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8.xml" ContentType="application/vnd.openxmlformats-officedocument.spreadsheetml.chart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crops\xls\"/>
    </mc:Choice>
  </mc:AlternateContent>
  <workbookProtection workbookPassword="C0C6" lockStructure="1"/>
  <bookViews>
    <workbookView xWindow="0" yWindow="0" windowWidth="19200" windowHeight="8028" tabRatio="810" firstSheet="11" activeTab="11"/>
  </bookViews>
  <sheets>
    <sheet name="simulations soy farm1 " sheetId="63" state="hidden" r:id="rId1"/>
    <sheet name="TYields" sheetId="19" state="hidden" r:id="rId2"/>
    <sheet name="CASES" sheetId="81" state="hidden" r:id="rId3"/>
    <sheet name="methods" sheetId="25" state="hidden" r:id="rId4"/>
    <sheet name="SOY FUTURES" sheetId="79" state="hidden" r:id="rId5"/>
    <sheet name="CORN FUTURES" sheetId="80" state="hidden" r:id="rId6"/>
    <sheet name="corn yields" sheetId="18" state="hidden" r:id="rId7"/>
    <sheet name="soy yields" sheetId="17" state="hidden" r:id="rId8"/>
    <sheet name="substitute county yields" sheetId="15" state="hidden" r:id="rId9"/>
    <sheet name="SCO YIELDS" sheetId="23" state="hidden" r:id="rId10"/>
    <sheet name="Prices" sheetId="20" state="hidden" r:id="rId11"/>
    <sheet name="READ-ME" sheetId="74" r:id="rId12"/>
    <sheet name="Step 1-Farm Data" sheetId="2" r:id="rId13"/>
    <sheet name="SUMMARY FARM1" sheetId="73" state="hidden" r:id="rId14"/>
    <sheet name="Step 2 - Expected Payments" sheetId="36" r:id="rId15"/>
    <sheet name="Prob No Payment" sheetId="82" r:id="rId16"/>
    <sheet name="Prob No Payment Annual" sheetId="86" r:id="rId17"/>
    <sheet name="Highly Likely Payments " sheetId="83" r:id="rId18"/>
    <sheet name="Highly Likely Pay Annual" sheetId="87" r:id="rId19"/>
    <sheet name="Highly Unlikely Payments" sheetId="84" r:id="rId20"/>
    <sheet name="Highly Unlikely Pay Annual" sheetId="88" r:id="rId21"/>
    <sheet name="Expected Payments" sheetId="85" r:id="rId22"/>
    <sheet name="simulations corn farm1" sheetId="33" state="hidden" r:id="rId23"/>
    <sheet name="ARC-IC" sheetId="21" state="hidden" r:id="rId24"/>
    <sheet name="Expected Pay Annual" sheetId="89" r:id="rId25"/>
    <sheet name="Step 3-Revise Reallocation" sheetId="71" r:id="rId26"/>
  </sheets>
  <definedNames>
    <definedName name="corn_quotes_settlements_futures" localSheetId="5">'CORN FUTURES'!$A$1:$I$347</definedName>
    <definedName name="Counties">'SCO YIELDS'!$E$4:$E$103</definedName>
    <definedName name="Inflation">#REF!</definedName>
    <definedName name="Insurance">#REF!</definedName>
    <definedName name="Insurance1">#REF!</definedName>
    <definedName name="Insurance2">#REF!</definedName>
    <definedName name="Insurance3">#REF!</definedName>
    <definedName name="Insurance4">#REF!</definedName>
    <definedName name="number_of_farms">'SCO YIELDS'!$B$109:$B$148</definedName>
    <definedName name="pricesource">Prices!$A$29:$A$31</definedName>
    <definedName name="_xlnm.Print_Area" localSheetId="11">'READ-ME'!$C$1:$G$49</definedName>
    <definedName name="_xlnm.Print_Area" localSheetId="12">'Step 1-Farm Data'!$C$1:$F$84</definedName>
    <definedName name="_xlnm.Print_Area" localSheetId="14">'Step 2 - Expected Payments'!$C$1:$J$105</definedName>
    <definedName name="_xlnm.Print_Area" localSheetId="25">'Step 3-Revise Reallocation'!$C$1:$K$35</definedName>
    <definedName name="solver_eng" localSheetId="22" hidden="1">1</definedName>
    <definedName name="solver_eng" localSheetId="0" hidden="1">1</definedName>
    <definedName name="solver_neg" localSheetId="22" hidden="1">1</definedName>
    <definedName name="solver_neg" localSheetId="0" hidden="1">1</definedName>
    <definedName name="solver_num" localSheetId="22" hidden="1">0</definedName>
    <definedName name="solver_num" localSheetId="0" hidden="1">0</definedName>
    <definedName name="solver_opt" localSheetId="22" hidden="1">'simulations corn farm1'!$B$76</definedName>
    <definedName name="solver_opt" localSheetId="0" hidden="1">'simulations soy farm1 '!$B$76</definedName>
    <definedName name="solver_typ" localSheetId="22" hidden="1">1</definedName>
    <definedName name="solver_typ" localSheetId="0" hidden="1">1</definedName>
    <definedName name="solver_val" localSheetId="22" hidden="1">0</definedName>
    <definedName name="solver_val" localSheetId="0" hidden="1">0</definedName>
    <definedName name="solver_ver" localSheetId="22" hidden="1">3</definedName>
    <definedName name="solver_ver" localSheetId="0" hidden="1">3</definedName>
    <definedName name="soybean_quotes_settlements_futures" localSheetId="4">'SOY FUTURES'!$A$1:$I$351</definedName>
    <definedName name="volatitly">Prices!$A$46:$A$48</definedName>
  </definedNames>
  <calcPr calcId="152511"/>
</workbook>
</file>

<file path=xl/calcChain.xml><?xml version="1.0" encoding="utf-8"?>
<calcChain xmlns="http://schemas.openxmlformats.org/spreadsheetml/2006/main">
  <c r="W65" i="36" l="1"/>
  <c r="W74" i="36" s="1"/>
  <c r="W82" i="36" s="1"/>
  <c r="W64" i="36"/>
  <c r="W73" i="36" s="1"/>
  <c r="W81" i="36" s="1"/>
  <c r="W63" i="36"/>
  <c r="W72" i="36" s="1"/>
  <c r="W80" i="36" s="1"/>
  <c r="W62" i="36"/>
  <c r="W71" i="36" s="1"/>
  <c r="W79" i="36" s="1"/>
  <c r="W61" i="36"/>
  <c r="W70" i="36" s="1"/>
  <c r="W78" i="36" s="1"/>
  <c r="W85" i="36" s="1"/>
  <c r="O102" i="36"/>
  <c r="O101" i="36"/>
  <c r="O97" i="36"/>
  <c r="O96" i="36"/>
  <c r="O92" i="36"/>
  <c r="O91" i="36"/>
  <c r="O87" i="36"/>
  <c r="O86" i="36"/>
  <c r="O82" i="36"/>
  <c r="O81" i="36"/>
  <c r="O76" i="36"/>
  <c r="O75" i="36"/>
  <c r="O71" i="36"/>
  <c r="O70" i="36"/>
  <c r="O65" i="36"/>
  <c r="O64" i="36"/>
  <c r="O59" i="36"/>
  <c r="O60" i="36"/>
  <c r="SQ281" i="21"/>
  <c r="SQ280" i="21"/>
  <c r="SQ279" i="21"/>
  <c r="SQ278" i="21"/>
  <c r="SQ277" i="21"/>
  <c r="SJ275" i="21"/>
  <c r="Y81" i="36" l="1"/>
  <c r="Y74" i="36"/>
  <c r="Y82" i="36"/>
  <c r="Y79" i="36"/>
  <c r="W86" i="36"/>
  <c r="Y70" i="36"/>
  <c r="Y71" i="36"/>
  <c r="Y72" i="36"/>
  <c r="W87" i="36"/>
  <c r="Y80" i="36"/>
  <c r="W88" i="36"/>
  <c r="Y78" i="36"/>
  <c r="Y73" i="36"/>
  <c r="W89" i="36"/>
  <c r="E37" i="36"/>
  <c r="E41" i="36" s="1"/>
  <c r="E36" i="36"/>
  <c r="E40" i="36" s="1"/>
  <c r="TO48" i="73"/>
  <c r="SQ97" i="73"/>
  <c r="SQ96" i="73"/>
  <c r="SQ95" i="73"/>
  <c r="SQ94" i="73"/>
  <c r="SQ93" i="73"/>
  <c r="SQ90" i="73"/>
  <c r="SQ89" i="73"/>
  <c r="SQ88" i="73"/>
  <c r="SQ87" i="73"/>
  <c r="SQ86" i="73"/>
  <c r="SQ83" i="73"/>
  <c r="SQ82" i="73"/>
  <c r="SQ81" i="73"/>
  <c r="SQ80" i="73"/>
  <c r="SQ79" i="73"/>
  <c r="SQ71" i="73"/>
  <c r="SQ70" i="73"/>
  <c r="SQ69" i="73"/>
  <c r="SQ68" i="73"/>
  <c r="SQ67" i="73"/>
  <c r="SQ64" i="73"/>
  <c r="SQ63" i="73"/>
  <c r="SQ62" i="73"/>
  <c r="SQ61" i="73"/>
  <c r="SQ60" i="73"/>
  <c r="SQ57" i="73"/>
  <c r="SQ56" i="73"/>
  <c r="SQ55" i="73"/>
  <c r="SQ54" i="73"/>
  <c r="SQ53" i="73"/>
  <c r="SQ50" i="73"/>
  <c r="SQ49" i="73"/>
  <c r="SQ48" i="73"/>
  <c r="SQ47" i="73"/>
  <c r="SQ46" i="73"/>
  <c r="SQ42" i="73"/>
  <c r="SQ41" i="73"/>
  <c r="SQ40" i="73"/>
  <c r="SQ39" i="73"/>
  <c r="SQ38" i="73"/>
  <c r="SQ35" i="73"/>
  <c r="SQ34" i="73"/>
  <c r="SQ33" i="73"/>
  <c r="SQ32" i="73"/>
  <c r="SQ31" i="73"/>
  <c r="SQ28" i="73"/>
  <c r="SQ27" i="73"/>
  <c r="SQ26" i="73"/>
  <c r="SQ25" i="73"/>
  <c r="SQ24" i="73"/>
  <c r="TP9" i="73"/>
  <c r="Q103" i="36" l="1"/>
  <c r="E112" i="20" l="1"/>
  <c r="A112" i="20" s="1"/>
  <c r="E113" i="20"/>
  <c r="A113" i="20" s="1"/>
  <c r="E114" i="20"/>
  <c r="A114" i="20" s="1"/>
  <c r="E115" i="20"/>
  <c r="A115" i="20" s="1"/>
  <c r="E116" i="20"/>
  <c r="A116" i="20" s="1"/>
  <c r="E117" i="20"/>
  <c r="A117" i="20" s="1"/>
  <c r="E118" i="20"/>
  <c r="A118" i="20" s="1"/>
  <c r="E119" i="20"/>
  <c r="A119" i="20" s="1"/>
  <c r="E120" i="20"/>
  <c r="A120" i="20" s="1"/>
  <c r="E121" i="20"/>
  <c r="A121" i="20" s="1"/>
  <c r="E122" i="20"/>
  <c r="A122" i="20" s="1"/>
  <c r="E123" i="20"/>
  <c r="A123" i="20" s="1"/>
  <c r="E124" i="20"/>
  <c r="A124" i="20" s="1"/>
  <c r="E125" i="20"/>
  <c r="A125" i="20" s="1"/>
  <c r="E126" i="20"/>
  <c r="A128" i="20" s="1"/>
  <c r="E127" i="20"/>
  <c r="A130" i="20" s="1"/>
  <c r="E111" i="20"/>
  <c r="A111" i="20" s="1"/>
  <c r="E82" i="20"/>
  <c r="A82" i="20" s="1"/>
  <c r="E83" i="20"/>
  <c r="A83" i="20" s="1"/>
  <c r="E84" i="20"/>
  <c r="A84" i="20" s="1"/>
  <c r="E85" i="20"/>
  <c r="A85" i="20" s="1"/>
  <c r="E86" i="20"/>
  <c r="A86" i="20" s="1"/>
  <c r="E87" i="20"/>
  <c r="A87" i="20" s="1"/>
  <c r="E88" i="20"/>
  <c r="A88" i="20" s="1"/>
  <c r="E89" i="20"/>
  <c r="A89" i="20" s="1"/>
  <c r="E90" i="20"/>
  <c r="A90" i="20" s="1"/>
  <c r="E91" i="20"/>
  <c r="A91" i="20" s="1"/>
  <c r="E92" i="20"/>
  <c r="A92" i="20" s="1"/>
  <c r="E93" i="20"/>
  <c r="A93" i="20" s="1"/>
  <c r="E94" i="20"/>
  <c r="A94" i="20" s="1"/>
  <c r="E95" i="20"/>
  <c r="A95" i="20" s="1"/>
  <c r="E96" i="20"/>
  <c r="A96" i="20" s="1"/>
  <c r="E97" i="20"/>
  <c r="A97" i="20" s="1"/>
  <c r="E98" i="20"/>
  <c r="A98" i="20" s="1"/>
  <c r="E99" i="20"/>
  <c r="A99" i="20" s="1"/>
  <c r="E100" i="20"/>
  <c r="A100" i="20" s="1"/>
  <c r="E101" i="20"/>
  <c r="A101" i="20" s="1"/>
  <c r="E102" i="20"/>
  <c r="A102" i="20" s="1"/>
  <c r="E81" i="20"/>
  <c r="A81" i="20" s="1"/>
  <c r="P37" i="20" l="1"/>
  <c r="D15" i="36" s="1"/>
  <c r="B61" i="20" s="1"/>
  <c r="P39" i="20"/>
  <c r="D17" i="36"/>
  <c r="B63" i="20" s="1"/>
  <c r="Q35" i="20"/>
  <c r="E13" i="36" s="1"/>
  <c r="C59" i="20" s="1"/>
  <c r="Q38" i="20"/>
  <c r="E16" i="36" s="1"/>
  <c r="C62" i="20" s="1"/>
  <c r="Q39" i="20"/>
  <c r="E17" i="36" s="1"/>
  <c r="C63" i="20" s="1"/>
  <c r="O122" i="20"/>
  <c r="O123" i="20"/>
  <c r="O124" i="20"/>
  <c r="O125" i="20"/>
  <c r="O126" i="20"/>
  <c r="O127" i="20"/>
  <c r="O128" i="20"/>
  <c r="O129" i="20"/>
  <c r="O130" i="20"/>
  <c r="O121" i="20"/>
  <c r="E68" i="2"/>
  <c r="SI89" i="63" s="1"/>
  <c r="D68" i="2"/>
  <c r="D14" i="19"/>
  <c r="B3" i="73"/>
  <c r="C3" i="73"/>
  <c r="B4" i="73"/>
  <c r="C4" i="73"/>
  <c r="B5" i="73"/>
  <c r="C5" i="73"/>
  <c r="B6" i="73"/>
  <c r="C6" i="73"/>
  <c r="C2" i="73"/>
  <c r="B2" i="73"/>
  <c r="U82" i="23"/>
  <c r="T82" i="23"/>
  <c r="AB103" i="23"/>
  <c r="AB102" i="23"/>
  <c r="AB101" i="23"/>
  <c r="AB100" i="23"/>
  <c r="AB99" i="23"/>
  <c r="AB98" i="23"/>
  <c r="AB97" i="23"/>
  <c r="AB96" i="23"/>
  <c r="AB95" i="23"/>
  <c r="AB94" i="23"/>
  <c r="AB93" i="23"/>
  <c r="AB92" i="23"/>
  <c r="AB91" i="23"/>
  <c r="AB90" i="23"/>
  <c r="AB89" i="23"/>
  <c r="AB88" i="23"/>
  <c r="AB87" i="23"/>
  <c r="AB86" i="23"/>
  <c r="AB85" i="23"/>
  <c r="AB84" i="23"/>
  <c r="AB83" i="23"/>
  <c r="AB82" i="23"/>
  <c r="Z82" i="23"/>
  <c r="Y82" i="23"/>
  <c r="AB81" i="23"/>
  <c r="AB80" i="23"/>
  <c r="AB79" i="23"/>
  <c r="AB78" i="23"/>
  <c r="AB77" i="23"/>
  <c r="AB76" i="23"/>
  <c r="AB75" i="23"/>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B6" i="23"/>
  <c r="AB5" i="23"/>
  <c r="AB4" i="23"/>
  <c r="C10" i="17"/>
  <c r="D10" i="17"/>
  <c r="E10" i="17"/>
  <c r="F10"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AF10" i="17"/>
  <c r="AG10"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BG10" i="17"/>
  <c r="BH10" i="17"/>
  <c r="BI10" i="17"/>
  <c r="BJ10" i="17"/>
  <c r="BK10" i="17"/>
  <c r="BL10" i="17"/>
  <c r="BM10" i="17"/>
  <c r="BN10" i="17"/>
  <c r="BO10" i="17"/>
  <c r="BP10" i="17"/>
  <c r="BQ10" i="17"/>
  <c r="BR10" i="17"/>
  <c r="BS10" i="17"/>
  <c r="BT10" i="17"/>
  <c r="BU10" i="17"/>
  <c r="BV10" i="17"/>
  <c r="BW10" i="17"/>
  <c r="BX10" i="17"/>
  <c r="BY10" i="17"/>
  <c r="BZ10" i="17"/>
  <c r="CA10" i="17"/>
  <c r="CB10" i="17"/>
  <c r="CC10" i="17"/>
  <c r="CD10" i="17"/>
  <c r="CE10" i="17"/>
  <c r="CF10" i="17"/>
  <c r="CG10" i="17"/>
  <c r="CH10" i="17"/>
  <c r="CI10" i="17"/>
  <c r="CJ10" i="17"/>
  <c r="CK10" i="17"/>
  <c r="CL10" i="17"/>
  <c r="CM10" i="17"/>
  <c r="CN10" i="17"/>
  <c r="CO10" i="17"/>
  <c r="CP10" i="17"/>
  <c r="CQ10" i="17"/>
  <c r="CR10" i="17"/>
  <c r="CS10" i="17"/>
  <c r="CT10" i="17"/>
  <c r="CU10" i="17"/>
  <c r="CV10" i="17"/>
  <c r="CW10" i="17"/>
  <c r="C11" i="17"/>
  <c r="D11" i="17"/>
  <c r="E11" i="17"/>
  <c r="F11"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AF11" i="17"/>
  <c r="AG11" i="17"/>
  <c r="AH11" i="17"/>
  <c r="AI11" i="17"/>
  <c r="AJ11" i="17"/>
  <c r="AK11" i="17"/>
  <c r="AL11" i="17"/>
  <c r="AM11" i="17"/>
  <c r="AN11" i="17"/>
  <c r="AO11" i="17"/>
  <c r="AP11" i="17"/>
  <c r="AQ11" i="17"/>
  <c r="AR11" i="17"/>
  <c r="AS11" i="17"/>
  <c r="AT11" i="17"/>
  <c r="AU11" i="17"/>
  <c r="AV11" i="17"/>
  <c r="AW11" i="17"/>
  <c r="AX11" i="17"/>
  <c r="AY11" i="17"/>
  <c r="AZ11" i="17"/>
  <c r="BA11" i="17"/>
  <c r="BB11" i="17"/>
  <c r="BC11" i="17"/>
  <c r="BD11" i="17"/>
  <c r="BE11" i="17"/>
  <c r="BF11" i="17"/>
  <c r="BG11" i="17"/>
  <c r="BH11" i="17"/>
  <c r="BI11" i="17"/>
  <c r="BJ11" i="17"/>
  <c r="BK11" i="17"/>
  <c r="BL11" i="17"/>
  <c r="BM11" i="17"/>
  <c r="BN11" i="17"/>
  <c r="BO11" i="17"/>
  <c r="BP11" i="17"/>
  <c r="BQ11" i="17"/>
  <c r="BR11" i="17"/>
  <c r="BS11" i="17"/>
  <c r="BT11" i="17"/>
  <c r="BU11" i="17"/>
  <c r="BV11" i="17"/>
  <c r="BW11" i="17"/>
  <c r="BX11" i="17"/>
  <c r="BY11" i="17"/>
  <c r="BZ11" i="17"/>
  <c r="CA11" i="17"/>
  <c r="CB11" i="17"/>
  <c r="CC11" i="17"/>
  <c r="CD11" i="17"/>
  <c r="CE11" i="17"/>
  <c r="CF11" i="17"/>
  <c r="CG11" i="17"/>
  <c r="CH11" i="17"/>
  <c r="CI11" i="17"/>
  <c r="CJ11" i="17"/>
  <c r="CK11" i="17"/>
  <c r="CL11" i="17"/>
  <c r="CM11" i="17"/>
  <c r="CN11" i="17"/>
  <c r="CO11" i="17"/>
  <c r="CP11" i="17"/>
  <c r="CQ11" i="17"/>
  <c r="CR11" i="17"/>
  <c r="CS11" i="17"/>
  <c r="CT11" i="17"/>
  <c r="CU11" i="17"/>
  <c r="CV11" i="17"/>
  <c r="CW11" i="17"/>
  <c r="C12" i="17"/>
  <c r="D12" i="17"/>
  <c r="E12" i="17"/>
  <c r="F12"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AF12" i="17"/>
  <c r="AG12" i="17"/>
  <c r="AH12" i="17"/>
  <c r="AI12" i="17"/>
  <c r="AJ12" i="17"/>
  <c r="AK12" i="17"/>
  <c r="AL12" i="17"/>
  <c r="AM12" i="17"/>
  <c r="AN12" i="17"/>
  <c r="AO12" i="17"/>
  <c r="AP12" i="17"/>
  <c r="AQ12" i="17"/>
  <c r="AR12" i="17"/>
  <c r="AS12" i="17"/>
  <c r="AT12" i="17"/>
  <c r="AU12" i="17"/>
  <c r="AV12" i="17"/>
  <c r="AW12" i="17"/>
  <c r="AX12" i="17"/>
  <c r="AY12" i="17"/>
  <c r="AZ12" i="17"/>
  <c r="BA12" i="17"/>
  <c r="BB12" i="17"/>
  <c r="BC12" i="17"/>
  <c r="BD12" i="17"/>
  <c r="BE12" i="17"/>
  <c r="BF12" i="17"/>
  <c r="BG12" i="17"/>
  <c r="BH12" i="17"/>
  <c r="BI12" i="17"/>
  <c r="BJ12" i="17"/>
  <c r="BK12" i="17"/>
  <c r="BL12" i="17"/>
  <c r="BM12" i="17"/>
  <c r="BN12" i="17"/>
  <c r="BO12" i="17"/>
  <c r="BP12" i="17"/>
  <c r="BQ12" i="17"/>
  <c r="BR12" i="17"/>
  <c r="BS12" i="17"/>
  <c r="BT12" i="17"/>
  <c r="BU12" i="17"/>
  <c r="BV12" i="17"/>
  <c r="BW12" i="17"/>
  <c r="BX12" i="17"/>
  <c r="BY12" i="17"/>
  <c r="BZ12" i="17"/>
  <c r="CA12" i="17"/>
  <c r="CB12" i="17"/>
  <c r="CC12" i="17"/>
  <c r="CD12" i="17"/>
  <c r="CE12" i="17"/>
  <c r="CF12" i="17"/>
  <c r="CG12" i="17"/>
  <c r="CH12" i="17"/>
  <c r="CI12" i="17"/>
  <c r="CJ12" i="17"/>
  <c r="CK12" i="17"/>
  <c r="CL12" i="17"/>
  <c r="CM12" i="17"/>
  <c r="CN12" i="17"/>
  <c r="CO12" i="17"/>
  <c r="CP12" i="17"/>
  <c r="CQ12" i="17"/>
  <c r="CR12" i="17"/>
  <c r="CS12" i="17"/>
  <c r="CT12" i="17"/>
  <c r="CU12" i="17"/>
  <c r="CV12" i="17"/>
  <c r="CW12" i="17"/>
  <c r="C13" i="17"/>
  <c r="D13" i="17"/>
  <c r="E13" i="17"/>
  <c r="F13"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AF13" i="17"/>
  <c r="AG13" i="17"/>
  <c r="AH13" i="17"/>
  <c r="AI13" i="17"/>
  <c r="AJ13" i="17"/>
  <c r="AK13" i="17"/>
  <c r="AL13" i="17"/>
  <c r="AM13" i="17"/>
  <c r="AN13" i="17"/>
  <c r="AO13" i="17"/>
  <c r="AP13" i="17"/>
  <c r="AQ13" i="17"/>
  <c r="AR13" i="17"/>
  <c r="AS13" i="17"/>
  <c r="AT13" i="17"/>
  <c r="AU13" i="17"/>
  <c r="AV13" i="17"/>
  <c r="AW13" i="17"/>
  <c r="AX13" i="17"/>
  <c r="AY13" i="17"/>
  <c r="AZ13" i="17"/>
  <c r="BA13" i="17"/>
  <c r="BB13" i="17"/>
  <c r="BC13" i="17"/>
  <c r="BD13" i="17"/>
  <c r="BE13" i="17"/>
  <c r="BF13" i="17"/>
  <c r="BG13" i="17"/>
  <c r="BH13" i="17"/>
  <c r="BI13" i="17"/>
  <c r="BJ13" i="17"/>
  <c r="BK13" i="17"/>
  <c r="BL13" i="17"/>
  <c r="BM13" i="17"/>
  <c r="BN13" i="17"/>
  <c r="BO13" i="17"/>
  <c r="BP13" i="17"/>
  <c r="BQ13" i="17"/>
  <c r="BR13" i="17"/>
  <c r="BS13" i="17"/>
  <c r="BT13" i="17"/>
  <c r="BU13" i="17"/>
  <c r="BV13" i="17"/>
  <c r="BW13" i="17"/>
  <c r="BX13" i="17"/>
  <c r="BY13" i="17"/>
  <c r="BZ13" i="17"/>
  <c r="CA13" i="17"/>
  <c r="CB13" i="17"/>
  <c r="CC13" i="17"/>
  <c r="CD13" i="17"/>
  <c r="CE13" i="17"/>
  <c r="CF13" i="17"/>
  <c r="CG13" i="17"/>
  <c r="CH13" i="17"/>
  <c r="CI13" i="17"/>
  <c r="CJ13" i="17"/>
  <c r="CK13" i="17"/>
  <c r="CL13" i="17"/>
  <c r="CM13" i="17"/>
  <c r="CN13" i="17"/>
  <c r="CO13" i="17"/>
  <c r="CP13" i="17"/>
  <c r="CQ13" i="17"/>
  <c r="CR13" i="17"/>
  <c r="CS13" i="17"/>
  <c r="CT13" i="17"/>
  <c r="CU13" i="17"/>
  <c r="CV13" i="17"/>
  <c r="CW13" i="17"/>
  <c r="C14" i="17"/>
  <c r="D14" i="17"/>
  <c r="E14" i="17"/>
  <c r="F14"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AF14" i="17"/>
  <c r="AG14" i="17"/>
  <c r="AH14" i="17"/>
  <c r="AI14" i="17"/>
  <c r="AJ14" i="17"/>
  <c r="AK14" i="17"/>
  <c r="AL14" i="17"/>
  <c r="AM14" i="17"/>
  <c r="AN14" i="17"/>
  <c r="AO14" i="17"/>
  <c r="AP14" i="17"/>
  <c r="AQ14" i="17"/>
  <c r="AR14" i="17"/>
  <c r="AS14" i="17"/>
  <c r="AT14" i="17"/>
  <c r="AU14" i="17"/>
  <c r="AV14" i="17"/>
  <c r="AW14" i="17"/>
  <c r="AX14" i="17"/>
  <c r="AY14" i="17"/>
  <c r="AZ14" i="17"/>
  <c r="BA14" i="17"/>
  <c r="BB14" i="17"/>
  <c r="BC14" i="17"/>
  <c r="BD14" i="17"/>
  <c r="BE14" i="17"/>
  <c r="BF14" i="17"/>
  <c r="BG14" i="17"/>
  <c r="BH14" i="17"/>
  <c r="BI14" i="17"/>
  <c r="BJ14" i="17"/>
  <c r="BK14" i="17"/>
  <c r="BL14" i="17"/>
  <c r="BM14" i="17"/>
  <c r="BN14" i="17"/>
  <c r="BO14" i="17"/>
  <c r="BP14" i="17"/>
  <c r="BQ14" i="17"/>
  <c r="BR14" i="17"/>
  <c r="BS14" i="17"/>
  <c r="BT14" i="17"/>
  <c r="BU14" i="17"/>
  <c r="BV14" i="17"/>
  <c r="BW14" i="17"/>
  <c r="BX14" i="17"/>
  <c r="BY14" i="17"/>
  <c r="BZ14" i="17"/>
  <c r="CA14" i="17"/>
  <c r="CB14" i="17"/>
  <c r="CC14" i="17"/>
  <c r="CD14" i="17"/>
  <c r="CE14" i="17"/>
  <c r="CF14" i="17"/>
  <c r="CG14" i="17"/>
  <c r="CH14" i="17"/>
  <c r="CI14" i="17"/>
  <c r="CJ14" i="17"/>
  <c r="CK14" i="17"/>
  <c r="CL14" i="17"/>
  <c r="CM14" i="17"/>
  <c r="CN14" i="17"/>
  <c r="CO14" i="17"/>
  <c r="CP14" i="17"/>
  <c r="CQ14" i="17"/>
  <c r="CR14" i="17"/>
  <c r="CS14" i="17"/>
  <c r="CT14" i="17"/>
  <c r="CU14" i="17"/>
  <c r="CV14" i="17"/>
  <c r="CW14" i="17"/>
  <c r="B11" i="17"/>
  <c r="B12" i="17"/>
  <c r="B13" i="17"/>
  <c r="B14" i="17"/>
  <c r="B10" i="17"/>
  <c r="CY133" i="17"/>
  <c r="CY134" i="17"/>
  <c r="CY135" i="17"/>
  <c r="CY136" i="17"/>
  <c r="CY132" i="17"/>
  <c r="CD132" i="17"/>
  <c r="CE132" i="17"/>
  <c r="CF132" i="17"/>
  <c r="CG132" i="17"/>
  <c r="CH132" i="17"/>
  <c r="CI132" i="17"/>
  <c r="CJ132" i="17"/>
  <c r="CK132" i="17"/>
  <c r="CL132" i="17"/>
  <c r="CM132" i="17"/>
  <c r="CN132" i="17"/>
  <c r="CO132" i="17"/>
  <c r="CP132" i="17"/>
  <c r="CQ132" i="17"/>
  <c r="CR132" i="17"/>
  <c r="CS132" i="17"/>
  <c r="CT132" i="17"/>
  <c r="CU132" i="17"/>
  <c r="CV132" i="17"/>
  <c r="CW132" i="17"/>
  <c r="CD133" i="17"/>
  <c r="CE133" i="17"/>
  <c r="CF133" i="17"/>
  <c r="CG133" i="17"/>
  <c r="CH133" i="17"/>
  <c r="CI133" i="17"/>
  <c r="CJ133" i="17"/>
  <c r="CK133" i="17"/>
  <c r="CL133" i="17"/>
  <c r="CM133" i="17"/>
  <c r="CN133" i="17"/>
  <c r="CO133" i="17"/>
  <c r="CP133" i="17"/>
  <c r="CQ133" i="17"/>
  <c r="CR133" i="17"/>
  <c r="CS133" i="17"/>
  <c r="CT133" i="17"/>
  <c r="CU133" i="17"/>
  <c r="CV133" i="17"/>
  <c r="CW133" i="17"/>
  <c r="CD134" i="17"/>
  <c r="CE134" i="17"/>
  <c r="CF134" i="17"/>
  <c r="CG134" i="17"/>
  <c r="CH134" i="17"/>
  <c r="CI134" i="17"/>
  <c r="CJ134" i="17"/>
  <c r="CK134" i="17"/>
  <c r="CL134" i="17"/>
  <c r="CM134" i="17"/>
  <c r="CN134" i="17"/>
  <c r="CO134" i="17"/>
  <c r="CP134" i="17"/>
  <c r="CQ134" i="17"/>
  <c r="CR134" i="17"/>
  <c r="CS134" i="17"/>
  <c r="CT134" i="17"/>
  <c r="CU134" i="17"/>
  <c r="CV134" i="17"/>
  <c r="CW134" i="17"/>
  <c r="CD135" i="17"/>
  <c r="CE135" i="17"/>
  <c r="CF135" i="17"/>
  <c r="CG135" i="17"/>
  <c r="CH135" i="17"/>
  <c r="CI135" i="17"/>
  <c r="CJ135" i="17"/>
  <c r="CK135" i="17"/>
  <c r="CL135" i="17"/>
  <c r="CM135" i="17"/>
  <c r="CN135" i="17"/>
  <c r="CO135" i="17"/>
  <c r="CP135" i="17"/>
  <c r="CQ135" i="17"/>
  <c r="CR135" i="17"/>
  <c r="CS135" i="17"/>
  <c r="CT135" i="17"/>
  <c r="CU135" i="17"/>
  <c r="CV135" i="17"/>
  <c r="CW135" i="17"/>
  <c r="CD136" i="17"/>
  <c r="CE136" i="17"/>
  <c r="CF136" i="17"/>
  <c r="CG136" i="17"/>
  <c r="CH136" i="17"/>
  <c r="CI136" i="17"/>
  <c r="CJ136" i="17"/>
  <c r="CK136" i="17"/>
  <c r="CL136" i="17"/>
  <c r="CM136" i="17"/>
  <c r="CN136" i="17"/>
  <c r="CO136" i="17"/>
  <c r="CP136" i="17"/>
  <c r="CQ136" i="17"/>
  <c r="CR136" i="17"/>
  <c r="CS136" i="17"/>
  <c r="CT136" i="17"/>
  <c r="CU136" i="17"/>
  <c r="CV136" i="17"/>
  <c r="CW136" i="17"/>
  <c r="CC133" i="17"/>
  <c r="CC134" i="17"/>
  <c r="CC135" i="17"/>
  <c r="CC136" i="17"/>
  <c r="CC132" i="17"/>
  <c r="BV132" i="17"/>
  <c r="BW132" i="17"/>
  <c r="BX132" i="17"/>
  <c r="BY132" i="17"/>
  <c r="BZ132" i="17"/>
  <c r="CA132" i="17"/>
  <c r="BV133" i="17"/>
  <c r="BW133" i="17"/>
  <c r="BX133" i="17"/>
  <c r="BY133" i="17"/>
  <c r="BZ133" i="17"/>
  <c r="CA133" i="17"/>
  <c r="BV134" i="17"/>
  <c r="BW134" i="17"/>
  <c r="BX134" i="17"/>
  <c r="BY134" i="17"/>
  <c r="BZ134" i="17"/>
  <c r="CA134" i="17"/>
  <c r="BV135" i="17"/>
  <c r="BW135" i="17"/>
  <c r="BX135" i="17"/>
  <c r="BY135" i="17"/>
  <c r="BZ135" i="17"/>
  <c r="CA135" i="17"/>
  <c r="BV136" i="17"/>
  <c r="BW136" i="17"/>
  <c r="BX136" i="17"/>
  <c r="BY136" i="17"/>
  <c r="BZ136" i="17"/>
  <c r="CA136" i="17"/>
  <c r="BU133" i="17"/>
  <c r="BU134" i="17"/>
  <c r="BU135" i="17"/>
  <c r="BU136" i="17"/>
  <c r="BU132" i="17"/>
  <c r="C132" i="17"/>
  <c r="D132" i="17"/>
  <c r="E132" i="17"/>
  <c r="F132" i="17"/>
  <c r="G132" i="17"/>
  <c r="H132" i="17"/>
  <c r="I132" i="17"/>
  <c r="J132" i="17"/>
  <c r="K132" i="17"/>
  <c r="L132" i="17"/>
  <c r="M132" i="17"/>
  <c r="N132" i="17"/>
  <c r="O132" i="17"/>
  <c r="P132" i="17"/>
  <c r="Q132" i="17"/>
  <c r="R132" i="17"/>
  <c r="S132" i="17"/>
  <c r="T132" i="17"/>
  <c r="U132" i="17"/>
  <c r="V132" i="17"/>
  <c r="W132" i="17"/>
  <c r="X132" i="17"/>
  <c r="Y132" i="17"/>
  <c r="Z132" i="17"/>
  <c r="AA132" i="17"/>
  <c r="AB132" i="17"/>
  <c r="AC132" i="17"/>
  <c r="AD132" i="17"/>
  <c r="AE132" i="17"/>
  <c r="AF132" i="17"/>
  <c r="AG132" i="17"/>
  <c r="AH132" i="17"/>
  <c r="AI132" i="17"/>
  <c r="AJ132" i="17"/>
  <c r="AK132" i="17"/>
  <c r="AL132" i="17"/>
  <c r="AM132" i="17"/>
  <c r="AN132" i="17"/>
  <c r="AO132" i="17"/>
  <c r="AP132" i="17"/>
  <c r="AQ132" i="17"/>
  <c r="AR132" i="17"/>
  <c r="AS132" i="17"/>
  <c r="AT132" i="17"/>
  <c r="AU132" i="17"/>
  <c r="AV132" i="17"/>
  <c r="AW132" i="17"/>
  <c r="AX132" i="17"/>
  <c r="AY132" i="17"/>
  <c r="AZ132" i="17"/>
  <c r="BA132" i="17"/>
  <c r="BB132" i="17"/>
  <c r="BC132" i="17"/>
  <c r="BD132" i="17"/>
  <c r="BE132" i="17"/>
  <c r="BF132" i="17"/>
  <c r="BG132" i="17"/>
  <c r="BH132" i="17"/>
  <c r="BI132" i="17"/>
  <c r="BJ132" i="17"/>
  <c r="BK132" i="17"/>
  <c r="BL132" i="17"/>
  <c r="BM132" i="17"/>
  <c r="BN132" i="17"/>
  <c r="BO132" i="17"/>
  <c r="BP132" i="17"/>
  <c r="BQ132" i="17"/>
  <c r="BR132" i="17"/>
  <c r="BS132" i="17"/>
  <c r="C133" i="17"/>
  <c r="D133" i="17"/>
  <c r="E133" i="17"/>
  <c r="F133" i="17"/>
  <c r="G133" i="17"/>
  <c r="H133" i="17"/>
  <c r="I133" i="17"/>
  <c r="J133" i="17"/>
  <c r="K133" i="17"/>
  <c r="L133" i="17"/>
  <c r="M133" i="17"/>
  <c r="N133" i="17"/>
  <c r="O133" i="17"/>
  <c r="P133" i="17"/>
  <c r="Q133" i="17"/>
  <c r="R133" i="17"/>
  <c r="S133" i="17"/>
  <c r="T133" i="17"/>
  <c r="U133" i="17"/>
  <c r="V133" i="17"/>
  <c r="W133" i="17"/>
  <c r="X133" i="17"/>
  <c r="Y133" i="17"/>
  <c r="Z133" i="17"/>
  <c r="AA133" i="17"/>
  <c r="AB133" i="17"/>
  <c r="AC133" i="17"/>
  <c r="AD133" i="17"/>
  <c r="AE133" i="17"/>
  <c r="AF133" i="17"/>
  <c r="AG133" i="17"/>
  <c r="AH133" i="17"/>
  <c r="AI133" i="17"/>
  <c r="AJ133" i="17"/>
  <c r="AK133" i="17"/>
  <c r="AL133" i="17"/>
  <c r="AM133" i="17"/>
  <c r="AN133" i="17"/>
  <c r="AO133" i="17"/>
  <c r="AP133" i="17"/>
  <c r="AQ133" i="17"/>
  <c r="AR133" i="17"/>
  <c r="AS133" i="17"/>
  <c r="AT133" i="17"/>
  <c r="AU133" i="17"/>
  <c r="AV133" i="17"/>
  <c r="AW133" i="17"/>
  <c r="AX133" i="17"/>
  <c r="AY133" i="17"/>
  <c r="AZ133" i="17"/>
  <c r="BA133" i="17"/>
  <c r="BB133" i="17"/>
  <c r="BC133" i="17"/>
  <c r="BD133" i="17"/>
  <c r="BE133" i="17"/>
  <c r="BF133" i="17"/>
  <c r="BG133" i="17"/>
  <c r="BH133" i="17"/>
  <c r="BI133" i="17"/>
  <c r="BJ133" i="17"/>
  <c r="BK133" i="17"/>
  <c r="BL133" i="17"/>
  <c r="BM133" i="17"/>
  <c r="BN133" i="17"/>
  <c r="BO133" i="17"/>
  <c r="BP133" i="17"/>
  <c r="BQ133" i="17"/>
  <c r="BR133" i="17"/>
  <c r="BS133" i="17"/>
  <c r="C134" i="17"/>
  <c r="D134" i="17"/>
  <c r="E134" i="17"/>
  <c r="F134" i="17"/>
  <c r="G134" i="17"/>
  <c r="H134" i="17"/>
  <c r="I134" i="17"/>
  <c r="J134" i="17"/>
  <c r="K134" i="17"/>
  <c r="L134" i="17"/>
  <c r="M134" i="17"/>
  <c r="N134" i="17"/>
  <c r="O134" i="17"/>
  <c r="P134" i="17"/>
  <c r="Q134" i="17"/>
  <c r="R134" i="17"/>
  <c r="S134" i="17"/>
  <c r="T134" i="17"/>
  <c r="U134" i="17"/>
  <c r="V134" i="17"/>
  <c r="W134" i="17"/>
  <c r="X134" i="17"/>
  <c r="Y134" i="17"/>
  <c r="Z134" i="17"/>
  <c r="AA134" i="17"/>
  <c r="AB134" i="17"/>
  <c r="AC134" i="17"/>
  <c r="AD134" i="17"/>
  <c r="AE134" i="17"/>
  <c r="AF134" i="17"/>
  <c r="AG134" i="17"/>
  <c r="AH134" i="17"/>
  <c r="AI134" i="17"/>
  <c r="AJ134" i="17"/>
  <c r="AK134" i="17"/>
  <c r="AL134" i="17"/>
  <c r="AM134" i="17"/>
  <c r="AN134" i="17"/>
  <c r="AO134" i="17"/>
  <c r="AP134" i="17"/>
  <c r="AQ134" i="17"/>
  <c r="AR134" i="17"/>
  <c r="AS134" i="17"/>
  <c r="AT134" i="17"/>
  <c r="AU134" i="17"/>
  <c r="AV134" i="17"/>
  <c r="AW134" i="17"/>
  <c r="AX134" i="17"/>
  <c r="AY134" i="17"/>
  <c r="AZ134" i="17"/>
  <c r="BA134" i="17"/>
  <c r="BB134" i="17"/>
  <c r="BC134" i="17"/>
  <c r="BD134" i="17"/>
  <c r="BE134" i="17"/>
  <c r="BF134" i="17"/>
  <c r="BG134" i="17"/>
  <c r="BH134" i="17"/>
  <c r="BI134" i="17"/>
  <c r="BJ134" i="17"/>
  <c r="BK134" i="17"/>
  <c r="BL134" i="17"/>
  <c r="BM134" i="17"/>
  <c r="BN134" i="17"/>
  <c r="BO134" i="17"/>
  <c r="BP134" i="17"/>
  <c r="BQ134" i="17"/>
  <c r="BR134" i="17"/>
  <c r="BS134" i="17"/>
  <c r="C135" i="17"/>
  <c r="D135" i="17"/>
  <c r="E135" i="17"/>
  <c r="F135" i="17"/>
  <c r="G135" i="17"/>
  <c r="H135" i="17"/>
  <c r="I135" i="17"/>
  <c r="J135" i="17"/>
  <c r="K135" i="17"/>
  <c r="L135" i="17"/>
  <c r="M135" i="17"/>
  <c r="N135" i="17"/>
  <c r="O135" i="17"/>
  <c r="P135" i="17"/>
  <c r="Q135" i="17"/>
  <c r="R135" i="17"/>
  <c r="S135" i="17"/>
  <c r="T135" i="17"/>
  <c r="U135" i="17"/>
  <c r="V135" i="17"/>
  <c r="W135" i="17"/>
  <c r="X135" i="17"/>
  <c r="Y135" i="17"/>
  <c r="Z135" i="17"/>
  <c r="AA135" i="17"/>
  <c r="AB135" i="17"/>
  <c r="AC135" i="17"/>
  <c r="AD135" i="17"/>
  <c r="AE135" i="17"/>
  <c r="AF135" i="17"/>
  <c r="AG135" i="17"/>
  <c r="AH135" i="17"/>
  <c r="AI135" i="17"/>
  <c r="AJ135" i="17"/>
  <c r="AK135" i="17"/>
  <c r="AL135" i="17"/>
  <c r="AM135" i="17"/>
  <c r="AN135" i="17"/>
  <c r="AO135" i="17"/>
  <c r="AP135" i="17"/>
  <c r="AQ135" i="17"/>
  <c r="AR135" i="17"/>
  <c r="AS135" i="17"/>
  <c r="AT135" i="17"/>
  <c r="AU135" i="17"/>
  <c r="AV135" i="17"/>
  <c r="AW135" i="17"/>
  <c r="AX135" i="17"/>
  <c r="AY135" i="17"/>
  <c r="AZ135" i="17"/>
  <c r="BA135" i="17"/>
  <c r="BB135" i="17"/>
  <c r="BC135" i="17"/>
  <c r="BD135" i="17"/>
  <c r="BE135" i="17"/>
  <c r="BF135" i="17"/>
  <c r="BG135" i="17"/>
  <c r="BH135" i="17"/>
  <c r="BI135" i="17"/>
  <c r="BJ135" i="17"/>
  <c r="BK135" i="17"/>
  <c r="BL135" i="17"/>
  <c r="BM135" i="17"/>
  <c r="BN135" i="17"/>
  <c r="BO135" i="17"/>
  <c r="BP135" i="17"/>
  <c r="BQ135" i="17"/>
  <c r="BR135" i="17"/>
  <c r="BS135" i="17"/>
  <c r="C136" i="17"/>
  <c r="D136" i="17"/>
  <c r="E136" i="17"/>
  <c r="F136" i="17"/>
  <c r="G136" i="17"/>
  <c r="H136" i="17"/>
  <c r="I136" i="17"/>
  <c r="J136" i="17"/>
  <c r="K136" i="17"/>
  <c r="L136" i="17"/>
  <c r="M136" i="17"/>
  <c r="N136" i="17"/>
  <c r="O136" i="17"/>
  <c r="P136" i="17"/>
  <c r="Q136" i="17"/>
  <c r="R136" i="17"/>
  <c r="S136" i="17"/>
  <c r="T136" i="17"/>
  <c r="U136" i="17"/>
  <c r="V136" i="17"/>
  <c r="W136" i="17"/>
  <c r="X136" i="17"/>
  <c r="Y136" i="17"/>
  <c r="Z136" i="17"/>
  <c r="AA136" i="17"/>
  <c r="AB136" i="17"/>
  <c r="AC136" i="17"/>
  <c r="AD136" i="17"/>
  <c r="AE136" i="17"/>
  <c r="AF136" i="17"/>
  <c r="AG136" i="17"/>
  <c r="AH136" i="17"/>
  <c r="AI136" i="17"/>
  <c r="AJ136" i="17"/>
  <c r="AK136" i="17"/>
  <c r="AL136" i="17"/>
  <c r="AM136" i="17"/>
  <c r="AN136" i="17"/>
  <c r="AO136" i="17"/>
  <c r="AP136" i="17"/>
  <c r="AQ136" i="17"/>
  <c r="AR136" i="17"/>
  <c r="AS136" i="17"/>
  <c r="AT136" i="17"/>
  <c r="AU136" i="17"/>
  <c r="AV136" i="17"/>
  <c r="AW136" i="17"/>
  <c r="AX136" i="17"/>
  <c r="AY136" i="17"/>
  <c r="AZ136" i="17"/>
  <c r="BA136" i="17"/>
  <c r="BB136" i="17"/>
  <c r="BC136" i="17"/>
  <c r="BD136" i="17"/>
  <c r="BE136" i="17"/>
  <c r="BF136" i="17"/>
  <c r="BG136" i="17"/>
  <c r="BH136" i="17"/>
  <c r="BI136" i="17"/>
  <c r="BJ136" i="17"/>
  <c r="BK136" i="17"/>
  <c r="BL136" i="17"/>
  <c r="BM136" i="17"/>
  <c r="BN136" i="17"/>
  <c r="BO136" i="17"/>
  <c r="BP136" i="17"/>
  <c r="BQ136" i="17"/>
  <c r="BR136" i="17"/>
  <c r="BS136" i="17"/>
  <c r="B133" i="17"/>
  <c r="B134" i="17"/>
  <c r="B135" i="17"/>
  <c r="B136" i="17"/>
  <c r="B132" i="17"/>
  <c r="E124" i="17"/>
  <c r="CE121" i="17"/>
  <c r="CF121" i="17"/>
  <c r="CG121" i="17"/>
  <c r="CH121" i="17"/>
  <c r="CI121" i="17"/>
  <c r="CJ121" i="17"/>
  <c r="CK121" i="17"/>
  <c r="CL121" i="17"/>
  <c r="CM121" i="17"/>
  <c r="CN121" i="17"/>
  <c r="CO121" i="17"/>
  <c r="CP121" i="17"/>
  <c r="CQ121" i="17"/>
  <c r="CR121" i="17"/>
  <c r="CS121" i="17"/>
  <c r="CT121" i="17"/>
  <c r="CU121" i="17"/>
  <c r="CV121" i="17"/>
  <c r="CW121" i="17"/>
  <c r="CE122" i="17"/>
  <c r="CF122" i="17"/>
  <c r="CG122" i="17"/>
  <c r="CH122" i="17"/>
  <c r="CI122" i="17"/>
  <c r="CJ122" i="17"/>
  <c r="CK122" i="17"/>
  <c r="CL122" i="17"/>
  <c r="CM122" i="17"/>
  <c r="CN122" i="17"/>
  <c r="CO122" i="17"/>
  <c r="CP122" i="17"/>
  <c r="CQ122" i="17"/>
  <c r="CR122" i="17"/>
  <c r="CS122" i="17"/>
  <c r="CT122" i="17"/>
  <c r="CU122" i="17"/>
  <c r="CV122" i="17"/>
  <c r="CW122" i="17"/>
  <c r="CE123" i="17"/>
  <c r="CF123" i="17"/>
  <c r="CG123" i="17"/>
  <c r="CH123" i="17"/>
  <c r="CI123" i="17"/>
  <c r="CJ123" i="17"/>
  <c r="CK123" i="17"/>
  <c r="CL123" i="17"/>
  <c r="CM123" i="17"/>
  <c r="CN123" i="17"/>
  <c r="CO123" i="17"/>
  <c r="CP123" i="17"/>
  <c r="CQ123" i="17"/>
  <c r="CR123" i="17"/>
  <c r="CS123" i="17"/>
  <c r="CT123" i="17"/>
  <c r="CU123" i="17"/>
  <c r="CV123" i="17"/>
  <c r="CW123" i="17"/>
  <c r="CE124" i="17"/>
  <c r="CF124" i="17"/>
  <c r="CG124" i="17"/>
  <c r="CH124" i="17"/>
  <c r="CI124" i="17"/>
  <c r="CJ124" i="17"/>
  <c r="CK124" i="17"/>
  <c r="CL124" i="17"/>
  <c r="CM124" i="17"/>
  <c r="CN124" i="17"/>
  <c r="CO124" i="17"/>
  <c r="CP124" i="17"/>
  <c r="CQ124" i="17"/>
  <c r="CR124" i="17"/>
  <c r="CS124" i="17"/>
  <c r="CT124" i="17"/>
  <c r="CU124" i="17"/>
  <c r="CV124" i="17"/>
  <c r="CW124" i="17"/>
  <c r="CE125" i="17"/>
  <c r="CF125" i="17"/>
  <c r="CG125" i="17"/>
  <c r="CH125" i="17"/>
  <c r="CI125" i="17"/>
  <c r="CJ125" i="17"/>
  <c r="CK125" i="17"/>
  <c r="CL125" i="17"/>
  <c r="CM125" i="17"/>
  <c r="CN125" i="17"/>
  <c r="CO125" i="17"/>
  <c r="CP125" i="17"/>
  <c r="CQ125" i="17"/>
  <c r="CR125" i="17"/>
  <c r="CS125" i="17"/>
  <c r="CT125" i="17"/>
  <c r="CU125" i="17"/>
  <c r="CV125" i="17"/>
  <c r="CW125" i="17"/>
  <c r="CD121" i="17"/>
  <c r="CD122" i="17"/>
  <c r="CD123" i="17"/>
  <c r="CD124" i="17"/>
  <c r="CD125" i="17"/>
  <c r="CC122" i="17"/>
  <c r="CC123" i="17"/>
  <c r="CC124" i="17"/>
  <c r="CC125" i="17"/>
  <c r="CC121" i="17"/>
  <c r="CB122" i="17"/>
  <c r="CB123" i="17"/>
  <c r="CB124" i="17"/>
  <c r="CB125" i="17"/>
  <c r="CB121" i="17"/>
  <c r="BW121" i="17"/>
  <c r="BY122" i="17"/>
  <c r="BZ122" i="17"/>
  <c r="CA122" i="17"/>
  <c r="BY123" i="17"/>
  <c r="BY124" i="17"/>
  <c r="BZ124" i="17"/>
  <c r="CA124" i="17"/>
  <c r="BY125" i="17"/>
  <c r="BZ125" i="17"/>
  <c r="CA125" i="17"/>
  <c r="BV122" i="17"/>
  <c r="BV125" i="17"/>
  <c r="BU122" i="17"/>
  <c r="BT122" i="17"/>
  <c r="BT123" i="17"/>
  <c r="BT124" i="17"/>
  <c r="BT125" i="17"/>
  <c r="BT121" i="17"/>
  <c r="M121" i="17"/>
  <c r="P121" i="17"/>
  <c r="Q121" i="17"/>
  <c r="U121" i="17"/>
  <c r="X121" i="17"/>
  <c r="AC121" i="17"/>
  <c r="AF121" i="17"/>
  <c r="AK121" i="17"/>
  <c r="AN121" i="17"/>
  <c r="AO121" i="17"/>
  <c r="AS121" i="17"/>
  <c r="AV121" i="17"/>
  <c r="AW121" i="17"/>
  <c r="AX121" i="17"/>
  <c r="BA121" i="17"/>
  <c r="BD121" i="17"/>
  <c r="BL121" i="17"/>
  <c r="BO121" i="17"/>
  <c r="BQ121" i="17"/>
  <c r="M122" i="17"/>
  <c r="N122" i="17"/>
  <c r="O122" i="17"/>
  <c r="P122" i="17"/>
  <c r="R122" i="17"/>
  <c r="U122" i="17"/>
  <c r="V122" i="17"/>
  <c r="W122" i="17"/>
  <c r="X122" i="17"/>
  <c r="AC122" i="17"/>
  <c r="AD122" i="17"/>
  <c r="AE122" i="17"/>
  <c r="AF122" i="17"/>
  <c r="AN122" i="17"/>
  <c r="AS122" i="17"/>
  <c r="AV122" i="17"/>
  <c r="BA122" i="17"/>
  <c r="BB122" i="17"/>
  <c r="BD122" i="17"/>
  <c r="BI122" i="17"/>
  <c r="BJ122" i="17"/>
  <c r="BK122" i="17"/>
  <c r="BL122" i="17"/>
  <c r="BQ122" i="17"/>
  <c r="BR122" i="17"/>
  <c r="BS122" i="17"/>
  <c r="P123" i="17"/>
  <c r="R123" i="17"/>
  <c r="S123" i="17"/>
  <c r="U123" i="17"/>
  <c r="X123" i="17"/>
  <c r="AC123" i="17"/>
  <c r="AD123" i="17"/>
  <c r="AF123" i="17"/>
  <c r="AK123" i="17"/>
  <c r="AL123" i="17"/>
  <c r="AM123" i="17"/>
  <c r="AN123" i="17"/>
  <c r="AS123" i="17"/>
  <c r="AT123" i="17"/>
  <c r="AU123" i="17"/>
  <c r="AV123" i="17"/>
  <c r="BA123" i="17"/>
  <c r="BB123" i="17"/>
  <c r="BC123" i="17"/>
  <c r="BD123" i="17"/>
  <c r="BE123" i="17"/>
  <c r="BI123" i="17"/>
  <c r="BJ123" i="17"/>
  <c r="BK123" i="17"/>
  <c r="BL123" i="17"/>
  <c r="BM123" i="17"/>
  <c r="BQ123" i="17"/>
  <c r="BR123" i="17"/>
  <c r="BS123" i="17"/>
  <c r="M124" i="17"/>
  <c r="N124" i="17"/>
  <c r="P124" i="17"/>
  <c r="U124" i="17"/>
  <c r="V124" i="17"/>
  <c r="X124" i="17"/>
  <c r="AC124" i="17"/>
  <c r="AD124" i="17"/>
  <c r="AF124" i="17"/>
  <c r="AG124" i="17"/>
  <c r="AK124" i="17"/>
  <c r="AL124" i="17"/>
  <c r="AN124" i="17"/>
  <c r="AO124" i="17"/>
  <c r="AS124" i="17"/>
  <c r="AT124" i="17"/>
  <c r="AV124" i="17"/>
  <c r="AW124" i="17"/>
  <c r="BA124" i="17"/>
  <c r="BB124" i="17"/>
  <c r="BD124" i="17"/>
  <c r="BL124" i="17"/>
  <c r="BQ124" i="17"/>
  <c r="M125" i="17"/>
  <c r="N125" i="17"/>
  <c r="O125" i="17"/>
  <c r="P125" i="17"/>
  <c r="Q125" i="17"/>
  <c r="U125" i="17"/>
  <c r="V125" i="17"/>
  <c r="W125" i="17"/>
  <c r="X125" i="17"/>
  <c r="Y125" i="17"/>
  <c r="AC125" i="17"/>
  <c r="AD125" i="17"/>
  <c r="AE125" i="17"/>
  <c r="AF125" i="17"/>
  <c r="AG125" i="17"/>
  <c r="AN125" i="17"/>
  <c r="AQ125" i="17"/>
  <c r="AS125" i="17"/>
  <c r="AV125" i="17"/>
  <c r="BA125" i="17"/>
  <c r="BB125" i="17"/>
  <c r="BD125" i="17"/>
  <c r="BI125" i="17"/>
  <c r="BJ125" i="17"/>
  <c r="BK125" i="17"/>
  <c r="BL125" i="17"/>
  <c r="BQ125" i="17"/>
  <c r="BR125" i="17"/>
  <c r="BS125" i="17"/>
  <c r="H121" i="17"/>
  <c r="E122" i="17"/>
  <c r="F122" i="17"/>
  <c r="H122" i="17"/>
  <c r="E123" i="17"/>
  <c r="F123" i="17"/>
  <c r="G123" i="17"/>
  <c r="I123" i="17"/>
  <c r="F124" i="17"/>
  <c r="G124" i="17"/>
  <c r="H124" i="17"/>
  <c r="H125" i="17"/>
  <c r="C121" i="17"/>
  <c r="B122" i="17"/>
  <c r="B123" i="17"/>
  <c r="B125" i="17"/>
  <c r="B121" i="17"/>
  <c r="C118" i="17"/>
  <c r="D118" i="17"/>
  <c r="E118" i="17"/>
  <c r="E121" i="17"/>
  <c r="F118" i="17"/>
  <c r="F121" i="17"/>
  <c r="G118" i="17"/>
  <c r="G122" i="17"/>
  <c r="H118" i="17"/>
  <c r="H123" i="17"/>
  <c r="I118" i="17"/>
  <c r="I124" i="17"/>
  <c r="J118" i="17"/>
  <c r="K118" i="17"/>
  <c r="L118" i="17"/>
  <c r="M118" i="17"/>
  <c r="M123" i="17"/>
  <c r="N118" i="17"/>
  <c r="N121" i="17"/>
  <c r="O118" i="17"/>
  <c r="P118" i="17"/>
  <c r="Q118" i="17"/>
  <c r="Q122" i="17"/>
  <c r="R118" i="17"/>
  <c r="S118" i="17"/>
  <c r="T118" i="17"/>
  <c r="U118" i="17"/>
  <c r="V118" i="17"/>
  <c r="V121" i="17"/>
  <c r="W118" i="17"/>
  <c r="X118" i="17"/>
  <c r="Y118" i="17"/>
  <c r="Y122" i="17"/>
  <c r="Z118" i="17"/>
  <c r="AA118" i="17"/>
  <c r="AA124" i="17"/>
  <c r="AB118" i="17"/>
  <c r="AC118" i="17"/>
  <c r="AD118" i="17"/>
  <c r="AD121" i="17"/>
  <c r="AE118" i="17"/>
  <c r="AF118" i="17"/>
  <c r="AG118" i="17"/>
  <c r="AG122" i="17"/>
  <c r="AH118" i="17"/>
  <c r="AI118" i="17"/>
  <c r="AJ118" i="17"/>
  <c r="AK118" i="17"/>
  <c r="AK122" i="17"/>
  <c r="AL118" i="17"/>
  <c r="AL121" i="17"/>
  <c r="AM118" i="17"/>
  <c r="AN118" i="17"/>
  <c r="AO118" i="17"/>
  <c r="AO122" i="17"/>
  <c r="AP118" i="17"/>
  <c r="AQ118" i="17"/>
  <c r="AR118" i="17"/>
  <c r="AS118" i="17"/>
  <c r="AT118" i="17"/>
  <c r="AT121" i="17"/>
  <c r="AU118" i="17"/>
  <c r="AV118" i="17"/>
  <c r="AW118" i="17"/>
  <c r="AW122" i="17"/>
  <c r="AX118" i="17"/>
  <c r="AY118" i="17"/>
  <c r="AZ118" i="17"/>
  <c r="BA118" i="17"/>
  <c r="BB118" i="17"/>
  <c r="BB121" i="17"/>
  <c r="BC118" i="17"/>
  <c r="BC124" i="17"/>
  <c r="BD118" i="17"/>
  <c r="BE118" i="17"/>
  <c r="BE122" i="17"/>
  <c r="BF118" i="17"/>
  <c r="BG118" i="17"/>
  <c r="BH118" i="17"/>
  <c r="BI118" i="17"/>
  <c r="BI121" i="17"/>
  <c r="BJ118" i="17"/>
  <c r="BJ121" i="17"/>
  <c r="BK118" i="17"/>
  <c r="BK124" i="17"/>
  <c r="BL118" i="17"/>
  <c r="BM118" i="17"/>
  <c r="BM122" i="17"/>
  <c r="BN118" i="17"/>
  <c r="BO118" i="17"/>
  <c r="BP118" i="17"/>
  <c r="BQ118" i="17"/>
  <c r="BR118" i="17"/>
  <c r="BR121" i="17"/>
  <c r="BS118" i="17"/>
  <c r="BS124" i="17"/>
  <c r="BT118" i="17"/>
  <c r="BU118" i="17"/>
  <c r="BU123" i="17"/>
  <c r="BV118" i="17"/>
  <c r="BW118" i="17"/>
  <c r="BX118" i="17"/>
  <c r="BY118" i="17"/>
  <c r="BY121" i="17"/>
  <c r="BZ118" i="17"/>
  <c r="BZ123" i="17"/>
  <c r="CA118" i="17"/>
  <c r="CA123" i="17"/>
  <c r="CB118" i="17"/>
  <c r="CC118" i="17"/>
  <c r="CD118" i="17"/>
  <c r="CE118" i="17"/>
  <c r="CF118" i="17"/>
  <c r="CG118" i="17"/>
  <c r="CH118" i="17"/>
  <c r="CI118" i="17"/>
  <c r="CJ118" i="17"/>
  <c r="CK118" i="17"/>
  <c r="CL118" i="17"/>
  <c r="CM118" i="17"/>
  <c r="CN118" i="17"/>
  <c r="CO118" i="17"/>
  <c r="CP118" i="17"/>
  <c r="CQ118" i="17"/>
  <c r="CR118" i="17"/>
  <c r="CS118" i="17"/>
  <c r="CT118" i="17"/>
  <c r="CU118" i="17"/>
  <c r="CV118" i="17"/>
  <c r="CW118" i="17"/>
  <c r="B118" i="17"/>
  <c r="B124" i="17"/>
  <c r="CB101" i="17"/>
  <c r="CB102" i="17"/>
  <c r="CB103" i="17"/>
  <c r="CB104" i="17"/>
  <c r="CB105" i="17"/>
  <c r="CB106" i="17"/>
  <c r="CB107" i="17"/>
  <c r="CB108" i="17"/>
  <c r="CB109" i="17"/>
  <c r="CB110" i="17"/>
  <c r="CB100" i="17"/>
  <c r="CB98" i="17"/>
  <c r="D10" i="18"/>
  <c r="E10" i="18"/>
  <c r="F10" i="18"/>
  <c r="F95" i="18"/>
  <c r="G10" i="18"/>
  <c r="H10" i="18"/>
  <c r="H95" i="18"/>
  <c r="I10" i="18"/>
  <c r="I95" i="18"/>
  <c r="J10" i="18"/>
  <c r="J95" i="18"/>
  <c r="K10" i="18"/>
  <c r="K95" i="18"/>
  <c r="L10" i="18"/>
  <c r="M10" i="18"/>
  <c r="N10" i="18"/>
  <c r="N95" i="18"/>
  <c r="O10" i="18"/>
  <c r="P10" i="18"/>
  <c r="Q10" i="18"/>
  <c r="R10" i="18"/>
  <c r="S10" i="18"/>
  <c r="S95" i="18"/>
  <c r="T10" i="18"/>
  <c r="U10" i="18"/>
  <c r="V10" i="18"/>
  <c r="V95" i="18"/>
  <c r="W10" i="18"/>
  <c r="X10" i="18"/>
  <c r="Y10" i="18"/>
  <c r="Z10" i="18"/>
  <c r="AA10" i="18"/>
  <c r="AA95" i="18"/>
  <c r="AB10" i="18"/>
  <c r="AC10" i="18"/>
  <c r="AD10" i="18"/>
  <c r="AD95" i="18"/>
  <c r="AE10" i="18"/>
  <c r="AF10" i="18"/>
  <c r="AG10" i="18"/>
  <c r="AH10" i="18"/>
  <c r="AI10" i="18"/>
  <c r="AI95" i="18"/>
  <c r="AJ10" i="18"/>
  <c r="AK10" i="18"/>
  <c r="AL10" i="18"/>
  <c r="AL95" i="18"/>
  <c r="AM10" i="18"/>
  <c r="AN10" i="18"/>
  <c r="AO10" i="18"/>
  <c r="AP10" i="18"/>
  <c r="AQ10" i="18"/>
  <c r="AQ95" i="18"/>
  <c r="AR10" i="18"/>
  <c r="AS10" i="18"/>
  <c r="AT10" i="18"/>
  <c r="AT95" i="18"/>
  <c r="AU10" i="18"/>
  <c r="AV10" i="18"/>
  <c r="AW10" i="18"/>
  <c r="AX10" i="18"/>
  <c r="AY10" i="18"/>
  <c r="AY95" i="18"/>
  <c r="AZ10" i="18"/>
  <c r="BA10" i="18"/>
  <c r="BB10" i="18"/>
  <c r="BB95" i="18"/>
  <c r="BC10" i="18"/>
  <c r="BD10" i="18"/>
  <c r="BE10" i="18"/>
  <c r="BF10" i="18"/>
  <c r="BG10" i="18"/>
  <c r="BG95" i="18"/>
  <c r="BH10" i="18"/>
  <c r="BI10" i="18"/>
  <c r="BJ10" i="18"/>
  <c r="BJ95" i="18"/>
  <c r="BK10" i="18"/>
  <c r="BL10" i="18"/>
  <c r="BM10" i="18"/>
  <c r="BN10" i="18"/>
  <c r="BO10" i="18"/>
  <c r="BO95" i="18"/>
  <c r="BP10" i="18"/>
  <c r="BQ10" i="18"/>
  <c r="BR10" i="18"/>
  <c r="BR95" i="18"/>
  <c r="BS10" i="18"/>
  <c r="BT10" i="18"/>
  <c r="BU10" i="18"/>
  <c r="BV10" i="18"/>
  <c r="BW10" i="18"/>
  <c r="BX10" i="18"/>
  <c r="BY10" i="18"/>
  <c r="BZ10" i="18"/>
  <c r="CA10" i="18"/>
  <c r="CB10" i="18"/>
  <c r="CC10" i="18"/>
  <c r="CC95" i="18"/>
  <c r="CD10" i="18"/>
  <c r="CD95" i="18"/>
  <c r="CE10" i="18"/>
  <c r="CE95" i="18"/>
  <c r="CF10" i="18"/>
  <c r="CG10" i="18"/>
  <c r="CH10" i="18"/>
  <c r="CH95" i="18"/>
  <c r="CI10" i="18"/>
  <c r="CJ10" i="18"/>
  <c r="CK10" i="18"/>
  <c r="CK95" i="18"/>
  <c r="CL10" i="18"/>
  <c r="CL95" i="18"/>
  <c r="CM10" i="18"/>
  <c r="CM95" i="18"/>
  <c r="CN10" i="18"/>
  <c r="CO10" i="18"/>
  <c r="CP10" i="18"/>
  <c r="CP95" i="18"/>
  <c r="CQ10" i="18"/>
  <c r="CR10" i="18"/>
  <c r="CS10" i="18"/>
  <c r="CS95" i="18"/>
  <c r="CT10" i="18"/>
  <c r="CT95" i="18"/>
  <c r="CU10" i="18"/>
  <c r="CU95" i="18"/>
  <c r="CV10" i="18"/>
  <c r="CW10" i="18"/>
  <c r="D11" i="18"/>
  <c r="E11" i="18"/>
  <c r="F11" i="18"/>
  <c r="G11" i="18"/>
  <c r="H11" i="18"/>
  <c r="H96" i="18"/>
  <c r="I11" i="18"/>
  <c r="I96" i="18"/>
  <c r="J11" i="18"/>
  <c r="K11" i="18"/>
  <c r="L11" i="18"/>
  <c r="M11" i="18"/>
  <c r="N11" i="18"/>
  <c r="N96" i="18"/>
  <c r="O11" i="18"/>
  <c r="O96" i="18"/>
  <c r="P11" i="18"/>
  <c r="P96" i="18"/>
  <c r="Q11" i="18"/>
  <c r="Q96" i="18"/>
  <c r="R11" i="18"/>
  <c r="S11" i="18"/>
  <c r="T11" i="18"/>
  <c r="U11" i="18"/>
  <c r="V11" i="18"/>
  <c r="V96" i="18"/>
  <c r="W11" i="18"/>
  <c r="W96" i="18"/>
  <c r="X11" i="18"/>
  <c r="X96" i="18"/>
  <c r="Y11" i="18"/>
  <c r="Y96" i="18"/>
  <c r="Z11" i="18"/>
  <c r="AA11" i="18"/>
  <c r="AB11" i="18"/>
  <c r="AC11" i="18"/>
  <c r="AD11" i="18"/>
  <c r="AD96" i="18"/>
  <c r="AE11" i="18"/>
  <c r="AE96" i="18"/>
  <c r="AF11" i="18"/>
  <c r="AF96" i="18"/>
  <c r="AG11" i="18"/>
  <c r="AG96" i="18"/>
  <c r="AH11" i="18"/>
  <c r="AI11" i="18"/>
  <c r="AJ11" i="18"/>
  <c r="AK11" i="18"/>
  <c r="AL11" i="18"/>
  <c r="AL96" i="18"/>
  <c r="AM11" i="18"/>
  <c r="AM96" i="18"/>
  <c r="AN11" i="18"/>
  <c r="AN96" i="18"/>
  <c r="AO11" i="18"/>
  <c r="AO96" i="18"/>
  <c r="AP11" i="18"/>
  <c r="AQ11" i="18"/>
  <c r="AR11" i="18"/>
  <c r="AS11" i="18"/>
  <c r="AT11" i="18"/>
  <c r="AT96" i="18"/>
  <c r="AU11" i="18"/>
  <c r="AU96" i="18"/>
  <c r="AV11" i="18"/>
  <c r="AV96" i="18"/>
  <c r="AW11" i="18"/>
  <c r="AW96" i="18"/>
  <c r="AX11" i="18"/>
  <c r="AY11" i="18"/>
  <c r="AZ11" i="18"/>
  <c r="BA11" i="18"/>
  <c r="BB11" i="18"/>
  <c r="BB96" i="18"/>
  <c r="BC11" i="18"/>
  <c r="BC96" i="18"/>
  <c r="BD11" i="18"/>
  <c r="BD96" i="18"/>
  <c r="BE11" i="18"/>
  <c r="BE96" i="18"/>
  <c r="BF11" i="18"/>
  <c r="BG11" i="18"/>
  <c r="BH11" i="18"/>
  <c r="BI11" i="18"/>
  <c r="BJ11" i="18"/>
  <c r="BJ96" i="18"/>
  <c r="BK11" i="18"/>
  <c r="BK96" i="18"/>
  <c r="BL11" i="18"/>
  <c r="BL96" i="18"/>
  <c r="BM11" i="18"/>
  <c r="BM96" i="18"/>
  <c r="BN11" i="18"/>
  <c r="BO11" i="18"/>
  <c r="BP11" i="18"/>
  <c r="BQ11" i="18"/>
  <c r="BR11" i="18"/>
  <c r="BR96" i="18"/>
  <c r="BS11" i="18"/>
  <c r="BS96" i="18"/>
  <c r="BT11" i="18"/>
  <c r="BU11" i="18"/>
  <c r="BU96" i="18"/>
  <c r="BV11" i="18"/>
  <c r="BW11" i="18"/>
  <c r="BX11" i="18"/>
  <c r="BY11" i="18"/>
  <c r="BZ11" i="18"/>
  <c r="CA11" i="18"/>
  <c r="CA96" i="18"/>
  <c r="CB11" i="18"/>
  <c r="CC11" i="18"/>
  <c r="CC96" i="18"/>
  <c r="CD11" i="18"/>
  <c r="CE11" i="18"/>
  <c r="CF11" i="18"/>
  <c r="CG11" i="18"/>
  <c r="CH11" i="18"/>
  <c r="CI11" i="18"/>
  <c r="CJ11" i="18"/>
  <c r="CK11" i="18"/>
  <c r="CL11" i="18"/>
  <c r="CM11" i="18"/>
  <c r="CN11" i="18"/>
  <c r="CO11" i="18"/>
  <c r="CP11" i="18"/>
  <c r="CQ11" i="18"/>
  <c r="CR11" i="18"/>
  <c r="CS11" i="18"/>
  <c r="CT11" i="18"/>
  <c r="CU11" i="18"/>
  <c r="CV11" i="18"/>
  <c r="CW11" i="18"/>
  <c r="D12" i="18"/>
  <c r="D97" i="18"/>
  <c r="E12" i="18"/>
  <c r="E97" i="18"/>
  <c r="F12" i="18"/>
  <c r="F97" i="18"/>
  <c r="G12" i="18"/>
  <c r="G97" i="18"/>
  <c r="H12" i="18"/>
  <c r="I12" i="18"/>
  <c r="J12" i="18"/>
  <c r="K12" i="18"/>
  <c r="L12" i="18"/>
  <c r="L97" i="18"/>
  <c r="M12" i="18"/>
  <c r="M97" i="18"/>
  <c r="N12" i="18"/>
  <c r="N97" i="18"/>
  <c r="O12" i="18"/>
  <c r="O97" i="18"/>
  <c r="P12" i="18"/>
  <c r="Q12" i="18"/>
  <c r="R12" i="18"/>
  <c r="R97" i="18"/>
  <c r="S12" i="18"/>
  <c r="T12" i="18"/>
  <c r="T97" i="18"/>
  <c r="U12" i="18"/>
  <c r="U97" i="18"/>
  <c r="V12" i="18"/>
  <c r="V97" i="18"/>
  <c r="W12" i="18"/>
  <c r="W97" i="18"/>
  <c r="X12" i="18"/>
  <c r="Y12" i="18"/>
  <c r="Z12" i="18"/>
  <c r="Z97" i="18"/>
  <c r="AA12" i="18"/>
  <c r="AB12" i="18"/>
  <c r="AB97" i="18"/>
  <c r="AC12" i="18"/>
  <c r="AC97" i="18"/>
  <c r="AD12" i="18"/>
  <c r="AD97" i="18"/>
  <c r="AE12" i="18"/>
  <c r="AE97" i="18"/>
  <c r="AF12" i="18"/>
  <c r="AG12" i="18"/>
  <c r="AH12" i="18"/>
  <c r="AH97" i="18"/>
  <c r="AI12" i="18"/>
  <c r="AJ12" i="18"/>
  <c r="AJ97" i="18"/>
  <c r="AK12" i="18"/>
  <c r="AK97" i="18"/>
  <c r="AL12" i="18"/>
  <c r="AL97" i="18"/>
  <c r="AM12" i="18"/>
  <c r="AM97" i="18"/>
  <c r="AN12" i="18"/>
  <c r="AO12" i="18"/>
  <c r="AP12" i="18"/>
  <c r="AP97" i="18"/>
  <c r="AQ12" i="18"/>
  <c r="AR12" i="18"/>
  <c r="AR97" i="18"/>
  <c r="AS12" i="18"/>
  <c r="AS97" i="18"/>
  <c r="AT12" i="18"/>
  <c r="AT97" i="18"/>
  <c r="AU12" i="18"/>
  <c r="AU97" i="18"/>
  <c r="AV12" i="18"/>
  <c r="AW12" i="18"/>
  <c r="AX12" i="18"/>
  <c r="AX97" i="18"/>
  <c r="AY12" i="18"/>
  <c r="AZ12" i="18"/>
  <c r="AZ97" i="18"/>
  <c r="BA12" i="18"/>
  <c r="BA97" i="18"/>
  <c r="BB12" i="18"/>
  <c r="BB97" i="18"/>
  <c r="BC12" i="18"/>
  <c r="BC97" i="18"/>
  <c r="BD12" i="18"/>
  <c r="BE12" i="18"/>
  <c r="BF12" i="18"/>
  <c r="BF97" i="18"/>
  <c r="BG12" i="18"/>
  <c r="BH12" i="18"/>
  <c r="BH97" i="18"/>
  <c r="BI12" i="18"/>
  <c r="BI97" i="18"/>
  <c r="BJ12" i="18"/>
  <c r="BJ97" i="18"/>
  <c r="BK12" i="18"/>
  <c r="BK97" i="18"/>
  <c r="BL12" i="18"/>
  <c r="BM12" i="18"/>
  <c r="BN12" i="18"/>
  <c r="BN97" i="18"/>
  <c r="BO12" i="18"/>
  <c r="BP12" i="18"/>
  <c r="BP97" i="18"/>
  <c r="BQ12" i="18"/>
  <c r="BQ97" i="18"/>
  <c r="BR12" i="18"/>
  <c r="BR97" i="18"/>
  <c r="BS12" i="18"/>
  <c r="BS97" i="18"/>
  <c r="BT12" i="18"/>
  <c r="BU12" i="18"/>
  <c r="BV12" i="18"/>
  <c r="BV97" i="18"/>
  <c r="BW12" i="18"/>
  <c r="BX12" i="18"/>
  <c r="BX97" i="18"/>
  <c r="BY12" i="18"/>
  <c r="BY97" i="18"/>
  <c r="BZ12" i="18"/>
  <c r="BZ97" i="18"/>
  <c r="CA12" i="18"/>
  <c r="CA97" i="18"/>
  <c r="CB12" i="18"/>
  <c r="CC12" i="18"/>
  <c r="CD12" i="18"/>
  <c r="CE12" i="18"/>
  <c r="CF12" i="18"/>
  <c r="CG12" i="18"/>
  <c r="CH12" i="18"/>
  <c r="CH97" i="18"/>
  <c r="CI12" i="18"/>
  <c r="CI97" i="18"/>
  <c r="CJ12" i="18"/>
  <c r="CK12" i="18"/>
  <c r="CL12" i="18"/>
  <c r="CM12" i="18"/>
  <c r="CN12" i="18"/>
  <c r="CO12" i="18"/>
  <c r="CP12" i="18"/>
  <c r="CP97" i="18"/>
  <c r="CQ12" i="18"/>
  <c r="CQ97" i="18"/>
  <c r="CR12" i="18"/>
  <c r="CS12" i="18"/>
  <c r="CT12" i="18"/>
  <c r="CU12" i="18"/>
  <c r="CV12" i="18"/>
  <c r="CW12" i="18"/>
  <c r="D13" i="18"/>
  <c r="D98" i="18"/>
  <c r="E13" i="18"/>
  <c r="E98" i="18"/>
  <c r="F13" i="18"/>
  <c r="G13" i="18"/>
  <c r="H13" i="18"/>
  <c r="I13" i="18"/>
  <c r="J13" i="18"/>
  <c r="K13" i="18"/>
  <c r="L13" i="18"/>
  <c r="L98" i="18"/>
  <c r="M13" i="18"/>
  <c r="M98" i="18"/>
  <c r="N13" i="18"/>
  <c r="O13" i="18"/>
  <c r="P13" i="18"/>
  <c r="Q13" i="18"/>
  <c r="R13" i="18"/>
  <c r="S13" i="18"/>
  <c r="T13" i="18"/>
  <c r="T98" i="18"/>
  <c r="U13" i="18"/>
  <c r="U98" i="18"/>
  <c r="V13" i="18"/>
  <c r="W13" i="18"/>
  <c r="X13" i="18"/>
  <c r="Y13" i="18"/>
  <c r="Z13" i="18"/>
  <c r="AA13" i="18"/>
  <c r="AB13" i="18"/>
  <c r="AB98" i="18"/>
  <c r="AC13" i="18"/>
  <c r="AC98" i="18"/>
  <c r="AD13" i="18"/>
  <c r="AE13" i="18"/>
  <c r="AF13" i="18"/>
  <c r="AG13" i="18"/>
  <c r="AH13" i="18"/>
  <c r="AI13" i="18"/>
  <c r="AJ13" i="18"/>
  <c r="AJ98" i="18"/>
  <c r="AK13" i="18"/>
  <c r="AK98" i="18"/>
  <c r="AL13" i="18"/>
  <c r="AM13" i="18"/>
  <c r="AN13" i="18"/>
  <c r="AO13" i="18"/>
  <c r="AP13" i="18"/>
  <c r="AQ13" i="18"/>
  <c r="AR13" i="18"/>
  <c r="AR98" i="18"/>
  <c r="AS13" i="18"/>
  <c r="AS98" i="18"/>
  <c r="AT13" i="18"/>
  <c r="AU13" i="18"/>
  <c r="AV13" i="18"/>
  <c r="AW13" i="18"/>
  <c r="AX13" i="18"/>
  <c r="AY13" i="18"/>
  <c r="AZ13" i="18"/>
  <c r="AZ98" i="18"/>
  <c r="BA13" i="18"/>
  <c r="BA98" i="18"/>
  <c r="BB13" i="18"/>
  <c r="BC13" i="18"/>
  <c r="BD13" i="18"/>
  <c r="BE13" i="18"/>
  <c r="BF13" i="18"/>
  <c r="BG13" i="18"/>
  <c r="BH13" i="18"/>
  <c r="BH98" i="18"/>
  <c r="BI13" i="18"/>
  <c r="BI98" i="18"/>
  <c r="BJ13" i="18"/>
  <c r="BK13" i="18"/>
  <c r="BL13" i="18"/>
  <c r="BM13" i="18"/>
  <c r="BN13" i="18"/>
  <c r="BO13" i="18"/>
  <c r="BP13" i="18"/>
  <c r="BP98" i="18"/>
  <c r="BQ13" i="18"/>
  <c r="BQ98" i="18"/>
  <c r="BR13" i="18"/>
  <c r="BS13" i="18"/>
  <c r="BT13" i="18"/>
  <c r="BU13" i="18"/>
  <c r="BV13" i="18"/>
  <c r="BW13" i="18"/>
  <c r="BW98" i="18"/>
  <c r="BX13" i="18"/>
  <c r="BX98" i="18"/>
  <c r="BY13" i="18"/>
  <c r="BY98" i="18"/>
  <c r="BZ13" i="18"/>
  <c r="CA13" i="18"/>
  <c r="CB13" i="18"/>
  <c r="CC13" i="18"/>
  <c r="CD13" i="18"/>
  <c r="CD98" i="18"/>
  <c r="CE13" i="18"/>
  <c r="CE98" i="18"/>
  <c r="CF13" i="18"/>
  <c r="CF98" i="18"/>
  <c r="CG13" i="18"/>
  <c r="CG98" i="18"/>
  <c r="CH13" i="18"/>
  <c r="CI13" i="18"/>
  <c r="CJ13" i="18"/>
  <c r="CK13" i="18"/>
  <c r="CL13" i="18"/>
  <c r="CL98" i="18"/>
  <c r="CM13" i="18"/>
  <c r="CM98" i="18"/>
  <c r="CN13" i="18"/>
  <c r="CN98" i="18"/>
  <c r="CO13" i="18"/>
  <c r="CO98" i="18"/>
  <c r="CP13" i="18"/>
  <c r="CQ13" i="18"/>
  <c r="CR13" i="18"/>
  <c r="CS13" i="18"/>
  <c r="CT13" i="18"/>
  <c r="CT98" i="18"/>
  <c r="CU13" i="18"/>
  <c r="CU98" i="18"/>
  <c r="CV13" i="18"/>
  <c r="CV98" i="18"/>
  <c r="CW13" i="18"/>
  <c r="CW98" i="18"/>
  <c r="D14" i="18"/>
  <c r="E14" i="18"/>
  <c r="F14" i="18"/>
  <c r="G14" i="18"/>
  <c r="H14" i="18"/>
  <c r="I14" i="18"/>
  <c r="I99" i="18"/>
  <c r="J14" i="18"/>
  <c r="J99" i="18"/>
  <c r="K14" i="18"/>
  <c r="K99" i="18"/>
  <c r="L14" i="18"/>
  <c r="M14" i="18"/>
  <c r="N14" i="18"/>
  <c r="O14" i="18"/>
  <c r="P14" i="18"/>
  <c r="P99" i="18"/>
  <c r="Q14" i="18"/>
  <c r="Q99" i="18"/>
  <c r="R14" i="18"/>
  <c r="R99" i="18"/>
  <c r="S14" i="18"/>
  <c r="S99" i="18"/>
  <c r="T14" i="18"/>
  <c r="U14" i="18"/>
  <c r="V14" i="18"/>
  <c r="W14" i="18"/>
  <c r="X14" i="18"/>
  <c r="X99" i="18"/>
  <c r="Y14" i="18"/>
  <c r="Y99" i="18"/>
  <c r="Z14" i="18"/>
  <c r="Z99" i="18"/>
  <c r="AA14" i="18"/>
  <c r="AA99" i="18"/>
  <c r="AB14" i="18"/>
  <c r="AC14" i="18"/>
  <c r="AD14" i="18"/>
  <c r="AE14" i="18"/>
  <c r="AF14" i="18"/>
  <c r="AF99" i="18"/>
  <c r="AG14" i="18"/>
  <c r="AG99" i="18"/>
  <c r="AH14" i="18"/>
  <c r="AH99" i="18"/>
  <c r="AI14" i="18"/>
  <c r="AI99" i="18"/>
  <c r="AJ14" i="18"/>
  <c r="AK14" i="18"/>
  <c r="AL14" i="18"/>
  <c r="AM14" i="18"/>
  <c r="AN14" i="18"/>
  <c r="AN99" i="18"/>
  <c r="AO14" i="18"/>
  <c r="AO99" i="18"/>
  <c r="AP14" i="18"/>
  <c r="AP99" i="18"/>
  <c r="AQ14" i="18"/>
  <c r="AQ99" i="18"/>
  <c r="AR14" i="18"/>
  <c r="AS14" i="18"/>
  <c r="AT14" i="18"/>
  <c r="AU14" i="18"/>
  <c r="AV14" i="18"/>
  <c r="AV99" i="18"/>
  <c r="AW14" i="18"/>
  <c r="AW99" i="18"/>
  <c r="AX14" i="18"/>
  <c r="AX99" i="18"/>
  <c r="AY14" i="18"/>
  <c r="AY99" i="18"/>
  <c r="AZ14" i="18"/>
  <c r="BA14" i="18"/>
  <c r="BB14" i="18"/>
  <c r="BC14" i="18"/>
  <c r="BD14" i="18"/>
  <c r="BD99" i="18"/>
  <c r="BE14" i="18"/>
  <c r="BE99" i="18"/>
  <c r="BF14" i="18"/>
  <c r="BF99" i="18"/>
  <c r="BG14" i="18"/>
  <c r="BG99" i="18"/>
  <c r="BH14" i="18"/>
  <c r="BI14" i="18"/>
  <c r="BJ14" i="18"/>
  <c r="BK14" i="18"/>
  <c r="BL14" i="18"/>
  <c r="BL99" i="18"/>
  <c r="BM14" i="18"/>
  <c r="BM99" i="18"/>
  <c r="BN14" i="18"/>
  <c r="BN99" i="18"/>
  <c r="BO14" i="18"/>
  <c r="BO99" i="18"/>
  <c r="BP14" i="18"/>
  <c r="BQ14" i="18"/>
  <c r="BR14" i="18"/>
  <c r="BS14" i="18"/>
  <c r="BT14" i="18"/>
  <c r="BU14" i="18"/>
  <c r="BV14" i="18"/>
  <c r="BV99" i="18"/>
  <c r="BW14" i="18"/>
  <c r="BW99" i="18"/>
  <c r="BX14" i="18"/>
  <c r="BY14" i="18"/>
  <c r="BZ14" i="18"/>
  <c r="BZ99" i="18"/>
  <c r="CA14" i="18"/>
  <c r="CB14" i="18"/>
  <c r="CC14" i="18"/>
  <c r="CC99" i="18"/>
  <c r="CD14" i="18"/>
  <c r="CD99" i="18"/>
  <c r="CE14" i="18"/>
  <c r="CE99" i="18"/>
  <c r="CF14" i="18"/>
  <c r="CG14" i="18"/>
  <c r="CH14" i="18"/>
  <c r="CH99" i="18"/>
  <c r="CI14" i="18"/>
  <c r="CJ14" i="18"/>
  <c r="CK14" i="18"/>
  <c r="CK99" i="18"/>
  <c r="CL14" i="18"/>
  <c r="CL99" i="18"/>
  <c r="CM14" i="18"/>
  <c r="CM99" i="18"/>
  <c r="CN14" i="18"/>
  <c r="CO14" i="18"/>
  <c r="CP14" i="18"/>
  <c r="CP99" i="18"/>
  <c r="CQ14" i="18"/>
  <c r="CR14" i="18"/>
  <c r="CS14" i="18"/>
  <c r="CS99" i="18"/>
  <c r="CT14" i="18"/>
  <c r="CT99" i="18"/>
  <c r="CU14" i="18"/>
  <c r="CU99" i="18"/>
  <c r="CV14" i="18"/>
  <c r="CW14" i="18"/>
  <c r="C10" i="18"/>
  <c r="C11" i="18"/>
  <c r="C12" i="18"/>
  <c r="C13" i="18"/>
  <c r="C98" i="18"/>
  <c r="C14" i="18"/>
  <c r="B11" i="18"/>
  <c r="B12" i="18"/>
  <c r="B13" i="18"/>
  <c r="B14" i="18"/>
  <c r="B10" i="18"/>
  <c r="CM136" i="18"/>
  <c r="CD135" i="18"/>
  <c r="CE135" i="18"/>
  <c r="CF135" i="18"/>
  <c r="CG135" i="18"/>
  <c r="CH135" i="18"/>
  <c r="CI135" i="18"/>
  <c r="CJ135" i="18"/>
  <c r="CK135" i="18"/>
  <c r="CL135" i="18"/>
  <c r="CM135" i="18"/>
  <c r="CN135" i="18"/>
  <c r="CO135" i="18"/>
  <c r="CP135" i="18"/>
  <c r="CQ135" i="18"/>
  <c r="CR135" i="18"/>
  <c r="CS135" i="18"/>
  <c r="CT135" i="18"/>
  <c r="CU135" i="18"/>
  <c r="CV135" i="18"/>
  <c r="CW135" i="18"/>
  <c r="CD136" i="18"/>
  <c r="CE136" i="18"/>
  <c r="CF136" i="18"/>
  <c r="CG136" i="18"/>
  <c r="CH136" i="18"/>
  <c r="CI136" i="18"/>
  <c r="CJ136" i="18"/>
  <c r="CK136" i="18"/>
  <c r="CL136" i="18"/>
  <c r="CN136" i="18"/>
  <c r="CO136" i="18"/>
  <c r="CP136" i="18"/>
  <c r="CQ136" i="18"/>
  <c r="CR136" i="18"/>
  <c r="CS136" i="18"/>
  <c r="CT136" i="18"/>
  <c r="CU136" i="18"/>
  <c r="CV136" i="18"/>
  <c r="CW136" i="18"/>
  <c r="CD137" i="18"/>
  <c r="CE137" i="18"/>
  <c r="CF137" i="18"/>
  <c r="CG137" i="18"/>
  <c r="CH137" i="18"/>
  <c r="CI137" i="18"/>
  <c r="CJ137" i="18"/>
  <c r="CK137" i="18"/>
  <c r="CL137" i="18"/>
  <c r="CM137" i="18"/>
  <c r="CN137" i="18"/>
  <c r="CO137" i="18"/>
  <c r="CP137" i="18"/>
  <c r="CQ137" i="18"/>
  <c r="CR137" i="18"/>
  <c r="CS137" i="18"/>
  <c r="CT137" i="18"/>
  <c r="CU137" i="18"/>
  <c r="CV137" i="18"/>
  <c r="CW137" i="18"/>
  <c r="CD138" i="18"/>
  <c r="CE138" i="18"/>
  <c r="CF138" i="18"/>
  <c r="CG138" i="18"/>
  <c r="CH138" i="18"/>
  <c r="CI138" i="18"/>
  <c r="CJ138" i="18"/>
  <c r="CK138" i="18"/>
  <c r="CL138" i="18"/>
  <c r="CM138" i="18"/>
  <c r="CN138" i="18"/>
  <c r="CO138" i="18"/>
  <c r="CP138" i="18"/>
  <c r="CQ138" i="18"/>
  <c r="CR138" i="18"/>
  <c r="CS138" i="18"/>
  <c r="CT138" i="18"/>
  <c r="CU138" i="18"/>
  <c r="CV138" i="18"/>
  <c r="CW138" i="18"/>
  <c r="CD139" i="18"/>
  <c r="CE139" i="18"/>
  <c r="CF139" i="18"/>
  <c r="CG139" i="18"/>
  <c r="CH139" i="18"/>
  <c r="CI139" i="18"/>
  <c r="CJ139" i="18"/>
  <c r="CK139" i="18"/>
  <c r="CL139" i="18"/>
  <c r="CM139" i="18"/>
  <c r="CN139" i="18"/>
  <c r="CO139" i="18"/>
  <c r="CP139" i="18"/>
  <c r="CQ139" i="18"/>
  <c r="CR139" i="18"/>
  <c r="CS139" i="18"/>
  <c r="CT139" i="18"/>
  <c r="CU139" i="18"/>
  <c r="CV139" i="18"/>
  <c r="CW139" i="18"/>
  <c r="CC136" i="18"/>
  <c r="CC137" i="18"/>
  <c r="CC138" i="18"/>
  <c r="CC139" i="18"/>
  <c r="CC135" i="18"/>
  <c r="CB136" i="18"/>
  <c r="CB137" i="18"/>
  <c r="CB138" i="18"/>
  <c r="CB139" i="18"/>
  <c r="CB135" i="18"/>
  <c r="CA135" i="18"/>
  <c r="BV135" i="18"/>
  <c r="BW135" i="18"/>
  <c r="BX135" i="18"/>
  <c r="BY135" i="18"/>
  <c r="BZ135" i="18"/>
  <c r="BV136" i="18"/>
  <c r="BW136" i="18"/>
  <c r="BX136" i="18"/>
  <c r="BY136" i="18"/>
  <c r="BZ136" i="18"/>
  <c r="CA136" i="18"/>
  <c r="BV137" i="18"/>
  <c r="BW137" i="18"/>
  <c r="BX137" i="18"/>
  <c r="BY137" i="18"/>
  <c r="BZ137" i="18"/>
  <c r="CA137" i="18"/>
  <c r="BV138" i="18"/>
  <c r="BW138" i="18"/>
  <c r="BX138" i="18"/>
  <c r="BY138" i="18"/>
  <c r="BZ138" i="18"/>
  <c r="CA138" i="18"/>
  <c r="BV139" i="18"/>
  <c r="BW139" i="18"/>
  <c r="BX139" i="18"/>
  <c r="BY139" i="18"/>
  <c r="BZ139" i="18"/>
  <c r="CA139" i="18"/>
  <c r="BT136" i="18"/>
  <c r="BT137" i="18"/>
  <c r="BT138" i="18"/>
  <c r="BT139" i="18"/>
  <c r="BT135" i="18"/>
  <c r="BU136" i="18"/>
  <c r="BU137" i="18"/>
  <c r="BU138" i="18"/>
  <c r="BU139" i="18"/>
  <c r="BU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BM135" i="18"/>
  <c r="BN135" i="18"/>
  <c r="BO135" i="18"/>
  <c r="BP135" i="18"/>
  <c r="BQ135" i="18"/>
  <c r="BR135" i="18"/>
  <c r="BS135"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BM136" i="18"/>
  <c r="BN136" i="18"/>
  <c r="BO136" i="18"/>
  <c r="BP136" i="18"/>
  <c r="BQ136" i="18"/>
  <c r="BR136" i="18"/>
  <c r="BS136"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B135" i="18"/>
  <c r="D135" i="18"/>
  <c r="E135" i="18"/>
  <c r="F135" i="18"/>
  <c r="D136" i="18"/>
  <c r="E136" i="18"/>
  <c r="F136" i="18"/>
  <c r="D137" i="18"/>
  <c r="E137" i="18"/>
  <c r="F137" i="18"/>
  <c r="D138" i="18"/>
  <c r="E138" i="18"/>
  <c r="F138" i="18"/>
  <c r="D139" i="18"/>
  <c r="E139" i="18"/>
  <c r="F139" i="18"/>
  <c r="C135" i="18"/>
  <c r="C136" i="18"/>
  <c r="C137" i="18"/>
  <c r="C138" i="18"/>
  <c r="C139" i="18"/>
  <c r="B136" i="18"/>
  <c r="B137" i="18"/>
  <c r="B138" i="18"/>
  <c r="B139" i="18"/>
  <c r="C132" i="18"/>
  <c r="D132" i="18"/>
  <c r="E132" i="18"/>
  <c r="F132" i="18"/>
  <c r="G132" i="18"/>
  <c r="G139" i="18"/>
  <c r="H132" i="18"/>
  <c r="H135"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BM132" i="18"/>
  <c r="BN132" i="18"/>
  <c r="BO132" i="18"/>
  <c r="BP132" i="18"/>
  <c r="BQ132" i="18"/>
  <c r="BR132" i="18"/>
  <c r="BS132" i="18"/>
  <c r="BT132" i="18"/>
  <c r="BU132" i="18"/>
  <c r="BV132" i="18"/>
  <c r="BW132" i="18"/>
  <c r="BX132" i="18"/>
  <c r="BY132" i="18"/>
  <c r="BZ132" i="18"/>
  <c r="CA132" i="18"/>
  <c r="CB132" i="18"/>
  <c r="CC132" i="18"/>
  <c r="CD132" i="18"/>
  <c r="CE132" i="18"/>
  <c r="CF132" i="18"/>
  <c r="CG132" i="18"/>
  <c r="CH132" i="18"/>
  <c r="CI132" i="18"/>
  <c r="CJ132" i="18"/>
  <c r="CK132" i="18"/>
  <c r="CL132" i="18"/>
  <c r="CM132" i="18"/>
  <c r="CN132" i="18"/>
  <c r="CO132" i="18"/>
  <c r="CP132" i="18"/>
  <c r="CQ132" i="18"/>
  <c r="CR132" i="18"/>
  <c r="CS132" i="18"/>
  <c r="CT132" i="18"/>
  <c r="CU132" i="18"/>
  <c r="CV132" i="18"/>
  <c r="CW132" i="18"/>
  <c r="B132" i="18"/>
  <c r="G135" i="18"/>
  <c r="G136" i="18"/>
  <c r="H136" i="18"/>
  <c r="G137" i="18"/>
  <c r="H137" i="18"/>
  <c r="G138" i="18"/>
  <c r="H138" i="18"/>
  <c r="CB134" i="18"/>
  <c r="CO127" i="18"/>
  <c r="CP124" i="18"/>
  <c r="CC123" i="18"/>
  <c r="CD123" i="18"/>
  <c r="CE123" i="18"/>
  <c r="CF123" i="18"/>
  <c r="CG123" i="18"/>
  <c r="CH123" i="18"/>
  <c r="CI123" i="18"/>
  <c r="CJ123" i="18"/>
  <c r="CK123" i="18"/>
  <c r="CL123" i="18"/>
  <c r="CM123" i="18"/>
  <c r="CN123" i="18"/>
  <c r="CO123" i="18"/>
  <c r="CP123" i="18"/>
  <c r="CQ123" i="18"/>
  <c r="CR123" i="18"/>
  <c r="CS123" i="18"/>
  <c r="CT123" i="18"/>
  <c r="CU123" i="18"/>
  <c r="CV123" i="18"/>
  <c r="CC124" i="18"/>
  <c r="CD124" i="18"/>
  <c r="CE124" i="18"/>
  <c r="CF124" i="18"/>
  <c r="CG124" i="18"/>
  <c r="CH124" i="18"/>
  <c r="CI124" i="18"/>
  <c r="CJ124" i="18"/>
  <c r="CK124" i="18"/>
  <c r="CL124" i="18"/>
  <c r="CM124" i="18"/>
  <c r="CN124" i="18"/>
  <c r="CO124" i="18"/>
  <c r="CQ124" i="18"/>
  <c r="CR124" i="18"/>
  <c r="CS124" i="18"/>
  <c r="CT124" i="18"/>
  <c r="CU124" i="18"/>
  <c r="CV124" i="18"/>
  <c r="CC125" i="18"/>
  <c r="CD125" i="18"/>
  <c r="CE125" i="18"/>
  <c r="CF125" i="18"/>
  <c r="CG125" i="18"/>
  <c r="CH125" i="18"/>
  <c r="CI125" i="18"/>
  <c r="CJ125" i="18"/>
  <c r="CK125" i="18"/>
  <c r="CL125" i="18"/>
  <c r="CM125" i="18"/>
  <c r="CN125" i="18"/>
  <c r="CO125" i="18"/>
  <c r="CP125" i="18"/>
  <c r="CQ125" i="18"/>
  <c r="CR125" i="18"/>
  <c r="CS125" i="18"/>
  <c r="CT125" i="18"/>
  <c r="CU125" i="18"/>
  <c r="CV125" i="18"/>
  <c r="CC126" i="18"/>
  <c r="CD126" i="18"/>
  <c r="CE126" i="18"/>
  <c r="CF126" i="18"/>
  <c r="CG126" i="18"/>
  <c r="CH126" i="18"/>
  <c r="CI126" i="18"/>
  <c r="CJ126" i="18"/>
  <c r="CK126" i="18"/>
  <c r="CL126" i="18"/>
  <c r="CM126" i="18"/>
  <c r="CN126" i="18"/>
  <c r="CO126" i="18"/>
  <c r="CP126" i="18"/>
  <c r="CQ126" i="18"/>
  <c r="CR126" i="18"/>
  <c r="CS126" i="18"/>
  <c r="CT126" i="18"/>
  <c r="CU126" i="18"/>
  <c r="CV126" i="18"/>
  <c r="CC127" i="18"/>
  <c r="CD127" i="18"/>
  <c r="CE127" i="18"/>
  <c r="CF127" i="18"/>
  <c r="CG127" i="18"/>
  <c r="CH127" i="18"/>
  <c r="CI127" i="18"/>
  <c r="CJ127" i="18"/>
  <c r="CK127" i="18"/>
  <c r="CL127" i="18"/>
  <c r="CM127" i="18"/>
  <c r="CN127" i="18"/>
  <c r="CP127" i="18"/>
  <c r="CQ127" i="18"/>
  <c r="CR127" i="18"/>
  <c r="CS127" i="18"/>
  <c r="CT127" i="18"/>
  <c r="CU127" i="18"/>
  <c r="CV127" i="18"/>
  <c r="CB123" i="18"/>
  <c r="CB124" i="18"/>
  <c r="CB125" i="18"/>
  <c r="CB126" i="18"/>
  <c r="CB127" i="18"/>
  <c r="BV123" i="18"/>
  <c r="BW123" i="18"/>
  <c r="BX123" i="18"/>
  <c r="BY123" i="18"/>
  <c r="BZ123" i="18"/>
  <c r="CA123" i="18"/>
  <c r="BV124" i="18"/>
  <c r="BW124" i="18"/>
  <c r="BX124" i="18"/>
  <c r="BY124" i="18"/>
  <c r="BZ124" i="18"/>
  <c r="CA124" i="18"/>
  <c r="BV125" i="18"/>
  <c r="BW125" i="18"/>
  <c r="BX125" i="18"/>
  <c r="BY125" i="18"/>
  <c r="BZ125" i="18"/>
  <c r="CA125" i="18"/>
  <c r="BV126" i="18"/>
  <c r="BW126" i="18"/>
  <c r="BX126" i="18"/>
  <c r="BY126" i="18"/>
  <c r="BZ126" i="18"/>
  <c r="CA126" i="18"/>
  <c r="BV127" i="18"/>
  <c r="BW127" i="18"/>
  <c r="BX127" i="18"/>
  <c r="BY127" i="18"/>
  <c r="BZ127" i="18"/>
  <c r="CA127" i="18"/>
  <c r="BU126" i="18"/>
  <c r="BU124" i="18"/>
  <c r="BU125" i="18"/>
  <c r="BU127" i="18"/>
  <c r="BU123" i="18"/>
  <c r="AQ123" i="18"/>
  <c r="B126" i="18"/>
  <c r="E126" i="18"/>
  <c r="AA126" i="18"/>
  <c r="B127"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BM124" i="18"/>
  <c r="BN124" i="18"/>
  <c r="BO124" i="18"/>
  <c r="BP124" i="18"/>
  <c r="BQ124" i="18"/>
  <c r="BR124" i="18"/>
  <c r="BS124"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C126" i="18"/>
  <c r="D126" i="18"/>
  <c r="F126" i="18"/>
  <c r="G126" i="18"/>
  <c r="H126" i="18"/>
  <c r="I126" i="18"/>
  <c r="J126" i="18"/>
  <c r="K126" i="18"/>
  <c r="L126" i="18"/>
  <c r="M126" i="18"/>
  <c r="N126" i="18"/>
  <c r="O126" i="18"/>
  <c r="P126" i="18"/>
  <c r="Q126" i="18"/>
  <c r="R126" i="18"/>
  <c r="S126" i="18"/>
  <c r="T126" i="18"/>
  <c r="U126" i="18"/>
  <c r="V126" i="18"/>
  <c r="W126" i="18"/>
  <c r="X126" i="18"/>
  <c r="Y126" i="18"/>
  <c r="Z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B124" i="18"/>
  <c r="B125" i="18"/>
  <c r="B123" i="18"/>
  <c r="CF95" i="18"/>
  <c r="CG95" i="18"/>
  <c r="CI95" i="18"/>
  <c r="CJ95" i="18"/>
  <c r="CN95" i="18"/>
  <c r="CO95" i="18"/>
  <c r="CQ95" i="18"/>
  <c r="CR95" i="18"/>
  <c r="CV95" i="18"/>
  <c r="CW95" i="18"/>
  <c r="CD96" i="18"/>
  <c r="CE96" i="18"/>
  <c r="CF96" i="18"/>
  <c r="CG96" i="18"/>
  <c r="CH96" i="18"/>
  <c r="CI96" i="18"/>
  <c r="CJ96" i="18"/>
  <c r="CK96" i="18"/>
  <c r="CL96" i="18"/>
  <c r="CM96" i="18"/>
  <c r="CN96" i="18"/>
  <c r="CO96" i="18"/>
  <c r="CP96" i="18"/>
  <c r="CQ96" i="18"/>
  <c r="CR96" i="18"/>
  <c r="CS96" i="18"/>
  <c r="CT96" i="18"/>
  <c r="CU96" i="18"/>
  <c r="CV96" i="18"/>
  <c r="CW96" i="18"/>
  <c r="CD97" i="18"/>
  <c r="CE97" i="18"/>
  <c r="CF97" i="18"/>
  <c r="CG97" i="18"/>
  <c r="CJ97" i="18"/>
  <c r="CK97" i="18"/>
  <c r="CL97" i="18"/>
  <c r="CM97" i="18"/>
  <c r="CN97" i="18"/>
  <c r="CO97" i="18"/>
  <c r="CR97" i="18"/>
  <c r="CS97" i="18"/>
  <c r="CT97" i="18"/>
  <c r="CU97" i="18"/>
  <c r="CV97" i="18"/>
  <c r="CW97" i="18"/>
  <c r="CH98" i="18"/>
  <c r="CI98" i="18"/>
  <c r="CJ98" i="18"/>
  <c r="CK98" i="18"/>
  <c r="CP98" i="18"/>
  <c r="CQ98" i="18"/>
  <c r="CR98" i="18"/>
  <c r="CS98" i="18"/>
  <c r="CF99" i="18"/>
  <c r="CG99" i="18"/>
  <c r="CI99" i="18"/>
  <c r="CJ99" i="18"/>
  <c r="CN99" i="18"/>
  <c r="CO99" i="18"/>
  <c r="CQ99" i="18"/>
  <c r="CR99" i="18"/>
  <c r="CV99" i="18"/>
  <c r="CW99" i="18"/>
  <c r="CC97" i="18"/>
  <c r="CC98" i="18"/>
  <c r="CA95" i="18"/>
  <c r="BV95" i="18"/>
  <c r="BW95" i="18"/>
  <c r="BX95" i="18"/>
  <c r="BY95" i="18"/>
  <c r="BZ95" i="18"/>
  <c r="BV96" i="18"/>
  <c r="BW96" i="18"/>
  <c r="BX96" i="18"/>
  <c r="BY96" i="18"/>
  <c r="BZ96" i="18"/>
  <c r="BW97" i="18"/>
  <c r="BV98" i="18"/>
  <c r="BZ98" i="18"/>
  <c r="CA98" i="18"/>
  <c r="BX99" i="18"/>
  <c r="BY99" i="18"/>
  <c r="CA99" i="18"/>
  <c r="BU97" i="18"/>
  <c r="BU98" i="18"/>
  <c r="BU99" i="18"/>
  <c r="BU95" i="18"/>
  <c r="L95" i="18"/>
  <c r="M95" i="18"/>
  <c r="O95" i="18"/>
  <c r="P95" i="18"/>
  <c r="Q95" i="18"/>
  <c r="R95" i="18"/>
  <c r="T95" i="18"/>
  <c r="U95" i="18"/>
  <c r="W95" i="18"/>
  <c r="X95" i="18"/>
  <c r="Y95" i="18"/>
  <c r="Z95" i="18"/>
  <c r="AB95" i="18"/>
  <c r="AC95" i="18"/>
  <c r="AE95" i="18"/>
  <c r="AF95" i="18"/>
  <c r="AG95" i="18"/>
  <c r="AH95" i="18"/>
  <c r="AJ95" i="18"/>
  <c r="AK95" i="18"/>
  <c r="AM95" i="18"/>
  <c r="AN95" i="18"/>
  <c r="AO95" i="18"/>
  <c r="AP95" i="18"/>
  <c r="AR95" i="18"/>
  <c r="AS95" i="18"/>
  <c r="AU95" i="18"/>
  <c r="AV95" i="18"/>
  <c r="AW95" i="18"/>
  <c r="AX95" i="18"/>
  <c r="AZ95" i="18"/>
  <c r="BA95" i="18"/>
  <c r="BC95" i="18"/>
  <c r="BD95" i="18"/>
  <c r="BE95" i="18"/>
  <c r="BF95" i="18"/>
  <c r="BH95" i="18"/>
  <c r="BI95" i="18"/>
  <c r="BK95" i="18"/>
  <c r="BL95" i="18"/>
  <c r="BM95" i="18"/>
  <c r="BN95" i="18"/>
  <c r="BP95" i="18"/>
  <c r="BQ95" i="18"/>
  <c r="BS95" i="18"/>
  <c r="K96" i="18"/>
  <c r="L96" i="18"/>
  <c r="M96" i="18"/>
  <c r="R96" i="18"/>
  <c r="S96" i="18"/>
  <c r="T96" i="18"/>
  <c r="U96" i="18"/>
  <c r="Z96" i="18"/>
  <c r="AA96" i="18"/>
  <c r="AB96" i="18"/>
  <c r="AC96" i="18"/>
  <c r="AH96" i="18"/>
  <c r="AI96" i="18"/>
  <c r="AJ96" i="18"/>
  <c r="AK96" i="18"/>
  <c r="AP96" i="18"/>
  <c r="AQ96" i="18"/>
  <c r="AR96" i="18"/>
  <c r="AS96" i="18"/>
  <c r="AX96" i="18"/>
  <c r="AY96" i="18"/>
  <c r="AZ96" i="18"/>
  <c r="BA96" i="18"/>
  <c r="BF96" i="18"/>
  <c r="BG96" i="18"/>
  <c r="BH96" i="18"/>
  <c r="BI96" i="18"/>
  <c r="BN96" i="18"/>
  <c r="BO96" i="18"/>
  <c r="BP96" i="18"/>
  <c r="BQ96" i="18"/>
  <c r="K97" i="18"/>
  <c r="P97" i="18"/>
  <c r="Q97" i="18"/>
  <c r="S97" i="18"/>
  <c r="X97" i="18"/>
  <c r="Y97" i="18"/>
  <c r="AA97" i="18"/>
  <c r="AF97" i="18"/>
  <c r="AG97" i="18"/>
  <c r="AI97" i="18"/>
  <c r="AN97" i="18"/>
  <c r="AO97" i="18"/>
  <c r="AQ97" i="18"/>
  <c r="AV97" i="18"/>
  <c r="AW97" i="18"/>
  <c r="AY97" i="18"/>
  <c r="BD97" i="18"/>
  <c r="BE97" i="18"/>
  <c r="BG97" i="18"/>
  <c r="BL97" i="18"/>
  <c r="BM97" i="18"/>
  <c r="BO97" i="18"/>
  <c r="K98" i="18"/>
  <c r="N98" i="18"/>
  <c r="O98" i="18"/>
  <c r="P98" i="18"/>
  <c r="Q98" i="18"/>
  <c r="R98" i="18"/>
  <c r="S98" i="18"/>
  <c r="V98" i="18"/>
  <c r="W98" i="18"/>
  <c r="X98" i="18"/>
  <c r="Y98" i="18"/>
  <c r="Z98" i="18"/>
  <c r="AA98" i="18"/>
  <c r="AD98" i="18"/>
  <c r="AE98" i="18"/>
  <c r="AF98" i="18"/>
  <c r="AG98" i="18"/>
  <c r="AH98" i="18"/>
  <c r="AI98" i="18"/>
  <c r="AL98" i="18"/>
  <c r="AM98" i="18"/>
  <c r="AN98" i="18"/>
  <c r="AO98" i="18"/>
  <c r="AP98" i="18"/>
  <c r="AQ98" i="18"/>
  <c r="AT98" i="18"/>
  <c r="AU98" i="18"/>
  <c r="AV98" i="18"/>
  <c r="AW98" i="18"/>
  <c r="AX98" i="18"/>
  <c r="AY98" i="18"/>
  <c r="BB98" i="18"/>
  <c r="BC98" i="18"/>
  <c r="BD98" i="18"/>
  <c r="BE98" i="18"/>
  <c r="BF98" i="18"/>
  <c r="BG98" i="18"/>
  <c r="BJ98" i="18"/>
  <c r="BK98" i="18"/>
  <c r="BL98" i="18"/>
  <c r="BM98" i="18"/>
  <c r="BN98" i="18"/>
  <c r="BO98" i="18"/>
  <c r="BR98" i="18"/>
  <c r="BS98" i="18"/>
  <c r="L99" i="18"/>
  <c r="M99" i="18"/>
  <c r="N99" i="18"/>
  <c r="O99" i="18"/>
  <c r="T99" i="18"/>
  <c r="U99" i="18"/>
  <c r="V99" i="18"/>
  <c r="W99" i="18"/>
  <c r="AB99" i="18"/>
  <c r="AC99" i="18"/>
  <c r="AD99" i="18"/>
  <c r="AE99" i="18"/>
  <c r="AJ99" i="18"/>
  <c r="AK99" i="18"/>
  <c r="AL99" i="18"/>
  <c r="AM99" i="18"/>
  <c r="AR99" i="18"/>
  <c r="AS99" i="18"/>
  <c r="AT99" i="18"/>
  <c r="AU99" i="18"/>
  <c r="AZ99" i="18"/>
  <c r="BA99" i="18"/>
  <c r="BB99" i="18"/>
  <c r="BC99" i="18"/>
  <c r="BH99" i="18"/>
  <c r="BI99" i="18"/>
  <c r="BJ99" i="18"/>
  <c r="BK99" i="18"/>
  <c r="BP99" i="18"/>
  <c r="BQ99" i="18"/>
  <c r="BR99" i="18"/>
  <c r="BS99" i="18"/>
  <c r="G95" i="18"/>
  <c r="F96" i="18"/>
  <c r="G96" i="18"/>
  <c r="J96" i="18"/>
  <c r="H97" i="18"/>
  <c r="I97" i="18"/>
  <c r="J97" i="18"/>
  <c r="F98" i="18"/>
  <c r="G98" i="18"/>
  <c r="H98" i="18"/>
  <c r="I98" i="18"/>
  <c r="J98" i="18"/>
  <c r="F99" i="18"/>
  <c r="G99" i="18"/>
  <c r="H99" i="18"/>
  <c r="C95" i="18"/>
  <c r="D95" i="18"/>
  <c r="E95" i="18"/>
  <c r="C96" i="18"/>
  <c r="D96" i="18"/>
  <c r="E96" i="18"/>
  <c r="C97" i="18"/>
  <c r="C99" i="18"/>
  <c r="D99" i="18"/>
  <c r="E99" i="18"/>
  <c r="B98" i="18"/>
  <c r="B96" i="18"/>
  <c r="B97" i="18"/>
  <c r="B99" i="18"/>
  <c r="B95" i="18"/>
  <c r="CD93" i="18"/>
  <c r="CE93" i="18"/>
  <c r="CF93" i="18"/>
  <c r="CG93" i="18"/>
  <c r="CH93" i="18"/>
  <c r="CI93" i="18"/>
  <c r="CJ93" i="18"/>
  <c r="CK93" i="18"/>
  <c r="CL93" i="18"/>
  <c r="CM93" i="18"/>
  <c r="CN93" i="18"/>
  <c r="CO93" i="18"/>
  <c r="CP93" i="18"/>
  <c r="CQ93" i="18"/>
  <c r="CR93" i="18"/>
  <c r="CS93" i="18"/>
  <c r="CT93" i="18"/>
  <c r="CU93" i="18"/>
  <c r="CV93" i="18"/>
  <c r="CW93" i="18"/>
  <c r="CB93" i="18"/>
  <c r="CC93" i="18"/>
  <c r="BW93" i="18"/>
  <c r="BX93" i="18"/>
  <c r="BY93" i="18"/>
  <c r="BZ93" i="18"/>
  <c r="CA93" i="18"/>
  <c r="BT93" i="18"/>
  <c r="BU93" i="18"/>
  <c r="BV93" i="18"/>
  <c r="C93"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93" i="18"/>
  <c r="BX121" i="17"/>
  <c r="BX124" i="17"/>
  <c r="BX123" i="17"/>
  <c r="BX125" i="17"/>
  <c r="BX122" i="17"/>
  <c r="BP123" i="17"/>
  <c r="BP122" i="17"/>
  <c r="BP125" i="17"/>
  <c r="BH123" i="17"/>
  <c r="BH122" i="17"/>
  <c r="BH125" i="17"/>
  <c r="AZ123" i="17"/>
  <c r="AZ121" i="17"/>
  <c r="AZ124" i="17"/>
  <c r="AR123" i="17"/>
  <c r="AR124" i="17"/>
  <c r="AR121" i="17"/>
  <c r="AJ123" i="17"/>
  <c r="AJ124" i="17"/>
  <c r="AJ121" i="17"/>
  <c r="AB123" i="17"/>
  <c r="AB122" i="17"/>
  <c r="AB125" i="17"/>
  <c r="AB124" i="17"/>
  <c r="T123" i="17"/>
  <c r="T121" i="17"/>
  <c r="T122" i="17"/>
  <c r="T125" i="17"/>
  <c r="T124" i="17"/>
  <c r="L123" i="17"/>
  <c r="L121" i="17"/>
  <c r="L122" i="17"/>
  <c r="L125" i="17"/>
  <c r="D124" i="17"/>
  <c r="D123" i="17"/>
  <c r="BH124" i="17"/>
  <c r="BW124" i="17"/>
  <c r="BW122" i="17"/>
  <c r="BO123" i="17"/>
  <c r="BO122" i="17"/>
  <c r="BO125" i="17"/>
  <c r="BG123" i="17"/>
  <c r="BG122" i="17"/>
  <c r="BG125" i="17"/>
  <c r="AY123" i="17"/>
  <c r="AY122" i="17"/>
  <c r="AY125" i="17"/>
  <c r="AQ124" i="17"/>
  <c r="AQ121" i="17"/>
  <c r="AQ123" i="17"/>
  <c r="AI124" i="17"/>
  <c r="AI121" i="17"/>
  <c r="AI123" i="17"/>
  <c r="S122" i="17"/>
  <c r="S125" i="17"/>
  <c r="S124" i="17"/>
  <c r="K121" i="17"/>
  <c r="K122" i="17"/>
  <c r="K125" i="17"/>
  <c r="K124" i="17"/>
  <c r="C124" i="17"/>
  <c r="C125" i="17"/>
  <c r="D121" i="17"/>
  <c r="AA125" i="17"/>
  <c r="BG124" i="17"/>
  <c r="AR122" i="17"/>
  <c r="AB121" i="17"/>
  <c r="BV123" i="17"/>
  <c r="BV124" i="17"/>
  <c r="BV121" i="17"/>
  <c r="BN125" i="17"/>
  <c r="BN122" i="17"/>
  <c r="BN121" i="17"/>
  <c r="BN124" i="17"/>
  <c r="BF125" i="17"/>
  <c r="BF123" i="17"/>
  <c r="BF122" i="17"/>
  <c r="AX125" i="17"/>
  <c r="AX123" i="17"/>
  <c r="AX122" i="17"/>
  <c r="AP125" i="17"/>
  <c r="AP121" i="17"/>
  <c r="AP123" i="17"/>
  <c r="AP122" i="17"/>
  <c r="AH125" i="17"/>
  <c r="AH124" i="17"/>
  <c r="AH121" i="17"/>
  <c r="AH123" i="17"/>
  <c r="Z125" i="17"/>
  <c r="Z124" i="17"/>
  <c r="Z121" i="17"/>
  <c r="Z123" i="17"/>
  <c r="R125" i="17"/>
  <c r="R124" i="17"/>
  <c r="J125" i="17"/>
  <c r="J123" i="17"/>
  <c r="J122" i="17"/>
  <c r="J121" i="17"/>
  <c r="D125" i="17"/>
  <c r="AJ125" i="17"/>
  <c r="BF124" i="17"/>
  <c r="AQ122" i="17"/>
  <c r="BH121" i="17"/>
  <c r="AA121" i="17"/>
  <c r="J124" i="17"/>
  <c r="AI125" i="17"/>
  <c r="L124" i="17"/>
  <c r="K123" i="17"/>
  <c r="AA122" i="17"/>
  <c r="BG121" i="17"/>
  <c r="BW123" i="17"/>
  <c r="AZ125" i="17"/>
  <c r="AP124" i="17"/>
  <c r="AJ122" i="17"/>
  <c r="Z122" i="17"/>
  <c r="BF121" i="17"/>
  <c r="BW125" i="17"/>
  <c r="BP124" i="17"/>
  <c r="AA123" i="17"/>
  <c r="AI122" i="17"/>
  <c r="S121" i="17"/>
  <c r="C123" i="17"/>
  <c r="BO124" i="17"/>
  <c r="AY124" i="17"/>
  <c r="AZ122" i="17"/>
  <c r="AH122" i="17"/>
  <c r="R121" i="17"/>
  <c r="C122" i="17"/>
  <c r="D122" i="17"/>
  <c r="AR125" i="17"/>
  <c r="AX124" i="17"/>
  <c r="BN123" i="17"/>
  <c r="BP121" i="17"/>
  <c r="AY121" i="17"/>
  <c r="I125" i="17"/>
  <c r="AO125" i="17"/>
  <c r="BE124" i="17"/>
  <c r="Q123" i="17"/>
  <c r="BE121" i="17"/>
  <c r="I121" i="17"/>
  <c r="AW125" i="17"/>
  <c r="BM124" i="17"/>
  <c r="Y123" i="17"/>
  <c r="BM121" i="17"/>
  <c r="Y121" i="17"/>
  <c r="BU121" i="17"/>
  <c r="AU124" i="17"/>
  <c r="AU121" i="17"/>
  <c r="AM124" i="17"/>
  <c r="AM121" i="17"/>
  <c r="AE124" i="17"/>
  <c r="AE121" i="17"/>
  <c r="W124" i="17"/>
  <c r="W121" i="17"/>
  <c r="O124" i="17"/>
  <c r="O121" i="17"/>
  <c r="G125" i="17"/>
  <c r="BE125" i="17"/>
  <c r="AM125" i="17"/>
  <c r="AG123" i="17"/>
  <c r="O123" i="17"/>
  <c r="AM122" i="17"/>
  <c r="BC121" i="17"/>
  <c r="BU125" i="17"/>
  <c r="F125" i="17"/>
  <c r="I122" i="17"/>
  <c r="G121" i="17"/>
  <c r="BM125" i="17"/>
  <c r="AU125" i="17"/>
  <c r="AL125" i="17"/>
  <c r="BJ124" i="17"/>
  <c r="Q124" i="17"/>
  <c r="AO123" i="17"/>
  <c r="W123" i="17"/>
  <c r="N123" i="17"/>
  <c r="AU122" i="17"/>
  <c r="AL122" i="17"/>
  <c r="BK121" i="17"/>
  <c r="AG121" i="17"/>
  <c r="BU124" i="17"/>
  <c r="CA121" i="17"/>
  <c r="E125" i="17"/>
  <c r="BC125" i="17"/>
  <c r="AT125" i="17"/>
  <c r="AK125" i="17"/>
  <c r="BR124" i="17"/>
  <c r="BI124" i="17"/>
  <c r="Y124" i="17"/>
  <c r="AW123" i="17"/>
  <c r="AE123" i="17"/>
  <c r="V123" i="17"/>
  <c r="BC122" i="17"/>
  <c r="AT122" i="17"/>
  <c r="BS121" i="17"/>
  <c r="BZ121" i="17"/>
  <c r="H139" i="18"/>
  <c r="CX126" i="18"/>
  <c r="CX124" i="18"/>
  <c r="CX123" i="18"/>
  <c r="CX125" i="18"/>
  <c r="CX127" i="18"/>
  <c r="D20" i="2"/>
  <c r="Q67" i="33" s="1"/>
  <c r="Q99" i="36"/>
  <c r="Q94" i="36"/>
  <c r="Q84" i="36"/>
  <c r="Q89" i="36"/>
  <c r="Q79" i="36"/>
  <c r="SJ66" i="73"/>
  <c r="SJ59" i="73"/>
  <c r="SJ52" i="73"/>
  <c r="SJ45" i="73"/>
  <c r="R30" i="18"/>
  <c r="S30" i="18"/>
  <c r="R31" i="18"/>
  <c r="S31" i="18"/>
  <c r="S29" i="18"/>
  <c r="R29" i="18"/>
  <c r="E38" i="20"/>
  <c r="A121" i="21"/>
  <c r="SJ92" i="73"/>
  <c r="SJ85" i="73"/>
  <c r="SJ78" i="73"/>
  <c r="SJ37" i="73"/>
  <c r="SJ30" i="73"/>
  <c r="SJ23" i="73"/>
  <c r="SQ21" i="73"/>
  <c r="SQ20" i="73"/>
  <c r="SQ19" i="73"/>
  <c r="SQ18" i="73"/>
  <c r="SQ17" i="73"/>
  <c r="SJ16" i="73"/>
  <c r="Q57" i="36"/>
  <c r="Q73" i="36"/>
  <c r="Q68" i="36"/>
  <c r="A109" i="20"/>
  <c r="P35" i="20" s="1"/>
  <c r="D13" i="36" s="1"/>
  <c r="G25" i="36"/>
  <c r="L66" i="36"/>
  <c r="L34" i="36" s="1"/>
  <c r="J66" i="36"/>
  <c r="J34" i="36" s="1"/>
  <c r="H66" i="36"/>
  <c r="H34" i="36" s="1"/>
  <c r="F66" i="36"/>
  <c r="D66" i="36"/>
  <c r="D34" i="36" s="1"/>
  <c r="D55" i="36"/>
  <c r="D30" i="36" s="1"/>
  <c r="L55" i="36"/>
  <c r="L30" i="36" s="1"/>
  <c r="J55" i="36"/>
  <c r="J30" i="36" s="1"/>
  <c r="H55" i="36"/>
  <c r="H30" i="36" s="1"/>
  <c r="F55" i="36"/>
  <c r="Q108" i="19"/>
  <c r="P109" i="19"/>
  <c r="AC65" i="33"/>
  <c r="AC66" i="33"/>
  <c r="AC67" i="33"/>
  <c r="AC68" i="33"/>
  <c r="AC64" i="33"/>
  <c r="H12" i="63"/>
  <c r="H16" i="63"/>
  <c r="H15" i="63"/>
  <c r="H14" i="63"/>
  <c r="H13" i="63"/>
  <c r="H13" i="33"/>
  <c r="H12" i="33"/>
  <c r="E13" i="63"/>
  <c r="E14" i="63"/>
  <c r="B30" i="63" s="1"/>
  <c r="E15" i="63"/>
  <c r="E16" i="63"/>
  <c r="B32" i="63" s="1"/>
  <c r="E17" i="63"/>
  <c r="B33" i="63" s="1"/>
  <c r="E12" i="63"/>
  <c r="D12" i="63" s="1"/>
  <c r="AQ187" i="19"/>
  <c r="AQ186" i="19"/>
  <c r="AQ185" i="19"/>
  <c r="AQ184" i="19"/>
  <c r="AQ183" i="19"/>
  <c r="AQ173" i="19"/>
  <c r="AQ174" i="19"/>
  <c r="AQ175" i="19"/>
  <c r="AQ176" i="19"/>
  <c r="AQ172" i="19"/>
  <c r="H14" i="33"/>
  <c r="H15" i="33"/>
  <c r="H16" i="33"/>
  <c r="E13" i="33"/>
  <c r="B29" i="33" s="1"/>
  <c r="E14" i="33"/>
  <c r="B30" i="33" s="1"/>
  <c r="E15" i="33"/>
  <c r="B31" i="33" s="1"/>
  <c r="E16" i="33"/>
  <c r="B32" i="33" s="1"/>
  <c r="E17" i="33"/>
  <c r="E12" i="33"/>
  <c r="D12" i="33" s="1"/>
  <c r="F19" i="33" s="1"/>
  <c r="D110" i="36"/>
  <c r="D109" i="36"/>
  <c r="D114" i="21"/>
  <c r="D195" i="21"/>
  <c r="B229" i="21"/>
  <c r="C159" i="21"/>
  <c r="E20" i="2"/>
  <c r="Q67" i="63" s="1"/>
  <c r="B132" i="21"/>
  <c r="C221" i="21"/>
  <c r="B139" i="21"/>
  <c r="B138" i="21"/>
  <c r="B137" i="21"/>
  <c r="B144" i="21" s="1"/>
  <c r="B136" i="21"/>
  <c r="B143" i="21" s="1"/>
  <c r="B135" i="21"/>
  <c r="C78" i="21"/>
  <c r="M28" i="21"/>
  <c r="M29" i="21"/>
  <c r="M30" i="21"/>
  <c r="M31" i="21"/>
  <c r="M27" i="21"/>
  <c r="L32" i="21"/>
  <c r="K32" i="21"/>
  <c r="E22" i="36"/>
  <c r="H25" i="36" s="1"/>
  <c r="C21" i="2"/>
  <c r="AC65" i="63"/>
  <c r="AC66" i="63"/>
  <c r="AC67" i="63"/>
  <c r="AC68" i="63"/>
  <c r="AC64" i="63"/>
  <c r="Q68" i="63"/>
  <c r="B62" i="63"/>
  <c r="C62" i="63" s="1"/>
  <c r="B44" i="63"/>
  <c r="B45" i="63"/>
  <c r="B46" i="63"/>
  <c r="B47" i="63"/>
  <c r="B48" i="63"/>
  <c r="B49" i="63"/>
  <c r="B50" i="63"/>
  <c r="B51" i="63"/>
  <c r="B43" i="63"/>
  <c r="B17" i="33"/>
  <c r="B17" i="63"/>
  <c r="B52" i="63" s="1"/>
  <c r="B21" i="20"/>
  <c r="A255" i="63"/>
  <c r="A260" i="63" s="1"/>
  <c r="A264" i="63" s="1"/>
  <c r="A269" i="63" s="1"/>
  <c r="SG267" i="63"/>
  <c r="SF267" i="63"/>
  <c r="SE267" i="63"/>
  <c r="SD267" i="63"/>
  <c r="SC267" i="63"/>
  <c r="SB267" i="63"/>
  <c r="SA267" i="63"/>
  <c r="RZ267" i="63"/>
  <c r="RY267" i="63"/>
  <c r="RX267" i="63"/>
  <c r="RW267" i="63"/>
  <c r="RV267" i="63"/>
  <c r="RU267" i="63"/>
  <c r="RT267" i="63"/>
  <c r="RS267" i="63"/>
  <c r="RR267" i="63"/>
  <c r="RQ267" i="63"/>
  <c r="RP267" i="63"/>
  <c r="RO267" i="63"/>
  <c r="RN267" i="63"/>
  <c r="RM267" i="63"/>
  <c r="RL267" i="63"/>
  <c r="RK267" i="63"/>
  <c r="RJ267" i="63"/>
  <c r="RI267" i="63"/>
  <c r="RH267" i="63"/>
  <c r="RG267" i="63"/>
  <c r="RF267" i="63"/>
  <c r="RE267" i="63"/>
  <c r="RD267" i="63"/>
  <c r="RC267" i="63"/>
  <c r="RB267" i="63"/>
  <c r="RA267" i="63"/>
  <c r="QZ267" i="63"/>
  <c r="QY267" i="63"/>
  <c r="QX267" i="63"/>
  <c r="QW267" i="63"/>
  <c r="QV267" i="63"/>
  <c r="QU267" i="63"/>
  <c r="QT267" i="63"/>
  <c r="QS267" i="63"/>
  <c r="QR267" i="63"/>
  <c r="QQ267" i="63"/>
  <c r="QP267" i="63"/>
  <c r="QO267" i="63"/>
  <c r="QN267" i="63"/>
  <c r="QM267" i="63"/>
  <c r="QL267" i="63"/>
  <c r="QK267" i="63"/>
  <c r="QJ267" i="63"/>
  <c r="QI267" i="63"/>
  <c r="QH267" i="63"/>
  <c r="QG267" i="63"/>
  <c r="QF267" i="63"/>
  <c r="QE267" i="63"/>
  <c r="QD267" i="63"/>
  <c r="QC267" i="63"/>
  <c r="QB267" i="63"/>
  <c r="QA267" i="63"/>
  <c r="PZ267" i="63"/>
  <c r="PY267" i="63"/>
  <c r="PX267" i="63"/>
  <c r="PW267" i="63"/>
  <c r="PV267" i="63"/>
  <c r="PU267" i="63"/>
  <c r="PT267" i="63"/>
  <c r="PS267" i="63"/>
  <c r="PR267" i="63"/>
  <c r="PQ267" i="63"/>
  <c r="PP267" i="63"/>
  <c r="PO267" i="63"/>
  <c r="PN267" i="63"/>
  <c r="PM267" i="63"/>
  <c r="PL267" i="63"/>
  <c r="PK267" i="63"/>
  <c r="PJ267" i="63"/>
  <c r="PI267" i="63"/>
  <c r="PH267" i="63"/>
  <c r="PG267" i="63"/>
  <c r="PF267" i="63"/>
  <c r="PE267" i="63"/>
  <c r="PD267" i="63"/>
  <c r="PC267" i="63"/>
  <c r="PB267" i="63"/>
  <c r="PA267" i="63"/>
  <c r="OZ267" i="63"/>
  <c r="OY267" i="63"/>
  <c r="OX267" i="63"/>
  <c r="OW267" i="63"/>
  <c r="OV267" i="63"/>
  <c r="OU267" i="63"/>
  <c r="OT267" i="63"/>
  <c r="OS267" i="63"/>
  <c r="OR267" i="63"/>
  <c r="OQ267" i="63"/>
  <c r="OP267" i="63"/>
  <c r="OO267" i="63"/>
  <c r="ON267" i="63"/>
  <c r="OM267" i="63"/>
  <c r="OL267" i="63"/>
  <c r="OK267" i="63"/>
  <c r="OJ267" i="63"/>
  <c r="OI267" i="63"/>
  <c r="OH267" i="63"/>
  <c r="OG267" i="63"/>
  <c r="OF267" i="63"/>
  <c r="OE267" i="63"/>
  <c r="OD267" i="63"/>
  <c r="OC267" i="63"/>
  <c r="OB267" i="63"/>
  <c r="OA267" i="63"/>
  <c r="NZ267" i="63"/>
  <c r="NY267" i="63"/>
  <c r="NX267" i="63"/>
  <c r="NW267" i="63"/>
  <c r="NV267" i="63"/>
  <c r="NU267" i="63"/>
  <c r="NT267" i="63"/>
  <c r="NS267" i="63"/>
  <c r="NR267" i="63"/>
  <c r="NQ267" i="63"/>
  <c r="NP267" i="63"/>
  <c r="NO267" i="63"/>
  <c r="NN267" i="63"/>
  <c r="NM267" i="63"/>
  <c r="NL267" i="63"/>
  <c r="NK267" i="63"/>
  <c r="NJ267" i="63"/>
  <c r="NI267" i="63"/>
  <c r="NH267" i="63"/>
  <c r="NG267" i="63"/>
  <c r="NF267" i="63"/>
  <c r="NE267" i="63"/>
  <c r="ND267" i="63"/>
  <c r="NC267" i="63"/>
  <c r="NB267" i="63"/>
  <c r="NA267" i="63"/>
  <c r="MZ267" i="63"/>
  <c r="MY267" i="63"/>
  <c r="MX267" i="63"/>
  <c r="MW267" i="63"/>
  <c r="MV267" i="63"/>
  <c r="MU267" i="63"/>
  <c r="MT267" i="63"/>
  <c r="MS267" i="63"/>
  <c r="MR267" i="63"/>
  <c r="MQ267" i="63"/>
  <c r="MP267" i="63"/>
  <c r="MO267" i="63"/>
  <c r="MN267" i="63"/>
  <c r="MM267" i="63"/>
  <c r="ML267" i="63"/>
  <c r="MK267" i="63"/>
  <c r="MJ267" i="63"/>
  <c r="MI267" i="63"/>
  <c r="MH267" i="63"/>
  <c r="MG267" i="63"/>
  <c r="MF267" i="63"/>
  <c r="ME267" i="63"/>
  <c r="MD267" i="63"/>
  <c r="MC267" i="63"/>
  <c r="MB267" i="63"/>
  <c r="MA267" i="63"/>
  <c r="LZ267" i="63"/>
  <c r="LY267" i="63"/>
  <c r="LX267" i="63"/>
  <c r="LW267" i="63"/>
  <c r="LV267" i="63"/>
  <c r="LU267" i="63"/>
  <c r="LT267" i="63"/>
  <c r="LS267" i="63"/>
  <c r="LR267" i="63"/>
  <c r="LQ267" i="63"/>
  <c r="LP267" i="63"/>
  <c r="LO267" i="63"/>
  <c r="LN267" i="63"/>
  <c r="LM267" i="63"/>
  <c r="LL267" i="63"/>
  <c r="LK267" i="63"/>
  <c r="LJ267" i="63"/>
  <c r="LI267" i="63"/>
  <c r="LH267" i="63"/>
  <c r="LG267" i="63"/>
  <c r="LF267" i="63"/>
  <c r="LE267" i="63"/>
  <c r="LD267" i="63"/>
  <c r="LC267" i="63"/>
  <c r="LB267" i="63"/>
  <c r="LA267" i="63"/>
  <c r="KZ267" i="63"/>
  <c r="KY267" i="63"/>
  <c r="KX267" i="63"/>
  <c r="KW267" i="63"/>
  <c r="KV267" i="63"/>
  <c r="KU267" i="63"/>
  <c r="KT267" i="63"/>
  <c r="KS267" i="63"/>
  <c r="KR267" i="63"/>
  <c r="KQ267" i="63"/>
  <c r="KP267" i="63"/>
  <c r="KO267" i="63"/>
  <c r="KN267" i="63"/>
  <c r="KM267" i="63"/>
  <c r="KL267" i="63"/>
  <c r="KK267" i="63"/>
  <c r="KJ267" i="63"/>
  <c r="KI267" i="63"/>
  <c r="KH267" i="63"/>
  <c r="KG267" i="63"/>
  <c r="KF267" i="63"/>
  <c r="KE267" i="63"/>
  <c r="KD267" i="63"/>
  <c r="KC267" i="63"/>
  <c r="KB267" i="63"/>
  <c r="KA267" i="63"/>
  <c r="JZ267" i="63"/>
  <c r="JY267" i="63"/>
  <c r="JX267" i="63"/>
  <c r="JW267" i="63"/>
  <c r="JV267" i="63"/>
  <c r="JU267" i="63"/>
  <c r="JT267" i="63"/>
  <c r="JS267" i="63"/>
  <c r="JR267" i="63"/>
  <c r="JQ267" i="63"/>
  <c r="JP267" i="63"/>
  <c r="JO267" i="63"/>
  <c r="JN267" i="63"/>
  <c r="JM267" i="63"/>
  <c r="JL267" i="63"/>
  <c r="JK267" i="63"/>
  <c r="JJ267" i="63"/>
  <c r="JI267" i="63"/>
  <c r="JH267" i="63"/>
  <c r="JG267" i="63"/>
  <c r="JF267" i="63"/>
  <c r="JE267" i="63"/>
  <c r="JD267" i="63"/>
  <c r="JC267" i="63"/>
  <c r="JB267" i="63"/>
  <c r="JA267" i="63"/>
  <c r="IZ267" i="63"/>
  <c r="IY267" i="63"/>
  <c r="IX267" i="63"/>
  <c r="IW267" i="63"/>
  <c r="IV267" i="63"/>
  <c r="IU267" i="63"/>
  <c r="IT267" i="63"/>
  <c r="IS267" i="63"/>
  <c r="IR267" i="63"/>
  <c r="IQ267" i="63"/>
  <c r="IP267" i="63"/>
  <c r="IO267" i="63"/>
  <c r="IN267" i="63"/>
  <c r="IM267" i="63"/>
  <c r="IL267" i="63"/>
  <c r="IK267" i="63"/>
  <c r="IJ267" i="63"/>
  <c r="II267" i="63"/>
  <c r="IH267" i="63"/>
  <c r="IG267" i="63"/>
  <c r="IF267" i="63"/>
  <c r="IE267" i="63"/>
  <c r="ID267" i="63"/>
  <c r="IC267" i="63"/>
  <c r="IB267" i="63"/>
  <c r="IA267" i="63"/>
  <c r="HZ267" i="63"/>
  <c r="HY267" i="63"/>
  <c r="HX267" i="63"/>
  <c r="HW267" i="63"/>
  <c r="HV267" i="63"/>
  <c r="HU267" i="63"/>
  <c r="HT267" i="63"/>
  <c r="HS267" i="63"/>
  <c r="HR267" i="63"/>
  <c r="HQ267" i="63"/>
  <c r="HP267" i="63"/>
  <c r="HO267" i="63"/>
  <c r="HN267" i="63"/>
  <c r="HM267" i="63"/>
  <c r="HL267" i="63"/>
  <c r="HK267" i="63"/>
  <c r="HJ267" i="63"/>
  <c r="HI267" i="63"/>
  <c r="HH267" i="63"/>
  <c r="HG267" i="63"/>
  <c r="HF267" i="63"/>
  <c r="HE267" i="63"/>
  <c r="HD267" i="63"/>
  <c r="HC267" i="63"/>
  <c r="HB267" i="63"/>
  <c r="HA267" i="63"/>
  <c r="GZ267" i="63"/>
  <c r="GY267" i="63"/>
  <c r="GX267" i="63"/>
  <c r="GW267" i="63"/>
  <c r="GV267" i="63"/>
  <c r="GU267" i="63"/>
  <c r="GT267" i="63"/>
  <c r="GS267" i="63"/>
  <c r="GR267" i="63"/>
  <c r="GQ267" i="63"/>
  <c r="GP267" i="63"/>
  <c r="GO267" i="63"/>
  <c r="GN267" i="63"/>
  <c r="GM267" i="63"/>
  <c r="GL267" i="63"/>
  <c r="GK267" i="63"/>
  <c r="GJ267" i="63"/>
  <c r="GI267" i="63"/>
  <c r="GH267" i="63"/>
  <c r="GG267" i="63"/>
  <c r="GF267" i="63"/>
  <c r="GE267" i="63"/>
  <c r="GD267" i="63"/>
  <c r="GC267" i="63"/>
  <c r="GB267" i="63"/>
  <c r="GA267" i="63"/>
  <c r="FZ267" i="63"/>
  <c r="FY267" i="63"/>
  <c r="FX267" i="63"/>
  <c r="FW267" i="63"/>
  <c r="FV267" i="63"/>
  <c r="FU267" i="63"/>
  <c r="FT267" i="63"/>
  <c r="FS267" i="63"/>
  <c r="FR267" i="63"/>
  <c r="FQ267" i="63"/>
  <c r="FP267" i="63"/>
  <c r="FO267" i="63"/>
  <c r="FN267" i="63"/>
  <c r="FM267" i="63"/>
  <c r="FL267" i="63"/>
  <c r="FK267" i="63"/>
  <c r="FJ267" i="63"/>
  <c r="FI267" i="63"/>
  <c r="FH267" i="63"/>
  <c r="FG267" i="63"/>
  <c r="FF267" i="63"/>
  <c r="FE267" i="63"/>
  <c r="FD267" i="63"/>
  <c r="FC267" i="63"/>
  <c r="FB267" i="63"/>
  <c r="FA267" i="63"/>
  <c r="EZ267" i="63"/>
  <c r="EY267" i="63"/>
  <c r="EX267" i="63"/>
  <c r="EW267" i="63"/>
  <c r="EV267" i="63"/>
  <c r="EU267" i="63"/>
  <c r="ET267" i="63"/>
  <c r="ES267" i="63"/>
  <c r="ER267" i="63"/>
  <c r="EQ267" i="63"/>
  <c r="EP267" i="63"/>
  <c r="EO267" i="63"/>
  <c r="EN267" i="63"/>
  <c r="EM267" i="63"/>
  <c r="EL267" i="63"/>
  <c r="EK267" i="63"/>
  <c r="EJ267" i="63"/>
  <c r="EI267" i="63"/>
  <c r="EH267" i="63"/>
  <c r="EG267" i="63"/>
  <c r="EF267" i="63"/>
  <c r="EE267" i="63"/>
  <c r="ED267" i="63"/>
  <c r="EC267" i="63"/>
  <c r="EB267" i="63"/>
  <c r="EA267" i="63"/>
  <c r="DZ267" i="63"/>
  <c r="DY267" i="63"/>
  <c r="DX267" i="63"/>
  <c r="DW267" i="63"/>
  <c r="DV267" i="63"/>
  <c r="DU267" i="63"/>
  <c r="DT267" i="63"/>
  <c r="DS267" i="63"/>
  <c r="DR267" i="63"/>
  <c r="DQ267" i="63"/>
  <c r="DP267" i="63"/>
  <c r="DO267" i="63"/>
  <c r="DN267" i="63"/>
  <c r="DM267" i="63"/>
  <c r="DL267" i="63"/>
  <c r="DK267" i="63"/>
  <c r="DJ267" i="63"/>
  <c r="DI267" i="63"/>
  <c r="DH267" i="63"/>
  <c r="DG267" i="63"/>
  <c r="DF267" i="63"/>
  <c r="DE267" i="63"/>
  <c r="DD267" i="63"/>
  <c r="DC267" i="63"/>
  <c r="DB267" i="63"/>
  <c r="DA267" i="63"/>
  <c r="CZ267" i="63"/>
  <c r="CY267" i="63"/>
  <c r="CX267" i="63"/>
  <c r="CW267" i="63"/>
  <c r="CV267" i="63"/>
  <c r="CU267" i="63"/>
  <c r="CT267" i="63"/>
  <c r="CS267" i="63"/>
  <c r="CR267" i="63"/>
  <c r="CQ267" i="63"/>
  <c r="CP267" i="63"/>
  <c r="CO267" i="63"/>
  <c r="CN267" i="63"/>
  <c r="CM267" i="63"/>
  <c r="CL267" i="63"/>
  <c r="CK267" i="63"/>
  <c r="CJ267" i="63"/>
  <c r="CI267" i="63"/>
  <c r="CH267" i="63"/>
  <c r="CG267" i="63"/>
  <c r="CF267" i="63"/>
  <c r="CE267" i="63"/>
  <c r="CD267" i="63"/>
  <c r="CC267" i="63"/>
  <c r="CB267" i="63"/>
  <c r="CA267" i="63"/>
  <c r="BZ267" i="63"/>
  <c r="BY267" i="63"/>
  <c r="BX267" i="63"/>
  <c r="BW267" i="63"/>
  <c r="BV267" i="63"/>
  <c r="BU267" i="63"/>
  <c r="BT267" i="63"/>
  <c r="BS267" i="63"/>
  <c r="BR267" i="63"/>
  <c r="BQ267" i="63"/>
  <c r="BP267" i="63"/>
  <c r="BO267" i="63"/>
  <c r="BN267" i="63"/>
  <c r="BM267" i="63"/>
  <c r="BL267" i="63"/>
  <c r="BK267" i="63"/>
  <c r="BJ267" i="63"/>
  <c r="BI267" i="63"/>
  <c r="BH267" i="63"/>
  <c r="BG267" i="63"/>
  <c r="BF267" i="63"/>
  <c r="BE267" i="63"/>
  <c r="BD267" i="63"/>
  <c r="BC267" i="63"/>
  <c r="BB267" i="63"/>
  <c r="BA267" i="63"/>
  <c r="AZ267" i="63"/>
  <c r="AY267" i="63"/>
  <c r="AX267" i="63"/>
  <c r="AW267" i="63"/>
  <c r="AV267" i="63"/>
  <c r="AU267" i="63"/>
  <c r="AT267" i="63"/>
  <c r="AS267" i="63"/>
  <c r="AR267" i="63"/>
  <c r="AQ267" i="63"/>
  <c r="AP267" i="63"/>
  <c r="AO267" i="63"/>
  <c r="AN267" i="63"/>
  <c r="AM267" i="63"/>
  <c r="AL267" i="63"/>
  <c r="AK267" i="63"/>
  <c r="AJ267" i="63"/>
  <c r="AI267" i="63"/>
  <c r="AH267" i="63"/>
  <c r="AG267" i="63"/>
  <c r="AF267" i="63"/>
  <c r="AE267" i="63"/>
  <c r="AD267" i="63"/>
  <c r="AC267" i="63"/>
  <c r="AB267" i="63"/>
  <c r="AA267" i="63"/>
  <c r="Z267" i="63"/>
  <c r="Y267" i="63"/>
  <c r="X267" i="63"/>
  <c r="W267" i="63"/>
  <c r="V267" i="63"/>
  <c r="U267" i="63"/>
  <c r="T267" i="63"/>
  <c r="S267" i="63"/>
  <c r="R267" i="63"/>
  <c r="Q267" i="63"/>
  <c r="P267" i="63"/>
  <c r="O267" i="63"/>
  <c r="N267" i="63"/>
  <c r="M267" i="63"/>
  <c r="L267" i="63"/>
  <c r="K267" i="63"/>
  <c r="J267" i="63"/>
  <c r="I267" i="63"/>
  <c r="H267" i="63"/>
  <c r="G267" i="63"/>
  <c r="F267" i="63"/>
  <c r="E267" i="63"/>
  <c r="D267" i="63"/>
  <c r="C267" i="63"/>
  <c r="B267" i="63"/>
  <c r="SG266" i="63"/>
  <c r="SF266" i="63"/>
  <c r="SE266" i="63"/>
  <c r="SD266" i="63"/>
  <c r="SC266" i="63"/>
  <c r="SB266" i="63"/>
  <c r="SA266" i="63"/>
  <c r="RZ266" i="63"/>
  <c r="RY266" i="63"/>
  <c r="RX266" i="63"/>
  <c r="RW266" i="63"/>
  <c r="RV266" i="63"/>
  <c r="RU266" i="63"/>
  <c r="RT266" i="63"/>
  <c r="RS266" i="63"/>
  <c r="RR266" i="63"/>
  <c r="RQ266" i="63"/>
  <c r="RP266" i="63"/>
  <c r="RO266" i="63"/>
  <c r="RN266" i="63"/>
  <c r="RM266" i="63"/>
  <c r="RL266" i="63"/>
  <c r="RK266" i="63"/>
  <c r="RJ266" i="63"/>
  <c r="RI266" i="63"/>
  <c r="RH266" i="63"/>
  <c r="RG266" i="63"/>
  <c r="RF266" i="63"/>
  <c r="RE266" i="63"/>
  <c r="RD266" i="63"/>
  <c r="RC266" i="63"/>
  <c r="RB266" i="63"/>
  <c r="RA266" i="63"/>
  <c r="QZ266" i="63"/>
  <c r="QY266" i="63"/>
  <c r="QX266" i="63"/>
  <c r="QW266" i="63"/>
  <c r="QV266" i="63"/>
  <c r="QU266" i="63"/>
  <c r="QT266" i="63"/>
  <c r="QS266" i="63"/>
  <c r="QR266" i="63"/>
  <c r="QQ266" i="63"/>
  <c r="QP266" i="63"/>
  <c r="QO266" i="63"/>
  <c r="QN266" i="63"/>
  <c r="QM266" i="63"/>
  <c r="QL266" i="63"/>
  <c r="QK266" i="63"/>
  <c r="QJ266" i="63"/>
  <c r="QI266" i="63"/>
  <c r="QH266" i="63"/>
  <c r="QG266" i="63"/>
  <c r="QF266" i="63"/>
  <c r="QE266" i="63"/>
  <c r="QD266" i="63"/>
  <c r="QC266" i="63"/>
  <c r="QB266" i="63"/>
  <c r="QA266" i="63"/>
  <c r="PZ266" i="63"/>
  <c r="PY266" i="63"/>
  <c r="PX266" i="63"/>
  <c r="PW266" i="63"/>
  <c r="PV266" i="63"/>
  <c r="PU266" i="63"/>
  <c r="PT266" i="63"/>
  <c r="PS266" i="63"/>
  <c r="PR266" i="63"/>
  <c r="PQ266" i="63"/>
  <c r="PP266" i="63"/>
  <c r="PO266" i="63"/>
  <c r="PN266" i="63"/>
  <c r="PM266" i="63"/>
  <c r="PL266" i="63"/>
  <c r="PK266" i="63"/>
  <c r="PJ266" i="63"/>
  <c r="PI266" i="63"/>
  <c r="PH266" i="63"/>
  <c r="PG266" i="63"/>
  <c r="PF266" i="63"/>
  <c r="PE266" i="63"/>
  <c r="PD266" i="63"/>
  <c r="PC266" i="63"/>
  <c r="PB266" i="63"/>
  <c r="PA266" i="63"/>
  <c r="OZ266" i="63"/>
  <c r="OY266" i="63"/>
  <c r="OX266" i="63"/>
  <c r="OW266" i="63"/>
  <c r="OV266" i="63"/>
  <c r="OU266" i="63"/>
  <c r="OT266" i="63"/>
  <c r="OS266" i="63"/>
  <c r="OR266" i="63"/>
  <c r="OQ266" i="63"/>
  <c r="OP266" i="63"/>
  <c r="OO266" i="63"/>
  <c r="ON266" i="63"/>
  <c r="OM266" i="63"/>
  <c r="OL266" i="63"/>
  <c r="OK266" i="63"/>
  <c r="OJ266" i="63"/>
  <c r="OI266" i="63"/>
  <c r="OH266" i="63"/>
  <c r="OG266" i="63"/>
  <c r="OF266" i="63"/>
  <c r="OE266" i="63"/>
  <c r="OD266" i="63"/>
  <c r="OC266" i="63"/>
  <c r="OB266" i="63"/>
  <c r="OA266" i="63"/>
  <c r="NZ266" i="63"/>
  <c r="NY266" i="63"/>
  <c r="NX266" i="63"/>
  <c r="NW266" i="63"/>
  <c r="NV266" i="63"/>
  <c r="NU266" i="63"/>
  <c r="NT266" i="63"/>
  <c r="NS266" i="63"/>
  <c r="NR266" i="63"/>
  <c r="NQ266" i="63"/>
  <c r="NP266" i="63"/>
  <c r="NO266" i="63"/>
  <c r="NN266" i="63"/>
  <c r="NM266" i="63"/>
  <c r="NL266" i="63"/>
  <c r="NK266" i="63"/>
  <c r="NJ266" i="63"/>
  <c r="NI266" i="63"/>
  <c r="NH266" i="63"/>
  <c r="NG266" i="63"/>
  <c r="NF266" i="63"/>
  <c r="NE266" i="63"/>
  <c r="ND266" i="63"/>
  <c r="NC266" i="63"/>
  <c r="NB266" i="63"/>
  <c r="NA266" i="63"/>
  <c r="MZ266" i="63"/>
  <c r="MY266" i="63"/>
  <c r="MX266" i="63"/>
  <c r="MW266" i="63"/>
  <c r="MV266" i="63"/>
  <c r="MU266" i="63"/>
  <c r="MT266" i="63"/>
  <c r="MS266" i="63"/>
  <c r="MR266" i="63"/>
  <c r="MQ266" i="63"/>
  <c r="MP266" i="63"/>
  <c r="MO266" i="63"/>
  <c r="MN266" i="63"/>
  <c r="MM266" i="63"/>
  <c r="ML266" i="63"/>
  <c r="MK266" i="63"/>
  <c r="MJ266" i="63"/>
  <c r="MI266" i="63"/>
  <c r="MH266" i="63"/>
  <c r="MG266" i="63"/>
  <c r="MF266" i="63"/>
  <c r="ME266" i="63"/>
  <c r="MD266" i="63"/>
  <c r="MC266" i="63"/>
  <c r="MB266" i="63"/>
  <c r="MA266" i="63"/>
  <c r="LZ266" i="63"/>
  <c r="LY266" i="63"/>
  <c r="LX266" i="63"/>
  <c r="LW266" i="63"/>
  <c r="LV266" i="63"/>
  <c r="LU266" i="63"/>
  <c r="LT266" i="63"/>
  <c r="LS266" i="63"/>
  <c r="LR266" i="63"/>
  <c r="LQ266" i="63"/>
  <c r="LP266" i="63"/>
  <c r="LO266" i="63"/>
  <c r="LN266" i="63"/>
  <c r="LM266" i="63"/>
  <c r="LL266" i="63"/>
  <c r="LK266" i="63"/>
  <c r="LJ266" i="63"/>
  <c r="LI266" i="63"/>
  <c r="LH266" i="63"/>
  <c r="LG266" i="63"/>
  <c r="LF266" i="63"/>
  <c r="LE266" i="63"/>
  <c r="LD266" i="63"/>
  <c r="LC266" i="63"/>
  <c r="LB266" i="63"/>
  <c r="LA266" i="63"/>
  <c r="KZ266" i="63"/>
  <c r="KY266" i="63"/>
  <c r="KX266" i="63"/>
  <c r="KW266" i="63"/>
  <c r="KV266" i="63"/>
  <c r="KU266" i="63"/>
  <c r="KT266" i="63"/>
  <c r="KS266" i="63"/>
  <c r="KR266" i="63"/>
  <c r="KQ266" i="63"/>
  <c r="KP266" i="63"/>
  <c r="KO266" i="63"/>
  <c r="KN266" i="63"/>
  <c r="KM266" i="63"/>
  <c r="KL266" i="63"/>
  <c r="KK266" i="63"/>
  <c r="KJ266" i="63"/>
  <c r="KI266" i="63"/>
  <c r="KH266" i="63"/>
  <c r="KG266" i="63"/>
  <c r="KF266" i="63"/>
  <c r="KE266" i="63"/>
  <c r="KD266" i="63"/>
  <c r="KC266" i="63"/>
  <c r="KB266" i="63"/>
  <c r="KA266" i="63"/>
  <c r="JZ266" i="63"/>
  <c r="JY266" i="63"/>
  <c r="JX266" i="63"/>
  <c r="JW266" i="63"/>
  <c r="JV266" i="63"/>
  <c r="JU266" i="63"/>
  <c r="JT266" i="63"/>
  <c r="JS266" i="63"/>
  <c r="JR266" i="63"/>
  <c r="JQ266" i="63"/>
  <c r="JP266" i="63"/>
  <c r="JO266" i="63"/>
  <c r="JN266" i="63"/>
  <c r="JM266" i="63"/>
  <c r="JL266" i="63"/>
  <c r="JK266" i="63"/>
  <c r="JJ266" i="63"/>
  <c r="JI266" i="63"/>
  <c r="JH266" i="63"/>
  <c r="JG266" i="63"/>
  <c r="JF266" i="63"/>
  <c r="JE266" i="63"/>
  <c r="JD266" i="63"/>
  <c r="JC266" i="63"/>
  <c r="JB266" i="63"/>
  <c r="JA266" i="63"/>
  <c r="IZ266" i="63"/>
  <c r="IY266" i="63"/>
  <c r="IX266" i="63"/>
  <c r="IW266" i="63"/>
  <c r="IV266" i="63"/>
  <c r="IU266" i="63"/>
  <c r="IT266" i="63"/>
  <c r="IS266" i="63"/>
  <c r="IR266" i="63"/>
  <c r="IQ266" i="63"/>
  <c r="IP266" i="63"/>
  <c r="IO266" i="63"/>
  <c r="IN266" i="63"/>
  <c r="IM266" i="63"/>
  <c r="IL266" i="63"/>
  <c r="IK266" i="63"/>
  <c r="IJ266" i="63"/>
  <c r="II266" i="63"/>
  <c r="IH266" i="63"/>
  <c r="IG266" i="63"/>
  <c r="IF266" i="63"/>
  <c r="IE266" i="63"/>
  <c r="ID266" i="63"/>
  <c r="IC266" i="63"/>
  <c r="IB266" i="63"/>
  <c r="IA266" i="63"/>
  <c r="HZ266" i="63"/>
  <c r="HY266" i="63"/>
  <c r="HX266" i="63"/>
  <c r="HW266" i="63"/>
  <c r="HV266" i="63"/>
  <c r="HU266" i="63"/>
  <c r="HT266" i="63"/>
  <c r="HS266" i="63"/>
  <c r="HR266" i="63"/>
  <c r="HQ266" i="63"/>
  <c r="HP266" i="63"/>
  <c r="HO266" i="63"/>
  <c r="HN266" i="63"/>
  <c r="HM266" i="63"/>
  <c r="HL266" i="63"/>
  <c r="HK266" i="63"/>
  <c r="HJ266" i="63"/>
  <c r="HI266" i="63"/>
  <c r="HH266" i="63"/>
  <c r="HG266" i="63"/>
  <c r="HF266" i="63"/>
  <c r="HE266" i="63"/>
  <c r="HD266" i="63"/>
  <c r="HC266" i="63"/>
  <c r="HB266" i="63"/>
  <c r="HA266" i="63"/>
  <c r="GZ266" i="63"/>
  <c r="GY266" i="63"/>
  <c r="GX266" i="63"/>
  <c r="GW266" i="63"/>
  <c r="GV266" i="63"/>
  <c r="GU266" i="63"/>
  <c r="GT266" i="63"/>
  <c r="GS266" i="63"/>
  <c r="GR266" i="63"/>
  <c r="GQ266" i="63"/>
  <c r="GP266" i="63"/>
  <c r="GO266" i="63"/>
  <c r="GN266" i="63"/>
  <c r="GM266" i="63"/>
  <c r="GL266" i="63"/>
  <c r="GK266" i="63"/>
  <c r="GJ266" i="63"/>
  <c r="GI266" i="63"/>
  <c r="GH266" i="63"/>
  <c r="GG266" i="63"/>
  <c r="GF266" i="63"/>
  <c r="GE266" i="63"/>
  <c r="GD266" i="63"/>
  <c r="GC266" i="63"/>
  <c r="GB266" i="63"/>
  <c r="GA266" i="63"/>
  <c r="FZ266" i="63"/>
  <c r="FY266" i="63"/>
  <c r="FX266" i="63"/>
  <c r="FW266" i="63"/>
  <c r="FV266" i="63"/>
  <c r="FU266" i="63"/>
  <c r="FT266" i="63"/>
  <c r="FS266" i="63"/>
  <c r="FR266" i="63"/>
  <c r="FQ266" i="63"/>
  <c r="FP266" i="63"/>
  <c r="FO266" i="63"/>
  <c r="FN266" i="63"/>
  <c r="FM266" i="63"/>
  <c r="FL266" i="63"/>
  <c r="FK266" i="63"/>
  <c r="FJ266" i="63"/>
  <c r="FI266" i="63"/>
  <c r="FH266" i="63"/>
  <c r="FG266" i="63"/>
  <c r="FF266" i="63"/>
  <c r="FE266" i="63"/>
  <c r="FD266" i="63"/>
  <c r="FC266" i="63"/>
  <c r="FB266" i="63"/>
  <c r="FA266" i="63"/>
  <c r="EZ266" i="63"/>
  <c r="EY266" i="63"/>
  <c r="EX266" i="63"/>
  <c r="EW266" i="63"/>
  <c r="EV266" i="63"/>
  <c r="EU266" i="63"/>
  <c r="ET266" i="63"/>
  <c r="ES266" i="63"/>
  <c r="ER266" i="63"/>
  <c r="EQ266" i="63"/>
  <c r="EP266" i="63"/>
  <c r="EO266" i="63"/>
  <c r="EN266" i="63"/>
  <c r="EM266" i="63"/>
  <c r="EL266" i="63"/>
  <c r="EK266" i="63"/>
  <c r="EJ266" i="63"/>
  <c r="EI266" i="63"/>
  <c r="EH266" i="63"/>
  <c r="EG266" i="63"/>
  <c r="EF266" i="63"/>
  <c r="EE266" i="63"/>
  <c r="ED266" i="63"/>
  <c r="EC266" i="63"/>
  <c r="EB266" i="63"/>
  <c r="EA266" i="63"/>
  <c r="DZ266" i="63"/>
  <c r="DY266" i="63"/>
  <c r="DX266" i="63"/>
  <c r="DW266" i="63"/>
  <c r="DV266" i="63"/>
  <c r="DU266" i="63"/>
  <c r="DT266" i="63"/>
  <c r="DS266" i="63"/>
  <c r="DR266" i="63"/>
  <c r="DQ266" i="63"/>
  <c r="DP266" i="63"/>
  <c r="DO266" i="63"/>
  <c r="DN266" i="63"/>
  <c r="DM266" i="63"/>
  <c r="DL266" i="63"/>
  <c r="DK266" i="63"/>
  <c r="DJ266" i="63"/>
  <c r="DI266" i="63"/>
  <c r="DH266" i="63"/>
  <c r="DG266" i="63"/>
  <c r="DF266" i="63"/>
  <c r="DE266" i="63"/>
  <c r="DD266" i="63"/>
  <c r="DC266" i="63"/>
  <c r="DB266" i="63"/>
  <c r="DA266" i="63"/>
  <c r="CZ266" i="63"/>
  <c r="CY266" i="63"/>
  <c r="CX266" i="63"/>
  <c r="CW266" i="63"/>
  <c r="CV266" i="63"/>
  <c r="CU266" i="63"/>
  <c r="CT266" i="63"/>
  <c r="CS266" i="63"/>
  <c r="CR266" i="63"/>
  <c r="CQ266" i="63"/>
  <c r="CP266" i="63"/>
  <c r="CO266" i="63"/>
  <c r="CN266" i="63"/>
  <c r="CM266" i="63"/>
  <c r="CL266" i="63"/>
  <c r="CK266" i="63"/>
  <c r="CJ266" i="63"/>
  <c r="CI266" i="63"/>
  <c r="CH266" i="63"/>
  <c r="CG266" i="63"/>
  <c r="CF266" i="63"/>
  <c r="CE266" i="63"/>
  <c r="CD266" i="63"/>
  <c r="CC266" i="63"/>
  <c r="CB266" i="63"/>
  <c r="CA266" i="63"/>
  <c r="BZ266" i="63"/>
  <c r="BY266" i="63"/>
  <c r="BX266" i="63"/>
  <c r="BW266" i="63"/>
  <c r="BV266" i="63"/>
  <c r="BU266" i="63"/>
  <c r="BT266" i="63"/>
  <c r="BS266" i="63"/>
  <c r="BR266" i="63"/>
  <c r="BQ266" i="63"/>
  <c r="BP266" i="63"/>
  <c r="BO266" i="63"/>
  <c r="BN266" i="63"/>
  <c r="BM266" i="63"/>
  <c r="BL266" i="63"/>
  <c r="BK266" i="63"/>
  <c r="BJ266" i="63"/>
  <c r="BI266" i="63"/>
  <c r="BH266" i="63"/>
  <c r="BG266" i="63"/>
  <c r="BF266" i="63"/>
  <c r="BE266" i="63"/>
  <c r="BD266" i="63"/>
  <c r="BC266" i="63"/>
  <c r="BB266" i="63"/>
  <c r="BA266" i="63"/>
  <c r="AZ266" i="63"/>
  <c r="AY266" i="63"/>
  <c r="AX266" i="63"/>
  <c r="AW266" i="63"/>
  <c r="AV266" i="63"/>
  <c r="AU266" i="63"/>
  <c r="AT266" i="63"/>
  <c r="AS266" i="63"/>
  <c r="AR266" i="63"/>
  <c r="AQ266" i="63"/>
  <c r="AP266" i="63"/>
  <c r="AO266" i="63"/>
  <c r="AN266" i="63"/>
  <c r="AM266" i="63"/>
  <c r="AL266" i="63"/>
  <c r="AK266" i="63"/>
  <c r="AJ266" i="63"/>
  <c r="AI266" i="63"/>
  <c r="AH266" i="63"/>
  <c r="AG266" i="63"/>
  <c r="AF266" i="63"/>
  <c r="AE266" i="63"/>
  <c r="AD266" i="63"/>
  <c r="AC266" i="63"/>
  <c r="AB266" i="63"/>
  <c r="AA266" i="63"/>
  <c r="Z266" i="63"/>
  <c r="Y266" i="63"/>
  <c r="X266" i="63"/>
  <c r="W266" i="63"/>
  <c r="V266" i="63"/>
  <c r="U266" i="63"/>
  <c r="T266" i="63"/>
  <c r="S266" i="63"/>
  <c r="R266" i="63"/>
  <c r="Q266" i="63"/>
  <c r="P266" i="63"/>
  <c r="O266" i="63"/>
  <c r="N266" i="63"/>
  <c r="M266" i="63"/>
  <c r="L266" i="63"/>
  <c r="K266" i="63"/>
  <c r="J266" i="63"/>
  <c r="I266" i="63"/>
  <c r="H266" i="63"/>
  <c r="G266" i="63"/>
  <c r="F266" i="63"/>
  <c r="E266" i="63"/>
  <c r="D266" i="63"/>
  <c r="C266" i="63"/>
  <c r="B266" i="63"/>
  <c r="SG265" i="63"/>
  <c r="SF265" i="63"/>
  <c r="SE265" i="63"/>
  <c r="SD265" i="63"/>
  <c r="SC265" i="63"/>
  <c r="SB265" i="63"/>
  <c r="SA265" i="63"/>
  <c r="RZ265" i="63"/>
  <c r="RY265" i="63"/>
  <c r="RX265" i="63"/>
  <c r="RW265" i="63"/>
  <c r="RV265" i="63"/>
  <c r="RU265" i="63"/>
  <c r="RT265" i="63"/>
  <c r="RS265" i="63"/>
  <c r="RR265" i="63"/>
  <c r="RQ265" i="63"/>
  <c r="RP265" i="63"/>
  <c r="RO265" i="63"/>
  <c r="RN265" i="63"/>
  <c r="RM265" i="63"/>
  <c r="RL265" i="63"/>
  <c r="RK265" i="63"/>
  <c r="RJ265" i="63"/>
  <c r="RI265" i="63"/>
  <c r="RH265" i="63"/>
  <c r="RG265" i="63"/>
  <c r="RF265" i="63"/>
  <c r="RE265" i="63"/>
  <c r="RD265" i="63"/>
  <c r="RC265" i="63"/>
  <c r="RB265" i="63"/>
  <c r="RA265" i="63"/>
  <c r="QZ265" i="63"/>
  <c r="QY265" i="63"/>
  <c r="QX265" i="63"/>
  <c r="QW265" i="63"/>
  <c r="QV265" i="63"/>
  <c r="QU265" i="63"/>
  <c r="QT265" i="63"/>
  <c r="QS265" i="63"/>
  <c r="QR265" i="63"/>
  <c r="QQ265" i="63"/>
  <c r="QP265" i="63"/>
  <c r="QO265" i="63"/>
  <c r="QN265" i="63"/>
  <c r="QM265" i="63"/>
  <c r="QL265" i="63"/>
  <c r="QK265" i="63"/>
  <c r="QJ265" i="63"/>
  <c r="QI265" i="63"/>
  <c r="QH265" i="63"/>
  <c r="QG265" i="63"/>
  <c r="QF265" i="63"/>
  <c r="QE265" i="63"/>
  <c r="QD265" i="63"/>
  <c r="QC265" i="63"/>
  <c r="QB265" i="63"/>
  <c r="QA265" i="63"/>
  <c r="PZ265" i="63"/>
  <c r="PY265" i="63"/>
  <c r="PX265" i="63"/>
  <c r="PW265" i="63"/>
  <c r="PV265" i="63"/>
  <c r="PU265" i="63"/>
  <c r="PT265" i="63"/>
  <c r="PS265" i="63"/>
  <c r="PR265" i="63"/>
  <c r="PQ265" i="63"/>
  <c r="PP265" i="63"/>
  <c r="PO265" i="63"/>
  <c r="PN265" i="63"/>
  <c r="PM265" i="63"/>
  <c r="PL265" i="63"/>
  <c r="PK265" i="63"/>
  <c r="PJ265" i="63"/>
  <c r="PI265" i="63"/>
  <c r="PH265" i="63"/>
  <c r="PG265" i="63"/>
  <c r="PF265" i="63"/>
  <c r="PE265" i="63"/>
  <c r="PD265" i="63"/>
  <c r="PC265" i="63"/>
  <c r="PB265" i="63"/>
  <c r="PA265" i="63"/>
  <c r="OZ265" i="63"/>
  <c r="OY265" i="63"/>
  <c r="OX265" i="63"/>
  <c r="OW265" i="63"/>
  <c r="OV265" i="63"/>
  <c r="OU265" i="63"/>
  <c r="OT265" i="63"/>
  <c r="OS265" i="63"/>
  <c r="OR265" i="63"/>
  <c r="OQ265" i="63"/>
  <c r="OP265" i="63"/>
  <c r="OO265" i="63"/>
  <c r="ON265" i="63"/>
  <c r="OM265" i="63"/>
  <c r="OL265" i="63"/>
  <c r="OK265" i="63"/>
  <c r="OJ265" i="63"/>
  <c r="OI265" i="63"/>
  <c r="OH265" i="63"/>
  <c r="OG265" i="63"/>
  <c r="OF265" i="63"/>
  <c r="OE265" i="63"/>
  <c r="OD265" i="63"/>
  <c r="OC265" i="63"/>
  <c r="OB265" i="63"/>
  <c r="OA265" i="63"/>
  <c r="NZ265" i="63"/>
  <c r="NY265" i="63"/>
  <c r="NX265" i="63"/>
  <c r="NW265" i="63"/>
  <c r="NV265" i="63"/>
  <c r="NU265" i="63"/>
  <c r="NT265" i="63"/>
  <c r="NS265" i="63"/>
  <c r="NR265" i="63"/>
  <c r="NQ265" i="63"/>
  <c r="NP265" i="63"/>
  <c r="NO265" i="63"/>
  <c r="NN265" i="63"/>
  <c r="NM265" i="63"/>
  <c r="NL265" i="63"/>
  <c r="NK265" i="63"/>
  <c r="NJ265" i="63"/>
  <c r="NI265" i="63"/>
  <c r="NH265" i="63"/>
  <c r="NG265" i="63"/>
  <c r="NF265" i="63"/>
  <c r="NE265" i="63"/>
  <c r="ND265" i="63"/>
  <c r="NC265" i="63"/>
  <c r="NB265" i="63"/>
  <c r="NA265" i="63"/>
  <c r="MZ265" i="63"/>
  <c r="MY265" i="63"/>
  <c r="MX265" i="63"/>
  <c r="MW265" i="63"/>
  <c r="MV265" i="63"/>
  <c r="MU265" i="63"/>
  <c r="MT265" i="63"/>
  <c r="MS265" i="63"/>
  <c r="MR265" i="63"/>
  <c r="MQ265" i="63"/>
  <c r="MP265" i="63"/>
  <c r="MO265" i="63"/>
  <c r="MN265" i="63"/>
  <c r="MM265" i="63"/>
  <c r="ML265" i="63"/>
  <c r="MK265" i="63"/>
  <c r="MJ265" i="63"/>
  <c r="MI265" i="63"/>
  <c r="MH265" i="63"/>
  <c r="MG265" i="63"/>
  <c r="MF265" i="63"/>
  <c r="ME265" i="63"/>
  <c r="MD265" i="63"/>
  <c r="MC265" i="63"/>
  <c r="MB265" i="63"/>
  <c r="MA265" i="63"/>
  <c r="LZ265" i="63"/>
  <c r="LY265" i="63"/>
  <c r="LX265" i="63"/>
  <c r="LW265" i="63"/>
  <c r="LV265" i="63"/>
  <c r="LU265" i="63"/>
  <c r="LT265" i="63"/>
  <c r="LS265" i="63"/>
  <c r="LR265" i="63"/>
  <c r="LQ265" i="63"/>
  <c r="LP265" i="63"/>
  <c r="LO265" i="63"/>
  <c r="LN265" i="63"/>
  <c r="LM265" i="63"/>
  <c r="LL265" i="63"/>
  <c r="LK265" i="63"/>
  <c r="LJ265" i="63"/>
  <c r="LI265" i="63"/>
  <c r="LH265" i="63"/>
  <c r="LG265" i="63"/>
  <c r="LF265" i="63"/>
  <c r="LE265" i="63"/>
  <c r="LD265" i="63"/>
  <c r="LC265" i="63"/>
  <c r="LB265" i="63"/>
  <c r="LA265" i="63"/>
  <c r="KZ265" i="63"/>
  <c r="KY265" i="63"/>
  <c r="KX265" i="63"/>
  <c r="KW265" i="63"/>
  <c r="KV265" i="63"/>
  <c r="KU265" i="63"/>
  <c r="KT265" i="63"/>
  <c r="KS265" i="63"/>
  <c r="KR265" i="63"/>
  <c r="KQ265" i="63"/>
  <c r="KP265" i="63"/>
  <c r="KO265" i="63"/>
  <c r="KN265" i="63"/>
  <c r="KM265" i="63"/>
  <c r="KL265" i="63"/>
  <c r="KK265" i="63"/>
  <c r="KJ265" i="63"/>
  <c r="KI265" i="63"/>
  <c r="KH265" i="63"/>
  <c r="KG265" i="63"/>
  <c r="KF265" i="63"/>
  <c r="KE265" i="63"/>
  <c r="KD265" i="63"/>
  <c r="KC265" i="63"/>
  <c r="KB265" i="63"/>
  <c r="KA265" i="63"/>
  <c r="JZ265" i="63"/>
  <c r="JY265" i="63"/>
  <c r="JX265" i="63"/>
  <c r="JW265" i="63"/>
  <c r="JV265" i="63"/>
  <c r="JU265" i="63"/>
  <c r="JT265" i="63"/>
  <c r="JS265" i="63"/>
  <c r="JR265" i="63"/>
  <c r="JQ265" i="63"/>
  <c r="JP265" i="63"/>
  <c r="JO265" i="63"/>
  <c r="JN265" i="63"/>
  <c r="JM265" i="63"/>
  <c r="JL265" i="63"/>
  <c r="JK265" i="63"/>
  <c r="JJ265" i="63"/>
  <c r="JI265" i="63"/>
  <c r="JH265" i="63"/>
  <c r="JG265" i="63"/>
  <c r="JF265" i="63"/>
  <c r="JE265" i="63"/>
  <c r="JD265" i="63"/>
  <c r="JC265" i="63"/>
  <c r="JB265" i="63"/>
  <c r="JA265" i="63"/>
  <c r="IZ265" i="63"/>
  <c r="IY265" i="63"/>
  <c r="IX265" i="63"/>
  <c r="IW265" i="63"/>
  <c r="IV265" i="63"/>
  <c r="IU265" i="63"/>
  <c r="IT265" i="63"/>
  <c r="IS265" i="63"/>
  <c r="IR265" i="63"/>
  <c r="IQ265" i="63"/>
  <c r="IP265" i="63"/>
  <c r="IO265" i="63"/>
  <c r="IN265" i="63"/>
  <c r="IM265" i="63"/>
  <c r="IL265" i="63"/>
  <c r="IK265" i="63"/>
  <c r="IJ265" i="63"/>
  <c r="II265" i="63"/>
  <c r="IH265" i="63"/>
  <c r="IG265" i="63"/>
  <c r="IF265" i="63"/>
  <c r="IE265" i="63"/>
  <c r="ID265" i="63"/>
  <c r="IC265" i="63"/>
  <c r="IB265" i="63"/>
  <c r="IA265" i="63"/>
  <c r="HZ265" i="63"/>
  <c r="HY265" i="63"/>
  <c r="HX265" i="63"/>
  <c r="HW265" i="63"/>
  <c r="HV265" i="63"/>
  <c r="HU265" i="63"/>
  <c r="HT265" i="63"/>
  <c r="HS265" i="63"/>
  <c r="HR265" i="63"/>
  <c r="HQ265" i="63"/>
  <c r="HP265" i="63"/>
  <c r="HO265" i="63"/>
  <c r="HN265" i="63"/>
  <c r="HM265" i="63"/>
  <c r="HL265" i="63"/>
  <c r="HK265" i="63"/>
  <c r="HJ265" i="63"/>
  <c r="HI265" i="63"/>
  <c r="HH265" i="63"/>
  <c r="HG265" i="63"/>
  <c r="HF265" i="63"/>
  <c r="HE265" i="63"/>
  <c r="HD265" i="63"/>
  <c r="HC265" i="63"/>
  <c r="HB265" i="63"/>
  <c r="HA265" i="63"/>
  <c r="GZ265" i="63"/>
  <c r="GY265" i="63"/>
  <c r="GX265" i="63"/>
  <c r="GW265" i="63"/>
  <c r="GV265" i="63"/>
  <c r="GU265" i="63"/>
  <c r="GT265" i="63"/>
  <c r="GS265" i="63"/>
  <c r="GR265" i="63"/>
  <c r="GQ265" i="63"/>
  <c r="GP265" i="63"/>
  <c r="GO265" i="63"/>
  <c r="GN265" i="63"/>
  <c r="GM265" i="63"/>
  <c r="GL265" i="63"/>
  <c r="GK265" i="63"/>
  <c r="GJ265" i="63"/>
  <c r="GI265" i="63"/>
  <c r="GH265" i="63"/>
  <c r="GG265" i="63"/>
  <c r="GF265" i="63"/>
  <c r="GE265" i="63"/>
  <c r="GD265" i="63"/>
  <c r="GC265" i="63"/>
  <c r="GB265" i="63"/>
  <c r="GA265" i="63"/>
  <c r="FZ265" i="63"/>
  <c r="FY265" i="63"/>
  <c r="FX265" i="63"/>
  <c r="FW265" i="63"/>
  <c r="FV265" i="63"/>
  <c r="FU265" i="63"/>
  <c r="FT265" i="63"/>
  <c r="FS265" i="63"/>
  <c r="FR265" i="63"/>
  <c r="FQ265" i="63"/>
  <c r="FP265" i="63"/>
  <c r="FO265" i="63"/>
  <c r="FN265" i="63"/>
  <c r="FM265" i="63"/>
  <c r="FL265" i="63"/>
  <c r="FK265" i="63"/>
  <c r="FJ265" i="63"/>
  <c r="FI265" i="63"/>
  <c r="FH265" i="63"/>
  <c r="FG265" i="63"/>
  <c r="FF265" i="63"/>
  <c r="FE265" i="63"/>
  <c r="FD265" i="63"/>
  <c r="FC265" i="63"/>
  <c r="FB265" i="63"/>
  <c r="FA265" i="63"/>
  <c r="EZ265" i="63"/>
  <c r="EY265" i="63"/>
  <c r="EX265" i="63"/>
  <c r="EW265" i="63"/>
  <c r="EV265" i="63"/>
  <c r="EU265" i="63"/>
  <c r="ET265" i="63"/>
  <c r="ES265" i="63"/>
  <c r="ER265" i="63"/>
  <c r="EQ265" i="63"/>
  <c r="EP265" i="63"/>
  <c r="EO265" i="63"/>
  <c r="EN265" i="63"/>
  <c r="EM265" i="63"/>
  <c r="EL265" i="63"/>
  <c r="EK265" i="63"/>
  <c r="EJ265" i="63"/>
  <c r="EI265" i="63"/>
  <c r="EH265" i="63"/>
  <c r="EG265" i="63"/>
  <c r="EF265" i="63"/>
  <c r="EE265" i="63"/>
  <c r="ED265" i="63"/>
  <c r="EC265" i="63"/>
  <c r="EB265" i="63"/>
  <c r="EA265" i="63"/>
  <c r="DZ265" i="63"/>
  <c r="DY265" i="63"/>
  <c r="DX265" i="63"/>
  <c r="DW265" i="63"/>
  <c r="DV265" i="63"/>
  <c r="DU265" i="63"/>
  <c r="DT265" i="63"/>
  <c r="DS265" i="63"/>
  <c r="DR265" i="63"/>
  <c r="DQ265" i="63"/>
  <c r="DP265" i="63"/>
  <c r="DO265" i="63"/>
  <c r="DN265" i="63"/>
  <c r="DM265" i="63"/>
  <c r="DL265" i="63"/>
  <c r="DK265" i="63"/>
  <c r="DJ265" i="63"/>
  <c r="DI265" i="63"/>
  <c r="DH265" i="63"/>
  <c r="DG265" i="63"/>
  <c r="DF265" i="63"/>
  <c r="DE265" i="63"/>
  <c r="DD265" i="63"/>
  <c r="DC265" i="63"/>
  <c r="DB265" i="63"/>
  <c r="DA265" i="63"/>
  <c r="CZ265" i="63"/>
  <c r="CY265" i="63"/>
  <c r="CX265" i="63"/>
  <c r="CW265" i="63"/>
  <c r="CV265" i="63"/>
  <c r="CU265" i="63"/>
  <c r="CT265" i="63"/>
  <c r="CS265" i="63"/>
  <c r="CR265" i="63"/>
  <c r="CQ265" i="63"/>
  <c r="CP265" i="63"/>
  <c r="CO265" i="63"/>
  <c r="CN265" i="63"/>
  <c r="CM265" i="63"/>
  <c r="CL265" i="63"/>
  <c r="CK265" i="63"/>
  <c r="CJ265" i="63"/>
  <c r="CI265" i="63"/>
  <c r="CH265" i="63"/>
  <c r="CG265" i="63"/>
  <c r="CF265" i="63"/>
  <c r="CE265" i="63"/>
  <c r="CD265" i="63"/>
  <c r="CC265" i="63"/>
  <c r="CB265" i="63"/>
  <c r="CA265" i="63"/>
  <c r="BZ265" i="63"/>
  <c r="BY265" i="63"/>
  <c r="BX265" i="63"/>
  <c r="BW265" i="63"/>
  <c r="BV265" i="63"/>
  <c r="BU265" i="63"/>
  <c r="BT265" i="63"/>
  <c r="BS265" i="63"/>
  <c r="BR265" i="63"/>
  <c r="BQ265" i="63"/>
  <c r="BP265" i="63"/>
  <c r="BO265" i="63"/>
  <c r="BN265" i="63"/>
  <c r="BM265" i="63"/>
  <c r="BL265" i="63"/>
  <c r="BK265" i="63"/>
  <c r="BJ265" i="63"/>
  <c r="BI265" i="63"/>
  <c r="BH265" i="63"/>
  <c r="BG265" i="63"/>
  <c r="BF265" i="63"/>
  <c r="BE265" i="63"/>
  <c r="BD265" i="63"/>
  <c r="BC265" i="63"/>
  <c r="BB265" i="63"/>
  <c r="BA265" i="63"/>
  <c r="AZ265" i="63"/>
  <c r="AY265" i="63"/>
  <c r="AX265" i="63"/>
  <c r="AW265" i="63"/>
  <c r="AV265" i="63"/>
  <c r="AU265" i="63"/>
  <c r="AT265" i="63"/>
  <c r="AS265" i="63"/>
  <c r="AR265" i="63"/>
  <c r="AQ265" i="63"/>
  <c r="AP265" i="63"/>
  <c r="AO265" i="63"/>
  <c r="AN265" i="63"/>
  <c r="AM265" i="63"/>
  <c r="AL265" i="63"/>
  <c r="AK265" i="63"/>
  <c r="AJ265" i="63"/>
  <c r="AI265" i="63"/>
  <c r="AH265" i="63"/>
  <c r="AG265" i="63"/>
  <c r="AF265" i="63"/>
  <c r="AE265" i="63"/>
  <c r="AD265" i="63"/>
  <c r="AC265" i="63"/>
  <c r="AB265" i="63"/>
  <c r="AA265" i="63"/>
  <c r="Z265" i="63"/>
  <c r="Y265" i="63"/>
  <c r="X265" i="63"/>
  <c r="W265" i="63"/>
  <c r="V265" i="63"/>
  <c r="U265" i="63"/>
  <c r="T265" i="63"/>
  <c r="S265" i="63"/>
  <c r="R265" i="63"/>
  <c r="Q265" i="63"/>
  <c r="P265" i="63"/>
  <c r="O265" i="63"/>
  <c r="N265" i="63"/>
  <c r="M265" i="63"/>
  <c r="L265" i="63"/>
  <c r="K265" i="63"/>
  <c r="J265" i="63"/>
  <c r="I265" i="63"/>
  <c r="H265" i="63"/>
  <c r="G265" i="63"/>
  <c r="F265" i="63"/>
  <c r="E265" i="63"/>
  <c r="D265" i="63"/>
  <c r="C265" i="63"/>
  <c r="B265" i="63"/>
  <c r="A210" i="63"/>
  <c r="A215" i="63" s="1"/>
  <c r="A219" i="63" s="1"/>
  <c r="A224" i="63" s="1"/>
  <c r="SG222" i="63"/>
  <c r="SF222" i="63"/>
  <c r="SE222" i="63"/>
  <c r="SD222" i="63"/>
  <c r="SC222" i="63"/>
  <c r="SB222" i="63"/>
  <c r="SA222" i="63"/>
  <c r="RZ222" i="63"/>
  <c r="RY222" i="63"/>
  <c r="RX222" i="63"/>
  <c r="RW222" i="63"/>
  <c r="RV222" i="63"/>
  <c r="RU222" i="63"/>
  <c r="RT222" i="63"/>
  <c r="RS222" i="63"/>
  <c r="RR222" i="63"/>
  <c r="RQ222" i="63"/>
  <c r="RP222" i="63"/>
  <c r="RO222" i="63"/>
  <c r="RN222" i="63"/>
  <c r="RM222" i="63"/>
  <c r="RL222" i="63"/>
  <c r="RK222" i="63"/>
  <c r="RJ222" i="63"/>
  <c r="RI222" i="63"/>
  <c r="RH222" i="63"/>
  <c r="RG222" i="63"/>
  <c r="RF222" i="63"/>
  <c r="RE222" i="63"/>
  <c r="RD222" i="63"/>
  <c r="RC222" i="63"/>
  <c r="RB222" i="63"/>
  <c r="RA222" i="63"/>
  <c r="QZ222" i="63"/>
  <c r="QY222" i="63"/>
  <c r="QX222" i="63"/>
  <c r="QW222" i="63"/>
  <c r="QV222" i="63"/>
  <c r="QU222" i="63"/>
  <c r="QT222" i="63"/>
  <c r="QS222" i="63"/>
  <c r="QR222" i="63"/>
  <c r="QQ222" i="63"/>
  <c r="QP222" i="63"/>
  <c r="QO222" i="63"/>
  <c r="QN222" i="63"/>
  <c r="QM222" i="63"/>
  <c r="QL222" i="63"/>
  <c r="QK222" i="63"/>
  <c r="QJ222" i="63"/>
  <c r="QI222" i="63"/>
  <c r="QH222" i="63"/>
  <c r="QG222" i="63"/>
  <c r="QF222" i="63"/>
  <c r="QE222" i="63"/>
  <c r="QD222" i="63"/>
  <c r="QC222" i="63"/>
  <c r="QB222" i="63"/>
  <c r="QA222" i="63"/>
  <c r="PZ222" i="63"/>
  <c r="PY222" i="63"/>
  <c r="PX222" i="63"/>
  <c r="PW222" i="63"/>
  <c r="PV222" i="63"/>
  <c r="PU222" i="63"/>
  <c r="PT222" i="63"/>
  <c r="PS222" i="63"/>
  <c r="PR222" i="63"/>
  <c r="PQ222" i="63"/>
  <c r="PP222" i="63"/>
  <c r="PO222" i="63"/>
  <c r="PN222" i="63"/>
  <c r="PM222" i="63"/>
  <c r="PL222" i="63"/>
  <c r="PK222" i="63"/>
  <c r="PJ222" i="63"/>
  <c r="PI222" i="63"/>
  <c r="PH222" i="63"/>
  <c r="PG222" i="63"/>
  <c r="PF222" i="63"/>
  <c r="PE222" i="63"/>
  <c r="PD222" i="63"/>
  <c r="PC222" i="63"/>
  <c r="PB222" i="63"/>
  <c r="PA222" i="63"/>
  <c r="OZ222" i="63"/>
  <c r="OY222" i="63"/>
  <c r="OX222" i="63"/>
  <c r="OW222" i="63"/>
  <c r="OV222" i="63"/>
  <c r="OU222" i="63"/>
  <c r="OT222" i="63"/>
  <c r="OS222" i="63"/>
  <c r="OR222" i="63"/>
  <c r="OQ222" i="63"/>
  <c r="OP222" i="63"/>
  <c r="OO222" i="63"/>
  <c r="ON222" i="63"/>
  <c r="OM222" i="63"/>
  <c r="OL222" i="63"/>
  <c r="OK222" i="63"/>
  <c r="OJ222" i="63"/>
  <c r="OI222" i="63"/>
  <c r="OH222" i="63"/>
  <c r="OG222" i="63"/>
  <c r="OF222" i="63"/>
  <c r="OE222" i="63"/>
  <c r="OD222" i="63"/>
  <c r="OC222" i="63"/>
  <c r="OB222" i="63"/>
  <c r="OA222" i="63"/>
  <c r="NZ222" i="63"/>
  <c r="NY222" i="63"/>
  <c r="NX222" i="63"/>
  <c r="NW222" i="63"/>
  <c r="NV222" i="63"/>
  <c r="NU222" i="63"/>
  <c r="NT222" i="63"/>
  <c r="NS222" i="63"/>
  <c r="NR222" i="63"/>
  <c r="NQ222" i="63"/>
  <c r="NP222" i="63"/>
  <c r="NO222" i="63"/>
  <c r="NN222" i="63"/>
  <c r="NM222" i="63"/>
  <c r="NL222" i="63"/>
  <c r="NK222" i="63"/>
  <c r="NJ222" i="63"/>
  <c r="NI222" i="63"/>
  <c r="NH222" i="63"/>
  <c r="NG222" i="63"/>
  <c r="NF222" i="63"/>
  <c r="NE222" i="63"/>
  <c r="ND222" i="63"/>
  <c r="NC222" i="63"/>
  <c r="NB222" i="63"/>
  <c r="NA222" i="63"/>
  <c r="MZ222" i="63"/>
  <c r="MY222" i="63"/>
  <c r="MX222" i="63"/>
  <c r="MW222" i="63"/>
  <c r="MV222" i="63"/>
  <c r="MU222" i="63"/>
  <c r="MT222" i="63"/>
  <c r="MS222" i="63"/>
  <c r="MR222" i="63"/>
  <c r="MQ222" i="63"/>
  <c r="MP222" i="63"/>
  <c r="MO222" i="63"/>
  <c r="MN222" i="63"/>
  <c r="MM222" i="63"/>
  <c r="ML222" i="63"/>
  <c r="MK222" i="63"/>
  <c r="MJ222" i="63"/>
  <c r="MI222" i="63"/>
  <c r="MH222" i="63"/>
  <c r="MG222" i="63"/>
  <c r="MF222" i="63"/>
  <c r="ME222" i="63"/>
  <c r="MD222" i="63"/>
  <c r="MC222" i="63"/>
  <c r="MB222" i="63"/>
  <c r="MA222" i="63"/>
  <c r="LZ222" i="63"/>
  <c r="LY222" i="63"/>
  <c r="LX222" i="63"/>
  <c r="LW222" i="63"/>
  <c r="LV222" i="63"/>
  <c r="LU222" i="63"/>
  <c r="LT222" i="63"/>
  <c r="LS222" i="63"/>
  <c r="LR222" i="63"/>
  <c r="LQ222" i="63"/>
  <c r="LP222" i="63"/>
  <c r="LO222" i="63"/>
  <c r="LN222" i="63"/>
  <c r="LM222" i="63"/>
  <c r="LL222" i="63"/>
  <c r="LK222" i="63"/>
  <c r="LJ222" i="63"/>
  <c r="LI222" i="63"/>
  <c r="LH222" i="63"/>
  <c r="LG222" i="63"/>
  <c r="LF222" i="63"/>
  <c r="LE222" i="63"/>
  <c r="LD222" i="63"/>
  <c r="LC222" i="63"/>
  <c r="LB222" i="63"/>
  <c r="LA222" i="63"/>
  <c r="KZ222" i="63"/>
  <c r="KY222" i="63"/>
  <c r="KX222" i="63"/>
  <c r="KW222" i="63"/>
  <c r="KV222" i="63"/>
  <c r="KU222" i="63"/>
  <c r="KT222" i="63"/>
  <c r="KS222" i="63"/>
  <c r="KR222" i="63"/>
  <c r="KQ222" i="63"/>
  <c r="KP222" i="63"/>
  <c r="KO222" i="63"/>
  <c r="KN222" i="63"/>
  <c r="KM222" i="63"/>
  <c r="KL222" i="63"/>
  <c r="KK222" i="63"/>
  <c r="KJ222" i="63"/>
  <c r="KI222" i="63"/>
  <c r="KH222" i="63"/>
  <c r="KG222" i="63"/>
  <c r="KF222" i="63"/>
  <c r="KE222" i="63"/>
  <c r="KD222" i="63"/>
  <c r="KC222" i="63"/>
  <c r="KB222" i="63"/>
  <c r="KA222" i="63"/>
  <c r="JZ222" i="63"/>
  <c r="JY222" i="63"/>
  <c r="JX222" i="63"/>
  <c r="JW222" i="63"/>
  <c r="JV222" i="63"/>
  <c r="JU222" i="63"/>
  <c r="JT222" i="63"/>
  <c r="JS222" i="63"/>
  <c r="JR222" i="63"/>
  <c r="JQ222" i="63"/>
  <c r="JP222" i="63"/>
  <c r="JO222" i="63"/>
  <c r="JN222" i="63"/>
  <c r="JM222" i="63"/>
  <c r="JL222" i="63"/>
  <c r="JK222" i="63"/>
  <c r="JJ222" i="63"/>
  <c r="JI222" i="63"/>
  <c r="JH222" i="63"/>
  <c r="JG222" i="63"/>
  <c r="JF222" i="63"/>
  <c r="JE222" i="63"/>
  <c r="JD222" i="63"/>
  <c r="JC222" i="63"/>
  <c r="JB222" i="63"/>
  <c r="JA222" i="63"/>
  <c r="IZ222" i="63"/>
  <c r="IY222" i="63"/>
  <c r="IX222" i="63"/>
  <c r="IW222" i="63"/>
  <c r="IV222" i="63"/>
  <c r="IU222" i="63"/>
  <c r="IT222" i="63"/>
  <c r="IS222" i="63"/>
  <c r="IR222" i="63"/>
  <c r="IQ222" i="63"/>
  <c r="IP222" i="63"/>
  <c r="IO222" i="63"/>
  <c r="IN222" i="63"/>
  <c r="IM222" i="63"/>
  <c r="IL222" i="63"/>
  <c r="IK222" i="63"/>
  <c r="IJ222" i="63"/>
  <c r="II222" i="63"/>
  <c r="IH222" i="63"/>
  <c r="IG222" i="63"/>
  <c r="IF222" i="63"/>
  <c r="IE222" i="63"/>
  <c r="ID222" i="63"/>
  <c r="IC222" i="63"/>
  <c r="IB222" i="63"/>
  <c r="IA222" i="63"/>
  <c r="HZ222" i="63"/>
  <c r="HY222" i="63"/>
  <c r="HX222" i="63"/>
  <c r="HW222" i="63"/>
  <c r="HV222" i="63"/>
  <c r="HU222" i="63"/>
  <c r="HT222" i="63"/>
  <c r="HS222" i="63"/>
  <c r="HR222" i="63"/>
  <c r="HQ222" i="63"/>
  <c r="HP222" i="63"/>
  <c r="HO222" i="63"/>
  <c r="HN222" i="63"/>
  <c r="HM222" i="63"/>
  <c r="HL222" i="63"/>
  <c r="HK222" i="63"/>
  <c r="HJ222" i="63"/>
  <c r="HI222" i="63"/>
  <c r="HH222" i="63"/>
  <c r="HG222" i="63"/>
  <c r="HF222" i="63"/>
  <c r="HE222" i="63"/>
  <c r="HD222" i="63"/>
  <c r="HC222" i="63"/>
  <c r="HB222" i="63"/>
  <c r="HA222" i="63"/>
  <c r="GZ222" i="63"/>
  <c r="GY222" i="63"/>
  <c r="GX222" i="63"/>
  <c r="GW222" i="63"/>
  <c r="GV222" i="63"/>
  <c r="GU222" i="63"/>
  <c r="GT222" i="63"/>
  <c r="GS222" i="63"/>
  <c r="GR222" i="63"/>
  <c r="GQ222" i="63"/>
  <c r="GP222" i="63"/>
  <c r="GO222" i="63"/>
  <c r="GN222" i="63"/>
  <c r="GM222" i="63"/>
  <c r="GL222" i="63"/>
  <c r="GK222" i="63"/>
  <c r="GJ222" i="63"/>
  <c r="GI222" i="63"/>
  <c r="GH222" i="63"/>
  <c r="GG222" i="63"/>
  <c r="GF222" i="63"/>
  <c r="GE222" i="63"/>
  <c r="GD222" i="63"/>
  <c r="GC222" i="63"/>
  <c r="GB222" i="63"/>
  <c r="GA222" i="63"/>
  <c r="FZ222" i="63"/>
  <c r="FY222" i="63"/>
  <c r="FX222" i="63"/>
  <c r="FW222" i="63"/>
  <c r="FV222" i="63"/>
  <c r="FU222" i="63"/>
  <c r="FT222" i="63"/>
  <c r="FS222" i="63"/>
  <c r="FR222" i="63"/>
  <c r="FQ222" i="63"/>
  <c r="FP222" i="63"/>
  <c r="FO222" i="63"/>
  <c r="FN222" i="63"/>
  <c r="FM222" i="63"/>
  <c r="FL222" i="63"/>
  <c r="FK222" i="63"/>
  <c r="FJ222" i="63"/>
  <c r="FI222" i="63"/>
  <c r="FH222" i="63"/>
  <c r="FG222" i="63"/>
  <c r="FF222" i="63"/>
  <c r="FE222" i="63"/>
  <c r="FD222" i="63"/>
  <c r="FC222" i="63"/>
  <c r="FB222" i="63"/>
  <c r="FA222" i="63"/>
  <c r="EZ222" i="63"/>
  <c r="EY222" i="63"/>
  <c r="EX222" i="63"/>
  <c r="EW222" i="63"/>
  <c r="EV222" i="63"/>
  <c r="EU222" i="63"/>
  <c r="ET222" i="63"/>
  <c r="ES222" i="63"/>
  <c r="ER222" i="63"/>
  <c r="EQ222" i="63"/>
  <c r="EP222" i="63"/>
  <c r="EO222" i="63"/>
  <c r="EN222" i="63"/>
  <c r="EM222" i="63"/>
  <c r="EL222" i="63"/>
  <c r="EK222" i="63"/>
  <c r="EJ222" i="63"/>
  <c r="EI222" i="63"/>
  <c r="EH222" i="63"/>
  <c r="EG222" i="63"/>
  <c r="EF222" i="63"/>
  <c r="EE222" i="63"/>
  <c r="ED222" i="63"/>
  <c r="EC222" i="63"/>
  <c r="EB222" i="63"/>
  <c r="EA222" i="63"/>
  <c r="DZ222" i="63"/>
  <c r="DY222" i="63"/>
  <c r="DX222" i="63"/>
  <c r="DW222" i="63"/>
  <c r="DV222" i="63"/>
  <c r="DU222" i="63"/>
  <c r="DT222" i="63"/>
  <c r="DS222" i="63"/>
  <c r="DR222" i="63"/>
  <c r="DQ222" i="63"/>
  <c r="DP222" i="63"/>
  <c r="DO222" i="63"/>
  <c r="DN222" i="63"/>
  <c r="DM222" i="63"/>
  <c r="DL222" i="63"/>
  <c r="DK222" i="63"/>
  <c r="DJ222" i="63"/>
  <c r="DI222" i="63"/>
  <c r="DH222" i="63"/>
  <c r="DG222" i="63"/>
  <c r="DF222" i="63"/>
  <c r="DE222" i="63"/>
  <c r="DD222" i="63"/>
  <c r="DC222" i="63"/>
  <c r="DB222" i="63"/>
  <c r="DA222" i="63"/>
  <c r="CZ222" i="63"/>
  <c r="CY222" i="63"/>
  <c r="CX222" i="63"/>
  <c r="CW222" i="63"/>
  <c r="CV222" i="63"/>
  <c r="CU222" i="63"/>
  <c r="CT222" i="63"/>
  <c r="CS222" i="63"/>
  <c r="CR222" i="63"/>
  <c r="CQ222" i="63"/>
  <c r="CP222" i="63"/>
  <c r="CO222" i="63"/>
  <c r="CN222" i="63"/>
  <c r="CM222" i="63"/>
  <c r="CL222" i="63"/>
  <c r="CK222" i="63"/>
  <c r="CJ222" i="63"/>
  <c r="CI222" i="63"/>
  <c r="CH222" i="63"/>
  <c r="CG222" i="63"/>
  <c r="CF222" i="63"/>
  <c r="CE222" i="63"/>
  <c r="CD222" i="63"/>
  <c r="CC222" i="63"/>
  <c r="CB222" i="63"/>
  <c r="CA222" i="63"/>
  <c r="BZ222" i="63"/>
  <c r="BY222" i="63"/>
  <c r="BX222" i="63"/>
  <c r="BW222" i="63"/>
  <c r="BV222" i="63"/>
  <c r="BU222" i="63"/>
  <c r="BT222" i="63"/>
  <c r="BS222" i="63"/>
  <c r="BR222" i="63"/>
  <c r="BQ222" i="63"/>
  <c r="BP222" i="63"/>
  <c r="BO222" i="63"/>
  <c r="BN222" i="63"/>
  <c r="BM222" i="63"/>
  <c r="BL222" i="63"/>
  <c r="BK222" i="63"/>
  <c r="BJ222" i="63"/>
  <c r="BI222" i="63"/>
  <c r="BH222" i="63"/>
  <c r="BG222" i="63"/>
  <c r="BF222" i="63"/>
  <c r="BE222" i="63"/>
  <c r="BD222" i="63"/>
  <c r="BC222" i="63"/>
  <c r="BB222" i="63"/>
  <c r="BA222" i="63"/>
  <c r="AZ222" i="63"/>
  <c r="AY222" i="63"/>
  <c r="AX222" i="63"/>
  <c r="AW222" i="63"/>
  <c r="AV222" i="63"/>
  <c r="AU222" i="63"/>
  <c r="AT222" i="63"/>
  <c r="AS222" i="63"/>
  <c r="AR222" i="63"/>
  <c r="AQ222" i="63"/>
  <c r="AP222" i="63"/>
  <c r="AO222" i="63"/>
  <c r="AN222" i="63"/>
  <c r="AM222" i="63"/>
  <c r="AL222" i="63"/>
  <c r="AK222" i="63"/>
  <c r="AJ222" i="63"/>
  <c r="AI222" i="63"/>
  <c r="AH222" i="63"/>
  <c r="AG222" i="63"/>
  <c r="AF222" i="63"/>
  <c r="AE222" i="63"/>
  <c r="AD222" i="63"/>
  <c r="AC222" i="63"/>
  <c r="AB222" i="63"/>
  <c r="AA222" i="63"/>
  <c r="Z222" i="63"/>
  <c r="Y222" i="63"/>
  <c r="X222" i="63"/>
  <c r="W222" i="63"/>
  <c r="V222" i="63"/>
  <c r="U222" i="63"/>
  <c r="T222" i="63"/>
  <c r="S222" i="63"/>
  <c r="R222" i="63"/>
  <c r="Q222" i="63"/>
  <c r="P222" i="63"/>
  <c r="O222" i="63"/>
  <c r="N222" i="63"/>
  <c r="M222" i="63"/>
  <c r="L222" i="63"/>
  <c r="K222" i="63"/>
  <c r="J222" i="63"/>
  <c r="I222" i="63"/>
  <c r="H222" i="63"/>
  <c r="G222" i="63"/>
  <c r="F222" i="63"/>
  <c r="E222" i="63"/>
  <c r="D222" i="63"/>
  <c r="C222" i="63"/>
  <c r="B222" i="63"/>
  <c r="SG221" i="63"/>
  <c r="SF221" i="63"/>
  <c r="SE221" i="63"/>
  <c r="SD221" i="63"/>
  <c r="SC221" i="63"/>
  <c r="SB221" i="63"/>
  <c r="SA221" i="63"/>
  <c r="RZ221" i="63"/>
  <c r="RY221" i="63"/>
  <c r="RX221" i="63"/>
  <c r="RW221" i="63"/>
  <c r="RV221" i="63"/>
  <c r="RU221" i="63"/>
  <c r="RT221" i="63"/>
  <c r="RS221" i="63"/>
  <c r="RR221" i="63"/>
  <c r="RQ221" i="63"/>
  <c r="RP221" i="63"/>
  <c r="RO221" i="63"/>
  <c r="RN221" i="63"/>
  <c r="RM221" i="63"/>
  <c r="RL221" i="63"/>
  <c r="RK221" i="63"/>
  <c r="RJ221" i="63"/>
  <c r="RI221" i="63"/>
  <c r="RH221" i="63"/>
  <c r="RG221" i="63"/>
  <c r="RF221" i="63"/>
  <c r="RE221" i="63"/>
  <c r="RD221" i="63"/>
  <c r="RC221" i="63"/>
  <c r="RB221" i="63"/>
  <c r="RA221" i="63"/>
  <c r="QZ221" i="63"/>
  <c r="QY221" i="63"/>
  <c r="QX221" i="63"/>
  <c r="QW221" i="63"/>
  <c r="QV221" i="63"/>
  <c r="QU221" i="63"/>
  <c r="QT221" i="63"/>
  <c r="QS221" i="63"/>
  <c r="QR221" i="63"/>
  <c r="QQ221" i="63"/>
  <c r="QP221" i="63"/>
  <c r="QO221" i="63"/>
  <c r="QN221" i="63"/>
  <c r="QM221" i="63"/>
  <c r="QL221" i="63"/>
  <c r="QK221" i="63"/>
  <c r="QJ221" i="63"/>
  <c r="QI221" i="63"/>
  <c r="QH221" i="63"/>
  <c r="QG221" i="63"/>
  <c r="QF221" i="63"/>
  <c r="QE221" i="63"/>
  <c r="QD221" i="63"/>
  <c r="QC221" i="63"/>
  <c r="QB221" i="63"/>
  <c r="QA221" i="63"/>
  <c r="PZ221" i="63"/>
  <c r="PY221" i="63"/>
  <c r="PX221" i="63"/>
  <c r="PW221" i="63"/>
  <c r="PV221" i="63"/>
  <c r="PU221" i="63"/>
  <c r="PT221" i="63"/>
  <c r="PS221" i="63"/>
  <c r="PR221" i="63"/>
  <c r="PQ221" i="63"/>
  <c r="PP221" i="63"/>
  <c r="PO221" i="63"/>
  <c r="PN221" i="63"/>
  <c r="PM221" i="63"/>
  <c r="PL221" i="63"/>
  <c r="PK221" i="63"/>
  <c r="PJ221" i="63"/>
  <c r="PI221" i="63"/>
  <c r="PH221" i="63"/>
  <c r="PG221" i="63"/>
  <c r="PF221" i="63"/>
  <c r="PE221" i="63"/>
  <c r="PD221" i="63"/>
  <c r="PC221" i="63"/>
  <c r="PB221" i="63"/>
  <c r="PA221" i="63"/>
  <c r="OZ221" i="63"/>
  <c r="OY221" i="63"/>
  <c r="OX221" i="63"/>
  <c r="OW221" i="63"/>
  <c r="OV221" i="63"/>
  <c r="OU221" i="63"/>
  <c r="OT221" i="63"/>
  <c r="OS221" i="63"/>
  <c r="OR221" i="63"/>
  <c r="OQ221" i="63"/>
  <c r="OP221" i="63"/>
  <c r="OO221" i="63"/>
  <c r="ON221" i="63"/>
  <c r="OM221" i="63"/>
  <c r="OL221" i="63"/>
  <c r="OK221" i="63"/>
  <c r="OJ221" i="63"/>
  <c r="OI221" i="63"/>
  <c r="OH221" i="63"/>
  <c r="OG221" i="63"/>
  <c r="OF221" i="63"/>
  <c r="OE221" i="63"/>
  <c r="OD221" i="63"/>
  <c r="OC221" i="63"/>
  <c r="OB221" i="63"/>
  <c r="OA221" i="63"/>
  <c r="NZ221" i="63"/>
  <c r="NY221" i="63"/>
  <c r="NX221" i="63"/>
  <c r="NW221" i="63"/>
  <c r="NV221" i="63"/>
  <c r="NU221" i="63"/>
  <c r="NT221" i="63"/>
  <c r="NS221" i="63"/>
  <c r="NR221" i="63"/>
  <c r="NQ221" i="63"/>
  <c r="NP221" i="63"/>
  <c r="NO221" i="63"/>
  <c r="NN221" i="63"/>
  <c r="NM221" i="63"/>
  <c r="NL221" i="63"/>
  <c r="NK221" i="63"/>
  <c r="NJ221" i="63"/>
  <c r="NI221" i="63"/>
  <c r="NH221" i="63"/>
  <c r="NG221" i="63"/>
  <c r="NF221" i="63"/>
  <c r="NE221" i="63"/>
  <c r="ND221" i="63"/>
  <c r="NC221" i="63"/>
  <c r="NB221" i="63"/>
  <c r="NA221" i="63"/>
  <c r="MZ221" i="63"/>
  <c r="MY221" i="63"/>
  <c r="MX221" i="63"/>
  <c r="MW221" i="63"/>
  <c r="MV221" i="63"/>
  <c r="MU221" i="63"/>
  <c r="MT221" i="63"/>
  <c r="MS221" i="63"/>
  <c r="MR221" i="63"/>
  <c r="MQ221" i="63"/>
  <c r="MP221" i="63"/>
  <c r="MO221" i="63"/>
  <c r="MN221" i="63"/>
  <c r="MM221" i="63"/>
  <c r="ML221" i="63"/>
  <c r="MK221" i="63"/>
  <c r="MJ221" i="63"/>
  <c r="MI221" i="63"/>
  <c r="MH221" i="63"/>
  <c r="MG221" i="63"/>
  <c r="MF221" i="63"/>
  <c r="ME221" i="63"/>
  <c r="MD221" i="63"/>
  <c r="MC221" i="63"/>
  <c r="MB221" i="63"/>
  <c r="MA221" i="63"/>
  <c r="LZ221" i="63"/>
  <c r="LY221" i="63"/>
  <c r="LX221" i="63"/>
  <c r="LW221" i="63"/>
  <c r="LV221" i="63"/>
  <c r="LU221" i="63"/>
  <c r="LT221" i="63"/>
  <c r="LS221" i="63"/>
  <c r="LR221" i="63"/>
  <c r="LQ221" i="63"/>
  <c r="LP221" i="63"/>
  <c r="LO221" i="63"/>
  <c r="LN221" i="63"/>
  <c r="LM221" i="63"/>
  <c r="LL221" i="63"/>
  <c r="LK221" i="63"/>
  <c r="LJ221" i="63"/>
  <c r="LI221" i="63"/>
  <c r="LH221" i="63"/>
  <c r="LG221" i="63"/>
  <c r="LF221" i="63"/>
  <c r="LE221" i="63"/>
  <c r="LD221" i="63"/>
  <c r="LC221" i="63"/>
  <c r="LB221" i="63"/>
  <c r="LA221" i="63"/>
  <c r="KZ221" i="63"/>
  <c r="KY221" i="63"/>
  <c r="KX221" i="63"/>
  <c r="KW221" i="63"/>
  <c r="KV221" i="63"/>
  <c r="KU221" i="63"/>
  <c r="KT221" i="63"/>
  <c r="KS221" i="63"/>
  <c r="KR221" i="63"/>
  <c r="KQ221" i="63"/>
  <c r="KP221" i="63"/>
  <c r="KO221" i="63"/>
  <c r="KN221" i="63"/>
  <c r="KM221" i="63"/>
  <c r="KL221" i="63"/>
  <c r="KK221" i="63"/>
  <c r="KJ221" i="63"/>
  <c r="KI221" i="63"/>
  <c r="KH221" i="63"/>
  <c r="KG221" i="63"/>
  <c r="KF221" i="63"/>
  <c r="KE221" i="63"/>
  <c r="KD221" i="63"/>
  <c r="KC221" i="63"/>
  <c r="KB221" i="63"/>
  <c r="KA221" i="63"/>
  <c r="JZ221" i="63"/>
  <c r="JY221" i="63"/>
  <c r="JX221" i="63"/>
  <c r="JW221" i="63"/>
  <c r="JV221" i="63"/>
  <c r="JU221" i="63"/>
  <c r="JT221" i="63"/>
  <c r="JS221" i="63"/>
  <c r="JR221" i="63"/>
  <c r="JQ221" i="63"/>
  <c r="JP221" i="63"/>
  <c r="JO221" i="63"/>
  <c r="JN221" i="63"/>
  <c r="JM221" i="63"/>
  <c r="JL221" i="63"/>
  <c r="JK221" i="63"/>
  <c r="JJ221" i="63"/>
  <c r="JI221" i="63"/>
  <c r="JH221" i="63"/>
  <c r="JG221" i="63"/>
  <c r="JF221" i="63"/>
  <c r="JE221" i="63"/>
  <c r="JD221" i="63"/>
  <c r="JC221" i="63"/>
  <c r="JB221" i="63"/>
  <c r="JA221" i="63"/>
  <c r="IZ221" i="63"/>
  <c r="IY221" i="63"/>
  <c r="IX221" i="63"/>
  <c r="IW221" i="63"/>
  <c r="IV221" i="63"/>
  <c r="IU221" i="63"/>
  <c r="IT221" i="63"/>
  <c r="IS221" i="63"/>
  <c r="IR221" i="63"/>
  <c r="IQ221" i="63"/>
  <c r="IP221" i="63"/>
  <c r="IO221" i="63"/>
  <c r="IN221" i="63"/>
  <c r="IM221" i="63"/>
  <c r="IL221" i="63"/>
  <c r="IK221" i="63"/>
  <c r="IJ221" i="63"/>
  <c r="II221" i="63"/>
  <c r="IH221" i="63"/>
  <c r="IG221" i="63"/>
  <c r="IF221" i="63"/>
  <c r="IE221" i="63"/>
  <c r="ID221" i="63"/>
  <c r="IC221" i="63"/>
  <c r="IB221" i="63"/>
  <c r="IA221" i="63"/>
  <c r="HZ221" i="63"/>
  <c r="HY221" i="63"/>
  <c r="HX221" i="63"/>
  <c r="HW221" i="63"/>
  <c r="HV221" i="63"/>
  <c r="HU221" i="63"/>
  <c r="HT221" i="63"/>
  <c r="HS221" i="63"/>
  <c r="HR221" i="63"/>
  <c r="HQ221" i="63"/>
  <c r="HP221" i="63"/>
  <c r="HO221" i="63"/>
  <c r="HN221" i="63"/>
  <c r="HM221" i="63"/>
  <c r="HL221" i="63"/>
  <c r="HK221" i="63"/>
  <c r="HJ221" i="63"/>
  <c r="HI221" i="63"/>
  <c r="HH221" i="63"/>
  <c r="HG221" i="63"/>
  <c r="HF221" i="63"/>
  <c r="HE221" i="63"/>
  <c r="HD221" i="63"/>
  <c r="HC221" i="63"/>
  <c r="HB221" i="63"/>
  <c r="HA221" i="63"/>
  <c r="GZ221" i="63"/>
  <c r="GY221" i="63"/>
  <c r="GX221" i="63"/>
  <c r="GW221" i="63"/>
  <c r="GV221" i="63"/>
  <c r="GU221" i="63"/>
  <c r="GT221" i="63"/>
  <c r="GS221" i="63"/>
  <c r="GR221" i="63"/>
  <c r="GQ221" i="63"/>
  <c r="GP221" i="63"/>
  <c r="GO221" i="63"/>
  <c r="GN221" i="63"/>
  <c r="GM221" i="63"/>
  <c r="GL221" i="63"/>
  <c r="GK221" i="63"/>
  <c r="GJ221" i="63"/>
  <c r="GI221" i="63"/>
  <c r="GH221" i="63"/>
  <c r="GG221" i="63"/>
  <c r="GF221" i="63"/>
  <c r="GE221" i="63"/>
  <c r="GD221" i="63"/>
  <c r="GC221" i="63"/>
  <c r="GB221" i="63"/>
  <c r="GA221" i="63"/>
  <c r="FZ221" i="63"/>
  <c r="FY221" i="63"/>
  <c r="FX221" i="63"/>
  <c r="FW221" i="63"/>
  <c r="FV221" i="63"/>
  <c r="FU221" i="63"/>
  <c r="FT221" i="63"/>
  <c r="FS221" i="63"/>
  <c r="FR221" i="63"/>
  <c r="FQ221" i="63"/>
  <c r="FP221" i="63"/>
  <c r="FO221" i="63"/>
  <c r="FN221" i="63"/>
  <c r="FM221" i="63"/>
  <c r="FL221" i="63"/>
  <c r="FK221" i="63"/>
  <c r="FJ221" i="63"/>
  <c r="FI221" i="63"/>
  <c r="FH221" i="63"/>
  <c r="FG221" i="63"/>
  <c r="FF221" i="63"/>
  <c r="FE221" i="63"/>
  <c r="FD221" i="63"/>
  <c r="FC221" i="63"/>
  <c r="FB221" i="63"/>
  <c r="FA221" i="63"/>
  <c r="EZ221" i="63"/>
  <c r="EY221" i="63"/>
  <c r="EX221" i="63"/>
  <c r="EW221" i="63"/>
  <c r="EV221" i="63"/>
  <c r="EU221" i="63"/>
  <c r="ET221" i="63"/>
  <c r="ES221" i="63"/>
  <c r="ER221" i="63"/>
  <c r="EQ221" i="63"/>
  <c r="EP221" i="63"/>
  <c r="EO221" i="63"/>
  <c r="EN221" i="63"/>
  <c r="EM221" i="63"/>
  <c r="EL221" i="63"/>
  <c r="EK221" i="63"/>
  <c r="EJ221" i="63"/>
  <c r="EI221" i="63"/>
  <c r="EH221" i="63"/>
  <c r="EG221" i="63"/>
  <c r="EF221" i="63"/>
  <c r="EE221" i="63"/>
  <c r="ED221" i="63"/>
  <c r="EC221" i="63"/>
  <c r="EB221" i="63"/>
  <c r="EA221" i="63"/>
  <c r="DZ221" i="63"/>
  <c r="DY221" i="63"/>
  <c r="DX221" i="63"/>
  <c r="DW221" i="63"/>
  <c r="DV221" i="63"/>
  <c r="DU221" i="63"/>
  <c r="DT221" i="63"/>
  <c r="DS221" i="63"/>
  <c r="DR221" i="63"/>
  <c r="DQ221" i="63"/>
  <c r="DP221" i="63"/>
  <c r="DO221" i="63"/>
  <c r="DN221" i="63"/>
  <c r="DM221" i="63"/>
  <c r="DL221" i="63"/>
  <c r="DK221" i="63"/>
  <c r="DJ221" i="63"/>
  <c r="DI221" i="63"/>
  <c r="DH221" i="63"/>
  <c r="DG221" i="63"/>
  <c r="DF221" i="63"/>
  <c r="DE221" i="63"/>
  <c r="DD221" i="63"/>
  <c r="DC221" i="63"/>
  <c r="DB221" i="63"/>
  <c r="DA221" i="63"/>
  <c r="CZ221" i="63"/>
  <c r="CY221" i="63"/>
  <c r="CX221" i="63"/>
  <c r="CW221" i="63"/>
  <c r="CV221" i="63"/>
  <c r="CU221" i="63"/>
  <c r="CT221" i="63"/>
  <c r="CS221" i="63"/>
  <c r="CR221" i="63"/>
  <c r="CQ221" i="63"/>
  <c r="CP221" i="63"/>
  <c r="CO221" i="63"/>
  <c r="CN221" i="63"/>
  <c r="CM221" i="63"/>
  <c r="CL221" i="63"/>
  <c r="CK221" i="63"/>
  <c r="CJ221" i="63"/>
  <c r="CI221" i="63"/>
  <c r="CH221" i="63"/>
  <c r="CG221" i="63"/>
  <c r="CF221" i="63"/>
  <c r="CE221" i="63"/>
  <c r="CD221" i="63"/>
  <c r="CC221" i="63"/>
  <c r="CB221" i="63"/>
  <c r="CA221" i="63"/>
  <c r="BZ221" i="63"/>
  <c r="BY221" i="63"/>
  <c r="BX221" i="63"/>
  <c r="BW221" i="63"/>
  <c r="BV221" i="63"/>
  <c r="BU221" i="63"/>
  <c r="BT221" i="63"/>
  <c r="BS221" i="63"/>
  <c r="BR221" i="63"/>
  <c r="BQ221" i="63"/>
  <c r="BP221" i="63"/>
  <c r="BO221" i="63"/>
  <c r="BN221" i="63"/>
  <c r="BM221" i="63"/>
  <c r="BL221" i="63"/>
  <c r="BK221" i="63"/>
  <c r="BJ221" i="63"/>
  <c r="BI221" i="63"/>
  <c r="BH221" i="63"/>
  <c r="BG221" i="63"/>
  <c r="BF221" i="63"/>
  <c r="BE221" i="63"/>
  <c r="BD221" i="63"/>
  <c r="BC221" i="63"/>
  <c r="BB221" i="63"/>
  <c r="BA221" i="63"/>
  <c r="AZ221" i="63"/>
  <c r="AY221" i="63"/>
  <c r="AX221" i="63"/>
  <c r="AW221" i="63"/>
  <c r="AV221" i="63"/>
  <c r="AU221" i="63"/>
  <c r="AT221" i="63"/>
  <c r="AS221" i="63"/>
  <c r="AR221" i="63"/>
  <c r="AQ221" i="63"/>
  <c r="AP221" i="63"/>
  <c r="AO221" i="63"/>
  <c r="AN221" i="63"/>
  <c r="AM221" i="63"/>
  <c r="AL221" i="63"/>
  <c r="AK221" i="63"/>
  <c r="AJ221" i="63"/>
  <c r="AI221" i="63"/>
  <c r="AH221" i="63"/>
  <c r="AG221" i="63"/>
  <c r="AF221" i="63"/>
  <c r="AE221" i="63"/>
  <c r="AD221" i="63"/>
  <c r="AC221" i="63"/>
  <c r="AB221" i="63"/>
  <c r="AA221" i="63"/>
  <c r="Z221" i="63"/>
  <c r="Y221" i="63"/>
  <c r="X221" i="63"/>
  <c r="W221" i="63"/>
  <c r="V221" i="63"/>
  <c r="U221" i="63"/>
  <c r="T221" i="63"/>
  <c r="S221" i="63"/>
  <c r="R221" i="63"/>
  <c r="Q221" i="63"/>
  <c r="P221" i="63"/>
  <c r="O221" i="63"/>
  <c r="N221" i="63"/>
  <c r="M221" i="63"/>
  <c r="L221" i="63"/>
  <c r="K221" i="63"/>
  <c r="J221" i="63"/>
  <c r="I221" i="63"/>
  <c r="H221" i="63"/>
  <c r="G221" i="63"/>
  <c r="F221" i="63"/>
  <c r="E221" i="63"/>
  <c r="D221" i="63"/>
  <c r="C221" i="63"/>
  <c r="B221" i="63"/>
  <c r="SG220" i="63"/>
  <c r="SF220" i="63"/>
  <c r="SE220" i="63"/>
  <c r="SD220" i="63"/>
  <c r="SC220" i="63"/>
  <c r="SB220" i="63"/>
  <c r="SA220" i="63"/>
  <c r="RZ220" i="63"/>
  <c r="RY220" i="63"/>
  <c r="RX220" i="63"/>
  <c r="RW220" i="63"/>
  <c r="RV220" i="63"/>
  <c r="RU220" i="63"/>
  <c r="RT220" i="63"/>
  <c r="RS220" i="63"/>
  <c r="RR220" i="63"/>
  <c r="RQ220" i="63"/>
  <c r="RP220" i="63"/>
  <c r="RO220" i="63"/>
  <c r="RN220" i="63"/>
  <c r="RM220" i="63"/>
  <c r="RL220" i="63"/>
  <c r="RK220" i="63"/>
  <c r="RJ220" i="63"/>
  <c r="RI220" i="63"/>
  <c r="RH220" i="63"/>
  <c r="RG220" i="63"/>
  <c r="RF220" i="63"/>
  <c r="RE220" i="63"/>
  <c r="RD220" i="63"/>
  <c r="RC220" i="63"/>
  <c r="RB220" i="63"/>
  <c r="RA220" i="63"/>
  <c r="QZ220" i="63"/>
  <c r="QY220" i="63"/>
  <c r="QX220" i="63"/>
  <c r="QW220" i="63"/>
  <c r="QV220" i="63"/>
  <c r="QU220" i="63"/>
  <c r="QT220" i="63"/>
  <c r="QS220" i="63"/>
  <c r="QR220" i="63"/>
  <c r="QQ220" i="63"/>
  <c r="QP220" i="63"/>
  <c r="QO220" i="63"/>
  <c r="QN220" i="63"/>
  <c r="QM220" i="63"/>
  <c r="QL220" i="63"/>
  <c r="QK220" i="63"/>
  <c r="QJ220" i="63"/>
  <c r="QI220" i="63"/>
  <c r="QH220" i="63"/>
  <c r="QG220" i="63"/>
  <c r="QF220" i="63"/>
  <c r="QE220" i="63"/>
  <c r="QD220" i="63"/>
  <c r="QC220" i="63"/>
  <c r="QB220" i="63"/>
  <c r="QA220" i="63"/>
  <c r="PZ220" i="63"/>
  <c r="PY220" i="63"/>
  <c r="PX220" i="63"/>
  <c r="PW220" i="63"/>
  <c r="PV220" i="63"/>
  <c r="PU220" i="63"/>
  <c r="PT220" i="63"/>
  <c r="PS220" i="63"/>
  <c r="PR220" i="63"/>
  <c r="PQ220" i="63"/>
  <c r="PP220" i="63"/>
  <c r="PO220" i="63"/>
  <c r="PN220" i="63"/>
  <c r="PM220" i="63"/>
  <c r="PL220" i="63"/>
  <c r="PK220" i="63"/>
  <c r="PJ220" i="63"/>
  <c r="PI220" i="63"/>
  <c r="PH220" i="63"/>
  <c r="PG220" i="63"/>
  <c r="PF220" i="63"/>
  <c r="PE220" i="63"/>
  <c r="PD220" i="63"/>
  <c r="PC220" i="63"/>
  <c r="PB220" i="63"/>
  <c r="PA220" i="63"/>
  <c r="OZ220" i="63"/>
  <c r="OY220" i="63"/>
  <c r="OX220" i="63"/>
  <c r="OW220" i="63"/>
  <c r="OV220" i="63"/>
  <c r="OU220" i="63"/>
  <c r="OT220" i="63"/>
  <c r="OS220" i="63"/>
  <c r="OR220" i="63"/>
  <c r="OQ220" i="63"/>
  <c r="OP220" i="63"/>
  <c r="OO220" i="63"/>
  <c r="ON220" i="63"/>
  <c r="OM220" i="63"/>
  <c r="OL220" i="63"/>
  <c r="OK220" i="63"/>
  <c r="OJ220" i="63"/>
  <c r="OI220" i="63"/>
  <c r="OH220" i="63"/>
  <c r="OG220" i="63"/>
  <c r="OF220" i="63"/>
  <c r="OE220" i="63"/>
  <c r="OD220" i="63"/>
  <c r="OC220" i="63"/>
  <c r="OB220" i="63"/>
  <c r="OA220" i="63"/>
  <c r="NZ220" i="63"/>
  <c r="NY220" i="63"/>
  <c r="NX220" i="63"/>
  <c r="NW220" i="63"/>
  <c r="NV220" i="63"/>
  <c r="NU220" i="63"/>
  <c r="NT220" i="63"/>
  <c r="NS220" i="63"/>
  <c r="NR220" i="63"/>
  <c r="NQ220" i="63"/>
  <c r="NP220" i="63"/>
  <c r="NO220" i="63"/>
  <c r="NN220" i="63"/>
  <c r="NM220" i="63"/>
  <c r="NL220" i="63"/>
  <c r="NK220" i="63"/>
  <c r="NJ220" i="63"/>
  <c r="NI220" i="63"/>
  <c r="NH220" i="63"/>
  <c r="NG220" i="63"/>
  <c r="NF220" i="63"/>
  <c r="NE220" i="63"/>
  <c r="ND220" i="63"/>
  <c r="NC220" i="63"/>
  <c r="NB220" i="63"/>
  <c r="NA220" i="63"/>
  <c r="MZ220" i="63"/>
  <c r="MY220" i="63"/>
  <c r="MX220" i="63"/>
  <c r="MW220" i="63"/>
  <c r="MV220" i="63"/>
  <c r="MU220" i="63"/>
  <c r="MT220" i="63"/>
  <c r="MS220" i="63"/>
  <c r="MR220" i="63"/>
  <c r="MQ220" i="63"/>
  <c r="MP220" i="63"/>
  <c r="MO220" i="63"/>
  <c r="MN220" i="63"/>
  <c r="MM220" i="63"/>
  <c r="ML220" i="63"/>
  <c r="MK220" i="63"/>
  <c r="MJ220" i="63"/>
  <c r="MI220" i="63"/>
  <c r="MH220" i="63"/>
  <c r="MG220" i="63"/>
  <c r="MF220" i="63"/>
  <c r="ME220" i="63"/>
  <c r="MD220" i="63"/>
  <c r="MC220" i="63"/>
  <c r="MB220" i="63"/>
  <c r="MA220" i="63"/>
  <c r="LZ220" i="63"/>
  <c r="LY220" i="63"/>
  <c r="LX220" i="63"/>
  <c r="LW220" i="63"/>
  <c r="LV220" i="63"/>
  <c r="LU220" i="63"/>
  <c r="LT220" i="63"/>
  <c r="LS220" i="63"/>
  <c r="LR220" i="63"/>
  <c r="LQ220" i="63"/>
  <c r="LP220" i="63"/>
  <c r="LO220" i="63"/>
  <c r="LN220" i="63"/>
  <c r="LM220" i="63"/>
  <c r="LL220" i="63"/>
  <c r="LK220" i="63"/>
  <c r="LJ220" i="63"/>
  <c r="LI220" i="63"/>
  <c r="LH220" i="63"/>
  <c r="LG220" i="63"/>
  <c r="LF220" i="63"/>
  <c r="LE220" i="63"/>
  <c r="LD220" i="63"/>
  <c r="LC220" i="63"/>
  <c r="LB220" i="63"/>
  <c r="LA220" i="63"/>
  <c r="KZ220" i="63"/>
  <c r="KY220" i="63"/>
  <c r="KX220" i="63"/>
  <c r="KW220" i="63"/>
  <c r="KV220" i="63"/>
  <c r="KU220" i="63"/>
  <c r="KT220" i="63"/>
  <c r="KS220" i="63"/>
  <c r="KR220" i="63"/>
  <c r="KQ220" i="63"/>
  <c r="KP220" i="63"/>
  <c r="KO220" i="63"/>
  <c r="KN220" i="63"/>
  <c r="KM220" i="63"/>
  <c r="KL220" i="63"/>
  <c r="KK220" i="63"/>
  <c r="KJ220" i="63"/>
  <c r="KI220" i="63"/>
  <c r="KH220" i="63"/>
  <c r="KG220" i="63"/>
  <c r="KF220" i="63"/>
  <c r="KE220" i="63"/>
  <c r="KD220" i="63"/>
  <c r="KC220" i="63"/>
  <c r="KB220" i="63"/>
  <c r="KA220" i="63"/>
  <c r="JZ220" i="63"/>
  <c r="JY220" i="63"/>
  <c r="JX220" i="63"/>
  <c r="JW220" i="63"/>
  <c r="JV220" i="63"/>
  <c r="JU220" i="63"/>
  <c r="JT220" i="63"/>
  <c r="JS220" i="63"/>
  <c r="JR220" i="63"/>
  <c r="JQ220" i="63"/>
  <c r="JP220" i="63"/>
  <c r="JO220" i="63"/>
  <c r="JN220" i="63"/>
  <c r="JM220" i="63"/>
  <c r="JL220" i="63"/>
  <c r="JK220" i="63"/>
  <c r="JJ220" i="63"/>
  <c r="JI220" i="63"/>
  <c r="JH220" i="63"/>
  <c r="JG220" i="63"/>
  <c r="JF220" i="63"/>
  <c r="JE220" i="63"/>
  <c r="JD220" i="63"/>
  <c r="JC220" i="63"/>
  <c r="JB220" i="63"/>
  <c r="JA220" i="63"/>
  <c r="IZ220" i="63"/>
  <c r="IY220" i="63"/>
  <c r="IX220" i="63"/>
  <c r="IW220" i="63"/>
  <c r="IV220" i="63"/>
  <c r="IU220" i="63"/>
  <c r="IT220" i="63"/>
  <c r="IS220" i="63"/>
  <c r="IR220" i="63"/>
  <c r="IQ220" i="63"/>
  <c r="IP220" i="63"/>
  <c r="IO220" i="63"/>
  <c r="IN220" i="63"/>
  <c r="IM220" i="63"/>
  <c r="IL220" i="63"/>
  <c r="IK220" i="63"/>
  <c r="IJ220" i="63"/>
  <c r="II220" i="63"/>
  <c r="IH220" i="63"/>
  <c r="IG220" i="63"/>
  <c r="IF220" i="63"/>
  <c r="IE220" i="63"/>
  <c r="ID220" i="63"/>
  <c r="IC220" i="63"/>
  <c r="IB220" i="63"/>
  <c r="IA220" i="63"/>
  <c r="HZ220" i="63"/>
  <c r="HY220" i="63"/>
  <c r="HX220" i="63"/>
  <c r="HW220" i="63"/>
  <c r="HV220" i="63"/>
  <c r="HU220" i="63"/>
  <c r="HT220" i="63"/>
  <c r="HS220" i="63"/>
  <c r="HR220" i="63"/>
  <c r="HQ220" i="63"/>
  <c r="HP220" i="63"/>
  <c r="HO220" i="63"/>
  <c r="HN220" i="63"/>
  <c r="HM220" i="63"/>
  <c r="HL220" i="63"/>
  <c r="HK220" i="63"/>
  <c r="HJ220" i="63"/>
  <c r="HI220" i="63"/>
  <c r="HH220" i="63"/>
  <c r="HG220" i="63"/>
  <c r="HF220" i="63"/>
  <c r="HE220" i="63"/>
  <c r="HD220" i="63"/>
  <c r="HC220" i="63"/>
  <c r="HB220" i="63"/>
  <c r="HA220" i="63"/>
  <c r="GZ220" i="63"/>
  <c r="GY220" i="63"/>
  <c r="GX220" i="63"/>
  <c r="GW220" i="63"/>
  <c r="GV220" i="63"/>
  <c r="GU220" i="63"/>
  <c r="GT220" i="63"/>
  <c r="GS220" i="63"/>
  <c r="GR220" i="63"/>
  <c r="GQ220" i="63"/>
  <c r="GP220" i="63"/>
  <c r="GO220" i="63"/>
  <c r="GN220" i="63"/>
  <c r="GM220" i="63"/>
  <c r="GL220" i="63"/>
  <c r="GK220" i="63"/>
  <c r="GJ220" i="63"/>
  <c r="GI220" i="63"/>
  <c r="GH220" i="63"/>
  <c r="GG220" i="63"/>
  <c r="GF220" i="63"/>
  <c r="GE220" i="63"/>
  <c r="GD220" i="63"/>
  <c r="GC220" i="63"/>
  <c r="GB220" i="63"/>
  <c r="GA220" i="63"/>
  <c r="FZ220" i="63"/>
  <c r="FY220" i="63"/>
  <c r="FX220" i="63"/>
  <c r="FW220" i="63"/>
  <c r="FV220" i="63"/>
  <c r="FU220" i="63"/>
  <c r="FT220" i="63"/>
  <c r="FS220" i="63"/>
  <c r="FR220" i="63"/>
  <c r="FQ220" i="63"/>
  <c r="FP220" i="63"/>
  <c r="FO220" i="63"/>
  <c r="FN220" i="63"/>
  <c r="FM220" i="63"/>
  <c r="FL220" i="63"/>
  <c r="FK220" i="63"/>
  <c r="FJ220" i="63"/>
  <c r="FI220" i="63"/>
  <c r="FH220" i="63"/>
  <c r="FG220" i="63"/>
  <c r="FF220" i="63"/>
  <c r="FE220" i="63"/>
  <c r="FD220" i="63"/>
  <c r="FC220" i="63"/>
  <c r="FB220" i="63"/>
  <c r="FA220" i="63"/>
  <c r="EZ220" i="63"/>
  <c r="EY220" i="63"/>
  <c r="EX220" i="63"/>
  <c r="EW220" i="63"/>
  <c r="EV220" i="63"/>
  <c r="EU220" i="63"/>
  <c r="ET220" i="63"/>
  <c r="ES220" i="63"/>
  <c r="ER220" i="63"/>
  <c r="EQ220" i="63"/>
  <c r="EP220" i="63"/>
  <c r="EO220" i="63"/>
  <c r="EN220" i="63"/>
  <c r="EM220" i="63"/>
  <c r="EL220" i="63"/>
  <c r="EK220" i="63"/>
  <c r="EJ220" i="63"/>
  <c r="EI220" i="63"/>
  <c r="EH220" i="63"/>
  <c r="EG220" i="63"/>
  <c r="EF220" i="63"/>
  <c r="EE220" i="63"/>
  <c r="ED220" i="63"/>
  <c r="EC220" i="63"/>
  <c r="EB220" i="63"/>
  <c r="EA220" i="63"/>
  <c r="DZ220" i="63"/>
  <c r="DY220" i="63"/>
  <c r="DX220" i="63"/>
  <c r="DW220" i="63"/>
  <c r="DV220" i="63"/>
  <c r="DU220" i="63"/>
  <c r="DT220" i="63"/>
  <c r="DS220" i="63"/>
  <c r="DR220" i="63"/>
  <c r="DQ220" i="63"/>
  <c r="DP220" i="63"/>
  <c r="DO220" i="63"/>
  <c r="DN220" i="63"/>
  <c r="DM220" i="63"/>
  <c r="DL220" i="63"/>
  <c r="DK220" i="63"/>
  <c r="DJ220" i="63"/>
  <c r="DI220" i="63"/>
  <c r="DH220" i="63"/>
  <c r="DG220" i="63"/>
  <c r="DF220" i="63"/>
  <c r="DE220" i="63"/>
  <c r="DD220" i="63"/>
  <c r="DC220" i="63"/>
  <c r="DB220" i="63"/>
  <c r="DA220" i="63"/>
  <c r="CZ220" i="63"/>
  <c r="CY220" i="63"/>
  <c r="CX220" i="63"/>
  <c r="CW220" i="63"/>
  <c r="CV220" i="63"/>
  <c r="CU220" i="63"/>
  <c r="CT220" i="63"/>
  <c r="CS220" i="63"/>
  <c r="CR220" i="63"/>
  <c r="CQ220" i="63"/>
  <c r="CP220" i="63"/>
  <c r="CO220" i="63"/>
  <c r="CN220" i="63"/>
  <c r="CM220" i="63"/>
  <c r="CL220" i="63"/>
  <c r="CK220" i="63"/>
  <c r="CJ220" i="63"/>
  <c r="CI220" i="63"/>
  <c r="CH220" i="63"/>
  <c r="CG220" i="63"/>
  <c r="CF220" i="63"/>
  <c r="CE220" i="63"/>
  <c r="CD220" i="63"/>
  <c r="CC220" i="63"/>
  <c r="CB220" i="63"/>
  <c r="CA220" i="63"/>
  <c r="BZ220" i="63"/>
  <c r="BY220" i="63"/>
  <c r="BX220" i="63"/>
  <c r="BW220" i="63"/>
  <c r="BV220" i="63"/>
  <c r="BU220" i="63"/>
  <c r="BT220" i="63"/>
  <c r="BS220" i="63"/>
  <c r="BR220" i="63"/>
  <c r="BQ220" i="63"/>
  <c r="BP220" i="63"/>
  <c r="BO220" i="63"/>
  <c r="BN220" i="63"/>
  <c r="BM220" i="63"/>
  <c r="BL220" i="63"/>
  <c r="BK220" i="63"/>
  <c r="BJ220" i="63"/>
  <c r="BI220" i="63"/>
  <c r="BH220" i="63"/>
  <c r="BG220" i="63"/>
  <c r="BF220" i="63"/>
  <c r="BE220" i="63"/>
  <c r="BD220" i="63"/>
  <c r="BC220" i="63"/>
  <c r="BB220" i="63"/>
  <c r="BA220" i="63"/>
  <c r="AZ220" i="63"/>
  <c r="AY220" i="63"/>
  <c r="AX220" i="63"/>
  <c r="AW220" i="63"/>
  <c r="AV220" i="63"/>
  <c r="AU220" i="63"/>
  <c r="AT220" i="63"/>
  <c r="AS220" i="63"/>
  <c r="AR220" i="63"/>
  <c r="AQ220" i="63"/>
  <c r="AP220" i="63"/>
  <c r="AO220" i="63"/>
  <c r="AN220" i="63"/>
  <c r="AM220" i="63"/>
  <c r="AL220" i="63"/>
  <c r="AK220" i="63"/>
  <c r="AJ220" i="63"/>
  <c r="AI220" i="63"/>
  <c r="AH220" i="63"/>
  <c r="AG220" i="63"/>
  <c r="AF220" i="63"/>
  <c r="AE220" i="63"/>
  <c r="AD220" i="63"/>
  <c r="AC220" i="63"/>
  <c r="AB220" i="63"/>
  <c r="AA220" i="63"/>
  <c r="Z220" i="63"/>
  <c r="Y220" i="63"/>
  <c r="X220" i="63"/>
  <c r="W220" i="63"/>
  <c r="V220" i="63"/>
  <c r="U220" i="63"/>
  <c r="T220" i="63"/>
  <c r="S220" i="63"/>
  <c r="R220" i="63"/>
  <c r="Q220" i="63"/>
  <c r="P220" i="63"/>
  <c r="O220" i="63"/>
  <c r="N220" i="63"/>
  <c r="M220" i="63"/>
  <c r="L220" i="63"/>
  <c r="K220" i="63"/>
  <c r="J220" i="63"/>
  <c r="I220" i="63"/>
  <c r="H220" i="63"/>
  <c r="G220" i="63"/>
  <c r="F220" i="63"/>
  <c r="E220" i="63"/>
  <c r="D220" i="63"/>
  <c r="C220" i="63"/>
  <c r="B220" i="63"/>
  <c r="A165" i="63"/>
  <c r="A170" i="63" s="1"/>
  <c r="A174" i="63" s="1"/>
  <c r="A179" i="63" s="1"/>
  <c r="SG177" i="63"/>
  <c r="SF177" i="63"/>
  <c r="SE177" i="63"/>
  <c r="SD177" i="63"/>
  <c r="SC177" i="63"/>
  <c r="SB177" i="63"/>
  <c r="SA177" i="63"/>
  <c r="RZ177" i="63"/>
  <c r="RY177" i="63"/>
  <c r="RX177" i="63"/>
  <c r="RW177" i="63"/>
  <c r="RV177" i="63"/>
  <c r="RU177" i="63"/>
  <c r="RT177" i="63"/>
  <c r="RS177" i="63"/>
  <c r="RR177" i="63"/>
  <c r="RQ177" i="63"/>
  <c r="RP177" i="63"/>
  <c r="RO177" i="63"/>
  <c r="RN177" i="63"/>
  <c r="RM177" i="63"/>
  <c r="RL177" i="63"/>
  <c r="RK177" i="63"/>
  <c r="RJ177" i="63"/>
  <c r="RI177" i="63"/>
  <c r="RH177" i="63"/>
  <c r="RG177" i="63"/>
  <c r="RF177" i="63"/>
  <c r="RE177" i="63"/>
  <c r="RD177" i="63"/>
  <c r="RC177" i="63"/>
  <c r="RB177" i="63"/>
  <c r="RA177" i="63"/>
  <c r="QZ177" i="63"/>
  <c r="QY177" i="63"/>
  <c r="QX177" i="63"/>
  <c r="QW177" i="63"/>
  <c r="QV177" i="63"/>
  <c r="QU177" i="63"/>
  <c r="QT177" i="63"/>
  <c r="QS177" i="63"/>
  <c r="QR177" i="63"/>
  <c r="QQ177" i="63"/>
  <c r="QP177" i="63"/>
  <c r="QO177" i="63"/>
  <c r="QN177" i="63"/>
  <c r="QM177" i="63"/>
  <c r="QL177" i="63"/>
  <c r="QK177" i="63"/>
  <c r="QJ177" i="63"/>
  <c r="QI177" i="63"/>
  <c r="QH177" i="63"/>
  <c r="QG177" i="63"/>
  <c r="QF177" i="63"/>
  <c r="QE177" i="63"/>
  <c r="QD177" i="63"/>
  <c r="QC177" i="63"/>
  <c r="QB177" i="63"/>
  <c r="QA177" i="63"/>
  <c r="PZ177" i="63"/>
  <c r="PY177" i="63"/>
  <c r="PX177" i="63"/>
  <c r="PW177" i="63"/>
  <c r="PV177" i="63"/>
  <c r="PU177" i="63"/>
  <c r="PT177" i="63"/>
  <c r="PS177" i="63"/>
  <c r="PR177" i="63"/>
  <c r="PQ177" i="63"/>
  <c r="PP177" i="63"/>
  <c r="PO177" i="63"/>
  <c r="PN177" i="63"/>
  <c r="PM177" i="63"/>
  <c r="PL177" i="63"/>
  <c r="PK177" i="63"/>
  <c r="PJ177" i="63"/>
  <c r="PI177" i="63"/>
  <c r="PH177" i="63"/>
  <c r="PG177" i="63"/>
  <c r="PF177" i="63"/>
  <c r="PE177" i="63"/>
  <c r="PD177" i="63"/>
  <c r="PC177" i="63"/>
  <c r="PB177" i="63"/>
  <c r="PA177" i="63"/>
  <c r="OZ177" i="63"/>
  <c r="OY177" i="63"/>
  <c r="OX177" i="63"/>
  <c r="OW177" i="63"/>
  <c r="OV177" i="63"/>
  <c r="OU177" i="63"/>
  <c r="OT177" i="63"/>
  <c r="OS177" i="63"/>
  <c r="OR177" i="63"/>
  <c r="OQ177" i="63"/>
  <c r="OP177" i="63"/>
  <c r="OO177" i="63"/>
  <c r="ON177" i="63"/>
  <c r="OM177" i="63"/>
  <c r="OL177" i="63"/>
  <c r="OK177" i="63"/>
  <c r="OJ177" i="63"/>
  <c r="OI177" i="63"/>
  <c r="OH177" i="63"/>
  <c r="OG177" i="63"/>
  <c r="OF177" i="63"/>
  <c r="OE177" i="63"/>
  <c r="OD177" i="63"/>
  <c r="OC177" i="63"/>
  <c r="OB177" i="63"/>
  <c r="OA177" i="63"/>
  <c r="NZ177" i="63"/>
  <c r="NY177" i="63"/>
  <c r="NX177" i="63"/>
  <c r="NW177" i="63"/>
  <c r="NV177" i="63"/>
  <c r="NU177" i="63"/>
  <c r="NT177" i="63"/>
  <c r="NS177" i="63"/>
  <c r="NR177" i="63"/>
  <c r="NQ177" i="63"/>
  <c r="NP177" i="63"/>
  <c r="NO177" i="63"/>
  <c r="NN177" i="63"/>
  <c r="NM177" i="63"/>
  <c r="NL177" i="63"/>
  <c r="NK177" i="63"/>
  <c r="NJ177" i="63"/>
  <c r="NI177" i="63"/>
  <c r="NH177" i="63"/>
  <c r="NG177" i="63"/>
  <c r="NF177" i="63"/>
  <c r="NE177" i="63"/>
  <c r="ND177" i="63"/>
  <c r="NC177" i="63"/>
  <c r="NB177" i="63"/>
  <c r="NA177" i="63"/>
  <c r="MZ177" i="63"/>
  <c r="MY177" i="63"/>
  <c r="MX177" i="63"/>
  <c r="MW177" i="63"/>
  <c r="MV177" i="63"/>
  <c r="MU177" i="63"/>
  <c r="MT177" i="63"/>
  <c r="MS177" i="63"/>
  <c r="MR177" i="63"/>
  <c r="MQ177" i="63"/>
  <c r="MP177" i="63"/>
  <c r="MO177" i="63"/>
  <c r="MN177" i="63"/>
  <c r="MM177" i="63"/>
  <c r="ML177" i="63"/>
  <c r="MK177" i="63"/>
  <c r="MJ177" i="63"/>
  <c r="MI177" i="63"/>
  <c r="MH177" i="63"/>
  <c r="MG177" i="63"/>
  <c r="MF177" i="63"/>
  <c r="ME177" i="63"/>
  <c r="MD177" i="63"/>
  <c r="MC177" i="63"/>
  <c r="MB177" i="63"/>
  <c r="MA177" i="63"/>
  <c r="LZ177" i="63"/>
  <c r="LY177" i="63"/>
  <c r="LX177" i="63"/>
  <c r="LW177" i="63"/>
  <c r="LV177" i="63"/>
  <c r="LU177" i="63"/>
  <c r="LT177" i="63"/>
  <c r="LS177" i="63"/>
  <c r="LR177" i="63"/>
  <c r="LQ177" i="63"/>
  <c r="LP177" i="63"/>
  <c r="LO177" i="63"/>
  <c r="LN177" i="63"/>
  <c r="LM177" i="63"/>
  <c r="LL177" i="63"/>
  <c r="LK177" i="63"/>
  <c r="LJ177" i="63"/>
  <c r="LI177" i="63"/>
  <c r="LH177" i="63"/>
  <c r="LG177" i="63"/>
  <c r="LF177" i="63"/>
  <c r="LE177" i="63"/>
  <c r="LD177" i="63"/>
  <c r="LC177" i="63"/>
  <c r="LB177" i="63"/>
  <c r="LA177" i="63"/>
  <c r="KZ177" i="63"/>
  <c r="KY177" i="63"/>
  <c r="KX177" i="63"/>
  <c r="KW177" i="63"/>
  <c r="KV177" i="63"/>
  <c r="KU177" i="63"/>
  <c r="KT177" i="63"/>
  <c r="KS177" i="63"/>
  <c r="KR177" i="63"/>
  <c r="KQ177" i="63"/>
  <c r="KP177" i="63"/>
  <c r="KO177" i="63"/>
  <c r="KN177" i="63"/>
  <c r="KM177" i="63"/>
  <c r="KL177" i="63"/>
  <c r="KK177" i="63"/>
  <c r="KJ177" i="63"/>
  <c r="KI177" i="63"/>
  <c r="KH177" i="63"/>
  <c r="KG177" i="63"/>
  <c r="KF177" i="63"/>
  <c r="KE177" i="63"/>
  <c r="KD177" i="63"/>
  <c r="KC177" i="63"/>
  <c r="KB177" i="63"/>
  <c r="KA177" i="63"/>
  <c r="JZ177" i="63"/>
  <c r="JY177" i="63"/>
  <c r="JX177" i="63"/>
  <c r="JW177" i="63"/>
  <c r="JV177" i="63"/>
  <c r="JU177" i="63"/>
  <c r="JT177" i="63"/>
  <c r="JS177" i="63"/>
  <c r="JR177" i="63"/>
  <c r="JQ177" i="63"/>
  <c r="JP177" i="63"/>
  <c r="JO177" i="63"/>
  <c r="JN177" i="63"/>
  <c r="JM177" i="63"/>
  <c r="JL177" i="63"/>
  <c r="JK177" i="63"/>
  <c r="JJ177" i="63"/>
  <c r="JI177" i="63"/>
  <c r="JH177" i="63"/>
  <c r="JG177" i="63"/>
  <c r="JF177" i="63"/>
  <c r="JE177" i="63"/>
  <c r="JD177" i="63"/>
  <c r="JC177" i="63"/>
  <c r="JB177" i="63"/>
  <c r="JA177" i="63"/>
  <c r="IZ177" i="63"/>
  <c r="IY177" i="63"/>
  <c r="IX177" i="63"/>
  <c r="IW177" i="63"/>
  <c r="IV177" i="63"/>
  <c r="IU177" i="63"/>
  <c r="IT177" i="63"/>
  <c r="IS177" i="63"/>
  <c r="IR177" i="63"/>
  <c r="IQ177" i="63"/>
  <c r="IP177" i="63"/>
  <c r="IO177" i="63"/>
  <c r="IN177" i="63"/>
  <c r="IM177" i="63"/>
  <c r="IL177" i="63"/>
  <c r="IK177" i="63"/>
  <c r="IJ177" i="63"/>
  <c r="II177" i="63"/>
  <c r="IH177" i="63"/>
  <c r="IG177" i="63"/>
  <c r="IF177" i="63"/>
  <c r="IE177" i="63"/>
  <c r="ID177" i="63"/>
  <c r="IC177" i="63"/>
  <c r="IB177" i="63"/>
  <c r="IA177" i="63"/>
  <c r="HZ177" i="63"/>
  <c r="HY177" i="63"/>
  <c r="HX177" i="63"/>
  <c r="HW177" i="63"/>
  <c r="HV177" i="63"/>
  <c r="HU177" i="63"/>
  <c r="HT177" i="63"/>
  <c r="HS177" i="63"/>
  <c r="HR177" i="63"/>
  <c r="HQ177" i="63"/>
  <c r="HP177" i="63"/>
  <c r="HO177" i="63"/>
  <c r="HN177" i="63"/>
  <c r="HM177" i="63"/>
  <c r="HL177" i="63"/>
  <c r="HK177" i="63"/>
  <c r="HJ177" i="63"/>
  <c r="HI177" i="63"/>
  <c r="HH177" i="63"/>
  <c r="HG177" i="63"/>
  <c r="HF177" i="63"/>
  <c r="HE177" i="63"/>
  <c r="HD177" i="63"/>
  <c r="HC177" i="63"/>
  <c r="HB177" i="63"/>
  <c r="HA177" i="63"/>
  <c r="GZ177" i="63"/>
  <c r="GY177" i="63"/>
  <c r="GX177" i="63"/>
  <c r="GW177" i="63"/>
  <c r="GV177" i="63"/>
  <c r="GU177" i="63"/>
  <c r="GT177" i="63"/>
  <c r="GS177" i="63"/>
  <c r="GR177" i="63"/>
  <c r="GQ177" i="63"/>
  <c r="GP177" i="63"/>
  <c r="GO177" i="63"/>
  <c r="GN177" i="63"/>
  <c r="GM177" i="63"/>
  <c r="GL177" i="63"/>
  <c r="GK177" i="63"/>
  <c r="GJ177" i="63"/>
  <c r="GI177" i="63"/>
  <c r="GH177" i="63"/>
  <c r="GG177" i="63"/>
  <c r="GF177" i="63"/>
  <c r="GE177" i="63"/>
  <c r="GD177" i="63"/>
  <c r="GC177" i="63"/>
  <c r="GB177" i="63"/>
  <c r="GA177" i="63"/>
  <c r="FZ177" i="63"/>
  <c r="FY177" i="63"/>
  <c r="FX177" i="63"/>
  <c r="FW177" i="63"/>
  <c r="FV177" i="63"/>
  <c r="FU177" i="63"/>
  <c r="FT177" i="63"/>
  <c r="FS177" i="63"/>
  <c r="FR177" i="63"/>
  <c r="FQ177" i="63"/>
  <c r="FP177" i="63"/>
  <c r="FO177" i="63"/>
  <c r="FN177" i="63"/>
  <c r="FM177" i="63"/>
  <c r="FL177" i="63"/>
  <c r="FK177" i="63"/>
  <c r="FJ177" i="63"/>
  <c r="FI177" i="63"/>
  <c r="FH177" i="63"/>
  <c r="FG177" i="63"/>
  <c r="FF177" i="63"/>
  <c r="FE177" i="63"/>
  <c r="FD177" i="63"/>
  <c r="FC177" i="63"/>
  <c r="FB177" i="63"/>
  <c r="FA177" i="63"/>
  <c r="EZ177" i="63"/>
  <c r="EY177" i="63"/>
  <c r="EX177" i="63"/>
  <c r="EW177" i="63"/>
  <c r="EV177" i="63"/>
  <c r="EU177" i="63"/>
  <c r="ET177" i="63"/>
  <c r="ES177" i="63"/>
  <c r="ER177" i="63"/>
  <c r="EQ177" i="63"/>
  <c r="EP177" i="63"/>
  <c r="EO177" i="63"/>
  <c r="EN177" i="63"/>
  <c r="EM177" i="63"/>
  <c r="EL177" i="63"/>
  <c r="EK177" i="63"/>
  <c r="EJ177" i="63"/>
  <c r="EI177" i="63"/>
  <c r="EH177" i="63"/>
  <c r="EG177" i="63"/>
  <c r="EF177" i="63"/>
  <c r="EE177" i="63"/>
  <c r="ED177" i="63"/>
  <c r="EC177" i="63"/>
  <c r="EB177" i="63"/>
  <c r="EA177" i="63"/>
  <c r="DZ177" i="63"/>
  <c r="DY177" i="63"/>
  <c r="DX177" i="63"/>
  <c r="DW177" i="63"/>
  <c r="DV177" i="63"/>
  <c r="DU177" i="63"/>
  <c r="DT177" i="63"/>
  <c r="DS177" i="63"/>
  <c r="DR177" i="63"/>
  <c r="DQ177" i="63"/>
  <c r="DP177" i="63"/>
  <c r="DO177" i="63"/>
  <c r="DN177" i="63"/>
  <c r="DM177" i="63"/>
  <c r="DL177" i="63"/>
  <c r="DK177" i="63"/>
  <c r="DJ177" i="63"/>
  <c r="DI177" i="63"/>
  <c r="DH177" i="63"/>
  <c r="DG177" i="63"/>
  <c r="DF177" i="63"/>
  <c r="DE177" i="63"/>
  <c r="DD177" i="63"/>
  <c r="DC177" i="63"/>
  <c r="DB177" i="63"/>
  <c r="DA177" i="63"/>
  <c r="CZ177" i="63"/>
  <c r="CY177" i="63"/>
  <c r="CX177" i="63"/>
  <c r="CW177" i="63"/>
  <c r="CV177" i="63"/>
  <c r="CU177" i="63"/>
  <c r="CT177" i="63"/>
  <c r="CS177" i="63"/>
  <c r="CR177" i="63"/>
  <c r="CQ177" i="63"/>
  <c r="CP177" i="63"/>
  <c r="CO177" i="63"/>
  <c r="CN177" i="63"/>
  <c r="CM177" i="63"/>
  <c r="CL177" i="63"/>
  <c r="CK177" i="63"/>
  <c r="CJ177" i="63"/>
  <c r="CI177" i="63"/>
  <c r="CH177" i="63"/>
  <c r="CG177" i="63"/>
  <c r="CF177" i="63"/>
  <c r="CE177" i="63"/>
  <c r="CD177" i="63"/>
  <c r="CC177" i="63"/>
  <c r="CB177" i="63"/>
  <c r="CA177" i="63"/>
  <c r="BZ177" i="63"/>
  <c r="BY177" i="63"/>
  <c r="BX177" i="63"/>
  <c r="BW177" i="63"/>
  <c r="BV177" i="63"/>
  <c r="BU177" i="63"/>
  <c r="BT177" i="63"/>
  <c r="BS177" i="63"/>
  <c r="BR177" i="63"/>
  <c r="BQ177" i="63"/>
  <c r="BP177" i="63"/>
  <c r="BO177" i="63"/>
  <c r="BN177" i="63"/>
  <c r="BM177" i="63"/>
  <c r="BL177" i="63"/>
  <c r="BK177" i="63"/>
  <c r="BJ177" i="63"/>
  <c r="BI177" i="63"/>
  <c r="BH177" i="63"/>
  <c r="BG177" i="63"/>
  <c r="BF177" i="63"/>
  <c r="BE177" i="63"/>
  <c r="BD177" i="63"/>
  <c r="BC177" i="63"/>
  <c r="BB177" i="63"/>
  <c r="BA177" i="63"/>
  <c r="AZ177" i="63"/>
  <c r="AY177" i="63"/>
  <c r="AX177" i="63"/>
  <c r="AW177" i="63"/>
  <c r="AV177" i="63"/>
  <c r="AU177" i="63"/>
  <c r="AT177" i="63"/>
  <c r="AS177" i="63"/>
  <c r="AR177" i="63"/>
  <c r="AQ177" i="63"/>
  <c r="AP177" i="63"/>
  <c r="AO177" i="63"/>
  <c r="AN177" i="63"/>
  <c r="AM177" i="63"/>
  <c r="AL177" i="63"/>
  <c r="AK177" i="63"/>
  <c r="AJ177" i="63"/>
  <c r="AI177" i="63"/>
  <c r="AH177" i="63"/>
  <c r="AG177" i="63"/>
  <c r="AF177" i="63"/>
  <c r="AE177" i="63"/>
  <c r="AD177" i="63"/>
  <c r="AC177" i="63"/>
  <c r="AB177" i="63"/>
  <c r="AA177" i="63"/>
  <c r="Z177" i="63"/>
  <c r="Y177" i="63"/>
  <c r="X177" i="63"/>
  <c r="W177" i="63"/>
  <c r="V177" i="63"/>
  <c r="U177" i="63"/>
  <c r="T177" i="63"/>
  <c r="S177" i="63"/>
  <c r="R177" i="63"/>
  <c r="Q177" i="63"/>
  <c r="P177" i="63"/>
  <c r="O177" i="63"/>
  <c r="N177" i="63"/>
  <c r="M177" i="63"/>
  <c r="L177" i="63"/>
  <c r="K177" i="63"/>
  <c r="J177" i="63"/>
  <c r="I177" i="63"/>
  <c r="H177" i="63"/>
  <c r="G177" i="63"/>
  <c r="F177" i="63"/>
  <c r="E177" i="63"/>
  <c r="D177" i="63"/>
  <c r="C177" i="63"/>
  <c r="B177" i="63"/>
  <c r="SG176" i="63"/>
  <c r="SF176" i="63"/>
  <c r="SE176" i="63"/>
  <c r="SD176" i="63"/>
  <c r="SC176" i="63"/>
  <c r="SB176" i="63"/>
  <c r="SA176" i="63"/>
  <c r="RZ176" i="63"/>
  <c r="RY176" i="63"/>
  <c r="RX176" i="63"/>
  <c r="RW176" i="63"/>
  <c r="RV176" i="63"/>
  <c r="RU176" i="63"/>
  <c r="RT176" i="63"/>
  <c r="RS176" i="63"/>
  <c r="RR176" i="63"/>
  <c r="RQ176" i="63"/>
  <c r="RP176" i="63"/>
  <c r="RO176" i="63"/>
  <c r="RN176" i="63"/>
  <c r="RM176" i="63"/>
  <c r="RL176" i="63"/>
  <c r="RK176" i="63"/>
  <c r="RJ176" i="63"/>
  <c r="RI176" i="63"/>
  <c r="RH176" i="63"/>
  <c r="RG176" i="63"/>
  <c r="RF176" i="63"/>
  <c r="RE176" i="63"/>
  <c r="RD176" i="63"/>
  <c r="RC176" i="63"/>
  <c r="RB176" i="63"/>
  <c r="RA176" i="63"/>
  <c r="QZ176" i="63"/>
  <c r="QY176" i="63"/>
  <c r="QX176" i="63"/>
  <c r="QW176" i="63"/>
  <c r="QV176" i="63"/>
  <c r="QU176" i="63"/>
  <c r="QT176" i="63"/>
  <c r="QS176" i="63"/>
  <c r="QR176" i="63"/>
  <c r="QQ176" i="63"/>
  <c r="QP176" i="63"/>
  <c r="QO176" i="63"/>
  <c r="QN176" i="63"/>
  <c r="QM176" i="63"/>
  <c r="QL176" i="63"/>
  <c r="QK176" i="63"/>
  <c r="QJ176" i="63"/>
  <c r="QI176" i="63"/>
  <c r="QH176" i="63"/>
  <c r="QG176" i="63"/>
  <c r="QF176" i="63"/>
  <c r="QE176" i="63"/>
  <c r="QD176" i="63"/>
  <c r="QC176" i="63"/>
  <c r="QB176" i="63"/>
  <c r="QA176" i="63"/>
  <c r="PZ176" i="63"/>
  <c r="PY176" i="63"/>
  <c r="PX176" i="63"/>
  <c r="PW176" i="63"/>
  <c r="PV176" i="63"/>
  <c r="PU176" i="63"/>
  <c r="PT176" i="63"/>
  <c r="PS176" i="63"/>
  <c r="PR176" i="63"/>
  <c r="PQ176" i="63"/>
  <c r="PP176" i="63"/>
  <c r="PO176" i="63"/>
  <c r="PN176" i="63"/>
  <c r="PM176" i="63"/>
  <c r="PL176" i="63"/>
  <c r="PK176" i="63"/>
  <c r="PJ176" i="63"/>
  <c r="PI176" i="63"/>
  <c r="PH176" i="63"/>
  <c r="PG176" i="63"/>
  <c r="PF176" i="63"/>
  <c r="PE176" i="63"/>
  <c r="PD176" i="63"/>
  <c r="PC176" i="63"/>
  <c r="PB176" i="63"/>
  <c r="PA176" i="63"/>
  <c r="OZ176" i="63"/>
  <c r="OY176" i="63"/>
  <c r="OX176" i="63"/>
  <c r="OW176" i="63"/>
  <c r="OV176" i="63"/>
  <c r="OU176" i="63"/>
  <c r="OT176" i="63"/>
  <c r="OS176" i="63"/>
  <c r="OR176" i="63"/>
  <c r="OQ176" i="63"/>
  <c r="OP176" i="63"/>
  <c r="OO176" i="63"/>
  <c r="ON176" i="63"/>
  <c r="OM176" i="63"/>
  <c r="OL176" i="63"/>
  <c r="OK176" i="63"/>
  <c r="OJ176" i="63"/>
  <c r="OI176" i="63"/>
  <c r="OH176" i="63"/>
  <c r="OG176" i="63"/>
  <c r="OF176" i="63"/>
  <c r="OE176" i="63"/>
  <c r="OD176" i="63"/>
  <c r="OC176" i="63"/>
  <c r="OB176" i="63"/>
  <c r="OA176" i="63"/>
  <c r="NZ176" i="63"/>
  <c r="NY176" i="63"/>
  <c r="NX176" i="63"/>
  <c r="NW176" i="63"/>
  <c r="NV176" i="63"/>
  <c r="NU176" i="63"/>
  <c r="NT176" i="63"/>
  <c r="NS176" i="63"/>
  <c r="NR176" i="63"/>
  <c r="NQ176" i="63"/>
  <c r="NP176" i="63"/>
  <c r="NO176" i="63"/>
  <c r="NN176" i="63"/>
  <c r="NM176" i="63"/>
  <c r="NL176" i="63"/>
  <c r="NK176" i="63"/>
  <c r="NJ176" i="63"/>
  <c r="NI176" i="63"/>
  <c r="NH176" i="63"/>
  <c r="NG176" i="63"/>
  <c r="NF176" i="63"/>
  <c r="NE176" i="63"/>
  <c r="ND176" i="63"/>
  <c r="NC176" i="63"/>
  <c r="NB176" i="63"/>
  <c r="NA176" i="63"/>
  <c r="MZ176" i="63"/>
  <c r="MY176" i="63"/>
  <c r="MX176" i="63"/>
  <c r="MW176" i="63"/>
  <c r="MV176" i="63"/>
  <c r="MU176" i="63"/>
  <c r="MT176" i="63"/>
  <c r="MS176" i="63"/>
  <c r="MR176" i="63"/>
  <c r="MQ176" i="63"/>
  <c r="MP176" i="63"/>
  <c r="MO176" i="63"/>
  <c r="MN176" i="63"/>
  <c r="MM176" i="63"/>
  <c r="ML176" i="63"/>
  <c r="MK176" i="63"/>
  <c r="MJ176" i="63"/>
  <c r="MI176" i="63"/>
  <c r="MH176" i="63"/>
  <c r="MG176" i="63"/>
  <c r="MF176" i="63"/>
  <c r="ME176" i="63"/>
  <c r="MD176" i="63"/>
  <c r="MC176" i="63"/>
  <c r="MB176" i="63"/>
  <c r="MA176" i="63"/>
  <c r="LZ176" i="63"/>
  <c r="LY176" i="63"/>
  <c r="LX176" i="63"/>
  <c r="LW176" i="63"/>
  <c r="LV176" i="63"/>
  <c r="LU176" i="63"/>
  <c r="LT176" i="63"/>
  <c r="LS176" i="63"/>
  <c r="LR176" i="63"/>
  <c r="LQ176" i="63"/>
  <c r="LP176" i="63"/>
  <c r="LO176" i="63"/>
  <c r="LN176" i="63"/>
  <c r="LM176" i="63"/>
  <c r="LL176" i="63"/>
  <c r="LK176" i="63"/>
  <c r="LJ176" i="63"/>
  <c r="LI176" i="63"/>
  <c r="LH176" i="63"/>
  <c r="LG176" i="63"/>
  <c r="LF176" i="63"/>
  <c r="LE176" i="63"/>
  <c r="LD176" i="63"/>
  <c r="LC176" i="63"/>
  <c r="LB176" i="63"/>
  <c r="LA176" i="63"/>
  <c r="KZ176" i="63"/>
  <c r="KY176" i="63"/>
  <c r="KX176" i="63"/>
  <c r="KW176" i="63"/>
  <c r="KV176" i="63"/>
  <c r="KU176" i="63"/>
  <c r="KT176" i="63"/>
  <c r="KS176" i="63"/>
  <c r="KR176" i="63"/>
  <c r="KQ176" i="63"/>
  <c r="KP176" i="63"/>
  <c r="KO176" i="63"/>
  <c r="KN176" i="63"/>
  <c r="KM176" i="63"/>
  <c r="KL176" i="63"/>
  <c r="KK176" i="63"/>
  <c r="KJ176" i="63"/>
  <c r="KI176" i="63"/>
  <c r="KH176" i="63"/>
  <c r="KG176" i="63"/>
  <c r="KF176" i="63"/>
  <c r="KE176" i="63"/>
  <c r="KD176" i="63"/>
  <c r="KC176" i="63"/>
  <c r="KB176" i="63"/>
  <c r="KA176" i="63"/>
  <c r="JZ176" i="63"/>
  <c r="JY176" i="63"/>
  <c r="JX176" i="63"/>
  <c r="JW176" i="63"/>
  <c r="JV176" i="63"/>
  <c r="JU176" i="63"/>
  <c r="JT176" i="63"/>
  <c r="JS176" i="63"/>
  <c r="JR176" i="63"/>
  <c r="JQ176" i="63"/>
  <c r="JP176" i="63"/>
  <c r="JO176" i="63"/>
  <c r="JN176" i="63"/>
  <c r="JM176" i="63"/>
  <c r="JL176" i="63"/>
  <c r="JK176" i="63"/>
  <c r="JJ176" i="63"/>
  <c r="JI176" i="63"/>
  <c r="JH176" i="63"/>
  <c r="JG176" i="63"/>
  <c r="JF176" i="63"/>
  <c r="JE176" i="63"/>
  <c r="JD176" i="63"/>
  <c r="JC176" i="63"/>
  <c r="JB176" i="63"/>
  <c r="JA176" i="63"/>
  <c r="IZ176" i="63"/>
  <c r="IY176" i="63"/>
  <c r="IX176" i="63"/>
  <c r="IW176" i="63"/>
  <c r="IV176" i="63"/>
  <c r="IU176" i="63"/>
  <c r="IT176" i="63"/>
  <c r="IS176" i="63"/>
  <c r="IR176" i="63"/>
  <c r="IQ176" i="63"/>
  <c r="IP176" i="63"/>
  <c r="IO176" i="63"/>
  <c r="IN176" i="63"/>
  <c r="IM176" i="63"/>
  <c r="IL176" i="63"/>
  <c r="IK176" i="63"/>
  <c r="IJ176" i="63"/>
  <c r="II176" i="63"/>
  <c r="IH176" i="63"/>
  <c r="IG176" i="63"/>
  <c r="IF176" i="63"/>
  <c r="IE176" i="63"/>
  <c r="ID176" i="63"/>
  <c r="IC176" i="63"/>
  <c r="IB176" i="63"/>
  <c r="IA176" i="63"/>
  <c r="HZ176" i="63"/>
  <c r="HY176" i="63"/>
  <c r="HX176" i="63"/>
  <c r="HW176" i="63"/>
  <c r="HV176" i="63"/>
  <c r="HU176" i="63"/>
  <c r="HT176" i="63"/>
  <c r="HS176" i="63"/>
  <c r="HR176" i="63"/>
  <c r="HQ176" i="63"/>
  <c r="HP176" i="63"/>
  <c r="HO176" i="63"/>
  <c r="HN176" i="63"/>
  <c r="HM176" i="63"/>
  <c r="HL176" i="63"/>
  <c r="HK176" i="63"/>
  <c r="HJ176" i="63"/>
  <c r="HI176" i="63"/>
  <c r="HH176" i="63"/>
  <c r="HG176" i="63"/>
  <c r="HF176" i="63"/>
  <c r="HE176" i="63"/>
  <c r="HD176" i="63"/>
  <c r="HC176" i="63"/>
  <c r="HB176" i="63"/>
  <c r="HA176" i="63"/>
  <c r="GZ176" i="63"/>
  <c r="GY176" i="63"/>
  <c r="GX176" i="63"/>
  <c r="GW176" i="63"/>
  <c r="GV176" i="63"/>
  <c r="GU176" i="63"/>
  <c r="GT176" i="63"/>
  <c r="GS176" i="63"/>
  <c r="GR176" i="63"/>
  <c r="GQ176" i="63"/>
  <c r="GP176" i="63"/>
  <c r="GO176" i="63"/>
  <c r="GN176" i="63"/>
  <c r="GM176" i="63"/>
  <c r="GL176" i="63"/>
  <c r="GK176" i="63"/>
  <c r="GJ176" i="63"/>
  <c r="GI176" i="63"/>
  <c r="GH176" i="63"/>
  <c r="GG176" i="63"/>
  <c r="GF176" i="63"/>
  <c r="GE176" i="63"/>
  <c r="GD176" i="63"/>
  <c r="GC176" i="63"/>
  <c r="GB176" i="63"/>
  <c r="GA176" i="63"/>
  <c r="FZ176" i="63"/>
  <c r="FY176" i="63"/>
  <c r="FX176" i="63"/>
  <c r="FW176" i="63"/>
  <c r="FV176" i="63"/>
  <c r="FU176" i="63"/>
  <c r="FT176" i="63"/>
  <c r="FS176" i="63"/>
  <c r="FR176" i="63"/>
  <c r="FQ176" i="63"/>
  <c r="FP176" i="63"/>
  <c r="FO176" i="63"/>
  <c r="FN176" i="63"/>
  <c r="FM176" i="63"/>
  <c r="FL176" i="63"/>
  <c r="FK176" i="63"/>
  <c r="FJ176" i="63"/>
  <c r="FI176" i="63"/>
  <c r="FH176" i="63"/>
  <c r="FG176" i="63"/>
  <c r="FF176" i="63"/>
  <c r="FE176" i="63"/>
  <c r="FD176" i="63"/>
  <c r="FC176" i="63"/>
  <c r="FB176" i="63"/>
  <c r="FA176" i="63"/>
  <c r="EZ176" i="63"/>
  <c r="EY176" i="63"/>
  <c r="EX176" i="63"/>
  <c r="EW176" i="63"/>
  <c r="EV176" i="63"/>
  <c r="EU176" i="63"/>
  <c r="ET176" i="63"/>
  <c r="ES176" i="63"/>
  <c r="ER176" i="63"/>
  <c r="EQ176" i="63"/>
  <c r="EP176" i="63"/>
  <c r="EO176" i="63"/>
  <c r="EN176" i="63"/>
  <c r="EM176" i="63"/>
  <c r="EL176" i="63"/>
  <c r="EK176" i="63"/>
  <c r="EJ176" i="63"/>
  <c r="EI176" i="63"/>
  <c r="EH176" i="63"/>
  <c r="EG176" i="63"/>
  <c r="EF176" i="63"/>
  <c r="EE176" i="63"/>
  <c r="ED176" i="63"/>
  <c r="EC176" i="63"/>
  <c r="EB176" i="63"/>
  <c r="EA176" i="63"/>
  <c r="DZ176" i="63"/>
  <c r="DY176" i="63"/>
  <c r="DX176" i="63"/>
  <c r="DW176" i="63"/>
  <c r="DV176" i="63"/>
  <c r="DU176" i="63"/>
  <c r="DT176" i="63"/>
  <c r="DS176" i="63"/>
  <c r="DR176" i="63"/>
  <c r="DQ176" i="63"/>
  <c r="DP176" i="63"/>
  <c r="DO176" i="63"/>
  <c r="DN176" i="63"/>
  <c r="DM176" i="63"/>
  <c r="DL176" i="63"/>
  <c r="DK176" i="63"/>
  <c r="DJ176" i="63"/>
  <c r="DI176" i="63"/>
  <c r="DH176" i="63"/>
  <c r="DG176" i="63"/>
  <c r="DF176" i="63"/>
  <c r="DE176" i="63"/>
  <c r="DD176" i="63"/>
  <c r="DC176" i="63"/>
  <c r="DB176" i="63"/>
  <c r="DA176" i="63"/>
  <c r="CZ176" i="63"/>
  <c r="CY176" i="63"/>
  <c r="CX176" i="63"/>
  <c r="CW176" i="63"/>
  <c r="CV176" i="63"/>
  <c r="CU176" i="63"/>
  <c r="CT176" i="63"/>
  <c r="CS176" i="63"/>
  <c r="CR176" i="63"/>
  <c r="CQ176" i="63"/>
  <c r="CP176" i="63"/>
  <c r="CO176" i="63"/>
  <c r="CN176" i="63"/>
  <c r="CM176" i="63"/>
  <c r="CL176" i="63"/>
  <c r="CK176" i="63"/>
  <c r="CJ176" i="63"/>
  <c r="CI176" i="63"/>
  <c r="CH176" i="63"/>
  <c r="CG176" i="63"/>
  <c r="CF176" i="63"/>
  <c r="CE176" i="63"/>
  <c r="CD176" i="63"/>
  <c r="CC176" i="63"/>
  <c r="CB176" i="63"/>
  <c r="CA176" i="63"/>
  <c r="BZ176" i="63"/>
  <c r="BY176" i="63"/>
  <c r="BX176" i="63"/>
  <c r="BW176" i="63"/>
  <c r="BV176" i="63"/>
  <c r="BU176" i="63"/>
  <c r="BT176" i="63"/>
  <c r="BS176" i="63"/>
  <c r="BR176" i="63"/>
  <c r="BQ176" i="63"/>
  <c r="BP176" i="63"/>
  <c r="BO176" i="63"/>
  <c r="BN176" i="63"/>
  <c r="BM176" i="63"/>
  <c r="BL176" i="63"/>
  <c r="BK176" i="63"/>
  <c r="BJ176" i="63"/>
  <c r="BI176" i="63"/>
  <c r="BH176" i="63"/>
  <c r="BG176" i="63"/>
  <c r="BF176" i="63"/>
  <c r="BE176" i="63"/>
  <c r="BD176" i="63"/>
  <c r="BC176" i="63"/>
  <c r="BB176" i="63"/>
  <c r="BA176" i="63"/>
  <c r="AZ176" i="63"/>
  <c r="AY176" i="63"/>
  <c r="AX176" i="63"/>
  <c r="AW176" i="63"/>
  <c r="AV176" i="63"/>
  <c r="AU176" i="63"/>
  <c r="AT176" i="63"/>
  <c r="AS176" i="63"/>
  <c r="AR176" i="63"/>
  <c r="AQ176" i="63"/>
  <c r="AP176" i="63"/>
  <c r="AO176" i="63"/>
  <c r="AN176" i="63"/>
  <c r="AM176" i="63"/>
  <c r="AL176" i="63"/>
  <c r="AK176" i="63"/>
  <c r="AJ176" i="63"/>
  <c r="AI176" i="63"/>
  <c r="AH176" i="63"/>
  <c r="AG176" i="63"/>
  <c r="AF176" i="63"/>
  <c r="AE176" i="63"/>
  <c r="AD176" i="63"/>
  <c r="AC176" i="63"/>
  <c r="AB176" i="63"/>
  <c r="AA176" i="63"/>
  <c r="Z176" i="63"/>
  <c r="Y176" i="63"/>
  <c r="X176" i="63"/>
  <c r="W176" i="63"/>
  <c r="V176" i="63"/>
  <c r="U176" i="63"/>
  <c r="T176" i="63"/>
  <c r="S176" i="63"/>
  <c r="R176" i="63"/>
  <c r="Q176" i="63"/>
  <c r="P176" i="63"/>
  <c r="O176" i="63"/>
  <c r="N176" i="63"/>
  <c r="M176" i="63"/>
  <c r="L176" i="63"/>
  <c r="K176" i="63"/>
  <c r="J176" i="63"/>
  <c r="I176" i="63"/>
  <c r="H176" i="63"/>
  <c r="G176" i="63"/>
  <c r="F176" i="63"/>
  <c r="E176" i="63"/>
  <c r="D176" i="63"/>
  <c r="C176" i="63"/>
  <c r="B176" i="63"/>
  <c r="SG175" i="63"/>
  <c r="SF175" i="63"/>
  <c r="SE175" i="63"/>
  <c r="SD175" i="63"/>
  <c r="SC175" i="63"/>
  <c r="SB175" i="63"/>
  <c r="SA175" i="63"/>
  <c r="RZ175" i="63"/>
  <c r="RY175" i="63"/>
  <c r="RX175" i="63"/>
  <c r="RW175" i="63"/>
  <c r="RV175" i="63"/>
  <c r="RU175" i="63"/>
  <c r="RT175" i="63"/>
  <c r="RS175" i="63"/>
  <c r="RR175" i="63"/>
  <c r="RQ175" i="63"/>
  <c r="RP175" i="63"/>
  <c r="RO175" i="63"/>
  <c r="RN175" i="63"/>
  <c r="RM175" i="63"/>
  <c r="RL175" i="63"/>
  <c r="RK175" i="63"/>
  <c r="RJ175" i="63"/>
  <c r="RI175" i="63"/>
  <c r="RH175" i="63"/>
  <c r="RG175" i="63"/>
  <c r="RF175" i="63"/>
  <c r="RE175" i="63"/>
  <c r="RD175" i="63"/>
  <c r="RC175" i="63"/>
  <c r="RB175" i="63"/>
  <c r="RA175" i="63"/>
  <c r="QZ175" i="63"/>
  <c r="QY175" i="63"/>
  <c r="QX175" i="63"/>
  <c r="QW175" i="63"/>
  <c r="QV175" i="63"/>
  <c r="QU175" i="63"/>
  <c r="QT175" i="63"/>
  <c r="QS175" i="63"/>
  <c r="QR175" i="63"/>
  <c r="QQ175" i="63"/>
  <c r="QP175" i="63"/>
  <c r="QO175" i="63"/>
  <c r="QN175" i="63"/>
  <c r="QM175" i="63"/>
  <c r="QL175" i="63"/>
  <c r="QK175" i="63"/>
  <c r="QJ175" i="63"/>
  <c r="QI175" i="63"/>
  <c r="QH175" i="63"/>
  <c r="QG175" i="63"/>
  <c r="QF175" i="63"/>
  <c r="QE175" i="63"/>
  <c r="QD175" i="63"/>
  <c r="QC175" i="63"/>
  <c r="QB175" i="63"/>
  <c r="QA175" i="63"/>
  <c r="PZ175" i="63"/>
  <c r="PY175" i="63"/>
  <c r="PX175" i="63"/>
  <c r="PW175" i="63"/>
  <c r="PV175" i="63"/>
  <c r="PU175" i="63"/>
  <c r="PT175" i="63"/>
  <c r="PS175" i="63"/>
  <c r="PR175" i="63"/>
  <c r="PQ175" i="63"/>
  <c r="PP175" i="63"/>
  <c r="PO175" i="63"/>
  <c r="PN175" i="63"/>
  <c r="PM175" i="63"/>
  <c r="PL175" i="63"/>
  <c r="PK175" i="63"/>
  <c r="PJ175" i="63"/>
  <c r="PI175" i="63"/>
  <c r="PH175" i="63"/>
  <c r="PG175" i="63"/>
  <c r="PF175" i="63"/>
  <c r="PE175" i="63"/>
  <c r="PD175" i="63"/>
  <c r="PC175" i="63"/>
  <c r="PB175" i="63"/>
  <c r="PA175" i="63"/>
  <c r="OZ175" i="63"/>
  <c r="OY175" i="63"/>
  <c r="OX175" i="63"/>
  <c r="OW175" i="63"/>
  <c r="OV175" i="63"/>
  <c r="OU175" i="63"/>
  <c r="OT175" i="63"/>
  <c r="OS175" i="63"/>
  <c r="OR175" i="63"/>
  <c r="OQ175" i="63"/>
  <c r="OP175" i="63"/>
  <c r="OO175" i="63"/>
  <c r="ON175" i="63"/>
  <c r="OM175" i="63"/>
  <c r="OL175" i="63"/>
  <c r="OK175" i="63"/>
  <c r="OJ175" i="63"/>
  <c r="OI175" i="63"/>
  <c r="OH175" i="63"/>
  <c r="OG175" i="63"/>
  <c r="OF175" i="63"/>
  <c r="OE175" i="63"/>
  <c r="OD175" i="63"/>
  <c r="OC175" i="63"/>
  <c r="OB175" i="63"/>
  <c r="OA175" i="63"/>
  <c r="NZ175" i="63"/>
  <c r="NY175" i="63"/>
  <c r="NX175" i="63"/>
  <c r="NW175" i="63"/>
  <c r="NV175" i="63"/>
  <c r="NU175" i="63"/>
  <c r="NT175" i="63"/>
  <c r="NS175" i="63"/>
  <c r="NR175" i="63"/>
  <c r="NQ175" i="63"/>
  <c r="NP175" i="63"/>
  <c r="NO175" i="63"/>
  <c r="NN175" i="63"/>
  <c r="NM175" i="63"/>
  <c r="NL175" i="63"/>
  <c r="NK175" i="63"/>
  <c r="NJ175" i="63"/>
  <c r="NI175" i="63"/>
  <c r="NH175" i="63"/>
  <c r="NG175" i="63"/>
  <c r="NF175" i="63"/>
  <c r="NE175" i="63"/>
  <c r="ND175" i="63"/>
  <c r="NC175" i="63"/>
  <c r="NB175" i="63"/>
  <c r="NA175" i="63"/>
  <c r="MZ175" i="63"/>
  <c r="MY175" i="63"/>
  <c r="MX175" i="63"/>
  <c r="MW175" i="63"/>
  <c r="MV175" i="63"/>
  <c r="MU175" i="63"/>
  <c r="MT175" i="63"/>
  <c r="MS175" i="63"/>
  <c r="MR175" i="63"/>
  <c r="MQ175" i="63"/>
  <c r="MP175" i="63"/>
  <c r="MO175" i="63"/>
  <c r="MN175" i="63"/>
  <c r="MM175" i="63"/>
  <c r="ML175" i="63"/>
  <c r="MK175" i="63"/>
  <c r="MJ175" i="63"/>
  <c r="MI175" i="63"/>
  <c r="MH175" i="63"/>
  <c r="MG175" i="63"/>
  <c r="MF175" i="63"/>
  <c r="ME175" i="63"/>
  <c r="MD175" i="63"/>
  <c r="MC175" i="63"/>
  <c r="MB175" i="63"/>
  <c r="MA175" i="63"/>
  <c r="LZ175" i="63"/>
  <c r="LY175" i="63"/>
  <c r="LX175" i="63"/>
  <c r="LW175" i="63"/>
  <c r="LV175" i="63"/>
  <c r="LU175" i="63"/>
  <c r="LT175" i="63"/>
  <c r="LS175" i="63"/>
  <c r="LR175" i="63"/>
  <c r="LQ175" i="63"/>
  <c r="LP175" i="63"/>
  <c r="LO175" i="63"/>
  <c r="LN175" i="63"/>
  <c r="LM175" i="63"/>
  <c r="LL175" i="63"/>
  <c r="LK175" i="63"/>
  <c r="LJ175" i="63"/>
  <c r="LI175" i="63"/>
  <c r="LH175" i="63"/>
  <c r="LG175" i="63"/>
  <c r="LF175" i="63"/>
  <c r="LE175" i="63"/>
  <c r="LD175" i="63"/>
  <c r="LC175" i="63"/>
  <c r="LB175" i="63"/>
  <c r="LA175" i="63"/>
  <c r="KZ175" i="63"/>
  <c r="KY175" i="63"/>
  <c r="KX175" i="63"/>
  <c r="KW175" i="63"/>
  <c r="KV175" i="63"/>
  <c r="KU175" i="63"/>
  <c r="KT175" i="63"/>
  <c r="KS175" i="63"/>
  <c r="KR175" i="63"/>
  <c r="KQ175" i="63"/>
  <c r="KP175" i="63"/>
  <c r="KO175" i="63"/>
  <c r="KN175" i="63"/>
  <c r="KM175" i="63"/>
  <c r="KL175" i="63"/>
  <c r="KK175" i="63"/>
  <c r="KJ175" i="63"/>
  <c r="KI175" i="63"/>
  <c r="KH175" i="63"/>
  <c r="KG175" i="63"/>
  <c r="KF175" i="63"/>
  <c r="KE175" i="63"/>
  <c r="KD175" i="63"/>
  <c r="KC175" i="63"/>
  <c r="KB175" i="63"/>
  <c r="KA175" i="63"/>
  <c r="JZ175" i="63"/>
  <c r="JY175" i="63"/>
  <c r="JX175" i="63"/>
  <c r="JW175" i="63"/>
  <c r="JV175" i="63"/>
  <c r="JU175" i="63"/>
  <c r="JT175" i="63"/>
  <c r="JS175" i="63"/>
  <c r="JR175" i="63"/>
  <c r="JQ175" i="63"/>
  <c r="JP175" i="63"/>
  <c r="JO175" i="63"/>
  <c r="JN175" i="63"/>
  <c r="JM175" i="63"/>
  <c r="JL175" i="63"/>
  <c r="JK175" i="63"/>
  <c r="JJ175" i="63"/>
  <c r="JI175" i="63"/>
  <c r="JH175" i="63"/>
  <c r="JG175" i="63"/>
  <c r="JF175" i="63"/>
  <c r="JE175" i="63"/>
  <c r="JD175" i="63"/>
  <c r="JC175" i="63"/>
  <c r="JB175" i="63"/>
  <c r="JA175" i="63"/>
  <c r="IZ175" i="63"/>
  <c r="IY175" i="63"/>
  <c r="IX175" i="63"/>
  <c r="IW175" i="63"/>
  <c r="IV175" i="63"/>
  <c r="IU175" i="63"/>
  <c r="IT175" i="63"/>
  <c r="IS175" i="63"/>
  <c r="IR175" i="63"/>
  <c r="IQ175" i="63"/>
  <c r="IP175" i="63"/>
  <c r="IO175" i="63"/>
  <c r="IN175" i="63"/>
  <c r="IM175" i="63"/>
  <c r="IL175" i="63"/>
  <c r="IK175" i="63"/>
  <c r="IJ175" i="63"/>
  <c r="II175" i="63"/>
  <c r="IH175" i="63"/>
  <c r="IG175" i="63"/>
  <c r="IF175" i="63"/>
  <c r="IE175" i="63"/>
  <c r="ID175" i="63"/>
  <c r="IC175" i="63"/>
  <c r="IB175" i="63"/>
  <c r="IA175" i="63"/>
  <c r="HZ175" i="63"/>
  <c r="HY175" i="63"/>
  <c r="HX175" i="63"/>
  <c r="HW175" i="63"/>
  <c r="HV175" i="63"/>
  <c r="HU175" i="63"/>
  <c r="HT175" i="63"/>
  <c r="HS175" i="63"/>
  <c r="HR175" i="63"/>
  <c r="HQ175" i="63"/>
  <c r="HP175" i="63"/>
  <c r="HO175" i="63"/>
  <c r="HN175" i="63"/>
  <c r="HM175" i="63"/>
  <c r="HL175" i="63"/>
  <c r="HK175" i="63"/>
  <c r="HJ175" i="63"/>
  <c r="HI175" i="63"/>
  <c r="HH175" i="63"/>
  <c r="HG175" i="63"/>
  <c r="HF175" i="63"/>
  <c r="HE175" i="63"/>
  <c r="HD175" i="63"/>
  <c r="HC175" i="63"/>
  <c r="HB175" i="63"/>
  <c r="HA175" i="63"/>
  <c r="GZ175" i="63"/>
  <c r="GY175" i="63"/>
  <c r="GX175" i="63"/>
  <c r="GW175" i="63"/>
  <c r="GV175" i="63"/>
  <c r="GU175" i="63"/>
  <c r="GT175" i="63"/>
  <c r="GS175" i="63"/>
  <c r="GR175" i="63"/>
  <c r="GQ175" i="63"/>
  <c r="GP175" i="63"/>
  <c r="GO175" i="63"/>
  <c r="GN175" i="63"/>
  <c r="GM175" i="63"/>
  <c r="GL175" i="63"/>
  <c r="GK175" i="63"/>
  <c r="GJ175" i="63"/>
  <c r="GI175" i="63"/>
  <c r="GH175" i="63"/>
  <c r="GG175" i="63"/>
  <c r="GF175" i="63"/>
  <c r="GE175" i="63"/>
  <c r="GD175" i="63"/>
  <c r="GC175" i="63"/>
  <c r="GB175" i="63"/>
  <c r="GA175" i="63"/>
  <c r="FZ175" i="63"/>
  <c r="FY175" i="63"/>
  <c r="FX175" i="63"/>
  <c r="FW175" i="63"/>
  <c r="FV175" i="63"/>
  <c r="FU175" i="63"/>
  <c r="FT175" i="63"/>
  <c r="FS175" i="63"/>
  <c r="FR175" i="63"/>
  <c r="FQ175" i="63"/>
  <c r="FP175" i="63"/>
  <c r="FO175" i="63"/>
  <c r="FN175" i="63"/>
  <c r="FM175" i="63"/>
  <c r="FL175" i="63"/>
  <c r="FK175" i="63"/>
  <c r="FJ175" i="63"/>
  <c r="FI175" i="63"/>
  <c r="FH175" i="63"/>
  <c r="FG175" i="63"/>
  <c r="FF175" i="63"/>
  <c r="FE175" i="63"/>
  <c r="FD175" i="63"/>
  <c r="FC175" i="63"/>
  <c r="FB175" i="63"/>
  <c r="FA175" i="63"/>
  <c r="EZ175" i="63"/>
  <c r="EY175" i="63"/>
  <c r="EX175" i="63"/>
  <c r="EW175" i="63"/>
  <c r="EV175" i="63"/>
  <c r="EU175" i="63"/>
  <c r="ET175" i="63"/>
  <c r="ES175" i="63"/>
  <c r="ER175" i="63"/>
  <c r="EQ175" i="63"/>
  <c r="EP175" i="63"/>
  <c r="EO175" i="63"/>
  <c r="EN175" i="63"/>
  <c r="EM175" i="63"/>
  <c r="EL175" i="63"/>
  <c r="EK175" i="63"/>
  <c r="EJ175" i="63"/>
  <c r="EI175" i="63"/>
  <c r="EH175" i="63"/>
  <c r="EG175" i="63"/>
  <c r="EF175" i="63"/>
  <c r="EE175" i="63"/>
  <c r="ED175" i="63"/>
  <c r="EC175" i="63"/>
  <c r="EB175" i="63"/>
  <c r="EA175" i="63"/>
  <c r="DZ175" i="63"/>
  <c r="DY175" i="63"/>
  <c r="DX175" i="63"/>
  <c r="DW175" i="63"/>
  <c r="DV175" i="63"/>
  <c r="DU175" i="63"/>
  <c r="DT175" i="63"/>
  <c r="DS175" i="63"/>
  <c r="DR175" i="63"/>
  <c r="DQ175" i="63"/>
  <c r="DP175" i="63"/>
  <c r="DO175" i="63"/>
  <c r="DN175" i="63"/>
  <c r="DM175" i="63"/>
  <c r="DL175" i="63"/>
  <c r="DK175" i="63"/>
  <c r="DJ175" i="63"/>
  <c r="DI175" i="63"/>
  <c r="DH175" i="63"/>
  <c r="DG175" i="63"/>
  <c r="DF175" i="63"/>
  <c r="DE175" i="63"/>
  <c r="DD175" i="63"/>
  <c r="DC175" i="63"/>
  <c r="DB175" i="63"/>
  <c r="DA175" i="63"/>
  <c r="CZ175" i="63"/>
  <c r="CY175" i="63"/>
  <c r="CX175" i="63"/>
  <c r="CW175" i="63"/>
  <c r="CV175" i="63"/>
  <c r="CU175" i="63"/>
  <c r="CT175" i="63"/>
  <c r="CS175" i="63"/>
  <c r="CR175" i="63"/>
  <c r="CQ175" i="63"/>
  <c r="CP175" i="63"/>
  <c r="CO175" i="63"/>
  <c r="CN175" i="63"/>
  <c r="CM175" i="63"/>
  <c r="CL175" i="63"/>
  <c r="CK175" i="63"/>
  <c r="CJ175" i="63"/>
  <c r="CI175" i="63"/>
  <c r="CH175" i="63"/>
  <c r="CG175" i="63"/>
  <c r="CF175" i="63"/>
  <c r="CE175" i="63"/>
  <c r="CD175" i="63"/>
  <c r="CC175" i="63"/>
  <c r="CB175" i="63"/>
  <c r="CA175" i="63"/>
  <c r="BZ175" i="63"/>
  <c r="BY175" i="63"/>
  <c r="BX175" i="63"/>
  <c r="BW175" i="63"/>
  <c r="BV175" i="63"/>
  <c r="BU175" i="63"/>
  <c r="BT175" i="63"/>
  <c r="BS175" i="63"/>
  <c r="BR175" i="63"/>
  <c r="BQ175" i="63"/>
  <c r="BP175" i="63"/>
  <c r="BO175" i="63"/>
  <c r="BN175" i="63"/>
  <c r="BM175" i="63"/>
  <c r="BL175" i="63"/>
  <c r="BK175" i="63"/>
  <c r="BJ175" i="63"/>
  <c r="BI175" i="63"/>
  <c r="BH175" i="63"/>
  <c r="BG175" i="63"/>
  <c r="BF175" i="63"/>
  <c r="BE175" i="63"/>
  <c r="BD175" i="63"/>
  <c r="BC175" i="63"/>
  <c r="BB175" i="63"/>
  <c r="BA175" i="63"/>
  <c r="AZ175" i="63"/>
  <c r="AY175" i="63"/>
  <c r="AX175" i="63"/>
  <c r="AW175" i="63"/>
  <c r="AV175" i="63"/>
  <c r="AU175" i="63"/>
  <c r="AT175" i="63"/>
  <c r="AS175" i="63"/>
  <c r="AR175" i="63"/>
  <c r="AQ175" i="63"/>
  <c r="AP175" i="63"/>
  <c r="AO175" i="63"/>
  <c r="AN175" i="63"/>
  <c r="AM175" i="63"/>
  <c r="AL175" i="63"/>
  <c r="AK175" i="63"/>
  <c r="AJ175" i="63"/>
  <c r="AI175" i="63"/>
  <c r="AH175" i="63"/>
  <c r="AG175" i="63"/>
  <c r="AF175" i="63"/>
  <c r="AE175" i="63"/>
  <c r="AD175" i="63"/>
  <c r="AC175" i="63"/>
  <c r="AB175" i="63"/>
  <c r="AA175" i="63"/>
  <c r="Z175" i="63"/>
  <c r="Y175" i="63"/>
  <c r="X175" i="63"/>
  <c r="W175" i="63"/>
  <c r="V175" i="63"/>
  <c r="U175" i="63"/>
  <c r="T175" i="63"/>
  <c r="S175" i="63"/>
  <c r="R175" i="63"/>
  <c r="Q175" i="63"/>
  <c r="P175" i="63"/>
  <c r="O175" i="63"/>
  <c r="N175" i="63"/>
  <c r="M175" i="63"/>
  <c r="L175" i="63"/>
  <c r="K175" i="63"/>
  <c r="J175" i="63"/>
  <c r="I175" i="63"/>
  <c r="H175" i="63"/>
  <c r="G175" i="63"/>
  <c r="F175" i="63"/>
  <c r="E175" i="63"/>
  <c r="D175" i="63"/>
  <c r="C175" i="63"/>
  <c r="B175" i="63"/>
  <c r="A121" i="63"/>
  <c r="A126" i="63" s="1"/>
  <c r="A130" i="63" s="1"/>
  <c r="A135" i="63" s="1"/>
  <c r="SG133" i="63"/>
  <c r="SF133" i="63"/>
  <c r="SE133" i="63"/>
  <c r="SD133" i="63"/>
  <c r="SC133" i="63"/>
  <c r="SB133" i="63"/>
  <c r="SA133" i="63"/>
  <c r="RZ133" i="63"/>
  <c r="RY133" i="63"/>
  <c r="RX133" i="63"/>
  <c r="RW133" i="63"/>
  <c r="RV133" i="63"/>
  <c r="RU133" i="63"/>
  <c r="RT133" i="63"/>
  <c r="RS133" i="63"/>
  <c r="RR133" i="63"/>
  <c r="RQ133" i="63"/>
  <c r="RP133" i="63"/>
  <c r="RO133" i="63"/>
  <c r="RN133" i="63"/>
  <c r="RM133" i="63"/>
  <c r="RL133" i="63"/>
  <c r="RK133" i="63"/>
  <c r="RJ133" i="63"/>
  <c r="RI133" i="63"/>
  <c r="RH133" i="63"/>
  <c r="RG133" i="63"/>
  <c r="RF133" i="63"/>
  <c r="RE133" i="63"/>
  <c r="RD133" i="63"/>
  <c r="RC133" i="63"/>
  <c r="RB133" i="63"/>
  <c r="RA133" i="63"/>
  <c r="QZ133" i="63"/>
  <c r="QY133" i="63"/>
  <c r="QX133" i="63"/>
  <c r="QW133" i="63"/>
  <c r="QV133" i="63"/>
  <c r="QU133" i="63"/>
  <c r="QT133" i="63"/>
  <c r="QS133" i="63"/>
  <c r="QR133" i="63"/>
  <c r="QQ133" i="63"/>
  <c r="QP133" i="63"/>
  <c r="QO133" i="63"/>
  <c r="QN133" i="63"/>
  <c r="QM133" i="63"/>
  <c r="QL133" i="63"/>
  <c r="QK133" i="63"/>
  <c r="QJ133" i="63"/>
  <c r="QI133" i="63"/>
  <c r="QH133" i="63"/>
  <c r="QG133" i="63"/>
  <c r="QF133" i="63"/>
  <c r="QE133" i="63"/>
  <c r="QD133" i="63"/>
  <c r="QC133" i="63"/>
  <c r="QB133" i="63"/>
  <c r="QA133" i="63"/>
  <c r="PZ133" i="63"/>
  <c r="PY133" i="63"/>
  <c r="PX133" i="63"/>
  <c r="PW133" i="63"/>
  <c r="PV133" i="63"/>
  <c r="PU133" i="63"/>
  <c r="PT133" i="63"/>
  <c r="PS133" i="63"/>
  <c r="PR133" i="63"/>
  <c r="PQ133" i="63"/>
  <c r="PP133" i="63"/>
  <c r="PO133" i="63"/>
  <c r="PN133" i="63"/>
  <c r="PM133" i="63"/>
  <c r="PL133" i="63"/>
  <c r="PK133" i="63"/>
  <c r="PJ133" i="63"/>
  <c r="PI133" i="63"/>
  <c r="PH133" i="63"/>
  <c r="PG133" i="63"/>
  <c r="PF133" i="63"/>
  <c r="PE133" i="63"/>
  <c r="PD133" i="63"/>
  <c r="PC133" i="63"/>
  <c r="PB133" i="63"/>
  <c r="PA133" i="63"/>
  <c r="OZ133" i="63"/>
  <c r="OY133" i="63"/>
  <c r="OX133" i="63"/>
  <c r="OW133" i="63"/>
  <c r="OV133" i="63"/>
  <c r="OU133" i="63"/>
  <c r="OT133" i="63"/>
  <c r="OS133" i="63"/>
  <c r="OR133" i="63"/>
  <c r="OQ133" i="63"/>
  <c r="OP133" i="63"/>
  <c r="OO133" i="63"/>
  <c r="ON133" i="63"/>
  <c r="OM133" i="63"/>
  <c r="OL133" i="63"/>
  <c r="OK133" i="63"/>
  <c r="OJ133" i="63"/>
  <c r="OI133" i="63"/>
  <c r="OH133" i="63"/>
  <c r="OG133" i="63"/>
  <c r="OF133" i="63"/>
  <c r="OE133" i="63"/>
  <c r="OD133" i="63"/>
  <c r="OC133" i="63"/>
  <c r="OB133" i="63"/>
  <c r="OA133" i="63"/>
  <c r="NZ133" i="63"/>
  <c r="NY133" i="63"/>
  <c r="NX133" i="63"/>
  <c r="NW133" i="63"/>
  <c r="NV133" i="63"/>
  <c r="NU133" i="63"/>
  <c r="NT133" i="63"/>
  <c r="NS133" i="63"/>
  <c r="NR133" i="63"/>
  <c r="NQ133" i="63"/>
  <c r="NP133" i="63"/>
  <c r="NO133" i="63"/>
  <c r="NN133" i="63"/>
  <c r="NM133" i="63"/>
  <c r="NL133" i="63"/>
  <c r="NK133" i="63"/>
  <c r="NJ133" i="63"/>
  <c r="NI133" i="63"/>
  <c r="NH133" i="63"/>
  <c r="NG133" i="63"/>
  <c r="NF133" i="63"/>
  <c r="NE133" i="63"/>
  <c r="ND133" i="63"/>
  <c r="NC133" i="63"/>
  <c r="NB133" i="63"/>
  <c r="NA133" i="63"/>
  <c r="MZ133" i="63"/>
  <c r="MY133" i="63"/>
  <c r="MX133" i="63"/>
  <c r="MW133" i="63"/>
  <c r="MV133" i="63"/>
  <c r="MU133" i="63"/>
  <c r="MT133" i="63"/>
  <c r="MS133" i="63"/>
  <c r="MR133" i="63"/>
  <c r="MQ133" i="63"/>
  <c r="MP133" i="63"/>
  <c r="MO133" i="63"/>
  <c r="MN133" i="63"/>
  <c r="MM133" i="63"/>
  <c r="ML133" i="63"/>
  <c r="MK133" i="63"/>
  <c r="MJ133" i="63"/>
  <c r="MI133" i="63"/>
  <c r="MH133" i="63"/>
  <c r="MG133" i="63"/>
  <c r="MF133" i="63"/>
  <c r="ME133" i="63"/>
  <c r="MD133" i="63"/>
  <c r="MC133" i="63"/>
  <c r="MB133" i="63"/>
  <c r="MA133" i="63"/>
  <c r="LZ133" i="63"/>
  <c r="LY133" i="63"/>
  <c r="LX133" i="63"/>
  <c r="LW133" i="63"/>
  <c r="LV133" i="63"/>
  <c r="LU133" i="63"/>
  <c r="LT133" i="63"/>
  <c r="LS133" i="63"/>
  <c r="LR133" i="63"/>
  <c r="LQ133" i="63"/>
  <c r="LP133" i="63"/>
  <c r="LO133" i="63"/>
  <c r="LN133" i="63"/>
  <c r="LM133" i="63"/>
  <c r="LL133" i="63"/>
  <c r="LK133" i="63"/>
  <c r="LJ133" i="63"/>
  <c r="LI133" i="63"/>
  <c r="LH133" i="63"/>
  <c r="LG133" i="63"/>
  <c r="LF133" i="63"/>
  <c r="LE133" i="63"/>
  <c r="LD133" i="63"/>
  <c r="LC133" i="63"/>
  <c r="LB133" i="63"/>
  <c r="LA133" i="63"/>
  <c r="KZ133" i="63"/>
  <c r="KY133" i="63"/>
  <c r="KX133" i="63"/>
  <c r="KW133" i="63"/>
  <c r="KV133" i="63"/>
  <c r="KU133" i="63"/>
  <c r="KT133" i="63"/>
  <c r="KS133" i="63"/>
  <c r="KR133" i="63"/>
  <c r="KQ133" i="63"/>
  <c r="KP133" i="63"/>
  <c r="KO133" i="63"/>
  <c r="KN133" i="63"/>
  <c r="KM133" i="63"/>
  <c r="KL133" i="63"/>
  <c r="KK133" i="63"/>
  <c r="KJ133" i="63"/>
  <c r="KI133" i="63"/>
  <c r="KH133" i="63"/>
  <c r="KG133" i="63"/>
  <c r="KF133" i="63"/>
  <c r="KE133" i="63"/>
  <c r="KD133" i="63"/>
  <c r="KC133" i="63"/>
  <c r="KB133" i="63"/>
  <c r="KA133" i="63"/>
  <c r="JZ133" i="63"/>
  <c r="JY133" i="63"/>
  <c r="JX133" i="63"/>
  <c r="JW133" i="63"/>
  <c r="JV133" i="63"/>
  <c r="JU133" i="63"/>
  <c r="JT133" i="63"/>
  <c r="JS133" i="63"/>
  <c r="JR133" i="63"/>
  <c r="JQ133" i="63"/>
  <c r="JP133" i="63"/>
  <c r="JO133" i="63"/>
  <c r="JN133" i="63"/>
  <c r="JM133" i="63"/>
  <c r="JL133" i="63"/>
  <c r="JK133" i="63"/>
  <c r="JJ133" i="63"/>
  <c r="JI133" i="63"/>
  <c r="JH133" i="63"/>
  <c r="JG133" i="63"/>
  <c r="JF133" i="63"/>
  <c r="JE133" i="63"/>
  <c r="JD133" i="63"/>
  <c r="JC133" i="63"/>
  <c r="JB133" i="63"/>
  <c r="JA133" i="63"/>
  <c r="IZ133" i="63"/>
  <c r="IY133" i="63"/>
  <c r="IX133" i="63"/>
  <c r="IW133" i="63"/>
  <c r="IV133" i="63"/>
  <c r="IU133" i="63"/>
  <c r="IT133" i="63"/>
  <c r="IS133" i="63"/>
  <c r="IR133" i="63"/>
  <c r="IQ133" i="63"/>
  <c r="IP133" i="63"/>
  <c r="IO133" i="63"/>
  <c r="IN133" i="63"/>
  <c r="IM133" i="63"/>
  <c r="IL133" i="63"/>
  <c r="IK133" i="63"/>
  <c r="IJ133" i="63"/>
  <c r="II133" i="63"/>
  <c r="IH133" i="63"/>
  <c r="IG133" i="63"/>
  <c r="IF133" i="63"/>
  <c r="IE133" i="63"/>
  <c r="ID133" i="63"/>
  <c r="IC133" i="63"/>
  <c r="IB133" i="63"/>
  <c r="IA133" i="63"/>
  <c r="HZ133" i="63"/>
  <c r="HY133" i="63"/>
  <c r="HX133" i="63"/>
  <c r="HW133" i="63"/>
  <c r="HV133" i="63"/>
  <c r="HU133" i="63"/>
  <c r="HT133" i="63"/>
  <c r="HS133" i="63"/>
  <c r="HR133" i="63"/>
  <c r="HQ133" i="63"/>
  <c r="HP133" i="63"/>
  <c r="HO133" i="63"/>
  <c r="HN133" i="63"/>
  <c r="HM133" i="63"/>
  <c r="HL133" i="63"/>
  <c r="HK133" i="63"/>
  <c r="HJ133" i="63"/>
  <c r="HI133" i="63"/>
  <c r="HH133" i="63"/>
  <c r="HG133" i="63"/>
  <c r="HF133" i="63"/>
  <c r="HE133" i="63"/>
  <c r="HD133" i="63"/>
  <c r="HC133" i="63"/>
  <c r="HB133" i="63"/>
  <c r="HA133" i="63"/>
  <c r="GZ133" i="63"/>
  <c r="GY133" i="63"/>
  <c r="GX133" i="63"/>
  <c r="GW133" i="63"/>
  <c r="GV133" i="63"/>
  <c r="GU133" i="63"/>
  <c r="GT133" i="63"/>
  <c r="GS133" i="63"/>
  <c r="GR133" i="63"/>
  <c r="GQ133" i="63"/>
  <c r="GP133" i="63"/>
  <c r="GO133" i="63"/>
  <c r="GN133" i="63"/>
  <c r="GM133" i="63"/>
  <c r="GL133" i="63"/>
  <c r="GK133" i="63"/>
  <c r="GJ133" i="63"/>
  <c r="GI133" i="63"/>
  <c r="GH133" i="63"/>
  <c r="GG133" i="63"/>
  <c r="GF133" i="63"/>
  <c r="GE133" i="63"/>
  <c r="GD133" i="63"/>
  <c r="GC133" i="63"/>
  <c r="GB133" i="63"/>
  <c r="GA133" i="63"/>
  <c r="FZ133" i="63"/>
  <c r="FY133" i="63"/>
  <c r="FX133" i="63"/>
  <c r="FW133" i="63"/>
  <c r="FV133" i="63"/>
  <c r="FU133" i="63"/>
  <c r="FT133" i="63"/>
  <c r="FS133" i="63"/>
  <c r="FR133" i="63"/>
  <c r="FQ133" i="63"/>
  <c r="FP133" i="63"/>
  <c r="FO133" i="63"/>
  <c r="FN133" i="63"/>
  <c r="FM133" i="63"/>
  <c r="FL133" i="63"/>
  <c r="FK133" i="63"/>
  <c r="FJ133" i="63"/>
  <c r="FI133" i="63"/>
  <c r="FH133" i="63"/>
  <c r="FG133" i="63"/>
  <c r="FF133" i="63"/>
  <c r="FE133" i="63"/>
  <c r="FD133" i="63"/>
  <c r="FC133" i="63"/>
  <c r="FB133" i="63"/>
  <c r="FA133" i="63"/>
  <c r="EZ133" i="63"/>
  <c r="EY133" i="63"/>
  <c r="EX133" i="63"/>
  <c r="EW133" i="63"/>
  <c r="EV133" i="63"/>
  <c r="EU133" i="63"/>
  <c r="ET133" i="63"/>
  <c r="ES133" i="63"/>
  <c r="ER133" i="63"/>
  <c r="EQ133" i="63"/>
  <c r="EP133" i="63"/>
  <c r="EO133" i="63"/>
  <c r="EN133" i="63"/>
  <c r="EM133" i="63"/>
  <c r="EL133" i="63"/>
  <c r="EK133" i="63"/>
  <c r="EJ133" i="63"/>
  <c r="EI133" i="63"/>
  <c r="EH133" i="63"/>
  <c r="EG133" i="63"/>
  <c r="EF133" i="63"/>
  <c r="EE133" i="63"/>
  <c r="ED133" i="63"/>
  <c r="EC133" i="63"/>
  <c r="EB133" i="63"/>
  <c r="EA133" i="63"/>
  <c r="DZ133" i="63"/>
  <c r="DY133" i="63"/>
  <c r="DX133" i="63"/>
  <c r="DW133" i="63"/>
  <c r="DV133" i="63"/>
  <c r="DU133" i="63"/>
  <c r="DT133" i="63"/>
  <c r="DS133" i="63"/>
  <c r="DR133" i="63"/>
  <c r="DQ133" i="63"/>
  <c r="DP133" i="63"/>
  <c r="DO133" i="63"/>
  <c r="DN133" i="63"/>
  <c r="DM133" i="63"/>
  <c r="DL133" i="63"/>
  <c r="DK133" i="63"/>
  <c r="DJ133" i="63"/>
  <c r="DI133" i="63"/>
  <c r="DH133" i="63"/>
  <c r="DG133" i="63"/>
  <c r="DF133" i="63"/>
  <c r="DE133" i="63"/>
  <c r="DD133" i="63"/>
  <c r="DC133" i="63"/>
  <c r="DB133" i="63"/>
  <c r="DA133" i="63"/>
  <c r="CZ133" i="63"/>
  <c r="CY133" i="63"/>
  <c r="CX133" i="63"/>
  <c r="CW133" i="63"/>
  <c r="CV133" i="63"/>
  <c r="CU133" i="63"/>
  <c r="CT133" i="63"/>
  <c r="CS133" i="63"/>
  <c r="CR133" i="63"/>
  <c r="CQ133" i="63"/>
  <c r="CP133" i="63"/>
  <c r="CO133" i="63"/>
  <c r="CN133" i="63"/>
  <c r="CM133" i="63"/>
  <c r="CL133" i="63"/>
  <c r="CK133" i="63"/>
  <c r="CJ133" i="63"/>
  <c r="CI133" i="63"/>
  <c r="CH133" i="63"/>
  <c r="CG133" i="63"/>
  <c r="CF133" i="63"/>
  <c r="CE133" i="63"/>
  <c r="CD133" i="63"/>
  <c r="CC133" i="63"/>
  <c r="CB133" i="63"/>
  <c r="CA133" i="63"/>
  <c r="BZ133" i="63"/>
  <c r="BY133" i="63"/>
  <c r="BX133" i="63"/>
  <c r="BW133" i="63"/>
  <c r="BV133" i="63"/>
  <c r="BU133" i="63"/>
  <c r="BT133" i="63"/>
  <c r="BS133" i="63"/>
  <c r="BR133" i="63"/>
  <c r="BQ133" i="63"/>
  <c r="BP133" i="63"/>
  <c r="BO133" i="63"/>
  <c r="BN133" i="63"/>
  <c r="BM133" i="63"/>
  <c r="BL133" i="63"/>
  <c r="BK133" i="63"/>
  <c r="BJ133" i="63"/>
  <c r="BI133" i="63"/>
  <c r="BH133" i="63"/>
  <c r="BG133" i="63"/>
  <c r="BF133" i="63"/>
  <c r="BE133" i="63"/>
  <c r="BD133" i="63"/>
  <c r="BC133" i="63"/>
  <c r="BB133" i="63"/>
  <c r="BA133" i="63"/>
  <c r="AZ133" i="63"/>
  <c r="AY133" i="63"/>
  <c r="AX133" i="63"/>
  <c r="AW133" i="63"/>
  <c r="AV133" i="63"/>
  <c r="AU133" i="63"/>
  <c r="AT133" i="63"/>
  <c r="AS133" i="63"/>
  <c r="AR133" i="63"/>
  <c r="AQ133" i="63"/>
  <c r="AP133" i="63"/>
  <c r="AO133" i="63"/>
  <c r="AN133" i="63"/>
  <c r="AM133" i="63"/>
  <c r="AL133" i="63"/>
  <c r="AK133" i="63"/>
  <c r="AJ133" i="63"/>
  <c r="AI133" i="63"/>
  <c r="AH133" i="63"/>
  <c r="AG133" i="63"/>
  <c r="AF133" i="63"/>
  <c r="AE133" i="63"/>
  <c r="AD133" i="63"/>
  <c r="AC133" i="63"/>
  <c r="AB133" i="63"/>
  <c r="AA133" i="63"/>
  <c r="Z133" i="63"/>
  <c r="Y133" i="63"/>
  <c r="X133" i="63"/>
  <c r="W133" i="63"/>
  <c r="V133" i="63"/>
  <c r="U133" i="63"/>
  <c r="T133" i="63"/>
  <c r="S133" i="63"/>
  <c r="R133" i="63"/>
  <c r="Q133" i="63"/>
  <c r="P133" i="63"/>
  <c r="O133" i="63"/>
  <c r="N133" i="63"/>
  <c r="M133" i="63"/>
  <c r="L133" i="63"/>
  <c r="K133" i="63"/>
  <c r="J133" i="63"/>
  <c r="I133" i="63"/>
  <c r="H133" i="63"/>
  <c r="G133" i="63"/>
  <c r="F133" i="63"/>
  <c r="E133" i="63"/>
  <c r="D133" i="63"/>
  <c r="C133" i="63"/>
  <c r="B133" i="63"/>
  <c r="SG132" i="63"/>
  <c r="SF132" i="63"/>
  <c r="SE132" i="63"/>
  <c r="SD132" i="63"/>
  <c r="SC132" i="63"/>
  <c r="SB132" i="63"/>
  <c r="SA132" i="63"/>
  <c r="RZ132" i="63"/>
  <c r="RY132" i="63"/>
  <c r="RX132" i="63"/>
  <c r="RW132" i="63"/>
  <c r="RV132" i="63"/>
  <c r="RU132" i="63"/>
  <c r="RT132" i="63"/>
  <c r="RS132" i="63"/>
  <c r="RR132" i="63"/>
  <c r="RQ132" i="63"/>
  <c r="RP132" i="63"/>
  <c r="RO132" i="63"/>
  <c r="RN132" i="63"/>
  <c r="RM132" i="63"/>
  <c r="RL132" i="63"/>
  <c r="RK132" i="63"/>
  <c r="RJ132" i="63"/>
  <c r="RI132" i="63"/>
  <c r="RH132" i="63"/>
  <c r="RG132" i="63"/>
  <c r="RF132" i="63"/>
  <c r="RE132" i="63"/>
  <c r="RD132" i="63"/>
  <c r="RC132" i="63"/>
  <c r="RB132" i="63"/>
  <c r="RA132" i="63"/>
  <c r="QZ132" i="63"/>
  <c r="QY132" i="63"/>
  <c r="QX132" i="63"/>
  <c r="QW132" i="63"/>
  <c r="QV132" i="63"/>
  <c r="QU132" i="63"/>
  <c r="QT132" i="63"/>
  <c r="QS132" i="63"/>
  <c r="QR132" i="63"/>
  <c r="QQ132" i="63"/>
  <c r="QP132" i="63"/>
  <c r="QO132" i="63"/>
  <c r="QN132" i="63"/>
  <c r="QM132" i="63"/>
  <c r="QL132" i="63"/>
  <c r="QK132" i="63"/>
  <c r="QJ132" i="63"/>
  <c r="QI132" i="63"/>
  <c r="QH132" i="63"/>
  <c r="QG132" i="63"/>
  <c r="QF132" i="63"/>
  <c r="QE132" i="63"/>
  <c r="QD132" i="63"/>
  <c r="QC132" i="63"/>
  <c r="QB132" i="63"/>
  <c r="QA132" i="63"/>
  <c r="PZ132" i="63"/>
  <c r="PY132" i="63"/>
  <c r="PX132" i="63"/>
  <c r="PW132" i="63"/>
  <c r="PV132" i="63"/>
  <c r="PU132" i="63"/>
  <c r="PT132" i="63"/>
  <c r="PS132" i="63"/>
  <c r="PR132" i="63"/>
  <c r="PQ132" i="63"/>
  <c r="PP132" i="63"/>
  <c r="PO132" i="63"/>
  <c r="PN132" i="63"/>
  <c r="PM132" i="63"/>
  <c r="PL132" i="63"/>
  <c r="PK132" i="63"/>
  <c r="PJ132" i="63"/>
  <c r="PI132" i="63"/>
  <c r="PH132" i="63"/>
  <c r="PG132" i="63"/>
  <c r="PF132" i="63"/>
  <c r="PE132" i="63"/>
  <c r="PD132" i="63"/>
  <c r="PC132" i="63"/>
  <c r="PB132" i="63"/>
  <c r="PA132" i="63"/>
  <c r="OZ132" i="63"/>
  <c r="OY132" i="63"/>
  <c r="OX132" i="63"/>
  <c r="OW132" i="63"/>
  <c r="OV132" i="63"/>
  <c r="OU132" i="63"/>
  <c r="OT132" i="63"/>
  <c r="OS132" i="63"/>
  <c r="OR132" i="63"/>
  <c r="OQ132" i="63"/>
  <c r="OP132" i="63"/>
  <c r="OO132" i="63"/>
  <c r="ON132" i="63"/>
  <c r="OM132" i="63"/>
  <c r="OL132" i="63"/>
  <c r="OK132" i="63"/>
  <c r="OJ132" i="63"/>
  <c r="OI132" i="63"/>
  <c r="OH132" i="63"/>
  <c r="OG132" i="63"/>
  <c r="OF132" i="63"/>
  <c r="OE132" i="63"/>
  <c r="OD132" i="63"/>
  <c r="OC132" i="63"/>
  <c r="OB132" i="63"/>
  <c r="OA132" i="63"/>
  <c r="NZ132" i="63"/>
  <c r="NY132" i="63"/>
  <c r="NX132" i="63"/>
  <c r="NW132" i="63"/>
  <c r="NV132" i="63"/>
  <c r="NU132" i="63"/>
  <c r="NT132" i="63"/>
  <c r="NS132" i="63"/>
  <c r="NR132" i="63"/>
  <c r="NQ132" i="63"/>
  <c r="NP132" i="63"/>
  <c r="NO132" i="63"/>
  <c r="NN132" i="63"/>
  <c r="NM132" i="63"/>
  <c r="NL132" i="63"/>
  <c r="NK132" i="63"/>
  <c r="NJ132" i="63"/>
  <c r="NI132" i="63"/>
  <c r="NH132" i="63"/>
  <c r="NG132" i="63"/>
  <c r="NF132" i="63"/>
  <c r="NE132" i="63"/>
  <c r="ND132" i="63"/>
  <c r="NC132" i="63"/>
  <c r="NB132" i="63"/>
  <c r="NA132" i="63"/>
  <c r="MZ132" i="63"/>
  <c r="MY132" i="63"/>
  <c r="MX132" i="63"/>
  <c r="MW132" i="63"/>
  <c r="MV132" i="63"/>
  <c r="MU132" i="63"/>
  <c r="MT132" i="63"/>
  <c r="MS132" i="63"/>
  <c r="MR132" i="63"/>
  <c r="MQ132" i="63"/>
  <c r="MP132" i="63"/>
  <c r="MO132" i="63"/>
  <c r="MN132" i="63"/>
  <c r="MM132" i="63"/>
  <c r="ML132" i="63"/>
  <c r="MK132" i="63"/>
  <c r="MJ132" i="63"/>
  <c r="MI132" i="63"/>
  <c r="MH132" i="63"/>
  <c r="MG132" i="63"/>
  <c r="MF132" i="63"/>
  <c r="ME132" i="63"/>
  <c r="MD132" i="63"/>
  <c r="MC132" i="63"/>
  <c r="MB132" i="63"/>
  <c r="MA132" i="63"/>
  <c r="LZ132" i="63"/>
  <c r="LY132" i="63"/>
  <c r="LX132" i="63"/>
  <c r="LW132" i="63"/>
  <c r="LV132" i="63"/>
  <c r="LU132" i="63"/>
  <c r="LT132" i="63"/>
  <c r="LS132" i="63"/>
  <c r="LR132" i="63"/>
  <c r="LQ132" i="63"/>
  <c r="LP132" i="63"/>
  <c r="LO132" i="63"/>
  <c r="LN132" i="63"/>
  <c r="LM132" i="63"/>
  <c r="LL132" i="63"/>
  <c r="LK132" i="63"/>
  <c r="LJ132" i="63"/>
  <c r="LI132" i="63"/>
  <c r="LH132" i="63"/>
  <c r="LG132" i="63"/>
  <c r="LF132" i="63"/>
  <c r="LE132" i="63"/>
  <c r="LD132" i="63"/>
  <c r="LC132" i="63"/>
  <c r="LB132" i="63"/>
  <c r="LA132" i="63"/>
  <c r="KZ132" i="63"/>
  <c r="KY132" i="63"/>
  <c r="KX132" i="63"/>
  <c r="KW132" i="63"/>
  <c r="KV132" i="63"/>
  <c r="KU132" i="63"/>
  <c r="KT132" i="63"/>
  <c r="KS132" i="63"/>
  <c r="KR132" i="63"/>
  <c r="KQ132" i="63"/>
  <c r="KP132" i="63"/>
  <c r="KO132" i="63"/>
  <c r="KN132" i="63"/>
  <c r="KM132" i="63"/>
  <c r="KL132" i="63"/>
  <c r="KK132" i="63"/>
  <c r="KJ132" i="63"/>
  <c r="KI132" i="63"/>
  <c r="KH132" i="63"/>
  <c r="KG132" i="63"/>
  <c r="KF132" i="63"/>
  <c r="KE132" i="63"/>
  <c r="KD132" i="63"/>
  <c r="KC132" i="63"/>
  <c r="KB132" i="63"/>
  <c r="KA132" i="63"/>
  <c r="JZ132" i="63"/>
  <c r="JY132" i="63"/>
  <c r="JX132" i="63"/>
  <c r="JW132" i="63"/>
  <c r="JV132" i="63"/>
  <c r="JU132" i="63"/>
  <c r="JT132" i="63"/>
  <c r="JS132" i="63"/>
  <c r="JR132" i="63"/>
  <c r="JQ132" i="63"/>
  <c r="JP132" i="63"/>
  <c r="JO132" i="63"/>
  <c r="JN132" i="63"/>
  <c r="JM132" i="63"/>
  <c r="JL132" i="63"/>
  <c r="JK132" i="63"/>
  <c r="JJ132" i="63"/>
  <c r="JI132" i="63"/>
  <c r="JH132" i="63"/>
  <c r="JG132" i="63"/>
  <c r="JF132" i="63"/>
  <c r="JE132" i="63"/>
  <c r="JD132" i="63"/>
  <c r="JC132" i="63"/>
  <c r="JB132" i="63"/>
  <c r="JA132" i="63"/>
  <c r="IZ132" i="63"/>
  <c r="IY132" i="63"/>
  <c r="IX132" i="63"/>
  <c r="IW132" i="63"/>
  <c r="IV132" i="63"/>
  <c r="IU132" i="63"/>
  <c r="IT132" i="63"/>
  <c r="IS132" i="63"/>
  <c r="IR132" i="63"/>
  <c r="IQ132" i="63"/>
  <c r="IP132" i="63"/>
  <c r="IO132" i="63"/>
  <c r="IN132" i="63"/>
  <c r="IM132" i="63"/>
  <c r="IL132" i="63"/>
  <c r="IK132" i="63"/>
  <c r="IJ132" i="63"/>
  <c r="II132" i="63"/>
  <c r="IH132" i="63"/>
  <c r="IG132" i="63"/>
  <c r="IF132" i="63"/>
  <c r="IE132" i="63"/>
  <c r="ID132" i="63"/>
  <c r="IC132" i="63"/>
  <c r="IB132" i="63"/>
  <c r="IA132" i="63"/>
  <c r="HZ132" i="63"/>
  <c r="HY132" i="63"/>
  <c r="HX132" i="63"/>
  <c r="HW132" i="63"/>
  <c r="HV132" i="63"/>
  <c r="HU132" i="63"/>
  <c r="HT132" i="63"/>
  <c r="HS132" i="63"/>
  <c r="HR132" i="63"/>
  <c r="HQ132" i="63"/>
  <c r="HP132" i="63"/>
  <c r="HO132" i="63"/>
  <c r="HN132" i="63"/>
  <c r="HM132" i="63"/>
  <c r="HL132" i="63"/>
  <c r="HK132" i="63"/>
  <c r="HJ132" i="63"/>
  <c r="HI132" i="63"/>
  <c r="HH132" i="63"/>
  <c r="HG132" i="63"/>
  <c r="HF132" i="63"/>
  <c r="HE132" i="63"/>
  <c r="HD132" i="63"/>
  <c r="HC132" i="63"/>
  <c r="HB132" i="63"/>
  <c r="HA132" i="63"/>
  <c r="GZ132" i="63"/>
  <c r="GY132" i="63"/>
  <c r="GX132" i="63"/>
  <c r="GW132" i="63"/>
  <c r="GV132" i="63"/>
  <c r="GU132" i="63"/>
  <c r="GT132" i="63"/>
  <c r="GS132" i="63"/>
  <c r="GR132" i="63"/>
  <c r="GQ132" i="63"/>
  <c r="GP132" i="63"/>
  <c r="GO132" i="63"/>
  <c r="GN132" i="63"/>
  <c r="GM132" i="63"/>
  <c r="GL132" i="63"/>
  <c r="GK132" i="63"/>
  <c r="GJ132" i="63"/>
  <c r="GI132" i="63"/>
  <c r="GH132" i="63"/>
  <c r="GG132" i="63"/>
  <c r="GF132" i="63"/>
  <c r="GE132" i="63"/>
  <c r="GD132" i="63"/>
  <c r="GC132" i="63"/>
  <c r="GB132" i="63"/>
  <c r="GA132" i="63"/>
  <c r="FZ132" i="63"/>
  <c r="FY132" i="63"/>
  <c r="FX132" i="63"/>
  <c r="FW132" i="63"/>
  <c r="FV132" i="63"/>
  <c r="FU132" i="63"/>
  <c r="FT132" i="63"/>
  <c r="FS132" i="63"/>
  <c r="FR132" i="63"/>
  <c r="FQ132" i="63"/>
  <c r="FP132" i="63"/>
  <c r="FO132" i="63"/>
  <c r="FN132" i="63"/>
  <c r="FM132" i="63"/>
  <c r="FL132" i="63"/>
  <c r="FK132" i="63"/>
  <c r="FJ132" i="63"/>
  <c r="FI132" i="63"/>
  <c r="FH132" i="63"/>
  <c r="FG132" i="63"/>
  <c r="FF132" i="63"/>
  <c r="FE132" i="63"/>
  <c r="FD132" i="63"/>
  <c r="FC132" i="63"/>
  <c r="FB132" i="63"/>
  <c r="FA132" i="63"/>
  <c r="EZ132" i="63"/>
  <c r="EY132" i="63"/>
  <c r="EX132" i="63"/>
  <c r="EW132" i="63"/>
  <c r="EV132" i="63"/>
  <c r="EU132" i="63"/>
  <c r="ET132" i="63"/>
  <c r="ES132" i="63"/>
  <c r="ER132" i="63"/>
  <c r="EQ132" i="63"/>
  <c r="EP132" i="63"/>
  <c r="EO132" i="63"/>
  <c r="EN132" i="63"/>
  <c r="EM132" i="63"/>
  <c r="EL132" i="63"/>
  <c r="EK132" i="63"/>
  <c r="EJ132" i="63"/>
  <c r="EI132" i="63"/>
  <c r="EH132" i="63"/>
  <c r="EG132" i="63"/>
  <c r="EF132" i="63"/>
  <c r="EE132" i="63"/>
  <c r="ED132" i="63"/>
  <c r="EC132" i="63"/>
  <c r="EB132" i="63"/>
  <c r="EA132" i="63"/>
  <c r="DZ132" i="63"/>
  <c r="DY132" i="63"/>
  <c r="DX132" i="63"/>
  <c r="DW132" i="63"/>
  <c r="DV132" i="63"/>
  <c r="DU132" i="63"/>
  <c r="DT132" i="63"/>
  <c r="DS132" i="63"/>
  <c r="DR132" i="63"/>
  <c r="DQ132" i="63"/>
  <c r="DP132" i="63"/>
  <c r="DO132" i="63"/>
  <c r="DN132" i="63"/>
  <c r="DM132" i="63"/>
  <c r="DL132" i="63"/>
  <c r="DK132" i="63"/>
  <c r="DJ132" i="63"/>
  <c r="DI132" i="63"/>
  <c r="DH132" i="63"/>
  <c r="DG132" i="63"/>
  <c r="DF132" i="63"/>
  <c r="DE132" i="63"/>
  <c r="DD132" i="63"/>
  <c r="DC132" i="63"/>
  <c r="DB132" i="63"/>
  <c r="DA132" i="63"/>
  <c r="CZ132" i="63"/>
  <c r="CY132" i="63"/>
  <c r="CX132" i="63"/>
  <c r="CW132" i="63"/>
  <c r="CV132" i="63"/>
  <c r="CU132" i="63"/>
  <c r="CT132" i="63"/>
  <c r="CS132" i="63"/>
  <c r="CR132" i="63"/>
  <c r="CQ132" i="63"/>
  <c r="CP132" i="63"/>
  <c r="CO132" i="63"/>
  <c r="CN132" i="63"/>
  <c r="CM132" i="63"/>
  <c r="CL132" i="63"/>
  <c r="CK132" i="63"/>
  <c r="CJ132" i="63"/>
  <c r="CI132" i="63"/>
  <c r="CH132" i="63"/>
  <c r="CG132" i="63"/>
  <c r="CF132" i="63"/>
  <c r="CE132" i="63"/>
  <c r="CD132" i="63"/>
  <c r="CC132" i="63"/>
  <c r="CB132" i="63"/>
  <c r="CA132" i="63"/>
  <c r="BZ132" i="63"/>
  <c r="BY132" i="63"/>
  <c r="BX132" i="63"/>
  <c r="BW132" i="63"/>
  <c r="BV132" i="63"/>
  <c r="BU132" i="63"/>
  <c r="BT132" i="63"/>
  <c r="BS132" i="63"/>
  <c r="BR132" i="63"/>
  <c r="BQ132" i="63"/>
  <c r="BP132" i="63"/>
  <c r="BO132" i="63"/>
  <c r="BN132" i="63"/>
  <c r="BM132" i="63"/>
  <c r="BL132" i="63"/>
  <c r="BK132" i="63"/>
  <c r="BJ132" i="63"/>
  <c r="BI132" i="63"/>
  <c r="BH132" i="63"/>
  <c r="BG132" i="63"/>
  <c r="BF132" i="63"/>
  <c r="BE132" i="63"/>
  <c r="BD132" i="63"/>
  <c r="BC132" i="63"/>
  <c r="BB132" i="63"/>
  <c r="BA132" i="63"/>
  <c r="AZ132" i="63"/>
  <c r="AY132" i="63"/>
  <c r="AX132" i="63"/>
  <c r="AW132" i="63"/>
  <c r="AV132" i="63"/>
  <c r="AU132" i="63"/>
  <c r="AT132" i="63"/>
  <c r="AS132" i="63"/>
  <c r="AR132" i="63"/>
  <c r="AQ132" i="63"/>
  <c r="AP132" i="63"/>
  <c r="AO132" i="63"/>
  <c r="AN132" i="63"/>
  <c r="AM132" i="63"/>
  <c r="AL132" i="63"/>
  <c r="AK132" i="63"/>
  <c r="AJ132" i="63"/>
  <c r="AI132" i="63"/>
  <c r="AH132" i="63"/>
  <c r="AG132" i="63"/>
  <c r="AF132" i="63"/>
  <c r="AE132" i="63"/>
  <c r="AD132" i="63"/>
  <c r="AC132" i="63"/>
  <c r="AB132" i="63"/>
  <c r="AA132" i="63"/>
  <c r="Z132" i="63"/>
  <c r="Y132" i="63"/>
  <c r="X132" i="63"/>
  <c r="W132" i="63"/>
  <c r="V132" i="63"/>
  <c r="U132" i="63"/>
  <c r="T132" i="63"/>
  <c r="S132" i="63"/>
  <c r="R132" i="63"/>
  <c r="Q132" i="63"/>
  <c r="P132" i="63"/>
  <c r="O132" i="63"/>
  <c r="N132" i="63"/>
  <c r="M132" i="63"/>
  <c r="L132" i="63"/>
  <c r="K132" i="63"/>
  <c r="J132" i="63"/>
  <c r="I132" i="63"/>
  <c r="H132" i="63"/>
  <c r="G132" i="63"/>
  <c r="F132" i="63"/>
  <c r="E132" i="63"/>
  <c r="D132" i="63"/>
  <c r="C132" i="63"/>
  <c r="B132" i="63"/>
  <c r="SG131" i="63"/>
  <c r="SF131" i="63"/>
  <c r="SE131" i="63"/>
  <c r="SD131" i="63"/>
  <c r="SC131" i="63"/>
  <c r="SB131" i="63"/>
  <c r="SA131" i="63"/>
  <c r="RZ131" i="63"/>
  <c r="RY131" i="63"/>
  <c r="RX131" i="63"/>
  <c r="RW131" i="63"/>
  <c r="RV131" i="63"/>
  <c r="RU131" i="63"/>
  <c r="RT131" i="63"/>
  <c r="RS131" i="63"/>
  <c r="RR131" i="63"/>
  <c r="RQ131" i="63"/>
  <c r="RP131" i="63"/>
  <c r="RO131" i="63"/>
  <c r="RN131" i="63"/>
  <c r="RM131" i="63"/>
  <c r="RL131" i="63"/>
  <c r="RK131" i="63"/>
  <c r="RJ131" i="63"/>
  <c r="RI131" i="63"/>
  <c r="RH131" i="63"/>
  <c r="RG131" i="63"/>
  <c r="RF131" i="63"/>
  <c r="RE131" i="63"/>
  <c r="RD131" i="63"/>
  <c r="RC131" i="63"/>
  <c r="RB131" i="63"/>
  <c r="RA131" i="63"/>
  <c r="QZ131" i="63"/>
  <c r="QY131" i="63"/>
  <c r="QX131" i="63"/>
  <c r="QW131" i="63"/>
  <c r="QV131" i="63"/>
  <c r="QU131" i="63"/>
  <c r="QT131" i="63"/>
  <c r="QS131" i="63"/>
  <c r="QR131" i="63"/>
  <c r="QQ131" i="63"/>
  <c r="QP131" i="63"/>
  <c r="QO131" i="63"/>
  <c r="QN131" i="63"/>
  <c r="QM131" i="63"/>
  <c r="QL131" i="63"/>
  <c r="QK131" i="63"/>
  <c r="QJ131" i="63"/>
  <c r="QI131" i="63"/>
  <c r="QH131" i="63"/>
  <c r="QG131" i="63"/>
  <c r="QF131" i="63"/>
  <c r="QE131" i="63"/>
  <c r="QD131" i="63"/>
  <c r="QC131" i="63"/>
  <c r="QB131" i="63"/>
  <c r="QA131" i="63"/>
  <c r="PZ131" i="63"/>
  <c r="PY131" i="63"/>
  <c r="PX131" i="63"/>
  <c r="PW131" i="63"/>
  <c r="PV131" i="63"/>
  <c r="PU131" i="63"/>
  <c r="PT131" i="63"/>
  <c r="PS131" i="63"/>
  <c r="PR131" i="63"/>
  <c r="PQ131" i="63"/>
  <c r="PP131" i="63"/>
  <c r="PO131" i="63"/>
  <c r="PN131" i="63"/>
  <c r="PM131" i="63"/>
  <c r="PL131" i="63"/>
  <c r="PK131" i="63"/>
  <c r="PJ131" i="63"/>
  <c r="PI131" i="63"/>
  <c r="PH131" i="63"/>
  <c r="PG131" i="63"/>
  <c r="PF131" i="63"/>
  <c r="PE131" i="63"/>
  <c r="PD131" i="63"/>
  <c r="PC131" i="63"/>
  <c r="PB131" i="63"/>
  <c r="PA131" i="63"/>
  <c r="OZ131" i="63"/>
  <c r="OY131" i="63"/>
  <c r="OX131" i="63"/>
  <c r="OW131" i="63"/>
  <c r="OV131" i="63"/>
  <c r="OU131" i="63"/>
  <c r="OT131" i="63"/>
  <c r="OS131" i="63"/>
  <c r="OR131" i="63"/>
  <c r="OQ131" i="63"/>
  <c r="OP131" i="63"/>
  <c r="OO131" i="63"/>
  <c r="ON131" i="63"/>
  <c r="OM131" i="63"/>
  <c r="OL131" i="63"/>
  <c r="OK131" i="63"/>
  <c r="OJ131" i="63"/>
  <c r="OI131" i="63"/>
  <c r="OH131" i="63"/>
  <c r="OG131" i="63"/>
  <c r="OF131" i="63"/>
  <c r="OE131" i="63"/>
  <c r="OD131" i="63"/>
  <c r="OC131" i="63"/>
  <c r="OB131" i="63"/>
  <c r="OA131" i="63"/>
  <c r="NZ131" i="63"/>
  <c r="NY131" i="63"/>
  <c r="NX131" i="63"/>
  <c r="NW131" i="63"/>
  <c r="NV131" i="63"/>
  <c r="NU131" i="63"/>
  <c r="NT131" i="63"/>
  <c r="NS131" i="63"/>
  <c r="NR131" i="63"/>
  <c r="NQ131" i="63"/>
  <c r="NP131" i="63"/>
  <c r="NO131" i="63"/>
  <c r="NN131" i="63"/>
  <c r="NM131" i="63"/>
  <c r="NL131" i="63"/>
  <c r="NK131" i="63"/>
  <c r="NJ131" i="63"/>
  <c r="NI131" i="63"/>
  <c r="NH131" i="63"/>
  <c r="NG131" i="63"/>
  <c r="NF131" i="63"/>
  <c r="NE131" i="63"/>
  <c r="ND131" i="63"/>
  <c r="NC131" i="63"/>
  <c r="NB131" i="63"/>
  <c r="NA131" i="63"/>
  <c r="MZ131" i="63"/>
  <c r="MY131" i="63"/>
  <c r="MX131" i="63"/>
  <c r="MW131" i="63"/>
  <c r="MV131" i="63"/>
  <c r="MU131" i="63"/>
  <c r="MT131" i="63"/>
  <c r="MS131" i="63"/>
  <c r="MR131" i="63"/>
  <c r="MQ131" i="63"/>
  <c r="MP131" i="63"/>
  <c r="MO131" i="63"/>
  <c r="MN131" i="63"/>
  <c r="MM131" i="63"/>
  <c r="ML131" i="63"/>
  <c r="MK131" i="63"/>
  <c r="MJ131" i="63"/>
  <c r="MI131" i="63"/>
  <c r="MH131" i="63"/>
  <c r="MG131" i="63"/>
  <c r="MF131" i="63"/>
  <c r="ME131" i="63"/>
  <c r="MD131" i="63"/>
  <c r="MC131" i="63"/>
  <c r="MB131" i="63"/>
  <c r="MA131" i="63"/>
  <c r="LZ131" i="63"/>
  <c r="LY131" i="63"/>
  <c r="LX131" i="63"/>
  <c r="LW131" i="63"/>
  <c r="LV131" i="63"/>
  <c r="LU131" i="63"/>
  <c r="LT131" i="63"/>
  <c r="LS131" i="63"/>
  <c r="LR131" i="63"/>
  <c r="LQ131" i="63"/>
  <c r="LP131" i="63"/>
  <c r="LO131" i="63"/>
  <c r="LN131" i="63"/>
  <c r="LM131" i="63"/>
  <c r="LL131" i="63"/>
  <c r="LK131" i="63"/>
  <c r="LJ131" i="63"/>
  <c r="LI131" i="63"/>
  <c r="LH131" i="63"/>
  <c r="LG131" i="63"/>
  <c r="LF131" i="63"/>
  <c r="LE131" i="63"/>
  <c r="LD131" i="63"/>
  <c r="LC131" i="63"/>
  <c r="LB131" i="63"/>
  <c r="LA131" i="63"/>
  <c r="KZ131" i="63"/>
  <c r="KY131" i="63"/>
  <c r="KX131" i="63"/>
  <c r="KW131" i="63"/>
  <c r="KV131" i="63"/>
  <c r="KU131" i="63"/>
  <c r="KT131" i="63"/>
  <c r="KS131" i="63"/>
  <c r="KR131" i="63"/>
  <c r="KQ131" i="63"/>
  <c r="KP131" i="63"/>
  <c r="KO131" i="63"/>
  <c r="KN131" i="63"/>
  <c r="KM131" i="63"/>
  <c r="KL131" i="63"/>
  <c r="KK131" i="63"/>
  <c r="KJ131" i="63"/>
  <c r="KI131" i="63"/>
  <c r="KH131" i="63"/>
  <c r="KG131" i="63"/>
  <c r="KF131" i="63"/>
  <c r="KE131" i="63"/>
  <c r="KD131" i="63"/>
  <c r="KC131" i="63"/>
  <c r="KB131" i="63"/>
  <c r="KA131" i="63"/>
  <c r="JZ131" i="63"/>
  <c r="JY131" i="63"/>
  <c r="JX131" i="63"/>
  <c r="JW131" i="63"/>
  <c r="JV131" i="63"/>
  <c r="JU131" i="63"/>
  <c r="JT131" i="63"/>
  <c r="JS131" i="63"/>
  <c r="JR131" i="63"/>
  <c r="JQ131" i="63"/>
  <c r="JP131" i="63"/>
  <c r="JO131" i="63"/>
  <c r="JN131" i="63"/>
  <c r="JM131" i="63"/>
  <c r="JL131" i="63"/>
  <c r="JK131" i="63"/>
  <c r="JJ131" i="63"/>
  <c r="JI131" i="63"/>
  <c r="JH131" i="63"/>
  <c r="JG131" i="63"/>
  <c r="JF131" i="63"/>
  <c r="JE131" i="63"/>
  <c r="JD131" i="63"/>
  <c r="JC131" i="63"/>
  <c r="JB131" i="63"/>
  <c r="JA131" i="63"/>
  <c r="IZ131" i="63"/>
  <c r="IY131" i="63"/>
  <c r="IX131" i="63"/>
  <c r="IW131" i="63"/>
  <c r="IV131" i="63"/>
  <c r="IU131" i="63"/>
  <c r="IT131" i="63"/>
  <c r="IS131" i="63"/>
  <c r="IR131" i="63"/>
  <c r="IQ131" i="63"/>
  <c r="IP131" i="63"/>
  <c r="IO131" i="63"/>
  <c r="IN131" i="63"/>
  <c r="IM131" i="63"/>
  <c r="IL131" i="63"/>
  <c r="IK131" i="63"/>
  <c r="IJ131" i="63"/>
  <c r="II131" i="63"/>
  <c r="IH131" i="63"/>
  <c r="IG131" i="63"/>
  <c r="IF131" i="63"/>
  <c r="IE131" i="63"/>
  <c r="ID131" i="63"/>
  <c r="IC131" i="63"/>
  <c r="IB131" i="63"/>
  <c r="IA131" i="63"/>
  <c r="HZ131" i="63"/>
  <c r="HY131" i="63"/>
  <c r="HX131" i="63"/>
  <c r="HW131" i="63"/>
  <c r="HV131" i="63"/>
  <c r="HU131" i="63"/>
  <c r="HT131" i="63"/>
  <c r="HS131" i="63"/>
  <c r="HR131" i="63"/>
  <c r="HQ131" i="63"/>
  <c r="HP131" i="63"/>
  <c r="HO131" i="63"/>
  <c r="HN131" i="63"/>
  <c r="HM131" i="63"/>
  <c r="HL131" i="63"/>
  <c r="HK131" i="63"/>
  <c r="HJ131" i="63"/>
  <c r="HI131" i="63"/>
  <c r="HH131" i="63"/>
  <c r="HG131" i="63"/>
  <c r="HF131" i="63"/>
  <c r="HE131" i="63"/>
  <c r="HD131" i="63"/>
  <c r="HC131" i="63"/>
  <c r="HB131" i="63"/>
  <c r="HA131" i="63"/>
  <c r="GZ131" i="63"/>
  <c r="GY131" i="63"/>
  <c r="GX131" i="63"/>
  <c r="GW131" i="63"/>
  <c r="GV131" i="63"/>
  <c r="GU131" i="63"/>
  <c r="GT131" i="63"/>
  <c r="GS131" i="63"/>
  <c r="GR131" i="63"/>
  <c r="GQ131" i="63"/>
  <c r="GP131" i="63"/>
  <c r="GO131" i="63"/>
  <c r="GN131" i="63"/>
  <c r="GM131" i="63"/>
  <c r="GL131" i="63"/>
  <c r="GK131" i="63"/>
  <c r="GJ131" i="63"/>
  <c r="GI131" i="63"/>
  <c r="GH131" i="63"/>
  <c r="GG131" i="63"/>
  <c r="GF131" i="63"/>
  <c r="GE131" i="63"/>
  <c r="GD131" i="63"/>
  <c r="GC131" i="63"/>
  <c r="GB131" i="63"/>
  <c r="GA131" i="63"/>
  <c r="FZ131" i="63"/>
  <c r="FY131" i="63"/>
  <c r="FX131" i="63"/>
  <c r="FW131" i="63"/>
  <c r="FV131" i="63"/>
  <c r="FU131" i="63"/>
  <c r="FT131" i="63"/>
  <c r="FS131" i="63"/>
  <c r="FR131" i="63"/>
  <c r="FQ131" i="63"/>
  <c r="FP131" i="63"/>
  <c r="FO131" i="63"/>
  <c r="FN131" i="63"/>
  <c r="FM131" i="63"/>
  <c r="FL131" i="63"/>
  <c r="FK131" i="63"/>
  <c r="FJ131" i="63"/>
  <c r="FI131" i="63"/>
  <c r="FH131" i="63"/>
  <c r="FG131" i="63"/>
  <c r="FF131" i="63"/>
  <c r="FE131" i="63"/>
  <c r="FD131" i="63"/>
  <c r="FC131" i="63"/>
  <c r="FB131" i="63"/>
  <c r="FA131" i="63"/>
  <c r="EZ131" i="63"/>
  <c r="EY131" i="63"/>
  <c r="EX131" i="63"/>
  <c r="EW131" i="63"/>
  <c r="EV131" i="63"/>
  <c r="EU131" i="63"/>
  <c r="ET131" i="63"/>
  <c r="ES131" i="63"/>
  <c r="ER131" i="63"/>
  <c r="EQ131" i="63"/>
  <c r="EP131" i="63"/>
  <c r="EO131" i="63"/>
  <c r="EN131" i="63"/>
  <c r="EM131" i="63"/>
  <c r="EL131" i="63"/>
  <c r="EK131" i="63"/>
  <c r="EJ131" i="63"/>
  <c r="EI131" i="63"/>
  <c r="EH131" i="63"/>
  <c r="EG131" i="63"/>
  <c r="EF131" i="63"/>
  <c r="EE131" i="63"/>
  <c r="ED131" i="63"/>
  <c r="EC131" i="63"/>
  <c r="EB131" i="63"/>
  <c r="EA131" i="63"/>
  <c r="DZ131" i="63"/>
  <c r="DY131" i="63"/>
  <c r="DX131" i="63"/>
  <c r="DW131" i="63"/>
  <c r="DV131" i="63"/>
  <c r="DU131" i="63"/>
  <c r="DT131" i="63"/>
  <c r="DS131" i="63"/>
  <c r="DR131" i="63"/>
  <c r="DQ131" i="63"/>
  <c r="DP131" i="63"/>
  <c r="DO131" i="63"/>
  <c r="DN131" i="63"/>
  <c r="DM131" i="63"/>
  <c r="DL131" i="63"/>
  <c r="DK131" i="63"/>
  <c r="DJ131" i="63"/>
  <c r="DI131" i="63"/>
  <c r="DH131" i="63"/>
  <c r="DG131" i="63"/>
  <c r="DF131" i="63"/>
  <c r="DE131" i="63"/>
  <c r="DD131" i="63"/>
  <c r="DC131" i="63"/>
  <c r="DB131" i="63"/>
  <c r="DA131" i="63"/>
  <c r="CZ131" i="63"/>
  <c r="CY131" i="63"/>
  <c r="CX131" i="63"/>
  <c r="CW131" i="63"/>
  <c r="CV131" i="63"/>
  <c r="CU131" i="63"/>
  <c r="CT131" i="63"/>
  <c r="CS131" i="63"/>
  <c r="CR131" i="63"/>
  <c r="CQ131" i="63"/>
  <c r="CP131" i="63"/>
  <c r="CO131" i="63"/>
  <c r="CN131" i="63"/>
  <c r="CM131" i="63"/>
  <c r="CL131" i="63"/>
  <c r="CK131" i="63"/>
  <c r="CJ131" i="63"/>
  <c r="CI131" i="63"/>
  <c r="CH131" i="63"/>
  <c r="CG131" i="63"/>
  <c r="CF131" i="63"/>
  <c r="CE131" i="63"/>
  <c r="CD131" i="63"/>
  <c r="CC131" i="63"/>
  <c r="CB131" i="63"/>
  <c r="CA131" i="63"/>
  <c r="BZ131" i="63"/>
  <c r="BY131" i="63"/>
  <c r="BX131" i="63"/>
  <c r="BW131" i="63"/>
  <c r="BV131" i="63"/>
  <c r="BU131" i="63"/>
  <c r="BT131" i="63"/>
  <c r="BS131" i="63"/>
  <c r="BR131" i="63"/>
  <c r="BQ131" i="63"/>
  <c r="BP131" i="63"/>
  <c r="BO131" i="63"/>
  <c r="BN131" i="63"/>
  <c r="BM131" i="63"/>
  <c r="BL131" i="63"/>
  <c r="BK131" i="63"/>
  <c r="BJ131" i="63"/>
  <c r="BI131" i="63"/>
  <c r="BH131" i="63"/>
  <c r="BG131" i="63"/>
  <c r="BF131" i="63"/>
  <c r="BE131" i="63"/>
  <c r="BD131" i="63"/>
  <c r="BC131" i="63"/>
  <c r="BB131" i="63"/>
  <c r="BA131" i="63"/>
  <c r="AZ131" i="63"/>
  <c r="AY131" i="63"/>
  <c r="AX131" i="63"/>
  <c r="AW131" i="63"/>
  <c r="AV131" i="63"/>
  <c r="AU131" i="63"/>
  <c r="AT131" i="63"/>
  <c r="AS131" i="63"/>
  <c r="AR131" i="63"/>
  <c r="AQ131" i="63"/>
  <c r="AP131" i="63"/>
  <c r="AO131" i="63"/>
  <c r="AN131" i="63"/>
  <c r="AM131" i="63"/>
  <c r="AL131" i="63"/>
  <c r="AK131" i="63"/>
  <c r="AJ131" i="63"/>
  <c r="AI131" i="63"/>
  <c r="AH131" i="63"/>
  <c r="AG131" i="63"/>
  <c r="AF131" i="63"/>
  <c r="AE131" i="63"/>
  <c r="AD131" i="63"/>
  <c r="AC131" i="63"/>
  <c r="AB131" i="63"/>
  <c r="AA131" i="63"/>
  <c r="Z131" i="63"/>
  <c r="Y131" i="63"/>
  <c r="X131" i="63"/>
  <c r="W131" i="63"/>
  <c r="V131" i="63"/>
  <c r="U131" i="63"/>
  <c r="T131" i="63"/>
  <c r="S131" i="63"/>
  <c r="R131" i="63"/>
  <c r="Q131" i="63"/>
  <c r="P131" i="63"/>
  <c r="O131" i="63"/>
  <c r="N131" i="63"/>
  <c r="M131" i="63"/>
  <c r="L131" i="63"/>
  <c r="K131" i="63"/>
  <c r="J131" i="63"/>
  <c r="I131" i="63"/>
  <c r="H131" i="63"/>
  <c r="G131" i="63"/>
  <c r="F131" i="63"/>
  <c r="E131" i="63"/>
  <c r="D131" i="63"/>
  <c r="C131" i="63"/>
  <c r="B131" i="63"/>
  <c r="SG93" i="63"/>
  <c r="SF93" i="63"/>
  <c r="SE93" i="63"/>
  <c r="SD93" i="63"/>
  <c r="SC93" i="63"/>
  <c r="SB93" i="63"/>
  <c r="SA93" i="63"/>
  <c r="RZ93" i="63"/>
  <c r="RY93" i="63"/>
  <c r="RX93" i="63"/>
  <c r="RW93" i="63"/>
  <c r="RV93" i="63"/>
  <c r="RU93" i="63"/>
  <c r="RT93" i="63"/>
  <c r="RS93" i="63"/>
  <c r="RR93" i="63"/>
  <c r="RQ93" i="63"/>
  <c r="RP93" i="63"/>
  <c r="RO93" i="63"/>
  <c r="RN93" i="63"/>
  <c r="RM93" i="63"/>
  <c r="RL93" i="63"/>
  <c r="RK93" i="63"/>
  <c r="RJ93" i="63"/>
  <c r="RI93" i="63"/>
  <c r="RH93" i="63"/>
  <c r="RG93" i="63"/>
  <c r="RF93" i="63"/>
  <c r="RE93" i="63"/>
  <c r="RD93" i="63"/>
  <c r="RC93" i="63"/>
  <c r="RB93" i="63"/>
  <c r="RA93" i="63"/>
  <c r="QZ93" i="63"/>
  <c r="QY93" i="63"/>
  <c r="QX93" i="63"/>
  <c r="QW93" i="63"/>
  <c r="QV93" i="63"/>
  <c r="QU93" i="63"/>
  <c r="QT93" i="63"/>
  <c r="QS93" i="63"/>
  <c r="QR93" i="63"/>
  <c r="QQ93" i="63"/>
  <c r="QP93" i="63"/>
  <c r="QO93" i="63"/>
  <c r="QN93" i="63"/>
  <c r="QM93" i="63"/>
  <c r="QL93" i="63"/>
  <c r="QK93" i="63"/>
  <c r="QJ93" i="63"/>
  <c r="QI93" i="63"/>
  <c r="QH93" i="63"/>
  <c r="QG93" i="63"/>
  <c r="QF93" i="63"/>
  <c r="QE93" i="63"/>
  <c r="QD93" i="63"/>
  <c r="QC93" i="63"/>
  <c r="QB93" i="63"/>
  <c r="QA93" i="63"/>
  <c r="PZ93" i="63"/>
  <c r="PY93" i="63"/>
  <c r="PX93" i="63"/>
  <c r="PW93" i="63"/>
  <c r="PV93" i="63"/>
  <c r="PU93" i="63"/>
  <c r="PT93" i="63"/>
  <c r="PS93" i="63"/>
  <c r="PR93" i="63"/>
  <c r="PQ93" i="63"/>
  <c r="PP93" i="63"/>
  <c r="PO93" i="63"/>
  <c r="PN93" i="63"/>
  <c r="PM93" i="63"/>
  <c r="PL93" i="63"/>
  <c r="PK93" i="63"/>
  <c r="PJ93" i="63"/>
  <c r="PI93" i="63"/>
  <c r="PH93" i="63"/>
  <c r="PG93" i="63"/>
  <c r="PF93" i="63"/>
  <c r="PE93" i="63"/>
  <c r="PD93" i="63"/>
  <c r="PC93" i="63"/>
  <c r="PB93" i="63"/>
  <c r="PA93" i="63"/>
  <c r="OZ93" i="63"/>
  <c r="OY93" i="63"/>
  <c r="OX93" i="63"/>
  <c r="OW93" i="63"/>
  <c r="OV93" i="63"/>
  <c r="OU93" i="63"/>
  <c r="OT93" i="63"/>
  <c r="OS93" i="63"/>
  <c r="OR93" i="63"/>
  <c r="OQ93" i="63"/>
  <c r="OP93" i="63"/>
  <c r="OO93" i="63"/>
  <c r="ON93" i="63"/>
  <c r="OM93" i="63"/>
  <c r="OL93" i="63"/>
  <c r="OK93" i="63"/>
  <c r="OJ93" i="63"/>
  <c r="OI93" i="63"/>
  <c r="OH93" i="63"/>
  <c r="OG93" i="63"/>
  <c r="OF93" i="63"/>
  <c r="OE93" i="63"/>
  <c r="OD93" i="63"/>
  <c r="OC93" i="63"/>
  <c r="OB93" i="63"/>
  <c r="OA93" i="63"/>
  <c r="NZ93" i="63"/>
  <c r="NY93" i="63"/>
  <c r="NX93" i="63"/>
  <c r="NW93" i="63"/>
  <c r="NV93" i="63"/>
  <c r="NU93" i="63"/>
  <c r="NT93" i="63"/>
  <c r="NS93" i="63"/>
  <c r="NR93" i="63"/>
  <c r="NQ93" i="63"/>
  <c r="NP93" i="63"/>
  <c r="NO93" i="63"/>
  <c r="NN93" i="63"/>
  <c r="NM93" i="63"/>
  <c r="NL93" i="63"/>
  <c r="NK93" i="63"/>
  <c r="NJ93" i="63"/>
  <c r="NI93" i="63"/>
  <c r="NH93" i="63"/>
  <c r="NG93" i="63"/>
  <c r="NF93" i="63"/>
  <c r="NE93" i="63"/>
  <c r="ND93" i="63"/>
  <c r="NC93" i="63"/>
  <c r="NB93" i="63"/>
  <c r="NA93" i="63"/>
  <c r="MZ93" i="63"/>
  <c r="MY93" i="63"/>
  <c r="MX93" i="63"/>
  <c r="MW93" i="63"/>
  <c r="MV93" i="63"/>
  <c r="MU93" i="63"/>
  <c r="MT93" i="63"/>
  <c r="MS93" i="63"/>
  <c r="MR93" i="63"/>
  <c r="MQ93" i="63"/>
  <c r="MP93" i="63"/>
  <c r="MO93" i="63"/>
  <c r="MN93" i="63"/>
  <c r="MM93" i="63"/>
  <c r="ML93" i="63"/>
  <c r="MK93" i="63"/>
  <c r="MJ93" i="63"/>
  <c r="MI93" i="63"/>
  <c r="MH93" i="63"/>
  <c r="MG93" i="63"/>
  <c r="MF93" i="63"/>
  <c r="ME93" i="63"/>
  <c r="MD93" i="63"/>
  <c r="MC93" i="63"/>
  <c r="MB93" i="63"/>
  <c r="MA93" i="63"/>
  <c r="LZ93" i="63"/>
  <c r="LY93" i="63"/>
  <c r="LX93" i="63"/>
  <c r="LW93" i="63"/>
  <c r="LV93" i="63"/>
  <c r="LU93" i="63"/>
  <c r="LT93" i="63"/>
  <c r="LS93" i="63"/>
  <c r="LR93" i="63"/>
  <c r="LQ93" i="63"/>
  <c r="LP93" i="63"/>
  <c r="LO93" i="63"/>
  <c r="LN93" i="63"/>
  <c r="LM93" i="63"/>
  <c r="LL93" i="63"/>
  <c r="LK93" i="63"/>
  <c r="LJ93" i="63"/>
  <c r="LI93" i="63"/>
  <c r="LH93" i="63"/>
  <c r="LG93" i="63"/>
  <c r="LF93" i="63"/>
  <c r="LE93" i="63"/>
  <c r="LD93" i="63"/>
  <c r="LC93" i="63"/>
  <c r="LB93" i="63"/>
  <c r="LA93" i="63"/>
  <c r="KZ93" i="63"/>
  <c r="KY93" i="63"/>
  <c r="KX93" i="63"/>
  <c r="KW93" i="63"/>
  <c r="KV93" i="63"/>
  <c r="KU93" i="63"/>
  <c r="KT93" i="63"/>
  <c r="KS93" i="63"/>
  <c r="KR93" i="63"/>
  <c r="KQ93" i="63"/>
  <c r="KP93" i="63"/>
  <c r="KO93" i="63"/>
  <c r="KN93" i="63"/>
  <c r="KM93" i="63"/>
  <c r="KL93" i="63"/>
  <c r="KK93" i="63"/>
  <c r="KJ93" i="63"/>
  <c r="KI93" i="63"/>
  <c r="KH93" i="63"/>
  <c r="KG93" i="63"/>
  <c r="KF93" i="63"/>
  <c r="KE93" i="63"/>
  <c r="KD93" i="63"/>
  <c r="KC93" i="63"/>
  <c r="KB93" i="63"/>
  <c r="KA93" i="63"/>
  <c r="JZ93" i="63"/>
  <c r="JY93" i="63"/>
  <c r="JX93" i="63"/>
  <c r="JW93" i="63"/>
  <c r="JV93" i="63"/>
  <c r="JU93" i="63"/>
  <c r="JT93" i="63"/>
  <c r="JS93" i="63"/>
  <c r="JR93" i="63"/>
  <c r="JQ93" i="63"/>
  <c r="JP93" i="63"/>
  <c r="JO93" i="63"/>
  <c r="JN93" i="63"/>
  <c r="JM93" i="63"/>
  <c r="JL93" i="63"/>
  <c r="JK93" i="63"/>
  <c r="JJ93" i="63"/>
  <c r="JI93" i="63"/>
  <c r="JH93" i="63"/>
  <c r="JG93" i="63"/>
  <c r="JF93" i="63"/>
  <c r="JE93" i="63"/>
  <c r="JD93" i="63"/>
  <c r="JC93" i="63"/>
  <c r="JB93" i="63"/>
  <c r="JA93" i="63"/>
  <c r="IZ93" i="63"/>
  <c r="IY93" i="63"/>
  <c r="IX93" i="63"/>
  <c r="IW93" i="63"/>
  <c r="IV93" i="63"/>
  <c r="IU93" i="63"/>
  <c r="IT93" i="63"/>
  <c r="IS93" i="63"/>
  <c r="IR93" i="63"/>
  <c r="IQ93" i="63"/>
  <c r="IP93" i="63"/>
  <c r="IO93" i="63"/>
  <c r="IN93" i="63"/>
  <c r="IM93" i="63"/>
  <c r="IL93" i="63"/>
  <c r="IK93" i="63"/>
  <c r="IJ93" i="63"/>
  <c r="II93" i="63"/>
  <c r="IH93" i="63"/>
  <c r="IG93" i="63"/>
  <c r="IF93" i="63"/>
  <c r="IE93" i="63"/>
  <c r="ID93" i="63"/>
  <c r="IC93" i="63"/>
  <c r="IB93" i="63"/>
  <c r="IA93" i="63"/>
  <c r="HZ93" i="63"/>
  <c r="HY93" i="63"/>
  <c r="HX93" i="63"/>
  <c r="HW93" i="63"/>
  <c r="HV93" i="63"/>
  <c r="HU93" i="63"/>
  <c r="HT93" i="63"/>
  <c r="HS93" i="63"/>
  <c r="HR93" i="63"/>
  <c r="HQ93" i="63"/>
  <c r="HP93" i="63"/>
  <c r="HO93" i="63"/>
  <c r="HN93" i="63"/>
  <c r="HM93" i="63"/>
  <c r="HL93" i="63"/>
  <c r="HK93" i="63"/>
  <c r="HJ93" i="63"/>
  <c r="HI93" i="63"/>
  <c r="HH93" i="63"/>
  <c r="HG93" i="63"/>
  <c r="HF93" i="63"/>
  <c r="HE93" i="63"/>
  <c r="HD93" i="63"/>
  <c r="HC93" i="63"/>
  <c r="HB93" i="63"/>
  <c r="HA93" i="63"/>
  <c r="GZ93" i="63"/>
  <c r="GY93" i="63"/>
  <c r="GX93" i="63"/>
  <c r="GW93" i="63"/>
  <c r="GV93" i="63"/>
  <c r="GU93" i="63"/>
  <c r="GT93" i="63"/>
  <c r="GS93" i="63"/>
  <c r="GR93" i="63"/>
  <c r="GQ93" i="63"/>
  <c r="GP93" i="63"/>
  <c r="GO93" i="63"/>
  <c r="GN93" i="63"/>
  <c r="GM93" i="63"/>
  <c r="GL93" i="63"/>
  <c r="GK93" i="63"/>
  <c r="GJ93" i="63"/>
  <c r="GI93" i="63"/>
  <c r="GH93" i="63"/>
  <c r="GG93" i="63"/>
  <c r="GF93" i="63"/>
  <c r="GE93" i="63"/>
  <c r="GD93" i="63"/>
  <c r="GC93" i="63"/>
  <c r="GB93" i="63"/>
  <c r="GA93" i="63"/>
  <c r="FZ93" i="63"/>
  <c r="FY93" i="63"/>
  <c r="FX93" i="63"/>
  <c r="FW93" i="63"/>
  <c r="FV93" i="63"/>
  <c r="FU93" i="63"/>
  <c r="FT93" i="63"/>
  <c r="FS93" i="63"/>
  <c r="FR93" i="63"/>
  <c r="FQ93" i="63"/>
  <c r="FP93" i="63"/>
  <c r="FO93" i="63"/>
  <c r="FN93" i="63"/>
  <c r="FM93" i="63"/>
  <c r="FL93" i="63"/>
  <c r="FK93" i="63"/>
  <c r="FJ93" i="63"/>
  <c r="FI93" i="63"/>
  <c r="FH93" i="63"/>
  <c r="FG93" i="63"/>
  <c r="FF93" i="63"/>
  <c r="FE93" i="63"/>
  <c r="FD93" i="63"/>
  <c r="FC93" i="63"/>
  <c r="FB93" i="63"/>
  <c r="FA93" i="63"/>
  <c r="EZ93" i="63"/>
  <c r="EY93" i="63"/>
  <c r="EX93" i="63"/>
  <c r="EW93" i="63"/>
  <c r="EV93" i="63"/>
  <c r="EU93" i="63"/>
  <c r="ET93" i="63"/>
  <c r="ES93" i="63"/>
  <c r="ER93" i="63"/>
  <c r="EQ93" i="63"/>
  <c r="EP93" i="63"/>
  <c r="EO93" i="63"/>
  <c r="EN93" i="63"/>
  <c r="EM93" i="63"/>
  <c r="EL93" i="63"/>
  <c r="EK93" i="63"/>
  <c r="EJ93" i="63"/>
  <c r="EI93" i="63"/>
  <c r="EH93" i="63"/>
  <c r="EG93" i="63"/>
  <c r="EF93" i="63"/>
  <c r="EE93" i="63"/>
  <c r="ED93" i="63"/>
  <c r="EC93" i="63"/>
  <c r="EB93" i="63"/>
  <c r="EA93" i="63"/>
  <c r="DZ93" i="63"/>
  <c r="DY93" i="63"/>
  <c r="DX93" i="63"/>
  <c r="DW93" i="63"/>
  <c r="DV93" i="63"/>
  <c r="DU93" i="63"/>
  <c r="DT93" i="63"/>
  <c r="DS93" i="63"/>
  <c r="DR93" i="63"/>
  <c r="DQ93" i="63"/>
  <c r="DP93" i="63"/>
  <c r="DO93" i="63"/>
  <c r="DN93" i="63"/>
  <c r="DM93" i="63"/>
  <c r="DL93" i="63"/>
  <c r="DK93" i="63"/>
  <c r="DJ93" i="63"/>
  <c r="DI93" i="63"/>
  <c r="DH93" i="63"/>
  <c r="DG93" i="63"/>
  <c r="DF93" i="63"/>
  <c r="DE93" i="63"/>
  <c r="DD93" i="63"/>
  <c r="DC93" i="63"/>
  <c r="DB93" i="63"/>
  <c r="DA93" i="63"/>
  <c r="CZ93" i="63"/>
  <c r="CY93" i="63"/>
  <c r="CX93" i="63"/>
  <c r="CW93" i="63"/>
  <c r="CV93" i="63"/>
  <c r="CU93" i="63"/>
  <c r="CT93" i="63"/>
  <c r="CS93" i="63"/>
  <c r="CR93" i="63"/>
  <c r="CQ93" i="63"/>
  <c r="CP93" i="63"/>
  <c r="CO93" i="63"/>
  <c r="CN93" i="63"/>
  <c r="CM93" i="63"/>
  <c r="CL93" i="63"/>
  <c r="CK93" i="63"/>
  <c r="CJ93" i="63"/>
  <c r="CI93" i="63"/>
  <c r="CH93" i="63"/>
  <c r="CG93" i="63"/>
  <c r="CF93" i="63"/>
  <c r="CE93" i="63"/>
  <c r="CD93" i="63"/>
  <c r="CC93" i="63"/>
  <c r="CB93" i="63"/>
  <c r="CA93" i="63"/>
  <c r="BZ93" i="63"/>
  <c r="BY93" i="63"/>
  <c r="BX93" i="63"/>
  <c r="BW93" i="63"/>
  <c r="BV93" i="63"/>
  <c r="BU93" i="63"/>
  <c r="BT93" i="63"/>
  <c r="BS93" i="63"/>
  <c r="BR93" i="63"/>
  <c r="BQ93" i="63"/>
  <c r="BP93" i="63"/>
  <c r="BO93" i="63"/>
  <c r="BN93" i="63"/>
  <c r="BM93" i="63"/>
  <c r="BL93" i="63"/>
  <c r="BK93" i="63"/>
  <c r="BJ93" i="63"/>
  <c r="BI93" i="63"/>
  <c r="BH93" i="63"/>
  <c r="BG93" i="63"/>
  <c r="BF93" i="63"/>
  <c r="BE93" i="63"/>
  <c r="BD93" i="63"/>
  <c r="BC93" i="63"/>
  <c r="BB93" i="63"/>
  <c r="BA93" i="63"/>
  <c r="AZ93"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B93" i="63"/>
  <c r="SG92" i="63"/>
  <c r="SF92" i="63"/>
  <c r="SE92" i="63"/>
  <c r="SD92" i="63"/>
  <c r="SC92" i="63"/>
  <c r="SB92" i="63"/>
  <c r="SA92" i="63"/>
  <c r="RZ92" i="63"/>
  <c r="RY92" i="63"/>
  <c r="RX92" i="63"/>
  <c r="RW92" i="63"/>
  <c r="RV92" i="63"/>
  <c r="RU92" i="63"/>
  <c r="RT92" i="63"/>
  <c r="RS92" i="63"/>
  <c r="RR92" i="63"/>
  <c r="RQ92" i="63"/>
  <c r="RP92" i="63"/>
  <c r="RO92" i="63"/>
  <c r="RN92" i="63"/>
  <c r="RM92" i="63"/>
  <c r="RL92" i="63"/>
  <c r="RK92" i="63"/>
  <c r="RJ92" i="63"/>
  <c r="RI92" i="63"/>
  <c r="RH92" i="63"/>
  <c r="RG92" i="63"/>
  <c r="RF92" i="63"/>
  <c r="RE92" i="63"/>
  <c r="RD92" i="63"/>
  <c r="RC92" i="63"/>
  <c r="RB92" i="63"/>
  <c r="RA92" i="63"/>
  <c r="QZ92" i="63"/>
  <c r="QY92" i="63"/>
  <c r="QX92" i="63"/>
  <c r="QW92" i="63"/>
  <c r="QV92" i="63"/>
  <c r="QU92" i="63"/>
  <c r="QT92" i="63"/>
  <c r="QS92" i="63"/>
  <c r="QR92" i="63"/>
  <c r="QQ92" i="63"/>
  <c r="QP92" i="63"/>
  <c r="QO92" i="63"/>
  <c r="QN92" i="63"/>
  <c r="QM92" i="63"/>
  <c r="QL92" i="63"/>
  <c r="QK92" i="63"/>
  <c r="QJ92" i="63"/>
  <c r="QI92" i="63"/>
  <c r="QH92" i="63"/>
  <c r="QG92" i="63"/>
  <c r="QF92" i="63"/>
  <c r="QE92" i="63"/>
  <c r="QD92" i="63"/>
  <c r="QC92" i="63"/>
  <c r="QB92" i="63"/>
  <c r="QA92" i="63"/>
  <c r="PZ92" i="63"/>
  <c r="PY92" i="63"/>
  <c r="PX92" i="63"/>
  <c r="PW92" i="63"/>
  <c r="PV92" i="63"/>
  <c r="PU92" i="63"/>
  <c r="PT92" i="63"/>
  <c r="PS92" i="63"/>
  <c r="PR92" i="63"/>
  <c r="PQ92" i="63"/>
  <c r="PP92" i="63"/>
  <c r="PO92" i="63"/>
  <c r="PN92" i="63"/>
  <c r="PM92" i="63"/>
  <c r="PL92" i="63"/>
  <c r="PK92" i="63"/>
  <c r="PJ92" i="63"/>
  <c r="PI92" i="63"/>
  <c r="PH92" i="63"/>
  <c r="PG92" i="63"/>
  <c r="PF92" i="63"/>
  <c r="PE92" i="63"/>
  <c r="PD92" i="63"/>
  <c r="PC92" i="63"/>
  <c r="PB92" i="63"/>
  <c r="PA92" i="63"/>
  <c r="OZ92" i="63"/>
  <c r="OY92" i="63"/>
  <c r="OX92" i="63"/>
  <c r="OW92" i="63"/>
  <c r="OV92" i="63"/>
  <c r="OU92" i="63"/>
  <c r="OT92" i="63"/>
  <c r="OS92" i="63"/>
  <c r="OR92" i="63"/>
  <c r="OQ92" i="63"/>
  <c r="OP92" i="63"/>
  <c r="OO92" i="63"/>
  <c r="ON92" i="63"/>
  <c r="OM92" i="63"/>
  <c r="OL92" i="63"/>
  <c r="OK92" i="63"/>
  <c r="OJ92" i="63"/>
  <c r="OI92" i="63"/>
  <c r="OH92" i="63"/>
  <c r="OG92" i="63"/>
  <c r="OF92" i="63"/>
  <c r="OE92" i="63"/>
  <c r="OD92" i="63"/>
  <c r="OC92" i="63"/>
  <c r="OB92" i="63"/>
  <c r="OA92" i="63"/>
  <c r="NZ92" i="63"/>
  <c r="NY92" i="63"/>
  <c r="NX92" i="63"/>
  <c r="NW92" i="63"/>
  <c r="NV92" i="63"/>
  <c r="NU92" i="63"/>
  <c r="NT92" i="63"/>
  <c r="NS92" i="63"/>
  <c r="NR92" i="63"/>
  <c r="NQ92" i="63"/>
  <c r="NP92" i="63"/>
  <c r="NO92" i="63"/>
  <c r="NN92" i="63"/>
  <c r="NM92" i="63"/>
  <c r="NL92" i="63"/>
  <c r="NK92" i="63"/>
  <c r="NJ92" i="63"/>
  <c r="NI92" i="63"/>
  <c r="NH92" i="63"/>
  <c r="NG92" i="63"/>
  <c r="NF92" i="63"/>
  <c r="NE92" i="63"/>
  <c r="ND92" i="63"/>
  <c r="NC92" i="63"/>
  <c r="NB92" i="63"/>
  <c r="NA92" i="63"/>
  <c r="MZ92" i="63"/>
  <c r="MY92" i="63"/>
  <c r="MX92" i="63"/>
  <c r="MW92" i="63"/>
  <c r="MV92" i="63"/>
  <c r="MU92" i="63"/>
  <c r="MT92" i="63"/>
  <c r="MS92" i="63"/>
  <c r="MR92" i="63"/>
  <c r="MQ92" i="63"/>
  <c r="MP92" i="63"/>
  <c r="MO92" i="63"/>
  <c r="MN92" i="63"/>
  <c r="MM92" i="63"/>
  <c r="ML92" i="63"/>
  <c r="MK92" i="63"/>
  <c r="MJ92" i="63"/>
  <c r="MI92" i="63"/>
  <c r="MH92" i="63"/>
  <c r="MG92" i="63"/>
  <c r="MF92" i="63"/>
  <c r="ME92" i="63"/>
  <c r="MD92" i="63"/>
  <c r="MC92" i="63"/>
  <c r="MB92" i="63"/>
  <c r="MA92" i="63"/>
  <c r="LZ92" i="63"/>
  <c r="LY92" i="63"/>
  <c r="LX92" i="63"/>
  <c r="LW92" i="63"/>
  <c r="LV92" i="63"/>
  <c r="LU92" i="63"/>
  <c r="LT92" i="63"/>
  <c r="LS92" i="63"/>
  <c r="LR92" i="63"/>
  <c r="LQ92" i="63"/>
  <c r="LP92" i="63"/>
  <c r="LO92" i="63"/>
  <c r="LN92" i="63"/>
  <c r="LM92" i="63"/>
  <c r="LL92" i="63"/>
  <c r="LK92" i="63"/>
  <c r="LJ92" i="63"/>
  <c r="LI92" i="63"/>
  <c r="LH92" i="63"/>
  <c r="LG92" i="63"/>
  <c r="LF92" i="63"/>
  <c r="LE92" i="63"/>
  <c r="LD92" i="63"/>
  <c r="LC92" i="63"/>
  <c r="LB92" i="63"/>
  <c r="LA92" i="63"/>
  <c r="KZ92" i="63"/>
  <c r="KY92" i="63"/>
  <c r="KX92" i="63"/>
  <c r="KW92" i="63"/>
  <c r="KV92" i="63"/>
  <c r="KU92" i="63"/>
  <c r="KT92" i="63"/>
  <c r="KS92" i="63"/>
  <c r="KR92" i="63"/>
  <c r="KQ92" i="63"/>
  <c r="KP92" i="63"/>
  <c r="KO92" i="63"/>
  <c r="KN92" i="63"/>
  <c r="KM92" i="63"/>
  <c r="KL92" i="63"/>
  <c r="KK92" i="63"/>
  <c r="KJ92" i="63"/>
  <c r="KI92" i="63"/>
  <c r="KH92" i="63"/>
  <c r="KG92" i="63"/>
  <c r="KF92" i="63"/>
  <c r="KE92" i="63"/>
  <c r="KD92" i="63"/>
  <c r="KC92" i="63"/>
  <c r="KB92" i="63"/>
  <c r="KA92" i="63"/>
  <c r="JZ92" i="63"/>
  <c r="JY92" i="63"/>
  <c r="JX92" i="63"/>
  <c r="JW92" i="63"/>
  <c r="JV92" i="63"/>
  <c r="JU92" i="63"/>
  <c r="JT92" i="63"/>
  <c r="JS92" i="63"/>
  <c r="JR92" i="63"/>
  <c r="JQ92" i="63"/>
  <c r="JP92" i="63"/>
  <c r="JO92" i="63"/>
  <c r="JN92" i="63"/>
  <c r="JM92" i="63"/>
  <c r="JL92" i="63"/>
  <c r="JK92" i="63"/>
  <c r="JJ92" i="63"/>
  <c r="JI92" i="63"/>
  <c r="JH92" i="63"/>
  <c r="JG92" i="63"/>
  <c r="JF92" i="63"/>
  <c r="JE92" i="63"/>
  <c r="JD92" i="63"/>
  <c r="JC92" i="63"/>
  <c r="JB92" i="63"/>
  <c r="JA92" i="63"/>
  <c r="IZ92" i="63"/>
  <c r="IY92" i="63"/>
  <c r="IX92" i="63"/>
  <c r="IW92" i="63"/>
  <c r="IV92" i="63"/>
  <c r="IU92" i="63"/>
  <c r="IT92" i="63"/>
  <c r="IS92" i="63"/>
  <c r="IR92" i="63"/>
  <c r="IQ92" i="63"/>
  <c r="IP92" i="63"/>
  <c r="IO92" i="63"/>
  <c r="IN92" i="63"/>
  <c r="IM92" i="63"/>
  <c r="IL92" i="63"/>
  <c r="IK92" i="63"/>
  <c r="IJ92" i="63"/>
  <c r="II92" i="63"/>
  <c r="IH92" i="63"/>
  <c r="IG92" i="63"/>
  <c r="IF92" i="63"/>
  <c r="IE92" i="63"/>
  <c r="ID92" i="63"/>
  <c r="IC92" i="63"/>
  <c r="IB92" i="63"/>
  <c r="IA92" i="63"/>
  <c r="HZ92" i="63"/>
  <c r="HY92" i="63"/>
  <c r="HX92" i="63"/>
  <c r="HW92" i="63"/>
  <c r="HV92" i="63"/>
  <c r="HU92" i="63"/>
  <c r="HT92" i="63"/>
  <c r="HS92" i="63"/>
  <c r="HR92" i="63"/>
  <c r="HQ92" i="63"/>
  <c r="HP92" i="63"/>
  <c r="HO92" i="63"/>
  <c r="HN92" i="63"/>
  <c r="HM92" i="63"/>
  <c r="HL92" i="63"/>
  <c r="HK92" i="63"/>
  <c r="HJ92" i="63"/>
  <c r="HI92" i="63"/>
  <c r="HH92" i="63"/>
  <c r="HG92" i="63"/>
  <c r="HF92" i="63"/>
  <c r="HE92" i="63"/>
  <c r="HD92" i="63"/>
  <c r="HC92" i="63"/>
  <c r="HB92" i="63"/>
  <c r="HA92" i="63"/>
  <c r="GZ92" i="63"/>
  <c r="GY92" i="63"/>
  <c r="GX92" i="63"/>
  <c r="GW92" i="63"/>
  <c r="GV92" i="63"/>
  <c r="GU92" i="63"/>
  <c r="GT92" i="63"/>
  <c r="GS92" i="63"/>
  <c r="GR92" i="63"/>
  <c r="GQ92" i="63"/>
  <c r="GP92" i="63"/>
  <c r="GO92" i="63"/>
  <c r="GN92" i="63"/>
  <c r="GM92" i="63"/>
  <c r="GL92" i="63"/>
  <c r="GK92" i="63"/>
  <c r="GJ92" i="63"/>
  <c r="GI92" i="63"/>
  <c r="GH92" i="63"/>
  <c r="GG92" i="63"/>
  <c r="GF92" i="63"/>
  <c r="GE92" i="63"/>
  <c r="GD92" i="63"/>
  <c r="GC92" i="63"/>
  <c r="GB92" i="63"/>
  <c r="GA92" i="63"/>
  <c r="FZ92" i="63"/>
  <c r="FY92" i="63"/>
  <c r="FX92" i="63"/>
  <c r="FW92" i="63"/>
  <c r="FV92" i="63"/>
  <c r="FU92" i="63"/>
  <c r="FT92" i="63"/>
  <c r="FS92" i="63"/>
  <c r="FR92" i="63"/>
  <c r="FQ92" i="63"/>
  <c r="FP92" i="63"/>
  <c r="FO92" i="63"/>
  <c r="FN92" i="63"/>
  <c r="FM92" i="63"/>
  <c r="FL92" i="63"/>
  <c r="FK92" i="63"/>
  <c r="FJ92" i="63"/>
  <c r="FI92" i="63"/>
  <c r="FH92" i="63"/>
  <c r="FG92" i="63"/>
  <c r="FF92" i="63"/>
  <c r="FE92" i="63"/>
  <c r="FD92" i="63"/>
  <c r="FC92" i="63"/>
  <c r="FB92" i="63"/>
  <c r="FA92" i="63"/>
  <c r="EZ92" i="63"/>
  <c r="EY92" i="63"/>
  <c r="EX92" i="63"/>
  <c r="EW92" i="63"/>
  <c r="EV92" i="63"/>
  <c r="EU92" i="63"/>
  <c r="ET92" i="63"/>
  <c r="ES92" i="63"/>
  <c r="ER92" i="63"/>
  <c r="EQ92" i="63"/>
  <c r="EP92" i="63"/>
  <c r="EO92" i="63"/>
  <c r="EN92" i="63"/>
  <c r="EM92" i="63"/>
  <c r="EL92" i="63"/>
  <c r="EK92" i="63"/>
  <c r="EJ92" i="63"/>
  <c r="EI92" i="63"/>
  <c r="EH92" i="63"/>
  <c r="EG92" i="63"/>
  <c r="EF92" i="63"/>
  <c r="EE92" i="63"/>
  <c r="ED92" i="63"/>
  <c r="EC92" i="63"/>
  <c r="EB92" i="63"/>
  <c r="EA92" i="63"/>
  <c r="DZ92" i="63"/>
  <c r="DY92" i="63"/>
  <c r="DX92" i="63"/>
  <c r="DW92" i="63"/>
  <c r="DV92" i="63"/>
  <c r="DU92" i="63"/>
  <c r="DT92" i="63"/>
  <c r="DS92" i="63"/>
  <c r="DR92" i="63"/>
  <c r="DQ92" i="63"/>
  <c r="DP92" i="63"/>
  <c r="DO92" i="63"/>
  <c r="DN92" i="63"/>
  <c r="DM92" i="63"/>
  <c r="DL92" i="63"/>
  <c r="DK92" i="63"/>
  <c r="DJ92" i="63"/>
  <c r="DI92" i="63"/>
  <c r="DH92" i="63"/>
  <c r="DG92" i="63"/>
  <c r="DF92" i="63"/>
  <c r="DE92" i="63"/>
  <c r="DD92" i="63"/>
  <c r="DC92" i="63"/>
  <c r="DB92" i="63"/>
  <c r="DA92" i="63"/>
  <c r="CZ92" i="63"/>
  <c r="CY92" i="63"/>
  <c r="CX92" i="63"/>
  <c r="CW92" i="63"/>
  <c r="CV92" i="63"/>
  <c r="CU92" i="63"/>
  <c r="CT92" i="63"/>
  <c r="CS92" i="63"/>
  <c r="CR92" i="63"/>
  <c r="CQ92" i="63"/>
  <c r="CP92" i="63"/>
  <c r="CO92" i="63"/>
  <c r="CN92" i="63"/>
  <c r="CM92" i="63"/>
  <c r="CL92" i="63"/>
  <c r="CK92" i="63"/>
  <c r="CJ92" i="63"/>
  <c r="CI92" i="63"/>
  <c r="CH92" i="63"/>
  <c r="CG92" i="63"/>
  <c r="CF92" i="63"/>
  <c r="CE92" i="63"/>
  <c r="CD92" i="63"/>
  <c r="CC92" i="63"/>
  <c r="CB92" i="63"/>
  <c r="CA92" i="63"/>
  <c r="BZ92" i="63"/>
  <c r="BY92" i="63"/>
  <c r="BX92" i="63"/>
  <c r="BW92" i="63"/>
  <c r="BV92" i="63"/>
  <c r="BU92" i="63"/>
  <c r="BT92" i="63"/>
  <c r="BS92" i="63"/>
  <c r="BR92" i="63"/>
  <c r="BQ92" i="63"/>
  <c r="BP92" i="63"/>
  <c r="BO92" i="63"/>
  <c r="BN92" i="63"/>
  <c r="BM92" i="63"/>
  <c r="BL92" i="63"/>
  <c r="BK92" i="63"/>
  <c r="BJ92" i="63"/>
  <c r="BI92" i="63"/>
  <c r="BH92" i="63"/>
  <c r="BG92" i="63"/>
  <c r="BF92" i="63"/>
  <c r="BE92" i="63"/>
  <c r="BD92" i="63"/>
  <c r="BC92" i="63"/>
  <c r="BB92" i="63"/>
  <c r="BA92" i="63"/>
  <c r="AZ92"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B92" i="63"/>
  <c r="SG91" i="63"/>
  <c r="SF91" i="63"/>
  <c r="SE91" i="63"/>
  <c r="SD91" i="63"/>
  <c r="SC91" i="63"/>
  <c r="SB91" i="63"/>
  <c r="SA91" i="63"/>
  <c r="RZ91" i="63"/>
  <c r="RY91" i="63"/>
  <c r="RX91" i="63"/>
  <c r="RW91" i="63"/>
  <c r="RV91" i="63"/>
  <c r="RU91" i="63"/>
  <c r="RT91" i="63"/>
  <c r="RS91" i="63"/>
  <c r="RR91" i="63"/>
  <c r="RQ91" i="63"/>
  <c r="RP91" i="63"/>
  <c r="RO91" i="63"/>
  <c r="RN91" i="63"/>
  <c r="RM91" i="63"/>
  <c r="RL91" i="63"/>
  <c r="RK91" i="63"/>
  <c r="RJ91" i="63"/>
  <c r="RI91" i="63"/>
  <c r="RH91" i="63"/>
  <c r="RG91" i="63"/>
  <c r="RF91" i="63"/>
  <c r="RE91" i="63"/>
  <c r="RD91" i="63"/>
  <c r="RC91" i="63"/>
  <c r="RB91" i="63"/>
  <c r="RA91" i="63"/>
  <c r="QZ91" i="63"/>
  <c r="QY91" i="63"/>
  <c r="QX91" i="63"/>
  <c r="QW91" i="63"/>
  <c r="QV91" i="63"/>
  <c r="QU91" i="63"/>
  <c r="QT91" i="63"/>
  <c r="QS91" i="63"/>
  <c r="QR91" i="63"/>
  <c r="QQ91" i="63"/>
  <c r="QP91" i="63"/>
  <c r="QO91" i="63"/>
  <c r="QN91" i="63"/>
  <c r="QM91" i="63"/>
  <c r="QL91" i="63"/>
  <c r="QK91" i="63"/>
  <c r="QJ91" i="63"/>
  <c r="QI91" i="63"/>
  <c r="QH91" i="63"/>
  <c r="QG91" i="63"/>
  <c r="QF91" i="63"/>
  <c r="QE91" i="63"/>
  <c r="QD91" i="63"/>
  <c r="QC91" i="63"/>
  <c r="QB91" i="63"/>
  <c r="QA91" i="63"/>
  <c r="PZ91" i="63"/>
  <c r="PY91" i="63"/>
  <c r="PX91" i="63"/>
  <c r="PW91" i="63"/>
  <c r="PV91" i="63"/>
  <c r="PU91" i="63"/>
  <c r="PT91" i="63"/>
  <c r="PS91" i="63"/>
  <c r="PR91" i="63"/>
  <c r="PQ91" i="63"/>
  <c r="PP91" i="63"/>
  <c r="PO91" i="63"/>
  <c r="PN91" i="63"/>
  <c r="PM91" i="63"/>
  <c r="PL91" i="63"/>
  <c r="PK91" i="63"/>
  <c r="PJ91" i="63"/>
  <c r="PI91" i="63"/>
  <c r="PH91" i="63"/>
  <c r="PG91" i="63"/>
  <c r="PF91" i="63"/>
  <c r="PE91" i="63"/>
  <c r="PD91" i="63"/>
  <c r="PC91" i="63"/>
  <c r="PB91" i="63"/>
  <c r="PA91" i="63"/>
  <c r="OZ91" i="63"/>
  <c r="OY91" i="63"/>
  <c r="OX91" i="63"/>
  <c r="OW91" i="63"/>
  <c r="OV91" i="63"/>
  <c r="OU91" i="63"/>
  <c r="OT91" i="63"/>
  <c r="OS91" i="63"/>
  <c r="OR91" i="63"/>
  <c r="OQ91" i="63"/>
  <c r="OP91" i="63"/>
  <c r="OO91" i="63"/>
  <c r="ON91" i="63"/>
  <c r="OM91" i="63"/>
  <c r="OL91" i="63"/>
  <c r="OK91" i="63"/>
  <c r="OJ91" i="63"/>
  <c r="OI91" i="63"/>
  <c r="OH91" i="63"/>
  <c r="OG91" i="63"/>
  <c r="OF91" i="63"/>
  <c r="OE91" i="63"/>
  <c r="OD91" i="63"/>
  <c r="OC91" i="63"/>
  <c r="OB91" i="63"/>
  <c r="OA91" i="63"/>
  <c r="NZ91" i="63"/>
  <c r="NY91" i="63"/>
  <c r="NX91" i="63"/>
  <c r="NW91" i="63"/>
  <c r="NV91" i="63"/>
  <c r="NU91" i="63"/>
  <c r="NT91" i="63"/>
  <c r="NS91" i="63"/>
  <c r="NR91" i="63"/>
  <c r="NQ91" i="63"/>
  <c r="NP91" i="63"/>
  <c r="NO91" i="63"/>
  <c r="NN91" i="63"/>
  <c r="NM91" i="63"/>
  <c r="NL91" i="63"/>
  <c r="NK91" i="63"/>
  <c r="NJ91" i="63"/>
  <c r="NI91" i="63"/>
  <c r="NH91" i="63"/>
  <c r="NG91" i="63"/>
  <c r="NF91" i="63"/>
  <c r="NE91" i="63"/>
  <c r="ND91" i="63"/>
  <c r="NC91" i="63"/>
  <c r="NB91" i="63"/>
  <c r="NA91" i="63"/>
  <c r="MZ91" i="63"/>
  <c r="MY91" i="63"/>
  <c r="MX91" i="63"/>
  <c r="MW91" i="63"/>
  <c r="MV91" i="63"/>
  <c r="MU91" i="63"/>
  <c r="MT91" i="63"/>
  <c r="MS91" i="63"/>
  <c r="MR91" i="63"/>
  <c r="MQ91" i="63"/>
  <c r="MP91" i="63"/>
  <c r="MO91" i="63"/>
  <c r="MN91" i="63"/>
  <c r="MM91" i="63"/>
  <c r="ML91" i="63"/>
  <c r="MK91" i="63"/>
  <c r="MJ91" i="63"/>
  <c r="MI91" i="63"/>
  <c r="MH91" i="63"/>
  <c r="MG91" i="63"/>
  <c r="MF91" i="63"/>
  <c r="ME91" i="63"/>
  <c r="MD91" i="63"/>
  <c r="MC91" i="63"/>
  <c r="MB91" i="63"/>
  <c r="MA91" i="63"/>
  <c r="LZ91" i="63"/>
  <c r="LY91" i="63"/>
  <c r="LX91" i="63"/>
  <c r="LW91" i="63"/>
  <c r="LV91" i="63"/>
  <c r="LU91" i="63"/>
  <c r="LT91" i="63"/>
  <c r="LS91" i="63"/>
  <c r="LR91" i="63"/>
  <c r="LQ91" i="63"/>
  <c r="LP91" i="63"/>
  <c r="LO91" i="63"/>
  <c r="LN91" i="63"/>
  <c r="LM91" i="63"/>
  <c r="LL91" i="63"/>
  <c r="LK91" i="63"/>
  <c r="LJ91" i="63"/>
  <c r="LI91" i="63"/>
  <c r="LH91" i="63"/>
  <c r="LG91" i="63"/>
  <c r="LF91" i="63"/>
  <c r="LE91" i="63"/>
  <c r="LD91" i="63"/>
  <c r="LC91" i="63"/>
  <c r="LB91" i="63"/>
  <c r="LA91" i="63"/>
  <c r="KZ91" i="63"/>
  <c r="KY91" i="63"/>
  <c r="KX91" i="63"/>
  <c r="KW91" i="63"/>
  <c r="KV91" i="63"/>
  <c r="KU91" i="63"/>
  <c r="KT91" i="63"/>
  <c r="KS91" i="63"/>
  <c r="KR91" i="63"/>
  <c r="KQ91" i="63"/>
  <c r="KP91" i="63"/>
  <c r="KO91" i="63"/>
  <c r="KN91" i="63"/>
  <c r="KM91" i="63"/>
  <c r="KL91" i="63"/>
  <c r="KK91" i="63"/>
  <c r="KJ91" i="63"/>
  <c r="KI91" i="63"/>
  <c r="KH91" i="63"/>
  <c r="KG91" i="63"/>
  <c r="KF91" i="63"/>
  <c r="KE91" i="63"/>
  <c r="KD91" i="63"/>
  <c r="KC91" i="63"/>
  <c r="KB91" i="63"/>
  <c r="KA91" i="63"/>
  <c r="JZ91" i="63"/>
  <c r="JY91" i="63"/>
  <c r="JX91" i="63"/>
  <c r="JW91" i="63"/>
  <c r="JV91" i="63"/>
  <c r="JU91" i="63"/>
  <c r="JT91" i="63"/>
  <c r="JS91" i="63"/>
  <c r="JR91" i="63"/>
  <c r="JQ91" i="63"/>
  <c r="JP91" i="63"/>
  <c r="JO91" i="63"/>
  <c r="JN91" i="63"/>
  <c r="JM91" i="63"/>
  <c r="JL91" i="63"/>
  <c r="JK91" i="63"/>
  <c r="JJ91" i="63"/>
  <c r="JI91" i="63"/>
  <c r="JH91" i="63"/>
  <c r="JG91" i="63"/>
  <c r="JF91" i="63"/>
  <c r="JE91" i="63"/>
  <c r="JD91" i="63"/>
  <c r="JC91" i="63"/>
  <c r="JB91" i="63"/>
  <c r="JA91" i="63"/>
  <c r="IZ91" i="63"/>
  <c r="IY91" i="63"/>
  <c r="IX91" i="63"/>
  <c r="IW91" i="63"/>
  <c r="IV91" i="63"/>
  <c r="IU91" i="63"/>
  <c r="IT91" i="63"/>
  <c r="IS91" i="63"/>
  <c r="IR91" i="63"/>
  <c r="IQ91" i="63"/>
  <c r="IP91" i="63"/>
  <c r="IO91" i="63"/>
  <c r="IN91" i="63"/>
  <c r="IM91" i="63"/>
  <c r="IL91" i="63"/>
  <c r="IK91" i="63"/>
  <c r="IJ91" i="63"/>
  <c r="II91" i="63"/>
  <c r="IH91" i="63"/>
  <c r="IG91" i="63"/>
  <c r="IF91" i="63"/>
  <c r="IE91" i="63"/>
  <c r="ID91" i="63"/>
  <c r="IC91" i="63"/>
  <c r="IB91" i="63"/>
  <c r="IA91" i="63"/>
  <c r="HZ91" i="63"/>
  <c r="HY91" i="63"/>
  <c r="HX91" i="63"/>
  <c r="HW91" i="63"/>
  <c r="HV91" i="63"/>
  <c r="HU91" i="63"/>
  <c r="HT91" i="63"/>
  <c r="HS91" i="63"/>
  <c r="HR91" i="63"/>
  <c r="HQ91" i="63"/>
  <c r="HP91" i="63"/>
  <c r="HO91" i="63"/>
  <c r="HN91" i="63"/>
  <c r="HM91" i="63"/>
  <c r="HL91" i="63"/>
  <c r="HK91" i="63"/>
  <c r="HJ91" i="63"/>
  <c r="HI91" i="63"/>
  <c r="HH91" i="63"/>
  <c r="HG91" i="63"/>
  <c r="HF91" i="63"/>
  <c r="HE91" i="63"/>
  <c r="HD91" i="63"/>
  <c r="HC91" i="63"/>
  <c r="HB91" i="63"/>
  <c r="HA91" i="63"/>
  <c r="GZ91" i="63"/>
  <c r="GY91" i="63"/>
  <c r="GX91" i="63"/>
  <c r="GW91" i="63"/>
  <c r="GV91" i="63"/>
  <c r="GU91" i="63"/>
  <c r="GT91" i="63"/>
  <c r="GS91" i="63"/>
  <c r="GR91" i="63"/>
  <c r="GQ91" i="63"/>
  <c r="GP91" i="63"/>
  <c r="GO91" i="63"/>
  <c r="GN91" i="63"/>
  <c r="GM91" i="63"/>
  <c r="GL91" i="63"/>
  <c r="GK91" i="63"/>
  <c r="GJ91" i="63"/>
  <c r="GI91" i="63"/>
  <c r="GH91" i="63"/>
  <c r="GG91" i="63"/>
  <c r="GF91" i="63"/>
  <c r="GE91" i="63"/>
  <c r="GD91" i="63"/>
  <c r="GC91" i="63"/>
  <c r="GB91" i="63"/>
  <c r="GA91" i="63"/>
  <c r="FZ91" i="63"/>
  <c r="FY91" i="63"/>
  <c r="FX91" i="63"/>
  <c r="FW91" i="63"/>
  <c r="FV91" i="63"/>
  <c r="FU91" i="63"/>
  <c r="FT91" i="63"/>
  <c r="FS91" i="63"/>
  <c r="FR91" i="63"/>
  <c r="FQ91" i="63"/>
  <c r="FP91" i="63"/>
  <c r="FO91" i="63"/>
  <c r="FN91" i="63"/>
  <c r="FM91" i="63"/>
  <c r="FL91" i="63"/>
  <c r="FK91" i="63"/>
  <c r="FJ91" i="63"/>
  <c r="FI91" i="63"/>
  <c r="FH91" i="63"/>
  <c r="FG91" i="63"/>
  <c r="FF91" i="63"/>
  <c r="FE91" i="63"/>
  <c r="FD91" i="63"/>
  <c r="FC91" i="63"/>
  <c r="FB91" i="63"/>
  <c r="FA91" i="63"/>
  <c r="EZ91" i="63"/>
  <c r="EY91" i="63"/>
  <c r="EX91" i="63"/>
  <c r="EW91" i="63"/>
  <c r="EV91" i="63"/>
  <c r="EU91" i="63"/>
  <c r="ET91" i="63"/>
  <c r="ES91" i="63"/>
  <c r="ER91" i="63"/>
  <c r="EQ91" i="63"/>
  <c r="EP91" i="63"/>
  <c r="EO91" i="63"/>
  <c r="EN91" i="63"/>
  <c r="EM91" i="63"/>
  <c r="EL91" i="63"/>
  <c r="EK91" i="63"/>
  <c r="EJ91" i="63"/>
  <c r="EI91" i="63"/>
  <c r="EH91" i="63"/>
  <c r="EG91" i="63"/>
  <c r="EF91" i="63"/>
  <c r="EE91" i="63"/>
  <c r="ED91" i="63"/>
  <c r="EC91" i="63"/>
  <c r="EB91" i="63"/>
  <c r="EA91" i="63"/>
  <c r="DZ91" i="63"/>
  <c r="DY91" i="63"/>
  <c r="DX91" i="63"/>
  <c r="DW91" i="63"/>
  <c r="DV91" i="63"/>
  <c r="DU91" i="63"/>
  <c r="DT91" i="63"/>
  <c r="DS91" i="63"/>
  <c r="DR91" i="63"/>
  <c r="DQ91" i="63"/>
  <c r="DP91" i="63"/>
  <c r="DO91" i="63"/>
  <c r="DN91" i="63"/>
  <c r="DM91" i="63"/>
  <c r="DL91" i="63"/>
  <c r="DK91" i="63"/>
  <c r="DJ91" i="63"/>
  <c r="DI91" i="63"/>
  <c r="DH91" i="63"/>
  <c r="DG91" i="63"/>
  <c r="DF91" i="63"/>
  <c r="DE91" i="63"/>
  <c r="DD91" i="63"/>
  <c r="DC91" i="63"/>
  <c r="DB91" i="63"/>
  <c r="DA91" i="63"/>
  <c r="CZ91" i="63"/>
  <c r="CY91" i="63"/>
  <c r="CX91" i="63"/>
  <c r="CW91" i="63"/>
  <c r="CV91" i="63"/>
  <c r="CU91" i="63"/>
  <c r="CT91" i="63"/>
  <c r="CS91" i="63"/>
  <c r="CR91" i="63"/>
  <c r="CQ91" i="63"/>
  <c r="CP91" i="63"/>
  <c r="CO91" i="63"/>
  <c r="CN91" i="63"/>
  <c r="CM91" i="63"/>
  <c r="CL91" i="63"/>
  <c r="CK91" i="63"/>
  <c r="CJ91" i="63"/>
  <c r="CI91" i="63"/>
  <c r="CH91" i="63"/>
  <c r="CG91" i="63"/>
  <c r="CF91" i="63"/>
  <c r="CE91" i="63"/>
  <c r="CD91" i="63"/>
  <c r="CC91" i="63"/>
  <c r="CB91" i="63"/>
  <c r="CA91" i="63"/>
  <c r="BZ91" i="63"/>
  <c r="BY91" i="63"/>
  <c r="BX91" i="63"/>
  <c r="BW91" i="63"/>
  <c r="BV91" i="63"/>
  <c r="BU91" i="63"/>
  <c r="BT91" i="63"/>
  <c r="BS91" i="63"/>
  <c r="BR91" i="63"/>
  <c r="BQ91" i="63"/>
  <c r="BP91" i="63"/>
  <c r="BO91" i="63"/>
  <c r="BN91" i="63"/>
  <c r="BM91" i="63"/>
  <c r="BL91" i="63"/>
  <c r="BK91" i="63"/>
  <c r="BJ91" i="63"/>
  <c r="BI91" i="63"/>
  <c r="BH91" i="63"/>
  <c r="BG91" i="63"/>
  <c r="BF91" i="63"/>
  <c r="BE91" i="63"/>
  <c r="BD91" i="63"/>
  <c r="BC91" i="63"/>
  <c r="BB91" i="63"/>
  <c r="BA91" i="63"/>
  <c r="AZ91"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B91" i="63"/>
  <c r="A91" i="63"/>
  <c r="F65" i="63"/>
  <c r="I43" i="63" a="1"/>
  <c r="I43" i="63" s="1"/>
  <c r="M43" i="63" s="1"/>
  <c r="H43" i="63" a="1"/>
  <c r="H43" i="63" s="1"/>
  <c r="L43" i="63" s="1"/>
  <c r="AB46" i="63"/>
  <c r="AA46" i="63"/>
  <c r="AA45" i="63"/>
  <c r="AI13" i="63"/>
  <c r="AH13" i="63"/>
  <c r="AH12" i="63"/>
  <c r="C51" i="20"/>
  <c r="L66" i="33"/>
  <c r="L65" i="33"/>
  <c r="L63" i="33"/>
  <c r="A252" i="33"/>
  <c r="A257" i="33" s="1"/>
  <c r="A261" i="33" s="1"/>
  <c r="A266" i="33" s="1"/>
  <c r="SG264" i="33"/>
  <c r="SF264" i="33"/>
  <c r="SE264" i="33"/>
  <c r="SD264" i="33"/>
  <c r="SC264" i="33"/>
  <c r="SB264" i="33"/>
  <c r="SA264" i="33"/>
  <c r="RZ264" i="33"/>
  <c r="RY264" i="33"/>
  <c r="RX264" i="33"/>
  <c r="RW264" i="33"/>
  <c r="RV264" i="33"/>
  <c r="RU264" i="33"/>
  <c r="RT264" i="33"/>
  <c r="RS264" i="33"/>
  <c r="RR264" i="33"/>
  <c r="RQ264" i="33"/>
  <c r="RP264" i="33"/>
  <c r="RO264" i="33"/>
  <c r="RN264" i="33"/>
  <c r="RM264" i="33"/>
  <c r="RL264" i="33"/>
  <c r="RK264" i="33"/>
  <c r="RJ264" i="33"/>
  <c r="RI264" i="33"/>
  <c r="RH264" i="33"/>
  <c r="RG264" i="33"/>
  <c r="RF264" i="33"/>
  <c r="RE264" i="33"/>
  <c r="RD264" i="33"/>
  <c r="RC264" i="33"/>
  <c r="RB264" i="33"/>
  <c r="RA264" i="33"/>
  <c r="QZ264" i="33"/>
  <c r="QY264" i="33"/>
  <c r="QX264" i="33"/>
  <c r="QW264" i="33"/>
  <c r="QV264" i="33"/>
  <c r="QU264" i="33"/>
  <c r="QT264" i="33"/>
  <c r="QS264" i="33"/>
  <c r="QR264" i="33"/>
  <c r="QQ264" i="33"/>
  <c r="QP264" i="33"/>
  <c r="QO264" i="33"/>
  <c r="QN264" i="33"/>
  <c r="QM264" i="33"/>
  <c r="QL264" i="33"/>
  <c r="QK264" i="33"/>
  <c r="QJ264" i="33"/>
  <c r="QI264" i="33"/>
  <c r="QH264" i="33"/>
  <c r="QG264" i="33"/>
  <c r="QF264" i="33"/>
  <c r="QE264" i="33"/>
  <c r="QD264" i="33"/>
  <c r="QC264" i="33"/>
  <c r="QB264" i="33"/>
  <c r="QA264" i="33"/>
  <c r="PZ264" i="33"/>
  <c r="PY264" i="33"/>
  <c r="PX264" i="33"/>
  <c r="PW264" i="33"/>
  <c r="PV264" i="33"/>
  <c r="PU264" i="33"/>
  <c r="PT264" i="33"/>
  <c r="PS264" i="33"/>
  <c r="PR264" i="33"/>
  <c r="PQ264" i="33"/>
  <c r="PP264" i="33"/>
  <c r="PO264" i="33"/>
  <c r="PN264" i="33"/>
  <c r="PM264" i="33"/>
  <c r="PL264" i="33"/>
  <c r="PK264" i="33"/>
  <c r="PJ264" i="33"/>
  <c r="PI264" i="33"/>
  <c r="PH264" i="33"/>
  <c r="PG264" i="33"/>
  <c r="PF264" i="33"/>
  <c r="PE264" i="33"/>
  <c r="PD264" i="33"/>
  <c r="PC264" i="33"/>
  <c r="PB264" i="33"/>
  <c r="PA264" i="33"/>
  <c r="OZ264" i="33"/>
  <c r="OY264" i="33"/>
  <c r="OX264" i="33"/>
  <c r="OW264" i="33"/>
  <c r="OV264" i="33"/>
  <c r="OU264" i="33"/>
  <c r="OT264" i="33"/>
  <c r="OS264" i="33"/>
  <c r="OR264" i="33"/>
  <c r="OQ264" i="33"/>
  <c r="OP264" i="33"/>
  <c r="OO264" i="33"/>
  <c r="ON264" i="33"/>
  <c r="OM264" i="33"/>
  <c r="OL264" i="33"/>
  <c r="OK264" i="33"/>
  <c r="OJ264" i="33"/>
  <c r="OI264" i="33"/>
  <c r="OH264" i="33"/>
  <c r="OG264" i="33"/>
  <c r="OF264" i="33"/>
  <c r="OE264" i="33"/>
  <c r="OD264" i="33"/>
  <c r="OC264" i="33"/>
  <c r="OB264" i="33"/>
  <c r="OA264" i="33"/>
  <c r="NZ264" i="33"/>
  <c r="NY264" i="33"/>
  <c r="NX264" i="33"/>
  <c r="NW264" i="33"/>
  <c r="NV264" i="33"/>
  <c r="NU264" i="33"/>
  <c r="NT264" i="33"/>
  <c r="NS264" i="33"/>
  <c r="NR264" i="33"/>
  <c r="NQ264" i="33"/>
  <c r="NP264" i="33"/>
  <c r="NO264" i="33"/>
  <c r="NN264" i="33"/>
  <c r="NM264" i="33"/>
  <c r="NL264" i="33"/>
  <c r="NK264" i="33"/>
  <c r="NJ264" i="33"/>
  <c r="NI264" i="33"/>
  <c r="NH264" i="33"/>
  <c r="NG264" i="33"/>
  <c r="NF264" i="33"/>
  <c r="NE264" i="33"/>
  <c r="ND264" i="33"/>
  <c r="NC264" i="33"/>
  <c r="NB264" i="33"/>
  <c r="NA264" i="33"/>
  <c r="MZ264" i="33"/>
  <c r="MY264" i="33"/>
  <c r="MX264" i="33"/>
  <c r="MW264" i="33"/>
  <c r="MV264" i="33"/>
  <c r="MU264" i="33"/>
  <c r="MT264" i="33"/>
  <c r="MS264" i="33"/>
  <c r="MR264" i="33"/>
  <c r="MQ264" i="33"/>
  <c r="MP264" i="33"/>
  <c r="MO264" i="33"/>
  <c r="MN264" i="33"/>
  <c r="MM264" i="33"/>
  <c r="ML264" i="33"/>
  <c r="MK264" i="33"/>
  <c r="MJ264" i="33"/>
  <c r="MI264" i="33"/>
  <c r="MH264" i="33"/>
  <c r="MG264" i="33"/>
  <c r="MF264" i="33"/>
  <c r="ME264" i="33"/>
  <c r="MD264" i="33"/>
  <c r="MC264" i="33"/>
  <c r="MB264" i="33"/>
  <c r="MA264" i="33"/>
  <c r="LZ264" i="33"/>
  <c r="LY264" i="33"/>
  <c r="LX264" i="33"/>
  <c r="LW264" i="33"/>
  <c r="LV264" i="33"/>
  <c r="LU264" i="33"/>
  <c r="LT264" i="33"/>
  <c r="LS264" i="33"/>
  <c r="LR264" i="33"/>
  <c r="LQ264" i="33"/>
  <c r="LP264" i="33"/>
  <c r="LO264" i="33"/>
  <c r="LN264" i="33"/>
  <c r="LM264" i="33"/>
  <c r="LL264" i="33"/>
  <c r="LK264" i="33"/>
  <c r="LJ264" i="33"/>
  <c r="LI264" i="33"/>
  <c r="LH264" i="33"/>
  <c r="LG264" i="33"/>
  <c r="LF264" i="33"/>
  <c r="LE264" i="33"/>
  <c r="LD264" i="33"/>
  <c r="LC264" i="33"/>
  <c r="LB264" i="33"/>
  <c r="LA264" i="33"/>
  <c r="KZ264" i="33"/>
  <c r="KY264" i="33"/>
  <c r="KX264" i="33"/>
  <c r="KW264" i="33"/>
  <c r="KV264" i="33"/>
  <c r="KU264" i="33"/>
  <c r="KT264" i="33"/>
  <c r="KS264" i="33"/>
  <c r="KR264" i="33"/>
  <c r="KQ264" i="33"/>
  <c r="KP264" i="33"/>
  <c r="KO264" i="33"/>
  <c r="KN264" i="33"/>
  <c r="KM264" i="33"/>
  <c r="KL264" i="33"/>
  <c r="KK264" i="33"/>
  <c r="KJ264" i="33"/>
  <c r="KI264" i="33"/>
  <c r="KH264" i="33"/>
  <c r="KG264" i="33"/>
  <c r="KF264" i="33"/>
  <c r="KE264" i="33"/>
  <c r="KD264" i="33"/>
  <c r="KC264" i="33"/>
  <c r="KB264" i="33"/>
  <c r="KA264" i="33"/>
  <c r="JZ264" i="33"/>
  <c r="JY264" i="33"/>
  <c r="JX264" i="33"/>
  <c r="JW264" i="33"/>
  <c r="JV264" i="33"/>
  <c r="JU264" i="33"/>
  <c r="JT264" i="33"/>
  <c r="JS264" i="33"/>
  <c r="JR264" i="33"/>
  <c r="JQ264" i="33"/>
  <c r="JP264" i="33"/>
  <c r="JO264" i="33"/>
  <c r="JN264" i="33"/>
  <c r="JM264" i="33"/>
  <c r="JL264" i="33"/>
  <c r="JK264" i="33"/>
  <c r="JJ264" i="33"/>
  <c r="JI264" i="33"/>
  <c r="JH264" i="33"/>
  <c r="JG264" i="33"/>
  <c r="JF264" i="33"/>
  <c r="JE264" i="33"/>
  <c r="JD264" i="33"/>
  <c r="JC264" i="33"/>
  <c r="JB264" i="33"/>
  <c r="JA264" i="33"/>
  <c r="IZ264" i="33"/>
  <c r="IY264" i="33"/>
  <c r="IX264" i="33"/>
  <c r="IW264" i="33"/>
  <c r="IV264" i="33"/>
  <c r="IU264" i="33"/>
  <c r="IT264" i="33"/>
  <c r="IS264" i="33"/>
  <c r="IR264" i="33"/>
  <c r="IQ264" i="33"/>
  <c r="IP264" i="33"/>
  <c r="IO264" i="33"/>
  <c r="IN264" i="33"/>
  <c r="IM264" i="33"/>
  <c r="IL264" i="33"/>
  <c r="IK264" i="33"/>
  <c r="IJ264" i="33"/>
  <c r="II264" i="33"/>
  <c r="IH264" i="33"/>
  <c r="IG264" i="33"/>
  <c r="IF264" i="33"/>
  <c r="IE264" i="33"/>
  <c r="ID264" i="33"/>
  <c r="IC264" i="33"/>
  <c r="IB264" i="33"/>
  <c r="IA264" i="33"/>
  <c r="HZ264" i="33"/>
  <c r="HY264" i="33"/>
  <c r="HX264" i="33"/>
  <c r="HW264" i="33"/>
  <c r="HV264" i="33"/>
  <c r="HU264" i="33"/>
  <c r="HT264" i="33"/>
  <c r="HS264" i="33"/>
  <c r="HR264" i="33"/>
  <c r="HQ264" i="33"/>
  <c r="HP264" i="33"/>
  <c r="HO264" i="33"/>
  <c r="HN264" i="33"/>
  <c r="HM264" i="33"/>
  <c r="HL264" i="33"/>
  <c r="HK264" i="33"/>
  <c r="HJ264" i="33"/>
  <c r="HI264" i="33"/>
  <c r="HH264" i="33"/>
  <c r="HG264" i="33"/>
  <c r="HF264" i="33"/>
  <c r="HE264" i="33"/>
  <c r="HD264" i="33"/>
  <c r="HC264" i="33"/>
  <c r="HB264" i="33"/>
  <c r="HA264" i="33"/>
  <c r="GZ264" i="33"/>
  <c r="GY264" i="33"/>
  <c r="GX264" i="33"/>
  <c r="GW264" i="33"/>
  <c r="GV264" i="33"/>
  <c r="GU264" i="33"/>
  <c r="GT264" i="33"/>
  <c r="GS264" i="33"/>
  <c r="GR264" i="33"/>
  <c r="GQ264" i="33"/>
  <c r="GP264" i="33"/>
  <c r="GO264" i="33"/>
  <c r="GN264" i="33"/>
  <c r="GM264" i="33"/>
  <c r="GL264" i="33"/>
  <c r="GK264" i="33"/>
  <c r="GJ264" i="33"/>
  <c r="GI264" i="33"/>
  <c r="GH264" i="33"/>
  <c r="GG264" i="33"/>
  <c r="GF264" i="33"/>
  <c r="GE264" i="33"/>
  <c r="GD264" i="33"/>
  <c r="GC264" i="33"/>
  <c r="GB264" i="33"/>
  <c r="GA264" i="33"/>
  <c r="FZ264" i="33"/>
  <c r="FY264" i="33"/>
  <c r="FX264" i="33"/>
  <c r="FW264" i="33"/>
  <c r="FV264" i="33"/>
  <c r="FU264" i="33"/>
  <c r="FT264" i="33"/>
  <c r="FS264" i="33"/>
  <c r="FR264" i="33"/>
  <c r="FQ264" i="33"/>
  <c r="FP264" i="33"/>
  <c r="FO264" i="33"/>
  <c r="FN264" i="33"/>
  <c r="FM264" i="33"/>
  <c r="FL264" i="33"/>
  <c r="FK264" i="33"/>
  <c r="FJ264" i="33"/>
  <c r="FI264" i="33"/>
  <c r="FH264" i="33"/>
  <c r="FG264" i="33"/>
  <c r="FF264" i="33"/>
  <c r="FE264" i="33"/>
  <c r="FD264" i="33"/>
  <c r="FC264" i="33"/>
  <c r="FB264" i="33"/>
  <c r="FA264" i="33"/>
  <c r="EZ264" i="33"/>
  <c r="EY264" i="33"/>
  <c r="EX264" i="33"/>
  <c r="EW264" i="33"/>
  <c r="EV264" i="33"/>
  <c r="EU264" i="33"/>
  <c r="ET264" i="33"/>
  <c r="ES264" i="33"/>
  <c r="ER264" i="33"/>
  <c r="EQ264" i="33"/>
  <c r="EP264" i="33"/>
  <c r="EO264" i="33"/>
  <c r="EN264" i="33"/>
  <c r="EM264" i="33"/>
  <c r="EL264" i="33"/>
  <c r="EK264" i="33"/>
  <c r="EJ264" i="33"/>
  <c r="EI264" i="33"/>
  <c r="EH264" i="33"/>
  <c r="EG264" i="33"/>
  <c r="EF264" i="33"/>
  <c r="EE264" i="33"/>
  <c r="ED264" i="33"/>
  <c r="EC264" i="33"/>
  <c r="EB264" i="33"/>
  <c r="EA264" i="33"/>
  <c r="DZ264" i="33"/>
  <c r="DY264" i="33"/>
  <c r="DX264" i="33"/>
  <c r="DW264" i="33"/>
  <c r="DV264" i="33"/>
  <c r="DU264" i="33"/>
  <c r="DT264" i="33"/>
  <c r="DS264" i="33"/>
  <c r="DR264" i="33"/>
  <c r="DQ264" i="33"/>
  <c r="DP264" i="33"/>
  <c r="DO264" i="33"/>
  <c r="DN264" i="33"/>
  <c r="DM264" i="33"/>
  <c r="DL264" i="33"/>
  <c r="DK264" i="33"/>
  <c r="DJ264" i="33"/>
  <c r="DI264" i="33"/>
  <c r="DH264" i="33"/>
  <c r="DG264" i="33"/>
  <c r="DF264" i="33"/>
  <c r="DE264" i="33"/>
  <c r="DD264" i="33"/>
  <c r="DC264" i="33"/>
  <c r="DB264" i="33"/>
  <c r="DA264" i="33"/>
  <c r="CZ264" i="33"/>
  <c r="CY264" i="33"/>
  <c r="CX264" i="33"/>
  <c r="CW264" i="33"/>
  <c r="CV264" i="33"/>
  <c r="CU264" i="33"/>
  <c r="CT264" i="33"/>
  <c r="CS264" i="33"/>
  <c r="CR264" i="33"/>
  <c r="CQ264" i="33"/>
  <c r="CP264" i="33"/>
  <c r="CO264" i="33"/>
  <c r="CN264" i="33"/>
  <c r="CM264" i="33"/>
  <c r="CL264" i="33"/>
  <c r="CK264" i="33"/>
  <c r="CJ264" i="33"/>
  <c r="CI264" i="33"/>
  <c r="CH264" i="33"/>
  <c r="CG264" i="33"/>
  <c r="CF264" i="33"/>
  <c r="CE264" i="33"/>
  <c r="CD264" i="33"/>
  <c r="CC264" i="33"/>
  <c r="CB264" i="33"/>
  <c r="CA264" i="33"/>
  <c r="BZ264" i="33"/>
  <c r="BY264" i="33"/>
  <c r="BX264" i="33"/>
  <c r="BW264" i="33"/>
  <c r="BV264" i="33"/>
  <c r="BU264" i="33"/>
  <c r="BT264" i="33"/>
  <c r="BS264" i="33"/>
  <c r="BR264" i="33"/>
  <c r="BQ264" i="33"/>
  <c r="BP264" i="33"/>
  <c r="BO264" i="33"/>
  <c r="BN264" i="33"/>
  <c r="BM264" i="33"/>
  <c r="BL264" i="33"/>
  <c r="BK264" i="33"/>
  <c r="BJ264" i="33"/>
  <c r="BI264" i="33"/>
  <c r="BH264" i="33"/>
  <c r="BG264" i="33"/>
  <c r="BF264" i="33"/>
  <c r="BE264" i="33"/>
  <c r="BD264" i="33"/>
  <c r="BC264" i="33"/>
  <c r="BB264" i="33"/>
  <c r="BA264" i="33"/>
  <c r="AZ264" i="33"/>
  <c r="AY264" i="33"/>
  <c r="AX264" i="33"/>
  <c r="AW264" i="33"/>
  <c r="AV264" i="33"/>
  <c r="AU264" i="33"/>
  <c r="AT264" i="33"/>
  <c r="AS264" i="33"/>
  <c r="AR264" i="33"/>
  <c r="AQ264" i="33"/>
  <c r="AP264" i="33"/>
  <c r="AO264" i="33"/>
  <c r="AN264" i="33"/>
  <c r="AM264" i="33"/>
  <c r="AL264" i="33"/>
  <c r="AK264" i="33"/>
  <c r="AJ264" i="33"/>
  <c r="AI264" i="33"/>
  <c r="AH264" i="33"/>
  <c r="AG264" i="33"/>
  <c r="AF264" i="33"/>
  <c r="AE264" i="33"/>
  <c r="AD264" i="33"/>
  <c r="AC264" i="33"/>
  <c r="AB264" i="33"/>
  <c r="AA264" i="33"/>
  <c r="Z264" i="33"/>
  <c r="Y264" i="33"/>
  <c r="X264" i="33"/>
  <c r="W264" i="33"/>
  <c r="V264" i="33"/>
  <c r="U264" i="33"/>
  <c r="T264" i="33"/>
  <c r="S264" i="33"/>
  <c r="R264" i="33"/>
  <c r="Q264" i="33"/>
  <c r="P264" i="33"/>
  <c r="O264" i="33"/>
  <c r="N264" i="33"/>
  <c r="M264" i="33"/>
  <c r="L264" i="33"/>
  <c r="K264" i="33"/>
  <c r="J264" i="33"/>
  <c r="I264" i="33"/>
  <c r="H264" i="33"/>
  <c r="G264" i="33"/>
  <c r="F264" i="33"/>
  <c r="E264" i="33"/>
  <c r="D264" i="33"/>
  <c r="C264" i="33"/>
  <c r="B264" i="33"/>
  <c r="SG263" i="33"/>
  <c r="SF263" i="33"/>
  <c r="SE263" i="33"/>
  <c r="SD263" i="33"/>
  <c r="SC263" i="33"/>
  <c r="SB263" i="33"/>
  <c r="SA263" i="33"/>
  <c r="RZ263" i="33"/>
  <c r="RY263" i="33"/>
  <c r="RX263" i="33"/>
  <c r="RW263" i="33"/>
  <c r="RV263" i="33"/>
  <c r="RU263" i="33"/>
  <c r="RT263" i="33"/>
  <c r="RS263" i="33"/>
  <c r="RR263" i="33"/>
  <c r="RQ263" i="33"/>
  <c r="RP263" i="33"/>
  <c r="RO263" i="33"/>
  <c r="RN263" i="33"/>
  <c r="RM263" i="33"/>
  <c r="RL263" i="33"/>
  <c r="RK263" i="33"/>
  <c r="RJ263" i="33"/>
  <c r="RI263" i="33"/>
  <c r="RH263" i="33"/>
  <c r="RG263" i="33"/>
  <c r="RF263" i="33"/>
  <c r="RE263" i="33"/>
  <c r="RD263" i="33"/>
  <c r="RC263" i="33"/>
  <c r="RB263" i="33"/>
  <c r="RA263" i="33"/>
  <c r="QZ263" i="33"/>
  <c r="QY263" i="33"/>
  <c r="QX263" i="33"/>
  <c r="QW263" i="33"/>
  <c r="QV263" i="33"/>
  <c r="QU263" i="33"/>
  <c r="QT263" i="33"/>
  <c r="QS263" i="33"/>
  <c r="QR263" i="33"/>
  <c r="QQ263" i="33"/>
  <c r="QP263" i="33"/>
  <c r="QO263" i="33"/>
  <c r="QN263" i="33"/>
  <c r="QM263" i="33"/>
  <c r="QL263" i="33"/>
  <c r="QK263" i="33"/>
  <c r="QJ263" i="33"/>
  <c r="QI263" i="33"/>
  <c r="QH263" i="33"/>
  <c r="QG263" i="33"/>
  <c r="QF263" i="33"/>
  <c r="QE263" i="33"/>
  <c r="QD263" i="33"/>
  <c r="QC263" i="33"/>
  <c r="QB263" i="33"/>
  <c r="QA263" i="33"/>
  <c r="PZ263" i="33"/>
  <c r="PY263" i="33"/>
  <c r="PX263" i="33"/>
  <c r="PW263" i="33"/>
  <c r="PV263" i="33"/>
  <c r="PU263" i="33"/>
  <c r="PT263" i="33"/>
  <c r="PS263" i="33"/>
  <c r="PR263" i="33"/>
  <c r="PQ263" i="33"/>
  <c r="PP263" i="33"/>
  <c r="PO263" i="33"/>
  <c r="PN263" i="33"/>
  <c r="PM263" i="33"/>
  <c r="PL263" i="33"/>
  <c r="PK263" i="33"/>
  <c r="PJ263" i="33"/>
  <c r="PI263" i="33"/>
  <c r="PH263" i="33"/>
  <c r="PG263" i="33"/>
  <c r="PF263" i="33"/>
  <c r="PE263" i="33"/>
  <c r="PD263" i="33"/>
  <c r="PC263" i="33"/>
  <c r="PB263" i="33"/>
  <c r="PA263" i="33"/>
  <c r="OZ263" i="33"/>
  <c r="OY263" i="33"/>
  <c r="OX263" i="33"/>
  <c r="OW263" i="33"/>
  <c r="OV263" i="33"/>
  <c r="OU263" i="33"/>
  <c r="OT263" i="33"/>
  <c r="OS263" i="33"/>
  <c r="OR263" i="33"/>
  <c r="OQ263" i="33"/>
  <c r="OP263" i="33"/>
  <c r="OO263" i="33"/>
  <c r="ON263" i="33"/>
  <c r="OM263" i="33"/>
  <c r="OL263" i="33"/>
  <c r="OK263" i="33"/>
  <c r="OJ263" i="33"/>
  <c r="OI263" i="33"/>
  <c r="OH263" i="33"/>
  <c r="OG263" i="33"/>
  <c r="OF263" i="33"/>
  <c r="OE263" i="33"/>
  <c r="OD263" i="33"/>
  <c r="OC263" i="33"/>
  <c r="OB263" i="33"/>
  <c r="OA263" i="33"/>
  <c r="NZ263" i="33"/>
  <c r="NY263" i="33"/>
  <c r="NX263" i="33"/>
  <c r="NW263" i="33"/>
  <c r="NV263" i="33"/>
  <c r="NU263" i="33"/>
  <c r="NT263" i="33"/>
  <c r="NS263" i="33"/>
  <c r="NR263" i="33"/>
  <c r="NQ263" i="33"/>
  <c r="NP263" i="33"/>
  <c r="NO263" i="33"/>
  <c r="NN263" i="33"/>
  <c r="NM263" i="33"/>
  <c r="NL263" i="33"/>
  <c r="NK263" i="33"/>
  <c r="NJ263" i="33"/>
  <c r="NI263" i="33"/>
  <c r="NH263" i="33"/>
  <c r="NG263" i="33"/>
  <c r="NF263" i="33"/>
  <c r="NE263" i="33"/>
  <c r="ND263" i="33"/>
  <c r="NC263" i="33"/>
  <c r="NB263" i="33"/>
  <c r="NA263" i="33"/>
  <c r="MZ263" i="33"/>
  <c r="MY263" i="33"/>
  <c r="MX263" i="33"/>
  <c r="MW263" i="33"/>
  <c r="MV263" i="33"/>
  <c r="MU263" i="33"/>
  <c r="MT263" i="33"/>
  <c r="MS263" i="33"/>
  <c r="MR263" i="33"/>
  <c r="MQ263" i="33"/>
  <c r="MP263" i="33"/>
  <c r="MO263" i="33"/>
  <c r="MN263" i="33"/>
  <c r="MM263" i="33"/>
  <c r="ML263" i="33"/>
  <c r="MK263" i="33"/>
  <c r="MJ263" i="33"/>
  <c r="MI263" i="33"/>
  <c r="MH263" i="33"/>
  <c r="MG263" i="33"/>
  <c r="MF263" i="33"/>
  <c r="ME263" i="33"/>
  <c r="MD263" i="33"/>
  <c r="MC263" i="33"/>
  <c r="MB263" i="33"/>
  <c r="MA263" i="33"/>
  <c r="LZ263" i="33"/>
  <c r="LY263" i="33"/>
  <c r="LX263" i="33"/>
  <c r="LW263" i="33"/>
  <c r="LV263" i="33"/>
  <c r="LU263" i="33"/>
  <c r="LT263" i="33"/>
  <c r="LS263" i="33"/>
  <c r="LR263" i="33"/>
  <c r="LQ263" i="33"/>
  <c r="LP263" i="33"/>
  <c r="LO263" i="33"/>
  <c r="LN263" i="33"/>
  <c r="LM263" i="33"/>
  <c r="LL263" i="33"/>
  <c r="LK263" i="33"/>
  <c r="LJ263" i="33"/>
  <c r="LI263" i="33"/>
  <c r="LH263" i="33"/>
  <c r="LG263" i="33"/>
  <c r="LF263" i="33"/>
  <c r="LE263" i="33"/>
  <c r="LD263" i="33"/>
  <c r="LC263" i="33"/>
  <c r="LB263" i="33"/>
  <c r="LA263" i="33"/>
  <c r="KZ263" i="33"/>
  <c r="KY263" i="33"/>
  <c r="KX263" i="33"/>
  <c r="KW263" i="33"/>
  <c r="KV263" i="33"/>
  <c r="KU263" i="33"/>
  <c r="KT263" i="33"/>
  <c r="KS263" i="33"/>
  <c r="KR263" i="33"/>
  <c r="KQ263" i="33"/>
  <c r="KP263" i="33"/>
  <c r="KO263" i="33"/>
  <c r="KN263" i="33"/>
  <c r="KM263" i="33"/>
  <c r="KL263" i="33"/>
  <c r="KK263" i="33"/>
  <c r="KJ263" i="33"/>
  <c r="KI263" i="33"/>
  <c r="KH263" i="33"/>
  <c r="KG263" i="33"/>
  <c r="KF263" i="33"/>
  <c r="KE263" i="33"/>
  <c r="KD263" i="33"/>
  <c r="KC263" i="33"/>
  <c r="KB263" i="33"/>
  <c r="KA263" i="33"/>
  <c r="JZ263" i="33"/>
  <c r="JY263" i="33"/>
  <c r="JX263" i="33"/>
  <c r="JW263" i="33"/>
  <c r="JV263" i="33"/>
  <c r="JU263" i="33"/>
  <c r="JT263" i="33"/>
  <c r="JS263" i="33"/>
  <c r="JR263" i="33"/>
  <c r="JQ263" i="33"/>
  <c r="JP263" i="33"/>
  <c r="JO263" i="33"/>
  <c r="JN263" i="33"/>
  <c r="JM263" i="33"/>
  <c r="JL263" i="33"/>
  <c r="JK263" i="33"/>
  <c r="JJ263" i="33"/>
  <c r="JI263" i="33"/>
  <c r="JH263" i="33"/>
  <c r="JG263" i="33"/>
  <c r="JF263" i="33"/>
  <c r="JE263" i="33"/>
  <c r="JD263" i="33"/>
  <c r="JC263" i="33"/>
  <c r="JB263" i="33"/>
  <c r="JA263" i="33"/>
  <c r="IZ263" i="33"/>
  <c r="IY263" i="33"/>
  <c r="IX263" i="33"/>
  <c r="IW263" i="33"/>
  <c r="IV263" i="33"/>
  <c r="IU263" i="33"/>
  <c r="IT263" i="33"/>
  <c r="IS263" i="33"/>
  <c r="IR263" i="33"/>
  <c r="IQ263" i="33"/>
  <c r="IP263" i="33"/>
  <c r="IO263" i="33"/>
  <c r="IN263" i="33"/>
  <c r="IM263" i="33"/>
  <c r="IL263" i="33"/>
  <c r="IK263" i="33"/>
  <c r="IJ263" i="33"/>
  <c r="II263" i="33"/>
  <c r="IH263" i="33"/>
  <c r="IG263" i="33"/>
  <c r="IF263" i="33"/>
  <c r="IE263" i="33"/>
  <c r="ID263" i="33"/>
  <c r="IC263" i="33"/>
  <c r="IB263" i="33"/>
  <c r="IA263" i="33"/>
  <c r="HZ263" i="33"/>
  <c r="HY263" i="33"/>
  <c r="HX263" i="33"/>
  <c r="HW263" i="33"/>
  <c r="HV263" i="33"/>
  <c r="HU263" i="33"/>
  <c r="HT263" i="33"/>
  <c r="HS263" i="33"/>
  <c r="HR263" i="33"/>
  <c r="HQ263" i="33"/>
  <c r="HP263" i="33"/>
  <c r="HO263" i="33"/>
  <c r="HN263" i="33"/>
  <c r="HM263" i="33"/>
  <c r="HL263" i="33"/>
  <c r="HK263" i="33"/>
  <c r="HJ263" i="33"/>
  <c r="HI263" i="33"/>
  <c r="HH263" i="33"/>
  <c r="HG263" i="33"/>
  <c r="HF263" i="33"/>
  <c r="HE263" i="33"/>
  <c r="HD263" i="33"/>
  <c r="HC263" i="33"/>
  <c r="HB263" i="33"/>
  <c r="HA263" i="33"/>
  <c r="GZ263" i="33"/>
  <c r="GY263" i="33"/>
  <c r="GX263" i="33"/>
  <c r="GW263" i="33"/>
  <c r="GV263" i="33"/>
  <c r="GU263" i="33"/>
  <c r="GT263" i="33"/>
  <c r="GS263" i="33"/>
  <c r="GR263" i="33"/>
  <c r="GQ263" i="33"/>
  <c r="GP263" i="33"/>
  <c r="GO263" i="33"/>
  <c r="GN263" i="33"/>
  <c r="GM263" i="33"/>
  <c r="GL263" i="33"/>
  <c r="GK263" i="33"/>
  <c r="GJ263" i="33"/>
  <c r="GI263" i="33"/>
  <c r="GH263" i="33"/>
  <c r="GG263" i="33"/>
  <c r="GF263" i="33"/>
  <c r="GE263" i="33"/>
  <c r="GD263" i="33"/>
  <c r="GC263" i="33"/>
  <c r="GB263" i="33"/>
  <c r="GA263" i="33"/>
  <c r="FZ263" i="33"/>
  <c r="FY263" i="33"/>
  <c r="FX263" i="33"/>
  <c r="FW263" i="33"/>
  <c r="FV263" i="33"/>
  <c r="FU263" i="33"/>
  <c r="FT263" i="33"/>
  <c r="FS263" i="33"/>
  <c r="FR263" i="33"/>
  <c r="FQ263" i="33"/>
  <c r="FP263" i="33"/>
  <c r="FO263" i="33"/>
  <c r="FN263" i="33"/>
  <c r="FM263" i="33"/>
  <c r="FL263" i="33"/>
  <c r="FK263" i="33"/>
  <c r="FJ263" i="33"/>
  <c r="FI263" i="33"/>
  <c r="FH263" i="33"/>
  <c r="FG263" i="33"/>
  <c r="FF263" i="33"/>
  <c r="FE263" i="33"/>
  <c r="FD263" i="33"/>
  <c r="FC263" i="33"/>
  <c r="FB263" i="33"/>
  <c r="FA263" i="33"/>
  <c r="EZ263" i="33"/>
  <c r="EY263" i="33"/>
  <c r="EX263" i="33"/>
  <c r="EW263" i="33"/>
  <c r="EV263" i="33"/>
  <c r="EU263" i="33"/>
  <c r="ET263" i="33"/>
  <c r="ES263" i="33"/>
  <c r="ER263" i="33"/>
  <c r="EQ263" i="33"/>
  <c r="EP263" i="33"/>
  <c r="EO263" i="33"/>
  <c r="EN263" i="33"/>
  <c r="EM263" i="33"/>
  <c r="EL263" i="33"/>
  <c r="EK263" i="33"/>
  <c r="EJ263" i="33"/>
  <c r="EI263" i="33"/>
  <c r="EH263" i="33"/>
  <c r="EG263" i="33"/>
  <c r="EF263" i="33"/>
  <c r="EE263" i="33"/>
  <c r="ED263" i="33"/>
  <c r="EC263" i="33"/>
  <c r="EB263" i="33"/>
  <c r="EA263" i="33"/>
  <c r="DZ263" i="33"/>
  <c r="DY263" i="33"/>
  <c r="DX263" i="33"/>
  <c r="DW263" i="33"/>
  <c r="DV263" i="33"/>
  <c r="DU263" i="33"/>
  <c r="DT263" i="33"/>
  <c r="DS263" i="33"/>
  <c r="DR263" i="33"/>
  <c r="DQ263" i="33"/>
  <c r="DP263" i="33"/>
  <c r="DO263" i="33"/>
  <c r="DN263" i="33"/>
  <c r="DM263" i="33"/>
  <c r="DL263" i="33"/>
  <c r="DK263" i="33"/>
  <c r="DJ263" i="33"/>
  <c r="DI263" i="33"/>
  <c r="DH263" i="33"/>
  <c r="DG263" i="33"/>
  <c r="DF263" i="33"/>
  <c r="DE263" i="33"/>
  <c r="DD263" i="33"/>
  <c r="DC263" i="33"/>
  <c r="DB263" i="33"/>
  <c r="DA263" i="33"/>
  <c r="CZ263" i="33"/>
  <c r="CY263" i="33"/>
  <c r="CX263" i="33"/>
  <c r="CW263" i="33"/>
  <c r="CV263" i="33"/>
  <c r="CU263" i="33"/>
  <c r="CT263" i="33"/>
  <c r="CS263" i="33"/>
  <c r="CR263" i="33"/>
  <c r="CQ263" i="33"/>
  <c r="CP263" i="33"/>
  <c r="CO263" i="33"/>
  <c r="CN263" i="33"/>
  <c r="CM263" i="33"/>
  <c r="CL263" i="33"/>
  <c r="CK263" i="33"/>
  <c r="CJ263" i="33"/>
  <c r="CI263" i="33"/>
  <c r="CH263" i="33"/>
  <c r="CG263" i="33"/>
  <c r="CF263" i="33"/>
  <c r="CE263" i="33"/>
  <c r="CD263" i="33"/>
  <c r="CC263" i="33"/>
  <c r="CB263" i="33"/>
  <c r="CA263" i="33"/>
  <c r="BZ263" i="33"/>
  <c r="BY263" i="33"/>
  <c r="BX263" i="33"/>
  <c r="BW263" i="33"/>
  <c r="BV263" i="33"/>
  <c r="BU263" i="33"/>
  <c r="BT263" i="33"/>
  <c r="BS263" i="33"/>
  <c r="BR263" i="33"/>
  <c r="BQ263" i="33"/>
  <c r="BP263" i="33"/>
  <c r="BO263" i="33"/>
  <c r="BN263" i="33"/>
  <c r="BM263" i="33"/>
  <c r="BL263" i="33"/>
  <c r="BK263" i="33"/>
  <c r="BJ263" i="33"/>
  <c r="BI263" i="33"/>
  <c r="BH263" i="33"/>
  <c r="BG263" i="33"/>
  <c r="BF263" i="33"/>
  <c r="BE263" i="33"/>
  <c r="BD263" i="33"/>
  <c r="BC263" i="33"/>
  <c r="BB263" i="33"/>
  <c r="BA263" i="33"/>
  <c r="AZ263" i="33"/>
  <c r="AY263" i="33"/>
  <c r="AX263" i="33"/>
  <c r="AW263" i="33"/>
  <c r="AV263" i="33"/>
  <c r="AU263" i="33"/>
  <c r="AT263" i="33"/>
  <c r="AS263" i="33"/>
  <c r="AR263" i="33"/>
  <c r="AQ263" i="33"/>
  <c r="AP263" i="33"/>
  <c r="AO263" i="33"/>
  <c r="AN263" i="33"/>
  <c r="AM263" i="33"/>
  <c r="AL263" i="33"/>
  <c r="AK263" i="33"/>
  <c r="AJ263" i="33"/>
  <c r="AI263" i="33"/>
  <c r="AH263" i="33"/>
  <c r="AG263" i="33"/>
  <c r="AF263" i="33"/>
  <c r="AE263" i="33"/>
  <c r="AD263" i="33"/>
  <c r="AC263" i="33"/>
  <c r="AB263" i="33"/>
  <c r="AA263" i="33"/>
  <c r="Z263" i="33"/>
  <c r="Y263" i="33"/>
  <c r="X263" i="33"/>
  <c r="W263" i="33"/>
  <c r="V263" i="33"/>
  <c r="U263" i="33"/>
  <c r="T263" i="33"/>
  <c r="S263" i="33"/>
  <c r="R263" i="33"/>
  <c r="Q263" i="33"/>
  <c r="P263" i="33"/>
  <c r="O263" i="33"/>
  <c r="N263" i="33"/>
  <c r="M263" i="33"/>
  <c r="L263" i="33"/>
  <c r="K263" i="33"/>
  <c r="J263" i="33"/>
  <c r="I263" i="33"/>
  <c r="H263" i="33"/>
  <c r="G263" i="33"/>
  <c r="F263" i="33"/>
  <c r="E263" i="33"/>
  <c r="D263" i="33"/>
  <c r="C263" i="33"/>
  <c r="B263" i="33"/>
  <c r="SG262" i="33"/>
  <c r="SF262" i="33"/>
  <c r="SE262" i="33"/>
  <c r="SD262" i="33"/>
  <c r="SC262" i="33"/>
  <c r="SB262" i="33"/>
  <c r="SA262" i="33"/>
  <c r="RZ262" i="33"/>
  <c r="RY262" i="33"/>
  <c r="RX262" i="33"/>
  <c r="RW262" i="33"/>
  <c r="RV262" i="33"/>
  <c r="RU262" i="33"/>
  <c r="RT262" i="33"/>
  <c r="RS262" i="33"/>
  <c r="RR262" i="33"/>
  <c r="RQ262" i="33"/>
  <c r="RP262" i="33"/>
  <c r="RO262" i="33"/>
  <c r="RN262" i="33"/>
  <c r="RM262" i="33"/>
  <c r="RL262" i="33"/>
  <c r="RK262" i="33"/>
  <c r="RJ262" i="33"/>
  <c r="RI262" i="33"/>
  <c r="RH262" i="33"/>
  <c r="RG262" i="33"/>
  <c r="RF262" i="33"/>
  <c r="RE262" i="33"/>
  <c r="RD262" i="33"/>
  <c r="RC262" i="33"/>
  <c r="RB262" i="33"/>
  <c r="RA262" i="33"/>
  <c r="QZ262" i="33"/>
  <c r="QY262" i="33"/>
  <c r="QX262" i="33"/>
  <c r="QW262" i="33"/>
  <c r="QV262" i="33"/>
  <c r="QU262" i="33"/>
  <c r="QT262" i="33"/>
  <c r="QS262" i="33"/>
  <c r="QR262" i="33"/>
  <c r="QQ262" i="33"/>
  <c r="QP262" i="33"/>
  <c r="QO262" i="33"/>
  <c r="QN262" i="33"/>
  <c r="QM262" i="33"/>
  <c r="QL262" i="33"/>
  <c r="QK262" i="33"/>
  <c r="QJ262" i="33"/>
  <c r="QI262" i="33"/>
  <c r="QH262" i="33"/>
  <c r="QG262" i="33"/>
  <c r="QF262" i="33"/>
  <c r="QE262" i="33"/>
  <c r="QD262" i="33"/>
  <c r="QC262" i="33"/>
  <c r="QB262" i="33"/>
  <c r="QA262" i="33"/>
  <c r="PZ262" i="33"/>
  <c r="PY262" i="33"/>
  <c r="PX262" i="33"/>
  <c r="PW262" i="33"/>
  <c r="PV262" i="33"/>
  <c r="PU262" i="33"/>
  <c r="PT262" i="33"/>
  <c r="PS262" i="33"/>
  <c r="PR262" i="33"/>
  <c r="PQ262" i="33"/>
  <c r="PP262" i="33"/>
  <c r="PO262" i="33"/>
  <c r="PN262" i="33"/>
  <c r="PM262" i="33"/>
  <c r="PL262" i="33"/>
  <c r="PK262" i="33"/>
  <c r="PJ262" i="33"/>
  <c r="PI262" i="33"/>
  <c r="PH262" i="33"/>
  <c r="PG262" i="33"/>
  <c r="PF262" i="33"/>
  <c r="PE262" i="33"/>
  <c r="PD262" i="33"/>
  <c r="PC262" i="33"/>
  <c r="PB262" i="33"/>
  <c r="PA262" i="33"/>
  <c r="OZ262" i="33"/>
  <c r="OY262" i="33"/>
  <c r="OX262" i="33"/>
  <c r="OW262" i="33"/>
  <c r="OV262" i="33"/>
  <c r="OU262" i="33"/>
  <c r="OT262" i="33"/>
  <c r="OS262" i="33"/>
  <c r="OR262" i="33"/>
  <c r="OQ262" i="33"/>
  <c r="OP262" i="33"/>
  <c r="OO262" i="33"/>
  <c r="ON262" i="33"/>
  <c r="OM262" i="33"/>
  <c r="OL262" i="33"/>
  <c r="OK262" i="33"/>
  <c r="OJ262" i="33"/>
  <c r="OI262" i="33"/>
  <c r="OH262" i="33"/>
  <c r="OG262" i="33"/>
  <c r="OF262" i="33"/>
  <c r="OE262" i="33"/>
  <c r="OD262" i="33"/>
  <c r="OC262" i="33"/>
  <c r="OB262" i="33"/>
  <c r="OA262" i="33"/>
  <c r="NZ262" i="33"/>
  <c r="NY262" i="33"/>
  <c r="NX262" i="33"/>
  <c r="NW262" i="33"/>
  <c r="NV262" i="33"/>
  <c r="NU262" i="33"/>
  <c r="NT262" i="33"/>
  <c r="NS262" i="33"/>
  <c r="NR262" i="33"/>
  <c r="NQ262" i="33"/>
  <c r="NP262" i="33"/>
  <c r="NO262" i="33"/>
  <c r="NN262" i="33"/>
  <c r="NM262" i="33"/>
  <c r="NL262" i="33"/>
  <c r="NK262" i="33"/>
  <c r="NJ262" i="33"/>
  <c r="NI262" i="33"/>
  <c r="NH262" i="33"/>
  <c r="NG262" i="33"/>
  <c r="NF262" i="33"/>
  <c r="NE262" i="33"/>
  <c r="ND262" i="33"/>
  <c r="NC262" i="33"/>
  <c r="NB262" i="33"/>
  <c r="NA262" i="33"/>
  <c r="MZ262" i="33"/>
  <c r="MY262" i="33"/>
  <c r="MX262" i="33"/>
  <c r="MW262" i="33"/>
  <c r="MV262" i="33"/>
  <c r="MU262" i="33"/>
  <c r="MT262" i="33"/>
  <c r="MS262" i="33"/>
  <c r="MR262" i="33"/>
  <c r="MQ262" i="33"/>
  <c r="MP262" i="33"/>
  <c r="MO262" i="33"/>
  <c r="MN262" i="33"/>
  <c r="MM262" i="33"/>
  <c r="ML262" i="33"/>
  <c r="MK262" i="33"/>
  <c r="MJ262" i="33"/>
  <c r="MI262" i="33"/>
  <c r="MH262" i="33"/>
  <c r="MG262" i="33"/>
  <c r="MF262" i="33"/>
  <c r="ME262" i="33"/>
  <c r="MD262" i="33"/>
  <c r="MC262" i="33"/>
  <c r="MB262" i="33"/>
  <c r="MA262" i="33"/>
  <c r="LZ262" i="33"/>
  <c r="LY262" i="33"/>
  <c r="LX262" i="33"/>
  <c r="LW262" i="33"/>
  <c r="LV262" i="33"/>
  <c r="LU262" i="33"/>
  <c r="LT262" i="33"/>
  <c r="LS262" i="33"/>
  <c r="LR262" i="33"/>
  <c r="LQ262" i="33"/>
  <c r="LP262" i="33"/>
  <c r="LO262" i="33"/>
  <c r="LN262" i="33"/>
  <c r="LM262" i="33"/>
  <c r="LL262" i="33"/>
  <c r="LK262" i="33"/>
  <c r="LJ262" i="33"/>
  <c r="LI262" i="33"/>
  <c r="LH262" i="33"/>
  <c r="LG262" i="33"/>
  <c r="LF262" i="33"/>
  <c r="LE262" i="33"/>
  <c r="LD262" i="33"/>
  <c r="LC262" i="33"/>
  <c r="LB262" i="33"/>
  <c r="LA262" i="33"/>
  <c r="KZ262" i="33"/>
  <c r="KY262" i="33"/>
  <c r="KX262" i="33"/>
  <c r="KW262" i="33"/>
  <c r="KV262" i="33"/>
  <c r="KU262" i="33"/>
  <c r="KT262" i="33"/>
  <c r="KS262" i="33"/>
  <c r="KR262" i="33"/>
  <c r="KQ262" i="33"/>
  <c r="KP262" i="33"/>
  <c r="KO262" i="33"/>
  <c r="KN262" i="33"/>
  <c r="KM262" i="33"/>
  <c r="KL262" i="33"/>
  <c r="KK262" i="33"/>
  <c r="KJ262" i="33"/>
  <c r="KI262" i="33"/>
  <c r="KH262" i="33"/>
  <c r="KG262" i="33"/>
  <c r="KF262" i="33"/>
  <c r="KE262" i="33"/>
  <c r="KD262" i="33"/>
  <c r="KC262" i="33"/>
  <c r="KB262" i="33"/>
  <c r="KA262" i="33"/>
  <c r="JZ262" i="33"/>
  <c r="JY262" i="33"/>
  <c r="JX262" i="33"/>
  <c r="JW262" i="33"/>
  <c r="JV262" i="33"/>
  <c r="JU262" i="33"/>
  <c r="JT262" i="33"/>
  <c r="JS262" i="33"/>
  <c r="JR262" i="33"/>
  <c r="JQ262" i="33"/>
  <c r="JP262" i="33"/>
  <c r="JO262" i="33"/>
  <c r="JN262" i="33"/>
  <c r="JM262" i="33"/>
  <c r="JL262" i="33"/>
  <c r="JK262" i="33"/>
  <c r="JJ262" i="33"/>
  <c r="JI262" i="33"/>
  <c r="JH262" i="33"/>
  <c r="JG262" i="33"/>
  <c r="JF262" i="33"/>
  <c r="JE262" i="33"/>
  <c r="JD262" i="33"/>
  <c r="JC262" i="33"/>
  <c r="JB262" i="33"/>
  <c r="JA262" i="33"/>
  <c r="IZ262" i="33"/>
  <c r="IY262" i="33"/>
  <c r="IX262" i="33"/>
  <c r="IW262" i="33"/>
  <c r="IV262" i="33"/>
  <c r="IU262" i="33"/>
  <c r="IT262" i="33"/>
  <c r="IS262" i="33"/>
  <c r="IR262" i="33"/>
  <c r="IQ262" i="33"/>
  <c r="IP262" i="33"/>
  <c r="IO262" i="33"/>
  <c r="IN262" i="33"/>
  <c r="IM262" i="33"/>
  <c r="IL262" i="33"/>
  <c r="IK262" i="33"/>
  <c r="IJ262" i="33"/>
  <c r="II262" i="33"/>
  <c r="IH262" i="33"/>
  <c r="IG262" i="33"/>
  <c r="IF262" i="33"/>
  <c r="IE262" i="33"/>
  <c r="ID262" i="33"/>
  <c r="IC262" i="33"/>
  <c r="IB262" i="33"/>
  <c r="IA262" i="33"/>
  <c r="HZ262" i="33"/>
  <c r="HY262" i="33"/>
  <c r="HX262" i="33"/>
  <c r="HW262" i="33"/>
  <c r="HV262" i="33"/>
  <c r="HU262" i="33"/>
  <c r="HT262" i="33"/>
  <c r="HS262" i="33"/>
  <c r="HR262" i="33"/>
  <c r="HQ262" i="33"/>
  <c r="HP262" i="33"/>
  <c r="HO262" i="33"/>
  <c r="HN262" i="33"/>
  <c r="HM262" i="33"/>
  <c r="HL262" i="33"/>
  <c r="HK262" i="33"/>
  <c r="HJ262" i="33"/>
  <c r="HI262" i="33"/>
  <c r="HH262" i="33"/>
  <c r="HG262" i="33"/>
  <c r="HF262" i="33"/>
  <c r="HE262" i="33"/>
  <c r="HD262" i="33"/>
  <c r="HC262" i="33"/>
  <c r="HB262" i="33"/>
  <c r="HA262" i="33"/>
  <c r="GZ262" i="33"/>
  <c r="GY262" i="33"/>
  <c r="GX262" i="33"/>
  <c r="GW262" i="33"/>
  <c r="GV262" i="33"/>
  <c r="GU262" i="33"/>
  <c r="GT262" i="33"/>
  <c r="GS262" i="33"/>
  <c r="GR262" i="33"/>
  <c r="GQ262" i="33"/>
  <c r="GP262" i="33"/>
  <c r="GO262" i="33"/>
  <c r="GN262" i="33"/>
  <c r="GM262" i="33"/>
  <c r="GL262" i="33"/>
  <c r="GK262" i="33"/>
  <c r="GJ262" i="33"/>
  <c r="GI262" i="33"/>
  <c r="GH262" i="33"/>
  <c r="GG262" i="33"/>
  <c r="GF262" i="33"/>
  <c r="GE262" i="33"/>
  <c r="GD262" i="33"/>
  <c r="GC262" i="33"/>
  <c r="GB262" i="33"/>
  <c r="GA262" i="33"/>
  <c r="FZ262" i="33"/>
  <c r="FY262" i="33"/>
  <c r="FX262" i="33"/>
  <c r="FW262" i="33"/>
  <c r="FV262" i="33"/>
  <c r="FU262" i="33"/>
  <c r="FT262" i="33"/>
  <c r="FS262" i="33"/>
  <c r="FR262" i="33"/>
  <c r="FQ262" i="33"/>
  <c r="FP262" i="33"/>
  <c r="FO262" i="33"/>
  <c r="FN262" i="33"/>
  <c r="FM262" i="33"/>
  <c r="FL262" i="33"/>
  <c r="FK262" i="33"/>
  <c r="FJ262" i="33"/>
  <c r="FI262" i="33"/>
  <c r="FH262" i="33"/>
  <c r="FG262" i="33"/>
  <c r="FF262" i="33"/>
  <c r="FE262" i="33"/>
  <c r="FD262" i="33"/>
  <c r="FC262" i="33"/>
  <c r="FB262" i="33"/>
  <c r="FA262" i="33"/>
  <c r="EZ262" i="33"/>
  <c r="EY262" i="33"/>
  <c r="EX262" i="33"/>
  <c r="EW262" i="33"/>
  <c r="EV262" i="33"/>
  <c r="EU262" i="33"/>
  <c r="ET262" i="33"/>
  <c r="ES262" i="33"/>
  <c r="ER262" i="33"/>
  <c r="EQ262" i="33"/>
  <c r="EP262" i="33"/>
  <c r="EO262" i="33"/>
  <c r="EN262" i="33"/>
  <c r="EM262" i="33"/>
  <c r="EL262" i="33"/>
  <c r="EK262" i="33"/>
  <c r="EJ262" i="33"/>
  <c r="EI262" i="33"/>
  <c r="EH262" i="33"/>
  <c r="EG262" i="33"/>
  <c r="EF262" i="33"/>
  <c r="EE262" i="33"/>
  <c r="ED262" i="33"/>
  <c r="EC262" i="33"/>
  <c r="EB262" i="33"/>
  <c r="EA262" i="33"/>
  <c r="DZ262" i="33"/>
  <c r="DY262" i="33"/>
  <c r="DX262" i="33"/>
  <c r="DW262" i="33"/>
  <c r="DV262" i="33"/>
  <c r="DU262" i="33"/>
  <c r="DT262" i="33"/>
  <c r="DS262" i="33"/>
  <c r="DR262" i="33"/>
  <c r="DQ262" i="33"/>
  <c r="DP262" i="33"/>
  <c r="DO262" i="33"/>
  <c r="DN262" i="33"/>
  <c r="DM262" i="33"/>
  <c r="DL262" i="33"/>
  <c r="DK262" i="33"/>
  <c r="DJ262" i="33"/>
  <c r="DI262" i="33"/>
  <c r="DH262" i="33"/>
  <c r="DG262" i="33"/>
  <c r="DF262" i="33"/>
  <c r="DE262" i="33"/>
  <c r="DD262" i="33"/>
  <c r="DC262" i="33"/>
  <c r="DB262" i="33"/>
  <c r="DA262" i="33"/>
  <c r="CZ262" i="33"/>
  <c r="CY262" i="33"/>
  <c r="CX262" i="33"/>
  <c r="CW262" i="33"/>
  <c r="CV262" i="33"/>
  <c r="CU262" i="33"/>
  <c r="CT262" i="33"/>
  <c r="CS262" i="33"/>
  <c r="CR262" i="33"/>
  <c r="CQ262" i="33"/>
  <c r="CP262" i="33"/>
  <c r="CO262" i="33"/>
  <c r="CN262" i="33"/>
  <c r="CM262" i="33"/>
  <c r="CL262" i="33"/>
  <c r="CK262" i="33"/>
  <c r="CJ262" i="33"/>
  <c r="CI262" i="33"/>
  <c r="CH262" i="33"/>
  <c r="CG262" i="33"/>
  <c r="CF262" i="33"/>
  <c r="CE262" i="33"/>
  <c r="CD262" i="33"/>
  <c r="CC262" i="33"/>
  <c r="CB262" i="33"/>
  <c r="CA262" i="33"/>
  <c r="BZ262" i="33"/>
  <c r="BY262" i="33"/>
  <c r="BX262" i="33"/>
  <c r="BW262" i="33"/>
  <c r="BV262" i="33"/>
  <c r="BU262" i="33"/>
  <c r="BT262" i="33"/>
  <c r="BS262" i="33"/>
  <c r="BR262" i="33"/>
  <c r="BQ262" i="33"/>
  <c r="BP262" i="33"/>
  <c r="BO262" i="33"/>
  <c r="BN262" i="33"/>
  <c r="BM262" i="33"/>
  <c r="BL262" i="33"/>
  <c r="BK262" i="33"/>
  <c r="BJ262" i="33"/>
  <c r="BI262" i="33"/>
  <c r="BH262" i="33"/>
  <c r="BG262" i="33"/>
  <c r="BF262" i="33"/>
  <c r="BE262" i="33"/>
  <c r="BD262" i="33"/>
  <c r="BC262" i="33"/>
  <c r="BB262" i="33"/>
  <c r="BA262" i="33"/>
  <c r="AZ262" i="33"/>
  <c r="AY262" i="33"/>
  <c r="AX262" i="33"/>
  <c r="AW262" i="33"/>
  <c r="AV262" i="33"/>
  <c r="AU262" i="33"/>
  <c r="AT262" i="33"/>
  <c r="AS262" i="33"/>
  <c r="AR262" i="33"/>
  <c r="AQ262" i="33"/>
  <c r="AP262" i="33"/>
  <c r="AO262" i="33"/>
  <c r="AN262" i="33"/>
  <c r="AM262" i="33"/>
  <c r="AL262" i="33"/>
  <c r="AK262" i="33"/>
  <c r="AJ262" i="33"/>
  <c r="AI262" i="33"/>
  <c r="AH262" i="33"/>
  <c r="AG262" i="33"/>
  <c r="AF262" i="33"/>
  <c r="AE262" i="33"/>
  <c r="AD262" i="33"/>
  <c r="AC262" i="33"/>
  <c r="AB262" i="33"/>
  <c r="AA262" i="33"/>
  <c r="Z262" i="33"/>
  <c r="Y262" i="33"/>
  <c r="X262" i="33"/>
  <c r="W262" i="33"/>
  <c r="V262" i="33"/>
  <c r="U262" i="33"/>
  <c r="T262" i="33"/>
  <c r="S262" i="33"/>
  <c r="R262" i="33"/>
  <c r="Q262" i="33"/>
  <c r="P262" i="33"/>
  <c r="O262" i="33"/>
  <c r="N262" i="33"/>
  <c r="M262" i="33"/>
  <c r="L262" i="33"/>
  <c r="K262" i="33"/>
  <c r="J262" i="33"/>
  <c r="I262" i="33"/>
  <c r="H262" i="33"/>
  <c r="G262" i="33"/>
  <c r="F262" i="33"/>
  <c r="E262" i="33"/>
  <c r="D262" i="33"/>
  <c r="C262" i="33"/>
  <c r="B262" i="33"/>
  <c r="H43" i="33" a="1"/>
  <c r="H46" i="33" s="1"/>
  <c r="L46" i="33" s="1"/>
  <c r="I43" i="33" a="1"/>
  <c r="I45" i="33" s="1"/>
  <c r="M45" i="33" s="1"/>
  <c r="L64" i="33"/>
  <c r="A208" i="33"/>
  <c r="A213" i="33" s="1"/>
  <c r="A217" i="33" s="1"/>
  <c r="A222" i="33" s="1"/>
  <c r="SG220" i="33"/>
  <c r="SF220" i="33"/>
  <c r="SE220" i="33"/>
  <c r="SD220" i="33"/>
  <c r="SC220" i="33"/>
  <c r="SB220" i="33"/>
  <c r="SA220" i="33"/>
  <c r="RZ220" i="33"/>
  <c r="RY220" i="33"/>
  <c r="RX220" i="33"/>
  <c r="RW220" i="33"/>
  <c r="RV220" i="33"/>
  <c r="RU220" i="33"/>
  <c r="RT220" i="33"/>
  <c r="RS220" i="33"/>
  <c r="RR220" i="33"/>
  <c r="RQ220" i="33"/>
  <c r="RP220" i="33"/>
  <c r="RO220" i="33"/>
  <c r="RN220" i="33"/>
  <c r="RM220" i="33"/>
  <c r="RL220" i="33"/>
  <c r="RK220" i="33"/>
  <c r="RJ220" i="33"/>
  <c r="RI220" i="33"/>
  <c r="RH220" i="33"/>
  <c r="RG220" i="33"/>
  <c r="RF220" i="33"/>
  <c r="RE220" i="33"/>
  <c r="RD220" i="33"/>
  <c r="RC220" i="33"/>
  <c r="RB220" i="33"/>
  <c r="RA220" i="33"/>
  <c r="QZ220" i="33"/>
  <c r="QY220" i="33"/>
  <c r="QX220" i="33"/>
  <c r="QW220" i="33"/>
  <c r="QV220" i="33"/>
  <c r="QU220" i="33"/>
  <c r="QT220" i="33"/>
  <c r="QS220" i="33"/>
  <c r="QR220" i="33"/>
  <c r="QQ220" i="33"/>
  <c r="QP220" i="33"/>
  <c r="QO220" i="33"/>
  <c r="QN220" i="33"/>
  <c r="QM220" i="33"/>
  <c r="QL220" i="33"/>
  <c r="QK220" i="33"/>
  <c r="QJ220" i="33"/>
  <c r="QI220" i="33"/>
  <c r="QH220" i="33"/>
  <c r="QG220" i="33"/>
  <c r="QF220" i="33"/>
  <c r="QE220" i="33"/>
  <c r="QD220" i="33"/>
  <c r="QC220" i="33"/>
  <c r="QB220" i="33"/>
  <c r="QA220" i="33"/>
  <c r="PZ220" i="33"/>
  <c r="PY220" i="33"/>
  <c r="PX220" i="33"/>
  <c r="PW220" i="33"/>
  <c r="PV220" i="33"/>
  <c r="PU220" i="33"/>
  <c r="PT220" i="33"/>
  <c r="PS220" i="33"/>
  <c r="PR220" i="33"/>
  <c r="PQ220" i="33"/>
  <c r="PP220" i="33"/>
  <c r="PO220" i="33"/>
  <c r="PN220" i="33"/>
  <c r="PM220" i="33"/>
  <c r="PL220" i="33"/>
  <c r="PK220" i="33"/>
  <c r="PJ220" i="33"/>
  <c r="PI220" i="33"/>
  <c r="PH220" i="33"/>
  <c r="PG220" i="33"/>
  <c r="PF220" i="33"/>
  <c r="PE220" i="33"/>
  <c r="PD220" i="33"/>
  <c r="PC220" i="33"/>
  <c r="PB220" i="33"/>
  <c r="PA220" i="33"/>
  <c r="OZ220" i="33"/>
  <c r="OY220" i="33"/>
  <c r="OX220" i="33"/>
  <c r="OW220" i="33"/>
  <c r="OV220" i="33"/>
  <c r="OU220" i="33"/>
  <c r="OT220" i="33"/>
  <c r="OS220" i="33"/>
  <c r="OR220" i="33"/>
  <c r="OQ220" i="33"/>
  <c r="OP220" i="33"/>
  <c r="OO220" i="33"/>
  <c r="ON220" i="33"/>
  <c r="OM220" i="33"/>
  <c r="OL220" i="33"/>
  <c r="OK220" i="33"/>
  <c r="OJ220" i="33"/>
  <c r="OI220" i="33"/>
  <c r="OH220" i="33"/>
  <c r="OG220" i="33"/>
  <c r="OF220" i="33"/>
  <c r="OE220" i="33"/>
  <c r="OD220" i="33"/>
  <c r="OC220" i="33"/>
  <c r="OB220" i="33"/>
  <c r="OA220" i="33"/>
  <c r="NZ220" i="33"/>
  <c r="NY220" i="33"/>
  <c r="NX220" i="33"/>
  <c r="NW220" i="33"/>
  <c r="NV220" i="33"/>
  <c r="NU220" i="33"/>
  <c r="NT220" i="33"/>
  <c r="NS220" i="33"/>
  <c r="NR220" i="33"/>
  <c r="NQ220" i="33"/>
  <c r="NP220" i="33"/>
  <c r="NO220" i="33"/>
  <c r="NN220" i="33"/>
  <c r="NM220" i="33"/>
  <c r="NL220" i="33"/>
  <c r="NK220" i="33"/>
  <c r="NJ220" i="33"/>
  <c r="NI220" i="33"/>
  <c r="NH220" i="33"/>
  <c r="NG220" i="33"/>
  <c r="NF220" i="33"/>
  <c r="NE220" i="33"/>
  <c r="ND220" i="33"/>
  <c r="NC220" i="33"/>
  <c r="NB220" i="33"/>
  <c r="NA220" i="33"/>
  <c r="MZ220" i="33"/>
  <c r="MY220" i="33"/>
  <c r="MX220" i="33"/>
  <c r="MW220" i="33"/>
  <c r="MV220" i="33"/>
  <c r="MU220" i="33"/>
  <c r="MT220" i="33"/>
  <c r="MS220" i="33"/>
  <c r="MR220" i="33"/>
  <c r="MQ220" i="33"/>
  <c r="MP220" i="33"/>
  <c r="MO220" i="33"/>
  <c r="MN220" i="33"/>
  <c r="MM220" i="33"/>
  <c r="ML220" i="33"/>
  <c r="MK220" i="33"/>
  <c r="MJ220" i="33"/>
  <c r="MI220" i="33"/>
  <c r="MH220" i="33"/>
  <c r="MG220" i="33"/>
  <c r="MF220" i="33"/>
  <c r="ME220" i="33"/>
  <c r="MD220" i="33"/>
  <c r="MC220" i="33"/>
  <c r="MB220" i="33"/>
  <c r="MA220" i="33"/>
  <c r="LZ220" i="33"/>
  <c r="LY220" i="33"/>
  <c r="LX220" i="33"/>
  <c r="LW220" i="33"/>
  <c r="LV220" i="33"/>
  <c r="LU220" i="33"/>
  <c r="LT220" i="33"/>
  <c r="LS220" i="33"/>
  <c r="LR220" i="33"/>
  <c r="LQ220" i="33"/>
  <c r="LP220" i="33"/>
  <c r="LO220" i="33"/>
  <c r="LN220" i="33"/>
  <c r="LM220" i="33"/>
  <c r="LL220" i="33"/>
  <c r="LK220" i="33"/>
  <c r="LJ220" i="33"/>
  <c r="LI220" i="33"/>
  <c r="LH220" i="33"/>
  <c r="LG220" i="33"/>
  <c r="LF220" i="33"/>
  <c r="LE220" i="33"/>
  <c r="LD220" i="33"/>
  <c r="LC220" i="33"/>
  <c r="LB220" i="33"/>
  <c r="LA220" i="33"/>
  <c r="KZ220" i="33"/>
  <c r="KY220" i="33"/>
  <c r="KX220" i="33"/>
  <c r="KW220" i="33"/>
  <c r="KV220" i="33"/>
  <c r="KU220" i="33"/>
  <c r="KT220" i="33"/>
  <c r="KS220" i="33"/>
  <c r="KR220" i="33"/>
  <c r="KQ220" i="33"/>
  <c r="KP220" i="33"/>
  <c r="KO220" i="33"/>
  <c r="KN220" i="33"/>
  <c r="KM220" i="33"/>
  <c r="KL220" i="33"/>
  <c r="KK220" i="33"/>
  <c r="KJ220" i="33"/>
  <c r="KI220" i="33"/>
  <c r="KH220" i="33"/>
  <c r="KG220" i="33"/>
  <c r="KF220" i="33"/>
  <c r="KE220" i="33"/>
  <c r="KD220" i="33"/>
  <c r="KC220" i="33"/>
  <c r="KB220" i="33"/>
  <c r="KA220" i="33"/>
  <c r="JZ220" i="33"/>
  <c r="JY220" i="33"/>
  <c r="JX220" i="33"/>
  <c r="JW220" i="33"/>
  <c r="JV220" i="33"/>
  <c r="JU220" i="33"/>
  <c r="JT220" i="33"/>
  <c r="JS220" i="33"/>
  <c r="JR220" i="33"/>
  <c r="JQ220" i="33"/>
  <c r="JP220" i="33"/>
  <c r="JO220" i="33"/>
  <c r="JN220" i="33"/>
  <c r="JM220" i="33"/>
  <c r="JL220" i="33"/>
  <c r="JK220" i="33"/>
  <c r="JJ220" i="33"/>
  <c r="JI220" i="33"/>
  <c r="JH220" i="33"/>
  <c r="JG220" i="33"/>
  <c r="JF220" i="33"/>
  <c r="JE220" i="33"/>
  <c r="JD220" i="33"/>
  <c r="JC220" i="33"/>
  <c r="JB220" i="33"/>
  <c r="JA220" i="33"/>
  <c r="IZ220" i="33"/>
  <c r="IY220" i="33"/>
  <c r="IX220" i="33"/>
  <c r="IW220" i="33"/>
  <c r="IV220" i="33"/>
  <c r="IU220" i="33"/>
  <c r="IT220" i="33"/>
  <c r="IS220" i="33"/>
  <c r="IR220" i="33"/>
  <c r="IQ220" i="33"/>
  <c r="IP220" i="33"/>
  <c r="IO220" i="33"/>
  <c r="IN220" i="33"/>
  <c r="IM220" i="33"/>
  <c r="IL220" i="33"/>
  <c r="IK220" i="33"/>
  <c r="IJ220" i="33"/>
  <c r="II220" i="33"/>
  <c r="IH220" i="33"/>
  <c r="IG220" i="33"/>
  <c r="IF220" i="33"/>
  <c r="IE220" i="33"/>
  <c r="ID220" i="33"/>
  <c r="IC220" i="33"/>
  <c r="IB220" i="33"/>
  <c r="IA220" i="33"/>
  <c r="HZ220" i="33"/>
  <c r="HY220" i="33"/>
  <c r="HX220" i="33"/>
  <c r="HW220" i="33"/>
  <c r="HV220" i="33"/>
  <c r="HU220" i="33"/>
  <c r="HT220" i="33"/>
  <c r="HS220" i="33"/>
  <c r="HR220" i="33"/>
  <c r="HQ220" i="33"/>
  <c r="HP220" i="33"/>
  <c r="HO220" i="33"/>
  <c r="HN220" i="33"/>
  <c r="HM220" i="33"/>
  <c r="HL220" i="33"/>
  <c r="HK220" i="33"/>
  <c r="HJ220" i="33"/>
  <c r="HI220" i="33"/>
  <c r="HH220" i="33"/>
  <c r="HG220" i="33"/>
  <c r="HF220" i="33"/>
  <c r="HE220" i="33"/>
  <c r="HD220" i="33"/>
  <c r="HC220" i="33"/>
  <c r="HB220" i="33"/>
  <c r="HA220" i="33"/>
  <c r="GZ220" i="33"/>
  <c r="GY220" i="33"/>
  <c r="GX220" i="33"/>
  <c r="GW220" i="33"/>
  <c r="GV220" i="33"/>
  <c r="GU220" i="33"/>
  <c r="GT220" i="33"/>
  <c r="GS220" i="33"/>
  <c r="GR220" i="33"/>
  <c r="GQ220" i="33"/>
  <c r="GP220" i="33"/>
  <c r="GO220" i="33"/>
  <c r="GN220" i="33"/>
  <c r="GM220" i="33"/>
  <c r="GL220" i="33"/>
  <c r="GK220" i="33"/>
  <c r="GJ220" i="33"/>
  <c r="GI220" i="33"/>
  <c r="GH220" i="33"/>
  <c r="GG220" i="33"/>
  <c r="GF220" i="33"/>
  <c r="GE220" i="33"/>
  <c r="GD220" i="33"/>
  <c r="GC220" i="33"/>
  <c r="GB220" i="33"/>
  <c r="GA220" i="33"/>
  <c r="FZ220" i="33"/>
  <c r="FY220" i="33"/>
  <c r="FX220" i="33"/>
  <c r="FW220" i="33"/>
  <c r="FV220" i="33"/>
  <c r="FU220" i="33"/>
  <c r="FT220" i="33"/>
  <c r="FS220" i="33"/>
  <c r="FR220" i="33"/>
  <c r="FQ220" i="33"/>
  <c r="FP220" i="33"/>
  <c r="FO220" i="33"/>
  <c r="FN220" i="33"/>
  <c r="FM220" i="33"/>
  <c r="FL220" i="33"/>
  <c r="FK220" i="33"/>
  <c r="FJ220" i="33"/>
  <c r="FI220" i="33"/>
  <c r="FH220" i="33"/>
  <c r="FG220" i="33"/>
  <c r="FF220" i="33"/>
  <c r="FE220" i="33"/>
  <c r="FD220" i="33"/>
  <c r="FC220" i="33"/>
  <c r="FB220" i="33"/>
  <c r="FA220" i="33"/>
  <c r="EZ220" i="33"/>
  <c r="EY220" i="33"/>
  <c r="EX220" i="33"/>
  <c r="EW220" i="33"/>
  <c r="EV220" i="33"/>
  <c r="EU220" i="33"/>
  <c r="ET220" i="33"/>
  <c r="ES220" i="33"/>
  <c r="ER220" i="33"/>
  <c r="EQ220" i="33"/>
  <c r="EP220" i="33"/>
  <c r="EO220" i="33"/>
  <c r="EN220" i="33"/>
  <c r="EM220" i="33"/>
  <c r="EL220" i="33"/>
  <c r="EK220" i="33"/>
  <c r="EJ220" i="33"/>
  <c r="EI220" i="33"/>
  <c r="EH220" i="33"/>
  <c r="EG220" i="33"/>
  <c r="EF220" i="33"/>
  <c r="EE220" i="33"/>
  <c r="ED220" i="33"/>
  <c r="EC220" i="33"/>
  <c r="EB220" i="33"/>
  <c r="EA220" i="33"/>
  <c r="DZ220" i="33"/>
  <c r="DY220" i="33"/>
  <c r="DX220" i="33"/>
  <c r="DW220" i="33"/>
  <c r="DV220" i="33"/>
  <c r="DU220" i="33"/>
  <c r="DT220" i="33"/>
  <c r="DS220" i="33"/>
  <c r="DR220" i="33"/>
  <c r="DQ220" i="33"/>
  <c r="DP220" i="33"/>
  <c r="DO220" i="33"/>
  <c r="DN220" i="33"/>
  <c r="DM220" i="33"/>
  <c r="DL220" i="33"/>
  <c r="DK220" i="33"/>
  <c r="DJ220" i="33"/>
  <c r="DI220" i="33"/>
  <c r="DH220" i="33"/>
  <c r="DG220" i="33"/>
  <c r="DF220" i="33"/>
  <c r="DE220" i="33"/>
  <c r="DD220" i="33"/>
  <c r="DC220" i="33"/>
  <c r="DB220" i="33"/>
  <c r="DA220" i="33"/>
  <c r="CZ220" i="33"/>
  <c r="CY220" i="33"/>
  <c r="CX220" i="33"/>
  <c r="CW220" i="33"/>
  <c r="CV220" i="33"/>
  <c r="CU220" i="33"/>
  <c r="CT220" i="33"/>
  <c r="CS220" i="33"/>
  <c r="CR220" i="33"/>
  <c r="CQ220" i="33"/>
  <c r="CP220" i="33"/>
  <c r="CO220" i="33"/>
  <c r="CN220" i="33"/>
  <c r="CM220" i="33"/>
  <c r="CL220" i="33"/>
  <c r="CK220" i="33"/>
  <c r="CJ220" i="33"/>
  <c r="CI220" i="33"/>
  <c r="CH220" i="33"/>
  <c r="CG220" i="33"/>
  <c r="CF220" i="33"/>
  <c r="CE220" i="33"/>
  <c r="CD220" i="33"/>
  <c r="CC220" i="33"/>
  <c r="CB220" i="33"/>
  <c r="CA220" i="33"/>
  <c r="BZ220" i="33"/>
  <c r="BY220" i="33"/>
  <c r="BX220" i="33"/>
  <c r="BW220" i="33"/>
  <c r="BV220" i="33"/>
  <c r="BU220" i="33"/>
  <c r="BT220" i="33"/>
  <c r="BS220" i="33"/>
  <c r="BR220" i="33"/>
  <c r="BQ220" i="33"/>
  <c r="BP220" i="33"/>
  <c r="BO220" i="33"/>
  <c r="BN220" i="33"/>
  <c r="BM220" i="33"/>
  <c r="BL220" i="33"/>
  <c r="BK220" i="33"/>
  <c r="BJ220" i="33"/>
  <c r="BI220" i="33"/>
  <c r="BH220" i="33"/>
  <c r="BG220" i="33"/>
  <c r="BF220" i="33"/>
  <c r="BE220" i="33"/>
  <c r="BD220" i="33"/>
  <c r="BC220" i="33"/>
  <c r="BB220" i="33"/>
  <c r="BA220" i="33"/>
  <c r="AZ220" i="33"/>
  <c r="AY220" i="33"/>
  <c r="AX220" i="33"/>
  <c r="AW220" i="33"/>
  <c r="AV220" i="33"/>
  <c r="AU220" i="33"/>
  <c r="AT220" i="33"/>
  <c r="AS220" i="33"/>
  <c r="AR220" i="33"/>
  <c r="AQ220" i="33"/>
  <c r="AP220" i="33"/>
  <c r="AO220" i="33"/>
  <c r="AN220" i="33"/>
  <c r="AM220" i="33"/>
  <c r="AL220" i="33"/>
  <c r="AK220" i="33"/>
  <c r="AJ220" i="33"/>
  <c r="AI220" i="33"/>
  <c r="AH220" i="33"/>
  <c r="AG220" i="33"/>
  <c r="AF220" i="33"/>
  <c r="AE220" i="33"/>
  <c r="AD220" i="33"/>
  <c r="AC220" i="33"/>
  <c r="AB220" i="33"/>
  <c r="AA220" i="33"/>
  <c r="Z220" i="33"/>
  <c r="Y220" i="33"/>
  <c r="X220" i="33"/>
  <c r="W220" i="33"/>
  <c r="V220" i="33"/>
  <c r="U220" i="33"/>
  <c r="T220" i="33"/>
  <c r="S220" i="33"/>
  <c r="R220" i="33"/>
  <c r="Q220" i="33"/>
  <c r="P220" i="33"/>
  <c r="O220" i="33"/>
  <c r="N220" i="33"/>
  <c r="M220" i="33"/>
  <c r="L220" i="33"/>
  <c r="K220" i="33"/>
  <c r="J220" i="33"/>
  <c r="I220" i="33"/>
  <c r="H220" i="33"/>
  <c r="G220" i="33"/>
  <c r="F220" i="33"/>
  <c r="E220" i="33"/>
  <c r="D220" i="33"/>
  <c r="C220" i="33"/>
  <c r="B220" i="33"/>
  <c r="SG219" i="33"/>
  <c r="SF219" i="33"/>
  <c r="SE219" i="33"/>
  <c r="SD219" i="33"/>
  <c r="SC219" i="33"/>
  <c r="SB219" i="33"/>
  <c r="SA219" i="33"/>
  <c r="RZ219" i="33"/>
  <c r="RY219" i="33"/>
  <c r="RX219" i="33"/>
  <c r="RW219" i="33"/>
  <c r="RV219" i="33"/>
  <c r="RU219" i="33"/>
  <c r="RT219" i="33"/>
  <c r="RS219" i="33"/>
  <c r="RR219" i="33"/>
  <c r="RQ219" i="33"/>
  <c r="RP219" i="33"/>
  <c r="RO219" i="33"/>
  <c r="RN219" i="33"/>
  <c r="RM219" i="33"/>
  <c r="RL219" i="33"/>
  <c r="RK219" i="33"/>
  <c r="RJ219" i="33"/>
  <c r="RI219" i="33"/>
  <c r="RH219" i="33"/>
  <c r="RG219" i="33"/>
  <c r="RF219" i="33"/>
  <c r="RE219" i="33"/>
  <c r="RD219" i="33"/>
  <c r="RC219" i="33"/>
  <c r="RB219" i="33"/>
  <c r="RA219" i="33"/>
  <c r="QZ219" i="33"/>
  <c r="QY219" i="33"/>
  <c r="QX219" i="33"/>
  <c r="QW219" i="33"/>
  <c r="QV219" i="33"/>
  <c r="QU219" i="33"/>
  <c r="QT219" i="33"/>
  <c r="QS219" i="33"/>
  <c r="QR219" i="33"/>
  <c r="QQ219" i="33"/>
  <c r="QP219" i="33"/>
  <c r="QO219" i="33"/>
  <c r="QN219" i="33"/>
  <c r="QM219" i="33"/>
  <c r="QL219" i="33"/>
  <c r="QK219" i="33"/>
  <c r="QJ219" i="33"/>
  <c r="QI219" i="33"/>
  <c r="QH219" i="33"/>
  <c r="QG219" i="33"/>
  <c r="QF219" i="33"/>
  <c r="QE219" i="33"/>
  <c r="QD219" i="33"/>
  <c r="QC219" i="33"/>
  <c r="QB219" i="33"/>
  <c r="QA219" i="33"/>
  <c r="PZ219" i="33"/>
  <c r="PY219" i="33"/>
  <c r="PX219" i="33"/>
  <c r="PW219" i="33"/>
  <c r="PV219" i="33"/>
  <c r="PU219" i="33"/>
  <c r="PT219" i="33"/>
  <c r="PS219" i="33"/>
  <c r="PR219" i="33"/>
  <c r="PQ219" i="33"/>
  <c r="PP219" i="33"/>
  <c r="PO219" i="33"/>
  <c r="PN219" i="33"/>
  <c r="PM219" i="33"/>
  <c r="PL219" i="33"/>
  <c r="PK219" i="33"/>
  <c r="PJ219" i="33"/>
  <c r="PI219" i="33"/>
  <c r="PH219" i="33"/>
  <c r="PG219" i="33"/>
  <c r="PF219" i="33"/>
  <c r="PE219" i="33"/>
  <c r="PD219" i="33"/>
  <c r="PC219" i="33"/>
  <c r="PB219" i="33"/>
  <c r="PA219" i="33"/>
  <c r="OZ219" i="33"/>
  <c r="OY219" i="33"/>
  <c r="OX219" i="33"/>
  <c r="OW219" i="33"/>
  <c r="OV219" i="33"/>
  <c r="OU219" i="33"/>
  <c r="OT219" i="33"/>
  <c r="OS219" i="33"/>
  <c r="OR219" i="33"/>
  <c r="OQ219" i="33"/>
  <c r="OP219" i="33"/>
  <c r="OO219" i="33"/>
  <c r="ON219" i="33"/>
  <c r="OM219" i="33"/>
  <c r="OL219" i="33"/>
  <c r="OK219" i="33"/>
  <c r="OJ219" i="33"/>
  <c r="OI219" i="33"/>
  <c r="OH219" i="33"/>
  <c r="OG219" i="33"/>
  <c r="OF219" i="33"/>
  <c r="OE219" i="33"/>
  <c r="OD219" i="33"/>
  <c r="OC219" i="33"/>
  <c r="OB219" i="33"/>
  <c r="OA219" i="33"/>
  <c r="NZ219" i="33"/>
  <c r="NY219" i="33"/>
  <c r="NX219" i="33"/>
  <c r="NW219" i="33"/>
  <c r="NV219" i="33"/>
  <c r="NU219" i="33"/>
  <c r="NT219" i="33"/>
  <c r="NS219" i="33"/>
  <c r="NR219" i="33"/>
  <c r="NQ219" i="33"/>
  <c r="NP219" i="33"/>
  <c r="NO219" i="33"/>
  <c r="NN219" i="33"/>
  <c r="NM219" i="33"/>
  <c r="NL219" i="33"/>
  <c r="NK219" i="33"/>
  <c r="NJ219" i="33"/>
  <c r="NI219" i="33"/>
  <c r="NH219" i="33"/>
  <c r="NG219" i="33"/>
  <c r="NF219" i="33"/>
  <c r="NE219" i="33"/>
  <c r="ND219" i="33"/>
  <c r="NC219" i="33"/>
  <c r="NB219" i="33"/>
  <c r="NA219" i="33"/>
  <c r="MZ219" i="33"/>
  <c r="MY219" i="33"/>
  <c r="MX219" i="33"/>
  <c r="MW219" i="33"/>
  <c r="MV219" i="33"/>
  <c r="MU219" i="33"/>
  <c r="MT219" i="33"/>
  <c r="MS219" i="33"/>
  <c r="MR219" i="33"/>
  <c r="MQ219" i="33"/>
  <c r="MP219" i="33"/>
  <c r="MO219" i="33"/>
  <c r="MN219" i="33"/>
  <c r="MM219" i="33"/>
  <c r="ML219" i="33"/>
  <c r="MK219" i="33"/>
  <c r="MJ219" i="33"/>
  <c r="MI219" i="33"/>
  <c r="MH219" i="33"/>
  <c r="MG219" i="33"/>
  <c r="MF219" i="33"/>
  <c r="ME219" i="33"/>
  <c r="MD219" i="33"/>
  <c r="MC219" i="33"/>
  <c r="MB219" i="33"/>
  <c r="MA219" i="33"/>
  <c r="LZ219" i="33"/>
  <c r="LY219" i="33"/>
  <c r="LX219" i="33"/>
  <c r="LW219" i="33"/>
  <c r="LV219" i="33"/>
  <c r="LU219" i="33"/>
  <c r="LT219" i="33"/>
  <c r="LS219" i="33"/>
  <c r="LR219" i="33"/>
  <c r="LQ219" i="33"/>
  <c r="LP219" i="33"/>
  <c r="LO219" i="33"/>
  <c r="LN219" i="33"/>
  <c r="LM219" i="33"/>
  <c r="LL219" i="33"/>
  <c r="LK219" i="33"/>
  <c r="LJ219" i="33"/>
  <c r="LI219" i="33"/>
  <c r="LH219" i="33"/>
  <c r="LG219" i="33"/>
  <c r="LF219" i="33"/>
  <c r="LE219" i="33"/>
  <c r="LD219" i="33"/>
  <c r="LC219" i="33"/>
  <c r="LB219" i="33"/>
  <c r="LA219" i="33"/>
  <c r="KZ219" i="33"/>
  <c r="KY219" i="33"/>
  <c r="KX219" i="33"/>
  <c r="KW219" i="33"/>
  <c r="KV219" i="33"/>
  <c r="KU219" i="33"/>
  <c r="KT219" i="33"/>
  <c r="KS219" i="33"/>
  <c r="KR219" i="33"/>
  <c r="KQ219" i="33"/>
  <c r="KP219" i="33"/>
  <c r="KO219" i="33"/>
  <c r="KN219" i="33"/>
  <c r="KM219" i="33"/>
  <c r="KL219" i="33"/>
  <c r="KK219" i="33"/>
  <c r="KJ219" i="33"/>
  <c r="KI219" i="33"/>
  <c r="KH219" i="33"/>
  <c r="KG219" i="33"/>
  <c r="KF219" i="33"/>
  <c r="KE219" i="33"/>
  <c r="KD219" i="33"/>
  <c r="KC219" i="33"/>
  <c r="KB219" i="33"/>
  <c r="KA219" i="33"/>
  <c r="JZ219" i="33"/>
  <c r="JY219" i="33"/>
  <c r="JX219" i="33"/>
  <c r="JW219" i="33"/>
  <c r="JV219" i="33"/>
  <c r="JU219" i="33"/>
  <c r="JT219" i="33"/>
  <c r="JS219" i="33"/>
  <c r="JR219" i="33"/>
  <c r="JQ219" i="33"/>
  <c r="JP219" i="33"/>
  <c r="JO219" i="33"/>
  <c r="JN219" i="33"/>
  <c r="JM219" i="33"/>
  <c r="JL219" i="33"/>
  <c r="JK219" i="33"/>
  <c r="JJ219" i="33"/>
  <c r="JI219" i="33"/>
  <c r="JH219" i="33"/>
  <c r="JG219" i="33"/>
  <c r="JF219" i="33"/>
  <c r="JE219" i="33"/>
  <c r="JD219" i="33"/>
  <c r="JC219" i="33"/>
  <c r="JB219" i="33"/>
  <c r="JA219" i="33"/>
  <c r="IZ219" i="33"/>
  <c r="IY219" i="33"/>
  <c r="IX219" i="33"/>
  <c r="IW219" i="33"/>
  <c r="IV219" i="33"/>
  <c r="IU219" i="33"/>
  <c r="IT219" i="33"/>
  <c r="IS219" i="33"/>
  <c r="IR219" i="33"/>
  <c r="IQ219" i="33"/>
  <c r="IP219" i="33"/>
  <c r="IO219" i="33"/>
  <c r="IN219" i="33"/>
  <c r="IM219" i="33"/>
  <c r="IL219" i="33"/>
  <c r="IK219" i="33"/>
  <c r="IJ219" i="33"/>
  <c r="II219" i="33"/>
  <c r="IH219" i="33"/>
  <c r="IG219" i="33"/>
  <c r="IF219" i="33"/>
  <c r="IE219" i="33"/>
  <c r="ID219" i="33"/>
  <c r="IC219" i="33"/>
  <c r="IB219" i="33"/>
  <c r="IA219" i="33"/>
  <c r="HZ219" i="33"/>
  <c r="HY219" i="33"/>
  <c r="HX219" i="33"/>
  <c r="HW219" i="33"/>
  <c r="HV219" i="33"/>
  <c r="HU219" i="33"/>
  <c r="HT219" i="33"/>
  <c r="HS219" i="33"/>
  <c r="HR219" i="33"/>
  <c r="HQ219" i="33"/>
  <c r="HP219" i="33"/>
  <c r="HO219" i="33"/>
  <c r="HN219" i="33"/>
  <c r="HM219" i="33"/>
  <c r="HL219" i="33"/>
  <c r="HK219" i="33"/>
  <c r="HJ219" i="33"/>
  <c r="HI219" i="33"/>
  <c r="HH219" i="33"/>
  <c r="HG219" i="33"/>
  <c r="HF219" i="33"/>
  <c r="HE219" i="33"/>
  <c r="HD219" i="33"/>
  <c r="HC219" i="33"/>
  <c r="HB219" i="33"/>
  <c r="HA219" i="33"/>
  <c r="GZ219" i="33"/>
  <c r="GY219" i="33"/>
  <c r="GX219" i="33"/>
  <c r="GW219" i="33"/>
  <c r="GV219" i="33"/>
  <c r="GU219" i="33"/>
  <c r="GT219" i="33"/>
  <c r="GS219" i="33"/>
  <c r="GR219" i="33"/>
  <c r="GQ219" i="33"/>
  <c r="GP219" i="33"/>
  <c r="GO219" i="33"/>
  <c r="GN219" i="33"/>
  <c r="GM219" i="33"/>
  <c r="GL219" i="33"/>
  <c r="GK219" i="33"/>
  <c r="GJ219" i="33"/>
  <c r="GI219" i="33"/>
  <c r="GH219" i="33"/>
  <c r="GG219" i="33"/>
  <c r="GF219" i="33"/>
  <c r="GE219" i="33"/>
  <c r="GD219" i="33"/>
  <c r="GC219" i="33"/>
  <c r="GB219" i="33"/>
  <c r="GA219" i="33"/>
  <c r="FZ219" i="33"/>
  <c r="FY219" i="33"/>
  <c r="FX219" i="33"/>
  <c r="FW219" i="33"/>
  <c r="FV219" i="33"/>
  <c r="FU219" i="33"/>
  <c r="FT219" i="33"/>
  <c r="FS219" i="33"/>
  <c r="FR219" i="33"/>
  <c r="FQ219" i="33"/>
  <c r="FP219" i="33"/>
  <c r="FO219" i="33"/>
  <c r="FN219" i="33"/>
  <c r="FM219" i="33"/>
  <c r="FL219" i="33"/>
  <c r="FK219" i="33"/>
  <c r="FJ219" i="33"/>
  <c r="FI219" i="33"/>
  <c r="FH219" i="33"/>
  <c r="FG219" i="33"/>
  <c r="FF219" i="33"/>
  <c r="FE219" i="33"/>
  <c r="FD219" i="33"/>
  <c r="FC219" i="33"/>
  <c r="FB219" i="33"/>
  <c r="FA219" i="33"/>
  <c r="EZ219" i="33"/>
  <c r="EY219" i="33"/>
  <c r="EX219" i="33"/>
  <c r="EW219" i="33"/>
  <c r="EV219" i="33"/>
  <c r="EU219" i="33"/>
  <c r="ET219" i="33"/>
  <c r="ES219" i="33"/>
  <c r="ER219" i="33"/>
  <c r="EQ219" i="33"/>
  <c r="EP219" i="33"/>
  <c r="EO219" i="33"/>
  <c r="EN219" i="33"/>
  <c r="EM219" i="33"/>
  <c r="EL219" i="33"/>
  <c r="EK219" i="33"/>
  <c r="EJ219" i="33"/>
  <c r="EI219" i="33"/>
  <c r="EH219" i="33"/>
  <c r="EG219" i="33"/>
  <c r="EF219" i="33"/>
  <c r="EE219" i="33"/>
  <c r="ED219" i="33"/>
  <c r="EC219" i="33"/>
  <c r="EB219" i="33"/>
  <c r="EA219" i="33"/>
  <c r="DZ219" i="33"/>
  <c r="DY219" i="33"/>
  <c r="DX219" i="33"/>
  <c r="DW219" i="33"/>
  <c r="DV219" i="33"/>
  <c r="DU219" i="33"/>
  <c r="DT219" i="33"/>
  <c r="DS219" i="33"/>
  <c r="DR219" i="33"/>
  <c r="DQ219" i="33"/>
  <c r="DP219" i="33"/>
  <c r="DO219" i="33"/>
  <c r="DN219" i="33"/>
  <c r="DM219" i="33"/>
  <c r="DL219" i="33"/>
  <c r="DK219" i="33"/>
  <c r="DJ219" i="33"/>
  <c r="DI219" i="33"/>
  <c r="DH219" i="33"/>
  <c r="DG219" i="33"/>
  <c r="DF219" i="33"/>
  <c r="DE219" i="33"/>
  <c r="DD219" i="33"/>
  <c r="DC219" i="33"/>
  <c r="DB219" i="33"/>
  <c r="DA219" i="33"/>
  <c r="CZ219" i="33"/>
  <c r="CY219" i="33"/>
  <c r="CX219" i="33"/>
  <c r="CW219" i="33"/>
  <c r="CV219" i="33"/>
  <c r="CU219" i="33"/>
  <c r="CT219" i="33"/>
  <c r="CS219" i="33"/>
  <c r="CR219" i="33"/>
  <c r="CQ219" i="33"/>
  <c r="CP219" i="33"/>
  <c r="CO219" i="33"/>
  <c r="CN219" i="33"/>
  <c r="CM219" i="33"/>
  <c r="CL219" i="33"/>
  <c r="CK219" i="33"/>
  <c r="CJ219" i="33"/>
  <c r="CI219" i="33"/>
  <c r="CH219" i="33"/>
  <c r="CG219" i="33"/>
  <c r="CF219" i="33"/>
  <c r="CE219" i="33"/>
  <c r="CD219" i="33"/>
  <c r="CC219" i="33"/>
  <c r="CB219" i="33"/>
  <c r="CA219" i="33"/>
  <c r="BZ219" i="33"/>
  <c r="BY219" i="33"/>
  <c r="BX219" i="33"/>
  <c r="BW219" i="33"/>
  <c r="BV219" i="33"/>
  <c r="BU219" i="33"/>
  <c r="BT219" i="33"/>
  <c r="BS219" i="33"/>
  <c r="BR219" i="33"/>
  <c r="BQ219" i="33"/>
  <c r="BP219" i="33"/>
  <c r="BO219" i="33"/>
  <c r="BN219" i="33"/>
  <c r="BM219" i="33"/>
  <c r="BL219" i="33"/>
  <c r="BK219" i="33"/>
  <c r="BJ219" i="33"/>
  <c r="BI219" i="33"/>
  <c r="BH219" i="33"/>
  <c r="BG219" i="33"/>
  <c r="BF219" i="33"/>
  <c r="BE219" i="33"/>
  <c r="BD219" i="33"/>
  <c r="BC219" i="33"/>
  <c r="BB219" i="33"/>
  <c r="BA219" i="33"/>
  <c r="AZ219" i="33"/>
  <c r="AY219" i="33"/>
  <c r="AX219" i="33"/>
  <c r="AW219" i="33"/>
  <c r="AV219" i="33"/>
  <c r="AU219" i="33"/>
  <c r="AT219" i="33"/>
  <c r="AS219" i="33"/>
  <c r="AR219" i="33"/>
  <c r="AQ219" i="33"/>
  <c r="AP219" i="33"/>
  <c r="AO219" i="33"/>
  <c r="AN219" i="33"/>
  <c r="AM219" i="33"/>
  <c r="AL219" i="33"/>
  <c r="AK219" i="33"/>
  <c r="AJ219" i="33"/>
  <c r="AI219" i="33"/>
  <c r="AH219" i="33"/>
  <c r="AG219" i="33"/>
  <c r="AF219" i="33"/>
  <c r="AE219" i="33"/>
  <c r="AD219" i="33"/>
  <c r="AC219" i="33"/>
  <c r="AB219" i="33"/>
  <c r="AA219" i="33"/>
  <c r="Z219" i="33"/>
  <c r="Y219" i="33"/>
  <c r="X219" i="33"/>
  <c r="W219" i="33"/>
  <c r="V219" i="33"/>
  <c r="U219" i="33"/>
  <c r="T219" i="33"/>
  <c r="S219" i="33"/>
  <c r="R219" i="33"/>
  <c r="Q219" i="33"/>
  <c r="P219" i="33"/>
  <c r="O219" i="33"/>
  <c r="N219" i="33"/>
  <c r="M219" i="33"/>
  <c r="L219" i="33"/>
  <c r="K219" i="33"/>
  <c r="J219" i="33"/>
  <c r="I219" i="33"/>
  <c r="H219" i="33"/>
  <c r="G219" i="33"/>
  <c r="F219" i="33"/>
  <c r="E219" i="33"/>
  <c r="D219" i="33"/>
  <c r="C219" i="33"/>
  <c r="B219" i="33"/>
  <c r="SG218" i="33"/>
  <c r="SF218" i="33"/>
  <c r="SE218" i="33"/>
  <c r="SD218" i="33"/>
  <c r="SC218" i="33"/>
  <c r="SB218" i="33"/>
  <c r="SA218" i="33"/>
  <c r="RZ218" i="33"/>
  <c r="RY218" i="33"/>
  <c r="RX218" i="33"/>
  <c r="RW218" i="33"/>
  <c r="RV218" i="33"/>
  <c r="RU218" i="33"/>
  <c r="RT218" i="33"/>
  <c r="RS218" i="33"/>
  <c r="RR218" i="33"/>
  <c r="RQ218" i="33"/>
  <c r="RP218" i="33"/>
  <c r="RO218" i="33"/>
  <c r="RN218" i="33"/>
  <c r="RM218" i="33"/>
  <c r="RL218" i="33"/>
  <c r="RK218" i="33"/>
  <c r="RJ218" i="33"/>
  <c r="RI218" i="33"/>
  <c r="RH218" i="33"/>
  <c r="RG218" i="33"/>
  <c r="RF218" i="33"/>
  <c r="RE218" i="33"/>
  <c r="RD218" i="33"/>
  <c r="RC218" i="33"/>
  <c r="RB218" i="33"/>
  <c r="RA218" i="33"/>
  <c r="QZ218" i="33"/>
  <c r="QY218" i="33"/>
  <c r="QX218" i="33"/>
  <c r="QW218" i="33"/>
  <c r="QV218" i="33"/>
  <c r="QU218" i="33"/>
  <c r="QT218" i="33"/>
  <c r="QS218" i="33"/>
  <c r="QR218" i="33"/>
  <c r="QQ218" i="33"/>
  <c r="QP218" i="33"/>
  <c r="QO218" i="33"/>
  <c r="QN218" i="33"/>
  <c r="QM218" i="33"/>
  <c r="QL218" i="33"/>
  <c r="QK218" i="33"/>
  <c r="QJ218" i="33"/>
  <c r="QI218" i="33"/>
  <c r="QH218" i="33"/>
  <c r="QG218" i="33"/>
  <c r="QF218" i="33"/>
  <c r="QE218" i="33"/>
  <c r="QD218" i="33"/>
  <c r="QC218" i="33"/>
  <c r="QB218" i="33"/>
  <c r="QA218" i="33"/>
  <c r="PZ218" i="33"/>
  <c r="PY218" i="33"/>
  <c r="PX218" i="33"/>
  <c r="PW218" i="33"/>
  <c r="PV218" i="33"/>
  <c r="PU218" i="33"/>
  <c r="PT218" i="33"/>
  <c r="PS218" i="33"/>
  <c r="PR218" i="33"/>
  <c r="PQ218" i="33"/>
  <c r="PP218" i="33"/>
  <c r="PO218" i="33"/>
  <c r="PN218" i="33"/>
  <c r="PM218" i="33"/>
  <c r="PL218" i="33"/>
  <c r="PK218" i="33"/>
  <c r="PJ218" i="33"/>
  <c r="PI218" i="33"/>
  <c r="PH218" i="33"/>
  <c r="PG218" i="33"/>
  <c r="PF218" i="33"/>
  <c r="PE218" i="33"/>
  <c r="PD218" i="33"/>
  <c r="PC218" i="33"/>
  <c r="PB218" i="33"/>
  <c r="PA218" i="33"/>
  <c r="OZ218" i="33"/>
  <c r="OY218" i="33"/>
  <c r="OX218" i="33"/>
  <c r="OW218" i="33"/>
  <c r="OV218" i="33"/>
  <c r="OU218" i="33"/>
  <c r="OT218" i="33"/>
  <c r="OS218" i="33"/>
  <c r="OR218" i="33"/>
  <c r="OQ218" i="33"/>
  <c r="OP218" i="33"/>
  <c r="OO218" i="33"/>
  <c r="ON218" i="33"/>
  <c r="OM218" i="33"/>
  <c r="OL218" i="33"/>
  <c r="OK218" i="33"/>
  <c r="OJ218" i="33"/>
  <c r="OI218" i="33"/>
  <c r="OH218" i="33"/>
  <c r="OG218" i="33"/>
  <c r="OF218" i="33"/>
  <c r="OE218" i="33"/>
  <c r="OD218" i="33"/>
  <c r="OC218" i="33"/>
  <c r="OB218" i="33"/>
  <c r="OA218" i="33"/>
  <c r="NZ218" i="33"/>
  <c r="NY218" i="33"/>
  <c r="NX218" i="33"/>
  <c r="NW218" i="33"/>
  <c r="NV218" i="33"/>
  <c r="NU218" i="33"/>
  <c r="NT218" i="33"/>
  <c r="NS218" i="33"/>
  <c r="NR218" i="33"/>
  <c r="NQ218" i="33"/>
  <c r="NP218" i="33"/>
  <c r="NO218" i="33"/>
  <c r="NN218" i="33"/>
  <c r="NM218" i="33"/>
  <c r="NL218" i="33"/>
  <c r="NK218" i="33"/>
  <c r="NJ218" i="33"/>
  <c r="NI218" i="33"/>
  <c r="NH218" i="33"/>
  <c r="NG218" i="33"/>
  <c r="NF218" i="33"/>
  <c r="NE218" i="33"/>
  <c r="ND218" i="33"/>
  <c r="NC218" i="33"/>
  <c r="NB218" i="33"/>
  <c r="NA218" i="33"/>
  <c r="MZ218" i="33"/>
  <c r="MY218" i="33"/>
  <c r="MX218" i="33"/>
  <c r="MW218" i="33"/>
  <c r="MV218" i="33"/>
  <c r="MU218" i="33"/>
  <c r="MT218" i="33"/>
  <c r="MS218" i="33"/>
  <c r="MR218" i="33"/>
  <c r="MQ218" i="33"/>
  <c r="MP218" i="33"/>
  <c r="MO218" i="33"/>
  <c r="MN218" i="33"/>
  <c r="MM218" i="33"/>
  <c r="ML218" i="33"/>
  <c r="MK218" i="33"/>
  <c r="MJ218" i="33"/>
  <c r="MI218" i="33"/>
  <c r="MH218" i="33"/>
  <c r="MG218" i="33"/>
  <c r="MF218" i="33"/>
  <c r="ME218" i="33"/>
  <c r="MD218" i="33"/>
  <c r="MC218" i="33"/>
  <c r="MB218" i="33"/>
  <c r="MA218" i="33"/>
  <c r="LZ218" i="33"/>
  <c r="LY218" i="33"/>
  <c r="LX218" i="33"/>
  <c r="LW218" i="33"/>
  <c r="LV218" i="33"/>
  <c r="LU218" i="33"/>
  <c r="LT218" i="33"/>
  <c r="LS218" i="33"/>
  <c r="LR218" i="33"/>
  <c r="LQ218" i="33"/>
  <c r="LP218" i="33"/>
  <c r="LO218" i="33"/>
  <c r="LN218" i="33"/>
  <c r="LM218" i="33"/>
  <c r="LL218" i="33"/>
  <c r="LK218" i="33"/>
  <c r="LJ218" i="33"/>
  <c r="LI218" i="33"/>
  <c r="LH218" i="33"/>
  <c r="LG218" i="33"/>
  <c r="LF218" i="33"/>
  <c r="LE218" i="33"/>
  <c r="LD218" i="33"/>
  <c r="LC218" i="33"/>
  <c r="LB218" i="33"/>
  <c r="LA218" i="33"/>
  <c r="KZ218" i="33"/>
  <c r="KY218" i="33"/>
  <c r="KX218" i="33"/>
  <c r="KW218" i="33"/>
  <c r="KV218" i="33"/>
  <c r="KU218" i="33"/>
  <c r="KT218" i="33"/>
  <c r="KS218" i="33"/>
  <c r="KR218" i="33"/>
  <c r="KQ218" i="33"/>
  <c r="KP218" i="33"/>
  <c r="KO218" i="33"/>
  <c r="KN218" i="33"/>
  <c r="KM218" i="33"/>
  <c r="KL218" i="33"/>
  <c r="KK218" i="33"/>
  <c r="KJ218" i="33"/>
  <c r="KI218" i="33"/>
  <c r="KH218" i="33"/>
  <c r="KG218" i="33"/>
  <c r="KF218" i="33"/>
  <c r="KE218" i="33"/>
  <c r="KD218" i="33"/>
  <c r="KC218" i="33"/>
  <c r="KB218" i="33"/>
  <c r="KA218" i="33"/>
  <c r="JZ218" i="33"/>
  <c r="JY218" i="33"/>
  <c r="JX218" i="33"/>
  <c r="JW218" i="33"/>
  <c r="JV218" i="33"/>
  <c r="JU218" i="33"/>
  <c r="JT218" i="33"/>
  <c r="JS218" i="33"/>
  <c r="JR218" i="33"/>
  <c r="JQ218" i="33"/>
  <c r="JP218" i="33"/>
  <c r="JO218" i="33"/>
  <c r="JN218" i="33"/>
  <c r="JM218" i="33"/>
  <c r="JL218" i="33"/>
  <c r="JK218" i="33"/>
  <c r="JJ218" i="33"/>
  <c r="JI218" i="33"/>
  <c r="JH218" i="33"/>
  <c r="JG218" i="33"/>
  <c r="JF218" i="33"/>
  <c r="JE218" i="33"/>
  <c r="JD218" i="33"/>
  <c r="JC218" i="33"/>
  <c r="JB218" i="33"/>
  <c r="JA218" i="33"/>
  <c r="IZ218" i="33"/>
  <c r="IY218" i="33"/>
  <c r="IX218" i="33"/>
  <c r="IW218" i="33"/>
  <c r="IV218" i="33"/>
  <c r="IU218" i="33"/>
  <c r="IT218" i="33"/>
  <c r="IS218" i="33"/>
  <c r="IR218" i="33"/>
  <c r="IQ218" i="33"/>
  <c r="IP218" i="33"/>
  <c r="IO218" i="33"/>
  <c r="IN218" i="33"/>
  <c r="IM218" i="33"/>
  <c r="IL218" i="33"/>
  <c r="IK218" i="33"/>
  <c r="IJ218" i="33"/>
  <c r="II218" i="33"/>
  <c r="IH218" i="33"/>
  <c r="IG218" i="33"/>
  <c r="IF218" i="33"/>
  <c r="IE218" i="33"/>
  <c r="ID218" i="33"/>
  <c r="IC218" i="33"/>
  <c r="IB218" i="33"/>
  <c r="IA218" i="33"/>
  <c r="HZ218" i="33"/>
  <c r="HY218" i="33"/>
  <c r="HX218" i="33"/>
  <c r="HW218" i="33"/>
  <c r="HV218" i="33"/>
  <c r="HU218" i="33"/>
  <c r="HT218" i="33"/>
  <c r="HS218" i="33"/>
  <c r="HR218" i="33"/>
  <c r="HQ218" i="33"/>
  <c r="HP218" i="33"/>
  <c r="HO218" i="33"/>
  <c r="HN218" i="33"/>
  <c r="HM218" i="33"/>
  <c r="HL218" i="33"/>
  <c r="HK218" i="33"/>
  <c r="HJ218" i="33"/>
  <c r="HI218" i="33"/>
  <c r="HH218" i="33"/>
  <c r="HG218" i="33"/>
  <c r="HF218" i="33"/>
  <c r="HE218" i="33"/>
  <c r="HD218" i="33"/>
  <c r="HC218" i="33"/>
  <c r="HB218" i="33"/>
  <c r="HA218" i="33"/>
  <c r="GZ218" i="33"/>
  <c r="GY218" i="33"/>
  <c r="GX218" i="33"/>
  <c r="GW218" i="33"/>
  <c r="GV218" i="33"/>
  <c r="GU218" i="33"/>
  <c r="GT218" i="33"/>
  <c r="GS218" i="33"/>
  <c r="GR218" i="33"/>
  <c r="GQ218" i="33"/>
  <c r="GP218" i="33"/>
  <c r="GO218" i="33"/>
  <c r="GN218" i="33"/>
  <c r="GM218" i="33"/>
  <c r="GL218" i="33"/>
  <c r="GK218" i="33"/>
  <c r="GJ218" i="33"/>
  <c r="GI218" i="33"/>
  <c r="GH218" i="33"/>
  <c r="GG218" i="33"/>
  <c r="GF218" i="33"/>
  <c r="GE218" i="33"/>
  <c r="GD218" i="33"/>
  <c r="GC218" i="33"/>
  <c r="GB218" i="33"/>
  <c r="GA218" i="33"/>
  <c r="FZ218" i="33"/>
  <c r="FY218" i="33"/>
  <c r="FX218" i="33"/>
  <c r="FW218" i="33"/>
  <c r="FV218" i="33"/>
  <c r="FU218" i="33"/>
  <c r="FT218" i="33"/>
  <c r="FS218" i="33"/>
  <c r="FR218" i="33"/>
  <c r="FQ218" i="33"/>
  <c r="FP218" i="33"/>
  <c r="FO218" i="33"/>
  <c r="FN218" i="33"/>
  <c r="FM218" i="33"/>
  <c r="FL218" i="33"/>
  <c r="FK218" i="33"/>
  <c r="FJ218" i="33"/>
  <c r="FI218" i="33"/>
  <c r="FH218" i="33"/>
  <c r="FG218" i="33"/>
  <c r="FF218" i="33"/>
  <c r="FE218" i="33"/>
  <c r="FD218" i="33"/>
  <c r="FC218" i="33"/>
  <c r="FB218" i="33"/>
  <c r="FA218" i="33"/>
  <c r="EZ218" i="33"/>
  <c r="EY218" i="33"/>
  <c r="EX218" i="33"/>
  <c r="EW218" i="33"/>
  <c r="EV218" i="33"/>
  <c r="EU218" i="33"/>
  <c r="ET218" i="33"/>
  <c r="ES218" i="33"/>
  <c r="ER218" i="33"/>
  <c r="EQ218" i="33"/>
  <c r="EP218" i="33"/>
  <c r="EO218" i="33"/>
  <c r="EN218" i="33"/>
  <c r="EM218" i="33"/>
  <c r="EL218" i="33"/>
  <c r="EK218" i="33"/>
  <c r="EJ218" i="33"/>
  <c r="EI218" i="33"/>
  <c r="EH218" i="33"/>
  <c r="EG218" i="33"/>
  <c r="EF218" i="33"/>
  <c r="EE218" i="33"/>
  <c r="ED218" i="33"/>
  <c r="EC218" i="33"/>
  <c r="EB218" i="33"/>
  <c r="EA218" i="33"/>
  <c r="DZ218" i="33"/>
  <c r="DY218" i="33"/>
  <c r="DX218" i="33"/>
  <c r="DW218" i="33"/>
  <c r="DV218" i="33"/>
  <c r="DU218" i="33"/>
  <c r="DT218" i="33"/>
  <c r="DS218" i="33"/>
  <c r="DR218" i="33"/>
  <c r="DQ218" i="33"/>
  <c r="DP218" i="33"/>
  <c r="DO218" i="33"/>
  <c r="DN218" i="33"/>
  <c r="DM218" i="33"/>
  <c r="DL218" i="33"/>
  <c r="DK218" i="33"/>
  <c r="DJ218" i="33"/>
  <c r="DI218" i="33"/>
  <c r="DH218" i="33"/>
  <c r="DG218" i="33"/>
  <c r="DF218" i="33"/>
  <c r="DE218" i="33"/>
  <c r="DD218" i="33"/>
  <c r="DC218" i="33"/>
  <c r="DB218" i="33"/>
  <c r="DA218" i="33"/>
  <c r="CZ218" i="33"/>
  <c r="CY218" i="33"/>
  <c r="CX218" i="33"/>
  <c r="CW218" i="33"/>
  <c r="CV218" i="33"/>
  <c r="CU218" i="33"/>
  <c r="CT218" i="33"/>
  <c r="CS218" i="33"/>
  <c r="CR218" i="33"/>
  <c r="CQ218" i="33"/>
  <c r="CP218" i="33"/>
  <c r="CO218" i="33"/>
  <c r="CN218" i="33"/>
  <c r="CM218" i="33"/>
  <c r="CL218" i="33"/>
  <c r="CK218" i="33"/>
  <c r="CJ218" i="33"/>
  <c r="CI218" i="33"/>
  <c r="CH218" i="33"/>
  <c r="CG218" i="33"/>
  <c r="CF218" i="33"/>
  <c r="CE218" i="33"/>
  <c r="CD218" i="33"/>
  <c r="CC218" i="33"/>
  <c r="CB218" i="33"/>
  <c r="CA218" i="33"/>
  <c r="BZ218" i="33"/>
  <c r="BY218" i="33"/>
  <c r="BX218" i="33"/>
  <c r="BW218" i="33"/>
  <c r="BV218" i="33"/>
  <c r="BU218" i="33"/>
  <c r="BT218" i="33"/>
  <c r="BS218" i="33"/>
  <c r="BR218" i="33"/>
  <c r="BQ218" i="33"/>
  <c r="BP218" i="33"/>
  <c r="BO218" i="33"/>
  <c r="BN218" i="33"/>
  <c r="BM218" i="33"/>
  <c r="BL218" i="33"/>
  <c r="BK218" i="33"/>
  <c r="BJ218" i="33"/>
  <c r="BI218" i="33"/>
  <c r="BH218" i="33"/>
  <c r="BG218" i="33"/>
  <c r="BF218" i="33"/>
  <c r="BE218" i="33"/>
  <c r="BD218" i="33"/>
  <c r="BC218" i="33"/>
  <c r="BB218" i="33"/>
  <c r="BA218" i="33"/>
  <c r="AZ218" i="33"/>
  <c r="AY218" i="33"/>
  <c r="AX218" i="33"/>
  <c r="AW218" i="33"/>
  <c r="AV218" i="33"/>
  <c r="AU218" i="33"/>
  <c r="AT218" i="33"/>
  <c r="AS218" i="33"/>
  <c r="AR218" i="33"/>
  <c r="AQ218" i="33"/>
  <c r="AP218" i="33"/>
  <c r="AO218" i="33"/>
  <c r="AN218" i="33"/>
  <c r="AM218" i="33"/>
  <c r="AL218" i="33"/>
  <c r="AK218" i="33"/>
  <c r="AJ218" i="33"/>
  <c r="AI218" i="33"/>
  <c r="AH218" i="33"/>
  <c r="AG218" i="33"/>
  <c r="AF218" i="33"/>
  <c r="AE218" i="33"/>
  <c r="AD218" i="33"/>
  <c r="AC218" i="33"/>
  <c r="AB218" i="33"/>
  <c r="AA218" i="33"/>
  <c r="Z218" i="33"/>
  <c r="Y218" i="33"/>
  <c r="X218" i="33"/>
  <c r="W218" i="33"/>
  <c r="V218" i="33"/>
  <c r="U218" i="33"/>
  <c r="T218" i="33"/>
  <c r="S218" i="33"/>
  <c r="R218" i="33"/>
  <c r="Q218" i="33"/>
  <c r="P218" i="33"/>
  <c r="O218" i="33"/>
  <c r="N218" i="33"/>
  <c r="M218" i="33"/>
  <c r="L218" i="33"/>
  <c r="K218" i="33"/>
  <c r="J218" i="33"/>
  <c r="I218" i="33"/>
  <c r="H218" i="33"/>
  <c r="G218" i="33"/>
  <c r="F218" i="33"/>
  <c r="E218" i="33"/>
  <c r="D218" i="33"/>
  <c r="C218" i="33"/>
  <c r="B218" i="33"/>
  <c r="A165" i="33"/>
  <c r="A170" i="33" s="1"/>
  <c r="A174" i="33" s="1"/>
  <c r="A179" i="33" s="1"/>
  <c r="SG177" i="33"/>
  <c r="SF177" i="33"/>
  <c r="SE177" i="33"/>
  <c r="SD177" i="33"/>
  <c r="SC177" i="33"/>
  <c r="SB177" i="33"/>
  <c r="SA177" i="33"/>
  <c r="RZ177" i="33"/>
  <c r="RY177" i="33"/>
  <c r="RX177" i="33"/>
  <c r="RW177" i="33"/>
  <c r="RV177" i="33"/>
  <c r="RU177" i="33"/>
  <c r="RT177" i="33"/>
  <c r="RS177" i="33"/>
  <c r="RR177" i="33"/>
  <c r="RQ177" i="33"/>
  <c r="RP177" i="33"/>
  <c r="RO177" i="33"/>
  <c r="RN177" i="33"/>
  <c r="RM177" i="33"/>
  <c r="RL177" i="33"/>
  <c r="RK177" i="33"/>
  <c r="RJ177" i="33"/>
  <c r="RI177" i="33"/>
  <c r="RH177" i="33"/>
  <c r="RG177" i="33"/>
  <c r="RF177" i="33"/>
  <c r="RE177" i="33"/>
  <c r="RD177" i="33"/>
  <c r="RC177" i="33"/>
  <c r="RB177" i="33"/>
  <c r="RA177" i="33"/>
  <c r="QZ177" i="33"/>
  <c r="QY177" i="33"/>
  <c r="QX177" i="33"/>
  <c r="QW177" i="33"/>
  <c r="QV177" i="33"/>
  <c r="QU177" i="33"/>
  <c r="QT177" i="33"/>
  <c r="QS177" i="33"/>
  <c r="QR177" i="33"/>
  <c r="QQ177" i="33"/>
  <c r="QP177" i="33"/>
  <c r="QO177" i="33"/>
  <c r="QN177" i="33"/>
  <c r="QM177" i="33"/>
  <c r="QL177" i="33"/>
  <c r="QK177" i="33"/>
  <c r="QJ177" i="33"/>
  <c r="QI177" i="33"/>
  <c r="QH177" i="33"/>
  <c r="QG177" i="33"/>
  <c r="QF177" i="33"/>
  <c r="QE177" i="33"/>
  <c r="QD177" i="33"/>
  <c r="QC177" i="33"/>
  <c r="QB177" i="33"/>
  <c r="QA177" i="33"/>
  <c r="PZ177" i="33"/>
  <c r="PY177" i="33"/>
  <c r="PX177" i="33"/>
  <c r="PW177" i="33"/>
  <c r="PV177" i="33"/>
  <c r="PU177" i="33"/>
  <c r="PT177" i="33"/>
  <c r="PS177" i="33"/>
  <c r="PR177" i="33"/>
  <c r="PQ177" i="33"/>
  <c r="PP177" i="33"/>
  <c r="PO177" i="33"/>
  <c r="PN177" i="33"/>
  <c r="PM177" i="33"/>
  <c r="PL177" i="33"/>
  <c r="PK177" i="33"/>
  <c r="PJ177" i="33"/>
  <c r="PI177" i="33"/>
  <c r="PH177" i="33"/>
  <c r="PG177" i="33"/>
  <c r="PF177" i="33"/>
  <c r="PE177" i="33"/>
  <c r="PD177" i="33"/>
  <c r="PC177" i="33"/>
  <c r="PB177" i="33"/>
  <c r="PA177" i="33"/>
  <c r="OZ177" i="33"/>
  <c r="OY177" i="33"/>
  <c r="OX177" i="33"/>
  <c r="OW177" i="33"/>
  <c r="OV177" i="33"/>
  <c r="OU177" i="33"/>
  <c r="OT177" i="33"/>
  <c r="OS177" i="33"/>
  <c r="OR177" i="33"/>
  <c r="OQ177" i="33"/>
  <c r="OP177" i="33"/>
  <c r="OO177" i="33"/>
  <c r="ON177" i="33"/>
  <c r="OM177" i="33"/>
  <c r="OL177" i="33"/>
  <c r="OK177" i="33"/>
  <c r="OJ177" i="33"/>
  <c r="OI177" i="33"/>
  <c r="OH177" i="33"/>
  <c r="OG177" i="33"/>
  <c r="OF177" i="33"/>
  <c r="OE177" i="33"/>
  <c r="OD177" i="33"/>
  <c r="OC177" i="33"/>
  <c r="OB177" i="33"/>
  <c r="OA177" i="33"/>
  <c r="NZ177" i="33"/>
  <c r="NY177" i="33"/>
  <c r="NX177" i="33"/>
  <c r="NW177" i="33"/>
  <c r="NV177" i="33"/>
  <c r="NU177" i="33"/>
  <c r="NT177" i="33"/>
  <c r="NS177" i="33"/>
  <c r="NR177" i="33"/>
  <c r="NQ177" i="33"/>
  <c r="NP177" i="33"/>
  <c r="NO177" i="33"/>
  <c r="NN177" i="33"/>
  <c r="NM177" i="33"/>
  <c r="NL177" i="33"/>
  <c r="NK177" i="33"/>
  <c r="NJ177" i="33"/>
  <c r="NI177" i="33"/>
  <c r="NH177" i="33"/>
  <c r="NG177" i="33"/>
  <c r="NF177" i="33"/>
  <c r="NE177" i="33"/>
  <c r="ND177" i="33"/>
  <c r="NC177" i="33"/>
  <c r="NB177" i="33"/>
  <c r="NA177" i="33"/>
  <c r="MZ177" i="33"/>
  <c r="MY177" i="33"/>
  <c r="MX177" i="33"/>
  <c r="MW177" i="33"/>
  <c r="MV177" i="33"/>
  <c r="MU177" i="33"/>
  <c r="MT177" i="33"/>
  <c r="MS177" i="33"/>
  <c r="MR177" i="33"/>
  <c r="MQ177" i="33"/>
  <c r="MP177" i="33"/>
  <c r="MO177" i="33"/>
  <c r="MN177" i="33"/>
  <c r="MM177" i="33"/>
  <c r="ML177" i="33"/>
  <c r="MK177" i="33"/>
  <c r="MJ177" i="33"/>
  <c r="MI177" i="33"/>
  <c r="MH177" i="33"/>
  <c r="MG177" i="33"/>
  <c r="MF177" i="33"/>
  <c r="ME177" i="33"/>
  <c r="MD177" i="33"/>
  <c r="MC177" i="33"/>
  <c r="MB177" i="33"/>
  <c r="MA177" i="33"/>
  <c r="LZ177" i="33"/>
  <c r="LY177" i="33"/>
  <c r="LX177" i="33"/>
  <c r="LW177" i="33"/>
  <c r="LV177" i="33"/>
  <c r="LU177" i="33"/>
  <c r="LT177" i="33"/>
  <c r="LS177" i="33"/>
  <c r="LR177" i="33"/>
  <c r="LQ177" i="33"/>
  <c r="LP177" i="33"/>
  <c r="LO177" i="33"/>
  <c r="LN177" i="33"/>
  <c r="LM177" i="33"/>
  <c r="LL177" i="33"/>
  <c r="LK177" i="33"/>
  <c r="LJ177" i="33"/>
  <c r="LI177" i="33"/>
  <c r="LH177" i="33"/>
  <c r="LG177" i="33"/>
  <c r="LF177" i="33"/>
  <c r="LE177" i="33"/>
  <c r="LD177" i="33"/>
  <c r="LC177" i="33"/>
  <c r="LB177" i="33"/>
  <c r="LA177" i="33"/>
  <c r="KZ177" i="33"/>
  <c r="KY177" i="33"/>
  <c r="KX177" i="33"/>
  <c r="KW177" i="33"/>
  <c r="KV177" i="33"/>
  <c r="KU177" i="33"/>
  <c r="KT177" i="33"/>
  <c r="KS177" i="33"/>
  <c r="KR177" i="33"/>
  <c r="KQ177" i="33"/>
  <c r="KP177" i="33"/>
  <c r="KO177" i="33"/>
  <c r="KN177" i="33"/>
  <c r="KM177" i="33"/>
  <c r="KL177" i="33"/>
  <c r="KK177" i="33"/>
  <c r="KJ177" i="33"/>
  <c r="KI177" i="33"/>
  <c r="KH177" i="33"/>
  <c r="KG177" i="33"/>
  <c r="KF177" i="33"/>
  <c r="KE177" i="33"/>
  <c r="KD177" i="33"/>
  <c r="KC177" i="33"/>
  <c r="KB177" i="33"/>
  <c r="KA177" i="33"/>
  <c r="JZ177" i="33"/>
  <c r="JY177" i="33"/>
  <c r="JX177" i="33"/>
  <c r="JW177" i="33"/>
  <c r="JV177" i="33"/>
  <c r="JU177" i="33"/>
  <c r="JT177" i="33"/>
  <c r="JS177" i="33"/>
  <c r="JR177" i="33"/>
  <c r="JQ177" i="33"/>
  <c r="JP177" i="33"/>
  <c r="JO177" i="33"/>
  <c r="JN177" i="33"/>
  <c r="JM177" i="33"/>
  <c r="JL177" i="33"/>
  <c r="JK177" i="33"/>
  <c r="JJ177" i="33"/>
  <c r="JI177" i="33"/>
  <c r="JH177" i="33"/>
  <c r="JG177" i="33"/>
  <c r="JF177" i="33"/>
  <c r="JE177" i="33"/>
  <c r="JD177" i="33"/>
  <c r="JC177" i="33"/>
  <c r="JB177" i="33"/>
  <c r="JA177" i="33"/>
  <c r="IZ177" i="33"/>
  <c r="IY177" i="33"/>
  <c r="IX177" i="33"/>
  <c r="IW177" i="33"/>
  <c r="IV177" i="33"/>
  <c r="IU177" i="33"/>
  <c r="IT177" i="33"/>
  <c r="IS177" i="33"/>
  <c r="IR177" i="33"/>
  <c r="IQ177" i="33"/>
  <c r="IP177" i="33"/>
  <c r="IO177" i="33"/>
  <c r="IN177" i="33"/>
  <c r="IM177" i="33"/>
  <c r="IL177" i="33"/>
  <c r="IK177" i="33"/>
  <c r="IJ177" i="33"/>
  <c r="II177" i="33"/>
  <c r="IH177" i="33"/>
  <c r="IG177" i="33"/>
  <c r="IF177" i="33"/>
  <c r="IE177" i="33"/>
  <c r="ID177" i="33"/>
  <c r="IC177" i="33"/>
  <c r="IB177" i="33"/>
  <c r="IA177" i="33"/>
  <c r="HZ177" i="33"/>
  <c r="HY177" i="33"/>
  <c r="HX177" i="33"/>
  <c r="HW177" i="33"/>
  <c r="HV177" i="33"/>
  <c r="HU177" i="33"/>
  <c r="HT177" i="33"/>
  <c r="HS177" i="33"/>
  <c r="HR177" i="33"/>
  <c r="HQ177" i="33"/>
  <c r="HP177" i="33"/>
  <c r="HO177" i="33"/>
  <c r="HN177" i="33"/>
  <c r="HM177" i="33"/>
  <c r="HL177" i="33"/>
  <c r="HK177" i="33"/>
  <c r="HJ177" i="33"/>
  <c r="HI177" i="33"/>
  <c r="HH177" i="33"/>
  <c r="HG177" i="33"/>
  <c r="HF177" i="33"/>
  <c r="HE177" i="33"/>
  <c r="HD177" i="33"/>
  <c r="HC177" i="33"/>
  <c r="HB177" i="33"/>
  <c r="HA177" i="33"/>
  <c r="GZ177" i="33"/>
  <c r="GY177" i="33"/>
  <c r="GX177" i="33"/>
  <c r="GW177" i="33"/>
  <c r="GV177" i="33"/>
  <c r="GU177" i="33"/>
  <c r="GT177" i="33"/>
  <c r="GS177" i="33"/>
  <c r="GR177" i="33"/>
  <c r="GQ177" i="33"/>
  <c r="GP177" i="33"/>
  <c r="GO177" i="33"/>
  <c r="GN177" i="33"/>
  <c r="GM177" i="33"/>
  <c r="GL177" i="33"/>
  <c r="GK177" i="33"/>
  <c r="GJ177" i="33"/>
  <c r="GI177" i="33"/>
  <c r="GH177" i="33"/>
  <c r="GG177" i="33"/>
  <c r="GF177" i="33"/>
  <c r="GE177" i="33"/>
  <c r="GD177" i="33"/>
  <c r="GC177" i="33"/>
  <c r="GB177" i="33"/>
  <c r="GA177" i="33"/>
  <c r="FZ177" i="33"/>
  <c r="FY177" i="33"/>
  <c r="FX177" i="33"/>
  <c r="FW177" i="33"/>
  <c r="FV177" i="33"/>
  <c r="FU177" i="33"/>
  <c r="FT177" i="33"/>
  <c r="FS177" i="33"/>
  <c r="FR177" i="33"/>
  <c r="FQ177" i="33"/>
  <c r="FP177" i="33"/>
  <c r="FO177" i="33"/>
  <c r="FN177" i="33"/>
  <c r="FM177" i="33"/>
  <c r="FL177" i="33"/>
  <c r="FK177" i="33"/>
  <c r="FJ177" i="33"/>
  <c r="FI177" i="33"/>
  <c r="FH177" i="33"/>
  <c r="FG177" i="33"/>
  <c r="FF177" i="33"/>
  <c r="FE177" i="33"/>
  <c r="FD177" i="33"/>
  <c r="FC177" i="33"/>
  <c r="FB177" i="33"/>
  <c r="FA177" i="33"/>
  <c r="EZ177" i="33"/>
  <c r="EY177" i="33"/>
  <c r="EX177" i="33"/>
  <c r="EW177" i="33"/>
  <c r="EV177" i="33"/>
  <c r="EU177" i="33"/>
  <c r="ET177" i="33"/>
  <c r="ES177" i="33"/>
  <c r="ER177" i="33"/>
  <c r="EQ177" i="33"/>
  <c r="EP177" i="33"/>
  <c r="EO177" i="33"/>
  <c r="EN177" i="33"/>
  <c r="EM177" i="33"/>
  <c r="EL177" i="33"/>
  <c r="EK177" i="33"/>
  <c r="EJ177" i="33"/>
  <c r="EI177" i="33"/>
  <c r="EH177" i="33"/>
  <c r="EG177" i="33"/>
  <c r="EF177" i="33"/>
  <c r="EE177" i="33"/>
  <c r="ED177" i="33"/>
  <c r="EC177" i="33"/>
  <c r="EB177" i="33"/>
  <c r="EA177" i="33"/>
  <c r="DZ177" i="33"/>
  <c r="DY177" i="33"/>
  <c r="DX177" i="33"/>
  <c r="DW177" i="33"/>
  <c r="DV177" i="33"/>
  <c r="DU177" i="33"/>
  <c r="DT177" i="33"/>
  <c r="DS177" i="33"/>
  <c r="DR177" i="33"/>
  <c r="DQ177" i="33"/>
  <c r="DP177" i="33"/>
  <c r="DO177" i="33"/>
  <c r="DN177" i="33"/>
  <c r="DM177" i="33"/>
  <c r="DL177" i="33"/>
  <c r="DK177" i="33"/>
  <c r="DJ177" i="33"/>
  <c r="DI177" i="33"/>
  <c r="DH177" i="33"/>
  <c r="DG177" i="33"/>
  <c r="DF177" i="33"/>
  <c r="DE177" i="33"/>
  <c r="DD177" i="33"/>
  <c r="DC177" i="33"/>
  <c r="DB177" i="33"/>
  <c r="DA177" i="33"/>
  <c r="CZ177" i="33"/>
  <c r="CY177" i="33"/>
  <c r="CX177" i="33"/>
  <c r="CW177" i="33"/>
  <c r="CV177" i="33"/>
  <c r="CU177" i="33"/>
  <c r="CT177" i="33"/>
  <c r="CS177" i="33"/>
  <c r="CR177" i="33"/>
  <c r="CQ177" i="33"/>
  <c r="CP177" i="33"/>
  <c r="CO177" i="33"/>
  <c r="CN177" i="33"/>
  <c r="CM177" i="33"/>
  <c r="CL177" i="33"/>
  <c r="CK177" i="33"/>
  <c r="CJ177" i="33"/>
  <c r="CI177" i="33"/>
  <c r="CH177" i="33"/>
  <c r="CG177" i="33"/>
  <c r="CF177" i="33"/>
  <c r="CE177" i="33"/>
  <c r="CD177" i="33"/>
  <c r="CC177" i="33"/>
  <c r="CB177" i="33"/>
  <c r="CA177" i="33"/>
  <c r="BZ177" i="33"/>
  <c r="BY177" i="33"/>
  <c r="BX177" i="33"/>
  <c r="BW177" i="33"/>
  <c r="BV177" i="33"/>
  <c r="BU177" i="33"/>
  <c r="BT177" i="33"/>
  <c r="BS177" i="33"/>
  <c r="BR177" i="33"/>
  <c r="BQ177" i="33"/>
  <c r="BP177" i="33"/>
  <c r="BO177" i="33"/>
  <c r="BN177" i="33"/>
  <c r="BM177" i="33"/>
  <c r="BL177" i="33"/>
  <c r="BK177" i="33"/>
  <c r="BJ177" i="33"/>
  <c r="BI177" i="33"/>
  <c r="BH177" i="33"/>
  <c r="BG177" i="33"/>
  <c r="BF177" i="33"/>
  <c r="BE177" i="33"/>
  <c r="BD177" i="33"/>
  <c r="BC177" i="33"/>
  <c r="BB177" i="33"/>
  <c r="BA177" i="33"/>
  <c r="AZ177" i="33"/>
  <c r="AY177" i="33"/>
  <c r="AX177" i="33"/>
  <c r="AW177" i="33"/>
  <c r="AV177" i="33"/>
  <c r="AU177" i="33"/>
  <c r="AT177" i="33"/>
  <c r="AS177" i="33"/>
  <c r="AR177" i="33"/>
  <c r="AQ177" i="33"/>
  <c r="AP177" i="33"/>
  <c r="AO177" i="33"/>
  <c r="AN177" i="33"/>
  <c r="AM177" i="33"/>
  <c r="AL177" i="33"/>
  <c r="AK177" i="33"/>
  <c r="AJ177" i="33"/>
  <c r="AI177" i="33"/>
  <c r="AH177" i="33"/>
  <c r="AG177" i="33"/>
  <c r="AF177" i="33"/>
  <c r="AE177" i="33"/>
  <c r="AD177" i="33"/>
  <c r="AC177" i="33"/>
  <c r="AB177" i="33"/>
  <c r="AA177" i="33"/>
  <c r="Z177" i="33"/>
  <c r="Y177" i="33"/>
  <c r="X177" i="33"/>
  <c r="W177" i="33"/>
  <c r="V177" i="33"/>
  <c r="U177" i="33"/>
  <c r="T177" i="33"/>
  <c r="S177" i="33"/>
  <c r="R177" i="33"/>
  <c r="Q177" i="33"/>
  <c r="P177" i="33"/>
  <c r="O177" i="33"/>
  <c r="N177" i="33"/>
  <c r="M177" i="33"/>
  <c r="L177" i="33"/>
  <c r="K177" i="33"/>
  <c r="J177" i="33"/>
  <c r="I177" i="33"/>
  <c r="H177" i="33"/>
  <c r="G177" i="33"/>
  <c r="F177" i="33"/>
  <c r="E177" i="33"/>
  <c r="D177" i="33"/>
  <c r="C177" i="33"/>
  <c r="B177" i="33"/>
  <c r="SG176" i="33"/>
  <c r="SF176" i="33"/>
  <c r="SE176" i="33"/>
  <c r="SD176" i="33"/>
  <c r="SC176" i="33"/>
  <c r="SB176" i="33"/>
  <c r="SA176" i="33"/>
  <c r="RZ176" i="33"/>
  <c r="RY176" i="33"/>
  <c r="RX176" i="33"/>
  <c r="RW176" i="33"/>
  <c r="RV176" i="33"/>
  <c r="RU176" i="33"/>
  <c r="RT176" i="33"/>
  <c r="RS176" i="33"/>
  <c r="RR176" i="33"/>
  <c r="RQ176" i="33"/>
  <c r="RP176" i="33"/>
  <c r="RO176" i="33"/>
  <c r="RN176" i="33"/>
  <c r="RM176" i="33"/>
  <c r="RL176" i="33"/>
  <c r="RK176" i="33"/>
  <c r="RJ176" i="33"/>
  <c r="RI176" i="33"/>
  <c r="RH176" i="33"/>
  <c r="RG176" i="33"/>
  <c r="RF176" i="33"/>
  <c r="RE176" i="33"/>
  <c r="RD176" i="33"/>
  <c r="RC176" i="33"/>
  <c r="RB176" i="33"/>
  <c r="RA176" i="33"/>
  <c r="QZ176" i="33"/>
  <c r="QY176" i="33"/>
  <c r="QX176" i="33"/>
  <c r="QW176" i="33"/>
  <c r="QV176" i="33"/>
  <c r="QU176" i="33"/>
  <c r="QT176" i="33"/>
  <c r="QS176" i="33"/>
  <c r="QR176" i="33"/>
  <c r="QQ176" i="33"/>
  <c r="QP176" i="33"/>
  <c r="QO176" i="33"/>
  <c r="QN176" i="33"/>
  <c r="QM176" i="33"/>
  <c r="QL176" i="33"/>
  <c r="QK176" i="33"/>
  <c r="QJ176" i="33"/>
  <c r="QI176" i="33"/>
  <c r="QH176" i="33"/>
  <c r="QG176" i="33"/>
  <c r="QF176" i="33"/>
  <c r="QE176" i="33"/>
  <c r="QD176" i="33"/>
  <c r="QC176" i="33"/>
  <c r="QB176" i="33"/>
  <c r="QA176" i="33"/>
  <c r="PZ176" i="33"/>
  <c r="PY176" i="33"/>
  <c r="PX176" i="33"/>
  <c r="PW176" i="33"/>
  <c r="PV176" i="33"/>
  <c r="PU176" i="33"/>
  <c r="PT176" i="33"/>
  <c r="PS176" i="33"/>
  <c r="PR176" i="33"/>
  <c r="PQ176" i="33"/>
  <c r="PP176" i="33"/>
  <c r="PO176" i="33"/>
  <c r="PN176" i="33"/>
  <c r="PM176" i="33"/>
  <c r="PL176" i="33"/>
  <c r="PK176" i="33"/>
  <c r="PJ176" i="33"/>
  <c r="PI176" i="33"/>
  <c r="PH176" i="33"/>
  <c r="PG176" i="33"/>
  <c r="PF176" i="33"/>
  <c r="PE176" i="33"/>
  <c r="PD176" i="33"/>
  <c r="PC176" i="33"/>
  <c r="PB176" i="33"/>
  <c r="PA176" i="33"/>
  <c r="OZ176" i="33"/>
  <c r="OY176" i="33"/>
  <c r="OX176" i="33"/>
  <c r="OW176" i="33"/>
  <c r="OV176" i="33"/>
  <c r="OU176" i="33"/>
  <c r="OT176" i="33"/>
  <c r="OS176" i="33"/>
  <c r="OR176" i="33"/>
  <c r="OQ176" i="33"/>
  <c r="OP176" i="33"/>
  <c r="OO176" i="33"/>
  <c r="ON176" i="33"/>
  <c r="OM176" i="33"/>
  <c r="OL176" i="33"/>
  <c r="OK176" i="33"/>
  <c r="OJ176" i="33"/>
  <c r="OI176" i="33"/>
  <c r="OH176" i="33"/>
  <c r="OG176" i="33"/>
  <c r="OF176" i="33"/>
  <c r="OE176" i="33"/>
  <c r="OD176" i="33"/>
  <c r="OC176" i="33"/>
  <c r="OB176" i="33"/>
  <c r="OA176" i="33"/>
  <c r="NZ176" i="33"/>
  <c r="NY176" i="33"/>
  <c r="NX176" i="33"/>
  <c r="NW176" i="33"/>
  <c r="NV176" i="33"/>
  <c r="NU176" i="33"/>
  <c r="NT176" i="33"/>
  <c r="NS176" i="33"/>
  <c r="NR176" i="33"/>
  <c r="NQ176" i="33"/>
  <c r="NP176" i="33"/>
  <c r="NO176" i="33"/>
  <c r="NN176" i="33"/>
  <c r="NM176" i="33"/>
  <c r="NL176" i="33"/>
  <c r="NK176" i="33"/>
  <c r="NJ176" i="33"/>
  <c r="NI176" i="33"/>
  <c r="NH176" i="33"/>
  <c r="NG176" i="33"/>
  <c r="NF176" i="33"/>
  <c r="NE176" i="33"/>
  <c r="ND176" i="33"/>
  <c r="NC176" i="33"/>
  <c r="NB176" i="33"/>
  <c r="NA176" i="33"/>
  <c r="MZ176" i="33"/>
  <c r="MY176" i="33"/>
  <c r="MX176" i="33"/>
  <c r="MW176" i="33"/>
  <c r="MV176" i="33"/>
  <c r="MU176" i="33"/>
  <c r="MT176" i="33"/>
  <c r="MS176" i="33"/>
  <c r="MR176" i="33"/>
  <c r="MQ176" i="33"/>
  <c r="MP176" i="33"/>
  <c r="MO176" i="33"/>
  <c r="MN176" i="33"/>
  <c r="MM176" i="33"/>
  <c r="ML176" i="33"/>
  <c r="MK176" i="33"/>
  <c r="MJ176" i="33"/>
  <c r="MI176" i="33"/>
  <c r="MH176" i="33"/>
  <c r="MG176" i="33"/>
  <c r="MF176" i="33"/>
  <c r="ME176" i="33"/>
  <c r="MD176" i="33"/>
  <c r="MC176" i="33"/>
  <c r="MB176" i="33"/>
  <c r="MA176" i="33"/>
  <c r="LZ176" i="33"/>
  <c r="LY176" i="33"/>
  <c r="LX176" i="33"/>
  <c r="LW176" i="33"/>
  <c r="LV176" i="33"/>
  <c r="LU176" i="33"/>
  <c r="LT176" i="33"/>
  <c r="LS176" i="33"/>
  <c r="LR176" i="33"/>
  <c r="LQ176" i="33"/>
  <c r="LP176" i="33"/>
  <c r="LO176" i="33"/>
  <c r="LN176" i="33"/>
  <c r="LM176" i="33"/>
  <c r="LL176" i="33"/>
  <c r="LK176" i="33"/>
  <c r="LJ176" i="33"/>
  <c r="LI176" i="33"/>
  <c r="LH176" i="33"/>
  <c r="LG176" i="33"/>
  <c r="LF176" i="33"/>
  <c r="LE176" i="33"/>
  <c r="LD176" i="33"/>
  <c r="LC176" i="33"/>
  <c r="LB176" i="33"/>
  <c r="LA176" i="33"/>
  <c r="KZ176" i="33"/>
  <c r="KY176" i="33"/>
  <c r="KX176" i="33"/>
  <c r="KW176" i="33"/>
  <c r="KV176" i="33"/>
  <c r="KU176" i="33"/>
  <c r="KT176" i="33"/>
  <c r="KS176" i="33"/>
  <c r="KR176" i="33"/>
  <c r="KQ176" i="33"/>
  <c r="KP176" i="33"/>
  <c r="KO176" i="33"/>
  <c r="KN176" i="33"/>
  <c r="KM176" i="33"/>
  <c r="KL176" i="33"/>
  <c r="KK176" i="33"/>
  <c r="KJ176" i="33"/>
  <c r="KI176" i="33"/>
  <c r="KH176" i="33"/>
  <c r="KG176" i="33"/>
  <c r="KF176" i="33"/>
  <c r="KE176" i="33"/>
  <c r="KD176" i="33"/>
  <c r="KC176" i="33"/>
  <c r="KB176" i="33"/>
  <c r="KA176" i="33"/>
  <c r="JZ176" i="33"/>
  <c r="JY176" i="33"/>
  <c r="JX176" i="33"/>
  <c r="JW176" i="33"/>
  <c r="JV176" i="33"/>
  <c r="JU176" i="33"/>
  <c r="JT176" i="33"/>
  <c r="JS176" i="33"/>
  <c r="JR176" i="33"/>
  <c r="JQ176" i="33"/>
  <c r="JP176" i="33"/>
  <c r="JO176" i="33"/>
  <c r="JN176" i="33"/>
  <c r="JM176" i="33"/>
  <c r="JL176" i="33"/>
  <c r="JK176" i="33"/>
  <c r="JJ176" i="33"/>
  <c r="JI176" i="33"/>
  <c r="JH176" i="33"/>
  <c r="JG176" i="33"/>
  <c r="JF176" i="33"/>
  <c r="JE176" i="33"/>
  <c r="JD176" i="33"/>
  <c r="JC176" i="33"/>
  <c r="JB176" i="33"/>
  <c r="JA176" i="33"/>
  <c r="IZ176" i="33"/>
  <c r="IY176" i="33"/>
  <c r="IX176" i="33"/>
  <c r="IW176" i="33"/>
  <c r="IV176" i="33"/>
  <c r="IU176" i="33"/>
  <c r="IT176" i="33"/>
  <c r="IS176" i="33"/>
  <c r="IR176" i="33"/>
  <c r="IQ176" i="33"/>
  <c r="IP176" i="33"/>
  <c r="IO176" i="33"/>
  <c r="IN176" i="33"/>
  <c r="IM176" i="33"/>
  <c r="IL176" i="33"/>
  <c r="IK176" i="33"/>
  <c r="IJ176" i="33"/>
  <c r="II176" i="33"/>
  <c r="IH176" i="33"/>
  <c r="IG176" i="33"/>
  <c r="IF176" i="33"/>
  <c r="IE176" i="33"/>
  <c r="ID176" i="33"/>
  <c r="IC176" i="33"/>
  <c r="IB176" i="33"/>
  <c r="IA176" i="33"/>
  <c r="HZ176" i="33"/>
  <c r="HY176" i="33"/>
  <c r="HX176" i="33"/>
  <c r="HW176" i="33"/>
  <c r="HV176" i="33"/>
  <c r="HU176" i="33"/>
  <c r="HT176" i="33"/>
  <c r="HS176" i="33"/>
  <c r="HR176" i="33"/>
  <c r="HQ176" i="33"/>
  <c r="HP176" i="33"/>
  <c r="HO176" i="33"/>
  <c r="HN176" i="33"/>
  <c r="HM176" i="33"/>
  <c r="HL176" i="33"/>
  <c r="HK176" i="33"/>
  <c r="HJ176" i="33"/>
  <c r="HI176" i="33"/>
  <c r="HH176" i="33"/>
  <c r="HG176" i="33"/>
  <c r="HF176" i="33"/>
  <c r="HE176" i="33"/>
  <c r="HD176" i="33"/>
  <c r="HC176" i="33"/>
  <c r="HB176" i="33"/>
  <c r="HA176" i="33"/>
  <c r="GZ176" i="33"/>
  <c r="GY176" i="33"/>
  <c r="GX176" i="33"/>
  <c r="GW176" i="33"/>
  <c r="GV176" i="33"/>
  <c r="GU176" i="33"/>
  <c r="GT176" i="33"/>
  <c r="GS176" i="33"/>
  <c r="GR176" i="33"/>
  <c r="GQ176" i="33"/>
  <c r="GP176" i="33"/>
  <c r="GO176" i="33"/>
  <c r="GN176" i="33"/>
  <c r="GM176" i="33"/>
  <c r="GL176" i="33"/>
  <c r="GK176" i="33"/>
  <c r="GJ176" i="33"/>
  <c r="GI176" i="33"/>
  <c r="GH176" i="33"/>
  <c r="GG176" i="33"/>
  <c r="GF176" i="33"/>
  <c r="GE176" i="33"/>
  <c r="GD176" i="33"/>
  <c r="GC176" i="33"/>
  <c r="GB176" i="33"/>
  <c r="GA176" i="33"/>
  <c r="FZ176" i="33"/>
  <c r="FY176" i="33"/>
  <c r="FX176" i="33"/>
  <c r="FW176" i="33"/>
  <c r="FV176" i="33"/>
  <c r="FU176" i="33"/>
  <c r="FT176" i="33"/>
  <c r="FS176" i="33"/>
  <c r="FR176" i="33"/>
  <c r="FQ176" i="33"/>
  <c r="FP176" i="33"/>
  <c r="FO176" i="33"/>
  <c r="FN176" i="33"/>
  <c r="FM176" i="33"/>
  <c r="FL176" i="33"/>
  <c r="FK176" i="33"/>
  <c r="FJ176" i="33"/>
  <c r="FI176" i="33"/>
  <c r="FH176" i="33"/>
  <c r="FG176" i="33"/>
  <c r="FF176" i="33"/>
  <c r="FE176" i="33"/>
  <c r="FD176" i="33"/>
  <c r="FC176" i="33"/>
  <c r="FB176" i="33"/>
  <c r="FA176" i="33"/>
  <c r="EZ176" i="33"/>
  <c r="EY176" i="33"/>
  <c r="EX176" i="33"/>
  <c r="EW176" i="33"/>
  <c r="EV176" i="33"/>
  <c r="EU176" i="33"/>
  <c r="ET176" i="33"/>
  <c r="ES176" i="33"/>
  <c r="ER176" i="33"/>
  <c r="EQ176" i="33"/>
  <c r="EP176" i="33"/>
  <c r="EO176" i="33"/>
  <c r="EN176" i="33"/>
  <c r="EM176" i="33"/>
  <c r="EL176" i="33"/>
  <c r="EK176" i="33"/>
  <c r="EJ176" i="33"/>
  <c r="EI176" i="33"/>
  <c r="EH176" i="33"/>
  <c r="EG176" i="33"/>
  <c r="EF176" i="33"/>
  <c r="EE176" i="33"/>
  <c r="ED176" i="33"/>
  <c r="EC176" i="33"/>
  <c r="EB176" i="33"/>
  <c r="EA176" i="33"/>
  <c r="DZ176" i="33"/>
  <c r="DY176" i="33"/>
  <c r="DX176" i="33"/>
  <c r="DW176" i="33"/>
  <c r="DV176" i="33"/>
  <c r="DU176" i="33"/>
  <c r="DT176" i="33"/>
  <c r="DS176" i="33"/>
  <c r="DR176" i="33"/>
  <c r="DQ176" i="33"/>
  <c r="DP176" i="33"/>
  <c r="DO176" i="33"/>
  <c r="DN176" i="33"/>
  <c r="DM176" i="33"/>
  <c r="DL176" i="33"/>
  <c r="DK176" i="33"/>
  <c r="DJ176" i="33"/>
  <c r="DI176" i="33"/>
  <c r="DH176" i="33"/>
  <c r="DG176" i="33"/>
  <c r="DF176" i="33"/>
  <c r="DE176" i="33"/>
  <c r="DD176" i="33"/>
  <c r="DC176" i="33"/>
  <c r="DB176" i="33"/>
  <c r="DA176" i="33"/>
  <c r="CZ176" i="33"/>
  <c r="CY176" i="33"/>
  <c r="CX176" i="33"/>
  <c r="CW176" i="33"/>
  <c r="CV176" i="33"/>
  <c r="CU176" i="33"/>
  <c r="CT176" i="33"/>
  <c r="CS176" i="33"/>
  <c r="CR176" i="33"/>
  <c r="CQ176" i="33"/>
  <c r="CP176" i="33"/>
  <c r="CO176" i="33"/>
  <c r="CN176" i="33"/>
  <c r="CM176" i="33"/>
  <c r="CL176" i="33"/>
  <c r="CK176" i="33"/>
  <c r="CJ176" i="33"/>
  <c r="CI176" i="33"/>
  <c r="CH176" i="33"/>
  <c r="CG176" i="33"/>
  <c r="CF176" i="33"/>
  <c r="CE176" i="33"/>
  <c r="CD176" i="33"/>
  <c r="CC176" i="33"/>
  <c r="CB176" i="33"/>
  <c r="CA176" i="33"/>
  <c r="BZ176" i="33"/>
  <c r="BY176" i="33"/>
  <c r="BX176" i="33"/>
  <c r="BW176" i="33"/>
  <c r="BV176" i="33"/>
  <c r="BU176" i="33"/>
  <c r="BT176" i="33"/>
  <c r="BS176" i="33"/>
  <c r="BR176" i="33"/>
  <c r="BQ176" i="33"/>
  <c r="BP176" i="33"/>
  <c r="BO176" i="33"/>
  <c r="BN176" i="33"/>
  <c r="BM176" i="33"/>
  <c r="BL176" i="33"/>
  <c r="BK176" i="33"/>
  <c r="BJ176" i="33"/>
  <c r="BI176" i="33"/>
  <c r="BH176" i="33"/>
  <c r="BG176" i="33"/>
  <c r="BF176" i="33"/>
  <c r="BE176" i="33"/>
  <c r="BD176" i="33"/>
  <c r="BC176" i="33"/>
  <c r="BB176" i="33"/>
  <c r="BA176" i="33"/>
  <c r="AZ176" i="33"/>
  <c r="AY176" i="33"/>
  <c r="AX176" i="33"/>
  <c r="AW176" i="33"/>
  <c r="AV176" i="33"/>
  <c r="AU176" i="33"/>
  <c r="AT176" i="33"/>
  <c r="AS176" i="33"/>
  <c r="AR176" i="33"/>
  <c r="AQ176" i="33"/>
  <c r="AP176" i="33"/>
  <c r="AO176" i="33"/>
  <c r="AN176" i="33"/>
  <c r="AM176" i="33"/>
  <c r="AL176" i="33"/>
  <c r="AK176" i="33"/>
  <c r="AJ176" i="33"/>
  <c r="AI176" i="33"/>
  <c r="AH176" i="33"/>
  <c r="AG176" i="33"/>
  <c r="AF176" i="33"/>
  <c r="AE176" i="33"/>
  <c r="AD176" i="33"/>
  <c r="AC176" i="33"/>
  <c r="AB176" i="33"/>
  <c r="AA176" i="33"/>
  <c r="Z176" i="33"/>
  <c r="Y176" i="33"/>
  <c r="X176" i="33"/>
  <c r="W176" i="33"/>
  <c r="V176" i="33"/>
  <c r="U176" i="33"/>
  <c r="T176" i="33"/>
  <c r="S176" i="33"/>
  <c r="R176" i="33"/>
  <c r="Q176" i="33"/>
  <c r="P176" i="33"/>
  <c r="O176" i="33"/>
  <c r="N176" i="33"/>
  <c r="M176" i="33"/>
  <c r="L176" i="33"/>
  <c r="K176" i="33"/>
  <c r="J176" i="33"/>
  <c r="I176" i="33"/>
  <c r="H176" i="33"/>
  <c r="G176" i="33"/>
  <c r="F176" i="33"/>
  <c r="E176" i="33"/>
  <c r="D176" i="33"/>
  <c r="C176" i="33"/>
  <c r="B176" i="33"/>
  <c r="SG175" i="33"/>
  <c r="SF175" i="33"/>
  <c r="SE175" i="33"/>
  <c r="SD175" i="33"/>
  <c r="SC175" i="33"/>
  <c r="SB175" i="33"/>
  <c r="SA175" i="33"/>
  <c r="RZ175" i="33"/>
  <c r="RY175" i="33"/>
  <c r="RX175" i="33"/>
  <c r="RW175" i="33"/>
  <c r="RV175" i="33"/>
  <c r="RU175" i="33"/>
  <c r="RT175" i="33"/>
  <c r="RS175" i="33"/>
  <c r="RR175" i="33"/>
  <c r="RQ175" i="33"/>
  <c r="RP175" i="33"/>
  <c r="RO175" i="33"/>
  <c r="RN175" i="33"/>
  <c r="RM175" i="33"/>
  <c r="RL175" i="33"/>
  <c r="RK175" i="33"/>
  <c r="RJ175" i="33"/>
  <c r="RI175" i="33"/>
  <c r="RH175" i="33"/>
  <c r="RG175" i="33"/>
  <c r="RF175" i="33"/>
  <c r="RE175" i="33"/>
  <c r="RD175" i="33"/>
  <c r="RC175" i="33"/>
  <c r="RB175" i="33"/>
  <c r="RA175" i="33"/>
  <c r="QZ175" i="33"/>
  <c r="QY175" i="33"/>
  <c r="QX175" i="33"/>
  <c r="QW175" i="33"/>
  <c r="QV175" i="33"/>
  <c r="QU175" i="33"/>
  <c r="QT175" i="33"/>
  <c r="QS175" i="33"/>
  <c r="QR175" i="33"/>
  <c r="QQ175" i="33"/>
  <c r="QP175" i="33"/>
  <c r="QO175" i="33"/>
  <c r="QN175" i="33"/>
  <c r="QM175" i="33"/>
  <c r="QL175" i="33"/>
  <c r="QK175" i="33"/>
  <c r="QJ175" i="33"/>
  <c r="QI175" i="33"/>
  <c r="QH175" i="33"/>
  <c r="QG175" i="33"/>
  <c r="QF175" i="33"/>
  <c r="QE175" i="33"/>
  <c r="QD175" i="33"/>
  <c r="QC175" i="33"/>
  <c r="QB175" i="33"/>
  <c r="QA175" i="33"/>
  <c r="PZ175" i="33"/>
  <c r="PY175" i="33"/>
  <c r="PX175" i="33"/>
  <c r="PW175" i="33"/>
  <c r="PV175" i="33"/>
  <c r="PU175" i="33"/>
  <c r="PT175" i="33"/>
  <c r="PS175" i="33"/>
  <c r="PR175" i="33"/>
  <c r="PQ175" i="33"/>
  <c r="PP175" i="33"/>
  <c r="PO175" i="33"/>
  <c r="PN175" i="33"/>
  <c r="PM175" i="33"/>
  <c r="PL175" i="33"/>
  <c r="PK175" i="33"/>
  <c r="PJ175" i="33"/>
  <c r="PI175" i="33"/>
  <c r="PH175" i="33"/>
  <c r="PG175" i="33"/>
  <c r="PF175" i="33"/>
  <c r="PE175" i="33"/>
  <c r="PD175" i="33"/>
  <c r="PC175" i="33"/>
  <c r="PB175" i="33"/>
  <c r="PA175" i="33"/>
  <c r="OZ175" i="33"/>
  <c r="OY175" i="33"/>
  <c r="OX175" i="33"/>
  <c r="OW175" i="33"/>
  <c r="OV175" i="33"/>
  <c r="OU175" i="33"/>
  <c r="OT175" i="33"/>
  <c r="OS175" i="33"/>
  <c r="OR175" i="33"/>
  <c r="OQ175" i="33"/>
  <c r="OP175" i="33"/>
  <c r="OO175" i="33"/>
  <c r="ON175" i="33"/>
  <c r="OM175" i="33"/>
  <c r="OL175" i="33"/>
  <c r="OK175" i="33"/>
  <c r="OJ175" i="33"/>
  <c r="OI175" i="33"/>
  <c r="OH175" i="33"/>
  <c r="OG175" i="33"/>
  <c r="OF175" i="33"/>
  <c r="OE175" i="33"/>
  <c r="OD175" i="33"/>
  <c r="OC175" i="33"/>
  <c r="OB175" i="33"/>
  <c r="OA175" i="33"/>
  <c r="NZ175" i="33"/>
  <c r="NY175" i="33"/>
  <c r="NX175" i="33"/>
  <c r="NW175" i="33"/>
  <c r="NV175" i="33"/>
  <c r="NU175" i="33"/>
  <c r="NT175" i="33"/>
  <c r="NS175" i="33"/>
  <c r="NR175" i="33"/>
  <c r="NQ175" i="33"/>
  <c r="NP175" i="33"/>
  <c r="NO175" i="33"/>
  <c r="NN175" i="33"/>
  <c r="NM175" i="33"/>
  <c r="NL175" i="33"/>
  <c r="NK175" i="33"/>
  <c r="NJ175" i="33"/>
  <c r="NI175" i="33"/>
  <c r="NH175" i="33"/>
  <c r="NG175" i="33"/>
  <c r="NF175" i="33"/>
  <c r="NE175" i="33"/>
  <c r="ND175" i="33"/>
  <c r="NC175" i="33"/>
  <c r="NB175" i="33"/>
  <c r="NA175" i="33"/>
  <c r="MZ175" i="33"/>
  <c r="MY175" i="33"/>
  <c r="MX175" i="33"/>
  <c r="MW175" i="33"/>
  <c r="MV175" i="33"/>
  <c r="MU175" i="33"/>
  <c r="MT175" i="33"/>
  <c r="MS175" i="33"/>
  <c r="MR175" i="33"/>
  <c r="MQ175" i="33"/>
  <c r="MP175" i="33"/>
  <c r="MO175" i="33"/>
  <c r="MN175" i="33"/>
  <c r="MM175" i="33"/>
  <c r="ML175" i="33"/>
  <c r="MK175" i="33"/>
  <c r="MJ175" i="33"/>
  <c r="MI175" i="33"/>
  <c r="MH175" i="33"/>
  <c r="MG175" i="33"/>
  <c r="MF175" i="33"/>
  <c r="ME175" i="33"/>
  <c r="MD175" i="33"/>
  <c r="MC175" i="33"/>
  <c r="MB175" i="33"/>
  <c r="MA175" i="33"/>
  <c r="LZ175" i="33"/>
  <c r="LY175" i="33"/>
  <c r="LX175" i="33"/>
  <c r="LW175" i="33"/>
  <c r="LV175" i="33"/>
  <c r="LU175" i="33"/>
  <c r="LT175" i="33"/>
  <c r="LS175" i="33"/>
  <c r="LR175" i="33"/>
  <c r="LQ175" i="33"/>
  <c r="LP175" i="33"/>
  <c r="LO175" i="33"/>
  <c r="LN175" i="33"/>
  <c r="LM175" i="33"/>
  <c r="LL175" i="33"/>
  <c r="LK175" i="33"/>
  <c r="LJ175" i="33"/>
  <c r="LI175" i="33"/>
  <c r="LH175" i="33"/>
  <c r="LG175" i="33"/>
  <c r="LF175" i="33"/>
  <c r="LE175" i="33"/>
  <c r="LD175" i="33"/>
  <c r="LC175" i="33"/>
  <c r="LB175" i="33"/>
  <c r="LA175" i="33"/>
  <c r="KZ175" i="33"/>
  <c r="KY175" i="33"/>
  <c r="KX175" i="33"/>
  <c r="KW175" i="33"/>
  <c r="KV175" i="33"/>
  <c r="KU175" i="33"/>
  <c r="KT175" i="33"/>
  <c r="KS175" i="33"/>
  <c r="KR175" i="33"/>
  <c r="KQ175" i="33"/>
  <c r="KP175" i="33"/>
  <c r="KO175" i="33"/>
  <c r="KN175" i="33"/>
  <c r="KM175" i="33"/>
  <c r="KL175" i="33"/>
  <c r="KK175" i="33"/>
  <c r="KJ175" i="33"/>
  <c r="KI175" i="33"/>
  <c r="KH175" i="33"/>
  <c r="KG175" i="33"/>
  <c r="KF175" i="33"/>
  <c r="KE175" i="33"/>
  <c r="KD175" i="33"/>
  <c r="KC175" i="33"/>
  <c r="KB175" i="33"/>
  <c r="KA175" i="33"/>
  <c r="JZ175" i="33"/>
  <c r="JY175" i="33"/>
  <c r="JX175" i="33"/>
  <c r="JW175" i="33"/>
  <c r="JV175" i="33"/>
  <c r="JU175" i="33"/>
  <c r="JT175" i="33"/>
  <c r="JS175" i="33"/>
  <c r="JR175" i="33"/>
  <c r="JQ175" i="33"/>
  <c r="JP175" i="33"/>
  <c r="JO175" i="33"/>
  <c r="JN175" i="33"/>
  <c r="JM175" i="33"/>
  <c r="JL175" i="33"/>
  <c r="JK175" i="33"/>
  <c r="JJ175" i="33"/>
  <c r="JI175" i="33"/>
  <c r="JH175" i="33"/>
  <c r="JG175" i="33"/>
  <c r="JF175" i="33"/>
  <c r="JE175" i="33"/>
  <c r="JD175" i="33"/>
  <c r="JC175" i="33"/>
  <c r="JB175" i="33"/>
  <c r="JA175" i="33"/>
  <c r="IZ175" i="33"/>
  <c r="IY175" i="33"/>
  <c r="IX175" i="33"/>
  <c r="IW175" i="33"/>
  <c r="IV175" i="33"/>
  <c r="IU175" i="33"/>
  <c r="IT175" i="33"/>
  <c r="IS175" i="33"/>
  <c r="IR175" i="33"/>
  <c r="IQ175" i="33"/>
  <c r="IP175" i="33"/>
  <c r="IO175" i="33"/>
  <c r="IN175" i="33"/>
  <c r="IM175" i="33"/>
  <c r="IL175" i="33"/>
  <c r="IK175" i="33"/>
  <c r="IJ175" i="33"/>
  <c r="II175" i="33"/>
  <c r="IH175" i="33"/>
  <c r="IG175" i="33"/>
  <c r="IF175" i="33"/>
  <c r="IE175" i="33"/>
  <c r="ID175" i="33"/>
  <c r="IC175" i="33"/>
  <c r="IB175" i="33"/>
  <c r="IA175" i="33"/>
  <c r="HZ175" i="33"/>
  <c r="HY175" i="33"/>
  <c r="HX175" i="33"/>
  <c r="HW175" i="33"/>
  <c r="HV175" i="33"/>
  <c r="HU175" i="33"/>
  <c r="HT175" i="33"/>
  <c r="HS175" i="33"/>
  <c r="HR175" i="33"/>
  <c r="HQ175" i="33"/>
  <c r="HP175" i="33"/>
  <c r="HO175" i="33"/>
  <c r="HN175" i="33"/>
  <c r="HM175" i="33"/>
  <c r="HL175" i="33"/>
  <c r="HK175" i="33"/>
  <c r="HJ175" i="33"/>
  <c r="HI175" i="33"/>
  <c r="HH175" i="33"/>
  <c r="HG175" i="33"/>
  <c r="HF175" i="33"/>
  <c r="HE175" i="33"/>
  <c r="HD175" i="33"/>
  <c r="HC175" i="33"/>
  <c r="HB175" i="33"/>
  <c r="HA175" i="33"/>
  <c r="GZ175" i="33"/>
  <c r="GY175" i="33"/>
  <c r="GX175" i="33"/>
  <c r="GW175" i="33"/>
  <c r="GV175" i="33"/>
  <c r="GU175" i="33"/>
  <c r="GT175" i="33"/>
  <c r="GS175" i="33"/>
  <c r="GR175" i="33"/>
  <c r="GQ175" i="33"/>
  <c r="GP175" i="33"/>
  <c r="GO175" i="33"/>
  <c r="GN175" i="33"/>
  <c r="GM175" i="33"/>
  <c r="GL175" i="33"/>
  <c r="GK175" i="33"/>
  <c r="GJ175" i="33"/>
  <c r="GI175" i="33"/>
  <c r="GH175" i="33"/>
  <c r="GG175" i="33"/>
  <c r="GF175" i="33"/>
  <c r="GE175" i="33"/>
  <c r="GD175" i="33"/>
  <c r="GC175" i="33"/>
  <c r="GB175" i="33"/>
  <c r="GA175" i="33"/>
  <c r="FZ175" i="33"/>
  <c r="FY175" i="33"/>
  <c r="FX175" i="33"/>
  <c r="FW175" i="33"/>
  <c r="FV175" i="33"/>
  <c r="FU175" i="33"/>
  <c r="FT175" i="33"/>
  <c r="FS175" i="33"/>
  <c r="FR175" i="33"/>
  <c r="FQ175" i="33"/>
  <c r="FP175" i="33"/>
  <c r="FO175" i="33"/>
  <c r="FN175" i="33"/>
  <c r="FM175" i="33"/>
  <c r="FL175" i="33"/>
  <c r="FK175" i="33"/>
  <c r="FJ175" i="33"/>
  <c r="FI175" i="33"/>
  <c r="FH175" i="33"/>
  <c r="FG175" i="33"/>
  <c r="FF175" i="33"/>
  <c r="FE175" i="33"/>
  <c r="FD175" i="33"/>
  <c r="FC175" i="33"/>
  <c r="FB175" i="33"/>
  <c r="FA175" i="33"/>
  <c r="EZ175" i="33"/>
  <c r="EY175" i="33"/>
  <c r="EX175" i="33"/>
  <c r="EW175" i="33"/>
  <c r="EV175" i="33"/>
  <c r="EU175" i="33"/>
  <c r="ET175" i="33"/>
  <c r="ES175" i="33"/>
  <c r="ER175" i="33"/>
  <c r="EQ175" i="33"/>
  <c r="EP175" i="33"/>
  <c r="EO175" i="33"/>
  <c r="EN175" i="33"/>
  <c r="EM175" i="33"/>
  <c r="EL175" i="33"/>
  <c r="EK175" i="33"/>
  <c r="EJ175" i="33"/>
  <c r="EI175" i="33"/>
  <c r="EH175" i="33"/>
  <c r="EG175" i="33"/>
  <c r="EF175" i="33"/>
  <c r="EE175" i="33"/>
  <c r="ED175" i="33"/>
  <c r="EC175" i="33"/>
  <c r="EB175" i="33"/>
  <c r="EA175" i="33"/>
  <c r="DZ175" i="33"/>
  <c r="DY175" i="33"/>
  <c r="DX175" i="33"/>
  <c r="DW175" i="33"/>
  <c r="DV175" i="33"/>
  <c r="DU175" i="33"/>
  <c r="DT175" i="33"/>
  <c r="DS175" i="33"/>
  <c r="DR175" i="33"/>
  <c r="DQ175" i="33"/>
  <c r="DP175" i="33"/>
  <c r="DO175" i="33"/>
  <c r="DN175" i="33"/>
  <c r="DM175" i="33"/>
  <c r="DL175" i="33"/>
  <c r="DK175" i="33"/>
  <c r="DJ175" i="33"/>
  <c r="DI175" i="33"/>
  <c r="DH175" i="33"/>
  <c r="DG175" i="33"/>
  <c r="DF175" i="33"/>
  <c r="DE175" i="33"/>
  <c r="DD175" i="33"/>
  <c r="DC175" i="33"/>
  <c r="DB175" i="33"/>
  <c r="DA175" i="33"/>
  <c r="CZ175" i="33"/>
  <c r="CY175" i="33"/>
  <c r="CX175" i="33"/>
  <c r="CW175" i="33"/>
  <c r="CV175" i="33"/>
  <c r="CU175" i="33"/>
  <c r="CT175" i="33"/>
  <c r="CS175" i="33"/>
  <c r="CR175" i="33"/>
  <c r="CQ175" i="33"/>
  <c r="CP175" i="33"/>
  <c r="CO175" i="33"/>
  <c r="CN175" i="33"/>
  <c r="CM175" i="33"/>
  <c r="CL175" i="33"/>
  <c r="CK175" i="33"/>
  <c r="CJ175" i="33"/>
  <c r="CI175" i="33"/>
  <c r="CH175" i="33"/>
  <c r="CG175" i="33"/>
  <c r="CF175" i="33"/>
  <c r="CE175" i="33"/>
  <c r="CD175" i="33"/>
  <c r="CC175" i="33"/>
  <c r="CB175" i="33"/>
  <c r="CA175" i="33"/>
  <c r="BZ175" i="33"/>
  <c r="BY175" i="33"/>
  <c r="BX175" i="33"/>
  <c r="BW175" i="33"/>
  <c r="BV175" i="33"/>
  <c r="BU175" i="33"/>
  <c r="BT175" i="33"/>
  <c r="BS175" i="33"/>
  <c r="BR175" i="33"/>
  <c r="BQ175" i="33"/>
  <c r="BP175" i="33"/>
  <c r="BO175" i="33"/>
  <c r="BN175" i="33"/>
  <c r="BM175" i="33"/>
  <c r="BL175" i="33"/>
  <c r="BK175" i="33"/>
  <c r="BJ175" i="33"/>
  <c r="BI175" i="33"/>
  <c r="BH175" i="33"/>
  <c r="BG175" i="33"/>
  <c r="BF175" i="33"/>
  <c r="BE175" i="33"/>
  <c r="BD175" i="33"/>
  <c r="BC175" i="33"/>
  <c r="BB175" i="33"/>
  <c r="BA175" i="33"/>
  <c r="AZ175" i="33"/>
  <c r="AY175" i="33"/>
  <c r="AX175" i="33"/>
  <c r="AW175" i="33"/>
  <c r="AV175" i="33"/>
  <c r="AU175" i="33"/>
  <c r="AT175" i="33"/>
  <c r="AS175" i="33"/>
  <c r="AR175" i="33"/>
  <c r="AQ175" i="33"/>
  <c r="AP175" i="33"/>
  <c r="AO175" i="33"/>
  <c r="AN175" i="33"/>
  <c r="AM175" i="33"/>
  <c r="AL175" i="33"/>
  <c r="AK175" i="33"/>
  <c r="AJ175" i="33"/>
  <c r="AI175" i="33"/>
  <c r="AH175" i="33"/>
  <c r="AG175" i="33"/>
  <c r="AF175" i="33"/>
  <c r="AE175" i="33"/>
  <c r="AD175" i="33"/>
  <c r="AC175" i="33"/>
  <c r="AB175" i="33"/>
  <c r="AA175" i="33"/>
  <c r="Z175" i="33"/>
  <c r="Y175" i="33"/>
  <c r="X175" i="33"/>
  <c r="W175" i="33"/>
  <c r="V175" i="33"/>
  <c r="U175" i="33"/>
  <c r="T175" i="33"/>
  <c r="S175" i="33"/>
  <c r="R175" i="33"/>
  <c r="Q175" i="33"/>
  <c r="P175" i="33"/>
  <c r="O175" i="33"/>
  <c r="N175" i="33"/>
  <c r="M175" i="33"/>
  <c r="L175" i="33"/>
  <c r="K175" i="33"/>
  <c r="J175" i="33"/>
  <c r="I175" i="33"/>
  <c r="H175" i="33"/>
  <c r="G175" i="33"/>
  <c r="F175" i="33"/>
  <c r="E175" i="33"/>
  <c r="D175" i="33"/>
  <c r="C175" i="33"/>
  <c r="B175" i="33"/>
  <c r="Q68" i="33"/>
  <c r="B115" i="19"/>
  <c r="B132" i="19" s="1"/>
  <c r="B116" i="19"/>
  <c r="B133" i="19" s="1"/>
  <c r="B163" i="19" s="1"/>
  <c r="B117" i="19"/>
  <c r="B118" i="19"/>
  <c r="B119" i="19"/>
  <c r="B136" i="19" s="1"/>
  <c r="B166" i="19" s="1"/>
  <c r="B114" i="19"/>
  <c r="T69" i="33"/>
  <c r="C114" i="19"/>
  <c r="C131" i="19" s="1"/>
  <c r="C115" i="19"/>
  <c r="C132" i="19" s="1"/>
  <c r="H162" i="19" s="1"/>
  <c r="C116" i="19"/>
  <c r="C133" i="19" s="1"/>
  <c r="C117" i="19"/>
  <c r="C118" i="19"/>
  <c r="C119" i="19"/>
  <c r="E119" i="19" s="1"/>
  <c r="C137" i="19"/>
  <c r="C130" i="33"/>
  <c r="D130" i="33"/>
  <c r="E130" i="33"/>
  <c r="F130" i="33"/>
  <c r="G130" i="33"/>
  <c r="H130" i="33"/>
  <c r="I130" i="33"/>
  <c r="J130" i="33"/>
  <c r="K130" i="33"/>
  <c r="L130" i="33"/>
  <c r="M130" i="33"/>
  <c r="N130" i="33"/>
  <c r="O130" i="33"/>
  <c r="P130" i="33"/>
  <c r="Q130" i="33"/>
  <c r="R130" i="33"/>
  <c r="S130" i="33"/>
  <c r="T130" i="33"/>
  <c r="U130" i="33"/>
  <c r="V130" i="33"/>
  <c r="W130" i="33"/>
  <c r="X130" i="33"/>
  <c r="Y130" i="33"/>
  <c r="Z130" i="33"/>
  <c r="AA130" i="33"/>
  <c r="AB130" i="33"/>
  <c r="AC130" i="33"/>
  <c r="AD130" i="33"/>
  <c r="AE130" i="33"/>
  <c r="AF130" i="33"/>
  <c r="AG130" i="33"/>
  <c r="AH130" i="33"/>
  <c r="AI130" i="33"/>
  <c r="AJ130" i="33"/>
  <c r="AK130" i="33"/>
  <c r="AL130" i="33"/>
  <c r="AM130" i="33"/>
  <c r="AN130" i="33"/>
  <c r="AO130" i="33"/>
  <c r="AP130" i="33"/>
  <c r="AQ130" i="33"/>
  <c r="AR130" i="33"/>
  <c r="AS130" i="33"/>
  <c r="AT130" i="33"/>
  <c r="AU130" i="33"/>
  <c r="AV130" i="33"/>
  <c r="AW130" i="33"/>
  <c r="AX130" i="33"/>
  <c r="AY130" i="33"/>
  <c r="AZ130" i="33"/>
  <c r="BA130" i="33"/>
  <c r="BB130" i="33"/>
  <c r="BC130" i="33"/>
  <c r="BD130" i="33"/>
  <c r="BE130" i="33"/>
  <c r="BF130" i="33"/>
  <c r="BG130" i="33"/>
  <c r="BH130" i="33"/>
  <c r="BI130" i="33"/>
  <c r="BJ130" i="33"/>
  <c r="BK130" i="33"/>
  <c r="BL130" i="33"/>
  <c r="BM130" i="33"/>
  <c r="BN130" i="33"/>
  <c r="BO130" i="33"/>
  <c r="BP130" i="33"/>
  <c r="BQ130" i="33"/>
  <c r="BR130" i="33"/>
  <c r="BS130" i="33"/>
  <c r="BT130" i="33"/>
  <c r="BU130" i="33"/>
  <c r="BV130" i="33"/>
  <c r="BW130" i="33"/>
  <c r="BX130" i="33"/>
  <c r="BY130" i="33"/>
  <c r="BZ130" i="33"/>
  <c r="CA130" i="33"/>
  <c r="CB130" i="33"/>
  <c r="CC130" i="33"/>
  <c r="CD130" i="33"/>
  <c r="CE130" i="33"/>
  <c r="CF130" i="33"/>
  <c r="CG130" i="33"/>
  <c r="CH130" i="33"/>
  <c r="CI130" i="33"/>
  <c r="CJ130" i="33"/>
  <c r="CK130" i="33"/>
  <c r="CL130" i="33"/>
  <c r="CM130" i="33"/>
  <c r="CN130" i="33"/>
  <c r="CO130" i="33"/>
  <c r="CP130" i="33"/>
  <c r="CQ130" i="33"/>
  <c r="CR130" i="33"/>
  <c r="CS130" i="33"/>
  <c r="CT130" i="33"/>
  <c r="CU130" i="33"/>
  <c r="CV130" i="33"/>
  <c r="CW130" i="33"/>
  <c r="CX130" i="33"/>
  <c r="CY130" i="33"/>
  <c r="CZ130" i="33"/>
  <c r="DA130" i="33"/>
  <c r="DB130" i="33"/>
  <c r="DC130" i="33"/>
  <c r="DD130" i="33"/>
  <c r="DE130" i="33"/>
  <c r="DF130" i="33"/>
  <c r="DG130" i="33"/>
  <c r="DH130" i="33"/>
  <c r="DI130" i="33"/>
  <c r="DJ130" i="33"/>
  <c r="DK130" i="33"/>
  <c r="DL130" i="33"/>
  <c r="DM130" i="33"/>
  <c r="DN130" i="33"/>
  <c r="DO130" i="33"/>
  <c r="DP130" i="33"/>
  <c r="DQ130" i="33"/>
  <c r="DR130" i="33"/>
  <c r="DS130" i="33"/>
  <c r="DT130" i="33"/>
  <c r="DU130" i="33"/>
  <c r="DV130" i="33"/>
  <c r="DW130" i="33"/>
  <c r="DX130" i="33"/>
  <c r="DY130" i="33"/>
  <c r="DZ130" i="33"/>
  <c r="EA130" i="33"/>
  <c r="EB130" i="33"/>
  <c r="EC130" i="33"/>
  <c r="ED130" i="33"/>
  <c r="EE130" i="33"/>
  <c r="EF130" i="33"/>
  <c r="EG130" i="33"/>
  <c r="EH130" i="33"/>
  <c r="EI130" i="33"/>
  <c r="EJ130" i="33"/>
  <c r="EK130" i="33"/>
  <c r="EL130" i="33"/>
  <c r="EM130" i="33"/>
  <c r="EN130" i="33"/>
  <c r="EO130" i="33"/>
  <c r="EP130" i="33"/>
  <c r="EQ130" i="33"/>
  <c r="ER130" i="33"/>
  <c r="ES130" i="33"/>
  <c r="ET130" i="33"/>
  <c r="EU130" i="33"/>
  <c r="EV130" i="33"/>
  <c r="EW130" i="33"/>
  <c r="EX130" i="33"/>
  <c r="EY130" i="33"/>
  <c r="EZ130" i="33"/>
  <c r="FA130" i="33"/>
  <c r="FB130" i="33"/>
  <c r="FC130" i="33"/>
  <c r="FD130" i="33"/>
  <c r="FE130" i="33"/>
  <c r="FF130" i="33"/>
  <c r="FG130" i="33"/>
  <c r="FH130" i="33"/>
  <c r="FI130" i="33"/>
  <c r="FJ130" i="33"/>
  <c r="FK130" i="33"/>
  <c r="FL130" i="33"/>
  <c r="FM130" i="33"/>
  <c r="FN130" i="33"/>
  <c r="FO130" i="33"/>
  <c r="FP130" i="33"/>
  <c r="FQ130" i="33"/>
  <c r="FR130" i="33"/>
  <c r="FS130" i="33"/>
  <c r="FT130" i="33"/>
  <c r="FU130" i="33"/>
  <c r="FV130" i="33"/>
  <c r="FW130" i="33"/>
  <c r="FX130" i="33"/>
  <c r="FY130" i="33"/>
  <c r="FZ130" i="33"/>
  <c r="GA130" i="33"/>
  <c r="GB130" i="33"/>
  <c r="GC130" i="33"/>
  <c r="GD130" i="33"/>
  <c r="GE130" i="33"/>
  <c r="GF130" i="33"/>
  <c r="GG130" i="33"/>
  <c r="GH130" i="33"/>
  <c r="GI130" i="33"/>
  <c r="GJ130" i="33"/>
  <c r="GK130" i="33"/>
  <c r="GL130" i="33"/>
  <c r="GM130" i="33"/>
  <c r="GN130" i="33"/>
  <c r="GO130" i="33"/>
  <c r="GP130" i="33"/>
  <c r="GQ130" i="33"/>
  <c r="GR130" i="33"/>
  <c r="GS130" i="33"/>
  <c r="GT130" i="33"/>
  <c r="GU130" i="33"/>
  <c r="GV130" i="33"/>
  <c r="GW130" i="33"/>
  <c r="GX130" i="33"/>
  <c r="GY130" i="33"/>
  <c r="GZ130" i="33"/>
  <c r="HA130" i="33"/>
  <c r="HB130" i="33"/>
  <c r="HC130" i="33"/>
  <c r="HD130" i="33"/>
  <c r="HE130" i="33"/>
  <c r="HF130" i="33"/>
  <c r="HG130" i="33"/>
  <c r="HH130" i="33"/>
  <c r="HI130" i="33"/>
  <c r="HJ130" i="33"/>
  <c r="HK130" i="33"/>
  <c r="HL130" i="33"/>
  <c r="HM130" i="33"/>
  <c r="HN130" i="33"/>
  <c r="HO130" i="33"/>
  <c r="HP130" i="33"/>
  <c r="HQ130" i="33"/>
  <c r="HR130" i="33"/>
  <c r="HS130" i="33"/>
  <c r="HT130" i="33"/>
  <c r="HU130" i="33"/>
  <c r="HV130" i="33"/>
  <c r="HW130" i="33"/>
  <c r="HX130" i="33"/>
  <c r="HY130" i="33"/>
  <c r="HZ130" i="33"/>
  <c r="IA130" i="33"/>
  <c r="IB130" i="33"/>
  <c r="IC130" i="33"/>
  <c r="ID130" i="33"/>
  <c r="IE130" i="33"/>
  <c r="IF130" i="33"/>
  <c r="IG130" i="33"/>
  <c r="IH130" i="33"/>
  <c r="II130" i="33"/>
  <c r="IJ130" i="33"/>
  <c r="IK130" i="33"/>
  <c r="IL130" i="33"/>
  <c r="IM130" i="33"/>
  <c r="IN130" i="33"/>
  <c r="IO130" i="33"/>
  <c r="IP130" i="33"/>
  <c r="IQ130" i="33"/>
  <c r="IR130" i="33"/>
  <c r="IS130" i="33"/>
  <c r="IT130" i="33"/>
  <c r="IU130" i="33"/>
  <c r="IV130" i="33"/>
  <c r="IW130" i="33"/>
  <c r="IX130" i="33"/>
  <c r="IY130" i="33"/>
  <c r="IZ130" i="33"/>
  <c r="JA130" i="33"/>
  <c r="JB130" i="33"/>
  <c r="JC130" i="33"/>
  <c r="JD130" i="33"/>
  <c r="JE130" i="33"/>
  <c r="JF130" i="33"/>
  <c r="JG130" i="33"/>
  <c r="JH130" i="33"/>
  <c r="JI130" i="33"/>
  <c r="JJ130" i="33"/>
  <c r="JK130" i="33"/>
  <c r="JL130" i="33"/>
  <c r="JM130" i="33"/>
  <c r="JN130" i="33"/>
  <c r="JO130" i="33"/>
  <c r="JP130" i="33"/>
  <c r="JQ130" i="33"/>
  <c r="JR130" i="33"/>
  <c r="JS130" i="33"/>
  <c r="JT130" i="33"/>
  <c r="JU130" i="33"/>
  <c r="JV130" i="33"/>
  <c r="JW130" i="33"/>
  <c r="JX130" i="33"/>
  <c r="JY130" i="33"/>
  <c r="JZ130" i="33"/>
  <c r="KA130" i="33"/>
  <c r="KB130" i="33"/>
  <c r="KC130" i="33"/>
  <c r="KD130" i="33"/>
  <c r="KE130" i="33"/>
  <c r="KF130" i="33"/>
  <c r="KG130" i="33"/>
  <c r="KH130" i="33"/>
  <c r="KI130" i="33"/>
  <c r="KJ130" i="33"/>
  <c r="KK130" i="33"/>
  <c r="KL130" i="33"/>
  <c r="KM130" i="33"/>
  <c r="KN130" i="33"/>
  <c r="KO130" i="33"/>
  <c r="KP130" i="33"/>
  <c r="KQ130" i="33"/>
  <c r="KR130" i="33"/>
  <c r="KS130" i="33"/>
  <c r="KT130" i="33"/>
  <c r="KU130" i="33"/>
  <c r="KV130" i="33"/>
  <c r="KW130" i="33"/>
  <c r="KX130" i="33"/>
  <c r="KY130" i="33"/>
  <c r="KZ130" i="33"/>
  <c r="LA130" i="33"/>
  <c r="LB130" i="33"/>
  <c r="LC130" i="33"/>
  <c r="LD130" i="33"/>
  <c r="LE130" i="33"/>
  <c r="LF130" i="33"/>
  <c r="LG130" i="33"/>
  <c r="LH130" i="33"/>
  <c r="LI130" i="33"/>
  <c r="LJ130" i="33"/>
  <c r="LK130" i="33"/>
  <c r="LL130" i="33"/>
  <c r="LM130" i="33"/>
  <c r="LN130" i="33"/>
  <c r="LO130" i="33"/>
  <c r="LP130" i="33"/>
  <c r="LQ130" i="33"/>
  <c r="LR130" i="33"/>
  <c r="LS130" i="33"/>
  <c r="LT130" i="33"/>
  <c r="LU130" i="33"/>
  <c r="LV130" i="33"/>
  <c r="LW130" i="33"/>
  <c r="LX130" i="33"/>
  <c r="LY130" i="33"/>
  <c r="LZ130" i="33"/>
  <c r="MA130" i="33"/>
  <c r="MB130" i="33"/>
  <c r="MC130" i="33"/>
  <c r="MD130" i="33"/>
  <c r="ME130" i="33"/>
  <c r="MF130" i="33"/>
  <c r="MG130" i="33"/>
  <c r="MH130" i="33"/>
  <c r="MI130" i="33"/>
  <c r="MJ130" i="33"/>
  <c r="MK130" i="33"/>
  <c r="ML130" i="33"/>
  <c r="MM130" i="33"/>
  <c r="MN130" i="33"/>
  <c r="MO130" i="33"/>
  <c r="MP130" i="33"/>
  <c r="MQ130" i="33"/>
  <c r="MR130" i="33"/>
  <c r="MS130" i="33"/>
  <c r="MT130" i="33"/>
  <c r="MU130" i="33"/>
  <c r="MV130" i="33"/>
  <c r="MW130" i="33"/>
  <c r="MX130" i="33"/>
  <c r="MY130" i="33"/>
  <c r="MZ130" i="33"/>
  <c r="NA130" i="33"/>
  <c r="NB130" i="33"/>
  <c r="NC130" i="33"/>
  <c r="ND130" i="33"/>
  <c r="NE130" i="33"/>
  <c r="NF130" i="33"/>
  <c r="NG130" i="33"/>
  <c r="NH130" i="33"/>
  <c r="NI130" i="33"/>
  <c r="NJ130" i="33"/>
  <c r="NK130" i="33"/>
  <c r="NL130" i="33"/>
  <c r="NM130" i="33"/>
  <c r="NN130" i="33"/>
  <c r="NO130" i="33"/>
  <c r="NP130" i="33"/>
  <c r="NQ130" i="33"/>
  <c r="NR130" i="33"/>
  <c r="NS130" i="33"/>
  <c r="NT130" i="33"/>
  <c r="NU130" i="33"/>
  <c r="NV130" i="33"/>
  <c r="NW130" i="33"/>
  <c r="NX130" i="33"/>
  <c r="NY130" i="33"/>
  <c r="NZ130" i="33"/>
  <c r="OA130" i="33"/>
  <c r="OB130" i="33"/>
  <c r="OC130" i="33"/>
  <c r="OD130" i="33"/>
  <c r="OE130" i="33"/>
  <c r="OF130" i="33"/>
  <c r="OG130" i="33"/>
  <c r="OH130" i="33"/>
  <c r="OI130" i="33"/>
  <c r="OJ130" i="33"/>
  <c r="OK130" i="33"/>
  <c r="OL130" i="33"/>
  <c r="OM130" i="33"/>
  <c r="ON130" i="33"/>
  <c r="OO130" i="33"/>
  <c r="OP130" i="33"/>
  <c r="OQ130" i="33"/>
  <c r="OR130" i="33"/>
  <c r="OS130" i="33"/>
  <c r="OT130" i="33"/>
  <c r="OU130" i="33"/>
  <c r="OV130" i="33"/>
  <c r="OW130" i="33"/>
  <c r="OX130" i="33"/>
  <c r="OY130" i="33"/>
  <c r="OZ130" i="33"/>
  <c r="PA130" i="33"/>
  <c r="PB130" i="33"/>
  <c r="PC130" i="33"/>
  <c r="PD130" i="33"/>
  <c r="PE130" i="33"/>
  <c r="PF130" i="33"/>
  <c r="PG130" i="33"/>
  <c r="PH130" i="33"/>
  <c r="PI130" i="33"/>
  <c r="PJ130" i="33"/>
  <c r="PK130" i="33"/>
  <c r="PL130" i="33"/>
  <c r="PM130" i="33"/>
  <c r="PN130" i="33"/>
  <c r="PO130" i="33"/>
  <c r="PP130" i="33"/>
  <c r="PQ130" i="33"/>
  <c r="PR130" i="33"/>
  <c r="PS130" i="33"/>
  <c r="PT130" i="33"/>
  <c r="PU130" i="33"/>
  <c r="PV130" i="33"/>
  <c r="PW130" i="33"/>
  <c r="PX130" i="33"/>
  <c r="PY130" i="33"/>
  <c r="PZ130" i="33"/>
  <c r="QA130" i="33"/>
  <c r="QB130" i="33"/>
  <c r="QC130" i="33"/>
  <c r="QD130" i="33"/>
  <c r="QE130" i="33"/>
  <c r="QF130" i="33"/>
  <c r="QG130" i="33"/>
  <c r="QH130" i="33"/>
  <c r="QI130" i="33"/>
  <c r="QJ130" i="33"/>
  <c r="QK130" i="33"/>
  <c r="QL130" i="33"/>
  <c r="QM130" i="33"/>
  <c r="QN130" i="33"/>
  <c r="QO130" i="33"/>
  <c r="QP130" i="33"/>
  <c r="QQ130" i="33"/>
  <c r="QR130" i="33"/>
  <c r="QS130" i="33"/>
  <c r="QT130" i="33"/>
  <c r="QU130" i="33"/>
  <c r="QV130" i="33"/>
  <c r="QW130" i="33"/>
  <c r="QX130" i="33"/>
  <c r="QY130" i="33"/>
  <c r="QZ130" i="33"/>
  <c r="RA130" i="33"/>
  <c r="RB130" i="33"/>
  <c r="RC130" i="33"/>
  <c r="RD130" i="33"/>
  <c r="RE130" i="33"/>
  <c r="RF130" i="33"/>
  <c r="RG130" i="33"/>
  <c r="RH130" i="33"/>
  <c r="RI130" i="33"/>
  <c r="RJ130" i="33"/>
  <c r="RK130" i="33"/>
  <c r="RL130" i="33"/>
  <c r="RM130" i="33"/>
  <c r="RN130" i="33"/>
  <c r="RO130" i="33"/>
  <c r="RP130" i="33"/>
  <c r="RQ130" i="33"/>
  <c r="RR130" i="33"/>
  <c r="RS130" i="33"/>
  <c r="RT130" i="33"/>
  <c r="RU130" i="33"/>
  <c r="RV130" i="33"/>
  <c r="RW130" i="33"/>
  <c r="RX130" i="33"/>
  <c r="RY130" i="33"/>
  <c r="RZ130" i="33"/>
  <c r="SA130" i="33"/>
  <c r="SB130" i="33"/>
  <c r="SC130" i="33"/>
  <c r="SD130" i="33"/>
  <c r="SE130" i="33"/>
  <c r="SF130" i="33"/>
  <c r="SG130" i="33"/>
  <c r="C131" i="33"/>
  <c r="D131" i="33"/>
  <c r="E131" i="33"/>
  <c r="F131" i="33"/>
  <c r="G131" i="33"/>
  <c r="H131" i="33"/>
  <c r="I131" i="33"/>
  <c r="J131" i="33"/>
  <c r="K131" i="33"/>
  <c r="L131" i="33"/>
  <c r="M131" i="33"/>
  <c r="N131" i="33"/>
  <c r="O131" i="33"/>
  <c r="P131" i="33"/>
  <c r="Q131" i="33"/>
  <c r="R131" i="33"/>
  <c r="S131" i="33"/>
  <c r="T131" i="33"/>
  <c r="U131" i="33"/>
  <c r="V131" i="33"/>
  <c r="W131" i="33"/>
  <c r="X131" i="33"/>
  <c r="Y131" i="33"/>
  <c r="Z131" i="33"/>
  <c r="AA131" i="33"/>
  <c r="AB131" i="33"/>
  <c r="AC131" i="33"/>
  <c r="AD131" i="33"/>
  <c r="AE131" i="33"/>
  <c r="AF131" i="33"/>
  <c r="AG131" i="33"/>
  <c r="AH131" i="33"/>
  <c r="AI131" i="33"/>
  <c r="AJ131" i="33"/>
  <c r="AK131" i="33"/>
  <c r="AL131" i="33"/>
  <c r="AM131" i="33"/>
  <c r="AN131" i="33"/>
  <c r="AO131" i="33"/>
  <c r="AP131" i="33"/>
  <c r="AQ131" i="33"/>
  <c r="AR131" i="33"/>
  <c r="AS131" i="33"/>
  <c r="AT131" i="33"/>
  <c r="AU131" i="33"/>
  <c r="AV131" i="33"/>
  <c r="AW131" i="33"/>
  <c r="AX131" i="33"/>
  <c r="AY131" i="33"/>
  <c r="AZ131" i="33"/>
  <c r="BA131" i="33"/>
  <c r="BB131" i="33"/>
  <c r="BC131" i="33"/>
  <c r="BD131" i="33"/>
  <c r="BE131" i="33"/>
  <c r="BF131" i="33"/>
  <c r="BG131" i="33"/>
  <c r="BH131" i="33"/>
  <c r="BI131" i="33"/>
  <c r="BJ131" i="33"/>
  <c r="BK131" i="33"/>
  <c r="BL131" i="33"/>
  <c r="BM131" i="33"/>
  <c r="BN131" i="33"/>
  <c r="BO131" i="33"/>
  <c r="BP131" i="33"/>
  <c r="BQ131" i="33"/>
  <c r="BR131" i="33"/>
  <c r="BS131" i="33"/>
  <c r="BT131" i="33"/>
  <c r="BU131" i="33"/>
  <c r="BV131" i="33"/>
  <c r="BW131" i="33"/>
  <c r="BX131" i="33"/>
  <c r="BY131" i="33"/>
  <c r="BZ131" i="33"/>
  <c r="CA131" i="33"/>
  <c r="CB131" i="33"/>
  <c r="CC131" i="33"/>
  <c r="CD131" i="33"/>
  <c r="CE131" i="33"/>
  <c r="CF131" i="33"/>
  <c r="CG131" i="33"/>
  <c r="CH131" i="33"/>
  <c r="CI131" i="33"/>
  <c r="CJ131" i="33"/>
  <c r="CK131" i="33"/>
  <c r="CL131" i="33"/>
  <c r="CM131" i="33"/>
  <c r="CN131" i="33"/>
  <c r="CO131" i="33"/>
  <c r="CP131" i="33"/>
  <c r="CQ131" i="33"/>
  <c r="CR131" i="33"/>
  <c r="CS131" i="33"/>
  <c r="CT131" i="33"/>
  <c r="CU131" i="33"/>
  <c r="CV131" i="33"/>
  <c r="CW131" i="33"/>
  <c r="CX131" i="33"/>
  <c r="CY131" i="33"/>
  <c r="CZ131" i="33"/>
  <c r="DA131" i="33"/>
  <c r="DB131" i="33"/>
  <c r="DC131" i="33"/>
  <c r="DD131" i="33"/>
  <c r="DE131" i="33"/>
  <c r="DF131" i="33"/>
  <c r="DG131" i="33"/>
  <c r="DH131" i="33"/>
  <c r="DI131" i="33"/>
  <c r="DJ131" i="33"/>
  <c r="DK131" i="33"/>
  <c r="DL131" i="33"/>
  <c r="DM131" i="33"/>
  <c r="DN131" i="33"/>
  <c r="DO131" i="33"/>
  <c r="DP131" i="33"/>
  <c r="DQ131" i="33"/>
  <c r="DR131" i="33"/>
  <c r="DS131" i="33"/>
  <c r="DT131" i="33"/>
  <c r="DU131" i="33"/>
  <c r="DV131" i="33"/>
  <c r="DW131" i="33"/>
  <c r="DX131" i="33"/>
  <c r="DY131" i="33"/>
  <c r="DZ131" i="33"/>
  <c r="EA131" i="33"/>
  <c r="EB131" i="33"/>
  <c r="EC131" i="33"/>
  <c r="ED131" i="33"/>
  <c r="EE131" i="33"/>
  <c r="EF131" i="33"/>
  <c r="EG131" i="33"/>
  <c r="EH131" i="33"/>
  <c r="EI131" i="33"/>
  <c r="EJ131" i="33"/>
  <c r="EK131" i="33"/>
  <c r="EL131" i="33"/>
  <c r="EM131" i="33"/>
  <c r="EN131" i="33"/>
  <c r="EO131" i="33"/>
  <c r="EP131" i="33"/>
  <c r="EQ131" i="33"/>
  <c r="ER131" i="33"/>
  <c r="ES131" i="33"/>
  <c r="ET131" i="33"/>
  <c r="EU131" i="33"/>
  <c r="EV131" i="33"/>
  <c r="EW131" i="33"/>
  <c r="EX131" i="33"/>
  <c r="EY131" i="33"/>
  <c r="EZ131" i="33"/>
  <c r="FA131" i="33"/>
  <c r="FB131" i="33"/>
  <c r="FC131" i="33"/>
  <c r="FD131" i="33"/>
  <c r="FE131" i="33"/>
  <c r="FF131" i="33"/>
  <c r="FG131" i="33"/>
  <c r="FH131" i="33"/>
  <c r="FI131" i="33"/>
  <c r="FJ131" i="33"/>
  <c r="FK131" i="33"/>
  <c r="FL131" i="33"/>
  <c r="FM131" i="33"/>
  <c r="FN131" i="33"/>
  <c r="FO131" i="33"/>
  <c r="FP131" i="33"/>
  <c r="FQ131" i="33"/>
  <c r="FR131" i="33"/>
  <c r="FS131" i="33"/>
  <c r="FT131" i="33"/>
  <c r="FU131" i="33"/>
  <c r="FV131" i="33"/>
  <c r="FW131" i="33"/>
  <c r="FX131" i="33"/>
  <c r="FY131" i="33"/>
  <c r="FZ131" i="33"/>
  <c r="GA131" i="33"/>
  <c r="GB131" i="33"/>
  <c r="GC131" i="33"/>
  <c r="GD131" i="33"/>
  <c r="GE131" i="33"/>
  <c r="GF131" i="33"/>
  <c r="GG131" i="33"/>
  <c r="GH131" i="33"/>
  <c r="GI131" i="33"/>
  <c r="GJ131" i="33"/>
  <c r="GK131" i="33"/>
  <c r="GL131" i="33"/>
  <c r="GM131" i="33"/>
  <c r="GN131" i="33"/>
  <c r="GO131" i="33"/>
  <c r="GP131" i="33"/>
  <c r="GQ131" i="33"/>
  <c r="GR131" i="33"/>
  <c r="GS131" i="33"/>
  <c r="GT131" i="33"/>
  <c r="GU131" i="33"/>
  <c r="GV131" i="33"/>
  <c r="GW131" i="33"/>
  <c r="GX131" i="33"/>
  <c r="GY131" i="33"/>
  <c r="GZ131" i="33"/>
  <c r="HA131" i="33"/>
  <c r="HB131" i="33"/>
  <c r="HC131" i="33"/>
  <c r="HD131" i="33"/>
  <c r="HE131" i="33"/>
  <c r="HF131" i="33"/>
  <c r="HG131" i="33"/>
  <c r="HH131" i="33"/>
  <c r="HI131" i="33"/>
  <c r="HJ131" i="33"/>
  <c r="HK131" i="33"/>
  <c r="HL131" i="33"/>
  <c r="HM131" i="33"/>
  <c r="HN131" i="33"/>
  <c r="HO131" i="33"/>
  <c r="HP131" i="33"/>
  <c r="HQ131" i="33"/>
  <c r="HR131" i="33"/>
  <c r="HS131" i="33"/>
  <c r="HT131" i="33"/>
  <c r="HU131" i="33"/>
  <c r="HV131" i="33"/>
  <c r="HW131" i="33"/>
  <c r="HX131" i="33"/>
  <c r="HY131" i="33"/>
  <c r="HZ131" i="33"/>
  <c r="IA131" i="33"/>
  <c r="IB131" i="33"/>
  <c r="IC131" i="33"/>
  <c r="ID131" i="33"/>
  <c r="IE131" i="33"/>
  <c r="IF131" i="33"/>
  <c r="IG131" i="33"/>
  <c r="IH131" i="33"/>
  <c r="II131" i="33"/>
  <c r="IJ131" i="33"/>
  <c r="IK131" i="33"/>
  <c r="IL131" i="33"/>
  <c r="IM131" i="33"/>
  <c r="IN131" i="33"/>
  <c r="IO131" i="33"/>
  <c r="IP131" i="33"/>
  <c r="IQ131" i="33"/>
  <c r="IR131" i="33"/>
  <c r="IS131" i="33"/>
  <c r="IT131" i="33"/>
  <c r="IU131" i="33"/>
  <c r="IV131" i="33"/>
  <c r="IW131" i="33"/>
  <c r="IX131" i="33"/>
  <c r="IY131" i="33"/>
  <c r="IZ131" i="33"/>
  <c r="JA131" i="33"/>
  <c r="JB131" i="33"/>
  <c r="JC131" i="33"/>
  <c r="JD131" i="33"/>
  <c r="JE131" i="33"/>
  <c r="JF131" i="33"/>
  <c r="JG131" i="33"/>
  <c r="JH131" i="33"/>
  <c r="JI131" i="33"/>
  <c r="JJ131" i="33"/>
  <c r="JK131" i="33"/>
  <c r="JL131" i="33"/>
  <c r="JM131" i="33"/>
  <c r="JN131" i="33"/>
  <c r="JO131" i="33"/>
  <c r="JP131" i="33"/>
  <c r="JQ131" i="33"/>
  <c r="JR131" i="33"/>
  <c r="JS131" i="33"/>
  <c r="JT131" i="33"/>
  <c r="JU131" i="33"/>
  <c r="JV131" i="33"/>
  <c r="JW131" i="33"/>
  <c r="JX131" i="33"/>
  <c r="JY131" i="33"/>
  <c r="JZ131" i="33"/>
  <c r="KA131" i="33"/>
  <c r="KB131" i="33"/>
  <c r="KC131" i="33"/>
  <c r="KD131" i="33"/>
  <c r="KE131" i="33"/>
  <c r="KF131" i="33"/>
  <c r="KG131" i="33"/>
  <c r="KH131" i="33"/>
  <c r="KI131" i="33"/>
  <c r="KJ131" i="33"/>
  <c r="KK131" i="33"/>
  <c r="KL131" i="33"/>
  <c r="KM131" i="33"/>
  <c r="KN131" i="33"/>
  <c r="KO131" i="33"/>
  <c r="KP131" i="33"/>
  <c r="KQ131" i="33"/>
  <c r="KR131" i="33"/>
  <c r="KS131" i="33"/>
  <c r="KT131" i="33"/>
  <c r="KU131" i="33"/>
  <c r="KV131" i="33"/>
  <c r="KW131" i="33"/>
  <c r="KX131" i="33"/>
  <c r="KY131" i="33"/>
  <c r="KZ131" i="33"/>
  <c r="LA131" i="33"/>
  <c r="LB131" i="33"/>
  <c r="LC131" i="33"/>
  <c r="LD131" i="33"/>
  <c r="LE131" i="33"/>
  <c r="LF131" i="33"/>
  <c r="LG131" i="33"/>
  <c r="LH131" i="33"/>
  <c r="LI131" i="33"/>
  <c r="LJ131" i="33"/>
  <c r="LK131" i="33"/>
  <c r="LL131" i="33"/>
  <c r="LM131" i="33"/>
  <c r="LN131" i="33"/>
  <c r="LO131" i="33"/>
  <c r="LP131" i="33"/>
  <c r="LQ131" i="33"/>
  <c r="LR131" i="33"/>
  <c r="LS131" i="33"/>
  <c r="LT131" i="33"/>
  <c r="LU131" i="33"/>
  <c r="LV131" i="33"/>
  <c r="LW131" i="33"/>
  <c r="LX131" i="33"/>
  <c r="LY131" i="33"/>
  <c r="LZ131" i="33"/>
  <c r="MA131" i="33"/>
  <c r="MB131" i="33"/>
  <c r="MC131" i="33"/>
  <c r="MD131" i="33"/>
  <c r="ME131" i="33"/>
  <c r="MF131" i="33"/>
  <c r="MG131" i="33"/>
  <c r="MH131" i="33"/>
  <c r="MI131" i="33"/>
  <c r="MJ131" i="33"/>
  <c r="MK131" i="33"/>
  <c r="ML131" i="33"/>
  <c r="MM131" i="33"/>
  <c r="MN131" i="33"/>
  <c r="MO131" i="33"/>
  <c r="MP131" i="33"/>
  <c r="MQ131" i="33"/>
  <c r="MR131" i="33"/>
  <c r="MS131" i="33"/>
  <c r="MT131" i="33"/>
  <c r="MU131" i="33"/>
  <c r="MV131" i="33"/>
  <c r="MW131" i="33"/>
  <c r="MX131" i="33"/>
  <c r="MY131" i="33"/>
  <c r="MZ131" i="33"/>
  <c r="NA131" i="33"/>
  <c r="NB131" i="33"/>
  <c r="NC131" i="33"/>
  <c r="ND131" i="33"/>
  <c r="NE131" i="33"/>
  <c r="NF131" i="33"/>
  <c r="NG131" i="33"/>
  <c r="NH131" i="33"/>
  <c r="NI131" i="33"/>
  <c r="NJ131" i="33"/>
  <c r="NK131" i="33"/>
  <c r="NL131" i="33"/>
  <c r="NM131" i="33"/>
  <c r="NN131" i="33"/>
  <c r="NO131" i="33"/>
  <c r="NP131" i="33"/>
  <c r="NQ131" i="33"/>
  <c r="NR131" i="33"/>
  <c r="NS131" i="33"/>
  <c r="NT131" i="33"/>
  <c r="NU131" i="33"/>
  <c r="NV131" i="33"/>
  <c r="NW131" i="33"/>
  <c r="NX131" i="33"/>
  <c r="NY131" i="33"/>
  <c r="NZ131" i="33"/>
  <c r="OA131" i="33"/>
  <c r="OB131" i="33"/>
  <c r="OC131" i="33"/>
  <c r="OD131" i="33"/>
  <c r="OE131" i="33"/>
  <c r="OF131" i="33"/>
  <c r="OG131" i="33"/>
  <c r="OH131" i="33"/>
  <c r="OI131" i="33"/>
  <c r="OJ131" i="33"/>
  <c r="OK131" i="33"/>
  <c r="OL131" i="33"/>
  <c r="OM131" i="33"/>
  <c r="ON131" i="33"/>
  <c r="OO131" i="33"/>
  <c r="OP131" i="33"/>
  <c r="OQ131" i="33"/>
  <c r="OR131" i="33"/>
  <c r="OS131" i="33"/>
  <c r="OT131" i="33"/>
  <c r="OU131" i="33"/>
  <c r="OV131" i="33"/>
  <c r="OW131" i="33"/>
  <c r="OX131" i="33"/>
  <c r="OY131" i="33"/>
  <c r="OZ131" i="33"/>
  <c r="PA131" i="33"/>
  <c r="PB131" i="33"/>
  <c r="PC131" i="33"/>
  <c r="PD131" i="33"/>
  <c r="PE131" i="33"/>
  <c r="PF131" i="33"/>
  <c r="PG131" i="33"/>
  <c r="PH131" i="33"/>
  <c r="PI131" i="33"/>
  <c r="PJ131" i="33"/>
  <c r="PK131" i="33"/>
  <c r="PL131" i="33"/>
  <c r="PM131" i="33"/>
  <c r="PN131" i="33"/>
  <c r="PO131" i="33"/>
  <c r="PP131" i="33"/>
  <c r="PQ131" i="33"/>
  <c r="PR131" i="33"/>
  <c r="PS131" i="33"/>
  <c r="PT131" i="33"/>
  <c r="PU131" i="33"/>
  <c r="PV131" i="33"/>
  <c r="PW131" i="33"/>
  <c r="PX131" i="33"/>
  <c r="PY131" i="33"/>
  <c r="PZ131" i="33"/>
  <c r="QA131" i="33"/>
  <c r="QB131" i="33"/>
  <c r="QC131" i="33"/>
  <c r="QD131" i="33"/>
  <c r="QE131" i="33"/>
  <c r="QF131" i="33"/>
  <c r="QG131" i="33"/>
  <c r="QH131" i="33"/>
  <c r="QI131" i="33"/>
  <c r="QJ131" i="33"/>
  <c r="QK131" i="33"/>
  <c r="QL131" i="33"/>
  <c r="QM131" i="33"/>
  <c r="QN131" i="33"/>
  <c r="QO131" i="33"/>
  <c r="QP131" i="33"/>
  <c r="QQ131" i="33"/>
  <c r="QR131" i="33"/>
  <c r="QS131" i="33"/>
  <c r="QT131" i="33"/>
  <c r="QU131" i="33"/>
  <c r="QV131" i="33"/>
  <c r="QW131" i="33"/>
  <c r="QX131" i="33"/>
  <c r="QY131" i="33"/>
  <c r="QZ131" i="33"/>
  <c r="RA131" i="33"/>
  <c r="RB131" i="33"/>
  <c r="RC131" i="33"/>
  <c r="RD131" i="33"/>
  <c r="RE131" i="33"/>
  <c r="RF131" i="33"/>
  <c r="RG131" i="33"/>
  <c r="RH131" i="33"/>
  <c r="RI131" i="33"/>
  <c r="RJ131" i="33"/>
  <c r="RK131" i="33"/>
  <c r="RL131" i="33"/>
  <c r="RM131" i="33"/>
  <c r="RN131" i="33"/>
  <c r="RO131" i="33"/>
  <c r="RP131" i="33"/>
  <c r="RQ131" i="33"/>
  <c r="RR131" i="33"/>
  <c r="RS131" i="33"/>
  <c r="RT131" i="33"/>
  <c r="RU131" i="33"/>
  <c r="RV131" i="33"/>
  <c r="RW131" i="33"/>
  <c r="RX131" i="33"/>
  <c r="RY131" i="33"/>
  <c r="RZ131" i="33"/>
  <c r="SA131" i="33"/>
  <c r="SB131" i="33"/>
  <c r="SC131" i="33"/>
  <c r="SD131" i="33"/>
  <c r="SE131" i="33"/>
  <c r="SF131" i="33"/>
  <c r="SG131" i="33"/>
  <c r="C132" i="33"/>
  <c r="D132" i="33"/>
  <c r="E132" i="33"/>
  <c r="F132" i="33"/>
  <c r="G132" i="33"/>
  <c r="H132" i="33"/>
  <c r="I132" i="33"/>
  <c r="J132" i="33"/>
  <c r="K132" i="33"/>
  <c r="L132" i="33"/>
  <c r="M132" i="33"/>
  <c r="N132" i="33"/>
  <c r="O132" i="33"/>
  <c r="P132" i="33"/>
  <c r="Q132" i="33"/>
  <c r="R132" i="33"/>
  <c r="S132" i="33"/>
  <c r="T132" i="33"/>
  <c r="U132" i="33"/>
  <c r="V132" i="33"/>
  <c r="W132" i="33"/>
  <c r="X132" i="33"/>
  <c r="Y132" i="33"/>
  <c r="Z132" i="33"/>
  <c r="AA132" i="33"/>
  <c r="AB132" i="33"/>
  <c r="AC132" i="33"/>
  <c r="AD132" i="33"/>
  <c r="AE132" i="33"/>
  <c r="AF132" i="33"/>
  <c r="AG132" i="33"/>
  <c r="AH132" i="33"/>
  <c r="AI132" i="33"/>
  <c r="AJ132" i="33"/>
  <c r="AK132" i="33"/>
  <c r="AL132" i="33"/>
  <c r="AM132" i="33"/>
  <c r="AN132" i="33"/>
  <c r="AO132" i="33"/>
  <c r="AP132" i="33"/>
  <c r="AQ132" i="33"/>
  <c r="AR132" i="33"/>
  <c r="AS132" i="33"/>
  <c r="AT132" i="33"/>
  <c r="AU132" i="33"/>
  <c r="AV132" i="33"/>
  <c r="AW132" i="33"/>
  <c r="AX132" i="33"/>
  <c r="AY132" i="33"/>
  <c r="AZ132" i="33"/>
  <c r="BA132" i="33"/>
  <c r="BB132" i="33"/>
  <c r="BC132" i="33"/>
  <c r="BD132" i="33"/>
  <c r="BE132" i="33"/>
  <c r="BF132" i="33"/>
  <c r="BG132" i="33"/>
  <c r="BH132" i="33"/>
  <c r="BI132" i="33"/>
  <c r="BJ132" i="33"/>
  <c r="BK132" i="33"/>
  <c r="BL132" i="33"/>
  <c r="BM132" i="33"/>
  <c r="BN132" i="33"/>
  <c r="BO132" i="33"/>
  <c r="BP132" i="33"/>
  <c r="BQ132" i="33"/>
  <c r="BR132" i="33"/>
  <c r="BS132" i="33"/>
  <c r="BT132" i="33"/>
  <c r="BU132" i="33"/>
  <c r="BV132" i="33"/>
  <c r="BW132" i="33"/>
  <c r="BX132" i="33"/>
  <c r="BY132" i="33"/>
  <c r="BZ132" i="33"/>
  <c r="CA132" i="33"/>
  <c r="CB132" i="33"/>
  <c r="CC132" i="33"/>
  <c r="CD132" i="33"/>
  <c r="CE132" i="33"/>
  <c r="CF132" i="33"/>
  <c r="CG132" i="33"/>
  <c r="CH132" i="33"/>
  <c r="CI132" i="33"/>
  <c r="CJ132" i="33"/>
  <c r="CK132" i="33"/>
  <c r="CL132" i="33"/>
  <c r="CM132" i="33"/>
  <c r="CN132" i="33"/>
  <c r="CO132" i="33"/>
  <c r="CP132" i="33"/>
  <c r="CQ132" i="33"/>
  <c r="CR132" i="33"/>
  <c r="CS132" i="33"/>
  <c r="CT132" i="33"/>
  <c r="CU132" i="33"/>
  <c r="CV132" i="33"/>
  <c r="CW132" i="33"/>
  <c r="CX132" i="33"/>
  <c r="CY132" i="33"/>
  <c r="CZ132" i="33"/>
  <c r="DA132" i="33"/>
  <c r="DB132" i="33"/>
  <c r="DC132" i="33"/>
  <c r="DD132" i="33"/>
  <c r="DE132" i="33"/>
  <c r="DF132" i="33"/>
  <c r="DG132" i="33"/>
  <c r="DH132" i="33"/>
  <c r="DI132" i="33"/>
  <c r="DJ132" i="33"/>
  <c r="DK132" i="33"/>
  <c r="DL132" i="33"/>
  <c r="DM132" i="33"/>
  <c r="DN132" i="33"/>
  <c r="DO132" i="33"/>
  <c r="DP132" i="33"/>
  <c r="DQ132" i="33"/>
  <c r="DR132" i="33"/>
  <c r="DS132" i="33"/>
  <c r="DT132" i="33"/>
  <c r="DU132" i="33"/>
  <c r="DV132" i="33"/>
  <c r="DW132" i="33"/>
  <c r="DX132" i="33"/>
  <c r="DY132" i="33"/>
  <c r="DZ132" i="33"/>
  <c r="EA132" i="33"/>
  <c r="EB132" i="33"/>
  <c r="EC132" i="33"/>
  <c r="ED132" i="33"/>
  <c r="EE132" i="33"/>
  <c r="EF132" i="33"/>
  <c r="EG132" i="33"/>
  <c r="EH132" i="33"/>
  <c r="EI132" i="33"/>
  <c r="EJ132" i="33"/>
  <c r="EK132" i="33"/>
  <c r="EL132" i="33"/>
  <c r="EM132" i="33"/>
  <c r="EN132" i="33"/>
  <c r="EO132" i="33"/>
  <c r="EP132" i="33"/>
  <c r="EQ132" i="33"/>
  <c r="ER132" i="33"/>
  <c r="ES132" i="33"/>
  <c r="ET132" i="33"/>
  <c r="EU132" i="33"/>
  <c r="EV132" i="33"/>
  <c r="EW132" i="33"/>
  <c r="EX132" i="33"/>
  <c r="EY132" i="33"/>
  <c r="EZ132" i="33"/>
  <c r="FA132" i="33"/>
  <c r="FB132" i="33"/>
  <c r="FC132" i="33"/>
  <c r="FD132" i="33"/>
  <c r="FE132" i="33"/>
  <c r="FF132" i="33"/>
  <c r="FG132" i="33"/>
  <c r="FH132" i="33"/>
  <c r="FI132" i="33"/>
  <c r="FJ132" i="33"/>
  <c r="FK132" i="33"/>
  <c r="FL132" i="33"/>
  <c r="FM132" i="33"/>
  <c r="FN132" i="33"/>
  <c r="FO132" i="33"/>
  <c r="FP132" i="33"/>
  <c r="FQ132" i="33"/>
  <c r="FR132" i="33"/>
  <c r="FS132" i="33"/>
  <c r="FT132" i="33"/>
  <c r="FU132" i="33"/>
  <c r="FV132" i="33"/>
  <c r="FW132" i="33"/>
  <c r="FX132" i="33"/>
  <c r="FY132" i="33"/>
  <c r="FZ132" i="33"/>
  <c r="GA132" i="33"/>
  <c r="GB132" i="33"/>
  <c r="GC132" i="33"/>
  <c r="GD132" i="33"/>
  <c r="GE132" i="33"/>
  <c r="GF132" i="33"/>
  <c r="GG132" i="33"/>
  <c r="GH132" i="33"/>
  <c r="GI132" i="33"/>
  <c r="GJ132" i="33"/>
  <c r="GK132" i="33"/>
  <c r="GL132" i="33"/>
  <c r="GM132" i="33"/>
  <c r="GN132" i="33"/>
  <c r="GO132" i="33"/>
  <c r="GP132" i="33"/>
  <c r="GQ132" i="33"/>
  <c r="GR132" i="33"/>
  <c r="GS132" i="33"/>
  <c r="GT132" i="33"/>
  <c r="GU132" i="33"/>
  <c r="GV132" i="33"/>
  <c r="GW132" i="33"/>
  <c r="GX132" i="33"/>
  <c r="GY132" i="33"/>
  <c r="GZ132" i="33"/>
  <c r="HA132" i="33"/>
  <c r="HB132" i="33"/>
  <c r="HC132" i="33"/>
  <c r="HD132" i="33"/>
  <c r="HE132" i="33"/>
  <c r="HF132" i="33"/>
  <c r="HG132" i="33"/>
  <c r="HH132" i="33"/>
  <c r="HI132" i="33"/>
  <c r="HJ132" i="33"/>
  <c r="HK132" i="33"/>
  <c r="HL132" i="33"/>
  <c r="HM132" i="33"/>
  <c r="HN132" i="33"/>
  <c r="HO132" i="33"/>
  <c r="HP132" i="33"/>
  <c r="HQ132" i="33"/>
  <c r="HR132" i="33"/>
  <c r="HS132" i="33"/>
  <c r="HT132" i="33"/>
  <c r="HU132" i="33"/>
  <c r="HV132" i="33"/>
  <c r="HW132" i="33"/>
  <c r="HX132" i="33"/>
  <c r="HY132" i="33"/>
  <c r="HZ132" i="33"/>
  <c r="IA132" i="33"/>
  <c r="IB132" i="33"/>
  <c r="IC132" i="33"/>
  <c r="ID132" i="33"/>
  <c r="IE132" i="33"/>
  <c r="IF132" i="33"/>
  <c r="IG132" i="33"/>
  <c r="IH132" i="33"/>
  <c r="II132" i="33"/>
  <c r="IJ132" i="33"/>
  <c r="IK132" i="33"/>
  <c r="IL132" i="33"/>
  <c r="IM132" i="33"/>
  <c r="IN132" i="33"/>
  <c r="IO132" i="33"/>
  <c r="IP132" i="33"/>
  <c r="IQ132" i="33"/>
  <c r="IR132" i="33"/>
  <c r="IS132" i="33"/>
  <c r="IT132" i="33"/>
  <c r="IU132" i="33"/>
  <c r="IV132" i="33"/>
  <c r="IW132" i="33"/>
  <c r="IX132" i="33"/>
  <c r="IY132" i="33"/>
  <c r="IZ132" i="33"/>
  <c r="JA132" i="33"/>
  <c r="JB132" i="33"/>
  <c r="JC132" i="33"/>
  <c r="JD132" i="33"/>
  <c r="JE132" i="33"/>
  <c r="JF132" i="33"/>
  <c r="JG132" i="33"/>
  <c r="JH132" i="33"/>
  <c r="JI132" i="33"/>
  <c r="JJ132" i="33"/>
  <c r="JK132" i="33"/>
  <c r="JL132" i="33"/>
  <c r="JM132" i="33"/>
  <c r="JN132" i="33"/>
  <c r="JO132" i="33"/>
  <c r="JP132" i="33"/>
  <c r="JQ132" i="33"/>
  <c r="JR132" i="33"/>
  <c r="JS132" i="33"/>
  <c r="JT132" i="33"/>
  <c r="JU132" i="33"/>
  <c r="JV132" i="33"/>
  <c r="JW132" i="33"/>
  <c r="JX132" i="33"/>
  <c r="JY132" i="33"/>
  <c r="JZ132" i="33"/>
  <c r="KA132" i="33"/>
  <c r="KB132" i="33"/>
  <c r="KC132" i="33"/>
  <c r="KD132" i="33"/>
  <c r="KE132" i="33"/>
  <c r="KF132" i="33"/>
  <c r="KG132" i="33"/>
  <c r="KH132" i="33"/>
  <c r="KI132" i="33"/>
  <c r="KJ132" i="33"/>
  <c r="KK132" i="33"/>
  <c r="KL132" i="33"/>
  <c r="KM132" i="33"/>
  <c r="KN132" i="33"/>
  <c r="KO132" i="33"/>
  <c r="KP132" i="33"/>
  <c r="KQ132" i="33"/>
  <c r="KR132" i="33"/>
  <c r="KS132" i="33"/>
  <c r="KT132" i="33"/>
  <c r="KU132" i="33"/>
  <c r="KV132" i="33"/>
  <c r="KW132" i="33"/>
  <c r="KX132" i="33"/>
  <c r="KY132" i="33"/>
  <c r="KZ132" i="33"/>
  <c r="LA132" i="33"/>
  <c r="LB132" i="33"/>
  <c r="LC132" i="33"/>
  <c r="LD132" i="33"/>
  <c r="LE132" i="33"/>
  <c r="LF132" i="33"/>
  <c r="LG132" i="33"/>
  <c r="LH132" i="33"/>
  <c r="LI132" i="33"/>
  <c r="LJ132" i="33"/>
  <c r="LK132" i="33"/>
  <c r="LL132" i="33"/>
  <c r="LM132" i="33"/>
  <c r="LN132" i="33"/>
  <c r="LO132" i="33"/>
  <c r="LP132" i="33"/>
  <c r="LQ132" i="33"/>
  <c r="LR132" i="33"/>
  <c r="LS132" i="33"/>
  <c r="LT132" i="33"/>
  <c r="LU132" i="33"/>
  <c r="LV132" i="33"/>
  <c r="LW132" i="33"/>
  <c r="LX132" i="33"/>
  <c r="LY132" i="33"/>
  <c r="LZ132" i="33"/>
  <c r="MA132" i="33"/>
  <c r="MB132" i="33"/>
  <c r="MC132" i="33"/>
  <c r="MD132" i="33"/>
  <c r="ME132" i="33"/>
  <c r="MF132" i="33"/>
  <c r="MG132" i="33"/>
  <c r="MH132" i="33"/>
  <c r="MI132" i="33"/>
  <c r="MJ132" i="33"/>
  <c r="MK132" i="33"/>
  <c r="ML132" i="33"/>
  <c r="MM132" i="33"/>
  <c r="MN132" i="33"/>
  <c r="MO132" i="33"/>
  <c r="MP132" i="33"/>
  <c r="MQ132" i="33"/>
  <c r="MR132" i="33"/>
  <c r="MS132" i="33"/>
  <c r="MT132" i="33"/>
  <c r="MU132" i="33"/>
  <c r="MV132" i="33"/>
  <c r="MW132" i="33"/>
  <c r="MX132" i="33"/>
  <c r="MY132" i="33"/>
  <c r="MZ132" i="33"/>
  <c r="NA132" i="33"/>
  <c r="NB132" i="33"/>
  <c r="NC132" i="33"/>
  <c r="ND132" i="33"/>
  <c r="NE132" i="33"/>
  <c r="NF132" i="33"/>
  <c r="NG132" i="33"/>
  <c r="NH132" i="33"/>
  <c r="NI132" i="33"/>
  <c r="NJ132" i="33"/>
  <c r="NK132" i="33"/>
  <c r="NL132" i="33"/>
  <c r="NM132" i="33"/>
  <c r="NN132" i="33"/>
  <c r="NO132" i="33"/>
  <c r="NP132" i="33"/>
  <c r="NQ132" i="33"/>
  <c r="NR132" i="33"/>
  <c r="NS132" i="33"/>
  <c r="NT132" i="33"/>
  <c r="NU132" i="33"/>
  <c r="NV132" i="33"/>
  <c r="NW132" i="33"/>
  <c r="NX132" i="33"/>
  <c r="NY132" i="33"/>
  <c r="NZ132" i="33"/>
  <c r="OA132" i="33"/>
  <c r="OB132" i="33"/>
  <c r="OC132" i="33"/>
  <c r="OD132" i="33"/>
  <c r="OE132" i="33"/>
  <c r="OF132" i="33"/>
  <c r="OG132" i="33"/>
  <c r="OH132" i="33"/>
  <c r="OI132" i="33"/>
  <c r="OJ132" i="33"/>
  <c r="OK132" i="33"/>
  <c r="OL132" i="33"/>
  <c r="OM132" i="33"/>
  <c r="ON132" i="33"/>
  <c r="OO132" i="33"/>
  <c r="OP132" i="33"/>
  <c r="OQ132" i="33"/>
  <c r="OR132" i="33"/>
  <c r="OS132" i="33"/>
  <c r="OT132" i="33"/>
  <c r="OU132" i="33"/>
  <c r="OV132" i="33"/>
  <c r="OW132" i="33"/>
  <c r="OX132" i="33"/>
  <c r="OY132" i="33"/>
  <c r="OZ132" i="33"/>
  <c r="PA132" i="33"/>
  <c r="PB132" i="33"/>
  <c r="PC132" i="33"/>
  <c r="PD132" i="33"/>
  <c r="PE132" i="33"/>
  <c r="PF132" i="33"/>
  <c r="PG132" i="33"/>
  <c r="PH132" i="33"/>
  <c r="PI132" i="33"/>
  <c r="PJ132" i="33"/>
  <c r="PK132" i="33"/>
  <c r="PL132" i="33"/>
  <c r="PM132" i="33"/>
  <c r="PN132" i="33"/>
  <c r="PO132" i="33"/>
  <c r="PP132" i="33"/>
  <c r="PQ132" i="33"/>
  <c r="PR132" i="33"/>
  <c r="PS132" i="33"/>
  <c r="PT132" i="33"/>
  <c r="PU132" i="33"/>
  <c r="PV132" i="33"/>
  <c r="PW132" i="33"/>
  <c r="PX132" i="33"/>
  <c r="PY132" i="33"/>
  <c r="PZ132" i="33"/>
  <c r="QA132" i="33"/>
  <c r="QB132" i="33"/>
  <c r="QC132" i="33"/>
  <c r="QD132" i="33"/>
  <c r="QE132" i="33"/>
  <c r="QF132" i="33"/>
  <c r="QG132" i="33"/>
  <c r="QH132" i="33"/>
  <c r="QI132" i="33"/>
  <c r="QJ132" i="33"/>
  <c r="QK132" i="33"/>
  <c r="QL132" i="33"/>
  <c r="QM132" i="33"/>
  <c r="QN132" i="33"/>
  <c r="QO132" i="33"/>
  <c r="QP132" i="33"/>
  <c r="QQ132" i="33"/>
  <c r="QR132" i="33"/>
  <c r="QS132" i="33"/>
  <c r="QT132" i="33"/>
  <c r="QU132" i="33"/>
  <c r="QV132" i="33"/>
  <c r="QW132" i="33"/>
  <c r="QX132" i="33"/>
  <c r="QY132" i="33"/>
  <c r="QZ132" i="33"/>
  <c r="RA132" i="33"/>
  <c r="RB132" i="33"/>
  <c r="RC132" i="33"/>
  <c r="RD132" i="33"/>
  <c r="RE132" i="33"/>
  <c r="RF132" i="33"/>
  <c r="RG132" i="33"/>
  <c r="RH132" i="33"/>
  <c r="RI132" i="33"/>
  <c r="RJ132" i="33"/>
  <c r="RK132" i="33"/>
  <c r="RL132" i="33"/>
  <c r="RM132" i="33"/>
  <c r="RN132" i="33"/>
  <c r="RO132" i="33"/>
  <c r="RP132" i="33"/>
  <c r="RQ132" i="33"/>
  <c r="RR132" i="33"/>
  <c r="RS132" i="33"/>
  <c r="RT132" i="33"/>
  <c r="RU132" i="33"/>
  <c r="RV132" i="33"/>
  <c r="RW132" i="33"/>
  <c r="RX132" i="33"/>
  <c r="RY132" i="33"/>
  <c r="RZ132" i="33"/>
  <c r="SA132" i="33"/>
  <c r="SB132" i="33"/>
  <c r="SC132" i="33"/>
  <c r="SD132" i="33"/>
  <c r="SE132" i="33"/>
  <c r="SF132" i="33"/>
  <c r="SG132" i="33"/>
  <c r="B132" i="33"/>
  <c r="B131" i="33"/>
  <c r="B130" i="33"/>
  <c r="A120" i="33"/>
  <c r="A125" i="33" s="1"/>
  <c r="A129" i="33" s="1"/>
  <c r="A134" i="33" s="1"/>
  <c r="L67" i="33"/>
  <c r="F65" i="33"/>
  <c r="A91" i="33"/>
  <c r="C91" i="33"/>
  <c r="D91" i="33"/>
  <c r="E91" i="33"/>
  <c r="F91" i="33"/>
  <c r="G91"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AZ91" i="33"/>
  <c r="BA91" i="33"/>
  <c r="BB91" i="33"/>
  <c r="BC91" i="33"/>
  <c r="BD91" i="33"/>
  <c r="BE91" i="33"/>
  <c r="BF91" i="33"/>
  <c r="BG91" i="33"/>
  <c r="BH91" i="33"/>
  <c r="BI91" i="33"/>
  <c r="BJ91" i="33"/>
  <c r="BK91" i="33"/>
  <c r="BL91" i="33"/>
  <c r="BM91" i="33"/>
  <c r="BN91" i="33"/>
  <c r="BO91" i="33"/>
  <c r="BP91" i="33"/>
  <c r="BQ91" i="33"/>
  <c r="BR91" i="33"/>
  <c r="BS91" i="33"/>
  <c r="BT91" i="33"/>
  <c r="BU91" i="33"/>
  <c r="BV91" i="33"/>
  <c r="BW91" i="33"/>
  <c r="BX91" i="33"/>
  <c r="BY91" i="33"/>
  <c r="BZ91" i="33"/>
  <c r="CA91" i="33"/>
  <c r="CB91" i="33"/>
  <c r="CC91" i="33"/>
  <c r="CD91" i="33"/>
  <c r="CE91" i="33"/>
  <c r="CF91" i="33"/>
  <c r="CG91" i="33"/>
  <c r="CH91" i="33"/>
  <c r="CI91" i="33"/>
  <c r="CJ91" i="33"/>
  <c r="CK91" i="33"/>
  <c r="CL91" i="33"/>
  <c r="CM91" i="33"/>
  <c r="CN91" i="33"/>
  <c r="CO91" i="33"/>
  <c r="CP91" i="33"/>
  <c r="CQ91" i="33"/>
  <c r="CR91" i="33"/>
  <c r="CS91" i="33"/>
  <c r="CT91" i="33"/>
  <c r="CU91" i="33"/>
  <c r="CV91" i="33"/>
  <c r="CW91" i="33"/>
  <c r="CX91" i="33"/>
  <c r="CY91" i="33"/>
  <c r="CZ91" i="33"/>
  <c r="DA91" i="33"/>
  <c r="DB91" i="33"/>
  <c r="DC91" i="33"/>
  <c r="DD91" i="33"/>
  <c r="DE91" i="33"/>
  <c r="DF91" i="33"/>
  <c r="DG91" i="33"/>
  <c r="DH91" i="33"/>
  <c r="DI91" i="33"/>
  <c r="DJ91" i="33"/>
  <c r="DK91" i="33"/>
  <c r="DL91" i="33"/>
  <c r="DM91" i="33"/>
  <c r="DN91" i="33"/>
  <c r="DO91" i="33"/>
  <c r="DP91" i="33"/>
  <c r="DQ91" i="33"/>
  <c r="DR91" i="33"/>
  <c r="DS91" i="33"/>
  <c r="DT91" i="33"/>
  <c r="DU91" i="33"/>
  <c r="DV91" i="33"/>
  <c r="DW91" i="33"/>
  <c r="DX91" i="33"/>
  <c r="DY91" i="33"/>
  <c r="DZ91" i="33"/>
  <c r="EA91" i="33"/>
  <c r="EB91" i="33"/>
  <c r="EC91" i="33"/>
  <c r="ED91" i="33"/>
  <c r="EE91" i="33"/>
  <c r="EF91" i="33"/>
  <c r="EG91" i="33"/>
  <c r="EH91" i="33"/>
  <c r="EI91" i="33"/>
  <c r="EJ91" i="33"/>
  <c r="EK91" i="33"/>
  <c r="EL91" i="33"/>
  <c r="EM91" i="33"/>
  <c r="EN91" i="33"/>
  <c r="EO91" i="33"/>
  <c r="EP91" i="33"/>
  <c r="EQ91" i="33"/>
  <c r="ER91" i="33"/>
  <c r="ES91" i="33"/>
  <c r="ET91" i="33"/>
  <c r="EU91" i="33"/>
  <c r="EV91" i="33"/>
  <c r="EW91" i="33"/>
  <c r="EX91" i="33"/>
  <c r="EY91" i="33"/>
  <c r="EZ91" i="33"/>
  <c r="FA91" i="33"/>
  <c r="FB91" i="33"/>
  <c r="FC91" i="33"/>
  <c r="FD91" i="33"/>
  <c r="FE91" i="33"/>
  <c r="FF91" i="33"/>
  <c r="FG91" i="33"/>
  <c r="FH91" i="33"/>
  <c r="FI91" i="33"/>
  <c r="FJ91" i="33"/>
  <c r="FK91" i="33"/>
  <c r="FL91" i="33"/>
  <c r="FM91" i="33"/>
  <c r="FN91" i="33"/>
  <c r="FO91" i="33"/>
  <c r="FP91" i="33"/>
  <c r="FQ91" i="33"/>
  <c r="FR91" i="33"/>
  <c r="FS91" i="33"/>
  <c r="FT91" i="33"/>
  <c r="FU91" i="33"/>
  <c r="FV91" i="33"/>
  <c r="FW91" i="33"/>
  <c r="FX91" i="33"/>
  <c r="FY91" i="33"/>
  <c r="FZ91" i="33"/>
  <c r="GA91" i="33"/>
  <c r="GB91" i="33"/>
  <c r="GC91" i="33"/>
  <c r="GD91" i="33"/>
  <c r="GE91" i="33"/>
  <c r="GF91" i="33"/>
  <c r="GG91" i="33"/>
  <c r="GH91" i="33"/>
  <c r="GI91" i="33"/>
  <c r="GJ91" i="33"/>
  <c r="GK91" i="33"/>
  <c r="GL91" i="33"/>
  <c r="GM91" i="33"/>
  <c r="GN91" i="33"/>
  <c r="GO91" i="33"/>
  <c r="GP91" i="33"/>
  <c r="GQ91" i="33"/>
  <c r="GR91" i="33"/>
  <c r="GS91" i="33"/>
  <c r="GT91" i="33"/>
  <c r="GU91" i="33"/>
  <c r="GV91" i="33"/>
  <c r="GW91" i="33"/>
  <c r="GX91" i="33"/>
  <c r="GY91" i="33"/>
  <c r="GZ91" i="33"/>
  <c r="HA91" i="33"/>
  <c r="HB91" i="33"/>
  <c r="HC91" i="33"/>
  <c r="HD91" i="33"/>
  <c r="HE91" i="33"/>
  <c r="HF91" i="33"/>
  <c r="HG91" i="33"/>
  <c r="HH91" i="33"/>
  <c r="HI91" i="33"/>
  <c r="HJ91" i="33"/>
  <c r="HK91" i="33"/>
  <c r="HL91" i="33"/>
  <c r="HM91" i="33"/>
  <c r="HN91" i="33"/>
  <c r="HO91" i="33"/>
  <c r="HP91" i="33"/>
  <c r="HQ91" i="33"/>
  <c r="HR91" i="33"/>
  <c r="HS91" i="33"/>
  <c r="HT91" i="33"/>
  <c r="HU91" i="33"/>
  <c r="HV91" i="33"/>
  <c r="HW91" i="33"/>
  <c r="HX91" i="33"/>
  <c r="HY91" i="33"/>
  <c r="HZ91" i="33"/>
  <c r="IA91" i="33"/>
  <c r="IB91" i="33"/>
  <c r="IC91" i="33"/>
  <c r="ID91" i="33"/>
  <c r="IE91" i="33"/>
  <c r="IF91" i="33"/>
  <c r="IG91" i="33"/>
  <c r="IH91" i="33"/>
  <c r="II91" i="33"/>
  <c r="IJ91" i="33"/>
  <c r="IK91" i="33"/>
  <c r="IL91" i="33"/>
  <c r="IM91" i="33"/>
  <c r="IN91" i="33"/>
  <c r="IO91" i="33"/>
  <c r="IP91" i="33"/>
  <c r="IQ91" i="33"/>
  <c r="IR91" i="33"/>
  <c r="IS91" i="33"/>
  <c r="IT91" i="33"/>
  <c r="IU91" i="33"/>
  <c r="IV91" i="33"/>
  <c r="IW91" i="33"/>
  <c r="IX91" i="33"/>
  <c r="IY91" i="33"/>
  <c r="IZ91" i="33"/>
  <c r="JA91" i="33"/>
  <c r="JB91" i="33"/>
  <c r="JC91" i="33"/>
  <c r="JD91" i="33"/>
  <c r="JE91" i="33"/>
  <c r="JF91" i="33"/>
  <c r="JG91" i="33"/>
  <c r="JH91" i="33"/>
  <c r="JI91" i="33"/>
  <c r="JJ91" i="33"/>
  <c r="JK91" i="33"/>
  <c r="JL91" i="33"/>
  <c r="JM91" i="33"/>
  <c r="JN91" i="33"/>
  <c r="JO91" i="33"/>
  <c r="JP91" i="33"/>
  <c r="JQ91" i="33"/>
  <c r="JR91" i="33"/>
  <c r="JS91" i="33"/>
  <c r="JT91" i="33"/>
  <c r="JU91" i="33"/>
  <c r="JV91" i="33"/>
  <c r="JW91" i="33"/>
  <c r="JX91" i="33"/>
  <c r="JY91" i="33"/>
  <c r="JZ91" i="33"/>
  <c r="KA91" i="33"/>
  <c r="KB91" i="33"/>
  <c r="KC91" i="33"/>
  <c r="KD91" i="33"/>
  <c r="KE91" i="33"/>
  <c r="KF91" i="33"/>
  <c r="KG91" i="33"/>
  <c r="KH91" i="33"/>
  <c r="KI91" i="33"/>
  <c r="KJ91" i="33"/>
  <c r="KK91" i="33"/>
  <c r="KL91" i="33"/>
  <c r="KM91" i="33"/>
  <c r="KN91" i="33"/>
  <c r="KO91" i="33"/>
  <c r="KP91" i="33"/>
  <c r="KQ91" i="33"/>
  <c r="KR91" i="33"/>
  <c r="KS91" i="33"/>
  <c r="KT91" i="33"/>
  <c r="KU91" i="33"/>
  <c r="KV91" i="33"/>
  <c r="KW91" i="33"/>
  <c r="KX91" i="33"/>
  <c r="KY91" i="33"/>
  <c r="KZ91" i="33"/>
  <c r="LA91" i="33"/>
  <c r="LB91" i="33"/>
  <c r="LC91" i="33"/>
  <c r="LD91" i="33"/>
  <c r="LE91" i="33"/>
  <c r="LF91" i="33"/>
  <c r="LG91" i="33"/>
  <c r="LH91" i="33"/>
  <c r="LI91" i="33"/>
  <c r="LJ91" i="33"/>
  <c r="LK91" i="33"/>
  <c r="LL91" i="33"/>
  <c r="LM91" i="33"/>
  <c r="LN91" i="33"/>
  <c r="LO91" i="33"/>
  <c r="LP91" i="33"/>
  <c r="LQ91" i="33"/>
  <c r="LR91" i="33"/>
  <c r="LS91" i="33"/>
  <c r="LT91" i="33"/>
  <c r="LU91" i="33"/>
  <c r="LV91" i="33"/>
  <c r="LW91" i="33"/>
  <c r="LX91" i="33"/>
  <c r="LY91" i="33"/>
  <c r="LZ91" i="33"/>
  <c r="MA91" i="33"/>
  <c r="MB91" i="33"/>
  <c r="MC91" i="33"/>
  <c r="MD91" i="33"/>
  <c r="ME91" i="33"/>
  <c r="MF91" i="33"/>
  <c r="MG91" i="33"/>
  <c r="MH91" i="33"/>
  <c r="MI91" i="33"/>
  <c r="MJ91" i="33"/>
  <c r="MK91" i="33"/>
  <c r="ML91" i="33"/>
  <c r="MM91" i="33"/>
  <c r="MN91" i="33"/>
  <c r="MO91" i="33"/>
  <c r="MP91" i="33"/>
  <c r="MQ91" i="33"/>
  <c r="MR91" i="33"/>
  <c r="MS91" i="33"/>
  <c r="MT91" i="33"/>
  <c r="MU91" i="33"/>
  <c r="MV91" i="33"/>
  <c r="MW91" i="33"/>
  <c r="MX91" i="33"/>
  <c r="MY91" i="33"/>
  <c r="MZ91" i="33"/>
  <c r="NA91" i="33"/>
  <c r="NB91" i="33"/>
  <c r="NC91" i="33"/>
  <c r="ND91" i="33"/>
  <c r="NE91" i="33"/>
  <c r="NF91" i="33"/>
  <c r="NG91" i="33"/>
  <c r="NH91" i="33"/>
  <c r="NI91" i="33"/>
  <c r="NJ91" i="33"/>
  <c r="NK91" i="33"/>
  <c r="NL91" i="33"/>
  <c r="NM91" i="33"/>
  <c r="NN91" i="33"/>
  <c r="NO91" i="33"/>
  <c r="NP91" i="33"/>
  <c r="NQ91" i="33"/>
  <c r="NR91" i="33"/>
  <c r="NS91" i="33"/>
  <c r="NT91" i="33"/>
  <c r="NU91" i="33"/>
  <c r="NV91" i="33"/>
  <c r="NW91" i="33"/>
  <c r="NX91" i="33"/>
  <c r="NY91" i="33"/>
  <c r="NZ91" i="33"/>
  <c r="OA91" i="33"/>
  <c r="OB91" i="33"/>
  <c r="OC91" i="33"/>
  <c r="OD91" i="33"/>
  <c r="OE91" i="33"/>
  <c r="OF91" i="33"/>
  <c r="OG91" i="33"/>
  <c r="OH91" i="33"/>
  <c r="OI91" i="33"/>
  <c r="OJ91" i="33"/>
  <c r="OK91" i="33"/>
  <c r="OL91" i="33"/>
  <c r="OM91" i="33"/>
  <c r="ON91" i="33"/>
  <c r="OO91" i="33"/>
  <c r="OP91" i="33"/>
  <c r="OQ91" i="33"/>
  <c r="OR91" i="33"/>
  <c r="OS91" i="33"/>
  <c r="OT91" i="33"/>
  <c r="OU91" i="33"/>
  <c r="OV91" i="33"/>
  <c r="OW91" i="33"/>
  <c r="OX91" i="33"/>
  <c r="OY91" i="33"/>
  <c r="OZ91" i="33"/>
  <c r="PA91" i="33"/>
  <c r="PB91" i="33"/>
  <c r="PC91" i="33"/>
  <c r="PD91" i="33"/>
  <c r="PE91" i="33"/>
  <c r="PF91" i="33"/>
  <c r="PG91" i="33"/>
  <c r="PH91" i="33"/>
  <c r="PI91" i="33"/>
  <c r="PJ91" i="33"/>
  <c r="PK91" i="33"/>
  <c r="PL91" i="33"/>
  <c r="PM91" i="33"/>
  <c r="PN91" i="33"/>
  <c r="PO91" i="33"/>
  <c r="PP91" i="33"/>
  <c r="PQ91" i="33"/>
  <c r="PR91" i="33"/>
  <c r="PS91" i="33"/>
  <c r="PT91" i="33"/>
  <c r="PU91" i="33"/>
  <c r="PV91" i="33"/>
  <c r="PW91" i="33"/>
  <c r="PX91" i="33"/>
  <c r="PY91" i="33"/>
  <c r="PZ91" i="33"/>
  <c r="QA91" i="33"/>
  <c r="QB91" i="33"/>
  <c r="QC91" i="33"/>
  <c r="QD91" i="33"/>
  <c r="QE91" i="33"/>
  <c r="QF91" i="33"/>
  <c r="QG91" i="33"/>
  <c r="QH91" i="33"/>
  <c r="QI91" i="33"/>
  <c r="QJ91" i="33"/>
  <c r="QK91" i="33"/>
  <c r="QL91" i="33"/>
  <c r="QM91" i="33"/>
  <c r="QN91" i="33"/>
  <c r="QO91" i="33"/>
  <c r="QP91" i="33"/>
  <c r="QQ91" i="33"/>
  <c r="QR91" i="33"/>
  <c r="QS91" i="33"/>
  <c r="QT91" i="33"/>
  <c r="QU91" i="33"/>
  <c r="QV91" i="33"/>
  <c r="QW91" i="33"/>
  <c r="QX91" i="33"/>
  <c r="QY91" i="33"/>
  <c r="QZ91" i="33"/>
  <c r="RA91" i="33"/>
  <c r="RB91" i="33"/>
  <c r="RC91" i="33"/>
  <c r="RD91" i="33"/>
  <c r="RE91" i="33"/>
  <c r="RF91" i="33"/>
  <c r="RG91" i="33"/>
  <c r="RH91" i="33"/>
  <c r="RI91" i="33"/>
  <c r="RJ91" i="33"/>
  <c r="RK91" i="33"/>
  <c r="RL91" i="33"/>
  <c r="RM91" i="33"/>
  <c r="RN91" i="33"/>
  <c r="RO91" i="33"/>
  <c r="RP91" i="33"/>
  <c r="RQ91" i="33"/>
  <c r="RR91" i="33"/>
  <c r="RS91" i="33"/>
  <c r="RT91" i="33"/>
  <c r="RU91" i="33"/>
  <c r="RV91" i="33"/>
  <c r="RW91" i="33"/>
  <c r="RX91" i="33"/>
  <c r="RY91" i="33"/>
  <c r="RZ91" i="33"/>
  <c r="SA91" i="33"/>
  <c r="SB91" i="33"/>
  <c r="SC91" i="33"/>
  <c r="SD91" i="33"/>
  <c r="SE91" i="33"/>
  <c r="SF91" i="33"/>
  <c r="SG91" i="33"/>
  <c r="C92" i="33"/>
  <c r="D92" i="33"/>
  <c r="E92" i="33"/>
  <c r="F92" i="33"/>
  <c r="G92"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AZ92" i="33"/>
  <c r="BA92" i="33"/>
  <c r="BB92" i="33"/>
  <c r="BC92" i="33"/>
  <c r="BD92" i="33"/>
  <c r="BE92" i="33"/>
  <c r="BF92" i="33"/>
  <c r="BG92" i="33"/>
  <c r="BH92" i="33"/>
  <c r="BI92" i="33"/>
  <c r="BJ92" i="33"/>
  <c r="BK92" i="33"/>
  <c r="BL92" i="33"/>
  <c r="BM92" i="33"/>
  <c r="BN92" i="33"/>
  <c r="BO92" i="33"/>
  <c r="BP92" i="33"/>
  <c r="BQ92" i="33"/>
  <c r="BR92" i="33"/>
  <c r="BS92" i="33"/>
  <c r="BT92" i="33"/>
  <c r="BU92" i="33"/>
  <c r="BV92" i="33"/>
  <c r="BW92" i="33"/>
  <c r="BX92" i="33"/>
  <c r="BY92" i="33"/>
  <c r="BZ92" i="33"/>
  <c r="CA92" i="33"/>
  <c r="CB92" i="33"/>
  <c r="CC92" i="33"/>
  <c r="CD92" i="33"/>
  <c r="CE92" i="33"/>
  <c r="CF92" i="33"/>
  <c r="CG92" i="33"/>
  <c r="CH92" i="33"/>
  <c r="CI92" i="33"/>
  <c r="CJ92" i="33"/>
  <c r="CK92" i="33"/>
  <c r="CL92" i="33"/>
  <c r="CM92" i="33"/>
  <c r="CN92" i="33"/>
  <c r="CO92" i="33"/>
  <c r="CP92" i="33"/>
  <c r="CQ92" i="33"/>
  <c r="CR92" i="33"/>
  <c r="CS92" i="33"/>
  <c r="CT92" i="33"/>
  <c r="CU92" i="33"/>
  <c r="CV92" i="33"/>
  <c r="CW92" i="33"/>
  <c r="CX92" i="33"/>
  <c r="CY92" i="33"/>
  <c r="CZ92" i="33"/>
  <c r="DA92" i="33"/>
  <c r="DB92" i="33"/>
  <c r="DC92" i="33"/>
  <c r="DD92" i="33"/>
  <c r="DE92" i="33"/>
  <c r="DF92" i="33"/>
  <c r="DG92" i="33"/>
  <c r="DH92" i="33"/>
  <c r="DI92" i="33"/>
  <c r="DJ92" i="33"/>
  <c r="DK92" i="33"/>
  <c r="DL92" i="33"/>
  <c r="DM92" i="33"/>
  <c r="DN92" i="33"/>
  <c r="DO92" i="33"/>
  <c r="DP92" i="33"/>
  <c r="DQ92" i="33"/>
  <c r="DR92" i="33"/>
  <c r="DS92" i="33"/>
  <c r="DT92" i="33"/>
  <c r="DU92" i="33"/>
  <c r="DV92" i="33"/>
  <c r="DW92" i="33"/>
  <c r="DX92" i="33"/>
  <c r="DY92" i="33"/>
  <c r="DZ92" i="33"/>
  <c r="EA92" i="33"/>
  <c r="EB92" i="33"/>
  <c r="EC92" i="33"/>
  <c r="ED92" i="33"/>
  <c r="EE92" i="33"/>
  <c r="EF92" i="33"/>
  <c r="EG92" i="33"/>
  <c r="EH92" i="33"/>
  <c r="EI92" i="33"/>
  <c r="EJ92" i="33"/>
  <c r="EK92" i="33"/>
  <c r="EL92" i="33"/>
  <c r="EM92" i="33"/>
  <c r="EN92" i="33"/>
  <c r="EO92" i="33"/>
  <c r="EP92" i="33"/>
  <c r="EQ92" i="33"/>
  <c r="ER92" i="33"/>
  <c r="ES92" i="33"/>
  <c r="ET92" i="33"/>
  <c r="EU92" i="33"/>
  <c r="EV92" i="33"/>
  <c r="EW92" i="33"/>
  <c r="EX92" i="33"/>
  <c r="EY92" i="33"/>
  <c r="EZ92" i="33"/>
  <c r="FA92" i="33"/>
  <c r="FB92" i="33"/>
  <c r="FC92" i="33"/>
  <c r="FD92" i="33"/>
  <c r="FE92" i="33"/>
  <c r="FF92" i="33"/>
  <c r="FG92" i="33"/>
  <c r="FH92" i="33"/>
  <c r="FI92" i="33"/>
  <c r="FJ92" i="33"/>
  <c r="FK92" i="33"/>
  <c r="FL92" i="33"/>
  <c r="FM92" i="33"/>
  <c r="FN92" i="33"/>
  <c r="FO92" i="33"/>
  <c r="FP92" i="33"/>
  <c r="FQ92" i="33"/>
  <c r="FR92" i="33"/>
  <c r="FS92" i="33"/>
  <c r="FT92" i="33"/>
  <c r="FU92" i="33"/>
  <c r="FV92" i="33"/>
  <c r="FW92" i="33"/>
  <c r="FX92" i="33"/>
  <c r="FY92" i="33"/>
  <c r="FZ92" i="33"/>
  <c r="GA92" i="33"/>
  <c r="GB92" i="33"/>
  <c r="GC92" i="33"/>
  <c r="GD92" i="33"/>
  <c r="GE92" i="33"/>
  <c r="GF92" i="33"/>
  <c r="GG92" i="33"/>
  <c r="GH92" i="33"/>
  <c r="GI92" i="33"/>
  <c r="GJ92" i="33"/>
  <c r="GK92" i="33"/>
  <c r="GL92" i="33"/>
  <c r="GM92" i="33"/>
  <c r="GN92" i="33"/>
  <c r="GO92" i="33"/>
  <c r="GP92" i="33"/>
  <c r="GQ92" i="33"/>
  <c r="GR92" i="33"/>
  <c r="GS92" i="33"/>
  <c r="GT92" i="33"/>
  <c r="GU92" i="33"/>
  <c r="GV92" i="33"/>
  <c r="GW92" i="33"/>
  <c r="GX92" i="33"/>
  <c r="GY92" i="33"/>
  <c r="GZ92" i="33"/>
  <c r="HA92" i="33"/>
  <c r="HB92" i="33"/>
  <c r="HC92" i="33"/>
  <c r="HD92" i="33"/>
  <c r="HE92" i="33"/>
  <c r="HF92" i="33"/>
  <c r="HG92" i="33"/>
  <c r="HH92" i="33"/>
  <c r="HI92" i="33"/>
  <c r="HJ92" i="33"/>
  <c r="HK92" i="33"/>
  <c r="HL92" i="33"/>
  <c r="HM92" i="33"/>
  <c r="HN92" i="33"/>
  <c r="HO92" i="33"/>
  <c r="HP92" i="33"/>
  <c r="HQ92" i="33"/>
  <c r="HR92" i="33"/>
  <c r="HS92" i="33"/>
  <c r="HT92" i="33"/>
  <c r="HU92" i="33"/>
  <c r="HV92" i="33"/>
  <c r="HW92" i="33"/>
  <c r="HX92" i="33"/>
  <c r="HY92" i="33"/>
  <c r="HZ92" i="33"/>
  <c r="IA92" i="33"/>
  <c r="IB92" i="33"/>
  <c r="IC92" i="33"/>
  <c r="ID92" i="33"/>
  <c r="IE92" i="33"/>
  <c r="IF92" i="33"/>
  <c r="IG92" i="33"/>
  <c r="IH92" i="33"/>
  <c r="II92" i="33"/>
  <c r="IJ92" i="33"/>
  <c r="IK92" i="33"/>
  <c r="IL92" i="33"/>
  <c r="IM92" i="33"/>
  <c r="IN92" i="33"/>
  <c r="IO92" i="33"/>
  <c r="IP92" i="33"/>
  <c r="IQ92" i="33"/>
  <c r="IR92" i="33"/>
  <c r="IS92" i="33"/>
  <c r="IT92" i="33"/>
  <c r="IU92" i="33"/>
  <c r="IV92" i="33"/>
  <c r="IW92" i="33"/>
  <c r="IX92" i="33"/>
  <c r="IY92" i="33"/>
  <c r="IZ92" i="33"/>
  <c r="JA92" i="33"/>
  <c r="JB92" i="33"/>
  <c r="JC92" i="33"/>
  <c r="JD92" i="33"/>
  <c r="JE92" i="33"/>
  <c r="JF92" i="33"/>
  <c r="JG92" i="33"/>
  <c r="JH92" i="33"/>
  <c r="JI92" i="33"/>
  <c r="JJ92" i="33"/>
  <c r="JK92" i="33"/>
  <c r="JL92" i="33"/>
  <c r="JM92" i="33"/>
  <c r="JN92" i="33"/>
  <c r="JO92" i="33"/>
  <c r="JP92" i="33"/>
  <c r="JQ92" i="33"/>
  <c r="JR92" i="33"/>
  <c r="JS92" i="33"/>
  <c r="JT92" i="33"/>
  <c r="JU92" i="33"/>
  <c r="JV92" i="33"/>
  <c r="JW92" i="33"/>
  <c r="JX92" i="33"/>
  <c r="JY92" i="33"/>
  <c r="JZ92" i="33"/>
  <c r="KA92" i="33"/>
  <c r="KB92" i="33"/>
  <c r="KC92" i="33"/>
  <c r="KD92" i="33"/>
  <c r="KE92" i="33"/>
  <c r="KF92" i="33"/>
  <c r="KG92" i="33"/>
  <c r="KH92" i="33"/>
  <c r="KI92" i="33"/>
  <c r="KJ92" i="33"/>
  <c r="KK92" i="33"/>
  <c r="KL92" i="33"/>
  <c r="KM92" i="33"/>
  <c r="KN92" i="33"/>
  <c r="KO92" i="33"/>
  <c r="KP92" i="33"/>
  <c r="KQ92" i="33"/>
  <c r="KR92" i="33"/>
  <c r="KS92" i="33"/>
  <c r="KT92" i="33"/>
  <c r="KU92" i="33"/>
  <c r="KV92" i="33"/>
  <c r="KW92" i="33"/>
  <c r="KX92" i="33"/>
  <c r="KY92" i="33"/>
  <c r="KZ92" i="33"/>
  <c r="LA92" i="33"/>
  <c r="LB92" i="33"/>
  <c r="LC92" i="33"/>
  <c r="LD92" i="33"/>
  <c r="LE92" i="33"/>
  <c r="LF92" i="33"/>
  <c r="LG92" i="33"/>
  <c r="LH92" i="33"/>
  <c r="LI92" i="33"/>
  <c r="LJ92" i="33"/>
  <c r="LK92" i="33"/>
  <c r="LL92" i="33"/>
  <c r="LM92" i="33"/>
  <c r="LN92" i="33"/>
  <c r="LO92" i="33"/>
  <c r="LP92" i="33"/>
  <c r="LQ92" i="33"/>
  <c r="LR92" i="33"/>
  <c r="LS92" i="33"/>
  <c r="LT92" i="33"/>
  <c r="LU92" i="33"/>
  <c r="LV92" i="33"/>
  <c r="LW92" i="33"/>
  <c r="LX92" i="33"/>
  <c r="LY92" i="33"/>
  <c r="LZ92" i="33"/>
  <c r="MA92" i="33"/>
  <c r="MB92" i="33"/>
  <c r="MC92" i="33"/>
  <c r="MD92" i="33"/>
  <c r="ME92" i="33"/>
  <c r="MF92" i="33"/>
  <c r="MG92" i="33"/>
  <c r="MH92" i="33"/>
  <c r="MI92" i="33"/>
  <c r="MJ92" i="33"/>
  <c r="MK92" i="33"/>
  <c r="ML92" i="33"/>
  <c r="MM92" i="33"/>
  <c r="MN92" i="33"/>
  <c r="MO92" i="33"/>
  <c r="MP92" i="33"/>
  <c r="MQ92" i="33"/>
  <c r="MR92" i="33"/>
  <c r="MS92" i="33"/>
  <c r="MT92" i="33"/>
  <c r="MU92" i="33"/>
  <c r="MV92" i="33"/>
  <c r="MW92" i="33"/>
  <c r="MX92" i="33"/>
  <c r="MY92" i="33"/>
  <c r="MZ92" i="33"/>
  <c r="NA92" i="33"/>
  <c r="NB92" i="33"/>
  <c r="NC92" i="33"/>
  <c r="ND92" i="33"/>
  <c r="NE92" i="33"/>
  <c r="NF92" i="33"/>
  <c r="NG92" i="33"/>
  <c r="NH92" i="33"/>
  <c r="NI92" i="33"/>
  <c r="NJ92" i="33"/>
  <c r="NK92" i="33"/>
  <c r="NL92" i="33"/>
  <c r="NM92" i="33"/>
  <c r="NN92" i="33"/>
  <c r="NO92" i="33"/>
  <c r="NP92" i="33"/>
  <c r="NQ92" i="33"/>
  <c r="NR92" i="33"/>
  <c r="NS92" i="33"/>
  <c r="NT92" i="33"/>
  <c r="NU92" i="33"/>
  <c r="NV92" i="33"/>
  <c r="NW92" i="33"/>
  <c r="NX92" i="33"/>
  <c r="NY92" i="33"/>
  <c r="NZ92" i="33"/>
  <c r="OA92" i="33"/>
  <c r="OB92" i="33"/>
  <c r="OC92" i="33"/>
  <c r="OD92" i="33"/>
  <c r="OE92" i="33"/>
  <c r="OF92" i="33"/>
  <c r="OG92" i="33"/>
  <c r="OH92" i="33"/>
  <c r="OI92" i="33"/>
  <c r="OJ92" i="33"/>
  <c r="OK92" i="33"/>
  <c r="OL92" i="33"/>
  <c r="OM92" i="33"/>
  <c r="ON92" i="33"/>
  <c r="OO92" i="33"/>
  <c r="OP92" i="33"/>
  <c r="OQ92" i="33"/>
  <c r="OR92" i="33"/>
  <c r="OS92" i="33"/>
  <c r="OT92" i="33"/>
  <c r="OU92" i="33"/>
  <c r="OV92" i="33"/>
  <c r="OW92" i="33"/>
  <c r="OX92" i="33"/>
  <c r="OY92" i="33"/>
  <c r="OZ92" i="33"/>
  <c r="PA92" i="33"/>
  <c r="PB92" i="33"/>
  <c r="PC92" i="33"/>
  <c r="PD92" i="33"/>
  <c r="PE92" i="33"/>
  <c r="PF92" i="33"/>
  <c r="PG92" i="33"/>
  <c r="PH92" i="33"/>
  <c r="PI92" i="33"/>
  <c r="PJ92" i="33"/>
  <c r="PK92" i="33"/>
  <c r="PL92" i="33"/>
  <c r="PM92" i="33"/>
  <c r="PN92" i="33"/>
  <c r="PO92" i="33"/>
  <c r="PP92" i="33"/>
  <c r="PQ92" i="33"/>
  <c r="PR92" i="33"/>
  <c r="PS92" i="33"/>
  <c r="PT92" i="33"/>
  <c r="PU92" i="33"/>
  <c r="PV92" i="33"/>
  <c r="PW92" i="33"/>
  <c r="PX92" i="33"/>
  <c r="PY92" i="33"/>
  <c r="PZ92" i="33"/>
  <c r="QA92" i="33"/>
  <c r="QB92" i="33"/>
  <c r="QC92" i="33"/>
  <c r="QD92" i="33"/>
  <c r="QE92" i="33"/>
  <c r="QF92" i="33"/>
  <c r="QG92" i="33"/>
  <c r="QH92" i="33"/>
  <c r="QI92" i="33"/>
  <c r="QJ92" i="33"/>
  <c r="QK92" i="33"/>
  <c r="QL92" i="33"/>
  <c r="QM92" i="33"/>
  <c r="QN92" i="33"/>
  <c r="QO92" i="33"/>
  <c r="QP92" i="33"/>
  <c r="QQ92" i="33"/>
  <c r="QR92" i="33"/>
  <c r="QS92" i="33"/>
  <c r="QT92" i="33"/>
  <c r="QU92" i="33"/>
  <c r="QV92" i="33"/>
  <c r="QW92" i="33"/>
  <c r="QX92" i="33"/>
  <c r="QY92" i="33"/>
  <c r="QZ92" i="33"/>
  <c r="RA92" i="33"/>
  <c r="RB92" i="33"/>
  <c r="RC92" i="33"/>
  <c r="RD92" i="33"/>
  <c r="RE92" i="33"/>
  <c r="RF92" i="33"/>
  <c r="RG92" i="33"/>
  <c r="RH92" i="33"/>
  <c r="RI92" i="33"/>
  <c r="RJ92" i="33"/>
  <c r="RK92" i="33"/>
  <c r="RL92" i="33"/>
  <c r="RM92" i="33"/>
  <c r="RN92" i="33"/>
  <c r="RO92" i="33"/>
  <c r="RP92" i="33"/>
  <c r="RQ92" i="33"/>
  <c r="RR92" i="33"/>
  <c r="RS92" i="33"/>
  <c r="RT92" i="33"/>
  <c r="RU92" i="33"/>
  <c r="RV92" i="33"/>
  <c r="RW92" i="33"/>
  <c r="RX92" i="33"/>
  <c r="RY92" i="33"/>
  <c r="RZ92" i="33"/>
  <c r="SA92" i="33"/>
  <c r="SB92" i="33"/>
  <c r="SC92" i="33"/>
  <c r="SD92" i="33"/>
  <c r="SE92" i="33"/>
  <c r="SF92" i="33"/>
  <c r="SG92" i="33"/>
  <c r="C93"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AZ93" i="33"/>
  <c r="BA93" i="33"/>
  <c r="BB93" i="33"/>
  <c r="BC93" i="33"/>
  <c r="BD93" i="33"/>
  <c r="BE93" i="33"/>
  <c r="BF93" i="33"/>
  <c r="BG93" i="33"/>
  <c r="BH93" i="33"/>
  <c r="BI93" i="33"/>
  <c r="BJ93" i="33"/>
  <c r="BK93" i="33"/>
  <c r="BL93" i="33"/>
  <c r="BM93" i="33"/>
  <c r="BN93" i="33"/>
  <c r="BO93" i="33"/>
  <c r="BP93" i="33"/>
  <c r="BQ93" i="33"/>
  <c r="BR93" i="33"/>
  <c r="BS93" i="33"/>
  <c r="BT93" i="33"/>
  <c r="BU93" i="33"/>
  <c r="BV93" i="33"/>
  <c r="BW93" i="33"/>
  <c r="BX93" i="33"/>
  <c r="BY93" i="33"/>
  <c r="BZ93" i="33"/>
  <c r="CA93" i="33"/>
  <c r="CB93" i="33"/>
  <c r="CC93" i="33"/>
  <c r="CD93" i="33"/>
  <c r="CE93" i="33"/>
  <c r="CF93" i="33"/>
  <c r="CG93" i="33"/>
  <c r="CH93" i="33"/>
  <c r="CI93" i="33"/>
  <c r="CJ93" i="33"/>
  <c r="CK93" i="33"/>
  <c r="CL93" i="33"/>
  <c r="CM93" i="33"/>
  <c r="CN93" i="33"/>
  <c r="CO93" i="33"/>
  <c r="CP93" i="33"/>
  <c r="CQ93" i="33"/>
  <c r="CR93" i="33"/>
  <c r="CS93" i="33"/>
  <c r="CT93" i="33"/>
  <c r="CU93" i="33"/>
  <c r="CV93" i="33"/>
  <c r="CW93" i="33"/>
  <c r="CX93" i="33"/>
  <c r="CY93" i="33"/>
  <c r="CZ93" i="33"/>
  <c r="DA93" i="33"/>
  <c r="DB93" i="33"/>
  <c r="DC93" i="33"/>
  <c r="DD93" i="33"/>
  <c r="DE93" i="33"/>
  <c r="DF93" i="33"/>
  <c r="DG93" i="33"/>
  <c r="DH93" i="33"/>
  <c r="DI93" i="33"/>
  <c r="DJ93" i="33"/>
  <c r="DK93" i="33"/>
  <c r="DL93" i="33"/>
  <c r="DM93" i="33"/>
  <c r="DN93" i="33"/>
  <c r="DO93" i="33"/>
  <c r="DP93" i="33"/>
  <c r="DQ93" i="33"/>
  <c r="DR93" i="33"/>
  <c r="DS93" i="33"/>
  <c r="DT93" i="33"/>
  <c r="DU93" i="33"/>
  <c r="DV93" i="33"/>
  <c r="DW93" i="33"/>
  <c r="DX93" i="33"/>
  <c r="DY93" i="33"/>
  <c r="DZ93" i="33"/>
  <c r="EA93" i="33"/>
  <c r="EB93" i="33"/>
  <c r="EC93" i="33"/>
  <c r="ED93" i="33"/>
  <c r="EE93" i="33"/>
  <c r="EF93" i="33"/>
  <c r="EG93" i="33"/>
  <c r="EH93" i="33"/>
  <c r="EI93" i="33"/>
  <c r="EJ93" i="33"/>
  <c r="EK93" i="33"/>
  <c r="EL93" i="33"/>
  <c r="EM93" i="33"/>
  <c r="EN93" i="33"/>
  <c r="EO93" i="33"/>
  <c r="EP93" i="33"/>
  <c r="EQ93" i="33"/>
  <c r="ER93" i="33"/>
  <c r="ES93" i="33"/>
  <c r="ET93" i="33"/>
  <c r="EU93" i="33"/>
  <c r="EV93" i="33"/>
  <c r="EW93" i="33"/>
  <c r="EX93" i="33"/>
  <c r="EY93" i="33"/>
  <c r="EZ93" i="33"/>
  <c r="FA93" i="33"/>
  <c r="FB93" i="33"/>
  <c r="FC93" i="33"/>
  <c r="FD93" i="33"/>
  <c r="FE93" i="33"/>
  <c r="FF93" i="33"/>
  <c r="FG93" i="33"/>
  <c r="FH93" i="33"/>
  <c r="FI93" i="33"/>
  <c r="FJ93" i="33"/>
  <c r="FK93" i="33"/>
  <c r="FL93" i="33"/>
  <c r="FM93" i="33"/>
  <c r="FN93" i="33"/>
  <c r="FO93" i="33"/>
  <c r="FP93" i="33"/>
  <c r="FQ93" i="33"/>
  <c r="FR93" i="33"/>
  <c r="FS93" i="33"/>
  <c r="FT93" i="33"/>
  <c r="FU93" i="33"/>
  <c r="FV93" i="33"/>
  <c r="FW93" i="33"/>
  <c r="FX93" i="33"/>
  <c r="FY93" i="33"/>
  <c r="FZ93" i="33"/>
  <c r="GA93" i="33"/>
  <c r="GB93" i="33"/>
  <c r="GC93" i="33"/>
  <c r="GD93" i="33"/>
  <c r="GE93" i="33"/>
  <c r="GF93" i="33"/>
  <c r="GG93" i="33"/>
  <c r="GH93" i="33"/>
  <c r="GI93" i="33"/>
  <c r="GJ93" i="33"/>
  <c r="GK93" i="33"/>
  <c r="GL93" i="33"/>
  <c r="GM93" i="33"/>
  <c r="GN93" i="33"/>
  <c r="GO93" i="33"/>
  <c r="GP93" i="33"/>
  <c r="GQ93" i="33"/>
  <c r="GR93" i="33"/>
  <c r="GS93" i="33"/>
  <c r="GT93" i="33"/>
  <c r="GU93" i="33"/>
  <c r="GV93" i="33"/>
  <c r="GW93" i="33"/>
  <c r="GX93" i="33"/>
  <c r="GY93" i="33"/>
  <c r="GZ93" i="33"/>
  <c r="HA93" i="33"/>
  <c r="HB93" i="33"/>
  <c r="HC93" i="33"/>
  <c r="HD93" i="33"/>
  <c r="HE93" i="33"/>
  <c r="HF93" i="33"/>
  <c r="HG93" i="33"/>
  <c r="HH93" i="33"/>
  <c r="HI93" i="33"/>
  <c r="HJ93" i="33"/>
  <c r="HK93" i="33"/>
  <c r="HL93" i="33"/>
  <c r="HM93" i="33"/>
  <c r="HN93" i="33"/>
  <c r="HO93" i="33"/>
  <c r="HP93" i="33"/>
  <c r="HQ93" i="33"/>
  <c r="HR93" i="33"/>
  <c r="HS93" i="33"/>
  <c r="HT93" i="33"/>
  <c r="HU93" i="33"/>
  <c r="HV93" i="33"/>
  <c r="HW93" i="33"/>
  <c r="HX93" i="33"/>
  <c r="HY93" i="33"/>
  <c r="HZ93" i="33"/>
  <c r="IA93" i="33"/>
  <c r="IB93" i="33"/>
  <c r="IC93" i="33"/>
  <c r="ID93" i="33"/>
  <c r="IE93" i="33"/>
  <c r="IF93" i="33"/>
  <c r="IG93" i="33"/>
  <c r="IH93" i="33"/>
  <c r="II93" i="33"/>
  <c r="IJ93" i="33"/>
  <c r="IK93" i="33"/>
  <c r="IL93" i="33"/>
  <c r="IM93" i="33"/>
  <c r="IN93" i="33"/>
  <c r="IO93" i="33"/>
  <c r="IP93" i="33"/>
  <c r="IQ93" i="33"/>
  <c r="IR93" i="33"/>
  <c r="IS93" i="33"/>
  <c r="IT93" i="33"/>
  <c r="IU93" i="33"/>
  <c r="IV93" i="33"/>
  <c r="IW93" i="33"/>
  <c r="IX93" i="33"/>
  <c r="IY93" i="33"/>
  <c r="IZ93" i="33"/>
  <c r="JA93" i="33"/>
  <c r="JB93" i="33"/>
  <c r="JC93" i="33"/>
  <c r="JD93" i="33"/>
  <c r="JE93" i="33"/>
  <c r="JF93" i="33"/>
  <c r="JG93" i="33"/>
  <c r="JH93" i="33"/>
  <c r="JI93" i="33"/>
  <c r="JJ93" i="33"/>
  <c r="JK93" i="33"/>
  <c r="JL93" i="33"/>
  <c r="JM93" i="33"/>
  <c r="JN93" i="33"/>
  <c r="JO93" i="33"/>
  <c r="JP93" i="33"/>
  <c r="JQ93" i="33"/>
  <c r="JR93" i="33"/>
  <c r="JS93" i="33"/>
  <c r="JT93" i="33"/>
  <c r="JU93" i="33"/>
  <c r="JV93" i="33"/>
  <c r="JW93" i="33"/>
  <c r="JX93" i="33"/>
  <c r="JY93" i="33"/>
  <c r="JZ93" i="33"/>
  <c r="KA93" i="33"/>
  <c r="KB93" i="33"/>
  <c r="KC93" i="33"/>
  <c r="KD93" i="33"/>
  <c r="KE93" i="33"/>
  <c r="KF93" i="33"/>
  <c r="KG93" i="33"/>
  <c r="KH93" i="33"/>
  <c r="KI93" i="33"/>
  <c r="KJ93" i="33"/>
  <c r="KK93" i="33"/>
  <c r="KL93" i="33"/>
  <c r="KM93" i="33"/>
  <c r="KN93" i="33"/>
  <c r="KO93" i="33"/>
  <c r="KP93" i="33"/>
  <c r="KQ93" i="33"/>
  <c r="KR93" i="33"/>
  <c r="KS93" i="33"/>
  <c r="KT93" i="33"/>
  <c r="KU93" i="33"/>
  <c r="KV93" i="33"/>
  <c r="KW93" i="33"/>
  <c r="KX93" i="33"/>
  <c r="KY93" i="33"/>
  <c r="KZ93" i="33"/>
  <c r="LA93" i="33"/>
  <c r="LB93" i="33"/>
  <c r="LC93" i="33"/>
  <c r="LD93" i="33"/>
  <c r="LE93" i="33"/>
  <c r="LF93" i="33"/>
  <c r="LG93" i="33"/>
  <c r="LH93" i="33"/>
  <c r="LI93" i="33"/>
  <c r="LJ93" i="33"/>
  <c r="LK93" i="33"/>
  <c r="LL93" i="33"/>
  <c r="LM93" i="33"/>
  <c r="LN93" i="33"/>
  <c r="LO93" i="33"/>
  <c r="LP93" i="33"/>
  <c r="LQ93" i="33"/>
  <c r="LR93" i="33"/>
  <c r="LS93" i="33"/>
  <c r="LT93" i="33"/>
  <c r="LU93" i="33"/>
  <c r="LV93" i="33"/>
  <c r="LW93" i="33"/>
  <c r="LX93" i="33"/>
  <c r="LY93" i="33"/>
  <c r="LZ93" i="33"/>
  <c r="MA93" i="33"/>
  <c r="MB93" i="33"/>
  <c r="MC93" i="33"/>
  <c r="MD93" i="33"/>
  <c r="ME93" i="33"/>
  <c r="MF93" i="33"/>
  <c r="MG93" i="33"/>
  <c r="MH93" i="33"/>
  <c r="MI93" i="33"/>
  <c r="MJ93" i="33"/>
  <c r="MK93" i="33"/>
  <c r="ML93" i="33"/>
  <c r="MM93" i="33"/>
  <c r="MN93" i="33"/>
  <c r="MO93" i="33"/>
  <c r="MP93" i="33"/>
  <c r="MQ93" i="33"/>
  <c r="MR93" i="33"/>
  <c r="MS93" i="33"/>
  <c r="MT93" i="33"/>
  <c r="MU93" i="33"/>
  <c r="MV93" i="33"/>
  <c r="MW93" i="33"/>
  <c r="MX93" i="33"/>
  <c r="MY93" i="33"/>
  <c r="MZ93" i="33"/>
  <c r="NA93" i="33"/>
  <c r="NB93" i="33"/>
  <c r="NC93" i="33"/>
  <c r="ND93" i="33"/>
  <c r="NE93" i="33"/>
  <c r="NF93" i="33"/>
  <c r="NG93" i="33"/>
  <c r="NH93" i="33"/>
  <c r="NI93" i="33"/>
  <c r="NJ93" i="33"/>
  <c r="NK93" i="33"/>
  <c r="NL93" i="33"/>
  <c r="NM93" i="33"/>
  <c r="NN93" i="33"/>
  <c r="NO93" i="33"/>
  <c r="NP93" i="33"/>
  <c r="NQ93" i="33"/>
  <c r="NR93" i="33"/>
  <c r="NS93" i="33"/>
  <c r="NT93" i="33"/>
  <c r="NU93" i="33"/>
  <c r="NV93" i="33"/>
  <c r="NW93" i="33"/>
  <c r="NX93" i="33"/>
  <c r="NY93" i="33"/>
  <c r="NZ93" i="33"/>
  <c r="OA93" i="33"/>
  <c r="OB93" i="33"/>
  <c r="OC93" i="33"/>
  <c r="OD93" i="33"/>
  <c r="OE93" i="33"/>
  <c r="OF93" i="33"/>
  <c r="OG93" i="33"/>
  <c r="OH93" i="33"/>
  <c r="OI93" i="33"/>
  <c r="OJ93" i="33"/>
  <c r="OK93" i="33"/>
  <c r="OL93" i="33"/>
  <c r="OM93" i="33"/>
  <c r="ON93" i="33"/>
  <c r="OO93" i="33"/>
  <c r="OP93" i="33"/>
  <c r="OQ93" i="33"/>
  <c r="OR93" i="33"/>
  <c r="OS93" i="33"/>
  <c r="OT93" i="33"/>
  <c r="OU93" i="33"/>
  <c r="OV93" i="33"/>
  <c r="OW93" i="33"/>
  <c r="OX93" i="33"/>
  <c r="OY93" i="33"/>
  <c r="OZ93" i="33"/>
  <c r="PA93" i="33"/>
  <c r="PB93" i="33"/>
  <c r="PC93" i="33"/>
  <c r="PD93" i="33"/>
  <c r="PE93" i="33"/>
  <c r="PF93" i="33"/>
  <c r="PG93" i="33"/>
  <c r="PH93" i="33"/>
  <c r="PI93" i="33"/>
  <c r="PJ93" i="33"/>
  <c r="PK93" i="33"/>
  <c r="PL93" i="33"/>
  <c r="PM93" i="33"/>
  <c r="PN93" i="33"/>
  <c r="PO93" i="33"/>
  <c r="PP93" i="33"/>
  <c r="PQ93" i="33"/>
  <c r="PR93" i="33"/>
  <c r="PS93" i="33"/>
  <c r="PT93" i="33"/>
  <c r="PU93" i="33"/>
  <c r="PV93" i="33"/>
  <c r="PW93" i="33"/>
  <c r="PX93" i="33"/>
  <c r="PY93" i="33"/>
  <c r="PZ93" i="33"/>
  <c r="QA93" i="33"/>
  <c r="QB93" i="33"/>
  <c r="QC93" i="33"/>
  <c r="QD93" i="33"/>
  <c r="QE93" i="33"/>
  <c r="QF93" i="33"/>
  <c r="QG93" i="33"/>
  <c r="QH93" i="33"/>
  <c r="QI93" i="33"/>
  <c r="QJ93" i="33"/>
  <c r="QK93" i="33"/>
  <c r="QL93" i="33"/>
  <c r="QM93" i="33"/>
  <c r="QN93" i="33"/>
  <c r="QO93" i="33"/>
  <c r="QP93" i="33"/>
  <c r="QQ93" i="33"/>
  <c r="QR93" i="33"/>
  <c r="QS93" i="33"/>
  <c r="QT93" i="33"/>
  <c r="QU93" i="33"/>
  <c r="QV93" i="33"/>
  <c r="QW93" i="33"/>
  <c r="QX93" i="33"/>
  <c r="QY93" i="33"/>
  <c r="QZ93" i="33"/>
  <c r="RA93" i="33"/>
  <c r="RB93" i="33"/>
  <c r="RC93" i="33"/>
  <c r="RD93" i="33"/>
  <c r="RE93" i="33"/>
  <c r="RF93" i="33"/>
  <c r="RG93" i="33"/>
  <c r="RH93" i="33"/>
  <c r="RI93" i="33"/>
  <c r="RJ93" i="33"/>
  <c r="RK93" i="33"/>
  <c r="RL93" i="33"/>
  <c r="RM93" i="33"/>
  <c r="RN93" i="33"/>
  <c r="RO93" i="33"/>
  <c r="RP93" i="33"/>
  <c r="RQ93" i="33"/>
  <c r="RR93" i="33"/>
  <c r="RS93" i="33"/>
  <c r="RT93" i="33"/>
  <c r="RU93" i="33"/>
  <c r="RV93" i="33"/>
  <c r="RW93" i="33"/>
  <c r="RX93" i="33"/>
  <c r="RY93" i="33"/>
  <c r="RZ93" i="33"/>
  <c r="SA93" i="33"/>
  <c r="SB93" i="33"/>
  <c r="SC93" i="33"/>
  <c r="SD93" i="33"/>
  <c r="SE93" i="33"/>
  <c r="SF93" i="33"/>
  <c r="SG93" i="33"/>
  <c r="B93" i="33"/>
  <c r="B92" i="33"/>
  <c r="B91" i="33"/>
  <c r="AA45" i="33"/>
  <c r="AA46" i="33"/>
  <c r="AB46" i="33"/>
  <c r="AI13" i="33"/>
  <c r="AH13" i="33"/>
  <c r="AH12" i="33"/>
  <c r="D51" i="20"/>
  <c r="C55" i="20" s="1"/>
  <c r="B68" i="63" s="1"/>
  <c r="B50" i="21"/>
  <c r="B4" i="21"/>
  <c r="B5" i="21"/>
  <c r="B6" i="21"/>
  <c r="B7" i="21"/>
  <c r="B8" i="21"/>
  <c r="C4" i="21"/>
  <c r="C5" i="21"/>
  <c r="C6" i="21"/>
  <c r="C7" i="21"/>
  <c r="C8" i="21"/>
  <c r="B51" i="21"/>
  <c r="B52" i="21"/>
  <c r="B53" i="21"/>
  <c r="B235" i="21"/>
  <c r="B54" i="21"/>
  <c r="H38" i="20"/>
  <c r="I38" i="20"/>
  <c r="H39" i="20"/>
  <c r="I39" i="20"/>
  <c r="F39" i="20"/>
  <c r="F38" i="20"/>
  <c r="E39" i="20"/>
  <c r="F5" i="23"/>
  <c r="F6" i="23"/>
  <c r="F7" i="23"/>
  <c r="F8" i="23"/>
  <c r="F9" i="23"/>
  <c r="F10" i="23"/>
  <c r="F11" i="23"/>
  <c r="D10" i="2"/>
  <c r="J114" i="19" s="1"/>
  <c r="J115" i="19" s="1"/>
  <c r="J116" i="19" s="1"/>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4" i="23"/>
  <c r="B17" i="20"/>
  <c r="B18" i="20"/>
  <c r="B19" i="20"/>
  <c r="B20" i="20"/>
  <c r="C17" i="20"/>
  <c r="T64" i="63"/>
  <c r="C18" i="20"/>
  <c r="C19" i="20"/>
  <c r="T66" i="63"/>
  <c r="C20" i="20"/>
  <c r="T67" i="63"/>
  <c r="C21" i="20"/>
  <c r="E62" i="17"/>
  <c r="D62" i="17"/>
  <c r="E61" i="17"/>
  <c r="D61" i="17"/>
  <c r="E60" i="17"/>
  <c r="D60" i="17"/>
  <c r="E59" i="17"/>
  <c r="D59" i="17"/>
  <c r="E58" i="17"/>
  <c r="D58" i="17"/>
  <c r="E57" i="17"/>
  <c r="D57" i="17"/>
  <c r="E56" i="17"/>
  <c r="D56" i="17"/>
  <c r="E55" i="17"/>
  <c r="D55" i="17"/>
  <c r="E54" i="17"/>
  <c r="D54" i="17"/>
  <c r="E53" i="17"/>
  <c r="D53" i="17"/>
  <c r="E52" i="17"/>
  <c r="D52" i="17"/>
  <c r="E51" i="17"/>
  <c r="D51" i="17"/>
  <c r="E50" i="17"/>
  <c r="D50" i="17"/>
  <c r="E49" i="17"/>
  <c r="D49" i="17"/>
  <c r="E48" i="17"/>
  <c r="D48" i="17"/>
  <c r="D58" i="18"/>
  <c r="E58" i="18"/>
  <c r="D59" i="18"/>
  <c r="E59" i="18"/>
  <c r="D60" i="18"/>
  <c r="E60" i="18"/>
  <c r="D61" i="18"/>
  <c r="E61" i="18"/>
  <c r="D62" i="18"/>
  <c r="E62" i="18"/>
  <c r="D49" i="18"/>
  <c r="E49" i="18"/>
  <c r="D50" i="18"/>
  <c r="E50" i="18"/>
  <c r="D51" i="18"/>
  <c r="E51" i="18"/>
  <c r="D52" i="18"/>
  <c r="E52" i="18"/>
  <c r="D53" i="18"/>
  <c r="E53" i="18"/>
  <c r="D54" i="18"/>
  <c r="E54" i="18"/>
  <c r="D55" i="18"/>
  <c r="E55" i="18"/>
  <c r="D56" i="18"/>
  <c r="E56" i="18"/>
  <c r="D57" i="18"/>
  <c r="E57" i="18"/>
  <c r="E48" i="18"/>
  <c r="D48" i="18"/>
  <c r="A119" i="19"/>
  <c r="A115" i="19"/>
  <c r="A116" i="19"/>
  <c r="A117" i="19"/>
  <c r="A118" i="19"/>
  <c r="B113" i="19"/>
  <c r="C113" i="19"/>
  <c r="A114" i="19"/>
  <c r="N80" i="19"/>
  <c r="B80" i="19"/>
  <c r="J80" i="19"/>
  <c r="K80" i="19"/>
  <c r="L80" i="19"/>
  <c r="M80" i="19"/>
  <c r="C80" i="19"/>
  <c r="D80" i="19"/>
  <c r="E80" i="19"/>
  <c r="CB15" i="18"/>
  <c r="CB4" i="18"/>
  <c r="CB4" i="17"/>
  <c r="I84" i="15"/>
  <c r="I85" i="15"/>
  <c r="I86" i="15"/>
  <c r="I87" i="15"/>
  <c r="I88" i="15"/>
  <c r="I89" i="15"/>
  <c r="I90" i="15"/>
  <c r="I91" i="15"/>
  <c r="I92" i="15"/>
  <c r="I93" i="15"/>
  <c r="I94" i="15"/>
  <c r="I95" i="15"/>
  <c r="I96" i="15"/>
  <c r="I97" i="15"/>
  <c r="I98" i="15"/>
  <c r="I99" i="15"/>
  <c r="I100" i="15"/>
  <c r="I101" i="15"/>
  <c r="I102" i="15"/>
  <c r="I103" i="15"/>
  <c r="I104" i="15"/>
  <c r="I82" i="15"/>
  <c r="I83"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4" i="15"/>
  <c r="L67" i="63"/>
  <c r="B236" i="21"/>
  <c r="L65" i="63"/>
  <c r="B234" i="21"/>
  <c r="B241" i="21" s="1"/>
  <c r="L64" i="63"/>
  <c r="B233" i="21"/>
  <c r="B240" i="21" s="1"/>
  <c r="C50" i="21"/>
  <c r="B232" i="21"/>
  <c r="C52" i="21"/>
  <c r="T65" i="63"/>
  <c r="L63" i="63"/>
  <c r="C51" i="21"/>
  <c r="C64" i="63"/>
  <c r="L66" i="63"/>
  <c r="C53" i="21"/>
  <c r="B131" i="19"/>
  <c r="B161" i="19" s="1"/>
  <c r="A161" i="19" s="1"/>
  <c r="P172" i="19" s="1"/>
  <c r="C54" i="21"/>
  <c r="Q62" i="36"/>
  <c r="F30" i="36" l="1"/>
  <c r="F34" i="36"/>
  <c r="C9" i="21"/>
  <c r="U116" i="19"/>
  <c r="B89" i="63"/>
  <c r="C89" i="63" s="1"/>
  <c r="F50" i="21"/>
  <c r="F51" i="21"/>
  <c r="F54" i="21"/>
  <c r="M32" i="21"/>
  <c r="P27" i="21" s="1"/>
  <c r="B142" i="21"/>
  <c r="O12" i="63" a="1"/>
  <c r="O14" i="63" s="1"/>
  <c r="U14" i="63" s="1"/>
  <c r="D30" i="63" s="1"/>
  <c r="I51" i="63"/>
  <c r="M51" i="63" s="1"/>
  <c r="B63" i="63"/>
  <c r="H45" i="63"/>
  <c r="L45" i="63" s="1"/>
  <c r="I47" i="63"/>
  <c r="M47" i="63" s="1"/>
  <c r="I45" i="63"/>
  <c r="M45" i="63" s="1"/>
  <c r="I44" i="63"/>
  <c r="M44" i="63" s="1"/>
  <c r="I46" i="63"/>
  <c r="M46" i="63" s="1"/>
  <c r="I52" i="63"/>
  <c r="M52" i="63" s="1"/>
  <c r="I49" i="63"/>
  <c r="M49" i="63" s="1"/>
  <c r="H47" i="63"/>
  <c r="L47" i="63" s="1"/>
  <c r="H48" i="63"/>
  <c r="L48" i="63" s="1"/>
  <c r="H50" i="63"/>
  <c r="L50" i="63" s="1"/>
  <c r="H49" i="63"/>
  <c r="L49" i="63" s="1"/>
  <c r="H44" i="63"/>
  <c r="L44" i="63" s="1"/>
  <c r="I48" i="63"/>
  <c r="M48" i="63" s="1"/>
  <c r="H51" i="63"/>
  <c r="L51" i="63" s="1"/>
  <c r="I50" i="63"/>
  <c r="M50" i="63" s="1"/>
  <c r="H46" i="63"/>
  <c r="L46" i="63" s="1"/>
  <c r="H52" i="63"/>
  <c r="L52" i="63" s="1"/>
  <c r="H50" i="33"/>
  <c r="L50" i="33" s="1"/>
  <c r="H48" i="33"/>
  <c r="L48" i="33" s="1"/>
  <c r="I47" i="33"/>
  <c r="M47" i="33" s="1"/>
  <c r="I48" i="33"/>
  <c r="M48" i="33" s="1"/>
  <c r="B28" i="33"/>
  <c r="I51" i="33"/>
  <c r="M51" i="33" s="1"/>
  <c r="I43" i="33"/>
  <c r="M43" i="33" s="1"/>
  <c r="I44" i="33"/>
  <c r="M44" i="33" s="1"/>
  <c r="H47" i="33"/>
  <c r="L47" i="33" s="1"/>
  <c r="H51" i="33"/>
  <c r="L51" i="33" s="1"/>
  <c r="H44" i="33"/>
  <c r="L44" i="33" s="1"/>
  <c r="I49" i="33"/>
  <c r="M49" i="33" s="1"/>
  <c r="I52" i="33"/>
  <c r="M52" i="33" s="1"/>
  <c r="I50" i="33"/>
  <c r="M50" i="33" s="1"/>
  <c r="I46" i="33"/>
  <c r="M46" i="33" s="1"/>
  <c r="H45" i="33"/>
  <c r="L45" i="33" s="1"/>
  <c r="H49" i="33"/>
  <c r="L49" i="33" s="1"/>
  <c r="H52" i="33"/>
  <c r="L52" i="33" s="1"/>
  <c r="H43" i="33"/>
  <c r="L43" i="33" s="1"/>
  <c r="H119" i="19"/>
  <c r="I119" i="19" s="1"/>
  <c r="B242" i="21"/>
  <c r="D119" i="19"/>
  <c r="F119" i="19" s="1"/>
  <c r="F52" i="21"/>
  <c r="Q172" i="19"/>
  <c r="C136" i="19"/>
  <c r="H166" i="19" s="1"/>
  <c r="I172" i="19"/>
  <c r="B28" i="63"/>
  <c r="B162" i="19"/>
  <c r="A162" i="19" s="1"/>
  <c r="B146" i="21"/>
  <c r="C121" i="19"/>
  <c r="AK172" i="19"/>
  <c r="C172" i="19"/>
  <c r="H163" i="19"/>
  <c r="F53" i="21"/>
  <c r="B239" i="21"/>
  <c r="B121" i="19"/>
  <c r="B243" i="21"/>
  <c r="B145" i="21"/>
  <c r="B251" i="21"/>
  <c r="B252" i="21"/>
  <c r="H161" i="19"/>
  <c r="G161" i="19" s="1"/>
  <c r="B29" i="63"/>
  <c r="N12" i="63" a="1"/>
  <c r="D13" i="63"/>
  <c r="E19" i="63" s="1"/>
  <c r="N28" i="63" s="1"/>
  <c r="B135" i="19"/>
  <c r="B165" i="19" s="1"/>
  <c r="G19" i="33"/>
  <c r="E19" i="33"/>
  <c r="C134" i="19"/>
  <c r="H164" i="19" s="1"/>
  <c r="B134" i="19"/>
  <c r="B33" i="33"/>
  <c r="E118" i="19"/>
  <c r="E117" i="19" s="1"/>
  <c r="E116" i="19" s="1"/>
  <c r="C135" i="19"/>
  <c r="W172" i="19"/>
  <c r="AD172" i="19"/>
  <c r="B172" i="19"/>
  <c r="J172" i="19"/>
  <c r="D13" i="33"/>
  <c r="B31" i="63"/>
  <c r="J117" i="19"/>
  <c r="SI89" i="33"/>
  <c r="B89" i="33"/>
  <c r="B9" i="21"/>
  <c r="K114" i="19"/>
  <c r="T117" i="19"/>
  <c r="D107" i="15"/>
  <c r="U118" i="19"/>
  <c r="B2" i="33"/>
  <c r="U117" i="19"/>
  <c r="U114" i="19"/>
  <c r="F28" i="17" s="1"/>
  <c r="B2" i="63"/>
  <c r="T119" i="19"/>
  <c r="D11" i="2"/>
  <c r="U115" i="19"/>
  <c r="B23" i="17"/>
  <c r="E107" i="15"/>
  <c r="U119" i="19"/>
  <c r="T114" i="19"/>
  <c r="T118" i="19"/>
  <c r="T116" i="19"/>
  <c r="T115" i="19"/>
  <c r="B23" i="18"/>
  <c r="B15" i="21"/>
  <c r="C11" i="2"/>
  <c r="E23" i="36"/>
  <c r="G55" i="20"/>
  <c r="B70" i="63" s="1"/>
  <c r="E55" i="20"/>
  <c r="B69" i="63" s="1"/>
  <c r="B55" i="20"/>
  <c r="D61" i="20" s="1"/>
  <c r="F55" i="20"/>
  <c r="B70" i="33" s="1"/>
  <c r="D55" i="20"/>
  <c r="B69" i="33" s="1"/>
  <c r="E63" i="20"/>
  <c r="BA87" i="33"/>
  <c r="PB87" i="33"/>
  <c r="NS87" i="33"/>
  <c r="ID87" i="33"/>
  <c r="B59" i="20"/>
  <c r="E62" i="20"/>
  <c r="T68" i="63"/>
  <c r="K87" i="33"/>
  <c r="M87" i="33"/>
  <c r="CJ87" i="33"/>
  <c r="DQ87" i="33"/>
  <c r="ED87" i="33"/>
  <c r="FK87" i="33"/>
  <c r="FV87" i="33"/>
  <c r="FZ87" i="33"/>
  <c r="GI87" i="33"/>
  <c r="GM87" i="33"/>
  <c r="GV87" i="33"/>
  <c r="GY87" i="33"/>
  <c r="HC87" i="33"/>
  <c r="HT87" i="33"/>
  <c r="IL87" i="33"/>
  <c r="IQ87" i="33"/>
  <c r="IT87" i="33"/>
  <c r="JA87" i="33"/>
  <c r="JD87" i="33"/>
  <c r="JG87" i="33"/>
  <c r="JQ87" i="33"/>
  <c r="JU87" i="33"/>
  <c r="KB87" i="33"/>
  <c r="KL87" i="33"/>
  <c r="KO87" i="33"/>
  <c r="LH87" i="33"/>
  <c r="ME87" i="33"/>
  <c r="MK87" i="33"/>
  <c r="NG87" i="33"/>
  <c r="NK87" i="33"/>
  <c r="NR87" i="33"/>
  <c r="OD87" i="33"/>
  <c r="PC87" i="33"/>
  <c r="PF87" i="33"/>
  <c r="PJ87" i="33"/>
  <c r="PQ87" i="33"/>
  <c r="PT87" i="33"/>
  <c r="PW87" i="33"/>
  <c r="QA87" i="33"/>
  <c r="QD87" i="33"/>
  <c r="QN87" i="33"/>
  <c r="RE87" i="33"/>
  <c r="RH87" i="33"/>
  <c r="RK87" i="33"/>
  <c r="RU87" i="33"/>
  <c r="RY87" i="33"/>
  <c r="SB87" i="33"/>
  <c r="SE87" i="33"/>
  <c r="AI87" i="33"/>
  <c r="BU87" i="33"/>
  <c r="CG87" i="33"/>
  <c r="CW87" i="33"/>
  <c r="DA87" i="33"/>
  <c r="DM87" i="33"/>
  <c r="DY87" i="33"/>
  <c r="EQ87" i="33"/>
  <c r="EU87" i="33"/>
  <c r="FG87" i="33"/>
  <c r="FO87" i="33"/>
  <c r="FS87" i="33"/>
  <c r="GC87" i="33"/>
  <c r="GF87" i="33"/>
  <c r="GS87" i="33"/>
  <c r="HG87" i="33"/>
  <c r="HX87" i="33"/>
  <c r="IB87" i="33"/>
  <c r="IE87" i="33"/>
  <c r="II87" i="33"/>
  <c r="JN87" i="33"/>
  <c r="KF87" i="33"/>
  <c r="KV87" i="33"/>
  <c r="KY87" i="33"/>
  <c r="LE87" i="33"/>
  <c r="LL87" i="33"/>
  <c r="LO87" i="33"/>
  <c r="LU87" i="33"/>
  <c r="MQ87" i="33"/>
  <c r="MW87" i="33"/>
  <c r="MZ87" i="33"/>
  <c r="ND87" i="33"/>
  <c r="NO87" i="33"/>
  <c r="NV87" i="33"/>
  <c r="NY87" i="33"/>
  <c r="OK87" i="33"/>
  <c r="ON87" i="33"/>
  <c r="OR87" i="33"/>
  <c r="OV87" i="33"/>
  <c r="QR87" i="33"/>
  <c r="QY87" i="33"/>
  <c r="RB87" i="33"/>
  <c r="RN87" i="33"/>
  <c r="RR87" i="33"/>
  <c r="AZ87" i="33"/>
  <c r="IP87" i="33"/>
  <c r="O87" i="33"/>
  <c r="AD87" i="33"/>
  <c r="CS87" i="33"/>
  <c r="DN87" i="33"/>
  <c r="EM87" i="33"/>
  <c r="FL87" i="33"/>
  <c r="FP87" i="33"/>
  <c r="GA87" i="33"/>
  <c r="GD87" i="33"/>
  <c r="GP87" i="33"/>
  <c r="GT87" i="33"/>
  <c r="GW87" i="33"/>
  <c r="HD87" i="33"/>
  <c r="HR87" i="33"/>
  <c r="HU87" i="33"/>
  <c r="HY87" i="33"/>
  <c r="IF87" i="33"/>
  <c r="IJ87" i="33"/>
  <c r="IR87" i="33"/>
  <c r="JE87" i="33"/>
  <c r="JK87" i="33"/>
  <c r="JO87" i="33"/>
  <c r="LB87" i="33"/>
  <c r="LF87" i="33"/>
  <c r="LI87" i="33"/>
  <c r="LV87" i="33"/>
  <c r="MX87" i="33"/>
  <c r="NA87" i="33"/>
  <c r="NE87" i="33"/>
  <c r="NP87" i="33"/>
  <c r="OL87" i="33"/>
  <c r="OO87" i="33"/>
  <c r="OS87" i="33"/>
  <c r="OW87" i="33"/>
  <c r="PD87" i="33"/>
  <c r="QB87" i="33"/>
  <c r="QS87" i="33"/>
  <c r="RC87" i="33"/>
  <c r="RF87" i="33"/>
  <c r="RO87" i="33"/>
  <c r="RS87" i="33"/>
  <c r="RZ87" i="33"/>
  <c r="SC87" i="33"/>
  <c r="EC87" i="33"/>
  <c r="PH87" i="33"/>
  <c r="CF87" i="33"/>
  <c r="DP87" i="33"/>
  <c r="FT87" i="33"/>
  <c r="GK87" i="33"/>
  <c r="HQ87" i="33"/>
  <c r="HV87" i="33"/>
  <c r="IA87" i="33"/>
  <c r="IK87" i="33"/>
  <c r="IO87" i="33"/>
  <c r="IU87" i="33"/>
  <c r="IY87" i="33"/>
  <c r="JH87" i="33"/>
  <c r="JV87" i="33"/>
  <c r="JZ87" i="33"/>
  <c r="KH87" i="33"/>
  <c r="KP87" i="33"/>
  <c r="KW87" i="33"/>
  <c r="LJ87" i="33"/>
  <c r="LQ87" i="33"/>
  <c r="MH87" i="33"/>
  <c r="MR87" i="33"/>
  <c r="NI87" i="33"/>
  <c r="OG87" i="33"/>
  <c r="PI87" i="33"/>
  <c r="PR87" i="33"/>
  <c r="QI87" i="33"/>
  <c r="QQ87" i="33"/>
  <c r="RL87" i="33"/>
  <c r="RP87" i="33"/>
  <c r="SD87" i="33"/>
  <c r="AM87" i="33"/>
  <c r="AT87" i="33"/>
  <c r="BE87" i="33"/>
  <c r="CK87" i="33"/>
  <c r="CX87" i="33"/>
  <c r="DD87" i="33"/>
  <c r="EE87" i="33"/>
  <c r="ER87" i="33"/>
  <c r="EX87" i="33"/>
  <c r="FY87" i="33"/>
  <c r="GG87" i="33"/>
  <c r="GO87" i="33"/>
  <c r="HH87" i="33"/>
  <c r="HK87" i="33"/>
  <c r="HN87" i="33"/>
  <c r="JM87" i="33"/>
  <c r="JR87" i="33"/>
  <c r="KT87" i="33"/>
  <c r="LN87" i="33"/>
  <c r="LZ87" i="33"/>
  <c r="MD87" i="33"/>
  <c r="MO87" i="33"/>
  <c r="NN87" i="33"/>
  <c r="NZ87" i="33"/>
  <c r="OP87" i="33"/>
  <c r="OU87" i="33"/>
  <c r="OZ87" i="33"/>
  <c r="PE87" i="33"/>
  <c r="PN87" i="33"/>
  <c r="PV87" i="33"/>
  <c r="QF87" i="33"/>
  <c r="QM87" i="33"/>
  <c r="QV87" i="33"/>
  <c r="R87" i="33"/>
  <c r="CB87" i="33"/>
  <c r="DL87" i="33"/>
  <c r="GE87" i="33"/>
  <c r="GH87" i="33"/>
  <c r="GZ87" i="33"/>
  <c r="HE87" i="33"/>
  <c r="HO87" i="33"/>
  <c r="HS87" i="33"/>
  <c r="JS87" i="33"/>
  <c r="KI87" i="33"/>
  <c r="KX87" i="33"/>
  <c r="LG87" i="33"/>
  <c r="LW87" i="33"/>
  <c r="MA87" i="33"/>
  <c r="MI87" i="33"/>
  <c r="MP87" i="33"/>
  <c r="MS87" i="33"/>
  <c r="NF87" i="33"/>
  <c r="OA87" i="33"/>
  <c r="OE87" i="33"/>
  <c r="OQ87" i="33"/>
  <c r="PA87" i="33"/>
  <c r="PK87" i="33"/>
  <c r="PO87" i="33"/>
  <c r="QJ87" i="33"/>
  <c r="QW87" i="33"/>
  <c r="SF87" i="33"/>
  <c r="BB87" i="33"/>
  <c r="EP87" i="33"/>
  <c r="GN87" i="33"/>
  <c r="HI87" i="33"/>
  <c r="HW87" i="33"/>
  <c r="JJ87" i="33"/>
  <c r="JP87" i="33"/>
  <c r="KE87" i="33"/>
  <c r="KJ87" i="33"/>
  <c r="KS87" i="33"/>
  <c r="LM87" i="33"/>
  <c r="MY87" i="33"/>
  <c r="NT87" i="33"/>
  <c r="OC87" i="33"/>
  <c r="OH87" i="33"/>
  <c r="OX87" i="33"/>
  <c r="PU87" i="33"/>
  <c r="PZ87" i="33"/>
  <c r="QE87" i="33"/>
  <c r="QO87" i="33"/>
  <c r="RD87" i="33"/>
  <c r="RI87" i="33"/>
  <c r="BX87" i="33"/>
  <c r="FU87" i="33"/>
  <c r="GJ87" i="33"/>
  <c r="HM87" i="33"/>
  <c r="IC87" i="33"/>
  <c r="IH87" i="33"/>
  <c r="IN87" i="33"/>
  <c r="IZ87" i="33"/>
  <c r="JF87" i="33"/>
  <c r="KA87" i="33"/>
  <c r="LC87" i="33"/>
  <c r="LR87" i="33"/>
  <c r="MB87" i="33"/>
  <c r="MG87" i="33"/>
  <c r="ML87" i="33"/>
  <c r="MU87" i="33"/>
  <c r="PP87" i="33"/>
  <c r="QU87" i="33"/>
  <c r="QZ87" i="33"/>
  <c r="RX87" i="33"/>
  <c r="PY87" i="33"/>
  <c r="DH87" i="33"/>
  <c r="FW87" i="33"/>
  <c r="GB87" i="33"/>
  <c r="GL87" i="33"/>
  <c r="HZ87" i="33"/>
  <c r="IW87" i="33"/>
  <c r="JB87" i="33"/>
  <c r="JX87" i="33"/>
  <c r="KC87" i="33"/>
  <c r="KG87" i="33"/>
  <c r="KQ87" i="33"/>
  <c r="KU87" i="33"/>
  <c r="KZ87" i="33"/>
  <c r="LK87" i="33"/>
  <c r="NB87" i="33"/>
  <c r="NH87" i="33"/>
  <c r="NM87" i="33"/>
  <c r="OF87" i="33"/>
  <c r="QG87" i="33"/>
  <c r="QL87" i="33"/>
  <c r="RG87" i="33"/>
  <c r="FX87" i="33"/>
  <c r="GQ87" i="33"/>
  <c r="HB87" i="33"/>
  <c r="IS87" i="33"/>
  <c r="JL87" i="33"/>
  <c r="JY87" i="33"/>
  <c r="LT87" i="33"/>
  <c r="MF87" i="33"/>
  <c r="NC87" i="33"/>
  <c r="NJ87" i="33"/>
  <c r="OJ87" i="33"/>
  <c r="QT87" i="33"/>
  <c r="BR87" i="33"/>
  <c r="CZ87" i="33"/>
  <c r="FM87" i="33"/>
  <c r="JT87" i="33"/>
  <c r="KR87" i="33"/>
  <c r="LP87" i="33"/>
  <c r="NU87" i="33"/>
  <c r="QH87" i="33"/>
  <c r="RA87" i="33"/>
  <c r="RM87" i="33"/>
  <c r="IV87" i="33"/>
  <c r="JI87" i="33"/>
  <c r="KN87" i="33"/>
  <c r="MC87" i="33"/>
  <c r="MN87" i="33"/>
  <c r="MT87" i="33"/>
  <c r="NW87" i="33"/>
  <c r="OB87" i="33"/>
  <c r="OM87" i="33"/>
  <c r="PL87" i="33"/>
  <c r="RJ87" i="33"/>
  <c r="SA87" i="33"/>
  <c r="CV87" i="33"/>
  <c r="HJ87" i="33"/>
  <c r="IX87" i="33"/>
  <c r="MJ87" i="33"/>
  <c r="NQ87" i="33"/>
  <c r="QK87" i="33"/>
  <c r="RT87" i="33"/>
  <c r="SG87" i="33"/>
  <c r="CH87" i="33"/>
  <c r="FQ87" i="33"/>
  <c r="GR87" i="33"/>
  <c r="GX87" i="33"/>
  <c r="HP87" i="33"/>
  <c r="NL87" i="33"/>
  <c r="PX87" i="33"/>
  <c r="AX87" i="33"/>
  <c r="EB87" i="33"/>
  <c r="HF87" i="33"/>
  <c r="PS87" i="33"/>
  <c r="RV87" i="33"/>
  <c r="GU87" i="33"/>
  <c r="HA87" i="33"/>
  <c r="IM87" i="33"/>
  <c r="KM87" i="33"/>
  <c r="MM87" i="33"/>
  <c r="PG87" i="33"/>
  <c r="RW87" i="33"/>
  <c r="HL87" i="33"/>
  <c r="LX87" i="33"/>
  <c r="RQ87" i="33"/>
  <c r="BD87" i="33"/>
  <c r="IG87" i="33"/>
  <c r="LD87" i="33"/>
  <c r="ET87" i="33"/>
  <c r="FH87" i="33"/>
  <c r="LS87" i="33"/>
  <c r="LY87" i="33"/>
  <c r="MV87" i="33"/>
  <c r="NX87" i="33"/>
  <c r="OY87" i="33"/>
  <c r="QP87" i="33"/>
  <c r="FB87" i="33"/>
  <c r="JW87" i="33"/>
  <c r="KD87" i="33"/>
  <c r="KK87" i="33"/>
  <c r="PM87" i="33"/>
  <c r="QC87" i="33"/>
  <c r="QX87" i="33"/>
  <c r="LA87" i="33"/>
  <c r="OT87" i="33"/>
  <c r="OI87" i="33"/>
  <c r="JC87" i="33"/>
  <c r="C22" i="20"/>
  <c r="B22" i="20"/>
  <c r="K8" i="63" a="1"/>
  <c r="H17" i="63"/>
  <c r="Q36" i="20"/>
  <c r="E14" i="36" s="1"/>
  <c r="BE127" i="63" s="1"/>
  <c r="O16" i="63"/>
  <c r="U16" i="63" s="1"/>
  <c r="D32" i="63" s="1"/>
  <c r="O15" i="63"/>
  <c r="U15" i="63" s="1"/>
  <c r="O13" i="63"/>
  <c r="U13" i="63" s="1"/>
  <c r="O12" i="63"/>
  <c r="U12" i="63" s="1"/>
  <c r="O17" i="63"/>
  <c r="U17" i="63" s="1"/>
  <c r="B52" i="33"/>
  <c r="K8" i="33" a="1"/>
  <c r="H17" i="33"/>
  <c r="O12" i="33" a="1"/>
  <c r="G43" i="63" a="1"/>
  <c r="HU258" i="33"/>
  <c r="II258" i="33"/>
  <c r="MU258" i="33"/>
  <c r="NZ258" i="33"/>
  <c r="PA258" i="33"/>
  <c r="PO258" i="33"/>
  <c r="QD258" i="33"/>
  <c r="QU258" i="33"/>
  <c r="RJ258" i="33"/>
  <c r="KS258" i="33"/>
  <c r="NE258" i="33"/>
  <c r="OI258" i="33"/>
  <c r="PI258" i="33"/>
  <c r="PV258" i="33"/>
  <c r="QN258" i="33"/>
  <c r="RC258" i="33"/>
  <c r="RN258" i="33"/>
  <c r="RT258" i="33"/>
  <c r="KB258" i="33"/>
  <c r="MI258" i="33"/>
  <c r="NL258" i="33"/>
  <c r="PG258" i="33"/>
  <c r="PY258" i="33"/>
  <c r="QS258" i="33"/>
  <c r="RL258" i="33"/>
  <c r="KZ258" i="33"/>
  <c r="OD258" i="33"/>
  <c r="PJ258" i="33"/>
  <c r="QA258" i="33"/>
  <c r="QY258" i="33"/>
  <c r="OL258" i="33"/>
  <c r="PN258" i="33"/>
  <c r="QJ258" i="33"/>
  <c r="RD258" i="33"/>
  <c r="LQ258" i="33"/>
  <c r="OE258" i="33"/>
  <c r="PT258" i="33"/>
  <c r="RE258" i="33"/>
  <c r="OQ258" i="33"/>
  <c r="QB258" i="33"/>
  <c r="RI258" i="33"/>
  <c r="OU258" i="33"/>
  <c r="QM258" i="33"/>
  <c r="RK258" i="33"/>
  <c r="PW258" i="33"/>
  <c r="RR258" i="33"/>
  <c r="IG258" i="33"/>
  <c r="QP258" i="33"/>
  <c r="JW258" i="33"/>
  <c r="OP258" i="33"/>
  <c r="QR258" i="33"/>
  <c r="PK258" i="33"/>
  <c r="PS258" i="33"/>
  <c r="LY258" i="33"/>
  <c r="RA258" i="33"/>
  <c r="QO258" i="33"/>
  <c r="RF258" i="33"/>
  <c r="NF258" i="33"/>
  <c r="MX258" i="33"/>
  <c r="PB258" i="33"/>
  <c r="FV171" i="33"/>
  <c r="LN171" i="33"/>
  <c r="RP171" i="33"/>
  <c r="RZ171" i="33"/>
  <c r="DR171" i="33"/>
  <c r="SD171" i="33"/>
  <c r="RW171" i="33"/>
  <c r="ML171" i="33"/>
  <c r="EZ171" i="33"/>
  <c r="LH171" i="33"/>
  <c r="MW171" i="33"/>
  <c r="RO171" i="33"/>
  <c r="SA171" i="33"/>
  <c r="RT171" i="33"/>
  <c r="GR171" i="33"/>
  <c r="MG171" i="33"/>
  <c r="SB171" i="33"/>
  <c r="GW171" i="33"/>
  <c r="MO171" i="33"/>
  <c r="SE171" i="33"/>
  <c r="NE171" i="33"/>
  <c r="NK171" i="33"/>
  <c r="RX171" i="33"/>
  <c r="LG171" i="33"/>
  <c r="LK171" i="33"/>
  <c r="RN171" i="33"/>
  <c r="SF171" i="33"/>
  <c r="D87" i="33"/>
  <c r="P38" i="20"/>
  <c r="D16" i="36" s="1"/>
  <c r="AY87" i="33"/>
  <c r="S87" i="33"/>
  <c r="F87" i="33"/>
  <c r="N87" i="33"/>
  <c r="Q87" i="33"/>
  <c r="Y87" i="33"/>
  <c r="AG87" i="33"/>
  <c r="AO87" i="33"/>
  <c r="AW87" i="33"/>
  <c r="BC87" i="33"/>
  <c r="BK87" i="33"/>
  <c r="BS87" i="33"/>
  <c r="CA87" i="33"/>
  <c r="CI87" i="33"/>
  <c r="CQ87" i="33"/>
  <c r="CY87" i="33"/>
  <c r="DG87" i="33"/>
  <c r="DO87" i="33"/>
  <c r="DW87" i="33"/>
  <c r="EK87" i="33"/>
  <c r="ES87" i="33"/>
  <c r="FA87" i="33"/>
  <c r="I87" i="33"/>
  <c r="T87" i="33"/>
  <c r="AB87" i="33"/>
  <c r="AJ87" i="33"/>
  <c r="AR87" i="33"/>
  <c r="BF87" i="33"/>
  <c r="BN87" i="33"/>
  <c r="BV87" i="33"/>
  <c r="CD87" i="33"/>
  <c r="CL87" i="33"/>
  <c r="CT87" i="33"/>
  <c r="DB87" i="33"/>
  <c r="DJ87" i="33"/>
  <c r="DR87" i="33"/>
  <c r="DZ87" i="33"/>
  <c r="EF87" i="33"/>
  <c r="EN87" i="33"/>
  <c r="EV87" i="33"/>
  <c r="FD87" i="33"/>
  <c r="B87" i="33"/>
  <c r="J87" i="33"/>
  <c r="U87" i="33"/>
  <c r="AC87" i="33"/>
  <c r="AK87" i="33"/>
  <c r="AS87" i="33"/>
  <c r="BG87" i="33"/>
  <c r="BO87" i="33"/>
  <c r="BW87" i="33"/>
  <c r="CE87" i="33"/>
  <c r="CM87" i="33"/>
  <c r="CU87" i="33"/>
  <c r="DC87" i="33"/>
  <c r="DK87" i="33"/>
  <c r="DS87" i="33"/>
  <c r="EA87" i="33"/>
  <c r="EG87" i="33"/>
  <c r="EO87" i="33"/>
  <c r="EW87" i="33"/>
  <c r="FE87" i="33"/>
  <c r="H87" i="33"/>
  <c r="AA87" i="33"/>
  <c r="AL87" i="33"/>
  <c r="AP87" i="33"/>
  <c r="BJ87" i="33"/>
  <c r="BY87" i="33"/>
  <c r="CP87" i="33"/>
  <c r="DE87" i="33"/>
  <c r="DV87" i="33"/>
  <c r="EJ87" i="33"/>
  <c r="EY87" i="33"/>
  <c r="FF87" i="33"/>
  <c r="FN87" i="33"/>
  <c r="L87" i="33"/>
  <c r="P87" i="33"/>
  <c r="AE87" i="33"/>
  <c r="AV87" i="33"/>
  <c r="BH87" i="33"/>
  <c r="BL87" i="33"/>
  <c r="CC87" i="33"/>
  <c r="CN87" i="33"/>
  <c r="CR87" i="33"/>
  <c r="DI87" i="33"/>
  <c r="DT87" i="33"/>
  <c r="DX87" i="33"/>
  <c r="EH87" i="33"/>
  <c r="EL87" i="33"/>
  <c r="FC87" i="33"/>
  <c r="FI87" i="33"/>
  <c r="C87" i="33"/>
  <c r="G87" i="33"/>
  <c r="V87" i="33"/>
  <c r="Z87" i="33"/>
  <c r="AQ87" i="33"/>
  <c r="BI87" i="33"/>
  <c r="BZ87" i="33"/>
  <c r="CO87" i="33"/>
  <c r="DF87" i="33"/>
  <c r="DU87" i="33"/>
  <c r="EI87" i="33"/>
  <c r="EZ87" i="33"/>
  <c r="FJ87" i="33"/>
  <c r="FR87" i="33"/>
  <c r="W87" i="33"/>
  <c r="X87" i="33"/>
  <c r="AF87" i="33"/>
  <c r="AH87" i="33"/>
  <c r="AN87" i="33"/>
  <c r="AU87" i="33"/>
  <c r="BM87" i="33"/>
  <c r="BP87" i="33"/>
  <c r="BQ87" i="33"/>
  <c r="BT87" i="33"/>
  <c r="E87" i="33"/>
  <c r="MV171" i="33"/>
  <c r="LZ171" i="33"/>
  <c r="JA258" i="33"/>
  <c r="HH171" i="33"/>
  <c r="C258" i="33"/>
  <c r="D258" i="33"/>
  <c r="E258" i="33"/>
  <c r="F258" i="33"/>
  <c r="G258" i="33"/>
  <c r="H258" i="33"/>
  <c r="I258" i="33"/>
  <c r="J258" i="33"/>
  <c r="K258" i="33"/>
  <c r="L258" i="33"/>
  <c r="M258" i="33"/>
  <c r="N258" i="33"/>
  <c r="O258" i="33"/>
  <c r="P258" i="33"/>
  <c r="Q258" i="33"/>
  <c r="R258" i="33"/>
  <c r="S258" i="33"/>
  <c r="T258" i="33"/>
  <c r="U258" i="33"/>
  <c r="V258" i="33"/>
  <c r="W258" i="33"/>
  <c r="X258" i="33"/>
  <c r="Y258" i="33"/>
  <c r="Z258" i="33"/>
  <c r="AA258" i="33"/>
  <c r="AB258" i="33"/>
  <c r="AC258" i="33"/>
  <c r="AD258" i="33"/>
  <c r="AE258" i="33"/>
  <c r="AF258" i="33"/>
  <c r="AG258" i="33"/>
  <c r="AH258" i="33"/>
  <c r="AI258" i="33"/>
  <c r="AJ258" i="33"/>
  <c r="AK258" i="33"/>
  <c r="AL258" i="33"/>
  <c r="AM258" i="33"/>
  <c r="AN258" i="33"/>
  <c r="AO258" i="33"/>
  <c r="AP258" i="33"/>
  <c r="AQ258" i="33"/>
  <c r="AR258" i="33"/>
  <c r="BK258" i="33"/>
  <c r="BG258" i="33"/>
  <c r="BH258" i="33"/>
  <c r="BI258" i="33"/>
  <c r="BE258" i="33"/>
  <c r="BF258" i="33"/>
  <c r="BJ258" i="33"/>
  <c r="BO258" i="33"/>
  <c r="BS258" i="33"/>
  <c r="CX258" i="33"/>
  <c r="AY258" i="33"/>
  <c r="AZ258" i="33"/>
  <c r="DA258" i="33"/>
  <c r="DB258" i="33"/>
  <c r="DC258" i="33"/>
  <c r="DD258" i="33"/>
  <c r="DE258" i="33"/>
  <c r="DF258" i="33"/>
  <c r="DG258" i="33"/>
  <c r="DH258" i="33"/>
  <c r="DI258" i="33"/>
  <c r="DJ258" i="33"/>
  <c r="DK258" i="33"/>
  <c r="DL258" i="33"/>
  <c r="DM258" i="33"/>
  <c r="DN258" i="33"/>
  <c r="DO258" i="33"/>
  <c r="DP258" i="33"/>
  <c r="DQ258" i="33"/>
  <c r="DR258" i="33"/>
  <c r="DS258" i="33"/>
  <c r="DT258" i="33"/>
  <c r="DU258" i="33"/>
  <c r="DV258" i="33"/>
  <c r="DW258" i="33"/>
  <c r="DX258" i="33"/>
  <c r="DY258" i="33"/>
  <c r="DZ258" i="33"/>
  <c r="EA258" i="33"/>
  <c r="EB258" i="33"/>
  <c r="EC258" i="33"/>
  <c r="ED258" i="33"/>
  <c r="EE258" i="33"/>
  <c r="EF258" i="33"/>
  <c r="EG258" i="33"/>
  <c r="EH258" i="33"/>
  <c r="EI258" i="33"/>
  <c r="BL258" i="33"/>
  <c r="BU258" i="33"/>
  <c r="CI258" i="33"/>
  <c r="CJ258" i="33"/>
  <c r="EJ258" i="33"/>
  <c r="EK258" i="33"/>
  <c r="EL258" i="33"/>
  <c r="EM258" i="33"/>
  <c r="EN258" i="33"/>
  <c r="EO258" i="33"/>
  <c r="EP258" i="33"/>
  <c r="EQ258" i="33"/>
  <c r="ER258" i="33"/>
  <c r="ES258" i="33"/>
  <c r="ET258" i="33"/>
  <c r="EU258" i="33"/>
  <c r="EV258" i="33"/>
  <c r="EW258" i="33"/>
  <c r="EX258" i="33"/>
  <c r="EY258" i="33"/>
  <c r="EZ258" i="33"/>
  <c r="FA258" i="33"/>
  <c r="FB258" i="33"/>
  <c r="FC258" i="33"/>
  <c r="FD258" i="33"/>
  <c r="FE258" i="33"/>
  <c r="FF258" i="33"/>
  <c r="FG258" i="33"/>
  <c r="FH258" i="33"/>
  <c r="FI258" i="33"/>
  <c r="FJ258" i="33"/>
  <c r="FK258" i="33"/>
  <c r="AT258" i="33"/>
  <c r="BA258" i="33"/>
  <c r="BP258" i="33"/>
  <c r="CG258" i="33"/>
  <c r="CH258" i="33"/>
  <c r="CW258" i="33"/>
  <c r="AS258" i="33"/>
  <c r="CA258" i="33"/>
  <c r="CB258" i="33"/>
  <c r="CQ258" i="33"/>
  <c r="CR258" i="33"/>
  <c r="AX258" i="33"/>
  <c r="BY258" i="33"/>
  <c r="CD258" i="33"/>
  <c r="CP258" i="33"/>
  <c r="FT258" i="33"/>
  <c r="FU258" i="33"/>
  <c r="FV258" i="33"/>
  <c r="FW258" i="33"/>
  <c r="FX258" i="33"/>
  <c r="FY258" i="33"/>
  <c r="FZ258" i="33"/>
  <c r="GA258" i="33"/>
  <c r="GB258" i="33"/>
  <c r="GC258" i="33"/>
  <c r="GD258" i="33"/>
  <c r="GE258" i="33"/>
  <c r="GF258" i="33"/>
  <c r="GG258" i="33"/>
  <c r="GH258" i="33"/>
  <c r="GI258" i="33"/>
  <c r="GJ258" i="33"/>
  <c r="GK258" i="33"/>
  <c r="GL258" i="33"/>
  <c r="GM258" i="33"/>
  <c r="GN258" i="33"/>
  <c r="GO258" i="33"/>
  <c r="GP258" i="33"/>
  <c r="GQ258" i="33"/>
  <c r="GR258" i="33"/>
  <c r="GS258" i="33"/>
  <c r="GT258" i="33"/>
  <c r="GU258" i="33"/>
  <c r="GV258" i="33"/>
  <c r="GW258" i="33"/>
  <c r="GX258" i="33"/>
  <c r="GY258" i="33"/>
  <c r="GZ258" i="33"/>
  <c r="HA258" i="33"/>
  <c r="HB258" i="33"/>
  <c r="HC258" i="33"/>
  <c r="HD258" i="33"/>
  <c r="HE258" i="33"/>
  <c r="HF258" i="33"/>
  <c r="HG258" i="33"/>
  <c r="HH258" i="33"/>
  <c r="HI258" i="33"/>
  <c r="CF258" i="33"/>
  <c r="CK258" i="33"/>
  <c r="CZ258" i="33"/>
  <c r="FO258" i="33"/>
  <c r="FS258" i="33"/>
  <c r="BB258" i="33"/>
  <c r="BX258" i="33"/>
  <c r="CE258" i="33"/>
  <c r="CV258" i="33"/>
  <c r="CY258" i="33"/>
  <c r="BN258" i="33"/>
  <c r="BQ258" i="33"/>
  <c r="CC258" i="33"/>
  <c r="FP258" i="33"/>
  <c r="FQ258" i="33"/>
  <c r="BC258" i="33"/>
  <c r="CN258" i="33"/>
  <c r="FR258" i="33"/>
  <c r="AV258" i="33"/>
  <c r="BV258" i="33"/>
  <c r="CT258" i="33"/>
  <c r="HL258" i="33"/>
  <c r="HP258" i="33"/>
  <c r="HT258" i="33"/>
  <c r="HX258" i="33"/>
  <c r="IB258" i="33"/>
  <c r="IF258" i="33"/>
  <c r="IJ258" i="33"/>
  <c r="IN258" i="33"/>
  <c r="IR258" i="33"/>
  <c r="IV258" i="33"/>
  <c r="IZ258" i="33"/>
  <c r="JD258" i="33"/>
  <c r="JH258" i="33"/>
  <c r="JL258" i="33"/>
  <c r="JP258" i="33"/>
  <c r="AU258" i="33"/>
  <c r="BT258" i="33"/>
  <c r="FM258" i="33"/>
  <c r="LE258" i="33"/>
  <c r="BZ258" i="33"/>
  <c r="FL258" i="33"/>
  <c r="HJ258" i="33"/>
  <c r="HN258" i="33"/>
  <c r="HR258" i="33"/>
  <c r="HV258" i="33"/>
  <c r="HZ258" i="33"/>
  <c r="ID258" i="33"/>
  <c r="IH258" i="33"/>
  <c r="IL258" i="33"/>
  <c r="IP258" i="33"/>
  <c r="IT258" i="33"/>
  <c r="IX258" i="33"/>
  <c r="JB258" i="33"/>
  <c r="JF258" i="33"/>
  <c r="JJ258" i="33"/>
  <c r="JN258" i="33"/>
  <c r="BR258" i="33"/>
  <c r="CU258" i="33"/>
  <c r="HW258" i="33"/>
  <c r="IO258" i="33"/>
  <c r="JC258" i="33"/>
  <c r="JQ258" i="33"/>
  <c r="JR258" i="33"/>
  <c r="KG258" i="33"/>
  <c r="KH258" i="33"/>
  <c r="KW258" i="33"/>
  <c r="KX258" i="33"/>
  <c r="HM258" i="33"/>
  <c r="IA258" i="33"/>
  <c r="IS258" i="33"/>
  <c r="JG258" i="33"/>
  <c r="KE258" i="33"/>
  <c r="KF258" i="33"/>
  <c r="KU258" i="33"/>
  <c r="KV258" i="33"/>
  <c r="LF258" i="33"/>
  <c r="BD258" i="33"/>
  <c r="BM258" i="33"/>
  <c r="FN258" i="33"/>
  <c r="HY258" i="33"/>
  <c r="IM258" i="33"/>
  <c r="JE258" i="33"/>
  <c r="JY258" i="33"/>
  <c r="JZ258" i="33"/>
  <c r="KO258" i="33"/>
  <c r="KP258" i="33"/>
  <c r="AW258" i="33"/>
  <c r="CL258" i="33"/>
  <c r="KK258" i="33"/>
  <c r="LB258" i="33"/>
  <c r="LM258" i="33"/>
  <c r="LN258" i="33"/>
  <c r="MC258" i="33"/>
  <c r="MD258" i="33"/>
  <c r="MS258" i="33"/>
  <c r="MT258" i="33"/>
  <c r="NI258" i="33"/>
  <c r="RO258" i="33"/>
  <c r="RS258" i="33"/>
  <c r="RW258" i="33"/>
  <c r="RX258" i="33"/>
  <c r="RY258" i="33"/>
  <c r="RZ258" i="33"/>
  <c r="SA258" i="33"/>
  <c r="SB258" i="33"/>
  <c r="SC258" i="33"/>
  <c r="SD258" i="33"/>
  <c r="SE258" i="33"/>
  <c r="SF258" i="33"/>
  <c r="SG258" i="33"/>
  <c r="CM258" i="33"/>
  <c r="JT258" i="33"/>
  <c r="KA258" i="33"/>
  <c r="KM258" i="33"/>
  <c r="KR258" i="33"/>
  <c r="LK258" i="33"/>
  <c r="LL258" i="33"/>
  <c r="MA258" i="33"/>
  <c r="MB258" i="33"/>
  <c r="MQ258" i="33"/>
  <c r="MR258" i="33"/>
  <c r="NG258" i="33"/>
  <c r="NH258" i="33"/>
  <c r="NJ258" i="33"/>
  <c r="NK258" i="33"/>
  <c r="NP258" i="33"/>
  <c r="NT258" i="33"/>
  <c r="NX258" i="33"/>
  <c r="OB258" i="33"/>
  <c r="OF258" i="33"/>
  <c r="OJ258" i="33"/>
  <c r="ON258" i="33"/>
  <c r="OR258" i="33"/>
  <c r="OV258" i="33"/>
  <c r="OZ258" i="33"/>
  <c r="PD258" i="33"/>
  <c r="PH258" i="33"/>
  <c r="PL258" i="33"/>
  <c r="PP258" i="33"/>
  <c r="IQ258" i="33"/>
  <c r="IU258" i="33"/>
  <c r="IY258" i="33"/>
  <c r="JS258" i="33"/>
  <c r="KJ258" i="33"/>
  <c r="KQ258" i="33"/>
  <c r="LU258" i="33"/>
  <c r="LV258" i="33"/>
  <c r="MK258" i="33"/>
  <c r="ML258" i="33"/>
  <c r="NA258" i="33"/>
  <c r="NB258" i="33"/>
  <c r="RM258" i="33"/>
  <c r="RQ258" i="33"/>
  <c r="RU258" i="33"/>
  <c r="HK258" i="33"/>
  <c r="JI258" i="33"/>
  <c r="JU258" i="33"/>
  <c r="KN258" i="33"/>
  <c r="KY258" i="33"/>
  <c r="LD258" i="33"/>
  <c r="LJ258" i="33"/>
  <c r="LO258" i="33"/>
  <c r="MF258" i="33"/>
  <c r="MM258" i="33"/>
  <c r="MY258" i="33"/>
  <c r="ND258" i="33"/>
  <c r="NY258" i="33"/>
  <c r="OH258" i="33"/>
  <c r="OM258" i="33"/>
  <c r="B258" i="33"/>
  <c r="CO258" i="33"/>
  <c r="IC258" i="33"/>
  <c r="JM258" i="33"/>
  <c r="KI258" i="33"/>
  <c r="KL258" i="33"/>
  <c r="LG258" i="33"/>
  <c r="LS258" i="33"/>
  <c r="LX258" i="33"/>
  <c r="MJ258" i="33"/>
  <c r="BW258" i="33"/>
  <c r="HS258" i="33"/>
  <c r="IW258" i="33"/>
  <c r="JV258" i="33"/>
  <c r="KD258" i="33"/>
  <c r="LI258" i="33"/>
  <c r="LZ258" i="33"/>
  <c r="ME258" i="33"/>
  <c r="MV258" i="33"/>
  <c r="NC258" i="33"/>
  <c r="NN258" i="33"/>
  <c r="NS258" i="33"/>
  <c r="OK258" i="33"/>
  <c r="OT258" i="33"/>
  <c r="OY258" i="33"/>
  <c r="PQ258" i="33"/>
  <c r="PR258" i="33"/>
  <c r="QG258" i="33"/>
  <c r="QH258" i="33"/>
  <c r="QW258" i="33"/>
  <c r="QX258" i="33"/>
  <c r="CS258" i="33"/>
  <c r="HQ258" i="33"/>
  <c r="LP258" i="33"/>
  <c r="NO258" i="33"/>
  <c r="NV258" i="33"/>
  <c r="OA258" i="33"/>
  <c r="OW258" i="33"/>
  <c r="PM258" i="33"/>
  <c r="PU258" i="33"/>
  <c r="QF258" i="33"/>
  <c r="QL258" i="33"/>
  <c r="QQ258" i="33"/>
  <c r="RV258" i="33"/>
  <c r="LA258" i="33"/>
  <c r="LH258" i="33"/>
  <c r="MG258" i="33"/>
  <c r="MO258" i="33"/>
  <c r="MW258" i="33"/>
  <c r="MZ258" i="33"/>
  <c r="NQ258" i="33"/>
  <c r="OC258" i="33"/>
  <c r="OO258" i="33"/>
  <c r="PC258" i="33"/>
  <c r="PF258" i="33"/>
  <c r="PZ258" i="33"/>
  <c r="QE258" i="33"/>
  <c r="QK258" i="33"/>
  <c r="QV258" i="33"/>
  <c r="RB258" i="33"/>
  <c r="JO258" i="33"/>
  <c r="JX258" i="33"/>
  <c r="KT258" i="33"/>
  <c r="LC258" i="33"/>
  <c r="LT258" i="33"/>
  <c r="LW258" i="33"/>
  <c r="MP258" i="33"/>
  <c r="NU258" i="33"/>
  <c r="OG258" i="33"/>
  <c r="OS258" i="33"/>
  <c r="PE258" i="33"/>
  <c r="PX258" i="33"/>
  <c r="QC258" i="33"/>
  <c r="QI258" i="33"/>
  <c r="QT258" i="33"/>
  <c r="QZ258" i="33"/>
  <c r="RG258" i="33"/>
  <c r="RH258" i="33"/>
  <c r="RP258" i="33"/>
  <c r="IE258" i="33"/>
  <c r="JK258" i="33"/>
  <c r="KC258" i="33"/>
  <c r="MH258" i="33"/>
  <c r="NR258" i="33"/>
  <c r="NW258" i="33"/>
  <c r="OX258" i="33"/>
  <c r="AR171" i="33"/>
  <c r="AS171" i="33"/>
  <c r="AT171" i="33"/>
  <c r="AU171" i="33"/>
  <c r="AV171" i="33"/>
  <c r="AW171" i="33"/>
  <c r="AX171" i="33"/>
  <c r="AY171" i="33"/>
  <c r="AZ171" i="33"/>
  <c r="BA171" i="33"/>
  <c r="BB171" i="33"/>
  <c r="BC171" i="33"/>
  <c r="BD171" i="33"/>
  <c r="BE171" i="33"/>
  <c r="BF171" i="33"/>
  <c r="BG171" i="33"/>
  <c r="B171" i="33"/>
  <c r="E171" i="33"/>
  <c r="I171" i="33"/>
  <c r="M171" i="33"/>
  <c r="Q171" i="33"/>
  <c r="U171" i="33"/>
  <c r="Y171" i="33"/>
  <c r="AC171" i="33"/>
  <c r="AG171" i="33"/>
  <c r="K171" i="33"/>
  <c r="P171" i="33"/>
  <c r="AH171" i="33"/>
  <c r="BJ171" i="33"/>
  <c r="F171" i="33"/>
  <c r="O171" i="33"/>
  <c r="T171" i="33"/>
  <c r="R171" i="33"/>
  <c r="AA171" i="33"/>
  <c r="AF171" i="33"/>
  <c r="AO171" i="33"/>
  <c r="AP171" i="33"/>
  <c r="BH171" i="33"/>
  <c r="S171" i="33"/>
  <c r="W171" i="33"/>
  <c r="AI171" i="33"/>
  <c r="BM171" i="33"/>
  <c r="BQ171" i="33"/>
  <c r="BU171" i="33"/>
  <c r="CW171" i="33"/>
  <c r="AK171" i="33"/>
  <c r="V171" i="33"/>
  <c r="X171" i="33"/>
  <c r="Z171" i="33"/>
  <c r="AB171" i="33"/>
  <c r="AD171" i="33"/>
  <c r="BO171" i="33"/>
  <c r="BS171" i="33"/>
  <c r="CY171" i="33"/>
  <c r="J171" i="33"/>
  <c r="BX171" i="33"/>
  <c r="BY171" i="33"/>
  <c r="CN171" i="33"/>
  <c r="CO171" i="33"/>
  <c r="DA171" i="33"/>
  <c r="DE171" i="33"/>
  <c r="G171" i="33"/>
  <c r="AJ171" i="33"/>
  <c r="AM171" i="33"/>
  <c r="BI171" i="33"/>
  <c r="BV171" i="33"/>
  <c r="BW171" i="33"/>
  <c r="CL171" i="33"/>
  <c r="CM171" i="33"/>
  <c r="H171" i="33"/>
  <c r="AE171" i="33"/>
  <c r="BK171" i="33"/>
  <c r="BT171" i="33"/>
  <c r="CF171" i="33"/>
  <c r="CG171" i="33"/>
  <c r="CV171" i="33"/>
  <c r="DC171" i="33"/>
  <c r="AN171" i="33"/>
  <c r="CB171" i="33"/>
  <c r="CS171" i="33"/>
  <c r="CX171" i="33"/>
  <c r="DF171" i="33"/>
  <c r="DG171" i="33"/>
  <c r="DV171" i="33"/>
  <c r="DW171" i="33"/>
  <c r="EB171" i="33"/>
  <c r="FN171" i="33"/>
  <c r="FR171" i="33"/>
  <c r="CD171" i="33"/>
  <c r="CI171" i="33"/>
  <c r="CU171" i="33"/>
  <c r="DT171" i="33"/>
  <c r="DU171" i="33"/>
  <c r="EC171" i="33"/>
  <c r="L171" i="33"/>
  <c r="BL171" i="33"/>
  <c r="BN171" i="33"/>
  <c r="BP171" i="33"/>
  <c r="BR171" i="33"/>
  <c r="CA171" i="33"/>
  <c r="CH171" i="33"/>
  <c r="CT171" i="33"/>
  <c r="DD171" i="33"/>
  <c r="DN171" i="33"/>
  <c r="DO171" i="33"/>
  <c r="EF171" i="33"/>
  <c r="FL171" i="33"/>
  <c r="FP171" i="33"/>
  <c r="CK171" i="33"/>
  <c r="DJ171" i="33"/>
  <c r="EH171" i="33"/>
  <c r="ET171" i="33"/>
  <c r="EU171" i="33"/>
  <c r="FJ171" i="33"/>
  <c r="FK171" i="33"/>
  <c r="FM171" i="33"/>
  <c r="BZ171" i="33"/>
  <c r="CC171" i="33"/>
  <c r="DL171" i="33"/>
  <c r="DQ171" i="33"/>
  <c r="EA171" i="33"/>
  <c r="ED171" i="33"/>
  <c r="ER171" i="33"/>
  <c r="ES171" i="33"/>
  <c r="FH171" i="33"/>
  <c r="FI171" i="33"/>
  <c r="FU171" i="33"/>
  <c r="FY171" i="33"/>
  <c r="GC171" i="33"/>
  <c r="GG171" i="33"/>
  <c r="GK171" i="33"/>
  <c r="AQ171" i="33"/>
  <c r="DI171" i="33"/>
  <c r="DP171" i="33"/>
  <c r="EL171" i="33"/>
  <c r="EM171" i="33"/>
  <c r="FB171" i="33"/>
  <c r="FC171" i="33"/>
  <c r="HJ171" i="33"/>
  <c r="HK171" i="33"/>
  <c r="HL171" i="33"/>
  <c r="HM171" i="33"/>
  <c r="HN171" i="33"/>
  <c r="HO171" i="33"/>
  <c r="HP171" i="33"/>
  <c r="HQ171" i="33"/>
  <c r="HR171" i="33"/>
  <c r="HS171" i="33"/>
  <c r="HT171" i="33"/>
  <c r="HU171" i="33"/>
  <c r="HV171" i="33"/>
  <c r="HW171" i="33"/>
  <c r="HX171" i="33"/>
  <c r="HY171" i="33"/>
  <c r="HZ171" i="33"/>
  <c r="IA171" i="33"/>
  <c r="IB171" i="33"/>
  <c r="IC171" i="33"/>
  <c r="ID171" i="33"/>
  <c r="IE171" i="33"/>
  <c r="IF171" i="33"/>
  <c r="IG171" i="33"/>
  <c r="IH171" i="33"/>
  <c r="II171" i="33"/>
  <c r="IJ171" i="33"/>
  <c r="IK171" i="33"/>
  <c r="IL171" i="33"/>
  <c r="IM171" i="33"/>
  <c r="IN171" i="33"/>
  <c r="IO171" i="33"/>
  <c r="IP171" i="33"/>
  <c r="IQ171" i="33"/>
  <c r="IR171" i="33"/>
  <c r="IS171" i="33"/>
  <c r="IT171" i="33"/>
  <c r="IU171" i="33"/>
  <c r="IV171" i="33"/>
  <c r="IW171" i="33"/>
  <c r="IX171" i="33"/>
  <c r="IY171" i="33"/>
  <c r="IZ171" i="33"/>
  <c r="JA171" i="33"/>
  <c r="JB171" i="33"/>
  <c r="JC171" i="33"/>
  <c r="JD171" i="33"/>
  <c r="JE171" i="33"/>
  <c r="JF171" i="33"/>
  <c r="JG171" i="33"/>
  <c r="JH171" i="33"/>
  <c r="JI171" i="33"/>
  <c r="JJ171" i="33"/>
  <c r="JK171" i="33"/>
  <c r="JL171" i="33"/>
  <c r="JM171" i="33"/>
  <c r="JN171" i="33"/>
  <c r="JO171" i="33"/>
  <c r="JP171" i="33"/>
  <c r="JQ171" i="33"/>
  <c r="JR171" i="33"/>
  <c r="JS171" i="33"/>
  <c r="JT171" i="33"/>
  <c r="JU171" i="33"/>
  <c r="JV171" i="33"/>
  <c r="JW171" i="33"/>
  <c r="JX171" i="33"/>
  <c r="JY171" i="33"/>
  <c r="JZ171" i="33"/>
  <c r="KA171" i="33"/>
  <c r="KB171" i="33"/>
  <c r="KC171" i="33"/>
  <c r="KD171" i="33"/>
  <c r="KE171" i="33"/>
  <c r="KF171" i="33"/>
  <c r="KG171" i="33"/>
  <c r="KH171" i="33"/>
  <c r="KI171" i="33"/>
  <c r="KJ171" i="33"/>
  <c r="KK171" i="33"/>
  <c r="KL171" i="33"/>
  <c r="KM171" i="33"/>
  <c r="KN171" i="33"/>
  <c r="KO171" i="33"/>
  <c r="KP171" i="33"/>
  <c r="KQ171" i="33"/>
  <c r="KR171" i="33"/>
  <c r="KS171" i="33"/>
  <c r="KT171" i="33"/>
  <c r="KU171" i="33"/>
  <c r="KV171" i="33"/>
  <c r="KW171" i="33"/>
  <c r="KX171" i="33"/>
  <c r="KY171" i="33"/>
  <c r="KZ171" i="33"/>
  <c r="LA171" i="33"/>
  <c r="DM171" i="33"/>
  <c r="DX171" i="33"/>
  <c r="EE171" i="33"/>
  <c r="EW171" i="33"/>
  <c r="FD171" i="33"/>
  <c r="FZ171" i="33"/>
  <c r="GI171" i="33"/>
  <c r="GN171" i="33"/>
  <c r="HC171" i="33"/>
  <c r="HD171" i="33"/>
  <c r="LD171" i="33"/>
  <c r="DS171" i="33"/>
  <c r="EY171" i="33"/>
  <c r="FF171" i="33"/>
  <c r="FQ171" i="33"/>
  <c r="GD171" i="33"/>
  <c r="GM171" i="33"/>
  <c r="HA171" i="33"/>
  <c r="HB171" i="33"/>
  <c r="C171" i="33"/>
  <c r="CQ171" i="33"/>
  <c r="DY171" i="33"/>
  <c r="EX171" i="33"/>
  <c r="FS171" i="33"/>
  <c r="FX171" i="33"/>
  <c r="GU171" i="33"/>
  <c r="GV171" i="33"/>
  <c r="LB171" i="33"/>
  <c r="LF171" i="33"/>
  <c r="N171" i="33"/>
  <c r="EQ171" i="33"/>
  <c r="FO171" i="33"/>
  <c r="GH171" i="33"/>
  <c r="GL171" i="33"/>
  <c r="GZ171" i="33"/>
  <c r="HE171" i="33"/>
  <c r="NM171" i="33"/>
  <c r="NN171" i="33"/>
  <c r="NO171" i="33"/>
  <c r="NP171" i="33"/>
  <c r="NQ171" i="33"/>
  <c r="NR171" i="33"/>
  <c r="NS171" i="33"/>
  <c r="NT171" i="33"/>
  <c r="NU171" i="33"/>
  <c r="NV171" i="33"/>
  <c r="NW171" i="33"/>
  <c r="NX171" i="33"/>
  <c r="NY171" i="33"/>
  <c r="NZ171" i="33"/>
  <c r="OA171" i="33"/>
  <c r="OB171" i="33"/>
  <c r="OC171" i="33"/>
  <c r="OD171" i="33"/>
  <c r="OE171" i="33"/>
  <c r="OF171" i="33"/>
  <c r="OG171" i="33"/>
  <c r="OH171" i="33"/>
  <c r="OI171" i="33"/>
  <c r="OJ171" i="33"/>
  <c r="OK171" i="33"/>
  <c r="OL171" i="33"/>
  <c r="OM171" i="33"/>
  <c r="ON171" i="33"/>
  <c r="OO171" i="33"/>
  <c r="OP171" i="33"/>
  <c r="OQ171" i="33"/>
  <c r="OR171" i="33"/>
  <c r="OS171" i="33"/>
  <c r="OT171" i="33"/>
  <c r="OU171" i="33"/>
  <c r="OV171" i="33"/>
  <c r="OW171" i="33"/>
  <c r="OX171" i="33"/>
  <c r="OY171" i="33"/>
  <c r="OZ171" i="33"/>
  <c r="PA171" i="33"/>
  <c r="PB171" i="33"/>
  <c r="PC171" i="33"/>
  <c r="PD171" i="33"/>
  <c r="PE171" i="33"/>
  <c r="PF171" i="33"/>
  <c r="PG171" i="33"/>
  <c r="PH171" i="33"/>
  <c r="PI171" i="33"/>
  <c r="PJ171" i="33"/>
  <c r="PK171" i="33"/>
  <c r="PL171" i="33"/>
  <c r="PM171" i="33"/>
  <c r="PN171" i="33"/>
  <c r="PO171" i="33"/>
  <c r="PP171" i="33"/>
  <c r="PQ171" i="33"/>
  <c r="PR171" i="33"/>
  <c r="PS171" i="33"/>
  <c r="PT171" i="33"/>
  <c r="PU171" i="33"/>
  <c r="PV171" i="33"/>
  <c r="PW171" i="33"/>
  <c r="PX171" i="33"/>
  <c r="PY171" i="33"/>
  <c r="PZ171" i="33"/>
  <c r="QA171" i="33"/>
  <c r="QB171" i="33"/>
  <c r="QC171" i="33"/>
  <c r="QD171" i="33"/>
  <c r="QE171" i="33"/>
  <c r="QF171" i="33"/>
  <c r="QG171" i="33"/>
  <c r="QH171" i="33"/>
  <c r="QI171" i="33"/>
  <c r="QJ171" i="33"/>
  <c r="QK171" i="33"/>
  <c r="QL171" i="33"/>
  <c r="QM171" i="33"/>
  <c r="QN171" i="33"/>
  <c r="QO171" i="33"/>
  <c r="QP171" i="33"/>
  <c r="QQ171" i="33"/>
  <c r="QR171" i="33"/>
  <c r="QS171" i="33"/>
  <c r="QT171" i="33"/>
  <c r="QU171" i="33"/>
  <c r="QV171" i="33"/>
  <c r="QW171" i="33"/>
  <c r="QX171" i="33"/>
  <c r="QY171" i="33"/>
  <c r="QZ171" i="33"/>
  <c r="RA171" i="33"/>
  <c r="RB171" i="33"/>
  <c r="RC171" i="33"/>
  <c r="RD171" i="33"/>
  <c r="RE171" i="33"/>
  <c r="RF171" i="33"/>
  <c r="RG171" i="33"/>
  <c r="RH171" i="33"/>
  <c r="RI171" i="33"/>
  <c r="RJ171" i="33"/>
  <c r="RK171" i="33"/>
  <c r="RL171" i="33"/>
  <c r="AL171" i="33"/>
  <c r="DK171" i="33"/>
  <c r="EI171" i="33"/>
  <c r="FE171" i="33"/>
  <c r="GB171" i="33"/>
  <c r="GF171" i="33"/>
  <c r="GJ171" i="33"/>
  <c r="HG171" i="33"/>
  <c r="LC171" i="33"/>
  <c r="NL171" i="33"/>
  <c r="D171" i="33"/>
  <c r="CJ171" i="33"/>
  <c r="DH171" i="33"/>
  <c r="EG171" i="33"/>
  <c r="GT171" i="33"/>
  <c r="EK171" i="33"/>
  <c r="EP171" i="33"/>
  <c r="FG171" i="33"/>
  <c r="HF171" i="33"/>
  <c r="LT171" i="33"/>
  <c r="LU171" i="33"/>
  <c r="MJ171" i="33"/>
  <c r="MK171" i="33"/>
  <c r="MZ171" i="33"/>
  <c r="NA171" i="33"/>
  <c r="FW171" i="33"/>
  <c r="GP171" i="33"/>
  <c r="GX171" i="33"/>
  <c r="HI171" i="33"/>
  <c r="LR171" i="33"/>
  <c r="LS171" i="33"/>
  <c r="MH171" i="33"/>
  <c r="MI171" i="33"/>
  <c r="MX171" i="33"/>
  <c r="MY171" i="33"/>
  <c r="RM171" i="33"/>
  <c r="RQ171" i="33"/>
  <c r="RU171" i="33"/>
  <c r="CE171" i="33"/>
  <c r="CR171" i="33"/>
  <c r="DB171" i="33"/>
  <c r="EV171" i="33"/>
  <c r="FA171" i="33"/>
  <c r="GQ171" i="33"/>
  <c r="LL171" i="33"/>
  <c r="LM171" i="33"/>
  <c r="MB171" i="33"/>
  <c r="MC171" i="33"/>
  <c r="MR171" i="33"/>
  <c r="MS171" i="33"/>
  <c r="NH171" i="33"/>
  <c r="NI171" i="33"/>
  <c r="NJ171" i="33"/>
  <c r="EN171" i="33"/>
  <c r="CZ171" i="33"/>
  <c r="EO171" i="33"/>
  <c r="GA171" i="33"/>
  <c r="GY171" i="33"/>
  <c r="LW171" i="33"/>
  <c r="MD171" i="33"/>
  <c r="MP171" i="33"/>
  <c r="MU171" i="33"/>
  <c r="NG171" i="33"/>
  <c r="DZ171" i="33"/>
  <c r="EJ171" i="33"/>
  <c r="LJ171" i="33"/>
  <c r="LO171" i="33"/>
  <c r="MA171" i="33"/>
  <c r="ND171" i="33"/>
  <c r="CP171" i="33"/>
  <c r="LQ171" i="33"/>
  <c r="LV171" i="33"/>
  <c r="MM171" i="33"/>
  <c r="MT171" i="33"/>
  <c r="NF171" i="33"/>
  <c r="GS171" i="33"/>
  <c r="LX171" i="33"/>
  <c r="MF171" i="33"/>
  <c r="MN171" i="33"/>
  <c r="MQ171" i="33"/>
  <c r="LE171" i="33"/>
  <c r="LP171" i="33"/>
  <c r="NB171" i="33"/>
  <c r="RR171" i="33"/>
  <c r="RS171" i="33"/>
  <c r="RY171" i="33"/>
  <c r="SC171" i="33"/>
  <c r="SG171" i="33"/>
  <c r="FT171" i="33"/>
  <c r="LY171" i="33"/>
  <c r="NC171" i="33"/>
  <c r="RV171" i="33"/>
  <c r="GE171" i="33"/>
  <c r="GO171" i="33"/>
  <c r="LI171" i="33"/>
  <c r="ME171" i="33"/>
  <c r="NM258" i="33"/>
  <c r="MN258" i="33"/>
  <c r="LR258" i="33"/>
  <c r="IK258" i="33"/>
  <c r="HO258" i="33"/>
  <c r="P36" i="20"/>
  <c r="D14" i="36" s="1"/>
  <c r="E59" i="20"/>
  <c r="B87" i="63"/>
  <c r="D87" i="63"/>
  <c r="F87" i="63"/>
  <c r="H87" i="63"/>
  <c r="J87" i="63"/>
  <c r="L87" i="63"/>
  <c r="N87" i="63"/>
  <c r="Q87" i="63"/>
  <c r="S87" i="63"/>
  <c r="U87" i="63"/>
  <c r="W87" i="63"/>
  <c r="Y87" i="63"/>
  <c r="AA87" i="63"/>
  <c r="AC87" i="63"/>
  <c r="AE87" i="63"/>
  <c r="AG87" i="63"/>
  <c r="AI87" i="63"/>
  <c r="AK87" i="63"/>
  <c r="AM87" i="63"/>
  <c r="AO87" i="63"/>
  <c r="AQ87" i="63"/>
  <c r="AS87" i="63"/>
  <c r="AU87" i="63"/>
  <c r="AW87" i="63"/>
  <c r="AY87" i="63"/>
  <c r="R87" i="63"/>
  <c r="V87" i="63"/>
  <c r="Z87" i="63"/>
  <c r="AD87" i="63"/>
  <c r="AH87" i="63"/>
  <c r="AL87" i="63"/>
  <c r="AP87" i="63"/>
  <c r="AT87" i="63"/>
  <c r="AX87" i="63"/>
  <c r="G87" i="63"/>
  <c r="M87" i="63"/>
  <c r="BD87" i="63"/>
  <c r="BE87" i="63"/>
  <c r="BG87" i="63"/>
  <c r="BI87" i="63"/>
  <c r="BK87" i="63"/>
  <c r="BM87" i="63"/>
  <c r="BO87" i="63"/>
  <c r="BQ87" i="63"/>
  <c r="BS87" i="63"/>
  <c r="BU87" i="63"/>
  <c r="BW87" i="63"/>
  <c r="BY87" i="63"/>
  <c r="CA87" i="63"/>
  <c r="CC87" i="63"/>
  <c r="CE87" i="63"/>
  <c r="CG87" i="63"/>
  <c r="CI87" i="63"/>
  <c r="CK87" i="63"/>
  <c r="CM87" i="63"/>
  <c r="E87" i="63"/>
  <c r="C87" i="63"/>
  <c r="T87" i="63"/>
  <c r="AV87" i="63"/>
  <c r="BF87" i="63"/>
  <c r="O87" i="63"/>
  <c r="AB87" i="63"/>
  <c r="AJ87" i="63"/>
  <c r="I87" i="63"/>
  <c r="AF87" i="63"/>
  <c r="BC87" i="63"/>
  <c r="BV87" i="63"/>
  <c r="CD87" i="63"/>
  <c r="AR87" i="63"/>
  <c r="BJ87" i="63"/>
  <c r="BP87" i="63"/>
  <c r="CN87" i="63"/>
  <c r="CP87" i="63"/>
  <c r="CR87" i="63"/>
  <c r="CT87" i="63"/>
  <c r="CV87" i="63"/>
  <c r="CX87" i="63"/>
  <c r="CZ87" i="63"/>
  <c r="DB87" i="63"/>
  <c r="DD87" i="63"/>
  <c r="DF87" i="63"/>
  <c r="DH87" i="63"/>
  <c r="DJ87" i="63"/>
  <c r="DL87" i="63"/>
  <c r="DN87" i="63"/>
  <c r="DP87" i="63"/>
  <c r="DR87" i="63"/>
  <c r="DT87" i="63"/>
  <c r="DV87" i="63"/>
  <c r="DX87" i="63"/>
  <c r="DZ87" i="63"/>
  <c r="EB87" i="63"/>
  <c r="EE87" i="63"/>
  <c r="EG87" i="63"/>
  <c r="EI87" i="63"/>
  <c r="EK87" i="63"/>
  <c r="EM87" i="63"/>
  <c r="EO87" i="63"/>
  <c r="EQ87" i="63"/>
  <c r="ES87" i="63"/>
  <c r="EU87" i="63"/>
  <c r="EW87" i="63"/>
  <c r="EY87" i="63"/>
  <c r="FA87" i="63"/>
  <c r="FC87" i="63"/>
  <c r="FE87" i="63"/>
  <c r="FG87" i="63"/>
  <c r="FI87" i="63"/>
  <c r="P87" i="63"/>
  <c r="BR87" i="63"/>
  <c r="BT87" i="63"/>
  <c r="CH87" i="63"/>
  <c r="BL87" i="63"/>
  <c r="BX87" i="63"/>
  <c r="CF87" i="63"/>
  <c r="CO87" i="63"/>
  <c r="CQ87" i="63"/>
  <c r="CS87" i="63"/>
  <c r="CU87" i="63"/>
  <c r="CW87" i="63"/>
  <c r="CY87" i="63"/>
  <c r="DA87" i="63"/>
  <c r="DC87" i="63"/>
  <c r="DE87" i="63"/>
  <c r="DG87" i="63"/>
  <c r="DI87" i="63"/>
  <c r="DK87" i="63"/>
  <c r="DM87" i="63"/>
  <c r="DO87" i="63"/>
  <c r="DQ87" i="63"/>
  <c r="DS87" i="63"/>
  <c r="DU87" i="63"/>
  <c r="DW87" i="63"/>
  <c r="DY87" i="63"/>
  <c r="EA87" i="63"/>
  <c r="ED87" i="63"/>
  <c r="EF87" i="63"/>
  <c r="EH87" i="63"/>
  <c r="EJ87" i="63"/>
  <c r="EL87" i="63"/>
  <c r="EN87" i="63"/>
  <c r="EP87" i="63"/>
  <c r="ER87" i="63"/>
  <c r="ET87" i="63"/>
  <c r="EV87" i="63"/>
  <c r="EX87" i="63"/>
  <c r="EZ87" i="63"/>
  <c r="FB87" i="63"/>
  <c r="FD87" i="63"/>
  <c r="FF87" i="63"/>
  <c r="FH87" i="63"/>
  <c r="FJ87" i="63"/>
  <c r="BH87" i="63"/>
  <c r="CB87" i="63"/>
  <c r="CJ87" i="63"/>
  <c r="FL87" i="63"/>
  <c r="FN87" i="63"/>
  <c r="FP87" i="63"/>
  <c r="FR87" i="63"/>
  <c r="X87" i="63"/>
  <c r="K87" i="63"/>
  <c r="BB87" i="63"/>
  <c r="BN87" i="63"/>
  <c r="CL87" i="63"/>
  <c r="BZ87" i="63"/>
  <c r="FQ87" i="63"/>
  <c r="FU87" i="63"/>
  <c r="FW87" i="63"/>
  <c r="FY87" i="63"/>
  <c r="GA87" i="63"/>
  <c r="GC87" i="63"/>
  <c r="GE87" i="63"/>
  <c r="GG87" i="63"/>
  <c r="GI87" i="63"/>
  <c r="GK87" i="63"/>
  <c r="GM87" i="63"/>
  <c r="GO87" i="63"/>
  <c r="GQ87" i="63"/>
  <c r="GS87" i="63"/>
  <c r="GU87" i="63"/>
  <c r="GW87" i="63"/>
  <c r="GY87" i="63"/>
  <c r="HA87" i="63"/>
  <c r="HC87" i="63"/>
  <c r="HE87" i="63"/>
  <c r="HG87" i="63"/>
  <c r="HI87" i="63"/>
  <c r="HK87" i="63"/>
  <c r="HM87" i="63"/>
  <c r="HO87" i="63"/>
  <c r="HQ87" i="63"/>
  <c r="HS87" i="63"/>
  <c r="HU87" i="63"/>
  <c r="HW87" i="63"/>
  <c r="HY87" i="63"/>
  <c r="IA87" i="63"/>
  <c r="IC87" i="63"/>
  <c r="IE87" i="63"/>
  <c r="IG87" i="63"/>
  <c r="BA87" i="63"/>
  <c r="FK87" i="63"/>
  <c r="AN87" i="63"/>
  <c r="FT87" i="63"/>
  <c r="GB87" i="63"/>
  <c r="GJ87" i="63"/>
  <c r="GR87" i="63"/>
  <c r="GZ87" i="63"/>
  <c r="HH87" i="63"/>
  <c r="HP87" i="63"/>
  <c r="HX87" i="63"/>
  <c r="IF87" i="63"/>
  <c r="FS87" i="63"/>
  <c r="FZ87" i="63"/>
  <c r="GH87" i="63"/>
  <c r="GP87" i="63"/>
  <c r="GX87" i="63"/>
  <c r="HF87" i="63"/>
  <c r="HN87" i="63"/>
  <c r="HV87" i="63"/>
  <c r="ID87" i="63"/>
  <c r="JD87" i="63"/>
  <c r="JF87" i="63"/>
  <c r="JH87" i="63"/>
  <c r="JJ87" i="63"/>
  <c r="JL87" i="63"/>
  <c r="JN87" i="63"/>
  <c r="JP87" i="63"/>
  <c r="JR87" i="63"/>
  <c r="JT87" i="63"/>
  <c r="JV87" i="63"/>
  <c r="JX87" i="63"/>
  <c r="JZ87" i="63"/>
  <c r="KB87" i="63"/>
  <c r="KD87" i="63"/>
  <c r="KF87" i="63"/>
  <c r="KH87" i="63"/>
  <c r="KJ87" i="63"/>
  <c r="KL87" i="63"/>
  <c r="FM87" i="63"/>
  <c r="FO87" i="63"/>
  <c r="FX87" i="63"/>
  <c r="GF87" i="63"/>
  <c r="GN87" i="63"/>
  <c r="GV87" i="63"/>
  <c r="HD87" i="63"/>
  <c r="HL87" i="63"/>
  <c r="HT87" i="63"/>
  <c r="IB87" i="63"/>
  <c r="IL87" i="63"/>
  <c r="IU87" i="63"/>
  <c r="JE87" i="63"/>
  <c r="JU87" i="63"/>
  <c r="KK87" i="63"/>
  <c r="FV87" i="63"/>
  <c r="GD87" i="63"/>
  <c r="GL87" i="63"/>
  <c r="GT87" i="63"/>
  <c r="HB87" i="63"/>
  <c r="HJ87" i="63"/>
  <c r="HR87" i="63"/>
  <c r="HZ87" i="63"/>
  <c r="IJ87" i="63"/>
  <c r="IS87" i="63"/>
  <c r="JS87" i="63"/>
  <c r="KI87" i="63"/>
  <c r="IH87" i="63"/>
  <c r="IQ87" i="63"/>
  <c r="JB87" i="63"/>
  <c r="JQ87" i="63"/>
  <c r="KG87" i="63"/>
  <c r="IO87" i="63"/>
  <c r="IX87" i="63"/>
  <c r="JC87" i="63"/>
  <c r="JM87" i="63"/>
  <c r="KC87" i="63"/>
  <c r="IR87" i="63"/>
  <c r="IZ87" i="63"/>
  <c r="JI87" i="63"/>
  <c r="KW87" i="63"/>
  <c r="LB87" i="63"/>
  <c r="LM87" i="63"/>
  <c r="LR87" i="63"/>
  <c r="MC87" i="63"/>
  <c r="MH87" i="63"/>
  <c r="MS87" i="63"/>
  <c r="MX87" i="63"/>
  <c r="NI87" i="63"/>
  <c r="NN87" i="63"/>
  <c r="NY87" i="63"/>
  <c r="OD87" i="63"/>
  <c r="OO87" i="63"/>
  <c r="OT87" i="63"/>
  <c r="PE87" i="63"/>
  <c r="PN87" i="63"/>
  <c r="PS87" i="63"/>
  <c r="IN87" i="63"/>
  <c r="IT87" i="63"/>
  <c r="JG87" i="63"/>
  <c r="JK87" i="63"/>
  <c r="JO87" i="63"/>
  <c r="KM87" i="63"/>
  <c r="KU87" i="63"/>
  <c r="KZ87" i="63"/>
  <c r="LK87" i="63"/>
  <c r="LP87" i="63"/>
  <c r="MA87" i="63"/>
  <c r="MF87" i="63"/>
  <c r="MQ87" i="63"/>
  <c r="MV87" i="63"/>
  <c r="NG87" i="63"/>
  <c r="NL87" i="63"/>
  <c r="NW87" i="63"/>
  <c r="OB87" i="63"/>
  <c r="OM87" i="63"/>
  <c r="OR87" i="63"/>
  <c r="PC87" i="63"/>
  <c r="PL87" i="63"/>
  <c r="PQ87" i="63"/>
  <c r="PX87" i="63"/>
  <c r="QA87" i="63"/>
  <c r="QC87" i="63"/>
  <c r="QE87" i="63"/>
  <c r="QG87" i="63"/>
  <c r="QI87" i="63"/>
  <c r="QK87" i="63"/>
  <c r="QM87" i="63"/>
  <c r="QO87" i="63"/>
  <c r="QQ87" i="63"/>
  <c r="QS87" i="63"/>
  <c r="QU87" i="63"/>
  <c r="QW87" i="63"/>
  <c r="QY87" i="63"/>
  <c r="RA87" i="63"/>
  <c r="RC87" i="63"/>
  <c r="RE87" i="63"/>
  <c r="RG87" i="63"/>
  <c r="RI87" i="63"/>
  <c r="RK87" i="63"/>
  <c r="RM87" i="63"/>
  <c r="RO87" i="63"/>
  <c r="RQ87" i="63"/>
  <c r="RS87" i="63"/>
  <c r="RU87" i="63"/>
  <c r="RW87" i="63"/>
  <c r="RY87" i="63"/>
  <c r="SA87" i="63"/>
  <c r="SC87" i="63"/>
  <c r="SE87" i="63"/>
  <c r="SG87" i="63"/>
  <c r="IV87" i="63"/>
  <c r="JA87" i="63"/>
  <c r="KS87" i="63"/>
  <c r="KX87" i="63"/>
  <c r="LI87" i="63"/>
  <c r="LN87" i="63"/>
  <c r="LY87" i="63"/>
  <c r="MD87" i="63"/>
  <c r="MO87" i="63"/>
  <c r="MT87" i="63"/>
  <c r="NE87" i="63"/>
  <c r="NJ87" i="63"/>
  <c r="NU87" i="63"/>
  <c r="NZ87" i="63"/>
  <c r="OK87" i="63"/>
  <c r="OP87" i="63"/>
  <c r="PA87" i="63"/>
  <c r="PF87" i="63"/>
  <c r="PJ87" i="63"/>
  <c r="PO87" i="63"/>
  <c r="II87" i="63"/>
  <c r="JY87" i="63"/>
  <c r="KO87" i="63"/>
  <c r="KT87" i="63"/>
  <c r="LE87" i="63"/>
  <c r="LJ87" i="63"/>
  <c r="LU87" i="63"/>
  <c r="LZ87" i="63"/>
  <c r="MK87" i="63"/>
  <c r="MP87" i="63"/>
  <c r="NA87" i="63"/>
  <c r="NF87" i="63"/>
  <c r="NQ87" i="63"/>
  <c r="NV87" i="63"/>
  <c r="OG87" i="63"/>
  <c r="OL87" i="63"/>
  <c r="OW87" i="63"/>
  <c r="PB87" i="63"/>
  <c r="PK87" i="63"/>
  <c r="PV87" i="63"/>
  <c r="JW87" i="63"/>
  <c r="KR87" i="63"/>
  <c r="LS87" i="63"/>
  <c r="LX87" i="63"/>
  <c r="MY87" i="63"/>
  <c r="ND87" i="63"/>
  <c r="OE87" i="63"/>
  <c r="OJ87" i="63"/>
  <c r="PZ87" i="63"/>
  <c r="QH87" i="63"/>
  <c r="QP87" i="63"/>
  <c r="QX87" i="63"/>
  <c r="RF87" i="63"/>
  <c r="RN87" i="63"/>
  <c r="RV87" i="63"/>
  <c r="SD87" i="63"/>
  <c r="EC87" i="63"/>
  <c r="KY87" i="63"/>
  <c r="LG87" i="63"/>
  <c r="ME87" i="63"/>
  <c r="MM87" i="63"/>
  <c r="NK87" i="63"/>
  <c r="NS87" i="63"/>
  <c r="OQ87" i="63"/>
  <c r="OY87" i="63"/>
  <c r="PI87" i="63"/>
  <c r="QF87" i="63"/>
  <c r="QN87" i="63"/>
  <c r="QV87" i="63"/>
  <c r="RD87" i="63"/>
  <c r="RL87" i="63"/>
  <c r="RT87" i="63"/>
  <c r="SB87" i="63"/>
  <c r="AZ87" i="63"/>
  <c r="IK87" i="63"/>
  <c r="KN87" i="63"/>
  <c r="LA87" i="63"/>
  <c r="LT87" i="63"/>
  <c r="MG87" i="63"/>
  <c r="MZ87" i="63"/>
  <c r="NM87" i="63"/>
  <c r="OF87" i="63"/>
  <c r="OS87" i="63"/>
  <c r="PW87" i="63"/>
  <c r="LC87" i="63"/>
  <c r="LH87" i="63"/>
  <c r="MI87" i="63"/>
  <c r="MN87" i="63"/>
  <c r="NO87" i="63"/>
  <c r="NT87" i="63"/>
  <c r="OU87" i="63"/>
  <c r="OZ87" i="63"/>
  <c r="PP87" i="63"/>
  <c r="QD87" i="63"/>
  <c r="QL87" i="63"/>
  <c r="QT87" i="63"/>
  <c r="RB87" i="63"/>
  <c r="RJ87" i="63"/>
  <c r="RR87" i="63"/>
  <c r="RZ87" i="63"/>
  <c r="PY87" i="63"/>
  <c r="IM87" i="63"/>
  <c r="LQ87" i="63"/>
  <c r="MU87" i="63"/>
  <c r="NC87" i="63"/>
  <c r="NP87" i="63"/>
  <c r="PD87" i="63"/>
  <c r="LL87" i="63"/>
  <c r="ML87" i="63"/>
  <c r="NB87" i="63"/>
  <c r="PM87" i="63"/>
  <c r="IW87" i="63"/>
  <c r="KA87" i="63"/>
  <c r="MB87" i="63"/>
  <c r="OC87" i="63"/>
  <c r="PG87" i="63"/>
  <c r="KV87" i="63"/>
  <c r="MW87" i="63"/>
  <c r="OA87" i="63"/>
  <c r="OI87" i="63"/>
  <c r="OV87" i="63"/>
  <c r="PU87" i="63"/>
  <c r="IY87" i="63"/>
  <c r="LF87" i="63"/>
  <c r="NH87" i="63"/>
  <c r="OH87" i="63"/>
  <c r="QR87" i="63"/>
  <c r="RX87" i="63"/>
  <c r="LW87" i="63"/>
  <c r="PT87" i="63"/>
  <c r="KQ87" i="63"/>
  <c r="MJ87" i="63"/>
  <c r="NR87" i="63"/>
  <c r="QZ87" i="63"/>
  <c r="SF87" i="63"/>
  <c r="PH87" i="63"/>
  <c r="LV87" i="63"/>
  <c r="RH87" i="63"/>
  <c r="KE87" i="63"/>
  <c r="NX87" i="63"/>
  <c r="OX87" i="63"/>
  <c r="QJ87" i="63"/>
  <c r="MR87" i="63"/>
  <c r="KP87" i="63"/>
  <c r="ON87" i="63"/>
  <c r="RP87" i="63"/>
  <c r="IP87" i="63"/>
  <c r="LD87" i="63"/>
  <c r="PR87" i="63"/>
  <c r="QB87" i="63"/>
  <c r="LO87" i="63"/>
  <c r="Q37" i="20"/>
  <c r="E15" i="36" s="1"/>
  <c r="B216" i="63"/>
  <c r="C216" i="63"/>
  <c r="D216" i="63"/>
  <c r="E216" i="63"/>
  <c r="F216" i="63"/>
  <c r="G216" i="63"/>
  <c r="H216" i="63"/>
  <c r="I216" i="63"/>
  <c r="J216" i="63"/>
  <c r="K216" i="63"/>
  <c r="L216" i="63"/>
  <c r="M216" i="63"/>
  <c r="N216" i="63"/>
  <c r="O216" i="63"/>
  <c r="P216" i="63"/>
  <c r="Q216" i="63"/>
  <c r="R216" i="63"/>
  <c r="S216" i="63"/>
  <c r="T216" i="63"/>
  <c r="U216" i="63"/>
  <c r="V216" i="63"/>
  <c r="W216" i="63"/>
  <c r="X216" i="63"/>
  <c r="Y216" i="63"/>
  <c r="Z216" i="63"/>
  <c r="AA216" i="63"/>
  <c r="AB216" i="63"/>
  <c r="AC216" i="63"/>
  <c r="AD216" i="63"/>
  <c r="AE216" i="63"/>
  <c r="AF216" i="63"/>
  <c r="AG216" i="63"/>
  <c r="AH216" i="63"/>
  <c r="AI216" i="63"/>
  <c r="AJ216" i="63"/>
  <c r="AK216" i="63"/>
  <c r="AL216" i="63"/>
  <c r="AM216" i="63"/>
  <c r="AN216" i="63"/>
  <c r="AO216" i="63"/>
  <c r="AP216" i="63"/>
  <c r="AQ216" i="63"/>
  <c r="AS216" i="63"/>
  <c r="AU216" i="63"/>
  <c r="AW216" i="63"/>
  <c r="AY216" i="63"/>
  <c r="AX216" i="63"/>
  <c r="BB216" i="63"/>
  <c r="BD216" i="63"/>
  <c r="BF216" i="63"/>
  <c r="BH216" i="63"/>
  <c r="BJ216" i="63"/>
  <c r="BO216" i="63"/>
  <c r="AT216" i="63"/>
  <c r="BA216" i="63"/>
  <c r="BI216" i="63"/>
  <c r="BS216" i="63"/>
  <c r="BU216" i="63"/>
  <c r="BW216" i="63"/>
  <c r="BY216" i="63"/>
  <c r="CA216" i="63"/>
  <c r="CC216" i="63"/>
  <c r="CE216" i="63"/>
  <c r="CG216" i="63"/>
  <c r="CI216" i="63"/>
  <c r="CK216" i="63"/>
  <c r="CM216" i="63"/>
  <c r="CO216" i="63"/>
  <c r="CQ216" i="63"/>
  <c r="CS216" i="63"/>
  <c r="CU216" i="63"/>
  <c r="CW216" i="63"/>
  <c r="CY216" i="63"/>
  <c r="DA216" i="63"/>
  <c r="DC216" i="63"/>
  <c r="DE216" i="63"/>
  <c r="DG216" i="63"/>
  <c r="DI216" i="63"/>
  <c r="DK216" i="63"/>
  <c r="DM216" i="63"/>
  <c r="BC216" i="63"/>
  <c r="BT216" i="63"/>
  <c r="CB216" i="63"/>
  <c r="CJ216" i="63"/>
  <c r="CR216" i="63"/>
  <c r="CZ216" i="63"/>
  <c r="DH216" i="63"/>
  <c r="EI216" i="63"/>
  <c r="EJ216" i="63"/>
  <c r="EK216" i="63"/>
  <c r="EL216" i="63"/>
  <c r="EM216" i="63"/>
  <c r="EN216" i="63"/>
  <c r="EO216" i="63"/>
  <c r="EP216" i="63"/>
  <c r="EQ216" i="63"/>
  <c r="ER216" i="63"/>
  <c r="ES216" i="63"/>
  <c r="ET216" i="63"/>
  <c r="EU216" i="63"/>
  <c r="EV216" i="63"/>
  <c r="EW216" i="63"/>
  <c r="EX216" i="63"/>
  <c r="EY216" i="63"/>
  <c r="EZ216" i="63"/>
  <c r="FA216" i="63"/>
  <c r="FB216" i="63"/>
  <c r="FC216" i="63"/>
  <c r="FD216" i="63"/>
  <c r="FE216" i="63"/>
  <c r="FF216" i="63"/>
  <c r="FG216" i="63"/>
  <c r="FH216" i="63"/>
  <c r="FI216" i="63"/>
  <c r="FJ216" i="63"/>
  <c r="FK216" i="63"/>
  <c r="FL216" i="63"/>
  <c r="FM216" i="63"/>
  <c r="FN216" i="63"/>
  <c r="FO216" i="63"/>
  <c r="FP216" i="63"/>
  <c r="FQ216" i="63"/>
  <c r="FR216" i="63"/>
  <c r="FS216" i="63"/>
  <c r="FT216" i="63"/>
  <c r="FU216" i="63"/>
  <c r="FV216" i="63"/>
  <c r="FW216" i="63"/>
  <c r="FX216" i="63"/>
  <c r="FY216" i="63"/>
  <c r="FZ216" i="63"/>
  <c r="GA216" i="63"/>
  <c r="GB216" i="63"/>
  <c r="GC216" i="63"/>
  <c r="GD216" i="63"/>
  <c r="GE216" i="63"/>
  <c r="GF216" i="63"/>
  <c r="GG216" i="63"/>
  <c r="GH216" i="63"/>
  <c r="GI216" i="63"/>
  <c r="GJ216" i="63"/>
  <c r="GK216" i="63"/>
  <c r="GL216" i="63"/>
  <c r="GM216" i="63"/>
  <c r="GN216" i="63"/>
  <c r="GO216" i="63"/>
  <c r="GP216" i="63"/>
  <c r="GQ216" i="63"/>
  <c r="GR216" i="63"/>
  <c r="GS216" i="63"/>
  <c r="GT216" i="63"/>
  <c r="GU216" i="63"/>
  <c r="GV216" i="63"/>
  <c r="GW216" i="63"/>
  <c r="GX216" i="63"/>
  <c r="GY216" i="63"/>
  <c r="GZ216" i="63"/>
  <c r="HA216" i="63"/>
  <c r="HB216" i="63"/>
  <c r="HC216" i="63"/>
  <c r="HD216" i="63"/>
  <c r="HE216" i="63"/>
  <c r="HF216" i="63"/>
  <c r="HG216" i="63"/>
  <c r="HH216" i="63"/>
  <c r="HI216" i="63"/>
  <c r="HJ216" i="63"/>
  <c r="HK216" i="63"/>
  <c r="HL216" i="63"/>
  <c r="HM216" i="63"/>
  <c r="HN216" i="63"/>
  <c r="HO216" i="63"/>
  <c r="HP216" i="63"/>
  <c r="HQ216" i="63"/>
  <c r="HR216" i="63"/>
  <c r="HS216" i="63"/>
  <c r="HT216" i="63"/>
  <c r="HU216" i="63"/>
  <c r="BG216" i="63"/>
  <c r="DQ216" i="63"/>
  <c r="DU216" i="63"/>
  <c r="DY216" i="63"/>
  <c r="EC216" i="63"/>
  <c r="EG216" i="63"/>
  <c r="AZ216" i="63"/>
  <c r="BN216" i="63"/>
  <c r="CL216" i="63"/>
  <c r="DX216" i="63"/>
  <c r="EA216" i="63"/>
  <c r="HW216" i="63"/>
  <c r="IA216" i="63"/>
  <c r="IE216" i="63"/>
  <c r="BM216" i="63"/>
  <c r="CP216" i="63"/>
  <c r="CV216" i="63"/>
  <c r="DV216" i="63"/>
  <c r="CF216" i="63"/>
  <c r="CN216" i="63"/>
  <c r="DJ216" i="63"/>
  <c r="HV216" i="63"/>
  <c r="BE216" i="63"/>
  <c r="CX216" i="63"/>
  <c r="EF216" i="63"/>
  <c r="EH216" i="63"/>
  <c r="IG216" i="63"/>
  <c r="BV216" i="63"/>
  <c r="BX216" i="63"/>
  <c r="BZ216" i="63"/>
  <c r="DL216" i="63"/>
  <c r="DR216" i="63"/>
  <c r="BR216" i="63"/>
  <c r="DD216" i="63"/>
  <c r="DF216" i="63"/>
  <c r="DN216" i="63"/>
  <c r="EB216" i="63"/>
  <c r="BQ216" i="63"/>
  <c r="CD216" i="63"/>
  <c r="DB216" i="63"/>
  <c r="DS216" i="63"/>
  <c r="AV216" i="63"/>
  <c r="DT216" i="63"/>
  <c r="HX216" i="63"/>
  <c r="HY216" i="63"/>
  <c r="HZ216" i="63"/>
  <c r="IB216" i="63"/>
  <c r="IJ216" i="63"/>
  <c r="CT216" i="63"/>
  <c r="BK216" i="63"/>
  <c r="EE216" i="63"/>
  <c r="II216" i="63"/>
  <c r="IM216" i="63"/>
  <c r="IU216" i="63"/>
  <c r="JC216" i="63"/>
  <c r="JK216" i="63"/>
  <c r="JS216" i="63"/>
  <c r="IF216" i="63"/>
  <c r="IP216" i="63"/>
  <c r="IX216" i="63"/>
  <c r="JF216" i="63"/>
  <c r="JN216" i="63"/>
  <c r="JV216" i="63"/>
  <c r="JY216" i="63"/>
  <c r="KA216" i="63"/>
  <c r="KC216" i="63"/>
  <c r="KE216" i="63"/>
  <c r="KG216" i="63"/>
  <c r="KI216" i="63"/>
  <c r="KK216" i="63"/>
  <c r="KM216" i="63"/>
  <c r="KO216" i="63"/>
  <c r="KQ216" i="63"/>
  <c r="KS216" i="63"/>
  <c r="KU216" i="63"/>
  <c r="KW216" i="63"/>
  <c r="KY216" i="63"/>
  <c r="LA216" i="63"/>
  <c r="LC216" i="63"/>
  <c r="LE216" i="63"/>
  <c r="LG216" i="63"/>
  <c r="LI216" i="63"/>
  <c r="LK216" i="63"/>
  <c r="LM216" i="63"/>
  <c r="LO216" i="63"/>
  <c r="LQ216" i="63"/>
  <c r="LS216" i="63"/>
  <c r="LU216" i="63"/>
  <c r="LW216" i="63"/>
  <c r="LY216" i="63"/>
  <c r="MA216" i="63"/>
  <c r="MC216" i="63"/>
  <c r="ME216" i="63"/>
  <c r="MG216" i="63"/>
  <c r="MI216" i="63"/>
  <c r="MK216" i="63"/>
  <c r="MM216" i="63"/>
  <c r="MO216" i="63"/>
  <c r="MQ216" i="63"/>
  <c r="MS216" i="63"/>
  <c r="MU216" i="63"/>
  <c r="MW216" i="63"/>
  <c r="MY216" i="63"/>
  <c r="NA216" i="63"/>
  <c r="NC216" i="63"/>
  <c r="NE216" i="63"/>
  <c r="NG216" i="63"/>
  <c r="NI216" i="63"/>
  <c r="NK216" i="63"/>
  <c r="NM216" i="63"/>
  <c r="NO216" i="63"/>
  <c r="NQ216" i="63"/>
  <c r="NS216" i="63"/>
  <c r="NU216" i="63"/>
  <c r="NW216" i="63"/>
  <c r="NY216" i="63"/>
  <c r="OA216" i="63"/>
  <c r="OC216" i="63"/>
  <c r="OE216" i="63"/>
  <c r="OG216" i="63"/>
  <c r="OI216" i="63"/>
  <c r="OK216" i="63"/>
  <c r="OM216" i="63"/>
  <c r="OO216" i="63"/>
  <c r="OQ216" i="63"/>
  <c r="OS216" i="63"/>
  <c r="OU216" i="63"/>
  <c r="OW216" i="63"/>
  <c r="OY216" i="63"/>
  <c r="PA216" i="63"/>
  <c r="PC216" i="63"/>
  <c r="PE216" i="63"/>
  <c r="PG216" i="63"/>
  <c r="PI216" i="63"/>
  <c r="PK216" i="63"/>
  <c r="PM216" i="63"/>
  <c r="PO216" i="63"/>
  <c r="PQ216" i="63"/>
  <c r="PS216" i="63"/>
  <c r="PU216" i="63"/>
  <c r="PW216" i="63"/>
  <c r="PY216" i="63"/>
  <c r="QA216" i="63"/>
  <c r="QC216" i="63"/>
  <c r="QE216" i="63"/>
  <c r="QG216" i="63"/>
  <c r="QI216" i="63"/>
  <c r="QK216" i="63"/>
  <c r="QM216" i="63"/>
  <c r="QO216" i="63"/>
  <c r="QR216" i="63"/>
  <c r="QV216" i="63"/>
  <c r="QZ216" i="63"/>
  <c r="RD216" i="63"/>
  <c r="RH216" i="63"/>
  <c r="RL216" i="63"/>
  <c r="RP216" i="63"/>
  <c r="RT216" i="63"/>
  <c r="RX216" i="63"/>
  <c r="SB216" i="63"/>
  <c r="IK216" i="63"/>
  <c r="IW216" i="63"/>
  <c r="JJ216" i="63"/>
  <c r="JP216" i="63"/>
  <c r="JX216" i="63"/>
  <c r="KF216" i="63"/>
  <c r="KN216" i="63"/>
  <c r="BP216" i="63"/>
  <c r="DW216" i="63"/>
  <c r="IV216" i="63"/>
  <c r="JI216" i="63"/>
  <c r="JO216" i="63"/>
  <c r="ID216" i="63"/>
  <c r="IO216" i="63"/>
  <c r="JB216" i="63"/>
  <c r="JH216" i="63"/>
  <c r="IL216" i="63"/>
  <c r="JE216" i="63"/>
  <c r="JZ216" i="63"/>
  <c r="KB216" i="63"/>
  <c r="KD216" i="63"/>
  <c r="KT216" i="63"/>
  <c r="LB216" i="63"/>
  <c r="LJ216" i="63"/>
  <c r="LR216" i="63"/>
  <c r="LZ216" i="63"/>
  <c r="MH216" i="63"/>
  <c r="MP216" i="63"/>
  <c r="MX216" i="63"/>
  <c r="NF216" i="63"/>
  <c r="NN216" i="63"/>
  <c r="NV216" i="63"/>
  <c r="OD216" i="63"/>
  <c r="OL216" i="63"/>
  <c r="OT216" i="63"/>
  <c r="IC216" i="63"/>
  <c r="IR216" i="63"/>
  <c r="IT216" i="63"/>
  <c r="JM216" i="63"/>
  <c r="JW216" i="63"/>
  <c r="DZ216" i="63"/>
  <c r="IH216" i="63"/>
  <c r="IZ216" i="63"/>
  <c r="KV216" i="63"/>
  <c r="LD216" i="63"/>
  <c r="LL216" i="63"/>
  <c r="LT216" i="63"/>
  <c r="MB216" i="63"/>
  <c r="MJ216" i="63"/>
  <c r="MR216" i="63"/>
  <c r="MZ216" i="63"/>
  <c r="NH216" i="63"/>
  <c r="NP216" i="63"/>
  <c r="CH216" i="63"/>
  <c r="IS216" i="63"/>
  <c r="IY216" i="63"/>
  <c r="JU216" i="63"/>
  <c r="KJ216" i="63"/>
  <c r="KX216" i="63"/>
  <c r="MF216" i="63"/>
  <c r="NJ216" i="63"/>
  <c r="NX216" i="63"/>
  <c r="NZ216" i="63"/>
  <c r="OB216" i="63"/>
  <c r="QW216" i="63"/>
  <c r="RM216" i="63"/>
  <c r="SC216" i="63"/>
  <c r="SE216" i="63"/>
  <c r="SG216" i="63"/>
  <c r="AR216" i="63"/>
  <c r="ED216" i="63"/>
  <c r="LH216" i="63"/>
  <c r="ML216" i="63"/>
  <c r="NT216" i="63"/>
  <c r="PD216" i="63"/>
  <c r="PL216" i="63"/>
  <c r="PT216" i="63"/>
  <c r="JL216" i="63"/>
  <c r="JQ216" i="63"/>
  <c r="KL216" i="63"/>
  <c r="LN216" i="63"/>
  <c r="MV216" i="63"/>
  <c r="RA216" i="63"/>
  <c r="RQ216" i="63"/>
  <c r="DO216" i="63"/>
  <c r="PV216" i="63"/>
  <c r="PZ216" i="63"/>
  <c r="QD216" i="63"/>
  <c r="QU216" i="63"/>
  <c r="QX216" i="63"/>
  <c r="QY216" i="63"/>
  <c r="RB216" i="63"/>
  <c r="RC216" i="63"/>
  <c r="RF216" i="63"/>
  <c r="DP216" i="63"/>
  <c r="IN216" i="63"/>
  <c r="JG216" i="63"/>
  <c r="LX216" i="63"/>
  <c r="OV216" i="63"/>
  <c r="PB216" i="63"/>
  <c r="QJ216" i="63"/>
  <c r="QQ216" i="63"/>
  <c r="QS216" i="63"/>
  <c r="QT216" i="63"/>
  <c r="BL216" i="63"/>
  <c r="JT216" i="63"/>
  <c r="KR216" i="63"/>
  <c r="LF216" i="63"/>
  <c r="MN216" i="63"/>
  <c r="NB216" i="63"/>
  <c r="ON216" i="63"/>
  <c r="PH216" i="63"/>
  <c r="QP216" i="63"/>
  <c r="KH216" i="63"/>
  <c r="ND216" i="63"/>
  <c r="PR216" i="63"/>
  <c r="RZ216" i="63"/>
  <c r="LP216" i="63"/>
  <c r="NR216" i="63"/>
  <c r="OJ216" i="63"/>
  <c r="OR216" i="63"/>
  <c r="OZ216" i="63"/>
  <c r="PN216" i="63"/>
  <c r="RE216" i="63"/>
  <c r="RR216" i="63"/>
  <c r="RW216" i="63"/>
  <c r="SF216" i="63"/>
  <c r="JA216" i="63"/>
  <c r="NL216" i="63"/>
  <c r="OH216" i="63"/>
  <c r="OP216" i="63"/>
  <c r="OX216" i="63"/>
  <c r="PP216" i="63"/>
  <c r="RJ216" i="63"/>
  <c r="RO216" i="63"/>
  <c r="JD216" i="63"/>
  <c r="JR216" i="63"/>
  <c r="IQ216" i="63"/>
  <c r="MD216" i="63"/>
  <c r="SD216" i="63"/>
  <c r="MT216" i="63"/>
  <c r="OF216" i="63"/>
  <c r="QB216" i="63"/>
  <c r="RG216" i="63"/>
  <c r="PJ216" i="63"/>
  <c r="PX216" i="63"/>
  <c r="QF216" i="63"/>
  <c r="RK216" i="63"/>
  <c r="SA216" i="63"/>
  <c r="QL216" i="63"/>
  <c r="RV216" i="63"/>
  <c r="PF216" i="63"/>
  <c r="QN216" i="63"/>
  <c r="RN216" i="63"/>
  <c r="RY216" i="63"/>
  <c r="LV216" i="63"/>
  <c r="RU216" i="63"/>
  <c r="KP216" i="63"/>
  <c r="KZ216" i="63"/>
  <c r="QH216" i="63"/>
  <c r="RI216" i="63"/>
  <c r="RS216" i="63"/>
  <c r="B261" i="63"/>
  <c r="C261" i="63"/>
  <c r="E261" i="63"/>
  <c r="G261" i="63"/>
  <c r="I261" i="63"/>
  <c r="K261" i="63"/>
  <c r="M261" i="63"/>
  <c r="O261" i="63"/>
  <c r="Q261" i="63"/>
  <c r="S261" i="63"/>
  <c r="U261" i="63"/>
  <c r="W261" i="63"/>
  <c r="Y261" i="63"/>
  <c r="AA261" i="63"/>
  <c r="AC261" i="63"/>
  <c r="AE261" i="63"/>
  <c r="AI261" i="63"/>
  <c r="AM261" i="63"/>
  <c r="AQ261" i="63"/>
  <c r="AH261" i="63"/>
  <c r="AT261" i="63"/>
  <c r="AV261" i="63"/>
  <c r="AX261" i="63"/>
  <c r="AZ261" i="63"/>
  <c r="J261" i="63"/>
  <c r="R261" i="63"/>
  <c r="Z261" i="63"/>
  <c r="AF261" i="63"/>
  <c r="D261" i="63"/>
  <c r="AD261" i="63"/>
  <c r="H261" i="63"/>
  <c r="AY261" i="63"/>
  <c r="BO261" i="63"/>
  <c r="V261" i="63"/>
  <c r="AO261" i="63"/>
  <c r="AS261" i="63"/>
  <c r="BC261" i="63"/>
  <c r="BK261" i="63"/>
  <c r="BR261" i="63"/>
  <c r="BT261" i="63"/>
  <c r="BV261" i="63"/>
  <c r="BX261" i="63"/>
  <c r="BZ261" i="63"/>
  <c r="CB261" i="63"/>
  <c r="CD261" i="63"/>
  <c r="CF261" i="63"/>
  <c r="CH261" i="63"/>
  <c r="CJ261" i="63"/>
  <c r="CL261" i="63"/>
  <c r="CN261" i="63"/>
  <c r="CP261" i="63"/>
  <c r="CR261" i="63"/>
  <c r="CT261" i="63"/>
  <c r="CV261" i="63"/>
  <c r="CX261" i="63"/>
  <c r="CZ261" i="63"/>
  <c r="DB261" i="63"/>
  <c r="DD261" i="63"/>
  <c r="DF261" i="63"/>
  <c r="DH261" i="63"/>
  <c r="DJ261" i="63"/>
  <c r="DL261" i="63"/>
  <c r="AJ261" i="63"/>
  <c r="AN261" i="63"/>
  <c r="AW261" i="63"/>
  <c r="BF261" i="63"/>
  <c r="BP261" i="63"/>
  <c r="L261" i="63"/>
  <c r="N261" i="63"/>
  <c r="AL261" i="63"/>
  <c r="AK261" i="63"/>
  <c r="BD261" i="63"/>
  <c r="BU261" i="63"/>
  <c r="CC261" i="63"/>
  <c r="CK261" i="63"/>
  <c r="CS261" i="63"/>
  <c r="DA261" i="63"/>
  <c r="DI261" i="63"/>
  <c r="DQ261" i="63"/>
  <c r="DU261" i="63"/>
  <c r="DY261" i="63"/>
  <c r="EC261" i="63"/>
  <c r="EG261" i="63"/>
  <c r="AR261" i="63"/>
  <c r="BG261" i="63"/>
  <c r="CO261" i="63"/>
  <c r="CU261" i="63"/>
  <c r="DT261" i="63"/>
  <c r="DW261" i="63"/>
  <c r="HW261" i="63"/>
  <c r="IA261" i="63"/>
  <c r="IE261" i="63"/>
  <c r="II261" i="63"/>
  <c r="IJ261" i="63"/>
  <c r="IK261" i="63"/>
  <c r="IL261" i="63"/>
  <c r="IM261" i="63"/>
  <c r="IN261" i="63"/>
  <c r="IO261" i="63"/>
  <c r="IP261" i="63"/>
  <c r="IQ261" i="63"/>
  <c r="IR261" i="63"/>
  <c r="IS261" i="63"/>
  <c r="IT261" i="63"/>
  <c r="IU261" i="63"/>
  <c r="IV261" i="63"/>
  <c r="IW261" i="63"/>
  <c r="IX261" i="63"/>
  <c r="IY261" i="63"/>
  <c r="IZ261" i="63"/>
  <c r="JA261" i="63"/>
  <c r="JB261" i="63"/>
  <c r="JC261" i="63"/>
  <c r="JD261" i="63"/>
  <c r="JE261" i="63"/>
  <c r="JF261" i="63"/>
  <c r="JG261" i="63"/>
  <c r="JH261" i="63"/>
  <c r="JI261" i="63"/>
  <c r="JJ261" i="63"/>
  <c r="JK261" i="63"/>
  <c r="JL261" i="63"/>
  <c r="JM261" i="63"/>
  <c r="JN261" i="63"/>
  <c r="JO261" i="63"/>
  <c r="JP261" i="63"/>
  <c r="JQ261" i="63"/>
  <c r="JR261" i="63"/>
  <c r="JS261" i="63"/>
  <c r="JT261" i="63"/>
  <c r="JU261" i="63"/>
  <c r="JV261" i="63"/>
  <c r="JW261" i="63"/>
  <c r="JX261" i="63"/>
  <c r="AG261" i="63"/>
  <c r="AU261" i="63"/>
  <c r="BS261" i="63"/>
  <c r="CY261" i="63"/>
  <c r="DR261" i="63"/>
  <c r="EH261" i="63"/>
  <c r="P261" i="63"/>
  <c r="T261" i="63"/>
  <c r="BI261" i="63"/>
  <c r="BM261" i="63"/>
  <c r="CM261" i="63"/>
  <c r="DV261" i="63"/>
  <c r="DX261" i="63"/>
  <c r="DZ261" i="63"/>
  <c r="EA261" i="63"/>
  <c r="EJ261" i="63"/>
  <c r="ER261" i="63"/>
  <c r="EZ261" i="63"/>
  <c r="FH261" i="63"/>
  <c r="FP261" i="63"/>
  <c r="FX261" i="63"/>
  <c r="GF261" i="63"/>
  <c r="GN261" i="63"/>
  <c r="GV261" i="63"/>
  <c r="HD261" i="63"/>
  <c r="HL261" i="63"/>
  <c r="HT261" i="63"/>
  <c r="IH261" i="63"/>
  <c r="F261" i="63"/>
  <c r="AP261" i="63"/>
  <c r="BL261" i="63"/>
  <c r="CA261" i="63"/>
  <c r="CW261" i="63"/>
  <c r="DE261" i="63"/>
  <c r="EM261" i="63"/>
  <c r="EU261" i="63"/>
  <c r="FC261" i="63"/>
  <c r="FK261" i="63"/>
  <c r="FS261" i="63"/>
  <c r="GA261" i="63"/>
  <c r="GI261" i="63"/>
  <c r="GQ261" i="63"/>
  <c r="GY261" i="63"/>
  <c r="HG261" i="63"/>
  <c r="HO261" i="63"/>
  <c r="IC261" i="63"/>
  <c r="IF261" i="63"/>
  <c r="CE261" i="63"/>
  <c r="CG261" i="63"/>
  <c r="EB261" i="63"/>
  <c r="EF261" i="63"/>
  <c r="EQ261" i="63"/>
  <c r="EW261" i="63"/>
  <c r="FJ261" i="63"/>
  <c r="BN261" i="63"/>
  <c r="BY261" i="63"/>
  <c r="DK261" i="63"/>
  <c r="DM261" i="63"/>
  <c r="DP261" i="63"/>
  <c r="EP261" i="63"/>
  <c r="EV261" i="63"/>
  <c r="FI261" i="63"/>
  <c r="AB261" i="63"/>
  <c r="DC261" i="63"/>
  <c r="DO261" i="63"/>
  <c r="DS261" i="63"/>
  <c r="EN261" i="63"/>
  <c r="FA261" i="63"/>
  <c r="FN261" i="63"/>
  <c r="FT261" i="63"/>
  <c r="FO261" i="63"/>
  <c r="FU261" i="63"/>
  <c r="GO261" i="63"/>
  <c r="HB261" i="63"/>
  <c r="DN261" i="63"/>
  <c r="ES261" i="63"/>
  <c r="FL261" i="63"/>
  <c r="GM261" i="63"/>
  <c r="GS261" i="63"/>
  <c r="HF261" i="63"/>
  <c r="HS261" i="63"/>
  <c r="BW261" i="63"/>
  <c r="EY261" i="63"/>
  <c r="FZ261" i="63"/>
  <c r="GE261" i="63"/>
  <c r="GK261" i="63"/>
  <c r="GX261" i="63"/>
  <c r="EI261" i="63"/>
  <c r="EL261" i="63"/>
  <c r="EO261" i="63"/>
  <c r="EX261" i="63"/>
  <c r="FD261" i="63"/>
  <c r="FW261" i="63"/>
  <c r="HX261" i="63"/>
  <c r="JZ261" i="63"/>
  <c r="KB261" i="63"/>
  <c r="KD261" i="63"/>
  <c r="KF261" i="63"/>
  <c r="KH261" i="63"/>
  <c r="KJ261" i="63"/>
  <c r="KL261" i="63"/>
  <c r="KN261" i="63"/>
  <c r="KP261" i="63"/>
  <c r="KR261" i="63"/>
  <c r="KT261" i="63"/>
  <c r="KV261" i="63"/>
  <c r="KX261" i="63"/>
  <c r="KZ261" i="63"/>
  <c r="LB261" i="63"/>
  <c r="LD261" i="63"/>
  <c r="LF261" i="63"/>
  <c r="LH261" i="63"/>
  <c r="LJ261" i="63"/>
  <c r="LL261" i="63"/>
  <c r="LN261" i="63"/>
  <c r="LP261" i="63"/>
  <c r="LR261" i="63"/>
  <c r="LT261" i="63"/>
  <c r="LV261" i="63"/>
  <c r="LX261" i="63"/>
  <c r="LZ261" i="63"/>
  <c r="MB261" i="63"/>
  <c r="MD261" i="63"/>
  <c r="MF261" i="63"/>
  <c r="MH261" i="63"/>
  <c r="MJ261" i="63"/>
  <c r="ML261" i="63"/>
  <c r="MN261" i="63"/>
  <c r="MP261" i="63"/>
  <c r="MR261" i="63"/>
  <c r="MT261" i="63"/>
  <c r="MV261" i="63"/>
  <c r="MX261" i="63"/>
  <c r="MZ261" i="63"/>
  <c r="NB261" i="63"/>
  <c r="ND261" i="63"/>
  <c r="NF261" i="63"/>
  <c r="NH261" i="63"/>
  <c r="NJ261" i="63"/>
  <c r="NL261" i="63"/>
  <c r="NN261" i="63"/>
  <c r="NP261" i="63"/>
  <c r="NR261" i="63"/>
  <c r="NT261" i="63"/>
  <c r="NV261" i="63"/>
  <c r="NX261" i="63"/>
  <c r="NZ261" i="63"/>
  <c r="OB261" i="63"/>
  <c r="OD261" i="63"/>
  <c r="OF261" i="63"/>
  <c r="OH261" i="63"/>
  <c r="OJ261" i="63"/>
  <c r="OL261" i="63"/>
  <c r="ON261" i="63"/>
  <c r="OP261" i="63"/>
  <c r="OR261" i="63"/>
  <c r="OT261" i="63"/>
  <c r="OV261" i="63"/>
  <c r="OX261" i="63"/>
  <c r="OZ261" i="63"/>
  <c r="PB261" i="63"/>
  <c r="PD261" i="63"/>
  <c r="PF261" i="63"/>
  <c r="PH261" i="63"/>
  <c r="PJ261" i="63"/>
  <c r="PL261" i="63"/>
  <c r="PN261" i="63"/>
  <c r="PP261" i="63"/>
  <c r="PR261" i="63"/>
  <c r="PT261" i="63"/>
  <c r="PV261" i="63"/>
  <c r="PX261" i="63"/>
  <c r="PZ261" i="63"/>
  <c r="QB261" i="63"/>
  <c r="QD261" i="63"/>
  <c r="QF261" i="63"/>
  <c r="QH261" i="63"/>
  <c r="QJ261" i="63"/>
  <c r="QL261" i="63"/>
  <c r="QN261" i="63"/>
  <c r="QP261" i="63"/>
  <c r="SD261" i="63"/>
  <c r="SE261" i="63"/>
  <c r="SF261" i="63"/>
  <c r="SG261" i="63"/>
  <c r="GH261" i="63"/>
  <c r="GJ261" i="63"/>
  <c r="HA261" i="63"/>
  <c r="HJ261" i="63"/>
  <c r="HN261" i="63"/>
  <c r="IB261" i="63"/>
  <c r="QR261" i="63"/>
  <c r="QV261" i="63"/>
  <c r="QZ261" i="63"/>
  <c r="RD261" i="63"/>
  <c r="RH261" i="63"/>
  <c r="RL261" i="63"/>
  <c r="RP261" i="63"/>
  <c r="RT261" i="63"/>
  <c r="RX261" i="63"/>
  <c r="SB261" i="63"/>
  <c r="DG261" i="63"/>
  <c r="FE261" i="63"/>
  <c r="FM261" i="63"/>
  <c r="FQ261" i="63"/>
  <c r="GR261" i="63"/>
  <c r="GW261" i="63"/>
  <c r="HH261" i="63"/>
  <c r="BH261" i="63"/>
  <c r="EK261" i="63"/>
  <c r="GC261" i="63"/>
  <c r="HU261" i="63"/>
  <c r="BQ261" i="63"/>
  <c r="ET261" i="63"/>
  <c r="FB261" i="63"/>
  <c r="FF261" i="63"/>
  <c r="FR261" i="63"/>
  <c r="GP261" i="63"/>
  <c r="GU261" i="63"/>
  <c r="GZ261" i="63"/>
  <c r="HE261" i="63"/>
  <c r="HZ261" i="63"/>
  <c r="BA261" i="63"/>
  <c r="FG261" i="63"/>
  <c r="GB261" i="63"/>
  <c r="HM261" i="63"/>
  <c r="HV261" i="63"/>
  <c r="KM261" i="63"/>
  <c r="KO261" i="63"/>
  <c r="KQ261" i="63"/>
  <c r="KS261" i="63"/>
  <c r="LA261" i="63"/>
  <c r="LI261" i="63"/>
  <c r="LQ261" i="63"/>
  <c r="LY261" i="63"/>
  <c r="MG261" i="63"/>
  <c r="MO261" i="63"/>
  <c r="MW261" i="63"/>
  <c r="NE261" i="63"/>
  <c r="NM261" i="63"/>
  <c r="BB261" i="63"/>
  <c r="GG261" i="63"/>
  <c r="HK261" i="63"/>
  <c r="HY261" i="63"/>
  <c r="KE261" i="63"/>
  <c r="KG261" i="63"/>
  <c r="KI261" i="63"/>
  <c r="KK261" i="63"/>
  <c r="GT261" i="63"/>
  <c r="LC261" i="63"/>
  <c r="LG261" i="63"/>
  <c r="MK261" i="63"/>
  <c r="NQ261" i="63"/>
  <c r="OS261" i="63"/>
  <c r="OU261" i="63"/>
  <c r="OW261" i="63"/>
  <c r="OY261" i="63"/>
  <c r="PA261" i="63"/>
  <c r="PI261" i="63"/>
  <c r="PQ261" i="63"/>
  <c r="PY261" i="63"/>
  <c r="QG261" i="63"/>
  <c r="QO261" i="63"/>
  <c r="QS261" i="63"/>
  <c r="RI261" i="63"/>
  <c r="RY261" i="63"/>
  <c r="CI261" i="63"/>
  <c r="HP261" i="63"/>
  <c r="IG261" i="63"/>
  <c r="KC261" i="63"/>
  <c r="LM261" i="63"/>
  <c r="MQ261" i="63"/>
  <c r="MU261" i="63"/>
  <c r="OK261" i="63"/>
  <c r="OM261" i="63"/>
  <c r="OO261" i="63"/>
  <c r="OQ261" i="63"/>
  <c r="EE261" i="63"/>
  <c r="HC261" i="63"/>
  <c r="HQ261" i="63"/>
  <c r="LS261" i="63"/>
  <c r="LW261" i="63"/>
  <c r="NA261" i="63"/>
  <c r="NO261" i="63"/>
  <c r="OC261" i="63"/>
  <c r="OE261" i="63"/>
  <c r="OG261" i="63"/>
  <c r="OI261" i="63"/>
  <c r="PC261" i="63"/>
  <c r="PK261" i="63"/>
  <c r="PS261" i="63"/>
  <c r="QA261" i="63"/>
  <c r="QI261" i="63"/>
  <c r="QW261" i="63"/>
  <c r="RM261" i="63"/>
  <c r="SC261" i="63"/>
  <c r="BJ261" i="63"/>
  <c r="CQ261" i="63"/>
  <c r="GD261" i="63"/>
  <c r="KU261" i="63"/>
  <c r="LO261" i="63"/>
  <c r="MC261" i="63"/>
  <c r="NK261" i="63"/>
  <c r="NU261" i="63"/>
  <c r="RW261" i="63"/>
  <c r="RZ261" i="63"/>
  <c r="SA261" i="63"/>
  <c r="KW261" i="63"/>
  <c r="LK261" i="63"/>
  <c r="ME261" i="63"/>
  <c r="MS261" i="63"/>
  <c r="NG261" i="63"/>
  <c r="NS261" i="63"/>
  <c r="PG261" i="63"/>
  <c r="QM261" i="63"/>
  <c r="RQ261" i="63"/>
  <c r="RS261" i="63"/>
  <c r="RU261" i="63"/>
  <c r="RV261" i="63"/>
  <c r="HI261" i="63"/>
  <c r="ID261" i="63"/>
  <c r="MA261" i="63"/>
  <c r="NI261" i="63"/>
  <c r="NW261" i="63"/>
  <c r="PM261" i="63"/>
  <c r="RG261" i="63"/>
  <c r="RJ261" i="63"/>
  <c r="RK261" i="63"/>
  <c r="RN261" i="63"/>
  <c r="RO261" i="63"/>
  <c r="RR261" i="63"/>
  <c r="GL261" i="63"/>
  <c r="MI261" i="63"/>
  <c r="PE261" i="63"/>
  <c r="QQ261" i="63"/>
  <c r="QY261" i="63"/>
  <c r="X261" i="63"/>
  <c r="HR261" i="63"/>
  <c r="KA261" i="63"/>
  <c r="MM261" i="63"/>
  <c r="PU261" i="63"/>
  <c r="RA261" i="63"/>
  <c r="FY261" i="63"/>
  <c r="KY261" i="63"/>
  <c r="LU261" i="63"/>
  <c r="OA261" i="63"/>
  <c r="RF261" i="63"/>
  <c r="MY261" i="63"/>
  <c r="PO261" i="63"/>
  <c r="QU261" i="63"/>
  <c r="FV261" i="63"/>
  <c r="PW261" i="63"/>
  <c r="QT261" i="63"/>
  <c r="ED261" i="63"/>
  <c r="QX261" i="63"/>
  <c r="BE261" i="63"/>
  <c r="JY261" i="63"/>
  <c r="NC261" i="63"/>
  <c r="QC261" i="63"/>
  <c r="RE261" i="63"/>
  <c r="NY261" i="63"/>
  <c r="RC261" i="63"/>
  <c r="RB261" i="63"/>
  <c r="LE261" i="63"/>
  <c r="QK261" i="63"/>
  <c r="QE261" i="63"/>
  <c r="G19" i="63" l="1"/>
  <c r="AA28" i="63" s="1"/>
  <c r="H118" i="19"/>
  <c r="P173" i="19"/>
  <c r="A163" i="19"/>
  <c r="B168" i="21"/>
  <c r="B253" i="21"/>
  <c r="F19" i="63"/>
  <c r="B148" i="33"/>
  <c r="B150" i="33" s="1"/>
  <c r="D118" i="19"/>
  <c r="D117" i="19" s="1"/>
  <c r="D116" i="19" s="1"/>
  <c r="D115" i="19" s="1"/>
  <c r="B254" i="21"/>
  <c r="P28" i="21"/>
  <c r="O31" i="21"/>
  <c r="O27" i="21"/>
  <c r="P29" i="21"/>
  <c r="O30" i="21"/>
  <c r="P30" i="21"/>
  <c r="P31" i="21"/>
  <c r="O28" i="21"/>
  <c r="O29" i="21"/>
  <c r="B250" i="21"/>
  <c r="D14" i="63"/>
  <c r="D15" i="63" s="1"/>
  <c r="M55" i="63"/>
  <c r="S46" i="63" s="1"/>
  <c r="I28" i="63"/>
  <c r="L55" i="63"/>
  <c r="L54" i="63"/>
  <c r="M54" i="63"/>
  <c r="M58" i="63"/>
  <c r="L59" i="63" s="1"/>
  <c r="QO76" i="21"/>
  <c r="QO83" i="21" s="1"/>
  <c r="QU76" i="21"/>
  <c r="QU83" i="21" s="1"/>
  <c r="RA76" i="21"/>
  <c r="RA83" i="21" s="1"/>
  <c r="OL76" i="21"/>
  <c r="OL83" i="21" s="1"/>
  <c r="IG76" i="21"/>
  <c r="IG83" i="21" s="1"/>
  <c r="PY76" i="21"/>
  <c r="PY83" i="21" s="1"/>
  <c r="QP76" i="21"/>
  <c r="QP83" i="21" s="1"/>
  <c r="QS76" i="21"/>
  <c r="QS83" i="21" s="1"/>
  <c r="QB76" i="21"/>
  <c r="QB83" i="21" s="1"/>
  <c r="RC76" i="21"/>
  <c r="RC83" i="21" s="1"/>
  <c r="OQ76" i="21"/>
  <c r="OQ83" i="21" s="1"/>
  <c r="QN76" i="21"/>
  <c r="QN83" i="21" s="1"/>
  <c r="RE76" i="21"/>
  <c r="RE83" i="21" s="1"/>
  <c r="QY76" i="21"/>
  <c r="QY83" i="21" s="1"/>
  <c r="PG76" i="21"/>
  <c r="PG83" i="21" s="1"/>
  <c r="PV76" i="21"/>
  <c r="PV83" i="21" s="1"/>
  <c r="PO76" i="21"/>
  <c r="PO83" i="21" s="1"/>
  <c r="PS76" i="21"/>
  <c r="PS83" i="21" s="1"/>
  <c r="PW76" i="21"/>
  <c r="PW83" i="21" s="1"/>
  <c r="PT76" i="21"/>
  <c r="PT83" i="21" s="1"/>
  <c r="QA76" i="21"/>
  <c r="QA83" i="21" s="1"/>
  <c r="PI76" i="21"/>
  <c r="PI83" i="21" s="1"/>
  <c r="PA76" i="21"/>
  <c r="PA83" i="21" s="1"/>
  <c r="PK76" i="21"/>
  <c r="PK83" i="21" s="1"/>
  <c r="PJ76" i="21"/>
  <c r="PJ83" i="21" s="1"/>
  <c r="NZ76" i="21"/>
  <c r="NZ83" i="21" s="1"/>
  <c r="MX76" i="21"/>
  <c r="MX83" i="21" s="1"/>
  <c r="QR76" i="21"/>
  <c r="QR83" i="21" s="1"/>
  <c r="QM76" i="21"/>
  <c r="QM83" i="21" s="1"/>
  <c r="LQ76" i="21"/>
  <c r="LQ83" i="21" s="1"/>
  <c r="OD76" i="21"/>
  <c r="OD83" i="21" s="1"/>
  <c r="KB76" i="21"/>
  <c r="KB83" i="21" s="1"/>
  <c r="NE76" i="21"/>
  <c r="NE83" i="21" s="1"/>
  <c r="MU76" i="21"/>
  <c r="MU83" i="21" s="1"/>
  <c r="PB76" i="21"/>
  <c r="PB83" i="21" s="1"/>
  <c r="OE76" i="21"/>
  <c r="OE83" i="21" s="1"/>
  <c r="MI76" i="21"/>
  <c r="MI83" i="21" s="1"/>
  <c r="NF76" i="21"/>
  <c r="NF83" i="21" s="1"/>
  <c r="OP76" i="21"/>
  <c r="OP83" i="21" s="1"/>
  <c r="OU76" i="21"/>
  <c r="OU83" i="21" s="1"/>
  <c r="RD76" i="21"/>
  <c r="RD83" i="21" s="1"/>
  <c r="KZ76" i="21"/>
  <c r="KZ83" i="21" s="1"/>
  <c r="RT76" i="21"/>
  <c r="RT83" i="21" s="1"/>
  <c r="KS76" i="21"/>
  <c r="KS83" i="21" s="1"/>
  <c r="II76" i="21"/>
  <c r="II83" i="21" s="1"/>
  <c r="RK76" i="21"/>
  <c r="RK83" i="21" s="1"/>
  <c r="OI76" i="21"/>
  <c r="OI83" i="21" s="1"/>
  <c r="RF76" i="21"/>
  <c r="RF83" i="21" s="1"/>
  <c r="JW76" i="21"/>
  <c r="JW83" i="21" s="1"/>
  <c r="RI76" i="21"/>
  <c r="RI83" i="21" s="1"/>
  <c r="QJ76" i="21"/>
  <c r="QJ83" i="21" s="1"/>
  <c r="RL76" i="21"/>
  <c r="RL83" i="21" s="1"/>
  <c r="RJ76" i="21"/>
  <c r="RJ83" i="21" s="1"/>
  <c r="HU76" i="21"/>
  <c r="HU83" i="21" s="1"/>
  <c r="EZ74" i="21"/>
  <c r="EZ81" i="21" s="1"/>
  <c r="M54" i="33"/>
  <c r="F28" i="33" a="1"/>
  <c r="F28" i="33" s="1"/>
  <c r="G28" i="33" s="1"/>
  <c r="M55" i="33"/>
  <c r="S46" i="33" s="1"/>
  <c r="L55" i="33"/>
  <c r="R45" i="33" s="1"/>
  <c r="L54" i="33"/>
  <c r="M58" i="33"/>
  <c r="L59" i="33" s="1"/>
  <c r="NB148" i="33"/>
  <c r="NB150" i="33" s="1"/>
  <c r="EE72" i="21"/>
  <c r="EE79" i="21" s="1"/>
  <c r="BB148" i="33"/>
  <c r="BB150" i="33" s="1"/>
  <c r="HA148" i="33"/>
  <c r="HA150" i="33" s="1"/>
  <c r="MF148" i="33"/>
  <c r="MF150" i="33" s="1"/>
  <c r="PN148" i="33"/>
  <c r="PN150" i="33" s="1"/>
  <c r="IP148" i="33"/>
  <c r="IP150" i="33" s="1"/>
  <c r="MW148" i="33"/>
  <c r="MW150" i="33" s="1"/>
  <c r="NZ148" i="33"/>
  <c r="NZ150" i="33" s="1"/>
  <c r="SE148" i="33"/>
  <c r="SE150" i="33" s="1"/>
  <c r="HL72" i="21"/>
  <c r="HL79" i="21" s="1"/>
  <c r="JS148" i="33"/>
  <c r="JS150" i="33" s="1"/>
  <c r="CB148" i="33"/>
  <c r="CB150" i="33" s="1"/>
  <c r="IO148" i="33"/>
  <c r="IO150" i="33" s="1"/>
  <c r="RR148" i="33"/>
  <c r="RR150" i="33" s="1"/>
  <c r="NS72" i="21"/>
  <c r="NS79" i="21" s="1"/>
  <c r="QR148" i="33"/>
  <c r="QR150" i="33" s="1"/>
  <c r="OD148" i="33"/>
  <c r="OD150" i="33" s="1"/>
  <c r="IV148" i="33"/>
  <c r="IV150" i="33" s="1"/>
  <c r="CK148" i="33"/>
  <c r="CK150" i="33" s="1"/>
  <c r="FH148" i="33"/>
  <c r="FH150" i="33" s="1"/>
  <c r="JL148" i="33"/>
  <c r="JL150" i="33" s="1"/>
  <c r="FW148" i="33"/>
  <c r="FW150" i="33" s="1"/>
  <c r="NT72" i="21"/>
  <c r="NT79" i="21" s="1"/>
  <c r="PH148" i="33"/>
  <c r="PH150" i="33" s="1"/>
  <c r="HD148" i="33"/>
  <c r="HD150" i="33" s="1"/>
  <c r="RH148" i="33"/>
  <c r="RH150" i="33" s="1"/>
  <c r="ME148" i="33"/>
  <c r="ME150" i="33" s="1"/>
  <c r="PB148" i="33"/>
  <c r="PB150" i="33" s="1"/>
  <c r="QL148" i="33"/>
  <c r="QL150" i="33" s="1"/>
  <c r="ID72" i="21"/>
  <c r="ID79" i="21" s="1"/>
  <c r="HO148" i="33"/>
  <c r="HO150" i="33" s="1"/>
  <c r="JR72" i="21"/>
  <c r="JR79" i="21" s="1"/>
  <c r="RB148" i="33"/>
  <c r="RB150" i="33" s="1"/>
  <c r="BA72" i="21"/>
  <c r="BA79" i="21" s="1"/>
  <c r="H28" i="63"/>
  <c r="Z28" i="63"/>
  <c r="T28" i="63"/>
  <c r="U28" i="63"/>
  <c r="O28" i="63"/>
  <c r="F28" i="63" a="1"/>
  <c r="F29" i="63" s="1"/>
  <c r="G29" i="63" s="1"/>
  <c r="H117" i="19"/>
  <c r="I117" i="19" s="1"/>
  <c r="I173" i="19"/>
  <c r="J173" i="19"/>
  <c r="T28" i="33"/>
  <c r="Z28" i="33"/>
  <c r="N28" i="33"/>
  <c r="H28" i="33"/>
  <c r="E20" i="33"/>
  <c r="E115" i="19"/>
  <c r="H116" i="19"/>
  <c r="D89" i="63"/>
  <c r="C168" i="21"/>
  <c r="D14" i="33"/>
  <c r="F20" i="33" s="1"/>
  <c r="U28" i="33"/>
  <c r="AA28" i="33"/>
  <c r="I28" i="33"/>
  <c r="O28" i="33"/>
  <c r="N12" i="63"/>
  <c r="T12" i="63" s="1"/>
  <c r="N15" i="63"/>
  <c r="T15" i="63" s="1"/>
  <c r="N13" i="63"/>
  <c r="T13" i="63" s="1"/>
  <c r="N17" i="63"/>
  <c r="T17" i="63" s="1"/>
  <c r="N14" i="63"/>
  <c r="T14" i="63" s="1"/>
  <c r="N16" i="63"/>
  <c r="T16" i="63" s="1"/>
  <c r="B164" i="19"/>
  <c r="G162" i="19"/>
  <c r="D183" i="19" s="1"/>
  <c r="AK183" i="19"/>
  <c r="H165" i="19"/>
  <c r="F117" i="19"/>
  <c r="B56" i="18"/>
  <c r="E135" i="19" s="1"/>
  <c r="B52" i="18"/>
  <c r="E131" i="19" s="1"/>
  <c r="B31" i="18"/>
  <c r="B57" i="18"/>
  <c r="E136" i="19" s="1"/>
  <c r="B32" i="18"/>
  <c r="B54" i="18"/>
  <c r="E133" i="19" s="1"/>
  <c r="B30" i="18"/>
  <c r="B28" i="18"/>
  <c r="B24" i="18"/>
  <c r="B29" i="18"/>
  <c r="B53" i="18"/>
  <c r="E132" i="19" s="1"/>
  <c r="B48" i="18"/>
  <c r="B51" i="18"/>
  <c r="B49" i="18"/>
  <c r="B55" i="18"/>
  <c r="E134" i="19" s="1"/>
  <c r="C164" i="19" s="1"/>
  <c r="B50" i="18"/>
  <c r="B87" i="21"/>
  <c r="C89" i="33"/>
  <c r="C16" i="21"/>
  <c r="B16" i="21"/>
  <c r="F28" i="18"/>
  <c r="B52" i="17"/>
  <c r="F131" i="19" s="1"/>
  <c r="B30" i="17"/>
  <c r="B57" i="17"/>
  <c r="F136" i="19" s="1"/>
  <c r="B49" i="17"/>
  <c r="B56" i="17"/>
  <c r="F135" i="19" s="1"/>
  <c r="I165" i="19" s="1"/>
  <c r="B54" i="17"/>
  <c r="F133" i="19" s="1"/>
  <c r="B32" i="17"/>
  <c r="B31" i="17"/>
  <c r="B24" i="17"/>
  <c r="B51" i="17"/>
  <c r="B50" i="17"/>
  <c r="B48" i="17"/>
  <c r="B29" i="17"/>
  <c r="B55" i="17"/>
  <c r="F134" i="19" s="1"/>
  <c r="B28" i="17"/>
  <c r="B53" i="17"/>
  <c r="F132" i="19" s="1"/>
  <c r="C17" i="63"/>
  <c r="C15" i="63"/>
  <c r="X67" i="63"/>
  <c r="X68" i="63"/>
  <c r="C11" i="63"/>
  <c r="C14" i="63"/>
  <c r="X65" i="63"/>
  <c r="C8" i="63"/>
  <c r="C12" i="63"/>
  <c r="C9" i="63"/>
  <c r="X66" i="63"/>
  <c r="C16" i="63"/>
  <c r="X64" i="63"/>
  <c r="Y61" i="63"/>
  <c r="C13" i="63"/>
  <c r="C10" i="63"/>
  <c r="K115" i="19"/>
  <c r="Y61" i="33"/>
  <c r="C9" i="33"/>
  <c r="X68" i="33"/>
  <c r="C17" i="33"/>
  <c r="C14" i="33"/>
  <c r="C11" i="33"/>
  <c r="C15" i="33"/>
  <c r="X67" i="33"/>
  <c r="X64" i="33"/>
  <c r="X66" i="33"/>
  <c r="C10" i="33"/>
  <c r="C8" i="33"/>
  <c r="C12" i="33"/>
  <c r="C13" i="33"/>
  <c r="X65" i="33"/>
  <c r="C16" i="33"/>
  <c r="J118" i="19"/>
  <c r="E24" i="36"/>
  <c r="I25" i="36"/>
  <c r="F59" i="20"/>
  <c r="F61" i="20"/>
  <c r="G59" i="20"/>
  <c r="B68" i="33"/>
  <c r="G62" i="20"/>
  <c r="F63" i="20"/>
  <c r="D63" i="20"/>
  <c r="G63" i="20"/>
  <c r="EL127" i="63"/>
  <c r="BO127" i="63"/>
  <c r="RS127" i="63"/>
  <c r="MM127" i="63"/>
  <c r="OA127" i="63"/>
  <c r="QS127" i="63"/>
  <c r="BC127" i="63"/>
  <c r="MG127" i="63"/>
  <c r="HU127" i="63"/>
  <c r="LB127" i="63"/>
  <c r="NR127" i="63"/>
  <c r="GO127" i="63"/>
  <c r="MZ127" i="63"/>
  <c r="QT127" i="63"/>
  <c r="PI127" i="63"/>
  <c r="NL127" i="63"/>
  <c r="SG127" i="63"/>
  <c r="K127" i="63"/>
  <c r="IR127" i="63"/>
  <c r="DP127" i="63"/>
  <c r="CB127" i="63"/>
  <c r="OL127" i="63"/>
  <c r="MR127" i="63"/>
  <c r="HB127" i="63"/>
  <c r="JQ127" i="63"/>
  <c r="DH127" i="63"/>
  <c r="AZ127" i="63"/>
  <c r="QP127" i="63"/>
  <c r="MI127" i="63"/>
  <c r="OK127" i="63"/>
  <c r="QE127" i="63"/>
  <c r="EZ127" i="63"/>
  <c r="EV127" i="63"/>
  <c r="JD127" i="63"/>
  <c r="FI127" i="63"/>
  <c r="CR127" i="63"/>
  <c r="QR72" i="21"/>
  <c r="QR79" i="21" s="1"/>
  <c r="KG127" i="63"/>
  <c r="QJ127" i="63"/>
  <c r="RG127" i="63"/>
  <c r="MC127" i="63"/>
  <c r="PY127" i="63"/>
  <c r="NI127" i="63"/>
  <c r="NT127" i="63"/>
  <c r="NZ127" i="63"/>
  <c r="BF127" i="63"/>
  <c r="HH127" i="63"/>
  <c r="EX127" i="63"/>
  <c r="JR127" i="63"/>
  <c r="IS127" i="63"/>
  <c r="GQ127" i="63"/>
  <c r="EC127" i="63"/>
  <c r="DI127" i="63"/>
  <c r="CC127" i="63"/>
  <c r="E127" i="63"/>
  <c r="OD72" i="21"/>
  <c r="OD79" i="21" s="1"/>
  <c r="D59" i="20"/>
  <c r="FL127" i="63"/>
  <c r="LZ127" i="63"/>
  <c r="PE127" i="63"/>
  <c r="RW127" i="63"/>
  <c r="PK127" i="63"/>
  <c r="MK127" i="63"/>
  <c r="RB127" i="63"/>
  <c r="NC127" i="63"/>
  <c r="GJ127" i="63"/>
  <c r="QW127" i="63"/>
  <c r="GV127" i="63"/>
  <c r="FB127" i="63"/>
  <c r="JF127" i="63"/>
  <c r="S127" i="63"/>
  <c r="FK127" i="63"/>
  <c r="T127" i="63"/>
  <c r="CS127" i="63"/>
  <c r="SE72" i="21"/>
  <c r="SE79" i="21" s="1"/>
  <c r="FH72" i="21"/>
  <c r="FH79" i="21" s="1"/>
  <c r="BA148" i="33"/>
  <c r="BA150" i="33" s="1"/>
  <c r="JR148" i="33"/>
  <c r="JR150" i="33" s="1"/>
  <c r="NT148" i="33"/>
  <c r="NT150" i="33" s="1"/>
  <c r="RH72" i="21"/>
  <c r="RH79" i="21" s="1"/>
  <c r="FW72" i="21"/>
  <c r="FW79" i="21" s="1"/>
  <c r="HD72" i="21"/>
  <c r="HD79" i="21" s="1"/>
  <c r="ME72" i="21"/>
  <c r="PH72" i="21"/>
  <c r="PH79" i="21" s="1"/>
  <c r="JL72" i="21"/>
  <c r="JL79" i="21" s="1"/>
  <c r="EE148" i="33"/>
  <c r="EE150" i="33" s="1"/>
  <c r="NZ72" i="21"/>
  <c r="NZ79" i="21" s="1"/>
  <c r="ID148" i="33"/>
  <c r="ID150" i="33" s="1"/>
  <c r="JS72" i="21"/>
  <c r="HL148" i="33"/>
  <c r="HL150" i="33" s="1"/>
  <c r="PB72" i="21"/>
  <c r="NS148" i="33"/>
  <c r="NS150" i="33" s="1"/>
  <c r="NB72" i="21"/>
  <c r="HA72" i="21"/>
  <c r="HA79" i="21" s="1"/>
  <c r="PN72" i="21"/>
  <c r="PN79" i="21" s="1"/>
  <c r="IP72" i="21"/>
  <c r="CB72" i="21"/>
  <c r="CB79" i="21" s="1"/>
  <c r="HO72" i="21"/>
  <c r="HO79" i="21" s="1"/>
  <c r="MF72" i="21"/>
  <c r="RB72" i="21"/>
  <c r="RB79" i="21" s="1"/>
  <c r="IO72" i="21"/>
  <c r="IO79" i="21" s="1"/>
  <c r="RR72" i="21"/>
  <c r="CK72" i="21"/>
  <c r="CK79" i="21" s="1"/>
  <c r="MW72" i="21"/>
  <c r="MW79" i="21" s="1"/>
  <c r="IV72" i="21"/>
  <c r="IV79" i="21" s="1"/>
  <c r="AT127" i="63"/>
  <c r="M127" i="63"/>
  <c r="AO127" i="63"/>
  <c r="BG127" i="63"/>
  <c r="BV127" i="63"/>
  <c r="CD127" i="63"/>
  <c r="CL127" i="63"/>
  <c r="CT127" i="63"/>
  <c r="DB127" i="63"/>
  <c r="DJ127" i="63"/>
  <c r="N127" i="63"/>
  <c r="BH127" i="63"/>
  <c r="DZ127" i="63"/>
  <c r="EF127" i="63"/>
  <c r="EW127" i="63"/>
  <c r="FM127" i="63"/>
  <c r="GC127" i="63"/>
  <c r="GS127" i="63"/>
  <c r="HI127" i="63"/>
  <c r="EA127" i="63"/>
  <c r="IM127" i="63"/>
  <c r="IU127" i="63"/>
  <c r="JC127" i="63"/>
  <c r="JK127" i="63"/>
  <c r="JS127" i="63"/>
  <c r="ID127" i="63"/>
  <c r="FZ127" i="63"/>
  <c r="DQ127" i="63"/>
  <c r="FP127" i="63"/>
  <c r="AP127" i="63"/>
  <c r="DU127" i="63"/>
  <c r="EP127" i="63"/>
  <c r="RA127" i="63"/>
  <c r="SD127" i="63"/>
  <c r="KJ127" i="63"/>
  <c r="FX127" i="63"/>
  <c r="MD127" i="63"/>
  <c r="OP127" i="63"/>
  <c r="ME127" i="63"/>
  <c r="LP127" i="63"/>
  <c r="HT127" i="63"/>
  <c r="PG127" i="63"/>
  <c r="KA127" i="63"/>
  <c r="NE127" i="63"/>
  <c r="JX127" i="63"/>
  <c r="NQ127" i="63"/>
  <c r="PA127" i="63"/>
  <c r="JZ127" i="63"/>
  <c r="QB127" i="63"/>
  <c r="RZ127" i="63"/>
  <c r="NS127" i="63"/>
  <c r="RT127" i="63"/>
  <c r="LE127" i="63"/>
  <c r="KM127" i="63"/>
  <c r="LY127" i="63"/>
  <c r="QQ127" i="63"/>
  <c r="QL127" i="63"/>
  <c r="RO127" i="63"/>
  <c r="PF127" i="63"/>
  <c r="PV127" i="63"/>
  <c r="RK127" i="63"/>
  <c r="PM127" i="63"/>
  <c r="AU127" i="63"/>
  <c r="U127" i="63"/>
  <c r="L127" i="63"/>
  <c r="BI127" i="63"/>
  <c r="BW127" i="63"/>
  <c r="CE127" i="63"/>
  <c r="CM127" i="63"/>
  <c r="CU127" i="63"/>
  <c r="DC127" i="63"/>
  <c r="DK127" i="63"/>
  <c r="Y127" i="63"/>
  <c r="D127" i="63"/>
  <c r="ED127" i="63"/>
  <c r="EI127" i="63"/>
  <c r="EY127" i="63"/>
  <c r="FO127" i="63"/>
  <c r="GE127" i="63"/>
  <c r="GU127" i="63"/>
  <c r="HK127" i="63"/>
  <c r="HW127" i="63"/>
  <c r="B127" i="63"/>
  <c r="AV127" i="63"/>
  <c r="AC127" i="63"/>
  <c r="R127" i="63"/>
  <c r="BK127" i="63"/>
  <c r="BX127" i="63"/>
  <c r="CF127" i="63"/>
  <c r="CN127" i="63"/>
  <c r="CV127" i="63"/>
  <c r="DD127" i="63"/>
  <c r="DL127" i="63"/>
  <c r="AH127" i="63"/>
  <c r="W127" i="63"/>
  <c r="EH127" i="63"/>
  <c r="EK127" i="63"/>
  <c r="FA127" i="63"/>
  <c r="FQ127" i="63"/>
  <c r="GG127" i="63"/>
  <c r="GW127" i="63"/>
  <c r="HM127" i="63"/>
  <c r="IA127" i="63"/>
  <c r="IO127" i="63"/>
  <c r="IW127" i="63"/>
  <c r="JE127" i="63"/>
  <c r="JM127" i="63"/>
  <c r="JU127" i="63"/>
  <c r="J127" i="63"/>
  <c r="GP127" i="63"/>
  <c r="FD127" i="63"/>
  <c r="FH127" i="63"/>
  <c r="GT127" i="63"/>
  <c r="HD127" i="63"/>
  <c r="GD127" i="63"/>
  <c r="RI127" i="63"/>
  <c r="SF127" i="63"/>
  <c r="HJ127" i="63"/>
  <c r="HP127" i="63"/>
  <c r="MT127" i="63"/>
  <c r="G127" i="63"/>
  <c r="MU127" i="63"/>
  <c r="MF127" i="63"/>
  <c r="KN127" i="63"/>
  <c r="PW127" i="63"/>
  <c r="KK127" i="63"/>
  <c r="OY127" i="63"/>
  <c r="KP127" i="63"/>
  <c r="OR127" i="63"/>
  <c r="PQ127" i="63"/>
  <c r="NF127" i="63"/>
  <c r="LM127" i="63"/>
  <c r="KU127" i="63"/>
  <c r="OM127" i="63"/>
  <c r="RX127" i="63"/>
  <c r="NH127" i="63"/>
  <c r="MP127" i="63"/>
  <c r="NP127" i="63"/>
  <c r="RN127" i="63"/>
  <c r="RC127" i="63"/>
  <c r="LR127" i="63"/>
  <c r="RH127" i="63"/>
  <c r="MO127" i="63"/>
  <c r="OJ127" i="63"/>
  <c r="QC127" i="63"/>
  <c r="AJ127" i="63"/>
  <c r="AX127" i="63"/>
  <c r="H127" i="63"/>
  <c r="AG127" i="63"/>
  <c r="BR127" i="63"/>
  <c r="BZ127" i="63"/>
  <c r="CH127" i="63"/>
  <c r="CP127" i="63"/>
  <c r="CX127" i="63"/>
  <c r="DF127" i="63"/>
  <c r="C127" i="63"/>
  <c r="BD127" i="63"/>
  <c r="BM127" i="63"/>
  <c r="BB127" i="63"/>
  <c r="EO127" i="63"/>
  <c r="FE127" i="63"/>
  <c r="FU127" i="63"/>
  <c r="GK127" i="63"/>
  <c r="HA127" i="63"/>
  <c r="HQ127" i="63"/>
  <c r="II127" i="63"/>
  <c r="IQ127" i="63"/>
  <c r="IY127" i="63"/>
  <c r="JG127" i="63"/>
  <c r="JO127" i="63"/>
  <c r="JW127" i="63"/>
  <c r="ET127" i="63"/>
  <c r="HF127" i="63"/>
  <c r="BP127" i="63"/>
  <c r="ER127" i="63"/>
  <c r="AK127" i="63"/>
  <c r="HY127" i="63"/>
  <c r="HR127" i="63"/>
  <c r="RQ127" i="63"/>
  <c r="O127" i="63"/>
  <c r="DO127" i="63"/>
  <c r="KX127" i="63"/>
  <c r="NJ127" i="63"/>
  <c r="KY127" i="63"/>
  <c r="NK127" i="63"/>
  <c r="MV127" i="63"/>
  <c r="LQ127" i="63"/>
  <c r="QM127" i="63"/>
  <c r="KW127" i="63"/>
  <c r="PH127" i="63"/>
  <c r="LT127" i="63"/>
  <c r="OT127" i="63"/>
  <c r="QG127" i="63"/>
  <c r="NO127" i="63"/>
  <c r="OC127" i="63"/>
  <c r="LI127" i="63"/>
  <c r="PN127" i="63"/>
  <c r="FV127" i="63"/>
  <c r="QK127" i="63"/>
  <c r="PC127" i="63"/>
  <c r="PL127" i="63"/>
  <c r="NV127" i="63"/>
  <c r="LA127" i="63"/>
  <c r="KO127" i="63"/>
  <c r="OI127" i="63"/>
  <c r="LL127" i="63"/>
  <c r="OO127" i="63"/>
  <c r="QR127" i="63"/>
  <c r="BL127" i="63"/>
  <c r="C60" i="20"/>
  <c r="G60" i="20" s="1"/>
  <c r="ON127" i="63"/>
  <c r="LK127" i="63"/>
  <c r="RD127" i="63"/>
  <c r="QA127" i="63"/>
  <c r="NM127" i="63"/>
  <c r="KC127" i="63"/>
  <c r="MN127" i="63"/>
  <c r="ML127" i="63"/>
  <c r="SC127" i="63"/>
  <c r="GF127" i="63"/>
  <c r="DW127" i="63"/>
  <c r="EG127" i="63"/>
  <c r="JA127" i="63"/>
  <c r="IN127" i="63"/>
  <c r="FC127" i="63"/>
  <c r="DE127" i="63"/>
  <c r="BY127" i="63"/>
  <c r="AW127" i="63"/>
  <c r="PB127" i="63"/>
  <c r="PR127" i="63"/>
  <c r="QY127" i="63"/>
  <c r="PJ127" i="63"/>
  <c r="PU127" i="63"/>
  <c r="OU127" i="63"/>
  <c r="KS127" i="63"/>
  <c r="LG127" i="63"/>
  <c r="RY127" i="63"/>
  <c r="GX127" i="63"/>
  <c r="EE127" i="63"/>
  <c r="IZ127" i="63"/>
  <c r="HG127" i="63"/>
  <c r="GA127" i="63"/>
  <c r="DV127" i="63"/>
  <c r="F127" i="63"/>
  <c r="DA127" i="63"/>
  <c r="CK127" i="63"/>
  <c r="BU127" i="63"/>
  <c r="AS127" i="63"/>
  <c r="NG127" i="63"/>
  <c r="NW127" i="63"/>
  <c r="PT127" i="63"/>
  <c r="MS127" i="63"/>
  <c r="QF127" i="63"/>
  <c r="NA127" i="63"/>
  <c r="KD127" i="63"/>
  <c r="NU127" i="63"/>
  <c r="PD127" i="63"/>
  <c r="RV127" i="63"/>
  <c r="OS127" i="63"/>
  <c r="PX127" i="63"/>
  <c r="KF127" i="63"/>
  <c r="LU127" i="63"/>
  <c r="LH127" i="63"/>
  <c r="EN127" i="63"/>
  <c r="LN127" i="63"/>
  <c r="KR127" i="63"/>
  <c r="RU127" i="63"/>
  <c r="DS127" i="63"/>
  <c r="GZ127" i="63"/>
  <c r="EB127" i="63"/>
  <c r="GH127" i="63"/>
  <c r="AA127" i="63"/>
  <c r="JJ127" i="63"/>
  <c r="IX127" i="63"/>
  <c r="IK127" i="63"/>
  <c r="HE127" i="63"/>
  <c r="FY127" i="63"/>
  <c r="ES127" i="63"/>
  <c r="DR127" i="63"/>
  <c r="V127" i="63"/>
  <c r="CZ127" i="63"/>
  <c r="CJ127" i="63"/>
  <c r="BT127" i="63"/>
  <c r="X127" i="63"/>
  <c r="AR127" i="63"/>
  <c r="FG127" i="63"/>
  <c r="NN127" i="63"/>
  <c r="RJ127" i="63"/>
  <c r="MW127" i="63"/>
  <c r="QN127" i="63"/>
  <c r="OV127" i="63"/>
  <c r="LJ127" i="63"/>
  <c r="MY127" i="63"/>
  <c r="LO127" i="63"/>
  <c r="FN127" i="63"/>
  <c r="GL127" i="63"/>
  <c r="HN127" i="63"/>
  <c r="JN127" i="63"/>
  <c r="HO127" i="63"/>
  <c r="GI127" i="63"/>
  <c r="BQ127" i="63"/>
  <c r="CO127" i="63"/>
  <c r="AE127" i="63"/>
  <c r="JY127" i="63"/>
  <c r="LS127" i="63"/>
  <c r="OG127" i="63"/>
  <c r="KL127" i="63"/>
  <c r="PZ127" i="63"/>
  <c r="KQ127" i="63"/>
  <c r="HZ127" i="63"/>
  <c r="MQ127" i="63"/>
  <c r="NX127" i="63"/>
  <c r="RF127" i="63"/>
  <c r="OQ127" i="63"/>
  <c r="PP127" i="63"/>
  <c r="GN127" i="63"/>
  <c r="LD127" i="63"/>
  <c r="KZ127" i="63"/>
  <c r="OX127" i="63"/>
  <c r="LF127" i="63"/>
  <c r="KB127" i="63"/>
  <c r="RM127" i="63"/>
  <c r="AD127" i="63"/>
  <c r="FF127" i="63"/>
  <c r="DX127" i="63"/>
  <c r="FR127" i="63"/>
  <c r="JV127" i="63"/>
  <c r="JI127" i="63"/>
  <c r="IV127" i="63"/>
  <c r="IJ127" i="63"/>
  <c r="HC127" i="63"/>
  <c r="FW127" i="63"/>
  <c r="EQ127" i="63"/>
  <c r="DN127" i="63"/>
  <c r="I127" i="63"/>
  <c r="CY127" i="63"/>
  <c r="CI127" i="63"/>
  <c r="BS127" i="63"/>
  <c r="P127" i="63"/>
  <c r="AN127" i="63"/>
  <c r="QZ127" i="63"/>
  <c r="QD127" i="63"/>
  <c r="KV127" i="63"/>
  <c r="OD127" i="63"/>
  <c r="KE127" i="63"/>
  <c r="QI127" i="63"/>
  <c r="RP127" i="63"/>
  <c r="SB127" i="63"/>
  <c r="OF127" i="63"/>
  <c r="OW127" i="63"/>
  <c r="LC127" i="63"/>
  <c r="MA127" i="63"/>
  <c r="PO127" i="63"/>
  <c r="ND127" i="63"/>
  <c r="LW127" i="63"/>
  <c r="NB127" i="63"/>
  <c r="HL127" i="63"/>
  <c r="SE127" i="63"/>
  <c r="HV127" i="63"/>
  <c r="GR127" i="63"/>
  <c r="Q127" i="63"/>
  <c r="IB127" i="63"/>
  <c r="IG127" i="63"/>
  <c r="JP127" i="63"/>
  <c r="JB127" i="63"/>
  <c r="IP127" i="63"/>
  <c r="HS127" i="63"/>
  <c r="GM127" i="63"/>
  <c r="BJ127" i="63"/>
  <c r="DG127" i="63"/>
  <c r="CQ127" i="63"/>
  <c r="CA127" i="63"/>
  <c r="BA127" i="63"/>
  <c r="AY127" i="63"/>
  <c r="AM127" i="63"/>
  <c r="OE127" i="63"/>
  <c r="MB127" i="63"/>
  <c r="QV127" i="63"/>
  <c r="KT127" i="63"/>
  <c r="KH127" i="63"/>
  <c r="IC127" i="63"/>
  <c r="MH127" i="63"/>
  <c r="LX127" i="63"/>
  <c r="LV127" i="63"/>
  <c r="HX127" i="63"/>
  <c r="GB127" i="63"/>
  <c r="DY127" i="63"/>
  <c r="EJ127" i="63"/>
  <c r="JL127" i="63"/>
  <c r="IL127" i="63"/>
  <c r="EU127" i="63"/>
  <c r="AL127" i="63"/>
  <c r="NY127" i="63"/>
  <c r="QU127" i="63"/>
  <c r="OB127" i="63"/>
  <c r="QX127" i="63"/>
  <c r="PS127" i="63"/>
  <c r="RL127" i="63"/>
  <c r="SA127" i="63"/>
  <c r="MJ127" i="63"/>
  <c r="QH127" i="63"/>
  <c r="QO127" i="63"/>
  <c r="MX127" i="63"/>
  <c r="OZ127" i="63"/>
  <c r="RR127" i="63"/>
  <c r="KI127" i="63"/>
  <c r="DT127" i="63"/>
  <c r="OH127" i="63"/>
  <c r="IH127" i="63"/>
  <c r="FT127" i="63"/>
  <c r="RE127" i="63"/>
  <c r="IF127" i="63"/>
  <c r="AB127" i="63"/>
  <c r="Z127" i="63"/>
  <c r="FJ127" i="63"/>
  <c r="JT127" i="63"/>
  <c r="JH127" i="63"/>
  <c r="IT127" i="63"/>
  <c r="IE127" i="63"/>
  <c r="GY127" i="63"/>
  <c r="FS127" i="63"/>
  <c r="EM127" i="63"/>
  <c r="AI127" i="63"/>
  <c r="DM127" i="63"/>
  <c r="CW127" i="63"/>
  <c r="CG127" i="63"/>
  <c r="BN127" i="63"/>
  <c r="AQ127" i="63"/>
  <c r="AF127" i="63"/>
  <c r="K8" i="63"/>
  <c r="Q8" i="63" s="1"/>
  <c r="K10" i="63"/>
  <c r="Q10" i="63" s="1"/>
  <c r="K14" i="63"/>
  <c r="Q14" i="63" s="1"/>
  <c r="K11" i="63"/>
  <c r="Q11" i="63" s="1"/>
  <c r="K16" i="63"/>
  <c r="Q16" i="63" s="1"/>
  <c r="K9" i="63"/>
  <c r="Q9" i="63" s="1"/>
  <c r="QC72" i="21"/>
  <c r="QC148" i="33"/>
  <c r="QC150" i="33" s="1"/>
  <c r="NX72" i="21"/>
  <c r="NX148" i="33"/>
  <c r="NX150" i="33" s="1"/>
  <c r="BD72" i="21"/>
  <c r="BD148" i="33"/>
  <c r="BD150" i="33" s="1"/>
  <c r="PX72" i="21"/>
  <c r="PX148" i="33"/>
  <c r="PX150" i="33" s="1"/>
  <c r="RT72" i="21"/>
  <c r="RT148" i="33"/>
  <c r="RT150" i="33" s="1"/>
  <c r="RJ72" i="21"/>
  <c r="RJ148" i="33"/>
  <c r="RJ150" i="33" s="1"/>
  <c r="KN72" i="21"/>
  <c r="KN148" i="33"/>
  <c r="KN150" i="33" s="1"/>
  <c r="NC72" i="21"/>
  <c r="NC148" i="33"/>
  <c r="NC150" i="33" s="1"/>
  <c r="FX72" i="21"/>
  <c r="FX148" i="33"/>
  <c r="FX150" i="33" s="1"/>
  <c r="LK72" i="21"/>
  <c r="LK148" i="33"/>
  <c r="LK150" i="33" s="1"/>
  <c r="IW72" i="21"/>
  <c r="IW148" i="33"/>
  <c r="IW150" i="33" s="1"/>
  <c r="LC72" i="21"/>
  <c r="LC148" i="33"/>
  <c r="LC150" i="33" s="1"/>
  <c r="PU72" i="21"/>
  <c r="PU148" i="33"/>
  <c r="PU150" i="33" s="1"/>
  <c r="KJ72" i="21"/>
  <c r="KJ148" i="33"/>
  <c r="KJ150" i="33" s="1"/>
  <c r="OE72" i="21"/>
  <c r="OE148" i="33"/>
  <c r="OE150" i="33" s="1"/>
  <c r="GH72" i="21"/>
  <c r="GH148" i="33"/>
  <c r="GH150" i="33" s="1"/>
  <c r="MO72" i="21"/>
  <c r="MO148" i="33"/>
  <c r="MO150" i="33" s="1"/>
  <c r="HK148" i="33"/>
  <c r="HK150" i="33" s="1"/>
  <c r="HK72" i="21"/>
  <c r="RL72" i="21"/>
  <c r="RL148" i="33"/>
  <c r="RL150" i="33" s="1"/>
  <c r="MH72" i="21"/>
  <c r="MH148" i="33"/>
  <c r="MH150" i="33" s="1"/>
  <c r="GK72" i="21"/>
  <c r="GK148" i="33"/>
  <c r="GK150" i="33" s="1"/>
  <c r="OS72" i="21"/>
  <c r="OS148" i="33"/>
  <c r="OS150" i="33" s="1"/>
  <c r="IF72" i="21"/>
  <c r="IF148" i="33"/>
  <c r="IF150" i="33" s="1"/>
  <c r="GD72" i="21"/>
  <c r="GD148" i="33"/>
  <c r="GD150" i="33" s="1"/>
  <c r="OV72" i="21"/>
  <c r="OV148" i="33"/>
  <c r="OV150" i="33" s="1"/>
  <c r="KV72" i="21"/>
  <c r="KV148" i="33"/>
  <c r="KV150" i="33" s="1"/>
  <c r="SB72" i="21"/>
  <c r="SB148" i="33"/>
  <c r="SB150" i="33" s="1"/>
  <c r="NR72" i="21"/>
  <c r="NR148" i="33"/>
  <c r="NR150" i="33" s="1"/>
  <c r="IL72" i="21"/>
  <c r="IL79" i="21" s="1"/>
  <c r="IL148" i="33"/>
  <c r="IL150" i="33" s="1"/>
  <c r="T69" i="63"/>
  <c r="K12" i="63"/>
  <c r="Q12" i="63" s="1"/>
  <c r="IM72" i="21"/>
  <c r="IM148" i="33"/>
  <c r="IM150" i="33" s="1"/>
  <c r="KR72" i="21"/>
  <c r="KR148" i="33"/>
  <c r="KR150" i="33" s="1"/>
  <c r="LG72" i="21"/>
  <c r="LG148" i="33"/>
  <c r="LG150" i="33" s="1"/>
  <c r="PV72" i="21"/>
  <c r="PV148" i="33"/>
  <c r="PV150" i="33" s="1"/>
  <c r="DD72" i="21"/>
  <c r="DD148" i="33"/>
  <c r="DD150" i="33" s="1"/>
  <c r="JH72" i="21"/>
  <c r="JH148" i="33"/>
  <c r="JH150" i="33" s="1"/>
  <c r="RS72" i="21"/>
  <c r="RS148" i="33"/>
  <c r="RS150" i="33" s="1"/>
  <c r="LI72" i="21"/>
  <c r="LI148" i="33"/>
  <c r="LI150" i="33" s="1"/>
  <c r="O72" i="21"/>
  <c r="O148" i="33"/>
  <c r="O150" i="33" s="1"/>
  <c r="MZ72" i="21"/>
  <c r="MZ148" i="33"/>
  <c r="MZ150" i="33" s="1"/>
  <c r="GS72" i="21"/>
  <c r="GS148" i="33"/>
  <c r="GS150" i="33" s="1"/>
  <c r="DY148" i="33"/>
  <c r="DY150" i="33" s="1"/>
  <c r="DY72" i="21"/>
  <c r="QA72" i="21"/>
  <c r="QA148" i="33"/>
  <c r="QA150" i="33" s="1"/>
  <c r="KB72" i="21"/>
  <c r="KB148" i="33"/>
  <c r="KB150" i="33" s="1"/>
  <c r="FV72" i="21"/>
  <c r="FV148" i="33"/>
  <c r="FV150" i="33" s="1"/>
  <c r="K17" i="63"/>
  <c r="Q17" i="63" s="1"/>
  <c r="QZ72" i="21"/>
  <c r="QZ148" i="33"/>
  <c r="QZ150" i="33" s="1"/>
  <c r="K13" i="63"/>
  <c r="Q13" i="63" s="1"/>
  <c r="LA72" i="21"/>
  <c r="LA148" i="33"/>
  <c r="LA150" i="33" s="1"/>
  <c r="QP72" i="21"/>
  <c r="QP148" i="33"/>
  <c r="QP150" i="33" s="1"/>
  <c r="LD72" i="21"/>
  <c r="LD148" i="33"/>
  <c r="LD150" i="33" s="1"/>
  <c r="MM72" i="21"/>
  <c r="MM148" i="33"/>
  <c r="MM150" i="33" s="1"/>
  <c r="EB72" i="21"/>
  <c r="EB148" i="33"/>
  <c r="EB150" i="33" s="1"/>
  <c r="CH148" i="33"/>
  <c r="CH150" i="33" s="1"/>
  <c r="CH72" i="21"/>
  <c r="CV72" i="21"/>
  <c r="CV148" i="33"/>
  <c r="CV150" i="33" s="1"/>
  <c r="MN72" i="21"/>
  <c r="MN148" i="33"/>
  <c r="MN150" i="33" s="1"/>
  <c r="NU72" i="21"/>
  <c r="NU148" i="33"/>
  <c r="NU150" i="33" s="1"/>
  <c r="OJ72" i="21"/>
  <c r="OJ148" i="33"/>
  <c r="OJ150" i="33" s="1"/>
  <c r="HB72" i="21"/>
  <c r="HB148" i="33"/>
  <c r="HB150" i="33" s="1"/>
  <c r="NH72" i="21"/>
  <c r="NH148" i="33"/>
  <c r="NH150" i="33" s="1"/>
  <c r="JX72" i="21"/>
  <c r="JX148" i="33"/>
  <c r="JX150" i="33" s="1"/>
  <c r="PY72" i="21"/>
  <c r="PY148" i="33"/>
  <c r="PY150" i="33" s="1"/>
  <c r="MB72" i="21"/>
  <c r="MB148" i="33"/>
  <c r="MB150" i="33" s="1"/>
  <c r="IC72" i="21"/>
  <c r="IC79" i="21" s="1"/>
  <c r="IC148" i="33"/>
  <c r="IC150" i="33" s="1"/>
  <c r="QE72" i="21"/>
  <c r="QE148" i="33"/>
  <c r="QE150" i="33" s="1"/>
  <c r="LM72" i="21"/>
  <c r="LM148" i="33"/>
  <c r="LM150" i="33" s="1"/>
  <c r="GN72" i="21"/>
  <c r="GN148" i="33"/>
  <c r="GN150" i="33" s="1"/>
  <c r="PA72" i="21"/>
  <c r="PA148" i="33"/>
  <c r="PA150" i="33" s="1"/>
  <c r="MA72" i="21"/>
  <c r="MA148" i="33"/>
  <c r="MA150" i="33" s="1"/>
  <c r="HE72" i="21"/>
  <c r="HE148" i="33"/>
  <c r="HE150" i="33" s="1"/>
  <c r="QM148" i="33"/>
  <c r="QM150" i="33" s="1"/>
  <c r="QM72" i="21"/>
  <c r="QM79" i="21" s="1"/>
  <c r="JM72" i="21"/>
  <c r="JM148" i="33"/>
  <c r="JM150" i="33" s="1"/>
  <c r="ER72" i="21"/>
  <c r="ER148" i="33"/>
  <c r="ER150" i="33" s="1"/>
  <c r="SD72" i="21"/>
  <c r="SD148" i="33"/>
  <c r="SD150" i="33" s="1"/>
  <c r="NI72" i="21"/>
  <c r="NI148" i="33"/>
  <c r="NI150" i="33" s="1"/>
  <c r="JZ72" i="21"/>
  <c r="JZ148" i="33"/>
  <c r="JZ150" i="33" s="1"/>
  <c r="HV148" i="33"/>
  <c r="HV150" i="33" s="1"/>
  <c r="HV72" i="21"/>
  <c r="SC72" i="21"/>
  <c r="SC148" i="33"/>
  <c r="SC150" i="33" s="1"/>
  <c r="PD72" i="21"/>
  <c r="PD148" i="33"/>
  <c r="PD150" i="33" s="1"/>
  <c r="MX72" i="21"/>
  <c r="MX148" i="33"/>
  <c r="MX150" i="33" s="1"/>
  <c r="IR72" i="21"/>
  <c r="IR148" i="33"/>
  <c r="IR150" i="33" s="1"/>
  <c r="GT72" i="21"/>
  <c r="GT148" i="33"/>
  <c r="GT150" i="33" s="1"/>
  <c r="CS72" i="21"/>
  <c r="CS148" i="33"/>
  <c r="CS150" i="33" s="1"/>
  <c r="QY72" i="21"/>
  <c r="QY148" i="33"/>
  <c r="QY150" i="33" s="1"/>
  <c r="NO72" i="21"/>
  <c r="NO148" i="33"/>
  <c r="NO150" i="33" s="1"/>
  <c r="LE72" i="21"/>
  <c r="LE148" i="33"/>
  <c r="LE150" i="33" s="1"/>
  <c r="HX72" i="21"/>
  <c r="HX148" i="33"/>
  <c r="HX150" i="33" s="1"/>
  <c r="EU72" i="21"/>
  <c r="EU148" i="33"/>
  <c r="EU150" i="33" s="1"/>
  <c r="AI72" i="21"/>
  <c r="AI148" i="33"/>
  <c r="AI150" i="33" s="1"/>
  <c r="QN148" i="33"/>
  <c r="QN150" i="33" s="1"/>
  <c r="QN72" i="21"/>
  <c r="PC72" i="21"/>
  <c r="PC148" i="33"/>
  <c r="PC150" i="33" s="1"/>
  <c r="KO72" i="21"/>
  <c r="KO148" i="33"/>
  <c r="KO150" i="33" s="1"/>
  <c r="IT72" i="21"/>
  <c r="IT148" i="33"/>
  <c r="IT150" i="33" s="1"/>
  <c r="GI72" i="21"/>
  <c r="GI148" i="33"/>
  <c r="GI150" i="33" s="1"/>
  <c r="K72" i="21"/>
  <c r="K148" i="33"/>
  <c r="K150" i="33" s="1"/>
  <c r="GJ148" i="33"/>
  <c r="GJ150" i="33" s="1"/>
  <c r="GJ72" i="21"/>
  <c r="K15" i="63"/>
  <c r="Q15" i="63" s="1"/>
  <c r="BB72" i="21"/>
  <c r="BB79" i="21" s="1"/>
  <c r="QX72" i="21"/>
  <c r="QX148" i="33"/>
  <c r="QX150" i="33" s="1"/>
  <c r="OY72" i="21"/>
  <c r="OY148" i="33"/>
  <c r="OY150" i="33" s="1"/>
  <c r="IG72" i="21"/>
  <c r="IG148" i="33"/>
  <c r="IG150" i="33" s="1"/>
  <c r="KM72" i="21"/>
  <c r="KM148" i="33"/>
  <c r="KM150" i="33" s="1"/>
  <c r="AX72" i="21"/>
  <c r="AX148" i="33"/>
  <c r="AX150" i="33" s="1"/>
  <c r="SG72" i="21"/>
  <c r="SG148" i="33"/>
  <c r="SG150" i="33" s="1"/>
  <c r="SA72" i="21"/>
  <c r="SA148" i="33"/>
  <c r="SA150" i="33" s="1"/>
  <c r="MC72" i="21"/>
  <c r="MC148" i="33"/>
  <c r="MC150" i="33" s="1"/>
  <c r="LP72" i="21"/>
  <c r="LP148" i="33"/>
  <c r="LP150" i="33" s="1"/>
  <c r="NJ72" i="21"/>
  <c r="NJ148" i="33"/>
  <c r="NJ150" i="33" s="1"/>
  <c r="GQ72" i="21"/>
  <c r="GQ148" i="33"/>
  <c r="GQ150" i="33" s="1"/>
  <c r="JB72" i="21"/>
  <c r="JB148" i="33"/>
  <c r="JB150" i="33" s="1"/>
  <c r="RX148" i="33"/>
  <c r="RX150" i="33" s="1"/>
  <c r="RX72" i="21"/>
  <c r="RX79" i="21" s="1"/>
  <c r="LR72" i="21"/>
  <c r="LR148" i="33"/>
  <c r="LR150" i="33" s="1"/>
  <c r="HM72" i="21"/>
  <c r="HM148" i="33"/>
  <c r="HM150" i="33" s="1"/>
  <c r="PZ72" i="21"/>
  <c r="PZ148" i="33"/>
  <c r="PZ150" i="33" s="1"/>
  <c r="KS72" i="21"/>
  <c r="KS148" i="33"/>
  <c r="KS150" i="33" s="1"/>
  <c r="EP72" i="21"/>
  <c r="EP148" i="33"/>
  <c r="EP150" i="33" s="1"/>
  <c r="OQ72" i="21"/>
  <c r="OQ148" i="33"/>
  <c r="OQ150" i="33" s="1"/>
  <c r="LW72" i="21"/>
  <c r="LW148" i="33"/>
  <c r="LW150" i="33" s="1"/>
  <c r="GZ72" i="21"/>
  <c r="GZ148" i="33"/>
  <c r="GZ150" i="33" s="1"/>
  <c r="QF72" i="21"/>
  <c r="QF148" i="33"/>
  <c r="QF150" i="33" s="1"/>
  <c r="NN72" i="21"/>
  <c r="NN148" i="33"/>
  <c r="NN150" i="33" s="1"/>
  <c r="HN72" i="21"/>
  <c r="HN148" i="33"/>
  <c r="HN150" i="33" s="1"/>
  <c r="RP72" i="21"/>
  <c r="RP148" i="33"/>
  <c r="RP150" i="33" s="1"/>
  <c r="MR72" i="21"/>
  <c r="MR148" i="33"/>
  <c r="MR150" i="33" s="1"/>
  <c r="JV72" i="21"/>
  <c r="JV148" i="33"/>
  <c r="JV150" i="33" s="1"/>
  <c r="HQ72" i="21"/>
  <c r="HQ148" i="33"/>
  <c r="HQ150" i="33" s="1"/>
  <c r="RZ72" i="21"/>
  <c r="RZ148" i="33"/>
  <c r="RZ150" i="33" s="1"/>
  <c r="OW72" i="21"/>
  <c r="OW148" i="33"/>
  <c r="OW150" i="33" s="1"/>
  <c r="LV72" i="21"/>
  <c r="LV148" i="33"/>
  <c r="LV150" i="33" s="1"/>
  <c r="IJ72" i="21"/>
  <c r="IJ148" i="33"/>
  <c r="IJ150" i="33" s="1"/>
  <c r="GP72" i="21"/>
  <c r="GP148" i="33"/>
  <c r="GP150" i="33" s="1"/>
  <c r="AD72" i="21"/>
  <c r="AD148" i="33"/>
  <c r="AD150" i="33" s="1"/>
  <c r="ND148" i="33"/>
  <c r="ND150" i="33" s="1"/>
  <c r="ND72" i="21"/>
  <c r="ND79" i="21" s="1"/>
  <c r="KY148" i="33"/>
  <c r="KY150" i="33" s="1"/>
  <c r="KY72" i="21"/>
  <c r="HG72" i="21"/>
  <c r="HG148" i="33"/>
  <c r="HG150" i="33" s="1"/>
  <c r="EQ148" i="33"/>
  <c r="EQ150" i="33" s="1"/>
  <c r="EQ72" i="21"/>
  <c r="QD72" i="21"/>
  <c r="QD148" i="33"/>
  <c r="QD150" i="33" s="1"/>
  <c r="KL72" i="21"/>
  <c r="KL148" i="33"/>
  <c r="KL150" i="33" s="1"/>
  <c r="IQ72" i="21"/>
  <c r="IQ148" i="33"/>
  <c r="IQ150" i="33" s="1"/>
  <c r="FZ72" i="21"/>
  <c r="FZ148" i="33"/>
  <c r="FZ150" i="33" s="1"/>
  <c r="PM72" i="21"/>
  <c r="PM148" i="33"/>
  <c r="PM150" i="33" s="1"/>
  <c r="MV72" i="21"/>
  <c r="MV148" i="33"/>
  <c r="MV150" i="33" s="1"/>
  <c r="RQ72" i="21"/>
  <c r="RQ148" i="33"/>
  <c r="RQ150" i="33" s="1"/>
  <c r="NL72" i="21"/>
  <c r="NL148" i="33"/>
  <c r="NL150" i="33" s="1"/>
  <c r="QK72" i="21"/>
  <c r="QK148" i="33"/>
  <c r="QK150" i="33" s="1"/>
  <c r="PL72" i="21"/>
  <c r="PL148" i="33"/>
  <c r="PL150" i="33" s="1"/>
  <c r="JI72" i="21"/>
  <c r="JI148" i="33"/>
  <c r="JI150" i="33" s="1"/>
  <c r="JT72" i="21"/>
  <c r="JT148" i="33"/>
  <c r="JT150" i="33" s="1"/>
  <c r="RG72" i="21"/>
  <c r="RG148" i="33"/>
  <c r="RG150" i="33" s="1"/>
  <c r="KZ72" i="21"/>
  <c r="KZ148" i="33"/>
  <c r="KZ150" i="33" s="1"/>
  <c r="HZ72" i="21"/>
  <c r="HZ148" i="33"/>
  <c r="HZ150" i="33" s="1"/>
  <c r="QU72" i="21"/>
  <c r="QU148" i="33"/>
  <c r="QU150" i="33" s="1"/>
  <c r="KA72" i="21"/>
  <c r="KA148" i="33"/>
  <c r="KA150" i="33" s="1"/>
  <c r="FU72" i="21"/>
  <c r="FU148" i="33"/>
  <c r="FU150" i="33" s="1"/>
  <c r="OX72" i="21"/>
  <c r="OX148" i="33"/>
  <c r="OX150" i="33" s="1"/>
  <c r="KE72" i="21"/>
  <c r="KE148" i="33"/>
  <c r="KE150" i="33" s="1"/>
  <c r="SF72" i="21"/>
  <c r="SF148" i="33"/>
  <c r="SF150" i="33" s="1"/>
  <c r="OA72" i="21"/>
  <c r="OA148" i="33"/>
  <c r="OA150" i="33" s="1"/>
  <c r="KX72" i="21"/>
  <c r="KX148" i="33"/>
  <c r="KX150" i="33" s="1"/>
  <c r="GE72" i="21"/>
  <c r="GE148" i="33"/>
  <c r="GE150" i="33" s="1"/>
  <c r="MD72" i="21"/>
  <c r="MD148" i="33"/>
  <c r="MD150" i="33" s="1"/>
  <c r="HH72" i="21"/>
  <c r="HH148" i="33"/>
  <c r="HH150" i="33" s="1"/>
  <c r="CX72" i="21"/>
  <c r="CX148" i="33"/>
  <c r="CX150" i="33" s="1"/>
  <c r="QQ72" i="21"/>
  <c r="QQ148" i="33"/>
  <c r="QQ150" i="33" s="1"/>
  <c r="LQ72" i="21"/>
  <c r="LQ148" i="33"/>
  <c r="LQ150" i="33" s="1"/>
  <c r="IY72" i="21"/>
  <c r="IY148" i="33"/>
  <c r="IY150" i="33" s="1"/>
  <c r="FT72" i="21"/>
  <c r="FT148" i="33"/>
  <c r="FT150" i="33" s="1"/>
  <c r="RO72" i="21"/>
  <c r="RO148" i="33"/>
  <c r="RO150" i="33" s="1"/>
  <c r="OO72" i="21"/>
  <c r="OO148" i="33"/>
  <c r="OO150" i="33" s="1"/>
  <c r="LF72" i="21"/>
  <c r="LF148" i="33"/>
  <c r="LF150" i="33" s="1"/>
  <c r="HY72" i="21"/>
  <c r="HY148" i="33"/>
  <c r="HY150" i="33" s="1"/>
  <c r="GA72" i="21"/>
  <c r="GA148" i="33"/>
  <c r="GA150" i="33" s="1"/>
  <c r="OR72" i="21"/>
  <c r="OR148" i="33"/>
  <c r="OR150" i="33" s="1"/>
  <c r="KF72" i="21"/>
  <c r="KF148" i="33"/>
  <c r="KF150" i="33" s="1"/>
  <c r="GF72" i="21"/>
  <c r="GF148" i="33"/>
  <c r="GF150" i="33" s="1"/>
  <c r="DM72" i="21"/>
  <c r="DM148" i="33"/>
  <c r="DM150" i="33" s="1"/>
  <c r="RY72" i="21"/>
  <c r="RY148" i="33"/>
  <c r="RY150" i="33" s="1"/>
  <c r="PW72" i="21"/>
  <c r="PW148" i="33"/>
  <c r="PW150" i="33" s="1"/>
  <c r="NK72" i="21"/>
  <c r="NK148" i="33"/>
  <c r="NK150" i="33" s="1"/>
  <c r="JU72" i="21"/>
  <c r="JU148" i="33"/>
  <c r="JU150" i="33" s="1"/>
  <c r="HT72" i="21"/>
  <c r="HT148" i="33"/>
  <c r="HT150" i="33" s="1"/>
  <c r="FK72" i="21"/>
  <c r="FK148" i="33"/>
  <c r="FK150" i="33" s="1"/>
  <c r="KK72" i="21"/>
  <c r="KK148" i="33"/>
  <c r="KK150" i="33" s="1"/>
  <c r="LX72" i="21"/>
  <c r="LX148" i="33"/>
  <c r="LX150" i="33" s="1"/>
  <c r="HP72" i="21"/>
  <c r="HP148" i="33"/>
  <c r="HP150" i="33" s="1"/>
  <c r="NQ72" i="21"/>
  <c r="NQ148" i="33"/>
  <c r="NQ150" i="33" s="1"/>
  <c r="OM148" i="33"/>
  <c r="OM150" i="33" s="1"/>
  <c r="OM72" i="21"/>
  <c r="FM72" i="21"/>
  <c r="FM148" i="33"/>
  <c r="FM150" i="33" s="1"/>
  <c r="GL72" i="21"/>
  <c r="GL148" i="33"/>
  <c r="GL150" i="33" s="1"/>
  <c r="JP72" i="21"/>
  <c r="JP148" i="33"/>
  <c r="JP150" i="33" s="1"/>
  <c r="IU72" i="21"/>
  <c r="IU148" i="33"/>
  <c r="IU150" i="33" s="1"/>
  <c r="RF72" i="21"/>
  <c r="RF148" i="33"/>
  <c r="RF150" i="33" s="1"/>
  <c r="LB72" i="21"/>
  <c r="LB148" i="33"/>
  <c r="LB150" i="33" s="1"/>
  <c r="FP72" i="21"/>
  <c r="FP148" i="33"/>
  <c r="FP150" i="33" s="1"/>
  <c r="MQ72" i="21"/>
  <c r="MQ148" i="33"/>
  <c r="MQ150" i="33" s="1"/>
  <c r="GC72" i="21"/>
  <c r="GC148" i="33"/>
  <c r="GC150" i="33" s="1"/>
  <c r="RU72" i="21"/>
  <c r="RU148" i="33"/>
  <c r="RU150" i="33" s="1"/>
  <c r="NG72" i="21"/>
  <c r="NG148" i="33"/>
  <c r="NG150" i="33" s="1"/>
  <c r="HC72" i="21"/>
  <c r="HC148" i="33"/>
  <c r="HC150" i="33" s="1"/>
  <c r="QL72" i="21"/>
  <c r="QL79" i="21" s="1"/>
  <c r="JC72" i="21"/>
  <c r="JC148" i="33"/>
  <c r="JC150" i="33" s="1"/>
  <c r="KD72" i="21"/>
  <c r="KD148" i="33"/>
  <c r="KD150" i="33" s="1"/>
  <c r="LS72" i="21"/>
  <c r="LS148" i="33"/>
  <c r="LS150" i="33" s="1"/>
  <c r="RV72" i="21"/>
  <c r="RV148" i="33"/>
  <c r="RV150" i="33" s="1"/>
  <c r="GX72" i="21"/>
  <c r="GX148" i="33"/>
  <c r="GX150" i="33" s="1"/>
  <c r="MJ72" i="21"/>
  <c r="MJ148" i="33"/>
  <c r="MJ150" i="33" s="1"/>
  <c r="OB72" i="21"/>
  <c r="OB148" i="33"/>
  <c r="OB150" i="33" s="1"/>
  <c r="RM72" i="21"/>
  <c r="RM148" i="33"/>
  <c r="RM150" i="33" s="1"/>
  <c r="CZ72" i="21"/>
  <c r="CZ148" i="33"/>
  <c r="CZ150" i="33" s="1"/>
  <c r="JY72" i="21"/>
  <c r="JY148" i="33"/>
  <c r="JY150" i="33" s="1"/>
  <c r="QG72" i="21"/>
  <c r="QG148" i="33"/>
  <c r="QG150" i="33" s="1"/>
  <c r="KQ72" i="21"/>
  <c r="KQ148" i="33"/>
  <c r="KQ150" i="33" s="1"/>
  <c r="GB148" i="33"/>
  <c r="GB150" i="33" s="1"/>
  <c r="GB72" i="21"/>
  <c r="MU72" i="21"/>
  <c r="MU148" i="33"/>
  <c r="MU150" i="33" s="1"/>
  <c r="IZ72" i="21"/>
  <c r="IZ148" i="33"/>
  <c r="IZ150" i="33" s="1"/>
  <c r="RI72" i="21"/>
  <c r="RI148" i="33"/>
  <c r="RI150" i="33" s="1"/>
  <c r="OC72" i="21"/>
  <c r="OC148" i="33"/>
  <c r="OC150" i="33" s="1"/>
  <c r="JJ72" i="21"/>
  <c r="JJ148" i="33"/>
  <c r="JJ150" i="33" s="1"/>
  <c r="QJ72" i="21"/>
  <c r="QJ148" i="33"/>
  <c r="QJ150" i="33" s="1"/>
  <c r="MS72" i="21"/>
  <c r="MS148" i="33"/>
  <c r="MS150" i="33" s="1"/>
  <c r="OZ72" i="21"/>
  <c r="OZ148" i="33"/>
  <c r="OZ150" i="33" s="1"/>
  <c r="LN72" i="21"/>
  <c r="LN148" i="33"/>
  <c r="LN150" i="33" s="1"/>
  <c r="GG72" i="21"/>
  <c r="GG148" i="33"/>
  <c r="GG150" i="33" s="1"/>
  <c r="BE72" i="21"/>
  <c r="BE148" i="33"/>
  <c r="BE150" i="33" s="1"/>
  <c r="PR72" i="21"/>
  <c r="PR148" i="33"/>
  <c r="PR150" i="33" s="1"/>
  <c r="KW72" i="21"/>
  <c r="KW148" i="33"/>
  <c r="KW150" i="33" s="1"/>
  <c r="CF72" i="21"/>
  <c r="CF148" i="33"/>
  <c r="CF150" i="33" s="1"/>
  <c r="RC72" i="21"/>
  <c r="RC148" i="33"/>
  <c r="RC150" i="33" s="1"/>
  <c r="NP72" i="21"/>
  <c r="NP148" i="33"/>
  <c r="NP150" i="33" s="1"/>
  <c r="JO72" i="21"/>
  <c r="JO148" i="33"/>
  <c r="JO150" i="33" s="1"/>
  <c r="HR72" i="21"/>
  <c r="HR148" i="33"/>
  <c r="HR150" i="33" s="1"/>
  <c r="FL72" i="21"/>
  <c r="FL148" i="33"/>
  <c r="FL150" i="33" s="1"/>
  <c r="OK72" i="21"/>
  <c r="OK148" i="33"/>
  <c r="OK150" i="33" s="1"/>
  <c r="LU72" i="21"/>
  <c r="LU148" i="33"/>
  <c r="LU150" i="33" s="1"/>
  <c r="II72" i="21"/>
  <c r="II148" i="33"/>
  <c r="II150" i="33" s="1"/>
  <c r="FS148" i="33"/>
  <c r="FS150" i="33" s="1"/>
  <c r="FS72" i="21"/>
  <c r="CW148" i="33"/>
  <c r="CW150" i="33" s="1"/>
  <c r="CW72" i="21"/>
  <c r="RK72" i="21"/>
  <c r="RK148" i="33"/>
  <c r="RK150" i="33" s="1"/>
  <c r="PQ72" i="21"/>
  <c r="PQ148" i="33"/>
  <c r="PQ150" i="33" s="1"/>
  <c r="MK72" i="21"/>
  <c r="MK148" i="33"/>
  <c r="MK150" i="33" s="1"/>
  <c r="JG72" i="21"/>
  <c r="JG148" i="33"/>
  <c r="JG150" i="33" s="1"/>
  <c r="GY72" i="21"/>
  <c r="GY148" i="33"/>
  <c r="GY150" i="33" s="1"/>
  <c r="DQ72" i="21"/>
  <c r="DQ148" i="33"/>
  <c r="DQ150" i="33" s="1"/>
  <c r="LY72" i="21"/>
  <c r="LY148" i="33"/>
  <c r="LY150" i="33" s="1"/>
  <c r="LT72" i="21"/>
  <c r="LT148" i="33"/>
  <c r="LT150" i="33" s="1"/>
  <c r="KU72" i="21"/>
  <c r="KU148" i="33"/>
  <c r="KU150" i="33" s="1"/>
  <c r="PP72" i="21"/>
  <c r="PP148" i="33"/>
  <c r="PP150" i="33" s="1"/>
  <c r="BX72" i="21"/>
  <c r="BX148" i="33"/>
  <c r="BX150" i="33" s="1"/>
  <c r="QW72" i="21"/>
  <c r="QW148" i="33"/>
  <c r="QW150" i="33" s="1"/>
  <c r="KI72" i="21"/>
  <c r="KI148" i="33"/>
  <c r="KI150" i="33" s="1"/>
  <c r="DL72" i="21"/>
  <c r="DL148" i="33"/>
  <c r="DL150" i="33" s="1"/>
  <c r="LZ72" i="21"/>
  <c r="LZ148" i="33"/>
  <c r="LZ150" i="33" s="1"/>
  <c r="GO72" i="21"/>
  <c r="GO148" i="33"/>
  <c r="GO150" i="33" s="1"/>
  <c r="QI72" i="21"/>
  <c r="QI148" i="33"/>
  <c r="QI150" i="33" s="1"/>
  <c r="DP72" i="21"/>
  <c r="DP148" i="33"/>
  <c r="DP150" i="33" s="1"/>
  <c r="OL72" i="21"/>
  <c r="OL148" i="33"/>
  <c r="OL150" i="33" s="1"/>
  <c r="HU72" i="21"/>
  <c r="HU148" i="33"/>
  <c r="HU150" i="33" s="1"/>
  <c r="AZ72" i="21"/>
  <c r="AZ148" i="33"/>
  <c r="AZ150" i="33" s="1"/>
  <c r="JN72" i="21"/>
  <c r="JN148" i="33"/>
  <c r="JN150" i="33" s="1"/>
  <c r="DA72" i="21"/>
  <c r="DA148" i="33"/>
  <c r="DA150" i="33" s="1"/>
  <c r="PT72" i="21"/>
  <c r="PT148" i="33"/>
  <c r="PT150" i="33" s="1"/>
  <c r="JQ72" i="21"/>
  <c r="JQ148" i="33"/>
  <c r="JQ150" i="33" s="1"/>
  <c r="ED72" i="21"/>
  <c r="ED148" i="33"/>
  <c r="ED150" i="33" s="1"/>
  <c r="OI148" i="33"/>
  <c r="OI150" i="33" s="1"/>
  <c r="OI72" i="21"/>
  <c r="JW72" i="21"/>
  <c r="JW148" i="33"/>
  <c r="JW150" i="33" s="1"/>
  <c r="RW72" i="21"/>
  <c r="RW148" i="33"/>
  <c r="RW150" i="33" s="1"/>
  <c r="PS72" i="21"/>
  <c r="PS148" i="33"/>
  <c r="PS150" i="33" s="1"/>
  <c r="GR72" i="21"/>
  <c r="GR148" i="33"/>
  <c r="GR150" i="33" s="1"/>
  <c r="IX72" i="21"/>
  <c r="IX148" i="33"/>
  <c r="IX150" i="33" s="1"/>
  <c r="NW72" i="21"/>
  <c r="NW148" i="33"/>
  <c r="NW150" i="33" s="1"/>
  <c r="RA72" i="21"/>
  <c r="RA148" i="33"/>
  <c r="RA150" i="33" s="1"/>
  <c r="BR72" i="21"/>
  <c r="BR148" i="33"/>
  <c r="BR150" i="33" s="1"/>
  <c r="OF72" i="21"/>
  <c r="OF148" i="33"/>
  <c r="OF150" i="33" s="1"/>
  <c r="KG72" i="21"/>
  <c r="KG148" i="33"/>
  <c r="KG150" i="33" s="1"/>
  <c r="ML72" i="21"/>
  <c r="ML148" i="33"/>
  <c r="ML150" i="33" s="1"/>
  <c r="IN72" i="21"/>
  <c r="IN148" i="33"/>
  <c r="IN150" i="33" s="1"/>
  <c r="RD72" i="21"/>
  <c r="RD148" i="33"/>
  <c r="RD150" i="33" s="1"/>
  <c r="HW72" i="21"/>
  <c r="HW148" i="33"/>
  <c r="HW150" i="33" s="1"/>
  <c r="PO72" i="21"/>
  <c r="PO148" i="33"/>
  <c r="PO150" i="33" s="1"/>
  <c r="MP72" i="21"/>
  <c r="MP148" i="33"/>
  <c r="MP150" i="33" s="1"/>
  <c r="HS72" i="21"/>
  <c r="HS148" i="33"/>
  <c r="HS150" i="33" s="1"/>
  <c r="R72" i="21"/>
  <c r="R148" i="33"/>
  <c r="R150" i="33" s="1"/>
  <c r="OU72" i="21"/>
  <c r="OU148" i="33"/>
  <c r="OU150" i="33" s="1"/>
  <c r="KT72" i="21"/>
  <c r="KT148" i="33"/>
  <c r="KT150" i="33" s="1"/>
  <c r="FY72" i="21"/>
  <c r="FY148" i="33"/>
  <c r="FY150" i="33" s="1"/>
  <c r="AT72" i="21"/>
  <c r="AT148" i="33"/>
  <c r="AT150" i="33" s="1"/>
  <c r="PI72" i="21"/>
  <c r="PI148" i="33"/>
  <c r="PI150" i="33" s="1"/>
  <c r="KP72" i="21"/>
  <c r="KP148" i="33"/>
  <c r="KP150" i="33" s="1"/>
  <c r="IK72" i="21"/>
  <c r="IK148" i="33"/>
  <c r="IK150" i="33" s="1"/>
  <c r="QS72" i="21"/>
  <c r="QS148" i="33"/>
  <c r="QS150" i="33" s="1"/>
  <c r="NE72" i="21"/>
  <c r="NE148" i="33"/>
  <c r="NE150" i="33" s="1"/>
  <c r="JK72" i="21"/>
  <c r="JK148" i="33"/>
  <c r="JK150" i="33" s="1"/>
  <c r="EM72" i="21"/>
  <c r="EM148" i="33"/>
  <c r="EM150" i="33" s="1"/>
  <c r="RN72" i="21"/>
  <c r="RN148" i="33"/>
  <c r="RN150" i="33" s="1"/>
  <c r="NY72" i="21"/>
  <c r="NY148" i="33"/>
  <c r="NY150" i="33" s="1"/>
  <c r="LO72" i="21"/>
  <c r="LO148" i="33"/>
  <c r="LO150" i="33" s="1"/>
  <c r="IE72" i="21"/>
  <c r="IE148" i="33"/>
  <c r="IE150" i="33" s="1"/>
  <c r="FO72" i="21"/>
  <c r="FO148" i="33"/>
  <c r="FO150" i="33" s="1"/>
  <c r="CG72" i="21"/>
  <c r="CG148" i="33"/>
  <c r="CG150" i="33" s="1"/>
  <c r="PJ72" i="21"/>
  <c r="PJ148" i="33"/>
  <c r="PJ150" i="33" s="1"/>
  <c r="JD72" i="21"/>
  <c r="JD148" i="33"/>
  <c r="JD150" i="33" s="1"/>
  <c r="GV72" i="21"/>
  <c r="GV148" i="33"/>
  <c r="GV150" i="33" s="1"/>
  <c r="CJ72" i="21"/>
  <c r="CJ148" i="33"/>
  <c r="CJ150" i="33" s="1"/>
  <c r="GU72" i="21"/>
  <c r="GU148" i="33"/>
  <c r="GU150" i="33" s="1"/>
  <c r="JF72" i="21"/>
  <c r="JF148" i="33"/>
  <c r="JF150" i="33" s="1"/>
  <c r="OH72" i="21"/>
  <c r="OH148" i="33"/>
  <c r="OH150" i="33" s="1"/>
  <c r="NF72" i="21"/>
  <c r="NF148" i="33"/>
  <c r="NF150" i="33" s="1"/>
  <c r="PE148" i="33"/>
  <c r="PE150" i="33" s="1"/>
  <c r="PE72" i="21"/>
  <c r="LJ72" i="21"/>
  <c r="LJ148" i="33"/>
  <c r="LJ150" i="33" s="1"/>
  <c r="ON72" i="21"/>
  <c r="ON148" i="33"/>
  <c r="ON150" i="33" s="1"/>
  <c r="OT72" i="21"/>
  <c r="OT148" i="33"/>
  <c r="OT150" i="33" s="1"/>
  <c r="FB72" i="21"/>
  <c r="FB148" i="33"/>
  <c r="FB150" i="33" s="1"/>
  <c r="ET72" i="21"/>
  <c r="ET148" i="33"/>
  <c r="ET150" i="33" s="1"/>
  <c r="PG72" i="21"/>
  <c r="PG148" i="33"/>
  <c r="PG150" i="33" s="1"/>
  <c r="HF72" i="21"/>
  <c r="HF148" i="33"/>
  <c r="HF150" i="33" s="1"/>
  <c r="FQ72" i="21"/>
  <c r="FQ148" i="33"/>
  <c r="FQ150" i="33" s="1"/>
  <c r="HJ72" i="21"/>
  <c r="HJ148" i="33"/>
  <c r="HJ150" i="33" s="1"/>
  <c r="MT72" i="21"/>
  <c r="MT148" i="33"/>
  <c r="MT150" i="33" s="1"/>
  <c r="QH72" i="21"/>
  <c r="QH148" i="33"/>
  <c r="QH150" i="33" s="1"/>
  <c r="QT72" i="21"/>
  <c r="QT148" i="33"/>
  <c r="QT150" i="33" s="1"/>
  <c r="IS72" i="21"/>
  <c r="IS148" i="33"/>
  <c r="IS150" i="33" s="1"/>
  <c r="NM72" i="21"/>
  <c r="NM148" i="33"/>
  <c r="NM150" i="33" s="1"/>
  <c r="KC72" i="21"/>
  <c r="KC148" i="33"/>
  <c r="KC150" i="33" s="1"/>
  <c r="DH72" i="21"/>
  <c r="DH148" i="33"/>
  <c r="DH150" i="33" s="1"/>
  <c r="MG72" i="21"/>
  <c r="MG148" i="33"/>
  <c r="MG150" i="33" s="1"/>
  <c r="IH72" i="21"/>
  <c r="IH148" i="33"/>
  <c r="IH150" i="33" s="1"/>
  <c r="QO72" i="21"/>
  <c r="QO148" i="33"/>
  <c r="QO150" i="33" s="1"/>
  <c r="MY72" i="21"/>
  <c r="MY148" i="33"/>
  <c r="MY150" i="33" s="1"/>
  <c r="HI72" i="21"/>
  <c r="HI148" i="33"/>
  <c r="HI150" i="33" s="1"/>
  <c r="PK72" i="21"/>
  <c r="PK148" i="33"/>
  <c r="PK150" i="33" s="1"/>
  <c r="MI72" i="21"/>
  <c r="MI148" i="33"/>
  <c r="MI150" i="33" s="1"/>
  <c r="QV72" i="21"/>
  <c r="QV148" i="33"/>
  <c r="QV150" i="33" s="1"/>
  <c r="OP72" i="21"/>
  <c r="OP148" i="33"/>
  <c r="OP150" i="33" s="1"/>
  <c r="EX72" i="21"/>
  <c r="EX148" i="33"/>
  <c r="EX150" i="33" s="1"/>
  <c r="AM72" i="21"/>
  <c r="AM148" i="33"/>
  <c r="AM150" i="33" s="1"/>
  <c r="OG72" i="21"/>
  <c r="OG148" i="33"/>
  <c r="OG150" i="33" s="1"/>
  <c r="KH72" i="21"/>
  <c r="KH148" i="33"/>
  <c r="KH150" i="33" s="1"/>
  <c r="IA72" i="21"/>
  <c r="IA148" i="33"/>
  <c r="IA150" i="33" s="1"/>
  <c r="EC72" i="21"/>
  <c r="EC148" i="33"/>
  <c r="EC150" i="33" s="1"/>
  <c r="QB72" i="21"/>
  <c r="QB148" i="33"/>
  <c r="QB150" i="33" s="1"/>
  <c r="NA72" i="21"/>
  <c r="NA148" i="33"/>
  <c r="NA150" i="33" s="1"/>
  <c r="JE72" i="21"/>
  <c r="JE148" i="33"/>
  <c r="JE150" i="33" s="1"/>
  <c r="GW72" i="21"/>
  <c r="GW148" i="33"/>
  <c r="GW150" i="33" s="1"/>
  <c r="DN72" i="21"/>
  <c r="DN148" i="33"/>
  <c r="DN150" i="33" s="1"/>
  <c r="NV72" i="21"/>
  <c r="NV148" i="33"/>
  <c r="NV150" i="33" s="1"/>
  <c r="LL72" i="21"/>
  <c r="LL148" i="33"/>
  <c r="LL150" i="33" s="1"/>
  <c r="IB72" i="21"/>
  <c r="IB148" i="33"/>
  <c r="IB150" i="33" s="1"/>
  <c r="FG72" i="21"/>
  <c r="FG148" i="33"/>
  <c r="FG150" i="33" s="1"/>
  <c r="BU72" i="21"/>
  <c r="BU148" i="33"/>
  <c r="BU150" i="33" s="1"/>
  <c r="RE72" i="21"/>
  <c r="RE148" i="33"/>
  <c r="RE150" i="33" s="1"/>
  <c r="PF72" i="21"/>
  <c r="PF148" i="33"/>
  <c r="PF150" i="33" s="1"/>
  <c r="LH72" i="21"/>
  <c r="LH148" i="33"/>
  <c r="LH150" i="33" s="1"/>
  <c r="JA72" i="21"/>
  <c r="JA148" i="33"/>
  <c r="JA150" i="33" s="1"/>
  <c r="GM72" i="21"/>
  <c r="GM148" i="33"/>
  <c r="GM150" i="33" s="1"/>
  <c r="M72" i="21"/>
  <c r="M148" i="33"/>
  <c r="M150" i="33" s="1"/>
  <c r="SA74" i="21"/>
  <c r="SA235" i="33"/>
  <c r="SE74" i="21"/>
  <c r="SE235" i="33"/>
  <c r="H19" i="63"/>
  <c r="D29" i="63"/>
  <c r="NL76" i="21"/>
  <c r="NL83" i="21" s="1"/>
  <c r="RN74" i="21"/>
  <c r="RN235" i="33"/>
  <c r="GW74" i="21"/>
  <c r="GW235" i="33"/>
  <c r="LH74" i="21"/>
  <c r="LH235" i="33"/>
  <c r="LN74" i="21"/>
  <c r="LN235" i="33"/>
  <c r="LY76" i="21"/>
  <c r="RR76" i="21"/>
  <c r="K8" i="33"/>
  <c r="Q8" i="33" s="1"/>
  <c r="K15" i="33"/>
  <c r="Q15" i="33" s="1"/>
  <c r="K16" i="33"/>
  <c r="Q16" i="33" s="1"/>
  <c r="K10" i="33"/>
  <c r="Q10" i="33" s="1"/>
  <c r="K14" i="33"/>
  <c r="Q14" i="33" s="1"/>
  <c r="K13" i="33"/>
  <c r="Q13" i="33" s="1"/>
  <c r="K12" i="33"/>
  <c r="Q12" i="33" s="1"/>
  <c r="K9" i="33"/>
  <c r="Q9" i="33" s="1"/>
  <c r="K11" i="33"/>
  <c r="Q11" i="33" s="1"/>
  <c r="K17" i="33"/>
  <c r="Q17" i="33" s="1"/>
  <c r="D31" i="63"/>
  <c r="LK74" i="21"/>
  <c r="LK235" i="33"/>
  <c r="SB74" i="21"/>
  <c r="SB235" i="33"/>
  <c r="EZ235" i="33"/>
  <c r="FV74" i="21"/>
  <c r="FV235" i="33"/>
  <c r="G43" i="33" a="1"/>
  <c r="DR235" i="33"/>
  <c r="DR74" i="21"/>
  <c r="DR81" i="21" s="1"/>
  <c r="RZ235" i="33"/>
  <c r="MW74" i="21"/>
  <c r="MW235" i="33"/>
  <c r="RZ74" i="21"/>
  <c r="RZ81" i="21" s="1"/>
  <c r="QD76" i="21"/>
  <c r="LG74" i="21"/>
  <c r="LG235" i="33"/>
  <c r="MG74" i="21"/>
  <c r="MG235" i="33"/>
  <c r="ML74" i="21"/>
  <c r="ML235" i="33"/>
  <c r="RN76" i="21"/>
  <c r="D72" i="21"/>
  <c r="D148" i="33"/>
  <c r="D150" i="33" s="1"/>
  <c r="PN76" i="21"/>
  <c r="MO74" i="21"/>
  <c r="MO235" i="33"/>
  <c r="RX74" i="21"/>
  <c r="RX235" i="33"/>
  <c r="GR74" i="21"/>
  <c r="GR235" i="33"/>
  <c r="RW74" i="21"/>
  <c r="RW235" i="33"/>
  <c r="G48" i="63"/>
  <c r="K48" i="63" s="1"/>
  <c r="G43" i="63"/>
  <c r="K43" i="63" s="1"/>
  <c r="G50" i="63"/>
  <c r="K50" i="63" s="1"/>
  <c r="G49" i="63"/>
  <c r="K49" i="63" s="1"/>
  <c r="G51" i="63"/>
  <c r="K51" i="63" s="1"/>
  <c r="G46" i="63"/>
  <c r="K46" i="63" s="1"/>
  <c r="G44" i="63"/>
  <c r="K44" i="63" s="1"/>
  <c r="G47" i="63"/>
  <c r="K47" i="63" s="1"/>
  <c r="G45" i="63"/>
  <c r="K45" i="63" s="1"/>
  <c r="G52" i="63"/>
  <c r="K52" i="63" s="1"/>
  <c r="NE74" i="21"/>
  <c r="NE235" i="33"/>
  <c r="D33" i="63"/>
  <c r="RO74" i="21"/>
  <c r="RO235" i="33"/>
  <c r="U19" i="63"/>
  <c r="D28" i="63"/>
  <c r="U20" i="63"/>
  <c r="SF74" i="21"/>
  <c r="SF235" i="33"/>
  <c r="RP74" i="21"/>
  <c r="RP235" i="33"/>
  <c r="NK235" i="33"/>
  <c r="NK74" i="21"/>
  <c r="RT74" i="21"/>
  <c r="RT235" i="33"/>
  <c r="SD74" i="21"/>
  <c r="SD235" i="33"/>
  <c r="O14" i="33"/>
  <c r="U14" i="33" s="1"/>
  <c r="O17" i="33"/>
  <c r="U17" i="33" s="1"/>
  <c r="D33" i="33" s="1"/>
  <c r="O16" i="33"/>
  <c r="U16" i="33" s="1"/>
  <c r="O13" i="33"/>
  <c r="U13" i="33" s="1"/>
  <c r="D29" i="33" s="1"/>
  <c r="O12" i="33"/>
  <c r="U12" i="33" s="1"/>
  <c r="O15" i="33"/>
  <c r="U15" i="33" s="1"/>
  <c r="D31" i="33" s="1"/>
  <c r="GS74" i="21"/>
  <c r="GS235" i="33"/>
  <c r="GQ74" i="21"/>
  <c r="GQ235" i="33"/>
  <c r="CJ74" i="21"/>
  <c r="CJ235" i="33"/>
  <c r="QJ74" i="21"/>
  <c r="QJ235" i="33"/>
  <c r="PL74" i="21"/>
  <c r="PL235" i="33"/>
  <c r="OF74" i="21"/>
  <c r="OF235" i="33"/>
  <c r="GD74" i="21"/>
  <c r="GD235" i="33"/>
  <c r="KS74" i="21"/>
  <c r="KS235" i="33"/>
  <c r="JE74" i="21"/>
  <c r="JE235" i="33"/>
  <c r="IG74" i="21"/>
  <c r="IG235" i="33"/>
  <c r="ED74" i="21"/>
  <c r="ED235" i="33"/>
  <c r="DF74" i="21"/>
  <c r="DF235" i="33"/>
  <c r="CN74" i="21"/>
  <c r="CN235" i="33"/>
  <c r="BA74" i="21"/>
  <c r="BA235" i="33"/>
  <c r="PZ76" i="21"/>
  <c r="CS76" i="21"/>
  <c r="OM76" i="21"/>
  <c r="OB76" i="21"/>
  <c r="NI76" i="21"/>
  <c r="BR76" i="21"/>
  <c r="FR76" i="21"/>
  <c r="HC76" i="21"/>
  <c r="CR76" i="21"/>
  <c r="EP76" i="21"/>
  <c r="DN76" i="21"/>
  <c r="AL76" i="21"/>
  <c r="V76" i="21"/>
  <c r="JA76" i="21"/>
  <c r="CO72" i="21"/>
  <c r="CO148" i="33"/>
  <c r="CO150" i="33" s="1"/>
  <c r="BJ72" i="21"/>
  <c r="BJ148" i="33"/>
  <c r="BJ150" i="33" s="1"/>
  <c r="AJ72" i="21"/>
  <c r="AJ148" i="33"/>
  <c r="AJ150" i="33" s="1"/>
  <c r="NC74" i="21"/>
  <c r="NC235" i="33"/>
  <c r="NH74" i="21"/>
  <c r="NH235" i="33"/>
  <c r="GP74" i="21"/>
  <c r="GP235" i="33"/>
  <c r="QY74" i="21"/>
  <c r="QY235" i="33"/>
  <c r="PK74" i="21"/>
  <c r="PK235" i="33"/>
  <c r="OM74" i="21"/>
  <c r="OM235" i="33"/>
  <c r="EX74" i="21"/>
  <c r="EX235" i="33"/>
  <c r="KZ74" i="21"/>
  <c r="KZ235" i="33"/>
  <c r="JT74" i="21"/>
  <c r="JT235" i="33"/>
  <c r="IN74" i="21"/>
  <c r="IN235" i="33"/>
  <c r="FB74" i="21"/>
  <c r="FB235" i="33"/>
  <c r="BN74" i="21"/>
  <c r="BN235" i="33"/>
  <c r="BY74" i="21"/>
  <c r="BY235" i="33"/>
  <c r="R74" i="21"/>
  <c r="R235" i="33"/>
  <c r="RP76" i="21"/>
  <c r="MG76" i="21"/>
  <c r="KD76" i="21"/>
  <c r="KJ76" i="21"/>
  <c r="MT76" i="21"/>
  <c r="KE76" i="21"/>
  <c r="JD76" i="21"/>
  <c r="CF76" i="21"/>
  <c r="GD76" i="21"/>
  <c r="EW76" i="21"/>
  <c r="EC76" i="21"/>
  <c r="BK76" i="21"/>
  <c r="M76" i="21"/>
  <c r="BZ72" i="21"/>
  <c r="BZ148" i="33"/>
  <c r="BZ150" i="33" s="1"/>
  <c r="AP72" i="21"/>
  <c r="AP148" i="33"/>
  <c r="AP150" i="33" s="1"/>
  <c r="BO72" i="21"/>
  <c r="BO148" i="33"/>
  <c r="BO150" i="33" s="1"/>
  <c r="AW72" i="21"/>
  <c r="AW148" i="33"/>
  <c r="AW150" i="33" s="1"/>
  <c r="LY74" i="21"/>
  <c r="LY235" i="33"/>
  <c r="MS74" i="21"/>
  <c r="MS235" i="33"/>
  <c r="NL74" i="21"/>
  <c r="NL235" i="33"/>
  <c r="QH74" i="21"/>
  <c r="QH235" i="33"/>
  <c r="PR74" i="21"/>
  <c r="PR235" i="33"/>
  <c r="OD74" i="21"/>
  <c r="OD235" i="33"/>
  <c r="FF74" i="21"/>
  <c r="FF235" i="33"/>
  <c r="KI74" i="21"/>
  <c r="KI235" i="33"/>
  <c r="JC74" i="21"/>
  <c r="JC235" i="33"/>
  <c r="HW74" i="21"/>
  <c r="HW235" i="33"/>
  <c r="DQ74" i="21"/>
  <c r="DQ235" i="33"/>
  <c r="CS74" i="21"/>
  <c r="CS235" i="33"/>
  <c r="BX74" i="21"/>
  <c r="BX235" i="33"/>
  <c r="BG74" i="21"/>
  <c r="BG235" i="33"/>
  <c r="OS76" i="21"/>
  <c r="OW76" i="21"/>
  <c r="NY76" i="21"/>
  <c r="OZ76" i="21"/>
  <c r="CM76" i="21"/>
  <c r="FN76" i="21"/>
  <c r="LE76" i="21"/>
  <c r="CE76" i="21"/>
  <c r="GC76" i="21"/>
  <c r="EN76" i="21"/>
  <c r="DD76" i="21"/>
  <c r="AB76" i="21"/>
  <c r="BP72" i="21"/>
  <c r="BP148" i="33"/>
  <c r="BP150" i="33" s="1"/>
  <c r="EL72" i="21"/>
  <c r="EL148" i="33"/>
  <c r="EL150" i="33" s="1"/>
  <c r="BG72" i="21"/>
  <c r="BG148" i="33"/>
  <c r="BG150" i="33" s="1"/>
  <c r="AO72" i="21"/>
  <c r="AO148" i="33"/>
  <c r="AO150" i="33" s="1"/>
  <c r="B126" i="33"/>
  <c r="C126" i="33"/>
  <c r="D126" i="33"/>
  <c r="E126" i="33"/>
  <c r="F126" i="33"/>
  <c r="G126" i="33"/>
  <c r="H126" i="33"/>
  <c r="I126" i="33"/>
  <c r="J126" i="33"/>
  <c r="K126" i="33"/>
  <c r="L126" i="33"/>
  <c r="M126" i="33"/>
  <c r="N126" i="33"/>
  <c r="O126" i="33"/>
  <c r="P126" i="33"/>
  <c r="Q126" i="33"/>
  <c r="R126" i="33"/>
  <c r="S126" i="33"/>
  <c r="T126" i="33"/>
  <c r="U126" i="33"/>
  <c r="V126" i="33"/>
  <c r="W126" i="33"/>
  <c r="X126" i="33"/>
  <c r="Y126" i="33"/>
  <c r="Z126" i="33"/>
  <c r="AA126" i="33"/>
  <c r="AB126" i="33"/>
  <c r="AC126" i="33"/>
  <c r="AD126" i="33"/>
  <c r="AE126" i="33"/>
  <c r="AF126" i="33"/>
  <c r="AG126" i="33"/>
  <c r="AH126" i="33"/>
  <c r="AI126" i="33"/>
  <c r="AJ126" i="33"/>
  <c r="AK126" i="33"/>
  <c r="AL126" i="33"/>
  <c r="AM126" i="33"/>
  <c r="AN126" i="33"/>
  <c r="AO126" i="33"/>
  <c r="AP126" i="33"/>
  <c r="AQ126" i="33"/>
  <c r="AR126" i="33"/>
  <c r="AT126" i="33"/>
  <c r="AV126" i="33"/>
  <c r="AX126" i="33"/>
  <c r="AZ126" i="33"/>
  <c r="BB126" i="33"/>
  <c r="BD126" i="33"/>
  <c r="BF126" i="33"/>
  <c r="BH126" i="33"/>
  <c r="AS126" i="33"/>
  <c r="BN126" i="33"/>
  <c r="BR126" i="33"/>
  <c r="BG126" i="33"/>
  <c r="BV126" i="33"/>
  <c r="BX126" i="33"/>
  <c r="BZ126" i="33"/>
  <c r="CB126" i="33"/>
  <c r="CD126" i="33"/>
  <c r="CF126" i="33"/>
  <c r="CH126" i="33"/>
  <c r="CJ126" i="33"/>
  <c r="CL126" i="33"/>
  <c r="CN126" i="33"/>
  <c r="CP126" i="33"/>
  <c r="CR126" i="33"/>
  <c r="CT126" i="33"/>
  <c r="CV126" i="33"/>
  <c r="CY126" i="33"/>
  <c r="BA126" i="33"/>
  <c r="BL126" i="33"/>
  <c r="BP126" i="33"/>
  <c r="BT126" i="33"/>
  <c r="AY126" i="33"/>
  <c r="BI126" i="33"/>
  <c r="BQ126" i="33"/>
  <c r="CK126" i="33"/>
  <c r="DH126" i="33"/>
  <c r="DJ126" i="33"/>
  <c r="DL126" i="33"/>
  <c r="DN126" i="33"/>
  <c r="DP126" i="33"/>
  <c r="DR126" i="33"/>
  <c r="DT126" i="33"/>
  <c r="DV126" i="33"/>
  <c r="DX126" i="33"/>
  <c r="DZ126" i="33"/>
  <c r="EB126" i="33"/>
  <c r="ED126" i="33"/>
  <c r="EF126" i="33"/>
  <c r="EH126" i="33"/>
  <c r="BU126" i="33"/>
  <c r="CI126" i="33"/>
  <c r="DB126" i="33"/>
  <c r="DF126" i="33"/>
  <c r="BE126" i="33"/>
  <c r="BS126" i="33"/>
  <c r="CC126" i="33"/>
  <c r="CS126" i="33"/>
  <c r="DG126" i="33"/>
  <c r="DI126" i="33"/>
  <c r="DK126" i="33"/>
  <c r="DM126" i="33"/>
  <c r="DO126" i="33"/>
  <c r="DQ126" i="33"/>
  <c r="DS126" i="33"/>
  <c r="DU126" i="33"/>
  <c r="DW126" i="33"/>
  <c r="DY126" i="33"/>
  <c r="EA126" i="33"/>
  <c r="EC126" i="33"/>
  <c r="EE126" i="33"/>
  <c r="EG126" i="33"/>
  <c r="EI126" i="33"/>
  <c r="AU126" i="33"/>
  <c r="BK126" i="33"/>
  <c r="BM126" i="33"/>
  <c r="BW126" i="33"/>
  <c r="CU126" i="33"/>
  <c r="FM126" i="33"/>
  <c r="FQ126" i="33"/>
  <c r="BY126" i="33"/>
  <c r="CW126" i="33"/>
  <c r="DA126" i="33"/>
  <c r="EJ126" i="33"/>
  <c r="EL126" i="33"/>
  <c r="EN126" i="33"/>
  <c r="EP126" i="33"/>
  <c r="ER126" i="33"/>
  <c r="ET126" i="33"/>
  <c r="EV126" i="33"/>
  <c r="EX126" i="33"/>
  <c r="EZ126" i="33"/>
  <c r="FB126" i="33"/>
  <c r="FD126" i="33"/>
  <c r="FF126" i="33"/>
  <c r="FH126" i="33"/>
  <c r="FJ126" i="33"/>
  <c r="BJ126" i="33"/>
  <c r="CO126" i="33"/>
  <c r="FO126" i="33"/>
  <c r="FS126" i="33"/>
  <c r="EQ126" i="33"/>
  <c r="FG126" i="33"/>
  <c r="FN126" i="33"/>
  <c r="CQ126" i="33"/>
  <c r="DC126" i="33"/>
  <c r="DE126" i="33"/>
  <c r="EO126" i="33"/>
  <c r="FE126" i="33"/>
  <c r="FP126" i="33"/>
  <c r="FV126" i="33"/>
  <c r="FZ126" i="33"/>
  <c r="GD126" i="33"/>
  <c r="GH126" i="33"/>
  <c r="GL126" i="33"/>
  <c r="GO126" i="33"/>
  <c r="GQ126" i="33"/>
  <c r="GS126" i="33"/>
  <c r="GU126" i="33"/>
  <c r="GW126" i="33"/>
  <c r="GY126" i="33"/>
  <c r="HA126" i="33"/>
  <c r="HC126" i="33"/>
  <c r="HE126" i="33"/>
  <c r="HG126" i="33"/>
  <c r="HJ126" i="33"/>
  <c r="HK126" i="33"/>
  <c r="HL126" i="33"/>
  <c r="HM126" i="33"/>
  <c r="HN126" i="33"/>
  <c r="HO126" i="33"/>
  <c r="HP126" i="33"/>
  <c r="HQ126" i="33"/>
  <c r="HR126" i="33"/>
  <c r="HS126" i="33"/>
  <c r="HT126" i="33"/>
  <c r="HU126" i="33"/>
  <c r="HV126" i="33"/>
  <c r="HW126" i="33"/>
  <c r="HX126" i="33"/>
  <c r="HY126" i="33"/>
  <c r="HZ126" i="33"/>
  <c r="IA126" i="33"/>
  <c r="IB126" i="33"/>
  <c r="IC126" i="33"/>
  <c r="ID126" i="33"/>
  <c r="IE126" i="33"/>
  <c r="IF126" i="33"/>
  <c r="IG126" i="33"/>
  <c r="IH126" i="33"/>
  <c r="II126" i="33"/>
  <c r="IJ126" i="33"/>
  <c r="IK126" i="33"/>
  <c r="IL126" i="33"/>
  <c r="IM126" i="33"/>
  <c r="IN126" i="33"/>
  <c r="IO126" i="33"/>
  <c r="IP126" i="33"/>
  <c r="IQ126" i="33"/>
  <c r="IR126" i="33"/>
  <c r="IS126" i="33"/>
  <c r="IT126" i="33"/>
  <c r="IU126" i="33"/>
  <c r="IV126" i="33"/>
  <c r="IW126" i="33"/>
  <c r="IX126" i="33"/>
  <c r="IY126" i="33"/>
  <c r="IZ126" i="33"/>
  <c r="JA126" i="33"/>
  <c r="JB126" i="33"/>
  <c r="JC126" i="33"/>
  <c r="JD126" i="33"/>
  <c r="JE126" i="33"/>
  <c r="JF126" i="33"/>
  <c r="JG126" i="33"/>
  <c r="JH126" i="33"/>
  <c r="JI126" i="33"/>
  <c r="JJ126" i="33"/>
  <c r="JK126" i="33"/>
  <c r="JL126" i="33"/>
  <c r="JM126" i="33"/>
  <c r="JN126" i="33"/>
  <c r="JO126" i="33"/>
  <c r="JP126" i="33"/>
  <c r="CG126" i="33"/>
  <c r="EY126" i="33"/>
  <c r="FK126" i="33"/>
  <c r="FU126" i="33"/>
  <c r="GM126" i="33"/>
  <c r="GZ126" i="33"/>
  <c r="LG126" i="33"/>
  <c r="LH126" i="33"/>
  <c r="LI126" i="33"/>
  <c r="LJ126" i="33"/>
  <c r="LK126" i="33"/>
  <c r="LL126" i="33"/>
  <c r="LM126" i="33"/>
  <c r="LN126" i="33"/>
  <c r="LO126" i="33"/>
  <c r="LP126" i="33"/>
  <c r="LQ126" i="33"/>
  <c r="LR126" i="33"/>
  <c r="LS126" i="33"/>
  <c r="LT126" i="33"/>
  <c r="LU126" i="33"/>
  <c r="LV126" i="33"/>
  <c r="LW126" i="33"/>
  <c r="LX126" i="33"/>
  <c r="LY126" i="33"/>
  <c r="LZ126" i="33"/>
  <c r="MA126" i="33"/>
  <c r="MB126" i="33"/>
  <c r="MC126" i="33"/>
  <c r="MD126" i="33"/>
  <c r="ME126" i="33"/>
  <c r="MF126" i="33"/>
  <c r="MG126" i="33"/>
  <c r="MH126" i="33"/>
  <c r="MI126" i="33"/>
  <c r="MJ126" i="33"/>
  <c r="MK126" i="33"/>
  <c r="ML126" i="33"/>
  <c r="MM126" i="33"/>
  <c r="MN126" i="33"/>
  <c r="MO126" i="33"/>
  <c r="MP126" i="33"/>
  <c r="MQ126" i="33"/>
  <c r="MR126" i="33"/>
  <c r="MS126" i="33"/>
  <c r="MT126" i="33"/>
  <c r="MU126" i="33"/>
  <c r="MV126" i="33"/>
  <c r="MW126" i="33"/>
  <c r="MX126" i="33"/>
  <c r="MY126" i="33"/>
  <c r="MZ126" i="33"/>
  <c r="NA126" i="33"/>
  <c r="NB126" i="33"/>
  <c r="NC126" i="33"/>
  <c r="ND126" i="33"/>
  <c r="NE126" i="33"/>
  <c r="NF126" i="33"/>
  <c r="NG126" i="33"/>
  <c r="NH126" i="33"/>
  <c r="NI126" i="33"/>
  <c r="CX126" i="33"/>
  <c r="FA126" i="33"/>
  <c r="FT126" i="33"/>
  <c r="FY126" i="33"/>
  <c r="GX126" i="33"/>
  <c r="JR126" i="33"/>
  <c r="JT126" i="33"/>
  <c r="JV126" i="33"/>
  <c r="JX126" i="33"/>
  <c r="JZ126" i="33"/>
  <c r="KB126" i="33"/>
  <c r="KD126" i="33"/>
  <c r="KF126" i="33"/>
  <c r="KH126" i="33"/>
  <c r="KJ126" i="33"/>
  <c r="KL126" i="33"/>
  <c r="KN126" i="33"/>
  <c r="KP126" i="33"/>
  <c r="KR126" i="33"/>
  <c r="KT126" i="33"/>
  <c r="KV126" i="33"/>
  <c r="KX126" i="33"/>
  <c r="KZ126" i="33"/>
  <c r="LB126" i="33"/>
  <c r="LF126" i="33"/>
  <c r="AW126" i="33"/>
  <c r="CM126" i="33"/>
  <c r="CZ126" i="33"/>
  <c r="ES126" i="33"/>
  <c r="FW126" i="33"/>
  <c r="GF126" i="33"/>
  <c r="GK126" i="33"/>
  <c r="GR126" i="33"/>
  <c r="HH126" i="33"/>
  <c r="HI126" i="33"/>
  <c r="FX126" i="33"/>
  <c r="GB126" i="33"/>
  <c r="GP126" i="33"/>
  <c r="JS126" i="33"/>
  <c r="KI126" i="33"/>
  <c r="KY126" i="33"/>
  <c r="LC126" i="33"/>
  <c r="LD126" i="33"/>
  <c r="NK126" i="33"/>
  <c r="CA126" i="33"/>
  <c r="EW126" i="33"/>
  <c r="HB126" i="33"/>
  <c r="JQ126" i="33"/>
  <c r="KG126" i="33"/>
  <c r="KW126" i="33"/>
  <c r="LE126" i="33"/>
  <c r="EM126" i="33"/>
  <c r="GA126" i="33"/>
  <c r="GC126" i="33"/>
  <c r="GE126" i="33"/>
  <c r="GG126" i="33"/>
  <c r="GI126" i="33"/>
  <c r="GV126" i="33"/>
  <c r="KA126" i="33"/>
  <c r="KQ126" i="33"/>
  <c r="BO126" i="33"/>
  <c r="FL126" i="33"/>
  <c r="JY126" i="33"/>
  <c r="RP126" i="33"/>
  <c r="RT126" i="33"/>
  <c r="EU126" i="33"/>
  <c r="GJ126" i="33"/>
  <c r="HD126" i="33"/>
  <c r="KK126" i="33"/>
  <c r="NO126" i="33"/>
  <c r="NS126" i="33"/>
  <c r="NW126" i="33"/>
  <c r="OA126" i="33"/>
  <c r="OE126" i="33"/>
  <c r="OI126" i="33"/>
  <c r="OM126" i="33"/>
  <c r="OQ126" i="33"/>
  <c r="OU126" i="33"/>
  <c r="OY126" i="33"/>
  <c r="PC126" i="33"/>
  <c r="PG126" i="33"/>
  <c r="PK126" i="33"/>
  <c r="PO126" i="33"/>
  <c r="PR126" i="33"/>
  <c r="PT126" i="33"/>
  <c r="PV126" i="33"/>
  <c r="PX126" i="33"/>
  <c r="PZ126" i="33"/>
  <c r="QB126" i="33"/>
  <c r="QD126" i="33"/>
  <c r="QF126" i="33"/>
  <c r="QH126" i="33"/>
  <c r="QJ126" i="33"/>
  <c r="QL126" i="33"/>
  <c r="QN126" i="33"/>
  <c r="QP126" i="33"/>
  <c r="QR126" i="33"/>
  <c r="QT126" i="33"/>
  <c r="QV126" i="33"/>
  <c r="QX126" i="33"/>
  <c r="QZ126" i="33"/>
  <c r="RB126" i="33"/>
  <c r="RD126" i="33"/>
  <c r="RF126" i="33"/>
  <c r="RH126" i="33"/>
  <c r="RJ126" i="33"/>
  <c r="RL126" i="33"/>
  <c r="GT126" i="33"/>
  <c r="KE126" i="33"/>
  <c r="LA126" i="33"/>
  <c r="NL126" i="33"/>
  <c r="RN126" i="33"/>
  <c r="RR126" i="33"/>
  <c r="RV126" i="33"/>
  <c r="FI126" i="33"/>
  <c r="FC126" i="33"/>
  <c r="KC126" i="33"/>
  <c r="NU126" i="33"/>
  <c r="NZ126" i="33"/>
  <c r="OR126" i="33"/>
  <c r="DD126" i="33"/>
  <c r="FR126" i="33"/>
  <c r="BC126" i="33"/>
  <c r="KO126" i="33"/>
  <c r="NX126" i="33"/>
  <c r="OG126" i="33"/>
  <c r="OL126" i="33"/>
  <c r="PD126" i="33"/>
  <c r="PM126" i="33"/>
  <c r="PS126" i="33"/>
  <c r="QI126" i="33"/>
  <c r="QY126" i="33"/>
  <c r="NT126" i="33"/>
  <c r="OF126" i="33"/>
  <c r="QA126" i="33"/>
  <c r="QW126" i="33"/>
  <c r="RC126" i="33"/>
  <c r="OW126" i="33"/>
  <c r="PJ126" i="33"/>
  <c r="PP126" i="33"/>
  <c r="PU126" i="33"/>
  <c r="QQ126" i="33"/>
  <c r="RU126" i="33"/>
  <c r="RZ126" i="33"/>
  <c r="SD126" i="33"/>
  <c r="HF126" i="33"/>
  <c r="NN126" i="33"/>
  <c r="OV126" i="33"/>
  <c r="QO126" i="33"/>
  <c r="RI126" i="33"/>
  <c r="RO126" i="33"/>
  <c r="CE126" i="33"/>
  <c r="NP126" i="33"/>
  <c r="OB126" i="33"/>
  <c r="OS126" i="33"/>
  <c r="PB126" i="33"/>
  <c r="PE126" i="33"/>
  <c r="PH126" i="33"/>
  <c r="ON126" i="33"/>
  <c r="PL126" i="33"/>
  <c r="PN126" i="33"/>
  <c r="RY126" i="33"/>
  <c r="EK126" i="33"/>
  <c r="NM126" i="33"/>
  <c r="OD126" i="33"/>
  <c r="OK126" i="33"/>
  <c r="OX126" i="33"/>
  <c r="PA126" i="33"/>
  <c r="PQ126" i="33"/>
  <c r="RX126" i="33"/>
  <c r="SC126" i="33"/>
  <c r="NJ126" i="33"/>
  <c r="NQ126" i="33"/>
  <c r="OH126" i="33"/>
  <c r="OO126" i="33"/>
  <c r="PW126" i="33"/>
  <c r="PY126" i="33"/>
  <c r="QC126" i="33"/>
  <c r="QE126" i="33"/>
  <c r="RK126" i="33"/>
  <c r="RQ126" i="33"/>
  <c r="SB126" i="33"/>
  <c r="SG126" i="33"/>
  <c r="KU126" i="33"/>
  <c r="QM126" i="33"/>
  <c r="QS126" i="33"/>
  <c r="QU126" i="33"/>
  <c r="RM126" i="33"/>
  <c r="SA126" i="33"/>
  <c r="JU126" i="33"/>
  <c r="KM126" i="33"/>
  <c r="SF126" i="33"/>
  <c r="OT126" i="33"/>
  <c r="PI126" i="33"/>
  <c r="RA126" i="33"/>
  <c r="RG126" i="33"/>
  <c r="RW126" i="33"/>
  <c r="JW126" i="33"/>
  <c r="NV126" i="33"/>
  <c r="OC126" i="33"/>
  <c r="OZ126" i="33"/>
  <c r="KS126" i="33"/>
  <c r="OP126" i="33"/>
  <c r="PF126" i="33"/>
  <c r="QG126" i="33"/>
  <c r="NY126" i="33"/>
  <c r="OJ126" i="33"/>
  <c r="RS126" i="33"/>
  <c r="NR126" i="33"/>
  <c r="RE126" i="33"/>
  <c r="GN126" i="33"/>
  <c r="QK126" i="33"/>
  <c r="SE126" i="33"/>
  <c r="B60" i="20"/>
  <c r="FT74" i="21"/>
  <c r="FT235" i="33"/>
  <c r="LE74" i="21"/>
  <c r="LE235" i="33"/>
  <c r="MM74" i="21"/>
  <c r="MM235" i="33"/>
  <c r="EJ74" i="21"/>
  <c r="EJ235" i="33"/>
  <c r="GA74" i="21"/>
  <c r="GA235" i="33"/>
  <c r="MR74" i="21"/>
  <c r="MR235" i="33"/>
  <c r="DB74" i="21"/>
  <c r="DB235" i="33"/>
  <c r="MI74" i="21"/>
  <c r="MI235" i="33"/>
  <c r="NA74" i="21"/>
  <c r="NA235" i="33"/>
  <c r="EP74" i="21"/>
  <c r="EP235" i="33"/>
  <c r="LC74" i="21"/>
  <c r="LC235" i="33"/>
  <c r="AL74" i="21"/>
  <c r="AL235" i="33"/>
  <c r="RE74" i="21"/>
  <c r="RE235" i="33"/>
  <c r="QW74" i="21"/>
  <c r="QW235" i="33"/>
  <c r="QO74" i="21"/>
  <c r="QO235" i="33"/>
  <c r="QG74" i="21"/>
  <c r="QG235" i="33"/>
  <c r="PY74" i="21"/>
  <c r="PY235" i="33"/>
  <c r="PQ74" i="21"/>
  <c r="PQ235" i="33"/>
  <c r="PI74" i="21"/>
  <c r="PI235" i="33"/>
  <c r="PA74" i="21"/>
  <c r="PA235" i="33"/>
  <c r="OS74" i="21"/>
  <c r="OS235" i="33"/>
  <c r="OK74" i="21"/>
  <c r="OK235" i="33"/>
  <c r="OC74" i="21"/>
  <c r="OC235" i="33"/>
  <c r="NU74" i="21"/>
  <c r="NU235" i="33"/>
  <c r="NM74" i="21"/>
  <c r="NM235" i="33"/>
  <c r="LF74" i="21"/>
  <c r="LF235" i="33"/>
  <c r="CQ74" i="21"/>
  <c r="CQ235" i="33"/>
  <c r="EY74" i="21"/>
  <c r="EY235" i="33"/>
  <c r="FD74" i="21"/>
  <c r="FD235" i="33"/>
  <c r="KX74" i="21"/>
  <c r="KX235" i="33"/>
  <c r="KP74" i="21"/>
  <c r="KP235" i="33"/>
  <c r="KH74" i="21"/>
  <c r="KH235" i="33"/>
  <c r="JZ74" i="21"/>
  <c r="JZ235" i="33"/>
  <c r="JR74" i="21"/>
  <c r="JR235" i="33"/>
  <c r="JJ74" i="21"/>
  <c r="JJ235" i="33"/>
  <c r="JB74" i="21"/>
  <c r="JB235" i="33"/>
  <c r="IT74" i="21"/>
  <c r="IT235" i="33"/>
  <c r="IL74" i="21"/>
  <c r="IL235" i="33"/>
  <c r="ID74" i="21"/>
  <c r="ID235" i="33"/>
  <c r="HV74" i="21"/>
  <c r="HV235" i="33"/>
  <c r="HN74" i="21"/>
  <c r="HN235" i="33"/>
  <c r="EL74" i="21"/>
  <c r="EL235" i="33"/>
  <c r="FU74" i="21"/>
  <c r="FU235" i="33"/>
  <c r="DL74" i="21"/>
  <c r="DL235" i="33"/>
  <c r="EH74" i="21"/>
  <c r="EH235" i="33"/>
  <c r="DD74" i="21"/>
  <c r="DD235" i="33"/>
  <c r="L74" i="21"/>
  <c r="L235" i="33"/>
  <c r="FN74" i="21"/>
  <c r="FN235" i="33"/>
  <c r="CB74" i="21"/>
  <c r="CB235" i="33"/>
  <c r="AE74" i="21"/>
  <c r="AE235" i="33"/>
  <c r="AJ74" i="21"/>
  <c r="AJ235" i="33"/>
  <c r="J74" i="21"/>
  <c r="J235" i="33"/>
  <c r="V74" i="21"/>
  <c r="V235" i="33"/>
  <c r="S74" i="21"/>
  <c r="S235" i="33"/>
  <c r="O74" i="21"/>
  <c r="O235" i="33"/>
  <c r="Y74" i="21"/>
  <c r="Y235" i="33"/>
  <c r="BF74" i="21"/>
  <c r="BF235" i="33"/>
  <c r="AX74" i="21"/>
  <c r="AX235" i="33"/>
  <c r="NW76" i="21"/>
  <c r="RG76" i="21"/>
  <c r="OG76" i="21"/>
  <c r="JO76" i="21"/>
  <c r="OO76" i="21"/>
  <c r="LA76" i="21"/>
  <c r="OA76" i="21"/>
  <c r="QH76" i="21"/>
  <c r="NN76" i="21"/>
  <c r="IW76" i="21"/>
  <c r="KI76" i="21"/>
  <c r="ND76" i="21"/>
  <c r="KN76" i="21"/>
  <c r="NA76" i="21"/>
  <c r="IY76" i="21"/>
  <c r="OV76" i="21"/>
  <c r="NP76" i="21"/>
  <c r="MA76" i="21"/>
  <c r="SG76" i="21"/>
  <c r="RY76" i="21"/>
  <c r="MD76" i="21"/>
  <c r="KP76" i="21"/>
  <c r="BM76" i="21"/>
  <c r="IS76" i="21"/>
  <c r="JQ76" i="21"/>
  <c r="JF76" i="21"/>
  <c r="HZ76" i="21"/>
  <c r="FM76" i="21"/>
  <c r="IV76" i="21"/>
  <c r="HP76" i="21"/>
  <c r="FQ76" i="21"/>
  <c r="BX76" i="21"/>
  <c r="HH76" i="21"/>
  <c r="GZ76" i="21"/>
  <c r="GR76" i="21"/>
  <c r="GJ76" i="21"/>
  <c r="GB76" i="21"/>
  <c r="FT76" i="21"/>
  <c r="CA76" i="21"/>
  <c r="FK76" i="21"/>
  <c r="FC76" i="21"/>
  <c r="EU76" i="21"/>
  <c r="EM76" i="21"/>
  <c r="EI76" i="21"/>
  <c r="EA76" i="21"/>
  <c r="DS76" i="21"/>
  <c r="DK76" i="21"/>
  <c r="DC76" i="21"/>
  <c r="BJ76" i="21"/>
  <c r="AQ76" i="21"/>
  <c r="AI76" i="21"/>
  <c r="AA76" i="21"/>
  <c r="S76" i="21"/>
  <c r="K76" i="21"/>
  <c r="C76" i="21"/>
  <c r="E72" i="21"/>
  <c r="E148" i="33"/>
  <c r="E150" i="33" s="1"/>
  <c r="BM72" i="21"/>
  <c r="BM148" i="33"/>
  <c r="BM150" i="33" s="1"/>
  <c r="FJ72" i="21"/>
  <c r="FJ148" i="33"/>
  <c r="FJ150" i="33" s="1"/>
  <c r="AQ72" i="21"/>
  <c r="AQ148" i="33"/>
  <c r="AQ150" i="33" s="1"/>
  <c r="EH72" i="21"/>
  <c r="EH148" i="33"/>
  <c r="EH150" i="33" s="1"/>
  <c r="BH72" i="21"/>
  <c r="BH148" i="33"/>
  <c r="BH150" i="33" s="1"/>
  <c r="EJ72" i="21"/>
  <c r="EJ148" i="33"/>
  <c r="EJ150" i="33" s="1"/>
  <c r="AA72" i="21"/>
  <c r="AA148" i="33"/>
  <c r="AA150" i="33" s="1"/>
  <c r="DK72" i="21"/>
  <c r="DK148" i="33"/>
  <c r="DK150" i="33" s="1"/>
  <c r="AS72" i="21"/>
  <c r="AS148" i="33"/>
  <c r="AS150" i="33" s="1"/>
  <c r="EN72" i="21"/>
  <c r="EN148" i="33"/>
  <c r="EN150" i="33" s="1"/>
  <c r="CD72" i="21"/>
  <c r="CD148" i="33"/>
  <c r="CD150" i="33" s="1"/>
  <c r="I72" i="21"/>
  <c r="I148" i="33"/>
  <c r="I150" i="33" s="1"/>
  <c r="CQ72" i="21"/>
  <c r="CQ148" i="33"/>
  <c r="CQ150" i="33" s="1"/>
  <c r="AG72" i="21"/>
  <c r="AG148" i="33"/>
  <c r="AG150" i="33" s="1"/>
  <c r="NM76" i="21"/>
  <c r="RV74" i="21"/>
  <c r="RV235" i="33"/>
  <c r="RM74" i="21"/>
  <c r="RM235" i="33"/>
  <c r="FE74" i="21"/>
  <c r="FE235" i="33"/>
  <c r="PD74" i="21"/>
  <c r="PD235" i="33"/>
  <c r="FO74" i="21"/>
  <c r="FO235" i="33"/>
  <c r="JU74" i="21"/>
  <c r="JU235" i="33"/>
  <c r="FC74" i="21"/>
  <c r="FC235" i="33"/>
  <c r="BP74" i="21"/>
  <c r="BP235" i="33"/>
  <c r="BM74" i="21"/>
  <c r="BM235" i="33"/>
  <c r="IE76" i="21"/>
  <c r="LI76" i="21"/>
  <c r="KQ76" i="21"/>
  <c r="IM76" i="21"/>
  <c r="JH76" i="21"/>
  <c r="GU76" i="21"/>
  <c r="FF76" i="21"/>
  <c r="FI72" i="21"/>
  <c r="FI148" i="33"/>
  <c r="FI150" i="33" s="1"/>
  <c r="DB72" i="21"/>
  <c r="DB148" i="33"/>
  <c r="DB150" i="33" s="1"/>
  <c r="LW74" i="21"/>
  <c r="LW235" i="33"/>
  <c r="EI74" i="21"/>
  <c r="EI235" i="33"/>
  <c r="PS74" i="21"/>
  <c r="PS235" i="33"/>
  <c r="NO74" i="21"/>
  <c r="NO235" i="33"/>
  <c r="KJ74" i="21"/>
  <c r="KJ235" i="33"/>
  <c r="IV74" i="21"/>
  <c r="IV235" i="33"/>
  <c r="EA74" i="21"/>
  <c r="EA235" i="33"/>
  <c r="BI74" i="21"/>
  <c r="BI235" i="33"/>
  <c r="AR74" i="21"/>
  <c r="AR235" i="33"/>
  <c r="PM76" i="21"/>
  <c r="RM76" i="21"/>
  <c r="MQ76" i="21"/>
  <c r="IH76" i="21"/>
  <c r="HB76" i="21"/>
  <c r="BA76" i="21"/>
  <c r="DE76" i="21"/>
  <c r="E76" i="21"/>
  <c r="FF72" i="21"/>
  <c r="FF148" i="33"/>
  <c r="FF150" i="33" s="1"/>
  <c r="DG72" i="21"/>
  <c r="DG148" i="33"/>
  <c r="DG150" i="33" s="1"/>
  <c r="LP74" i="21"/>
  <c r="LP235" i="33"/>
  <c r="EV74" i="21"/>
  <c r="EV235" i="33"/>
  <c r="DK74" i="21"/>
  <c r="DK235" i="33"/>
  <c r="OT74" i="21"/>
  <c r="OT235" i="33"/>
  <c r="DY74" i="21"/>
  <c r="DY235" i="33"/>
  <c r="JS74" i="21"/>
  <c r="JS235" i="33"/>
  <c r="HO74" i="21"/>
  <c r="HO235" i="33"/>
  <c r="FR74" i="21"/>
  <c r="FR235" i="33"/>
  <c r="T74" i="21"/>
  <c r="T235" i="33"/>
  <c r="JX76" i="21"/>
  <c r="NS76" i="21"/>
  <c r="NT76" i="21"/>
  <c r="AW76" i="21"/>
  <c r="ID76" i="21"/>
  <c r="GS76" i="21"/>
  <c r="AT76" i="21"/>
  <c r="DT76" i="21"/>
  <c r="T76" i="21"/>
  <c r="BL72" i="21"/>
  <c r="BL148" i="33"/>
  <c r="BL150" i="33" s="1"/>
  <c r="CY72" i="21"/>
  <c r="CY148" i="33"/>
  <c r="CY150" i="33" s="1"/>
  <c r="ME74" i="21"/>
  <c r="ME235" i="33"/>
  <c r="MQ74" i="21"/>
  <c r="MQ235" i="33"/>
  <c r="EO74" i="21"/>
  <c r="EO235" i="33"/>
  <c r="CR74" i="21"/>
  <c r="CR235" i="33"/>
  <c r="MH74" i="21"/>
  <c r="MH235" i="33"/>
  <c r="MZ74" i="21"/>
  <c r="MZ235" i="33"/>
  <c r="EK74" i="21"/>
  <c r="EK235" i="33"/>
  <c r="HG74" i="21"/>
  <c r="HG235" i="33"/>
  <c r="RL74" i="21"/>
  <c r="RL235" i="33"/>
  <c r="RD74" i="21"/>
  <c r="RD235" i="33"/>
  <c r="QV74" i="21"/>
  <c r="QV235" i="33"/>
  <c r="QF74" i="21"/>
  <c r="QF235" i="33"/>
  <c r="PX74" i="21"/>
  <c r="PX235" i="33"/>
  <c r="PP74" i="21"/>
  <c r="PP235" i="33"/>
  <c r="PH74" i="21"/>
  <c r="PH235" i="33"/>
  <c r="OZ74" i="21"/>
  <c r="OZ235" i="33"/>
  <c r="OR74" i="21"/>
  <c r="OR235" i="33"/>
  <c r="OJ74" i="21"/>
  <c r="OJ235" i="33"/>
  <c r="OB74" i="21"/>
  <c r="OB235" i="33"/>
  <c r="NT74" i="21"/>
  <c r="NT235" i="33"/>
  <c r="HE74" i="21"/>
  <c r="HE235" i="33"/>
  <c r="LB74" i="21"/>
  <c r="LB235" i="33"/>
  <c r="C74" i="21"/>
  <c r="C235" i="33"/>
  <c r="DS74" i="21"/>
  <c r="DS235" i="33"/>
  <c r="EW74" i="21"/>
  <c r="EW235" i="33"/>
  <c r="KW74" i="21"/>
  <c r="KW235" i="33"/>
  <c r="KO74" i="21"/>
  <c r="KO235" i="33"/>
  <c r="KG74" i="21"/>
  <c r="KG235" i="33"/>
  <c r="JY74" i="21"/>
  <c r="JY235" i="33"/>
  <c r="JQ74" i="21"/>
  <c r="JQ235" i="33"/>
  <c r="JI74" i="21"/>
  <c r="JI235" i="33"/>
  <c r="JA74" i="21"/>
  <c r="JA235" i="33"/>
  <c r="IS74" i="21"/>
  <c r="IS235" i="33"/>
  <c r="IK74" i="21"/>
  <c r="IK235" i="33"/>
  <c r="IC74" i="21"/>
  <c r="IC235" i="33"/>
  <c r="HU74" i="21"/>
  <c r="HU235" i="33"/>
  <c r="HM74" i="21"/>
  <c r="HM235" i="33"/>
  <c r="DP74" i="21"/>
  <c r="DP235" i="33"/>
  <c r="FI74" i="21"/>
  <c r="FI235" i="33"/>
  <c r="CC74" i="21"/>
  <c r="CC235" i="33"/>
  <c r="DJ74" i="21"/>
  <c r="DJ235" i="33"/>
  <c r="CT74" i="21"/>
  <c r="CT235" i="33"/>
  <c r="EC74" i="21"/>
  <c r="EC235" i="33"/>
  <c r="EB74" i="21"/>
  <c r="EB235" i="33"/>
  <c r="AN74" i="21"/>
  <c r="AN235" i="33"/>
  <c r="H74" i="21"/>
  <c r="H235" i="33"/>
  <c r="G74" i="21"/>
  <c r="G235" i="33"/>
  <c r="CY74" i="21"/>
  <c r="CY235" i="33"/>
  <c r="AK74" i="21"/>
  <c r="AK235" i="33"/>
  <c r="BH74" i="21"/>
  <c r="BH235" i="33"/>
  <c r="F74" i="21"/>
  <c r="F235" i="33"/>
  <c r="U74" i="21"/>
  <c r="U235" i="33"/>
  <c r="BE74" i="21"/>
  <c r="BE235" i="33"/>
  <c r="AW74" i="21"/>
  <c r="AW235" i="33"/>
  <c r="NR76" i="21"/>
  <c r="QZ76" i="21"/>
  <c r="NU76" i="21"/>
  <c r="RB76" i="21"/>
  <c r="OC76" i="21"/>
  <c r="RV76" i="21"/>
  <c r="NV76" i="21"/>
  <c r="QG76" i="21"/>
  <c r="NC76" i="21"/>
  <c r="HS76" i="21"/>
  <c r="JM76" i="21"/>
  <c r="MY76" i="21"/>
  <c r="JU76" i="21"/>
  <c r="ML76" i="21"/>
  <c r="IU76" i="21"/>
  <c r="OR76" i="21"/>
  <c r="NK76" i="21"/>
  <c r="LL76" i="21"/>
  <c r="SF76" i="21"/>
  <c r="RX76" i="21"/>
  <c r="MC76" i="21"/>
  <c r="KO76" i="21"/>
  <c r="BD76" i="21"/>
  <c r="IA76" i="21"/>
  <c r="JC76" i="21"/>
  <c r="JB76" i="21"/>
  <c r="HV76" i="21"/>
  <c r="BT76" i="21"/>
  <c r="IR76" i="21"/>
  <c r="HL76" i="21"/>
  <c r="FP76" i="21"/>
  <c r="BB76" i="21"/>
  <c r="HG76" i="21"/>
  <c r="GY76" i="21"/>
  <c r="GQ76" i="21"/>
  <c r="GI76" i="21"/>
  <c r="GA76" i="21"/>
  <c r="CP76" i="21"/>
  <c r="AS76" i="21"/>
  <c r="FJ76" i="21"/>
  <c r="FB76" i="21"/>
  <c r="ET76" i="21"/>
  <c r="EL76" i="21"/>
  <c r="EH76" i="21"/>
  <c r="DZ76" i="21"/>
  <c r="DR76" i="21"/>
  <c r="DJ76" i="21"/>
  <c r="DB76" i="21"/>
  <c r="BF76" i="21"/>
  <c r="AP76" i="21"/>
  <c r="AH76" i="21"/>
  <c r="Z76" i="21"/>
  <c r="R76" i="21"/>
  <c r="J76" i="21"/>
  <c r="AU72" i="21"/>
  <c r="AU148" i="33"/>
  <c r="AU150" i="33" s="1"/>
  <c r="EZ72" i="21"/>
  <c r="EZ148" i="33"/>
  <c r="EZ150" i="33" s="1"/>
  <c r="Z72" i="21"/>
  <c r="Z148" i="33"/>
  <c r="Z150" i="33" s="1"/>
  <c r="DX72" i="21"/>
  <c r="DX148" i="33"/>
  <c r="DX150" i="33" s="1"/>
  <c r="AV72" i="21"/>
  <c r="AV148" i="33"/>
  <c r="AV150" i="33" s="1"/>
  <c r="DV72" i="21"/>
  <c r="DV148" i="33"/>
  <c r="DV150" i="33" s="1"/>
  <c r="H72" i="21"/>
  <c r="H148" i="33"/>
  <c r="H150" i="33" s="1"/>
  <c r="DC72" i="21"/>
  <c r="DC148" i="33"/>
  <c r="DC150" i="33" s="1"/>
  <c r="AK72" i="21"/>
  <c r="AK148" i="33"/>
  <c r="AK150" i="33" s="1"/>
  <c r="EF72" i="21"/>
  <c r="EF148" i="33"/>
  <c r="EF150" i="33" s="1"/>
  <c r="BV72" i="21"/>
  <c r="BV148" i="33"/>
  <c r="BV150" i="33" s="1"/>
  <c r="FA72" i="21"/>
  <c r="FA148" i="33"/>
  <c r="FA150" i="33" s="1"/>
  <c r="CI72" i="21"/>
  <c r="CI148" i="33"/>
  <c r="CI150" i="33" s="1"/>
  <c r="Y72" i="21"/>
  <c r="Y148" i="33"/>
  <c r="Y150" i="33" s="1"/>
  <c r="AY72" i="21"/>
  <c r="AY148" i="33"/>
  <c r="AY150" i="33" s="1"/>
  <c r="RR74" i="21"/>
  <c r="RR235" i="33"/>
  <c r="MD74" i="21"/>
  <c r="MD235" i="33"/>
  <c r="LT74" i="21"/>
  <c r="LT235" i="33"/>
  <c r="QZ74" i="21"/>
  <c r="QZ235" i="33"/>
  <c r="QB74" i="21"/>
  <c r="QB235" i="33"/>
  <c r="ON74" i="21"/>
  <c r="ON235" i="33"/>
  <c r="NP74" i="21"/>
  <c r="NP235" i="33"/>
  <c r="LA74" i="21"/>
  <c r="LA235" i="33"/>
  <c r="JM74" i="21"/>
  <c r="JM235" i="33"/>
  <c r="IO74" i="21"/>
  <c r="IO235" i="33"/>
  <c r="GG74" i="21"/>
  <c r="GG235" i="33"/>
  <c r="EF74" i="21"/>
  <c r="EF235" i="33"/>
  <c r="BV74" i="21"/>
  <c r="BV235" i="33"/>
  <c r="K74" i="21"/>
  <c r="K235" i="33"/>
  <c r="PX76" i="21"/>
  <c r="PU76" i="21"/>
  <c r="LJ76" i="21"/>
  <c r="MR76" i="21"/>
  <c r="SB76" i="21"/>
  <c r="KH76" i="21"/>
  <c r="FL76" i="21"/>
  <c r="CY76" i="21"/>
  <c r="GE76" i="21"/>
  <c r="BP76" i="21"/>
  <c r="ED76" i="21"/>
  <c r="DF76" i="21"/>
  <c r="AD76" i="21"/>
  <c r="F76" i="21"/>
  <c r="CN72" i="21"/>
  <c r="CN148" i="33"/>
  <c r="CN150" i="33" s="1"/>
  <c r="B72" i="21"/>
  <c r="LO74" i="21"/>
  <c r="LO235" i="33"/>
  <c r="MY74" i="21"/>
  <c r="MY235" i="33"/>
  <c r="RG74" i="21"/>
  <c r="RG235" i="33"/>
  <c r="QA74" i="21"/>
  <c r="QA235" i="33"/>
  <c r="OU74" i="21"/>
  <c r="OU235" i="33"/>
  <c r="EQ74" i="21"/>
  <c r="EQ235" i="33"/>
  <c r="KR74" i="21"/>
  <c r="KR235" i="33"/>
  <c r="JL74" i="21"/>
  <c r="JL235" i="33"/>
  <c r="HP74" i="21"/>
  <c r="HP235" i="33"/>
  <c r="EU74" i="21"/>
  <c r="EU235" i="33"/>
  <c r="CX74" i="21"/>
  <c r="CX235" i="33"/>
  <c r="Z74" i="21"/>
  <c r="Z235" i="33"/>
  <c r="B74" i="21"/>
  <c r="B235" i="33"/>
  <c r="PE76" i="21"/>
  <c r="QX76" i="21"/>
  <c r="OH76" i="21"/>
  <c r="PD76" i="21"/>
  <c r="JT76" i="21"/>
  <c r="HY76" i="21"/>
  <c r="BZ76" i="21"/>
  <c r="CN76" i="21"/>
  <c r="GL76" i="21"/>
  <c r="FE76" i="21"/>
  <c r="BU76" i="21"/>
  <c r="BS76" i="21"/>
  <c r="AC76" i="21"/>
  <c r="LZ74" i="21"/>
  <c r="LZ235" i="33"/>
  <c r="BQ72" i="21"/>
  <c r="BQ148" i="33"/>
  <c r="BQ150" i="33" s="1"/>
  <c r="CC72" i="21"/>
  <c r="CC148" i="33"/>
  <c r="CC150" i="33" s="1"/>
  <c r="EA72" i="21"/>
  <c r="EA148" i="33"/>
  <c r="EA150" i="33" s="1"/>
  <c r="AB72" i="21"/>
  <c r="AB148" i="33"/>
  <c r="AB150" i="33" s="1"/>
  <c r="LJ74" i="21"/>
  <c r="LJ235" i="33"/>
  <c r="FW74" i="21"/>
  <c r="FW235" i="33"/>
  <c r="QX74" i="21"/>
  <c r="QX235" i="33"/>
  <c r="PJ74" i="21"/>
  <c r="PJ235" i="33"/>
  <c r="NV74" i="21"/>
  <c r="NV235" i="33"/>
  <c r="FZ74" i="21"/>
  <c r="FZ235" i="33"/>
  <c r="KA74" i="21"/>
  <c r="KA235" i="33"/>
  <c r="IU74" i="21"/>
  <c r="IU235" i="33"/>
  <c r="EM74" i="21"/>
  <c r="EM235" i="33"/>
  <c r="DN74" i="21"/>
  <c r="DN235" i="33"/>
  <c r="AM74" i="21"/>
  <c r="AM235" i="33"/>
  <c r="AC74" i="21"/>
  <c r="AC235" i="33"/>
  <c r="OX76" i="21"/>
  <c r="LH76" i="21"/>
  <c r="KL76" i="21"/>
  <c r="KY76" i="21"/>
  <c r="MB76" i="21"/>
  <c r="JR76" i="21"/>
  <c r="HT76" i="21"/>
  <c r="HA76" i="21"/>
  <c r="GK76" i="21"/>
  <c r="FD76" i="21"/>
  <c r="DL76" i="21"/>
  <c r="AR76" i="21"/>
  <c r="D76" i="21"/>
  <c r="FR72" i="21"/>
  <c r="FR148" i="33"/>
  <c r="FR150" i="33" s="1"/>
  <c r="AL72" i="21"/>
  <c r="AL148" i="33"/>
  <c r="AL150" i="33" s="1"/>
  <c r="EV72" i="21"/>
  <c r="EV148" i="33"/>
  <c r="EV150" i="33" s="1"/>
  <c r="HO76" i="21"/>
  <c r="SG74" i="21"/>
  <c r="SG235" i="33"/>
  <c r="LV74" i="21"/>
  <c r="LV235" i="33"/>
  <c r="DZ74" i="21"/>
  <c r="DZ235" i="33"/>
  <c r="MC74" i="21"/>
  <c r="MC235" i="33"/>
  <c r="QN74" i="21"/>
  <c r="QN235" i="33"/>
  <c r="IK76" i="21"/>
  <c r="LI74" i="21"/>
  <c r="LI235" i="33"/>
  <c r="SC74" i="21"/>
  <c r="SC235" i="33"/>
  <c r="MN74" i="21"/>
  <c r="MN235" i="33"/>
  <c r="LQ74" i="21"/>
  <c r="LQ235" i="33"/>
  <c r="NG74" i="21"/>
  <c r="NG235" i="33"/>
  <c r="CZ74" i="21"/>
  <c r="CZ235" i="33"/>
  <c r="MB74" i="21"/>
  <c r="MB235" i="33"/>
  <c r="CE74" i="21"/>
  <c r="CE235" i="33"/>
  <c r="LS74" i="21"/>
  <c r="LS235" i="33"/>
  <c r="MK74" i="21"/>
  <c r="MK235" i="33"/>
  <c r="GT74" i="21"/>
  <c r="GT235" i="33"/>
  <c r="GJ74" i="21"/>
  <c r="GJ235" i="33"/>
  <c r="RK74" i="21"/>
  <c r="RK235" i="33"/>
  <c r="RC74" i="21"/>
  <c r="RC235" i="33"/>
  <c r="QU74" i="21"/>
  <c r="QU235" i="33"/>
  <c r="QM74" i="21"/>
  <c r="QM235" i="33"/>
  <c r="QE74" i="21"/>
  <c r="QE235" i="33"/>
  <c r="PW74" i="21"/>
  <c r="PW235" i="33"/>
  <c r="PO74" i="21"/>
  <c r="PO235" i="33"/>
  <c r="PG74" i="21"/>
  <c r="PG235" i="33"/>
  <c r="OY74" i="21"/>
  <c r="OY235" i="33"/>
  <c r="OQ74" i="21"/>
  <c r="OQ235" i="33"/>
  <c r="OI74" i="21"/>
  <c r="OI235" i="33"/>
  <c r="OA74" i="21"/>
  <c r="OA235" i="33"/>
  <c r="NS74" i="21"/>
  <c r="NS235" i="33"/>
  <c r="GZ74" i="21"/>
  <c r="GZ235" i="33"/>
  <c r="GV74" i="21"/>
  <c r="GV235" i="33"/>
  <c r="HB74" i="21"/>
  <c r="HB235" i="33"/>
  <c r="LD74" i="21"/>
  <c r="LD235" i="33"/>
  <c r="EE74" i="21"/>
  <c r="EE235" i="33"/>
  <c r="KV74" i="21"/>
  <c r="KV235" i="33"/>
  <c r="KN74" i="21"/>
  <c r="KN235" i="33"/>
  <c r="KF74" i="21"/>
  <c r="KF235" i="33"/>
  <c r="JX74" i="21"/>
  <c r="JX235" i="33"/>
  <c r="JP74" i="21"/>
  <c r="JP235" i="33"/>
  <c r="JH74" i="21"/>
  <c r="JH235" i="33"/>
  <c r="IZ74" i="21"/>
  <c r="IZ235" i="33"/>
  <c r="IR74" i="21"/>
  <c r="IR235" i="33"/>
  <c r="IJ74" i="21"/>
  <c r="IJ235" i="33"/>
  <c r="IB74" i="21"/>
  <c r="IB235" i="33"/>
  <c r="HT74" i="21"/>
  <c r="HT235" i="33"/>
  <c r="HL74" i="21"/>
  <c r="HL235" i="33"/>
  <c r="DI74" i="21"/>
  <c r="DI235" i="33"/>
  <c r="FH74" i="21"/>
  <c r="FH235" i="33"/>
  <c r="BZ74" i="21"/>
  <c r="BZ235" i="33"/>
  <c r="CK74" i="21"/>
  <c r="CK235" i="33"/>
  <c r="CH74" i="21"/>
  <c r="CH235" i="33"/>
  <c r="DU74" i="21"/>
  <c r="DU235" i="33"/>
  <c r="DW74" i="21"/>
  <c r="DW235" i="33"/>
  <c r="DC74" i="21"/>
  <c r="DC235" i="33"/>
  <c r="CM74" i="21"/>
  <c r="CM235" i="33"/>
  <c r="DE74" i="21"/>
  <c r="DE235" i="33"/>
  <c r="BS74" i="21"/>
  <c r="BS235" i="33"/>
  <c r="CW74" i="21"/>
  <c r="CW235" i="33"/>
  <c r="AP74" i="21"/>
  <c r="AP235" i="33"/>
  <c r="BJ74" i="21"/>
  <c r="BJ235" i="33"/>
  <c r="Q74" i="21"/>
  <c r="Q235" i="33"/>
  <c r="BD74" i="21"/>
  <c r="BD235" i="33"/>
  <c r="AV74" i="21"/>
  <c r="AV235" i="33"/>
  <c r="MH76" i="21"/>
  <c r="QT76" i="21"/>
  <c r="MP76" i="21"/>
  <c r="QV76" i="21"/>
  <c r="NQ76" i="21"/>
  <c r="QQ76" i="21"/>
  <c r="NO76" i="21"/>
  <c r="PR76" i="21"/>
  <c r="MV76" i="21"/>
  <c r="BW76" i="21"/>
  <c r="IC76" i="21"/>
  <c r="MM76" i="21"/>
  <c r="JI76" i="21"/>
  <c r="MK76" i="21"/>
  <c r="IQ76" i="21"/>
  <c r="ON76" i="21"/>
  <c r="NJ76" i="21"/>
  <c r="LK76" i="21"/>
  <c r="SE76" i="21"/>
  <c r="RW76" i="21"/>
  <c r="LN76" i="21"/>
  <c r="JZ76" i="21"/>
  <c r="LF76" i="21"/>
  <c r="HM76" i="21"/>
  <c r="IO76" i="21"/>
  <c r="IX76" i="21"/>
  <c r="HR76" i="21"/>
  <c r="AU76" i="21"/>
  <c r="IN76" i="21"/>
  <c r="CT76" i="21"/>
  <c r="CC76" i="21"/>
  <c r="FS76" i="21"/>
  <c r="HF76" i="21"/>
  <c r="GX76" i="21"/>
  <c r="GP76" i="21"/>
  <c r="GH76" i="21"/>
  <c r="FZ76" i="21"/>
  <c r="CD76" i="21"/>
  <c r="CW76" i="21"/>
  <c r="FI76" i="21"/>
  <c r="FA76" i="21"/>
  <c r="ES76" i="21"/>
  <c r="EK76" i="21"/>
  <c r="EG76" i="21"/>
  <c r="DY76" i="21"/>
  <c r="DQ76" i="21"/>
  <c r="DI76" i="21"/>
  <c r="DA76" i="21"/>
  <c r="BE76" i="21"/>
  <c r="AO76" i="21"/>
  <c r="AG76" i="21"/>
  <c r="Y76" i="21"/>
  <c r="Q76" i="21"/>
  <c r="I76" i="21"/>
  <c r="AN72" i="21"/>
  <c r="AN148" i="33"/>
  <c r="AN150" i="33" s="1"/>
  <c r="EI72" i="21"/>
  <c r="EI148" i="33"/>
  <c r="EI150" i="33" s="1"/>
  <c r="V72" i="21"/>
  <c r="V148" i="33"/>
  <c r="V150" i="33" s="1"/>
  <c r="DT72" i="21"/>
  <c r="DT148" i="33"/>
  <c r="DT150" i="33" s="1"/>
  <c r="AE72" i="21"/>
  <c r="AE148" i="33"/>
  <c r="AE150" i="33" s="1"/>
  <c r="DE72" i="21"/>
  <c r="DE148" i="33"/>
  <c r="DE150" i="33" s="1"/>
  <c r="FE72" i="21"/>
  <c r="FE148" i="33"/>
  <c r="FE150" i="33" s="1"/>
  <c r="CU72" i="21"/>
  <c r="CU148" i="33"/>
  <c r="CU150" i="33" s="1"/>
  <c r="AC72" i="21"/>
  <c r="AC148" i="33"/>
  <c r="AC150" i="33" s="1"/>
  <c r="DZ72" i="21"/>
  <c r="DZ148" i="33"/>
  <c r="DZ150" i="33" s="1"/>
  <c r="BN72" i="21"/>
  <c r="BN148" i="33"/>
  <c r="BN150" i="33" s="1"/>
  <c r="ES72" i="21"/>
  <c r="ES148" i="33"/>
  <c r="ES150" i="33" s="1"/>
  <c r="CA72" i="21"/>
  <c r="CA148" i="33"/>
  <c r="CA150" i="33" s="1"/>
  <c r="Q72" i="21"/>
  <c r="Q148" i="33"/>
  <c r="Q150" i="33" s="1"/>
  <c r="S72" i="21"/>
  <c r="S148" i="33"/>
  <c r="S150" i="33" s="1"/>
  <c r="D214" i="33"/>
  <c r="H214" i="33"/>
  <c r="L214" i="33"/>
  <c r="P214" i="33"/>
  <c r="T214" i="33"/>
  <c r="X214" i="33"/>
  <c r="AB214" i="33"/>
  <c r="AF214" i="33"/>
  <c r="AJ214" i="33"/>
  <c r="AN214" i="33"/>
  <c r="B214" i="33"/>
  <c r="F214" i="33"/>
  <c r="J214" i="33"/>
  <c r="N214" i="33"/>
  <c r="R214" i="33"/>
  <c r="V214" i="33"/>
  <c r="Z214" i="33"/>
  <c r="AD214" i="33"/>
  <c r="AH214" i="33"/>
  <c r="AL214" i="33"/>
  <c r="AP214" i="33"/>
  <c r="G214" i="33"/>
  <c r="Y214" i="33"/>
  <c r="AI214" i="33"/>
  <c r="BL214" i="33"/>
  <c r="BM214" i="33"/>
  <c r="BN214" i="33"/>
  <c r="BO214" i="33"/>
  <c r="BP214" i="33"/>
  <c r="BQ214" i="33"/>
  <c r="BR214" i="33"/>
  <c r="BS214" i="33"/>
  <c r="BT214" i="33"/>
  <c r="BU214" i="33"/>
  <c r="BV214" i="33"/>
  <c r="BW214" i="33"/>
  <c r="BX214" i="33"/>
  <c r="BY214" i="33"/>
  <c r="BZ214" i="33"/>
  <c r="CA214" i="33"/>
  <c r="CB214" i="33"/>
  <c r="CC214" i="33"/>
  <c r="CD214" i="33"/>
  <c r="CE214" i="33"/>
  <c r="CF214" i="33"/>
  <c r="CG214" i="33"/>
  <c r="CH214" i="33"/>
  <c r="CI214" i="33"/>
  <c r="CJ214" i="33"/>
  <c r="CK214" i="33"/>
  <c r="CL214" i="33"/>
  <c r="CM214" i="33"/>
  <c r="CN214" i="33"/>
  <c r="CO214" i="33"/>
  <c r="CP214" i="33"/>
  <c r="CQ214" i="33"/>
  <c r="CR214" i="33"/>
  <c r="CS214" i="33"/>
  <c r="CT214" i="33"/>
  <c r="CU214" i="33"/>
  <c r="CV214" i="33"/>
  <c r="CW214" i="33"/>
  <c r="CX214" i="33"/>
  <c r="CY214" i="33"/>
  <c r="K214" i="33"/>
  <c r="AC214" i="33"/>
  <c r="BK214" i="33"/>
  <c r="I214" i="33"/>
  <c r="W214" i="33"/>
  <c r="AQ214" i="33"/>
  <c r="AA214" i="33"/>
  <c r="AE214" i="33"/>
  <c r="AY214" i="33"/>
  <c r="AZ214" i="33"/>
  <c r="M214" i="33"/>
  <c r="O214" i="33"/>
  <c r="Q214" i="33"/>
  <c r="S214" i="33"/>
  <c r="U214" i="33"/>
  <c r="AW214" i="33"/>
  <c r="AX214" i="33"/>
  <c r="AO214" i="33"/>
  <c r="AR214" i="33"/>
  <c r="BG214" i="33"/>
  <c r="C214" i="33"/>
  <c r="BJ214" i="33"/>
  <c r="CZ214" i="33"/>
  <c r="DD214" i="33"/>
  <c r="DG214" i="33"/>
  <c r="DI214" i="33"/>
  <c r="DK214" i="33"/>
  <c r="DM214" i="33"/>
  <c r="DO214" i="33"/>
  <c r="DQ214" i="33"/>
  <c r="DS214" i="33"/>
  <c r="DU214" i="33"/>
  <c r="DW214" i="33"/>
  <c r="DY214" i="33"/>
  <c r="EA214" i="33"/>
  <c r="EC214" i="33"/>
  <c r="EE214" i="33"/>
  <c r="EG214" i="33"/>
  <c r="AG214" i="33"/>
  <c r="BB214" i="33"/>
  <c r="E214" i="33"/>
  <c r="AK214" i="33"/>
  <c r="AV214" i="33"/>
  <c r="BA214" i="33"/>
  <c r="DB214" i="33"/>
  <c r="DF214" i="33"/>
  <c r="DH214" i="33"/>
  <c r="DJ214" i="33"/>
  <c r="DL214" i="33"/>
  <c r="DN214" i="33"/>
  <c r="DP214" i="33"/>
  <c r="DR214" i="33"/>
  <c r="DT214" i="33"/>
  <c r="DV214" i="33"/>
  <c r="DX214" i="33"/>
  <c r="DZ214" i="33"/>
  <c r="EB214" i="33"/>
  <c r="ED214" i="33"/>
  <c r="EF214" i="33"/>
  <c r="EH214" i="33"/>
  <c r="BC214" i="33"/>
  <c r="AU214" i="33"/>
  <c r="BF214" i="33"/>
  <c r="EI214" i="33"/>
  <c r="EK214" i="33"/>
  <c r="EM214" i="33"/>
  <c r="EO214" i="33"/>
  <c r="EQ214" i="33"/>
  <c r="ES214" i="33"/>
  <c r="EU214" i="33"/>
  <c r="EW214" i="33"/>
  <c r="EY214" i="33"/>
  <c r="FA214" i="33"/>
  <c r="FC214" i="33"/>
  <c r="FE214" i="33"/>
  <c r="FG214" i="33"/>
  <c r="FI214" i="33"/>
  <c r="FK214" i="33"/>
  <c r="FO214" i="33"/>
  <c r="FS214" i="33"/>
  <c r="FT214" i="33"/>
  <c r="FU214" i="33"/>
  <c r="FV214" i="33"/>
  <c r="FW214" i="33"/>
  <c r="FX214" i="33"/>
  <c r="FY214" i="33"/>
  <c r="FZ214" i="33"/>
  <c r="GA214" i="33"/>
  <c r="GB214" i="33"/>
  <c r="GC214" i="33"/>
  <c r="GD214" i="33"/>
  <c r="GE214" i="33"/>
  <c r="GF214" i="33"/>
  <c r="GG214" i="33"/>
  <c r="GH214" i="33"/>
  <c r="GI214" i="33"/>
  <c r="GJ214" i="33"/>
  <c r="GK214" i="33"/>
  <c r="GL214" i="33"/>
  <c r="GM214" i="33"/>
  <c r="AM214" i="33"/>
  <c r="AS214" i="33"/>
  <c r="EV214" i="33"/>
  <c r="ET214" i="33"/>
  <c r="FJ214" i="33"/>
  <c r="GN214" i="33"/>
  <c r="GP214" i="33"/>
  <c r="GR214" i="33"/>
  <c r="GT214" i="33"/>
  <c r="GV214" i="33"/>
  <c r="GX214" i="33"/>
  <c r="GZ214" i="33"/>
  <c r="HB214" i="33"/>
  <c r="HD214" i="33"/>
  <c r="HF214" i="33"/>
  <c r="HH214" i="33"/>
  <c r="BD214" i="33"/>
  <c r="BH214" i="33"/>
  <c r="EN214" i="33"/>
  <c r="FD214" i="33"/>
  <c r="AT214" i="33"/>
  <c r="ER214" i="33"/>
  <c r="FR214" i="33"/>
  <c r="GO214" i="33"/>
  <c r="HE214" i="33"/>
  <c r="HI214" i="33"/>
  <c r="HM214" i="33"/>
  <c r="HQ214" i="33"/>
  <c r="HU214" i="33"/>
  <c r="HY214" i="33"/>
  <c r="IC214" i="33"/>
  <c r="IG214" i="33"/>
  <c r="IK214" i="33"/>
  <c r="IO214" i="33"/>
  <c r="IS214" i="33"/>
  <c r="IW214" i="33"/>
  <c r="JA214" i="33"/>
  <c r="JE214" i="33"/>
  <c r="JI214" i="33"/>
  <c r="JM214" i="33"/>
  <c r="BI214" i="33"/>
  <c r="DE214" i="33"/>
  <c r="HC214" i="33"/>
  <c r="LE214" i="33"/>
  <c r="EL214" i="33"/>
  <c r="FM214" i="33"/>
  <c r="GW214" i="33"/>
  <c r="HK214" i="33"/>
  <c r="HO214" i="33"/>
  <c r="HS214" i="33"/>
  <c r="HW214" i="33"/>
  <c r="IA214" i="33"/>
  <c r="IE214" i="33"/>
  <c r="II214" i="33"/>
  <c r="IM214" i="33"/>
  <c r="IQ214" i="33"/>
  <c r="IU214" i="33"/>
  <c r="IY214" i="33"/>
  <c r="JC214" i="33"/>
  <c r="JG214" i="33"/>
  <c r="JK214" i="33"/>
  <c r="JO214" i="33"/>
  <c r="GS214" i="33"/>
  <c r="HP214" i="33"/>
  <c r="IH214" i="33"/>
  <c r="IV214" i="33"/>
  <c r="JN214" i="33"/>
  <c r="JY214" i="33"/>
  <c r="JZ214" i="33"/>
  <c r="KO214" i="33"/>
  <c r="KP214" i="33"/>
  <c r="DA214" i="33"/>
  <c r="FB214" i="33"/>
  <c r="GU214" i="33"/>
  <c r="HT214" i="33"/>
  <c r="IL214" i="33"/>
  <c r="IZ214" i="33"/>
  <c r="JW214" i="33"/>
  <c r="JX214" i="33"/>
  <c r="KM214" i="33"/>
  <c r="KN214" i="33"/>
  <c r="LG214" i="33"/>
  <c r="LI214" i="33"/>
  <c r="LK214" i="33"/>
  <c r="LM214" i="33"/>
  <c r="LO214" i="33"/>
  <c r="LQ214" i="33"/>
  <c r="LS214" i="33"/>
  <c r="LU214" i="33"/>
  <c r="LW214" i="33"/>
  <c r="LY214" i="33"/>
  <c r="MA214" i="33"/>
  <c r="MC214" i="33"/>
  <c r="ME214" i="33"/>
  <c r="MG214" i="33"/>
  <c r="MI214" i="33"/>
  <c r="MK214" i="33"/>
  <c r="MM214" i="33"/>
  <c r="MO214" i="33"/>
  <c r="MQ214" i="33"/>
  <c r="MS214" i="33"/>
  <c r="MU214" i="33"/>
  <c r="MW214" i="33"/>
  <c r="MY214" i="33"/>
  <c r="NA214" i="33"/>
  <c r="NC214" i="33"/>
  <c r="NE214" i="33"/>
  <c r="NG214" i="33"/>
  <c r="NI214" i="33"/>
  <c r="DC214" i="33"/>
  <c r="EJ214" i="33"/>
  <c r="FF214" i="33"/>
  <c r="FP214" i="33"/>
  <c r="GY214" i="33"/>
  <c r="HR214" i="33"/>
  <c r="IF214" i="33"/>
  <c r="IX214" i="33"/>
  <c r="JL214" i="33"/>
  <c r="JQ214" i="33"/>
  <c r="JR214" i="33"/>
  <c r="KG214" i="33"/>
  <c r="KH214" i="33"/>
  <c r="KW214" i="33"/>
  <c r="KX214" i="33"/>
  <c r="LD214" i="33"/>
  <c r="JP214" i="33"/>
  <c r="KS214" i="33"/>
  <c r="LC214" i="33"/>
  <c r="LV214" i="33"/>
  <c r="ML214" i="33"/>
  <c r="NB214" i="33"/>
  <c r="RO214" i="33"/>
  <c r="RS214" i="33"/>
  <c r="EP214" i="33"/>
  <c r="FH214" i="33"/>
  <c r="HA214" i="33"/>
  <c r="JB214" i="33"/>
  <c r="JD214" i="33"/>
  <c r="JF214" i="33"/>
  <c r="JH214" i="33"/>
  <c r="JJ214" i="33"/>
  <c r="KB214" i="33"/>
  <c r="KI214" i="33"/>
  <c r="KU214" i="33"/>
  <c r="KZ214" i="33"/>
  <c r="LF214" i="33"/>
  <c r="LT214" i="33"/>
  <c r="MJ214" i="33"/>
  <c r="MZ214" i="33"/>
  <c r="NM214" i="33"/>
  <c r="NQ214" i="33"/>
  <c r="NU214" i="33"/>
  <c r="NY214" i="33"/>
  <c r="OC214" i="33"/>
  <c r="OG214" i="33"/>
  <c r="OK214" i="33"/>
  <c r="OO214" i="33"/>
  <c r="OS214" i="33"/>
  <c r="OW214" i="33"/>
  <c r="PA214" i="33"/>
  <c r="PE214" i="33"/>
  <c r="PI214" i="33"/>
  <c r="PM214" i="33"/>
  <c r="RW214" i="33"/>
  <c r="RX214" i="33"/>
  <c r="RY214" i="33"/>
  <c r="RZ214" i="33"/>
  <c r="SA214" i="33"/>
  <c r="SB214" i="33"/>
  <c r="SC214" i="33"/>
  <c r="SD214" i="33"/>
  <c r="SE214" i="33"/>
  <c r="SF214" i="33"/>
  <c r="SG214" i="33"/>
  <c r="FQ214" i="33"/>
  <c r="HV214" i="33"/>
  <c r="HX214" i="33"/>
  <c r="HZ214" i="33"/>
  <c r="IB214" i="33"/>
  <c r="ID214" i="33"/>
  <c r="JV214" i="33"/>
  <c r="KA214" i="33"/>
  <c r="KR214" i="33"/>
  <c r="KY214" i="33"/>
  <c r="LN214" i="33"/>
  <c r="MD214" i="33"/>
  <c r="MT214" i="33"/>
  <c r="RM214" i="33"/>
  <c r="RQ214" i="33"/>
  <c r="RU214" i="33"/>
  <c r="HG214" i="33"/>
  <c r="HN214" i="33"/>
  <c r="KK214" i="33"/>
  <c r="LR214" i="33"/>
  <c r="MN214" i="33"/>
  <c r="NJ214" i="33"/>
  <c r="NR214" i="33"/>
  <c r="OA214" i="33"/>
  <c r="OF214" i="33"/>
  <c r="GQ214" i="33"/>
  <c r="JU214" i="33"/>
  <c r="KF214" i="33"/>
  <c r="LH214" i="33"/>
  <c r="MF214" i="33"/>
  <c r="MR214" i="33"/>
  <c r="EX214" i="33"/>
  <c r="FL214" i="33"/>
  <c r="HL214" i="33"/>
  <c r="IP214" i="33"/>
  <c r="KQ214" i="33"/>
  <c r="KT214" i="33"/>
  <c r="LB214" i="33"/>
  <c r="LJ214" i="33"/>
  <c r="MH214" i="33"/>
  <c r="ND214" i="33"/>
  <c r="NL214" i="33"/>
  <c r="OD214" i="33"/>
  <c r="OM214" i="33"/>
  <c r="OR214" i="33"/>
  <c r="PJ214" i="33"/>
  <c r="PY214" i="33"/>
  <c r="PZ214" i="33"/>
  <c r="QO214" i="33"/>
  <c r="QP214" i="33"/>
  <c r="EZ214" i="33"/>
  <c r="FN214" i="33"/>
  <c r="HJ214" i="33"/>
  <c r="NK214" i="33"/>
  <c r="NW214" i="33"/>
  <c r="OB214" i="33"/>
  <c r="OI214" i="33"/>
  <c r="ON214" i="33"/>
  <c r="OU214" i="33"/>
  <c r="PH214" i="33"/>
  <c r="PK214" i="33"/>
  <c r="PN214" i="33"/>
  <c r="PR214" i="33"/>
  <c r="PW214" i="33"/>
  <c r="QC214" i="33"/>
  <c r="QN214" i="33"/>
  <c r="QT214" i="33"/>
  <c r="QY214" i="33"/>
  <c r="RG214" i="33"/>
  <c r="RH214" i="33"/>
  <c r="KV214" i="33"/>
  <c r="LX214" i="33"/>
  <c r="OP214" i="33"/>
  <c r="OX214" i="33"/>
  <c r="PQ214" i="33"/>
  <c r="QH214" i="33"/>
  <c r="QM214" i="33"/>
  <c r="QS214" i="33"/>
  <c r="RE214" i="33"/>
  <c r="RF214" i="33"/>
  <c r="RP214" i="33"/>
  <c r="IN214" i="33"/>
  <c r="IT214" i="33"/>
  <c r="NH214" i="33"/>
  <c r="OT214" i="33"/>
  <c r="OZ214" i="33"/>
  <c r="PC214" i="33"/>
  <c r="PP214" i="33"/>
  <c r="QF214" i="33"/>
  <c r="QK214" i="33"/>
  <c r="QQ214" i="33"/>
  <c r="RB214" i="33"/>
  <c r="RT214" i="33"/>
  <c r="IJ214" i="33"/>
  <c r="LL214" i="33"/>
  <c r="MB214" i="33"/>
  <c r="MX214" i="33"/>
  <c r="NF214" i="33"/>
  <c r="NS214" i="33"/>
  <c r="NX214" i="33"/>
  <c r="OE214" i="33"/>
  <c r="OJ214" i="33"/>
  <c r="OQ214" i="33"/>
  <c r="PF214" i="33"/>
  <c r="NZ214" i="33"/>
  <c r="PX214" i="33"/>
  <c r="QB214" i="33"/>
  <c r="RJ214" i="33"/>
  <c r="NP214" i="33"/>
  <c r="QD214" i="33"/>
  <c r="QJ214" i="33"/>
  <c r="QL214" i="33"/>
  <c r="RL214" i="33"/>
  <c r="RR214" i="33"/>
  <c r="LA214" i="33"/>
  <c r="NT214" i="33"/>
  <c r="PD214" i="33"/>
  <c r="PG214" i="33"/>
  <c r="PL214" i="33"/>
  <c r="QR214" i="33"/>
  <c r="QV214" i="33"/>
  <c r="QX214" i="33"/>
  <c r="JT214" i="33"/>
  <c r="KC214" i="33"/>
  <c r="KL214" i="33"/>
  <c r="MP214" i="33"/>
  <c r="NN214" i="33"/>
  <c r="OL214" i="33"/>
  <c r="OV214" i="33"/>
  <c r="OY214" i="33"/>
  <c r="PO214" i="33"/>
  <c r="QA214" i="33"/>
  <c r="QE214" i="33"/>
  <c r="QG214" i="33"/>
  <c r="RK214" i="33"/>
  <c r="RN214" i="33"/>
  <c r="QW214" i="33"/>
  <c r="RV214" i="33"/>
  <c r="OH214" i="33"/>
  <c r="PT214" i="33"/>
  <c r="RD214" i="33"/>
  <c r="NO214" i="33"/>
  <c r="PU214" i="33"/>
  <c r="QI214" i="33"/>
  <c r="RA214" i="33"/>
  <c r="BE214" i="33"/>
  <c r="KD214" i="33"/>
  <c r="QU214" i="33"/>
  <c r="LP214" i="33"/>
  <c r="IR214" i="33"/>
  <c r="MV214" i="33"/>
  <c r="NV214" i="33"/>
  <c r="KE214" i="33"/>
  <c r="PB214" i="33"/>
  <c r="RI214" i="33"/>
  <c r="KJ214" i="33"/>
  <c r="QZ214" i="33"/>
  <c r="PS214" i="33"/>
  <c r="JS214" i="33"/>
  <c r="LZ214" i="33"/>
  <c r="RC214" i="33"/>
  <c r="B62" i="20"/>
  <c r="PV214" i="33"/>
  <c r="NI74" i="21"/>
  <c r="NI235" i="33"/>
  <c r="RH74" i="21"/>
  <c r="RH235" i="33"/>
  <c r="OV74" i="21"/>
  <c r="OV235" i="33"/>
  <c r="FS74" i="21"/>
  <c r="FS235" i="33"/>
  <c r="KC74" i="21"/>
  <c r="KC235" i="33"/>
  <c r="HQ74" i="21"/>
  <c r="HQ235" i="33"/>
  <c r="CI74" i="21"/>
  <c r="CI235" i="33"/>
  <c r="AA74" i="21"/>
  <c r="AA235" i="33"/>
  <c r="AS74" i="21"/>
  <c r="AS235" i="33"/>
  <c r="OT76" i="21"/>
  <c r="RQ76" i="21"/>
  <c r="KK76" i="21"/>
  <c r="IB76" i="21"/>
  <c r="GM76" i="21"/>
  <c r="CI76" i="21"/>
  <c r="CX76" i="21"/>
  <c r="X72" i="21"/>
  <c r="X148" i="33"/>
  <c r="X150" i="33" s="1"/>
  <c r="EG72" i="21"/>
  <c r="EG148" i="33"/>
  <c r="EG150" i="33" s="1"/>
  <c r="DO72" i="21"/>
  <c r="DO148" i="33"/>
  <c r="DO150" i="33" s="1"/>
  <c r="NF74" i="21"/>
  <c r="NF235" i="33"/>
  <c r="HF74" i="21"/>
  <c r="HF235" i="33"/>
  <c r="QI74" i="21"/>
  <c r="QI235" i="33"/>
  <c r="OE74" i="21"/>
  <c r="OE235" i="33"/>
  <c r="GI74" i="21"/>
  <c r="GI235" i="33"/>
  <c r="IF74" i="21"/>
  <c r="IF235" i="33"/>
  <c r="DO74" i="21"/>
  <c r="DO235" i="33"/>
  <c r="BT74" i="21"/>
  <c r="BT235" i="33"/>
  <c r="AG74" i="21"/>
  <c r="AG235" i="33"/>
  <c r="PF76" i="21"/>
  <c r="LG76" i="21"/>
  <c r="SA76" i="21"/>
  <c r="JN76" i="21"/>
  <c r="CV76" i="21"/>
  <c r="CQ76" i="21"/>
  <c r="DU76" i="21"/>
  <c r="U76" i="21"/>
  <c r="FC72" i="21"/>
  <c r="FC148" i="33"/>
  <c r="FC150" i="33" s="1"/>
  <c r="CT72" i="21"/>
  <c r="CT148" i="33"/>
  <c r="CT150" i="33" s="1"/>
  <c r="MT74" i="21"/>
  <c r="MT235" i="33"/>
  <c r="MX74" i="21"/>
  <c r="MX235" i="33"/>
  <c r="RF74" i="21"/>
  <c r="RF235" i="33"/>
  <c r="PB74" i="21"/>
  <c r="PB235" i="33"/>
  <c r="NN74" i="21"/>
  <c r="NN235" i="33"/>
  <c r="KQ74" i="21"/>
  <c r="KQ235" i="33"/>
  <c r="IE74" i="21"/>
  <c r="IE235" i="33"/>
  <c r="ET74" i="21"/>
  <c r="ET235" i="33"/>
  <c r="W74" i="21"/>
  <c r="W235" i="33"/>
  <c r="RH76" i="21"/>
  <c r="QW76" i="21"/>
  <c r="JS76" i="21"/>
  <c r="MS76" i="21"/>
  <c r="JJ76" i="21"/>
  <c r="BC76" i="21"/>
  <c r="CB76" i="21"/>
  <c r="BL76" i="21"/>
  <c r="AJ76" i="21"/>
  <c r="EY72" i="21"/>
  <c r="EY148" i="33"/>
  <c r="EY150" i="33" s="1"/>
  <c r="T72" i="21"/>
  <c r="T148" i="33"/>
  <c r="T150" i="33" s="1"/>
  <c r="GO74" i="21"/>
  <c r="GO235" i="33"/>
  <c r="RY74" i="21"/>
  <c r="RY235" i="33"/>
  <c r="MF74" i="21"/>
  <c r="MF235" i="33"/>
  <c r="CP74" i="21"/>
  <c r="CP235" i="33"/>
  <c r="MU74" i="21"/>
  <c r="MU235" i="33"/>
  <c r="EN74" i="21"/>
  <c r="EN235" i="33"/>
  <c r="LM74" i="21"/>
  <c r="LM235" i="33"/>
  <c r="RU74" i="21"/>
  <c r="RU235" i="33"/>
  <c r="LR74" i="21"/>
  <c r="LR235" i="33"/>
  <c r="MJ74" i="21"/>
  <c r="MJ235" i="33"/>
  <c r="EG74" i="21"/>
  <c r="EG235" i="33"/>
  <c r="GF74" i="21"/>
  <c r="GF235" i="33"/>
  <c r="RJ74" i="21"/>
  <c r="RJ235" i="33"/>
  <c r="RB74" i="21"/>
  <c r="RB235" i="33"/>
  <c r="QT74" i="21"/>
  <c r="QT235" i="33"/>
  <c r="QL74" i="21"/>
  <c r="QL235" i="33"/>
  <c r="QD74" i="21"/>
  <c r="QD235" i="33"/>
  <c r="PV74" i="21"/>
  <c r="PV235" i="33"/>
  <c r="PN74" i="21"/>
  <c r="PN235" i="33"/>
  <c r="PF74" i="21"/>
  <c r="PF235" i="33"/>
  <c r="OX74" i="21"/>
  <c r="OX235" i="33"/>
  <c r="OP74" i="21"/>
  <c r="OP235" i="33"/>
  <c r="OH74" i="21"/>
  <c r="OH235" i="33"/>
  <c r="NZ74" i="21"/>
  <c r="NZ235" i="33"/>
  <c r="NR74" i="21"/>
  <c r="NR235" i="33"/>
  <c r="GL74" i="21"/>
  <c r="GL235" i="33"/>
  <c r="GU74" i="21"/>
  <c r="GU235" i="33"/>
  <c r="HA74" i="21"/>
  <c r="HA235" i="33"/>
  <c r="HD74" i="21"/>
  <c r="HD235" i="33"/>
  <c r="DX74" i="21"/>
  <c r="DX235" i="33"/>
  <c r="KU74" i="21"/>
  <c r="KU235" i="33"/>
  <c r="KM74" i="21"/>
  <c r="KM235" i="33"/>
  <c r="KE74" i="21"/>
  <c r="KE235" i="33"/>
  <c r="JW74" i="21"/>
  <c r="JW235" i="33"/>
  <c r="JO74" i="21"/>
  <c r="JO235" i="33"/>
  <c r="JG74" i="21"/>
  <c r="JG235" i="33"/>
  <c r="IY74" i="21"/>
  <c r="IY235" i="33"/>
  <c r="IQ74" i="21"/>
  <c r="IQ235" i="33"/>
  <c r="II74" i="21"/>
  <c r="II235" i="33"/>
  <c r="IA74" i="21"/>
  <c r="IA235" i="33"/>
  <c r="HS74" i="21"/>
  <c r="HS235" i="33"/>
  <c r="HK74" i="21"/>
  <c r="HK235" i="33"/>
  <c r="AQ74" i="21"/>
  <c r="AQ235" i="33"/>
  <c r="ES74" i="21"/>
  <c r="ES235" i="33"/>
  <c r="FM74" i="21"/>
  <c r="FM235" i="33"/>
  <c r="FP74" i="21"/>
  <c r="FP235" i="33"/>
  <c r="CA74" i="21"/>
  <c r="CA235" i="33"/>
  <c r="DT74" i="21"/>
  <c r="DT235" i="33"/>
  <c r="DV74" i="21"/>
  <c r="DV235" i="33"/>
  <c r="CV74" i="21"/>
  <c r="CV235" i="33"/>
  <c r="CL74" i="21"/>
  <c r="CL235" i="33"/>
  <c r="DA74" i="21"/>
  <c r="DA235" i="33"/>
  <c r="BO74" i="21"/>
  <c r="BO235" i="33"/>
  <c r="BU74" i="21"/>
  <c r="BU235" i="33"/>
  <c r="AO74" i="21"/>
  <c r="AO235" i="33"/>
  <c r="AH74" i="21"/>
  <c r="AH235" i="33"/>
  <c r="M74" i="21"/>
  <c r="M235" i="33"/>
  <c r="BC74" i="21"/>
  <c r="BC235" i="33"/>
  <c r="AU74" i="21"/>
  <c r="AU235" i="33"/>
  <c r="KC76" i="21"/>
  <c r="QI76" i="21"/>
  <c r="LW76" i="21"/>
  <c r="QK76" i="21"/>
  <c r="MZ76" i="21"/>
  <c r="QL76" i="21"/>
  <c r="LP76" i="21"/>
  <c r="PQ76" i="21"/>
  <c r="ME76" i="21"/>
  <c r="MJ76" i="21"/>
  <c r="CO76" i="21"/>
  <c r="MF76" i="21"/>
  <c r="HK76" i="21"/>
  <c r="LV76" i="21"/>
  <c r="PP76" i="21"/>
  <c r="OJ76" i="21"/>
  <c r="NH76" i="21"/>
  <c r="KR76" i="21"/>
  <c r="SD76" i="21"/>
  <c r="RS76" i="21"/>
  <c r="LM76" i="21"/>
  <c r="JY76" i="21"/>
  <c r="KV76" i="21"/>
  <c r="KX76" i="21"/>
  <c r="HW76" i="21"/>
  <c r="IT76" i="21"/>
  <c r="HN76" i="21"/>
  <c r="JP76" i="21"/>
  <c r="IJ76" i="21"/>
  <c r="BV76" i="21"/>
  <c r="BQ76" i="21"/>
  <c r="FO76" i="21"/>
  <c r="HE76" i="21"/>
  <c r="GW76" i="21"/>
  <c r="GO76" i="21"/>
  <c r="GG76" i="21"/>
  <c r="FY76" i="21"/>
  <c r="BY76" i="21"/>
  <c r="CH76" i="21"/>
  <c r="FH76" i="21"/>
  <c r="EZ76" i="21"/>
  <c r="ER76" i="21"/>
  <c r="EJ76" i="21"/>
  <c r="EF76" i="21"/>
  <c r="DX76" i="21"/>
  <c r="DP76" i="21"/>
  <c r="DH76" i="21"/>
  <c r="AZ76" i="21"/>
  <c r="BI76" i="21"/>
  <c r="AN76" i="21"/>
  <c r="AF76" i="21"/>
  <c r="X76" i="21"/>
  <c r="P76" i="21"/>
  <c r="H76" i="21"/>
  <c r="AH72" i="21"/>
  <c r="AH148" i="33"/>
  <c r="AH150" i="33" s="1"/>
  <c r="DU72" i="21"/>
  <c r="DU148" i="33"/>
  <c r="DU150" i="33" s="1"/>
  <c r="G72" i="21"/>
  <c r="G148" i="33"/>
  <c r="G150" i="33" s="1"/>
  <c r="DI72" i="21"/>
  <c r="DI148" i="33"/>
  <c r="DI150" i="33" s="1"/>
  <c r="P72" i="21"/>
  <c r="P148" i="33"/>
  <c r="P150" i="33" s="1"/>
  <c r="CP72" i="21"/>
  <c r="CP148" i="33"/>
  <c r="CP150" i="33" s="1"/>
  <c r="EW72" i="21"/>
  <c r="EW148" i="33"/>
  <c r="EW150" i="33" s="1"/>
  <c r="CM72" i="21"/>
  <c r="CM148" i="33"/>
  <c r="CM150" i="33" s="1"/>
  <c r="U72" i="21"/>
  <c r="U148" i="33"/>
  <c r="U150" i="33" s="1"/>
  <c r="DR72" i="21"/>
  <c r="DR148" i="33"/>
  <c r="DR150" i="33" s="1"/>
  <c r="BF72" i="21"/>
  <c r="BF148" i="33"/>
  <c r="BF150" i="33" s="1"/>
  <c r="EK72" i="21"/>
  <c r="EK148" i="33"/>
  <c r="EK150" i="33" s="1"/>
  <c r="BS72" i="21"/>
  <c r="BS148" i="33"/>
  <c r="BS150" i="33" s="1"/>
  <c r="N72" i="21"/>
  <c r="N148" i="33"/>
  <c r="N150" i="33" s="1"/>
  <c r="MA74" i="21"/>
  <c r="MA235" i="33"/>
  <c r="GX74" i="21"/>
  <c r="GX235" i="33"/>
  <c r="QR74" i="21"/>
  <c r="QR235" i="33"/>
  <c r="PT74" i="21"/>
  <c r="PT235" i="33"/>
  <c r="NX74" i="21"/>
  <c r="NX235" i="33"/>
  <c r="GN74" i="21"/>
  <c r="GN235" i="33"/>
  <c r="KK74" i="21"/>
  <c r="KK235" i="33"/>
  <c r="IW74" i="21"/>
  <c r="IW235" i="33"/>
  <c r="HY74" i="21"/>
  <c r="HY235" i="33"/>
  <c r="FJ74" i="21"/>
  <c r="FJ235" i="33"/>
  <c r="CF74" i="21"/>
  <c r="CF235" i="33"/>
  <c r="AB74" i="21"/>
  <c r="AB235" i="33"/>
  <c r="E74" i="21"/>
  <c r="E235" i="33"/>
  <c r="LC76" i="21"/>
  <c r="MO76" i="21"/>
  <c r="LS76" i="21"/>
  <c r="PH76" i="21"/>
  <c r="KA76" i="21"/>
  <c r="KF76" i="21"/>
  <c r="IL76" i="21"/>
  <c r="CK76" i="21"/>
  <c r="FW76" i="21"/>
  <c r="EX76" i="21"/>
  <c r="DV76" i="21"/>
  <c r="BG76" i="21"/>
  <c r="N76" i="21"/>
  <c r="BT72" i="21"/>
  <c r="BT148" i="33"/>
  <c r="BT150" i="33" s="1"/>
  <c r="FN72" i="21"/>
  <c r="FN148" i="33"/>
  <c r="FN150" i="33" s="1"/>
  <c r="BW72" i="21"/>
  <c r="BW148" i="33"/>
  <c r="BW150" i="33" s="1"/>
  <c r="BC72" i="21"/>
  <c r="BC148" i="33"/>
  <c r="BC150" i="33" s="1"/>
  <c r="NB74" i="21"/>
  <c r="NB235" i="33"/>
  <c r="FA74" i="21"/>
  <c r="FA235" i="33"/>
  <c r="D74" i="21"/>
  <c r="D235" i="33"/>
  <c r="QQ74" i="21"/>
  <c r="QQ235" i="33"/>
  <c r="PC74" i="21"/>
  <c r="PC235" i="33"/>
  <c r="NW74" i="21"/>
  <c r="NW235" i="33"/>
  <c r="FQ74" i="21"/>
  <c r="FQ235" i="33"/>
  <c r="KB74" i="21"/>
  <c r="KB235" i="33"/>
  <c r="JD74" i="21"/>
  <c r="JD235" i="33"/>
  <c r="HX74" i="21"/>
  <c r="HX235" i="33"/>
  <c r="GC74" i="21"/>
  <c r="GC235" i="33"/>
  <c r="CD74" i="21"/>
  <c r="CD235" i="33"/>
  <c r="AI74" i="21"/>
  <c r="AI235" i="33"/>
  <c r="AZ74" i="21"/>
  <c r="AZ235" i="33"/>
  <c r="KT76" i="21"/>
  <c r="OK76" i="21"/>
  <c r="LD76" i="21"/>
  <c r="NX76" i="21"/>
  <c r="CL76" i="21"/>
  <c r="KG76" i="21"/>
  <c r="HX76" i="21"/>
  <c r="GT76" i="21"/>
  <c r="FV76" i="21"/>
  <c r="EO76" i="21"/>
  <c r="DM76" i="21"/>
  <c r="AK76" i="21"/>
  <c r="W72" i="21"/>
  <c r="W148" i="33"/>
  <c r="W150" i="33" s="1"/>
  <c r="FD72" i="21"/>
  <c r="FD148" i="33"/>
  <c r="FD150" i="33" s="1"/>
  <c r="GY74" i="21"/>
  <c r="GY235" i="33"/>
  <c r="FG74" i="21"/>
  <c r="FG235" i="33"/>
  <c r="QP74" i="21"/>
  <c r="QP235" i="33"/>
  <c r="PZ74" i="21"/>
  <c r="PZ235" i="33"/>
  <c r="OL74" i="21"/>
  <c r="OL235" i="33"/>
  <c r="N74" i="21"/>
  <c r="N235" i="33"/>
  <c r="KY74" i="21"/>
  <c r="KY235" i="33"/>
  <c r="JK74" i="21"/>
  <c r="JK235" i="33"/>
  <c r="IM74" i="21"/>
  <c r="IM235" i="33"/>
  <c r="FY74" i="21"/>
  <c r="FY235" i="33"/>
  <c r="BL74" i="21"/>
  <c r="BL235" i="33"/>
  <c r="BK74" i="21"/>
  <c r="BK235" i="33"/>
  <c r="X74" i="21"/>
  <c r="X235" i="33"/>
  <c r="AY74" i="21"/>
  <c r="AY235" i="33"/>
  <c r="PC76" i="21"/>
  <c r="JV76" i="21"/>
  <c r="NB76" i="21"/>
  <c r="RZ76" i="21"/>
  <c r="JG76" i="21"/>
  <c r="IZ76" i="21"/>
  <c r="HI76" i="21"/>
  <c r="FU76" i="21"/>
  <c r="EV76" i="21"/>
  <c r="EB76" i="21"/>
  <c r="BO76" i="21"/>
  <c r="L76" i="21"/>
  <c r="MV74" i="21"/>
  <c r="MV235" i="33"/>
  <c r="BI72" i="21"/>
  <c r="BI148" i="33"/>
  <c r="BI150" i="33" s="1"/>
  <c r="DS72" i="21"/>
  <c r="DS148" i="33"/>
  <c r="DS150" i="33" s="1"/>
  <c r="CL72" i="21"/>
  <c r="CL148" i="33"/>
  <c r="CL150" i="33" s="1"/>
  <c r="LR76" i="21"/>
  <c r="MN76" i="21"/>
  <c r="GE74" i="21"/>
  <c r="GE235" i="33"/>
  <c r="RS74" i="21"/>
  <c r="RS235" i="33"/>
  <c r="LX74" i="21"/>
  <c r="LX235" i="33"/>
  <c r="ND74" i="21"/>
  <c r="ND235" i="33"/>
  <c r="MP74" i="21"/>
  <c r="MP235" i="33"/>
  <c r="NJ74" i="21"/>
  <c r="NJ235" i="33"/>
  <c r="LL74" i="21"/>
  <c r="LL235" i="33"/>
  <c r="RQ74" i="21"/>
  <c r="RQ235" i="33"/>
  <c r="HI74" i="21"/>
  <c r="HI235" i="33"/>
  <c r="LU74" i="21"/>
  <c r="LU235" i="33"/>
  <c r="DH74" i="21"/>
  <c r="DH235" i="33"/>
  <c r="GB74" i="21"/>
  <c r="GB235" i="33"/>
  <c r="RI74" i="21"/>
  <c r="RI235" i="33"/>
  <c r="RA74" i="21"/>
  <c r="RA235" i="33"/>
  <c r="QS74" i="21"/>
  <c r="QS235" i="33"/>
  <c r="QK74" i="21"/>
  <c r="QK235" i="33"/>
  <c r="QC74" i="21"/>
  <c r="QC235" i="33"/>
  <c r="PU74" i="21"/>
  <c r="PU235" i="33"/>
  <c r="PM74" i="21"/>
  <c r="PM235" i="33"/>
  <c r="PE74" i="21"/>
  <c r="PE235" i="33"/>
  <c r="OW74" i="21"/>
  <c r="OW235" i="33"/>
  <c r="OO74" i="21"/>
  <c r="OO235" i="33"/>
  <c r="OG74" i="21"/>
  <c r="OG235" i="33"/>
  <c r="NY74" i="21"/>
  <c r="NY235" i="33"/>
  <c r="NQ74" i="21"/>
  <c r="NQ235" i="33"/>
  <c r="GH74" i="21"/>
  <c r="GH235" i="33"/>
  <c r="FX74" i="21"/>
  <c r="FX235" i="33"/>
  <c r="GM74" i="21"/>
  <c r="GM235" i="33"/>
  <c r="HC74" i="21"/>
  <c r="HC235" i="33"/>
  <c r="DM74" i="21"/>
  <c r="DM235" i="33"/>
  <c r="KT74" i="21"/>
  <c r="KT235" i="33"/>
  <c r="KL74" i="21"/>
  <c r="KL235" i="33"/>
  <c r="KD74" i="21"/>
  <c r="KD235" i="33"/>
  <c r="JV74" i="21"/>
  <c r="JV235" i="33"/>
  <c r="JN74" i="21"/>
  <c r="JN235" i="33"/>
  <c r="JF74" i="21"/>
  <c r="JF235" i="33"/>
  <c r="IX74" i="21"/>
  <c r="IX235" i="33"/>
  <c r="IP74" i="21"/>
  <c r="IP235" i="33"/>
  <c r="IH74" i="21"/>
  <c r="IH235" i="33"/>
  <c r="HZ74" i="21"/>
  <c r="HZ235" i="33"/>
  <c r="HR74" i="21"/>
  <c r="HR235" i="33"/>
  <c r="HJ74" i="21"/>
  <c r="HJ235" i="33"/>
  <c r="GK74" i="21"/>
  <c r="GK235" i="33"/>
  <c r="ER74" i="21"/>
  <c r="ER235" i="33"/>
  <c r="FK74" i="21"/>
  <c r="FK235" i="33"/>
  <c r="FL74" i="21"/>
  <c r="FL235" i="33"/>
  <c r="BR74" i="21"/>
  <c r="BR235" i="33"/>
  <c r="CU74" i="21"/>
  <c r="CU235" i="33"/>
  <c r="DG74" i="21"/>
  <c r="DG235" i="33"/>
  <c r="CG74" i="21"/>
  <c r="CG235" i="33"/>
  <c r="BW74" i="21"/>
  <c r="BW235" i="33"/>
  <c r="CO74" i="21"/>
  <c r="CO235" i="33"/>
  <c r="AD74" i="21"/>
  <c r="AD235" i="33"/>
  <c r="BQ74" i="21"/>
  <c r="BQ235" i="33"/>
  <c r="AF74" i="21"/>
  <c r="AF235" i="33"/>
  <c r="P74" i="21"/>
  <c r="P235" i="33"/>
  <c r="I74" i="21"/>
  <c r="I235" i="33"/>
  <c r="BB74" i="21"/>
  <c r="BB235" i="33"/>
  <c r="AT74" i="21"/>
  <c r="AT235" i="33"/>
  <c r="JK76" i="21"/>
  <c r="QC76" i="21"/>
  <c r="LT76" i="21"/>
  <c r="QE76" i="21"/>
  <c r="MW76" i="21"/>
  <c r="QF76" i="21"/>
  <c r="HQ76" i="21"/>
  <c r="OY76" i="21"/>
  <c r="LZ76" i="21"/>
  <c r="LX76" i="21"/>
  <c r="B76" i="21"/>
  <c r="LO76" i="21"/>
  <c r="RU76" i="21"/>
  <c r="LU76" i="21"/>
  <c r="PL76" i="21"/>
  <c r="OF76" i="21"/>
  <c r="NG76" i="21"/>
  <c r="KM76" i="21"/>
  <c r="SC76" i="21"/>
  <c r="RO76" i="21"/>
  <c r="LB76" i="21"/>
  <c r="JE76" i="21"/>
  <c r="KU76" i="21"/>
  <c r="KW76" i="21"/>
  <c r="CU76" i="21"/>
  <c r="IP76" i="21"/>
  <c r="HJ76" i="21"/>
  <c r="JL76" i="21"/>
  <c r="IF76" i="21"/>
  <c r="AV76" i="21"/>
  <c r="BN76" i="21"/>
  <c r="CZ76" i="21"/>
  <c r="HD76" i="21"/>
  <c r="GV76" i="21"/>
  <c r="GN76" i="21"/>
  <c r="GF76" i="21"/>
  <c r="FX76" i="21"/>
  <c r="AX76" i="21"/>
  <c r="CG76" i="21"/>
  <c r="FG76" i="21"/>
  <c r="EY76" i="21"/>
  <c r="EQ76" i="21"/>
  <c r="CJ76" i="21"/>
  <c r="EE76" i="21"/>
  <c r="DW76" i="21"/>
  <c r="DO76" i="21"/>
  <c r="DG76" i="21"/>
  <c r="AY76" i="21"/>
  <c r="BH76" i="21"/>
  <c r="AM76" i="21"/>
  <c r="AE76" i="21"/>
  <c r="W76" i="21"/>
  <c r="O76" i="21"/>
  <c r="G76" i="21"/>
  <c r="HH74" i="21"/>
  <c r="HH235" i="33"/>
  <c r="AF72" i="21"/>
  <c r="AF148" i="33"/>
  <c r="AF150" i="33" s="1"/>
  <c r="DF72" i="21"/>
  <c r="DF148" i="33"/>
  <c r="DF150" i="33" s="1"/>
  <c r="C72" i="21"/>
  <c r="C148" i="33"/>
  <c r="C150" i="33" s="1"/>
  <c r="CR72" i="21"/>
  <c r="CR148" i="33"/>
  <c r="CR150" i="33" s="1"/>
  <c r="L72" i="21"/>
  <c r="L148" i="33"/>
  <c r="L150" i="33" s="1"/>
  <c r="BY72" i="21"/>
  <c r="BY148" i="33"/>
  <c r="BY150" i="33" s="1"/>
  <c r="EO72" i="21"/>
  <c r="EO148" i="33"/>
  <c r="EO150" i="33" s="1"/>
  <c r="CE72" i="21"/>
  <c r="CE148" i="33"/>
  <c r="CE150" i="33" s="1"/>
  <c r="J72" i="21"/>
  <c r="J148" i="33"/>
  <c r="J150" i="33" s="1"/>
  <c r="DJ72" i="21"/>
  <c r="DJ148" i="33"/>
  <c r="DJ150" i="33" s="1"/>
  <c r="AR72" i="21"/>
  <c r="AR148" i="33"/>
  <c r="AR150" i="33" s="1"/>
  <c r="DW72" i="21"/>
  <c r="DW148" i="33"/>
  <c r="DW150" i="33" s="1"/>
  <c r="BK72" i="21"/>
  <c r="BK148" i="33"/>
  <c r="BK150" i="33" s="1"/>
  <c r="F72" i="21"/>
  <c r="F148" i="33"/>
  <c r="F150" i="33" s="1"/>
  <c r="RC157" i="21"/>
  <c r="RO157" i="21"/>
  <c r="LW157" i="21"/>
  <c r="LC157" i="21"/>
  <c r="DG157" i="21"/>
  <c r="PD157" i="21"/>
  <c r="LL157" i="21"/>
  <c r="BW157" i="21"/>
  <c r="DE157" i="21"/>
  <c r="AU157" i="21"/>
  <c r="IT157" i="21"/>
  <c r="BD157" i="21"/>
  <c r="AZ157" i="21"/>
  <c r="O157" i="21"/>
  <c r="OZ156" i="21"/>
  <c r="OZ283" i="63"/>
  <c r="LX156" i="21"/>
  <c r="LX283" i="63"/>
  <c r="RM156" i="21"/>
  <c r="RM283" i="63"/>
  <c r="JE156" i="21"/>
  <c r="JE283" i="63"/>
  <c r="QG156" i="21"/>
  <c r="QG283" i="63"/>
  <c r="NU156" i="21"/>
  <c r="NU283" i="63"/>
  <c r="LI156" i="21"/>
  <c r="LI283" i="63"/>
  <c r="AV156" i="21"/>
  <c r="AV283" i="63"/>
  <c r="DQ156" i="21"/>
  <c r="DQ283" i="63"/>
  <c r="GY156" i="21"/>
  <c r="GY283" i="63"/>
  <c r="FS156" i="21"/>
  <c r="FS283" i="63"/>
  <c r="CJ156" i="21"/>
  <c r="CJ283" i="63"/>
  <c r="BJ156" i="21"/>
  <c r="BJ283" i="63"/>
  <c r="M156" i="21"/>
  <c r="M283" i="63"/>
  <c r="KQ153" i="21"/>
  <c r="KQ148" i="63"/>
  <c r="KQ150" i="63" s="1"/>
  <c r="OS153" i="21"/>
  <c r="OS148" i="63"/>
  <c r="OS150" i="63" s="1"/>
  <c r="OG153" i="21"/>
  <c r="OG148" i="63"/>
  <c r="OG150" i="63" s="1"/>
  <c r="NE153" i="21"/>
  <c r="NE148" i="63"/>
  <c r="NE150" i="63" s="1"/>
  <c r="QA153" i="21"/>
  <c r="QA148" i="63"/>
  <c r="QA150" i="63" s="1"/>
  <c r="NN153" i="21"/>
  <c r="NN148" i="63"/>
  <c r="NN150" i="63" s="1"/>
  <c r="IB153" i="21"/>
  <c r="IB148" i="63"/>
  <c r="IB150" i="63" s="1"/>
  <c r="GX153" i="21"/>
  <c r="GX148" i="63"/>
  <c r="GX150" i="63" s="1"/>
  <c r="HS153" i="21"/>
  <c r="HS148" i="63"/>
  <c r="HS150" i="63" s="1"/>
  <c r="ET153" i="21"/>
  <c r="ET148" i="63"/>
  <c r="ET150" i="63" s="1"/>
  <c r="CH153" i="21"/>
  <c r="CH148" i="63"/>
  <c r="CH150" i="63" s="1"/>
  <c r="DD153" i="21"/>
  <c r="DD148" i="63"/>
  <c r="DD150" i="63" s="1"/>
  <c r="BY153" i="21"/>
  <c r="BY148" i="63"/>
  <c r="BY150" i="63" s="1"/>
  <c r="LU157" i="21"/>
  <c r="BJ157" i="21"/>
  <c r="RI157" i="21"/>
  <c r="FR157" i="21"/>
  <c r="SG157" i="21"/>
  <c r="OL157" i="21"/>
  <c r="LJ157" i="21"/>
  <c r="GO157" i="21"/>
  <c r="CW157" i="21"/>
  <c r="BI157" i="21"/>
  <c r="IK157" i="21"/>
  <c r="AJ157" i="21"/>
  <c r="H157" i="21"/>
  <c r="PJ156" i="21"/>
  <c r="PJ283" i="63"/>
  <c r="QP156" i="21"/>
  <c r="QP283" i="63"/>
  <c r="ML156" i="21"/>
  <c r="ML283" i="63"/>
  <c r="OD156" i="21"/>
  <c r="OD283" i="63"/>
  <c r="IK156" i="21"/>
  <c r="IK283" i="63"/>
  <c r="OY156" i="21"/>
  <c r="OY283" i="63"/>
  <c r="MM156" i="21"/>
  <c r="MM283" i="63"/>
  <c r="KA156" i="21"/>
  <c r="KA283" i="63"/>
  <c r="DS156" i="21"/>
  <c r="DS283" i="63"/>
  <c r="BG156" i="21"/>
  <c r="BG283" i="63"/>
  <c r="GX156" i="21"/>
  <c r="GX283" i="63"/>
  <c r="FJ156" i="21"/>
  <c r="FJ283" i="63"/>
  <c r="ET156" i="21"/>
  <c r="ET283" i="63"/>
  <c r="DC156" i="21"/>
  <c r="DC283" i="63"/>
  <c r="CM156" i="21"/>
  <c r="CM283" i="63"/>
  <c r="BW156" i="21"/>
  <c r="BW283" i="63"/>
  <c r="BH156" i="21"/>
  <c r="BH283" i="63"/>
  <c r="AS156" i="21"/>
  <c r="AS283" i="63"/>
  <c r="AJ156" i="21"/>
  <c r="AJ283" i="63"/>
  <c r="AB156" i="21"/>
  <c r="AB283" i="63"/>
  <c r="T156" i="21"/>
  <c r="T283" i="63"/>
  <c r="RH153" i="21"/>
  <c r="RH148" i="63"/>
  <c r="RH150" i="63" s="1"/>
  <c r="PU153" i="21"/>
  <c r="PU148" i="63"/>
  <c r="PU150" i="63" s="1"/>
  <c r="RJ153" i="21"/>
  <c r="RJ148" i="63"/>
  <c r="RJ150" i="63" s="1"/>
  <c r="OF153" i="21"/>
  <c r="OF148" i="63"/>
  <c r="OF150" i="63" s="1"/>
  <c r="PI153" i="21"/>
  <c r="PI148" i="63"/>
  <c r="PI150" i="63" s="1"/>
  <c r="QH153" i="21"/>
  <c r="QH148" i="63"/>
  <c r="QH150" i="63" s="1"/>
  <c r="NV153" i="21"/>
  <c r="NV148" i="63"/>
  <c r="NV150" i="63" s="1"/>
  <c r="PF153" i="21"/>
  <c r="PF148" i="63"/>
  <c r="PF150" i="63" s="1"/>
  <c r="JA153" i="21"/>
  <c r="JA148" i="63"/>
  <c r="JA150" i="63" s="1"/>
  <c r="RU153" i="21"/>
  <c r="RU148" i="63"/>
  <c r="RU150" i="63" s="1"/>
  <c r="QO153" i="21"/>
  <c r="QO148" i="63"/>
  <c r="QO150" i="63" s="1"/>
  <c r="NL153" i="21"/>
  <c r="NL148" i="63"/>
  <c r="NL150" i="63" s="1"/>
  <c r="PS153" i="21"/>
  <c r="PS148" i="63"/>
  <c r="PS150" i="63" s="1"/>
  <c r="KW153" i="21"/>
  <c r="KW148" i="63"/>
  <c r="KW150" i="63" s="1"/>
  <c r="IS153" i="21"/>
  <c r="IS148" i="63"/>
  <c r="IS150" i="63" s="1"/>
  <c r="HT153" i="21"/>
  <c r="HT148" i="63"/>
  <c r="HT150" i="63" s="1"/>
  <c r="JX153" i="21"/>
  <c r="JX148" i="63"/>
  <c r="JX150" i="63" s="1"/>
  <c r="GP153" i="21"/>
  <c r="GP148" i="63"/>
  <c r="GP150" i="63" s="1"/>
  <c r="IG153" i="21"/>
  <c r="IG148" i="63"/>
  <c r="IG150" i="63" s="1"/>
  <c r="HA153" i="21"/>
  <c r="HA148" i="63"/>
  <c r="HA150" i="63" s="1"/>
  <c r="FU153" i="21"/>
  <c r="FU148" i="63"/>
  <c r="FU150" i="63" s="1"/>
  <c r="FH153" i="21"/>
  <c r="FH148" i="63"/>
  <c r="FH150" i="63" s="1"/>
  <c r="EA153" i="21"/>
  <c r="EA148" i="63"/>
  <c r="EA150" i="63" s="1"/>
  <c r="BT153" i="21"/>
  <c r="BT148" i="63"/>
  <c r="BT150" i="63" s="1"/>
  <c r="EY153" i="21"/>
  <c r="EY148" i="63"/>
  <c r="EY150" i="63" s="1"/>
  <c r="DR153" i="21"/>
  <c r="DR148" i="63"/>
  <c r="DR150" i="63" s="1"/>
  <c r="BP153" i="21"/>
  <c r="BP148" i="63"/>
  <c r="BP150" i="63" s="1"/>
  <c r="AJ153" i="21"/>
  <c r="AJ148" i="63"/>
  <c r="AJ150" i="63" s="1"/>
  <c r="BW153" i="21"/>
  <c r="BW148" i="63"/>
  <c r="BW150" i="63" s="1"/>
  <c r="BG153" i="21"/>
  <c r="BG148" i="63"/>
  <c r="BG150" i="63" s="1"/>
  <c r="AL153" i="21"/>
  <c r="AL148" i="63"/>
  <c r="AL150" i="63" s="1"/>
  <c r="AU153" i="21"/>
  <c r="AU148" i="63"/>
  <c r="AU150" i="63" s="1"/>
  <c r="AE153" i="21"/>
  <c r="AE148" i="63"/>
  <c r="AE150" i="63" s="1"/>
  <c r="N153" i="21"/>
  <c r="N148" i="63"/>
  <c r="N150" i="63" s="1"/>
  <c r="RE157" i="21"/>
  <c r="PW157" i="21"/>
  <c r="KY157" i="21"/>
  <c r="QY157" i="21"/>
  <c r="RK157" i="21"/>
  <c r="HI157" i="21"/>
  <c r="NG157" i="21"/>
  <c r="NU157" i="21"/>
  <c r="SC157" i="21"/>
  <c r="OI157" i="21"/>
  <c r="HQ157" i="21"/>
  <c r="MQ157" i="21"/>
  <c r="QS157" i="21"/>
  <c r="OW157" i="21"/>
  <c r="KK157" i="21"/>
  <c r="NM157" i="21"/>
  <c r="LA157" i="21"/>
  <c r="FG157" i="21"/>
  <c r="FF157" i="21"/>
  <c r="HH157" i="21"/>
  <c r="RX157" i="21"/>
  <c r="QR157" i="21"/>
  <c r="SF157" i="21"/>
  <c r="QF157" i="21"/>
  <c r="PP157" i="21"/>
  <c r="OZ157" i="21"/>
  <c r="OJ157" i="21"/>
  <c r="NT157" i="21"/>
  <c r="ND157" i="21"/>
  <c r="MN157" i="21"/>
  <c r="LX157" i="21"/>
  <c r="LH157" i="21"/>
  <c r="KR157" i="21"/>
  <c r="KB157" i="21"/>
  <c r="EI157" i="21"/>
  <c r="HF157" i="21"/>
  <c r="FU157" i="21"/>
  <c r="DC157" i="21"/>
  <c r="BY157" i="21"/>
  <c r="CE157" i="21"/>
  <c r="GA157" i="21"/>
  <c r="CA157" i="21"/>
  <c r="GV157" i="21"/>
  <c r="EJ157" i="21"/>
  <c r="T157" i="21"/>
  <c r="JX157" i="21"/>
  <c r="JP157" i="21"/>
  <c r="JH157" i="21"/>
  <c r="IZ157" i="21"/>
  <c r="IR157" i="21"/>
  <c r="IJ157" i="21"/>
  <c r="CO157" i="21"/>
  <c r="DI157" i="21"/>
  <c r="AL157" i="21"/>
  <c r="DL157" i="21"/>
  <c r="CV157" i="21"/>
  <c r="CF157" i="21"/>
  <c r="BK157" i="21"/>
  <c r="AD157" i="21"/>
  <c r="AV157" i="21"/>
  <c r="AA157" i="21"/>
  <c r="K157" i="21"/>
  <c r="QH156" i="21"/>
  <c r="QH283" i="63"/>
  <c r="PF156" i="21"/>
  <c r="PF283" i="63"/>
  <c r="RG156" i="21"/>
  <c r="RG283" i="63"/>
  <c r="JD156" i="21"/>
  <c r="JD283" i="63"/>
  <c r="JA156" i="21"/>
  <c r="JA283" i="63"/>
  <c r="OJ156" i="21"/>
  <c r="OJ283" i="63"/>
  <c r="PH156" i="21"/>
  <c r="PH283" i="63"/>
  <c r="QT156" i="21"/>
  <c r="QT283" i="63"/>
  <c r="IN156" i="21"/>
  <c r="IN283" i="63"/>
  <c r="QD156" i="21"/>
  <c r="QD283" i="63"/>
  <c r="KL156" i="21"/>
  <c r="KL283" i="63"/>
  <c r="LH156" i="21"/>
  <c r="LH283" i="63"/>
  <c r="OB156" i="21"/>
  <c r="OB283" i="63"/>
  <c r="IY156" i="21"/>
  <c r="IY283" i="63"/>
  <c r="MB156" i="21"/>
  <c r="MB283" i="63"/>
  <c r="JW156" i="21"/>
  <c r="JW283" i="63"/>
  <c r="NV156" i="21"/>
  <c r="NV283" i="63"/>
  <c r="LJ156" i="21"/>
  <c r="LJ283" i="63"/>
  <c r="JH156" i="21"/>
  <c r="JH283" i="63"/>
  <c r="BP156" i="21"/>
  <c r="BP283" i="63"/>
  <c r="SB156" i="21"/>
  <c r="SB283" i="63"/>
  <c r="QV156" i="21"/>
  <c r="QV283" i="63"/>
  <c r="QC156" i="21"/>
  <c r="QC283" i="63"/>
  <c r="PM156" i="21"/>
  <c r="PM283" i="63"/>
  <c r="OW156" i="21"/>
  <c r="OW283" i="63"/>
  <c r="OG156" i="21"/>
  <c r="OG283" i="63"/>
  <c r="NQ156" i="21"/>
  <c r="NQ283" i="63"/>
  <c r="NA156" i="21"/>
  <c r="NA283" i="63"/>
  <c r="MK156" i="21"/>
  <c r="MK283" i="63"/>
  <c r="LU156" i="21"/>
  <c r="LU283" i="63"/>
  <c r="LE156" i="21"/>
  <c r="LE283" i="63"/>
  <c r="KO156" i="21"/>
  <c r="KO283" i="63"/>
  <c r="JY156" i="21"/>
  <c r="JY283" i="63"/>
  <c r="JK156" i="21"/>
  <c r="JK283" i="63"/>
  <c r="IJ156" i="21"/>
  <c r="IJ283" i="63"/>
  <c r="DB156" i="21"/>
  <c r="DB283" i="63"/>
  <c r="DR156" i="21"/>
  <c r="DR283" i="63"/>
  <c r="CX156" i="21"/>
  <c r="CX283" i="63"/>
  <c r="CP156" i="21"/>
  <c r="CP283" i="63"/>
  <c r="BN156" i="21"/>
  <c r="BN283" i="63"/>
  <c r="HU156" i="21"/>
  <c r="HU283" i="63"/>
  <c r="HM156" i="21"/>
  <c r="HM283" i="63"/>
  <c r="HE156" i="21"/>
  <c r="HE283" i="63"/>
  <c r="GW156" i="21"/>
  <c r="GW283" i="63"/>
  <c r="GO156" i="21"/>
  <c r="GO283" i="63"/>
  <c r="GG156" i="21"/>
  <c r="GG283" i="63"/>
  <c r="FY156" i="21"/>
  <c r="FY283" i="63"/>
  <c r="FQ156" i="21"/>
  <c r="FQ283" i="63"/>
  <c r="FI156" i="21"/>
  <c r="FI283" i="63"/>
  <c r="FA156" i="21"/>
  <c r="FA283" i="63"/>
  <c r="ES156" i="21"/>
  <c r="ES283" i="63"/>
  <c r="EK156" i="21"/>
  <c r="EK283" i="63"/>
  <c r="BT156" i="21"/>
  <c r="BT283" i="63"/>
  <c r="DA156" i="21"/>
  <c r="DA283" i="63"/>
  <c r="CK156" i="21"/>
  <c r="CK283" i="63"/>
  <c r="BU156" i="21"/>
  <c r="BU283" i="63"/>
  <c r="BF156" i="21"/>
  <c r="BF283" i="63"/>
  <c r="AQ156" i="21"/>
  <c r="AQ283" i="63"/>
  <c r="AI156" i="21"/>
  <c r="AI283" i="63"/>
  <c r="AA156" i="21"/>
  <c r="AA283" i="63"/>
  <c r="S156" i="21"/>
  <c r="S283" i="63"/>
  <c r="K156" i="21"/>
  <c r="K283" i="63"/>
  <c r="C156" i="21"/>
  <c r="C283" i="63"/>
  <c r="ON153" i="21"/>
  <c r="ON148" i="63"/>
  <c r="ON150" i="63" s="1"/>
  <c r="LV153" i="21"/>
  <c r="LV148" i="63"/>
  <c r="LV150" i="63" s="1"/>
  <c r="LW153" i="21"/>
  <c r="LW148" i="63"/>
  <c r="LW150" i="63" s="1"/>
  <c r="OV153" i="21"/>
  <c r="OV148" i="63"/>
  <c r="OV150" i="63" s="1"/>
  <c r="KA153" i="21"/>
  <c r="KA148" i="63"/>
  <c r="KA150" i="63" s="1"/>
  <c r="NC153" i="21"/>
  <c r="NC148" i="63"/>
  <c r="NC150" i="63" s="1"/>
  <c r="RB153" i="21"/>
  <c r="RB148" i="63"/>
  <c r="RB150" i="63" s="1"/>
  <c r="NO153" i="21"/>
  <c r="NO148" i="63"/>
  <c r="NO150" i="63" s="1"/>
  <c r="NM153" i="21"/>
  <c r="NM148" i="63"/>
  <c r="NM150" i="63" s="1"/>
  <c r="SB153" i="21"/>
  <c r="SB148" i="63"/>
  <c r="SB150" i="63" s="1"/>
  <c r="OY153" i="21"/>
  <c r="OY148" i="63"/>
  <c r="OY150" i="63" s="1"/>
  <c r="EC153" i="21"/>
  <c r="EC148" i="63"/>
  <c r="EC150" i="63" s="1"/>
  <c r="PZ153" i="21"/>
  <c r="PZ148" i="63"/>
  <c r="PZ150" i="63" s="1"/>
  <c r="JW153" i="21"/>
  <c r="JW148" i="63"/>
  <c r="JW150" i="63" s="1"/>
  <c r="NQ153" i="21"/>
  <c r="NQ148" i="63"/>
  <c r="NQ150" i="63" s="1"/>
  <c r="LE153" i="21"/>
  <c r="LE148" i="63"/>
  <c r="LE150" i="63" s="1"/>
  <c r="PA153" i="21"/>
  <c r="PA148" i="63"/>
  <c r="PA150" i="63" s="1"/>
  <c r="MO153" i="21"/>
  <c r="MO148" i="63"/>
  <c r="MO150" i="63" s="1"/>
  <c r="IV153" i="21"/>
  <c r="IV148" i="63"/>
  <c r="IV150" i="63" s="1"/>
  <c r="RS153" i="21"/>
  <c r="RS148" i="63"/>
  <c r="RS150" i="63" s="1"/>
  <c r="RC153" i="21"/>
  <c r="RC148" i="63"/>
  <c r="RC150" i="63" s="1"/>
  <c r="QM153" i="21"/>
  <c r="QM148" i="63"/>
  <c r="QM150" i="63" s="1"/>
  <c r="PQ153" i="21"/>
  <c r="PQ148" i="63"/>
  <c r="PQ150" i="63" s="1"/>
  <c r="NG153" i="21"/>
  <c r="NG148" i="63"/>
  <c r="NG150" i="63" s="1"/>
  <c r="KU153" i="21"/>
  <c r="KU148" i="63"/>
  <c r="KU150" i="63" s="1"/>
  <c r="PN153" i="21"/>
  <c r="PN148" i="63"/>
  <c r="PN150" i="63" s="1"/>
  <c r="MX153" i="21"/>
  <c r="MX148" i="63"/>
  <c r="MX150" i="63" s="1"/>
  <c r="JI153" i="21"/>
  <c r="JI148" i="63"/>
  <c r="JI150" i="63" s="1"/>
  <c r="KG153" i="21"/>
  <c r="KG148" i="63"/>
  <c r="KG150" i="63" s="1"/>
  <c r="IJ153" i="21"/>
  <c r="IJ148" i="63"/>
  <c r="IJ150" i="63" s="1"/>
  <c r="FV153" i="21"/>
  <c r="FV148" i="63"/>
  <c r="FV150" i="63" s="1"/>
  <c r="HL153" i="21"/>
  <c r="HL148" i="63"/>
  <c r="HL150" i="63" s="1"/>
  <c r="KL153" i="21"/>
  <c r="KL148" i="63"/>
  <c r="KL150" i="63" s="1"/>
  <c r="JV153" i="21"/>
  <c r="JV148" i="63"/>
  <c r="JV150" i="63" s="1"/>
  <c r="JF153" i="21"/>
  <c r="JF148" i="63"/>
  <c r="JF150" i="63" s="1"/>
  <c r="GH153" i="21"/>
  <c r="GH148" i="63"/>
  <c r="GH150" i="63" s="1"/>
  <c r="GR153" i="21"/>
  <c r="GR148" i="63"/>
  <c r="GR150" i="63" s="1"/>
  <c r="IE153" i="21"/>
  <c r="IE148" i="63"/>
  <c r="IE150" i="63" s="1"/>
  <c r="HO153" i="21"/>
  <c r="HO148" i="63"/>
  <c r="HO150" i="63" s="1"/>
  <c r="GY153" i="21"/>
  <c r="GY148" i="63"/>
  <c r="GY150" i="63" s="1"/>
  <c r="GI153" i="21"/>
  <c r="GI148" i="63"/>
  <c r="GI150" i="63" s="1"/>
  <c r="FQ153" i="21"/>
  <c r="FQ148" i="63"/>
  <c r="FQ150" i="63" s="1"/>
  <c r="FP153" i="21"/>
  <c r="FP148" i="63"/>
  <c r="FP150" i="63" s="1"/>
  <c r="FF153" i="21"/>
  <c r="FF148" i="63"/>
  <c r="FF150" i="63" s="1"/>
  <c r="EP153" i="21"/>
  <c r="EP148" i="63"/>
  <c r="EP150" i="63" s="1"/>
  <c r="DY153" i="21"/>
  <c r="DY148" i="63"/>
  <c r="DY150" i="63" s="1"/>
  <c r="DI153" i="21"/>
  <c r="DI148" i="63"/>
  <c r="DI150" i="63" s="1"/>
  <c r="CS153" i="21"/>
  <c r="CS148" i="63"/>
  <c r="CS150" i="63" s="1"/>
  <c r="BR153" i="21"/>
  <c r="BR148" i="63"/>
  <c r="BR150" i="63" s="1"/>
  <c r="EW153" i="21"/>
  <c r="EW148" i="63"/>
  <c r="EW150" i="63" s="1"/>
  <c r="EG153" i="21"/>
  <c r="EG148" i="63"/>
  <c r="EG150" i="63" s="1"/>
  <c r="DP153" i="21"/>
  <c r="DP148" i="63"/>
  <c r="DP150" i="63" s="1"/>
  <c r="CZ153" i="21"/>
  <c r="CZ148" i="63"/>
  <c r="CZ150" i="63" s="1"/>
  <c r="BJ153" i="21"/>
  <c r="BJ148" i="63"/>
  <c r="BJ150" i="63" s="1"/>
  <c r="AB153" i="21"/>
  <c r="AB148" i="63"/>
  <c r="AB150" i="63" s="1"/>
  <c r="CK153" i="21"/>
  <c r="CK148" i="63"/>
  <c r="CK150" i="63" s="1"/>
  <c r="BU153" i="21"/>
  <c r="BU148" i="63"/>
  <c r="BU150" i="63" s="1"/>
  <c r="BE153" i="21"/>
  <c r="BE148" i="63"/>
  <c r="BE150" i="63" s="1"/>
  <c r="AH153" i="21"/>
  <c r="AH148" i="63"/>
  <c r="AH150" i="63" s="1"/>
  <c r="AS153" i="21"/>
  <c r="AS148" i="63"/>
  <c r="AS150" i="63" s="1"/>
  <c r="AC153" i="21"/>
  <c r="AC148" i="63"/>
  <c r="AC150" i="63" s="1"/>
  <c r="L153" i="21"/>
  <c r="L148" i="63"/>
  <c r="L150" i="63" s="1"/>
  <c r="BE154" i="21"/>
  <c r="BE193" i="63"/>
  <c r="HR157" i="21"/>
  <c r="PK157" i="21"/>
  <c r="PA157" i="21"/>
  <c r="HM157" i="21"/>
  <c r="QZ157" i="21"/>
  <c r="PT157" i="21"/>
  <c r="NH157" i="21"/>
  <c r="EO157" i="21"/>
  <c r="DM157" i="21"/>
  <c r="BM157" i="21"/>
  <c r="JB157" i="21"/>
  <c r="DU157" i="21"/>
  <c r="BT157" i="21"/>
  <c r="AE157" i="21"/>
  <c r="OH156" i="21"/>
  <c r="OH283" i="63"/>
  <c r="QX156" i="21"/>
  <c r="QX283" i="63"/>
  <c r="MR156" i="21"/>
  <c r="MR283" i="63"/>
  <c r="IV156" i="21"/>
  <c r="IV283" i="63"/>
  <c r="PQ156" i="21"/>
  <c r="PQ283" i="63"/>
  <c r="NE156" i="21"/>
  <c r="NE283" i="63"/>
  <c r="IF156" i="21"/>
  <c r="IF283" i="63"/>
  <c r="DX156" i="21"/>
  <c r="DX283" i="63"/>
  <c r="GQ156" i="21"/>
  <c r="GQ283" i="63"/>
  <c r="EU156" i="21"/>
  <c r="EU283" i="63"/>
  <c r="CO156" i="21"/>
  <c r="CO283" i="63"/>
  <c r="AC156" i="21"/>
  <c r="AC283" i="63"/>
  <c r="IP153" i="21"/>
  <c r="IP148" i="63"/>
  <c r="IP150" i="63" s="1"/>
  <c r="OC153" i="21"/>
  <c r="OC148" i="63"/>
  <c r="OC150" i="63" s="1"/>
  <c r="IK153" i="21"/>
  <c r="IK148" i="63"/>
  <c r="IK150" i="63" s="1"/>
  <c r="LU153" i="21"/>
  <c r="LU148" i="63"/>
  <c r="LU150" i="63" s="1"/>
  <c r="RW153" i="21"/>
  <c r="RW148" i="63"/>
  <c r="RW150" i="63" s="1"/>
  <c r="LK153" i="21"/>
  <c r="LK148" i="63"/>
  <c r="LK150" i="63" s="1"/>
  <c r="IX153" i="21"/>
  <c r="IX148" i="63"/>
  <c r="IX150" i="63" s="1"/>
  <c r="JZ153" i="21"/>
  <c r="JZ148" i="63"/>
  <c r="JZ150" i="63" s="1"/>
  <c r="GM153" i="21"/>
  <c r="GM148" i="63"/>
  <c r="GM150" i="63" s="1"/>
  <c r="ED153" i="21"/>
  <c r="ED148" i="63"/>
  <c r="ED150" i="63" s="1"/>
  <c r="EK153" i="21"/>
  <c r="EK148" i="63"/>
  <c r="EK150" i="63" s="1"/>
  <c r="E153" i="21"/>
  <c r="E148" i="63"/>
  <c r="E150" i="63" s="1"/>
  <c r="AW153" i="21"/>
  <c r="AW148" i="63"/>
  <c r="AW150" i="63" s="1"/>
  <c r="QT157" i="21"/>
  <c r="ID157" i="21"/>
  <c r="MU157" i="21"/>
  <c r="LI157" i="21"/>
  <c r="QV157" i="21"/>
  <c r="PB157" i="21"/>
  <c r="MP157" i="21"/>
  <c r="EL157" i="21"/>
  <c r="CG157" i="21"/>
  <c r="ER157" i="21"/>
  <c r="IS157" i="21"/>
  <c r="AK157" i="21"/>
  <c r="BR157" i="21"/>
  <c r="M157" i="21"/>
  <c r="JR156" i="21"/>
  <c r="JR283" i="63"/>
  <c r="QU156" i="21"/>
  <c r="QU283" i="63"/>
  <c r="JU156" i="21"/>
  <c r="JU283" i="63"/>
  <c r="IL156" i="21"/>
  <c r="IL283" i="63"/>
  <c r="QZ156" i="21"/>
  <c r="QZ283" i="63"/>
  <c r="NC156" i="21"/>
  <c r="NC283" i="63"/>
  <c r="JS156" i="21"/>
  <c r="JS283" i="63"/>
  <c r="CV156" i="21"/>
  <c r="CV283" i="63"/>
  <c r="HF156" i="21"/>
  <c r="HF283" i="63"/>
  <c r="FB156" i="21"/>
  <c r="FB283" i="63"/>
  <c r="B171" i="63"/>
  <c r="D171" i="63"/>
  <c r="F171" i="63"/>
  <c r="H171" i="63"/>
  <c r="J171" i="63"/>
  <c r="L171" i="63"/>
  <c r="N171" i="63"/>
  <c r="P171" i="63"/>
  <c r="R171" i="63"/>
  <c r="T171" i="63"/>
  <c r="V171" i="63"/>
  <c r="X171" i="63"/>
  <c r="Z171" i="63"/>
  <c r="AB171" i="63"/>
  <c r="AD171" i="63"/>
  <c r="AF171" i="63"/>
  <c r="AJ171" i="63"/>
  <c r="AN171" i="63"/>
  <c r="AR171" i="63"/>
  <c r="AS171" i="63"/>
  <c r="AT171" i="63"/>
  <c r="AU171" i="63"/>
  <c r="AV171" i="63"/>
  <c r="AW171" i="63"/>
  <c r="AX171" i="63"/>
  <c r="AY171" i="63"/>
  <c r="AZ171" i="63"/>
  <c r="AM171" i="63"/>
  <c r="AP171" i="63"/>
  <c r="G171" i="63"/>
  <c r="O171" i="63"/>
  <c r="W171" i="63"/>
  <c r="AK171" i="63"/>
  <c r="S171" i="63"/>
  <c r="Y171" i="63"/>
  <c r="AO171" i="63"/>
  <c r="AQ171" i="63"/>
  <c r="AC171" i="63"/>
  <c r="BN171" i="63"/>
  <c r="BR171" i="63"/>
  <c r="BS171" i="63"/>
  <c r="BT171" i="63"/>
  <c r="BU171" i="63"/>
  <c r="BV171" i="63"/>
  <c r="BW171" i="63"/>
  <c r="BX171" i="63"/>
  <c r="BY171" i="63"/>
  <c r="BZ171" i="63"/>
  <c r="CA171" i="63"/>
  <c r="CB171" i="63"/>
  <c r="CC171" i="63"/>
  <c r="CD171" i="63"/>
  <c r="CE171" i="63"/>
  <c r="CF171" i="63"/>
  <c r="CG171" i="63"/>
  <c r="CH171" i="63"/>
  <c r="CI171" i="63"/>
  <c r="CJ171" i="63"/>
  <c r="CK171" i="63"/>
  <c r="CL171" i="63"/>
  <c r="CM171" i="63"/>
  <c r="CN171" i="63"/>
  <c r="CO171" i="63"/>
  <c r="CP171" i="63"/>
  <c r="CQ171" i="63"/>
  <c r="CR171" i="63"/>
  <c r="CS171" i="63"/>
  <c r="CT171" i="63"/>
  <c r="CU171" i="63"/>
  <c r="CV171" i="63"/>
  <c r="CW171" i="63"/>
  <c r="CX171" i="63"/>
  <c r="CY171" i="63"/>
  <c r="CZ171" i="63"/>
  <c r="DA171" i="63"/>
  <c r="DB171" i="63"/>
  <c r="DC171" i="63"/>
  <c r="DD171" i="63"/>
  <c r="DE171" i="63"/>
  <c r="DF171" i="63"/>
  <c r="DG171" i="63"/>
  <c r="DH171" i="63"/>
  <c r="DI171" i="63"/>
  <c r="DJ171" i="63"/>
  <c r="DK171" i="63"/>
  <c r="DL171" i="63"/>
  <c r="DM171" i="63"/>
  <c r="Q171" i="63"/>
  <c r="BG171" i="63"/>
  <c r="BM171" i="63"/>
  <c r="BP171" i="63"/>
  <c r="E171" i="63"/>
  <c r="AA171" i="63"/>
  <c r="AG171" i="63"/>
  <c r="BB171" i="63"/>
  <c r="BJ171" i="63"/>
  <c r="BI171" i="63"/>
  <c r="DQ171" i="63"/>
  <c r="DU171" i="63"/>
  <c r="DY171" i="63"/>
  <c r="EC171" i="63"/>
  <c r="EG171" i="63"/>
  <c r="U171" i="63"/>
  <c r="AH171" i="63"/>
  <c r="BE171" i="63"/>
  <c r="EB171" i="63"/>
  <c r="AI171" i="63"/>
  <c r="BD171" i="63"/>
  <c r="DW171" i="63"/>
  <c r="DZ171" i="63"/>
  <c r="HX171" i="63"/>
  <c r="IB171" i="63"/>
  <c r="IF171" i="63"/>
  <c r="EO171" i="63"/>
  <c r="EW171" i="63"/>
  <c r="FE171" i="63"/>
  <c r="FM171" i="63"/>
  <c r="FU171" i="63"/>
  <c r="GC171" i="63"/>
  <c r="GK171" i="63"/>
  <c r="GS171" i="63"/>
  <c r="HA171" i="63"/>
  <c r="HI171" i="63"/>
  <c r="HQ171" i="63"/>
  <c r="HW171" i="63"/>
  <c r="HZ171" i="63"/>
  <c r="BA171" i="63"/>
  <c r="BC171" i="63"/>
  <c r="BQ171" i="63"/>
  <c r="DS171" i="63"/>
  <c r="DT171" i="63"/>
  <c r="DV171" i="63"/>
  <c r="DX171" i="63"/>
  <c r="EJ171" i="63"/>
  <c r="ER171" i="63"/>
  <c r="EZ171" i="63"/>
  <c r="FH171" i="63"/>
  <c r="FP171" i="63"/>
  <c r="FX171" i="63"/>
  <c r="GF171" i="63"/>
  <c r="GN171" i="63"/>
  <c r="GV171" i="63"/>
  <c r="HD171" i="63"/>
  <c r="HL171" i="63"/>
  <c r="HT171" i="63"/>
  <c r="IJ171" i="63"/>
  <c r="IL171" i="63"/>
  <c r="IN171" i="63"/>
  <c r="IP171" i="63"/>
  <c r="IR171" i="63"/>
  <c r="IT171" i="63"/>
  <c r="IV171" i="63"/>
  <c r="IX171" i="63"/>
  <c r="IZ171" i="63"/>
  <c r="JB171" i="63"/>
  <c r="JD171" i="63"/>
  <c r="JF171" i="63"/>
  <c r="JH171" i="63"/>
  <c r="JJ171" i="63"/>
  <c r="JL171" i="63"/>
  <c r="JN171" i="63"/>
  <c r="JP171" i="63"/>
  <c r="JR171" i="63"/>
  <c r="JT171" i="63"/>
  <c r="JV171" i="63"/>
  <c r="EL171" i="63"/>
  <c r="EY171" i="63"/>
  <c r="FL171" i="63"/>
  <c r="K171" i="63"/>
  <c r="AE171" i="63"/>
  <c r="BH171" i="63"/>
  <c r="BK171" i="63"/>
  <c r="EK171" i="63"/>
  <c r="EX171" i="63"/>
  <c r="FK171" i="63"/>
  <c r="BF171" i="63"/>
  <c r="DP171" i="63"/>
  <c r="EP171" i="63"/>
  <c r="FC171" i="63"/>
  <c r="FI171" i="63"/>
  <c r="FV171" i="63"/>
  <c r="DO171" i="63"/>
  <c r="ED171" i="63"/>
  <c r="EN171" i="63"/>
  <c r="FG171" i="63"/>
  <c r="FR171" i="63"/>
  <c r="GD171" i="63"/>
  <c r="GQ171" i="63"/>
  <c r="GW171" i="63"/>
  <c r="EE171" i="63"/>
  <c r="FD171" i="63"/>
  <c r="GB171" i="63"/>
  <c r="GH171" i="63"/>
  <c r="GU171" i="63"/>
  <c r="HH171" i="63"/>
  <c r="HN171" i="63"/>
  <c r="IK171" i="63"/>
  <c r="BL171" i="63"/>
  <c r="DN171" i="63"/>
  <c r="ES171" i="63"/>
  <c r="EU171" i="63"/>
  <c r="FN171" i="63"/>
  <c r="GA171" i="63"/>
  <c r="GM171" i="63"/>
  <c r="GZ171" i="63"/>
  <c r="M171" i="63"/>
  <c r="FA171" i="63"/>
  <c r="FJ171" i="63"/>
  <c r="FY171" i="63"/>
  <c r="GE171" i="63"/>
  <c r="GG171" i="63"/>
  <c r="GX171" i="63"/>
  <c r="IG171" i="63"/>
  <c r="JY171" i="63"/>
  <c r="KA171" i="63"/>
  <c r="KC171" i="63"/>
  <c r="KE171" i="63"/>
  <c r="KG171" i="63"/>
  <c r="KI171" i="63"/>
  <c r="KK171" i="63"/>
  <c r="KM171" i="63"/>
  <c r="KO171" i="63"/>
  <c r="KQ171" i="63"/>
  <c r="KS171" i="63"/>
  <c r="KU171" i="63"/>
  <c r="KW171" i="63"/>
  <c r="KY171" i="63"/>
  <c r="LA171" i="63"/>
  <c r="LC171" i="63"/>
  <c r="LE171" i="63"/>
  <c r="LG171" i="63"/>
  <c r="LI171" i="63"/>
  <c r="LK171" i="63"/>
  <c r="LM171" i="63"/>
  <c r="LO171" i="63"/>
  <c r="LQ171" i="63"/>
  <c r="LS171" i="63"/>
  <c r="LU171" i="63"/>
  <c r="LW171" i="63"/>
  <c r="LY171" i="63"/>
  <c r="MA171" i="63"/>
  <c r="MC171" i="63"/>
  <c r="ME171" i="63"/>
  <c r="MG171" i="63"/>
  <c r="MI171" i="63"/>
  <c r="MK171" i="63"/>
  <c r="MM171" i="63"/>
  <c r="MO171" i="63"/>
  <c r="MQ171" i="63"/>
  <c r="MS171" i="63"/>
  <c r="MU171" i="63"/>
  <c r="MW171" i="63"/>
  <c r="MY171" i="63"/>
  <c r="NA171" i="63"/>
  <c r="NC171" i="63"/>
  <c r="NE171" i="63"/>
  <c r="NG171" i="63"/>
  <c r="NI171" i="63"/>
  <c r="NK171" i="63"/>
  <c r="NM171" i="63"/>
  <c r="NO171" i="63"/>
  <c r="NQ171" i="63"/>
  <c r="NS171" i="63"/>
  <c r="NU171" i="63"/>
  <c r="NW171" i="63"/>
  <c r="NY171" i="63"/>
  <c r="OA171" i="63"/>
  <c r="OC171" i="63"/>
  <c r="OE171" i="63"/>
  <c r="OG171" i="63"/>
  <c r="OI171" i="63"/>
  <c r="OK171" i="63"/>
  <c r="OM171" i="63"/>
  <c r="OO171" i="63"/>
  <c r="OQ171" i="63"/>
  <c r="OS171" i="63"/>
  <c r="OU171" i="63"/>
  <c r="OW171" i="63"/>
  <c r="OY171" i="63"/>
  <c r="PA171" i="63"/>
  <c r="PC171" i="63"/>
  <c r="PE171" i="63"/>
  <c r="PG171" i="63"/>
  <c r="PI171" i="63"/>
  <c r="PK171" i="63"/>
  <c r="PM171" i="63"/>
  <c r="PO171" i="63"/>
  <c r="PQ171" i="63"/>
  <c r="PS171" i="63"/>
  <c r="PU171" i="63"/>
  <c r="PW171" i="63"/>
  <c r="PY171" i="63"/>
  <c r="QA171" i="63"/>
  <c r="QC171" i="63"/>
  <c r="QE171" i="63"/>
  <c r="QG171" i="63"/>
  <c r="QI171" i="63"/>
  <c r="QK171" i="63"/>
  <c r="QM171" i="63"/>
  <c r="QO171" i="63"/>
  <c r="QR171" i="63"/>
  <c r="QV171" i="63"/>
  <c r="QZ171" i="63"/>
  <c r="RD171" i="63"/>
  <c r="RH171" i="63"/>
  <c r="RL171" i="63"/>
  <c r="RP171" i="63"/>
  <c r="RT171" i="63"/>
  <c r="RX171" i="63"/>
  <c r="SB171" i="63"/>
  <c r="EV171" i="63"/>
  <c r="FB171" i="63"/>
  <c r="FQ171" i="63"/>
  <c r="HG171" i="63"/>
  <c r="HK171" i="63"/>
  <c r="HO171" i="63"/>
  <c r="IQ171" i="63"/>
  <c r="IY171" i="63"/>
  <c r="JG171" i="63"/>
  <c r="JO171" i="63"/>
  <c r="JW171" i="63"/>
  <c r="BO171" i="63"/>
  <c r="DR171" i="63"/>
  <c r="EF171" i="63"/>
  <c r="GJ171" i="63"/>
  <c r="GO171" i="63"/>
  <c r="GT171" i="63"/>
  <c r="HF171" i="63"/>
  <c r="HV171" i="63"/>
  <c r="JC171" i="63"/>
  <c r="JI171" i="63"/>
  <c r="FT171" i="63"/>
  <c r="FW171" i="63"/>
  <c r="FZ171" i="63"/>
  <c r="HB171" i="63"/>
  <c r="ID171" i="63"/>
  <c r="IO171" i="63"/>
  <c r="C171" i="63"/>
  <c r="GR171" i="63"/>
  <c r="HJ171" i="63"/>
  <c r="HS171" i="63"/>
  <c r="IA171" i="63"/>
  <c r="IU171" i="63"/>
  <c r="JA171" i="63"/>
  <c r="EM171" i="63"/>
  <c r="ET171" i="63"/>
  <c r="IC171" i="63"/>
  <c r="JM171" i="63"/>
  <c r="FS171" i="63"/>
  <c r="HM171" i="63"/>
  <c r="HP171" i="63"/>
  <c r="IH171" i="63"/>
  <c r="JK171" i="63"/>
  <c r="JS171" i="63"/>
  <c r="KX171" i="63"/>
  <c r="LF171" i="63"/>
  <c r="LN171" i="63"/>
  <c r="LV171" i="63"/>
  <c r="MD171" i="63"/>
  <c r="ML171" i="63"/>
  <c r="MT171" i="63"/>
  <c r="NB171" i="63"/>
  <c r="NJ171" i="63"/>
  <c r="EH171" i="63"/>
  <c r="FO171" i="63"/>
  <c r="HE171" i="63"/>
  <c r="JE171" i="63"/>
  <c r="KD171" i="63"/>
  <c r="KT171" i="63"/>
  <c r="LX171" i="63"/>
  <c r="MB171" i="63"/>
  <c r="NF171" i="63"/>
  <c r="PF171" i="63"/>
  <c r="PN171" i="63"/>
  <c r="PV171" i="63"/>
  <c r="QD171" i="63"/>
  <c r="QL171" i="63"/>
  <c r="QX171" i="63"/>
  <c r="RA171" i="63"/>
  <c r="RN171" i="63"/>
  <c r="RQ171" i="63"/>
  <c r="I171" i="63"/>
  <c r="JQ171" i="63"/>
  <c r="KN171" i="63"/>
  <c r="KZ171" i="63"/>
  <c r="LD171" i="63"/>
  <c r="MH171" i="63"/>
  <c r="NL171" i="63"/>
  <c r="NR171" i="63"/>
  <c r="EQ171" i="63"/>
  <c r="GP171" i="63"/>
  <c r="HU171" i="63"/>
  <c r="HY171" i="63"/>
  <c r="KF171" i="63"/>
  <c r="LJ171" i="63"/>
  <c r="MN171" i="63"/>
  <c r="MR171" i="63"/>
  <c r="OX171" i="63"/>
  <c r="OZ171" i="63"/>
  <c r="PH171" i="63"/>
  <c r="PP171" i="63"/>
  <c r="PX171" i="63"/>
  <c r="QF171" i="63"/>
  <c r="QN171" i="63"/>
  <c r="RB171" i="63"/>
  <c r="RE171" i="63"/>
  <c r="RR171" i="63"/>
  <c r="RU171" i="63"/>
  <c r="GL171" i="63"/>
  <c r="IM171" i="63"/>
  <c r="IW171" i="63"/>
  <c r="LH171" i="63"/>
  <c r="MP171" i="63"/>
  <c r="ND171" i="63"/>
  <c r="NV171" i="63"/>
  <c r="ON171" i="63"/>
  <c r="PR171" i="63"/>
  <c r="QQ171" i="63"/>
  <c r="JZ171" i="63"/>
  <c r="KH171" i="63"/>
  <c r="KP171" i="63"/>
  <c r="OF171" i="63"/>
  <c r="OP171" i="63"/>
  <c r="QB171" i="63"/>
  <c r="QH171" i="63"/>
  <c r="SF171" i="63"/>
  <c r="II171" i="63"/>
  <c r="IS171" i="63"/>
  <c r="JX171" i="63"/>
  <c r="LT171" i="63"/>
  <c r="NX171" i="63"/>
  <c r="OH171" i="63"/>
  <c r="PD171" i="63"/>
  <c r="JU171" i="63"/>
  <c r="KL171" i="63"/>
  <c r="LB171" i="63"/>
  <c r="LL171" i="63"/>
  <c r="RJ171" i="63"/>
  <c r="RO171" i="63"/>
  <c r="RW171" i="63"/>
  <c r="MX171" i="63"/>
  <c r="NH171" i="63"/>
  <c r="QW171" i="63"/>
  <c r="RY171" i="63"/>
  <c r="AL171" i="63"/>
  <c r="EA171" i="63"/>
  <c r="HR171" i="63"/>
  <c r="MF171" i="63"/>
  <c r="PJ171" i="63"/>
  <c r="QT171" i="63"/>
  <c r="QY171" i="63"/>
  <c r="RG171" i="63"/>
  <c r="RV171" i="63"/>
  <c r="EI171" i="63"/>
  <c r="KJ171" i="63"/>
  <c r="KV171" i="63"/>
  <c r="LR171" i="63"/>
  <c r="OV171" i="63"/>
  <c r="RF171" i="63"/>
  <c r="HC171" i="63"/>
  <c r="MZ171" i="63"/>
  <c r="NZ171" i="63"/>
  <c r="NP171" i="63"/>
  <c r="IE171" i="63"/>
  <c r="OL171" i="63"/>
  <c r="QJ171" i="63"/>
  <c r="RZ171" i="63"/>
  <c r="FF171" i="63"/>
  <c r="KR171" i="63"/>
  <c r="MJ171" i="63"/>
  <c r="PL171" i="63"/>
  <c r="PZ171" i="63"/>
  <c r="RI171" i="63"/>
  <c r="NN171" i="63"/>
  <c r="OJ171" i="63"/>
  <c r="GI171" i="63"/>
  <c r="LZ171" i="63"/>
  <c r="OB171" i="63"/>
  <c r="RM171" i="63"/>
  <c r="SC171" i="63"/>
  <c r="QU171" i="63"/>
  <c r="RS171" i="63"/>
  <c r="SG171" i="63"/>
  <c r="MV171" i="63"/>
  <c r="OR171" i="63"/>
  <c r="PT171" i="63"/>
  <c r="SE171" i="63"/>
  <c r="KB171" i="63"/>
  <c r="LP171" i="63"/>
  <c r="NT171" i="63"/>
  <c r="QP171" i="63"/>
  <c r="RC171" i="63"/>
  <c r="OT171" i="63"/>
  <c r="QS171" i="63"/>
  <c r="SA171" i="63"/>
  <c r="SD171" i="63"/>
  <c r="PB171" i="63"/>
  <c r="RK171" i="63"/>
  <c r="GY171" i="63"/>
  <c r="OD171" i="63"/>
  <c r="C61" i="20"/>
  <c r="PT153" i="21"/>
  <c r="PT148" i="63"/>
  <c r="PT150" i="63" s="1"/>
  <c r="NP153" i="21"/>
  <c r="NP148" i="63"/>
  <c r="NP150" i="63" s="1"/>
  <c r="NT153" i="21"/>
  <c r="NT148" i="63"/>
  <c r="NT150" i="63" s="1"/>
  <c r="AZ153" i="21"/>
  <c r="AZ148" i="63"/>
  <c r="AZ150" i="63" s="1"/>
  <c r="KY153" i="21"/>
  <c r="KY148" i="63"/>
  <c r="KY150" i="63" s="1"/>
  <c r="KR153" i="21"/>
  <c r="KR148" i="63"/>
  <c r="KR150" i="63" s="1"/>
  <c r="LJ153" i="21"/>
  <c r="LJ148" i="63"/>
  <c r="LJ150" i="63" s="1"/>
  <c r="MT153" i="21"/>
  <c r="MT148" i="63"/>
  <c r="MT150" i="63" s="1"/>
  <c r="RE153" i="21"/>
  <c r="RE148" i="63"/>
  <c r="RE150" i="63" s="1"/>
  <c r="PX153" i="21"/>
  <c r="PX148" i="63"/>
  <c r="PX150" i="63" s="1"/>
  <c r="KZ153" i="21"/>
  <c r="KZ148" i="63"/>
  <c r="KZ150" i="63" s="1"/>
  <c r="NI153" i="21"/>
  <c r="NI148" i="63"/>
  <c r="NI150" i="63" s="1"/>
  <c r="IO153" i="21"/>
  <c r="IO148" i="63"/>
  <c r="IO150" i="63" s="1"/>
  <c r="GD153" i="21"/>
  <c r="GD148" i="63"/>
  <c r="GD150" i="63" s="1"/>
  <c r="FM153" i="21"/>
  <c r="FM148" i="63"/>
  <c r="FM150" i="63" s="1"/>
  <c r="JH153" i="21"/>
  <c r="JH148" i="63"/>
  <c r="JH150" i="63" s="1"/>
  <c r="GZ153" i="21"/>
  <c r="GZ148" i="63"/>
  <c r="GZ150" i="63" s="1"/>
  <c r="HQ153" i="21"/>
  <c r="HQ148" i="63"/>
  <c r="HQ150" i="63" s="1"/>
  <c r="GK153" i="21"/>
  <c r="GK148" i="63"/>
  <c r="GK150" i="63" s="1"/>
  <c r="FR153" i="21"/>
  <c r="FR148" i="63"/>
  <c r="FR150" i="63" s="1"/>
  <c r="ER153" i="21"/>
  <c r="ER148" i="63"/>
  <c r="ER150" i="63" s="1"/>
  <c r="DK153" i="21"/>
  <c r="DK148" i="63"/>
  <c r="DK150" i="63" s="1"/>
  <c r="CU153" i="21"/>
  <c r="CU148" i="63"/>
  <c r="CU150" i="63" s="1"/>
  <c r="EI153" i="21"/>
  <c r="EI148" i="63"/>
  <c r="EI150" i="63" s="1"/>
  <c r="DB153" i="21"/>
  <c r="DB148" i="63"/>
  <c r="DB150" i="63" s="1"/>
  <c r="CM153" i="21"/>
  <c r="CM148" i="63"/>
  <c r="CM150" i="63" s="1"/>
  <c r="QC157" i="21"/>
  <c r="FV157" i="21"/>
  <c r="FY157" i="21"/>
  <c r="QQ157" i="21"/>
  <c r="RJ157" i="21"/>
  <c r="RV157" i="21"/>
  <c r="MS157" i="21"/>
  <c r="NK157" i="21"/>
  <c r="RM157" i="21"/>
  <c r="OG157" i="21"/>
  <c r="HC157" i="21"/>
  <c r="LM157" i="21"/>
  <c r="QO157" i="21"/>
  <c r="OU157" i="21"/>
  <c r="KI157" i="21"/>
  <c r="NE157" i="21"/>
  <c r="KS157" i="21"/>
  <c r="BA157" i="21"/>
  <c r="FB157" i="21"/>
  <c r="GW157" i="21"/>
  <c r="RT157" i="21"/>
  <c r="IB157" i="21"/>
  <c r="SE157" i="21"/>
  <c r="QD157" i="21"/>
  <c r="PN157" i="21"/>
  <c r="OX157" i="21"/>
  <c r="OH157" i="21"/>
  <c r="NR157" i="21"/>
  <c r="NB157" i="21"/>
  <c r="ML157" i="21"/>
  <c r="LV157" i="21"/>
  <c r="LF157" i="21"/>
  <c r="KP157" i="21"/>
  <c r="JZ157" i="21"/>
  <c r="GX157" i="21"/>
  <c r="GS157" i="21"/>
  <c r="FO157" i="21"/>
  <c r="AB157" i="21"/>
  <c r="BN157" i="21"/>
  <c r="IF157" i="21"/>
  <c r="FS157" i="21"/>
  <c r="BL157" i="21"/>
  <c r="GN157" i="21"/>
  <c r="EA157" i="21"/>
  <c r="P157" i="21"/>
  <c r="JW157" i="21"/>
  <c r="JO157" i="21"/>
  <c r="JG157" i="21"/>
  <c r="IY157" i="21"/>
  <c r="IQ157" i="21"/>
  <c r="II157" i="21"/>
  <c r="BG157" i="21"/>
  <c r="DA157" i="21"/>
  <c r="N157" i="21"/>
  <c r="DJ157" i="21"/>
  <c r="CT157" i="21"/>
  <c r="CD157" i="21"/>
  <c r="BC157" i="21"/>
  <c r="D157" i="21"/>
  <c r="AT157" i="21"/>
  <c r="Y157" i="21"/>
  <c r="I157" i="21"/>
  <c r="KZ156" i="21"/>
  <c r="KZ283" i="63"/>
  <c r="RV156" i="21"/>
  <c r="RV283" i="63"/>
  <c r="QB156" i="21"/>
  <c r="QB283" i="63"/>
  <c r="RO156" i="21"/>
  <c r="RO283" i="63"/>
  <c r="SF156" i="21"/>
  <c r="SF283" i="63"/>
  <c r="NR156" i="21"/>
  <c r="NR283" i="63"/>
  <c r="ON156" i="21"/>
  <c r="ON283" i="63"/>
  <c r="QS156" i="21"/>
  <c r="QS283" i="63"/>
  <c r="DP156" i="21"/>
  <c r="DP283" i="63"/>
  <c r="PZ156" i="21"/>
  <c r="PZ283" i="63"/>
  <c r="JQ156" i="21"/>
  <c r="JQ283" i="63"/>
  <c r="ED156" i="21"/>
  <c r="ED283" i="63"/>
  <c r="NZ156" i="21"/>
  <c r="NZ283" i="63"/>
  <c r="IS156" i="21"/>
  <c r="IS283" i="63"/>
  <c r="LT156" i="21"/>
  <c r="LT283" i="63"/>
  <c r="JM156" i="21"/>
  <c r="JM283" i="63"/>
  <c r="NN156" i="21"/>
  <c r="NN283" i="63"/>
  <c r="LB156" i="21"/>
  <c r="LB283" i="63"/>
  <c r="JB156" i="21"/>
  <c r="JB283" i="63"/>
  <c r="KN156" i="21"/>
  <c r="KN283" i="63"/>
  <c r="RX156" i="21"/>
  <c r="RX283" i="63"/>
  <c r="QR156" i="21"/>
  <c r="QR283" i="63"/>
  <c r="QA156" i="21"/>
  <c r="QA283" i="63"/>
  <c r="PK156" i="21"/>
  <c r="PK283" i="63"/>
  <c r="OU156" i="21"/>
  <c r="OU283" i="63"/>
  <c r="OE156" i="21"/>
  <c r="OE283" i="63"/>
  <c r="NO156" i="21"/>
  <c r="NO283" i="63"/>
  <c r="MY156" i="21"/>
  <c r="MY283" i="63"/>
  <c r="MI156" i="21"/>
  <c r="MI283" i="63"/>
  <c r="LS156" i="21"/>
  <c r="LS283" i="63"/>
  <c r="LC156" i="21"/>
  <c r="LC283" i="63"/>
  <c r="KM156" i="21"/>
  <c r="KM283" i="63"/>
  <c r="JV156" i="21"/>
  <c r="JV283" i="63"/>
  <c r="JC156" i="21"/>
  <c r="JC283" i="63"/>
  <c r="IB156" i="21"/>
  <c r="IB283" i="63"/>
  <c r="CD156" i="21"/>
  <c r="CD283" i="63"/>
  <c r="DL156" i="21"/>
  <c r="DL283" i="63"/>
  <c r="BE156" i="21"/>
  <c r="BE283" i="63"/>
  <c r="BM156" i="21"/>
  <c r="BM283" i="63"/>
  <c r="AZ156" i="21"/>
  <c r="AZ283" i="63"/>
  <c r="HT156" i="21"/>
  <c r="HT283" i="63"/>
  <c r="HL156" i="21"/>
  <c r="HL283" i="63"/>
  <c r="HD156" i="21"/>
  <c r="HD283" i="63"/>
  <c r="GV156" i="21"/>
  <c r="GV283" i="63"/>
  <c r="GN156" i="21"/>
  <c r="GN283" i="63"/>
  <c r="GF156" i="21"/>
  <c r="GF283" i="63"/>
  <c r="FX156" i="21"/>
  <c r="FX283" i="63"/>
  <c r="FP156" i="21"/>
  <c r="FP283" i="63"/>
  <c r="FH156" i="21"/>
  <c r="FH283" i="63"/>
  <c r="EZ156" i="21"/>
  <c r="EZ283" i="63"/>
  <c r="ER156" i="21"/>
  <c r="ER283" i="63"/>
  <c r="EJ156" i="21"/>
  <c r="EJ283" i="63"/>
  <c r="BC156" i="21"/>
  <c r="BC283" i="63"/>
  <c r="CY156" i="21"/>
  <c r="CY283" i="63"/>
  <c r="CI156" i="21"/>
  <c r="CI283" i="63"/>
  <c r="BS156" i="21"/>
  <c r="BS283" i="63"/>
  <c r="BD156" i="21"/>
  <c r="BD283" i="63"/>
  <c r="AP156" i="21"/>
  <c r="AP283" i="63"/>
  <c r="AH156" i="21"/>
  <c r="AH283" i="63"/>
  <c r="Z156" i="21"/>
  <c r="Z283" i="63"/>
  <c r="R156" i="21"/>
  <c r="R283" i="63"/>
  <c r="J156" i="21"/>
  <c r="J283" i="63"/>
  <c r="B156" i="21"/>
  <c r="B283" i="63"/>
  <c r="B218" i="21"/>
  <c r="B225" i="21" s="1"/>
  <c r="KP153" i="21"/>
  <c r="KP148" i="63"/>
  <c r="KP150" i="63" s="1"/>
  <c r="PH153" i="21"/>
  <c r="PH148" i="63"/>
  <c r="PH150" i="63" s="1"/>
  <c r="RX153" i="21"/>
  <c r="RX148" i="63"/>
  <c r="RX150" i="63" s="1"/>
  <c r="OI153" i="21"/>
  <c r="OI148" i="63"/>
  <c r="OI150" i="63" s="1"/>
  <c r="IW153" i="21"/>
  <c r="IW148" i="63"/>
  <c r="IW150" i="63" s="1"/>
  <c r="MU153" i="21"/>
  <c r="MU148" i="63"/>
  <c r="MU150" i="63" s="1"/>
  <c r="QT153" i="21"/>
  <c r="QT148" i="63"/>
  <c r="QT150" i="63" s="1"/>
  <c r="MN153" i="21"/>
  <c r="MN148" i="63"/>
  <c r="MN150" i="63" s="1"/>
  <c r="MZ153" i="21"/>
  <c r="MZ148" i="63"/>
  <c r="MZ150" i="63" s="1"/>
  <c r="RT153" i="21"/>
  <c r="RT148" i="63"/>
  <c r="RT150" i="63" s="1"/>
  <c r="OQ153" i="21"/>
  <c r="OQ148" i="63"/>
  <c r="OQ150" i="63" s="1"/>
  <c r="SD153" i="21"/>
  <c r="SD148" i="63"/>
  <c r="SD150" i="63" s="1"/>
  <c r="OJ153" i="21"/>
  <c r="OJ148" i="63"/>
  <c r="OJ150" i="63" s="1"/>
  <c r="PV153" i="21"/>
  <c r="PV148" i="63"/>
  <c r="PV150" i="63" s="1"/>
  <c r="NF153" i="21"/>
  <c r="NF148" i="63"/>
  <c r="NF150" i="63" s="1"/>
  <c r="KT153" i="21"/>
  <c r="KT148" i="63"/>
  <c r="KT150" i="63" s="1"/>
  <c r="OP153" i="21"/>
  <c r="OP148" i="63"/>
  <c r="OP150" i="63" s="1"/>
  <c r="MD153" i="21"/>
  <c r="MD148" i="63"/>
  <c r="MD150" i="63" s="1"/>
  <c r="SG153" i="21"/>
  <c r="SG148" i="63"/>
  <c r="SG150" i="63" s="1"/>
  <c r="RQ153" i="21"/>
  <c r="RQ148" i="63"/>
  <c r="RQ150" i="63" s="1"/>
  <c r="RA153" i="21"/>
  <c r="RA148" i="63"/>
  <c r="RA150" i="63" s="1"/>
  <c r="QK153" i="21"/>
  <c r="QK148" i="63"/>
  <c r="QK150" i="63" s="1"/>
  <c r="PL153" i="21"/>
  <c r="PL148" i="63"/>
  <c r="PL150" i="63" s="1"/>
  <c r="MV153" i="21"/>
  <c r="MV148" i="63"/>
  <c r="MV150" i="63" s="1"/>
  <c r="KM153" i="21"/>
  <c r="KM148" i="63"/>
  <c r="KM150" i="63" s="1"/>
  <c r="PE153" i="21"/>
  <c r="PE148" i="63"/>
  <c r="PE150" i="63" s="1"/>
  <c r="MS153" i="21"/>
  <c r="MS148" i="63"/>
  <c r="MS150" i="63" s="1"/>
  <c r="IZ153" i="21"/>
  <c r="IZ148" i="63"/>
  <c r="IZ150" i="63" s="1"/>
  <c r="JQ153" i="21"/>
  <c r="JQ148" i="63"/>
  <c r="JQ150" i="63" s="1"/>
  <c r="HZ153" i="21"/>
  <c r="HZ148" i="63"/>
  <c r="HZ150" i="63" s="1"/>
  <c r="KK153" i="21"/>
  <c r="KK148" i="63"/>
  <c r="KK150" i="63" s="1"/>
  <c r="HD153" i="21"/>
  <c r="HD148" i="63"/>
  <c r="HD150" i="63" s="1"/>
  <c r="KJ153" i="21"/>
  <c r="KJ148" i="63"/>
  <c r="KJ150" i="63" s="1"/>
  <c r="JT153" i="21"/>
  <c r="JT148" i="63"/>
  <c r="JT150" i="63" s="1"/>
  <c r="JD153" i="21"/>
  <c r="JD148" i="63"/>
  <c r="JD150" i="63" s="1"/>
  <c r="FZ153" i="21"/>
  <c r="FZ148" i="63"/>
  <c r="FZ150" i="63" s="1"/>
  <c r="GJ153" i="21"/>
  <c r="GJ148" i="63"/>
  <c r="GJ150" i="63" s="1"/>
  <c r="IC153" i="21"/>
  <c r="IC148" i="63"/>
  <c r="IC150" i="63" s="1"/>
  <c r="HM153" i="21"/>
  <c r="HM148" i="63"/>
  <c r="HM150" i="63" s="1"/>
  <c r="GW153" i="21"/>
  <c r="GW148" i="63"/>
  <c r="GW150" i="63" s="1"/>
  <c r="GG153" i="21"/>
  <c r="GG148" i="63"/>
  <c r="GG150" i="63" s="1"/>
  <c r="BZ153" i="21"/>
  <c r="BZ148" i="63"/>
  <c r="BZ150" i="63" s="1"/>
  <c r="FN153" i="21"/>
  <c r="FN148" i="63"/>
  <c r="FN150" i="63" s="1"/>
  <c r="FD153" i="21"/>
  <c r="FD148" i="63"/>
  <c r="FD150" i="63" s="1"/>
  <c r="EN153" i="21"/>
  <c r="EN148" i="63"/>
  <c r="EN150" i="63" s="1"/>
  <c r="DW153" i="21"/>
  <c r="DW148" i="63"/>
  <c r="DW150" i="63" s="1"/>
  <c r="DG153" i="21"/>
  <c r="DG148" i="63"/>
  <c r="DG150" i="63" s="1"/>
  <c r="CQ153" i="21"/>
  <c r="CQ148" i="63"/>
  <c r="CQ150" i="63" s="1"/>
  <c r="P153" i="21"/>
  <c r="P148" i="63"/>
  <c r="P150" i="63" s="1"/>
  <c r="EU153" i="21"/>
  <c r="EU148" i="63"/>
  <c r="EU150" i="63" s="1"/>
  <c r="EE153" i="21"/>
  <c r="EE148" i="63"/>
  <c r="EE150" i="63" s="1"/>
  <c r="DN153" i="21"/>
  <c r="DN148" i="63"/>
  <c r="DN150" i="63" s="1"/>
  <c r="CX153" i="21"/>
  <c r="CX148" i="63"/>
  <c r="CX150" i="63" s="1"/>
  <c r="AR153" i="21"/>
  <c r="AR148" i="63"/>
  <c r="AR150" i="63" s="1"/>
  <c r="O153" i="21"/>
  <c r="O148" i="63"/>
  <c r="O150" i="63" s="1"/>
  <c r="CI153" i="21"/>
  <c r="CI148" i="63"/>
  <c r="CI150" i="63" s="1"/>
  <c r="BS153" i="21"/>
  <c r="BS148" i="63"/>
  <c r="BS150" i="63" s="1"/>
  <c r="BD153" i="21"/>
  <c r="BD148" i="63"/>
  <c r="BD150" i="63" s="1"/>
  <c r="AD153" i="21"/>
  <c r="AD148" i="63"/>
  <c r="AD150" i="63" s="1"/>
  <c r="AQ153" i="21"/>
  <c r="AQ148" i="63"/>
  <c r="AQ150" i="63" s="1"/>
  <c r="AA153" i="21"/>
  <c r="AA148" i="63"/>
  <c r="AA150" i="63" s="1"/>
  <c r="J153" i="21"/>
  <c r="J148" i="63"/>
  <c r="J150" i="63" s="1"/>
  <c r="OA157" i="21"/>
  <c r="CQ157" i="21"/>
  <c r="LQ157" i="21"/>
  <c r="QJ157" i="21"/>
  <c r="MR157" i="21"/>
  <c r="HB157" i="21"/>
  <c r="HL157" i="21"/>
  <c r="DT157" i="21"/>
  <c r="AY157" i="21"/>
  <c r="PX156" i="21"/>
  <c r="PX283" i="63"/>
  <c r="MV156" i="21"/>
  <c r="MV283" i="63"/>
  <c r="OL156" i="21"/>
  <c r="OL283" i="63"/>
  <c r="PA156" i="21"/>
  <c r="PA283" i="63"/>
  <c r="KS156" i="21"/>
  <c r="KS283" i="63"/>
  <c r="EH156" i="21"/>
  <c r="EH283" i="63"/>
  <c r="GI156" i="21"/>
  <c r="GI283" i="63"/>
  <c r="EM156" i="21"/>
  <c r="EM283" i="63"/>
  <c r="AK156" i="21"/>
  <c r="AK283" i="63"/>
  <c r="KE153" i="21"/>
  <c r="KE148" i="63"/>
  <c r="KE150" i="63" s="1"/>
  <c r="OU153" i="21"/>
  <c r="OU148" i="63"/>
  <c r="OU150" i="63" s="1"/>
  <c r="LS153" i="21"/>
  <c r="LS148" i="63"/>
  <c r="LS150" i="63" s="1"/>
  <c r="QQ153" i="21"/>
  <c r="QQ148" i="63"/>
  <c r="QQ150" i="63" s="1"/>
  <c r="JS153" i="21"/>
  <c r="JS148" i="63"/>
  <c r="JS150" i="63" s="1"/>
  <c r="HH153" i="21"/>
  <c r="HH148" i="63"/>
  <c r="HH150" i="63" s="1"/>
  <c r="X153" i="21"/>
  <c r="X148" i="63"/>
  <c r="X150" i="63" s="1"/>
  <c r="FA153" i="21"/>
  <c r="FA148" i="63"/>
  <c r="FA150" i="63" s="1"/>
  <c r="BI153" i="21"/>
  <c r="BI148" i="63"/>
  <c r="BI150" i="63" s="1"/>
  <c r="X157" i="21"/>
  <c r="PC157" i="21"/>
  <c r="BB157" i="21"/>
  <c r="QH157" i="21"/>
  <c r="LZ157" i="21"/>
  <c r="DO157" i="21"/>
  <c r="JQ157" i="21"/>
  <c r="DQ157" i="21"/>
  <c r="AX157" i="21"/>
  <c r="NL156" i="21"/>
  <c r="NL283" i="63"/>
  <c r="LN156" i="21"/>
  <c r="LN283" i="63"/>
  <c r="LR156" i="21"/>
  <c r="LR283" i="63"/>
  <c r="OI156" i="21"/>
  <c r="OI283" i="63"/>
  <c r="CT156" i="21"/>
  <c r="CT283" i="63"/>
  <c r="HN156" i="21"/>
  <c r="HN283" i="63"/>
  <c r="FR156" i="21"/>
  <c r="FR283" i="63"/>
  <c r="CB156" i="21"/>
  <c r="CB283" i="63"/>
  <c r="RP153" i="21"/>
  <c r="RP148" i="63"/>
  <c r="RP150" i="63" s="1"/>
  <c r="QE157" i="21"/>
  <c r="NC157" i="21"/>
  <c r="QU157" i="21"/>
  <c r="RA157" i="21"/>
  <c r="PE157" i="21"/>
  <c r="RG157" i="21"/>
  <c r="RU157" i="21"/>
  <c r="ME157" i="21"/>
  <c r="MC157" i="21"/>
  <c r="QW157" i="21"/>
  <c r="OE157" i="21"/>
  <c r="EE157" i="21"/>
  <c r="KC157" i="21"/>
  <c r="QG157" i="21"/>
  <c r="OS157" i="21"/>
  <c r="KG157" i="21"/>
  <c r="MW157" i="21"/>
  <c r="KQ157" i="21"/>
  <c r="HZ157" i="21"/>
  <c r="ET157" i="21"/>
  <c r="GR157" i="21"/>
  <c r="RP157" i="21"/>
  <c r="HN157" i="21"/>
  <c r="SD157" i="21"/>
  <c r="QB157" i="21"/>
  <c r="PL157" i="21"/>
  <c r="OV157" i="21"/>
  <c r="OF157" i="21"/>
  <c r="NP157" i="21"/>
  <c r="MZ157" i="21"/>
  <c r="MJ157" i="21"/>
  <c r="LT157" i="21"/>
  <c r="LD157" i="21"/>
  <c r="KN157" i="21"/>
  <c r="HX157" i="21"/>
  <c r="GK157" i="21"/>
  <c r="GM157" i="21"/>
  <c r="FT157" i="21"/>
  <c r="FI157" i="21"/>
  <c r="FJ157" i="21"/>
  <c r="IC157" i="21"/>
  <c r="FK157" i="21"/>
  <c r="AP157" i="21"/>
  <c r="GF157" i="21"/>
  <c r="DZ157" i="21"/>
  <c r="EH157" i="21"/>
  <c r="JV157" i="21"/>
  <c r="JN157" i="21"/>
  <c r="JF157" i="21"/>
  <c r="IX157" i="21"/>
  <c r="IP157" i="21"/>
  <c r="IE157" i="21"/>
  <c r="AR157" i="21"/>
  <c r="CS157" i="21"/>
  <c r="L157" i="21"/>
  <c r="DH157" i="21"/>
  <c r="CR157" i="21"/>
  <c r="CB157" i="21"/>
  <c r="AS157" i="21"/>
  <c r="AF157" i="21"/>
  <c r="AH157" i="21"/>
  <c r="W157" i="21"/>
  <c r="G157" i="21"/>
  <c r="KP156" i="21"/>
  <c r="KP283" i="63"/>
  <c r="QL156" i="21"/>
  <c r="QL283" i="63"/>
  <c r="OF156" i="21"/>
  <c r="OF283" i="63"/>
  <c r="RJ156" i="21"/>
  <c r="RJ283" i="63"/>
  <c r="RW156" i="21"/>
  <c r="RW283" i="63"/>
  <c r="LP156" i="21"/>
  <c r="LP283" i="63"/>
  <c r="NB156" i="21"/>
  <c r="NB283" i="63"/>
  <c r="QQ156" i="21"/>
  <c r="QQ283" i="63"/>
  <c r="RF156" i="21"/>
  <c r="RF283" i="63"/>
  <c r="PV156" i="21"/>
  <c r="PV283" i="63"/>
  <c r="JL156" i="21"/>
  <c r="JL283" i="63"/>
  <c r="AR156" i="21"/>
  <c r="AR283" i="63"/>
  <c r="NX156" i="21"/>
  <c r="NX283" i="63"/>
  <c r="CH156" i="21"/>
  <c r="CH283" i="63"/>
  <c r="LL156" i="21"/>
  <c r="LL283" i="63"/>
  <c r="IT156" i="21"/>
  <c r="IT283" i="63"/>
  <c r="NF156" i="21"/>
  <c r="NF283" i="63"/>
  <c r="KT156" i="21"/>
  <c r="KT283" i="63"/>
  <c r="IO156" i="21"/>
  <c r="IO283" i="63"/>
  <c r="KF156" i="21"/>
  <c r="KF283" i="63"/>
  <c r="RT156" i="21"/>
  <c r="RT283" i="63"/>
  <c r="QO156" i="21"/>
  <c r="QO283" i="63"/>
  <c r="PY156" i="21"/>
  <c r="PY283" i="63"/>
  <c r="PI156" i="21"/>
  <c r="PI283" i="63"/>
  <c r="OS156" i="21"/>
  <c r="OS283" i="63"/>
  <c r="OC156" i="21"/>
  <c r="OC283" i="63"/>
  <c r="NM156" i="21"/>
  <c r="NM283" i="63"/>
  <c r="MW156" i="21"/>
  <c r="MW283" i="63"/>
  <c r="MG156" i="21"/>
  <c r="MG283" i="63"/>
  <c r="LQ156" i="21"/>
  <c r="LQ283" i="63"/>
  <c r="LA156" i="21"/>
  <c r="LA283" i="63"/>
  <c r="KK156" i="21"/>
  <c r="KK283" i="63"/>
  <c r="JN156" i="21"/>
  <c r="JN283" i="63"/>
  <c r="IU156" i="21"/>
  <c r="IU283" i="63"/>
  <c r="HZ156" i="21"/>
  <c r="HZ283" i="63"/>
  <c r="BQ156" i="21"/>
  <c r="BQ283" i="63"/>
  <c r="BZ156" i="21"/>
  <c r="BZ283" i="63"/>
  <c r="HV156" i="21"/>
  <c r="HV283" i="63"/>
  <c r="IE156" i="21"/>
  <c r="IE283" i="63"/>
  <c r="EG156" i="21"/>
  <c r="EG283" i="63"/>
  <c r="HS156" i="21"/>
  <c r="HS283" i="63"/>
  <c r="HK156" i="21"/>
  <c r="HK283" i="63"/>
  <c r="HC156" i="21"/>
  <c r="HC283" i="63"/>
  <c r="GU156" i="21"/>
  <c r="GU283" i="63"/>
  <c r="GM156" i="21"/>
  <c r="GM283" i="63"/>
  <c r="GE156" i="21"/>
  <c r="GE283" i="63"/>
  <c r="FW156" i="21"/>
  <c r="FW283" i="63"/>
  <c r="FO156" i="21"/>
  <c r="FO283" i="63"/>
  <c r="FG156" i="21"/>
  <c r="FG283" i="63"/>
  <c r="EY156" i="21"/>
  <c r="EY283" i="63"/>
  <c r="EQ156" i="21"/>
  <c r="EQ283" i="63"/>
  <c r="EI156" i="21"/>
  <c r="EI283" i="63"/>
  <c r="DM156" i="21"/>
  <c r="DM283" i="63"/>
  <c r="CW156" i="21"/>
  <c r="CW283" i="63"/>
  <c r="CG156" i="21"/>
  <c r="CG283" i="63"/>
  <c r="BI156" i="21"/>
  <c r="BI283" i="63"/>
  <c r="BB156" i="21"/>
  <c r="BB283" i="63"/>
  <c r="AO156" i="21"/>
  <c r="AO283" i="63"/>
  <c r="AG156" i="21"/>
  <c r="AG283" i="63"/>
  <c r="Y156" i="21"/>
  <c r="Y283" i="63"/>
  <c r="Q156" i="21"/>
  <c r="Q283" i="63"/>
  <c r="I156" i="21"/>
  <c r="I283" i="63"/>
  <c r="LO153" i="21"/>
  <c r="LO148" i="63"/>
  <c r="LO150" i="63" s="1"/>
  <c r="MR153" i="21"/>
  <c r="MR148" i="63"/>
  <c r="MR150" i="63" s="1"/>
  <c r="SF153" i="21"/>
  <c r="SF148" i="63"/>
  <c r="SF150" i="63" s="1"/>
  <c r="QR153" i="21"/>
  <c r="QR148" i="63"/>
  <c r="QR150" i="63" s="1"/>
  <c r="OA153" i="21"/>
  <c r="OA148" i="63"/>
  <c r="OA150" i="63" s="1"/>
  <c r="PM153" i="21"/>
  <c r="PM148" i="63"/>
  <c r="PM150" i="63" s="1"/>
  <c r="LQ153" i="21"/>
  <c r="LQ148" i="63"/>
  <c r="LQ150" i="63" s="1"/>
  <c r="QL153" i="21"/>
  <c r="QL148" i="63"/>
  <c r="QL150" i="63" s="1"/>
  <c r="MI153" i="21"/>
  <c r="MI148" i="63"/>
  <c r="MI150" i="63" s="1"/>
  <c r="MG153" i="21"/>
  <c r="MG148" i="63"/>
  <c r="MG150" i="63" s="1"/>
  <c r="RL153" i="21"/>
  <c r="RL148" i="63"/>
  <c r="RL150" i="63" s="1"/>
  <c r="NS153" i="21"/>
  <c r="NS148" i="63"/>
  <c r="NS150" i="63" s="1"/>
  <c r="RV153" i="21"/>
  <c r="RV148" i="63"/>
  <c r="RV150" i="63" s="1"/>
  <c r="OE153" i="21"/>
  <c r="OE148" i="63"/>
  <c r="OE150" i="63" s="1"/>
  <c r="PK153" i="21"/>
  <c r="PK148" i="63"/>
  <c r="PK150" i="63" s="1"/>
  <c r="NA153" i="21"/>
  <c r="NA148" i="63"/>
  <c r="NA150" i="63" s="1"/>
  <c r="KO153" i="21"/>
  <c r="KO148" i="63"/>
  <c r="KO150" i="63" s="1"/>
  <c r="OK153" i="21"/>
  <c r="OK148" i="63"/>
  <c r="OK150" i="63" s="1"/>
  <c r="LY153" i="21"/>
  <c r="LY148" i="63"/>
  <c r="LY150" i="63" s="1"/>
  <c r="SE153" i="21"/>
  <c r="SE148" i="63"/>
  <c r="SE150" i="63" s="1"/>
  <c r="RO153" i="21"/>
  <c r="RO148" i="63"/>
  <c r="RO150" i="63" s="1"/>
  <c r="QY153" i="21"/>
  <c r="QY148" i="63"/>
  <c r="QY150" i="63" s="1"/>
  <c r="QI153" i="21"/>
  <c r="QI148" i="63"/>
  <c r="QI150" i="63" s="1"/>
  <c r="PC153" i="21"/>
  <c r="PC148" i="63"/>
  <c r="PC150" i="63" s="1"/>
  <c r="MQ153" i="21"/>
  <c r="MQ148" i="63"/>
  <c r="MQ150" i="63" s="1"/>
  <c r="JO153" i="21"/>
  <c r="JO148" i="63"/>
  <c r="JO150" i="63" s="1"/>
  <c r="OT153" i="21"/>
  <c r="OT148" i="63"/>
  <c r="OT150" i="63" s="1"/>
  <c r="MH153" i="21"/>
  <c r="MH148" i="63"/>
  <c r="MH150" i="63" s="1"/>
  <c r="IR153" i="21"/>
  <c r="IR148" i="63"/>
  <c r="IR150" i="63" s="1"/>
  <c r="JB153" i="21"/>
  <c r="JB148" i="63"/>
  <c r="JB150" i="63" s="1"/>
  <c r="HR153" i="21"/>
  <c r="HR148" i="63"/>
  <c r="HR150" i="63" s="1"/>
  <c r="JU153" i="21"/>
  <c r="JU148" i="63"/>
  <c r="JU150" i="63" s="1"/>
  <c r="GV153" i="21"/>
  <c r="GV148" i="63"/>
  <c r="GV150" i="63" s="1"/>
  <c r="KH153" i="21"/>
  <c r="KH148" i="63"/>
  <c r="KH150" i="63" s="1"/>
  <c r="JR153" i="21"/>
  <c r="JR148" i="63"/>
  <c r="JR150" i="63" s="1"/>
  <c r="ID153" i="21"/>
  <c r="ID148" i="63"/>
  <c r="ID150" i="63" s="1"/>
  <c r="FS153" i="21"/>
  <c r="FS148" i="63"/>
  <c r="FS150" i="63" s="1"/>
  <c r="GB153" i="21"/>
  <c r="GB148" i="63"/>
  <c r="GB150" i="63" s="1"/>
  <c r="IA153" i="21"/>
  <c r="IA148" i="63"/>
  <c r="IA150" i="63" s="1"/>
  <c r="HK153" i="21"/>
  <c r="HK148" i="63"/>
  <c r="HK150" i="63" s="1"/>
  <c r="GU153" i="21"/>
  <c r="GU148" i="63"/>
  <c r="GU150" i="63" s="1"/>
  <c r="GE153" i="21"/>
  <c r="GE148" i="63"/>
  <c r="GE150" i="63" s="1"/>
  <c r="CL153" i="21"/>
  <c r="CL148" i="63"/>
  <c r="CL150" i="63" s="1"/>
  <c r="FL153" i="21"/>
  <c r="FL148" i="63"/>
  <c r="FL150" i="63" s="1"/>
  <c r="FB153" i="21"/>
  <c r="FB148" i="63"/>
  <c r="FB150" i="63" s="1"/>
  <c r="EL153" i="21"/>
  <c r="EL148" i="63"/>
  <c r="EL150" i="63" s="1"/>
  <c r="DU153" i="21"/>
  <c r="DU148" i="63"/>
  <c r="DU150" i="63" s="1"/>
  <c r="DE153" i="21"/>
  <c r="DE148" i="63"/>
  <c r="DE150" i="63" s="1"/>
  <c r="CO153" i="21"/>
  <c r="CO148" i="63"/>
  <c r="CO150" i="63" s="1"/>
  <c r="FI153" i="21"/>
  <c r="FI148" i="63"/>
  <c r="FI150" i="63" s="1"/>
  <c r="ES153" i="21"/>
  <c r="ES148" i="63"/>
  <c r="ES150" i="63" s="1"/>
  <c r="EB153" i="21"/>
  <c r="EB148" i="63"/>
  <c r="EB150" i="63" s="1"/>
  <c r="DL153" i="21"/>
  <c r="DL148" i="63"/>
  <c r="DL150" i="63" s="1"/>
  <c r="CV153" i="21"/>
  <c r="CV148" i="63"/>
  <c r="CV150" i="63" s="1"/>
  <c r="CD153" i="21"/>
  <c r="CD148" i="63"/>
  <c r="CD150" i="63" s="1"/>
  <c r="BF153" i="21"/>
  <c r="BF148" i="63"/>
  <c r="BF150" i="63" s="1"/>
  <c r="CG153" i="21"/>
  <c r="CG148" i="63"/>
  <c r="CG150" i="63" s="1"/>
  <c r="BQ153" i="21"/>
  <c r="BQ148" i="63"/>
  <c r="BQ150" i="63" s="1"/>
  <c r="M153" i="21"/>
  <c r="M148" i="63"/>
  <c r="M150" i="63" s="1"/>
  <c r="Z153" i="21"/>
  <c r="Z148" i="63"/>
  <c r="Z150" i="63" s="1"/>
  <c r="AO153" i="21"/>
  <c r="AO148" i="63"/>
  <c r="AO150" i="63" s="1"/>
  <c r="Y153" i="21"/>
  <c r="Y148" i="63"/>
  <c r="Y150" i="63" s="1"/>
  <c r="H153" i="21"/>
  <c r="H148" i="63"/>
  <c r="H150" i="63" s="1"/>
  <c r="MA157" i="21"/>
  <c r="OK157" i="21"/>
  <c r="GP157" i="21"/>
  <c r="ON157" i="21"/>
  <c r="KV157" i="21"/>
  <c r="EB157" i="21"/>
  <c r="JR157" i="21"/>
  <c r="AN157" i="21"/>
  <c r="RS156" i="21"/>
  <c r="RS283" i="63"/>
  <c r="JT156" i="21"/>
  <c r="JT283" i="63"/>
  <c r="IH156" i="21"/>
  <c r="IH283" i="63"/>
  <c r="RD156" i="21"/>
  <c r="RD283" i="63"/>
  <c r="MO156" i="21"/>
  <c r="MO283" i="63"/>
  <c r="BK156" i="21"/>
  <c r="BK283" i="63"/>
  <c r="HO156" i="21"/>
  <c r="HO283" i="63"/>
  <c r="FC156" i="21"/>
  <c r="FC283" i="63"/>
  <c r="AU156" i="21"/>
  <c r="AU283" i="63"/>
  <c r="PD153" i="21"/>
  <c r="PD148" i="63"/>
  <c r="PD150" i="63" s="1"/>
  <c r="LG153" i="21"/>
  <c r="LG148" i="63"/>
  <c r="LG150" i="63" s="1"/>
  <c r="KS153" i="21"/>
  <c r="KS148" i="63"/>
  <c r="KS150" i="63" s="1"/>
  <c r="IN153" i="21"/>
  <c r="IN148" i="63"/>
  <c r="IN150" i="63" s="1"/>
  <c r="FO153" i="21"/>
  <c r="FO148" i="63"/>
  <c r="FO150" i="63" s="1"/>
  <c r="HC153" i="21"/>
  <c r="HC148" i="63"/>
  <c r="HC150" i="63" s="1"/>
  <c r="DM153" i="21"/>
  <c r="DM148" i="63"/>
  <c r="DM150" i="63" s="1"/>
  <c r="CN153" i="21"/>
  <c r="CN148" i="63"/>
  <c r="CN150" i="63" s="1"/>
  <c r="AG153" i="21"/>
  <c r="AG148" i="63"/>
  <c r="AG150" i="63" s="1"/>
  <c r="NS157" i="21"/>
  <c r="OY157" i="21"/>
  <c r="BH157" i="21"/>
  <c r="NF157" i="21"/>
  <c r="HS157" i="21"/>
  <c r="HD157" i="21"/>
  <c r="JA157" i="21"/>
  <c r="CX157" i="21"/>
  <c r="RI156" i="21"/>
  <c r="RI283" i="63"/>
  <c r="BL156" i="21"/>
  <c r="BL283" i="63"/>
  <c r="MJ156" i="21"/>
  <c r="MJ283" i="63"/>
  <c r="QE156" i="21"/>
  <c r="QE283" i="63"/>
  <c r="LW156" i="21"/>
  <c r="LW283" i="63"/>
  <c r="BR156" i="21"/>
  <c r="BR283" i="63"/>
  <c r="GH156" i="21"/>
  <c r="GH283" i="63"/>
  <c r="D156" i="21"/>
  <c r="D283" i="63"/>
  <c r="QK157" i="21"/>
  <c r="JY157" i="21"/>
  <c r="PO157" i="21"/>
  <c r="PU157" i="21"/>
  <c r="MI157" i="21"/>
  <c r="PM157" i="21"/>
  <c r="RS157" i="21"/>
  <c r="LK157" i="21"/>
  <c r="LO157" i="21"/>
  <c r="QI157" i="21"/>
  <c r="OC157" i="21"/>
  <c r="OQ157" i="21"/>
  <c r="IG157" i="21"/>
  <c r="PY157" i="21"/>
  <c r="NQ157" i="21"/>
  <c r="KE157" i="21"/>
  <c r="MO157" i="21"/>
  <c r="KO157" i="21"/>
  <c r="HE157" i="21"/>
  <c r="BQ157" i="21"/>
  <c r="FQ157" i="21"/>
  <c r="RL157" i="21"/>
  <c r="HJ157" i="21"/>
  <c r="QP157" i="21"/>
  <c r="PZ157" i="21"/>
  <c r="PJ157" i="21"/>
  <c r="OT157" i="21"/>
  <c r="OD157" i="21"/>
  <c r="NN157" i="21"/>
  <c r="MX157" i="21"/>
  <c r="MH157" i="21"/>
  <c r="LR157" i="21"/>
  <c r="LB157" i="21"/>
  <c r="KL157" i="21"/>
  <c r="FW157" i="21"/>
  <c r="GE157" i="21"/>
  <c r="FL157" i="21"/>
  <c r="FN157" i="21"/>
  <c r="EV157" i="21"/>
  <c r="EW157" i="21"/>
  <c r="HO157" i="21"/>
  <c r="FC157" i="21"/>
  <c r="F157" i="21"/>
  <c r="FX157" i="21"/>
  <c r="DX157" i="21"/>
  <c r="DR157" i="21"/>
  <c r="JU157" i="21"/>
  <c r="JM157" i="21"/>
  <c r="JE157" i="21"/>
  <c r="IW157" i="21"/>
  <c r="IO157" i="21"/>
  <c r="IA157" i="21"/>
  <c r="EG157" i="21"/>
  <c r="CK157" i="21"/>
  <c r="BP157" i="21"/>
  <c r="DF157" i="21"/>
  <c r="CP157" i="21"/>
  <c r="BZ157" i="21"/>
  <c r="AO157" i="21"/>
  <c r="Z157" i="21"/>
  <c r="AQ157" i="21"/>
  <c r="U157" i="21"/>
  <c r="E157" i="21"/>
  <c r="RU156" i="21"/>
  <c r="RU283" i="63"/>
  <c r="SA156" i="21"/>
  <c r="SA283" i="63"/>
  <c r="MT156" i="21"/>
  <c r="MT283" i="63"/>
  <c r="PP156" i="21"/>
  <c r="PP283" i="63"/>
  <c r="RR156" i="21"/>
  <c r="RR283" i="63"/>
  <c r="RZ156" i="21"/>
  <c r="RZ283" i="63"/>
  <c r="MN156" i="21"/>
  <c r="MN283" i="63"/>
  <c r="QJ156" i="21"/>
  <c r="QJ283" i="63"/>
  <c r="RC156" i="21"/>
  <c r="RC283" i="63"/>
  <c r="DO156" i="21"/>
  <c r="DO283" i="63"/>
  <c r="PT156" i="21"/>
  <c r="PT283" i="63"/>
  <c r="SG156" i="21"/>
  <c r="SG283" i="63"/>
  <c r="NJ156" i="21"/>
  <c r="NJ283" i="63"/>
  <c r="NP156" i="21"/>
  <c r="NP283" i="63"/>
  <c r="LD156" i="21"/>
  <c r="LD283" i="63"/>
  <c r="IR156" i="21"/>
  <c r="IR283" i="63"/>
  <c r="MX156" i="21"/>
  <c r="MX283" i="63"/>
  <c r="KD156" i="21"/>
  <c r="KD283" i="63"/>
  <c r="ID156" i="21"/>
  <c r="ID283" i="63"/>
  <c r="JX156" i="21"/>
  <c r="JX283" i="63"/>
  <c r="RP156" i="21"/>
  <c r="RP283" i="63"/>
  <c r="QM156" i="21"/>
  <c r="QM283" i="63"/>
  <c r="PW156" i="21"/>
  <c r="PW283" i="63"/>
  <c r="PG156" i="21"/>
  <c r="PG283" i="63"/>
  <c r="OQ156" i="21"/>
  <c r="OQ283" i="63"/>
  <c r="OA156" i="21"/>
  <c r="OA283" i="63"/>
  <c r="NK156" i="21"/>
  <c r="NK283" i="63"/>
  <c r="MU156" i="21"/>
  <c r="MU283" i="63"/>
  <c r="ME156" i="21"/>
  <c r="ME283" i="63"/>
  <c r="LO156" i="21"/>
  <c r="LO283" i="63"/>
  <c r="KY156" i="21"/>
  <c r="KY283" i="63"/>
  <c r="KI156" i="21"/>
  <c r="KI283" i="63"/>
  <c r="JF156" i="21"/>
  <c r="JF283" i="63"/>
  <c r="IM156" i="21"/>
  <c r="IM283" i="63"/>
  <c r="HY156" i="21"/>
  <c r="HY283" i="63"/>
  <c r="EB156" i="21"/>
  <c r="EB283" i="63"/>
  <c r="BX156" i="21"/>
  <c r="BX283" i="63"/>
  <c r="DJ156" i="21"/>
  <c r="DJ283" i="63"/>
  <c r="IA156" i="21"/>
  <c r="IA283" i="63"/>
  <c r="EC156" i="21"/>
  <c r="EC283" i="63"/>
  <c r="HR156" i="21"/>
  <c r="HR283" i="63"/>
  <c r="HJ156" i="21"/>
  <c r="HJ283" i="63"/>
  <c r="HB156" i="21"/>
  <c r="HB283" i="63"/>
  <c r="GT156" i="21"/>
  <c r="GT283" i="63"/>
  <c r="GL156" i="21"/>
  <c r="GL283" i="63"/>
  <c r="GD156" i="21"/>
  <c r="GD283" i="63"/>
  <c r="FV156" i="21"/>
  <c r="FV283" i="63"/>
  <c r="FN156" i="21"/>
  <c r="FN283" i="63"/>
  <c r="FF156" i="21"/>
  <c r="FF283" i="63"/>
  <c r="EX156" i="21"/>
  <c r="EX283" i="63"/>
  <c r="EP156" i="21"/>
  <c r="EP283" i="63"/>
  <c r="DH156" i="21"/>
  <c r="DH283" i="63"/>
  <c r="DK156" i="21"/>
  <c r="DK283" i="63"/>
  <c r="CU156" i="21"/>
  <c r="CU283" i="63"/>
  <c r="CE156" i="21"/>
  <c r="CE283" i="63"/>
  <c r="BA156" i="21"/>
  <c r="BA283" i="63"/>
  <c r="AX156" i="21"/>
  <c r="AX283" i="63"/>
  <c r="AN156" i="21"/>
  <c r="AN283" i="63"/>
  <c r="AF156" i="21"/>
  <c r="AF283" i="63"/>
  <c r="X156" i="21"/>
  <c r="X283" i="63"/>
  <c r="P156" i="21"/>
  <c r="P283" i="63"/>
  <c r="H156" i="21"/>
  <c r="H283" i="63"/>
  <c r="QB153" i="21"/>
  <c r="QB148" i="63"/>
  <c r="QB150" i="63" s="1"/>
  <c r="QJ153" i="21"/>
  <c r="QJ148" i="63"/>
  <c r="QJ150" i="63" s="1"/>
  <c r="QZ153" i="21"/>
  <c r="QZ148" i="63"/>
  <c r="QZ150" i="63" s="1"/>
  <c r="OH153" i="21"/>
  <c r="OH148" i="63"/>
  <c r="OH150" i="63" s="1"/>
  <c r="MW153" i="21"/>
  <c r="MW148" i="63"/>
  <c r="MW150" i="63" s="1"/>
  <c r="NB153" i="21"/>
  <c r="NB148" i="63"/>
  <c r="NB150" i="63" s="1"/>
  <c r="IM153" i="21"/>
  <c r="IM148" i="63"/>
  <c r="IM150" i="63" s="1"/>
  <c r="QD153" i="21"/>
  <c r="QD148" i="63"/>
  <c r="QD150" i="63" s="1"/>
  <c r="LH153" i="21"/>
  <c r="LH148" i="63"/>
  <c r="LH150" i="63" s="1"/>
  <c r="LT153" i="21"/>
  <c r="LT148" i="63"/>
  <c r="LT150" i="63" s="1"/>
  <c r="RD153" i="21"/>
  <c r="RD148" i="63"/>
  <c r="RD150" i="63" s="1"/>
  <c r="NK153" i="21"/>
  <c r="NK148" i="63"/>
  <c r="NK150" i="63" s="1"/>
  <c r="RN153" i="21"/>
  <c r="RN148" i="63"/>
  <c r="RN150" i="63" s="1"/>
  <c r="ND153" i="21"/>
  <c r="ND148" i="63"/>
  <c r="ND150" i="63" s="1"/>
  <c r="PB153" i="21"/>
  <c r="PB148" i="63"/>
  <c r="PB150" i="63" s="1"/>
  <c r="MP153" i="21"/>
  <c r="MP148" i="63"/>
  <c r="MP150" i="63" s="1"/>
  <c r="JY153" i="21"/>
  <c r="JY148" i="63"/>
  <c r="JY150" i="63" s="1"/>
  <c r="NZ153" i="21"/>
  <c r="NZ148" i="63"/>
  <c r="NZ150" i="63" s="1"/>
  <c r="LN153" i="21"/>
  <c r="LN148" i="63"/>
  <c r="LN150" i="63" s="1"/>
  <c r="SC153" i="21"/>
  <c r="SC148" i="63"/>
  <c r="SC150" i="63" s="1"/>
  <c r="RM153" i="21"/>
  <c r="RM148" i="63"/>
  <c r="RM150" i="63" s="1"/>
  <c r="QW153" i="21"/>
  <c r="QW148" i="63"/>
  <c r="QW150" i="63" s="1"/>
  <c r="QG153" i="21"/>
  <c r="QG148" i="63"/>
  <c r="QG150" i="63" s="1"/>
  <c r="OR153" i="21"/>
  <c r="OR148" i="63"/>
  <c r="OR150" i="63" s="1"/>
  <c r="MF153" i="21"/>
  <c r="MF148" i="63"/>
  <c r="MF150" i="63" s="1"/>
  <c r="JK153" i="21"/>
  <c r="JK148" i="63"/>
  <c r="JK150" i="63" s="1"/>
  <c r="OO153" i="21"/>
  <c r="OO148" i="63"/>
  <c r="OO150" i="63" s="1"/>
  <c r="MC153" i="21"/>
  <c r="MC148" i="63"/>
  <c r="MC150" i="63" s="1"/>
  <c r="KC153" i="21"/>
  <c r="KC148" i="63"/>
  <c r="KC150" i="63" s="1"/>
  <c r="IQ153" i="21"/>
  <c r="IQ148" i="63"/>
  <c r="IQ150" i="63" s="1"/>
  <c r="HJ153" i="21"/>
  <c r="HJ148" i="63"/>
  <c r="HJ150" i="63" s="1"/>
  <c r="JE153" i="21"/>
  <c r="JE148" i="63"/>
  <c r="JE150" i="63" s="1"/>
  <c r="GN153" i="21"/>
  <c r="GN148" i="63"/>
  <c r="GN150" i="63" s="1"/>
  <c r="KF153" i="21"/>
  <c r="KF148" i="63"/>
  <c r="KF150" i="63" s="1"/>
  <c r="JP153" i="21"/>
  <c r="JP148" i="63"/>
  <c r="JP150" i="63" s="1"/>
  <c r="HV153" i="21"/>
  <c r="HV148" i="63"/>
  <c r="HV150" i="63" s="1"/>
  <c r="IF153" i="21"/>
  <c r="IF148" i="63"/>
  <c r="IF150" i="63" s="1"/>
  <c r="FT153" i="21"/>
  <c r="FT148" i="63"/>
  <c r="FT150" i="63" s="1"/>
  <c r="HY153" i="21"/>
  <c r="HY148" i="63"/>
  <c r="HY150" i="63" s="1"/>
  <c r="HI153" i="21"/>
  <c r="HI148" i="63"/>
  <c r="HI150" i="63" s="1"/>
  <c r="GS153" i="21"/>
  <c r="GS148" i="63"/>
  <c r="GS150" i="63" s="1"/>
  <c r="GC153" i="21"/>
  <c r="GC148" i="63"/>
  <c r="GC150" i="63" s="1"/>
  <c r="BN153" i="21"/>
  <c r="BN148" i="63"/>
  <c r="BN150" i="63" s="1"/>
  <c r="CJ153" i="21"/>
  <c r="CJ148" i="63"/>
  <c r="CJ150" i="63" s="1"/>
  <c r="EZ153" i="21"/>
  <c r="EZ148" i="63"/>
  <c r="EZ150" i="63" s="1"/>
  <c r="EJ153" i="21"/>
  <c r="EJ148" i="63"/>
  <c r="EJ150" i="63" s="1"/>
  <c r="DS153" i="21"/>
  <c r="DS148" i="63"/>
  <c r="DS150" i="63" s="1"/>
  <c r="DC153" i="21"/>
  <c r="DC148" i="63"/>
  <c r="DC150" i="63" s="1"/>
  <c r="CF153" i="21"/>
  <c r="CF148" i="63"/>
  <c r="CF150" i="63" s="1"/>
  <c r="FG153" i="21"/>
  <c r="FG148" i="63"/>
  <c r="FG150" i="63" s="1"/>
  <c r="EQ153" i="21"/>
  <c r="EQ148" i="63"/>
  <c r="EQ150" i="63" s="1"/>
  <c r="DZ153" i="21"/>
  <c r="DZ148" i="63"/>
  <c r="DZ150" i="63" s="1"/>
  <c r="DJ153" i="21"/>
  <c r="DJ148" i="63"/>
  <c r="DJ150" i="63" s="1"/>
  <c r="CT153" i="21"/>
  <c r="CT148" i="63"/>
  <c r="CT150" i="63" s="1"/>
  <c r="BV153" i="21"/>
  <c r="BV148" i="63"/>
  <c r="BV150" i="63" s="1"/>
  <c r="AV153" i="21"/>
  <c r="AV148" i="63"/>
  <c r="AV150" i="63" s="1"/>
  <c r="CE153" i="21"/>
  <c r="CE148" i="63"/>
  <c r="CE150" i="63" s="1"/>
  <c r="BO153" i="21"/>
  <c r="BO148" i="63"/>
  <c r="BO150" i="63" s="1"/>
  <c r="G153" i="21"/>
  <c r="G148" i="63"/>
  <c r="G150" i="63" s="1"/>
  <c r="V153" i="21"/>
  <c r="V148" i="63"/>
  <c r="V150" i="63" s="1"/>
  <c r="AM153" i="21"/>
  <c r="AM148" i="63"/>
  <c r="AM150" i="63" s="1"/>
  <c r="W153" i="21"/>
  <c r="W148" i="63"/>
  <c r="W150" i="63" s="1"/>
  <c r="F153" i="21"/>
  <c r="F148" i="63"/>
  <c r="F150" i="63" s="1"/>
  <c r="PG157" i="21"/>
  <c r="RY157" i="21"/>
  <c r="EK157" i="21"/>
  <c r="NX157" i="21"/>
  <c r="KF157" i="21"/>
  <c r="GQ157" i="21"/>
  <c r="JJ157" i="21"/>
  <c r="CZ157" i="21"/>
  <c r="RN156" i="21"/>
  <c r="RN283" i="63"/>
  <c r="KH156" i="21"/>
  <c r="KH283" i="63"/>
  <c r="KJ156" i="21"/>
  <c r="KJ283" i="63"/>
  <c r="IW156" i="21"/>
  <c r="IW283" i="63"/>
  <c r="LY156" i="21"/>
  <c r="LY283" i="63"/>
  <c r="DD156" i="21"/>
  <c r="DD283" i="63"/>
  <c r="HG156" i="21"/>
  <c r="HG283" i="63"/>
  <c r="FK156" i="21"/>
  <c r="FK283" i="63"/>
  <c r="BY156" i="21"/>
  <c r="BY283" i="63"/>
  <c r="E156" i="21"/>
  <c r="E283" i="63"/>
  <c r="RR153" i="21"/>
  <c r="RR148" i="63"/>
  <c r="RR150" i="63" s="1"/>
  <c r="QP153" i="21"/>
  <c r="QP148" i="63"/>
  <c r="QP150" i="63" s="1"/>
  <c r="RG153" i="21"/>
  <c r="RG148" i="63"/>
  <c r="RG150" i="63" s="1"/>
  <c r="LB153" i="21"/>
  <c r="LB148" i="63"/>
  <c r="LB150" i="63" s="1"/>
  <c r="JJ153" i="21"/>
  <c r="JJ148" i="63"/>
  <c r="JJ150" i="63" s="1"/>
  <c r="FW153" i="21"/>
  <c r="FW148" i="63"/>
  <c r="FW150" i="63" s="1"/>
  <c r="CW153" i="21"/>
  <c r="CW148" i="63"/>
  <c r="CW150" i="63" s="1"/>
  <c r="I153" i="21"/>
  <c r="I148" i="63"/>
  <c r="I150" i="63" s="1"/>
  <c r="Q153" i="21"/>
  <c r="Q148" i="63"/>
  <c r="Q150" i="63" s="1"/>
  <c r="NY157" i="21"/>
  <c r="RW157" i="21"/>
  <c r="GT157" i="21"/>
  <c r="SB157" i="21"/>
  <c r="NV157" i="21"/>
  <c r="KD157" i="21"/>
  <c r="GI157" i="21"/>
  <c r="JI157" i="21"/>
  <c r="CH157" i="21"/>
  <c r="QN156" i="21"/>
  <c r="QN283" i="63"/>
  <c r="JG156" i="21"/>
  <c r="JG283" i="63"/>
  <c r="DZ156" i="21"/>
  <c r="DZ283" i="63"/>
  <c r="PO156" i="21"/>
  <c r="PO283" i="63"/>
  <c r="LG156" i="21"/>
  <c r="LG283" i="63"/>
  <c r="EF156" i="21"/>
  <c r="EF283" i="63"/>
  <c r="FZ156" i="21"/>
  <c r="FZ283" i="63"/>
  <c r="L156" i="21"/>
  <c r="L283" i="63"/>
  <c r="LE157" i="21"/>
  <c r="BE157" i="21"/>
  <c r="MY157" i="21"/>
  <c r="MM157" i="21"/>
  <c r="GL157" i="21"/>
  <c r="NW157" i="21"/>
  <c r="RQ157" i="21"/>
  <c r="KW157" i="21"/>
  <c r="KU157" i="21"/>
  <c r="QA157" i="21"/>
  <c r="NO157" i="21"/>
  <c r="OO157" i="21"/>
  <c r="HP157" i="21"/>
  <c r="PQ157" i="21"/>
  <c r="MK157" i="21"/>
  <c r="HY157" i="21"/>
  <c r="MG157" i="21"/>
  <c r="KM157" i="21"/>
  <c r="GZ157" i="21"/>
  <c r="HU157" i="21"/>
  <c r="FM157" i="21"/>
  <c r="RH157" i="21"/>
  <c r="HA157" i="21"/>
  <c r="QN157" i="21"/>
  <c r="PX157" i="21"/>
  <c r="PH157" i="21"/>
  <c r="OR157" i="21"/>
  <c r="OB157" i="21"/>
  <c r="NL157" i="21"/>
  <c r="MV157" i="21"/>
  <c r="MF157" i="21"/>
  <c r="LP157" i="21"/>
  <c r="KZ157" i="21"/>
  <c r="KJ157" i="21"/>
  <c r="FD157" i="21"/>
  <c r="FZ157" i="21"/>
  <c r="ES157" i="21"/>
  <c r="FA157" i="21"/>
  <c r="EP157" i="21"/>
  <c r="EQ157" i="21"/>
  <c r="HG157" i="21"/>
  <c r="EU157" i="21"/>
  <c r="IH157" i="21"/>
  <c r="FP157" i="21"/>
  <c r="DV157" i="21"/>
  <c r="CY157" i="21"/>
  <c r="JT157" i="21"/>
  <c r="JL157" i="21"/>
  <c r="JD157" i="21"/>
  <c r="IV157" i="21"/>
  <c r="IN157" i="21"/>
  <c r="HW157" i="21"/>
  <c r="EC157" i="21"/>
  <c r="CC157" i="21"/>
  <c r="BF157" i="21"/>
  <c r="DD157" i="21"/>
  <c r="CN157" i="21"/>
  <c r="BX157" i="21"/>
  <c r="V157" i="21"/>
  <c r="R157" i="21"/>
  <c r="AM157" i="21"/>
  <c r="S157" i="21"/>
  <c r="C157" i="21"/>
  <c r="LV156" i="21"/>
  <c r="LV283" i="63"/>
  <c r="RK156" i="21"/>
  <c r="RK283" i="63"/>
  <c r="SD156" i="21"/>
  <c r="SD283" i="63"/>
  <c r="OX156" i="21"/>
  <c r="OX283" i="63"/>
  <c r="RE156" i="21"/>
  <c r="RE283" i="63"/>
  <c r="PR156" i="21"/>
  <c r="PR283" i="63"/>
  <c r="LF156" i="21"/>
  <c r="LF283" i="63"/>
  <c r="PB156" i="21"/>
  <c r="PB283" i="63"/>
  <c r="RB156" i="21"/>
  <c r="RB283" i="63"/>
  <c r="RQ156" i="21"/>
  <c r="RQ283" i="63"/>
  <c r="PL156" i="21"/>
  <c r="PL283" i="63"/>
  <c r="SE156" i="21"/>
  <c r="SE283" i="63"/>
  <c r="MF156" i="21"/>
  <c r="MF283" i="63"/>
  <c r="NH156" i="21"/>
  <c r="NH283" i="63"/>
  <c r="KV156" i="21"/>
  <c r="KV283" i="63"/>
  <c r="IC156" i="21"/>
  <c r="IC283" i="63"/>
  <c r="MP156" i="21"/>
  <c r="MP283" i="63"/>
  <c r="KB156" i="21"/>
  <c r="KB283" i="63"/>
  <c r="JO156" i="21"/>
  <c r="JO283" i="63"/>
  <c r="JP156" i="21"/>
  <c r="JP283" i="63"/>
  <c r="RL156" i="21"/>
  <c r="RL283" i="63"/>
  <c r="QK156" i="21"/>
  <c r="QK283" i="63"/>
  <c r="PU156" i="21"/>
  <c r="PU283" i="63"/>
  <c r="PE156" i="21"/>
  <c r="PE283" i="63"/>
  <c r="OO156" i="21"/>
  <c r="OO283" i="63"/>
  <c r="NY156" i="21"/>
  <c r="NY283" i="63"/>
  <c r="NI156" i="21"/>
  <c r="NI283" i="63"/>
  <c r="MS156" i="21"/>
  <c r="MS283" i="63"/>
  <c r="MC156" i="21"/>
  <c r="MC283" i="63"/>
  <c r="LM156" i="21"/>
  <c r="LM283" i="63"/>
  <c r="KW156" i="21"/>
  <c r="KW283" i="63"/>
  <c r="KG156" i="21"/>
  <c r="KG283" i="63"/>
  <c r="IX156" i="21"/>
  <c r="IX283" i="63"/>
  <c r="II156" i="21"/>
  <c r="II283" i="63"/>
  <c r="HX156" i="21"/>
  <c r="HX283" i="63"/>
  <c r="DN156" i="21"/>
  <c r="DN283" i="63"/>
  <c r="BV156" i="21"/>
  <c r="BV283" i="63"/>
  <c r="CN156" i="21"/>
  <c r="CN283" i="63"/>
  <c r="HW156" i="21"/>
  <c r="HW283" i="63"/>
  <c r="DY156" i="21"/>
  <c r="DY283" i="63"/>
  <c r="HQ156" i="21"/>
  <c r="HQ283" i="63"/>
  <c r="HI156" i="21"/>
  <c r="HI283" i="63"/>
  <c r="HA156" i="21"/>
  <c r="HA283" i="63"/>
  <c r="GS156" i="21"/>
  <c r="GS283" i="63"/>
  <c r="GK156" i="21"/>
  <c r="GK283" i="63"/>
  <c r="GC156" i="21"/>
  <c r="GC283" i="63"/>
  <c r="FU156" i="21"/>
  <c r="FU283" i="63"/>
  <c r="FM156" i="21"/>
  <c r="FM283" i="63"/>
  <c r="FE156" i="21"/>
  <c r="FE283" i="63"/>
  <c r="EW156" i="21"/>
  <c r="EW283" i="63"/>
  <c r="EO156" i="21"/>
  <c r="EO283" i="63"/>
  <c r="CZ156" i="21"/>
  <c r="CZ283" i="63"/>
  <c r="DI156" i="21"/>
  <c r="DI283" i="63"/>
  <c r="CS156" i="21"/>
  <c r="CS283" i="63"/>
  <c r="CC156" i="21"/>
  <c r="CC283" i="63"/>
  <c r="AT156" i="21"/>
  <c r="AT283" i="63"/>
  <c r="AY156" i="21"/>
  <c r="AY283" i="63"/>
  <c r="AM156" i="21"/>
  <c r="AM283" i="63"/>
  <c r="AE156" i="21"/>
  <c r="AE283" i="63"/>
  <c r="W156" i="21"/>
  <c r="W283" i="63"/>
  <c r="O156" i="21"/>
  <c r="O283" i="63"/>
  <c r="G156" i="21"/>
  <c r="G283" i="63"/>
  <c r="PR153" i="21"/>
  <c r="PR148" i="63"/>
  <c r="PR150" i="63" s="1"/>
  <c r="OX153" i="21"/>
  <c r="OX148" i="63"/>
  <c r="OX150" i="63" s="1"/>
  <c r="NR153" i="21"/>
  <c r="NR148" i="63"/>
  <c r="NR150" i="63" s="1"/>
  <c r="NH153" i="21"/>
  <c r="NH148" i="63"/>
  <c r="NH150" i="63" s="1"/>
  <c r="KV153" i="21"/>
  <c r="KV148" i="63"/>
  <c r="KV150" i="63" s="1"/>
  <c r="ML153" i="21"/>
  <c r="ML148" i="63"/>
  <c r="ML150" i="63" s="1"/>
  <c r="PY153" i="21"/>
  <c r="PY148" i="63"/>
  <c r="PY150" i="63" s="1"/>
  <c r="PP153" i="21"/>
  <c r="PP148" i="63"/>
  <c r="PP150" i="63" s="1"/>
  <c r="LC153" i="21"/>
  <c r="LC148" i="63"/>
  <c r="LC150" i="63" s="1"/>
  <c r="LA153" i="21"/>
  <c r="LA148" i="63"/>
  <c r="LA150" i="63" s="1"/>
  <c r="QV153" i="21"/>
  <c r="QV148" i="63"/>
  <c r="QV150" i="63" s="1"/>
  <c r="MM153" i="21"/>
  <c r="MM148" i="63"/>
  <c r="MM150" i="63" s="1"/>
  <c r="RF153" i="21"/>
  <c r="RF148" i="63"/>
  <c r="RF150" i="63" s="1"/>
  <c r="MY153" i="21"/>
  <c r="MY148" i="63"/>
  <c r="MY150" i="63" s="1"/>
  <c r="OW153" i="21"/>
  <c r="OW148" i="63"/>
  <c r="OW150" i="63" s="1"/>
  <c r="MK153" i="21"/>
  <c r="MK148" i="63"/>
  <c r="MK150" i="63" s="1"/>
  <c r="II153" i="21"/>
  <c r="II148" i="63"/>
  <c r="II150" i="63" s="1"/>
  <c r="NU153" i="21"/>
  <c r="NU148" i="63"/>
  <c r="NU150" i="63" s="1"/>
  <c r="LI153" i="21"/>
  <c r="LI148" i="63"/>
  <c r="LI150" i="63" s="1"/>
  <c r="SA153" i="21"/>
  <c r="SA148" i="63"/>
  <c r="SA150" i="63" s="1"/>
  <c r="RK153" i="21"/>
  <c r="RK148" i="63"/>
  <c r="RK150" i="63" s="1"/>
  <c r="QU153" i="21"/>
  <c r="QU148" i="63"/>
  <c r="QU150" i="63" s="1"/>
  <c r="QE153" i="21"/>
  <c r="QE148" i="63"/>
  <c r="QE150" i="63" s="1"/>
  <c r="OM153" i="21"/>
  <c r="OM148" i="63"/>
  <c r="OM150" i="63" s="1"/>
  <c r="MA153" i="21"/>
  <c r="MA148" i="63"/>
  <c r="MA150" i="63" s="1"/>
  <c r="JG153" i="21"/>
  <c r="JG148" i="63"/>
  <c r="JG150" i="63" s="1"/>
  <c r="OD153" i="21"/>
  <c r="OD148" i="63"/>
  <c r="OD150" i="63" s="1"/>
  <c r="LR153" i="21"/>
  <c r="LR148" i="63"/>
  <c r="LR150" i="63" s="1"/>
  <c r="JM153" i="21"/>
  <c r="JM148" i="63"/>
  <c r="JM150" i="63" s="1"/>
  <c r="IH153" i="21"/>
  <c r="IH148" i="63"/>
  <c r="IH150" i="63" s="1"/>
  <c r="HB153" i="21"/>
  <c r="HB148" i="63"/>
  <c r="HB150" i="63" s="1"/>
  <c r="IU153" i="21"/>
  <c r="IU148" i="63"/>
  <c r="IU150" i="63" s="1"/>
  <c r="GF153" i="21"/>
  <c r="GF148" i="63"/>
  <c r="GF150" i="63" s="1"/>
  <c r="KD153" i="21"/>
  <c r="KD148" i="63"/>
  <c r="KD150" i="63" s="1"/>
  <c r="JN153" i="21"/>
  <c r="JN148" i="63"/>
  <c r="JN150" i="63" s="1"/>
  <c r="HN153" i="21"/>
  <c r="HN148" i="63"/>
  <c r="HN150" i="63" s="1"/>
  <c r="HX153" i="21"/>
  <c r="HX148" i="63"/>
  <c r="HX150" i="63" s="1"/>
  <c r="AN153" i="21"/>
  <c r="AN148" i="63"/>
  <c r="AN150" i="63" s="1"/>
  <c r="HW153" i="21"/>
  <c r="HW148" i="63"/>
  <c r="HW150" i="63" s="1"/>
  <c r="HG153" i="21"/>
  <c r="HG148" i="63"/>
  <c r="HG150" i="63" s="1"/>
  <c r="GQ153" i="21"/>
  <c r="GQ148" i="63"/>
  <c r="GQ150" i="63" s="1"/>
  <c r="GA153" i="21"/>
  <c r="GA148" i="63"/>
  <c r="GA150" i="63" s="1"/>
  <c r="BB153" i="21"/>
  <c r="BB148" i="63"/>
  <c r="BB150" i="63" s="1"/>
  <c r="CB153" i="21"/>
  <c r="CB148" i="63"/>
  <c r="CB150" i="63" s="1"/>
  <c r="EX153" i="21"/>
  <c r="EX148" i="63"/>
  <c r="EX150" i="63" s="1"/>
  <c r="EH153" i="21"/>
  <c r="EH148" i="63"/>
  <c r="EH150" i="63" s="1"/>
  <c r="DQ153" i="21"/>
  <c r="DQ148" i="63"/>
  <c r="DQ150" i="63" s="1"/>
  <c r="DA153" i="21"/>
  <c r="DA148" i="63"/>
  <c r="DA150" i="63" s="1"/>
  <c r="BX153" i="21"/>
  <c r="BX148" i="63"/>
  <c r="BX150" i="63" s="1"/>
  <c r="FE153" i="21"/>
  <c r="FE148" i="63"/>
  <c r="FE150" i="63" s="1"/>
  <c r="EO153" i="21"/>
  <c r="EO148" i="63"/>
  <c r="EO150" i="63" s="1"/>
  <c r="DX153" i="21"/>
  <c r="DX148" i="63"/>
  <c r="DX150" i="63" s="1"/>
  <c r="DH153" i="21"/>
  <c r="DH148" i="63"/>
  <c r="DH150" i="63" s="1"/>
  <c r="CR153" i="21"/>
  <c r="CR148" i="63"/>
  <c r="CR150" i="63" s="1"/>
  <c r="BC153" i="21"/>
  <c r="BC148" i="63"/>
  <c r="BC150" i="63" s="1"/>
  <c r="T153" i="21"/>
  <c r="T148" i="63"/>
  <c r="T150" i="63" s="1"/>
  <c r="CC153" i="21"/>
  <c r="CC148" i="63"/>
  <c r="CC150" i="63" s="1"/>
  <c r="BM153" i="21"/>
  <c r="BM148" i="63"/>
  <c r="BM150" i="63" s="1"/>
  <c r="AX153" i="21"/>
  <c r="AX148" i="63"/>
  <c r="AX150" i="63" s="1"/>
  <c r="R153" i="21"/>
  <c r="R148" i="63"/>
  <c r="R150" i="63" s="1"/>
  <c r="AK153" i="21"/>
  <c r="AK148" i="63"/>
  <c r="AK150" i="63" s="1"/>
  <c r="U153" i="21"/>
  <c r="U148" i="63"/>
  <c r="U150" i="63" s="1"/>
  <c r="D153" i="21"/>
  <c r="D148" i="63"/>
  <c r="D150" i="63" s="1"/>
  <c r="ED157" i="21"/>
  <c r="RZ157" i="21"/>
  <c r="GG157" i="21"/>
  <c r="GH157" i="21"/>
  <c r="MB157" i="21"/>
  <c r="DS157" i="21"/>
  <c r="EZ157" i="21"/>
  <c r="IL157" i="21"/>
  <c r="CJ157" i="21"/>
  <c r="IQ156" i="21"/>
  <c r="IQ283" i="63"/>
  <c r="NT156" i="21"/>
  <c r="NT283" i="63"/>
  <c r="LZ156" i="21"/>
  <c r="LZ283" i="63"/>
  <c r="OK156" i="21"/>
  <c r="OK283" i="63"/>
  <c r="KC156" i="21"/>
  <c r="KC283" i="63"/>
  <c r="DV156" i="21"/>
  <c r="DV283" i="63"/>
  <c r="GA156" i="21"/>
  <c r="GA283" i="63"/>
  <c r="DE156" i="21"/>
  <c r="DE283" i="63"/>
  <c r="U156" i="21"/>
  <c r="U283" i="63"/>
  <c r="IY153" i="21"/>
  <c r="IY148" i="63"/>
  <c r="IY150" i="63" s="1"/>
  <c r="QF153" i="21"/>
  <c r="QF148" i="63"/>
  <c r="QF150" i="63" s="1"/>
  <c r="PJ153" i="21"/>
  <c r="PJ148" i="63"/>
  <c r="PJ150" i="63" s="1"/>
  <c r="NW153" i="21"/>
  <c r="NW148" i="63"/>
  <c r="NW150" i="63" s="1"/>
  <c r="GL153" i="21"/>
  <c r="GL148" i="63"/>
  <c r="GL150" i="63" s="1"/>
  <c r="BA153" i="21"/>
  <c r="BA148" i="63"/>
  <c r="BA150" i="63" s="1"/>
  <c r="FJ153" i="21"/>
  <c r="FJ148" i="63"/>
  <c r="FJ150" i="63" s="1"/>
  <c r="DT153" i="21"/>
  <c r="DT148" i="63"/>
  <c r="DT150" i="63" s="1"/>
  <c r="AP153" i="21"/>
  <c r="AP148" i="63"/>
  <c r="AP150" i="63" s="1"/>
  <c r="RN157" i="21"/>
  <c r="LS157" i="21"/>
  <c r="GB157" i="21"/>
  <c r="PR157" i="21"/>
  <c r="KT157" i="21"/>
  <c r="DK157" i="21"/>
  <c r="AG157" i="21"/>
  <c r="CU157" i="21"/>
  <c r="AC157" i="21"/>
  <c r="OR156" i="21"/>
  <c r="OR283" i="63"/>
  <c r="QW156" i="21"/>
  <c r="QW283" i="63"/>
  <c r="DW156" i="21"/>
  <c r="DW283" i="63"/>
  <c r="NS156" i="21"/>
  <c r="NS283" i="63"/>
  <c r="KQ156" i="21"/>
  <c r="KQ283" i="63"/>
  <c r="CL156" i="21"/>
  <c r="CL283" i="63"/>
  <c r="GP156" i="21"/>
  <c r="GP283" i="63"/>
  <c r="EL156" i="21"/>
  <c r="EL283" i="63"/>
  <c r="MB153" i="21"/>
  <c r="MB148" i="63"/>
  <c r="MB150" i="63" s="1"/>
  <c r="RB157" i="21"/>
  <c r="QX157" i="21"/>
  <c r="RF157" i="21"/>
  <c r="KA157" i="21"/>
  <c r="RR157" i="21"/>
  <c r="NI157" i="21"/>
  <c r="QM157" i="21"/>
  <c r="SA157" i="21"/>
  <c r="GD157" i="21"/>
  <c r="PS157" i="21"/>
  <c r="NA157" i="21"/>
  <c r="OM157" i="21"/>
  <c r="CI157" i="21"/>
  <c r="PI157" i="21"/>
  <c r="LG157" i="21"/>
  <c r="HK157" i="21"/>
  <c r="LY157" i="21"/>
  <c r="HV157" i="21"/>
  <c r="GU157" i="21"/>
  <c r="GC157" i="21"/>
  <c r="FE157" i="21"/>
  <c r="RD157" i="21"/>
  <c r="GJ157" i="21"/>
  <c r="QL157" i="21"/>
  <c r="PV157" i="21"/>
  <c r="PF157" i="21"/>
  <c r="OP157" i="21"/>
  <c r="NZ157" i="21"/>
  <c r="NJ157" i="21"/>
  <c r="MT157" i="21"/>
  <c r="MD157" i="21"/>
  <c r="LN157" i="21"/>
  <c r="KX157" i="21"/>
  <c r="KH157" i="21"/>
  <c r="EX157" i="21"/>
  <c r="EY157" i="21"/>
  <c r="DN157" i="21"/>
  <c r="EN157" i="21"/>
  <c r="DP157" i="21"/>
  <c r="EF157" i="21"/>
  <c r="GY157" i="21"/>
  <c r="EM157" i="21"/>
  <c r="HT157" i="21"/>
  <c r="FH157" i="21"/>
  <c r="CM157" i="21"/>
  <c r="BS157" i="21"/>
  <c r="JS157" i="21"/>
  <c r="JK157" i="21"/>
  <c r="JC157" i="21"/>
  <c r="IU157" i="21"/>
  <c r="IM157" i="21"/>
  <c r="DW157" i="21"/>
  <c r="DY157" i="21"/>
  <c r="BU157" i="21"/>
  <c r="AW157" i="21"/>
  <c r="DB157" i="21"/>
  <c r="CL157" i="21"/>
  <c r="BV157" i="21"/>
  <c r="BO157" i="21"/>
  <c r="J157" i="21"/>
  <c r="AI157" i="21"/>
  <c r="Q157" i="21"/>
  <c r="B157" i="21"/>
  <c r="B219" i="21"/>
  <c r="B226" i="21" s="1"/>
  <c r="RY156" i="21"/>
  <c r="RY283" i="63"/>
  <c r="QF156" i="21"/>
  <c r="QF283" i="63"/>
  <c r="MD156" i="21"/>
  <c r="MD283" i="63"/>
  <c r="OP156" i="21"/>
  <c r="OP283" i="63"/>
  <c r="PN156" i="21"/>
  <c r="PN283" i="63"/>
  <c r="ND156" i="21"/>
  <c r="ND283" i="63"/>
  <c r="KR156" i="21"/>
  <c r="KR283" i="63"/>
  <c r="OV156" i="21"/>
  <c r="OV283" i="63"/>
  <c r="QY156" i="21"/>
  <c r="QY283" i="63"/>
  <c r="RA156" i="21"/>
  <c r="RA283" i="63"/>
  <c r="PD156" i="21"/>
  <c r="PD283" i="63"/>
  <c r="SC156" i="21"/>
  <c r="SC283" i="63"/>
  <c r="KX156" i="21"/>
  <c r="KX283" i="63"/>
  <c r="MZ156" i="21"/>
  <c r="MZ283" i="63"/>
  <c r="IZ156" i="21"/>
  <c r="IZ283" i="63"/>
  <c r="OT156" i="21"/>
  <c r="OT283" i="63"/>
  <c r="MH156" i="21"/>
  <c r="MH283" i="63"/>
  <c r="JZ156" i="21"/>
  <c r="JZ283" i="63"/>
  <c r="JI156" i="21"/>
  <c r="JI283" i="63"/>
  <c r="JJ156" i="21"/>
  <c r="JJ283" i="63"/>
  <c r="RH156" i="21"/>
  <c r="RH283" i="63"/>
  <c r="QI156" i="21"/>
  <c r="QI283" i="63"/>
  <c r="PS156" i="21"/>
  <c r="PS283" i="63"/>
  <c r="PC156" i="21"/>
  <c r="PC283" i="63"/>
  <c r="OM156" i="21"/>
  <c r="OM283" i="63"/>
  <c r="NW156" i="21"/>
  <c r="NW283" i="63"/>
  <c r="NG156" i="21"/>
  <c r="NG283" i="63"/>
  <c r="MQ156" i="21"/>
  <c r="MQ283" i="63"/>
  <c r="MA156" i="21"/>
  <c r="MA283" i="63"/>
  <c r="LK156" i="21"/>
  <c r="LK283" i="63"/>
  <c r="KU156" i="21"/>
  <c r="KU283" i="63"/>
  <c r="KE156" i="21"/>
  <c r="KE283" i="63"/>
  <c r="IP283" i="63"/>
  <c r="IP156" i="21"/>
  <c r="EE156" i="21"/>
  <c r="EE283" i="63"/>
  <c r="DT156" i="21"/>
  <c r="DT283" i="63"/>
  <c r="DF156" i="21"/>
  <c r="DF283" i="63"/>
  <c r="IG156" i="21"/>
  <c r="IG283" i="63"/>
  <c r="CF156" i="21"/>
  <c r="CF283" i="63"/>
  <c r="EA156" i="21"/>
  <c r="EA283" i="63"/>
  <c r="DU156" i="21"/>
  <c r="DU283" i="63"/>
  <c r="HP156" i="21"/>
  <c r="HP283" i="63"/>
  <c r="HH156" i="21"/>
  <c r="HH283" i="63"/>
  <c r="GZ156" i="21"/>
  <c r="GZ283" i="63"/>
  <c r="GR156" i="21"/>
  <c r="GR283" i="63"/>
  <c r="GJ156" i="21"/>
  <c r="GJ283" i="63"/>
  <c r="GB156" i="21"/>
  <c r="GB283" i="63"/>
  <c r="FT156" i="21"/>
  <c r="FT283" i="63"/>
  <c r="FL156" i="21"/>
  <c r="FL283" i="63"/>
  <c r="FD156" i="21"/>
  <c r="FD283" i="63"/>
  <c r="EV156" i="21"/>
  <c r="EV283" i="63"/>
  <c r="EN156" i="21"/>
  <c r="EN283" i="63"/>
  <c r="CR156" i="21"/>
  <c r="CR283" i="63"/>
  <c r="DG156" i="21"/>
  <c r="DG283" i="63"/>
  <c r="CQ156" i="21"/>
  <c r="CQ283" i="63"/>
  <c r="CA156" i="21"/>
  <c r="CA283" i="63"/>
  <c r="BO156" i="21"/>
  <c r="BO283" i="63"/>
  <c r="AW156" i="21"/>
  <c r="AW283" i="63"/>
  <c r="AL156" i="21"/>
  <c r="AL283" i="63"/>
  <c r="AD156" i="21"/>
  <c r="AD283" i="63"/>
  <c r="V156" i="21"/>
  <c r="V283" i="63"/>
  <c r="N156" i="21"/>
  <c r="N283" i="63"/>
  <c r="F156" i="21"/>
  <c r="F283" i="63"/>
  <c r="LD153" i="21"/>
  <c r="LD148" i="63"/>
  <c r="LD150" i="63" s="1"/>
  <c r="NX153" i="21"/>
  <c r="NX148" i="63"/>
  <c r="NX150" i="63" s="1"/>
  <c r="MJ153" i="21"/>
  <c r="MJ148" i="63"/>
  <c r="MJ150" i="63" s="1"/>
  <c r="LF153" i="21"/>
  <c r="LF148" i="63"/>
  <c r="LF150" i="63" s="1"/>
  <c r="PG153" i="21"/>
  <c r="PG148" i="63"/>
  <c r="PG150" i="63" s="1"/>
  <c r="LL153" i="21"/>
  <c r="LL148" i="63"/>
  <c r="LL150" i="63" s="1"/>
  <c r="RZ153" i="21"/>
  <c r="RZ148" i="63"/>
  <c r="RZ150" i="63" s="1"/>
  <c r="OZ153" i="21"/>
  <c r="OZ148" i="63"/>
  <c r="OZ150" i="63" s="1"/>
  <c r="PW153" i="21"/>
  <c r="PW148" i="63"/>
  <c r="PW150" i="63" s="1"/>
  <c r="KN153" i="21"/>
  <c r="KN148" i="63"/>
  <c r="KN150" i="63" s="1"/>
  <c r="QN153" i="21"/>
  <c r="QN148" i="63"/>
  <c r="QN150" i="63" s="1"/>
  <c r="ME153" i="21"/>
  <c r="ME148" i="63"/>
  <c r="ME150" i="63" s="1"/>
  <c r="QX153" i="21"/>
  <c r="QX148" i="63"/>
  <c r="QX150" i="63" s="1"/>
  <c r="LX153" i="21"/>
  <c r="LX148" i="63"/>
  <c r="LX150" i="63" s="1"/>
  <c r="OL153" i="21"/>
  <c r="OL148" i="63"/>
  <c r="OL150" i="63" s="1"/>
  <c r="LZ153" i="21"/>
  <c r="LZ148" i="63"/>
  <c r="LZ150" i="63" s="1"/>
  <c r="PO153" i="21"/>
  <c r="PO148" i="63"/>
  <c r="PO150" i="63" s="1"/>
  <c r="NJ153" i="21"/>
  <c r="NJ148" i="63"/>
  <c r="NJ150" i="63" s="1"/>
  <c r="KX153" i="21"/>
  <c r="KX148" i="63"/>
  <c r="KX150" i="63" s="1"/>
  <c r="RY153" i="21"/>
  <c r="RY148" i="63"/>
  <c r="RY150" i="63" s="1"/>
  <c r="RI153" i="21"/>
  <c r="RI148" i="63"/>
  <c r="RI150" i="63" s="1"/>
  <c r="QS153" i="21"/>
  <c r="QS148" i="63"/>
  <c r="QS150" i="63" s="1"/>
  <c r="QC153" i="21"/>
  <c r="QC148" i="63"/>
  <c r="QC150" i="63" s="1"/>
  <c r="OB153" i="21"/>
  <c r="OB148" i="63"/>
  <c r="OB150" i="63" s="1"/>
  <c r="LP153" i="21"/>
  <c r="LP148" i="63"/>
  <c r="LP150" i="63" s="1"/>
  <c r="IT153" i="21"/>
  <c r="IT148" i="63"/>
  <c r="IT150" i="63" s="1"/>
  <c r="NY153" i="21"/>
  <c r="NY148" i="63"/>
  <c r="NY150" i="63" s="1"/>
  <c r="LM153" i="21"/>
  <c r="LM148" i="63"/>
  <c r="LM150" i="63" s="1"/>
  <c r="JC153" i="21"/>
  <c r="JC148" i="63"/>
  <c r="JC150" i="63" s="1"/>
  <c r="KI153" i="21"/>
  <c r="KI148" i="63"/>
  <c r="KI150" i="63" s="1"/>
  <c r="GT153" i="21"/>
  <c r="GT148" i="63"/>
  <c r="GT150" i="63" s="1"/>
  <c r="IL153" i="21"/>
  <c r="IL148" i="63"/>
  <c r="IL150" i="63" s="1"/>
  <c r="FX153" i="21"/>
  <c r="FX148" i="63"/>
  <c r="FX150" i="63" s="1"/>
  <c r="KB153" i="21"/>
  <c r="KB148" i="63"/>
  <c r="KB150" i="63" s="1"/>
  <c r="JL153" i="21"/>
  <c r="JL148" i="63"/>
  <c r="JL150" i="63" s="1"/>
  <c r="HF153" i="21"/>
  <c r="HF148" i="63"/>
  <c r="HF150" i="63" s="1"/>
  <c r="HP153" i="21"/>
  <c r="HP148" i="63"/>
  <c r="HP150" i="63" s="1"/>
  <c r="FK153" i="21"/>
  <c r="FK148" i="63"/>
  <c r="FK150" i="63" s="1"/>
  <c r="HU153" i="21"/>
  <c r="HU148" i="63"/>
  <c r="HU150" i="63" s="1"/>
  <c r="HE153" i="21"/>
  <c r="HE148" i="63"/>
  <c r="HE150" i="63" s="1"/>
  <c r="GO153" i="21"/>
  <c r="GO148" i="63"/>
  <c r="GO150" i="63" s="1"/>
  <c r="FY153" i="21"/>
  <c r="FY148" i="63"/>
  <c r="FY150" i="63" s="1"/>
  <c r="K153" i="21"/>
  <c r="K148" i="63"/>
  <c r="K150" i="63" s="1"/>
  <c r="BH153" i="21"/>
  <c r="BH148" i="63"/>
  <c r="BH150" i="63" s="1"/>
  <c r="EV153" i="21"/>
  <c r="EV148" i="63"/>
  <c r="EV150" i="63" s="1"/>
  <c r="EF153" i="21"/>
  <c r="EF148" i="63"/>
  <c r="EF150" i="63" s="1"/>
  <c r="DO153" i="21"/>
  <c r="DO148" i="63"/>
  <c r="DO150" i="63" s="1"/>
  <c r="CY153" i="21"/>
  <c r="CY148" i="63"/>
  <c r="CY150" i="63" s="1"/>
  <c r="BL153" i="21"/>
  <c r="BL148" i="63"/>
  <c r="BL150" i="63" s="1"/>
  <c r="FC153" i="21"/>
  <c r="FC148" i="63"/>
  <c r="FC150" i="63" s="1"/>
  <c r="EM153" i="21"/>
  <c r="EM148" i="63"/>
  <c r="EM150" i="63" s="1"/>
  <c r="DV153" i="21"/>
  <c r="DV148" i="63"/>
  <c r="DV150" i="63" s="1"/>
  <c r="DF153" i="21"/>
  <c r="DF148" i="63"/>
  <c r="DF150" i="63" s="1"/>
  <c r="CP153" i="21"/>
  <c r="CP148" i="63"/>
  <c r="CP150" i="63" s="1"/>
  <c r="AF153" i="21"/>
  <c r="AF148" i="63"/>
  <c r="AF150" i="63" s="1"/>
  <c r="C153" i="21"/>
  <c r="C148" i="63"/>
  <c r="C150" i="63" s="1"/>
  <c r="CA153" i="21"/>
  <c r="CA148" i="63"/>
  <c r="CA150" i="63" s="1"/>
  <c r="BK153" i="21"/>
  <c r="BK148" i="63"/>
  <c r="BK150" i="63" s="1"/>
  <c r="AT153" i="21"/>
  <c r="AT148" i="63"/>
  <c r="AT150" i="63" s="1"/>
  <c r="AY153" i="21"/>
  <c r="AY148" i="63"/>
  <c r="AY150" i="63" s="1"/>
  <c r="AI153" i="21"/>
  <c r="AI148" i="63"/>
  <c r="AI150" i="63" s="1"/>
  <c r="S153" i="21"/>
  <c r="S148" i="63"/>
  <c r="S150" i="63" s="1"/>
  <c r="B153" i="21"/>
  <c r="B148" i="63"/>
  <c r="B150" i="63" s="1"/>
  <c r="B215" i="21"/>
  <c r="B222" i="21" s="1"/>
  <c r="I183" i="19" l="1"/>
  <c r="C173" i="19"/>
  <c r="B173" i="19"/>
  <c r="W173" i="19"/>
  <c r="AD173" i="19"/>
  <c r="G20" i="63"/>
  <c r="I29" i="63" s="1"/>
  <c r="Q173" i="19"/>
  <c r="A164" i="19"/>
  <c r="A165" i="19" s="1"/>
  <c r="K165" i="19"/>
  <c r="F118" i="19"/>
  <c r="G118" i="19" s="1"/>
  <c r="R183" i="19"/>
  <c r="F116" i="19"/>
  <c r="AD183" i="19"/>
  <c r="G20" i="33"/>
  <c r="B183" i="19"/>
  <c r="P183" i="19"/>
  <c r="E20" i="63"/>
  <c r="N29" i="63" s="1"/>
  <c r="K183" i="19"/>
  <c r="H20" i="63"/>
  <c r="AB29" i="63" s="1"/>
  <c r="W183" i="19"/>
  <c r="Y183" i="19"/>
  <c r="F20" i="63"/>
  <c r="Q32" i="21"/>
  <c r="S45" i="63"/>
  <c r="R46" i="63" s="1"/>
  <c r="D16" i="63"/>
  <c r="JT193" i="63"/>
  <c r="JT195" i="63" s="1"/>
  <c r="AL193" i="63"/>
  <c r="AL195" i="63" s="1"/>
  <c r="GR154" i="21"/>
  <c r="GR161" i="21" s="1"/>
  <c r="JI193" i="63"/>
  <c r="JI195" i="63" s="1"/>
  <c r="JY193" i="63"/>
  <c r="JY195" i="63" s="1"/>
  <c r="AA193" i="63"/>
  <c r="AA195" i="63" s="1"/>
  <c r="IZ154" i="21"/>
  <c r="IZ161" i="21" s="1"/>
  <c r="QR154" i="21"/>
  <c r="QR161" i="21" s="1"/>
  <c r="AK154" i="21"/>
  <c r="AK161" i="21" s="1"/>
  <c r="OJ154" i="21"/>
  <c r="OJ161" i="21" s="1"/>
  <c r="IO154" i="21"/>
  <c r="IO161" i="21" s="1"/>
  <c r="DK193" i="63"/>
  <c r="DK195" i="63" s="1"/>
  <c r="LP154" i="21"/>
  <c r="LP161" i="21" s="1"/>
  <c r="FM154" i="21"/>
  <c r="FM161" i="21" s="1"/>
  <c r="JR154" i="21"/>
  <c r="JR161" i="21" s="1"/>
  <c r="JQ193" i="63"/>
  <c r="JQ195" i="63" s="1"/>
  <c r="EL193" i="63"/>
  <c r="EL195" i="63" s="1"/>
  <c r="AI154" i="21"/>
  <c r="AI161" i="21" s="1"/>
  <c r="EU193" i="63"/>
  <c r="EU195" i="63" s="1"/>
  <c r="HS154" i="21"/>
  <c r="HS161" i="21" s="1"/>
  <c r="KV154" i="21"/>
  <c r="KV161" i="21" s="1"/>
  <c r="MQ193" i="63"/>
  <c r="MQ195" i="63" s="1"/>
  <c r="DR154" i="21"/>
  <c r="DR161" i="21" s="1"/>
  <c r="BU154" i="21"/>
  <c r="BU161" i="21" s="1"/>
  <c r="NM154" i="21"/>
  <c r="NM161" i="21" s="1"/>
  <c r="NJ154" i="21"/>
  <c r="NJ161" i="21" s="1"/>
  <c r="BZ154" i="21"/>
  <c r="BZ161" i="21" s="1"/>
  <c r="OY154" i="21"/>
  <c r="OY161" i="21" s="1"/>
  <c r="W154" i="21"/>
  <c r="W161" i="21" s="1"/>
  <c r="AU154" i="21"/>
  <c r="AU161" i="21" s="1"/>
  <c r="PA154" i="21"/>
  <c r="PA161" i="21" s="1"/>
  <c r="JC154" i="21"/>
  <c r="JC161" i="21" s="1"/>
  <c r="RB193" i="63"/>
  <c r="RB195" i="63" s="1"/>
  <c r="RG193" i="63"/>
  <c r="RG195" i="63" s="1"/>
  <c r="NL154" i="21"/>
  <c r="NL161" i="21" s="1"/>
  <c r="EM193" i="63"/>
  <c r="EM195" i="63" s="1"/>
  <c r="Z154" i="21"/>
  <c r="Z161" i="21" s="1"/>
  <c r="KI154" i="21"/>
  <c r="KI161" i="21" s="1"/>
  <c r="RL154" i="21"/>
  <c r="RL161" i="21" s="1"/>
  <c r="IL154" i="21"/>
  <c r="IL161" i="21" s="1"/>
  <c r="MH193" i="63"/>
  <c r="MH195" i="63" s="1"/>
  <c r="AY154" i="21"/>
  <c r="AY161" i="21" s="1"/>
  <c r="IP193" i="63"/>
  <c r="IP195" i="63" s="1"/>
  <c r="SE154" i="21"/>
  <c r="SE161" i="21" s="1"/>
  <c r="OW193" i="63"/>
  <c r="OW195" i="63" s="1"/>
  <c r="QD154" i="21"/>
  <c r="QD161" i="21" s="1"/>
  <c r="DN193" i="63"/>
  <c r="DN195" i="63" s="1"/>
  <c r="FR193" i="63"/>
  <c r="FR195" i="63" s="1"/>
  <c r="KZ154" i="21"/>
  <c r="KZ161" i="21" s="1"/>
  <c r="HZ193" i="63"/>
  <c r="HZ195" i="63" s="1"/>
  <c r="CO154" i="21"/>
  <c r="CO161" i="21" s="1"/>
  <c r="LO154" i="21"/>
  <c r="LO161" i="21" s="1"/>
  <c r="FG154" i="21"/>
  <c r="FG161" i="21" s="1"/>
  <c r="ES154" i="21"/>
  <c r="ES161" i="21" s="1"/>
  <c r="EB154" i="21"/>
  <c r="EB161" i="21" s="1"/>
  <c r="LU154" i="21"/>
  <c r="LU161" i="21" s="1"/>
  <c r="NA193" i="63"/>
  <c r="NA195" i="63" s="1"/>
  <c r="CK193" i="63"/>
  <c r="CK195" i="63" s="1"/>
  <c r="GX154" i="21"/>
  <c r="GX161" i="21" s="1"/>
  <c r="PR193" i="63"/>
  <c r="PR195" i="63" s="1"/>
  <c r="EG154" i="21"/>
  <c r="EG161" i="21" s="1"/>
  <c r="QA154" i="21"/>
  <c r="QA161" i="21" s="1"/>
  <c r="LL154" i="21"/>
  <c r="LL161" i="21" s="1"/>
  <c r="FV154" i="21"/>
  <c r="FV161" i="21" s="1"/>
  <c r="PH154" i="21"/>
  <c r="PH161" i="21" s="1"/>
  <c r="KX154" i="21"/>
  <c r="KX161" i="21" s="1"/>
  <c r="BP193" i="63"/>
  <c r="BP195" i="63" s="1"/>
  <c r="II193" i="63"/>
  <c r="II195" i="63" s="1"/>
  <c r="BM193" i="63"/>
  <c r="BM195" i="63" s="1"/>
  <c r="BR154" i="21"/>
  <c r="BR161" i="21" s="1"/>
  <c r="RH193" i="63"/>
  <c r="RH195" i="63" s="1"/>
  <c r="OM154" i="21"/>
  <c r="OM161" i="21" s="1"/>
  <c r="KK154" i="21"/>
  <c r="KK161" i="21" s="1"/>
  <c r="HJ193" i="63"/>
  <c r="HJ195" i="63" s="1"/>
  <c r="GP154" i="21"/>
  <c r="GP161" i="21" s="1"/>
  <c r="HM154" i="21"/>
  <c r="HM161" i="21" s="1"/>
  <c r="AH193" i="63"/>
  <c r="AH195" i="63" s="1"/>
  <c r="R193" i="63"/>
  <c r="R195" i="63" s="1"/>
  <c r="FO154" i="21"/>
  <c r="FO161" i="21" s="1"/>
  <c r="CU154" i="21"/>
  <c r="CU161" i="21" s="1"/>
  <c r="PM193" i="63"/>
  <c r="PM195" i="63" s="1"/>
  <c r="KM193" i="63"/>
  <c r="KM195" i="63" s="1"/>
  <c r="NQ154" i="21"/>
  <c r="NQ161" i="21" s="1"/>
  <c r="OP154" i="21"/>
  <c r="OP161" i="21" s="1"/>
  <c r="AP154" i="21"/>
  <c r="AP161" i="21" s="1"/>
  <c r="IU154" i="21"/>
  <c r="IU161" i="21" s="1"/>
  <c r="EF154" i="21"/>
  <c r="EF161" i="21" s="1"/>
  <c r="CD154" i="21"/>
  <c r="CD161" i="21" s="1"/>
  <c r="S154" i="21"/>
  <c r="S161" i="21" s="1"/>
  <c r="MK154" i="21"/>
  <c r="MK161" i="21" s="1"/>
  <c r="E193" i="63"/>
  <c r="E195" i="63" s="1"/>
  <c r="HH193" i="63"/>
  <c r="HH195" i="63" s="1"/>
  <c r="QJ154" i="21"/>
  <c r="QJ161" i="21" s="1"/>
  <c r="QE154" i="21"/>
  <c r="QE161" i="21" s="1"/>
  <c r="MR154" i="21"/>
  <c r="MR161" i="21" s="1"/>
  <c r="PI193" i="63"/>
  <c r="PI195" i="63" s="1"/>
  <c r="BC154" i="21"/>
  <c r="BC161" i="21" s="1"/>
  <c r="AF154" i="21"/>
  <c r="AF161" i="21" s="1"/>
  <c r="FS154" i="21"/>
  <c r="FS161" i="21" s="1"/>
  <c r="AB154" i="21"/>
  <c r="AB161" i="21" s="1"/>
  <c r="RR193" i="63"/>
  <c r="RR195" i="63" s="1"/>
  <c r="PS193" i="63"/>
  <c r="PS195" i="63" s="1"/>
  <c r="JL154" i="21"/>
  <c r="JL161" i="21" s="1"/>
  <c r="IC154" i="21"/>
  <c r="IC161" i="21" s="1"/>
  <c r="BA154" i="21"/>
  <c r="BA161" i="21" s="1"/>
  <c r="JB193" i="63"/>
  <c r="JB195" i="63" s="1"/>
  <c r="HL154" i="21"/>
  <c r="HL161" i="21" s="1"/>
  <c r="OF193" i="63"/>
  <c r="OF195" i="63" s="1"/>
  <c r="QZ154" i="21"/>
  <c r="QZ161" i="21" s="1"/>
  <c r="EQ193" i="63"/>
  <c r="EQ195" i="63" s="1"/>
  <c r="DX193" i="63"/>
  <c r="DX195" i="63" s="1"/>
  <c r="LD154" i="21"/>
  <c r="LD161" i="21" s="1"/>
  <c r="KQ193" i="63"/>
  <c r="KQ195" i="63" s="1"/>
  <c r="BQ193" i="63"/>
  <c r="BQ195" i="63" s="1"/>
  <c r="MY193" i="63"/>
  <c r="MY195" i="63" s="1"/>
  <c r="AR154" i="21"/>
  <c r="AR161" i="21" s="1"/>
  <c r="FY154" i="21"/>
  <c r="FY161" i="21" s="1"/>
  <c r="GZ193" i="63"/>
  <c r="GZ195" i="63" s="1"/>
  <c r="KF154" i="21"/>
  <c r="KF161" i="21" s="1"/>
  <c r="QF154" i="21"/>
  <c r="QF161" i="21" s="1"/>
  <c r="DA193" i="63"/>
  <c r="DA195" i="63" s="1"/>
  <c r="RY193" i="63"/>
  <c r="RY195" i="63" s="1"/>
  <c r="PB193" i="63"/>
  <c r="PB195" i="63" s="1"/>
  <c r="DW154" i="21"/>
  <c r="DW161" i="21" s="1"/>
  <c r="RD154" i="21"/>
  <c r="RD161" i="21" s="1"/>
  <c r="OI193" i="63"/>
  <c r="OI195" i="63" s="1"/>
  <c r="PN193" i="63"/>
  <c r="PN195" i="63" s="1"/>
  <c r="KW193" i="63"/>
  <c r="KW195" i="63" s="1"/>
  <c r="DO193" i="63"/>
  <c r="DO195" i="63" s="1"/>
  <c r="HF193" i="63"/>
  <c r="HF195" i="63" s="1"/>
  <c r="HQ193" i="63"/>
  <c r="HQ195" i="63" s="1"/>
  <c r="BD193" i="63"/>
  <c r="BD195" i="63" s="1"/>
  <c r="AG193" i="63"/>
  <c r="AG195" i="63" s="1"/>
  <c r="LR193" i="63"/>
  <c r="LR195" i="63" s="1"/>
  <c r="KU193" i="63"/>
  <c r="KU195" i="63" s="1"/>
  <c r="PW193" i="63"/>
  <c r="PW195" i="63" s="1"/>
  <c r="SF193" i="63"/>
  <c r="SF195" i="63" s="1"/>
  <c r="J193" i="63"/>
  <c r="J195" i="63" s="1"/>
  <c r="GW193" i="63"/>
  <c r="GW195" i="63" s="1"/>
  <c r="DL154" i="21"/>
  <c r="DL161" i="21" s="1"/>
  <c r="AC154" i="21"/>
  <c r="AC161" i="21" s="1"/>
  <c r="EY193" i="63"/>
  <c r="EY195" i="63" s="1"/>
  <c r="CM154" i="21"/>
  <c r="CM161" i="21" s="1"/>
  <c r="RK154" i="21"/>
  <c r="RK161" i="21" s="1"/>
  <c r="LE193" i="63"/>
  <c r="LE195" i="63" s="1"/>
  <c r="JX193" i="63"/>
  <c r="JX195" i="63" s="1"/>
  <c r="MD193" i="63"/>
  <c r="MD195" i="63" s="1"/>
  <c r="FP193" i="63"/>
  <c r="FP195" i="63" s="1"/>
  <c r="IM193" i="63"/>
  <c r="IM195" i="63" s="1"/>
  <c r="DZ193" i="63"/>
  <c r="DZ195" i="63" s="1"/>
  <c r="BV193" i="63"/>
  <c r="BV195" i="63" s="1"/>
  <c r="JF154" i="21"/>
  <c r="JF161" i="21" s="1"/>
  <c r="PK154" i="21"/>
  <c r="PK161" i="21" s="1"/>
  <c r="CC154" i="21"/>
  <c r="CC161" i="21" s="1"/>
  <c r="BF154" i="21"/>
  <c r="BF161" i="21" s="1"/>
  <c r="KG154" i="21"/>
  <c r="KG161" i="21" s="1"/>
  <c r="OK193" i="63"/>
  <c r="OK195" i="63" s="1"/>
  <c r="OL193" i="63"/>
  <c r="OL195" i="63" s="1"/>
  <c r="QT193" i="63"/>
  <c r="QT195" i="63" s="1"/>
  <c r="QS154" i="21"/>
  <c r="QS161" i="21" s="1"/>
  <c r="OH154" i="21"/>
  <c r="OH161" i="21" s="1"/>
  <c r="OE154" i="21"/>
  <c r="OE161" i="21" s="1"/>
  <c r="OD154" i="21"/>
  <c r="OD161" i="21" s="1"/>
  <c r="NX193" i="63"/>
  <c r="NX195" i="63" s="1"/>
  <c r="V154" i="21"/>
  <c r="V161" i="21" s="1"/>
  <c r="NU154" i="21"/>
  <c r="NU161" i="21" s="1"/>
  <c r="IN154" i="21"/>
  <c r="IN161" i="21" s="1"/>
  <c r="PC154" i="21"/>
  <c r="PC161" i="21" s="1"/>
  <c r="IY193" i="63"/>
  <c r="IY195" i="63" s="1"/>
  <c r="NH154" i="21"/>
  <c r="NH161" i="21" s="1"/>
  <c r="FH154" i="21"/>
  <c r="FH161" i="21" s="1"/>
  <c r="GU193" i="63"/>
  <c r="GU195" i="63" s="1"/>
  <c r="QQ154" i="21"/>
  <c r="QQ161" i="21" s="1"/>
  <c r="JK154" i="21"/>
  <c r="JK161" i="21" s="1"/>
  <c r="NC193" i="63"/>
  <c r="NC195" i="63" s="1"/>
  <c r="EV154" i="21"/>
  <c r="EV161" i="21" s="1"/>
  <c r="HU154" i="21"/>
  <c r="HU161" i="21" s="1"/>
  <c r="FJ154" i="21"/>
  <c r="FJ161" i="21" s="1"/>
  <c r="LX154" i="21"/>
  <c r="LX161" i="21" s="1"/>
  <c r="LC193" i="63"/>
  <c r="LC195" i="63" s="1"/>
  <c r="OX154" i="21"/>
  <c r="OX161" i="21" s="1"/>
  <c r="NN154" i="21"/>
  <c r="NN161" i="21" s="1"/>
  <c r="KD154" i="21"/>
  <c r="KD161" i="21" s="1"/>
  <c r="JA154" i="21"/>
  <c r="JA161" i="21" s="1"/>
  <c r="LT154" i="21"/>
  <c r="LT161" i="21" s="1"/>
  <c r="BB154" i="21"/>
  <c r="BB161" i="21" s="1"/>
  <c r="HP154" i="21"/>
  <c r="HP161" i="21" s="1"/>
  <c r="BK154" i="21"/>
  <c r="BK161" i="21" s="1"/>
  <c r="DU154" i="21"/>
  <c r="DU161" i="21" s="1"/>
  <c r="BN193" i="63"/>
  <c r="BN195" i="63" s="1"/>
  <c r="IE193" i="63"/>
  <c r="IE195" i="63" s="1"/>
  <c r="RE154" i="21"/>
  <c r="RE161" i="21" s="1"/>
  <c r="MX193" i="63"/>
  <c r="MX195" i="63" s="1"/>
  <c r="OB154" i="21"/>
  <c r="OB161" i="21" s="1"/>
  <c r="DY154" i="21"/>
  <c r="DY161" i="21" s="1"/>
  <c r="KT154" i="21"/>
  <c r="KT161" i="21" s="1"/>
  <c r="CQ193" i="63"/>
  <c r="CQ195" i="63" s="1"/>
  <c r="IG193" i="63"/>
  <c r="IG195" i="63" s="1"/>
  <c r="LW193" i="63"/>
  <c r="LW195" i="63" s="1"/>
  <c r="RP193" i="63"/>
  <c r="RP195" i="63" s="1"/>
  <c r="P154" i="21"/>
  <c r="P161" i="21" s="1"/>
  <c r="HC154" i="21"/>
  <c r="HC161" i="21" s="1"/>
  <c r="AD154" i="21"/>
  <c r="AD161" i="21" s="1"/>
  <c r="PP154" i="21"/>
  <c r="PP161" i="21" s="1"/>
  <c r="KL193" i="63"/>
  <c r="KL195" i="63" s="1"/>
  <c r="HO193" i="63"/>
  <c r="HO195" i="63" s="1"/>
  <c r="OV154" i="21"/>
  <c r="OV161" i="21" s="1"/>
  <c r="BT193" i="63"/>
  <c r="BT195" i="63" s="1"/>
  <c r="IK154" i="21"/>
  <c r="IK161" i="21" s="1"/>
  <c r="RU193" i="63"/>
  <c r="RU195" i="63" s="1"/>
  <c r="OS154" i="21"/>
  <c r="OS161" i="21" s="1"/>
  <c r="PT154" i="21"/>
  <c r="PT161" i="21" s="1"/>
  <c r="DV193" i="63"/>
  <c r="DV195" i="63" s="1"/>
  <c r="KS154" i="21"/>
  <c r="KS161" i="21" s="1"/>
  <c r="BY193" i="63"/>
  <c r="BY195" i="63" s="1"/>
  <c r="SC193" i="63"/>
  <c r="SC195" i="63" s="1"/>
  <c r="ON193" i="63"/>
  <c r="ON195" i="63" s="1"/>
  <c r="LA154" i="21"/>
  <c r="LA161" i="21" s="1"/>
  <c r="OC154" i="21"/>
  <c r="OC161" i="21" s="1"/>
  <c r="LQ154" i="21"/>
  <c r="LQ161" i="21" s="1"/>
  <c r="RQ154" i="21"/>
  <c r="RQ161" i="21" s="1"/>
  <c r="JW154" i="21"/>
  <c r="JW161" i="21" s="1"/>
  <c r="GK154" i="21"/>
  <c r="GK161" i="21" s="1"/>
  <c r="DF154" i="21"/>
  <c r="DF161" i="21" s="1"/>
  <c r="AX154" i="21"/>
  <c r="AX161" i="21" s="1"/>
  <c r="RN193" i="63"/>
  <c r="RN195" i="63" s="1"/>
  <c r="NF154" i="21"/>
  <c r="NF161" i="21" s="1"/>
  <c r="MF154" i="21"/>
  <c r="MF161" i="21" s="1"/>
  <c r="GD193" i="63"/>
  <c r="GD195" i="63" s="1"/>
  <c r="JM154" i="21"/>
  <c r="JM161" i="21" s="1"/>
  <c r="FQ154" i="21"/>
  <c r="FQ161" i="21" s="1"/>
  <c r="CV154" i="21"/>
  <c r="CV161" i="21" s="1"/>
  <c r="B216" i="21"/>
  <c r="B223" i="21" s="1"/>
  <c r="ED154" i="21"/>
  <c r="ED161" i="21" s="1"/>
  <c r="BW154" i="21"/>
  <c r="BW161" i="21" s="1"/>
  <c r="PF154" i="21"/>
  <c r="PF161" i="21" s="1"/>
  <c r="NS154" i="21"/>
  <c r="NS161" i="21" s="1"/>
  <c r="KA193" i="63"/>
  <c r="KA195" i="63" s="1"/>
  <c r="KJ154" i="21"/>
  <c r="KJ161" i="21" s="1"/>
  <c r="FZ154" i="21"/>
  <c r="FZ161" i="21" s="1"/>
  <c r="HI193" i="63"/>
  <c r="HI195" i="63" s="1"/>
  <c r="N154" i="21"/>
  <c r="N161" i="21" s="1"/>
  <c r="AO154" i="21"/>
  <c r="AO161" i="21" s="1"/>
  <c r="GV154" i="21"/>
  <c r="GV161" i="21" s="1"/>
  <c r="PE193" i="63"/>
  <c r="PE195" i="63" s="1"/>
  <c r="EC154" i="21"/>
  <c r="EC161" i="21" s="1"/>
  <c r="NT193" i="63"/>
  <c r="NT195" i="63" s="1"/>
  <c r="CR193" i="63"/>
  <c r="CR195" i="63" s="1"/>
  <c r="QP193" i="63"/>
  <c r="QP195" i="63" s="1"/>
  <c r="DP154" i="21"/>
  <c r="DP161" i="21" s="1"/>
  <c r="GO154" i="21"/>
  <c r="GO161" i="21" s="1"/>
  <c r="MM193" i="63"/>
  <c r="MM195" i="63" s="1"/>
  <c r="DM193" i="63"/>
  <c r="DM195" i="63" s="1"/>
  <c r="LV154" i="21"/>
  <c r="LV161" i="21" s="1"/>
  <c r="MA193" i="63"/>
  <c r="MA195" i="63" s="1"/>
  <c r="LF193" i="63"/>
  <c r="LF195" i="63" s="1"/>
  <c r="GL193" i="63"/>
  <c r="GL195" i="63" s="1"/>
  <c r="EN154" i="21"/>
  <c r="EN161" i="21" s="1"/>
  <c r="PJ154" i="21"/>
  <c r="PJ161" i="21" s="1"/>
  <c r="OT154" i="21"/>
  <c r="OT161" i="21" s="1"/>
  <c r="EO154" i="21"/>
  <c r="EO161" i="21" s="1"/>
  <c r="KP193" i="63"/>
  <c r="KP195" i="63" s="1"/>
  <c r="EH154" i="21"/>
  <c r="EH161" i="21" s="1"/>
  <c r="U154" i="21"/>
  <c r="U161" i="21" s="1"/>
  <c r="EP154" i="21"/>
  <c r="EP161" i="21" s="1"/>
  <c r="T154" i="21"/>
  <c r="T161" i="21" s="1"/>
  <c r="SG154" i="21"/>
  <c r="SG161" i="21" s="1"/>
  <c r="SA154" i="21"/>
  <c r="SA161" i="21" s="1"/>
  <c r="HV193" i="63"/>
  <c r="HV195" i="63" s="1"/>
  <c r="JV154" i="21"/>
  <c r="JV161" i="21" s="1"/>
  <c r="FN154" i="21"/>
  <c r="FN161" i="21" s="1"/>
  <c r="LH154" i="21"/>
  <c r="LH161" i="21" s="1"/>
  <c r="QY193" i="63"/>
  <c r="QY195" i="63" s="1"/>
  <c r="QK154" i="21"/>
  <c r="QK161" i="21" s="1"/>
  <c r="IQ154" i="21"/>
  <c r="IQ161" i="21" s="1"/>
  <c r="RX154" i="21"/>
  <c r="RX161" i="21" s="1"/>
  <c r="FD193" i="63"/>
  <c r="FD195" i="63" s="1"/>
  <c r="GE154" i="21"/>
  <c r="GE161" i="21" s="1"/>
  <c r="LY154" i="21"/>
  <c r="LY161" i="21" s="1"/>
  <c r="EW154" i="21"/>
  <c r="EW161" i="21" s="1"/>
  <c r="FK193" i="63"/>
  <c r="FK195" i="63" s="1"/>
  <c r="EX154" i="21"/>
  <c r="EX161" i="21" s="1"/>
  <c r="EZ193" i="63"/>
  <c r="EZ195" i="63" s="1"/>
  <c r="MG193" i="63"/>
  <c r="MG195" i="63" s="1"/>
  <c r="AQ193" i="63"/>
  <c r="AQ195" i="63" s="1"/>
  <c r="GY193" i="63"/>
  <c r="GY195" i="63" s="1"/>
  <c r="IF193" i="63"/>
  <c r="IF195" i="63" s="1"/>
  <c r="OZ154" i="21"/>
  <c r="OZ161" i="21" s="1"/>
  <c r="QX193" i="63"/>
  <c r="QX195" i="63" s="1"/>
  <c r="EJ154" i="21"/>
  <c r="EJ161" i="21" s="1"/>
  <c r="KH154" i="21"/>
  <c r="KH161" i="21" s="1"/>
  <c r="CA154" i="21"/>
  <c r="CA161" i="21" s="1"/>
  <c r="JP193" i="63"/>
  <c r="JP195" i="63" s="1"/>
  <c r="NB154" i="21"/>
  <c r="NB161" i="21" s="1"/>
  <c r="SB154" i="21"/>
  <c r="SB161" i="21" s="1"/>
  <c r="AN193" i="63"/>
  <c r="AN195" i="63" s="1"/>
  <c r="FW193" i="63"/>
  <c r="FW195" i="63" s="1"/>
  <c r="FF154" i="21"/>
  <c r="FF161" i="21" s="1"/>
  <c r="GN193" i="63"/>
  <c r="GN195" i="63" s="1"/>
  <c r="PZ154" i="21"/>
  <c r="PZ161" i="21" s="1"/>
  <c r="GI193" i="63"/>
  <c r="GI195" i="63" s="1"/>
  <c r="LJ193" i="63"/>
  <c r="LJ195" i="63" s="1"/>
  <c r="X154" i="21"/>
  <c r="X161" i="21" s="1"/>
  <c r="HE154" i="21"/>
  <c r="HE161" i="21" s="1"/>
  <c r="DS154" i="21"/>
  <c r="DS161" i="21" s="1"/>
  <c r="PX193" i="63"/>
  <c r="PX195" i="63" s="1"/>
  <c r="MS154" i="21"/>
  <c r="MS161" i="21" s="1"/>
  <c r="F193" i="63"/>
  <c r="F195" i="63" s="1"/>
  <c r="LG193" i="63"/>
  <c r="LG195" i="63" s="1"/>
  <c r="AW154" i="21"/>
  <c r="AW161" i="21" s="1"/>
  <c r="GF154" i="21"/>
  <c r="GF161" i="21" s="1"/>
  <c r="LK154" i="21"/>
  <c r="LK161" i="21" s="1"/>
  <c r="KO193" i="63"/>
  <c r="KO195" i="63" s="1"/>
  <c r="LI154" i="21"/>
  <c r="LI161" i="21" s="1"/>
  <c r="QM154" i="21"/>
  <c r="QM161" i="21" s="1"/>
  <c r="O154" i="21"/>
  <c r="O161" i="21" s="1"/>
  <c r="ET154" i="21"/>
  <c r="ET161" i="21" s="1"/>
  <c r="HA154" i="21"/>
  <c r="HA161" i="21" s="1"/>
  <c r="C193" i="63"/>
  <c r="C195" i="63" s="1"/>
  <c r="H193" i="63"/>
  <c r="H195" i="63" s="1"/>
  <c r="RC154" i="21"/>
  <c r="RC161" i="21" s="1"/>
  <c r="LM154" i="21"/>
  <c r="LM161" i="21" s="1"/>
  <c r="KN154" i="21"/>
  <c r="KN161" i="21" s="1"/>
  <c r="RI193" i="63"/>
  <c r="RI195" i="63" s="1"/>
  <c r="JU154" i="21"/>
  <c r="JU161" i="21" s="1"/>
  <c r="GG193" i="63"/>
  <c r="GG195" i="63" s="1"/>
  <c r="DD154" i="21"/>
  <c r="DD161" i="21" s="1"/>
  <c r="AV193" i="63"/>
  <c r="AV195" i="63" s="1"/>
  <c r="EI193" i="63"/>
  <c r="EI195" i="63" s="1"/>
  <c r="CE154" i="21"/>
  <c r="CE161" i="21" s="1"/>
  <c r="PV154" i="21"/>
  <c r="PV161" i="21" s="1"/>
  <c r="RT193" i="63"/>
  <c r="RT195" i="63" s="1"/>
  <c r="NE193" i="63"/>
  <c r="NE195" i="63" s="1"/>
  <c r="FX193" i="63"/>
  <c r="FX195" i="63" s="1"/>
  <c r="DQ193" i="63"/>
  <c r="DQ195" i="63" s="1"/>
  <c r="EA154" i="21"/>
  <c r="EA161" i="21" s="1"/>
  <c r="BH193" i="63"/>
  <c r="BH195" i="63" s="1"/>
  <c r="BG193" i="63"/>
  <c r="BG195" i="63" s="1"/>
  <c r="FB154" i="21"/>
  <c r="FB161" i="21" s="1"/>
  <c r="RW154" i="21"/>
  <c r="RW161" i="21" s="1"/>
  <c r="DI154" i="21"/>
  <c r="DI161" i="21" s="1"/>
  <c r="NZ154" i="21"/>
  <c r="NZ161" i="21" s="1"/>
  <c r="MI193" i="63"/>
  <c r="MI195" i="63" s="1"/>
  <c r="CB154" i="21"/>
  <c r="CB161" i="21" s="1"/>
  <c r="MZ154" i="21"/>
  <c r="MZ161" i="21" s="1"/>
  <c r="OA193" i="63"/>
  <c r="OA195" i="63" s="1"/>
  <c r="CG193" i="63"/>
  <c r="CG195" i="63" s="1"/>
  <c r="IT154" i="21"/>
  <c r="IT161" i="21" s="1"/>
  <c r="FT193" i="63"/>
  <c r="FT195" i="63" s="1"/>
  <c r="QO193" i="63"/>
  <c r="QO195" i="63" s="1"/>
  <c r="QU154" i="21"/>
  <c r="QU161" i="21" s="1"/>
  <c r="GB154" i="21"/>
  <c r="GB161" i="21" s="1"/>
  <c r="QV193" i="63"/>
  <c r="QV195" i="63" s="1"/>
  <c r="DG154" i="21"/>
  <c r="DG161" i="21" s="1"/>
  <c r="IB154" i="21"/>
  <c r="IB161" i="21" s="1"/>
  <c r="ND193" i="63"/>
  <c r="ND195" i="63" s="1"/>
  <c r="QI154" i="21"/>
  <c r="QI161" i="21" s="1"/>
  <c r="BS193" i="63"/>
  <c r="BS195" i="63" s="1"/>
  <c r="IJ193" i="63"/>
  <c r="IJ195" i="63" s="1"/>
  <c r="RM154" i="21"/>
  <c r="RM161" i="21" s="1"/>
  <c r="OQ193" i="63"/>
  <c r="OQ195" i="63" s="1"/>
  <c r="OG193" i="63"/>
  <c r="OG195" i="63" s="1"/>
  <c r="JN154" i="21"/>
  <c r="JN161" i="21" s="1"/>
  <c r="QN154" i="21"/>
  <c r="QN161" i="21" s="1"/>
  <c r="CJ154" i="21"/>
  <c r="CJ161" i="21" s="1"/>
  <c r="IX193" i="63"/>
  <c r="IX195" i="63" s="1"/>
  <c r="KR154" i="21"/>
  <c r="KR161" i="21" s="1"/>
  <c r="RV154" i="21"/>
  <c r="RV161" i="21" s="1"/>
  <c r="NW154" i="21"/>
  <c r="NW161" i="21" s="1"/>
  <c r="GA154" i="21"/>
  <c r="GA161" i="21" s="1"/>
  <c r="OU154" i="21"/>
  <c r="OU161" i="21" s="1"/>
  <c r="DE154" i="21"/>
  <c r="DE161" i="21" s="1"/>
  <c r="ML193" i="63"/>
  <c r="ML195" i="63" s="1"/>
  <c r="NV193" i="63"/>
  <c r="NV195" i="63" s="1"/>
  <c r="NO193" i="63"/>
  <c r="NO195" i="63" s="1"/>
  <c r="MV154" i="21"/>
  <c r="MV161" i="21" s="1"/>
  <c r="HR193" i="63"/>
  <c r="HR195" i="63" s="1"/>
  <c r="JO154" i="21"/>
  <c r="JO161" i="21" s="1"/>
  <c r="FU154" i="21"/>
  <c r="FU161" i="21" s="1"/>
  <c r="CX193" i="63"/>
  <c r="CX195" i="63" s="1"/>
  <c r="AJ193" i="63"/>
  <c r="AJ195" i="63" s="1"/>
  <c r="NP154" i="21"/>
  <c r="NP161" i="21" s="1"/>
  <c r="PQ154" i="21"/>
  <c r="PQ161" i="21" s="1"/>
  <c r="MU193" i="63"/>
  <c r="MU195" i="63" s="1"/>
  <c r="HD193" i="63"/>
  <c r="HD195" i="63" s="1"/>
  <c r="JE154" i="21"/>
  <c r="JE161" i="21" s="1"/>
  <c r="FA193" i="63"/>
  <c r="FA195" i="63" s="1"/>
  <c r="CN193" i="63"/>
  <c r="CN195" i="63" s="1"/>
  <c r="HW154" i="21"/>
  <c r="HW161" i="21" s="1"/>
  <c r="D193" i="63"/>
  <c r="D195" i="63" s="1"/>
  <c r="BI193" i="63"/>
  <c r="BI195" i="63" s="1"/>
  <c r="RO193" i="63"/>
  <c r="RO195" i="63" s="1"/>
  <c r="RZ193" i="63"/>
  <c r="RZ195" i="63" s="1"/>
  <c r="PG154" i="21"/>
  <c r="PG161" i="21" s="1"/>
  <c r="SD154" i="21"/>
  <c r="SD161" i="21" s="1"/>
  <c r="ID154" i="21"/>
  <c r="ID161" i="21" s="1"/>
  <c r="GS154" i="21"/>
  <c r="GS161" i="21" s="1"/>
  <c r="DJ154" i="21"/>
  <c r="DJ161" i="21" s="1"/>
  <c r="M154" i="21"/>
  <c r="M161" i="21" s="1"/>
  <c r="QW154" i="21"/>
  <c r="QW161" i="21" s="1"/>
  <c r="LZ193" i="63"/>
  <c r="LZ195" i="63" s="1"/>
  <c r="GQ154" i="21"/>
  <c r="GQ161" i="21" s="1"/>
  <c r="NI154" i="21"/>
  <c r="NI161" i="21" s="1"/>
  <c r="FI154" i="21"/>
  <c r="FI161" i="21" s="1"/>
  <c r="AZ154" i="21"/>
  <c r="AZ161" i="21" s="1"/>
  <c r="IR193" i="63"/>
  <c r="IR195" i="63" s="1"/>
  <c r="NR154" i="21"/>
  <c r="NR161" i="21" s="1"/>
  <c r="RS193" i="63"/>
  <c r="RS195" i="63" s="1"/>
  <c r="MJ193" i="63"/>
  <c r="MJ195" i="63" s="1"/>
  <c r="GM154" i="21"/>
  <c r="GM161" i="21" s="1"/>
  <c r="CY193" i="63"/>
  <c r="CY195" i="63" s="1"/>
  <c r="RJ154" i="21"/>
  <c r="RJ161" i="21" s="1"/>
  <c r="AS193" i="63"/>
  <c r="AS195" i="63" s="1"/>
  <c r="KC193" i="63"/>
  <c r="KC195" i="63" s="1"/>
  <c r="KY193" i="63"/>
  <c r="KY195" i="63" s="1"/>
  <c r="CH154" i="21"/>
  <c r="CH161" i="21" s="1"/>
  <c r="MT154" i="21"/>
  <c r="MT161" i="21" s="1"/>
  <c r="BX154" i="21"/>
  <c r="BX161" i="21" s="1"/>
  <c r="JZ193" i="63"/>
  <c r="JZ195" i="63" s="1"/>
  <c r="CT154" i="21"/>
  <c r="CT161" i="21" s="1"/>
  <c r="MC193" i="63"/>
  <c r="MC195" i="63" s="1"/>
  <c r="DT154" i="21"/>
  <c r="DT161" i="21" s="1"/>
  <c r="AM154" i="21"/>
  <c r="AM161" i="21" s="1"/>
  <c r="I154" i="21"/>
  <c r="I161" i="21" s="1"/>
  <c r="AE154" i="21"/>
  <c r="AE161" i="21" s="1"/>
  <c r="GH193" i="63"/>
  <c r="GH195" i="63" s="1"/>
  <c r="EE193" i="63"/>
  <c r="EE195" i="63" s="1"/>
  <c r="OO154" i="21"/>
  <c r="OO161" i="21" s="1"/>
  <c r="ER154" i="21"/>
  <c r="ER161" i="21" s="1"/>
  <c r="MO154" i="21"/>
  <c r="MO161" i="21" s="1"/>
  <c r="IA193" i="63"/>
  <c r="IA195" i="63" s="1"/>
  <c r="DC154" i="21"/>
  <c r="DC161" i="21" s="1"/>
  <c r="ME154" i="21"/>
  <c r="ME161" i="21" s="1"/>
  <c r="CL154" i="21"/>
  <c r="CL161" i="21" s="1"/>
  <c r="HB154" i="21"/>
  <c r="HB161" i="21" s="1"/>
  <c r="CW154" i="21"/>
  <c r="CW161" i="21" s="1"/>
  <c r="JH154" i="21"/>
  <c r="JH161" i="21" s="1"/>
  <c r="IH154" i="21"/>
  <c r="IH161" i="21" s="1"/>
  <c r="QH193" i="63"/>
  <c r="QH195" i="63" s="1"/>
  <c r="NY154" i="21"/>
  <c r="NY161" i="21" s="1"/>
  <c r="HX154" i="21"/>
  <c r="HX161" i="21" s="1"/>
  <c r="MB193" i="63"/>
  <c r="MB195" i="63" s="1"/>
  <c r="BJ154" i="21"/>
  <c r="BJ161" i="21" s="1"/>
  <c r="Q193" i="63"/>
  <c r="Q195" i="63" s="1"/>
  <c r="PO154" i="21"/>
  <c r="PO161" i="21" s="1"/>
  <c r="KE193" i="63"/>
  <c r="KE195" i="63" s="1"/>
  <c r="CI193" i="63"/>
  <c r="CI195" i="63" s="1"/>
  <c r="IV193" i="63"/>
  <c r="IV195" i="63" s="1"/>
  <c r="KB193" i="63"/>
  <c r="KB195" i="63" s="1"/>
  <c r="RF154" i="21"/>
  <c r="RF161" i="21" s="1"/>
  <c r="LS193" i="63"/>
  <c r="LS195" i="63" s="1"/>
  <c r="HN193" i="63"/>
  <c r="HN195" i="63" s="1"/>
  <c r="MW193" i="63"/>
  <c r="MW195" i="63" s="1"/>
  <c r="CZ154" i="21"/>
  <c r="CZ161" i="21" s="1"/>
  <c r="JJ154" i="21"/>
  <c r="JJ161" i="21" s="1"/>
  <c r="LN193" i="63"/>
  <c r="LN195" i="63" s="1"/>
  <c r="PD154" i="21"/>
  <c r="PD161" i="21" s="1"/>
  <c r="NG193" i="63"/>
  <c r="NG195" i="63" s="1"/>
  <c r="HG193" i="63"/>
  <c r="HG195" i="63" s="1"/>
  <c r="PU193" i="63"/>
  <c r="PU195" i="63" s="1"/>
  <c r="FC193" i="63"/>
  <c r="FC195" i="63" s="1"/>
  <c r="MN154" i="21"/>
  <c r="MN161" i="21" s="1"/>
  <c r="BL154" i="21"/>
  <c r="BL161" i="21" s="1"/>
  <c r="PL193" i="63"/>
  <c r="PL195" i="63" s="1"/>
  <c r="QG193" i="63"/>
  <c r="QG195" i="63" s="1"/>
  <c r="NK154" i="21"/>
  <c r="NK161" i="21" s="1"/>
  <c r="HY193" i="63"/>
  <c r="HY195" i="63" s="1"/>
  <c r="JG154" i="21"/>
  <c r="JG161" i="21" s="1"/>
  <c r="FE154" i="21"/>
  <c r="FE161" i="21" s="1"/>
  <c r="CP154" i="21"/>
  <c r="CP161" i="21" s="1"/>
  <c r="QC154" i="21"/>
  <c r="QC161" i="21" s="1"/>
  <c r="MP193" i="63"/>
  <c r="MP195" i="63" s="1"/>
  <c r="OR193" i="63"/>
  <c r="OR195" i="63" s="1"/>
  <c r="G154" i="21"/>
  <c r="G161" i="21" s="1"/>
  <c r="GT154" i="21"/>
  <c r="GT161" i="21" s="1"/>
  <c r="IW154" i="21"/>
  <c r="IW161" i="21" s="1"/>
  <c r="EK193" i="63"/>
  <c r="EK195" i="63" s="1"/>
  <c r="CF193" i="63"/>
  <c r="CF195" i="63" s="1"/>
  <c r="HK193" i="63"/>
  <c r="HK195" i="63" s="1"/>
  <c r="Y154" i="21"/>
  <c r="Y161" i="21" s="1"/>
  <c r="L193" i="63"/>
  <c r="L195" i="63" s="1"/>
  <c r="QL154" i="21"/>
  <c r="QL161" i="21" s="1"/>
  <c r="QB193" i="63"/>
  <c r="QB195" i="63" s="1"/>
  <c r="HT154" i="21"/>
  <c r="HT161" i="21" s="1"/>
  <c r="RA154" i="21"/>
  <c r="RA161" i="21" s="1"/>
  <c r="JS154" i="21"/>
  <c r="JS161" i="21" s="1"/>
  <c r="GC154" i="21"/>
  <c r="GC161" i="21" s="1"/>
  <c r="DB193" i="63"/>
  <c r="DB195" i="63" s="1"/>
  <c r="AT154" i="21"/>
  <c r="AT161" i="21" s="1"/>
  <c r="CS154" i="21"/>
  <c r="CS161" i="21" s="1"/>
  <c r="GJ193" i="63"/>
  <c r="GJ195" i="63" s="1"/>
  <c r="FL193" i="63"/>
  <c r="FL195" i="63" s="1"/>
  <c r="IS154" i="21"/>
  <c r="IS161" i="21" s="1"/>
  <c r="PY193" i="63"/>
  <c r="PY195" i="63" s="1"/>
  <c r="JD154" i="21"/>
  <c r="JD161" i="21" s="1"/>
  <c r="DH154" i="21"/>
  <c r="DH161" i="21" s="1"/>
  <c r="K154" i="21"/>
  <c r="K161" i="21" s="1"/>
  <c r="LB193" i="63"/>
  <c r="LB195" i="63" s="1"/>
  <c r="BO193" i="63"/>
  <c r="BO195" i="63" s="1"/>
  <c r="R45" i="63"/>
  <c r="F30" i="63"/>
  <c r="G30" i="63" s="1"/>
  <c r="Q19" i="63"/>
  <c r="OK154" i="21"/>
  <c r="OK161" i="21" s="1"/>
  <c r="F33" i="63"/>
  <c r="G33" i="63" s="1"/>
  <c r="F31" i="63"/>
  <c r="G31" i="63" s="1"/>
  <c r="F30" i="33"/>
  <c r="G30" i="33" s="1"/>
  <c r="F32" i="33"/>
  <c r="G32" i="33" s="1"/>
  <c r="F29" i="33"/>
  <c r="G29" i="33" s="1"/>
  <c r="F33" i="33"/>
  <c r="G33" i="33" s="1"/>
  <c r="F31" i="33"/>
  <c r="G31" i="33" s="1"/>
  <c r="S45" i="33"/>
  <c r="R46" i="33" s="1"/>
  <c r="PW154" i="21"/>
  <c r="PW161" i="21" s="1"/>
  <c r="AG154" i="21"/>
  <c r="AG161" i="21" s="1"/>
  <c r="KG193" i="63"/>
  <c r="KG195" i="63" s="1"/>
  <c r="BF193" i="63"/>
  <c r="BF195" i="63" s="1"/>
  <c r="MR193" i="63"/>
  <c r="MR195" i="63" s="1"/>
  <c r="OZ193" i="63"/>
  <c r="OZ195" i="63" s="1"/>
  <c r="BO154" i="21"/>
  <c r="BO161" i="21" s="1"/>
  <c r="IF154" i="21"/>
  <c r="IF161" i="21" s="1"/>
  <c r="EL154" i="21"/>
  <c r="EL161" i="21" s="1"/>
  <c r="NB193" i="63"/>
  <c r="NB195" i="63" s="1"/>
  <c r="JP154" i="21"/>
  <c r="JP161" i="21" s="1"/>
  <c r="HU193" i="63"/>
  <c r="HU195" i="63" s="1"/>
  <c r="SG193" i="63"/>
  <c r="SG195" i="63" s="1"/>
  <c r="C166" i="19"/>
  <c r="E166" i="19" s="1"/>
  <c r="H136" i="19"/>
  <c r="F32" i="63"/>
  <c r="G32" i="63" s="1"/>
  <c r="C162" i="19"/>
  <c r="E162" i="19" s="1"/>
  <c r="H132" i="19"/>
  <c r="I135" i="19"/>
  <c r="I161" i="19"/>
  <c r="K161" i="19" s="1"/>
  <c r="I131" i="19"/>
  <c r="H134" i="19"/>
  <c r="F28" i="63"/>
  <c r="G28" i="63" s="1"/>
  <c r="I163" i="19"/>
  <c r="K163" i="19" s="1"/>
  <c r="I133" i="19"/>
  <c r="G163" i="19"/>
  <c r="F115" i="19"/>
  <c r="D114" i="19"/>
  <c r="N29" i="33"/>
  <c r="Z29" i="33"/>
  <c r="AD28" i="33" s="1"/>
  <c r="T29" i="33"/>
  <c r="H29" i="33"/>
  <c r="D15" i="33"/>
  <c r="G116" i="19"/>
  <c r="N116" i="19"/>
  <c r="E89" i="63"/>
  <c r="D168" i="21"/>
  <c r="D196" i="21" s="1"/>
  <c r="H115" i="19"/>
  <c r="E114" i="19"/>
  <c r="E164" i="19"/>
  <c r="T20" i="63"/>
  <c r="T19" i="63"/>
  <c r="AA29" i="63"/>
  <c r="O29" i="63"/>
  <c r="I12" i="63"/>
  <c r="M12" i="63" a="1"/>
  <c r="I15" i="63"/>
  <c r="N118" i="19"/>
  <c r="J119" i="19"/>
  <c r="L8" i="63" a="1"/>
  <c r="I17" i="63"/>
  <c r="C36" i="17"/>
  <c r="C29" i="17"/>
  <c r="D29" i="17" s="1"/>
  <c r="C28" i="17"/>
  <c r="E53" i="2" s="1"/>
  <c r="C32" i="17"/>
  <c r="D32" i="17" s="1"/>
  <c r="C31" i="17"/>
  <c r="D31" i="17" s="1"/>
  <c r="C30" i="17"/>
  <c r="D30" i="17" s="1"/>
  <c r="C37" i="17"/>
  <c r="C33" i="17"/>
  <c r="C35" i="17"/>
  <c r="C34" i="17"/>
  <c r="H133" i="19"/>
  <c r="C163" i="19"/>
  <c r="I16" i="33"/>
  <c r="Y65" i="33"/>
  <c r="AD65" i="33" s="1"/>
  <c r="Y64" i="33"/>
  <c r="Y68" i="33"/>
  <c r="AD68" i="33" s="1"/>
  <c r="Y67" i="33"/>
  <c r="AD67" i="33" s="1"/>
  <c r="Y66" i="33"/>
  <c r="AD66" i="33" s="1"/>
  <c r="I13" i="63"/>
  <c r="I132" i="19"/>
  <c r="I162" i="19"/>
  <c r="B21" i="21"/>
  <c r="B33" i="21" s="1"/>
  <c r="B24" i="21"/>
  <c r="B36" i="21" s="1"/>
  <c r="B22" i="21"/>
  <c r="B34" i="21" s="1"/>
  <c r="B25" i="21"/>
  <c r="B20" i="21"/>
  <c r="B32" i="21" s="1"/>
  <c r="B23" i="21"/>
  <c r="B35" i="21" s="1"/>
  <c r="H33" i="18"/>
  <c r="B33" i="18" s="1"/>
  <c r="I136" i="19"/>
  <c r="I166" i="19"/>
  <c r="I13" i="33"/>
  <c r="K116" i="19"/>
  <c r="I164" i="19"/>
  <c r="I134" i="19"/>
  <c r="Y65" i="63"/>
  <c r="AD65" i="63" s="1"/>
  <c r="AE65" i="63" s="1"/>
  <c r="Y64" i="63"/>
  <c r="Z64" i="63" s="1"/>
  <c r="Y66" i="63"/>
  <c r="AD66" i="63" s="1"/>
  <c r="AE66" i="63" s="1"/>
  <c r="Y68" i="63"/>
  <c r="AD68" i="63" s="1"/>
  <c r="AE68" i="63" s="1"/>
  <c r="Y67" i="63"/>
  <c r="AD67" i="63" s="1"/>
  <c r="AE67" i="63" s="1"/>
  <c r="E28" i="17"/>
  <c r="C20" i="21"/>
  <c r="C32" i="21" s="1"/>
  <c r="C21" i="21"/>
  <c r="C33" i="21" s="1"/>
  <c r="C22" i="21"/>
  <c r="C34" i="21" s="1"/>
  <c r="C23" i="21"/>
  <c r="C35" i="21" s="1"/>
  <c r="C24" i="21"/>
  <c r="C36" i="21" s="1"/>
  <c r="C25" i="21"/>
  <c r="I12" i="33"/>
  <c r="M12" i="33" a="1"/>
  <c r="I14" i="33"/>
  <c r="I16" i="63"/>
  <c r="D89" i="33"/>
  <c r="C87" i="21"/>
  <c r="C115" i="21" s="1"/>
  <c r="C161" i="19"/>
  <c r="H131" i="19"/>
  <c r="E28" i="18"/>
  <c r="H37" i="18" s="1"/>
  <c r="B37" i="18" s="1"/>
  <c r="I15" i="33"/>
  <c r="I14" i="63"/>
  <c r="H33" i="17"/>
  <c r="B33" i="17" s="1"/>
  <c r="F58" i="18" a="1"/>
  <c r="F48" i="18" a="1"/>
  <c r="L8" i="33" a="1"/>
  <c r="I17" i="33"/>
  <c r="F58" i="17" a="1"/>
  <c r="F48" i="17" a="1"/>
  <c r="C32" i="18"/>
  <c r="D32" i="18" s="1"/>
  <c r="C33" i="18"/>
  <c r="C31" i="18"/>
  <c r="D31" i="18" s="1"/>
  <c r="C29" i="18"/>
  <c r="D29" i="18" s="1"/>
  <c r="C36" i="18"/>
  <c r="C37" i="18"/>
  <c r="C30" i="18"/>
  <c r="D30" i="18" s="1"/>
  <c r="C28" i="18"/>
  <c r="D53" i="2" s="1"/>
  <c r="C35" i="18"/>
  <c r="C34" i="18"/>
  <c r="H135" i="19"/>
  <c r="C165" i="19"/>
  <c r="MM154" i="21"/>
  <c r="MM161" i="21" s="1"/>
  <c r="HH154" i="21"/>
  <c r="HH161" i="21" s="1"/>
  <c r="QJ193" i="63"/>
  <c r="QJ195" i="63" s="1"/>
  <c r="QE193" i="63"/>
  <c r="QE195" i="63" s="1"/>
  <c r="E154" i="21"/>
  <c r="E161" i="21" s="1"/>
  <c r="MZ193" i="63"/>
  <c r="MZ195" i="63" s="1"/>
  <c r="OA154" i="21"/>
  <c r="OA161" i="21" s="1"/>
  <c r="E25" i="36"/>
  <c r="K25" i="36" s="1"/>
  <c r="J25" i="36"/>
  <c r="OL154" i="21"/>
  <c r="OL161" i="21" s="1"/>
  <c r="CB193" i="63"/>
  <c r="CB195" i="63" s="1"/>
  <c r="JY154" i="21"/>
  <c r="JY161" i="21" s="1"/>
  <c r="JS193" i="63"/>
  <c r="JS195" i="63" s="1"/>
  <c r="HD154" i="21"/>
  <c r="HD161" i="21" s="1"/>
  <c r="JI154" i="21"/>
  <c r="JI161" i="21" s="1"/>
  <c r="CS193" i="63"/>
  <c r="CS195" i="63" s="1"/>
  <c r="AZ193" i="63"/>
  <c r="AZ195" i="63" s="1"/>
  <c r="MA154" i="21"/>
  <c r="MA161" i="21" s="1"/>
  <c r="JD193" i="63"/>
  <c r="JD195" i="63" s="1"/>
  <c r="QS193" i="63"/>
  <c r="QS195" i="63" s="1"/>
  <c r="PE154" i="21"/>
  <c r="PE161" i="21" s="1"/>
  <c r="FI193" i="63"/>
  <c r="FI195" i="63" s="1"/>
  <c r="FL154" i="21"/>
  <c r="FL161" i="21" s="1"/>
  <c r="RS154" i="21"/>
  <c r="RS161" i="21" s="1"/>
  <c r="NR193" i="63"/>
  <c r="NR195" i="63" s="1"/>
  <c r="MK193" i="63"/>
  <c r="MK195" i="63" s="1"/>
  <c r="JZ154" i="21"/>
  <c r="JZ161" i="21" s="1"/>
  <c r="T193" i="63"/>
  <c r="T195" i="63" s="1"/>
  <c r="EZ154" i="21"/>
  <c r="EZ161" i="21" s="1"/>
  <c r="AH154" i="21"/>
  <c r="AH161" i="21" s="1"/>
  <c r="CO193" i="63"/>
  <c r="CO195" i="63" s="1"/>
  <c r="LB154" i="21"/>
  <c r="LB161" i="21" s="1"/>
  <c r="RB154" i="21"/>
  <c r="RB161" i="21" s="1"/>
  <c r="IR154" i="21"/>
  <c r="IR161" i="21" s="1"/>
  <c r="JQ154" i="21"/>
  <c r="JQ161" i="21" s="1"/>
  <c r="FK154" i="21"/>
  <c r="FK161" i="21" s="1"/>
  <c r="DH193" i="63"/>
  <c r="DH195" i="63" s="1"/>
  <c r="HB193" i="63"/>
  <c r="HB195" i="63" s="1"/>
  <c r="S193" i="63"/>
  <c r="S195" i="63" s="1"/>
  <c r="EW193" i="63"/>
  <c r="EW195" i="63" s="1"/>
  <c r="BM154" i="21"/>
  <c r="BM161" i="21" s="1"/>
  <c r="RR154" i="21"/>
  <c r="RR161" i="21" s="1"/>
  <c r="K193" i="63"/>
  <c r="K195" i="63" s="1"/>
  <c r="IU193" i="63"/>
  <c r="IU195" i="63" s="1"/>
  <c r="BC193" i="63"/>
  <c r="BC195" i="63" s="1"/>
  <c r="DP193" i="63"/>
  <c r="DP195" i="63" s="1"/>
  <c r="NL193" i="63"/>
  <c r="NL195" i="63" s="1"/>
  <c r="GQ193" i="63"/>
  <c r="GQ195" i="63" s="1"/>
  <c r="QT154" i="21"/>
  <c r="QT161" i="21" s="1"/>
  <c r="GO193" i="63"/>
  <c r="GO195" i="63" s="1"/>
  <c r="MI154" i="21"/>
  <c r="MI161" i="21" s="1"/>
  <c r="MG154" i="21"/>
  <c r="MG161" i="21" s="1"/>
  <c r="PI154" i="21"/>
  <c r="PI161" i="21" s="1"/>
  <c r="NI193" i="63"/>
  <c r="NI195" i="63" s="1"/>
  <c r="LZ154" i="21"/>
  <c r="LZ161" i="21" s="1"/>
  <c r="CJ193" i="63"/>
  <c r="CJ195" i="63" s="1"/>
  <c r="QW193" i="63"/>
  <c r="QW195" i="63" s="1"/>
  <c r="JM193" i="63"/>
  <c r="JM195" i="63" s="1"/>
  <c r="QM193" i="63"/>
  <c r="QM195" i="63" s="1"/>
  <c r="EV193" i="63"/>
  <c r="EV195" i="63" s="1"/>
  <c r="QP154" i="21"/>
  <c r="QP161" i="21" s="1"/>
  <c r="CR154" i="21"/>
  <c r="CR161" i="21" s="1"/>
  <c r="LD193" i="63"/>
  <c r="LD195" i="63" s="1"/>
  <c r="BR193" i="63"/>
  <c r="BR195" i="63" s="1"/>
  <c r="FV193" i="63"/>
  <c r="FV195" i="63" s="1"/>
  <c r="JH193" i="63"/>
  <c r="JH195" i="63" s="1"/>
  <c r="EI154" i="21"/>
  <c r="EI161" i="21" s="1"/>
  <c r="MY154" i="21"/>
  <c r="MY161" i="21" s="1"/>
  <c r="BP154" i="21"/>
  <c r="BP161" i="21" s="1"/>
  <c r="EQ154" i="21"/>
  <c r="EQ161" i="21" s="1"/>
  <c r="HN154" i="21"/>
  <c r="HN161" i="21" s="1"/>
  <c r="RU154" i="21"/>
  <c r="RU161" i="21" s="1"/>
  <c r="IC193" i="63"/>
  <c r="IC195" i="63" s="1"/>
  <c r="GW154" i="21"/>
  <c r="GW161" i="21" s="1"/>
  <c r="QC193" i="63"/>
  <c r="QC195" i="63" s="1"/>
  <c r="JF193" i="63"/>
  <c r="JF195" i="63" s="1"/>
  <c r="PY154" i="21"/>
  <c r="PY161" i="21" s="1"/>
  <c r="GJ154" i="21"/>
  <c r="GJ161" i="21" s="1"/>
  <c r="FE193" i="63"/>
  <c r="FE195" i="63" s="1"/>
  <c r="RG154" i="21"/>
  <c r="RG161" i="21" s="1"/>
  <c r="NT154" i="21"/>
  <c r="NT161" i="21" s="1"/>
  <c r="ME193" i="63"/>
  <c r="ME195" i="63" s="1"/>
  <c r="CF154" i="21"/>
  <c r="CF161" i="21" s="1"/>
  <c r="NK193" i="63"/>
  <c r="NK195" i="63" s="1"/>
  <c r="NU193" i="63"/>
  <c r="NU195" i="63" s="1"/>
  <c r="LF154" i="21"/>
  <c r="LF161" i="21" s="1"/>
  <c r="IS193" i="63"/>
  <c r="IS195" i="63" s="1"/>
  <c r="QB154" i="21"/>
  <c r="QB161" i="21" s="1"/>
  <c r="CC193" i="63"/>
  <c r="CC195" i="63" s="1"/>
  <c r="GN154" i="21"/>
  <c r="GN161" i="21" s="1"/>
  <c r="PK193" i="63"/>
  <c r="PK195" i="63" s="1"/>
  <c r="RR79" i="21"/>
  <c r="IA154" i="21"/>
  <c r="IA161" i="21" s="1"/>
  <c r="MP154" i="21"/>
  <c r="MP161" i="21" s="1"/>
  <c r="Y193" i="63"/>
  <c r="Y195" i="63" s="1"/>
  <c r="DM154" i="21"/>
  <c r="DM161" i="21" s="1"/>
  <c r="QX154" i="21"/>
  <c r="QX161" i="21" s="1"/>
  <c r="LJ154" i="21"/>
  <c r="LJ161" i="21" s="1"/>
  <c r="HE193" i="63"/>
  <c r="HE195" i="63" s="1"/>
  <c r="E60" i="20"/>
  <c r="EX193" i="63"/>
  <c r="EX195" i="63" s="1"/>
  <c r="RA193" i="63"/>
  <c r="RA195" i="63" s="1"/>
  <c r="LE154" i="21"/>
  <c r="LE161" i="21" s="1"/>
  <c r="AQ154" i="21"/>
  <c r="AQ161" i="21" s="1"/>
  <c r="BB193" i="63"/>
  <c r="BB195" i="63" s="1"/>
  <c r="CA193" i="63"/>
  <c r="CA195" i="63" s="1"/>
  <c r="X193" i="63"/>
  <c r="X195" i="63" s="1"/>
  <c r="MJ154" i="21"/>
  <c r="MJ161" i="21" s="1"/>
  <c r="AL154" i="21"/>
  <c r="AL161" i="21" s="1"/>
  <c r="GR193" i="63"/>
  <c r="GR195" i="63" s="1"/>
  <c r="JX154" i="21"/>
  <c r="JX161" i="21" s="1"/>
  <c r="RC193" i="63"/>
  <c r="RC195" i="63" s="1"/>
  <c r="QY154" i="21"/>
  <c r="QY161" i="21" s="1"/>
  <c r="RW193" i="63"/>
  <c r="RW195" i="63" s="1"/>
  <c r="W193" i="63"/>
  <c r="W195" i="63" s="1"/>
  <c r="NC154" i="21"/>
  <c r="NC161" i="21" s="1"/>
  <c r="FB193" i="63"/>
  <c r="FB195" i="63" s="1"/>
  <c r="ND154" i="21"/>
  <c r="ND161" i="21" s="1"/>
  <c r="MC154" i="21"/>
  <c r="MC161" i="21" s="1"/>
  <c r="BT154" i="21"/>
  <c r="BT161" i="21" s="1"/>
  <c r="GV193" i="63"/>
  <c r="GV195" i="63" s="1"/>
  <c r="NZ193" i="63"/>
  <c r="NZ195" i="63" s="1"/>
  <c r="OV193" i="63"/>
  <c r="OV195" i="63" s="1"/>
  <c r="RP154" i="21"/>
  <c r="RP161" i="21" s="1"/>
  <c r="DI193" i="63"/>
  <c r="DI195" i="63" s="1"/>
  <c r="EC193" i="63"/>
  <c r="EC195" i="63" s="1"/>
  <c r="JR193" i="63"/>
  <c r="JR195" i="63" s="1"/>
  <c r="OW154" i="21"/>
  <c r="OW161" i="21" s="1"/>
  <c r="LY193" i="63"/>
  <c r="LY195" i="63" s="1"/>
  <c r="HO154" i="21"/>
  <c r="HO161" i="21" s="1"/>
  <c r="B193" i="63"/>
  <c r="B195" i="63" s="1"/>
  <c r="GX193" i="63"/>
  <c r="GX195" i="63" s="1"/>
  <c r="OS193" i="63"/>
  <c r="OS195" i="63" s="1"/>
  <c r="LU193" i="63"/>
  <c r="LU195" i="63" s="1"/>
  <c r="QV154" i="21"/>
  <c r="QV161" i="21" s="1"/>
  <c r="BG154" i="21"/>
  <c r="BG161" i="21" s="1"/>
  <c r="DQ154" i="21"/>
  <c r="DQ161" i="21" s="1"/>
  <c r="DD193" i="63"/>
  <c r="DD195" i="63" s="1"/>
  <c r="HJ154" i="21"/>
  <c r="HJ161" i="21" s="1"/>
  <c r="RH154" i="21"/>
  <c r="RH161" i="21" s="1"/>
  <c r="BN154" i="21"/>
  <c r="BN161" i="21" s="1"/>
  <c r="IE154" i="21"/>
  <c r="IE161" i="21" s="1"/>
  <c r="CE193" i="63"/>
  <c r="CE195" i="63" s="1"/>
  <c r="QR193" i="63"/>
  <c r="QR195" i="63" s="1"/>
  <c r="BA193" i="63"/>
  <c r="BA195" i="63" s="1"/>
  <c r="HC193" i="63"/>
  <c r="HC195" i="63" s="1"/>
  <c r="HL193" i="63"/>
  <c r="HL195" i="63" s="1"/>
  <c r="KF193" i="63"/>
  <c r="KF195" i="63" s="1"/>
  <c r="LW154" i="21"/>
  <c r="LW161" i="21" s="1"/>
  <c r="MX154" i="21"/>
  <c r="MX161" i="21" s="1"/>
  <c r="AP193" i="63"/>
  <c r="AP195" i="63" s="1"/>
  <c r="PV193" i="63"/>
  <c r="PV195" i="63" s="1"/>
  <c r="NB79" i="21"/>
  <c r="JS79" i="21"/>
  <c r="ME79" i="21"/>
  <c r="AV154" i="21"/>
  <c r="AV161" i="21" s="1"/>
  <c r="GP193" i="63"/>
  <c r="GP195" i="63" s="1"/>
  <c r="AF193" i="63"/>
  <c r="AF195" i="63" s="1"/>
  <c r="C154" i="21"/>
  <c r="C161" i="21" s="1"/>
  <c r="IY154" i="21"/>
  <c r="IY161" i="21" s="1"/>
  <c r="LI193" i="63"/>
  <c r="LI195" i="63" s="1"/>
  <c r="FO193" i="63"/>
  <c r="FO195" i="63" s="1"/>
  <c r="CQ154" i="21"/>
  <c r="CQ161" i="21" s="1"/>
  <c r="PP193" i="63"/>
  <c r="PP195" i="63" s="1"/>
  <c r="PS154" i="21"/>
  <c r="PS161" i="21" s="1"/>
  <c r="IK193" i="63"/>
  <c r="IK195" i="63" s="1"/>
  <c r="DV154" i="21"/>
  <c r="DV161" i="21" s="1"/>
  <c r="PB154" i="21"/>
  <c r="PB161" i="21" s="1"/>
  <c r="AC193" i="63"/>
  <c r="AC195" i="63" s="1"/>
  <c r="G193" i="63"/>
  <c r="G195" i="63" s="1"/>
  <c r="OR154" i="21"/>
  <c r="OR161" i="21" s="1"/>
  <c r="GF193" i="63"/>
  <c r="GF195" i="63" s="1"/>
  <c r="JG193" i="63"/>
  <c r="JG195" i="63" s="1"/>
  <c r="AA154" i="21"/>
  <c r="AA161" i="21" s="1"/>
  <c r="AS154" i="21"/>
  <c r="AS161" i="21" s="1"/>
  <c r="GC193" i="63"/>
  <c r="GC195" i="63" s="1"/>
  <c r="RK193" i="63"/>
  <c r="RK195" i="63" s="1"/>
  <c r="EK154" i="21"/>
  <c r="EK161" i="21" s="1"/>
  <c r="LM193" i="63"/>
  <c r="LM195" i="63" s="1"/>
  <c r="LR154" i="21"/>
  <c r="LR161" i="21" s="1"/>
  <c r="HK154" i="21"/>
  <c r="HK161" i="21" s="1"/>
  <c r="KC154" i="21"/>
  <c r="KC161" i="21" s="1"/>
  <c r="BY154" i="21"/>
  <c r="BY161" i="21" s="1"/>
  <c r="GI154" i="21"/>
  <c r="GI161" i="21" s="1"/>
  <c r="PJ193" i="63"/>
  <c r="PJ195" i="63" s="1"/>
  <c r="LK193" i="63"/>
  <c r="LK195" i="63" s="1"/>
  <c r="EY154" i="21"/>
  <c r="EY161" i="21" s="1"/>
  <c r="CP193" i="63"/>
  <c r="CP195" i="63" s="1"/>
  <c r="HA193" i="63"/>
  <c r="HA195" i="63" s="1"/>
  <c r="ET193" i="63"/>
  <c r="ET195" i="63" s="1"/>
  <c r="O193" i="63"/>
  <c r="O195" i="63" s="1"/>
  <c r="KW154" i="21"/>
  <c r="KW161" i="21" s="1"/>
  <c r="PL154" i="21"/>
  <c r="PL161" i="21" s="1"/>
  <c r="P193" i="63"/>
  <c r="P195" i="63" s="1"/>
  <c r="CY154" i="21"/>
  <c r="CY161" i="21" s="1"/>
  <c r="GM193" i="63"/>
  <c r="GM195" i="63" s="1"/>
  <c r="OD193" i="63"/>
  <c r="OD195" i="63" s="1"/>
  <c r="ON154" i="21"/>
  <c r="ON161" i="21" s="1"/>
  <c r="IG154" i="21"/>
  <c r="IG161" i="21" s="1"/>
  <c r="GL154" i="21"/>
  <c r="GL161" i="21" s="1"/>
  <c r="PX154" i="21"/>
  <c r="PX161" i="21" s="1"/>
  <c r="OB193" i="63"/>
  <c r="OB195" i="63" s="1"/>
  <c r="KH193" i="63"/>
  <c r="KH195" i="63" s="1"/>
  <c r="F154" i="21"/>
  <c r="F161" i="21" s="1"/>
  <c r="EJ193" i="63"/>
  <c r="EJ195" i="63" s="1"/>
  <c r="LV193" i="63"/>
  <c r="LV195" i="63" s="1"/>
  <c r="KT193" i="63"/>
  <c r="KT195" i="63" s="1"/>
  <c r="DB154" i="21"/>
  <c r="DB161" i="21" s="1"/>
  <c r="EA193" i="63"/>
  <c r="EA195" i="63" s="1"/>
  <c r="FP154" i="21"/>
  <c r="FP161" i="21" s="1"/>
  <c r="FX154" i="21"/>
  <c r="FX161" i="21" s="1"/>
  <c r="HT193" i="63"/>
  <c r="HT195" i="63" s="1"/>
  <c r="RT154" i="21"/>
  <c r="RT161" i="21" s="1"/>
  <c r="QL193" i="63"/>
  <c r="QL195" i="63" s="1"/>
  <c r="L154" i="21"/>
  <c r="L161" i="21" s="1"/>
  <c r="SB193" i="63"/>
  <c r="SB195" i="63" s="1"/>
  <c r="PT193" i="63"/>
  <c r="PT195" i="63" s="1"/>
  <c r="BD154" i="21"/>
  <c r="BD161" i="21" s="1"/>
  <c r="HY154" i="21"/>
  <c r="HY161" i="21" s="1"/>
  <c r="FW154" i="21"/>
  <c r="FW161" i="21" s="1"/>
  <c r="OE193" i="63"/>
  <c r="OE195" i="63" s="1"/>
  <c r="BV154" i="21"/>
  <c r="BV161" i="21" s="1"/>
  <c r="DL193" i="63"/>
  <c r="DL195" i="63" s="1"/>
  <c r="RI154" i="21"/>
  <c r="RI161" i="21" s="1"/>
  <c r="GG154" i="21"/>
  <c r="GG161" i="21" s="1"/>
  <c r="JU193" i="63"/>
  <c r="JU195" i="63" s="1"/>
  <c r="SF154" i="21"/>
  <c r="SF161" i="21" s="1"/>
  <c r="KN193" i="63"/>
  <c r="KN195" i="63" s="1"/>
  <c r="KU154" i="21"/>
  <c r="KU161" i="21" s="1"/>
  <c r="RE193" i="63"/>
  <c r="RE195" i="63" s="1"/>
  <c r="AW193" i="63"/>
  <c r="AW195" i="63" s="1"/>
  <c r="GY154" i="21"/>
  <c r="GY161" i="21" s="1"/>
  <c r="KS193" i="63"/>
  <c r="KS195" i="63" s="1"/>
  <c r="KL154" i="21"/>
  <c r="KL161" i="21" s="1"/>
  <c r="IN193" i="63"/>
  <c r="IN195" i="63" s="1"/>
  <c r="H154" i="21"/>
  <c r="H161" i="21" s="1"/>
  <c r="HQ154" i="21"/>
  <c r="HQ161" i="21" s="1"/>
  <c r="HF154" i="21"/>
  <c r="HF161" i="21" s="1"/>
  <c r="DO154" i="21"/>
  <c r="DO161" i="21" s="1"/>
  <c r="QG154" i="21"/>
  <c r="QG161" i="21" s="1"/>
  <c r="KO154" i="21"/>
  <c r="KO161" i="21" s="1"/>
  <c r="FF193" i="63"/>
  <c r="FF195" i="63" s="1"/>
  <c r="BL193" i="63"/>
  <c r="BL195" i="63" s="1"/>
  <c r="DY193" i="63"/>
  <c r="DY195" i="63" s="1"/>
  <c r="LG154" i="21"/>
  <c r="LG161" i="21" s="1"/>
  <c r="MS193" i="63"/>
  <c r="MS195" i="63" s="1"/>
  <c r="EE154" i="21"/>
  <c r="EE161" i="21" s="1"/>
  <c r="AD193" i="63"/>
  <c r="AD195" i="63" s="1"/>
  <c r="BU193" i="63"/>
  <c r="BU195" i="63" s="1"/>
  <c r="SC154" i="21"/>
  <c r="SC161" i="21" s="1"/>
  <c r="OH193" i="63"/>
  <c r="OH195" i="63" s="1"/>
  <c r="BH154" i="21"/>
  <c r="BH161" i="21" s="1"/>
  <c r="MD154" i="21"/>
  <c r="MD161" i="21" s="1"/>
  <c r="NE154" i="21"/>
  <c r="NE161" i="21" s="1"/>
  <c r="CM193" i="63"/>
  <c r="CM195" i="63" s="1"/>
  <c r="KP154" i="21"/>
  <c r="KP161" i="21" s="1"/>
  <c r="NP193" i="63"/>
  <c r="NP195" i="63" s="1"/>
  <c r="HX193" i="63"/>
  <c r="HX195" i="63" s="1"/>
  <c r="LC154" i="21"/>
  <c r="LC161" i="21" s="1"/>
  <c r="QZ193" i="63"/>
  <c r="QZ195" i="63" s="1"/>
  <c r="DW193" i="63"/>
  <c r="DW195" i="63" s="1"/>
  <c r="II154" i="21"/>
  <c r="II161" i="21" s="1"/>
  <c r="LL193" i="63"/>
  <c r="LL195" i="63" s="1"/>
  <c r="DX154" i="21"/>
  <c r="DX161" i="21" s="1"/>
  <c r="LS154" i="21"/>
  <c r="LS161" i="21" s="1"/>
  <c r="NN193" i="63"/>
  <c r="NN195" i="63" s="1"/>
  <c r="EF193" i="63"/>
  <c r="EF195" i="63" s="1"/>
  <c r="CU193" i="63"/>
  <c r="CU195" i="63" s="1"/>
  <c r="R154" i="21"/>
  <c r="R161" i="21" s="1"/>
  <c r="MT193" i="63"/>
  <c r="MT195" i="63" s="1"/>
  <c r="PQ193" i="63"/>
  <c r="PQ195" i="63" s="1"/>
  <c r="OM193" i="63"/>
  <c r="OM195" i="63" s="1"/>
  <c r="BQ154" i="21"/>
  <c r="BQ161" i="21" s="1"/>
  <c r="LN154" i="21"/>
  <c r="LN161" i="21" s="1"/>
  <c r="RD193" i="63"/>
  <c r="RD195" i="63" s="1"/>
  <c r="JL193" i="63"/>
  <c r="JL195" i="63" s="1"/>
  <c r="DA154" i="21"/>
  <c r="DA161" i="21" s="1"/>
  <c r="JB154" i="21"/>
  <c r="JB161" i="21" s="1"/>
  <c r="JK193" i="63"/>
  <c r="JK195" i="63" s="1"/>
  <c r="B154" i="21"/>
  <c r="B161" i="21" s="1"/>
  <c r="DG193" i="63"/>
  <c r="DG195" i="63" s="1"/>
  <c r="OU193" i="63"/>
  <c r="OU195" i="63" s="1"/>
  <c r="Q154" i="21"/>
  <c r="Q161" i="21" s="1"/>
  <c r="QO154" i="21"/>
  <c r="QO161" i="21" s="1"/>
  <c r="RZ154" i="21"/>
  <c r="RZ161" i="21" s="1"/>
  <c r="PO193" i="63"/>
  <c r="PO195" i="63" s="1"/>
  <c r="CV193" i="63"/>
  <c r="CV195" i="63" s="1"/>
  <c r="RN154" i="21"/>
  <c r="RN161" i="21" s="1"/>
  <c r="FC154" i="21"/>
  <c r="FC161" i="21" s="1"/>
  <c r="IP154" i="21"/>
  <c r="IP161" i="21" s="1"/>
  <c r="QI193" i="63"/>
  <c r="QI195" i="63" s="1"/>
  <c r="MB154" i="21"/>
  <c r="MB161" i="21" s="1"/>
  <c r="QH154" i="21"/>
  <c r="QH161" i="21" s="1"/>
  <c r="AJ154" i="21"/>
  <c r="AJ161" i="21" s="1"/>
  <c r="CX154" i="21"/>
  <c r="CX161" i="21" s="1"/>
  <c r="FU193" i="63"/>
  <c r="FU195" i="63" s="1"/>
  <c r="NJ193" i="63"/>
  <c r="NJ195" i="63" s="1"/>
  <c r="HW193" i="63"/>
  <c r="HW195" i="63" s="1"/>
  <c r="CZ193" i="63"/>
  <c r="CZ195" i="63" s="1"/>
  <c r="KZ193" i="63"/>
  <c r="KZ195" i="63" s="1"/>
  <c r="JJ193" i="63"/>
  <c r="JJ195" i="63" s="1"/>
  <c r="RV193" i="63"/>
  <c r="RV195" i="63" s="1"/>
  <c r="KE154" i="21"/>
  <c r="KE161" i="21" s="1"/>
  <c r="NY193" i="63"/>
  <c r="NY195" i="63" s="1"/>
  <c r="SD193" i="63"/>
  <c r="SD195" i="63" s="1"/>
  <c r="NS193" i="63"/>
  <c r="NS195" i="63" s="1"/>
  <c r="RO154" i="21"/>
  <c r="RO161" i="21" s="1"/>
  <c r="OQ154" i="21"/>
  <c r="OQ161" i="21" s="1"/>
  <c r="FZ193" i="63"/>
  <c r="FZ195" i="63" s="1"/>
  <c r="FD154" i="21"/>
  <c r="FD161" i="21" s="1"/>
  <c r="EN193" i="63"/>
  <c r="EN195" i="63" s="1"/>
  <c r="FT154" i="21"/>
  <c r="FT161" i="21" s="1"/>
  <c r="AT193" i="63"/>
  <c r="AT195" i="63" s="1"/>
  <c r="DJ193" i="63"/>
  <c r="DJ195" i="63" s="1"/>
  <c r="HI154" i="21"/>
  <c r="HI161" i="21" s="1"/>
  <c r="KA154" i="21"/>
  <c r="KA161" i="21" s="1"/>
  <c r="GJ79" i="21"/>
  <c r="CN154" i="21"/>
  <c r="CN161" i="21" s="1"/>
  <c r="MU154" i="21"/>
  <c r="MU161" i="21" s="1"/>
  <c r="IH193" i="63"/>
  <c r="IH195" i="63" s="1"/>
  <c r="D154" i="21"/>
  <c r="D161" i="21" s="1"/>
  <c r="PU154" i="21"/>
  <c r="PU161" i="21" s="1"/>
  <c r="IX154" i="21"/>
  <c r="IX161" i="21" s="1"/>
  <c r="GK193" i="63"/>
  <c r="GK195" i="63" s="1"/>
  <c r="GA193" i="63"/>
  <c r="GA195" i="63" s="1"/>
  <c r="KJ193" i="63"/>
  <c r="KJ195" i="63" s="1"/>
  <c r="IW193" i="63"/>
  <c r="IW195" i="63" s="1"/>
  <c r="MW154" i="21"/>
  <c r="MW161" i="21" s="1"/>
  <c r="FQ193" i="63"/>
  <c r="FQ195" i="63" s="1"/>
  <c r="GT193" i="63"/>
  <c r="GT195" i="63" s="1"/>
  <c r="JT154" i="21"/>
  <c r="JT161" i="21" s="1"/>
  <c r="CW193" i="63"/>
  <c r="CW195" i="63" s="1"/>
  <c r="RM193" i="63"/>
  <c r="RM195" i="63" s="1"/>
  <c r="NX154" i="21"/>
  <c r="NX161" i="21" s="1"/>
  <c r="HR154" i="21"/>
  <c r="HR161" i="21" s="1"/>
  <c r="MV193" i="63"/>
  <c r="MV195" i="63" s="1"/>
  <c r="NO154" i="21"/>
  <c r="NO161" i="21" s="1"/>
  <c r="LA193" i="63"/>
  <c r="LA195" i="63" s="1"/>
  <c r="KR193" i="63"/>
  <c r="KR195" i="63" s="1"/>
  <c r="IZ193" i="63"/>
  <c r="IZ195" i="63" s="1"/>
  <c r="V193" i="63"/>
  <c r="V195" i="63" s="1"/>
  <c r="QN193" i="63"/>
  <c r="QN195" i="63" s="1"/>
  <c r="RJ193" i="63"/>
  <c r="RJ195" i="63" s="1"/>
  <c r="HV79" i="21"/>
  <c r="GD154" i="21"/>
  <c r="GD161" i="21" s="1"/>
  <c r="NF193" i="63"/>
  <c r="NF195" i="63" s="1"/>
  <c r="BS154" i="21"/>
  <c r="BS161" i="21" s="1"/>
  <c r="QU193" i="63"/>
  <c r="QU195" i="63" s="1"/>
  <c r="JO193" i="63"/>
  <c r="JO195" i="63" s="1"/>
  <c r="CI154" i="21"/>
  <c r="CI161" i="21" s="1"/>
  <c r="BJ193" i="63"/>
  <c r="BJ195" i="63" s="1"/>
  <c r="PG193" i="63"/>
  <c r="PG195" i="63" s="1"/>
  <c r="FA154" i="21"/>
  <c r="FA161" i="21" s="1"/>
  <c r="JW193" i="63"/>
  <c r="JW195" i="63" s="1"/>
  <c r="NV154" i="21"/>
  <c r="NV161" i="21" s="1"/>
  <c r="BK193" i="63"/>
  <c r="BK195" i="63" s="1"/>
  <c r="JE193" i="63"/>
  <c r="JE195" i="63" s="1"/>
  <c r="RQ193" i="63"/>
  <c r="RQ195" i="63" s="1"/>
  <c r="RF193" i="63"/>
  <c r="RF195" i="63" s="1"/>
  <c r="HG154" i="21"/>
  <c r="HG161" i="21" s="1"/>
  <c r="M193" i="63"/>
  <c r="M195" i="63" s="1"/>
  <c r="ED193" i="63"/>
  <c r="ED195" i="63" s="1"/>
  <c r="MF79" i="21"/>
  <c r="PB79" i="21"/>
  <c r="IP79" i="21"/>
  <c r="FH193" i="63"/>
  <c r="FH195" i="63" s="1"/>
  <c r="AE193" i="63"/>
  <c r="AE195" i="63" s="1"/>
  <c r="AI193" i="63"/>
  <c r="AI195" i="63" s="1"/>
  <c r="HV154" i="21"/>
  <c r="HV161" i="21" s="1"/>
  <c r="FJ193" i="63"/>
  <c r="FJ195" i="63" s="1"/>
  <c r="QQ193" i="63"/>
  <c r="IO193" i="63"/>
  <c r="IO195" i="63" s="1"/>
  <c r="AM193" i="63"/>
  <c r="AM195" i="63" s="1"/>
  <c r="EO193" i="63"/>
  <c r="EO195" i="63" s="1"/>
  <c r="KY154" i="21"/>
  <c r="KY161" i="21" s="1"/>
  <c r="QK193" i="63"/>
  <c r="QK195" i="63" s="1"/>
  <c r="HS193" i="63"/>
  <c r="HS195" i="63" s="1"/>
  <c r="QA193" i="63"/>
  <c r="QA195" i="63" s="1"/>
  <c r="SE193" i="63"/>
  <c r="SE195" i="63" s="1"/>
  <c r="ES193" i="63"/>
  <c r="ES195" i="63" s="1"/>
  <c r="JA193" i="63"/>
  <c r="JA195" i="63" s="1"/>
  <c r="QD193" i="63"/>
  <c r="QD195" i="63" s="1"/>
  <c r="EU154" i="21"/>
  <c r="EU161" i="21" s="1"/>
  <c r="LP193" i="63"/>
  <c r="LP195" i="63" s="1"/>
  <c r="GH154" i="21"/>
  <c r="GH161" i="21" s="1"/>
  <c r="BX193" i="63"/>
  <c r="BX195" i="63" s="1"/>
  <c r="EH193" i="63"/>
  <c r="EH195" i="63" s="1"/>
  <c r="KK193" i="63"/>
  <c r="KK195" i="63" s="1"/>
  <c r="MO193" i="63"/>
  <c r="MO195" i="63" s="1"/>
  <c r="DE193" i="63"/>
  <c r="DE195" i="63" s="1"/>
  <c r="Z193" i="63"/>
  <c r="Z195" i="63" s="1"/>
  <c r="DF193" i="63"/>
  <c r="DF195" i="63" s="1"/>
  <c r="ER193" i="63"/>
  <c r="ER195" i="63" s="1"/>
  <c r="PH193" i="63"/>
  <c r="PH195" i="63" s="1"/>
  <c r="PC193" i="63"/>
  <c r="PC195" i="63" s="1"/>
  <c r="AU193" i="63"/>
  <c r="AU195" i="63" s="1"/>
  <c r="KI193" i="63"/>
  <c r="KI195" i="63" s="1"/>
  <c r="I193" i="63"/>
  <c r="I195" i="63" s="1"/>
  <c r="FG193" i="63"/>
  <c r="FG195" i="63" s="1"/>
  <c r="BW193" i="63"/>
  <c r="BW195" i="63" s="1"/>
  <c r="LX193" i="63"/>
  <c r="LX195" i="63" s="1"/>
  <c r="IB193" i="63"/>
  <c r="IB195" i="63" s="1"/>
  <c r="MH154" i="21"/>
  <c r="MH161" i="21" s="1"/>
  <c r="NW193" i="63"/>
  <c r="NW195" i="63" s="1"/>
  <c r="AB193" i="63"/>
  <c r="AB195" i="63" s="1"/>
  <c r="CD193" i="63"/>
  <c r="CD195" i="63" s="1"/>
  <c r="N193" i="63"/>
  <c r="N195" i="63" s="1"/>
  <c r="FM193" i="63"/>
  <c r="FM195" i="63" s="1"/>
  <c r="DU193" i="63"/>
  <c r="DU195" i="63" s="1"/>
  <c r="PM154" i="21"/>
  <c r="PM161" i="21" s="1"/>
  <c r="GB193" i="63"/>
  <c r="J154" i="21"/>
  <c r="J161" i="21" s="1"/>
  <c r="RX193" i="63"/>
  <c r="RX195" i="63" s="1"/>
  <c r="EM154" i="21"/>
  <c r="EM161" i="21" s="1"/>
  <c r="JN193" i="63"/>
  <c r="JN195" i="63" s="1"/>
  <c r="SA193" i="63"/>
  <c r="SA195" i="63" s="1"/>
  <c r="NG154" i="21"/>
  <c r="NG161" i="21" s="1"/>
  <c r="BZ193" i="63"/>
  <c r="AK193" i="63"/>
  <c r="AK195" i="63" s="1"/>
  <c r="OC193" i="63"/>
  <c r="OC195" i="63" s="1"/>
  <c r="OI154" i="21"/>
  <c r="OI161" i="21" s="1"/>
  <c r="AN154" i="21"/>
  <c r="AN161" i="21" s="1"/>
  <c r="IJ154" i="21"/>
  <c r="IJ161" i="21" s="1"/>
  <c r="HZ154" i="21"/>
  <c r="HZ161" i="21" s="1"/>
  <c r="EB193" i="63"/>
  <c r="EB195" i="63" s="1"/>
  <c r="PZ193" i="63"/>
  <c r="PZ195" i="63" s="1"/>
  <c r="U193" i="63"/>
  <c r="U195" i="63" s="1"/>
  <c r="CK154" i="21"/>
  <c r="CK161" i="21" s="1"/>
  <c r="IL193" i="63"/>
  <c r="IL195" i="63" s="1"/>
  <c r="EG193" i="63"/>
  <c r="EG195" i="63" s="1"/>
  <c r="KB154" i="21"/>
  <c r="KB161" i="21" s="1"/>
  <c r="RL193" i="63"/>
  <c r="OG154" i="21"/>
  <c r="OG161" i="21" s="1"/>
  <c r="CL193" i="63"/>
  <c r="IM154" i="21"/>
  <c r="IM161" i="21" s="1"/>
  <c r="ID193" i="63"/>
  <c r="ID195" i="63" s="1"/>
  <c r="NQ193" i="63"/>
  <c r="NQ195" i="63" s="1"/>
  <c r="DK154" i="21"/>
  <c r="DK161" i="21" s="1"/>
  <c r="GU154" i="21"/>
  <c r="GU161" i="21" s="1"/>
  <c r="OY193" i="63"/>
  <c r="OY195" i="63" s="1"/>
  <c r="OJ193" i="63"/>
  <c r="OJ195" i="63" s="1"/>
  <c r="JV193" i="63"/>
  <c r="JV195" i="63" s="1"/>
  <c r="NM193" i="63"/>
  <c r="NM195" i="63" s="1"/>
  <c r="CH193" i="63"/>
  <c r="CH195" i="63" s="1"/>
  <c r="LT193" i="63"/>
  <c r="LT195" i="63" s="1"/>
  <c r="AY193" i="63"/>
  <c r="AY195" i="63" s="1"/>
  <c r="DC193" i="63"/>
  <c r="DC195" i="63" s="1"/>
  <c r="LH193" i="63"/>
  <c r="LH195" i="63" s="1"/>
  <c r="EP193" i="63"/>
  <c r="EP195" i="63" s="1"/>
  <c r="PA193" i="63"/>
  <c r="PA195" i="63" s="1"/>
  <c r="OX193" i="63"/>
  <c r="OX195" i="63" s="1"/>
  <c r="HM193" i="63"/>
  <c r="HM195" i="63" s="1"/>
  <c r="HP193" i="63"/>
  <c r="HP195" i="63" s="1"/>
  <c r="MF193" i="63"/>
  <c r="MF195" i="63" s="1"/>
  <c r="NH193" i="63"/>
  <c r="NH195" i="63" s="1"/>
  <c r="GZ154" i="21"/>
  <c r="GZ161" i="21" s="1"/>
  <c r="AX193" i="63"/>
  <c r="AX195" i="63" s="1"/>
  <c r="IQ193" i="63"/>
  <c r="IQ195" i="63" s="1"/>
  <c r="KX193" i="63"/>
  <c r="KX195" i="63" s="1"/>
  <c r="OT193" i="63"/>
  <c r="OT195" i="63" s="1"/>
  <c r="FN193" i="63"/>
  <c r="FN195" i="63" s="1"/>
  <c r="DT193" i="63"/>
  <c r="DT195" i="63" s="1"/>
  <c r="OF154" i="21"/>
  <c r="OF161" i="21" s="1"/>
  <c r="AR193" i="63"/>
  <c r="AR195" i="63" s="1"/>
  <c r="DR193" i="63"/>
  <c r="DR195" i="63" s="1"/>
  <c r="FY193" i="63"/>
  <c r="FY195" i="63" s="1"/>
  <c r="RY154" i="21"/>
  <c r="RY161" i="21" s="1"/>
  <c r="LO193" i="63"/>
  <c r="LO195" i="63" s="1"/>
  <c r="KD193" i="63"/>
  <c r="KD195" i="63" s="1"/>
  <c r="IT193" i="63"/>
  <c r="IT195" i="63" s="1"/>
  <c r="FR154" i="21"/>
  <c r="FR161" i="21" s="1"/>
  <c r="AO193" i="63"/>
  <c r="AO195" i="63" s="1"/>
  <c r="CT193" i="63"/>
  <c r="CT195" i="63" s="1"/>
  <c r="JC193" i="63"/>
  <c r="JC195" i="63" s="1"/>
  <c r="PF193" i="63"/>
  <c r="BI154" i="21"/>
  <c r="BI161" i="21" s="1"/>
  <c r="CG154" i="21"/>
  <c r="CG161" i="21" s="1"/>
  <c r="FS193" i="63"/>
  <c r="FS195" i="63" s="1"/>
  <c r="MN193" i="63"/>
  <c r="MN195" i="63" s="1"/>
  <c r="NA154" i="21"/>
  <c r="NA161" i="21" s="1"/>
  <c r="LQ193" i="63"/>
  <c r="LQ195" i="63" s="1"/>
  <c r="PN154" i="21"/>
  <c r="PN161" i="21" s="1"/>
  <c r="OO193" i="63"/>
  <c r="OO195" i="63" s="1"/>
  <c r="IV154" i="21"/>
  <c r="IV161" i="21" s="1"/>
  <c r="KV193" i="63"/>
  <c r="KV195" i="63" s="1"/>
  <c r="DN154" i="21"/>
  <c r="DN161" i="21" s="1"/>
  <c r="PD193" i="63"/>
  <c r="PD195" i="63" s="1"/>
  <c r="KQ154" i="21"/>
  <c r="KQ161" i="21" s="1"/>
  <c r="PR154" i="21"/>
  <c r="PR161" i="21" s="1"/>
  <c r="ML154" i="21"/>
  <c r="ML161" i="21" s="1"/>
  <c r="DS193" i="63"/>
  <c r="DS195" i="63" s="1"/>
  <c r="MQ154" i="21"/>
  <c r="MQ161" i="21" s="1"/>
  <c r="QF193" i="63"/>
  <c r="QF195" i="63" s="1"/>
  <c r="DZ154" i="21"/>
  <c r="DZ161" i="21" s="1"/>
  <c r="GS193" i="63"/>
  <c r="GS195" i="63" s="1"/>
  <c r="OP193" i="63"/>
  <c r="OP195" i="63" s="1"/>
  <c r="KM154" i="21"/>
  <c r="KM161" i="21" s="1"/>
  <c r="GE193" i="63"/>
  <c r="GE195" i="63" s="1"/>
  <c r="JK79" i="21"/>
  <c r="KT79" i="21"/>
  <c r="BR79" i="21"/>
  <c r="DA79" i="21"/>
  <c r="NP79" i="21"/>
  <c r="OC79" i="21"/>
  <c r="GX79" i="21"/>
  <c r="JV79" i="21"/>
  <c r="SA79" i="21"/>
  <c r="IM79" i="21"/>
  <c r="LC79" i="21"/>
  <c r="IA79" i="21"/>
  <c r="MT79" i="21"/>
  <c r="RY79" i="21"/>
  <c r="MD79" i="21"/>
  <c r="RG79" i="21"/>
  <c r="QK79" i="21"/>
  <c r="QN79" i="21"/>
  <c r="CJ79" i="21"/>
  <c r="CG79" i="21"/>
  <c r="NY79" i="21"/>
  <c r="NE79" i="21"/>
  <c r="PI79" i="21"/>
  <c r="OU79" i="21"/>
  <c r="PO79" i="21"/>
  <c r="ML79" i="21"/>
  <c r="RA79" i="21"/>
  <c r="PS79" i="21"/>
  <c r="ED79" i="21"/>
  <c r="JN79" i="21"/>
  <c r="DP79" i="21"/>
  <c r="DL79" i="21"/>
  <c r="PP79" i="21"/>
  <c r="MK79" i="21"/>
  <c r="FL79" i="21"/>
  <c r="RC79" i="21"/>
  <c r="BE79" i="21"/>
  <c r="MS79" i="21"/>
  <c r="RI79" i="21"/>
  <c r="KQ79" i="21"/>
  <c r="RM79" i="21"/>
  <c r="RV79" i="21"/>
  <c r="NG79" i="21"/>
  <c r="FP79" i="21"/>
  <c r="JP79" i="21"/>
  <c r="NQ79" i="21"/>
  <c r="FZ79" i="21"/>
  <c r="AD79" i="21"/>
  <c r="OW79" i="21"/>
  <c r="MR79" i="21"/>
  <c r="QF79" i="21"/>
  <c r="EP79" i="21"/>
  <c r="LR79" i="21"/>
  <c r="NJ79" i="21"/>
  <c r="SG79" i="21"/>
  <c r="OY79" i="21"/>
  <c r="LI79" i="21"/>
  <c r="PV79" i="21"/>
  <c r="SB79" i="21"/>
  <c r="IF79" i="21"/>
  <c r="RL79" i="21"/>
  <c r="OE79" i="21"/>
  <c r="IW79" i="21"/>
  <c r="KN79" i="21"/>
  <c r="BD79" i="21"/>
  <c r="JA79" i="21"/>
  <c r="BU79" i="21"/>
  <c r="NV79" i="21"/>
  <c r="NA79" i="21"/>
  <c r="KH79" i="21"/>
  <c r="OP79" i="21"/>
  <c r="HI79" i="21"/>
  <c r="MG79" i="21"/>
  <c r="IS79" i="21"/>
  <c r="HJ79" i="21"/>
  <c r="ET79" i="21"/>
  <c r="LJ79" i="21"/>
  <c r="JF79" i="21"/>
  <c r="JU79" i="21"/>
  <c r="DM79" i="21"/>
  <c r="GA79" i="21"/>
  <c r="RO79" i="21"/>
  <c r="QQ79" i="21"/>
  <c r="GE79" i="21"/>
  <c r="KE79" i="21"/>
  <c r="QU79" i="21"/>
  <c r="JT79" i="21"/>
  <c r="NL79" i="21"/>
  <c r="IT79" i="21"/>
  <c r="AI79" i="21"/>
  <c r="NO79" i="21"/>
  <c r="IR79" i="21"/>
  <c r="ER79" i="21"/>
  <c r="MA79" i="21"/>
  <c r="QE79" i="21"/>
  <c r="JX79" i="21"/>
  <c r="NU79" i="21"/>
  <c r="EB79" i="21"/>
  <c r="LA79" i="21"/>
  <c r="HK79" i="21"/>
  <c r="KP79" i="21"/>
  <c r="MP79" i="21"/>
  <c r="GR79" i="21"/>
  <c r="LZ79" i="21"/>
  <c r="MQ79" i="21"/>
  <c r="NN79" i="21"/>
  <c r="GQ79" i="21"/>
  <c r="CH79" i="21"/>
  <c r="O79" i="21"/>
  <c r="NR79" i="21"/>
  <c r="GD79" i="21"/>
  <c r="MH79" i="21"/>
  <c r="GH79" i="21"/>
  <c r="NC79" i="21"/>
  <c r="JE79" i="21"/>
  <c r="NM79" i="21"/>
  <c r="LQ79" i="21"/>
  <c r="LE79" i="21"/>
  <c r="SD79" i="21"/>
  <c r="PY79" i="21"/>
  <c r="QP79" i="21"/>
  <c r="GV79" i="21"/>
  <c r="R79" i="21"/>
  <c r="KI79" i="21"/>
  <c r="PQ79" i="21"/>
  <c r="CF79" i="21"/>
  <c r="IZ79" i="21"/>
  <c r="LS79" i="21"/>
  <c r="GL79" i="21"/>
  <c r="HG79" i="21"/>
  <c r="GP79" i="21"/>
  <c r="RP79" i="21"/>
  <c r="KS79" i="21"/>
  <c r="LP79" i="21"/>
  <c r="QX79" i="21"/>
  <c r="RS79" i="21"/>
  <c r="KV79" i="21"/>
  <c r="OS79" i="21"/>
  <c r="KJ79" i="21"/>
  <c r="LK79" i="21"/>
  <c r="NX79" i="21"/>
  <c r="LH79" i="21"/>
  <c r="FG79" i="21"/>
  <c r="DN79" i="21"/>
  <c r="QB79" i="21"/>
  <c r="OG79" i="21"/>
  <c r="QV79" i="21"/>
  <c r="MY79" i="21"/>
  <c r="DH79" i="21"/>
  <c r="QT79" i="21"/>
  <c r="FQ79" i="21"/>
  <c r="FB79" i="21"/>
  <c r="GU79" i="21"/>
  <c r="NK79" i="21"/>
  <c r="GF79" i="21"/>
  <c r="HY79" i="21"/>
  <c r="FT79" i="21"/>
  <c r="CX79" i="21"/>
  <c r="KX79" i="21"/>
  <c r="OX79" i="21"/>
  <c r="HZ79" i="21"/>
  <c r="JI79" i="21"/>
  <c r="RQ79" i="21"/>
  <c r="KY79" i="21"/>
  <c r="KO79" i="21"/>
  <c r="EU79" i="21"/>
  <c r="QY79" i="21"/>
  <c r="MX79" i="21"/>
  <c r="JZ79" i="21"/>
  <c r="JM79" i="21"/>
  <c r="PA79" i="21"/>
  <c r="NH79" i="21"/>
  <c r="MN79" i="21"/>
  <c r="MM79" i="21"/>
  <c r="LO79" i="21"/>
  <c r="IN79" i="21"/>
  <c r="BX79" i="21"/>
  <c r="JG79" i="21"/>
  <c r="OZ79" i="21"/>
  <c r="HC79" i="21"/>
  <c r="IU79" i="21"/>
  <c r="KK79" i="21"/>
  <c r="LV79" i="21"/>
  <c r="OQ79" i="21"/>
  <c r="IG79" i="21"/>
  <c r="QZ79" i="21"/>
  <c r="QA79" i="21"/>
  <c r="PX79" i="21"/>
  <c r="GM79" i="21"/>
  <c r="LL79" i="21"/>
  <c r="EX79" i="21"/>
  <c r="IH79" i="21"/>
  <c r="PG79" i="21"/>
  <c r="OH79" i="21"/>
  <c r="OR79" i="21"/>
  <c r="KA79" i="21"/>
  <c r="EQ79" i="21"/>
  <c r="GI79" i="21"/>
  <c r="HE79" i="21"/>
  <c r="PE79" i="21"/>
  <c r="RN79" i="21"/>
  <c r="AT79" i="21"/>
  <c r="KG79" i="21"/>
  <c r="RW79" i="21"/>
  <c r="AZ79" i="21"/>
  <c r="II79" i="21"/>
  <c r="GG79" i="21"/>
  <c r="OB79" i="21"/>
  <c r="RU79" i="21"/>
  <c r="HP79" i="21"/>
  <c r="GS79" i="21"/>
  <c r="JD79" i="21"/>
  <c r="IE79" i="21"/>
  <c r="EM79" i="21"/>
  <c r="IK79" i="21"/>
  <c r="FY79" i="21"/>
  <c r="HS79" i="21"/>
  <c r="RD79" i="21"/>
  <c r="OF79" i="21"/>
  <c r="IX79" i="21"/>
  <c r="JW79" i="21"/>
  <c r="PT79" i="21"/>
  <c r="HU79" i="21"/>
  <c r="GO79" i="21"/>
  <c r="QW79" i="21"/>
  <c r="LT79" i="21"/>
  <c r="GY79" i="21"/>
  <c r="RK79" i="21"/>
  <c r="LU79" i="21"/>
  <c r="JO79" i="21"/>
  <c r="KW79" i="21"/>
  <c r="LN79" i="21"/>
  <c r="JJ79" i="21"/>
  <c r="MU79" i="21"/>
  <c r="JY79" i="21"/>
  <c r="MJ79" i="21"/>
  <c r="KD79" i="21"/>
  <c r="GC79" i="21"/>
  <c r="RF79" i="21"/>
  <c r="FM79" i="21"/>
  <c r="LX79" i="21"/>
  <c r="KL79" i="21"/>
  <c r="IJ79" i="21"/>
  <c r="HQ79" i="21"/>
  <c r="HN79" i="21"/>
  <c r="LW79" i="21"/>
  <c r="PZ79" i="21"/>
  <c r="JB79" i="21"/>
  <c r="MC79" i="21"/>
  <c r="KM79" i="21"/>
  <c r="KB79" i="21"/>
  <c r="MZ79" i="21"/>
  <c r="JH79" i="21"/>
  <c r="KR79" i="21"/>
  <c r="OV79" i="21"/>
  <c r="GK79" i="21"/>
  <c r="MO79" i="21"/>
  <c r="PU79" i="21"/>
  <c r="FX79" i="21"/>
  <c r="RT79" i="21"/>
  <c r="QC79" i="21"/>
  <c r="PJ79" i="21"/>
  <c r="OL79" i="21"/>
  <c r="LY79" i="21"/>
  <c r="OK79" i="21"/>
  <c r="PR79" i="21"/>
  <c r="CZ79" i="21"/>
  <c r="JC79" i="21"/>
  <c r="QD79" i="21"/>
  <c r="HM79" i="21"/>
  <c r="DD79" i="21"/>
  <c r="RE79" i="21"/>
  <c r="PK79" i="21"/>
  <c r="ON79" i="21"/>
  <c r="FS79" i="21"/>
  <c r="HT79" i="21"/>
  <c r="OO79" i="21"/>
  <c r="SF79" i="21"/>
  <c r="PM79" i="21"/>
  <c r="GT79" i="21"/>
  <c r="SC79" i="21"/>
  <c r="LM79" i="21"/>
  <c r="OJ79" i="21"/>
  <c r="DY79" i="21"/>
  <c r="FO79" i="21"/>
  <c r="QS79" i="21"/>
  <c r="HW79" i="21"/>
  <c r="NW79" i="21"/>
  <c r="JQ79" i="21"/>
  <c r="QI79" i="21"/>
  <c r="KU79" i="21"/>
  <c r="DQ79" i="21"/>
  <c r="HR79" i="21"/>
  <c r="QJ79" i="21"/>
  <c r="QG79" i="21"/>
  <c r="LB79" i="21"/>
  <c r="IQ79" i="21"/>
  <c r="RZ79" i="21"/>
  <c r="GZ79" i="21"/>
  <c r="AX79" i="21"/>
  <c r="FV79" i="21"/>
  <c r="LG79" i="21"/>
  <c r="RJ79" i="21"/>
  <c r="M79" i="21"/>
  <c r="PF79" i="21"/>
  <c r="IB79" i="21"/>
  <c r="GW79" i="21"/>
  <c r="EC79" i="21"/>
  <c r="AM79" i="21"/>
  <c r="MI79" i="21"/>
  <c r="QO79" i="21"/>
  <c r="KC79" i="21"/>
  <c r="QH79" i="21"/>
  <c r="HF79" i="21"/>
  <c r="OT79" i="21"/>
  <c r="NF79" i="21"/>
  <c r="OI79" i="21"/>
  <c r="CW79" i="21"/>
  <c r="GB79" i="21"/>
  <c r="OM79" i="21"/>
  <c r="FK79" i="21"/>
  <c r="PW79" i="21"/>
  <c r="KF79" i="21"/>
  <c r="LF79" i="21"/>
  <c r="IY79" i="21"/>
  <c r="HH79" i="21"/>
  <c r="OA79" i="21"/>
  <c r="FU79" i="21"/>
  <c r="KZ79" i="21"/>
  <c r="PL79" i="21"/>
  <c r="MV79" i="21"/>
  <c r="K79" i="21"/>
  <c r="PC79" i="21"/>
  <c r="HX79" i="21"/>
  <c r="CS79" i="21"/>
  <c r="PD79" i="21"/>
  <c r="NI79" i="21"/>
  <c r="GN79" i="21"/>
  <c r="MB79" i="21"/>
  <c r="HB79" i="21"/>
  <c r="CV79" i="21"/>
  <c r="LD79" i="21"/>
  <c r="Q20" i="63"/>
  <c r="Y4" i="63" s="1"/>
  <c r="MO81" i="21"/>
  <c r="D79" i="21"/>
  <c r="LK81" i="21"/>
  <c r="V29" i="63"/>
  <c r="RR83" i="21"/>
  <c r="SA81" i="21"/>
  <c r="RT81" i="21"/>
  <c r="LH81" i="21"/>
  <c r="D30" i="33"/>
  <c r="H20" i="33"/>
  <c r="RO81" i="21"/>
  <c r="PN83" i="21"/>
  <c r="RN81" i="21"/>
  <c r="NK81" i="21"/>
  <c r="GR81" i="21"/>
  <c r="RN83" i="21"/>
  <c r="Q20" i="33"/>
  <c r="Y4" i="33" s="1"/>
  <c r="Q19" i="33"/>
  <c r="LY83" i="21"/>
  <c r="RW81" i="21"/>
  <c r="SE81" i="21"/>
  <c r="NE81" i="21"/>
  <c r="L57" i="63"/>
  <c r="K57" i="63"/>
  <c r="K55" i="63"/>
  <c r="R44" i="63" s="1"/>
  <c r="Q45" i="63" s="1"/>
  <c r="K54" i="63"/>
  <c r="M57" i="63"/>
  <c r="MW81" i="21"/>
  <c r="SB81" i="21"/>
  <c r="RX81" i="21"/>
  <c r="MG81" i="21"/>
  <c r="QD83" i="21"/>
  <c r="SD81" i="21"/>
  <c r="RP81" i="21"/>
  <c r="GW81" i="21"/>
  <c r="D32" i="33"/>
  <c r="H19" i="33"/>
  <c r="U19" i="33"/>
  <c r="U20" i="33"/>
  <c r="D28" i="33"/>
  <c r="ML81" i="21"/>
  <c r="LG81" i="21"/>
  <c r="G46" i="33"/>
  <c r="K46" i="33" s="1"/>
  <c r="G51" i="33"/>
  <c r="K51" i="33" s="1"/>
  <c r="G44" i="33"/>
  <c r="K44" i="33" s="1"/>
  <c r="G49" i="33"/>
  <c r="K49" i="33" s="1"/>
  <c r="G48" i="33"/>
  <c r="K48" i="33" s="1"/>
  <c r="G45" i="33"/>
  <c r="K45" i="33" s="1"/>
  <c r="G43" i="33"/>
  <c r="K43" i="33" s="1"/>
  <c r="G47" i="33"/>
  <c r="K47" i="33" s="1"/>
  <c r="G50" i="33"/>
  <c r="K50" i="33" s="1"/>
  <c r="G52" i="33"/>
  <c r="K52" i="33" s="1"/>
  <c r="FV81" i="21"/>
  <c r="LN81" i="21"/>
  <c r="SF81" i="21"/>
  <c r="AB28" i="63"/>
  <c r="P28" i="63"/>
  <c r="J28" i="63"/>
  <c r="V28" i="63"/>
  <c r="KM83" i="21"/>
  <c r="QC83" i="21"/>
  <c r="HZ81" i="21"/>
  <c r="L83" i="21"/>
  <c r="CL83" i="21"/>
  <c r="BT79" i="21"/>
  <c r="PH83" i="21"/>
  <c r="NX81" i="21"/>
  <c r="AF83" i="21"/>
  <c r="GO83" i="21"/>
  <c r="CO83" i="21"/>
  <c r="LW83" i="21"/>
  <c r="GM83" i="21"/>
  <c r="NT75" i="21"/>
  <c r="NT279" i="33"/>
  <c r="NH75" i="21"/>
  <c r="NH279" i="33"/>
  <c r="OM75" i="21"/>
  <c r="OM279" i="33"/>
  <c r="HZ75" i="21"/>
  <c r="HZ279" i="33"/>
  <c r="JD75" i="21"/>
  <c r="JD279" i="33"/>
  <c r="GY75" i="21"/>
  <c r="GY279" i="33"/>
  <c r="GU75" i="21"/>
  <c r="GU279" i="33"/>
  <c r="IO75" i="21"/>
  <c r="IO279" i="33"/>
  <c r="GG75" i="21"/>
  <c r="GG279" i="33"/>
  <c r="EU75" i="21"/>
  <c r="EU279" i="33"/>
  <c r="DQ75" i="21"/>
  <c r="DQ279" i="33"/>
  <c r="CW75" i="21"/>
  <c r="CW279" i="33"/>
  <c r="G75" i="21"/>
  <c r="G279" i="33"/>
  <c r="ES79" i="21"/>
  <c r="FI83" i="21"/>
  <c r="JI83" i="21"/>
  <c r="RK81" i="21"/>
  <c r="AR83" i="21"/>
  <c r="EL83" i="21"/>
  <c r="PM83" i="21"/>
  <c r="EN79" i="21"/>
  <c r="EH79" i="21"/>
  <c r="HV81" i="21"/>
  <c r="JB81" i="21"/>
  <c r="QG81" i="21"/>
  <c r="AL81" i="21"/>
  <c r="JU73" i="21"/>
  <c r="JU192" i="33"/>
  <c r="RI73" i="21"/>
  <c r="RI192" i="33"/>
  <c r="LA73" i="21"/>
  <c r="LA192" i="33"/>
  <c r="OU73" i="21"/>
  <c r="OU192" i="33"/>
  <c r="GP73" i="21"/>
  <c r="GP192" i="33"/>
  <c r="NG73" i="21"/>
  <c r="NG192" i="33"/>
  <c r="MA73" i="21"/>
  <c r="MA192" i="33"/>
  <c r="JC73" i="21"/>
  <c r="JC192" i="33"/>
  <c r="HO73" i="21"/>
  <c r="HO192" i="33"/>
  <c r="CO73" i="21"/>
  <c r="CO192" i="33"/>
  <c r="DG73" i="21"/>
  <c r="DG192" i="33"/>
  <c r="CV73" i="21"/>
  <c r="CV192" i="33"/>
  <c r="AV73" i="21"/>
  <c r="AV192" i="33"/>
  <c r="N73" i="21"/>
  <c r="N192" i="33"/>
  <c r="FF81" i="21"/>
  <c r="GD81" i="21"/>
  <c r="CJ81" i="21"/>
  <c r="IF83" i="21"/>
  <c r="NQ81" i="21"/>
  <c r="IL83" i="21"/>
  <c r="U79" i="21"/>
  <c r="GL81" i="21"/>
  <c r="MJ81" i="21"/>
  <c r="EN81" i="21"/>
  <c r="U83" i="21"/>
  <c r="KD75" i="21"/>
  <c r="KD279" i="33"/>
  <c r="LA75" i="21"/>
  <c r="LA279" i="33"/>
  <c r="PQ75" i="21"/>
  <c r="PQ279" i="33"/>
  <c r="IP279" i="33"/>
  <c r="IP75" i="21"/>
  <c r="SB75" i="21"/>
  <c r="SB279" i="33"/>
  <c r="JB75" i="21"/>
  <c r="JB279" i="33"/>
  <c r="NA75" i="21"/>
  <c r="NA279" i="33"/>
  <c r="IH75" i="21"/>
  <c r="IH279" i="33"/>
  <c r="IK75" i="21"/>
  <c r="IK279" i="33"/>
  <c r="AM75" i="21"/>
  <c r="AM279" i="33"/>
  <c r="BC75" i="21"/>
  <c r="BC279" i="33"/>
  <c r="EE75" i="21"/>
  <c r="EE279" i="33"/>
  <c r="CV75" i="21"/>
  <c r="CV279" i="33"/>
  <c r="BX75" i="21"/>
  <c r="BX279" i="33"/>
  <c r="T75" i="21"/>
  <c r="T279" i="33"/>
  <c r="MK81" i="21"/>
  <c r="EM81" i="21"/>
  <c r="AB79" i="21"/>
  <c r="DF83" i="21"/>
  <c r="HL83" i="21"/>
  <c r="KO83" i="21"/>
  <c r="T83" i="21"/>
  <c r="LW81" i="21"/>
  <c r="FF83" i="21"/>
  <c r="FK83" i="21"/>
  <c r="OG83" i="21"/>
  <c r="RW73" i="21"/>
  <c r="RW192" i="33"/>
  <c r="OD73" i="21"/>
  <c r="OD192" i="33"/>
  <c r="NX73" i="21"/>
  <c r="NX192" i="33"/>
  <c r="KE73" i="21"/>
  <c r="KE192" i="33"/>
  <c r="KK73" i="21"/>
  <c r="KK192" i="33"/>
  <c r="ES73" i="21"/>
  <c r="ES192" i="33"/>
  <c r="GX73" i="21"/>
  <c r="GX192" i="33"/>
  <c r="LZ73" i="21"/>
  <c r="LZ192" i="33"/>
  <c r="JB73" i="21"/>
  <c r="JB192" i="33"/>
  <c r="ID73" i="21"/>
  <c r="ID192" i="33"/>
  <c r="DC73" i="21"/>
  <c r="DC192" i="33"/>
  <c r="DU73" i="21"/>
  <c r="DU192" i="33"/>
  <c r="BI73" i="21"/>
  <c r="BI192" i="33"/>
  <c r="AT73" i="21"/>
  <c r="AT192" i="33"/>
  <c r="M73" i="21"/>
  <c r="M192" i="33"/>
  <c r="BN81" i="21"/>
  <c r="AR79" i="21"/>
  <c r="L79" i="21"/>
  <c r="DG81" i="21"/>
  <c r="HC81" i="21"/>
  <c r="RI81" i="21"/>
  <c r="BI83" i="21"/>
  <c r="EZ83" i="21"/>
  <c r="HE83" i="21"/>
  <c r="HW83" i="21"/>
  <c r="NH83" i="21"/>
  <c r="KU81" i="21"/>
  <c r="CT79" i="21"/>
  <c r="SA83" i="21"/>
  <c r="RV75" i="21"/>
  <c r="RV279" i="33"/>
  <c r="RR75" i="21"/>
  <c r="RR279" i="33"/>
  <c r="OX75" i="21"/>
  <c r="OX279" i="33"/>
  <c r="NL75" i="21"/>
  <c r="NL279" i="33"/>
  <c r="KY75" i="21"/>
  <c r="KY279" i="33"/>
  <c r="KU75" i="21"/>
  <c r="KU279" i="33"/>
  <c r="MI75" i="21"/>
  <c r="MI279" i="33"/>
  <c r="HP75" i="21"/>
  <c r="HP279" i="33"/>
  <c r="IG75" i="21"/>
  <c r="IG279" i="33"/>
  <c r="GE75" i="21"/>
  <c r="GE279" i="33"/>
  <c r="DR75" i="21"/>
  <c r="DR279" i="33"/>
  <c r="BG75" i="21"/>
  <c r="BG279" i="33"/>
  <c r="CM75" i="21"/>
  <c r="CM279" i="33"/>
  <c r="P75" i="21"/>
  <c r="P279" i="33"/>
  <c r="I83" i="21"/>
  <c r="DQ83" i="21"/>
  <c r="QQ83" i="21"/>
  <c r="BD81" i="21"/>
  <c r="CW81" i="21"/>
  <c r="JX81" i="21"/>
  <c r="OQ81" i="21"/>
  <c r="QU81" i="21"/>
  <c r="FR79" i="21"/>
  <c r="FD83" i="21"/>
  <c r="LH83" i="21"/>
  <c r="BZ83" i="21"/>
  <c r="FL83" i="21"/>
  <c r="NK83" i="21"/>
  <c r="AW83" i="21"/>
  <c r="HP83" i="21"/>
  <c r="KP83" i="21"/>
  <c r="NA83" i="21"/>
  <c r="IT81" i="21"/>
  <c r="JZ81" i="21"/>
  <c r="NM81" i="21"/>
  <c r="OS81" i="21"/>
  <c r="RE81" i="21"/>
  <c r="NA81" i="21"/>
  <c r="QK73" i="21"/>
  <c r="QK192" i="33"/>
  <c r="NJ73" i="21"/>
  <c r="NJ192" i="33"/>
  <c r="QY73" i="21"/>
  <c r="QY192" i="33"/>
  <c r="QH73" i="21"/>
  <c r="QH192" i="33"/>
  <c r="HD73" i="21"/>
  <c r="HD192" i="33"/>
  <c r="CZ73" i="21"/>
  <c r="CZ192" i="33"/>
  <c r="KD73" i="21"/>
  <c r="KD192" i="33"/>
  <c r="FY73" i="21"/>
  <c r="FY192" i="33"/>
  <c r="MW73" i="21"/>
  <c r="MW192" i="33"/>
  <c r="MO73" i="21"/>
  <c r="MO192" i="33"/>
  <c r="MG73" i="21"/>
  <c r="MG192" i="33"/>
  <c r="LY73" i="21"/>
  <c r="LY192" i="33"/>
  <c r="LQ73" i="21"/>
  <c r="LQ192" i="33"/>
  <c r="JI73" i="21"/>
  <c r="JI192" i="33"/>
  <c r="IS73" i="21"/>
  <c r="IS192" i="33"/>
  <c r="IK73" i="21"/>
  <c r="IK192" i="33"/>
  <c r="HU73" i="21"/>
  <c r="HU192" i="33"/>
  <c r="HM73" i="21"/>
  <c r="HM192" i="33"/>
  <c r="GY73" i="21"/>
  <c r="GY192" i="33"/>
  <c r="GD73" i="21"/>
  <c r="GD192" i="33"/>
  <c r="CQ73" i="21"/>
  <c r="CQ192" i="33"/>
  <c r="FJ73" i="21"/>
  <c r="FJ192" i="33"/>
  <c r="ET73" i="21"/>
  <c r="ET192" i="33"/>
  <c r="BY73" i="21"/>
  <c r="BY192" i="33"/>
  <c r="EI73" i="21"/>
  <c r="EI192" i="33"/>
  <c r="DS73" i="21"/>
  <c r="DS192" i="33"/>
  <c r="CC73" i="21"/>
  <c r="CC192" i="33"/>
  <c r="EF73" i="21"/>
  <c r="EF192" i="33"/>
  <c r="DP73" i="21"/>
  <c r="DP192" i="33"/>
  <c r="AY73" i="21"/>
  <c r="AY192" i="33"/>
  <c r="CR73" i="21"/>
  <c r="CR192" i="33"/>
  <c r="CB73" i="21"/>
  <c r="CB192" i="33"/>
  <c r="BH73" i="21"/>
  <c r="BH192" i="33"/>
  <c r="AR73" i="21"/>
  <c r="AR192" i="33"/>
  <c r="AJ73" i="21"/>
  <c r="AJ192" i="33"/>
  <c r="AB73" i="21"/>
  <c r="AB192" i="33"/>
  <c r="T73" i="21"/>
  <c r="T192" i="33"/>
  <c r="L73" i="21"/>
  <c r="L192" i="33"/>
  <c r="D73" i="21"/>
  <c r="D192" i="33"/>
  <c r="CE83" i="21"/>
  <c r="CS81" i="21"/>
  <c r="KI81" i="21"/>
  <c r="QH81" i="21"/>
  <c r="EC83" i="21"/>
  <c r="KD83" i="21"/>
  <c r="PK81" i="21"/>
  <c r="HC83" i="21"/>
  <c r="DF81" i="21"/>
  <c r="KS81" i="21"/>
  <c r="AE83" i="21"/>
  <c r="CJ83" i="21"/>
  <c r="FG83" i="21"/>
  <c r="GN83" i="21"/>
  <c r="HJ83" i="21"/>
  <c r="SC83" i="21"/>
  <c r="B83" i="21"/>
  <c r="LT83" i="21"/>
  <c r="HJ81" i="21"/>
  <c r="IP81" i="21"/>
  <c r="MN83" i="21"/>
  <c r="JG83" i="21"/>
  <c r="FD79" i="21"/>
  <c r="KG83" i="21"/>
  <c r="AI81" i="21"/>
  <c r="JD81" i="21"/>
  <c r="PC81" i="21"/>
  <c r="NB81" i="21"/>
  <c r="N83" i="21"/>
  <c r="KA83" i="21"/>
  <c r="X83" i="21"/>
  <c r="EF83" i="21"/>
  <c r="GG83" i="21"/>
  <c r="JP83" i="21"/>
  <c r="RS83" i="21"/>
  <c r="MF83" i="21"/>
  <c r="QK83" i="21"/>
  <c r="AU81" i="21"/>
  <c r="AO81" i="21"/>
  <c r="CL81" i="21"/>
  <c r="CA81" i="21"/>
  <c r="AQ81" i="21"/>
  <c r="II81" i="21"/>
  <c r="JO81" i="21"/>
  <c r="GU81" i="21"/>
  <c r="NZ81" i="21"/>
  <c r="PN81" i="21"/>
  <c r="QT81" i="21"/>
  <c r="EG81" i="21"/>
  <c r="LM81" i="21"/>
  <c r="MF81" i="21"/>
  <c r="EY79" i="21"/>
  <c r="IE81" i="21"/>
  <c r="RF81" i="21"/>
  <c r="CQ83" i="21"/>
  <c r="BT81" i="21"/>
  <c r="OE81" i="21"/>
  <c r="EG79" i="21"/>
  <c r="CI83" i="21"/>
  <c r="FS81" i="21"/>
  <c r="RC75" i="21"/>
  <c r="RC279" i="33"/>
  <c r="KE75" i="21"/>
  <c r="KE279" i="33"/>
  <c r="RA75" i="21"/>
  <c r="RA279" i="33"/>
  <c r="QW75" i="21"/>
  <c r="QW279" i="33"/>
  <c r="OV75" i="21"/>
  <c r="OV279" i="33"/>
  <c r="QV75" i="21"/>
  <c r="QV279" i="33"/>
  <c r="RL75" i="21"/>
  <c r="RL279" i="33"/>
  <c r="NZ75" i="21"/>
  <c r="NZ279" i="33"/>
  <c r="MX75" i="21"/>
  <c r="MX279" i="33"/>
  <c r="QF75" i="21"/>
  <c r="QF279" i="33"/>
  <c r="RP75" i="21"/>
  <c r="RP279" i="33"/>
  <c r="OP75" i="21"/>
  <c r="OP279" i="33"/>
  <c r="QC75" i="21"/>
  <c r="QC279" i="33"/>
  <c r="OI75" i="21"/>
  <c r="OI279" i="33"/>
  <c r="QO75" i="21"/>
  <c r="QO279" i="33"/>
  <c r="ND75" i="21"/>
  <c r="ND279" i="33"/>
  <c r="FL75" i="21"/>
  <c r="FL279" i="33"/>
  <c r="OF75" i="21"/>
  <c r="OF279" i="33"/>
  <c r="HG75" i="21"/>
  <c r="HG279" i="33"/>
  <c r="KR75" i="21"/>
  <c r="KR279" i="33"/>
  <c r="FQ75" i="21"/>
  <c r="FQ279" i="33"/>
  <c r="RZ75" i="21"/>
  <c r="RZ279" i="33"/>
  <c r="OW75" i="21"/>
  <c r="OW279" i="33"/>
  <c r="NQ75" i="21"/>
  <c r="NQ279" i="33"/>
  <c r="KI75" i="21"/>
  <c r="KI279" i="33"/>
  <c r="FH75" i="21"/>
  <c r="FH279" i="33"/>
  <c r="KS75" i="21"/>
  <c r="KS279" i="33"/>
  <c r="JQ75" i="21"/>
  <c r="JQ279" i="33"/>
  <c r="EJ75" i="21"/>
  <c r="EJ279" i="33"/>
  <c r="MW75" i="21"/>
  <c r="MW279" i="33"/>
  <c r="MG75" i="21"/>
  <c r="MG279" i="33"/>
  <c r="LQ75" i="21"/>
  <c r="LQ279" i="33"/>
  <c r="JX75" i="21"/>
  <c r="JX279" i="33"/>
  <c r="KP75" i="21"/>
  <c r="KP279" i="33"/>
  <c r="GS75" i="21"/>
  <c r="GS279" i="33"/>
  <c r="IM75" i="21"/>
  <c r="IM279" i="33"/>
  <c r="GW75" i="21"/>
  <c r="GW279" i="33"/>
  <c r="JI75" i="21"/>
  <c r="JI279" i="33"/>
  <c r="IC75" i="21"/>
  <c r="IC279" i="33"/>
  <c r="FR75" i="21"/>
  <c r="FR279" i="33"/>
  <c r="HF75" i="21"/>
  <c r="HF279" i="33"/>
  <c r="GP75" i="21"/>
  <c r="GP279" i="33"/>
  <c r="GL75" i="21"/>
  <c r="GL279" i="33"/>
  <c r="GD75" i="21"/>
  <c r="GD279" i="33"/>
  <c r="FV75" i="21"/>
  <c r="FV279" i="33"/>
  <c r="FE75" i="21"/>
  <c r="FE279" i="33"/>
  <c r="EO75" i="21"/>
  <c r="EO279" i="33"/>
  <c r="EF75" i="21"/>
  <c r="EF279" i="33"/>
  <c r="DP75" i="21"/>
  <c r="DP279" i="33"/>
  <c r="AV75" i="21"/>
  <c r="AV279" i="33"/>
  <c r="EA75" i="21"/>
  <c r="EA279" i="33"/>
  <c r="DK75" i="21"/>
  <c r="DK279" i="33"/>
  <c r="AR75" i="21"/>
  <c r="AR279" i="33"/>
  <c r="M75" i="21"/>
  <c r="M279" i="33"/>
  <c r="BK75" i="21"/>
  <c r="BK279" i="33"/>
  <c r="CT75" i="21"/>
  <c r="CT279" i="33"/>
  <c r="CL75" i="21"/>
  <c r="CL279" i="33"/>
  <c r="CD75" i="21"/>
  <c r="CD279" i="33"/>
  <c r="BV75" i="21"/>
  <c r="BV279" i="33"/>
  <c r="BN75" i="21"/>
  <c r="BN279" i="33"/>
  <c r="AH75" i="21"/>
  <c r="AH279" i="33"/>
  <c r="B75" i="21"/>
  <c r="B279" i="33"/>
  <c r="L75" i="21"/>
  <c r="L279" i="33"/>
  <c r="BE83" i="21"/>
  <c r="FA83" i="21"/>
  <c r="HF83" i="21"/>
  <c r="IO83" i="21"/>
  <c r="NJ83" i="21"/>
  <c r="MV83" i="21"/>
  <c r="MH83" i="21"/>
  <c r="DZ81" i="21"/>
  <c r="HO83" i="21"/>
  <c r="D83" i="21"/>
  <c r="MB83" i="21"/>
  <c r="QX83" i="21"/>
  <c r="EU81" i="21"/>
  <c r="EQ81" i="21"/>
  <c r="MY81" i="21"/>
  <c r="PU83" i="21"/>
  <c r="GG81" i="21"/>
  <c r="NP81" i="21"/>
  <c r="LT81" i="21"/>
  <c r="AY79" i="21"/>
  <c r="Y79" i="21"/>
  <c r="FA79" i="21"/>
  <c r="EF79" i="21"/>
  <c r="DC79" i="21"/>
  <c r="DV79" i="21"/>
  <c r="DX79" i="21"/>
  <c r="EZ79" i="21"/>
  <c r="Z83" i="21"/>
  <c r="EH83" i="21"/>
  <c r="FB83" i="21"/>
  <c r="GI83" i="21"/>
  <c r="BT83" i="21"/>
  <c r="RX83" i="21"/>
  <c r="MY83" i="21"/>
  <c r="RB83" i="21"/>
  <c r="AW81" i="21"/>
  <c r="BH81" i="21"/>
  <c r="H81" i="21"/>
  <c r="CT81" i="21"/>
  <c r="DP81" i="21"/>
  <c r="IK81" i="21"/>
  <c r="JQ81" i="21"/>
  <c r="KW81" i="21"/>
  <c r="LB81" i="21"/>
  <c r="OJ81" i="21"/>
  <c r="PH81" i="21"/>
  <c r="PP81" i="21"/>
  <c r="RD81" i="21"/>
  <c r="MZ81" i="21"/>
  <c r="MQ81" i="21"/>
  <c r="CY79" i="21"/>
  <c r="AT83" i="21"/>
  <c r="RM83" i="21"/>
  <c r="IV81" i="21"/>
  <c r="EI81" i="21"/>
  <c r="JH83" i="21"/>
  <c r="LI83" i="21"/>
  <c r="FC81" i="21"/>
  <c r="BJ83" i="21"/>
  <c r="FC83" i="21"/>
  <c r="HH83" i="21"/>
  <c r="JQ83" i="21"/>
  <c r="NP83" i="21"/>
  <c r="NN83" i="21"/>
  <c r="NW83" i="21"/>
  <c r="GN73" i="21"/>
  <c r="GN192" i="33"/>
  <c r="OP73" i="21"/>
  <c r="OP192" i="33"/>
  <c r="RA73" i="21"/>
  <c r="RA192" i="33"/>
  <c r="QU73" i="21"/>
  <c r="QU192" i="33"/>
  <c r="QE73" i="21"/>
  <c r="QE192" i="33"/>
  <c r="SC73" i="21"/>
  <c r="SC192" i="33"/>
  <c r="EK73" i="21"/>
  <c r="EK192" i="33"/>
  <c r="OS192" i="33"/>
  <c r="OS73" i="21"/>
  <c r="NN73" i="21"/>
  <c r="NN192" i="33"/>
  <c r="PJ73" i="21"/>
  <c r="PJ192" i="33"/>
  <c r="QI73" i="21"/>
  <c r="QI192" i="33"/>
  <c r="BC73" i="21"/>
  <c r="BC192" i="33"/>
  <c r="FI73" i="21"/>
  <c r="FI192" i="33"/>
  <c r="RL73" i="21"/>
  <c r="RL192" i="33"/>
  <c r="QV73" i="21"/>
  <c r="QV192" i="33"/>
  <c r="QF73" i="21"/>
  <c r="QF192" i="33"/>
  <c r="PO73" i="21"/>
  <c r="PO192" i="33"/>
  <c r="OI73" i="21"/>
  <c r="OI192" i="33"/>
  <c r="GJ73" i="21"/>
  <c r="GJ192" i="33"/>
  <c r="KA73" i="21"/>
  <c r="KA192" i="33"/>
  <c r="LE73" i="21"/>
  <c r="LE192" i="33"/>
  <c r="LD73" i="21"/>
  <c r="LD192" i="33"/>
  <c r="HI73" i="21"/>
  <c r="HI192" i="33"/>
  <c r="CM73" i="21"/>
  <c r="CM192" i="33"/>
  <c r="KR73" i="21"/>
  <c r="KR192" i="33"/>
  <c r="KB73" i="21"/>
  <c r="KB192" i="33"/>
  <c r="FT73" i="21"/>
  <c r="FT192" i="33"/>
  <c r="ND73" i="21"/>
  <c r="ND192" i="33"/>
  <c r="MV73" i="21"/>
  <c r="MV192" i="33"/>
  <c r="MN73" i="21"/>
  <c r="MN192" i="33"/>
  <c r="MF73" i="21"/>
  <c r="MF192" i="33"/>
  <c r="LX73" i="21"/>
  <c r="LX192" i="33"/>
  <c r="LP73" i="21"/>
  <c r="LP192" i="33"/>
  <c r="LH73" i="21"/>
  <c r="LH192" i="33"/>
  <c r="JP73" i="21"/>
  <c r="JP192" i="33"/>
  <c r="JH73" i="21"/>
  <c r="JH192" i="33"/>
  <c r="IZ73" i="21"/>
  <c r="IZ192" i="33"/>
  <c r="IR73" i="21"/>
  <c r="IR192" i="33"/>
  <c r="IJ73" i="21"/>
  <c r="IJ192" i="33"/>
  <c r="IB73" i="21"/>
  <c r="IB192" i="33"/>
  <c r="HT73" i="21"/>
  <c r="HT192" i="33"/>
  <c r="HL73" i="21"/>
  <c r="HL192" i="33"/>
  <c r="GW73" i="21"/>
  <c r="GW192" i="33"/>
  <c r="FZ73" i="21"/>
  <c r="FZ192" i="33"/>
  <c r="FN73" i="21"/>
  <c r="FN192" i="33"/>
  <c r="FH73" i="21"/>
  <c r="FH192" i="33"/>
  <c r="ER73" i="21"/>
  <c r="ER192" i="33"/>
  <c r="FQ73" i="21"/>
  <c r="FQ192" i="33"/>
  <c r="EG73" i="21"/>
  <c r="EG192" i="33"/>
  <c r="DQ73" i="21"/>
  <c r="DQ192" i="33"/>
  <c r="BS73" i="21"/>
  <c r="BS192" i="33"/>
  <c r="ED73" i="21"/>
  <c r="ED192" i="33"/>
  <c r="DN73" i="21"/>
  <c r="DN192" i="33"/>
  <c r="BT73" i="21"/>
  <c r="BT192" i="33"/>
  <c r="CP73" i="21"/>
  <c r="CP192" i="33"/>
  <c r="BZ73" i="21"/>
  <c r="BZ192" i="33"/>
  <c r="BF73" i="21"/>
  <c r="BF192" i="33"/>
  <c r="AQ73" i="21"/>
  <c r="AQ192" i="33"/>
  <c r="AI73" i="21"/>
  <c r="AI192" i="33"/>
  <c r="AA73" i="21"/>
  <c r="AA192" i="33"/>
  <c r="S73" i="21"/>
  <c r="S192" i="33"/>
  <c r="K73" i="21"/>
  <c r="K192" i="33"/>
  <c r="C73" i="21"/>
  <c r="C192" i="33"/>
  <c r="DD83" i="21"/>
  <c r="NY83" i="21"/>
  <c r="AW79" i="21"/>
  <c r="AP79" i="21"/>
  <c r="KE83" i="21"/>
  <c r="BY81" i="21"/>
  <c r="JT81" i="21"/>
  <c r="NC81" i="21"/>
  <c r="BJ79" i="21"/>
  <c r="DN83" i="21"/>
  <c r="OM83" i="21"/>
  <c r="PL81" i="21"/>
  <c r="GM81" i="21"/>
  <c r="GB81" i="21"/>
  <c r="ND81" i="21"/>
  <c r="HN83" i="21"/>
  <c r="PT75" i="21"/>
  <c r="PT279" i="33"/>
  <c r="QH75" i="21"/>
  <c r="QH279" i="33"/>
  <c r="KQ75" i="21"/>
  <c r="KQ279" i="33"/>
  <c r="PI75" i="21"/>
  <c r="PI279" i="33"/>
  <c r="MM75" i="21"/>
  <c r="MM279" i="33"/>
  <c r="IV75" i="21"/>
  <c r="IV279" i="33"/>
  <c r="BH75" i="21"/>
  <c r="BH279" i="33"/>
  <c r="AU75" i="21"/>
  <c r="AU279" i="33"/>
  <c r="AQ75" i="21"/>
  <c r="AQ279" i="33"/>
  <c r="X75" i="21"/>
  <c r="X279" i="33"/>
  <c r="DT79" i="21"/>
  <c r="AH83" i="21"/>
  <c r="RV81" i="21"/>
  <c r="EJ79" i="21"/>
  <c r="OV83" i="21"/>
  <c r="QH83" i="21"/>
  <c r="J81" i="21"/>
  <c r="PA81" i="21"/>
  <c r="D60" i="20"/>
  <c r="F60" i="20"/>
  <c r="OK73" i="21"/>
  <c r="OK192" i="33"/>
  <c r="NU73" i="21"/>
  <c r="NU192" i="33"/>
  <c r="FL73" i="21"/>
  <c r="FL192" i="33"/>
  <c r="KH73" i="21"/>
  <c r="KH192" i="33"/>
  <c r="LS73" i="21"/>
  <c r="LS192" i="33"/>
  <c r="IM73" i="21"/>
  <c r="IM192" i="33"/>
  <c r="EX73" i="21"/>
  <c r="EX192" i="33"/>
  <c r="BU73" i="21"/>
  <c r="BU192" i="33"/>
  <c r="AD73" i="21"/>
  <c r="AD192" i="33"/>
  <c r="EW83" i="21"/>
  <c r="DW83" i="21"/>
  <c r="MW83" i="21"/>
  <c r="CL79" i="21"/>
  <c r="BY83" i="21"/>
  <c r="DX81" i="21"/>
  <c r="OH81" i="21"/>
  <c r="RB81" i="21"/>
  <c r="QW83" i="21"/>
  <c r="KQ81" i="21"/>
  <c r="MX81" i="21"/>
  <c r="DO81" i="21"/>
  <c r="PV75" i="21"/>
  <c r="PV279" i="33"/>
  <c r="QB75" i="21"/>
  <c r="QB279" i="33"/>
  <c r="QT75" i="21"/>
  <c r="QT279" i="33"/>
  <c r="LN75" i="21"/>
  <c r="LN279" i="33"/>
  <c r="KZ75" i="21"/>
  <c r="KZ279" i="33"/>
  <c r="MK75" i="21"/>
  <c r="MK279" i="33"/>
  <c r="BI75" i="21"/>
  <c r="BI279" i="33"/>
  <c r="FX75" i="21"/>
  <c r="FX279" i="33"/>
  <c r="DO75" i="21"/>
  <c r="DO279" i="33"/>
  <c r="J75" i="21"/>
  <c r="J279" i="33"/>
  <c r="AG83" i="21"/>
  <c r="EK83" i="21"/>
  <c r="MD81" i="21"/>
  <c r="J83" i="21"/>
  <c r="DR83" i="21"/>
  <c r="IS81" i="21"/>
  <c r="HZ83" i="21"/>
  <c r="SA73" i="21"/>
  <c r="SA192" i="33"/>
  <c r="PU73" i="21"/>
  <c r="PU192" i="33"/>
  <c r="OQ73" i="21"/>
  <c r="OQ192" i="33"/>
  <c r="GB73" i="21"/>
  <c r="GB192" i="33"/>
  <c r="MH73" i="21"/>
  <c r="MH192" i="33"/>
  <c r="JJ73" i="21"/>
  <c r="JJ192" i="33"/>
  <c r="GH73" i="21"/>
  <c r="GH192" i="33"/>
  <c r="EH73" i="21"/>
  <c r="EH192" i="33"/>
  <c r="C79" i="21"/>
  <c r="OF83" i="21"/>
  <c r="OY83" i="21"/>
  <c r="KD81" i="21"/>
  <c r="BL81" i="21"/>
  <c r="MO83" i="21"/>
  <c r="FJ81" i="21"/>
  <c r="KC83" i="21"/>
  <c r="BE75" i="21"/>
  <c r="BE279" i="33"/>
  <c r="QK75" i="21"/>
  <c r="QK279" i="33"/>
  <c r="HL75" i="21"/>
  <c r="HL279" i="33"/>
  <c r="NU75" i="21"/>
  <c r="NU279" i="33"/>
  <c r="MY75" i="21"/>
  <c r="MY279" i="33"/>
  <c r="HK75" i="21"/>
  <c r="HK279" i="33"/>
  <c r="GR75" i="21"/>
  <c r="GR279" i="33"/>
  <c r="BA75" i="21"/>
  <c r="BA279" i="33"/>
  <c r="I75" i="21"/>
  <c r="I279" i="33"/>
  <c r="EC81" i="21"/>
  <c r="LP81" i="21"/>
  <c r="DE83" i="21"/>
  <c r="RM81" i="21"/>
  <c r="RG73" i="21"/>
  <c r="RG192" i="33"/>
  <c r="PP73" i="21"/>
  <c r="PP192" i="33"/>
  <c r="QX73" i="21"/>
  <c r="QX192" i="33"/>
  <c r="NK73" i="21"/>
  <c r="NK192" i="33"/>
  <c r="LI73" i="21"/>
  <c r="LI192" i="33"/>
  <c r="HH81" i="21"/>
  <c r="G83" i="21"/>
  <c r="DO83" i="21"/>
  <c r="AX83" i="21"/>
  <c r="AV83" i="21"/>
  <c r="JE83" i="21"/>
  <c r="LU83" i="21"/>
  <c r="QF83" i="21"/>
  <c r="BB81" i="21"/>
  <c r="BQ81" i="21"/>
  <c r="CG81" i="21"/>
  <c r="FL81" i="21"/>
  <c r="JV81" i="21"/>
  <c r="DM81" i="21"/>
  <c r="GH81" i="21"/>
  <c r="OO81" i="21"/>
  <c r="PU81" i="21"/>
  <c r="RA81" i="21"/>
  <c r="LU81" i="21"/>
  <c r="NJ81" i="21"/>
  <c r="RS81" i="21"/>
  <c r="FU83" i="21"/>
  <c r="BK81" i="21"/>
  <c r="JK81" i="21"/>
  <c r="PZ81" i="21"/>
  <c r="FV83" i="21"/>
  <c r="KT83" i="21"/>
  <c r="BC79" i="21"/>
  <c r="FN79" i="21"/>
  <c r="CK83" i="21"/>
  <c r="CF81" i="21"/>
  <c r="KK81" i="21"/>
  <c r="QR81" i="21"/>
  <c r="DH83" i="21"/>
  <c r="CH83" i="21"/>
  <c r="BQ83" i="21"/>
  <c r="KV83" i="21"/>
  <c r="PP83" i="21"/>
  <c r="LP83" i="21"/>
  <c r="JG81" i="21"/>
  <c r="KM81" i="21"/>
  <c r="BL83" i="21"/>
  <c r="JS83" i="21"/>
  <c r="PF83" i="21"/>
  <c r="OT83" i="21"/>
  <c r="LZ75" i="21"/>
  <c r="LZ279" i="33"/>
  <c r="NV75" i="21"/>
  <c r="NV279" i="33"/>
  <c r="QI75" i="21"/>
  <c r="QI279" i="33"/>
  <c r="RN75" i="21"/>
  <c r="RN279" i="33"/>
  <c r="OL75" i="21"/>
  <c r="OL279" i="33"/>
  <c r="QR75" i="21"/>
  <c r="QR279" i="33"/>
  <c r="QL75" i="21"/>
  <c r="QL279" i="33"/>
  <c r="PF75" i="21"/>
  <c r="PF279" i="33"/>
  <c r="MB75" i="21"/>
  <c r="MB279" i="33"/>
  <c r="PP75" i="21"/>
  <c r="PP279" i="33"/>
  <c r="RF75" i="21"/>
  <c r="RF279" i="33"/>
  <c r="LX75" i="21"/>
  <c r="LX279" i="33"/>
  <c r="PW75" i="21"/>
  <c r="PW279" i="33"/>
  <c r="OB75" i="21"/>
  <c r="OB279" i="33"/>
  <c r="PZ75" i="21"/>
  <c r="PZ279" i="33"/>
  <c r="MH75" i="21"/>
  <c r="MH279" i="33"/>
  <c r="EX75" i="21"/>
  <c r="EX279" i="33"/>
  <c r="OA75" i="21"/>
  <c r="OA279" i="33"/>
  <c r="RU75" i="21"/>
  <c r="RU279" i="33"/>
  <c r="KA75" i="21"/>
  <c r="KA279" i="33"/>
  <c r="SG75" i="21"/>
  <c r="SG279" i="33"/>
  <c r="RY75" i="21"/>
  <c r="RY279" i="33"/>
  <c r="OS75" i="21"/>
  <c r="OS279" i="33"/>
  <c r="NM75" i="21"/>
  <c r="NM279" i="33"/>
  <c r="KB75" i="21"/>
  <c r="KB279" i="33"/>
  <c r="EP75" i="21"/>
  <c r="EP279" i="33"/>
  <c r="JP75" i="21"/>
  <c r="JP279" i="33"/>
  <c r="JL75" i="21"/>
  <c r="JL279" i="33"/>
  <c r="DC75" i="21"/>
  <c r="DC279" i="33"/>
  <c r="MU75" i="21"/>
  <c r="MU279" i="33"/>
  <c r="ME75" i="21"/>
  <c r="ME279" i="33"/>
  <c r="LO75" i="21"/>
  <c r="LO279" i="33"/>
  <c r="JW75" i="21"/>
  <c r="JW279" i="33"/>
  <c r="KO75" i="21"/>
  <c r="KO279" i="33"/>
  <c r="JO75" i="21"/>
  <c r="JO279" i="33"/>
  <c r="II75" i="21"/>
  <c r="II279" i="33"/>
  <c r="FM75" i="21"/>
  <c r="FM279" i="33"/>
  <c r="JE75" i="21"/>
  <c r="JE279" i="33"/>
  <c r="HY75" i="21"/>
  <c r="HY279" i="33"/>
  <c r="ER75" i="21"/>
  <c r="ER279" i="33"/>
  <c r="HD75" i="21"/>
  <c r="HD279" i="33"/>
  <c r="GN75" i="21"/>
  <c r="GN279" i="33"/>
  <c r="GK75" i="21"/>
  <c r="GK279" i="33"/>
  <c r="GC75" i="21"/>
  <c r="GC279" i="33"/>
  <c r="FU75" i="21"/>
  <c r="FU279" i="33"/>
  <c r="FC75" i="21"/>
  <c r="FC279" i="33"/>
  <c r="EM75" i="21"/>
  <c r="EM279" i="33"/>
  <c r="ED75" i="21"/>
  <c r="ED279" i="33"/>
  <c r="DN75" i="21"/>
  <c r="DN279" i="33"/>
  <c r="AK75" i="21"/>
  <c r="AK279" i="33"/>
  <c r="DY75" i="21"/>
  <c r="DY279" i="33"/>
  <c r="DI75" i="21"/>
  <c r="DI279" i="33"/>
  <c r="AO75" i="21"/>
  <c r="AO279" i="33"/>
  <c r="AZ75" i="21"/>
  <c r="AZ279" i="33"/>
  <c r="AC75" i="21"/>
  <c r="AC279" i="33"/>
  <c r="CS75" i="21"/>
  <c r="CS279" i="33"/>
  <c r="CK75" i="21"/>
  <c r="CK279" i="33"/>
  <c r="CC75" i="21"/>
  <c r="CC279" i="33"/>
  <c r="BU75" i="21"/>
  <c r="BU279" i="33"/>
  <c r="BM75" i="21"/>
  <c r="BM279" i="33"/>
  <c r="AD75" i="21"/>
  <c r="AD279" i="33"/>
  <c r="AN75" i="21"/>
  <c r="AN279" i="33"/>
  <c r="H75" i="21"/>
  <c r="H279" i="33"/>
  <c r="CA79" i="21"/>
  <c r="BN79" i="21"/>
  <c r="AC79" i="21"/>
  <c r="FE79" i="21"/>
  <c r="AE79" i="21"/>
  <c r="V79" i="21"/>
  <c r="AN79" i="21"/>
  <c r="Y83" i="21"/>
  <c r="EG83" i="21"/>
  <c r="GH83" i="21"/>
  <c r="AU83" i="21"/>
  <c r="MM83" i="21"/>
  <c r="QV83" i="21"/>
  <c r="AV81" i="21"/>
  <c r="AP81" i="21"/>
  <c r="CM81" i="21"/>
  <c r="CH81" i="21"/>
  <c r="DI81" i="21"/>
  <c r="IJ81" i="21"/>
  <c r="JP81" i="21"/>
  <c r="KV81" i="21"/>
  <c r="GV81" i="21"/>
  <c r="OI81" i="21"/>
  <c r="PO81" i="21"/>
  <c r="GT81" i="21"/>
  <c r="MB81" i="21"/>
  <c r="MN81" i="21"/>
  <c r="HA83" i="21"/>
  <c r="FZ81" i="21"/>
  <c r="FW81" i="21"/>
  <c r="AC83" i="21"/>
  <c r="FE83" i="21"/>
  <c r="JT83" i="21"/>
  <c r="B79" i="21"/>
  <c r="B101" i="21" s="1"/>
  <c r="B115" i="21"/>
  <c r="AD83" i="21"/>
  <c r="BP83" i="21"/>
  <c r="SB83" i="21"/>
  <c r="DJ83" i="21"/>
  <c r="AS83" i="21"/>
  <c r="FP83" i="21"/>
  <c r="BD83" i="21"/>
  <c r="IU83" i="21"/>
  <c r="NV83" i="21"/>
  <c r="NS83" i="21"/>
  <c r="JS81" i="21"/>
  <c r="EV81" i="21"/>
  <c r="HB83" i="21"/>
  <c r="FI79" i="21"/>
  <c r="FE81" i="21"/>
  <c r="CQ79" i="21"/>
  <c r="CD79" i="21"/>
  <c r="AS79" i="21"/>
  <c r="AA79" i="21"/>
  <c r="BH79" i="21"/>
  <c r="AQ79" i="21"/>
  <c r="BM79" i="21"/>
  <c r="AA83" i="21"/>
  <c r="EI83" i="21"/>
  <c r="GJ83" i="21"/>
  <c r="FM83" i="21"/>
  <c r="RY83" i="21"/>
  <c r="ND83" i="21"/>
  <c r="JO83" i="21"/>
  <c r="AX81" i="21"/>
  <c r="S81" i="21"/>
  <c r="AE81" i="21"/>
  <c r="DD81" i="21"/>
  <c r="EL81" i="21"/>
  <c r="IL81" i="21"/>
  <c r="JR81" i="21"/>
  <c r="KX81" i="21"/>
  <c r="LF81" i="21"/>
  <c r="OK81" i="21"/>
  <c r="QW81" i="21"/>
  <c r="EP81" i="21"/>
  <c r="MR81" i="21"/>
  <c r="LE81" i="21"/>
  <c r="RE73" i="21"/>
  <c r="RE192" i="33"/>
  <c r="KS73" i="21"/>
  <c r="KS192" i="33"/>
  <c r="PI73" i="21"/>
  <c r="PI192" i="33"/>
  <c r="QS73" i="21"/>
  <c r="QS192" i="33"/>
  <c r="QC73" i="21"/>
  <c r="QC192" i="33"/>
  <c r="RX73" i="21"/>
  <c r="RX192" i="33"/>
  <c r="RY73" i="21"/>
  <c r="RY192" i="33"/>
  <c r="OB73" i="21"/>
  <c r="OB192" i="33"/>
  <c r="HF73" i="21"/>
  <c r="HF192" i="33"/>
  <c r="OW73" i="21"/>
  <c r="OW192" i="33"/>
  <c r="PS73" i="21"/>
  <c r="PS192" i="33"/>
  <c r="FR73" i="21"/>
  <c r="FR192" i="33"/>
  <c r="RV73" i="21"/>
  <c r="RV192" i="33"/>
  <c r="RJ73" i="21"/>
  <c r="RJ192" i="33"/>
  <c r="QT73" i="21"/>
  <c r="QT192" i="33"/>
  <c r="QD73" i="21"/>
  <c r="QD192" i="33"/>
  <c r="PK73" i="21"/>
  <c r="PK192" i="33"/>
  <c r="OE73" i="21"/>
  <c r="OE192" i="33"/>
  <c r="EU73" i="21"/>
  <c r="EU192" i="33"/>
  <c r="GV73" i="21"/>
  <c r="GV192" i="33"/>
  <c r="KW73" i="21"/>
  <c r="KW192" i="33"/>
  <c r="LC73" i="21"/>
  <c r="LC192" i="33"/>
  <c r="HH73" i="21"/>
  <c r="HH192" i="33"/>
  <c r="AW73" i="21"/>
  <c r="AW192" i="33"/>
  <c r="KP73" i="21"/>
  <c r="KP192" i="33"/>
  <c r="JZ73" i="21"/>
  <c r="JZ192" i="33"/>
  <c r="FA73" i="21"/>
  <c r="FA192" i="33"/>
  <c r="NC73" i="21"/>
  <c r="NC192" i="33"/>
  <c r="MU73" i="21"/>
  <c r="MU192" i="33"/>
  <c r="MM73" i="21"/>
  <c r="MM192" i="33"/>
  <c r="ME73" i="21"/>
  <c r="ME192" i="33"/>
  <c r="LW73" i="21"/>
  <c r="LW192" i="33"/>
  <c r="LO73" i="21"/>
  <c r="LO192" i="33"/>
  <c r="LG73" i="21"/>
  <c r="LG192" i="33"/>
  <c r="JO73" i="21"/>
  <c r="JO192" i="33"/>
  <c r="JG73" i="21"/>
  <c r="JG192" i="33"/>
  <c r="IY73" i="21"/>
  <c r="IY192" i="33"/>
  <c r="IQ73" i="21"/>
  <c r="IQ192" i="33"/>
  <c r="II73" i="21"/>
  <c r="II192" i="33"/>
  <c r="IA73" i="21"/>
  <c r="IA192" i="33"/>
  <c r="HS73" i="21"/>
  <c r="HS192" i="33"/>
  <c r="HK73" i="21"/>
  <c r="HK192" i="33"/>
  <c r="GU73" i="21"/>
  <c r="GU192" i="33"/>
  <c r="FV73" i="21"/>
  <c r="FV192" i="33"/>
  <c r="FG73" i="21"/>
  <c r="FG192" i="33"/>
  <c r="FF73" i="21"/>
  <c r="FF192" i="33"/>
  <c r="EP73" i="21"/>
  <c r="EP192" i="33"/>
  <c r="FM73" i="21"/>
  <c r="FM192" i="33"/>
  <c r="EE73" i="21"/>
  <c r="EE192" i="33"/>
  <c r="DO73" i="21"/>
  <c r="DO192" i="33"/>
  <c r="BE73" i="21"/>
  <c r="BE192" i="33"/>
  <c r="EB73" i="21"/>
  <c r="EB192" i="33"/>
  <c r="DL73" i="21"/>
  <c r="DL192" i="33"/>
  <c r="BP73" i="21"/>
  <c r="BP192" i="33"/>
  <c r="CN73" i="21"/>
  <c r="CN192" i="33"/>
  <c r="BX73" i="21"/>
  <c r="BX192" i="33"/>
  <c r="BD73" i="21"/>
  <c r="BD192" i="33"/>
  <c r="AP73" i="21"/>
  <c r="AP192" i="33"/>
  <c r="AH73" i="21"/>
  <c r="AH192" i="33"/>
  <c r="Z73" i="21"/>
  <c r="Z192" i="33"/>
  <c r="R73" i="21"/>
  <c r="R192" i="33"/>
  <c r="J73" i="21"/>
  <c r="J192" i="33"/>
  <c r="B73" i="21"/>
  <c r="B192" i="33"/>
  <c r="FN83" i="21"/>
  <c r="BX81" i="21"/>
  <c r="JC81" i="21"/>
  <c r="PR81" i="21"/>
  <c r="LY81" i="21"/>
  <c r="GD83" i="21"/>
  <c r="RP83" i="21"/>
  <c r="OM81" i="21"/>
  <c r="JA83" i="21"/>
  <c r="BR83" i="21"/>
  <c r="CN81" i="21"/>
  <c r="JE81" i="21"/>
  <c r="GS81" i="21"/>
  <c r="AM83" i="21"/>
  <c r="PL83" i="21"/>
  <c r="JF81" i="21"/>
  <c r="KL81" i="21"/>
  <c r="RQ81" i="21"/>
  <c r="FY81" i="21"/>
  <c r="N81" i="21"/>
  <c r="FG81" i="21"/>
  <c r="E81" i="21"/>
  <c r="MA81" i="21"/>
  <c r="SD83" i="21"/>
  <c r="CV83" i="21"/>
  <c r="KJ75" i="21"/>
  <c r="KJ279" i="33"/>
  <c r="KC75" i="21"/>
  <c r="KC279" i="33"/>
  <c r="NX75" i="21"/>
  <c r="NX279" i="33"/>
  <c r="PH75" i="21"/>
  <c r="PH279" i="33"/>
  <c r="LR75" i="21"/>
  <c r="LR279" i="33"/>
  <c r="SC75" i="21"/>
  <c r="SC279" i="33"/>
  <c r="ML75" i="21"/>
  <c r="ML279" i="33"/>
  <c r="LG75" i="21"/>
  <c r="LG279" i="33"/>
  <c r="DE75" i="21"/>
  <c r="DE279" i="33"/>
  <c r="GV75" i="21"/>
  <c r="GV279" i="33"/>
  <c r="FK75" i="21"/>
  <c r="FK279" i="33"/>
  <c r="EG75" i="21"/>
  <c r="EG279" i="33"/>
  <c r="S75" i="21"/>
  <c r="S279" i="33"/>
  <c r="CG75" i="21"/>
  <c r="CG279" i="33"/>
  <c r="BQ75" i="21"/>
  <c r="BQ279" i="33"/>
  <c r="Q79" i="21"/>
  <c r="CU79" i="21"/>
  <c r="HM83" i="21"/>
  <c r="BZ81" i="21"/>
  <c r="HT81" i="21"/>
  <c r="KF81" i="21"/>
  <c r="LD81" i="21"/>
  <c r="PE83" i="21"/>
  <c r="PX83" i="21"/>
  <c r="SF83" i="21"/>
  <c r="GS83" i="21"/>
  <c r="IM83" i="21"/>
  <c r="BM81" i="21"/>
  <c r="AG79" i="21"/>
  <c r="FJ79" i="21"/>
  <c r="BX83" i="21"/>
  <c r="KH81" i="21"/>
  <c r="EY81" i="21"/>
  <c r="SB73" i="21"/>
  <c r="SB192" i="33"/>
  <c r="QQ73" i="21"/>
  <c r="QQ192" i="33"/>
  <c r="RB73" i="21"/>
  <c r="RB192" i="33"/>
  <c r="NO73" i="21"/>
  <c r="NO192" i="33"/>
  <c r="EW73" i="21"/>
  <c r="EW192" i="33"/>
  <c r="JR73" i="21"/>
  <c r="JR192" i="33"/>
  <c r="MI73" i="21"/>
  <c r="MI192" i="33"/>
  <c r="FK73" i="21"/>
  <c r="FK192" i="33"/>
  <c r="HW73" i="21"/>
  <c r="HW192" i="33"/>
  <c r="DE73" i="21"/>
  <c r="DE192" i="33"/>
  <c r="DW73" i="21"/>
  <c r="DW192" i="33"/>
  <c r="BQ73" i="21"/>
  <c r="BQ192" i="33"/>
  <c r="AL73" i="21"/>
  <c r="AL192" i="33"/>
  <c r="F73" i="21"/>
  <c r="F192" i="33"/>
  <c r="OW83" i="21"/>
  <c r="NL81" i="21"/>
  <c r="EP83" i="21"/>
  <c r="CS83" i="21"/>
  <c r="LB83" i="21"/>
  <c r="BF79" i="21"/>
  <c r="G79" i="21"/>
  <c r="DP83" i="21"/>
  <c r="BC81" i="21"/>
  <c r="BU81" i="21"/>
  <c r="FP81" i="21"/>
  <c r="PV81" i="21"/>
  <c r="RI75" i="21"/>
  <c r="RI279" i="33"/>
  <c r="PO75" i="21"/>
  <c r="PO279" i="33"/>
  <c r="QQ75" i="21"/>
  <c r="QQ279" i="33"/>
  <c r="OU75" i="21"/>
  <c r="OU279" i="33"/>
  <c r="JU75" i="21"/>
  <c r="JU279" i="33"/>
  <c r="PE75" i="21"/>
  <c r="PE279" i="33"/>
  <c r="KG75" i="21"/>
  <c r="KG279" i="33"/>
  <c r="LU75" i="21"/>
  <c r="LU279" i="33"/>
  <c r="IU75" i="21"/>
  <c r="IU279" i="33"/>
  <c r="BD75" i="21"/>
  <c r="BD279" i="33"/>
  <c r="GF75" i="21"/>
  <c r="GF279" i="33"/>
  <c r="DT75" i="21"/>
  <c r="DT279" i="33"/>
  <c r="C75" i="21"/>
  <c r="C279" i="33"/>
  <c r="CN75" i="21"/>
  <c r="CN279" i="33"/>
  <c r="BP75" i="21"/>
  <c r="BP279" i="33"/>
  <c r="IC83" i="21"/>
  <c r="MP83" i="21"/>
  <c r="LV81" i="21"/>
  <c r="HT83" i="21"/>
  <c r="CC79" i="21"/>
  <c r="PD83" i="21"/>
  <c r="B81" i="21"/>
  <c r="MR83" i="21"/>
  <c r="AK81" i="21"/>
  <c r="JY81" i="21"/>
  <c r="EW81" i="21"/>
  <c r="OR81" i="21"/>
  <c r="PX81" i="21"/>
  <c r="RL81" i="21"/>
  <c r="MH81" i="21"/>
  <c r="JX83" i="21"/>
  <c r="KJ81" i="21"/>
  <c r="AI83" i="21"/>
  <c r="EM83" i="21"/>
  <c r="SG83" i="21"/>
  <c r="KI83" i="21"/>
  <c r="SE73" i="21"/>
  <c r="SE192" i="33"/>
  <c r="NQ73" i="21"/>
  <c r="NQ192" i="33"/>
  <c r="NT73" i="21"/>
  <c r="NT192" i="33"/>
  <c r="QZ73" i="21"/>
  <c r="QZ192" i="33"/>
  <c r="BO73" i="21"/>
  <c r="BO192" i="33"/>
  <c r="KV73" i="21"/>
  <c r="KV192" i="33"/>
  <c r="NF73" i="21"/>
  <c r="NF192" i="33"/>
  <c r="LR73" i="21"/>
  <c r="LR192" i="33"/>
  <c r="IT73" i="21"/>
  <c r="IT192" i="33"/>
  <c r="HV73" i="21"/>
  <c r="HV192" i="33"/>
  <c r="BJ73" i="21"/>
  <c r="BJ192" i="33"/>
  <c r="AU73" i="21"/>
  <c r="AU192" i="33"/>
  <c r="DR73" i="21"/>
  <c r="DR192" i="33"/>
  <c r="AS73" i="21"/>
  <c r="AS192" i="33"/>
  <c r="AC73" i="21"/>
  <c r="AC192" i="33"/>
  <c r="BP79" i="21"/>
  <c r="NI83" i="21"/>
  <c r="EO79" i="21"/>
  <c r="CZ83" i="21"/>
  <c r="I81" i="21"/>
  <c r="AD81" i="21"/>
  <c r="FK81" i="21"/>
  <c r="MP81" i="21"/>
  <c r="KY81" i="21"/>
  <c r="DM83" i="21"/>
  <c r="LD83" i="21"/>
  <c r="EX83" i="21"/>
  <c r="AA81" i="21"/>
  <c r="D62" i="20"/>
  <c r="F62" i="20"/>
  <c r="QX75" i="21"/>
  <c r="QX279" i="33"/>
  <c r="IN75" i="21"/>
  <c r="IN279" i="33"/>
  <c r="QN75" i="21"/>
  <c r="QN279" i="33"/>
  <c r="GQ75" i="21"/>
  <c r="GQ279" i="33"/>
  <c r="HV75" i="21"/>
  <c r="HV279" i="33"/>
  <c r="HA75" i="21"/>
  <c r="HA279" i="33"/>
  <c r="FF75" i="21"/>
  <c r="FF279" i="33"/>
  <c r="KM75" i="21"/>
  <c r="KM279" i="33"/>
  <c r="JM75" i="21"/>
  <c r="JM279" i="33"/>
  <c r="GM75" i="21"/>
  <c r="GM279" i="33"/>
  <c r="EQ75" i="21"/>
  <c r="EQ279" i="33"/>
  <c r="O75" i="21"/>
  <c r="O279" i="33"/>
  <c r="BO75" i="21"/>
  <c r="BO279" i="33"/>
  <c r="CD83" i="21"/>
  <c r="CT83" i="21"/>
  <c r="DC81" i="21"/>
  <c r="CK81" i="21"/>
  <c r="IR81" i="21"/>
  <c r="GZ81" i="21"/>
  <c r="RC81" i="21"/>
  <c r="LJ81" i="21"/>
  <c r="BF83" i="21"/>
  <c r="T81" i="21"/>
  <c r="DY81" i="21"/>
  <c r="FF79" i="21"/>
  <c r="JU81" i="21"/>
  <c r="FT83" i="21"/>
  <c r="V81" i="21"/>
  <c r="HN81" i="21"/>
  <c r="PQ81" i="21"/>
  <c r="RM73" i="21"/>
  <c r="RM192" i="33"/>
  <c r="NM73" i="21"/>
  <c r="NM192" i="33"/>
  <c r="KO73" i="21"/>
  <c r="KO192" i="33"/>
  <c r="OM73" i="21"/>
  <c r="OM192" i="33"/>
  <c r="EM73" i="21"/>
  <c r="EM192" i="33"/>
  <c r="KT73" i="21"/>
  <c r="KT192" i="33"/>
  <c r="NE73" i="21"/>
  <c r="NE192" i="33"/>
  <c r="IC73" i="21"/>
  <c r="IC192" i="33"/>
  <c r="QJ81" i="21"/>
  <c r="BH83" i="21"/>
  <c r="EY83" i="21"/>
  <c r="HD83" i="21"/>
  <c r="CU83" i="21"/>
  <c r="NG83" i="21"/>
  <c r="LZ83" i="21"/>
  <c r="JK83" i="21"/>
  <c r="OG81" i="21"/>
  <c r="DS79" i="21"/>
  <c r="BO83" i="21"/>
  <c r="NB83" i="21"/>
  <c r="AK83" i="21"/>
  <c r="NX83" i="21"/>
  <c r="AZ81" i="21"/>
  <c r="HX81" i="21"/>
  <c r="NW81" i="21"/>
  <c r="FA81" i="21"/>
  <c r="DV83" i="21"/>
  <c r="LS83" i="21"/>
  <c r="N79" i="21"/>
  <c r="EK79" i="21"/>
  <c r="DR79" i="21"/>
  <c r="CM79" i="21"/>
  <c r="CP79" i="21"/>
  <c r="DI79" i="21"/>
  <c r="DU79" i="21"/>
  <c r="AN83" i="21"/>
  <c r="ER83" i="21"/>
  <c r="GW83" i="21"/>
  <c r="IT83" i="21"/>
  <c r="KR83" i="21"/>
  <c r="MJ83" i="21"/>
  <c r="AH81" i="21"/>
  <c r="DA81" i="21"/>
  <c r="DT81" i="21"/>
  <c r="ES81" i="21"/>
  <c r="IA81" i="21"/>
  <c r="HA81" i="21"/>
  <c r="OX81" i="21"/>
  <c r="PF81" i="21"/>
  <c r="QL81" i="21"/>
  <c r="GF81" i="21"/>
  <c r="RU81" i="21"/>
  <c r="CP81" i="21"/>
  <c r="BC83" i="21"/>
  <c r="ET81" i="21"/>
  <c r="PB81" i="21"/>
  <c r="AG81" i="21"/>
  <c r="GI81" i="21"/>
  <c r="NF81" i="21"/>
  <c r="IB83" i="21"/>
  <c r="AS81" i="21"/>
  <c r="KC81" i="21"/>
  <c r="NI81" i="21"/>
  <c r="JS75" i="21"/>
  <c r="JS279" i="33"/>
  <c r="MV75" i="21"/>
  <c r="MV279" i="33"/>
  <c r="PU75" i="21"/>
  <c r="PU279" i="33"/>
  <c r="RK75" i="21"/>
  <c r="RK279" i="33"/>
  <c r="NN75" i="21"/>
  <c r="NN279" i="33"/>
  <c r="PL75" i="21"/>
  <c r="PL279" i="33"/>
  <c r="QJ75" i="21"/>
  <c r="QJ279" i="33"/>
  <c r="OQ75" i="21"/>
  <c r="OQ279" i="33"/>
  <c r="LL75" i="21"/>
  <c r="LL279" i="33"/>
  <c r="PC75" i="21"/>
  <c r="PC279" i="33"/>
  <c r="RE75" i="21"/>
  <c r="RE279" i="33"/>
  <c r="KV75" i="21"/>
  <c r="KV279" i="33"/>
  <c r="PR75" i="21"/>
  <c r="PR279" i="33"/>
  <c r="NW75" i="21"/>
  <c r="NW279" i="33"/>
  <c r="PY75" i="21"/>
  <c r="PY279" i="33"/>
  <c r="LJ75" i="21"/>
  <c r="LJ279" i="33"/>
  <c r="MR75" i="21"/>
  <c r="MR279" i="33"/>
  <c r="NR75" i="21"/>
  <c r="NR279" i="33"/>
  <c r="RQ75" i="21"/>
  <c r="RQ279" i="33"/>
  <c r="JV75" i="21"/>
  <c r="JV279" i="33"/>
  <c r="SF75" i="21"/>
  <c r="SF279" i="33"/>
  <c r="RX75" i="21"/>
  <c r="RX279" i="33"/>
  <c r="OO75" i="21"/>
  <c r="OO279" i="33"/>
  <c r="MZ75" i="21"/>
  <c r="MZ279" i="33"/>
  <c r="JJ75" i="21"/>
  <c r="JJ279" i="33"/>
  <c r="RS75" i="21"/>
  <c r="RS279" i="33"/>
  <c r="LD75" i="21"/>
  <c r="LD279" i="33"/>
  <c r="IX75" i="21"/>
  <c r="IX279" i="33"/>
  <c r="NI75" i="21"/>
  <c r="NI279" i="33"/>
  <c r="MS75" i="21"/>
  <c r="MS279" i="33"/>
  <c r="MC75" i="21"/>
  <c r="MC279" i="33"/>
  <c r="LM75" i="21"/>
  <c r="LM279" i="33"/>
  <c r="IZ75" i="21"/>
  <c r="IZ279" i="33"/>
  <c r="JZ75" i="21"/>
  <c r="JZ279" i="33"/>
  <c r="JK75" i="21"/>
  <c r="JK279" i="33"/>
  <c r="IE75" i="21"/>
  <c r="IE279" i="33"/>
  <c r="EL75" i="21"/>
  <c r="EL279" i="33"/>
  <c r="JA75" i="21"/>
  <c r="JA279" i="33"/>
  <c r="HU75" i="21"/>
  <c r="HU279" i="33"/>
  <c r="AT75" i="21"/>
  <c r="AT279" i="33"/>
  <c r="HB75" i="21"/>
  <c r="HB279" i="33"/>
  <c r="FJ75" i="21"/>
  <c r="FJ279" i="33"/>
  <c r="GJ75" i="21"/>
  <c r="GJ279" i="33"/>
  <c r="GB75" i="21"/>
  <c r="GB279" i="33"/>
  <c r="FT75" i="21"/>
  <c r="FT279" i="33"/>
  <c r="FA75" i="21"/>
  <c r="FA279" i="33"/>
  <c r="EK75" i="21"/>
  <c r="EK279" i="33"/>
  <c r="EB75" i="21"/>
  <c r="EB279" i="33"/>
  <c r="DL75" i="21"/>
  <c r="DL279" i="33"/>
  <c r="E75" i="21"/>
  <c r="E279" i="33"/>
  <c r="DW75" i="21"/>
  <c r="DW279" i="33"/>
  <c r="DG75" i="21"/>
  <c r="DG279" i="33"/>
  <c r="AX75" i="21"/>
  <c r="AX279" i="33"/>
  <c r="AY75" i="21"/>
  <c r="AY279" i="33"/>
  <c r="K75" i="21"/>
  <c r="K279" i="33"/>
  <c r="CR75" i="21"/>
  <c r="CR279" i="33"/>
  <c r="CJ75" i="21"/>
  <c r="CJ279" i="33"/>
  <c r="CB75" i="21"/>
  <c r="CB279" i="33"/>
  <c r="BT75" i="21"/>
  <c r="BT279" i="33"/>
  <c r="BL75" i="21"/>
  <c r="BL279" i="33"/>
  <c r="Z75" i="21"/>
  <c r="Z279" i="33"/>
  <c r="AJ75" i="21"/>
  <c r="AJ279" i="33"/>
  <c r="D75" i="21"/>
  <c r="D279" i="33"/>
  <c r="CW83" i="21"/>
  <c r="CC83" i="21"/>
  <c r="LF83" i="21"/>
  <c r="RW83" i="21"/>
  <c r="IQ83" i="21"/>
  <c r="NO83" i="21"/>
  <c r="LQ81" i="21"/>
  <c r="MC81" i="21"/>
  <c r="DL83" i="21"/>
  <c r="KL83" i="21"/>
  <c r="DN81" i="21"/>
  <c r="EA79" i="21"/>
  <c r="BQ79" i="21"/>
  <c r="CN83" i="21"/>
  <c r="CX81" i="21"/>
  <c r="KR81" i="21"/>
  <c r="RG81" i="21"/>
  <c r="CY83" i="21"/>
  <c r="LA81" i="21"/>
  <c r="QZ81" i="21"/>
  <c r="AP83" i="21"/>
  <c r="ET83" i="21"/>
  <c r="GY83" i="21"/>
  <c r="JB83" i="21"/>
  <c r="LL83" i="21"/>
  <c r="HS83" i="21"/>
  <c r="QZ83" i="21"/>
  <c r="F81" i="21"/>
  <c r="G81" i="21"/>
  <c r="FI81" i="21"/>
  <c r="IC81" i="21"/>
  <c r="JI81" i="21"/>
  <c r="KO81" i="21"/>
  <c r="C81" i="21"/>
  <c r="OB81" i="21"/>
  <c r="QV81" i="21"/>
  <c r="HG81" i="21"/>
  <c r="EK81" i="21"/>
  <c r="EO81" i="21"/>
  <c r="ID83" i="21"/>
  <c r="E83" i="21"/>
  <c r="EA81" i="21"/>
  <c r="PS81" i="21"/>
  <c r="KQ83" i="21"/>
  <c r="C83" i="21"/>
  <c r="DK83" i="21"/>
  <c r="CA83" i="21"/>
  <c r="FQ83" i="21"/>
  <c r="BM83" i="21"/>
  <c r="IY83" i="21"/>
  <c r="OA83" i="21"/>
  <c r="OC81" i="21"/>
  <c r="LC81" i="21"/>
  <c r="NR73" i="21"/>
  <c r="NR192" i="33"/>
  <c r="OZ73" i="21"/>
  <c r="OZ192" i="33"/>
  <c r="OT73" i="21"/>
  <c r="OT192" i="33"/>
  <c r="QM73" i="21"/>
  <c r="QM192" i="33"/>
  <c r="PY73" i="21"/>
  <c r="PY192" i="33"/>
  <c r="PQ73" i="21"/>
  <c r="PQ192" i="33"/>
  <c r="PN73" i="21"/>
  <c r="PN192" i="33"/>
  <c r="NP73" i="21"/>
  <c r="NP192" i="33"/>
  <c r="SD73" i="21"/>
  <c r="SD192" i="33"/>
  <c r="RC73" i="21"/>
  <c r="RC192" i="33"/>
  <c r="PM73" i="21"/>
  <c r="PM192" i="33"/>
  <c r="DD73" i="21"/>
  <c r="DD192" i="33"/>
  <c r="RR73" i="21"/>
  <c r="RR192" i="33"/>
  <c r="RH73" i="21"/>
  <c r="RH192" i="33"/>
  <c r="QR73" i="21"/>
  <c r="QR192" i="33"/>
  <c r="QB73" i="21"/>
  <c r="QB192" i="33"/>
  <c r="PG73" i="21"/>
  <c r="PG192" i="33"/>
  <c r="OA73" i="21"/>
  <c r="OA192" i="33"/>
  <c r="RT73" i="21"/>
  <c r="RT192" i="33"/>
  <c r="GI73" i="21"/>
  <c r="GI192" i="33"/>
  <c r="KG73" i="21"/>
  <c r="KG192" i="33"/>
  <c r="KY73" i="21"/>
  <c r="KY192" i="33"/>
  <c r="GR73" i="21"/>
  <c r="GR192" i="33"/>
  <c r="LF73" i="21"/>
  <c r="LF192" i="33"/>
  <c r="KN73" i="21"/>
  <c r="KN192" i="33"/>
  <c r="JX73" i="21"/>
  <c r="JX192" i="33"/>
  <c r="CX73" i="21"/>
  <c r="CX192" i="33"/>
  <c r="NB73" i="21"/>
  <c r="NB192" i="33"/>
  <c r="MT73" i="21"/>
  <c r="MT192" i="33"/>
  <c r="ML73" i="21"/>
  <c r="ML192" i="33"/>
  <c r="MD73" i="21"/>
  <c r="MD192" i="33"/>
  <c r="LV73" i="21"/>
  <c r="LV192" i="33"/>
  <c r="LN73" i="21"/>
  <c r="LN192" i="33"/>
  <c r="GZ73" i="21"/>
  <c r="GZ192" i="33"/>
  <c r="JN73" i="21"/>
  <c r="JN192" i="33"/>
  <c r="JF73" i="21"/>
  <c r="JF192" i="33"/>
  <c r="IX73" i="21"/>
  <c r="IX192" i="33"/>
  <c r="IP73" i="21"/>
  <c r="IP192" i="33"/>
  <c r="IH73" i="21"/>
  <c r="IH192" i="33"/>
  <c r="HZ73" i="21"/>
  <c r="HZ192" i="33"/>
  <c r="HR73" i="21"/>
  <c r="HR192" i="33"/>
  <c r="HJ73" i="21"/>
  <c r="HJ192" i="33"/>
  <c r="GS73" i="21"/>
  <c r="GS192" i="33"/>
  <c r="FP73" i="21"/>
  <c r="FP192" i="33"/>
  <c r="EQ73" i="21"/>
  <c r="EQ192" i="33"/>
  <c r="FD73" i="21"/>
  <c r="FD192" i="33"/>
  <c r="EN73" i="21"/>
  <c r="EN192" i="33"/>
  <c r="CU73" i="21"/>
  <c r="CU192" i="33"/>
  <c r="EC73" i="21"/>
  <c r="EC192" i="33"/>
  <c r="DM73" i="21"/>
  <c r="DM192" i="33"/>
  <c r="DF73" i="21"/>
  <c r="DF192" i="33"/>
  <c r="DZ73" i="21"/>
  <c r="DZ192" i="33"/>
  <c r="DJ73" i="21"/>
  <c r="DJ192" i="33"/>
  <c r="BL73" i="21"/>
  <c r="BL192" i="33"/>
  <c r="CL73" i="21"/>
  <c r="CL192" i="33"/>
  <c r="BV73" i="21"/>
  <c r="BV192" i="33"/>
  <c r="BB73" i="21"/>
  <c r="BB192" i="33"/>
  <c r="AO73" i="21"/>
  <c r="AO192" i="33"/>
  <c r="AG73" i="21"/>
  <c r="AG192" i="33"/>
  <c r="Y73" i="21"/>
  <c r="Y192" i="33"/>
  <c r="Q73" i="21"/>
  <c r="Q192" i="33"/>
  <c r="I73" i="21"/>
  <c r="I192" i="33"/>
  <c r="AO79" i="21"/>
  <c r="EL79" i="21"/>
  <c r="GC83" i="21"/>
  <c r="OS83" i="21"/>
  <c r="HW81" i="21"/>
  <c r="MS81" i="21"/>
  <c r="BK83" i="21"/>
  <c r="KJ83" i="21"/>
  <c r="R81" i="21"/>
  <c r="IN81" i="21"/>
  <c r="NH81" i="21"/>
  <c r="PZ83" i="21"/>
  <c r="EQ83" i="21"/>
  <c r="GV83" i="21"/>
  <c r="CB83" i="21"/>
  <c r="QA75" i="21"/>
  <c r="QA279" i="33"/>
  <c r="QY75" i="21"/>
  <c r="QY279" i="33"/>
  <c r="KF75" i="21"/>
  <c r="KF279" i="33"/>
  <c r="OC75" i="21"/>
  <c r="OC279" i="33"/>
  <c r="NC75" i="21"/>
  <c r="NC279" i="33"/>
  <c r="IY75" i="21"/>
  <c r="IY279" i="33"/>
  <c r="AS75" i="21"/>
  <c r="AS279" i="33"/>
  <c r="DV75" i="21"/>
  <c r="DV279" i="33"/>
  <c r="CO75" i="21"/>
  <c r="CO279" i="33"/>
  <c r="DE79" i="21"/>
  <c r="DA83" i="21"/>
  <c r="ON83" i="21"/>
  <c r="PR83" i="21"/>
  <c r="GL83" i="21"/>
  <c r="OU81" i="21"/>
  <c r="GE83" i="21"/>
  <c r="JM83" i="21"/>
  <c r="HM81" i="21"/>
  <c r="DK79" i="21"/>
  <c r="DC83" i="21"/>
  <c r="NY73" i="21"/>
  <c r="NY192" i="33"/>
  <c r="OH73" i="21"/>
  <c r="OH192" i="33"/>
  <c r="OF73" i="21"/>
  <c r="OF192" i="33"/>
  <c r="PV73" i="21"/>
  <c r="PV192" i="33"/>
  <c r="FW73" i="21"/>
  <c r="FW192" i="33"/>
  <c r="MQ73" i="21"/>
  <c r="MQ192" i="33"/>
  <c r="JK73" i="21"/>
  <c r="JK192" i="33"/>
  <c r="HC73" i="21"/>
  <c r="HC192" i="33"/>
  <c r="BK73" i="21"/>
  <c r="BK192" i="33"/>
  <c r="CF73" i="21"/>
  <c r="CF192" i="33"/>
  <c r="DQ81" i="21"/>
  <c r="MT83" i="21"/>
  <c r="BI79" i="21"/>
  <c r="GT83" i="21"/>
  <c r="P79" i="21"/>
  <c r="LV83" i="21"/>
  <c r="QL83" i="21"/>
  <c r="CV81" i="21"/>
  <c r="RY81" i="21"/>
  <c r="JT75" i="21"/>
  <c r="JT279" i="33"/>
  <c r="EZ75" i="21"/>
  <c r="EZ279" i="33"/>
  <c r="HX75" i="21"/>
  <c r="HX279" i="33"/>
  <c r="LV75" i="21"/>
  <c r="LV279" i="33"/>
  <c r="KN75" i="21"/>
  <c r="KN279" i="33"/>
  <c r="HE75" i="21"/>
  <c r="HE279" i="33"/>
  <c r="FI75" i="21"/>
  <c r="FI279" i="33"/>
  <c r="W75" i="21"/>
  <c r="W279" i="33"/>
  <c r="GP83" i="21"/>
  <c r="BS83" i="21"/>
  <c r="HP81" i="21"/>
  <c r="LO81" i="21"/>
  <c r="CP83" i="21"/>
  <c r="ML83" i="21"/>
  <c r="RV83" i="21"/>
  <c r="BE81" i="21"/>
  <c r="HE81" i="21"/>
  <c r="AR81" i="21"/>
  <c r="GR83" i="21"/>
  <c r="QG73" i="21"/>
  <c r="QG192" i="33"/>
  <c r="QO73" i="21"/>
  <c r="QO192" i="33"/>
  <c r="QJ73" i="21"/>
  <c r="QJ192" i="33"/>
  <c r="CA73" i="21"/>
  <c r="CA192" i="33"/>
  <c r="MP73" i="21"/>
  <c r="MP192" i="33"/>
  <c r="EY73" i="21"/>
  <c r="EY192" i="33"/>
  <c r="HA73" i="21"/>
  <c r="HA192" i="33"/>
  <c r="CW73" i="21"/>
  <c r="CW192" i="33"/>
  <c r="CD73" i="21"/>
  <c r="CD192" i="33"/>
  <c r="E73" i="21"/>
  <c r="E192" i="33"/>
  <c r="BG79" i="21"/>
  <c r="CM83" i="21"/>
  <c r="QY81" i="21"/>
  <c r="BK79" i="21"/>
  <c r="QC81" i="21"/>
  <c r="HI81" i="21"/>
  <c r="EB83" i="21"/>
  <c r="GN81" i="21"/>
  <c r="GX81" i="21"/>
  <c r="ME83" i="21"/>
  <c r="PB75" i="21"/>
  <c r="PB279" i="33"/>
  <c r="PX75" i="21"/>
  <c r="PX279" i="33"/>
  <c r="QP75" i="21"/>
  <c r="QP279" i="33"/>
  <c r="PA75" i="21"/>
  <c r="PA279" i="33"/>
  <c r="JR75" i="21"/>
  <c r="JR279" i="33"/>
  <c r="DA75" i="21"/>
  <c r="DA279" i="33"/>
  <c r="HH75" i="21"/>
  <c r="HH279" i="33"/>
  <c r="FG75" i="21"/>
  <c r="FG279" i="33"/>
  <c r="EC75" i="21"/>
  <c r="EC279" i="33"/>
  <c r="CE75" i="21"/>
  <c r="CE279" i="33"/>
  <c r="F75" i="21"/>
  <c r="F279" i="33"/>
  <c r="S79" i="21"/>
  <c r="HL81" i="21"/>
  <c r="EE81" i="21"/>
  <c r="NV81" i="21"/>
  <c r="LZ81" i="21"/>
  <c r="HG83" i="21"/>
  <c r="JC83" i="21"/>
  <c r="NR83" i="21"/>
  <c r="NM83" i="21"/>
  <c r="K83" i="21"/>
  <c r="DS83" i="21"/>
  <c r="LA83" i="21"/>
  <c r="BF81" i="21"/>
  <c r="CB81" i="21"/>
  <c r="PF73" i="21"/>
  <c r="PF192" i="33"/>
  <c r="OV73" i="21"/>
  <c r="OV192" i="33"/>
  <c r="GT73" i="21"/>
  <c r="GT192" i="33"/>
  <c r="KQ73" i="21"/>
  <c r="KQ192" i="33"/>
  <c r="JA73" i="21"/>
  <c r="JA192" i="33"/>
  <c r="F79" i="21"/>
  <c r="DW79" i="21"/>
  <c r="DJ79" i="21"/>
  <c r="CE79" i="21"/>
  <c r="BY79" i="21"/>
  <c r="CR79" i="21"/>
  <c r="DF79" i="21"/>
  <c r="W83" i="21"/>
  <c r="EE83" i="21"/>
  <c r="GF83" i="21"/>
  <c r="JL83" i="21"/>
  <c r="RO83" i="21"/>
  <c r="LO83" i="21"/>
  <c r="QE83" i="21"/>
  <c r="AT81" i="21"/>
  <c r="AF81" i="21"/>
  <c r="BW81" i="21"/>
  <c r="BR81" i="21"/>
  <c r="GK81" i="21"/>
  <c r="IH81" i="21"/>
  <c r="JN81" i="21"/>
  <c r="KT81" i="21"/>
  <c r="FX81" i="21"/>
  <c r="PM81" i="21"/>
  <c r="QS81" i="21"/>
  <c r="DH81" i="21"/>
  <c r="LL81" i="21"/>
  <c r="LX81" i="21"/>
  <c r="LR83" i="21"/>
  <c r="MV81" i="21"/>
  <c r="IZ83" i="21"/>
  <c r="X81" i="21"/>
  <c r="IM81" i="21"/>
  <c r="OL81" i="21"/>
  <c r="GY81" i="21"/>
  <c r="HX83" i="21"/>
  <c r="KF83" i="21"/>
  <c r="AB81" i="21"/>
  <c r="IW81" i="21"/>
  <c r="PT81" i="21"/>
  <c r="P83" i="21"/>
  <c r="DX83" i="21"/>
  <c r="FY83" i="21"/>
  <c r="IJ83" i="21"/>
  <c r="LM83" i="21"/>
  <c r="HK83" i="21"/>
  <c r="MZ83" i="21"/>
  <c r="QI83" i="21"/>
  <c r="NR81" i="21"/>
  <c r="AJ83" i="21"/>
  <c r="RH83" i="21"/>
  <c r="FC79" i="21"/>
  <c r="DU83" i="21"/>
  <c r="JN83" i="21"/>
  <c r="CX83" i="21"/>
  <c r="HQ81" i="21"/>
  <c r="PS75" i="21"/>
  <c r="PS279" i="33"/>
  <c r="IR75" i="21"/>
  <c r="IR279" i="33"/>
  <c r="NO75" i="21"/>
  <c r="NO279" i="33"/>
  <c r="QG75" i="21"/>
  <c r="QG279" i="33"/>
  <c r="MP75" i="21"/>
  <c r="MP279" i="33"/>
  <c r="PG75" i="21"/>
  <c r="PG279" i="33"/>
  <c r="QD75" i="21"/>
  <c r="QD279" i="33"/>
  <c r="OJ75" i="21"/>
  <c r="OJ279" i="33"/>
  <c r="IJ75" i="21"/>
  <c r="IJ279" i="33"/>
  <c r="OZ75" i="21"/>
  <c r="OZ279" i="33"/>
  <c r="QS75" i="21"/>
  <c r="QS279" i="33"/>
  <c r="RH75" i="21"/>
  <c r="RH279" i="33"/>
  <c r="PN75" i="21"/>
  <c r="PN279" i="33"/>
  <c r="NK75" i="21"/>
  <c r="NK279" i="33"/>
  <c r="PJ75" i="21"/>
  <c r="PJ279" i="33"/>
  <c r="LB75" i="21"/>
  <c r="LB279" i="33"/>
  <c r="MF75" i="21"/>
  <c r="MF279" i="33"/>
  <c r="NJ75" i="21"/>
  <c r="NJ279" i="33"/>
  <c r="RM75" i="21"/>
  <c r="RM279" i="33"/>
  <c r="ID75" i="21"/>
  <c r="ID279" i="33"/>
  <c r="SE75" i="21"/>
  <c r="SE279" i="33"/>
  <c r="RW75" i="21"/>
  <c r="RW279" i="33"/>
  <c r="OK75" i="21"/>
  <c r="OK279" i="33"/>
  <c r="MJ75" i="21"/>
  <c r="MJ279" i="33"/>
  <c r="JH75" i="21"/>
  <c r="JH279" i="33"/>
  <c r="RO75" i="21"/>
  <c r="RO279" i="33"/>
  <c r="KX75" i="21"/>
  <c r="KX279" i="33"/>
  <c r="IF75" i="21"/>
  <c r="IF279" i="33"/>
  <c r="NG75" i="21"/>
  <c r="NG279" i="33"/>
  <c r="MQ75" i="21"/>
  <c r="MQ279" i="33"/>
  <c r="MA75" i="21"/>
  <c r="MA279" i="33"/>
  <c r="LK75" i="21"/>
  <c r="LK279" i="33"/>
  <c r="IL75" i="21"/>
  <c r="IL279" i="33"/>
  <c r="JY75" i="21"/>
  <c r="JY279" i="33"/>
  <c r="JG75" i="21"/>
  <c r="JG279" i="33"/>
  <c r="IA75" i="21"/>
  <c r="IA279" i="33"/>
  <c r="LE75" i="21"/>
  <c r="LE279" i="33"/>
  <c r="IW75" i="21"/>
  <c r="IW279" i="33"/>
  <c r="HQ75" i="21"/>
  <c r="HQ279" i="33"/>
  <c r="FD75" i="21"/>
  <c r="FD279" i="33"/>
  <c r="GZ75" i="21"/>
  <c r="GZ279" i="33"/>
  <c r="ET75" i="21"/>
  <c r="ET279" i="33"/>
  <c r="GI75" i="21"/>
  <c r="GI279" i="33"/>
  <c r="GA75" i="21"/>
  <c r="GA279" i="33"/>
  <c r="FS75" i="21"/>
  <c r="FS279" i="33"/>
  <c r="EY75" i="21"/>
  <c r="EY279" i="33"/>
  <c r="EI75" i="21"/>
  <c r="EI279" i="33"/>
  <c r="DZ75" i="21"/>
  <c r="DZ279" i="33"/>
  <c r="DJ75" i="21"/>
  <c r="DJ279" i="33"/>
  <c r="BB75" i="21"/>
  <c r="BB279" i="33"/>
  <c r="DU75" i="21"/>
  <c r="DU279" i="33"/>
  <c r="DD75" i="21"/>
  <c r="DD279" i="33"/>
  <c r="AW75" i="21"/>
  <c r="AW279" i="33"/>
  <c r="AE75" i="21"/>
  <c r="AE279" i="33"/>
  <c r="CY75" i="21"/>
  <c r="CY279" i="33"/>
  <c r="CQ75" i="21"/>
  <c r="CQ279" i="33"/>
  <c r="CI75" i="21"/>
  <c r="CI279" i="33"/>
  <c r="CA75" i="21"/>
  <c r="CA279" i="33"/>
  <c r="BS75" i="21"/>
  <c r="BS279" i="33"/>
  <c r="AI75" i="21"/>
  <c r="AI279" i="33"/>
  <c r="V75" i="21"/>
  <c r="V279" i="33"/>
  <c r="AF75" i="21"/>
  <c r="AF279" i="33"/>
  <c r="AO83" i="21"/>
  <c r="DI83" i="21"/>
  <c r="GX83" i="21"/>
  <c r="IX83" i="21"/>
  <c r="LK83" i="21"/>
  <c r="BW83" i="21"/>
  <c r="QT83" i="21"/>
  <c r="BJ81" i="21"/>
  <c r="DE81" i="21"/>
  <c r="DU81" i="21"/>
  <c r="FH81" i="21"/>
  <c r="IB81" i="21"/>
  <c r="JH81" i="21"/>
  <c r="KN81" i="21"/>
  <c r="HB81" i="21"/>
  <c r="OA81" i="21"/>
  <c r="PG81" i="21"/>
  <c r="QM81" i="21"/>
  <c r="GJ81" i="21"/>
  <c r="CE81" i="21"/>
  <c r="IK83" i="21"/>
  <c r="AL79" i="21"/>
  <c r="JR83" i="21"/>
  <c r="AM81" i="21"/>
  <c r="KA81" i="21"/>
  <c r="QX81" i="21"/>
  <c r="BU83" i="21"/>
  <c r="OH83" i="21"/>
  <c r="LJ83" i="21"/>
  <c r="EF81" i="21"/>
  <c r="R83" i="21"/>
  <c r="DZ83" i="21"/>
  <c r="GA83" i="21"/>
  <c r="IR83" i="21"/>
  <c r="MC83" i="21"/>
  <c r="JU83" i="21"/>
  <c r="OC83" i="21"/>
  <c r="JA81" i="21"/>
  <c r="DT83" i="21"/>
  <c r="HO81" i="21"/>
  <c r="DK81" i="21"/>
  <c r="DG79" i="21"/>
  <c r="MQ83" i="21"/>
  <c r="NO81" i="21"/>
  <c r="GU83" i="21"/>
  <c r="BP81" i="21"/>
  <c r="PD81" i="21"/>
  <c r="AQ83" i="21"/>
  <c r="EU83" i="21"/>
  <c r="GZ83" i="21"/>
  <c r="JF83" i="21"/>
  <c r="MA83" i="21"/>
  <c r="IW83" i="21"/>
  <c r="RG83" i="21"/>
  <c r="O81" i="21"/>
  <c r="AJ81" i="21"/>
  <c r="L81" i="21"/>
  <c r="FU81" i="21"/>
  <c r="ID81" i="21"/>
  <c r="JJ81" i="21"/>
  <c r="KP81" i="21"/>
  <c r="CQ81" i="21"/>
  <c r="PI81" i="21"/>
  <c r="QO81" i="21"/>
  <c r="DB81" i="21"/>
  <c r="MM81" i="21"/>
  <c r="RS73" i="21"/>
  <c r="RS192" i="33"/>
  <c r="OC73" i="21"/>
  <c r="OC192" i="33"/>
  <c r="SF73" i="21"/>
  <c r="SF192" i="33"/>
  <c r="KU73" i="21"/>
  <c r="KU192" i="33"/>
  <c r="PW73" i="21"/>
  <c r="PW192" i="33"/>
  <c r="PA73" i="21"/>
  <c r="PA192" i="33"/>
  <c r="PL73" i="21"/>
  <c r="PL192" i="33"/>
  <c r="CE73" i="21"/>
  <c r="CE192" i="33"/>
  <c r="RZ73" i="21"/>
  <c r="RZ192" i="33"/>
  <c r="QW73" i="21"/>
  <c r="QW192" i="33"/>
  <c r="PD73" i="21"/>
  <c r="PD192" i="33"/>
  <c r="OR73" i="21"/>
  <c r="OR192" i="33"/>
  <c r="RN73" i="21"/>
  <c r="RN192" i="33"/>
  <c r="RF73" i="21"/>
  <c r="RF192" i="33"/>
  <c r="QP73" i="21"/>
  <c r="QP192" i="33"/>
  <c r="PZ73" i="21"/>
  <c r="PZ192" i="33"/>
  <c r="PC73" i="21"/>
  <c r="PC192" i="33"/>
  <c r="NW73" i="21"/>
  <c r="NW192" i="33"/>
  <c r="RP73" i="21"/>
  <c r="RP192" i="33"/>
  <c r="GG73" i="21"/>
  <c r="GG192" i="33"/>
  <c r="JQ73" i="21"/>
  <c r="JQ192" i="33"/>
  <c r="KI73" i="21"/>
  <c r="KI192" i="33"/>
  <c r="GK73" i="21"/>
  <c r="GK192" i="33"/>
  <c r="LB73" i="21"/>
  <c r="LB192" i="33"/>
  <c r="KL73" i="21"/>
  <c r="KL192" i="33"/>
  <c r="JV73" i="21"/>
  <c r="JV192" i="33"/>
  <c r="NI73" i="21"/>
  <c r="NI192" i="33"/>
  <c r="NA73" i="21"/>
  <c r="NA192" i="33"/>
  <c r="MS73" i="21"/>
  <c r="MS192" i="33"/>
  <c r="MK73" i="21"/>
  <c r="MK192" i="33"/>
  <c r="MC73" i="21"/>
  <c r="MC192" i="33"/>
  <c r="LU73" i="21"/>
  <c r="LU192" i="33"/>
  <c r="LM73" i="21"/>
  <c r="LM192" i="33"/>
  <c r="GM73" i="21"/>
  <c r="GM192" i="33"/>
  <c r="JM73" i="21"/>
  <c r="JM192" i="33"/>
  <c r="JE73" i="21"/>
  <c r="JE192" i="33"/>
  <c r="IW73" i="21"/>
  <c r="IW192" i="33"/>
  <c r="IO73" i="21"/>
  <c r="IO192" i="33"/>
  <c r="IG73" i="21"/>
  <c r="IG192" i="33"/>
  <c r="HY73" i="21"/>
  <c r="HY192" i="33"/>
  <c r="HQ73" i="21"/>
  <c r="HQ192" i="33"/>
  <c r="HG73" i="21"/>
  <c r="HG192" i="33"/>
  <c r="GQ73" i="21"/>
  <c r="GQ192" i="33"/>
  <c r="FE73" i="21"/>
  <c r="FE192" i="33"/>
  <c r="FS73" i="21"/>
  <c r="FS192" i="33"/>
  <c r="FB73" i="21"/>
  <c r="FB192" i="33"/>
  <c r="EL73" i="21"/>
  <c r="EL192" i="33"/>
  <c r="BW73" i="21"/>
  <c r="BW192" i="33"/>
  <c r="EA73" i="21"/>
  <c r="EA192" i="33"/>
  <c r="DK73" i="21"/>
  <c r="DK192" i="33"/>
  <c r="DB73" i="21"/>
  <c r="DB192" i="33"/>
  <c r="DX73" i="21"/>
  <c r="DX192" i="33"/>
  <c r="DH73" i="21"/>
  <c r="DH192" i="33"/>
  <c r="BA73" i="21"/>
  <c r="BA192" i="33"/>
  <c r="CJ73" i="21"/>
  <c r="CJ192" i="33"/>
  <c r="BG73" i="21"/>
  <c r="BG192" i="33"/>
  <c r="AZ73" i="21"/>
  <c r="AZ192" i="33"/>
  <c r="AN73" i="21"/>
  <c r="AN192" i="33"/>
  <c r="AF73" i="21"/>
  <c r="AF192" i="33"/>
  <c r="X73" i="21"/>
  <c r="X192" i="33"/>
  <c r="P73" i="21"/>
  <c r="P192" i="33"/>
  <c r="H73" i="21"/>
  <c r="H192" i="33"/>
  <c r="AB83" i="21"/>
  <c r="OZ83" i="21"/>
  <c r="BG81" i="21"/>
  <c r="OD81" i="21"/>
  <c r="JD83" i="21"/>
  <c r="AL83" i="21"/>
  <c r="CR83" i="21"/>
  <c r="OB83" i="21"/>
  <c r="BA81" i="21"/>
  <c r="IG81" i="21"/>
  <c r="OF81" i="21"/>
  <c r="GQ81" i="21"/>
  <c r="IP83" i="21"/>
  <c r="LX83" i="21"/>
  <c r="P81" i="21"/>
  <c r="CO81" i="21"/>
  <c r="CU81" i="21"/>
  <c r="ER81" i="21"/>
  <c r="PE81" i="21"/>
  <c r="QK81" i="21"/>
  <c r="RZ83" i="21"/>
  <c r="AY81" i="21"/>
  <c r="BW79" i="21"/>
  <c r="HY81" i="21"/>
  <c r="EJ83" i="21"/>
  <c r="QU75" i="21"/>
  <c r="QU279" i="33"/>
  <c r="RJ75" i="21"/>
  <c r="RJ279" i="33"/>
  <c r="RB75" i="21"/>
  <c r="RB279" i="33"/>
  <c r="FN75" i="21"/>
  <c r="FN279" i="33"/>
  <c r="MD75" i="21"/>
  <c r="MD279" i="33"/>
  <c r="LF75" i="21"/>
  <c r="LF279" i="33"/>
  <c r="KH75" i="21"/>
  <c r="KH279" i="33"/>
  <c r="LW75" i="21"/>
  <c r="LW279" i="33"/>
  <c r="HS75" i="21"/>
  <c r="HS279" i="33"/>
  <c r="HI75" i="21"/>
  <c r="HI279" i="33"/>
  <c r="FY75" i="21"/>
  <c r="FY279" i="33"/>
  <c r="DF75" i="21"/>
  <c r="DF279" i="33"/>
  <c r="BJ75" i="21"/>
  <c r="BJ279" i="33"/>
  <c r="BY75" i="21"/>
  <c r="BY279" i="33"/>
  <c r="N75" i="21"/>
  <c r="N279" i="33"/>
  <c r="DZ79" i="21"/>
  <c r="EI79" i="21"/>
  <c r="Q81" i="21"/>
  <c r="BS81" i="21"/>
  <c r="DW81" i="21"/>
  <c r="IZ81" i="21"/>
  <c r="NS81" i="21"/>
  <c r="OY81" i="21"/>
  <c r="LS81" i="21"/>
  <c r="KY83" i="21"/>
  <c r="AC81" i="21"/>
  <c r="IU81" i="21"/>
  <c r="PJ81" i="21"/>
  <c r="CN79" i="21"/>
  <c r="GQ83" i="21"/>
  <c r="HV83" i="21"/>
  <c r="NU83" i="21"/>
  <c r="FR81" i="21"/>
  <c r="OT81" i="21"/>
  <c r="DB79" i="21"/>
  <c r="FO81" i="21"/>
  <c r="I79" i="21"/>
  <c r="E79" i="21"/>
  <c r="S83" i="21"/>
  <c r="IS83" i="21"/>
  <c r="Y81" i="21"/>
  <c r="FN81" i="21"/>
  <c r="DL81" i="21"/>
  <c r="MI81" i="21"/>
  <c r="EJ81" i="21"/>
  <c r="JW73" i="21"/>
  <c r="JW192" i="33"/>
  <c r="PH73" i="21"/>
  <c r="PH192" i="33"/>
  <c r="OG73" i="21"/>
  <c r="OG192" i="33"/>
  <c r="QL73" i="21"/>
  <c r="QL192" i="33"/>
  <c r="GC73" i="21"/>
  <c r="GC192" i="33"/>
  <c r="KX73" i="21"/>
  <c r="KX192" i="33"/>
  <c r="MY73" i="21"/>
  <c r="MY192" i="33"/>
  <c r="LK73" i="21"/>
  <c r="LK192" i="33"/>
  <c r="IU73" i="21"/>
  <c r="IU192" i="33"/>
  <c r="IE73" i="21"/>
  <c r="IE192" i="33"/>
  <c r="GL73" i="21"/>
  <c r="GL192" i="33"/>
  <c r="DA73" i="21"/>
  <c r="DA192" i="33"/>
  <c r="DT73" i="21"/>
  <c r="DT192" i="33"/>
  <c r="BN73" i="21"/>
  <c r="BN192" i="33"/>
  <c r="V73" i="21"/>
  <c r="V192" i="33"/>
  <c r="EN83" i="21"/>
  <c r="ED81" i="21"/>
  <c r="O83" i="21"/>
  <c r="FX83" i="21"/>
  <c r="RU83" i="21"/>
  <c r="OW81" i="21"/>
  <c r="HI83" i="21"/>
  <c r="CD81" i="21"/>
  <c r="KB81" i="21"/>
  <c r="QQ81" i="21"/>
  <c r="BG83" i="21"/>
  <c r="BS79" i="21"/>
  <c r="EW79" i="21"/>
  <c r="AH79" i="21"/>
  <c r="H83" i="21"/>
  <c r="BV83" i="21"/>
  <c r="JY83" i="21"/>
  <c r="HK81" i="21"/>
  <c r="IQ81" i="21"/>
  <c r="JW81" i="21"/>
  <c r="OP81" i="21"/>
  <c r="QI81" i="21"/>
  <c r="CI81" i="21"/>
  <c r="OV81" i="21"/>
  <c r="OH75" i="21"/>
  <c r="OH279" i="33"/>
  <c r="NS75" i="21"/>
  <c r="NS279" i="33"/>
  <c r="IT75" i="21"/>
  <c r="IT279" i="33"/>
  <c r="OD75" i="21"/>
  <c r="OD279" i="33"/>
  <c r="KK75" i="21"/>
  <c r="KK279" i="33"/>
  <c r="NY75" i="21"/>
  <c r="NY279" i="33"/>
  <c r="FP75" i="21"/>
  <c r="FP279" i="33"/>
  <c r="FB75" i="21"/>
  <c r="FB279" i="33"/>
  <c r="HO75" i="21"/>
  <c r="HO279" i="33"/>
  <c r="GT75" i="21"/>
  <c r="GT279" i="33"/>
  <c r="ES75" i="21"/>
  <c r="ES279" i="33"/>
  <c r="DB75" i="21"/>
  <c r="DB279" i="33"/>
  <c r="Q75" i="21"/>
  <c r="Q279" i="33"/>
  <c r="CF75" i="21"/>
  <c r="CF279" i="33"/>
  <c r="AP75" i="21"/>
  <c r="AP279" i="33"/>
  <c r="FS83" i="21"/>
  <c r="HR83" i="21"/>
  <c r="SE83" i="21"/>
  <c r="K81" i="21"/>
  <c r="IO81" i="21"/>
  <c r="ON81" i="21"/>
  <c r="AN81" i="21"/>
  <c r="DJ81" i="21"/>
  <c r="ME81" i="21"/>
  <c r="IH83" i="21"/>
  <c r="RQ73" i="21"/>
  <c r="RQ192" i="33"/>
  <c r="PE73" i="21"/>
  <c r="PE192" i="33"/>
  <c r="KC73" i="21"/>
  <c r="KC192" i="33"/>
  <c r="PT73" i="21"/>
  <c r="PT192" i="33"/>
  <c r="GA73" i="21"/>
  <c r="GA192" i="33"/>
  <c r="KF73" i="21"/>
  <c r="KF192" i="33"/>
  <c r="MX73" i="21"/>
  <c r="MX192" i="33"/>
  <c r="LJ73" i="21"/>
  <c r="LJ192" i="33"/>
  <c r="IL73" i="21"/>
  <c r="IL192" i="33"/>
  <c r="HN73" i="21"/>
  <c r="HN192" i="33"/>
  <c r="EV73" i="21"/>
  <c r="EV192" i="33"/>
  <c r="CS73" i="21"/>
  <c r="CS192" i="33"/>
  <c r="CT73" i="21"/>
  <c r="CT192" i="33"/>
  <c r="AK73" i="21"/>
  <c r="AK192" i="33"/>
  <c r="U73" i="21"/>
  <c r="U192" i="33"/>
  <c r="M83" i="21"/>
  <c r="CF83" i="21"/>
  <c r="KZ81" i="21"/>
  <c r="V83" i="21"/>
  <c r="J79" i="21"/>
  <c r="AF79" i="21"/>
  <c r="AY83" i="21"/>
  <c r="KW83" i="21"/>
  <c r="HR81" i="21"/>
  <c r="IX81" i="21"/>
  <c r="GE81" i="21"/>
  <c r="JV83" i="21"/>
  <c r="JJ83" i="21"/>
  <c r="KK83" i="21"/>
  <c r="OY75" i="21"/>
  <c r="OY279" i="33"/>
  <c r="NF75" i="21"/>
  <c r="NF279" i="33"/>
  <c r="ON75" i="21"/>
  <c r="ON279" i="33"/>
  <c r="HN75" i="21"/>
  <c r="HN279" i="33"/>
  <c r="SA75" i="21"/>
  <c r="SA279" i="33"/>
  <c r="LC75" i="21"/>
  <c r="LC279" i="33"/>
  <c r="LS75" i="21"/>
  <c r="LS279" i="33"/>
  <c r="IQ75" i="21"/>
  <c r="IQ279" i="33"/>
  <c r="GO75" i="21"/>
  <c r="GO279" i="33"/>
  <c r="FW75" i="21"/>
  <c r="FW279" i="33"/>
  <c r="EH75" i="21"/>
  <c r="EH279" i="33"/>
  <c r="DM75" i="21"/>
  <c r="DM279" i="33"/>
  <c r="CU75" i="21"/>
  <c r="CU279" i="33"/>
  <c r="BW75" i="21"/>
  <c r="BW279" i="33"/>
  <c r="AL75" i="21"/>
  <c r="AL279" i="33"/>
  <c r="JZ83" i="21"/>
  <c r="MK83" i="21"/>
  <c r="CZ81" i="21"/>
  <c r="SC81" i="21"/>
  <c r="EV79" i="21"/>
  <c r="NC83" i="21"/>
  <c r="EH81" i="21"/>
  <c r="FD81" i="21"/>
  <c r="GA81" i="21"/>
  <c r="FT81" i="21"/>
  <c r="RK73" i="21"/>
  <c r="RK192" i="33"/>
  <c r="PB73" i="21"/>
  <c r="PB192" i="33"/>
  <c r="FC73" i="21"/>
  <c r="FC192" i="33"/>
  <c r="PR73" i="21"/>
  <c r="PR192" i="33"/>
  <c r="FX73" i="21"/>
  <c r="FX192" i="33"/>
  <c r="CG73" i="21"/>
  <c r="CG192" i="33"/>
  <c r="DG83" i="21"/>
  <c r="CG83" i="21"/>
  <c r="BN83" i="21"/>
  <c r="KU83" i="21"/>
  <c r="HQ83" i="21"/>
  <c r="NY81" i="21"/>
  <c r="EV83" i="21"/>
  <c r="PC83" i="21"/>
  <c r="QP81" i="21"/>
  <c r="W79" i="21"/>
  <c r="EO83" i="21"/>
  <c r="OK83" i="21"/>
  <c r="GC81" i="21"/>
  <c r="FQ81" i="21"/>
  <c r="D81" i="21"/>
  <c r="FW83" i="21"/>
  <c r="LC83" i="21"/>
  <c r="AZ83" i="21"/>
  <c r="FH83" i="21"/>
  <c r="FO83" i="21"/>
  <c r="KX83" i="21"/>
  <c r="OJ83" i="21"/>
  <c r="PQ83" i="21"/>
  <c r="M81" i="21"/>
  <c r="BO81" i="21"/>
  <c r="DV81" i="21"/>
  <c r="FM81" i="21"/>
  <c r="HS81" i="21"/>
  <c r="IY81" i="21"/>
  <c r="KE81" i="21"/>
  <c r="HD81" i="21"/>
  <c r="QD81" i="21"/>
  <c r="RJ81" i="21"/>
  <c r="LR81" i="21"/>
  <c r="MU81" i="21"/>
  <c r="GO81" i="21"/>
  <c r="T79" i="21"/>
  <c r="MS83" i="21"/>
  <c r="W81" i="21"/>
  <c r="NN81" i="21"/>
  <c r="MT81" i="21"/>
  <c r="LG83" i="21"/>
  <c r="IF81" i="21"/>
  <c r="HF81" i="21"/>
  <c r="DO79" i="21"/>
  <c r="X79" i="21"/>
  <c r="RQ83" i="21"/>
  <c r="RH81" i="21"/>
  <c r="QZ75" i="21"/>
  <c r="QZ279" i="33"/>
  <c r="LP75" i="21"/>
  <c r="LP279" i="33"/>
  <c r="RD75" i="21"/>
  <c r="RD279" i="33"/>
  <c r="QE75" i="21"/>
  <c r="QE279" i="33"/>
  <c r="KL75" i="21"/>
  <c r="KL279" i="33"/>
  <c r="PD75" i="21"/>
  <c r="PD279" i="33"/>
  <c r="NP75" i="21"/>
  <c r="NP279" i="33"/>
  <c r="OE75" i="21"/>
  <c r="OE279" i="33"/>
  <c r="RT75" i="21"/>
  <c r="RT279" i="33"/>
  <c r="OT75" i="21"/>
  <c r="OT279" i="33"/>
  <c r="QM75" i="21"/>
  <c r="QM279" i="33"/>
  <c r="RG75" i="21"/>
  <c r="RG279" i="33"/>
  <c r="PK75" i="21"/>
  <c r="PK279" i="33"/>
  <c r="HJ75" i="21"/>
  <c r="HJ279" i="33"/>
  <c r="OR75" i="21"/>
  <c r="OR279" i="33"/>
  <c r="KT75" i="21"/>
  <c r="KT279" i="33"/>
  <c r="LH75" i="21"/>
  <c r="LH279" i="33"/>
  <c r="MN75" i="21"/>
  <c r="MN279" i="33"/>
  <c r="MT75" i="21"/>
  <c r="MT279" i="33"/>
  <c r="IB75" i="21"/>
  <c r="IB279" i="33"/>
  <c r="SD75" i="21"/>
  <c r="SD279" i="33"/>
  <c r="PM75" i="21"/>
  <c r="PM279" i="33"/>
  <c r="OG75" i="21"/>
  <c r="OG279" i="33"/>
  <c r="LT75" i="21"/>
  <c r="LT279" i="33"/>
  <c r="JF75" i="21"/>
  <c r="JF279" i="33"/>
  <c r="NB75" i="21"/>
  <c r="NB279" i="33"/>
  <c r="KW75" i="21"/>
  <c r="KW279" i="33"/>
  <c r="HR75" i="21"/>
  <c r="HR279" i="33"/>
  <c r="NE75" i="21"/>
  <c r="NE279" i="33"/>
  <c r="MO75" i="21"/>
  <c r="MO279" i="33"/>
  <c r="LY75" i="21"/>
  <c r="LY279" i="33"/>
  <c r="LI75" i="21"/>
  <c r="LI279" i="33"/>
  <c r="HT75" i="21"/>
  <c r="HT279" i="33"/>
  <c r="JN75" i="21"/>
  <c r="JN279" i="33"/>
  <c r="JC75" i="21"/>
  <c r="JC279" i="33"/>
  <c r="HW75" i="21"/>
  <c r="HW279" i="33"/>
  <c r="HC75" i="21"/>
  <c r="HC279" i="33"/>
  <c r="IS75" i="21"/>
  <c r="IS279" i="33"/>
  <c r="HM75" i="21"/>
  <c r="HM279" i="33"/>
  <c r="EN75" i="21"/>
  <c r="EN279" i="33"/>
  <c r="GX75" i="21"/>
  <c r="GX279" i="33"/>
  <c r="EV75" i="21"/>
  <c r="EV279" i="33"/>
  <c r="GH75" i="21"/>
  <c r="GH279" i="33"/>
  <c r="FZ75" i="21"/>
  <c r="FZ279" i="33"/>
  <c r="FO75" i="21"/>
  <c r="FO279" i="33"/>
  <c r="EW75" i="21"/>
  <c r="EW279" i="33"/>
  <c r="BF75" i="21"/>
  <c r="BF279" i="33"/>
  <c r="DX75" i="21"/>
  <c r="DX279" i="33"/>
  <c r="DH75" i="21"/>
  <c r="DH279" i="33"/>
  <c r="AG75" i="21"/>
  <c r="AG279" i="33"/>
  <c r="DS75" i="21"/>
  <c r="DS279" i="33"/>
  <c r="CZ75" i="21"/>
  <c r="CZ279" i="33"/>
  <c r="U75" i="21"/>
  <c r="U279" i="33"/>
  <c r="AA75" i="21"/>
  <c r="AA279" i="33"/>
  <c r="CX75" i="21"/>
  <c r="CX279" i="33"/>
  <c r="CP75" i="21"/>
  <c r="CP279" i="33"/>
  <c r="CH75" i="21"/>
  <c r="CH279" i="33"/>
  <c r="BZ75" i="21"/>
  <c r="BZ279" i="33"/>
  <c r="BR75" i="21"/>
  <c r="BR279" i="33"/>
  <c r="Y75" i="21"/>
  <c r="Y279" i="33"/>
  <c r="R75" i="21"/>
  <c r="R279" i="33"/>
  <c r="AB75" i="21"/>
  <c r="AB279" i="33"/>
  <c r="Q83" i="21"/>
  <c r="DY83" i="21"/>
  <c r="ES83" i="21"/>
  <c r="FZ83" i="21"/>
  <c r="IN83" i="21"/>
  <c r="LN83" i="21"/>
  <c r="NQ83" i="21"/>
  <c r="PW81" i="21"/>
  <c r="QE81" i="21"/>
  <c r="NG81" i="21"/>
  <c r="LI81" i="21"/>
  <c r="QN81" i="21"/>
  <c r="SG81" i="21"/>
  <c r="GK83" i="21"/>
  <c r="OX83" i="21"/>
  <c r="HY83" i="21"/>
  <c r="Z81" i="21"/>
  <c r="JL81" i="21"/>
  <c r="QA81" i="21"/>
  <c r="F83" i="21"/>
  <c r="ED83" i="21"/>
  <c r="KH83" i="21"/>
  <c r="BV81" i="21"/>
  <c r="JM81" i="21"/>
  <c r="QB81" i="21"/>
  <c r="RR81" i="21"/>
  <c r="CI79" i="21"/>
  <c r="BV79" i="21"/>
  <c r="AK79" i="21"/>
  <c r="H79" i="21"/>
  <c r="AV79" i="21"/>
  <c r="Z79" i="21"/>
  <c r="AU79" i="21"/>
  <c r="DB83" i="21"/>
  <c r="FJ83" i="21"/>
  <c r="BB83" i="21"/>
  <c r="IA83" i="21"/>
  <c r="OR83" i="21"/>
  <c r="QG83" i="21"/>
  <c r="U81" i="21"/>
  <c r="CY81" i="21"/>
  <c r="EB81" i="21"/>
  <c r="CC81" i="21"/>
  <c r="HU81" i="21"/>
  <c r="KG81" i="21"/>
  <c r="DS81" i="21"/>
  <c r="NT81" i="21"/>
  <c r="OZ81" i="21"/>
  <c r="QF81" i="21"/>
  <c r="CR81" i="21"/>
  <c r="BL79" i="21"/>
  <c r="NT83" i="21"/>
  <c r="BA83" i="21"/>
  <c r="BI81" i="21"/>
  <c r="IE83" i="21"/>
  <c r="EA83" i="21"/>
  <c r="GB83" i="21"/>
  <c r="IV83" i="21"/>
  <c r="MD83" i="21"/>
  <c r="KN83" i="21"/>
  <c r="OO83" i="21"/>
  <c r="NU81" i="21"/>
  <c r="PY81" i="21"/>
  <c r="OJ73" i="21"/>
  <c r="OJ192" i="33"/>
  <c r="NV73" i="21"/>
  <c r="NV192" i="33"/>
  <c r="KM73" i="21"/>
  <c r="KM192" i="33"/>
  <c r="SG73" i="21"/>
  <c r="SG192" i="33"/>
  <c r="OO73" i="21"/>
  <c r="OO192" i="33"/>
  <c r="OX73" i="21"/>
  <c r="OX192" i="33"/>
  <c r="ON73" i="21"/>
  <c r="ON192" i="33"/>
  <c r="RO73" i="21"/>
  <c r="RO192" i="33"/>
  <c r="RU73" i="21"/>
  <c r="RU192" i="33"/>
  <c r="QA73" i="21"/>
  <c r="QA192" i="33"/>
  <c r="OL73" i="21"/>
  <c r="OL192" i="33"/>
  <c r="NZ73" i="21"/>
  <c r="NZ192" i="33"/>
  <c r="NL73" i="21"/>
  <c r="NL192" i="33"/>
  <c r="RD73" i="21"/>
  <c r="RD192" i="33"/>
  <c r="QN73" i="21"/>
  <c r="QN192" i="33"/>
  <c r="PX73" i="21"/>
  <c r="PX192" i="33"/>
  <c r="OY73" i="21"/>
  <c r="OY192" i="33"/>
  <c r="NS73" i="21"/>
  <c r="NS192" i="33"/>
  <c r="JY73" i="21"/>
  <c r="JY192" i="33"/>
  <c r="GE73" i="21"/>
  <c r="GE192" i="33"/>
  <c r="HB73" i="21"/>
  <c r="HB192" i="33"/>
  <c r="JS73" i="21"/>
  <c r="JS192" i="33"/>
  <c r="GF73" i="21"/>
  <c r="GF192" i="33"/>
  <c r="KZ73" i="21"/>
  <c r="KZ192" i="33"/>
  <c r="KJ73" i="21"/>
  <c r="KJ192" i="33"/>
  <c r="JT73" i="21"/>
  <c r="JT192" i="33"/>
  <c r="NH73" i="21"/>
  <c r="NH192" i="33"/>
  <c r="MZ73" i="21"/>
  <c r="MZ192" i="33"/>
  <c r="MR73" i="21"/>
  <c r="MR192" i="33"/>
  <c r="MJ73" i="21"/>
  <c r="MJ192" i="33"/>
  <c r="MB73" i="21"/>
  <c r="MB192" i="33"/>
  <c r="LT73" i="21"/>
  <c r="LT192" i="33"/>
  <c r="LL73" i="21"/>
  <c r="LL192" i="33"/>
  <c r="FU73" i="21"/>
  <c r="FU192" i="33"/>
  <c r="JL73" i="21"/>
  <c r="JL192" i="33"/>
  <c r="JD73" i="21"/>
  <c r="JD192" i="33"/>
  <c r="IV73" i="21"/>
  <c r="IV192" i="33"/>
  <c r="IN73" i="21"/>
  <c r="IN192" i="33"/>
  <c r="IF73" i="21"/>
  <c r="IF192" i="33"/>
  <c r="HX73" i="21"/>
  <c r="HX192" i="33"/>
  <c r="HP73" i="21"/>
  <c r="HP192" i="33"/>
  <c r="HE73" i="21"/>
  <c r="HE192" i="33"/>
  <c r="GO73" i="21"/>
  <c r="GO192" i="33"/>
  <c r="EO73" i="21"/>
  <c r="EO192" i="33"/>
  <c r="FO73" i="21"/>
  <c r="FO192" i="33"/>
  <c r="EZ73" i="21"/>
  <c r="EZ192" i="33"/>
  <c r="EJ73" i="21"/>
  <c r="EJ192" i="33"/>
  <c r="BM73" i="21"/>
  <c r="BM192" i="33"/>
  <c r="DY73" i="21"/>
  <c r="DY192" i="33"/>
  <c r="DI73" i="21"/>
  <c r="DI192" i="33"/>
  <c r="CI73" i="21"/>
  <c r="CI192" i="33"/>
  <c r="DV73" i="21"/>
  <c r="DV192" i="33"/>
  <c r="CK73" i="21"/>
  <c r="CK192" i="33"/>
  <c r="CY73" i="21"/>
  <c r="CY192" i="33"/>
  <c r="CH73" i="21"/>
  <c r="CH192" i="33"/>
  <c r="BR73" i="21"/>
  <c r="BR192" i="33"/>
  <c r="AX73" i="21"/>
  <c r="AX192" i="33"/>
  <c r="AM73" i="21"/>
  <c r="AM192" i="33"/>
  <c r="AE73" i="21"/>
  <c r="AE192" i="33"/>
  <c r="W73" i="21"/>
  <c r="W192" i="33"/>
  <c r="O73" i="21"/>
  <c r="O192" i="33"/>
  <c r="G73" i="21"/>
  <c r="G192" i="33"/>
  <c r="LE83" i="21"/>
  <c r="BO79" i="21"/>
  <c r="BZ79" i="21"/>
  <c r="MG83" i="21"/>
  <c r="FB81" i="21"/>
  <c r="EX81" i="21"/>
  <c r="GP81" i="21"/>
  <c r="AJ79" i="21"/>
  <c r="CO79" i="21"/>
  <c r="FR83" i="21"/>
  <c r="PI164" i="21"/>
  <c r="KQ163" i="21"/>
  <c r="QG160" i="21"/>
  <c r="MW160" i="21"/>
  <c r="EX163" i="21"/>
  <c r="OK164" i="21"/>
  <c r="QY160" i="21"/>
  <c r="PI163" i="21"/>
  <c r="PC164" i="21"/>
  <c r="PA163" i="21"/>
  <c r="GN163" i="21"/>
  <c r="HT163" i="21"/>
  <c r="SD155" i="21"/>
  <c r="SD238" i="63"/>
  <c r="KB155" i="21"/>
  <c r="KB238" i="63"/>
  <c r="SC155" i="21"/>
  <c r="SC238" i="63"/>
  <c r="PZ155" i="21"/>
  <c r="PZ238" i="63"/>
  <c r="IE155" i="21"/>
  <c r="IE238" i="63"/>
  <c r="KV155" i="21"/>
  <c r="KV238" i="63"/>
  <c r="MF155" i="21"/>
  <c r="MF238" i="63"/>
  <c r="RW155" i="21"/>
  <c r="RW238" i="63"/>
  <c r="OH155" i="21"/>
  <c r="OH238" i="63"/>
  <c r="QB155" i="21"/>
  <c r="QB238" i="63"/>
  <c r="ON155" i="21"/>
  <c r="ON238" i="63"/>
  <c r="RU155" i="21"/>
  <c r="RU238" i="63"/>
  <c r="PH155" i="21"/>
  <c r="PH238" i="63"/>
  <c r="HU155" i="21"/>
  <c r="HU238" i="63"/>
  <c r="KN155" i="21"/>
  <c r="KN238" i="63"/>
  <c r="QD155" i="21"/>
  <c r="QD238" i="63"/>
  <c r="KD155" i="21"/>
  <c r="KD238" i="63"/>
  <c r="ML155" i="21"/>
  <c r="ML238" i="63"/>
  <c r="IH155" i="21"/>
  <c r="IH238" i="63"/>
  <c r="JA155" i="21"/>
  <c r="JA238" i="63"/>
  <c r="ID155" i="21"/>
  <c r="ID238" i="63"/>
  <c r="HF155" i="21"/>
  <c r="HF238" i="63"/>
  <c r="JO155" i="21"/>
  <c r="JO238" i="63"/>
  <c r="FB155" i="21"/>
  <c r="FB238" i="63"/>
  <c r="RD155" i="21"/>
  <c r="RD238" i="63"/>
  <c r="QG155" i="21"/>
  <c r="QG238" i="63"/>
  <c r="PQ155" i="21"/>
  <c r="PQ238" i="63"/>
  <c r="PA155" i="21"/>
  <c r="PA238" i="63"/>
  <c r="OK155" i="21"/>
  <c r="OK238" i="63"/>
  <c r="NU155" i="21"/>
  <c r="NU238" i="63"/>
  <c r="NE155" i="21"/>
  <c r="NE238" i="63"/>
  <c r="MO155" i="21"/>
  <c r="MO238" i="63"/>
  <c r="LY155" i="21"/>
  <c r="LY238" i="63"/>
  <c r="LI155" i="21"/>
  <c r="LI238" i="63"/>
  <c r="KS155" i="21"/>
  <c r="KS238" i="63"/>
  <c r="KC155" i="21"/>
  <c r="KC238" i="63"/>
  <c r="FJ155" i="21"/>
  <c r="FJ238" i="63"/>
  <c r="ES155" i="21"/>
  <c r="ES238" i="63"/>
  <c r="GB155" i="21"/>
  <c r="GB238" i="63"/>
  <c r="EN155" i="21"/>
  <c r="EN238" i="63"/>
  <c r="BF155" i="21"/>
  <c r="BF238" i="63"/>
  <c r="FL155" i="21"/>
  <c r="FL238" i="63"/>
  <c r="JL155" i="21"/>
  <c r="JL238" i="63"/>
  <c r="IV155" i="21"/>
  <c r="IV238" i="63"/>
  <c r="HL155" i="21"/>
  <c r="HL238" i="63"/>
  <c r="EZ155" i="21"/>
  <c r="EZ238" i="63"/>
  <c r="BC155" i="21"/>
  <c r="BC238" i="63"/>
  <c r="GK155" i="21"/>
  <c r="GK238" i="63"/>
  <c r="IB155" i="21"/>
  <c r="IB238" i="63"/>
  <c r="AH155" i="21"/>
  <c r="AH238" i="63"/>
  <c r="BJ155" i="21"/>
  <c r="BJ238" i="63"/>
  <c r="Q155" i="21"/>
  <c r="Q238" i="63"/>
  <c r="DF155" i="21"/>
  <c r="DF238" i="63"/>
  <c r="CX155" i="21"/>
  <c r="CX238" i="63"/>
  <c r="CP155" i="21"/>
  <c r="CP238" i="63"/>
  <c r="CH155" i="21"/>
  <c r="CH238" i="63"/>
  <c r="BZ155" i="21"/>
  <c r="BZ238" i="63"/>
  <c r="BR155" i="21"/>
  <c r="BR238" i="63"/>
  <c r="W155" i="21"/>
  <c r="W238" i="63"/>
  <c r="AW155" i="21"/>
  <c r="AW238" i="63"/>
  <c r="AF155" i="21"/>
  <c r="AF238" i="63"/>
  <c r="P155" i="21"/>
  <c r="P238" i="63"/>
  <c r="OC160" i="21"/>
  <c r="CP160" i="21"/>
  <c r="K160" i="21"/>
  <c r="GO160" i="21"/>
  <c r="HU160" i="21"/>
  <c r="HP160" i="21"/>
  <c r="KI160" i="21"/>
  <c r="LM160" i="21"/>
  <c r="IT160" i="21"/>
  <c r="QX160" i="21"/>
  <c r="QN160" i="21"/>
  <c r="HP163" i="21"/>
  <c r="MD164" i="21"/>
  <c r="PR164" i="21"/>
  <c r="FU163" i="21"/>
  <c r="NL164" i="21"/>
  <c r="DS160" i="21"/>
  <c r="EZ160" i="21"/>
  <c r="BN160" i="21"/>
  <c r="OO160" i="21"/>
  <c r="MF160" i="21"/>
  <c r="IM163" i="21"/>
  <c r="KD163" i="21"/>
  <c r="EV164" i="21"/>
  <c r="HJ164" i="21"/>
  <c r="DE160" i="21"/>
  <c r="EL160" i="21"/>
  <c r="KH160" i="21"/>
  <c r="NS160" i="21"/>
  <c r="DZ164" i="21"/>
  <c r="LD164" i="21"/>
  <c r="JL160" i="21"/>
  <c r="RY160" i="21"/>
  <c r="QM164" i="21"/>
  <c r="CY164" i="21"/>
  <c r="JM164" i="21"/>
  <c r="JA164" i="21"/>
  <c r="IL160" i="21"/>
  <c r="OZ160" i="21"/>
  <c r="GD163" i="21"/>
  <c r="NP163" i="21"/>
  <c r="RS164" i="21"/>
  <c r="AU163" i="21"/>
  <c r="FI160" i="21"/>
  <c r="PC160" i="21"/>
  <c r="EG163" i="21"/>
  <c r="W164" i="21"/>
  <c r="FT164" i="21"/>
  <c r="FA160" i="21"/>
  <c r="CQ160" i="21"/>
  <c r="DW160" i="21"/>
  <c r="PE160" i="21"/>
  <c r="SD160" i="21"/>
  <c r="RT160" i="21"/>
  <c r="OU163" i="21"/>
  <c r="SF163" i="21"/>
  <c r="EP160" i="21"/>
  <c r="JF160" i="21"/>
  <c r="PZ160" i="21"/>
  <c r="LW160" i="21"/>
  <c r="S160" i="21"/>
  <c r="AY160" i="21"/>
  <c r="EM160" i="21"/>
  <c r="BL160" i="21"/>
  <c r="DO160" i="21"/>
  <c r="KB160" i="21"/>
  <c r="PO160" i="21"/>
  <c r="PG160" i="21"/>
  <c r="MJ160" i="21"/>
  <c r="GJ163" i="21"/>
  <c r="OM163" i="21"/>
  <c r="QY163" i="21"/>
  <c r="RY163" i="21"/>
  <c r="BS164" i="21"/>
  <c r="DP164" i="21"/>
  <c r="NI164" i="21"/>
  <c r="IY160" i="21"/>
  <c r="GH164" i="21"/>
  <c r="HA163" i="21"/>
  <c r="PL163" i="21"/>
  <c r="CC164" i="21"/>
  <c r="DV164" i="21"/>
  <c r="NW164" i="21"/>
  <c r="KD164" i="21"/>
  <c r="JJ164" i="21"/>
  <c r="CF160" i="21"/>
  <c r="KC160" i="21"/>
  <c r="RD160" i="21"/>
  <c r="LH160" i="21"/>
  <c r="LO163" i="21"/>
  <c r="DO163" i="21"/>
  <c r="JU164" i="21"/>
  <c r="MA164" i="21"/>
  <c r="EB160" i="21"/>
  <c r="ID160" i="21"/>
  <c r="JO160" i="21"/>
  <c r="OE160" i="21"/>
  <c r="FW163" i="21"/>
  <c r="NB163" i="21"/>
  <c r="CS164" i="21"/>
  <c r="HX164" i="21"/>
  <c r="MC164" i="21"/>
  <c r="GI163" i="21"/>
  <c r="OB160" i="21"/>
  <c r="LL160" i="21"/>
  <c r="LS164" i="21"/>
  <c r="BP164" i="21"/>
  <c r="OL160" i="21"/>
  <c r="AW163" i="21"/>
  <c r="DN164" i="21"/>
  <c r="RD164" i="21"/>
  <c r="HP164" i="21"/>
  <c r="IM160" i="21"/>
  <c r="DF160" i="21"/>
  <c r="HF160" i="21"/>
  <c r="QC160" i="21"/>
  <c r="RI160" i="21"/>
  <c r="KX160" i="21"/>
  <c r="KN160" i="21"/>
  <c r="N163" i="21"/>
  <c r="PS163" i="21"/>
  <c r="MT164" i="21"/>
  <c r="LG164" i="21"/>
  <c r="CI164" i="21"/>
  <c r="OR163" i="21"/>
  <c r="PJ160" i="21"/>
  <c r="DE163" i="21"/>
  <c r="PU163" i="21"/>
  <c r="HG163" i="21"/>
  <c r="EQ160" i="21"/>
  <c r="HJ160" i="21"/>
  <c r="JY160" i="21"/>
  <c r="PB160" i="21"/>
  <c r="RN160" i="21"/>
  <c r="AN163" i="21"/>
  <c r="HJ163" i="21"/>
  <c r="MX163" i="21"/>
  <c r="CV160" i="21"/>
  <c r="GB160" i="21"/>
  <c r="MH160" i="21"/>
  <c r="NA160" i="21"/>
  <c r="RW163" i="21"/>
  <c r="AH164" i="21"/>
  <c r="RP160" i="21"/>
  <c r="JC163" i="21"/>
  <c r="OU164" i="21"/>
  <c r="AA164" i="21"/>
  <c r="RK164" i="21"/>
  <c r="NJ164" i="21"/>
  <c r="KW163" i="21"/>
  <c r="OP163" i="21"/>
  <c r="RH164" i="21"/>
  <c r="KE164" i="21"/>
  <c r="FY160" i="21"/>
  <c r="FK160" i="21"/>
  <c r="GT160" i="21"/>
  <c r="LP160" i="21"/>
  <c r="LX160" i="21"/>
  <c r="ME160" i="21"/>
  <c r="RZ160" i="21"/>
  <c r="GB164" i="21"/>
  <c r="FJ160" i="21"/>
  <c r="GL160" i="21"/>
  <c r="AE163" i="21"/>
  <c r="HW163" i="21"/>
  <c r="LF163" i="21"/>
  <c r="S164" i="21"/>
  <c r="ES164" i="21"/>
  <c r="FM164" i="21"/>
  <c r="FZ163" i="21"/>
  <c r="KJ163" i="21"/>
  <c r="CE160" i="21"/>
  <c r="BV160" i="21"/>
  <c r="DJ160" i="21"/>
  <c r="LN160" i="21"/>
  <c r="EC163" i="21"/>
  <c r="OA163" i="21"/>
  <c r="NJ163" i="21"/>
  <c r="RZ163" i="21"/>
  <c r="MH164" i="21"/>
  <c r="NQ164" i="21"/>
  <c r="BR163" i="21"/>
  <c r="CX164" i="21"/>
  <c r="MO163" i="21"/>
  <c r="BQ160" i="21"/>
  <c r="BF160" i="21"/>
  <c r="HK160" i="21"/>
  <c r="OK160" i="21"/>
  <c r="BI163" i="21"/>
  <c r="RT163" i="21"/>
  <c r="OE164" i="21"/>
  <c r="BB164" i="21"/>
  <c r="QD164" i="21"/>
  <c r="E160" i="21"/>
  <c r="QS160" i="21"/>
  <c r="C160" i="21"/>
  <c r="C196" i="21"/>
  <c r="EV160" i="21"/>
  <c r="LD160" i="21"/>
  <c r="BU164" i="21"/>
  <c r="F160" i="21"/>
  <c r="H163" i="21"/>
  <c r="AT160" i="21"/>
  <c r="AF160" i="21"/>
  <c r="CL164" i="21"/>
  <c r="DY164" i="21"/>
  <c r="JC164" i="21"/>
  <c r="CM164" i="21"/>
  <c r="GJ164" i="21"/>
  <c r="FE164" i="21"/>
  <c r="RR164" i="21"/>
  <c r="AP160" i="21"/>
  <c r="IQ163" i="21"/>
  <c r="GG164" i="21"/>
  <c r="CC163" i="21"/>
  <c r="HX163" i="21"/>
  <c r="EC164" i="21"/>
  <c r="MV164" i="21"/>
  <c r="GL164" i="21"/>
  <c r="GQ164" i="21"/>
  <c r="HY160" i="21"/>
  <c r="IF160" i="21"/>
  <c r="JP160" i="21"/>
  <c r="GN160" i="21"/>
  <c r="RM160" i="21"/>
  <c r="DJ163" i="21"/>
  <c r="E164" i="21"/>
  <c r="EW164" i="21"/>
  <c r="QP164" i="21"/>
  <c r="Y160" i="21"/>
  <c r="Z160" i="21"/>
  <c r="GE160" i="21"/>
  <c r="JB160" i="21"/>
  <c r="SE160" i="21"/>
  <c r="IE163" i="21"/>
  <c r="OC163" i="21"/>
  <c r="PV163" i="21"/>
  <c r="G164" i="21"/>
  <c r="QE164" i="21"/>
  <c r="AY164" i="21"/>
  <c r="SB163" i="21"/>
  <c r="AM164" i="21"/>
  <c r="GI164" i="21"/>
  <c r="AM160" i="21"/>
  <c r="FL160" i="21"/>
  <c r="BK160" i="21"/>
  <c r="Q164" i="21"/>
  <c r="KC163" i="21"/>
  <c r="NI163" i="21"/>
  <c r="FA164" i="21"/>
  <c r="LR164" i="21"/>
  <c r="BH160" i="21"/>
  <c r="HE160" i="21"/>
  <c r="JC160" i="21"/>
  <c r="NY160" i="21"/>
  <c r="DG163" i="21"/>
  <c r="FD163" i="21"/>
  <c r="CA160" i="21"/>
  <c r="EF160" i="21"/>
  <c r="LZ160" i="21"/>
  <c r="NX160" i="21"/>
  <c r="KX163" i="21"/>
  <c r="AW164" i="21"/>
  <c r="B160" i="21"/>
  <c r="B196" i="21"/>
  <c r="AI160" i="21"/>
  <c r="DV160" i="21"/>
  <c r="FC160" i="21"/>
  <c r="CY160" i="21"/>
  <c r="FX160" i="21"/>
  <c r="NJ160" i="21"/>
  <c r="PW160" i="21"/>
  <c r="LF160" i="21"/>
  <c r="IG163" i="21"/>
  <c r="KE163" i="21"/>
  <c r="MA163" i="21"/>
  <c r="RH163" i="21"/>
  <c r="PD163" i="21"/>
  <c r="PN163" i="21"/>
  <c r="MD163" i="21"/>
  <c r="AI164" i="21"/>
  <c r="JS164" i="21"/>
  <c r="EN164" i="21"/>
  <c r="GU164" i="21"/>
  <c r="AC164" i="21"/>
  <c r="U163" i="21"/>
  <c r="OK163" i="21"/>
  <c r="MB164" i="21"/>
  <c r="EO163" i="21"/>
  <c r="SD163" i="21"/>
  <c r="PQ164" i="21"/>
  <c r="DZ163" i="21"/>
  <c r="G160" i="21"/>
  <c r="GS160" i="21"/>
  <c r="QZ160" i="21"/>
  <c r="QB160" i="21"/>
  <c r="QM163" i="21"/>
  <c r="SA163" i="21"/>
  <c r="LK164" i="21"/>
  <c r="BL163" i="21"/>
  <c r="RS163" i="21"/>
  <c r="JU160" i="21"/>
  <c r="MG160" i="21"/>
  <c r="FO163" i="21"/>
  <c r="BZ163" i="21"/>
  <c r="QQ163" i="21"/>
  <c r="QU164" i="21"/>
  <c r="QQ160" i="21"/>
  <c r="EM163" i="21"/>
  <c r="AQ160" i="21"/>
  <c r="BZ160" i="21"/>
  <c r="QK160" i="21"/>
  <c r="PH160" i="21"/>
  <c r="JG164" i="21"/>
  <c r="GY164" i="21"/>
  <c r="KX164" i="21"/>
  <c r="DK164" i="21"/>
  <c r="EZ164" i="21"/>
  <c r="AX160" i="21"/>
  <c r="EO160" i="21"/>
  <c r="BB160" i="21"/>
  <c r="HX160" i="21"/>
  <c r="JM160" i="21"/>
  <c r="RK160" i="21"/>
  <c r="RF160" i="21"/>
  <c r="PY160" i="21"/>
  <c r="PR160" i="21"/>
  <c r="MP163" i="21"/>
  <c r="DD164" i="21"/>
  <c r="JL164" i="21"/>
  <c r="EQ164" i="21"/>
  <c r="LP164" i="21"/>
  <c r="QN164" i="21"/>
  <c r="HY164" i="21"/>
  <c r="KW164" i="21"/>
  <c r="EF163" i="21"/>
  <c r="JG163" i="21"/>
  <c r="CH164" i="21"/>
  <c r="NY164" i="21"/>
  <c r="Q160" i="21"/>
  <c r="CW160" i="21"/>
  <c r="JJ160" i="21"/>
  <c r="RG160" i="21"/>
  <c r="RR160" i="21"/>
  <c r="PG164" i="21"/>
  <c r="MT163" i="21"/>
  <c r="BZ164" i="21"/>
  <c r="IW164" i="21"/>
  <c r="FC164" i="21"/>
  <c r="KL164" i="21"/>
  <c r="PJ164" i="21"/>
  <c r="KO164" i="21"/>
  <c r="QI164" i="21"/>
  <c r="JY164" i="21"/>
  <c r="LW163" i="21"/>
  <c r="RI163" i="21"/>
  <c r="OY164" i="21"/>
  <c r="FC163" i="21"/>
  <c r="RD163" i="21"/>
  <c r="ON164" i="21"/>
  <c r="I163" i="21"/>
  <c r="AG163" i="21"/>
  <c r="EY163" i="21"/>
  <c r="HK163" i="21"/>
  <c r="BQ163" i="21"/>
  <c r="JN163" i="21"/>
  <c r="KF163" i="21"/>
  <c r="KT163" i="21"/>
  <c r="RJ163" i="21"/>
  <c r="KP163" i="21"/>
  <c r="CB164" i="21"/>
  <c r="IP164" i="21"/>
  <c r="JF164" i="21"/>
  <c r="FK164" i="21"/>
  <c r="MJ164" i="21"/>
  <c r="NP164" i="21"/>
  <c r="KQ164" i="21"/>
  <c r="CT163" i="21"/>
  <c r="LN163" i="21"/>
  <c r="JQ164" i="21"/>
  <c r="HH160" i="21"/>
  <c r="PX163" i="21"/>
  <c r="QJ164" i="21"/>
  <c r="J160" i="21"/>
  <c r="MU160" i="21"/>
  <c r="OI160" i="21"/>
  <c r="R163" i="21"/>
  <c r="BD163" i="21"/>
  <c r="BC163" i="21"/>
  <c r="BE163" i="21"/>
  <c r="MI163" i="21"/>
  <c r="QR163" i="21"/>
  <c r="LB163" i="21"/>
  <c r="ON163" i="21"/>
  <c r="RV163" i="21"/>
  <c r="IF164" i="21"/>
  <c r="NK164" i="21"/>
  <c r="RV164" i="21"/>
  <c r="AC163" i="21"/>
  <c r="DR163" i="21"/>
  <c r="JY163" i="21"/>
  <c r="PV164" i="21"/>
  <c r="LY164" i="21"/>
  <c r="GD164" i="21"/>
  <c r="RB164" i="21"/>
  <c r="MB160" i="21"/>
  <c r="GA163" i="21"/>
  <c r="D160" i="21"/>
  <c r="AK160" i="21"/>
  <c r="CC160" i="21"/>
  <c r="BC160" i="21"/>
  <c r="DH160" i="21"/>
  <c r="BX160" i="21"/>
  <c r="DQ160" i="21"/>
  <c r="EX160" i="21"/>
  <c r="GQ160" i="21"/>
  <c r="HW160" i="21"/>
  <c r="JN160" i="21"/>
  <c r="GF160" i="21"/>
  <c r="HB160" i="21"/>
  <c r="OD160" i="21"/>
  <c r="MA160" i="21"/>
  <c r="QE160" i="21"/>
  <c r="LI160" i="21"/>
  <c r="II160" i="21"/>
  <c r="OW160" i="21"/>
  <c r="QV160" i="21"/>
  <c r="LC160" i="21"/>
  <c r="KV160" i="21"/>
  <c r="NR160" i="21"/>
  <c r="F163" i="21"/>
  <c r="AL163" i="21"/>
  <c r="CQ163" i="21"/>
  <c r="EV163" i="21"/>
  <c r="GB163" i="21"/>
  <c r="HH163" i="21"/>
  <c r="CF163" i="21"/>
  <c r="EE163" i="21"/>
  <c r="LK163" i="21"/>
  <c r="NW163" i="21"/>
  <c r="QI163" i="21"/>
  <c r="JZ163" i="21"/>
  <c r="MZ163" i="21"/>
  <c r="RA163" i="21"/>
  <c r="ND163" i="21"/>
  <c r="QF163" i="21"/>
  <c r="J164" i="21"/>
  <c r="DW164" i="21"/>
  <c r="FH164" i="21"/>
  <c r="EY164" i="21"/>
  <c r="NZ164" i="21"/>
  <c r="GC164" i="21"/>
  <c r="OM164" i="21"/>
  <c r="KA164" i="21"/>
  <c r="CL163" i="21"/>
  <c r="QW163" i="21"/>
  <c r="RN164" i="21"/>
  <c r="RZ164" i="21"/>
  <c r="W163" i="21"/>
  <c r="AT163" i="21"/>
  <c r="CZ163" i="21"/>
  <c r="FM163" i="21"/>
  <c r="GS163" i="21"/>
  <c r="DY163" i="21"/>
  <c r="DN163" i="21"/>
  <c r="KG163" i="21"/>
  <c r="MS163" i="21"/>
  <c r="PE163" i="21"/>
  <c r="JP163" i="21"/>
  <c r="IC163" i="21"/>
  <c r="SE163" i="21"/>
  <c r="OX163" i="21"/>
  <c r="V164" i="21"/>
  <c r="IN164" i="21"/>
  <c r="IH164" i="21"/>
  <c r="FD164" i="21"/>
  <c r="OR164" i="21"/>
  <c r="GZ164" i="21"/>
  <c r="NO164" i="21"/>
  <c r="MY164" i="21"/>
  <c r="SB164" i="21"/>
  <c r="FK163" i="21"/>
  <c r="IW163" i="21"/>
  <c r="NX164" i="21"/>
  <c r="AF163" i="21"/>
  <c r="CE163" i="21"/>
  <c r="EP163" i="21"/>
  <c r="FV163" i="21"/>
  <c r="HB163" i="21"/>
  <c r="IA163" i="21"/>
  <c r="HY163" i="21"/>
  <c r="KY163" i="21"/>
  <c r="NK163" i="21"/>
  <c r="PW163" i="21"/>
  <c r="ID163" i="21"/>
  <c r="LD163" i="21"/>
  <c r="PT163" i="21"/>
  <c r="MN163" i="21"/>
  <c r="AQ164" i="21"/>
  <c r="EG164" i="21"/>
  <c r="DX164" i="21"/>
  <c r="FL164" i="21"/>
  <c r="NN164" i="21"/>
  <c r="FQ164" i="21"/>
  <c r="IG164" i="21"/>
  <c r="MI164" i="21"/>
  <c r="HS164" i="21"/>
  <c r="CN160" i="21"/>
  <c r="HC160" i="21"/>
  <c r="IN160" i="21"/>
  <c r="LG160" i="21"/>
  <c r="JR164" i="21"/>
  <c r="DM163" i="21"/>
  <c r="GM163" i="21"/>
  <c r="LQ163" i="21"/>
  <c r="NM163" i="21"/>
  <c r="CH163" i="21"/>
  <c r="JL163" i="21"/>
  <c r="JV164" i="21"/>
  <c r="OV164" i="21"/>
  <c r="QB164" i="21"/>
  <c r="HN164" i="21"/>
  <c r="QG164" i="21"/>
  <c r="RU164" i="21"/>
  <c r="PE164" i="21"/>
  <c r="LR163" i="21"/>
  <c r="KE160" i="21"/>
  <c r="KS163" i="21"/>
  <c r="FD160" i="21"/>
  <c r="MV160" i="21"/>
  <c r="MN160" i="21"/>
  <c r="FH163" i="21"/>
  <c r="DP163" i="21"/>
  <c r="JW164" i="21"/>
  <c r="JU163" i="21"/>
  <c r="BM164" i="21"/>
  <c r="AD163" i="21"/>
  <c r="CA163" i="21"/>
  <c r="EN163" i="21"/>
  <c r="FT163" i="21"/>
  <c r="GZ163" i="21"/>
  <c r="EA163" i="21"/>
  <c r="DT163" i="21"/>
  <c r="IP163" i="21"/>
  <c r="KU163" i="21"/>
  <c r="NG163" i="21"/>
  <c r="JI163" i="21"/>
  <c r="OT163" i="21"/>
  <c r="IZ163" i="21"/>
  <c r="KR163" i="21"/>
  <c r="B164" i="21"/>
  <c r="BV164" i="21"/>
  <c r="IU164" i="21"/>
  <c r="EM164" i="21"/>
  <c r="KH164" i="21"/>
  <c r="PF164" i="21"/>
  <c r="HV164" i="21"/>
  <c r="PS164" i="21"/>
  <c r="QX164" i="21"/>
  <c r="GP163" i="21"/>
  <c r="DW163" i="21"/>
  <c r="AG164" i="21"/>
  <c r="DT160" i="21"/>
  <c r="BA160" i="21"/>
  <c r="NW160" i="21"/>
  <c r="QF160" i="21"/>
  <c r="IL164" i="21"/>
  <c r="O163" i="21"/>
  <c r="AY163" i="21"/>
  <c r="DI163" i="21"/>
  <c r="FE163" i="21"/>
  <c r="GK163" i="21"/>
  <c r="HQ163" i="21"/>
  <c r="BV163" i="21"/>
  <c r="IX163" i="21"/>
  <c r="MC163" i="21"/>
  <c r="OO163" i="21"/>
  <c r="RL163" i="21"/>
  <c r="NH163" i="21"/>
  <c r="MF163" i="21"/>
  <c r="RB163" i="21"/>
  <c r="RE163" i="21"/>
  <c r="LV163" i="21"/>
  <c r="CN164" i="21"/>
  <c r="JD164" i="21"/>
  <c r="HG164" i="21"/>
  <c r="KZ164" i="21"/>
  <c r="PX164" i="21"/>
  <c r="MG164" i="21"/>
  <c r="KU164" i="21"/>
  <c r="LE164" i="21"/>
  <c r="RW164" i="21"/>
  <c r="BY163" i="21"/>
  <c r="LY163" i="21"/>
  <c r="RN163" i="21"/>
  <c r="RY164" i="21"/>
  <c r="X163" i="21"/>
  <c r="BA163" i="21"/>
  <c r="DH163" i="21"/>
  <c r="FN163" i="21"/>
  <c r="GT163" i="21"/>
  <c r="EB163" i="21"/>
  <c r="KI163" i="21"/>
  <c r="MU163" i="21"/>
  <c r="PG163" i="21"/>
  <c r="JX163" i="21"/>
  <c r="IR163" i="21"/>
  <c r="SG163" i="21"/>
  <c r="QJ163" i="21"/>
  <c r="PP163" i="21"/>
  <c r="AO164" i="21"/>
  <c r="DF164" i="21"/>
  <c r="IO164" i="21"/>
  <c r="F164" i="21"/>
  <c r="FW164" i="21"/>
  <c r="OT164" i="21"/>
  <c r="HE164" i="21"/>
  <c r="OC164" i="21"/>
  <c r="PO164" i="21"/>
  <c r="BH164" i="21"/>
  <c r="KV164" i="21"/>
  <c r="Y163" i="21"/>
  <c r="EQ163" i="21"/>
  <c r="HC163" i="21"/>
  <c r="IU163" i="21"/>
  <c r="LA163" i="21"/>
  <c r="QL163" i="21"/>
  <c r="AS164" i="21"/>
  <c r="AP164" i="21"/>
  <c r="KN164" i="21"/>
  <c r="GR164" i="21"/>
  <c r="QW164" i="21"/>
  <c r="LS160" i="21"/>
  <c r="MV163" i="21"/>
  <c r="EU160" i="21"/>
  <c r="HD160" i="21"/>
  <c r="HZ160" i="21"/>
  <c r="IZ160" i="21"/>
  <c r="IS163" i="21"/>
  <c r="ML164" i="21"/>
  <c r="NE164" i="21"/>
  <c r="NC163" i="21"/>
  <c r="AK164" i="21"/>
  <c r="U160" i="21"/>
  <c r="R160" i="21"/>
  <c r="BM160" i="21"/>
  <c r="T160" i="21"/>
  <c r="CR160" i="21"/>
  <c r="DX160" i="21"/>
  <c r="FE160" i="21"/>
  <c r="DA160" i="21"/>
  <c r="EH160" i="21"/>
  <c r="CB160" i="21"/>
  <c r="GA160" i="21"/>
  <c r="HG160" i="21"/>
  <c r="AN160" i="21"/>
  <c r="HN160" i="21"/>
  <c r="KD160" i="21"/>
  <c r="IU160" i="21"/>
  <c r="IH160" i="21"/>
  <c r="LR160" i="21"/>
  <c r="JG160" i="21"/>
  <c r="OM160" i="21"/>
  <c r="QU160" i="21"/>
  <c r="SA160" i="21"/>
  <c r="NU160" i="21"/>
  <c r="MK160" i="21"/>
  <c r="MY160" i="21"/>
  <c r="MM160" i="21"/>
  <c r="LA160" i="21"/>
  <c r="PP160" i="21"/>
  <c r="ML160" i="21"/>
  <c r="NH160" i="21"/>
  <c r="OX160" i="21"/>
  <c r="R164" i="21"/>
  <c r="HW164" i="21"/>
  <c r="FP164" i="21"/>
  <c r="FZ164" i="21"/>
  <c r="OB164" i="21"/>
  <c r="HU164" i="21"/>
  <c r="OO164" i="21"/>
  <c r="MM164" i="21"/>
  <c r="L163" i="21"/>
  <c r="PO163" i="21"/>
  <c r="NV164" i="21"/>
  <c r="I160" i="21"/>
  <c r="FW160" i="21"/>
  <c r="LB160" i="21"/>
  <c r="QP160" i="21"/>
  <c r="KF164" i="21"/>
  <c r="QJ160" i="21"/>
  <c r="CU163" i="21"/>
  <c r="U164" i="21"/>
  <c r="CK164" i="21"/>
  <c r="DR164" i="21"/>
  <c r="FN164" i="21"/>
  <c r="MX164" i="21"/>
  <c r="RL164" i="21"/>
  <c r="PY164" i="21"/>
  <c r="PM164" i="21"/>
  <c r="GH163" i="21"/>
  <c r="MJ163" i="21"/>
  <c r="HD164" i="21"/>
  <c r="BK163" i="21"/>
  <c r="JT163" i="21"/>
  <c r="AN164" i="21"/>
  <c r="BB163" i="21"/>
  <c r="CW163" i="21"/>
  <c r="GE163" i="21"/>
  <c r="MW163" i="21"/>
  <c r="OS163" i="21"/>
  <c r="AR163" i="21"/>
  <c r="RF163" i="21"/>
  <c r="IX164" i="21"/>
  <c r="IC164" i="21"/>
  <c r="MZ164" i="21"/>
  <c r="HZ164" i="21"/>
  <c r="MW164" i="21"/>
  <c r="DQ164" i="21"/>
  <c r="JS160" i="21"/>
  <c r="EH163" i="21"/>
  <c r="MR164" i="21"/>
  <c r="LQ164" i="21"/>
  <c r="OA164" i="21"/>
  <c r="DN160" i="21"/>
  <c r="JT160" i="21"/>
  <c r="PV160" i="21"/>
  <c r="J163" i="21"/>
  <c r="AP163" i="21"/>
  <c r="CY163" i="21"/>
  <c r="DL163" i="21"/>
  <c r="LS163" i="21"/>
  <c r="RX163" i="21"/>
  <c r="KZ163" i="21"/>
  <c r="N164" i="21"/>
  <c r="LF164" i="21"/>
  <c r="ID164" i="21"/>
  <c r="EG160" i="21"/>
  <c r="MX160" i="21"/>
  <c r="KU160" i="21"/>
  <c r="PQ160" i="21"/>
  <c r="RC160" i="21"/>
  <c r="KA160" i="21"/>
  <c r="JA163" i="21"/>
  <c r="QH163" i="21"/>
  <c r="CE164" i="21"/>
  <c r="OL164" i="21"/>
  <c r="V163" i="21"/>
  <c r="DU163" i="21"/>
  <c r="MQ163" i="21"/>
  <c r="PC163" i="21"/>
  <c r="OV163" i="21"/>
  <c r="LN164" i="21"/>
  <c r="QL164" i="21"/>
  <c r="LZ163" i="21"/>
  <c r="DS164" i="21"/>
  <c r="G163" i="21"/>
  <c r="AM163" i="21"/>
  <c r="CS163" i="21"/>
  <c r="EW163" i="21"/>
  <c r="GC163" i="21"/>
  <c r="HI163" i="21"/>
  <c r="CN163" i="21"/>
  <c r="II163" i="21"/>
  <c r="LM163" i="21"/>
  <c r="NY163" i="21"/>
  <c r="QK163" i="21"/>
  <c r="KB163" i="21"/>
  <c r="KV163" i="21"/>
  <c r="RQ163" i="21"/>
  <c r="PR163" i="21"/>
  <c r="RK163" i="21"/>
  <c r="C164" i="21"/>
  <c r="BF164" i="21"/>
  <c r="JT164" i="21"/>
  <c r="EP164" i="21"/>
  <c r="MF164" i="21"/>
  <c r="HA164" i="21"/>
  <c r="MK164" i="21"/>
  <c r="RQ164" i="21"/>
  <c r="JI164" i="21"/>
  <c r="E163" i="21"/>
  <c r="DD163" i="21"/>
  <c r="KH163" i="21"/>
  <c r="CZ164" i="21"/>
  <c r="P163" i="21"/>
  <c r="AX163" i="21"/>
  <c r="DK163" i="21"/>
  <c r="FF163" i="21"/>
  <c r="GL163" i="21"/>
  <c r="HR163" i="21"/>
  <c r="BX163" i="21"/>
  <c r="JF163" i="21"/>
  <c r="ME163" i="21"/>
  <c r="OQ163" i="21"/>
  <c r="RP163" i="21"/>
  <c r="RC163" i="21"/>
  <c r="RR163" i="21"/>
  <c r="RU163" i="21"/>
  <c r="CP164" i="21"/>
  <c r="JE164" i="21"/>
  <c r="HO164" i="21"/>
  <c r="LB164" i="21"/>
  <c r="PZ164" i="21"/>
  <c r="MO164" i="21"/>
  <c r="LO164" i="21"/>
  <c r="QK164" i="21"/>
  <c r="NS164" i="21"/>
  <c r="AG160" i="21"/>
  <c r="DM160" i="21"/>
  <c r="FO160" i="21"/>
  <c r="KS160" i="21"/>
  <c r="PD160" i="21"/>
  <c r="GP164" i="21"/>
  <c r="Q163" i="21"/>
  <c r="FG163" i="21"/>
  <c r="HS163" i="21"/>
  <c r="HV163" i="21"/>
  <c r="HZ163" i="21"/>
  <c r="QO163" i="21"/>
  <c r="IO163" i="21"/>
  <c r="LP163" i="21"/>
  <c r="OF163" i="21"/>
  <c r="CR164" i="21"/>
  <c r="PL164" i="21"/>
  <c r="OS164" i="21"/>
  <c r="RG164" i="21"/>
  <c r="FR163" i="21"/>
  <c r="DO164" i="21"/>
  <c r="X160" i="21"/>
  <c r="AK163" i="21"/>
  <c r="CI160" i="21"/>
  <c r="AR160" i="21"/>
  <c r="FZ160" i="21"/>
  <c r="KT160" i="21"/>
  <c r="EZ163" i="21"/>
  <c r="PZ163" i="21"/>
  <c r="CT164" i="21"/>
  <c r="T164" i="21"/>
  <c r="FU164" i="21"/>
  <c r="AB163" i="21"/>
  <c r="M163" i="21"/>
  <c r="PD164" i="21"/>
  <c r="BO163" i="21"/>
  <c r="CR163" i="21"/>
  <c r="FL163" i="21"/>
  <c r="GR163" i="21"/>
  <c r="DF163" i="21"/>
  <c r="JJ163" i="21"/>
  <c r="MH163" i="21"/>
  <c r="SC163" i="21"/>
  <c r="DB164" i="21"/>
  <c r="JK164" i="21"/>
  <c r="EF164" i="21"/>
  <c r="HK164" i="21"/>
  <c r="SA164" i="21"/>
  <c r="EL163" i="21"/>
  <c r="NS163" i="21"/>
  <c r="KT164" i="21"/>
  <c r="BO164" i="21"/>
  <c r="IM164" i="21"/>
  <c r="HT164" i="21"/>
  <c r="EX164" i="21"/>
  <c r="OP164" i="21"/>
  <c r="NA164" i="21"/>
  <c r="RF164" i="21"/>
  <c r="CU164" i="21"/>
  <c r="DV163" i="21"/>
  <c r="NT163" i="21"/>
  <c r="CJ164" i="21"/>
  <c r="ED164" i="21"/>
  <c r="JO163" i="21"/>
  <c r="PB163" i="21"/>
  <c r="BX164" i="21"/>
  <c r="IV164" i="21"/>
  <c r="EU164" i="21"/>
  <c r="KJ164" i="21"/>
  <c r="PH164" i="21"/>
  <c r="KM164" i="21"/>
  <c r="QA164" i="21"/>
  <c r="BE164" i="21"/>
  <c r="LG163" i="21"/>
  <c r="QN163" i="21"/>
  <c r="GT164" i="21"/>
  <c r="EK164" i="21"/>
  <c r="W160" i="21"/>
  <c r="V160" i="21"/>
  <c r="BO160" i="21"/>
  <c r="AV160" i="21"/>
  <c r="CT160" i="21"/>
  <c r="DZ160" i="21"/>
  <c r="FG160" i="21"/>
  <c r="DC160" i="21"/>
  <c r="EJ160" i="21"/>
  <c r="CJ160" i="21"/>
  <c r="GC160" i="21"/>
  <c r="HI160" i="21"/>
  <c r="FT160" i="21"/>
  <c r="HV160" i="21"/>
  <c r="KF160" i="21"/>
  <c r="JE160" i="21"/>
  <c r="IQ160" i="21"/>
  <c r="MC160" i="21"/>
  <c r="JK160" i="21"/>
  <c r="OR160" i="21"/>
  <c r="QW160" i="21"/>
  <c r="SC160" i="21"/>
  <c r="NZ160" i="21"/>
  <c r="MP160" i="21"/>
  <c r="ND160" i="21"/>
  <c r="NK160" i="21"/>
  <c r="LT160" i="21"/>
  <c r="QD160" i="21"/>
  <c r="NB160" i="21"/>
  <c r="OH160" i="21"/>
  <c r="Z164" i="21"/>
  <c r="IA164" i="21"/>
  <c r="FX164" i="21"/>
  <c r="GE164" i="21"/>
  <c r="OD164" i="21"/>
  <c r="BQ164" i="21"/>
  <c r="OQ164" i="21"/>
  <c r="PU164" i="21"/>
  <c r="D163" i="21"/>
  <c r="QE163" i="21"/>
  <c r="NF164" i="21"/>
  <c r="HO163" i="21"/>
  <c r="IH163" i="21"/>
  <c r="EB164" i="21"/>
  <c r="AO163" i="21"/>
  <c r="EI163" i="21"/>
  <c r="GU163" i="21"/>
  <c r="KK163" i="21"/>
  <c r="MG163" i="21"/>
  <c r="PY163" i="21"/>
  <c r="IT163" i="21"/>
  <c r="L164" i="21"/>
  <c r="AR164" i="21"/>
  <c r="EH164" i="21"/>
  <c r="FI164" i="21"/>
  <c r="GM164" i="21"/>
  <c r="RP164" i="21"/>
  <c r="KC164" i="21"/>
  <c r="NC164" i="21"/>
  <c r="NL163" i="21"/>
  <c r="QH164" i="21"/>
  <c r="BI160" i="21"/>
  <c r="OU160" i="21"/>
  <c r="DT164" i="21"/>
  <c r="BD160" i="21"/>
  <c r="GW160" i="21"/>
  <c r="IC160" i="21"/>
  <c r="RQ160" i="21"/>
  <c r="MD160" i="21"/>
  <c r="GF163" i="21"/>
  <c r="HL163" i="21"/>
  <c r="JV163" i="21"/>
  <c r="OE163" i="21"/>
  <c r="NR163" i="21"/>
  <c r="I164" i="21"/>
  <c r="AB164" i="21"/>
  <c r="IB164" i="21"/>
  <c r="PB164" i="21"/>
  <c r="HM164" i="21"/>
  <c r="D164" i="21"/>
  <c r="II164" i="21"/>
  <c r="GN164" i="21"/>
  <c r="GX164" i="21"/>
  <c r="OH164" i="21"/>
  <c r="FB164" i="21"/>
  <c r="HC164" i="21"/>
  <c r="FY164" i="21"/>
  <c r="SA155" i="21"/>
  <c r="SA238" i="63"/>
  <c r="SE155" i="21"/>
  <c r="SE238" i="63"/>
  <c r="RM155" i="21"/>
  <c r="RM238" i="63"/>
  <c r="PL155" i="21"/>
  <c r="PL238" i="63"/>
  <c r="NP155" i="21"/>
  <c r="NP238" i="63"/>
  <c r="KJ155" i="21"/>
  <c r="KJ238" i="63"/>
  <c r="HR155" i="21"/>
  <c r="HR238" i="63"/>
  <c r="RO155" i="21"/>
  <c r="RO238" i="63"/>
  <c r="NX155" i="21"/>
  <c r="NX238" i="63"/>
  <c r="OP155" i="21"/>
  <c r="OP238" i="63"/>
  <c r="NV155" i="21"/>
  <c r="NV238" i="63"/>
  <c r="RR155" i="21"/>
  <c r="RR238" i="63"/>
  <c r="OZ155" i="21"/>
  <c r="OZ238" i="63"/>
  <c r="GP155" i="21"/>
  <c r="GP238" i="63"/>
  <c r="IL163" i="21"/>
  <c r="ER164" i="21"/>
  <c r="LI164" i="21"/>
  <c r="ED160" i="21"/>
  <c r="JZ160" i="21"/>
  <c r="LK160" i="21"/>
  <c r="LU160" i="21"/>
  <c r="PT164" i="21"/>
  <c r="BR160" i="21"/>
  <c r="DI160" i="21"/>
  <c r="GR160" i="21"/>
  <c r="IV160" i="21"/>
  <c r="PA160" i="21"/>
  <c r="NQ160" i="21"/>
  <c r="BT163" i="21"/>
  <c r="CV164" i="21"/>
  <c r="RX164" i="21"/>
  <c r="NM164" i="21"/>
  <c r="BW163" i="21"/>
  <c r="LU164" i="21"/>
  <c r="DE164" i="21"/>
  <c r="H160" i="21"/>
  <c r="AO160" i="21"/>
  <c r="M160" i="21"/>
  <c r="CG160" i="21"/>
  <c r="CD160" i="21"/>
  <c r="DL160" i="21"/>
  <c r="ES160" i="21"/>
  <c r="CO160" i="21"/>
  <c r="DU160" i="21"/>
  <c r="FB160" i="21"/>
  <c r="CL160" i="21"/>
  <c r="GU160" i="21"/>
  <c r="IA160" i="21"/>
  <c r="FS160" i="21"/>
  <c r="JR160" i="21"/>
  <c r="GV160" i="21"/>
  <c r="HR160" i="21"/>
  <c r="IR160" i="21"/>
  <c r="OT160" i="21"/>
  <c r="MQ160" i="21"/>
  <c r="QI160" i="21"/>
  <c r="RO160" i="21"/>
  <c r="LY160" i="21"/>
  <c r="KO160" i="21"/>
  <c r="PK160" i="21"/>
  <c r="RV160" i="21"/>
  <c r="RL160" i="21"/>
  <c r="MI160" i="21"/>
  <c r="LQ160" i="21"/>
  <c r="OA160" i="21"/>
  <c r="SF160" i="21"/>
  <c r="LO160" i="21"/>
  <c r="CG163" i="21"/>
  <c r="NF163" i="21"/>
  <c r="NX163" i="21"/>
  <c r="DH164" i="21"/>
  <c r="JN164" i="21"/>
  <c r="FJ164" i="21"/>
  <c r="LT164" i="21"/>
  <c r="SD164" i="21"/>
  <c r="KG164" i="21"/>
  <c r="ME164" i="21"/>
  <c r="CB163" i="21"/>
  <c r="OI163" i="21"/>
  <c r="LZ164" i="21"/>
  <c r="OL163" i="21"/>
  <c r="HB164" i="21"/>
  <c r="CD164" i="21"/>
  <c r="IY164" i="21"/>
  <c r="FS164" i="21"/>
  <c r="KP164" i="21"/>
  <c r="PN164" i="21"/>
  <c r="KS164" i="21"/>
  <c r="RM164" i="21"/>
  <c r="QC164" i="21"/>
  <c r="G61" i="20"/>
  <c r="E61" i="20"/>
  <c r="OT155" i="21"/>
  <c r="OT238" i="63"/>
  <c r="OR155" i="21"/>
  <c r="OR238" i="63"/>
  <c r="LZ155" i="21"/>
  <c r="LZ238" i="63"/>
  <c r="KR155" i="21"/>
  <c r="KR238" i="63"/>
  <c r="MZ155" i="21"/>
  <c r="MZ238" i="63"/>
  <c r="RV155" i="21"/>
  <c r="RV238" i="63"/>
  <c r="AL155" i="21"/>
  <c r="AL238" i="63"/>
  <c r="LL155" i="21"/>
  <c r="LL238" i="63"/>
  <c r="JX155" i="21"/>
  <c r="JX238" i="63"/>
  <c r="KP155" i="21"/>
  <c r="KP238" i="63"/>
  <c r="MP155" i="21"/>
  <c r="MP238" i="63"/>
  <c r="RB155" i="21"/>
  <c r="RB238" i="63"/>
  <c r="MR155" i="21"/>
  <c r="MR238" i="63"/>
  <c r="NR155" i="21"/>
  <c r="NR238" i="63"/>
  <c r="RQ155" i="21"/>
  <c r="RQ238" i="63"/>
  <c r="PF155" i="21"/>
  <c r="PF238" i="63"/>
  <c r="FO155" i="21"/>
  <c r="FO238" i="63"/>
  <c r="LN155" i="21"/>
  <c r="LN238" i="63"/>
  <c r="FS155" i="21"/>
  <c r="FS238" i="63"/>
  <c r="HS155" i="21"/>
  <c r="HS238" i="63"/>
  <c r="FW155" i="21"/>
  <c r="FW238" i="63"/>
  <c r="GJ155" i="21"/>
  <c r="GJ238" i="63"/>
  <c r="IQ155" i="21"/>
  <c r="IQ238" i="63"/>
  <c r="RX155" i="21"/>
  <c r="RX238" i="63"/>
  <c r="QR155" i="21"/>
  <c r="QR238" i="63"/>
  <c r="QA155" i="21"/>
  <c r="QA238" i="63"/>
  <c r="PK155" i="21"/>
  <c r="PK238" i="63"/>
  <c r="OU155" i="21"/>
  <c r="OU238" i="63"/>
  <c r="OE155" i="21"/>
  <c r="OE238" i="63"/>
  <c r="NO155" i="21"/>
  <c r="NO238" i="63"/>
  <c r="MY155" i="21"/>
  <c r="MY238" i="63"/>
  <c r="MI155" i="21"/>
  <c r="MI238" i="63"/>
  <c r="LS155" i="21"/>
  <c r="LS238" i="63"/>
  <c r="LC155" i="21"/>
  <c r="LC238" i="63"/>
  <c r="KM155" i="21"/>
  <c r="KM238" i="63"/>
  <c r="IG155" i="21"/>
  <c r="IG238" i="63"/>
  <c r="GZ155" i="21"/>
  <c r="GZ238" i="63"/>
  <c r="IK155" i="21"/>
  <c r="IK238" i="63"/>
  <c r="GW155" i="21"/>
  <c r="GW238" i="63"/>
  <c r="FV155" i="21"/>
  <c r="FV238" i="63"/>
  <c r="EK155" i="21"/>
  <c r="EK238" i="63"/>
  <c r="JV155" i="21"/>
  <c r="JV238" i="63"/>
  <c r="JF155" i="21"/>
  <c r="JF238" i="63"/>
  <c r="IP155" i="21"/>
  <c r="IP238" i="63"/>
  <c r="GN155" i="21"/>
  <c r="GN238" i="63"/>
  <c r="DX155" i="21"/>
  <c r="DX238" i="63"/>
  <c r="HW155" i="21"/>
  <c r="HW238" i="63"/>
  <c r="FM155" i="21"/>
  <c r="FM238" i="63"/>
  <c r="DW155" i="21"/>
  <c r="DW238" i="63"/>
  <c r="EC155" i="21"/>
  <c r="EC238" i="63"/>
  <c r="AA155" i="21"/>
  <c r="AA238" i="63"/>
  <c r="DK155" i="21"/>
  <c r="DK238" i="63"/>
  <c r="DC155" i="21"/>
  <c r="DC238" i="63"/>
  <c r="CU155" i="21"/>
  <c r="CU238" i="63"/>
  <c r="CM155" i="21"/>
  <c r="CM238" i="63"/>
  <c r="CE155" i="21"/>
  <c r="CE238" i="63"/>
  <c r="BW155" i="21"/>
  <c r="BW238" i="63"/>
  <c r="AQ155" i="21"/>
  <c r="AQ238" i="63"/>
  <c r="AP155" i="21"/>
  <c r="AP238" i="63"/>
  <c r="AT155" i="21"/>
  <c r="AT238" i="63"/>
  <c r="Z155" i="21"/>
  <c r="Z238" i="63"/>
  <c r="J155" i="21"/>
  <c r="J238" i="63"/>
  <c r="FB163" i="21"/>
  <c r="IP160" i="21"/>
  <c r="EU163" i="21"/>
  <c r="IF163" i="21"/>
  <c r="IV163" i="21"/>
  <c r="PK164" i="21"/>
  <c r="CZ160" i="21"/>
  <c r="HO160" i="21"/>
  <c r="FI163" i="21"/>
  <c r="LJ163" i="21"/>
  <c r="DI164" i="21"/>
  <c r="LH164" i="21"/>
  <c r="QS164" i="21"/>
  <c r="FJ163" i="21"/>
  <c r="AV163" i="21"/>
  <c r="B163" i="21"/>
  <c r="AH163" i="21"/>
  <c r="CI163" i="21"/>
  <c r="FX163" i="21"/>
  <c r="HD163" i="21"/>
  <c r="BM163" i="21"/>
  <c r="IB163" i="21"/>
  <c r="LC163" i="21"/>
  <c r="NO163" i="21"/>
  <c r="QA163" i="21"/>
  <c r="JB163" i="21"/>
  <c r="LT163" i="21"/>
  <c r="JQ163" i="21"/>
  <c r="QB163" i="21"/>
  <c r="AT164" i="21"/>
  <c r="BG164" i="21"/>
  <c r="EA164" i="21"/>
  <c r="GS164" i="21"/>
  <c r="NR164" i="21"/>
  <c r="GW164" i="21"/>
  <c r="LM164" i="21"/>
  <c r="QQ164" i="21"/>
  <c r="OD155" i="21"/>
  <c r="OD238" i="63"/>
  <c r="RC155" i="21"/>
  <c r="RC238" i="63"/>
  <c r="MV155" i="21"/>
  <c r="MV238" i="63"/>
  <c r="GI155" i="21"/>
  <c r="GI238" i="63"/>
  <c r="FF155" i="21"/>
  <c r="FF238" i="63"/>
  <c r="HC155" i="21"/>
  <c r="HC238" i="63"/>
  <c r="RG155" i="21"/>
  <c r="RG238" i="63"/>
  <c r="RY155" i="21"/>
  <c r="RY238" i="63"/>
  <c r="LB155" i="21"/>
  <c r="LB238" i="63"/>
  <c r="IS155" i="21"/>
  <c r="IS238" i="63"/>
  <c r="KH155" i="21"/>
  <c r="KH238" i="63"/>
  <c r="LH155" i="21"/>
  <c r="LH238" i="63"/>
  <c r="QN155" i="21"/>
  <c r="QN238" i="63"/>
  <c r="MN155" i="21"/>
  <c r="MN238" i="63"/>
  <c r="NL155" i="21"/>
  <c r="NL238" i="63"/>
  <c r="RN155" i="21"/>
  <c r="RN238" i="63"/>
  <c r="NF155" i="21"/>
  <c r="NF238" i="63"/>
  <c r="EH155" i="21"/>
  <c r="EH238" i="63"/>
  <c r="LF155" i="21"/>
  <c r="LF238" i="63"/>
  <c r="JM155" i="21"/>
  <c r="JM238" i="63"/>
  <c r="HJ155" i="21"/>
  <c r="HJ238" i="63"/>
  <c r="FT155" i="21"/>
  <c r="FT238" i="63"/>
  <c r="EF155" i="21"/>
  <c r="EF238" i="63"/>
  <c r="HO155" i="21"/>
  <c r="HO238" i="63"/>
  <c r="RT155" i="21"/>
  <c r="RT238" i="63"/>
  <c r="QO155" i="21"/>
  <c r="QO238" i="63"/>
  <c r="PY155" i="21"/>
  <c r="PY238" i="63"/>
  <c r="PI155" i="21"/>
  <c r="PI238" i="63"/>
  <c r="OS155" i="21"/>
  <c r="OS238" i="63"/>
  <c r="OC155" i="21"/>
  <c r="OC238" i="63"/>
  <c r="NM155" i="21"/>
  <c r="NM238" i="63"/>
  <c r="MW155" i="21"/>
  <c r="MW238" i="63"/>
  <c r="MG155" i="21"/>
  <c r="MG238" i="63"/>
  <c r="LQ155" i="21"/>
  <c r="LQ238" i="63"/>
  <c r="LA155" i="21"/>
  <c r="LA238" i="63"/>
  <c r="KK155" i="21"/>
  <c r="KK238" i="63"/>
  <c r="GX155" i="21"/>
  <c r="GX238" i="63"/>
  <c r="GM155" i="21"/>
  <c r="GM238" i="63"/>
  <c r="HN155" i="21"/>
  <c r="HN238" i="63"/>
  <c r="GQ155" i="21"/>
  <c r="GQ238" i="63"/>
  <c r="FI155" i="21"/>
  <c r="FI238" i="63"/>
  <c r="BK155" i="21"/>
  <c r="BK238" i="63"/>
  <c r="JT155" i="21"/>
  <c r="JT238" i="63"/>
  <c r="JD155" i="21"/>
  <c r="JD238" i="63"/>
  <c r="IN155" i="21"/>
  <c r="IN238" i="63"/>
  <c r="GF155" i="21"/>
  <c r="GF238" i="63"/>
  <c r="DV155" i="21"/>
  <c r="DV238" i="63"/>
  <c r="HQ155" i="21"/>
  <c r="HQ238" i="63"/>
  <c r="FE155" i="21"/>
  <c r="FE238" i="63"/>
  <c r="BD155" i="21"/>
  <c r="BD238" i="63"/>
  <c r="DY155" i="21"/>
  <c r="DY238" i="63"/>
  <c r="E155" i="21"/>
  <c r="E238" i="63"/>
  <c r="DJ155" i="21"/>
  <c r="DJ238" i="63"/>
  <c r="DB155" i="21"/>
  <c r="DB238" i="63"/>
  <c r="CT155" i="21"/>
  <c r="CT238" i="63"/>
  <c r="CL155" i="21"/>
  <c r="CL238" i="63"/>
  <c r="CD155" i="21"/>
  <c r="CD238" i="63"/>
  <c r="BV155" i="21"/>
  <c r="BV238" i="63"/>
  <c r="AO155" i="21"/>
  <c r="AO238" i="63"/>
  <c r="AM155" i="21"/>
  <c r="AM238" i="63"/>
  <c r="AS155" i="21"/>
  <c r="AS238" i="63"/>
  <c r="X155" i="21"/>
  <c r="X238" i="63"/>
  <c r="H155" i="21"/>
  <c r="H238" i="63"/>
  <c r="JS163" i="21"/>
  <c r="IS164" i="21"/>
  <c r="CG164" i="21"/>
  <c r="IK160" i="21"/>
  <c r="DM164" i="21"/>
  <c r="BE161" i="21"/>
  <c r="AB160" i="21"/>
  <c r="KG160" i="21"/>
  <c r="RB160" i="21"/>
  <c r="S163" i="21"/>
  <c r="MK163" i="21"/>
  <c r="OB163" i="21"/>
  <c r="KA163" i="21"/>
  <c r="GY163" i="21"/>
  <c r="ER163" i="21"/>
  <c r="AZ163" i="21"/>
  <c r="DJ164" i="21"/>
  <c r="JO164" i="21"/>
  <c r="BN164" i="21"/>
  <c r="LV164" i="21"/>
  <c r="SE164" i="21"/>
  <c r="KI164" i="21"/>
  <c r="MS164" i="21"/>
  <c r="GY155" i="21"/>
  <c r="GY238" i="63"/>
  <c r="QP155" i="21"/>
  <c r="QP238" i="63"/>
  <c r="SG155" i="21"/>
  <c r="SG238" i="63"/>
  <c r="OJ155" i="21"/>
  <c r="OJ238" i="63"/>
  <c r="RZ155" i="21"/>
  <c r="RZ238" i="63"/>
  <c r="RF155" i="21"/>
  <c r="RF238" i="63"/>
  <c r="QY155" i="21"/>
  <c r="QY238" i="63"/>
  <c r="QW155" i="21"/>
  <c r="QW238" i="63"/>
  <c r="KL155" i="21"/>
  <c r="KL238" i="63"/>
  <c r="II155" i="21"/>
  <c r="II238" i="63"/>
  <c r="JZ155" i="21"/>
  <c r="JZ238" i="63"/>
  <c r="IW155" i="21"/>
  <c r="IW238" i="63"/>
  <c r="QF155" i="21"/>
  <c r="QF238" i="63"/>
  <c r="LJ155" i="21"/>
  <c r="LJ238" i="63"/>
  <c r="MH155" i="21"/>
  <c r="MH238" i="63"/>
  <c r="RA155" i="21"/>
  <c r="RA238" i="63"/>
  <c r="MB155" i="21"/>
  <c r="MB238" i="63"/>
  <c r="NJ155" i="21"/>
  <c r="NJ238" i="63"/>
  <c r="KX155" i="21"/>
  <c r="KX238" i="63"/>
  <c r="IC155" i="21"/>
  <c r="IC238" i="63"/>
  <c r="GR155" i="21"/>
  <c r="GR238" i="63"/>
  <c r="JI155" i="21"/>
  <c r="JI238" i="63"/>
  <c r="DR155" i="21"/>
  <c r="DR238" i="63"/>
  <c r="HK155" i="21"/>
  <c r="HK238" i="63"/>
  <c r="RP155" i="21"/>
  <c r="RP238" i="63"/>
  <c r="QM155" i="21"/>
  <c r="QM238" i="63"/>
  <c r="PW155" i="21"/>
  <c r="PW238" i="63"/>
  <c r="PG155" i="21"/>
  <c r="PG238" i="63"/>
  <c r="OQ155" i="21"/>
  <c r="OQ238" i="63"/>
  <c r="OA155" i="21"/>
  <c r="OA238" i="63"/>
  <c r="NK155" i="21"/>
  <c r="NK238" i="63"/>
  <c r="MU155" i="21"/>
  <c r="MU238" i="63"/>
  <c r="ME155" i="21"/>
  <c r="ME238" i="63"/>
  <c r="LO155" i="21"/>
  <c r="LO238" i="63"/>
  <c r="KY155" i="21"/>
  <c r="KY238" i="63"/>
  <c r="KI155" i="21"/>
  <c r="KI238" i="63"/>
  <c r="GG155" i="21"/>
  <c r="GG238" i="63"/>
  <c r="GA238" i="63"/>
  <c r="GA155" i="21"/>
  <c r="HH155" i="21"/>
  <c r="HH238" i="63"/>
  <c r="GD155" i="21"/>
  <c r="GD238" i="63"/>
  <c r="FC155" i="21"/>
  <c r="FC238" i="63"/>
  <c r="BH155" i="21"/>
  <c r="BH238" i="63"/>
  <c r="JR155" i="21"/>
  <c r="JR238" i="63"/>
  <c r="JB155" i="21"/>
  <c r="JB238" i="63"/>
  <c r="IL155" i="21"/>
  <c r="IL238" i="63"/>
  <c r="FX155" i="21"/>
  <c r="FX238" i="63"/>
  <c r="DT155" i="21"/>
  <c r="DT238" i="63"/>
  <c r="HI155" i="21"/>
  <c r="HI238" i="63"/>
  <c r="EW155" i="21"/>
  <c r="EW238" i="63"/>
  <c r="AI155" i="21"/>
  <c r="AI238" i="63"/>
  <c r="DU155" i="21"/>
  <c r="DU238" i="63"/>
  <c r="BP155" i="21"/>
  <c r="BP238" i="63"/>
  <c r="DI155" i="21"/>
  <c r="DI238" i="63"/>
  <c r="DA155" i="21"/>
  <c r="DA238" i="63"/>
  <c r="CS155" i="21"/>
  <c r="CS238" i="63"/>
  <c r="CK155" i="21"/>
  <c r="CK238" i="63"/>
  <c r="CC155" i="21"/>
  <c r="CC238" i="63"/>
  <c r="BU155" i="21"/>
  <c r="BU238" i="63"/>
  <c r="Y155" i="21"/>
  <c r="Y238" i="63"/>
  <c r="AZ155" i="21"/>
  <c r="AZ238" i="63"/>
  <c r="AR155" i="21"/>
  <c r="AR238" i="63"/>
  <c r="V155" i="21"/>
  <c r="V238" i="63"/>
  <c r="F155" i="21"/>
  <c r="F238" i="63"/>
  <c r="MP164" i="21"/>
  <c r="MU164" i="21"/>
  <c r="EK160" i="21"/>
  <c r="GM160" i="21"/>
  <c r="IX160" i="21"/>
  <c r="RW160" i="21"/>
  <c r="QX163" i="21"/>
  <c r="NH164" i="21"/>
  <c r="AH160" i="21"/>
  <c r="BU160" i="21"/>
  <c r="GI160" i="21"/>
  <c r="FV160" i="21"/>
  <c r="GO163" i="21"/>
  <c r="JH164" i="21"/>
  <c r="NU164" i="21"/>
  <c r="CW164" i="21"/>
  <c r="NU163" i="21"/>
  <c r="O164" i="21"/>
  <c r="RC164" i="21"/>
  <c r="HL164" i="21"/>
  <c r="AA160" i="21"/>
  <c r="AD160" i="21"/>
  <c r="BS160" i="21"/>
  <c r="O160" i="21"/>
  <c r="CX160" i="21"/>
  <c r="EE160" i="21"/>
  <c r="P160" i="21"/>
  <c r="DG160" i="21"/>
  <c r="EN160" i="21"/>
  <c r="FN160" i="21"/>
  <c r="GG160" i="21"/>
  <c r="HM160" i="21"/>
  <c r="GJ160" i="21"/>
  <c r="JD160" i="21"/>
  <c r="KJ160" i="21"/>
  <c r="KK160" i="21"/>
  <c r="JQ160" i="21"/>
  <c r="MS160" i="21"/>
  <c r="KM160" i="21"/>
  <c r="PL160" i="21"/>
  <c r="RA160" i="21"/>
  <c r="SG160" i="21"/>
  <c r="OP160" i="21"/>
  <c r="NF160" i="21"/>
  <c r="OJ160" i="21"/>
  <c r="OQ160" i="21"/>
  <c r="MZ160" i="21"/>
  <c r="QT160" i="21"/>
  <c r="IW160" i="21"/>
  <c r="RX160" i="21"/>
  <c r="KP160" i="21"/>
  <c r="Z163" i="21"/>
  <c r="BS163" i="21"/>
  <c r="EJ163" i="21"/>
  <c r="FP163" i="21"/>
  <c r="GV163" i="21"/>
  <c r="CD163" i="21"/>
  <c r="KM163" i="21"/>
  <c r="MY163" i="21"/>
  <c r="PK163" i="21"/>
  <c r="KN163" i="21"/>
  <c r="NN163" i="21"/>
  <c r="JM163" i="21"/>
  <c r="ED163" i="21"/>
  <c r="QS163" i="21"/>
  <c r="RO163" i="21"/>
  <c r="BC164" i="21"/>
  <c r="IQ164" i="21"/>
  <c r="BL164" i="21"/>
  <c r="JZ164" i="21"/>
  <c r="OX164" i="21"/>
  <c r="BA164" i="21"/>
  <c r="OG164" i="21"/>
  <c r="FV164" i="21"/>
  <c r="CM160" i="21"/>
  <c r="EI160" i="21"/>
  <c r="DK160" i="21"/>
  <c r="FR160" i="21"/>
  <c r="HQ160" i="21"/>
  <c r="JH160" i="21"/>
  <c r="GD160" i="21"/>
  <c r="NI160" i="21"/>
  <c r="PX160" i="21"/>
  <c r="MT160" i="21"/>
  <c r="KR160" i="21"/>
  <c r="AZ160" i="21"/>
  <c r="NP160" i="21"/>
  <c r="RK155" i="21"/>
  <c r="RK238" i="63"/>
  <c r="NT155" i="21"/>
  <c r="NT238" i="63"/>
  <c r="RS155" i="21"/>
  <c r="RS238" i="63"/>
  <c r="NN155" i="21"/>
  <c r="NN238" i="63"/>
  <c r="QJ155" i="21"/>
  <c r="QJ238" i="63"/>
  <c r="OV155" i="21"/>
  <c r="OV238" i="63"/>
  <c r="QT155" i="21"/>
  <c r="QT238" i="63"/>
  <c r="NH155" i="21"/>
  <c r="NH238" i="63"/>
  <c r="JU155" i="21"/>
  <c r="JU238" i="63"/>
  <c r="SF155" i="21"/>
  <c r="SF238" i="63"/>
  <c r="QQ155" i="21"/>
  <c r="QQ238" i="63"/>
  <c r="IM155" i="21"/>
  <c r="IM238" i="63"/>
  <c r="PX155" i="21"/>
  <c r="PX238" i="63"/>
  <c r="KF155" i="21"/>
  <c r="KF238" i="63"/>
  <c r="LD155" i="21"/>
  <c r="LD238" i="63"/>
  <c r="QX155" i="21"/>
  <c r="QX238" i="63"/>
  <c r="LX155" i="21"/>
  <c r="LX238" i="63"/>
  <c r="NB155" i="21"/>
  <c r="NB238" i="63"/>
  <c r="JS155" i="21"/>
  <c r="JS238" i="63"/>
  <c r="ET155" i="21"/>
  <c r="ET238" i="63"/>
  <c r="C155" i="21"/>
  <c r="C238" i="63"/>
  <c r="JC155" i="21"/>
  <c r="JC238" i="63"/>
  <c r="BO155" i="21"/>
  <c r="BO238" i="63"/>
  <c r="HG155" i="21"/>
  <c r="HG238" i="63"/>
  <c r="RL155" i="21"/>
  <c r="RL238" i="63"/>
  <c r="QK155" i="21"/>
  <c r="QK238" i="63"/>
  <c r="PU155" i="21"/>
  <c r="PU238" i="63"/>
  <c r="PE155" i="21"/>
  <c r="PE238" i="63"/>
  <c r="OO155" i="21"/>
  <c r="OO238" i="63"/>
  <c r="NY155" i="21"/>
  <c r="NY238" i="63"/>
  <c r="NI155" i="21"/>
  <c r="NI238" i="63"/>
  <c r="MS155" i="21"/>
  <c r="MS238" i="63"/>
  <c r="MC155" i="21"/>
  <c r="MC238" i="63"/>
  <c r="LM155" i="21"/>
  <c r="LM238" i="63"/>
  <c r="KW155" i="21"/>
  <c r="KW238" i="63"/>
  <c r="KG155" i="21"/>
  <c r="KG238" i="63"/>
  <c r="GE155" i="21"/>
  <c r="GE238" i="63"/>
  <c r="FN155" i="21"/>
  <c r="FN238" i="63"/>
  <c r="GU155" i="21"/>
  <c r="GU238" i="63"/>
  <c r="FR155" i="21"/>
  <c r="FR238" i="63"/>
  <c r="EP155" i="21"/>
  <c r="EP238" i="63"/>
  <c r="AE155" i="21"/>
  <c r="AE238" i="63"/>
  <c r="JP155" i="21"/>
  <c r="JP238" i="63"/>
  <c r="IZ155" i="21"/>
  <c r="IZ238" i="63"/>
  <c r="IJ155" i="21"/>
  <c r="IJ238" i="63"/>
  <c r="FP155" i="21"/>
  <c r="FP238" i="63"/>
  <c r="DS155" i="21"/>
  <c r="DS238" i="63"/>
  <c r="HA155" i="21"/>
  <c r="HA238" i="63"/>
  <c r="EO155" i="21"/>
  <c r="EO238" i="63"/>
  <c r="EB155" i="21"/>
  <c r="EB238" i="63"/>
  <c r="DQ155" i="21"/>
  <c r="DQ238" i="63"/>
  <c r="BM155" i="21"/>
  <c r="BM238" i="63"/>
  <c r="DH155" i="21"/>
  <c r="DH238" i="63"/>
  <c r="CZ155" i="21"/>
  <c r="CZ238" i="63"/>
  <c r="CR155" i="21"/>
  <c r="CR238" i="63"/>
  <c r="CJ155" i="21"/>
  <c r="CJ238" i="63"/>
  <c r="CB155" i="21"/>
  <c r="CB238" i="63"/>
  <c r="BT155" i="21"/>
  <c r="BT238" i="63"/>
  <c r="S155" i="21"/>
  <c r="S238" i="63"/>
  <c r="AY155" i="21"/>
  <c r="AY238" i="63"/>
  <c r="AN155" i="21"/>
  <c r="AN238" i="63"/>
  <c r="T155" i="21"/>
  <c r="T238" i="63"/>
  <c r="D155" i="21"/>
  <c r="D238" i="63"/>
  <c r="CV163" i="21"/>
  <c r="QU163" i="21"/>
  <c r="M164" i="21"/>
  <c r="QT164" i="21"/>
  <c r="AW160" i="21"/>
  <c r="CO163" i="21"/>
  <c r="DX163" i="21"/>
  <c r="AE164" i="21"/>
  <c r="HR164" i="21"/>
  <c r="FP160" i="21"/>
  <c r="NM160" i="21"/>
  <c r="HU163" i="21"/>
  <c r="OW163" i="21"/>
  <c r="IN163" i="21"/>
  <c r="ND164" i="21"/>
  <c r="QL160" i="21"/>
  <c r="PM160" i="21"/>
  <c r="QR160" i="21"/>
  <c r="MR160" i="21"/>
  <c r="LL163" i="21"/>
  <c r="AF164" i="21"/>
  <c r="IE164" i="21"/>
  <c r="GF164" i="21"/>
  <c r="GK164" i="21"/>
  <c r="OF164" i="21"/>
  <c r="ET164" i="21"/>
  <c r="EE164" i="21"/>
  <c r="RA164" i="21"/>
  <c r="HN163" i="21"/>
  <c r="AX164" i="21"/>
  <c r="X164" i="21"/>
  <c r="CQ164" i="21"/>
  <c r="NZ163" i="21"/>
  <c r="Y164" i="21"/>
  <c r="DA164" i="21"/>
  <c r="P164" i="21"/>
  <c r="FO164" i="21"/>
  <c r="NB164" i="21"/>
  <c r="RT164" i="21"/>
  <c r="QO164" i="21"/>
  <c r="RJ164" i="21"/>
  <c r="PB155" i="21"/>
  <c r="PB238" i="63"/>
  <c r="LP155" i="21"/>
  <c r="LP238" i="63"/>
  <c r="QU155" i="21"/>
  <c r="QU238" i="63"/>
  <c r="RI155" i="21"/>
  <c r="RI238" i="63"/>
  <c r="OL155" i="21"/>
  <c r="OL238" i="63"/>
  <c r="LR155" i="21"/>
  <c r="LR238" i="63"/>
  <c r="PJ155" i="21"/>
  <c r="PJ238" i="63"/>
  <c r="MX155" i="21"/>
  <c r="MX238" i="63"/>
  <c r="PD155" i="21"/>
  <c r="PD238" i="63"/>
  <c r="QH155" i="21"/>
  <c r="QH238" i="63"/>
  <c r="PR155" i="21"/>
  <c r="PR238" i="63"/>
  <c r="GL155" i="21"/>
  <c r="GL238" i="63"/>
  <c r="PP155" i="21"/>
  <c r="PP238" i="63"/>
  <c r="HY155" i="21"/>
  <c r="HY238" i="63"/>
  <c r="KZ155" i="21"/>
  <c r="KZ238" i="63"/>
  <c r="QL155" i="21"/>
  <c r="QL238" i="63"/>
  <c r="KT155" i="21"/>
  <c r="KT238" i="63"/>
  <c r="MT155" i="21"/>
  <c r="MT238" i="63"/>
  <c r="JK155" i="21"/>
  <c r="JK238" i="63"/>
  <c r="EM155" i="21"/>
  <c r="EM238" i="63"/>
  <c r="IO155" i="21"/>
  <c r="IO238" i="63"/>
  <c r="HV155" i="21"/>
  <c r="HV238" i="63"/>
  <c r="JW155" i="21"/>
  <c r="JW238" i="63"/>
  <c r="FQ155" i="21"/>
  <c r="FQ238" i="63"/>
  <c r="RH155" i="21"/>
  <c r="RH238" i="63"/>
  <c r="QI155" i="21"/>
  <c r="QI238" i="63"/>
  <c r="PS155" i="21"/>
  <c r="PS238" i="63"/>
  <c r="PC155" i="21"/>
  <c r="PC238" i="63"/>
  <c r="OM155" i="21"/>
  <c r="OM238" i="63"/>
  <c r="NW155" i="21"/>
  <c r="NW238" i="63"/>
  <c r="NG155" i="21"/>
  <c r="NG238" i="63"/>
  <c r="MQ155" i="21"/>
  <c r="MQ238" i="63"/>
  <c r="MA155" i="21"/>
  <c r="MA238" i="63"/>
  <c r="LK155" i="21"/>
  <c r="LK238" i="63"/>
  <c r="KU155" i="21"/>
  <c r="KU238" i="63"/>
  <c r="KE155" i="21"/>
  <c r="KE238" i="63"/>
  <c r="FY155" i="21"/>
  <c r="FY238" i="63"/>
  <c r="EU155" i="21"/>
  <c r="EU238" i="63"/>
  <c r="GH155" i="21"/>
  <c r="GH238" i="63"/>
  <c r="FG155" i="21"/>
  <c r="FG238" i="63"/>
  <c r="DP155" i="21"/>
  <c r="DP238" i="63"/>
  <c r="K155" i="21"/>
  <c r="K238" i="63"/>
  <c r="JN155" i="21"/>
  <c r="JN238" i="63"/>
  <c r="IX155" i="21"/>
  <c r="IX238" i="63"/>
  <c r="HT155" i="21"/>
  <c r="HT238" i="63"/>
  <c r="FH155" i="21"/>
  <c r="FH238" i="63"/>
  <c r="BQ155" i="21"/>
  <c r="BQ238" i="63"/>
  <c r="GS155" i="21"/>
  <c r="GS238" i="63"/>
  <c r="IF155" i="21"/>
  <c r="IF238" i="63"/>
  <c r="BE155" i="21"/>
  <c r="BE238" i="63"/>
  <c r="BE240" i="63" s="1"/>
  <c r="BI155" i="21"/>
  <c r="BI238" i="63"/>
  <c r="BG155" i="21"/>
  <c r="BG238" i="63"/>
  <c r="DG155" i="21"/>
  <c r="DG238" i="63"/>
  <c r="CY155" i="21"/>
  <c r="CY238" i="63"/>
  <c r="CQ155" i="21"/>
  <c r="CQ238" i="63"/>
  <c r="CI155" i="21"/>
  <c r="CI238" i="63"/>
  <c r="CA155" i="21"/>
  <c r="CA238" i="63"/>
  <c r="BS155" i="21"/>
  <c r="BS238" i="63"/>
  <c r="AK155" i="21"/>
  <c r="AK238" i="63"/>
  <c r="AX155" i="21"/>
  <c r="AX238" i="63"/>
  <c r="AJ155" i="21"/>
  <c r="AJ238" i="63"/>
  <c r="R155" i="21"/>
  <c r="R238" i="63"/>
  <c r="B155" i="21"/>
  <c r="B238" i="63"/>
  <c r="B217" i="21"/>
  <c r="B224" i="21" s="1"/>
  <c r="NE163" i="21"/>
  <c r="DU164" i="21"/>
  <c r="AC160" i="21"/>
  <c r="KL160" i="21"/>
  <c r="OY160" i="21"/>
  <c r="ON160" i="21"/>
  <c r="BF163" i="21"/>
  <c r="QF164" i="21"/>
  <c r="LX163" i="21"/>
  <c r="MR163" i="21"/>
  <c r="JB164" i="21"/>
  <c r="PA164" i="21"/>
  <c r="NV163" i="21"/>
  <c r="JP164" i="21"/>
  <c r="BY164" i="21"/>
  <c r="LX164" i="21"/>
  <c r="SF164" i="21"/>
  <c r="KK164" i="21"/>
  <c r="NG164" i="21"/>
  <c r="AE160" i="21"/>
  <c r="AL160" i="21"/>
  <c r="BW160" i="21"/>
  <c r="BP160" i="21"/>
  <c r="EY160" i="21"/>
  <c r="EA160" i="21"/>
  <c r="FU160" i="21"/>
  <c r="IG160" i="21"/>
  <c r="JX160" i="21"/>
  <c r="IS160" i="21"/>
  <c r="PS160" i="21"/>
  <c r="QO160" i="21"/>
  <c r="JA160" i="21"/>
  <c r="NV160" i="21"/>
  <c r="PI160" i="21"/>
  <c r="RJ160" i="21"/>
  <c r="RH160" i="21"/>
  <c r="OD163" i="21"/>
  <c r="GO164" i="21"/>
  <c r="BJ163" i="21"/>
  <c r="DQ163" i="21"/>
  <c r="QG163" i="21"/>
  <c r="OZ163" i="21"/>
  <c r="BW164" i="21"/>
  <c r="BE195" i="63"/>
  <c r="AA163" i="21"/>
  <c r="BU163" i="21"/>
  <c r="EK163" i="21"/>
  <c r="FQ163" i="21"/>
  <c r="GW163" i="21"/>
  <c r="BN163" i="21"/>
  <c r="DB163" i="21"/>
  <c r="KO163" i="21"/>
  <c r="NA163" i="21"/>
  <c r="BP163" i="21"/>
  <c r="JW163" i="21"/>
  <c r="LH163" i="21"/>
  <c r="QT163" i="21"/>
  <c r="JD163" i="21"/>
  <c r="BK164" i="21"/>
  <c r="DL164" i="21"/>
  <c r="IR164" i="21"/>
  <c r="CA164" i="21"/>
  <c r="KB164" i="21"/>
  <c r="OZ164" i="21"/>
  <c r="FG164" i="21"/>
  <c r="OI164" i="21"/>
  <c r="PW164" i="21"/>
  <c r="AJ163" i="21"/>
  <c r="CM163" i="21"/>
  <c r="GX163" i="21"/>
  <c r="MM163" i="21"/>
  <c r="ML163" i="21"/>
  <c r="IK164" i="21"/>
  <c r="RI164" i="21"/>
  <c r="DD160" i="21"/>
  <c r="ET160" i="21"/>
  <c r="GX160" i="21"/>
  <c r="NN160" i="21"/>
  <c r="NE160" i="21"/>
  <c r="OS160" i="21"/>
  <c r="FS163" i="21"/>
  <c r="IT164" i="21"/>
  <c r="LW164" i="21"/>
  <c r="PH163" i="21"/>
  <c r="PF163" i="21"/>
  <c r="AD164" i="21"/>
  <c r="IJ164" i="21"/>
  <c r="GV164" i="21"/>
  <c r="EI164" i="21"/>
  <c r="OJ164" i="21"/>
  <c r="FF164" i="21"/>
  <c r="HQ164" i="21"/>
  <c r="KY164" i="21"/>
  <c r="N160" i="21"/>
  <c r="AU160" i="21"/>
  <c r="BG160" i="21"/>
  <c r="AJ160" i="21"/>
  <c r="DR160" i="21"/>
  <c r="BT160" i="21"/>
  <c r="FH160" i="21"/>
  <c r="HA160" i="21"/>
  <c r="GP160" i="21"/>
  <c r="HT160" i="21"/>
  <c r="KW160" i="21"/>
  <c r="NL160" i="21"/>
  <c r="RU160" i="21"/>
  <c r="PF160" i="21"/>
  <c r="QH160" i="21"/>
  <c r="OF160" i="21"/>
  <c r="PU160" i="21"/>
  <c r="AJ164" i="21"/>
  <c r="FR164" i="21"/>
  <c r="LI163" i="21"/>
  <c r="RM163" i="21"/>
  <c r="LC164" i="21"/>
  <c r="K163" i="21"/>
  <c r="AQ163" i="21"/>
  <c r="DA163" i="21"/>
  <c r="FA163" i="21"/>
  <c r="GG163" i="21"/>
  <c r="HM163" i="21"/>
  <c r="CX163" i="21"/>
  <c r="JK163" i="21"/>
  <c r="LU163" i="21"/>
  <c r="OG163" i="21"/>
  <c r="QV163" i="21"/>
  <c r="MB163" i="21"/>
  <c r="IY163" i="21"/>
  <c r="QD163" i="21"/>
  <c r="OJ163" i="21"/>
  <c r="K164" i="21"/>
  <c r="AL164" i="21"/>
  <c r="JX164" i="21"/>
  <c r="DC164" i="21"/>
  <c r="MN164" i="21"/>
  <c r="QR164" i="21"/>
  <c r="OW164" i="21"/>
  <c r="HI164" i="21"/>
  <c r="T163" i="21"/>
  <c r="BH163" i="21"/>
  <c r="ET163" i="21"/>
  <c r="DS163" i="21"/>
  <c r="IK163" i="21"/>
  <c r="PJ163" i="21"/>
  <c r="LJ164" i="21"/>
  <c r="BY160" i="21"/>
  <c r="CH160" i="21"/>
  <c r="HS160" i="21"/>
  <c r="IB160" i="21"/>
  <c r="QA160" i="21"/>
  <c r="OG160" i="21"/>
  <c r="KQ160" i="21"/>
  <c r="BD164" i="21"/>
  <c r="LL164" i="21"/>
  <c r="JQ155" i="21"/>
  <c r="JQ238" i="63"/>
  <c r="PV155" i="21"/>
  <c r="PV238" i="63"/>
  <c r="JE155" i="21"/>
  <c r="JE238" i="63"/>
  <c r="MD155" i="21"/>
  <c r="MD238" i="63"/>
  <c r="HP155" i="21"/>
  <c r="HP238" i="63"/>
  <c r="IU155" i="21"/>
  <c r="IU238" i="63"/>
  <c r="HB155" i="21"/>
  <c r="HB238" i="63"/>
  <c r="GT155" i="21"/>
  <c r="GT238" i="63"/>
  <c r="JG155" i="21"/>
  <c r="JG238" i="63"/>
  <c r="EV155" i="21"/>
  <c r="EV238" i="63"/>
  <c r="QZ155" i="21"/>
  <c r="QZ238" i="63"/>
  <c r="QE155" i="21"/>
  <c r="QE238" i="63"/>
  <c r="PO155" i="21"/>
  <c r="PO238" i="63"/>
  <c r="OY155" i="21"/>
  <c r="OY238" i="63"/>
  <c r="OI155" i="21"/>
  <c r="OI238" i="63"/>
  <c r="NS155" i="21"/>
  <c r="NS238" i="63"/>
  <c r="NC155" i="21"/>
  <c r="NC238" i="63"/>
  <c r="MM155" i="21"/>
  <c r="MM238" i="63"/>
  <c r="LW155" i="21"/>
  <c r="LW238" i="63"/>
  <c r="LG155" i="21"/>
  <c r="LG238" i="63"/>
  <c r="KQ155" i="21"/>
  <c r="KQ238" i="63"/>
  <c r="KA155" i="21"/>
  <c r="KA238" i="63"/>
  <c r="FA155" i="21"/>
  <c r="FA238" i="63"/>
  <c r="DN155" i="21"/>
  <c r="DN238" i="63"/>
  <c r="FD155" i="21"/>
  <c r="FD238" i="63"/>
  <c r="ED155" i="21"/>
  <c r="ED238" i="63"/>
  <c r="FK155" i="21"/>
  <c r="FK238" i="63"/>
  <c r="EY155" i="21"/>
  <c r="EY238" i="63"/>
  <c r="JJ155" i="21"/>
  <c r="JJ238" i="63"/>
  <c r="IT155" i="21"/>
  <c r="IT238" i="63"/>
  <c r="HD155" i="21"/>
  <c r="HD238" i="63"/>
  <c r="ER155" i="21"/>
  <c r="ER238" i="63"/>
  <c r="BA155" i="21"/>
  <c r="BA238" i="63"/>
  <c r="GC155" i="21"/>
  <c r="GC238" i="63"/>
  <c r="HX155" i="21"/>
  <c r="HX238" i="63"/>
  <c r="U155" i="21"/>
  <c r="U238" i="63"/>
  <c r="BB155" i="21"/>
  <c r="BB238" i="63"/>
  <c r="DM155" i="21"/>
  <c r="DM238" i="63"/>
  <c r="DE155" i="21"/>
  <c r="DE238" i="63"/>
  <c r="CW155" i="21"/>
  <c r="CW238" i="63"/>
  <c r="CO155" i="21"/>
  <c r="CO238" i="63"/>
  <c r="CG155" i="21"/>
  <c r="CG238" i="63"/>
  <c r="BY155" i="21"/>
  <c r="BY238" i="63"/>
  <c r="BN155" i="21"/>
  <c r="BN238" i="63"/>
  <c r="O155" i="21"/>
  <c r="O238" i="63"/>
  <c r="AV155" i="21"/>
  <c r="AV238" i="63"/>
  <c r="AD155" i="21"/>
  <c r="AD238" i="63"/>
  <c r="N155" i="21"/>
  <c r="N238" i="63"/>
  <c r="BR164" i="21"/>
  <c r="QV164" i="21"/>
  <c r="BT164" i="21"/>
  <c r="QZ164" i="21"/>
  <c r="L160" i="21"/>
  <c r="AS160" i="21"/>
  <c r="BE160" i="21"/>
  <c r="CK160" i="21"/>
  <c r="BJ160" i="21"/>
  <c r="DP160" i="21"/>
  <c r="EW160" i="21"/>
  <c r="CS160" i="21"/>
  <c r="DY160" i="21"/>
  <c r="FF160" i="21"/>
  <c r="FQ160" i="21"/>
  <c r="GY160" i="21"/>
  <c r="IE160" i="21"/>
  <c r="GH160" i="21"/>
  <c r="JV160" i="21"/>
  <c r="HL160" i="21"/>
  <c r="IJ160" i="21"/>
  <c r="JI160" i="21"/>
  <c r="PN160" i="21"/>
  <c r="NG160" i="21"/>
  <c r="QM160" i="21"/>
  <c r="RS160" i="21"/>
  <c r="MO160" i="21"/>
  <c r="LE160" i="21"/>
  <c r="JW160" i="21"/>
  <c r="EC160" i="21"/>
  <c r="SB160" i="21"/>
  <c r="NO160" i="21"/>
  <c r="NC160" i="21"/>
  <c r="OV160" i="21"/>
  <c r="LV160" i="21"/>
  <c r="PM163" i="21"/>
  <c r="CF164" i="21"/>
  <c r="IZ164" i="21"/>
  <c r="GA164" i="21"/>
  <c r="KR164" i="21"/>
  <c r="PP164" i="21"/>
  <c r="LA164" i="21"/>
  <c r="SC164" i="21"/>
  <c r="RE164" i="21"/>
  <c r="BI164" i="21"/>
  <c r="BJ164" i="21"/>
  <c r="CJ163" i="21"/>
  <c r="JE163" i="21"/>
  <c r="AU164" i="21"/>
  <c r="RO164" i="21"/>
  <c r="DB160" i="21"/>
  <c r="CU160" i="21"/>
  <c r="ER160" i="21"/>
  <c r="GK160" i="21"/>
  <c r="GZ160" i="21"/>
  <c r="FM160" i="21"/>
  <c r="IO160" i="21"/>
  <c r="KZ160" i="21"/>
  <c r="RE160" i="21"/>
  <c r="LJ160" i="21"/>
  <c r="KY160" i="21"/>
  <c r="NT160" i="21"/>
  <c r="PT160" i="21"/>
  <c r="QS155" i="21"/>
  <c r="QS238" i="63"/>
  <c r="PT155" i="21"/>
  <c r="PT238" i="63"/>
  <c r="OB155" i="21"/>
  <c r="OB238" i="63"/>
  <c r="MJ155" i="21"/>
  <c r="MJ238" i="63"/>
  <c r="NZ155" i="21"/>
  <c r="NZ238" i="63"/>
  <c r="EI155" i="21"/>
  <c r="EI238" i="63"/>
  <c r="EA155" i="21"/>
  <c r="EA238" i="63"/>
  <c r="RJ155" i="21"/>
  <c r="RJ238" i="63"/>
  <c r="LT155" i="21"/>
  <c r="LT238" i="63"/>
  <c r="OF155" i="21"/>
  <c r="OF238" i="63"/>
  <c r="ND155" i="21"/>
  <c r="ND238" i="63"/>
  <c r="RE155" i="21"/>
  <c r="RE238" i="63"/>
  <c r="OX155" i="21"/>
  <c r="OX238" i="63"/>
  <c r="EQ155" i="21"/>
  <c r="EQ238" i="63"/>
  <c r="I155" i="21"/>
  <c r="I238" i="63"/>
  <c r="PN155" i="21"/>
  <c r="PN238" i="63"/>
  <c r="HE155" i="21"/>
  <c r="HE238" i="63"/>
  <c r="LV155" i="21"/>
  <c r="LV238" i="63"/>
  <c r="HM155" i="21"/>
  <c r="HM238" i="63"/>
  <c r="IA155" i="21"/>
  <c r="IA238" i="63"/>
  <c r="FZ155" i="21"/>
  <c r="FZ238" i="63"/>
  <c r="GO155" i="21"/>
  <c r="GO238" i="63"/>
  <c r="IY155" i="21"/>
  <c r="IY238" i="63"/>
  <c r="SB155" i="21"/>
  <c r="SB238" i="63"/>
  <c r="QV155" i="21"/>
  <c r="QV238" i="63"/>
  <c r="QC155" i="21"/>
  <c r="QC238" i="63"/>
  <c r="PM155" i="21"/>
  <c r="PM238" i="63"/>
  <c r="OW155" i="21"/>
  <c r="OW238" i="63"/>
  <c r="OG155" i="21"/>
  <c r="OG238" i="63"/>
  <c r="NQ155" i="21"/>
  <c r="NQ238" i="63"/>
  <c r="NA155" i="21"/>
  <c r="NA238" i="63"/>
  <c r="MK155" i="21"/>
  <c r="MK238" i="63"/>
  <c r="LU155" i="21"/>
  <c r="LU238" i="63"/>
  <c r="LE155" i="21"/>
  <c r="LE238" i="63"/>
  <c r="KO155" i="21"/>
  <c r="KO238" i="63"/>
  <c r="JY155" i="21"/>
  <c r="JY238" i="63"/>
  <c r="M155" i="21"/>
  <c r="M238" i="63"/>
  <c r="BL155" i="21"/>
  <c r="BL238" i="63"/>
  <c r="EE155" i="21"/>
  <c r="EE238" i="63"/>
  <c r="DO155" i="21"/>
  <c r="DO238" i="63"/>
  <c r="EX155" i="21"/>
  <c r="EX238" i="63"/>
  <c r="EL155" i="21"/>
  <c r="EL238" i="63"/>
  <c r="JH155" i="21"/>
  <c r="JH238" i="63"/>
  <c r="IR155" i="21"/>
  <c r="IR238" i="63"/>
  <c r="GV155" i="21"/>
  <c r="GV238" i="63"/>
  <c r="EJ155" i="21"/>
  <c r="EJ238" i="63"/>
  <c r="HZ155" i="21"/>
  <c r="HZ238" i="63"/>
  <c r="FU155" i="21"/>
  <c r="FU238" i="63"/>
  <c r="DZ155" i="21"/>
  <c r="DZ238" i="63"/>
  <c r="EG155" i="21"/>
  <c r="EG238" i="63"/>
  <c r="AG155" i="21"/>
  <c r="AG238" i="63"/>
  <c r="DL155" i="21"/>
  <c r="DL238" i="63"/>
  <c r="DD155" i="21"/>
  <c r="DD238" i="63"/>
  <c r="CV155" i="21"/>
  <c r="CV238" i="63"/>
  <c r="CN155" i="21"/>
  <c r="CN238" i="63"/>
  <c r="CF155" i="21"/>
  <c r="CF238" i="63"/>
  <c r="BX155" i="21"/>
  <c r="BX238" i="63"/>
  <c r="AC155" i="21"/>
  <c r="AC238" i="63"/>
  <c r="G155" i="21"/>
  <c r="G238" i="63"/>
  <c r="AU155" i="21"/>
  <c r="AU238" i="63"/>
  <c r="AB155" i="21"/>
  <c r="AB238" i="63"/>
  <c r="L155" i="21"/>
  <c r="L238" i="63"/>
  <c r="HF163" i="21"/>
  <c r="QZ163" i="21"/>
  <c r="JR163" i="21"/>
  <c r="EL164" i="21"/>
  <c r="GQ163" i="21"/>
  <c r="PQ163" i="21"/>
  <c r="OH163" i="21"/>
  <c r="EO164" i="21"/>
  <c r="C163" i="21"/>
  <c r="AI163" i="21"/>
  <c r="CK163" i="21"/>
  <c r="ES163" i="21"/>
  <c r="FY163" i="21"/>
  <c r="HE163" i="21"/>
  <c r="CP163" i="21"/>
  <c r="IJ163" i="21"/>
  <c r="LE163" i="21"/>
  <c r="NQ163" i="21"/>
  <c r="QC163" i="21"/>
  <c r="JH163" i="21"/>
  <c r="KL163" i="21"/>
  <c r="RG163" i="21"/>
  <c r="AV164" i="21"/>
  <c r="CO164" i="21"/>
  <c r="EJ164" i="21"/>
  <c r="HF164" i="21"/>
  <c r="NT164" i="21"/>
  <c r="HH164" i="21"/>
  <c r="MQ164" i="21"/>
  <c r="QY164" i="21"/>
  <c r="AS163" i="21"/>
  <c r="DC163" i="21"/>
  <c r="BG163" i="21"/>
  <c r="OY163" i="21"/>
  <c r="QP163" i="21"/>
  <c r="H164" i="21"/>
  <c r="SG164" i="21"/>
  <c r="AZ164" i="21"/>
  <c r="DG164" i="21"/>
  <c r="U29" i="63" l="1"/>
  <c r="P29" i="63"/>
  <c r="J29" i="63"/>
  <c r="Z29" i="63"/>
  <c r="AD28" i="63" s="1"/>
  <c r="T29" i="63"/>
  <c r="H29" i="63"/>
  <c r="HN285" i="63"/>
  <c r="D37" i="18"/>
  <c r="D63" i="2" s="1"/>
  <c r="E141" i="19" s="1"/>
  <c r="AR176" i="19" s="1"/>
  <c r="A166" i="19"/>
  <c r="B177" i="19" s="1"/>
  <c r="J174" i="19"/>
  <c r="P174" i="19"/>
  <c r="B174" i="19"/>
  <c r="Q174" i="19"/>
  <c r="C175" i="19"/>
  <c r="W174" i="19"/>
  <c r="C174" i="19"/>
  <c r="P175" i="19"/>
  <c r="I174" i="19"/>
  <c r="O29" i="33"/>
  <c r="AA29" i="33"/>
  <c r="I29" i="33"/>
  <c r="U29" i="33"/>
  <c r="Q175" i="19"/>
  <c r="N85" i="36"/>
  <c r="N100" i="36"/>
  <c r="N95" i="36"/>
  <c r="N80" i="36"/>
  <c r="N69" i="36"/>
  <c r="N90" i="36"/>
  <c r="N74" i="36"/>
  <c r="N58" i="36"/>
  <c r="N63" i="36"/>
  <c r="OK285" i="63"/>
  <c r="AS240" i="63"/>
  <c r="AG285" i="63"/>
  <c r="ND240" i="63"/>
  <c r="CN240" i="63"/>
  <c r="DM285" i="63"/>
  <c r="AH240" i="63"/>
  <c r="NX240" i="63"/>
  <c r="RI240" i="63"/>
  <c r="LC285" i="63"/>
  <c r="JY240" i="63"/>
  <c r="OW285" i="63"/>
  <c r="BM285" i="63"/>
  <c r="IM285" i="63"/>
  <c r="RT240" i="63"/>
  <c r="RR285" i="63"/>
  <c r="DA240" i="63"/>
  <c r="H285" i="63"/>
  <c r="JT240" i="63"/>
  <c r="LF285" i="63"/>
  <c r="CR285" i="63"/>
  <c r="CF240" i="63"/>
  <c r="IR240" i="63"/>
  <c r="PN285" i="63"/>
  <c r="FT240" i="63"/>
  <c r="BN240" i="63"/>
  <c r="DN285" i="63"/>
  <c r="MH285" i="63"/>
  <c r="FD240" i="63"/>
  <c r="KQ285" i="63"/>
  <c r="NE240" i="63"/>
  <c r="SC240" i="63"/>
  <c r="R240" i="63"/>
  <c r="HV240" i="63"/>
  <c r="LR285" i="63"/>
  <c r="JP240" i="63"/>
  <c r="DZ285" i="63"/>
  <c r="AJ240" i="63"/>
  <c r="FC285" i="63"/>
  <c r="KL240" i="63"/>
  <c r="GD240" i="63"/>
  <c r="BP240" i="63"/>
  <c r="W285" i="63"/>
  <c r="NV285" i="63"/>
  <c r="MQ285" i="63"/>
  <c r="MC285" i="63"/>
  <c r="MW240" i="63"/>
  <c r="GI285" i="63"/>
  <c r="AQ285" i="63"/>
  <c r="DX240" i="63"/>
  <c r="KP285" i="63"/>
  <c r="EQ285" i="63"/>
  <c r="CQ285" i="63"/>
  <c r="KU240" i="63"/>
  <c r="PS240" i="63"/>
  <c r="PE240" i="63"/>
  <c r="EK240" i="63"/>
  <c r="GZ285" i="63"/>
  <c r="PW285" i="63"/>
  <c r="SG285" i="63"/>
  <c r="BS285" i="63"/>
  <c r="D285" i="63"/>
  <c r="DQ285" i="63"/>
  <c r="KW240" i="63"/>
  <c r="QT285" i="63"/>
  <c r="BV240" i="63"/>
  <c r="QO285" i="63"/>
  <c r="IG285" i="63"/>
  <c r="BO240" i="63"/>
  <c r="BI240" i="63"/>
  <c r="GH240" i="63"/>
  <c r="NG285" i="63"/>
  <c r="PR285" i="63"/>
  <c r="E285" i="63"/>
  <c r="HQ240" i="63"/>
  <c r="NO240" i="63"/>
  <c r="HH240" i="63"/>
  <c r="FB285" i="63"/>
  <c r="RU285" i="63"/>
  <c r="II240" i="63"/>
  <c r="NC285" i="63"/>
  <c r="JQ240" i="63"/>
  <c r="DK240" i="63"/>
  <c r="IP285" i="63"/>
  <c r="GJ240" i="63"/>
  <c r="JZ285" i="63"/>
  <c r="PB285" i="63"/>
  <c r="JI285" i="63"/>
  <c r="OG240" i="63"/>
  <c r="FR285" i="63"/>
  <c r="HG285" i="63"/>
  <c r="MB240" i="63"/>
  <c r="LB285" i="63"/>
  <c r="EZ240" i="63"/>
  <c r="QB285" i="63"/>
  <c r="EU285" i="63"/>
  <c r="HY285" i="63"/>
  <c r="BD240" i="63"/>
  <c r="MD285" i="63"/>
  <c r="GW285" i="63"/>
  <c r="MY285" i="63"/>
  <c r="RS285" i="63"/>
  <c r="MP240" i="63"/>
  <c r="LZ240" i="63"/>
  <c r="QY285" i="63"/>
  <c r="ON240" i="63"/>
  <c r="QV285" i="63"/>
  <c r="BQ285" i="63"/>
  <c r="QX240" i="63"/>
  <c r="PL240" i="63"/>
  <c r="BH240" i="63"/>
  <c r="IJ285" i="63"/>
  <c r="C285" i="63"/>
  <c r="CK285" i="63"/>
  <c r="HI285" i="63"/>
  <c r="JB285" i="63"/>
  <c r="MU240" i="63"/>
  <c r="HK240" i="63"/>
  <c r="PI285" i="63"/>
  <c r="RY240" i="63"/>
  <c r="MI240" i="63"/>
  <c r="RB240" i="63"/>
  <c r="L240" i="63"/>
  <c r="EL285" i="63"/>
  <c r="LE240" i="63"/>
  <c r="OF240" i="63"/>
  <c r="CG285" i="63"/>
  <c r="KE240" i="63"/>
  <c r="EM240" i="63"/>
  <c r="J240" i="63"/>
  <c r="DO285" i="63"/>
  <c r="HF285" i="63"/>
  <c r="BT240" i="63"/>
  <c r="FP240" i="63"/>
  <c r="SF285" i="63"/>
  <c r="NT240" i="63"/>
  <c r="GG240" i="63"/>
  <c r="GY285" i="63"/>
  <c r="HJ240" i="63"/>
  <c r="GN285" i="63"/>
  <c r="LS285" i="63"/>
  <c r="MR240" i="63"/>
  <c r="JX285" i="63"/>
  <c r="OR240" i="63"/>
  <c r="QH240" i="63"/>
  <c r="D17" i="63"/>
  <c r="G23" i="63" s="1"/>
  <c r="I32" i="63" s="1"/>
  <c r="HZ240" i="63"/>
  <c r="EE240" i="63"/>
  <c r="NA285" i="63"/>
  <c r="PM285" i="63"/>
  <c r="BY285" i="63"/>
  <c r="FA285" i="63"/>
  <c r="LW285" i="63"/>
  <c r="IF240" i="63"/>
  <c r="MA240" i="63"/>
  <c r="RH240" i="63"/>
  <c r="IE285" i="63"/>
  <c r="CY285" i="63"/>
  <c r="LN285" i="63"/>
  <c r="MG285" i="63"/>
  <c r="IA285" i="63"/>
  <c r="MJ240" i="63"/>
  <c r="LG285" i="63"/>
  <c r="OL285" i="63"/>
  <c r="GU285" i="63"/>
  <c r="PU240" i="63"/>
  <c r="F285" i="63"/>
  <c r="KY285" i="63"/>
  <c r="HO285" i="63"/>
  <c r="RN240" i="63"/>
  <c r="FW285" i="63"/>
  <c r="KO285" i="63"/>
  <c r="IY285" i="63"/>
  <c r="HD240" i="63"/>
  <c r="FK285" i="63"/>
  <c r="CI285" i="63"/>
  <c r="GL240" i="63"/>
  <c r="MX240" i="63"/>
  <c r="F23" i="63"/>
  <c r="OI285" i="63"/>
  <c r="BG240" i="63"/>
  <c r="IX240" i="63"/>
  <c r="FX285" i="63"/>
  <c r="OA285" i="63"/>
  <c r="LJ285" i="63"/>
  <c r="QP285" i="63"/>
  <c r="DV240" i="63"/>
  <c r="PY285" i="63"/>
  <c r="RG285" i="63"/>
  <c r="EI240" i="63"/>
  <c r="KA285" i="63"/>
  <c r="MM285" i="63"/>
  <c r="AN240" i="63"/>
  <c r="PX240" i="63"/>
  <c r="OQ285" i="63"/>
  <c r="RP240" i="63"/>
  <c r="RZ285" i="63"/>
  <c r="DB240" i="63"/>
  <c r="HR240" i="63"/>
  <c r="Z66" i="63"/>
  <c r="G36" i="63"/>
  <c r="Z65" i="63"/>
  <c r="KG285" i="63"/>
  <c r="G35" i="33"/>
  <c r="G34" i="33"/>
  <c r="Z66" i="33"/>
  <c r="G36" i="33"/>
  <c r="BF240" i="63"/>
  <c r="OZ285" i="63"/>
  <c r="NB240" i="63"/>
  <c r="FI285" i="63"/>
  <c r="HU240" i="63"/>
  <c r="CB240" i="63"/>
  <c r="KV240" i="63"/>
  <c r="DH240" i="63"/>
  <c r="CJ285" i="63"/>
  <c r="D28" i="18"/>
  <c r="G34" i="63"/>
  <c r="G35" i="63"/>
  <c r="Z68" i="33"/>
  <c r="D28" i="17"/>
  <c r="D33" i="17"/>
  <c r="E59" i="2" s="1"/>
  <c r="F137" i="19" s="1"/>
  <c r="AR183" i="19" s="1"/>
  <c r="C93" i="21"/>
  <c r="B94" i="21" s="1"/>
  <c r="AD64" i="33"/>
  <c r="Z67" i="33"/>
  <c r="F114" i="19"/>
  <c r="D121" i="19"/>
  <c r="E121" i="19"/>
  <c r="H114" i="19"/>
  <c r="D176" i="19"/>
  <c r="B169" i="19"/>
  <c r="I143" i="19"/>
  <c r="AE28" i="33"/>
  <c r="AD29" i="33"/>
  <c r="AE29" i="33" s="1"/>
  <c r="F89" i="63"/>
  <c r="E168" i="21"/>
  <c r="E196" i="21" s="1"/>
  <c r="AE28" i="63"/>
  <c r="AD29" i="63"/>
  <c r="AE29" i="63" s="1"/>
  <c r="G164" i="19"/>
  <c r="X184" i="19" s="1"/>
  <c r="D16" i="33"/>
  <c r="F50" i="18"/>
  <c r="F52" i="18"/>
  <c r="F49" i="18"/>
  <c r="F54" i="18"/>
  <c r="F53" i="18"/>
  <c r="F56" i="18"/>
  <c r="F57" i="18"/>
  <c r="F48" i="18"/>
  <c r="F51" i="18"/>
  <c r="F55" i="18"/>
  <c r="PW189" i="21"/>
  <c r="AY189" i="21"/>
  <c r="DO189" i="21"/>
  <c r="MM189" i="21"/>
  <c r="LV189" i="21"/>
  <c r="KB189" i="21"/>
  <c r="QO189" i="21"/>
  <c r="LC189" i="21"/>
  <c r="AA189" i="21"/>
  <c r="PN189" i="21"/>
  <c r="IT189" i="21"/>
  <c r="MT189" i="21"/>
  <c r="FS189" i="21"/>
  <c r="PG189" i="21"/>
  <c r="DM189" i="21"/>
  <c r="HZ189" i="21"/>
  <c r="ON189" i="21"/>
  <c r="OZ189" i="21"/>
  <c r="JK189" i="21"/>
  <c r="GQ189" i="21"/>
  <c r="PJ189" i="21"/>
  <c r="PS189" i="21"/>
  <c r="QK189" i="21"/>
  <c r="DD189" i="21"/>
  <c r="M189" i="21"/>
  <c r="MZ189" i="21"/>
  <c r="JA189" i="21"/>
  <c r="IV189" i="21"/>
  <c r="PE189" i="21"/>
  <c r="ND189" i="21"/>
  <c r="MB189" i="21"/>
  <c r="FM189" i="21"/>
  <c r="NF189" i="21"/>
  <c r="QP189" i="21"/>
  <c r="GM189" i="21"/>
  <c r="FX189" i="21"/>
  <c r="JD189" i="21"/>
  <c r="HW189" i="21"/>
  <c r="MS189" i="21"/>
  <c r="CZ189" i="21"/>
  <c r="HR189" i="21"/>
  <c r="QF189" i="21"/>
  <c r="MH189" i="21"/>
  <c r="NW189" i="21"/>
  <c r="GZ189" i="21"/>
  <c r="AD189" i="21"/>
  <c r="LB189" i="21"/>
  <c r="QM189" i="21"/>
  <c r="BB189" i="21"/>
  <c r="RL189" i="21"/>
  <c r="LN189" i="21"/>
  <c r="LW189" i="21"/>
  <c r="CN189" i="21"/>
  <c r="RX189" i="21"/>
  <c r="JM189" i="21"/>
  <c r="DH189" i="21"/>
  <c r="HY189" i="21"/>
  <c r="CO189" i="21"/>
  <c r="NV189" i="21"/>
  <c r="QI189" i="21"/>
  <c r="HA189" i="21"/>
  <c r="DR189" i="21"/>
  <c r="AW189" i="21"/>
  <c r="DE189" i="21"/>
  <c r="JZ189" i="21"/>
  <c r="KZ189" i="21"/>
  <c r="EU189" i="21"/>
  <c r="CQ189" i="21"/>
  <c r="KG189" i="21"/>
  <c r="JV189" i="21"/>
  <c r="IJ189" i="21"/>
  <c r="CT189" i="21"/>
  <c r="RR189" i="21"/>
  <c r="QN189" i="21"/>
  <c r="MV189" i="21"/>
  <c r="FL189" i="21"/>
  <c r="GY189" i="21"/>
  <c r="RZ189" i="21"/>
  <c r="AM189" i="21"/>
  <c r="NA189" i="21"/>
  <c r="OC189" i="21"/>
  <c r="BV189" i="21"/>
  <c r="NJ189" i="21"/>
  <c r="GN189" i="21"/>
  <c r="CS189" i="21"/>
  <c r="OH189" i="21"/>
  <c r="IP189" i="21"/>
  <c r="KK189" i="21"/>
  <c r="F189" i="21"/>
  <c r="DG189" i="21"/>
  <c r="RD189" i="21"/>
  <c r="DQ189" i="21"/>
  <c r="PZ189" i="21"/>
  <c r="FT189" i="21"/>
  <c r="EY189" i="21"/>
  <c r="BL189" i="21"/>
  <c r="MD189" i="21"/>
  <c r="QA189" i="21"/>
  <c r="JH189" i="21"/>
  <c r="PH189" i="21"/>
  <c r="KV189" i="21"/>
  <c r="HN189" i="21"/>
  <c r="IN189" i="21"/>
  <c r="OE189" i="21"/>
  <c r="FY189" i="21"/>
  <c r="KE189" i="21"/>
  <c r="QD189" i="21"/>
  <c r="PL189" i="21"/>
  <c r="MC189" i="21"/>
  <c r="LS189" i="21"/>
  <c r="SA189" i="21"/>
  <c r="PA189" i="21"/>
  <c r="LJ189" i="21"/>
  <c r="QZ189" i="21"/>
  <c r="QH189" i="21"/>
  <c r="QR189" i="21"/>
  <c r="HM189" i="21"/>
  <c r="HO189" i="21"/>
  <c r="IE189" i="21"/>
  <c r="HX189" i="21"/>
  <c r="MJ189" i="21"/>
  <c r="MQ189" i="21"/>
  <c r="RU189" i="21"/>
  <c r="DN189" i="21"/>
  <c r="PB189" i="21"/>
  <c r="AV189" i="21"/>
  <c r="GE189" i="21"/>
  <c r="BI189" i="21"/>
  <c r="KO189" i="21"/>
  <c r="HQ189" i="21"/>
  <c r="I189" i="21"/>
  <c r="JN189" i="21"/>
  <c r="EF189" i="21"/>
  <c r="DV189" i="21"/>
  <c r="X189" i="21"/>
  <c r="NX189" i="21"/>
  <c r="O189" i="21"/>
  <c r="NU189" i="21"/>
  <c r="QW189" i="21"/>
  <c r="JF189" i="21"/>
  <c r="FR189" i="21"/>
  <c r="OQ189" i="21"/>
  <c r="FK189" i="21"/>
  <c r="DS189" i="21"/>
  <c r="GL189" i="21"/>
  <c r="LP189" i="21"/>
  <c r="RO189" i="21"/>
  <c r="OS189" i="21"/>
  <c r="LR189" i="21"/>
  <c r="U189" i="21"/>
  <c r="OM189" i="21"/>
  <c r="KI189" i="21"/>
  <c r="GP189" i="21"/>
  <c r="H189" i="21"/>
  <c r="BE189" i="21"/>
  <c r="IH189" i="21"/>
  <c r="HK189" i="21"/>
  <c r="EK189" i="21"/>
  <c r="BX189" i="21"/>
  <c r="EE189" i="21"/>
  <c r="AN189" i="21"/>
  <c r="LG189" i="21"/>
  <c r="KW189" i="21"/>
  <c r="AK189" i="21"/>
  <c r="CJ189" i="21"/>
  <c r="IO189" i="21"/>
  <c r="GR189" i="21"/>
  <c r="W189" i="21"/>
  <c r="AS189" i="21"/>
  <c r="MF189" i="21"/>
  <c r="FD189" i="21"/>
  <c r="BU189" i="21"/>
  <c r="CH189" i="21"/>
  <c r="PR189" i="21"/>
  <c r="CL189" i="21"/>
  <c r="KP189" i="21"/>
  <c r="FG189" i="21"/>
  <c r="MU189" i="21"/>
  <c r="EG189" i="21"/>
  <c r="GT189" i="21"/>
  <c r="QV189" i="21"/>
  <c r="S189" i="21"/>
  <c r="PP189" i="21"/>
  <c r="RT189" i="21"/>
  <c r="OV189" i="21"/>
  <c r="LH189" i="21"/>
  <c r="NK189" i="21"/>
  <c r="IQ189" i="21"/>
  <c r="RW189" i="21"/>
  <c r="AL189" i="21"/>
  <c r="NQ189" i="21"/>
  <c r="HJ189" i="21"/>
  <c r="OT189" i="21"/>
  <c r="JE189" i="21"/>
  <c r="DB189" i="21"/>
  <c r="DL189" i="21"/>
  <c r="V189" i="21"/>
  <c r="JB189" i="21"/>
  <c r="KD189" i="21"/>
  <c r="JU189" i="21"/>
  <c r="NZ189" i="21"/>
  <c r="AU189" i="21"/>
  <c r="NL189" i="21"/>
  <c r="NC189" i="21"/>
  <c r="HE189" i="21"/>
  <c r="DI189" i="21"/>
  <c r="FZ189" i="21"/>
  <c r="KN189" i="21"/>
  <c r="KT189" i="21"/>
  <c r="DT189" i="21"/>
  <c r="BF189" i="21"/>
  <c r="LI189" i="21"/>
  <c r="IA189" i="21"/>
  <c r="BG189" i="21"/>
  <c r="HC189" i="21"/>
  <c r="HT189" i="21"/>
  <c r="JR189" i="21"/>
  <c r="RV189" i="21"/>
  <c r="OJ189" i="21"/>
  <c r="GG189" i="21"/>
  <c r="NB189" i="21"/>
  <c r="GS189" i="21"/>
  <c r="OA189" i="21"/>
  <c r="EL189" i="21"/>
  <c r="KC189" i="21"/>
  <c r="AE189" i="21"/>
  <c r="SF189" i="21"/>
  <c r="CY189" i="21"/>
  <c r="MX189" i="21"/>
  <c r="PU189" i="21"/>
  <c r="R189" i="21"/>
  <c r="LQ189" i="21"/>
  <c r="Y189" i="21"/>
  <c r="DX189" i="21"/>
  <c r="AG189" i="21"/>
  <c r="PY189" i="21"/>
  <c r="GX189" i="21"/>
  <c r="PT189" i="21"/>
  <c r="N189" i="21"/>
  <c r="GF189" i="21"/>
  <c r="JW189" i="21"/>
  <c r="GD189" i="21"/>
  <c r="OR189" i="21"/>
  <c r="BK189" i="21"/>
  <c r="BN189" i="21"/>
  <c r="JC189" i="21"/>
  <c r="GI189" i="21"/>
  <c r="FO189" i="21"/>
  <c r="BY189" i="21"/>
  <c r="RN189" i="21"/>
  <c r="IC189" i="21"/>
  <c r="II189" i="21"/>
  <c r="CP189" i="21"/>
  <c r="MR189" i="21"/>
  <c r="GC189" i="21"/>
  <c r="LX189" i="21"/>
  <c r="FV189" i="21"/>
  <c r="AB189" i="21"/>
  <c r="BD189" i="21"/>
  <c r="GV189" i="21"/>
  <c r="RK189" i="21"/>
  <c r="ID189" i="21"/>
  <c r="IM189" i="21"/>
  <c r="BQ189" i="21"/>
  <c r="FW189" i="21"/>
  <c r="EO189" i="21"/>
  <c r="KM189" i="21"/>
  <c r="EA189" i="21"/>
  <c r="NH189" i="21"/>
  <c r="AJ189" i="21"/>
  <c r="JI189" i="21"/>
  <c r="HP189" i="21"/>
  <c r="CD189" i="21"/>
  <c r="HL189" i="21"/>
  <c r="KX189" i="21"/>
  <c r="PD189" i="21"/>
  <c r="CW189" i="21"/>
  <c r="KQ189" i="21"/>
  <c r="ME189" i="21"/>
  <c r="NI189" i="21"/>
  <c r="EQ189" i="21"/>
  <c r="NG189" i="21"/>
  <c r="BP189" i="21"/>
  <c r="CF189" i="21"/>
  <c r="CV189" i="21"/>
  <c r="CU189" i="21"/>
  <c r="SE189" i="21"/>
  <c r="EV189" i="21"/>
  <c r="NN189" i="21"/>
  <c r="GB189" i="21"/>
  <c r="FP189" i="21"/>
  <c r="IU189" i="21"/>
  <c r="CB189" i="21"/>
  <c r="EX189" i="21"/>
  <c r="T189" i="21"/>
  <c r="PK189" i="21"/>
  <c r="ER189" i="21"/>
  <c r="RY189" i="21"/>
  <c r="JJ189" i="21"/>
  <c r="RG189" i="21"/>
  <c r="BH189" i="21"/>
  <c r="LE189" i="21"/>
  <c r="CE189" i="21"/>
  <c r="DA189" i="21"/>
  <c r="FB189" i="21"/>
  <c r="OU189" i="21"/>
  <c r="GH189" i="21"/>
  <c r="BS189" i="21"/>
  <c r="SD189" i="21"/>
  <c r="CG189" i="21"/>
  <c r="CX189" i="21"/>
  <c r="RP189" i="21"/>
  <c r="HS189" i="21"/>
  <c r="JY189" i="21"/>
  <c r="PO189" i="21"/>
  <c r="QX189" i="21"/>
  <c r="BR189" i="21"/>
  <c r="RF189" i="21"/>
  <c r="IW189" i="21"/>
  <c r="BC189" i="21"/>
  <c r="QJ189" i="21"/>
  <c r="EP189" i="21"/>
  <c r="L189" i="21"/>
  <c r="NM189" i="21"/>
  <c r="JX189" i="21"/>
  <c r="LT189" i="21"/>
  <c r="QG189" i="21"/>
  <c r="RI189" i="21"/>
  <c r="LD189" i="21"/>
  <c r="MP189" i="21"/>
  <c r="EB189" i="21"/>
  <c r="FE189" i="21"/>
  <c r="QB189" i="21"/>
  <c r="D189" i="21"/>
  <c r="AH189" i="21"/>
  <c r="AR189" i="21"/>
  <c r="KH189" i="21"/>
  <c r="EZ189" i="21"/>
  <c r="LZ189" i="21"/>
  <c r="OP189" i="21"/>
  <c r="OF189" i="21"/>
  <c r="LM189" i="21"/>
  <c r="DY189" i="21"/>
  <c r="EN189" i="21"/>
  <c r="HG189" i="21"/>
  <c r="QS189" i="21"/>
  <c r="SB189" i="21"/>
  <c r="ES189" i="21"/>
  <c r="JP189" i="21"/>
  <c r="LO189" i="21"/>
  <c r="DC189" i="21"/>
  <c r="PM189" i="21"/>
  <c r="HF189" i="21"/>
  <c r="DK189" i="21"/>
  <c r="GJ189" i="21"/>
  <c r="IS189" i="21"/>
  <c r="GK189" i="21"/>
  <c r="DF189" i="21"/>
  <c r="QT189" i="21"/>
  <c r="LA189" i="21"/>
  <c r="BJ189" i="21"/>
  <c r="DU189" i="21"/>
  <c r="JG189" i="21"/>
  <c r="KU189" i="21"/>
  <c r="C41" i="21"/>
  <c r="B189" i="21"/>
  <c r="FH189" i="21"/>
  <c r="CM189" i="21"/>
  <c r="CA189" i="21"/>
  <c r="G189" i="21"/>
  <c r="DJ189" i="21"/>
  <c r="HU189" i="21"/>
  <c r="FJ189" i="21"/>
  <c r="EW189" i="21"/>
  <c r="OY189" i="21"/>
  <c r="J189" i="21"/>
  <c r="BW189" i="21"/>
  <c r="NO189" i="21"/>
  <c r="DP189" i="21"/>
  <c r="AX189" i="21"/>
  <c r="NY189" i="21"/>
  <c r="PC189" i="21"/>
  <c r="NS189" i="21"/>
  <c r="GO189" i="21"/>
  <c r="QE189" i="21"/>
  <c r="MA189" i="21"/>
  <c r="IG189" i="21"/>
  <c r="QU189" i="21"/>
  <c r="OX189" i="21"/>
  <c r="E189" i="21"/>
  <c r="RC189" i="21"/>
  <c r="MY189" i="21"/>
  <c r="BZ189" i="21"/>
  <c r="QL189" i="21"/>
  <c r="BT189" i="21"/>
  <c r="FA189" i="21"/>
  <c r="HV189" i="21"/>
  <c r="AI189" i="21"/>
  <c r="MW189" i="21"/>
  <c r="PQ189" i="21"/>
  <c r="AP189" i="21"/>
  <c r="NP189" i="21"/>
  <c r="OB189" i="21"/>
  <c r="ET189" i="21"/>
  <c r="RJ189" i="21"/>
  <c r="NE189" i="21"/>
  <c r="CR189" i="21"/>
  <c r="IY189" i="21"/>
  <c r="AC189" i="21"/>
  <c r="RE189" i="21"/>
  <c r="MG189" i="21"/>
  <c r="ML189" i="21"/>
  <c r="RH189" i="21"/>
  <c r="GA189" i="21"/>
  <c r="JL189" i="21"/>
  <c r="KL189" i="21"/>
  <c r="FI189" i="21"/>
  <c r="RS189" i="21"/>
  <c r="K189" i="21"/>
  <c r="HD189" i="21"/>
  <c r="JQ189" i="21"/>
  <c r="DZ189" i="21"/>
  <c r="EH189" i="21"/>
  <c r="MI189" i="21"/>
  <c r="LF189" i="21"/>
  <c r="PI189" i="21"/>
  <c r="OI189" i="21"/>
  <c r="OD189" i="21"/>
  <c r="RA189" i="21"/>
  <c r="EJ189" i="21"/>
  <c r="KR189" i="21"/>
  <c r="IF189" i="21"/>
  <c r="AZ189" i="21"/>
  <c r="JS189" i="21"/>
  <c r="MK189" i="21"/>
  <c r="KY189" i="21"/>
  <c r="Q189" i="21"/>
  <c r="RM189" i="21"/>
  <c r="AO189" i="21"/>
  <c r="RB189" i="21"/>
  <c r="CK189" i="21"/>
  <c r="SC189" i="21"/>
  <c r="OO189" i="21"/>
  <c r="FC189" i="21"/>
  <c r="KF189" i="21"/>
  <c r="JO189" i="21"/>
  <c r="OK189" i="21"/>
  <c r="CC189" i="21"/>
  <c r="JT189" i="21"/>
  <c r="EM189" i="21"/>
  <c r="BA189" i="21"/>
  <c r="FN189" i="21"/>
  <c r="GW189" i="21"/>
  <c r="BO189" i="21"/>
  <c r="LK189" i="21"/>
  <c r="HH189" i="21"/>
  <c r="IZ189" i="21"/>
  <c r="AT189" i="21"/>
  <c r="QQ189" i="21"/>
  <c r="FQ189" i="21"/>
  <c r="HB189" i="21"/>
  <c r="FU189" i="21"/>
  <c r="IB189" i="21"/>
  <c r="PV189" i="21"/>
  <c r="MO189" i="21"/>
  <c r="NR189" i="21"/>
  <c r="KA189" i="21"/>
  <c r="P189" i="21"/>
  <c r="OW189" i="21"/>
  <c r="PF189" i="21"/>
  <c r="EI189" i="21"/>
  <c r="ED189" i="21"/>
  <c r="KS189" i="21"/>
  <c r="QC189" i="21"/>
  <c r="OL189" i="21"/>
  <c r="IK189" i="21"/>
  <c r="NT189" i="21"/>
  <c r="AF189" i="21"/>
  <c r="GU189" i="21"/>
  <c r="QY189" i="21"/>
  <c r="IL189" i="21"/>
  <c r="AQ189" i="21"/>
  <c r="DW189" i="21"/>
  <c r="HI189" i="21"/>
  <c r="IR189" i="21"/>
  <c r="LU189" i="21"/>
  <c r="IX189" i="21"/>
  <c r="C189" i="21"/>
  <c r="RQ189" i="21"/>
  <c r="CI189" i="21"/>
  <c r="MN189" i="21"/>
  <c r="LL189" i="21"/>
  <c r="LY189" i="21"/>
  <c r="PX189" i="21"/>
  <c r="EC189" i="21"/>
  <c r="BM189" i="21"/>
  <c r="SG189" i="21"/>
  <c r="OG189" i="21"/>
  <c r="Z189" i="21"/>
  <c r="K164" i="19"/>
  <c r="K166" i="19"/>
  <c r="E89" i="33"/>
  <c r="D87" i="21"/>
  <c r="D115" i="21" s="1"/>
  <c r="D270" i="21" s="1"/>
  <c r="FF189" i="21"/>
  <c r="H37" i="17"/>
  <c r="B37" i="17" s="1"/>
  <c r="D37" i="17" s="1"/>
  <c r="E63" i="2" s="1"/>
  <c r="F141" i="19" s="1"/>
  <c r="H35" i="17"/>
  <c r="B35" i="17" s="1"/>
  <c r="D35" i="17" s="1"/>
  <c r="E61" i="2" s="1"/>
  <c r="F139" i="19" s="1"/>
  <c r="H36" i="17"/>
  <c r="B36" i="17" s="1"/>
  <c r="D36" i="17" s="1"/>
  <c r="E62" i="2" s="1"/>
  <c r="F140" i="19" s="1"/>
  <c r="H34" i="17"/>
  <c r="B34" i="17" s="1"/>
  <c r="D34" i="17" s="1"/>
  <c r="E60" i="2" s="1"/>
  <c r="F138" i="19" s="1"/>
  <c r="M17" i="63"/>
  <c r="S17" i="63" s="1"/>
  <c r="M12" i="63"/>
  <c r="S12" i="63" s="1"/>
  <c r="M13" i="63"/>
  <c r="S13" i="63" s="1"/>
  <c r="M15" i="63"/>
  <c r="S15" i="63" s="1"/>
  <c r="M16" i="63"/>
  <c r="S16" i="63" s="1"/>
  <c r="M14" i="63"/>
  <c r="S14" i="63" s="1"/>
  <c r="E30" i="63" s="1"/>
  <c r="L16" i="63"/>
  <c r="R16" i="63" s="1"/>
  <c r="L15" i="63"/>
  <c r="R15" i="63" s="1"/>
  <c r="L8" i="63"/>
  <c r="R8" i="63" s="1"/>
  <c r="L9" i="63"/>
  <c r="R9" i="63" s="1"/>
  <c r="L10" i="63"/>
  <c r="R10" i="63" s="1"/>
  <c r="L12" i="63"/>
  <c r="R12" i="63" s="1"/>
  <c r="L17" i="63"/>
  <c r="R17" i="63" s="1"/>
  <c r="L14" i="63"/>
  <c r="R14" i="63" s="1"/>
  <c r="L11" i="63"/>
  <c r="R11" i="63" s="1"/>
  <c r="L13" i="63"/>
  <c r="R13" i="63" s="1"/>
  <c r="F62" i="18"/>
  <c r="F61" i="18"/>
  <c r="F58" i="18"/>
  <c r="F60" i="18"/>
  <c r="F59" i="18"/>
  <c r="Z64" i="33"/>
  <c r="Z68" i="63"/>
  <c r="M16" i="33"/>
  <c r="S16" i="33" s="1"/>
  <c r="M17" i="33"/>
  <c r="S17" i="33" s="1"/>
  <c r="E33" i="33" s="1"/>
  <c r="M15" i="33"/>
  <c r="S15" i="33" s="1"/>
  <c r="E31" i="33" s="1"/>
  <c r="M13" i="33"/>
  <c r="S13" i="33" s="1"/>
  <c r="E29" i="33" s="1"/>
  <c r="M14" i="33"/>
  <c r="S14" i="33" s="1"/>
  <c r="M12" i="33"/>
  <c r="S12" i="33" s="1"/>
  <c r="KJ189" i="21"/>
  <c r="H34" i="18"/>
  <c r="B34" i="18" s="1"/>
  <c r="D34" i="18" s="1"/>
  <c r="D60" i="2" s="1"/>
  <c r="E138" i="19" s="1"/>
  <c r="AR173" i="19" s="1"/>
  <c r="D172" i="19"/>
  <c r="X172" i="19"/>
  <c r="Z172" i="19" s="1"/>
  <c r="K172" i="19"/>
  <c r="E161" i="19"/>
  <c r="AL172" i="19"/>
  <c r="AN172" i="19" s="1"/>
  <c r="AN176" i="19" s="1"/>
  <c r="AE172" i="19"/>
  <c r="AG172" i="19" s="1"/>
  <c r="R172" i="19"/>
  <c r="D33" i="18"/>
  <c r="D59" i="2" s="1"/>
  <c r="E137" i="19" s="1"/>
  <c r="AR172" i="19" s="1"/>
  <c r="F57" i="17"/>
  <c r="F56" i="17"/>
  <c r="F53" i="17"/>
  <c r="F52" i="17"/>
  <c r="F48" i="17"/>
  <c r="F49" i="17"/>
  <c r="F51" i="17"/>
  <c r="F55" i="17"/>
  <c r="F50" i="17"/>
  <c r="F54" i="17"/>
  <c r="H36" i="18"/>
  <c r="B36" i="18" s="1"/>
  <c r="D36" i="18" s="1"/>
  <c r="D62" i="2" s="1"/>
  <c r="E140" i="19" s="1"/>
  <c r="AR175" i="19" s="1"/>
  <c r="E165" i="19"/>
  <c r="K174" i="19"/>
  <c r="D174" i="19"/>
  <c r="R174" i="19"/>
  <c r="X174" i="19"/>
  <c r="F61" i="17"/>
  <c r="F58" i="17"/>
  <c r="F60" i="17"/>
  <c r="F59" i="17"/>
  <c r="F62" i="17"/>
  <c r="Z65" i="33"/>
  <c r="AE173" i="19"/>
  <c r="AG173" i="19" s="1"/>
  <c r="R173" i="19"/>
  <c r="X173" i="19"/>
  <c r="Z173" i="19" s="1"/>
  <c r="E163" i="19"/>
  <c r="D173" i="19"/>
  <c r="K173" i="19"/>
  <c r="H35" i="18"/>
  <c r="B35" i="18" s="1"/>
  <c r="D35" i="18" s="1"/>
  <c r="D61" i="2" s="1"/>
  <c r="E139" i="19" s="1"/>
  <c r="AR174" i="19" s="1"/>
  <c r="JQ108" i="21"/>
  <c r="GL108" i="21"/>
  <c r="BD108" i="21"/>
  <c r="HW108" i="21"/>
  <c r="IZ108" i="21"/>
  <c r="DL108" i="21"/>
  <c r="L108" i="21"/>
  <c r="QJ108" i="21"/>
  <c r="NY108" i="21"/>
  <c r="MP108" i="21"/>
  <c r="HX108" i="21"/>
  <c r="EW108" i="21"/>
  <c r="IC108" i="21"/>
  <c r="MX108" i="21"/>
  <c r="JI108" i="21"/>
  <c r="PE108" i="21"/>
  <c r="QR108" i="21"/>
  <c r="QX108" i="21"/>
  <c r="EG108" i="21"/>
  <c r="MH108" i="21"/>
  <c r="LH108" i="21"/>
  <c r="AH108" i="21"/>
  <c r="PL108" i="21"/>
  <c r="LS108" i="21"/>
  <c r="OQ108" i="21"/>
  <c r="CS108" i="21"/>
  <c r="DU108" i="21"/>
  <c r="BL108" i="21"/>
  <c r="OM108" i="21"/>
  <c r="EX108" i="21"/>
  <c r="OR108" i="21"/>
  <c r="D108" i="21"/>
  <c r="KI108" i="21"/>
  <c r="HL108" i="21"/>
  <c r="CL108" i="21"/>
  <c r="CQ108" i="21"/>
  <c r="MI108" i="21"/>
  <c r="BB108" i="21"/>
  <c r="JT108" i="21"/>
  <c r="IP108" i="21"/>
  <c r="J108" i="21"/>
  <c r="DP108" i="21"/>
  <c r="AB108" i="21"/>
  <c r="IE108" i="21"/>
  <c r="EQ108" i="21"/>
  <c r="MD108" i="21"/>
  <c r="MV108" i="21"/>
  <c r="FX108" i="21"/>
  <c r="QY108" i="21"/>
  <c r="E108" i="21"/>
  <c r="IM108" i="21"/>
  <c r="FB108" i="21"/>
  <c r="ML108" i="21"/>
  <c r="NI108" i="21"/>
  <c r="GX108" i="21"/>
  <c r="HR108" i="21"/>
  <c r="CG108" i="21"/>
  <c r="LO108" i="21"/>
  <c r="JE108" i="21"/>
  <c r="PN108" i="21"/>
  <c r="ER108" i="21"/>
  <c r="OD108" i="21"/>
  <c r="SA108" i="21"/>
  <c r="IS108" i="21"/>
  <c r="GR108" i="21"/>
  <c r="PT108" i="21"/>
  <c r="HA108" i="21"/>
  <c r="LX108" i="21"/>
  <c r="GT108" i="21"/>
  <c r="IO108" i="21"/>
  <c r="JC108" i="21"/>
  <c r="NB108" i="21"/>
  <c r="EY108" i="21"/>
  <c r="LU108" i="21"/>
  <c r="HF108" i="21"/>
  <c r="OB108" i="21"/>
  <c r="KE108" i="21"/>
  <c r="AO108" i="21"/>
  <c r="GM108" i="21"/>
  <c r="PA108" i="21"/>
  <c r="AN108" i="21"/>
  <c r="QT108" i="21"/>
  <c r="RL108" i="21"/>
  <c r="QQ108" i="21"/>
  <c r="SD108" i="21"/>
  <c r="MC108" i="21"/>
  <c r="DV108" i="21"/>
  <c r="OC108" i="21"/>
  <c r="BA108" i="21"/>
  <c r="AD108" i="21"/>
  <c r="RW108" i="21"/>
  <c r="HK108" i="21"/>
  <c r="MA108" i="21"/>
  <c r="CT108" i="21"/>
  <c r="AW108" i="21"/>
  <c r="ES108" i="21"/>
  <c r="RZ108" i="21"/>
  <c r="IQ108" i="21"/>
  <c r="PD108" i="21"/>
  <c r="PJ108" i="21"/>
  <c r="RS108" i="21"/>
  <c r="DC108" i="21"/>
  <c r="ED108" i="21"/>
  <c r="GZ108" i="21"/>
  <c r="MG108" i="21"/>
  <c r="JS108" i="21"/>
  <c r="HV108" i="21"/>
  <c r="OF108" i="21"/>
  <c r="HZ108" i="21"/>
  <c r="NW108" i="21"/>
  <c r="RM108" i="21"/>
  <c r="CO108" i="21"/>
  <c r="OE108" i="21"/>
  <c r="BG108" i="21"/>
  <c r="LD108" i="21"/>
  <c r="LT108" i="21"/>
  <c r="GO108" i="21"/>
  <c r="DM108" i="21"/>
  <c r="DK108" i="21"/>
  <c r="FG108" i="21"/>
  <c r="HE108" i="21"/>
  <c r="DS108" i="21"/>
  <c r="MB108" i="21"/>
  <c r="BN108" i="21"/>
  <c r="HM108" i="21"/>
  <c r="FL108" i="21"/>
  <c r="OV108" i="21"/>
  <c r="FD108" i="21"/>
  <c r="JW108" i="21"/>
  <c r="ND108" i="21"/>
  <c r="MO108" i="21"/>
  <c r="KO108" i="21"/>
  <c r="JN108" i="21"/>
  <c r="RX108" i="21"/>
  <c r="QF108" i="21"/>
  <c r="CC108" i="21"/>
  <c r="PY108" i="21"/>
  <c r="DW108" i="21"/>
  <c r="QI108" i="21"/>
  <c r="GU108" i="21"/>
  <c r="DX108" i="21"/>
  <c r="NE108" i="21"/>
  <c r="SG108" i="21"/>
  <c r="QA108" i="21"/>
  <c r="DF108" i="21"/>
  <c r="DT108" i="21"/>
  <c r="JM108" i="21"/>
  <c r="AQ108" i="21"/>
  <c r="QP108" i="21"/>
  <c r="LB108" i="21"/>
  <c r="AJ108" i="21"/>
  <c r="JO108" i="21"/>
  <c r="CR108" i="21"/>
  <c r="AS108" i="21"/>
  <c r="IJ108" i="21"/>
  <c r="AE108" i="21"/>
  <c r="EL108" i="21"/>
  <c r="OO108" i="21"/>
  <c r="FK108" i="21"/>
  <c r="HD108" i="21"/>
  <c r="FP108" i="21"/>
  <c r="JG108" i="21"/>
  <c r="HP108" i="21"/>
  <c r="MT108" i="21"/>
  <c r="JF108" i="21"/>
  <c r="NP108" i="21"/>
  <c r="QH108" i="21"/>
  <c r="GK108" i="21"/>
  <c r="S108" i="21"/>
  <c r="LP108" i="21"/>
  <c r="GY108" i="21"/>
  <c r="QD108" i="21"/>
  <c r="BS108" i="21"/>
  <c r="HJ108" i="21"/>
  <c r="LQ108" i="21"/>
  <c r="CV108" i="21"/>
  <c r="GI108" i="21"/>
  <c r="HG108" i="21"/>
  <c r="HN108" i="21"/>
  <c r="NQ108" i="21"/>
  <c r="IA108" i="21"/>
  <c r="T108" i="21"/>
  <c r="FC108" i="21"/>
  <c r="OU108" i="21"/>
  <c r="EI108" i="21"/>
  <c r="OG108" i="21"/>
  <c r="NL108" i="21"/>
  <c r="KS108" i="21"/>
  <c r="NC108" i="21"/>
  <c r="BQ108" i="21"/>
  <c r="KY108" i="21"/>
  <c r="II108" i="21"/>
  <c r="OX108" i="21"/>
  <c r="QS108" i="21"/>
  <c r="NS108" i="21"/>
  <c r="GJ108" i="21"/>
  <c r="BY108" i="21"/>
  <c r="LG108" i="21"/>
  <c r="IT108" i="21"/>
  <c r="PF108" i="21"/>
  <c r="RD108" i="21"/>
  <c r="PI108" i="21"/>
  <c r="RE108" i="21"/>
  <c r="FA108" i="21"/>
  <c r="CD108" i="21"/>
  <c r="MR108" i="21"/>
  <c r="FT108" i="21"/>
  <c r="KP108" i="21"/>
  <c r="DZ108" i="21"/>
  <c r="OZ108" i="21"/>
  <c r="LM108" i="21"/>
  <c r="KJ108" i="21"/>
  <c r="H108" i="21"/>
  <c r="MU108" i="21"/>
  <c r="QK108" i="21"/>
  <c r="SE108" i="21"/>
  <c r="JV108" i="21"/>
  <c r="CN108" i="21"/>
  <c r="AL108" i="21"/>
  <c r="FJ108" i="21"/>
  <c r="EE108" i="21"/>
  <c r="NZ108" i="21"/>
  <c r="LC108" i="21"/>
  <c r="BI108" i="21"/>
  <c r="HY108" i="21"/>
  <c r="QG108" i="21"/>
  <c r="PB108" i="21"/>
  <c r="HB108" i="21"/>
  <c r="HS108" i="21"/>
  <c r="RG108" i="21"/>
  <c r="AX108" i="21"/>
  <c r="ET108" i="21"/>
  <c r="CE108" i="21"/>
  <c r="OH108" i="21"/>
  <c r="NX108" i="21"/>
  <c r="HO108" i="21"/>
  <c r="HQ108" i="21"/>
  <c r="RF108" i="21"/>
  <c r="SC108" i="21"/>
  <c r="EK108" i="21"/>
  <c r="BH108" i="21"/>
  <c r="RR108" i="21"/>
  <c r="QE108" i="21"/>
  <c r="BT108" i="21"/>
  <c r="MJ108" i="21"/>
  <c r="EA108" i="21"/>
  <c r="CJ108" i="21"/>
  <c r="HU108" i="21"/>
  <c r="FV108" i="21"/>
  <c r="LR108" i="21"/>
  <c r="PM108" i="21"/>
  <c r="BC108" i="21"/>
  <c r="NO108" i="21"/>
  <c r="RC108" i="21"/>
  <c r="JP108" i="21"/>
  <c r="JX108" i="21"/>
  <c r="IF108" i="21"/>
  <c r="BV108" i="21"/>
  <c r="GW108" i="21"/>
  <c r="RO108" i="21"/>
  <c r="R108" i="21"/>
  <c r="B108" i="21"/>
  <c r="I108" i="21"/>
  <c r="RJ108" i="21"/>
  <c r="KC108" i="21"/>
  <c r="ME108" i="21"/>
  <c r="MK108" i="21"/>
  <c r="Q108" i="21"/>
  <c r="KA108" i="21"/>
  <c r="KX108" i="21"/>
  <c r="EN108" i="21"/>
  <c r="ID108" i="21"/>
  <c r="EJ108" i="21"/>
  <c r="EZ108" i="21"/>
  <c r="ON108" i="21"/>
  <c r="JH108" i="21"/>
  <c r="GV108" i="21"/>
  <c r="QU108" i="21"/>
  <c r="KF108" i="21"/>
  <c r="NF108" i="21"/>
  <c r="G108" i="21"/>
  <c r="SB108" i="21"/>
  <c r="DA108" i="21"/>
  <c r="HI108" i="21"/>
  <c r="GF108" i="21"/>
  <c r="V108" i="21"/>
  <c r="RN108" i="21"/>
  <c r="GD108" i="21"/>
  <c r="CI108" i="21"/>
  <c r="PC108" i="21"/>
  <c r="BF108" i="21"/>
  <c r="OL108" i="21"/>
  <c r="CY108" i="21"/>
  <c r="BX108" i="21"/>
  <c r="FN108" i="21"/>
  <c r="PQ108" i="21"/>
  <c r="BU108" i="21"/>
  <c r="NU108" i="21"/>
  <c r="QC108" i="21"/>
  <c r="CW108" i="21"/>
  <c r="P108" i="21"/>
  <c r="QL108" i="21"/>
  <c r="GN108" i="21"/>
  <c r="SF108" i="21"/>
  <c r="AK108" i="21"/>
  <c r="HC108" i="21"/>
  <c r="LY108" i="21"/>
  <c r="DD108" i="21"/>
  <c r="DN108" i="21"/>
  <c r="FR108" i="21"/>
  <c r="CA108" i="21"/>
  <c r="KV108" i="21"/>
  <c r="FU108" i="21"/>
  <c r="JD108" i="21"/>
  <c r="DI108" i="21"/>
  <c r="BO108" i="21"/>
  <c r="IW108" i="21"/>
  <c r="EV108" i="21"/>
  <c r="BJ108" i="21"/>
  <c r="RA108" i="21"/>
  <c r="IU108" i="21"/>
  <c r="RY108" i="21"/>
  <c r="FQ108" i="21"/>
  <c r="BE108" i="21"/>
  <c r="EH108" i="21"/>
  <c r="IY108" i="21"/>
  <c r="QV108" i="21"/>
  <c r="OS108" i="21"/>
  <c r="CU108" i="21"/>
  <c r="AU108" i="21"/>
  <c r="DB108" i="21"/>
  <c r="LF108" i="21"/>
  <c r="CF108" i="21"/>
  <c r="AP108" i="21"/>
  <c r="AG108" i="21"/>
  <c r="JB108" i="21"/>
  <c r="DR108" i="21"/>
  <c r="OA108" i="21"/>
  <c r="JJ108" i="21"/>
  <c r="EF108" i="21"/>
  <c r="FY108" i="21"/>
  <c r="AA108" i="21"/>
  <c r="GS108" i="21"/>
  <c r="NJ108" i="21"/>
  <c r="JU108" i="21"/>
  <c r="MN108" i="21"/>
  <c r="RI108" i="21"/>
  <c r="BR108" i="21"/>
  <c r="JY108" i="21"/>
  <c r="IH108" i="21"/>
  <c r="QZ108" i="21"/>
  <c r="KH108" i="21"/>
  <c r="OK108" i="21"/>
  <c r="NK108" i="21"/>
  <c r="EO108" i="21"/>
  <c r="KG108" i="21"/>
  <c r="IR108" i="21"/>
  <c r="RP108" i="21"/>
  <c r="LA108" i="21"/>
  <c r="OY108" i="21"/>
  <c r="CK108" i="21"/>
  <c r="KB108" i="21"/>
  <c r="AM108" i="21"/>
  <c r="MY108" i="21"/>
  <c r="CH108" i="21"/>
  <c r="CM108" i="21"/>
  <c r="LL108" i="21"/>
  <c r="QO108" i="21"/>
  <c r="LJ108" i="21"/>
  <c r="GQ108" i="21"/>
  <c r="CP108" i="21"/>
  <c r="KM108" i="21"/>
  <c r="KL108" i="21"/>
  <c r="BP108" i="21"/>
  <c r="LV108" i="21"/>
  <c r="U108" i="21"/>
  <c r="FW108" i="21"/>
  <c r="OT108" i="21"/>
  <c r="AI108" i="21"/>
  <c r="KT108" i="21"/>
  <c r="FF108" i="21"/>
  <c r="KZ108" i="21"/>
  <c r="EU108" i="21"/>
  <c r="IL108" i="21"/>
  <c r="PP108" i="21"/>
  <c r="DE108" i="21"/>
  <c r="KU108" i="21"/>
  <c r="AT108" i="21"/>
  <c r="AV108" i="21"/>
  <c r="LW108" i="21"/>
  <c r="QW108" i="21"/>
  <c r="DY108" i="21"/>
  <c r="PW108" i="21"/>
  <c r="CB108" i="21"/>
  <c r="NT108" i="21"/>
  <c r="AR108" i="21"/>
  <c r="BZ108" i="21"/>
  <c r="B41" i="21"/>
  <c r="OW108" i="21"/>
  <c r="EM108" i="21"/>
  <c r="IK108" i="21"/>
  <c r="CZ108" i="21"/>
  <c r="JZ108" i="21"/>
  <c r="PV108" i="21"/>
  <c r="OI108" i="21"/>
  <c r="K108" i="21"/>
  <c r="PO108" i="21"/>
  <c r="NN108" i="21"/>
  <c r="O108" i="21"/>
  <c r="LZ108" i="21"/>
  <c r="BM108" i="21"/>
  <c r="PG108" i="21"/>
  <c r="Y108" i="21"/>
  <c r="EB108" i="21"/>
  <c r="GC108" i="21"/>
  <c r="W108" i="21"/>
  <c r="MQ108" i="21"/>
  <c r="BW108" i="21"/>
  <c r="PR108" i="21"/>
  <c r="AZ108" i="21"/>
  <c r="OJ108" i="21"/>
  <c r="HH108" i="21"/>
  <c r="DG108" i="21"/>
  <c r="PS108" i="21"/>
  <c r="FZ108" i="21"/>
  <c r="IN108" i="21"/>
  <c r="RT108" i="21"/>
  <c r="IX108" i="21"/>
  <c r="AC108" i="21"/>
  <c r="JK108" i="21"/>
  <c r="GH108" i="21"/>
  <c r="NR108" i="21"/>
  <c r="PH108" i="21"/>
  <c r="KD108" i="21"/>
  <c r="F108" i="21"/>
  <c r="FI108" i="21"/>
  <c r="NH108" i="21"/>
  <c r="FH108" i="21"/>
  <c r="CX108" i="21"/>
  <c r="C108" i="21"/>
  <c r="PU108" i="21"/>
  <c r="MW108" i="21"/>
  <c r="KQ108" i="21"/>
  <c r="OP108" i="21"/>
  <c r="NA108" i="21"/>
  <c r="JA108" i="21"/>
  <c r="QB108" i="21"/>
  <c r="MM108" i="21"/>
  <c r="LK108" i="21"/>
  <c r="NG108" i="21"/>
  <c r="QN108" i="21"/>
  <c r="RB108" i="21"/>
  <c r="EC108" i="21"/>
  <c r="IG108" i="21"/>
  <c r="RQ108" i="21"/>
  <c r="RK108" i="21"/>
  <c r="IV108" i="21"/>
  <c r="N108" i="21"/>
  <c r="KW108" i="21"/>
  <c r="MZ108" i="21"/>
  <c r="IB108" i="21"/>
  <c r="DH108" i="21"/>
  <c r="FE108" i="21"/>
  <c r="JL108" i="21"/>
  <c r="AF108" i="21"/>
  <c r="PK108" i="21"/>
  <c r="FO108" i="21"/>
  <c r="KN108" i="21"/>
  <c r="GA108" i="21"/>
  <c r="JR108" i="21"/>
  <c r="RV108" i="21"/>
  <c r="KK108" i="21"/>
  <c r="Z108" i="21"/>
  <c r="KR108" i="21"/>
  <c r="LE108" i="21"/>
  <c r="PX108" i="21"/>
  <c r="GP108" i="21"/>
  <c r="EP108" i="21"/>
  <c r="MF108" i="21"/>
  <c r="BK108" i="21"/>
  <c r="GE108" i="21"/>
  <c r="MS108" i="21"/>
  <c r="X108" i="21"/>
  <c r="NV108" i="21"/>
  <c r="RH108" i="21"/>
  <c r="PZ108" i="21"/>
  <c r="AY108" i="21"/>
  <c r="QM108" i="21"/>
  <c r="FS108" i="21"/>
  <c r="HT108" i="21"/>
  <c r="M108" i="21"/>
  <c r="FM108" i="21"/>
  <c r="DQ108" i="21"/>
  <c r="DJ108" i="21"/>
  <c r="GB108" i="21"/>
  <c r="DO108" i="21"/>
  <c r="GG108" i="21"/>
  <c r="LN108" i="21"/>
  <c r="NM108" i="21"/>
  <c r="LI108" i="21"/>
  <c r="RU108" i="21"/>
  <c r="L8" i="33"/>
  <c r="R8" i="33" s="1"/>
  <c r="L14" i="33"/>
  <c r="R14" i="33" s="1"/>
  <c r="L11" i="33"/>
  <c r="R11" i="33" s="1"/>
  <c r="L16" i="33"/>
  <c r="R16" i="33" s="1"/>
  <c r="L9" i="33"/>
  <c r="R9" i="33" s="1"/>
  <c r="L17" i="33"/>
  <c r="R17" i="33" s="1"/>
  <c r="L15" i="33"/>
  <c r="R15" i="33" s="1"/>
  <c r="L13" i="33"/>
  <c r="R13" i="33" s="1"/>
  <c r="L12" i="33"/>
  <c r="R12" i="33" s="1"/>
  <c r="L10" i="33"/>
  <c r="R10" i="33" s="1"/>
  <c r="C174" i="21"/>
  <c r="AD64" i="63"/>
  <c r="AE64" i="63" s="1"/>
  <c r="AE69" i="63" s="1"/>
  <c r="C101" i="21"/>
  <c r="C109" i="21" s="1"/>
  <c r="Z67" i="63"/>
  <c r="H143" i="19"/>
  <c r="K117" i="19"/>
  <c r="Q183" i="19"/>
  <c r="X183" i="19"/>
  <c r="J183" i="19"/>
  <c r="C183" i="19"/>
  <c r="AL183" i="19"/>
  <c r="AN183" i="19" s="1"/>
  <c r="AN187" i="19" s="1"/>
  <c r="K162" i="19"/>
  <c r="AE183" i="19"/>
  <c r="AG183" i="19" s="1"/>
  <c r="MZ240" i="63"/>
  <c r="QJ285" i="63"/>
  <c r="QE285" i="63"/>
  <c r="JF240" i="63"/>
  <c r="CO285" i="63"/>
  <c r="DP240" i="63"/>
  <c r="NK285" i="63"/>
  <c r="S240" i="63"/>
  <c r="NI240" i="63"/>
  <c r="EW285" i="63"/>
  <c r="JD240" i="63"/>
  <c r="EP240" i="63"/>
  <c r="LX240" i="63"/>
  <c r="CS285" i="63"/>
  <c r="NR285" i="63"/>
  <c r="JS285" i="63"/>
  <c r="HI240" i="63"/>
  <c r="GF240" i="63"/>
  <c r="GM240" i="63"/>
  <c r="BC285" i="63"/>
  <c r="ER240" i="63"/>
  <c r="NS285" i="63"/>
  <c r="AZ240" i="63"/>
  <c r="HX240" i="63"/>
  <c r="NL240" i="63"/>
  <c r="MK240" i="63"/>
  <c r="LI285" i="63"/>
  <c r="NU240" i="63"/>
  <c r="QS240" i="63"/>
  <c r="K240" i="63"/>
  <c r="LQ285" i="63"/>
  <c r="IS285" i="63"/>
  <c r="HC285" i="63"/>
  <c r="HB240" i="63"/>
  <c r="T285" i="63"/>
  <c r="IU285" i="63"/>
  <c r="JU285" i="63"/>
  <c r="EV240" i="63"/>
  <c r="PP285" i="63"/>
  <c r="LD240" i="63"/>
  <c r="RC285" i="63"/>
  <c r="QM285" i="63"/>
  <c r="FE285" i="63"/>
  <c r="QC240" i="63"/>
  <c r="GO285" i="63"/>
  <c r="IC240" i="63"/>
  <c r="RA240" i="63"/>
  <c r="B240" i="63"/>
  <c r="GQ285" i="63"/>
  <c r="JM240" i="63"/>
  <c r="FV285" i="63"/>
  <c r="SB240" i="63"/>
  <c r="RE285" i="63"/>
  <c r="RV285" i="63"/>
  <c r="CA285" i="63"/>
  <c r="HT240" i="63"/>
  <c r="DD240" i="63"/>
  <c r="GV240" i="63"/>
  <c r="JH285" i="63"/>
  <c r="EX285" i="63"/>
  <c r="M285" i="63"/>
  <c r="FZ285" i="63"/>
  <c r="HE285" i="63"/>
  <c r="AX240" i="63"/>
  <c r="FQ285" i="63"/>
  <c r="MT285" i="63"/>
  <c r="Y285" i="63"/>
  <c r="CC285" i="63"/>
  <c r="DI285" i="63"/>
  <c r="DU285" i="63"/>
  <c r="JR285" i="63"/>
  <c r="ME285" i="63"/>
  <c r="DR240" i="63"/>
  <c r="GR240" i="63"/>
  <c r="OY285" i="63"/>
  <c r="IZ240" i="63"/>
  <c r="LM285" i="63"/>
  <c r="NP240" i="63"/>
  <c r="SA285" i="63"/>
  <c r="BB285" i="63"/>
  <c r="BA285" i="63"/>
  <c r="JB240" i="63"/>
  <c r="HA240" i="63"/>
  <c r="MS240" i="63"/>
  <c r="GP285" i="63"/>
  <c r="ON285" i="63"/>
  <c r="X285" i="63"/>
  <c r="JG240" i="63"/>
  <c r="GX285" i="63"/>
  <c r="FF285" i="63"/>
  <c r="AT285" i="63"/>
  <c r="OU240" i="63"/>
  <c r="RX285" i="63"/>
  <c r="HS285" i="63"/>
  <c r="RV240" i="63"/>
  <c r="CP285" i="63"/>
  <c r="LY240" i="63"/>
  <c r="ET285" i="63"/>
  <c r="PJ285" i="63"/>
  <c r="DY285" i="63"/>
  <c r="IN285" i="63"/>
  <c r="OS285" i="63"/>
  <c r="OD240" i="63"/>
  <c r="CE285" i="63"/>
  <c r="EC285" i="63"/>
  <c r="IK240" i="63"/>
  <c r="AW285" i="63"/>
  <c r="RW240" i="63"/>
  <c r="NY285" i="63"/>
  <c r="KF285" i="63"/>
  <c r="OV240" i="63"/>
  <c r="LU240" i="63"/>
  <c r="EA240" i="63"/>
  <c r="NZ240" i="63"/>
  <c r="N285" i="63"/>
  <c r="AC285" i="63"/>
  <c r="DL240" i="63"/>
  <c r="FU285" i="63"/>
  <c r="EJ285" i="63"/>
  <c r="BL240" i="63"/>
  <c r="LV240" i="63"/>
  <c r="RJ285" i="63"/>
  <c r="PT240" i="63"/>
  <c r="GS240" i="63"/>
  <c r="FG285" i="63"/>
  <c r="LK285" i="63"/>
  <c r="PC285" i="63"/>
  <c r="QL285" i="63"/>
  <c r="DB285" i="63"/>
  <c r="PV285" i="63"/>
  <c r="RK285" i="63"/>
  <c r="IW285" i="63"/>
  <c r="RF285" i="63"/>
  <c r="Z240" i="63"/>
  <c r="DC285" i="63"/>
  <c r="QR285" i="63"/>
  <c r="FO240" i="63"/>
  <c r="AF240" i="63"/>
  <c r="BJ285" i="63"/>
  <c r="HL240" i="63"/>
  <c r="JL285" i="63"/>
  <c r="KN285" i="63"/>
  <c r="OH285" i="63"/>
  <c r="RL195" i="63"/>
  <c r="RL285" i="63"/>
  <c r="DW240" i="63"/>
  <c r="OE285" i="63"/>
  <c r="AL240" i="63"/>
  <c r="AL285" i="63"/>
  <c r="AU285" i="63"/>
  <c r="KH285" i="63"/>
  <c r="MV285" i="63"/>
  <c r="AS285" i="63"/>
  <c r="BU285" i="63"/>
  <c r="LO285" i="63"/>
  <c r="PG285" i="63"/>
  <c r="NJ285" i="63"/>
  <c r="QW240" i="63"/>
  <c r="QW285" i="63"/>
  <c r="RL240" i="63"/>
  <c r="AR240" i="63"/>
  <c r="KX285" i="63"/>
  <c r="BK285" i="63"/>
  <c r="MN240" i="63"/>
  <c r="LH285" i="63"/>
  <c r="ES240" i="63"/>
  <c r="KS240" i="63"/>
  <c r="IH240" i="63"/>
  <c r="SD240" i="63"/>
  <c r="G285" i="63"/>
  <c r="HM240" i="63"/>
  <c r="OB240" i="63"/>
  <c r="AD285" i="63"/>
  <c r="O240" i="63"/>
  <c r="JJ285" i="63"/>
  <c r="QZ240" i="63"/>
  <c r="DG285" i="63"/>
  <c r="OM285" i="63"/>
  <c r="IO240" i="63"/>
  <c r="KT285" i="63"/>
  <c r="PD240" i="63"/>
  <c r="QU285" i="63"/>
  <c r="CU240" i="63"/>
  <c r="FM240" i="63"/>
  <c r="HL285" i="63"/>
  <c r="CL240" i="63"/>
  <c r="BZ240" i="63"/>
  <c r="PQ285" i="63"/>
  <c r="DT240" i="63"/>
  <c r="LL240" i="63"/>
  <c r="CL285" i="63"/>
  <c r="CV240" i="63"/>
  <c r="EG285" i="63"/>
  <c r="K285" i="63"/>
  <c r="BE285" i="63"/>
  <c r="MF240" i="63"/>
  <c r="X240" i="63"/>
  <c r="BZ195" i="63"/>
  <c r="CL195" i="63"/>
  <c r="IT285" i="63"/>
  <c r="GT285" i="63"/>
  <c r="FY240" i="63"/>
  <c r="JK285" i="63"/>
  <c r="RY285" i="63"/>
  <c r="CZ240" i="63"/>
  <c r="EB240" i="63"/>
  <c r="JC285" i="63"/>
  <c r="NN240" i="63"/>
  <c r="V285" i="63"/>
  <c r="OJ240" i="63"/>
  <c r="EF240" i="63"/>
  <c r="RM240" i="63"/>
  <c r="PQ240" i="63"/>
  <c r="RD240" i="63"/>
  <c r="JO285" i="63"/>
  <c r="PF285" i="63"/>
  <c r="GB285" i="63"/>
  <c r="QQ285" i="63"/>
  <c r="I240" i="63"/>
  <c r="GB195" i="63"/>
  <c r="DS240" i="63"/>
  <c r="QQ240" i="63"/>
  <c r="JV240" i="63"/>
  <c r="QA240" i="63"/>
  <c r="GB240" i="63"/>
  <c r="MF285" i="63"/>
  <c r="QJ240" i="63"/>
  <c r="PO285" i="63"/>
  <c r="FM285" i="63"/>
  <c r="CT240" i="63"/>
  <c r="LA285" i="63"/>
  <c r="SE240" i="63"/>
  <c r="QH285" i="63"/>
  <c r="BX240" i="63"/>
  <c r="KZ240" i="63"/>
  <c r="OO285" i="63"/>
  <c r="MI285" i="63"/>
  <c r="DE240" i="63"/>
  <c r="JE240" i="63"/>
  <c r="SC285" i="63"/>
  <c r="SD285" i="63"/>
  <c r="MH240" i="63"/>
  <c r="GA285" i="63"/>
  <c r="CD285" i="63"/>
  <c r="DJ240" i="63"/>
  <c r="NF240" i="63"/>
  <c r="QN285" i="63"/>
  <c r="JW240" i="63"/>
  <c r="KN240" i="63"/>
  <c r="EH285" i="63"/>
  <c r="QQ195" i="63"/>
  <c r="JD285" i="63"/>
  <c r="JW285" i="63"/>
  <c r="EO285" i="63"/>
  <c r="GE285" i="63"/>
  <c r="PF240" i="63"/>
  <c r="KR240" i="63"/>
  <c r="BZ285" i="63"/>
  <c r="IB240" i="63"/>
  <c r="FJ285" i="63"/>
  <c r="PH240" i="63"/>
  <c r="PB240" i="63"/>
  <c r="FH240" i="63"/>
  <c r="QI240" i="63"/>
  <c r="AY285" i="63"/>
  <c r="HW285" i="63"/>
  <c r="IQ240" i="63"/>
  <c r="FS285" i="63"/>
  <c r="RQ285" i="63"/>
  <c r="AF285" i="63"/>
  <c r="C270" i="21"/>
  <c r="QF285" i="63"/>
  <c r="IL240" i="63"/>
  <c r="PT285" i="63"/>
  <c r="LH240" i="63"/>
  <c r="DU240" i="63"/>
  <c r="KT240" i="63"/>
  <c r="LV285" i="63"/>
  <c r="PF195" i="63"/>
  <c r="AE285" i="63"/>
  <c r="FN240" i="63"/>
  <c r="QK240" i="63"/>
  <c r="KI285" i="63"/>
  <c r="GX240" i="63"/>
  <c r="GE240" i="63"/>
  <c r="OS240" i="63"/>
  <c r="JR240" i="63"/>
  <c r="NQ240" i="63"/>
  <c r="FT285" i="63"/>
  <c r="AM285" i="63"/>
  <c r="KK285" i="63"/>
  <c r="DF285" i="63"/>
  <c r="ID285" i="63"/>
  <c r="KD240" i="63"/>
  <c r="GQ240" i="63"/>
  <c r="RK240" i="63"/>
  <c r="JZ240" i="63"/>
  <c r="L285" i="63"/>
  <c r="E240" i="63"/>
  <c r="KA240" i="63"/>
  <c r="AB240" i="63"/>
  <c r="OX240" i="63"/>
  <c r="LT240" i="63"/>
  <c r="MY240" i="63"/>
  <c r="AK285" i="63"/>
  <c r="JN285" i="63"/>
  <c r="AO240" i="63"/>
  <c r="NM240" i="63"/>
  <c r="PM240" i="63"/>
  <c r="KS285" i="63"/>
  <c r="LI240" i="63"/>
  <c r="NW285" i="63"/>
  <c r="LP240" i="63"/>
  <c r="OC285" i="63"/>
  <c r="BW240" i="63"/>
  <c r="OT240" i="63"/>
  <c r="OP285" i="63"/>
  <c r="EH240" i="63"/>
  <c r="JY285" i="63"/>
  <c r="HP240" i="63"/>
  <c r="NE285" i="63"/>
  <c r="LY285" i="63"/>
  <c r="CD240" i="63"/>
  <c r="RA285" i="63"/>
  <c r="NH240" i="63"/>
  <c r="AI285" i="63"/>
  <c r="LO240" i="63"/>
  <c r="NV240" i="63"/>
  <c r="RB285" i="63"/>
  <c r="CP240" i="63"/>
  <c r="RS240" i="63"/>
  <c r="EE285" i="63"/>
  <c r="KW285" i="63"/>
  <c r="QM240" i="63"/>
  <c r="BH285" i="63"/>
  <c r="CU285" i="63"/>
  <c r="OP240" i="63"/>
  <c r="DJ285" i="63"/>
  <c r="PU285" i="63"/>
  <c r="DP285" i="63"/>
  <c r="RP285" i="63"/>
  <c r="CR240" i="63"/>
  <c r="QP240" i="63"/>
  <c r="PJ240" i="63"/>
  <c r="QO240" i="63"/>
  <c r="AI240" i="63"/>
  <c r="OA240" i="63"/>
  <c r="EL240" i="63"/>
  <c r="OZ240" i="63"/>
  <c r="BJ240" i="63"/>
  <c r="KH240" i="63"/>
  <c r="S285" i="63"/>
  <c r="DA285" i="63"/>
  <c r="IS240" i="63"/>
  <c r="HU285" i="63"/>
  <c r="NW240" i="63"/>
  <c r="IK285" i="63"/>
  <c r="NU285" i="63"/>
  <c r="JL240" i="63"/>
  <c r="MG240" i="63"/>
  <c r="CJ240" i="63"/>
  <c r="AU240" i="63"/>
  <c r="EC240" i="63"/>
  <c r="OL240" i="63"/>
  <c r="II285" i="63"/>
  <c r="DV285" i="63"/>
  <c r="FX240" i="63"/>
  <c r="LX285" i="63"/>
  <c r="D240" i="63"/>
  <c r="JO240" i="63"/>
  <c r="JJ240" i="63"/>
  <c r="T240" i="63"/>
  <c r="QB240" i="63"/>
  <c r="BC240" i="63"/>
  <c r="AT240" i="63"/>
  <c r="RN285" i="63"/>
  <c r="W240" i="63"/>
  <c r="B285" i="63"/>
  <c r="IH285" i="63"/>
  <c r="HF240" i="63"/>
  <c r="GM285" i="63"/>
  <c r="JE285" i="63"/>
  <c r="DS285" i="63"/>
  <c r="HT285" i="63"/>
  <c r="NL285" i="63"/>
  <c r="NO285" i="63"/>
  <c r="PD285" i="63"/>
  <c r="AO285" i="63"/>
  <c r="EJ240" i="63"/>
  <c r="QN240" i="63"/>
  <c r="LE285" i="63"/>
  <c r="NQ285" i="63"/>
  <c r="RG240" i="63"/>
  <c r="MS285" i="63"/>
  <c r="DT285" i="63"/>
  <c r="JM285" i="63"/>
  <c r="FV240" i="63"/>
  <c r="PE285" i="63"/>
  <c r="RM285" i="63"/>
  <c r="G240" i="63"/>
  <c r="QT240" i="63"/>
  <c r="NG240" i="63"/>
  <c r="RC240" i="63"/>
  <c r="X11" i="63"/>
  <c r="AD11" i="63"/>
  <c r="AH11" i="63" s="1"/>
  <c r="AV285" i="63"/>
  <c r="AV240" i="63"/>
  <c r="CH285" i="63"/>
  <c r="CH240" i="63"/>
  <c r="EN240" i="63"/>
  <c r="EN285" i="63"/>
  <c r="U285" i="63"/>
  <c r="U240" i="63"/>
  <c r="J29" i="33"/>
  <c r="AB29" i="33"/>
  <c r="P29" i="33"/>
  <c r="V29" i="33"/>
  <c r="ED240" i="63"/>
  <c r="ED285" i="63"/>
  <c r="ES285" i="63"/>
  <c r="Q285" i="63"/>
  <c r="Q240" i="63"/>
  <c r="KC285" i="63"/>
  <c r="KC240" i="63"/>
  <c r="JA240" i="63"/>
  <c r="JA285" i="63"/>
  <c r="PZ240" i="63"/>
  <c r="PZ285" i="63"/>
  <c r="AP240" i="63"/>
  <c r="AP285" i="63"/>
  <c r="P240" i="63"/>
  <c r="P285" i="63"/>
  <c r="EZ285" i="63"/>
  <c r="CM240" i="63"/>
  <c r="CM285" i="63"/>
  <c r="KV285" i="63"/>
  <c r="RU240" i="63"/>
  <c r="BR240" i="63"/>
  <c r="BR285" i="63"/>
  <c r="FL285" i="63"/>
  <c r="FL240" i="63"/>
  <c r="QG285" i="63"/>
  <c r="QG240" i="63"/>
  <c r="PK285" i="63"/>
  <c r="PK240" i="63"/>
  <c r="KJ285" i="63"/>
  <c r="KJ240" i="63"/>
  <c r="FB240" i="63"/>
  <c r="SE285" i="63"/>
  <c r="GK285" i="63"/>
  <c r="GK240" i="63"/>
  <c r="MO285" i="63"/>
  <c r="MO240" i="63"/>
  <c r="QD285" i="63"/>
  <c r="QD240" i="63"/>
  <c r="X45" i="63"/>
  <c r="AB45" i="63" s="1"/>
  <c r="K58" i="63"/>
  <c r="W45" i="63"/>
  <c r="AB44" i="63" s="1"/>
  <c r="EY240" i="63"/>
  <c r="EY285" i="63"/>
  <c r="AA285" i="63"/>
  <c r="AA240" i="63"/>
  <c r="RW285" i="63"/>
  <c r="CX285" i="63"/>
  <c r="CX240" i="63"/>
  <c r="GT240" i="63"/>
  <c r="IV240" i="63"/>
  <c r="IV285" i="63"/>
  <c r="PA285" i="63"/>
  <c r="PA240" i="63"/>
  <c r="KM285" i="63"/>
  <c r="KM240" i="63"/>
  <c r="GC240" i="63"/>
  <c r="GC285" i="63"/>
  <c r="CW240" i="63"/>
  <c r="CW285" i="63"/>
  <c r="RO240" i="63"/>
  <c r="RO285" i="63"/>
  <c r="JF285" i="63"/>
  <c r="AW240" i="63"/>
  <c r="ML285" i="63"/>
  <c r="ML240" i="63"/>
  <c r="KB240" i="63"/>
  <c r="KB285" i="63"/>
  <c r="DQ240" i="63"/>
  <c r="EG240" i="63"/>
  <c r="GU240" i="63"/>
  <c r="JI240" i="63"/>
  <c r="JQ285" i="63"/>
  <c r="JH240" i="63"/>
  <c r="LL285" i="63"/>
  <c r="BP285" i="63"/>
  <c r="IJ240" i="63"/>
  <c r="O285" i="63"/>
  <c r="MU285" i="63"/>
  <c r="BL285" i="63"/>
  <c r="RF240" i="63"/>
  <c r="BU240" i="63"/>
  <c r="NT285" i="63"/>
  <c r="BO285" i="63"/>
  <c r="CO240" i="63"/>
  <c r="NJ240" i="63"/>
  <c r="I285" i="63"/>
  <c r="B270" i="21"/>
  <c r="LR240" i="63"/>
  <c r="KU285" i="63"/>
  <c r="AC240" i="63"/>
  <c r="H240" i="63"/>
  <c r="QX285" i="63"/>
  <c r="NP285" i="63"/>
  <c r="W46" i="63"/>
  <c r="AC44" i="63" s="1"/>
  <c r="X46" i="63"/>
  <c r="AC45" i="63" s="1"/>
  <c r="K59" i="63"/>
  <c r="Y46" i="63"/>
  <c r="AC46" i="63" s="1"/>
  <c r="EP285" i="63"/>
  <c r="PO240" i="63"/>
  <c r="CS240" i="63"/>
  <c r="CK240" i="63"/>
  <c r="EI285" i="63"/>
  <c r="JS240" i="63"/>
  <c r="QF240" i="63"/>
  <c r="LJ240" i="63"/>
  <c r="AN285" i="63"/>
  <c r="NC240" i="63"/>
  <c r="HO240" i="63"/>
  <c r="HV285" i="63"/>
  <c r="JP285" i="63"/>
  <c r="QA285" i="63"/>
  <c r="NI285" i="63"/>
  <c r="JN240" i="63"/>
  <c r="IF285" i="63"/>
  <c r="J28" i="33"/>
  <c r="P28" i="33"/>
  <c r="V28" i="33"/>
  <c r="AB28" i="33"/>
  <c r="X11" i="33"/>
  <c r="AD11" i="33"/>
  <c r="AZ285" i="63"/>
  <c r="LN240" i="63"/>
  <c r="FY285" i="63"/>
  <c r="MV240" i="63"/>
  <c r="GJ285" i="63"/>
  <c r="BQ240" i="63"/>
  <c r="FR240" i="63"/>
  <c r="FF240" i="63"/>
  <c r="DK285" i="63"/>
  <c r="LQ240" i="63"/>
  <c r="KY240" i="63"/>
  <c r="HA285" i="63"/>
  <c r="IN240" i="63"/>
  <c r="EQ240" i="63"/>
  <c r="PS285" i="63"/>
  <c r="RH285" i="63"/>
  <c r="IO285" i="63"/>
  <c r="W44" i="63"/>
  <c r="Q44" i="63"/>
  <c r="KF240" i="63"/>
  <c r="PR240" i="63"/>
  <c r="GH285" i="63"/>
  <c r="PG240" i="63"/>
  <c r="MA285" i="63"/>
  <c r="RX240" i="63"/>
  <c r="PP240" i="63"/>
  <c r="LF240" i="63"/>
  <c r="F240" i="63"/>
  <c r="IY240" i="63"/>
  <c r="MW285" i="63"/>
  <c r="JG285" i="63"/>
  <c r="LB240" i="63"/>
  <c r="K55" i="33"/>
  <c r="R44" i="33" s="1"/>
  <c r="Q45" i="33" s="1"/>
  <c r="K54" i="33"/>
  <c r="L57" i="33"/>
  <c r="M57" i="33"/>
  <c r="K57" i="33"/>
  <c r="S44" i="63"/>
  <c r="Q46" i="63" s="1"/>
  <c r="EJ281" i="33"/>
  <c r="EJ237" i="33"/>
  <c r="EJ194" i="33"/>
  <c r="GF80" i="21"/>
  <c r="RD80" i="21"/>
  <c r="DX82" i="21"/>
  <c r="LP82" i="21"/>
  <c r="FE80" i="21"/>
  <c r="LE82" i="21"/>
  <c r="LK82" i="21"/>
  <c r="HC80" i="21"/>
  <c r="ML281" i="33"/>
  <c r="ML194" i="33"/>
  <c r="ML237" i="33"/>
  <c r="BT82" i="21"/>
  <c r="BQ237" i="33"/>
  <c r="BQ281" i="33"/>
  <c r="BQ194" i="33"/>
  <c r="GU281" i="33"/>
  <c r="GU237" i="33"/>
  <c r="GU194" i="33"/>
  <c r="CC82" i="21"/>
  <c r="CK237" i="33"/>
  <c r="CK194" i="33"/>
  <c r="CK281" i="33"/>
  <c r="QA237" i="33"/>
  <c r="QA281" i="33"/>
  <c r="QA194" i="33"/>
  <c r="KL82" i="21"/>
  <c r="HN82" i="21"/>
  <c r="HN80" i="21"/>
  <c r="QP281" i="33"/>
  <c r="QP194" i="33"/>
  <c r="QP237" i="33"/>
  <c r="OR80" i="21"/>
  <c r="DJ82" i="21"/>
  <c r="KQ80" i="21"/>
  <c r="NY80" i="21"/>
  <c r="MC82" i="21"/>
  <c r="QN82" i="21"/>
  <c r="GF82" i="21"/>
  <c r="EW281" i="33"/>
  <c r="EW194" i="33"/>
  <c r="EW237" i="33"/>
  <c r="GV82" i="21"/>
  <c r="NX82" i="21"/>
  <c r="ME281" i="33"/>
  <c r="ME194" i="33"/>
  <c r="ME237" i="33"/>
  <c r="KH80" i="21"/>
  <c r="KR80" i="21"/>
  <c r="OI80" i="21"/>
  <c r="KS82" i="21"/>
  <c r="RI237" i="33"/>
  <c r="RI281" i="33"/>
  <c r="RI194" i="33"/>
  <c r="CH80" i="21"/>
  <c r="FO281" i="33"/>
  <c r="FO194" i="33"/>
  <c r="FO237" i="33"/>
  <c r="PX281" i="33"/>
  <c r="PX194" i="33"/>
  <c r="PX237" i="33"/>
  <c r="NZ80" i="21"/>
  <c r="KM80" i="21"/>
  <c r="CZ82" i="21"/>
  <c r="DA237" i="33"/>
  <c r="DA281" i="33"/>
  <c r="DA194" i="33"/>
  <c r="KX80" i="21"/>
  <c r="IF82" i="21"/>
  <c r="PX82" i="21"/>
  <c r="Q80" i="21"/>
  <c r="GS281" i="33"/>
  <c r="GS194" i="33"/>
  <c r="GS237" i="33"/>
  <c r="FG80" i="21"/>
  <c r="QC80" i="21"/>
  <c r="FC82" i="21"/>
  <c r="HD82" i="21"/>
  <c r="SG82" i="21"/>
  <c r="PP194" i="33"/>
  <c r="PP281" i="33"/>
  <c r="PP237" i="33"/>
  <c r="J82" i="21"/>
  <c r="EX80" i="21"/>
  <c r="AA281" i="33"/>
  <c r="AA237" i="33"/>
  <c r="AA194" i="33"/>
  <c r="FZ194" i="33"/>
  <c r="FZ281" i="33"/>
  <c r="FZ237" i="33"/>
  <c r="KB281" i="33"/>
  <c r="KB237" i="33"/>
  <c r="KB194" i="33"/>
  <c r="L82" i="21"/>
  <c r="GP82" i="21"/>
  <c r="AY237" i="33"/>
  <c r="AY281" i="33"/>
  <c r="AY194" i="33"/>
  <c r="DP80" i="21"/>
  <c r="QK80" i="21"/>
  <c r="ES281" i="33"/>
  <c r="ES237" i="33"/>
  <c r="ES194" i="33"/>
  <c r="JC80" i="21"/>
  <c r="W281" i="33"/>
  <c r="W194" i="33"/>
  <c r="W237" i="33"/>
  <c r="BM281" i="33"/>
  <c r="BM237" i="33"/>
  <c r="BM194" i="33"/>
  <c r="EJ80" i="21"/>
  <c r="HX281" i="33"/>
  <c r="HX237" i="33"/>
  <c r="HX194" i="33"/>
  <c r="IV281" i="33"/>
  <c r="IV237" i="33"/>
  <c r="IV194" i="33"/>
  <c r="JD80" i="21"/>
  <c r="NH80" i="21"/>
  <c r="QN80" i="21"/>
  <c r="R82" i="21"/>
  <c r="DH82" i="21"/>
  <c r="EN82" i="21"/>
  <c r="HC82" i="21"/>
  <c r="RD82" i="21"/>
  <c r="IL194" i="33"/>
  <c r="IL237" i="33"/>
  <c r="IL281" i="33"/>
  <c r="KF80" i="21"/>
  <c r="IT82" i="21"/>
  <c r="BN80" i="21"/>
  <c r="QL281" i="33"/>
  <c r="QL237" i="33"/>
  <c r="QL194" i="33"/>
  <c r="CJ281" i="33"/>
  <c r="CJ194" i="33"/>
  <c r="CJ237" i="33"/>
  <c r="DX80" i="21"/>
  <c r="HY80" i="21"/>
  <c r="IO281" i="33"/>
  <c r="IO237" i="33"/>
  <c r="IO194" i="33"/>
  <c r="JV281" i="33"/>
  <c r="JV194" i="33"/>
  <c r="JV237" i="33"/>
  <c r="GG80" i="21"/>
  <c r="PA194" i="33"/>
  <c r="PA237" i="33"/>
  <c r="PA281" i="33"/>
  <c r="CI82" i="21"/>
  <c r="FS82" i="21"/>
  <c r="FD82" i="21"/>
  <c r="LB82" i="21"/>
  <c r="PV80" i="21"/>
  <c r="EQ80" i="21"/>
  <c r="MD281" i="33"/>
  <c r="MD194" i="33"/>
  <c r="MD237" i="33"/>
  <c r="RT281" i="33"/>
  <c r="RT194" i="33"/>
  <c r="RT237" i="33"/>
  <c r="RR80" i="21"/>
  <c r="AX82" i="21"/>
  <c r="IE82" i="21"/>
  <c r="RK82" i="21"/>
  <c r="IC281" i="33"/>
  <c r="IC237" i="33"/>
  <c r="IC194" i="33"/>
  <c r="NE80" i="21"/>
  <c r="KM82" i="21"/>
  <c r="IT281" i="33"/>
  <c r="IT237" i="33"/>
  <c r="IT194" i="33"/>
  <c r="NT80" i="21"/>
  <c r="FK281" i="33"/>
  <c r="FK237" i="33"/>
  <c r="FK194" i="33"/>
  <c r="MI80" i="21"/>
  <c r="QQ80" i="21"/>
  <c r="SC82" i="21"/>
  <c r="KJ82" i="21"/>
  <c r="BE237" i="33"/>
  <c r="BE194" i="33"/>
  <c r="BE281" i="33"/>
  <c r="II281" i="33"/>
  <c r="II237" i="33"/>
  <c r="II194" i="33"/>
  <c r="LO80" i="21"/>
  <c r="JZ281" i="33"/>
  <c r="JZ194" i="33"/>
  <c r="JZ237" i="33"/>
  <c r="EU281" i="33"/>
  <c r="EU194" i="33"/>
  <c r="EU237" i="33"/>
  <c r="RV80" i="21"/>
  <c r="B109" i="21"/>
  <c r="KO82" i="21"/>
  <c r="EP82" i="21"/>
  <c r="NK80" i="21"/>
  <c r="BA82" i="21"/>
  <c r="PV82" i="21"/>
  <c r="OK237" i="33"/>
  <c r="OK194" i="33"/>
  <c r="OK281" i="33"/>
  <c r="DN80" i="21"/>
  <c r="ER237" i="33"/>
  <c r="ER194" i="33"/>
  <c r="ER281" i="33"/>
  <c r="CM237" i="33"/>
  <c r="CM281" i="33"/>
  <c r="CM194" i="33"/>
  <c r="RL80" i="21"/>
  <c r="PJ237" i="33"/>
  <c r="PJ281" i="33"/>
  <c r="PJ194" i="33"/>
  <c r="OS80" i="21"/>
  <c r="QE80" i="21"/>
  <c r="BV82" i="21"/>
  <c r="KP82" i="21"/>
  <c r="MW82" i="21"/>
  <c r="RA82" i="21"/>
  <c r="HU281" i="33"/>
  <c r="HU237" i="33"/>
  <c r="HU194" i="33"/>
  <c r="FY80" i="21"/>
  <c r="OX82" i="21"/>
  <c r="LZ281" i="33"/>
  <c r="LZ237" i="33"/>
  <c r="LZ194" i="33"/>
  <c r="EE82" i="21"/>
  <c r="JT80" i="21"/>
  <c r="HW82" i="21"/>
  <c r="KT82" i="21"/>
  <c r="NY82" i="21"/>
  <c r="CQ82" i="21"/>
  <c r="KP80" i="21"/>
  <c r="OX281" i="33"/>
  <c r="OX194" i="33"/>
  <c r="OX237" i="33"/>
  <c r="U80" i="21"/>
  <c r="KC80" i="21"/>
  <c r="HO82" i="21"/>
  <c r="DK281" i="33"/>
  <c r="DK194" i="33"/>
  <c r="DK237" i="33"/>
  <c r="KF82" i="21"/>
  <c r="AG281" i="33"/>
  <c r="AG237" i="33"/>
  <c r="AG194" i="33"/>
  <c r="EC80" i="21"/>
  <c r="PM281" i="33"/>
  <c r="PM237" i="33"/>
  <c r="PM194" i="33"/>
  <c r="IX82" i="21"/>
  <c r="AC80" i="21"/>
  <c r="SE237" i="33"/>
  <c r="SE281" i="33"/>
  <c r="SE194" i="33"/>
  <c r="IU82" i="21"/>
  <c r="JE82" i="21"/>
  <c r="EO80" i="21"/>
  <c r="FU281" i="33"/>
  <c r="FU237" i="33"/>
  <c r="FU194" i="33"/>
  <c r="KJ281" i="33"/>
  <c r="KJ237" i="33"/>
  <c r="KJ194" i="33"/>
  <c r="HR82" i="21"/>
  <c r="LS82" i="21"/>
  <c r="NS82" i="21"/>
  <c r="KH82" i="21"/>
  <c r="NW194" i="33"/>
  <c r="NW237" i="33"/>
  <c r="NW281" i="33"/>
  <c r="QJ80" i="21"/>
  <c r="IP80" i="21"/>
  <c r="LN80" i="21"/>
  <c r="G80" i="21"/>
  <c r="AE80" i="21"/>
  <c r="CY281" i="33"/>
  <c r="CY237" i="33"/>
  <c r="CY194" i="33"/>
  <c r="DI80" i="21"/>
  <c r="GO281" i="33"/>
  <c r="GO194" i="33"/>
  <c r="GO237" i="33"/>
  <c r="HE80" i="21"/>
  <c r="IF80" i="21"/>
  <c r="LT237" i="33"/>
  <c r="LT281" i="33"/>
  <c r="LT194" i="33"/>
  <c r="OY194" i="33"/>
  <c r="OY237" i="33"/>
  <c r="OY281" i="33"/>
  <c r="QA80" i="21"/>
  <c r="RO281" i="33"/>
  <c r="RO194" i="33"/>
  <c r="RO237" i="33"/>
  <c r="OO281" i="33"/>
  <c r="OO194" i="33"/>
  <c r="OO237" i="33"/>
  <c r="QZ82" i="21"/>
  <c r="DM82" i="21"/>
  <c r="CS281" i="33"/>
  <c r="CS237" i="33"/>
  <c r="CS194" i="33"/>
  <c r="KK82" i="21"/>
  <c r="H237" i="33"/>
  <c r="H281" i="33"/>
  <c r="H194" i="33"/>
  <c r="FB281" i="33"/>
  <c r="FB237" i="33"/>
  <c r="FB194" i="33"/>
  <c r="GM281" i="33"/>
  <c r="GM194" i="33"/>
  <c r="GM237" i="33"/>
  <c r="NA80" i="21"/>
  <c r="CE80" i="21"/>
  <c r="IL82" i="21"/>
  <c r="CD281" i="33"/>
  <c r="CD237" i="33"/>
  <c r="CD194" i="33"/>
  <c r="KN82" i="21"/>
  <c r="BK80" i="21"/>
  <c r="CL281" i="33"/>
  <c r="CL237" i="33"/>
  <c r="CL194" i="33"/>
  <c r="HR80" i="21"/>
  <c r="IH237" i="33"/>
  <c r="IH194" i="33"/>
  <c r="IH281" i="33"/>
  <c r="KG80" i="21"/>
  <c r="EB82" i="21"/>
  <c r="LL82" i="21"/>
  <c r="QJ82" i="21"/>
  <c r="MV82" i="21"/>
  <c r="RM194" i="33"/>
  <c r="RM237" i="33"/>
  <c r="RM281" i="33"/>
  <c r="EQ82" i="21"/>
  <c r="BJ80" i="21"/>
  <c r="CN82" i="21"/>
  <c r="PO82" i="21"/>
  <c r="S82" i="21"/>
  <c r="PH82" i="21"/>
  <c r="BX281" i="33"/>
  <c r="BX237" i="33"/>
  <c r="BX194" i="33"/>
  <c r="DL80" i="21"/>
  <c r="FV237" i="33"/>
  <c r="FV194" i="33"/>
  <c r="FV281" i="33"/>
  <c r="HS80" i="21"/>
  <c r="KW80" i="21"/>
  <c r="OW80" i="21"/>
  <c r="DN82" i="21"/>
  <c r="DC82" i="21"/>
  <c r="OL82" i="21"/>
  <c r="MH281" i="33"/>
  <c r="MH194" i="33"/>
  <c r="MH237" i="33"/>
  <c r="PU80" i="21"/>
  <c r="IM281" i="33"/>
  <c r="IM194" i="33"/>
  <c r="IM237" i="33"/>
  <c r="PI82" i="21"/>
  <c r="C194" i="33"/>
  <c r="C281" i="33"/>
  <c r="C237" i="33"/>
  <c r="BT281" i="33"/>
  <c r="BT237" i="33"/>
  <c r="BT194" i="33"/>
  <c r="FH80" i="21"/>
  <c r="MN80" i="21"/>
  <c r="HG82" i="21"/>
  <c r="CB80" i="21"/>
  <c r="BI281" i="33"/>
  <c r="BI237" i="33"/>
  <c r="BI194" i="33"/>
  <c r="DU80" i="21"/>
  <c r="IH82" i="21"/>
  <c r="GU82" i="21"/>
  <c r="OM82" i="21"/>
  <c r="JL80" i="21"/>
  <c r="GE80" i="21"/>
  <c r="EH82" i="21"/>
  <c r="QW194" i="33"/>
  <c r="QW281" i="33"/>
  <c r="QW237" i="33"/>
  <c r="MF82" i="21"/>
  <c r="OV281" i="33"/>
  <c r="OV237" i="33"/>
  <c r="OV194" i="33"/>
  <c r="QG194" i="33"/>
  <c r="QG237" i="33"/>
  <c r="QG281" i="33"/>
  <c r="KN80" i="21"/>
  <c r="AT82" i="21"/>
  <c r="NM237" i="33"/>
  <c r="NM194" i="33"/>
  <c r="NM281" i="33"/>
  <c r="PI281" i="33"/>
  <c r="PI194" i="33"/>
  <c r="PI237" i="33"/>
  <c r="PW82" i="21"/>
  <c r="S80" i="21"/>
  <c r="AM80" i="21"/>
  <c r="PK82" i="21"/>
  <c r="CG194" i="33"/>
  <c r="CG281" i="33"/>
  <c r="CG237" i="33"/>
  <c r="PT281" i="33"/>
  <c r="PT194" i="33"/>
  <c r="PT237" i="33"/>
  <c r="LU80" i="21"/>
  <c r="DZ281" i="33"/>
  <c r="DZ194" i="33"/>
  <c r="DZ237" i="33"/>
  <c r="EN194" i="33"/>
  <c r="EN281" i="33"/>
  <c r="EN237" i="33"/>
  <c r="DW80" i="21"/>
  <c r="AZ82" i="21"/>
  <c r="MZ281" i="33"/>
  <c r="MZ237" i="33"/>
  <c r="MZ194" i="33"/>
  <c r="NS80" i="21"/>
  <c r="OX80" i="21"/>
  <c r="LH82" i="21"/>
  <c r="OE82" i="21"/>
  <c r="Z237" i="33"/>
  <c r="Z281" i="33"/>
  <c r="Z194" i="33"/>
  <c r="BR80" i="21"/>
  <c r="EZ281" i="33"/>
  <c r="EZ237" i="33"/>
  <c r="EZ194" i="33"/>
  <c r="JL281" i="33"/>
  <c r="JL237" i="33"/>
  <c r="JL194" i="33"/>
  <c r="FU80" i="21"/>
  <c r="MB80" i="21"/>
  <c r="MR281" i="33"/>
  <c r="MR194" i="33"/>
  <c r="MR237" i="33"/>
  <c r="MZ80" i="21"/>
  <c r="JT281" i="33"/>
  <c r="JT237" i="33"/>
  <c r="JT194" i="33"/>
  <c r="JS80" i="21"/>
  <c r="GE281" i="33"/>
  <c r="GE194" i="33"/>
  <c r="GE237" i="33"/>
  <c r="JY80" i="21"/>
  <c r="PX80" i="21"/>
  <c r="RD281" i="33"/>
  <c r="RD194" i="33"/>
  <c r="RD237" i="33"/>
  <c r="OL281" i="33"/>
  <c r="OL194" i="33"/>
  <c r="OL237" i="33"/>
  <c r="ON80" i="21"/>
  <c r="SG80" i="21"/>
  <c r="NV281" i="33"/>
  <c r="NV237" i="33"/>
  <c r="NV194" i="33"/>
  <c r="CP82" i="21"/>
  <c r="U82" i="21"/>
  <c r="LI82" i="21"/>
  <c r="NE82" i="21"/>
  <c r="KW82" i="21"/>
  <c r="LT82" i="21"/>
  <c r="OR82" i="21"/>
  <c r="AK80" i="21"/>
  <c r="EV80" i="21"/>
  <c r="MX281" i="33"/>
  <c r="MX194" i="33"/>
  <c r="MX237" i="33"/>
  <c r="GA281" i="33"/>
  <c r="GA237" i="33"/>
  <c r="GA194" i="33"/>
  <c r="GT82" i="21"/>
  <c r="LK237" i="33"/>
  <c r="LK194" i="33"/>
  <c r="LK281" i="33"/>
  <c r="N82" i="21"/>
  <c r="RB82" i="21"/>
  <c r="DB281" i="33"/>
  <c r="DB237" i="33"/>
  <c r="DB194" i="33"/>
  <c r="BW80" i="21"/>
  <c r="RF237" i="33"/>
  <c r="RF194" i="33"/>
  <c r="RF281" i="33"/>
  <c r="PW80" i="21"/>
  <c r="AI82" i="21"/>
  <c r="DZ82" i="21"/>
  <c r="IA82" i="21"/>
  <c r="SE82" i="21"/>
  <c r="PS82" i="21"/>
  <c r="OF194" i="33"/>
  <c r="OF237" i="33"/>
  <c r="OF281" i="33"/>
  <c r="BB80" i="21"/>
  <c r="FD237" i="33"/>
  <c r="FD194" i="33"/>
  <c r="FD281" i="33"/>
  <c r="FP281" i="33"/>
  <c r="FP237" i="33"/>
  <c r="FP194" i="33"/>
  <c r="MT80" i="21"/>
  <c r="CX281" i="33"/>
  <c r="CX194" i="33"/>
  <c r="CX237" i="33"/>
  <c r="DD281" i="33"/>
  <c r="DD194" i="33"/>
  <c r="DD237" i="33"/>
  <c r="NR80" i="21"/>
  <c r="GB82" i="21"/>
  <c r="NN82" i="21"/>
  <c r="O82" i="21"/>
  <c r="DE80" i="21"/>
  <c r="NO281" i="33"/>
  <c r="NO237" i="33"/>
  <c r="NO194" i="33"/>
  <c r="SB281" i="33"/>
  <c r="SB194" i="33"/>
  <c r="SB237" i="33"/>
  <c r="B281" i="33"/>
  <c r="B194" i="33"/>
  <c r="B237" i="33"/>
  <c r="FA281" i="33"/>
  <c r="FA237" i="33"/>
  <c r="FA194" i="33"/>
  <c r="RE80" i="21"/>
  <c r="CK82" i="21"/>
  <c r="EX82" i="21"/>
  <c r="PP82" i="21"/>
  <c r="FL80" i="21"/>
  <c r="AQ80" i="21"/>
  <c r="EG80" i="21"/>
  <c r="HL80" i="21"/>
  <c r="IZ80" i="21"/>
  <c r="MF281" i="33"/>
  <c r="MF237" i="33"/>
  <c r="MF194" i="33"/>
  <c r="KB80" i="21"/>
  <c r="PO80" i="21"/>
  <c r="QI281" i="33"/>
  <c r="QI237" i="33"/>
  <c r="QI194" i="33"/>
  <c r="PJ80" i="21"/>
  <c r="QU237" i="33"/>
  <c r="QU194" i="33"/>
  <c r="QU281" i="33"/>
  <c r="EA82" i="21"/>
  <c r="EO82" i="21"/>
  <c r="T281" i="33"/>
  <c r="T194" i="33"/>
  <c r="T237" i="33"/>
  <c r="CQ80" i="21"/>
  <c r="EZ80" i="21"/>
  <c r="CH82" i="21"/>
  <c r="HT82" i="21"/>
  <c r="KU80" i="21"/>
  <c r="V82" i="21"/>
  <c r="GA82" i="21"/>
  <c r="PG80" i="21"/>
  <c r="NF80" i="21"/>
  <c r="R80" i="21"/>
  <c r="PK80" i="21"/>
  <c r="JW82" i="21"/>
  <c r="NX80" i="21"/>
  <c r="NG237" i="33"/>
  <c r="NG194" i="33"/>
  <c r="NG281" i="33"/>
  <c r="G281" i="33"/>
  <c r="G237" i="33"/>
  <c r="G194" i="33"/>
  <c r="DV80" i="21"/>
  <c r="IN80" i="21"/>
  <c r="AF237" i="33"/>
  <c r="AF194" i="33"/>
  <c r="AF281" i="33"/>
  <c r="LV82" i="21"/>
  <c r="DV82" i="21"/>
  <c r="DG82" i="21"/>
  <c r="IZ82" i="21"/>
  <c r="OM80" i="21"/>
  <c r="DR281" i="33"/>
  <c r="DR194" i="33"/>
  <c r="DR237" i="33"/>
  <c r="F80" i="21"/>
  <c r="OA82" i="21"/>
  <c r="MB82" i="21"/>
  <c r="HL82" i="21"/>
  <c r="JJ80" i="21"/>
  <c r="BF80" i="21"/>
  <c r="HT80" i="21"/>
  <c r="GJ281" i="33"/>
  <c r="GJ237" i="33"/>
  <c r="GJ194" i="33"/>
  <c r="IK80" i="21"/>
  <c r="KZ80" i="21"/>
  <c r="NL237" i="33"/>
  <c r="NL194" i="33"/>
  <c r="NL281" i="33"/>
  <c r="FX80" i="21"/>
  <c r="DA82" i="21"/>
  <c r="JK281" i="33"/>
  <c r="JK237" i="33"/>
  <c r="JK194" i="33"/>
  <c r="PV237" i="33"/>
  <c r="PV281" i="33"/>
  <c r="PV194" i="33"/>
  <c r="OT281" i="33"/>
  <c r="OT194" i="33"/>
  <c r="OT237" i="33"/>
  <c r="BD80" i="21"/>
  <c r="PS237" i="33"/>
  <c r="PS281" i="33"/>
  <c r="PS194" i="33"/>
  <c r="AD82" i="21"/>
  <c r="O281" i="33"/>
  <c r="O194" i="33"/>
  <c r="O237" i="33"/>
  <c r="W80" i="21"/>
  <c r="AM281" i="33"/>
  <c r="AM237" i="33"/>
  <c r="AM194" i="33"/>
  <c r="DV281" i="33"/>
  <c r="DV237" i="33"/>
  <c r="DV194" i="33"/>
  <c r="DY281" i="33"/>
  <c r="DY237" i="33"/>
  <c r="DY194" i="33"/>
  <c r="BM80" i="21"/>
  <c r="HP281" i="33"/>
  <c r="HP237" i="33"/>
  <c r="HP194" i="33"/>
  <c r="HX80" i="21"/>
  <c r="IN281" i="33"/>
  <c r="IN194" i="33"/>
  <c r="IN237" i="33"/>
  <c r="RU194" i="33"/>
  <c r="RU281" i="33"/>
  <c r="RU237" i="33"/>
  <c r="FZ82" i="21"/>
  <c r="GX82" i="21"/>
  <c r="MN82" i="21"/>
  <c r="RG82" i="21"/>
  <c r="OT82" i="21"/>
  <c r="NP82" i="21"/>
  <c r="RK80" i="21"/>
  <c r="AL82" i="21"/>
  <c r="IQ82" i="21"/>
  <c r="PE80" i="21"/>
  <c r="Q82" i="21"/>
  <c r="OH82" i="21"/>
  <c r="PH80" i="21"/>
  <c r="AN237" i="33"/>
  <c r="AN194" i="33"/>
  <c r="AN281" i="33"/>
  <c r="JE80" i="21"/>
  <c r="KI281" i="33"/>
  <c r="KI194" i="33"/>
  <c r="KI237" i="33"/>
  <c r="PZ80" i="21"/>
  <c r="AW82" i="21"/>
  <c r="MJ82" i="21"/>
  <c r="CE82" i="21"/>
  <c r="JR82" i="21"/>
  <c r="MQ237" i="33"/>
  <c r="MQ194" i="33"/>
  <c r="MQ281" i="33"/>
  <c r="AS82" i="21"/>
  <c r="DF281" i="33"/>
  <c r="DF194" i="33"/>
  <c r="DF237" i="33"/>
  <c r="HJ281" i="33"/>
  <c r="HJ237" i="33"/>
  <c r="HJ194" i="33"/>
  <c r="SD80" i="21"/>
  <c r="MR82" i="21"/>
  <c r="IC80" i="21"/>
  <c r="KO80" i="21"/>
  <c r="GQ82" i="21"/>
  <c r="JR281" i="33"/>
  <c r="JR194" i="33"/>
  <c r="JR237" i="33"/>
  <c r="RB80" i="21"/>
  <c r="DE82" i="21"/>
  <c r="JO281" i="33"/>
  <c r="JO237" i="33"/>
  <c r="JO194" i="33"/>
  <c r="MU80" i="21"/>
  <c r="RJ194" i="33"/>
  <c r="RJ237" i="33"/>
  <c r="RJ281" i="33"/>
  <c r="RY281" i="33"/>
  <c r="RY237" i="33"/>
  <c r="RY194" i="33"/>
  <c r="AN82" i="21"/>
  <c r="GN82" i="21"/>
  <c r="FM82" i="21"/>
  <c r="RY82" i="21"/>
  <c r="QX281" i="33"/>
  <c r="QX194" i="33"/>
  <c r="QX237" i="33"/>
  <c r="GR82" i="21"/>
  <c r="NU82" i="21"/>
  <c r="MK82" i="21"/>
  <c r="BU80" i="21"/>
  <c r="AQ82" i="21"/>
  <c r="AI281" i="33"/>
  <c r="AI194" i="33"/>
  <c r="AI237" i="33"/>
  <c r="LP80" i="21"/>
  <c r="FT281" i="33"/>
  <c r="FT237" i="33"/>
  <c r="FT194" i="33"/>
  <c r="LD80" i="21"/>
  <c r="RZ82" i="21"/>
  <c r="LQ80" i="21"/>
  <c r="M80" i="21"/>
  <c r="JD281" i="33"/>
  <c r="JD237" i="33"/>
  <c r="JD194" i="33"/>
  <c r="RQ237" i="33"/>
  <c r="RQ194" i="33"/>
  <c r="RQ281" i="33"/>
  <c r="JT82" i="21"/>
  <c r="PR82" i="21"/>
  <c r="LS237" i="33"/>
  <c r="LS194" i="33"/>
  <c r="LS281" i="33"/>
  <c r="FN80" i="21"/>
  <c r="OP80" i="21"/>
  <c r="M82" i="21"/>
  <c r="DI281" i="33"/>
  <c r="DI237" i="33"/>
  <c r="DI194" i="33"/>
  <c r="CF82" i="21"/>
  <c r="BG80" i="21"/>
  <c r="ID82" i="21"/>
  <c r="OJ82" i="21"/>
  <c r="OQ82" i="21"/>
  <c r="EM281" i="33"/>
  <c r="EM194" i="33"/>
  <c r="EM237" i="33"/>
  <c r="CN281" i="33"/>
  <c r="CN237" i="33"/>
  <c r="CN194" i="33"/>
  <c r="QT237" i="33"/>
  <c r="QT194" i="33"/>
  <c r="QT281" i="33"/>
  <c r="NV82" i="21"/>
  <c r="KZ82" i="21"/>
  <c r="AU82" i="21"/>
  <c r="DQ80" i="21"/>
  <c r="IR80" i="21"/>
  <c r="RA281" i="33"/>
  <c r="RA237" i="33"/>
  <c r="RA194" i="33"/>
  <c r="KD82" i="21"/>
  <c r="HE281" i="33"/>
  <c r="HE237" i="33"/>
  <c r="HE194" i="33"/>
  <c r="JS281" i="33"/>
  <c r="JS194" i="33"/>
  <c r="JS237" i="33"/>
  <c r="SG237" i="33"/>
  <c r="SG194" i="33"/>
  <c r="SG281" i="33"/>
  <c r="DD82" i="21"/>
  <c r="JH82" i="21"/>
  <c r="CH281" i="33"/>
  <c r="CH237" i="33"/>
  <c r="CH194" i="33"/>
  <c r="CY80" i="21"/>
  <c r="CI80" i="21"/>
  <c r="EO281" i="33"/>
  <c r="EO194" i="33"/>
  <c r="EO237" i="33"/>
  <c r="GO80" i="21"/>
  <c r="LL194" i="33"/>
  <c r="LL281" i="33"/>
  <c r="LL237" i="33"/>
  <c r="LT80" i="21"/>
  <c r="MJ281" i="33"/>
  <c r="MJ237" i="33"/>
  <c r="MJ194" i="33"/>
  <c r="KZ281" i="33"/>
  <c r="KZ237" i="33"/>
  <c r="KZ194" i="33"/>
  <c r="NS281" i="33"/>
  <c r="NS237" i="33"/>
  <c r="NS194" i="33"/>
  <c r="OL80" i="21"/>
  <c r="NV80" i="21"/>
  <c r="Y82" i="21"/>
  <c r="SD82" i="21"/>
  <c r="QE82" i="21"/>
  <c r="PR80" i="21"/>
  <c r="MX80" i="21"/>
  <c r="FY82" i="21"/>
  <c r="X80" i="21"/>
  <c r="BA237" i="33"/>
  <c r="BA194" i="33"/>
  <c r="BA281" i="33"/>
  <c r="HG281" i="33"/>
  <c r="HG237" i="33"/>
  <c r="HG194" i="33"/>
  <c r="MK281" i="33"/>
  <c r="MK194" i="33"/>
  <c r="MK237" i="33"/>
  <c r="LB80" i="21"/>
  <c r="RZ237" i="33"/>
  <c r="RZ194" i="33"/>
  <c r="RZ281" i="33"/>
  <c r="OC281" i="33"/>
  <c r="OC237" i="33"/>
  <c r="OC194" i="33"/>
  <c r="NG82" i="21"/>
  <c r="OZ82" i="21"/>
  <c r="PF281" i="33"/>
  <c r="PF194" i="33"/>
  <c r="PF237" i="33"/>
  <c r="PB82" i="21"/>
  <c r="HA80" i="21"/>
  <c r="MP281" i="33"/>
  <c r="MP194" i="33"/>
  <c r="MP237" i="33"/>
  <c r="W82" i="21"/>
  <c r="FW80" i="21"/>
  <c r="BV281" i="33"/>
  <c r="BV237" i="33"/>
  <c r="BV194" i="33"/>
  <c r="DJ80" i="21"/>
  <c r="IX80" i="21"/>
  <c r="JN281" i="33"/>
  <c r="JN194" i="33"/>
  <c r="JN237" i="33"/>
  <c r="GR194" i="33"/>
  <c r="GR237" i="33"/>
  <c r="GR281" i="33"/>
  <c r="QR281" i="33"/>
  <c r="QR194" i="33"/>
  <c r="QR237" i="33"/>
  <c r="PN237" i="33"/>
  <c r="PN281" i="33"/>
  <c r="PN194" i="33"/>
  <c r="CR82" i="21"/>
  <c r="FF82" i="21"/>
  <c r="BO281" i="33"/>
  <c r="BO194" i="33"/>
  <c r="BO237" i="33"/>
  <c r="HW281" i="33"/>
  <c r="HW194" i="33"/>
  <c r="HW237" i="33"/>
  <c r="JR80" i="21"/>
  <c r="AH281" i="33"/>
  <c r="AH237" i="33"/>
  <c r="AH194" i="33"/>
  <c r="EE80" i="21"/>
  <c r="EP281" i="33"/>
  <c r="EP194" i="33"/>
  <c r="EP237" i="33"/>
  <c r="IY80" i="21"/>
  <c r="HH281" i="33"/>
  <c r="HH237" i="33"/>
  <c r="HH194" i="33"/>
  <c r="HF80" i="21"/>
  <c r="FU82" i="21"/>
  <c r="MU82" i="21"/>
  <c r="KB82" i="21"/>
  <c r="LZ82" i="21"/>
  <c r="GB281" i="33"/>
  <c r="GB237" i="33"/>
  <c r="GB194" i="33"/>
  <c r="DO82" i="21"/>
  <c r="QB82" i="21"/>
  <c r="NU237" i="33"/>
  <c r="NU194" i="33"/>
  <c r="NU281" i="33"/>
  <c r="JH194" i="33"/>
  <c r="JH281" i="33"/>
  <c r="JH237" i="33"/>
  <c r="LH281" i="33"/>
  <c r="LH237" i="33"/>
  <c r="LH194" i="33"/>
  <c r="FI80" i="21"/>
  <c r="OF82" i="21"/>
  <c r="T80" i="21"/>
  <c r="CW82" i="21"/>
  <c r="IC82" i="21"/>
  <c r="CC281" i="33"/>
  <c r="CC237" i="33"/>
  <c r="CC194" i="33"/>
  <c r="GY281" i="33"/>
  <c r="GY194" i="33"/>
  <c r="GY237" i="33"/>
  <c r="MG237" i="33"/>
  <c r="MG194" i="33"/>
  <c r="MG281" i="33"/>
  <c r="BG82" i="21"/>
  <c r="ID194" i="33"/>
  <c r="ID237" i="33"/>
  <c r="ID281" i="33"/>
  <c r="GX80" i="21"/>
  <c r="RW281" i="33"/>
  <c r="RW194" i="33"/>
  <c r="RW237" i="33"/>
  <c r="AV82" i="21"/>
  <c r="GS82" i="21"/>
  <c r="QV82" i="21"/>
  <c r="QW82" i="21"/>
  <c r="BH281" i="33"/>
  <c r="BH237" i="33"/>
  <c r="BH194" i="33"/>
  <c r="MW80" i="21"/>
  <c r="HD194" i="33"/>
  <c r="HD237" i="33"/>
  <c r="HD281" i="33"/>
  <c r="QH80" i="21"/>
  <c r="IG82" i="21"/>
  <c r="ID80" i="21"/>
  <c r="N194" i="33"/>
  <c r="N281" i="33"/>
  <c r="N237" i="33"/>
  <c r="OU80" i="21"/>
  <c r="IO82" i="21"/>
  <c r="K80" i="21"/>
  <c r="MV80" i="21"/>
  <c r="LE80" i="21"/>
  <c r="RL281" i="33"/>
  <c r="RL194" i="33"/>
  <c r="RL237" i="33"/>
  <c r="EK281" i="33"/>
  <c r="EK237" i="33"/>
  <c r="EK194" i="33"/>
  <c r="SC80" i="21"/>
  <c r="GN80" i="21"/>
  <c r="B82" i="21"/>
  <c r="BK82" i="21"/>
  <c r="JI82" i="21"/>
  <c r="OW82" i="21"/>
  <c r="DS194" i="33"/>
  <c r="DS237" i="33"/>
  <c r="DS281" i="33"/>
  <c r="MO237" i="33"/>
  <c r="MO194" i="33"/>
  <c r="MO281" i="33"/>
  <c r="DR82" i="21"/>
  <c r="JB281" i="33"/>
  <c r="JB237" i="33"/>
  <c r="JB194" i="33"/>
  <c r="LZ80" i="21"/>
  <c r="CV82" i="21"/>
  <c r="NA82" i="21"/>
  <c r="DQ82" i="21"/>
  <c r="IB237" i="33"/>
  <c r="IB281" i="33"/>
  <c r="IB194" i="33"/>
  <c r="JP281" i="33"/>
  <c r="JP237" i="33"/>
  <c r="JP194" i="33"/>
  <c r="LH80" i="21"/>
  <c r="MN237" i="33"/>
  <c r="MN194" i="33"/>
  <c r="MN281" i="33"/>
  <c r="BC281" i="33"/>
  <c r="BC237" i="33"/>
  <c r="BC194" i="33"/>
  <c r="GL82" i="21"/>
  <c r="FH82" i="21"/>
  <c r="EI80" i="21"/>
  <c r="HU80" i="21"/>
  <c r="QY281" i="33"/>
  <c r="QY194" i="33"/>
  <c r="QY237" i="33"/>
  <c r="CO281" i="33"/>
  <c r="CO194" i="33"/>
  <c r="CO237" i="33"/>
  <c r="BS281" i="33"/>
  <c r="BS194" i="33"/>
  <c r="BS237" i="33"/>
  <c r="KA281" i="33"/>
  <c r="KA237" i="33"/>
  <c r="KA194" i="33"/>
  <c r="NN80" i="21"/>
  <c r="CD82" i="21"/>
  <c r="FE82" i="21"/>
  <c r="MG82" i="21"/>
  <c r="OI82" i="21"/>
  <c r="RL82" i="21"/>
  <c r="KE82" i="21"/>
  <c r="AB80" i="21"/>
  <c r="BH80" i="21"/>
  <c r="EF80" i="21"/>
  <c r="GD80" i="21"/>
  <c r="LY80" i="21"/>
  <c r="MO80" i="21"/>
  <c r="HD80" i="21"/>
  <c r="MI82" i="21"/>
  <c r="DC80" i="21"/>
  <c r="KK281" i="33"/>
  <c r="KK237" i="33"/>
  <c r="KK194" i="33"/>
  <c r="KE80" i="21"/>
  <c r="CV80" i="21"/>
  <c r="HZ82" i="21"/>
  <c r="O80" i="21"/>
  <c r="AE281" i="33"/>
  <c r="AE194" i="33"/>
  <c r="AE237" i="33"/>
  <c r="AX80" i="21"/>
  <c r="CK80" i="21"/>
  <c r="CI281" i="33"/>
  <c r="CI237" i="33"/>
  <c r="CI194" i="33"/>
  <c r="DY80" i="21"/>
  <c r="FO80" i="21"/>
  <c r="HP80" i="21"/>
  <c r="IF281" i="33"/>
  <c r="IF194" i="33"/>
  <c r="IF237" i="33"/>
  <c r="IV80" i="21"/>
  <c r="LL80" i="21"/>
  <c r="MB237" i="33"/>
  <c r="MB194" i="33"/>
  <c r="MB281" i="33"/>
  <c r="MJ80" i="21"/>
  <c r="MR80" i="21"/>
  <c r="NH281" i="33"/>
  <c r="NH194" i="33"/>
  <c r="NH237" i="33"/>
  <c r="KJ80" i="21"/>
  <c r="GF281" i="33"/>
  <c r="GF194" i="33"/>
  <c r="GF237" i="33"/>
  <c r="HB80" i="21"/>
  <c r="JY194" i="33"/>
  <c r="JY281" i="33"/>
  <c r="JY237" i="33"/>
  <c r="OY80" i="21"/>
  <c r="QN281" i="33"/>
  <c r="QN237" i="33"/>
  <c r="QN194" i="33"/>
  <c r="NL80" i="21"/>
  <c r="RU80" i="21"/>
  <c r="ON281" i="33"/>
  <c r="ON194" i="33"/>
  <c r="ON237" i="33"/>
  <c r="OO80" i="21"/>
  <c r="KM281" i="33"/>
  <c r="KM237" i="33"/>
  <c r="KM194" i="33"/>
  <c r="OJ80" i="21"/>
  <c r="FO82" i="21"/>
  <c r="JF82" i="21"/>
  <c r="RT82" i="21"/>
  <c r="PD82" i="21"/>
  <c r="PB281" i="33"/>
  <c r="PB237" i="33"/>
  <c r="PB194" i="33"/>
  <c r="LJ281" i="33"/>
  <c r="LJ237" i="33"/>
  <c r="LJ194" i="33"/>
  <c r="V80" i="21"/>
  <c r="DT281" i="33"/>
  <c r="DT237" i="33"/>
  <c r="DT194" i="33"/>
  <c r="GL80" i="21"/>
  <c r="IU194" i="33"/>
  <c r="IU237" i="33"/>
  <c r="IU281" i="33"/>
  <c r="MY80" i="21"/>
  <c r="GC237" i="33"/>
  <c r="GC281" i="33"/>
  <c r="GC194" i="33"/>
  <c r="OG80" i="21"/>
  <c r="JW281" i="33"/>
  <c r="JW237" i="33"/>
  <c r="JW194" i="33"/>
  <c r="DF82" i="21"/>
  <c r="LW82" i="21"/>
  <c r="FN82" i="21"/>
  <c r="P80" i="21"/>
  <c r="AZ80" i="21"/>
  <c r="DH80" i="21"/>
  <c r="EA80" i="21"/>
  <c r="EL281" i="33"/>
  <c r="EL237" i="33"/>
  <c r="EL194" i="33"/>
  <c r="FS80" i="21"/>
  <c r="GQ281" i="33"/>
  <c r="GQ194" i="33"/>
  <c r="GQ237" i="33"/>
  <c r="HQ80" i="21"/>
  <c r="IG281" i="33"/>
  <c r="IG237" i="33"/>
  <c r="IG194" i="33"/>
  <c r="IW80" i="21"/>
  <c r="JM194" i="33"/>
  <c r="JM237" i="33"/>
  <c r="JM281" i="33"/>
  <c r="LM80" i="21"/>
  <c r="MC194" i="33"/>
  <c r="MC237" i="33"/>
  <c r="MC281" i="33"/>
  <c r="MS80" i="21"/>
  <c r="NI281" i="33"/>
  <c r="NI237" i="33"/>
  <c r="NI194" i="33"/>
  <c r="KL80" i="21"/>
  <c r="GK281" i="33"/>
  <c r="GK237" i="33"/>
  <c r="GK194" i="33"/>
  <c r="JQ80" i="21"/>
  <c r="RP281" i="33"/>
  <c r="RP237" i="33"/>
  <c r="RP194" i="33"/>
  <c r="RN80" i="21"/>
  <c r="PD281" i="33"/>
  <c r="PD194" i="33"/>
  <c r="PD237" i="33"/>
  <c r="RZ80" i="21"/>
  <c r="PL237" i="33"/>
  <c r="PL281" i="33"/>
  <c r="PL194" i="33"/>
  <c r="SF281" i="33"/>
  <c r="SF237" i="33"/>
  <c r="SF194" i="33"/>
  <c r="RS80" i="21"/>
  <c r="GZ82" i="21"/>
  <c r="JY82" i="21"/>
  <c r="PN82" i="21"/>
  <c r="IJ82" i="21"/>
  <c r="MP82" i="21"/>
  <c r="JA80" i="21"/>
  <c r="GT237" i="33"/>
  <c r="GT194" i="33"/>
  <c r="GT281" i="33"/>
  <c r="PF80" i="21"/>
  <c r="E281" i="33"/>
  <c r="E237" i="33"/>
  <c r="E194" i="33"/>
  <c r="CW80" i="21"/>
  <c r="EY281" i="33"/>
  <c r="EY237" i="33"/>
  <c r="EY194" i="33"/>
  <c r="CA80" i="21"/>
  <c r="QO194" i="33"/>
  <c r="QO237" i="33"/>
  <c r="QO281" i="33"/>
  <c r="CF281" i="33"/>
  <c r="CF237" i="33"/>
  <c r="CF194" i="33"/>
  <c r="OC82" i="21"/>
  <c r="I80" i="21"/>
  <c r="Y281" i="33"/>
  <c r="Y194" i="33"/>
  <c r="Y237" i="33"/>
  <c r="AO80" i="21"/>
  <c r="BL80" i="21"/>
  <c r="DM80" i="21"/>
  <c r="CU281" i="33"/>
  <c r="CU237" i="33"/>
  <c r="CU194" i="33"/>
  <c r="FD80" i="21"/>
  <c r="HJ80" i="21"/>
  <c r="HZ237" i="33"/>
  <c r="HZ194" i="33"/>
  <c r="HZ281" i="33"/>
  <c r="JF281" i="33"/>
  <c r="JF237" i="33"/>
  <c r="JF194" i="33"/>
  <c r="GZ80" i="21"/>
  <c r="ML80" i="21"/>
  <c r="JX80" i="21"/>
  <c r="KY80" i="21"/>
  <c r="GI281" i="33"/>
  <c r="GI237" i="33"/>
  <c r="GI194" i="33"/>
  <c r="OA80" i="21"/>
  <c r="QB281" i="33"/>
  <c r="QB194" i="33"/>
  <c r="QB237" i="33"/>
  <c r="RH80" i="21"/>
  <c r="PM80" i="21"/>
  <c r="RC80" i="21"/>
  <c r="NP281" i="33"/>
  <c r="NP194" i="33"/>
  <c r="NP237" i="33"/>
  <c r="PQ80" i="21"/>
  <c r="QM237" i="33"/>
  <c r="QM281" i="33"/>
  <c r="QM194" i="33"/>
  <c r="OZ80" i="21"/>
  <c r="Z82" i="21"/>
  <c r="CJ82" i="21"/>
  <c r="DL82" i="21"/>
  <c r="FT82" i="21"/>
  <c r="HB82" i="21"/>
  <c r="EL82" i="21"/>
  <c r="JJ82" i="21"/>
  <c r="JS82" i="21"/>
  <c r="AS281" i="33"/>
  <c r="AS237" i="33"/>
  <c r="AS194" i="33"/>
  <c r="AU80" i="21"/>
  <c r="HV194" i="33"/>
  <c r="HV237" i="33"/>
  <c r="HV281" i="33"/>
  <c r="LR80" i="21"/>
  <c r="KV281" i="33"/>
  <c r="KV194" i="33"/>
  <c r="KV237" i="33"/>
  <c r="QZ80" i="21"/>
  <c r="NQ237" i="33"/>
  <c r="NQ194" i="33"/>
  <c r="NQ281" i="33"/>
  <c r="BP82" i="21"/>
  <c r="LU82" i="21"/>
  <c r="KG82" i="21"/>
  <c r="QQ82" i="21"/>
  <c r="RB281" i="33"/>
  <c r="RB194" i="33"/>
  <c r="RB237" i="33"/>
  <c r="CG82" i="21"/>
  <c r="KC82" i="21"/>
  <c r="J80" i="21"/>
  <c r="AP80" i="21"/>
  <c r="BP80" i="21"/>
  <c r="EB281" i="33"/>
  <c r="EB237" i="33"/>
  <c r="EB194" i="33"/>
  <c r="DO80" i="21"/>
  <c r="FM194" i="33"/>
  <c r="FM237" i="33"/>
  <c r="FM281" i="33"/>
  <c r="FF80" i="21"/>
  <c r="HK80" i="21"/>
  <c r="IA281" i="33"/>
  <c r="IA237" i="33"/>
  <c r="IA194" i="33"/>
  <c r="IQ80" i="21"/>
  <c r="JG281" i="33"/>
  <c r="JG237" i="33"/>
  <c r="JG194" i="33"/>
  <c r="LG80" i="21"/>
  <c r="LW281" i="33"/>
  <c r="LW237" i="33"/>
  <c r="LW194" i="33"/>
  <c r="MM80" i="21"/>
  <c r="NC194" i="33"/>
  <c r="NC281" i="33"/>
  <c r="NC237" i="33"/>
  <c r="JZ80" i="21"/>
  <c r="AW281" i="33"/>
  <c r="AW194" i="33"/>
  <c r="AW237" i="33"/>
  <c r="LC80" i="21"/>
  <c r="GV194" i="33"/>
  <c r="GV237" i="33"/>
  <c r="GV281" i="33"/>
  <c r="OE80" i="21"/>
  <c r="RJ80" i="21"/>
  <c r="FR194" i="33"/>
  <c r="FR281" i="33"/>
  <c r="FR237" i="33"/>
  <c r="OB237" i="33"/>
  <c r="OB194" i="33"/>
  <c r="OB281" i="33"/>
  <c r="RX80" i="21"/>
  <c r="QS281" i="33"/>
  <c r="QS237" i="33"/>
  <c r="QS194" i="33"/>
  <c r="KS80" i="21"/>
  <c r="AK82" i="21"/>
  <c r="OB82" i="21"/>
  <c r="QR82" i="21"/>
  <c r="LI80" i="21"/>
  <c r="RG80" i="21"/>
  <c r="EH281" i="33"/>
  <c r="EH194" i="33"/>
  <c r="EH237" i="33"/>
  <c r="GH80" i="21"/>
  <c r="OQ80" i="21"/>
  <c r="SA237" i="33"/>
  <c r="SA281" i="33"/>
  <c r="SA194" i="33"/>
  <c r="AD194" i="33"/>
  <c r="AD237" i="33"/>
  <c r="AD281" i="33"/>
  <c r="KH281" i="33"/>
  <c r="KH194" i="33"/>
  <c r="KH237" i="33"/>
  <c r="MM82" i="21"/>
  <c r="PT82" i="21"/>
  <c r="CP281" i="33"/>
  <c r="CP237" i="33"/>
  <c r="CP194" i="33"/>
  <c r="GW281" i="33"/>
  <c r="GW237" i="33"/>
  <c r="GW194" i="33"/>
  <c r="IJ281" i="33"/>
  <c r="IJ194" i="33"/>
  <c r="IJ237" i="33"/>
  <c r="HI194" i="33"/>
  <c r="HI237" i="33"/>
  <c r="HI281" i="33"/>
  <c r="QV281" i="33"/>
  <c r="QV237" i="33"/>
  <c r="QV194" i="33"/>
  <c r="OP281" i="33"/>
  <c r="OP194" i="33"/>
  <c r="OP237" i="33"/>
  <c r="EF82" i="21"/>
  <c r="QO82" i="21"/>
  <c r="RP82" i="21"/>
  <c r="L281" i="33"/>
  <c r="L194" i="33"/>
  <c r="L237" i="33"/>
  <c r="AR281" i="33"/>
  <c r="AR237" i="33"/>
  <c r="AR194" i="33"/>
  <c r="BY80" i="21"/>
  <c r="FJ194" i="33"/>
  <c r="FJ237" i="33"/>
  <c r="FJ281" i="33"/>
  <c r="HM281" i="33"/>
  <c r="HM237" i="33"/>
  <c r="HM194" i="33"/>
  <c r="JI281" i="33"/>
  <c r="JI237" i="33"/>
  <c r="JI194" i="33"/>
  <c r="CZ281" i="33"/>
  <c r="CZ237" i="33"/>
  <c r="CZ194" i="33"/>
  <c r="HP82" i="21"/>
  <c r="NL82" i="21"/>
  <c r="RW80" i="21"/>
  <c r="IK82" i="21"/>
  <c r="AV80" i="21"/>
  <c r="DG281" i="33"/>
  <c r="DG194" i="33"/>
  <c r="DG237" i="33"/>
  <c r="HO80" i="21"/>
  <c r="MA237" i="33"/>
  <c r="MA194" i="33"/>
  <c r="MA281" i="33"/>
  <c r="GP80" i="21"/>
  <c r="LA281" i="33"/>
  <c r="LA237" i="33"/>
  <c r="LA194" i="33"/>
  <c r="JU80" i="21"/>
  <c r="FC281" i="33"/>
  <c r="FC194" i="33"/>
  <c r="FC237" i="33"/>
  <c r="CT281" i="33"/>
  <c r="CT237" i="33"/>
  <c r="CT194" i="33"/>
  <c r="OD82" i="21"/>
  <c r="DA80" i="21"/>
  <c r="IE281" i="33"/>
  <c r="IE194" i="33"/>
  <c r="IE237" i="33"/>
  <c r="LK80" i="21"/>
  <c r="QL80" i="21"/>
  <c r="BJ82" i="21"/>
  <c r="HS82" i="21"/>
  <c r="MD82" i="21"/>
  <c r="QU82" i="21"/>
  <c r="H80" i="21"/>
  <c r="AN80" i="21"/>
  <c r="BG194" i="33"/>
  <c r="BG281" i="33"/>
  <c r="BG237" i="33"/>
  <c r="BA80" i="21"/>
  <c r="DK80" i="21"/>
  <c r="BW194" i="33"/>
  <c r="BW237" i="33"/>
  <c r="BW281" i="33"/>
  <c r="FB80" i="21"/>
  <c r="FE281" i="33"/>
  <c r="FE194" i="33"/>
  <c r="FE237" i="33"/>
  <c r="HG80" i="21"/>
  <c r="IO80" i="21"/>
  <c r="GM80" i="21"/>
  <c r="LU194" i="33"/>
  <c r="LU237" i="33"/>
  <c r="LU281" i="33"/>
  <c r="MK80" i="21"/>
  <c r="NA281" i="33"/>
  <c r="NA237" i="33"/>
  <c r="NA194" i="33"/>
  <c r="JV80" i="21"/>
  <c r="KI80" i="21"/>
  <c r="NW80" i="21"/>
  <c r="RF80" i="21"/>
  <c r="OR237" i="33"/>
  <c r="OR281" i="33"/>
  <c r="OR194" i="33"/>
  <c r="QW80" i="21"/>
  <c r="CE194" i="33"/>
  <c r="CE281" i="33"/>
  <c r="CE237" i="33"/>
  <c r="PA80" i="21"/>
  <c r="KU237" i="33"/>
  <c r="KU194" i="33"/>
  <c r="KU281" i="33"/>
  <c r="OC80" i="21"/>
  <c r="KQ281" i="33"/>
  <c r="KQ194" i="33"/>
  <c r="KQ237" i="33"/>
  <c r="OV80" i="21"/>
  <c r="CD80" i="21"/>
  <c r="HA281" i="33"/>
  <c r="HA237" i="33"/>
  <c r="HA194" i="33"/>
  <c r="MP80" i="21"/>
  <c r="QJ281" i="33"/>
  <c r="QJ194" i="33"/>
  <c r="QJ237" i="33"/>
  <c r="QG80" i="21"/>
  <c r="OH281" i="33"/>
  <c r="OH194" i="33"/>
  <c r="OH237" i="33"/>
  <c r="CO82" i="21"/>
  <c r="NC82" i="21"/>
  <c r="QA82" i="21"/>
  <c r="Q281" i="33"/>
  <c r="Q237" i="33"/>
  <c r="Q194" i="33"/>
  <c r="AG80" i="21"/>
  <c r="CL80" i="21"/>
  <c r="DF80" i="21"/>
  <c r="EC237" i="33"/>
  <c r="EC194" i="33"/>
  <c r="EC281" i="33"/>
  <c r="EN80" i="21"/>
  <c r="EQ281" i="33"/>
  <c r="EQ237" i="33"/>
  <c r="EQ194" i="33"/>
  <c r="GS80" i="21"/>
  <c r="HR281" i="33"/>
  <c r="HR237" i="33"/>
  <c r="HR194" i="33"/>
  <c r="IH80" i="21"/>
  <c r="IX281" i="33"/>
  <c r="IX237" i="33"/>
  <c r="IX194" i="33"/>
  <c r="MD80" i="21"/>
  <c r="CX80" i="21"/>
  <c r="KN281" i="33"/>
  <c r="KN194" i="33"/>
  <c r="KN237" i="33"/>
  <c r="GR80" i="21"/>
  <c r="KG281" i="33"/>
  <c r="KG237" i="33"/>
  <c r="KG194" i="33"/>
  <c r="RT80" i="21"/>
  <c r="PG194" i="33"/>
  <c r="PG281" i="33"/>
  <c r="PG237" i="33"/>
  <c r="QR80" i="21"/>
  <c r="PN80" i="21"/>
  <c r="PY194" i="33"/>
  <c r="PY281" i="33"/>
  <c r="PY237" i="33"/>
  <c r="OT80" i="21"/>
  <c r="AJ82" i="21"/>
  <c r="CB82" i="21"/>
  <c r="AY82" i="21"/>
  <c r="E82" i="21"/>
  <c r="FA82" i="21"/>
  <c r="FJ82" i="21"/>
  <c r="JA82" i="21"/>
  <c r="JZ82" i="21"/>
  <c r="MS82" i="21"/>
  <c r="RS82" i="21"/>
  <c r="OO82" i="21"/>
  <c r="RX82" i="21"/>
  <c r="NR82" i="21"/>
  <c r="PY82" i="21"/>
  <c r="NW82" i="21"/>
  <c r="RE82" i="21"/>
  <c r="PC82" i="21"/>
  <c r="PL82" i="21"/>
  <c r="KT281" i="33"/>
  <c r="KT237" i="33"/>
  <c r="KT194" i="33"/>
  <c r="BO82" i="21"/>
  <c r="HV82" i="21"/>
  <c r="AC281" i="33"/>
  <c r="AC237" i="33"/>
  <c r="AC194" i="33"/>
  <c r="DR80" i="21"/>
  <c r="IT80" i="21"/>
  <c r="BO80" i="21"/>
  <c r="SE80" i="21"/>
  <c r="DT82" i="21"/>
  <c r="OU82" i="21"/>
  <c r="AL281" i="33"/>
  <c r="AL194" i="33"/>
  <c r="AL237" i="33"/>
  <c r="BQ82" i="21"/>
  <c r="FK82" i="21"/>
  <c r="ML82" i="21"/>
  <c r="B80" i="21"/>
  <c r="AH80" i="21"/>
  <c r="CN80" i="21"/>
  <c r="DL281" i="33"/>
  <c r="DL194" i="33"/>
  <c r="DL237" i="33"/>
  <c r="BE80" i="21"/>
  <c r="EE281" i="33"/>
  <c r="EE194" i="33"/>
  <c r="EE237" i="33"/>
  <c r="EP80" i="21"/>
  <c r="FG281" i="33"/>
  <c r="FG194" i="33"/>
  <c r="FG237" i="33"/>
  <c r="GU80" i="21"/>
  <c r="HS281" i="33"/>
  <c r="HS237" i="33"/>
  <c r="HS194" i="33"/>
  <c r="II80" i="21"/>
  <c r="IY281" i="33"/>
  <c r="IY237" i="33"/>
  <c r="IY194" i="33"/>
  <c r="JO80" i="21"/>
  <c r="LO237" i="33"/>
  <c r="LO194" i="33"/>
  <c r="LO281" i="33"/>
  <c r="ME80" i="21"/>
  <c r="MU194" i="33"/>
  <c r="MU281" i="33"/>
  <c r="MU237" i="33"/>
  <c r="FA80" i="21"/>
  <c r="HH80" i="21"/>
  <c r="KW237" i="33"/>
  <c r="KW281" i="33"/>
  <c r="KW194" i="33"/>
  <c r="EU80" i="21"/>
  <c r="PK237" i="33"/>
  <c r="PK194" i="33"/>
  <c r="PK281" i="33"/>
  <c r="QT80" i="21"/>
  <c r="PS80" i="21"/>
  <c r="HF281" i="33"/>
  <c r="HF237" i="33"/>
  <c r="HF194" i="33"/>
  <c r="RY80" i="21"/>
  <c r="QC194" i="33"/>
  <c r="QC237" i="33"/>
  <c r="QC281" i="33"/>
  <c r="PI80" i="21"/>
  <c r="RE237" i="33"/>
  <c r="RE194" i="33"/>
  <c r="RE281" i="33"/>
  <c r="ED82" i="21"/>
  <c r="GK82" i="21"/>
  <c r="HY82" i="21"/>
  <c r="RU82" i="21"/>
  <c r="QL82" i="21"/>
  <c r="NK281" i="33"/>
  <c r="NK194" i="33"/>
  <c r="NK237" i="33"/>
  <c r="PP80" i="21"/>
  <c r="EH80" i="21"/>
  <c r="GB80" i="21"/>
  <c r="PU281" i="33"/>
  <c r="PU194" i="33"/>
  <c r="PU237" i="33"/>
  <c r="QT82" i="21"/>
  <c r="X82" i="21"/>
  <c r="IV82" i="21"/>
  <c r="QH82" i="21"/>
  <c r="BZ281" i="33"/>
  <c r="BZ237" i="33"/>
  <c r="BZ194" i="33"/>
  <c r="BT80" i="21"/>
  <c r="ED237" i="33"/>
  <c r="ED281" i="33"/>
  <c r="ED194" i="33"/>
  <c r="FQ281" i="33"/>
  <c r="FQ237" i="33"/>
  <c r="FQ194" i="33"/>
  <c r="LX281" i="33"/>
  <c r="LX237" i="33"/>
  <c r="LX194" i="33"/>
  <c r="ND281" i="33"/>
  <c r="ND237" i="33"/>
  <c r="ND194" i="33"/>
  <c r="QF281" i="33"/>
  <c r="QF194" i="33"/>
  <c r="QF237" i="33"/>
  <c r="OS237" i="33"/>
  <c r="OS281" i="33"/>
  <c r="OS194" i="33"/>
  <c r="GD82" i="21"/>
  <c r="FR82" i="21"/>
  <c r="NQ82" i="21"/>
  <c r="D281" i="33"/>
  <c r="D237" i="33"/>
  <c r="D194" i="33"/>
  <c r="AJ281" i="33"/>
  <c r="AJ237" i="33"/>
  <c r="AJ194" i="33"/>
  <c r="CR281" i="33"/>
  <c r="CR194" i="33"/>
  <c r="CR237" i="33"/>
  <c r="ET237" i="33"/>
  <c r="ET194" i="33"/>
  <c r="ET281" i="33"/>
  <c r="IS237" i="33"/>
  <c r="IS194" i="33"/>
  <c r="IS281" i="33"/>
  <c r="KD281" i="33"/>
  <c r="KD194" i="33"/>
  <c r="KD237" i="33"/>
  <c r="NJ281" i="33"/>
  <c r="NJ237" i="33"/>
  <c r="NJ194" i="33"/>
  <c r="AT194" i="33"/>
  <c r="AT237" i="33"/>
  <c r="AT281" i="33"/>
  <c r="OD281" i="33"/>
  <c r="OD194" i="33"/>
  <c r="OD237" i="33"/>
  <c r="BX82" i="21"/>
  <c r="AM82" i="21"/>
  <c r="JB82" i="21"/>
  <c r="IP82" i="21"/>
  <c r="LA82" i="21"/>
  <c r="N80" i="21"/>
  <c r="CO80" i="21"/>
  <c r="NG80" i="21"/>
  <c r="OU194" i="33"/>
  <c r="OU281" i="33"/>
  <c r="OU237" i="33"/>
  <c r="RI80" i="21"/>
  <c r="NT82" i="21"/>
  <c r="BR281" i="33"/>
  <c r="BR194" i="33"/>
  <c r="BR237" i="33"/>
  <c r="RO80" i="21"/>
  <c r="AB82" i="21"/>
  <c r="BZ82" i="21"/>
  <c r="AA82" i="21"/>
  <c r="AG82" i="21"/>
  <c r="EW82" i="21"/>
  <c r="EV82" i="21"/>
  <c r="IS82" i="21"/>
  <c r="JN82" i="21"/>
  <c r="MO82" i="21"/>
  <c r="NB82" i="21"/>
  <c r="PM82" i="21"/>
  <c r="HJ82" i="21"/>
  <c r="CG80" i="21"/>
  <c r="PB80" i="21"/>
  <c r="CU82" i="21"/>
  <c r="GO82" i="21"/>
  <c r="SA82" i="21"/>
  <c r="OY82" i="21"/>
  <c r="AK281" i="33"/>
  <c r="AK237" i="33"/>
  <c r="AK194" i="33"/>
  <c r="CS80" i="21"/>
  <c r="HN281" i="33"/>
  <c r="HN194" i="33"/>
  <c r="HN237" i="33"/>
  <c r="LJ80" i="21"/>
  <c r="KF281" i="33"/>
  <c r="KF194" i="33"/>
  <c r="KF237" i="33"/>
  <c r="PT80" i="21"/>
  <c r="PE237" i="33"/>
  <c r="PE194" i="33"/>
  <c r="PE281" i="33"/>
  <c r="AP82" i="21"/>
  <c r="ES82" i="21"/>
  <c r="FP82" i="21"/>
  <c r="BN281" i="33"/>
  <c r="BN237" i="33"/>
  <c r="BN194" i="33"/>
  <c r="PH194" i="33"/>
  <c r="PH237" i="33"/>
  <c r="PH281" i="33"/>
  <c r="X237" i="33"/>
  <c r="X281" i="33"/>
  <c r="X194" i="33"/>
  <c r="HY281" i="33"/>
  <c r="HY237" i="33"/>
  <c r="HY194" i="33"/>
  <c r="LB281" i="33"/>
  <c r="LB237" i="33"/>
  <c r="LB194" i="33"/>
  <c r="GG281" i="33"/>
  <c r="GG237" i="33"/>
  <c r="GG194" i="33"/>
  <c r="PZ194" i="33"/>
  <c r="PZ281" i="33"/>
  <c r="PZ237" i="33"/>
  <c r="AF82" i="21"/>
  <c r="CA82" i="21"/>
  <c r="AE82" i="21"/>
  <c r="BB82" i="21"/>
  <c r="EY82" i="21"/>
  <c r="ET82" i="21"/>
  <c r="IW82" i="21"/>
  <c r="MQ82" i="21"/>
  <c r="RO82" i="21"/>
  <c r="RW82" i="21"/>
  <c r="NJ82" i="21"/>
  <c r="PJ82" i="21"/>
  <c r="NK82" i="21"/>
  <c r="PG82" i="21"/>
  <c r="IR82" i="21"/>
  <c r="F82" i="21"/>
  <c r="HH82" i="21"/>
  <c r="QP82" i="21"/>
  <c r="HE82" i="21"/>
  <c r="EZ82" i="21"/>
  <c r="CF80" i="21"/>
  <c r="HC281" i="33"/>
  <c r="HC237" i="33"/>
  <c r="HC194" i="33"/>
  <c r="MQ80" i="21"/>
  <c r="OF80" i="21"/>
  <c r="OH80" i="21"/>
  <c r="BB281" i="33"/>
  <c r="BB237" i="33"/>
  <c r="BB194" i="33"/>
  <c r="DJ281" i="33"/>
  <c r="DJ237" i="33"/>
  <c r="DJ194" i="33"/>
  <c r="JN80" i="21"/>
  <c r="LV281" i="33"/>
  <c r="LV194" i="33"/>
  <c r="LV237" i="33"/>
  <c r="NB281" i="33"/>
  <c r="NB237" i="33"/>
  <c r="NB194" i="33"/>
  <c r="LF281" i="33"/>
  <c r="LF237" i="33"/>
  <c r="LF194" i="33"/>
  <c r="SD281" i="33"/>
  <c r="SD194" i="33"/>
  <c r="SD237" i="33"/>
  <c r="GJ82" i="21"/>
  <c r="LM82" i="21"/>
  <c r="LD82" i="21"/>
  <c r="NE237" i="33"/>
  <c r="NE194" i="33"/>
  <c r="NE281" i="33"/>
  <c r="EM80" i="21"/>
  <c r="KO281" i="33"/>
  <c r="KO237" i="33"/>
  <c r="KO194" i="33"/>
  <c r="RM80" i="21"/>
  <c r="JM82" i="21"/>
  <c r="HA82" i="21"/>
  <c r="QX82" i="21"/>
  <c r="BJ281" i="33"/>
  <c r="BJ194" i="33"/>
  <c r="BJ237" i="33"/>
  <c r="NF281" i="33"/>
  <c r="NF237" i="33"/>
  <c r="NF194" i="33"/>
  <c r="NT237" i="33"/>
  <c r="NT281" i="33"/>
  <c r="NT194" i="33"/>
  <c r="BD82" i="21"/>
  <c r="BQ80" i="21"/>
  <c r="DE281" i="33"/>
  <c r="DE194" i="33"/>
  <c r="DE237" i="33"/>
  <c r="FK80" i="21"/>
  <c r="NO80" i="21"/>
  <c r="QQ281" i="33"/>
  <c r="QQ237" i="33"/>
  <c r="QQ194" i="33"/>
  <c r="R281" i="33"/>
  <c r="R237" i="33"/>
  <c r="R194" i="33"/>
  <c r="BD281" i="33"/>
  <c r="BD237" i="33"/>
  <c r="BD194" i="33"/>
  <c r="AW80" i="21"/>
  <c r="QD237" i="33"/>
  <c r="QD281" i="33"/>
  <c r="QD194" i="33"/>
  <c r="RV281" i="33"/>
  <c r="RV194" i="33"/>
  <c r="RV237" i="33"/>
  <c r="H82" i="21"/>
  <c r="BU82" i="21"/>
  <c r="AC82" i="21"/>
  <c r="DY82" i="21"/>
  <c r="EM82" i="21"/>
  <c r="JO82" i="21"/>
  <c r="ME82" i="21"/>
  <c r="JP82" i="21"/>
  <c r="OS82" i="21"/>
  <c r="PZ82" i="21"/>
  <c r="RF82" i="21"/>
  <c r="QI82" i="21"/>
  <c r="I82" i="21"/>
  <c r="MY82" i="21"/>
  <c r="BE82" i="21"/>
  <c r="JJ281" i="33"/>
  <c r="JJ237" i="33"/>
  <c r="JJ194" i="33"/>
  <c r="BI82" i="21"/>
  <c r="AD80" i="21"/>
  <c r="LS80" i="21"/>
  <c r="FL237" i="33"/>
  <c r="FL194" i="33"/>
  <c r="FL281" i="33"/>
  <c r="OK80" i="21"/>
  <c r="C80" i="21"/>
  <c r="S194" i="33"/>
  <c r="S281" i="33"/>
  <c r="S237" i="33"/>
  <c r="AI80" i="21"/>
  <c r="CP80" i="21"/>
  <c r="BS80" i="21"/>
  <c r="EG281" i="33"/>
  <c r="EG237" i="33"/>
  <c r="EG194" i="33"/>
  <c r="ER80" i="21"/>
  <c r="GW80" i="21"/>
  <c r="HT281" i="33"/>
  <c r="HT237" i="33"/>
  <c r="HT194" i="33"/>
  <c r="IJ80" i="21"/>
  <c r="JP80" i="21"/>
  <c r="LP281" i="33"/>
  <c r="LP237" i="33"/>
  <c r="LP194" i="33"/>
  <c r="MF80" i="21"/>
  <c r="MV237" i="33"/>
  <c r="MV194" i="33"/>
  <c r="MV281" i="33"/>
  <c r="FT80" i="21"/>
  <c r="HI80" i="21"/>
  <c r="LE281" i="33"/>
  <c r="LE194" i="33"/>
  <c r="LE237" i="33"/>
  <c r="GJ80" i="21"/>
  <c r="PO281" i="33"/>
  <c r="PO237" i="33"/>
  <c r="PO194" i="33"/>
  <c r="QV80" i="21"/>
  <c r="FI281" i="33"/>
  <c r="FI194" i="33"/>
  <c r="FI237" i="33"/>
  <c r="QI80" i="21"/>
  <c r="EK80" i="21"/>
  <c r="QE281" i="33"/>
  <c r="QE237" i="33"/>
  <c r="QE194" i="33"/>
  <c r="RA80" i="21"/>
  <c r="BN82" i="21"/>
  <c r="CT82" i="21"/>
  <c r="DK82" i="21"/>
  <c r="IM82" i="21"/>
  <c r="LQ82" i="21"/>
  <c r="JQ82" i="21"/>
  <c r="KR82" i="21"/>
  <c r="ND82" i="21"/>
  <c r="OP82" i="21"/>
  <c r="NZ82" i="21"/>
  <c r="L80" i="21"/>
  <c r="AR80" i="21"/>
  <c r="AY80" i="21"/>
  <c r="EF281" i="33"/>
  <c r="EF194" i="33"/>
  <c r="EF237" i="33"/>
  <c r="DS80" i="21"/>
  <c r="BY281" i="33"/>
  <c r="BY194" i="33"/>
  <c r="BY237" i="33"/>
  <c r="FJ80" i="21"/>
  <c r="HM80" i="21"/>
  <c r="JI80" i="21"/>
  <c r="LY237" i="33"/>
  <c r="LY194" i="33"/>
  <c r="LY281" i="33"/>
  <c r="FY281" i="33"/>
  <c r="FY237" i="33"/>
  <c r="FY194" i="33"/>
  <c r="CZ80" i="21"/>
  <c r="NJ80" i="21"/>
  <c r="CM82" i="21"/>
  <c r="KY82" i="21"/>
  <c r="RV82" i="21"/>
  <c r="M281" i="33"/>
  <c r="M237" i="33"/>
  <c r="M194" i="33"/>
  <c r="BI80" i="21"/>
  <c r="DC237" i="33"/>
  <c r="DC194" i="33"/>
  <c r="DC281" i="33"/>
  <c r="JB80" i="21"/>
  <c r="GX281" i="33"/>
  <c r="GX237" i="33"/>
  <c r="GX194" i="33"/>
  <c r="KK80" i="21"/>
  <c r="NX194" i="33"/>
  <c r="NX237" i="33"/>
  <c r="NX281" i="33"/>
  <c r="BC82" i="21"/>
  <c r="CV281" i="33"/>
  <c r="CV237" i="33"/>
  <c r="CV194" i="33"/>
  <c r="JC237" i="33"/>
  <c r="JC281" i="33"/>
  <c r="JC194" i="33"/>
  <c r="G82" i="21"/>
  <c r="GG82" i="21"/>
  <c r="JD82" i="21"/>
  <c r="NH82" i="21"/>
  <c r="PR194" i="33"/>
  <c r="PR237" i="33"/>
  <c r="PR281" i="33"/>
  <c r="NF82" i="21"/>
  <c r="DT80" i="21"/>
  <c r="GL237" i="33"/>
  <c r="GL194" i="33"/>
  <c r="GL281" i="33"/>
  <c r="IU80" i="21"/>
  <c r="MY237" i="33"/>
  <c r="MY194" i="33"/>
  <c r="MY281" i="33"/>
  <c r="GC80" i="21"/>
  <c r="OG281" i="33"/>
  <c r="OG194" i="33"/>
  <c r="OG237" i="33"/>
  <c r="JW80" i="21"/>
  <c r="BY82" i="21"/>
  <c r="HI82" i="21"/>
  <c r="LF82" i="21"/>
  <c r="RJ82" i="21"/>
  <c r="AF80" i="21"/>
  <c r="AZ237" i="33"/>
  <c r="AZ281" i="33"/>
  <c r="AZ194" i="33"/>
  <c r="CJ80" i="21"/>
  <c r="DX281" i="33"/>
  <c r="DX194" i="33"/>
  <c r="DX237" i="33"/>
  <c r="DB80" i="21"/>
  <c r="EA281" i="33"/>
  <c r="EA194" i="33"/>
  <c r="EA237" i="33"/>
  <c r="EL80" i="21"/>
  <c r="FS281" i="33"/>
  <c r="FS237" i="33"/>
  <c r="FS194" i="33"/>
  <c r="GQ80" i="21"/>
  <c r="HQ194" i="33"/>
  <c r="HQ281" i="33"/>
  <c r="HQ237" i="33"/>
  <c r="IG80" i="21"/>
  <c r="IW281" i="33"/>
  <c r="IW194" i="33"/>
  <c r="IW237" i="33"/>
  <c r="JE281" i="33"/>
  <c r="JE194" i="33"/>
  <c r="JE237" i="33"/>
  <c r="JM80" i="21"/>
  <c r="LM281" i="33"/>
  <c r="LM194" i="33"/>
  <c r="LM237" i="33"/>
  <c r="MC80" i="21"/>
  <c r="MS237" i="33"/>
  <c r="MS281" i="33"/>
  <c r="MS194" i="33"/>
  <c r="NI80" i="21"/>
  <c r="GK80" i="21"/>
  <c r="JQ194" i="33"/>
  <c r="JQ281" i="33"/>
  <c r="JQ237" i="33"/>
  <c r="RP80" i="21"/>
  <c r="PC237" i="33"/>
  <c r="PC281" i="33"/>
  <c r="PC194" i="33"/>
  <c r="QP80" i="21"/>
  <c r="PD80" i="21"/>
  <c r="PL80" i="21"/>
  <c r="PW237" i="33"/>
  <c r="PW194" i="33"/>
  <c r="PW281" i="33"/>
  <c r="SF80" i="21"/>
  <c r="RS237" i="33"/>
  <c r="RS194" i="33"/>
  <c r="RS281" i="33"/>
  <c r="QD82" i="21"/>
  <c r="QG82" i="21"/>
  <c r="GT80" i="21"/>
  <c r="E80" i="21"/>
  <c r="CW194" i="33"/>
  <c r="CW281" i="33"/>
  <c r="CW237" i="33"/>
  <c r="EY80" i="21"/>
  <c r="CA281" i="33"/>
  <c r="CA194" i="33"/>
  <c r="CA237" i="33"/>
  <c r="QO80" i="21"/>
  <c r="IY82" i="21"/>
  <c r="QY82" i="21"/>
  <c r="I281" i="33"/>
  <c r="I237" i="33"/>
  <c r="I194" i="33"/>
  <c r="Y80" i="21"/>
  <c r="AO281" i="33"/>
  <c r="AO194" i="33"/>
  <c r="AO237" i="33"/>
  <c r="BV80" i="21"/>
  <c r="DZ80" i="21"/>
  <c r="DM194" i="33"/>
  <c r="DM237" i="33"/>
  <c r="DM281" i="33"/>
  <c r="CU80" i="21"/>
  <c r="FP80" i="21"/>
  <c r="HZ80" i="21"/>
  <c r="JF80" i="21"/>
  <c r="GZ194" i="33"/>
  <c r="GZ281" i="33"/>
  <c r="GZ237" i="33"/>
  <c r="LV80" i="21"/>
  <c r="NB80" i="21"/>
  <c r="JX281" i="33"/>
  <c r="JX237" i="33"/>
  <c r="JX194" i="33"/>
  <c r="LF80" i="21"/>
  <c r="KY194" i="33"/>
  <c r="KY281" i="33"/>
  <c r="KY237" i="33"/>
  <c r="GI80" i="21"/>
  <c r="OA237" i="33"/>
  <c r="OA194" i="33"/>
  <c r="OA281" i="33"/>
  <c r="QB80" i="21"/>
  <c r="RH281" i="33"/>
  <c r="RH237" i="33"/>
  <c r="RH194" i="33"/>
  <c r="DD80" i="21"/>
  <c r="RC194" i="33"/>
  <c r="RC237" i="33"/>
  <c r="RC281" i="33"/>
  <c r="NP80" i="21"/>
  <c r="PQ281" i="33"/>
  <c r="PQ194" i="33"/>
  <c r="PQ237" i="33"/>
  <c r="PY80" i="21"/>
  <c r="QM80" i="21"/>
  <c r="D82" i="21"/>
  <c r="K82" i="21"/>
  <c r="DW82" i="21"/>
  <c r="EK82" i="21"/>
  <c r="HU82" i="21"/>
  <c r="JK82" i="21"/>
  <c r="MZ82" i="21"/>
  <c r="JV82" i="21"/>
  <c r="RQ82" i="21"/>
  <c r="PU82" i="21"/>
  <c r="NM80" i="21"/>
  <c r="IN82" i="21"/>
  <c r="AS80" i="21"/>
  <c r="AU281" i="33"/>
  <c r="AU194" i="33"/>
  <c r="AU237" i="33"/>
  <c r="HV80" i="21"/>
  <c r="KV80" i="21"/>
  <c r="QZ281" i="33"/>
  <c r="QZ237" i="33"/>
  <c r="QZ194" i="33"/>
  <c r="NQ80" i="21"/>
  <c r="C82" i="21"/>
  <c r="JU82" i="21"/>
  <c r="RI82" i="21"/>
  <c r="F281" i="33"/>
  <c r="F194" i="33"/>
  <c r="F237" i="33"/>
  <c r="EG82" i="21"/>
  <c r="LG82" i="21"/>
  <c r="Z80" i="21"/>
  <c r="BX80" i="21"/>
  <c r="EB80" i="21"/>
  <c r="DO281" i="33"/>
  <c r="DO194" i="33"/>
  <c r="DO237" i="33"/>
  <c r="FM80" i="21"/>
  <c r="FV80" i="21"/>
  <c r="HK281" i="33"/>
  <c r="HK237" i="33"/>
  <c r="HK194" i="33"/>
  <c r="IA80" i="21"/>
  <c r="IQ194" i="33"/>
  <c r="IQ281" i="33"/>
  <c r="IQ237" i="33"/>
  <c r="JG80" i="21"/>
  <c r="LG237" i="33"/>
  <c r="LG194" i="33"/>
  <c r="LG281" i="33"/>
  <c r="LW80" i="21"/>
  <c r="MM281" i="33"/>
  <c r="MM194" i="33"/>
  <c r="MM237" i="33"/>
  <c r="NC80" i="21"/>
  <c r="LC237" i="33"/>
  <c r="LC194" i="33"/>
  <c r="LC281" i="33"/>
  <c r="GV80" i="21"/>
  <c r="OE194" i="33"/>
  <c r="OE237" i="33"/>
  <c r="OE281" i="33"/>
  <c r="QD80" i="21"/>
  <c r="FR80" i="21"/>
  <c r="OW281" i="33"/>
  <c r="OW194" i="33"/>
  <c r="OW237" i="33"/>
  <c r="OB80" i="21"/>
  <c r="RX281" i="33"/>
  <c r="RX237" i="33"/>
  <c r="RX194" i="33"/>
  <c r="QS80" i="21"/>
  <c r="KS237" i="33"/>
  <c r="KS194" i="33"/>
  <c r="KS281" i="33"/>
  <c r="AO82" i="21"/>
  <c r="MH82" i="21"/>
  <c r="LX82" i="21"/>
  <c r="LI281" i="33"/>
  <c r="LI237" i="33"/>
  <c r="LI194" i="33"/>
  <c r="QX80" i="21"/>
  <c r="RG281" i="33"/>
  <c r="RG194" i="33"/>
  <c r="RG237" i="33"/>
  <c r="GH281" i="33"/>
  <c r="GH237" i="33"/>
  <c r="GH194" i="33"/>
  <c r="MH80" i="21"/>
  <c r="OQ281" i="33"/>
  <c r="OQ194" i="33"/>
  <c r="OQ237" i="33"/>
  <c r="SA80" i="21"/>
  <c r="EX281" i="33"/>
  <c r="EX194" i="33"/>
  <c r="EX237" i="33"/>
  <c r="BH82" i="21"/>
  <c r="KQ82" i="21"/>
  <c r="BF281" i="33"/>
  <c r="BF237" i="33"/>
  <c r="BF194" i="33"/>
  <c r="DN281" i="33"/>
  <c r="DN194" i="33"/>
  <c r="DN237" i="33"/>
  <c r="FQ80" i="21"/>
  <c r="IZ194" i="33"/>
  <c r="IZ237" i="33"/>
  <c r="IZ281" i="33"/>
  <c r="KR281" i="33"/>
  <c r="KR237" i="33"/>
  <c r="KR194" i="33"/>
  <c r="NN281" i="33"/>
  <c r="NN237" i="33"/>
  <c r="NN194" i="33"/>
  <c r="GN281" i="33"/>
  <c r="GN194" i="33"/>
  <c r="GN237" i="33"/>
  <c r="HF82" i="21"/>
  <c r="QF82" i="21"/>
  <c r="MX82" i="21"/>
  <c r="AB281" i="33"/>
  <c r="AB194" i="33"/>
  <c r="AB237" i="33"/>
  <c r="CB281" i="33"/>
  <c r="CB194" i="33"/>
  <c r="CB237" i="33"/>
  <c r="GD237" i="33"/>
  <c r="GD194" i="33"/>
  <c r="GD281" i="33"/>
  <c r="IK281" i="33"/>
  <c r="IK194" i="33"/>
  <c r="IK237" i="33"/>
  <c r="QH194" i="33"/>
  <c r="QH281" i="33"/>
  <c r="QH237" i="33"/>
  <c r="RR82" i="21"/>
  <c r="T82" i="21"/>
  <c r="PQ82" i="21"/>
  <c r="DG80" i="21"/>
  <c r="HO281" i="33"/>
  <c r="HO237" i="33"/>
  <c r="HO194" i="33"/>
  <c r="MA80" i="21"/>
  <c r="GP281" i="33"/>
  <c r="GP237" i="33"/>
  <c r="GP194" i="33"/>
  <c r="LA80" i="21"/>
  <c r="JU237" i="33"/>
  <c r="JU194" i="33"/>
  <c r="JU281" i="33"/>
  <c r="AX281" i="33"/>
  <c r="AX194" i="33"/>
  <c r="AX237" i="33"/>
  <c r="HB237" i="33"/>
  <c r="HB281" i="33"/>
  <c r="HB194" i="33"/>
  <c r="NZ281" i="33"/>
  <c r="NZ194" i="33"/>
  <c r="NZ237" i="33"/>
  <c r="OJ281" i="33"/>
  <c r="OJ237" i="33"/>
  <c r="OJ194" i="33"/>
  <c r="BR82" i="21"/>
  <c r="CX82" i="21"/>
  <c r="DS82" i="21"/>
  <c r="BF82" i="21"/>
  <c r="GH82" i="21"/>
  <c r="HM82" i="21"/>
  <c r="JC82" i="21"/>
  <c r="LY82" i="21"/>
  <c r="OG82" i="21"/>
  <c r="IB82" i="21"/>
  <c r="MT82" i="21"/>
  <c r="QM82" i="21"/>
  <c r="FX281" i="33"/>
  <c r="FX237" i="33"/>
  <c r="FX194" i="33"/>
  <c r="FC80" i="21"/>
  <c r="RK281" i="33"/>
  <c r="RK194" i="33"/>
  <c r="RK237" i="33"/>
  <c r="BW82" i="21"/>
  <c r="FW82" i="21"/>
  <c r="LC82" i="21"/>
  <c r="ON82" i="21"/>
  <c r="U281" i="33"/>
  <c r="U237" i="33"/>
  <c r="U194" i="33"/>
  <c r="CT80" i="21"/>
  <c r="EV281" i="33"/>
  <c r="EV194" i="33"/>
  <c r="EV237" i="33"/>
  <c r="IL80" i="21"/>
  <c r="GA80" i="21"/>
  <c r="KC237" i="33"/>
  <c r="KC194" i="33"/>
  <c r="KC281" i="33"/>
  <c r="RQ80" i="21"/>
  <c r="DB82" i="21"/>
  <c r="FB82" i="21"/>
  <c r="V281" i="33"/>
  <c r="V194" i="33"/>
  <c r="V237" i="33"/>
  <c r="IE80" i="21"/>
  <c r="KX281" i="33"/>
  <c r="KX237" i="33"/>
  <c r="KX194" i="33"/>
  <c r="P194" i="33"/>
  <c r="P281" i="33"/>
  <c r="P237" i="33"/>
  <c r="DH281" i="33"/>
  <c r="DH237" i="33"/>
  <c r="DH194" i="33"/>
  <c r="KL281" i="33"/>
  <c r="KL194" i="33"/>
  <c r="KL237" i="33"/>
  <c r="PC80" i="21"/>
  <c r="RN194" i="33"/>
  <c r="RN237" i="33"/>
  <c r="RN281" i="33"/>
  <c r="BS82" i="21"/>
  <c r="CY82" i="21"/>
  <c r="DU82" i="21"/>
  <c r="EI82" i="21"/>
  <c r="GI82" i="21"/>
  <c r="HQ82" i="21"/>
  <c r="JG82" i="21"/>
  <c r="MA82" i="21"/>
  <c r="KX82" i="21"/>
  <c r="OK82" i="21"/>
  <c r="RM82" i="21"/>
  <c r="RH82" i="21"/>
  <c r="QS82" i="21"/>
  <c r="NO82" i="21"/>
  <c r="JA281" i="33"/>
  <c r="JA237" i="33"/>
  <c r="JA194" i="33"/>
  <c r="EC82" i="21"/>
  <c r="FG82" i="21"/>
  <c r="PA82" i="21"/>
  <c r="FI82" i="21"/>
  <c r="HX82" i="21"/>
  <c r="BK281" i="33"/>
  <c r="BK194" i="33"/>
  <c r="BK237" i="33"/>
  <c r="JK80" i="21"/>
  <c r="FW281" i="33"/>
  <c r="FW194" i="33"/>
  <c r="FW237" i="33"/>
  <c r="NY281" i="33"/>
  <c r="NY194" i="33"/>
  <c r="NY237" i="33"/>
  <c r="BL281" i="33"/>
  <c r="BL194" i="33"/>
  <c r="BL237" i="33"/>
  <c r="IP237" i="33"/>
  <c r="IP194" i="33"/>
  <c r="IP281" i="33"/>
  <c r="LN281" i="33"/>
  <c r="LN194" i="33"/>
  <c r="LN237" i="33"/>
  <c r="MT281" i="33"/>
  <c r="MT194" i="33"/>
  <c r="MT237" i="33"/>
  <c r="RR281" i="33"/>
  <c r="RR237" i="33"/>
  <c r="RR194" i="33"/>
  <c r="OZ237" i="33"/>
  <c r="OZ194" i="33"/>
  <c r="OZ281" i="33"/>
  <c r="NR281" i="33"/>
  <c r="NR194" i="33"/>
  <c r="NR237" i="33"/>
  <c r="BL82" i="21"/>
  <c r="NI82" i="21"/>
  <c r="SF82" i="21"/>
  <c r="LJ82" i="21"/>
  <c r="KV82" i="21"/>
  <c r="KT80" i="21"/>
  <c r="OM194" i="33"/>
  <c r="OM237" i="33"/>
  <c r="OM281" i="33"/>
  <c r="GM82" i="21"/>
  <c r="LR281" i="33"/>
  <c r="LR194" i="33"/>
  <c r="LR237" i="33"/>
  <c r="PE82" i="21"/>
  <c r="AL80" i="21"/>
  <c r="DW281" i="33"/>
  <c r="DW194" i="33"/>
  <c r="DW237" i="33"/>
  <c r="HW80" i="21"/>
  <c r="MI281" i="33"/>
  <c r="MI237" i="33"/>
  <c r="MI194" i="33"/>
  <c r="EW80" i="21"/>
  <c r="SB80" i="21"/>
  <c r="LR82" i="21"/>
  <c r="J194" i="33"/>
  <c r="J281" i="33"/>
  <c r="J237" i="33"/>
  <c r="AP237" i="33"/>
  <c r="AP194" i="33"/>
  <c r="AP281" i="33"/>
  <c r="BP281" i="33"/>
  <c r="BP237" i="33"/>
  <c r="BP194" i="33"/>
  <c r="FF281" i="33"/>
  <c r="FF237" i="33"/>
  <c r="FF194" i="33"/>
  <c r="KP281" i="33"/>
  <c r="KP237" i="33"/>
  <c r="KP194" i="33"/>
  <c r="BM82" i="21"/>
  <c r="CS82" i="21"/>
  <c r="DI82" i="21"/>
  <c r="GC82" i="21"/>
  <c r="ER82" i="21"/>
  <c r="II82" i="21"/>
  <c r="LO82" i="21"/>
  <c r="JL82" i="21"/>
  <c r="NM82" i="21"/>
  <c r="KA82" i="21"/>
  <c r="PF82" i="21"/>
  <c r="RN82" i="21"/>
  <c r="HK82" i="21"/>
  <c r="QK82" i="21"/>
  <c r="FX82" i="21"/>
  <c r="LN82" i="21"/>
  <c r="BU237" i="33"/>
  <c r="BU194" i="33"/>
  <c r="BU281" i="33"/>
  <c r="IM80" i="21"/>
  <c r="NU80" i="21"/>
  <c r="K281" i="33"/>
  <c r="K194" i="33"/>
  <c r="K237" i="33"/>
  <c r="AA80" i="21"/>
  <c r="AQ281" i="33"/>
  <c r="AQ237" i="33"/>
  <c r="AQ194" i="33"/>
  <c r="BZ80" i="21"/>
  <c r="ED80" i="21"/>
  <c r="DQ281" i="33"/>
  <c r="DQ237" i="33"/>
  <c r="DQ194" i="33"/>
  <c r="FH281" i="33"/>
  <c r="FH237" i="33"/>
  <c r="FH194" i="33"/>
  <c r="FN237" i="33"/>
  <c r="FN194" i="33"/>
  <c r="FN281" i="33"/>
  <c r="FZ80" i="21"/>
  <c r="HL237" i="33"/>
  <c r="HL281" i="33"/>
  <c r="HL194" i="33"/>
  <c r="IB80" i="21"/>
  <c r="IR281" i="33"/>
  <c r="IR194" i="33"/>
  <c r="IR237" i="33"/>
  <c r="JH80" i="21"/>
  <c r="LX80" i="21"/>
  <c r="ND80" i="21"/>
  <c r="CM80" i="21"/>
  <c r="LD194" i="33"/>
  <c r="LD281" i="33"/>
  <c r="LD237" i="33"/>
  <c r="KA80" i="21"/>
  <c r="OI237" i="33"/>
  <c r="OI194" i="33"/>
  <c r="OI281" i="33"/>
  <c r="QF80" i="21"/>
  <c r="BC80" i="21"/>
  <c r="SC194" i="33"/>
  <c r="SC281" i="33"/>
  <c r="SC237" i="33"/>
  <c r="QU80" i="21"/>
  <c r="AH82" i="21"/>
  <c r="CL82" i="21"/>
  <c r="AR82" i="21"/>
  <c r="DP82" i="21"/>
  <c r="FV82" i="21"/>
  <c r="GW82" i="21"/>
  <c r="JX82" i="21"/>
  <c r="EJ82" i="21"/>
  <c r="KI82" i="21"/>
  <c r="FQ82" i="21"/>
  <c r="FL82" i="21"/>
  <c r="QC82" i="21"/>
  <c r="OV82" i="21"/>
  <c r="RC82" i="21"/>
  <c r="D80" i="21"/>
  <c r="AJ80" i="21"/>
  <c r="CR80" i="21"/>
  <c r="DP281" i="33"/>
  <c r="DP194" i="33"/>
  <c r="DP237" i="33"/>
  <c r="CC80" i="21"/>
  <c r="EI281" i="33"/>
  <c r="EI194" i="33"/>
  <c r="EI237" i="33"/>
  <c r="ET80" i="21"/>
  <c r="CQ281" i="33"/>
  <c r="CQ237" i="33"/>
  <c r="CQ194" i="33"/>
  <c r="GY80" i="21"/>
  <c r="IS80" i="21"/>
  <c r="LQ237" i="33"/>
  <c r="LQ194" i="33"/>
  <c r="LQ281" i="33"/>
  <c r="MG80" i="21"/>
  <c r="MW281" i="33"/>
  <c r="MW237" i="33"/>
  <c r="MW194" i="33"/>
  <c r="KD80" i="21"/>
  <c r="QY80" i="21"/>
  <c r="QK194" i="33"/>
  <c r="QK281" i="33"/>
  <c r="QK237" i="33"/>
  <c r="P82" i="21"/>
  <c r="GE82" i="21"/>
  <c r="KU82" i="21"/>
  <c r="AT80" i="21"/>
  <c r="DU281" i="33"/>
  <c r="DU237" i="33"/>
  <c r="DU194" i="33"/>
  <c r="ES80" i="21"/>
  <c r="KE281" i="33"/>
  <c r="KE237" i="33"/>
  <c r="KE194" i="33"/>
  <c r="OD80" i="21"/>
  <c r="SB82" i="21"/>
  <c r="AV237" i="33"/>
  <c r="AV281" i="33"/>
  <c r="AV194" i="33"/>
  <c r="EU82" i="21"/>
  <c r="GY82" i="21"/>
  <c r="PM162" i="21"/>
  <c r="I162" i="21"/>
  <c r="OX285" i="63"/>
  <c r="LK162" i="21"/>
  <c r="LR162" i="21"/>
  <c r="AY162" i="21"/>
  <c r="HG162" i="21"/>
  <c r="GW162" i="21"/>
  <c r="FS162" i="21"/>
  <c r="RQ162" i="21"/>
  <c r="MP162" i="21"/>
  <c r="FN285" i="63"/>
  <c r="IH162" i="21"/>
  <c r="AV162" i="21"/>
  <c r="GC162" i="21"/>
  <c r="GS285" i="63"/>
  <c r="NK162" i="21"/>
  <c r="AS162" i="21"/>
  <c r="FI162" i="21"/>
  <c r="MG162" i="21"/>
  <c r="RT162" i="21"/>
  <c r="HJ162" i="21"/>
  <c r="LB162" i="21"/>
  <c r="FF162" i="21"/>
  <c r="NV162" i="21"/>
  <c r="EB285" i="63"/>
  <c r="HN240" i="63"/>
  <c r="FQ240" i="63"/>
  <c r="ND285" i="63"/>
  <c r="LA240" i="63"/>
  <c r="OT285" i="63"/>
  <c r="NB285" i="63"/>
  <c r="BW285" i="63"/>
  <c r="DY240" i="63"/>
  <c r="DW285" i="63"/>
  <c r="NA240" i="63"/>
  <c r="LU285" i="63"/>
  <c r="IC285" i="63"/>
  <c r="AU162" i="21"/>
  <c r="CF162" i="21"/>
  <c r="DL162" i="21"/>
  <c r="FU162" i="21"/>
  <c r="IR162" i="21"/>
  <c r="DO162" i="21"/>
  <c r="JY162" i="21"/>
  <c r="MK162" i="21"/>
  <c r="OW162" i="21"/>
  <c r="SB162" i="21"/>
  <c r="IA162" i="21"/>
  <c r="RE162" i="21"/>
  <c r="RJ162" i="21"/>
  <c r="MJ162" i="21"/>
  <c r="LP285" i="63"/>
  <c r="JK240" i="63"/>
  <c r="EA285" i="63"/>
  <c r="CT285" i="63"/>
  <c r="BG285" i="63"/>
  <c r="AB285" i="63"/>
  <c r="GR285" i="63"/>
  <c r="IU240" i="63"/>
  <c r="RT285" i="63"/>
  <c r="OQ240" i="63"/>
  <c r="B162" i="21"/>
  <c r="AK162" i="21"/>
  <c r="CQ162" i="21"/>
  <c r="BI162" i="21"/>
  <c r="JN162" i="21"/>
  <c r="GH162" i="21"/>
  <c r="KU162" i="21"/>
  <c r="NG162" i="21"/>
  <c r="PS162" i="21"/>
  <c r="JW162" i="21"/>
  <c r="JK162" i="21"/>
  <c r="KZ162" i="21"/>
  <c r="PR162" i="21"/>
  <c r="PJ162" i="21"/>
  <c r="NZ285" i="63"/>
  <c r="GO240" i="63"/>
  <c r="AN162" i="21"/>
  <c r="CB162" i="21"/>
  <c r="DH162" i="21"/>
  <c r="EO162" i="21"/>
  <c r="IJ162" i="21"/>
  <c r="EP162" i="21"/>
  <c r="GE162" i="21"/>
  <c r="LM162" i="21"/>
  <c r="MC162" i="21"/>
  <c r="OO162" i="21"/>
  <c r="RL162" i="21"/>
  <c r="C162" i="21"/>
  <c r="LX162" i="21"/>
  <c r="PX162" i="21"/>
  <c r="JU162" i="21"/>
  <c r="QJ162" i="21"/>
  <c r="FP285" i="63"/>
  <c r="GY162" i="21"/>
  <c r="RZ240" i="63"/>
  <c r="HG240" i="63"/>
  <c r="AT162" i="21"/>
  <c r="CE162" i="21"/>
  <c r="DK162" i="21"/>
  <c r="FM162" i="21"/>
  <c r="FV162" i="21"/>
  <c r="IG162" i="21"/>
  <c r="MI162" i="21"/>
  <c r="OU162" i="21"/>
  <c r="RX162" i="21"/>
  <c r="HS162" i="21"/>
  <c r="PF162" i="21"/>
  <c r="RB162" i="21"/>
  <c r="LL162" i="21"/>
  <c r="KR162" i="21"/>
  <c r="KZ285" i="63"/>
  <c r="GN240" i="63"/>
  <c r="PX285" i="63"/>
  <c r="DR285" i="63"/>
  <c r="NN285" i="63"/>
  <c r="FG240" i="63"/>
  <c r="BA240" i="63"/>
  <c r="BI285" i="63"/>
  <c r="OY240" i="63"/>
  <c r="HE240" i="63"/>
  <c r="HW240" i="63"/>
  <c r="DX285" i="63"/>
  <c r="MB285" i="63"/>
  <c r="FC240" i="63"/>
  <c r="OJ285" i="63"/>
  <c r="IQ285" i="63"/>
  <c r="DF240" i="63"/>
  <c r="SA240" i="63"/>
  <c r="KQ240" i="63"/>
  <c r="QR240" i="63"/>
  <c r="ET240" i="63"/>
  <c r="C240" i="63"/>
  <c r="QI285" i="63"/>
  <c r="LD285" i="63"/>
  <c r="JV285" i="63"/>
  <c r="IP240" i="63"/>
  <c r="GZ240" i="63"/>
  <c r="JX240" i="63"/>
  <c r="HC240" i="63"/>
  <c r="FA240" i="63"/>
  <c r="JU240" i="63"/>
  <c r="HQ285" i="63"/>
  <c r="GG285" i="63"/>
  <c r="MM240" i="63"/>
  <c r="CC240" i="63"/>
  <c r="OU285" i="63"/>
  <c r="OI240" i="63"/>
  <c r="QE240" i="63"/>
  <c r="EM285" i="63"/>
  <c r="DL285" i="63"/>
  <c r="MT240" i="63"/>
  <c r="IG240" i="63"/>
  <c r="R285" i="63"/>
  <c r="RR240" i="63"/>
  <c r="HK285" i="63"/>
  <c r="OR285" i="63"/>
  <c r="GP240" i="63"/>
  <c r="AW162" i="21"/>
  <c r="CH162" i="21"/>
  <c r="Q162" i="21"/>
  <c r="GK162" i="21"/>
  <c r="IV162" i="21"/>
  <c r="EN162" i="21"/>
  <c r="KC162" i="21"/>
  <c r="MO162" i="21"/>
  <c r="PA162" i="21"/>
  <c r="FB162" i="21"/>
  <c r="JA162" i="21"/>
  <c r="QD162" i="21"/>
  <c r="RU162" i="21"/>
  <c r="RW162" i="21"/>
  <c r="PZ162" i="21"/>
  <c r="AH285" i="63"/>
  <c r="HM162" i="21"/>
  <c r="ND162" i="21"/>
  <c r="QI162" i="21"/>
  <c r="HV162" i="21"/>
  <c r="MT162" i="21"/>
  <c r="HY162" i="21"/>
  <c r="BM162" i="21"/>
  <c r="ET162" i="21"/>
  <c r="AP162" i="21"/>
  <c r="AA162" i="21"/>
  <c r="HW162" i="21"/>
  <c r="JF162" i="21"/>
  <c r="AL162" i="21"/>
  <c r="BC162" i="21"/>
  <c r="JL162" i="21"/>
  <c r="GB162" i="21"/>
  <c r="ON162" i="21"/>
  <c r="BT285" i="63"/>
  <c r="CG162" i="21"/>
  <c r="DM162" i="21"/>
  <c r="ED162" i="21"/>
  <c r="PV162" i="21"/>
  <c r="F162" i="21"/>
  <c r="Y162" i="21"/>
  <c r="JR162" i="21"/>
  <c r="JZ162" i="21"/>
  <c r="SG162" i="21"/>
  <c r="CD162" i="21"/>
  <c r="DJ162" i="21"/>
  <c r="FE162" i="21"/>
  <c r="LQ162" i="21"/>
  <c r="NF162" i="21"/>
  <c r="QN162" i="21"/>
  <c r="RC162" i="21"/>
  <c r="OD162" i="21"/>
  <c r="HR162" i="21"/>
  <c r="RM162" i="21"/>
  <c r="NM285" i="63"/>
  <c r="Z285" i="63"/>
  <c r="FO285" i="63"/>
  <c r="SF240" i="63"/>
  <c r="HY240" i="63"/>
  <c r="PV240" i="63"/>
  <c r="GA240" i="63"/>
  <c r="N240" i="63"/>
  <c r="AD162" i="21"/>
  <c r="BY162" i="21"/>
  <c r="DE162" i="21"/>
  <c r="HX162" i="21"/>
  <c r="HD162" i="21"/>
  <c r="FK162" i="21"/>
  <c r="FA162" i="21"/>
  <c r="LW162" i="21"/>
  <c r="OI162" i="21"/>
  <c r="QE162" i="21"/>
  <c r="QZ162" i="21"/>
  <c r="HB162" i="21"/>
  <c r="JE162" i="21"/>
  <c r="QL240" i="63"/>
  <c r="MX285" i="63"/>
  <c r="MZ285" i="63"/>
  <c r="LW240" i="63"/>
  <c r="IF162" i="21"/>
  <c r="KE285" i="63"/>
  <c r="AZ162" i="21"/>
  <c r="CK162" i="21"/>
  <c r="BP162" i="21"/>
  <c r="HI162" i="21"/>
  <c r="JB162" i="21"/>
  <c r="GD162" i="21"/>
  <c r="GA162" i="21"/>
  <c r="KI162" i="21"/>
  <c r="MU162" i="21"/>
  <c r="PG162" i="21"/>
  <c r="HK162" i="21"/>
  <c r="IC162" i="21"/>
  <c r="RA162" i="21"/>
  <c r="IW162" i="21"/>
  <c r="QW162" i="21"/>
  <c r="OJ162" i="21"/>
  <c r="HB285" i="63"/>
  <c r="X162" i="21"/>
  <c r="BV162" i="21"/>
  <c r="DB162" i="21"/>
  <c r="BD162" i="21"/>
  <c r="GF162" i="21"/>
  <c r="BK162" i="21"/>
  <c r="GM162" i="21"/>
  <c r="LA162" i="21"/>
  <c r="OC162" i="21"/>
  <c r="QO162" i="21"/>
  <c r="FT162" i="21"/>
  <c r="EH162" i="21"/>
  <c r="MN162" i="21"/>
  <c r="IS162" i="21"/>
  <c r="HC162" i="21"/>
  <c r="EF285" i="63"/>
  <c r="MQ240" i="63"/>
  <c r="RV162" i="21"/>
  <c r="RR162" i="21"/>
  <c r="RO162" i="21"/>
  <c r="PL162" i="21"/>
  <c r="SA162" i="21"/>
  <c r="OK240" i="63"/>
  <c r="QS285" i="63"/>
  <c r="HX285" i="63"/>
  <c r="GD285" i="63"/>
  <c r="IA240" i="63"/>
  <c r="BK240" i="63"/>
  <c r="OV285" i="63"/>
  <c r="CY240" i="63"/>
  <c r="BM240" i="63"/>
  <c r="CE240" i="63"/>
  <c r="HH285" i="63"/>
  <c r="LZ285" i="63"/>
  <c r="DN240" i="63"/>
  <c r="CZ285" i="63"/>
  <c r="OO240" i="63"/>
  <c r="ER285" i="63"/>
  <c r="BB240" i="63"/>
  <c r="LK240" i="63"/>
  <c r="HZ285" i="63"/>
  <c r="KI240" i="63"/>
  <c r="QZ285" i="63"/>
  <c r="KL285" i="63"/>
  <c r="LC240" i="63"/>
  <c r="BY240" i="63"/>
  <c r="DH285" i="63"/>
  <c r="AR285" i="63"/>
  <c r="OD285" i="63"/>
  <c r="BF285" i="63"/>
  <c r="JT285" i="63"/>
  <c r="DG240" i="63"/>
  <c r="HD285" i="63"/>
  <c r="HJ285" i="63"/>
  <c r="DM240" i="63"/>
  <c r="GY240" i="63"/>
  <c r="KP240" i="63"/>
  <c r="AY240" i="63"/>
  <c r="AQ240" i="63"/>
  <c r="EV285" i="63"/>
  <c r="IX285" i="63"/>
  <c r="AG240" i="63"/>
  <c r="SG240" i="63"/>
  <c r="LM240" i="63"/>
  <c r="EK285" i="63"/>
  <c r="G162" i="21"/>
  <c r="CN162" i="21"/>
  <c r="AG162" i="21"/>
  <c r="IY162" i="21"/>
  <c r="K162" i="21"/>
  <c r="LP162" i="21"/>
  <c r="DZ240" i="63"/>
  <c r="HA162" i="21"/>
  <c r="NH162" i="21"/>
  <c r="MY162" i="21"/>
  <c r="NE162" i="21"/>
  <c r="MF162" i="21"/>
  <c r="KA162" i="21"/>
  <c r="IU162" i="21"/>
  <c r="IN162" i="21"/>
  <c r="OG162" i="21"/>
  <c r="RJ240" i="63"/>
  <c r="DI240" i="63"/>
  <c r="NS240" i="63"/>
  <c r="ID240" i="63"/>
  <c r="MR285" i="63"/>
  <c r="AX162" i="21"/>
  <c r="CI162" i="21"/>
  <c r="BG162" i="21"/>
  <c r="GS162" i="21"/>
  <c r="IX162" i="21"/>
  <c r="FG162" i="21"/>
  <c r="KE162" i="21"/>
  <c r="MQ162" i="21"/>
  <c r="PC162" i="21"/>
  <c r="FQ162" i="21"/>
  <c r="EM162" i="21"/>
  <c r="QL162" i="21"/>
  <c r="GL162" i="21"/>
  <c r="MX162" i="21"/>
  <c r="RI162" i="21"/>
  <c r="MK285" i="63"/>
  <c r="T162" i="21"/>
  <c r="BT162" i="21"/>
  <c r="CZ162" i="21"/>
  <c r="EB162" i="21"/>
  <c r="FP162" i="21"/>
  <c r="AE162" i="21"/>
  <c r="FN162" i="21"/>
  <c r="NY162" i="21"/>
  <c r="QK162" i="21"/>
  <c r="JC162" i="21"/>
  <c r="NB162" i="21"/>
  <c r="KF162" i="21"/>
  <c r="SF162" i="21"/>
  <c r="OV162" i="21"/>
  <c r="NT162" i="21"/>
  <c r="NM162" i="21"/>
  <c r="Z162" i="21"/>
  <c r="BW162" i="21"/>
  <c r="DC162" i="21"/>
  <c r="DW162" i="21"/>
  <c r="GN162" i="21"/>
  <c r="EK162" i="21"/>
  <c r="GZ162" i="21"/>
  <c r="LS162" i="21"/>
  <c r="OE162" i="21"/>
  <c r="QR162" i="21"/>
  <c r="FW162" i="21"/>
  <c r="FO162" i="21"/>
  <c r="MR162" i="21"/>
  <c r="JX162" i="21"/>
  <c r="MZ162" i="21"/>
  <c r="OT162" i="21"/>
  <c r="IB285" i="63"/>
  <c r="DC240" i="63"/>
  <c r="HS240" i="63"/>
  <c r="PH285" i="63"/>
  <c r="RE240" i="63"/>
  <c r="CV285" i="63"/>
  <c r="QY240" i="63"/>
  <c r="HR285" i="63"/>
  <c r="AJ285" i="63"/>
  <c r="PY240" i="63"/>
  <c r="V240" i="63"/>
  <c r="FW240" i="63"/>
  <c r="EU240" i="63"/>
  <c r="OE240" i="63"/>
  <c r="LT285" i="63"/>
  <c r="GF285" i="63"/>
  <c r="FS240" i="63"/>
  <c r="PC240" i="63"/>
  <c r="AK240" i="63"/>
  <c r="EO240" i="63"/>
  <c r="IZ285" i="63"/>
  <c r="CI240" i="63"/>
  <c r="HM285" i="63"/>
  <c r="DO240" i="63"/>
  <c r="OF285" i="63"/>
  <c r="NH285" i="63"/>
  <c r="IW240" i="63"/>
  <c r="CF285" i="63"/>
  <c r="OM240" i="63"/>
  <c r="HP285" i="63"/>
  <c r="FH285" i="63"/>
  <c r="PL285" i="63"/>
  <c r="J285" i="63"/>
  <c r="FE240" i="63"/>
  <c r="AF162" i="21"/>
  <c r="BZ162" i="21"/>
  <c r="DF162" i="21"/>
  <c r="IB162" i="21"/>
  <c r="HL162" i="21"/>
  <c r="BF162" i="21"/>
  <c r="FJ162" i="21"/>
  <c r="LY162" i="21"/>
  <c r="OK162" i="21"/>
  <c r="RD162" i="21"/>
  <c r="ID162" i="21"/>
  <c r="KD162" i="21"/>
  <c r="PH162" i="21"/>
  <c r="OH162" i="21"/>
  <c r="IE162" i="21"/>
  <c r="SD162" i="21"/>
  <c r="EA162" i="21"/>
  <c r="EU162" i="21"/>
  <c r="QH162" i="21"/>
  <c r="CJ162" i="21"/>
  <c r="PE162" i="21"/>
  <c r="KM162" i="21"/>
  <c r="PK162" i="21"/>
  <c r="QV240" i="63"/>
  <c r="W162" i="21"/>
  <c r="PQ162" i="21"/>
  <c r="KN162" i="21"/>
  <c r="SC162" i="21"/>
  <c r="EV162" i="21"/>
  <c r="DT162" i="21"/>
  <c r="HH162" i="21"/>
  <c r="KY162" i="21"/>
  <c r="DR162" i="21"/>
  <c r="KX162" i="21"/>
  <c r="AB162" i="21"/>
  <c r="DD162" i="21"/>
  <c r="GV162" i="21"/>
  <c r="OX162" i="21"/>
  <c r="LT162" i="21"/>
  <c r="QS162" i="21"/>
  <c r="IL285" i="63"/>
  <c r="N162" i="21"/>
  <c r="BN162" i="21"/>
  <c r="CW162" i="21"/>
  <c r="U162" i="21"/>
  <c r="ER162" i="21"/>
  <c r="EY162" i="21"/>
  <c r="DN162" i="21"/>
  <c r="LG162" i="21"/>
  <c r="NS162" i="21"/>
  <c r="GT162" i="21"/>
  <c r="MD162" i="21"/>
  <c r="NY240" i="63"/>
  <c r="OH240" i="63"/>
  <c r="SB285" i="63"/>
  <c r="M240" i="63"/>
  <c r="JC240" i="63"/>
  <c r="OG285" i="63"/>
  <c r="GV285" i="63"/>
  <c r="FK240" i="63"/>
  <c r="RS162" i="21"/>
  <c r="AR162" i="21"/>
  <c r="CC162" i="21"/>
  <c r="DI162" i="21"/>
  <c r="EW162" i="21"/>
  <c r="IL162" i="21"/>
  <c r="FC162" i="21"/>
  <c r="GG162" i="21"/>
  <c r="ME162" i="21"/>
  <c r="OQ162" i="21"/>
  <c r="RP162" i="21"/>
  <c r="GR162" i="21"/>
  <c r="MB162" i="21"/>
  <c r="QF162" i="21"/>
  <c r="KL162" i="21"/>
  <c r="RZ162" i="21"/>
  <c r="QP162" i="21"/>
  <c r="H162" i="21"/>
  <c r="AO162" i="21"/>
  <c r="CT162" i="21"/>
  <c r="DY162" i="21"/>
  <c r="DV162" i="21"/>
  <c r="JT162" i="21"/>
  <c r="HN162" i="21"/>
  <c r="PY162" i="21"/>
  <c r="EF162" i="21"/>
  <c r="LF162" i="21"/>
  <c r="NL162" i="21"/>
  <c r="KH162" i="21"/>
  <c r="RG162" i="21"/>
  <c r="MV162" i="21"/>
  <c r="AD240" i="63"/>
  <c r="FI240" i="63"/>
  <c r="OZ162" i="21"/>
  <c r="NX162" i="21"/>
  <c r="NP162" i="21"/>
  <c r="CQ240" i="63"/>
  <c r="NF285" i="63"/>
  <c r="BS240" i="63"/>
  <c r="KX240" i="63"/>
  <c r="FU240" i="63"/>
  <c r="RD285" i="63"/>
  <c r="CB285" i="63"/>
  <c r="PI240" i="63"/>
  <c r="KR285" i="63"/>
  <c r="OC240" i="63"/>
  <c r="RQ240" i="63"/>
  <c r="AX285" i="63"/>
  <c r="QU240" i="63"/>
  <c r="IE240" i="63"/>
  <c r="MJ285" i="63"/>
  <c r="NX285" i="63"/>
  <c r="GI240" i="63"/>
  <c r="DE285" i="63"/>
  <c r="MD240" i="63"/>
  <c r="LG240" i="63"/>
  <c r="RI285" i="63"/>
  <c r="NR240" i="63"/>
  <c r="IR285" i="63"/>
  <c r="AM240" i="63"/>
  <c r="CA240" i="63"/>
  <c r="BD285" i="63"/>
  <c r="CG240" i="63"/>
  <c r="Y240" i="63"/>
  <c r="LS240" i="63"/>
  <c r="NK240" i="63"/>
  <c r="MP285" i="63"/>
  <c r="PW240" i="63"/>
  <c r="KK240" i="63"/>
  <c r="R162" i="21"/>
  <c r="BS162" i="21"/>
  <c r="CY162" i="21"/>
  <c r="BE162" i="21"/>
  <c r="FH162" i="21"/>
  <c r="IZ162" i="21"/>
  <c r="FR162" i="21"/>
  <c r="LZ162" i="21"/>
  <c r="KS162" i="21"/>
  <c r="PN162" i="21"/>
  <c r="IT162" i="21"/>
  <c r="MM162" i="21"/>
  <c r="OY162" i="21"/>
  <c r="EX240" i="63"/>
  <c r="CS162" i="21"/>
  <c r="DU162" i="21"/>
  <c r="MH162" i="21"/>
  <c r="QY162" i="21"/>
  <c r="EW240" i="63"/>
  <c r="BX162" i="21"/>
  <c r="DZ162" i="21"/>
  <c r="EX162" i="21"/>
  <c r="M162" i="21"/>
  <c r="LU162" i="21"/>
  <c r="QV162" i="21"/>
  <c r="FZ162" i="21"/>
  <c r="HE162" i="21"/>
  <c r="NZ162" i="21"/>
  <c r="ME240" i="63"/>
  <c r="FZ240" i="63"/>
  <c r="L162" i="21"/>
  <c r="AC162" i="21"/>
  <c r="CV162" i="21"/>
  <c r="EG162" i="21"/>
  <c r="EJ162" i="21"/>
  <c r="EL162" i="21"/>
  <c r="BL162" i="21"/>
  <c r="LE162" i="21"/>
  <c r="NQ162" i="21"/>
  <c r="QC162" i="21"/>
  <c r="GO162" i="21"/>
  <c r="LV162" i="21"/>
  <c r="EQ162" i="21"/>
  <c r="OF162" i="21"/>
  <c r="EI162" i="21"/>
  <c r="PT162" i="21"/>
  <c r="IT240" i="63"/>
  <c r="AJ162" i="21"/>
  <c r="CA162" i="21"/>
  <c r="DG162" i="21"/>
  <c r="HT162" i="21"/>
  <c r="DP162" i="21"/>
  <c r="FY162" i="21"/>
  <c r="MA162" i="21"/>
  <c r="OM162" i="21"/>
  <c r="RH162" i="21"/>
  <c r="IO162" i="21"/>
  <c r="KT162" i="21"/>
  <c r="PP162" i="21"/>
  <c r="PD162" i="21"/>
  <c r="OL162" i="21"/>
  <c r="PB162" i="21"/>
  <c r="D162" i="21"/>
  <c r="S162" i="21"/>
  <c r="CR162" i="21"/>
  <c r="DQ162" i="21"/>
  <c r="DS162" i="21"/>
  <c r="JP162" i="21"/>
  <c r="GU162" i="21"/>
  <c r="KW162" i="21"/>
  <c r="MS162" i="21"/>
  <c r="NI162" i="21"/>
  <c r="PU162" i="21"/>
  <c r="BO162" i="21"/>
  <c r="JS162" i="21"/>
  <c r="LD162" i="21"/>
  <c r="QQ162" i="21"/>
  <c r="QT162" i="21"/>
  <c r="OB285" i="63"/>
  <c r="QM162" i="21"/>
  <c r="MW162" i="21"/>
  <c r="J162" i="21"/>
  <c r="AQ162" i="21"/>
  <c r="CU162" i="21"/>
  <c r="EC162" i="21"/>
  <c r="DX162" i="21"/>
  <c r="JV162" i="21"/>
  <c r="IK162" i="21"/>
  <c r="LC162" i="21"/>
  <c r="NO162" i="21"/>
  <c r="QA162" i="21"/>
  <c r="GJ162" i="21"/>
  <c r="LN162" i="21"/>
  <c r="NR162" i="21"/>
  <c r="KP162" i="21"/>
  <c r="OR162" i="21"/>
  <c r="IM240" i="63"/>
  <c r="KD285" i="63"/>
  <c r="BV285" i="63"/>
  <c r="MC240" i="63"/>
  <c r="KG240" i="63"/>
  <c r="AE240" i="63"/>
  <c r="FJ240" i="63"/>
  <c r="BN285" i="63"/>
  <c r="KO240" i="63"/>
  <c r="GL285" i="63"/>
  <c r="GW240" i="63"/>
  <c r="BX285" i="63"/>
  <c r="QC285" i="63"/>
  <c r="DD285" i="63"/>
  <c r="CN285" i="63"/>
  <c r="FD285" i="63"/>
  <c r="MN285" i="63"/>
  <c r="OW240" i="63"/>
  <c r="P162" i="21"/>
  <c r="BR162" i="21"/>
  <c r="CX162" i="21"/>
  <c r="AH162" i="21"/>
  <c r="EZ162" i="21"/>
  <c r="FL162" i="21"/>
  <c r="ES162" i="21"/>
  <c r="LI162" i="21"/>
  <c r="NU162" i="21"/>
  <c r="QG162" i="21"/>
  <c r="HF162" i="21"/>
  <c r="ML162" i="21"/>
  <c r="HU162" i="21"/>
  <c r="QB162" i="21"/>
  <c r="KV162" i="21"/>
  <c r="KB162" i="21"/>
  <c r="PN240" i="63"/>
  <c r="HZ162" i="21"/>
  <c r="JH162" i="21"/>
  <c r="EE162" i="21"/>
  <c r="KO162" i="21"/>
  <c r="NA162" i="21"/>
  <c r="OB162" i="21"/>
  <c r="BQ162" i="21"/>
  <c r="KG162" i="21"/>
  <c r="QX162" i="21"/>
  <c r="IM162" i="21"/>
  <c r="NN162" i="21"/>
  <c r="CM162" i="21"/>
  <c r="IP162" i="21"/>
  <c r="IQ162" i="21"/>
  <c r="QK285" i="63"/>
  <c r="CP162" i="21"/>
  <c r="BJ162" i="21"/>
  <c r="JO162" i="21"/>
  <c r="PW162" i="21"/>
  <c r="GX162" i="21"/>
  <c r="O162" i="21"/>
  <c r="CO162" i="21"/>
  <c r="BB162" i="21"/>
  <c r="BA162" i="21"/>
  <c r="JJ162" i="21"/>
  <c r="FD162" i="21"/>
  <c r="KQ162" i="21"/>
  <c r="NC162" i="21"/>
  <c r="PO162" i="21"/>
  <c r="JG162" i="21"/>
  <c r="HP162" i="21"/>
  <c r="JQ162" i="21"/>
  <c r="NW162" i="21"/>
  <c r="QU162" i="21"/>
  <c r="RK162" i="21"/>
  <c r="V162" i="21"/>
  <c r="BU162" i="21"/>
  <c r="DA162" i="21"/>
  <c r="AI162" i="21"/>
  <c r="FX162" i="21"/>
  <c r="BH162" i="21"/>
  <c r="LO162" i="21"/>
  <c r="OA162" i="21"/>
  <c r="JI162" i="21"/>
  <c r="NJ162" i="21"/>
  <c r="LJ162" i="21"/>
  <c r="II162" i="21"/>
  <c r="RF162" i="21"/>
  <c r="AM162" i="21"/>
  <c r="CL162" i="21"/>
  <c r="E162" i="21"/>
  <c r="HQ162" i="21"/>
  <c r="JD162" i="21"/>
  <c r="GQ162" i="21"/>
  <c r="KK162" i="21"/>
  <c r="OS162" i="21"/>
  <c r="PI162" i="21"/>
  <c r="HO162" i="21"/>
  <c r="JM162" i="21"/>
  <c r="RN162" i="21"/>
  <c r="LH162" i="21"/>
  <c r="RY162" i="21"/>
  <c r="GI162" i="21"/>
  <c r="GP162" i="21"/>
  <c r="OP162" i="21"/>
  <c r="KJ162" i="21"/>
  <c r="SE162" i="21"/>
  <c r="I175" i="19" l="1"/>
  <c r="C177" i="19"/>
  <c r="LZ263" i="21"/>
  <c r="SB263" i="21"/>
  <c r="NK263" i="21"/>
  <c r="JG263" i="21"/>
  <c r="C184" i="19"/>
  <c r="GY263" i="21"/>
  <c r="IQ263" i="21"/>
  <c r="RD263" i="21"/>
  <c r="FP263" i="21"/>
  <c r="GW263" i="21"/>
  <c r="I22" i="63"/>
  <c r="Q31" i="63" s="1"/>
  <c r="B26" i="63"/>
  <c r="H23" i="63"/>
  <c r="J32" i="63" s="1"/>
  <c r="H22" i="63"/>
  <c r="Q184" i="19"/>
  <c r="P184" i="19"/>
  <c r="B184" i="19"/>
  <c r="D184" i="19"/>
  <c r="J184" i="19"/>
  <c r="K176" i="19"/>
  <c r="I184" i="19"/>
  <c r="KW263" i="21"/>
  <c r="DB263" i="21"/>
  <c r="BF263" i="21"/>
  <c r="D17" i="33"/>
  <c r="F21" i="33"/>
  <c r="G21" i="33"/>
  <c r="E21" i="33"/>
  <c r="H21" i="33"/>
  <c r="D177" i="19"/>
  <c r="D175" i="19"/>
  <c r="K175" i="19"/>
  <c r="W184" i="19"/>
  <c r="Y184" i="19"/>
  <c r="J176" i="19"/>
  <c r="K184" i="19"/>
  <c r="I176" i="19"/>
  <c r="E24" i="63"/>
  <c r="E21" i="63"/>
  <c r="F21" i="63"/>
  <c r="H21" i="63"/>
  <c r="R184" i="19"/>
  <c r="F22" i="63"/>
  <c r="AD184" i="19"/>
  <c r="Z174" i="19"/>
  <c r="Z176" i="19" s="1"/>
  <c r="B175" i="19"/>
  <c r="C176" i="19"/>
  <c r="PO263" i="21"/>
  <c r="IT263" i="21"/>
  <c r="GM263" i="21"/>
  <c r="MV263" i="21"/>
  <c r="AE184" i="19"/>
  <c r="B176" i="19"/>
  <c r="E23" i="63"/>
  <c r="H32" i="63" s="1"/>
  <c r="J175" i="19"/>
  <c r="R175" i="19"/>
  <c r="G22" i="63"/>
  <c r="E22" i="63"/>
  <c r="G21" i="63"/>
  <c r="B263" i="21"/>
  <c r="RX263" i="21"/>
  <c r="IV263" i="21"/>
  <c r="IK263" i="21"/>
  <c r="IU263" i="21"/>
  <c r="DO263" i="21"/>
  <c r="MM263" i="21"/>
  <c r="SF263" i="21"/>
  <c r="HD263" i="21"/>
  <c r="ES263" i="21"/>
  <c r="QV263" i="21"/>
  <c r="DJ263" i="21"/>
  <c r="JK263" i="21"/>
  <c r="EB263" i="21"/>
  <c r="LW263" i="21"/>
  <c r="BP263" i="21"/>
  <c r="FR263" i="21"/>
  <c r="V263" i="21"/>
  <c r="KX263" i="21"/>
  <c r="EA263" i="21"/>
  <c r="RG263" i="21"/>
  <c r="FL263" i="21"/>
  <c r="MC263" i="21"/>
  <c r="OD263" i="21"/>
  <c r="BM263" i="21"/>
  <c r="QY263" i="21"/>
  <c r="IF263" i="21"/>
  <c r="PM263" i="21"/>
  <c r="DA263" i="21"/>
  <c r="FO263" i="21"/>
  <c r="RT263" i="21"/>
  <c r="HX263" i="21"/>
  <c r="OE263" i="21"/>
  <c r="RH263" i="21"/>
  <c r="NH263" i="21"/>
  <c r="OI263" i="21"/>
  <c r="IR263" i="21"/>
  <c r="KA263" i="21"/>
  <c r="IA263" i="21"/>
  <c r="SD263" i="21"/>
  <c r="QB263" i="21"/>
  <c r="JP263" i="21"/>
  <c r="NV263" i="21"/>
  <c r="KM263" i="21"/>
  <c r="OL263" i="21"/>
  <c r="I24" i="63"/>
  <c r="H24" i="63"/>
  <c r="F24" i="63"/>
  <c r="G24" i="63"/>
  <c r="Z69" i="63"/>
  <c r="D94" i="21"/>
  <c r="S44" i="33"/>
  <c r="Q46" i="33" s="1"/>
  <c r="C94" i="21"/>
  <c r="EP263" i="21"/>
  <c r="QL263" i="21"/>
  <c r="LG263" i="21"/>
  <c r="NP263" i="21"/>
  <c r="C263" i="21"/>
  <c r="CC263" i="21"/>
  <c r="W263" i="21"/>
  <c r="BI263" i="21"/>
  <c r="FF263" i="21"/>
  <c r="N137" i="19"/>
  <c r="KB263" i="21"/>
  <c r="PC263" i="21"/>
  <c r="OH263" i="21"/>
  <c r="ND263" i="21"/>
  <c r="E263" i="21"/>
  <c r="LA263" i="21"/>
  <c r="AC263" i="21"/>
  <c r="MJ263" i="21"/>
  <c r="HS263" i="21"/>
  <c r="E32" i="63"/>
  <c r="I23" i="63"/>
  <c r="K32" i="63" s="1"/>
  <c r="EF263" i="21"/>
  <c r="FJ263" i="21"/>
  <c r="PJ263" i="21"/>
  <c r="AI263" i="21"/>
  <c r="LM263" i="21"/>
  <c r="KQ263" i="21"/>
  <c r="JC263" i="21"/>
  <c r="GS263" i="21"/>
  <c r="DI263" i="21"/>
  <c r="PR263" i="21"/>
  <c r="FT263" i="21"/>
  <c r="JR263" i="21"/>
  <c r="AP263" i="21"/>
  <c r="MD263" i="21"/>
  <c r="HT263" i="21"/>
  <c r="MS263" i="21"/>
  <c r="MW263" i="21"/>
  <c r="CZ263" i="21"/>
  <c r="CB263" i="21"/>
  <c r="JD263" i="21"/>
  <c r="CN263" i="21"/>
  <c r="CS263" i="21"/>
  <c r="AA263" i="21"/>
  <c r="BB263" i="21"/>
  <c r="EN263" i="21"/>
  <c r="FS263" i="21"/>
  <c r="LK263" i="21"/>
  <c r="PP263" i="21"/>
  <c r="EI263" i="21"/>
  <c r="CR263" i="21"/>
  <c r="EY263" i="21"/>
  <c r="Z69" i="33"/>
  <c r="LC263" i="21"/>
  <c r="RA263" i="21"/>
  <c r="CV263" i="21"/>
  <c r="GZ263" i="21"/>
  <c r="N141" i="19"/>
  <c r="E72" i="2" s="1"/>
  <c r="C13" i="21" s="1"/>
  <c r="I22" i="33"/>
  <c r="G89" i="63"/>
  <c r="F168" i="21"/>
  <c r="QP263" i="21"/>
  <c r="MZ263" i="21"/>
  <c r="FI263" i="21"/>
  <c r="AZ263" i="21"/>
  <c r="KS263" i="21"/>
  <c r="PN263" i="21"/>
  <c r="HH263" i="21"/>
  <c r="RB263" i="21"/>
  <c r="MI263" i="21"/>
  <c r="IY263" i="21"/>
  <c r="GO263" i="21"/>
  <c r="CM263" i="21"/>
  <c r="BC263" i="21"/>
  <c r="RP263" i="21"/>
  <c r="NI263" i="21"/>
  <c r="KN263" i="21"/>
  <c r="EE263" i="21"/>
  <c r="CT263" i="21"/>
  <c r="DH263" i="21"/>
  <c r="F24" i="33"/>
  <c r="AE35" i="63"/>
  <c r="AE34" i="63"/>
  <c r="AE34" i="33"/>
  <c r="AE35" i="33"/>
  <c r="H121" i="19"/>
  <c r="EO263" i="21"/>
  <c r="ON263" i="21"/>
  <c r="MO263" i="21"/>
  <c r="LD263" i="21"/>
  <c r="JE263" i="21"/>
  <c r="AB263" i="21"/>
  <c r="T172" i="19" a="1"/>
  <c r="D101" i="21"/>
  <c r="D109" i="21" s="1"/>
  <c r="EC263" i="21"/>
  <c r="IX263" i="21"/>
  <c r="GU263" i="21"/>
  <c r="AO263" i="21"/>
  <c r="EH263" i="21"/>
  <c r="RC263" i="21"/>
  <c r="NS263" i="21"/>
  <c r="DY263" i="21"/>
  <c r="AH263" i="21"/>
  <c r="IW263" i="21"/>
  <c r="CX263" i="21"/>
  <c r="JI263" i="21"/>
  <c r="GC263" i="21"/>
  <c r="OM263" i="21"/>
  <c r="FK263" i="21"/>
  <c r="IE263" i="21"/>
  <c r="AW263" i="21"/>
  <c r="JM263" i="21"/>
  <c r="N139" i="19"/>
  <c r="E70" i="2" s="1"/>
  <c r="C11" i="21" s="1"/>
  <c r="C27" i="21" s="1"/>
  <c r="OZ263" i="21"/>
  <c r="DT263" i="21"/>
  <c r="HL263" i="21"/>
  <c r="HO263" i="21"/>
  <c r="AE36" i="63"/>
  <c r="PU263" i="21"/>
  <c r="O263" i="21"/>
  <c r="PW263" i="21"/>
  <c r="FW263" i="21"/>
  <c r="CU263" i="21"/>
  <c r="JV263" i="21"/>
  <c r="DZ263" i="21"/>
  <c r="S263" i="21"/>
  <c r="G114" i="19"/>
  <c r="F121" i="19"/>
  <c r="N114" i="19"/>
  <c r="JY263" i="21"/>
  <c r="NO263" i="21"/>
  <c r="G23" i="33"/>
  <c r="I32" i="33" s="1"/>
  <c r="I24" i="33"/>
  <c r="F23" i="33"/>
  <c r="H24" i="33"/>
  <c r="I23" i="33"/>
  <c r="K32" i="33" s="1"/>
  <c r="E24" i="33"/>
  <c r="B26" i="33"/>
  <c r="E23" i="33"/>
  <c r="H32" i="33" s="1"/>
  <c r="NG263" i="21"/>
  <c r="RR263" i="21"/>
  <c r="PX263" i="21"/>
  <c r="AV263" i="21"/>
  <c r="G165" i="19"/>
  <c r="PS263" i="21"/>
  <c r="NN263" i="21"/>
  <c r="JB263" i="21"/>
  <c r="NF263" i="21"/>
  <c r="ID263" i="21"/>
  <c r="EK263" i="21"/>
  <c r="PF263" i="21"/>
  <c r="JO263" i="21"/>
  <c r="OC263" i="21"/>
  <c r="D263" i="21"/>
  <c r="E167" i="19"/>
  <c r="D54" i="2" s="1"/>
  <c r="LL263" i="21"/>
  <c r="HI263" i="21"/>
  <c r="P263" i="21"/>
  <c r="FN263" i="21"/>
  <c r="FC263" i="21"/>
  <c r="OP263" i="21"/>
  <c r="FE263" i="21"/>
  <c r="NM263" i="21"/>
  <c r="BS263" i="21"/>
  <c r="PD263" i="21"/>
  <c r="GV263" i="21"/>
  <c r="NC263" i="21"/>
  <c r="GT263" i="21"/>
  <c r="DN263" i="21"/>
  <c r="PL263" i="21"/>
  <c r="CQ263" i="21"/>
  <c r="QI263" i="21"/>
  <c r="MT263" i="21"/>
  <c r="H23" i="33"/>
  <c r="J32" i="33" s="1"/>
  <c r="DX263" i="21"/>
  <c r="BW263" i="21"/>
  <c r="BV263" i="21"/>
  <c r="PI263" i="21"/>
  <c r="BO263" i="21"/>
  <c r="EW263" i="21"/>
  <c r="HW263" i="21"/>
  <c r="GB263" i="21"/>
  <c r="RV263" i="21"/>
  <c r="DG263" i="21"/>
  <c r="CA263" i="21"/>
  <c r="SC263" i="21"/>
  <c r="SG263" i="21"/>
  <c r="QF263" i="21"/>
  <c r="JU263" i="21"/>
  <c r="KI263" i="21"/>
  <c r="OK263" i="21"/>
  <c r="CE263" i="21"/>
  <c r="ME263" i="21"/>
  <c r="KD263" i="21"/>
  <c r="GR263" i="21"/>
  <c r="B175" i="21"/>
  <c r="B182" i="21" s="1"/>
  <c r="B190" i="21" s="1"/>
  <c r="B264" i="21" s="1"/>
  <c r="C175" i="21"/>
  <c r="C182" i="21" s="1"/>
  <c r="C190" i="21" s="1"/>
  <c r="C264" i="21" s="1"/>
  <c r="D175" i="21"/>
  <c r="D182" i="21" s="1"/>
  <c r="D190" i="21" s="1"/>
  <c r="E175" i="21"/>
  <c r="E182" i="21" s="1"/>
  <c r="E190" i="21" s="1"/>
  <c r="QM263" i="21"/>
  <c r="KK263" i="21"/>
  <c r="JL263" i="21"/>
  <c r="QO263" i="21"/>
  <c r="PQ263" i="21"/>
  <c r="SE263" i="21"/>
  <c r="KP263" i="21"/>
  <c r="PA263" i="21"/>
  <c r="IP263" i="21"/>
  <c r="E30" i="33"/>
  <c r="I20" i="33"/>
  <c r="AR184" i="19"/>
  <c r="LU263" i="21"/>
  <c r="AF263" i="21"/>
  <c r="FU263" i="21"/>
  <c r="EJ263" i="21"/>
  <c r="NE263" i="21"/>
  <c r="DF263" i="21"/>
  <c r="LO263" i="21"/>
  <c r="RF263" i="21"/>
  <c r="CG263" i="21"/>
  <c r="EX263" i="21"/>
  <c r="MR263" i="21"/>
  <c r="PT263" i="21"/>
  <c r="BG263" i="21"/>
  <c r="IO263" i="21"/>
  <c r="U263" i="21"/>
  <c r="OQ263" i="21"/>
  <c r="LS263" i="21"/>
  <c r="RZ263" i="21"/>
  <c r="DR263" i="21"/>
  <c r="AD263" i="21"/>
  <c r="GN263" i="21"/>
  <c r="AX263" i="21"/>
  <c r="QK263" i="21"/>
  <c r="KY263" i="21"/>
  <c r="LQ263" i="21"/>
  <c r="AJ263" i="21"/>
  <c r="RM263" i="21"/>
  <c r="ED263" i="21"/>
  <c r="DV263" i="21"/>
  <c r="SA263" i="21"/>
  <c r="F63" i="17"/>
  <c r="F64" i="17" s="1"/>
  <c r="AR186" i="19"/>
  <c r="LY263" i="21"/>
  <c r="NT263" i="21"/>
  <c r="OW263" i="21"/>
  <c r="HB263" i="21"/>
  <c r="KF263" i="21"/>
  <c r="Q263" i="21"/>
  <c r="JQ263" i="21"/>
  <c r="RJ263" i="21"/>
  <c r="HV263" i="21"/>
  <c r="OX263" i="21"/>
  <c r="NY263" i="21"/>
  <c r="GK263" i="21"/>
  <c r="OF263" i="21"/>
  <c r="JX263" i="21"/>
  <c r="BR263" i="21"/>
  <c r="BH263" i="21"/>
  <c r="CW263" i="21"/>
  <c r="RK263" i="21"/>
  <c r="CP263" i="21"/>
  <c r="BN263" i="21"/>
  <c r="GX263" i="21"/>
  <c r="MX263" i="21"/>
  <c r="NB263" i="21"/>
  <c r="HE263" i="21"/>
  <c r="RW263" i="21"/>
  <c r="CH263" i="21"/>
  <c r="CJ263" i="21"/>
  <c r="HK263" i="21"/>
  <c r="LR263" i="21"/>
  <c r="PB263" i="21"/>
  <c r="HM263" i="21"/>
  <c r="KV263" i="21"/>
  <c r="PZ263" i="21"/>
  <c r="KG263" i="21"/>
  <c r="HA263" i="21"/>
  <c r="PE263" i="21"/>
  <c r="LV263" i="21"/>
  <c r="I21" i="63"/>
  <c r="E33" i="63"/>
  <c r="PK263" i="21"/>
  <c r="DE263" i="21"/>
  <c r="KR263" i="21"/>
  <c r="QG263" i="21"/>
  <c r="OA263" i="21"/>
  <c r="GE263" i="21"/>
  <c r="IN263" i="21"/>
  <c r="EV263" i="21"/>
  <c r="BQ263" i="21"/>
  <c r="DM263" i="21"/>
  <c r="QU263" i="21"/>
  <c r="IS263" i="21"/>
  <c r="QX263" i="21"/>
  <c r="BK263" i="21"/>
  <c r="GG263" i="21"/>
  <c r="DL263" i="21"/>
  <c r="BU263" i="21"/>
  <c r="OS263" i="21"/>
  <c r="PH263" i="21"/>
  <c r="FX263" i="21"/>
  <c r="K118" i="19"/>
  <c r="O117" i="19"/>
  <c r="DQ263" i="21"/>
  <c r="GA263" i="21"/>
  <c r="IB263" i="21"/>
  <c r="NA263" i="21"/>
  <c r="KL263" i="21"/>
  <c r="CF263" i="21"/>
  <c r="CY263" i="21"/>
  <c r="GF263" i="21"/>
  <c r="R263" i="21"/>
  <c r="JF263" i="21"/>
  <c r="EL263" i="21"/>
  <c r="JN263" i="21"/>
  <c r="HZ263" i="21"/>
  <c r="ML263" i="21"/>
  <c r="I20" i="63"/>
  <c r="E31" i="63"/>
  <c r="AR187" i="19"/>
  <c r="Z263" i="21"/>
  <c r="MN263" i="21"/>
  <c r="DW263" i="21"/>
  <c r="QQ263" i="21"/>
  <c r="BA263" i="21"/>
  <c r="OO263" i="21"/>
  <c r="MK263" i="21"/>
  <c r="K263" i="21"/>
  <c r="MG263" i="21"/>
  <c r="OB263" i="21"/>
  <c r="BT263" i="21"/>
  <c r="IG263" i="21"/>
  <c r="DP263" i="21"/>
  <c r="GJ263" i="21"/>
  <c r="L263" i="21"/>
  <c r="GH263" i="21"/>
  <c r="JJ263" i="21"/>
  <c r="BD263" i="21"/>
  <c r="IC263" i="21"/>
  <c r="OR263" i="21"/>
  <c r="AG263" i="21"/>
  <c r="OJ263" i="21"/>
  <c r="NL263" i="21"/>
  <c r="EG263" i="21"/>
  <c r="FD263" i="21"/>
  <c r="BE263" i="21"/>
  <c r="RO263" i="21"/>
  <c r="QW263" i="21"/>
  <c r="I263" i="21"/>
  <c r="RU263" i="21"/>
  <c r="QH263" i="21"/>
  <c r="QD263" i="21"/>
  <c r="JH263" i="21"/>
  <c r="NJ263" i="21"/>
  <c r="EU263" i="21"/>
  <c r="LN263" i="21"/>
  <c r="MH263" i="21"/>
  <c r="JA263" i="21"/>
  <c r="DS263" i="21"/>
  <c r="J263" i="21"/>
  <c r="GI263" i="21"/>
  <c r="FZ263" i="21"/>
  <c r="BX263" i="21"/>
  <c r="HJ263" i="21"/>
  <c r="LB263" i="21"/>
  <c r="DC263" i="21"/>
  <c r="AR185" i="19"/>
  <c r="HU263" i="21"/>
  <c r="II263" i="21"/>
  <c r="AK263" i="21"/>
  <c r="QR263" i="21"/>
  <c r="F63" i="18"/>
  <c r="F64" i="18" s="1"/>
  <c r="K167" i="19"/>
  <c r="M139" i="19"/>
  <c r="D70" i="2" s="1"/>
  <c r="B11" i="21" s="1"/>
  <c r="B27" i="21" s="1"/>
  <c r="M140" i="19"/>
  <c r="D71" i="2" s="1"/>
  <c r="B12" i="21" s="1"/>
  <c r="B28" i="21" s="1"/>
  <c r="M137" i="19"/>
  <c r="M138" i="19"/>
  <c r="D69" i="2" s="1"/>
  <c r="B10" i="21" s="1"/>
  <c r="B26" i="21" s="1"/>
  <c r="M141" i="19"/>
  <c r="D72" i="2" s="1"/>
  <c r="B13" i="21" s="1"/>
  <c r="LI263" i="21"/>
  <c r="FM263" i="21"/>
  <c r="PG263" i="21"/>
  <c r="PV263" i="21"/>
  <c r="AR263" i="21"/>
  <c r="MY263" i="21"/>
  <c r="DD263" i="21"/>
  <c r="KJ263" i="21"/>
  <c r="FA263" i="21"/>
  <c r="NQ263" i="21"/>
  <c r="LT263" i="21"/>
  <c r="LX263" i="21"/>
  <c r="BL263" i="21"/>
  <c r="AG176" i="19"/>
  <c r="E32" i="33"/>
  <c r="I21" i="33"/>
  <c r="R20" i="63"/>
  <c r="Z4" i="63" s="1"/>
  <c r="R19" i="63"/>
  <c r="Y6" i="63"/>
  <c r="E29" i="63"/>
  <c r="I19" i="63"/>
  <c r="OG263" i="21"/>
  <c r="CI263" i="21"/>
  <c r="AQ263" i="21"/>
  <c r="QC263" i="21"/>
  <c r="NR263" i="21"/>
  <c r="AT263" i="21"/>
  <c r="EM263" i="21"/>
  <c r="JS263" i="21"/>
  <c r="RS263" i="21"/>
  <c r="RE263" i="21"/>
  <c r="MA263" i="21"/>
  <c r="G263" i="21"/>
  <c r="DU263" i="21"/>
  <c r="DK263" i="21"/>
  <c r="QS263" i="21"/>
  <c r="EZ263" i="21"/>
  <c r="MP263" i="21"/>
  <c r="OU263" i="21"/>
  <c r="RY263" i="21"/>
  <c r="RN263" i="21"/>
  <c r="GD263" i="21"/>
  <c r="AE263" i="21"/>
  <c r="AU263" i="21"/>
  <c r="LH263" i="21"/>
  <c r="MU263" i="21"/>
  <c r="MF263" i="21"/>
  <c r="H263" i="21"/>
  <c r="LP263" i="21"/>
  <c r="NU263" i="21"/>
  <c r="HQ263" i="21"/>
  <c r="MQ263" i="21"/>
  <c r="QZ263" i="21"/>
  <c r="KE263" i="21"/>
  <c r="QA263" i="21"/>
  <c r="QN263" i="21"/>
  <c r="KZ263" i="21"/>
  <c r="CO263" i="21"/>
  <c r="RL263" i="21"/>
  <c r="AY263" i="21"/>
  <c r="N138" i="19"/>
  <c r="E69" i="2" s="1"/>
  <c r="C10" i="21" s="1"/>
  <c r="C26" i="21" s="1"/>
  <c r="F89" i="33"/>
  <c r="E87" i="21"/>
  <c r="E28" i="33"/>
  <c r="S19" i="33"/>
  <c r="I19" i="33"/>
  <c r="S20" i="33"/>
  <c r="QT263" i="21"/>
  <c r="N263" i="21"/>
  <c r="HC263" i="21"/>
  <c r="OY263" i="21"/>
  <c r="R20" i="33"/>
  <c r="Z4" i="33" s="1"/>
  <c r="R19" i="33"/>
  <c r="Y6" i="33"/>
  <c r="FH263" i="21"/>
  <c r="T263" i="21"/>
  <c r="ET263" i="21"/>
  <c r="PY263" i="21"/>
  <c r="IH263" i="21"/>
  <c r="NW263" i="21"/>
  <c r="GQ263" i="21"/>
  <c r="AO186" i="19"/>
  <c r="AO184" i="19"/>
  <c r="AO185" i="19"/>
  <c r="AO183" i="19"/>
  <c r="AO187" i="19"/>
  <c r="X263" i="21"/>
  <c r="LE263" i="21"/>
  <c r="KU263" i="21"/>
  <c r="AM263" i="21"/>
  <c r="RI263" i="21"/>
  <c r="FQ263" i="21"/>
  <c r="NX263" i="21"/>
  <c r="AL263" i="21"/>
  <c r="HN263" i="21"/>
  <c r="HP263" i="21"/>
  <c r="IJ263" i="21"/>
  <c r="MB263" i="21"/>
  <c r="IM263" i="21"/>
  <c r="CL263" i="21"/>
  <c r="AO175" i="19"/>
  <c r="AO176" i="19"/>
  <c r="AO174" i="19"/>
  <c r="AO172" i="19"/>
  <c r="AO173" i="19"/>
  <c r="S20" i="63"/>
  <c r="E28" i="63"/>
  <c r="S19" i="63"/>
  <c r="RQ263" i="21"/>
  <c r="IL263" i="21"/>
  <c r="IZ263" i="21"/>
  <c r="JT263" i="21"/>
  <c r="CK263" i="21"/>
  <c r="LF263" i="21"/>
  <c r="BZ263" i="21"/>
  <c r="QE263" i="21"/>
  <c r="BJ263" i="21"/>
  <c r="HF263" i="21"/>
  <c r="HG263" i="21"/>
  <c r="KH263" i="21"/>
  <c r="QJ263" i="21"/>
  <c r="FB263" i="21"/>
  <c r="ER263" i="21"/>
  <c r="EQ263" i="21"/>
  <c r="CD263" i="21"/>
  <c r="FV263" i="21"/>
  <c r="BY263" i="21"/>
  <c r="JW263" i="21"/>
  <c r="Y263" i="21"/>
  <c r="KC263" i="21"/>
  <c r="KT263" i="21"/>
  <c r="NZ263" i="21"/>
  <c r="OT263" i="21"/>
  <c r="OV263" i="21"/>
  <c r="FG263" i="21"/>
  <c r="AS263" i="21"/>
  <c r="AN263" i="21"/>
  <c r="GP263" i="21"/>
  <c r="GL263" i="21"/>
  <c r="KO263" i="21"/>
  <c r="LJ263" i="21"/>
  <c r="FY263" i="21"/>
  <c r="F263" i="21"/>
  <c r="JZ263" i="21"/>
  <c r="HY263" i="21"/>
  <c r="HR263" i="21"/>
  <c r="M263" i="21"/>
  <c r="N140" i="19"/>
  <c r="E71" i="2" s="1"/>
  <c r="C12" i="21" s="1"/>
  <c r="C28" i="21" s="1"/>
  <c r="AE36" i="33"/>
  <c r="W46" i="33"/>
  <c r="AC44" i="33" s="1"/>
  <c r="Y46" i="33"/>
  <c r="AC46" i="33" s="1"/>
  <c r="K59" i="33"/>
  <c r="X46" i="33"/>
  <c r="AC45" i="33" s="1"/>
  <c r="AH11" i="33"/>
  <c r="K58" i="33"/>
  <c r="X45" i="33"/>
  <c r="AB45" i="33" s="1"/>
  <c r="W45" i="33"/>
  <c r="AB44" i="33" s="1"/>
  <c r="Q44" i="33"/>
  <c r="W44" i="33"/>
  <c r="AA44" i="63"/>
  <c r="V50" i="63" s="1" a="1"/>
  <c r="AD96" i="63" a="1"/>
  <c r="BJ96" i="63" a="1"/>
  <c r="CP96" i="63" a="1"/>
  <c r="DV96" i="63" a="1"/>
  <c r="FB96" i="63" a="1"/>
  <c r="GH96" i="63" a="1"/>
  <c r="HN96" i="63" a="1"/>
  <c r="IT96" i="63" a="1"/>
  <c r="JZ96" i="63" a="1"/>
  <c r="LF96" i="63" a="1"/>
  <c r="ML96" i="63" a="1"/>
  <c r="NR96" i="63" a="1"/>
  <c r="OX96" i="63" a="1"/>
  <c r="QD96" i="63" a="1"/>
  <c r="RJ96" i="63" a="1"/>
  <c r="G96" i="63" a="1"/>
  <c r="AM96" i="63" a="1"/>
  <c r="BS96" i="63" a="1"/>
  <c r="CY96" i="63" a="1"/>
  <c r="EE96" i="63" a="1"/>
  <c r="FK96" i="63" a="1"/>
  <c r="GQ96" i="63" a="1"/>
  <c r="HW96" i="63" a="1"/>
  <c r="JC96" i="63" a="1"/>
  <c r="KI96" i="63" a="1"/>
  <c r="LO96" i="63" a="1"/>
  <c r="MU96" i="63" a="1"/>
  <c r="OA96" i="63" a="1"/>
  <c r="PG96" i="63" a="1"/>
  <c r="QM96" i="63" a="1"/>
  <c r="RS96" i="63" a="1"/>
  <c r="R136" i="63" a="1"/>
  <c r="AZ136" i="63" a="1"/>
  <c r="CQ136" i="63" a="1"/>
  <c r="EG136" i="63" a="1"/>
  <c r="FX136" i="63" a="1"/>
  <c r="HO136" i="63" a="1"/>
  <c r="JE136" i="63" a="1"/>
  <c r="KV136" i="63" a="1"/>
  <c r="MM136" i="63" a="1"/>
  <c r="OC136" i="63" a="1"/>
  <c r="PT136" i="63" a="1"/>
  <c r="RK136" i="63" a="1"/>
  <c r="W180" i="63" a="1"/>
  <c r="BM180" i="63" a="1"/>
  <c r="DD180" i="63" a="1"/>
  <c r="EU180" i="63" a="1"/>
  <c r="GK180" i="63" a="1"/>
  <c r="IB180" i="63" a="1"/>
  <c r="JS180" i="63" a="1"/>
  <c r="LI180" i="63" a="1"/>
  <c r="MZ180" i="63" a="1"/>
  <c r="OQ180" i="63" a="1"/>
  <c r="QG180" i="63" a="1"/>
  <c r="RX180" i="63" a="1"/>
  <c r="AJ225" i="63" a="1"/>
  <c r="CA225" i="63" a="1"/>
  <c r="DQ225" i="63" a="1"/>
  <c r="FH225" i="63" a="1"/>
  <c r="GY225" i="63" a="1"/>
  <c r="IO225" i="63" a="1"/>
  <c r="KF225" i="63" a="1"/>
  <c r="LW225" i="63" a="1"/>
  <c r="NM225" i="63" a="1"/>
  <c r="PD225" i="63" a="1"/>
  <c r="QU225" i="63" a="1"/>
  <c r="RB270" i="63" a="1"/>
  <c r="AK96" i="63" a="1"/>
  <c r="CW96" i="63" a="1"/>
  <c r="FI96" i="63" a="1"/>
  <c r="HU96" i="63" a="1"/>
  <c r="KG96" i="63" a="1"/>
  <c r="MS96" i="63" a="1"/>
  <c r="PE96" i="63" a="1"/>
  <c r="RQ96" i="63" a="1"/>
  <c r="BV136" i="63" a="1"/>
  <c r="GT136" i="63" a="1"/>
  <c r="LR136" i="63" a="1"/>
  <c r="QP136" i="63" a="1"/>
  <c r="CD180" i="63" a="1"/>
  <c r="HB180" i="63" a="1"/>
  <c r="LZ180" i="63" a="1"/>
  <c r="QX180" i="63" a="1"/>
  <c r="CL225" i="63" a="1"/>
  <c r="HJ225" i="63" a="1"/>
  <c r="MH225" i="63" a="1"/>
  <c r="RF225" i="63" a="1"/>
  <c r="F270" i="63" a="1"/>
  <c r="AL270" i="63" a="1"/>
  <c r="BR270" i="63" a="1"/>
  <c r="CX270" i="63" a="1"/>
  <c r="ED270" i="63" a="1"/>
  <c r="FJ270" i="63" a="1"/>
  <c r="GP270" i="63" a="1"/>
  <c r="HV270" i="63" a="1"/>
  <c r="JB270" i="63" a="1"/>
  <c r="KH270" i="63" a="1"/>
  <c r="LN270" i="63" a="1"/>
  <c r="MT270" i="63" a="1"/>
  <c r="NZ270" i="63" a="1"/>
  <c r="PJ270" i="63" a="1"/>
  <c r="RN270" i="63" a="1"/>
  <c r="AQ136" i="63" a="1"/>
  <c r="CG136" i="63" a="1"/>
  <c r="DX136" i="63" a="1"/>
  <c r="FO136" i="63" a="1"/>
  <c r="HE136" i="63" a="1"/>
  <c r="IV136" i="63" a="1"/>
  <c r="KM136" i="63" a="1"/>
  <c r="MC136" i="63" a="1"/>
  <c r="NT136" i="63" a="1"/>
  <c r="PK136" i="63" a="1"/>
  <c r="RA136" i="63" a="1"/>
  <c r="H180" i="63" a="1"/>
  <c r="AY180" i="63" a="1"/>
  <c r="CO180" i="63" a="1"/>
  <c r="EF180" i="63" a="1"/>
  <c r="FW180" i="63" a="1"/>
  <c r="HM180" i="63" a="1"/>
  <c r="JD180" i="63" a="1"/>
  <c r="KU180" i="63" a="1"/>
  <c r="MK180" i="63" a="1"/>
  <c r="OB180" i="63" a="1"/>
  <c r="PS180" i="63" a="1"/>
  <c r="RI180" i="63" a="1"/>
  <c r="U225" i="63" a="1"/>
  <c r="BL225" i="63" a="1"/>
  <c r="DC225" i="63" a="1"/>
  <c r="ES225" i="63" a="1"/>
  <c r="GJ225" i="63" a="1"/>
  <c r="IA225" i="63" a="1"/>
  <c r="JQ225" i="63" a="1"/>
  <c r="LH225" i="63" a="1"/>
  <c r="MY225" i="63" a="1"/>
  <c r="OO225" i="63" a="1"/>
  <c r="QF225" i="63" a="1"/>
  <c r="X96" i="63" a="1"/>
  <c r="CJ96" i="63" a="1"/>
  <c r="EV96" i="63" a="1"/>
  <c r="HH96" i="63" a="1"/>
  <c r="JT96" i="63" a="1"/>
  <c r="MF96" i="63" a="1"/>
  <c r="OR96" i="63" a="1"/>
  <c r="RD96" i="63" a="1"/>
  <c r="BR136" i="63" a="1"/>
  <c r="GP136" i="63" a="1"/>
  <c r="LN136" i="63" a="1"/>
  <c r="QL136" i="63" a="1"/>
  <c r="CP180" i="63" a="1"/>
  <c r="HN180" i="63" a="1"/>
  <c r="ML180" i="63" a="1"/>
  <c r="RJ180" i="63" a="1"/>
  <c r="CX225" i="63" a="1"/>
  <c r="HV225" i="63" a="1"/>
  <c r="MT225" i="63" a="1"/>
  <c r="RG225" i="63" a="1"/>
  <c r="G270" i="63" a="1"/>
  <c r="AM270" i="63" a="1"/>
  <c r="BS270" i="63" a="1"/>
  <c r="CY270" i="63" a="1"/>
  <c r="EE270" i="63" a="1"/>
  <c r="FK270" i="63" a="1"/>
  <c r="GQ270" i="63" a="1"/>
  <c r="HW270" i="63" a="1"/>
  <c r="JC270" i="63" a="1"/>
  <c r="KI270" i="63" a="1"/>
  <c r="LO270" i="63" a="1"/>
  <c r="MU270" i="63" a="1"/>
  <c r="OA270" i="63" a="1"/>
  <c r="PG270" i="63" a="1"/>
  <c r="QM270" i="63" a="1"/>
  <c r="RW270" i="63" a="1"/>
  <c r="CS96" i="63" a="1"/>
  <c r="HQ96" i="63" a="1"/>
  <c r="MO96" i="63" a="1"/>
  <c r="RM96" i="63" a="1"/>
  <c r="GL136" i="63" a="1"/>
  <c r="QH136" i="63" a="1"/>
  <c r="CJ136" i="63" a="1"/>
  <c r="FQ136" i="63" a="1"/>
  <c r="IY136" i="63" a="1"/>
  <c r="MF136" i="63" a="1"/>
  <c r="PM136" i="63" a="1"/>
  <c r="P180" i="63" a="1"/>
  <c r="CW180" i="63" a="1"/>
  <c r="GE180" i="63" a="1"/>
  <c r="JL180" i="63" a="1"/>
  <c r="MS180" i="63" a="1"/>
  <c r="QA180" i="63" a="1"/>
  <c r="AC225" i="63" a="1"/>
  <c r="DK225" i="63" a="1"/>
  <c r="GR225" i="63" a="1"/>
  <c r="JY225" i="63" a="1"/>
  <c r="NG225" i="63" a="1"/>
  <c r="QN225" i="63" a="1"/>
  <c r="KH180" i="63" a="1"/>
  <c r="FB225" i="63" a="1"/>
  <c r="E270" i="63" a="1"/>
  <c r="DM270" i="63" a="1"/>
  <c r="IC270" i="63" a="1"/>
  <c r="MS270" i="63" a="1"/>
  <c r="RI270" i="63" a="1"/>
  <c r="CF96" i="63" a="1"/>
  <c r="HD96" i="63" a="1"/>
  <c r="MB96" i="63" a="1"/>
  <c r="QZ96" i="63" a="1"/>
  <c r="FR136" i="63" a="1"/>
  <c r="PN136" i="63" a="1"/>
  <c r="RR180" i="63" a="1"/>
  <c r="AK270" i="63" a="1"/>
  <c r="FQ270" i="63" a="1"/>
  <c r="KW270" i="63" a="1"/>
  <c r="QK270" i="63" a="1"/>
  <c r="NM96" i="63" a="1"/>
  <c r="OC96" i="63" a="1"/>
  <c r="EO136" i="63" a="1"/>
  <c r="LD136" i="63" a="1"/>
  <c r="RS136" i="63" a="1"/>
  <c r="DX180" i="63" a="1"/>
  <c r="GV96" i="63" a="1"/>
  <c r="FA136" i="63" a="1"/>
  <c r="OB136" i="63" a="1"/>
  <c r="FH180" i="63" a="1"/>
  <c r="KK180" i="63" a="1"/>
  <c r="OS180" i="63" a="1"/>
  <c r="W225" i="63" a="1"/>
  <c r="EE225" i="63" a="1"/>
  <c r="IN225" i="63" a="1"/>
  <c r="MZ225" i="63" a="1"/>
  <c r="AO96" i="63" a="1"/>
  <c r="BJ136" i="63" a="1"/>
  <c r="LE136" i="63" a="1"/>
  <c r="AJ180" i="63" a="1"/>
  <c r="OT180" i="63" a="1"/>
  <c r="GX225" i="63" a="1"/>
  <c r="RT225" i="63" a="1"/>
  <c r="BU270" i="63" a="1"/>
  <c r="FD270" i="63" a="1"/>
  <c r="IJ270" i="63" a="1"/>
  <c r="AR96" i="63" a="1"/>
  <c r="CZ136" i="63" a="1"/>
  <c r="KN136" i="63" a="1"/>
  <c r="U180" i="63" a="1"/>
  <c r="FZ180" i="63" a="1"/>
  <c r="KM180" i="63" a="1"/>
  <c r="OY180" i="63" a="1"/>
  <c r="X225" i="63" a="1"/>
  <c r="EJ225" i="63" a="1"/>
  <c r="IR225" i="63" a="1"/>
  <c r="NA225" i="63" a="1"/>
  <c r="Y96" i="63" a="1"/>
  <c r="BT136" i="63" a="1"/>
  <c r="JH136" i="63" a="1"/>
  <c r="CP136" i="63" a="1"/>
  <c r="SD136" i="63" a="1"/>
  <c r="MY180" i="63" a="1"/>
  <c r="BS225" i="63" a="1"/>
  <c r="OV225" i="63" a="1"/>
  <c r="MW270" i="63" a="1"/>
  <c r="GJ180" i="63" a="1"/>
  <c r="JN136" i="63" a="1"/>
  <c r="ON180" i="63" a="1"/>
  <c r="FU270" i="63" a="1"/>
  <c r="NE270" i="63" a="1"/>
  <c r="EW96" i="63" a="1"/>
  <c r="II136" i="63" a="1"/>
  <c r="GT180" i="63" a="1"/>
  <c r="QF180" i="63" a="1"/>
  <c r="HR225" i="63" a="1"/>
  <c r="RD225" i="63" a="1"/>
  <c r="QB270" i="63" a="1"/>
  <c r="DY136" i="63" a="1"/>
  <c r="RT136" i="63" a="1"/>
  <c r="IL180" i="63" a="1"/>
  <c r="AH96" i="63" a="1"/>
  <c r="BN96" i="63" a="1"/>
  <c r="CT96" i="63" a="1"/>
  <c r="DZ96" i="63" a="1"/>
  <c r="FF96" i="63" a="1"/>
  <c r="GL96" i="63" a="1"/>
  <c r="HR96" i="63" a="1"/>
  <c r="IX96" i="63" a="1"/>
  <c r="KD96" i="63" a="1"/>
  <c r="LJ96" i="63" a="1"/>
  <c r="MP96" i="63" a="1"/>
  <c r="NV96" i="63" a="1"/>
  <c r="PB96" i="63" a="1"/>
  <c r="QH96" i="63" a="1"/>
  <c r="RN96" i="63" a="1"/>
  <c r="K96" i="63" a="1"/>
  <c r="AQ96" i="63" a="1"/>
  <c r="BW96" i="63" a="1"/>
  <c r="DC96" i="63" a="1"/>
  <c r="EI96" i="63" a="1"/>
  <c r="FO96" i="63" a="1"/>
  <c r="GU96" i="63" a="1"/>
  <c r="IA96" i="63" a="1"/>
  <c r="JG96" i="63" a="1"/>
  <c r="KM96" i="63" a="1"/>
  <c r="LS96" i="63" a="1"/>
  <c r="MY96" i="63" a="1"/>
  <c r="OE96" i="63" a="1"/>
  <c r="PK96" i="63" a="1"/>
  <c r="QQ96" i="63" a="1"/>
  <c r="RW96" i="63" a="1"/>
  <c r="V136" i="63" a="1"/>
  <c r="BE136" i="63" a="1"/>
  <c r="CV136" i="63" a="1"/>
  <c r="EM136" i="63" a="1"/>
  <c r="GC136" i="63" a="1"/>
  <c r="HT136" i="63" a="1"/>
  <c r="JK136" i="63" a="1"/>
  <c r="LA136" i="63" a="1"/>
  <c r="MR136" i="63" a="1"/>
  <c r="OI136" i="63" a="1"/>
  <c r="PY136" i="63" a="1"/>
  <c r="RP136" i="63" a="1"/>
  <c r="AB180" i="63" a="1"/>
  <c r="BS180" i="63" a="1"/>
  <c r="DI180" i="63" a="1"/>
  <c r="EZ180" i="63" a="1"/>
  <c r="GQ180" i="63" a="1"/>
  <c r="IG180" i="63" a="1"/>
  <c r="JX180" i="63" a="1"/>
  <c r="LO180" i="63" a="1"/>
  <c r="NE180" i="63" a="1"/>
  <c r="OV180" i="63" a="1"/>
  <c r="QM180" i="63" a="1"/>
  <c r="SC180" i="63" a="1"/>
  <c r="AO225" i="63" a="1"/>
  <c r="CF225" i="63" a="1"/>
  <c r="DW225" i="63" a="1"/>
  <c r="FM225" i="63" a="1"/>
  <c r="HD225" i="63" a="1"/>
  <c r="IU225" i="63" a="1"/>
  <c r="KK225" i="63" a="1"/>
  <c r="MB225" i="63" a="1"/>
  <c r="NS225" i="63" a="1"/>
  <c r="PI225" i="63" a="1"/>
  <c r="QZ225" i="63" a="1"/>
  <c r="RJ270" i="63" a="1"/>
  <c r="AS96" i="63" a="1"/>
  <c r="DE96" i="63" a="1"/>
  <c r="FQ96" i="63" a="1"/>
  <c r="IC96" i="63" a="1"/>
  <c r="KO96" i="63" a="1"/>
  <c r="NA96" i="63" a="1"/>
  <c r="PM96" i="63" a="1"/>
  <c r="RY96" i="63" a="1"/>
  <c r="CL136" i="63" a="1"/>
  <c r="HJ136" i="63" a="1"/>
  <c r="MH136" i="63" a="1"/>
  <c r="RF136" i="63" a="1"/>
  <c r="CT180" i="63" a="1"/>
  <c r="HR180" i="63" a="1"/>
  <c r="MP180" i="63" a="1"/>
  <c r="RN180" i="63" a="1"/>
  <c r="DB225" i="63" a="1"/>
  <c r="HZ225" i="63" a="1"/>
  <c r="MX225" i="63" a="1"/>
  <c r="RJ225" i="63" a="1"/>
  <c r="J270" i="63" a="1"/>
  <c r="AP270" i="63" a="1"/>
  <c r="BV270" i="63" a="1"/>
  <c r="DB270" i="63" a="1"/>
  <c r="EH270" i="63" a="1"/>
  <c r="FN270" i="63" a="1"/>
  <c r="GT270" i="63" a="1"/>
  <c r="HZ270" i="63" a="1"/>
  <c r="JF270" i="63" a="1"/>
  <c r="KL270" i="63" a="1"/>
  <c r="LR270" i="63" a="1"/>
  <c r="MX270" i="63" a="1"/>
  <c r="OD270" i="63" a="1"/>
  <c r="PN270" i="63" a="1"/>
  <c r="RV270" i="63" a="1"/>
  <c r="AV136" i="63" a="1"/>
  <c r="CM136" i="63" a="1"/>
  <c r="EC136" i="63" a="1"/>
  <c r="FT136" i="63" a="1"/>
  <c r="HK136" i="63" a="1"/>
  <c r="JA136" i="63" a="1"/>
  <c r="KR136" i="63" a="1"/>
  <c r="MI136" i="63" a="1"/>
  <c r="NY136" i="63" a="1"/>
  <c r="PP136" i="63" a="1"/>
  <c r="RG136" i="63" a="1"/>
  <c r="M180" i="63" a="1"/>
  <c r="BD180" i="63" a="1"/>
  <c r="CU180" i="63" a="1"/>
  <c r="EK180" i="63" a="1"/>
  <c r="GB180" i="63" a="1"/>
  <c r="HS180" i="63" a="1"/>
  <c r="JI180" i="63" a="1"/>
  <c r="KZ180" i="63" a="1"/>
  <c r="MQ180" i="63" a="1"/>
  <c r="OG180" i="63" a="1"/>
  <c r="PX180" i="63" a="1"/>
  <c r="RO180" i="63" a="1"/>
  <c r="AA225" i="63" a="1"/>
  <c r="BQ225" i="63" a="1"/>
  <c r="DH225" i="63" a="1"/>
  <c r="EY225" i="63" a="1"/>
  <c r="GO225" i="63" a="1"/>
  <c r="IF225" i="63" a="1"/>
  <c r="JW225" i="63" a="1"/>
  <c r="LM225" i="63" a="1"/>
  <c r="ND225" i="63" a="1"/>
  <c r="OU225" i="63" a="1"/>
  <c r="QK225" i="63" a="1"/>
  <c r="AF96" i="63" a="1"/>
  <c r="CR96" i="63" a="1"/>
  <c r="FD96" i="63" a="1"/>
  <c r="HP96" i="63" a="1"/>
  <c r="KB96" i="63" a="1"/>
  <c r="MN96" i="63" a="1"/>
  <c r="OZ96" i="63" a="1"/>
  <c r="RL96" i="63" a="1"/>
  <c r="CH136" i="63" a="1"/>
  <c r="HF136" i="63" a="1"/>
  <c r="MD136" i="63" a="1"/>
  <c r="RB136" i="63" a="1"/>
  <c r="DF180" i="63" a="1"/>
  <c r="ID180" i="63" a="1"/>
  <c r="NB180" i="63" a="1"/>
  <c r="RZ180" i="63" a="1"/>
  <c r="DN225" i="63" a="1"/>
  <c r="IL225" i="63" a="1"/>
  <c r="NJ225" i="63" a="1"/>
  <c r="RK225" i="63" a="1"/>
  <c r="K270" i="63" a="1"/>
  <c r="AQ270" i="63" a="1"/>
  <c r="BW270" i="63" a="1"/>
  <c r="DC270" i="63" a="1"/>
  <c r="EI270" i="63" a="1"/>
  <c r="FO270" i="63" a="1"/>
  <c r="GU270" i="63" a="1"/>
  <c r="IA270" i="63" a="1"/>
  <c r="JG270" i="63" a="1"/>
  <c r="KM270" i="63" a="1"/>
  <c r="LS270" i="63" a="1"/>
  <c r="MY270" i="63" a="1"/>
  <c r="OE270" i="63" a="1"/>
  <c r="PK270" i="63" a="1"/>
  <c r="QQ270" i="63" a="1"/>
  <c r="SA270" i="63" a="1"/>
  <c r="DI96" i="63" a="1"/>
  <c r="IG96" i="63" a="1"/>
  <c r="NE96" i="63" a="1"/>
  <c r="SC96" i="63" a="1"/>
  <c r="HR136" i="63" a="1"/>
  <c r="RN136" i="63" a="1"/>
  <c r="CU136" i="63" a="1"/>
  <c r="GB136" i="63" a="1"/>
  <c r="JI136" i="63" a="1"/>
  <c r="MQ136" i="63" a="1"/>
  <c r="PX136" i="63" a="1"/>
  <c r="AA180" i="63" a="1"/>
  <c r="DH180" i="63" a="1"/>
  <c r="GO180" i="63" a="1"/>
  <c r="JW180" i="63" a="1"/>
  <c r="ND180" i="63" a="1"/>
  <c r="QK180" i="63" a="1"/>
  <c r="AN225" i="63" a="1"/>
  <c r="DU225" i="63" a="1"/>
  <c r="HC225" i="63" a="1"/>
  <c r="KJ225" i="63" a="1"/>
  <c r="NQ225" i="63" a="1"/>
  <c r="QY225" i="63" a="1"/>
  <c r="MT180" i="63" a="1"/>
  <c r="HN225" i="63" a="1"/>
  <c r="U270" i="63" a="1"/>
  <c r="EC270" i="63" a="1"/>
  <c r="IS270" i="63" a="1"/>
  <c r="NI270" i="63" a="1"/>
  <c r="RY270" i="63" a="1"/>
  <c r="CV96" i="63" a="1"/>
  <c r="HT96" i="63" a="1"/>
  <c r="MR96" i="63" a="1"/>
  <c r="RP96" i="63" a="1"/>
  <c r="GX136" i="63" a="1"/>
  <c r="QT136" i="63" a="1"/>
  <c r="GH225" i="63" a="1"/>
  <c r="BA270" i="63" a="1"/>
  <c r="GG270" i="63" a="1"/>
  <c r="LM270" i="63" a="1"/>
  <c r="RA270" i="63" a="1"/>
  <c r="RH96" i="63" a="1"/>
  <c r="RX96" i="63" a="1"/>
  <c r="FB136" i="63" a="1"/>
  <c r="MZ136" i="63" a="1"/>
  <c r="AE180" i="63" a="1"/>
  <c r="EM180" i="63" a="1"/>
  <c r="MG96" i="63" a="1"/>
  <c r="FW136" i="63" a="1"/>
  <c r="PQ136" i="63" a="1"/>
  <c r="GN180" i="63" a="1"/>
  <c r="KW180" i="63" a="1"/>
  <c r="PI180" i="63" a="1"/>
  <c r="AI225" i="63" a="1"/>
  <c r="EU225" i="63" a="1"/>
  <c r="JC225" i="63" a="1"/>
  <c r="NL225" i="63" a="1"/>
  <c r="EJ96" i="63" a="1"/>
  <c r="CE136" i="63" a="1"/>
  <c r="LZ136" i="63" a="1"/>
  <c r="BP180" i="63" a="1"/>
  <c r="PJ180" i="63" a="1"/>
  <c r="KT225" i="63" a="1"/>
  <c r="SC225" i="63" a="1"/>
  <c r="CF270" i="63" a="1"/>
  <c r="FM270" i="63" a="1"/>
  <c r="IV270" i="63" a="1"/>
  <c r="BX96" i="63" a="1"/>
  <c r="EP136" i="63" a="1"/>
  <c r="LF136" i="63" a="1"/>
  <c r="BA180" i="63" a="1"/>
  <c r="GS180" i="63" a="1"/>
  <c r="LA180" i="63" a="1"/>
  <c r="PK180" i="63" a="1"/>
  <c r="AM225" i="63" a="1"/>
  <c r="EV225" i="63" a="1"/>
  <c r="JH225" i="63" a="1"/>
  <c r="NP225" i="63" a="1"/>
  <c r="BE96" i="63" a="1"/>
  <c r="CO136" i="63" a="1"/>
  <c r="JZ136" i="63" a="1"/>
  <c r="FP136" i="63" a="1"/>
  <c r="Y180" i="63" a="1"/>
  <c r="NX180" i="63" a="1"/>
  <c r="DJ225" i="63" a="1"/>
  <c r="PN225" i="63" a="1"/>
  <c r="NL270" i="63" a="1"/>
  <c r="DP270" i="63" a="1"/>
  <c r="KY136" i="63" a="1"/>
  <c r="N225" i="63" a="1"/>
  <c r="GZ270" i="63" a="1"/>
  <c r="OC270" i="63" a="1"/>
  <c r="JX96" i="63" a="1"/>
  <c r="LI136" i="63" a="1"/>
  <c r="HO180" i="63" a="1"/>
  <c r="RE180" i="63" a="1"/>
  <c r="IM225" i="63" a="1"/>
  <c r="Q270" i="63" a="1"/>
  <c r="RM270" i="63" a="1"/>
  <c r="FL136" i="63" a="1"/>
  <c r="V180" i="63" a="1"/>
  <c r="KF180" i="63" a="1"/>
  <c r="F96" i="63" a="1"/>
  <c r="AL96" i="63" a="1"/>
  <c r="BR96" i="63" a="1"/>
  <c r="CX96" i="63" a="1"/>
  <c r="ED96" i="63" a="1"/>
  <c r="FJ96" i="63" a="1"/>
  <c r="GP96" i="63" a="1"/>
  <c r="HV96" i="63" a="1"/>
  <c r="JB96" i="63" a="1"/>
  <c r="KH96" i="63" a="1"/>
  <c r="LN96" i="63" a="1"/>
  <c r="MT96" i="63" a="1"/>
  <c r="NZ96" i="63" a="1"/>
  <c r="PF96" i="63" a="1"/>
  <c r="QL96" i="63" a="1"/>
  <c r="RR96" i="63" a="1"/>
  <c r="O96" i="63" a="1"/>
  <c r="AU96" i="63" a="1"/>
  <c r="CA96" i="63" a="1"/>
  <c r="DG96" i="63" a="1"/>
  <c r="EM96" i="63" a="1"/>
  <c r="FS96" i="63" a="1"/>
  <c r="GY96" i="63" a="1"/>
  <c r="IE96" i="63" a="1"/>
  <c r="JK96" i="63" a="1"/>
  <c r="KQ96" i="63" a="1"/>
  <c r="LW96" i="63" a="1"/>
  <c r="NC96" i="63" a="1"/>
  <c r="OI96" i="63" a="1"/>
  <c r="PO96" i="63" a="1"/>
  <c r="QU96" i="63" a="1"/>
  <c r="SA96" i="63" a="1"/>
  <c r="G136" i="63" a="1"/>
  <c r="BK136" i="63" a="1"/>
  <c r="DA136" i="63" a="1"/>
  <c r="ER136" i="63" a="1"/>
  <c r="GI136" i="63" a="1"/>
  <c r="HY136" i="63" a="1"/>
  <c r="JP136" i="63" a="1"/>
  <c r="LG136" i="63" a="1"/>
  <c r="MW136" i="63" a="1"/>
  <c r="ON136" i="63" a="1"/>
  <c r="QE136" i="63" a="1"/>
  <c r="RU136" i="63" a="1"/>
  <c r="AG180" i="63" a="1"/>
  <c r="BX180" i="63" a="1"/>
  <c r="DO180" i="63" a="1"/>
  <c r="FE180" i="63" a="1"/>
  <c r="GV180" i="63" a="1"/>
  <c r="IM180" i="63" a="1"/>
  <c r="KC180" i="63" a="1"/>
  <c r="LT180" i="63" a="1"/>
  <c r="NK180" i="63" a="1"/>
  <c r="PA180" i="63" a="1"/>
  <c r="QR180" i="63" a="1"/>
  <c r="D225" i="63" a="1"/>
  <c r="AU225" i="63" a="1"/>
  <c r="CK225" i="63" a="1"/>
  <c r="EB225" i="63" a="1"/>
  <c r="FS225" i="63" a="1"/>
  <c r="HI225" i="63" a="1"/>
  <c r="IZ225" i="63" a="1"/>
  <c r="KQ225" i="63" a="1"/>
  <c r="MG225" i="63" a="1"/>
  <c r="NX225" i="63" a="1"/>
  <c r="PO225" i="63" a="1"/>
  <c r="RE225" i="63" a="1"/>
  <c r="RR270" i="63" a="1"/>
  <c r="BA96" i="63" a="1"/>
  <c r="DM96" i="63" a="1"/>
  <c r="FY96" i="63" a="1"/>
  <c r="IK96" i="63" a="1"/>
  <c r="KW96" i="63" a="1"/>
  <c r="NI96" i="63" a="1"/>
  <c r="PU96" i="63" a="1"/>
  <c r="SG96" i="63" a="1"/>
  <c r="DB136" i="63" a="1"/>
  <c r="HZ136" i="63" a="1"/>
  <c r="MX136" i="63" a="1"/>
  <c r="RV136" i="63" a="1"/>
  <c r="DJ180" i="63" a="1"/>
  <c r="IH180" i="63" a="1"/>
  <c r="NF180" i="63" a="1"/>
  <c r="SD180" i="63" a="1"/>
  <c r="DR225" i="63" a="1"/>
  <c r="IP225" i="63" a="1"/>
  <c r="NN225" i="63" a="1"/>
  <c r="RN225" i="63" a="1"/>
  <c r="N270" i="63" a="1"/>
  <c r="AT270" i="63" a="1"/>
  <c r="BZ270" i="63" a="1"/>
  <c r="DF270" i="63" a="1"/>
  <c r="EL270" i="63" a="1"/>
  <c r="FR270" i="63" a="1"/>
  <c r="GX270" i="63" a="1"/>
  <c r="ID270" i="63" a="1"/>
  <c r="JJ270" i="63" a="1"/>
  <c r="KP270" i="63" a="1"/>
  <c r="LV270" i="63" a="1"/>
  <c r="NB270" i="63" a="1"/>
  <c r="OH270" i="63" a="1"/>
  <c r="PR270" i="63" a="1"/>
  <c r="SD270" i="63" a="1"/>
  <c r="BA136" i="63" a="1"/>
  <c r="CR136" i="63" a="1"/>
  <c r="EI136" i="63" a="1"/>
  <c r="FY136" i="63" a="1"/>
  <c r="HP136" i="63" a="1"/>
  <c r="JG136" i="63" a="1"/>
  <c r="KW136" i="63" a="1"/>
  <c r="MN136" i="63" a="1"/>
  <c r="OE136" i="63" a="1"/>
  <c r="PU136" i="63" a="1"/>
  <c r="RL136" i="63" a="1"/>
  <c r="S180" i="63" a="1"/>
  <c r="BI180" i="63" a="1"/>
  <c r="CZ180" i="63" a="1"/>
  <c r="EQ180" i="63" a="1"/>
  <c r="GG180" i="63" a="1"/>
  <c r="HX180" i="63" a="1"/>
  <c r="JO180" i="63" a="1"/>
  <c r="LE180" i="63" a="1"/>
  <c r="MV180" i="63" a="1"/>
  <c r="OM180" i="63" a="1"/>
  <c r="QC180" i="63" a="1"/>
  <c r="RT180" i="63" a="1"/>
  <c r="AF225" i="63" a="1"/>
  <c r="BW225" i="63" a="1"/>
  <c r="DM225" i="63" a="1"/>
  <c r="FD225" i="63" a="1"/>
  <c r="GU225" i="63" a="1"/>
  <c r="IK225" i="63" a="1"/>
  <c r="KB225" i="63" a="1"/>
  <c r="LS225" i="63" a="1"/>
  <c r="NI225" i="63" a="1"/>
  <c r="OZ225" i="63" a="1"/>
  <c r="QQ225" i="63" a="1"/>
  <c r="AN96" i="63" a="1"/>
  <c r="CZ96" i="63" a="1"/>
  <c r="FL96" i="63" a="1"/>
  <c r="HX96" i="63" a="1"/>
  <c r="KJ96" i="63" a="1"/>
  <c r="MV96" i="63" a="1"/>
  <c r="PH96" i="63" a="1"/>
  <c r="RT96" i="63" a="1"/>
  <c r="CX136" i="63" a="1"/>
  <c r="HV136" i="63" a="1"/>
  <c r="MT136" i="63" a="1"/>
  <c r="RR136" i="63" a="1"/>
  <c r="DV180" i="63" a="1"/>
  <c r="IT180" i="63" a="1"/>
  <c r="NR180" i="63" a="1"/>
  <c r="F225" i="63" a="1"/>
  <c r="ED225" i="63" a="1"/>
  <c r="JB225" i="63" a="1"/>
  <c r="NZ225" i="63" a="1"/>
  <c r="RO225" i="63" a="1"/>
  <c r="O270" i="63" a="1"/>
  <c r="AU270" i="63" a="1"/>
  <c r="CA270" i="63" a="1"/>
  <c r="DG270" i="63" a="1"/>
  <c r="EM270" i="63" a="1"/>
  <c r="FS270" i="63" a="1"/>
  <c r="GY270" i="63" a="1"/>
  <c r="IE270" i="63" a="1"/>
  <c r="JK270" i="63" a="1"/>
  <c r="KQ270" i="63" a="1"/>
  <c r="LW270" i="63" a="1"/>
  <c r="NC270" i="63" a="1"/>
  <c r="OI270" i="63" a="1"/>
  <c r="PO270" i="63" a="1"/>
  <c r="QU270" i="63" a="1"/>
  <c r="SE270" i="63" a="1"/>
  <c r="DY96" i="63" a="1"/>
  <c r="IW96" i="63" a="1"/>
  <c r="NU96" i="63" a="1"/>
  <c r="K136" i="63" a="1"/>
  <c r="IX136" i="63" a="1"/>
  <c r="X136" i="63" a="1"/>
  <c r="DE136" i="63" a="1"/>
  <c r="GM136" i="63" a="1"/>
  <c r="JT136" i="63" a="1"/>
  <c r="NA136" i="63" a="1"/>
  <c r="QI136" i="63" a="1"/>
  <c r="AK180" i="63" a="1"/>
  <c r="DS180" i="63" a="1"/>
  <c r="GZ180" i="63" a="1"/>
  <c r="KG180" i="63" a="1"/>
  <c r="NO180" i="63" a="1"/>
  <c r="QV180" i="63" a="1"/>
  <c r="AY225" i="63" a="1"/>
  <c r="EF225" i="63" a="1"/>
  <c r="HM225" i="63" a="1"/>
  <c r="KU225" i="63" a="1"/>
  <c r="OB225" i="63" a="1"/>
  <c r="F180" i="63" a="1"/>
  <c r="PF180" i="63" a="1"/>
  <c r="JZ225" i="63" a="1"/>
  <c r="AC270" i="63" a="1"/>
  <c r="ES270" i="63" a="1"/>
  <c r="JI270" i="63" a="1"/>
  <c r="NY270" i="63" a="1"/>
  <c r="SG270" i="63" a="1"/>
  <c r="DL96" i="63" a="1"/>
  <c r="IJ96" i="63" a="1"/>
  <c r="NH96" i="63" a="1"/>
  <c r="SF96" i="63" a="1"/>
  <c r="ID136" i="63" a="1"/>
  <c r="RZ136" i="63" a="1"/>
  <c r="IT225" i="63" a="1"/>
  <c r="BQ270" i="63" a="1"/>
  <c r="GW270" i="63" a="1"/>
  <c r="MC270" i="63" a="1"/>
  <c r="RQ270" i="63" a="1"/>
  <c r="I96" i="63" a="1"/>
  <c r="D136" i="63" a="1"/>
  <c r="FV136" i="63" a="1"/>
  <c r="NQ136" i="63" a="1"/>
  <c r="AQ180" i="63" a="1"/>
  <c r="FC180" i="63" a="1"/>
  <c r="QB96" i="63" a="1"/>
  <c r="HL136" i="63" a="1"/>
  <c r="QM136" i="63" a="1"/>
  <c r="HD180" i="63" a="1"/>
  <c r="LL180" i="63" a="1"/>
  <c r="PU180" i="63" a="1"/>
  <c r="AW225" i="63" a="1"/>
  <c r="FG225" i="63" a="1"/>
  <c r="JS225" i="63" a="1"/>
  <c r="OA225" i="63" a="1"/>
  <c r="JU96" i="63" a="1"/>
  <c r="DT136" i="63" a="1"/>
  <c r="MU136" i="63" a="1"/>
  <c r="DM180" i="63" a="1"/>
  <c r="PV180" i="63" a="1"/>
  <c r="LJ225" i="63" a="1"/>
  <c r="I270" i="63" a="1"/>
  <c r="CR270" i="63" a="1"/>
  <c r="FX270" i="63" a="1"/>
  <c r="JE270" i="63" a="1"/>
  <c r="HI96" i="63" a="1"/>
  <c r="FK136" i="63" a="1"/>
  <c r="MA136" i="63" a="1"/>
  <c r="CH180" i="63" a="1"/>
  <c r="HE180" i="63" a="1"/>
  <c r="LQ180" i="63" a="1"/>
  <c r="PY180" i="63" a="1"/>
  <c r="BC225" i="63" a="1"/>
  <c r="FK225" i="63" a="1"/>
  <c r="JT225" i="63" a="1"/>
  <c r="OF225" i="63" a="1"/>
  <c r="DT96" i="63" a="1"/>
  <c r="DJ136" i="63" a="1"/>
  <c r="KU136" i="63" a="1"/>
  <c r="KC136" i="63" a="1"/>
  <c r="DB180" i="63" a="1"/>
  <c r="OP180" i="63" a="1"/>
  <c r="FE225" i="63" a="1"/>
  <c r="RL225" i="63" a="1"/>
  <c r="OJ270" i="63" a="1"/>
  <c r="PA270" i="63" a="1"/>
  <c r="OA136" i="63" a="1"/>
  <c r="FQ225" i="63" a="1"/>
  <c r="IB270" i="63" a="1"/>
  <c r="OR270" i="63" a="1"/>
  <c r="PI96" i="63" a="1"/>
  <c r="PH136" i="63" a="1"/>
  <c r="IK180" i="63" a="1"/>
  <c r="Q225" i="63" a="1"/>
  <c r="JI225" i="63" a="1"/>
  <c r="AJ270" i="63" a="1"/>
  <c r="CK96" i="63" a="1"/>
  <c r="HA136" i="63" a="1"/>
  <c r="AU180" i="63" a="1"/>
  <c r="LG180" i="63" a="1"/>
  <c r="N96" i="63" a="1"/>
  <c r="AT96" i="63" a="1"/>
  <c r="BZ96" i="63" a="1"/>
  <c r="DF96" i="63" a="1"/>
  <c r="EL96" i="63" a="1"/>
  <c r="FR96" i="63" a="1"/>
  <c r="GX96" i="63" a="1"/>
  <c r="ID96" i="63" a="1"/>
  <c r="JJ96" i="63" a="1"/>
  <c r="KP96" i="63" a="1"/>
  <c r="LV96" i="63" a="1"/>
  <c r="NB96" i="63" a="1"/>
  <c r="OH96" i="63" a="1"/>
  <c r="PN96" i="63" a="1"/>
  <c r="QT96" i="63" a="1"/>
  <c r="RZ96" i="63" a="1"/>
  <c r="W96" i="63" a="1"/>
  <c r="BC96" i="63" a="1"/>
  <c r="CI96" i="63" a="1"/>
  <c r="DO96" i="63" a="1"/>
  <c r="EU96" i="63" a="1"/>
  <c r="GA96" i="63" a="1"/>
  <c r="HG96" i="63" a="1"/>
  <c r="IM96" i="63" a="1"/>
  <c r="JS96" i="63" a="1"/>
  <c r="KY96" i="63" a="1"/>
  <c r="ME96" i="63" a="1"/>
  <c r="NK96" i="63" a="1"/>
  <c r="OQ96" i="63" a="1"/>
  <c r="PW96" i="63" a="1"/>
  <c r="RC96" i="63" a="1"/>
  <c r="B136" i="63" a="1"/>
  <c r="AE136" i="63" a="1"/>
  <c r="BU136" i="63" a="1"/>
  <c r="DL136" i="63" a="1"/>
  <c r="FC136" i="63" a="1"/>
  <c r="GS136" i="63" a="1"/>
  <c r="IJ136" i="63" a="1"/>
  <c r="KA136" i="63" a="1"/>
  <c r="LQ136" i="63" a="1"/>
  <c r="NH136" i="63" a="1"/>
  <c r="OY136" i="63" a="1"/>
  <c r="QO136" i="63" a="1"/>
  <c r="SF136" i="63" a="1"/>
  <c r="AR180" i="63" a="1"/>
  <c r="CI180" i="63" a="1"/>
  <c r="DY180" i="63" a="1"/>
  <c r="FP180" i="63" a="1"/>
  <c r="HG180" i="63" a="1"/>
  <c r="IW180" i="63" a="1"/>
  <c r="KN180" i="63" a="1"/>
  <c r="ME180" i="63" a="1"/>
  <c r="NU180" i="63" a="1"/>
  <c r="PL180" i="63" a="1"/>
  <c r="RC180" i="63" a="1"/>
  <c r="O225" i="63" a="1"/>
  <c r="BE225" i="63" a="1"/>
  <c r="CV225" i="63" a="1"/>
  <c r="EM225" i="63" a="1"/>
  <c r="GC225" i="63" a="1"/>
  <c r="HT225" i="63" a="1"/>
  <c r="JK225" i="63" a="1"/>
  <c r="LA225" i="63" a="1"/>
  <c r="MR225" i="63" a="1"/>
  <c r="OI225" i="63" a="1"/>
  <c r="PY225" i="63" a="1"/>
  <c r="PZ270" i="63" a="1"/>
  <c r="E96" i="63" a="1"/>
  <c r="BQ96" i="63" a="1"/>
  <c r="EC96" i="63" a="1"/>
  <c r="GO96" i="63" a="1"/>
  <c r="JA96" i="63" a="1"/>
  <c r="LM96" i="63" a="1"/>
  <c r="NY96" i="63" a="1"/>
  <c r="QK96" i="63" a="1"/>
  <c r="T136" i="63" a="1"/>
  <c r="EH136" i="63" a="1"/>
  <c r="JF136" i="63" a="1"/>
  <c r="OD136" i="63" a="1"/>
  <c r="R180" i="63" a="1"/>
  <c r="EP180" i="63" a="1"/>
  <c r="JN180" i="63" a="1"/>
  <c r="OL180" i="63" a="1"/>
  <c r="Z225" i="63" a="1"/>
  <c r="EX225" i="63" a="1"/>
  <c r="JV225" i="63" a="1"/>
  <c r="OT225" i="63" a="1"/>
  <c r="RV225" i="63" a="1"/>
  <c r="V270" i="63" a="1"/>
  <c r="BB270" i="63" a="1"/>
  <c r="CH270" i="63" a="1"/>
  <c r="DN270" i="63" a="1"/>
  <c r="ET270" i="63" a="1"/>
  <c r="FZ270" i="63" a="1"/>
  <c r="HF270" i="63" a="1"/>
  <c r="IL270" i="63" a="1"/>
  <c r="JR270" i="63" a="1"/>
  <c r="KX270" i="63" a="1"/>
  <c r="MD270" i="63" a="1"/>
  <c r="NJ270" i="63" a="1"/>
  <c r="OP270" i="63" a="1"/>
  <c r="QD270" i="63" a="1"/>
  <c r="O136" i="63" a="1"/>
  <c r="BL136" i="63" a="1"/>
  <c r="DC136" i="63" a="1"/>
  <c r="ES136" i="63" a="1"/>
  <c r="GJ136" i="63" a="1"/>
  <c r="IA136" i="63" a="1"/>
  <c r="JQ136" i="63" a="1"/>
  <c r="LH136" i="63" a="1"/>
  <c r="MY136" i="63" a="1"/>
  <c r="OO136" i="63" a="1"/>
  <c r="QF136" i="63" a="1"/>
  <c r="RW136" i="63" a="1"/>
  <c r="AC180" i="63" a="1"/>
  <c r="BT180" i="63" a="1"/>
  <c r="DK180" i="63" a="1"/>
  <c r="FA180" i="63" a="1"/>
  <c r="GR180" i="63" a="1"/>
  <c r="II180" i="63" a="1"/>
  <c r="JY180" i="63" a="1"/>
  <c r="LP180" i="63" a="1"/>
  <c r="NG180" i="63" a="1"/>
  <c r="OW180" i="63" a="1"/>
  <c r="QN180" i="63" a="1"/>
  <c r="SE180" i="63" a="1"/>
  <c r="AQ225" i="63" a="1"/>
  <c r="CG225" i="63" a="1"/>
  <c r="DX225" i="63" a="1"/>
  <c r="FO225" i="63" a="1"/>
  <c r="HE225" i="63" a="1"/>
  <c r="IV225" i="63" a="1"/>
  <c r="KM225" i="63" a="1"/>
  <c r="MC225" i="63" a="1"/>
  <c r="NT225" i="63" a="1"/>
  <c r="PK225" i="63" a="1"/>
  <c r="RA225" i="63" a="1"/>
  <c r="BD96" i="63" a="1"/>
  <c r="DP96" i="63" a="1"/>
  <c r="GB96" i="63" a="1"/>
  <c r="IN96" i="63" a="1"/>
  <c r="KZ96" i="63" a="1"/>
  <c r="NL96" i="63" a="1"/>
  <c r="PX96" i="63" a="1"/>
  <c r="C136" i="63" a="1"/>
  <c r="ED136" i="63" a="1"/>
  <c r="JB136" i="63" a="1"/>
  <c r="NZ136" i="63" a="1"/>
  <c r="AD180" i="63" a="1"/>
  <c r="FB180" i="63" a="1"/>
  <c r="JZ180" i="63" a="1"/>
  <c r="OX180" i="63" a="1"/>
  <c r="AL225" i="63" a="1"/>
  <c r="FJ225" i="63" a="1"/>
  <c r="KH225" i="63" a="1"/>
  <c r="PF225" i="63" a="1"/>
  <c r="RW225" i="63" a="1"/>
  <c r="W270" i="63" a="1"/>
  <c r="BC270" i="63" a="1"/>
  <c r="CI270" i="63" a="1"/>
  <c r="DO270" i="63" a="1"/>
  <c r="EU270" i="63" a="1"/>
  <c r="GA270" i="63" a="1"/>
  <c r="HG270" i="63" a="1"/>
  <c r="IM270" i="63" a="1"/>
  <c r="JS270" i="63" a="1"/>
  <c r="KY270" i="63" a="1"/>
  <c r="ME270" i="63" a="1"/>
  <c r="NK270" i="63" a="1"/>
  <c r="OQ270" i="63" a="1"/>
  <c r="PW270" i="63" a="1"/>
  <c r="RC270" i="63" a="1"/>
  <c r="AG96" i="63" a="1"/>
  <c r="FE96" i="63" a="1"/>
  <c r="KC96" i="63" a="1"/>
  <c r="PA96" i="63" a="1"/>
  <c r="BN136" i="63" a="1"/>
  <c r="LJ136" i="63" a="1"/>
  <c r="AS136" i="63" a="1"/>
  <c r="EA136" i="63" a="1"/>
  <c r="HH136" i="63" a="1"/>
  <c r="KO136" i="63" a="1"/>
  <c r="NW136" i="63" a="1"/>
  <c r="RD136" i="63" a="1"/>
  <c r="BG180" i="63" a="1"/>
  <c r="EN180" i="63" a="1"/>
  <c r="HU180" i="63" a="1"/>
  <c r="LC180" i="63" a="1"/>
  <c r="OJ180" i="63" a="1"/>
  <c r="RQ180" i="63" a="1"/>
  <c r="BT225" i="63" a="1"/>
  <c r="FA225" i="63" a="1"/>
  <c r="II225" i="63" a="1"/>
  <c r="LP225" i="63" a="1"/>
  <c r="OW225" i="63" a="1"/>
  <c r="CX180" i="63" a="1"/>
  <c r="AD225" i="63" a="1"/>
  <c r="NR225" i="63" a="1"/>
  <c r="BI270" i="63" a="1"/>
  <c r="FY270" i="63" a="1"/>
  <c r="KO270" i="63" a="1"/>
  <c r="OW270" i="63" a="1"/>
  <c r="T96" i="63" a="1"/>
  <c r="ER96" i="63" a="1"/>
  <c r="JP96" i="63" a="1"/>
  <c r="ON96" i="63" a="1"/>
  <c r="AT136" i="63" a="1"/>
  <c r="KP136" i="63" a="1"/>
  <c r="ED180" i="63" a="1"/>
  <c r="OX225" i="63" a="1"/>
  <c r="CW270" i="63" a="1"/>
  <c r="IK270" i="63" a="1"/>
  <c r="NQ270" i="63" a="1"/>
  <c r="DQ96" i="63" a="1"/>
  <c r="EG96" i="63" a="1"/>
  <c r="AN136" i="63" a="1"/>
  <c r="HC136" i="63" a="1"/>
  <c r="OX136" i="63" a="1"/>
  <c r="BU180" i="63" a="1"/>
  <c r="GC180" i="63" a="1"/>
  <c r="BI136" i="63" a="1"/>
  <c r="IT136" i="63" a="1"/>
  <c r="T180" i="63" a="1"/>
  <c r="IE180" i="63" a="1"/>
  <c r="MN180" i="63" a="1"/>
  <c r="QZ180" i="63" a="1"/>
  <c r="BY225" i="63" a="1"/>
  <c r="GK225" i="63" a="1"/>
  <c r="KS225" i="63" a="1"/>
  <c r="PC225" i="63" a="1"/>
  <c r="NP96" i="63" a="1"/>
  <c r="FE136" i="63" a="1"/>
  <c r="OW136" i="63" a="1"/>
  <c r="FY180" i="63" a="1"/>
  <c r="BN225" i="63" a="1"/>
  <c r="PR225" i="63" a="1"/>
  <c r="AF270" i="63" a="1"/>
  <c r="DL270" i="63" a="1"/>
  <c r="GS270" i="63" a="1"/>
  <c r="KB270" i="63" a="1"/>
  <c r="QO96" i="63" a="1"/>
  <c r="HM136" i="63" a="1"/>
  <c r="OF136" i="63" a="1"/>
  <c r="DN180" i="63" a="1"/>
  <c r="IJ180" i="63" a="1"/>
  <c r="MR180" i="63" a="1"/>
  <c r="RA180" i="63" a="1"/>
  <c r="CC225" i="63" a="1"/>
  <c r="GM225" i="63" a="1"/>
  <c r="KY225" i="63" a="1"/>
  <c r="PG225" i="63" a="1"/>
  <c r="KK96" i="63" a="1"/>
  <c r="EU136" i="63" a="1"/>
  <c r="NE136" i="63" a="1"/>
  <c r="NF136" i="63" a="1"/>
  <c r="FX180" i="63" a="1"/>
  <c r="RK180" i="63" a="1"/>
  <c r="JM225" i="63" a="1"/>
  <c r="BE270" i="63" a="1"/>
  <c r="QF270" i="63" a="1"/>
  <c r="JH96" i="63" a="1"/>
  <c r="AP180" i="63" a="1"/>
  <c r="KZ225" i="63" a="1"/>
  <c r="KF270" i="63" a="1"/>
  <c r="QN270" i="63" a="1"/>
  <c r="AX136" i="63" a="1"/>
  <c r="BV180" i="63" a="1"/>
  <c r="LB180" i="63" a="1"/>
  <c r="DF225" i="63" a="1"/>
  <c r="LZ225" i="63" a="1"/>
  <c r="CZ270" i="63" a="1"/>
  <c r="PL96" i="63" a="1"/>
  <c r="JY136" i="63" a="1"/>
  <c r="CR180" i="63" a="1"/>
  <c r="V96" i="63" a="1"/>
  <c r="CH96" i="63" a="1"/>
  <c r="ET96" i="63" a="1"/>
  <c r="HF96" i="63" a="1"/>
  <c r="JR96" i="63" a="1"/>
  <c r="MD96" i="63" a="1"/>
  <c r="OP96" i="63" a="1"/>
  <c r="RB96" i="63" a="1"/>
  <c r="AE96" i="63" a="1"/>
  <c r="CQ96" i="63" a="1"/>
  <c r="FC96" i="63" a="1"/>
  <c r="HO96" i="63" a="1"/>
  <c r="KA96" i="63" a="1"/>
  <c r="MM96" i="63" a="1"/>
  <c r="OY96" i="63" a="1"/>
  <c r="RK96" i="63" a="1"/>
  <c r="AO136" i="63" a="1"/>
  <c r="DW136" i="63" a="1"/>
  <c r="HD136" i="63" a="1"/>
  <c r="KK136" i="63" a="1"/>
  <c r="NS136" i="63" a="1"/>
  <c r="QZ136" i="63" a="1"/>
  <c r="BC180" i="63" a="1"/>
  <c r="EJ180" i="63" a="1"/>
  <c r="HQ180" i="63" a="1"/>
  <c r="KY180" i="63" a="1"/>
  <c r="OF180" i="63" a="1"/>
  <c r="RM180" i="63" a="1"/>
  <c r="BP225" i="63" a="1"/>
  <c r="EW225" i="63" a="1"/>
  <c r="IE225" i="63" a="1"/>
  <c r="LL225" i="63" a="1"/>
  <c r="OS225" i="63" a="1"/>
  <c r="QP270" i="63" a="1"/>
  <c r="CG96" i="63" a="1"/>
  <c r="HE96" i="63" a="1"/>
  <c r="MC96" i="63" a="1"/>
  <c r="RA96" i="63" a="1"/>
  <c r="FN136" i="63" a="1"/>
  <c r="PJ136" i="63" a="1"/>
  <c r="FV180" i="63" a="1"/>
  <c r="PR180" i="63" a="1"/>
  <c r="GD225" i="63" a="1"/>
  <c r="PZ225" i="63" a="1"/>
  <c r="AD270" i="63" a="1"/>
  <c r="CP270" i="63" a="1"/>
  <c r="FB270" i="63" a="1"/>
  <c r="HN270" i="63" a="1"/>
  <c r="JZ270" i="63" a="1"/>
  <c r="ML270" i="63" a="1"/>
  <c r="PB270" i="63" a="1"/>
  <c r="AF136" i="63" a="1"/>
  <c r="DM136" i="63" a="1"/>
  <c r="GU136" i="63" a="1"/>
  <c r="KB136" i="63" a="1"/>
  <c r="NI136" i="63" a="1"/>
  <c r="QQ136" i="63" a="1"/>
  <c r="AN180" i="63" a="1"/>
  <c r="DU180" i="63" a="1"/>
  <c r="HC180" i="63" a="1"/>
  <c r="KJ180" i="63" a="1"/>
  <c r="NQ180" i="63" a="1"/>
  <c r="QY180" i="63" a="1"/>
  <c r="BA225" i="63" a="1"/>
  <c r="EI225" i="63" a="1"/>
  <c r="HP225" i="63" a="1"/>
  <c r="KW225" i="63" a="1"/>
  <c r="OE225" i="63" a="1"/>
  <c r="H96" i="63" a="1"/>
  <c r="EF96" i="63" a="1"/>
  <c r="JD96" i="63" a="1"/>
  <c r="OB96" i="63" a="1"/>
  <c r="AL136" i="63" a="1"/>
  <c r="KH136" i="63" a="1"/>
  <c r="BJ180" i="63" a="1"/>
  <c r="LF180" i="63" a="1"/>
  <c r="BR225" i="63" a="1"/>
  <c r="LN225" i="63" a="1"/>
  <c r="SE225" i="63" a="1"/>
  <c r="BK270" i="63" a="1"/>
  <c r="DW270" i="63" a="1"/>
  <c r="GI270" i="63" a="1"/>
  <c r="IU270" i="63" a="1"/>
  <c r="LG270" i="63" a="1"/>
  <c r="NS270" i="63" a="1"/>
  <c r="QE270" i="63" a="1"/>
  <c r="BM96" i="63" a="1"/>
  <c r="LI96" i="63" a="1"/>
  <c r="DZ136" i="63" a="1"/>
  <c r="BO136" i="63" a="1"/>
  <c r="IC136" i="63" a="1"/>
  <c r="OR136" i="63" a="1"/>
  <c r="CB180" i="63" a="1"/>
  <c r="IQ180" i="63" a="1"/>
  <c r="PE180" i="63" a="1"/>
  <c r="CO225" i="63" a="1"/>
  <c r="JD225" i="63" a="1"/>
  <c r="PS225" i="63" a="1"/>
  <c r="CP225" i="63" a="1"/>
  <c r="CO270" i="63" a="1"/>
  <c r="LU270" i="63" a="1"/>
  <c r="AZ96" i="63" a="1"/>
  <c r="KV96" i="63" a="1"/>
  <c r="DF136" i="63" a="1"/>
  <c r="LN180" i="63" a="1"/>
  <c r="EK270" i="63" a="1"/>
  <c r="PE270" i="63" a="1"/>
  <c r="JE96" i="63" a="1"/>
  <c r="JS136" i="63" a="1"/>
  <c r="CV180" i="63" a="1"/>
  <c r="CY136" i="63" a="1"/>
  <c r="CF180" i="63" a="1"/>
  <c r="NS180" i="63" a="1"/>
  <c r="DD225" i="63" a="1"/>
  <c r="LU225" i="63" a="1"/>
  <c r="AB136" i="63" a="1"/>
  <c r="RH136" i="63" a="1"/>
  <c r="FV225" i="63" a="1"/>
  <c r="AZ270" i="63" a="1"/>
  <c r="HP270" i="63" a="1"/>
  <c r="AW136" i="63" a="1"/>
  <c r="QN136" i="63" a="1"/>
  <c r="JK180" i="63" a="1"/>
  <c r="SF180" i="63" a="1"/>
  <c r="HQ225" i="63" a="1"/>
  <c r="QI225" i="63" a="1"/>
  <c r="HB136" i="63" a="1"/>
  <c r="PL136" i="63" a="1"/>
  <c r="B225" i="63" a="1"/>
  <c r="DT270" i="63" a="1"/>
  <c r="CC136" i="63" a="1"/>
  <c r="BP270" i="63" a="1"/>
  <c r="RX270" i="63" a="1"/>
  <c r="ER180" i="63" a="1"/>
  <c r="EZ225" i="63" a="1"/>
  <c r="MV270" i="63" a="1"/>
  <c r="OL136" i="63" a="1"/>
  <c r="PO180" i="63" a="1"/>
  <c r="LD225" i="63" a="1"/>
  <c r="BT270" i="63" a="1"/>
  <c r="IF270" i="63" a="1"/>
  <c r="AB96" i="63" a="1"/>
  <c r="IS136" i="63" a="1"/>
  <c r="BB180" i="63" a="1"/>
  <c r="MG180" i="63" a="1"/>
  <c r="EK225" i="63" a="1"/>
  <c r="QR225" i="63" a="1"/>
  <c r="EN270" i="63" a="1"/>
  <c r="IW270" i="63" a="1"/>
  <c r="OV270" i="63" a="1"/>
  <c r="BL180" i="63" a="1"/>
  <c r="DZ225" i="63" a="1"/>
  <c r="FH270" i="63" a="1"/>
  <c r="AC136" i="63" a="1"/>
  <c r="QB136" i="63" a="1"/>
  <c r="KQ180" i="63" a="1"/>
  <c r="HG225" i="63" a="1"/>
  <c r="SF225" i="63" a="1"/>
  <c r="OK270" i="63" a="1"/>
  <c r="GS96" i="63" a="1"/>
  <c r="MK136" i="63" a="1"/>
  <c r="RV180" i="63" a="1"/>
  <c r="AG270" i="63" a="1"/>
  <c r="GB270" i="63" a="1"/>
  <c r="RD270" i="63" a="1"/>
  <c r="ME136" i="63" a="1"/>
  <c r="DG180" i="63" a="1"/>
  <c r="NI180" i="63" a="1"/>
  <c r="FP225" i="63" a="1"/>
  <c r="PB225" i="63" a="1"/>
  <c r="FE270" i="63" a="1"/>
  <c r="JM270" i="63" a="1"/>
  <c r="OZ270" i="63" a="1"/>
  <c r="FN180" i="63" a="1"/>
  <c r="MQ225" i="63" a="1"/>
  <c r="DQ270" i="63" a="1"/>
  <c r="Z96" i="63" a="1"/>
  <c r="CL96" i="63" a="1"/>
  <c r="EX96" i="63" a="1"/>
  <c r="HJ96" i="63" a="1"/>
  <c r="JV96" i="63" a="1"/>
  <c r="MH96" i="63" a="1"/>
  <c r="OT96" i="63" a="1"/>
  <c r="RF96" i="63" a="1"/>
  <c r="AI96" i="63" a="1"/>
  <c r="CU96" i="63" a="1"/>
  <c r="FG96" i="63" a="1"/>
  <c r="HS96" i="63" a="1"/>
  <c r="KE96" i="63" a="1"/>
  <c r="MQ96" i="63" a="1"/>
  <c r="PC96" i="63" a="1"/>
  <c r="RO96" i="63" a="1"/>
  <c r="AU136" i="63" a="1"/>
  <c r="EB136" i="63" a="1"/>
  <c r="HI136" i="63" a="1"/>
  <c r="KQ136" i="63" a="1"/>
  <c r="NX136" i="63" a="1"/>
  <c r="RE136" i="63" a="1"/>
  <c r="BH180" i="63" a="1"/>
  <c r="EO180" i="63" a="1"/>
  <c r="HW180" i="63" a="1"/>
  <c r="LD180" i="63" a="1"/>
  <c r="OK180" i="63" a="1"/>
  <c r="RS180" i="63" a="1"/>
  <c r="BU225" i="63" a="1"/>
  <c r="FC225" i="63" a="1"/>
  <c r="IJ225" i="63" a="1"/>
  <c r="LQ225" i="63" a="1"/>
  <c r="OY225" i="63" a="1"/>
  <c r="QX270" i="63" a="1"/>
  <c r="CO96" i="63" a="1"/>
  <c r="HM96" i="63" a="1"/>
  <c r="MK96" i="63" a="1"/>
  <c r="RI96" i="63" a="1"/>
  <c r="GD136" i="63" a="1"/>
  <c r="PZ136" i="63" a="1"/>
  <c r="GL180" i="63" a="1"/>
  <c r="QH180" i="63" a="1"/>
  <c r="GT225" i="63" a="1"/>
  <c r="QP225" i="63" a="1"/>
  <c r="AH270" i="63" a="1"/>
  <c r="CT270" i="63" a="1"/>
  <c r="FF270" i="63" a="1"/>
  <c r="HR270" i="63" a="1"/>
  <c r="KD270" i="63" a="1"/>
  <c r="MP270" i="63" a="1"/>
  <c r="PF270" i="63" a="1"/>
  <c r="AK136" i="63" a="1"/>
  <c r="DS136" i="63" a="1"/>
  <c r="GZ136" i="63" a="1"/>
  <c r="KG136" i="63" a="1"/>
  <c r="NO136" i="63" a="1"/>
  <c r="QV136" i="63" a="1"/>
  <c r="AS180" i="63" a="1"/>
  <c r="EA180" i="63" a="1"/>
  <c r="HH180" i="63" a="1"/>
  <c r="KO180" i="63" a="1"/>
  <c r="NW180" i="63" a="1"/>
  <c r="RD180" i="63" a="1"/>
  <c r="BG225" i="63" a="1"/>
  <c r="EN225" i="63" a="1"/>
  <c r="HU225" i="63" a="1"/>
  <c r="LC225" i="63" a="1"/>
  <c r="OJ225" i="63" a="1"/>
  <c r="P96" i="63" a="1"/>
  <c r="EN96" i="63" a="1"/>
  <c r="JL96" i="63" a="1"/>
  <c r="OJ96" i="63" a="1"/>
  <c r="BB136" i="63" a="1"/>
  <c r="KX136" i="63" a="1"/>
  <c r="BZ180" i="63" a="1"/>
  <c r="LV180" i="63" a="1"/>
  <c r="CH225" i="63" a="1"/>
  <c r="MD225" i="63" a="1"/>
  <c r="C270" i="63" a="1"/>
  <c r="BO270" i="63" a="1"/>
  <c r="EA270" i="63" a="1"/>
  <c r="GM270" i="63" a="1"/>
  <c r="IY270" i="63" a="1"/>
  <c r="LK270" i="63" a="1"/>
  <c r="NW270" i="63" a="1"/>
  <c r="QI270" i="63" a="1"/>
  <c r="CC96" i="63" a="1"/>
  <c r="LY96" i="63" a="1"/>
  <c r="FF136" i="63" a="1"/>
  <c r="BY136" i="63" a="1"/>
  <c r="IN136" i="63" a="1"/>
  <c r="PC136" i="63" a="1"/>
  <c r="CM180" i="63" a="1"/>
  <c r="JA180" i="63" a="1"/>
  <c r="PP180" i="63" a="1"/>
  <c r="CZ225" i="63" a="1"/>
  <c r="JO225" i="63" a="1"/>
  <c r="QC225" i="63" a="1"/>
  <c r="DV225" i="63" a="1"/>
  <c r="DE270" i="63" a="1"/>
  <c r="MK270" i="63" a="1"/>
  <c r="BP96" i="63" a="1"/>
  <c r="LL96" i="63" a="1"/>
  <c r="EL136" i="63" a="1"/>
  <c r="NZ180" i="63" a="1"/>
  <c r="FA270" i="63" a="1"/>
  <c r="PU270" i="63" a="1"/>
  <c r="MZ96" i="63" a="1"/>
  <c r="KJ136" i="63" a="1"/>
  <c r="DL180" i="63" a="1"/>
  <c r="DO136" i="63" a="1"/>
  <c r="EB180" i="63" a="1"/>
  <c r="OE180" i="63" a="1"/>
  <c r="DP225" i="63" a="1"/>
  <c r="MJ225" i="63" a="1"/>
  <c r="AR136" i="63" a="1"/>
  <c r="RX136" i="63" a="1"/>
  <c r="GL225" i="63" a="1"/>
  <c r="BL270" i="63" a="1"/>
  <c r="HY270" i="63" a="1"/>
  <c r="BM136" i="63" a="1"/>
  <c r="SC136" i="63" a="1"/>
  <c r="KA180" i="63" a="1"/>
  <c r="L225" i="63" a="1"/>
  <c r="IC225" i="63" a="1"/>
  <c r="QW225" i="63" a="1"/>
  <c r="IR136" i="63" a="1"/>
  <c r="QW136" i="63" a="1"/>
  <c r="AS225" i="63" a="1"/>
  <c r="LY270" i="63" a="1"/>
  <c r="GQ136" i="63" a="1"/>
  <c r="EV270" i="63" a="1"/>
  <c r="L96" i="63" a="1"/>
  <c r="FS180" i="63" a="1"/>
  <c r="FR225" i="63" a="1"/>
  <c r="OF270" i="63" a="1"/>
  <c r="QR136" i="63" a="1"/>
  <c r="RF180" i="63" a="1"/>
  <c r="ME225" i="63" a="1"/>
  <c r="CK270" i="63" a="1"/>
  <c r="JH270" i="63" a="1"/>
  <c r="FM96" i="63" a="1"/>
  <c r="KI136" i="63" a="1"/>
  <c r="CA180" i="63" a="1"/>
  <c r="PT180" i="63" a="1"/>
  <c r="FF225" i="63" a="1"/>
  <c r="SB225" i="63" a="1"/>
  <c r="EZ270" i="63" a="1"/>
  <c r="JL270" i="63" a="1"/>
  <c r="PT270" i="63" a="1"/>
  <c r="DQ180" i="63" a="1"/>
  <c r="GQ225" i="63" a="1"/>
  <c r="GK270" i="63" a="1"/>
  <c r="BS136" i="63" a="1"/>
  <c r="D180" i="63" a="1"/>
  <c r="MH180" i="63" a="1"/>
  <c r="IX225" i="63" a="1"/>
  <c r="L270" i="63" a="1"/>
  <c r="PI270" i="63" a="1"/>
  <c r="LT96" i="63" a="1"/>
  <c r="PG136" i="63" a="1"/>
  <c r="M225" i="63" a="1"/>
  <c r="CC270" i="63" a="1"/>
  <c r="HQ270" i="63" a="1"/>
  <c r="GF96" i="63" a="1"/>
  <c r="NR136" i="63" a="1"/>
  <c r="EI180" i="63" a="1"/>
  <c r="OD180" i="63" a="1"/>
  <c r="ID225" i="63" a="1"/>
  <c r="QX225" i="63" a="1"/>
  <c r="FT270" i="63" a="1"/>
  <c r="KC270" i="63" a="1"/>
  <c r="QJ270" i="63" a="1"/>
  <c r="KV180" i="63" a="1"/>
  <c r="OH225" i="63" a="1"/>
  <c r="AP96" i="63" a="1"/>
  <c r="DB96" i="63" a="1"/>
  <c r="FN96" i="63" a="1"/>
  <c r="HZ96" i="63" a="1"/>
  <c r="KL96" i="63" a="1"/>
  <c r="MX96" i="63" a="1"/>
  <c r="PJ96" i="63" a="1"/>
  <c r="RV96" i="63" a="1"/>
  <c r="AY96" i="63" a="1"/>
  <c r="DK96" i="63" a="1"/>
  <c r="FW96" i="63" a="1"/>
  <c r="II96" i="63" a="1"/>
  <c r="KU96" i="63" a="1"/>
  <c r="NG96" i="63" a="1"/>
  <c r="PS96" i="63" a="1"/>
  <c r="SE96" i="63" a="1"/>
  <c r="BP136" i="63" a="1"/>
  <c r="EW136" i="63" a="1"/>
  <c r="IE136" i="63" a="1"/>
  <c r="LL136" i="63" a="1"/>
  <c r="OS136" i="63" a="1"/>
  <c r="SA136" i="63" a="1"/>
  <c r="CC180" i="63" a="1"/>
  <c r="FK180" i="63" a="1"/>
  <c r="IR180" i="63" a="1"/>
  <c r="LY180" i="63" a="1"/>
  <c r="PG180" i="63" a="1"/>
  <c r="I225" i="63" a="1"/>
  <c r="CQ225" i="63" a="1"/>
  <c r="FX225" i="63" a="1"/>
  <c r="JE225" i="63" a="1"/>
  <c r="MM225" i="63" a="1"/>
  <c r="PT225" i="63" a="1"/>
  <c r="RZ270" i="63" a="1"/>
  <c r="DU96" i="63" a="1"/>
  <c r="IS96" i="63" a="1"/>
  <c r="NQ96" i="63" a="1"/>
  <c r="M136" i="63" a="1"/>
  <c r="IP136" i="63" a="1"/>
  <c r="B180" i="63" a="1"/>
  <c r="IX180" i="63" a="1"/>
  <c r="J225" i="63" a="1"/>
  <c r="JF225" i="63" a="1"/>
  <c r="RR225" i="63" a="1"/>
  <c r="AX270" i="63" a="1"/>
  <c r="DJ270" i="63" a="1"/>
  <c r="FV270" i="63" a="1"/>
  <c r="IH270" i="63" a="1"/>
  <c r="KT270" i="63" a="1"/>
  <c r="NF270" i="63" a="1"/>
  <c r="PV270" i="63" a="1"/>
  <c r="BG136" i="63" a="1"/>
  <c r="EN136" i="63" a="1"/>
  <c r="HU136" i="63" a="1"/>
  <c r="LC136" i="63" a="1"/>
  <c r="OJ136" i="63" a="1"/>
  <c r="RQ136" i="63" a="1"/>
  <c r="BO180" i="63" a="1"/>
  <c r="EV180" i="63" a="1"/>
  <c r="IC180" i="63" a="1"/>
  <c r="LK180" i="63" a="1"/>
  <c r="OR180" i="63" a="1"/>
  <c r="RY180" i="63" a="1"/>
  <c r="CB225" i="63" a="1"/>
  <c r="FI225" i="63" a="1"/>
  <c r="IQ225" i="63" a="1"/>
  <c r="LX225" i="63" a="1"/>
  <c r="PE225" i="63" a="1"/>
  <c r="AV96" i="63" a="1"/>
  <c r="FT96" i="63" a="1"/>
  <c r="KR96" i="63" a="1"/>
  <c r="PP96" i="63" a="1"/>
  <c r="DN136" i="63" a="1"/>
  <c r="NJ136" i="63" a="1"/>
  <c r="EL180" i="63" a="1"/>
  <c r="OH180" i="63" a="1"/>
  <c r="ET225" i="63" a="1"/>
  <c r="OP225" i="63" a="1"/>
  <c r="S270" i="63" a="1"/>
  <c r="CE270" i="63" a="1"/>
  <c r="EQ270" i="63" a="1"/>
  <c r="HC270" i="63" a="1"/>
  <c r="JO270" i="63" a="1"/>
  <c r="MA270" i="63" a="1"/>
  <c r="OM270" i="63" a="1"/>
  <c r="QY270" i="63" a="1"/>
  <c r="EO96" i="63" a="1"/>
  <c r="OK96" i="63" a="1"/>
  <c r="KD136" i="63" a="1"/>
  <c r="DP136" i="63" a="1"/>
  <c r="KE136" i="63" a="1"/>
  <c r="QS136" i="63" a="1"/>
  <c r="EC180" i="63" a="1"/>
  <c r="KR180" i="63" a="1"/>
  <c r="RG180" i="63" a="1"/>
  <c r="EQ225" i="63" a="1"/>
  <c r="LE225" i="63" a="1"/>
  <c r="BR180" i="63" a="1"/>
  <c r="LF225" i="63" a="1"/>
  <c r="FI270" i="63" a="1"/>
  <c r="OO270" i="63" a="1"/>
  <c r="EB96" i="63" a="1"/>
  <c r="NX96" i="63" a="1"/>
  <c r="JJ136" i="63" a="1"/>
  <c r="ML225" i="63" a="1"/>
  <c r="HU270" i="63" a="1"/>
  <c r="CN96" i="63" a="1"/>
  <c r="W136" i="63" a="1"/>
  <c r="OK136" i="63" a="1"/>
  <c r="FO180" i="63" a="1"/>
  <c r="IB136" i="63" a="1"/>
  <c r="HP180" i="63" a="1"/>
  <c r="QJ180" i="63" a="1"/>
  <c r="FU225" i="63" a="1"/>
  <c r="OQ225" i="63" a="1"/>
  <c r="EJ136" i="63" a="1"/>
  <c r="ES180" i="63" a="1"/>
  <c r="LV225" i="63" a="1"/>
  <c r="DA270" i="63" a="1"/>
  <c r="JP270" i="63" a="1"/>
  <c r="GA136" i="63" a="1"/>
  <c r="DA180" i="63" a="1"/>
  <c r="MC180" i="63" a="1"/>
  <c r="BO225" i="63" a="1"/>
  <c r="KI225" i="63" a="1"/>
  <c r="EZ96" i="63" a="1"/>
  <c r="MJ136" i="63" a="1"/>
  <c r="EX180" i="63" a="1"/>
  <c r="GB225" i="63" a="1"/>
  <c r="PH270" i="63" a="1"/>
  <c r="QD136" i="63" a="1"/>
  <c r="JD270" i="63" a="1"/>
  <c r="E136" i="63" a="1"/>
  <c r="JF180" i="63" a="1"/>
  <c r="KD225" i="63" a="1"/>
  <c r="MW96" i="63" a="1"/>
  <c r="BW180" i="63" a="1"/>
  <c r="R225" i="63" a="1"/>
  <c r="NV225" i="63" a="1"/>
  <c r="DD270" i="63" a="1"/>
  <c r="KJ270" i="63" a="1"/>
  <c r="PY96" i="63" a="1"/>
  <c r="LT136" i="63" a="1"/>
  <c r="DC180" i="63" a="1"/>
  <c r="QQ180" i="63" a="1"/>
  <c r="HB225" i="63" a="1"/>
  <c r="H270" i="63" a="1"/>
  <c r="FP270" i="63" a="1"/>
  <c r="JX270" i="63" a="1"/>
  <c r="QG270" i="63" a="1"/>
  <c r="JE180" i="63" a="1"/>
  <c r="KC225" i="63" a="1"/>
  <c r="HL270" i="63" a="1"/>
  <c r="EQ136" i="63" a="1"/>
  <c r="BF180" i="63" a="1"/>
  <c r="OC180" i="63" a="1"/>
  <c r="KO225" i="63" a="1"/>
  <c r="BH270" i="63" a="1"/>
  <c r="PX270" i="63" a="1"/>
  <c r="RE96" i="63" a="1"/>
  <c r="RJ136" i="63" a="1"/>
  <c r="CD225" i="63" a="1"/>
  <c r="LT270" i="63" a="1"/>
  <c r="IR270" i="63" a="1"/>
  <c r="LQ96" i="63" a="1"/>
  <c r="OV136" i="63" a="1"/>
  <c r="HF180" i="63" a="1"/>
  <c r="PZ180" i="63" a="1"/>
  <c r="IY225" i="63" a="1"/>
  <c r="AB270" i="63" a="1"/>
  <c r="GF270" i="63" a="1"/>
  <c r="KR270" i="63" a="1"/>
  <c r="RH270" i="63" a="1"/>
  <c r="NJ180" i="63" a="1"/>
  <c r="RC225" i="63" a="1"/>
  <c r="BB96" i="63" a="1"/>
  <c r="DN96" i="63" a="1"/>
  <c r="FZ96" i="63" a="1"/>
  <c r="IL96" i="63" a="1"/>
  <c r="KX96" i="63" a="1"/>
  <c r="NJ96" i="63" a="1"/>
  <c r="PV96" i="63" a="1"/>
  <c r="B96" i="63" a="1"/>
  <c r="BK96" i="63" a="1"/>
  <c r="DW96" i="63" a="1"/>
  <c r="GI96" i="63" a="1"/>
  <c r="IU96" i="63" a="1"/>
  <c r="LG96" i="63" a="1"/>
  <c r="NS96" i="63" a="1"/>
  <c r="QE96" i="63" a="1"/>
  <c r="J136" i="63" a="1"/>
  <c r="CF136" i="63" a="1"/>
  <c r="FM136" i="63" a="1"/>
  <c r="IU136" i="63" a="1"/>
  <c r="MB136" i="63" a="1"/>
  <c r="PI136" i="63" a="1"/>
  <c r="L180" i="63" a="1"/>
  <c r="CS180" i="63" a="1"/>
  <c r="GA180" i="63" a="1"/>
  <c r="JH180" i="63" a="1"/>
  <c r="MO180" i="63" a="1"/>
  <c r="PW180" i="63" a="1"/>
  <c r="Y225" i="63" a="1"/>
  <c r="DG225" i="63" a="1"/>
  <c r="GN225" i="63" a="1"/>
  <c r="JU225" i="63" a="1"/>
  <c r="NC225" i="63" a="1"/>
  <c r="QJ225" i="63" a="1"/>
  <c r="U96" i="63" a="1"/>
  <c r="ES96" i="63" a="1"/>
  <c r="JQ96" i="63" a="1"/>
  <c r="OO96" i="63" a="1"/>
  <c r="AP136" i="63" a="1"/>
  <c r="KL136" i="63" a="1"/>
  <c r="AX180" i="63" a="1"/>
  <c r="KT180" i="63" a="1"/>
  <c r="BF225" i="63" a="1"/>
  <c r="LB225" i="63" a="1"/>
  <c r="SD225" i="63" a="1"/>
  <c r="BJ270" i="63" a="1"/>
  <c r="DV270" i="63" a="1"/>
  <c r="GH270" i="63" a="1"/>
  <c r="IT270" i="63" a="1"/>
  <c r="LF270" i="63" a="1"/>
  <c r="NR270" i="63" a="1"/>
  <c r="QT270" i="63" a="1"/>
  <c r="BW136" i="63" a="1"/>
  <c r="FD136" i="63" a="1"/>
  <c r="IK136" i="63" a="1"/>
  <c r="LS136" i="63" a="1"/>
  <c r="OZ136" i="63" a="1"/>
  <c r="SG136" i="63" a="1"/>
  <c r="CE180" i="63" a="1"/>
  <c r="FL180" i="63" a="1"/>
  <c r="IS180" i="63" a="1"/>
  <c r="MA180" i="63" a="1"/>
  <c r="PH180" i="63" a="1"/>
  <c r="K225" i="63" a="1"/>
  <c r="CR225" i="63" a="1"/>
  <c r="FY225" i="63" a="1"/>
  <c r="JG225" i="63" a="1"/>
  <c r="MN225" i="63" a="1"/>
  <c r="PU225" i="63" a="1"/>
  <c r="BT96" i="63" a="1"/>
  <c r="GR96" i="63" a="1"/>
  <c r="LP96" i="63" a="1"/>
  <c r="QN96" i="63" a="1"/>
  <c r="FJ136" i="63" a="1"/>
  <c r="PF136" i="63" a="1"/>
  <c r="GH180" i="63" a="1"/>
  <c r="QD180" i="63" a="1"/>
  <c r="GP225" i="63" a="1"/>
  <c r="QL225" i="63" a="1"/>
  <c r="AE270" i="63" a="1"/>
  <c r="CQ270" i="63" a="1"/>
  <c r="FC270" i="63" a="1"/>
  <c r="HO270" i="63" a="1"/>
  <c r="KA270" i="63" a="1"/>
  <c r="MM270" i="63" a="1"/>
  <c r="OY270" i="63" a="1"/>
  <c r="RK270" i="63" a="1"/>
  <c r="GK96" i="63" a="1"/>
  <c r="QG96" i="63" a="1"/>
  <c r="NV136" i="63" a="1"/>
  <c r="EV136" i="63" a="1"/>
  <c r="LK136" i="63" a="1"/>
  <c r="RY136" i="63" a="1"/>
  <c r="FI180" i="63" a="1"/>
  <c r="LX180" i="63" a="1"/>
  <c r="H225" i="63" a="1"/>
  <c r="FW225" i="63" a="1"/>
  <c r="MK225" i="63" a="1"/>
  <c r="HV180" i="63" a="1"/>
  <c r="RI225" i="63" a="1"/>
  <c r="HE270" i="63" a="1"/>
  <c r="QC270" i="63" a="1"/>
  <c r="FX96" i="63" a="1"/>
  <c r="PT96" i="63" a="1"/>
  <c r="NB136" i="63" a="1"/>
  <c r="SG225" i="63" a="1"/>
  <c r="JQ270" i="63" a="1"/>
  <c r="IO96" i="63" a="1"/>
  <c r="DD136" i="63" a="1"/>
  <c r="QG136" i="63" a="1"/>
  <c r="DA96" i="63" a="1"/>
  <c r="LY136" i="63" a="1"/>
  <c r="JG180" i="63" a="1"/>
  <c r="SA180" i="63" a="1"/>
  <c r="HL225" i="63" a="1"/>
  <c r="QG225" i="63" a="1"/>
  <c r="IG136" i="63" a="1"/>
  <c r="KL180" i="63" a="1"/>
  <c r="QT225" i="63" a="1"/>
  <c r="EG270" i="63" a="1"/>
  <c r="KV270" i="63" a="1"/>
  <c r="JC136" i="63" a="1"/>
  <c r="ET180" i="63" a="1"/>
  <c r="NT180" i="63" a="1"/>
  <c r="DE225" i="63" a="1"/>
  <c r="LY225" i="63" a="1"/>
  <c r="P136" i="63" a="1"/>
  <c r="KN96" i="63" a="1"/>
  <c r="JP180" i="63" a="1"/>
  <c r="NB225" i="63" a="1"/>
  <c r="RP270" i="63" a="1"/>
  <c r="HJ180" i="63" a="1"/>
  <c r="LI270" i="63" a="1"/>
  <c r="DV136" i="63" a="1"/>
  <c r="MW180" i="63" a="1"/>
  <c r="NU225" i="63" a="1"/>
  <c r="AY136" i="63" a="1"/>
  <c r="EW180" i="63" a="1"/>
  <c r="DI225" i="63" a="1"/>
  <c r="QM225" i="63" a="1"/>
  <c r="EW270" i="63" a="1"/>
  <c r="NH270" i="63" a="1"/>
  <c r="CS136" i="63" a="1"/>
  <c r="PW136" i="63" a="1"/>
  <c r="GY180" i="63" a="1"/>
  <c r="AB225" i="63" a="1"/>
  <c r="IW225" i="63" a="1"/>
  <c r="AR270" i="63" a="1"/>
  <c r="GR270" i="63" a="1"/>
  <c r="LP270" i="63" a="1"/>
  <c r="SC270" i="63" a="1"/>
  <c r="RB180" i="63" a="1"/>
  <c r="RU225" i="63" a="1"/>
  <c r="JT270" i="63" a="1"/>
  <c r="HN136" i="63" a="1"/>
  <c r="FD180" i="63" a="1"/>
  <c r="BX225" i="63" a="1"/>
  <c r="NF225" i="63" a="1"/>
  <c r="CS270" i="63" a="1"/>
  <c r="RT270" i="63" a="1"/>
  <c r="DK136" i="63" a="1"/>
  <c r="CL180" i="63" a="1"/>
  <c r="HH225" i="63" a="1"/>
  <c r="QW270" i="63" a="1"/>
  <c r="KZ270" i="63" a="1"/>
  <c r="AD136" i="63" a="1"/>
  <c r="I180" i="63" a="1"/>
  <c r="IZ180" i="63" a="1"/>
  <c r="RU180" i="63" a="1"/>
  <c r="KP225" i="63" a="1"/>
  <c r="BM270" i="63" a="1"/>
  <c r="HI270" i="63" a="1"/>
  <c r="LQ270" i="63" a="1"/>
  <c r="JM136" i="63" a="1"/>
  <c r="AH225" i="63" a="1"/>
  <c r="CV270" i="63" a="1"/>
  <c r="BF96" i="63" a="1"/>
  <c r="GD96" i="63" a="1"/>
  <c r="LB96" i="63" a="1"/>
  <c r="PZ96" i="63" a="1"/>
  <c r="BO96" i="63" a="1"/>
  <c r="GM96" i="63" a="1"/>
  <c r="LK96" i="63" a="1"/>
  <c r="QI96" i="63" a="1"/>
  <c r="CK136" i="63" a="1"/>
  <c r="IZ136" i="63" a="1"/>
  <c r="PO136" i="63" a="1"/>
  <c r="CY180" i="63" a="1"/>
  <c r="JM180" i="63" a="1"/>
  <c r="QB180" i="63" a="1"/>
  <c r="DL225" i="63" a="1"/>
  <c r="KA225" i="63" a="1"/>
  <c r="QO225" i="63" a="1"/>
  <c r="FA96" i="63" a="1"/>
  <c r="OW96" i="63" a="1"/>
  <c r="LB136" i="63" a="1"/>
  <c r="LJ180" i="63" a="1"/>
  <c r="LR225" i="63" a="1"/>
  <c r="BN270" i="63" a="1"/>
  <c r="GL270" i="63" a="1"/>
  <c r="LJ270" i="63" a="1"/>
  <c r="RF270" i="63" a="1"/>
  <c r="FI136" i="63" a="1"/>
  <c r="LX136" i="63" a="1"/>
  <c r="C180" i="63" a="1"/>
  <c r="FQ180" i="63" a="1"/>
  <c r="MF180" i="63" a="1"/>
  <c r="P225" i="63" a="1"/>
  <c r="GE225" i="63" a="1"/>
  <c r="MS225" i="63" a="1"/>
  <c r="CB96" i="63" a="1"/>
  <c r="LX96" i="63" a="1"/>
  <c r="FZ136" i="63" a="1"/>
  <c r="GX180" i="63" a="1"/>
  <c r="HF225" i="63" a="1"/>
  <c r="AI270" i="63" a="1"/>
  <c r="FG270" i="63" a="1"/>
  <c r="KE270" i="63" a="1"/>
  <c r="PC270" i="63" a="1"/>
  <c r="HA96" i="63" a="1"/>
  <c r="PB136" i="63" a="1"/>
  <c r="LU136" i="63" a="1"/>
  <c r="FT180" i="63" a="1"/>
  <c r="S225" i="63" a="1"/>
  <c r="MV225" i="63" a="1"/>
  <c r="RY225" i="63" a="1"/>
  <c r="QS270" i="63" a="1"/>
  <c r="QJ96" i="63" a="1"/>
  <c r="M270" i="63" a="1"/>
  <c r="MJ96" i="63" a="1"/>
  <c r="QY136" i="63" a="1"/>
  <c r="MO136" i="63" a="1"/>
  <c r="G225" i="63" a="1"/>
  <c r="QS225" i="63" a="1"/>
  <c r="KX180" i="63" a="1"/>
  <c r="ER270" i="63" a="1"/>
  <c r="JX136" i="63" a="1"/>
  <c r="OI180" i="63" a="1"/>
  <c r="MO225" i="63" a="1"/>
  <c r="BC136" i="63" a="1"/>
  <c r="NW225" i="63" a="1"/>
  <c r="KB180" i="63" a="1"/>
  <c r="GV136" i="63" a="1"/>
  <c r="OL225" i="63" a="1"/>
  <c r="GU180" i="63" a="1"/>
  <c r="RX225" i="63" a="1"/>
  <c r="OS270" i="63" a="1"/>
  <c r="QX136" i="63" a="1"/>
  <c r="AT225" i="63" a="1"/>
  <c r="CN270" i="63" a="1"/>
  <c r="MN270" i="63" a="1"/>
  <c r="RW180" i="63" a="1"/>
  <c r="MV136" i="63" a="1"/>
  <c r="GI180" i="63" a="1"/>
  <c r="PA225" i="63" a="1"/>
  <c r="PL270" i="63" a="1"/>
  <c r="HI180" i="63" a="1"/>
  <c r="NT270" i="63" a="1"/>
  <c r="DI136" i="63" a="1"/>
  <c r="JR180" i="63" a="1"/>
  <c r="MP225" i="63" a="1"/>
  <c r="HX270" i="63" a="1"/>
  <c r="NU136" i="63" a="1"/>
  <c r="MR270" i="63" a="1"/>
  <c r="BV96" i="63" a="1"/>
  <c r="GT96" i="63" a="1"/>
  <c r="LR96" i="63" a="1"/>
  <c r="QP96" i="63" a="1"/>
  <c r="CE96" i="63" a="1"/>
  <c r="HC96" i="63" a="1"/>
  <c r="MA96" i="63" a="1"/>
  <c r="QY96" i="63" a="1"/>
  <c r="DG136" i="63" a="1"/>
  <c r="JU136" i="63" a="1"/>
  <c r="QJ136" i="63" a="1"/>
  <c r="DT180" i="63" a="1"/>
  <c r="KI180" i="63" a="1"/>
  <c r="QW180" i="63" a="1"/>
  <c r="EG225" i="63" a="1"/>
  <c r="KV225" i="63" a="1"/>
  <c r="OX270" i="63" a="1"/>
  <c r="GG96" i="63" a="1"/>
  <c r="QC96" i="63" a="1"/>
  <c r="NN136" i="63" a="1"/>
  <c r="NV180" i="63" a="1"/>
  <c r="OD225" i="63" a="1"/>
  <c r="CD270" i="63" a="1"/>
  <c r="HB270" i="63" a="1"/>
  <c r="LZ270" i="63" a="1"/>
  <c r="H136" i="63" a="1"/>
  <c r="GE136" i="63" a="1"/>
  <c r="MS136" i="63" a="1"/>
  <c r="X180" i="63" a="1"/>
  <c r="GM180" i="63" a="1"/>
  <c r="NA180" i="63" a="1"/>
  <c r="AK225" i="63" a="1"/>
  <c r="GZ225" i="63" a="1"/>
  <c r="NO225" i="63" a="1"/>
  <c r="DH96" i="63" a="1"/>
  <c r="ND96" i="63" a="1"/>
  <c r="IL136" i="63" a="1"/>
  <c r="JJ180" i="63" a="1"/>
  <c r="JR225" i="63" a="1"/>
  <c r="AY270" i="63" a="1"/>
  <c r="FW270" i="63" a="1"/>
  <c r="KU270" i="63" a="1"/>
  <c r="PS270" i="63" a="1"/>
  <c r="JM96" i="63" a="1"/>
  <c r="AI136" i="63" a="1"/>
  <c r="NL136" i="63" a="1"/>
  <c r="HK180" i="63" a="1"/>
  <c r="BI225" i="63" a="1"/>
  <c r="OM225" i="63" a="1"/>
  <c r="AS270" i="63" a="1"/>
  <c r="D96" i="63" a="1"/>
  <c r="L136" i="63" a="1"/>
  <c r="CG270" i="63" a="1"/>
  <c r="DD96" i="63" a="1"/>
  <c r="BE180" i="63" a="1"/>
  <c r="RC136" i="63" a="1"/>
  <c r="BM225" i="63" a="1"/>
  <c r="LA96" i="63" a="1"/>
  <c r="AX225" i="63" a="1"/>
  <c r="GJ270" i="63" a="1"/>
  <c r="NP136" i="63" a="1"/>
  <c r="QO180" i="63" a="1"/>
  <c r="OR225" i="63" a="1"/>
  <c r="LP136" i="63" a="1"/>
  <c r="AN270" i="63" a="1"/>
  <c r="IH225" i="63" a="1"/>
  <c r="O180" i="63" a="1"/>
  <c r="BD270" i="63" a="1"/>
  <c r="MX180" i="63" a="1"/>
  <c r="D270" i="63" a="1"/>
  <c r="QO270" i="63" a="1"/>
  <c r="SE136" i="63" a="1"/>
  <c r="CT225" i="63" a="1"/>
  <c r="DH270" i="63" a="1"/>
  <c r="MZ270" i="63" a="1"/>
  <c r="BH225" i="63" a="1"/>
  <c r="GC96" i="63" a="1"/>
  <c r="HZ180" i="63" a="1"/>
  <c r="PX225" i="63" a="1"/>
  <c r="SF270" i="63" a="1"/>
  <c r="LS180" i="63" a="1"/>
  <c r="PD270" i="63" a="1"/>
  <c r="HQ136" i="63" a="1"/>
  <c r="LR180" i="63" a="1"/>
  <c r="NK225" i="63" a="1"/>
  <c r="IN270" i="63" a="1"/>
  <c r="QC136" i="63" a="1"/>
  <c r="ON270" i="63" a="1"/>
  <c r="CD96" i="63" a="1"/>
  <c r="HB96" i="63" a="1"/>
  <c r="LZ96" i="63" a="1"/>
  <c r="QX96" i="63" a="1"/>
  <c r="CM96" i="63" a="1"/>
  <c r="HK96" i="63" a="1"/>
  <c r="MI96" i="63" a="1"/>
  <c r="RG96" i="63" a="1"/>
  <c r="DQ136" i="63" a="1"/>
  <c r="KF136" i="63" a="1"/>
  <c r="QU136" i="63" a="1"/>
  <c r="EE180" i="63" a="1"/>
  <c r="KS180" i="63" a="1"/>
  <c r="RH180" i="63" a="1"/>
  <c r="ER225" i="63" a="1"/>
  <c r="LG225" i="63" a="1"/>
  <c r="QH270" i="63" a="1"/>
  <c r="GW96" i="63" a="1"/>
  <c r="QS96" i="63" a="1"/>
  <c r="OT136" i="63" a="1"/>
  <c r="PB180" i="63" a="1"/>
  <c r="PJ225" i="63" a="1"/>
  <c r="CL270" i="63" a="1"/>
  <c r="HJ270" i="63" a="1"/>
  <c r="MH270" i="63" a="1"/>
  <c r="AA136" i="63" a="1"/>
  <c r="GO136" i="63" a="1"/>
  <c r="ND136" i="63" a="1"/>
  <c r="AI180" i="63" a="1"/>
  <c r="GW180" i="63" a="1"/>
  <c r="NL180" i="63" a="1"/>
  <c r="AV225" i="63" a="1"/>
  <c r="HK225" i="63" a="1"/>
  <c r="NY225" i="63" a="1"/>
  <c r="DX96" i="63" a="1"/>
  <c r="NT96" i="63" a="1"/>
  <c r="JR136" i="63" a="1"/>
  <c r="KP180" i="63" a="1"/>
  <c r="KX225" i="63" a="1"/>
  <c r="BG270" i="63" a="1"/>
  <c r="GE270" i="63" a="1"/>
  <c r="LC270" i="63" a="1"/>
  <c r="QA270" i="63" a="1"/>
  <c r="KS96" i="63" a="1"/>
  <c r="BD136" i="63" a="1"/>
  <c r="OG136" i="63" a="1"/>
  <c r="IF180" i="63" a="1"/>
  <c r="CE225" i="63" a="1"/>
  <c r="PH225" i="63" a="1"/>
  <c r="BY270" i="63" a="1"/>
  <c r="AJ96" i="63" a="1"/>
  <c r="BZ136" i="63" a="1"/>
  <c r="DU270" i="63" a="1"/>
  <c r="IB96" i="63" a="1"/>
  <c r="CG180" i="63" a="1"/>
  <c r="AZ180" i="63" a="1"/>
  <c r="CN225" i="63" a="1"/>
  <c r="OV96" i="63" a="1"/>
  <c r="BZ225" i="63" a="1"/>
  <c r="HD270" i="63" a="1"/>
  <c r="PA136" i="63" a="1"/>
  <c r="RP180" i="63" a="1"/>
  <c r="PW225" i="63" a="1"/>
  <c r="OM136" i="63" a="1"/>
  <c r="BX270" i="63" a="1"/>
  <c r="PL225" i="63" a="1"/>
  <c r="DR180" i="63" a="1"/>
  <c r="LX270" i="63" a="1"/>
  <c r="OO180" i="63" a="1"/>
  <c r="X270" i="63" a="1"/>
  <c r="SB270" i="63" a="1"/>
  <c r="Z180" i="63" a="1"/>
  <c r="DO225" i="63" a="1"/>
  <c r="DY270" i="63" a="1"/>
  <c r="NX270" i="63" a="1"/>
  <c r="CI225" i="63" a="1"/>
  <c r="IR96" i="63" a="1"/>
  <c r="JQ180" i="63" a="1"/>
  <c r="RM225" i="63" a="1"/>
  <c r="BH96" i="63" a="1"/>
  <c r="PD180" i="63" a="1"/>
  <c r="QZ270" i="63" a="1"/>
  <c r="KT136" i="63" a="1"/>
  <c r="MM180" i="63" a="1"/>
  <c r="OG225" i="63" a="1"/>
  <c r="IZ270" i="63" a="1"/>
  <c r="J180" i="63" a="1"/>
  <c r="RU270" i="63" a="1"/>
  <c r="J96" i="63" a="1"/>
  <c r="EH96" i="63" a="1"/>
  <c r="JF96" i="63" a="1"/>
  <c r="OD96" i="63" a="1"/>
  <c r="S96" i="63" a="1"/>
  <c r="EQ96" i="63" a="1"/>
  <c r="JO96" i="63" a="1"/>
  <c r="OM96" i="63" a="1"/>
  <c r="Y136" i="63" a="1"/>
  <c r="GN136" i="63" a="1"/>
  <c r="NC136" i="63" a="1"/>
  <c r="AM180" i="63" a="1"/>
  <c r="HA180" i="63" a="1"/>
  <c r="NP180" i="63" a="1"/>
  <c r="AZ225" i="63" a="1"/>
  <c r="HO225" i="63" a="1"/>
  <c r="OC225" i="63" a="1"/>
  <c r="BI96" i="63" a="1"/>
  <c r="LE96" i="63" a="1"/>
  <c r="DR136" i="63" a="1"/>
  <c r="DZ180" i="63" a="1"/>
  <c r="EH225" i="63" a="1"/>
  <c r="R270" i="63" a="1"/>
  <c r="EP270" i="63" a="1"/>
  <c r="JN270" i="63" a="1"/>
  <c r="OL270" i="63" a="1"/>
  <c r="CW136" i="63" a="1"/>
  <c r="JL136" i="63" a="1"/>
  <c r="QA136" i="63" a="1"/>
  <c r="DE180" i="63" a="1"/>
  <c r="JT180" i="63" a="1"/>
  <c r="QI180" i="63" a="1"/>
  <c r="DS225" i="63" a="1"/>
  <c r="KG225" i="63" a="1"/>
  <c r="QV225" i="63" a="1"/>
  <c r="IF96" i="63" a="1"/>
  <c r="SB96" i="63" a="1"/>
  <c r="N180" i="63" a="1"/>
  <c r="V225" i="63" a="1"/>
  <c r="RS225" i="63" a="1"/>
  <c r="DK270" i="63" a="1"/>
  <c r="II270" i="63" a="1"/>
  <c r="NG270" i="63" a="1"/>
  <c r="Q96" i="63" a="1"/>
  <c r="AH136" i="63" a="1"/>
  <c r="GW136" i="63" a="1"/>
  <c r="AV180" i="63" a="1"/>
  <c r="NY180" i="63" a="1"/>
  <c r="HX225" i="63" a="1"/>
  <c r="QL180" i="63" a="1"/>
  <c r="JY270" i="63" a="1"/>
  <c r="IZ96" i="63" a="1"/>
  <c r="AL180" i="63" a="1"/>
  <c r="NA270" i="63" a="1"/>
  <c r="GK136" i="63" a="1"/>
  <c r="S136" i="63" a="1"/>
  <c r="MB180" i="63" a="1"/>
  <c r="KE225" i="63" a="1"/>
  <c r="NK136" i="63" a="1"/>
  <c r="T270" i="63" a="1"/>
  <c r="LD96" i="63" a="1"/>
  <c r="HT180" i="63" a="1"/>
  <c r="GA225" i="63" a="1"/>
  <c r="EE136" i="63" a="1"/>
  <c r="QP180" i="63" a="1"/>
  <c r="PY270" i="63" a="1"/>
  <c r="PP270" i="63" a="1"/>
  <c r="AR225" i="63" a="1"/>
  <c r="IM136" i="63" a="1"/>
  <c r="HS225" i="63" a="1"/>
  <c r="GN270" i="63" a="1"/>
  <c r="FU136" i="63" a="1"/>
  <c r="IP180" i="63" a="1"/>
  <c r="MF225" i="63" a="1"/>
  <c r="HT270" i="63" a="1"/>
  <c r="RM136" i="63" a="1"/>
  <c r="CJ270" i="63" a="1"/>
  <c r="KS136" i="63" a="1"/>
  <c r="EL225" i="63" a="1"/>
  <c r="MO270" i="63" a="1"/>
  <c r="GH136" i="63" a="1"/>
  <c r="QB225" i="63" a="1"/>
  <c r="NU270" i="63" a="1"/>
  <c r="BK180" i="63" a="1"/>
  <c r="BD225" i="63" a="1"/>
  <c r="EB270" i="63" a="1"/>
  <c r="ND270" i="63" a="1"/>
  <c r="DY225" i="63" a="1"/>
  <c r="DJ96" i="63" a="1"/>
  <c r="NF96" i="63" a="1"/>
  <c r="DS96" i="63" a="1"/>
  <c r="NO96" i="63" a="1"/>
  <c r="FH136" i="63" a="1"/>
  <c r="G180" i="63" a="1"/>
  <c r="MJ180" i="63" a="1"/>
  <c r="GI225" i="63" a="1"/>
  <c r="M96" i="63" a="1"/>
  <c r="Z136" i="63" a="1"/>
  <c r="AP225" i="63" a="1"/>
  <c r="DR270" i="63" a="1"/>
  <c r="NN270" i="63" a="1"/>
  <c r="IF136" i="63" a="1"/>
  <c r="BY180" i="63" a="1"/>
  <c r="PC180" i="63" a="1"/>
  <c r="JA225" i="63" a="1"/>
  <c r="GJ96" i="63" a="1"/>
  <c r="OP136" i="63" a="1"/>
  <c r="PV225" i="63" a="1"/>
  <c r="HK270" i="63" a="1"/>
  <c r="RG270" i="63" a="1"/>
  <c r="EK136" i="63" a="1"/>
  <c r="LM180" i="63" a="1"/>
  <c r="FJ180" i="63" a="1"/>
  <c r="FH96" i="63" a="1"/>
  <c r="JA270" i="63" a="1"/>
  <c r="BU96" i="63" a="1"/>
  <c r="GW225" i="63" a="1"/>
  <c r="QH225" i="63" a="1"/>
  <c r="EG180" i="63" a="1"/>
  <c r="OF96" i="63" a="1"/>
  <c r="QR270" i="63" a="1"/>
  <c r="LW180" i="63" a="1"/>
  <c r="CJ225" i="63" a="1"/>
  <c r="Q136" i="63" a="1"/>
  <c r="HW225" i="63" a="1"/>
  <c r="RE270" i="63" a="1"/>
  <c r="GF136" i="63" a="1"/>
  <c r="CB270" i="63" a="1"/>
  <c r="EP225" i="63" a="1"/>
  <c r="RI136" i="63" a="1"/>
  <c r="AV270" i="63" a="1"/>
  <c r="QE180" i="63" a="1"/>
  <c r="DR96" i="63" a="1"/>
  <c r="NN96" i="63" a="1"/>
  <c r="EA96" i="63" a="1"/>
  <c r="NW96" i="63" a="1"/>
  <c r="FS136" i="63" a="1"/>
  <c r="Q180" i="63" a="1"/>
  <c r="MU180" i="63" a="1"/>
  <c r="GS225" i="63" a="1"/>
  <c r="AC96" i="63" a="1"/>
  <c r="BF136" i="63" a="1"/>
  <c r="BV225" i="63" a="1"/>
  <c r="DZ270" i="63" a="1"/>
  <c r="NV270" i="63" a="1"/>
  <c r="IQ136" i="63" a="1"/>
  <c r="CJ180" i="63" a="1"/>
  <c r="PM180" i="63" a="1"/>
  <c r="JL225" i="63" a="1"/>
  <c r="GZ96" i="63" a="1"/>
  <c r="PV136" i="63" a="1"/>
  <c r="RB225" i="63" a="1"/>
  <c r="HS270" i="63" a="1"/>
  <c r="RS270" i="63" a="1"/>
  <c r="FG136" i="63" a="1"/>
  <c r="MI180" i="63" a="1"/>
  <c r="JB180" i="63" a="1"/>
  <c r="GN96" i="63" a="1"/>
  <c r="KG270" i="63" a="1"/>
  <c r="FP96" i="63" a="1"/>
  <c r="IB225" i="63" a="1"/>
  <c r="RH225" i="63" a="1"/>
  <c r="FM180" i="63" a="1"/>
  <c r="AG136" i="63" a="1"/>
  <c r="KN270" i="63" a="1"/>
  <c r="NN180" i="63" a="1"/>
  <c r="GV225" i="63" a="1"/>
  <c r="EF136" i="63" a="1"/>
  <c r="JN225" i="63" a="1"/>
  <c r="ML136" i="63" a="1"/>
  <c r="JD136" i="63" a="1"/>
  <c r="MB270" i="63" a="1"/>
  <c r="LT225" i="63" a="1"/>
  <c r="AF180" i="63" a="1"/>
  <c r="DI270" i="63" a="1"/>
  <c r="CY225" i="63" a="1"/>
  <c r="EP96" i="63" a="1"/>
  <c r="OL96" i="63" a="1"/>
  <c r="EY96" i="63" a="1"/>
  <c r="OU96" i="63" a="1"/>
  <c r="GY136" i="63" a="1"/>
  <c r="AW180" i="63" a="1"/>
  <c r="OA180" i="63" a="1"/>
  <c r="HY225" i="63" a="1"/>
  <c r="BY96" i="63" a="1"/>
  <c r="EX136" i="63" a="1"/>
  <c r="FN225" i="63" a="1"/>
  <c r="EX270" i="63" a="1"/>
  <c r="OT270" i="63" a="1"/>
  <c r="JW136" i="63" a="1"/>
  <c r="DP180" i="63" a="1"/>
  <c r="QS180" i="63" a="1"/>
  <c r="KR225" i="63" a="1"/>
  <c r="IV96" i="63" a="1"/>
  <c r="AT180" i="63" a="1"/>
  <c r="SA225" i="63" a="1"/>
  <c r="IQ270" i="63" a="1"/>
  <c r="AW96" i="63" a="1"/>
  <c r="HS136" i="63" a="1"/>
  <c r="OU180" i="63" a="1"/>
  <c r="BJ225" i="63" a="1"/>
  <c r="KF96" i="63" a="1"/>
  <c r="OG270" i="63" a="1"/>
  <c r="CD136" i="63" a="1"/>
  <c r="LI225" i="63" a="1"/>
  <c r="AO270" i="63" a="1"/>
  <c r="IV180" i="63" a="1"/>
  <c r="GG136" i="63" a="1"/>
  <c r="OS96" i="63" a="1"/>
  <c r="EA225" i="63" a="1"/>
  <c r="JJ225" i="63" a="1"/>
  <c r="HG136" i="63" a="1"/>
  <c r="NE225" i="63" a="1"/>
  <c r="K180" i="63" a="1"/>
  <c r="OQ136" i="63" a="1"/>
  <c r="NM270" i="63" a="1"/>
  <c r="RP225" i="63" a="1"/>
  <c r="CK180" i="63" a="1"/>
  <c r="EO270" i="63" a="1"/>
  <c r="IG225" i="63" a="1"/>
  <c r="IP96" i="63" a="1"/>
  <c r="C96" i="63" a="1"/>
  <c r="IY96" i="63" a="1"/>
  <c r="N136" i="63" a="1"/>
  <c r="MG136" i="63" a="1"/>
  <c r="GF180" i="63" a="1"/>
  <c r="AE225" i="63" a="1"/>
  <c r="NH225" i="63" a="1"/>
  <c r="JY96" i="63" a="1"/>
  <c r="BN180" i="63" a="1"/>
  <c r="B270" i="63" a="1"/>
  <c r="IX270" i="63" a="1"/>
  <c r="CB136" i="63" a="1"/>
  <c r="PE136" i="63" a="1"/>
  <c r="IY180" i="63" a="1"/>
  <c r="CW225" i="63" a="1"/>
  <c r="QA225" i="63" a="1"/>
  <c r="QV96" i="63" a="1"/>
  <c r="QT180" i="63" a="1"/>
  <c r="CU270" i="63" a="1"/>
  <c r="MQ270" i="63" a="1"/>
  <c r="QW96" i="63" a="1"/>
  <c r="E180" i="63" a="1"/>
  <c r="GG225" i="63" a="1"/>
  <c r="HM270" i="63" a="1"/>
  <c r="OH136" i="63" a="1"/>
  <c r="DU136" i="63" a="1"/>
  <c r="JU180" i="63" a="1"/>
  <c r="IW136" i="63" a="1"/>
  <c r="LH270" i="63" a="1"/>
  <c r="DT225" i="63" a="1"/>
  <c r="MD180" i="63" a="1"/>
  <c r="MG270" i="63" a="1"/>
  <c r="CN136" i="63" a="1"/>
  <c r="FL270" i="63" a="1"/>
  <c r="HY180" i="63" a="1"/>
  <c r="HH270" i="63" a="1"/>
  <c r="AW270" i="63" a="1"/>
  <c r="CU225" i="63" a="1"/>
  <c r="EZ136" i="63" a="1"/>
  <c r="MJ270" i="63" a="1"/>
  <c r="AG225" i="63" a="1"/>
  <c r="MF270" i="63" a="1"/>
  <c r="KT96" i="63" a="1"/>
  <c r="LC96" i="63" a="1"/>
  <c r="PD136" i="63" a="1"/>
  <c r="DA225" i="63" a="1"/>
  <c r="OG96" i="63" a="1"/>
  <c r="BF270" i="63" a="1"/>
  <c r="EY136" i="63" a="1"/>
  <c r="LU180" i="63" a="1"/>
  <c r="BL96" i="63" a="1"/>
  <c r="FZ225" i="63" a="1"/>
  <c r="OU270" i="63" a="1"/>
  <c r="EY180" i="63" a="1"/>
  <c r="PM270" i="63" a="1"/>
  <c r="PR136" i="63" a="1"/>
  <c r="JV180" i="63" a="1"/>
  <c r="LK225" i="63" a="1"/>
  <c r="CI136" i="63" a="1"/>
  <c r="LL270" i="63" a="1"/>
  <c r="LA270" i="63" a="1"/>
  <c r="LO225" i="63" a="1"/>
  <c r="QR96" i="63" a="1"/>
  <c r="BX136" i="63" a="1"/>
  <c r="PR96" i="63" a="1"/>
  <c r="QA96" i="63" a="1"/>
  <c r="CN180" i="63" a="1"/>
  <c r="JP225" i="63" a="1"/>
  <c r="JV136" i="63" a="1"/>
  <c r="GD270" i="63" a="1"/>
  <c r="LM136" i="63" a="1"/>
  <c r="E225" i="63" a="1"/>
  <c r="LH96" i="63" a="1"/>
  <c r="AA270" i="63" a="1"/>
  <c r="FU96" i="63" a="1"/>
  <c r="SB180" i="63" a="1"/>
  <c r="PD96" i="63" a="1"/>
  <c r="JO136" i="63" a="1"/>
  <c r="DX270" i="63" a="1"/>
  <c r="HY96" i="63" a="1"/>
  <c r="MU225" i="63" a="1"/>
  <c r="NG136" i="63" a="1"/>
  <c r="NM180" i="63" a="1"/>
  <c r="QV270" i="63" a="1"/>
  <c r="IA180" i="63" a="1"/>
  <c r="P270" i="63" a="1"/>
  <c r="SD96" i="63" a="1"/>
  <c r="F136" i="63" a="1"/>
  <c r="FU180" i="63" a="1"/>
  <c r="MW225" i="63" a="1"/>
  <c r="AH180" i="63" a="1"/>
  <c r="IP270" i="63" a="1"/>
  <c r="OU136" i="63" a="1"/>
  <c r="CM225" i="63" a="1"/>
  <c r="QF96" i="63" a="1"/>
  <c r="CM270" i="63" a="1"/>
  <c r="PQ96" i="63" a="1"/>
  <c r="FL225" i="63" a="1"/>
  <c r="LV136" i="63" a="1"/>
  <c r="IU180" i="63" a="1"/>
  <c r="KK270" i="63" a="1"/>
  <c r="IO180" i="63" a="1"/>
  <c r="I136" i="63" a="1"/>
  <c r="GD180" i="63" a="1"/>
  <c r="OK225" i="63" a="1"/>
  <c r="AM136" i="63" a="1"/>
  <c r="QU180" i="63" a="1"/>
  <c r="AX96" i="63" a="1"/>
  <c r="BG96" i="63" a="1"/>
  <c r="CA136" i="63" a="1"/>
  <c r="JC180" i="63" a="1"/>
  <c r="QE225" i="63" a="1"/>
  <c r="KD180" i="63" a="1"/>
  <c r="LB270" i="63" a="1"/>
  <c r="SB136" i="63" a="1"/>
  <c r="FT225" i="63" a="1"/>
  <c r="ET136" i="63" a="1"/>
  <c r="EY270" i="63" a="1"/>
  <c r="MP136" i="63" a="1"/>
  <c r="MA225" i="63" a="1"/>
  <c r="RQ225" i="63" a="1"/>
  <c r="RL180" i="63" a="1"/>
  <c r="IH136" i="63" a="1"/>
  <c r="KN225" i="63" a="1"/>
  <c r="DW180" i="63" a="1"/>
  <c r="C225" i="63" a="1"/>
  <c r="IO270" i="63" a="1"/>
  <c r="AO180" i="63" a="1"/>
  <c r="JX225" i="63" a="1"/>
  <c r="JN96" i="63" a="1"/>
  <c r="NM136" i="63" a="1"/>
  <c r="LU96" i="63" a="1"/>
  <c r="DH136" i="63" a="1"/>
  <c r="RO270" i="63" a="1"/>
  <c r="NO270" i="63" a="1"/>
  <c r="LE270" i="63" a="1"/>
  <c r="PS136" i="63" a="1"/>
  <c r="RL270" i="63" a="1"/>
  <c r="IG270" i="63" a="1"/>
  <c r="PQ270" i="63" a="1"/>
  <c r="AA96" i="63" a="1"/>
  <c r="HL180" i="63" a="1"/>
  <c r="FF180" i="63" a="1"/>
  <c r="QK136" i="63" a="1"/>
  <c r="U136" i="63" a="1"/>
  <c r="CT136" i="63" a="1"/>
  <c r="GP180" i="63" a="1"/>
  <c r="RU96" i="63" a="1"/>
  <c r="LO136" i="63" a="1"/>
  <c r="EF270" i="63" a="1"/>
  <c r="EO225" i="63" a="1"/>
  <c r="GE96" i="63" a="1"/>
  <c r="PQ180" i="63" a="1"/>
  <c r="KL225" i="63" a="1"/>
  <c r="FG180" i="63" a="1"/>
  <c r="FR180" i="63" a="1"/>
  <c r="KZ136" i="63" a="1"/>
  <c r="HL96" i="63" a="1"/>
  <c r="NH180" i="63" a="1"/>
  <c r="PM225" i="63" a="1"/>
  <c r="EH180" i="63" a="1"/>
  <c r="GV270" i="63" a="1"/>
  <c r="JW96" i="63" a="1"/>
  <c r="BK225" i="63" a="1"/>
  <c r="Z270" i="63" a="1"/>
  <c r="KE180" i="63" a="1"/>
  <c r="BB225" i="63" a="1"/>
  <c r="BQ180" i="63" a="1"/>
  <c r="HW136" i="63" a="1"/>
  <c r="HA225" i="63" a="1"/>
  <c r="HA270" i="63" a="1"/>
  <c r="GF225" i="63" a="1"/>
  <c r="OB270" i="63" a="1"/>
  <c r="T225" i="63" a="1"/>
  <c r="IN180" i="63" a="1"/>
  <c r="RO136" i="63" a="1"/>
  <c r="CS225" i="63" a="1"/>
  <c r="OZ180" i="63" a="1"/>
  <c r="R96" i="63" a="1"/>
  <c r="ON225" i="63" a="1"/>
  <c r="EC225" i="63" a="1"/>
  <c r="IS225" i="63" a="1"/>
  <c r="SG180" i="63" a="1"/>
  <c r="HX136" i="63" a="1"/>
  <c r="FV96" i="63" a="1"/>
  <c r="EK96" i="63" a="1"/>
  <c r="MI225" i="63" a="1"/>
  <c r="QD225" i="63" a="1"/>
  <c r="CQ180" i="63" a="1"/>
  <c r="NP270" i="63" a="1"/>
  <c r="IQ96" i="63" a="1"/>
  <c r="RZ225" i="63" a="1"/>
  <c r="PN180" i="63" a="1"/>
  <c r="BH136" i="63" a="1"/>
  <c r="EJ270" i="63" a="1"/>
  <c r="LD270" i="63" a="1"/>
  <c r="IH96" i="63" a="1"/>
  <c r="PP225" i="63" a="1"/>
  <c r="KS270" i="63" a="1"/>
  <c r="AJ136" i="63" a="1"/>
  <c r="DS270" i="63" a="1"/>
  <c r="LH180" i="63" a="1"/>
  <c r="IO136" i="63" a="1"/>
  <c r="JW270" i="63" a="1"/>
  <c r="Y270" i="63" a="1"/>
  <c r="JI96" i="63" a="1"/>
  <c r="GO270" i="63" a="1"/>
  <c r="JU270" i="63" a="1"/>
  <c r="NC180" i="63" a="1"/>
  <c r="PQ225" i="63" a="1"/>
  <c r="GR136" i="63" a="1"/>
  <c r="QL270" i="63" a="1"/>
  <c r="GC270" i="63" a="1"/>
  <c r="LW136" i="63" a="1"/>
  <c r="MI270" i="63" a="1"/>
  <c r="JV270" i="63" a="1"/>
  <c r="BQ136" i="63" a="1"/>
  <c r="M172" i="19" l="1" a="1"/>
  <c r="M175" i="19" s="1"/>
  <c r="F172" i="19" a="1"/>
  <c r="F174" i="19" s="1"/>
  <c r="K31" i="63"/>
  <c r="P31" i="63"/>
  <c r="J31" i="63"/>
  <c r="AA175" i="19"/>
  <c r="AA172" i="19"/>
  <c r="R185" i="19"/>
  <c r="V30" i="63"/>
  <c r="J30" i="63"/>
  <c r="P30" i="63"/>
  <c r="J30" i="33"/>
  <c r="V30" i="33"/>
  <c r="P30" i="33"/>
  <c r="U30" i="63"/>
  <c r="O30" i="63"/>
  <c r="I30" i="63"/>
  <c r="H31" i="63"/>
  <c r="N31" i="63"/>
  <c r="AG184" i="19"/>
  <c r="AG187" i="19" s="1"/>
  <c r="AH187" i="19" s="1"/>
  <c r="N30" i="33"/>
  <c r="T30" i="33"/>
  <c r="H30" i="33"/>
  <c r="H30" i="63"/>
  <c r="T30" i="63"/>
  <c r="X28" i="63" s="1" a="1"/>
  <c r="N30" i="63"/>
  <c r="O30" i="33"/>
  <c r="U30" i="33"/>
  <c r="I30" i="33"/>
  <c r="O31" i="63"/>
  <c r="I31" i="63"/>
  <c r="P185" i="19"/>
  <c r="J186" i="19"/>
  <c r="G24" i="33"/>
  <c r="H22" i="33"/>
  <c r="F22" i="33"/>
  <c r="E22" i="33"/>
  <c r="G22" i="33"/>
  <c r="AA173" i="19"/>
  <c r="AA174" i="19"/>
  <c r="J139" i="19" s="1"/>
  <c r="AA176" i="19"/>
  <c r="D264" i="21"/>
  <c r="G37" i="33"/>
  <c r="G37" i="63"/>
  <c r="AD12" i="33"/>
  <c r="AI11" i="33" s="1"/>
  <c r="D187" i="19"/>
  <c r="F176" i="19"/>
  <c r="F173" i="19"/>
  <c r="K31" i="33"/>
  <c r="Q31" i="33"/>
  <c r="T176" i="19"/>
  <c r="T172" i="19"/>
  <c r="T175" i="19"/>
  <c r="T174" i="19"/>
  <c r="T173" i="19"/>
  <c r="M114" i="19"/>
  <c r="M115" i="19" s="1"/>
  <c r="M116" i="19" s="1"/>
  <c r="M117" i="19" s="1"/>
  <c r="M118" i="19" s="1"/>
  <c r="M119" i="19" s="1"/>
  <c r="H123" i="19"/>
  <c r="I118" i="19" s="1"/>
  <c r="I116" i="19" s="1"/>
  <c r="I115" i="19" s="1"/>
  <c r="O115" i="19" s="1"/>
  <c r="W120" i="19"/>
  <c r="L114" i="19"/>
  <c r="L115" i="19" s="1"/>
  <c r="L116" i="19" s="1"/>
  <c r="L117" i="19" s="1"/>
  <c r="L118" i="19" s="1"/>
  <c r="L119" i="19" s="1"/>
  <c r="F123" i="19"/>
  <c r="G119" i="19" s="1"/>
  <c r="V120" i="19"/>
  <c r="M176" i="19"/>
  <c r="M173" i="19"/>
  <c r="P114" i="19"/>
  <c r="R114" i="19" s="1"/>
  <c r="F196" i="21"/>
  <c r="F175" i="21"/>
  <c r="F182" i="21" s="1"/>
  <c r="F190" i="21" s="1"/>
  <c r="G166" i="19"/>
  <c r="I187" i="19" s="1"/>
  <c r="B187" i="19"/>
  <c r="H89" i="63"/>
  <c r="G168" i="21"/>
  <c r="E115" i="21"/>
  <c r="E270" i="21" s="1"/>
  <c r="E101" i="21"/>
  <c r="E109" i="21" s="1"/>
  <c r="E264" i="21" s="1"/>
  <c r="E94" i="21"/>
  <c r="Q28" i="33"/>
  <c r="AC28" i="33"/>
  <c r="K28" i="33"/>
  <c r="W28" i="33"/>
  <c r="G89" i="33"/>
  <c r="F87" i="21"/>
  <c r="AD12" i="63"/>
  <c r="E54" i="2"/>
  <c r="G189" i="19"/>
  <c r="W30" i="63"/>
  <c r="K30" i="63"/>
  <c r="Q30" i="63"/>
  <c r="K28" i="63"/>
  <c r="Q28" i="63"/>
  <c r="W28" i="63"/>
  <c r="AC28" i="63"/>
  <c r="Y12" i="63"/>
  <c r="Y11" i="63"/>
  <c r="X12" i="63" s="1"/>
  <c r="AE12" i="63"/>
  <c r="AI12" i="63" s="1"/>
  <c r="K29" i="63"/>
  <c r="Q29" i="63"/>
  <c r="W29" i="63"/>
  <c r="AC29" i="63"/>
  <c r="Y12" i="33"/>
  <c r="Y11" i="33"/>
  <c r="X12" i="33" s="1"/>
  <c r="AE12" i="33"/>
  <c r="AI12" i="33" s="1"/>
  <c r="K30" i="33"/>
  <c r="W30" i="33"/>
  <c r="Q30" i="33"/>
  <c r="AH176" i="19"/>
  <c r="AH173" i="19"/>
  <c r="AH174" i="19"/>
  <c r="AH175" i="19"/>
  <c r="AH172" i="19"/>
  <c r="K119" i="19"/>
  <c r="Q29" i="33"/>
  <c r="W29" i="33"/>
  <c r="AC29" i="33"/>
  <c r="K29" i="33"/>
  <c r="QD227" i="63"/>
  <c r="QD226" i="63"/>
  <c r="QD225" i="63"/>
  <c r="RU96" i="63"/>
  <c r="RU98" i="63"/>
  <c r="RU97" i="63"/>
  <c r="AX98" i="63"/>
  <c r="AX97" i="63"/>
  <c r="AX96" i="63"/>
  <c r="QV270" i="63"/>
  <c r="QV271" i="63"/>
  <c r="QV272" i="63"/>
  <c r="LC96" i="63"/>
  <c r="LC98" i="63"/>
  <c r="LC97" i="63"/>
  <c r="IW136" i="63"/>
  <c r="IW138" i="63"/>
  <c r="IW137" i="63"/>
  <c r="OS96" i="63"/>
  <c r="OS98" i="63"/>
  <c r="OS97" i="63"/>
  <c r="JN226" i="63"/>
  <c r="JN225" i="63"/>
  <c r="JN227" i="63"/>
  <c r="NV272" i="63"/>
  <c r="NV270" i="63"/>
  <c r="NV271" i="63"/>
  <c r="JA227" i="63"/>
  <c r="JA226" i="63"/>
  <c r="JA225" i="63"/>
  <c r="IP181" i="63"/>
  <c r="IP182" i="63"/>
  <c r="IP180" i="63"/>
  <c r="DK271" i="63"/>
  <c r="DK272" i="63"/>
  <c r="DK270" i="63"/>
  <c r="J98" i="63"/>
  <c r="J97" i="63"/>
  <c r="J96" i="63"/>
  <c r="DO225" i="63"/>
  <c r="DO226" i="63"/>
  <c r="DO227" i="63"/>
  <c r="HK226" i="63"/>
  <c r="HK227" i="63"/>
  <c r="HK225" i="63"/>
  <c r="DQ138" i="63"/>
  <c r="DQ136" i="63"/>
  <c r="DQ137" i="63"/>
  <c r="BM226" i="63"/>
  <c r="BM225" i="63"/>
  <c r="BM227" i="63"/>
  <c r="OX272" i="63"/>
  <c r="OX271" i="63"/>
  <c r="OX270" i="63"/>
  <c r="HI181" i="63"/>
  <c r="HI180" i="63"/>
  <c r="HI182" i="63"/>
  <c r="FG270" i="63"/>
  <c r="FG272" i="63"/>
  <c r="FG271" i="63"/>
  <c r="LJ272" i="63"/>
  <c r="LJ270" i="63"/>
  <c r="LJ271" i="63"/>
  <c r="DK137" i="63"/>
  <c r="DK136" i="63"/>
  <c r="DK138" i="63"/>
  <c r="KV271" i="63"/>
  <c r="KV270" i="63"/>
  <c r="KV272" i="63"/>
  <c r="FW226" i="63"/>
  <c r="FW227" i="63"/>
  <c r="FW225" i="63"/>
  <c r="CR227" i="63"/>
  <c r="CR225" i="63"/>
  <c r="CR226" i="63"/>
  <c r="AX181" i="63"/>
  <c r="AX182" i="63"/>
  <c r="AX180" i="63"/>
  <c r="HF181" i="63"/>
  <c r="HF182" i="63"/>
  <c r="HF180" i="63"/>
  <c r="MJ137" i="63"/>
  <c r="MJ136" i="63"/>
  <c r="MJ138" i="63"/>
  <c r="NX98" i="63"/>
  <c r="NX97" i="63"/>
  <c r="NX96" i="63"/>
  <c r="RY182" i="63"/>
  <c r="RY181" i="63"/>
  <c r="RY180" i="63"/>
  <c r="JE227" i="63"/>
  <c r="JE225" i="63"/>
  <c r="JE226" i="63"/>
  <c r="KV180" i="63"/>
  <c r="KV182" i="63"/>
  <c r="KV181" i="63"/>
  <c r="FS180" i="63"/>
  <c r="FS182" i="63"/>
  <c r="FS181" i="63"/>
  <c r="BP98" i="63"/>
  <c r="BP97" i="63"/>
  <c r="BP96" i="63"/>
  <c r="EN97" i="63"/>
  <c r="EN98" i="63"/>
  <c r="EN96" i="63"/>
  <c r="FC227" i="63"/>
  <c r="FC226" i="63"/>
  <c r="FC225" i="63"/>
  <c r="MH97" i="63"/>
  <c r="MH98" i="63"/>
  <c r="MH96" i="63"/>
  <c r="OV271" i="63"/>
  <c r="OV270" i="63"/>
  <c r="OV272" i="63"/>
  <c r="QI225" i="63"/>
  <c r="QI227" i="63"/>
  <c r="QI226" i="63"/>
  <c r="QE271" i="63"/>
  <c r="QE270" i="63"/>
  <c r="QE272" i="63"/>
  <c r="NQ180" i="63"/>
  <c r="NQ182" i="63"/>
  <c r="NQ181" i="63"/>
  <c r="QZ136" i="63"/>
  <c r="QZ137" i="63"/>
  <c r="QZ138" i="63"/>
  <c r="FX181" i="63"/>
  <c r="FX182" i="63"/>
  <c r="FX180" i="63"/>
  <c r="FE138" i="63"/>
  <c r="FE136" i="63"/>
  <c r="FE137" i="63"/>
  <c r="FA225" i="63"/>
  <c r="FA226" i="63"/>
  <c r="FA227" i="63"/>
  <c r="ME270" i="63"/>
  <c r="ME272" i="63"/>
  <c r="ME271" i="63"/>
  <c r="CG225" i="63"/>
  <c r="CG227" i="63"/>
  <c r="CG226" i="63"/>
  <c r="RV226" i="63"/>
  <c r="RV227" i="63"/>
  <c r="RV225" i="63"/>
  <c r="MR227" i="63"/>
  <c r="MR225" i="63"/>
  <c r="MR226" i="63"/>
  <c r="IM97" i="63"/>
  <c r="IM98" i="63"/>
  <c r="IM96" i="63"/>
  <c r="ID98" i="63"/>
  <c r="ID97" i="63"/>
  <c r="ID96" i="63"/>
  <c r="MA136" i="63"/>
  <c r="MA137" i="63"/>
  <c r="MA138" i="63"/>
  <c r="AQ182" i="63"/>
  <c r="AQ181" i="63"/>
  <c r="AQ180" i="63"/>
  <c r="X137" i="63"/>
  <c r="X136" i="63"/>
  <c r="X138" i="63"/>
  <c r="HV138" i="63"/>
  <c r="HV136" i="63"/>
  <c r="HV137" i="63"/>
  <c r="S182" i="63"/>
  <c r="S181" i="63"/>
  <c r="S180" i="63"/>
  <c r="RE227" i="63"/>
  <c r="RE225" i="63"/>
  <c r="RE226" i="63"/>
  <c r="QE136" i="63"/>
  <c r="QE138" i="63"/>
  <c r="QE137" i="63"/>
  <c r="LN97" i="63"/>
  <c r="LN98" i="63"/>
  <c r="LN96" i="63"/>
  <c r="JZ136" i="63"/>
  <c r="JZ137" i="63"/>
  <c r="JZ138" i="63"/>
  <c r="FW138" i="63"/>
  <c r="FW136" i="63"/>
  <c r="FW137" i="63"/>
  <c r="JI137" i="63"/>
  <c r="JI138" i="63"/>
  <c r="JI136" i="63"/>
  <c r="K272" i="63"/>
  <c r="K270" i="63"/>
  <c r="K271" i="63"/>
  <c r="EK181" i="63"/>
  <c r="EK182" i="63"/>
  <c r="EK180" i="63"/>
  <c r="PN271" i="63"/>
  <c r="PN270" i="63"/>
  <c r="PN272" i="63"/>
  <c r="IU226" i="63"/>
  <c r="IU225" i="63"/>
  <c r="IU227" i="63"/>
  <c r="HT136" i="63"/>
  <c r="HT137" i="63"/>
  <c r="HT138" i="63"/>
  <c r="QB271" i="63"/>
  <c r="QB270" i="63"/>
  <c r="QB272" i="63"/>
  <c r="BJ138" i="63"/>
  <c r="BJ137" i="63"/>
  <c r="BJ136" i="63"/>
  <c r="FR138" i="63"/>
  <c r="FR136" i="63"/>
  <c r="FR137" i="63"/>
  <c r="LO270" i="63"/>
  <c r="LO271" i="63"/>
  <c r="LO272" i="63"/>
  <c r="OR97" i="63"/>
  <c r="OR98" i="63"/>
  <c r="OR96" i="63"/>
  <c r="NT136" i="63"/>
  <c r="NT138" i="63"/>
  <c r="NT137" i="63"/>
  <c r="RF226" i="63"/>
  <c r="RF225" i="63"/>
  <c r="RF227" i="63"/>
  <c r="EU180" i="63"/>
  <c r="EU181" i="63"/>
  <c r="EU182" i="63"/>
  <c r="HN96" i="63"/>
  <c r="HN98" i="63"/>
  <c r="HN97" i="63"/>
  <c r="IO136" i="63"/>
  <c r="IO137" i="63"/>
  <c r="IO138" i="63"/>
  <c r="JW98" i="63"/>
  <c r="JW96" i="63"/>
  <c r="JW97" i="63"/>
  <c r="NM136" i="63"/>
  <c r="NM138" i="63"/>
  <c r="NM137" i="63"/>
  <c r="QU181" i="63"/>
  <c r="QU182" i="63"/>
  <c r="QU180" i="63"/>
  <c r="CN180" i="63"/>
  <c r="CN181" i="63"/>
  <c r="CN182" i="63"/>
  <c r="HY182" i="63"/>
  <c r="HY180" i="63"/>
  <c r="HY181" i="63"/>
  <c r="N138" i="63"/>
  <c r="N137" i="63"/>
  <c r="N136" i="63"/>
  <c r="HY227" i="63"/>
  <c r="HY225" i="63"/>
  <c r="HY226" i="63"/>
  <c r="EF137" i="63"/>
  <c r="EF136" i="63"/>
  <c r="EF138" i="63"/>
  <c r="CB270" i="63"/>
  <c r="CB272" i="63"/>
  <c r="CB271" i="63"/>
  <c r="GI225" i="63"/>
  <c r="GI226" i="63"/>
  <c r="GI227" i="63"/>
  <c r="EE136" i="63"/>
  <c r="EE137" i="63"/>
  <c r="EE138" i="63"/>
  <c r="EP271" i="63"/>
  <c r="EP272" i="63"/>
  <c r="EP270" i="63"/>
  <c r="BH97" i="63"/>
  <c r="BH96" i="63"/>
  <c r="BH98" i="63"/>
  <c r="CE226" i="63"/>
  <c r="CE227" i="63"/>
  <c r="CE225" i="63"/>
  <c r="BG271" i="63"/>
  <c r="BG270" i="63"/>
  <c r="BG272" i="63"/>
  <c r="ON270" i="63"/>
  <c r="ON272" i="63"/>
  <c r="ON271" i="63"/>
  <c r="BI227" i="63"/>
  <c r="BI226" i="63"/>
  <c r="BI225" i="63"/>
  <c r="HB271" i="63"/>
  <c r="HB272" i="63"/>
  <c r="HB270" i="63"/>
  <c r="QX138" i="63"/>
  <c r="QX136" i="63"/>
  <c r="QX137" i="63"/>
  <c r="AI271" i="63"/>
  <c r="AI270" i="63"/>
  <c r="AI272" i="63"/>
  <c r="QI96" i="63"/>
  <c r="QI98" i="63"/>
  <c r="QI97" i="63"/>
  <c r="RB182" i="63"/>
  <c r="RB181" i="63"/>
  <c r="RB180" i="63"/>
  <c r="EG272" i="63"/>
  <c r="EG270" i="63"/>
  <c r="EG271" i="63"/>
  <c r="GK98" i="63"/>
  <c r="GK97" i="63"/>
  <c r="GK96" i="63"/>
  <c r="LS138" i="63"/>
  <c r="LS137" i="63"/>
  <c r="LS136" i="63"/>
  <c r="CS180" i="63"/>
  <c r="CS182" i="63"/>
  <c r="CS181" i="63"/>
  <c r="BH270" i="63"/>
  <c r="BH271" i="63"/>
  <c r="BH272" i="63"/>
  <c r="JF181" i="63"/>
  <c r="JF180" i="63"/>
  <c r="JF182" i="63"/>
  <c r="EB98" i="63"/>
  <c r="EB96" i="63"/>
  <c r="EB97" i="63"/>
  <c r="OP227" i="63"/>
  <c r="OP225" i="63"/>
  <c r="OP226" i="63"/>
  <c r="DJ271" i="63"/>
  <c r="DJ272" i="63"/>
  <c r="DJ270" i="63"/>
  <c r="SA136" i="63"/>
  <c r="SA138" i="63"/>
  <c r="SA137" i="63"/>
  <c r="IX227" i="63"/>
  <c r="IX225" i="63"/>
  <c r="IX226" i="63"/>
  <c r="RX137" i="63"/>
  <c r="RX136" i="63"/>
  <c r="RX138" i="63"/>
  <c r="NW271" i="63"/>
  <c r="NW272" i="63"/>
  <c r="NW270" i="63"/>
  <c r="AH271" i="63"/>
  <c r="AH272" i="63"/>
  <c r="AH270" i="63"/>
  <c r="KE98" i="63"/>
  <c r="KE97" i="63"/>
  <c r="KE96" i="63"/>
  <c r="HG226" i="63"/>
  <c r="HG227" i="63"/>
  <c r="HG225" i="63"/>
  <c r="RH137" i="63"/>
  <c r="RH138" i="63"/>
  <c r="RH136" i="63"/>
  <c r="CB180" i="63"/>
  <c r="CB181" i="63"/>
  <c r="CB182" i="63"/>
  <c r="KJ180" i="63"/>
  <c r="KJ182" i="63"/>
  <c r="KJ181" i="63"/>
  <c r="NS136" i="63"/>
  <c r="NS137" i="63"/>
  <c r="NS138" i="63"/>
  <c r="CZ272" i="63"/>
  <c r="CZ271" i="63"/>
  <c r="CZ270" i="63"/>
  <c r="NP98" i="63"/>
  <c r="NP97" i="63"/>
  <c r="NP96" i="63"/>
  <c r="EG97" i="63"/>
  <c r="EG96" i="63"/>
  <c r="EG98" i="63"/>
  <c r="NW137" i="63"/>
  <c r="NW136" i="63"/>
  <c r="NW138" i="63"/>
  <c r="NL97" i="63"/>
  <c r="NL96" i="63"/>
  <c r="NL98" i="63"/>
  <c r="MY137" i="63"/>
  <c r="MY138" i="63"/>
  <c r="MY136" i="63"/>
  <c r="OT227" i="63"/>
  <c r="OT226" i="63"/>
  <c r="OT225" i="63"/>
  <c r="RC182" i="63"/>
  <c r="RC181" i="63"/>
  <c r="RC180" i="63"/>
  <c r="RC98" i="63"/>
  <c r="RC97" i="63"/>
  <c r="RC96" i="63"/>
  <c r="AU180" i="63"/>
  <c r="AU181" i="63"/>
  <c r="AU182" i="63"/>
  <c r="FK136" i="63"/>
  <c r="FK137" i="63"/>
  <c r="FK138" i="63"/>
  <c r="IT225" i="63"/>
  <c r="IT227" i="63"/>
  <c r="IT226" i="63"/>
  <c r="NY272" i="63"/>
  <c r="NY270" i="63"/>
  <c r="NY271" i="63"/>
  <c r="EM270" i="63"/>
  <c r="EM272" i="63"/>
  <c r="EM271" i="63"/>
  <c r="CX138" i="63"/>
  <c r="CX136" i="63"/>
  <c r="CX137" i="63"/>
  <c r="LE182" i="63"/>
  <c r="LE181" i="63"/>
  <c r="LE180" i="63"/>
  <c r="AT270" i="63"/>
  <c r="AT272" i="63"/>
  <c r="AT271" i="63"/>
  <c r="PO225" i="63"/>
  <c r="PO226" i="63"/>
  <c r="PO227" i="63"/>
  <c r="ON137" i="63"/>
  <c r="ON136" i="63"/>
  <c r="ON138" i="63"/>
  <c r="AL97" i="63"/>
  <c r="AL96" i="63"/>
  <c r="AL98" i="63"/>
  <c r="DP270" i="63"/>
  <c r="DP272" i="63"/>
  <c r="DP271" i="63"/>
  <c r="JC225" i="63"/>
  <c r="JC227" i="63"/>
  <c r="JC226" i="63"/>
  <c r="LM272" i="63"/>
  <c r="LM270" i="63"/>
  <c r="LM271" i="63"/>
  <c r="ND180" i="63"/>
  <c r="ND181" i="63"/>
  <c r="ND182" i="63"/>
  <c r="RK225" i="63"/>
  <c r="RK227" i="63"/>
  <c r="RK226" i="63"/>
  <c r="HP97" i="63"/>
  <c r="HP96" i="63"/>
  <c r="HP98" i="63"/>
  <c r="JA138" i="63"/>
  <c r="JA136" i="63"/>
  <c r="JA137" i="63"/>
  <c r="CL137" i="63"/>
  <c r="CL138" i="63"/>
  <c r="CL136" i="63"/>
  <c r="AS97" i="63"/>
  <c r="AS96" i="63"/>
  <c r="AS98" i="63"/>
  <c r="GC138" i="63"/>
  <c r="GC136" i="63"/>
  <c r="GC137" i="63"/>
  <c r="NV96" i="63"/>
  <c r="NV97" i="63"/>
  <c r="NV98" i="63"/>
  <c r="ON227" i="63"/>
  <c r="ON226" i="63"/>
  <c r="ON225" i="63"/>
  <c r="KN227" i="63"/>
  <c r="KN226" i="63"/>
  <c r="KN225" i="63"/>
  <c r="SB180" i="63"/>
  <c r="SB181" i="63"/>
  <c r="SB182" i="63"/>
  <c r="MQ270" i="63"/>
  <c r="MQ271" i="63"/>
  <c r="MQ272" i="63"/>
  <c r="BY97" i="63"/>
  <c r="BY96" i="63"/>
  <c r="BY98" i="63"/>
  <c r="QR271" i="63"/>
  <c r="QR270" i="63"/>
  <c r="QR272" i="63"/>
  <c r="QP182" i="63"/>
  <c r="QP180" i="63"/>
  <c r="QP181" i="63"/>
  <c r="OC225" i="63"/>
  <c r="OC226" i="63"/>
  <c r="OC227" i="63"/>
  <c r="CN225" i="63"/>
  <c r="CN227" i="63"/>
  <c r="CN226" i="63"/>
  <c r="CD98" i="63"/>
  <c r="CD97" i="63"/>
  <c r="CD96" i="63"/>
  <c r="LZ272" i="63"/>
  <c r="LZ270" i="63"/>
  <c r="LZ271" i="63"/>
  <c r="G227" i="63"/>
  <c r="G226" i="63"/>
  <c r="G225" i="63"/>
  <c r="BF97" i="63"/>
  <c r="BF96" i="63"/>
  <c r="BF98" i="63"/>
  <c r="AY137" i="63"/>
  <c r="AY136" i="63"/>
  <c r="AY138" i="63"/>
  <c r="QN97" i="63"/>
  <c r="QN96" i="63"/>
  <c r="QN98" i="63"/>
  <c r="B98" i="63"/>
  <c r="B97" i="63"/>
  <c r="B96" i="63"/>
  <c r="KD227" i="63"/>
  <c r="KD226" i="63"/>
  <c r="KD225" i="63"/>
  <c r="S271" i="63"/>
  <c r="S272" i="63"/>
  <c r="S270" i="63"/>
  <c r="CC182" i="63"/>
  <c r="CC181" i="63"/>
  <c r="CC180" i="63"/>
  <c r="FM96" i="63"/>
  <c r="FM98" i="63"/>
  <c r="FM97" i="63"/>
  <c r="QI271" i="63"/>
  <c r="QI270" i="63"/>
  <c r="QI272" i="63"/>
  <c r="RI96" i="63"/>
  <c r="RI97" i="63"/>
  <c r="RI98" i="63"/>
  <c r="SF226" i="63"/>
  <c r="SF227" i="63"/>
  <c r="SF225" i="63"/>
  <c r="CV180" i="63"/>
  <c r="CV182" i="63"/>
  <c r="CV181" i="63"/>
  <c r="GU136" i="63"/>
  <c r="GU137" i="63"/>
  <c r="GU138" i="63"/>
  <c r="KF271" i="63"/>
  <c r="KF272" i="63"/>
  <c r="KF270" i="63"/>
  <c r="AN136" i="63"/>
  <c r="AN138" i="63"/>
  <c r="AN137" i="63"/>
  <c r="CI270" i="63"/>
  <c r="CI272" i="63"/>
  <c r="CI271" i="63"/>
  <c r="IL272" i="63"/>
  <c r="IL271" i="63"/>
  <c r="IL270" i="63"/>
  <c r="LQ138" i="63"/>
  <c r="LQ137" i="63"/>
  <c r="LQ136" i="63"/>
  <c r="OF226" i="63"/>
  <c r="OF225" i="63"/>
  <c r="OF227" i="63"/>
  <c r="OB227" i="63"/>
  <c r="OB226" i="63"/>
  <c r="OB225" i="63"/>
  <c r="CZ97" i="63"/>
  <c r="CZ96" i="63"/>
  <c r="CZ98" i="63"/>
  <c r="NF181" i="63"/>
  <c r="NF182" i="63"/>
  <c r="NF180" i="63"/>
  <c r="DA138" i="63"/>
  <c r="DA137" i="63"/>
  <c r="DA136" i="63"/>
  <c r="LA180" i="63"/>
  <c r="LA182" i="63"/>
  <c r="LA181" i="63"/>
  <c r="QK181" i="63"/>
  <c r="QK180" i="63"/>
  <c r="QK182" i="63"/>
  <c r="KB98" i="63"/>
  <c r="KB96" i="63"/>
  <c r="KB97" i="63"/>
  <c r="HJ136" i="63"/>
  <c r="HJ138" i="63"/>
  <c r="HJ137" i="63"/>
  <c r="PK96" i="63"/>
  <c r="PK98" i="63"/>
  <c r="PK97" i="63"/>
  <c r="IJ271" i="63"/>
  <c r="IJ270" i="63"/>
  <c r="IJ272" i="63"/>
  <c r="PM138" i="63"/>
  <c r="PM137" i="63"/>
  <c r="PM136" i="63"/>
  <c r="BL227" i="63"/>
  <c r="BL226" i="63"/>
  <c r="BL225" i="63"/>
  <c r="HU97" i="63"/>
  <c r="HU98" i="63"/>
  <c r="HU96" i="63"/>
  <c r="RS97" i="63"/>
  <c r="RS96" i="63"/>
  <c r="RS98" i="63"/>
  <c r="MI225" i="63"/>
  <c r="MI226" i="63"/>
  <c r="MI227" i="63"/>
  <c r="GP181" i="63"/>
  <c r="GP180" i="63"/>
  <c r="GP182" i="63"/>
  <c r="LV138" i="63"/>
  <c r="LV136" i="63"/>
  <c r="LV137" i="63"/>
  <c r="KT98" i="63"/>
  <c r="KT97" i="63"/>
  <c r="KT96" i="63"/>
  <c r="NM271" i="63"/>
  <c r="NM272" i="63"/>
  <c r="NM270" i="63"/>
  <c r="FP97" i="63"/>
  <c r="FP96" i="63"/>
  <c r="FP98" i="63"/>
  <c r="PC181" i="63"/>
  <c r="PC180" i="63"/>
  <c r="PC182" i="63"/>
  <c r="NY182" i="63"/>
  <c r="NY180" i="63"/>
  <c r="NY181" i="63"/>
  <c r="Z181" i="63"/>
  <c r="Z180" i="63"/>
  <c r="Z182" i="63"/>
  <c r="RG98" i="63"/>
  <c r="RG96" i="63"/>
  <c r="RG97" i="63"/>
  <c r="RC136" i="63"/>
  <c r="RC138" i="63"/>
  <c r="RC137" i="63"/>
  <c r="PL271" i="63"/>
  <c r="PL272" i="63"/>
  <c r="PL270" i="63"/>
  <c r="P227" i="63"/>
  <c r="P225" i="63"/>
  <c r="P226" i="63"/>
  <c r="PW136" i="63"/>
  <c r="PW138" i="63"/>
  <c r="PW137" i="63"/>
  <c r="H226" i="63"/>
  <c r="H225" i="63"/>
  <c r="H227" i="63"/>
  <c r="KL136" i="63"/>
  <c r="KL137" i="63"/>
  <c r="KL138" i="63"/>
  <c r="OV136" i="63"/>
  <c r="OV138" i="63"/>
  <c r="OV137" i="63"/>
  <c r="EZ98" i="63"/>
  <c r="EZ97" i="63"/>
  <c r="EZ96" i="63"/>
  <c r="HU138" i="63"/>
  <c r="HU136" i="63"/>
  <c r="HU137" i="63"/>
  <c r="MX98" i="63"/>
  <c r="MX96" i="63"/>
  <c r="MX97" i="63"/>
  <c r="L98" i="63"/>
  <c r="L97" i="63"/>
  <c r="L96" i="63"/>
  <c r="CH227" i="63"/>
  <c r="CH225" i="63"/>
  <c r="CH226" i="63"/>
  <c r="NX137" i="63"/>
  <c r="NX138" i="63"/>
  <c r="NX136" i="63"/>
  <c r="HQ227" i="63"/>
  <c r="HQ226" i="63"/>
  <c r="HQ225" i="63"/>
  <c r="BR227" i="63"/>
  <c r="BR225" i="63"/>
  <c r="BR226" i="63"/>
  <c r="MC97" i="63"/>
  <c r="MC96" i="63"/>
  <c r="MC98" i="63"/>
  <c r="KZ226" i="63"/>
  <c r="KZ227" i="63"/>
  <c r="KZ225" i="63"/>
  <c r="AT138" i="63"/>
  <c r="AT137" i="63"/>
  <c r="AT136" i="63"/>
  <c r="BC270" i="63"/>
  <c r="BC271" i="63"/>
  <c r="BC272" i="63"/>
  <c r="GR182" i="63"/>
  <c r="GR181" i="63"/>
  <c r="GR180" i="63"/>
  <c r="OD136" i="63"/>
  <c r="OD137" i="63"/>
  <c r="OD138" i="63"/>
  <c r="HG98" i="63"/>
  <c r="HG96" i="63"/>
  <c r="HG97" i="63"/>
  <c r="PI96" i="63"/>
  <c r="PI98" i="63"/>
  <c r="PI97" i="63"/>
  <c r="DM182" i="63"/>
  <c r="DM181" i="63"/>
  <c r="DM180" i="63"/>
  <c r="IX137" i="63"/>
  <c r="IX138" i="63"/>
  <c r="IX136" i="63"/>
  <c r="FD227" i="63"/>
  <c r="FD225" i="63"/>
  <c r="FD226" i="63"/>
  <c r="KP270" i="63"/>
  <c r="KP272" i="63"/>
  <c r="KP271" i="63"/>
  <c r="NI97" i="63"/>
  <c r="NI96" i="63"/>
  <c r="NI98" i="63"/>
  <c r="AU96" i="63"/>
  <c r="AU97" i="63"/>
  <c r="AU98" i="63"/>
  <c r="CO138" i="63"/>
  <c r="CO136" i="63"/>
  <c r="CO137" i="63"/>
  <c r="MG97" i="63"/>
  <c r="MG96" i="63"/>
  <c r="MG98" i="63"/>
  <c r="IA271" i="63"/>
  <c r="IA270" i="63"/>
  <c r="IA272" i="63"/>
  <c r="PX182" i="63"/>
  <c r="PX181" i="63"/>
  <c r="PX180" i="63"/>
  <c r="OD271" i="63"/>
  <c r="OD272" i="63"/>
  <c r="OD270" i="63"/>
  <c r="HD227" i="63"/>
  <c r="HD226" i="63"/>
  <c r="HD225" i="63"/>
  <c r="DZ96" i="63"/>
  <c r="DZ97" i="63"/>
  <c r="DZ98" i="63"/>
  <c r="JW271" i="63"/>
  <c r="JW270" i="63"/>
  <c r="JW272" i="63"/>
  <c r="GF226" i="63"/>
  <c r="GF227" i="63"/>
  <c r="GF225" i="63"/>
  <c r="PQ270" i="63"/>
  <c r="PQ271" i="63"/>
  <c r="PQ272" i="63"/>
  <c r="IU181" i="63"/>
  <c r="IU180" i="63"/>
  <c r="IU182" i="63"/>
  <c r="FZ226" i="63"/>
  <c r="FZ225" i="63"/>
  <c r="FZ227" i="63"/>
  <c r="CB136" i="63"/>
  <c r="CB138" i="63"/>
  <c r="CB137" i="63"/>
  <c r="BJ227" i="63"/>
  <c r="BJ225" i="63"/>
  <c r="BJ226" i="63"/>
  <c r="HS270" i="63"/>
  <c r="HS272" i="63"/>
  <c r="HS271" i="63"/>
  <c r="FJ180" i="63"/>
  <c r="FJ182" i="63"/>
  <c r="FJ181" i="63"/>
  <c r="GH138" i="63"/>
  <c r="GH136" i="63"/>
  <c r="GH137" i="63"/>
  <c r="HX225" i="63"/>
  <c r="HX227" i="63"/>
  <c r="HX226" i="63"/>
  <c r="Y138" i="63"/>
  <c r="Y136" i="63"/>
  <c r="Y137" i="63"/>
  <c r="BX271" i="63"/>
  <c r="BX272" i="63"/>
  <c r="BX270" i="63"/>
  <c r="MH271" i="63"/>
  <c r="MH272" i="63"/>
  <c r="MH270" i="63"/>
  <c r="CT225" i="63"/>
  <c r="CT227" i="63"/>
  <c r="CT226" i="63"/>
  <c r="FW272" i="63"/>
  <c r="FW270" i="63"/>
  <c r="FW271" i="63"/>
  <c r="BV97" i="63"/>
  <c r="BV96" i="63"/>
  <c r="BV98" i="63"/>
  <c r="MV227" i="63"/>
  <c r="MV226" i="63"/>
  <c r="MV225" i="63"/>
  <c r="RU182" i="63"/>
  <c r="RU180" i="63"/>
  <c r="RU181" i="63"/>
  <c r="GY180" i="63"/>
  <c r="GY181" i="63"/>
  <c r="GY182" i="63"/>
  <c r="NB138" i="63"/>
  <c r="NB136" i="63"/>
  <c r="NB137" i="63"/>
  <c r="OZ136" i="63"/>
  <c r="OZ137" i="63"/>
  <c r="OZ138" i="63"/>
  <c r="NC227" i="63"/>
  <c r="NC225" i="63"/>
  <c r="NC226" i="63"/>
  <c r="PX271" i="63"/>
  <c r="PX270" i="63"/>
  <c r="PX272" i="63"/>
  <c r="DA272" i="63"/>
  <c r="DA271" i="63"/>
  <c r="DA270" i="63"/>
  <c r="RG181" i="63"/>
  <c r="RG180" i="63"/>
  <c r="RG182" i="63"/>
  <c r="LC138" i="63"/>
  <c r="LC137" i="63"/>
  <c r="LC136" i="63"/>
  <c r="PS98" i="63"/>
  <c r="PS97" i="63"/>
  <c r="PS96" i="63"/>
  <c r="L272" i="63"/>
  <c r="L270" i="63"/>
  <c r="L271" i="63"/>
  <c r="GL227" i="63"/>
  <c r="GL225" i="63"/>
  <c r="GL226" i="63"/>
  <c r="MD227" i="63"/>
  <c r="MD226" i="63"/>
  <c r="MD225" i="63"/>
  <c r="GZ138" i="63"/>
  <c r="GZ136" i="63"/>
  <c r="GZ137" i="63"/>
  <c r="MQ97" i="63"/>
  <c r="MQ98" i="63"/>
  <c r="MQ96" i="63"/>
  <c r="AB96" i="63"/>
  <c r="AB98" i="63"/>
  <c r="AB97" i="63"/>
  <c r="FV226" i="63"/>
  <c r="FV227" i="63"/>
  <c r="FV225" i="63"/>
  <c r="LN225" i="63"/>
  <c r="LN227" i="63"/>
  <c r="LN226" i="63"/>
  <c r="RA98" i="63"/>
  <c r="RA96" i="63"/>
  <c r="RA97" i="63"/>
  <c r="MM98" i="63"/>
  <c r="MM97" i="63"/>
  <c r="MM96" i="63"/>
  <c r="CC227" i="63"/>
  <c r="CC226" i="63"/>
  <c r="CC225" i="63"/>
  <c r="KP138" i="63"/>
  <c r="KP137" i="63"/>
  <c r="KP136" i="63"/>
  <c r="RD136" i="63"/>
  <c r="RD137" i="63"/>
  <c r="RD138" i="63"/>
  <c r="PX98" i="63"/>
  <c r="PX96" i="63"/>
  <c r="PX97" i="63"/>
  <c r="II181" i="63"/>
  <c r="II182" i="63"/>
  <c r="II180" i="63"/>
  <c r="JA97" i="63"/>
  <c r="JA96" i="63"/>
  <c r="JA98" i="63"/>
  <c r="B137" i="63"/>
  <c r="B136" i="63"/>
  <c r="B138" i="63"/>
  <c r="LG181" i="63"/>
  <c r="LG182" i="63"/>
  <c r="LG180" i="63"/>
  <c r="PV182" i="63"/>
  <c r="PV181" i="63"/>
  <c r="PV180" i="63"/>
  <c r="SG271" i="63"/>
  <c r="SG270" i="63"/>
  <c r="SG272" i="63"/>
  <c r="FS270" i="63"/>
  <c r="FS271" i="63"/>
  <c r="FS272" i="63"/>
  <c r="MV180" i="63"/>
  <c r="MV182" i="63"/>
  <c r="MV181" i="63"/>
  <c r="BZ270" i="63"/>
  <c r="BZ271" i="63"/>
  <c r="BZ272" i="63"/>
  <c r="KC182" i="63"/>
  <c r="KC181" i="63"/>
  <c r="KC180" i="63"/>
  <c r="BR97" i="63"/>
  <c r="BR96" i="63"/>
  <c r="BR98" i="63"/>
  <c r="NL227" i="63"/>
  <c r="NL225" i="63"/>
  <c r="NL226" i="63"/>
  <c r="MR96" i="63"/>
  <c r="MR97" i="63"/>
  <c r="MR98" i="63"/>
  <c r="JG272" i="63"/>
  <c r="JG271" i="63"/>
  <c r="JG270" i="63"/>
  <c r="RO180" i="63"/>
  <c r="RO181" i="63"/>
  <c r="RO182" i="63"/>
  <c r="FN270" i="63"/>
  <c r="FN272" i="63"/>
  <c r="FN271" i="63"/>
  <c r="OV180" i="63"/>
  <c r="OV181" i="63"/>
  <c r="OV182" i="63"/>
  <c r="FF96" i="63"/>
  <c r="FF98" i="63"/>
  <c r="FF97" i="63"/>
  <c r="X225" i="63"/>
  <c r="X226" i="63"/>
  <c r="X227" i="63"/>
  <c r="OC96" i="63"/>
  <c r="OC98" i="63"/>
  <c r="OC97" i="63"/>
  <c r="MO97" i="63"/>
  <c r="MO98" i="63"/>
  <c r="MO96" i="63"/>
  <c r="ML182" i="63"/>
  <c r="ML180" i="63"/>
  <c r="ML181" i="63"/>
  <c r="AQ137" i="63"/>
  <c r="AQ138" i="63"/>
  <c r="AQ136" i="63"/>
  <c r="QP137" i="63"/>
  <c r="QP136" i="63"/>
  <c r="QP138" i="63"/>
  <c r="KV137" i="63"/>
  <c r="KV138" i="63"/>
  <c r="KV136" i="63"/>
  <c r="MX267" i="33" a="1"/>
  <c r="DL180" i="33" a="1"/>
  <c r="DG135" i="33" a="1"/>
  <c r="BX267" i="33" a="1"/>
  <c r="BN135" i="33" a="1"/>
  <c r="BV180" i="33" a="1"/>
  <c r="OY223" i="33" a="1"/>
  <c r="RQ267" i="33" a="1"/>
  <c r="H180" i="33" a="1"/>
  <c r="BH223" i="33" a="1"/>
  <c r="EO267" i="33" a="1"/>
  <c r="OZ135" i="33" a="1"/>
  <c r="JZ180" i="33" a="1"/>
  <c r="CS180" i="33" a="1"/>
  <c r="IX135" i="33" a="1"/>
  <c r="KJ180" i="33" a="1"/>
  <c r="QU180" i="33" a="1"/>
  <c r="U96" i="33" a="1"/>
  <c r="EQ135" i="33" a="1"/>
  <c r="RS135" i="33" a="1"/>
  <c r="HZ223" i="33" a="1"/>
  <c r="OX223" i="33" a="1"/>
  <c r="MI267" i="33" a="1"/>
  <c r="PL267" i="33" a="1"/>
  <c r="FA180" i="33" a="1"/>
  <c r="LO180" i="33" a="1"/>
  <c r="EV135" i="33" a="1"/>
  <c r="PY96" i="33" a="1"/>
  <c r="FK180" i="33" a="1"/>
  <c r="MJ223" i="33" a="1"/>
  <c r="DL267" i="33" a="1"/>
  <c r="QR223" i="33" a="1"/>
  <c r="NP223" i="33" a="1"/>
  <c r="LJ223" i="33" a="1"/>
  <c r="O135" i="33" a="1"/>
  <c r="MF223" i="33" a="1"/>
  <c r="JB180" i="33" a="1"/>
  <c r="OJ96" i="33" a="1"/>
  <c r="PV180" i="33" a="1"/>
  <c r="LY267" i="33" a="1"/>
  <c r="HF96" i="33" a="1"/>
  <c r="OO267" i="33" a="1"/>
  <c r="RX267" i="33" a="1"/>
  <c r="FW135" i="33" a="1"/>
  <c r="HH180" i="33" a="1"/>
  <c r="EY135" i="33" a="1"/>
  <c r="GE180" i="33" a="1"/>
  <c r="HY223" i="33" a="1"/>
  <c r="DK135" i="33" a="1"/>
  <c r="IQ223" i="33" a="1"/>
  <c r="J96" i="33" a="1"/>
  <c r="AW180" i="33" a="1"/>
  <c r="AE135" i="33" a="1"/>
  <c r="RB96" i="33" a="1"/>
  <c r="NY267" i="33" a="1"/>
  <c r="BU267" i="33" a="1"/>
  <c r="LS180" i="33" a="1"/>
  <c r="KB223" i="33" a="1"/>
  <c r="BE135" i="33" a="1"/>
  <c r="LJ135" i="33" a="1"/>
  <c r="OW267" i="33" a="1"/>
  <c r="NX135" i="33" a="1"/>
  <c r="GA267" i="33" a="1"/>
  <c r="KM223" i="33" a="1"/>
  <c r="PC180" i="33" a="1"/>
  <c r="NZ180" i="33" a="1"/>
  <c r="BN180" i="33" a="1"/>
  <c r="RW96" i="33" a="1"/>
  <c r="KP223" i="33" a="1"/>
  <c r="CW135" i="33" a="1"/>
  <c r="OP180" i="33" a="1"/>
  <c r="HW180" i="33" a="1"/>
  <c r="NO180" i="33" a="1"/>
  <c r="GN180" i="33" a="1"/>
  <c r="MY267" i="33" a="1"/>
  <c r="CV267" i="33" a="1"/>
  <c r="BE180" i="33" a="1"/>
  <c r="QI223" i="33" a="1"/>
  <c r="QQ267" i="33" a="1"/>
  <c r="AO267" i="33" a="1"/>
  <c r="JA223" i="33" a="1"/>
  <c r="PH96" i="33" a="1"/>
  <c r="MN180" i="33" a="1"/>
  <c r="OC96" i="33" a="1"/>
  <c r="JW267" i="33" a="1"/>
  <c r="LB96" i="33" a="1"/>
  <c r="JX135" i="33" a="1"/>
  <c r="FD180" i="33" a="1"/>
  <c r="CN96" i="33" a="1"/>
  <c r="ML96" i="33" a="1"/>
  <c r="T267" i="33" a="1"/>
  <c r="DA267" i="33" a="1"/>
  <c r="KC96" i="33" a="1"/>
  <c r="KK96" i="33" a="1"/>
  <c r="BS135" i="33" a="1"/>
  <c r="GE223" i="33" a="1"/>
  <c r="PA180" i="33" a="1"/>
  <c r="IS180" i="33" a="1"/>
  <c r="EA180" i="33" a="1"/>
  <c r="QL135" i="33" a="1"/>
  <c r="BG180" i="33" a="1"/>
  <c r="EK267" i="33" a="1"/>
  <c r="AS223" i="33" a="1"/>
  <c r="MX180" i="33" a="1"/>
  <c r="MB180" i="33" a="1"/>
  <c r="KY96" i="33" a="1"/>
  <c r="IP180" i="33" a="1"/>
  <c r="OC267" i="33" a="1"/>
  <c r="MN223" i="33" a="1"/>
  <c r="NC96" i="33" a="1"/>
  <c r="QU96" i="33" a="1"/>
  <c r="FR267" i="33" a="1"/>
  <c r="HM180" i="33" a="1"/>
  <c r="KK267" i="33" a="1"/>
  <c r="MR223" i="33" a="1"/>
  <c r="NN135" i="33" a="1"/>
  <c r="SC96" i="33" a="1"/>
  <c r="AI267" i="33" a="1"/>
  <c r="GU223" i="33" a="1"/>
  <c r="DX180" i="33" a="1"/>
  <c r="KC135" i="33" a="1"/>
  <c r="GV135" i="33" a="1"/>
  <c r="RL180" i="33" a="1"/>
  <c r="LY180" i="33" a="1"/>
  <c r="SD267" i="33" a="1"/>
  <c r="RR135" i="33" a="1"/>
  <c r="BG135" i="33" a="1"/>
  <c r="LQ180" i="33" a="1"/>
  <c r="FB267" i="33" a="1"/>
  <c r="OE223" i="33" a="1"/>
  <c r="IV96" i="33" a="1"/>
  <c r="NW180" i="33" a="1"/>
  <c r="KB96" i="33" a="1"/>
  <c r="GK135" i="33" a="1"/>
  <c r="KE267" i="33" a="1"/>
  <c r="CS96" i="33" a="1"/>
  <c r="FQ223" i="33" a="1"/>
  <c r="RA267" i="33" a="1"/>
  <c r="DC223" i="33" a="1"/>
  <c r="CZ223" i="33" a="1"/>
  <c r="LC180" i="33" a="1"/>
  <c r="DD267" i="33" a="1"/>
  <c r="QN180" i="33" a="1"/>
  <c r="FC135" i="33" a="1"/>
  <c r="HP267" i="33" a="1"/>
  <c r="IR180" i="33" a="1"/>
  <c r="RB135" i="33" a="1"/>
  <c r="GR135" i="33" a="1"/>
  <c r="RB267" i="33" a="1"/>
  <c r="CH135" i="33" a="1"/>
  <c r="OG180" i="33" a="1"/>
  <c r="JA135" i="33" a="1"/>
  <c r="HO223" i="33" a="1"/>
  <c r="OC135" i="33" a="1"/>
  <c r="FS267" i="33" a="1"/>
  <c r="LD223" i="33" a="1"/>
  <c r="DV223" i="33" a="1"/>
  <c r="MR267" i="33" a="1"/>
  <c r="AL180" i="33" a="1"/>
  <c r="C96" i="33" a="1"/>
  <c r="MD135" i="33" a="1"/>
  <c r="LR223" i="33" a="1"/>
  <c r="Z96" i="33" a="1"/>
  <c r="L223" i="33" a="1"/>
  <c r="MS180" i="33" a="1"/>
  <c r="AD223" i="33" a="1"/>
  <c r="QF267" i="33" a="1"/>
  <c r="KF267" i="33" a="1"/>
  <c r="DI96" i="33" a="1"/>
  <c r="DS180" i="33" a="1"/>
  <c r="KH180" i="33" a="1"/>
  <c r="LI267" i="33" a="1"/>
  <c r="DG180" i="33" a="1"/>
  <c r="RN96" i="33" a="1"/>
  <c r="J135" i="33" a="1"/>
  <c r="JX223" i="33" a="1"/>
  <c r="MV180" i="33" a="1"/>
  <c r="EP96" i="33" a="1"/>
  <c r="JT180" i="33" a="1"/>
  <c r="CH96" i="33" a="1"/>
  <c r="JJ135" i="33" a="1"/>
  <c r="JO267" i="33" a="1"/>
  <c r="CY135" i="33" a="1"/>
  <c r="AQ223" i="33" a="1"/>
  <c r="KG135" i="33" a="1"/>
  <c r="EA135" i="33" a="1"/>
  <c r="GY223" i="33" a="1"/>
  <c r="DV180" i="33" a="1"/>
  <c r="FJ135" i="33" a="1"/>
  <c r="PC267" i="33" a="1"/>
  <c r="AZ135" i="33" a="1"/>
  <c r="QM180" i="33" a="1"/>
  <c r="QN223" i="33" a="1"/>
  <c r="HH223" i="33" a="1"/>
  <c r="CY96" i="33" a="1"/>
  <c r="DX267" i="33" a="1"/>
  <c r="KP267" i="33" a="1"/>
  <c r="OL223" i="33" a="1"/>
  <c r="ML180" i="33" a="1"/>
  <c r="NH267" i="33" a="1"/>
  <c r="FP135" i="33" a="1"/>
  <c r="RG96" i="33" a="1"/>
  <c r="LW267" i="33" a="1"/>
  <c r="HN135" i="33" a="1"/>
  <c r="EN223" i="33" a="1"/>
  <c r="GD223" i="33" a="1"/>
  <c r="I135" i="33" a="1"/>
  <c r="JI223" i="33" a="1"/>
  <c r="CH180" i="33" a="1"/>
  <c r="PA135" i="33" a="1"/>
  <c r="DD96" i="33" a="1"/>
  <c r="NR96" i="33" a="1"/>
  <c r="KV96" i="33" a="1"/>
  <c r="IE223" i="33" a="1"/>
  <c r="OP96" i="33" a="1"/>
  <c r="ID96" i="33" a="1"/>
  <c r="LV223" i="33" a="1"/>
  <c r="EA267" i="33" a="1"/>
  <c r="NH96" i="33" a="1"/>
  <c r="AT223" i="33" a="1"/>
  <c r="EI267" i="33" a="1"/>
  <c r="JQ223" i="33" a="1"/>
  <c r="AK135" i="33" a="1"/>
  <c r="EZ223" i="33" a="1"/>
  <c r="AU267" i="33" a="1"/>
  <c r="GW223" i="33" a="1"/>
  <c r="MJ135" i="33" a="1"/>
  <c r="MO180" i="33" a="1"/>
  <c r="CH223" i="33" a="1"/>
  <c r="OL267" i="33" a="1"/>
  <c r="RX96" i="33" a="1"/>
  <c r="OX96" i="33" a="1"/>
  <c r="OV96" i="33" a="1"/>
  <c r="MN135" i="33" a="1"/>
  <c r="NX223" i="33" a="1"/>
  <c r="DN96" i="33" a="1"/>
  <c r="PX96" i="33" a="1"/>
  <c r="RK180" i="33" a="1"/>
  <c r="GN223" i="33" a="1"/>
  <c r="PT267" i="33" a="1"/>
  <c r="JU267" i="33" a="1"/>
  <c r="PL135" i="33" a="1"/>
  <c r="PY267" i="33" a="1"/>
  <c r="BD223" i="33" a="1"/>
  <c r="PS223" i="33" a="1"/>
  <c r="IB223" i="33" a="1"/>
  <c r="OV180" i="33" a="1"/>
  <c r="D96" i="33" a="1"/>
  <c r="LK96" i="33" a="1"/>
  <c r="MZ96" i="33" a="1"/>
  <c r="MF96" i="33" a="1"/>
  <c r="QL96" i="33" a="1"/>
  <c r="GA223" i="33" a="1"/>
  <c r="EB96" i="33" a="1"/>
  <c r="L180" i="33" a="1"/>
  <c r="LL223" i="33" a="1"/>
  <c r="NN223" i="33" a="1"/>
  <c r="JD267" i="33" a="1"/>
  <c r="CX267" i="33" a="1"/>
  <c r="GQ96" i="33" a="1"/>
  <c r="PE96" i="33" a="1"/>
  <c r="MT223" i="33" a="1"/>
  <c r="JC135" i="33" a="1"/>
  <c r="SD180" i="33" a="1"/>
  <c r="PP267" i="33" a="1"/>
  <c r="KY180" i="33" a="1"/>
  <c r="KO96" i="33" a="1"/>
  <c r="PR96" i="33" a="1"/>
  <c r="RU267" i="33" a="1"/>
  <c r="QU223" i="33" a="1"/>
  <c r="LL180" i="33" a="1"/>
  <c r="NB180" i="33" a="1"/>
  <c r="IO96" i="33" a="1"/>
  <c r="GG96" i="33" a="1"/>
  <c r="NJ135" i="33" a="1"/>
  <c r="JV223" i="33" a="1"/>
  <c r="AS135" i="33" a="1"/>
  <c r="EX267" i="33" a="1"/>
  <c r="EU135" i="33" a="1"/>
  <c r="W180" i="33" a="1"/>
  <c r="ID135" i="33" a="1"/>
  <c r="HM135" i="33" a="1"/>
  <c r="RZ223" i="33" a="1"/>
  <c r="I267" i="33" a="1"/>
  <c r="B135" i="33" a="1"/>
  <c r="N267" i="33" a="1"/>
  <c r="GG180" i="33" a="1"/>
  <c r="KV180" i="33" a="1"/>
  <c r="QH180" i="33" a="1"/>
  <c r="FI180" i="33" a="1"/>
  <c r="IQ267" i="33" a="1"/>
  <c r="EL180" i="33" a="1"/>
  <c r="DL96" i="33" a="1"/>
  <c r="NY223" i="33" a="1"/>
  <c r="RR180" i="33" a="1"/>
  <c r="GK180" i="33" a="1"/>
  <c r="HD267" i="33" a="1"/>
  <c r="HO267" i="33" a="1"/>
  <c r="JT223" i="33" a="1"/>
  <c r="CF267" i="33" a="1"/>
  <c r="HF180" i="33" a="1"/>
  <c r="QE180" i="33" a="1"/>
  <c r="AX223" i="33" a="1"/>
  <c r="DJ180" i="33" a="1"/>
  <c r="KS96" i="33" a="1"/>
  <c r="II267" i="33" a="1"/>
  <c r="FF135" i="33" a="1"/>
  <c r="OA267" i="33" a="1"/>
  <c r="CP180" i="33" a="1"/>
  <c r="ER223" i="33" a="1"/>
  <c r="CS135" i="33" a="1"/>
  <c r="BL135" i="33" a="1"/>
  <c r="R267" i="33" a="1"/>
  <c r="LK223" i="33" a="1"/>
  <c r="OA223" i="33" a="1"/>
  <c r="RC223" i="33" a="1"/>
  <c r="KO135" i="33" a="1"/>
  <c r="KC267" i="33" a="1"/>
  <c r="ER135" i="33" a="1"/>
  <c r="QI135" i="33" a="1"/>
  <c r="EW96" i="33" a="1"/>
  <c r="FM135" i="33" a="1"/>
  <c r="KK223" i="33" a="1"/>
  <c r="BL267" i="33" a="1"/>
  <c r="LB135" i="33" a="1"/>
  <c r="MS267" i="33" a="1"/>
  <c r="MD96" i="33" a="1"/>
  <c r="EF135" i="33" a="1"/>
  <c r="NT135" i="33" a="1"/>
  <c r="QC96" i="33" a="1"/>
  <c r="DI267" i="33" a="1"/>
  <c r="W135" i="33" a="1"/>
  <c r="DM180" i="33" a="1"/>
  <c r="OB267" i="33" a="1"/>
  <c r="QO180" i="33" a="1"/>
  <c r="IH223" i="33" a="1"/>
  <c r="S135" i="33" a="1"/>
  <c r="RR267" i="33" a="1"/>
  <c r="DT180" i="33" a="1"/>
  <c r="NG135" i="33" a="1"/>
  <c r="OW135" i="33" a="1"/>
  <c r="LA135" i="33" a="1"/>
  <c r="GX267" i="33" a="1"/>
  <c r="FF96" i="33" a="1"/>
  <c r="JX96" i="33" a="1"/>
  <c r="KA96" i="33" a="1"/>
  <c r="FG180" i="33" a="1"/>
  <c r="MY223" i="33" a="1"/>
  <c r="KE96" i="33" a="1"/>
  <c r="KY267" i="33" a="1"/>
  <c r="KI96" i="33" a="1"/>
  <c r="QT96" i="33" a="1"/>
  <c r="RI180" i="33" a="1"/>
  <c r="OP223" i="33" a="1"/>
  <c r="AM180" i="33" a="1"/>
  <c r="LT96" i="33" a="1"/>
  <c r="GM180" i="33" a="1"/>
  <c r="GZ96" i="33" a="1"/>
  <c r="QS96" i="33" a="1"/>
  <c r="NU223" i="33" a="1"/>
  <c r="ME96" i="33" a="1"/>
  <c r="HI180" i="33" a="1"/>
  <c r="IZ96" i="33" a="1"/>
  <c r="HW96" i="33" a="1"/>
  <c r="FK223" i="33" a="1"/>
  <c r="O267" i="33" a="1"/>
  <c r="DU96" i="33" a="1"/>
  <c r="JH96" i="33" a="1"/>
  <c r="KI180" i="33" a="1"/>
  <c r="EH223" i="33" a="1"/>
  <c r="EE223" i="33" a="1"/>
  <c r="OH96" i="33" a="1"/>
  <c r="HQ135" i="33" a="1"/>
  <c r="IN223" i="33" a="1"/>
  <c r="QT135" i="33" a="1"/>
  <c r="QB135" i="33" a="1"/>
  <c r="AH96" i="33" a="1"/>
  <c r="GR96" i="33" a="1"/>
  <c r="BH96" i="33" a="1"/>
  <c r="EM223" i="33" a="1"/>
  <c r="DY267" i="33" a="1"/>
  <c r="ID180" i="33" a="1"/>
  <c r="IA96" i="33" a="1"/>
  <c r="GW180" i="33" a="1"/>
  <c r="PT180" i="33" a="1"/>
  <c r="LY96" i="33" a="1"/>
  <c r="AA135" i="33" a="1"/>
  <c r="JE267" i="33" a="1"/>
  <c r="Q135" i="33" a="1"/>
  <c r="IN96" i="33" a="1"/>
  <c r="CE180" i="33" a="1"/>
  <c r="NF96" i="33" a="1"/>
  <c r="HS180" i="33" a="1"/>
  <c r="BP180" i="33" a="1"/>
  <c r="PU96" i="33" a="1"/>
  <c r="KS267" i="33" a="1"/>
  <c r="DO223" i="33" a="1"/>
  <c r="HA267" i="33" a="1"/>
  <c r="BL96" i="33" a="1"/>
  <c r="DN267" i="33" a="1"/>
  <c r="OB180" i="33" a="1"/>
  <c r="GE267" i="33" a="1"/>
  <c r="DA223" i="33" a="1"/>
  <c r="D180" i="33" a="1"/>
  <c r="GF223" i="33" a="1"/>
  <c r="QY267" i="33" a="1"/>
  <c r="SB267" i="33" a="1"/>
  <c r="AJ223" i="33" a="1"/>
  <c r="BC135" i="33" a="1"/>
  <c r="AK223" i="33" a="1"/>
  <c r="NQ267" i="33" a="1"/>
  <c r="GH180" i="33" a="1"/>
  <c r="BS180" i="33" a="1"/>
  <c r="BB267" i="33" a="1"/>
  <c r="OY96" i="33" a="1"/>
  <c r="BJ135" i="33" a="1"/>
  <c r="NC267" i="33" a="1"/>
  <c r="LI135" i="33" a="1"/>
  <c r="ML267" i="33" a="1"/>
  <c r="CO180" i="33" a="1"/>
  <c r="U180" i="33" a="1"/>
  <c r="LZ135" i="33" a="1"/>
  <c r="AF267" i="33" a="1"/>
  <c r="PW223" i="33" a="1"/>
  <c r="JL267" i="33" a="1"/>
  <c r="M223" i="33" a="1"/>
  <c r="EX135" i="33" a="1"/>
  <c r="LF223" i="33" a="1"/>
  <c r="PM223" i="33" a="1"/>
  <c r="QL267" i="33" a="1"/>
  <c r="ES223" i="33" a="1"/>
  <c r="JX267" i="33" a="1"/>
  <c r="DR223" i="33" a="1"/>
  <c r="X267" i="33" a="1"/>
  <c r="AS180" i="33" a="1"/>
  <c r="GC135" i="33" a="1"/>
  <c r="EP223" i="33" a="1"/>
  <c r="ED180" i="33" a="1"/>
  <c r="HM267" i="33" a="1"/>
  <c r="FI96" i="33" a="1"/>
  <c r="EU267" i="33" a="1"/>
  <c r="LY223" i="33" a="1"/>
  <c r="X223" i="33" a="1"/>
  <c r="KA180" i="33" a="1"/>
  <c r="EZ135" i="33" a="1"/>
  <c r="HW267" i="33" a="1"/>
  <c r="JM223" i="33" a="1"/>
  <c r="DZ96" i="33" a="1"/>
  <c r="MU223" i="33" a="1"/>
  <c r="EJ135" i="33" a="1"/>
  <c r="K180" i="33" a="1"/>
  <c r="IW96" i="33" a="1"/>
  <c r="AE96" i="33" a="1"/>
  <c r="IX223" i="33" a="1"/>
  <c r="FM267" i="33" a="1"/>
  <c r="Y135" i="33" a="1"/>
  <c r="RB223" i="33" a="1"/>
  <c r="EV223" i="33" a="1"/>
  <c r="RJ180" i="33" a="1"/>
  <c r="ET96" i="33" a="1"/>
  <c r="PM135" i="33" a="1"/>
  <c r="LM223" i="33" a="1"/>
  <c r="I180" i="33" a="1"/>
  <c r="PB135" i="33" a="1"/>
  <c r="SA180" i="33" a="1"/>
  <c r="LO96" i="33" a="1"/>
  <c r="LI180" i="33" a="1"/>
  <c r="IV223" i="33" a="1"/>
  <c r="HF267" i="33" a="1"/>
  <c r="N180" i="33" a="1"/>
  <c r="QP135" i="33" a="1"/>
  <c r="RD180" i="33" a="1"/>
  <c r="CR135" i="33" a="1"/>
  <c r="CX135" i="33" a="1"/>
  <c r="PB267" i="33" a="1"/>
  <c r="IF180" i="33" a="1"/>
  <c r="RK223" i="33" a="1"/>
  <c r="FZ135" i="33" a="1"/>
  <c r="KX96" i="33" a="1"/>
  <c r="SE180" i="33" a="1"/>
  <c r="GE135" i="33" a="1"/>
  <c r="CX180" i="33" a="1"/>
  <c r="MF267" i="33" a="1"/>
  <c r="LV96" i="33" a="1"/>
  <c r="DO96" i="33" a="1"/>
  <c r="HE223" i="33" a="1"/>
  <c r="OU267" i="33" a="1"/>
  <c r="MS223" i="33" a="1"/>
  <c r="NV96" i="33" a="1"/>
  <c r="HM96" i="33" a="1"/>
  <c r="QW267" i="33" a="1"/>
  <c r="NJ223" i="33" a="1"/>
  <c r="PZ180" i="33" a="1"/>
  <c r="CY180" i="33" a="1"/>
  <c r="JE96" i="33" a="1"/>
  <c r="GZ135" i="33" a="1"/>
  <c r="MV135" i="33" a="1"/>
  <c r="FK267" i="33" a="1"/>
  <c r="QO267" i="33" a="1"/>
  <c r="OR96" i="33" a="1"/>
  <c r="NE267" i="33" a="1"/>
  <c r="S180" i="33" a="1"/>
  <c r="QP180" i="33" a="1"/>
  <c r="BV223" i="33" a="1"/>
  <c r="BB223" i="33" a="1"/>
  <c r="GK223" i="33" a="1"/>
  <c r="KQ223" i="33" a="1"/>
  <c r="PJ267" i="33" a="1"/>
  <c r="PN135" i="33" a="1"/>
  <c r="KR223" i="33" a="1"/>
  <c r="SB96" i="33" a="1"/>
  <c r="JM180" i="33" a="1"/>
  <c r="DK180" i="33" a="1"/>
  <c r="LM96" i="33" a="1"/>
  <c r="RF96" i="33" a="1"/>
  <c r="F267" i="33" a="1"/>
  <c r="FJ267" i="33" a="1"/>
  <c r="RL223" i="33" a="1"/>
  <c r="NH223" i="33" a="1"/>
  <c r="OE96" i="33" a="1"/>
  <c r="EU96" i="33" a="1"/>
  <c r="RZ96" i="33" a="1"/>
  <c r="DM267" i="33" a="1"/>
  <c r="LB267" i="33" a="1"/>
  <c r="JH267" i="33" a="1"/>
  <c r="NH180" i="33" a="1"/>
  <c r="DS135" i="33" a="1"/>
  <c r="NN96" i="33" a="1"/>
  <c r="KT96" i="33" a="1"/>
  <c r="AC96" i="33" a="1"/>
  <c r="KN223" i="33" a="1"/>
  <c r="JV180" i="33" a="1"/>
  <c r="EP135" i="33" a="1"/>
  <c r="RG223" i="33" a="1"/>
  <c r="OI180" i="33" a="1"/>
  <c r="AN223" i="33" a="1"/>
  <c r="G180" i="33" a="1"/>
  <c r="JM135" i="33" a="1"/>
  <c r="FT223" i="33" a="1"/>
  <c r="FE223" i="33" a="1"/>
  <c r="IP267" i="33" a="1"/>
  <c r="G135" i="33" a="1"/>
  <c r="RM223" i="33" a="1"/>
  <c r="KW267" i="33" a="1"/>
  <c r="PW135" i="33" a="1"/>
  <c r="MK180" i="33" a="1"/>
  <c r="FT96" i="33" a="1"/>
  <c r="E180" i="33" a="1"/>
  <c r="NM135" i="33" a="1"/>
  <c r="RO180" i="33" a="1"/>
  <c r="HB135" i="33" a="1"/>
  <c r="FZ96" i="33" a="1"/>
  <c r="BH267" i="33" a="1"/>
  <c r="IL223" i="33" a="1"/>
  <c r="QW180" i="33" a="1"/>
  <c r="BZ180" i="33" a="1"/>
  <c r="ME135" i="33" a="1"/>
  <c r="PK223" i="33" a="1"/>
  <c r="JR267" i="33" a="1"/>
  <c r="OQ267" i="33" a="1"/>
  <c r="AT267" i="33" a="1"/>
  <c r="KH135" i="33" a="1"/>
  <c r="HV135" i="33" a="1"/>
  <c r="LE223" i="33" a="1"/>
  <c r="PZ96" i="33" a="1"/>
  <c r="PN267" i="33" a="1"/>
  <c r="CR180" i="33" a="1"/>
  <c r="EE96" i="33" a="1"/>
  <c r="AR180" i="33" a="1"/>
  <c r="HY96" i="33" a="1"/>
  <c r="JI96" i="33" a="1"/>
  <c r="RU96" i="33" a="1"/>
  <c r="SE135" i="33" a="1"/>
  <c r="EZ180" i="33" a="1"/>
  <c r="QC135" i="33" a="1"/>
  <c r="RN267" i="33" a="1"/>
  <c r="GA180" i="33" a="1"/>
  <c r="GL135" i="33" a="1"/>
  <c r="OT223" i="33" a="1"/>
  <c r="RP267" i="33" a="1"/>
  <c r="IX96" i="33" a="1"/>
  <c r="EQ96" i="33" a="1"/>
  <c r="DP267" i="33" a="1"/>
  <c r="RD96" i="33" a="1"/>
  <c r="EV267" i="33" a="1"/>
  <c r="JH135" i="33" a="1"/>
  <c r="CF96" i="33" a="1"/>
  <c r="EW267" i="33" a="1"/>
  <c r="BH180" i="33" a="1"/>
  <c r="OT96" i="33" a="1"/>
  <c r="JK135" i="33" a="1"/>
  <c r="GD135" i="33" a="1"/>
  <c r="MT180" i="33" a="1"/>
  <c r="MJ267" i="33" a="1"/>
  <c r="CB96" i="33" a="1"/>
  <c r="CL180" i="33" a="1"/>
  <c r="BB180" i="33" a="1"/>
  <c r="DT96" i="33" a="1"/>
  <c r="RW223" i="33" a="1"/>
  <c r="FJ96" i="33" a="1"/>
  <c r="MP180" i="33" a="1"/>
  <c r="HU180" i="33" a="1"/>
  <c r="FP180" i="33" a="1"/>
  <c r="LC223" i="33" a="1"/>
  <c r="HO135" i="33" a="1"/>
  <c r="QV96" i="33" a="1"/>
  <c r="FV180" i="33" a="1"/>
  <c r="EQ267" i="33" a="1"/>
  <c r="SC135" i="33" a="1"/>
  <c r="OK180" i="33" a="1"/>
  <c r="OC223" i="33" a="1"/>
  <c r="DB96" i="33" a="1"/>
  <c r="PE180" i="33" a="1"/>
  <c r="HL180" i="33" a="1"/>
  <c r="GQ180" i="33" a="1"/>
  <c r="NW223" i="33" a="1"/>
  <c r="NH135" i="33" a="1"/>
  <c r="AW223" i="33" a="1"/>
  <c r="OD135" i="33" a="1"/>
  <c r="EB223" i="33" a="1"/>
  <c r="MW135" i="33" a="1"/>
  <c r="C180" i="33" a="1"/>
  <c r="RM180" i="33" a="1"/>
  <c r="RP135" i="33" a="1"/>
  <c r="ES96" i="33" a="1"/>
  <c r="MO223" i="33" a="1"/>
  <c r="EK180" i="33" a="1"/>
  <c r="AZ267" i="33" a="1"/>
  <c r="IH267" i="33" a="1"/>
  <c r="JF180" i="33" a="1"/>
  <c r="EG96" i="33" a="1"/>
  <c r="IW223" i="33" a="1"/>
  <c r="NZ135" i="33" a="1"/>
  <c r="FD96" i="33" a="1"/>
  <c r="IB135" i="33" a="1"/>
  <c r="OR180" i="33" a="1"/>
  <c r="PW267" i="33" a="1"/>
  <c r="RM96" i="33" a="1"/>
  <c r="PU135" i="33" a="1"/>
  <c r="DW96" i="33" a="1"/>
  <c r="G96" i="33" a="1"/>
  <c r="OJ223" i="33" a="1"/>
  <c r="KF96" i="33" a="1"/>
  <c r="RL267" i="33" a="1"/>
  <c r="NA96" i="33" a="1"/>
  <c r="QV267" i="33" a="1"/>
  <c r="JJ223" i="33" a="1"/>
  <c r="LZ223" i="33" a="1"/>
  <c r="HP180" i="33" a="1"/>
  <c r="JB135" i="33" a="1"/>
  <c r="DC96" i="33" a="1"/>
  <c r="RA180" i="33" a="1"/>
  <c r="NO135" i="33" a="1"/>
  <c r="QN267" i="33" a="1"/>
  <c r="AO223" i="33" a="1"/>
  <c r="QZ96" i="33" a="1"/>
  <c r="PH267" i="33" a="1"/>
  <c r="PD96" i="33" a="1"/>
  <c r="KG96" i="33" a="1"/>
  <c r="CM267" i="33" a="1"/>
  <c r="EI96" i="33" a="1"/>
  <c r="T96" i="33" a="1"/>
  <c r="DH96" i="33" a="1"/>
  <c r="BY223" i="33" a="1"/>
  <c r="DX96" i="33" a="1"/>
  <c r="NF180" i="33" a="1"/>
  <c r="HJ135" i="33" a="1"/>
  <c r="CE267" i="33" a="1"/>
  <c r="OD180" i="33" a="1"/>
  <c r="QL180" i="33" a="1"/>
  <c r="AJ267" i="33" a="1"/>
  <c r="BQ223" i="33" a="1"/>
  <c r="OG267" i="33" a="1"/>
  <c r="QY180" i="33" a="1"/>
  <c r="C135" i="33" a="1"/>
  <c r="HJ96" i="33" a="1"/>
  <c r="RF223" i="33" a="1"/>
  <c r="QC180" i="33" a="1"/>
  <c r="IR135" i="33" a="1"/>
  <c r="MG180" i="33" a="1"/>
  <c r="RE96" i="33" a="1"/>
  <c r="CO135" i="33" a="1"/>
  <c r="JW135" i="33" a="1"/>
  <c r="RH96" i="33" a="1"/>
  <c r="EG135" i="33" a="1"/>
  <c r="CT223" i="33" a="1"/>
  <c r="W223" i="33" a="1"/>
  <c r="AC223" i="33" a="1"/>
  <c r="BA180" i="33" a="1"/>
  <c r="GZ267" i="33" a="1"/>
  <c r="CL135" i="33" a="1"/>
  <c r="PV135" i="33" a="1"/>
  <c r="HN223" i="33" a="1"/>
  <c r="OS267" i="33" a="1"/>
  <c r="KJ135" i="33" a="1"/>
  <c r="HF223" i="33" a="1"/>
  <c r="L96" i="33" a="1"/>
  <c r="EX96" i="33" a="1"/>
  <c r="KM135" i="33" a="1"/>
  <c r="PM267" i="33" a="1"/>
  <c r="EW223" i="33" a="1"/>
  <c r="GQ223" i="33" a="1"/>
  <c r="GU135" i="33" a="1"/>
  <c r="OT267" i="33" a="1"/>
  <c r="QD223" i="33" a="1"/>
  <c r="BF267" i="33" a="1"/>
  <c r="KT135" i="33" a="1"/>
  <c r="PO223" i="33" a="1"/>
  <c r="NW135" i="33" a="1"/>
  <c r="AD180" i="33" a="1"/>
  <c r="PG135" i="33" a="1"/>
  <c r="NI267" i="33" a="1"/>
  <c r="L267" i="33" a="1"/>
  <c r="DM96" i="33" a="1"/>
  <c r="CP135" i="33" a="1"/>
  <c r="IJ135" i="33" a="1"/>
  <c r="DJ267" i="33" a="1"/>
  <c r="KE180" i="33" a="1"/>
  <c r="PH135" i="33" a="1"/>
  <c r="Y180" i="33" a="1"/>
  <c r="QZ135" i="33" a="1"/>
  <c r="CB267" i="33" a="1"/>
  <c r="OU135" i="33" a="1"/>
  <c r="MH267" i="33" a="1"/>
  <c r="RG267" i="33" a="1"/>
  <c r="OU180" i="33" a="1"/>
  <c r="LE96" i="33" a="1"/>
  <c r="OK267" i="33" a="1"/>
  <c r="FA96" i="33" a="1"/>
  <c r="MA96" i="33" a="1"/>
  <c r="DP96" i="33" a="1"/>
  <c r="SF267" i="33" a="1"/>
  <c r="IT267" i="33" a="1"/>
  <c r="QD135" i="33" a="1"/>
  <c r="QR135" i="33" a="1"/>
  <c r="GQ135" i="33" a="1"/>
  <c r="RU180" i="33" a="1"/>
  <c r="EZ96" i="33" a="1"/>
  <c r="GX223" i="33" a="1"/>
  <c r="DR135" i="33" a="1"/>
  <c r="FD135" i="33" a="1"/>
  <c r="OJ267" i="33" a="1"/>
  <c r="PG96" i="33" a="1"/>
  <c r="ED267" i="33" a="1"/>
  <c r="LA96" i="33" a="1"/>
  <c r="W96" i="33" a="1"/>
  <c r="OK96" i="33" a="1"/>
  <c r="FP96" i="33" a="1"/>
  <c r="BZ96" i="33" a="1"/>
  <c r="AJ96" i="33" a="1"/>
  <c r="IS135" i="33" a="1"/>
  <c r="RH267" i="33" a="1"/>
  <c r="FT180" i="33" a="1"/>
  <c r="AB96" i="33" a="1"/>
  <c r="QZ267" i="33" a="1"/>
  <c r="AO96" i="33" a="1"/>
  <c r="AY267" i="33" a="1"/>
  <c r="IG135" i="33" a="1"/>
  <c r="QA96" i="33" a="1"/>
  <c r="LH96" i="33" a="1"/>
  <c r="FI135" i="33" a="1"/>
  <c r="KQ180" i="33" a="1"/>
  <c r="FX180" i="33" a="1"/>
  <c r="JC180" i="33" a="1"/>
  <c r="DH267" i="33" a="1"/>
  <c r="P135" i="33" a="1"/>
  <c r="CT96" i="33" a="1"/>
  <c r="IH135" i="33" a="1"/>
  <c r="MA180" i="33" a="1"/>
  <c r="SG96" i="33" a="1"/>
  <c r="S267" i="33" a="1"/>
  <c r="KO223" i="33" a="1"/>
  <c r="IR223" i="33" a="1"/>
  <c r="JL96" i="33" a="1"/>
  <c r="QH223" i="33" a="1"/>
  <c r="DI223" i="33" a="1"/>
  <c r="MY135" i="33" a="1"/>
  <c r="X180" i="33" a="1"/>
  <c r="KZ96" i="33" a="1"/>
  <c r="OR223" i="33" a="1"/>
  <c r="IN267" i="33" a="1"/>
  <c r="AU96" i="33" a="1"/>
  <c r="FW180" i="33" a="1"/>
  <c r="GY135" i="33" a="1"/>
  <c r="IS96" i="33" a="1"/>
  <c r="QB180" i="33" a="1"/>
  <c r="KP180" i="33" a="1"/>
  <c r="QD96" i="33" a="1"/>
  <c r="IG180" i="33" a="1"/>
  <c r="DS96" i="33" a="1"/>
  <c r="OM223" i="33" a="1"/>
  <c r="NL96" i="33" a="1"/>
  <c r="DH180" i="33" a="1"/>
  <c r="EF180" i="33" a="1"/>
  <c r="CN267" i="33" a="1"/>
  <c r="IJ267" i="33" a="1"/>
  <c r="KX135" i="33" a="1"/>
  <c r="ND180" i="33" a="1"/>
  <c r="IG223" i="33" a="1"/>
  <c r="FD267" i="33" a="1"/>
  <c r="FS180" i="33" a="1"/>
  <c r="JP267" i="33" a="1"/>
  <c r="NJ267" i="33" a="1"/>
  <c r="OZ267" i="33" a="1"/>
  <c r="PL96" i="33" a="1"/>
  <c r="LL135" i="33" a="1"/>
  <c r="NK223" i="33" a="1"/>
  <c r="BF96" i="33" a="1"/>
  <c r="IB180" i="33" a="1"/>
  <c r="FA223" i="33" a="1"/>
  <c r="BB135" i="33" a="1"/>
  <c r="OU223" i="33" a="1"/>
  <c r="CC223" i="33" a="1"/>
  <c r="HN96" i="33" a="1"/>
  <c r="MH96" i="33" a="1"/>
  <c r="LG96" i="33" a="1"/>
  <c r="PY135" i="33" a="1"/>
  <c r="MF135" i="33" a="1"/>
  <c r="LZ267" i="33" a="1"/>
  <c r="MF180" i="33" a="1"/>
  <c r="FB135" i="33" a="1"/>
  <c r="OS180" i="33" a="1"/>
  <c r="I96" i="33" a="1"/>
  <c r="OF96" i="33" a="1"/>
  <c r="RX180" i="33" a="1"/>
  <c r="MQ96" i="33" a="1"/>
  <c r="HJ223" i="33" a="1"/>
  <c r="JB223" i="33" a="1"/>
  <c r="MQ223" i="33" a="1"/>
  <c r="MI135" i="33" a="1"/>
  <c r="HG135" i="33" a="1"/>
  <c r="JO180" i="33" a="1"/>
  <c r="V267" i="33" a="1"/>
  <c r="ED223" i="33" a="1"/>
  <c r="FH96" i="33" a="1"/>
  <c r="FT135" i="33" a="1"/>
  <c r="IV267" i="33" a="1"/>
  <c r="HB96" i="33" a="1"/>
  <c r="PS267" i="33" a="1"/>
  <c r="JA267" i="33" a="1"/>
  <c r="AJ180" i="33" a="1"/>
  <c r="LT180" i="33" a="1"/>
  <c r="BS267" i="33" a="1"/>
  <c r="NQ135" i="33" a="1"/>
  <c r="IL180" i="33" a="1"/>
  <c r="MG223" i="33" a="1"/>
  <c r="CZ180" i="33" a="1"/>
  <c r="PE135" i="33" a="1"/>
  <c r="PF180" i="33" a="1"/>
  <c r="EB267" i="33" a="1"/>
  <c r="RX135" i="33" a="1"/>
  <c r="GO223" i="33" a="1"/>
  <c r="AA267" i="33" a="1"/>
  <c r="OX135" i="33" a="1"/>
  <c r="DP223" i="33" a="1"/>
  <c r="DV135" i="33" a="1"/>
  <c r="DD180" i="33" a="1"/>
  <c r="CV96" i="33" a="1"/>
  <c r="JR223" i="33" a="1"/>
  <c r="JN135" i="33" a="1"/>
  <c r="BH135" i="33" a="1"/>
  <c r="AE223" i="33" a="1"/>
  <c r="BJ267" i="33" a="1"/>
  <c r="FV223" i="33" a="1"/>
  <c r="EU180" i="33" a="1"/>
  <c r="PQ96" i="33" a="1"/>
  <c r="NC180" i="33" a="1"/>
  <c r="JD96" i="33" a="1"/>
  <c r="KW135" i="33" a="1"/>
  <c r="QF180" i="33" a="1"/>
  <c r="EQ223" i="33" a="1"/>
  <c r="BT267" i="33" a="1"/>
  <c r="DR180" i="33" a="1"/>
  <c r="HI223" i="33" a="1"/>
  <c r="II180" i="33" a="1"/>
  <c r="M96" i="33" a="1"/>
  <c r="FH267" i="33" a="1"/>
  <c r="K223" i="33" a="1"/>
  <c r="KX223" i="33" a="1"/>
  <c r="FR180" i="33" a="1"/>
  <c r="AH180" i="33" a="1"/>
  <c r="DA96" i="33" a="1"/>
  <c r="CQ223" i="33" a="1"/>
  <c r="OW223" i="33" a="1"/>
  <c r="LG180" i="33" a="1"/>
  <c r="HA96" i="33" a="1"/>
  <c r="BO267" i="33" a="1"/>
  <c r="HF135" i="33" a="1"/>
  <c r="RV223" i="33" a="1"/>
  <c r="FY223" i="33" a="1"/>
  <c r="IO135" i="33" a="1"/>
  <c r="SE223" i="33" a="1"/>
  <c r="QK180" i="33" a="1"/>
  <c r="LQ96" i="33" a="1"/>
  <c r="DY135" i="33" a="1"/>
  <c r="HK180" i="33" a="1"/>
  <c r="NV135" i="33" a="1"/>
  <c r="BZ267" i="33" a="1"/>
  <c r="GZ180" i="33" a="1"/>
  <c r="HQ267" i="33" a="1"/>
  <c r="PK180" i="33" a="1"/>
  <c r="DT135" i="33" a="1"/>
  <c r="II223" i="33" a="1"/>
  <c r="RB180" i="33" a="1"/>
  <c r="AB180" i="33" a="1"/>
  <c r="LC267" i="33" a="1"/>
  <c r="IR96" i="33" a="1"/>
  <c r="HW223" i="33" a="1"/>
  <c r="BB96" i="33" a="1"/>
  <c r="NQ223" i="33" a="1"/>
  <c r="AG223" i="33" a="1"/>
  <c r="GF267" i="33" a="1"/>
  <c r="IH96" i="33" a="1"/>
  <c r="IZ180" i="33" a="1"/>
  <c r="DE135" i="33" a="1"/>
  <c r="MP96" i="33" a="1"/>
  <c r="AD96" i="33" a="1"/>
  <c r="EH135" i="33" a="1"/>
  <c r="KU267" i="33" a="1"/>
  <c r="CZ267" i="33" a="1"/>
  <c r="OO96" i="33" a="1"/>
  <c r="MR180" i="33" a="1"/>
  <c r="JI135" i="33" a="1"/>
  <c r="OA135" i="33" a="1"/>
  <c r="RQ135" i="33" a="1"/>
  <c r="FC267" i="33" a="1"/>
  <c r="FN180" i="33" a="1"/>
  <c r="BM96" i="33" a="1"/>
  <c r="IE96" i="33" a="1"/>
  <c r="CQ96" i="33" a="1"/>
  <c r="JH223" i="33" a="1"/>
  <c r="BV135" i="33" a="1"/>
  <c r="JX180" i="33" a="1"/>
  <c r="U267" i="33" a="1"/>
  <c r="GO180" i="33" a="1"/>
  <c r="FK135" i="33" a="1"/>
  <c r="IY96" i="33" a="1"/>
  <c r="GT135" i="33" a="1"/>
  <c r="AN180" i="33" a="1"/>
  <c r="HS223" i="33" a="1"/>
  <c r="OZ96" i="33" a="1"/>
  <c r="BX135" i="33" a="1"/>
  <c r="RT180" i="33" a="1"/>
  <c r="BP96" i="33" a="1"/>
  <c r="NU180" i="33" a="1"/>
  <c r="X135" i="33" a="1"/>
  <c r="NT223" i="33" a="1"/>
  <c r="LB180" i="33" a="1"/>
  <c r="EF96" i="33" a="1"/>
  <c r="JM267" i="33" a="1"/>
  <c r="O96" i="33" a="1"/>
  <c r="IB96" i="33" a="1"/>
  <c r="V180" i="33" a="1"/>
  <c r="DG223" i="33" a="1"/>
  <c r="BQ267" i="33" a="1"/>
  <c r="DJ223" i="33" a="1"/>
  <c r="KB180" i="33" a="1"/>
  <c r="NK96" i="33" a="1"/>
  <c r="EG223" i="33" a="1"/>
  <c r="MH180" i="33" a="1"/>
  <c r="DT223" i="33" a="1"/>
  <c r="PD135" i="33" a="1"/>
  <c r="QN96" i="33" a="1"/>
  <c r="RF267" i="33" a="1"/>
  <c r="DX135" i="33" a="1"/>
  <c r="KD223" i="33" a="1"/>
  <c r="PX267" i="33" a="1"/>
  <c r="NE96" i="33" a="1"/>
  <c r="IF135" i="33" a="1"/>
  <c r="AX180" i="33" a="1"/>
  <c r="MA135" i="33" a="1"/>
  <c r="QV223" i="33" a="1"/>
  <c r="EV180" i="33" a="1"/>
  <c r="PR180" i="33" a="1"/>
  <c r="PI180" i="33" a="1"/>
  <c r="ES180" i="33" a="1"/>
  <c r="GO135" i="33" a="1"/>
  <c r="ID267" i="33" a="1"/>
  <c r="DW223" i="33" a="1"/>
  <c r="KU180" i="33" a="1"/>
  <c r="JY267" i="33" a="1"/>
  <c r="SF135" i="33" a="1"/>
  <c r="R223" i="33" a="1"/>
  <c r="DU180" i="33" a="1"/>
  <c r="EI135" i="33" a="1"/>
  <c r="HI96" i="33" a="1"/>
  <c r="QE223" i="33" a="1"/>
  <c r="ON223" i="33" a="1"/>
  <c r="QH267" i="33" a="1"/>
  <c r="BT223" i="33" a="1"/>
  <c r="GN267" i="33" a="1"/>
  <c r="JN267" i="33" a="1"/>
  <c r="EI223" i="33" a="1"/>
  <c r="IL267" i="33" a="1"/>
  <c r="JD180" i="33" a="1"/>
  <c r="DP135" i="33" a="1"/>
  <c r="BU135" i="33" a="1"/>
  <c r="OE267" i="33" a="1"/>
  <c r="NR267" i="33" a="1"/>
  <c r="DM223" i="33" a="1"/>
  <c r="BN96" i="33" a="1"/>
  <c r="IF223" i="33" a="1"/>
  <c r="JT96" i="33" a="1"/>
  <c r="IJ96" i="33" a="1"/>
  <c r="RL96" i="33" a="1"/>
  <c r="FL180" i="33" a="1"/>
  <c r="HJ180" i="33" a="1"/>
  <c r="RT135" i="33" a="1"/>
  <c r="AI96" i="33" a="1"/>
  <c r="LD96" i="33" a="1"/>
  <c r="NJ96" i="33" a="1"/>
  <c r="KN267" i="33" a="1"/>
  <c r="RJ135" i="33" a="1"/>
  <c r="LH267" i="33" a="1"/>
  <c r="RJ267" i="33" a="1"/>
  <c r="ET267" i="33" a="1"/>
  <c r="N96" i="33" a="1"/>
  <c r="EV96" i="33" a="1"/>
  <c r="OV223" i="33" a="1"/>
  <c r="PA223" i="33" a="1"/>
  <c r="EK135" i="33" a="1"/>
  <c r="AC267" i="33" a="1"/>
  <c r="OR267" i="33" a="1"/>
  <c r="MR135" i="33" a="1"/>
  <c r="BD96" i="33" a="1"/>
  <c r="BC96" i="33" a="1"/>
  <c r="PQ267" i="33" a="1"/>
  <c r="CA223" i="33" a="1"/>
  <c r="OS135" i="33" a="1"/>
  <c r="PB223" i="33" a="1"/>
  <c r="F96" i="33" a="1"/>
  <c r="CY267" i="33" a="1"/>
  <c r="RT267" i="33" a="1"/>
  <c r="AY96" i="33" a="1"/>
  <c r="LJ96" i="33" a="1"/>
  <c r="SB135" i="33" a="1"/>
  <c r="HV267" i="33" a="1"/>
  <c r="LK267" i="33" a="1"/>
  <c r="GK96" i="33" a="1"/>
  <c r="ND135" i="33" a="1"/>
  <c r="AN267" i="33" a="1"/>
  <c r="EN135" i="33" a="1"/>
  <c r="OE180" i="33" a="1"/>
  <c r="BT96" i="33" a="1"/>
  <c r="QF223" i="33" a="1"/>
  <c r="NG223" i="33" a="1"/>
  <c r="JH180" i="33" a="1"/>
  <c r="HE180" i="33" a="1"/>
  <c r="OQ180" i="33" a="1"/>
  <c r="DZ180" i="33" a="1"/>
  <c r="JA96" i="33" a="1"/>
  <c r="OM135" i="33" a="1"/>
  <c r="BU180" i="33" a="1"/>
  <c r="ML223" i="33" a="1"/>
  <c r="JQ135" i="33" a="1"/>
  <c r="QJ223" i="33" a="1"/>
  <c r="HQ96" i="33" a="1"/>
  <c r="PH223" i="33" a="1"/>
  <c r="MI180" i="33" a="1"/>
  <c r="EH180" i="33" a="1"/>
  <c r="PC135" i="33" a="1"/>
  <c r="GH135" i="33" a="1"/>
  <c r="ER180" i="33" a="1"/>
  <c r="NG267" i="33" a="1"/>
  <c r="IS267" i="33" a="1"/>
  <c r="BL180" i="33" a="1"/>
  <c r="GJ180" i="33" a="1"/>
  <c r="HL135" i="33" a="1"/>
  <c r="KB135" i="33" a="1"/>
  <c r="DF267" i="33" a="1"/>
  <c r="AV223" i="33" a="1"/>
  <c r="KW180" i="33" a="1"/>
  <c r="H267" i="33" a="1"/>
  <c r="GY267" i="33" a="1"/>
  <c r="OS223" i="33" a="1"/>
  <c r="RY267" i="33" a="1"/>
  <c r="T223" i="33" a="1"/>
  <c r="HK223" i="33" a="1"/>
  <c r="EK96" i="33" a="1"/>
  <c r="LE267" i="33" a="1"/>
  <c r="RE223" i="33" a="1"/>
  <c r="QZ180" i="33" a="1"/>
  <c r="CB223" i="33" a="1"/>
  <c r="AG96" i="33" a="1"/>
  <c r="AB223" i="33" a="1"/>
  <c r="CB135" i="33" a="1"/>
  <c r="PX180" i="33" a="1"/>
  <c r="GF180" i="33" a="1"/>
  <c r="QC267" i="33" a="1"/>
  <c r="Z267" i="33" a="1"/>
  <c r="LQ223" i="33" a="1"/>
  <c r="HT180" i="33" a="1"/>
  <c r="HL223" i="33" a="1"/>
  <c r="AF223" i="33" a="1"/>
  <c r="LL267" i="33" a="1"/>
  <c r="EM135" i="33" a="1"/>
  <c r="Q96" i="33" a="1"/>
  <c r="C267" i="33" a="1"/>
  <c r="HY180" i="33" a="1"/>
  <c r="LW135" i="33" a="1"/>
  <c r="DH223" i="33" a="1"/>
  <c r="RL135" i="33" a="1"/>
  <c r="M180" i="33" a="1"/>
  <c r="MT96" i="33" a="1"/>
  <c r="CO267" i="33" a="1"/>
  <c r="U135" i="33" a="1"/>
  <c r="MP135" i="33" a="1"/>
  <c r="AP96" i="33" a="1"/>
  <c r="GP267" i="33" a="1"/>
  <c r="FJ223" i="33" a="1"/>
  <c r="OQ135" i="33" a="1"/>
  <c r="NF135" i="33" a="1"/>
  <c r="PG180" i="33" a="1"/>
  <c r="JZ267" i="33" a="1"/>
  <c r="NU267" i="33" a="1"/>
  <c r="CR223" i="33" a="1"/>
  <c r="FN267" i="33" a="1"/>
  <c r="BP267" i="33" a="1"/>
  <c r="NT267" i="33" a="1"/>
  <c r="NO96" i="33" a="1"/>
  <c r="QQ223" i="33" a="1"/>
  <c r="HT223" i="33" a="1"/>
  <c r="OW96" i="33" a="1"/>
  <c r="PI223" i="33" a="1"/>
  <c r="E223" i="33" a="1"/>
  <c r="EK223" i="33" a="1"/>
  <c r="BV267" i="33" a="1"/>
  <c r="PD267" i="33" a="1"/>
  <c r="JP223" i="33" a="1"/>
  <c r="QS223" i="33" a="1"/>
  <c r="IJ223" i="33" a="1"/>
  <c r="FO180" i="33" a="1"/>
  <c r="OO180" i="33" a="1"/>
  <c r="BK223" i="33" a="1"/>
  <c r="JM96" i="33" a="1"/>
  <c r="CI223" i="33" a="1"/>
  <c r="JR135" i="33" a="1"/>
  <c r="RH135" i="33" a="1"/>
  <c r="JK96" i="33" a="1"/>
  <c r="AI180" i="33" a="1"/>
  <c r="EO135" i="33" a="1"/>
  <c r="LT223" i="33" a="1"/>
  <c r="GM96" i="33" a="1"/>
  <c r="IW135" i="33" a="1"/>
  <c r="RX223" i="33" a="1"/>
  <c r="JG180" i="33" a="1"/>
  <c r="DJ96" i="33" a="1"/>
  <c r="IN180" i="33" a="1"/>
  <c r="M135" i="33" a="1"/>
  <c r="MJ96" i="33" a="1"/>
  <c r="KK180" i="33" a="1"/>
  <c r="KL180" i="33" a="1"/>
  <c r="U223" i="33" a="1"/>
  <c r="KI223" i="33" a="1"/>
  <c r="KB267" i="33" a="1"/>
  <c r="BS223" i="33" a="1"/>
  <c r="BM267" i="33" a="1"/>
  <c r="IX267" i="33" a="1"/>
  <c r="NK135" i="33" a="1"/>
  <c r="GT180" i="33" a="1"/>
  <c r="ME223" i="33" a="1"/>
  <c r="PL180" i="33" a="1"/>
  <c r="ET223" i="33" a="1"/>
  <c r="CM135" i="33" a="1"/>
  <c r="PT135" i="33" a="1"/>
  <c r="HD180" i="33" a="1"/>
  <c r="RY180" i="33" a="1"/>
  <c r="JJ267" i="33" a="1"/>
  <c r="DE267" i="33" a="1"/>
  <c r="OZ180" i="33" a="1"/>
  <c r="CR96" i="33" a="1"/>
  <c r="KA135" i="33" a="1"/>
  <c r="HR96" i="33" a="1"/>
  <c r="JY180" i="33" a="1"/>
  <c r="BW96" i="33" a="1"/>
  <c r="HH267" i="33" a="1"/>
  <c r="OB135" i="33" a="1"/>
  <c r="KM267" i="33" a="1"/>
  <c r="KL96" i="33" a="1"/>
  <c r="Z180" i="33" a="1"/>
  <c r="FS223" i="33" a="1"/>
  <c r="QX223" i="33" a="1"/>
  <c r="OT180" i="33" a="1"/>
  <c r="JZ96" i="33" a="1"/>
  <c r="DN223" i="33" a="1"/>
  <c r="RE267" i="33" a="1"/>
  <c r="PM180" i="33" a="1"/>
  <c r="RF180" i="33" a="1"/>
  <c r="GH96" i="33" a="1"/>
  <c r="IP96" i="33" a="1"/>
  <c r="BI96" i="33" a="1"/>
  <c r="NB96" i="33" a="1"/>
  <c r="LD135" i="33" a="1"/>
  <c r="CI96" i="33" a="1"/>
  <c r="AJ135" i="33" a="1"/>
  <c r="OP135" i="33" a="1"/>
  <c r="JG267" i="33" a="1"/>
  <c r="QF96" i="33" a="1"/>
  <c r="V135" i="33" a="1"/>
  <c r="NP267" i="33" a="1"/>
  <c r="NZ267" i="33" a="1"/>
  <c r="NA180" i="33" a="1"/>
  <c r="EG267" i="33" a="1"/>
  <c r="CT135" i="33" a="1"/>
  <c r="MI96" i="33" a="1"/>
  <c r="EE180" i="33" a="1"/>
  <c r="JR180" i="33" a="1"/>
  <c r="FQ96" i="33" a="1"/>
  <c r="Y96" i="33" a="1"/>
  <c r="OG135" i="33" a="1"/>
  <c r="LK135" i="33" a="1"/>
  <c r="MZ135" i="33" a="1"/>
  <c r="PP223" i="33" a="1"/>
  <c r="JT267" i="33" a="1"/>
  <c r="RI267" i="33" a="1"/>
  <c r="HV96" i="33" a="1"/>
  <c r="BP223" i="33" a="1"/>
  <c r="JN223" i="33" a="1"/>
  <c r="FC180" i="33" a="1"/>
  <c r="DG96" i="33" a="1"/>
  <c r="HA180" i="33" a="1"/>
  <c r="DY223" i="33" a="1"/>
  <c r="EL135" i="33" a="1"/>
  <c r="QV135" i="33" a="1"/>
  <c r="RA223" i="33" a="1"/>
  <c r="AN96" i="33" a="1"/>
  <c r="NT180" i="33" a="1"/>
  <c r="FN223" i="33" a="1"/>
  <c r="IU223" i="33" a="1"/>
  <c r="HX96" i="33" a="1"/>
  <c r="JQ96" i="33" a="1"/>
  <c r="RV180" i="33" a="1"/>
  <c r="S96" i="33" a="1"/>
  <c r="KN96" i="33" a="1"/>
  <c r="RS267" i="33" a="1"/>
  <c r="HC96" i="33" a="1"/>
  <c r="CZ96" i="33" a="1"/>
  <c r="MC180" i="33" a="1"/>
  <c r="AB135" i="33" a="1"/>
  <c r="BF180" i="33" a="1"/>
  <c r="PS96" i="33" a="1"/>
  <c r="NQ96" i="33" a="1"/>
  <c r="NI223" i="33" a="1"/>
  <c r="AT135" i="33" a="1"/>
  <c r="P223" i="33" a="1"/>
  <c r="HG223" i="33" a="1"/>
  <c r="DU223" i="33" a="1"/>
  <c r="Q180" i="33" a="1"/>
  <c r="NS96" i="33" a="1"/>
  <c r="CJ135" i="33" a="1"/>
  <c r="EY267" i="33" a="1"/>
  <c r="SG180" i="33" a="1"/>
  <c r="NS135" i="33" a="1"/>
  <c r="LG223" i="33" a="1"/>
  <c r="DI180" i="33" a="1"/>
  <c r="IN135" i="33" a="1"/>
  <c r="SA267" i="33" a="1"/>
  <c r="BO135" i="33" a="1"/>
  <c r="B96" i="33" a="1"/>
  <c r="NL223" i="33" a="1"/>
  <c r="NN180" i="33" a="1"/>
  <c r="PJ135" i="33" a="1"/>
  <c r="DQ180" i="33" a="1"/>
  <c r="AA223" i="33" a="1"/>
  <c r="JY135" i="33" a="1"/>
  <c r="GL180" i="33" a="1"/>
  <c r="LC135" i="33" a="1"/>
  <c r="LM135" i="33" a="1"/>
  <c r="QM135" i="33" a="1"/>
  <c r="II135" i="33" a="1"/>
  <c r="HX267" i="33" a="1"/>
  <c r="PJ180" i="33" a="1"/>
  <c r="O223" i="33" a="1"/>
  <c r="MH223" i="33" a="1"/>
  <c r="NA267" i="33" a="1"/>
  <c r="AV180" i="33" a="1"/>
  <c r="LE135" i="33" a="1"/>
  <c r="HR135" i="33" a="1"/>
  <c r="SD135" i="33" a="1"/>
  <c r="T135" i="33" a="1"/>
  <c r="JF135" i="33" a="1"/>
  <c r="MY96" i="33" a="1"/>
  <c r="GP96" i="33" a="1"/>
  <c r="RK96" i="33" a="1"/>
  <c r="OH180" i="33" a="1"/>
  <c r="IG267" i="33" a="1"/>
  <c r="GI135" i="33" a="1"/>
  <c r="EO180" i="33" a="1"/>
  <c r="ED96" i="33" a="1"/>
  <c r="CU135" i="33" a="1"/>
  <c r="DG267" i="33" a="1"/>
  <c r="K135" i="33" a="1"/>
  <c r="KR180" i="33" a="1"/>
  <c r="GO267" i="33" a="1"/>
  <c r="RV96" i="33" a="1"/>
  <c r="DR96" i="33" a="1"/>
  <c r="MW267" i="33" a="1"/>
  <c r="OL180" i="33" a="1"/>
  <c r="RF135" i="33" a="1"/>
  <c r="GD180" i="33" a="1"/>
  <c r="EM267" i="33" a="1"/>
  <c r="BW135" i="33" a="1"/>
  <c r="CS267" i="33" a="1"/>
  <c r="BW223" i="33" a="1"/>
  <c r="NA135" i="33" a="1"/>
  <c r="HV180" i="33" a="1"/>
  <c r="EY223" i="33" a="1"/>
  <c r="DA135" i="33" a="1"/>
  <c r="FU96" i="33" a="1"/>
  <c r="IU180" i="33" a="1"/>
  <c r="LP135" i="33" a="1"/>
  <c r="D267" i="33" a="1"/>
  <c r="CK96" i="33" a="1"/>
  <c r="RN180" i="33" a="1"/>
  <c r="KD96" i="33" a="1"/>
  <c r="MO135" i="33" a="1"/>
  <c r="OQ96" i="33" a="1"/>
  <c r="BD180" i="33" a="1"/>
  <c r="JO135" i="33" a="1"/>
  <c r="LN267" i="33" a="1"/>
  <c r="GP223" i="33" a="1"/>
  <c r="OH223" i="33" a="1"/>
  <c r="IM135" i="33" a="1"/>
  <c r="AQ180" i="33" a="1"/>
  <c r="FT267" i="33" a="1"/>
  <c r="F135" i="33" a="1"/>
  <c r="GW135" i="33" a="1"/>
  <c r="NU135" i="33" a="1"/>
  <c r="MN267" i="33" a="1"/>
  <c r="GT223" i="33" a="1"/>
  <c r="CP223" i="33" a="1"/>
  <c r="RU135" i="33" a="1"/>
  <c r="PZ135" i="33" a="1"/>
  <c r="FA135" i="33" a="1"/>
  <c r="H135" i="33" a="1"/>
  <c r="QA223" i="33" a="1"/>
  <c r="DF135" i="33" a="1"/>
  <c r="AD267" i="33" a="1"/>
  <c r="GC180" i="33" a="1"/>
  <c r="DZ267" i="33" a="1"/>
  <c r="RV267" i="33" a="1"/>
  <c r="IM223" i="33" a="1"/>
  <c r="B223" i="33" a="1"/>
  <c r="HU96" i="33" a="1"/>
  <c r="CQ267" i="33" a="1"/>
  <c r="LX180" i="33" a="1"/>
  <c r="KD180" i="33" a="1"/>
  <c r="QU135" i="33" a="1"/>
  <c r="IA180" i="33" a="1"/>
  <c r="LP180" i="33" a="1"/>
  <c r="HE96" i="33" a="1"/>
  <c r="AC180" i="33" a="1"/>
  <c r="LA180" i="33" a="1"/>
  <c r="DE180" i="33" a="1"/>
  <c r="BL223" i="33" a="1"/>
  <c r="RQ223" i="33" a="1"/>
  <c r="CJ223" i="33" a="1"/>
  <c r="OO223" i="33" a="1"/>
  <c r="QK96" i="33" a="1"/>
  <c r="QJ96" i="33" a="1"/>
  <c r="OA96" i="33" a="1"/>
  <c r="MW180" i="33" a="1"/>
  <c r="HT135" i="33" a="1"/>
  <c r="CG223" i="33" a="1"/>
  <c r="MA267" i="33" a="1"/>
  <c r="KI135" i="33" a="1"/>
  <c r="EC135" i="33" a="1"/>
  <c r="CA180" i="33" a="1"/>
  <c r="GJ223" i="33" a="1"/>
  <c r="JZ223" i="33" a="1"/>
  <c r="NN267" i="33" a="1"/>
  <c r="CZ135" i="33" a="1"/>
  <c r="JK180" i="33" a="1"/>
  <c r="RP180" i="33" a="1"/>
  <c r="CS223" i="33" a="1"/>
  <c r="MM180" i="33" a="1"/>
  <c r="BT135" i="33" a="1"/>
  <c r="AU180" i="33" a="1"/>
  <c r="MI223" i="33" a="1"/>
  <c r="DW267" i="33" a="1"/>
  <c r="LN223" i="33" a="1"/>
  <c r="IE180" i="33" a="1"/>
  <c r="ON180" i="33" a="1"/>
  <c r="BS96" i="33" a="1"/>
  <c r="BG96" i="33" a="1"/>
  <c r="IP135" i="33" a="1"/>
  <c r="EU223" i="33" a="1"/>
  <c r="GZ223" i="33" a="1"/>
  <c r="GS180" i="33" a="1"/>
  <c r="BE96" i="33" a="1"/>
  <c r="IK135" i="33" a="1"/>
  <c r="GV96" i="33" a="1"/>
  <c r="PN96" i="33" a="1"/>
  <c r="FN135" i="33" a="1"/>
  <c r="JU96" i="33" a="1"/>
  <c r="HB180" i="33" a="1"/>
  <c r="OY135" i="33" a="1"/>
  <c r="SG135" i="33" a="1"/>
  <c r="QE96" i="33" a="1"/>
  <c r="AR135" i="33" a="1"/>
  <c r="HK96" i="33" a="1"/>
  <c r="CM96" i="33" a="1"/>
  <c r="LF96" i="33" a="1"/>
  <c r="QW96" i="33" a="1"/>
  <c r="BI223" i="33" a="1"/>
  <c r="OQ223" i="33" a="1"/>
  <c r="EJ223" i="33" a="1"/>
  <c r="H96" i="33" a="1"/>
  <c r="CU96" i="33" a="1"/>
  <c r="QP223" i="33" a="1"/>
  <c r="PZ223" i="33" a="1"/>
  <c r="FY267" i="33" a="1"/>
  <c r="FG267" i="33" a="1"/>
  <c r="RW267" i="33" a="1"/>
  <c r="FU267" i="33" a="1"/>
  <c r="AL267" i="33" a="1"/>
  <c r="X96" i="33" a="1"/>
  <c r="AD135" i="33" a="1"/>
  <c r="SA135" i="33" a="1"/>
  <c r="JE223" i="33" a="1"/>
  <c r="MV96" i="33" a="1"/>
  <c r="CI135" i="33" a="1"/>
  <c r="KY223" i="33" a="1"/>
  <c r="BA135" i="33" a="1"/>
  <c r="KI267" i="33" a="1"/>
  <c r="QS267" i="33" a="1"/>
  <c r="KZ135" i="33" a="1"/>
  <c r="HT267" i="33" a="1"/>
  <c r="LS267" i="33" a="1"/>
  <c r="FE135" i="33" a="1"/>
  <c r="NZ96" i="33" a="1"/>
  <c r="OF135" i="33" a="1"/>
  <c r="IF96" i="33" a="1"/>
  <c r="BZ223" i="33" a="1"/>
  <c r="CL223" i="33" a="1"/>
  <c r="GL96" i="33" a="1"/>
  <c r="PP135" i="33" a="1"/>
  <c r="ME267" i="33" a="1"/>
  <c r="BF223" i="33" a="1"/>
  <c r="FQ267" i="33" a="1"/>
  <c r="QT180" i="33" a="1"/>
  <c r="GG267" i="33" a="1"/>
  <c r="N223" i="33" a="1"/>
  <c r="GR267" i="33" a="1"/>
  <c r="KE135" i="33" a="1"/>
  <c r="PI96" i="33" a="1"/>
  <c r="QP96" i="33" a="1"/>
  <c r="QW135" i="33" a="1"/>
  <c r="PU180" i="33" a="1"/>
  <c r="PW96" i="33" a="1"/>
  <c r="RM135" i="33" a="1"/>
  <c r="RH180" i="33" a="1"/>
  <c r="DT267" i="33" a="1"/>
  <c r="GR223" i="33" a="1"/>
  <c r="HY267" i="33" a="1"/>
  <c r="HA223" i="33" a="1"/>
  <c r="GV180" i="33" a="1"/>
  <c r="DE223" i="33" a="1"/>
  <c r="FZ223" i="33" a="1"/>
  <c r="PD223" i="33" a="1"/>
  <c r="N135" i="33" a="1"/>
  <c r="RP96" i="33" a="1"/>
  <c r="IU135" i="33" a="1"/>
  <c r="LW96" i="33" a="1"/>
  <c r="CW180" i="33" a="1"/>
  <c r="QU267" i="33" a="1"/>
  <c r="QY96" i="33" a="1"/>
  <c r="QJ180" i="33" a="1"/>
  <c r="OS96" i="33" a="1"/>
  <c r="RU223" i="33" a="1"/>
  <c r="SE267" i="33" a="1"/>
  <c r="GI180" i="33" a="1"/>
  <c r="LU96" i="33" a="1"/>
  <c r="AK180" i="33" a="1"/>
  <c r="HI135" i="33" a="1"/>
  <c r="DL135" i="33" a="1"/>
  <c r="AF96" i="33" a="1"/>
  <c r="KV223" i="33" a="1"/>
  <c r="KF223" i="33" a="1"/>
  <c r="GG223" i="33" a="1"/>
  <c r="CC180" i="33" a="1"/>
  <c r="AH223" i="33" a="1"/>
  <c r="IO223" i="33" a="1"/>
  <c r="NY96" i="33" a="1"/>
  <c r="GV267" i="33" a="1"/>
  <c r="GI223" i="33" a="1"/>
  <c r="GS96" i="33" a="1"/>
  <c r="AI223" i="33" a="1"/>
  <c r="FV135" i="33" a="1"/>
  <c r="JS223" i="33" a="1"/>
  <c r="AL96" i="33" a="1"/>
  <c r="BN223" i="33" a="1"/>
  <c r="NX267" i="33" a="1"/>
  <c r="JU223" i="33" a="1"/>
  <c r="F223" i="33" a="1"/>
  <c r="MS135" i="33" a="1"/>
  <c r="HM223" i="33" a="1"/>
  <c r="LJ180" i="33" a="1"/>
  <c r="DM135" i="33" a="1"/>
  <c r="FS96" i="33" a="1"/>
  <c r="PR223" i="33" a="1"/>
  <c r="IP223" i="33" a="1"/>
  <c r="FF223" i="33" a="1"/>
  <c r="FB223" i="33" a="1"/>
  <c r="QG180" i="33" a="1"/>
  <c r="HC180" i="33" a="1"/>
  <c r="FH180" i="33" a="1"/>
  <c r="DX223" i="33" a="1"/>
  <c r="JB96" i="33" a="1"/>
  <c r="QG267" i="33" a="1"/>
  <c r="HN180" i="33" a="1"/>
  <c r="IA223" i="33" a="1"/>
  <c r="QV180" i="33" a="1"/>
  <c r="KT267" i="33" a="1"/>
  <c r="PQ180" i="33" a="1"/>
  <c r="LR267" i="33" a="1"/>
  <c r="IC96" i="33" a="1"/>
  <c r="MK267" i="33" a="1"/>
  <c r="CJ267" i="33" a="1"/>
  <c r="CG96" i="33" a="1"/>
  <c r="Z135" i="33" a="1"/>
  <c r="QO135" i="33" a="1"/>
  <c r="KK135" i="33" a="1"/>
  <c r="JA180" i="33" a="1"/>
  <c r="JS180" i="33" a="1"/>
  <c r="NM267" i="33" a="1"/>
  <c r="GT96" i="33" a="1"/>
  <c r="PJ223" i="33" a="1"/>
  <c r="EZ267" i="33" a="1"/>
  <c r="KO180" i="33" a="1"/>
  <c r="SD223" i="33" a="1"/>
  <c r="EQ180" i="33" a="1"/>
  <c r="PO96" i="33" a="1"/>
  <c r="EG180" i="33" a="1"/>
  <c r="J267" i="33" a="1"/>
  <c r="GO96" i="33" a="1"/>
  <c r="HU223" i="33" a="1"/>
  <c r="EB180" i="33" a="1"/>
  <c r="IX180" i="33" a="1"/>
  <c r="CT267" i="33" a="1"/>
  <c r="AY135" i="33" a="1"/>
  <c r="QS135" i="33" a="1"/>
  <c r="PF223" i="33" a="1"/>
  <c r="KF180" i="33" a="1"/>
  <c r="NP135" i="33" a="1"/>
  <c r="BA223" i="33" a="1"/>
  <c r="FY180" i="33" a="1"/>
  <c r="ME180" i="33" a="1"/>
  <c r="RV135" i="33" a="1"/>
  <c r="RQ180" i="33" a="1"/>
  <c r="NU96" i="33" a="1"/>
  <c r="QT267" i="33" a="1"/>
  <c r="JT135" i="33" a="1"/>
  <c r="LN96" i="33" a="1"/>
  <c r="RD267" i="33" a="1"/>
  <c r="PI267" i="33" a="1"/>
  <c r="KZ180" i="33" a="1"/>
  <c r="OY267" i="33" a="1"/>
  <c r="EJ180" i="33" a="1"/>
  <c r="AX96" i="33" a="1"/>
  <c r="AL135" i="33" a="1"/>
  <c r="LJ267" i="33" a="1"/>
  <c r="FZ180" i="33" a="1"/>
  <c r="KT223" i="33" a="1"/>
  <c r="PA267" i="33" a="1"/>
  <c r="QD180" i="33" a="1"/>
  <c r="MD267" i="33" a="1"/>
  <c r="EP267" i="33" a="1"/>
  <c r="QX267" i="33" a="1"/>
  <c r="PB96" i="33" a="1"/>
  <c r="PV96" i="33" a="1"/>
  <c r="EH267" i="33" a="1"/>
  <c r="CF180" i="33" a="1"/>
  <c r="FF267" i="33" a="1"/>
  <c r="CN180" i="33" a="1"/>
  <c r="FJ180" i="33" a="1"/>
  <c r="CI267" i="33" a="1"/>
  <c r="OV267" i="33" a="1"/>
  <c r="AQ135" i="33" a="1"/>
  <c r="HK135" i="33" a="1"/>
  <c r="BG223" i="33" a="1"/>
  <c r="LV180" i="33" a="1"/>
  <c r="CY223" i="33" a="1"/>
  <c r="KS135" i="33" a="1"/>
  <c r="GM223" i="33" a="1"/>
  <c r="T180" i="33" a="1"/>
  <c r="LW223" i="33" a="1"/>
  <c r="MA223" i="33" a="1"/>
  <c r="CN135" i="33" a="1"/>
  <c r="HZ267" i="33" a="1"/>
  <c r="GH223" i="33" a="1"/>
  <c r="G267" i="33" a="1"/>
  <c r="DW180" i="33" a="1"/>
  <c r="OY180" i="33" a="1"/>
  <c r="OG96" i="33" a="1"/>
  <c r="HO96" i="33" a="1"/>
  <c r="FV267" i="33" a="1"/>
  <c r="KS180" i="33" a="1"/>
  <c r="OM180" i="33" a="1"/>
  <c r="QG96" i="33" a="1"/>
  <c r="IZ135" i="33" a="1"/>
  <c r="AR96" i="33" a="1"/>
  <c r="RZ267" i="33" a="1"/>
  <c r="KR267" i="33" a="1"/>
  <c r="SA96" i="33" a="1"/>
  <c r="RZ135" i="33" a="1"/>
  <c r="LP267" i="33" a="1"/>
  <c r="QO223" i="33" a="1"/>
  <c r="GJ135" i="33" a="1"/>
  <c r="MX223" i="33" a="1"/>
  <c r="RO267" i="33" a="1"/>
  <c r="LI96" i="33" a="1"/>
  <c r="MU180" i="33" a="1"/>
  <c r="NI135" i="33" a="1"/>
  <c r="HQ180" i="33" a="1"/>
  <c r="CA267" i="33" a="1"/>
  <c r="RG135" i="33" a="1"/>
  <c r="OB96" i="33" a="1"/>
  <c r="NJ180" i="33" a="1"/>
  <c r="QM96" i="33" a="1"/>
  <c r="Y223" i="33" a="1"/>
  <c r="QH135" i="33" a="1"/>
  <c r="KU96" i="33" a="1"/>
  <c r="LH135" i="33" a="1"/>
  <c r="KW223" i="33" a="1"/>
  <c r="OF267" i="33" a="1"/>
  <c r="QQ96" i="33" a="1"/>
  <c r="ON96" i="33" a="1"/>
  <c r="CV180" i="33" a="1"/>
  <c r="OH267" i="33" a="1"/>
  <c r="DU267" i="33" a="1"/>
  <c r="DB180" i="33" a="1"/>
  <c r="AW96" i="33" a="1"/>
  <c r="FM223" i="33" a="1"/>
  <c r="LH223" i="33" a="1"/>
  <c r="V96" i="33" a="1"/>
  <c r="ER267" i="33" a="1"/>
  <c r="LP96" i="33" a="1"/>
  <c r="MX96" i="33" a="1"/>
  <c r="QM223" i="33" a="1"/>
  <c r="LT267" i="33" a="1"/>
  <c r="NC223" i="33" a="1"/>
  <c r="CV223" i="33" a="1"/>
  <c r="HE267" i="33" a="1"/>
  <c r="LU223" i="33" a="1"/>
  <c r="LN135" i="33" a="1"/>
  <c r="FO96" i="33" a="1"/>
  <c r="MK96" i="33" a="1"/>
  <c r="JP135" i="33" a="1"/>
  <c r="KF135" i="33" a="1"/>
  <c r="Q223" i="33" a="1"/>
  <c r="K96" i="33" a="1"/>
  <c r="BI267" i="33" a="1"/>
  <c r="GD267" i="33" a="1"/>
  <c r="BK180" i="33" a="1"/>
  <c r="CC135" i="33" a="1"/>
  <c r="B180" i="33" a="1"/>
  <c r="AM223" i="33" a="1"/>
  <c r="NR135" i="33" a="1"/>
  <c r="LF180" i="33" a="1"/>
  <c r="E135" i="33" a="1"/>
  <c r="DK96" i="33" a="1"/>
  <c r="CQ135" i="33" a="1"/>
  <c r="QL223" i="33" a="1"/>
  <c r="FL135" i="33" a="1"/>
  <c r="FL96" i="33" a="1"/>
  <c r="DY180" i="33" a="1"/>
  <c r="CN223" i="33" a="1"/>
  <c r="AK96" i="33" a="1"/>
  <c r="PP96" i="33" a="1"/>
  <c r="RO135" i="33" a="1"/>
  <c r="PC223" i="33" a="1"/>
  <c r="JG223" i="33" a="1"/>
  <c r="DF96" i="33" a="1"/>
  <c r="CW223" i="33" a="1"/>
  <c r="AH267" i="33" a="1"/>
  <c r="AV135" i="33" a="1"/>
  <c r="LR180" i="33" a="1"/>
  <c r="AG267" i="33" a="1"/>
  <c r="MG135" i="33" a="1"/>
  <c r="MO267" i="33" a="1"/>
  <c r="O180" i="33" a="1"/>
  <c r="EL223" i="33" a="1"/>
  <c r="MT135" i="33" a="1"/>
  <c r="LD180" i="33" a="1"/>
  <c r="JC223" i="33" a="1"/>
  <c r="NE135" i="33" a="1"/>
  <c r="LT135" i="33" a="1"/>
  <c r="LZ96" i="33" a="1"/>
  <c r="QR96" i="33" a="1"/>
  <c r="RI135" i="33" a="1"/>
  <c r="BK267" i="33" a="1"/>
  <c r="DD135" i="33" a="1"/>
  <c r="QJ267" i="33" a="1"/>
  <c r="HC267" i="33" a="1"/>
  <c r="BE267" i="33" a="1"/>
  <c r="IB267" i="33" a="1"/>
  <c r="RO223" i="33" a="1"/>
  <c r="HP135" i="33" a="1"/>
  <c r="HR223" i="33" a="1"/>
  <c r="OA180" i="33" a="1"/>
  <c r="LA223" i="33" a="1"/>
  <c r="MX135" i="33" a="1"/>
  <c r="AU135" i="33" a="1"/>
  <c r="AT180" i="33" a="1"/>
  <c r="AG135" i="33" a="1"/>
  <c r="DK267" i="33" a="1"/>
  <c r="RJ96" i="33" a="1"/>
  <c r="IY135" i="33" a="1"/>
  <c r="AS267" i="33" a="1"/>
  <c r="OD267" i="33" a="1"/>
  <c r="RK135" i="33" a="1"/>
  <c r="AY223" i="33" a="1"/>
  <c r="KG180" i="33" a="1"/>
  <c r="CU180" i="33" a="1"/>
  <c r="MD180" i="33" a="1"/>
  <c r="JC96" i="33" a="1"/>
  <c r="KN135" i="33" a="1"/>
  <c r="KS223" i="33" a="1"/>
  <c r="BZ135" i="33" a="1"/>
  <c r="AA44" i="33"/>
  <c r="V50" i="33" s="1" a="1"/>
  <c r="KO267" i="33" a="1"/>
  <c r="LY135" i="33" a="1"/>
  <c r="EM180" i="33" a="1"/>
  <c r="GM267" i="33" a="1"/>
  <c r="SE96" i="33" a="1"/>
  <c r="HD96" i="33" a="1"/>
  <c r="AA96" i="33" a="1"/>
  <c r="RC96" i="33" a="1"/>
  <c r="PM96" i="33" a="1"/>
  <c r="JV267" i="33" a="1"/>
  <c r="MC135" i="33" a="1"/>
  <c r="DS267" i="33" a="1"/>
  <c r="NX180" i="33" a="1"/>
  <c r="GW96" i="33" a="1"/>
  <c r="IK96" i="33" a="1"/>
  <c r="JD135" i="33" a="1"/>
  <c r="J223" i="33" a="1"/>
  <c r="HW135" i="33" a="1"/>
  <c r="KH223" i="33" a="1"/>
  <c r="LU135" i="33" a="1"/>
  <c r="JF223" i="33" a="1"/>
  <c r="JI267" i="33" a="1"/>
  <c r="SG223" i="33" a="1"/>
  <c r="PI135" i="33" a="1"/>
  <c r="NW267" i="33" a="1"/>
  <c r="Z223" i="33" a="1"/>
  <c r="PQ223" i="33" a="1"/>
  <c r="OI223" i="33" a="1"/>
  <c r="OF180" i="33" a="1"/>
  <c r="GY96" i="33" a="1"/>
  <c r="HG267" i="33" a="1"/>
  <c r="NV180" i="33" a="1"/>
  <c r="EY96" i="33" a="1"/>
  <c r="DS223" i="33" a="1"/>
  <c r="QG223" i="33" a="1"/>
  <c r="JR96" i="33" a="1"/>
  <c r="EN96" i="33" a="1"/>
  <c r="SF96" i="33" a="1"/>
  <c r="BO223" i="33" a="1"/>
  <c r="QE267" i="33" a="1"/>
  <c r="FO267" i="33" a="1"/>
  <c r="EC223" i="33" a="1"/>
  <c r="NG96" i="33" a="1"/>
  <c r="GY180" i="33" a="1"/>
  <c r="GL267" i="33" a="1"/>
  <c r="MR96" i="33" a="1"/>
  <c r="BK135" i="33" a="1"/>
  <c r="MB267" i="33" a="1"/>
  <c r="RD223" i="33" a="1"/>
  <c r="P96" i="33" a="1"/>
  <c r="NM96" i="33" a="1"/>
  <c r="FU135" i="33" a="1"/>
  <c r="RK267" i="33" a="1"/>
  <c r="IY223" i="33" a="1"/>
  <c r="EH96" i="33" a="1"/>
  <c r="JF96" i="33" a="1"/>
  <c r="CJ96" i="33" a="1"/>
  <c r="ML135" i="33" a="1"/>
  <c r="EB135" i="33" a="1"/>
  <c r="OC180" i="33" a="1"/>
  <c r="GQ267" i="33" a="1"/>
  <c r="MZ267" i="33" a="1"/>
  <c r="JW96" i="33" a="1"/>
  <c r="BC223" i="33" a="1"/>
  <c r="BJ180" i="33" a="1"/>
  <c r="EX180" i="33" a="1"/>
  <c r="BD135" i="33" a="1"/>
  <c r="LR135" i="33" a="1"/>
  <c r="EC267" i="33" a="1"/>
  <c r="MK135" i="33" a="1"/>
  <c r="KR96" i="33" a="1"/>
  <c r="GF135" i="33" a="1"/>
  <c r="NK267" i="33" a="1"/>
  <c r="KA223" i="33" a="1"/>
  <c r="MV267" i="33" a="1"/>
  <c r="NX96" i="33" a="1"/>
  <c r="FO223" i="33" a="1"/>
  <c r="BN267" i="33" a="1"/>
  <c r="KV267" i="33" a="1"/>
  <c r="KQ267" i="33" a="1"/>
  <c r="AO180" i="33" a="1"/>
  <c r="SA223" i="33" a="1"/>
  <c r="HR267" i="33" a="1"/>
  <c r="FY96" i="33" a="1"/>
  <c r="EY180" i="33" a="1"/>
  <c r="BI135" i="33" a="1"/>
  <c r="MQ180" i="33" a="1"/>
  <c r="MM223" i="33" a="1"/>
  <c r="FC96" i="33" a="1"/>
  <c r="AB267" i="33" a="1"/>
  <c r="MH135" i="33" a="1"/>
  <c r="CM223" i="33" a="1"/>
  <c r="BV96" i="33" a="1"/>
  <c r="NE223" i="33" a="1"/>
  <c r="AR223" i="33" a="1"/>
  <c r="OL135" i="33" a="1"/>
  <c r="QG135" i="33" a="1"/>
  <c r="HO180" i="33" a="1"/>
  <c r="MJ180" i="33" a="1"/>
  <c r="GU267" i="33" a="1"/>
  <c r="IT96" i="33" a="1"/>
  <c r="OH135" i="33" a="1"/>
  <c r="BW267" i="33" a="1"/>
  <c r="RS180" i="33" a="1"/>
  <c r="LC96" i="33" a="1"/>
  <c r="HS96" i="33" a="1"/>
  <c r="BR267" i="33" a="1"/>
  <c r="DU135" i="33" a="1"/>
  <c r="AW135" i="33" a="1"/>
  <c r="CD223" i="33" a="1"/>
  <c r="NZ223" i="33" a="1"/>
  <c r="FF180" i="33" a="1"/>
  <c r="GJ96" i="33" a="1"/>
  <c r="PZ267" i="33" a="1"/>
  <c r="RC267" i="33" a="1"/>
  <c r="HP96" i="33" a="1"/>
  <c r="CE96" i="33" a="1"/>
  <c r="OU96" i="33" a="1"/>
  <c r="QW223" i="33" a="1"/>
  <c r="CK180" i="33" a="1"/>
  <c r="NP180" i="33" a="1"/>
  <c r="MO96" i="33" a="1"/>
  <c r="OK135" i="33" a="1"/>
  <c r="FH223" i="33" a="1"/>
  <c r="C223" i="33" a="1"/>
  <c r="AV267" i="33" a="1"/>
  <c r="DD223" i="33" a="1"/>
  <c r="II96" i="33" a="1"/>
  <c r="PN180" i="33" a="1"/>
  <c r="GB267" i="33" a="1"/>
  <c r="EN267" i="33" a="1"/>
  <c r="HY135" i="33" a="1"/>
  <c r="AP135" i="33" a="1"/>
  <c r="BR135" i="33" a="1"/>
  <c r="K267" i="33" a="1"/>
  <c r="CG180" i="33" a="1"/>
  <c r="RP223" i="33" a="1"/>
  <c r="EC96" i="33" a="1"/>
  <c r="DE96" i="33" a="1"/>
  <c r="P267" i="33" a="1"/>
  <c r="KP96" i="33" a="1"/>
  <c r="GI96" i="33" a="1"/>
  <c r="MB96" i="33" a="1"/>
  <c r="JU180" i="33" a="1"/>
  <c r="IT180" i="33" a="1"/>
  <c r="LF267" i="33" a="1"/>
  <c r="SC223" i="33" a="1"/>
  <c r="LM267" i="33" a="1"/>
  <c r="KG223" i="33" a="1"/>
  <c r="KJ223" i="33" a="1"/>
  <c r="BG267" i="33" a="1"/>
  <c r="PD180" i="33" a="1"/>
  <c r="QH96" i="33" a="1"/>
  <c r="QY223" i="33" a="1"/>
  <c r="E267" i="33" a="1"/>
  <c r="KH267" i="33" a="1"/>
  <c r="DK223" i="33" a="1"/>
  <c r="HB267" i="33" a="1"/>
  <c r="ND96" i="33" a="1"/>
  <c r="IZ223" i="33" a="1"/>
  <c r="DI135" i="33" a="1"/>
  <c r="QR267" i="33" a="1"/>
  <c r="AM267" i="33" a="1"/>
  <c r="OD96" i="33" a="1"/>
  <c r="LW180" i="33" a="1"/>
  <c r="NT96" i="33" a="1"/>
  <c r="GI267" i="33" a="1"/>
  <c r="JF267" i="33" a="1"/>
  <c r="SF180" i="33" a="1"/>
  <c r="JV96" i="33" a="1"/>
  <c r="DC267" i="33" a="1"/>
  <c r="NV223" i="33" a="1"/>
  <c r="BO180" i="33" a="1"/>
  <c r="CE223" i="33" a="1"/>
  <c r="JW223" i="33" a="1"/>
  <c r="BR180" i="33" a="1"/>
  <c r="IC223" i="33" a="1"/>
  <c r="RT223" i="33" a="1"/>
  <c r="KD135" i="33" a="1"/>
  <c r="S223" i="33" a="1"/>
  <c r="JY223" i="33" a="1"/>
  <c r="RM267" i="33" a="1"/>
  <c r="NL180" i="33" a="1"/>
  <c r="MQ267" i="33" a="1"/>
  <c r="IE267" i="33" a="1"/>
  <c r="AE267" i="33" a="1"/>
  <c r="FD223" i="33" a="1"/>
  <c r="QB267" i="33" a="1"/>
  <c r="FQ180" i="33" a="1"/>
  <c r="EC180" i="33" a="1"/>
  <c r="JV135" i="33" a="1"/>
  <c r="AK267" i="33" a="1"/>
  <c r="DR267" i="33" a="1"/>
  <c r="AL223" i="33" a="1"/>
  <c r="IA135" i="33" a="1"/>
  <c r="IO180" i="33" a="1"/>
  <c r="KP135" i="33" a="1"/>
  <c r="EA96" i="33" a="1"/>
  <c r="CD135" i="33" a="1"/>
  <c r="AI135" i="33" a="1"/>
  <c r="KY135" i="33" a="1"/>
  <c r="AS96" i="33" a="1"/>
  <c r="CE135" i="33" a="1"/>
  <c r="MU135" i="33" a="1"/>
  <c r="GS135" i="33" a="1"/>
  <c r="GX135" i="33" a="1"/>
  <c r="JQ267" i="33" a="1"/>
  <c r="QR180" i="33" a="1"/>
  <c r="OI135" i="33" a="1"/>
  <c r="FR223" i="33" a="1"/>
  <c r="RG180" i="33" a="1"/>
  <c r="CX96" i="33" a="1"/>
  <c r="MM135" i="33" a="1"/>
  <c r="IG96" i="33" a="1"/>
  <c r="CL267" i="33" a="1"/>
  <c r="OJ180" i="33" a="1"/>
  <c r="BM223" i="33" a="1"/>
  <c r="CC267" i="33" a="1"/>
  <c r="KZ267" i="33" a="1"/>
  <c r="LI223" i="33" a="1"/>
  <c r="OI96" i="33" a="1"/>
  <c r="JI180" i="33" a="1"/>
  <c r="OX180" i="33" a="1"/>
  <c r="JP96" i="33" a="1"/>
  <c r="FP267" i="33" a="1"/>
  <c r="RD135" i="33" a="1"/>
  <c r="IM96" i="33" a="1"/>
  <c r="FQ135" i="33" a="1"/>
  <c r="JS96" i="33" a="1"/>
  <c r="IK267" i="33" a="1"/>
  <c r="MU96" i="33" a="1"/>
  <c r="MC223" i="33" a="1"/>
  <c r="HR180" i="33" a="1"/>
  <c r="KM180" i="33" a="1"/>
  <c r="MP267" i="33" a="1"/>
  <c r="ND267" i="33" a="1"/>
  <c r="QZ223" i="33" a="1"/>
  <c r="RE180" i="33" a="1"/>
  <c r="JU135" i="33" a="1"/>
  <c r="DC135" i="33" a="1"/>
  <c r="KU223" i="33" a="1"/>
  <c r="JO223" i="33" a="1"/>
  <c r="QQ180" i="33" a="1"/>
  <c r="EI180" i="33" a="1"/>
  <c r="AV96" i="33" a="1"/>
  <c r="RC180" i="33" a="1"/>
  <c r="QP267" i="33" a="1"/>
  <c r="OF223" i="33" a="1"/>
  <c r="SG267" i="33" a="1"/>
  <c r="BO96" i="33" a="1"/>
  <c r="NG180" i="33" a="1"/>
  <c r="BX180" i="33" a="1"/>
  <c r="LL96" i="33" a="1"/>
  <c r="RN223" i="33" a="1"/>
  <c r="BY135" i="33" a="1"/>
  <c r="HS135" i="33" a="1"/>
  <c r="AA180" i="33" a="1"/>
  <c r="HJ267" i="33" a="1"/>
  <c r="AQ96" i="33" a="1"/>
  <c r="OB223" i="33" a="1"/>
  <c r="FW223" i="33" a="1"/>
  <c r="HV223" i="33" a="1"/>
  <c r="IY180" i="33" a="1"/>
  <c r="EM96" i="33" a="1"/>
  <c r="NL267" i="33" a="1"/>
  <c r="CQ180" i="33" a="1"/>
  <c r="NM223" i="33" a="1"/>
  <c r="NM180" i="33" a="1"/>
  <c r="JL180" i="33" a="1"/>
  <c r="IR267" i="33" a="1"/>
  <c r="MN96" i="33" a="1"/>
  <c r="HD135" i="33" a="1"/>
  <c r="QY135" i="33" a="1"/>
  <c r="HZ180" i="33" a="1"/>
  <c r="OZ223" i="33" a="1"/>
  <c r="PU223" i="33" a="1"/>
  <c r="NE180" i="33" a="1"/>
  <c r="PT223" i="33" a="1"/>
  <c r="JW180" i="33" a="1"/>
  <c r="NS267" i="33" a="1"/>
  <c r="KL267" i="33" a="1"/>
  <c r="NV267" i="33" a="1"/>
  <c r="EO223" i="33" a="1"/>
  <c r="OJ135" i="33" a="1"/>
  <c r="BQ96" i="33" a="1"/>
  <c r="QK135" i="33" a="1"/>
  <c r="I223" i="33" a="1"/>
  <c r="KA267" i="33" a="1"/>
  <c r="AM135" i="33" a="1"/>
  <c r="IC267" i="33" a="1"/>
  <c r="PE267" i="33" a="1"/>
  <c r="LX267" i="33" a="1"/>
  <c r="JL223" i="33" a="1"/>
  <c r="L135" i="33" a="1"/>
  <c r="HB223" i="33" a="1"/>
  <c r="SC267" i="33" a="1"/>
  <c r="NK180" i="33" a="1"/>
  <c r="KL135" i="33" a="1"/>
  <c r="HX180" i="33" a="1"/>
  <c r="G223" i="33" a="1"/>
  <c r="AQ267" i="33" a="1"/>
  <c r="EE267" i="33" a="1"/>
  <c r="QT223" i="33" a="1"/>
  <c r="LG135" i="33" a="1"/>
  <c r="OM96" i="33" a="1"/>
  <c r="NA223" i="33" a="1"/>
  <c r="CX223" i="33" a="1"/>
  <c r="FX267" i="33" a="1"/>
  <c r="IC135" i="33" a="1"/>
  <c r="QC223" i="33" a="1"/>
  <c r="OX267" i="33" a="1"/>
  <c r="HX135" i="33" a="1"/>
  <c r="FE267" i="33" a="1"/>
  <c r="D223" i="33" a="1"/>
  <c r="OG223" i="33" a="1"/>
  <c r="PQ135" i="33" a="1"/>
  <c r="MM267" i="33" a="1"/>
  <c r="HZ135" i="33" a="1"/>
  <c r="IM180" i="33" a="1"/>
  <c r="CO223" i="33" a="1"/>
  <c r="EO96" i="33" a="1"/>
  <c r="AZ180" i="33" a="1"/>
  <c r="QX135" i="33" a="1"/>
  <c r="BC267" i="33" a="1"/>
  <c r="KQ135" i="33" a="1"/>
  <c r="HP223" i="33" a="1"/>
  <c r="OD223" i="33" a="1"/>
  <c r="FB96" i="33" a="1"/>
  <c r="KD267" i="33" a="1"/>
  <c r="AC135" i="33" a="1"/>
  <c r="DA180" i="33" a="1"/>
  <c r="RN135" i="33" a="1"/>
  <c r="BE223" i="33" a="1"/>
  <c r="PO267" i="33" a="1"/>
  <c r="IJ180" i="33" a="1"/>
  <c r="FX223" i="33" a="1"/>
  <c r="FR96" i="33" a="1"/>
  <c r="NC135" i="33" a="1"/>
  <c r="GX180" i="33" a="1"/>
  <c r="GC96" i="33" a="1"/>
  <c r="RZ180" i="33" a="1"/>
  <c r="JL135" i="33" a="1"/>
  <c r="EE135" i="33" a="1"/>
  <c r="DO135" i="33" a="1"/>
  <c r="DY96" i="33" a="1"/>
  <c r="DQ223" i="33" a="1"/>
  <c r="OE135" i="33" a="1"/>
  <c r="FU180" i="33" a="1"/>
  <c r="NP96" i="33" a="1"/>
  <c r="DJ135" i="33" a="1"/>
  <c r="FO135" i="33" a="1"/>
  <c r="MG96" i="33" a="1"/>
  <c r="B267" i="33" a="1"/>
  <c r="CK135" i="33" a="1"/>
  <c r="ED135" i="33" a="1"/>
  <c r="MB135" i="33" a="1"/>
  <c r="JS135" i="33" a="1"/>
  <c r="JB267" i="33" a="1"/>
  <c r="GP135" i="33" a="1"/>
  <c r="DC180" i="33" a="1"/>
  <c r="NI180" i="33" a="1"/>
  <c r="RA135" i="33" a="1"/>
  <c r="HS267" i="33" a="1"/>
  <c r="SC180" i="33" a="1"/>
  <c r="AG180" i="33" a="1"/>
  <c r="LO223" i="33" a="1"/>
  <c r="AO135" i="33" a="1"/>
  <c r="HK267" i="33" a="1"/>
  <c r="GL223" i="33" a="1"/>
  <c r="DN180" i="33" a="1"/>
  <c r="AH135" i="33" a="1"/>
  <c r="GG135" i="33" a="1"/>
  <c r="HQ223" i="33" a="1"/>
  <c r="LM180" i="33" a="1"/>
  <c r="CA135" i="33" a="1"/>
  <c r="FB180" i="33" a="1"/>
  <c r="GB223" i="33" a="1"/>
  <c r="EN180" i="33" a="1"/>
  <c r="SD96" i="33" a="1"/>
  <c r="MT267" i="33" a="1"/>
  <c r="JP180" i="33" a="1"/>
  <c r="IQ96" i="33" a="1"/>
  <c r="MP223" i="33" a="1"/>
  <c r="PY223" i="33" a="1"/>
  <c r="KG267" i="33" a="1"/>
  <c r="JG96" i="33" a="1"/>
  <c r="BY180" i="33" a="1"/>
  <c r="KJ96" i="33" a="1"/>
  <c r="D135" i="33" a="1"/>
  <c r="KL223" i="33" a="1"/>
  <c r="GV223" i="33" a="1"/>
  <c r="NR223" i="33" a="1"/>
  <c r="CP96" i="33" a="1"/>
  <c r="NO267" i="33" a="1"/>
  <c r="KU135" i="33" a="1"/>
  <c r="EL96" i="33" a="1"/>
  <c r="ON135" i="33" a="1"/>
  <c r="PR267" i="33" a="1"/>
  <c r="KV135" i="33" a="1"/>
  <c r="LH180" i="33" a="1"/>
  <c r="PO180" i="33" a="1"/>
  <c r="IT135" i="33" a="1"/>
  <c r="AX267" i="33" a="1"/>
  <c r="BW180" i="33" a="1"/>
  <c r="IK223" i="33" a="1"/>
  <c r="IK180" i="33" a="1"/>
  <c r="GA96" i="33" a="1"/>
  <c r="LR96" i="33" a="1"/>
  <c r="FH135" i="33" a="1"/>
  <c r="BR223" i="33" a="1"/>
  <c r="GT267" i="33" a="1"/>
  <c r="GR180" i="33" a="1"/>
  <c r="AT96" i="33" a="1"/>
  <c r="IV135" i="33" a="1"/>
  <c r="PY180" i="33" a="1"/>
  <c r="DZ223" i="33" a="1"/>
  <c r="LO267" i="33" a="1"/>
  <c r="F180" i="33" a="1"/>
  <c r="PP180" i="33" a="1"/>
  <c r="QO96" i="33" a="1"/>
  <c r="QX180" i="33" a="1"/>
  <c r="JG135" i="33" a="1"/>
  <c r="NB135" i="33" a="1"/>
  <c r="IY267" i="33" a="1"/>
  <c r="M267" i="33" a="1"/>
  <c r="GP180" i="33" a="1"/>
  <c r="KH96" i="33" a="1"/>
  <c r="FS135" i="33" a="1"/>
  <c r="BD267" i="33" a="1"/>
  <c r="FG135" i="33" a="1"/>
  <c r="FG96" i="33" a="1"/>
  <c r="LX223" i="33" a="1"/>
  <c r="MZ180" i="33" a="1"/>
  <c r="CJ180" i="33" a="1"/>
  <c r="LX135" i="33" a="1"/>
  <c r="QA267" i="33" a="1"/>
  <c r="CW267" i="33" a="1"/>
  <c r="CD180" i="33" a="1"/>
  <c r="BA96" i="33" a="1"/>
  <c r="LQ135" i="33" a="1"/>
  <c r="EA223" i="33" a="1"/>
  <c r="IL96" i="33" a="1"/>
  <c r="MD223" i="33" a="1"/>
  <c r="EF223" i="33" a="1"/>
  <c r="IE135" i="33" a="1"/>
  <c r="OO135" i="33" a="1"/>
  <c r="MW96" i="33" a="1"/>
  <c r="LE180" i="33" a="1"/>
  <c r="AM96" i="33" a="1"/>
  <c r="GB180" i="33" a="1"/>
  <c r="EW180" i="33" a="1"/>
  <c r="GW267" i="33" a="1"/>
  <c r="QS180" i="33" a="1"/>
  <c r="PX223" i="33" a="1"/>
  <c r="CD267" i="33" a="1"/>
  <c r="PK135" i="33" a="1"/>
  <c r="JN180" i="33" a="1"/>
  <c r="FK96" i="33" a="1"/>
  <c r="LV267" i="33" a="1"/>
  <c r="BU223" i="33" a="1"/>
  <c r="FN96" i="33" a="1"/>
  <c r="OK223" i="33" a="1"/>
  <c r="BI180" i="33" a="1"/>
  <c r="IA267" i="33" a="1"/>
  <c r="CF135" i="33" a="1"/>
  <c r="QI96" i="33" a="1"/>
  <c r="RA96" i="33" a="1"/>
  <c r="JC267" i="33" a="1"/>
  <c r="AF135" i="33" a="1"/>
  <c r="AY180" i="33" a="1"/>
  <c r="DV96" i="33" a="1"/>
  <c r="PF135" i="33" a="1"/>
  <c r="MY180" i="33" a="1"/>
  <c r="LG267" i="33" a="1"/>
  <c r="QA180" i="33" a="1"/>
  <c r="PG267" i="33" a="1"/>
  <c r="HU267" i="33" a="1"/>
  <c r="EP180" i="33" a="1"/>
  <c r="PF267" i="33" a="1"/>
  <c r="GS223" i="33" a="1"/>
  <c r="BJ223" i="33" a="1"/>
  <c r="OP267" i="33" a="1"/>
  <c r="MV223" i="33" a="1"/>
  <c r="NB223" i="33" a="1"/>
  <c r="LP223" i="33" a="1"/>
  <c r="LS96" i="33" a="1"/>
  <c r="QK267" i="33" a="1"/>
  <c r="JE180" i="33" a="1"/>
  <c r="FP223" i="33" a="1"/>
  <c r="PF96" i="33" a="1"/>
  <c r="DP180" i="33" a="1"/>
  <c r="CK267" i="33" a="1"/>
  <c r="DB223" i="33" a="1"/>
  <c r="EJ267" i="33" a="1"/>
  <c r="NS223" i="33" a="1"/>
  <c r="V223" i="33" a="1"/>
  <c r="LS223" i="33" a="1"/>
  <c r="NF223" i="33" a="1"/>
  <c r="CC96" i="33" a="1"/>
  <c r="FX135" i="33" a="1"/>
  <c r="JK223" i="33" a="1"/>
  <c r="CG267" i="33" a="1"/>
  <c r="PR135" i="33" a="1"/>
  <c r="FA267" i="33" a="1"/>
  <c r="RY223" i="33" a="1"/>
  <c r="GX96" i="33" a="1"/>
  <c r="HZ96" i="33" a="1"/>
  <c r="DB135" i="33" a="1"/>
  <c r="PN223" i="33" a="1"/>
  <c r="BP135" i="33" a="1"/>
  <c r="KN180" i="33" a="1"/>
  <c r="AW267" i="33" a="1"/>
  <c r="CA96" i="33" a="1"/>
  <c r="LB223" i="33" a="1"/>
  <c r="Y267" i="33" a="1"/>
  <c r="DN135" i="33" a="1"/>
  <c r="EF267" i="33" a="1"/>
  <c r="CF223" i="33" a="1"/>
  <c r="PV267" i="33" a="1"/>
  <c r="AP180" i="33" a="1"/>
  <c r="CW96" i="33" a="1"/>
  <c r="OM267" i="33" a="1"/>
  <c r="KX180" i="33" a="1"/>
  <c r="FV96" i="33" a="1"/>
  <c r="RR223" i="33" a="1"/>
  <c r="PE223" i="33" a="1"/>
  <c r="ER96" i="33" a="1"/>
  <c r="FL223" i="33" a="1"/>
  <c r="SB180" i="33" a="1"/>
  <c r="FM180" i="33" a="1"/>
  <c r="AZ223" i="33" a="1"/>
  <c r="FM96" i="33" a="1"/>
  <c r="QQ135" i="33" a="1"/>
  <c r="JO96" i="33" a="1"/>
  <c r="DO180" i="33" a="1"/>
  <c r="QA135" i="33" a="1"/>
  <c r="IW267" i="33" a="1"/>
  <c r="AU223" i="33" a="1"/>
  <c r="GC267" i="33" a="1"/>
  <c r="MW223" i="33" a="1"/>
  <c r="NY135" i="33" a="1"/>
  <c r="HH96" i="33" a="1"/>
  <c r="CL96" i="33" a="1"/>
  <c r="PA96" i="33" a="1"/>
  <c r="OL96" i="33" a="1"/>
  <c r="Q267" i="33" a="1"/>
  <c r="JS267" i="33" a="1"/>
  <c r="PT96" i="33" a="1"/>
  <c r="RT96" i="33" a="1"/>
  <c r="NW96" i="33" a="1"/>
  <c r="KZ223" i="33" a="1"/>
  <c r="LU180" i="33" a="1"/>
  <c r="IU267" i="33" a="1"/>
  <c r="BY267" i="33" a="1"/>
  <c r="GU180" i="33" a="1"/>
  <c r="GC223" i="33" a="1"/>
  <c r="NF267" i="33" a="1"/>
  <c r="DV267" i="33" a="1"/>
  <c r="JJ96" i="33" a="1"/>
  <c r="JZ135" i="33" a="1"/>
  <c r="EX223" i="33" a="1"/>
  <c r="QM267" i="33" a="1"/>
  <c r="BR96" i="33" a="1"/>
  <c r="FE96" i="33" a="1"/>
  <c r="PJ96" i="33" a="1"/>
  <c r="PK96" i="33" a="1"/>
  <c r="BY96" i="33" a="1"/>
  <c r="EJ96" i="33" a="1"/>
  <c r="ET180" i="33" a="1"/>
  <c r="LO135" i="33" a="1"/>
  <c r="GB96" i="33" a="1"/>
  <c r="MK223" i="33" a="1"/>
  <c r="NS180" i="33" a="1"/>
  <c r="QB96" i="33" a="1"/>
  <c r="PS135" i="33" a="1"/>
  <c r="RS223" i="33" a="1"/>
  <c r="DB267" i="33" a="1"/>
  <c r="SF223" i="33" a="1"/>
  <c r="DQ96" i="33" a="1"/>
  <c r="IM267" i="33" a="1"/>
  <c r="NR180" i="33" a="1"/>
  <c r="KQ96" i="33" a="1"/>
  <c r="NB267" i="33" a="1"/>
  <c r="PS180" i="33" a="1"/>
  <c r="KR135" i="33" a="1"/>
  <c r="IS223" i="33" a="1"/>
  <c r="RS96" i="33" a="1"/>
  <c r="FW96" i="33" a="1"/>
  <c r="PK267" i="33" a="1"/>
  <c r="RR96" i="33" a="1"/>
  <c r="RW135" i="33" a="1"/>
  <c r="KM96" i="33" a="1"/>
  <c r="RJ223" i="33" a="1"/>
  <c r="JD223" i="33" a="1"/>
  <c r="ET135" i="33" a="1"/>
  <c r="BC180" i="33" a="1"/>
  <c r="CH267" i="33" a="1"/>
  <c r="AE180" i="33" a="1"/>
  <c r="ON267" i="33" a="1"/>
  <c r="R180" i="33" a="1"/>
  <c r="KJ267" i="33" a="1"/>
  <c r="PW180" i="33" a="1"/>
  <c r="CT180" i="33" a="1"/>
  <c r="JE135" i="33" a="1"/>
  <c r="GM135" i="33" a="1"/>
  <c r="J180" i="33" a="1"/>
  <c r="HE135" i="33" a="1"/>
  <c r="GA135" i="33" a="1"/>
  <c r="LX96" i="33" a="1"/>
  <c r="LQ267" i="33" a="1"/>
  <c r="CM180" i="33" a="1"/>
  <c r="AZ96" i="33" a="1"/>
  <c r="BM135" i="33" a="1"/>
  <c r="QX96" i="33" a="1"/>
  <c r="IW180" i="33" a="1"/>
  <c r="FC223" i="33" a="1"/>
  <c r="LA267" i="33" a="1"/>
  <c r="HL96" i="33" a="1"/>
  <c r="FE180" i="33" a="1"/>
  <c r="MM96" i="33" a="1"/>
  <c r="IQ180" i="33" a="1"/>
  <c r="CV135" i="33" a="1"/>
  <c r="JK267" i="33" a="1"/>
  <c r="RQ96" i="33" a="1"/>
  <c r="AN135" i="33" a="1"/>
  <c r="HN267" i="33" a="1"/>
  <c r="GD96" i="33" a="1"/>
  <c r="HA135" i="33" a="1"/>
  <c r="QE135" i="33" a="1"/>
  <c r="AR267" i="33" a="1"/>
  <c r="CO96" i="33" a="1"/>
  <c r="IT223" i="33" a="1"/>
  <c r="DO267" i="33" a="1"/>
  <c r="CP267" i="33" a="1"/>
  <c r="DF223" i="33" a="1"/>
  <c r="OT135" i="33" a="1"/>
  <c r="BK96" i="33" a="1"/>
  <c r="ES267" i="33" a="1"/>
  <c r="LZ180" i="33" a="1"/>
  <c r="BX96" i="33" a="1"/>
  <c r="FW267" i="33" a="1"/>
  <c r="ES135" i="33" a="1"/>
  <c r="RC135" i="33" a="1"/>
  <c r="JY96" i="33" a="1"/>
  <c r="BA267" i="33" a="1"/>
  <c r="R135" i="33" a="1"/>
  <c r="BU96" i="33" a="1"/>
  <c r="RI223" i="33" a="1"/>
  <c r="PH180" i="33" a="1"/>
  <c r="FL267" i="33" a="1"/>
  <c r="GE96" i="33" a="1"/>
  <c r="KE223" i="33" a="1"/>
  <c r="FY135" i="33" a="1"/>
  <c r="QB223" i="33" a="1"/>
  <c r="KX267" i="33" a="1"/>
  <c r="MG267" i="33" a="1"/>
  <c r="LN180" i="33" a="1"/>
  <c r="JJ180" i="33" a="1"/>
  <c r="W267" i="33" a="1"/>
  <c r="EW135" i="33" a="1"/>
  <c r="BM180" i="33" a="1"/>
  <c r="CD96" i="33" a="1"/>
  <c r="CU267" i="33" a="1"/>
  <c r="RH223" i="33" a="1"/>
  <c r="FU223" i="33" a="1"/>
  <c r="LK180" i="33" a="1"/>
  <c r="PV223" i="33" a="1"/>
  <c r="GK267" i="33" a="1"/>
  <c r="AF180" i="33" a="1"/>
  <c r="RW180" i="33" a="1"/>
  <c r="KC223" i="33" a="1"/>
  <c r="BJ96" i="33" a="1"/>
  <c r="HL267" i="33" a="1"/>
  <c r="RE135" i="33" a="1"/>
  <c r="GB135" i="33" a="1"/>
  <c r="MS96" i="33" a="1"/>
  <c r="PC96" i="33" a="1"/>
  <c r="H223" i="33" a="1"/>
  <c r="HH135" i="33" a="1"/>
  <c r="QD267" i="33" a="1"/>
  <c r="MU267" i="33" a="1"/>
  <c r="CR267" i="33" a="1"/>
  <c r="HT96" i="33" a="1"/>
  <c r="FR135" i="33" a="1"/>
  <c r="EL267" i="33" a="1"/>
  <c r="AP223" i="33" a="1"/>
  <c r="QN135" i="33" a="1"/>
  <c r="HI267" i="33" a="1"/>
  <c r="GS267" i="33" a="1"/>
  <c r="BT180" i="33" a="1"/>
  <c r="CI180" i="33" a="1"/>
  <c r="NQ180" i="33" a="1"/>
  <c r="FX96" i="33" a="1"/>
  <c r="JQ180" i="33" a="1"/>
  <c r="NI96" i="33" a="1"/>
  <c r="SB223" i="33" a="1"/>
  <c r="JN96" i="33" a="1"/>
  <c r="MB223" i="33" a="1"/>
  <c r="BX223" i="33" a="1"/>
  <c r="IC180" i="33" a="1"/>
  <c r="RI96" i="33" a="1"/>
  <c r="LF135" i="33" a="1"/>
  <c r="ID223" i="33" a="1"/>
  <c r="OV135" i="33" a="1"/>
  <c r="OW180" i="33" a="1"/>
  <c r="R96" i="33" a="1"/>
  <c r="GN135" i="33" a="1"/>
  <c r="AX135" i="33" a="1"/>
  <c r="DQ135" i="33" a="1"/>
  <c r="HU135" i="33" a="1"/>
  <c r="GF96" i="33" a="1"/>
  <c r="DL223" i="33" a="1"/>
  <c r="PB180" i="33" a="1"/>
  <c r="LU267" i="33" a="1"/>
  <c r="CK223" i="33" a="1"/>
  <c r="MQ135" i="33" a="1"/>
  <c r="PX135" i="33" a="1"/>
  <c r="IH180" i="33" a="1"/>
  <c r="HX223" i="33" a="1"/>
  <c r="DW135" i="33" a="1"/>
  <c r="NO223" i="33" a="1"/>
  <c r="PG223" i="33" a="1"/>
  <c r="DQ267" i="33" a="1"/>
  <c r="OI267" i="33" a="1"/>
  <c r="FI223" i="33" a="1"/>
  <c r="RY135" i="33" a="1"/>
  <c r="HG180" i="33" a="1"/>
  <c r="LV135" i="33" a="1"/>
  <c r="BQ135" i="33" a="1"/>
  <c r="BQ180" i="33" a="1"/>
  <c r="QI267" i="33" a="1"/>
  <c r="DH135" i="33" a="1"/>
  <c r="DZ135" i="33" a="1"/>
  <c r="QJ135" i="33" a="1"/>
  <c r="BF135" i="33" a="1"/>
  <c r="GN96" i="33" a="1"/>
  <c r="QK223" i="33" a="1"/>
  <c r="NL135" i="33" a="1"/>
  <c r="CU223" i="33" a="1"/>
  <c r="RY96" i="33" a="1"/>
  <c r="IZ267" i="33" a="1"/>
  <c r="IO267" i="33" a="1"/>
  <c r="HG96" i="33" a="1"/>
  <c r="E96" i="33" a="1"/>
  <c r="AP267" i="33" a="1"/>
  <c r="QI180" i="33" a="1"/>
  <c r="IF267" i="33" a="1"/>
  <c r="HC223" i="33" a="1"/>
  <c r="IL135" i="33" a="1"/>
  <c r="CG135" i="33" a="1"/>
  <c r="GU96" i="33" a="1"/>
  <c r="NY180" i="33" a="1"/>
  <c r="ND223" i="33" a="1"/>
  <c r="IU96" i="33" a="1"/>
  <c r="IV180" i="33" a="1"/>
  <c r="PL223" i="33" a="1"/>
  <c r="MC267" i="33" a="1"/>
  <c r="RO96" i="33" a="1"/>
  <c r="DF180" i="33" a="1"/>
  <c r="PO135" i="33" a="1"/>
  <c r="MZ223" i="33" a="1"/>
  <c r="KT180" i="33" a="1"/>
  <c r="KW96" i="33" a="1"/>
  <c r="LD267" i="33" a="1"/>
  <c r="MC96" i="33" a="1"/>
  <c r="FZ267" i="33" a="1"/>
  <c r="FG223" i="33" a="1"/>
  <c r="QF135" i="33" a="1"/>
  <c r="PU267" i="33" a="1"/>
  <c r="GJ267" i="33" a="1"/>
  <c r="GH267" i="33" a="1"/>
  <c r="CB180" i="33" a="1"/>
  <c r="KC180" i="33" a="1"/>
  <c r="OR135" i="33" a="1"/>
  <c r="P180" i="33" a="1"/>
  <c r="FI267" i="33" a="1"/>
  <c r="LS135" i="33" a="1"/>
  <c r="IQ135" i="33" a="1"/>
  <c r="HC135" i="33" a="1"/>
  <c r="HD223" i="33" a="1"/>
  <c r="GR138" i="63"/>
  <c r="GR136" i="63"/>
  <c r="GR137" i="63"/>
  <c r="HA272" i="63"/>
  <c r="HA271" i="63"/>
  <c r="HA270" i="63"/>
  <c r="IH137" i="63"/>
  <c r="IH138" i="63"/>
  <c r="IH136" i="63"/>
  <c r="AH181" i="63"/>
  <c r="AH182" i="63"/>
  <c r="AH180" i="63"/>
  <c r="BL97" i="63"/>
  <c r="BL96" i="63"/>
  <c r="BL98" i="63"/>
  <c r="IX272" i="63"/>
  <c r="IX271" i="63"/>
  <c r="IX270" i="63"/>
  <c r="QS181" i="63"/>
  <c r="QS182" i="63"/>
  <c r="QS180" i="63"/>
  <c r="RB225" i="63"/>
  <c r="RB226" i="63"/>
  <c r="RB227" i="63"/>
  <c r="OF96" i="63"/>
  <c r="OF98" i="63"/>
  <c r="OF97" i="63"/>
  <c r="MO270" i="63"/>
  <c r="MO272" i="63"/>
  <c r="MO271" i="63"/>
  <c r="S138" i="63"/>
  <c r="S136" i="63"/>
  <c r="S137" i="63"/>
  <c r="HO227" i="63"/>
  <c r="HO225" i="63"/>
  <c r="HO226" i="63"/>
  <c r="OM136" i="63"/>
  <c r="OM137" i="63"/>
  <c r="OM138" i="63"/>
  <c r="AV227" i="63"/>
  <c r="AV225" i="63"/>
  <c r="AV226" i="63"/>
  <c r="SF270" i="63"/>
  <c r="SF272" i="63"/>
  <c r="SF271" i="63"/>
  <c r="AY271" i="63"/>
  <c r="AY270" i="63"/>
  <c r="AY272" i="63"/>
  <c r="QY96" i="63"/>
  <c r="QY97" i="63"/>
  <c r="QY98" i="63"/>
  <c r="MO138" i="63"/>
  <c r="MO136" i="63"/>
  <c r="MO137" i="63"/>
  <c r="KA227" i="63"/>
  <c r="KA225" i="63"/>
  <c r="KA226" i="63"/>
  <c r="RT270" i="63"/>
  <c r="RT272" i="63"/>
  <c r="RT271" i="63"/>
  <c r="KN98" i="63"/>
  <c r="KN96" i="63"/>
  <c r="KN97" i="63"/>
  <c r="AE272" i="63"/>
  <c r="AE270" i="63"/>
  <c r="AE271" i="63"/>
  <c r="GH271" i="63"/>
  <c r="GH270" i="63"/>
  <c r="GH272" i="63"/>
  <c r="QE98" i="63"/>
  <c r="QE96" i="63"/>
  <c r="QE97" i="63"/>
  <c r="QG270" i="63"/>
  <c r="QG271" i="63"/>
  <c r="QG272" i="63"/>
  <c r="FO180" i="63"/>
  <c r="FO182" i="63"/>
  <c r="FO181" i="63"/>
  <c r="QY271" i="63"/>
  <c r="QY272" i="63"/>
  <c r="QY270" i="63"/>
  <c r="M138" i="63"/>
  <c r="M136" i="63"/>
  <c r="M137" i="63"/>
  <c r="QJ271" i="63"/>
  <c r="QJ270" i="63"/>
  <c r="QJ272" i="63"/>
  <c r="JL270" i="63"/>
  <c r="JL272" i="63"/>
  <c r="JL271" i="63"/>
  <c r="MK272" i="63"/>
  <c r="MK270" i="63"/>
  <c r="MK271" i="63"/>
  <c r="P97" i="63"/>
  <c r="P96" i="63"/>
  <c r="P98" i="63"/>
  <c r="MK97" i="63"/>
  <c r="MK96" i="63"/>
  <c r="MK98" i="63"/>
  <c r="RD272" i="63"/>
  <c r="RD271" i="63"/>
  <c r="RD270" i="63"/>
  <c r="RX271" i="63"/>
  <c r="RX272" i="63"/>
  <c r="RX270" i="63"/>
  <c r="LU272" i="63"/>
  <c r="LU270" i="63"/>
  <c r="LU271" i="63"/>
  <c r="DM138" i="63"/>
  <c r="DM136" i="63"/>
  <c r="DM137" i="63"/>
  <c r="KA98" i="63"/>
  <c r="KA96" i="63"/>
  <c r="KA97" i="63"/>
  <c r="GS272" i="63"/>
  <c r="GS271" i="63"/>
  <c r="GS270" i="63"/>
  <c r="BI272" i="63"/>
  <c r="BI271" i="63"/>
  <c r="BI270" i="63"/>
  <c r="KY272" i="63"/>
  <c r="KY270" i="63"/>
  <c r="KY271" i="63"/>
  <c r="NT227" i="63"/>
  <c r="NT225" i="63"/>
  <c r="NT226" i="63"/>
  <c r="HF272" i="63"/>
  <c r="HF270" i="63"/>
  <c r="HF271" i="63"/>
  <c r="GO97" i="63"/>
  <c r="GO98" i="63"/>
  <c r="GO96" i="63"/>
  <c r="KA137" i="63"/>
  <c r="KA138" i="63"/>
  <c r="KA136" i="63"/>
  <c r="GX96" i="63"/>
  <c r="GX98" i="63"/>
  <c r="GX97" i="63"/>
  <c r="JT225" i="63"/>
  <c r="JT226" i="63"/>
  <c r="JT227" i="63"/>
  <c r="NQ138" i="63"/>
  <c r="NQ136" i="63"/>
  <c r="NQ137" i="63"/>
  <c r="KU226" i="63"/>
  <c r="KU227" i="63"/>
  <c r="KU225" i="63"/>
  <c r="OI270" i="63"/>
  <c r="OI271" i="63"/>
  <c r="OI272" i="63"/>
  <c r="AN97" i="63"/>
  <c r="AN98" i="63"/>
  <c r="AN96" i="63"/>
  <c r="RL136" i="63"/>
  <c r="RL137" i="63"/>
  <c r="RL138" i="63"/>
  <c r="IH182" i="63"/>
  <c r="IH181" i="63"/>
  <c r="IH180" i="63"/>
  <c r="IM182" i="63"/>
  <c r="IM180" i="63"/>
  <c r="IM181" i="63"/>
  <c r="KQ96" i="63"/>
  <c r="KQ97" i="63"/>
  <c r="KQ98" i="63"/>
  <c r="RE182" i="63"/>
  <c r="RE181" i="63"/>
  <c r="RE180" i="63"/>
  <c r="SC227" i="63"/>
  <c r="SC226" i="63"/>
  <c r="SC225" i="63"/>
  <c r="MT182" i="63"/>
  <c r="MT181" i="63"/>
  <c r="MT180" i="63"/>
  <c r="GB136" i="63"/>
  <c r="GB137" i="63"/>
  <c r="GB138" i="63"/>
  <c r="RB138" i="63"/>
  <c r="RB137" i="63"/>
  <c r="RB136" i="63"/>
  <c r="CU182" i="63"/>
  <c r="CU181" i="63"/>
  <c r="CU180" i="63"/>
  <c r="EH271" i="63"/>
  <c r="EH272" i="63"/>
  <c r="EH270" i="63"/>
  <c r="NE182" i="63"/>
  <c r="NE180" i="63"/>
  <c r="NE181" i="63"/>
  <c r="EI96" i="63"/>
  <c r="EI97" i="63"/>
  <c r="EI98" i="63"/>
  <c r="BK227" i="63"/>
  <c r="BK226" i="63"/>
  <c r="BK225" i="63"/>
  <c r="FT227" i="63"/>
  <c r="FT226" i="63"/>
  <c r="FT225" i="63"/>
  <c r="JP227" i="63"/>
  <c r="JP226" i="63"/>
  <c r="JP225" i="63"/>
  <c r="MG136" i="63"/>
  <c r="MG138" i="63"/>
  <c r="MG137" i="63"/>
  <c r="EP98" i="63"/>
  <c r="EP96" i="63"/>
  <c r="EP97" i="63"/>
  <c r="FS138" i="63"/>
  <c r="FS137" i="63"/>
  <c r="FS136" i="63"/>
  <c r="DJ98" i="63"/>
  <c r="DJ97" i="63"/>
  <c r="DJ96" i="63"/>
  <c r="JN272" i="63"/>
  <c r="JN270" i="63"/>
  <c r="JN271" i="63"/>
  <c r="PH225" i="63"/>
  <c r="PH226" i="63"/>
  <c r="PH227" i="63"/>
  <c r="LS180" i="63"/>
  <c r="LS181" i="63"/>
  <c r="LS182" i="63"/>
  <c r="GZ225" i="63"/>
  <c r="GZ226" i="63"/>
  <c r="GZ227" i="63"/>
  <c r="NW225" i="63"/>
  <c r="NW227" i="63"/>
  <c r="NW226" i="63"/>
  <c r="QO225" i="63"/>
  <c r="QO226" i="63"/>
  <c r="QO227" i="63"/>
  <c r="JP181" i="63"/>
  <c r="JP180" i="63"/>
  <c r="JP182" i="63"/>
  <c r="CQ270" i="63"/>
  <c r="CQ271" i="63"/>
  <c r="CQ272" i="63"/>
  <c r="J137" i="63"/>
  <c r="J136" i="63"/>
  <c r="J138" i="63"/>
  <c r="JE180" i="63"/>
  <c r="JE182" i="63"/>
  <c r="JE181" i="63"/>
  <c r="EO97" i="63"/>
  <c r="EO96" i="63"/>
  <c r="EO98" i="63"/>
  <c r="IP137" i="63"/>
  <c r="IP136" i="63"/>
  <c r="IP138" i="63"/>
  <c r="NR136" i="63"/>
  <c r="NR137" i="63"/>
  <c r="NR138" i="63"/>
  <c r="DL181" i="63"/>
  <c r="DL180" i="63"/>
  <c r="DL182" i="63"/>
  <c r="CT271" i="63"/>
  <c r="CT270" i="63"/>
  <c r="CT272" i="63"/>
  <c r="ME137" i="63"/>
  <c r="ME138" i="63"/>
  <c r="ME136" i="63"/>
  <c r="AZ96" i="63"/>
  <c r="AZ98" i="63"/>
  <c r="AZ97" i="63"/>
  <c r="CP272" i="63"/>
  <c r="CP270" i="63"/>
  <c r="CP271" i="63"/>
  <c r="PL96" i="63"/>
  <c r="PL97" i="63"/>
  <c r="PL98" i="63"/>
  <c r="IE180" i="63"/>
  <c r="IE181" i="63"/>
  <c r="IE182" i="63"/>
  <c r="OX182" i="63"/>
  <c r="OX181" i="63"/>
  <c r="OX180" i="63"/>
  <c r="BL136" i="63"/>
  <c r="BL137" i="63"/>
  <c r="BL138" i="63"/>
  <c r="FP181" i="63"/>
  <c r="FP180" i="63"/>
  <c r="FP182" i="63"/>
  <c r="PH136" i="63"/>
  <c r="PH137" i="63"/>
  <c r="PH138" i="63"/>
  <c r="BQ272" i="63"/>
  <c r="BQ270" i="63"/>
  <c r="BQ271" i="63"/>
  <c r="JB227" i="63"/>
  <c r="JB225" i="63"/>
  <c r="JB226" i="63"/>
  <c r="LV270" i="63"/>
  <c r="LV271" i="63"/>
  <c r="LV272" i="63"/>
  <c r="LW96" i="63"/>
  <c r="LW98" i="63"/>
  <c r="LW97" i="63"/>
  <c r="KY138" i="63"/>
  <c r="KY136" i="63"/>
  <c r="KY137" i="63"/>
  <c r="HN226" i="63"/>
  <c r="HN227" i="63"/>
  <c r="HN225" i="63"/>
  <c r="LM226" i="63"/>
  <c r="LM227" i="63"/>
  <c r="LM225" i="63"/>
  <c r="DE98" i="63"/>
  <c r="DE97" i="63"/>
  <c r="DE96" i="63"/>
  <c r="FO96" i="63"/>
  <c r="FO98" i="63"/>
  <c r="FO97" i="63"/>
  <c r="SD137" i="63"/>
  <c r="SD136" i="63"/>
  <c r="SD138" i="63"/>
  <c r="DK226" i="63"/>
  <c r="DK225" i="63"/>
  <c r="DK227" i="63"/>
  <c r="HM182" i="63"/>
  <c r="HM181" i="63"/>
  <c r="HM180" i="63"/>
  <c r="LW227" i="63"/>
  <c r="LW226" i="63"/>
  <c r="LW225" i="63"/>
  <c r="RJ96" i="63"/>
  <c r="RJ97" i="63"/>
  <c r="RJ98" i="63"/>
  <c r="R96" i="63"/>
  <c r="R98" i="63"/>
  <c r="R97" i="63"/>
  <c r="IG271" i="63"/>
  <c r="IG270" i="63"/>
  <c r="IG272" i="63"/>
  <c r="FU97" i="63"/>
  <c r="FU96" i="63"/>
  <c r="FU98" i="63"/>
  <c r="JU181" i="63"/>
  <c r="JU182" i="63"/>
  <c r="JU180" i="63"/>
  <c r="OU181" i="63"/>
  <c r="OU182" i="63"/>
  <c r="OU180" i="63"/>
  <c r="NW98" i="63"/>
  <c r="NW97" i="63"/>
  <c r="NW96" i="63"/>
  <c r="DY225" i="63"/>
  <c r="DY227" i="63"/>
  <c r="DY226" i="63"/>
  <c r="RS225" i="63"/>
  <c r="RS227" i="63"/>
  <c r="RS226" i="63"/>
  <c r="RU271" i="63"/>
  <c r="RU272" i="63"/>
  <c r="RU270" i="63"/>
  <c r="HJ272" i="63"/>
  <c r="HJ271" i="63"/>
  <c r="HJ270" i="63"/>
  <c r="LP137" i="63"/>
  <c r="LP138" i="63"/>
  <c r="LP136" i="63"/>
  <c r="KV227" i="63"/>
  <c r="KV226" i="63"/>
  <c r="KV225" i="63"/>
  <c r="S226" i="63"/>
  <c r="S227" i="63"/>
  <c r="S225" i="63"/>
  <c r="CV271" i="63"/>
  <c r="CV270" i="63"/>
  <c r="CV272" i="63"/>
  <c r="LY138" i="63"/>
  <c r="LY137" i="63"/>
  <c r="LY136" i="63"/>
  <c r="K225" i="63"/>
  <c r="K226" i="63"/>
  <c r="K227" i="63"/>
  <c r="PV98" i="63"/>
  <c r="PV97" i="63"/>
  <c r="PV96" i="63"/>
  <c r="LV227" i="63"/>
  <c r="LV226" i="63"/>
  <c r="LV225" i="63"/>
  <c r="OR182" i="63"/>
  <c r="OR180" i="63"/>
  <c r="OR181" i="63"/>
  <c r="NG98" i="63"/>
  <c r="NG96" i="63"/>
  <c r="NG97" i="63"/>
  <c r="IC227" i="63"/>
  <c r="IC225" i="63"/>
  <c r="IC226" i="63"/>
  <c r="KO182" i="63"/>
  <c r="KO180" i="63"/>
  <c r="KO181" i="63"/>
  <c r="JV98" i="63"/>
  <c r="JV97" i="63"/>
  <c r="JV96" i="63"/>
  <c r="IF271" i="63"/>
  <c r="IF270" i="63"/>
  <c r="IF272" i="63"/>
  <c r="NS270" i="63"/>
  <c r="NS271" i="63"/>
  <c r="NS272" i="63"/>
  <c r="BP227" i="63"/>
  <c r="BP226" i="63"/>
  <c r="BP225" i="63"/>
  <c r="RA182" i="63"/>
  <c r="RA181" i="63"/>
  <c r="RA180" i="63"/>
  <c r="BT227" i="63"/>
  <c r="BT226" i="63"/>
  <c r="BT225" i="63"/>
  <c r="JZ180" i="63"/>
  <c r="JZ181" i="63"/>
  <c r="JZ182" i="63"/>
  <c r="O137" i="63"/>
  <c r="O136" i="63"/>
  <c r="O138" i="63"/>
  <c r="LA225" i="63"/>
  <c r="LA226" i="63"/>
  <c r="LA227" i="63"/>
  <c r="QT97" i="63"/>
  <c r="QT96" i="63"/>
  <c r="QT98" i="63"/>
  <c r="FE227" i="63"/>
  <c r="FE226" i="63"/>
  <c r="FE225" i="63"/>
  <c r="PU182" i="63"/>
  <c r="PU181" i="63"/>
  <c r="PU180" i="63"/>
  <c r="DS182" i="63"/>
  <c r="DS181" i="63"/>
  <c r="DS180" i="63"/>
  <c r="ED227" i="63"/>
  <c r="ED226" i="63"/>
  <c r="ED225" i="63"/>
  <c r="EI137" i="63"/>
  <c r="EI136" i="63"/>
  <c r="EI138" i="63"/>
  <c r="CK227" i="63"/>
  <c r="CK225" i="63"/>
  <c r="CK226" i="63"/>
  <c r="KH97" i="63"/>
  <c r="KH96" i="63"/>
  <c r="KH98" i="63"/>
  <c r="GS182" i="63"/>
  <c r="GS180" i="63"/>
  <c r="GS181" i="63"/>
  <c r="HT98" i="63"/>
  <c r="HT97" i="63"/>
  <c r="HT96" i="63"/>
  <c r="SA270" i="63"/>
  <c r="SA271" i="63"/>
  <c r="SA272" i="63"/>
  <c r="JW226" i="63"/>
  <c r="JW227" i="63"/>
  <c r="JW225" i="63"/>
  <c r="DB227" i="63"/>
  <c r="DB226" i="63"/>
  <c r="DB225" i="63"/>
  <c r="AB181" i="63"/>
  <c r="AB182" i="63"/>
  <c r="AB180" i="63"/>
  <c r="OE97" i="63"/>
  <c r="OE96" i="63"/>
  <c r="OE98" i="63"/>
  <c r="RT138" i="63"/>
  <c r="RT137" i="63"/>
  <c r="RT136" i="63"/>
  <c r="EW96" i="63"/>
  <c r="EW98" i="63"/>
  <c r="EW97" i="63"/>
  <c r="BS227" i="63"/>
  <c r="BS226" i="63"/>
  <c r="BS225" i="63"/>
  <c r="IR225" i="63"/>
  <c r="IR227" i="63"/>
  <c r="IR226" i="63"/>
  <c r="CZ137" i="63"/>
  <c r="CZ138" i="63"/>
  <c r="CZ136" i="63"/>
  <c r="AJ180" i="63"/>
  <c r="AJ182" i="63"/>
  <c r="AJ181" i="63"/>
  <c r="OS181" i="63"/>
  <c r="OS180" i="63"/>
  <c r="OS182" i="63"/>
  <c r="LD136" i="63"/>
  <c r="LD138" i="63"/>
  <c r="LD137" i="63"/>
  <c r="RR181" i="63"/>
  <c r="RR180" i="63"/>
  <c r="RR182" i="63"/>
  <c r="MS270" i="63"/>
  <c r="MS271" i="63"/>
  <c r="MS272" i="63"/>
  <c r="JY225" i="63"/>
  <c r="JY226" i="63"/>
  <c r="JY227" i="63"/>
  <c r="CW180" i="63"/>
  <c r="CW181" i="63"/>
  <c r="CW182" i="63"/>
  <c r="GL138" i="63"/>
  <c r="GL136" i="63"/>
  <c r="GL137" i="63"/>
  <c r="OA272" i="63"/>
  <c r="OA271" i="63"/>
  <c r="OA270" i="63"/>
  <c r="EE272" i="63"/>
  <c r="EE271" i="63"/>
  <c r="EE270" i="63"/>
  <c r="CX225" i="63"/>
  <c r="CX226" i="63"/>
  <c r="CX227" i="63"/>
  <c r="BR137" i="63"/>
  <c r="BR136" i="63"/>
  <c r="BR138" i="63"/>
  <c r="X96" i="63"/>
  <c r="X98" i="63"/>
  <c r="X97" i="63"/>
  <c r="ES225" i="63"/>
  <c r="ES226" i="63"/>
  <c r="ES227" i="63"/>
  <c r="KU181" i="63"/>
  <c r="KU180" i="63"/>
  <c r="KU182" i="63"/>
  <c r="RA136" i="63"/>
  <c r="RA137" i="63"/>
  <c r="RA138" i="63"/>
  <c r="DX137" i="63"/>
  <c r="DX138" i="63"/>
  <c r="DX136" i="63"/>
  <c r="KH272" i="63"/>
  <c r="KH271" i="63"/>
  <c r="KH270" i="63"/>
  <c r="AL272" i="63"/>
  <c r="AL271" i="63"/>
  <c r="AL270" i="63"/>
  <c r="HB182" i="63"/>
  <c r="HB180" i="63"/>
  <c r="HB181" i="63"/>
  <c r="MS96" i="63"/>
  <c r="MS98" i="63"/>
  <c r="MS97" i="63"/>
  <c r="PD226" i="63"/>
  <c r="PD225" i="63"/>
  <c r="PD227" i="63"/>
  <c r="CA225" i="63"/>
  <c r="CA226" i="63"/>
  <c r="CA227" i="63"/>
  <c r="IB182" i="63"/>
  <c r="IB180" i="63"/>
  <c r="IB181" i="63"/>
  <c r="OC137" i="63"/>
  <c r="OC136" i="63"/>
  <c r="OC138" i="63"/>
  <c r="AZ136" i="63"/>
  <c r="AZ138" i="63"/>
  <c r="AZ137" i="63"/>
  <c r="KI98" i="63"/>
  <c r="KI96" i="63"/>
  <c r="KI97" i="63"/>
  <c r="AM98" i="63"/>
  <c r="AM96" i="63"/>
  <c r="AM97" i="63"/>
  <c r="JZ98" i="63"/>
  <c r="JZ97" i="63"/>
  <c r="JZ96" i="63"/>
  <c r="AD98" i="63"/>
  <c r="AD97" i="63"/>
  <c r="AD96" i="63"/>
  <c r="QL271" i="63"/>
  <c r="QL270" i="63"/>
  <c r="QL272" i="63"/>
  <c r="LD270" i="63"/>
  <c r="LD271" i="63"/>
  <c r="LD272" i="63"/>
  <c r="FR182" i="63"/>
  <c r="FR180" i="63"/>
  <c r="FR181" i="63"/>
  <c r="LU97" i="63"/>
  <c r="LU96" i="63"/>
  <c r="LU98" i="63"/>
  <c r="IP272" i="63"/>
  <c r="IP270" i="63"/>
  <c r="IP271" i="63"/>
  <c r="LL271" i="63"/>
  <c r="LL272" i="63"/>
  <c r="LL270" i="63"/>
  <c r="HH270" i="63"/>
  <c r="HH272" i="63"/>
  <c r="HH271" i="63"/>
  <c r="RP226" i="63"/>
  <c r="RP225" i="63"/>
  <c r="RP227" i="63"/>
  <c r="KR225" i="63"/>
  <c r="KR226" i="63"/>
  <c r="KR227" i="63"/>
  <c r="IB225" i="63"/>
  <c r="IB227" i="63"/>
  <c r="IB226" i="63"/>
  <c r="EP227" i="63"/>
  <c r="EP226" i="63"/>
  <c r="EP225" i="63"/>
  <c r="M98" i="63"/>
  <c r="M97" i="63"/>
  <c r="M96" i="63"/>
  <c r="MB181" i="63"/>
  <c r="MB180" i="63"/>
  <c r="MB182" i="63"/>
  <c r="DS227" i="63"/>
  <c r="DS225" i="63"/>
  <c r="DS226" i="63"/>
  <c r="PD181" i="63"/>
  <c r="PD180" i="63"/>
  <c r="PD182" i="63"/>
  <c r="GE271" i="63"/>
  <c r="GE272" i="63"/>
  <c r="GE270" i="63"/>
  <c r="QH270" i="63"/>
  <c r="QH272" i="63"/>
  <c r="QH271" i="63"/>
  <c r="AN272" i="63"/>
  <c r="AN271" i="63"/>
  <c r="AN270" i="63"/>
  <c r="OM227" i="63"/>
  <c r="OM225" i="63"/>
  <c r="OM226" i="63"/>
  <c r="DG138" i="63"/>
  <c r="DG137" i="63"/>
  <c r="DG136" i="63"/>
  <c r="AT225" i="63"/>
  <c r="AT226" i="63"/>
  <c r="AT227" i="63"/>
  <c r="GE227" i="63"/>
  <c r="GE225" i="63"/>
  <c r="GE226" i="63"/>
  <c r="CK136" i="63"/>
  <c r="CK137" i="63"/>
  <c r="CK138" i="63"/>
  <c r="RU227" i="63"/>
  <c r="RU226" i="63"/>
  <c r="RU225" i="63"/>
  <c r="JG182" i="63"/>
  <c r="JG180" i="63"/>
  <c r="JG181" i="63"/>
  <c r="QG96" i="63"/>
  <c r="QG97" i="63"/>
  <c r="QG98" i="63"/>
  <c r="IT270" i="63"/>
  <c r="IT272" i="63"/>
  <c r="IT271" i="63"/>
  <c r="GA180" i="63"/>
  <c r="GA182" i="63"/>
  <c r="GA181" i="63"/>
  <c r="RC226" i="63"/>
  <c r="RC227" i="63"/>
  <c r="RC225" i="63"/>
  <c r="LT136" i="63"/>
  <c r="LT138" i="63"/>
  <c r="LT137" i="63"/>
  <c r="IB137" i="63"/>
  <c r="IB136" i="63"/>
  <c r="IB138" i="63"/>
  <c r="KR97" i="63"/>
  <c r="KR98" i="63"/>
  <c r="KR96" i="63"/>
  <c r="FV271" i="63"/>
  <c r="FV270" i="63"/>
  <c r="FV272" i="63"/>
  <c r="PJ96" i="63"/>
  <c r="PJ98" i="63"/>
  <c r="PJ97" i="63"/>
  <c r="PT272" i="63"/>
  <c r="PT270" i="63"/>
  <c r="PT271" i="63"/>
  <c r="QW227" i="63"/>
  <c r="QW225" i="63"/>
  <c r="QW226" i="63"/>
  <c r="JA182" i="63"/>
  <c r="JA181" i="63"/>
  <c r="JA180" i="63"/>
  <c r="NW182" i="63"/>
  <c r="NW181" i="63"/>
  <c r="NW180" i="63"/>
  <c r="RE138" i="63"/>
  <c r="RE137" i="63"/>
  <c r="RE136" i="63"/>
  <c r="FN181" i="63"/>
  <c r="FN180" i="63"/>
  <c r="FN182" i="63"/>
  <c r="ER182" i="63"/>
  <c r="ER181" i="63"/>
  <c r="ER180" i="63"/>
  <c r="IQ180" i="63"/>
  <c r="IQ181" i="63"/>
  <c r="IQ182" i="63"/>
  <c r="EF96" i="63"/>
  <c r="EF97" i="63"/>
  <c r="EF98" i="63"/>
  <c r="EW225" i="63"/>
  <c r="EW227" i="63"/>
  <c r="EW226" i="63"/>
  <c r="MD97" i="63"/>
  <c r="MD96" i="63"/>
  <c r="MD98" i="63"/>
  <c r="KB271" i="63"/>
  <c r="KB272" i="63"/>
  <c r="KB270" i="63"/>
  <c r="FY272" i="63"/>
  <c r="FY270" i="63"/>
  <c r="FY271" i="63"/>
  <c r="PA96" i="63"/>
  <c r="PA98" i="63"/>
  <c r="PA97" i="63"/>
  <c r="PK225" i="63"/>
  <c r="PK226" i="63"/>
  <c r="PK227" i="63"/>
  <c r="OO137" i="63"/>
  <c r="OO138" i="63"/>
  <c r="OO136" i="63"/>
  <c r="R182" i="63"/>
  <c r="R181" i="63"/>
  <c r="R180" i="63"/>
  <c r="O227" i="63"/>
  <c r="O225" i="63"/>
  <c r="O226" i="63"/>
  <c r="RZ98" i="63"/>
  <c r="RZ96" i="63"/>
  <c r="RZ97" i="63"/>
  <c r="RL225" i="63"/>
  <c r="RL227" i="63"/>
  <c r="RL226" i="63"/>
  <c r="AW227" i="63"/>
  <c r="AW226" i="63"/>
  <c r="AW225" i="63"/>
  <c r="GZ180" i="63"/>
  <c r="GZ181" i="63"/>
  <c r="GZ182" i="63"/>
  <c r="PO272" i="63"/>
  <c r="PO271" i="63"/>
  <c r="PO270" i="63"/>
  <c r="GU225" i="63"/>
  <c r="GU227" i="63"/>
  <c r="GU226" i="63"/>
  <c r="FY138" i="63"/>
  <c r="FY137" i="63"/>
  <c r="FY136" i="63"/>
  <c r="PU97" i="63"/>
  <c r="PU98" i="63"/>
  <c r="PU96" i="63"/>
  <c r="EB225" i="63"/>
  <c r="EB227" i="63"/>
  <c r="EB226" i="63"/>
  <c r="CA96" i="63"/>
  <c r="CA97" i="63"/>
  <c r="CA98" i="63"/>
  <c r="IM226" i="63"/>
  <c r="IM227" i="63"/>
  <c r="IM225" i="63"/>
  <c r="CF270" i="63"/>
  <c r="CF272" i="63"/>
  <c r="CF271" i="63"/>
  <c r="RA271" i="63"/>
  <c r="RA272" i="63"/>
  <c r="RA270" i="63"/>
  <c r="DI98" i="63"/>
  <c r="DI96" i="63"/>
  <c r="DI97" i="63"/>
  <c r="DF181" i="63"/>
  <c r="DF182" i="63"/>
  <c r="DF180" i="63"/>
  <c r="KR136" i="63"/>
  <c r="KR137" i="63"/>
  <c r="KR138" i="63"/>
  <c r="HZ225" i="63"/>
  <c r="HZ227" i="63"/>
  <c r="HZ226" i="63"/>
  <c r="BS181" i="63"/>
  <c r="BS182" i="63"/>
  <c r="BS180" i="63"/>
  <c r="PB96" i="63"/>
  <c r="PB98" i="63"/>
  <c r="PB97" i="63"/>
  <c r="FU272" i="63"/>
  <c r="FU270" i="63"/>
  <c r="FU271" i="63"/>
  <c r="FH181" i="63"/>
  <c r="FH182" i="63"/>
  <c r="FH180" i="63"/>
  <c r="DM272" i="63"/>
  <c r="DM271" i="63"/>
  <c r="DM270" i="63"/>
  <c r="BS270" i="63"/>
  <c r="BS271" i="63"/>
  <c r="BS272" i="63"/>
  <c r="OO227" i="63"/>
  <c r="OO226" i="63"/>
  <c r="OO225" i="63"/>
  <c r="HV270" i="63"/>
  <c r="HV271" i="63"/>
  <c r="HV272" i="63"/>
  <c r="RX181" i="63"/>
  <c r="RX180" i="63"/>
  <c r="RX182" i="63"/>
  <c r="HW97" i="63"/>
  <c r="HW98" i="63"/>
  <c r="HW96" i="63"/>
  <c r="EJ270" i="63"/>
  <c r="EJ271" i="63"/>
  <c r="EJ272" i="63"/>
  <c r="FG181" i="63"/>
  <c r="FG180" i="63"/>
  <c r="FG182" i="63"/>
  <c r="SB138" i="63"/>
  <c r="SB137" i="63"/>
  <c r="SB136" i="63"/>
  <c r="NM182" i="63"/>
  <c r="NM181" i="63"/>
  <c r="NM180" i="63"/>
  <c r="CI136" i="63"/>
  <c r="CI137" i="63"/>
  <c r="CI138" i="63"/>
  <c r="CU270" i="63"/>
  <c r="CU271" i="63"/>
  <c r="CU272" i="63"/>
  <c r="GG136" i="63"/>
  <c r="GG138" i="63"/>
  <c r="GG137" i="63"/>
  <c r="CY225" i="63"/>
  <c r="CY226" i="63"/>
  <c r="CY227" i="63"/>
  <c r="DZ272" i="63"/>
  <c r="DZ270" i="63"/>
  <c r="DZ271" i="63"/>
  <c r="LM180" i="63"/>
  <c r="LM182" i="63"/>
  <c r="LM181" i="63"/>
  <c r="FU136" i="63"/>
  <c r="FU138" i="63"/>
  <c r="FU137" i="63"/>
  <c r="QI182" i="63"/>
  <c r="QI180" i="63"/>
  <c r="QI181" i="63"/>
  <c r="OM97" i="63"/>
  <c r="OM98" i="63"/>
  <c r="OM96" i="63"/>
  <c r="AZ180" i="63"/>
  <c r="AZ182" i="63"/>
  <c r="AZ181" i="63"/>
  <c r="LG227" i="63"/>
  <c r="LG225" i="63"/>
  <c r="LG226" i="63"/>
  <c r="SE136" i="63"/>
  <c r="SE138" i="63"/>
  <c r="SE137" i="63"/>
  <c r="AK227" i="63"/>
  <c r="AK225" i="63"/>
  <c r="AK226" i="63"/>
  <c r="MR272" i="63"/>
  <c r="MR270" i="63"/>
  <c r="MR271" i="63"/>
  <c r="BC136" i="63"/>
  <c r="BC137" i="63"/>
  <c r="BC138" i="63"/>
  <c r="GL271" i="63"/>
  <c r="GL272" i="63"/>
  <c r="GL270" i="63"/>
  <c r="IZ181" i="63"/>
  <c r="IZ180" i="63"/>
  <c r="IZ182" i="63"/>
  <c r="NU227" i="63"/>
  <c r="NU225" i="63"/>
  <c r="NU226" i="63"/>
  <c r="PT98" i="63"/>
  <c r="PT96" i="63"/>
  <c r="PT97" i="63"/>
  <c r="LP98" i="63"/>
  <c r="LP97" i="63"/>
  <c r="LP96" i="63"/>
  <c r="JU226" i="63"/>
  <c r="JU227" i="63"/>
  <c r="JU225" i="63"/>
  <c r="NJ181" i="63"/>
  <c r="NJ182" i="63"/>
  <c r="NJ180" i="63"/>
  <c r="PY97" i="63"/>
  <c r="PY96" i="63"/>
  <c r="PY98" i="63"/>
  <c r="KR180" i="63"/>
  <c r="KR181" i="63"/>
  <c r="KR182" i="63"/>
  <c r="FT97" i="63"/>
  <c r="FT96" i="63"/>
  <c r="FT98" i="63"/>
  <c r="FX227" i="63"/>
  <c r="FX225" i="63"/>
  <c r="FX226" i="63"/>
  <c r="GF98" i="63"/>
  <c r="GF96" i="63"/>
  <c r="GF97" i="63"/>
  <c r="JH271" i="63"/>
  <c r="JH270" i="63"/>
  <c r="JH272" i="63"/>
  <c r="KJ136" i="63"/>
  <c r="KJ138" i="63"/>
  <c r="KJ137" i="63"/>
  <c r="CM181" i="63"/>
  <c r="CM180" i="63"/>
  <c r="CM182" i="63"/>
  <c r="DS138" i="63"/>
  <c r="DS136" i="63"/>
  <c r="DS137" i="63"/>
  <c r="BU227" i="63"/>
  <c r="BU225" i="63"/>
  <c r="BU226" i="63"/>
  <c r="OZ271" i="63"/>
  <c r="OZ272" i="63"/>
  <c r="OZ270" i="63"/>
  <c r="IW271" i="63"/>
  <c r="IW270" i="63"/>
  <c r="IW272" i="63"/>
  <c r="JS136" i="63"/>
  <c r="JS137" i="63"/>
  <c r="JS138" i="63"/>
  <c r="H97" i="63"/>
  <c r="H96" i="63"/>
  <c r="H98" i="63"/>
  <c r="AD270" i="63"/>
  <c r="AD272" i="63"/>
  <c r="AD271" i="63"/>
  <c r="JR98" i="63"/>
  <c r="JR96" i="63"/>
  <c r="JR97" i="63"/>
  <c r="NF137" i="63"/>
  <c r="NF138" i="63"/>
  <c r="NF136" i="63"/>
  <c r="T181" i="63"/>
  <c r="T182" i="63"/>
  <c r="T180" i="63"/>
  <c r="KC97" i="63"/>
  <c r="KC96" i="63"/>
  <c r="KC98" i="63"/>
  <c r="AQ225" i="63"/>
  <c r="AQ226" i="63"/>
  <c r="AQ227" i="63"/>
  <c r="DY182" i="63"/>
  <c r="DY181" i="63"/>
  <c r="DY180" i="63"/>
  <c r="BK136" i="63"/>
  <c r="BK138" i="63"/>
  <c r="BK137" i="63"/>
  <c r="GC270" i="63"/>
  <c r="GC272" i="63"/>
  <c r="GC271" i="63"/>
  <c r="Y270" i="63"/>
  <c r="Y271" i="63"/>
  <c r="Y272" i="63"/>
  <c r="IH96" i="63"/>
  <c r="IH98" i="63"/>
  <c r="IH97" i="63"/>
  <c r="CQ181" i="63"/>
  <c r="CQ180" i="63"/>
  <c r="CQ182" i="63"/>
  <c r="EC225" i="63"/>
  <c r="EC226" i="63"/>
  <c r="EC227" i="63"/>
  <c r="OB272" i="63"/>
  <c r="OB271" i="63"/>
  <c r="OB270" i="63"/>
  <c r="Z271" i="63"/>
  <c r="Z272" i="63"/>
  <c r="Z270" i="63"/>
  <c r="KZ136" i="63"/>
  <c r="KZ137" i="63"/>
  <c r="KZ138" i="63"/>
  <c r="LO137" i="63"/>
  <c r="LO136" i="63"/>
  <c r="LO138" i="63"/>
  <c r="AA98" i="63"/>
  <c r="AA96" i="63"/>
  <c r="AA97" i="63"/>
  <c r="DH138" i="63"/>
  <c r="DH136" i="63"/>
  <c r="DH137" i="63"/>
  <c r="DW181" i="63"/>
  <c r="DW182" i="63"/>
  <c r="DW180" i="63"/>
  <c r="ET137" i="63"/>
  <c r="ET138" i="63"/>
  <c r="ET136" i="63"/>
  <c r="BG97" i="63"/>
  <c r="BG96" i="63"/>
  <c r="BG98" i="63"/>
  <c r="KK271" i="63"/>
  <c r="KK270" i="63"/>
  <c r="KK272" i="63"/>
  <c r="OU138" i="63"/>
  <c r="OU136" i="63"/>
  <c r="OU137" i="63"/>
  <c r="IA181" i="63"/>
  <c r="IA180" i="63"/>
  <c r="IA182" i="63"/>
  <c r="PD98" i="63"/>
  <c r="PD96" i="63"/>
  <c r="PD97" i="63"/>
  <c r="JV136" i="63"/>
  <c r="JV137" i="63"/>
  <c r="JV138" i="63"/>
  <c r="LA272" i="63"/>
  <c r="LA271" i="63"/>
  <c r="LA270" i="63"/>
  <c r="OU272" i="63"/>
  <c r="OU270" i="63"/>
  <c r="OU271" i="63"/>
  <c r="PD136" i="63"/>
  <c r="PD138" i="63"/>
  <c r="PD137" i="63"/>
  <c r="AW270" i="63"/>
  <c r="AW272" i="63"/>
  <c r="AW271" i="63"/>
  <c r="LH271" i="63"/>
  <c r="LH270" i="63"/>
  <c r="LH272" i="63"/>
  <c r="QW98" i="63"/>
  <c r="QW96" i="63"/>
  <c r="QW97" i="63"/>
  <c r="PE136" i="63"/>
  <c r="PE138" i="63"/>
  <c r="PE137" i="63"/>
  <c r="GF182" i="63"/>
  <c r="GF181" i="63"/>
  <c r="GF180" i="63"/>
  <c r="CK182" i="63"/>
  <c r="CK180" i="63"/>
  <c r="CK181" i="63"/>
  <c r="EA226" i="63"/>
  <c r="EA225" i="63"/>
  <c r="EA227" i="63"/>
  <c r="KF96" i="63"/>
  <c r="KF98" i="63"/>
  <c r="KF97" i="63"/>
  <c r="IV98" i="63"/>
  <c r="IV97" i="63"/>
  <c r="IV96" i="63"/>
  <c r="EX138" i="63"/>
  <c r="EX136" i="63"/>
  <c r="EX137" i="63"/>
  <c r="OL98" i="63"/>
  <c r="OL97" i="63"/>
  <c r="OL96" i="63"/>
  <c r="ML136" i="63"/>
  <c r="ML138" i="63"/>
  <c r="ML137" i="63"/>
  <c r="RH227" i="63"/>
  <c r="RH225" i="63"/>
  <c r="RH226" i="63"/>
  <c r="RS272" i="63"/>
  <c r="RS271" i="63"/>
  <c r="RS270" i="63"/>
  <c r="IQ136" i="63"/>
  <c r="IQ137" i="63"/>
  <c r="IQ138" i="63"/>
  <c r="Q180" i="63"/>
  <c r="Q181" i="63"/>
  <c r="Q182" i="63"/>
  <c r="RI138" i="63"/>
  <c r="RI137" i="63"/>
  <c r="RI136" i="63"/>
  <c r="LW181" i="63"/>
  <c r="LW182" i="63"/>
  <c r="LW180" i="63"/>
  <c r="FH98" i="63"/>
  <c r="FH97" i="63"/>
  <c r="FH96" i="63"/>
  <c r="GJ97" i="63"/>
  <c r="GJ96" i="63"/>
  <c r="GJ98" i="63"/>
  <c r="Z138" i="63"/>
  <c r="Z136" i="63"/>
  <c r="Z137" i="63"/>
  <c r="NF98" i="63"/>
  <c r="NF96" i="63"/>
  <c r="NF97" i="63"/>
  <c r="QB226" i="63"/>
  <c r="QB227" i="63"/>
  <c r="QB225" i="63"/>
  <c r="MF225" i="63"/>
  <c r="MF227" i="63"/>
  <c r="MF226" i="63"/>
  <c r="PY271" i="63"/>
  <c r="PY270" i="63"/>
  <c r="PY272" i="63"/>
  <c r="KE227" i="63"/>
  <c r="KE225" i="63"/>
  <c r="KE226" i="63"/>
  <c r="QL181" i="63"/>
  <c r="QL180" i="63"/>
  <c r="QL182" i="63"/>
  <c r="II272" i="63"/>
  <c r="II270" i="63"/>
  <c r="II271" i="63"/>
  <c r="KG227" i="63"/>
  <c r="KG225" i="63"/>
  <c r="KG226" i="63"/>
  <c r="OL271" i="63"/>
  <c r="OL272" i="63"/>
  <c r="OL270" i="63"/>
  <c r="BI97" i="63"/>
  <c r="BI96" i="63"/>
  <c r="BI98" i="63"/>
  <c r="GN138" i="63"/>
  <c r="GN136" i="63"/>
  <c r="GN137" i="63"/>
  <c r="EH97" i="63"/>
  <c r="EH96" i="63"/>
  <c r="EH98" i="63"/>
  <c r="QZ271" i="63"/>
  <c r="QZ272" i="63"/>
  <c r="QZ270" i="63"/>
  <c r="DY271" i="63"/>
  <c r="DY270" i="63"/>
  <c r="DY272" i="63"/>
  <c r="PL225" i="63"/>
  <c r="PL227" i="63"/>
  <c r="PL226" i="63"/>
  <c r="OV96" i="63"/>
  <c r="OV97" i="63"/>
  <c r="OV98" i="63"/>
  <c r="BY270" i="63"/>
  <c r="BY271" i="63"/>
  <c r="BY272" i="63"/>
  <c r="LC270" i="63"/>
  <c r="LC272" i="63"/>
  <c r="LC271" i="63"/>
  <c r="NY227" i="63"/>
  <c r="NY225" i="63"/>
  <c r="NY226" i="63"/>
  <c r="AA138" i="63"/>
  <c r="AA136" i="63"/>
  <c r="AA137" i="63"/>
  <c r="GW96" i="63"/>
  <c r="GW98" i="63"/>
  <c r="GW97" i="63"/>
  <c r="KF137" i="63"/>
  <c r="KF138" i="63"/>
  <c r="KF136" i="63"/>
  <c r="HB98" i="63"/>
  <c r="HB97" i="63"/>
  <c r="HB96" i="63"/>
  <c r="PD271" i="63"/>
  <c r="PD272" i="63"/>
  <c r="PD270" i="63"/>
  <c r="DH270" i="63"/>
  <c r="DH271" i="63"/>
  <c r="DH272" i="63"/>
  <c r="IH227" i="63"/>
  <c r="IH226" i="63"/>
  <c r="IH225" i="63"/>
  <c r="LA97" i="63"/>
  <c r="LA96" i="63"/>
  <c r="LA98" i="63"/>
  <c r="AS272" i="63"/>
  <c r="AS270" i="63"/>
  <c r="AS271" i="63"/>
  <c r="KU271" i="63"/>
  <c r="KU270" i="63"/>
  <c r="KU272" i="63"/>
  <c r="NO225" i="63"/>
  <c r="NO226" i="63"/>
  <c r="NO227" i="63"/>
  <c r="H136" i="63"/>
  <c r="H138" i="63"/>
  <c r="H137" i="63"/>
  <c r="GG98" i="63"/>
  <c r="GG97" i="63"/>
  <c r="GG96" i="63"/>
  <c r="JU138" i="63"/>
  <c r="JU136" i="63"/>
  <c r="JU137" i="63"/>
  <c r="GT97" i="63"/>
  <c r="GT98" i="63"/>
  <c r="GT96" i="63"/>
  <c r="NT271" i="63"/>
  <c r="NT270" i="63"/>
  <c r="NT272" i="63"/>
  <c r="CN272" i="63"/>
  <c r="CN270" i="63"/>
  <c r="CN271" i="63"/>
  <c r="KB180" i="63"/>
  <c r="KB182" i="63"/>
  <c r="KB181" i="63"/>
  <c r="QS227" i="63"/>
  <c r="QS225" i="63"/>
  <c r="QS226" i="63"/>
  <c r="RY227" i="63"/>
  <c r="RY225" i="63"/>
  <c r="RY226" i="63"/>
  <c r="KE271" i="63"/>
  <c r="KE270" i="63"/>
  <c r="KE272" i="63"/>
  <c r="MS227" i="63"/>
  <c r="MS225" i="63"/>
  <c r="MS226" i="63"/>
  <c r="RF271" i="63"/>
  <c r="RF272" i="63"/>
  <c r="RF270" i="63"/>
  <c r="FA97" i="63"/>
  <c r="FA96" i="63"/>
  <c r="FA98" i="63"/>
  <c r="IZ137" i="63"/>
  <c r="IZ138" i="63"/>
  <c r="IZ136" i="63"/>
  <c r="GD96" i="63"/>
  <c r="GD98" i="63"/>
  <c r="GD97" i="63"/>
  <c r="KP225" i="63"/>
  <c r="KP226" i="63"/>
  <c r="KP227" i="63"/>
  <c r="CL182" i="63"/>
  <c r="CL180" i="63"/>
  <c r="CL181" i="63"/>
  <c r="JT272" i="63"/>
  <c r="JT271" i="63"/>
  <c r="JT270" i="63"/>
  <c r="AB225" i="63"/>
  <c r="AB227" i="63"/>
  <c r="AB226" i="63"/>
  <c r="EW180" i="63"/>
  <c r="EW181" i="63"/>
  <c r="EW182" i="63"/>
  <c r="NB226" i="63"/>
  <c r="NB225" i="63"/>
  <c r="NB227" i="63"/>
  <c r="JC138" i="63"/>
  <c r="JC137" i="63"/>
  <c r="JC136" i="63"/>
  <c r="SA182" i="63"/>
  <c r="SA181" i="63"/>
  <c r="SA180" i="63"/>
  <c r="SG226" i="63"/>
  <c r="SG225" i="63"/>
  <c r="SG227" i="63"/>
  <c r="MK225" i="63"/>
  <c r="MK226" i="63"/>
  <c r="MK227" i="63"/>
  <c r="NV138" i="63"/>
  <c r="NV136" i="63"/>
  <c r="NV137" i="63"/>
  <c r="FC271" i="63"/>
  <c r="FC272" i="63"/>
  <c r="FC270" i="63"/>
  <c r="FJ136" i="63"/>
  <c r="FJ137" i="63"/>
  <c r="FJ138" i="63"/>
  <c r="FY225" i="63"/>
  <c r="FY226" i="63"/>
  <c r="FY227" i="63"/>
  <c r="SG136" i="63"/>
  <c r="SG137" i="63"/>
  <c r="SG138" i="63"/>
  <c r="LF272" i="63"/>
  <c r="LF271" i="63"/>
  <c r="LF270" i="63"/>
  <c r="KT182" i="63"/>
  <c r="KT180" i="63"/>
  <c r="KT181" i="63"/>
  <c r="QJ226" i="63"/>
  <c r="QJ225" i="63"/>
  <c r="QJ227" i="63"/>
  <c r="JH182" i="63"/>
  <c r="JH180" i="63"/>
  <c r="JH181" i="63"/>
  <c r="CF136" i="63"/>
  <c r="CF138" i="63"/>
  <c r="CF137" i="63"/>
  <c r="BK96" i="63"/>
  <c r="BK97" i="63"/>
  <c r="BK98" i="63"/>
  <c r="BB98" i="63"/>
  <c r="BB97" i="63"/>
  <c r="BB96" i="63"/>
  <c r="PZ181" i="63"/>
  <c r="PZ182" i="63"/>
  <c r="PZ180" i="63"/>
  <c r="RE96" i="63"/>
  <c r="RE97" i="63"/>
  <c r="RE98" i="63"/>
  <c r="KC227" i="63"/>
  <c r="KC226" i="63"/>
  <c r="KC225" i="63"/>
  <c r="DC181" i="63"/>
  <c r="DC182" i="63"/>
  <c r="DC180" i="63"/>
  <c r="MW96" i="63"/>
  <c r="MW98" i="63"/>
  <c r="MW97" i="63"/>
  <c r="EX181" i="63"/>
  <c r="EX182" i="63"/>
  <c r="EX180" i="63"/>
  <c r="JP272" i="63"/>
  <c r="JP270" i="63"/>
  <c r="JP271" i="63"/>
  <c r="HP181" i="63"/>
  <c r="HP180" i="63"/>
  <c r="HP182" i="63"/>
  <c r="JJ137" i="63"/>
  <c r="JJ136" i="63"/>
  <c r="JJ138" i="63"/>
  <c r="EQ227" i="63"/>
  <c r="EQ225" i="63"/>
  <c r="EQ226" i="63"/>
  <c r="OK98" i="63"/>
  <c r="OK97" i="63"/>
  <c r="OK96" i="63"/>
  <c r="CE272" i="63"/>
  <c r="CE270" i="63"/>
  <c r="CE271" i="63"/>
  <c r="PP98" i="63"/>
  <c r="PP96" i="63"/>
  <c r="PP97" i="63"/>
  <c r="CB227" i="63"/>
  <c r="CB225" i="63"/>
  <c r="CB226" i="63"/>
  <c r="OJ138" i="63"/>
  <c r="OJ137" i="63"/>
  <c r="OJ136" i="63"/>
  <c r="IH271" i="63"/>
  <c r="IH272" i="63"/>
  <c r="IH270" i="63"/>
  <c r="B182" i="63"/>
  <c r="B180" i="63"/>
  <c r="B181" i="63"/>
  <c r="MM227" i="63"/>
  <c r="MM225" i="63"/>
  <c r="MM226" i="63"/>
  <c r="FK180" i="63"/>
  <c r="FK182" i="63"/>
  <c r="FK181" i="63"/>
  <c r="SE98" i="63"/>
  <c r="SE97" i="63"/>
  <c r="SE96" i="63"/>
  <c r="RV98" i="63"/>
  <c r="RV97" i="63"/>
  <c r="RV96" i="63"/>
  <c r="OH227" i="63"/>
  <c r="OH225" i="63"/>
  <c r="OH226" i="63"/>
  <c r="EI181" i="63"/>
  <c r="EI182" i="63"/>
  <c r="EI180" i="63"/>
  <c r="PI272" i="63"/>
  <c r="PI271" i="63"/>
  <c r="PI270" i="63"/>
  <c r="DQ182" i="63"/>
  <c r="DQ180" i="63"/>
  <c r="DQ181" i="63"/>
  <c r="KI136" i="63"/>
  <c r="KI138" i="63"/>
  <c r="KI137" i="63"/>
  <c r="FR227" i="63"/>
  <c r="FR226" i="63"/>
  <c r="FR225" i="63"/>
  <c r="IR137" i="63"/>
  <c r="IR138" i="63"/>
  <c r="IR136" i="63"/>
  <c r="BL270" i="63"/>
  <c r="BL272" i="63"/>
  <c r="BL271" i="63"/>
  <c r="DO136" i="63"/>
  <c r="DO138" i="63"/>
  <c r="DO137" i="63"/>
  <c r="LL98" i="63"/>
  <c r="LL97" i="63"/>
  <c r="LL96" i="63"/>
  <c r="PP180" i="63"/>
  <c r="PP182" i="63"/>
  <c r="PP181" i="63"/>
  <c r="CC97" i="63"/>
  <c r="CC98" i="63"/>
  <c r="CC96" i="63"/>
  <c r="C271" i="63"/>
  <c r="C272" i="63"/>
  <c r="C270" i="63"/>
  <c r="JL97" i="63"/>
  <c r="JL98" i="63"/>
  <c r="JL96" i="63"/>
  <c r="RD182" i="63"/>
  <c r="RD181" i="63"/>
  <c r="RD180" i="63"/>
  <c r="KG138" i="63"/>
  <c r="KG137" i="63"/>
  <c r="KG136" i="63"/>
  <c r="FF271" i="63"/>
  <c r="FF270" i="63"/>
  <c r="FF272" i="63"/>
  <c r="GD137" i="63"/>
  <c r="GD136" i="63"/>
  <c r="GD138" i="63"/>
  <c r="IJ227" i="63"/>
  <c r="IJ225" i="63"/>
  <c r="IJ226" i="63"/>
  <c r="BH181" i="63"/>
  <c r="BH180" i="63"/>
  <c r="BH182" i="63"/>
  <c r="PC96" i="63"/>
  <c r="PC97" i="63"/>
  <c r="PC98" i="63"/>
  <c r="OT96" i="63"/>
  <c r="OT97" i="63"/>
  <c r="OT98" i="63"/>
  <c r="MQ226" i="63"/>
  <c r="MQ225" i="63"/>
  <c r="MQ227" i="63"/>
  <c r="DG181" i="63"/>
  <c r="DG180" i="63"/>
  <c r="DG182" i="63"/>
  <c r="OK272" i="63"/>
  <c r="OK271" i="63"/>
  <c r="OK270" i="63"/>
  <c r="BL182" i="63"/>
  <c r="BL181" i="63"/>
  <c r="BL180" i="63"/>
  <c r="IS136" i="63"/>
  <c r="IS138" i="63"/>
  <c r="IS137" i="63"/>
  <c r="EZ227" i="63"/>
  <c r="EZ226" i="63"/>
  <c r="EZ225" i="63"/>
  <c r="HB136" i="63"/>
  <c r="HB137" i="63"/>
  <c r="HB138" i="63"/>
  <c r="AZ270" i="63"/>
  <c r="AZ271" i="63"/>
  <c r="AZ272" i="63"/>
  <c r="CY138" i="63"/>
  <c r="CY136" i="63"/>
  <c r="CY137" i="63"/>
  <c r="KV97" i="63"/>
  <c r="KV98" i="63"/>
  <c r="KV96" i="63"/>
  <c r="PE181" i="63"/>
  <c r="PE180" i="63"/>
  <c r="PE182" i="63"/>
  <c r="BM98" i="63"/>
  <c r="BM96" i="63"/>
  <c r="BM97" i="63"/>
  <c r="SE225" i="63"/>
  <c r="SE227" i="63"/>
  <c r="SE226" i="63"/>
  <c r="JD98" i="63"/>
  <c r="JD96" i="63"/>
  <c r="JD97" i="63"/>
  <c r="QY180" i="63"/>
  <c r="QY181" i="63"/>
  <c r="QY182" i="63"/>
  <c r="KB138" i="63"/>
  <c r="KB137" i="63"/>
  <c r="KB136" i="63"/>
  <c r="FB271" i="63"/>
  <c r="FB272" i="63"/>
  <c r="FB270" i="63"/>
  <c r="FN136" i="63"/>
  <c r="FN138" i="63"/>
  <c r="FN137" i="63"/>
  <c r="IE226" i="63"/>
  <c r="IE225" i="63"/>
  <c r="IE227" i="63"/>
  <c r="BC181" i="63"/>
  <c r="BC182" i="63"/>
  <c r="BC180" i="63"/>
  <c r="OY98" i="63"/>
  <c r="OY96" i="63"/>
  <c r="OY97" i="63"/>
  <c r="OP98" i="63"/>
  <c r="OP97" i="63"/>
  <c r="OP96" i="63"/>
  <c r="JY136" i="63"/>
  <c r="JY137" i="63"/>
  <c r="JY138" i="63"/>
  <c r="QN270" i="63"/>
  <c r="QN271" i="63"/>
  <c r="QN272" i="63"/>
  <c r="RK180" i="63"/>
  <c r="RK181" i="63"/>
  <c r="RK182" i="63"/>
  <c r="GM225" i="63"/>
  <c r="GM227" i="63"/>
  <c r="GM226" i="63"/>
  <c r="QO96" i="63"/>
  <c r="QO97" i="63"/>
  <c r="QO98" i="63"/>
  <c r="OW138" i="63"/>
  <c r="OW136" i="63"/>
  <c r="OW137" i="63"/>
  <c r="MN180" i="63"/>
  <c r="MN181" i="63"/>
  <c r="MN182" i="63"/>
  <c r="HC137" i="63"/>
  <c r="HC138" i="63"/>
  <c r="HC136" i="63"/>
  <c r="ED182" i="63"/>
  <c r="ED181" i="63"/>
  <c r="ED180" i="63"/>
  <c r="KO271" i="63"/>
  <c r="KO270" i="63"/>
  <c r="KO272" i="63"/>
  <c r="II226" i="63"/>
  <c r="II227" i="63"/>
  <c r="II225" i="63"/>
  <c r="BG181" i="63"/>
  <c r="BG180" i="63"/>
  <c r="BG182" i="63"/>
  <c r="BN136" i="63"/>
  <c r="BN137" i="63"/>
  <c r="BN138" i="63"/>
  <c r="NK270" i="63"/>
  <c r="NK272" i="63"/>
  <c r="NK271" i="63"/>
  <c r="DO270" i="63"/>
  <c r="DO272" i="63"/>
  <c r="DO271" i="63"/>
  <c r="AL227" i="63"/>
  <c r="AL226" i="63"/>
  <c r="AL225" i="63"/>
  <c r="C136" i="63"/>
  <c r="C137" i="63"/>
  <c r="C138" i="63"/>
  <c r="RA227" i="63"/>
  <c r="RA225" i="63"/>
  <c r="RA226" i="63"/>
  <c r="DX227" i="63"/>
  <c r="DX226" i="63"/>
  <c r="DX225" i="63"/>
  <c r="JY182" i="63"/>
  <c r="JY180" i="63"/>
  <c r="JY181" i="63"/>
  <c r="QF136" i="63"/>
  <c r="QF137" i="63"/>
  <c r="QF138" i="63"/>
  <c r="DC138" i="63"/>
  <c r="DC137" i="63"/>
  <c r="DC136" i="63"/>
  <c r="JR270" i="63"/>
  <c r="JR272" i="63"/>
  <c r="JR271" i="63"/>
  <c r="V271" i="63"/>
  <c r="V270" i="63"/>
  <c r="V272" i="63"/>
  <c r="EP181" i="63"/>
  <c r="EP180" i="63"/>
  <c r="EP182" i="63"/>
  <c r="LM96" i="63"/>
  <c r="LM97" i="63"/>
  <c r="LM98" i="63"/>
  <c r="OI225" i="63"/>
  <c r="OI226" i="63"/>
  <c r="OI227" i="63"/>
  <c r="BE226" i="63"/>
  <c r="BE225" i="63"/>
  <c r="BE227" i="63"/>
  <c r="HG181" i="63"/>
  <c r="HG182" i="63"/>
  <c r="HG180" i="63"/>
  <c r="NH138" i="63"/>
  <c r="NH136" i="63"/>
  <c r="NH137" i="63"/>
  <c r="AE137" i="63"/>
  <c r="AE138" i="63"/>
  <c r="AE136" i="63"/>
  <c r="JS97" i="63"/>
  <c r="JS96" i="63"/>
  <c r="JS98" i="63"/>
  <c r="W98" i="63"/>
  <c r="W96" i="63"/>
  <c r="W97" i="63"/>
  <c r="JJ98" i="63"/>
  <c r="JJ97" i="63"/>
  <c r="JJ96" i="63"/>
  <c r="N98" i="63"/>
  <c r="N97" i="63"/>
  <c r="N96" i="63"/>
  <c r="IK182" i="63"/>
  <c r="IK180" i="63"/>
  <c r="IK181" i="63"/>
  <c r="OJ272" i="63"/>
  <c r="OJ271" i="63"/>
  <c r="OJ270" i="63"/>
  <c r="DT98" i="63"/>
  <c r="DT97" i="63"/>
  <c r="DT96" i="63"/>
  <c r="CH181" i="63"/>
  <c r="CH180" i="63"/>
  <c r="CH182" i="63"/>
  <c r="LJ227" i="63"/>
  <c r="LJ226" i="63"/>
  <c r="LJ225" i="63"/>
  <c r="FG225" i="63"/>
  <c r="FG227" i="63"/>
  <c r="FG226" i="63"/>
  <c r="FC180" i="63"/>
  <c r="FC182" i="63"/>
  <c r="FC181" i="63"/>
  <c r="GW272" i="63"/>
  <c r="GW270" i="63"/>
  <c r="GW271" i="63"/>
  <c r="DL98" i="63"/>
  <c r="DL96" i="63"/>
  <c r="DL97" i="63"/>
  <c r="F181" i="63"/>
  <c r="F180" i="63"/>
  <c r="F182" i="63"/>
  <c r="KG181" i="63"/>
  <c r="KG182" i="63"/>
  <c r="KG180" i="63"/>
  <c r="DE136" i="63"/>
  <c r="DE137" i="63"/>
  <c r="DE138" i="63"/>
  <c r="QU270" i="63"/>
  <c r="QU272" i="63"/>
  <c r="QU271" i="63"/>
  <c r="GY270" i="63"/>
  <c r="GY271" i="63"/>
  <c r="GY272" i="63"/>
  <c r="NZ227" i="63"/>
  <c r="NZ225" i="63"/>
  <c r="NZ226" i="63"/>
  <c r="MT137" i="63"/>
  <c r="MT136" i="63"/>
  <c r="MT138" i="63"/>
  <c r="FL97" i="63"/>
  <c r="FL96" i="63"/>
  <c r="FL98" i="63"/>
  <c r="IK227" i="63"/>
  <c r="IK226" i="63"/>
  <c r="IK225" i="63"/>
  <c r="OM182" i="63"/>
  <c r="OM181" i="63"/>
  <c r="OM180" i="63"/>
  <c r="BI182" i="63"/>
  <c r="BI180" i="63"/>
  <c r="BI181" i="63"/>
  <c r="HP138" i="63"/>
  <c r="HP137" i="63"/>
  <c r="HP136" i="63"/>
  <c r="NB270" i="63"/>
  <c r="NB272" i="63"/>
  <c r="NB271" i="63"/>
  <c r="DF271" i="63"/>
  <c r="DF270" i="63"/>
  <c r="DF272" i="63"/>
  <c r="SD181" i="63"/>
  <c r="SD182" i="63"/>
  <c r="SD180" i="63"/>
  <c r="SG96" i="63"/>
  <c r="SG97" i="63"/>
  <c r="SG98" i="63"/>
  <c r="RR270" i="63"/>
  <c r="RR272" i="63"/>
  <c r="RR271" i="63"/>
  <c r="FS227" i="63"/>
  <c r="FS226" i="63"/>
  <c r="FS225" i="63"/>
  <c r="LT181" i="63"/>
  <c r="LT182" i="63"/>
  <c r="LT180" i="63"/>
  <c r="RU136" i="63"/>
  <c r="RU137" i="63"/>
  <c r="RU138" i="63"/>
  <c r="ER137" i="63"/>
  <c r="ER136" i="63"/>
  <c r="ER138" i="63"/>
  <c r="NC98" i="63"/>
  <c r="NC96" i="63"/>
  <c r="NC97" i="63"/>
  <c r="DG98" i="63"/>
  <c r="DG96" i="63"/>
  <c r="DG97" i="63"/>
  <c r="MT98" i="63"/>
  <c r="MT97" i="63"/>
  <c r="MT96" i="63"/>
  <c r="CX98" i="63"/>
  <c r="CX97" i="63"/>
  <c r="CX96" i="63"/>
  <c r="Q270" i="63"/>
  <c r="Q272" i="63"/>
  <c r="Q271" i="63"/>
  <c r="N226" i="63"/>
  <c r="N227" i="63"/>
  <c r="N225" i="63"/>
  <c r="FP138" i="63"/>
  <c r="FP137" i="63"/>
  <c r="FP136" i="63"/>
  <c r="PK181" i="63"/>
  <c r="PK180" i="63"/>
  <c r="PK182" i="63"/>
  <c r="FM270" i="63"/>
  <c r="FM272" i="63"/>
  <c r="FM271" i="63"/>
  <c r="EJ96" i="63"/>
  <c r="EJ98" i="63"/>
  <c r="EJ97" i="63"/>
  <c r="PQ136" i="63"/>
  <c r="PQ138" i="63"/>
  <c r="PQ137" i="63"/>
  <c r="RH96" i="63"/>
  <c r="RH98" i="63"/>
  <c r="RH97" i="63"/>
  <c r="RP97" i="63"/>
  <c r="RP98" i="63"/>
  <c r="RP96" i="63"/>
  <c r="U271" i="63"/>
  <c r="U272" i="63"/>
  <c r="U270" i="63"/>
  <c r="AN226" i="63"/>
  <c r="AN225" i="63"/>
  <c r="AN227" i="63"/>
  <c r="MQ138" i="63"/>
  <c r="MQ137" i="63"/>
  <c r="MQ136" i="63"/>
  <c r="IG98" i="63"/>
  <c r="IG97" i="63"/>
  <c r="IG96" i="63"/>
  <c r="KM272" i="63"/>
  <c r="KM271" i="63"/>
  <c r="KM270" i="63"/>
  <c r="AQ272" i="63"/>
  <c r="AQ271" i="63"/>
  <c r="AQ270" i="63"/>
  <c r="ID181" i="63"/>
  <c r="ID182" i="63"/>
  <c r="ID180" i="63"/>
  <c r="MN98" i="63"/>
  <c r="MN97" i="63"/>
  <c r="MN96" i="63"/>
  <c r="ND226" i="63"/>
  <c r="ND227" i="63"/>
  <c r="ND225" i="63"/>
  <c r="AA225" i="63"/>
  <c r="AA226" i="63"/>
  <c r="AA227" i="63"/>
  <c r="GB180" i="63"/>
  <c r="GB182" i="63"/>
  <c r="GB181" i="63"/>
  <c r="MI136" i="63"/>
  <c r="MI138" i="63"/>
  <c r="MI137" i="63"/>
  <c r="RV270" i="63"/>
  <c r="RV271" i="63"/>
  <c r="RV272" i="63"/>
  <c r="GT270" i="63"/>
  <c r="GT271" i="63"/>
  <c r="GT272" i="63"/>
  <c r="MX225" i="63"/>
  <c r="MX227" i="63"/>
  <c r="MX226" i="63"/>
  <c r="MH136" i="63"/>
  <c r="MH137" i="63"/>
  <c r="MH138" i="63"/>
  <c r="FQ98" i="63"/>
  <c r="FQ97" i="63"/>
  <c r="FQ96" i="63"/>
  <c r="KK225" i="63"/>
  <c r="KK227" i="63"/>
  <c r="KK226" i="63"/>
  <c r="QM181" i="63"/>
  <c r="QM180" i="63"/>
  <c r="QM182" i="63"/>
  <c r="DI181" i="63"/>
  <c r="DI182" i="63"/>
  <c r="DI180" i="63"/>
  <c r="JK137" i="63"/>
  <c r="JK136" i="63"/>
  <c r="JK138" i="63"/>
  <c r="QQ98" i="63"/>
  <c r="QQ96" i="63"/>
  <c r="QQ97" i="63"/>
  <c r="GU98" i="63"/>
  <c r="GU97" i="63"/>
  <c r="GU96" i="63"/>
  <c r="QH98" i="63"/>
  <c r="QH97" i="63"/>
  <c r="QH96" i="63"/>
  <c r="GL98" i="63"/>
  <c r="GL97" i="63"/>
  <c r="GL96" i="63"/>
  <c r="DY138" i="63"/>
  <c r="DY136" i="63"/>
  <c r="DY137" i="63"/>
  <c r="NE272" i="63"/>
  <c r="NE271" i="63"/>
  <c r="NE270" i="63"/>
  <c r="MY181" i="63"/>
  <c r="MY182" i="63"/>
  <c r="MY180" i="63"/>
  <c r="EJ226" i="63"/>
  <c r="EJ225" i="63"/>
  <c r="EJ227" i="63"/>
  <c r="AR98" i="63"/>
  <c r="AR97" i="63"/>
  <c r="AR96" i="63"/>
  <c r="LE138" i="63"/>
  <c r="LE136" i="63"/>
  <c r="LE137" i="63"/>
  <c r="KK182" i="63"/>
  <c r="KK180" i="63"/>
  <c r="KK181" i="63"/>
  <c r="EO138" i="63"/>
  <c r="EO136" i="63"/>
  <c r="EO137" i="63"/>
  <c r="PN138" i="63"/>
  <c r="PN137" i="63"/>
  <c r="PN136" i="63"/>
  <c r="IC272" i="63"/>
  <c r="IC270" i="63"/>
  <c r="IC271" i="63"/>
  <c r="GR225" i="63"/>
  <c r="GR227" i="63"/>
  <c r="GR226" i="63"/>
  <c r="P180" i="63"/>
  <c r="P181" i="63"/>
  <c r="P182" i="63"/>
  <c r="RM96" i="63"/>
  <c r="RM97" i="63"/>
  <c r="RM98" i="63"/>
  <c r="MU270" i="63"/>
  <c r="MU272" i="63"/>
  <c r="MU271" i="63"/>
  <c r="CY270" i="63"/>
  <c r="CY272" i="63"/>
  <c r="CY271" i="63"/>
  <c r="RJ182" i="63"/>
  <c r="RJ181" i="63"/>
  <c r="RJ180" i="63"/>
  <c r="RD97" i="63"/>
  <c r="RD96" i="63"/>
  <c r="RD98" i="63"/>
  <c r="QF227" i="63"/>
  <c r="QF225" i="63"/>
  <c r="QF226" i="63"/>
  <c r="DC226" i="63"/>
  <c r="DC227" i="63"/>
  <c r="DC225" i="63"/>
  <c r="JD180" i="63"/>
  <c r="JD182" i="63"/>
  <c r="JD181" i="63"/>
  <c r="PK137" i="63"/>
  <c r="PK136" i="63"/>
  <c r="PK138" i="63"/>
  <c r="CG138" i="63"/>
  <c r="CG136" i="63"/>
  <c r="CG137" i="63"/>
  <c r="JB270" i="63"/>
  <c r="JB272" i="63"/>
  <c r="JB271" i="63"/>
  <c r="F270" i="63"/>
  <c r="F272" i="63"/>
  <c r="F271" i="63"/>
  <c r="CD181" i="63"/>
  <c r="CD182" i="63"/>
  <c r="CD180" i="63"/>
  <c r="KG97" i="63"/>
  <c r="KG96" i="63"/>
  <c r="KG98" i="63"/>
  <c r="NM227" i="63"/>
  <c r="NM226" i="63"/>
  <c r="NM225" i="63"/>
  <c r="AJ227" i="63"/>
  <c r="AJ226" i="63"/>
  <c r="AJ225" i="63"/>
  <c r="GK182" i="63"/>
  <c r="GK181" i="63"/>
  <c r="GK180" i="63"/>
  <c r="MM136" i="63"/>
  <c r="MM137" i="63"/>
  <c r="MM138" i="63"/>
  <c r="R138" i="63"/>
  <c r="R137" i="63"/>
  <c r="R136" i="63"/>
  <c r="JC96" i="63"/>
  <c r="JC97" i="63"/>
  <c r="JC98" i="63"/>
  <c r="G96" i="63"/>
  <c r="G98" i="63"/>
  <c r="G97" i="63"/>
  <c r="IT97" i="63"/>
  <c r="IT98" i="63"/>
  <c r="IT96" i="63"/>
  <c r="W52" i="63"/>
  <c r="AA52" i="63" s="1"/>
  <c r="W51" i="63"/>
  <c r="AA51" i="63" s="1"/>
  <c r="V52" i="63"/>
  <c r="Z52" i="63" s="1"/>
  <c r="V50" i="63"/>
  <c r="Z50" i="63" s="1"/>
  <c r="X52" i="63"/>
  <c r="AB52" i="63" s="1"/>
  <c r="X50" i="63"/>
  <c r="AB50" i="63" s="1"/>
  <c r="W50" i="63"/>
  <c r="AA50" i="63" s="1"/>
  <c r="V51" i="63"/>
  <c r="Z51" i="63" s="1"/>
  <c r="X51" i="63"/>
  <c r="AB51" i="63" s="1"/>
  <c r="PQ227" i="63"/>
  <c r="PQ226" i="63"/>
  <c r="PQ225" i="63"/>
  <c r="LH182" i="63"/>
  <c r="LH180" i="63"/>
  <c r="LH181" i="63"/>
  <c r="BH137" i="63"/>
  <c r="BH138" i="63"/>
  <c r="BH136" i="63"/>
  <c r="EK96" i="63"/>
  <c r="EK97" i="63"/>
  <c r="EK98" i="63"/>
  <c r="OZ182" i="63"/>
  <c r="OZ181" i="63"/>
  <c r="OZ180" i="63"/>
  <c r="HA225" i="63"/>
  <c r="HA227" i="63"/>
  <c r="HA226" i="63"/>
  <c r="GV270" i="63"/>
  <c r="GV272" i="63"/>
  <c r="GV271" i="63"/>
  <c r="KL225" i="63"/>
  <c r="KL227" i="63"/>
  <c r="KL226" i="63"/>
  <c r="CT136" i="63"/>
  <c r="CT137" i="63"/>
  <c r="CT138" i="63"/>
  <c r="RL270" i="63"/>
  <c r="RL272" i="63"/>
  <c r="RL271" i="63"/>
  <c r="JN97" i="63"/>
  <c r="JN96" i="63"/>
  <c r="JN98" i="63"/>
  <c r="RL181" i="63"/>
  <c r="RL182" i="63"/>
  <c r="RL180" i="63"/>
  <c r="LB271" i="63"/>
  <c r="LB272" i="63"/>
  <c r="LB270" i="63"/>
  <c r="AM138" i="63"/>
  <c r="AM137" i="63"/>
  <c r="AM136" i="63"/>
  <c r="FL227" i="63"/>
  <c r="FL226" i="63"/>
  <c r="FL225" i="63"/>
  <c r="MW226" i="63"/>
  <c r="MW225" i="63"/>
  <c r="MW227" i="63"/>
  <c r="NG137" i="63"/>
  <c r="NG138" i="63"/>
  <c r="NG136" i="63"/>
  <c r="AA271" i="63"/>
  <c r="AA270" i="63"/>
  <c r="AA272" i="63"/>
  <c r="QA98" i="63"/>
  <c r="QA97" i="63"/>
  <c r="QA96" i="63"/>
  <c r="LK226" i="63"/>
  <c r="LK225" i="63"/>
  <c r="LK227" i="63"/>
  <c r="LU182" i="63"/>
  <c r="LU180" i="63"/>
  <c r="LU181" i="63"/>
  <c r="MF270" i="63"/>
  <c r="MF272" i="63"/>
  <c r="MF271" i="63"/>
  <c r="FL270" i="63"/>
  <c r="FL272" i="63"/>
  <c r="FL271" i="63"/>
  <c r="DU136" i="63"/>
  <c r="DU137" i="63"/>
  <c r="DU138" i="63"/>
  <c r="QT181" i="63"/>
  <c r="QT180" i="63"/>
  <c r="QT182" i="63"/>
  <c r="B272" i="63"/>
  <c r="B270" i="63"/>
  <c r="B271" i="63"/>
  <c r="IY98" i="63"/>
  <c r="IY96" i="63"/>
  <c r="IY97" i="63"/>
  <c r="OQ136" i="63"/>
  <c r="OQ137" i="63"/>
  <c r="OQ138" i="63"/>
  <c r="IV180" i="63"/>
  <c r="IV182" i="63"/>
  <c r="IV181" i="63"/>
  <c r="HS137" i="63"/>
  <c r="HS138" i="63"/>
  <c r="HS136" i="63"/>
  <c r="DP180" i="63"/>
  <c r="DP181" i="63"/>
  <c r="DP182" i="63"/>
  <c r="OA180" i="63"/>
  <c r="OA182" i="63"/>
  <c r="OA181" i="63"/>
  <c r="DI272" i="63"/>
  <c r="DI271" i="63"/>
  <c r="DI270" i="63"/>
  <c r="GV227" i="63"/>
  <c r="GV226" i="63"/>
  <c r="GV225" i="63"/>
  <c r="KG270" i="63"/>
  <c r="KG271" i="63"/>
  <c r="KG272" i="63"/>
  <c r="PV137" i="63"/>
  <c r="PV136" i="63"/>
  <c r="PV138" i="63"/>
  <c r="BV226" i="63"/>
  <c r="BV225" i="63"/>
  <c r="BV227" i="63"/>
  <c r="EA98" i="63"/>
  <c r="EA97" i="63"/>
  <c r="EA96" i="63"/>
  <c r="GF137" i="63"/>
  <c r="GF136" i="63"/>
  <c r="GF138" i="63"/>
  <c r="EG180" i="63"/>
  <c r="EG181" i="63"/>
  <c r="EG182" i="63"/>
  <c r="EK136" i="63"/>
  <c r="EK138" i="63"/>
  <c r="EK137" i="63"/>
  <c r="BY182" i="63"/>
  <c r="BY180" i="63"/>
  <c r="BY181" i="63"/>
  <c r="MJ181" i="63"/>
  <c r="MJ182" i="63"/>
  <c r="MJ180" i="63"/>
  <c r="ND272" i="63"/>
  <c r="ND271" i="63"/>
  <c r="ND270" i="63"/>
  <c r="EL226" i="63"/>
  <c r="EL227" i="63"/>
  <c r="EL225" i="63"/>
  <c r="GN270" i="63"/>
  <c r="GN272" i="63"/>
  <c r="GN271" i="63"/>
  <c r="GA227" i="63"/>
  <c r="GA225" i="63"/>
  <c r="GA226" i="63"/>
  <c r="GK137" i="63"/>
  <c r="GK136" i="63"/>
  <c r="GK138" i="63"/>
  <c r="AV182" i="63"/>
  <c r="AV181" i="63"/>
  <c r="AV180" i="63"/>
  <c r="V226" i="63"/>
  <c r="V225" i="63"/>
  <c r="V227" i="63"/>
  <c r="JT181" i="63"/>
  <c r="JT182" i="63"/>
  <c r="JT180" i="63"/>
  <c r="R270" i="63"/>
  <c r="R271" i="63"/>
  <c r="R272" i="63"/>
  <c r="AZ225" i="63"/>
  <c r="AZ226" i="63"/>
  <c r="AZ227" i="63"/>
  <c r="JO98" i="63"/>
  <c r="JO97" i="63"/>
  <c r="JO96" i="63"/>
  <c r="J181" i="63"/>
  <c r="J182" i="63"/>
  <c r="J180" i="63"/>
  <c r="RM225" i="63"/>
  <c r="RM226" i="63"/>
  <c r="RM227" i="63"/>
  <c r="SB270" i="63"/>
  <c r="SB271" i="63"/>
  <c r="SB272" i="63"/>
  <c r="PW227" i="63"/>
  <c r="PW225" i="63"/>
  <c r="PW226" i="63"/>
  <c r="CG182" i="63"/>
  <c r="CG180" i="63"/>
  <c r="CG181" i="63"/>
  <c r="IF181" i="63"/>
  <c r="IF182" i="63"/>
  <c r="IF180" i="63"/>
  <c r="KX225" i="63"/>
  <c r="KX226" i="63"/>
  <c r="KX227" i="63"/>
  <c r="NL182" i="63"/>
  <c r="NL181" i="63"/>
  <c r="NL180" i="63"/>
  <c r="CL271" i="63"/>
  <c r="CL272" i="63"/>
  <c r="CL270" i="63"/>
  <c r="ER227" i="63"/>
  <c r="ER225" i="63"/>
  <c r="ER226" i="63"/>
  <c r="MI97" i="63"/>
  <c r="MI98" i="63"/>
  <c r="MI96" i="63"/>
  <c r="QC138" i="63"/>
  <c r="QC136" i="63"/>
  <c r="QC137" i="63"/>
  <c r="PX225" i="63"/>
  <c r="PX226" i="63"/>
  <c r="PX227" i="63"/>
  <c r="QO272" i="63"/>
  <c r="QO271" i="63"/>
  <c r="QO270" i="63"/>
  <c r="OR225" i="63"/>
  <c r="OR227" i="63"/>
  <c r="OR226" i="63"/>
  <c r="BE180" i="63"/>
  <c r="BE182" i="63"/>
  <c r="BE181" i="63"/>
  <c r="HK182" i="63"/>
  <c r="HK181" i="63"/>
  <c r="HK180" i="63"/>
  <c r="JR226" i="63"/>
  <c r="JR227" i="63"/>
  <c r="JR225" i="63"/>
  <c r="NA182" i="63"/>
  <c r="NA180" i="63"/>
  <c r="NA181" i="63"/>
  <c r="CD271" i="63"/>
  <c r="CD272" i="63"/>
  <c r="CD270" i="63"/>
  <c r="EG226" i="63"/>
  <c r="EG227" i="63"/>
  <c r="EG225" i="63"/>
  <c r="MA96" i="63"/>
  <c r="MA98" i="63"/>
  <c r="MA97" i="63"/>
  <c r="NU138" i="63"/>
  <c r="NU136" i="63"/>
  <c r="NU137" i="63"/>
  <c r="PA227" i="63"/>
  <c r="PA225" i="63"/>
  <c r="PA226" i="63"/>
  <c r="OS272" i="63"/>
  <c r="OS271" i="63"/>
  <c r="OS270" i="63"/>
  <c r="MO225" i="63"/>
  <c r="MO227" i="63"/>
  <c r="MO226" i="63"/>
  <c r="QY138" i="63"/>
  <c r="QY136" i="63"/>
  <c r="QY137" i="63"/>
  <c r="FT182" i="63"/>
  <c r="FT180" i="63"/>
  <c r="FT181" i="63"/>
  <c r="HF226" i="63"/>
  <c r="HF227" i="63"/>
  <c r="HF225" i="63"/>
  <c r="MF181" i="63"/>
  <c r="MF182" i="63"/>
  <c r="MF180" i="63"/>
  <c r="BN270" i="63"/>
  <c r="BN271" i="63"/>
  <c r="BN272" i="63"/>
  <c r="DL225" i="63"/>
  <c r="DL227" i="63"/>
  <c r="DL226" i="63"/>
  <c r="LK97" i="63"/>
  <c r="LK96" i="63"/>
  <c r="LK98" i="63"/>
  <c r="AH227" i="63"/>
  <c r="AH226" i="63"/>
  <c r="AH225" i="63"/>
  <c r="I182" i="63"/>
  <c r="I180" i="63"/>
  <c r="I181" i="63"/>
  <c r="CS272" i="63"/>
  <c r="CS271" i="63"/>
  <c r="CS270" i="63"/>
  <c r="SC272" i="63"/>
  <c r="SC271" i="63"/>
  <c r="SC270" i="63"/>
  <c r="CS138" i="63"/>
  <c r="CS136" i="63"/>
  <c r="CS137" i="63"/>
  <c r="MW182" i="63"/>
  <c r="MW180" i="63"/>
  <c r="MW181" i="63"/>
  <c r="P138" i="63"/>
  <c r="P137" i="63"/>
  <c r="P136" i="63"/>
  <c r="QT227" i="63"/>
  <c r="QT225" i="63"/>
  <c r="QT226" i="63"/>
  <c r="DA97" i="63"/>
  <c r="DA96" i="63"/>
  <c r="DA98" i="63"/>
  <c r="FX98" i="63"/>
  <c r="FX96" i="63"/>
  <c r="FX97" i="63"/>
  <c r="LX180" i="63"/>
  <c r="LX181" i="63"/>
  <c r="LX182" i="63"/>
  <c r="RK270" i="63"/>
  <c r="RK271" i="63"/>
  <c r="RK272" i="63"/>
  <c r="QL227" i="63"/>
  <c r="QL225" i="63"/>
  <c r="QL226" i="63"/>
  <c r="GR97" i="63"/>
  <c r="GR96" i="63"/>
  <c r="GR98" i="63"/>
  <c r="PH180" i="63"/>
  <c r="PH182" i="63"/>
  <c r="PH181" i="63"/>
  <c r="IK138" i="63"/>
  <c r="IK136" i="63"/>
  <c r="IK137" i="63"/>
  <c r="DV270" i="63"/>
  <c r="DV272" i="63"/>
  <c r="DV271" i="63"/>
  <c r="AP137" i="63"/>
  <c r="AP138" i="63"/>
  <c r="AP136" i="63"/>
  <c r="GN227" i="63"/>
  <c r="GN226" i="63"/>
  <c r="GN225" i="63"/>
  <c r="L181" i="63"/>
  <c r="L182" i="63"/>
  <c r="L180" i="63"/>
  <c r="NS97" i="63"/>
  <c r="NS98" i="63"/>
  <c r="NS96" i="63"/>
  <c r="NJ98" i="63"/>
  <c r="NJ97" i="63"/>
  <c r="NJ96" i="63"/>
  <c r="RH271" i="63"/>
  <c r="RH272" i="63"/>
  <c r="RH270" i="63"/>
  <c r="LQ97" i="63"/>
  <c r="LQ96" i="63"/>
  <c r="LQ98" i="63"/>
  <c r="KO227" i="63"/>
  <c r="KO225" i="63"/>
  <c r="KO226" i="63"/>
  <c r="JX271" i="63"/>
  <c r="JX272" i="63"/>
  <c r="JX270" i="63"/>
  <c r="KJ270" i="63"/>
  <c r="KJ272" i="63"/>
  <c r="KJ271" i="63"/>
  <c r="E138" i="63"/>
  <c r="E136" i="63"/>
  <c r="E137" i="63"/>
  <c r="KI227" i="63"/>
  <c r="KI225" i="63"/>
  <c r="KI226" i="63"/>
  <c r="ES182" i="63"/>
  <c r="ES180" i="63"/>
  <c r="ES181" i="63"/>
  <c r="OK138" i="63"/>
  <c r="OK136" i="63"/>
  <c r="OK137" i="63"/>
  <c r="OO272" i="63"/>
  <c r="OO270" i="63"/>
  <c r="OO271" i="63"/>
  <c r="EC182" i="63"/>
  <c r="EC180" i="63"/>
  <c r="EC181" i="63"/>
  <c r="OM271" i="63"/>
  <c r="OM270" i="63"/>
  <c r="OM272" i="63"/>
  <c r="ET227" i="63"/>
  <c r="ET225" i="63"/>
  <c r="ET226" i="63"/>
  <c r="AV98" i="63"/>
  <c r="AV97" i="63"/>
  <c r="AV96" i="63"/>
  <c r="LK181" i="63"/>
  <c r="LK182" i="63"/>
  <c r="LK180" i="63"/>
  <c r="EN136" i="63"/>
  <c r="EN138" i="63"/>
  <c r="EN137" i="63"/>
  <c r="AX270" i="63"/>
  <c r="AX271" i="63"/>
  <c r="AX272" i="63"/>
  <c r="NQ98" i="63"/>
  <c r="NQ97" i="63"/>
  <c r="NQ96" i="63"/>
  <c r="CQ227" i="63"/>
  <c r="CQ225" i="63"/>
  <c r="CQ226" i="63"/>
  <c r="OS137" i="63"/>
  <c r="OS138" i="63"/>
  <c r="OS136" i="63"/>
  <c r="KU98" i="63"/>
  <c r="KU97" i="63"/>
  <c r="KU96" i="63"/>
  <c r="KL98" i="63"/>
  <c r="KL97" i="63"/>
  <c r="KL96" i="63"/>
  <c r="KC271" i="63"/>
  <c r="KC270" i="63"/>
  <c r="KC272" i="63"/>
  <c r="HQ270" i="63"/>
  <c r="HQ272" i="63"/>
  <c r="HQ271" i="63"/>
  <c r="MH182" i="63"/>
  <c r="MH180" i="63"/>
  <c r="MH181" i="63"/>
  <c r="EZ270" i="63"/>
  <c r="EZ271" i="63"/>
  <c r="EZ272" i="63"/>
  <c r="CK271" i="63"/>
  <c r="CK270" i="63"/>
  <c r="CK272" i="63"/>
  <c r="EV272" i="63"/>
  <c r="EV270" i="63"/>
  <c r="EV271" i="63"/>
  <c r="L227" i="63"/>
  <c r="L226" i="63"/>
  <c r="L225" i="63"/>
  <c r="AR138" i="63"/>
  <c r="AR137" i="63"/>
  <c r="AR136" i="63"/>
  <c r="MZ96" i="63"/>
  <c r="MZ98" i="63"/>
  <c r="MZ97" i="63"/>
  <c r="DE271" i="63"/>
  <c r="DE272" i="63"/>
  <c r="DE270" i="63"/>
  <c r="PC138" i="63"/>
  <c r="PC137" i="63"/>
  <c r="PC136" i="63"/>
  <c r="LK270" i="63"/>
  <c r="LK271" i="63"/>
  <c r="LK272" i="63"/>
  <c r="LV180" i="63"/>
  <c r="LV182" i="63"/>
  <c r="LV181" i="63"/>
  <c r="OJ226" i="63"/>
  <c r="OJ227" i="63"/>
  <c r="OJ225" i="63"/>
  <c r="HH181" i="63"/>
  <c r="HH182" i="63"/>
  <c r="HH180" i="63"/>
  <c r="AK137" i="63"/>
  <c r="AK138" i="63"/>
  <c r="AK136" i="63"/>
  <c r="QP225" i="63"/>
  <c r="QP227" i="63"/>
  <c r="QP226" i="63"/>
  <c r="HM98" i="63"/>
  <c r="HM97" i="63"/>
  <c r="HM96" i="63"/>
  <c r="RS181" i="63"/>
  <c r="RS180" i="63"/>
  <c r="RS182" i="63"/>
  <c r="KQ137" i="63"/>
  <c r="KQ136" i="63"/>
  <c r="KQ138" i="63"/>
  <c r="HS98" i="63"/>
  <c r="HS97" i="63"/>
  <c r="HS96" i="63"/>
  <c r="HJ98" i="63"/>
  <c r="HJ97" i="63"/>
  <c r="HJ96" i="63"/>
  <c r="JM270" i="63"/>
  <c r="JM272" i="63"/>
  <c r="JM271" i="63"/>
  <c r="GB271" i="63"/>
  <c r="GB270" i="63"/>
  <c r="GB272" i="63"/>
  <c r="KQ180" i="63"/>
  <c r="KQ181" i="63"/>
  <c r="KQ182" i="63"/>
  <c r="EN271" i="63"/>
  <c r="EN272" i="63"/>
  <c r="EN270" i="63"/>
  <c r="BT271" i="63"/>
  <c r="BT272" i="63"/>
  <c r="BT270" i="63"/>
  <c r="BP272" i="63"/>
  <c r="BP270" i="63"/>
  <c r="BP271" i="63"/>
  <c r="SF182" i="63"/>
  <c r="SF180" i="63"/>
  <c r="SF181" i="63"/>
  <c r="AB136" i="63"/>
  <c r="AB138" i="63"/>
  <c r="AB137" i="63"/>
  <c r="JE96" i="63"/>
  <c r="JE98" i="63"/>
  <c r="JE97" i="63"/>
  <c r="CO272" i="63"/>
  <c r="CO270" i="63"/>
  <c r="CO271" i="63"/>
  <c r="OR136" i="63"/>
  <c r="OR137" i="63"/>
  <c r="OR138" i="63"/>
  <c r="LG270" i="63"/>
  <c r="LG271" i="63"/>
  <c r="LG272" i="63"/>
  <c r="LF182" i="63"/>
  <c r="LF181" i="63"/>
  <c r="LF180" i="63"/>
  <c r="OE226" i="63"/>
  <c r="OE227" i="63"/>
  <c r="OE225" i="63"/>
  <c r="HC182" i="63"/>
  <c r="HC181" i="63"/>
  <c r="HC180" i="63"/>
  <c r="AF136" i="63"/>
  <c r="AF137" i="63"/>
  <c r="AF138" i="63"/>
  <c r="PZ227" i="63"/>
  <c r="PZ226" i="63"/>
  <c r="PZ225" i="63"/>
  <c r="HE97" i="63"/>
  <c r="HE96" i="63"/>
  <c r="HE98" i="63"/>
  <c r="RM182" i="63"/>
  <c r="RM181" i="63"/>
  <c r="RM180" i="63"/>
  <c r="KK138" i="63"/>
  <c r="KK137" i="63"/>
  <c r="KK136" i="63"/>
  <c r="HO97" i="63"/>
  <c r="HO96" i="63"/>
  <c r="HO98" i="63"/>
  <c r="HF98" i="63"/>
  <c r="HF97" i="63"/>
  <c r="HF96" i="63"/>
  <c r="LZ227" i="63"/>
  <c r="LZ225" i="63"/>
  <c r="LZ226" i="63"/>
  <c r="AP181" i="63"/>
  <c r="AP182" i="63"/>
  <c r="AP180" i="63"/>
  <c r="NE136" i="63"/>
  <c r="NE138" i="63"/>
  <c r="NE137" i="63"/>
  <c r="MR181" i="63"/>
  <c r="MR180" i="63"/>
  <c r="MR182" i="63"/>
  <c r="DL272" i="63"/>
  <c r="DL271" i="63"/>
  <c r="DL270" i="63"/>
  <c r="PC225" i="63"/>
  <c r="PC226" i="63"/>
  <c r="PC227" i="63"/>
  <c r="IT138" i="63"/>
  <c r="IT137" i="63"/>
  <c r="IT136" i="63"/>
  <c r="DQ97" i="63"/>
  <c r="DQ96" i="63"/>
  <c r="DQ98" i="63"/>
  <c r="ON96" i="63"/>
  <c r="ON98" i="63"/>
  <c r="ON97" i="63"/>
  <c r="NR227" i="63"/>
  <c r="NR225" i="63"/>
  <c r="NR226" i="63"/>
  <c r="RQ182" i="63"/>
  <c r="RQ180" i="63"/>
  <c r="RQ181" i="63"/>
  <c r="KO138" i="63"/>
  <c r="KO136" i="63"/>
  <c r="KO137" i="63"/>
  <c r="FE97" i="63"/>
  <c r="FE96" i="63"/>
  <c r="FE98" i="63"/>
  <c r="JS272" i="63"/>
  <c r="JS271" i="63"/>
  <c r="JS270" i="63"/>
  <c r="W271" i="63"/>
  <c r="W270" i="63"/>
  <c r="W272" i="63"/>
  <c r="FB180" i="63"/>
  <c r="FB182" i="63"/>
  <c r="FB181" i="63"/>
  <c r="KZ97" i="63"/>
  <c r="KZ98" i="63"/>
  <c r="KZ96" i="63"/>
  <c r="MC227" i="63"/>
  <c r="MC226" i="63"/>
  <c r="MC225" i="63"/>
  <c r="SE181" i="63"/>
  <c r="SE180" i="63"/>
  <c r="SE182" i="63"/>
  <c r="FA182" i="63"/>
  <c r="FA181" i="63"/>
  <c r="FA180" i="63"/>
  <c r="LH136" i="63"/>
  <c r="LH137" i="63"/>
  <c r="LH138" i="63"/>
  <c r="QD271" i="63"/>
  <c r="QD272" i="63"/>
  <c r="QD270" i="63"/>
  <c r="FZ270" i="63"/>
  <c r="FZ271" i="63"/>
  <c r="FZ272" i="63"/>
  <c r="JV225" i="63"/>
  <c r="JV226" i="63"/>
  <c r="JV227" i="63"/>
  <c r="JF138" i="63"/>
  <c r="JF136" i="63"/>
  <c r="JF137" i="63"/>
  <c r="EC98" i="63"/>
  <c r="EC96" i="63"/>
  <c r="EC97" i="63"/>
  <c r="JK227" i="63"/>
  <c r="JK225" i="63"/>
  <c r="JK226" i="63"/>
  <c r="PL180" i="63"/>
  <c r="PL181" i="63"/>
  <c r="PL182" i="63"/>
  <c r="CI181" i="63"/>
  <c r="CI180" i="63"/>
  <c r="CI182" i="63"/>
  <c r="IJ137" i="63"/>
  <c r="IJ136" i="63"/>
  <c r="IJ138" i="63"/>
  <c r="PW98" i="63"/>
  <c r="PW97" i="63"/>
  <c r="PW96" i="63"/>
  <c r="GA97" i="63"/>
  <c r="GA96" i="63"/>
  <c r="GA98" i="63"/>
  <c r="PN98" i="63"/>
  <c r="PN97" i="63"/>
  <c r="PN96" i="63"/>
  <c r="FR97" i="63"/>
  <c r="FR96" i="63"/>
  <c r="FR98" i="63"/>
  <c r="HA138" i="63"/>
  <c r="HA136" i="63"/>
  <c r="HA137" i="63"/>
  <c r="OR271" i="63"/>
  <c r="OR270" i="63"/>
  <c r="OR272" i="63"/>
  <c r="OP182" i="63"/>
  <c r="OP181" i="63"/>
  <c r="OP180" i="63"/>
  <c r="FK226" i="63"/>
  <c r="FK227" i="63"/>
  <c r="FK225" i="63"/>
  <c r="HI97" i="63"/>
  <c r="HI96" i="63"/>
  <c r="HI98" i="63"/>
  <c r="MU138" i="63"/>
  <c r="MU136" i="63"/>
  <c r="MU137" i="63"/>
  <c r="LL180" i="63"/>
  <c r="LL182" i="63"/>
  <c r="LL181" i="63"/>
  <c r="FV137" i="63"/>
  <c r="FV138" i="63"/>
  <c r="FV136" i="63"/>
  <c r="RZ138" i="63"/>
  <c r="RZ137" i="63"/>
  <c r="RZ136" i="63"/>
  <c r="JI272" i="63"/>
  <c r="JI270" i="63"/>
  <c r="JI271" i="63"/>
  <c r="HM225" i="63"/>
  <c r="HM226" i="63"/>
  <c r="HM227" i="63"/>
  <c r="AK181" i="63"/>
  <c r="AK182" i="63"/>
  <c r="AK180" i="63"/>
  <c r="K136" i="63"/>
  <c r="K138" i="63"/>
  <c r="K137" i="63"/>
  <c r="NC270" i="63"/>
  <c r="NC271" i="63"/>
  <c r="NC272" i="63"/>
  <c r="DG271" i="63"/>
  <c r="DG272" i="63"/>
  <c r="DG270" i="63"/>
  <c r="F225" i="63"/>
  <c r="F226" i="63"/>
  <c r="F227" i="63"/>
  <c r="RT97" i="63"/>
  <c r="RT96" i="63"/>
  <c r="RT98" i="63"/>
  <c r="QQ227" i="63"/>
  <c r="QQ226" i="63"/>
  <c r="QQ225" i="63"/>
  <c r="DM227" i="63"/>
  <c r="DM225" i="63"/>
  <c r="DM226" i="63"/>
  <c r="JO181" i="63"/>
  <c r="JO180" i="63"/>
  <c r="JO182" i="63"/>
  <c r="PU136" i="63"/>
  <c r="PU138" i="63"/>
  <c r="PU137" i="63"/>
  <c r="CR136" i="63"/>
  <c r="CR137" i="63"/>
  <c r="CR138" i="63"/>
  <c r="JJ270" i="63"/>
  <c r="JJ272" i="63"/>
  <c r="JJ271" i="63"/>
  <c r="N270" i="63"/>
  <c r="N272" i="63"/>
  <c r="N271" i="63"/>
  <c r="DJ181" i="63"/>
  <c r="DJ182" i="63"/>
  <c r="DJ180" i="63"/>
  <c r="KW97" i="63"/>
  <c r="KW96" i="63"/>
  <c r="KW98" i="63"/>
  <c r="NX227" i="63"/>
  <c r="NX225" i="63"/>
  <c r="NX226" i="63"/>
  <c r="AU227" i="63"/>
  <c r="AU225" i="63"/>
  <c r="AU226" i="63"/>
  <c r="GV181" i="63"/>
  <c r="GV182" i="63"/>
  <c r="GV180" i="63"/>
  <c r="MW138" i="63"/>
  <c r="MW137" i="63"/>
  <c r="MW136" i="63"/>
  <c r="G138" i="63"/>
  <c r="G137" i="63"/>
  <c r="G136" i="63"/>
  <c r="JK98" i="63"/>
  <c r="JK96" i="63"/>
  <c r="JK97" i="63"/>
  <c r="O98" i="63"/>
  <c r="O96" i="63"/>
  <c r="O97" i="63"/>
  <c r="JB98" i="63"/>
  <c r="JB97" i="63"/>
  <c r="JB96" i="63"/>
  <c r="F98" i="63"/>
  <c r="F97" i="63"/>
  <c r="F96" i="63"/>
  <c r="HO181" i="63"/>
  <c r="HO180" i="63"/>
  <c r="HO182" i="63"/>
  <c r="NL272" i="63"/>
  <c r="NL271" i="63"/>
  <c r="NL270" i="63"/>
  <c r="BE96" i="63"/>
  <c r="BE97" i="63"/>
  <c r="BE98" i="63"/>
  <c r="BA180" i="63"/>
  <c r="BA181" i="63"/>
  <c r="BA182" i="63"/>
  <c r="KT226" i="63"/>
  <c r="KT227" i="63"/>
  <c r="KT225" i="63"/>
  <c r="EU227" i="63"/>
  <c r="EU226" i="63"/>
  <c r="EU225" i="63"/>
  <c r="EM181" i="63"/>
  <c r="EM180" i="63"/>
  <c r="EM182" i="63"/>
  <c r="GG270" i="63"/>
  <c r="GG271" i="63"/>
  <c r="GG272" i="63"/>
  <c r="CV96" i="63"/>
  <c r="CV98" i="63"/>
  <c r="CV97" i="63"/>
  <c r="QY227" i="63"/>
  <c r="QY225" i="63"/>
  <c r="QY226" i="63"/>
  <c r="JW180" i="63"/>
  <c r="JW181" i="63"/>
  <c r="JW182" i="63"/>
  <c r="CU136" i="63"/>
  <c r="CU138" i="63"/>
  <c r="CU137" i="63"/>
  <c r="QQ270" i="63"/>
  <c r="QQ271" i="63"/>
  <c r="QQ272" i="63"/>
  <c r="GU270" i="63"/>
  <c r="GU272" i="63"/>
  <c r="GU271" i="63"/>
  <c r="NJ225" i="63"/>
  <c r="NJ227" i="63"/>
  <c r="NJ226" i="63"/>
  <c r="MD137" i="63"/>
  <c r="MD136" i="63"/>
  <c r="MD138" i="63"/>
  <c r="FD96" i="63"/>
  <c r="FD97" i="63"/>
  <c r="FD98" i="63"/>
  <c r="IF225" i="63"/>
  <c r="IF226" i="63"/>
  <c r="IF227" i="63"/>
  <c r="OG180" i="63"/>
  <c r="OG182" i="63"/>
  <c r="OG181" i="63"/>
  <c r="BD181" i="63"/>
  <c r="BD180" i="63"/>
  <c r="BD182" i="63"/>
  <c r="HK137" i="63"/>
  <c r="HK138" i="63"/>
  <c r="HK136" i="63"/>
  <c r="MX272" i="63"/>
  <c r="MX270" i="63"/>
  <c r="MX271" i="63"/>
  <c r="DB272" i="63"/>
  <c r="DB271" i="63"/>
  <c r="DB270" i="63"/>
  <c r="RN182" i="63"/>
  <c r="RN180" i="63"/>
  <c r="RN181" i="63"/>
  <c r="RY97" i="63"/>
  <c r="RY96" i="63"/>
  <c r="RY98" i="63"/>
  <c r="RJ272" i="63"/>
  <c r="RJ271" i="63"/>
  <c r="RJ270" i="63"/>
  <c r="FM225" i="63"/>
  <c r="FM227" i="63"/>
  <c r="FM226" i="63"/>
  <c r="LO182" i="63"/>
  <c r="LO181" i="63"/>
  <c r="LO180" i="63"/>
  <c r="RP138" i="63"/>
  <c r="RP137" i="63"/>
  <c r="RP136" i="63"/>
  <c r="EM138" i="63"/>
  <c r="EM137" i="63"/>
  <c r="EM136" i="63"/>
  <c r="MY98" i="63"/>
  <c r="MY97" i="63"/>
  <c r="MY96" i="63"/>
  <c r="DC98" i="63"/>
  <c r="DC97" i="63"/>
  <c r="DC96" i="63"/>
  <c r="MP98" i="63"/>
  <c r="MP97" i="63"/>
  <c r="MP96" i="63"/>
  <c r="CT98" i="63"/>
  <c r="CT97" i="63"/>
  <c r="CT96" i="63"/>
  <c r="RD225" i="63"/>
  <c r="RD227" i="63"/>
  <c r="RD226" i="63"/>
  <c r="ON181" i="63"/>
  <c r="ON180" i="63"/>
  <c r="ON182" i="63"/>
  <c r="CP138" i="63"/>
  <c r="CP137" i="63"/>
  <c r="CP136" i="63"/>
  <c r="OY180" i="63"/>
  <c r="OY181" i="63"/>
  <c r="OY182" i="63"/>
  <c r="FD270" i="63"/>
  <c r="FD271" i="63"/>
  <c r="FD272" i="63"/>
  <c r="AO97" i="63"/>
  <c r="AO96" i="63"/>
  <c r="AO98" i="63"/>
  <c r="OB137" i="63"/>
  <c r="OB138" i="63"/>
  <c r="OB136" i="63"/>
  <c r="NM97" i="63"/>
  <c r="NM96" i="63"/>
  <c r="NM98" i="63"/>
  <c r="QZ98" i="63"/>
  <c r="QZ97" i="63"/>
  <c r="QZ96" i="63"/>
  <c r="E272" i="63"/>
  <c r="E270" i="63"/>
  <c r="E271" i="63"/>
  <c r="AC227" i="63"/>
  <c r="AC225" i="63"/>
  <c r="AC226" i="63"/>
  <c r="MF136" i="63"/>
  <c r="MF137" i="63"/>
  <c r="MF138" i="63"/>
  <c r="HQ97" i="63"/>
  <c r="HQ96" i="63"/>
  <c r="HQ98" i="63"/>
  <c r="KI270" i="63"/>
  <c r="KI271" i="63"/>
  <c r="KI272" i="63"/>
  <c r="AM270" i="63"/>
  <c r="AM271" i="63"/>
  <c r="AM272" i="63"/>
  <c r="HN182" i="63"/>
  <c r="HN181" i="63"/>
  <c r="HN180" i="63"/>
  <c r="MF97" i="63"/>
  <c r="MF96" i="63"/>
  <c r="MF98" i="63"/>
  <c r="MY226" i="63"/>
  <c r="MY227" i="63"/>
  <c r="MY225" i="63"/>
  <c r="U227" i="63"/>
  <c r="U225" i="63"/>
  <c r="U226" i="63"/>
  <c r="FW182" i="63"/>
  <c r="FW181" i="63"/>
  <c r="FW180" i="63"/>
  <c r="MC138" i="63"/>
  <c r="MC136" i="63"/>
  <c r="MC137" i="63"/>
  <c r="RN271" i="63"/>
  <c r="RN272" i="63"/>
  <c r="RN270" i="63"/>
  <c r="GP270" i="63"/>
  <c r="GP272" i="63"/>
  <c r="GP271" i="63"/>
  <c r="MH227" i="63"/>
  <c r="MH226" i="63"/>
  <c r="MH225" i="63"/>
  <c r="LR137" i="63"/>
  <c r="LR138" i="63"/>
  <c r="LR136" i="63"/>
  <c r="FI97" i="63"/>
  <c r="FI96" i="63"/>
  <c r="FI98" i="63"/>
  <c r="KF227" i="63"/>
  <c r="KF226" i="63"/>
  <c r="KF225" i="63"/>
  <c r="QG182" i="63"/>
  <c r="QG181" i="63"/>
  <c r="QG180" i="63"/>
  <c r="DD181" i="63"/>
  <c r="DD182" i="63"/>
  <c r="DD180" i="63"/>
  <c r="JE138" i="63"/>
  <c r="JE137" i="63"/>
  <c r="JE136" i="63"/>
  <c r="QM98" i="63"/>
  <c r="QM96" i="63"/>
  <c r="QM97" i="63"/>
  <c r="GQ98" i="63"/>
  <c r="GQ96" i="63"/>
  <c r="GQ97" i="63"/>
  <c r="QD98" i="63"/>
  <c r="QD97" i="63"/>
  <c r="QD96" i="63"/>
  <c r="GH98" i="63"/>
  <c r="GH97" i="63"/>
  <c r="GH96" i="63"/>
  <c r="BQ138" i="63"/>
  <c r="BQ137" i="63"/>
  <c r="BQ136" i="63"/>
  <c r="NC180" i="63"/>
  <c r="NC182" i="63"/>
  <c r="NC181" i="63"/>
  <c r="DS271" i="63"/>
  <c r="DS270" i="63"/>
  <c r="DS272" i="63"/>
  <c r="PN182" i="63"/>
  <c r="PN181" i="63"/>
  <c r="PN180" i="63"/>
  <c r="FV98" i="63"/>
  <c r="FV97" i="63"/>
  <c r="FV96" i="63"/>
  <c r="CS225" i="63"/>
  <c r="CS226" i="63"/>
  <c r="CS227" i="63"/>
  <c r="HW137" i="63"/>
  <c r="HW136" i="63"/>
  <c r="HW138" i="63"/>
  <c r="EH180" i="63"/>
  <c r="EH182" i="63"/>
  <c r="EH181" i="63"/>
  <c r="PQ180" i="63"/>
  <c r="PQ181" i="63"/>
  <c r="PQ182" i="63"/>
  <c r="U138" i="63"/>
  <c r="U136" i="63"/>
  <c r="U137" i="63"/>
  <c r="PS138" i="63"/>
  <c r="PS137" i="63"/>
  <c r="PS136" i="63"/>
  <c r="JX225" i="63"/>
  <c r="JX226" i="63"/>
  <c r="JX227" i="63"/>
  <c r="RQ226" i="63"/>
  <c r="RQ227" i="63"/>
  <c r="RQ225" i="63"/>
  <c r="KD182" i="63"/>
  <c r="KD180" i="63"/>
  <c r="KD181" i="63"/>
  <c r="OK226" i="63"/>
  <c r="OK225" i="63"/>
  <c r="OK227" i="63"/>
  <c r="PQ96" i="63"/>
  <c r="PQ97" i="63"/>
  <c r="PQ98" i="63"/>
  <c r="FU182" i="63"/>
  <c r="FU180" i="63"/>
  <c r="FU181" i="63"/>
  <c r="MU225" i="63"/>
  <c r="MU226" i="63"/>
  <c r="MU227" i="63"/>
  <c r="LH96" i="63"/>
  <c r="LH97" i="63"/>
  <c r="LH98" i="63"/>
  <c r="PR97" i="63"/>
  <c r="PR96" i="63"/>
  <c r="PR98" i="63"/>
  <c r="JV180" i="63"/>
  <c r="JV181" i="63"/>
  <c r="JV182" i="63"/>
  <c r="EY137" i="63"/>
  <c r="EY136" i="63"/>
  <c r="EY138" i="63"/>
  <c r="AG225" i="63"/>
  <c r="AG227" i="63"/>
  <c r="AG226" i="63"/>
  <c r="CN138" i="63"/>
  <c r="CN137" i="63"/>
  <c r="CN136" i="63"/>
  <c r="OH137" i="63"/>
  <c r="OH138" i="63"/>
  <c r="OH136" i="63"/>
  <c r="QV96" i="63"/>
  <c r="QV97" i="63"/>
  <c r="QV98" i="63"/>
  <c r="BN182" i="63"/>
  <c r="BN181" i="63"/>
  <c r="BN180" i="63"/>
  <c r="C98" i="63"/>
  <c r="C97" i="63"/>
  <c r="C96" i="63"/>
  <c r="K182" i="63"/>
  <c r="K180" i="63"/>
  <c r="K181" i="63"/>
  <c r="AO272" i="63"/>
  <c r="AO271" i="63"/>
  <c r="AO270" i="63"/>
  <c r="AW96" i="63"/>
  <c r="AW97" i="63"/>
  <c r="AW98" i="63"/>
  <c r="JW138" i="63"/>
  <c r="JW137" i="63"/>
  <c r="JW136" i="63"/>
  <c r="AW180" i="63"/>
  <c r="AW182" i="63"/>
  <c r="AW181" i="63"/>
  <c r="AF181" i="63"/>
  <c r="AF180" i="63"/>
  <c r="AF182" i="63"/>
  <c r="NN182" i="63"/>
  <c r="NN180" i="63"/>
  <c r="NN181" i="63"/>
  <c r="GN96" i="63"/>
  <c r="GN97" i="63"/>
  <c r="GN98" i="63"/>
  <c r="GZ96" i="63"/>
  <c r="GZ98" i="63"/>
  <c r="GZ97" i="63"/>
  <c r="BF138" i="63"/>
  <c r="BF136" i="63"/>
  <c r="BF137" i="63"/>
  <c r="NN98" i="63"/>
  <c r="NN97" i="63"/>
  <c r="NN96" i="63"/>
  <c r="RE272" i="63"/>
  <c r="RE270" i="63"/>
  <c r="RE271" i="63"/>
  <c r="QH227" i="63"/>
  <c r="QH225" i="63"/>
  <c r="QH226" i="63"/>
  <c r="RG272" i="63"/>
  <c r="RG271" i="63"/>
  <c r="RG270" i="63"/>
  <c r="IF137" i="63"/>
  <c r="IF136" i="63"/>
  <c r="IF138" i="63"/>
  <c r="G180" i="63"/>
  <c r="G182" i="63"/>
  <c r="G181" i="63"/>
  <c r="EB271" i="63"/>
  <c r="EB272" i="63"/>
  <c r="EB270" i="63"/>
  <c r="KS138" i="63"/>
  <c r="KS137" i="63"/>
  <c r="KS136" i="63"/>
  <c r="HS226" i="63"/>
  <c r="HS227" i="63"/>
  <c r="HS225" i="63"/>
  <c r="HT180" i="63"/>
  <c r="HT181" i="63"/>
  <c r="HT182" i="63"/>
  <c r="NA270" i="63"/>
  <c r="NA272" i="63"/>
  <c r="NA271" i="63"/>
  <c r="GW136" i="63"/>
  <c r="GW138" i="63"/>
  <c r="GW137" i="63"/>
  <c r="N181" i="63"/>
  <c r="N182" i="63"/>
  <c r="N180" i="63"/>
  <c r="DE182" i="63"/>
  <c r="DE180" i="63"/>
  <c r="DE181" i="63"/>
  <c r="EH227" i="63"/>
  <c r="EH226" i="63"/>
  <c r="EH225" i="63"/>
  <c r="NP181" i="63"/>
  <c r="NP182" i="63"/>
  <c r="NP180" i="63"/>
  <c r="EQ96" i="63"/>
  <c r="EQ97" i="63"/>
  <c r="EQ98" i="63"/>
  <c r="IZ272" i="63"/>
  <c r="IZ271" i="63"/>
  <c r="IZ270" i="63"/>
  <c r="JQ180" i="63"/>
  <c r="JQ181" i="63"/>
  <c r="JQ182" i="63"/>
  <c r="X271" i="63"/>
  <c r="X270" i="63"/>
  <c r="X272" i="63"/>
  <c r="RP181" i="63"/>
  <c r="RP180" i="63"/>
  <c r="RP182" i="63"/>
  <c r="IB97" i="63"/>
  <c r="IB96" i="63"/>
  <c r="IB98" i="63"/>
  <c r="OG138" i="63"/>
  <c r="OG137" i="63"/>
  <c r="OG136" i="63"/>
  <c r="KP182" i="63"/>
  <c r="KP180" i="63"/>
  <c r="KP181" i="63"/>
  <c r="GW180" i="63"/>
  <c r="GW182" i="63"/>
  <c r="GW181" i="63"/>
  <c r="PJ227" i="63"/>
  <c r="PJ225" i="63"/>
  <c r="PJ226" i="63"/>
  <c r="RH181" i="63"/>
  <c r="RH180" i="63"/>
  <c r="RH182" i="63"/>
  <c r="HK96" i="63"/>
  <c r="HK97" i="63"/>
  <c r="HK98" i="63"/>
  <c r="IN271" i="63"/>
  <c r="IN270" i="63"/>
  <c r="IN272" i="63"/>
  <c r="HZ182" i="63"/>
  <c r="HZ180" i="63"/>
  <c r="HZ181" i="63"/>
  <c r="D272" i="63"/>
  <c r="D271" i="63"/>
  <c r="D270" i="63"/>
  <c r="QO182" i="63"/>
  <c r="QO180" i="63"/>
  <c r="QO181" i="63"/>
  <c r="DD98" i="63"/>
  <c r="DD97" i="63"/>
  <c r="DD96" i="63"/>
  <c r="NL136" i="63"/>
  <c r="NL137" i="63"/>
  <c r="NL138" i="63"/>
  <c r="JJ182" i="63"/>
  <c r="JJ181" i="63"/>
  <c r="JJ180" i="63"/>
  <c r="GM181" i="63"/>
  <c r="GM180" i="63"/>
  <c r="GM182" i="63"/>
  <c r="OD225" i="63"/>
  <c r="OD226" i="63"/>
  <c r="OD227" i="63"/>
  <c r="QW182" i="63"/>
  <c r="QW180" i="63"/>
  <c r="QW181" i="63"/>
  <c r="HC96" i="63"/>
  <c r="HC98" i="63"/>
  <c r="HC97" i="63"/>
  <c r="HX270" i="63"/>
  <c r="HX272" i="63"/>
  <c r="HX271" i="63"/>
  <c r="GI180" i="63"/>
  <c r="GI181" i="63"/>
  <c r="GI182" i="63"/>
  <c r="RX226" i="63"/>
  <c r="RX227" i="63"/>
  <c r="RX225" i="63"/>
  <c r="OI180" i="63"/>
  <c r="OI181" i="63"/>
  <c r="OI182" i="63"/>
  <c r="MJ98" i="63"/>
  <c r="MJ97" i="63"/>
  <c r="MJ96" i="63"/>
  <c r="LU138" i="63"/>
  <c r="LU136" i="63"/>
  <c r="LU137" i="63"/>
  <c r="GX182" i="63"/>
  <c r="GX181" i="63"/>
  <c r="GX180" i="63"/>
  <c r="FQ182" i="63"/>
  <c r="FQ180" i="63"/>
  <c r="FQ181" i="63"/>
  <c r="LR227" i="63"/>
  <c r="LR226" i="63"/>
  <c r="LR225" i="63"/>
  <c r="QB181" i="63"/>
  <c r="QB182" i="63"/>
  <c r="QB180" i="63"/>
  <c r="GM96" i="63"/>
  <c r="GM98" i="63"/>
  <c r="GM97" i="63"/>
  <c r="JM137" i="63"/>
  <c r="JM138" i="63"/>
  <c r="JM136" i="63"/>
  <c r="AD136" i="63"/>
  <c r="AD138" i="63"/>
  <c r="AD137" i="63"/>
  <c r="NF225" i="63"/>
  <c r="NF227" i="63"/>
  <c r="NF226" i="63"/>
  <c r="LP271" i="63"/>
  <c r="LP270" i="63"/>
  <c r="LP272" i="63"/>
  <c r="NH270" i="63"/>
  <c r="NH271" i="63"/>
  <c r="NH272" i="63"/>
  <c r="DV137" i="63"/>
  <c r="DV138" i="63"/>
  <c r="DV136" i="63"/>
  <c r="LY225" i="63"/>
  <c r="LY227" i="63"/>
  <c r="LY226" i="63"/>
  <c r="KL180" i="63"/>
  <c r="KL181" i="63"/>
  <c r="KL182" i="63"/>
  <c r="QG137" i="63"/>
  <c r="QG138" i="63"/>
  <c r="QG136" i="63"/>
  <c r="QC271" i="63"/>
  <c r="QC272" i="63"/>
  <c r="QC270" i="63"/>
  <c r="FI180" i="63"/>
  <c r="FI181" i="63"/>
  <c r="FI182" i="63"/>
  <c r="OY271" i="63"/>
  <c r="OY272" i="63"/>
  <c r="OY270" i="63"/>
  <c r="GP225" i="63"/>
  <c r="GP226" i="63"/>
  <c r="GP227" i="63"/>
  <c r="BT96" i="63"/>
  <c r="BT98" i="63"/>
  <c r="BT97" i="63"/>
  <c r="MA181" i="63"/>
  <c r="MA180" i="63"/>
  <c r="MA182" i="63"/>
  <c r="FD137" i="63"/>
  <c r="FD138" i="63"/>
  <c r="FD136" i="63"/>
  <c r="BJ272" i="63"/>
  <c r="BJ271" i="63"/>
  <c r="BJ270" i="63"/>
  <c r="OO98" i="63"/>
  <c r="OO97" i="63"/>
  <c r="OO96" i="63"/>
  <c r="DG225" i="63"/>
  <c r="DG226" i="63"/>
  <c r="DG227" i="63"/>
  <c r="PI137" i="63"/>
  <c r="PI136" i="63"/>
  <c r="PI138" i="63"/>
  <c r="LG97" i="63"/>
  <c r="LG98" i="63"/>
  <c r="LG96" i="63"/>
  <c r="KX97" i="63"/>
  <c r="KX96" i="63"/>
  <c r="KX98" i="63"/>
  <c r="KR270" i="63"/>
  <c r="KR271" i="63"/>
  <c r="KR272" i="63"/>
  <c r="IR271" i="63"/>
  <c r="IR270" i="63"/>
  <c r="IR272" i="63"/>
  <c r="OC182" i="63"/>
  <c r="OC180" i="63"/>
  <c r="OC181" i="63"/>
  <c r="FP271" i="63"/>
  <c r="FP270" i="63"/>
  <c r="FP272" i="63"/>
  <c r="DD271" i="63"/>
  <c r="DD272" i="63"/>
  <c r="DD270" i="63"/>
  <c r="JD271" i="63"/>
  <c r="JD270" i="63"/>
  <c r="JD272" i="63"/>
  <c r="BO227" i="63"/>
  <c r="BO225" i="63"/>
  <c r="BO226" i="63"/>
  <c r="EJ138" i="63"/>
  <c r="EJ137" i="63"/>
  <c r="EJ136" i="63"/>
  <c r="W138" i="63"/>
  <c r="W136" i="63"/>
  <c r="W137" i="63"/>
  <c r="FI271" i="63"/>
  <c r="FI272" i="63"/>
  <c r="FI270" i="63"/>
  <c r="QS137" i="63"/>
  <c r="QS138" i="63"/>
  <c r="QS136" i="63"/>
  <c r="MA270" i="63"/>
  <c r="MA271" i="63"/>
  <c r="MA272" i="63"/>
  <c r="OH180" i="63"/>
  <c r="OH182" i="63"/>
  <c r="OH181" i="63"/>
  <c r="PE226" i="63"/>
  <c r="PE225" i="63"/>
  <c r="PE227" i="63"/>
  <c r="IC181" i="63"/>
  <c r="IC180" i="63"/>
  <c r="IC182" i="63"/>
  <c r="BG137" i="63"/>
  <c r="BG136" i="63"/>
  <c r="BG138" i="63"/>
  <c r="RR226" i="63"/>
  <c r="RR227" i="63"/>
  <c r="RR225" i="63"/>
  <c r="IS98" i="63"/>
  <c r="IS96" i="63"/>
  <c r="IS97" i="63"/>
  <c r="I226" i="63"/>
  <c r="I227" i="63"/>
  <c r="I225" i="63"/>
  <c r="LL136" i="63"/>
  <c r="LL137" i="63"/>
  <c r="LL138" i="63"/>
  <c r="II97" i="63"/>
  <c r="II96" i="63"/>
  <c r="II98" i="63"/>
  <c r="HZ96" i="63"/>
  <c r="HZ98" i="63"/>
  <c r="HZ97" i="63"/>
  <c r="FT270" i="63"/>
  <c r="FT271" i="63"/>
  <c r="FT272" i="63"/>
  <c r="CC272" i="63"/>
  <c r="CC271" i="63"/>
  <c r="CC270" i="63"/>
  <c r="D181" i="63"/>
  <c r="D180" i="63"/>
  <c r="D182" i="63"/>
  <c r="SB225" i="63"/>
  <c r="SB226" i="63"/>
  <c r="SB227" i="63"/>
  <c r="ME225" i="63"/>
  <c r="ME227" i="63"/>
  <c r="ME226" i="63"/>
  <c r="GQ136" i="63"/>
  <c r="GQ137" i="63"/>
  <c r="GQ138" i="63"/>
  <c r="KA180" i="63"/>
  <c r="KA181" i="63"/>
  <c r="KA182" i="63"/>
  <c r="MJ226" i="63"/>
  <c r="MJ225" i="63"/>
  <c r="MJ227" i="63"/>
  <c r="PU272" i="63"/>
  <c r="PU270" i="63"/>
  <c r="PU271" i="63"/>
  <c r="DV227" i="63"/>
  <c r="DV225" i="63"/>
  <c r="DV226" i="63"/>
  <c r="IN136" i="63"/>
  <c r="IN137" i="63"/>
  <c r="IN138" i="63"/>
  <c r="IY271" i="63"/>
  <c r="IY270" i="63"/>
  <c r="IY272" i="63"/>
  <c r="BZ182" i="63"/>
  <c r="BZ181" i="63"/>
  <c r="BZ180" i="63"/>
  <c r="LC226" i="63"/>
  <c r="LC227" i="63"/>
  <c r="LC225" i="63"/>
  <c r="EA182" i="63"/>
  <c r="EA180" i="63"/>
  <c r="EA181" i="63"/>
  <c r="PF270" i="63"/>
  <c r="PF272" i="63"/>
  <c r="PF271" i="63"/>
  <c r="GT227" i="63"/>
  <c r="GT226" i="63"/>
  <c r="GT225" i="63"/>
  <c r="CO97" i="63"/>
  <c r="CO96" i="63"/>
  <c r="CO98" i="63"/>
  <c r="OK182" i="63"/>
  <c r="OK180" i="63"/>
  <c r="OK181" i="63"/>
  <c r="HI138" i="63"/>
  <c r="HI136" i="63"/>
  <c r="HI137" i="63"/>
  <c r="FG96" i="63"/>
  <c r="FG98" i="63"/>
  <c r="FG97" i="63"/>
  <c r="EX96" i="63"/>
  <c r="EX98" i="63"/>
  <c r="EX97" i="63"/>
  <c r="FE270" i="63"/>
  <c r="FE272" i="63"/>
  <c r="FE271" i="63"/>
  <c r="AG272" i="63"/>
  <c r="AG271" i="63"/>
  <c r="AG270" i="63"/>
  <c r="QB136" i="63"/>
  <c r="QB138" i="63"/>
  <c r="QB137" i="63"/>
  <c r="QR225" i="63"/>
  <c r="QR227" i="63"/>
  <c r="QR226" i="63"/>
  <c r="LD226" i="63"/>
  <c r="LD225" i="63"/>
  <c r="LD227" i="63"/>
  <c r="CC136" i="63"/>
  <c r="CC137" i="63"/>
  <c r="CC138" i="63"/>
  <c r="JK181" i="63"/>
  <c r="JK182" i="63"/>
  <c r="JK180" i="63"/>
  <c r="LU225" i="63"/>
  <c r="LU226" i="63"/>
  <c r="LU227" i="63"/>
  <c r="PE270" i="63"/>
  <c r="PE271" i="63"/>
  <c r="PE272" i="63"/>
  <c r="CP226" i="63"/>
  <c r="CP227" i="63"/>
  <c r="CP225" i="63"/>
  <c r="IC137" i="63"/>
  <c r="IC138" i="63"/>
  <c r="IC136" i="63"/>
  <c r="IU272" i="63"/>
  <c r="IU270" i="63"/>
  <c r="IU271" i="63"/>
  <c r="BJ180" i="63"/>
  <c r="BJ182" i="63"/>
  <c r="BJ181" i="63"/>
  <c r="KW226" i="63"/>
  <c r="KW227" i="63"/>
  <c r="KW225" i="63"/>
  <c r="DU181" i="63"/>
  <c r="DU182" i="63"/>
  <c r="DU180" i="63"/>
  <c r="PB270" i="63"/>
  <c r="PB271" i="63"/>
  <c r="PB272" i="63"/>
  <c r="GD225" i="63"/>
  <c r="GD227" i="63"/>
  <c r="GD226" i="63"/>
  <c r="CG98" i="63"/>
  <c r="CG97" i="63"/>
  <c r="CG96" i="63"/>
  <c r="OF180" i="63"/>
  <c r="OF181" i="63"/>
  <c r="OF182" i="63"/>
  <c r="HD138" i="63"/>
  <c r="HD137" i="63"/>
  <c r="HD136" i="63"/>
  <c r="FC97" i="63"/>
  <c r="FC98" i="63"/>
  <c r="FC96" i="63"/>
  <c r="ET96" i="63"/>
  <c r="ET98" i="63"/>
  <c r="ET97" i="63"/>
  <c r="DF227" i="63"/>
  <c r="DF225" i="63"/>
  <c r="DF226" i="63"/>
  <c r="JH97" i="63"/>
  <c r="JH98" i="63"/>
  <c r="JH96" i="63"/>
  <c r="EU138" i="63"/>
  <c r="EU136" i="63"/>
  <c r="EU137" i="63"/>
  <c r="IJ182" i="63"/>
  <c r="IJ181" i="63"/>
  <c r="IJ180" i="63"/>
  <c r="AF270" i="63"/>
  <c r="AF271" i="63"/>
  <c r="AF272" i="63"/>
  <c r="KS225" i="63"/>
  <c r="KS227" i="63"/>
  <c r="KS226" i="63"/>
  <c r="BI136" i="63"/>
  <c r="BI138" i="63"/>
  <c r="BI137" i="63"/>
  <c r="NQ270" i="63"/>
  <c r="NQ272" i="63"/>
  <c r="NQ271" i="63"/>
  <c r="JP98" i="63"/>
  <c r="JP96" i="63"/>
  <c r="JP97" i="63"/>
  <c r="AD225" i="63"/>
  <c r="AD227" i="63"/>
  <c r="AD226" i="63"/>
  <c r="OJ180" i="63"/>
  <c r="OJ181" i="63"/>
  <c r="OJ182" i="63"/>
  <c r="HH138" i="63"/>
  <c r="HH136" i="63"/>
  <c r="HH137" i="63"/>
  <c r="AG96" i="63"/>
  <c r="AG97" i="63"/>
  <c r="AG98" i="63"/>
  <c r="IM271" i="63"/>
  <c r="IM272" i="63"/>
  <c r="IM270" i="63"/>
  <c r="RW226" i="63"/>
  <c r="RW225" i="63"/>
  <c r="RW227" i="63"/>
  <c r="AD181" i="63"/>
  <c r="AD180" i="63"/>
  <c r="AD182" i="63"/>
  <c r="IN98" i="63"/>
  <c r="IN97" i="63"/>
  <c r="IN96" i="63"/>
  <c r="KM225" i="63"/>
  <c r="KM227" i="63"/>
  <c r="KM226" i="63"/>
  <c r="QN182" i="63"/>
  <c r="QN181" i="63"/>
  <c r="QN180" i="63"/>
  <c r="DK180" i="63"/>
  <c r="DK181" i="63"/>
  <c r="DK182" i="63"/>
  <c r="JQ136" i="63"/>
  <c r="JQ137" i="63"/>
  <c r="JQ138" i="63"/>
  <c r="OP272" i="63"/>
  <c r="OP271" i="63"/>
  <c r="OP270" i="63"/>
  <c r="ET271" i="63"/>
  <c r="ET270" i="63"/>
  <c r="ET272" i="63"/>
  <c r="EX227" i="63"/>
  <c r="EX225" i="63"/>
  <c r="EX226" i="63"/>
  <c r="EH138" i="63"/>
  <c r="EH136" i="63"/>
  <c r="EH137" i="63"/>
  <c r="BQ96" i="63"/>
  <c r="BQ98" i="63"/>
  <c r="BQ97" i="63"/>
  <c r="HT226" i="63"/>
  <c r="HT225" i="63"/>
  <c r="HT227" i="63"/>
  <c r="NU180" i="63"/>
  <c r="NU182" i="63"/>
  <c r="NU181" i="63"/>
  <c r="AR181" i="63"/>
  <c r="AR182" i="63"/>
  <c r="AR180" i="63"/>
  <c r="GS137" i="63"/>
  <c r="GS136" i="63"/>
  <c r="GS138" i="63"/>
  <c r="OQ98" i="63"/>
  <c r="OQ97" i="63"/>
  <c r="OQ96" i="63"/>
  <c r="EU96" i="63"/>
  <c r="EU98" i="63"/>
  <c r="EU97" i="63"/>
  <c r="OH98" i="63"/>
  <c r="OH97" i="63"/>
  <c r="OH96" i="63"/>
  <c r="EL96" i="63"/>
  <c r="EL97" i="63"/>
  <c r="EL98" i="63"/>
  <c r="CK98" i="63"/>
  <c r="CK97" i="63"/>
  <c r="CK96" i="63"/>
  <c r="IB271" i="63"/>
  <c r="IB272" i="63"/>
  <c r="IB270" i="63"/>
  <c r="DB182" i="63"/>
  <c r="DB180" i="63"/>
  <c r="DB181" i="63"/>
  <c r="BC225" i="63"/>
  <c r="BC226" i="63"/>
  <c r="BC227" i="63"/>
  <c r="JE271" i="63"/>
  <c r="JE272" i="63"/>
  <c r="JE270" i="63"/>
  <c r="DT137" i="63"/>
  <c r="DT136" i="63"/>
  <c r="DT138" i="63"/>
  <c r="HD181" i="63"/>
  <c r="HD182" i="63"/>
  <c r="HD180" i="63"/>
  <c r="D136" i="63"/>
  <c r="D137" i="63"/>
  <c r="D138" i="63"/>
  <c r="ID137" i="63"/>
  <c r="ID136" i="63"/>
  <c r="ID138" i="63"/>
  <c r="ES271" i="63"/>
  <c r="ES272" i="63"/>
  <c r="ES270" i="63"/>
  <c r="EF225" i="63"/>
  <c r="EF226" i="63"/>
  <c r="EF227" i="63"/>
  <c r="QI138" i="63"/>
  <c r="QI136" i="63"/>
  <c r="QI137" i="63"/>
  <c r="NU97" i="63"/>
  <c r="NU96" i="63"/>
  <c r="NU98" i="63"/>
  <c r="LW272" i="63"/>
  <c r="LW270" i="63"/>
  <c r="LW271" i="63"/>
  <c r="CA270" i="63"/>
  <c r="CA271" i="63"/>
  <c r="CA272" i="63"/>
  <c r="NR182" i="63"/>
  <c r="NR181" i="63"/>
  <c r="NR180" i="63"/>
  <c r="PH96" i="63"/>
  <c r="PH97" i="63"/>
  <c r="PH98" i="63"/>
  <c r="OZ225" i="63"/>
  <c r="OZ226" i="63"/>
  <c r="OZ227" i="63"/>
  <c r="BW227" i="63"/>
  <c r="BW225" i="63"/>
  <c r="BW226" i="63"/>
  <c r="HX180" i="63"/>
  <c r="HX182" i="63"/>
  <c r="HX181" i="63"/>
  <c r="OE137" i="63"/>
  <c r="OE136" i="63"/>
  <c r="OE138" i="63"/>
  <c r="BA136" i="63"/>
  <c r="BA138" i="63"/>
  <c r="BA137" i="63"/>
  <c r="ID272" i="63"/>
  <c r="ID271" i="63"/>
  <c r="ID270" i="63"/>
  <c r="RN227" i="63"/>
  <c r="RN225" i="63"/>
  <c r="RN226" i="63"/>
  <c r="RV138" i="63"/>
  <c r="RV136" i="63"/>
  <c r="RV137" i="63"/>
  <c r="IK98" i="63"/>
  <c r="IK97" i="63"/>
  <c r="IK96" i="63"/>
  <c r="MG225" i="63"/>
  <c r="MG226" i="63"/>
  <c r="MG227" i="63"/>
  <c r="D225" i="63"/>
  <c r="D227" i="63"/>
  <c r="D226" i="63"/>
  <c r="FE182" i="63"/>
  <c r="FE181" i="63"/>
  <c r="FE180" i="63"/>
  <c r="LG137" i="63"/>
  <c r="LG136" i="63"/>
  <c r="LG138" i="63"/>
  <c r="SA98" i="63"/>
  <c r="SA96" i="63"/>
  <c r="SA97" i="63"/>
  <c r="IE98" i="63"/>
  <c r="IE97" i="63"/>
  <c r="IE96" i="63"/>
  <c r="RR98" i="63"/>
  <c r="RR96" i="63"/>
  <c r="RR97" i="63"/>
  <c r="HV98" i="63"/>
  <c r="HV96" i="63"/>
  <c r="HV97" i="63"/>
  <c r="KF180" i="63"/>
  <c r="KF182" i="63"/>
  <c r="KF181" i="63"/>
  <c r="LI136" i="63"/>
  <c r="LI137" i="63"/>
  <c r="LI138" i="63"/>
  <c r="PN225" i="63"/>
  <c r="PN226" i="63"/>
  <c r="PN227" i="63"/>
  <c r="NP225" i="63"/>
  <c r="NP227" i="63"/>
  <c r="NP226" i="63"/>
  <c r="LF136" i="63"/>
  <c r="LF137" i="63"/>
  <c r="LF138" i="63"/>
  <c r="PJ182" i="63"/>
  <c r="PJ180" i="63"/>
  <c r="PJ181" i="63"/>
  <c r="AI227" i="63"/>
  <c r="AI225" i="63"/>
  <c r="AI226" i="63"/>
  <c r="AE181" i="63"/>
  <c r="AE182" i="63"/>
  <c r="AE180" i="63"/>
  <c r="BA270" i="63"/>
  <c r="BA271" i="63"/>
  <c r="BA272" i="63"/>
  <c r="RY270" i="63"/>
  <c r="RY271" i="63"/>
  <c r="RY272" i="63"/>
  <c r="NQ225" i="63"/>
  <c r="NQ226" i="63"/>
  <c r="NQ227" i="63"/>
  <c r="GO180" i="63"/>
  <c r="GO181" i="63"/>
  <c r="GO182" i="63"/>
  <c r="RN138" i="63"/>
  <c r="RN136" i="63"/>
  <c r="RN137" i="63"/>
  <c r="PK270" i="63"/>
  <c r="PK272" i="63"/>
  <c r="PK271" i="63"/>
  <c r="FO270" i="63"/>
  <c r="FO272" i="63"/>
  <c r="FO271" i="63"/>
  <c r="IL225" i="63"/>
  <c r="IL226" i="63"/>
  <c r="IL227" i="63"/>
  <c r="HF137" i="63"/>
  <c r="HF136" i="63"/>
  <c r="HF138" i="63"/>
  <c r="CR96" i="63"/>
  <c r="CR98" i="63"/>
  <c r="CR97" i="63"/>
  <c r="GO225" i="63"/>
  <c r="GO226" i="63"/>
  <c r="GO227" i="63"/>
  <c r="MQ181" i="63"/>
  <c r="MQ180" i="63"/>
  <c r="MQ182" i="63"/>
  <c r="M180" i="63"/>
  <c r="M181" i="63"/>
  <c r="M182" i="63"/>
  <c r="FT137" i="63"/>
  <c r="FT136" i="63"/>
  <c r="FT138" i="63"/>
  <c r="LR272" i="63"/>
  <c r="LR270" i="63"/>
  <c r="LR271" i="63"/>
  <c r="BV272" i="63"/>
  <c r="BV270" i="63"/>
  <c r="BV271" i="63"/>
  <c r="MP182" i="63"/>
  <c r="MP180" i="63"/>
  <c r="MP181" i="63"/>
  <c r="PM97" i="63"/>
  <c r="PM98" i="63"/>
  <c r="PM96" i="63"/>
  <c r="QZ226" i="63"/>
  <c r="QZ225" i="63"/>
  <c r="QZ227" i="63"/>
  <c r="DW225" i="63"/>
  <c r="DW226" i="63"/>
  <c r="DW227" i="63"/>
  <c r="JX182" i="63"/>
  <c r="JX180" i="63"/>
  <c r="JX181" i="63"/>
  <c r="PY136" i="63"/>
  <c r="PY137" i="63"/>
  <c r="PY138" i="63"/>
  <c r="CV138" i="63"/>
  <c r="CV136" i="63"/>
  <c r="CV137" i="63"/>
  <c r="LS97" i="63"/>
  <c r="LS96" i="63"/>
  <c r="LS98" i="63"/>
  <c r="BW97" i="63"/>
  <c r="BW98" i="63"/>
  <c r="BW96" i="63"/>
  <c r="LJ97" i="63"/>
  <c r="LJ96" i="63"/>
  <c r="LJ98" i="63"/>
  <c r="BN97" i="63"/>
  <c r="BN98" i="63"/>
  <c r="BN96" i="63"/>
  <c r="HR225" i="63"/>
  <c r="HR227" i="63"/>
  <c r="HR226" i="63"/>
  <c r="JN136" i="63"/>
  <c r="JN137" i="63"/>
  <c r="JN138" i="63"/>
  <c r="JH138" i="63"/>
  <c r="JH137" i="63"/>
  <c r="JH136" i="63"/>
  <c r="KM180" i="63"/>
  <c r="KM182" i="63"/>
  <c r="KM181" i="63"/>
  <c r="BU270" i="63"/>
  <c r="BU272" i="63"/>
  <c r="BU271" i="63"/>
  <c r="MZ227" i="63"/>
  <c r="MZ226" i="63"/>
  <c r="MZ225" i="63"/>
  <c r="FA137" i="63"/>
  <c r="FA138" i="63"/>
  <c r="FA136" i="63"/>
  <c r="QK271" i="63"/>
  <c r="QK272" i="63"/>
  <c r="QK270" i="63"/>
  <c r="MB97" i="63"/>
  <c r="MB98" i="63"/>
  <c r="MB96" i="63"/>
  <c r="FB226" i="63"/>
  <c r="FB227" i="63"/>
  <c r="FB225" i="63"/>
  <c r="QA182" i="63"/>
  <c r="QA181" i="63"/>
  <c r="QA180" i="63"/>
  <c r="IY138" i="63"/>
  <c r="IY137" i="63"/>
  <c r="IY136" i="63"/>
  <c r="CS98" i="63"/>
  <c r="CS97" i="63"/>
  <c r="CS96" i="63"/>
  <c r="JC271" i="63"/>
  <c r="JC270" i="63"/>
  <c r="JC272" i="63"/>
  <c r="G271" i="63"/>
  <c r="G270" i="63"/>
  <c r="G272" i="63"/>
  <c r="CP180" i="63"/>
  <c r="CP182" i="63"/>
  <c r="CP181" i="63"/>
  <c r="JT98" i="63"/>
  <c r="JT97" i="63"/>
  <c r="JT96" i="63"/>
  <c r="LH226" i="63"/>
  <c r="LH227" i="63"/>
  <c r="LH225" i="63"/>
  <c r="RI181" i="63"/>
  <c r="RI182" i="63"/>
  <c r="RI180" i="63"/>
  <c r="EF181" i="63"/>
  <c r="EF180" i="63"/>
  <c r="EF182" i="63"/>
  <c r="KM138" i="63"/>
  <c r="KM137" i="63"/>
  <c r="KM136" i="63"/>
  <c r="PJ270" i="63"/>
  <c r="PJ271" i="63"/>
  <c r="PJ272" i="63"/>
  <c r="FJ271" i="63"/>
  <c r="FJ270" i="63"/>
  <c r="FJ272" i="63"/>
  <c r="HJ225" i="63"/>
  <c r="HJ227" i="63"/>
  <c r="HJ226" i="63"/>
  <c r="GT136" i="63"/>
  <c r="GT137" i="63"/>
  <c r="GT138" i="63"/>
  <c r="CW98" i="63"/>
  <c r="CW97" i="63"/>
  <c r="CW96" i="63"/>
  <c r="IO225" i="63"/>
  <c r="IO227" i="63"/>
  <c r="IO226" i="63"/>
  <c r="OQ181" i="63"/>
  <c r="OQ180" i="63"/>
  <c r="OQ182" i="63"/>
  <c r="BM181" i="63"/>
  <c r="BM182" i="63"/>
  <c r="BM180" i="63"/>
  <c r="HO138" i="63"/>
  <c r="HO136" i="63"/>
  <c r="HO137" i="63"/>
  <c r="PG98" i="63"/>
  <c r="PG97" i="63"/>
  <c r="PG96" i="63"/>
  <c r="FK98" i="63"/>
  <c r="FK96" i="63"/>
  <c r="FK97" i="63"/>
  <c r="OX98" i="63"/>
  <c r="OX96" i="63"/>
  <c r="OX97" i="63"/>
  <c r="FB98" i="63"/>
  <c r="FB97" i="63"/>
  <c r="FB96" i="63"/>
  <c r="JV271" i="63"/>
  <c r="JV270" i="63"/>
  <c r="JV272" i="63"/>
  <c r="JU270" i="63"/>
  <c r="JU272" i="63"/>
  <c r="JU271" i="63"/>
  <c r="AJ138" i="63"/>
  <c r="AJ136" i="63"/>
  <c r="AJ137" i="63"/>
  <c r="RZ227" i="63"/>
  <c r="RZ225" i="63"/>
  <c r="RZ226" i="63"/>
  <c r="HX138" i="63"/>
  <c r="HX136" i="63"/>
  <c r="HX137" i="63"/>
  <c r="RO137" i="63"/>
  <c r="RO136" i="63"/>
  <c r="RO138" i="63"/>
  <c r="BQ181" i="63"/>
  <c r="BQ180" i="63"/>
  <c r="BQ182" i="63"/>
  <c r="PM226" i="63"/>
  <c r="PM225" i="63"/>
  <c r="PM227" i="63"/>
  <c r="GE98" i="63"/>
  <c r="GE97" i="63"/>
  <c r="GE96" i="63"/>
  <c r="QK136" i="63"/>
  <c r="QK138" i="63"/>
  <c r="QK137" i="63"/>
  <c r="LE270" i="63"/>
  <c r="LE271" i="63"/>
  <c r="LE272" i="63"/>
  <c r="AO180" i="63"/>
  <c r="AO181" i="63"/>
  <c r="AO182" i="63"/>
  <c r="MA227" i="63"/>
  <c r="MA225" i="63"/>
  <c r="MA226" i="63"/>
  <c r="QE225" i="63"/>
  <c r="QE227" i="63"/>
  <c r="QE226" i="63"/>
  <c r="GD182" i="63"/>
  <c r="GD180" i="63"/>
  <c r="GD181" i="63"/>
  <c r="CM270" i="63"/>
  <c r="CM272" i="63"/>
  <c r="CM271" i="63"/>
  <c r="F137" i="63"/>
  <c r="F136" i="63"/>
  <c r="F138" i="63"/>
  <c r="HY97" i="63"/>
  <c r="HY96" i="63"/>
  <c r="HY98" i="63"/>
  <c r="E225" i="63"/>
  <c r="E226" i="63"/>
  <c r="E227" i="63"/>
  <c r="BX137" i="63"/>
  <c r="BX136" i="63"/>
  <c r="BX138" i="63"/>
  <c r="PR137" i="63"/>
  <c r="PR138" i="63"/>
  <c r="PR136" i="63"/>
  <c r="BF271" i="63"/>
  <c r="BF272" i="63"/>
  <c r="BF270" i="63"/>
  <c r="MJ271" i="63"/>
  <c r="MJ272" i="63"/>
  <c r="MJ270" i="63"/>
  <c r="MG271" i="63"/>
  <c r="MG272" i="63"/>
  <c r="MG270" i="63"/>
  <c r="HM270" i="63"/>
  <c r="HM272" i="63"/>
  <c r="HM271" i="63"/>
  <c r="QA227" i="63"/>
  <c r="QA226" i="63"/>
  <c r="QA225" i="63"/>
  <c r="JY96" i="63"/>
  <c r="JY97" i="63"/>
  <c r="JY98" i="63"/>
  <c r="IP98" i="63"/>
  <c r="IP96" i="63"/>
  <c r="IP97" i="63"/>
  <c r="NE227" i="63"/>
  <c r="NE226" i="63"/>
  <c r="NE225" i="63"/>
  <c r="LI227" i="63"/>
  <c r="LI226" i="63"/>
  <c r="LI225" i="63"/>
  <c r="IQ271" i="63"/>
  <c r="IQ272" i="63"/>
  <c r="IQ270" i="63"/>
  <c r="OT272" i="63"/>
  <c r="OT270" i="63"/>
  <c r="OT271" i="63"/>
  <c r="GY138" i="63"/>
  <c r="GY136" i="63"/>
  <c r="GY137" i="63"/>
  <c r="LT225" i="63"/>
  <c r="LT226" i="63"/>
  <c r="LT227" i="63"/>
  <c r="KN272" i="63"/>
  <c r="KN270" i="63"/>
  <c r="KN271" i="63"/>
  <c r="JB181" i="63"/>
  <c r="JB180" i="63"/>
  <c r="JB182" i="63"/>
  <c r="JL225" i="63"/>
  <c r="JL226" i="63"/>
  <c r="JL227" i="63"/>
  <c r="AC96" i="63"/>
  <c r="AC98" i="63"/>
  <c r="AC97" i="63"/>
  <c r="DR98" i="63"/>
  <c r="DR97" i="63"/>
  <c r="DR96" i="63"/>
  <c r="HW225" i="63"/>
  <c r="HW226" i="63"/>
  <c r="HW227" i="63"/>
  <c r="GW227" i="63"/>
  <c r="GW225" i="63"/>
  <c r="GW226" i="63"/>
  <c r="HK272" i="63"/>
  <c r="HK271" i="63"/>
  <c r="HK270" i="63"/>
  <c r="NN272" i="63"/>
  <c r="NN270" i="63"/>
  <c r="NN271" i="63"/>
  <c r="FH137" i="63"/>
  <c r="FH136" i="63"/>
  <c r="FH138" i="63"/>
  <c r="BD226" i="63"/>
  <c r="BD225" i="63"/>
  <c r="BD227" i="63"/>
  <c r="CJ271" i="63"/>
  <c r="CJ272" i="63"/>
  <c r="CJ270" i="63"/>
  <c r="IM136" i="63"/>
  <c r="IM137" i="63"/>
  <c r="IM138" i="63"/>
  <c r="LD98" i="63"/>
  <c r="LD97" i="63"/>
  <c r="LD96" i="63"/>
  <c r="AL182" i="63"/>
  <c r="AL181" i="63"/>
  <c r="AL180" i="63"/>
  <c r="AH137" i="63"/>
  <c r="AH138" i="63"/>
  <c r="AH136" i="63"/>
  <c r="SB97" i="63"/>
  <c r="SB96" i="63"/>
  <c r="SB98" i="63"/>
  <c r="QA136" i="63"/>
  <c r="QA137" i="63"/>
  <c r="QA138" i="63"/>
  <c r="DZ182" i="63"/>
  <c r="DZ180" i="63"/>
  <c r="DZ181" i="63"/>
  <c r="HA180" i="63"/>
  <c r="HA181" i="63"/>
  <c r="HA182" i="63"/>
  <c r="S97" i="63"/>
  <c r="S98" i="63"/>
  <c r="S96" i="63"/>
  <c r="OG227" i="63"/>
  <c r="OG225" i="63"/>
  <c r="OG226" i="63"/>
  <c r="IR96" i="63"/>
  <c r="IR98" i="63"/>
  <c r="IR97" i="63"/>
  <c r="OO181" i="63"/>
  <c r="OO182" i="63"/>
  <c r="OO180" i="63"/>
  <c r="PA138" i="63"/>
  <c r="PA137" i="63"/>
  <c r="PA136" i="63"/>
  <c r="DU270" i="63"/>
  <c r="DU272" i="63"/>
  <c r="DU271" i="63"/>
  <c r="BD137" i="63"/>
  <c r="BD138" i="63"/>
  <c r="BD136" i="63"/>
  <c r="JR137" i="63"/>
  <c r="JR136" i="63"/>
  <c r="JR138" i="63"/>
  <c r="AI180" i="63"/>
  <c r="AI182" i="63"/>
  <c r="AI181" i="63"/>
  <c r="PB181" i="63"/>
  <c r="PB182" i="63"/>
  <c r="PB180" i="63"/>
  <c r="KS180" i="63"/>
  <c r="KS181" i="63"/>
  <c r="KS182" i="63"/>
  <c r="CM96" i="63"/>
  <c r="CM98" i="63"/>
  <c r="CM97" i="63"/>
  <c r="NK227" i="63"/>
  <c r="NK226" i="63"/>
  <c r="NK225" i="63"/>
  <c r="GC96" i="63"/>
  <c r="GC98" i="63"/>
  <c r="GC97" i="63"/>
  <c r="MX182" i="63"/>
  <c r="MX180" i="63"/>
  <c r="MX181" i="63"/>
  <c r="NP136" i="63"/>
  <c r="NP138" i="63"/>
  <c r="NP137" i="63"/>
  <c r="CG270" i="63"/>
  <c r="CG271" i="63"/>
  <c r="CG272" i="63"/>
  <c r="AI136" i="63"/>
  <c r="AI138" i="63"/>
  <c r="AI137" i="63"/>
  <c r="IL137" i="63"/>
  <c r="IL136" i="63"/>
  <c r="IL138" i="63"/>
  <c r="X180" i="63"/>
  <c r="X182" i="63"/>
  <c r="X181" i="63"/>
  <c r="NV182" i="63"/>
  <c r="NV181" i="63"/>
  <c r="NV180" i="63"/>
  <c r="KI182" i="63"/>
  <c r="KI180" i="63"/>
  <c r="KI181" i="63"/>
  <c r="CE98" i="63"/>
  <c r="CE97" i="63"/>
  <c r="CE96" i="63"/>
  <c r="MP225" i="63"/>
  <c r="MP227" i="63"/>
  <c r="MP226" i="63"/>
  <c r="MV137" i="63"/>
  <c r="MV136" i="63"/>
  <c r="MV138" i="63"/>
  <c r="GU182" i="63"/>
  <c r="GU181" i="63"/>
  <c r="GU180" i="63"/>
  <c r="JX136" i="63"/>
  <c r="JX138" i="63"/>
  <c r="JX137" i="63"/>
  <c r="M270" i="63"/>
  <c r="M271" i="63"/>
  <c r="M272" i="63"/>
  <c r="PB138" i="63"/>
  <c r="PB136" i="63"/>
  <c r="PB137" i="63"/>
  <c r="FZ137" i="63"/>
  <c r="FZ136" i="63"/>
  <c r="FZ138" i="63"/>
  <c r="C180" i="63"/>
  <c r="C181" i="63"/>
  <c r="C182" i="63"/>
  <c r="LJ182" i="63"/>
  <c r="LJ180" i="63"/>
  <c r="LJ181" i="63"/>
  <c r="JM180" i="63"/>
  <c r="JM181" i="63"/>
  <c r="JM182" i="63"/>
  <c r="BO97" i="63"/>
  <c r="BO96" i="63"/>
  <c r="BO98" i="63"/>
  <c r="LQ270" i="63"/>
  <c r="LQ272" i="63"/>
  <c r="LQ271" i="63"/>
  <c r="KZ271" i="63"/>
  <c r="KZ272" i="63"/>
  <c r="KZ270" i="63"/>
  <c r="BX227" i="63"/>
  <c r="BX226" i="63"/>
  <c r="BX225" i="63"/>
  <c r="GR272" i="63"/>
  <c r="GR271" i="63"/>
  <c r="GR270" i="63"/>
  <c r="EW270" i="63"/>
  <c r="EW272" i="63"/>
  <c r="EW271" i="63"/>
  <c r="LI272" i="63"/>
  <c r="LI271" i="63"/>
  <c r="LI270" i="63"/>
  <c r="DE227" i="63"/>
  <c r="DE225" i="63"/>
  <c r="DE226" i="63"/>
  <c r="IG138" i="63"/>
  <c r="IG137" i="63"/>
  <c r="IG136" i="63"/>
  <c r="DD137" i="63"/>
  <c r="DD136" i="63"/>
  <c r="DD138" i="63"/>
  <c r="HE272" i="63"/>
  <c r="HE271" i="63"/>
  <c r="HE270" i="63"/>
  <c r="RY138" i="63"/>
  <c r="RY137" i="63"/>
  <c r="RY136" i="63"/>
  <c r="MM270" i="63"/>
  <c r="MM272" i="63"/>
  <c r="MM271" i="63"/>
  <c r="QD182" i="63"/>
  <c r="QD180" i="63"/>
  <c r="QD181" i="63"/>
  <c r="PU227" i="63"/>
  <c r="PU226" i="63"/>
  <c r="PU225" i="63"/>
  <c r="IS182" i="63"/>
  <c r="IS181" i="63"/>
  <c r="IS180" i="63"/>
  <c r="BW137" i="63"/>
  <c r="BW138" i="63"/>
  <c r="BW136" i="63"/>
  <c r="SD226" i="63"/>
  <c r="SD225" i="63"/>
  <c r="SD227" i="63"/>
  <c r="JQ97" i="63"/>
  <c r="JQ98" i="63"/>
  <c r="JQ96" i="63"/>
  <c r="Y227" i="63"/>
  <c r="Y226" i="63"/>
  <c r="Y225" i="63"/>
  <c r="MB137" i="63"/>
  <c r="MB138" i="63"/>
  <c r="MB136" i="63"/>
  <c r="IU98" i="63"/>
  <c r="IU96" i="63"/>
  <c r="IU97" i="63"/>
  <c r="IL97" i="63"/>
  <c r="IL96" i="63"/>
  <c r="IL98" i="63"/>
  <c r="GF272" i="63"/>
  <c r="GF270" i="63"/>
  <c r="GF271" i="63"/>
  <c r="LT272" i="63"/>
  <c r="LT270" i="63"/>
  <c r="LT271" i="63"/>
  <c r="BF182" i="63"/>
  <c r="BF180" i="63"/>
  <c r="BF181" i="63"/>
  <c r="H272" i="63"/>
  <c r="H271" i="63"/>
  <c r="H270" i="63"/>
  <c r="NV226" i="63"/>
  <c r="NV225" i="63"/>
  <c r="NV227" i="63"/>
  <c r="QD137" i="63"/>
  <c r="QD138" i="63"/>
  <c r="QD136" i="63"/>
  <c r="MC181" i="63"/>
  <c r="MC180" i="63"/>
  <c r="MC182" i="63"/>
  <c r="OQ226" i="63"/>
  <c r="OQ225" i="63"/>
  <c r="OQ227" i="63"/>
  <c r="CN96" i="63"/>
  <c r="CN97" i="63"/>
  <c r="CN98" i="63"/>
  <c r="LF226" i="63"/>
  <c r="LF227" i="63"/>
  <c r="LF225" i="63"/>
  <c r="KE138" i="63"/>
  <c r="KE136" i="63"/>
  <c r="KE137" i="63"/>
  <c r="JO272" i="63"/>
  <c r="JO271" i="63"/>
  <c r="JO270" i="63"/>
  <c r="EL180" i="63"/>
  <c r="EL181" i="63"/>
  <c r="EL182" i="63"/>
  <c r="LX227" i="63"/>
  <c r="LX225" i="63"/>
  <c r="LX226" i="63"/>
  <c r="EV182" i="63"/>
  <c r="EV180" i="63"/>
  <c r="EV181" i="63"/>
  <c r="PV270" i="63"/>
  <c r="PV272" i="63"/>
  <c r="PV271" i="63"/>
  <c r="JF227" i="63"/>
  <c r="JF226" i="63"/>
  <c r="JF225" i="63"/>
  <c r="DU97" i="63"/>
  <c r="DU96" i="63"/>
  <c r="DU98" i="63"/>
  <c r="PG181" i="63"/>
  <c r="PG182" i="63"/>
  <c r="PG180" i="63"/>
  <c r="IE137" i="63"/>
  <c r="IE138" i="63"/>
  <c r="IE136" i="63"/>
  <c r="FW97" i="63"/>
  <c r="FW96" i="63"/>
  <c r="FW98" i="63"/>
  <c r="FN96" i="63"/>
  <c r="FN97" i="63"/>
  <c r="FN98" i="63"/>
  <c r="QX226" i="63"/>
  <c r="QX227" i="63"/>
  <c r="QX225" i="63"/>
  <c r="M225" i="63"/>
  <c r="M227" i="63"/>
  <c r="M226" i="63"/>
  <c r="BS137" i="63"/>
  <c r="BS136" i="63"/>
  <c r="BS138" i="63"/>
  <c r="FF226" i="63"/>
  <c r="FF225" i="63"/>
  <c r="FF227" i="63"/>
  <c r="RF182" i="63"/>
  <c r="RF181" i="63"/>
  <c r="RF180" i="63"/>
  <c r="LY272" i="63"/>
  <c r="LY270" i="63"/>
  <c r="LY271" i="63"/>
  <c r="SC138" i="63"/>
  <c r="SC136" i="63"/>
  <c r="SC137" i="63"/>
  <c r="DP225" i="63"/>
  <c r="DP227" i="63"/>
  <c r="DP226" i="63"/>
  <c r="FA272" i="63"/>
  <c r="FA271" i="63"/>
  <c r="FA270" i="63"/>
  <c r="QC227" i="63"/>
  <c r="QC226" i="63"/>
  <c r="QC225" i="63"/>
  <c r="BY138" i="63"/>
  <c r="BY137" i="63"/>
  <c r="BY136" i="63"/>
  <c r="GM271" i="63"/>
  <c r="GM270" i="63"/>
  <c r="GM272" i="63"/>
  <c r="KX138" i="63"/>
  <c r="KX136" i="63"/>
  <c r="KX137" i="63"/>
  <c r="HU227" i="63"/>
  <c r="HU226" i="63"/>
  <c r="HU225" i="63"/>
  <c r="AS182" i="63"/>
  <c r="AS181" i="63"/>
  <c r="AS180" i="63"/>
  <c r="MP271" i="63"/>
  <c r="MP270" i="63"/>
  <c r="MP272" i="63"/>
  <c r="QH181" i="63"/>
  <c r="QH180" i="63"/>
  <c r="QH182" i="63"/>
  <c r="QX271" i="63"/>
  <c r="QX270" i="63"/>
  <c r="QX272" i="63"/>
  <c r="LD181" i="63"/>
  <c r="LD180" i="63"/>
  <c r="LD182" i="63"/>
  <c r="EB137" i="63"/>
  <c r="EB136" i="63"/>
  <c r="EB138" i="63"/>
  <c r="CU97" i="63"/>
  <c r="CU96" i="63"/>
  <c r="CU98" i="63"/>
  <c r="CL97" i="63"/>
  <c r="CL96" i="63"/>
  <c r="CL98" i="63"/>
  <c r="PB227" i="63"/>
  <c r="PB226" i="63"/>
  <c r="PB225" i="63"/>
  <c r="RV180" i="63"/>
  <c r="RV181" i="63"/>
  <c r="RV182" i="63"/>
  <c r="AC138" i="63"/>
  <c r="AC136" i="63"/>
  <c r="AC137" i="63"/>
  <c r="EK227" i="63"/>
  <c r="EK225" i="63"/>
  <c r="EK226" i="63"/>
  <c r="PO180" i="63"/>
  <c r="PO181" i="63"/>
  <c r="PO182" i="63"/>
  <c r="DT272" i="63"/>
  <c r="DT271" i="63"/>
  <c r="DT270" i="63"/>
  <c r="QN136" i="63"/>
  <c r="QN137" i="63"/>
  <c r="QN138" i="63"/>
  <c r="DD225" i="63"/>
  <c r="DD226" i="63"/>
  <c r="DD227" i="63"/>
  <c r="EK270" i="63"/>
  <c r="EK272" i="63"/>
  <c r="EK271" i="63"/>
  <c r="PS227" i="63"/>
  <c r="PS225" i="63"/>
  <c r="PS226" i="63"/>
  <c r="BO136" i="63"/>
  <c r="BO138" i="63"/>
  <c r="BO137" i="63"/>
  <c r="GI271" i="63"/>
  <c r="GI272" i="63"/>
  <c r="GI270" i="63"/>
  <c r="KH136" i="63"/>
  <c r="KH137" i="63"/>
  <c r="KH138" i="63"/>
  <c r="HP225" i="63"/>
  <c r="HP226" i="63"/>
  <c r="HP227" i="63"/>
  <c r="AN182" i="63"/>
  <c r="AN181" i="63"/>
  <c r="AN180" i="63"/>
  <c r="ML272" i="63"/>
  <c r="ML271" i="63"/>
  <c r="ML270" i="63"/>
  <c r="PR182" i="63"/>
  <c r="PR180" i="63"/>
  <c r="PR181" i="63"/>
  <c r="QP272" i="63"/>
  <c r="QP270" i="63"/>
  <c r="QP271" i="63"/>
  <c r="KY182" i="63"/>
  <c r="KY181" i="63"/>
  <c r="KY180" i="63"/>
  <c r="DW137" i="63"/>
  <c r="DW138" i="63"/>
  <c r="DW136" i="63"/>
  <c r="CQ97" i="63"/>
  <c r="CQ98" i="63"/>
  <c r="CQ96" i="63"/>
  <c r="CH97" i="63"/>
  <c r="CH96" i="63"/>
  <c r="CH98" i="63"/>
  <c r="LB182" i="63"/>
  <c r="LB180" i="63"/>
  <c r="LB181" i="63"/>
  <c r="QF270" i="63"/>
  <c r="QF271" i="63"/>
  <c r="QF272" i="63"/>
  <c r="KK97" i="63"/>
  <c r="KK98" i="63"/>
  <c r="KK96" i="63"/>
  <c r="DN181" i="63"/>
  <c r="DN182" i="63"/>
  <c r="DN180" i="63"/>
  <c r="PR227" i="63"/>
  <c r="PR225" i="63"/>
  <c r="PR226" i="63"/>
  <c r="GK227" i="63"/>
  <c r="GK226" i="63"/>
  <c r="GK225" i="63"/>
  <c r="GC181" i="63"/>
  <c r="GC180" i="63"/>
  <c r="GC182" i="63"/>
  <c r="IK272" i="63"/>
  <c r="IK271" i="63"/>
  <c r="IK270" i="63"/>
  <c r="ER96" i="63"/>
  <c r="ER98" i="63"/>
  <c r="ER97" i="63"/>
  <c r="CX180" i="63"/>
  <c r="CX182" i="63"/>
  <c r="CX181" i="63"/>
  <c r="LC182" i="63"/>
  <c r="LC181" i="63"/>
  <c r="LC180" i="63"/>
  <c r="EA138" i="63"/>
  <c r="EA137" i="63"/>
  <c r="EA136" i="63"/>
  <c r="RC272" i="63"/>
  <c r="RC271" i="63"/>
  <c r="RC270" i="63"/>
  <c r="HG270" i="63"/>
  <c r="HG271" i="63"/>
  <c r="HG272" i="63"/>
  <c r="PF225" i="63"/>
  <c r="PF226" i="63"/>
  <c r="PF227" i="63"/>
  <c r="NZ138" i="63"/>
  <c r="NZ137" i="63"/>
  <c r="NZ136" i="63"/>
  <c r="GB96" i="63"/>
  <c r="GB98" i="63"/>
  <c r="GB97" i="63"/>
  <c r="IV225" i="63"/>
  <c r="IV226" i="63"/>
  <c r="IV227" i="63"/>
  <c r="OW181" i="63"/>
  <c r="OW182" i="63"/>
  <c r="OW180" i="63"/>
  <c r="BT182" i="63"/>
  <c r="BT181" i="63"/>
  <c r="BT180" i="63"/>
  <c r="IA137" i="63"/>
  <c r="IA136" i="63"/>
  <c r="IA138" i="63"/>
  <c r="NJ272" i="63"/>
  <c r="NJ271" i="63"/>
  <c r="NJ270" i="63"/>
  <c r="DN272" i="63"/>
  <c r="DN271" i="63"/>
  <c r="DN270" i="63"/>
  <c r="Z226" i="63"/>
  <c r="Z225" i="63"/>
  <c r="Z227" i="63"/>
  <c r="T137" i="63"/>
  <c r="T136" i="63"/>
  <c r="T138" i="63"/>
  <c r="E97" i="63"/>
  <c r="E96" i="63"/>
  <c r="E98" i="63"/>
  <c r="GC227" i="63"/>
  <c r="GC226" i="63"/>
  <c r="GC225" i="63"/>
  <c r="ME180" i="63"/>
  <c r="ME182" i="63"/>
  <c r="ME181" i="63"/>
  <c r="SF138" i="63"/>
  <c r="SF137" i="63"/>
  <c r="SF136" i="63"/>
  <c r="FC137" i="63"/>
  <c r="FC136" i="63"/>
  <c r="FC138" i="63"/>
  <c r="NK98" i="63"/>
  <c r="NK97" i="63"/>
  <c r="NK96" i="63"/>
  <c r="DO98" i="63"/>
  <c r="DO96" i="63"/>
  <c r="DO97" i="63"/>
  <c r="NB96" i="63"/>
  <c r="NB98" i="63"/>
  <c r="NB97" i="63"/>
  <c r="DF97" i="63"/>
  <c r="DF96" i="63"/>
  <c r="DF98" i="63"/>
  <c r="AJ272" i="63"/>
  <c r="AJ271" i="63"/>
  <c r="AJ270" i="63"/>
  <c r="FQ225" i="63"/>
  <c r="FQ226" i="63"/>
  <c r="FQ227" i="63"/>
  <c r="KC137" i="63"/>
  <c r="KC138" i="63"/>
  <c r="KC136" i="63"/>
  <c r="PY181" i="63"/>
  <c r="PY180" i="63"/>
  <c r="PY182" i="63"/>
  <c r="FX270" i="63"/>
  <c r="FX271" i="63"/>
  <c r="FX272" i="63"/>
  <c r="JU96" i="63"/>
  <c r="JU98" i="63"/>
  <c r="JU97" i="63"/>
  <c r="QM137" i="63"/>
  <c r="QM138" i="63"/>
  <c r="QM136" i="63"/>
  <c r="I96" i="63"/>
  <c r="I98" i="63"/>
  <c r="I97" i="63"/>
  <c r="SF98" i="63"/>
  <c r="SF97" i="63"/>
  <c r="SF96" i="63"/>
  <c r="AC271" i="63"/>
  <c r="AC270" i="63"/>
  <c r="AC272" i="63"/>
  <c r="AY226" i="63"/>
  <c r="AY227" i="63"/>
  <c r="AY225" i="63"/>
  <c r="NA138" i="63"/>
  <c r="NA136" i="63"/>
  <c r="NA137" i="63"/>
  <c r="IW97" i="63"/>
  <c r="IW96" i="63"/>
  <c r="IW98" i="63"/>
  <c r="KQ271" i="63"/>
  <c r="KQ270" i="63"/>
  <c r="KQ272" i="63"/>
  <c r="AU271" i="63"/>
  <c r="AU272" i="63"/>
  <c r="AU270" i="63"/>
  <c r="IT181" i="63"/>
  <c r="IT180" i="63"/>
  <c r="IT182" i="63"/>
  <c r="MV98" i="63"/>
  <c r="MV97" i="63"/>
  <c r="MV96" i="63"/>
  <c r="NI227" i="63"/>
  <c r="NI225" i="63"/>
  <c r="NI226" i="63"/>
  <c r="AF226" i="63"/>
  <c r="AF227" i="63"/>
  <c r="AF225" i="63"/>
  <c r="GG180" i="63"/>
  <c r="GG181" i="63"/>
  <c r="GG182" i="63"/>
  <c r="MN137" i="63"/>
  <c r="MN138" i="63"/>
  <c r="MN136" i="63"/>
  <c r="SD270" i="63"/>
  <c r="SD271" i="63"/>
  <c r="SD272" i="63"/>
  <c r="GX271" i="63"/>
  <c r="GX270" i="63"/>
  <c r="GX272" i="63"/>
  <c r="NN225" i="63"/>
  <c r="NN227" i="63"/>
  <c r="NN226" i="63"/>
  <c r="MX137" i="63"/>
  <c r="MX138" i="63"/>
  <c r="MX136" i="63"/>
  <c r="FY96" i="63"/>
  <c r="FY97" i="63"/>
  <c r="FY98" i="63"/>
  <c r="KQ227" i="63"/>
  <c r="KQ225" i="63"/>
  <c r="KQ226" i="63"/>
  <c r="QR182" i="63"/>
  <c r="QR180" i="63"/>
  <c r="QR181" i="63"/>
  <c r="DO182" i="63"/>
  <c r="DO181" i="63"/>
  <c r="DO180" i="63"/>
  <c r="JP138" i="63"/>
  <c r="JP137" i="63"/>
  <c r="JP136" i="63"/>
  <c r="QU98" i="63"/>
  <c r="QU97" i="63"/>
  <c r="QU96" i="63"/>
  <c r="GY98" i="63"/>
  <c r="GY96" i="63"/>
  <c r="GY97" i="63"/>
  <c r="QL98" i="63"/>
  <c r="QL97" i="63"/>
  <c r="QL96" i="63"/>
  <c r="GP98" i="63"/>
  <c r="GP97" i="63"/>
  <c r="GP96" i="63"/>
  <c r="V182" i="63"/>
  <c r="V181" i="63"/>
  <c r="V180" i="63"/>
  <c r="JX98" i="63"/>
  <c r="JX97" i="63"/>
  <c r="JX96" i="63"/>
  <c r="DJ227" i="63"/>
  <c r="DJ226" i="63"/>
  <c r="DJ225" i="63"/>
  <c r="JH226" i="63"/>
  <c r="JH225" i="63"/>
  <c r="JH227" i="63"/>
  <c r="EP137" i="63"/>
  <c r="EP138" i="63"/>
  <c r="EP136" i="63"/>
  <c r="BP181" i="63"/>
  <c r="BP180" i="63"/>
  <c r="BP182" i="63"/>
  <c r="PI182" i="63"/>
  <c r="PI180" i="63"/>
  <c r="PI181" i="63"/>
  <c r="MZ137" i="63"/>
  <c r="MZ136" i="63"/>
  <c r="MZ138" i="63"/>
  <c r="GH227" i="63"/>
  <c r="GH225" i="63"/>
  <c r="GH226" i="63"/>
  <c r="NI272" i="63"/>
  <c r="NI270" i="63"/>
  <c r="NI271" i="63"/>
  <c r="KJ225" i="63"/>
  <c r="KJ227" i="63"/>
  <c r="KJ226" i="63"/>
  <c r="DH180" i="63"/>
  <c r="DH181" i="63"/>
  <c r="DH182" i="63"/>
  <c r="HR137" i="63"/>
  <c r="HR138" i="63"/>
  <c r="HR136" i="63"/>
  <c r="OE271" i="63"/>
  <c r="OE270" i="63"/>
  <c r="OE272" i="63"/>
  <c r="EI271" i="63"/>
  <c r="EI270" i="63"/>
  <c r="EI272" i="63"/>
  <c r="DN227" i="63"/>
  <c r="DN225" i="63"/>
  <c r="DN226" i="63"/>
  <c r="CH138" i="63"/>
  <c r="CH137" i="63"/>
  <c r="CH136" i="63"/>
  <c r="AF97" i="63"/>
  <c r="AF96" i="63"/>
  <c r="AF98" i="63"/>
  <c r="EY226" i="63"/>
  <c r="EY227" i="63"/>
  <c r="EY225" i="63"/>
  <c r="KZ182" i="63"/>
  <c r="KZ181" i="63"/>
  <c r="KZ180" i="63"/>
  <c r="RG138" i="63"/>
  <c r="RG137" i="63"/>
  <c r="RG136" i="63"/>
  <c r="EC138" i="63"/>
  <c r="EC136" i="63"/>
  <c r="EC137" i="63"/>
  <c r="KL271" i="63"/>
  <c r="KL272" i="63"/>
  <c r="KL270" i="63"/>
  <c r="AP271" i="63"/>
  <c r="AP272" i="63"/>
  <c r="AP270" i="63"/>
  <c r="HR181" i="63"/>
  <c r="HR182" i="63"/>
  <c r="HR180" i="63"/>
  <c r="NA97" i="63"/>
  <c r="NA96" i="63"/>
  <c r="NA98" i="63"/>
  <c r="PI227" i="63"/>
  <c r="PI226" i="63"/>
  <c r="PI225" i="63"/>
  <c r="CF227" i="63"/>
  <c r="CF226" i="63"/>
  <c r="CF225" i="63"/>
  <c r="IG182" i="63"/>
  <c r="IG180" i="63"/>
  <c r="IG181" i="63"/>
  <c r="OI136" i="63"/>
  <c r="OI138" i="63"/>
  <c r="OI137" i="63"/>
  <c r="BE138" i="63"/>
  <c r="BE136" i="63"/>
  <c r="BE137" i="63"/>
  <c r="KM97" i="63"/>
  <c r="KM96" i="63"/>
  <c r="KM98" i="63"/>
  <c r="AQ97" i="63"/>
  <c r="AQ96" i="63"/>
  <c r="AQ98" i="63"/>
  <c r="KD97" i="63"/>
  <c r="KD96" i="63"/>
  <c r="KD98" i="63"/>
  <c r="AH97" i="63"/>
  <c r="AH96" i="63"/>
  <c r="AH98" i="63"/>
  <c r="QF180" i="63"/>
  <c r="QF182" i="63"/>
  <c r="QF181" i="63"/>
  <c r="GJ180" i="63"/>
  <c r="GJ182" i="63"/>
  <c r="GJ181" i="63"/>
  <c r="BT136" i="63"/>
  <c r="BT138" i="63"/>
  <c r="BT137" i="63"/>
  <c r="FZ181" i="63"/>
  <c r="FZ180" i="63"/>
  <c r="FZ182" i="63"/>
  <c r="RT226" i="63"/>
  <c r="RT227" i="63"/>
  <c r="RT225" i="63"/>
  <c r="IN227" i="63"/>
  <c r="IN226" i="63"/>
  <c r="IN225" i="63"/>
  <c r="GV96" i="63"/>
  <c r="GV97" i="63"/>
  <c r="GV98" i="63"/>
  <c r="KW271" i="63"/>
  <c r="KW270" i="63"/>
  <c r="KW272" i="63"/>
  <c r="HD96" i="63"/>
  <c r="HD97" i="63"/>
  <c r="HD98" i="63"/>
  <c r="KH180" i="63"/>
  <c r="KH181" i="63"/>
  <c r="KH182" i="63"/>
  <c r="MS181" i="63"/>
  <c r="MS180" i="63"/>
  <c r="MS182" i="63"/>
  <c r="FQ137" i="63"/>
  <c r="FQ136" i="63"/>
  <c r="FQ138" i="63"/>
  <c r="RW272" i="63"/>
  <c r="RW270" i="63"/>
  <c r="RW271" i="63"/>
  <c r="HW271" i="63"/>
  <c r="HW272" i="63"/>
  <c r="HW270" i="63"/>
  <c r="RG227" i="63"/>
  <c r="RG225" i="63"/>
  <c r="RG226" i="63"/>
  <c r="QL136" i="63"/>
  <c r="QL137" i="63"/>
  <c r="QL138" i="63"/>
  <c r="HH98" i="63"/>
  <c r="HH96" i="63"/>
  <c r="HH97" i="63"/>
  <c r="JQ226" i="63"/>
  <c r="JQ225" i="63"/>
  <c r="JQ227" i="63"/>
  <c r="PS180" i="63"/>
  <c r="PS181" i="63"/>
  <c r="PS182" i="63"/>
  <c r="CO181" i="63"/>
  <c r="CO180" i="63"/>
  <c r="CO182" i="63"/>
  <c r="IV138" i="63"/>
  <c r="IV137" i="63"/>
  <c r="IV136" i="63"/>
  <c r="NZ271" i="63"/>
  <c r="NZ272" i="63"/>
  <c r="NZ270" i="63"/>
  <c r="ED271" i="63"/>
  <c r="ED272" i="63"/>
  <c r="ED270" i="63"/>
  <c r="CL225" i="63"/>
  <c r="CL226" i="63"/>
  <c r="CL227" i="63"/>
  <c r="BV136" i="63"/>
  <c r="BV138" i="63"/>
  <c r="BV137" i="63"/>
  <c r="AK98" i="63"/>
  <c r="AK96" i="63"/>
  <c r="AK97" i="63"/>
  <c r="GY226" i="63"/>
  <c r="GY225" i="63"/>
  <c r="GY227" i="63"/>
  <c r="MZ180" i="63"/>
  <c r="MZ182" i="63"/>
  <c r="MZ181" i="63"/>
  <c r="W181" i="63"/>
  <c r="W182" i="63"/>
  <c r="W180" i="63"/>
  <c r="FX138" i="63"/>
  <c r="FX136" i="63"/>
  <c r="FX137" i="63"/>
  <c r="OA96" i="63"/>
  <c r="OA97" i="63"/>
  <c r="OA98" i="63"/>
  <c r="EE96" i="63"/>
  <c r="EE97" i="63"/>
  <c r="EE98" i="63"/>
  <c r="NR97" i="63"/>
  <c r="NR96" i="63"/>
  <c r="NR98" i="63"/>
  <c r="DV97" i="63"/>
  <c r="DV96" i="63"/>
  <c r="DV98" i="63"/>
  <c r="MI270" i="63"/>
  <c r="MI272" i="63"/>
  <c r="MI271" i="63"/>
  <c r="GO271" i="63"/>
  <c r="GO270" i="63"/>
  <c r="GO272" i="63"/>
  <c r="KS271" i="63"/>
  <c r="KS270" i="63"/>
  <c r="KS272" i="63"/>
  <c r="IQ96" i="63"/>
  <c r="IQ98" i="63"/>
  <c r="IQ97" i="63"/>
  <c r="SG180" i="63"/>
  <c r="SG181" i="63"/>
  <c r="SG182" i="63"/>
  <c r="IN181" i="63"/>
  <c r="IN182" i="63"/>
  <c r="IN180" i="63"/>
  <c r="BB226" i="63"/>
  <c r="BB227" i="63"/>
  <c r="BB225" i="63"/>
  <c r="NH181" i="63"/>
  <c r="NH180" i="63"/>
  <c r="NH182" i="63"/>
  <c r="EO225" i="63"/>
  <c r="EO226" i="63"/>
  <c r="EO227" i="63"/>
  <c r="FF181" i="63"/>
  <c r="FF180" i="63"/>
  <c r="FF182" i="63"/>
  <c r="NO271" i="63"/>
  <c r="NO270" i="63"/>
  <c r="NO272" i="63"/>
  <c r="IO271" i="63"/>
  <c r="IO272" i="63"/>
  <c r="IO270" i="63"/>
  <c r="MP138" i="63"/>
  <c r="MP136" i="63"/>
  <c r="MP137" i="63"/>
  <c r="JC181" i="63"/>
  <c r="JC180" i="63"/>
  <c r="JC182" i="63"/>
  <c r="I138" i="63"/>
  <c r="I136" i="63"/>
  <c r="I137" i="63"/>
  <c r="QF96" i="63"/>
  <c r="QF98" i="63"/>
  <c r="QF97" i="63"/>
  <c r="SD96" i="63"/>
  <c r="SD97" i="63"/>
  <c r="SD98" i="63"/>
  <c r="DX271" i="63"/>
  <c r="DX272" i="63"/>
  <c r="DX270" i="63"/>
  <c r="LM137" i="63"/>
  <c r="LM136" i="63"/>
  <c r="LM138" i="63"/>
  <c r="QR98" i="63"/>
  <c r="QR97" i="63"/>
  <c r="QR96" i="63"/>
  <c r="PM272" i="63"/>
  <c r="PM270" i="63"/>
  <c r="PM271" i="63"/>
  <c r="OG96" i="63"/>
  <c r="OG98" i="63"/>
  <c r="OG97" i="63"/>
  <c r="EZ138" i="63"/>
  <c r="EZ136" i="63"/>
  <c r="EZ137" i="63"/>
  <c r="MD180" i="63"/>
  <c r="MD182" i="63"/>
  <c r="MD181" i="63"/>
  <c r="GG225" i="63"/>
  <c r="GG227" i="63"/>
  <c r="GG226" i="63"/>
  <c r="CW225" i="63"/>
  <c r="CW227" i="63"/>
  <c r="CW226" i="63"/>
  <c r="NH226" i="63"/>
  <c r="NH227" i="63"/>
  <c r="NH225" i="63"/>
  <c r="IG227" i="63"/>
  <c r="IG226" i="63"/>
  <c r="IG225" i="63"/>
  <c r="HG138" i="63"/>
  <c r="HG136" i="63"/>
  <c r="HG137" i="63"/>
  <c r="CD137" i="63"/>
  <c r="CD138" i="63"/>
  <c r="CD136" i="63"/>
  <c r="SA227" i="63"/>
  <c r="SA225" i="63"/>
  <c r="SA226" i="63"/>
  <c r="EX270" i="63"/>
  <c r="EX271" i="63"/>
  <c r="EX272" i="63"/>
  <c r="OU98" i="63"/>
  <c r="OU97" i="63"/>
  <c r="OU96" i="63"/>
  <c r="MB271" i="63"/>
  <c r="MB272" i="63"/>
  <c r="MB270" i="63"/>
  <c r="AG136" i="63"/>
  <c r="AG137" i="63"/>
  <c r="AG138" i="63"/>
  <c r="MI180" i="63"/>
  <c r="MI182" i="63"/>
  <c r="MI181" i="63"/>
  <c r="PM180" i="63"/>
  <c r="PM181" i="63"/>
  <c r="PM182" i="63"/>
  <c r="GS225" i="63"/>
  <c r="GS226" i="63"/>
  <c r="GS227" i="63"/>
  <c r="QE180" i="63"/>
  <c r="QE182" i="63"/>
  <c r="QE181" i="63"/>
  <c r="Q138" i="63"/>
  <c r="Q137" i="63"/>
  <c r="Q136" i="63"/>
  <c r="BU97" i="63"/>
  <c r="BU98" i="63"/>
  <c r="BU96" i="63"/>
  <c r="PV227" i="63"/>
  <c r="PV226" i="63"/>
  <c r="PV225" i="63"/>
  <c r="DR270" i="63"/>
  <c r="DR272" i="63"/>
  <c r="DR271" i="63"/>
  <c r="NO98" i="63"/>
  <c r="NO97" i="63"/>
  <c r="NO96" i="63"/>
  <c r="BK181" i="63"/>
  <c r="BK182" i="63"/>
  <c r="BK180" i="63"/>
  <c r="RM136" i="63"/>
  <c r="RM137" i="63"/>
  <c r="RM138" i="63"/>
  <c r="AR226" i="63"/>
  <c r="AR225" i="63"/>
  <c r="AR227" i="63"/>
  <c r="T271" i="63"/>
  <c r="T272" i="63"/>
  <c r="T270" i="63"/>
  <c r="IZ98" i="63"/>
  <c r="IZ97" i="63"/>
  <c r="IZ96" i="63"/>
  <c r="Q97" i="63"/>
  <c r="Q96" i="63"/>
  <c r="Q98" i="63"/>
  <c r="IF97" i="63"/>
  <c r="IF98" i="63"/>
  <c r="IF96" i="63"/>
  <c r="JL138" i="63"/>
  <c r="JL136" i="63"/>
  <c r="JL137" i="63"/>
  <c r="DR137" i="63"/>
  <c r="DR136" i="63"/>
  <c r="DR138" i="63"/>
  <c r="AM180" i="63"/>
  <c r="AM181" i="63"/>
  <c r="AM182" i="63"/>
  <c r="OD98" i="63"/>
  <c r="OD97" i="63"/>
  <c r="OD96" i="63"/>
  <c r="MM182" i="63"/>
  <c r="MM180" i="63"/>
  <c r="MM181" i="63"/>
  <c r="CI227" i="63"/>
  <c r="CI226" i="63"/>
  <c r="CI225" i="63"/>
  <c r="LX272" i="63"/>
  <c r="LX270" i="63"/>
  <c r="LX271" i="63"/>
  <c r="HD272" i="63"/>
  <c r="HD270" i="63"/>
  <c r="HD271" i="63"/>
  <c r="BZ138" i="63"/>
  <c r="BZ137" i="63"/>
  <c r="BZ136" i="63"/>
  <c r="KS97" i="63"/>
  <c r="KS98" i="63"/>
  <c r="KS96" i="63"/>
  <c r="NT98" i="63"/>
  <c r="NT97" i="63"/>
  <c r="NT96" i="63"/>
  <c r="ND138" i="63"/>
  <c r="ND137" i="63"/>
  <c r="ND136" i="63"/>
  <c r="OT137" i="63"/>
  <c r="OT136" i="63"/>
  <c r="OT138" i="63"/>
  <c r="EE181" i="63"/>
  <c r="EE182" i="63"/>
  <c r="EE180" i="63"/>
  <c r="QX97" i="63"/>
  <c r="QX96" i="63"/>
  <c r="QX98" i="63"/>
  <c r="LR181" i="63"/>
  <c r="LR182" i="63"/>
  <c r="LR180" i="63"/>
  <c r="BH226" i="63"/>
  <c r="BH225" i="63"/>
  <c r="BH227" i="63"/>
  <c r="BD270" i="63"/>
  <c r="BD271" i="63"/>
  <c r="BD272" i="63"/>
  <c r="GJ270" i="63"/>
  <c r="GJ272" i="63"/>
  <c r="GJ271" i="63"/>
  <c r="L137" i="63"/>
  <c r="L136" i="63"/>
  <c r="L138" i="63"/>
  <c r="JM97" i="63"/>
  <c r="JM98" i="63"/>
  <c r="JM96" i="63"/>
  <c r="ND97" i="63"/>
  <c r="ND96" i="63"/>
  <c r="ND98" i="63"/>
  <c r="MS138" i="63"/>
  <c r="MS136" i="63"/>
  <c r="MS137" i="63"/>
  <c r="NN137" i="63"/>
  <c r="NN138" i="63"/>
  <c r="NN136" i="63"/>
  <c r="DT181" i="63"/>
  <c r="DT182" i="63"/>
  <c r="DT180" i="63"/>
  <c r="QP97" i="63"/>
  <c r="QP96" i="63"/>
  <c r="QP98" i="63"/>
  <c r="JR180" i="63"/>
  <c r="JR181" i="63"/>
  <c r="JR182" i="63"/>
  <c r="RW180" i="63"/>
  <c r="RW181" i="63"/>
  <c r="RW182" i="63"/>
  <c r="OL227" i="63"/>
  <c r="OL226" i="63"/>
  <c r="OL225" i="63"/>
  <c r="ER271" i="63"/>
  <c r="ER272" i="63"/>
  <c r="ER270" i="63"/>
  <c r="QJ98" i="63"/>
  <c r="QJ97" i="63"/>
  <c r="QJ96" i="63"/>
  <c r="HA97" i="63"/>
  <c r="HA96" i="63"/>
  <c r="HA98" i="63"/>
  <c r="LX97" i="63"/>
  <c r="LX96" i="63"/>
  <c r="LX98" i="63"/>
  <c r="LX138" i="63"/>
  <c r="LX136" i="63"/>
  <c r="LX137" i="63"/>
  <c r="LB137" i="63"/>
  <c r="LB138" i="63"/>
  <c r="LB136" i="63"/>
  <c r="CY180" i="63"/>
  <c r="CY182" i="63"/>
  <c r="CY181" i="63"/>
  <c r="PZ96" i="63"/>
  <c r="PZ98" i="63"/>
  <c r="PZ97" i="63"/>
  <c r="HI272" i="63"/>
  <c r="HI271" i="63"/>
  <c r="HI270" i="63"/>
  <c r="QW272" i="63"/>
  <c r="QW271" i="63"/>
  <c r="QW270" i="63"/>
  <c r="FD181" i="63"/>
  <c r="FD182" i="63"/>
  <c r="FD180" i="63"/>
  <c r="AR271" i="63"/>
  <c r="AR272" i="63"/>
  <c r="AR270" i="63"/>
  <c r="QM225" i="63"/>
  <c r="QM227" i="63"/>
  <c r="QM226" i="63"/>
  <c r="HJ181" i="63"/>
  <c r="HJ180" i="63"/>
  <c r="HJ182" i="63"/>
  <c r="NT182" i="63"/>
  <c r="NT181" i="63"/>
  <c r="NT180" i="63"/>
  <c r="QG227" i="63"/>
  <c r="QG225" i="63"/>
  <c r="QG226" i="63"/>
  <c r="IO97" i="63"/>
  <c r="IO98" i="63"/>
  <c r="IO96" i="63"/>
  <c r="RI226" i="63"/>
  <c r="RI227" i="63"/>
  <c r="RI225" i="63"/>
  <c r="LK138" i="63"/>
  <c r="LK137" i="63"/>
  <c r="LK136" i="63"/>
  <c r="KA272" i="63"/>
  <c r="KA270" i="63"/>
  <c r="KA271" i="63"/>
  <c r="GH180" i="63"/>
  <c r="GH182" i="63"/>
  <c r="GH181" i="63"/>
  <c r="MN226" i="63"/>
  <c r="MN227" i="63"/>
  <c r="MN225" i="63"/>
  <c r="FL181" i="63"/>
  <c r="FL180" i="63"/>
  <c r="FL182" i="63"/>
  <c r="QT271" i="63"/>
  <c r="QT270" i="63"/>
  <c r="QT272" i="63"/>
  <c r="LB225" i="63"/>
  <c r="LB227" i="63"/>
  <c r="LB226" i="63"/>
  <c r="ES98" i="63"/>
  <c r="ES97" i="63"/>
  <c r="ES96" i="63"/>
  <c r="PW181" i="63"/>
  <c r="PW180" i="63"/>
  <c r="PW182" i="63"/>
  <c r="IU138" i="63"/>
  <c r="IU136" i="63"/>
  <c r="IU137" i="63"/>
  <c r="GI96" i="63"/>
  <c r="GI98" i="63"/>
  <c r="GI97" i="63"/>
  <c r="FZ98" i="63"/>
  <c r="FZ96" i="63"/>
  <c r="FZ97" i="63"/>
  <c r="AB271" i="63"/>
  <c r="AB270" i="63"/>
  <c r="AB272" i="63"/>
  <c r="CD227" i="63"/>
  <c r="CD225" i="63"/>
  <c r="CD226" i="63"/>
  <c r="EQ136" i="63"/>
  <c r="EQ137" i="63"/>
  <c r="EQ138" i="63"/>
  <c r="HB227" i="63"/>
  <c r="HB225" i="63"/>
  <c r="HB226" i="63"/>
  <c r="R227" i="63"/>
  <c r="R225" i="63"/>
  <c r="R226" i="63"/>
  <c r="PH270" i="63"/>
  <c r="PH272" i="63"/>
  <c r="PH271" i="63"/>
  <c r="DA182" i="63"/>
  <c r="DA180" i="63"/>
  <c r="DA181" i="63"/>
  <c r="FU227" i="63"/>
  <c r="FU226" i="63"/>
  <c r="FU225" i="63"/>
  <c r="HU272" i="63"/>
  <c r="HU270" i="63"/>
  <c r="HU271" i="63"/>
  <c r="BR182" i="63"/>
  <c r="BR181" i="63"/>
  <c r="BR180" i="63"/>
  <c r="DP136" i="63"/>
  <c r="DP137" i="63"/>
  <c r="DP138" i="63"/>
  <c r="HC271" i="63"/>
  <c r="HC272" i="63"/>
  <c r="HC270" i="63"/>
  <c r="NJ138" i="63"/>
  <c r="NJ137" i="63"/>
  <c r="NJ136" i="63"/>
  <c r="IQ227" i="63"/>
  <c r="IQ225" i="63"/>
  <c r="IQ226" i="63"/>
  <c r="BO180" i="63"/>
  <c r="BO182" i="63"/>
  <c r="BO181" i="63"/>
  <c r="NF272" i="63"/>
  <c r="NF270" i="63"/>
  <c r="NF271" i="63"/>
  <c r="J226" i="63"/>
  <c r="J227" i="63"/>
  <c r="J225" i="63"/>
  <c r="RZ272" i="63"/>
  <c r="RZ271" i="63"/>
  <c r="RZ270" i="63"/>
  <c r="LY180" i="63"/>
  <c r="LY182" i="63"/>
  <c r="LY181" i="63"/>
  <c r="EW138" i="63"/>
  <c r="EW136" i="63"/>
  <c r="EW137" i="63"/>
  <c r="DK98" i="63"/>
  <c r="DK97" i="63"/>
  <c r="DK96" i="63"/>
  <c r="DB98" i="63"/>
  <c r="DB97" i="63"/>
  <c r="DB96" i="63"/>
  <c r="ID226" i="63"/>
  <c r="ID225" i="63"/>
  <c r="ID227" i="63"/>
  <c r="PG137" i="63"/>
  <c r="PG136" i="63"/>
  <c r="PG138" i="63"/>
  <c r="GK270" i="63"/>
  <c r="GK271" i="63"/>
  <c r="GK272" i="63"/>
  <c r="PT182" i="63"/>
  <c r="PT181" i="63"/>
  <c r="PT180" i="63"/>
  <c r="QR137" i="63"/>
  <c r="QR136" i="63"/>
  <c r="QR138" i="63"/>
  <c r="AS227" i="63"/>
  <c r="AS225" i="63"/>
  <c r="AS226" i="63"/>
  <c r="BM138" i="63"/>
  <c r="BM136" i="63"/>
  <c r="BM137" i="63"/>
  <c r="OE182" i="63"/>
  <c r="OE181" i="63"/>
  <c r="OE180" i="63"/>
  <c r="NZ182" i="63"/>
  <c r="NZ181" i="63"/>
  <c r="NZ180" i="63"/>
  <c r="JO226" i="63"/>
  <c r="JO227" i="63"/>
  <c r="JO225" i="63"/>
  <c r="FF137" i="63"/>
  <c r="FF138" i="63"/>
  <c r="FF136" i="63"/>
  <c r="EA271" i="63"/>
  <c r="EA272" i="63"/>
  <c r="EA270" i="63"/>
  <c r="BB138" i="63"/>
  <c r="BB137" i="63"/>
  <c r="BB136" i="63"/>
  <c r="EN227" i="63"/>
  <c r="EN225" i="63"/>
  <c r="EN226" i="63"/>
  <c r="QV138" i="63"/>
  <c r="QV136" i="63"/>
  <c r="QV137" i="63"/>
  <c r="KD271" i="63"/>
  <c r="KD272" i="63"/>
  <c r="KD270" i="63"/>
  <c r="GL181" i="63"/>
  <c r="GL182" i="63"/>
  <c r="GL180" i="63"/>
  <c r="OY227" i="63"/>
  <c r="OY225" i="63"/>
  <c r="OY226" i="63"/>
  <c r="HW180" i="63"/>
  <c r="HW182" i="63"/>
  <c r="HW181" i="63"/>
  <c r="AU136" i="63"/>
  <c r="AU138" i="63"/>
  <c r="AU137" i="63"/>
  <c r="AI98" i="63"/>
  <c r="AI97" i="63"/>
  <c r="AI96" i="63"/>
  <c r="Z98" i="63"/>
  <c r="Z97" i="63"/>
  <c r="Z96" i="63"/>
  <c r="FP226" i="63"/>
  <c r="FP227" i="63"/>
  <c r="FP225" i="63"/>
  <c r="MK138" i="63"/>
  <c r="MK136" i="63"/>
  <c r="MK137" i="63"/>
  <c r="FH272" i="63"/>
  <c r="FH270" i="63"/>
  <c r="FH271" i="63"/>
  <c r="MG182" i="63"/>
  <c r="MG180" i="63"/>
  <c r="MG181" i="63"/>
  <c r="OL137" i="63"/>
  <c r="OL138" i="63"/>
  <c r="OL136" i="63"/>
  <c r="B227" i="63"/>
  <c r="B226" i="63"/>
  <c r="B225" i="63"/>
  <c r="AW138" i="63"/>
  <c r="AW137" i="63"/>
  <c r="AW136" i="63"/>
  <c r="NS180" i="63"/>
  <c r="NS182" i="63"/>
  <c r="NS181" i="63"/>
  <c r="LN182" i="63"/>
  <c r="LN181" i="63"/>
  <c r="LN180" i="63"/>
  <c r="JD225" i="63"/>
  <c r="JD227" i="63"/>
  <c r="JD226" i="63"/>
  <c r="DZ137" i="63"/>
  <c r="DZ138" i="63"/>
  <c r="DZ136" i="63"/>
  <c r="DW270" i="63"/>
  <c r="DW271" i="63"/>
  <c r="DW272" i="63"/>
  <c r="AL138" i="63"/>
  <c r="AL136" i="63"/>
  <c r="AL137" i="63"/>
  <c r="EI226" i="63"/>
  <c r="EI227" i="63"/>
  <c r="EI225" i="63"/>
  <c r="QQ137" i="63"/>
  <c r="QQ136" i="63"/>
  <c r="QQ138" i="63"/>
  <c r="JZ270" i="63"/>
  <c r="JZ272" i="63"/>
  <c r="JZ271" i="63"/>
  <c r="FV181" i="63"/>
  <c r="FV182" i="63"/>
  <c r="FV180" i="63"/>
  <c r="OS227" i="63"/>
  <c r="OS225" i="63"/>
  <c r="OS226" i="63"/>
  <c r="HQ182" i="63"/>
  <c r="HQ181" i="63"/>
  <c r="HQ180" i="63"/>
  <c r="AO138" i="63"/>
  <c r="AO137" i="63"/>
  <c r="AO136" i="63"/>
  <c r="AE97" i="63"/>
  <c r="AE98" i="63"/>
  <c r="AE96" i="63"/>
  <c r="V98" i="63"/>
  <c r="V97" i="63"/>
  <c r="V96" i="63"/>
  <c r="BV182" i="63"/>
  <c r="BV180" i="63"/>
  <c r="BV181" i="63"/>
  <c r="BE272" i="63"/>
  <c r="BE270" i="63"/>
  <c r="BE271" i="63"/>
  <c r="PG227" i="63"/>
  <c r="PG226" i="63"/>
  <c r="PG225" i="63"/>
  <c r="OF136" i="63"/>
  <c r="OF138" i="63"/>
  <c r="OF137" i="63"/>
  <c r="BN225" i="63"/>
  <c r="BN227" i="63"/>
  <c r="BN226" i="63"/>
  <c r="BY226" i="63"/>
  <c r="BY225" i="63"/>
  <c r="BY227" i="63"/>
  <c r="BU180" i="63"/>
  <c r="BU181" i="63"/>
  <c r="BU182" i="63"/>
  <c r="CW272" i="63"/>
  <c r="CW270" i="63"/>
  <c r="CW271" i="63"/>
  <c r="T96" i="63"/>
  <c r="T97" i="63"/>
  <c r="T98" i="63"/>
  <c r="OW225" i="63"/>
  <c r="OW226" i="63"/>
  <c r="OW227" i="63"/>
  <c r="HU182" i="63"/>
  <c r="HU181" i="63"/>
  <c r="HU180" i="63"/>
  <c r="AS136" i="63"/>
  <c r="AS137" i="63"/>
  <c r="AS138" i="63"/>
  <c r="PW272" i="63"/>
  <c r="PW271" i="63"/>
  <c r="PW270" i="63"/>
  <c r="GA270" i="63"/>
  <c r="GA272" i="63"/>
  <c r="GA271" i="63"/>
  <c r="KH226" i="63"/>
  <c r="KH225" i="63"/>
  <c r="KH227" i="63"/>
  <c r="JB138" i="63"/>
  <c r="JB137" i="63"/>
  <c r="JB136" i="63"/>
  <c r="DP97" i="63"/>
  <c r="DP96" i="63"/>
  <c r="DP98" i="63"/>
  <c r="HE227" i="63"/>
  <c r="HE225" i="63"/>
  <c r="HE226" i="63"/>
  <c r="NG182" i="63"/>
  <c r="NG181" i="63"/>
  <c r="NG180" i="63"/>
  <c r="AC182" i="63"/>
  <c r="AC180" i="63"/>
  <c r="AC181" i="63"/>
  <c r="GJ138" i="63"/>
  <c r="GJ137" i="63"/>
  <c r="GJ136" i="63"/>
  <c r="MD270" i="63"/>
  <c r="MD272" i="63"/>
  <c r="MD271" i="63"/>
  <c r="CH270" i="63"/>
  <c r="CH272" i="63"/>
  <c r="CH271" i="63"/>
  <c r="OL181" i="63"/>
  <c r="OL182" i="63"/>
  <c r="OL180" i="63"/>
  <c r="QK97" i="63"/>
  <c r="QK96" i="63"/>
  <c r="QK98" i="63"/>
  <c r="PZ271" i="63"/>
  <c r="PZ272" i="63"/>
  <c r="PZ270" i="63"/>
  <c r="EM227" i="63"/>
  <c r="EM225" i="63"/>
  <c r="EM226" i="63"/>
  <c r="KN181" i="63"/>
  <c r="KN182" i="63"/>
  <c r="KN180" i="63"/>
  <c r="QO138" i="63"/>
  <c r="QO137" i="63"/>
  <c r="QO136" i="63"/>
  <c r="DL137" i="63"/>
  <c r="DL138" i="63"/>
  <c r="DL136" i="63"/>
  <c r="ME97" i="63"/>
  <c r="ME98" i="63"/>
  <c r="ME96" i="63"/>
  <c r="CI96" i="63"/>
  <c r="CI97" i="63"/>
  <c r="CI98" i="63"/>
  <c r="LV98" i="63"/>
  <c r="LV96" i="63"/>
  <c r="LV97" i="63"/>
  <c r="BZ98" i="63"/>
  <c r="BZ97" i="63"/>
  <c r="BZ96" i="63"/>
  <c r="JI226" i="63"/>
  <c r="JI225" i="63"/>
  <c r="JI227" i="63"/>
  <c r="OA138" i="63"/>
  <c r="OA136" i="63"/>
  <c r="OA137" i="63"/>
  <c r="KU136" i="63"/>
  <c r="KU138" i="63"/>
  <c r="KU137" i="63"/>
  <c r="LQ181" i="63"/>
  <c r="LQ182" i="63"/>
  <c r="LQ180" i="63"/>
  <c r="CR271" i="63"/>
  <c r="CR272" i="63"/>
  <c r="CR270" i="63"/>
  <c r="OA226" i="63"/>
  <c r="OA225" i="63"/>
  <c r="OA227" i="63"/>
  <c r="HL138" i="63"/>
  <c r="HL137" i="63"/>
  <c r="HL136" i="63"/>
  <c r="RQ271" i="63"/>
  <c r="RQ270" i="63"/>
  <c r="RQ272" i="63"/>
  <c r="NH98" i="63"/>
  <c r="NH96" i="63"/>
  <c r="NH97" i="63"/>
  <c r="JZ225" i="63"/>
  <c r="JZ227" i="63"/>
  <c r="JZ226" i="63"/>
  <c r="QV180" i="63"/>
  <c r="QV181" i="63"/>
  <c r="QV182" i="63"/>
  <c r="JT136" i="63"/>
  <c r="JT137" i="63"/>
  <c r="JT138" i="63"/>
  <c r="DY97" i="63"/>
  <c r="DY96" i="63"/>
  <c r="DY98" i="63"/>
  <c r="JK272" i="63"/>
  <c r="JK271" i="63"/>
  <c r="JK270" i="63"/>
  <c r="O272" i="63"/>
  <c r="O270" i="63"/>
  <c r="O271" i="63"/>
  <c r="DV180" i="63"/>
  <c r="DV182" i="63"/>
  <c r="DV181" i="63"/>
  <c r="KJ96" i="63"/>
  <c r="KJ98" i="63"/>
  <c r="KJ97" i="63"/>
  <c r="LS226" i="63"/>
  <c r="LS227" i="63"/>
  <c r="LS225" i="63"/>
  <c r="RT182" i="63"/>
  <c r="RT181" i="63"/>
  <c r="RT180" i="63"/>
  <c r="EQ180" i="63"/>
  <c r="EQ182" i="63"/>
  <c r="EQ181" i="63"/>
  <c r="KW137" i="63"/>
  <c r="KW138" i="63"/>
  <c r="KW136" i="63"/>
  <c r="PR272" i="63"/>
  <c r="PR270" i="63"/>
  <c r="PR271" i="63"/>
  <c r="FR272" i="63"/>
  <c r="FR271" i="63"/>
  <c r="FR270" i="63"/>
  <c r="IP225" i="63"/>
  <c r="IP226" i="63"/>
  <c r="IP227" i="63"/>
  <c r="HZ137" i="63"/>
  <c r="HZ138" i="63"/>
  <c r="HZ136" i="63"/>
  <c r="DM98" i="63"/>
  <c r="DM96" i="63"/>
  <c r="DM97" i="63"/>
  <c r="IZ227" i="63"/>
  <c r="IZ226" i="63"/>
  <c r="IZ225" i="63"/>
  <c r="PA180" i="63"/>
  <c r="PA181" i="63"/>
  <c r="PA182" i="63"/>
  <c r="BX180" i="63"/>
  <c r="BX181" i="63"/>
  <c r="BX182" i="63"/>
  <c r="HY137" i="63"/>
  <c r="HY136" i="63"/>
  <c r="HY138" i="63"/>
  <c r="PO96" i="63"/>
  <c r="PO98" i="63"/>
  <c r="PO97" i="63"/>
  <c r="FS97" i="63"/>
  <c r="FS98" i="63"/>
  <c r="FS96" i="63"/>
  <c r="PF96" i="63"/>
  <c r="PF98" i="63"/>
  <c r="PF97" i="63"/>
  <c r="FJ96" i="63"/>
  <c r="FJ98" i="63"/>
  <c r="FJ97" i="63"/>
  <c r="FL136" i="63"/>
  <c r="FL137" i="63"/>
  <c r="FL138" i="63"/>
  <c r="OC272" i="63"/>
  <c r="OC270" i="63"/>
  <c r="OC271" i="63"/>
  <c r="NX181" i="63"/>
  <c r="NX180" i="63"/>
  <c r="NX182" i="63"/>
  <c r="EV225" i="63"/>
  <c r="EV226" i="63"/>
  <c r="EV227" i="63"/>
  <c r="BX98" i="63"/>
  <c r="BX97" i="63"/>
  <c r="BX96" i="63"/>
  <c r="LZ137" i="63"/>
  <c r="LZ136" i="63"/>
  <c r="LZ138" i="63"/>
  <c r="KW182" i="63"/>
  <c r="KW180" i="63"/>
  <c r="KW181" i="63"/>
  <c r="FB138" i="63"/>
  <c r="FB136" i="63"/>
  <c r="FB137" i="63"/>
  <c r="QT138" i="63"/>
  <c r="QT137" i="63"/>
  <c r="QT136" i="63"/>
  <c r="IS272" i="63"/>
  <c r="IS271" i="63"/>
  <c r="IS270" i="63"/>
  <c r="HC226" i="63"/>
  <c r="HC227" i="63"/>
  <c r="HC225" i="63"/>
  <c r="AA181" i="63"/>
  <c r="AA182" i="63"/>
  <c r="AA180" i="63"/>
  <c r="SC96" i="63"/>
  <c r="SC97" i="63"/>
  <c r="SC98" i="63"/>
  <c r="MY271" i="63"/>
  <c r="MY272" i="63"/>
  <c r="MY270" i="63"/>
  <c r="DC271" i="63"/>
  <c r="DC270" i="63"/>
  <c r="DC272" i="63"/>
  <c r="RZ182" i="63"/>
  <c r="RZ181" i="63"/>
  <c r="RZ180" i="63"/>
  <c r="RL96" i="63"/>
  <c r="RL97" i="63"/>
  <c r="RL98" i="63"/>
  <c r="QK227" i="63"/>
  <c r="QK226" i="63"/>
  <c r="QK225" i="63"/>
  <c r="DH227" i="63"/>
  <c r="DH225" i="63"/>
  <c r="DH226" i="63"/>
  <c r="JI182" i="63"/>
  <c r="JI181" i="63"/>
  <c r="JI180" i="63"/>
  <c r="PP138" i="63"/>
  <c r="PP137" i="63"/>
  <c r="PP136" i="63"/>
  <c r="CM138" i="63"/>
  <c r="CM136" i="63"/>
  <c r="CM137" i="63"/>
  <c r="JF271" i="63"/>
  <c r="JF272" i="63"/>
  <c r="JF270" i="63"/>
  <c r="J271" i="63"/>
  <c r="J270" i="63"/>
  <c r="J272" i="63"/>
  <c r="CT181" i="63"/>
  <c r="CT182" i="63"/>
  <c r="CT180" i="63"/>
  <c r="KO97" i="63"/>
  <c r="KO98" i="63"/>
  <c r="KO96" i="63"/>
  <c r="NS227" i="63"/>
  <c r="NS225" i="63"/>
  <c r="NS226" i="63"/>
  <c r="AO227" i="63"/>
  <c r="AO226" i="63"/>
  <c r="AO225" i="63"/>
  <c r="GQ180" i="63"/>
  <c r="GQ182" i="63"/>
  <c r="GQ181" i="63"/>
  <c r="MR137" i="63"/>
  <c r="MR136" i="63"/>
  <c r="MR138" i="63"/>
  <c r="V138" i="63"/>
  <c r="V137" i="63"/>
  <c r="V136" i="63"/>
  <c r="JG98" i="63"/>
  <c r="JG97" i="63"/>
  <c r="JG96" i="63"/>
  <c r="K98" i="63"/>
  <c r="K97" i="63"/>
  <c r="K96" i="63"/>
  <c r="IX98" i="63"/>
  <c r="IX97" i="63"/>
  <c r="IX96" i="63"/>
  <c r="GT181" i="63"/>
  <c r="GT182" i="63"/>
  <c r="GT180" i="63"/>
  <c r="MW272" i="63"/>
  <c r="MW271" i="63"/>
  <c r="MW270" i="63"/>
  <c r="Y97" i="63"/>
  <c r="Y96" i="63"/>
  <c r="Y98" i="63"/>
  <c r="U182" i="63"/>
  <c r="U180" i="63"/>
  <c r="U181" i="63"/>
  <c r="GX227" i="63"/>
  <c r="GX225" i="63"/>
  <c r="GX226" i="63"/>
  <c r="EE225" i="63"/>
  <c r="EE227" i="63"/>
  <c r="EE226" i="63"/>
  <c r="DX180" i="63"/>
  <c r="DX181" i="63"/>
  <c r="DX182" i="63"/>
  <c r="FQ272" i="63"/>
  <c r="FQ270" i="63"/>
  <c r="FQ271" i="63"/>
  <c r="CF98" i="63"/>
  <c r="CF97" i="63"/>
  <c r="CF96" i="63"/>
  <c r="QN225" i="63"/>
  <c r="QN227" i="63"/>
  <c r="QN226" i="63"/>
  <c r="JL180" i="63"/>
  <c r="JL181" i="63"/>
  <c r="JL182" i="63"/>
  <c r="CJ136" i="63"/>
  <c r="CJ137" i="63"/>
  <c r="CJ138" i="63"/>
  <c r="QM270" i="63"/>
  <c r="QM271" i="63"/>
  <c r="QM272" i="63"/>
  <c r="GQ270" i="63"/>
  <c r="GQ272" i="63"/>
  <c r="GQ271" i="63"/>
  <c r="MT227" i="63"/>
  <c r="MT225" i="63"/>
  <c r="MT226" i="63"/>
  <c r="LN138" i="63"/>
  <c r="LN137" i="63"/>
  <c r="LN136" i="63"/>
  <c r="EV97" i="63"/>
  <c r="EV96" i="63"/>
  <c r="EV98" i="63"/>
  <c r="IA226" i="63"/>
  <c r="IA227" i="63"/>
  <c r="IA225" i="63"/>
  <c r="OB180" i="63"/>
  <c r="OB182" i="63"/>
  <c r="OB181" i="63"/>
  <c r="AY182" i="63"/>
  <c r="AY181" i="63"/>
  <c r="AY180" i="63"/>
  <c r="HE138" i="63"/>
  <c r="HE136" i="63"/>
  <c r="HE137" i="63"/>
  <c r="MT270" i="63"/>
  <c r="MT272" i="63"/>
  <c r="MT271" i="63"/>
  <c r="CX270" i="63"/>
  <c r="CX272" i="63"/>
  <c r="CX271" i="63"/>
  <c r="QX181" i="63"/>
  <c r="QX182" i="63"/>
  <c r="QX180" i="63"/>
  <c r="RQ96" i="63"/>
  <c r="RQ98" i="63"/>
  <c r="RQ97" i="63"/>
  <c r="RB270" i="63"/>
  <c r="RB272" i="63"/>
  <c r="RB271" i="63"/>
  <c r="FH227" i="63"/>
  <c r="FH226" i="63"/>
  <c r="FH225" i="63"/>
  <c r="LI182" i="63"/>
  <c r="LI180" i="63"/>
  <c r="LI181" i="63"/>
  <c r="RK136" i="63"/>
  <c r="RK137" i="63"/>
  <c r="RK138" i="63"/>
  <c r="EG138" i="63"/>
  <c r="EG137" i="63"/>
  <c r="EG136" i="63"/>
  <c r="MU98" i="63"/>
  <c r="MU97" i="63"/>
  <c r="MU96" i="63"/>
  <c r="CY98" i="63"/>
  <c r="CY97" i="63"/>
  <c r="CY96" i="63"/>
  <c r="ML98" i="63"/>
  <c r="ML96" i="63"/>
  <c r="ML97" i="63"/>
  <c r="CP98" i="63"/>
  <c r="CP96" i="63"/>
  <c r="CP97" i="63"/>
  <c r="LW136" i="63"/>
  <c r="LW138" i="63"/>
  <c r="LW137" i="63"/>
  <c r="JI96" i="63"/>
  <c r="JI98" i="63"/>
  <c r="JI97" i="63"/>
  <c r="PP225" i="63"/>
  <c r="PP226" i="63"/>
  <c r="PP227" i="63"/>
  <c r="NP270" i="63"/>
  <c r="NP272" i="63"/>
  <c r="NP271" i="63"/>
  <c r="IS227" i="63"/>
  <c r="IS225" i="63"/>
  <c r="IS226" i="63"/>
  <c r="T226" i="63"/>
  <c r="T225" i="63"/>
  <c r="T227" i="63"/>
  <c r="KE182" i="63"/>
  <c r="KE180" i="63"/>
  <c r="KE181" i="63"/>
  <c r="HL98" i="63"/>
  <c r="HL97" i="63"/>
  <c r="HL96" i="63"/>
  <c r="EF270" i="63"/>
  <c r="EF271" i="63"/>
  <c r="EF272" i="63"/>
  <c r="HL181" i="63"/>
  <c r="HL182" i="63"/>
  <c r="HL180" i="63"/>
  <c r="RO271" i="63"/>
  <c r="RO270" i="63"/>
  <c r="RO272" i="63"/>
  <c r="C225" i="63"/>
  <c r="C227" i="63"/>
  <c r="C226" i="63"/>
  <c r="EY270" i="63"/>
  <c r="EY272" i="63"/>
  <c r="EY271" i="63"/>
  <c r="CA138" i="63"/>
  <c r="CA137" i="63"/>
  <c r="CA136" i="63"/>
  <c r="IO181" i="63"/>
  <c r="IO180" i="63"/>
  <c r="IO182" i="63"/>
  <c r="CM226" i="63"/>
  <c r="CM225" i="63"/>
  <c r="CM227" i="63"/>
  <c r="P270" i="63"/>
  <c r="P271" i="63"/>
  <c r="P272" i="63"/>
  <c r="JO138" i="63"/>
  <c r="JO137" i="63"/>
  <c r="JO136" i="63"/>
  <c r="GD270" i="63"/>
  <c r="GD271" i="63"/>
  <c r="GD272" i="63"/>
  <c r="LO225" i="63"/>
  <c r="LO226" i="63"/>
  <c r="LO227" i="63"/>
  <c r="EY182" i="63"/>
  <c r="EY181" i="63"/>
  <c r="EY180" i="63"/>
  <c r="DA227" i="63"/>
  <c r="DA226" i="63"/>
  <c r="DA225" i="63"/>
  <c r="CU226" i="63"/>
  <c r="CU227" i="63"/>
  <c r="CU225" i="63"/>
  <c r="DT225" i="63"/>
  <c r="DT227" i="63"/>
  <c r="DT226" i="63"/>
  <c r="E180" i="63"/>
  <c r="E181" i="63"/>
  <c r="E182" i="63"/>
  <c r="IY180" i="63"/>
  <c r="IY181" i="63"/>
  <c r="IY182" i="63"/>
  <c r="AE225" i="63"/>
  <c r="AE226" i="63"/>
  <c r="AE227" i="63"/>
  <c r="EO272" i="63"/>
  <c r="EO271" i="63"/>
  <c r="EO270" i="63"/>
  <c r="JJ227" i="63"/>
  <c r="JJ225" i="63"/>
  <c r="JJ226" i="63"/>
  <c r="OG270" i="63"/>
  <c r="OG271" i="63"/>
  <c r="OG272" i="63"/>
  <c r="AT180" i="63"/>
  <c r="AT181" i="63"/>
  <c r="AT182" i="63"/>
  <c r="FN227" i="63"/>
  <c r="FN226" i="63"/>
  <c r="FN225" i="63"/>
  <c r="EY98" i="63"/>
  <c r="EY97" i="63"/>
  <c r="EY96" i="63"/>
  <c r="JD137" i="63"/>
  <c r="JD136" i="63"/>
  <c r="JD138" i="63"/>
  <c r="FM180" i="63"/>
  <c r="FM181" i="63"/>
  <c r="FM182" i="63"/>
  <c r="FG136" i="63"/>
  <c r="FG138" i="63"/>
  <c r="FG137" i="63"/>
  <c r="CJ180" i="63"/>
  <c r="CJ181" i="63"/>
  <c r="CJ182" i="63"/>
  <c r="MU182" i="63"/>
  <c r="MU181" i="63"/>
  <c r="MU180" i="63"/>
  <c r="AV270" i="63"/>
  <c r="AV271" i="63"/>
  <c r="AV272" i="63"/>
  <c r="CJ225" i="63"/>
  <c r="CJ227" i="63"/>
  <c r="CJ226" i="63"/>
  <c r="JA272" i="63"/>
  <c r="JA271" i="63"/>
  <c r="JA270" i="63"/>
  <c r="OP138" i="63"/>
  <c r="OP136" i="63"/>
  <c r="OP137" i="63"/>
  <c r="AP226" i="63"/>
  <c r="AP225" i="63"/>
  <c r="AP227" i="63"/>
  <c r="DS98" i="63"/>
  <c r="DS97" i="63"/>
  <c r="DS96" i="63"/>
  <c r="NU272" i="63"/>
  <c r="NU271" i="63"/>
  <c r="NU270" i="63"/>
  <c r="HT271" i="63"/>
  <c r="HT272" i="63"/>
  <c r="HT270" i="63"/>
  <c r="PP272" i="63"/>
  <c r="PP271" i="63"/>
  <c r="PP270" i="63"/>
  <c r="NK138" i="63"/>
  <c r="NK137" i="63"/>
  <c r="NK136" i="63"/>
  <c r="JY271" i="63"/>
  <c r="JY270" i="63"/>
  <c r="JY272" i="63"/>
  <c r="NG272" i="63"/>
  <c r="NG270" i="63"/>
  <c r="NG271" i="63"/>
  <c r="QV226" i="63"/>
  <c r="QV227" i="63"/>
  <c r="QV225" i="63"/>
  <c r="CW137" i="63"/>
  <c r="CW138" i="63"/>
  <c r="CW136" i="63"/>
  <c r="LE98" i="63"/>
  <c r="LE97" i="63"/>
  <c r="LE96" i="63"/>
  <c r="NC137" i="63"/>
  <c r="NC136" i="63"/>
  <c r="NC138" i="63"/>
  <c r="JF98" i="63"/>
  <c r="JF97" i="63"/>
  <c r="JF96" i="63"/>
  <c r="KT137" i="63"/>
  <c r="KT138" i="63"/>
  <c r="KT136" i="63"/>
  <c r="NX271" i="63"/>
  <c r="NX270" i="63"/>
  <c r="NX272" i="63"/>
  <c r="DR181" i="63"/>
  <c r="DR180" i="63"/>
  <c r="DR182" i="63"/>
  <c r="BZ227" i="63"/>
  <c r="BZ226" i="63"/>
  <c r="BZ225" i="63"/>
  <c r="AJ97" i="63"/>
  <c r="AJ98" i="63"/>
  <c r="AJ96" i="63"/>
  <c r="QA271" i="63"/>
  <c r="QA270" i="63"/>
  <c r="QA272" i="63"/>
  <c r="DX98" i="63"/>
  <c r="DX96" i="63"/>
  <c r="DX97" i="63"/>
  <c r="GO138" i="63"/>
  <c r="GO136" i="63"/>
  <c r="GO137" i="63"/>
  <c r="QS96" i="63"/>
  <c r="QS97" i="63"/>
  <c r="QS98" i="63"/>
  <c r="QU137" i="63"/>
  <c r="QU138" i="63"/>
  <c r="QU136" i="63"/>
  <c r="LZ97" i="63"/>
  <c r="LZ96" i="63"/>
  <c r="LZ98" i="63"/>
  <c r="HQ138" i="63"/>
  <c r="HQ137" i="63"/>
  <c r="HQ136" i="63"/>
  <c r="MZ271" i="63"/>
  <c r="MZ270" i="63"/>
  <c r="MZ272" i="63"/>
  <c r="O182" i="63"/>
  <c r="O180" i="63"/>
  <c r="O181" i="63"/>
  <c r="AX225" i="63"/>
  <c r="AX227" i="63"/>
  <c r="AX226" i="63"/>
  <c r="D96" i="63"/>
  <c r="D98" i="63"/>
  <c r="D97" i="63"/>
  <c r="PS270" i="63"/>
  <c r="PS271" i="63"/>
  <c r="PS272" i="63"/>
  <c r="DH97" i="63"/>
  <c r="DH96" i="63"/>
  <c r="DH98" i="63"/>
  <c r="GE138" i="63"/>
  <c r="GE136" i="63"/>
  <c r="GE137" i="63"/>
  <c r="QC96" i="63"/>
  <c r="QC98" i="63"/>
  <c r="QC97" i="63"/>
  <c r="QJ137" i="63"/>
  <c r="QJ138" i="63"/>
  <c r="QJ136" i="63"/>
  <c r="LR96" i="63"/>
  <c r="LR97" i="63"/>
  <c r="LR98" i="63"/>
  <c r="DI138" i="63"/>
  <c r="DI137" i="63"/>
  <c r="DI136" i="63"/>
  <c r="MN270" i="63"/>
  <c r="MN271" i="63"/>
  <c r="MN272" i="63"/>
  <c r="GV138" i="63"/>
  <c r="GV137" i="63"/>
  <c r="GV136" i="63"/>
  <c r="KX180" i="63"/>
  <c r="KX182" i="63"/>
  <c r="KX181" i="63"/>
  <c r="QS271" i="63"/>
  <c r="QS272" i="63"/>
  <c r="QS270" i="63"/>
  <c r="PC272" i="63"/>
  <c r="PC271" i="63"/>
  <c r="PC270" i="63"/>
  <c r="CB98" i="63"/>
  <c r="CB97" i="63"/>
  <c r="CB96" i="63"/>
  <c r="FI137" i="63"/>
  <c r="FI138" i="63"/>
  <c r="FI136" i="63"/>
  <c r="OW97" i="63"/>
  <c r="OW96" i="63"/>
  <c r="OW98" i="63"/>
  <c r="PO137" i="63"/>
  <c r="PO136" i="63"/>
  <c r="PO138" i="63"/>
  <c r="LB97" i="63"/>
  <c r="LB96" i="63"/>
  <c r="LB98" i="63"/>
  <c r="BM271" i="63"/>
  <c r="BM270" i="63"/>
  <c r="BM272" i="63"/>
  <c r="HH227" i="63"/>
  <c r="HH225" i="63"/>
  <c r="HH226" i="63"/>
  <c r="HN137" i="63"/>
  <c r="HN136" i="63"/>
  <c r="HN138" i="63"/>
  <c r="IW226" i="63"/>
  <c r="IW227" i="63"/>
  <c r="IW225" i="63"/>
  <c r="DI226" i="63"/>
  <c r="DI225" i="63"/>
  <c r="DI227" i="63"/>
  <c r="RP271" i="63"/>
  <c r="RP272" i="63"/>
  <c r="RP270" i="63"/>
  <c r="ET182" i="63"/>
  <c r="ET181" i="63"/>
  <c r="ET180" i="63"/>
  <c r="HL226" i="63"/>
  <c r="HL225" i="63"/>
  <c r="HL227" i="63"/>
  <c r="JQ272" i="63"/>
  <c r="JQ270" i="63"/>
  <c r="JQ271" i="63"/>
  <c r="HV182" i="63"/>
  <c r="HV181" i="63"/>
  <c r="HV180" i="63"/>
  <c r="EV136" i="63"/>
  <c r="EV137" i="63"/>
  <c r="EV138" i="63"/>
  <c r="HO270" i="63"/>
  <c r="HO271" i="63"/>
  <c r="HO272" i="63"/>
  <c r="PF138" i="63"/>
  <c r="PF136" i="63"/>
  <c r="PF137" i="63"/>
  <c r="JG226" i="63"/>
  <c r="JG227" i="63"/>
  <c r="JG225" i="63"/>
  <c r="CE182" i="63"/>
  <c r="CE181" i="63"/>
  <c r="CE180" i="63"/>
  <c r="NR270" i="63"/>
  <c r="NR272" i="63"/>
  <c r="NR271" i="63"/>
  <c r="BF227" i="63"/>
  <c r="BF226" i="63"/>
  <c r="BF225" i="63"/>
  <c r="U97" i="63"/>
  <c r="U96" i="63"/>
  <c r="U98" i="63"/>
  <c r="MO182" i="63"/>
  <c r="MO181" i="63"/>
  <c r="MO180" i="63"/>
  <c r="FM138" i="63"/>
  <c r="FM137" i="63"/>
  <c r="FM136" i="63"/>
  <c r="DW98" i="63"/>
  <c r="DW96" i="63"/>
  <c r="DW97" i="63"/>
  <c r="DN96" i="63"/>
  <c r="DN97" i="63"/>
  <c r="DN98" i="63"/>
  <c r="IY225" i="63"/>
  <c r="IY227" i="63"/>
  <c r="IY226" i="63"/>
  <c r="RJ136" i="63"/>
  <c r="RJ138" i="63"/>
  <c r="RJ137" i="63"/>
  <c r="HL272" i="63"/>
  <c r="HL270" i="63"/>
  <c r="HL271" i="63"/>
  <c r="QQ182" i="63"/>
  <c r="QQ180" i="63"/>
  <c r="QQ181" i="63"/>
  <c r="BW182" i="63"/>
  <c r="BW181" i="63"/>
  <c r="BW180" i="63"/>
  <c r="GB226" i="63"/>
  <c r="GB227" i="63"/>
  <c r="GB225" i="63"/>
  <c r="GA137" i="63"/>
  <c r="GA136" i="63"/>
  <c r="GA138" i="63"/>
  <c r="QJ180" i="63"/>
  <c r="QJ182" i="63"/>
  <c r="QJ181" i="63"/>
  <c r="ML225" i="63"/>
  <c r="ML227" i="63"/>
  <c r="ML226" i="63"/>
  <c r="LE225" i="63"/>
  <c r="LE226" i="63"/>
  <c r="LE227" i="63"/>
  <c r="KD138" i="63"/>
  <c r="KD137" i="63"/>
  <c r="KD136" i="63"/>
  <c r="EQ270" i="63"/>
  <c r="EQ272" i="63"/>
  <c r="EQ271" i="63"/>
  <c r="DN137" i="63"/>
  <c r="DN138" i="63"/>
  <c r="DN136" i="63"/>
  <c r="FI225" i="63"/>
  <c r="FI226" i="63"/>
  <c r="FI227" i="63"/>
  <c r="RQ136" i="63"/>
  <c r="RQ137" i="63"/>
  <c r="RQ138" i="63"/>
  <c r="KT272" i="63"/>
  <c r="KT270" i="63"/>
  <c r="KT271" i="63"/>
  <c r="IX182" i="63"/>
  <c r="IX180" i="63"/>
  <c r="IX181" i="63"/>
  <c r="PT226" i="63"/>
  <c r="PT225" i="63"/>
  <c r="PT227" i="63"/>
  <c r="IR182" i="63"/>
  <c r="IR180" i="63"/>
  <c r="IR181" i="63"/>
  <c r="BP138" i="63"/>
  <c r="BP136" i="63"/>
  <c r="BP137" i="63"/>
  <c r="AY98" i="63"/>
  <c r="AY97" i="63"/>
  <c r="AY96" i="63"/>
  <c r="AP97" i="63"/>
  <c r="AP96" i="63"/>
  <c r="AP98" i="63"/>
  <c r="OD181" i="63"/>
  <c r="OD182" i="63"/>
  <c r="OD180" i="63"/>
  <c r="LT98" i="63"/>
  <c r="LT97" i="63"/>
  <c r="LT96" i="63"/>
  <c r="GQ225" i="63"/>
  <c r="GQ227" i="63"/>
  <c r="GQ226" i="63"/>
  <c r="CA180" i="63"/>
  <c r="CA181" i="63"/>
  <c r="CA182" i="63"/>
  <c r="OF270" i="63"/>
  <c r="OF272" i="63"/>
  <c r="OF271" i="63"/>
  <c r="QW137" i="63"/>
  <c r="QW136" i="63"/>
  <c r="QW138" i="63"/>
  <c r="HY270" i="63"/>
  <c r="HY271" i="63"/>
  <c r="HY272" i="63"/>
  <c r="EB182" i="63"/>
  <c r="EB180" i="63"/>
  <c r="EB181" i="63"/>
  <c r="EL136" i="63"/>
  <c r="EL137" i="63"/>
  <c r="EL138" i="63"/>
  <c r="CZ226" i="63"/>
  <c r="CZ227" i="63"/>
  <c r="CZ225" i="63"/>
  <c r="LY98" i="63"/>
  <c r="LY96" i="63"/>
  <c r="LY97" i="63"/>
  <c r="BO272" i="63"/>
  <c r="BO270" i="63"/>
  <c r="BO271" i="63"/>
  <c r="OJ96" i="63"/>
  <c r="OJ98" i="63"/>
  <c r="OJ97" i="63"/>
  <c r="BG225" i="63"/>
  <c r="BG227" i="63"/>
  <c r="BG226" i="63"/>
  <c r="NO137" i="63"/>
  <c r="NO136" i="63"/>
  <c r="NO138" i="63"/>
  <c r="HR270" i="63"/>
  <c r="HR272" i="63"/>
  <c r="HR271" i="63"/>
  <c r="PZ136" i="63"/>
  <c r="PZ138" i="63"/>
  <c r="PZ137" i="63"/>
  <c r="LQ226" i="63"/>
  <c r="LQ225" i="63"/>
  <c r="LQ227" i="63"/>
  <c r="EO181" i="63"/>
  <c r="EO180" i="63"/>
  <c r="EO182" i="63"/>
  <c r="RO98" i="63"/>
  <c r="RO97" i="63"/>
  <c r="RO96" i="63"/>
  <c r="RF98" i="63"/>
  <c r="RF97" i="63"/>
  <c r="RF96" i="63"/>
  <c r="DQ272" i="63"/>
  <c r="DQ271" i="63"/>
  <c r="DQ270" i="63"/>
  <c r="NI182" i="63"/>
  <c r="NI180" i="63"/>
  <c r="NI181" i="63"/>
  <c r="GS96" i="63"/>
  <c r="GS97" i="63"/>
  <c r="GS98" i="63"/>
  <c r="DZ227" i="63"/>
  <c r="DZ225" i="63"/>
  <c r="DZ226" i="63"/>
  <c r="BB182" i="63"/>
  <c r="BB181" i="63"/>
  <c r="BB180" i="63"/>
  <c r="MV272" i="63"/>
  <c r="MV271" i="63"/>
  <c r="MV270" i="63"/>
  <c r="PL136" i="63"/>
  <c r="PL138" i="63"/>
  <c r="PL137" i="63"/>
  <c r="HP271" i="63"/>
  <c r="HP272" i="63"/>
  <c r="HP270" i="63"/>
  <c r="CF180" i="63"/>
  <c r="CF182" i="63"/>
  <c r="CF181" i="63"/>
  <c r="DF137" i="63"/>
  <c r="DF136" i="63"/>
  <c r="DF138" i="63"/>
  <c r="CO227" i="63"/>
  <c r="CO225" i="63"/>
  <c r="CO226" i="63"/>
  <c r="LI97" i="63"/>
  <c r="LI96" i="63"/>
  <c r="LI98" i="63"/>
  <c r="BK270" i="63"/>
  <c r="BK271" i="63"/>
  <c r="BK272" i="63"/>
  <c r="OB97" i="63"/>
  <c r="OB96" i="63"/>
  <c r="OB98" i="63"/>
  <c r="BA227" i="63"/>
  <c r="BA225" i="63"/>
  <c r="BA226" i="63"/>
  <c r="NI138" i="63"/>
  <c r="NI136" i="63"/>
  <c r="NI137" i="63"/>
  <c r="HN270" i="63"/>
  <c r="HN272" i="63"/>
  <c r="HN271" i="63"/>
  <c r="PJ137" i="63"/>
  <c r="PJ138" i="63"/>
  <c r="PJ136" i="63"/>
  <c r="LL227" i="63"/>
  <c r="LL226" i="63"/>
  <c r="LL225" i="63"/>
  <c r="EJ181" i="63"/>
  <c r="EJ182" i="63"/>
  <c r="EJ180" i="63"/>
  <c r="RK98" i="63"/>
  <c r="RK97" i="63"/>
  <c r="RK96" i="63"/>
  <c r="RB97" i="63"/>
  <c r="RB96" i="63"/>
  <c r="RB98" i="63"/>
  <c r="CR182" i="63"/>
  <c r="CR180" i="63"/>
  <c r="CR181" i="63"/>
  <c r="AX138" i="63"/>
  <c r="AX137" i="63"/>
  <c r="AX136" i="63"/>
  <c r="JM225" i="63"/>
  <c r="JM226" i="63"/>
  <c r="JM227" i="63"/>
  <c r="KY226" i="63"/>
  <c r="KY227" i="63"/>
  <c r="KY225" i="63"/>
  <c r="HM136" i="63"/>
  <c r="HM137" i="63"/>
  <c r="HM138" i="63"/>
  <c r="FY182" i="63"/>
  <c r="FY181" i="63"/>
  <c r="FY180" i="63"/>
  <c r="QZ180" i="63"/>
  <c r="QZ181" i="63"/>
  <c r="QZ182" i="63"/>
  <c r="OX137" i="63"/>
  <c r="OX136" i="63"/>
  <c r="OX138" i="63"/>
  <c r="OX226" i="63"/>
  <c r="OX225" i="63"/>
  <c r="OX227" i="63"/>
  <c r="OW270" i="63"/>
  <c r="OW271" i="63"/>
  <c r="OW272" i="63"/>
  <c r="LP227" i="63"/>
  <c r="LP226" i="63"/>
  <c r="LP225" i="63"/>
  <c r="EN180" i="63"/>
  <c r="EN182" i="63"/>
  <c r="EN181" i="63"/>
  <c r="LJ136" i="63"/>
  <c r="LJ138" i="63"/>
  <c r="LJ137" i="63"/>
  <c r="OQ272" i="63"/>
  <c r="OQ271" i="63"/>
  <c r="OQ270" i="63"/>
  <c r="EU270" i="63"/>
  <c r="EU272" i="63"/>
  <c r="EU271" i="63"/>
  <c r="FJ226" i="63"/>
  <c r="FJ227" i="63"/>
  <c r="FJ225" i="63"/>
  <c r="ED137" i="63"/>
  <c r="ED136" i="63"/>
  <c r="ED138" i="63"/>
  <c r="BD97" i="63"/>
  <c r="BD96" i="63"/>
  <c r="BD98" i="63"/>
  <c r="FO226" i="63"/>
  <c r="FO227" i="63"/>
  <c r="FO225" i="63"/>
  <c r="LP180" i="63"/>
  <c r="LP182" i="63"/>
  <c r="LP181" i="63"/>
  <c r="RW137" i="63"/>
  <c r="RW136" i="63"/>
  <c r="RW138" i="63"/>
  <c r="ES138" i="63"/>
  <c r="ES137" i="63"/>
  <c r="ES136" i="63"/>
  <c r="KX270" i="63"/>
  <c r="KX272" i="63"/>
  <c r="KX271" i="63"/>
  <c r="BB270" i="63"/>
  <c r="BB272" i="63"/>
  <c r="BB271" i="63"/>
  <c r="JN181" i="63"/>
  <c r="JN182" i="63"/>
  <c r="JN180" i="63"/>
  <c r="NY97" i="63"/>
  <c r="NY96" i="63"/>
  <c r="NY98" i="63"/>
  <c r="PY225" i="63"/>
  <c r="PY227" i="63"/>
  <c r="PY226" i="63"/>
  <c r="CV227" i="63"/>
  <c r="CV225" i="63"/>
  <c r="CV226" i="63"/>
  <c r="IW180" i="63"/>
  <c r="IW182" i="63"/>
  <c r="IW181" i="63"/>
  <c r="OY137" i="63"/>
  <c r="OY136" i="63"/>
  <c r="OY138" i="63"/>
  <c r="BU138" i="63"/>
  <c r="BU137" i="63"/>
  <c r="BU136" i="63"/>
  <c r="KY98" i="63"/>
  <c r="KY96" i="63"/>
  <c r="KY97" i="63"/>
  <c r="BC96" i="63"/>
  <c r="BC98" i="63"/>
  <c r="BC97" i="63"/>
  <c r="KP96" i="63"/>
  <c r="KP98" i="63"/>
  <c r="KP97" i="63"/>
  <c r="AT97" i="63"/>
  <c r="AT96" i="63"/>
  <c r="AT98" i="63"/>
  <c r="Q226" i="63"/>
  <c r="Q225" i="63"/>
  <c r="Q227" i="63"/>
  <c r="PA272" i="63"/>
  <c r="PA271" i="63"/>
  <c r="PA270" i="63"/>
  <c r="DJ136" i="63"/>
  <c r="DJ137" i="63"/>
  <c r="DJ138" i="63"/>
  <c r="HE182" i="63"/>
  <c r="HE180" i="63"/>
  <c r="HE181" i="63"/>
  <c r="I270" i="63"/>
  <c r="I271" i="63"/>
  <c r="I272" i="63"/>
  <c r="JS225" i="63"/>
  <c r="JS227" i="63"/>
  <c r="JS226" i="63"/>
  <c r="QB98" i="63"/>
  <c r="QB97" i="63"/>
  <c r="QB96" i="63"/>
  <c r="MC270" i="63"/>
  <c r="MC271" i="63"/>
  <c r="MC272" i="63"/>
  <c r="IJ97" i="63"/>
  <c r="IJ98" i="63"/>
  <c r="IJ96" i="63"/>
  <c r="PF182" i="63"/>
  <c r="PF181" i="63"/>
  <c r="PF180" i="63"/>
  <c r="NO181" i="63"/>
  <c r="NO182" i="63"/>
  <c r="NO180" i="63"/>
  <c r="GM136" i="63"/>
  <c r="GM138" i="63"/>
  <c r="GM137" i="63"/>
  <c r="SE270" i="63"/>
  <c r="SE271" i="63"/>
  <c r="SE272" i="63"/>
  <c r="IE271" i="63"/>
  <c r="IE272" i="63"/>
  <c r="IE270" i="63"/>
  <c r="RO227" i="63"/>
  <c r="RO226" i="63"/>
  <c r="RO225" i="63"/>
  <c r="RR138" i="63"/>
  <c r="RR136" i="63"/>
  <c r="RR137" i="63"/>
  <c r="HX98" i="63"/>
  <c r="HX96" i="63"/>
  <c r="HX97" i="63"/>
  <c r="KB226" i="63"/>
  <c r="KB227" i="63"/>
  <c r="KB225" i="63"/>
  <c r="QC181" i="63"/>
  <c r="QC182" i="63"/>
  <c r="QC180" i="63"/>
  <c r="CZ181" i="63"/>
  <c r="CZ182" i="63"/>
  <c r="CZ180" i="63"/>
  <c r="JG137" i="63"/>
  <c r="JG136" i="63"/>
  <c r="JG138" i="63"/>
  <c r="OH271" i="63"/>
  <c r="OH272" i="63"/>
  <c r="OH270" i="63"/>
  <c r="EL270" i="63"/>
  <c r="EL272" i="63"/>
  <c r="EL271" i="63"/>
  <c r="DR226" i="63"/>
  <c r="DR225" i="63"/>
  <c r="DR227" i="63"/>
  <c r="DB136" i="63"/>
  <c r="DB137" i="63"/>
  <c r="DB138" i="63"/>
  <c r="BA96" i="63"/>
  <c r="BA98" i="63"/>
  <c r="BA97" i="63"/>
  <c r="HI226" i="63"/>
  <c r="HI227" i="63"/>
  <c r="HI225" i="63"/>
  <c r="NK182" i="63"/>
  <c r="NK181" i="63"/>
  <c r="NK180" i="63"/>
  <c r="AG182" i="63"/>
  <c r="AG181" i="63"/>
  <c r="AG180" i="63"/>
  <c r="GI138" i="63"/>
  <c r="GI137" i="63"/>
  <c r="GI136" i="63"/>
  <c r="OI96" i="63"/>
  <c r="OI97" i="63"/>
  <c r="OI98" i="63"/>
  <c r="EM97" i="63"/>
  <c r="EM96" i="63"/>
  <c r="EM98" i="63"/>
  <c r="NZ96" i="63"/>
  <c r="NZ97" i="63"/>
  <c r="NZ98" i="63"/>
  <c r="ED96" i="63"/>
  <c r="ED97" i="63"/>
  <c r="ED98" i="63"/>
  <c r="RM272" i="63"/>
  <c r="RM271" i="63"/>
  <c r="RM270" i="63"/>
  <c r="GZ270" i="63"/>
  <c r="GZ271" i="63"/>
  <c r="GZ272" i="63"/>
  <c r="Y182" i="63"/>
  <c r="Y181" i="63"/>
  <c r="Y180" i="63"/>
  <c r="AM225" i="63"/>
  <c r="AM226" i="63"/>
  <c r="AM227" i="63"/>
  <c r="IV270" i="63"/>
  <c r="IV271" i="63"/>
  <c r="IV272" i="63"/>
  <c r="CE136" i="63"/>
  <c r="CE138" i="63"/>
  <c r="CE137" i="63"/>
  <c r="GN181" i="63"/>
  <c r="GN180" i="63"/>
  <c r="GN182" i="63"/>
  <c r="RX98" i="63"/>
  <c r="RX96" i="63"/>
  <c r="RX97" i="63"/>
  <c r="GX138" i="63"/>
  <c r="GX137" i="63"/>
  <c r="GX136" i="63"/>
  <c r="EC272" i="63"/>
  <c r="EC270" i="63"/>
  <c r="EC271" i="63"/>
  <c r="DU227" i="63"/>
  <c r="DU225" i="63"/>
  <c r="DU226" i="63"/>
  <c r="PX136" i="63"/>
  <c r="PX137" i="63"/>
  <c r="PX138" i="63"/>
  <c r="NE97" i="63"/>
  <c r="NE96" i="63"/>
  <c r="NE98" i="63"/>
  <c r="LS271" i="63"/>
  <c r="LS270" i="63"/>
  <c r="LS272" i="63"/>
  <c r="BW271" i="63"/>
  <c r="BW270" i="63"/>
  <c r="BW272" i="63"/>
  <c r="NB182" i="63"/>
  <c r="NB180" i="63"/>
  <c r="NB181" i="63"/>
  <c r="OZ96" i="63"/>
  <c r="OZ98" i="63"/>
  <c r="OZ97" i="63"/>
  <c r="OU226" i="63"/>
  <c r="OU227" i="63"/>
  <c r="OU225" i="63"/>
  <c r="BQ227" i="63"/>
  <c r="BQ225" i="63"/>
  <c r="BQ226" i="63"/>
  <c r="HS182" i="63"/>
  <c r="HS181" i="63"/>
  <c r="HS180" i="63"/>
  <c r="NY138" i="63"/>
  <c r="NY136" i="63"/>
  <c r="NY137" i="63"/>
  <c r="AV138" i="63"/>
  <c r="AV137" i="63"/>
  <c r="AV136" i="63"/>
  <c r="HZ271" i="63"/>
  <c r="HZ272" i="63"/>
  <c r="HZ270" i="63"/>
  <c r="RJ225" i="63"/>
  <c r="RJ227" i="63"/>
  <c r="RJ226" i="63"/>
  <c r="RF137" i="63"/>
  <c r="RF138" i="63"/>
  <c r="RF136" i="63"/>
  <c r="IC97" i="63"/>
  <c r="IC96" i="63"/>
  <c r="IC98" i="63"/>
  <c r="MB227" i="63"/>
  <c r="MB226" i="63"/>
  <c r="MB225" i="63"/>
  <c r="SC182" i="63"/>
  <c r="SC180" i="63"/>
  <c r="SC181" i="63"/>
  <c r="EZ181" i="63"/>
  <c r="EZ182" i="63"/>
  <c r="EZ180" i="63"/>
  <c r="LA138" i="63"/>
  <c r="LA136" i="63"/>
  <c r="LA137" i="63"/>
  <c r="RW98" i="63"/>
  <c r="RW97" i="63"/>
  <c r="RW96" i="63"/>
  <c r="IA98" i="63"/>
  <c r="IA96" i="63"/>
  <c r="IA97" i="63"/>
  <c r="RN98" i="63"/>
  <c r="RN96" i="63"/>
  <c r="RN97" i="63"/>
  <c r="HR98" i="63"/>
  <c r="HR96" i="63"/>
  <c r="HR97" i="63"/>
  <c r="IL181" i="63"/>
  <c r="IL182" i="63"/>
  <c r="IL180" i="63"/>
  <c r="II138" i="63"/>
  <c r="II136" i="63"/>
  <c r="II137" i="63"/>
  <c r="OV225" i="63"/>
  <c r="OV226" i="63"/>
  <c r="OV227" i="63"/>
  <c r="NA225" i="63"/>
  <c r="NA226" i="63"/>
  <c r="NA227" i="63"/>
  <c r="KN136" i="63"/>
  <c r="KN137" i="63"/>
  <c r="KN138" i="63"/>
  <c r="OT182" i="63"/>
  <c r="OT180" i="63"/>
  <c r="OT181" i="63"/>
  <c r="W227" i="63"/>
  <c r="W225" i="63"/>
  <c r="W226" i="63"/>
  <c r="RS137" i="63"/>
  <c r="RS138" i="63"/>
  <c r="RS136" i="63"/>
  <c r="AK270" i="63"/>
  <c r="AK272" i="63"/>
  <c r="AK271" i="63"/>
  <c r="RI270" i="63"/>
  <c r="RI271" i="63"/>
  <c r="RI272" i="63"/>
  <c r="NG227" i="63"/>
  <c r="NG226" i="63"/>
  <c r="NG225" i="63"/>
  <c r="GE180" i="63"/>
  <c r="GE182" i="63"/>
  <c r="GE181" i="63"/>
  <c r="QH138" i="63"/>
  <c r="QH137" i="63"/>
  <c r="QH136" i="63"/>
  <c r="PG271" i="63"/>
  <c r="PG272" i="63"/>
  <c r="PG270" i="63"/>
  <c r="FK272" i="63"/>
  <c r="FK270" i="63"/>
  <c r="FK271" i="63"/>
  <c r="HV225" i="63"/>
  <c r="HV226" i="63"/>
  <c r="HV227" i="63"/>
  <c r="GP137" i="63"/>
  <c r="GP138" i="63"/>
  <c r="GP136" i="63"/>
  <c r="CJ96" i="63"/>
  <c r="CJ98" i="63"/>
  <c r="CJ97" i="63"/>
  <c r="GJ225" i="63"/>
  <c r="GJ227" i="63"/>
  <c r="GJ226" i="63"/>
  <c r="MK180" i="63"/>
  <c r="MK181" i="63"/>
  <c r="MK182" i="63"/>
  <c r="H182" i="63"/>
  <c r="H180" i="63"/>
  <c r="H181" i="63"/>
  <c r="FO136" i="63"/>
  <c r="FO138" i="63"/>
  <c r="FO137" i="63"/>
  <c r="LN272" i="63"/>
  <c r="LN270" i="63"/>
  <c r="LN271" i="63"/>
  <c r="BR272" i="63"/>
  <c r="BR271" i="63"/>
  <c r="BR270" i="63"/>
  <c r="LZ182" i="63"/>
  <c r="LZ181" i="63"/>
  <c r="LZ180" i="63"/>
  <c r="PE98" i="63"/>
  <c r="PE97" i="63"/>
  <c r="PE96" i="63"/>
  <c r="QU225" i="63"/>
  <c r="QU227" i="63"/>
  <c r="QU226" i="63"/>
  <c r="DQ226" i="63"/>
  <c r="DQ225" i="63"/>
  <c r="DQ227" i="63"/>
  <c r="JS182" i="63"/>
  <c r="JS180" i="63"/>
  <c r="JS181" i="63"/>
  <c r="PT136" i="63"/>
  <c r="PT138" i="63"/>
  <c r="PT137" i="63"/>
  <c r="CQ137" i="63"/>
  <c r="CQ136" i="63"/>
  <c r="CQ138" i="63"/>
  <c r="LO97" i="63"/>
  <c r="LO98" i="63"/>
  <c r="LO96" i="63"/>
  <c r="BS96" i="63"/>
  <c r="BS97" i="63"/>
  <c r="BS98" i="63"/>
  <c r="LF96" i="63"/>
  <c r="LF98" i="63"/>
  <c r="LF97" i="63"/>
  <c r="BJ97" i="63"/>
  <c r="BJ96" i="63"/>
  <c r="BJ98" i="63"/>
  <c r="J141" i="19" l="1"/>
  <c r="J187" i="19"/>
  <c r="M174" i="19"/>
  <c r="F175" i="19"/>
  <c r="M172" i="19"/>
  <c r="F172" i="19"/>
  <c r="R28" i="63" a="1"/>
  <c r="R31" i="63" s="1"/>
  <c r="S31" i="63" s="1"/>
  <c r="J137" i="19"/>
  <c r="J140" i="19"/>
  <c r="B188" i="19"/>
  <c r="I185" i="19"/>
  <c r="AH184" i="19"/>
  <c r="AH186" i="19"/>
  <c r="AH183" i="19"/>
  <c r="AH185" i="19"/>
  <c r="X30" i="63"/>
  <c r="Y30" i="63" s="1"/>
  <c r="X28" i="63"/>
  <c r="Y28" i="63" s="1"/>
  <c r="X29" i="63"/>
  <c r="Y29" i="63" s="1"/>
  <c r="D188" i="19"/>
  <c r="K186" i="19"/>
  <c r="K185" i="19"/>
  <c r="W185" i="19"/>
  <c r="I186" i="19"/>
  <c r="P186" i="19"/>
  <c r="Q186" i="19"/>
  <c r="B185" i="19"/>
  <c r="C186" i="19"/>
  <c r="C185" i="19"/>
  <c r="Q185" i="19"/>
  <c r="D186" i="19"/>
  <c r="Y185" i="19"/>
  <c r="R186" i="19"/>
  <c r="B186" i="19"/>
  <c r="J185" i="19"/>
  <c r="L28" i="63" a="1"/>
  <c r="O116" i="19"/>
  <c r="I114" i="19"/>
  <c r="O114" i="19" s="1"/>
  <c r="Q114" i="19" s="1"/>
  <c r="S114" i="19" s="1"/>
  <c r="C187" i="19"/>
  <c r="R28" i="63"/>
  <c r="S28" i="63" s="1"/>
  <c r="X28" i="33" a="1"/>
  <c r="D185" i="19"/>
  <c r="X185" i="19"/>
  <c r="O31" i="33"/>
  <c r="I31" i="33"/>
  <c r="L28" i="33" s="1" a="1"/>
  <c r="L31" i="33" s="1"/>
  <c r="H31" i="33"/>
  <c r="N31" i="33"/>
  <c r="O118" i="19"/>
  <c r="G117" i="19"/>
  <c r="N119" i="19"/>
  <c r="J138" i="19"/>
  <c r="J31" i="33"/>
  <c r="P31" i="33"/>
  <c r="K187" i="19"/>
  <c r="W118" i="19"/>
  <c r="W117" i="19"/>
  <c r="W115" i="19"/>
  <c r="W116" i="19"/>
  <c r="W119" i="19"/>
  <c r="W114" i="19"/>
  <c r="V117" i="19"/>
  <c r="V118" i="19"/>
  <c r="V115" i="19"/>
  <c r="V114" i="19"/>
  <c r="Y114" i="19" s="1"/>
  <c r="V116" i="19"/>
  <c r="V119" i="19"/>
  <c r="I89" i="63"/>
  <c r="H168" i="21"/>
  <c r="L30" i="33"/>
  <c r="M30" i="33" s="1"/>
  <c r="L29" i="33"/>
  <c r="M29" i="33" s="1"/>
  <c r="B180" i="19"/>
  <c r="C188" i="19"/>
  <c r="G196" i="21"/>
  <c r="G175" i="21"/>
  <c r="G182" i="21" s="1"/>
  <c r="G190" i="21" s="1"/>
  <c r="F115" i="21"/>
  <c r="F270" i="21" s="1"/>
  <c r="F94" i="21"/>
  <c r="F101" i="21"/>
  <c r="F109" i="21" s="1"/>
  <c r="F264" i="21" s="1"/>
  <c r="H89" i="33"/>
  <c r="G87" i="21"/>
  <c r="O119" i="19"/>
  <c r="G183" i="19"/>
  <c r="G187" i="19"/>
  <c r="G184" i="19"/>
  <c r="G185" i="19"/>
  <c r="G186" i="19"/>
  <c r="AE37" i="33"/>
  <c r="AE37" i="63"/>
  <c r="AI11" i="63"/>
  <c r="FG225" i="33"/>
  <c r="FG224" i="33"/>
  <c r="FG223" i="33"/>
  <c r="BF135" i="33"/>
  <c r="BF136" i="33"/>
  <c r="BF137" i="33"/>
  <c r="ID224" i="33"/>
  <c r="ID225" i="33"/>
  <c r="ID223" i="33"/>
  <c r="KC224" i="33"/>
  <c r="KC223" i="33"/>
  <c r="KC225" i="33"/>
  <c r="BU97" i="33"/>
  <c r="BU98" i="33"/>
  <c r="BU96" i="33"/>
  <c r="HE135" i="33"/>
  <c r="HE136" i="33"/>
  <c r="HE137" i="33"/>
  <c r="BY98" i="33"/>
  <c r="BY97" i="33"/>
  <c r="BY96" i="33"/>
  <c r="CL97" i="33"/>
  <c r="CL96" i="33"/>
  <c r="CL98" i="33"/>
  <c r="PR136" i="33"/>
  <c r="PR135" i="33"/>
  <c r="PR137" i="33"/>
  <c r="QK269" i="33"/>
  <c r="QK268" i="33"/>
  <c r="QK267" i="33"/>
  <c r="MW98" i="33"/>
  <c r="MW96" i="33"/>
  <c r="MW97" i="33"/>
  <c r="NB135" i="33"/>
  <c r="NB136" i="33"/>
  <c r="NB137" i="33"/>
  <c r="MP224" i="33"/>
  <c r="MP225" i="33"/>
  <c r="MP223" i="33"/>
  <c r="AO135" i="33"/>
  <c r="AO136" i="33"/>
  <c r="AO137" i="33"/>
  <c r="OD224" i="33"/>
  <c r="OD225" i="33"/>
  <c r="OD223" i="33"/>
  <c r="I225" i="33"/>
  <c r="I223" i="33"/>
  <c r="I224" i="33"/>
  <c r="MN96" i="33"/>
  <c r="MN97" i="33"/>
  <c r="MN98" i="33"/>
  <c r="JU136" i="33"/>
  <c r="JU135" i="33"/>
  <c r="JU137" i="33"/>
  <c r="CL269" i="33"/>
  <c r="CL267" i="33"/>
  <c r="CL268" i="33"/>
  <c r="JW225" i="33"/>
  <c r="JW224" i="33"/>
  <c r="JW223" i="33"/>
  <c r="K267" i="33"/>
  <c r="K269" i="33"/>
  <c r="K268" i="33"/>
  <c r="NZ223" i="33"/>
  <c r="NZ224" i="33"/>
  <c r="NZ225" i="33"/>
  <c r="KR98" i="33"/>
  <c r="KR97" i="33"/>
  <c r="KR96" i="33"/>
  <c r="EH98" i="33"/>
  <c r="EH97" i="33"/>
  <c r="EH96" i="33"/>
  <c r="IK97" i="33"/>
  <c r="IK96" i="33"/>
  <c r="IK98" i="33"/>
  <c r="AU137" i="33"/>
  <c r="AU135" i="33"/>
  <c r="AU136" i="33"/>
  <c r="PC225" i="33"/>
  <c r="PC224" i="33"/>
  <c r="PC223" i="33"/>
  <c r="LH135" i="33"/>
  <c r="LH136" i="33"/>
  <c r="LH137" i="33"/>
  <c r="QG98" i="33"/>
  <c r="QG97" i="33"/>
  <c r="QG96" i="33"/>
  <c r="AL135" i="33"/>
  <c r="AL136" i="33"/>
  <c r="AL137" i="33"/>
  <c r="Z135" i="33"/>
  <c r="Z137" i="33"/>
  <c r="Z136" i="33"/>
  <c r="FV136" i="33"/>
  <c r="FV137" i="33"/>
  <c r="FV135" i="33"/>
  <c r="GV180" i="33"/>
  <c r="GV182" i="33"/>
  <c r="GV181" i="33"/>
  <c r="X98" i="33"/>
  <c r="X96" i="33"/>
  <c r="X97" i="33"/>
  <c r="PN96" i="33"/>
  <c r="PN97" i="33"/>
  <c r="PN98" i="33"/>
  <c r="OA98" i="33"/>
  <c r="OA96" i="33"/>
  <c r="OA97" i="33"/>
  <c r="CQ267" i="33"/>
  <c r="CQ268" i="33"/>
  <c r="CQ269" i="33"/>
  <c r="NA135" i="33"/>
  <c r="NA136" i="33"/>
  <c r="NA137" i="33"/>
  <c r="JF135" i="33"/>
  <c r="JF137" i="33"/>
  <c r="JF136" i="33"/>
  <c r="PS98" i="33"/>
  <c r="PS97" i="33"/>
  <c r="PS96" i="33"/>
  <c r="NZ269" i="33"/>
  <c r="NZ267" i="33"/>
  <c r="NZ268" i="33"/>
  <c r="OB135" i="33"/>
  <c r="OB137" i="33"/>
  <c r="OB136" i="33"/>
  <c r="RX223" i="33"/>
  <c r="RX225" i="33"/>
  <c r="RX224" i="33"/>
  <c r="QQ225" i="33"/>
  <c r="QQ223" i="33"/>
  <c r="QQ224" i="33"/>
  <c r="RE224" i="33"/>
  <c r="RE223" i="33"/>
  <c r="RE225" i="33"/>
  <c r="OQ181" i="33"/>
  <c r="OQ182" i="33"/>
  <c r="OQ180" i="33"/>
  <c r="N96" i="33"/>
  <c r="N98" i="33"/>
  <c r="N97" i="33"/>
  <c r="GO137" i="33"/>
  <c r="GO135" i="33"/>
  <c r="GO136" i="33"/>
  <c r="V181" i="33"/>
  <c r="V180" i="33"/>
  <c r="V182" i="33"/>
  <c r="OO98" i="33"/>
  <c r="OO97" i="33"/>
  <c r="OO96" i="33"/>
  <c r="AH180" i="33"/>
  <c r="AH182" i="33"/>
  <c r="AH181" i="33"/>
  <c r="V269" i="33"/>
  <c r="V267" i="33"/>
  <c r="V268" i="33"/>
  <c r="PY135" i="33"/>
  <c r="PY136" i="33"/>
  <c r="PY137" i="33"/>
  <c r="MY136" i="33"/>
  <c r="MY137" i="33"/>
  <c r="MY135" i="33"/>
  <c r="LA97" i="33"/>
  <c r="LA98" i="33"/>
  <c r="LA96" i="33"/>
  <c r="L267" i="33"/>
  <c r="L269" i="33"/>
  <c r="L268" i="33"/>
  <c r="BA181" i="33"/>
  <c r="BA180" i="33"/>
  <c r="BA182" i="33"/>
  <c r="PH269" i="33"/>
  <c r="PH267" i="33"/>
  <c r="PH268" i="33"/>
  <c r="NH135" i="33"/>
  <c r="NH137" i="33"/>
  <c r="NH136" i="33"/>
  <c r="MT182" i="33"/>
  <c r="MT181" i="33"/>
  <c r="MT180" i="33"/>
  <c r="BH268" i="33"/>
  <c r="BH267" i="33"/>
  <c r="BH269" i="33"/>
  <c r="BB223" i="33"/>
  <c r="BB224" i="33"/>
  <c r="BB225" i="33"/>
  <c r="SA182" i="33"/>
  <c r="SA180" i="33"/>
  <c r="SA181" i="33"/>
  <c r="EU268" i="33"/>
  <c r="EU267" i="33"/>
  <c r="EU269" i="33"/>
  <c r="OB180" i="33"/>
  <c r="OB181" i="33"/>
  <c r="OB182" i="33"/>
  <c r="RI180" i="33"/>
  <c r="RI181" i="33"/>
  <c r="RI182" i="33"/>
  <c r="NT135" i="33"/>
  <c r="NT137" i="33"/>
  <c r="NT136" i="33"/>
  <c r="HD268" i="33"/>
  <c r="HD267" i="33"/>
  <c r="HD269" i="33"/>
  <c r="IO96" i="33"/>
  <c r="IO97" i="33"/>
  <c r="IO98" i="33"/>
  <c r="OV98" i="33"/>
  <c r="OV97" i="33"/>
  <c r="OV96" i="33"/>
  <c r="CH180" i="33"/>
  <c r="CH181" i="33"/>
  <c r="CH182" i="33"/>
  <c r="DI98" i="33"/>
  <c r="DI96" i="33"/>
  <c r="DI97" i="33"/>
  <c r="FB267" i="33"/>
  <c r="FB269" i="33"/>
  <c r="FB268" i="33"/>
  <c r="MB181" i="33"/>
  <c r="MB182" i="33"/>
  <c r="MB180" i="33"/>
  <c r="PC182" i="33"/>
  <c r="PC181" i="33"/>
  <c r="PC180" i="33"/>
  <c r="HF96" i="33"/>
  <c r="HF98" i="33"/>
  <c r="HF97" i="33"/>
  <c r="MX267" i="33"/>
  <c r="MX269" i="33"/>
  <c r="MX268" i="33"/>
  <c r="HG182" i="33"/>
  <c r="HG181" i="33"/>
  <c r="HG180" i="33"/>
  <c r="HH135" i="33"/>
  <c r="HH136" i="33"/>
  <c r="HH137" i="33"/>
  <c r="JK268" i="33"/>
  <c r="JK269" i="33"/>
  <c r="JK267" i="33"/>
  <c r="PS136" i="33"/>
  <c r="PS135" i="33"/>
  <c r="PS137" i="33"/>
  <c r="PV269" i="33"/>
  <c r="PV268" i="33"/>
  <c r="PV267" i="33"/>
  <c r="CD269" i="33"/>
  <c r="CD267" i="33"/>
  <c r="CD268" i="33"/>
  <c r="KV136" i="33"/>
  <c r="KV135" i="33"/>
  <c r="KV137" i="33"/>
  <c r="GP135" i="33"/>
  <c r="GP137" i="33"/>
  <c r="GP136" i="33"/>
  <c r="HB223" i="33"/>
  <c r="HB224" i="33"/>
  <c r="HB225" i="33"/>
  <c r="BY135" i="33"/>
  <c r="BY136" i="33"/>
  <c r="BY137" i="33"/>
  <c r="CD136" i="33"/>
  <c r="CD137" i="33"/>
  <c r="CD135" i="33"/>
  <c r="MB98" i="33"/>
  <c r="MB96" i="33"/>
  <c r="MB97" i="33"/>
  <c r="AR224" i="33"/>
  <c r="AR223" i="33"/>
  <c r="AR225" i="33"/>
  <c r="BO225" i="33"/>
  <c r="BO223" i="33"/>
  <c r="BO224" i="33"/>
  <c r="RK137" i="33"/>
  <c r="RK136" i="33"/>
  <c r="RK135" i="33"/>
  <c r="MK97" i="33"/>
  <c r="MK98" i="33"/>
  <c r="MK96" i="33"/>
  <c r="DW182" i="33"/>
  <c r="DW180" i="33"/>
  <c r="DW181" i="33"/>
  <c r="JT137" i="33"/>
  <c r="JT136" i="33"/>
  <c r="JT135" i="33"/>
  <c r="HM224" i="33"/>
  <c r="HM225" i="33"/>
  <c r="HM223" i="33"/>
  <c r="KI268" i="33"/>
  <c r="KI269" i="33"/>
  <c r="KI267" i="33"/>
  <c r="BG98" i="33"/>
  <c r="BG97" i="33"/>
  <c r="BG96" i="33"/>
  <c r="GP223" i="33"/>
  <c r="GP224" i="33"/>
  <c r="GP225" i="33"/>
  <c r="O223" i="33"/>
  <c r="O225" i="33"/>
  <c r="O224" i="33"/>
  <c r="Y96" i="33"/>
  <c r="Y98" i="33"/>
  <c r="Y97" i="33"/>
  <c r="ME223" i="33"/>
  <c r="ME225" i="33"/>
  <c r="ME224" i="33"/>
  <c r="PG181" i="33"/>
  <c r="PG180" i="33"/>
  <c r="PG182" i="33"/>
  <c r="HQ96" i="33"/>
  <c r="HQ97" i="33"/>
  <c r="HQ98" i="33"/>
  <c r="EI223" i="33"/>
  <c r="EI224" i="33"/>
  <c r="EI225" i="33"/>
  <c r="IY98" i="33"/>
  <c r="IY96" i="33"/>
  <c r="IY97" i="33"/>
  <c r="NV137" i="33"/>
  <c r="NV135" i="33"/>
  <c r="NV136" i="33"/>
  <c r="DD182" i="33"/>
  <c r="DD180" i="33"/>
  <c r="DD181" i="33"/>
  <c r="IS96" i="33"/>
  <c r="IS97" i="33"/>
  <c r="IS98" i="33"/>
  <c r="FA98" i="33"/>
  <c r="FA97" i="33"/>
  <c r="FA96" i="33"/>
  <c r="OG267" i="33"/>
  <c r="OG268" i="33"/>
  <c r="OG269" i="33"/>
  <c r="ES96" i="33"/>
  <c r="ES97" i="33"/>
  <c r="ES98" i="33"/>
  <c r="EV267" i="33"/>
  <c r="EV268" i="33"/>
  <c r="EV269" i="33"/>
  <c r="G180" i="33"/>
  <c r="G181" i="33"/>
  <c r="G182" i="33"/>
  <c r="GE136" i="33"/>
  <c r="GE135" i="33"/>
  <c r="GE137" i="33"/>
  <c r="JL269" i="33"/>
  <c r="JL267" i="33"/>
  <c r="JL268" i="33"/>
  <c r="KI181" i="33"/>
  <c r="KI182" i="33"/>
  <c r="KI180" i="33"/>
  <c r="R269" i="33"/>
  <c r="R267" i="33"/>
  <c r="R268" i="33"/>
  <c r="NN224" i="33"/>
  <c r="NN223" i="33"/>
  <c r="NN225" i="33"/>
  <c r="FP136" i="33"/>
  <c r="FP135" i="33"/>
  <c r="FP137" i="33"/>
  <c r="HP269" i="33"/>
  <c r="HP267" i="33"/>
  <c r="HP268" i="33"/>
  <c r="CN96" i="33"/>
  <c r="CN97" i="33"/>
  <c r="CN98" i="33"/>
  <c r="QU181" i="33"/>
  <c r="QU180" i="33"/>
  <c r="QU182" i="33"/>
  <c r="GU97" i="33"/>
  <c r="GU98" i="33"/>
  <c r="GU96" i="33"/>
  <c r="GF96" i="33"/>
  <c r="GF97" i="33"/>
  <c r="GF98" i="33"/>
  <c r="CU267" i="33"/>
  <c r="CU269" i="33"/>
  <c r="CU268" i="33"/>
  <c r="IW182" i="33"/>
  <c r="IW181" i="33"/>
  <c r="IW180" i="33"/>
  <c r="RW137" i="33"/>
  <c r="RW136" i="33"/>
  <c r="RW135" i="33"/>
  <c r="KZ223" i="33"/>
  <c r="KZ224" i="33"/>
  <c r="KZ225" i="33"/>
  <c r="KN181" i="33"/>
  <c r="KN182" i="33"/>
  <c r="KN180" i="33"/>
  <c r="DV97" i="33"/>
  <c r="DV96" i="33"/>
  <c r="DV98" i="33"/>
  <c r="FG98" i="33"/>
  <c r="FG97" i="33"/>
  <c r="FG96" i="33"/>
  <c r="GV223" i="33"/>
  <c r="GV224" i="33"/>
  <c r="GV225" i="33"/>
  <c r="FO137" i="33"/>
  <c r="FO135" i="33"/>
  <c r="FO136" i="33"/>
  <c r="IM180" i="33"/>
  <c r="IM181" i="33"/>
  <c r="IM182" i="33"/>
  <c r="JW181" i="33"/>
  <c r="JW180" i="33"/>
  <c r="JW182" i="33"/>
  <c r="OX180" i="33"/>
  <c r="OX182" i="33"/>
  <c r="OX181" i="33"/>
  <c r="NL181" i="33"/>
  <c r="NL180" i="33"/>
  <c r="NL182" i="33"/>
  <c r="ND97" i="33"/>
  <c r="ND98" i="33"/>
  <c r="ND96" i="33"/>
  <c r="QW224" i="33"/>
  <c r="QW223" i="33"/>
  <c r="QW225" i="33"/>
  <c r="MQ181" i="33"/>
  <c r="MQ180" i="33"/>
  <c r="MQ182" i="33"/>
  <c r="BK135" i="33"/>
  <c r="BK137" i="33"/>
  <c r="BK136" i="33"/>
  <c r="AA98" i="33"/>
  <c r="AA97" i="33"/>
  <c r="AA96" i="33"/>
  <c r="LT136" i="33"/>
  <c r="LT137" i="33"/>
  <c r="LT135" i="33"/>
  <c r="CC137" i="33"/>
  <c r="CC135" i="33"/>
  <c r="CC136" i="33"/>
  <c r="CA268" i="33"/>
  <c r="CA269" i="33"/>
  <c r="CA267" i="33"/>
  <c r="CI268" i="33"/>
  <c r="CI269" i="33"/>
  <c r="CI267" i="33"/>
  <c r="NP137" i="33"/>
  <c r="NP136" i="33"/>
  <c r="NP135" i="33"/>
  <c r="QV181" i="33"/>
  <c r="QV180" i="33"/>
  <c r="QV182" i="33"/>
  <c r="LU96" i="33"/>
  <c r="LU97" i="33"/>
  <c r="LU98" i="33"/>
  <c r="PU182" i="33"/>
  <c r="PU180" i="33"/>
  <c r="PU181" i="33"/>
  <c r="HK96" i="33"/>
  <c r="HK98" i="33"/>
  <c r="HK97" i="33"/>
  <c r="LA180" i="33"/>
  <c r="LA182" i="33"/>
  <c r="LA181" i="33"/>
  <c r="MN267" i="33"/>
  <c r="MN269" i="33"/>
  <c r="MN268" i="33"/>
  <c r="ED97" i="33"/>
  <c r="ED98" i="33"/>
  <c r="ED96" i="33"/>
  <c r="NS96" i="33"/>
  <c r="NS97" i="33"/>
  <c r="NS98" i="33"/>
  <c r="BP224" i="33"/>
  <c r="BP223" i="33"/>
  <c r="BP225" i="33"/>
  <c r="DN225" i="33"/>
  <c r="DN223" i="33"/>
  <c r="DN224" i="33"/>
  <c r="JR136" i="33"/>
  <c r="JR137" i="33"/>
  <c r="JR135" i="33"/>
  <c r="CO267" i="33"/>
  <c r="CO268" i="33"/>
  <c r="CO269" i="33"/>
  <c r="IS267" i="33"/>
  <c r="IS269" i="33"/>
  <c r="IS268" i="33"/>
  <c r="BD97" i="33"/>
  <c r="BD98" i="33"/>
  <c r="BD96" i="33"/>
  <c r="BN97" i="33"/>
  <c r="BN96" i="33"/>
  <c r="BN98" i="33"/>
  <c r="DT223" i="33"/>
  <c r="DT224" i="33"/>
  <c r="DT225" i="33"/>
  <c r="IH97" i="33"/>
  <c r="IH96" i="33"/>
  <c r="IH98" i="33"/>
  <c r="EU180" i="33"/>
  <c r="EU181" i="33"/>
  <c r="EU182" i="33"/>
  <c r="RX180" i="33"/>
  <c r="RX181" i="33"/>
  <c r="RX182" i="33"/>
  <c r="DH181" i="33"/>
  <c r="DH182" i="33"/>
  <c r="DH180" i="33"/>
  <c r="FI137" i="33"/>
  <c r="FI135" i="33"/>
  <c r="FI136" i="33"/>
  <c r="QZ135" i="33"/>
  <c r="QZ137" i="33"/>
  <c r="QZ136" i="33"/>
  <c r="RE98" i="33"/>
  <c r="RE97" i="33"/>
  <c r="RE96" i="33"/>
  <c r="NZ135" i="33"/>
  <c r="NZ136" i="33"/>
  <c r="NZ137" i="33"/>
  <c r="MP182" i="33"/>
  <c r="MP181" i="33"/>
  <c r="MP180" i="33"/>
  <c r="AT269" i="33"/>
  <c r="AT268" i="33"/>
  <c r="AT267" i="33"/>
  <c r="EU97" i="33"/>
  <c r="EU98" i="33"/>
  <c r="EU96" i="33"/>
  <c r="MV135" i="33"/>
  <c r="MV137" i="33"/>
  <c r="MV136" i="33"/>
  <c r="RB223" i="33"/>
  <c r="RB225" i="33"/>
  <c r="RB224" i="33"/>
  <c r="BC137" i="33"/>
  <c r="BC136" i="33"/>
  <c r="BC135" i="33"/>
  <c r="PT181" i="33"/>
  <c r="PT180" i="33"/>
  <c r="PT182" i="33"/>
  <c r="JX98" i="33"/>
  <c r="JX97" i="33"/>
  <c r="JX96" i="33"/>
  <c r="QH180" i="33"/>
  <c r="QH181" i="33"/>
  <c r="QH182" i="33"/>
  <c r="PP268" i="33"/>
  <c r="PP269" i="33"/>
  <c r="PP267" i="33"/>
  <c r="AU269" i="33"/>
  <c r="AU268" i="33"/>
  <c r="AU267" i="33"/>
  <c r="KG137" i="33"/>
  <c r="KG136" i="33"/>
  <c r="KG135" i="33"/>
  <c r="MD135" i="33"/>
  <c r="MD137" i="33"/>
  <c r="MD136" i="33"/>
  <c r="KC135" i="33"/>
  <c r="KC136" i="33"/>
  <c r="KC137" i="33"/>
  <c r="NO182" i="33"/>
  <c r="NO181" i="33"/>
  <c r="NO180" i="33"/>
  <c r="NP225" i="33"/>
  <c r="NP223" i="33"/>
  <c r="NP224" i="33"/>
  <c r="P180" i="33"/>
  <c r="P182" i="33"/>
  <c r="P181" i="33"/>
  <c r="HG98" i="33"/>
  <c r="HG96" i="33"/>
  <c r="HG97" i="33"/>
  <c r="NI96" i="33"/>
  <c r="NI97" i="33"/>
  <c r="NI98" i="33"/>
  <c r="LZ180" i="33"/>
  <c r="LZ181" i="33"/>
  <c r="LZ182" i="33"/>
  <c r="NB268" i="33"/>
  <c r="NB267" i="33"/>
  <c r="NB269" i="33"/>
  <c r="ER97" i="33"/>
  <c r="ER98" i="33"/>
  <c r="ER96" i="33"/>
  <c r="BI182" i="33"/>
  <c r="BI181" i="33"/>
  <c r="BI180" i="33"/>
  <c r="PY180" i="33"/>
  <c r="PY182" i="33"/>
  <c r="PY181" i="33"/>
  <c r="EE137" i="33"/>
  <c r="EE136" i="33"/>
  <c r="EE135" i="33"/>
  <c r="QT225" i="33"/>
  <c r="QT224" i="33"/>
  <c r="QT223" i="33"/>
  <c r="QP268" i="33"/>
  <c r="QP267" i="33"/>
  <c r="QP269" i="33"/>
  <c r="JV136" i="33"/>
  <c r="JV137" i="33"/>
  <c r="JV135" i="33"/>
  <c r="BG269" i="33"/>
  <c r="BG268" i="33"/>
  <c r="BG267" i="33"/>
  <c r="KV269" i="33"/>
  <c r="KV267" i="33"/>
  <c r="KV268" i="33"/>
  <c r="SG223" i="33"/>
  <c r="SG225" i="33"/>
  <c r="SG224" i="33"/>
  <c r="BE269" i="33"/>
  <c r="BE267" i="33"/>
  <c r="BE268" i="33"/>
  <c r="QM225" i="33"/>
  <c r="QM223" i="33"/>
  <c r="QM224" i="33"/>
  <c r="GM225" i="33"/>
  <c r="GM224" i="33"/>
  <c r="GM223" i="33"/>
  <c r="HU225" i="33"/>
  <c r="HU223" i="33"/>
  <c r="HU224" i="33"/>
  <c r="CC181" i="33"/>
  <c r="CC180" i="33"/>
  <c r="CC182" i="33"/>
  <c r="IF97" i="33"/>
  <c r="IF96" i="33"/>
  <c r="IF98" i="33"/>
  <c r="BT137" i="33"/>
  <c r="BT135" i="33"/>
  <c r="BT136" i="33"/>
  <c r="CK96" i="33"/>
  <c r="CK97" i="33"/>
  <c r="CK98" i="33"/>
  <c r="JY137" i="33"/>
  <c r="JY136" i="33"/>
  <c r="JY135" i="33"/>
  <c r="RA225" i="33"/>
  <c r="RA223" i="33"/>
  <c r="RA224" i="33"/>
  <c r="U224" i="33"/>
  <c r="U223" i="33"/>
  <c r="U225" i="33"/>
  <c r="Q97" i="33"/>
  <c r="Q96" i="33"/>
  <c r="Q98" i="33"/>
  <c r="AN267" i="33"/>
  <c r="AN268" i="33"/>
  <c r="AN269" i="33"/>
  <c r="EI135" i="33"/>
  <c r="EI137" i="33"/>
  <c r="EI136" i="33"/>
  <c r="IE98" i="33"/>
  <c r="IE96" i="33"/>
  <c r="IE97" i="33"/>
  <c r="RV224" i="33"/>
  <c r="RV225" i="33"/>
  <c r="RV223" i="33"/>
  <c r="PF181" i="33"/>
  <c r="PF180" i="33"/>
  <c r="PF182" i="33"/>
  <c r="FS181" i="33"/>
  <c r="FS182" i="33"/>
  <c r="FS180" i="33"/>
  <c r="FT181" i="33"/>
  <c r="FT180" i="33"/>
  <c r="FT182" i="33"/>
  <c r="L97" i="33"/>
  <c r="L96" i="33"/>
  <c r="L98" i="33"/>
  <c r="G98" i="33"/>
  <c r="G97" i="33"/>
  <c r="G96" i="33"/>
  <c r="GA181" i="33"/>
  <c r="GA182" i="33"/>
  <c r="GA180" i="33"/>
  <c r="KT98" i="33"/>
  <c r="KT96" i="33"/>
  <c r="KT97" i="33"/>
  <c r="CR137" i="33"/>
  <c r="CR136" i="33"/>
  <c r="CR135" i="33"/>
  <c r="DR224" i="33"/>
  <c r="DR225" i="33"/>
  <c r="DR223" i="33"/>
  <c r="AH98" i="33"/>
  <c r="AH97" i="33"/>
  <c r="AH96" i="33"/>
  <c r="EW97" i="33"/>
  <c r="EW98" i="33"/>
  <c r="EW96" i="33"/>
  <c r="LK97" i="33"/>
  <c r="LK96" i="33"/>
  <c r="LK98" i="33"/>
  <c r="QN225" i="33"/>
  <c r="QN224" i="33"/>
  <c r="QN223" i="33"/>
  <c r="FQ224" i="33"/>
  <c r="FQ225" i="33"/>
  <c r="FQ223" i="33"/>
  <c r="JA223" i="33"/>
  <c r="JA224" i="33"/>
  <c r="JA225" i="33"/>
  <c r="FA181" i="33"/>
  <c r="FA182" i="33"/>
  <c r="FA180" i="33"/>
  <c r="DF181" i="33"/>
  <c r="DF180" i="33"/>
  <c r="DF182" i="33"/>
  <c r="HX224" i="33"/>
  <c r="HX223" i="33"/>
  <c r="HX225" i="33"/>
  <c r="QN136" i="33"/>
  <c r="QN137" i="33"/>
  <c r="QN135" i="33"/>
  <c r="KX268" i="33"/>
  <c r="KX267" i="33"/>
  <c r="KX269" i="33"/>
  <c r="CO96" i="33"/>
  <c r="CO98" i="33"/>
  <c r="CO97" i="33"/>
  <c r="ON268" i="33"/>
  <c r="ON269" i="33"/>
  <c r="ON267" i="33"/>
  <c r="JJ96" i="33"/>
  <c r="JJ97" i="33"/>
  <c r="JJ98" i="33"/>
  <c r="DO182" i="33"/>
  <c r="DO181" i="33"/>
  <c r="DO180" i="33"/>
  <c r="NS223" i="33"/>
  <c r="NS225" i="33"/>
  <c r="NS224" i="33"/>
  <c r="PF267" i="33"/>
  <c r="PF269" i="33"/>
  <c r="PF268" i="33"/>
  <c r="BA96" i="33"/>
  <c r="BA98" i="33"/>
  <c r="BA97" i="33"/>
  <c r="GA97" i="33"/>
  <c r="GA98" i="33"/>
  <c r="GA96" i="33"/>
  <c r="CA136" i="33"/>
  <c r="CA137" i="33"/>
  <c r="CA135" i="33"/>
  <c r="IJ182" i="33"/>
  <c r="IJ180" i="33"/>
  <c r="IJ181" i="33"/>
  <c r="OX269" i="33"/>
  <c r="OX268" i="33"/>
  <c r="OX267" i="33"/>
  <c r="IY182" i="33"/>
  <c r="IY181" i="33"/>
  <c r="IY180" i="33"/>
  <c r="MU97" i="33"/>
  <c r="MU98" i="33"/>
  <c r="MU96" i="33"/>
  <c r="JQ269" i="33"/>
  <c r="JQ267" i="33"/>
  <c r="JQ268" i="33"/>
  <c r="GI269" i="33"/>
  <c r="GI267" i="33"/>
  <c r="GI268" i="33"/>
  <c r="DD223" i="33"/>
  <c r="DD224" i="33"/>
  <c r="DD225" i="33"/>
  <c r="BW269" i="33"/>
  <c r="BW267" i="33"/>
  <c r="BW268" i="33"/>
  <c r="JW96" i="33"/>
  <c r="JW98" i="33"/>
  <c r="JW97" i="33"/>
  <c r="HG269" i="33"/>
  <c r="HG267" i="33"/>
  <c r="HG268" i="33"/>
  <c r="BZ137" i="33"/>
  <c r="BZ136" i="33"/>
  <c r="BZ135" i="33"/>
  <c r="MG135" i="33"/>
  <c r="MG136" i="33"/>
  <c r="MG137" i="33"/>
  <c r="QL224" i="33"/>
  <c r="QL223" i="33"/>
  <c r="QL225" i="33"/>
  <c r="DB181" i="33"/>
  <c r="DB182" i="33"/>
  <c r="DB180" i="33"/>
  <c r="QO224" i="33"/>
  <c r="QO225" i="33"/>
  <c r="QO223" i="33"/>
  <c r="QX267" i="33"/>
  <c r="QX269" i="33"/>
  <c r="QX268" i="33"/>
  <c r="EZ267" i="33"/>
  <c r="EZ269" i="33"/>
  <c r="EZ268" i="33"/>
  <c r="QG181" i="33"/>
  <c r="QG182" i="33"/>
  <c r="QG180" i="33"/>
  <c r="CW180" i="33"/>
  <c r="CW181" i="33"/>
  <c r="CW182" i="33"/>
  <c r="QT181" i="33"/>
  <c r="QT182" i="33"/>
  <c r="QT180" i="33"/>
  <c r="CU98" i="33"/>
  <c r="CU97" i="33"/>
  <c r="CU96" i="33"/>
  <c r="GJ224" i="33"/>
  <c r="GJ225" i="33"/>
  <c r="GJ223" i="33"/>
  <c r="DF135" i="33"/>
  <c r="DF136" i="33"/>
  <c r="DF137" i="33"/>
  <c r="MW267" i="33"/>
  <c r="MW269" i="33"/>
  <c r="MW268" i="33"/>
  <c r="SA268" i="33"/>
  <c r="SA267" i="33"/>
  <c r="SA269" i="33"/>
  <c r="S96" i="33"/>
  <c r="S98" i="33"/>
  <c r="S97" i="33"/>
  <c r="LD135" i="33"/>
  <c r="LD136" i="33"/>
  <c r="LD137" i="33"/>
  <c r="DE269" i="33"/>
  <c r="DE268" i="33"/>
  <c r="DE267" i="33"/>
  <c r="JP223" i="33"/>
  <c r="JP224" i="33"/>
  <c r="JP225" i="33"/>
  <c r="QC267" i="33"/>
  <c r="QC268" i="33"/>
  <c r="QC269" i="33"/>
  <c r="H269" i="33"/>
  <c r="H268" i="33"/>
  <c r="H267" i="33"/>
  <c r="RT267" i="33"/>
  <c r="RT269" i="33"/>
  <c r="RT268" i="33"/>
  <c r="AI98" i="33"/>
  <c r="AI96" i="33"/>
  <c r="AI97" i="33"/>
  <c r="IF137" i="33"/>
  <c r="IF135" i="33"/>
  <c r="IF136" i="33"/>
  <c r="NU182" i="33"/>
  <c r="NU181" i="33"/>
  <c r="NU180" i="33"/>
  <c r="AB180" i="33"/>
  <c r="AB181" i="33"/>
  <c r="AB182" i="33"/>
  <c r="DR182" i="33"/>
  <c r="DR181" i="33"/>
  <c r="DR180" i="33"/>
  <c r="AJ180" i="33"/>
  <c r="AJ182" i="33"/>
  <c r="AJ181" i="33"/>
  <c r="IB180" i="33"/>
  <c r="IB181" i="33"/>
  <c r="IB182" i="33"/>
  <c r="MA181" i="33"/>
  <c r="MA180" i="33"/>
  <c r="MA182" i="33"/>
  <c r="RU182" i="33"/>
  <c r="RU181" i="33"/>
  <c r="RU180" i="33"/>
  <c r="QD225" i="33"/>
  <c r="QD223" i="33"/>
  <c r="QD224" i="33"/>
  <c r="DX96" i="33"/>
  <c r="DX98" i="33"/>
  <c r="DX97" i="33"/>
  <c r="HP181" i="33"/>
  <c r="HP182" i="33"/>
  <c r="HP180" i="33"/>
  <c r="SC136" i="33"/>
  <c r="SC137" i="33"/>
  <c r="SC135" i="33"/>
  <c r="AR181" i="33"/>
  <c r="AR182" i="33"/>
  <c r="AR180" i="33"/>
  <c r="PW137" i="33"/>
  <c r="PW136" i="33"/>
  <c r="PW135" i="33"/>
  <c r="DK181" i="33"/>
  <c r="DK182" i="33"/>
  <c r="DK180" i="33"/>
  <c r="NV98" i="33"/>
  <c r="NV96" i="33"/>
  <c r="NV97" i="33"/>
  <c r="MU223" i="33"/>
  <c r="MU224" i="33"/>
  <c r="MU225" i="33"/>
  <c r="NC267" i="33"/>
  <c r="NC268" i="33"/>
  <c r="NC269" i="33"/>
  <c r="HS181" i="33"/>
  <c r="HS182" i="33"/>
  <c r="HS180" i="33"/>
  <c r="ME97" i="33"/>
  <c r="ME96" i="33"/>
  <c r="ME98" i="33"/>
  <c r="S136" i="33"/>
  <c r="S135" i="33"/>
  <c r="S137" i="33"/>
  <c r="KS97" i="33"/>
  <c r="KS98" i="33"/>
  <c r="KS96" i="33"/>
  <c r="ID135" i="33"/>
  <c r="ID136" i="33"/>
  <c r="ID137" i="33"/>
  <c r="JU268" i="33"/>
  <c r="JU267" i="33"/>
  <c r="JU269" i="33"/>
  <c r="LV224" i="33"/>
  <c r="LV225" i="33"/>
  <c r="LV223" i="33"/>
  <c r="MV182" i="33"/>
  <c r="MV181" i="33"/>
  <c r="MV180" i="33"/>
  <c r="HO224" i="33"/>
  <c r="HO225" i="33"/>
  <c r="HO223" i="33"/>
  <c r="HM180" i="33"/>
  <c r="HM181" i="33"/>
  <c r="HM182" i="33"/>
  <c r="PA181" i="33"/>
  <c r="PA182" i="33"/>
  <c r="PA180" i="33"/>
  <c r="LS180" i="33"/>
  <c r="LS181" i="33"/>
  <c r="LS182" i="33"/>
  <c r="DK135" i="33"/>
  <c r="DK137" i="33"/>
  <c r="DK136" i="33"/>
  <c r="H180" i="33"/>
  <c r="H182" i="33"/>
  <c r="H181" i="33"/>
  <c r="CG136" i="33"/>
  <c r="CG135" i="33"/>
  <c r="CG137" i="33"/>
  <c r="HU135" i="33"/>
  <c r="HU137" i="33"/>
  <c r="HU136" i="33"/>
  <c r="AP223" i="33"/>
  <c r="AP224" i="33"/>
  <c r="AP225" i="33"/>
  <c r="QB223" i="33"/>
  <c r="QB224" i="33"/>
  <c r="QB225" i="33"/>
  <c r="AR267" i="33"/>
  <c r="AR268" i="33"/>
  <c r="AR269" i="33"/>
  <c r="RR98" i="33"/>
  <c r="RR96" i="33"/>
  <c r="RR97" i="33"/>
  <c r="NW96" i="33"/>
  <c r="NW98" i="33"/>
  <c r="NW97" i="33"/>
  <c r="CF224" i="33"/>
  <c r="CF225" i="33"/>
  <c r="CF223" i="33"/>
  <c r="LS98" i="33"/>
  <c r="LS96" i="33"/>
  <c r="LS97" i="33"/>
  <c r="OO137" i="33"/>
  <c r="OO135" i="33"/>
  <c r="OO136" i="33"/>
  <c r="JG135" i="33"/>
  <c r="JG137" i="33"/>
  <c r="JG136" i="33"/>
  <c r="KL224" i="33"/>
  <c r="KL225" i="33"/>
  <c r="KL223" i="33"/>
  <c r="LO224" i="33"/>
  <c r="LO225" i="33"/>
  <c r="LO223" i="33"/>
  <c r="HP224" i="33"/>
  <c r="HP225" i="33"/>
  <c r="HP223" i="33"/>
  <c r="L135" i="33"/>
  <c r="L136" i="33"/>
  <c r="L137" i="33"/>
  <c r="IR269" i="33"/>
  <c r="IR268" i="33"/>
  <c r="IR267" i="33"/>
  <c r="IK268" i="33"/>
  <c r="IK267" i="33"/>
  <c r="IK269" i="33"/>
  <c r="GX135" i="33"/>
  <c r="GX137" i="33"/>
  <c r="GX136" i="33"/>
  <c r="NT98" i="33"/>
  <c r="NT97" i="33"/>
  <c r="NT96" i="33"/>
  <c r="GI98" i="33"/>
  <c r="GI97" i="33"/>
  <c r="GI96" i="33"/>
  <c r="OH137" i="33"/>
  <c r="OH135" i="33"/>
  <c r="OH136" i="33"/>
  <c r="BN267" i="33"/>
  <c r="BN269" i="33"/>
  <c r="BN268" i="33"/>
  <c r="MR98" i="33"/>
  <c r="MR97" i="33"/>
  <c r="MR96" i="33"/>
  <c r="HD97" i="33"/>
  <c r="HD98" i="33"/>
  <c r="HD96" i="33"/>
  <c r="MX135" i="33"/>
  <c r="MX137" i="33"/>
  <c r="MX136" i="33"/>
  <c r="RO135" i="33"/>
  <c r="RO137" i="33"/>
  <c r="RO136" i="33"/>
  <c r="FO96" i="33"/>
  <c r="FO97" i="33"/>
  <c r="FO98" i="33"/>
  <c r="LP269" i="33"/>
  <c r="LP268" i="33"/>
  <c r="LP267" i="33"/>
  <c r="G269" i="33"/>
  <c r="G268" i="33"/>
  <c r="G267" i="33"/>
  <c r="QT268" i="33"/>
  <c r="QT269" i="33"/>
  <c r="QT267" i="33"/>
  <c r="IA225" i="33"/>
  <c r="IA223" i="33"/>
  <c r="IA224" i="33"/>
  <c r="AI223" i="33"/>
  <c r="AI225" i="33"/>
  <c r="AI224" i="33"/>
  <c r="QW136" i="33"/>
  <c r="QW137" i="33"/>
  <c r="QW135" i="33"/>
  <c r="BA135" i="33"/>
  <c r="BA136" i="33"/>
  <c r="BA137" i="33"/>
  <c r="BS97" i="33"/>
  <c r="BS98" i="33"/>
  <c r="BS96" i="33"/>
  <c r="HU97" i="33"/>
  <c r="HU96" i="33"/>
  <c r="HU98" i="33"/>
  <c r="D267" i="33"/>
  <c r="D268" i="33"/>
  <c r="D269" i="33"/>
  <c r="T135" i="33"/>
  <c r="T137" i="33"/>
  <c r="T136" i="33"/>
  <c r="Q181" i="33"/>
  <c r="Q182" i="33"/>
  <c r="Q180" i="33"/>
  <c r="FQ97" i="33"/>
  <c r="FQ96" i="33"/>
  <c r="FQ98" i="33"/>
  <c r="JZ96" i="33"/>
  <c r="JZ97" i="33"/>
  <c r="JZ98" i="33"/>
  <c r="IW136" i="33"/>
  <c r="IW137" i="33"/>
  <c r="IW135" i="33"/>
  <c r="NO98" i="33"/>
  <c r="NO96" i="33"/>
  <c r="NO97" i="33"/>
  <c r="LE267" i="33"/>
  <c r="LE268" i="33"/>
  <c r="LE269" i="33"/>
  <c r="QJ223" i="33"/>
  <c r="QJ225" i="33"/>
  <c r="QJ224" i="33"/>
  <c r="ET268" i="33"/>
  <c r="ET267" i="33"/>
  <c r="ET269" i="33"/>
  <c r="ES181" i="33"/>
  <c r="ES182" i="33"/>
  <c r="ES180" i="33"/>
  <c r="FK135" i="33"/>
  <c r="FK137" i="33"/>
  <c r="FK136" i="33"/>
  <c r="RB180" i="33"/>
  <c r="RB181" i="33"/>
  <c r="RB182" i="33"/>
  <c r="FV223" i="33"/>
  <c r="FV225" i="33"/>
  <c r="FV224" i="33"/>
  <c r="JA269" i="33"/>
  <c r="JA268" i="33"/>
  <c r="JA267" i="33"/>
  <c r="FD269" i="33"/>
  <c r="FD268" i="33"/>
  <c r="FD267" i="33"/>
  <c r="LH97" i="33"/>
  <c r="LH98" i="33"/>
  <c r="LH96" i="33"/>
  <c r="GQ136" i="33"/>
  <c r="GQ135" i="33"/>
  <c r="GQ137" i="33"/>
  <c r="HF223" i="33"/>
  <c r="HF225" i="33"/>
  <c r="HF224" i="33"/>
  <c r="QZ98" i="33"/>
  <c r="QZ96" i="33"/>
  <c r="QZ97" i="33"/>
  <c r="DW97" i="33"/>
  <c r="DW96" i="33"/>
  <c r="DW98" i="33"/>
  <c r="FJ98" i="33"/>
  <c r="FJ96" i="33"/>
  <c r="FJ97" i="33"/>
  <c r="RN267" i="33"/>
  <c r="RN268" i="33"/>
  <c r="RN269" i="33"/>
  <c r="AN224" i="33"/>
  <c r="AN223" i="33"/>
  <c r="AN225" i="33"/>
  <c r="BV225" i="33"/>
  <c r="BV223" i="33"/>
  <c r="BV224" i="33"/>
  <c r="SE181" i="33"/>
  <c r="SE182" i="33"/>
  <c r="SE180" i="33"/>
  <c r="DZ98" i="33"/>
  <c r="DZ97" i="33"/>
  <c r="DZ96" i="33"/>
  <c r="PW225" i="33"/>
  <c r="PW224" i="33"/>
  <c r="PW223" i="33"/>
  <c r="GW181" i="33"/>
  <c r="GW180" i="33"/>
  <c r="GW182" i="33"/>
  <c r="NU223" i="33"/>
  <c r="NU225" i="33"/>
  <c r="NU224" i="33"/>
  <c r="QI137" i="33"/>
  <c r="QI135" i="33"/>
  <c r="QI136" i="33"/>
  <c r="KV181" i="33"/>
  <c r="KV180" i="33"/>
  <c r="KV182" i="33"/>
  <c r="LL224" i="33"/>
  <c r="LL223" i="33"/>
  <c r="LL225" i="33"/>
  <c r="ID98" i="33"/>
  <c r="ID96" i="33"/>
  <c r="ID97" i="33"/>
  <c r="QM181" i="33"/>
  <c r="QM180" i="33"/>
  <c r="QM182" i="33"/>
  <c r="JA135" i="33"/>
  <c r="JA136" i="33"/>
  <c r="JA137" i="33"/>
  <c r="FR269" i="33"/>
  <c r="FR268" i="33"/>
  <c r="FR267" i="33"/>
  <c r="FD182" i="33"/>
  <c r="FD180" i="33"/>
  <c r="FD181" i="33"/>
  <c r="BU267" i="33"/>
  <c r="BU269" i="33"/>
  <c r="BU268" i="33"/>
  <c r="RQ268" i="33"/>
  <c r="RQ269" i="33"/>
  <c r="RQ267" i="33"/>
  <c r="IL136" i="33"/>
  <c r="IL135" i="33"/>
  <c r="IL137" i="33"/>
  <c r="PX137" i="33"/>
  <c r="PX136" i="33"/>
  <c r="PX135" i="33"/>
  <c r="FX96" i="33"/>
  <c r="FX98" i="33"/>
  <c r="FX97" i="33"/>
  <c r="FY137" i="33"/>
  <c r="FY136" i="33"/>
  <c r="FY135" i="33"/>
  <c r="BM136" i="33"/>
  <c r="BM135" i="33"/>
  <c r="BM137" i="33"/>
  <c r="NS181" i="33"/>
  <c r="NS180" i="33"/>
  <c r="NS182" i="33"/>
  <c r="NY135" i="33"/>
  <c r="NY137" i="33"/>
  <c r="NY136" i="33"/>
  <c r="PN223" i="33"/>
  <c r="PN224" i="33"/>
  <c r="PN225" i="33"/>
  <c r="HU267" i="33"/>
  <c r="HU268" i="33"/>
  <c r="HU269" i="33"/>
  <c r="QS181" i="33"/>
  <c r="QS182" i="33"/>
  <c r="QS180" i="33"/>
  <c r="AT97" i="33"/>
  <c r="AT98" i="33"/>
  <c r="AT96" i="33"/>
  <c r="HQ225" i="33"/>
  <c r="HQ223" i="33"/>
  <c r="HQ224" i="33"/>
  <c r="NP97" i="33"/>
  <c r="NP98" i="33"/>
  <c r="NP96" i="33"/>
  <c r="MM268" i="33"/>
  <c r="MM269" i="33"/>
  <c r="MM267" i="33"/>
  <c r="NE182" i="33"/>
  <c r="NE181" i="33"/>
  <c r="NE180" i="33"/>
  <c r="LL97" i="33"/>
  <c r="LL96" i="33"/>
  <c r="LL98" i="33"/>
  <c r="MM136" i="33"/>
  <c r="MM137" i="33"/>
  <c r="MM135" i="33"/>
  <c r="BO180" i="33"/>
  <c r="BO182" i="33"/>
  <c r="BO181" i="33"/>
  <c r="KG225" i="33"/>
  <c r="KG224" i="33"/>
  <c r="KG223" i="33"/>
  <c r="IT96" i="33"/>
  <c r="IT97" i="33"/>
  <c r="IT98" i="33"/>
  <c r="GQ267" i="33"/>
  <c r="GQ269" i="33"/>
  <c r="GQ268" i="33"/>
  <c r="OF182" i="33"/>
  <c r="OF180" i="33"/>
  <c r="OF181" i="33"/>
  <c r="KN137" i="33"/>
  <c r="KN135" i="33"/>
  <c r="KN136" i="33"/>
  <c r="QJ267" i="33"/>
  <c r="QJ268" i="33"/>
  <c r="QJ269" i="33"/>
  <c r="DK96" i="33"/>
  <c r="DK97" i="33"/>
  <c r="DK98" i="33"/>
  <c r="OH268" i="33"/>
  <c r="OH267" i="33"/>
  <c r="OH269" i="33"/>
  <c r="GH224" i="33"/>
  <c r="GH223" i="33"/>
  <c r="GH225" i="33"/>
  <c r="EJ181" i="33"/>
  <c r="EJ182" i="33"/>
  <c r="EJ180" i="33"/>
  <c r="CJ269" i="33"/>
  <c r="CJ267" i="33"/>
  <c r="CJ268" i="33"/>
  <c r="KF223" i="33"/>
  <c r="KF224" i="33"/>
  <c r="KF225" i="33"/>
  <c r="HY268" i="33"/>
  <c r="HY269" i="33"/>
  <c r="HY267" i="33"/>
  <c r="FU268" i="33"/>
  <c r="FU269" i="33"/>
  <c r="FU267" i="33"/>
  <c r="QE97" i="33"/>
  <c r="QE98" i="33"/>
  <c r="QE96" i="33"/>
  <c r="QK98" i="33"/>
  <c r="QK97" i="33"/>
  <c r="QK96" i="33"/>
  <c r="H137" i="33"/>
  <c r="H136" i="33"/>
  <c r="H135" i="33"/>
  <c r="RV98" i="33"/>
  <c r="RV96" i="33"/>
  <c r="RV97" i="33"/>
  <c r="DI180" i="33"/>
  <c r="DI182" i="33"/>
  <c r="DI181" i="33"/>
  <c r="RI268" i="33"/>
  <c r="RI267" i="33"/>
  <c r="RI269" i="33"/>
  <c r="BI97" i="33"/>
  <c r="BI96" i="33"/>
  <c r="BI98" i="33"/>
  <c r="KK181" i="33"/>
  <c r="KK182" i="33"/>
  <c r="KK180" i="33"/>
  <c r="JM97" i="33"/>
  <c r="JM98" i="33"/>
  <c r="JM96" i="33"/>
  <c r="M182" i="33"/>
  <c r="M180" i="33"/>
  <c r="M181" i="33"/>
  <c r="EK97" i="33"/>
  <c r="EK96" i="33"/>
  <c r="EK98" i="33"/>
  <c r="GK97" i="33"/>
  <c r="GK98" i="33"/>
  <c r="GK96" i="33"/>
  <c r="GN268" i="33"/>
  <c r="GN267" i="33"/>
  <c r="GN269" i="33"/>
  <c r="O97" i="33"/>
  <c r="O98" i="33"/>
  <c r="O96" i="33"/>
  <c r="GO180" i="33"/>
  <c r="GO182" i="33"/>
  <c r="GO181" i="33"/>
  <c r="DY135" i="33"/>
  <c r="DY137" i="33"/>
  <c r="DY136" i="33"/>
  <c r="BJ267" i="33"/>
  <c r="BJ268" i="33"/>
  <c r="BJ269" i="33"/>
  <c r="HG136" i="33"/>
  <c r="HG137" i="33"/>
  <c r="HG135" i="33"/>
  <c r="OM225" i="33"/>
  <c r="OM224" i="33"/>
  <c r="OM223" i="33"/>
  <c r="QA97" i="33"/>
  <c r="QA98" i="33"/>
  <c r="QA96" i="33"/>
  <c r="LE97" i="33"/>
  <c r="LE96" i="33"/>
  <c r="LE98" i="33"/>
  <c r="W224" i="33"/>
  <c r="W223" i="33"/>
  <c r="W225" i="33"/>
  <c r="JJ225" i="33"/>
  <c r="JJ223" i="33"/>
  <c r="JJ224" i="33"/>
  <c r="GQ180" i="33"/>
  <c r="GQ182" i="33"/>
  <c r="GQ181" i="33"/>
  <c r="DP267" i="33"/>
  <c r="DP269" i="33"/>
  <c r="DP268" i="33"/>
  <c r="RM225" i="33"/>
  <c r="RM224" i="33"/>
  <c r="RM223" i="33"/>
  <c r="SB98" i="33"/>
  <c r="SB97" i="33"/>
  <c r="SB96" i="33"/>
  <c r="KX98" i="33"/>
  <c r="KX97" i="33"/>
  <c r="KX96" i="33"/>
  <c r="ES224" i="33"/>
  <c r="ES225" i="33"/>
  <c r="ES223" i="33"/>
  <c r="SB268" i="33"/>
  <c r="SB269" i="33"/>
  <c r="SB267" i="33"/>
  <c r="IA98" i="33"/>
  <c r="IA96" i="33"/>
  <c r="IA97" i="33"/>
  <c r="QS98" i="33"/>
  <c r="QS96" i="33"/>
  <c r="QS97" i="33"/>
  <c r="ER136" i="33"/>
  <c r="ER137" i="33"/>
  <c r="ER135" i="33"/>
  <c r="RR180" i="33"/>
  <c r="RR181" i="33"/>
  <c r="RR182" i="33"/>
  <c r="L180" i="33"/>
  <c r="L182" i="33"/>
  <c r="L181" i="33"/>
  <c r="OP97" i="33"/>
  <c r="OP96" i="33"/>
  <c r="OP98" i="33"/>
  <c r="AZ136" i="33"/>
  <c r="AZ137" i="33"/>
  <c r="AZ135" i="33"/>
  <c r="OG180" i="33"/>
  <c r="OG182" i="33"/>
  <c r="OG181" i="33"/>
  <c r="QU98" i="33"/>
  <c r="QU97" i="33"/>
  <c r="QU96" i="33"/>
  <c r="BS135" i="33"/>
  <c r="BS137" i="33"/>
  <c r="BS136" i="33"/>
  <c r="GE182" i="33"/>
  <c r="GE180" i="33"/>
  <c r="GE181" i="33"/>
  <c r="MI268" i="33"/>
  <c r="MI267" i="33"/>
  <c r="MI269" i="33"/>
  <c r="HD225" i="33"/>
  <c r="HD223" i="33"/>
  <c r="HD224" i="33"/>
  <c r="CB182" i="33"/>
  <c r="CB180" i="33"/>
  <c r="CB181" i="33"/>
  <c r="LD268" i="33"/>
  <c r="LD269" i="33"/>
  <c r="LD267" i="33"/>
  <c r="PL224" i="33"/>
  <c r="PL223" i="33"/>
  <c r="PL225" i="33"/>
  <c r="HC224" i="33"/>
  <c r="HC225" i="33"/>
  <c r="HC223" i="33"/>
  <c r="RY97" i="33"/>
  <c r="RY98" i="33"/>
  <c r="RY96" i="33"/>
  <c r="DH136" i="33"/>
  <c r="DH135" i="33"/>
  <c r="DH137" i="33"/>
  <c r="OI269" i="33"/>
  <c r="OI267" i="33"/>
  <c r="OI268" i="33"/>
  <c r="MQ137" i="33"/>
  <c r="MQ135" i="33"/>
  <c r="MQ136" i="33"/>
  <c r="AX136" i="33"/>
  <c r="AX137" i="33"/>
  <c r="AX135" i="33"/>
  <c r="IC180" i="33"/>
  <c r="IC181" i="33"/>
  <c r="IC182" i="33"/>
  <c r="NQ180" i="33"/>
  <c r="NQ181" i="33"/>
  <c r="NQ182" i="33"/>
  <c r="FR136" i="33"/>
  <c r="FR135" i="33"/>
  <c r="FR137" i="33"/>
  <c r="MS96" i="33"/>
  <c r="MS98" i="33"/>
  <c r="MS97" i="33"/>
  <c r="GK267" i="33"/>
  <c r="GK268" i="33"/>
  <c r="GK269" i="33"/>
  <c r="EW136" i="33"/>
  <c r="EW135" i="33"/>
  <c r="EW137" i="33"/>
  <c r="KE225" i="33"/>
  <c r="KE224" i="33"/>
  <c r="KE223" i="33"/>
  <c r="JY96" i="33"/>
  <c r="JY97" i="33"/>
  <c r="JY98" i="33"/>
  <c r="OT137" i="33"/>
  <c r="OT135" i="33"/>
  <c r="OT136" i="33"/>
  <c r="HA136" i="33"/>
  <c r="HA135" i="33"/>
  <c r="HA137" i="33"/>
  <c r="MM96" i="33"/>
  <c r="MM97" i="33"/>
  <c r="MM98" i="33"/>
  <c r="AZ97" i="33"/>
  <c r="AZ98" i="33"/>
  <c r="AZ96" i="33"/>
  <c r="JE137" i="33"/>
  <c r="JE135" i="33"/>
  <c r="JE136" i="33"/>
  <c r="BC180" i="33"/>
  <c r="BC182" i="33"/>
  <c r="BC181" i="33"/>
  <c r="FW96" i="33"/>
  <c r="FW97" i="33"/>
  <c r="FW98" i="33"/>
  <c r="IM268" i="33"/>
  <c r="IM269" i="33"/>
  <c r="IM267" i="33"/>
  <c r="MK224" i="33"/>
  <c r="MK225" i="33"/>
  <c r="MK223" i="33"/>
  <c r="FE96" i="33"/>
  <c r="FE98" i="33"/>
  <c r="FE97" i="33"/>
  <c r="GC225" i="33"/>
  <c r="GC223" i="33"/>
  <c r="GC224" i="33"/>
  <c r="PT96" i="33"/>
  <c r="PT98" i="33"/>
  <c r="PT97" i="33"/>
  <c r="MW224" i="33"/>
  <c r="MW225" i="33"/>
  <c r="MW223" i="33"/>
  <c r="FM98" i="33"/>
  <c r="FM97" i="33"/>
  <c r="FM96" i="33"/>
  <c r="FV96" i="33"/>
  <c r="FV98" i="33"/>
  <c r="FV97" i="33"/>
  <c r="DN136" i="33"/>
  <c r="DN135" i="33"/>
  <c r="DN137" i="33"/>
  <c r="DB135" i="33"/>
  <c r="DB136" i="33"/>
  <c r="DB137" i="33"/>
  <c r="FX136" i="33"/>
  <c r="FX137" i="33"/>
  <c r="FX135" i="33"/>
  <c r="CK268" i="33"/>
  <c r="CK267" i="33"/>
  <c r="CK269" i="33"/>
  <c r="NB224" i="33"/>
  <c r="NB225" i="33"/>
  <c r="NB223" i="33"/>
  <c r="PG267" i="33"/>
  <c r="PG268" i="33"/>
  <c r="PG269" i="33"/>
  <c r="JC267" i="33"/>
  <c r="JC269" i="33"/>
  <c r="JC268" i="33"/>
  <c r="BU225" i="33"/>
  <c r="BU224" i="33"/>
  <c r="BU223" i="33"/>
  <c r="GW268" i="33"/>
  <c r="GW267" i="33"/>
  <c r="GW269" i="33"/>
  <c r="EF225" i="33"/>
  <c r="EF223" i="33"/>
  <c r="EF224" i="33"/>
  <c r="QA269" i="33"/>
  <c r="QA267" i="33"/>
  <c r="QA268" i="33"/>
  <c r="FS136" i="33"/>
  <c r="FS137" i="33"/>
  <c r="FS135" i="33"/>
  <c r="QO98" i="33"/>
  <c r="QO96" i="33"/>
  <c r="QO97" i="33"/>
  <c r="GR180" i="33"/>
  <c r="GR182" i="33"/>
  <c r="GR181" i="33"/>
  <c r="BW180" i="33"/>
  <c r="BW182" i="33"/>
  <c r="BW181" i="33"/>
  <c r="EL98" i="33"/>
  <c r="EL97" i="33"/>
  <c r="EL96" i="33"/>
  <c r="KJ97" i="33"/>
  <c r="KJ96" i="33"/>
  <c r="KJ98" i="33"/>
  <c r="MT267" i="33"/>
  <c r="MT269" i="33"/>
  <c r="MT268" i="33"/>
  <c r="GG137" i="33"/>
  <c r="GG135" i="33"/>
  <c r="GG136" i="33"/>
  <c r="SC182" i="33"/>
  <c r="SC181" i="33"/>
  <c r="SC180" i="33"/>
  <c r="MB137" i="33"/>
  <c r="MB136" i="33"/>
  <c r="MB135" i="33"/>
  <c r="FU181" i="33"/>
  <c r="FU180" i="33"/>
  <c r="FU182" i="33"/>
  <c r="GC97" i="33"/>
  <c r="GC96" i="33"/>
  <c r="GC98" i="33"/>
  <c r="RN135" i="33"/>
  <c r="RN136" i="33"/>
  <c r="RN137" i="33"/>
  <c r="BC268" i="33"/>
  <c r="BC267" i="33"/>
  <c r="BC269" i="33"/>
  <c r="PQ136" i="33"/>
  <c r="PQ135" i="33"/>
  <c r="PQ137" i="33"/>
  <c r="FX267" i="33"/>
  <c r="FX269" i="33"/>
  <c r="FX268" i="33"/>
  <c r="G223" i="33"/>
  <c r="G225" i="33"/>
  <c r="G224" i="33"/>
  <c r="LX268" i="33"/>
  <c r="LX267" i="33"/>
  <c r="LX269" i="33"/>
  <c r="OJ137" i="33"/>
  <c r="OJ136" i="33"/>
  <c r="OJ135" i="33"/>
  <c r="PU225" i="33"/>
  <c r="PU223" i="33"/>
  <c r="PU224" i="33"/>
  <c r="NM181" i="33"/>
  <c r="NM182" i="33"/>
  <c r="NM180" i="33"/>
  <c r="OB224" i="33"/>
  <c r="OB223" i="33"/>
  <c r="OB225" i="33"/>
  <c r="BX181" i="33"/>
  <c r="BX182" i="33"/>
  <c r="BX180" i="33"/>
  <c r="EI181" i="33"/>
  <c r="EI180" i="33"/>
  <c r="EI182" i="33"/>
  <c r="ND267" i="33"/>
  <c r="ND268" i="33"/>
  <c r="ND269" i="33"/>
  <c r="FQ137" i="33"/>
  <c r="FQ135" i="33"/>
  <c r="FQ136" i="33"/>
  <c r="LI224" i="33"/>
  <c r="LI225" i="33"/>
  <c r="LI223" i="33"/>
  <c r="CX98" i="33"/>
  <c r="CX96" i="33"/>
  <c r="CX97" i="33"/>
  <c r="MU136" i="33"/>
  <c r="MU135" i="33"/>
  <c r="MU137" i="33"/>
  <c r="IO181" i="33"/>
  <c r="IO180" i="33"/>
  <c r="IO182" i="33"/>
  <c r="QB267" i="33"/>
  <c r="QB268" i="33"/>
  <c r="QB269" i="33"/>
  <c r="S225" i="33"/>
  <c r="S224" i="33"/>
  <c r="S223" i="33"/>
  <c r="NV223" i="33"/>
  <c r="NV225" i="33"/>
  <c r="NV224" i="33"/>
  <c r="OD98" i="33"/>
  <c r="OD96" i="33"/>
  <c r="OD97" i="33"/>
  <c r="KH268" i="33"/>
  <c r="KH269" i="33"/>
  <c r="KH267" i="33"/>
  <c r="LM267" i="33"/>
  <c r="LM269" i="33"/>
  <c r="LM268" i="33"/>
  <c r="P268" i="33"/>
  <c r="P267" i="33"/>
  <c r="P269" i="33"/>
  <c r="HY137" i="33"/>
  <c r="HY135" i="33"/>
  <c r="HY136" i="33"/>
  <c r="FH223" i="33"/>
  <c r="FH224" i="33"/>
  <c r="FH225" i="33"/>
  <c r="HP98" i="33"/>
  <c r="HP97" i="33"/>
  <c r="HP96" i="33"/>
  <c r="DU135" i="33"/>
  <c r="DU136" i="33"/>
  <c r="DU137" i="33"/>
  <c r="GU268" i="33"/>
  <c r="GU269" i="33"/>
  <c r="GU267" i="33"/>
  <c r="CM223" i="33"/>
  <c r="CM224" i="33"/>
  <c r="CM225" i="33"/>
  <c r="FY96" i="33"/>
  <c r="FY98" i="33"/>
  <c r="FY97" i="33"/>
  <c r="NX98" i="33"/>
  <c r="NX97" i="33"/>
  <c r="NX96" i="33"/>
  <c r="LR137" i="33"/>
  <c r="LR136" i="33"/>
  <c r="LR135" i="33"/>
  <c r="OC180" i="33"/>
  <c r="OC181" i="33"/>
  <c r="OC182" i="33"/>
  <c r="FU136" i="33"/>
  <c r="FU137" i="33"/>
  <c r="FU135" i="33"/>
  <c r="GY180" i="33"/>
  <c r="GY181" i="33"/>
  <c r="GY182" i="33"/>
  <c r="JR96" i="33"/>
  <c r="JR98" i="33"/>
  <c r="JR97" i="33"/>
  <c r="OI224" i="33"/>
  <c r="OI225" i="33"/>
  <c r="OI223" i="33"/>
  <c r="LU136" i="33"/>
  <c r="LU135" i="33"/>
  <c r="LU137" i="33"/>
  <c r="DS268" i="33"/>
  <c r="DS267" i="33"/>
  <c r="DS269" i="33"/>
  <c r="GM269" i="33"/>
  <c r="GM267" i="33"/>
  <c r="GM268" i="33"/>
  <c r="JC98" i="33"/>
  <c r="JC97" i="33"/>
  <c r="JC96" i="33"/>
  <c r="IY137" i="33"/>
  <c r="IY135" i="33"/>
  <c r="IY136" i="33"/>
  <c r="OA181" i="33"/>
  <c r="OA182" i="33"/>
  <c r="OA180" i="33"/>
  <c r="DD137" i="33"/>
  <c r="DD135" i="33"/>
  <c r="DD136" i="33"/>
  <c r="LD180" i="33"/>
  <c r="LD181" i="33"/>
  <c r="LD182" i="33"/>
  <c r="AV137" i="33"/>
  <c r="AV136" i="33"/>
  <c r="AV135" i="33"/>
  <c r="AK98" i="33"/>
  <c r="AK96" i="33"/>
  <c r="AK97" i="33"/>
  <c r="E136" i="33"/>
  <c r="E137" i="33"/>
  <c r="E135" i="33"/>
  <c r="BI269" i="33"/>
  <c r="BI267" i="33"/>
  <c r="BI268" i="33"/>
  <c r="LU224" i="33"/>
  <c r="LU225" i="33"/>
  <c r="LU223" i="33"/>
  <c r="ER268" i="33"/>
  <c r="ER269" i="33"/>
  <c r="ER267" i="33"/>
  <c r="CV181" i="33"/>
  <c r="CV180" i="33"/>
  <c r="CV182" i="33"/>
  <c r="Y225" i="33"/>
  <c r="Y223" i="33"/>
  <c r="Y224" i="33"/>
  <c r="MU182" i="33"/>
  <c r="MU180" i="33"/>
  <c r="MU181" i="33"/>
  <c r="SA98" i="33"/>
  <c r="SA97" i="33"/>
  <c r="SA96" i="33"/>
  <c r="KS181" i="33"/>
  <c r="KS180" i="33"/>
  <c r="KS182" i="33"/>
  <c r="HZ268" i="33"/>
  <c r="HZ269" i="33"/>
  <c r="HZ267" i="33"/>
  <c r="LV182" i="33"/>
  <c r="LV180" i="33"/>
  <c r="LV181" i="33"/>
  <c r="FF267" i="33"/>
  <c r="FF268" i="33"/>
  <c r="FF269" i="33"/>
  <c r="QD181" i="33"/>
  <c r="QD180" i="33"/>
  <c r="QD182" i="33"/>
  <c r="OY268" i="33"/>
  <c r="OY267" i="33"/>
  <c r="OY269" i="33"/>
  <c r="RQ180" i="33"/>
  <c r="RQ182" i="33"/>
  <c r="RQ181" i="33"/>
  <c r="QS137" i="33"/>
  <c r="QS135" i="33"/>
  <c r="QS136" i="33"/>
  <c r="EG180" i="33"/>
  <c r="EG182" i="33"/>
  <c r="EG181" i="33"/>
  <c r="NM267" i="33"/>
  <c r="NM269" i="33"/>
  <c r="NM268" i="33"/>
  <c r="MK267" i="33"/>
  <c r="MK269" i="33"/>
  <c r="MK268" i="33"/>
  <c r="QG269" i="33"/>
  <c r="QG268" i="33"/>
  <c r="QG267" i="33"/>
  <c r="IP224" i="33"/>
  <c r="IP225" i="33"/>
  <c r="IP223" i="33"/>
  <c r="JU223" i="33"/>
  <c r="JU224" i="33"/>
  <c r="JU225" i="33"/>
  <c r="GI225" i="33"/>
  <c r="GI224" i="33"/>
  <c r="GI223" i="33"/>
  <c r="KV224" i="33"/>
  <c r="KV223" i="33"/>
  <c r="KV225" i="33"/>
  <c r="RU223" i="33"/>
  <c r="RU224" i="33"/>
  <c r="RU225" i="33"/>
  <c r="RP98" i="33"/>
  <c r="RP97" i="33"/>
  <c r="RP96" i="33"/>
  <c r="GR224" i="33"/>
  <c r="GR225" i="33"/>
  <c r="GR223" i="33"/>
  <c r="PI97" i="33"/>
  <c r="PI98" i="33"/>
  <c r="PI96" i="33"/>
  <c r="ME268" i="33"/>
  <c r="ME267" i="33"/>
  <c r="ME269" i="33"/>
  <c r="FE135" i="33"/>
  <c r="FE136" i="33"/>
  <c r="FE137" i="33"/>
  <c r="CI136" i="33"/>
  <c r="CI135" i="33"/>
  <c r="CI137" i="33"/>
  <c r="RW269" i="33"/>
  <c r="RW268" i="33"/>
  <c r="RW267" i="33"/>
  <c r="OQ223" i="33"/>
  <c r="OQ225" i="33"/>
  <c r="OQ224" i="33"/>
  <c r="SG135" i="33"/>
  <c r="SG137" i="33"/>
  <c r="SG136" i="33"/>
  <c r="BE96" i="33"/>
  <c r="BE98" i="33"/>
  <c r="BE97" i="33"/>
  <c r="IE182" i="33"/>
  <c r="IE180" i="33"/>
  <c r="IE181" i="33"/>
  <c r="RP182" i="33"/>
  <c r="RP180" i="33"/>
  <c r="RP181" i="33"/>
  <c r="KI137" i="33"/>
  <c r="KI136" i="33"/>
  <c r="KI135" i="33"/>
  <c r="OO224" i="33"/>
  <c r="OO223" i="33"/>
  <c r="OO225" i="33"/>
  <c r="LP180" i="33"/>
  <c r="LP181" i="33"/>
  <c r="LP182" i="33"/>
  <c r="IM225" i="33"/>
  <c r="IM223" i="33"/>
  <c r="IM224" i="33"/>
  <c r="FA137" i="33"/>
  <c r="FA135" i="33"/>
  <c r="FA136" i="33"/>
  <c r="F135" i="33"/>
  <c r="F136" i="33"/>
  <c r="F137" i="33"/>
  <c r="BD180" i="33"/>
  <c r="BD182" i="33"/>
  <c r="BD181" i="33"/>
  <c r="IU180" i="33"/>
  <c r="IU181" i="33"/>
  <c r="IU182" i="33"/>
  <c r="BW135" i="33"/>
  <c r="BW136" i="33"/>
  <c r="BW137" i="33"/>
  <c r="GO268" i="33"/>
  <c r="GO269" i="33"/>
  <c r="GO267" i="33"/>
  <c r="IG268" i="33"/>
  <c r="IG267" i="33"/>
  <c r="IG269" i="33"/>
  <c r="HR136" i="33"/>
  <c r="HR137" i="33"/>
  <c r="HR135" i="33"/>
  <c r="II137" i="33"/>
  <c r="II135" i="33"/>
  <c r="II136" i="33"/>
  <c r="PJ135" i="33"/>
  <c r="PJ137" i="33"/>
  <c r="PJ136" i="33"/>
  <c r="LG223" i="33"/>
  <c r="LG224" i="33"/>
  <c r="LG225" i="33"/>
  <c r="HG224" i="33"/>
  <c r="HG223" i="33"/>
  <c r="HG225" i="33"/>
  <c r="MC181" i="33"/>
  <c r="MC180" i="33"/>
  <c r="MC182" i="33"/>
  <c r="HX98" i="33"/>
  <c r="HX96" i="33"/>
  <c r="HX97" i="33"/>
  <c r="DY223" i="33"/>
  <c r="DY225" i="33"/>
  <c r="DY224" i="33"/>
  <c r="JT268" i="33"/>
  <c r="JT269" i="33"/>
  <c r="JT267" i="33"/>
  <c r="EE180" i="33"/>
  <c r="EE181" i="33"/>
  <c r="EE182" i="33"/>
  <c r="QF96" i="33"/>
  <c r="QF98" i="33"/>
  <c r="QF97" i="33"/>
  <c r="IP98" i="33"/>
  <c r="IP96" i="33"/>
  <c r="IP97" i="33"/>
  <c r="QX223" i="33"/>
  <c r="QX225" i="33"/>
  <c r="QX224" i="33"/>
  <c r="JY180" i="33"/>
  <c r="JY182" i="33"/>
  <c r="JY181" i="33"/>
  <c r="HD181" i="33"/>
  <c r="HD180" i="33"/>
  <c r="HD182" i="33"/>
  <c r="IX268" i="33"/>
  <c r="IX269" i="33"/>
  <c r="IX267" i="33"/>
  <c r="MJ97" i="33"/>
  <c r="MJ98" i="33"/>
  <c r="MJ96" i="33"/>
  <c r="LT225" i="33"/>
  <c r="LT223" i="33"/>
  <c r="LT224" i="33"/>
  <c r="BK223" i="33"/>
  <c r="BK224" i="33"/>
  <c r="BK225" i="33"/>
  <c r="EK223" i="33"/>
  <c r="EK224" i="33"/>
  <c r="EK225" i="33"/>
  <c r="BP269" i="33"/>
  <c r="BP268" i="33"/>
  <c r="BP267" i="33"/>
  <c r="FJ224" i="33"/>
  <c r="FJ225" i="33"/>
  <c r="FJ223" i="33"/>
  <c r="RL137" i="33"/>
  <c r="RL136" i="33"/>
  <c r="RL135" i="33"/>
  <c r="AF224" i="33"/>
  <c r="AF225" i="33"/>
  <c r="AF223" i="33"/>
  <c r="CB136" i="33"/>
  <c r="CB137" i="33"/>
  <c r="CB135" i="33"/>
  <c r="HK225" i="33"/>
  <c r="HK224" i="33"/>
  <c r="HK223" i="33"/>
  <c r="DF267" i="33"/>
  <c r="DF269" i="33"/>
  <c r="DF268" i="33"/>
  <c r="GH135" i="33"/>
  <c r="GH137" i="33"/>
  <c r="GH136" i="33"/>
  <c r="ML225" i="33"/>
  <c r="ML223" i="33"/>
  <c r="ML224" i="33"/>
  <c r="NG224" i="33"/>
  <c r="NG223" i="33"/>
  <c r="NG225" i="33"/>
  <c r="LK268" i="33"/>
  <c r="LK267" i="33"/>
  <c r="LK269" i="33"/>
  <c r="PB223" i="33"/>
  <c r="PB225" i="33"/>
  <c r="PB224" i="33"/>
  <c r="AC268" i="33"/>
  <c r="AC267" i="33"/>
  <c r="AC269" i="33"/>
  <c r="LH268" i="33"/>
  <c r="LH267" i="33"/>
  <c r="LH269" i="33"/>
  <c r="FL182" i="33"/>
  <c r="FL181" i="33"/>
  <c r="FL180" i="33"/>
  <c r="OE267" i="33"/>
  <c r="OE269" i="33"/>
  <c r="OE268" i="33"/>
  <c r="BT224" i="33"/>
  <c r="BT223" i="33"/>
  <c r="BT225" i="33"/>
  <c r="SF137" i="33"/>
  <c r="SF136" i="33"/>
  <c r="SF135" i="33"/>
  <c r="PR180" i="33"/>
  <c r="PR181" i="33"/>
  <c r="PR182" i="33"/>
  <c r="KD224" i="33"/>
  <c r="KD225" i="33"/>
  <c r="KD223" i="33"/>
  <c r="NK97" i="33"/>
  <c r="NK96" i="33"/>
  <c r="NK98" i="33"/>
  <c r="JM267" i="33"/>
  <c r="JM269" i="33"/>
  <c r="JM268" i="33"/>
  <c r="BX136" i="33"/>
  <c r="BX135" i="33"/>
  <c r="BX137" i="33"/>
  <c r="U267" i="33"/>
  <c r="U268" i="33"/>
  <c r="U269" i="33"/>
  <c r="FC268" i="33"/>
  <c r="FC269" i="33"/>
  <c r="FC267" i="33"/>
  <c r="EH137" i="33"/>
  <c r="EH136" i="33"/>
  <c r="EH135" i="33"/>
  <c r="NQ225" i="33"/>
  <c r="NQ224" i="33"/>
  <c r="NQ223" i="33"/>
  <c r="DT135" i="33"/>
  <c r="DT136" i="33"/>
  <c r="DT137" i="33"/>
  <c r="LQ98" i="33"/>
  <c r="LQ97" i="33"/>
  <c r="LQ96" i="33"/>
  <c r="HA96" i="33"/>
  <c r="HA97" i="33"/>
  <c r="HA98" i="33"/>
  <c r="K223" i="33"/>
  <c r="K224" i="33"/>
  <c r="K225" i="33"/>
  <c r="QF182" i="33"/>
  <c r="QF180" i="33"/>
  <c r="QF181" i="33"/>
  <c r="AE223" i="33"/>
  <c r="AE224" i="33"/>
  <c r="AE225" i="33"/>
  <c r="OX135" i="33"/>
  <c r="OX137" i="33"/>
  <c r="OX136" i="33"/>
  <c r="MG224" i="33"/>
  <c r="MG223" i="33"/>
  <c r="MG225" i="33"/>
  <c r="HB98" i="33"/>
  <c r="HB97" i="33"/>
  <c r="HB96" i="33"/>
  <c r="MI135" i="33"/>
  <c r="MI137" i="33"/>
  <c r="MI136" i="33"/>
  <c r="OS180" i="33"/>
  <c r="OS182" i="33"/>
  <c r="OS181" i="33"/>
  <c r="HN98" i="33"/>
  <c r="HN96" i="33"/>
  <c r="HN97" i="33"/>
  <c r="LL136" i="33"/>
  <c r="LL137" i="33"/>
  <c r="LL135" i="33"/>
  <c r="ND181" i="33"/>
  <c r="ND180" i="33"/>
  <c r="ND182" i="33"/>
  <c r="DS98" i="33"/>
  <c r="DS96" i="33"/>
  <c r="DS97" i="33"/>
  <c r="AU98" i="33"/>
  <c r="AU97" i="33"/>
  <c r="AU96" i="33"/>
  <c r="JL98" i="33"/>
  <c r="JL96" i="33"/>
  <c r="JL97" i="33"/>
  <c r="P135" i="33"/>
  <c r="P136" i="33"/>
  <c r="P137" i="33"/>
  <c r="IG137" i="33"/>
  <c r="IG135" i="33"/>
  <c r="IG136" i="33"/>
  <c r="AJ97" i="33"/>
  <c r="AJ96" i="33"/>
  <c r="AJ98" i="33"/>
  <c r="OJ269" i="33"/>
  <c r="OJ267" i="33"/>
  <c r="OJ268" i="33"/>
  <c r="QD135" i="33"/>
  <c r="QD136" i="33"/>
  <c r="QD137" i="33"/>
  <c r="OU180" i="33"/>
  <c r="OU181" i="33"/>
  <c r="OU182" i="33"/>
  <c r="KE182" i="33"/>
  <c r="KE181" i="33"/>
  <c r="KE180" i="33"/>
  <c r="AD181" i="33"/>
  <c r="AD182" i="33"/>
  <c r="AD180" i="33"/>
  <c r="GQ224" i="33"/>
  <c r="GQ223" i="33"/>
  <c r="GQ225" i="33"/>
  <c r="OS268" i="33"/>
  <c r="OS269" i="33"/>
  <c r="OS267" i="33"/>
  <c r="CT224" i="33"/>
  <c r="CT223" i="33"/>
  <c r="CT225" i="33"/>
  <c r="QC181" i="33"/>
  <c r="QC182" i="33"/>
  <c r="QC180" i="33"/>
  <c r="QL182" i="33"/>
  <c r="QL180" i="33"/>
  <c r="QL181" i="33"/>
  <c r="T96" i="33"/>
  <c r="T97" i="33"/>
  <c r="T98" i="33"/>
  <c r="QN268" i="33"/>
  <c r="QN267" i="33"/>
  <c r="QN269" i="33"/>
  <c r="QV267" i="33"/>
  <c r="QV269" i="33"/>
  <c r="QV268" i="33"/>
  <c r="RM98" i="33"/>
  <c r="RM96" i="33"/>
  <c r="RM97" i="33"/>
  <c r="JF181" i="33"/>
  <c r="JF180" i="33"/>
  <c r="JF182" i="33"/>
  <c r="C182" i="33"/>
  <c r="C181" i="33"/>
  <c r="C180" i="33"/>
  <c r="HL182" i="33"/>
  <c r="HL180" i="33"/>
  <c r="HL181" i="33"/>
  <c r="QV98" i="33"/>
  <c r="QV97" i="33"/>
  <c r="QV96" i="33"/>
  <c r="DT97" i="33"/>
  <c r="DT98" i="33"/>
  <c r="DT96" i="33"/>
  <c r="OT96" i="33"/>
  <c r="OT97" i="33"/>
  <c r="OT98" i="33"/>
  <c r="EQ96" i="33"/>
  <c r="EQ97" i="33"/>
  <c r="EQ98" i="33"/>
  <c r="EZ182" i="33"/>
  <c r="EZ180" i="33"/>
  <c r="EZ181" i="33"/>
  <c r="PN268" i="33"/>
  <c r="PN269" i="33"/>
  <c r="PN267" i="33"/>
  <c r="PK223" i="33"/>
  <c r="PK225" i="33"/>
  <c r="PK224" i="33"/>
  <c r="RO180" i="33"/>
  <c r="RO181" i="33"/>
  <c r="RO182" i="33"/>
  <c r="G135" i="33"/>
  <c r="G137" i="33"/>
  <c r="G136" i="33"/>
  <c r="RG223" i="33"/>
  <c r="RG225" i="33"/>
  <c r="RG224" i="33"/>
  <c r="NH180" i="33"/>
  <c r="NH181" i="33"/>
  <c r="NH182" i="33"/>
  <c r="RL225" i="33"/>
  <c r="RL223" i="33"/>
  <c r="RL224" i="33"/>
  <c r="KR223" i="33"/>
  <c r="KR224" i="33"/>
  <c r="KR225" i="33"/>
  <c r="S180" i="33"/>
  <c r="S182" i="33"/>
  <c r="S181" i="33"/>
  <c r="CY182" i="33"/>
  <c r="CY181" i="33"/>
  <c r="CY180" i="33"/>
  <c r="HE224" i="33"/>
  <c r="HE225" i="33"/>
  <c r="HE223" i="33"/>
  <c r="FZ136" i="33"/>
  <c r="FZ135" i="33"/>
  <c r="FZ137" i="33"/>
  <c r="N181" i="33"/>
  <c r="N182" i="33"/>
  <c r="N180" i="33"/>
  <c r="LM224" i="33"/>
  <c r="LM225" i="33"/>
  <c r="LM223" i="33"/>
  <c r="IX223" i="33"/>
  <c r="IX224" i="33"/>
  <c r="IX225" i="33"/>
  <c r="HW269" i="33"/>
  <c r="HW267" i="33"/>
  <c r="HW268" i="33"/>
  <c r="ED182" i="33"/>
  <c r="ED180" i="33"/>
  <c r="ED181" i="33"/>
  <c r="QL269" i="33"/>
  <c r="QL267" i="33"/>
  <c r="QL268" i="33"/>
  <c r="LZ135" i="33"/>
  <c r="LZ137" i="33"/>
  <c r="LZ136" i="33"/>
  <c r="BB267" i="33"/>
  <c r="BB268" i="33"/>
  <c r="BB269" i="33"/>
  <c r="QY268" i="33"/>
  <c r="QY267" i="33"/>
  <c r="QY269" i="33"/>
  <c r="HA267" i="33"/>
  <c r="HA269" i="33"/>
  <c r="HA268" i="33"/>
  <c r="IN96" i="33"/>
  <c r="IN97" i="33"/>
  <c r="IN98" i="33"/>
  <c r="ID181" i="33"/>
  <c r="ID180" i="33"/>
  <c r="ID182" i="33"/>
  <c r="IN223" i="33"/>
  <c r="IN225" i="33"/>
  <c r="IN224" i="33"/>
  <c r="O268" i="33"/>
  <c r="O269" i="33"/>
  <c r="O267" i="33"/>
  <c r="GZ98" i="33"/>
  <c r="GZ97" i="33"/>
  <c r="GZ96" i="33"/>
  <c r="KY269" i="33"/>
  <c r="KY267" i="33"/>
  <c r="KY268" i="33"/>
  <c r="LA135" i="33"/>
  <c r="LA136" i="33"/>
  <c r="LA137" i="33"/>
  <c r="OB269" i="33"/>
  <c r="OB267" i="33"/>
  <c r="OB268" i="33"/>
  <c r="MS269" i="33"/>
  <c r="MS268" i="33"/>
  <c r="MS267" i="33"/>
  <c r="KC267" i="33"/>
  <c r="KC268" i="33"/>
  <c r="KC269" i="33"/>
  <c r="ER224" i="33"/>
  <c r="ER225" i="33"/>
  <c r="ER223" i="33"/>
  <c r="QE180" i="33"/>
  <c r="QE181" i="33"/>
  <c r="QE182" i="33"/>
  <c r="NY224" i="33"/>
  <c r="NY223" i="33"/>
  <c r="NY225" i="33"/>
  <c r="N267" i="33"/>
  <c r="N268" i="33"/>
  <c r="N269" i="33"/>
  <c r="EX268" i="33"/>
  <c r="EX267" i="33"/>
  <c r="EX269" i="33"/>
  <c r="QU223" i="33"/>
  <c r="QU224" i="33"/>
  <c r="QU225" i="33"/>
  <c r="MT224" i="33"/>
  <c r="MT225" i="33"/>
  <c r="MT223" i="33"/>
  <c r="EB96" i="33"/>
  <c r="EB98" i="33"/>
  <c r="EB97" i="33"/>
  <c r="IB225" i="33"/>
  <c r="IB223" i="33"/>
  <c r="IB224" i="33"/>
  <c r="RK182" i="33"/>
  <c r="RK181" i="33"/>
  <c r="RK180" i="33"/>
  <c r="OL268" i="33"/>
  <c r="OL267" i="33"/>
  <c r="OL269" i="33"/>
  <c r="JQ224" i="33"/>
  <c r="JQ225" i="33"/>
  <c r="JQ223" i="33"/>
  <c r="IE224" i="33"/>
  <c r="IE223" i="33"/>
  <c r="IE225" i="33"/>
  <c r="GD224" i="33"/>
  <c r="GD223" i="33"/>
  <c r="GD225" i="33"/>
  <c r="OL223" i="33"/>
  <c r="OL225" i="33"/>
  <c r="OL224" i="33"/>
  <c r="PC268" i="33"/>
  <c r="PC269" i="33"/>
  <c r="PC267" i="33"/>
  <c r="JO268" i="33"/>
  <c r="JO267" i="33"/>
  <c r="JO269" i="33"/>
  <c r="RN96" i="33"/>
  <c r="RN98" i="33"/>
  <c r="RN97" i="33"/>
  <c r="AD223" i="33"/>
  <c r="AD225" i="33"/>
  <c r="AD224" i="33"/>
  <c r="MR268" i="33"/>
  <c r="MR269" i="33"/>
  <c r="MR267" i="33"/>
  <c r="CH137" i="33"/>
  <c r="CH135" i="33"/>
  <c r="CH136" i="33"/>
  <c r="DD268" i="33"/>
  <c r="DD269" i="33"/>
  <c r="DD267" i="33"/>
  <c r="GK136" i="33"/>
  <c r="GK135" i="33"/>
  <c r="GK137" i="33"/>
  <c r="RR136" i="33"/>
  <c r="RR137" i="33"/>
  <c r="RR135" i="33"/>
  <c r="AI269" i="33"/>
  <c r="AI268" i="33"/>
  <c r="AI267" i="33"/>
  <c r="NC98" i="33"/>
  <c r="NC97" i="33"/>
  <c r="NC96" i="33"/>
  <c r="EK268" i="33"/>
  <c r="EK269" i="33"/>
  <c r="EK267" i="33"/>
  <c r="KK98" i="33"/>
  <c r="KK96" i="33"/>
  <c r="KK97" i="33"/>
  <c r="LB98" i="33"/>
  <c r="LB96" i="33"/>
  <c r="LB97" i="33"/>
  <c r="QI225" i="33"/>
  <c r="QI224" i="33"/>
  <c r="QI223" i="33"/>
  <c r="CW136" i="33"/>
  <c r="CW137" i="33"/>
  <c r="CW135" i="33"/>
  <c r="NX135" i="33"/>
  <c r="NX136" i="33"/>
  <c r="NX137" i="33"/>
  <c r="RB98" i="33"/>
  <c r="RB97" i="33"/>
  <c r="RB96" i="33"/>
  <c r="EY135" i="33"/>
  <c r="EY136" i="33"/>
  <c r="EY137" i="33"/>
  <c r="OJ98" i="33"/>
  <c r="OJ96" i="33"/>
  <c r="OJ97" i="33"/>
  <c r="MJ225" i="33"/>
  <c r="MJ224" i="33"/>
  <c r="MJ223" i="33"/>
  <c r="OX224" i="33"/>
  <c r="OX223" i="33"/>
  <c r="OX225" i="33"/>
  <c r="CS182" i="33"/>
  <c r="CS181" i="33"/>
  <c r="CS180" i="33"/>
  <c r="BV180" i="33"/>
  <c r="BV182" i="33"/>
  <c r="BV181" i="33"/>
  <c r="OR136" i="33"/>
  <c r="OR137" i="33"/>
  <c r="OR135" i="33"/>
  <c r="IH181" i="33"/>
  <c r="IH180" i="33"/>
  <c r="IH182" i="33"/>
  <c r="RW180" i="33"/>
  <c r="RW181" i="33"/>
  <c r="RW182" i="33"/>
  <c r="QX98" i="33"/>
  <c r="QX96" i="33"/>
  <c r="QX97" i="33"/>
  <c r="DV268" i="33"/>
  <c r="DV269" i="33"/>
  <c r="DV267" i="33"/>
  <c r="CG268" i="33"/>
  <c r="CG269" i="33"/>
  <c r="CG267" i="33"/>
  <c r="PX223" i="33"/>
  <c r="PX225" i="33"/>
  <c r="PX224" i="33"/>
  <c r="PR267" i="33"/>
  <c r="PR269" i="33"/>
  <c r="PR268" i="33"/>
  <c r="JB267" i="33"/>
  <c r="JB268" i="33"/>
  <c r="JB269" i="33"/>
  <c r="QK137" i="33"/>
  <c r="QK136" i="33"/>
  <c r="QK135" i="33"/>
  <c r="RE181" i="33"/>
  <c r="RE182" i="33"/>
  <c r="RE180" i="33"/>
  <c r="RM269" i="33"/>
  <c r="RM267" i="33"/>
  <c r="RM268" i="33"/>
  <c r="AV269" i="33"/>
  <c r="AV267" i="33"/>
  <c r="AV268" i="33"/>
  <c r="MK137" i="33"/>
  <c r="MK135" i="33"/>
  <c r="MK136" i="33"/>
  <c r="GY97" i="33"/>
  <c r="GY96" i="33"/>
  <c r="GY98" i="33"/>
  <c r="HC267" i="33"/>
  <c r="HC268" i="33"/>
  <c r="HC269" i="33"/>
  <c r="KU96" i="33"/>
  <c r="KU98" i="33"/>
  <c r="KU97" i="33"/>
  <c r="EP268" i="33"/>
  <c r="EP267" i="33"/>
  <c r="EP269" i="33"/>
  <c r="PJ225" i="33"/>
  <c r="PJ224" i="33"/>
  <c r="PJ223" i="33"/>
  <c r="LW96" i="33"/>
  <c r="LW97" i="33"/>
  <c r="LW98" i="33"/>
  <c r="H96" i="33"/>
  <c r="H97" i="33"/>
  <c r="H98" i="33"/>
  <c r="AC180" i="33"/>
  <c r="AC181" i="33"/>
  <c r="AC182" i="33"/>
  <c r="BW225" i="33"/>
  <c r="BW223" i="33"/>
  <c r="BW224" i="33"/>
  <c r="AA224" i="33"/>
  <c r="AA225" i="33"/>
  <c r="AA223" i="33"/>
  <c r="NP269" i="33"/>
  <c r="NP268" i="33"/>
  <c r="NP267" i="33"/>
  <c r="GT182" i="33"/>
  <c r="GT180" i="33"/>
  <c r="GT181" i="33"/>
  <c r="EM136" i="33"/>
  <c r="EM135" i="33"/>
  <c r="EM137" i="33"/>
  <c r="ND137" i="33"/>
  <c r="ND135" i="33"/>
  <c r="ND136" i="33"/>
  <c r="DU182" i="33"/>
  <c r="DU180" i="33"/>
  <c r="DU181" i="33"/>
  <c r="BM96" i="33"/>
  <c r="BM97" i="33"/>
  <c r="BM98" i="33"/>
  <c r="BT268" i="33"/>
  <c r="BT269" i="33"/>
  <c r="BT267" i="33"/>
  <c r="OF96" i="33"/>
  <c r="OF97" i="33"/>
  <c r="OF98" i="33"/>
  <c r="IH135" i="33"/>
  <c r="IH136" i="33"/>
  <c r="IH137" i="33"/>
  <c r="Y181" i="33"/>
  <c r="Y182" i="33"/>
  <c r="Y180" i="33"/>
  <c r="MG182" i="33"/>
  <c r="MG180" i="33"/>
  <c r="MG181" i="33"/>
  <c r="RP136" i="33"/>
  <c r="RP135" i="33"/>
  <c r="RP137" i="33"/>
  <c r="EE96" i="33"/>
  <c r="EE97" i="33"/>
  <c r="EE98" i="33"/>
  <c r="GZ136" i="33"/>
  <c r="GZ137" i="33"/>
  <c r="GZ135" i="33"/>
  <c r="Y135" i="33"/>
  <c r="Y137" i="33"/>
  <c r="Y136" i="33"/>
  <c r="NF96" i="33"/>
  <c r="NF98" i="33"/>
  <c r="NF97" i="33"/>
  <c r="IH225" i="33"/>
  <c r="IH223" i="33"/>
  <c r="IH224" i="33"/>
  <c r="W182" i="33"/>
  <c r="W180" i="33"/>
  <c r="W181" i="33"/>
  <c r="EZ225" i="33"/>
  <c r="EZ224" i="33"/>
  <c r="EZ223" i="33"/>
  <c r="JX225" i="33"/>
  <c r="JX224" i="33"/>
  <c r="JX223" i="33"/>
  <c r="CS97" i="33"/>
  <c r="CS96" i="33"/>
  <c r="CS98" i="33"/>
  <c r="AO267" i="33"/>
  <c r="AO269" i="33"/>
  <c r="AO268" i="33"/>
  <c r="LY269" i="33"/>
  <c r="LY267" i="33"/>
  <c r="LY268" i="33"/>
  <c r="DZ136" i="33"/>
  <c r="DZ135" i="33"/>
  <c r="DZ137" i="33"/>
  <c r="PC98" i="33"/>
  <c r="PC97" i="33"/>
  <c r="PC96" i="33"/>
  <c r="QE136" i="33"/>
  <c r="QE135" i="33"/>
  <c r="QE137" i="33"/>
  <c r="PK268" i="33"/>
  <c r="PK269" i="33"/>
  <c r="PK267" i="33"/>
  <c r="RR223" i="33"/>
  <c r="RR224" i="33"/>
  <c r="RR225" i="33"/>
  <c r="LP225" i="33"/>
  <c r="LP224" i="33"/>
  <c r="LP223" i="33"/>
  <c r="BD269" i="33"/>
  <c r="BD267" i="33"/>
  <c r="BD268" i="33"/>
  <c r="JP180" i="33"/>
  <c r="JP181" i="33"/>
  <c r="JP182" i="33"/>
  <c r="KQ135" i="33"/>
  <c r="KQ136" i="33"/>
  <c r="KQ137" i="33"/>
  <c r="BQ97" i="33"/>
  <c r="BQ98" i="33"/>
  <c r="BQ96" i="33"/>
  <c r="JS97" i="33"/>
  <c r="JS96" i="33"/>
  <c r="JS98" i="33"/>
  <c r="FQ181" i="33"/>
  <c r="FQ180" i="33"/>
  <c r="FQ182" i="33"/>
  <c r="AP137" i="33"/>
  <c r="AP135" i="33"/>
  <c r="AP136" i="33"/>
  <c r="EY182" i="33"/>
  <c r="EY180" i="33"/>
  <c r="EY181" i="33"/>
  <c r="EN96" i="33"/>
  <c r="EN97" i="33"/>
  <c r="EN98" i="33"/>
  <c r="AS269" i="33"/>
  <c r="AS268" i="33"/>
  <c r="AS267" i="33"/>
  <c r="GD268" i="33"/>
  <c r="GD267" i="33"/>
  <c r="GD269" i="33"/>
  <c r="RZ137" i="33"/>
  <c r="RZ136" i="33"/>
  <c r="RZ135" i="33"/>
  <c r="PF224" i="33"/>
  <c r="PF225" i="33"/>
  <c r="PF223" i="33"/>
  <c r="F225" i="33"/>
  <c r="F224" i="33"/>
  <c r="F223" i="33"/>
  <c r="BF223" i="33"/>
  <c r="BF224" i="33"/>
  <c r="BF225" i="33"/>
  <c r="CS223" i="33"/>
  <c r="CS224" i="33"/>
  <c r="CS225" i="33"/>
  <c r="JO135" i="33"/>
  <c r="JO136" i="33"/>
  <c r="JO137" i="33"/>
  <c r="HX269" i="33"/>
  <c r="HX267" i="33"/>
  <c r="HX268" i="33"/>
  <c r="EL136" i="33"/>
  <c r="EL137" i="33"/>
  <c r="EL135" i="33"/>
  <c r="OT182" i="33"/>
  <c r="OT180" i="33"/>
  <c r="OT181" i="33"/>
  <c r="NT268" i="33"/>
  <c r="NT269" i="33"/>
  <c r="NT267" i="33"/>
  <c r="AV225" i="33"/>
  <c r="AV224" i="33"/>
  <c r="AV223" i="33"/>
  <c r="RJ268" i="33"/>
  <c r="RJ269" i="33"/>
  <c r="RJ267" i="33"/>
  <c r="EG225" i="33"/>
  <c r="EG223" i="33"/>
  <c r="EG224" i="33"/>
  <c r="AG224" i="33"/>
  <c r="AG225" i="33"/>
  <c r="AG223" i="33"/>
  <c r="DP224" i="33"/>
  <c r="DP225" i="33"/>
  <c r="DP223" i="33"/>
  <c r="MH96" i="33"/>
  <c r="MH97" i="33"/>
  <c r="MH98" i="33"/>
  <c r="IS137" i="33"/>
  <c r="IS136" i="33"/>
  <c r="IS135" i="33"/>
  <c r="GU135" i="33"/>
  <c r="GU136" i="33"/>
  <c r="GU137" i="33"/>
  <c r="AO223" i="33"/>
  <c r="AO225" i="33"/>
  <c r="AO224" i="33"/>
  <c r="RW223" i="33"/>
  <c r="RW224" i="33"/>
  <c r="RW225" i="33"/>
  <c r="HB135" i="33"/>
  <c r="HB137" i="33"/>
  <c r="HB136" i="33"/>
  <c r="QP180" i="33"/>
  <c r="QP182" i="33"/>
  <c r="QP181" i="33"/>
  <c r="FM268" i="33"/>
  <c r="FM269" i="33"/>
  <c r="FM267" i="33"/>
  <c r="CE180" i="33"/>
  <c r="CE182" i="33"/>
  <c r="CE181" i="33"/>
  <c r="MD96" i="33"/>
  <c r="MD97" i="33"/>
  <c r="MD98" i="33"/>
  <c r="LL182" i="33"/>
  <c r="LL181" i="33"/>
  <c r="LL180" i="33"/>
  <c r="GN223" i="33"/>
  <c r="GN224" i="33"/>
  <c r="GN225" i="33"/>
  <c r="CY136" i="33"/>
  <c r="CY137" i="33"/>
  <c r="CY135" i="33"/>
  <c r="BG135" i="33"/>
  <c r="BG137" i="33"/>
  <c r="BG136" i="33"/>
  <c r="OP182" i="33"/>
  <c r="OP180" i="33"/>
  <c r="OP181" i="33"/>
  <c r="IX137" i="33"/>
  <c r="IX136" i="33"/>
  <c r="IX135" i="33"/>
  <c r="HC137" i="33"/>
  <c r="HC136" i="33"/>
  <c r="HC135" i="33"/>
  <c r="GH269" i="33"/>
  <c r="GH267" i="33"/>
  <c r="GH268" i="33"/>
  <c r="KW98" i="33"/>
  <c r="KW97" i="33"/>
  <c r="KW96" i="33"/>
  <c r="IV181" i="33"/>
  <c r="IV182" i="33"/>
  <c r="IV180" i="33"/>
  <c r="IF269" i="33"/>
  <c r="IF268" i="33"/>
  <c r="IF267" i="33"/>
  <c r="CU223" i="33"/>
  <c r="CU224" i="33"/>
  <c r="CU225" i="33"/>
  <c r="QI267" i="33"/>
  <c r="QI269" i="33"/>
  <c r="QI268" i="33"/>
  <c r="DQ268" i="33"/>
  <c r="DQ269" i="33"/>
  <c r="DQ267" i="33"/>
  <c r="CK224" i="33"/>
  <c r="CK225" i="33"/>
  <c r="CK223" i="33"/>
  <c r="GN135" i="33"/>
  <c r="GN137" i="33"/>
  <c r="GN136" i="33"/>
  <c r="BX223" i="33"/>
  <c r="BX224" i="33"/>
  <c r="BX225" i="33"/>
  <c r="CI182" i="33"/>
  <c r="CI180" i="33"/>
  <c r="CI181" i="33"/>
  <c r="HT96" i="33"/>
  <c r="HT98" i="33"/>
  <c r="HT97" i="33"/>
  <c r="GB136" i="33"/>
  <c r="GB135" i="33"/>
  <c r="GB137" i="33"/>
  <c r="PV225" i="33"/>
  <c r="PV224" i="33"/>
  <c r="PV223" i="33"/>
  <c r="W269" i="33"/>
  <c r="W267" i="33"/>
  <c r="W268" i="33"/>
  <c r="GE98" i="33"/>
  <c r="GE97" i="33"/>
  <c r="GE96" i="33"/>
  <c r="RC137" i="33"/>
  <c r="RC136" i="33"/>
  <c r="RC135" i="33"/>
  <c r="DF224" i="33"/>
  <c r="DF223" i="33"/>
  <c r="DF225" i="33"/>
  <c r="GD98" i="33"/>
  <c r="GD97" i="33"/>
  <c r="GD96" i="33"/>
  <c r="FE181" i="33"/>
  <c r="FE180" i="33"/>
  <c r="FE182" i="33"/>
  <c r="CM180" i="33"/>
  <c r="CM181" i="33"/>
  <c r="CM182" i="33"/>
  <c r="CT181" i="33"/>
  <c r="CT180" i="33"/>
  <c r="CT182" i="33"/>
  <c r="ET136" i="33"/>
  <c r="ET135" i="33"/>
  <c r="ET137" i="33"/>
  <c r="RS96" i="33"/>
  <c r="RS97" i="33"/>
  <c r="RS98" i="33"/>
  <c r="DQ96" i="33"/>
  <c r="DQ97" i="33"/>
  <c r="DQ98" i="33"/>
  <c r="GB97" i="33"/>
  <c r="GB96" i="33"/>
  <c r="GB98" i="33"/>
  <c r="BR98" i="33"/>
  <c r="BR96" i="33"/>
  <c r="BR97" i="33"/>
  <c r="GU182" i="33"/>
  <c r="GU181" i="33"/>
  <c r="GU180" i="33"/>
  <c r="JS267" i="33"/>
  <c r="JS268" i="33"/>
  <c r="JS269" i="33"/>
  <c r="GC269" i="33"/>
  <c r="GC268" i="33"/>
  <c r="GC267" i="33"/>
  <c r="AZ225" i="33"/>
  <c r="AZ224" i="33"/>
  <c r="AZ223" i="33"/>
  <c r="KX180" i="33"/>
  <c r="KX182" i="33"/>
  <c r="KX181" i="33"/>
  <c r="Y268" i="33"/>
  <c r="Y267" i="33"/>
  <c r="Y269" i="33"/>
  <c r="HZ97" i="33"/>
  <c r="HZ98" i="33"/>
  <c r="HZ96" i="33"/>
  <c r="CC96" i="33"/>
  <c r="CC98" i="33"/>
  <c r="CC97" i="33"/>
  <c r="DP181" i="33"/>
  <c r="DP180" i="33"/>
  <c r="DP182" i="33"/>
  <c r="MV223" i="33"/>
  <c r="MV225" i="33"/>
  <c r="MV224" i="33"/>
  <c r="QA181" i="33"/>
  <c r="QA180" i="33"/>
  <c r="QA182" i="33"/>
  <c r="RA97" i="33"/>
  <c r="RA96" i="33"/>
  <c r="RA98" i="33"/>
  <c r="LV269" i="33"/>
  <c r="LV267" i="33"/>
  <c r="LV268" i="33"/>
  <c r="EW180" i="33"/>
  <c r="EW182" i="33"/>
  <c r="EW181" i="33"/>
  <c r="MD224" i="33"/>
  <c r="MD223" i="33"/>
  <c r="MD225" i="33"/>
  <c r="LX136" i="33"/>
  <c r="LX135" i="33"/>
  <c r="LX137" i="33"/>
  <c r="KH97" i="33"/>
  <c r="KH98" i="33"/>
  <c r="KH96" i="33"/>
  <c r="PP181" i="33"/>
  <c r="PP182" i="33"/>
  <c r="PP180" i="33"/>
  <c r="GT268" i="33"/>
  <c r="GT267" i="33"/>
  <c r="GT269" i="33"/>
  <c r="AX267" i="33"/>
  <c r="AX268" i="33"/>
  <c r="AX269" i="33"/>
  <c r="KU136" i="33"/>
  <c r="KU135" i="33"/>
  <c r="KU137" i="33"/>
  <c r="BY180" i="33"/>
  <c r="BY181" i="33"/>
  <c r="BY182" i="33"/>
  <c r="SD98" i="33"/>
  <c r="SD97" i="33"/>
  <c r="SD96" i="33"/>
  <c r="AH136" i="33"/>
  <c r="AH137" i="33"/>
  <c r="AH135" i="33"/>
  <c r="HS268" i="33"/>
  <c r="HS269" i="33"/>
  <c r="HS267" i="33"/>
  <c r="ED136" i="33"/>
  <c r="ED135" i="33"/>
  <c r="ED137" i="33"/>
  <c r="OE135" i="33"/>
  <c r="OE137" i="33"/>
  <c r="OE136" i="33"/>
  <c r="GX182" i="33"/>
  <c r="GX180" i="33"/>
  <c r="GX181" i="33"/>
  <c r="DA181" i="33"/>
  <c r="DA182" i="33"/>
  <c r="DA180" i="33"/>
  <c r="QX135" i="33"/>
  <c r="QX136" i="33"/>
  <c r="QX137" i="33"/>
  <c r="OG225" i="33"/>
  <c r="OG224" i="33"/>
  <c r="OG223" i="33"/>
  <c r="CX225" i="33"/>
  <c r="CX223" i="33"/>
  <c r="CX224" i="33"/>
  <c r="HX181" i="33"/>
  <c r="HX180" i="33"/>
  <c r="HX182" i="33"/>
  <c r="PE267" i="33"/>
  <c r="PE268" i="33"/>
  <c r="PE269" i="33"/>
  <c r="EO225" i="33"/>
  <c r="EO223" i="33"/>
  <c r="EO224" i="33"/>
  <c r="OZ223" i="33"/>
  <c r="OZ225" i="33"/>
  <c r="OZ224" i="33"/>
  <c r="NM223" i="33"/>
  <c r="NM225" i="33"/>
  <c r="NM224" i="33"/>
  <c r="AQ96" i="33"/>
  <c r="AQ97" i="33"/>
  <c r="AQ98" i="33"/>
  <c r="NG182" i="33"/>
  <c r="NG180" i="33"/>
  <c r="NG181" i="33"/>
  <c r="QQ180" i="33"/>
  <c r="QQ182" i="33"/>
  <c r="QQ181" i="33"/>
  <c r="MP268" i="33"/>
  <c r="MP267" i="33"/>
  <c r="MP269" i="33"/>
  <c r="IM97" i="33"/>
  <c r="IM96" i="33"/>
  <c r="IM98" i="33"/>
  <c r="KZ267" i="33"/>
  <c r="KZ269" i="33"/>
  <c r="KZ268" i="33"/>
  <c r="RG180" i="33"/>
  <c r="RG181" i="33"/>
  <c r="RG182" i="33"/>
  <c r="CE136" i="33"/>
  <c r="CE137" i="33"/>
  <c r="CE135" i="33"/>
  <c r="IA137" i="33"/>
  <c r="IA135" i="33"/>
  <c r="IA136" i="33"/>
  <c r="FD223" i="33"/>
  <c r="FD224" i="33"/>
  <c r="FD225" i="33"/>
  <c r="KD137" i="33"/>
  <c r="KD135" i="33"/>
  <c r="KD136" i="33"/>
  <c r="DC268" i="33"/>
  <c r="DC269" i="33"/>
  <c r="DC267" i="33"/>
  <c r="AM267" i="33"/>
  <c r="AM268" i="33"/>
  <c r="AM269" i="33"/>
  <c r="E269" i="33"/>
  <c r="E267" i="33"/>
  <c r="E268" i="33"/>
  <c r="SC223" i="33"/>
  <c r="SC225" i="33"/>
  <c r="SC224" i="33"/>
  <c r="DE97" i="33"/>
  <c r="DE98" i="33"/>
  <c r="DE96" i="33"/>
  <c r="EN269" i="33"/>
  <c r="EN267" i="33"/>
  <c r="EN268" i="33"/>
  <c r="OK137" i="33"/>
  <c r="OK135" i="33"/>
  <c r="OK136" i="33"/>
  <c r="RC267" i="33"/>
  <c r="RC269" i="33"/>
  <c r="RC268" i="33"/>
  <c r="BR269" i="33"/>
  <c r="BR267" i="33"/>
  <c r="BR268" i="33"/>
  <c r="MJ180" i="33"/>
  <c r="MJ181" i="33"/>
  <c r="MJ182" i="33"/>
  <c r="MH137" i="33"/>
  <c r="MH136" i="33"/>
  <c r="MH135" i="33"/>
  <c r="HR269" i="33"/>
  <c r="HR268" i="33"/>
  <c r="HR267" i="33"/>
  <c r="MV267" i="33"/>
  <c r="MV269" i="33"/>
  <c r="MV268" i="33"/>
  <c r="BD136" i="33"/>
  <c r="BD137" i="33"/>
  <c r="BD135" i="33"/>
  <c r="EB136" i="33"/>
  <c r="EB137" i="33"/>
  <c r="EB135" i="33"/>
  <c r="NM96" i="33"/>
  <c r="NM98" i="33"/>
  <c r="NM97" i="33"/>
  <c r="NG98" i="33"/>
  <c r="NG96" i="33"/>
  <c r="NG97" i="33"/>
  <c r="QG224" i="33"/>
  <c r="QG225" i="33"/>
  <c r="QG223" i="33"/>
  <c r="PQ225" i="33"/>
  <c r="PQ224" i="33"/>
  <c r="PQ223" i="33"/>
  <c r="KH224" i="33"/>
  <c r="KH225" i="33"/>
  <c r="KH223" i="33"/>
  <c r="MC137" i="33"/>
  <c r="MC135" i="33"/>
  <c r="MC136" i="33"/>
  <c r="EM181" i="33"/>
  <c r="EM182" i="33"/>
  <c r="EM180" i="33"/>
  <c r="MD180" i="33"/>
  <c r="MD182" i="33"/>
  <c r="MD181" i="33"/>
  <c r="RJ98" i="33"/>
  <c r="RJ96" i="33"/>
  <c r="RJ97" i="33"/>
  <c r="HR224" i="33"/>
  <c r="HR225" i="33"/>
  <c r="HR223" i="33"/>
  <c r="BK269" i="33"/>
  <c r="BK267" i="33"/>
  <c r="BK268" i="33"/>
  <c r="MT136" i="33"/>
  <c r="MT135" i="33"/>
  <c r="MT137" i="33"/>
  <c r="AH269" i="33"/>
  <c r="AH267" i="33"/>
  <c r="AH268" i="33"/>
  <c r="CN223" i="33"/>
  <c r="CN225" i="33"/>
  <c r="CN224" i="33"/>
  <c r="LF182" i="33"/>
  <c r="LF180" i="33"/>
  <c r="LF181" i="33"/>
  <c r="K97" i="33"/>
  <c r="K98" i="33"/>
  <c r="K96" i="33"/>
  <c r="HE267" i="33"/>
  <c r="HE269" i="33"/>
  <c r="HE268" i="33"/>
  <c r="V98" i="33"/>
  <c r="V96" i="33"/>
  <c r="V97" i="33"/>
  <c r="ON97" i="33"/>
  <c r="ON96" i="33"/>
  <c r="ON98" i="33"/>
  <c r="QM98" i="33"/>
  <c r="QM96" i="33"/>
  <c r="QM97" i="33"/>
  <c r="LI98" i="33"/>
  <c r="LI96" i="33"/>
  <c r="LI97" i="33"/>
  <c r="KR267" i="33"/>
  <c r="KR268" i="33"/>
  <c r="KR269" i="33"/>
  <c r="FV267" i="33"/>
  <c r="FV269" i="33"/>
  <c r="FV268" i="33"/>
  <c r="CN137" i="33"/>
  <c r="CN135" i="33"/>
  <c r="CN136" i="33"/>
  <c r="BG224" i="33"/>
  <c r="BG223" i="33"/>
  <c r="BG225" i="33"/>
  <c r="CF181" i="33"/>
  <c r="CF180" i="33"/>
  <c r="CF182" i="33"/>
  <c r="PA269" i="33"/>
  <c r="PA267" i="33"/>
  <c r="PA268" i="33"/>
  <c r="KZ180" i="33"/>
  <c r="KZ181" i="33"/>
  <c r="KZ182" i="33"/>
  <c r="RV136" i="33"/>
  <c r="RV137" i="33"/>
  <c r="RV135" i="33"/>
  <c r="AY137" i="33"/>
  <c r="AY135" i="33"/>
  <c r="AY136" i="33"/>
  <c r="PO98" i="33"/>
  <c r="PO97" i="33"/>
  <c r="PO96" i="33"/>
  <c r="JS182" i="33"/>
  <c r="JS180" i="33"/>
  <c r="JS181" i="33"/>
  <c r="IC98" i="33"/>
  <c r="IC97" i="33"/>
  <c r="IC96" i="33"/>
  <c r="JB96" i="33"/>
  <c r="JB97" i="33"/>
  <c r="JB98" i="33"/>
  <c r="PR224" i="33"/>
  <c r="PR225" i="33"/>
  <c r="PR223" i="33"/>
  <c r="NX269" i="33"/>
  <c r="NX267" i="33"/>
  <c r="NX268" i="33"/>
  <c r="GV267" i="33"/>
  <c r="GV269" i="33"/>
  <c r="GV268" i="33"/>
  <c r="AF98" i="33"/>
  <c r="AF97" i="33"/>
  <c r="AF96" i="33"/>
  <c r="OS98" i="33"/>
  <c r="OS96" i="33"/>
  <c r="OS97" i="33"/>
  <c r="N135" i="33"/>
  <c r="N136" i="33"/>
  <c r="N137" i="33"/>
  <c r="DT268" i="33"/>
  <c r="DT269" i="33"/>
  <c r="DT267" i="33"/>
  <c r="KE135" i="33"/>
  <c r="KE136" i="33"/>
  <c r="KE137" i="33"/>
  <c r="PP135" i="33"/>
  <c r="PP136" i="33"/>
  <c r="PP137" i="33"/>
  <c r="LS268" i="33"/>
  <c r="LS269" i="33"/>
  <c r="LS267" i="33"/>
  <c r="MV98" i="33"/>
  <c r="MV96" i="33"/>
  <c r="MV97" i="33"/>
  <c r="FG267" i="33"/>
  <c r="FG268" i="33"/>
  <c r="FG269" i="33"/>
  <c r="BI224" i="33"/>
  <c r="BI225" i="33"/>
  <c r="BI223" i="33"/>
  <c r="OY135" i="33"/>
  <c r="OY136" i="33"/>
  <c r="OY137" i="33"/>
  <c r="GS181" i="33"/>
  <c r="GS180" i="33"/>
  <c r="GS182" i="33"/>
  <c r="LN223" i="33"/>
  <c r="LN225" i="33"/>
  <c r="LN224" i="33"/>
  <c r="JK181" i="33"/>
  <c r="JK180" i="33"/>
  <c r="JK182" i="33"/>
  <c r="MA267" i="33"/>
  <c r="MA269" i="33"/>
  <c r="MA268" i="33"/>
  <c r="CJ224" i="33"/>
  <c r="CJ225" i="33"/>
  <c r="CJ223" i="33"/>
  <c r="IA181" i="33"/>
  <c r="IA182" i="33"/>
  <c r="IA180" i="33"/>
  <c r="RV267" i="33"/>
  <c r="RV268" i="33"/>
  <c r="RV269" i="33"/>
  <c r="PZ135" i="33"/>
  <c r="PZ137" i="33"/>
  <c r="PZ136" i="33"/>
  <c r="FT267" i="33"/>
  <c r="FT269" i="33"/>
  <c r="FT268" i="33"/>
  <c r="OQ96" i="33"/>
  <c r="OQ98" i="33"/>
  <c r="OQ97" i="33"/>
  <c r="FU98" i="33"/>
  <c r="FU96" i="33"/>
  <c r="FU97" i="33"/>
  <c r="EM268" i="33"/>
  <c r="EM267" i="33"/>
  <c r="EM269" i="33"/>
  <c r="KR182" i="33"/>
  <c r="KR180" i="33"/>
  <c r="KR181" i="33"/>
  <c r="OH182" i="33"/>
  <c r="OH180" i="33"/>
  <c r="OH181" i="33"/>
  <c r="LE135" i="33"/>
  <c r="LE137" i="33"/>
  <c r="LE136" i="33"/>
  <c r="QM135" i="33"/>
  <c r="QM136" i="33"/>
  <c r="QM137" i="33"/>
  <c r="NN181" i="33"/>
  <c r="NN180" i="33"/>
  <c r="NN182" i="33"/>
  <c r="NS137" i="33"/>
  <c r="NS136" i="33"/>
  <c r="NS135" i="33"/>
  <c r="P224" i="33"/>
  <c r="P225" i="33"/>
  <c r="P223" i="33"/>
  <c r="CZ96" i="33"/>
  <c r="CZ97" i="33"/>
  <c r="CZ98" i="33"/>
  <c r="IU224" i="33"/>
  <c r="IU225" i="33"/>
  <c r="IU223" i="33"/>
  <c r="HA181" i="33"/>
  <c r="HA180" i="33"/>
  <c r="HA182" i="33"/>
  <c r="PP225" i="33"/>
  <c r="PP223" i="33"/>
  <c r="PP224" i="33"/>
  <c r="MI96" i="33"/>
  <c r="MI98" i="33"/>
  <c r="MI97" i="33"/>
  <c r="JG268" i="33"/>
  <c r="JG269" i="33"/>
  <c r="JG267" i="33"/>
  <c r="GH98" i="33"/>
  <c r="GH97" i="33"/>
  <c r="GH96" i="33"/>
  <c r="FS224" i="33"/>
  <c r="FS223" i="33"/>
  <c r="FS225" i="33"/>
  <c r="HR98" i="33"/>
  <c r="HR96" i="33"/>
  <c r="HR97" i="33"/>
  <c r="PT137" i="33"/>
  <c r="PT135" i="33"/>
  <c r="PT136" i="33"/>
  <c r="BM267" i="33"/>
  <c r="BM268" i="33"/>
  <c r="BM269" i="33"/>
  <c r="M136" i="33"/>
  <c r="M137" i="33"/>
  <c r="M135" i="33"/>
  <c r="EO136" i="33"/>
  <c r="EO135" i="33"/>
  <c r="EO137" i="33"/>
  <c r="OO180" i="33"/>
  <c r="OO181" i="33"/>
  <c r="OO182" i="33"/>
  <c r="E223" i="33"/>
  <c r="E225" i="33"/>
  <c r="E224" i="33"/>
  <c r="FN269" i="33"/>
  <c r="FN268" i="33"/>
  <c r="FN267" i="33"/>
  <c r="GP267" i="33"/>
  <c r="GP268" i="33"/>
  <c r="GP269" i="33"/>
  <c r="DH225" i="33"/>
  <c r="DH224" i="33"/>
  <c r="DH223" i="33"/>
  <c r="HL223" i="33"/>
  <c r="HL225" i="33"/>
  <c r="HL224" i="33"/>
  <c r="AB225" i="33"/>
  <c r="AB224" i="33"/>
  <c r="AB223" i="33"/>
  <c r="T225" i="33"/>
  <c r="T223" i="33"/>
  <c r="T224" i="33"/>
  <c r="KB136" i="33"/>
  <c r="KB135" i="33"/>
  <c r="KB137" i="33"/>
  <c r="PC136" i="33"/>
  <c r="PC135" i="33"/>
  <c r="PC137" i="33"/>
  <c r="BU180" i="33"/>
  <c r="BU181" i="33"/>
  <c r="BU182" i="33"/>
  <c r="QF223" i="33"/>
  <c r="QF225" i="33"/>
  <c r="QF224" i="33"/>
  <c r="HV268" i="33"/>
  <c r="HV269" i="33"/>
  <c r="HV267" i="33"/>
  <c r="OS135" i="33"/>
  <c r="OS137" i="33"/>
  <c r="OS136" i="33"/>
  <c r="EK137" i="33"/>
  <c r="EK135" i="33"/>
  <c r="EK136" i="33"/>
  <c r="RJ135" i="33"/>
  <c r="RJ136" i="33"/>
  <c r="RJ137" i="33"/>
  <c r="RL98" i="33"/>
  <c r="RL97" i="33"/>
  <c r="RL96" i="33"/>
  <c r="BU135" i="33"/>
  <c r="BU137" i="33"/>
  <c r="BU136" i="33"/>
  <c r="QH268" i="33"/>
  <c r="QH267" i="33"/>
  <c r="QH269" i="33"/>
  <c r="JY268" i="33"/>
  <c r="JY269" i="33"/>
  <c r="JY267" i="33"/>
  <c r="EV182" i="33"/>
  <c r="EV180" i="33"/>
  <c r="EV181" i="33"/>
  <c r="DX137" i="33"/>
  <c r="DX136" i="33"/>
  <c r="DX135" i="33"/>
  <c r="KB182" i="33"/>
  <c r="KB180" i="33"/>
  <c r="KB181" i="33"/>
  <c r="EF97" i="33"/>
  <c r="EF96" i="33"/>
  <c r="EF98" i="33"/>
  <c r="OZ98" i="33"/>
  <c r="OZ97" i="33"/>
  <c r="OZ96" i="33"/>
  <c r="JX180" i="33"/>
  <c r="JX181" i="33"/>
  <c r="JX182" i="33"/>
  <c r="RQ135" i="33"/>
  <c r="RQ136" i="33"/>
  <c r="RQ137" i="33"/>
  <c r="AD97" i="33"/>
  <c r="AD96" i="33"/>
  <c r="AD98" i="33"/>
  <c r="BB98" i="33"/>
  <c r="BB96" i="33"/>
  <c r="BB97" i="33"/>
  <c r="PK180" i="33"/>
  <c r="PK182" i="33"/>
  <c r="PK181" i="33"/>
  <c r="QK181" i="33"/>
  <c r="QK182" i="33"/>
  <c r="QK180" i="33"/>
  <c r="LG180" i="33"/>
  <c r="LG182" i="33"/>
  <c r="LG181" i="33"/>
  <c r="FH267" i="33"/>
  <c r="FH268" i="33"/>
  <c r="FH269" i="33"/>
  <c r="KW136" i="33"/>
  <c r="KW137" i="33"/>
  <c r="KW135" i="33"/>
  <c r="BH136" i="33"/>
  <c r="BH135" i="33"/>
  <c r="BH137" i="33"/>
  <c r="AA267" i="33"/>
  <c r="AA269" i="33"/>
  <c r="AA268" i="33"/>
  <c r="IL181" i="33"/>
  <c r="IL182" i="33"/>
  <c r="IL180" i="33"/>
  <c r="IV267" i="33"/>
  <c r="IV269" i="33"/>
  <c r="IV268" i="33"/>
  <c r="MQ223" i="33"/>
  <c r="MQ225" i="33"/>
  <c r="MQ224" i="33"/>
  <c r="FB135" i="33"/>
  <c r="FB136" i="33"/>
  <c r="FB137" i="33"/>
  <c r="CC224" i="33"/>
  <c r="CC225" i="33"/>
  <c r="CC223" i="33"/>
  <c r="PL97" i="33"/>
  <c r="PL96" i="33"/>
  <c r="PL98" i="33"/>
  <c r="KX136" i="33"/>
  <c r="KX137" i="33"/>
  <c r="KX135" i="33"/>
  <c r="IG181" i="33"/>
  <c r="IG182" i="33"/>
  <c r="IG180" i="33"/>
  <c r="IN267" i="33"/>
  <c r="IN269" i="33"/>
  <c r="IN268" i="33"/>
  <c r="IR225" i="33"/>
  <c r="IR223" i="33"/>
  <c r="IR224" i="33"/>
  <c r="DH268" i="33"/>
  <c r="DH269" i="33"/>
  <c r="DH267" i="33"/>
  <c r="AY269" i="33"/>
  <c r="AY267" i="33"/>
  <c r="AY268" i="33"/>
  <c r="BZ98" i="33"/>
  <c r="BZ96" i="33"/>
  <c r="BZ97" i="33"/>
  <c r="FD136" i="33"/>
  <c r="FD135" i="33"/>
  <c r="FD137" i="33"/>
  <c r="IT269" i="33"/>
  <c r="IT268" i="33"/>
  <c r="IT267" i="33"/>
  <c r="RG268" i="33"/>
  <c r="RG267" i="33"/>
  <c r="RG269" i="33"/>
  <c r="DJ268" i="33"/>
  <c r="DJ269" i="33"/>
  <c r="DJ267" i="33"/>
  <c r="NW135" i="33"/>
  <c r="NW137" i="33"/>
  <c r="NW136" i="33"/>
  <c r="EW224" i="33"/>
  <c r="EW225" i="33"/>
  <c r="EW223" i="33"/>
  <c r="HN223" i="33"/>
  <c r="HN225" i="33"/>
  <c r="HN224" i="33"/>
  <c r="EG137" i="33"/>
  <c r="EG136" i="33"/>
  <c r="EG135" i="33"/>
  <c r="RF224" i="33"/>
  <c r="RF223" i="33"/>
  <c r="RF225" i="33"/>
  <c r="OD181" i="33"/>
  <c r="OD182" i="33"/>
  <c r="OD180" i="33"/>
  <c r="EI97" i="33"/>
  <c r="EI98" i="33"/>
  <c r="EI96" i="33"/>
  <c r="NO136" i="33"/>
  <c r="NO135" i="33"/>
  <c r="NO137" i="33"/>
  <c r="NA96" i="33"/>
  <c r="NA98" i="33"/>
  <c r="NA97" i="33"/>
  <c r="PW269" i="33"/>
  <c r="PW267" i="33"/>
  <c r="PW268" i="33"/>
  <c r="IH267" i="33"/>
  <c r="IH269" i="33"/>
  <c r="IH268" i="33"/>
  <c r="MW135" i="33"/>
  <c r="MW137" i="33"/>
  <c r="MW136" i="33"/>
  <c r="PE182" i="33"/>
  <c r="PE181" i="33"/>
  <c r="PE180" i="33"/>
  <c r="HO135" i="33"/>
  <c r="HO137" i="33"/>
  <c r="HO136" i="33"/>
  <c r="BB181" i="33"/>
  <c r="BB180" i="33"/>
  <c r="BB182" i="33"/>
  <c r="BH180" i="33"/>
  <c r="BH181" i="33"/>
  <c r="BH182" i="33"/>
  <c r="IX97" i="33"/>
  <c r="IX96" i="33"/>
  <c r="IX98" i="33"/>
  <c r="SE136" i="33"/>
  <c r="SE135" i="33"/>
  <c r="SE137" i="33"/>
  <c r="PZ97" i="33"/>
  <c r="PZ98" i="33"/>
  <c r="PZ96" i="33"/>
  <c r="ME135" i="33"/>
  <c r="ME137" i="33"/>
  <c r="ME136" i="33"/>
  <c r="NM135" i="33"/>
  <c r="NM137" i="33"/>
  <c r="NM136" i="33"/>
  <c r="IP267" i="33"/>
  <c r="IP268" i="33"/>
  <c r="IP269" i="33"/>
  <c r="EP137" i="33"/>
  <c r="EP136" i="33"/>
  <c r="EP135" i="33"/>
  <c r="JH267" i="33"/>
  <c r="JH269" i="33"/>
  <c r="JH268" i="33"/>
  <c r="FJ268" i="33"/>
  <c r="FJ267" i="33"/>
  <c r="FJ269" i="33"/>
  <c r="PN137" i="33"/>
  <c r="PN135" i="33"/>
  <c r="PN136" i="33"/>
  <c r="NE269" i="33"/>
  <c r="NE268" i="33"/>
  <c r="NE267" i="33"/>
  <c r="PZ182" i="33"/>
  <c r="PZ180" i="33"/>
  <c r="PZ181" i="33"/>
  <c r="DO97" i="33"/>
  <c r="DO98" i="33"/>
  <c r="DO96" i="33"/>
  <c r="RK225" i="33"/>
  <c r="RK223" i="33"/>
  <c r="RK224" i="33"/>
  <c r="HF269" i="33"/>
  <c r="HF268" i="33"/>
  <c r="HF267" i="33"/>
  <c r="PM137" i="33"/>
  <c r="PM136" i="33"/>
  <c r="PM135" i="33"/>
  <c r="AE97" i="33"/>
  <c r="AE96" i="33"/>
  <c r="AE98" i="33"/>
  <c r="EZ137" i="33"/>
  <c r="EZ136" i="33"/>
  <c r="EZ135" i="33"/>
  <c r="EP223" i="33"/>
  <c r="EP225" i="33"/>
  <c r="EP224" i="33"/>
  <c r="PM224" i="33"/>
  <c r="PM225" i="33"/>
  <c r="PM223" i="33"/>
  <c r="U180" i="33"/>
  <c r="U182" i="33"/>
  <c r="U181" i="33"/>
  <c r="BS180" i="33"/>
  <c r="BS182" i="33"/>
  <c r="BS181" i="33"/>
  <c r="GF225" i="33"/>
  <c r="GF224" i="33"/>
  <c r="GF223" i="33"/>
  <c r="DO225" i="33"/>
  <c r="DO224" i="33"/>
  <c r="DO223" i="33"/>
  <c r="Q137" i="33"/>
  <c r="Q135" i="33"/>
  <c r="Q136" i="33"/>
  <c r="DY269" i="33"/>
  <c r="DY267" i="33"/>
  <c r="DY268" i="33"/>
  <c r="HQ136" i="33"/>
  <c r="HQ135" i="33"/>
  <c r="HQ137" i="33"/>
  <c r="FK225" i="33"/>
  <c r="FK224" i="33"/>
  <c r="FK223" i="33"/>
  <c r="GM181" i="33"/>
  <c r="GM180" i="33"/>
  <c r="GM182" i="33"/>
  <c r="KE98" i="33"/>
  <c r="KE97" i="33"/>
  <c r="KE96" i="33"/>
  <c r="OW137" i="33"/>
  <c r="OW136" i="33"/>
  <c r="OW135" i="33"/>
  <c r="DM181" i="33"/>
  <c r="DM182" i="33"/>
  <c r="DM180" i="33"/>
  <c r="LB136" i="33"/>
  <c r="LB137" i="33"/>
  <c r="LB135" i="33"/>
  <c r="KO136" i="33"/>
  <c r="KO137" i="33"/>
  <c r="KO135" i="33"/>
  <c r="CP181" i="33"/>
  <c r="CP180" i="33"/>
  <c r="CP182" i="33"/>
  <c r="HF181" i="33"/>
  <c r="HF182" i="33"/>
  <c r="HF180" i="33"/>
  <c r="DL98" i="33"/>
  <c r="DL96" i="33"/>
  <c r="DL97" i="33"/>
  <c r="B136" i="33"/>
  <c r="B137" i="33"/>
  <c r="B135" i="33"/>
  <c r="AS135" i="33"/>
  <c r="AS137" i="33"/>
  <c r="AS136" i="33"/>
  <c r="RU268" i="33"/>
  <c r="RU267" i="33"/>
  <c r="RU269" i="33"/>
  <c r="PE98" i="33"/>
  <c r="PE97" i="33"/>
  <c r="PE96" i="33"/>
  <c r="GA225" i="33"/>
  <c r="GA223" i="33"/>
  <c r="GA224" i="33"/>
  <c r="PS223" i="33"/>
  <c r="PS224" i="33"/>
  <c r="PS225" i="33"/>
  <c r="PX96" i="33"/>
  <c r="PX98" i="33"/>
  <c r="PX97" i="33"/>
  <c r="CH225" i="33"/>
  <c r="CH224" i="33"/>
  <c r="CH223" i="33"/>
  <c r="EI268" i="33"/>
  <c r="EI267" i="33"/>
  <c r="EI269" i="33"/>
  <c r="KV97" i="33"/>
  <c r="KV98" i="33"/>
  <c r="KV96" i="33"/>
  <c r="EN223" i="33"/>
  <c r="EN225" i="33"/>
  <c r="EN224" i="33"/>
  <c r="KP269" i="33"/>
  <c r="KP268" i="33"/>
  <c r="KP267" i="33"/>
  <c r="FJ137" i="33"/>
  <c r="FJ135" i="33"/>
  <c r="FJ136" i="33"/>
  <c r="JJ137" i="33"/>
  <c r="JJ136" i="33"/>
  <c r="JJ135" i="33"/>
  <c r="DG180" i="33"/>
  <c r="DG182" i="33"/>
  <c r="DG181" i="33"/>
  <c r="MS180" i="33"/>
  <c r="MS182" i="33"/>
  <c r="MS181" i="33"/>
  <c r="DV225" i="33"/>
  <c r="DV223" i="33"/>
  <c r="DV224" i="33"/>
  <c r="RB268" i="33"/>
  <c r="RB267" i="33"/>
  <c r="RB269" i="33"/>
  <c r="LC180" i="33"/>
  <c r="LC181" i="33"/>
  <c r="LC182" i="33"/>
  <c r="KB96" i="33"/>
  <c r="KB97" i="33"/>
  <c r="KB98" i="33"/>
  <c r="SD268" i="33"/>
  <c r="SD267" i="33"/>
  <c r="SD269" i="33"/>
  <c r="SC96" i="33"/>
  <c r="SC98" i="33"/>
  <c r="SC97" i="33"/>
  <c r="MN223" i="33"/>
  <c r="MN225" i="33"/>
  <c r="MN224" i="33"/>
  <c r="BG180" i="33"/>
  <c r="BG182" i="33"/>
  <c r="BG181" i="33"/>
  <c r="KC96" i="33"/>
  <c r="KC97" i="33"/>
  <c r="KC98" i="33"/>
  <c r="JW269" i="33"/>
  <c r="JW268" i="33"/>
  <c r="JW267" i="33"/>
  <c r="BE181" i="33"/>
  <c r="BE180" i="33"/>
  <c r="BE182" i="33"/>
  <c r="KP224" i="33"/>
  <c r="KP223" i="33"/>
  <c r="KP225" i="33"/>
  <c r="OW268" i="33"/>
  <c r="OW267" i="33"/>
  <c r="OW269" i="33"/>
  <c r="AE135" i="33"/>
  <c r="AE136" i="33"/>
  <c r="AE137" i="33"/>
  <c r="HH182" i="33"/>
  <c r="HH181" i="33"/>
  <c r="HH180" i="33"/>
  <c r="JB182" i="33"/>
  <c r="JB181" i="33"/>
  <c r="JB180" i="33"/>
  <c r="FK182" i="33"/>
  <c r="FK180" i="33"/>
  <c r="FK181" i="33"/>
  <c r="HZ223" i="33"/>
  <c r="HZ225" i="33"/>
  <c r="HZ224" i="33"/>
  <c r="JZ182" i="33"/>
  <c r="JZ180" i="33"/>
  <c r="JZ181" i="33"/>
  <c r="BN136" i="33"/>
  <c r="BN137" i="33"/>
  <c r="BN135" i="33"/>
  <c r="FZ267" i="33"/>
  <c r="FZ269" i="33"/>
  <c r="FZ268" i="33"/>
  <c r="RY136" i="33"/>
  <c r="RY137" i="33"/>
  <c r="RY135" i="33"/>
  <c r="JQ180" i="33"/>
  <c r="JQ181" i="33"/>
  <c r="JQ182" i="33"/>
  <c r="R137" i="33"/>
  <c r="R135" i="33"/>
  <c r="R136" i="33"/>
  <c r="J182" i="33"/>
  <c r="J180" i="33"/>
  <c r="J181" i="33"/>
  <c r="QB97" i="33"/>
  <c r="QB96" i="33"/>
  <c r="QB98" i="33"/>
  <c r="JO97" i="33"/>
  <c r="JO98" i="33"/>
  <c r="JO96" i="33"/>
  <c r="EJ269" i="33"/>
  <c r="EJ268" i="33"/>
  <c r="EJ267" i="33"/>
  <c r="OK224" i="33"/>
  <c r="OK223" i="33"/>
  <c r="OK225" i="33"/>
  <c r="FG136" i="33"/>
  <c r="FG137" i="33"/>
  <c r="FG135" i="33"/>
  <c r="IQ96" i="33"/>
  <c r="IQ97" i="33"/>
  <c r="IQ98" i="33"/>
  <c r="JL137" i="33"/>
  <c r="JL135" i="33"/>
  <c r="JL136" i="33"/>
  <c r="HZ137" i="33"/>
  <c r="HZ135" i="33"/>
  <c r="HZ136" i="33"/>
  <c r="HV223" i="33"/>
  <c r="HV224" i="33"/>
  <c r="HV225" i="33"/>
  <c r="JI181" i="33"/>
  <c r="JI182" i="33"/>
  <c r="JI180" i="33"/>
  <c r="EA97" i="33"/>
  <c r="EA98" i="33"/>
  <c r="EA96" i="33"/>
  <c r="HB267" i="33"/>
  <c r="HB269" i="33"/>
  <c r="HB268" i="33"/>
  <c r="CD223" i="33"/>
  <c r="CD224" i="33"/>
  <c r="CD225" i="33"/>
  <c r="BI136" i="33"/>
  <c r="BI137" i="33"/>
  <c r="BI135" i="33"/>
  <c r="SF97" i="33"/>
  <c r="SF96" i="33"/>
  <c r="SF98" i="33"/>
  <c r="KS225" i="33"/>
  <c r="KS224" i="33"/>
  <c r="KS223" i="33"/>
  <c r="CQ135" i="33"/>
  <c r="CQ137" i="33"/>
  <c r="CQ136" i="33"/>
  <c r="HQ180" i="33"/>
  <c r="HQ181" i="33"/>
  <c r="HQ182" i="33"/>
  <c r="KS135" i="33"/>
  <c r="KS136" i="33"/>
  <c r="KS137" i="33"/>
  <c r="KF182" i="33"/>
  <c r="KF181" i="33"/>
  <c r="KF180" i="33"/>
  <c r="FB224" i="33"/>
  <c r="FB223" i="33"/>
  <c r="FB225" i="33"/>
  <c r="GG224" i="33"/>
  <c r="GG223" i="33"/>
  <c r="GG225" i="33"/>
  <c r="FQ268" i="33"/>
  <c r="FQ269" i="33"/>
  <c r="FQ267" i="33"/>
  <c r="AR135" i="33"/>
  <c r="AR136" i="33"/>
  <c r="AR137" i="33"/>
  <c r="CA181" i="33"/>
  <c r="CA182" i="33"/>
  <c r="CA180" i="33"/>
  <c r="QA223" i="33"/>
  <c r="QA224" i="33"/>
  <c r="QA225" i="33"/>
  <c r="DR98" i="33"/>
  <c r="DR96" i="33"/>
  <c r="DR97" i="33"/>
  <c r="IN135" i="33"/>
  <c r="IN136" i="33"/>
  <c r="IN137" i="33"/>
  <c r="QV137" i="33"/>
  <c r="QV136" i="33"/>
  <c r="QV135" i="33"/>
  <c r="HH268" i="33"/>
  <c r="HH269" i="33"/>
  <c r="HH267" i="33"/>
  <c r="CI225" i="33"/>
  <c r="CI224" i="33"/>
  <c r="CI223" i="33"/>
  <c r="NF136" i="33"/>
  <c r="NF137" i="33"/>
  <c r="NF135" i="33"/>
  <c r="KW180" i="33"/>
  <c r="KW181" i="33"/>
  <c r="KW182" i="33"/>
  <c r="MR136" i="33"/>
  <c r="MR135" i="33"/>
  <c r="MR137" i="33"/>
  <c r="JN269" i="33"/>
  <c r="JN267" i="33"/>
  <c r="JN268" i="33"/>
  <c r="MH181" i="33"/>
  <c r="MH182" i="33"/>
  <c r="MH180" i="33"/>
  <c r="CZ269" i="33"/>
  <c r="CZ268" i="33"/>
  <c r="CZ267" i="33"/>
  <c r="HK182" i="33"/>
  <c r="HK181" i="33"/>
  <c r="HK180" i="33"/>
  <c r="DV137" i="33"/>
  <c r="DV135" i="33"/>
  <c r="DV136" i="33"/>
  <c r="BF96" i="33"/>
  <c r="BF98" i="33"/>
  <c r="BF97" i="33"/>
  <c r="DI224" i="33"/>
  <c r="DI225" i="33"/>
  <c r="DI223" i="33"/>
  <c r="ED268" i="33"/>
  <c r="ED267" i="33"/>
  <c r="ED269" i="33"/>
  <c r="OT267" i="33"/>
  <c r="OT269" i="33"/>
  <c r="OT268" i="33"/>
  <c r="BY225" i="33"/>
  <c r="BY224" i="33"/>
  <c r="BY223" i="33"/>
  <c r="IW225" i="33"/>
  <c r="IW224" i="33"/>
  <c r="IW223" i="33"/>
  <c r="GD135" i="33"/>
  <c r="GD136" i="33"/>
  <c r="GD137" i="33"/>
  <c r="OQ267" i="33"/>
  <c r="OQ269" i="33"/>
  <c r="OQ268" i="33"/>
  <c r="NN97" i="33"/>
  <c r="NN98" i="33"/>
  <c r="NN96" i="33"/>
  <c r="MS224" i="33"/>
  <c r="MS225" i="33"/>
  <c r="MS223" i="33"/>
  <c r="FI97" i="33"/>
  <c r="FI96" i="33"/>
  <c r="FI98" i="33"/>
  <c r="BJ137" i="33"/>
  <c r="BJ135" i="33"/>
  <c r="BJ136" i="33"/>
  <c r="QB136" i="33"/>
  <c r="QB135" i="33"/>
  <c r="QB137" i="33"/>
  <c r="QT98" i="33"/>
  <c r="QT96" i="33"/>
  <c r="QT97" i="33"/>
  <c r="BL137" i="33"/>
  <c r="BL136" i="33"/>
  <c r="BL135" i="33"/>
  <c r="NB182" i="33"/>
  <c r="NB180" i="33"/>
  <c r="NB181" i="33"/>
  <c r="D98" i="33"/>
  <c r="D97" i="33"/>
  <c r="D96" i="33"/>
  <c r="NH267" i="33"/>
  <c r="NH268" i="33"/>
  <c r="NH269" i="33"/>
  <c r="C98" i="33"/>
  <c r="C96" i="33"/>
  <c r="C97" i="33"/>
  <c r="LQ182" i="33"/>
  <c r="LQ181" i="33"/>
  <c r="LQ180" i="33"/>
  <c r="GE224" i="33"/>
  <c r="GE225" i="33"/>
  <c r="GE223" i="33"/>
  <c r="KM225" i="33"/>
  <c r="KM224" i="33"/>
  <c r="KM223" i="33"/>
  <c r="QR223" i="33"/>
  <c r="QR225" i="33"/>
  <c r="QR224" i="33"/>
  <c r="MC97" i="33"/>
  <c r="MC96" i="33"/>
  <c r="MC98" i="33"/>
  <c r="FI225" i="33"/>
  <c r="FI224" i="33"/>
  <c r="FI223" i="33"/>
  <c r="EL268" i="33"/>
  <c r="EL269" i="33"/>
  <c r="EL267" i="33"/>
  <c r="BK97" i="33"/>
  <c r="BK96" i="33"/>
  <c r="BK98" i="33"/>
  <c r="CH269" i="33"/>
  <c r="CH267" i="33"/>
  <c r="CH268" i="33"/>
  <c r="PJ98" i="33"/>
  <c r="PJ96" i="33"/>
  <c r="PJ97" i="33"/>
  <c r="QQ135" i="33"/>
  <c r="QQ136" i="33"/>
  <c r="QQ137" i="33"/>
  <c r="JK224" i="33"/>
  <c r="JK225" i="33"/>
  <c r="JK223" i="33"/>
  <c r="FN98" i="33"/>
  <c r="FN96" i="33"/>
  <c r="FN97" i="33"/>
  <c r="QX181" i="33"/>
  <c r="QX182" i="33"/>
  <c r="QX180" i="33"/>
  <c r="D135" i="33"/>
  <c r="D136" i="33"/>
  <c r="D137" i="33"/>
  <c r="JS135" i="33"/>
  <c r="JS136" i="33"/>
  <c r="JS137" i="33"/>
  <c r="IC136" i="33"/>
  <c r="IC137" i="33"/>
  <c r="IC135" i="33"/>
  <c r="FW224" i="33"/>
  <c r="FW225" i="33"/>
  <c r="FW223" i="33"/>
  <c r="OI97" i="33"/>
  <c r="OI96" i="33"/>
  <c r="OI98" i="33"/>
  <c r="KP135" i="33"/>
  <c r="KP136" i="33"/>
  <c r="KP137" i="33"/>
  <c r="DK225" i="33"/>
  <c r="DK224" i="33"/>
  <c r="DK223" i="33"/>
  <c r="CE98" i="33"/>
  <c r="CE96" i="33"/>
  <c r="CE97" i="33"/>
  <c r="FO225" i="33"/>
  <c r="FO223" i="33"/>
  <c r="FO224" i="33"/>
  <c r="RK268" i="33"/>
  <c r="RK267" i="33"/>
  <c r="RK269" i="33"/>
  <c r="SE98" i="33"/>
  <c r="SE97" i="33"/>
  <c r="SE96" i="33"/>
  <c r="LR182" i="33"/>
  <c r="LR180" i="33"/>
  <c r="LR181" i="33"/>
  <c r="LN136" i="33"/>
  <c r="LN137" i="33"/>
  <c r="LN135" i="33"/>
  <c r="NI135" i="33"/>
  <c r="NI137" i="33"/>
  <c r="NI136" i="33"/>
  <c r="CN182" i="33"/>
  <c r="CN181" i="33"/>
  <c r="CN180" i="33"/>
  <c r="J268" i="33"/>
  <c r="J267" i="33"/>
  <c r="J269" i="33"/>
  <c r="HN180" i="33"/>
  <c r="HN182" i="33"/>
  <c r="HN181" i="33"/>
  <c r="SE269" i="33"/>
  <c r="SE267" i="33"/>
  <c r="SE268" i="33"/>
  <c r="KY225" i="33"/>
  <c r="KY223" i="33"/>
  <c r="KY224" i="33"/>
  <c r="IK135" i="33"/>
  <c r="IK136" i="33"/>
  <c r="IK137" i="33"/>
  <c r="HE96" i="33"/>
  <c r="HE97" i="33"/>
  <c r="HE98" i="33"/>
  <c r="LP135" i="33"/>
  <c r="LP137" i="33"/>
  <c r="LP136" i="33"/>
  <c r="GI137" i="33"/>
  <c r="GI135" i="33"/>
  <c r="GI136" i="33"/>
  <c r="DU223" i="33"/>
  <c r="DU225" i="33"/>
  <c r="DU224" i="33"/>
  <c r="JR181" i="33"/>
  <c r="JR182" i="33"/>
  <c r="JR180" i="33"/>
  <c r="RY180" i="33"/>
  <c r="RY181" i="33"/>
  <c r="RY182" i="33"/>
  <c r="BV269" i="33"/>
  <c r="BV268" i="33"/>
  <c r="BV267" i="33"/>
  <c r="PX182" i="33"/>
  <c r="PX180" i="33"/>
  <c r="PX181" i="33"/>
  <c r="JH180" i="33"/>
  <c r="JH181" i="33"/>
  <c r="JH182" i="33"/>
  <c r="HJ180" i="33"/>
  <c r="HJ182" i="33"/>
  <c r="HJ181" i="33"/>
  <c r="PI182" i="33"/>
  <c r="PI180" i="33"/>
  <c r="PI181" i="33"/>
  <c r="FN180" i="33"/>
  <c r="FN182" i="33"/>
  <c r="FN181" i="33"/>
  <c r="BO269" i="33"/>
  <c r="BO267" i="33"/>
  <c r="BO268" i="33"/>
  <c r="CZ182" i="33"/>
  <c r="CZ180" i="33"/>
  <c r="CZ181" i="33"/>
  <c r="IG225" i="33"/>
  <c r="IG224" i="33"/>
  <c r="IG223" i="33"/>
  <c r="QH225" i="33"/>
  <c r="QH224" i="33"/>
  <c r="QH223" i="33"/>
  <c r="QR137" i="33"/>
  <c r="QR136" i="33"/>
  <c r="QR135" i="33"/>
  <c r="KJ137" i="33"/>
  <c r="KJ136" i="33"/>
  <c r="KJ135" i="33"/>
  <c r="DH98" i="33"/>
  <c r="DH97" i="33"/>
  <c r="DH96" i="33"/>
  <c r="FV182" i="33"/>
  <c r="FV180" i="33"/>
  <c r="FV181" i="33"/>
  <c r="QC135" i="33"/>
  <c r="QC136" i="33"/>
  <c r="QC137" i="33"/>
  <c r="OI180" i="33"/>
  <c r="OI182" i="33"/>
  <c r="OI181" i="33"/>
  <c r="OU268" i="33"/>
  <c r="OU267" i="33"/>
  <c r="OU269" i="33"/>
  <c r="JM225" i="33"/>
  <c r="JM224" i="33"/>
  <c r="JM223" i="33"/>
  <c r="AF269" i="33"/>
  <c r="AF267" i="33"/>
  <c r="AF268" i="33"/>
  <c r="DU96" i="33"/>
  <c r="DU98" i="33"/>
  <c r="DU97" i="33"/>
  <c r="GX268" i="33"/>
  <c r="GX269" i="33"/>
  <c r="GX267" i="33"/>
  <c r="AX225" i="33"/>
  <c r="AX224" i="33"/>
  <c r="AX223" i="33"/>
  <c r="OV180" i="33"/>
  <c r="OV181" i="33"/>
  <c r="OV182" i="33"/>
  <c r="I136" i="33"/>
  <c r="I135" i="33"/>
  <c r="I137" i="33"/>
  <c r="QF267" i="33"/>
  <c r="QF269" i="33"/>
  <c r="QF268" i="33"/>
  <c r="QN180" i="33"/>
  <c r="QN182" i="33"/>
  <c r="QN181" i="33"/>
  <c r="JX136" i="33"/>
  <c r="JX137" i="33"/>
  <c r="JX135" i="33"/>
  <c r="NY267" i="33"/>
  <c r="NY269" i="33"/>
  <c r="NY268" i="33"/>
  <c r="DL269" i="33"/>
  <c r="DL267" i="33"/>
  <c r="DL268" i="33"/>
  <c r="IQ136" i="33"/>
  <c r="IQ137" i="33"/>
  <c r="IQ135" i="33"/>
  <c r="GJ268" i="33"/>
  <c r="GJ269" i="33"/>
  <c r="GJ267" i="33"/>
  <c r="KT181" i="33"/>
  <c r="KT182" i="33"/>
  <c r="KT180" i="33"/>
  <c r="IU97" i="33"/>
  <c r="IU96" i="33"/>
  <c r="IU98" i="33"/>
  <c r="QI181" i="33"/>
  <c r="QI180" i="33"/>
  <c r="QI182" i="33"/>
  <c r="NL135" i="33"/>
  <c r="NL137" i="33"/>
  <c r="NL136" i="33"/>
  <c r="BQ180" i="33"/>
  <c r="BQ181" i="33"/>
  <c r="BQ182" i="33"/>
  <c r="PG225" i="33"/>
  <c r="PG224" i="33"/>
  <c r="PG223" i="33"/>
  <c r="LU267" i="33"/>
  <c r="LU268" i="33"/>
  <c r="LU269" i="33"/>
  <c r="R96" i="33"/>
  <c r="R98" i="33"/>
  <c r="R97" i="33"/>
  <c r="MB223" i="33"/>
  <c r="MB224" i="33"/>
  <c r="MB225" i="33"/>
  <c r="BT181" i="33"/>
  <c r="BT182" i="33"/>
  <c r="BT180" i="33"/>
  <c r="CR269" i="33"/>
  <c r="CR267" i="33"/>
  <c r="CR268" i="33"/>
  <c r="RE135" i="33"/>
  <c r="RE136" i="33"/>
  <c r="RE137" i="33"/>
  <c r="LK181" i="33"/>
  <c r="LK180" i="33"/>
  <c r="LK182" i="33"/>
  <c r="JJ181" i="33"/>
  <c r="JJ180" i="33"/>
  <c r="JJ182" i="33"/>
  <c r="FL268" i="33"/>
  <c r="FL269" i="33"/>
  <c r="FL267" i="33"/>
  <c r="ES135" i="33"/>
  <c r="ES137" i="33"/>
  <c r="ES136" i="33"/>
  <c r="CP267" i="33"/>
  <c r="CP269" i="33"/>
  <c r="CP268" i="33"/>
  <c r="HN269" i="33"/>
  <c r="HN268" i="33"/>
  <c r="HN267" i="33"/>
  <c r="HL96" i="33"/>
  <c r="HL98" i="33"/>
  <c r="HL97" i="33"/>
  <c r="LQ269" i="33"/>
  <c r="LQ268" i="33"/>
  <c r="LQ267" i="33"/>
  <c r="PW181" i="33"/>
  <c r="PW180" i="33"/>
  <c r="PW182" i="33"/>
  <c r="JD225" i="33"/>
  <c r="JD224" i="33"/>
  <c r="JD223" i="33"/>
  <c r="IS223" i="33"/>
  <c r="IS225" i="33"/>
  <c r="IS224" i="33"/>
  <c r="SF224" i="33"/>
  <c r="SF223" i="33"/>
  <c r="SF225" i="33"/>
  <c r="LO137" i="33"/>
  <c r="LO136" i="33"/>
  <c r="LO135" i="33"/>
  <c r="QM269" i="33"/>
  <c r="QM268" i="33"/>
  <c r="QM267" i="33"/>
  <c r="BY268" i="33"/>
  <c r="BY269" i="33"/>
  <c r="BY267" i="33"/>
  <c r="Q268" i="33"/>
  <c r="Q269" i="33"/>
  <c r="Q267" i="33"/>
  <c r="AU225" i="33"/>
  <c r="AU223" i="33"/>
  <c r="AU224" i="33"/>
  <c r="FM181" i="33"/>
  <c r="FM182" i="33"/>
  <c r="FM180" i="33"/>
  <c r="OM268" i="33"/>
  <c r="OM269" i="33"/>
  <c r="OM267" i="33"/>
  <c r="LB223" i="33"/>
  <c r="LB224" i="33"/>
  <c r="LB225" i="33"/>
  <c r="GX98" i="33"/>
  <c r="GX97" i="33"/>
  <c r="GX96" i="33"/>
  <c r="NF224" i="33"/>
  <c r="NF223" i="33"/>
  <c r="NF225" i="33"/>
  <c r="PF97" i="33"/>
  <c r="PF96" i="33"/>
  <c r="PF98" i="33"/>
  <c r="OP269" i="33"/>
  <c r="OP267" i="33"/>
  <c r="OP268" i="33"/>
  <c r="LG269" i="33"/>
  <c r="LG267" i="33"/>
  <c r="LG268" i="33"/>
  <c r="QI98" i="33"/>
  <c r="QI96" i="33"/>
  <c r="QI97" i="33"/>
  <c r="FK98" i="33"/>
  <c r="FK97" i="33"/>
  <c r="FK96" i="33"/>
  <c r="GB182" i="33"/>
  <c r="GB181" i="33"/>
  <c r="GB180" i="33"/>
  <c r="IL97" i="33"/>
  <c r="IL98" i="33"/>
  <c r="IL96" i="33"/>
  <c r="CJ182" i="33"/>
  <c r="CJ181" i="33"/>
  <c r="CJ180" i="33"/>
  <c r="GP181" i="33"/>
  <c r="GP182" i="33"/>
  <c r="GP180" i="33"/>
  <c r="F182" i="33"/>
  <c r="F180" i="33"/>
  <c r="F181" i="33"/>
  <c r="BR224" i="33"/>
  <c r="BR223" i="33"/>
  <c r="BR225" i="33"/>
  <c r="IT137" i="33"/>
  <c r="IT136" i="33"/>
  <c r="IT135" i="33"/>
  <c r="NO269" i="33"/>
  <c r="NO268" i="33"/>
  <c r="NO267" i="33"/>
  <c r="JG98" i="33"/>
  <c r="JG96" i="33"/>
  <c r="JG97" i="33"/>
  <c r="EN181" i="33"/>
  <c r="EN180" i="33"/>
  <c r="EN182" i="33"/>
  <c r="DN182" i="33"/>
  <c r="DN181" i="33"/>
  <c r="DN180" i="33"/>
  <c r="RA136" i="33"/>
  <c r="RA137" i="33"/>
  <c r="RA135" i="33"/>
  <c r="CK136" i="33"/>
  <c r="CK137" i="33"/>
  <c r="CK135" i="33"/>
  <c r="DQ224" i="33"/>
  <c r="DQ225" i="33"/>
  <c r="DQ223" i="33"/>
  <c r="NC136" i="33"/>
  <c r="NC137" i="33"/>
  <c r="NC135" i="33"/>
  <c r="AC136" i="33"/>
  <c r="AC137" i="33"/>
  <c r="AC135" i="33"/>
  <c r="AZ181" i="33"/>
  <c r="AZ182" i="33"/>
  <c r="AZ180" i="33"/>
  <c r="D224" i="33"/>
  <c r="D223" i="33"/>
  <c r="D225" i="33"/>
  <c r="NA224" i="33"/>
  <c r="NA225" i="33"/>
  <c r="NA223" i="33"/>
  <c r="KL135" i="33"/>
  <c r="KL136" i="33"/>
  <c r="KL137" i="33"/>
  <c r="IC267" i="33"/>
  <c r="IC268" i="33"/>
  <c r="IC269" i="33"/>
  <c r="NV268" i="33"/>
  <c r="NV269" i="33"/>
  <c r="NV267" i="33"/>
  <c r="HZ182" i="33"/>
  <c r="HZ181" i="33"/>
  <c r="HZ180" i="33"/>
  <c r="CQ180" i="33"/>
  <c r="CQ181" i="33"/>
  <c r="CQ182" i="33"/>
  <c r="HJ268" i="33"/>
  <c r="HJ269" i="33"/>
  <c r="HJ267" i="33"/>
  <c r="BO98" i="33"/>
  <c r="BO96" i="33"/>
  <c r="BO97" i="33"/>
  <c r="JO225" i="33"/>
  <c r="JO223" i="33"/>
  <c r="JO224" i="33"/>
  <c r="KM182" i="33"/>
  <c r="KM181" i="33"/>
  <c r="KM180" i="33"/>
  <c r="RD136" i="33"/>
  <c r="RD137" i="33"/>
  <c r="RD135" i="33"/>
  <c r="CC267" i="33"/>
  <c r="CC269" i="33"/>
  <c r="CC268" i="33"/>
  <c r="FR225" i="33"/>
  <c r="FR224" i="33"/>
  <c r="FR223" i="33"/>
  <c r="AS97" i="33"/>
  <c r="AS98" i="33"/>
  <c r="AS96" i="33"/>
  <c r="AL224" i="33"/>
  <c r="AL223" i="33"/>
  <c r="AL225" i="33"/>
  <c r="AE267" i="33"/>
  <c r="AE268" i="33"/>
  <c r="AE269" i="33"/>
  <c r="RT224" i="33"/>
  <c r="RT225" i="33"/>
  <c r="RT223" i="33"/>
  <c r="JV97" i="33"/>
  <c r="JV98" i="33"/>
  <c r="JV96" i="33"/>
  <c r="QR269" i="33"/>
  <c r="QR268" i="33"/>
  <c r="QR267" i="33"/>
  <c r="QY225" i="33"/>
  <c r="QY223" i="33"/>
  <c r="QY224" i="33"/>
  <c r="LF268" i="33"/>
  <c r="LF267" i="33"/>
  <c r="LF269" i="33"/>
  <c r="EC97" i="33"/>
  <c r="EC98" i="33"/>
  <c r="EC96" i="33"/>
  <c r="GB269" i="33"/>
  <c r="GB268" i="33"/>
  <c r="GB267" i="33"/>
  <c r="MO98" i="33"/>
  <c r="MO97" i="33"/>
  <c r="MO96" i="33"/>
  <c r="PZ268" i="33"/>
  <c r="PZ269" i="33"/>
  <c r="PZ267" i="33"/>
  <c r="HS98" i="33"/>
  <c r="HS97" i="33"/>
  <c r="HS96" i="33"/>
  <c r="HO181" i="33"/>
  <c r="HO182" i="33"/>
  <c r="HO180" i="33"/>
  <c r="AB267" i="33"/>
  <c r="AB269" i="33"/>
  <c r="AB268" i="33"/>
  <c r="SA224" i="33"/>
  <c r="SA225" i="33"/>
  <c r="SA223" i="33"/>
  <c r="KA225" i="33"/>
  <c r="KA223" i="33"/>
  <c r="KA224" i="33"/>
  <c r="EX182" i="33"/>
  <c r="EX180" i="33"/>
  <c r="EX181" i="33"/>
  <c r="ML135" i="33"/>
  <c r="ML136" i="33"/>
  <c r="ML137" i="33"/>
  <c r="P98" i="33"/>
  <c r="P97" i="33"/>
  <c r="P96" i="33"/>
  <c r="EC223" i="33"/>
  <c r="EC224" i="33"/>
  <c r="EC225" i="33"/>
  <c r="DS225" i="33"/>
  <c r="DS224" i="33"/>
  <c r="DS223" i="33"/>
  <c r="Z224" i="33"/>
  <c r="Z225" i="33"/>
  <c r="Z223" i="33"/>
  <c r="HW136" i="33"/>
  <c r="HW137" i="33"/>
  <c r="HW135" i="33"/>
  <c r="JV268" i="33"/>
  <c r="JV267" i="33"/>
  <c r="JV269" i="33"/>
  <c r="LY135" i="33"/>
  <c r="LY137" i="33"/>
  <c r="LY136" i="33"/>
  <c r="CU181" i="33"/>
  <c r="CU182" i="33"/>
  <c r="CU180" i="33"/>
  <c r="DK269" i="33"/>
  <c r="DK268" i="33"/>
  <c r="DK267" i="33"/>
  <c r="HP136" i="33"/>
  <c r="HP135" i="33"/>
  <c r="HP137" i="33"/>
  <c r="RI135" i="33"/>
  <c r="RI137" i="33"/>
  <c r="RI136" i="33"/>
  <c r="EL223" i="33"/>
  <c r="EL224" i="33"/>
  <c r="EL225" i="33"/>
  <c r="CW225" i="33"/>
  <c r="CW223" i="33"/>
  <c r="CW224" i="33"/>
  <c r="DY180" i="33"/>
  <c r="DY181" i="33"/>
  <c r="DY182" i="33"/>
  <c r="NR135" i="33"/>
  <c r="NR136" i="33"/>
  <c r="NR137" i="33"/>
  <c r="Q223" i="33"/>
  <c r="Q225" i="33"/>
  <c r="Q224" i="33"/>
  <c r="CV225" i="33"/>
  <c r="CV224" i="33"/>
  <c r="CV223" i="33"/>
  <c r="LH223" i="33"/>
  <c r="LH224" i="33"/>
  <c r="LH225" i="33"/>
  <c r="QQ96" i="33"/>
  <c r="QQ98" i="33"/>
  <c r="QQ97" i="33"/>
  <c r="NJ182" i="33"/>
  <c r="NJ180" i="33"/>
  <c r="NJ181" i="33"/>
  <c r="RO269" i="33"/>
  <c r="RO267" i="33"/>
  <c r="RO268" i="33"/>
  <c r="RZ268" i="33"/>
  <c r="RZ269" i="33"/>
  <c r="RZ267" i="33"/>
  <c r="HO98" i="33"/>
  <c r="HO97" i="33"/>
  <c r="HO96" i="33"/>
  <c r="MA225" i="33"/>
  <c r="MA223" i="33"/>
  <c r="MA224" i="33"/>
  <c r="HK136" i="33"/>
  <c r="HK135" i="33"/>
  <c r="HK137" i="33"/>
  <c r="EH267" i="33"/>
  <c r="EH268" i="33"/>
  <c r="EH269" i="33"/>
  <c r="KT223" i="33"/>
  <c r="KT225" i="33"/>
  <c r="KT224" i="33"/>
  <c r="PI267" i="33"/>
  <c r="PI269" i="33"/>
  <c r="PI268" i="33"/>
  <c r="ME180" i="33"/>
  <c r="ME181" i="33"/>
  <c r="ME182" i="33"/>
  <c r="CT268" i="33"/>
  <c r="CT269" i="33"/>
  <c r="CT267" i="33"/>
  <c r="EQ181" i="33"/>
  <c r="EQ180" i="33"/>
  <c r="EQ182" i="33"/>
  <c r="JA180" i="33"/>
  <c r="JA181" i="33"/>
  <c r="JA182" i="33"/>
  <c r="LR267" i="33"/>
  <c r="LR269" i="33"/>
  <c r="LR268" i="33"/>
  <c r="DX223" i="33"/>
  <c r="DX224" i="33"/>
  <c r="DX225" i="33"/>
  <c r="FS96" i="33"/>
  <c r="FS97" i="33"/>
  <c r="FS98" i="33"/>
  <c r="BN225" i="33"/>
  <c r="BN223" i="33"/>
  <c r="BN224" i="33"/>
  <c r="NY97" i="33"/>
  <c r="NY98" i="33"/>
  <c r="NY96" i="33"/>
  <c r="DL135" i="33"/>
  <c r="DL137" i="33"/>
  <c r="DL136" i="33"/>
  <c r="QJ182" i="33"/>
  <c r="QJ181" i="33"/>
  <c r="QJ180" i="33"/>
  <c r="PD224" i="33"/>
  <c r="PD223" i="33"/>
  <c r="PD225" i="33"/>
  <c r="RH181" i="33"/>
  <c r="RH182" i="33"/>
  <c r="RH180" i="33"/>
  <c r="GR267" i="33"/>
  <c r="GR268" i="33"/>
  <c r="GR269" i="33"/>
  <c r="GL96" i="33"/>
  <c r="GL97" i="33"/>
  <c r="GL98" i="33"/>
  <c r="HT268" i="33"/>
  <c r="HT269" i="33"/>
  <c r="HT267" i="33"/>
  <c r="JE225" i="33"/>
  <c r="JE223" i="33"/>
  <c r="JE224" i="33"/>
  <c r="FY268" i="33"/>
  <c r="FY267" i="33"/>
  <c r="FY269" i="33"/>
  <c r="QW98" i="33"/>
  <c r="QW96" i="33"/>
  <c r="QW97" i="33"/>
  <c r="HB182" i="33"/>
  <c r="HB180" i="33"/>
  <c r="HB181" i="33"/>
  <c r="GZ225" i="33"/>
  <c r="GZ223" i="33"/>
  <c r="GZ224" i="33"/>
  <c r="DW268" i="33"/>
  <c r="DW269" i="33"/>
  <c r="DW267" i="33"/>
  <c r="CZ137" i="33"/>
  <c r="CZ136" i="33"/>
  <c r="CZ135" i="33"/>
  <c r="CG224" i="33"/>
  <c r="CG225" i="33"/>
  <c r="CG223" i="33"/>
  <c r="RQ224" i="33"/>
  <c r="RQ225" i="33"/>
  <c r="RQ223" i="33"/>
  <c r="QU136" i="33"/>
  <c r="QU135" i="33"/>
  <c r="QU137" i="33"/>
  <c r="DZ269" i="33"/>
  <c r="DZ268" i="33"/>
  <c r="DZ267" i="33"/>
  <c r="RU137" i="33"/>
  <c r="RU136" i="33"/>
  <c r="RU135" i="33"/>
  <c r="AQ181" i="33"/>
  <c r="AQ182" i="33"/>
  <c r="AQ180" i="33"/>
  <c r="MO137" i="33"/>
  <c r="MO136" i="33"/>
  <c r="MO135" i="33"/>
  <c r="DA137" i="33"/>
  <c r="DA135" i="33"/>
  <c r="DA136" i="33"/>
  <c r="GD180" i="33"/>
  <c r="GD182" i="33"/>
  <c r="GD181" i="33"/>
  <c r="K136" i="33"/>
  <c r="K135" i="33"/>
  <c r="K137" i="33"/>
  <c r="RK98" i="33"/>
  <c r="RK96" i="33"/>
  <c r="RK97" i="33"/>
  <c r="AV182" i="33"/>
  <c r="AV181" i="33"/>
  <c r="AV180" i="33"/>
  <c r="LM136" i="33"/>
  <c r="LM137" i="33"/>
  <c r="LM135" i="33"/>
  <c r="NL224" i="33"/>
  <c r="NL223" i="33"/>
  <c r="NL225" i="33"/>
  <c r="SG181" i="33"/>
  <c r="SG182" i="33"/>
  <c r="SG180" i="33"/>
  <c r="AT137" i="33"/>
  <c r="AT135" i="33"/>
  <c r="AT136" i="33"/>
  <c r="HC98" i="33"/>
  <c r="HC97" i="33"/>
  <c r="HC96" i="33"/>
  <c r="FN225" i="33"/>
  <c r="FN224" i="33"/>
  <c r="FN223" i="33"/>
  <c r="DG97" i="33"/>
  <c r="DG96" i="33"/>
  <c r="DG98" i="33"/>
  <c r="MZ137" i="33"/>
  <c r="MZ135" i="33"/>
  <c r="MZ136" i="33"/>
  <c r="CT136" i="33"/>
  <c r="CT135" i="33"/>
  <c r="CT137" i="33"/>
  <c r="OP135" i="33"/>
  <c r="OP137" i="33"/>
  <c r="OP136" i="33"/>
  <c r="RF180" i="33"/>
  <c r="RF182" i="33"/>
  <c r="RF181" i="33"/>
  <c r="Z180" i="33"/>
  <c r="Z181" i="33"/>
  <c r="Z182" i="33"/>
  <c r="KA135" i="33"/>
  <c r="KA137" i="33"/>
  <c r="KA136" i="33"/>
  <c r="CM137" i="33"/>
  <c r="CM135" i="33"/>
  <c r="CM136" i="33"/>
  <c r="BS223" i="33"/>
  <c r="BS224" i="33"/>
  <c r="BS225" i="33"/>
  <c r="IN181" i="33"/>
  <c r="IN180" i="33"/>
  <c r="IN182" i="33"/>
  <c r="AI181" i="33"/>
  <c r="AI180" i="33"/>
  <c r="AI182" i="33"/>
  <c r="FO180" i="33"/>
  <c r="FO181" i="33"/>
  <c r="FO182" i="33"/>
  <c r="PI224" i="33"/>
  <c r="PI223" i="33"/>
  <c r="PI225" i="33"/>
  <c r="CR223" i="33"/>
  <c r="CR224" i="33"/>
  <c r="CR225" i="33"/>
  <c r="AP98" i="33"/>
  <c r="AP97" i="33"/>
  <c r="AP96" i="33"/>
  <c r="LW135" i="33"/>
  <c r="LW137" i="33"/>
  <c r="LW136" i="33"/>
  <c r="HT181" i="33"/>
  <c r="HT180" i="33"/>
  <c r="HT182" i="33"/>
  <c r="AG96" i="33"/>
  <c r="AG97" i="33"/>
  <c r="AG98" i="33"/>
  <c r="RY267" i="33"/>
  <c r="RY268" i="33"/>
  <c r="RY269" i="33"/>
  <c r="HL136" i="33"/>
  <c r="HL137" i="33"/>
  <c r="HL135" i="33"/>
  <c r="EH181" i="33"/>
  <c r="EH180" i="33"/>
  <c r="EH182" i="33"/>
  <c r="OM135" i="33"/>
  <c r="OM136" i="33"/>
  <c r="OM137" i="33"/>
  <c r="BT97" i="33"/>
  <c r="BT98" i="33"/>
  <c r="BT96" i="33"/>
  <c r="SB136" i="33"/>
  <c r="SB137" i="33"/>
  <c r="SB135" i="33"/>
  <c r="CA223" i="33"/>
  <c r="CA225" i="33"/>
  <c r="CA224" i="33"/>
  <c r="PA224" i="33"/>
  <c r="PA225" i="33"/>
  <c r="PA223" i="33"/>
  <c r="KN269" i="33"/>
  <c r="KN268" i="33"/>
  <c r="KN267" i="33"/>
  <c r="IJ97" i="33"/>
  <c r="IJ96" i="33"/>
  <c r="IJ98" i="33"/>
  <c r="DP136" i="33"/>
  <c r="DP135" i="33"/>
  <c r="DP137" i="33"/>
  <c r="ON224" i="33"/>
  <c r="ON225" i="33"/>
  <c r="ON223" i="33"/>
  <c r="KU180" i="33"/>
  <c r="KU181" i="33"/>
  <c r="KU182" i="33"/>
  <c r="QV224" i="33"/>
  <c r="QV223" i="33"/>
  <c r="QV225" i="33"/>
  <c r="RF267" i="33"/>
  <c r="RF268" i="33"/>
  <c r="RF269" i="33"/>
  <c r="DJ224" i="33"/>
  <c r="DJ225" i="33"/>
  <c r="DJ223" i="33"/>
  <c r="LB181" i="33"/>
  <c r="LB180" i="33"/>
  <c r="LB182" i="33"/>
  <c r="HS223" i="33"/>
  <c r="HS224" i="33"/>
  <c r="HS225" i="33"/>
  <c r="BV137" i="33"/>
  <c r="BV135" i="33"/>
  <c r="BV136" i="33"/>
  <c r="OA136" i="33"/>
  <c r="OA135" i="33"/>
  <c r="OA137" i="33"/>
  <c r="MP97" i="33"/>
  <c r="MP96" i="33"/>
  <c r="MP98" i="33"/>
  <c r="HW223" i="33"/>
  <c r="HW224" i="33"/>
  <c r="HW225" i="33"/>
  <c r="HQ267" i="33"/>
  <c r="HQ269" i="33"/>
  <c r="HQ268" i="33"/>
  <c r="SE223" i="33"/>
  <c r="SE225" i="33"/>
  <c r="SE224" i="33"/>
  <c r="OW225" i="33"/>
  <c r="OW223" i="33"/>
  <c r="OW224" i="33"/>
  <c r="M96" i="33"/>
  <c r="M97" i="33"/>
  <c r="M98" i="33"/>
  <c r="JD97" i="33"/>
  <c r="JD98" i="33"/>
  <c r="JD96" i="33"/>
  <c r="JN137" i="33"/>
  <c r="JN136" i="33"/>
  <c r="JN135" i="33"/>
  <c r="GO224" i="33"/>
  <c r="GO223" i="33"/>
  <c r="GO225" i="33"/>
  <c r="NQ136" i="33"/>
  <c r="NQ137" i="33"/>
  <c r="NQ135" i="33"/>
  <c r="FT135" i="33"/>
  <c r="FT136" i="33"/>
  <c r="FT137" i="33"/>
  <c r="JB223" i="33"/>
  <c r="JB224" i="33"/>
  <c r="JB225" i="33"/>
  <c r="MF180" i="33"/>
  <c r="MF181" i="33"/>
  <c r="MF182" i="33"/>
  <c r="OU223" i="33"/>
  <c r="OU225" i="33"/>
  <c r="OU224" i="33"/>
  <c r="OZ267" i="33"/>
  <c r="OZ268" i="33"/>
  <c r="OZ269" i="33"/>
  <c r="IJ267" i="33"/>
  <c r="IJ268" i="33"/>
  <c r="IJ269" i="33"/>
  <c r="QD98" i="33"/>
  <c r="QD96" i="33"/>
  <c r="QD97" i="33"/>
  <c r="OR224" i="33"/>
  <c r="OR225" i="33"/>
  <c r="OR223" i="33"/>
  <c r="KO224" i="33"/>
  <c r="KO223" i="33"/>
  <c r="KO225" i="33"/>
  <c r="JC180" i="33"/>
  <c r="JC181" i="33"/>
  <c r="JC182" i="33"/>
  <c r="AO98" i="33"/>
  <c r="AO97" i="33"/>
  <c r="AO96" i="33"/>
  <c r="FP98" i="33"/>
  <c r="FP97" i="33"/>
  <c r="FP96" i="33"/>
  <c r="DR137" i="33"/>
  <c r="DR136" i="33"/>
  <c r="DR135" i="33"/>
  <c r="SF268" i="33"/>
  <c r="SF267" i="33"/>
  <c r="SF269" i="33"/>
  <c r="MH267" i="33"/>
  <c r="MH268" i="33"/>
  <c r="MH269" i="33"/>
  <c r="IJ137" i="33"/>
  <c r="IJ136" i="33"/>
  <c r="IJ135" i="33"/>
  <c r="PO224" i="33"/>
  <c r="PO223" i="33"/>
  <c r="PO225" i="33"/>
  <c r="PM268" i="33"/>
  <c r="PM269" i="33"/>
  <c r="PM267" i="33"/>
  <c r="PV135" i="33"/>
  <c r="PV137" i="33"/>
  <c r="PV136" i="33"/>
  <c r="RH97" i="33"/>
  <c r="RH98" i="33"/>
  <c r="RH96" i="33"/>
  <c r="HJ98" i="33"/>
  <c r="HJ96" i="33"/>
  <c r="HJ97" i="33"/>
  <c r="CE267" i="33"/>
  <c r="CE269" i="33"/>
  <c r="CE268" i="33"/>
  <c r="CM268" i="33"/>
  <c r="CM269" i="33"/>
  <c r="CM267" i="33"/>
  <c r="RA181" i="33"/>
  <c r="RA182" i="33"/>
  <c r="RA180" i="33"/>
  <c r="RL268" i="33"/>
  <c r="RL267" i="33"/>
  <c r="RL269" i="33"/>
  <c r="OR182" i="33"/>
  <c r="OR180" i="33"/>
  <c r="OR181" i="33"/>
  <c r="AZ267" i="33"/>
  <c r="AZ268" i="33"/>
  <c r="AZ269" i="33"/>
  <c r="EB224" i="33"/>
  <c r="EB225" i="33"/>
  <c r="EB223" i="33"/>
  <c r="DB98" i="33"/>
  <c r="DB97" i="33"/>
  <c r="DB96" i="33"/>
  <c r="LC225" i="33"/>
  <c r="LC224" i="33"/>
  <c r="LC223" i="33"/>
  <c r="CL181" i="33"/>
  <c r="CL182" i="33"/>
  <c r="CL180" i="33"/>
  <c r="EW267" i="33"/>
  <c r="EW268" i="33"/>
  <c r="EW269" i="33"/>
  <c r="RP268" i="33"/>
  <c r="RP269" i="33"/>
  <c r="RP267" i="33"/>
  <c r="RU96" i="33"/>
  <c r="RU97" i="33"/>
  <c r="RU98" i="33"/>
  <c r="LE223" i="33"/>
  <c r="LE224" i="33"/>
  <c r="LE225" i="33"/>
  <c r="BZ180" i="33"/>
  <c r="BZ181" i="33"/>
  <c r="BZ182" i="33"/>
  <c r="E181" i="33"/>
  <c r="E180" i="33"/>
  <c r="E182" i="33"/>
  <c r="FE224" i="33"/>
  <c r="FE223" i="33"/>
  <c r="FE225" i="33"/>
  <c r="JV182" i="33"/>
  <c r="JV181" i="33"/>
  <c r="JV180" i="33"/>
  <c r="LB268" i="33"/>
  <c r="LB269" i="33"/>
  <c r="LB267" i="33"/>
  <c r="F268" i="33"/>
  <c r="F267" i="33"/>
  <c r="F269" i="33"/>
  <c r="PJ268" i="33"/>
  <c r="PJ269" i="33"/>
  <c r="PJ267" i="33"/>
  <c r="OR98" i="33"/>
  <c r="OR97" i="33"/>
  <c r="OR96" i="33"/>
  <c r="NJ223" i="33"/>
  <c r="NJ225" i="33"/>
  <c r="NJ224" i="33"/>
  <c r="LV96" i="33"/>
  <c r="LV98" i="33"/>
  <c r="LV97" i="33"/>
  <c r="IF181" i="33"/>
  <c r="IF180" i="33"/>
  <c r="IF182" i="33"/>
  <c r="IV225" i="33"/>
  <c r="IV223" i="33"/>
  <c r="IV224" i="33"/>
  <c r="ET97" i="33"/>
  <c r="ET98" i="33"/>
  <c r="ET96" i="33"/>
  <c r="IW97" i="33"/>
  <c r="IW98" i="33"/>
  <c r="IW96" i="33"/>
  <c r="KA182" i="33"/>
  <c r="KA180" i="33"/>
  <c r="KA181" i="33"/>
  <c r="GC135" i="33"/>
  <c r="GC136" i="33"/>
  <c r="GC137" i="33"/>
  <c r="LF223" i="33"/>
  <c r="LF224" i="33"/>
  <c r="LF225" i="33"/>
  <c r="CO182" i="33"/>
  <c r="CO181" i="33"/>
  <c r="CO180" i="33"/>
  <c r="GH181" i="33"/>
  <c r="GH180" i="33"/>
  <c r="GH182" i="33"/>
  <c r="D181" i="33"/>
  <c r="D180" i="33"/>
  <c r="D182" i="33"/>
  <c r="KS267" i="33"/>
  <c r="KS268" i="33"/>
  <c r="KS269" i="33"/>
  <c r="JE268" i="33"/>
  <c r="JE267" i="33"/>
  <c r="JE269" i="33"/>
  <c r="EM224" i="33"/>
  <c r="EM225" i="33"/>
  <c r="EM223" i="33"/>
  <c r="OH96" i="33"/>
  <c r="OH97" i="33"/>
  <c r="OH98" i="33"/>
  <c r="HW97" i="33"/>
  <c r="HW96" i="33"/>
  <c r="HW98" i="33"/>
  <c r="LT96" i="33"/>
  <c r="LT97" i="33"/>
  <c r="LT98" i="33"/>
  <c r="MY225" i="33"/>
  <c r="MY223" i="33"/>
  <c r="MY224" i="33"/>
  <c r="NG136" i="33"/>
  <c r="NG137" i="33"/>
  <c r="NG135" i="33"/>
  <c r="W136" i="33"/>
  <c r="W135" i="33"/>
  <c r="W137" i="33"/>
  <c r="BL268" i="33"/>
  <c r="BL267" i="33"/>
  <c r="BL269" i="33"/>
  <c r="RC225" i="33"/>
  <c r="RC224" i="33"/>
  <c r="RC223" i="33"/>
  <c r="OA267" i="33"/>
  <c r="OA268" i="33"/>
  <c r="OA269" i="33"/>
  <c r="CF268" i="33"/>
  <c r="CF269" i="33"/>
  <c r="CF267" i="33"/>
  <c r="EL181" i="33"/>
  <c r="EL182" i="33"/>
  <c r="EL180" i="33"/>
  <c r="I269" i="33"/>
  <c r="I268" i="33"/>
  <c r="I267" i="33"/>
  <c r="JV224" i="33"/>
  <c r="JV225" i="33"/>
  <c r="JV223" i="33"/>
  <c r="PR98" i="33"/>
  <c r="PR96" i="33"/>
  <c r="PR97" i="33"/>
  <c r="GQ97" i="33"/>
  <c r="GQ96" i="33"/>
  <c r="GQ98" i="33"/>
  <c r="QL97" i="33"/>
  <c r="QL96" i="33"/>
  <c r="QL98" i="33"/>
  <c r="BD224" i="33"/>
  <c r="BD225" i="33"/>
  <c r="BD223" i="33"/>
  <c r="DN97" i="33"/>
  <c r="DN96" i="33"/>
  <c r="DN98" i="33"/>
  <c r="MO180" i="33"/>
  <c r="MO182" i="33"/>
  <c r="MO181" i="33"/>
  <c r="AT223" i="33"/>
  <c r="AT225" i="33"/>
  <c r="AT224" i="33"/>
  <c r="NR98" i="33"/>
  <c r="NR97" i="33"/>
  <c r="NR96" i="33"/>
  <c r="HN136" i="33"/>
  <c r="HN135" i="33"/>
  <c r="HN137" i="33"/>
  <c r="DX269" i="33"/>
  <c r="DX267" i="33"/>
  <c r="DX268" i="33"/>
  <c r="DV180" i="33"/>
  <c r="DV181" i="33"/>
  <c r="DV182" i="33"/>
  <c r="CH98" i="33"/>
  <c r="CH97" i="33"/>
  <c r="CH96" i="33"/>
  <c r="LI269" i="33"/>
  <c r="LI268" i="33"/>
  <c r="LI267" i="33"/>
  <c r="L224" i="33"/>
  <c r="L225" i="33"/>
  <c r="L223" i="33"/>
  <c r="LD224" i="33"/>
  <c r="LD223" i="33"/>
  <c r="LD225" i="33"/>
  <c r="GR136" i="33"/>
  <c r="GR135" i="33"/>
  <c r="GR137" i="33"/>
  <c r="CZ225" i="33"/>
  <c r="CZ224" i="33"/>
  <c r="CZ223" i="33"/>
  <c r="NW182" i="33"/>
  <c r="NW181" i="33"/>
  <c r="NW180" i="33"/>
  <c r="LY181" i="33"/>
  <c r="LY182" i="33"/>
  <c r="LY180" i="33"/>
  <c r="NN135" i="33"/>
  <c r="NN137" i="33"/>
  <c r="NN136" i="33"/>
  <c r="OC268" i="33"/>
  <c r="OC269" i="33"/>
  <c r="OC267" i="33"/>
  <c r="QL135" i="33"/>
  <c r="QL137" i="33"/>
  <c r="QL136" i="33"/>
  <c r="DA268" i="33"/>
  <c r="DA269" i="33"/>
  <c r="DA267" i="33"/>
  <c r="OC96" i="33"/>
  <c r="OC98" i="33"/>
  <c r="OC97" i="33"/>
  <c r="CV269" i="33"/>
  <c r="CV267" i="33"/>
  <c r="CV268" i="33"/>
  <c r="RW97" i="33"/>
  <c r="RW96" i="33"/>
  <c r="RW98" i="33"/>
  <c r="LJ137" i="33"/>
  <c r="LJ136" i="33"/>
  <c r="LJ135" i="33"/>
  <c r="AW181" i="33"/>
  <c r="AW182" i="33"/>
  <c r="AW180" i="33"/>
  <c r="FW135" i="33"/>
  <c r="FW136" i="33"/>
  <c r="FW137" i="33"/>
  <c r="MF223" i="33"/>
  <c r="MF224" i="33"/>
  <c r="MF225" i="33"/>
  <c r="PY97" i="33"/>
  <c r="PY98" i="33"/>
  <c r="PY96" i="33"/>
  <c r="RS135" i="33"/>
  <c r="RS137" i="33"/>
  <c r="RS136" i="33"/>
  <c r="OZ135" i="33"/>
  <c r="OZ136" i="33"/>
  <c r="OZ137" i="33"/>
  <c r="BX268" i="33"/>
  <c r="BX269" i="33"/>
  <c r="BX267" i="33"/>
  <c r="QJ136" i="33"/>
  <c r="QJ137" i="33"/>
  <c r="QJ135" i="33"/>
  <c r="H223" i="33"/>
  <c r="H224" i="33"/>
  <c r="H225" i="33"/>
  <c r="CV135" i="33"/>
  <c r="CV136" i="33"/>
  <c r="CV137" i="33"/>
  <c r="PK98" i="33"/>
  <c r="PK96" i="33"/>
  <c r="PK97" i="33"/>
  <c r="PE224" i="33"/>
  <c r="PE225" i="33"/>
  <c r="PE223" i="33"/>
  <c r="AY180" i="33"/>
  <c r="AY182" i="33"/>
  <c r="AY181" i="33"/>
  <c r="IK180" i="33"/>
  <c r="IK182" i="33"/>
  <c r="IK181" i="33"/>
  <c r="DJ135" i="33"/>
  <c r="DJ137" i="33"/>
  <c r="DJ136" i="33"/>
  <c r="EE269" i="33"/>
  <c r="EE268" i="33"/>
  <c r="EE267" i="33"/>
  <c r="RN225" i="33"/>
  <c r="RN224" i="33"/>
  <c r="RN223" i="33"/>
  <c r="EC181" i="33"/>
  <c r="EC180" i="33"/>
  <c r="EC182" i="33"/>
  <c r="BR136" i="33"/>
  <c r="BR137" i="33"/>
  <c r="BR135" i="33"/>
  <c r="MZ267" i="33"/>
  <c r="MZ268" i="33"/>
  <c r="MZ269" i="33"/>
  <c r="GW96" i="33"/>
  <c r="GW97" i="33"/>
  <c r="GW98" i="33"/>
  <c r="NE137" i="33"/>
  <c r="NE135" i="33"/>
  <c r="NE136" i="33"/>
  <c r="MX98" i="33"/>
  <c r="MX96" i="33"/>
  <c r="MX97" i="33"/>
  <c r="FJ181" i="33"/>
  <c r="FJ182" i="33"/>
  <c r="FJ180" i="33"/>
  <c r="GO98" i="33"/>
  <c r="GO96" i="33"/>
  <c r="GO97" i="33"/>
  <c r="GI182" i="33"/>
  <c r="GI180" i="33"/>
  <c r="GI181" i="33"/>
  <c r="AL269" i="33"/>
  <c r="AL267" i="33"/>
  <c r="AL268" i="33"/>
  <c r="MM182" i="33"/>
  <c r="MM181" i="33"/>
  <c r="MM180" i="33"/>
  <c r="LN267" i="33"/>
  <c r="LN269" i="33"/>
  <c r="LN268" i="33"/>
  <c r="PJ182" i="33"/>
  <c r="PJ180" i="33"/>
  <c r="PJ181" i="33"/>
  <c r="RV181" i="33"/>
  <c r="RV182" i="33"/>
  <c r="RV180" i="33"/>
  <c r="JJ269" i="33"/>
  <c r="JJ268" i="33"/>
  <c r="JJ267" i="33"/>
  <c r="MT98" i="33"/>
  <c r="MT96" i="33"/>
  <c r="MT97" i="33"/>
  <c r="HE180" i="33"/>
  <c r="HE182" i="33"/>
  <c r="HE181" i="33"/>
  <c r="DM224" i="33"/>
  <c r="DM225" i="33"/>
  <c r="DM223" i="33"/>
  <c r="BP96" i="33"/>
  <c r="BP97" i="33"/>
  <c r="BP98" i="33"/>
  <c r="FR182" i="33"/>
  <c r="FR180" i="33"/>
  <c r="FR181" i="33"/>
  <c r="JO180" i="33"/>
  <c r="JO181" i="33"/>
  <c r="JO182" i="33"/>
  <c r="NL97" i="33"/>
  <c r="NL98" i="33"/>
  <c r="NL96" i="33"/>
  <c r="OK268" i="33"/>
  <c r="OK269" i="33"/>
  <c r="OK267" i="33"/>
  <c r="BQ225" i="33"/>
  <c r="BQ223" i="33"/>
  <c r="BQ224" i="33"/>
  <c r="EQ268" i="33"/>
  <c r="EQ269" i="33"/>
  <c r="EQ267" i="33"/>
  <c r="FZ98" i="33"/>
  <c r="FZ97" i="33"/>
  <c r="FZ96" i="33"/>
  <c r="JM181" i="33"/>
  <c r="JM180" i="33"/>
  <c r="JM182" i="33"/>
  <c r="PB137" i="33"/>
  <c r="PB135" i="33"/>
  <c r="PB136" i="33"/>
  <c r="DN268" i="33"/>
  <c r="DN267" i="33"/>
  <c r="DN269" i="33"/>
  <c r="FF96" i="33"/>
  <c r="FF98" i="33"/>
  <c r="FF97" i="33"/>
  <c r="GK181" i="33"/>
  <c r="GK180" i="33"/>
  <c r="GK182" i="33"/>
  <c r="PT269" i="33"/>
  <c r="PT267" i="33"/>
  <c r="PT268" i="33"/>
  <c r="AQ224" i="33"/>
  <c r="AQ223" i="33"/>
  <c r="AQ225" i="33"/>
  <c r="DX182" i="33"/>
  <c r="DX180" i="33"/>
  <c r="DX181" i="33"/>
  <c r="HW181" i="33"/>
  <c r="HW180" i="33"/>
  <c r="HW182" i="33"/>
  <c r="KJ180" i="33"/>
  <c r="KJ181" i="33"/>
  <c r="KJ182" i="33"/>
  <c r="MC269" i="33"/>
  <c r="MC267" i="33"/>
  <c r="MC268" i="33"/>
  <c r="RI96" i="33"/>
  <c r="RI97" i="33"/>
  <c r="RI98" i="33"/>
  <c r="BM182" i="33"/>
  <c r="BM180" i="33"/>
  <c r="BM181" i="33"/>
  <c r="GM136" i="33"/>
  <c r="GM137" i="33"/>
  <c r="GM135" i="33"/>
  <c r="NF269" i="33"/>
  <c r="NF268" i="33"/>
  <c r="NF267" i="33"/>
  <c r="DB223" i="33"/>
  <c r="DB224" i="33"/>
  <c r="DB225" i="33"/>
  <c r="IE136" i="33"/>
  <c r="IE135" i="33"/>
  <c r="IE137" i="33"/>
  <c r="ON135" i="33"/>
  <c r="ON136" i="33"/>
  <c r="ON137" i="33"/>
  <c r="RZ182" i="33"/>
  <c r="RZ181" i="33"/>
  <c r="RZ180" i="33"/>
  <c r="JL223" i="33"/>
  <c r="JL224" i="33"/>
  <c r="JL225" i="33"/>
  <c r="QZ225" i="33"/>
  <c r="QZ223" i="33"/>
  <c r="QZ224" i="33"/>
  <c r="JY225" i="33"/>
  <c r="JY223" i="33"/>
  <c r="JY224" i="33"/>
  <c r="C224" i="33"/>
  <c r="C225" i="33"/>
  <c r="C223" i="33"/>
  <c r="BV97" i="33"/>
  <c r="BV98" i="33"/>
  <c r="BV96" i="33"/>
  <c r="JF223" i="33"/>
  <c r="JF225" i="33"/>
  <c r="JF224" i="33"/>
  <c r="JC224" i="33"/>
  <c r="JC225" i="33"/>
  <c r="JC223" i="33"/>
  <c r="W51" i="33"/>
  <c r="AA51" i="33" s="1"/>
  <c r="X50" i="33"/>
  <c r="AB50" i="33" s="1"/>
  <c r="W52" i="33"/>
  <c r="AA52" i="33" s="1"/>
  <c r="V52" i="33"/>
  <c r="Z52" i="33" s="1"/>
  <c r="X51" i="33"/>
  <c r="AB51" i="33" s="1"/>
  <c r="V51" i="33"/>
  <c r="Z51" i="33" s="1"/>
  <c r="X52" i="33"/>
  <c r="AB52" i="33" s="1"/>
  <c r="W50" i="33"/>
  <c r="AA50" i="33" s="1"/>
  <c r="V50" i="33"/>
  <c r="Z50" i="33" s="1"/>
  <c r="MD267" i="33"/>
  <c r="MD268" i="33"/>
  <c r="MD269" i="33"/>
  <c r="FF224" i="33"/>
  <c r="FF225" i="33"/>
  <c r="FF223" i="33"/>
  <c r="QP97" i="33"/>
  <c r="QP96" i="33"/>
  <c r="QP98" i="33"/>
  <c r="ON180" i="33"/>
  <c r="ON181" i="33"/>
  <c r="ON182" i="33"/>
  <c r="GW135" i="33"/>
  <c r="GW137" i="33"/>
  <c r="GW136" i="33"/>
  <c r="SD137" i="33"/>
  <c r="SD135" i="33"/>
  <c r="SD136" i="33"/>
  <c r="JQ96" i="33"/>
  <c r="JQ97" i="33"/>
  <c r="JQ98" i="33"/>
  <c r="BW96" i="33"/>
  <c r="BW97" i="33"/>
  <c r="BW98" i="33"/>
  <c r="OQ135" i="33"/>
  <c r="OQ137" i="33"/>
  <c r="OQ136" i="33"/>
  <c r="JQ135" i="33"/>
  <c r="JQ137" i="33"/>
  <c r="JQ136" i="33"/>
  <c r="OR269" i="33"/>
  <c r="OR267" i="33"/>
  <c r="OR268" i="33"/>
  <c r="PX268" i="33"/>
  <c r="PX267" i="33"/>
  <c r="PX269" i="33"/>
  <c r="KU269" i="33"/>
  <c r="KU267" i="33"/>
  <c r="KU268" i="33"/>
  <c r="EQ225" i="33"/>
  <c r="EQ224" i="33"/>
  <c r="EQ223" i="33"/>
  <c r="I98" i="33"/>
  <c r="I97" i="33"/>
  <c r="I96" i="33"/>
  <c r="CT96" i="33"/>
  <c r="CT98" i="33"/>
  <c r="CT97" i="33"/>
  <c r="PH135" i="33"/>
  <c r="PH136" i="33"/>
  <c r="PH137" i="33"/>
  <c r="AJ269" i="33"/>
  <c r="AJ268" i="33"/>
  <c r="AJ267" i="33"/>
  <c r="EG97" i="33"/>
  <c r="EG98" i="33"/>
  <c r="EG96" i="33"/>
  <c r="CR181" i="33"/>
  <c r="CR180" i="33"/>
  <c r="CR182" i="33"/>
  <c r="NH223" i="33"/>
  <c r="NH225" i="33"/>
  <c r="NH224" i="33"/>
  <c r="I180" i="33"/>
  <c r="I181" i="33"/>
  <c r="I182" i="33"/>
  <c r="BL98" i="33"/>
  <c r="BL96" i="33"/>
  <c r="BL97" i="33"/>
  <c r="QO181" i="33"/>
  <c r="QO180" i="33"/>
  <c r="QO182" i="33"/>
  <c r="EU137" i="33"/>
  <c r="EU136" i="33"/>
  <c r="EU135" i="33"/>
  <c r="RX98" i="33"/>
  <c r="RX97" i="33"/>
  <c r="RX96" i="33"/>
  <c r="J135" i="33"/>
  <c r="J137" i="33"/>
  <c r="J136" i="33"/>
  <c r="KE267" i="33"/>
  <c r="KE268" i="33"/>
  <c r="KE269" i="33"/>
  <c r="QQ269" i="33"/>
  <c r="QQ268" i="33"/>
  <c r="QQ267" i="33"/>
  <c r="OY224" i="33"/>
  <c r="OY225" i="33"/>
  <c r="OY223" i="33"/>
  <c r="LS135" i="33"/>
  <c r="LS136" i="33"/>
  <c r="LS137" i="33"/>
  <c r="PU267" i="33"/>
  <c r="PU268" i="33"/>
  <c r="PU269" i="33"/>
  <c r="MZ224" i="33"/>
  <c r="MZ225" i="33"/>
  <c r="MZ223" i="33"/>
  <c r="ND224" i="33"/>
  <c r="ND223" i="33"/>
  <c r="ND225" i="33"/>
  <c r="AP267" i="33"/>
  <c r="AP268" i="33"/>
  <c r="AP269" i="33"/>
  <c r="QK223" i="33"/>
  <c r="QK224" i="33"/>
  <c r="QK225" i="33"/>
  <c r="BQ137" i="33"/>
  <c r="BQ136" i="33"/>
  <c r="BQ135" i="33"/>
  <c r="NO225" i="33"/>
  <c r="NO224" i="33"/>
  <c r="NO223" i="33"/>
  <c r="PB181" i="33"/>
  <c r="PB180" i="33"/>
  <c r="PB182" i="33"/>
  <c r="OW181" i="33"/>
  <c r="OW180" i="33"/>
  <c r="OW182" i="33"/>
  <c r="JN97" i="33"/>
  <c r="JN96" i="33"/>
  <c r="JN98" i="33"/>
  <c r="GS268" i="33"/>
  <c r="GS267" i="33"/>
  <c r="GS269" i="33"/>
  <c r="MU267" i="33"/>
  <c r="MU269" i="33"/>
  <c r="MU268" i="33"/>
  <c r="HL268" i="33"/>
  <c r="HL269" i="33"/>
  <c r="HL267" i="33"/>
  <c r="FU223" i="33"/>
  <c r="FU225" i="33"/>
  <c r="FU224" i="33"/>
  <c r="LN181" i="33"/>
  <c r="LN182" i="33"/>
  <c r="LN180" i="33"/>
  <c r="PH180" i="33"/>
  <c r="PH182" i="33"/>
  <c r="PH181" i="33"/>
  <c r="FW267" i="33"/>
  <c r="FW269" i="33"/>
  <c r="FW268" i="33"/>
  <c r="DO267" i="33"/>
  <c r="DO269" i="33"/>
  <c r="DO268" i="33"/>
  <c r="AN136" i="33"/>
  <c r="AN137" i="33"/>
  <c r="AN135" i="33"/>
  <c r="LA269" i="33"/>
  <c r="LA268" i="33"/>
  <c r="LA267" i="33"/>
  <c r="LX97" i="33"/>
  <c r="LX96" i="33"/>
  <c r="LX98" i="33"/>
  <c r="KJ267" i="33"/>
  <c r="KJ269" i="33"/>
  <c r="KJ268" i="33"/>
  <c r="RJ225" i="33"/>
  <c r="RJ224" i="33"/>
  <c r="RJ223" i="33"/>
  <c r="KR137" i="33"/>
  <c r="KR136" i="33"/>
  <c r="KR135" i="33"/>
  <c r="DB269" i="33"/>
  <c r="DB268" i="33"/>
  <c r="DB267" i="33"/>
  <c r="ET181" i="33"/>
  <c r="ET180" i="33"/>
  <c r="ET182" i="33"/>
  <c r="EX225" i="33"/>
  <c r="EX224" i="33"/>
  <c r="EX223" i="33"/>
  <c r="IU269" i="33"/>
  <c r="IU268" i="33"/>
  <c r="IU267" i="33"/>
  <c r="OL98" i="33"/>
  <c r="OL97" i="33"/>
  <c r="OL96" i="33"/>
  <c r="IW269" i="33"/>
  <c r="IW267" i="33"/>
  <c r="IW268" i="33"/>
  <c r="SB180" i="33"/>
  <c r="SB182" i="33"/>
  <c r="SB181" i="33"/>
  <c r="CW96" i="33"/>
  <c r="CW98" i="33"/>
  <c r="CW97" i="33"/>
  <c r="CA96" i="33"/>
  <c r="CA97" i="33"/>
  <c r="CA98" i="33"/>
  <c r="RY223" i="33"/>
  <c r="RY225" i="33"/>
  <c r="RY224" i="33"/>
  <c r="LS223" i="33"/>
  <c r="LS224" i="33"/>
  <c r="LS225" i="33"/>
  <c r="FP224" i="33"/>
  <c r="FP225" i="33"/>
  <c r="FP223" i="33"/>
  <c r="BJ224" i="33"/>
  <c r="BJ225" i="33"/>
  <c r="BJ223" i="33"/>
  <c r="MY182" i="33"/>
  <c r="MY180" i="33"/>
  <c r="MY181" i="33"/>
  <c r="CF136" i="33"/>
  <c r="CF135" i="33"/>
  <c r="CF137" i="33"/>
  <c r="JN182" i="33"/>
  <c r="JN181" i="33"/>
  <c r="JN180" i="33"/>
  <c r="AM97" i="33"/>
  <c r="AM98" i="33"/>
  <c r="AM96" i="33"/>
  <c r="EA224" i="33"/>
  <c r="EA225" i="33"/>
  <c r="EA223" i="33"/>
  <c r="MZ182" i="33"/>
  <c r="MZ180" i="33"/>
  <c r="MZ181" i="33"/>
  <c r="M267" i="33"/>
  <c r="M269" i="33"/>
  <c r="M268" i="33"/>
  <c r="LO267" i="33"/>
  <c r="LO268" i="33"/>
  <c r="LO269" i="33"/>
  <c r="FH135" i="33"/>
  <c r="FH136" i="33"/>
  <c r="FH137" i="33"/>
  <c r="PO180" i="33"/>
  <c r="PO181" i="33"/>
  <c r="PO182" i="33"/>
  <c r="CP98" i="33"/>
  <c r="CP96" i="33"/>
  <c r="CP97" i="33"/>
  <c r="KG268" i="33"/>
  <c r="KG269" i="33"/>
  <c r="KG267" i="33"/>
  <c r="GB224" i="33"/>
  <c r="GB223" i="33"/>
  <c r="GB225" i="33"/>
  <c r="GL225" i="33"/>
  <c r="GL223" i="33"/>
  <c r="GL224" i="33"/>
  <c r="NI180" i="33"/>
  <c r="NI181" i="33"/>
  <c r="NI182" i="33"/>
  <c r="B268" i="33"/>
  <c r="B267" i="33"/>
  <c r="B269" i="33"/>
  <c r="DY97" i="33"/>
  <c r="DY96" i="33"/>
  <c r="DY98" i="33"/>
  <c r="FR98" i="33"/>
  <c r="FR96" i="33"/>
  <c r="FR97" i="33"/>
  <c r="KD268" i="33"/>
  <c r="KD267" i="33"/>
  <c r="KD269" i="33"/>
  <c r="EO98" i="33"/>
  <c r="EO96" i="33"/>
  <c r="EO97" i="33"/>
  <c r="FE267" i="33"/>
  <c r="FE269" i="33"/>
  <c r="FE268" i="33"/>
  <c r="OM97" i="33"/>
  <c r="OM98" i="33"/>
  <c r="OM96" i="33"/>
  <c r="NK181" i="33"/>
  <c r="NK182" i="33"/>
  <c r="NK180" i="33"/>
  <c r="AM136" i="33"/>
  <c r="AM137" i="33"/>
  <c r="AM135" i="33"/>
  <c r="KL267" i="33"/>
  <c r="KL268" i="33"/>
  <c r="KL269" i="33"/>
  <c r="QY136" i="33"/>
  <c r="QY135" i="33"/>
  <c r="QY137" i="33"/>
  <c r="NL269" i="33"/>
  <c r="NL268" i="33"/>
  <c r="NL267" i="33"/>
  <c r="AA181" i="33"/>
  <c r="AA180" i="33"/>
  <c r="AA182" i="33"/>
  <c r="SG268" i="33"/>
  <c r="SG267" i="33"/>
  <c r="SG269" i="33"/>
  <c r="KU225" i="33"/>
  <c r="KU224" i="33"/>
  <c r="KU223" i="33"/>
  <c r="HR181" i="33"/>
  <c r="HR182" i="33"/>
  <c r="HR180" i="33"/>
  <c r="FP269" i="33"/>
  <c r="FP268" i="33"/>
  <c r="FP267" i="33"/>
  <c r="BM224" i="33"/>
  <c r="BM225" i="33"/>
  <c r="BM223" i="33"/>
  <c r="OI136" i="33"/>
  <c r="OI135" i="33"/>
  <c r="OI137" i="33"/>
  <c r="KY136" i="33"/>
  <c r="KY135" i="33"/>
  <c r="KY137" i="33"/>
  <c r="DR269" i="33"/>
  <c r="DR267" i="33"/>
  <c r="DR268" i="33"/>
  <c r="IE267" i="33"/>
  <c r="IE268" i="33"/>
  <c r="IE269" i="33"/>
  <c r="IC225" i="33"/>
  <c r="IC223" i="33"/>
  <c r="IC224" i="33"/>
  <c r="SF180" i="33"/>
  <c r="SF181" i="33"/>
  <c r="SF182" i="33"/>
  <c r="DI136" i="33"/>
  <c r="DI135" i="33"/>
  <c r="DI137" i="33"/>
  <c r="QH98" i="33"/>
  <c r="QH96" i="33"/>
  <c r="QH97" i="33"/>
  <c r="IT182" i="33"/>
  <c r="IT181" i="33"/>
  <c r="IT180" i="33"/>
  <c r="RP224" i="33"/>
  <c r="RP223" i="33"/>
  <c r="RP225" i="33"/>
  <c r="PN181" i="33"/>
  <c r="PN182" i="33"/>
  <c r="PN180" i="33"/>
  <c r="NP181" i="33"/>
  <c r="NP182" i="33"/>
  <c r="NP180" i="33"/>
  <c r="GJ98" i="33"/>
  <c r="GJ96" i="33"/>
  <c r="GJ97" i="33"/>
  <c r="LC97" i="33"/>
  <c r="LC96" i="33"/>
  <c r="LC98" i="33"/>
  <c r="QG136" i="33"/>
  <c r="QG135" i="33"/>
  <c r="QG137" i="33"/>
  <c r="FC96" i="33"/>
  <c r="FC97" i="33"/>
  <c r="FC98" i="33"/>
  <c r="AO181" i="33"/>
  <c r="AO180" i="33"/>
  <c r="AO182" i="33"/>
  <c r="NK267" i="33"/>
  <c r="NK268" i="33"/>
  <c r="NK269" i="33"/>
  <c r="BJ181" i="33"/>
  <c r="BJ180" i="33"/>
  <c r="BJ182" i="33"/>
  <c r="CJ98" i="33"/>
  <c r="CJ97" i="33"/>
  <c r="CJ96" i="33"/>
  <c r="RD224" i="33"/>
  <c r="RD223" i="33"/>
  <c r="RD225" i="33"/>
  <c r="FO267" i="33"/>
  <c r="FO268" i="33"/>
  <c r="FO269" i="33"/>
  <c r="EY96" i="33"/>
  <c r="EY97" i="33"/>
  <c r="EY98" i="33"/>
  <c r="NW269" i="33"/>
  <c r="NW267" i="33"/>
  <c r="NW268" i="33"/>
  <c r="J223" i="33"/>
  <c r="J225" i="33"/>
  <c r="J224" i="33"/>
  <c r="PM96" i="33"/>
  <c r="PM98" i="33"/>
  <c r="PM97" i="33"/>
  <c r="KO267" i="33"/>
  <c r="KO268" i="33"/>
  <c r="KO269" i="33"/>
  <c r="KG180" i="33"/>
  <c r="KG182" i="33"/>
  <c r="KG181" i="33"/>
  <c r="AG136" i="33"/>
  <c r="AG137" i="33"/>
  <c r="AG135" i="33"/>
  <c r="RO225" i="33"/>
  <c r="RO224" i="33"/>
  <c r="RO223" i="33"/>
  <c r="QR98" i="33"/>
  <c r="QR97" i="33"/>
  <c r="QR96" i="33"/>
  <c r="O182" i="33"/>
  <c r="O180" i="33"/>
  <c r="O181" i="33"/>
  <c r="DF98" i="33"/>
  <c r="DF97" i="33"/>
  <c r="DF96" i="33"/>
  <c r="FL98" i="33"/>
  <c r="FL97" i="33"/>
  <c r="FL96" i="33"/>
  <c r="AM225" i="33"/>
  <c r="AM223" i="33"/>
  <c r="AM224" i="33"/>
  <c r="KF137" i="33"/>
  <c r="KF135" i="33"/>
  <c r="KF136" i="33"/>
  <c r="NC223" i="33"/>
  <c r="NC224" i="33"/>
  <c r="NC225" i="33"/>
  <c r="FM225" i="33"/>
  <c r="FM224" i="33"/>
  <c r="FM223" i="33"/>
  <c r="OF267" i="33"/>
  <c r="OF269" i="33"/>
  <c r="OF268" i="33"/>
  <c r="OB98" i="33"/>
  <c r="OB96" i="33"/>
  <c r="OB97" i="33"/>
  <c r="MX224" i="33"/>
  <c r="MX225" i="33"/>
  <c r="MX223" i="33"/>
  <c r="AR98" i="33"/>
  <c r="AR96" i="33"/>
  <c r="AR97" i="33"/>
  <c r="OG96" i="33"/>
  <c r="OG97" i="33"/>
  <c r="OG98" i="33"/>
  <c r="LW224" i="33"/>
  <c r="LW223" i="33"/>
  <c r="LW225" i="33"/>
  <c r="AQ136" i="33"/>
  <c r="AQ135" i="33"/>
  <c r="AQ137" i="33"/>
  <c r="PV96" i="33"/>
  <c r="PV97" i="33"/>
  <c r="PV98" i="33"/>
  <c r="FZ182" i="33"/>
  <c r="FZ180" i="33"/>
  <c r="FZ181" i="33"/>
  <c r="RD267" i="33"/>
  <c r="RD268" i="33"/>
  <c r="RD269" i="33"/>
  <c r="FY181" i="33"/>
  <c r="FY182" i="33"/>
  <c r="FY180" i="33"/>
  <c r="IX181" i="33"/>
  <c r="IX182" i="33"/>
  <c r="IX180" i="33"/>
  <c r="SD224" i="33"/>
  <c r="SD225" i="33"/>
  <c r="SD223" i="33"/>
  <c r="KK136" i="33"/>
  <c r="KK135" i="33"/>
  <c r="KK137" i="33"/>
  <c r="PQ180" i="33"/>
  <c r="PQ182" i="33"/>
  <c r="PQ181" i="33"/>
  <c r="FH180" i="33"/>
  <c r="FH182" i="33"/>
  <c r="FH181" i="33"/>
  <c r="DM137" i="33"/>
  <c r="DM136" i="33"/>
  <c r="DM135" i="33"/>
  <c r="AL98" i="33"/>
  <c r="AL97" i="33"/>
  <c r="AL96" i="33"/>
  <c r="IO225" i="33"/>
  <c r="IO224" i="33"/>
  <c r="IO223" i="33"/>
  <c r="HI136" i="33"/>
  <c r="HI137" i="33"/>
  <c r="HI135" i="33"/>
  <c r="QY96" i="33"/>
  <c r="QY98" i="33"/>
  <c r="QY97" i="33"/>
  <c r="FZ224" i="33"/>
  <c r="FZ223" i="33"/>
  <c r="FZ225" i="33"/>
  <c r="RM136" i="33"/>
  <c r="RM137" i="33"/>
  <c r="RM135" i="33"/>
  <c r="N223" i="33"/>
  <c r="N224" i="33"/>
  <c r="N225" i="33"/>
  <c r="CL224" i="33"/>
  <c r="CL225" i="33"/>
  <c r="CL223" i="33"/>
  <c r="KZ135" i="33"/>
  <c r="KZ136" i="33"/>
  <c r="KZ137" i="33"/>
  <c r="SA137" i="33"/>
  <c r="SA136" i="33"/>
  <c r="SA135" i="33"/>
  <c r="PZ223" i="33"/>
  <c r="PZ224" i="33"/>
  <c r="PZ225" i="33"/>
  <c r="LF96" i="33"/>
  <c r="LF97" i="33"/>
  <c r="LF98" i="33"/>
  <c r="JU97" i="33"/>
  <c r="JU98" i="33"/>
  <c r="JU96" i="33"/>
  <c r="EU224" i="33"/>
  <c r="EU225" i="33"/>
  <c r="EU223" i="33"/>
  <c r="MI224" i="33"/>
  <c r="MI225" i="33"/>
  <c r="MI223" i="33"/>
  <c r="NN267" i="33"/>
  <c r="NN268" i="33"/>
  <c r="NN269" i="33"/>
  <c r="HT135" i="33"/>
  <c r="HT137" i="33"/>
  <c r="HT136" i="33"/>
  <c r="BL225" i="33"/>
  <c r="BL223" i="33"/>
  <c r="BL224" i="33"/>
  <c r="KD182" i="33"/>
  <c r="KD180" i="33"/>
  <c r="KD181" i="33"/>
  <c r="GC180" i="33"/>
  <c r="GC181" i="33"/>
  <c r="GC182" i="33"/>
  <c r="CP223" i="33"/>
  <c r="CP224" i="33"/>
  <c r="CP225" i="33"/>
  <c r="IM136" i="33"/>
  <c r="IM137" i="33"/>
  <c r="IM135" i="33"/>
  <c r="KD97" i="33"/>
  <c r="KD96" i="33"/>
  <c r="KD98" i="33"/>
  <c r="EY223" i="33"/>
  <c r="EY225" i="33"/>
  <c r="EY224" i="33"/>
  <c r="RF136" i="33"/>
  <c r="RF137" i="33"/>
  <c r="RF135" i="33"/>
  <c r="DG267" i="33"/>
  <c r="DG269" i="33"/>
  <c r="DG268" i="33"/>
  <c r="GP96" i="33"/>
  <c r="GP97" i="33"/>
  <c r="GP98" i="33"/>
  <c r="NA267" i="33"/>
  <c r="NA268" i="33"/>
  <c r="NA269" i="33"/>
  <c r="LC136" i="33"/>
  <c r="LC135" i="33"/>
  <c r="LC137" i="33"/>
  <c r="B98" i="33"/>
  <c r="B97" i="33"/>
  <c r="B96" i="33"/>
  <c r="EY268" i="33"/>
  <c r="EY267" i="33"/>
  <c r="EY269" i="33"/>
  <c r="NI224" i="33"/>
  <c r="NI225" i="33"/>
  <c r="NI223" i="33"/>
  <c r="RS268" i="33"/>
  <c r="RS267" i="33"/>
  <c r="RS269" i="33"/>
  <c r="NT182" i="33"/>
  <c r="NT180" i="33"/>
  <c r="NT181" i="33"/>
  <c r="FC180" i="33"/>
  <c r="FC182" i="33"/>
  <c r="FC181" i="33"/>
  <c r="LK137" i="33"/>
  <c r="LK136" i="33"/>
  <c r="LK135" i="33"/>
  <c r="EG268" i="33"/>
  <c r="EG269" i="33"/>
  <c r="EG267" i="33"/>
  <c r="AJ137" i="33"/>
  <c r="AJ135" i="33"/>
  <c r="AJ136" i="33"/>
  <c r="PM182" i="33"/>
  <c r="PM181" i="33"/>
  <c r="PM180" i="33"/>
  <c r="KL98" i="33"/>
  <c r="KL96" i="33"/>
  <c r="KL97" i="33"/>
  <c r="CR97" i="33"/>
  <c r="CR96" i="33"/>
  <c r="CR98" i="33"/>
  <c r="ET224" i="33"/>
  <c r="ET223" i="33"/>
  <c r="ET225" i="33"/>
  <c r="KB269" i="33"/>
  <c r="KB268" i="33"/>
  <c r="KB267" i="33"/>
  <c r="DJ96" i="33"/>
  <c r="DJ98" i="33"/>
  <c r="DJ97" i="33"/>
  <c r="JK97" i="33"/>
  <c r="JK98" i="33"/>
  <c r="JK96" i="33"/>
  <c r="IJ223" i="33"/>
  <c r="IJ225" i="33"/>
  <c r="IJ224" i="33"/>
  <c r="OW98" i="33"/>
  <c r="OW96" i="33"/>
  <c r="OW97" i="33"/>
  <c r="NU269" i="33"/>
  <c r="NU268" i="33"/>
  <c r="NU267" i="33"/>
  <c r="MP137" i="33"/>
  <c r="MP135" i="33"/>
  <c r="MP136" i="33"/>
  <c r="HY181" i="33"/>
  <c r="HY180" i="33"/>
  <c r="HY182" i="33"/>
  <c r="LQ225" i="33"/>
  <c r="LQ223" i="33"/>
  <c r="LQ224" i="33"/>
  <c r="CB224" i="33"/>
  <c r="CB223" i="33"/>
  <c r="CB225" i="33"/>
  <c r="OS224" i="33"/>
  <c r="OS223" i="33"/>
  <c r="OS225" i="33"/>
  <c r="GJ180" i="33"/>
  <c r="GJ182" i="33"/>
  <c r="GJ181" i="33"/>
  <c r="MI181" i="33"/>
  <c r="MI182" i="33"/>
  <c r="MI180" i="33"/>
  <c r="JA96" i="33"/>
  <c r="JA98" i="33"/>
  <c r="JA97" i="33"/>
  <c r="OE181" i="33"/>
  <c r="OE180" i="33"/>
  <c r="OE182" i="33"/>
  <c r="LJ96" i="33"/>
  <c r="LJ98" i="33"/>
  <c r="LJ97" i="33"/>
  <c r="PQ269" i="33"/>
  <c r="PQ268" i="33"/>
  <c r="PQ267" i="33"/>
  <c r="OV225" i="33"/>
  <c r="OV224" i="33"/>
  <c r="OV223" i="33"/>
  <c r="NJ96" i="33"/>
  <c r="NJ98" i="33"/>
  <c r="NJ97" i="33"/>
  <c r="JT97" i="33"/>
  <c r="JT98" i="33"/>
  <c r="JT96" i="33"/>
  <c r="JD180" i="33"/>
  <c r="JD181" i="33"/>
  <c r="JD182" i="33"/>
  <c r="QE225" i="33"/>
  <c r="QE224" i="33"/>
  <c r="QE223" i="33"/>
  <c r="DW224" i="33"/>
  <c r="DW223" i="33"/>
  <c r="DW225" i="33"/>
  <c r="MA136" i="33"/>
  <c r="MA135" i="33"/>
  <c r="MA137" i="33"/>
  <c r="QN97" i="33"/>
  <c r="QN96" i="33"/>
  <c r="QN98" i="33"/>
  <c r="BQ269" i="33"/>
  <c r="BQ267" i="33"/>
  <c r="BQ268" i="33"/>
  <c r="NT223" i="33"/>
  <c r="NT224" i="33"/>
  <c r="NT225" i="33"/>
  <c r="AN181" i="33"/>
  <c r="AN182" i="33"/>
  <c r="AN180" i="33"/>
  <c r="JH225" i="33"/>
  <c r="JH223" i="33"/>
  <c r="JH224" i="33"/>
  <c r="JI137" i="33"/>
  <c r="JI136" i="33"/>
  <c r="JI135" i="33"/>
  <c r="DE135" i="33"/>
  <c r="DE137" i="33"/>
  <c r="DE136" i="33"/>
  <c r="IR97" i="33"/>
  <c r="IR96" i="33"/>
  <c r="IR98" i="33"/>
  <c r="GZ181" i="33"/>
  <c r="GZ182" i="33"/>
  <c r="GZ180" i="33"/>
  <c r="IO135" i="33"/>
  <c r="IO136" i="33"/>
  <c r="IO137" i="33"/>
  <c r="CQ224" i="33"/>
  <c r="CQ225" i="33"/>
  <c r="CQ223" i="33"/>
  <c r="II180" i="33"/>
  <c r="II181" i="33"/>
  <c r="II182" i="33"/>
  <c r="NC182" i="33"/>
  <c r="NC180" i="33"/>
  <c r="NC181" i="33"/>
  <c r="JR225" i="33"/>
  <c r="JR224" i="33"/>
  <c r="JR223" i="33"/>
  <c r="RX137" i="33"/>
  <c r="RX136" i="33"/>
  <c r="RX135" i="33"/>
  <c r="BS268" i="33"/>
  <c r="BS269" i="33"/>
  <c r="BS267" i="33"/>
  <c r="FH96" i="33"/>
  <c r="FH98" i="33"/>
  <c r="FH97" i="33"/>
  <c r="HJ223" i="33"/>
  <c r="HJ224" i="33"/>
  <c r="HJ225" i="33"/>
  <c r="LZ268" i="33"/>
  <c r="LZ269" i="33"/>
  <c r="LZ267" i="33"/>
  <c r="BB136" i="33"/>
  <c r="BB135" i="33"/>
  <c r="BB137" i="33"/>
  <c r="NJ267" i="33"/>
  <c r="NJ269" i="33"/>
  <c r="NJ268" i="33"/>
  <c r="CN268" i="33"/>
  <c r="CN267" i="33"/>
  <c r="CN269" i="33"/>
  <c r="KP180" i="33"/>
  <c r="KP182" i="33"/>
  <c r="KP181" i="33"/>
  <c r="KZ96" i="33"/>
  <c r="KZ98" i="33"/>
  <c r="KZ97" i="33"/>
  <c r="S268" i="33"/>
  <c r="S269" i="33"/>
  <c r="S267" i="33"/>
  <c r="FX181" i="33"/>
  <c r="FX182" i="33"/>
  <c r="FX180" i="33"/>
  <c r="QZ268" i="33"/>
  <c r="QZ267" i="33"/>
  <c r="QZ269" i="33"/>
  <c r="OK96" i="33"/>
  <c r="OK98" i="33"/>
  <c r="OK97" i="33"/>
  <c r="GX224" i="33"/>
  <c r="GX223" i="33"/>
  <c r="GX225" i="33"/>
  <c r="DP96" i="33"/>
  <c r="DP97" i="33"/>
  <c r="DP98" i="33"/>
  <c r="OU135" i="33"/>
  <c r="OU137" i="33"/>
  <c r="OU136" i="33"/>
  <c r="CP135" i="33"/>
  <c r="CP136" i="33"/>
  <c r="CP137" i="33"/>
  <c r="KT136" i="33"/>
  <c r="KT135" i="33"/>
  <c r="KT137" i="33"/>
  <c r="KM136" i="33"/>
  <c r="KM137" i="33"/>
  <c r="KM135" i="33"/>
  <c r="CL137" i="33"/>
  <c r="CL135" i="33"/>
  <c r="CL136" i="33"/>
  <c r="JW135" i="33"/>
  <c r="JW136" i="33"/>
  <c r="JW137" i="33"/>
  <c r="C137" i="33"/>
  <c r="C135" i="33"/>
  <c r="C136" i="33"/>
  <c r="HJ136" i="33"/>
  <c r="HJ135" i="33"/>
  <c r="HJ137" i="33"/>
  <c r="KG97" i="33"/>
  <c r="KG96" i="33"/>
  <c r="KG98" i="33"/>
  <c r="DC96" i="33"/>
  <c r="DC98" i="33"/>
  <c r="DC97" i="33"/>
  <c r="KF98" i="33"/>
  <c r="KF97" i="33"/>
  <c r="KF96" i="33"/>
  <c r="IB135" i="33"/>
  <c r="IB136" i="33"/>
  <c r="IB137" i="33"/>
  <c r="EK181" i="33"/>
  <c r="EK180" i="33"/>
  <c r="EK182" i="33"/>
  <c r="OD135" i="33"/>
  <c r="OD136" i="33"/>
  <c r="OD137" i="33"/>
  <c r="OC225" i="33"/>
  <c r="OC224" i="33"/>
  <c r="OC223" i="33"/>
  <c r="FP182" i="33"/>
  <c r="FP181" i="33"/>
  <c r="FP180" i="33"/>
  <c r="CB96" i="33"/>
  <c r="CB97" i="33"/>
  <c r="CB98" i="33"/>
  <c r="CF97" i="33"/>
  <c r="CF98" i="33"/>
  <c r="CF96" i="33"/>
  <c r="OT223" i="33"/>
  <c r="OT224" i="33"/>
  <c r="OT225" i="33"/>
  <c r="JI97" i="33"/>
  <c r="JI96" i="33"/>
  <c r="JI98" i="33"/>
  <c r="HV135" i="33"/>
  <c r="HV137" i="33"/>
  <c r="HV136" i="33"/>
  <c r="QW182" i="33"/>
  <c r="QW181" i="33"/>
  <c r="QW180" i="33"/>
  <c r="FT98" i="33"/>
  <c r="FT96" i="33"/>
  <c r="FT97" i="33"/>
  <c r="FT224" i="33"/>
  <c r="FT225" i="33"/>
  <c r="FT223" i="33"/>
  <c r="KN223" i="33"/>
  <c r="KN225" i="33"/>
  <c r="KN224" i="33"/>
  <c r="DM268" i="33"/>
  <c r="DM269" i="33"/>
  <c r="DM267" i="33"/>
  <c r="RF97" i="33"/>
  <c r="RF96" i="33"/>
  <c r="RF98" i="33"/>
  <c r="KQ225" i="33"/>
  <c r="KQ224" i="33"/>
  <c r="KQ223" i="33"/>
  <c r="QO267" i="33"/>
  <c r="QO268" i="33"/>
  <c r="QO269" i="33"/>
  <c r="QW268" i="33"/>
  <c r="QW267" i="33"/>
  <c r="QW269" i="33"/>
  <c r="MF267" i="33"/>
  <c r="MF268" i="33"/>
  <c r="MF269" i="33"/>
  <c r="PB267" i="33"/>
  <c r="PB268" i="33"/>
  <c r="PB269" i="33"/>
  <c r="LI182" i="33"/>
  <c r="LI180" i="33"/>
  <c r="LI181" i="33"/>
  <c r="RJ182" i="33"/>
  <c r="RJ181" i="33"/>
  <c r="RJ180" i="33"/>
  <c r="K182" i="33"/>
  <c r="K181" i="33"/>
  <c r="K180" i="33"/>
  <c r="X223" i="33"/>
  <c r="X225" i="33"/>
  <c r="X224" i="33"/>
  <c r="AS180" i="33"/>
  <c r="AS181" i="33"/>
  <c r="AS182" i="33"/>
  <c r="EX137" i="33"/>
  <c r="EX135" i="33"/>
  <c r="EX136" i="33"/>
  <c r="ML269" i="33"/>
  <c r="ML268" i="33"/>
  <c r="ML267" i="33"/>
  <c r="NQ267" i="33"/>
  <c r="NQ268" i="33"/>
  <c r="NQ269" i="33"/>
  <c r="DA223" i="33"/>
  <c r="DA224" i="33"/>
  <c r="DA225" i="33"/>
  <c r="PU98" i="33"/>
  <c r="PU96" i="33"/>
  <c r="PU97" i="33"/>
  <c r="AA136" i="33"/>
  <c r="AA135" i="33"/>
  <c r="AA137" i="33"/>
  <c r="BH98" i="33"/>
  <c r="BH97" i="33"/>
  <c r="BH96" i="33"/>
  <c r="EE225" i="33"/>
  <c r="EE223" i="33"/>
  <c r="EE224" i="33"/>
  <c r="IZ96" i="33"/>
  <c r="IZ97" i="33"/>
  <c r="IZ98" i="33"/>
  <c r="AM182" i="33"/>
  <c r="AM180" i="33"/>
  <c r="AM181" i="33"/>
  <c r="FG182" i="33"/>
  <c r="FG181" i="33"/>
  <c r="FG180" i="33"/>
  <c r="DT180" i="33"/>
  <c r="DT182" i="33"/>
  <c r="DT181" i="33"/>
  <c r="DI268" i="33"/>
  <c r="DI269" i="33"/>
  <c r="DI267" i="33"/>
  <c r="KK224" i="33"/>
  <c r="KK225" i="33"/>
  <c r="KK223" i="33"/>
  <c r="OA225" i="33"/>
  <c r="OA223" i="33"/>
  <c r="OA224" i="33"/>
  <c r="FF137" i="33"/>
  <c r="FF135" i="33"/>
  <c r="FF136" i="33"/>
  <c r="JT224" i="33"/>
  <c r="JT223" i="33"/>
  <c r="JT225" i="33"/>
  <c r="IQ268" i="33"/>
  <c r="IQ267" i="33"/>
  <c r="IQ269" i="33"/>
  <c r="RZ224" i="33"/>
  <c r="RZ225" i="33"/>
  <c r="RZ223" i="33"/>
  <c r="NJ135" i="33"/>
  <c r="NJ137" i="33"/>
  <c r="NJ136" i="33"/>
  <c r="KO96" i="33"/>
  <c r="KO97" i="33"/>
  <c r="KO98" i="33"/>
  <c r="CX268" i="33"/>
  <c r="CX269" i="33"/>
  <c r="CX267" i="33"/>
  <c r="MF97" i="33"/>
  <c r="MF96" i="33"/>
  <c r="MF98" i="33"/>
  <c r="PY267" i="33"/>
  <c r="PY268" i="33"/>
  <c r="PY269" i="33"/>
  <c r="NX223" i="33"/>
  <c r="NX224" i="33"/>
  <c r="NX225" i="33"/>
  <c r="MJ135" i="33"/>
  <c r="MJ136" i="33"/>
  <c r="MJ137" i="33"/>
  <c r="NH96" i="33"/>
  <c r="NH98" i="33"/>
  <c r="NH97" i="33"/>
  <c r="DD97" i="33"/>
  <c r="DD96" i="33"/>
  <c r="DD98" i="33"/>
  <c r="LW268" i="33"/>
  <c r="LW267" i="33"/>
  <c r="LW269" i="33"/>
  <c r="CY97" i="33"/>
  <c r="CY98" i="33"/>
  <c r="CY96" i="33"/>
  <c r="GY223" i="33"/>
  <c r="GY224" i="33"/>
  <c r="GY225" i="33"/>
  <c r="JT181" i="33"/>
  <c r="JT182" i="33"/>
  <c r="JT180" i="33"/>
  <c r="KH180" i="33"/>
  <c r="KH182" i="33"/>
  <c r="KH181" i="33"/>
  <c r="Z97" i="33"/>
  <c r="Z96" i="33"/>
  <c r="Z98" i="33"/>
  <c r="FS267" i="33"/>
  <c r="FS269" i="33"/>
  <c r="FS268" i="33"/>
  <c r="RB135" i="33"/>
  <c r="RB136" i="33"/>
  <c r="RB137" i="33"/>
  <c r="DC224" i="33"/>
  <c r="DC225" i="33"/>
  <c r="DC223" i="33"/>
  <c r="IV97" i="33"/>
  <c r="IV98" i="33"/>
  <c r="IV96" i="33"/>
  <c r="RL181" i="33"/>
  <c r="RL180" i="33"/>
  <c r="RL182" i="33"/>
  <c r="MR223" i="33"/>
  <c r="MR224" i="33"/>
  <c r="MR225" i="33"/>
  <c r="IP182" i="33"/>
  <c r="IP180" i="33"/>
  <c r="IP181" i="33"/>
  <c r="EA180" i="33"/>
  <c r="EA181" i="33"/>
  <c r="EA182" i="33"/>
  <c r="T267" i="33"/>
  <c r="T269" i="33"/>
  <c r="T268" i="33"/>
  <c r="MN181" i="33"/>
  <c r="MN180" i="33"/>
  <c r="MN182" i="33"/>
  <c r="MY269" i="33"/>
  <c r="MY267" i="33"/>
  <c r="MY268" i="33"/>
  <c r="BN182" i="33"/>
  <c r="BN181" i="33"/>
  <c r="BN180" i="33"/>
  <c r="BE136" i="33"/>
  <c r="BE137" i="33"/>
  <c r="BE135" i="33"/>
  <c r="J97" i="33"/>
  <c r="J98" i="33"/>
  <c r="J96" i="33"/>
  <c r="RX268" i="33"/>
  <c r="RX269" i="33"/>
  <c r="RX267" i="33"/>
  <c r="O136" i="33"/>
  <c r="O137" i="33"/>
  <c r="O135" i="33"/>
  <c r="EV136" i="33"/>
  <c r="EV137" i="33"/>
  <c r="EV135" i="33"/>
  <c r="EQ136" i="33"/>
  <c r="EQ135" i="33"/>
  <c r="EQ137" i="33"/>
  <c r="EO269" i="33"/>
  <c r="EO268" i="33"/>
  <c r="EO267" i="33"/>
  <c r="DG136" i="33"/>
  <c r="DG135" i="33"/>
  <c r="DG137" i="33"/>
  <c r="RO98" i="33"/>
  <c r="RO96" i="33"/>
  <c r="RO97" i="33"/>
  <c r="IO268" i="33"/>
  <c r="IO267" i="33"/>
  <c r="IO269" i="33"/>
  <c r="LF137" i="33"/>
  <c r="LF135" i="33"/>
  <c r="LF136" i="33"/>
  <c r="CD97" i="33"/>
  <c r="CD98" i="33"/>
  <c r="CD96" i="33"/>
  <c r="ES267" i="33"/>
  <c r="ES269" i="33"/>
  <c r="ES268" i="33"/>
  <c r="AE180" i="33"/>
  <c r="AE182" i="33"/>
  <c r="AE181" i="33"/>
  <c r="KQ97" i="33"/>
  <c r="KQ98" i="33"/>
  <c r="KQ96" i="33"/>
  <c r="HH98" i="33"/>
  <c r="HH96" i="33"/>
  <c r="HH97" i="33"/>
  <c r="BP135" i="33"/>
  <c r="BP136" i="33"/>
  <c r="BP137" i="33"/>
  <c r="EP181" i="33"/>
  <c r="EP180" i="33"/>
  <c r="EP182" i="33"/>
  <c r="CD180" i="33"/>
  <c r="CD181" i="33"/>
  <c r="CD182" i="33"/>
  <c r="IV137" i="33"/>
  <c r="IV136" i="33"/>
  <c r="IV135" i="33"/>
  <c r="LM182" i="33"/>
  <c r="LM180" i="33"/>
  <c r="LM181" i="33"/>
  <c r="PO268" i="33"/>
  <c r="PO267" i="33"/>
  <c r="PO269" i="33"/>
  <c r="QC225" i="33"/>
  <c r="QC224" i="33"/>
  <c r="QC223" i="33"/>
  <c r="PT225" i="33"/>
  <c r="PT223" i="33"/>
  <c r="PT224" i="33"/>
  <c r="RC182" i="33"/>
  <c r="RC180" i="33"/>
  <c r="RC181" i="33"/>
  <c r="IG96" i="33"/>
  <c r="IG98" i="33"/>
  <c r="IG97" i="33"/>
  <c r="CE223" i="33"/>
  <c r="CE224" i="33"/>
  <c r="CE225" i="33"/>
  <c r="KJ224" i="33"/>
  <c r="KJ225" i="33"/>
  <c r="KJ223" i="33"/>
  <c r="OU98" i="33"/>
  <c r="OU96" i="33"/>
  <c r="OU97" i="33"/>
  <c r="NE224" i="33"/>
  <c r="NE223" i="33"/>
  <c r="NE225" i="33"/>
  <c r="IY223" i="33"/>
  <c r="IY225" i="33"/>
  <c r="IY224" i="33"/>
  <c r="JI267" i="33"/>
  <c r="JI269" i="33"/>
  <c r="JI268" i="33"/>
  <c r="OD267" i="33"/>
  <c r="OD269" i="33"/>
  <c r="OD268" i="33"/>
  <c r="AG269" i="33"/>
  <c r="AG268" i="33"/>
  <c r="AG267" i="33"/>
  <c r="BK182" i="33"/>
  <c r="BK181" i="33"/>
  <c r="BK180" i="33"/>
  <c r="DU269" i="33"/>
  <c r="DU268" i="33"/>
  <c r="DU267" i="33"/>
  <c r="OM180" i="33"/>
  <c r="OM182" i="33"/>
  <c r="OM181" i="33"/>
  <c r="AX98" i="33"/>
  <c r="AX97" i="33"/>
  <c r="AX96" i="33"/>
  <c r="CG96" i="33"/>
  <c r="CG97" i="33"/>
  <c r="CG98" i="33"/>
  <c r="MS137" i="33"/>
  <c r="MS135" i="33"/>
  <c r="MS136" i="33"/>
  <c r="HA223" i="33"/>
  <c r="HA225" i="33"/>
  <c r="HA224" i="33"/>
  <c r="OF136" i="33"/>
  <c r="OF135" i="33"/>
  <c r="OF137" i="33"/>
  <c r="GV96" i="33"/>
  <c r="GV97" i="33"/>
  <c r="GV98" i="33"/>
  <c r="QJ98" i="33"/>
  <c r="QJ96" i="33"/>
  <c r="QJ97" i="33"/>
  <c r="NU136" i="33"/>
  <c r="NU135" i="33"/>
  <c r="NU137" i="33"/>
  <c r="EO182" i="33"/>
  <c r="EO181" i="33"/>
  <c r="EO180" i="33"/>
  <c r="BF180" i="33"/>
  <c r="BF181" i="33"/>
  <c r="BF182" i="33"/>
  <c r="HV97" i="33"/>
  <c r="HV96" i="33"/>
  <c r="HV98" i="33"/>
  <c r="NB98" i="33"/>
  <c r="NB96" i="33"/>
  <c r="NB97" i="33"/>
  <c r="KL181" i="33"/>
  <c r="KL180" i="33"/>
  <c r="KL182" i="33"/>
  <c r="PD267" i="33"/>
  <c r="PD269" i="33"/>
  <c r="PD268" i="33"/>
  <c r="GF181" i="33"/>
  <c r="GF180" i="33"/>
  <c r="GF182" i="33"/>
  <c r="NG267" i="33"/>
  <c r="NG269" i="33"/>
  <c r="NG268" i="33"/>
  <c r="CY269" i="33"/>
  <c r="CY268" i="33"/>
  <c r="CY267" i="33"/>
  <c r="RT137" i="33"/>
  <c r="RT135" i="33"/>
  <c r="RT136" i="33"/>
  <c r="NE98" i="33"/>
  <c r="NE97" i="33"/>
  <c r="NE96" i="33"/>
  <c r="IB98" i="33"/>
  <c r="IB96" i="33"/>
  <c r="IB97" i="33"/>
  <c r="GF268" i="33"/>
  <c r="GF269" i="33"/>
  <c r="GF267" i="33"/>
  <c r="HF135" i="33"/>
  <c r="HF136" i="33"/>
  <c r="HF137" i="33"/>
  <c r="PE136" i="33"/>
  <c r="PE135" i="33"/>
  <c r="PE137" i="33"/>
  <c r="LG96" i="33"/>
  <c r="LG97" i="33"/>
  <c r="LG98" i="33"/>
  <c r="GY136" i="33"/>
  <c r="GY135" i="33"/>
  <c r="GY137" i="33"/>
  <c r="RH268" i="33"/>
  <c r="RH267" i="33"/>
  <c r="RH269" i="33"/>
  <c r="NI268" i="33"/>
  <c r="NI269" i="33"/>
  <c r="NI267" i="33"/>
  <c r="AC223" i="33"/>
  <c r="AC225" i="33"/>
  <c r="AC224" i="33"/>
  <c r="LZ225" i="33"/>
  <c r="LZ224" i="33"/>
  <c r="LZ223" i="33"/>
  <c r="NW225" i="33"/>
  <c r="NW224" i="33"/>
  <c r="NW223" i="33"/>
  <c r="RD98" i="33"/>
  <c r="RD96" i="33"/>
  <c r="RD97" i="33"/>
  <c r="KW269" i="33"/>
  <c r="KW267" i="33"/>
  <c r="KW268" i="33"/>
  <c r="OE98" i="33"/>
  <c r="OE96" i="33"/>
  <c r="OE97" i="33"/>
  <c r="RD181" i="33"/>
  <c r="RD182" i="33"/>
  <c r="RD180" i="33"/>
  <c r="JX268" i="33"/>
  <c r="JX267" i="33"/>
  <c r="JX269" i="33"/>
  <c r="AJ225" i="33"/>
  <c r="AJ223" i="33"/>
  <c r="AJ224" i="33"/>
  <c r="JH96" i="33"/>
  <c r="JH98" i="33"/>
  <c r="JH97" i="33"/>
  <c r="EF135" i="33"/>
  <c r="EF137" i="33"/>
  <c r="EF136" i="33"/>
  <c r="DJ181" i="33"/>
  <c r="DJ180" i="33"/>
  <c r="DJ182" i="33"/>
  <c r="SD180" i="33"/>
  <c r="SD181" i="33"/>
  <c r="SD182" i="33"/>
  <c r="OX98" i="33"/>
  <c r="OX96" i="33"/>
  <c r="OX97" i="33"/>
  <c r="JI223" i="33"/>
  <c r="JI224" i="33"/>
  <c r="JI225" i="33"/>
  <c r="KF268" i="33"/>
  <c r="KF267" i="33"/>
  <c r="KF269" i="33"/>
  <c r="FC136" i="33"/>
  <c r="FC135" i="33"/>
  <c r="FC137" i="33"/>
  <c r="MX181" i="33"/>
  <c r="MX180" i="33"/>
  <c r="MX182" i="33"/>
  <c r="HY224" i="33"/>
  <c r="HY223" i="33"/>
  <c r="HY225" i="33"/>
  <c r="PL268" i="33"/>
  <c r="PL269" i="33"/>
  <c r="PL267" i="33"/>
  <c r="KC180" i="33"/>
  <c r="KC181" i="33"/>
  <c r="KC182" i="33"/>
  <c r="IZ268" i="33"/>
  <c r="IZ267" i="33"/>
  <c r="IZ269" i="33"/>
  <c r="DQ137" i="33"/>
  <c r="DQ135" i="33"/>
  <c r="DQ136" i="33"/>
  <c r="AF181" i="33"/>
  <c r="AF180" i="33"/>
  <c r="AF182" i="33"/>
  <c r="BA268" i="33"/>
  <c r="BA269" i="33"/>
  <c r="BA267" i="33"/>
  <c r="IQ182" i="33"/>
  <c r="IQ180" i="33"/>
  <c r="IQ181" i="33"/>
  <c r="NR181" i="33"/>
  <c r="NR182" i="33"/>
  <c r="NR180" i="33"/>
  <c r="RT98" i="33"/>
  <c r="RT96" i="33"/>
  <c r="RT97" i="33"/>
  <c r="EF268" i="33"/>
  <c r="EF267" i="33"/>
  <c r="EF269" i="33"/>
  <c r="AF136" i="33"/>
  <c r="AF135" i="33"/>
  <c r="AF137" i="33"/>
  <c r="CW267" i="33"/>
  <c r="CW268" i="33"/>
  <c r="CW269" i="33"/>
  <c r="IK223" i="33"/>
  <c r="IK225" i="33"/>
  <c r="IK224" i="33"/>
  <c r="AG180" i="33"/>
  <c r="AG182" i="33"/>
  <c r="AG181" i="33"/>
  <c r="BE224" i="33"/>
  <c r="BE225" i="33"/>
  <c r="BE223" i="33"/>
  <c r="AQ267" i="33"/>
  <c r="AQ268" i="33"/>
  <c r="AQ269" i="33"/>
  <c r="JL182" i="33"/>
  <c r="JL181" i="33"/>
  <c r="JL180" i="33"/>
  <c r="AV98" i="33"/>
  <c r="AV97" i="33"/>
  <c r="AV96" i="33"/>
  <c r="GS135" i="33"/>
  <c r="GS136" i="33"/>
  <c r="GS137" i="33"/>
  <c r="LW182" i="33"/>
  <c r="LW181" i="33"/>
  <c r="LW180" i="33"/>
  <c r="KP96" i="33"/>
  <c r="KP98" i="33"/>
  <c r="KP97" i="33"/>
  <c r="AW137" i="33"/>
  <c r="AW136" i="33"/>
  <c r="AW135" i="33"/>
  <c r="EC268" i="33"/>
  <c r="EC269" i="33"/>
  <c r="EC267" i="33"/>
  <c r="GL267" i="33"/>
  <c r="GL269" i="33"/>
  <c r="GL268" i="33"/>
  <c r="NX182" i="33"/>
  <c r="NX181" i="33"/>
  <c r="NX180" i="33"/>
  <c r="LA225" i="33"/>
  <c r="LA223" i="33"/>
  <c r="LA224" i="33"/>
  <c r="PP97" i="33"/>
  <c r="PP98" i="33"/>
  <c r="PP96" i="33"/>
  <c r="LP98" i="33"/>
  <c r="LP97" i="33"/>
  <c r="LP96" i="33"/>
  <c r="QH137" i="33"/>
  <c r="QH135" i="33"/>
  <c r="QH136" i="33"/>
  <c r="CY225" i="33"/>
  <c r="CY224" i="33"/>
  <c r="CY223" i="33"/>
  <c r="NU97" i="33"/>
  <c r="NU98" i="33"/>
  <c r="NU96" i="33"/>
  <c r="GT98" i="33"/>
  <c r="GT96" i="33"/>
  <c r="GT97" i="33"/>
  <c r="GS98" i="33"/>
  <c r="GS97" i="33"/>
  <c r="GS96" i="33"/>
  <c r="IU136" i="33"/>
  <c r="IU137" i="33"/>
  <c r="IU135" i="33"/>
  <c r="NZ97" i="33"/>
  <c r="NZ96" i="33"/>
  <c r="NZ98" i="33"/>
  <c r="EJ224" i="33"/>
  <c r="EJ225" i="33"/>
  <c r="EJ223" i="33"/>
  <c r="EC136" i="33"/>
  <c r="EC137" i="33"/>
  <c r="EC135" i="33"/>
  <c r="B223" i="33"/>
  <c r="B225" i="33"/>
  <c r="B224" i="33"/>
  <c r="CS269" i="33"/>
  <c r="CS267" i="33"/>
  <c r="CS268" i="33"/>
  <c r="DQ180" i="33"/>
  <c r="DQ181" i="33"/>
  <c r="DQ182" i="33"/>
  <c r="AB136" i="33"/>
  <c r="AB137" i="33"/>
  <c r="AB135" i="33"/>
  <c r="V135" i="33"/>
  <c r="V137" i="33"/>
  <c r="V136" i="33"/>
  <c r="NK135" i="33"/>
  <c r="NK137" i="33"/>
  <c r="NK136" i="33"/>
  <c r="GM98" i="33"/>
  <c r="GM97" i="33"/>
  <c r="GM96" i="33"/>
  <c r="LL269" i="33"/>
  <c r="LL268" i="33"/>
  <c r="LL267" i="33"/>
  <c r="ER181" i="33"/>
  <c r="ER182" i="33"/>
  <c r="ER180" i="33"/>
  <c r="F96" i="33"/>
  <c r="F98" i="33"/>
  <c r="F97" i="33"/>
  <c r="NR268" i="33"/>
  <c r="NR267" i="33"/>
  <c r="NR269" i="33"/>
  <c r="R224" i="33"/>
  <c r="R225" i="33"/>
  <c r="R223" i="33"/>
  <c r="RT181" i="33"/>
  <c r="RT180" i="33"/>
  <c r="RT182" i="33"/>
  <c r="II223" i="33"/>
  <c r="II224" i="33"/>
  <c r="II225" i="33"/>
  <c r="KX224" i="33"/>
  <c r="KX225" i="33"/>
  <c r="KX223" i="33"/>
  <c r="PS267" i="33"/>
  <c r="PS268" i="33"/>
  <c r="PS269" i="33"/>
  <c r="NK223" i="33"/>
  <c r="NK225" i="33"/>
  <c r="NK224" i="33"/>
  <c r="FW181" i="33"/>
  <c r="FW180" i="33"/>
  <c r="FW182" i="33"/>
  <c r="PG98" i="33"/>
  <c r="PG96" i="33"/>
  <c r="PG97" i="33"/>
  <c r="PG135" i="33"/>
  <c r="PG137" i="33"/>
  <c r="PG136" i="33"/>
  <c r="IR136" i="33"/>
  <c r="IR135" i="33"/>
  <c r="IR137" i="33"/>
  <c r="PU135" i="33"/>
  <c r="PU136" i="33"/>
  <c r="PU137" i="33"/>
  <c r="RM182" i="33"/>
  <c r="RM181" i="33"/>
  <c r="RM180" i="33"/>
  <c r="JK137" i="33"/>
  <c r="JK135" i="33"/>
  <c r="JK136" i="33"/>
  <c r="JR268" i="33"/>
  <c r="JR267" i="33"/>
  <c r="JR269" i="33"/>
  <c r="DS135" i="33"/>
  <c r="DS137" i="33"/>
  <c r="DS136" i="33"/>
  <c r="JE98" i="33"/>
  <c r="JE97" i="33"/>
  <c r="JE96" i="33"/>
  <c r="QP135" i="33"/>
  <c r="QP136" i="33"/>
  <c r="QP137" i="33"/>
  <c r="HM269" i="33"/>
  <c r="HM268" i="33"/>
  <c r="HM267" i="33"/>
  <c r="OY96" i="33"/>
  <c r="OY97" i="33"/>
  <c r="OY98" i="33"/>
  <c r="QT136" i="33"/>
  <c r="QT137" i="33"/>
  <c r="QT135" i="33"/>
  <c r="KI97" i="33"/>
  <c r="KI98" i="33"/>
  <c r="KI96" i="33"/>
  <c r="CS135" i="33"/>
  <c r="CS136" i="33"/>
  <c r="CS137" i="33"/>
  <c r="GG180" i="33"/>
  <c r="GG181" i="33"/>
  <c r="GG182" i="33"/>
  <c r="JC135" i="33"/>
  <c r="JC137" i="33"/>
  <c r="JC136" i="33"/>
  <c r="AK135" i="33"/>
  <c r="AK136" i="33"/>
  <c r="AK137" i="33"/>
  <c r="ML181" i="33"/>
  <c r="ML182" i="33"/>
  <c r="ML180" i="33"/>
  <c r="AL181" i="33"/>
  <c r="AL182" i="33"/>
  <c r="AL180" i="33"/>
  <c r="GU223" i="33"/>
  <c r="GU225" i="33"/>
  <c r="GU224" i="33"/>
  <c r="AS223" i="33"/>
  <c r="AS224" i="33"/>
  <c r="AS225" i="33"/>
  <c r="GA268" i="33"/>
  <c r="GA267" i="33"/>
  <c r="GA269" i="33"/>
  <c r="PV180" i="33"/>
  <c r="PV182" i="33"/>
  <c r="PV181" i="33"/>
  <c r="FI267" i="33"/>
  <c r="FI268" i="33"/>
  <c r="FI269" i="33"/>
  <c r="QF136" i="33"/>
  <c r="QF137" i="33"/>
  <c r="QF135" i="33"/>
  <c r="PO137" i="33"/>
  <c r="PO136" i="33"/>
  <c r="PO135" i="33"/>
  <c r="NY182" i="33"/>
  <c r="NY181" i="33"/>
  <c r="NY180" i="33"/>
  <c r="E97" i="33"/>
  <c r="E98" i="33"/>
  <c r="E96" i="33"/>
  <c r="GN98" i="33"/>
  <c r="GN96" i="33"/>
  <c r="GN97" i="33"/>
  <c r="LV137" i="33"/>
  <c r="LV135" i="33"/>
  <c r="LV136" i="33"/>
  <c r="DW135" i="33"/>
  <c r="DW136" i="33"/>
  <c r="DW137" i="33"/>
  <c r="DL224" i="33"/>
  <c r="DL223" i="33"/>
  <c r="DL225" i="33"/>
  <c r="OV137" i="33"/>
  <c r="OV135" i="33"/>
  <c r="OV136" i="33"/>
  <c r="SB224" i="33"/>
  <c r="SB225" i="33"/>
  <c r="SB223" i="33"/>
  <c r="HI269" i="33"/>
  <c r="HI268" i="33"/>
  <c r="HI267" i="33"/>
  <c r="QD268" i="33"/>
  <c r="QD267" i="33"/>
  <c r="QD269" i="33"/>
  <c r="BJ96" i="33"/>
  <c r="BJ97" i="33"/>
  <c r="BJ98" i="33"/>
  <c r="RH224" i="33"/>
  <c r="RH225" i="33"/>
  <c r="RH223" i="33"/>
  <c r="MG267" i="33"/>
  <c r="MG269" i="33"/>
  <c r="MG268" i="33"/>
  <c r="RI223" i="33"/>
  <c r="RI224" i="33"/>
  <c r="RI225" i="33"/>
  <c r="BX96" i="33"/>
  <c r="BX97" i="33"/>
  <c r="BX98" i="33"/>
  <c r="IT223" i="33"/>
  <c r="IT225" i="33"/>
  <c r="IT224" i="33"/>
  <c r="RQ96" i="33"/>
  <c r="RQ98" i="33"/>
  <c r="RQ97" i="33"/>
  <c r="FC224" i="33"/>
  <c r="FC225" i="33"/>
  <c r="FC223" i="33"/>
  <c r="GA137" i="33"/>
  <c r="GA135" i="33"/>
  <c r="GA136" i="33"/>
  <c r="R182" i="33"/>
  <c r="R180" i="33"/>
  <c r="R181" i="33"/>
  <c r="KM97" i="33"/>
  <c r="KM98" i="33"/>
  <c r="KM96" i="33"/>
  <c r="PS182" i="33"/>
  <c r="PS180" i="33"/>
  <c r="PS181" i="33"/>
  <c r="RS224" i="33"/>
  <c r="RS225" i="33"/>
  <c r="RS223" i="33"/>
  <c r="EJ96" i="33"/>
  <c r="EJ97" i="33"/>
  <c r="EJ98" i="33"/>
  <c r="JZ136" i="33"/>
  <c r="JZ135" i="33"/>
  <c r="JZ137" i="33"/>
  <c r="LU181" i="33"/>
  <c r="LU180" i="33"/>
  <c r="LU182" i="33"/>
  <c r="PA98" i="33"/>
  <c r="PA96" i="33"/>
  <c r="PA97" i="33"/>
  <c r="QA137" i="33"/>
  <c r="QA135" i="33"/>
  <c r="QA136" i="33"/>
  <c r="FL223" i="33"/>
  <c r="FL224" i="33"/>
  <c r="FL225" i="33"/>
  <c r="AP182" i="33"/>
  <c r="AP181" i="33"/>
  <c r="AP180" i="33"/>
  <c r="AW269" i="33"/>
  <c r="AW268" i="33"/>
  <c r="AW267" i="33"/>
  <c r="FA267" i="33"/>
  <c r="FA268" i="33"/>
  <c r="FA269" i="33"/>
  <c r="V225" i="33"/>
  <c r="V224" i="33"/>
  <c r="V223" i="33"/>
  <c r="JE182" i="33"/>
  <c r="JE181" i="33"/>
  <c r="JE180" i="33"/>
  <c r="GS225" i="33"/>
  <c r="GS223" i="33"/>
  <c r="GS224" i="33"/>
  <c r="PF135" i="33"/>
  <c r="PF137" i="33"/>
  <c r="PF136" i="33"/>
  <c r="IA269" i="33"/>
  <c r="IA267" i="33"/>
  <c r="IA268" i="33"/>
  <c r="PK136" i="33"/>
  <c r="PK137" i="33"/>
  <c r="PK135" i="33"/>
  <c r="LE182" i="33"/>
  <c r="LE181" i="33"/>
  <c r="LE180" i="33"/>
  <c r="LQ137" i="33"/>
  <c r="LQ136" i="33"/>
  <c r="LQ135" i="33"/>
  <c r="LX224" i="33"/>
  <c r="LX223" i="33"/>
  <c r="LX225" i="33"/>
  <c r="IY267" i="33"/>
  <c r="IY268" i="33"/>
  <c r="IY269" i="33"/>
  <c r="DZ223" i="33"/>
  <c r="DZ224" i="33"/>
  <c r="DZ225" i="33"/>
  <c r="LR98" i="33"/>
  <c r="LR97" i="33"/>
  <c r="LR96" i="33"/>
  <c r="LH180" i="33"/>
  <c r="LH182" i="33"/>
  <c r="LH181" i="33"/>
  <c r="NR224" i="33"/>
  <c r="NR225" i="33"/>
  <c r="NR223" i="33"/>
  <c r="PY225" i="33"/>
  <c r="PY223" i="33"/>
  <c r="PY224" i="33"/>
  <c r="FB180" i="33"/>
  <c r="FB182" i="33"/>
  <c r="FB181" i="33"/>
  <c r="HK268" i="33"/>
  <c r="HK267" i="33"/>
  <c r="HK269" i="33"/>
  <c r="DC181" i="33"/>
  <c r="DC180" i="33"/>
  <c r="DC182" i="33"/>
  <c r="MG96" i="33"/>
  <c r="MG97" i="33"/>
  <c r="MG98" i="33"/>
  <c r="DO136" i="33"/>
  <c r="DO137" i="33"/>
  <c r="DO135" i="33"/>
  <c r="FX223" i="33"/>
  <c r="FX225" i="33"/>
  <c r="FX224" i="33"/>
  <c r="FB97" i="33"/>
  <c r="FB96" i="33"/>
  <c r="FB98" i="33"/>
  <c r="CO223" i="33"/>
  <c r="CO225" i="33"/>
  <c r="CO224" i="33"/>
  <c r="HX137" i="33"/>
  <c r="HX136" i="33"/>
  <c r="HX135" i="33"/>
  <c r="LG135" i="33"/>
  <c r="LG136" i="33"/>
  <c r="LG137" i="33"/>
  <c r="SC268" i="33"/>
  <c r="SC267" i="33"/>
  <c r="SC269" i="33"/>
  <c r="KA268" i="33"/>
  <c r="KA269" i="33"/>
  <c r="KA267" i="33"/>
  <c r="NS267" i="33"/>
  <c r="NS269" i="33"/>
  <c r="NS268" i="33"/>
  <c r="HD137" i="33"/>
  <c r="HD135" i="33"/>
  <c r="HD136" i="33"/>
  <c r="EM96" i="33"/>
  <c r="EM97" i="33"/>
  <c r="EM98" i="33"/>
  <c r="HS137" i="33"/>
  <c r="HS136" i="33"/>
  <c r="HS135" i="33"/>
  <c r="OF223" i="33"/>
  <c r="OF225" i="33"/>
  <c r="OF224" i="33"/>
  <c r="DC136" i="33"/>
  <c r="DC137" i="33"/>
  <c r="DC135" i="33"/>
  <c r="MC224" i="33"/>
  <c r="MC225" i="33"/>
  <c r="MC223" i="33"/>
  <c r="JP98" i="33"/>
  <c r="JP96" i="33"/>
  <c r="JP97" i="33"/>
  <c r="OJ180" i="33"/>
  <c r="OJ181" i="33"/>
  <c r="OJ182" i="33"/>
  <c r="QR180" i="33"/>
  <c r="QR182" i="33"/>
  <c r="QR181" i="33"/>
  <c r="AI137" i="33"/>
  <c r="AI135" i="33"/>
  <c r="AI136" i="33"/>
  <c r="AK267" i="33"/>
  <c r="AK269" i="33"/>
  <c r="AK268" i="33"/>
  <c r="MQ267" i="33"/>
  <c r="MQ268" i="33"/>
  <c r="MQ269" i="33"/>
  <c r="BR180" i="33"/>
  <c r="BR182" i="33"/>
  <c r="BR181" i="33"/>
  <c r="JF268" i="33"/>
  <c r="JF269" i="33"/>
  <c r="JF267" i="33"/>
  <c r="IZ224" i="33"/>
  <c r="IZ223" i="33"/>
  <c r="IZ225" i="33"/>
  <c r="PD180" i="33"/>
  <c r="PD181" i="33"/>
  <c r="PD182" i="33"/>
  <c r="JU182" i="33"/>
  <c r="JU180" i="33"/>
  <c r="JU181" i="33"/>
  <c r="CG182" i="33"/>
  <c r="CG181" i="33"/>
  <c r="CG180" i="33"/>
  <c r="II97" i="33"/>
  <c r="II98" i="33"/>
  <c r="II96" i="33"/>
  <c r="CK180" i="33"/>
  <c r="CK181" i="33"/>
  <c r="CK182" i="33"/>
  <c r="FF180" i="33"/>
  <c r="FF181" i="33"/>
  <c r="FF182" i="33"/>
  <c r="RS182" i="33"/>
  <c r="RS180" i="33"/>
  <c r="RS181" i="33"/>
  <c r="OL135" i="33"/>
  <c r="OL137" i="33"/>
  <c r="OL136" i="33"/>
  <c r="MM223" i="33"/>
  <c r="MM225" i="33"/>
  <c r="MM224" i="33"/>
  <c r="KQ267" i="33"/>
  <c r="KQ269" i="33"/>
  <c r="KQ268" i="33"/>
  <c r="GF137" i="33"/>
  <c r="GF136" i="33"/>
  <c r="GF135" i="33"/>
  <c r="BC225" i="33"/>
  <c r="BC223" i="33"/>
  <c r="BC224" i="33"/>
  <c r="JF98" i="33"/>
  <c r="JF97" i="33"/>
  <c r="JF96" i="33"/>
  <c r="MB269" i="33"/>
  <c r="MB268" i="33"/>
  <c r="MB267" i="33"/>
  <c r="QE269" i="33"/>
  <c r="QE268" i="33"/>
  <c r="QE267" i="33"/>
  <c r="NV181" i="33"/>
  <c r="NV180" i="33"/>
  <c r="NV182" i="33"/>
  <c r="PI135" i="33"/>
  <c r="PI136" i="33"/>
  <c r="PI137" i="33"/>
  <c r="JD135" i="33"/>
  <c r="JD136" i="33"/>
  <c r="JD137" i="33"/>
  <c r="RC96" i="33"/>
  <c r="RC98" i="33"/>
  <c r="RC97" i="33"/>
  <c r="AY225" i="33"/>
  <c r="AY224" i="33"/>
  <c r="AY223" i="33"/>
  <c r="AT181" i="33"/>
  <c r="AT182" i="33"/>
  <c r="AT180" i="33"/>
  <c r="IB269" i="33"/>
  <c r="IB268" i="33"/>
  <c r="IB267" i="33"/>
  <c r="LZ97" i="33"/>
  <c r="LZ96" i="33"/>
  <c r="LZ98" i="33"/>
  <c r="MO269" i="33"/>
  <c r="MO267" i="33"/>
  <c r="MO268" i="33"/>
  <c r="JG224" i="33"/>
  <c r="JG225" i="33"/>
  <c r="JG223" i="33"/>
  <c r="FL137" i="33"/>
  <c r="FL136" i="33"/>
  <c r="FL135" i="33"/>
  <c r="B180" i="33"/>
  <c r="B182" i="33"/>
  <c r="B181" i="33"/>
  <c r="JP136" i="33"/>
  <c r="JP135" i="33"/>
  <c r="JP137" i="33"/>
  <c r="LT267" i="33"/>
  <c r="LT268" i="33"/>
  <c r="LT269" i="33"/>
  <c r="AW98" i="33"/>
  <c r="AW96" i="33"/>
  <c r="AW97" i="33"/>
  <c r="KW223" i="33"/>
  <c r="KW225" i="33"/>
  <c r="KW224" i="33"/>
  <c r="RG135" i="33"/>
  <c r="RG136" i="33"/>
  <c r="RG137" i="33"/>
  <c r="GJ137" i="33"/>
  <c r="GJ135" i="33"/>
  <c r="GJ136" i="33"/>
  <c r="IZ137" i="33"/>
  <c r="IZ135" i="33"/>
  <c r="IZ136" i="33"/>
  <c r="OY182" i="33"/>
  <c r="OY180" i="33"/>
  <c r="OY181" i="33"/>
  <c r="T180" i="33"/>
  <c r="T181" i="33"/>
  <c r="T182" i="33"/>
  <c r="OV268" i="33"/>
  <c r="OV267" i="33"/>
  <c r="OV269" i="33"/>
  <c r="PB98" i="33"/>
  <c r="PB97" i="33"/>
  <c r="PB96" i="33"/>
  <c r="LJ267" i="33"/>
  <c r="LJ269" i="33"/>
  <c r="LJ268" i="33"/>
  <c r="LN97" i="33"/>
  <c r="LN96" i="33"/>
  <c r="LN98" i="33"/>
  <c r="BA225" i="33"/>
  <c r="BA224" i="33"/>
  <c r="BA223" i="33"/>
  <c r="EB181" i="33"/>
  <c r="EB182" i="33"/>
  <c r="EB180" i="33"/>
  <c r="KO182" i="33"/>
  <c r="KO180" i="33"/>
  <c r="KO181" i="33"/>
  <c r="QO136" i="33"/>
  <c r="QO135" i="33"/>
  <c r="QO137" i="33"/>
  <c r="KT268" i="33"/>
  <c r="KT267" i="33"/>
  <c r="KT269" i="33"/>
  <c r="HC182" i="33"/>
  <c r="HC181" i="33"/>
  <c r="HC180" i="33"/>
  <c r="LJ181" i="33"/>
  <c r="LJ180" i="33"/>
  <c r="LJ182" i="33"/>
  <c r="JS223" i="33"/>
  <c r="JS224" i="33"/>
  <c r="JS225" i="33"/>
  <c r="AH223" i="33"/>
  <c r="AH224" i="33"/>
  <c r="AH225" i="33"/>
  <c r="AK181" i="33"/>
  <c r="AK182" i="33"/>
  <c r="AK180" i="33"/>
  <c r="QU267" i="33"/>
  <c r="QU269" i="33"/>
  <c r="QU268" i="33"/>
  <c r="DE225" i="33"/>
  <c r="DE224" i="33"/>
  <c r="DE223" i="33"/>
  <c r="PW96" i="33"/>
  <c r="PW98" i="33"/>
  <c r="PW97" i="33"/>
  <c r="GG268" i="33"/>
  <c r="GG269" i="33"/>
  <c r="GG267" i="33"/>
  <c r="BZ223" i="33"/>
  <c r="BZ224" i="33"/>
  <c r="BZ225" i="33"/>
  <c r="QS267" i="33"/>
  <c r="QS268" i="33"/>
  <c r="QS269" i="33"/>
  <c r="AD135" i="33"/>
  <c r="AD136" i="33"/>
  <c r="AD137" i="33"/>
  <c r="QP225" i="33"/>
  <c r="QP223" i="33"/>
  <c r="QP224" i="33"/>
  <c r="CM98" i="33"/>
  <c r="CM96" i="33"/>
  <c r="CM97" i="33"/>
  <c r="FN135" i="33"/>
  <c r="FN136" i="33"/>
  <c r="FN137" i="33"/>
  <c r="IP135" i="33"/>
  <c r="IP137" i="33"/>
  <c r="IP136" i="33"/>
  <c r="AU180" i="33"/>
  <c r="AU182" i="33"/>
  <c r="AU181" i="33"/>
  <c r="JZ223" i="33"/>
  <c r="JZ225" i="33"/>
  <c r="JZ224" i="33"/>
  <c r="MW181" i="33"/>
  <c r="MW182" i="33"/>
  <c r="MW180" i="33"/>
  <c r="DE182" i="33"/>
  <c r="DE180" i="33"/>
  <c r="DE181" i="33"/>
  <c r="LX180" i="33"/>
  <c r="LX181" i="33"/>
  <c r="LX182" i="33"/>
  <c r="AD268" i="33"/>
  <c r="AD267" i="33"/>
  <c r="AD269" i="33"/>
  <c r="GT224" i="33"/>
  <c r="GT223" i="33"/>
  <c r="GT225" i="33"/>
  <c r="OH224" i="33"/>
  <c r="OH225" i="33"/>
  <c r="OH223" i="33"/>
  <c r="RN182" i="33"/>
  <c r="RN180" i="33"/>
  <c r="RN181" i="33"/>
  <c r="HV182" i="33"/>
  <c r="HV180" i="33"/>
  <c r="HV181" i="33"/>
  <c r="OL181" i="33"/>
  <c r="OL180" i="33"/>
  <c r="OL182" i="33"/>
  <c r="CU135" i="33"/>
  <c r="CU136" i="33"/>
  <c r="CU137" i="33"/>
  <c r="MY98" i="33"/>
  <c r="MY96" i="33"/>
  <c r="MY97" i="33"/>
  <c r="MH224" i="33"/>
  <c r="MH223" i="33"/>
  <c r="MH225" i="33"/>
  <c r="GL181" i="33"/>
  <c r="GL182" i="33"/>
  <c r="GL180" i="33"/>
  <c r="BO137" i="33"/>
  <c r="BO136" i="33"/>
  <c r="BO135" i="33"/>
  <c r="CJ135" i="33"/>
  <c r="CJ137" i="33"/>
  <c r="CJ136" i="33"/>
  <c r="NQ97" i="33"/>
  <c r="NQ98" i="33"/>
  <c r="NQ96" i="33"/>
  <c r="KN97" i="33"/>
  <c r="KN96" i="33"/>
  <c r="KN98" i="33"/>
  <c r="AN97" i="33"/>
  <c r="AN96" i="33"/>
  <c r="AN98" i="33"/>
  <c r="JN224" i="33"/>
  <c r="JN223" i="33"/>
  <c r="JN225" i="33"/>
  <c r="OG137" i="33"/>
  <c r="OG136" i="33"/>
  <c r="OG135" i="33"/>
  <c r="NA181" i="33"/>
  <c r="NA182" i="33"/>
  <c r="NA180" i="33"/>
  <c r="CI97" i="33"/>
  <c r="CI98" i="33"/>
  <c r="CI96" i="33"/>
  <c r="RE268" i="33"/>
  <c r="RE269" i="33"/>
  <c r="RE267" i="33"/>
  <c r="KM267" i="33"/>
  <c r="KM268" i="33"/>
  <c r="KM269" i="33"/>
  <c r="OZ180" i="33"/>
  <c r="OZ181" i="33"/>
  <c r="OZ182" i="33"/>
  <c r="PL182" i="33"/>
  <c r="PL180" i="33"/>
  <c r="PL181" i="33"/>
  <c r="KI224" i="33"/>
  <c r="KI223" i="33"/>
  <c r="KI225" i="33"/>
  <c r="JG181" i="33"/>
  <c r="JG182" i="33"/>
  <c r="JG180" i="33"/>
  <c r="RH137" i="33"/>
  <c r="RH135" i="33"/>
  <c r="RH136" i="33"/>
  <c r="QS223" i="33"/>
  <c r="QS225" i="33"/>
  <c r="QS224" i="33"/>
  <c r="HT224" i="33"/>
  <c r="HT225" i="33"/>
  <c r="HT223" i="33"/>
  <c r="JZ267" i="33"/>
  <c r="JZ268" i="33"/>
  <c r="JZ269" i="33"/>
  <c r="U137" i="33"/>
  <c r="U136" i="33"/>
  <c r="U135" i="33"/>
  <c r="C267" i="33"/>
  <c r="C268" i="33"/>
  <c r="C269" i="33"/>
  <c r="Z269" i="33"/>
  <c r="Z268" i="33"/>
  <c r="Z267" i="33"/>
  <c r="QZ180" i="33"/>
  <c r="QZ181" i="33"/>
  <c r="QZ182" i="33"/>
  <c r="GY269" i="33"/>
  <c r="GY267" i="33"/>
  <c r="GY268" i="33"/>
  <c r="BL180" i="33"/>
  <c r="BL181" i="33"/>
  <c r="BL182" i="33"/>
  <c r="PH224" i="33"/>
  <c r="PH225" i="33"/>
  <c r="PH223" i="33"/>
  <c r="DZ180" i="33"/>
  <c r="DZ181" i="33"/>
  <c r="DZ182" i="33"/>
  <c r="EN137" i="33"/>
  <c r="EN136" i="33"/>
  <c r="EN135" i="33"/>
  <c r="AY97" i="33"/>
  <c r="AY98" i="33"/>
  <c r="AY96" i="33"/>
  <c r="BC97" i="33"/>
  <c r="BC98" i="33"/>
  <c r="BC96" i="33"/>
  <c r="EV96" i="33"/>
  <c r="EV98" i="33"/>
  <c r="EV97" i="33"/>
  <c r="LD97" i="33"/>
  <c r="LD96" i="33"/>
  <c r="LD98" i="33"/>
  <c r="IF225" i="33"/>
  <c r="IF224" i="33"/>
  <c r="IF223" i="33"/>
  <c r="IL268" i="33"/>
  <c r="IL267" i="33"/>
  <c r="IL269" i="33"/>
  <c r="HI97" i="33"/>
  <c r="HI98" i="33"/>
  <c r="HI96" i="33"/>
  <c r="ID268" i="33"/>
  <c r="ID269" i="33"/>
  <c r="ID267" i="33"/>
  <c r="AX181" i="33"/>
  <c r="AX182" i="33"/>
  <c r="AX180" i="33"/>
  <c r="PD136" i="33"/>
  <c r="PD135" i="33"/>
  <c r="PD137" i="33"/>
  <c r="DG224" i="33"/>
  <c r="DG225" i="33"/>
  <c r="DG223" i="33"/>
  <c r="X136" i="33"/>
  <c r="X137" i="33"/>
  <c r="X135" i="33"/>
  <c r="GT136" i="33"/>
  <c r="GT137" i="33"/>
  <c r="GT135" i="33"/>
  <c r="CQ98" i="33"/>
  <c r="CQ96" i="33"/>
  <c r="CQ97" i="33"/>
  <c r="MR182" i="33"/>
  <c r="MR180" i="33"/>
  <c r="MR181" i="33"/>
  <c r="IZ180" i="33"/>
  <c r="IZ181" i="33"/>
  <c r="IZ182" i="33"/>
  <c r="LC268" i="33"/>
  <c r="LC269" i="33"/>
  <c r="LC267" i="33"/>
  <c r="BZ267" i="33"/>
  <c r="BZ268" i="33"/>
  <c r="BZ269" i="33"/>
  <c r="FY224" i="33"/>
  <c r="FY225" i="33"/>
  <c r="FY223" i="33"/>
  <c r="DA98" i="33"/>
  <c r="DA96" i="33"/>
  <c r="DA97" i="33"/>
  <c r="HI224" i="33"/>
  <c r="HI223" i="33"/>
  <c r="HI225" i="33"/>
  <c r="PQ97" i="33"/>
  <c r="PQ96" i="33"/>
  <c r="PQ98" i="33"/>
  <c r="CV97" i="33"/>
  <c r="CV96" i="33"/>
  <c r="CV98" i="33"/>
  <c r="EB268" i="33"/>
  <c r="EB269" i="33"/>
  <c r="EB267" i="33"/>
  <c r="LT181" i="33"/>
  <c r="LT182" i="33"/>
  <c r="LT180" i="33"/>
  <c r="ED224" i="33"/>
  <c r="ED223" i="33"/>
  <c r="ED225" i="33"/>
  <c r="MQ96" i="33"/>
  <c r="MQ98" i="33"/>
  <c r="MQ97" i="33"/>
  <c r="MF136" i="33"/>
  <c r="MF137" i="33"/>
  <c r="MF135" i="33"/>
  <c r="FA225" i="33"/>
  <c r="FA223" i="33"/>
  <c r="FA224" i="33"/>
  <c r="JP268" i="33"/>
  <c r="JP267" i="33"/>
  <c r="JP269" i="33"/>
  <c r="EF182" i="33"/>
  <c r="EF180" i="33"/>
  <c r="EF181" i="33"/>
  <c r="QB180" i="33"/>
  <c r="QB182" i="33"/>
  <c r="QB181" i="33"/>
  <c r="X181" i="33"/>
  <c r="X180" i="33"/>
  <c r="X182" i="33"/>
  <c r="SG96" i="33"/>
  <c r="SG98" i="33"/>
  <c r="SG97" i="33"/>
  <c r="KQ181" i="33"/>
  <c r="KQ180" i="33"/>
  <c r="KQ182" i="33"/>
  <c r="AB98" i="33"/>
  <c r="AB96" i="33"/>
  <c r="AB97" i="33"/>
  <c r="W97" i="33"/>
  <c r="W96" i="33"/>
  <c r="W98" i="33"/>
  <c r="EZ97" i="33"/>
  <c r="EZ98" i="33"/>
  <c r="EZ96" i="33"/>
  <c r="MA96" i="33"/>
  <c r="MA97" i="33"/>
  <c r="MA98" i="33"/>
  <c r="CB268" i="33"/>
  <c r="CB267" i="33"/>
  <c r="CB269" i="33"/>
  <c r="DM96" i="33"/>
  <c r="DM98" i="33"/>
  <c r="DM97" i="33"/>
  <c r="BF267" i="33"/>
  <c r="BF268" i="33"/>
  <c r="BF269" i="33"/>
  <c r="EX98" i="33"/>
  <c r="EX96" i="33"/>
  <c r="EX97" i="33"/>
  <c r="GZ268" i="33"/>
  <c r="GZ269" i="33"/>
  <c r="GZ267" i="33"/>
  <c r="CO137" i="33"/>
  <c r="CO136" i="33"/>
  <c r="CO135" i="33"/>
  <c r="QY181" i="33"/>
  <c r="QY180" i="33"/>
  <c r="QY182" i="33"/>
  <c r="NF182" i="33"/>
  <c r="NF180" i="33"/>
  <c r="NF181" i="33"/>
  <c r="PD97" i="33"/>
  <c r="PD96" i="33"/>
  <c r="PD98" i="33"/>
  <c r="JB136" i="33"/>
  <c r="JB137" i="33"/>
  <c r="JB135" i="33"/>
  <c r="OJ224" i="33"/>
  <c r="OJ223" i="33"/>
  <c r="OJ225" i="33"/>
  <c r="FD97" i="33"/>
  <c r="FD96" i="33"/>
  <c r="FD98" i="33"/>
  <c r="MO224" i="33"/>
  <c r="MO223" i="33"/>
  <c r="MO225" i="33"/>
  <c r="AW224" i="33"/>
  <c r="AW225" i="33"/>
  <c r="AW223" i="33"/>
  <c r="OK181" i="33"/>
  <c r="OK180" i="33"/>
  <c r="OK182" i="33"/>
  <c r="HU180" i="33"/>
  <c r="HU181" i="33"/>
  <c r="HU182" i="33"/>
  <c r="MJ268" i="33"/>
  <c r="MJ269" i="33"/>
  <c r="MJ267" i="33"/>
  <c r="JH136" i="33"/>
  <c r="JH137" i="33"/>
  <c r="JH135" i="33"/>
  <c r="GL135" i="33"/>
  <c r="GL137" i="33"/>
  <c r="GL136" i="33"/>
  <c r="HY98" i="33"/>
  <c r="HY97" i="33"/>
  <c r="HY96" i="33"/>
  <c r="KH135" i="33"/>
  <c r="KH137" i="33"/>
  <c r="KH136" i="33"/>
  <c r="IL224" i="33"/>
  <c r="IL223" i="33"/>
  <c r="IL225" i="33"/>
  <c r="MK182" i="33"/>
  <c r="MK181" i="33"/>
  <c r="MK180" i="33"/>
  <c r="JM135" i="33"/>
  <c r="JM137" i="33"/>
  <c r="JM136" i="33"/>
  <c r="AC97" i="33"/>
  <c r="AC96" i="33"/>
  <c r="AC98" i="33"/>
  <c r="RZ97" i="33"/>
  <c r="RZ96" i="33"/>
  <c r="RZ98" i="33"/>
  <c r="LM96" i="33"/>
  <c r="LM97" i="33"/>
  <c r="LM98" i="33"/>
  <c r="GK223" i="33"/>
  <c r="GK225" i="33"/>
  <c r="GK224" i="33"/>
  <c r="FK269" i="33"/>
  <c r="FK267" i="33"/>
  <c r="FK268" i="33"/>
  <c r="HM96" i="33"/>
  <c r="HM97" i="33"/>
  <c r="HM98" i="33"/>
  <c r="CX182" i="33"/>
  <c r="CX180" i="33"/>
  <c r="CX181" i="33"/>
  <c r="CX135" i="33"/>
  <c r="CX137" i="33"/>
  <c r="CX136" i="33"/>
  <c r="LO97" i="33"/>
  <c r="LO96" i="33"/>
  <c r="LO98" i="33"/>
  <c r="EV224" i="33"/>
  <c r="EV225" i="33"/>
  <c r="EV223" i="33"/>
  <c r="EJ136" i="33"/>
  <c r="EJ137" i="33"/>
  <c r="EJ135" i="33"/>
  <c r="LY224" i="33"/>
  <c r="LY223" i="33"/>
  <c r="LY225" i="33"/>
  <c r="X267" i="33"/>
  <c r="X269" i="33"/>
  <c r="X268" i="33"/>
  <c r="M225" i="33"/>
  <c r="M224" i="33"/>
  <c r="M223" i="33"/>
  <c r="LI135" i="33"/>
  <c r="LI136" i="33"/>
  <c r="LI137" i="33"/>
  <c r="AK224" i="33"/>
  <c r="AK225" i="33"/>
  <c r="AK223" i="33"/>
  <c r="GE269" i="33"/>
  <c r="GE268" i="33"/>
  <c r="GE267" i="33"/>
  <c r="BP181" i="33"/>
  <c r="BP182" i="33"/>
  <c r="BP180" i="33"/>
  <c r="LY98" i="33"/>
  <c r="LY97" i="33"/>
  <c r="LY96" i="33"/>
  <c r="GR96" i="33"/>
  <c r="GR97" i="33"/>
  <c r="GR98" i="33"/>
  <c r="EH223" i="33"/>
  <c r="EH225" i="33"/>
  <c r="EH224" i="33"/>
  <c r="HI181" i="33"/>
  <c r="HI180" i="33"/>
  <c r="HI182" i="33"/>
  <c r="OP225" i="33"/>
  <c r="OP223" i="33"/>
  <c r="OP224" i="33"/>
  <c r="KA96" i="33"/>
  <c r="KA97" i="33"/>
  <c r="KA98" i="33"/>
  <c r="RR269" i="33"/>
  <c r="RR268" i="33"/>
  <c r="RR267" i="33"/>
  <c r="QC96" i="33"/>
  <c r="QC98" i="33"/>
  <c r="QC97" i="33"/>
  <c r="FM136" i="33"/>
  <c r="FM137" i="33"/>
  <c r="FM135" i="33"/>
  <c r="LK225" i="33"/>
  <c r="LK224" i="33"/>
  <c r="LK223" i="33"/>
  <c r="II267" i="33"/>
  <c r="II269" i="33"/>
  <c r="II268" i="33"/>
  <c r="HO269" i="33"/>
  <c r="HO268" i="33"/>
  <c r="HO267" i="33"/>
  <c r="FI181" i="33"/>
  <c r="FI182" i="33"/>
  <c r="FI180" i="33"/>
  <c r="HM136" i="33"/>
  <c r="HM135" i="33"/>
  <c r="HM137" i="33"/>
  <c r="GG96" i="33"/>
  <c r="GG98" i="33"/>
  <c r="GG97" i="33"/>
  <c r="KY182" i="33"/>
  <c r="KY181" i="33"/>
  <c r="KY180" i="33"/>
  <c r="JD268" i="33"/>
  <c r="JD267" i="33"/>
  <c r="JD269" i="33"/>
  <c r="MZ98" i="33"/>
  <c r="MZ96" i="33"/>
  <c r="MZ97" i="33"/>
  <c r="PL136" i="33"/>
  <c r="PL135" i="33"/>
  <c r="PL137" i="33"/>
  <c r="MN136" i="33"/>
  <c r="MN135" i="33"/>
  <c r="MN137" i="33"/>
  <c r="GW223" i="33"/>
  <c r="GW225" i="33"/>
  <c r="GW224" i="33"/>
  <c r="EA267" i="33"/>
  <c r="EA269" i="33"/>
  <c r="EA268" i="33"/>
  <c r="PA135" i="33"/>
  <c r="PA136" i="33"/>
  <c r="PA137" i="33"/>
  <c r="RG98" i="33"/>
  <c r="RG96" i="33"/>
  <c r="RG97" i="33"/>
  <c r="HH225" i="33"/>
  <c r="HH224" i="33"/>
  <c r="HH223" i="33"/>
  <c r="EA136" i="33"/>
  <c r="EA135" i="33"/>
  <c r="EA137" i="33"/>
  <c r="EP98" i="33"/>
  <c r="EP97" i="33"/>
  <c r="EP96" i="33"/>
  <c r="DS181" i="33"/>
  <c r="DS182" i="33"/>
  <c r="DS180" i="33"/>
  <c r="LR225" i="33"/>
  <c r="LR224" i="33"/>
  <c r="LR223" i="33"/>
  <c r="OC137" i="33"/>
  <c r="OC135" i="33"/>
  <c r="OC136" i="33"/>
  <c r="IR182" i="33"/>
  <c r="IR181" i="33"/>
  <c r="IR180" i="33"/>
  <c r="RA268" i="33"/>
  <c r="RA269" i="33"/>
  <c r="RA267" i="33"/>
  <c r="OE224" i="33"/>
  <c r="OE223" i="33"/>
  <c r="OE225" i="33"/>
  <c r="GV135" i="33"/>
  <c r="GV137" i="33"/>
  <c r="GV136" i="33"/>
  <c r="KK267" i="33"/>
  <c r="KK268" i="33"/>
  <c r="KK269" i="33"/>
  <c r="KY98" i="33"/>
  <c r="KY96" i="33"/>
  <c r="KY97" i="33"/>
  <c r="IS181" i="33"/>
  <c r="IS182" i="33"/>
  <c r="IS180" i="33"/>
  <c r="ML97" i="33"/>
  <c r="ML98" i="33"/>
  <c r="ML96" i="33"/>
  <c r="PH96" i="33"/>
  <c r="PH98" i="33"/>
  <c r="PH97" i="33"/>
  <c r="GN180" i="33"/>
  <c r="GN181" i="33"/>
  <c r="GN182" i="33"/>
  <c r="NZ182" i="33"/>
  <c r="NZ180" i="33"/>
  <c r="NZ181" i="33"/>
  <c r="KB224" i="33"/>
  <c r="KB225" i="33"/>
  <c r="KB223" i="33"/>
  <c r="IQ223" i="33"/>
  <c r="IQ224" i="33"/>
  <c r="IQ225" i="33"/>
  <c r="OO269" i="33"/>
  <c r="OO267" i="33"/>
  <c r="OO268" i="33"/>
  <c r="LJ225" i="33"/>
  <c r="LJ223" i="33"/>
  <c r="LJ224" i="33"/>
  <c r="LO181" i="33"/>
  <c r="LO182" i="33"/>
  <c r="LO180" i="33"/>
  <c r="U97" i="33"/>
  <c r="U96" i="33"/>
  <c r="U98" i="33"/>
  <c r="BH224" i="33"/>
  <c r="BH225" i="33"/>
  <c r="BH223" i="33"/>
  <c r="DL180" i="33"/>
  <c r="DL181" i="33"/>
  <c r="DL182" i="33"/>
  <c r="M31" i="33" l="1"/>
  <c r="M183" i="19" a="1"/>
  <c r="M184" i="19" s="1"/>
  <c r="R30" i="63"/>
  <c r="S30" i="63" s="1"/>
  <c r="L28" i="33"/>
  <c r="M28" i="33" s="1"/>
  <c r="R29" i="63"/>
  <c r="S29" i="63" s="1"/>
  <c r="S34" i="63" s="1"/>
  <c r="Q115" i="19"/>
  <c r="S115" i="19" s="1"/>
  <c r="Z115" i="19" s="1"/>
  <c r="Y37" i="63"/>
  <c r="Z7" i="63" s="1"/>
  <c r="Z114" i="19"/>
  <c r="AA183" i="19" a="1"/>
  <c r="AA186" i="19" s="1"/>
  <c r="T183" i="19" a="1"/>
  <c r="T184" i="19" s="1"/>
  <c r="L32" i="63"/>
  <c r="M32" i="63" s="1"/>
  <c r="L29" i="63"/>
  <c r="M29" i="63" s="1"/>
  <c r="L31" i="63"/>
  <c r="M31" i="63" s="1"/>
  <c r="L28" i="63"/>
  <c r="M28" i="63" s="1"/>
  <c r="L30" i="63"/>
  <c r="M30" i="63" s="1"/>
  <c r="L32" i="33"/>
  <c r="M32" i="33" s="1"/>
  <c r="M36" i="33" s="1"/>
  <c r="S36" i="63"/>
  <c r="R28" i="33" a="1"/>
  <c r="Y34" i="63"/>
  <c r="Y36" i="63"/>
  <c r="Y7" i="63" s="1"/>
  <c r="Y35" i="63"/>
  <c r="AA4" i="63" s="1"/>
  <c r="Z13" i="63" s="1"/>
  <c r="N117" i="19"/>
  <c r="G115" i="19"/>
  <c r="N115" i="19" s="1"/>
  <c r="P115" i="19" s="1"/>
  <c r="P116" i="19" s="1"/>
  <c r="X28" i="33"/>
  <c r="Y28" i="33" s="1"/>
  <c r="X30" i="33"/>
  <c r="Y30" i="33" s="1"/>
  <c r="X29" i="33"/>
  <c r="Y29" i="33" s="1"/>
  <c r="F183" i="19" a="1"/>
  <c r="F187" i="19" s="1"/>
  <c r="M37" i="33"/>
  <c r="J89" i="63"/>
  <c r="I168" i="21"/>
  <c r="H196" i="21"/>
  <c r="H175" i="21"/>
  <c r="H182" i="21" s="1"/>
  <c r="H190" i="21" s="1"/>
  <c r="G115" i="21"/>
  <c r="G270" i="21" s="1"/>
  <c r="G101" i="21"/>
  <c r="G109" i="21" s="1"/>
  <c r="G264" i="21" s="1"/>
  <c r="G94" i="21"/>
  <c r="I89" i="33"/>
  <c r="H87" i="21"/>
  <c r="M186" i="19" l="1"/>
  <c r="M185" i="19"/>
  <c r="M187" i="19"/>
  <c r="M183" i="19"/>
  <c r="M35" i="33"/>
  <c r="M34" i="33"/>
  <c r="Q116" i="19"/>
  <c r="S116" i="19" s="1"/>
  <c r="Z116" i="19" s="1"/>
  <c r="S35" i="63"/>
  <c r="S37" i="63"/>
  <c r="F186" i="19"/>
  <c r="T185" i="19"/>
  <c r="AA187" i="19"/>
  <c r="K141" i="19" s="1"/>
  <c r="AA183" i="19"/>
  <c r="AA184" i="19"/>
  <c r="F183" i="19"/>
  <c r="T187" i="19"/>
  <c r="AF13" i="63"/>
  <c r="AJ13" i="63" s="1"/>
  <c r="F185" i="19"/>
  <c r="T186" i="19"/>
  <c r="T183" i="19"/>
  <c r="AE13" i="63"/>
  <c r="AJ12" i="63" s="1"/>
  <c r="Z12" i="63"/>
  <c r="Y13" i="63" s="1"/>
  <c r="F184" i="19"/>
  <c r="K138" i="19" s="1"/>
  <c r="AA185" i="19"/>
  <c r="K140" i="19"/>
  <c r="P117" i="19"/>
  <c r="R117" i="19" s="1"/>
  <c r="Y117" i="19" s="1"/>
  <c r="R116" i="19"/>
  <c r="Y116" i="19" s="1"/>
  <c r="Z11" i="63"/>
  <c r="X13" i="63" s="1"/>
  <c r="AD13" i="63"/>
  <c r="OC122" i="63" s="1" a="1"/>
  <c r="Y36" i="33"/>
  <c r="Y7" i="33" s="1"/>
  <c r="Y37" i="33"/>
  <c r="Z7" i="33" s="1"/>
  <c r="Y35" i="33"/>
  <c r="AA4" i="33" s="1"/>
  <c r="Y34" i="33"/>
  <c r="R115" i="19"/>
  <c r="Y115" i="19" s="1"/>
  <c r="R28" i="33"/>
  <c r="S28" i="33" s="1"/>
  <c r="R31" i="33"/>
  <c r="S31" i="33" s="1"/>
  <c r="R30" i="33"/>
  <c r="S30" i="33" s="1"/>
  <c r="R29" i="33"/>
  <c r="S29" i="33" s="1"/>
  <c r="M34" i="63"/>
  <c r="M36" i="63"/>
  <c r="M35" i="63"/>
  <c r="M37" i="63"/>
  <c r="I196" i="21"/>
  <c r="I175" i="21"/>
  <c r="I182" i="21" s="1"/>
  <c r="I190" i="21" s="1"/>
  <c r="J168" i="21"/>
  <c r="K89" i="63"/>
  <c r="H115" i="21"/>
  <c r="H270" i="21" s="1"/>
  <c r="H94" i="21"/>
  <c r="H101" i="21"/>
  <c r="H109" i="21" s="1"/>
  <c r="H264" i="21" s="1"/>
  <c r="J89" i="33"/>
  <c r="I87" i="21"/>
  <c r="CF256" i="63" a="1"/>
  <c r="K137" i="19" l="1"/>
  <c r="DC166" i="63" a="1"/>
  <c r="K139" i="19"/>
  <c r="EL82" i="63" a="1"/>
  <c r="Q117" i="19"/>
  <c r="S117" i="19" s="1"/>
  <c r="Z117" i="19" s="1"/>
  <c r="GW122" i="63" a="1"/>
  <c r="GW123" i="63" s="1"/>
  <c r="GW128" i="63" s="1"/>
  <c r="P118" i="19"/>
  <c r="P119" i="19" s="1"/>
  <c r="R119" i="19" s="1"/>
  <c r="Y119" i="19" s="1"/>
  <c r="FJ166" i="63" a="1"/>
  <c r="FJ168" i="63" s="1"/>
  <c r="FJ173" i="63" s="1"/>
  <c r="LW211" i="63" a="1"/>
  <c r="LW211" i="63" s="1"/>
  <c r="DK211" i="63" a="1"/>
  <c r="DK212" i="63" s="1"/>
  <c r="DK217" i="63" s="1"/>
  <c r="KO256" i="63" a="1"/>
  <c r="KO258" i="63" s="1"/>
  <c r="KO263" i="63" s="1"/>
  <c r="KO172" i="21" s="1"/>
  <c r="EU122" i="63" a="1"/>
  <c r="EU123" i="63" s="1"/>
  <c r="EU128" i="63" s="1"/>
  <c r="CL256" i="63" a="1"/>
  <c r="CL258" i="63" s="1"/>
  <c r="CL263" i="63" s="1"/>
  <c r="CL172" i="21" s="1"/>
  <c r="Z12" i="33"/>
  <c r="Y13" i="33" s="1"/>
  <c r="AF166" i="63" a="1"/>
  <c r="AF168" i="63" s="1"/>
  <c r="AF173" i="63" s="1"/>
  <c r="OU211" i="63" a="1"/>
  <c r="OU212" i="63" s="1"/>
  <c r="OU217" i="63" s="1"/>
  <c r="HD166" i="63" a="1"/>
  <c r="HD168" i="63" s="1"/>
  <c r="HD173" i="63" s="1"/>
  <c r="EN211" i="63" a="1"/>
  <c r="EN213" i="63" s="1"/>
  <c r="EN218" i="63" s="1"/>
  <c r="FY82" i="63" a="1"/>
  <c r="FY84" i="63" s="1"/>
  <c r="QM211" i="63" a="1"/>
  <c r="LX211" i="63" a="1"/>
  <c r="LX213" i="63" s="1"/>
  <c r="LX218" i="63" s="1"/>
  <c r="KB211" i="63" a="1"/>
  <c r="KB213" i="63" s="1"/>
  <c r="KB218" i="63" s="1"/>
  <c r="OB122" i="63" a="1"/>
  <c r="OB123" i="63" s="1"/>
  <c r="OB128" i="63" s="1"/>
  <c r="OM82" i="63" a="1"/>
  <c r="OM82" i="63" s="1"/>
  <c r="RE166" i="63" a="1"/>
  <c r="RE168" i="63" s="1"/>
  <c r="RE173" i="63" s="1"/>
  <c r="MD166" i="63" a="1"/>
  <c r="MD168" i="63" s="1"/>
  <c r="MD173" i="63" s="1"/>
  <c r="QT211" i="63" a="1"/>
  <c r="KA82" i="63" a="1"/>
  <c r="IZ82" i="63" a="1"/>
  <c r="IZ84" i="63" s="1"/>
  <c r="QS166" i="63" a="1"/>
  <c r="QU211" i="63" a="1"/>
  <c r="QU211" i="63" s="1"/>
  <c r="QC82" i="63" a="1"/>
  <c r="QC82" i="63" s="1"/>
  <c r="DN122" i="63" a="1"/>
  <c r="DN122" i="63" s="1"/>
  <c r="MX82" i="63" a="1"/>
  <c r="FA122" i="63" a="1"/>
  <c r="NQ82" i="63" a="1"/>
  <c r="LM122" i="63" a="1"/>
  <c r="RS256" i="63" a="1"/>
  <c r="EU211" i="63" a="1"/>
  <c r="HZ122" i="63" a="1"/>
  <c r="HZ123" i="63" s="1"/>
  <c r="HZ128" i="63" s="1"/>
  <c r="JJ82" i="63" a="1"/>
  <c r="FD166" i="63" a="1"/>
  <c r="R122" i="63" a="1"/>
  <c r="CM256" i="63" a="1"/>
  <c r="CM258" i="63" s="1"/>
  <c r="CM263" i="63" s="1"/>
  <c r="CM172" i="21" s="1"/>
  <c r="BA211" i="63" a="1"/>
  <c r="BA213" i="63" s="1"/>
  <c r="BA218" i="63" s="1"/>
  <c r="DG82" i="63" a="1"/>
  <c r="DG83" i="63" s="1"/>
  <c r="DG88" i="63" s="1"/>
  <c r="FV122" i="63" a="1"/>
  <c r="JN211" i="63" a="1"/>
  <c r="JN212" i="63" s="1"/>
  <c r="JN217" i="63" s="1"/>
  <c r="SF122" i="63" a="1"/>
  <c r="SF122" i="63" s="1"/>
  <c r="RJ82" i="63" a="1"/>
  <c r="RJ84" i="63" s="1"/>
  <c r="PW211" i="63" a="1"/>
  <c r="IU211" i="63" a="1"/>
  <c r="IU211" i="63" s="1"/>
  <c r="RJ166" i="63" a="1"/>
  <c r="RJ166" i="63" s="1"/>
  <c r="IM82" i="63" a="1"/>
  <c r="JT82" i="63" a="1"/>
  <c r="JT84" i="63" s="1"/>
  <c r="AB82" i="63" a="1"/>
  <c r="AB82" i="63" s="1"/>
  <c r="IF82" i="63" a="1"/>
  <c r="JF256" i="63" a="1"/>
  <c r="JF258" i="63" s="1"/>
  <c r="JF263" i="63" s="1"/>
  <c r="JF172" i="21" s="1"/>
  <c r="CE82" i="63" a="1"/>
  <c r="CE83" i="63" s="1"/>
  <c r="CE88" i="63" s="1"/>
  <c r="AE211" i="63" a="1"/>
  <c r="GR211" i="63" a="1"/>
  <c r="GR212" i="63" s="1"/>
  <c r="GR217" i="63" s="1"/>
  <c r="MD82" i="63" a="1"/>
  <c r="MD83" i="63" s="1"/>
  <c r="MD88" i="63" s="1"/>
  <c r="MX256" i="63" a="1"/>
  <c r="MX257" i="63" s="1"/>
  <c r="MX262" i="63" s="1"/>
  <c r="HX122" i="63" a="1"/>
  <c r="HX124" i="63" s="1"/>
  <c r="HX129" i="63" s="1"/>
  <c r="FM211" i="63" a="1"/>
  <c r="FM212" i="63" s="1"/>
  <c r="FM217" i="63" s="1"/>
  <c r="DL256" i="63" a="1"/>
  <c r="HJ256" i="63" a="1"/>
  <c r="AN256" i="63" a="1"/>
  <c r="PS122" i="63" a="1"/>
  <c r="PS123" i="63" s="1"/>
  <c r="PS128" i="63" s="1"/>
  <c r="RS82" i="63" a="1"/>
  <c r="RS83" i="63" s="1"/>
  <c r="RS88" i="63" s="1"/>
  <c r="GQ122" i="63" a="1"/>
  <c r="ND166" i="63" a="1"/>
  <c r="ND166" i="63" s="1"/>
  <c r="PY211" i="63" a="1"/>
  <c r="FP122" i="63" a="1"/>
  <c r="SA211" i="63" a="1"/>
  <c r="SA211" i="63" s="1"/>
  <c r="GJ211" i="63" a="1"/>
  <c r="JT122" i="63" a="1"/>
  <c r="JT123" i="63" s="1"/>
  <c r="JT128" i="63" s="1"/>
  <c r="IB256" i="63" a="1"/>
  <c r="JF166" i="63" a="1"/>
  <c r="JF168" i="63" s="1"/>
  <c r="JF173" i="63" s="1"/>
  <c r="LE256" i="63" a="1"/>
  <c r="LE256" i="63" s="1"/>
  <c r="BG211" i="63" a="1"/>
  <c r="JK82" i="63" a="1"/>
  <c r="JS211" i="63" a="1"/>
  <c r="JS212" i="63" s="1"/>
  <c r="JS217" i="63" s="1"/>
  <c r="PB211" i="63" a="1"/>
  <c r="BG256" i="63" a="1"/>
  <c r="BG257" i="63" s="1"/>
  <c r="BG262" i="63" s="1"/>
  <c r="EV166" i="63" a="1"/>
  <c r="EV167" i="63" s="1"/>
  <c r="EV172" i="63" s="1"/>
  <c r="RH211" i="63" a="1"/>
  <c r="BW166" i="63" a="1"/>
  <c r="BW166" i="63" s="1"/>
  <c r="DF211" i="63" a="1"/>
  <c r="AW211" i="63" a="1"/>
  <c r="X122" i="63" a="1"/>
  <c r="NP166" i="63" a="1"/>
  <c r="MB166" i="63" a="1"/>
  <c r="MB168" i="63" s="1"/>
  <c r="MB173" i="63" s="1"/>
  <c r="LI122" i="63" a="1"/>
  <c r="LI122" i="63" s="1"/>
  <c r="CJ166" i="63" a="1"/>
  <c r="GZ82" i="63" a="1"/>
  <c r="GZ83" i="63" s="1"/>
  <c r="GZ88" i="63" s="1"/>
  <c r="KN122" i="63" a="1"/>
  <c r="KO122" i="63" a="1"/>
  <c r="RI166" i="63" a="1"/>
  <c r="RI168" i="63" s="1"/>
  <c r="RI173" i="63" s="1"/>
  <c r="CH211" i="63" a="1"/>
  <c r="ET166" i="63" a="1"/>
  <c r="ET168" i="63" s="1"/>
  <c r="ET173" i="63" s="1"/>
  <c r="IC211" i="63" a="1"/>
  <c r="BV122" i="63" a="1"/>
  <c r="BV123" i="63" s="1"/>
  <c r="BV128" i="63" s="1"/>
  <c r="PS166" i="63" a="1"/>
  <c r="PS166" i="63" s="1"/>
  <c r="PU211" i="63" a="1"/>
  <c r="PU212" i="63" s="1"/>
  <c r="PU217" i="63" s="1"/>
  <c r="JN256" i="63" a="1"/>
  <c r="JN256" i="63" s="1"/>
  <c r="QI82" i="63" a="1"/>
  <c r="FI122" i="63" a="1"/>
  <c r="SC256" i="63" a="1"/>
  <c r="V211" i="63" a="1"/>
  <c r="KR122" i="63" a="1"/>
  <c r="IH166" i="63" a="1"/>
  <c r="IH167" i="63" s="1"/>
  <c r="IH172" i="63" s="1"/>
  <c r="MY211" i="63" a="1"/>
  <c r="MY211" i="63" s="1"/>
  <c r="JR122" i="63" a="1"/>
  <c r="JR124" i="63" s="1"/>
  <c r="JR129" i="63" s="1"/>
  <c r="NG122" i="63" a="1"/>
  <c r="DT166" i="63" a="1"/>
  <c r="GX166" i="63" a="1"/>
  <c r="GX166" i="63" s="1"/>
  <c r="IE166" i="63" a="1"/>
  <c r="KG256" i="63" a="1"/>
  <c r="KG258" i="63" s="1"/>
  <c r="KG263" i="63" s="1"/>
  <c r="KG172" i="21" s="1"/>
  <c r="FH82" i="63" a="1"/>
  <c r="FH84" i="63" s="1"/>
  <c r="BD211" i="63" a="1"/>
  <c r="BD213" i="63" s="1"/>
  <c r="BD218" i="63" s="1"/>
  <c r="KF256" i="63" a="1"/>
  <c r="IW122" i="63" a="1"/>
  <c r="IW123" i="63" s="1"/>
  <c r="IW128" i="63" s="1"/>
  <c r="RU166" i="63" a="1"/>
  <c r="JZ166" i="63" a="1"/>
  <c r="JZ168" i="63" s="1"/>
  <c r="JZ173" i="63" s="1"/>
  <c r="K166" i="63" a="1"/>
  <c r="K166" i="63" s="1"/>
  <c r="BK256" i="63" a="1"/>
  <c r="BK257" i="63" s="1"/>
  <c r="BK262" i="63" s="1"/>
  <c r="IW211" i="63" a="1"/>
  <c r="IW211" i="63" s="1"/>
  <c r="PT122" i="63" a="1"/>
  <c r="MK211" i="63" a="1"/>
  <c r="Q118" i="19"/>
  <c r="N122" i="63" a="1"/>
  <c r="CP256" i="63" a="1"/>
  <c r="CP258" i="63" s="1"/>
  <c r="CP263" i="63" s="1"/>
  <c r="CP172" i="21" s="1"/>
  <c r="SD82" i="63" a="1"/>
  <c r="SD82" i="63" s="1"/>
  <c r="IX122" i="63" a="1"/>
  <c r="IX123" i="63" s="1"/>
  <c r="IX128" i="63" s="1"/>
  <c r="CV122" i="63" a="1"/>
  <c r="CV123" i="63" s="1"/>
  <c r="CV128" i="63" s="1"/>
  <c r="HV256" i="63" a="1"/>
  <c r="HV256" i="63" s="1"/>
  <c r="AU122" i="63" a="1"/>
  <c r="KY211" i="63" a="1"/>
  <c r="CG256" i="63" a="1"/>
  <c r="CG258" i="63" s="1"/>
  <c r="CG263" i="63" s="1"/>
  <c r="CG172" i="21" s="1"/>
  <c r="RN256" i="63" a="1"/>
  <c r="RN257" i="63" s="1"/>
  <c r="RN262" i="63" s="1"/>
  <c r="RH166" i="63" a="1"/>
  <c r="QV122" i="63" a="1"/>
  <c r="CC211" i="63" a="1"/>
  <c r="CC213" i="63" s="1"/>
  <c r="CC218" i="63" s="1"/>
  <c r="FK122" i="63" a="1"/>
  <c r="MC122" i="63" a="1"/>
  <c r="X211" i="63" a="1"/>
  <c r="X211" i="63" s="1"/>
  <c r="RA211" i="63" a="1"/>
  <c r="RA213" i="63" s="1"/>
  <c r="RA218" i="63" s="1"/>
  <c r="IL256" i="63" a="1"/>
  <c r="IL258" i="63" s="1"/>
  <c r="IL263" i="63" s="1"/>
  <c r="IL172" i="21" s="1"/>
  <c r="RZ166" i="63" a="1"/>
  <c r="RZ167" i="63" s="1"/>
  <c r="RZ172" i="63" s="1"/>
  <c r="NM256" i="63" a="1"/>
  <c r="RI122" i="63" a="1"/>
  <c r="RI124" i="63" s="1"/>
  <c r="RI129" i="63" s="1"/>
  <c r="MC166" i="63" a="1"/>
  <c r="LK166" i="63" a="1"/>
  <c r="DX82" i="63" a="1"/>
  <c r="KF166" i="63" a="1"/>
  <c r="OG122" i="63" a="1"/>
  <c r="OG122" i="63" s="1"/>
  <c r="HF256" i="63" a="1"/>
  <c r="HF256" i="63" s="1"/>
  <c r="BR82" i="63" a="1"/>
  <c r="OM122" i="63" a="1"/>
  <c r="OM122" i="63" s="1"/>
  <c r="JH122" i="63" a="1"/>
  <c r="MP166" i="63" a="1"/>
  <c r="PU82" i="63" a="1"/>
  <c r="KV166" i="63" a="1"/>
  <c r="KV167" i="63" s="1"/>
  <c r="KV172" i="63" s="1"/>
  <c r="NK211" i="63" a="1"/>
  <c r="NK213" i="63" s="1"/>
  <c r="NK218" i="63" s="1"/>
  <c r="HB82" i="63" a="1"/>
  <c r="HB82" i="63" s="1"/>
  <c r="CN82" i="63" a="1"/>
  <c r="CN83" i="63" s="1"/>
  <c r="CN88" i="63" s="1"/>
  <c r="JW122" i="63" a="1"/>
  <c r="JW123" i="63" s="1"/>
  <c r="JW128" i="63" s="1"/>
  <c r="NV82" i="63" a="1"/>
  <c r="NV84" i="63" s="1"/>
  <c r="PH122" i="63" a="1"/>
  <c r="HW82" i="63" a="1"/>
  <c r="KU122" i="63" a="1"/>
  <c r="QU166" i="63" a="1"/>
  <c r="QU166" i="63" s="1"/>
  <c r="FN82" i="63" a="1"/>
  <c r="CL122" i="63" a="1"/>
  <c r="CL122" i="63" s="1"/>
  <c r="PQ166" i="63" a="1"/>
  <c r="PQ166" i="63" s="1"/>
  <c r="LF82" i="63" a="1"/>
  <c r="NF122" i="63" a="1"/>
  <c r="JE211" i="63" a="1"/>
  <c r="AR166" i="63" a="1"/>
  <c r="AR166" i="63" s="1"/>
  <c r="FY211" i="63" a="1"/>
  <c r="IQ211" i="63" a="1"/>
  <c r="JU211" i="63" a="1"/>
  <c r="JU211" i="63" s="1"/>
  <c r="IG82" i="63" a="1"/>
  <c r="IG84" i="63" s="1"/>
  <c r="MM82" i="63" a="1"/>
  <c r="AB166" i="63" a="1"/>
  <c r="HJ166" i="63" a="1"/>
  <c r="HJ167" i="63" s="1"/>
  <c r="HJ172" i="63" s="1"/>
  <c r="HZ256" i="63" a="1"/>
  <c r="GT82" i="63" a="1"/>
  <c r="E256" i="63" a="1"/>
  <c r="GH256" i="63" a="1"/>
  <c r="EW166" i="63" a="1"/>
  <c r="EW166" i="63" s="1"/>
  <c r="LX82" i="63" a="1"/>
  <c r="LX84" i="63" s="1"/>
  <c r="GH82" i="63" a="1"/>
  <c r="GH82" i="63" s="1"/>
  <c r="HC122" i="63" a="1"/>
  <c r="HC123" i="63" s="1"/>
  <c r="HC128" i="63" s="1"/>
  <c r="LA82" i="63" a="1"/>
  <c r="LA82" i="63" s="1"/>
  <c r="LX256" i="63" a="1"/>
  <c r="LX258" i="63" s="1"/>
  <c r="LX263" i="63" s="1"/>
  <c r="LX172" i="21" s="1"/>
  <c r="IW256" i="63" a="1"/>
  <c r="IW257" i="63" s="1"/>
  <c r="IW262" i="63" s="1"/>
  <c r="PR256" i="63" a="1"/>
  <c r="AT256" i="63" a="1"/>
  <c r="AT256" i="63" s="1"/>
  <c r="AP82" i="63" a="1"/>
  <c r="AP83" i="63" s="1"/>
  <c r="AP88" i="63" s="1"/>
  <c r="JW166" i="63" a="1"/>
  <c r="BN122" i="63" a="1"/>
  <c r="OK211" i="63" a="1"/>
  <c r="JX82" i="63" a="1"/>
  <c r="JX82" i="63" s="1"/>
  <c r="DV256" i="63" a="1"/>
  <c r="DV258" i="63" s="1"/>
  <c r="DV263" i="63" s="1"/>
  <c r="DV172" i="21" s="1"/>
  <c r="KR82" i="63" a="1"/>
  <c r="KR82" i="63" s="1"/>
  <c r="KZ82" i="63" a="1"/>
  <c r="KZ84" i="63" s="1"/>
  <c r="JD82" i="63" a="1"/>
  <c r="OJ211" i="63" a="1"/>
  <c r="PQ256" i="63" a="1"/>
  <c r="PQ258" i="63" s="1"/>
  <c r="PQ263" i="63" s="1"/>
  <c r="PQ172" i="21" s="1"/>
  <c r="GZ211" i="63" a="1"/>
  <c r="GZ213" i="63" s="1"/>
  <c r="GZ218" i="63" s="1"/>
  <c r="ED122" i="63" a="1"/>
  <c r="ED124" i="63" s="1"/>
  <c r="ED129" i="63" s="1"/>
  <c r="EE166" i="63" a="1"/>
  <c r="EE168" i="63" s="1"/>
  <c r="EE173" i="63" s="1"/>
  <c r="PZ211" i="63" a="1"/>
  <c r="RO256" i="63" a="1"/>
  <c r="RO258" i="63" s="1"/>
  <c r="RO263" i="63" s="1"/>
  <c r="RO172" i="21" s="1"/>
  <c r="OL166" i="63" a="1"/>
  <c r="OL167" i="63" s="1"/>
  <c r="OL172" i="63" s="1"/>
  <c r="QN166" i="63" a="1"/>
  <c r="QN166" i="63" s="1"/>
  <c r="AE166" i="63" a="1"/>
  <c r="AE167" i="63" s="1"/>
  <c r="AE172" i="63" s="1"/>
  <c r="EQ122" i="63" a="1"/>
  <c r="LL122" i="63" a="1"/>
  <c r="LL123" i="63" s="1"/>
  <c r="LL128" i="63" s="1"/>
  <c r="HD122" i="63" a="1"/>
  <c r="QB211" i="63" a="1"/>
  <c r="R82" i="63" a="1"/>
  <c r="R83" i="63" s="1"/>
  <c r="R88" i="63" s="1"/>
  <c r="KV211" i="63" a="1"/>
  <c r="KV213" i="63" s="1"/>
  <c r="KV218" i="63" s="1"/>
  <c r="PA122" i="63" a="1"/>
  <c r="GH122" i="63" a="1"/>
  <c r="GH122" i="63" s="1"/>
  <c r="HK82" i="63" a="1"/>
  <c r="JT211" i="63" a="1"/>
  <c r="DQ256" i="63" a="1"/>
  <c r="NS82" i="63" a="1"/>
  <c r="FX166" i="63" a="1"/>
  <c r="FX168" i="63" s="1"/>
  <c r="FX173" i="63" s="1"/>
  <c r="AA211" i="63" a="1"/>
  <c r="AA211" i="63" s="1"/>
  <c r="HV211" i="63" a="1"/>
  <c r="IH256" i="63" a="1"/>
  <c r="AI256" i="63" a="1"/>
  <c r="CG166" i="63" a="1"/>
  <c r="CG167" i="63" s="1"/>
  <c r="CG172" i="63" s="1"/>
  <c r="RO122" i="63" a="1"/>
  <c r="RO124" i="63" s="1"/>
  <c r="RO129" i="63" s="1"/>
  <c r="BL122" i="63" a="1"/>
  <c r="MT166" i="63" a="1"/>
  <c r="MT166" i="63" s="1"/>
  <c r="PR122" i="63" a="1"/>
  <c r="PR124" i="63" s="1"/>
  <c r="PR129" i="63" s="1"/>
  <c r="PW166" i="63" a="1"/>
  <c r="OQ256" i="63" a="1"/>
  <c r="OQ258" i="63" s="1"/>
  <c r="OQ263" i="63" s="1"/>
  <c r="OQ172" i="21" s="1"/>
  <c r="AF82" i="63" a="1"/>
  <c r="P256" i="63" a="1"/>
  <c r="P257" i="63" s="1"/>
  <c r="P262" i="63" s="1"/>
  <c r="QL122" i="63" a="1"/>
  <c r="QL122" i="63" s="1"/>
  <c r="HC166" i="63" a="1"/>
  <c r="HC166" i="63" s="1"/>
  <c r="FJ211" i="63" a="1"/>
  <c r="FJ211" i="63" s="1"/>
  <c r="MZ122" i="63" a="1"/>
  <c r="M122" i="63" a="1"/>
  <c r="GM166" i="63" a="1"/>
  <c r="RH82" i="63" a="1"/>
  <c r="BL82" i="63" a="1"/>
  <c r="ON211" i="63" a="1"/>
  <c r="ON212" i="63" s="1"/>
  <c r="ON217" i="63" s="1"/>
  <c r="GV122" i="63" a="1"/>
  <c r="GV123" i="63" s="1"/>
  <c r="GV128" i="63" s="1"/>
  <c r="LU211" i="63" a="1"/>
  <c r="LU212" i="63" s="1"/>
  <c r="LU217" i="63" s="1"/>
  <c r="I166" i="63" a="1"/>
  <c r="I167" i="63" s="1"/>
  <c r="I172" i="63" s="1"/>
  <c r="OR256" i="63" a="1"/>
  <c r="IN166" i="63" a="1"/>
  <c r="GV256" i="63" a="1"/>
  <c r="FM122" i="63" a="1"/>
  <c r="FM124" i="63" s="1"/>
  <c r="FM129" i="63" s="1"/>
  <c r="DU166" i="63" a="1"/>
  <c r="DU168" i="63" s="1"/>
  <c r="DU173" i="63" s="1"/>
  <c r="GE122" i="63" a="1"/>
  <c r="LJ82" i="63" a="1"/>
  <c r="LJ83" i="63" s="1"/>
  <c r="LJ88" i="63" s="1"/>
  <c r="RP122" i="63" a="1"/>
  <c r="QV166" i="63" a="1"/>
  <c r="CB166" i="63" a="1"/>
  <c r="CB168" i="63" s="1"/>
  <c r="CB173" i="63" s="1"/>
  <c r="GN166" i="63" a="1"/>
  <c r="KD166" i="63" a="1"/>
  <c r="KD168" i="63" s="1"/>
  <c r="KD173" i="63" s="1"/>
  <c r="NJ256" i="63" a="1"/>
  <c r="QL82" i="63" a="1"/>
  <c r="QL84" i="63" s="1"/>
  <c r="JO211" i="63" a="1"/>
  <c r="JO211" i="63" s="1"/>
  <c r="EF122" i="63" a="1"/>
  <c r="GE166" i="63" a="1"/>
  <c r="CO166" i="63" a="1"/>
  <c r="CO166" i="63" s="1"/>
  <c r="QA166" i="63" a="1"/>
  <c r="KB256" i="63" a="1"/>
  <c r="EZ256" i="63" a="1"/>
  <c r="EZ258" i="63" s="1"/>
  <c r="EZ263" i="63" s="1"/>
  <c r="EZ172" i="21" s="1"/>
  <c r="MG211" i="63" a="1"/>
  <c r="FA256" i="63" a="1"/>
  <c r="FA256" i="63" s="1"/>
  <c r="AY211" i="63" a="1"/>
  <c r="AY211" i="63" s="1"/>
  <c r="DF256" i="63" a="1"/>
  <c r="DF257" i="63" s="1"/>
  <c r="DF262" i="63" s="1"/>
  <c r="OS211" i="63" a="1"/>
  <c r="OS211" i="63" s="1"/>
  <c r="NM166" i="63" a="1"/>
  <c r="IK166" i="63" a="1"/>
  <c r="IK168" i="63" s="1"/>
  <c r="IK173" i="63" s="1"/>
  <c r="IQ166" i="63" a="1"/>
  <c r="IQ167" i="63" s="1"/>
  <c r="IQ172" i="63" s="1"/>
  <c r="AM82" i="63" a="1"/>
  <c r="AM84" i="63" s="1"/>
  <c r="HZ211" i="63" a="1"/>
  <c r="HZ211" i="63" s="1"/>
  <c r="AT82" i="63" a="1"/>
  <c r="AT82" i="63" s="1"/>
  <c r="KA211" i="63" a="1"/>
  <c r="AH256" i="63" a="1"/>
  <c r="PS82" i="63" a="1"/>
  <c r="QW211" i="63" a="1"/>
  <c r="QW211" i="63" s="1"/>
  <c r="AJ211" i="63" a="1"/>
  <c r="AJ213" i="63" s="1"/>
  <c r="AJ218" i="63" s="1"/>
  <c r="KA122" i="63" a="1"/>
  <c r="KA123" i="63" s="1"/>
  <c r="KA128" i="63" s="1"/>
  <c r="LD166" i="63" a="1"/>
  <c r="LD168" i="63" s="1"/>
  <c r="LD173" i="63" s="1"/>
  <c r="SC211" i="63" a="1"/>
  <c r="SC213" i="63" s="1"/>
  <c r="SC218" i="63" s="1"/>
  <c r="AJ11" i="63"/>
  <c r="AC17" i="63" s="1" a="1"/>
  <c r="BB82" i="63" a="1"/>
  <c r="BB83" i="63" s="1"/>
  <c r="BB88" i="63" s="1"/>
  <c r="EZ122" i="63" a="1"/>
  <c r="EZ124" i="63" s="1"/>
  <c r="EZ129" i="63" s="1"/>
  <c r="CN211" i="63" a="1"/>
  <c r="QQ82" i="63" a="1"/>
  <c r="QQ83" i="63" s="1"/>
  <c r="QQ88" i="63" s="1"/>
  <c r="EH122" i="63" a="1"/>
  <c r="MK82" i="63" a="1"/>
  <c r="NN256" i="63" a="1"/>
  <c r="KZ166" i="63" a="1"/>
  <c r="KZ166" i="63" s="1"/>
  <c r="J211" i="63" a="1"/>
  <c r="J211" i="63" s="1"/>
  <c r="IA211" i="63" a="1"/>
  <c r="IA211" i="63" s="1"/>
  <c r="DB211" i="63" a="1"/>
  <c r="OT256" i="63" a="1"/>
  <c r="QW82" i="63" a="1"/>
  <c r="QW83" i="63" s="1"/>
  <c r="QW88" i="63" s="1"/>
  <c r="NO122" i="63" a="1"/>
  <c r="NO123" i="63" s="1"/>
  <c r="NO128" i="63" s="1"/>
  <c r="QK166" i="63" a="1"/>
  <c r="IP256" i="63" a="1"/>
  <c r="ET211" i="63" a="1"/>
  <c r="CC256" i="63" a="1"/>
  <c r="PV122" i="63" a="1"/>
  <c r="S211" i="63" a="1"/>
  <c r="S212" i="63" s="1"/>
  <c r="S217" i="63" s="1"/>
  <c r="CK122" i="63" a="1"/>
  <c r="O122" i="63" a="1"/>
  <c r="O124" i="63" s="1"/>
  <c r="O129" i="63" s="1"/>
  <c r="EX211" i="63" a="1"/>
  <c r="MW211" i="63" a="1"/>
  <c r="AR211" i="63" a="1"/>
  <c r="AR213" i="63" s="1"/>
  <c r="AR218" i="63" s="1"/>
  <c r="GO82" i="63" a="1"/>
  <c r="C166" i="63" a="1"/>
  <c r="C166" i="63" s="1"/>
  <c r="AG82" i="63" a="1"/>
  <c r="AG82" i="63" s="1"/>
  <c r="QP122" i="63" a="1"/>
  <c r="QP122" i="63" s="1"/>
  <c r="IF211" i="63" a="1"/>
  <c r="IF213" i="63" s="1"/>
  <c r="IF218" i="63" s="1"/>
  <c r="HR122" i="63" a="1"/>
  <c r="RC122" i="63" a="1"/>
  <c r="RC124" i="63" s="1"/>
  <c r="RC129" i="63" s="1"/>
  <c r="AL166" i="63" a="1"/>
  <c r="AL168" i="63" s="1"/>
  <c r="AL173" i="63" s="1"/>
  <c r="QT256" i="63" a="1"/>
  <c r="OO122" i="63" a="1"/>
  <c r="RB166" i="63" a="1"/>
  <c r="AN122" i="63" a="1"/>
  <c r="JC256" i="63" a="1"/>
  <c r="JC257" i="63" s="1"/>
  <c r="JC262" i="63" s="1"/>
  <c r="LQ122" i="63" a="1"/>
  <c r="PB256" i="63" a="1"/>
  <c r="RA122" i="63" a="1"/>
  <c r="FB122" i="63" a="1"/>
  <c r="CY122" i="63" a="1"/>
  <c r="RM166" i="63" a="1"/>
  <c r="DV122" i="63" a="1"/>
  <c r="DV123" i="63" s="1"/>
  <c r="DV128" i="63" s="1"/>
  <c r="LN256" i="63" a="1"/>
  <c r="LN258" i="63" s="1"/>
  <c r="LN263" i="63" s="1"/>
  <c r="LN172" i="21" s="1"/>
  <c r="MN256" i="63" a="1"/>
  <c r="QI166" i="63" a="1"/>
  <c r="BE211" i="63" a="1"/>
  <c r="CT256" i="63" a="1"/>
  <c r="RR256" i="63" a="1"/>
  <c r="RR258" i="63" s="1"/>
  <c r="RR263" i="63" s="1"/>
  <c r="RR172" i="21" s="1"/>
  <c r="LQ82" i="63" a="1"/>
  <c r="CZ166" i="63" a="1"/>
  <c r="NL122" i="63" a="1"/>
  <c r="NJ82" i="63" a="1"/>
  <c r="HT122" i="63" a="1"/>
  <c r="HT124" i="63" s="1"/>
  <c r="HT129" i="63" s="1"/>
  <c r="IX256" i="63" a="1"/>
  <c r="MG256" i="63" a="1"/>
  <c r="BQ256" i="63" a="1"/>
  <c r="EA166" i="63" a="1"/>
  <c r="RA256" i="63" a="1"/>
  <c r="QK211" i="63" a="1"/>
  <c r="PA82" i="63" a="1"/>
  <c r="II82" i="63" a="1"/>
  <c r="II83" i="63" s="1"/>
  <c r="II88" i="63" s="1"/>
  <c r="LM211" i="63" a="1"/>
  <c r="IV82" i="63" a="1"/>
  <c r="CK256" i="63" a="1"/>
  <c r="PJ256" i="63" a="1"/>
  <c r="HB166" i="63" a="1"/>
  <c r="HB168" i="63" s="1"/>
  <c r="HB173" i="63" s="1"/>
  <c r="SE211" i="63" a="1"/>
  <c r="GO256" i="63" a="1"/>
  <c r="CO256" i="63" a="1"/>
  <c r="RL256" i="63" a="1"/>
  <c r="RL256" i="63" s="1"/>
  <c r="MH82" i="63" a="1"/>
  <c r="QT82" i="63" a="1"/>
  <c r="AM166" i="63" a="1"/>
  <c r="RX166" i="63" a="1"/>
  <c r="T122" i="63" a="1"/>
  <c r="D211" i="63" a="1"/>
  <c r="BA82" i="63" a="1"/>
  <c r="GI166" i="63" a="1"/>
  <c r="MR211" i="63" a="1"/>
  <c r="OE256" i="63" a="1"/>
  <c r="OE258" i="63" s="1"/>
  <c r="OE263" i="63" s="1"/>
  <c r="OE172" i="21" s="1"/>
  <c r="BI166" i="63" a="1"/>
  <c r="BI168" i="63" s="1"/>
  <c r="BI173" i="63" s="1"/>
  <c r="MJ122" i="63" a="1"/>
  <c r="CG82" i="63" a="1"/>
  <c r="PT82" i="63" a="1"/>
  <c r="KW166" i="63" a="1"/>
  <c r="NN82" i="63" a="1"/>
  <c r="EY82" i="63" a="1"/>
  <c r="EY83" i="63" s="1"/>
  <c r="EY88" i="63" s="1"/>
  <c r="HD82" i="63" a="1"/>
  <c r="MI256" i="63" a="1"/>
  <c r="EJ82" i="63" a="1"/>
  <c r="RZ122" i="63" a="1"/>
  <c r="JP122" i="63" a="1"/>
  <c r="JP122" i="63" s="1"/>
  <c r="QZ122" i="63" a="1"/>
  <c r="QZ122" i="63" s="1"/>
  <c r="KO82" i="63" a="1"/>
  <c r="KR166" i="63" a="1"/>
  <c r="JF122" i="63" a="1"/>
  <c r="AQ256" i="63" a="1"/>
  <c r="C211" i="63" a="1"/>
  <c r="C213" i="63" s="1"/>
  <c r="C218" i="63" s="1"/>
  <c r="AC166" i="63" a="1"/>
  <c r="AC167" i="63" s="1"/>
  <c r="AC172" i="63" s="1"/>
  <c r="NV211" i="63" a="1"/>
  <c r="KY122" i="63" a="1"/>
  <c r="OM166" i="63" a="1"/>
  <c r="JD166" i="63" a="1"/>
  <c r="JD166" i="63" s="1"/>
  <c r="OH256" i="63" a="1"/>
  <c r="QR166" i="63" a="1"/>
  <c r="CH122" i="63" a="1"/>
  <c r="QF166" i="63" a="1"/>
  <c r="KP122" i="63" a="1"/>
  <c r="KP123" i="63" s="1"/>
  <c r="KP128" i="63" s="1"/>
  <c r="Y82" i="63" a="1"/>
  <c r="Y83" i="63" s="1"/>
  <c r="Y88" i="63" s="1"/>
  <c r="OA211" i="63" a="1"/>
  <c r="OA211" i="63" s="1"/>
  <c r="LE122" i="63" a="1"/>
  <c r="LE123" i="63" s="1"/>
  <c r="LE128" i="63" s="1"/>
  <c r="DE122" i="63" a="1"/>
  <c r="LK211" i="63" a="1"/>
  <c r="DN82" i="63" a="1"/>
  <c r="J166" i="63" a="1"/>
  <c r="FA82" i="63" a="1"/>
  <c r="LH166" i="63" a="1"/>
  <c r="FC211" i="63" a="1"/>
  <c r="FC211" i="63" s="1"/>
  <c r="DT122" i="63" a="1"/>
  <c r="DT123" i="63" s="1"/>
  <c r="DT128" i="63" s="1"/>
  <c r="BX211" i="63" a="1"/>
  <c r="BX212" i="63" s="1"/>
  <c r="BX217" i="63" s="1"/>
  <c r="ER256" i="63" a="1"/>
  <c r="OQ82" i="63" a="1"/>
  <c r="DD122" i="63" a="1"/>
  <c r="DD123" i="63" s="1"/>
  <c r="DD128" i="63" s="1"/>
  <c r="BL256" i="63" a="1"/>
  <c r="FZ82" i="63" a="1"/>
  <c r="IL211" i="63" a="1"/>
  <c r="N211" i="63" a="1"/>
  <c r="N213" i="63" s="1"/>
  <c r="N218" i="63" s="1"/>
  <c r="CW82" i="63" a="1"/>
  <c r="CK166" i="63" a="1"/>
  <c r="CK166" i="63" s="1"/>
  <c r="DY256" i="63" a="1"/>
  <c r="HL82" i="63" a="1"/>
  <c r="HL84" i="63" s="1"/>
  <c r="HS166" i="63" a="1"/>
  <c r="HS167" i="63" s="1"/>
  <c r="HS172" i="63" s="1"/>
  <c r="II166" i="63" a="1"/>
  <c r="JP166" i="63" a="1"/>
  <c r="JQ211" i="63" a="1"/>
  <c r="RP211" i="63" a="1"/>
  <c r="KE82" i="63" a="1"/>
  <c r="BX256" i="63" a="1"/>
  <c r="FD256" i="63" a="1"/>
  <c r="NI211" i="63" a="1"/>
  <c r="AS256" i="63" a="1"/>
  <c r="HF122" i="63" a="1"/>
  <c r="HF122" i="63" s="1"/>
  <c r="FK82" i="63" a="1"/>
  <c r="JB211" i="63" a="1"/>
  <c r="BD82" i="63" a="1"/>
  <c r="NC82" i="63" a="1"/>
  <c r="NC83" i="63" s="1"/>
  <c r="NC88" i="63" s="1"/>
  <c r="FH166" i="63" a="1"/>
  <c r="FH168" i="63" s="1"/>
  <c r="FH173" i="63" s="1"/>
  <c r="NK122" i="63" a="1"/>
  <c r="CS256" i="63" a="1"/>
  <c r="CT122" i="63" a="1"/>
  <c r="CT123" i="63" s="1"/>
  <c r="CT128" i="63" s="1"/>
  <c r="AL82" i="63" a="1"/>
  <c r="AL83" i="63" s="1"/>
  <c r="AL88" i="63" s="1"/>
  <c r="BY82" i="63" a="1"/>
  <c r="BY84" i="63" s="1"/>
  <c r="JO256" i="63" a="1"/>
  <c r="JO258" i="63" s="1"/>
  <c r="JO263" i="63" s="1"/>
  <c r="JO172" i="21" s="1"/>
  <c r="JL166" i="63" a="1"/>
  <c r="LR122" i="63" a="1"/>
  <c r="JM166" i="63" a="1"/>
  <c r="JM166" i="63" s="1"/>
  <c r="JF211" i="63" a="1"/>
  <c r="JF213" i="63" s="1"/>
  <c r="JF218" i="63" s="1"/>
  <c r="FQ122" i="63" a="1"/>
  <c r="GF82" i="63" a="1"/>
  <c r="QT122" i="63" a="1"/>
  <c r="FC166" i="63" a="1"/>
  <c r="FC167" i="63" s="1"/>
  <c r="FC172" i="63" s="1"/>
  <c r="NU82" i="63" a="1"/>
  <c r="AX211" i="63" a="1"/>
  <c r="HF211" i="63" a="1"/>
  <c r="EB211" i="63" a="1"/>
  <c r="EB213" i="63" s="1"/>
  <c r="EB218" i="63" s="1"/>
  <c r="EK122" i="63" a="1"/>
  <c r="EK124" i="63" s="1"/>
  <c r="EK129" i="63" s="1"/>
  <c r="RV211" i="63" a="1"/>
  <c r="RV213" i="63" s="1"/>
  <c r="RV218" i="63" s="1"/>
  <c r="JQ82" i="63" a="1"/>
  <c r="JQ84" i="63" s="1"/>
  <c r="GM82" i="63" a="1"/>
  <c r="MS122" i="63" a="1"/>
  <c r="HL122" i="63" a="1"/>
  <c r="HT82" i="63" a="1"/>
  <c r="CT82" i="63" a="1"/>
  <c r="CT83" i="63" s="1"/>
  <c r="CT88" i="63" s="1"/>
  <c r="GR82" i="63" a="1"/>
  <c r="AL122" i="63" a="1"/>
  <c r="AL122" i="63" s="1"/>
  <c r="OS122" i="63" a="1"/>
  <c r="JO82" i="63" a="1"/>
  <c r="JO82" i="63" s="1"/>
  <c r="DA82" i="63" a="1"/>
  <c r="OX256" i="63" a="1"/>
  <c r="OX256" i="63" s="1"/>
  <c r="GB211" i="63" a="1"/>
  <c r="QN256" i="63" a="1"/>
  <c r="QN257" i="63" s="1"/>
  <c r="QN262" i="63" s="1"/>
  <c r="PA256" i="63" a="1"/>
  <c r="L256" i="63" a="1"/>
  <c r="JA122" i="63" a="1"/>
  <c r="GB166" i="63" a="1"/>
  <c r="QS82" i="63" a="1"/>
  <c r="MF166" i="63" a="1"/>
  <c r="FN166" i="63" a="1"/>
  <c r="PO82" i="63" a="1"/>
  <c r="PO83" i="63" s="1"/>
  <c r="PO88" i="63" s="1"/>
  <c r="DB82" i="63" a="1"/>
  <c r="MI82" i="63" a="1"/>
  <c r="MI82" i="63" s="1"/>
  <c r="FV166" i="63" a="1"/>
  <c r="AA122" i="63" a="1"/>
  <c r="KK82" i="63" a="1"/>
  <c r="BC82" i="63" a="1"/>
  <c r="BC84" i="63" s="1"/>
  <c r="GU122" i="63" a="1"/>
  <c r="ID122" i="63" a="1"/>
  <c r="MK166" i="63" a="1"/>
  <c r="FS211" i="63" a="1"/>
  <c r="DU256" i="63" a="1"/>
  <c r="BP122" i="63" a="1"/>
  <c r="F211" i="63" a="1"/>
  <c r="OB166" i="63" a="1"/>
  <c r="OB167" i="63" s="1"/>
  <c r="OB172" i="63" s="1"/>
  <c r="RF82" i="63" a="1"/>
  <c r="BQ122" i="63" a="1"/>
  <c r="DK122" i="63" a="1"/>
  <c r="BV82" i="63" a="1"/>
  <c r="BV83" i="63" s="1"/>
  <c r="BV88" i="63" s="1"/>
  <c r="PD166" i="63" a="1"/>
  <c r="FK211" i="63" a="1"/>
  <c r="FK213" i="63" s="1"/>
  <c r="FK218" i="63" s="1"/>
  <c r="OH211" i="63" a="1"/>
  <c r="FI166" i="63" a="1"/>
  <c r="FI168" i="63" s="1"/>
  <c r="FI173" i="63" s="1"/>
  <c r="IM122" i="63" a="1"/>
  <c r="RG256" i="63" a="1"/>
  <c r="RG257" i="63" s="1"/>
  <c r="RG262" i="63" s="1"/>
  <c r="HP82" i="63" a="1"/>
  <c r="SA256" i="63" a="1"/>
  <c r="SA257" i="63" s="1"/>
  <c r="SA262" i="63" s="1"/>
  <c r="DG166" i="63" a="1"/>
  <c r="KU256" i="63" a="1"/>
  <c r="PE256" i="63" a="1"/>
  <c r="JC82" i="63" a="1"/>
  <c r="EW82" i="63" a="1"/>
  <c r="PC122" i="63" a="1"/>
  <c r="EI82" i="63" a="1"/>
  <c r="EI84" i="63" s="1"/>
  <c r="KH256" i="63" a="1"/>
  <c r="V122" i="63" a="1"/>
  <c r="RG122" i="63" a="1"/>
  <c r="DC82" i="63" a="1"/>
  <c r="FU256" i="63" a="1"/>
  <c r="FU256" i="63" s="1"/>
  <c r="DH82" i="63" a="1"/>
  <c r="RC211" i="63" a="1"/>
  <c r="ER166" i="63" a="1"/>
  <c r="CA211" i="63" a="1"/>
  <c r="OZ166" i="63" a="1"/>
  <c r="OZ166" i="63" s="1"/>
  <c r="OQ166" i="63" a="1"/>
  <c r="LZ256" i="63" a="1"/>
  <c r="OU166" i="63" a="1"/>
  <c r="OU167" i="63" s="1"/>
  <c r="OU172" i="63" s="1"/>
  <c r="NK256" i="63" a="1"/>
  <c r="OP122" i="63" a="1"/>
  <c r="OO82" i="63" a="1"/>
  <c r="OO84" i="63" s="1"/>
  <c r="EP211" i="63" a="1"/>
  <c r="EP212" i="63" s="1"/>
  <c r="EP217" i="63" s="1"/>
  <c r="FJ122" i="63" a="1"/>
  <c r="FJ124" i="63" s="1"/>
  <c r="FJ129" i="63" s="1"/>
  <c r="LC122" i="63" a="1"/>
  <c r="MI211" i="63" a="1"/>
  <c r="MS211" i="63" a="1"/>
  <c r="MS211" i="63" s="1"/>
  <c r="NZ211" i="63" a="1"/>
  <c r="BC211" i="63" a="1"/>
  <c r="BC213" i="63" s="1"/>
  <c r="BC218" i="63" s="1"/>
  <c r="CF82" i="63" a="1"/>
  <c r="CF83" i="63" s="1"/>
  <c r="CF88" i="63" s="1"/>
  <c r="KI256" i="63" a="1"/>
  <c r="KI258" i="63" s="1"/>
  <c r="KI263" i="63" s="1"/>
  <c r="KI172" i="21" s="1"/>
  <c r="CL82" i="63" a="1"/>
  <c r="NT256" i="63" a="1"/>
  <c r="AC256" i="63" a="1"/>
  <c r="HT211" i="63" a="1"/>
  <c r="HT212" i="63" s="1"/>
  <c r="HT217" i="63" s="1"/>
  <c r="QG122" i="63" a="1"/>
  <c r="LV166" i="63" a="1"/>
  <c r="JD211" i="63" a="1"/>
  <c r="AK256" i="63" a="1"/>
  <c r="AK258" i="63" s="1"/>
  <c r="AK263" i="63" s="1"/>
  <c r="AK172" i="21" s="1"/>
  <c r="GD256" i="63" a="1"/>
  <c r="HR166" i="63" a="1"/>
  <c r="HR167" i="63" s="1"/>
  <c r="HR172" i="63" s="1"/>
  <c r="DW256" i="63" a="1"/>
  <c r="BC122" i="63" a="1"/>
  <c r="NV256" i="63" a="1"/>
  <c r="OE122" i="63" a="1"/>
  <c r="OE123" i="63" s="1"/>
  <c r="OE128" i="63" s="1"/>
  <c r="DE211" i="63" a="1"/>
  <c r="DE213" i="63" s="1"/>
  <c r="DE218" i="63" s="1"/>
  <c r="JH82" i="63" a="1"/>
  <c r="EH166" i="63" a="1"/>
  <c r="IS211" i="63" a="1"/>
  <c r="BX122" i="63" a="1"/>
  <c r="CC166" i="63" a="1"/>
  <c r="NC166" i="63" a="1"/>
  <c r="NC168" i="63" s="1"/>
  <c r="NC173" i="63" s="1"/>
  <c r="OK82" i="63" a="1"/>
  <c r="FT211" i="63" a="1"/>
  <c r="QS122" i="63" a="1"/>
  <c r="OV82" i="63" a="1"/>
  <c r="JZ82" i="63" a="1"/>
  <c r="JZ84" i="63" s="1"/>
  <c r="OT211" i="63" a="1"/>
  <c r="BF166" i="63" a="1"/>
  <c r="ID211" i="63" a="1"/>
  <c r="BA256" i="63" a="1"/>
  <c r="RS211" i="63" a="1"/>
  <c r="RS212" i="63" s="1"/>
  <c r="RS217" i="63" s="1"/>
  <c r="FF82" i="63" a="1"/>
  <c r="KF82" i="63" a="1"/>
  <c r="QK122" i="63" a="1"/>
  <c r="DP211" i="63" a="1"/>
  <c r="PV211" i="63" a="1"/>
  <c r="CV82" i="63" a="1"/>
  <c r="FE211" i="63" a="1"/>
  <c r="EZ82" i="63" a="1"/>
  <c r="KD211" i="63" a="1"/>
  <c r="NE82" i="63" a="1"/>
  <c r="QZ211" i="63" a="1"/>
  <c r="LK82" i="63" a="1"/>
  <c r="PX211" i="63" a="1"/>
  <c r="PX212" i="63" s="1"/>
  <c r="PX217" i="63" s="1"/>
  <c r="DX122" i="63" a="1"/>
  <c r="IM211" i="63" a="1"/>
  <c r="IM211" i="63" s="1"/>
  <c r="RD82" i="63" a="1"/>
  <c r="QO122" i="63" a="1"/>
  <c r="QU256" i="63" a="1"/>
  <c r="QU258" i="63" s="1"/>
  <c r="QU263" i="63" s="1"/>
  <c r="QU172" i="21" s="1"/>
  <c r="QV256" i="63" a="1"/>
  <c r="QV257" i="63" s="1"/>
  <c r="QV262" i="63" s="1"/>
  <c r="BU256" i="63" a="1"/>
  <c r="JK166" i="63" a="1"/>
  <c r="RN166" i="63" a="1"/>
  <c r="GR256" i="63" a="1"/>
  <c r="EY256" i="63" a="1"/>
  <c r="MG122" i="63" a="1"/>
  <c r="MG122" i="63" s="1"/>
  <c r="PD82" i="63" a="1"/>
  <c r="PD83" i="63" s="1"/>
  <c r="PD88" i="63" s="1"/>
  <c r="RF166" i="63" a="1"/>
  <c r="PU122" i="63" a="1"/>
  <c r="QJ211" i="63" a="1"/>
  <c r="QJ213" i="63" s="1"/>
  <c r="QJ218" i="63" s="1"/>
  <c r="JD256" i="63" a="1"/>
  <c r="DF82" i="63" a="1"/>
  <c r="DF84" i="63" s="1"/>
  <c r="OS256" i="63" a="1"/>
  <c r="OS256" i="63" s="1"/>
  <c r="U211" i="63" a="1"/>
  <c r="NE122" i="63" a="1"/>
  <c r="QD211" i="63" a="1"/>
  <c r="DZ82" i="63" a="1"/>
  <c r="NO166" i="63" a="1"/>
  <c r="JR211" i="63" a="1"/>
  <c r="GA211" i="63" a="1"/>
  <c r="ME211" i="63" a="1"/>
  <c r="ME211" i="63" s="1"/>
  <c r="HE211" i="63" a="1"/>
  <c r="LW256" i="63" a="1"/>
  <c r="MU256" i="63" a="1"/>
  <c r="LT211" i="63" a="1"/>
  <c r="AQ211" i="63" a="1"/>
  <c r="AQ213" i="63" s="1"/>
  <c r="AQ218" i="63" s="1"/>
  <c r="NB122" i="63" a="1"/>
  <c r="NM82" i="63" a="1"/>
  <c r="DU211" i="63" a="1"/>
  <c r="NO256" i="63" a="1"/>
  <c r="DO256" i="63" a="1"/>
  <c r="RO166" i="63" a="1"/>
  <c r="JJ211" i="63" a="1"/>
  <c r="FU166" i="63" a="1"/>
  <c r="FU167" i="63" s="1"/>
  <c r="FU172" i="63" s="1"/>
  <c r="LP166" i="63" a="1"/>
  <c r="PX166" i="63" a="1"/>
  <c r="RX211" i="63" a="1"/>
  <c r="RX212" i="63" s="1"/>
  <c r="RX217" i="63" s="1"/>
  <c r="MK122" i="63" a="1"/>
  <c r="OE211" i="63" a="1"/>
  <c r="ES82" i="63" a="1"/>
  <c r="OO166" i="63" a="1"/>
  <c r="PD122" i="63" a="1"/>
  <c r="CE211" i="63" a="1"/>
  <c r="DV166" i="63" a="1"/>
  <c r="DV168" i="63" s="1"/>
  <c r="DV173" i="63" s="1"/>
  <c r="DM256" i="63" a="1"/>
  <c r="NI122" i="63" a="1"/>
  <c r="EM211" i="63" a="1"/>
  <c r="CA82" i="63" a="1"/>
  <c r="HA82" i="63" a="1"/>
  <c r="HA83" i="63" s="1"/>
  <c r="HA88" i="63" s="1"/>
  <c r="MD211" i="63" a="1"/>
  <c r="SF256" i="63" a="1"/>
  <c r="MA166" i="63" a="1"/>
  <c r="QB122" i="63" a="1"/>
  <c r="QP166" i="63" a="1"/>
  <c r="DE82" i="63" a="1"/>
  <c r="CU82" i="63" a="1"/>
  <c r="PQ82" i="63" a="1"/>
  <c r="PQ82" i="63" s="1"/>
  <c r="AD256" i="63" a="1"/>
  <c r="AD257" i="63" s="1"/>
  <c r="AD262" i="63" s="1"/>
  <c r="NU256" i="63" a="1"/>
  <c r="NU256" i="63" s="1"/>
  <c r="RG82" i="63" a="1"/>
  <c r="QO166" i="63" a="1"/>
  <c r="QO166" i="63" s="1"/>
  <c r="NN122" i="63" a="1"/>
  <c r="BT256" i="63" a="1"/>
  <c r="ON166" i="63" a="1"/>
  <c r="AJ82" i="63" a="1"/>
  <c r="G256" i="63" a="1"/>
  <c r="G257" i="63" s="1"/>
  <c r="G262" i="63" s="1"/>
  <c r="LZ166" i="63" a="1"/>
  <c r="LB82" i="63" a="1"/>
  <c r="NG82" i="63" a="1"/>
  <c r="FB166" i="63" a="1"/>
  <c r="FB167" i="63" s="1"/>
  <c r="FB172" i="63" s="1"/>
  <c r="HM211" i="63" a="1"/>
  <c r="AZ82" i="63" a="1"/>
  <c r="RM256" i="63" a="1"/>
  <c r="SA122" i="63" a="1"/>
  <c r="FW82" i="63" a="1"/>
  <c r="FW83" i="63" s="1"/>
  <c r="FW88" i="63" s="1"/>
  <c r="EF256" i="63" a="1"/>
  <c r="SA166" i="63" a="1"/>
  <c r="SA168" i="63" s="1"/>
  <c r="SA173" i="63" s="1"/>
  <c r="CC82" i="63" a="1"/>
  <c r="BP166" i="63" a="1"/>
  <c r="BQ166" i="63" a="1"/>
  <c r="BL211" i="63" a="1"/>
  <c r="GQ256" i="63" a="1"/>
  <c r="GQ256" i="63" s="1"/>
  <c r="PI256" i="63" a="1"/>
  <c r="IU122" i="63" a="1"/>
  <c r="W211" i="63" a="1"/>
  <c r="W213" i="63" s="1"/>
  <c r="W218" i="63" s="1"/>
  <c r="Q256" i="63" a="1"/>
  <c r="PT211" i="63" a="1"/>
  <c r="GE256" i="63" a="1"/>
  <c r="QQ256" i="63" a="1"/>
  <c r="NG211" i="63" a="1"/>
  <c r="NG212" i="63" s="1"/>
  <c r="NG217" i="63" s="1"/>
  <c r="DI166" i="63" a="1"/>
  <c r="IC256" i="63" a="1"/>
  <c r="EI122" i="63" a="1"/>
  <c r="NF211" i="63" a="1"/>
  <c r="LP122" i="63" a="1"/>
  <c r="LC211" i="63" a="1"/>
  <c r="LC211" i="63" s="1"/>
  <c r="RO211" i="63" a="1"/>
  <c r="AR122" i="63" a="1"/>
  <c r="AR123" i="63" s="1"/>
  <c r="AR128" i="63" s="1"/>
  <c r="HX166" i="63" a="1"/>
  <c r="HH211" i="63" a="1"/>
  <c r="BR166" i="63" a="1"/>
  <c r="BR166" i="63" s="1"/>
  <c r="DJ122" i="63" a="1"/>
  <c r="NY82" i="63" a="1"/>
  <c r="PY166" i="63" a="1"/>
  <c r="QB166" i="63" a="1"/>
  <c r="MY166" i="63" a="1"/>
  <c r="MY167" i="63" s="1"/>
  <c r="MY172" i="63" s="1"/>
  <c r="SG122" i="63" a="1"/>
  <c r="RU256" i="63" a="1"/>
  <c r="RU257" i="63" s="1"/>
  <c r="RU262" i="63" s="1"/>
  <c r="IQ82" i="63" a="1"/>
  <c r="IQ82" i="63" s="1"/>
  <c r="OZ82" i="63" a="1"/>
  <c r="QJ122" i="63" a="1"/>
  <c r="HI211" i="63" a="1"/>
  <c r="BD122" i="63" a="1"/>
  <c r="FG256" i="63" a="1"/>
  <c r="FZ211" i="63" a="1"/>
  <c r="FZ212" i="63" s="1"/>
  <c r="FZ217" i="63" s="1"/>
  <c r="RJ256" i="63" a="1"/>
  <c r="CI166" i="63" a="1"/>
  <c r="RY82" i="63" a="1"/>
  <c r="ID256" i="63" a="1"/>
  <c r="ID257" i="63" s="1"/>
  <c r="ID262" i="63" s="1"/>
  <c r="BG166" i="63" a="1"/>
  <c r="G82" i="63" a="1"/>
  <c r="G82" i="63" s="1"/>
  <c r="HP256" i="63" a="1"/>
  <c r="HP258" i="63" s="1"/>
  <c r="HP263" i="63" s="1"/>
  <c r="HP172" i="21" s="1"/>
  <c r="DT256" i="63" a="1"/>
  <c r="MZ256" i="63" a="1"/>
  <c r="MZ258" i="63" s="1"/>
  <c r="MZ263" i="63" s="1"/>
  <c r="MZ172" i="21" s="1"/>
  <c r="F122" i="63" a="1"/>
  <c r="QH82" i="63" a="1"/>
  <c r="QH83" i="63" s="1"/>
  <c r="QH88" i="63" s="1"/>
  <c r="R256" i="63" a="1"/>
  <c r="LS166" i="63" a="1"/>
  <c r="BZ256" i="63" a="1"/>
  <c r="BZ256" i="63" s="1"/>
  <c r="BY122" i="63" a="1"/>
  <c r="KK122" i="63" a="1"/>
  <c r="KK123" i="63" s="1"/>
  <c r="KK128" i="63" s="1"/>
  <c r="EJ122" i="63" a="1"/>
  <c r="EJ124" i="63" s="1"/>
  <c r="EJ129" i="63" s="1"/>
  <c r="QN211" i="63" a="1"/>
  <c r="QN211" i="63" s="1"/>
  <c r="SE122" i="63" a="1"/>
  <c r="SE124" i="63" s="1"/>
  <c r="SE129" i="63" s="1"/>
  <c r="KD256" i="63" a="1"/>
  <c r="CZ256" i="63" a="1"/>
  <c r="JU82" i="63" a="1"/>
  <c r="JU84" i="63" s="1"/>
  <c r="GW256" i="63" a="1"/>
  <c r="IM166" i="63" a="1"/>
  <c r="IM167" i="63" s="1"/>
  <c r="IM172" i="63" s="1"/>
  <c r="MN82" i="63" a="1"/>
  <c r="PK82" i="63" a="1"/>
  <c r="DN166" i="63" a="1"/>
  <c r="DN167" i="63" s="1"/>
  <c r="DN172" i="63" s="1"/>
  <c r="M211" i="63" a="1"/>
  <c r="M212" i="63" s="1"/>
  <c r="M217" i="63" s="1"/>
  <c r="BK211" i="63" a="1"/>
  <c r="BK213" i="63" s="1"/>
  <c r="BK218" i="63" s="1"/>
  <c r="JJ166" i="63" a="1"/>
  <c r="OW82" i="63" a="1"/>
  <c r="OW83" i="63" s="1"/>
  <c r="OW88" i="63" s="1"/>
  <c r="DU82" i="63" a="1"/>
  <c r="AK82" i="63" a="1"/>
  <c r="OF166" i="63" a="1"/>
  <c r="L82" i="63" a="1"/>
  <c r="BU211" i="63" a="1"/>
  <c r="OC166" i="63" a="1"/>
  <c r="RB211" i="63" a="1"/>
  <c r="KU82" i="63" a="1"/>
  <c r="Y256" i="63" a="1"/>
  <c r="Y257" i="63" s="1"/>
  <c r="Y262" i="63" s="1"/>
  <c r="KL211" i="63" a="1"/>
  <c r="MV122" i="63" a="1"/>
  <c r="QB256" i="63" a="1"/>
  <c r="KM166" i="63" a="1"/>
  <c r="KH166" i="63" a="1"/>
  <c r="FF211" i="63" a="1"/>
  <c r="GI122" i="63" a="1"/>
  <c r="GI122" i="63" s="1"/>
  <c r="OI256" i="63" a="1"/>
  <c r="QJ166" i="63" a="1"/>
  <c r="B256" i="63" a="1"/>
  <c r="B256" i="63" s="1"/>
  <c r="ET122" i="63" a="1"/>
  <c r="GF211" i="63" a="1"/>
  <c r="DZ166" i="63" a="1"/>
  <c r="DZ166" i="63" s="1"/>
  <c r="GT122" i="63" a="1"/>
  <c r="GT123" i="63" s="1"/>
  <c r="GT128" i="63" s="1"/>
  <c r="AZ166" i="63" a="1"/>
  <c r="DT211" i="63" a="1"/>
  <c r="MX122" i="63" a="1"/>
  <c r="I82" i="63" a="1"/>
  <c r="CQ166" i="63" a="1"/>
  <c r="KL122" i="63" a="1"/>
  <c r="FG166" i="63" a="1"/>
  <c r="JX256" i="63" a="1"/>
  <c r="DS122" i="63" a="1"/>
  <c r="DS123" i="63" s="1"/>
  <c r="DS128" i="63" s="1"/>
  <c r="AH122" i="63" a="1"/>
  <c r="CG211" i="63" a="1"/>
  <c r="CG211" i="63" s="1"/>
  <c r="GX211" i="63" a="1"/>
  <c r="DM82" i="63" a="1"/>
  <c r="QU122" i="63" a="1"/>
  <c r="FG122" i="63" a="1"/>
  <c r="IR122" i="63" a="1"/>
  <c r="OK256" i="63" a="1"/>
  <c r="OK258" i="63" s="1"/>
  <c r="OK263" i="63" s="1"/>
  <c r="OK172" i="21" s="1"/>
  <c r="BZ82" i="63" a="1"/>
  <c r="GZ122" i="63" a="1"/>
  <c r="SF166" i="63" a="1"/>
  <c r="QL166" i="63" a="1"/>
  <c r="CM82" i="63" a="1"/>
  <c r="EG256" i="63" a="1"/>
  <c r="DR211" i="63" a="1"/>
  <c r="SD256" i="63" a="1"/>
  <c r="QM82" i="63" a="1"/>
  <c r="EV211" i="63" a="1"/>
  <c r="AH166" i="63" a="1"/>
  <c r="PF211" i="63" a="1"/>
  <c r="RC82" i="63" a="1"/>
  <c r="FO256" i="63" a="1"/>
  <c r="CF166" i="63" a="1"/>
  <c r="GC122" i="63" a="1"/>
  <c r="PF122" i="63" a="1"/>
  <c r="HU166" i="63" a="1"/>
  <c r="S256" i="63" a="1"/>
  <c r="HH166" i="63" a="1"/>
  <c r="HH167" i="63" s="1"/>
  <c r="HH172" i="63" s="1"/>
  <c r="HA211" i="63" a="1"/>
  <c r="DM166" i="63" a="1"/>
  <c r="JK256" i="63" a="1"/>
  <c r="NS166" i="63" a="1"/>
  <c r="KX82" i="63" a="1"/>
  <c r="KX82" i="63" s="1"/>
  <c r="KX211" i="63" a="1"/>
  <c r="CD82" i="63" a="1"/>
  <c r="CD82" i="63" s="1"/>
  <c r="AA82" i="63" a="1"/>
  <c r="MS82" i="63" a="1"/>
  <c r="PS211" i="63" a="1"/>
  <c r="KB166" i="63" a="1"/>
  <c r="KB166" i="63" s="1"/>
  <c r="DR256" i="63" a="1"/>
  <c r="LS122" i="63" a="1"/>
  <c r="BS166" i="63" a="1"/>
  <c r="FN256" i="63" a="1"/>
  <c r="BW82" i="63" a="1"/>
  <c r="BU166" i="63" a="1"/>
  <c r="LO256" i="63" a="1"/>
  <c r="CU256" i="63" a="1"/>
  <c r="FQ82" i="63" a="1"/>
  <c r="CD256" i="63" a="1"/>
  <c r="MO256" i="63" a="1"/>
  <c r="PP82" i="63" a="1"/>
  <c r="PP82" i="63" s="1"/>
  <c r="NB211" i="63" a="1"/>
  <c r="GU82" i="63" a="1"/>
  <c r="DA166" i="63" a="1"/>
  <c r="DA168" i="63" s="1"/>
  <c r="DA173" i="63" s="1"/>
  <c r="CT211" i="63" a="1"/>
  <c r="GW166" i="63" a="1"/>
  <c r="IJ211" i="63" a="1"/>
  <c r="IY211" i="63" a="1"/>
  <c r="AE256" i="63" a="1"/>
  <c r="AE258" i="63" s="1"/>
  <c r="AE263" i="63" s="1"/>
  <c r="AE172" i="21" s="1"/>
  <c r="AS122" i="63" a="1"/>
  <c r="AS124" i="63" s="1"/>
  <c r="AS129" i="63" s="1"/>
  <c r="JW256" i="63" a="1"/>
  <c r="L211" i="63" a="1"/>
  <c r="PJ122" i="63" a="1"/>
  <c r="EY211" i="63" a="1"/>
  <c r="EY213" i="63" s="1"/>
  <c r="EY218" i="63" s="1"/>
  <c r="JY256" i="63" a="1"/>
  <c r="OS166" i="63" a="1"/>
  <c r="IO211" i="63" a="1"/>
  <c r="IO212" i="63" s="1"/>
  <c r="IO217" i="63" s="1"/>
  <c r="DL122" i="63" a="1"/>
  <c r="IG122" i="63" a="1"/>
  <c r="GA166" i="63" a="1"/>
  <c r="JG211" i="63" a="1"/>
  <c r="LQ166" i="63" a="1"/>
  <c r="EG211" i="63" a="1"/>
  <c r="AK166" i="63" a="1"/>
  <c r="AK168" i="63" s="1"/>
  <c r="AK173" i="63" s="1"/>
  <c r="NS256" i="63" a="1"/>
  <c r="NS256" i="63" s="1"/>
  <c r="GC166" i="63" a="1"/>
  <c r="MY82" i="63" a="1"/>
  <c r="BN166" i="63" a="1"/>
  <c r="KJ211" i="63" a="1"/>
  <c r="AM256" i="63" a="1"/>
  <c r="PZ256" i="63" a="1"/>
  <c r="MP211" i="63" a="1"/>
  <c r="PD211" i="63" a="1"/>
  <c r="PD212" i="63" s="1"/>
  <c r="PD217" i="63" s="1"/>
  <c r="NI166" i="63" a="1"/>
  <c r="LM82" i="63" a="1"/>
  <c r="SC82" i="63" a="1"/>
  <c r="OB211" i="63" a="1"/>
  <c r="KC211" i="63" a="1"/>
  <c r="FH122" i="63" a="1"/>
  <c r="EB256" i="63" a="1"/>
  <c r="MV82" i="63" a="1"/>
  <c r="MV84" i="63" s="1"/>
  <c r="MW166" i="63" a="1"/>
  <c r="QG82" i="63" a="1"/>
  <c r="AY122" i="63" a="1"/>
  <c r="MR166" i="63" a="1"/>
  <c r="RW82" i="63" a="1"/>
  <c r="RW82" i="63" s="1"/>
  <c r="T211" i="63" a="1"/>
  <c r="AA256" i="63" a="1"/>
  <c r="NH82" i="63" a="1"/>
  <c r="CB211" i="63" a="1"/>
  <c r="CB212" i="63" s="1"/>
  <c r="CB217" i="63" s="1"/>
  <c r="DF122" i="63" a="1"/>
  <c r="DF124" i="63" s="1"/>
  <c r="DF129" i="63" s="1"/>
  <c r="NR122" i="63" a="1"/>
  <c r="BQ82" i="63" a="1"/>
  <c r="LD256" i="63" a="1"/>
  <c r="EN256" i="63" a="1"/>
  <c r="HL211" i="63" a="1"/>
  <c r="LY122" i="63" a="1"/>
  <c r="FH256" i="63" a="1"/>
  <c r="II122" i="63" a="1"/>
  <c r="AZ256" i="63" a="1"/>
  <c r="FO82" i="63" a="1"/>
  <c r="IW82" i="63" a="1"/>
  <c r="BE166" i="63" a="1"/>
  <c r="BE168" i="63" s="1"/>
  <c r="BE173" i="63" s="1"/>
  <c r="EL166" i="63" a="1"/>
  <c r="CU211" i="63" a="1"/>
  <c r="CU211" i="63" s="1"/>
  <c r="NA211" i="63" a="1"/>
  <c r="BG122" i="63" a="1"/>
  <c r="NZ166" i="63" a="1"/>
  <c r="LO122" i="63" a="1"/>
  <c r="LO122" i="63" s="1"/>
  <c r="GI211" i="63" a="1"/>
  <c r="IP122" i="63" a="1"/>
  <c r="QX122" i="63" a="1"/>
  <c r="KT122" i="63" a="1"/>
  <c r="KT123" i="63" s="1"/>
  <c r="KT128" i="63" s="1"/>
  <c r="MH211" i="63" a="1"/>
  <c r="LW166" i="63" a="1"/>
  <c r="BR256" i="63" a="1"/>
  <c r="PM122" i="63" a="1"/>
  <c r="ND211" i="63" a="1"/>
  <c r="ND213" i="63" s="1"/>
  <c r="ND218" i="63" s="1"/>
  <c r="GV166" i="63" a="1"/>
  <c r="KZ211" i="63" a="1"/>
  <c r="AO256" i="63" a="1"/>
  <c r="AO256" i="63" s="1"/>
  <c r="FR256" i="63" a="1"/>
  <c r="FR258" i="63" s="1"/>
  <c r="FR263" i="63" s="1"/>
  <c r="FR172" i="21" s="1"/>
  <c r="RY211" i="63" a="1"/>
  <c r="JP211" i="63" a="1"/>
  <c r="PF82" i="63" a="1"/>
  <c r="LJ166" i="63" a="1"/>
  <c r="LJ166" i="63" s="1"/>
  <c r="HO256" i="63" a="1"/>
  <c r="ND82" i="63" a="1"/>
  <c r="JQ166" i="63" a="1"/>
  <c r="LF211" i="63" a="1"/>
  <c r="CW166" i="63" a="1"/>
  <c r="JI122" i="63" a="1"/>
  <c r="NB256" i="63" a="1"/>
  <c r="HN166" i="63" a="1"/>
  <c r="AU166" i="63" a="1"/>
  <c r="LH122" i="63" a="1"/>
  <c r="DH256" i="63" a="1"/>
  <c r="PZ166" i="63" a="1"/>
  <c r="DJ256" i="63" a="1"/>
  <c r="DJ257" i="63" s="1"/>
  <c r="DJ262" i="63" s="1"/>
  <c r="BJ122" i="63" a="1"/>
  <c r="BJ124" i="63" s="1"/>
  <c r="BJ129" i="63" s="1"/>
  <c r="EV122" i="63" a="1"/>
  <c r="EQ211" i="63" a="1"/>
  <c r="IT122" i="63" a="1"/>
  <c r="KA166" i="63" a="1"/>
  <c r="PU256" i="63" a="1"/>
  <c r="DY211" i="63" a="1"/>
  <c r="ER82" i="63" a="1"/>
  <c r="F256" i="63" a="1"/>
  <c r="QI256" i="63" a="1"/>
  <c r="II256" i="63" a="1"/>
  <c r="II257" i="63" s="1"/>
  <c r="II262" i="63" s="1"/>
  <c r="FI256" i="63" a="1"/>
  <c r="AW82" i="63" a="1"/>
  <c r="OP166" i="63" a="1"/>
  <c r="OP168" i="63" s="1"/>
  <c r="OP173" i="63" s="1"/>
  <c r="DO211" i="63" a="1"/>
  <c r="LQ211" i="63" a="1"/>
  <c r="PM211" i="63" a="1"/>
  <c r="EO82" i="63" a="1"/>
  <c r="NX82" i="63" a="1"/>
  <c r="ID166" i="63" a="1"/>
  <c r="KQ82" i="63" a="1"/>
  <c r="HG166" i="63" a="1"/>
  <c r="LX166" i="63" a="1"/>
  <c r="JK122" i="63" a="1"/>
  <c r="RJ122" i="63" a="1"/>
  <c r="AD82" i="63" a="1"/>
  <c r="JB82" i="63" a="1"/>
  <c r="HU211" i="63" a="1"/>
  <c r="LB122" i="63" a="1"/>
  <c r="W166" i="63" a="1"/>
  <c r="KW82" i="63" a="1"/>
  <c r="SE256" i="63" a="1"/>
  <c r="PO122" i="63" a="1"/>
  <c r="PO122" i="63" s="1"/>
  <c r="ID82" i="63" a="1"/>
  <c r="IU82" i="63" a="1"/>
  <c r="KW256" i="63" a="1"/>
  <c r="KW256" i="63" s="1"/>
  <c r="OV211" i="63" a="1"/>
  <c r="CX122" i="63" a="1"/>
  <c r="CX124" i="63" s="1"/>
  <c r="CX129" i="63" s="1"/>
  <c r="HM166" i="63" a="1"/>
  <c r="OQ122" i="63" a="1"/>
  <c r="HP122" i="63" a="1"/>
  <c r="DP256" i="63" a="1"/>
  <c r="FG82" i="63" a="1"/>
  <c r="KU166" i="63" a="1"/>
  <c r="PW122" i="63" a="1"/>
  <c r="BM122" i="63" a="1"/>
  <c r="BM124" i="63" s="1"/>
  <c r="BM129" i="63" s="1"/>
  <c r="RD166" i="63" a="1"/>
  <c r="RD166" i="63" s="1"/>
  <c r="AC211" i="63" a="1"/>
  <c r="AC212" i="63" s="1"/>
  <c r="AC217" i="63" s="1"/>
  <c r="OC256" i="63" a="1"/>
  <c r="D166" i="63" a="1"/>
  <c r="KK211" i="63" a="1"/>
  <c r="LA166" i="63" a="1"/>
  <c r="CU122" i="63" a="1"/>
  <c r="CU122" i="63" s="1"/>
  <c r="U122" i="63" a="1"/>
  <c r="U122" i="63" s="1"/>
  <c r="RK256" i="63" a="1"/>
  <c r="RK258" i="63" s="1"/>
  <c r="RK263" i="63" s="1"/>
  <c r="RK172" i="21" s="1"/>
  <c r="OY211" i="63" a="1"/>
  <c r="IR211" i="63" a="1"/>
  <c r="JC166" i="63" a="1"/>
  <c r="EA122" i="63" a="1"/>
  <c r="EA122" i="63" s="1"/>
  <c r="NA256" i="63" a="1"/>
  <c r="AM211" i="63" a="1"/>
  <c r="AM212" i="63" s="1"/>
  <c r="AM217" i="63" s="1"/>
  <c r="NR166" i="63" a="1"/>
  <c r="NR82" i="63" a="1"/>
  <c r="CH256" i="63" a="1"/>
  <c r="OU256" i="63" a="1"/>
  <c r="BT166" i="63" a="1"/>
  <c r="RY166" i="63" a="1"/>
  <c r="RY168" i="63" s="1"/>
  <c r="RY173" i="63" s="1"/>
  <c r="IY82" i="63" a="1"/>
  <c r="IY84" i="63" s="1"/>
  <c r="LQ256" i="63" a="1"/>
  <c r="IG166" i="63" a="1"/>
  <c r="IG168" i="63" s="1"/>
  <c r="IG173" i="63" s="1"/>
  <c r="QY166" i="63" a="1"/>
  <c r="EG166" i="63" a="1"/>
  <c r="EG168" i="63" s="1"/>
  <c r="EG173" i="63" s="1"/>
  <c r="DD166" i="63" a="1"/>
  <c r="OT82" i="63" a="1"/>
  <c r="IA256" i="63" a="1"/>
  <c r="IA258" i="63" s="1"/>
  <c r="IA263" i="63" s="1"/>
  <c r="IA172" i="21" s="1"/>
  <c r="AX256" i="63" a="1"/>
  <c r="GP166" i="63" a="1"/>
  <c r="GP167" i="63" s="1"/>
  <c r="GP172" i="63" s="1"/>
  <c r="GH211" i="63" a="1"/>
  <c r="PF166" i="63" a="1"/>
  <c r="FF122" i="63" a="1"/>
  <c r="KM211" i="63" a="1"/>
  <c r="KM213" i="63" s="1"/>
  <c r="KM218" i="63" s="1"/>
  <c r="KX256" i="63" a="1"/>
  <c r="ET82" i="63" a="1"/>
  <c r="ET82" i="63" s="1"/>
  <c r="RD256" i="63" a="1"/>
  <c r="GX122" i="63" a="1"/>
  <c r="EL122" i="63" a="1"/>
  <c r="DR122" i="63" a="1"/>
  <c r="BW122" i="63" a="1"/>
  <c r="BW122" i="63" s="1"/>
  <c r="PV82" i="63" a="1"/>
  <c r="FR166" i="63" a="1"/>
  <c r="HS82" i="63" a="1"/>
  <c r="HS84" i="63" s="1"/>
  <c r="BO256" i="63" a="1"/>
  <c r="BO257" i="63" s="1"/>
  <c r="BO262" i="63" s="1"/>
  <c r="FV211" i="63" a="1"/>
  <c r="IH82" i="63" a="1"/>
  <c r="IH82" i="63" s="1"/>
  <c r="GU166" i="63" a="1"/>
  <c r="GU168" i="63" s="1"/>
  <c r="GU173" i="63" s="1"/>
  <c r="PK256" i="63" a="1"/>
  <c r="IB211" i="63" a="1"/>
  <c r="DL82" i="63" a="1"/>
  <c r="DL84" i="63" s="1"/>
  <c r="LZ122" i="63" a="1"/>
  <c r="LZ122" i="63" s="1"/>
  <c r="HX82" i="63" a="1"/>
  <c r="HX84" i="63" s="1"/>
  <c r="DS166" i="63" a="1"/>
  <c r="GH166" i="63" a="1"/>
  <c r="GH167" i="63" s="1"/>
  <c r="GH172" i="63" s="1"/>
  <c r="LG122" i="63" a="1"/>
  <c r="LG122" i="63" s="1"/>
  <c r="FL211" i="63" a="1"/>
  <c r="FL212" i="63" s="1"/>
  <c r="FL217" i="63" s="1"/>
  <c r="QI122" i="63" a="1"/>
  <c r="N82" i="63" a="1"/>
  <c r="N82" i="63" s="1"/>
  <c r="FL122" i="63" a="1"/>
  <c r="DP122" i="63" a="1"/>
  <c r="NY166" i="63" a="1"/>
  <c r="EG122" i="63" a="1"/>
  <c r="M166" i="63" a="1"/>
  <c r="M168" i="63" s="1"/>
  <c r="M173" i="63" s="1"/>
  <c r="EV82" i="63" a="1"/>
  <c r="EV83" i="63" s="1"/>
  <c r="EV88" i="63" s="1"/>
  <c r="PC82" i="63" a="1"/>
  <c r="CF211" i="63" a="1"/>
  <c r="MN166" i="63" a="1"/>
  <c r="MN166" i="63" s="1"/>
  <c r="NJ122" i="63" a="1"/>
  <c r="AX82" i="63" a="1"/>
  <c r="OE166" i="63" a="1"/>
  <c r="OP211" i="63" a="1"/>
  <c r="MA122" i="63" a="1"/>
  <c r="MA124" i="63" s="1"/>
  <c r="MA129" i="63" s="1"/>
  <c r="HH82" i="63" a="1"/>
  <c r="GG166" i="63" a="1"/>
  <c r="RR122" i="63" a="1"/>
  <c r="IJ82" i="63" a="1"/>
  <c r="IJ83" i="63" s="1"/>
  <c r="IJ88" i="63" s="1"/>
  <c r="RP166" i="63" a="1"/>
  <c r="MG166" i="63" a="1"/>
  <c r="MG167" i="63" s="1"/>
  <c r="MG172" i="63" s="1"/>
  <c r="CY211" i="63" a="1"/>
  <c r="LC256" i="63" a="1"/>
  <c r="DH122" i="63" a="1"/>
  <c r="F166" i="63" a="1"/>
  <c r="F167" i="63" s="1"/>
  <c r="F172" i="63" s="1"/>
  <c r="MJ211" i="63" a="1"/>
  <c r="KJ256" i="63" a="1"/>
  <c r="RK122" i="63" a="1"/>
  <c r="OZ122" i="63" a="1"/>
  <c r="OZ122" i="63" s="1"/>
  <c r="EM122" i="63" a="1"/>
  <c r="EM123" i="63" s="1"/>
  <c r="EM128" i="63" s="1"/>
  <c r="NY211" i="63" a="1"/>
  <c r="ES166" i="63" a="1"/>
  <c r="IO256" i="63" a="1"/>
  <c r="IO257" i="63" s="1"/>
  <c r="IO262" i="63" s="1"/>
  <c r="KT166" i="63" a="1"/>
  <c r="EU82" i="63" a="1"/>
  <c r="RE211" i="63" a="1"/>
  <c r="NQ256" i="63" a="1"/>
  <c r="HK122" i="63" a="1"/>
  <c r="HK123" i="63" s="1"/>
  <c r="HK128" i="63" s="1"/>
  <c r="FI211" i="63" a="1"/>
  <c r="GV82" i="63" a="1"/>
  <c r="PP166" i="63" a="1"/>
  <c r="EO211" i="63" a="1"/>
  <c r="KK166" i="63" a="1"/>
  <c r="DC211" i="63" a="1"/>
  <c r="HK256" i="63" a="1"/>
  <c r="BJ256" i="63" a="1"/>
  <c r="LJ211" i="63" a="1"/>
  <c r="CC122" i="63" a="1"/>
  <c r="RH122" i="63" a="1"/>
  <c r="RH124" i="63" s="1"/>
  <c r="RH129" i="63" s="1"/>
  <c r="PX122" i="63" a="1"/>
  <c r="GL82" i="63" a="1"/>
  <c r="GL84" i="63" s="1"/>
  <c r="DI211" i="63" a="1"/>
  <c r="OI211" i="63" a="1"/>
  <c r="HI256" i="63" a="1"/>
  <c r="IT211" i="63" a="1"/>
  <c r="GY256" i="63" a="1"/>
  <c r="QM166" i="63" a="1"/>
  <c r="FX211" i="63" a="1"/>
  <c r="BH122" i="63" a="1"/>
  <c r="AT122" i="63" a="1"/>
  <c r="DD211" i="63" a="1"/>
  <c r="DD212" i="63" s="1"/>
  <c r="DD217" i="63" s="1"/>
  <c r="BT82" i="63" a="1"/>
  <c r="AJ256" i="63" a="1"/>
  <c r="AJ256" i="63" s="1"/>
  <c r="NT166" i="63" a="1"/>
  <c r="CQ256" i="63" a="1"/>
  <c r="NZ256" i="63" a="1"/>
  <c r="NZ258" i="63" s="1"/>
  <c r="NZ263" i="63" s="1"/>
  <c r="NZ172" i="21" s="1"/>
  <c r="GF122" i="63" a="1"/>
  <c r="GF122" i="63" s="1"/>
  <c r="NC211" i="63" a="1"/>
  <c r="JK211" i="63" a="1"/>
  <c r="JK213" i="63" s="1"/>
  <c r="JK218" i="63" s="1"/>
  <c r="LD211" i="63" a="1"/>
  <c r="LD211" i="63" s="1"/>
  <c r="LI256" i="63" a="1"/>
  <c r="BC166" i="63" a="1"/>
  <c r="PR166" i="63" a="1"/>
  <c r="PR168" i="63" s="1"/>
  <c r="PR173" i="63" s="1"/>
  <c r="RB82" i="63" a="1"/>
  <c r="OP256" i="63" a="1"/>
  <c r="IG211" i="63" a="1"/>
  <c r="K82" i="63" a="1"/>
  <c r="K83" i="63" s="1"/>
  <c r="K88" i="63" s="1"/>
  <c r="IS166" i="63" a="1"/>
  <c r="RD211" i="63" a="1"/>
  <c r="CE166" i="63" a="1"/>
  <c r="PK166" i="63" a="1"/>
  <c r="CM166" i="63" a="1"/>
  <c r="HH256" i="63" a="1"/>
  <c r="QX256" i="63" a="1"/>
  <c r="QX258" i="63" s="1"/>
  <c r="QX263" i="63" s="1"/>
  <c r="QX172" i="21" s="1"/>
  <c r="PM82" i="63" a="1"/>
  <c r="PM83" i="63" s="1"/>
  <c r="PM88" i="63" s="1"/>
  <c r="E211" i="63" a="1"/>
  <c r="KU211" i="63" a="1"/>
  <c r="MW82" i="63" a="1"/>
  <c r="MW82" i="63" s="1"/>
  <c r="NZ82" i="63" a="1"/>
  <c r="NZ83" i="63" s="1"/>
  <c r="NZ88" i="63" s="1"/>
  <c r="RS166" i="63" a="1"/>
  <c r="FR211" i="63" a="1"/>
  <c r="SD122" i="63" a="1"/>
  <c r="SD122" i="63" s="1"/>
  <c r="HP166" i="63" a="1"/>
  <c r="HP168" i="63" s="1"/>
  <c r="HP173" i="63" s="1"/>
  <c r="LK122" i="63" a="1"/>
  <c r="LK124" i="63" s="1"/>
  <c r="LK129" i="63" s="1"/>
  <c r="GJ82" i="63" a="1"/>
  <c r="U82" i="63" a="1"/>
  <c r="QP256" i="63" a="1"/>
  <c r="FN211" i="63" a="1"/>
  <c r="FN213" i="63" s="1"/>
  <c r="FN218" i="63" s="1"/>
  <c r="LZ211" i="63" a="1"/>
  <c r="QO256" i="63" a="1"/>
  <c r="AP166" i="63" a="1"/>
  <c r="AP167" i="63" s="1"/>
  <c r="AP172" i="63" s="1"/>
  <c r="KT256" i="63" a="1"/>
  <c r="AX166" i="63" a="1"/>
  <c r="DZ122" i="63" a="1"/>
  <c r="NK82" i="63" a="1"/>
  <c r="MZ166" i="63" a="1"/>
  <c r="HE256" i="63" a="1"/>
  <c r="HE257" i="63" s="1"/>
  <c r="HE262" i="63" s="1"/>
  <c r="PB82" i="63" a="1"/>
  <c r="GI256" i="63" a="1"/>
  <c r="JI166" i="63" a="1"/>
  <c r="PC166" i="63" a="1"/>
  <c r="KA256" i="63" a="1"/>
  <c r="RT256" i="63" a="1"/>
  <c r="FU82" i="63" a="1"/>
  <c r="T256" i="63" a="1"/>
  <c r="AA166" i="63" a="1"/>
  <c r="JW211" i="63" a="1"/>
  <c r="JW213" i="63" s="1"/>
  <c r="JW218" i="63" s="1"/>
  <c r="AZ122" i="63" a="1"/>
  <c r="AZ124" i="63" s="1"/>
  <c r="AZ129" i="63" s="1"/>
  <c r="T166" i="63" a="1"/>
  <c r="RW256" i="63" a="1"/>
  <c r="RW256" i="63" s="1"/>
  <c r="KQ166" i="63" a="1"/>
  <c r="BS122" i="63" a="1"/>
  <c r="OM256" i="63" a="1"/>
  <c r="OM256" i="63" s="1"/>
  <c r="CP82" i="63" a="1"/>
  <c r="IC122" i="63" a="1"/>
  <c r="IC123" i="63" s="1"/>
  <c r="IC128" i="63" s="1"/>
  <c r="QF122" i="63" a="1"/>
  <c r="QF123" i="63" s="1"/>
  <c r="QF128" i="63" s="1"/>
  <c r="KV256" i="63" a="1"/>
  <c r="RX122" i="63" a="1"/>
  <c r="SD211" i="63" a="1"/>
  <c r="BJ211" i="63" a="1"/>
  <c r="NX211" i="63" a="1"/>
  <c r="NY256" i="63" a="1"/>
  <c r="NY257" i="63" s="1"/>
  <c r="NY262" i="63" s="1"/>
  <c r="QE211" i="63" a="1"/>
  <c r="QE212" i="63" s="1"/>
  <c r="QE217" i="63" s="1"/>
  <c r="MH122" i="63" a="1"/>
  <c r="MJ256" i="63" a="1"/>
  <c r="KJ82" i="63" a="1"/>
  <c r="KJ83" i="63" s="1"/>
  <c r="KJ88" i="63" s="1"/>
  <c r="CO82" i="63" a="1"/>
  <c r="CO84" i="63" s="1"/>
  <c r="MB211" i="63" a="1"/>
  <c r="MB211" i="63" s="1"/>
  <c r="LF122" i="63" a="1"/>
  <c r="JT256" i="63" a="1"/>
  <c r="CS166" i="63" a="1"/>
  <c r="IM256" i="63" a="1"/>
  <c r="AW122" i="63" a="1"/>
  <c r="JM122" i="63" a="1"/>
  <c r="JM122" i="63" s="1"/>
  <c r="DC256" i="63" a="1"/>
  <c r="DC256" i="63" s="1"/>
  <c r="RQ211" i="63" a="1"/>
  <c r="AY166" i="63" a="1"/>
  <c r="OJ166" i="63" a="1"/>
  <c r="HM256" i="63" a="1"/>
  <c r="AG122" i="63" a="1"/>
  <c r="AG123" i="63" s="1"/>
  <c r="AG128" i="63" s="1"/>
  <c r="AS166" i="63" a="1"/>
  <c r="KW211" i="63" a="1"/>
  <c r="KW211" i="63" s="1"/>
  <c r="LT166" i="63" a="1"/>
  <c r="GD166" i="63" a="1"/>
  <c r="JX166" i="63" a="1"/>
  <c r="JX166" i="63" s="1"/>
  <c r="BI211" i="63" a="1"/>
  <c r="RR82" i="63" a="1"/>
  <c r="RR82" i="63" s="1"/>
  <c r="NW82" i="63" a="1"/>
  <c r="GE82" i="63" a="1"/>
  <c r="BH166" i="63" a="1"/>
  <c r="AQ166" i="63" a="1"/>
  <c r="AQ168" i="63" s="1"/>
  <c r="AQ173" i="63" s="1"/>
  <c r="EW256" i="63" a="1"/>
  <c r="NG166" i="63" a="1"/>
  <c r="OI166" i="63" a="1"/>
  <c r="AQ82" i="63" a="1"/>
  <c r="NT211" i="63" a="1"/>
  <c r="GL256" i="63" a="1"/>
  <c r="GL258" i="63" s="1"/>
  <c r="GL263" i="63" s="1"/>
  <c r="GL172" i="21" s="1"/>
  <c r="EE256" i="63" a="1"/>
  <c r="MY122" i="63" a="1"/>
  <c r="MY122" i="63" s="1"/>
  <c r="FJ82" i="63" a="1"/>
  <c r="FT256" i="63" a="1"/>
  <c r="FT258" i="63" s="1"/>
  <c r="FT263" i="63" s="1"/>
  <c r="FT172" i="21" s="1"/>
  <c r="AD211" i="63" a="1"/>
  <c r="MV256" i="63" a="1"/>
  <c r="MV256" i="63" s="1"/>
  <c r="U256" i="63" a="1"/>
  <c r="LU122" i="63" a="1"/>
  <c r="LU124" i="63" s="1"/>
  <c r="LU129" i="63" s="1"/>
  <c r="MQ122" i="63" a="1"/>
  <c r="MQ122" i="63" s="1"/>
  <c r="NL166" i="63" a="1"/>
  <c r="BJ82" i="63" a="1"/>
  <c r="RG166" i="63" a="1"/>
  <c r="EY166" i="63" a="1"/>
  <c r="OF256" i="63" a="1"/>
  <c r="OF256" i="63" s="1"/>
  <c r="FF256" i="63" a="1"/>
  <c r="FF257" i="63" s="1"/>
  <c r="FF262" i="63" s="1"/>
  <c r="HO122" i="63" a="1"/>
  <c r="DL166" i="63" a="1"/>
  <c r="Q166" i="63" a="1"/>
  <c r="RQ82" i="63" a="1"/>
  <c r="ME256" i="63" a="1"/>
  <c r="PI211" i="63" a="1"/>
  <c r="PI212" i="63" s="1"/>
  <c r="PI217" i="63" s="1"/>
  <c r="QC122" i="63" a="1"/>
  <c r="QC124" i="63" s="1"/>
  <c r="QC129" i="63" s="1"/>
  <c r="FU211" i="63" a="1"/>
  <c r="ET256" i="63" a="1"/>
  <c r="RL166" i="63" a="1"/>
  <c r="ER122" i="63" a="1"/>
  <c r="ER124" i="63" s="1"/>
  <c r="ER129" i="63" s="1"/>
  <c r="PE211" i="63" a="1"/>
  <c r="H211" i="63" a="1"/>
  <c r="PM256" i="63" a="1"/>
  <c r="EC211" i="63" a="1"/>
  <c r="JN122" i="63" a="1"/>
  <c r="JN122" i="63" s="1"/>
  <c r="AL256" i="63" a="1"/>
  <c r="AL256" i="63" s="1"/>
  <c r="QE82" i="63" a="1"/>
  <c r="QE83" i="63" s="1"/>
  <c r="QE88" i="63" s="1"/>
  <c r="JG122" i="63" a="1"/>
  <c r="KJ166" i="63" a="1"/>
  <c r="KJ166" i="63" s="1"/>
  <c r="CI211" i="63" a="1"/>
  <c r="EU166" i="63" a="1"/>
  <c r="BB122" i="63" a="1"/>
  <c r="BK82" i="63" a="1"/>
  <c r="HA256" i="63" a="1"/>
  <c r="EF82" i="63" a="1"/>
  <c r="AF122" i="63" a="1"/>
  <c r="PC256" i="63" a="1"/>
  <c r="PC258" i="63" s="1"/>
  <c r="PC263" i="63" s="1"/>
  <c r="PC172" i="21" s="1"/>
  <c r="OL122" i="63" a="1"/>
  <c r="OL124" i="63" s="1"/>
  <c r="OL129" i="63" s="1"/>
  <c r="RI256" i="63" a="1"/>
  <c r="RI258" i="63" s="1"/>
  <c r="RI263" i="63" s="1"/>
  <c r="RI172" i="21" s="1"/>
  <c r="ML256" i="63" a="1"/>
  <c r="AP122" i="63" a="1"/>
  <c r="HG256" i="63" a="1"/>
  <c r="QU82" i="63" a="1"/>
  <c r="QJ256" i="63" a="1"/>
  <c r="JV82" i="63" a="1"/>
  <c r="JA82" i="63" a="1"/>
  <c r="JA83" i="63" s="1"/>
  <c r="JA88" i="63" s="1"/>
  <c r="RI82" i="63" a="1"/>
  <c r="RI82" i="63" s="1"/>
  <c r="GM256" i="63" a="1"/>
  <c r="GM257" i="63" s="1"/>
  <c r="GM262" i="63" s="1"/>
  <c r="MA256" i="63" a="1"/>
  <c r="MA258" i="63" s="1"/>
  <c r="MA263" i="63" s="1"/>
  <c r="MA172" i="21" s="1"/>
  <c r="MQ166" i="63" a="1"/>
  <c r="CA166" i="63" a="1"/>
  <c r="CA167" i="63" s="1"/>
  <c r="CA172" i="63" s="1"/>
  <c r="CQ122" i="63" a="1"/>
  <c r="CQ123" i="63" s="1"/>
  <c r="CQ128" i="63" s="1"/>
  <c r="JZ256" i="63" a="1"/>
  <c r="JZ258" i="63" s="1"/>
  <c r="JZ263" i="63" s="1"/>
  <c r="JZ172" i="21" s="1"/>
  <c r="FS122" i="63" a="1"/>
  <c r="FS122" i="63" s="1"/>
  <c r="KP166" i="63" a="1"/>
  <c r="OB82" i="63" a="1"/>
  <c r="OB84" i="63" s="1"/>
  <c r="PJ211" i="63" a="1"/>
  <c r="V166" i="63" a="1"/>
  <c r="V167" i="63" s="1"/>
  <c r="V172" i="63" s="1"/>
  <c r="EJ211" i="63" a="1"/>
  <c r="EJ212" i="63" s="1"/>
  <c r="EJ217" i="63" s="1"/>
  <c r="IQ256" i="63" a="1"/>
  <c r="IQ256" i="63" s="1"/>
  <c r="HW211" i="63" a="1"/>
  <c r="PL211" i="63" a="1"/>
  <c r="HN256" i="63" a="1"/>
  <c r="HN257" i="63" s="1"/>
  <c r="HN262" i="63" s="1"/>
  <c r="JB122" i="63" a="1"/>
  <c r="MB122" i="63" a="1"/>
  <c r="MB122" i="63" s="1"/>
  <c r="FI82" i="63" a="1"/>
  <c r="FW211" i="63" a="1"/>
  <c r="FT82" i="63" a="1"/>
  <c r="FT84" i="63" s="1"/>
  <c r="QH211" i="63" a="1"/>
  <c r="QH213" i="63" s="1"/>
  <c r="QH218" i="63" s="1"/>
  <c r="BE122" i="63" a="1"/>
  <c r="BE122" i="63" s="1"/>
  <c r="HK211" i="63" a="1"/>
  <c r="RX256" i="63" a="1"/>
  <c r="RX258" i="63" s="1"/>
  <c r="RX263" i="63" s="1"/>
  <c r="RX172" i="21" s="1"/>
  <c r="MU82" i="63" a="1"/>
  <c r="MU84" i="63" s="1"/>
  <c r="CW211" i="63" a="1"/>
  <c r="CW213" i="63" s="1"/>
  <c r="CW218" i="63" s="1"/>
  <c r="PN256" i="63" a="1"/>
  <c r="PN258" i="63" s="1"/>
  <c r="PN263" i="63" s="1"/>
  <c r="PN172" i="21" s="1"/>
  <c r="MO166" i="63" a="1"/>
  <c r="DP82" i="63" a="1"/>
  <c r="DP84" i="63" s="1"/>
  <c r="MG82" i="63" a="1"/>
  <c r="MG84" i="63" s="1"/>
  <c r="NQ122" i="63" a="1"/>
  <c r="KR211" i="63" a="1"/>
  <c r="KR211" i="63" s="1"/>
  <c r="BD166" i="63" a="1"/>
  <c r="PL122" i="63" a="1"/>
  <c r="JH256" i="63" a="1"/>
  <c r="JH258" i="63" s="1"/>
  <c r="JH263" i="63" s="1"/>
  <c r="JH172" i="21" s="1"/>
  <c r="PK211" i="63" a="1"/>
  <c r="EE122" i="63" a="1"/>
  <c r="EE124" i="63" s="1"/>
  <c r="EE129" i="63" s="1"/>
  <c r="IE211" i="63" a="1"/>
  <c r="GG82" i="63" a="1"/>
  <c r="GG82" i="63" s="1"/>
  <c r="SB122" i="63" a="1"/>
  <c r="Q82" i="63" a="1"/>
  <c r="QA256" i="63" a="1"/>
  <c r="QA258" i="63" s="1"/>
  <c r="QA263" i="63" s="1"/>
  <c r="QA172" i="21" s="1"/>
  <c r="IF122" i="63" a="1"/>
  <c r="GZ256" i="63" a="1"/>
  <c r="GZ258" i="63" s="1"/>
  <c r="GZ263" i="63" s="1"/>
  <c r="GZ172" i="21" s="1"/>
  <c r="HR256" i="63" a="1"/>
  <c r="HR258" i="63" s="1"/>
  <c r="HR263" i="63" s="1"/>
  <c r="HR172" i="21" s="1"/>
  <c r="LC82" i="63" a="1"/>
  <c r="LC84" i="63" s="1"/>
  <c r="FX82" i="63" a="1"/>
  <c r="GY211" i="63" a="1"/>
  <c r="GY213" i="63" s="1"/>
  <c r="GY218" i="63" s="1"/>
  <c r="OV256" i="63" a="1"/>
  <c r="LM166" i="63" a="1"/>
  <c r="KP256" i="63" a="1"/>
  <c r="OK122" i="63" a="1"/>
  <c r="OK123" i="63" s="1"/>
  <c r="OK128" i="63" s="1"/>
  <c r="QW166" i="63" a="1"/>
  <c r="EL211" i="63" a="1"/>
  <c r="OD211" i="63" a="1"/>
  <c r="KH122" i="63" a="1"/>
  <c r="JV256" i="63" a="1"/>
  <c r="JV258" i="63" s="1"/>
  <c r="JV263" i="63" s="1"/>
  <c r="JV172" i="21" s="1"/>
  <c r="HO166" i="63" a="1"/>
  <c r="QR211" i="63" a="1"/>
  <c r="IV256" i="63" a="1"/>
  <c r="IV256" i="63" s="1"/>
  <c r="QG211" i="63" a="1"/>
  <c r="JI82" i="63" a="1"/>
  <c r="J256" i="63" a="1"/>
  <c r="O82" i="63" a="1"/>
  <c r="QQ166" i="63" a="1"/>
  <c r="QQ168" i="63" s="1"/>
  <c r="QQ173" i="63" s="1"/>
  <c r="LS82" i="63" a="1"/>
  <c r="JG166" i="63" a="1"/>
  <c r="M82" i="63" a="1"/>
  <c r="QD82" i="63" a="1"/>
  <c r="QX211" i="63" a="1"/>
  <c r="NN166" i="63" a="1"/>
  <c r="KL256" i="63" a="1"/>
  <c r="KL257" i="63" s="1"/>
  <c r="KL262" i="63" s="1"/>
  <c r="FL82" i="63" a="1"/>
  <c r="FL84" i="63" s="1"/>
  <c r="IU256" i="63" a="1"/>
  <c r="IU258" i="63" s="1"/>
  <c r="IU263" i="63" s="1"/>
  <c r="IU172" i="21" s="1"/>
  <c r="DY82" i="63" a="1"/>
  <c r="OL211" i="63" a="1"/>
  <c r="DW166" i="63" a="1"/>
  <c r="BM82" i="63" a="1"/>
  <c r="HE82" i="63" a="1"/>
  <c r="GL211" i="63" a="1"/>
  <c r="AO166" i="63" a="1"/>
  <c r="EB82" i="63" a="1"/>
  <c r="EB82" i="63" s="1"/>
  <c r="PB122" i="63" a="1"/>
  <c r="EO166" i="63" a="1"/>
  <c r="CR256" i="63" a="1"/>
  <c r="CR257" i="63" s="1"/>
  <c r="CR262" i="63" s="1"/>
  <c r="KZ256" i="63" a="1"/>
  <c r="BO122" i="63" a="1"/>
  <c r="FC82" i="63" a="1"/>
  <c r="HL256" i="63" a="1"/>
  <c r="NT82" i="63" a="1"/>
  <c r="NT83" i="63" s="1"/>
  <c r="NT88" i="63" s="1"/>
  <c r="AH82" i="63" a="1"/>
  <c r="NZ122" i="63" a="1"/>
  <c r="NZ122" i="63" s="1"/>
  <c r="AK122" i="63" a="1"/>
  <c r="CN122" i="63" a="1"/>
  <c r="MD256" i="63" a="1"/>
  <c r="MD258" i="63" s="1"/>
  <c r="MD263" i="63" s="1"/>
  <c r="MD172" i="21" s="1"/>
  <c r="IA82" i="63" a="1"/>
  <c r="IA83" i="63" s="1"/>
  <c r="IA88" i="63" s="1"/>
  <c r="DO122" i="63" a="1"/>
  <c r="OD122" i="63" a="1"/>
  <c r="T82" i="63" a="1"/>
  <c r="T83" i="63" s="1"/>
  <c r="T88" i="63" s="1"/>
  <c r="EP166" i="63" a="1"/>
  <c r="EP168" i="63" s="1"/>
  <c r="EP173" i="63" s="1"/>
  <c r="PY256" i="63" a="1"/>
  <c r="Z166" i="63" a="1"/>
  <c r="KS256" i="63" a="1"/>
  <c r="RE256" i="63" a="1"/>
  <c r="GR166" i="63" a="1"/>
  <c r="GD122" i="63" a="1"/>
  <c r="GJ166" i="63" a="1"/>
  <c r="GS166" i="63" a="1"/>
  <c r="I211" i="63" a="1"/>
  <c r="I212" i="63" s="1"/>
  <c r="I217" i="63" s="1"/>
  <c r="CN166" i="63" a="1"/>
  <c r="CN167" i="63" s="1"/>
  <c r="CN172" i="63" s="1"/>
  <c r="FX256" i="63" a="1"/>
  <c r="CB256" i="63" a="1"/>
  <c r="CB256" i="63" s="1"/>
  <c r="QE122" i="63" a="1"/>
  <c r="EF211" i="63" a="1"/>
  <c r="RF211" i="63" a="1"/>
  <c r="RF212" i="63" s="1"/>
  <c r="RF217" i="63" s="1"/>
  <c r="H82" i="63" a="1"/>
  <c r="LO211" i="63" a="1"/>
  <c r="LO213" i="63" s="1"/>
  <c r="LO218" i="63" s="1"/>
  <c r="GN256" i="63" a="1"/>
  <c r="QD122" i="63" a="1"/>
  <c r="MJ166" i="63" a="1"/>
  <c r="FM256" i="63" a="1"/>
  <c r="JD122" i="63" a="1"/>
  <c r="B82" i="63" a="1"/>
  <c r="PT166" i="63" a="1"/>
  <c r="GT256" i="63" a="1"/>
  <c r="GN82" i="63" a="1"/>
  <c r="GN82" i="63" s="1"/>
  <c r="BC256" i="63" a="1"/>
  <c r="EM82" i="63" a="1"/>
  <c r="HJ82" i="63" a="1"/>
  <c r="MZ82" i="63" a="1"/>
  <c r="MZ82" i="63" s="1"/>
  <c r="AN211" i="63" a="1"/>
  <c r="IJ122" i="63" a="1"/>
  <c r="IJ124" i="63" s="1"/>
  <c r="IJ129" i="63" s="1"/>
  <c r="II211" i="63" a="1"/>
  <c r="BY256" i="63" a="1"/>
  <c r="NP256" i="63" a="1"/>
  <c r="LG82" i="63" a="1"/>
  <c r="CO122" i="63" a="1"/>
  <c r="PA166" i="63" a="1"/>
  <c r="IW166" i="63" a="1"/>
  <c r="BV256" i="63" a="1"/>
  <c r="BV257" i="63" s="1"/>
  <c r="BV262" i="63" s="1"/>
  <c r="GL122" i="63" a="1"/>
  <c r="FP256" i="63" a="1"/>
  <c r="FP258" i="63" s="1"/>
  <c r="FP263" i="63" s="1"/>
  <c r="FP172" i="21" s="1"/>
  <c r="CX82" i="63" a="1"/>
  <c r="EO256" i="63" a="1"/>
  <c r="EO256" i="63" s="1"/>
  <c r="M256" i="63" a="1"/>
  <c r="GF256" i="63" a="1"/>
  <c r="IN122" i="63" a="1"/>
  <c r="FE166" i="63" a="1"/>
  <c r="QA211" i="63" a="1"/>
  <c r="NN211" i="63" a="1"/>
  <c r="EK82" i="63" a="1"/>
  <c r="IE122" i="63" a="1"/>
  <c r="IE124" i="63" s="1"/>
  <c r="IE129" i="63" s="1"/>
  <c r="EP82" i="63" a="1"/>
  <c r="D256" i="63" a="1"/>
  <c r="FM82" i="63" a="1"/>
  <c r="JR82" i="63" a="1"/>
  <c r="NW256" i="63" a="1"/>
  <c r="EN166" i="63" a="1"/>
  <c r="CX256" i="63" a="1"/>
  <c r="CX258" i="63" s="1"/>
  <c r="CX263" i="63" s="1"/>
  <c r="CX172" i="21" s="1"/>
  <c r="FR122" i="63" a="1"/>
  <c r="OD82" i="63" a="1"/>
  <c r="OD84" i="63" s="1"/>
  <c r="K211" i="63" a="1"/>
  <c r="K213" i="63" s="1"/>
  <c r="K218" i="63" s="1"/>
  <c r="X166" i="63" a="1"/>
  <c r="KG122" i="63" a="1"/>
  <c r="ED166" i="63" a="1"/>
  <c r="DV82" i="63" a="1"/>
  <c r="DV84" i="63" s="1"/>
  <c r="CK82" i="63" a="1"/>
  <c r="CK84" i="63" s="1"/>
  <c r="OH82" i="63" a="1"/>
  <c r="OH84" i="63" s="1"/>
  <c r="MI122" i="63" a="1"/>
  <c r="ME82" i="63" a="1"/>
  <c r="ME82" i="63" s="1"/>
  <c r="NJ166" i="63" a="1"/>
  <c r="CZ82" i="63" a="1"/>
  <c r="HY256" i="63" a="1"/>
  <c r="QL211" i="63" a="1"/>
  <c r="JV166" i="63" a="1"/>
  <c r="IG256" i="63" a="1"/>
  <c r="IG258" i="63" s="1"/>
  <c r="IG263" i="63" s="1"/>
  <c r="IG172" i="21" s="1"/>
  <c r="EA256" i="63" a="1"/>
  <c r="MN122" i="63" a="1"/>
  <c r="MN122" i="63" s="1"/>
  <c r="CI122" i="63" a="1"/>
  <c r="OT166" i="63" a="1"/>
  <c r="HV82" i="63" a="1"/>
  <c r="HV84" i="63" s="1"/>
  <c r="JC122" i="63" a="1"/>
  <c r="ML122" i="63" a="1"/>
  <c r="SG211" i="63" a="1"/>
  <c r="DE166" i="63" a="1"/>
  <c r="DE166" i="63" s="1"/>
  <c r="DY122" i="63" a="1"/>
  <c r="QK82" i="63" a="1"/>
  <c r="FN122" i="63" a="1"/>
  <c r="FR82" i="63" a="1"/>
  <c r="IV211" i="63" a="1"/>
  <c r="GC82" i="63" a="1"/>
  <c r="GC83" i="63" s="1"/>
  <c r="GC88" i="63" s="1"/>
  <c r="B166" i="63" a="1"/>
  <c r="LY256" i="63" a="1"/>
  <c r="RW211" i="63" a="1"/>
  <c r="QE166" i="63" a="1"/>
  <c r="QE166" i="63" s="1"/>
  <c r="ES122" i="63" a="1"/>
  <c r="QC211" i="63" a="1"/>
  <c r="QC211" i="63" s="1"/>
  <c r="K256" i="63" a="1"/>
  <c r="NU211" i="63" a="1"/>
  <c r="LN82" i="63" a="1"/>
  <c r="LN82" i="63" s="1"/>
  <c r="LZ82" i="63" a="1"/>
  <c r="LZ84" i="63" s="1"/>
  <c r="IH211" i="63" a="1"/>
  <c r="AC82" i="63" a="1"/>
  <c r="AC84" i="63" s="1"/>
  <c r="EE211" i="63" a="1"/>
  <c r="EE211" i="63" s="1"/>
  <c r="RR166" i="63" a="1"/>
  <c r="DV211" i="63" a="1"/>
  <c r="DD82" i="63" a="1"/>
  <c r="PM166" i="63" a="1"/>
  <c r="PM166" i="63" s="1"/>
  <c r="JS256" i="63" a="1"/>
  <c r="BS82" i="63" a="1"/>
  <c r="NX122" i="63" a="1"/>
  <c r="NX122" i="63" s="1"/>
  <c r="ME166" i="63" a="1"/>
  <c r="KO211" i="63" a="1"/>
  <c r="CR211" i="63" a="1"/>
  <c r="CR211" i="63" s="1"/>
  <c r="HH122" i="63" a="1"/>
  <c r="IY166" i="63" a="1"/>
  <c r="RW122" i="63" a="1"/>
  <c r="RW122" i="63" s="1"/>
  <c r="QD166" i="63" a="1"/>
  <c r="NB82" i="63" a="1"/>
  <c r="QW122" i="63" a="1"/>
  <c r="HS211" i="63" a="1"/>
  <c r="HS212" i="63" s="1"/>
  <c r="HS217" i="63" s="1"/>
  <c r="KG166" i="63" a="1"/>
  <c r="JE82" i="63" a="1"/>
  <c r="HI122" i="63" a="1"/>
  <c r="NI256" i="63" a="1"/>
  <c r="IO82" i="63" a="1"/>
  <c r="BJ166" i="63" a="1"/>
  <c r="BJ168" i="63" s="1"/>
  <c r="BJ173" i="63" s="1"/>
  <c r="ML166" i="63" a="1"/>
  <c r="HM82" i="63" a="1"/>
  <c r="OY166" i="63" a="1"/>
  <c r="OY167" i="63" s="1"/>
  <c r="OY172" i="63" s="1"/>
  <c r="AG211" i="63" a="1"/>
  <c r="AG213" i="63" s="1"/>
  <c r="AG218" i="63" s="1"/>
  <c r="DJ166" i="63" a="1"/>
  <c r="AR256" i="63" a="1"/>
  <c r="AR257" i="63" s="1"/>
  <c r="AR262" i="63" s="1"/>
  <c r="BA166" i="63" a="1"/>
  <c r="BA168" i="63" s="1"/>
  <c r="BA173" i="63" s="1"/>
  <c r="BF256" i="63" a="1"/>
  <c r="DP166" i="63" a="1"/>
  <c r="I122" i="63" a="1"/>
  <c r="I124" i="63" s="1"/>
  <c r="I129" i="63" s="1"/>
  <c r="KC166" i="63" a="1"/>
  <c r="IK82" i="63" a="1"/>
  <c r="AR82" i="63" a="1"/>
  <c r="CA256" i="63" a="1"/>
  <c r="QN82" i="63" a="1"/>
  <c r="QN84" i="63" s="1"/>
  <c r="W122" i="63" a="1"/>
  <c r="W124" i="63" s="1"/>
  <c r="W129" i="63" s="1"/>
  <c r="EH256" i="63" a="1"/>
  <c r="GP122" i="63" a="1"/>
  <c r="JX122" i="63" a="1"/>
  <c r="DQ211" i="63" a="1"/>
  <c r="JU166" i="63" a="1"/>
  <c r="JU168" i="63" s="1"/>
  <c r="JU173" i="63" s="1"/>
  <c r="IT166" i="63" a="1"/>
  <c r="IT167" i="63" s="1"/>
  <c r="IT172" i="63" s="1"/>
  <c r="JT166" i="63" a="1"/>
  <c r="EG82" i="63" a="1"/>
  <c r="QQ211" i="63" a="1"/>
  <c r="HJ211" i="63" a="1"/>
  <c r="HJ211" i="63" s="1"/>
  <c r="RQ166" i="63" a="1"/>
  <c r="RQ166" i="63" s="1"/>
  <c r="DY166" i="63" a="1"/>
  <c r="DY168" i="63" s="1"/>
  <c r="DY173" i="63" s="1"/>
  <c r="MF256" i="63" a="1"/>
  <c r="MF258" i="63" s="1"/>
  <c r="MF263" i="63" s="1"/>
  <c r="MF172" i="21" s="1"/>
  <c r="GC256" i="63" a="1"/>
  <c r="C256" i="63" a="1"/>
  <c r="C257" i="63" s="1"/>
  <c r="C262" i="63" s="1"/>
  <c r="IC82" i="63" a="1"/>
  <c r="KP211" i="63" a="1"/>
  <c r="KP213" i="63" s="1"/>
  <c r="KP218" i="63" s="1"/>
  <c r="RP256" i="63" a="1"/>
  <c r="MM122" i="63" a="1"/>
  <c r="AS211" i="63" a="1"/>
  <c r="AS212" i="63" s="1"/>
  <c r="AS217" i="63" s="1"/>
  <c r="PZ122" i="63" a="1"/>
  <c r="PZ123" i="63" s="1"/>
  <c r="PZ128" i="63" s="1"/>
  <c r="O211" i="63" a="1"/>
  <c r="DE256" i="63" a="1"/>
  <c r="DE256" i="63" s="1"/>
  <c r="Z211" i="63" a="1"/>
  <c r="SE166" i="63" a="1"/>
  <c r="RL211" i="63" a="1"/>
  <c r="RL213" i="63" s="1"/>
  <c r="RL218" i="63" s="1"/>
  <c r="CJ82" i="63" a="1"/>
  <c r="DI82" i="63" a="1"/>
  <c r="DI83" i="63" s="1"/>
  <c r="DI88" i="63" s="1"/>
  <c r="KB122" i="63" a="1"/>
  <c r="KB124" i="63" s="1"/>
  <c r="KB129" i="63" s="1"/>
  <c r="OJ122" i="63" a="1"/>
  <c r="MF82" i="63" a="1"/>
  <c r="MF82" i="63" s="1"/>
  <c r="DN256" i="63" a="1"/>
  <c r="GT166" i="63" a="1"/>
  <c r="GT168" i="63" s="1"/>
  <c r="GT173" i="63" s="1"/>
  <c r="OL82" i="63" a="1"/>
  <c r="OL82" i="63" s="1"/>
  <c r="HK166" i="63" a="1"/>
  <c r="MV211" i="63" a="1"/>
  <c r="MV212" i="63" s="1"/>
  <c r="MV217" i="63" s="1"/>
  <c r="BP82" i="63" a="1"/>
  <c r="LV122" i="63" a="1"/>
  <c r="RR211" i="63" a="1"/>
  <c r="GL166" i="63" a="1"/>
  <c r="CP166" i="63" a="1"/>
  <c r="CP167" i="63" s="1"/>
  <c r="CP172" i="63" s="1"/>
  <c r="EK166" i="63" a="1"/>
  <c r="JP256" i="63" a="1"/>
  <c r="IL122" i="63" a="1"/>
  <c r="KM122" i="63" a="1"/>
  <c r="BH211" i="63" a="1"/>
  <c r="BH211" i="63" s="1"/>
  <c r="EQ256" i="63" a="1"/>
  <c r="JB256" i="63" a="1"/>
  <c r="JB258" i="63" s="1"/>
  <c r="JB263" i="63" s="1"/>
  <c r="JB172" i="21" s="1"/>
  <c r="QS256" i="63" a="1"/>
  <c r="D82" i="63" a="1"/>
  <c r="DZ211" i="63" a="1"/>
  <c r="PT256" i="63" a="1"/>
  <c r="PT258" i="63" s="1"/>
  <c r="PT263" i="63" s="1"/>
  <c r="PT172" i="21" s="1"/>
  <c r="RN122" i="63" a="1"/>
  <c r="RN123" i="63" s="1"/>
  <c r="RN128" i="63" s="1"/>
  <c r="OS82" i="63" a="1"/>
  <c r="BR122" i="63" a="1"/>
  <c r="BR123" i="63" s="1"/>
  <c r="BR128" i="63" s="1"/>
  <c r="HU256" i="63" a="1"/>
  <c r="HU257" i="63" s="1"/>
  <c r="HU262" i="63" s="1"/>
  <c r="HI82" i="63" a="1"/>
  <c r="QV82" i="63" a="1"/>
  <c r="CF122" i="63" a="1"/>
  <c r="QS211" i="63" a="1"/>
  <c r="HB211" i="63" a="1"/>
  <c r="EX122" i="63" a="1"/>
  <c r="EX124" i="63" s="1"/>
  <c r="EX129" i="63" s="1"/>
  <c r="MP122" i="63" a="1"/>
  <c r="MP122" i="63" s="1"/>
  <c r="LD122" i="63" a="1"/>
  <c r="DT82" i="63" a="1"/>
  <c r="NX166" i="63" a="1"/>
  <c r="NX166" i="63" s="1"/>
  <c r="RG211" i="63" a="1"/>
  <c r="IS82" i="63" a="1"/>
  <c r="IS84" i="63" s="1"/>
  <c r="QM122" i="63" a="1"/>
  <c r="BY211" i="63" a="1"/>
  <c r="QQ122" i="63" a="1"/>
  <c r="FC256" i="63" a="1"/>
  <c r="NK166" i="63" a="1"/>
  <c r="NK166" i="63" s="1"/>
  <c r="OR122" i="63" a="1"/>
  <c r="AS82" i="63" a="1"/>
  <c r="NU122" i="63" a="1"/>
  <c r="NU124" i="63" s="1"/>
  <c r="NU129" i="63" s="1"/>
  <c r="GJ256" i="63" a="1"/>
  <c r="BP256" i="63" a="1"/>
  <c r="BP257" i="63" s="1"/>
  <c r="BP262" i="63" s="1"/>
  <c r="OV166" i="63" a="1"/>
  <c r="CY256" i="63" a="1"/>
  <c r="CY257" i="63" s="1"/>
  <c r="CY262" i="63" s="1"/>
  <c r="EP122" i="63" a="1"/>
  <c r="EP123" i="63" s="1"/>
  <c r="EP128" i="63" s="1"/>
  <c r="S82" i="63" a="1"/>
  <c r="CM122" i="63" a="1"/>
  <c r="AP211" i="63" a="1"/>
  <c r="GS211" i="63" a="1"/>
  <c r="OD256" i="63" a="1"/>
  <c r="OD258" i="63" s="1"/>
  <c r="OD263" i="63" s="1"/>
  <c r="OD172" i="21" s="1"/>
  <c r="EC166" i="63" a="1"/>
  <c r="AV82" i="63" a="1"/>
  <c r="BM256" i="63" a="1"/>
  <c r="KV122" i="63" a="1"/>
  <c r="KV123" i="63" s="1"/>
  <c r="KV128" i="63" s="1"/>
  <c r="JX211" i="63" a="1"/>
  <c r="JX212" i="63" s="1"/>
  <c r="JX217" i="63" s="1"/>
  <c r="HW122" i="63" a="1"/>
  <c r="HW124" i="63" s="1"/>
  <c r="HW129" i="63" s="1"/>
  <c r="SB211" i="63" a="1"/>
  <c r="SB211" i="63" s="1"/>
  <c r="OU122" i="63" a="1"/>
  <c r="QC256" i="63" a="1"/>
  <c r="OV122" i="63" a="1"/>
  <c r="OV122" i="63" s="1"/>
  <c r="PG122" i="63" a="1"/>
  <c r="LN211" i="63" a="1"/>
  <c r="JJ256" i="63" a="1"/>
  <c r="RN82" i="63" a="1"/>
  <c r="RN84" i="63" s="1"/>
  <c r="NQ166" i="63" a="1"/>
  <c r="NQ166" i="63" s="1"/>
  <c r="KX122" i="63" a="1"/>
  <c r="GE211" i="63" a="1"/>
  <c r="EX82" i="63" a="1"/>
  <c r="EX84" i="63" s="1"/>
  <c r="MS166" i="63" a="1"/>
  <c r="CJ256" i="63" a="1"/>
  <c r="CJ257" i="63" s="1"/>
  <c r="CJ262" i="63" s="1"/>
  <c r="LC166" i="63" a="1"/>
  <c r="QD256" i="63" a="1"/>
  <c r="QD256" i="63" s="1"/>
  <c r="HP211" i="63" a="1"/>
  <c r="HX211" i="63" a="1"/>
  <c r="CJ211" i="63" a="1"/>
  <c r="BB211" i="63" a="1"/>
  <c r="BX82" i="63" a="1"/>
  <c r="HL166" i="63" a="1"/>
  <c r="AH211" i="63" a="1"/>
  <c r="EB122" i="63" a="1"/>
  <c r="OW166" i="63" a="1"/>
  <c r="CY166" i="63" a="1"/>
  <c r="CY167" i="63" s="1"/>
  <c r="CY172" i="63" s="1"/>
  <c r="EN122" i="63" a="1"/>
  <c r="PN82" i="63" a="1"/>
  <c r="PX256" i="63" a="1"/>
  <c r="PX257" i="63" s="1"/>
  <c r="PX262" i="63" s="1"/>
  <c r="GG122" i="63" a="1"/>
  <c r="BK122" i="63" a="1"/>
  <c r="BK123" i="63" s="1"/>
  <c r="BK128" i="63" s="1"/>
  <c r="QV211" i="63" a="1"/>
  <c r="IZ166" i="63" a="1"/>
  <c r="JN166" i="63" a="1"/>
  <c r="JN166" i="63" s="1"/>
  <c r="AU256" i="63" a="1"/>
  <c r="AI122" i="63" a="1"/>
  <c r="JC211" i="63" a="1"/>
  <c r="RD122" i="63" a="1"/>
  <c r="LL82" i="63" a="1"/>
  <c r="QZ166" i="63" a="1"/>
  <c r="DK82" i="63" a="1"/>
  <c r="OA122" i="63" a="1"/>
  <c r="GO122" i="63" a="1"/>
  <c r="MF211" i="63" a="1"/>
  <c r="MF212" i="63" s="1"/>
  <c r="MF217" i="63" s="1"/>
  <c r="IN211" i="63" a="1"/>
  <c r="KF122" i="63" a="1"/>
  <c r="IJ166" i="63" a="1"/>
  <c r="EE82" i="63" a="1"/>
  <c r="PG82" i="63" a="1"/>
  <c r="PG84" i="63" s="1"/>
  <c r="SB256" i="63" a="1"/>
  <c r="SB257" i="63" s="1"/>
  <c r="SB262" i="63" s="1"/>
  <c r="CR166" i="63" a="1"/>
  <c r="BO82" i="63" a="1"/>
  <c r="GG211" i="63" a="1"/>
  <c r="KN211" i="63" a="1"/>
  <c r="KN213" i="63" s="1"/>
  <c r="KN218" i="63" s="1"/>
  <c r="LP256" i="63" a="1"/>
  <c r="HJ122" i="63" a="1"/>
  <c r="NF256" i="63" a="1"/>
  <c r="PA211" i="63" a="1"/>
  <c r="PA211" i="63" s="1"/>
  <c r="AO211" i="63" a="1"/>
  <c r="AO211" i="63" s="1"/>
  <c r="IB122" i="63" a="1"/>
  <c r="LN122" i="63" a="1"/>
  <c r="LN124" i="63" s="1"/>
  <c r="LN129" i="63" s="1"/>
  <c r="P122" i="63" a="1"/>
  <c r="P124" i="63" s="1"/>
  <c r="P129" i="63" s="1"/>
  <c r="QI211" i="63" a="1"/>
  <c r="QI213" i="63" s="1"/>
  <c r="QI218" i="63" s="1"/>
  <c r="KZ122" i="63" a="1"/>
  <c r="KZ123" i="63" s="1"/>
  <c r="KZ128" i="63" s="1"/>
  <c r="LL166" i="63" a="1"/>
  <c r="JA166" i="63" a="1"/>
  <c r="LI211" i="63" a="1"/>
  <c r="RT166" i="63" a="1"/>
  <c r="OX122" i="63" a="1"/>
  <c r="OX124" i="63" s="1"/>
  <c r="OX129" i="63" s="1"/>
  <c r="CH82" i="63" a="1"/>
  <c r="CH82" i="63" s="1"/>
  <c r="BV166" i="63" a="1"/>
  <c r="BV166" i="63" s="1"/>
  <c r="SB82" i="63" a="1"/>
  <c r="FB82" i="63" a="1"/>
  <c r="FB84" i="63" s="1"/>
  <c r="HQ166" i="63" a="1"/>
  <c r="AI82" i="63" a="1"/>
  <c r="HI166" i="63" a="1"/>
  <c r="BV211" i="63" a="1"/>
  <c r="EJ256" i="63" a="1"/>
  <c r="JI256" i="63" a="1"/>
  <c r="AV211" i="63" a="1"/>
  <c r="FD211" i="63" a="1"/>
  <c r="BH256" i="63" a="1"/>
  <c r="JL82" i="63" a="1"/>
  <c r="Z256" i="63" a="1"/>
  <c r="NA122" i="63" a="1"/>
  <c r="KX166" i="63" a="1"/>
  <c r="PE166" i="63" a="1"/>
  <c r="JV211" i="63" a="1"/>
  <c r="FE82" i="63" a="1"/>
  <c r="FE82" i="63" s="1"/>
  <c r="FA166" i="63" a="1"/>
  <c r="PS256" i="63" a="1"/>
  <c r="PS258" i="63" s="1"/>
  <c r="PS263" i="63" s="1"/>
  <c r="PS172" i="21" s="1"/>
  <c r="GP82" i="63" a="1"/>
  <c r="PI122" i="63" a="1"/>
  <c r="EU256" i="63" a="1"/>
  <c r="EU256" i="63" s="1"/>
  <c r="IT82" i="63" a="1"/>
  <c r="NL211" i="63" a="1"/>
  <c r="EI256" i="63" a="1"/>
  <c r="EI258" i="63" s="1"/>
  <c r="EI263" i="63" s="1"/>
  <c r="EI172" i="21" s="1"/>
  <c r="IF166" i="63" a="1"/>
  <c r="GX256" i="63" a="1"/>
  <c r="GX257" i="63" s="1"/>
  <c r="GX262" i="63" s="1"/>
  <c r="HC256" i="63" a="1"/>
  <c r="HC258" i="63" s="1"/>
  <c r="HC263" i="63" s="1"/>
  <c r="HC172" i="21" s="1"/>
  <c r="RB256" i="63" a="1"/>
  <c r="PK122" i="63" a="1"/>
  <c r="RY256" i="63" a="1"/>
  <c r="CY82" i="63" a="1"/>
  <c r="EA82" i="63" a="1"/>
  <c r="EA84" i="63" s="1"/>
  <c r="P82" i="63" a="1"/>
  <c r="LG211" i="63" a="1"/>
  <c r="LG213" i="63" s="1"/>
  <c r="LG218" i="63" s="1"/>
  <c r="GA122" i="63" a="1"/>
  <c r="IZ256" i="63" a="1"/>
  <c r="IZ256" i="63" s="1"/>
  <c r="OO211" i="63" a="1"/>
  <c r="OO213" i="63" s="1"/>
  <c r="OO218" i="63" s="1"/>
  <c r="JB166" i="63" a="1"/>
  <c r="JB167" i="63" s="1"/>
  <c r="JB172" i="63" s="1"/>
  <c r="CM211" i="63" a="1"/>
  <c r="DO82" i="63" a="1"/>
  <c r="DO82" i="63" s="1"/>
  <c r="L166" i="63" a="1"/>
  <c r="L166" i="63" s="1"/>
  <c r="PL166" i="63" a="1"/>
  <c r="BG82" i="63" a="1"/>
  <c r="AW256" i="63" a="1"/>
  <c r="AW257" i="63" s="1"/>
  <c r="AW262" i="63" s="1"/>
  <c r="NS122" i="63" a="1"/>
  <c r="NS123" i="63" s="1"/>
  <c r="NS128" i="63" s="1"/>
  <c r="LL256" i="63" a="1"/>
  <c r="EL256" i="63" a="1"/>
  <c r="ML82" i="63" a="1"/>
  <c r="FL166" i="63" a="1"/>
  <c r="FL168" i="63" s="1"/>
  <c r="FL173" i="63" s="1"/>
  <c r="OG256" i="63" a="1"/>
  <c r="Y122" i="63" a="1"/>
  <c r="GY122" i="63" a="1"/>
  <c r="DK166" i="63" a="1"/>
  <c r="MD122" i="63" a="1"/>
  <c r="KL166" i="63" a="1"/>
  <c r="PH256" i="63" a="1"/>
  <c r="HT256" i="63" a="1"/>
  <c r="HT257" i="63" s="1"/>
  <c r="HT262" i="63" s="1"/>
  <c r="FZ256" i="63" a="1"/>
  <c r="CV256" i="63" a="1"/>
  <c r="CV257" i="63" s="1"/>
  <c r="CV262" i="63" s="1"/>
  <c r="GD82" i="63" a="1"/>
  <c r="R166" i="63" a="1"/>
  <c r="RY122" i="63" a="1"/>
  <c r="KH82" i="63" a="1"/>
  <c r="AG256" i="63" a="1"/>
  <c r="FX122" i="63" a="1"/>
  <c r="NJ211" i="63" a="1"/>
  <c r="NJ212" i="63" s="1"/>
  <c r="NJ217" i="63" s="1"/>
  <c r="MO82" i="63" a="1"/>
  <c r="MO84" i="63" s="1"/>
  <c r="GN122" i="63" a="1"/>
  <c r="NR211" i="63" a="1"/>
  <c r="CS211" i="63" a="1"/>
  <c r="DZ256" i="63" a="1"/>
  <c r="FF166" i="63" a="1"/>
  <c r="OJ256" i="63" a="1"/>
  <c r="DN211" i="63" a="1"/>
  <c r="EC122" i="63" a="1"/>
  <c r="LR211" i="63" a="1"/>
  <c r="LR211" i="63" s="1"/>
  <c r="DA211" i="63" a="1"/>
  <c r="DA213" i="63" s="1"/>
  <c r="DA218" i="63" s="1"/>
  <c r="OZ256" i="63" a="1"/>
  <c r="EK256" i="63" a="1"/>
  <c r="OP82" i="63" a="1"/>
  <c r="OP82" i="63" s="1"/>
  <c r="EW122" i="63" a="1"/>
  <c r="MB256" i="63" a="1"/>
  <c r="IR82" i="63" a="1"/>
  <c r="RK166" i="63" a="1"/>
  <c r="SB166" i="63" a="1"/>
  <c r="SB167" i="63" s="1"/>
  <c r="SB172" i="63" s="1"/>
  <c r="ON82" i="63" a="1"/>
  <c r="ON84" i="63" s="1"/>
  <c r="MI166" i="63" a="1"/>
  <c r="IN256" i="63" a="1"/>
  <c r="LM256" i="63" a="1"/>
  <c r="DI256" i="63" a="1"/>
  <c r="GM122" i="63" a="1"/>
  <c r="LV256" i="63" a="1"/>
  <c r="DR166" i="63" a="1"/>
  <c r="MW122" i="63" a="1"/>
  <c r="QB82" i="63" a="1"/>
  <c r="QB84" i="63" s="1"/>
  <c r="QR82" i="63" a="1"/>
  <c r="QR82" i="63" s="1"/>
  <c r="FB256" i="63" a="1"/>
  <c r="OT122" i="63" a="1"/>
  <c r="OT123" i="63" s="1"/>
  <c r="OT128" i="63" s="1"/>
  <c r="PJ166" i="63" a="1"/>
  <c r="BQ211" i="63" a="1"/>
  <c r="DW122" i="63" a="1"/>
  <c r="JL122" i="63" a="1"/>
  <c r="LH82" i="63" a="1"/>
  <c r="LH83" i="63" s="1"/>
  <c r="LH88" i="63" s="1"/>
  <c r="HY82" i="63" a="1"/>
  <c r="NV166" i="63" a="1"/>
  <c r="NV166" i="63" s="1"/>
  <c r="FE122" i="63" a="1"/>
  <c r="OR166" i="63" a="1"/>
  <c r="OR167" i="63" s="1"/>
  <c r="OR172" i="63" s="1"/>
  <c r="RF122" i="63" a="1"/>
  <c r="O166" i="63" a="1"/>
  <c r="O168" i="63" s="1"/>
  <c r="O173" i="63" s="1"/>
  <c r="AK211" i="63" a="1"/>
  <c r="PG211" i="63" a="1"/>
  <c r="PG211" i="63" s="1"/>
  <c r="AV166" i="63" a="1"/>
  <c r="AV168" i="63" s="1"/>
  <c r="AV173" i="63" s="1"/>
  <c r="O256" i="63" a="1"/>
  <c r="IX211" i="63" a="1"/>
  <c r="IX211" i="63" s="1"/>
  <c r="FP166" i="63" a="1"/>
  <c r="GX82" i="63" a="1"/>
  <c r="GX83" i="63" s="1"/>
  <c r="GX88" i="63" s="1"/>
  <c r="LX122" i="63" a="1"/>
  <c r="HF82" i="63" a="1"/>
  <c r="HF82" i="63" s="1"/>
  <c r="AN166" i="63" a="1"/>
  <c r="OW122" i="63" a="1"/>
  <c r="CR82" i="63" a="1"/>
  <c r="OA166" i="63" a="1"/>
  <c r="DA122" i="63" a="1"/>
  <c r="EN82" i="63" a="1"/>
  <c r="EN82" i="63" s="1"/>
  <c r="LR256" i="63" a="1"/>
  <c r="OH122" i="63" a="1"/>
  <c r="OH124" i="63" s="1"/>
  <c r="OH129" i="63" s="1"/>
  <c r="EI211" i="63" a="1"/>
  <c r="FL256" i="63" a="1"/>
  <c r="FL256" i="63" s="1"/>
  <c r="LP82" i="63" a="1"/>
  <c r="LP82" i="63" s="1"/>
  <c r="BM211" i="63" a="1"/>
  <c r="PD256" i="63" a="1"/>
  <c r="PD258" i="63" s="1"/>
  <c r="PD263" i="63" s="1"/>
  <c r="PD172" i="21" s="1"/>
  <c r="N256" i="63" a="1"/>
  <c r="LP211" i="63" a="1"/>
  <c r="LS256" i="63" a="1"/>
  <c r="LS258" i="63" s="1"/>
  <c r="LS263" i="63" s="1"/>
  <c r="LS172" i="21" s="1"/>
  <c r="FY122" i="63" a="1"/>
  <c r="JE122" i="63" a="1"/>
  <c r="B211" i="63" a="1"/>
  <c r="DD256" i="63" a="1"/>
  <c r="JG256" i="63" a="1"/>
  <c r="JG256" i="63" s="1"/>
  <c r="GC211" i="63" a="1"/>
  <c r="NC256" i="63" a="1"/>
  <c r="NC257" i="63" s="1"/>
  <c r="NC262" i="63" s="1"/>
  <c r="G211" i="63" a="1"/>
  <c r="NM122" i="63" a="1"/>
  <c r="QC166" i="63" a="1"/>
  <c r="QC167" i="63" s="1"/>
  <c r="QC172" i="63" s="1"/>
  <c r="RT82" i="63" a="1"/>
  <c r="MC256" i="63" a="1"/>
  <c r="LY82" i="63" a="1"/>
  <c r="KC256" i="63" a="1"/>
  <c r="FU122" i="63" a="1"/>
  <c r="FU124" i="63" s="1"/>
  <c r="FU129" i="63" s="1"/>
  <c r="CI256" i="63" a="1"/>
  <c r="SF211" i="63" a="1"/>
  <c r="SF211" i="63" s="1"/>
  <c r="JZ211" i="63" a="1"/>
  <c r="AJ166" i="63" a="1"/>
  <c r="AJ167" i="63" s="1"/>
  <c r="AJ172" i="63" s="1"/>
  <c r="MO211" i="63" a="1"/>
  <c r="GB122" i="63" a="1"/>
  <c r="QO211" i="63" a="1"/>
  <c r="GA82" i="63" a="1"/>
  <c r="GA83" i="63" s="1"/>
  <c r="GA88" i="63" s="1"/>
  <c r="NQ211" i="63" a="1"/>
  <c r="NQ213" i="63" s="1"/>
  <c r="NQ218" i="63" s="1"/>
  <c r="EO122" i="63" a="1"/>
  <c r="EO124" i="63" s="1"/>
  <c r="EO129" i="63" s="1"/>
  <c r="DU122" i="63" a="1"/>
  <c r="EQ82" i="63" a="1"/>
  <c r="EQ84" i="63" s="1"/>
  <c r="JH166" i="63" a="1"/>
  <c r="GY166" i="63" a="1"/>
  <c r="KW122" i="63" a="1"/>
  <c r="KW123" i="63" s="1"/>
  <c r="KW128" i="63" s="1"/>
  <c r="IA122" i="63" a="1"/>
  <c r="IA122" i="63" s="1"/>
  <c r="FD82" i="63" a="1"/>
  <c r="BR211" i="63" a="1"/>
  <c r="HY122" i="63" a="1"/>
  <c r="JE256" i="63" a="1"/>
  <c r="OO256" i="63" a="1"/>
  <c r="OO258" i="63" s="1"/>
  <c r="OO263" i="63" s="1"/>
  <c r="OO172" i="21" s="1"/>
  <c r="BS256" i="63" a="1"/>
  <c r="IF256" i="63" a="1"/>
  <c r="Y166" i="63" a="1"/>
  <c r="Y168" i="63" s="1"/>
  <c r="Y173" i="63" s="1"/>
  <c r="LT122" i="63" a="1"/>
  <c r="HU122" i="63" a="1"/>
  <c r="RN211" i="63" a="1"/>
  <c r="GP256" i="63" a="1"/>
  <c r="SG82" i="63" a="1"/>
  <c r="FT122" i="63" a="1"/>
  <c r="RU122" i="63" a="1"/>
  <c r="CN256" i="63" a="1"/>
  <c r="CN257" i="63" s="1"/>
  <c r="CN262" i="63" s="1"/>
  <c r="LB166" i="63" a="1"/>
  <c r="C82" i="63" a="1"/>
  <c r="LR166" i="63" a="1"/>
  <c r="LW122" i="63" a="1"/>
  <c r="LE166" i="63" a="1"/>
  <c r="LE166" i="63" s="1"/>
  <c r="KY82" i="63" a="1"/>
  <c r="BP211" i="63" a="1"/>
  <c r="BP212" i="63" s="1"/>
  <c r="BP217" i="63" s="1"/>
  <c r="HD256" i="63" a="1"/>
  <c r="HD258" i="63" s="1"/>
  <c r="HD263" i="63" s="1"/>
  <c r="HD172" i="21" s="1"/>
  <c r="MF122" i="63" a="1"/>
  <c r="MF123" i="63" s="1"/>
  <c r="MF128" i="63" s="1"/>
  <c r="OF211" i="63" a="1"/>
  <c r="PL82" i="63" a="1"/>
  <c r="KN82" i="63" a="1"/>
  <c r="HT166" i="63" a="1"/>
  <c r="HT168" i="63" s="1"/>
  <c r="HT173" i="63" s="1"/>
  <c r="PP211" i="63" a="1"/>
  <c r="NT122" i="63" a="1"/>
  <c r="NT122" i="63" s="1"/>
  <c r="KT82" i="63" a="1"/>
  <c r="IE256" i="63" a="1"/>
  <c r="PG256" i="63" a="1"/>
  <c r="PG257" i="63" s="1"/>
  <c r="PG262" i="63" s="1"/>
  <c r="PQ211" i="63" a="1"/>
  <c r="DM211" i="63" a="1"/>
  <c r="RV122" i="63" a="1"/>
  <c r="CS122" i="63" a="1"/>
  <c r="BT122" i="63" a="1"/>
  <c r="BT124" i="63" s="1"/>
  <c r="BT129" i="63" s="1"/>
  <c r="KS122" i="63" a="1"/>
  <c r="MM166" i="63" a="1"/>
  <c r="OG211" i="63" a="1"/>
  <c r="IY256" i="63" a="1"/>
  <c r="IY258" i="63" s="1"/>
  <c r="IY263" i="63" s="1"/>
  <c r="IY172" i="21" s="1"/>
  <c r="RW166" i="63" a="1"/>
  <c r="MZ211" i="63" a="1"/>
  <c r="MZ211" i="63" s="1"/>
  <c r="KQ122" i="63" a="1"/>
  <c r="KQ122" i="63" s="1"/>
  <c r="PN166" i="63" a="1"/>
  <c r="NP211" i="63" a="1"/>
  <c r="HN82" i="63" a="1"/>
  <c r="HN84" i="63" s="1"/>
  <c r="L122" i="63" a="1"/>
  <c r="RK82" i="63" a="1"/>
  <c r="RK84" i="63" s="1"/>
  <c r="EX256" i="63" a="1"/>
  <c r="QJ82" i="63" a="1"/>
  <c r="AG166" i="63" a="1"/>
  <c r="AG167" i="63" s="1"/>
  <c r="AG172" i="63" s="1"/>
  <c r="EA211" i="63" a="1"/>
  <c r="D122" i="63" a="1"/>
  <c r="HR82" i="63" a="1"/>
  <c r="JS166" i="63" a="1"/>
  <c r="NA166" i="63" a="1"/>
  <c r="MT82" i="63" a="1"/>
  <c r="DH211" i="63" a="1"/>
  <c r="IT256" i="63" a="1"/>
  <c r="RP82" i="63" a="1"/>
  <c r="RP83" i="63" s="1"/>
  <c r="RP88" i="63" s="1"/>
  <c r="AO82" i="63" a="1"/>
  <c r="ME122" i="63" a="1"/>
  <c r="LO82" i="63" a="1"/>
  <c r="LO82" i="63" s="1"/>
  <c r="V256" i="63" a="1"/>
  <c r="H166" i="63" a="1"/>
  <c r="E82" i="63" a="1"/>
  <c r="E82" i="63" s="1"/>
  <c r="IH122" i="63" a="1"/>
  <c r="V82" i="63" a="1"/>
  <c r="GY82" i="63" a="1"/>
  <c r="GY82" i="63" s="1"/>
  <c r="LW82" i="63" a="1"/>
  <c r="MX211" i="63" a="1"/>
  <c r="MX213" i="63" s="1"/>
  <c r="MX218" i="63" s="1"/>
  <c r="QF211" i="63" a="1"/>
  <c r="IY122" i="63" a="1"/>
  <c r="IY122" i="63" s="1"/>
  <c r="LN166" i="63" a="1"/>
  <c r="KS211" i="63" a="1"/>
  <c r="HB122" i="63" a="1"/>
  <c r="HB124" i="63" s="1"/>
  <c r="HB129" i="63" s="1"/>
  <c r="BT211" i="63" a="1"/>
  <c r="PP256" i="63" a="1"/>
  <c r="RC256" i="63" a="1"/>
  <c r="NG256" i="63" a="1"/>
  <c r="NG257" i="63" s="1"/>
  <c r="NG262" i="63" s="1"/>
  <c r="PO211" i="63" a="1"/>
  <c r="PO213" i="63" s="1"/>
  <c r="PO218" i="63" s="1"/>
  <c r="AE122" i="63" a="1"/>
  <c r="AV122" i="63" a="1"/>
  <c r="KC82" i="63" a="1"/>
  <c r="MB82" i="63" a="1"/>
  <c r="OC211" i="63" a="1"/>
  <c r="OC213" i="63" s="1"/>
  <c r="OC218" i="63" s="1"/>
  <c r="QE256" i="63" a="1"/>
  <c r="JY166" i="63" a="1"/>
  <c r="JY168" i="63" s="1"/>
  <c r="JY173" i="63" s="1"/>
  <c r="HF166" i="63" a="1"/>
  <c r="HF166" i="63" s="1"/>
  <c r="LJ256" i="63" a="1"/>
  <c r="LJ256" i="63" s="1"/>
  <c r="JL211" i="63" a="1"/>
  <c r="OH166" i="63" a="1"/>
  <c r="AE82" i="63" a="1"/>
  <c r="BU122" i="63" a="1"/>
  <c r="KJ122" i="63" a="1"/>
  <c r="FW122" i="63" a="1"/>
  <c r="RZ256" i="63" a="1"/>
  <c r="MT122" i="63" a="1"/>
  <c r="MT123" i="63" s="1"/>
  <c r="MT128" i="63" s="1"/>
  <c r="BY166" i="63" a="1"/>
  <c r="BY166" i="63" s="1"/>
  <c r="AF211" i="63" a="1"/>
  <c r="NC122" i="63" a="1"/>
  <c r="IK256" i="63" a="1"/>
  <c r="FP211" i="63" a="1"/>
  <c r="FP213" i="63" s="1"/>
  <c r="FP218" i="63" s="1"/>
  <c r="LA122" i="63" a="1"/>
  <c r="LA123" i="63" s="1"/>
  <c r="LA128" i="63" s="1"/>
  <c r="JZ122" i="63" a="1"/>
  <c r="CD122" i="63" a="1"/>
  <c r="CD123" i="63" s="1"/>
  <c r="CD128" i="63" s="1"/>
  <c r="SD166" i="63" a="1"/>
  <c r="PO166" i="63" a="1"/>
  <c r="PU166" i="63" a="1"/>
  <c r="PU166" i="63" s="1"/>
  <c r="FP82" i="63" a="1"/>
  <c r="RV82" i="63" a="1"/>
  <c r="RV82" i="63" s="1"/>
  <c r="SC166" i="63" a="1"/>
  <c r="SC166" i="63" s="1"/>
  <c r="KM256" i="63" a="1"/>
  <c r="KM258" i="63" s="1"/>
  <c r="KM263" i="63" s="1"/>
  <c r="KM172" i="21" s="1"/>
  <c r="SG256" i="63" a="1"/>
  <c r="JG82" i="63" a="1"/>
  <c r="QK256" i="63" a="1"/>
  <c r="QK258" i="63" s="1"/>
  <c r="QK263" i="63" s="1"/>
  <c r="QK172" i="21" s="1"/>
  <c r="LE82" i="63" a="1"/>
  <c r="LE84" i="63" s="1"/>
  <c r="BB256" i="63" a="1"/>
  <c r="PV256" i="63" a="1"/>
  <c r="HS256" i="63" a="1"/>
  <c r="HS257" i="63" s="1"/>
  <c r="HS262" i="63" s="1"/>
  <c r="HS122" i="63" a="1"/>
  <c r="IX166" i="63" a="1"/>
  <c r="NA82" i="63" a="1"/>
  <c r="NA84" i="63" s="1"/>
  <c r="EP256" i="63" a="1"/>
  <c r="EP256" i="63" s="1"/>
  <c r="DW82" i="63" a="1"/>
  <c r="LS211" i="63" a="1"/>
  <c r="PH211" i="63" a="1"/>
  <c r="ED256" i="63" a="1"/>
  <c r="ED257" i="63" s="1"/>
  <c r="ED262" i="63" s="1"/>
  <c r="FE256" i="63" a="1"/>
  <c r="MR122" i="63" a="1"/>
  <c r="RF256" i="63" a="1"/>
  <c r="QR256" i="63" a="1"/>
  <c r="QR258" i="63" s="1"/>
  <c r="QR263" i="63" s="1"/>
  <c r="QR172" i="21" s="1"/>
  <c r="IP211" i="63" a="1"/>
  <c r="JI211" i="63" a="1"/>
  <c r="KN166" i="63" a="1"/>
  <c r="KN168" i="63" s="1"/>
  <c r="KN173" i="63" s="1"/>
  <c r="DJ211" i="63" a="1"/>
  <c r="DJ212" i="63" s="1"/>
  <c r="DJ217" i="63" s="1"/>
  <c r="HZ82" i="63" a="1"/>
  <c r="HZ82" i="63" s="1"/>
  <c r="KR256" i="63" a="1"/>
  <c r="OA256" i="63" a="1"/>
  <c r="PH166" i="63" a="1"/>
  <c r="GS122" i="63" a="1"/>
  <c r="GS122" i="63" s="1"/>
  <c r="LH211" i="63" a="1"/>
  <c r="LH213" i="63" s="1"/>
  <c r="LH218" i="63" s="1"/>
  <c r="RZ211" i="63" a="1"/>
  <c r="PX82" i="63" a="1"/>
  <c r="PX82" i="63" s="1"/>
  <c r="DX256" i="63" a="1"/>
  <c r="DJ82" i="63" a="1"/>
  <c r="DJ84" i="63" s="1"/>
  <c r="E122" i="63" a="1"/>
  <c r="SG166" i="63" a="1"/>
  <c r="MO122" i="63" a="1"/>
  <c r="MO124" i="63" s="1"/>
  <c r="MO129" i="63" s="1"/>
  <c r="IV122" i="63" a="1"/>
  <c r="AV256" i="63" a="1"/>
  <c r="NS211" i="63" a="1"/>
  <c r="CR122" i="63" a="1"/>
  <c r="CP122" i="63" a="1"/>
  <c r="CT166" i="63" a="1"/>
  <c r="NM211" i="63" a="1"/>
  <c r="MM256" i="63" a="1"/>
  <c r="LF166" i="63" a="1"/>
  <c r="LF167" i="63" s="1"/>
  <c r="LF172" i="63" s="1"/>
  <c r="JL256" i="63" a="1"/>
  <c r="ED211" i="63" a="1"/>
  <c r="PZ82" i="63" a="1"/>
  <c r="PZ82" i="63" s="1"/>
  <c r="QH256" i="63" a="1"/>
  <c r="J82" i="63" a="1"/>
  <c r="BA122" i="63" a="1"/>
  <c r="BA122" i="63" s="1"/>
  <c r="PQ122" i="63" a="1"/>
  <c r="NP122" i="63" a="1"/>
  <c r="NP124" i="63" s="1"/>
  <c r="NP129" i="63" s="1"/>
  <c r="KF211" i="63" a="1"/>
  <c r="MQ211" i="63" a="1"/>
  <c r="MQ211" i="63" s="1"/>
  <c r="AW166" i="63" a="1"/>
  <c r="MP256" i="63" a="1"/>
  <c r="QY82" i="63" a="1"/>
  <c r="IL166" i="63" a="1"/>
  <c r="HM122" i="63" a="1"/>
  <c r="AZ211" i="63" a="1"/>
  <c r="AI166" i="63" a="1"/>
  <c r="AI167" i="63" s="1"/>
  <c r="AI172" i="63" s="1"/>
  <c r="ND256" i="63" a="1"/>
  <c r="OF122" i="63" a="1"/>
  <c r="OF82" i="63" a="1"/>
  <c r="OF83" i="63" s="1"/>
  <c r="OF88" i="63" s="1"/>
  <c r="AL211" i="63" a="1"/>
  <c r="KY166" i="63" a="1"/>
  <c r="BZ122" i="63" a="1"/>
  <c r="BZ122" i="63" s="1"/>
  <c r="AO122" i="63" a="1"/>
  <c r="GN211" i="63" a="1"/>
  <c r="GN213" i="63" s="1"/>
  <c r="GN218" i="63" s="1"/>
  <c r="HC211" i="63" a="1"/>
  <c r="HC212" i="63" s="1"/>
  <c r="HC217" i="63" s="1"/>
  <c r="RE122" i="63" a="1"/>
  <c r="DX211" i="63" a="1"/>
  <c r="CZ211" i="63" a="1"/>
  <c r="PI82" i="63" a="1"/>
  <c r="MQ82" i="63" a="1"/>
  <c r="MQ84" i="63" s="1"/>
  <c r="IR256" i="63" a="1"/>
  <c r="GU256" i="63" a="1"/>
  <c r="GW211" i="63" a="1"/>
  <c r="RS122" i="63" a="1"/>
  <c r="PE82" i="63" a="1"/>
  <c r="PE82" i="63" s="1"/>
  <c r="LU256" i="63" a="1"/>
  <c r="LU256" i="63" s="1"/>
  <c r="Z122" i="63" a="1"/>
  <c r="BO166" i="63" a="1"/>
  <c r="DB256" i="63" a="1"/>
  <c r="DR82" i="63" a="1"/>
  <c r="DR83" i="63" s="1"/>
  <c r="DR88" i="63" s="1"/>
  <c r="EC256" i="63" a="1"/>
  <c r="EC258" i="63" s="1"/>
  <c r="EC263" i="63" s="1"/>
  <c r="EC172" i="21" s="1"/>
  <c r="LO166" i="63" a="1"/>
  <c r="AI211" i="63" a="1"/>
  <c r="AI212" i="63" s="1"/>
  <c r="AI217" i="63" s="1"/>
  <c r="EX166" i="63" a="1"/>
  <c r="MX166" i="63" a="1"/>
  <c r="NW211" i="63" a="1"/>
  <c r="NW213" i="63" s="1"/>
  <c r="NW218" i="63" s="1"/>
  <c r="IV166" i="63" a="1"/>
  <c r="BE256" i="63" a="1"/>
  <c r="BE257" i="63" s="1"/>
  <c r="BE262" i="63" s="1"/>
  <c r="Q122" i="63" a="1"/>
  <c r="I256" i="63" a="1"/>
  <c r="RU82" i="63" a="1"/>
  <c r="JQ122" i="63" a="1"/>
  <c r="MU122" i="63" a="1"/>
  <c r="AT211" i="63" a="1"/>
  <c r="AT211" i="63" s="1"/>
  <c r="JW82" i="63" a="1"/>
  <c r="JW82" i="63" s="1"/>
  <c r="HQ256" i="63" a="1"/>
  <c r="HY166" i="63" a="1"/>
  <c r="HY167" i="63" s="1"/>
  <c r="HY172" i="63" s="1"/>
  <c r="HV122" i="63" a="1"/>
  <c r="EH82" i="63" a="1"/>
  <c r="JY211" i="63" a="1"/>
  <c r="DB122" i="63" a="1"/>
  <c r="FO122" i="63" a="1"/>
  <c r="FO122" i="63" s="1"/>
  <c r="CX211" i="63" a="1"/>
  <c r="CX212" i="63" s="1"/>
  <c r="CX217" i="63" s="1"/>
  <c r="EI166" i="63" a="1"/>
  <c r="CQ82" i="63" a="1"/>
  <c r="MS256" i="63" a="1"/>
  <c r="ML211" i="63" a="1"/>
  <c r="JS122" i="63" a="1"/>
  <c r="PH82" i="63" a="1"/>
  <c r="DQ122" i="63" a="1"/>
  <c r="KG211" i="63" a="1"/>
  <c r="KG213" i="63" s="1"/>
  <c r="KG218" i="63" s="1"/>
  <c r="IA166" i="63" a="1"/>
  <c r="RE82" i="63" a="1"/>
  <c r="RE84" i="63" s="1"/>
  <c r="NX256" i="63" a="1"/>
  <c r="JF82" i="63" a="1"/>
  <c r="JF82" i="63" s="1"/>
  <c r="JM82" i="63" a="1"/>
  <c r="MH166" i="63" a="1"/>
  <c r="KS166" i="63" a="1"/>
  <c r="KS168" i="63" s="1"/>
  <c r="KS173" i="63" s="1"/>
  <c r="KQ211" i="63" a="1"/>
  <c r="DA256" i="63" a="1"/>
  <c r="Y211" i="63" a="1"/>
  <c r="LU82" i="63" a="1"/>
  <c r="PB166" i="63" a="1"/>
  <c r="QZ82" i="63" a="1"/>
  <c r="QZ82" i="63" s="1"/>
  <c r="CG122" i="63" a="1"/>
  <c r="HC82" i="63" a="1"/>
  <c r="HC84" i="63" s="1"/>
  <c r="PY82" i="63" a="1"/>
  <c r="GK122" i="63" a="1"/>
  <c r="GK124" i="63" s="1"/>
  <c r="GK129" i="63" s="1"/>
  <c r="NE256" i="63" a="1"/>
  <c r="NE256" i="63" s="1"/>
  <c r="JQ256" i="63" a="1"/>
  <c r="JQ257" i="63" s="1"/>
  <c r="JQ262" i="63" s="1"/>
  <c r="NE166" i="63" a="1"/>
  <c r="OY82" i="63" a="1"/>
  <c r="QX166" i="63" a="1"/>
  <c r="HG211" i="63" a="1"/>
  <c r="HG213" i="63" s="1"/>
  <c r="HG218" i="63" s="1"/>
  <c r="QP211" i="63" a="1"/>
  <c r="QP211" i="63" s="1"/>
  <c r="ER211" i="63" a="1"/>
  <c r="KT211" i="63" a="1"/>
  <c r="KT211" i="63" s="1"/>
  <c r="RM211" i="63" a="1"/>
  <c r="LD82" i="63" a="1"/>
  <c r="LD82" i="63" s="1"/>
  <c r="BE82" i="63" a="1"/>
  <c r="BE84" i="63" s="1"/>
  <c r="AB211" i="63" a="1"/>
  <c r="FV256" i="63" a="1"/>
  <c r="FV257" i="63" s="1"/>
  <c r="FV262" i="63" s="1"/>
  <c r="OI122" i="63" a="1"/>
  <c r="OX82" i="63" a="1"/>
  <c r="FZ122" i="63" a="1"/>
  <c r="FK256" i="63" a="1"/>
  <c r="FK258" i="63" s="1"/>
  <c r="FK263" i="63" s="1"/>
  <c r="FK172" i="21" s="1"/>
  <c r="PE122" i="63" a="1"/>
  <c r="PE122" i="63" s="1"/>
  <c r="H122" i="63" a="1"/>
  <c r="H123" i="63" s="1"/>
  <c r="H128" i="63" s="1"/>
  <c r="HA166" i="63" a="1"/>
  <c r="AY256" i="63" a="1"/>
  <c r="FA211" i="63" a="1"/>
  <c r="FA213" i="63" s="1"/>
  <c r="FA218" i="63" s="1"/>
  <c r="HZ166" i="63" a="1"/>
  <c r="HZ166" i="63" s="1"/>
  <c r="NY122" i="63" a="1"/>
  <c r="NY124" i="63" s="1"/>
  <c r="NY129" i="63" s="1"/>
  <c r="HA122" i="63" a="1"/>
  <c r="HA122" i="63" s="1"/>
  <c r="CK211" i="63" a="1"/>
  <c r="CK211" i="63" s="1"/>
  <c r="QF82" i="63" a="1"/>
  <c r="QF82" i="63" s="1"/>
  <c r="FK166" i="63" a="1"/>
  <c r="BB166" i="63" a="1"/>
  <c r="BB166" i="63" s="1"/>
  <c r="NO82" i="63" a="1"/>
  <c r="QX82" i="63" a="1"/>
  <c r="QX82" i="63" s="1"/>
  <c r="DF166" i="63" a="1"/>
  <c r="CE122" i="63" a="1"/>
  <c r="CE124" i="63" s="1"/>
  <c r="CE129" i="63" s="1"/>
  <c r="KE166" i="63" a="1"/>
  <c r="MW256" i="63" a="1"/>
  <c r="RT122" i="63" a="1"/>
  <c r="GB256" i="63" a="1"/>
  <c r="IO122" i="63" a="1"/>
  <c r="IO122" i="63" s="1"/>
  <c r="IX82" i="63" a="1"/>
  <c r="RO82" i="63" a="1"/>
  <c r="RO82" i="63" s="1"/>
  <c r="CS82" i="63" a="1"/>
  <c r="GR122" i="63" a="1"/>
  <c r="CU166" i="63" a="1"/>
  <c r="CU167" i="63" s="1"/>
  <c r="CU172" i="63" s="1"/>
  <c r="HW166" i="63" a="1"/>
  <c r="HW168" i="63" s="1"/>
  <c r="HW173" i="63" s="1"/>
  <c r="NL256" i="63" a="1"/>
  <c r="JM256" i="63" a="1"/>
  <c r="HU82" i="63" a="1"/>
  <c r="HU82" i="63" s="1"/>
  <c r="HQ122" i="63" a="1"/>
  <c r="QA122" i="63" a="1"/>
  <c r="QA123" i="63" s="1"/>
  <c r="QA128" i="63" s="1"/>
  <c r="GO166" i="63" a="1"/>
  <c r="CB122" i="63" a="1"/>
  <c r="FV82" i="63" a="1"/>
  <c r="AM122" i="63" a="1"/>
  <c r="OU82" i="63" a="1"/>
  <c r="N166" i="63" a="1"/>
  <c r="NW122" i="63" a="1"/>
  <c r="LG256" i="63" a="1"/>
  <c r="CO211" i="63" a="1"/>
  <c r="CO213" i="63" s="1"/>
  <c r="CO218" i="63" s="1"/>
  <c r="JN82" i="63" a="1"/>
  <c r="JN82" i="63" s="1"/>
  <c r="LY166" i="63" a="1"/>
  <c r="HG122" i="63" a="1"/>
  <c r="JR256" i="63" a="1"/>
  <c r="F82" i="63" a="1"/>
  <c r="OR82" i="63" a="1"/>
  <c r="OR83" i="63" s="1"/>
  <c r="OR88" i="63" s="1"/>
  <c r="PL256" i="63" a="1"/>
  <c r="GW82" i="63" a="1"/>
  <c r="GJ122" i="63" a="1"/>
  <c r="MC82" i="63" a="1"/>
  <c r="MC84" i="63" s="1"/>
  <c r="OI82" i="63" a="1"/>
  <c r="OI84" i="63" s="1"/>
  <c r="IZ211" i="63" a="1"/>
  <c r="DB166" i="63" a="1"/>
  <c r="NL82" i="63" a="1"/>
  <c r="RA166" i="63" a="1"/>
  <c r="RA166" i="63" s="1"/>
  <c r="MT256" i="63" a="1"/>
  <c r="MT256" i="63" s="1"/>
  <c r="PC211" i="63" a="1"/>
  <c r="U166" i="63" a="1"/>
  <c r="OL256" i="63" a="1"/>
  <c r="BN256" i="63" a="1"/>
  <c r="DX166" i="63" a="1"/>
  <c r="DX168" i="63" s="1"/>
  <c r="DX173" i="63" s="1"/>
  <c r="QZ256" i="63" a="1"/>
  <c r="QZ258" i="63" s="1"/>
  <c r="QZ263" i="63" s="1"/>
  <c r="QZ172" i="21" s="1"/>
  <c r="GQ166" i="63" a="1"/>
  <c r="OQ211" i="63" a="1"/>
  <c r="OQ212" i="63" s="1"/>
  <c r="OQ217" i="63" s="1"/>
  <c r="IC166" i="63" a="1"/>
  <c r="FB211" i="63" a="1"/>
  <c r="ES256" i="63" a="1"/>
  <c r="FY166" i="63" a="1"/>
  <c r="NF166" i="63" a="1"/>
  <c r="NF166" i="63" s="1"/>
  <c r="IB82" i="63" a="1"/>
  <c r="IB84" i="63" s="1"/>
  <c r="RB122" i="63" a="1"/>
  <c r="RB122" i="63" s="1"/>
  <c r="PP122" i="63" a="1"/>
  <c r="GK166" i="63" a="1"/>
  <c r="BI122" i="63" a="1"/>
  <c r="RM82" i="63" a="1"/>
  <c r="RM84" i="63" s="1"/>
  <c r="OD166" i="63" a="1"/>
  <c r="HR211" i="63" a="1"/>
  <c r="HR212" i="63" s="1"/>
  <c r="HR217" i="63" s="1"/>
  <c r="LA211" i="63" a="1"/>
  <c r="JJ122" i="63" a="1"/>
  <c r="KE211" i="63" a="1"/>
  <c r="NU166" i="63" a="1"/>
  <c r="JO166" i="63" a="1"/>
  <c r="JO166" i="63" s="1"/>
  <c r="BO211" i="63" a="1"/>
  <c r="FS256" i="63" a="1"/>
  <c r="LG166" i="63" a="1"/>
  <c r="NE211" i="63" a="1"/>
  <c r="NE212" i="63" s="1"/>
  <c r="NE217" i="63" s="1"/>
  <c r="MN211" i="63" a="1"/>
  <c r="EZ166" i="63" a="1"/>
  <c r="MP82" i="63" a="1"/>
  <c r="CL211" i="63" a="1"/>
  <c r="AQ122" i="63" a="1"/>
  <c r="AQ124" i="63" s="1"/>
  <c r="AQ129" i="63" s="1"/>
  <c r="MU166" i="63" a="1"/>
  <c r="MU167" i="63" s="1"/>
  <c r="MU172" i="63" s="1"/>
  <c r="EM166" i="63" a="1"/>
  <c r="EM168" i="63" s="1"/>
  <c r="EM173" i="63" s="1"/>
  <c r="IP166" i="63" a="1"/>
  <c r="IP166" i="63" s="1"/>
  <c r="W82" i="63" a="1"/>
  <c r="AF256" i="63" a="1"/>
  <c r="OJ82" i="63" a="1"/>
  <c r="Z11" i="33"/>
  <c r="X13" i="33" s="1"/>
  <c r="AD13" i="33"/>
  <c r="CP211" i="63" a="1"/>
  <c r="BH82" i="63" a="1"/>
  <c r="BH82" i="63" s="1"/>
  <c r="NH122" i="63" a="1"/>
  <c r="IU166" i="63" a="1"/>
  <c r="IU168" i="63" s="1"/>
  <c r="IU173" i="63" s="1"/>
  <c r="KI166" i="63" a="1"/>
  <c r="DM122" i="63" a="1"/>
  <c r="LK256" i="63" a="1"/>
  <c r="LK257" i="63" s="1"/>
  <c r="LK262" i="63" s="1"/>
  <c r="CJ122" i="63" a="1"/>
  <c r="CW122" i="63" a="1"/>
  <c r="CD211" i="63" a="1"/>
  <c r="DS256" i="63" a="1"/>
  <c r="KM82" i="63" a="1"/>
  <c r="KM84" i="63" s="1"/>
  <c r="PF256" i="63" a="1"/>
  <c r="PY122" i="63" a="1"/>
  <c r="PY122" i="63" s="1"/>
  <c r="RT211" i="63" a="1"/>
  <c r="RT213" i="63" s="1"/>
  <c r="RT218" i="63" s="1"/>
  <c r="FS82" i="63" a="1"/>
  <c r="FS83" i="63" s="1"/>
  <c r="FS88" i="63" s="1"/>
  <c r="GQ82" i="63" a="1"/>
  <c r="GQ83" i="63" s="1"/>
  <c r="GQ88" i="63" s="1"/>
  <c r="HY211" i="63" a="1"/>
  <c r="OZ211" i="63" a="1"/>
  <c r="OZ212" i="63" s="1"/>
  <c r="OZ217" i="63" s="1"/>
  <c r="BX166" i="63" a="1"/>
  <c r="MH256" i="63" a="1"/>
  <c r="FQ211" i="63" a="1"/>
  <c r="KN256" i="63" a="1"/>
  <c r="X82" i="63" a="1"/>
  <c r="KS82" i="63" a="1"/>
  <c r="RZ82" i="63" a="1"/>
  <c r="RZ83" i="63" s="1"/>
  <c r="RZ88" i="63" s="1"/>
  <c r="GT211" i="63" a="1"/>
  <c r="GT211" i="63" s="1"/>
  <c r="DH166" i="63" a="1"/>
  <c r="LR82" i="63" a="1"/>
  <c r="CV211" i="63" a="1"/>
  <c r="BF82" i="63" a="1"/>
  <c r="FO166" i="63" a="1"/>
  <c r="FO168" i="63" s="1"/>
  <c r="FO173" i="63" s="1"/>
  <c r="LT82" i="63" a="1"/>
  <c r="SC122" i="63" a="1"/>
  <c r="FJ256" i="63" a="1"/>
  <c r="ON256" i="63" a="1"/>
  <c r="AX122" i="63" a="1"/>
  <c r="BN82" i="63" a="1"/>
  <c r="RA82" i="63" a="1"/>
  <c r="RA82" i="63" s="1"/>
  <c r="LV82" i="63" a="1"/>
  <c r="ON122" i="63" a="1"/>
  <c r="ON123" i="63" s="1"/>
  <c r="ON128" i="63" s="1"/>
  <c r="SF82" i="63" a="1"/>
  <c r="IR166" i="63" a="1"/>
  <c r="B122" i="63" a="1"/>
  <c r="LF256" i="63" a="1"/>
  <c r="QY211" i="63" a="1"/>
  <c r="FY256" i="63" a="1"/>
  <c r="FY258" i="63" s="1"/>
  <c r="FY263" i="63" s="1"/>
  <c r="FY172" i="21" s="1"/>
  <c r="HV166" i="63" a="1"/>
  <c r="HV167" i="63" s="1"/>
  <c r="HV172" i="63" s="1"/>
  <c r="OX166" i="63" a="1"/>
  <c r="C122" i="63" a="1"/>
  <c r="JO122" i="63" a="1"/>
  <c r="JO123" i="63" s="1"/>
  <c r="JO128" i="63" s="1"/>
  <c r="HO82" i="63" a="1"/>
  <c r="EV256" i="63" a="1"/>
  <c r="MY256" i="63" a="1"/>
  <c r="BF211" i="63" a="1"/>
  <c r="R211" i="63" a="1"/>
  <c r="GD211" i="63" a="1"/>
  <c r="QG166" i="63" a="1"/>
  <c r="PO256" i="63" a="1"/>
  <c r="EK211" i="63" a="1"/>
  <c r="EK212" i="63" s="1"/>
  <c r="EK217" i="63" s="1"/>
  <c r="JE166" i="63" a="1"/>
  <c r="NF82" i="63" a="1"/>
  <c r="CA122" i="63" a="1"/>
  <c r="CA122" i="63" s="1"/>
  <c r="HD211" i="63" a="1"/>
  <c r="OR211" i="63" a="1"/>
  <c r="BL166" i="63" a="1"/>
  <c r="RQ122" i="63" a="1"/>
  <c r="KD82" i="63" a="1"/>
  <c r="DQ166" i="63" a="1"/>
  <c r="AU82" i="63" a="1"/>
  <c r="AU82" i="63" s="1"/>
  <c r="FG211" i="63" a="1"/>
  <c r="EQ166" i="63" a="1"/>
  <c r="EQ168" i="63" s="1"/>
  <c r="EQ173" i="63" s="1"/>
  <c r="BD256" i="63" a="1"/>
  <c r="OG166" i="63" a="1"/>
  <c r="FS166" i="63" a="1"/>
  <c r="FS167" i="63" s="1"/>
  <c r="FS172" i="63" s="1"/>
  <c r="CE256" i="63" a="1"/>
  <c r="EB166" i="63" a="1"/>
  <c r="EB166" i="63" s="1"/>
  <c r="LY211" i="63" a="1"/>
  <c r="AP256" i="63" a="1"/>
  <c r="AP257" i="63" s="1"/>
  <c r="AP262" i="63" s="1"/>
  <c r="HN122" i="63" a="1"/>
  <c r="HN123" i="63" s="1"/>
  <c r="HN128" i="63" s="1"/>
  <c r="BM166" i="63" a="1"/>
  <c r="BN211" i="63" a="1"/>
  <c r="BN211" i="63" s="1"/>
  <c r="IO166" i="63" a="1"/>
  <c r="IO167" i="63" s="1"/>
  <c r="IO172" i="63" s="1"/>
  <c r="BI256" i="63" a="1"/>
  <c r="GM211" i="63" a="1"/>
  <c r="AY82" i="63" a="1"/>
  <c r="GU211" i="63" a="1"/>
  <c r="GU213" i="63" s="1"/>
  <c r="GU218" i="63" s="1"/>
  <c r="HQ211" i="63" a="1"/>
  <c r="GK82" i="63" a="1"/>
  <c r="CD166" i="63" a="1"/>
  <c r="CD168" i="63" s="1"/>
  <c r="CD173" i="63" s="1"/>
  <c r="MV166" i="63" a="1"/>
  <c r="KC122" i="63" a="1"/>
  <c r="NP82" i="63" a="1"/>
  <c r="DW211" i="63" a="1"/>
  <c r="OA82" i="63" a="1"/>
  <c r="RI211" i="63" a="1"/>
  <c r="OX211" i="63" a="1"/>
  <c r="OX211" i="63" s="1"/>
  <c r="KI82" i="63" a="1"/>
  <c r="ES211" i="63" a="1"/>
  <c r="AU211" i="63" a="1"/>
  <c r="HX256" i="63" a="1"/>
  <c r="FC122" i="63" a="1"/>
  <c r="FT166" i="63" a="1"/>
  <c r="FT168" i="63" s="1"/>
  <c r="FT173" i="63" s="1"/>
  <c r="QF256" i="63" a="1"/>
  <c r="P211" i="63" a="1"/>
  <c r="P211" i="63" s="1"/>
  <c r="QG256" i="63" a="1"/>
  <c r="QG257" i="63" s="1"/>
  <c r="QG262" i="63" s="1"/>
  <c r="CI82" i="63" a="1"/>
  <c r="CI84" i="63" s="1"/>
  <c r="RK211" i="63" a="1"/>
  <c r="RK211" i="63" s="1"/>
  <c r="BW256" i="63" a="1"/>
  <c r="IN82" i="63" a="1"/>
  <c r="QH122" i="63" a="1"/>
  <c r="KE122" i="63" a="1"/>
  <c r="KE123" i="63" s="1"/>
  <c r="KE128" i="63" s="1"/>
  <c r="IK211" i="63" a="1"/>
  <c r="RV256" i="63" a="1"/>
  <c r="KE256" i="63" a="1"/>
  <c r="AC122" i="63" a="1"/>
  <c r="HG82" i="63" a="1"/>
  <c r="HG84" i="63" s="1"/>
  <c r="NI82" i="63" a="1"/>
  <c r="FD122" i="63" a="1"/>
  <c r="LI82" i="63" a="1"/>
  <c r="GV211" i="63" a="1"/>
  <c r="GV213" i="63" s="1"/>
  <c r="GV218" i="63" s="1"/>
  <c r="AN82" i="63" a="1"/>
  <c r="OG82" i="63" a="1"/>
  <c r="OG83" i="63" s="1"/>
  <c r="OG88" i="63" s="1"/>
  <c r="QW256" i="63" a="1"/>
  <c r="BU82" i="63" a="1"/>
  <c r="BU82" i="63" s="1"/>
  <c r="RX82" i="63" a="1"/>
  <c r="JU256" i="63" a="1"/>
  <c r="PN211" i="63" a="1"/>
  <c r="PN211" i="63" s="1"/>
  <c r="IZ122" i="63" a="1"/>
  <c r="LV211" i="63" a="1"/>
  <c r="LV212" i="63" s="1"/>
  <c r="LV217" i="63" s="1"/>
  <c r="GI82" i="63" a="1"/>
  <c r="OK166" i="63" a="1"/>
  <c r="LB211" i="63" a="1"/>
  <c r="BI82" i="63" a="1"/>
  <c r="QY122" i="63" a="1"/>
  <c r="QH166" i="63" a="1"/>
  <c r="QH167" i="63" s="1"/>
  <c r="QH172" i="63" s="1"/>
  <c r="GK211" i="63" a="1"/>
  <c r="MU211" i="63" a="1"/>
  <c r="MU211" i="63" s="1"/>
  <c r="HW256" i="63" a="1"/>
  <c r="LL211" i="63" a="1"/>
  <c r="KV82" i="63" a="1"/>
  <c r="FO211" i="63" a="1"/>
  <c r="FO212" i="63" s="1"/>
  <c r="FO217" i="63" s="1"/>
  <c r="RQ256" i="63" a="1"/>
  <c r="RQ258" i="63" s="1"/>
  <c r="RQ263" i="63" s="1"/>
  <c r="RQ172" i="21" s="1"/>
  <c r="EH211" i="63" a="1"/>
  <c r="FW166" i="63" a="1"/>
  <c r="RU211" i="63" a="1"/>
  <c r="RU211" i="63" s="1"/>
  <c r="LT256" i="63" a="1"/>
  <c r="LT257" i="63" s="1"/>
  <c r="LT262" i="63" s="1"/>
  <c r="BS211" i="63" a="1"/>
  <c r="PJ82" i="63" a="1"/>
  <c r="HO211" i="63" a="1"/>
  <c r="HO213" i="63" s="1"/>
  <c r="HO218" i="63" s="1"/>
  <c r="E166" i="63" a="1"/>
  <c r="E168" i="63" s="1"/>
  <c r="E173" i="63" s="1"/>
  <c r="JA211" i="63" a="1"/>
  <c r="KD122" i="63" a="1"/>
  <c r="AB122" i="63" a="1"/>
  <c r="QP82" i="63" a="1"/>
  <c r="FQ166" i="63" a="1"/>
  <c r="EY122" i="63" a="1"/>
  <c r="EY122" i="63" s="1"/>
  <c r="PG166" i="63" a="1"/>
  <c r="H256" i="63" a="1"/>
  <c r="H258" i="63" s="1"/>
  <c r="H263" i="63" s="1"/>
  <c r="H172" i="21" s="1"/>
  <c r="S166" i="63" a="1"/>
  <c r="NR256" i="63" a="1"/>
  <c r="PW256" i="63" a="1"/>
  <c r="PW258" i="63" s="1"/>
  <c r="PW263" i="63" s="1"/>
  <c r="PW172" i="21" s="1"/>
  <c r="BW211" i="63" a="1"/>
  <c r="BW211" i="63" s="1"/>
  <c r="PN122" i="63" a="1"/>
  <c r="JP82" i="63" a="1"/>
  <c r="GS82" i="63" a="1"/>
  <c r="GS82" i="63" s="1"/>
  <c r="JV122" i="63" a="1"/>
  <c r="JV124" i="63" s="1"/>
  <c r="JV129" i="63" s="1"/>
  <c r="IS122" i="63" a="1"/>
  <c r="GZ166" i="63" a="1"/>
  <c r="NV122" i="63" a="1"/>
  <c r="NV123" i="63" s="1"/>
  <c r="NV128" i="63" s="1"/>
  <c r="AD166" i="63" a="1"/>
  <c r="GB82" i="63" a="1"/>
  <c r="CB82" i="63" a="1"/>
  <c r="CB83" i="63" s="1"/>
  <c r="CB88" i="63" s="1"/>
  <c r="RJ211" i="63" a="1"/>
  <c r="QM256" i="63" a="1"/>
  <c r="W256" i="63" a="1"/>
  <c r="W258" i="63" s="1"/>
  <c r="W263" i="63" s="1"/>
  <c r="W172" i="21" s="1"/>
  <c r="Q211" i="63" a="1"/>
  <c r="CZ122" i="63" a="1"/>
  <c r="LJ122" i="63" a="1"/>
  <c r="LJ123" i="63" s="1"/>
  <c r="LJ128" i="63" s="1"/>
  <c r="GP211" i="63" a="1"/>
  <c r="RC166" i="63" a="1"/>
  <c r="KY256" i="63" a="1"/>
  <c r="KB82" i="63" a="1"/>
  <c r="NW166" i="63" a="1"/>
  <c r="CX166" i="63" a="1"/>
  <c r="IE82" i="63" a="1"/>
  <c r="HE122" i="63" a="1"/>
  <c r="OW211" i="63" a="1"/>
  <c r="KP82" i="63" a="1"/>
  <c r="CL166" i="63" a="1"/>
  <c r="CL168" i="63" s="1"/>
  <c r="CL173" i="63" s="1"/>
  <c r="HE166" i="63" a="1"/>
  <c r="HE166" i="63" s="1"/>
  <c r="NH256" i="63" a="1"/>
  <c r="MR256" i="63" a="1"/>
  <c r="EF166" i="63" a="1"/>
  <c r="EF166" i="63" s="1"/>
  <c r="GQ211" i="63" a="1"/>
  <c r="MT211" i="63" a="1"/>
  <c r="MT213" i="63" s="1"/>
  <c r="MT218" i="63" s="1"/>
  <c r="MJ82" i="63" a="1"/>
  <c r="QA82" i="63" a="1"/>
  <c r="KI122" i="63" a="1"/>
  <c r="HN211" i="63" a="1"/>
  <c r="HN212" i="63" s="1"/>
  <c r="HN217" i="63" s="1"/>
  <c r="DL211" i="63" a="1"/>
  <c r="FQ256" i="63" a="1"/>
  <c r="PR211" i="63" a="1"/>
  <c r="JS82" i="63" a="1"/>
  <c r="ED82" i="63" a="1"/>
  <c r="ND122" i="63" a="1"/>
  <c r="CV166" i="63" a="1"/>
  <c r="LA256" i="63" a="1"/>
  <c r="LA258" i="63" s="1"/>
  <c r="LA263" i="63" s="1"/>
  <c r="LA172" i="21" s="1"/>
  <c r="MA211" i="63" a="1"/>
  <c r="IS256" i="63" a="1"/>
  <c r="LI166" i="63" a="1"/>
  <c r="OE82" i="63" a="1"/>
  <c r="GA256" i="63" a="1"/>
  <c r="GG256" i="63" a="1"/>
  <c r="GG256" i="63" s="1"/>
  <c r="DC122" i="63" a="1"/>
  <c r="DC124" i="63" s="1"/>
  <c r="DC129" i="63" s="1"/>
  <c r="MA82" i="63" a="1"/>
  <c r="HB256" i="63" a="1"/>
  <c r="DG211" i="63" a="1"/>
  <c r="DG213" i="63" s="1"/>
  <c r="DG218" i="63" s="1"/>
  <c r="JY82" i="63" a="1"/>
  <c r="IB166" i="63" a="1"/>
  <c r="IB167" i="63" s="1"/>
  <c r="IB172" i="63" s="1"/>
  <c r="KK256" i="63" a="1"/>
  <c r="KK257" i="63" s="1"/>
  <c r="KK262" i="63" s="1"/>
  <c r="KH211" i="63" a="1"/>
  <c r="KH211" i="63" s="1"/>
  <c r="FH211" i="63" a="1"/>
  <c r="FH212" i="63" s="1"/>
  <c r="FH217" i="63" s="1"/>
  <c r="EZ211" i="63" a="1"/>
  <c r="DK256" i="63" a="1"/>
  <c r="KO166" i="63" a="1"/>
  <c r="KO168" i="63" s="1"/>
  <c r="KO173" i="63" s="1"/>
  <c r="AB256" i="63" a="1"/>
  <c r="AB256" i="63" s="1"/>
  <c r="DQ82" i="63" a="1"/>
  <c r="PV166" i="63" a="1"/>
  <c r="JH211" i="63" a="1"/>
  <c r="RL82" i="63" a="1"/>
  <c r="RL83" i="63" s="1"/>
  <c r="RL88" i="63" s="1"/>
  <c r="OM211" i="63" a="1"/>
  <c r="IL82" i="63" a="1"/>
  <c r="P166" i="63" a="1"/>
  <c r="P167" i="63" s="1"/>
  <c r="P172" i="63" s="1"/>
  <c r="QT166" i="63" a="1"/>
  <c r="K122" i="63" a="1"/>
  <c r="K124" i="63" s="1"/>
  <c r="K129" i="63" s="1"/>
  <c r="AT166" i="63" a="1"/>
  <c r="AT168" i="63" s="1"/>
  <c r="AT173" i="63" s="1"/>
  <c r="GS256" i="63" a="1"/>
  <c r="EM256" i="63" a="1"/>
  <c r="RH256" i="63" a="1"/>
  <c r="JM211" i="63" a="1"/>
  <c r="EW211" i="63" a="1"/>
  <c r="SE82" i="63" a="1"/>
  <c r="G122" i="63" a="1"/>
  <c r="AJ122" i="63" a="1"/>
  <c r="IJ256" i="63" a="1"/>
  <c r="OC82" i="63" a="1"/>
  <c r="DS82" i="63" a="1"/>
  <c r="GO211" i="63" a="1"/>
  <c r="NH166" i="63" a="1"/>
  <c r="S122" i="63" a="1"/>
  <c r="NH211" i="63" a="1"/>
  <c r="LH256" i="63" a="1"/>
  <c r="LH256" i="63" s="1"/>
  <c r="LE211" i="63" a="1"/>
  <c r="LE213" i="63" s="1"/>
  <c r="LE218" i="63" s="1"/>
  <c r="PR82" i="63" a="1"/>
  <c r="QN122" i="63" a="1"/>
  <c r="QN124" i="63" s="1"/>
  <c r="QN129" i="63" s="1"/>
  <c r="KI211" i="63" a="1"/>
  <c r="EJ166" i="63" a="1"/>
  <c r="RV166" i="63" a="1"/>
  <c r="RV168" i="63" s="1"/>
  <c r="RV173" i="63" s="1"/>
  <c r="MC211" i="63" a="1"/>
  <c r="MC212" i="63" s="1"/>
  <c r="MC217" i="63" s="1"/>
  <c r="MK256" i="63" a="1"/>
  <c r="JY122" i="63" a="1"/>
  <c r="PW82" i="63" a="1"/>
  <c r="GK256" i="63" a="1"/>
  <c r="GK258" i="63" s="1"/>
  <c r="GK263" i="63" s="1"/>
  <c r="GK172" i="21" s="1"/>
  <c r="BZ211" i="63" a="1"/>
  <c r="X256" i="63" a="1"/>
  <c r="OY122" i="63" a="1"/>
  <c r="J122" i="63" a="1"/>
  <c r="OY256" i="63" a="1"/>
  <c r="OY256" i="63" s="1"/>
  <c r="Z82" i="63" a="1"/>
  <c r="HQ82" i="63" a="1"/>
  <c r="SA82" i="63" a="1"/>
  <c r="KL82" i="63" a="1"/>
  <c r="KL84" i="63" s="1"/>
  <c r="CW256" i="63" a="1"/>
  <c r="DG122" i="63" a="1"/>
  <c r="AD122" i="63" a="1"/>
  <c r="JR166" i="63" a="1"/>
  <c r="QO82" i="63" a="1"/>
  <c r="DI122" i="63" a="1"/>
  <c r="DI122" i="63" s="1"/>
  <c r="EC82" i="63" a="1"/>
  <c r="EC83" i="63" s="1"/>
  <c r="EC88" i="63" s="1"/>
  <c r="DG256" i="63" a="1"/>
  <c r="OB256" i="63" a="1"/>
  <c r="QR122" i="63" a="1"/>
  <c r="KG82" i="63" a="1"/>
  <c r="KG83" i="63" s="1"/>
  <c r="KG88" i="63" s="1"/>
  <c r="JA256" i="63" a="1"/>
  <c r="MQ256" i="63" a="1"/>
  <c r="JU122" i="63" a="1"/>
  <c r="NB166" i="63" a="1"/>
  <c r="CH166" i="63" a="1"/>
  <c r="CH166" i="63" s="1"/>
  <c r="NO211" i="63" a="1"/>
  <c r="QY256" i="63" a="1"/>
  <c r="QY256" i="63" s="1"/>
  <c r="QL256" i="63" a="1"/>
  <c r="MM211" i="63" a="1"/>
  <c r="PI166" i="63" a="1"/>
  <c r="PI168" i="63" s="1"/>
  <c r="PI173" i="63" s="1"/>
  <c r="G166" i="63" a="1"/>
  <c r="G168" i="63" s="1"/>
  <c r="G173" i="63" s="1"/>
  <c r="BZ166" i="63" a="1"/>
  <c r="BZ167" i="63" s="1"/>
  <c r="BZ172" i="63" s="1"/>
  <c r="IQ122" i="63" a="1"/>
  <c r="LU166" i="63" a="1"/>
  <c r="LU166" i="63" s="1"/>
  <c r="KQ256" i="63" a="1"/>
  <c r="IP82" i="63" a="1"/>
  <c r="DS211" i="63" a="1"/>
  <c r="RL122" i="63" a="1"/>
  <c r="RM122" i="63" a="1"/>
  <c r="RM124" i="63" s="1"/>
  <c r="RM129" i="63" s="1"/>
  <c r="MR82" i="63" a="1"/>
  <c r="MR82" i="63" s="1"/>
  <c r="BF122" i="63" a="1"/>
  <c r="FW256" i="63" a="1"/>
  <c r="FW256" i="63" s="1"/>
  <c r="FM166" i="63" a="1"/>
  <c r="FM167" i="63" s="1"/>
  <c r="FM172" i="63" s="1"/>
  <c r="FZ166" i="63" a="1"/>
  <c r="GF166" i="63" a="1"/>
  <c r="DO166" i="63" a="1"/>
  <c r="BK166" i="63" a="1"/>
  <c r="BK168" i="63" s="1"/>
  <c r="BK173" i="63" s="1"/>
  <c r="IK122" i="63" a="1"/>
  <c r="IK123" i="63" s="1"/>
  <c r="IK128" i="63" s="1"/>
  <c r="LB256" i="63" a="1"/>
  <c r="CQ211" i="63" a="1"/>
  <c r="CQ213" i="63" s="1"/>
  <c r="CQ218" i="63" s="1"/>
  <c r="OW256" i="63" a="1"/>
  <c r="S37" i="33"/>
  <c r="S35" i="33"/>
  <c r="S36" i="33"/>
  <c r="S34" i="33"/>
  <c r="Z13" i="33"/>
  <c r="AE13" i="33"/>
  <c r="AJ12" i="33" s="1"/>
  <c r="AF13" i="33"/>
  <c r="AJ13" i="33" s="1"/>
  <c r="L89" i="63"/>
  <c r="K168" i="21"/>
  <c r="J196" i="21"/>
  <c r="J175" i="21"/>
  <c r="J182" i="21" s="1"/>
  <c r="J190" i="21" s="1"/>
  <c r="RI122" i="63"/>
  <c r="FY82" i="63"/>
  <c r="FY83" i="63"/>
  <c r="FY88" i="63" s="1"/>
  <c r="HZ212" i="63"/>
  <c r="HZ217" i="63" s="1"/>
  <c r="HD166" i="63"/>
  <c r="OC123" i="63"/>
  <c r="OC128" i="63" s="1"/>
  <c r="OC124" i="63"/>
  <c r="OC129" i="63" s="1"/>
  <c r="OC122" i="63"/>
  <c r="I115" i="21"/>
  <c r="I270" i="21" s="1"/>
  <c r="I101" i="21"/>
  <c r="I109" i="21" s="1"/>
  <c r="I264" i="21" s="1"/>
  <c r="I94" i="21"/>
  <c r="CF257" i="63"/>
  <c r="CF262" i="63" s="1"/>
  <c r="CF256" i="63"/>
  <c r="CF258" i="63"/>
  <c r="CF263" i="63" s="1"/>
  <c r="CF172" i="21" s="1"/>
  <c r="FJ167" i="63"/>
  <c r="FJ172" i="63" s="1"/>
  <c r="DK211" i="63"/>
  <c r="EL84" i="63"/>
  <c r="EL83" i="63"/>
  <c r="EL88" i="63" s="1"/>
  <c r="EL82" i="63"/>
  <c r="JW124" i="63"/>
  <c r="JW129" i="63" s="1"/>
  <c r="GW122" i="63"/>
  <c r="GW124" i="63"/>
  <c r="GW129" i="63" s="1"/>
  <c r="CC211" i="63"/>
  <c r="QM212" i="63"/>
  <c r="QM217" i="63" s="1"/>
  <c r="QM213" i="63"/>
  <c r="QM218" i="63" s="1"/>
  <c r="QM211" i="63"/>
  <c r="HT123" i="63"/>
  <c r="HT128" i="63" s="1"/>
  <c r="LL124" i="63"/>
  <c r="LL129" i="63" s="1"/>
  <c r="OM83" i="63"/>
  <c r="OM88" i="63" s="1"/>
  <c r="EB211" i="63"/>
  <c r="IU122" i="63"/>
  <c r="DF83" i="63"/>
  <c r="DF88" i="63" s="1"/>
  <c r="IM213" i="63"/>
  <c r="IM218" i="63" s="1"/>
  <c r="RC213" i="63"/>
  <c r="RC218" i="63" s="1"/>
  <c r="JC82" i="63"/>
  <c r="QN256" i="63"/>
  <c r="QN258" i="63"/>
  <c r="QN263" i="63" s="1"/>
  <c r="QN172" i="21" s="1"/>
  <c r="MD166" i="63"/>
  <c r="FU84" i="63"/>
  <c r="KT167" i="63"/>
  <c r="KT172" i="63" s="1"/>
  <c r="CO168" i="63"/>
  <c r="CO173" i="63" s="1"/>
  <c r="CO167" i="63"/>
  <c r="CO172" i="63" s="1"/>
  <c r="JT211" i="63"/>
  <c r="AB83" i="63"/>
  <c r="AB88" i="63" s="1"/>
  <c r="EN211" i="63"/>
  <c r="IE123" i="63"/>
  <c r="IE128" i="63" s="1"/>
  <c r="LW213" i="63"/>
  <c r="LW218" i="63" s="1"/>
  <c r="AI168" i="63"/>
  <c r="AI173" i="63" s="1"/>
  <c r="EU124" i="63"/>
  <c r="EU129" i="63" s="1"/>
  <c r="EU122" i="63"/>
  <c r="AP82" i="63"/>
  <c r="AA212" i="63"/>
  <c r="AA217" i="63" s="1"/>
  <c r="RJ82" i="63"/>
  <c r="LM122" i="63"/>
  <c r="RP257" i="63"/>
  <c r="RP262" i="63" s="1"/>
  <c r="HZ124" i="63"/>
  <c r="HZ129" i="63" s="1"/>
  <c r="KO256" i="63"/>
  <c r="KO257" i="63"/>
  <c r="KO262" i="63" s="1"/>
  <c r="JH122" i="63"/>
  <c r="IW212" i="63"/>
  <c r="IW217" i="63" s="1"/>
  <c r="IT168" i="63"/>
  <c r="IT173" i="63" s="1"/>
  <c r="K89" i="33"/>
  <c r="J87" i="21"/>
  <c r="IF82" i="63"/>
  <c r="CN82" i="63"/>
  <c r="DC167" i="63"/>
  <c r="DC172" i="63" s="1"/>
  <c r="DC168" i="63"/>
  <c r="DC173" i="63" s="1"/>
  <c r="DC166" i="63"/>
  <c r="DP83" i="63"/>
  <c r="DP88" i="63" s="1"/>
  <c r="NH123" i="63"/>
  <c r="NH128" i="63" s="1"/>
  <c r="KN212" i="63"/>
  <c r="KN217" i="63" s="1"/>
  <c r="OM123" i="63"/>
  <c r="OM128" i="63" s="1"/>
  <c r="P256" i="63"/>
  <c r="AO82" i="63"/>
  <c r="OL168" i="63"/>
  <c r="OL173" i="63" s="1"/>
  <c r="CE82" i="63"/>
  <c r="CE84" i="63"/>
  <c r="LA256" i="63"/>
  <c r="RA211" i="63"/>
  <c r="AF167" i="63"/>
  <c r="AF172" i="63" s="1"/>
  <c r="SC211" i="63"/>
  <c r="HP256" i="63"/>
  <c r="HJ166" i="63"/>
  <c r="FX167" i="63" l="1"/>
  <c r="FX172" i="63" s="1"/>
  <c r="IW213" i="63"/>
  <c r="IW218" i="63" s="1"/>
  <c r="AB84" i="63"/>
  <c r="LE258" i="63"/>
  <c r="LE263" i="63" s="1"/>
  <c r="LE172" i="21" s="1"/>
  <c r="AT258" i="63"/>
  <c r="AT263" i="63" s="1"/>
  <c r="AT172" i="21" s="1"/>
  <c r="FJ213" i="63"/>
  <c r="FJ218" i="63" s="1"/>
  <c r="FJ171" i="21" s="1"/>
  <c r="CV122" i="63"/>
  <c r="LJ84" i="63"/>
  <c r="R84" i="63"/>
  <c r="JN211" i="63"/>
  <c r="LD167" i="63"/>
  <c r="LD172" i="63" s="1"/>
  <c r="PQ168" i="63"/>
  <c r="PQ173" i="63" s="1"/>
  <c r="AT257" i="63"/>
  <c r="AT262" i="63" s="1"/>
  <c r="PQ167" i="63"/>
  <c r="PQ172" i="63" s="1"/>
  <c r="PQ239" i="63" s="1"/>
  <c r="KR83" i="63"/>
  <c r="KR88" i="63" s="1"/>
  <c r="KR149" i="63" s="1"/>
  <c r="KR151" i="63" s="1"/>
  <c r="JT82" i="63"/>
  <c r="PS168" i="63"/>
  <c r="PS173" i="63" s="1"/>
  <c r="HX123" i="63"/>
  <c r="HX128" i="63" s="1"/>
  <c r="LU211" i="63"/>
  <c r="FH83" i="63"/>
  <c r="FH88" i="63" s="1"/>
  <c r="FA257" i="63"/>
  <c r="FA262" i="63" s="1"/>
  <c r="JO213" i="63"/>
  <c r="JO218" i="63" s="1"/>
  <c r="JT83" i="63"/>
  <c r="JT88" i="63" s="1"/>
  <c r="PS167" i="63"/>
  <c r="PS172" i="63" s="1"/>
  <c r="PS239" i="63" s="1"/>
  <c r="OB122" i="63"/>
  <c r="GZ82" i="63"/>
  <c r="ND168" i="63"/>
  <c r="ND173" i="63" s="1"/>
  <c r="FJ166" i="63"/>
  <c r="FJ212" i="63"/>
  <c r="FJ217" i="63" s="1"/>
  <c r="FX166" i="63"/>
  <c r="LE257" i="63"/>
  <c r="LE262" i="63" s="1"/>
  <c r="LE275" i="63" s="1"/>
  <c r="LE90" i="73" s="1"/>
  <c r="CV124" i="63"/>
  <c r="CV129" i="63" s="1"/>
  <c r="CV141" i="63" s="1"/>
  <c r="CV87" i="73" s="1"/>
  <c r="IG83" i="63"/>
  <c r="IG88" i="63" s="1"/>
  <c r="RQ257" i="63"/>
  <c r="RQ262" i="63" s="1"/>
  <c r="FA258" i="63"/>
  <c r="FA263" i="63" s="1"/>
  <c r="FA172" i="21" s="1"/>
  <c r="BW167" i="63"/>
  <c r="BW172" i="63" s="1"/>
  <c r="BW168" i="63"/>
  <c r="BW173" i="63" s="1"/>
  <c r="LU213" i="63"/>
  <c r="LU218" i="63" s="1"/>
  <c r="LU171" i="21" s="1"/>
  <c r="FH82" i="63"/>
  <c r="IH168" i="63"/>
  <c r="IH173" i="63" s="1"/>
  <c r="IH185" i="63" s="1"/>
  <c r="IH88" i="73" s="1"/>
  <c r="JO212" i="63"/>
  <c r="JO217" i="63" s="1"/>
  <c r="MT168" i="63"/>
  <c r="MT173" i="63" s="1"/>
  <c r="OB124" i="63"/>
  <c r="OB129" i="63" s="1"/>
  <c r="GZ84" i="63"/>
  <c r="ND167" i="63"/>
  <c r="ND172" i="63" s="1"/>
  <c r="R118" i="19"/>
  <c r="O121" i="19" s="1"/>
  <c r="JN213" i="63"/>
  <c r="JN218" i="63" s="1"/>
  <c r="JN230" i="63" s="1"/>
  <c r="JN89" i="73" s="1"/>
  <c r="OM84" i="63"/>
  <c r="JW122" i="63"/>
  <c r="BE82" i="63"/>
  <c r="R82" i="63"/>
  <c r="KR84" i="63"/>
  <c r="HC168" i="63"/>
  <c r="HC173" i="63" s="1"/>
  <c r="CL124" i="63"/>
  <c r="CL129" i="63" s="1"/>
  <c r="CL169" i="21" s="1"/>
  <c r="AF166" i="63"/>
  <c r="OM124" i="63"/>
  <c r="OM129" i="63" s="1"/>
  <c r="OM169" i="21" s="1"/>
  <c r="HZ122" i="63"/>
  <c r="AM82" i="63"/>
  <c r="IH166" i="63"/>
  <c r="JF166" i="63"/>
  <c r="RO256" i="63"/>
  <c r="MT167" i="63"/>
  <c r="MT172" i="63" s="1"/>
  <c r="RI123" i="63"/>
  <c r="RI128" i="63" s="1"/>
  <c r="RI194" i="63" s="1"/>
  <c r="CA124" i="63"/>
  <c r="CA129" i="63" s="1"/>
  <c r="W256" i="63"/>
  <c r="OL166" i="63"/>
  <c r="AP84" i="63"/>
  <c r="X213" i="63"/>
  <c r="X218" i="63" s="1"/>
  <c r="DF82" i="63"/>
  <c r="OI83" i="63"/>
  <c r="OI88" i="63" s="1"/>
  <c r="OI149" i="63" s="1"/>
  <c r="EM166" i="63"/>
  <c r="HX122" i="63"/>
  <c r="KZ83" i="63"/>
  <c r="KZ88" i="63" s="1"/>
  <c r="HD167" i="63"/>
  <c r="HD172" i="63" s="1"/>
  <c r="OU211" i="63"/>
  <c r="IG82" i="63"/>
  <c r="DD122" i="63"/>
  <c r="BC211" i="63"/>
  <c r="EB212" i="63"/>
  <c r="EB217" i="63" s="1"/>
  <c r="EB284" i="63" s="1"/>
  <c r="QC83" i="63"/>
  <c r="QC88" i="63" s="1"/>
  <c r="QC149" i="63" s="1"/>
  <c r="CU124" i="63"/>
  <c r="CU129" i="63" s="1"/>
  <c r="HN258" i="63"/>
  <c r="HN263" i="63" s="1"/>
  <c r="HN172" i="21" s="1"/>
  <c r="DX166" i="63"/>
  <c r="EW168" i="63"/>
  <c r="EW173" i="63" s="1"/>
  <c r="HW166" i="63"/>
  <c r="P166" i="63"/>
  <c r="DN124" i="63"/>
  <c r="DN129" i="63" s="1"/>
  <c r="DN141" i="63" s="1"/>
  <c r="DN87" i="73" s="1"/>
  <c r="SF123" i="63"/>
  <c r="SF128" i="63" s="1"/>
  <c r="SF194" i="63" s="1"/>
  <c r="OU213" i="63"/>
  <c r="OU218" i="63" s="1"/>
  <c r="LD166" i="63"/>
  <c r="RO257" i="63"/>
  <c r="RO262" i="63" s="1"/>
  <c r="KZ168" i="63"/>
  <c r="KZ173" i="63" s="1"/>
  <c r="OE122" i="63"/>
  <c r="LJ82" i="63"/>
  <c r="CC212" i="63"/>
  <c r="CC217" i="63" s="1"/>
  <c r="CC284" i="63" s="1"/>
  <c r="QC84" i="63"/>
  <c r="KZ82" i="63"/>
  <c r="HZ213" i="63"/>
  <c r="HZ218" i="63" s="1"/>
  <c r="EW167" i="63"/>
  <c r="EW172" i="63" s="1"/>
  <c r="HW167" i="63"/>
  <c r="HW172" i="63" s="1"/>
  <c r="SF124" i="63"/>
  <c r="SF129" i="63" s="1"/>
  <c r="HJ168" i="63"/>
  <c r="HJ173" i="63" s="1"/>
  <c r="HJ170" i="21" s="1"/>
  <c r="HJ198" i="21" s="1"/>
  <c r="FO124" i="63"/>
  <c r="FO129" i="63" s="1"/>
  <c r="FO169" i="21" s="1"/>
  <c r="NV122" i="63"/>
  <c r="RT212" i="63"/>
  <c r="RT217" i="63" s="1"/>
  <c r="BK166" i="63"/>
  <c r="DN123" i="63"/>
  <c r="DN128" i="63" s="1"/>
  <c r="AA213" i="63"/>
  <c r="AA218" i="63" s="1"/>
  <c r="LW212" i="63"/>
  <c r="LW217" i="63" s="1"/>
  <c r="LW284" i="63" s="1"/>
  <c r="KZ167" i="63"/>
  <c r="KZ172" i="63" s="1"/>
  <c r="KZ239" i="63" s="1"/>
  <c r="OE124" i="63"/>
  <c r="OE129" i="63" s="1"/>
  <c r="OE141" i="63" s="1"/>
  <c r="OE87" i="73" s="1"/>
  <c r="FO123" i="63"/>
  <c r="FO128" i="63" s="1"/>
  <c r="FO194" i="63" s="1"/>
  <c r="FM211" i="63"/>
  <c r="BK167" i="63"/>
  <c r="BK172" i="63" s="1"/>
  <c r="RA212" i="63"/>
  <c r="RA217" i="63" s="1"/>
  <c r="RJ168" i="63"/>
  <c r="RJ173" i="63" s="1"/>
  <c r="JN167" i="63"/>
  <c r="JN172" i="63" s="1"/>
  <c r="JN239" i="63" s="1"/>
  <c r="CG166" i="63"/>
  <c r="LJ122" i="63"/>
  <c r="EE167" i="63"/>
  <c r="EE172" i="63" s="1"/>
  <c r="EE185" i="63" s="1"/>
  <c r="EE88" i="73" s="1"/>
  <c r="DJ83" i="63"/>
  <c r="DJ88" i="63" s="1"/>
  <c r="DJ149" i="63" s="1"/>
  <c r="DJ151" i="63" s="1"/>
  <c r="RJ167" i="63"/>
  <c r="RJ172" i="63" s="1"/>
  <c r="FM123" i="63"/>
  <c r="FM128" i="63" s="1"/>
  <c r="NK212" i="63"/>
  <c r="NK217" i="63" s="1"/>
  <c r="BW213" i="63"/>
  <c r="BW218" i="63" s="1"/>
  <c r="BW171" i="21" s="1"/>
  <c r="AR256" i="63"/>
  <c r="FM122" i="63"/>
  <c r="AK257" i="63"/>
  <c r="AK262" i="63" s="1"/>
  <c r="AK275" i="63" s="1"/>
  <c r="AK90" i="73" s="1"/>
  <c r="JT124" i="63"/>
  <c r="JT129" i="63" s="1"/>
  <c r="JT141" i="63" s="1"/>
  <c r="JT87" i="73" s="1"/>
  <c r="LX211" i="63"/>
  <c r="BW212" i="63"/>
  <c r="BW217" i="63" s="1"/>
  <c r="BG258" i="63"/>
  <c r="BG263" i="63" s="1"/>
  <c r="BG172" i="21" s="1"/>
  <c r="BG200" i="21" s="1"/>
  <c r="AO258" i="63"/>
  <c r="AO263" i="63" s="1"/>
  <c r="AO172" i="21" s="1"/>
  <c r="AO179" i="21" s="1"/>
  <c r="AO186" i="21" s="1"/>
  <c r="GZ212" i="63"/>
  <c r="GZ217" i="63" s="1"/>
  <c r="GZ284" i="63" s="1"/>
  <c r="DK213" i="63"/>
  <c r="DK218" i="63" s="1"/>
  <c r="DK171" i="21" s="1"/>
  <c r="JT122" i="63"/>
  <c r="K167" i="63"/>
  <c r="K172" i="63" s="1"/>
  <c r="K239" i="63" s="1"/>
  <c r="EZ257" i="63"/>
  <c r="EZ262" i="63" s="1"/>
  <c r="P258" i="63"/>
  <c r="P263" i="63" s="1"/>
  <c r="P172" i="21" s="1"/>
  <c r="CG168" i="63"/>
  <c r="CG173" i="63" s="1"/>
  <c r="CG185" i="63" s="1"/>
  <c r="CG88" i="73" s="1"/>
  <c r="IP168" i="63"/>
  <c r="IP173" i="63" s="1"/>
  <c r="IP170" i="21" s="1"/>
  <c r="IP198" i="21" s="1"/>
  <c r="BH213" i="63"/>
  <c r="BH218" i="63" s="1"/>
  <c r="BH171" i="21" s="1"/>
  <c r="EC256" i="63"/>
  <c r="KI256" i="63"/>
  <c r="AA117" i="19"/>
  <c r="NV168" i="63"/>
  <c r="NV173" i="63" s="1"/>
  <c r="QQ166" i="63"/>
  <c r="IZ82" i="63"/>
  <c r="EN212" i="63"/>
  <c r="EN217" i="63" s="1"/>
  <c r="EN284" i="63" s="1"/>
  <c r="K211" i="63"/>
  <c r="BG256" i="63"/>
  <c r="LJ258" i="63"/>
  <c r="LJ263" i="63" s="1"/>
  <c r="LJ172" i="21" s="1"/>
  <c r="LJ179" i="21" s="1"/>
  <c r="LJ186" i="21" s="1"/>
  <c r="GX167" i="63"/>
  <c r="GX172" i="63" s="1"/>
  <c r="GX239" i="63" s="1"/>
  <c r="HB84" i="63"/>
  <c r="QQ123" i="63"/>
  <c r="QQ128" i="63" s="1"/>
  <c r="QQ124" i="63"/>
  <c r="QQ129" i="63" s="1"/>
  <c r="QQ141" i="63" s="1"/>
  <c r="QQ87" i="73" s="1"/>
  <c r="LM168" i="63"/>
  <c r="LM173" i="63" s="1"/>
  <c r="LM167" i="63"/>
  <c r="LM172" i="63" s="1"/>
  <c r="LM185" i="63" s="1"/>
  <c r="LM88" i="73" s="1"/>
  <c r="LM166" i="63"/>
  <c r="NJ258" i="63"/>
  <c r="NJ263" i="63" s="1"/>
  <c r="NJ172" i="21" s="1"/>
  <c r="NJ257" i="63"/>
  <c r="NJ262" i="63" s="1"/>
  <c r="IQ213" i="63"/>
  <c r="IQ218" i="63" s="1"/>
  <c r="IQ211" i="63"/>
  <c r="IQ212" i="63"/>
  <c r="IQ217" i="63" s="1"/>
  <c r="IQ284" i="63" s="1"/>
  <c r="V211" i="63"/>
  <c r="V212" i="63"/>
  <c r="V217" i="63" s="1"/>
  <c r="RS258" i="63"/>
  <c r="RS263" i="63" s="1"/>
  <c r="RS172" i="21" s="1"/>
  <c r="RS200" i="21" s="1"/>
  <c r="RS257" i="63"/>
  <c r="RS262" i="63" s="1"/>
  <c r="LE167" i="63"/>
  <c r="LE172" i="63" s="1"/>
  <c r="K212" i="63"/>
  <c r="K217" i="63" s="1"/>
  <c r="HB83" i="63"/>
  <c r="HB88" i="63" s="1"/>
  <c r="RZ258" i="63"/>
  <c r="RZ263" i="63" s="1"/>
  <c r="RZ172" i="21" s="1"/>
  <c r="RZ200" i="21" s="1"/>
  <c r="RZ257" i="63"/>
  <c r="RZ262" i="63" s="1"/>
  <c r="JE256" i="63"/>
  <c r="JE258" i="63"/>
  <c r="JE263" i="63" s="1"/>
  <c r="JE172" i="21" s="1"/>
  <c r="JE179" i="21" s="1"/>
  <c r="JE186" i="21" s="1"/>
  <c r="EW123" i="63"/>
  <c r="EW128" i="63" s="1"/>
  <c r="EW124" i="63"/>
  <c r="EW129" i="63" s="1"/>
  <c r="EW169" i="21" s="1"/>
  <c r="EW122" i="63"/>
  <c r="GR166" i="63"/>
  <c r="GR167" i="63"/>
  <c r="GR172" i="63" s="1"/>
  <c r="GR168" i="63"/>
  <c r="GR173" i="63" s="1"/>
  <c r="GR170" i="21" s="1"/>
  <c r="NV167" i="63"/>
  <c r="NV172" i="63" s="1"/>
  <c r="NV239" i="63" s="1"/>
  <c r="K168" i="63"/>
  <c r="K173" i="63" s="1"/>
  <c r="HZ83" i="63"/>
  <c r="HZ88" i="63" s="1"/>
  <c r="HZ149" i="63" s="1"/>
  <c r="DJ82" i="63"/>
  <c r="QQ122" i="63"/>
  <c r="EZ256" i="63"/>
  <c r="JN168" i="63"/>
  <c r="JN173" i="63" s="1"/>
  <c r="JN170" i="21" s="1"/>
  <c r="JN198" i="21" s="1"/>
  <c r="EV166" i="63"/>
  <c r="V213" i="63"/>
  <c r="V218" i="63" s="1"/>
  <c r="V171" i="21" s="1"/>
  <c r="DV256" i="63"/>
  <c r="OD83" i="63"/>
  <c r="OD88" i="63" s="1"/>
  <c r="OD149" i="63" s="1"/>
  <c r="RZ166" i="63"/>
  <c r="SD83" i="63"/>
  <c r="SD88" i="63" s="1"/>
  <c r="AL211" i="63"/>
  <c r="AL212" i="63"/>
  <c r="AL217" i="63" s="1"/>
  <c r="AL284" i="63" s="1"/>
  <c r="QK82" i="63"/>
  <c r="QK84" i="63"/>
  <c r="GH257" i="63"/>
  <c r="GH262" i="63" s="1"/>
  <c r="GH256" i="63"/>
  <c r="QV124" i="63"/>
  <c r="QV129" i="63" s="1"/>
  <c r="QV169" i="21" s="1"/>
  <c r="QV122" i="63"/>
  <c r="KR123" i="63"/>
  <c r="KR128" i="63" s="1"/>
  <c r="KR122" i="63"/>
  <c r="GQ122" i="63"/>
  <c r="GQ123" i="63"/>
  <c r="GQ128" i="63" s="1"/>
  <c r="GQ194" i="63" s="1"/>
  <c r="GQ124" i="63"/>
  <c r="GQ129" i="63" s="1"/>
  <c r="GQ169" i="21" s="1"/>
  <c r="MX258" i="63"/>
  <c r="MX263" i="63" s="1"/>
  <c r="MX256" i="63"/>
  <c r="FV122" i="63"/>
  <c r="FV124" i="63"/>
  <c r="FV129" i="63" s="1"/>
  <c r="FV123" i="63"/>
  <c r="FV128" i="63" s="1"/>
  <c r="FV194" i="63" s="1"/>
  <c r="EU212" i="63"/>
  <c r="EU217" i="63" s="1"/>
  <c r="EU213" i="63"/>
  <c r="EU218" i="63" s="1"/>
  <c r="EU171" i="21" s="1"/>
  <c r="EU211" i="63"/>
  <c r="QU212" i="63"/>
  <c r="QU217" i="63" s="1"/>
  <c r="QU213" i="63"/>
  <c r="QU218" i="63" s="1"/>
  <c r="QU171" i="21" s="1"/>
  <c r="KE168" i="63"/>
  <c r="KE173" i="63" s="1"/>
  <c r="KE167" i="63"/>
  <c r="KE172" i="63" s="1"/>
  <c r="KE166" i="63"/>
  <c r="JD124" i="63"/>
  <c r="JD129" i="63" s="1"/>
  <c r="JD169" i="21" s="1"/>
  <c r="JD122" i="63"/>
  <c r="PV122" i="63"/>
  <c r="PV124" i="63"/>
  <c r="PV129" i="63" s="1"/>
  <c r="PV169" i="21" s="1"/>
  <c r="DQ257" i="63"/>
  <c r="DQ262" i="63" s="1"/>
  <c r="DQ275" i="63" s="1"/>
  <c r="DQ90" i="73" s="1"/>
  <c r="DQ258" i="63"/>
  <c r="DQ263" i="63" s="1"/>
  <c r="DQ172" i="21" s="1"/>
  <c r="DQ256" i="63"/>
  <c r="HD123" i="63"/>
  <c r="HD128" i="63" s="1"/>
  <c r="HD194" i="63" s="1"/>
  <c r="HD124" i="63"/>
  <c r="HD129" i="63" s="1"/>
  <c r="HD122" i="63"/>
  <c r="FN82" i="63"/>
  <c r="FN83" i="63"/>
  <c r="FN88" i="63" s="1"/>
  <c r="FN149" i="63" s="1"/>
  <c r="FN151" i="63" s="1"/>
  <c r="FN84" i="63"/>
  <c r="RH167" i="63"/>
  <c r="RH172" i="63" s="1"/>
  <c r="RH166" i="63"/>
  <c r="IE166" i="63"/>
  <c r="IE168" i="63"/>
  <c r="IE173" i="63" s="1"/>
  <c r="IE170" i="21" s="1"/>
  <c r="IC211" i="63"/>
  <c r="IC212" i="63"/>
  <c r="IC217" i="63" s="1"/>
  <c r="IC213" i="63"/>
  <c r="IC218" i="63" s="1"/>
  <c r="IC171" i="21" s="1"/>
  <c r="IM82" i="63"/>
  <c r="IM83" i="63"/>
  <c r="IM88" i="63" s="1"/>
  <c r="IM84" i="63"/>
  <c r="C256" i="63"/>
  <c r="HF258" i="63"/>
  <c r="HF263" i="63" s="1"/>
  <c r="HF172" i="21" s="1"/>
  <c r="HF200" i="21" s="1"/>
  <c r="EE166" i="63"/>
  <c r="DU167" i="63"/>
  <c r="DU172" i="63" s="1"/>
  <c r="G124" i="63"/>
  <c r="G129" i="63" s="1"/>
  <c r="G169" i="21" s="1"/>
  <c r="G122" i="63"/>
  <c r="RE123" i="63"/>
  <c r="RE128" i="63" s="1"/>
  <c r="RE122" i="63"/>
  <c r="RE124" i="63"/>
  <c r="RE129" i="63" s="1"/>
  <c r="RE169" i="21" s="1"/>
  <c r="M256" i="63"/>
  <c r="M257" i="63"/>
  <c r="M262" i="63" s="1"/>
  <c r="MU83" i="63"/>
  <c r="MU88" i="63" s="1"/>
  <c r="MU149" i="63" s="1"/>
  <c r="MU82" i="63"/>
  <c r="HE212" i="63"/>
  <c r="HE217" i="63" s="1"/>
  <c r="HE211" i="63"/>
  <c r="HE213" i="63"/>
  <c r="HE218" i="63" s="1"/>
  <c r="KH257" i="63"/>
  <c r="KH262" i="63" s="1"/>
  <c r="KH256" i="63"/>
  <c r="KH258" i="63"/>
  <c r="KH263" i="63" s="1"/>
  <c r="KB258" i="63"/>
  <c r="KB263" i="63" s="1"/>
  <c r="KB172" i="21" s="1"/>
  <c r="KB257" i="63"/>
  <c r="KB262" i="63" s="1"/>
  <c r="KB256" i="63"/>
  <c r="JT213" i="63"/>
  <c r="JT218" i="63" s="1"/>
  <c r="JT212" i="63"/>
  <c r="JT217" i="63" s="1"/>
  <c r="FY213" i="63"/>
  <c r="FY218" i="63" s="1"/>
  <c r="FY212" i="63"/>
  <c r="FY217" i="63" s="1"/>
  <c r="FY230" i="63" s="1"/>
  <c r="FY89" i="73" s="1"/>
  <c r="FY211" i="63"/>
  <c r="SC257" i="63"/>
  <c r="SC262" i="63" s="1"/>
  <c r="SC258" i="63"/>
  <c r="SC263" i="63" s="1"/>
  <c r="SC172" i="21" s="1"/>
  <c r="MB167" i="63"/>
  <c r="MB172" i="63" s="1"/>
  <c r="MB166" i="63"/>
  <c r="LX212" i="63"/>
  <c r="LX217" i="63" s="1"/>
  <c r="PO212" i="63"/>
  <c r="PO217" i="63" s="1"/>
  <c r="MD84" i="63"/>
  <c r="NK211" i="63"/>
  <c r="HF257" i="63"/>
  <c r="HF262" i="63" s="1"/>
  <c r="ME83" i="63"/>
  <c r="ME88" i="63" s="1"/>
  <c r="ME149" i="63" s="1"/>
  <c r="M213" i="63"/>
  <c r="M218" i="63" s="1"/>
  <c r="M171" i="21" s="1"/>
  <c r="QL124" i="63"/>
  <c r="QL129" i="63" s="1"/>
  <c r="OG123" i="63"/>
  <c r="OG128" i="63" s="1"/>
  <c r="AK256" i="63"/>
  <c r="BA212" i="63"/>
  <c r="BA217" i="63" s="1"/>
  <c r="BA230" i="63" s="1"/>
  <c r="BA89" i="73" s="1"/>
  <c r="DU166" i="63"/>
  <c r="KQ258" i="63"/>
  <c r="KQ263" i="63" s="1"/>
  <c r="KQ172" i="21" s="1"/>
  <c r="KQ257" i="63"/>
  <c r="KQ262" i="63" s="1"/>
  <c r="PR211" i="63"/>
  <c r="PR213" i="63"/>
  <c r="PR218" i="63" s="1"/>
  <c r="PR212" i="63"/>
  <c r="PR217" i="63" s="1"/>
  <c r="KE258" i="63"/>
  <c r="KE263" i="63" s="1"/>
  <c r="KE172" i="21" s="1"/>
  <c r="KE200" i="21" s="1"/>
  <c r="KE257" i="63"/>
  <c r="KE262" i="63" s="1"/>
  <c r="KE275" i="63" s="1"/>
  <c r="KE90" i="73" s="1"/>
  <c r="HQ122" i="63"/>
  <c r="HQ124" i="63"/>
  <c r="HQ129" i="63" s="1"/>
  <c r="LR167" i="63"/>
  <c r="LR172" i="63" s="1"/>
  <c r="LR239" i="63" s="1"/>
  <c r="LR166" i="63"/>
  <c r="LI123" i="63"/>
  <c r="LI128" i="63" s="1"/>
  <c r="V168" i="63"/>
  <c r="V173" i="63" s="1"/>
  <c r="IQ168" i="63"/>
  <c r="IQ173" i="63" s="1"/>
  <c r="IQ170" i="21" s="1"/>
  <c r="JE257" i="63"/>
  <c r="JE262" i="63" s="1"/>
  <c r="GR211" i="63"/>
  <c r="LX257" i="63"/>
  <c r="LX262" i="63" s="1"/>
  <c r="LX275" i="63" s="1"/>
  <c r="LX90" i="73" s="1"/>
  <c r="QU167" i="63"/>
  <c r="QU172" i="63" s="1"/>
  <c r="BA211" i="63"/>
  <c r="FL82" i="63"/>
  <c r="SC256" i="63"/>
  <c r="LI124" i="63"/>
  <c r="LI129" i="63" s="1"/>
  <c r="LI141" i="63" s="1"/>
  <c r="LI87" i="73" s="1"/>
  <c r="V166" i="63"/>
  <c r="RN258" i="63"/>
  <c r="RN263" i="63" s="1"/>
  <c r="GR213" i="63"/>
  <c r="GR218" i="63" s="1"/>
  <c r="GR230" i="63" s="1"/>
  <c r="GR89" i="73" s="1"/>
  <c r="IB83" i="63"/>
  <c r="IB88" i="63" s="1"/>
  <c r="IB149" i="63" s="1"/>
  <c r="KM257" i="63"/>
  <c r="KM262" i="63" s="1"/>
  <c r="KM275" i="63" s="1"/>
  <c r="KM90" i="73" s="1"/>
  <c r="KB212" i="63"/>
  <c r="KB217" i="63" s="1"/>
  <c r="CL256" i="63"/>
  <c r="QL123" i="63"/>
  <c r="QL128" i="63" s="1"/>
  <c r="EZ122" i="63"/>
  <c r="QW213" i="63"/>
  <c r="QW218" i="63" s="1"/>
  <c r="QW171" i="21" s="1"/>
  <c r="HT167" i="63"/>
  <c r="HT172" i="63" s="1"/>
  <c r="IW258" i="63"/>
  <c r="IW263" i="63" s="1"/>
  <c r="CP256" i="63"/>
  <c r="JQ82" i="63"/>
  <c r="IB82" i="63"/>
  <c r="ON211" i="63"/>
  <c r="RS82" i="63"/>
  <c r="KB211" i="63"/>
  <c r="M167" i="63"/>
  <c r="M172" i="63" s="1"/>
  <c r="QF124" i="63"/>
  <c r="QF129" i="63" s="1"/>
  <c r="JZ166" i="63"/>
  <c r="EZ123" i="63"/>
  <c r="EZ128" i="63" s="1"/>
  <c r="DG84" i="63"/>
  <c r="RH168" i="63"/>
  <c r="RH173" i="63" s="1"/>
  <c r="RH170" i="21" s="1"/>
  <c r="RH177" i="21" s="1"/>
  <c r="RH184" i="21" s="1"/>
  <c r="RO122" i="63"/>
  <c r="SD84" i="63"/>
  <c r="MO212" i="63"/>
  <c r="MO217" i="63" s="1"/>
  <c r="MO213" i="63"/>
  <c r="MO218" i="63" s="1"/>
  <c r="MO171" i="21" s="1"/>
  <c r="CJ213" i="63"/>
  <c r="CJ218" i="63" s="1"/>
  <c r="CJ171" i="21" s="1"/>
  <c r="CJ212" i="63"/>
  <c r="CJ217" i="63" s="1"/>
  <c r="CJ211" i="63"/>
  <c r="RW213" i="63"/>
  <c r="RW218" i="63" s="1"/>
  <c r="RW212" i="63"/>
  <c r="RW217" i="63" s="1"/>
  <c r="RW284" i="63" s="1"/>
  <c r="RW211" i="63"/>
  <c r="HA256" i="63"/>
  <c r="HA258" i="63"/>
  <c r="HA263" i="63" s="1"/>
  <c r="HA172" i="21" s="1"/>
  <c r="R256" i="63"/>
  <c r="R257" i="63"/>
  <c r="R262" i="63" s="1"/>
  <c r="OH257" i="63"/>
  <c r="OH262" i="63" s="1"/>
  <c r="OH256" i="63"/>
  <c r="OH258" i="63"/>
  <c r="OH263" i="63" s="1"/>
  <c r="OH172" i="21" s="1"/>
  <c r="OH179" i="21" s="1"/>
  <c r="OH186" i="21" s="1"/>
  <c r="AJ212" i="63"/>
  <c r="AJ217" i="63" s="1"/>
  <c r="AJ230" i="63" s="1"/>
  <c r="AJ89" i="73" s="1"/>
  <c r="AJ211" i="63"/>
  <c r="E257" i="63"/>
  <c r="E262" i="63" s="1"/>
  <c r="E258" i="63"/>
  <c r="E263" i="63" s="1"/>
  <c r="E172" i="21" s="1"/>
  <c r="E256" i="63"/>
  <c r="IB258" i="63"/>
  <c r="IB263" i="63" s="1"/>
  <c r="IB172" i="21" s="1"/>
  <c r="IB256" i="63"/>
  <c r="IB257" i="63"/>
  <c r="IB262" i="63" s="1"/>
  <c r="IB275" i="63" s="1"/>
  <c r="IB90" i="73" s="1"/>
  <c r="QS167" i="63"/>
  <c r="QS172" i="63" s="1"/>
  <c r="QS239" i="63" s="1"/>
  <c r="QS168" i="63"/>
  <c r="QS173" i="63" s="1"/>
  <c r="QS170" i="21" s="1"/>
  <c r="QS198" i="21" s="1"/>
  <c r="QS166" i="63"/>
  <c r="MD82" i="63"/>
  <c r="HS122" i="63"/>
  <c r="HS124" i="63"/>
  <c r="HS129" i="63" s="1"/>
  <c r="HS123" i="63"/>
  <c r="HS128" i="63" s="1"/>
  <c r="HS141" i="63" s="1"/>
  <c r="HS87" i="73" s="1"/>
  <c r="RW167" i="63"/>
  <c r="RW172" i="63" s="1"/>
  <c r="RW239" i="63" s="1"/>
  <c r="RW166" i="63"/>
  <c r="LV123" i="63"/>
  <c r="LV128" i="63" s="1"/>
  <c r="LV124" i="63"/>
  <c r="LV129" i="63" s="1"/>
  <c r="LV169" i="21" s="1"/>
  <c r="LV122" i="63"/>
  <c r="AP123" i="63"/>
  <c r="AP128" i="63" s="1"/>
  <c r="AP122" i="63"/>
  <c r="BT83" i="63"/>
  <c r="BT88" i="63" s="1"/>
  <c r="BT149" i="63" s="1"/>
  <c r="BT151" i="63" s="1"/>
  <c r="BT84" i="63"/>
  <c r="BT82" i="63"/>
  <c r="SE122" i="63"/>
  <c r="SE123" i="63"/>
  <c r="SE128" i="63" s="1"/>
  <c r="SE141" i="63" s="1"/>
  <c r="SE87" i="73" s="1"/>
  <c r="DT122" i="63"/>
  <c r="DT124" i="63"/>
  <c r="DT129" i="63" s="1"/>
  <c r="QT258" i="63"/>
  <c r="QT263" i="63" s="1"/>
  <c r="QT172" i="21" s="1"/>
  <c r="QT257" i="63"/>
  <c r="QT262" i="63" s="1"/>
  <c r="QT275" i="63" s="1"/>
  <c r="QT90" i="73" s="1"/>
  <c r="IK167" i="63"/>
  <c r="IK172" i="63" s="1"/>
  <c r="IK239" i="63" s="1"/>
  <c r="IK166" i="63"/>
  <c r="KD166" i="63"/>
  <c r="KD167" i="63"/>
  <c r="KD172" i="63" s="1"/>
  <c r="KD185" i="63" s="1"/>
  <c r="KD88" i="73" s="1"/>
  <c r="BL84" i="63"/>
  <c r="BL83" i="63"/>
  <c r="BL88" i="63" s="1"/>
  <c r="JX83" i="63"/>
  <c r="JX88" i="63" s="1"/>
  <c r="JX84" i="63"/>
  <c r="GT82" i="63"/>
  <c r="GT84" i="63"/>
  <c r="GT83" i="63"/>
  <c r="GT88" i="63" s="1"/>
  <c r="GT149" i="63" s="1"/>
  <c r="IL256" i="63"/>
  <c r="IL257" i="63"/>
  <c r="IL262" i="63" s="1"/>
  <c r="IL275" i="63" s="1"/>
  <c r="IL90" i="73" s="1"/>
  <c r="ET166" i="63"/>
  <c r="ET167" i="63"/>
  <c r="ET172" i="63" s="1"/>
  <c r="PS122" i="63"/>
  <c r="PS124" i="63"/>
  <c r="PS129" i="63" s="1"/>
  <c r="PS141" i="63" s="1"/>
  <c r="PS87" i="73" s="1"/>
  <c r="LM124" i="63"/>
  <c r="LM129" i="63" s="1"/>
  <c r="LM169" i="21" s="1"/>
  <c r="LM123" i="63"/>
  <c r="LM128" i="63" s="1"/>
  <c r="LM194" i="63" s="1"/>
  <c r="R258" i="63"/>
  <c r="R263" i="63" s="1"/>
  <c r="DN166" i="63"/>
  <c r="LP83" i="63"/>
  <c r="LP88" i="63" s="1"/>
  <c r="QQ167" i="63"/>
  <c r="QQ172" i="63" s="1"/>
  <c r="AR258" i="63"/>
  <c r="AR263" i="63" s="1"/>
  <c r="AR172" i="21" s="1"/>
  <c r="AR200" i="21" s="1"/>
  <c r="LX256" i="63"/>
  <c r="QU168" i="63"/>
  <c r="QU173" i="63" s="1"/>
  <c r="QU170" i="21" s="1"/>
  <c r="LL122" i="63"/>
  <c r="NH124" i="63"/>
  <c r="NH129" i="63" s="1"/>
  <c r="NH169" i="21" s="1"/>
  <c r="NH122" i="63"/>
  <c r="LP84" i="63"/>
  <c r="IW256" i="63"/>
  <c r="ED123" i="63"/>
  <c r="ED128" i="63" s="1"/>
  <c r="ED194" i="63" s="1"/>
  <c r="RN256" i="63"/>
  <c r="LK122" i="63"/>
  <c r="CL257" i="63"/>
  <c r="CL262" i="63" s="1"/>
  <c r="CL275" i="63" s="1"/>
  <c r="CL90" i="73" s="1"/>
  <c r="M211" i="63"/>
  <c r="OG124" i="63"/>
  <c r="OG129" i="63" s="1"/>
  <c r="OG141" i="63" s="1"/>
  <c r="OG87" i="73" s="1"/>
  <c r="PS256" i="63"/>
  <c r="IQ166" i="63"/>
  <c r="HT166" i="63"/>
  <c r="ED122" i="63"/>
  <c r="JQ83" i="63"/>
  <c r="JQ88" i="63" s="1"/>
  <c r="JQ149" i="63" s="1"/>
  <c r="ON213" i="63"/>
  <c r="ON218" i="63" s="1"/>
  <c r="ON171" i="21" s="1"/>
  <c r="SA256" i="63"/>
  <c r="PS257" i="63"/>
  <c r="PS262" i="63" s="1"/>
  <c r="PS275" i="63" s="1"/>
  <c r="PS90" i="73" s="1"/>
  <c r="RO123" i="63"/>
  <c r="RO128" i="63" s="1"/>
  <c r="FL83" i="63"/>
  <c r="FL88" i="63" s="1"/>
  <c r="BL82" i="63"/>
  <c r="RS256" i="63"/>
  <c r="QW212" i="63"/>
  <c r="QW217" i="63" s="1"/>
  <c r="QW284" i="63" s="1"/>
  <c r="IE167" i="63"/>
  <c r="IE172" i="63" s="1"/>
  <c r="IE239" i="63" s="1"/>
  <c r="RW168" i="63"/>
  <c r="RW173" i="63" s="1"/>
  <c r="CP257" i="63"/>
  <c r="CP262" i="63" s="1"/>
  <c r="CP275" i="63" s="1"/>
  <c r="CP90" i="73" s="1"/>
  <c r="KE256" i="63"/>
  <c r="RK256" i="63"/>
  <c r="EV168" i="63"/>
  <c r="EV173" i="63" s="1"/>
  <c r="EV185" i="63" s="1"/>
  <c r="EV88" i="73" s="1"/>
  <c r="MP123" i="63"/>
  <c r="MP128" i="63" s="1"/>
  <c r="MP194" i="63" s="1"/>
  <c r="RS84" i="63"/>
  <c r="IZ83" i="63"/>
  <c r="IZ88" i="63" s="1"/>
  <c r="IZ149" i="63" s="1"/>
  <c r="DV257" i="63"/>
  <c r="DV262" i="63" s="1"/>
  <c r="DV275" i="63" s="1"/>
  <c r="DV90" i="73" s="1"/>
  <c r="FS166" i="63"/>
  <c r="M166" i="63"/>
  <c r="JZ167" i="63"/>
  <c r="JZ172" i="63" s="1"/>
  <c r="RZ168" i="63"/>
  <c r="RZ173" i="63" s="1"/>
  <c r="RZ185" i="63" s="1"/>
  <c r="RZ88" i="73" s="1"/>
  <c r="NJ256" i="63"/>
  <c r="DG82" i="63"/>
  <c r="GX168" i="63"/>
  <c r="GX173" i="63" s="1"/>
  <c r="RJ83" i="63"/>
  <c r="RJ88" i="63" s="1"/>
  <c r="RJ149" i="63" s="1"/>
  <c r="FS124" i="63"/>
  <c r="FS129" i="63" s="1"/>
  <c r="MG82" i="63"/>
  <c r="FS123" i="63"/>
  <c r="FS128" i="63" s="1"/>
  <c r="MG83" i="63"/>
  <c r="MG88" i="63" s="1"/>
  <c r="MG149" i="63" s="1"/>
  <c r="MG151" i="63" s="1"/>
  <c r="RO275" i="63"/>
  <c r="RO90" i="73" s="1"/>
  <c r="PH257" i="63"/>
  <c r="PH262" i="63" s="1"/>
  <c r="PH258" i="63"/>
  <c r="PH263" i="63" s="1"/>
  <c r="PH172" i="21" s="1"/>
  <c r="PH179" i="21" s="1"/>
  <c r="PH186" i="21" s="1"/>
  <c r="PH256" i="63"/>
  <c r="HB212" i="63"/>
  <c r="HB217" i="63" s="1"/>
  <c r="HB213" i="63"/>
  <c r="HB218" i="63" s="1"/>
  <c r="BP84" i="63"/>
  <c r="BP83" i="63"/>
  <c r="BP88" i="63" s="1"/>
  <c r="BP149" i="63" s="1"/>
  <c r="BP151" i="63" s="1"/>
  <c r="BP82" i="63"/>
  <c r="DJ167" i="63"/>
  <c r="DJ172" i="63" s="1"/>
  <c r="DJ239" i="63" s="1"/>
  <c r="DJ166" i="63"/>
  <c r="B168" i="63"/>
  <c r="B173" i="63" s="1"/>
  <c r="B166" i="63"/>
  <c r="B167" i="63"/>
  <c r="B172" i="63" s="1"/>
  <c r="MJ166" i="63"/>
  <c r="MJ167" i="63"/>
  <c r="MJ172" i="63" s="1"/>
  <c r="MJ239" i="63" s="1"/>
  <c r="CS168" i="63"/>
  <c r="CS173" i="63" s="1"/>
  <c r="CS170" i="21" s="1"/>
  <c r="CS166" i="63"/>
  <c r="CS167" i="63"/>
  <c r="CS172" i="63" s="1"/>
  <c r="OI213" i="63"/>
  <c r="OI218" i="63" s="1"/>
  <c r="OI211" i="63"/>
  <c r="NQ256" i="63"/>
  <c r="NQ258" i="63"/>
  <c r="NQ263" i="63" s="1"/>
  <c r="NQ172" i="21" s="1"/>
  <c r="NQ200" i="21" s="1"/>
  <c r="GH213" i="63"/>
  <c r="GH218" i="63" s="1"/>
  <c r="GH171" i="21" s="1"/>
  <c r="GH212" i="63"/>
  <c r="GH217" i="63" s="1"/>
  <c r="GH284" i="63" s="1"/>
  <c r="GH211" i="63"/>
  <c r="CI166" i="63"/>
  <c r="CI167" i="63"/>
  <c r="CI172" i="63" s="1"/>
  <c r="CI168" i="63"/>
  <c r="CI173" i="63" s="1"/>
  <c r="CI170" i="21" s="1"/>
  <c r="NM167" i="63"/>
  <c r="NM172" i="63" s="1"/>
  <c r="NM166" i="63"/>
  <c r="NM168" i="63"/>
  <c r="NM173" i="63" s="1"/>
  <c r="NM170" i="21" s="1"/>
  <c r="NM177" i="21" s="1"/>
  <c r="NM184" i="21" s="1"/>
  <c r="GV256" i="63"/>
  <c r="GV257" i="63"/>
  <c r="GV262" i="63" s="1"/>
  <c r="GV258" i="63"/>
  <c r="GV263" i="63" s="1"/>
  <c r="GV172" i="21" s="1"/>
  <c r="AI256" i="63"/>
  <c r="AI257" i="63"/>
  <c r="AI262" i="63" s="1"/>
  <c r="AI258" i="63"/>
  <c r="AI263" i="63" s="1"/>
  <c r="AI172" i="21" s="1"/>
  <c r="AI179" i="21" s="1"/>
  <c r="AI186" i="21" s="1"/>
  <c r="HZ258" i="63"/>
  <c r="HZ263" i="63" s="1"/>
  <c r="HZ172" i="21" s="1"/>
  <c r="HZ200" i="21" s="1"/>
  <c r="HZ257" i="63"/>
  <c r="HZ262" i="63" s="1"/>
  <c r="HZ275" i="63" s="1"/>
  <c r="HZ90" i="73" s="1"/>
  <c r="RU168" i="63"/>
  <c r="RU173" i="63" s="1"/>
  <c r="RU170" i="21" s="1"/>
  <c r="RU198" i="21" s="1"/>
  <c r="RU167" i="63"/>
  <c r="RU172" i="63" s="1"/>
  <c r="RU239" i="63" s="1"/>
  <c r="NP166" i="63"/>
  <c r="NP167" i="63"/>
  <c r="NP172" i="63" s="1"/>
  <c r="NP168" i="63"/>
  <c r="NP173" i="63" s="1"/>
  <c r="AN257" i="63"/>
  <c r="AN262" i="63" s="1"/>
  <c r="AN256" i="63"/>
  <c r="AN258" i="63"/>
  <c r="AN263" i="63" s="1"/>
  <c r="AN172" i="21" s="1"/>
  <c r="AN200" i="21" s="1"/>
  <c r="KA84" i="63"/>
  <c r="KA82" i="63"/>
  <c r="KA83" i="63"/>
  <c r="KA88" i="63" s="1"/>
  <c r="KA149" i="63" s="1"/>
  <c r="LR168" i="63"/>
  <c r="LR173" i="63" s="1"/>
  <c r="DO84" i="63"/>
  <c r="JY167" i="63"/>
  <c r="JY172" i="63" s="1"/>
  <c r="X257" i="63"/>
  <c r="X262" i="63" s="1"/>
  <c r="X258" i="63"/>
  <c r="X263" i="63" s="1"/>
  <c r="X172" i="21" s="1"/>
  <c r="X179" i="21" s="1"/>
  <c r="X186" i="21" s="1"/>
  <c r="AN84" i="63"/>
  <c r="AN82" i="63"/>
  <c r="KI84" i="63"/>
  <c r="KI82" i="63"/>
  <c r="KI83" i="63"/>
  <c r="KI88" i="63" s="1"/>
  <c r="F84" i="63"/>
  <c r="F83" i="63"/>
  <c r="F88" i="63" s="1"/>
  <c r="F101" i="63" s="1"/>
  <c r="F86" i="73" s="1"/>
  <c r="F82" i="63"/>
  <c r="IX82" i="63"/>
  <c r="IX83" i="63"/>
  <c r="IX88" i="63" s="1"/>
  <c r="IX149" i="63" s="1"/>
  <c r="NM124" i="63"/>
  <c r="NM129" i="63" s="1"/>
  <c r="NM169" i="21" s="1"/>
  <c r="NM123" i="63"/>
  <c r="NM128" i="63" s="1"/>
  <c r="GR257" i="63"/>
  <c r="GR262" i="63" s="1"/>
  <c r="GR256" i="63"/>
  <c r="GR258" i="63"/>
  <c r="GR263" i="63" s="1"/>
  <c r="GR172" i="21" s="1"/>
  <c r="GR179" i="21" s="1"/>
  <c r="GR186" i="21" s="1"/>
  <c r="BA257" i="63"/>
  <c r="BA262" i="63" s="1"/>
  <c r="BA256" i="63"/>
  <c r="BA258" i="63"/>
  <c r="BA263" i="63" s="1"/>
  <c r="BA172" i="21" s="1"/>
  <c r="BA200" i="21" s="1"/>
  <c r="OP123" i="63"/>
  <c r="OP128" i="63" s="1"/>
  <c r="OP124" i="63"/>
  <c r="OP129" i="63" s="1"/>
  <c r="OP122" i="63"/>
  <c r="PC122" i="63"/>
  <c r="PC123" i="63"/>
  <c r="PC128" i="63" s="1"/>
  <c r="PC194" i="63" s="1"/>
  <c r="PC124" i="63"/>
  <c r="PC129" i="63" s="1"/>
  <c r="PC169" i="21" s="1"/>
  <c r="PO84" i="63"/>
  <c r="PO82" i="63"/>
  <c r="AS258" i="63"/>
  <c r="AS263" i="63" s="1"/>
  <c r="AS256" i="63"/>
  <c r="AS257" i="63"/>
  <c r="AS262" i="63" s="1"/>
  <c r="LH167" i="63"/>
  <c r="LH172" i="63" s="1"/>
  <c r="LH168" i="63"/>
  <c r="LH173" i="63" s="1"/>
  <c r="LH170" i="21" s="1"/>
  <c r="LH177" i="21" s="1"/>
  <c r="LH184" i="21" s="1"/>
  <c r="LH166" i="63"/>
  <c r="QZ124" i="63"/>
  <c r="QZ129" i="63" s="1"/>
  <c r="QZ169" i="21" s="1"/>
  <c r="QZ123" i="63"/>
  <c r="QZ128" i="63" s="1"/>
  <c r="QI167" i="63"/>
  <c r="QI172" i="63" s="1"/>
  <c r="QI168" i="63"/>
  <c r="QI173" i="63" s="1"/>
  <c r="QI166" i="63"/>
  <c r="MW212" i="63"/>
  <c r="MW217" i="63" s="1"/>
  <c r="MW211" i="63"/>
  <c r="MW213" i="63"/>
  <c r="MW218" i="63" s="1"/>
  <c r="OS213" i="63"/>
  <c r="OS218" i="63" s="1"/>
  <c r="OS171" i="21" s="1"/>
  <c r="OS212" i="63"/>
  <c r="OS217" i="63" s="1"/>
  <c r="GM167" i="63"/>
  <c r="GM172" i="63" s="1"/>
  <c r="GM239" i="63" s="1"/>
  <c r="GM168" i="63"/>
  <c r="GM173" i="63" s="1"/>
  <c r="GM166" i="63"/>
  <c r="PU82" i="63"/>
  <c r="PU83" i="63"/>
  <c r="PU88" i="63" s="1"/>
  <c r="PU149" i="63" s="1"/>
  <c r="PU84" i="63"/>
  <c r="QI82" i="63"/>
  <c r="QI83" i="63"/>
  <c r="QI88" i="63" s="1"/>
  <c r="QI149" i="63" s="1"/>
  <c r="QI151" i="63" s="1"/>
  <c r="QI84" i="63"/>
  <c r="QT212" i="63"/>
  <c r="QT217" i="63" s="1"/>
  <c r="QT211" i="63"/>
  <c r="EM167" i="63"/>
  <c r="EM172" i="63" s="1"/>
  <c r="EM239" i="63" s="1"/>
  <c r="PG83" i="63"/>
  <c r="PG88" i="63" s="1"/>
  <c r="PG149" i="63" s="1"/>
  <c r="IY256" i="63"/>
  <c r="IU213" i="63"/>
  <c r="IU218" i="63" s="1"/>
  <c r="RG258" i="63"/>
  <c r="RG263" i="63" s="1"/>
  <c r="HZ256" i="63"/>
  <c r="NO84" i="63"/>
  <c r="NO83" i="63"/>
  <c r="NO88" i="63" s="1"/>
  <c r="NO149" i="63" s="1"/>
  <c r="MD122" i="63"/>
  <c r="MD123" i="63"/>
  <c r="MD128" i="63" s="1"/>
  <c r="MD194" i="63" s="1"/>
  <c r="MD124" i="63"/>
  <c r="MD129" i="63" s="1"/>
  <c r="MD169" i="21" s="1"/>
  <c r="BH122" i="63"/>
  <c r="BH124" i="63"/>
  <c r="BH129" i="63" s="1"/>
  <c r="BH169" i="21" s="1"/>
  <c r="JF257" i="63"/>
  <c r="JF262" i="63" s="1"/>
  <c r="JF275" i="63" s="1"/>
  <c r="JF90" i="73" s="1"/>
  <c r="JF256" i="63"/>
  <c r="KV166" i="63"/>
  <c r="Y84" i="63"/>
  <c r="MD167" i="63"/>
  <c r="MD172" i="63" s="1"/>
  <c r="X212" i="63"/>
  <c r="X217" i="63" s="1"/>
  <c r="RC123" i="63"/>
  <c r="RC128" i="63" s="1"/>
  <c r="RG256" i="63"/>
  <c r="IM212" i="63"/>
  <c r="IM217" i="63" s="1"/>
  <c r="IM284" i="63" s="1"/>
  <c r="RU256" i="63"/>
  <c r="CQ82" i="63"/>
  <c r="CQ84" i="63"/>
  <c r="ND257" i="63"/>
  <c r="ND262" i="63" s="1"/>
  <c r="ND258" i="63"/>
  <c r="ND263" i="63" s="1"/>
  <c r="ND172" i="21" s="1"/>
  <c r="ED211" i="63"/>
  <c r="ED213" i="63"/>
  <c r="ED218" i="63" s="1"/>
  <c r="ED171" i="21" s="1"/>
  <c r="NA166" i="63"/>
  <c r="NA167" i="63"/>
  <c r="NA172" i="63" s="1"/>
  <c r="RN212" i="63"/>
  <c r="RN217" i="63" s="1"/>
  <c r="RN284" i="63" s="1"/>
  <c r="RN211" i="63"/>
  <c r="JE124" i="63"/>
  <c r="JE129" i="63" s="1"/>
  <c r="JE169" i="21" s="1"/>
  <c r="JE122" i="63"/>
  <c r="HY82" i="63"/>
  <c r="HY84" i="63"/>
  <c r="ML84" i="63"/>
  <c r="ML82" i="63"/>
  <c r="LL168" i="63"/>
  <c r="LL173" i="63" s="1"/>
  <c r="LL170" i="21" s="1"/>
  <c r="LL177" i="21" s="1"/>
  <c r="LL184" i="21" s="1"/>
  <c r="LL167" i="63"/>
  <c r="LL172" i="63" s="1"/>
  <c r="LL185" i="63" s="1"/>
  <c r="LL88" i="73" s="1"/>
  <c r="IY167" i="63"/>
  <c r="IY172" i="63" s="1"/>
  <c r="IY166" i="63"/>
  <c r="IY168" i="63"/>
  <c r="IY173" i="63" s="1"/>
  <c r="IY170" i="21" s="1"/>
  <c r="IY198" i="21" s="1"/>
  <c r="GL213" i="63"/>
  <c r="GL218" i="63" s="1"/>
  <c r="GL171" i="21" s="1"/>
  <c r="GL212" i="63"/>
  <c r="GL217" i="63" s="1"/>
  <c r="GL211" i="63"/>
  <c r="PP83" i="63"/>
  <c r="PP88" i="63" s="1"/>
  <c r="PP149" i="63" s="1"/>
  <c r="PP84" i="63"/>
  <c r="EI123" i="63"/>
  <c r="EI128" i="63" s="1"/>
  <c r="EI194" i="63" s="1"/>
  <c r="EI124" i="63"/>
  <c r="EI129" i="63" s="1"/>
  <c r="EI169" i="21" s="1"/>
  <c r="EI122" i="63"/>
  <c r="QA168" i="63"/>
  <c r="QA173" i="63" s="1"/>
  <c r="QA170" i="21" s="1"/>
  <c r="QA166" i="63"/>
  <c r="QA167" i="63"/>
  <c r="QA172" i="63" s="1"/>
  <c r="RH84" i="63"/>
  <c r="RH83" i="63"/>
  <c r="RH88" i="63" s="1"/>
  <c r="RH149" i="63" s="1"/>
  <c r="RH82" i="63"/>
  <c r="HK83" i="63"/>
  <c r="HK88" i="63" s="1"/>
  <c r="HK149" i="63" s="1"/>
  <c r="HK82" i="63"/>
  <c r="KU124" i="63"/>
  <c r="KU129" i="63" s="1"/>
  <c r="KU169" i="21" s="1"/>
  <c r="KU122" i="63"/>
  <c r="KU123" i="63"/>
  <c r="KU128" i="63" s="1"/>
  <c r="KF167" i="63"/>
  <c r="KF172" i="63" s="1"/>
  <c r="KF168" i="63"/>
  <c r="KF173" i="63" s="1"/>
  <c r="KF170" i="21" s="1"/>
  <c r="KF166" i="63"/>
  <c r="N122" i="63"/>
  <c r="N123" i="63"/>
  <c r="N128" i="63" s="1"/>
  <c r="N194" i="63" s="1"/>
  <c r="FI123" i="63"/>
  <c r="FI128" i="63" s="1"/>
  <c r="FI194" i="63" s="1"/>
  <c r="FI122" i="63"/>
  <c r="FI124" i="63"/>
  <c r="FI129" i="63" s="1"/>
  <c r="PB212" i="63"/>
  <c r="PB217" i="63" s="1"/>
  <c r="PB284" i="63" s="1"/>
  <c r="PB211" i="63"/>
  <c r="PB213" i="63"/>
  <c r="PB218" i="63" s="1"/>
  <c r="PB171" i="21" s="1"/>
  <c r="AE211" i="63"/>
  <c r="AE212" i="63"/>
  <c r="AE217" i="63" s="1"/>
  <c r="AE213" i="63"/>
  <c r="AE218" i="63" s="1"/>
  <c r="AE171" i="21" s="1"/>
  <c r="CM257" i="63"/>
  <c r="CM262" i="63" s="1"/>
  <c r="CM275" i="63" s="1"/>
  <c r="CM90" i="73" s="1"/>
  <c r="CM256" i="63"/>
  <c r="EC257" i="63"/>
  <c r="EC262" i="63" s="1"/>
  <c r="EC275" i="63" s="1"/>
  <c r="EC90" i="73" s="1"/>
  <c r="OB257" i="63"/>
  <c r="OB262" i="63" s="1"/>
  <c r="OB258" i="63"/>
  <c r="OB263" i="63" s="1"/>
  <c r="OB172" i="21" s="1"/>
  <c r="OB179" i="21" s="1"/>
  <c r="OB186" i="21" s="1"/>
  <c r="CD213" i="63"/>
  <c r="CD218" i="63" s="1"/>
  <c r="CD171" i="21" s="1"/>
  <c r="CD211" i="63"/>
  <c r="OD213" i="63"/>
  <c r="OD218" i="63" s="1"/>
  <c r="OD171" i="21" s="1"/>
  <c r="OD211" i="63"/>
  <c r="IC258" i="63"/>
  <c r="IC263" i="63" s="1"/>
  <c r="IC172" i="21" s="1"/>
  <c r="IC257" i="63"/>
  <c r="IC262" i="63" s="1"/>
  <c r="IC256" i="63"/>
  <c r="LB83" i="63"/>
  <c r="LB88" i="63" s="1"/>
  <c r="LB149" i="63" s="1"/>
  <c r="LB84" i="63"/>
  <c r="LB82" i="63"/>
  <c r="PX168" i="63"/>
  <c r="PX173" i="63" s="1"/>
  <c r="PX170" i="21" s="1"/>
  <c r="PX166" i="63"/>
  <c r="GA212" i="63"/>
  <c r="GA217" i="63" s="1"/>
  <c r="GA211" i="63"/>
  <c r="GA213" i="63"/>
  <c r="GA218" i="63" s="1"/>
  <c r="GA171" i="21" s="1"/>
  <c r="FE212" i="63"/>
  <c r="FE217" i="63" s="1"/>
  <c r="FE284" i="63" s="1"/>
  <c r="FE211" i="63"/>
  <c r="FE213" i="63"/>
  <c r="FE218" i="63" s="1"/>
  <c r="FE171" i="21" s="1"/>
  <c r="II168" i="63"/>
  <c r="II173" i="63" s="1"/>
  <c r="II170" i="21" s="1"/>
  <c r="II177" i="21" s="1"/>
  <c r="II184" i="21" s="1"/>
  <c r="II167" i="63"/>
  <c r="II172" i="63" s="1"/>
  <c r="II166" i="63"/>
  <c r="KY124" i="63"/>
  <c r="KY129" i="63" s="1"/>
  <c r="KY122" i="63"/>
  <c r="KY123" i="63"/>
  <c r="KY128" i="63" s="1"/>
  <c r="KY194" i="63" s="1"/>
  <c r="BA84" i="63"/>
  <c r="BA83" i="63"/>
  <c r="BA88" i="63" s="1"/>
  <c r="BA149" i="63" s="1"/>
  <c r="BA151" i="63" s="1"/>
  <c r="BA82" i="63"/>
  <c r="IP257" i="63"/>
  <c r="IP262" i="63" s="1"/>
  <c r="IP275" i="63" s="1"/>
  <c r="IP90" i="73" s="1"/>
  <c r="IP258" i="63"/>
  <c r="IP263" i="63" s="1"/>
  <c r="IP172" i="21" s="1"/>
  <c r="IP256" i="63"/>
  <c r="AH256" i="63"/>
  <c r="AH258" i="63"/>
  <c r="AH263" i="63" s="1"/>
  <c r="AH172" i="21" s="1"/>
  <c r="AH257" i="63"/>
  <c r="AH262" i="63" s="1"/>
  <c r="AH275" i="63" s="1"/>
  <c r="AH90" i="73" s="1"/>
  <c r="IN166" i="63"/>
  <c r="IN168" i="63"/>
  <c r="IN173" i="63" s="1"/>
  <c r="IN170" i="21" s="1"/>
  <c r="IN167" i="63"/>
  <c r="IN172" i="63" s="1"/>
  <c r="IH257" i="63"/>
  <c r="IH262" i="63" s="1"/>
  <c r="IH256" i="63"/>
  <c r="IH258" i="63"/>
  <c r="IH263" i="63" s="1"/>
  <c r="GH124" i="63"/>
  <c r="GH129" i="63" s="1"/>
  <c r="GH169" i="21" s="1"/>
  <c r="GH123" i="63"/>
  <c r="GH128" i="63" s="1"/>
  <c r="GH141" i="63" s="1"/>
  <c r="GH87" i="73" s="1"/>
  <c r="BN124" i="63"/>
  <c r="BN129" i="63" s="1"/>
  <c r="BN169" i="21" s="1"/>
  <c r="BN122" i="63"/>
  <c r="BN123" i="63"/>
  <c r="BN128" i="63" s="1"/>
  <c r="BN194" i="63" s="1"/>
  <c r="JE212" i="63"/>
  <c r="JE217" i="63" s="1"/>
  <c r="JE211" i="63"/>
  <c r="JE213" i="63"/>
  <c r="JE218" i="63" s="1"/>
  <c r="JE171" i="21" s="1"/>
  <c r="DX82" i="63"/>
  <c r="DX84" i="63"/>
  <c r="DX83" i="63"/>
  <c r="DX88" i="63" s="1"/>
  <c r="DX149" i="63" s="1"/>
  <c r="NG123" i="63"/>
  <c r="NG128" i="63" s="1"/>
  <c r="NG141" i="63" s="1"/>
  <c r="NG87" i="73" s="1"/>
  <c r="NG122" i="63"/>
  <c r="NG124" i="63"/>
  <c r="NG129" i="63" s="1"/>
  <c r="HJ257" i="63"/>
  <c r="HJ262" i="63" s="1"/>
  <c r="HJ258" i="63"/>
  <c r="HJ263" i="63" s="1"/>
  <c r="HJ172" i="21" s="1"/>
  <c r="HJ179" i="21" s="1"/>
  <c r="HJ186" i="21" s="1"/>
  <c r="HJ256" i="63"/>
  <c r="PW213" i="63"/>
  <c r="PW218" i="63" s="1"/>
  <c r="PW171" i="21" s="1"/>
  <c r="PW211" i="63"/>
  <c r="QT213" i="63"/>
  <c r="QT218" i="63" s="1"/>
  <c r="QT171" i="21" s="1"/>
  <c r="DO83" i="63"/>
  <c r="DO88" i="63" s="1"/>
  <c r="DO149" i="63" s="1"/>
  <c r="SB213" i="63"/>
  <c r="SB218" i="63" s="1"/>
  <c r="LA84" i="63"/>
  <c r="JY166" i="63"/>
  <c r="GZ211" i="63"/>
  <c r="RU166" i="63"/>
  <c r="LS213" i="63"/>
  <c r="LS218" i="63" s="1"/>
  <c r="LS171" i="21" s="1"/>
  <c r="LS211" i="63"/>
  <c r="LL84" i="63"/>
  <c r="LL83" i="63"/>
  <c r="LL88" i="63" s="1"/>
  <c r="NN211" i="63"/>
  <c r="NN212" i="63"/>
  <c r="NN217" i="63" s="1"/>
  <c r="NN284" i="63" s="1"/>
  <c r="CQ211" i="63"/>
  <c r="OB83" i="63"/>
  <c r="OB88" i="63" s="1"/>
  <c r="OB149" i="63" s="1"/>
  <c r="OB151" i="63" s="1"/>
  <c r="LN83" i="63"/>
  <c r="LN88" i="63" s="1"/>
  <c r="LN149" i="63" s="1"/>
  <c r="LA83" i="63"/>
  <c r="LA88" i="63" s="1"/>
  <c r="LA149" i="63" s="1"/>
  <c r="LA151" i="63" s="1"/>
  <c r="IW124" i="63"/>
  <c r="IW129" i="63" s="1"/>
  <c r="IW141" i="63" s="1"/>
  <c r="IW87" i="73" s="1"/>
  <c r="KV168" i="63"/>
  <c r="KV173" i="63" s="1"/>
  <c r="KV185" i="63" s="1"/>
  <c r="KV88" i="73" s="1"/>
  <c r="SA212" i="63"/>
  <c r="SA217" i="63" s="1"/>
  <c r="CT84" i="63"/>
  <c r="CG256" i="63"/>
  <c r="Y82" i="63"/>
  <c r="IW122" i="63"/>
  <c r="RC122" i="63"/>
  <c r="PX167" i="63"/>
  <c r="PX172" i="63" s="1"/>
  <c r="RU258" i="63"/>
  <c r="RU263" i="63" s="1"/>
  <c r="RU172" i="21" s="1"/>
  <c r="OW257" i="63"/>
  <c r="OW262" i="63" s="1"/>
  <c r="OW256" i="63"/>
  <c r="DF167" i="63"/>
  <c r="DF172" i="63" s="1"/>
  <c r="DF166" i="63"/>
  <c r="Y213" i="63"/>
  <c r="Y218" i="63" s="1"/>
  <c r="Y171" i="21" s="1"/>
  <c r="Y212" i="63"/>
  <c r="Y217" i="63" s="1"/>
  <c r="AG256" i="63"/>
  <c r="AG257" i="63"/>
  <c r="AG262" i="63" s="1"/>
  <c r="OW168" i="63"/>
  <c r="OW173" i="63" s="1"/>
  <c r="OW170" i="21" s="1"/>
  <c r="OW166" i="63"/>
  <c r="OW167" i="63"/>
  <c r="OW172" i="63" s="1"/>
  <c r="SG211" i="63"/>
  <c r="SG213" i="63"/>
  <c r="SG218" i="63" s="1"/>
  <c r="SG171" i="21" s="1"/>
  <c r="LG84" i="63"/>
  <c r="LG83" i="63"/>
  <c r="LG88" i="63" s="1"/>
  <c r="LG149" i="63" s="1"/>
  <c r="LG151" i="63" s="1"/>
  <c r="LG82" i="63"/>
  <c r="SB124" i="63"/>
  <c r="SB129" i="63" s="1"/>
  <c r="SB169" i="21" s="1"/>
  <c r="SB123" i="63"/>
  <c r="SB128" i="63" s="1"/>
  <c r="SB194" i="63" s="1"/>
  <c r="JB124" i="63"/>
  <c r="JB129" i="63" s="1"/>
  <c r="JB169" i="21" s="1"/>
  <c r="JB122" i="63"/>
  <c r="FQ123" i="63"/>
  <c r="FQ128" i="63" s="1"/>
  <c r="FQ124" i="63"/>
  <c r="FQ129" i="63" s="1"/>
  <c r="FQ169" i="21" s="1"/>
  <c r="FQ122" i="63"/>
  <c r="JP166" i="63"/>
  <c r="JP168" i="63"/>
  <c r="JP173" i="63" s="1"/>
  <c r="JP170" i="21" s="1"/>
  <c r="JP177" i="21" s="1"/>
  <c r="JP184" i="21" s="1"/>
  <c r="JP167" i="63"/>
  <c r="JP172" i="63" s="1"/>
  <c r="PS82" i="63"/>
  <c r="PS84" i="63"/>
  <c r="PS83" i="63"/>
  <c r="PS88" i="63" s="1"/>
  <c r="PS149" i="63" s="1"/>
  <c r="GN167" i="63"/>
  <c r="GN172" i="63" s="1"/>
  <c r="GN166" i="63"/>
  <c r="GN168" i="63"/>
  <c r="GN173" i="63" s="1"/>
  <c r="AF83" i="63"/>
  <c r="AF88" i="63" s="1"/>
  <c r="AF82" i="63"/>
  <c r="AF84" i="63"/>
  <c r="EQ124" i="63"/>
  <c r="EQ129" i="63" s="1"/>
  <c r="EQ122" i="63"/>
  <c r="EQ123" i="63"/>
  <c r="EQ128" i="63" s="1"/>
  <c r="EQ194" i="63" s="1"/>
  <c r="OK213" i="63"/>
  <c r="OK218" i="63" s="1"/>
  <c r="OK171" i="21" s="1"/>
  <c r="OK211" i="63"/>
  <c r="OK212" i="63"/>
  <c r="OK217" i="63" s="1"/>
  <c r="DT166" i="63"/>
  <c r="DT168" i="63"/>
  <c r="DT173" i="63" s="1"/>
  <c r="DT170" i="21" s="1"/>
  <c r="DT177" i="21" s="1"/>
  <c r="DT184" i="21" s="1"/>
  <c r="DT167" i="63"/>
  <c r="DT172" i="63" s="1"/>
  <c r="DT185" i="63" s="1"/>
  <c r="DT88" i="73" s="1"/>
  <c r="CH211" i="63"/>
  <c r="CH213" i="63"/>
  <c r="CH218" i="63" s="1"/>
  <c r="CH171" i="21" s="1"/>
  <c r="CH212" i="63"/>
  <c r="CH217" i="63" s="1"/>
  <c r="GJ212" i="63"/>
  <c r="GJ217" i="63" s="1"/>
  <c r="GJ213" i="63"/>
  <c r="GJ218" i="63" s="1"/>
  <c r="GJ171" i="21" s="1"/>
  <c r="GJ211" i="63"/>
  <c r="NQ84" i="63"/>
  <c r="NQ82" i="63"/>
  <c r="NQ83" i="63"/>
  <c r="NQ88" i="63" s="1"/>
  <c r="NQ149" i="63" s="1"/>
  <c r="SB122" i="63"/>
  <c r="CW256" i="63"/>
  <c r="CW257" i="63"/>
  <c r="CW262" i="63" s="1"/>
  <c r="EJ166" i="63"/>
  <c r="EJ168" i="63"/>
  <c r="EJ173" i="63" s="1"/>
  <c r="EJ170" i="21" s="1"/>
  <c r="EJ198" i="21" s="1"/>
  <c r="IE82" i="63"/>
  <c r="IE84" i="63"/>
  <c r="MU213" i="63"/>
  <c r="MU218" i="63" s="1"/>
  <c r="MU171" i="21" s="1"/>
  <c r="MU212" i="63"/>
  <c r="MU217" i="63" s="1"/>
  <c r="QG167" i="63"/>
  <c r="QG172" i="63" s="1"/>
  <c r="QG168" i="63"/>
  <c r="QG173" i="63" s="1"/>
  <c r="DB167" i="63"/>
  <c r="DB172" i="63" s="1"/>
  <c r="DB239" i="63" s="1"/>
  <c r="DB166" i="63"/>
  <c r="KJ123" i="63"/>
  <c r="KJ128" i="63" s="1"/>
  <c r="KJ124" i="63"/>
  <c r="KJ129" i="63" s="1"/>
  <c r="KJ169" i="21" s="1"/>
  <c r="OF211" i="63"/>
  <c r="OF212" i="63"/>
  <c r="OF217" i="63" s="1"/>
  <c r="EL258" i="63"/>
  <c r="EL263" i="63" s="1"/>
  <c r="EL172" i="21" s="1"/>
  <c r="EL179" i="21" s="1"/>
  <c r="EL186" i="21" s="1"/>
  <c r="EL257" i="63"/>
  <c r="EL262" i="63" s="1"/>
  <c r="FX83" i="63"/>
  <c r="FX88" i="63" s="1"/>
  <c r="FX149" i="63" s="1"/>
  <c r="FX84" i="63"/>
  <c r="OJ167" i="63"/>
  <c r="OJ172" i="63" s="1"/>
  <c r="OJ239" i="63" s="1"/>
  <c r="OJ166" i="63"/>
  <c r="HH211" i="63"/>
  <c r="HH212" i="63"/>
  <c r="HH217" i="63" s="1"/>
  <c r="HH213" i="63"/>
  <c r="HH218" i="63" s="1"/>
  <c r="HH171" i="21" s="1"/>
  <c r="EF258" i="63"/>
  <c r="EF263" i="63" s="1"/>
  <c r="EF172" i="21" s="1"/>
  <c r="EF256" i="63"/>
  <c r="EF257" i="63"/>
  <c r="EF262" i="63" s="1"/>
  <c r="EF275" i="63" s="1"/>
  <c r="EF90" i="73" s="1"/>
  <c r="RG83" i="63"/>
  <c r="RG88" i="63" s="1"/>
  <c r="RG149" i="63" s="1"/>
  <c r="RG82" i="63"/>
  <c r="RG84" i="63"/>
  <c r="MA166" i="63"/>
  <c r="MA168" i="63"/>
  <c r="MA173" i="63" s="1"/>
  <c r="MA170" i="21" s="1"/>
  <c r="MA177" i="21" s="1"/>
  <c r="MA184" i="21" s="1"/>
  <c r="NM82" i="63"/>
  <c r="NM83" i="63"/>
  <c r="NM88" i="63" s="1"/>
  <c r="NM84" i="63"/>
  <c r="OK83" i="63"/>
  <c r="OK88" i="63" s="1"/>
  <c r="OK149" i="63" s="1"/>
  <c r="OK82" i="63"/>
  <c r="OK84" i="63"/>
  <c r="LV168" i="63"/>
  <c r="LV173" i="63" s="1"/>
  <c r="LV170" i="21" s="1"/>
  <c r="LV167" i="63"/>
  <c r="LV172" i="63" s="1"/>
  <c r="LV239" i="63" s="1"/>
  <c r="LV166" i="63"/>
  <c r="RC211" i="63"/>
  <c r="RC212" i="63"/>
  <c r="RC217" i="63" s="1"/>
  <c r="BQ123" i="63"/>
  <c r="BQ128" i="63" s="1"/>
  <c r="BQ122" i="63"/>
  <c r="BQ124" i="63"/>
  <c r="BQ129" i="63" s="1"/>
  <c r="BQ169" i="21" s="1"/>
  <c r="ID124" i="63"/>
  <c r="ID129" i="63" s="1"/>
  <c r="ID169" i="21" s="1"/>
  <c r="ID122" i="63"/>
  <c r="ID123" i="63"/>
  <c r="ID128" i="63" s="1"/>
  <c r="CS258" i="63"/>
  <c r="CS263" i="63" s="1"/>
  <c r="CS172" i="21" s="1"/>
  <c r="CS257" i="63"/>
  <c r="CS262" i="63" s="1"/>
  <c r="FZ82" i="63"/>
  <c r="FZ83" i="63"/>
  <c r="FZ88" i="63" s="1"/>
  <c r="FZ149" i="63" s="1"/>
  <c r="FZ151" i="63" s="1"/>
  <c r="FZ84" i="63"/>
  <c r="KW167" i="63"/>
  <c r="KW172" i="63" s="1"/>
  <c r="KW168" i="63"/>
  <c r="KW173" i="63" s="1"/>
  <c r="KW170" i="21" s="1"/>
  <c r="KW198" i="21" s="1"/>
  <c r="CO257" i="63"/>
  <c r="CO262" i="63" s="1"/>
  <c r="CO258" i="63"/>
  <c r="CO263" i="63" s="1"/>
  <c r="CO172" i="21" s="1"/>
  <c r="CO179" i="21" s="1"/>
  <c r="CO186" i="21" s="1"/>
  <c r="PB257" i="63"/>
  <c r="PB262" i="63" s="1"/>
  <c r="PB256" i="63"/>
  <c r="PB258" i="63"/>
  <c r="PB263" i="63" s="1"/>
  <c r="PB172" i="21" s="1"/>
  <c r="PB200" i="21" s="1"/>
  <c r="OQ256" i="63"/>
  <c r="OQ257" i="63"/>
  <c r="OQ262" i="63" s="1"/>
  <c r="OQ275" i="63" s="1"/>
  <c r="OQ90" i="73" s="1"/>
  <c r="HW83" i="63"/>
  <c r="HW88" i="63" s="1"/>
  <c r="HW149" i="63" s="1"/>
  <c r="HW82" i="63"/>
  <c r="HW84" i="63"/>
  <c r="KY213" i="63"/>
  <c r="KY218" i="63" s="1"/>
  <c r="KY171" i="21" s="1"/>
  <c r="KY211" i="63"/>
  <c r="KY212" i="63"/>
  <c r="KY217" i="63" s="1"/>
  <c r="KY230" i="63" s="1"/>
  <c r="KY89" i="73" s="1"/>
  <c r="X122" i="63"/>
  <c r="X124" i="63"/>
  <c r="X129" i="63" s="1"/>
  <c r="X169" i="21" s="1"/>
  <c r="X123" i="63"/>
  <c r="X128" i="63" s="1"/>
  <c r="R123" i="63"/>
  <c r="R128" i="63" s="1"/>
  <c r="R124" i="63"/>
  <c r="R129" i="63" s="1"/>
  <c r="R169" i="21" s="1"/>
  <c r="R122" i="63"/>
  <c r="PW212" i="63"/>
  <c r="PW217" i="63" s="1"/>
  <c r="BC212" i="63"/>
  <c r="BC217" i="63" s="1"/>
  <c r="BC284" i="63" s="1"/>
  <c r="Z167" i="63"/>
  <c r="Z172" i="63" s="1"/>
  <c r="Z168" i="63"/>
  <c r="Z173" i="63" s="1"/>
  <c r="Z170" i="21" s="1"/>
  <c r="Z198" i="21" s="1"/>
  <c r="Z166" i="63"/>
  <c r="NK124" i="63"/>
  <c r="NK129" i="63" s="1"/>
  <c r="NK123" i="63"/>
  <c r="NK128" i="63" s="1"/>
  <c r="NK194" i="63" s="1"/>
  <c r="FP124" i="63"/>
  <c r="FP129" i="63" s="1"/>
  <c r="FP169" i="21" s="1"/>
  <c r="FP122" i="63"/>
  <c r="FP123" i="63"/>
  <c r="FP128" i="63" s="1"/>
  <c r="MX84" i="63"/>
  <c r="MX82" i="63"/>
  <c r="MX83" i="63"/>
  <c r="MX88" i="63" s="1"/>
  <c r="MX149" i="63" s="1"/>
  <c r="HC211" i="63"/>
  <c r="GV212" i="63"/>
  <c r="GV217" i="63" s="1"/>
  <c r="IU212" i="63"/>
  <c r="IU217" i="63" s="1"/>
  <c r="IU284" i="63" s="1"/>
  <c r="CT82" i="63"/>
  <c r="HB211" i="63"/>
  <c r="RO83" i="63"/>
  <c r="RO88" i="63" s="1"/>
  <c r="RO149" i="63" s="1"/>
  <c r="RO151" i="63" s="1"/>
  <c r="SA213" i="63"/>
  <c r="SA218" i="63" s="1"/>
  <c r="SA171" i="21" s="1"/>
  <c r="NK122" i="63"/>
  <c r="AR168" i="63"/>
  <c r="AR173" i="63" s="1"/>
  <c r="CG257" i="63"/>
  <c r="CG262" i="63" s="1"/>
  <c r="CG275" i="63" s="1"/>
  <c r="CG90" i="73" s="1"/>
  <c r="KG212" i="63"/>
  <c r="KG217" i="63" s="1"/>
  <c r="KG284" i="63" s="1"/>
  <c r="DV167" i="63"/>
  <c r="DV172" i="63" s="1"/>
  <c r="DV185" i="63" s="1"/>
  <c r="DV88" i="73" s="1"/>
  <c r="AG212" i="63"/>
  <c r="AG217" i="63" s="1"/>
  <c r="AG284" i="63" s="1"/>
  <c r="EY166" i="63"/>
  <c r="EY168" i="63"/>
  <c r="EY173" i="63" s="1"/>
  <c r="EY170" i="21" s="1"/>
  <c r="IU123" i="63"/>
  <c r="IU128" i="63" s="1"/>
  <c r="IU194" i="63" s="1"/>
  <c r="IU124" i="63"/>
  <c r="IU129" i="63" s="1"/>
  <c r="FA123" i="63"/>
  <c r="FA128" i="63" s="1"/>
  <c r="FA124" i="63"/>
  <c r="FA129" i="63" s="1"/>
  <c r="FA169" i="21" s="1"/>
  <c r="FA122" i="63"/>
  <c r="CP212" i="63"/>
  <c r="CP217" i="63" s="1"/>
  <c r="CP284" i="63" s="1"/>
  <c r="CP211" i="63"/>
  <c r="DL258" i="63"/>
  <c r="DL263" i="63" s="1"/>
  <c r="DL256" i="63"/>
  <c r="DL257" i="63"/>
  <c r="DL262" i="63" s="1"/>
  <c r="FD166" i="63"/>
  <c r="FD167" i="63"/>
  <c r="FD172" i="63" s="1"/>
  <c r="FD239" i="63" s="1"/>
  <c r="FD168" i="63"/>
  <c r="FD173" i="63" s="1"/>
  <c r="FD170" i="21" s="1"/>
  <c r="N124" i="63"/>
  <c r="N129" i="63" s="1"/>
  <c r="N169" i="21" s="1"/>
  <c r="HK84" i="63"/>
  <c r="Y211" i="63"/>
  <c r="IG167" i="63"/>
  <c r="IG172" i="63" s="1"/>
  <c r="IG239" i="63" s="1"/>
  <c r="DI82" i="63"/>
  <c r="AR167" i="63"/>
  <c r="AR172" i="63" s="1"/>
  <c r="AR185" i="63" s="1"/>
  <c r="AR88" i="73" s="1"/>
  <c r="RX256" i="63"/>
  <c r="OH82" i="63"/>
  <c r="KG211" i="63"/>
  <c r="DV166" i="63"/>
  <c r="RE167" i="63"/>
  <c r="RE172" i="63" s="1"/>
  <c r="RE239" i="63" s="1"/>
  <c r="RE166" i="63"/>
  <c r="HP257" i="63"/>
  <c r="HP262" i="63" s="1"/>
  <c r="RQ256" i="63"/>
  <c r="LA257" i="63"/>
  <c r="LA262" i="63" s="1"/>
  <c r="LA275" i="63" s="1"/>
  <c r="LA90" i="73" s="1"/>
  <c r="RT211" i="63"/>
  <c r="QC213" i="63"/>
  <c r="QC218" i="63" s="1"/>
  <c r="QC171" i="21" s="1"/>
  <c r="NC256" i="63"/>
  <c r="NV82" i="63"/>
  <c r="DD124" i="63"/>
  <c r="DD129" i="63" s="1"/>
  <c r="QG212" i="63"/>
  <c r="QG217" i="63" s="1"/>
  <c r="QG284" i="63" s="1"/>
  <c r="QG211" i="63"/>
  <c r="RR123" i="63"/>
  <c r="RR128" i="63" s="1"/>
  <c r="RR124" i="63"/>
  <c r="RR129" i="63" s="1"/>
  <c r="RR169" i="21" s="1"/>
  <c r="MZ122" i="63"/>
  <c r="MZ123" i="63"/>
  <c r="MZ128" i="63" s="1"/>
  <c r="MZ194" i="63" s="1"/>
  <c r="MZ124" i="63"/>
  <c r="MZ129" i="63" s="1"/>
  <c r="MZ169" i="21" s="1"/>
  <c r="JJ84" i="63"/>
  <c r="JJ82" i="63"/>
  <c r="JJ83" i="63"/>
  <c r="JJ88" i="63" s="1"/>
  <c r="JJ149" i="63" s="1"/>
  <c r="ET84" i="63"/>
  <c r="NP213" i="63"/>
  <c r="NP218" i="63" s="1"/>
  <c r="NP211" i="63"/>
  <c r="IA123" i="63"/>
  <c r="IA128" i="63" s="1"/>
  <c r="IA194" i="63" s="1"/>
  <c r="IA124" i="63"/>
  <c r="IA129" i="63" s="1"/>
  <c r="IA169" i="21" s="1"/>
  <c r="RP256" i="63"/>
  <c r="RP258" i="63"/>
  <c r="RP263" i="63" s="1"/>
  <c r="RP172" i="21" s="1"/>
  <c r="I168" i="63"/>
  <c r="I173" i="63" s="1"/>
  <c r="I166" i="63"/>
  <c r="JD84" i="63"/>
  <c r="JD83" i="63"/>
  <c r="JD88" i="63" s="1"/>
  <c r="JD149" i="63" s="1"/>
  <c r="JD82" i="63"/>
  <c r="JH123" i="63"/>
  <c r="JH128" i="63" s="1"/>
  <c r="JH124" i="63"/>
  <c r="JH129" i="63" s="1"/>
  <c r="JH169" i="21" s="1"/>
  <c r="DF213" i="63"/>
  <c r="DF218" i="63" s="1"/>
  <c r="DF211" i="63"/>
  <c r="PY213" i="63"/>
  <c r="PY218" i="63" s="1"/>
  <c r="PY171" i="21" s="1"/>
  <c r="PY212" i="63"/>
  <c r="PY217" i="63" s="1"/>
  <c r="IF84" i="63"/>
  <c r="IF83" i="63"/>
  <c r="IF88" i="63" s="1"/>
  <c r="IF149" i="63" s="1"/>
  <c r="ET83" i="63"/>
  <c r="ET88" i="63" s="1"/>
  <c r="ET149" i="63" s="1"/>
  <c r="CJ258" i="63"/>
  <c r="CJ263" i="63" s="1"/>
  <c r="CJ172" i="21" s="1"/>
  <c r="FM213" i="63"/>
  <c r="FM218" i="63" s="1"/>
  <c r="PY211" i="63"/>
  <c r="O167" i="63"/>
  <c r="O172" i="63" s="1"/>
  <c r="O185" i="63" s="1"/>
  <c r="O88" i="73" s="1"/>
  <c r="HR256" i="63"/>
  <c r="CJ256" i="63"/>
  <c r="CF275" i="63"/>
  <c r="CF90" i="73" s="1"/>
  <c r="LB256" i="63"/>
  <c r="LB257" i="63"/>
  <c r="LB262" i="63" s="1"/>
  <c r="IQ123" i="63"/>
  <c r="IQ128" i="63" s="1"/>
  <c r="IQ194" i="63" s="1"/>
  <c r="IQ124" i="63"/>
  <c r="IQ129" i="63" s="1"/>
  <c r="IQ169" i="21" s="1"/>
  <c r="IQ122" i="63"/>
  <c r="DG256" i="63"/>
  <c r="DG258" i="63"/>
  <c r="DG263" i="63" s="1"/>
  <c r="DG257" i="63"/>
  <c r="DG262" i="63" s="1"/>
  <c r="BZ212" i="63"/>
  <c r="BZ217" i="63" s="1"/>
  <c r="BZ213" i="63"/>
  <c r="BZ218" i="63" s="1"/>
  <c r="BZ171" i="21" s="1"/>
  <c r="BZ211" i="63"/>
  <c r="JM213" i="63"/>
  <c r="JM218" i="63" s="1"/>
  <c r="JM171" i="21" s="1"/>
  <c r="JM212" i="63"/>
  <c r="JM217" i="63" s="1"/>
  <c r="HB258" i="63"/>
  <c r="HB263" i="63" s="1"/>
  <c r="HB172" i="21" s="1"/>
  <c r="HB200" i="21" s="1"/>
  <c r="HB257" i="63"/>
  <c r="HB262" i="63" s="1"/>
  <c r="HB275" i="63" s="1"/>
  <c r="HB90" i="73" s="1"/>
  <c r="DL212" i="63"/>
  <c r="DL217" i="63" s="1"/>
  <c r="DL211" i="63"/>
  <c r="DL213" i="63"/>
  <c r="DL218" i="63" s="1"/>
  <c r="DL171" i="21" s="1"/>
  <c r="Q212" i="63"/>
  <c r="Q217" i="63" s="1"/>
  <c r="Q213" i="63"/>
  <c r="Q218" i="63" s="1"/>
  <c r="Q211" i="63"/>
  <c r="KD122" i="63"/>
  <c r="KD124" i="63"/>
  <c r="KD129" i="63" s="1"/>
  <c r="KD123" i="63"/>
  <c r="KD128" i="63" s="1"/>
  <c r="KD194" i="63" s="1"/>
  <c r="GK212" i="63"/>
  <c r="GK217" i="63" s="1"/>
  <c r="GK213" i="63"/>
  <c r="GK218" i="63" s="1"/>
  <c r="GK171" i="21" s="1"/>
  <c r="IK212" i="63"/>
  <c r="IK217" i="63" s="1"/>
  <c r="IK213" i="63"/>
  <c r="IK218" i="63" s="1"/>
  <c r="GK82" i="63"/>
  <c r="GK83" i="63"/>
  <c r="GK88" i="63" s="1"/>
  <c r="GK149" i="63" s="1"/>
  <c r="GK84" i="63"/>
  <c r="OR213" i="63"/>
  <c r="OR218" i="63" s="1"/>
  <c r="OR171" i="21" s="1"/>
  <c r="OR211" i="63"/>
  <c r="OR212" i="63"/>
  <c r="OR217" i="63" s="1"/>
  <c r="OX168" i="63"/>
  <c r="OX173" i="63" s="1"/>
  <c r="OX170" i="21" s="1"/>
  <c r="OX177" i="21" s="1"/>
  <c r="OX184" i="21" s="1"/>
  <c r="OX167" i="63"/>
  <c r="OX172" i="63" s="1"/>
  <c r="OX166" i="63"/>
  <c r="LT83" i="63"/>
  <c r="LT88" i="63" s="1"/>
  <c r="LT149" i="63" s="1"/>
  <c r="LT84" i="63"/>
  <c r="LT82" i="63"/>
  <c r="CW122" i="63"/>
  <c r="CW123" i="63"/>
  <c r="CW128" i="63" s="1"/>
  <c r="FS257" i="63"/>
  <c r="FS262" i="63" s="1"/>
  <c r="FS256" i="63"/>
  <c r="FS258" i="63"/>
  <c r="FS263" i="63" s="1"/>
  <c r="FS172" i="21" s="1"/>
  <c r="FS200" i="21" s="1"/>
  <c r="BN258" i="63"/>
  <c r="BN263" i="63" s="1"/>
  <c r="BN172" i="21" s="1"/>
  <c r="BN179" i="21" s="1"/>
  <c r="BN186" i="21" s="1"/>
  <c r="BN257" i="63"/>
  <c r="BN262" i="63" s="1"/>
  <c r="BN275" i="63" s="1"/>
  <c r="BN90" i="73" s="1"/>
  <c r="BN256" i="63"/>
  <c r="OU84" i="63"/>
  <c r="OU82" i="63"/>
  <c r="QX83" i="63"/>
  <c r="QX88" i="63" s="1"/>
  <c r="QX149" i="63" s="1"/>
  <c r="QX151" i="63" s="1"/>
  <c r="QX84" i="63"/>
  <c r="OX84" i="63"/>
  <c r="OX83" i="63"/>
  <c r="OX88" i="63" s="1"/>
  <c r="OX149" i="63" s="1"/>
  <c r="DA256" i="63"/>
  <c r="DA258" i="63"/>
  <c r="DA263" i="63" s="1"/>
  <c r="DA172" i="21" s="1"/>
  <c r="DA179" i="21" s="1"/>
  <c r="DA186" i="21" s="1"/>
  <c r="DA257" i="63"/>
  <c r="DA262" i="63" s="1"/>
  <c r="HQ257" i="63"/>
  <c r="HQ262" i="63" s="1"/>
  <c r="HQ275" i="63" s="1"/>
  <c r="HQ90" i="73" s="1"/>
  <c r="HQ258" i="63"/>
  <c r="HQ263" i="63" s="1"/>
  <c r="HQ172" i="21" s="1"/>
  <c r="HQ256" i="63"/>
  <c r="GU257" i="63"/>
  <c r="GU262" i="63" s="1"/>
  <c r="GU256" i="63"/>
  <c r="KF213" i="63"/>
  <c r="KF218" i="63" s="1"/>
  <c r="KF211" i="63"/>
  <c r="KF212" i="63"/>
  <c r="KF217" i="63" s="1"/>
  <c r="KF284" i="63" s="1"/>
  <c r="RC257" i="63"/>
  <c r="RC262" i="63" s="1"/>
  <c r="RC275" i="63" s="1"/>
  <c r="RC90" i="73" s="1"/>
  <c r="RC256" i="63"/>
  <c r="RC258" i="63"/>
  <c r="RC263" i="63" s="1"/>
  <c r="RC172" i="21" s="1"/>
  <c r="L122" i="63"/>
  <c r="L124" i="63"/>
  <c r="L129" i="63" s="1"/>
  <c r="L169" i="21" s="1"/>
  <c r="L123" i="63"/>
  <c r="L128" i="63" s="1"/>
  <c r="BR211" i="63"/>
  <c r="BR213" i="63"/>
  <c r="BR218" i="63" s="1"/>
  <c r="BR171" i="21" s="1"/>
  <c r="BR212" i="63"/>
  <c r="BR217" i="63" s="1"/>
  <c r="FY124" i="63"/>
  <c r="FY129" i="63" s="1"/>
  <c r="FY169" i="21" s="1"/>
  <c r="FY123" i="63"/>
  <c r="FY128" i="63" s="1"/>
  <c r="FY122" i="63"/>
  <c r="AN167" i="63"/>
  <c r="AN172" i="63" s="1"/>
  <c r="AN168" i="63"/>
  <c r="AN173" i="63" s="1"/>
  <c r="AN170" i="21" s="1"/>
  <c r="AN198" i="21" s="1"/>
  <c r="KH84" i="63"/>
  <c r="KH83" i="63"/>
  <c r="KH88" i="63" s="1"/>
  <c r="KH149" i="63" s="1"/>
  <c r="CY82" i="63"/>
  <c r="CY83" i="63"/>
  <c r="CY88" i="63" s="1"/>
  <c r="CY149" i="63" s="1"/>
  <c r="CY151" i="63" s="1"/>
  <c r="CY84" i="63"/>
  <c r="AV212" i="63"/>
  <c r="AV217" i="63" s="1"/>
  <c r="AV213" i="63"/>
  <c r="AV218" i="63" s="1"/>
  <c r="AV171" i="21" s="1"/>
  <c r="HJ122" i="63"/>
  <c r="HJ124" i="63"/>
  <c r="HJ129" i="63" s="1"/>
  <c r="HJ169" i="21" s="1"/>
  <c r="QV213" i="63"/>
  <c r="QV218" i="63" s="1"/>
  <c r="QV171" i="21" s="1"/>
  <c r="QV212" i="63"/>
  <c r="QV217" i="63" s="1"/>
  <c r="QV211" i="63"/>
  <c r="DQ213" i="63"/>
  <c r="DQ218" i="63" s="1"/>
  <c r="DQ212" i="63"/>
  <c r="DQ217" i="63" s="1"/>
  <c r="DQ211" i="63"/>
  <c r="JE83" i="63"/>
  <c r="JE88" i="63" s="1"/>
  <c r="JE149" i="63" s="1"/>
  <c r="JE151" i="63" s="1"/>
  <c r="JE82" i="63"/>
  <c r="NU211" i="63"/>
  <c r="NU213" i="63"/>
  <c r="NU218" i="63" s="1"/>
  <c r="NU212" i="63"/>
  <c r="NU217" i="63" s="1"/>
  <c r="JV166" i="63"/>
  <c r="JV167" i="63"/>
  <c r="JV172" i="63" s="1"/>
  <c r="JV239" i="63" s="1"/>
  <c r="JV168" i="63"/>
  <c r="JV173" i="63" s="1"/>
  <c r="JV170" i="21" s="1"/>
  <c r="EK82" i="63"/>
  <c r="EK83" i="63"/>
  <c r="EK88" i="63" s="1"/>
  <c r="EK149" i="63" s="1"/>
  <c r="EK84" i="63"/>
  <c r="QD122" i="63"/>
  <c r="QD123" i="63"/>
  <c r="QD128" i="63" s="1"/>
  <c r="QD194" i="63" s="1"/>
  <c r="QD124" i="63"/>
  <c r="QD129" i="63" s="1"/>
  <c r="QD169" i="21" s="1"/>
  <c r="KS256" i="63"/>
  <c r="KS257" i="63"/>
  <c r="KS262" i="63" s="1"/>
  <c r="KS258" i="63"/>
  <c r="KS263" i="63" s="1"/>
  <c r="KS172" i="21" s="1"/>
  <c r="KS179" i="21" s="1"/>
  <c r="KS186" i="21" s="1"/>
  <c r="BO122" i="63"/>
  <c r="BO123" i="63"/>
  <c r="BO128" i="63" s="1"/>
  <c r="BO194" i="63" s="1"/>
  <c r="J258" i="63"/>
  <c r="J263" i="63" s="1"/>
  <c r="J172" i="21" s="1"/>
  <c r="J256" i="63"/>
  <c r="J257" i="63"/>
  <c r="J262" i="63" s="1"/>
  <c r="KP167" i="63"/>
  <c r="KP172" i="63" s="1"/>
  <c r="KP166" i="63"/>
  <c r="EU168" i="63"/>
  <c r="EU173" i="63" s="1"/>
  <c r="EU170" i="21" s="1"/>
  <c r="EU166" i="63"/>
  <c r="EU167" i="63"/>
  <c r="EU172" i="63" s="1"/>
  <c r="EU239" i="63" s="1"/>
  <c r="OI167" i="63"/>
  <c r="OI172" i="63" s="1"/>
  <c r="OI166" i="63"/>
  <c r="JT257" i="63"/>
  <c r="JT262" i="63" s="1"/>
  <c r="JT258" i="63"/>
  <c r="JT263" i="63" s="1"/>
  <c r="JT172" i="21" s="1"/>
  <c r="JT200" i="21" s="1"/>
  <c r="AA167" i="63"/>
  <c r="AA172" i="63" s="1"/>
  <c r="AA168" i="63"/>
  <c r="AA173" i="63" s="1"/>
  <c r="AA170" i="21" s="1"/>
  <c r="AA166" i="63"/>
  <c r="QO257" i="63"/>
  <c r="QO262" i="63" s="1"/>
  <c r="QO256" i="63"/>
  <c r="QO258" i="63"/>
  <c r="QO263" i="63" s="1"/>
  <c r="IG212" i="63"/>
  <c r="IG217" i="63" s="1"/>
  <c r="IG284" i="63" s="1"/>
  <c r="IG213" i="63"/>
  <c r="IG218" i="63" s="1"/>
  <c r="IG171" i="21" s="1"/>
  <c r="IG211" i="63"/>
  <c r="AT122" i="63"/>
  <c r="AT123" i="63"/>
  <c r="AT128" i="63" s="1"/>
  <c r="AT194" i="63" s="1"/>
  <c r="RE212" i="63"/>
  <c r="RE217" i="63" s="1"/>
  <c r="RE284" i="63" s="1"/>
  <c r="RE211" i="63"/>
  <c r="RE213" i="63"/>
  <c r="RE218" i="63" s="1"/>
  <c r="AX84" i="63"/>
  <c r="AX83" i="63"/>
  <c r="AX88" i="63" s="1"/>
  <c r="AX149" i="63" s="1"/>
  <c r="AX151" i="63" s="1"/>
  <c r="AX82" i="63"/>
  <c r="DS167" i="63"/>
  <c r="DS172" i="63" s="1"/>
  <c r="DS168" i="63"/>
  <c r="DS173" i="63" s="1"/>
  <c r="DS170" i="21" s="1"/>
  <c r="DS177" i="21" s="1"/>
  <c r="DS184" i="21" s="1"/>
  <c r="GX123" i="63"/>
  <c r="GX128" i="63" s="1"/>
  <c r="GX194" i="63" s="1"/>
  <c r="GX122" i="63"/>
  <c r="GX124" i="63"/>
  <c r="GX129" i="63" s="1"/>
  <c r="LQ256" i="63"/>
  <c r="LQ258" i="63"/>
  <c r="LQ263" i="63" s="1"/>
  <c r="PW123" i="63"/>
  <c r="PW128" i="63" s="1"/>
  <c r="PW124" i="63"/>
  <c r="PW129" i="63" s="1"/>
  <c r="PW169" i="21" s="1"/>
  <c r="LB122" i="63"/>
  <c r="LB124" i="63"/>
  <c r="LB129" i="63" s="1"/>
  <c r="LB169" i="21" s="1"/>
  <c r="LB123" i="63"/>
  <c r="LB128" i="63" s="1"/>
  <c r="LB194" i="63" s="1"/>
  <c r="AW82" i="63"/>
  <c r="AW83" i="63"/>
  <c r="AW88" i="63" s="1"/>
  <c r="AW149" i="63" s="1"/>
  <c r="AW84" i="63"/>
  <c r="LH124" i="63"/>
  <c r="LH129" i="63" s="1"/>
  <c r="LH122" i="63"/>
  <c r="LH123" i="63"/>
  <c r="LH128" i="63" s="1"/>
  <c r="LH194" i="63" s="1"/>
  <c r="KZ213" i="63"/>
  <c r="KZ218" i="63" s="1"/>
  <c r="KZ171" i="21" s="1"/>
  <c r="KZ212" i="63"/>
  <c r="KZ217" i="63" s="1"/>
  <c r="KZ211" i="63"/>
  <c r="EL168" i="63"/>
  <c r="EL173" i="63" s="1"/>
  <c r="EL170" i="21" s="1"/>
  <c r="EL167" i="63"/>
  <c r="EL172" i="63" s="1"/>
  <c r="EL166" i="63"/>
  <c r="AA256" i="63"/>
  <c r="AA258" i="63"/>
  <c r="AA263" i="63" s="1"/>
  <c r="AA172" i="21" s="1"/>
  <c r="AA257" i="63"/>
  <c r="AA262" i="63" s="1"/>
  <c r="MP213" i="63"/>
  <c r="MP218" i="63" s="1"/>
  <c r="MP171" i="21" s="1"/>
  <c r="MP211" i="63"/>
  <c r="MP212" i="63"/>
  <c r="MP217" i="63" s="1"/>
  <c r="OS168" i="63"/>
  <c r="OS173" i="63" s="1"/>
  <c r="OS170" i="21" s="1"/>
  <c r="OS167" i="63"/>
  <c r="OS172" i="63" s="1"/>
  <c r="OS166" i="63"/>
  <c r="MO256" i="63"/>
  <c r="MO257" i="63"/>
  <c r="MO262" i="63" s="1"/>
  <c r="KX213" i="63"/>
  <c r="KX218" i="63" s="1"/>
  <c r="KX171" i="21" s="1"/>
  <c r="KX211" i="63"/>
  <c r="KX212" i="63"/>
  <c r="KX217" i="63" s="1"/>
  <c r="KX284" i="63" s="1"/>
  <c r="EV213" i="63"/>
  <c r="EV218" i="63" s="1"/>
  <c r="EV171" i="21" s="1"/>
  <c r="EV211" i="63"/>
  <c r="EV212" i="63"/>
  <c r="EV217" i="63" s="1"/>
  <c r="QJ168" i="63"/>
  <c r="QJ173" i="63" s="1"/>
  <c r="QJ170" i="21" s="1"/>
  <c r="QJ167" i="63"/>
  <c r="QJ172" i="63" s="1"/>
  <c r="QJ166" i="63"/>
  <c r="AK84" i="63"/>
  <c r="AK82" i="63"/>
  <c r="AK83" i="63"/>
  <c r="AK88" i="63" s="1"/>
  <c r="AK149" i="63" s="1"/>
  <c r="AK151" i="63" s="1"/>
  <c r="EJ123" i="63"/>
  <c r="EJ128" i="63" s="1"/>
  <c r="EJ122" i="63"/>
  <c r="MV211" i="63"/>
  <c r="OD212" i="63"/>
  <c r="OD217" i="63" s="1"/>
  <c r="NU122" i="63"/>
  <c r="JE84" i="63"/>
  <c r="ON124" i="63"/>
  <c r="ON129" i="63" s="1"/>
  <c r="ON169" i="21" s="1"/>
  <c r="GV211" i="63"/>
  <c r="AI166" i="63"/>
  <c r="IX84" i="63"/>
  <c r="NB166" i="63"/>
  <c r="NB167" i="63"/>
  <c r="NB172" i="63" s="1"/>
  <c r="NB168" i="63"/>
  <c r="NB173" i="63" s="1"/>
  <c r="NB170" i="21" s="1"/>
  <c r="NB177" i="21" s="1"/>
  <c r="NB184" i="21" s="1"/>
  <c r="GK257" i="63"/>
  <c r="GK262" i="63" s="1"/>
  <c r="GK256" i="63"/>
  <c r="OM211" i="63"/>
  <c r="OM213" i="63"/>
  <c r="OM218" i="63" s="1"/>
  <c r="MA84" i="63"/>
  <c r="MA82" i="63"/>
  <c r="MA83" i="63"/>
  <c r="MA88" i="63" s="1"/>
  <c r="MA149" i="63" s="1"/>
  <c r="NH258" i="63"/>
  <c r="NH263" i="63" s="1"/>
  <c r="NH172" i="21" s="1"/>
  <c r="NH257" i="63"/>
  <c r="NH262" i="63" s="1"/>
  <c r="NH256" i="63"/>
  <c r="IS124" i="63"/>
  <c r="IS129" i="63" s="1"/>
  <c r="IS169" i="21" s="1"/>
  <c r="IS123" i="63"/>
  <c r="IS128" i="63" s="1"/>
  <c r="EH211" i="63"/>
  <c r="EH212" i="63"/>
  <c r="EH217" i="63" s="1"/>
  <c r="EH213" i="63"/>
  <c r="EH218" i="63" s="1"/>
  <c r="EH171" i="21" s="1"/>
  <c r="KE124" i="63"/>
  <c r="KE129" i="63" s="1"/>
  <c r="KE169" i="21" s="1"/>
  <c r="KE122" i="63"/>
  <c r="RI211" i="63"/>
  <c r="RI212" i="63"/>
  <c r="RI217" i="63" s="1"/>
  <c r="EQ167" i="63"/>
  <c r="EQ172" i="63" s="1"/>
  <c r="EQ185" i="63" s="1"/>
  <c r="EQ88" i="73" s="1"/>
  <c r="EQ166" i="63"/>
  <c r="R213" i="63"/>
  <c r="R218" i="63" s="1"/>
  <c r="R171" i="21" s="1"/>
  <c r="R211" i="63"/>
  <c r="R212" i="63"/>
  <c r="R217" i="63" s="1"/>
  <c r="OL256" i="63"/>
  <c r="OL257" i="63"/>
  <c r="OL262" i="63" s="1"/>
  <c r="AM122" i="63"/>
  <c r="AM124" i="63"/>
  <c r="AM129" i="63" s="1"/>
  <c r="AM169" i="21" s="1"/>
  <c r="AM123" i="63"/>
  <c r="AM128" i="63" s="1"/>
  <c r="AM141" i="63" s="1"/>
  <c r="AM87" i="73" s="1"/>
  <c r="IO124" i="63"/>
  <c r="IO129" i="63" s="1"/>
  <c r="IO169" i="21" s="1"/>
  <c r="IO123" i="63"/>
  <c r="IO128" i="63" s="1"/>
  <c r="OI124" i="63"/>
  <c r="OI129" i="63" s="1"/>
  <c r="OI169" i="21" s="1"/>
  <c r="OI122" i="63"/>
  <c r="OI123" i="63"/>
  <c r="OI128" i="63" s="1"/>
  <c r="OI194" i="63" s="1"/>
  <c r="IV166" i="63"/>
  <c r="IV168" i="63"/>
  <c r="IV173" i="63" s="1"/>
  <c r="IV170" i="21" s="1"/>
  <c r="IV177" i="21" s="1"/>
  <c r="IV184" i="21" s="1"/>
  <c r="IV167" i="63"/>
  <c r="IV172" i="63" s="1"/>
  <c r="IV185" i="63" s="1"/>
  <c r="IV88" i="73" s="1"/>
  <c r="IR257" i="63"/>
  <c r="IR262" i="63" s="1"/>
  <c r="IR258" i="63"/>
  <c r="IR263" i="63" s="1"/>
  <c r="IR172" i="21" s="1"/>
  <c r="IR200" i="21" s="1"/>
  <c r="IR256" i="63"/>
  <c r="AZ211" i="63"/>
  <c r="AZ213" i="63"/>
  <c r="AZ218" i="63" s="1"/>
  <c r="AZ212" i="63"/>
  <c r="AZ217" i="63" s="1"/>
  <c r="AZ284" i="63" s="1"/>
  <c r="IV124" i="63"/>
  <c r="IV129" i="63" s="1"/>
  <c r="IV169" i="21" s="1"/>
  <c r="IV123" i="63"/>
  <c r="IV128" i="63" s="1"/>
  <c r="JI212" i="63"/>
  <c r="JI217" i="63" s="1"/>
  <c r="JI211" i="63"/>
  <c r="JI213" i="63"/>
  <c r="JI218" i="63" s="1"/>
  <c r="JI171" i="21" s="1"/>
  <c r="FP83" i="63"/>
  <c r="FP88" i="63" s="1"/>
  <c r="FP149" i="63" s="1"/>
  <c r="FP151" i="63" s="1"/>
  <c r="FP82" i="63"/>
  <c r="FP84" i="63"/>
  <c r="IK257" i="63"/>
  <c r="IK262" i="63" s="1"/>
  <c r="IK256" i="63"/>
  <c r="IK258" i="63"/>
  <c r="IK263" i="63" s="1"/>
  <c r="IK172" i="21" s="1"/>
  <c r="IK179" i="21" s="1"/>
  <c r="IK186" i="21" s="1"/>
  <c r="LW84" i="63"/>
  <c r="LW82" i="63"/>
  <c r="FD83" i="63"/>
  <c r="FD88" i="63" s="1"/>
  <c r="FD149" i="63" s="1"/>
  <c r="FD84" i="63"/>
  <c r="FD82" i="63"/>
  <c r="CI257" i="63"/>
  <c r="CI262" i="63" s="1"/>
  <c r="CI256" i="63"/>
  <c r="CI258" i="63"/>
  <c r="CI263" i="63" s="1"/>
  <c r="CI172" i="21" s="1"/>
  <c r="CI200" i="21" s="1"/>
  <c r="OH123" i="63"/>
  <c r="OH128" i="63" s="1"/>
  <c r="OH194" i="63" s="1"/>
  <c r="OH122" i="63"/>
  <c r="JL124" i="63"/>
  <c r="JL129" i="63" s="1"/>
  <c r="JL169" i="21" s="1"/>
  <c r="JL123" i="63"/>
  <c r="JL128" i="63" s="1"/>
  <c r="OZ256" i="63"/>
  <c r="OZ257" i="63"/>
  <c r="OZ262" i="63" s="1"/>
  <c r="RY256" i="63"/>
  <c r="RY257" i="63"/>
  <c r="RY262" i="63" s="1"/>
  <c r="RY258" i="63"/>
  <c r="RY263" i="63" s="1"/>
  <c r="RY172" i="21" s="1"/>
  <c r="PE167" i="63"/>
  <c r="PE172" i="63" s="1"/>
  <c r="PE239" i="63" s="1"/>
  <c r="PE166" i="63"/>
  <c r="QI212" i="63"/>
  <c r="QI217" i="63" s="1"/>
  <c r="QI230" i="63" s="1"/>
  <c r="QI89" i="73" s="1"/>
  <c r="QI211" i="63"/>
  <c r="IJ168" i="63"/>
  <c r="IJ173" i="63" s="1"/>
  <c r="IJ166" i="63"/>
  <c r="IJ167" i="63"/>
  <c r="IJ172" i="63" s="1"/>
  <c r="IJ239" i="63" s="1"/>
  <c r="AH211" i="63"/>
  <c r="AH212" i="63"/>
  <c r="AH217" i="63" s="1"/>
  <c r="AH284" i="63" s="1"/>
  <c r="AH213" i="63"/>
  <c r="AH218" i="63" s="1"/>
  <c r="CM122" i="63"/>
  <c r="CM123" i="63"/>
  <c r="CM128" i="63" s="1"/>
  <c r="DZ211" i="63"/>
  <c r="DZ213" i="63"/>
  <c r="DZ218" i="63" s="1"/>
  <c r="DZ171" i="21" s="1"/>
  <c r="HK167" i="63"/>
  <c r="HK172" i="63" s="1"/>
  <c r="HK168" i="63"/>
  <c r="HK173" i="63" s="1"/>
  <c r="HK170" i="21" s="1"/>
  <c r="HK177" i="21" s="1"/>
  <c r="HK184" i="21" s="1"/>
  <c r="JX122" i="63"/>
  <c r="JX124" i="63"/>
  <c r="JX129" i="63" s="1"/>
  <c r="JX123" i="63"/>
  <c r="JX128" i="63" s="1"/>
  <c r="CR212" i="63"/>
  <c r="CR217" i="63" s="1"/>
  <c r="CR213" i="63"/>
  <c r="CR218" i="63" s="1"/>
  <c r="CR171" i="21" s="1"/>
  <c r="IV212" i="63"/>
  <c r="IV217" i="63" s="1"/>
  <c r="IV213" i="63"/>
  <c r="IV218" i="63" s="1"/>
  <c r="IV171" i="21" s="1"/>
  <c r="IV211" i="63"/>
  <c r="DV83" i="63"/>
  <c r="DV88" i="63" s="1"/>
  <c r="DV149" i="63" s="1"/>
  <c r="DV82" i="63"/>
  <c r="BY256" i="63"/>
  <c r="BY257" i="63"/>
  <c r="BY262" i="63" s="1"/>
  <c r="BY258" i="63"/>
  <c r="BY263" i="63" s="1"/>
  <c r="BY172" i="21" s="1"/>
  <c r="QX211" i="63"/>
  <c r="QX212" i="63"/>
  <c r="QX217" i="63" s="1"/>
  <c r="QX284" i="63" s="1"/>
  <c r="IE212" i="63"/>
  <c r="IE217" i="63" s="1"/>
  <c r="IE213" i="63"/>
  <c r="IE218" i="63" s="1"/>
  <c r="IE171" i="21" s="1"/>
  <c r="IE211" i="63"/>
  <c r="H212" i="63"/>
  <c r="H217" i="63" s="1"/>
  <c r="H211" i="63"/>
  <c r="NG166" i="63"/>
  <c r="NG167" i="63"/>
  <c r="NG172" i="63" s="1"/>
  <c r="NG185" i="63" s="1"/>
  <c r="NG88" i="73" s="1"/>
  <c r="LF124" i="63"/>
  <c r="LF129" i="63" s="1"/>
  <c r="LF169" i="21" s="1"/>
  <c r="LF123" i="63"/>
  <c r="LF128" i="63" s="1"/>
  <c r="LF194" i="63" s="1"/>
  <c r="T258" i="63"/>
  <c r="T263" i="63" s="1"/>
  <c r="T172" i="21" s="1"/>
  <c r="T200" i="21" s="1"/>
  <c r="T256" i="63"/>
  <c r="T257" i="63"/>
  <c r="T262" i="63" s="1"/>
  <c r="FR211" i="63"/>
  <c r="FR213" i="63"/>
  <c r="FR218" i="63" s="1"/>
  <c r="FR171" i="21" s="1"/>
  <c r="FR212" i="63"/>
  <c r="FR217" i="63" s="1"/>
  <c r="FR230" i="63" s="1"/>
  <c r="FR89" i="73" s="1"/>
  <c r="GF124" i="63"/>
  <c r="GF129" i="63" s="1"/>
  <c r="GF169" i="21" s="1"/>
  <c r="GF123" i="63"/>
  <c r="GF128" i="63" s="1"/>
  <c r="GF194" i="63" s="1"/>
  <c r="EU83" i="63"/>
  <c r="EU88" i="63" s="1"/>
  <c r="EU149" i="63" s="1"/>
  <c r="EU84" i="63"/>
  <c r="NJ122" i="63"/>
  <c r="NJ123" i="63"/>
  <c r="NJ128" i="63" s="1"/>
  <c r="NJ124" i="63"/>
  <c r="NJ129" i="63" s="1"/>
  <c r="NJ169" i="21" s="1"/>
  <c r="RD258" i="63"/>
  <c r="RD263" i="63" s="1"/>
  <c r="RD172" i="21" s="1"/>
  <c r="RD179" i="21" s="1"/>
  <c r="RD186" i="21" s="1"/>
  <c r="RD256" i="63"/>
  <c r="RD257" i="63"/>
  <c r="RD262" i="63" s="1"/>
  <c r="NA256" i="63"/>
  <c r="NA258" i="63"/>
  <c r="NA263" i="63" s="1"/>
  <c r="NA172" i="21" s="1"/>
  <c r="NA257" i="63"/>
  <c r="NA262" i="63" s="1"/>
  <c r="KW258" i="63"/>
  <c r="KW263" i="63" s="1"/>
  <c r="KW172" i="21" s="1"/>
  <c r="KW257" i="63"/>
  <c r="KW262" i="63" s="1"/>
  <c r="FI258" i="63"/>
  <c r="FI263" i="63" s="1"/>
  <c r="FI257" i="63"/>
  <c r="FI262" i="63" s="1"/>
  <c r="FI256" i="63"/>
  <c r="HO258" i="63"/>
  <c r="HO263" i="63" s="1"/>
  <c r="HO172" i="21" s="1"/>
  <c r="HO179" i="21" s="1"/>
  <c r="HO186" i="21" s="1"/>
  <c r="HO256" i="63"/>
  <c r="HO257" i="63"/>
  <c r="HO262" i="63" s="1"/>
  <c r="BE167" i="63"/>
  <c r="BE172" i="63" s="1"/>
  <c r="BE185" i="63" s="1"/>
  <c r="BE88" i="73" s="1"/>
  <c r="BE166" i="63"/>
  <c r="FH124" i="63"/>
  <c r="FH129" i="63" s="1"/>
  <c r="FH122" i="63"/>
  <c r="FH123" i="63"/>
  <c r="FH128" i="63" s="1"/>
  <c r="FH194" i="63" s="1"/>
  <c r="JY256" i="63"/>
  <c r="JY258" i="63"/>
  <c r="JY263" i="63" s="1"/>
  <c r="JY172" i="21" s="1"/>
  <c r="JY257" i="63"/>
  <c r="JY262" i="63" s="1"/>
  <c r="JY275" i="63" s="1"/>
  <c r="JY90" i="73" s="1"/>
  <c r="LS123" i="63"/>
  <c r="LS128" i="63" s="1"/>
  <c r="LS194" i="63" s="1"/>
  <c r="LS124" i="63"/>
  <c r="LS129" i="63" s="1"/>
  <c r="LS169" i="21" s="1"/>
  <c r="LS122" i="63"/>
  <c r="QM84" i="63"/>
  <c r="QM83" i="63"/>
  <c r="QM88" i="63" s="1"/>
  <c r="QM149" i="63" s="1"/>
  <c r="QM82" i="63"/>
  <c r="DT211" i="63"/>
  <c r="DT213" i="63"/>
  <c r="DT218" i="63" s="1"/>
  <c r="DT171" i="21" s="1"/>
  <c r="DT212" i="63"/>
  <c r="DT217" i="63" s="1"/>
  <c r="DT230" i="63" s="1"/>
  <c r="DT89" i="73" s="1"/>
  <c r="FZ213" i="63"/>
  <c r="FZ218" i="63" s="1"/>
  <c r="FZ171" i="21" s="1"/>
  <c r="FZ211" i="63"/>
  <c r="DI166" i="63"/>
  <c r="DI167" i="63"/>
  <c r="DI172" i="63" s="1"/>
  <c r="DI239" i="63" s="1"/>
  <c r="DI168" i="63"/>
  <c r="DI173" i="63" s="1"/>
  <c r="DI170" i="21" s="1"/>
  <c r="DI177" i="21" s="1"/>
  <c r="DI184" i="21" s="1"/>
  <c r="LZ167" i="63"/>
  <c r="LZ172" i="63" s="1"/>
  <c r="LZ168" i="63"/>
  <c r="LZ173" i="63" s="1"/>
  <c r="LZ170" i="21" s="1"/>
  <c r="LZ198" i="21" s="1"/>
  <c r="LZ166" i="63"/>
  <c r="CE213" i="63"/>
  <c r="CE218" i="63" s="1"/>
  <c r="CE171" i="21" s="1"/>
  <c r="CE212" i="63"/>
  <c r="CE217" i="63" s="1"/>
  <c r="CE284" i="63" s="1"/>
  <c r="JR212" i="63"/>
  <c r="JR217" i="63" s="1"/>
  <c r="JR213" i="63"/>
  <c r="JR218" i="63" s="1"/>
  <c r="JR171" i="21" s="1"/>
  <c r="JR211" i="63"/>
  <c r="RN168" i="63"/>
  <c r="RN173" i="63" s="1"/>
  <c r="RN170" i="21" s="1"/>
  <c r="RN177" i="21" s="1"/>
  <c r="RN184" i="21" s="1"/>
  <c r="RN167" i="63"/>
  <c r="RN172" i="63" s="1"/>
  <c r="RN166" i="63"/>
  <c r="ID213" i="63"/>
  <c r="ID218" i="63" s="1"/>
  <c r="ID211" i="63"/>
  <c r="ID212" i="63"/>
  <c r="ID217" i="63" s="1"/>
  <c r="ID284" i="63" s="1"/>
  <c r="QG123" i="63"/>
  <c r="QG128" i="63" s="1"/>
  <c r="QG124" i="63"/>
  <c r="QG129" i="63" s="1"/>
  <c r="QG169" i="21" s="1"/>
  <c r="QG122" i="63"/>
  <c r="NZ213" i="63"/>
  <c r="NZ218" i="63" s="1"/>
  <c r="NZ171" i="21" s="1"/>
  <c r="NZ212" i="63"/>
  <c r="NZ217" i="63" s="1"/>
  <c r="NZ211" i="63"/>
  <c r="DH82" i="63"/>
  <c r="DH83" i="63"/>
  <c r="DH88" i="63" s="1"/>
  <c r="DH149" i="63" s="1"/>
  <c r="DH84" i="63"/>
  <c r="IM122" i="63"/>
  <c r="IM123" i="63"/>
  <c r="IM128" i="63" s="1"/>
  <c r="IM194" i="63" s="1"/>
  <c r="IM124" i="63"/>
  <c r="IM129" i="63" s="1"/>
  <c r="FN167" i="63"/>
  <c r="FN172" i="63" s="1"/>
  <c r="FN239" i="63" s="1"/>
  <c r="FN166" i="63"/>
  <c r="HT83" i="63"/>
  <c r="HT88" i="63" s="1"/>
  <c r="HT149" i="63" s="1"/>
  <c r="HT84" i="63"/>
  <c r="HT82" i="63"/>
  <c r="NI211" i="63"/>
  <c r="NI212" i="63"/>
  <c r="NI217" i="63" s="1"/>
  <c r="NI284" i="63" s="1"/>
  <c r="BL257" i="63"/>
  <c r="BL262" i="63" s="1"/>
  <c r="BL256" i="63"/>
  <c r="FA83" i="63"/>
  <c r="FA88" i="63" s="1"/>
  <c r="FA149" i="63" s="1"/>
  <c r="FA84" i="63"/>
  <c r="NV212" i="63"/>
  <c r="NV217" i="63" s="1"/>
  <c r="NV211" i="63"/>
  <c r="PT82" i="63"/>
  <c r="PT83" i="63"/>
  <c r="PT88" i="63" s="1"/>
  <c r="PT84" i="63"/>
  <c r="GO258" i="63"/>
  <c r="GO263" i="63" s="1"/>
  <c r="GO172" i="21" s="1"/>
  <c r="GO200" i="21" s="1"/>
  <c r="GO257" i="63"/>
  <c r="GO262" i="63" s="1"/>
  <c r="GO256" i="63"/>
  <c r="NJ82" i="63"/>
  <c r="NJ83" i="63"/>
  <c r="NJ88" i="63" s="1"/>
  <c r="NJ149" i="63" s="1"/>
  <c r="NJ84" i="63"/>
  <c r="MN257" i="63"/>
  <c r="MN262" i="63" s="1"/>
  <c r="MN258" i="63"/>
  <c r="MN263" i="63" s="1"/>
  <c r="MN172" i="21" s="1"/>
  <c r="HR124" i="63"/>
  <c r="HR129" i="63" s="1"/>
  <c r="HR169" i="21" s="1"/>
  <c r="HR122" i="63"/>
  <c r="HR123" i="63"/>
  <c r="HR128" i="63" s="1"/>
  <c r="HR194" i="63" s="1"/>
  <c r="QK168" i="63"/>
  <c r="QK173" i="63" s="1"/>
  <c r="QK170" i="21" s="1"/>
  <c r="QK198" i="21" s="1"/>
  <c r="QK167" i="63"/>
  <c r="QK172" i="63" s="1"/>
  <c r="QK166" i="63"/>
  <c r="KA211" i="63"/>
  <c r="KA213" i="63"/>
  <c r="KA218" i="63" s="1"/>
  <c r="QV166" i="63"/>
  <c r="QV168" i="63"/>
  <c r="QV173" i="63" s="1"/>
  <c r="QV170" i="21" s="1"/>
  <c r="QV167" i="63"/>
  <c r="QV172" i="63" s="1"/>
  <c r="QV239" i="63" s="1"/>
  <c r="PW168" i="63"/>
  <c r="PW173" i="63" s="1"/>
  <c r="PW170" i="21" s="1"/>
  <c r="PW198" i="21" s="1"/>
  <c r="PW166" i="63"/>
  <c r="PW167" i="63"/>
  <c r="PW172" i="63" s="1"/>
  <c r="QN167" i="63"/>
  <c r="QN172" i="63" s="1"/>
  <c r="QN239" i="63" s="1"/>
  <c r="QN168" i="63"/>
  <c r="QN173" i="63" s="1"/>
  <c r="QN185" i="63" s="1"/>
  <c r="QN88" i="73" s="1"/>
  <c r="GH83" i="63"/>
  <c r="GH88" i="63" s="1"/>
  <c r="GH84" i="63"/>
  <c r="PH124" i="63"/>
  <c r="PH129" i="63" s="1"/>
  <c r="PH122" i="63"/>
  <c r="MC122" i="63"/>
  <c r="MC123" i="63"/>
  <c r="MC128" i="63" s="1"/>
  <c r="MC194" i="63" s="1"/>
  <c r="MC124" i="63"/>
  <c r="MC129" i="63" s="1"/>
  <c r="KF257" i="63"/>
  <c r="KF262" i="63" s="1"/>
  <c r="KF256" i="63"/>
  <c r="JK84" i="63"/>
  <c r="JK83" i="63"/>
  <c r="JK88" i="63" s="1"/>
  <c r="JK149" i="63" s="1"/>
  <c r="JK82" i="63"/>
  <c r="LH82" i="63"/>
  <c r="EM257" i="63"/>
  <c r="EM262" i="63" s="1"/>
  <c r="EM256" i="63"/>
  <c r="JU257" i="63"/>
  <c r="JU262" i="63" s="1"/>
  <c r="JU256" i="63"/>
  <c r="JU258" i="63"/>
  <c r="JU263" i="63" s="1"/>
  <c r="JU172" i="21" s="1"/>
  <c r="JU200" i="21" s="1"/>
  <c r="OA84" i="63"/>
  <c r="OA82" i="63"/>
  <c r="BF211" i="63"/>
  <c r="BF213" i="63"/>
  <c r="BF218" i="63" s="1"/>
  <c r="BF171" i="21" s="1"/>
  <c r="BF212" i="63"/>
  <c r="BF217" i="63" s="1"/>
  <c r="FY257" i="63"/>
  <c r="FY262" i="63" s="1"/>
  <c r="FY275" i="63" s="1"/>
  <c r="FY90" i="73" s="1"/>
  <c r="FY256" i="63"/>
  <c r="KN257" i="63"/>
  <c r="KN262" i="63" s="1"/>
  <c r="KN258" i="63"/>
  <c r="KN263" i="63" s="1"/>
  <c r="KN172" i="21" s="1"/>
  <c r="KN256" i="63"/>
  <c r="CL213" i="63"/>
  <c r="CL218" i="63" s="1"/>
  <c r="CL171" i="21" s="1"/>
  <c r="CL212" i="63"/>
  <c r="CL217" i="63" s="1"/>
  <c r="BI124" i="63"/>
  <c r="BI129" i="63" s="1"/>
  <c r="BI122" i="63"/>
  <c r="FB212" i="63"/>
  <c r="FB217" i="63" s="1"/>
  <c r="FB211" i="63"/>
  <c r="U166" i="63"/>
  <c r="U168" i="63"/>
  <c r="U173" i="63" s="1"/>
  <c r="U170" i="21" s="1"/>
  <c r="MC82" i="63"/>
  <c r="MC83" i="63"/>
  <c r="MC88" i="63" s="1"/>
  <c r="MC149" i="63" s="1"/>
  <c r="GB257" i="63"/>
  <c r="GB262" i="63" s="1"/>
  <c r="GB258" i="63"/>
  <c r="GB263" i="63" s="1"/>
  <c r="GB172" i="21" s="1"/>
  <c r="GB256" i="63"/>
  <c r="BB168" i="63"/>
  <c r="BB173" i="63" s="1"/>
  <c r="BB170" i="21" s="1"/>
  <c r="BB167" i="63"/>
  <c r="BB172" i="63" s="1"/>
  <c r="AY258" i="63"/>
  <c r="AY263" i="63" s="1"/>
  <c r="AY172" i="21" s="1"/>
  <c r="AY256" i="63"/>
  <c r="HG211" i="63"/>
  <c r="HG212" i="63"/>
  <c r="HG217" i="63" s="1"/>
  <c r="HC82" i="63"/>
  <c r="HC83" i="63"/>
  <c r="HC88" i="63" s="1"/>
  <c r="HC149" i="63" s="1"/>
  <c r="AT213" i="63"/>
  <c r="AT218" i="63" s="1"/>
  <c r="AT171" i="21" s="1"/>
  <c r="AT212" i="63"/>
  <c r="AT217" i="63" s="1"/>
  <c r="AT284" i="63" s="1"/>
  <c r="BO168" i="63"/>
  <c r="BO173" i="63" s="1"/>
  <c r="BO170" i="21" s="1"/>
  <c r="BO166" i="63"/>
  <c r="HM124" i="63"/>
  <c r="HM129" i="63" s="1"/>
  <c r="HM169" i="21" s="1"/>
  <c r="HM123" i="63"/>
  <c r="HM128" i="63" s="1"/>
  <c r="GS124" i="63"/>
  <c r="GS129" i="63" s="1"/>
  <c r="GS169" i="21" s="1"/>
  <c r="GS123" i="63"/>
  <c r="GS128" i="63" s="1"/>
  <c r="IP213" i="63"/>
  <c r="IP218" i="63" s="1"/>
  <c r="IP171" i="21" s="1"/>
  <c r="IP212" i="63"/>
  <c r="IP217" i="63" s="1"/>
  <c r="PU168" i="63"/>
  <c r="PU173" i="63" s="1"/>
  <c r="PU170" i="21" s="1"/>
  <c r="PU177" i="21" s="1"/>
  <c r="PU184" i="21" s="1"/>
  <c r="PU167" i="63"/>
  <c r="PU172" i="63" s="1"/>
  <c r="NC122" i="63"/>
  <c r="NC124" i="63"/>
  <c r="NC129" i="63" s="1"/>
  <c r="NC169" i="21" s="1"/>
  <c r="AE83" i="63"/>
  <c r="AE88" i="63" s="1"/>
  <c r="AE149" i="63" s="1"/>
  <c r="AE151" i="63" s="1"/>
  <c r="AE84" i="63"/>
  <c r="AE82" i="63"/>
  <c r="MB82" i="63"/>
  <c r="MB83" i="63"/>
  <c r="MB88" i="63" s="1"/>
  <c r="MB149" i="63" s="1"/>
  <c r="MB151" i="63" s="1"/>
  <c r="MB84" i="63"/>
  <c r="BT212" i="63"/>
  <c r="BT217" i="63" s="1"/>
  <c r="BT284" i="63" s="1"/>
  <c r="BT211" i="63"/>
  <c r="AO84" i="63"/>
  <c r="AO83" i="63"/>
  <c r="AO88" i="63" s="1"/>
  <c r="AO149" i="63" s="1"/>
  <c r="AO151" i="63" s="1"/>
  <c r="D123" i="63"/>
  <c r="D128" i="63" s="1"/>
  <c r="D122" i="63"/>
  <c r="D124" i="63"/>
  <c r="D129" i="63" s="1"/>
  <c r="D169" i="21" s="1"/>
  <c r="CN258" i="63"/>
  <c r="CN263" i="63" s="1"/>
  <c r="CN256" i="63"/>
  <c r="LR256" i="63"/>
  <c r="LR257" i="63"/>
  <c r="LR262" i="63" s="1"/>
  <c r="LR258" i="63"/>
  <c r="LR263" i="63" s="1"/>
  <c r="LR172" i="21" s="1"/>
  <c r="DW123" i="63"/>
  <c r="DW128" i="63" s="1"/>
  <c r="DW124" i="63"/>
  <c r="DW129" i="63" s="1"/>
  <c r="DW169" i="21" s="1"/>
  <c r="NR212" i="63"/>
  <c r="NR217" i="63" s="1"/>
  <c r="NR211" i="63"/>
  <c r="NR213" i="63"/>
  <c r="NR218" i="63" s="1"/>
  <c r="NR171" i="21" s="1"/>
  <c r="DK167" i="63"/>
  <c r="DK172" i="63" s="1"/>
  <c r="DK239" i="63" s="1"/>
  <c r="DK166" i="63"/>
  <c r="KF123" i="63"/>
  <c r="KF128" i="63" s="1"/>
  <c r="KF124" i="63"/>
  <c r="KF129" i="63" s="1"/>
  <c r="KF169" i="21" s="1"/>
  <c r="LN211" i="63"/>
  <c r="LN213" i="63"/>
  <c r="LN218" i="63" s="1"/>
  <c r="LN171" i="21" s="1"/>
  <c r="LN212" i="63"/>
  <c r="LN217" i="63" s="1"/>
  <c r="S84" i="63"/>
  <c r="S83" i="63"/>
  <c r="S88" i="63" s="1"/>
  <c r="S149" i="63" s="1"/>
  <c r="NX167" i="63"/>
  <c r="NX172" i="63" s="1"/>
  <c r="NX168" i="63"/>
  <c r="NX173" i="63" s="1"/>
  <c r="NX170" i="21" s="1"/>
  <c r="NX198" i="21" s="1"/>
  <c r="QV82" i="63"/>
  <c r="QV84" i="63"/>
  <c r="D84" i="63"/>
  <c r="D82" i="63"/>
  <c r="EK166" i="63"/>
  <c r="EK167" i="63"/>
  <c r="EK172" i="63" s="1"/>
  <c r="EK239" i="63" s="1"/>
  <c r="EK168" i="63"/>
  <c r="EK173" i="63" s="1"/>
  <c r="EK170" i="21" s="1"/>
  <c r="EK177" i="21" s="1"/>
  <c r="EK184" i="21" s="1"/>
  <c r="RL212" i="63"/>
  <c r="RL217" i="63" s="1"/>
  <c r="RL230" i="63" s="1"/>
  <c r="RL89" i="73" s="1"/>
  <c r="RL211" i="63"/>
  <c r="HJ213" i="63"/>
  <c r="HJ218" i="63" s="1"/>
  <c r="HJ212" i="63"/>
  <c r="HJ217" i="63" s="1"/>
  <c r="HJ284" i="63" s="1"/>
  <c r="HM82" i="63"/>
  <c r="HM83" i="63"/>
  <c r="HM88" i="63" s="1"/>
  <c r="HM149" i="63" s="1"/>
  <c r="HM84" i="63"/>
  <c r="HS213" i="63"/>
  <c r="HS218" i="63" s="1"/>
  <c r="HS230" i="63" s="1"/>
  <c r="HS89" i="73" s="1"/>
  <c r="HS211" i="63"/>
  <c r="KO212" i="63"/>
  <c r="KO217" i="63" s="1"/>
  <c r="KO211" i="63"/>
  <c r="RR167" i="63"/>
  <c r="RR172" i="63" s="1"/>
  <c r="RR239" i="63" s="1"/>
  <c r="RR166" i="63"/>
  <c r="ED167" i="63"/>
  <c r="ED172" i="63" s="1"/>
  <c r="ED239" i="63" s="1"/>
  <c r="ED168" i="63"/>
  <c r="ED173" i="63" s="1"/>
  <c r="ED166" i="63"/>
  <c r="NW256" i="63"/>
  <c r="NW257" i="63"/>
  <c r="NW262" i="63" s="1"/>
  <c r="NW258" i="63"/>
  <c r="NW263" i="63" s="1"/>
  <c r="NW172" i="21" s="1"/>
  <c r="NW200" i="21" s="1"/>
  <c r="GT256" i="63"/>
  <c r="GT258" i="63"/>
  <c r="GT263" i="63" s="1"/>
  <c r="GT172" i="21" s="1"/>
  <c r="GT179" i="21" s="1"/>
  <c r="GT186" i="21" s="1"/>
  <c r="LO211" i="63"/>
  <c r="LO212" i="63"/>
  <c r="LO217" i="63" s="1"/>
  <c r="CR256" i="63"/>
  <c r="CR258" i="63"/>
  <c r="CR263" i="63" s="1"/>
  <c r="DW166" i="63"/>
  <c r="DW167" i="63"/>
  <c r="DW172" i="63" s="1"/>
  <c r="DW168" i="63"/>
  <c r="DW173" i="63" s="1"/>
  <c r="DW170" i="21" s="1"/>
  <c r="QD84" i="63"/>
  <c r="QD83" i="63"/>
  <c r="QD88" i="63" s="1"/>
  <c r="QD149" i="63" s="1"/>
  <c r="QD82" i="63"/>
  <c r="EE123" i="63"/>
  <c r="EE128" i="63" s="1"/>
  <c r="EE122" i="63"/>
  <c r="QH211" i="63"/>
  <c r="QH212" i="63"/>
  <c r="QH217" i="63" s="1"/>
  <c r="JZ257" i="63"/>
  <c r="JZ262" i="63" s="1"/>
  <c r="JZ275" i="63" s="1"/>
  <c r="JZ90" i="73" s="1"/>
  <c r="JZ256" i="63"/>
  <c r="JV82" i="63"/>
  <c r="JV83" i="63"/>
  <c r="JV88" i="63" s="1"/>
  <c r="JV149" i="63" s="1"/>
  <c r="JV151" i="63" s="1"/>
  <c r="JV84" i="63"/>
  <c r="PE212" i="63"/>
  <c r="PE217" i="63" s="1"/>
  <c r="PE211" i="63"/>
  <c r="PE213" i="63"/>
  <c r="PE218" i="63" s="1"/>
  <c r="PE171" i="21" s="1"/>
  <c r="RQ84" i="63"/>
  <c r="RQ83" i="63"/>
  <c r="RQ88" i="63" s="1"/>
  <c r="RQ149" i="63" s="1"/>
  <c r="RQ82" i="63"/>
  <c r="BJ84" i="63"/>
  <c r="BJ82" i="63"/>
  <c r="FJ82" i="63"/>
  <c r="FJ83" i="63"/>
  <c r="FJ88" i="63" s="1"/>
  <c r="FJ149" i="63" s="1"/>
  <c r="FJ84" i="63"/>
  <c r="EW258" i="63"/>
  <c r="EW263" i="63" s="1"/>
  <c r="EW172" i="21" s="1"/>
  <c r="EW200" i="21" s="1"/>
  <c r="EW256" i="63"/>
  <c r="GD168" i="63"/>
  <c r="GD173" i="63" s="1"/>
  <c r="GD170" i="21" s="1"/>
  <c r="GD177" i="21" s="1"/>
  <c r="GD184" i="21" s="1"/>
  <c r="GD166" i="63"/>
  <c r="GD167" i="63"/>
  <c r="GD172" i="63" s="1"/>
  <c r="RQ211" i="63"/>
  <c r="RQ213" i="63"/>
  <c r="RQ218" i="63" s="1"/>
  <c r="RQ171" i="21" s="1"/>
  <c r="RQ212" i="63"/>
  <c r="RQ217" i="63" s="1"/>
  <c r="MB213" i="63"/>
  <c r="MB218" i="63" s="1"/>
  <c r="MB171" i="21" s="1"/>
  <c r="MB212" i="63"/>
  <c r="MB217" i="63" s="1"/>
  <c r="BJ211" i="63"/>
  <c r="BJ212" i="63"/>
  <c r="BJ217" i="63" s="1"/>
  <c r="BJ213" i="63"/>
  <c r="BJ218" i="63" s="1"/>
  <c r="BJ171" i="21" s="1"/>
  <c r="BS124" i="63"/>
  <c r="BS129" i="63" s="1"/>
  <c r="BS169" i="21" s="1"/>
  <c r="BS123" i="63"/>
  <c r="BS128" i="63" s="1"/>
  <c r="FU82" i="63"/>
  <c r="FU83" i="63"/>
  <c r="FU88" i="63" s="1"/>
  <c r="FU149" i="63" s="1"/>
  <c r="MZ167" i="63"/>
  <c r="MZ172" i="63" s="1"/>
  <c r="MZ239" i="63" s="1"/>
  <c r="MZ166" i="63"/>
  <c r="RS168" i="63"/>
  <c r="RS173" i="63" s="1"/>
  <c r="RS170" i="21" s="1"/>
  <c r="RS167" i="63"/>
  <c r="RS172" i="63" s="1"/>
  <c r="RS166" i="63"/>
  <c r="CM168" i="63"/>
  <c r="CM173" i="63" s="1"/>
  <c r="CM167" i="63"/>
  <c r="CM172" i="63" s="1"/>
  <c r="CM166" i="63"/>
  <c r="RB84" i="63"/>
  <c r="RB83" i="63"/>
  <c r="RB88" i="63" s="1"/>
  <c r="RB149" i="63" s="1"/>
  <c r="RB151" i="63" s="1"/>
  <c r="NZ256" i="63"/>
  <c r="NZ257" i="63"/>
  <c r="NZ262" i="63" s="1"/>
  <c r="NZ275" i="63" s="1"/>
  <c r="NZ90" i="73" s="1"/>
  <c r="FX211" i="63"/>
  <c r="FX213" i="63"/>
  <c r="FX218" i="63" s="1"/>
  <c r="FX171" i="21" s="1"/>
  <c r="FX212" i="63"/>
  <c r="FX217" i="63" s="1"/>
  <c r="FX284" i="63" s="1"/>
  <c r="PX123" i="63"/>
  <c r="PX128" i="63" s="1"/>
  <c r="PX194" i="63" s="1"/>
  <c r="PX122" i="63"/>
  <c r="PX124" i="63"/>
  <c r="PX129" i="63" s="1"/>
  <c r="PX169" i="21" s="1"/>
  <c r="EO213" i="63"/>
  <c r="EO218" i="63" s="1"/>
  <c r="EO211" i="63"/>
  <c r="EO212" i="63"/>
  <c r="EO217" i="63" s="1"/>
  <c r="EO230" i="63" s="1"/>
  <c r="EO89" i="73" s="1"/>
  <c r="KT168" i="63"/>
  <c r="KT173" i="63" s="1"/>
  <c r="KT170" i="21" s="1"/>
  <c r="KT166" i="63"/>
  <c r="MJ211" i="63"/>
  <c r="MJ212" i="63"/>
  <c r="MJ217" i="63" s="1"/>
  <c r="MJ213" i="63"/>
  <c r="MJ218" i="63" s="1"/>
  <c r="MJ171" i="21" s="1"/>
  <c r="MN168" i="63"/>
  <c r="MN173" i="63" s="1"/>
  <c r="MN170" i="21" s="1"/>
  <c r="MN177" i="21" s="1"/>
  <c r="MN184" i="21" s="1"/>
  <c r="MN167" i="63"/>
  <c r="MN172" i="63" s="1"/>
  <c r="MN185" i="63" s="1"/>
  <c r="MN88" i="73" s="1"/>
  <c r="FL124" i="63"/>
  <c r="FL129" i="63" s="1"/>
  <c r="FL169" i="21" s="1"/>
  <c r="FL122" i="63"/>
  <c r="FL123" i="63"/>
  <c r="FL128" i="63" s="1"/>
  <c r="LZ123" i="63"/>
  <c r="LZ128" i="63" s="1"/>
  <c r="LZ124" i="63"/>
  <c r="LZ129" i="63" s="1"/>
  <c r="LZ169" i="21" s="1"/>
  <c r="HS82" i="63"/>
  <c r="HS83" i="63"/>
  <c r="HS88" i="63" s="1"/>
  <c r="HS149" i="63" s="1"/>
  <c r="HS151" i="63" s="1"/>
  <c r="IA257" i="63"/>
  <c r="IA262" i="63" s="1"/>
  <c r="IA275" i="63" s="1"/>
  <c r="IA90" i="73" s="1"/>
  <c r="IA256" i="63"/>
  <c r="HN168" i="63"/>
  <c r="HN173" i="63" s="1"/>
  <c r="HN166" i="63"/>
  <c r="LQ168" i="63"/>
  <c r="LQ173" i="63" s="1"/>
  <c r="LQ170" i="21" s="1"/>
  <c r="LQ167" i="63"/>
  <c r="LQ172" i="63" s="1"/>
  <c r="LQ239" i="63" s="1"/>
  <c r="LQ166" i="63"/>
  <c r="FQ84" i="63"/>
  <c r="FQ83" i="63"/>
  <c r="FQ88" i="63" s="1"/>
  <c r="FQ149" i="63" s="1"/>
  <c r="FQ151" i="63" s="1"/>
  <c r="FQ82" i="63"/>
  <c r="KU83" i="63"/>
  <c r="KU88" i="63" s="1"/>
  <c r="KU149" i="63" s="1"/>
  <c r="KU84" i="63"/>
  <c r="GW256" i="63"/>
  <c r="GW258" i="63"/>
  <c r="GW263" i="63" s="1"/>
  <c r="GW172" i="21" s="1"/>
  <c r="GW257" i="63"/>
  <c r="GW262" i="63" s="1"/>
  <c r="FG257" i="63"/>
  <c r="FG262" i="63" s="1"/>
  <c r="FG258" i="63"/>
  <c r="FG263" i="63" s="1"/>
  <c r="FG172" i="21" s="1"/>
  <c r="FG200" i="21" s="1"/>
  <c r="FG256" i="63"/>
  <c r="SA124" i="63"/>
  <c r="SA129" i="63" s="1"/>
  <c r="SA169" i="21" s="1"/>
  <c r="SA123" i="63"/>
  <c r="SA128" i="63" s="1"/>
  <c r="SA194" i="63" s="1"/>
  <c r="SA122" i="63"/>
  <c r="AD258" i="63"/>
  <c r="AD263" i="63" s="1"/>
  <c r="AD256" i="63"/>
  <c r="FU168" i="63"/>
  <c r="FU173" i="63" s="1"/>
  <c r="FU185" i="63" s="1"/>
  <c r="FU88" i="73" s="1"/>
  <c r="FU166" i="63"/>
  <c r="NO168" i="63"/>
  <c r="NO173" i="63" s="1"/>
  <c r="NO170" i="21" s="1"/>
  <c r="NO177" i="21" s="1"/>
  <c r="NO184" i="21" s="1"/>
  <c r="NO166" i="63"/>
  <c r="NO167" i="63"/>
  <c r="NO172" i="63" s="1"/>
  <c r="NO185" i="63" s="1"/>
  <c r="NO88" i="73" s="1"/>
  <c r="JK167" i="63"/>
  <c r="JK172" i="63" s="1"/>
  <c r="JK166" i="63"/>
  <c r="JK168" i="63"/>
  <c r="JK173" i="63" s="1"/>
  <c r="JK170" i="21" s="1"/>
  <c r="PV211" i="63"/>
  <c r="PV212" i="63"/>
  <c r="PV217" i="63" s="1"/>
  <c r="PV213" i="63"/>
  <c r="PV218" i="63" s="1"/>
  <c r="PV171" i="21" s="1"/>
  <c r="HT211" i="63"/>
  <c r="HT213" i="63"/>
  <c r="HT218" i="63" s="1"/>
  <c r="HT230" i="63" s="1"/>
  <c r="HT89" i="73" s="1"/>
  <c r="JC83" i="63"/>
  <c r="JC88" i="63" s="1"/>
  <c r="JC149" i="63" s="1"/>
  <c r="JC84" i="63"/>
  <c r="OB166" i="63"/>
  <c r="OB168" i="63"/>
  <c r="OB173" i="63" s="1"/>
  <c r="OB185" i="63" s="1"/>
  <c r="OB88" i="73" s="1"/>
  <c r="MF168" i="63"/>
  <c r="MF173" i="63" s="1"/>
  <c r="MF170" i="21" s="1"/>
  <c r="MF166" i="63"/>
  <c r="MF167" i="63"/>
  <c r="MF172" i="63" s="1"/>
  <c r="HL122" i="63"/>
  <c r="HL123" i="63"/>
  <c r="HL128" i="63" s="1"/>
  <c r="HL194" i="63" s="1"/>
  <c r="AX211" i="63"/>
  <c r="AX213" i="63"/>
  <c r="AX218" i="63" s="1"/>
  <c r="AX171" i="21" s="1"/>
  <c r="LR123" i="63"/>
  <c r="LR128" i="63" s="1"/>
  <c r="LR124" i="63"/>
  <c r="LR129" i="63" s="1"/>
  <c r="LR169" i="21" s="1"/>
  <c r="FD257" i="63"/>
  <c r="FD262" i="63" s="1"/>
  <c r="FD258" i="63"/>
  <c r="FD263" i="63" s="1"/>
  <c r="FD172" i="21" s="1"/>
  <c r="FD179" i="21" s="1"/>
  <c r="FD186" i="21" s="1"/>
  <c r="FD256" i="63"/>
  <c r="HL83" i="63"/>
  <c r="HL88" i="63" s="1"/>
  <c r="HL149" i="63" s="1"/>
  <c r="HL82" i="63"/>
  <c r="CA123" i="63"/>
  <c r="CA128" i="63" s="1"/>
  <c r="CA194" i="63" s="1"/>
  <c r="LH84" i="63"/>
  <c r="HL124" i="63"/>
  <c r="HL129" i="63" s="1"/>
  <c r="PG213" i="63"/>
  <c r="PG218" i="63" s="1"/>
  <c r="QK83" i="63"/>
  <c r="QK88" i="63" s="1"/>
  <c r="QK149" i="63" s="1"/>
  <c r="QK151" i="63" s="1"/>
  <c r="LS256" i="63"/>
  <c r="LH212" i="63"/>
  <c r="LH217" i="63" s="1"/>
  <c r="PN213" i="63"/>
  <c r="PN218" i="63" s="1"/>
  <c r="PN171" i="21" s="1"/>
  <c r="JW83" i="63"/>
  <c r="JW88" i="63" s="1"/>
  <c r="JW149" i="63" s="1"/>
  <c r="JW151" i="63" s="1"/>
  <c r="RR168" i="63"/>
  <c r="RR173" i="63" s="1"/>
  <c r="KR124" i="63"/>
  <c r="KR129" i="63" s="1"/>
  <c r="KR141" i="63" s="1"/>
  <c r="KR87" i="73" s="1"/>
  <c r="CN166" i="63"/>
  <c r="LL82" i="63"/>
  <c r="QV123" i="63"/>
  <c r="QV128" i="63" s="1"/>
  <c r="QV194" i="63" s="1"/>
  <c r="HN213" i="63"/>
  <c r="HN218" i="63" s="1"/>
  <c r="HN230" i="63" s="1"/>
  <c r="HN89" i="73" s="1"/>
  <c r="AL213" i="63"/>
  <c r="AL218" i="63" s="1"/>
  <c r="OY168" i="63"/>
  <c r="OY173" i="63" s="1"/>
  <c r="OY185" i="63" s="1"/>
  <c r="OY88" i="73" s="1"/>
  <c r="NO82" i="63"/>
  <c r="HZ167" i="63"/>
  <c r="HZ172" i="63" s="1"/>
  <c r="QB82" i="63"/>
  <c r="DP82" i="63"/>
  <c r="JR123" i="63"/>
  <c r="JR128" i="63" s="1"/>
  <c r="RN83" i="63"/>
  <c r="RN88" i="63" s="1"/>
  <c r="RN149" i="63" s="1"/>
  <c r="LQ257" i="63"/>
  <c r="LQ262" i="63" s="1"/>
  <c r="MF122" i="63"/>
  <c r="RI83" i="63"/>
  <c r="RI88" i="63" s="1"/>
  <c r="IM166" i="63"/>
  <c r="QV83" i="63"/>
  <c r="QV88" i="63" s="1"/>
  <c r="DK168" i="63"/>
  <c r="DK173" i="63" s="1"/>
  <c r="DK170" i="21" s="1"/>
  <c r="BO124" i="63"/>
  <c r="BO129" i="63" s="1"/>
  <c r="GQ82" i="63"/>
  <c r="HM122" i="63"/>
  <c r="GG84" i="63"/>
  <c r="FA82" i="63"/>
  <c r="DS166" i="63"/>
  <c r="RR122" i="63"/>
  <c r="AT124" i="63"/>
  <c r="AT129" i="63" s="1"/>
  <c r="RB82" i="63"/>
  <c r="OM257" i="63"/>
  <c r="OM262" i="63" s="1"/>
  <c r="JT256" i="63"/>
  <c r="OI168" i="63"/>
  <c r="OI173" i="63" s="1"/>
  <c r="OI170" i="21" s="1"/>
  <c r="OI198" i="21" s="1"/>
  <c r="RI257" i="63"/>
  <c r="RI262" i="63" s="1"/>
  <c r="RI275" i="63" s="1"/>
  <c r="RI90" i="73" s="1"/>
  <c r="NC167" i="63"/>
  <c r="NC172" i="63" s="1"/>
  <c r="JA84" i="63"/>
  <c r="MO258" i="63"/>
  <c r="MO263" i="63" s="1"/>
  <c r="NY275" i="63"/>
  <c r="NY90" i="73" s="1"/>
  <c r="BF122" i="63"/>
  <c r="BF123" i="63"/>
  <c r="BF128" i="63" s="1"/>
  <c r="BF124" i="63"/>
  <c r="BF129" i="63" s="1"/>
  <c r="BF169" i="21" s="1"/>
  <c r="KI211" i="63"/>
  <c r="KI212" i="63"/>
  <c r="KI217" i="63" s="1"/>
  <c r="KI213" i="63"/>
  <c r="KI218" i="63" s="1"/>
  <c r="KI171" i="21" s="1"/>
  <c r="IL82" i="63"/>
  <c r="IL83" i="63"/>
  <c r="IL88" i="63" s="1"/>
  <c r="IL149" i="63" s="1"/>
  <c r="MA211" i="63"/>
  <c r="MA213" i="63"/>
  <c r="MA218" i="63" s="1"/>
  <c r="MA212" i="63"/>
  <c r="MA217" i="63" s="1"/>
  <c r="CX167" i="63"/>
  <c r="CX172" i="63" s="1"/>
  <c r="CX166" i="63"/>
  <c r="CX168" i="63"/>
  <c r="CX173" i="63" s="1"/>
  <c r="CX170" i="21" s="1"/>
  <c r="NR256" i="63"/>
  <c r="NR257" i="63"/>
  <c r="NR262" i="63" s="1"/>
  <c r="NR275" i="63" s="1"/>
  <c r="NR90" i="73" s="1"/>
  <c r="BD256" i="63"/>
  <c r="BD258" i="63"/>
  <c r="BD263" i="63" s="1"/>
  <c r="BD172" i="21" s="1"/>
  <c r="BD257" i="63"/>
  <c r="BD262" i="63" s="1"/>
  <c r="KS82" i="63"/>
  <c r="KS83" i="63"/>
  <c r="KS88" i="63" s="1"/>
  <c r="KS149" i="63" s="1"/>
  <c r="KS84" i="63"/>
  <c r="OD167" i="63"/>
  <c r="OD172" i="63" s="1"/>
  <c r="OD168" i="63"/>
  <c r="OD173" i="63" s="1"/>
  <c r="OD170" i="21" s="1"/>
  <c r="OD177" i="21" s="1"/>
  <c r="OD184" i="21" s="1"/>
  <c r="IZ213" i="63"/>
  <c r="IZ218" i="63" s="1"/>
  <c r="IZ171" i="21" s="1"/>
  <c r="IZ211" i="63"/>
  <c r="IZ212" i="63"/>
  <c r="IZ217" i="63" s="1"/>
  <c r="JM258" i="63"/>
  <c r="JM263" i="63" s="1"/>
  <c r="JM172" i="21" s="1"/>
  <c r="JM257" i="63"/>
  <c r="JM262" i="63" s="1"/>
  <c r="JM275" i="63" s="1"/>
  <c r="JM90" i="73" s="1"/>
  <c r="JM256" i="63"/>
  <c r="EI168" i="63"/>
  <c r="EI173" i="63" s="1"/>
  <c r="EI170" i="21" s="1"/>
  <c r="EI167" i="63"/>
  <c r="EI172" i="63" s="1"/>
  <c r="EI239" i="63" s="1"/>
  <c r="EI166" i="63"/>
  <c r="DR84" i="63"/>
  <c r="DR82" i="63"/>
  <c r="AV258" i="63"/>
  <c r="AV263" i="63" s="1"/>
  <c r="AV172" i="21" s="1"/>
  <c r="AV200" i="21" s="1"/>
  <c r="AV256" i="63"/>
  <c r="PH212" i="63"/>
  <c r="PH217" i="63" s="1"/>
  <c r="PH284" i="63" s="1"/>
  <c r="PH213" i="63"/>
  <c r="PH218" i="63" s="1"/>
  <c r="PH171" i="21" s="1"/>
  <c r="PH211" i="63"/>
  <c r="QE257" i="63"/>
  <c r="QE262" i="63" s="1"/>
  <c r="QE258" i="63"/>
  <c r="QE263" i="63" s="1"/>
  <c r="QE172" i="21" s="1"/>
  <c r="QE256" i="63"/>
  <c r="JS166" i="63"/>
  <c r="JS168" i="63"/>
  <c r="JS173" i="63" s="1"/>
  <c r="JS167" i="63"/>
  <c r="JS172" i="63" s="1"/>
  <c r="C83" i="63"/>
  <c r="C88" i="63" s="1"/>
  <c r="C101" i="63" s="1"/>
  <c r="C86" i="73" s="1"/>
  <c r="C84" i="63"/>
  <c r="EK257" i="63"/>
  <c r="EK262" i="63" s="1"/>
  <c r="EK256" i="63"/>
  <c r="KL168" i="63"/>
  <c r="KL173" i="63" s="1"/>
  <c r="KL170" i="21" s="1"/>
  <c r="KL177" i="21" s="1"/>
  <c r="KL184" i="21" s="1"/>
  <c r="KL166" i="63"/>
  <c r="KL167" i="63"/>
  <c r="KL172" i="63" s="1"/>
  <c r="KL239" i="63" s="1"/>
  <c r="NL211" i="63"/>
  <c r="NL212" i="63"/>
  <c r="NL217" i="63" s="1"/>
  <c r="NL213" i="63"/>
  <c r="NL218" i="63" s="1"/>
  <c r="NL171" i="21" s="1"/>
  <c r="SB84" i="63"/>
  <c r="SB82" i="63"/>
  <c r="SB83" i="63"/>
  <c r="SB88" i="63" s="1"/>
  <c r="SB149" i="63" s="1"/>
  <c r="SB151" i="63" s="1"/>
  <c r="QZ168" i="63"/>
  <c r="QZ173" i="63" s="1"/>
  <c r="QZ170" i="21" s="1"/>
  <c r="QZ166" i="63"/>
  <c r="PT257" i="63"/>
  <c r="PT262" i="63" s="1"/>
  <c r="PT275" i="63" s="1"/>
  <c r="PT90" i="73" s="1"/>
  <c r="PT256" i="63"/>
  <c r="IK82" i="63"/>
  <c r="IK83" i="63"/>
  <c r="IK88" i="63" s="1"/>
  <c r="IK149" i="63" s="1"/>
  <c r="IK151" i="63" s="1"/>
  <c r="IK84" i="63"/>
  <c r="HH123" i="63"/>
  <c r="HH128" i="63" s="1"/>
  <c r="HH194" i="63" s="1"/>
  <c r="HH124" i="63"/>
  <c r="HH129" i="63" s="1"/>
  <c r="GC82" i="63"/>
  <c r="GC84" i="63"/>
  <c r="NP257" i="63"/>
  <c r="NP262" i="63" s="1"/>
  <c r="NP256" i="63"/>
  <c r="NN168" i="63"/>
  <c r="NN173" i="63" s="1"/>
  <c r="NN170" i="21" s="1"/>
  <c r="NN177" i="21" s="1"/>
  <c r="NN184" i="21" s="1"/>
  <c r="NN167" i="63"/>
  <c r="NN172" i="63" s="1"/>
  <c r="NN166" i="63"/>
  <c r="HK213" i="63"/>
  <c r="HK218" i="63" s="1"/>
  <c r="HK211" i="63"/>
  <c r="HK212" i="63"/>
  <c r="HK217" i="63" s="1"/>
  <c r="PM257" i="63"/>
  <c r="PM262" i="63" s="1"/>
  <c r="PM258" i="63"/>
  <c r="PM263" i="63" s="1"/>
  <c r="PM172" i="21" s="1"/>
  <c r="PM200" i="21" s="1"/>
  <c r="AD213" i="63"/>
  <c r="AD218" i="63" s="1"/>
  <c r="AD171" i="21" s="1"/>
  <c r="AD211" i="63"/>
  <c r="BI213" i="63"/>
  <c r="BI218" i="63" s="1"/>
  <c r="BI171" i="21" s="1"/>
  <c r="BI211" i="63"/>
  <c r="BI212" i="63"/>
  <c r="BI217" i="63" s="1"/>
  <c r="NY256" i="63"/>
  <c r="NY258" i="63"/>
  <c r="NY263" i="63" s="1"/>
  <c r="NY172" i="21" s="1"/>
  <c r="PB82" i="63"/>
  <c r="PB84" i="63"/>
  <c r="NC212" i="63"/>
  <c r="NC217" i="63" s="1"/>
  <c r="NC284" i="63" s="1"/>
  <c r="NC211" i="63"/>
  <c r="DC213" i="63"/>
  <c r="DC218" i="63" s="1"/>
  <c r="DC171" i="21" s="1"/>
  <c r="DC211" i="63"/>
  <c r="RK124" i="63"/>
  <c r="RK129" i="63" s="1"/>
  <c r="RK169" i="21" s="1"/>
  <c r="RK123" i="63"/>
  <c r="RK128" i="63" s="1"/>
  <c r="RK194" i="63" s="1"/>
  <c r="NY167" i="63"/>
  <c r="NY172" i="63" s="1"/>
  <c r="NY166" i="63"/>
  <c r="FV212" i="63"/>
  <c r="FV217" i="63" s="1"/>
  <c r="FV211" i="63"/>
  <c r="FV213" i="63"/>
  <c r="FV218" i="63" s="1"/>
  <c r="FV171" i="21" s="1"/>
  <c r="GP166" i="63"/>
  <c r="GP168" i="63"/>
  <c r="GP173" i="63" s="1"/>
  <c r="GP185" i="63" s="1"/>
  <c r="GP88" i="73" s="1"/>
  <c r="AM213" i="63"/>
  <c r="AM218" i="63" s="1"/>
  <c r="AM211" i="63"/>
  <c r="OV213" i="63"/>
  <c r="OV218" i="63" s="1"/>
  <c r="OV171" i="21" s="1"/>
  <c r="OV212" i="63"/>
  <c r="OV217" i="63" s="1"/>
  <c r="OV284" i="63" s="1"/>
  <c r="OV211" i="63"/>
  <c r="KQ83" i="63"/>
  <c r="KQ88" i="63" s="1"/>
  <c r="KQ149" i="63" s="1"/>
  <c r="KQ82" i="63"/>
  <c r="KQ84" i="63"/>
  <c r="KA166" i="63"/>
  <c r="KA168" i="63"/>
  <c r="KA173" i="63" s="1"/>
  <c r="KA170" i="21" s="1"/>
  <c r="KA198" i="21" s="1"/>
  <c r="ND82" i="63"/>
  <c r="ND83" i="63"/>
  <c r="ND88" i="63" s="1"/>
  <c r="ND149" i="63" s="1"/>
  <c r="ND151" i="63" s="1"/>
  <c r="QX124" i="63"/>
  <c r="QX129" i="63" s="1"/>
  <c r="QX169" i="21" s="1"/>
  <c r="QX122" i="63"/>
  <c r="QX123" i="63"/>
  <c r="QX128" i="63" s="1"/>
  <c r="HL211" i="63"/>
  <c r="HL212" i="63"/>
  <c r="HL217" i="63" s="1"/>
  <c r="HL284" i="63" s="1"/>
  <c r="EB256" i="63"/>
  <c r="EB258" i="63"/>
  <c r="EB263" i="63" s="1"/>
  <c r="EB172" i="21" s="1"/>
  <c r="EB257" i="63"/>
  <c r="EB262" i="63" s="1"/>
  <c r="AK166" i="63"/>
  <c r="AK167" i="63"/>
  <c r="AK172" i="63" s="1"/>
  <c r="IY211" i="63"/>
  <c r="IY212" i="63"/>
  <c r="IY217" i="63" s="1"/>
  <c r="BS167" i="63"/>
  <c r="BS172" i="63" s="1"/>
  <c r="BS166" i="63"/>
  <c r="HU168" i="63"/>
  <c r="HU173" i="63" s="1"/>
  <c r="HU170" i="21" s="1"/>
  <c r="HU198" i="21" s="1"/>
  <c r="HU166" i="63"/>
  <c r="HU167" i="63"/>
  <c r="HU172" i="63" s="1"/>
  <c r="GZ123" i="63"/>
  <c r="GZ128" i="63" s="1"/>
  <c r="GZ124" i="63"/>
  <c r="GZ129" i="63" s="1"/>
  <c r="GZ169" i="21" s="1"/>
  <c r="GZ122" i="63"/>
  <c r="MX124" i="63"/>
  <c r="MX129" i="63" s="1"/>
  <c r="MX169" i="21" s="1"/>
  <c r="MX123" i="63"/>
  <c r="MX128" i="63" s="1"/>
  <c r="MX194" i="63" s="1"/>
  <c r="KL212" i="63"/>
  <c r="KL217" i="63" s="1"/>
  <c r="KL284" i="63" s="1"/>
  <c r="KL213" i="63"/>
  <c r="KL218" i="63" s="1"/>
  <c r="KL171" i="21" s="1"/>
  <c r="KL211" i="63"/>
  <c r="MN83" i="63"/>
  <c r="MN88" i="63" s="1"/>
  <c r="MN149" i="63" s="1"/>
  <c r="MN151" i="63" s="1"/>
  <c r="MN84" i="63"/>
  <c r="MN82" i="63"/>
  <c r="RJ257" i="63"/>
  <c r="RJ262" i="63" s="1"/>
  <c r="RJ256" i="63"/>
  <c r="RJ258" i="63"/>
  <c r="RJ263" i="63" s="1"/>
  <c r="RJ172" i="21" s="1"/>
  <c r="RJ200" i="21" s="1"/>
  <c r="CU123" i="63"/>
  <c r="CU128" i="63" s="1"/>
  <c r="CU194" i="63" s="1"/>
  <c r="RN82" i="63"/>
  <c r="JM211" i="63"/>
  <c r="KJ122" i="63"/>
  <c r="SD123" i="63"/>
  <c r="SD128" i="63" s="1"/>
  <c r="CK83" i="63"/>
  <c r="CK88" i="63" s="1"/>
  <c r="CK149" i="63" s="1"/>
  <c r="GU258" i="63"/>
  <c r="GU263" i="63" s="1"/>
  <c r="GU172" i="21" s="1"/>
  <c r="GU179" i="21" s="1"/>
  <c r="GU186" i="21" s="1"/>
  <c r="EK258" i="63"/>
  <c r="EK263" i="63" s="1"/>
  <c r="EK172" i="21" s="1"/>
  <c r="EC84" i="63"/>
  <c r="EC82" i="63"/>
  <c r="DS82" i="63"/>
  <c r="DS83" i="63"/>
  <c r="DS88" i="63" s="1"/>
  <c r="DS149" i="63" s="1"/>
  <c r="NW166" i="63"/>
  <c r="NW167" i="63"/>
  <c r="NW172" i="63" s="1"/>
  <c r="S167" i="63"/>
  <c r="S172" i="63" s="1"/>
  <c r="S239" i="63" s="1"/>
  <c r="S166" i="63"/>
  <c r="QH166" i="63"/>
  <c r="QH168" i="63"/>
  <c r="QH173" i="63" s="1"/>
  <c r="LI84" i="63"/>
  <c r="LI82" i="63"/>
  <c r="LI83" i="63"/>
  <c r="LI88" i="63" s="1"/>
  <c r="LI149" i="63" s="1"/>
  <c r="LI151" i="63" s="1"/>
  <c r="QF258" i="63"/>
  <c r="QF263" i="63" s="1"/>
  <c r="QF172" i="21" s="1"/>
  <c r="QF179" i="21" s="1"/>
  <c r="QF186" i="21" s="1"/>
  <c r="QF257" i="63"/>
  <c r="QF262" i="63" s="1"/>
  <c r="QF275" i="63" s="1"/>
  <c r="QF90" i="73" s="1"/>
  <c r="QF256" i="63"/>
  <c r="HQ211" i="63"/>
  <c r="HQ213" i="63"/>
  <c r="HQ218" i="63" s="1"/>
  <c r="HQ171" i="21" s="1"/>
  <c r="HD211" i="63"/>
  <c r="HD213" i="63"/>
  <c r="HD218" i="63" s="1"/>
  <c r="HD171" i="21" s="1"/>
  <c r="HD212" i="63"/>
  <c r="HD217" i="63" s="1"/>
  <c r="LV82" i="63"/>
  <c r="LV84" i="63"/>
  <c r="LV83" i="63"/>
  <c r="LV88" i="63" s="1"/>
  <c r="LV149" i="63" s="1"/>
  <c r="X83" i="63"/>
  <c r="X88" i="63" s="1"/>
  <c r="X149" i="63" s="1"/>
  <c r="X151" i="63" s="1"/>
  <c r="X82" i="63"/>
  <c r="X84" i="63"/>
  <c r="CJ123" i="63"/>
  <c r="CJ128" i="63" s="1"/>
  <c r="CJ194" i="63" s="1"/>
  <c r="CJ124" i="63"/>
  <c r="CJ129" i="63" s="1"/>
  <c r="CJ169" i="21" s="1"/>
  <c r="CJ122" i="63"/>
  <c r="BO213" i="63"/>
  <c r="BO218" i="63" s="1"/>
  <c r="BO212" i="63"/>
  <c r="BO217" i="63" s="1"/>
  <c r="BO284" i="63" s="1"/>
  <c r="ES257" i="63"/>
  <c r="ES262" i="63" s="1"/>
  <c r="ES258" i="63"/>
  <c r="ES263" i="63" s="1"/>
  <c r="ES172" i="21" s="1"/>
  <c r="ES256" i="63"/>
  <c r="HG124" i="63"/>
  <c r="HG129" i="63" s="1"/>
  <c r="HG169" i="21" s="1"/>
  <c r="HG123" i="63"/>
  <c r="HG128" i="63" s="1"/>
  <c r="NL258" i="63"/>
  <c r="NL263" i="63" s="1"/>
  <c r="NL172" i="21" s="1"/>
  <c r="NL257" i="63"/>
  <c r="NL262" i="63" s="1"/>
  <c r="NL275" i="63" s="1"/>
  <c r="NL90" i="73" s="1"/>
  <c r="NL256" i="63"/>
  <c r="KQ213" i="63"/>
  <c r="KQ218" i="63" s="1"/>
  <c r="KQ171" i="21" s="1"/>
  <c r="KQ212" i="63"/>
  <c r="KQ217" i="63" s="1"/>
  <c r="AO123" i="63"/>
  <c r="AO128" i="63" s="1"/>
  <c r="AO122" i="63"/>
  <c r="AO124" i="63"/>
  <c r="AO129" i="63" s="1"/>
  <c r="AO169" i="21" s="1"/>
  <c r="NP123" i="63"/>
  <c r="NP128" i="63" s="1"/>
  <c r="NP194" i="63" s="1"/>
  <c r="NP122" i="63"/>
  <c r="BB257" i="63"/>
  <c r="BB262" i="63" s="1"/>
  <c r="BB258" i="63"/>
  <c r="BB263" i="63" s="1"/>
  <c r="BB172" i="21" s="1"/>
  <c r="BB200" i="21" s="1"/>
  <c r="BB256" i="63"/>
  <c r="BU124" i="63"/>
  <c r="BU129" i="63" s="1"/>
  <c r="BU122" i="63"/>
  <c r="PP256" i="63"/>
  <c r="PP257" i="63"/>
  <c r="PP262" i="63" s="1"/>
  <c r="PP258" i="63"/>
  <c r="PP263" i="63" s="1"/>
  <c r="PP172" i="21" s="1"/>
  <c r="PP179" i="21" s="1"/>
  <c r="PP186" i="21" s="1"/>
  <c r="HR84" i="63"/>
  <c r="HR83" i="63"/>
  <c r="HR88" i="63" s="1"/>
  <c r="HR149" i="63" s="1"/>
  <c r="HR151" i="63" s="1"/>
  <c r="HR82" i="63"/>
  <c r="IE256" i="63"/>
  <c r="IE257" i="63"/>
  <c r="IE262" i="63" s="1"/>
  <c r="IE258" i="63"/>
  <c r="IE263" i="63" s="1"/>
  <c r="IE172" i="21" s="1"/>
  <c r="IE179" i="21" s="1"/>
  <c r="IE186" i="21" s="1"/>
  <c r="LB168" i="63"/>
  <c r="LB173" i="63" s="1"/>
  <c r="LB166" i="63"/>
  <c r="LB167" i="63"/>
  <c r="LB172" i="63" s="1"/>
  <c r="LB239" i="63" s="1"/>
  <c r="NQ212" i="63"/>
  <c r="NQ217" i="63" s="1"/>
  <c r="NQ211" i="63"/>
  <c r="G213" i="63"/>
  <c r="G218" i="63" s="1"/>
  <c r="G171" i="21" s="1"/>
  <c r="G212" i="63"/>
  <c r="G217" i="63" s="1"/>
  <c r="G211" i="63"/>
  <c r="HF84" i="63"/>
  <c r="HF83" i="63"/>
  <c r="HF88" i="63" s="1"/>
  <c r="HF149" i="63" s="1"/>
  <c r="HF151" i="63" s="1"/>
  <c r="MW122" i="63"/>
  <c r="MW124" i="63"/>
  <c r="MW129" i="63" s="1"/>
  <c r="MW169" i="21" s="1"/>
  <c r="CS213" i="63"/>
  <c r="CS218" i="63" s="1"/>
  <c r="CS171" i="21" s="1"/>
  <c r="CS211" i="63"/>
  <c r="LL257" i="63"/>
  <c r="LL262" i="63" s="1"/>
  <c r="LL256" i="63"/>
  <c r="IT84" i="63"/>
  <c r="IT83" i="63"/>
  <c r="IT88" i="63" s="1"/>
  <c r="IT149" i="63" s="1"/>
  <c r="IT151" i="63" s="1"/>
  <c r="IT82" i="63"/>
  <c r="JI257" i="63"/>
  <c r="JI262" i="63" s="1"/>
  <c r="JI256" i="63"/>
  <c r="JI258" i="63"/>
  <c r="JI263" i="63" s="1"/>
  <c r="LP258" i="63"/>
  <c r="LP263" i="63" s="1"/>
  <c r="LP172" i="21" s="1"/>
  <c r="LP179" i="21" s="1"/>
  <c r="LP186" i="21" s="1"/>
  <c r="LP257" i="63"/>
  <c r="LP262" i="63" s="1"/>
  <c r="LC166" i="63"/>
  <c r="LC168" i="63"/>
  <c r="LC173" i="63" s="1"/>
  <c r="LC170" i="21" s="1"/>
  <c r="AS83" i="63"/>
  <c r="AS88" i="63" s="1"/>
  <c r="AS149" i="63" s="1"/>
  <c r="AS82" i="63"/>
  <c r="AS84" i="63"/>
  <c r="JP257" i="63"/>
  <c r="JP262" i="63" s="1"/>
  <c r="JP256" i="63"/>
  <c r="RQ168" i="63"/>
  <c r="RQ173" i="63" s="1"/>
  <c r="RQ170" i="21" s="1"/>
  <c r="RQ167" i="63"/>
  <c r="RQ172" i="63" s="1"/>
  <c r="KG166" i="63"/>
  <c r="KG167" i="63"/>
  <c r="KG172" i="63" s="1"/>
  <c r="KG168" i="63"/>
  <c r="KG173" i="63" s="1"/>
  <c r="KG170" i="21" s="1"/>
  <c r="JC122" i="63"/>
  <c r="JC124" i="63"/>
  <c r="JC129" i="63" s="1"/>
  <c r="JC123" i="63"/>
  <c r="JC128" i="63" s="1"/>
  <c r="CN124" i="63"/>
  <c r="CN129" i="63" s="1"/>
  <c r="CN169" i="21" s="1"/>
  <c r="CN123" i="63"/>
  <c r="CN128" i="63" s="1"/>
  <c r="CN122" i="63"/>
  <c r="JI82" i="63"/>
  <c r="JI84" i="63"/>
  <c r="JI83" i="63"/>
  <c r="JI88" i="63" s="1"/>
  <c r="JI149" i="63" s="1"/>
  <c r="CI212" i="63"/>
  <c r="CI217" i="63" s="1"/>
  <c r="CI211" i="63"/>
  <c r="RG168" i="63"/>
  <c r="RG173" i="63" s="1"/>
  <c r="RG170" i="21" s="1"/>
  <c r="RG167" i="63"/>
  <c r="RG172" i="63" s="1"/>
  <c r="RG239" i="63" s="1"/>
  <c r="RG166" i="63"/>
  <c r="AY167" i="63"/>
  <c r="AY172" i="63" s="1"/>
  <c r="AY239" i="63" s="1"/>
  <c r="AY166" i="63"/>
  <c r="NX211" i="63"/>
  <c r="NX213" i="63"/>
  <c r="NX218" i="63" s="1"/>
  <c r="NX212" i="63"/>
  <c r="NX217" i="63" s="1"/>
  <c r="NX230" i="63" s="1"/>
  <c r="NX89" i="73" s="1"/>
  <c r="HE256" i="63"/>
  <c r="HE258" i="63"/>
  <c r="HE263" i="63" s="1"/>
  <c r="HH258" i="63"/>
  <c r="HH263" i="63" s="1"/>
  <c r="HH172" i="21" s="1"/>
  <c r="HH200" i="21" s="1"/>
  <c r="HH256" i="63"/>
  <c r="KJ258" i="63"/>
  <c r="KJ263" i="63" s="1"/>
  <c r="KJ172" i="21" s="1"/>
  <c r="KJ257" i="63"/>
  <c r="KJ262" i="63" s="1"/>
  <c r="KJ256" i="63"/>
  <c r="DP123" i="63"/>
  <c r="DP128" i="63" s="1"/>
  <c r="DP124" i="63"/>
  <c r="DP129" i="63" s="1"/>
  <c r="DP122" i="63"/>
  <c r="AX257" i="63"/>
  <c r="AX262" i="63" s="1"/>
  <c r="AX258" i="63"/>
  <c r="AX263" i="63" s="1"/>
  <c r="AX172" i="21" s="1"/>
  <c r="AX200" i="21" s="1"/>
  <c r="AX256" i="63"/>
  <c r="LA168" i="63"/>
  <c r="LA173" i="63" s="1"/>
  <c r="LA170" i="21" s="1"/>
  <c r="LA198" i="21" s="1"/>
  <c r="LA167" i="63"/>
  <c r="LA172" i="63" s="1"/>
  <c r="LA166" i="63"/>
  <c r="HU213" i="63"/>
  <c r="HU218" i="63" s="1"/>
  <c r="HU171" i="21" s="1"/>
  <c r="HU212" i="63"/>
  <c r="HU217" i="63" s="1"/>
  <c r="HU284" i="63" s="1"/>
  <c r="HU211" i="63"/>
  <c r="IT122" i="63"/>
  <c r="IT124" i="63"/>
  <c r="IT129" i="63" s="1"/>
  <c r="IT169" i="21" s="1"/>
  <c r="IT123" i="63"/>
  <c r="IT128" i="63" s="1"/>
  <c r="IT194" i="63" s="1"/>
  <c r="GV168" i="63"/>
  <c r="GV173" i="63" s="1"/>
  <c r="GV166" i="63"/>
  <c r="GV167" i="63"/>
  <c r="GV172" i="63" s="1"/>
  <c r="GV239" i="63" s="1"/>
  <c r="EN257" i="63"/>
  <c r="EN262" i="63" s="1"/>
  <c r="EN258" i="63"/>
  <c r="EN263" i="63" s="1"/>
  <c r="EN172" i="21" s="1"/>
  <c r="EN200" i="21" s="1"/>
  <c r="EN256" i="63"/>
  <c r="PZ256" i="63"/>
  <c r="PZ258" i="63"/>
  <c r="PZ263" i="63" s="1"/>
  <c r="PZ172" i="21" s="1"/>
  <c r="PZ200" i="21" s="1"/>
  <c r="PZ257" i="63"/>
  <c r="PZ262" i="63" s="1"/>
  <c r="IJ211" i="63"/>
  <c r="IJ212" i="63"/>
  <c r="IJ217" i="63" s="1"/>
  <c r="IJ213" i="63"/>
  <c r="IJ218" i="63" s="1"/>
  <c r="IJ171" i="21" s="1"/>
  <c r="KX83" i="63"/>
  <c r="KX88" i="63" s="1"/>
  <c r="KX149" i="63" s="1"/>
  <c r="KX151" i="63" s="1"/>
  <c r="KX84" i="63"/>
  <c r="BZ84" i="63"/>
  <c r="BZ82" i="63"/>
  <c r="BZ83" i="63"/>
  <c r="BZ88" i="63" s="1"/>
  <c r="BZ149" i="63" s="1"/>
  <c r="OI257" i="63"/>
  <c r="OI262" i="63" s="1"/>
  <c r="OI258" i="63"/>
  <c r="OI263" i="63" s="1"/>
  <c r="OI172" i="21" s="1"/>
  <c r="OI200" i="21" s="1"/>
  <c r="OI256" i="63"/>
  <c r="DU84" i="63"/>
  <c r="DU83" i="63"/>
  <c r="DU88" i="63" s="1"/>
  <c r="DU149" i="63" s="1"/>
  <c r="DU82" i="63"/>
  <c r="DT257" i="63"/>
  <c r="DT262" i="63" s="1"/>
  <c r="DT258" i="63"/>
  <c r="DT263" i="63" s="1"/>
  <c r="DT256" i="63"/>
  <c r="HX168" i="63"/>
  <c r="HX173" i="63" s="1"/>
  <c r="HX170" i="21" s="1"/>
  <c r="HX167" i="63"/>
  <c r="HX172" i="63" s="1"/>
  <c r="HX239" i="63" s="1"/>
  <c r="HX166" i="63"/>
  <c r="FW82" i="63"/>
  <c r="FW84" i="63"/>
  <c r="NU258" i="63"/>
  <c r="NU263" i="63" s="1"/>
  <c r="NU172" i="21" s="1"/>
  <c r="NU200" i="21" s="1"/>
  <c r="NU257" i="63"/>
  <c r="NU262" i="63" s="1"/>
  <c r="LP167" i="63"/>
  <c r="LP172" i="63" s="1"/>
  <c r="LP166" i="63"/>
  <c r="LP168" i="63"/>
  <c r="LP173" i="63" s="1"/>
  <c r="LP170" i="21" s="1"/>
  <c r="LP198" i="21" s="1"/>
  <c r="JD257" i="63"/>
  <c r="JD262" i="63" s="1"/>
  <c r="JD256" i="63"/>
  <c r="CV84" i="63"/>
  <c r="CV83" i="63"/>
  <c r="CV88" i="63" s="1"/>
  <c r="CV149" i="63" s="1"/>
  <c r="NV256" i="63"/>
  <c r="NV258" i="63"/>
  <c r="NV263" i="63" s="1"/>
  <c r="NV172" i="21" s="1"/>
  <c r="NV200" i="21" s="1"/>
  <c r="NV257" i="63"/>
  <c r="NV262" i="63" s="1"/>
  <c r="NK256" i="63"/>
  <c r="NK257" i="63"/>
  <c r="NK262" i="63" s="1"/>
  <c r="NK258" i="63"/>
  <c r="NK263" i="63" s="1"/>
  <c r="NK172" i="21" s="1"/>
  <c r="EW83" i="63"/>
  <c r="EW88" i="63" s="1"/>
  <c r="EW149" i="63" s="1"/>
  <c r="EW151" i="63" s="1"/>
  <c r="EW82" i="63"/>
  <c r="EW84" i="63"/>
  <c r="RF82" i="63"/>
  <c r="RF84" i="63"/>
  <c r="RF83" i="63"/>
  <c r="RF88" i="63" s="1"/>
  <c r="RF149" i="63" s="1"/>
  <c r="GB211" i="63"/>
  <c r="GB212" i="63"/>
  <c r="GB217" i="63" s="1"/>
  <c r="GB284" i="63" s="1"/>
  <c r="HF212" i="63"/>
  <c r="HF217" i="63" s="1"/>
  <c r="HF284" i="63" s="1"/>
  <c r="HF211" i="63"/>
  <c r="HF213" i="63"/>
  <c r="HF218" i="63" s="1"/>
  <c r="HS166" i="63"/>
  <c r="HS168" i="63"/>
  <c r="HS173" i="63" s="1"/>
  <c r="HS170" i="21" s="1"/>
  <c r="JP123" i="63"/>
  <c r="JP128" i="63" s="1"/>
  <c r="JP194" i="63" s="1"/>
  <c r="JP124" i="63"/>
  <c r="JP129" i="63" s="1"/>
  <c r="JP169" i="21" s="1"/>
  <c r="D212" i="63"/>
  <c r="D217" i="63" s="1"/>
  <c r="D213" i="63"/>
  <c r="D218" i="63" s="1"/>
  <c r="D171" i="21" s="1"/>
  <c r="PA84" i="63"/>
  <c r="PA83" i="63"/>
  <c r="PA88" i="63" s="1"/>
  <c r="PA149" i="63" s="1"/>
  <c r="PA82" i="63"/>
  <c r="LQ123" i="63"/>
  <c r="LQ128" i="63" s="1"/>
  <c r="LQ124" i="63"/>
  <c r="LQ129" i="63" s="1"/>
  <c r="LQ169" i="21" s="1"/>
  <c r="GE166" i="63"/>
  <c r="GE167" i="63"/>
  <c r="GE172" i="63" s="1"/>
  <c r="GE168" i="63"/>
  <c r="GE173" i="63" s="1"/>
  <c r="GE170" i="21" s="1"/>
  <c r="M124" i="63"/>
  <c r="M129" i="63" s="1"/>
  <c r="M169" i="21" s="1"/>
  <c r="M123" i="63"/>
  <c r="M128" i="63" s="1"/>
  <c r="M122" i="63"/>
  <c r="PA124" i="63"/>
  <c r="PA129" i="63" s="1"/>
  <c r="PA169" i="21" s="1"/>
  <c r="PA123" i="63"/>
  <c r="PA128" i="63" s="1"/>
  <c r="JW167" i="63"/>
  <c r="JW172" i="63" s="1"/>
  <c r="JW166" i="63"/>
  <c r="JW168" i="63"/>
  <c r="JW173" i="63" s="1"/>
  <c r="JW170" i="21" s="1"/>
  <c r="JW177" i="21" s="1"/>
  <c r="JW184" i="21" s="1"/>
  <c r="NF122" i="63"/>
  <c r="NF124" i="63"/>
  <c r="NF129" i="63" s="1"/>
  <c r="NF169" i="21" s="1"/>
  <c r="NF123" i="63"/>
  <c r="NF128" i="63" s="1"/>
  <c r="LK166" i="63"/>
  <c r="LK167" i="63"/>
  <c r="LK172" i="63" s="1"/>
  <c r="MK213" i="63"/>
  <c r="MK218" i="63" s="1"/>
  <c r="MK211" i="63"/>
  <c r="MK212" i="63"/>
  <c r="MK217" i="63" s="1"/>
  <c r="MK284" i="63" s="1"/>
  <c r="KO123" i="63"/>
  <c r="KO128" i="63" s="1"/>
  <c r="KO122" i="63"/>
  <c r="IM168" i="63"/>
  <c r="IM173" i="63" s="1"/>
  <c r="EU82" i="63"/>
  <c r="NC213" i="63"/>
  <c r="NC218" i="63" s="1"/>
  <c r="NC171" i="21" s="1"/>
  <c r="JA82" i="63"/>
  <c r="PW122" i="63"/>
  <c r="HQ84" i="63"/>
  <c r="HQ82" i="63"/>
  <c r="HQ83" i="63"/>
  <c r="HQ88" i="63" s="1"/>
  <c r="HQ149" i="63" s="1"/>
  <c r="HE168" i="63"/>
  <c r="HE173" i="63" s="1"/>
  <c r="HE170" i="21" s="1"/>
  <c r="HE198" i="21" s="1"/>
  <c r="HE167" i="63"/>
  <c r="HE172" i="63" s="1"/>
  <c r="FT167" i="63"/>
  <c r="FT172" i="63" s="1"/>
  <c r="FT166" i="63"/>
  <c r="GU211" i="63"/>
  <c r="GU212" i="63"/>
  <c r="GU217" i="63" s="1"/>
  <c r="GU230" i="63" s="1"/>
  <c r="GU89" i="73" s="1"/>
  <c r="PG212" i="63"/>
  <c r="PG217" i="63" s="1"/>
  <c r="PG284" i="63" s="1"/>
  <c r="AN166" i="63"/>
  <c r="LS257" i="63"/>
  <c r="LS262" i="63" s="1"/>
  <c r="LS275" i="63" s="1"/>
  <c r="LS90" i="73" s="1"/>
  <c r="HZ168" i="63"/>
  <c r="HZ173" i="63" s="1"/>
  <c r="HZ170" i="21" s="1"/>
  <c r="HZ177" i="21" s="1"/>
  <c r="HZ184" i="21" s="1"/>
  <c r="CX213" i="63"/>
  <c r="CX218" i="63" s="1"/>
  <c r="CX230" i="63" s="1"/>
  <c r="CX89" i="73" s="1"/>
  <c r="JR122" i="63"/>
  <c r="JN257" i="63"/>
  <c r="JN262" i="63" s="1"/>
  <c r="OM212" i="63"/>
  <c r="OM217" i="63" s="1"/>
  <c r="OM284" i="63" s="1"/>
  <c r="DY167" i="63"/>
  <c r="DY172" i="63" s="1"/>
  <c r="OX213" i="63"/>
  <c r="OX218" i="63" s="1"/>
  <c r="OM258" i="63"/>
  <c r="OM263" i="63" s="1"/>
  <c r="OM172" i="21" s="1"/>
  <c r="OM179" i="21" s="1"/>
  <c r="OM186" i="21" s="1"/>
  <c r="GN84" i="63"/>
  <c r="DY82" i="63"/>
  <c r="DY84" i="63"/>
  <c r="OQ166" i="63"/>
  <c r="OQ167" i="63"/>
  <c r="OQ172" i="63" s="1"/>
  <c r="OQ239" i="63" s="1"/>
  <c r="KA124" i="63"/>
  <c r="KA129" i="63" s="1"/>
  <c r="KA169" i="21" s="1"/>
  <c r="KA122" i="63"/>
  <c r="MG213" i="63"/>
  <c r="MG218" i="63" s="1"/>
  <c r="MG171" i="21" s="1"/>
  <c r="MG211" i="63"/>
  <c r="GE122" i="63"/>
  <c r="GE124" i="63"/>
  <c r="GE129" i="63" s="1"/>
  <c r="GE169" i="21" s="1"/>
  <c r="GE123" i="63"/>
  <c r="GE128" i="63" s="1"/>
  <c r="GE194" i="63" s="1"/>
  <c r="NS84" i="63"/>
  <c r="NS82" i="63"/>
  <c r="NS83" i="63"/>
  <c r="NS88" i="63" s="1"/>
  <c r="NS149" i="63" s="1"/>
  <c r="NS151" i="63" s="1"/>
  <c r="PZ212" i="63"/>
  <c r="PZ217" i="63" s="1"/>
  <c r="PZ284" i="63" s="1"/>
  <c r="PZ211" i="63"/>
  <c r="PZ213" i="63"/>
  <c r="PZ218" i="63" s="1"/>
  <c r="PZ171" i="21" s="1"/>
  <c r="NM258" i="63"/>
  <c r="NM263" i="63" s="1"/>
  <c r="NM257" i="63"/>
  <c r="NM262" i="63" s="1"/>
  <c r="IX122" i="63"/>
  <c r="IX124" i="63"/>
  <c r="IX129" i="63" s="1"/>
  <c r="IX141" i="63" s="1"/>
  <c r="IX87" i="73" s="1"/>
  <c r="CJ166" i="63"/>
  <c r="CJ168" i="63"/>
  <c r="CJ173" i="63" s="1"/>
  <c r="CJ170" i="21" s="1"/>
  <c r="CJ177" i="21" s="1"/>
  <c r="CJ184" i="21" s="1"/>
  <c r="CJ167" i="63"/>
  <c r="CJ172" i="63" s="1"/>
  <c r="CJ239" i="63" s="1"/>
  <c r="HV82" i="63"/>
  <c r="JM168" i="63"/>
  <c r="JM173" i="63" s="1"/>
  <c r="JM170" i="21" s="1"/>
  <c r="MU166" i="63"/>
  <c r="AQ122" i="63"/>
  <c r="O166" i="63"/>
  <c r="KF258" i="63"/>
  <c r="KF263" i="63" s="1"/>
  <c r="KF172" i="21" s="1"/>
  <c r="CH167" i="63"/>
  <c r="CH172" i="63" s="1"/>
  <c r="EO122" i="63"/>
  <c r="GH258" i="63"/>
  <c r="GH263" i="63" s="1"/>
  <c r="HN82" i="63"/>
  <c r="GT257" i="63"/>
  <c r="GT262" i="63" s="1"/>
  <c r="QL82" i="63"/>
  <c r="KN211" i="63"/>
  <c r="OC211" i="63"/>
  <c r="NR258" i="63"/>
  <c r="NR263" i="63" s="1"/>
  <c r="NR172" i="21" s="1"/>
  <c r="NR179" i="21" s="1"/>
  <c r="NR186" i="21" s="1"/>
  <c r="FA211" i="63"/>
  <c r="DW122" i="63"/>
  <c r="CX211" i="63"/>
  <c r="HV168" i="63"/>
  <c r="HV173" i="63" s="1"/>
  <c r="NP212" i="63"/>
  <c r="NP217" i="63" s="1"/>
  <c r="NP284" i="63" s="1"/>
  <c r="JN258" i="63"/>
  <c r="JN263" i="63" s="1"/>
  <c r="JN172" i="21" s="1"/>
  <c r="QC212" i="63"/>
  <c r="QC217" i="63" s="1"/>
  <c r="MG212" i="63"/>
  <c r="MG217" i="63" s="1"/>
  <c r="MG284" i="63" s="1"/>
  <c r="FO166" i="63"/>
  <c r="DY166" i="63"/>
  <c r="BE124" i="63"/>
  <c r="BE129" i="63" s="1"/>
  <c r="JP258" i="63"/>
  <c r="JP263" i="63" s="1"/>
  <c r="JP172" i="21" s="1"/>
  <c r="JP179" i="21" s="1"/>
  <c r="JP186" i="21" s="1"/>
  <c r="NC258" i="63"/>
  <c r="NC263" i="63" s="1"/>
  <c r="SF213" i="63"/>
  <c r="SF218" i="63" s="1"/>
  <c r="SF171" i="21" s="1"/>
  <c r="AM83" i="63"/>
  <c r="AM88" i="63" s="1"/>
  <c r="AM149" i="63" s="1"/>
  <c r="AM151" i="63" s="1"/>
  <c r="GK123" i="63"/>
  <c r="GK128" i="63" s="1"/>
  <c r="KL83" i="63"/>
  <c r="KL88" i="63" s="1"/>
  <c r="KL149" i="63" s="1"/>
  <c r="HC167" i="63"/>
  <c r="HC172" i="63" s="1"/>
  <c r="HH122" i="63"/>
  <c r="NW212" i="63"/>
  <c r="NW217" i="63" s="1"/>
  <c r="OX212" i="63"/>
  <c r="OX217" i="63" s="1"/>
  <c r="OX284" i="63" s="1"/>
  <c r="DS84" i="63"/>
  <c r="FP212" i="63"/>
  <c r="FP217" i="63" s="1"/>
  <c r="AS213" i="63"/>
  <c r="AS218" i="63" s="1"/>
  <c r="AS230" i="63" s="1"/>
  <c r="AS89" i="73" s="1"/>
  <c r="OL258" i="63"/>
  <c r="OL263" i="63" s="1"/>
  <c r="OL172" i="21" s="1"/>
  <c r="OL179" i="21" s="1"/>
  <c r="OL186" i="21" s="1"/>
  <c r="I211" i="63"/>
  <c r="LP256" i="63"/>
  <c r="KP124" i="63"/>
  <c r="KP129" i="63" s="1"/>
  <c r="KP169" i="21" s="1"/>
  <c r="BO256" i="63"/>
  <c r="DC212" i="63"/>
  <c r="DC217" i="63" s="1"/>
  <c r="DC284" i="63" s="1"/>
  <c r="HH257" i="63"/>
  <c r="HH262" i="63" s="1"/>
  <c r="FN212" i="63"/>
  <c r="FN217" i="63" s="1"/>
  <c r="AD212" i="63"/>
  <c r="AD217" i="63" s="1"/>
  <c r="AD284" i="63" s="1"/>
  <c r="PM256" i="63"/>
  <c r="HK166" i="63"/>
  <c r="GN83" i="63"/>
  <c r="GN88" i="63" s="1"/>
  <c r="GN149" i="63" s="1"/>
  <c r="GN151" i="63" s="1"/>
  <c r="NC166" i="63"/>
  <c r="CV82" i="63"/>
  <c r="PE168" i="63"/>
  <c r="PE173" i="63" s="1"/>
  <c r="MW123" i="63"/>
  <c r="MW128" i="63" s="1"/>
  <c r="MX122" i="63"/>
  <c r="C82" i="63"/>
  <c r="CS212" i="63"/>
  <c r="CS217" i="63" s="1"/>
  <c r="CS284" i="63" s="1"/>
  <c r="PH123" i="63"/>
  <c r="PH128" i="63" s="1"/>
  <c r="PH194" i="63" s="1"/>
  <c r="GO211" i="63"/>
  <c r="GO213" i="63"/>
  <c r="GO218" i="63" s="1"/>
  <c r="GO171" i="21" s="1"/>
  <c r="DK257" i="63"/>
  <c r="DK262" i="63" s="1"/>
  <c r="DK256" i="63"/>
  <c r="MR256" i="63"/>
  <c r="MR258" i="63"/>
  <c r="MR263" i="63" s="1"/>
  <c r="MR172" i="21" s="1"/>
  <c r="MR179" i="21" s="1"/>
  <c r="MR186" i="21" s="1"/>
  <c r="MR257" i="63"/>
  <c r="MR262" i="63" s="1"/>
  <c r="MR275" i="63" s="1"/>
  <c r="MR90" i="73" s="1"/>
  <c r="GZ168" i="63"/>
  <c r="GZ173" i="63" s="1"/>
  <c r="GZ170" i="21" s="1"/>
  <c r="GZ167" i="63"/>
  <c r="GZ172" i="63" s="1"/>
  <c r="GZ166" i="63"/>
  <c r="FW167" i="63"/>
  <c r="FW172" i="63" s="1"/>
  <c r="FW239" i="63" s="1"/>
  <c r="FW166" i="63"/>
  <c r="FW168" i="63"/>
  <c r="FW173" i="63" s="1"/>
  <c r="FW170" i="21" s="1"/>
  <c r="FW198" i="21" s="1"/>
  <c r="IZ123" i="63"/>
  <c r="IZ128" i="63" s="1"/>
  <c r="IZ122" i="63"/>
  <c r="P212" i="63"/>
  <c r="P217" i="63" s="1"/>
  <c r="P213" i="63"/>
  <c r="P218" i="63" s="1"/>
  <c r="P171" i="21" s="1"/>
  <c r="BM166" i="63"/>
  <c r="BM168" i="63"/>
  <c r="BM173" i="63" s="1"/>
  <c r="BM170" i="21" s="1"/>
  <c r="GD212" i="63"/>
  <c r="GD217" i="63" s="1"/>
  <c r="GD284" i="63" s="1"/>
  <c r="GD213" i="63"/>
  <c r="GD218" i="63" s="1"/>
  <c r="GD171" i="21" s="1"/>
  <c r="GD211" i="63"/>
  <c r="FY168" i="63"/>
  <c r="FY173" i="63" s="1"/>
  <c r="FY167" i="63"/>
  <c r="FY172" i="63" s="1"/>
  <c r="FY239" i="63" s="1"/>
  <c r="FY166" i="63"/>
  <c r="JR258" i="63"/>
  <c r="JR263" i="63" s="1"/>
  <c r="JR172" i="21" s="1"/>
  <c r="JR200" i="21" s="1"/>
  <c r="JR256" i="63"/>
  <c r="JR257" i="63"/>
  <c r="JR262" i="63" s="1"/>
  <c r="ER213" i="63"/>
  <c r="ER218" i="63" s="1"/>
  <c r="ER171" i="21" s="1"/>
  <c r="ER211" i="63"/>
  <c r="IA167" i="63"/>
  <c r="IA172" i="63" s="1"/>
  <c r="IA166" i="63"/>
  <c r="IA168" i="63"/>
  <c r="IA173" i="63" s="1"/>
  <c r="IA170" i="21" s="1"/>
  <c r="IA177" i="21" s="1"/>
  <c r="IA184" i="21" s="1"/>
  <c r="BE258" i="63"/>
  <c r="BE263" i="63" s="1"/>
  <c r="BE256" i="63"/>
  <c r="GN212" i="63"/>
  <c r="GN217" i="63" s="1"/>
  <c r="GN211" i="63"/>
  <c r="JL256" i="63"/>
  <c r="JL258" i="63"/>
  <c r="JL263" i="63" s="1"/>
  <c r="JL172" i="21" s="1"/>
  <c r="JL179" i="21" s="1"/>
  <c r="JL186" i="21" s="1"/>
  <c r="RZ212" i="63"/>
  <c r="RZ217" i="63" s="1"/>
  <c r="RZ284" i="63" s="1"/>
  <c r="RZ213" i="63"/>
  <c r="RZ218" i="63" s="1"/>
  <c r="RZ171" i="21" s="1"/>
  <c r="RZ211" i="63"/>
  <c r="PV257" i="63"/>
  <c r="PV262" i="63" s="1"/>
  <c r="PV256" i="63"/>
  <c r="MX211" i="63"/>
  <c r="MX212" i="63"/>
  <c r="MX217" i="63" s="1"/>
  <c r="MX230" i="63" s="1"/>
  <c r="MX89" i="73" s="1"/>
  <c r="OG212" i="63"/>
  <c r="OG217" i="63" s="1"/>
  <c r="OG213" i="63"/>
  <c r="OG218" i="63" s="1"/>
  <c r="OG171" i="21" s="1"/>
  <c r="OG211" i="63"/>
  <c r="DZ258" i="63"/>
  <c r="DZ263" i="63" s="1"/>
  <c r="DZ172" i="21" s="1"/>
  <c r="DZ256" i="63"/>
  <c r="DZ257" i="63"/>
  <c r="DZ262" i="63" s="1"/>
  <c r="CM211" i="63"/>
  <c r="CM213" i="63"/>
  <c r="CM218" i="63" s="1"/>
  <c r="CM171" i="21" s="1"/>
  <c r="CM212" i="63"/>
  <c r="CM217" i="63" s="1"/>
  <c r="JV212" i="63"/>
  <c r="JV217" i="63" s="1"/>
  <c r="JV211" i="63"/>
  <c r="JV213" i="63"/>
  <c r="JV218" i="63" s="1"/>
  <c r="JV171" i="21" s="1"/>
  <c r="EE83" i="63"/>
  <c r="EE88" i="63" s="1"/>
  <c r="EE149" i="63" s="1"/>
  <c r="EE84" i="63"/>
  <c r="EB123" i="63"/>
  <c r="EB128" i="63" s="1"/>
  <c r="EB194" i="63" s="1"/>
  <c r="EB124" i="63"/>
  <c r="EB129" i="63" s="1"/>
  <c r="EB169" i="21" s="1"/>
  <c r="HW123" i="63"/>
  <c r="HW128" i="63" s="1"/>
  <c r="HW122" i="63"/>
  <c r="QS212" i="63"/>
  <c r="QS217" i="63" s="1"/>
  <c r="QS213" i="63"/>
  <c r="QS218" i="63" s="1"/>
  <c r="QS171" i="21" s="1"/>
  <c r="QS211" i="63"/>
  <c r="IL124" i="63"/>
  <c r="IL129" i="63" s="1"/>
  <c r="IL169" i="21" s="1"/>
  <c r="IL122" i="63"/>
  <c r="IL123" i="63"/>
  <c r="IL128" i="63" s="1"/>
  <c r="IL194" i="63" s="1"/>
  <c r="DD84" i="63"/>
  <c r="DD82" i="63"/>
  <c r="DD83" i="63"/>
  <c r="DD88" i="63" s="1"/>
  <c r="DD149" i="63" s="1"/>
  <c r="DD151" i="63" s="1"/>
  <c r="ML124" i="63"/>
  <c r="ML129" i="63" s="1"/>
  <c r="ML169" i="21" s="1"/>
  <c r="ML122" i="63"/>
  <c r="CX256" i="63"/>
  <c r="CX257" i="63"/>
  <c r="CX262" i="63" s="1"/>
  <c r="CX275" i="63" s="1"/>
  <c r="CX90" i="73" s="1"/>
  <c r="BC257" i="63"/>
  <c r="BC262" i="63" s="1"/>
  <c r="BC256" i="63"/>
  <c r="FX257" i="63"/>
  <c r="FX262" i="63" s="1"/>
  <c r="FX258" i="63"/>
  <c r="FX263" i="63" s="1"/>
  <c r="FX172" i="21" s="1"/>
  <c r="FX179" i="21" s="1"/>
  <c r="FX186" i="21" s="1"/>
  <c r="FX256" i="63"/>
  <c r="HE84" i="63"/>
  <c r="HE82" i="63"/>
  <c r="HE83" i="63"/>
  <c r="HE88" i="63" s="1"/>
  <c r="HE149" i="63" s="1"/>
  <c r="NQ124" i="63"/>
  <c r="NQ129" i="63" s="1"/>
  <c r="NQ169" i="21" s="1"/>
  <c r="NQ123" i="63"/>
  <c r="NQ128" i="63" s="1"/>
  <c r="NQ194" i="63" s="1"/>
  <c r="NQ122" i="63"/>
  <c r="PI213" i="63"/>
  <c r="PI218" i="63" s="1"/>
  <c r="PI230" i="63" s="1"/>
  <c r="PI89" i="73" s="1"/>
  <c r="PI211" i="63"/>
  <c r="CP83" i="63"/>
  <c r="CP88" i="63" s="1"/>
  <c r="CP149" i="63" s="1"/>
  <c r="CP82" i="63"/>
  <c r="CP84" i="63"/>
  <c r="DI212" i="63"/>
  <c r="DI217" i="63" s="1"/>
  <c r="DI211" i="63"/>
  <c r="DI213" i="63"/>
  <c r="DI218" i="63" s="1"/>
  <c r="DI171" i="21" s="1"/>
  <c r="RP167" i="63"/>
  <c r="RP172" i="63" s="1"/>
  <c r="RP239" i="63" s="1"/>
  <c r="RP166" i="63"/>
  <c r="RP168" i="63"/>
  <c r="RP173" i="63" s="1"/>
  <c r="LB258" i="63"/>
  <c r="LB263" i="63" s="1"/>
  <c r="LB172" i="21" s="1"/>
  <c r="LB179" i="21" s="1"/>
  <c r="LB186" i="21" s="1"/>
  <c r="MD256" i="63"/>
  <c r="OU83" i="63"/>
  <c r="OU88" i="63" s="1"/>
  <c r="OU149" i="63" s="1"/>
  <c r="OU151" i="63" s="1"/>
  <c r="KZ124" i="63"/>
  <c r="KZ129" i="63" s="1"/>
  <c r="FX82" i="63"/>
  <c r="QD257" i="63"/>
  <c r="QD262" i="63" s="1"/>
  <c r="HJ123" i="63"/>
  <c r="HJ128" i="63" s="1"/>
  <c r="EL256" i="63"/>
  <c r="BZ168" i="63"/>
  <c r="BZ173" i="63" s="1"/>
  <c r="BZ185" i="63" s="1"/>
  <c r="BZ88" i="73" s="1"/>
  <c r="BZ166" i="63"/>
  <c r="SA83" i="63"/>
  <c r="SA88" i="63" s="1"/>
  <c r="SA149" i="63" s="1"/>
  <c r="SA151" i="63" s="1"/>
  <c r="SA84" i="63"/>
  <c r="SA82" i="63"/>
  <c r="RH256" i="63"/>
  <c r="RH257" i="63"/>
  <c r="RH262" i="63" s="1"/>
  <c r="RH258" i="63"/>
  <c r="RH263" i="63" s="1"/>
  <c r="RH172" i="21" s="1"/>
  <c r="RH200" i="21" s="1"/>
  <c r="EZ213" i="63"/>
  <c r="EZ218" i="63" s="1"/>
  <c r="EZ171" i="21" s="1"/>
  <c r="EZ212" i="63"/>
  <c r="EZ217" i="63" s="1"/>
  <c r="EZ211" i="63"/>
  <c r="JA212" i="63"/>
  <c r="JA217" i="63" s="1"/>
  <c r="JA284" i="63" s="1"/>
  <c r="JA213" i="63"/>
  <c r="JA218" i="63" s="1"/>
  <c r="JA171" i="21" s="1"/>
  <c r="HN122" i="63"/>
  <c r="HN124" i="63"/>
  <c r="HN129" i="63" s="1"/>
  <c r="PY83" i="63"/>
  <c r="PY88" i="63" s="1"/>
  <c r="PY149" i="63" s="1"/>
  <c r="PY151" i="63" s="1"/>
  <c r="PY84" i="63"/>
  <c r="PY82" i="63"/>
  <c r="DB258" i="63"/>
  <c r="DB263" i="63" s="1"/>
  <c r="DB256" i="63"/>
  <c r="DB257" i="63"/>
  <c r="DB262" i="63" s="1"/>
  <c r="ME124" i="63"/>
  <c r="ME129" i="63" s="1"/>
  <c r="ME169" i="21" s="1"/>
  <c r="ME122" i="63"/>
  <c r="MM167" i="63"/>
  <c r="MM172" i="63" s="1"/>
  <c r="MM168" i="63"/>
  <c r="MM173" i="63" s="1"/>
  <c r="MM170" i="21" s="1"/>
  <c r="MM166" i="63"/>
  <c r="LT122" i="63"/>
  <c r="LT123" i="63"/>
  <c r="LT128" i="63" s="1"/>
  <c r="AK213" i="63"/>
  <c r="AK218" i="63" s="1"/>
  <c r="AK171" i="21" s="1"/>
  <c r="AK211" i="63"/>
  <c r="AK212" i="63"/>
  <c r="AK217" i="63" s="1"/>
  <c r="AK284" i="63" s="1"/>
  <c r="ON83" i="63"/>
  <c r="ON88" i="63" s="1"/>
  <c r="ON149" i="63" s="1"/>
  <c r="ON82" i="63"/>
  <c r="RY122" i="63"/>
  <c r="RY124" i="63"/>
  <c r="RY129" i="63" s="1"/>
  <c r="RY169" i="21" s="1"/>
  <c r="JB166" i="63"/>
  <c r="JB168" i="63"/>
  <c r="JB173" i="63" s="1"/>
  <c r="BV168" i="63"/>
  <c r="BV173" i="63" s="1"/>
  <c r="BV170" i="21" s="1"/>
  <c r="BV177" i="21" s="1"/>
  <c r="BV184" i="21" s="1"/>
  <c r="BV167" i="63"/>
  <c r="BV172" i="63" s="1"/>
  <c r="BV239" i="63" s="1"/>
  <c r="JJ256" i="63"/>
  <c r="JJ257" i="63"/>
  <c r="JJ262" i="63" s="1"/>
  <c r="JJ258" i="63"/>
  <c r="JJ263" i="63" s="1"/>
  <c r="JJ172" i="21" s="1"/>
  <c r="JJ179" i="21" s="1"/>
  <c r="JJ186" i="21" s="1"/>
  <c r="RG213" i="63"/>
  <c r="RG218" i="63" s="1"/>
  <c r="RG211" i="63"/>
  <c r="RG212" i="63"/>
  <c r="RG217" i="63" s="1"/>
  <c r="RG284" i="63" s="1"/>
  <c r="CJ84" i="63"/>
  <c r="CJ82" i="63"/>
  <c r="CJ83" i="63"/>
  <c r="CJ88" i="63" s="1"/>
  <c r="CJ149" i="63" s="1"/>
  <c r="KC167" i="63"/>
  <c r="KC172" i="63" s="1"/>
  <c r="KC168" i="63"/>
  <c r="KC173" i="63" s="1"/>
  <c r="KC170" i="21" s="1"/>
  <c r="KC166" i="63"/>
  <c r="DV211" i="63"/>
  <c r="DV213" i="63"/>
  <c r="DV218" i="63" s="1"/>
  <c r="DV171" i="21" s="1"/>
  <c r="QL213" i="63"/>
  <c r="QL218" i="63" s="1"/>
  <c r="QL171" i="21" s="1"/>
  <c r="QL211" i="63"/>
  <c r="QL212" i="63"/>
  <c r="QL217" i="63" s="1"/>
  <c r="QL284" i="63" s="1"/>
  <c r="FP256" i="63"/>
  <c r="FP257" i="63"/>
  <c r="FP262" i="63" s="1"/>
  <c r="FP275" i="63" s="1"/>
  <c r="FP90" i="73" s="1"/>
  <c r="GN257" i="63"/>
  <c r="GN262" i="63" s="1"/>
  <c r="GN256" i="63"/>
  <c r="GN258" i="63"/>
  <c r="GN263" i="63" s="1"/>
  <c r="GN172" i="21" s="1"/>
  <c r="GN179" i="21" s="1"/>
  <c r="GN186" i="21" s="1"/>
  <c r="KZ257" i="63"/>
  <c r="KZ262" i="63" s="1"/>
  <c r="KZ256" i="63"/>
  <c r="EL211" i="63"/>
  <c r="EL213" i="63"/>
  <c r="EL218" i="63" s="1"/>
  <c r="EL212" i="63"/>
  <c r="EL217" i="63" s="1"/>
  <c r="OL123" i="63"/>
  <c r="OL128" i="63" s="1"/>
  <c r="OL194" i="63" s="1"/>
  <c r="OL122" i="63"/>
  <c r="ME257" i="63"/>
  <c r="ME262" i="63" s="1"/>
  <c r="ME256" i="63"/>
  <c r="ME258" i="63"/>
  <c r="ME263" i="63" s="1"/>
  <c r="ME172" i="21" s="1"/>
  <c r="ME179" i="21" s="1"/>
  <c r="ME186" i="21" s="1"/>
  <c r="JX168" i="63"/>
  <c r="JX173" i="63" s="1"/>
  <c r="JX167" i="63"/>
  <c r="JX172" i="63" s="1"/>
  <c r="JX185" i="63" s="1"/>
  <c r="JX88" i="73" s="1"/>
  <c r="LZ212" i="63"/>
  <c r="LZ217" i="63" s="1"/>
  <c r="LZ213" i="63"/>
  <c r="LZ218" i="63" s="1"/>
  <c r="LZ171" i="21" s="1"/>
  <c r="LZ211" i="63"/>
  <c r="OP257" i="63"/>
  <c r="OP262" i="63" s="1"/>
  <c r="OP258" i="63"/>
  <c r="OP263" i="63" s="1"/>
  <c r="OP172" i="21" s="1"/>
  <c r="OP256" i="63"/>
  <c r="KK167" i="63"/>
  <c r="KK172" i="63" s="1"/>
  <c r="KK168" i="63"/>
  <c r="KK173" i="63" s="1"/>
  <c r="KK170" i="21" s="1"/>
  <c r="KK177" i="21" s="1"/>
  <c r="KK184" i="21" s="1"/>
  <c r="IJ84" i="63"/>
  <c r="IJ82" i="63"/>
  <c r="HX83" i="63"/>
  <c r="HX88" i="63" s="1"/>
  <c r="HX149" i="63" s="1"/>
  <c r="HX151" i="63" s="1"/>
  <c r="HX82" i="63"/>
  <c r="IY82" i="63"/>
  <c r="IY83" i="63"/>
  <c r="IY88" i="63" s="1"/>
  <c r="KU168" i="63"/>
  <c r="KU173" i="63" s="1"/>
  <c r="KU170" i="21" s="1"/>
  <c r="KU166" i="63"/>
  <c r="KU167" i="63"/>
  <c r="KU172" i="63" s="1"/>
  <c r="ID166" i="63"/>
  <c r="ID167" i="63"/>
  <c r="ID172" i="63" s="1"/>
  <c r="ID168" i="63"/>
  <c r="ID173" i="63" s="1"/>
  <c r="ID170" i="21" s="1"/>
  <c r="AU166" i="63"/>
  <c r="AU167" i="63"/>
  <c r="AU172" i="63" s="1"/>
  <c r="AU239" i="63" s="1"/>
  <c r="AU168" i="63"/>
  <c r="AU173" i="63" s="1"/>
  <c r="IP124" i="63"/>
  <c r="IP129" i="63" s="1"/>
  <c r="IP169" i="21" s="1"/>
  <c r="IP123" i="63"/>
  <c r="IP128" i="63" s="1"/>
  <c r="IP122" i="63"/>
  <c r="T212" i="63"/>
  <c r="T217" i="63" s="1"/>
  <c r="T211" i="63"/>
  <c r="T213" i="63"/>
  <c r="T218" i="63" s="1"/>
  <c r="T171" i="21" s="1"/>
  <c r="EG213" i="63"/>
  <c r="EG218" i="63" s="1"/>
  <c r="EG171" i="21" s="1"/>
  <c r="EG211" i="63"/>
  <c r="CD258" i="63"/>
  <c r="CD263" i="63" s="1"/>
  <c r="CD172" i="21" s="1"/>
  <c r="CD200" i="21" s="1"/>
  <c r="CD257" i="63"/>
  <c r="CD262" i="63" s="1"/>
  <c r="CD256" i="63"/>
  <c r="PF122" i="63"/>
  <c r="PF123" i="63"/>
  <c r="PF128" i="63" s="1"/>
  <c r="PF124" i="63"/>
  <c r="PF129" i="63" s="1"/>
  <c r="PF169" i="21" s="1"/>
  <c r="AH123" i="63"/>
  <c r="AH128" i="63" s="1"/>
  <c r="AH194" i="63" s="1"/>
  <c r="AH122" i="63"/>
  <c r="AH124" i="63"/>
  <c r="AH129" i="63" s="1"/>
  <c r="Y256" i="63"/>
  <c r="Y258" i="63"/>
  <c r="Y263" i="63" s="1"/>
  <c r="Y172" i="21" s="1"/>
  <c r="Y200" i="21" s="1"/>
  <c r="KK122" i="63"/>
  <c r="KK124" i="63"/>
  <c r="KK129" i="63" s="1"/>
  <c r="SG123" i="63"/>
  <c r="SG128" i="63" s="1"/>
  <c r="SG194" i="63" s="1"/>
  <c r="SG122" i="63"/>
  <c r="PI258" i="63"/>
  <c r="PI263" i="63" s="1"/>
  <c r="PI172" i="21" s="1"/>
  <c r="PI179" i="21" s="1"/>
  <c r="PI186" i="21" s="1"/>
  <c r="PI256" i="63"/>
  <c r="PI257" i="63"/>
  <c r="PI262" i="63" s="1"/>
  <c r="PI275" i="63" s="1"/>
  <c r="PI90" i="73" s="1"/>
  <c r="SF257" i="63"/>
  <c r="SF262" i="63" s="1"/>
  <c r="SF256" i="63"/>
  <c r="SF258" i="63"/>
  <c r="SF263" i="63" s="1"/>
  <c r="SF172" i="21" s="1"/>
  <c r="SF179" i="21" s="1"/>
  <c r="SF186" i="21" s="1"/>
  <c r="NB124" i="63"/>
  <c r="NB129" i="63" s="1"/>
  <c r="NB169" i="21" s="1"/>
  <c r="NB122" i="63"/>
  <c r="DX122" i="63"/>
  <c r="DX123" i="63"/>
  <c r="DX128" i="63" s="1"/>
  <c r="DX124" i="63"/>
  <c r="DX129" i="63" s="1"/>
  <c r="DX169" i="21" s="1"/>
  <c r="GU122" i="63"/>
  <c r="GU123" i="63"/>
  <c r="GU128" i="63" s="1"/>
  <c r="GU124" i="63"/>
  <c r="GU129" i="63" s="1"/>
  <c r="GU169" i="21" s="1"/>
  <c r="EX211" i="63"/>
  <c r="EX212" i="63"/>
  <c r="EX217" i="63" s="1"/>
  <c r="EX284" i="63" s="1"/>
  <c r="EX213" i="63"/>
  <c r="EX218" i="63" s="1"/>
  <c r="NN257" i="63"/>
  <c r="NN262" i="63" s="1"/>
  <c r="NN258" i="63"/>
  <c r="NN263" i="63" s="1"/>
  <c r="NN172" i="21" s="1"/>
  <c r="NN200" i="21" s="1"/>
  <c r="DF258" i="63"/>
  <c r="DF263" i="63" s="1"/>
  <c r="DF256" i="63"/>
  <c r="OR256" i="63"/>
  <c r="OR258" i="63"/>
  <c r="OR263" i="63" s="1"/>
  <c r="OR172" i="21" s="1"/>
  <c r="OR200" i="21" s="1"/>
  <c r="HV212" i="63"/>
  <c r="HV217" i="63" s="1"/>
  <c r="HV284" i="63" s="1"/>
  <c r="HV213" i="63"/>
  <c r="HV218" i="63" s="1"/>
  <c r="HV211" i="63"/>
  <c r="OJ211" i="63"/>
  <c r="OJ213" i="63"/>
  <c r="OJ218" i="63" s="1"/>
  <c r="OJ171" i="21" s="1"/>
  <c r="OJ212" i="63"/>
  <c r="OJ217" i="63" s="1"/>
  <c r="AB166" i="63"/>
  <c r="AB167" i="63"/>
  <c r="AB172" i="63" s="1"/>
  <c r="MP168" i="63"/>
  <c r="MP173" i="63" s="1"/>
  <c r="MP170" i="21" s="1"/>
  <c r="MP177" i="21" s="1"/>
  <c r="MP184" i="21" s="1"/>
  <c r="MP166" i="63"/>
  <c r="MP167" i="63"/>
  <c r="MP172" i="63" s="1"/>
  <c r="AU124" i="63"/>
  <c r="AU129" i="63" s="1"/>
  <c r="AU122" i="63"/>
  <c r="AW211" i="63"/>
  <c r="AW212" i="63"/>
  <c r="AW217" i="63" s="1"/>
  <c r="AW213" i="63"/>
  <c r="AW218" i="63" s="1"/>
  <c r="AW171" i="21" s="1"/>
  <c r="PN212" i="63"/>
  <c r="PN217" i="63" s="1"/>
  <c r="JW84" i="63"/>
  <c r="NU123" i="63"/>
  <c r="NU128" i="63" s="1"/>
  <c r="LT124" i="63"/>
  <c r="LT129" i="63" s="1"/>
  <c r="LT169" i="21" s="1"/>
  <c r="W257" i="63"/>
  <c r="W262" i="63" s="1"/>
  <c r="W275" i="63" s="1"/>
  <c r="W90" i="73" s="1"/>
  <c r="MD257" i="63"/>
  <c r="MD262" i="63" s="1"/>
  <c r="MD275" i="63" s="1"/>
  <c r="MD90" i="73" s="1"/>
  <c r="CN168" i="63"/>
  <c r="CN173" i="63" s="1"/>
  <c r="HN211" i="63"/>
  <c r="ON122" i="63"/>
  <c r="KZ122" i="63"/>
  <c r="S168" i="63"/>
  <c r="S173" i="63" s="1"/>
  <c r="S170" i="21" s="1"/>
  <c r="S198" i="21" s="1"/>
  <c r="CP213" i="63"/>
  <c r="CP218" i="63" s="1"/>
  <c r="GQ84" i="63"/>
  <c r="QD258" i="63"/>
  <c r="QD263" i="63" s="1"/>
  <c r="RV84" i="63"/>
  <c r="LK168" i="63"/>
  <c r="LK173" i="63" s="1"/>
  <c r="LK170" i="21" s="1"/>
  <c r="BH123" i="63"/>
  <c r="BH128" i="63" s="1"/>
  <c r="SD124" i="63"/>
  <c r="SD129" i="63" s="1"/>
  <c r="SD169" i="21" s="1"/>
  <c r="LF122" i="63"/>
  <c r="RI256" i="63"/>
  <c r="CK82" i="63"/>
  <c r="EG212" i="63"/>
  <c r="EG217" i="63" s="1"/>
  <c r="AG211" i="63"/>
  <c r="DI123" i="63"/>
  <c r="DI128" i="63" s="1"/>
  <c r="DI124" i="63"/>
  <c r="DI129" i="63" s="1"/>
  <c r="DI169" i="21" s="1"/>
  <c r="DZ212" i="63"/>
  <c r="DZ217" i="63" s="1"/>
  <c r="IK211" i="63"/>
  <c r="KQ211" i="63"/>
  <c r="HV166" i="63"/>
  <c r="MF124" i="63"/>
  <c r="MF129" i="63" s="1"/>
  <c r="MF141" i="63" s="1"/>
  <c r="MF87" i="73" s="1"/>
  <c r="QZ167" i="63"/>
  <c r="QZ172" i="63" s="1"/>
  <c r="FO167" i="63"/>
  <c r="FO172" i="63" s="1"/>
  <c r="FO239" i="63" s="1"/>
  <c r="JL122" i="63"/>
  <c r="KP168" i="63"/>
  <c r="KP173" i="63" s="1"/>
  <c r="KP170" i="21" s="1"/>
  <c r="KP177" i="21" s="1"/>
  <c r="KP184" i="21" s="1"/>
  <c r="NW168" i="63"/>
  <c r="NW173" i="63" s="1"/>
  <c r="NW170" i="21" s="1"/>
  <c r="NW177" i="21" s="1"/>
  <c r="NW184" i="21" s="1"/>
  <c r="IV122" i="63"/>
  <c r="GK122" i="63"/>
  <c r="CM124" i="63"/>
  <c r="CM129" i="63" s="1"/>
  <c r="CM169" i="21" s="1"/>
  <c r="FP211" i="63"/>
  <c r="AS211" i="63"/>
  <c r="KK166" i="63"/>
  <c r="CE211" i="63"/>
  <c r="OX82" i="63"/>
  <c r="ND84" i="63"/>
  <c r="JL213" i="63"/>
  <c r="JL218" i="63" s="1"/>
  <c r="JL171" i="21" s="1"/>
  <c r="JL211" i="63"/>
  <c r="AI122" i="63"/>
  <c r="AI123" i="63"/>
  <c r="AI128" i="63" s="1"/>
  <c r="GV124" i="63"/>
  <c r="GV129" i="63" s="1"/>
  <c r="GV169" i="21" s="1"/>
  <c r="GV122" i="63"/>
  <c r="BL124" i="63"/>
  <c r="BL129" i="63" s="1"/>
  <c r="BL122" i="63"/>
  <c r="BL123" i="63"/>
  <c r="BL128" i="63" s="1"/>
  <c r="QB212" i="63"/>
  <c r="QB217" i="63" s="1"/>
  <c r="QB213" i="63"/>
  <c r="QB218" i="63" s="1"/>
  <c r="QB171" i="21" s="1"/>
  <c r="QB211" i="63"/>
  <c r="PR256" i="63"/>
  <c r="PR258" i="63"/>
  <c r="PR263" i="63" s="1"/>
  <c r="PR172" i="21" s="1"/>
  <c r="PR257" i="63"/>
  <c r="PR262" i="63" s="1"/>
  <c r="PR275" i="63" s="1"/>
  <c r="PR90" i="73" s="1"/>
  <c r="JU212" i="63"/>
  <c r="JU217" i="63" s="1"/>
  <c r="JU213" i="63"/>
  <c r="JU218" i="63" s="1"/>
  <c r="JU171" i="21" s="1"/>
  <c r="BR82" i="63"/>
  <c r="BR83" i="63"/>
  <c r="BR88" i="63" s="1"/>
  <c r="BR149" i="63" s="1"/>
  <c r="BR84" i="63"/>
  <c r="BK258" i="63"/>
  <c r="BK263" i="63" s="1"/>
  <c r="BK256" i="63"/>
  <c r="KG256" i="63"/>
  <c r="KG257" i="63"/>
  <c r="KG262" i="63" s="1"/>
  <c r="KG275" i="63" s="1"/>
  <c r="KG90" i="73" s="1"/>
  <c r="BV122" i="63"/>
  <c r="BV124" i="63"/>
  <c r="BV129" i="63" s="1"/>
  <c r="BV141" i="63" s="1"/>
  <c r="BV87" i="73" s="1"/>
  <c r="RH212" i="63"/>
  <c r="RH217" i="63" s="1"/>
  <c r="RH211" i="63"/>
  <c r="HV83" i="63"/>
  <c r="HV88" i="63" s="1"/>
  <c r="HV149" i="63" s="1"/>
  <c r="JM167" i="63"/>
  <c r="JM172" i="63" s="1"/>
  <c r="MU168" i="63"/>
  <c r="MU173" i="63" s="1"/>
  <c r="AQ123" i="63"/>
  <c r="AQ128" i="63" s="1"/>
  <c r="AQ194" i="63" s="1"/>
  <c r="HN256" i="63"/>
  <c r="ER212" i="63"/>
  <c r="ER217" i="63" s="1"/>
  <c r="CH168" i="63"/>
  <c r="CH173" i="63" s="1"/>
  <c r="CH170" i="21" s="1"/>
  <c r="CH177" i="21" s="1"/>
  <c r="CH184" i="21" s="1"/>
  <c r="FU123" i="63"/>
  <c r="FU128" i="63" s="1"/>
  <c r="FU141" i="63" s="1"/>
  <c r="FU87" i="73" s="1"/>
  <c r="FB213" i="63"/>
  <c r="FB218" i="63" s="1"/>
  <c r="FB171" i="21" s="1"/>
  <c r="EO123" i="63"/>
  <c r="EO128" i="63" s="1"/>
  <c r="EO194" i="63" s="1"/>
  <c r="QX213" i="63"/>
  <c r="QX218" i="63" s="1"/>
  <c r="OI82" i="63"/>
  <c r="HD256" i="63"/>
  <c r="EB122" i="63"/>
  <c r="HN83" i="63"/>
  <c r="HN88" i="63" s="1"/>
  <c r="HN149" i="63" s="1"/>
  <c r="HN151" i="63" s="1"/>
  <c r="IS122" i="63"/>
  <c r="HQ212" i="63"/>
  <c r="HQ217" i="63" s="1"/>
  <c r="QL83" i="63"/>
  <c r="QL88" i="63" s="1"/>
  <c r="QL149" i="63" s="1"/>
  <c r="QL151" i="63" s="1"/>
  <c r="EM258" i="63"/>
  <c r="EM263" i="63" s="1"/>
  <c r="FA212" i="63"/>
  <c r="FA217" i="63" s="1"/>
  <c r="RY167" i="63"/>
  <c r="RY172" i="63" s="1"/>
  <c r="KN167" i="63"/>
  <c r="KN172" i="63" s="1"/>
  <c r="BI123" i="63"/>
  <c r="BI128" i="63" s="1"/>
  <c r="BI194" i="63" s="1"/>
  <c r="BM167" i="63"/>
  <c r="BM172" i="63" s="1"/>
  <c r="BM239" i="63" s="1"/>
  <c r="QP213" i="63"/>
  <c r="QP218" i="63" s="1"/>
  <c r="QP171" i="21" s="1"/>
  <c r="LC167" i="63"/>
  <c r="LC172" i="63" s="1"/>
  <c r="BZ124" i="63"/>
  <c r="BZ129" i="63" s="1"/>
  <c r="BZ169" i="21" s="1"/>
  <c r="MZ256" i="63"/>
  <c r="AX212" i="63"/>
  <c r="AX217" i="63" s="1"/>
  <c r="RM122" i="63"/>
  <c r="DI84" i="63"/>
  <c r="BE123" i="63"/>
  <c r="BE128" i="63" s="1"/>
  <c r="BE194" i="63" s="1"/>
  <c r="RM82" i="63"/>
  <c r="SF212" i="63"/>
  <c r="SF217" i="63" s="1"/>
  <c r="IS82" i="63"/>
  <c r="KL82" i="63"/>
  <c r="JL257" i="63"/>
  <c r="JL262" i="63" s="1"/>
  <c r="NW211" i="63"/>
  <c r="BK122" i="63"/>
  <c r="BC258" i="63"/>
  <c r="BC263" i="63" s="1"/>
  <c r="BC172" i="21" s="1"/>
  <c r="BC179" i="21" s="1"/>
  <c r="BC186" i="21" s="1"/>
  <c r="KF122" i="63"/>
  <c r="RA83" i="63"/>
  <c r="RA88" i="63" s="1"/>
  <c r="IL84" i="63"/>
  <c r="PV258" i="63"/>
  <c r="PV263" i="63" s="1"/>
  <c r="PV172" i="21" s="1"/>
  <c r="PV200" i="21" s="1"/>
  <c r="MO122" i="63"/>
  <c r="I213" i="63"/>
  <c r="I218" i="63" s="1"/>
  <c r="I230" i="63" s="1"/>
  <c r="I89" i="73" s="1"/>
  <c r="BT213" i="63"/>
  <c r="BT218" i="63" s="1"/>
  <c r="BT171" i="21" s="1"/>
  <c r="NV213" i="63"/>
  <c r="NV218" i="63" s="1"/>
  <c r="NV171" i="21" s="1"/>
  <c r="KP122" i="63"/>
  <c r="BO258" i="63"/>
  <c r="BO263" i="63" s="1"/>
  <c r="NY168" i="63"/>
  <c r="NY173" i="63" s="1"/>
  <c r="NY170" i="21" s="1"/>
  <c r="GL82" i="63"/>
  <c r="QX256" i="63"/>
  <c r="AY168" i="63"/>
  <c r="AY173" i="63" s="1"/>
  <c r="AY170" i="21" s="1"/>
  <c r="RH213" i="63"/>
  <c r="RH218" i="63" s="1"/>
  <c r="RH171" i="21" s="1"/>
  <c r="LF168" i="63"/>
  <c r="LF173" i="63" s="1"/>
  <c r="LF185" i="63" s="1"/>
  <c r="LF88" i="73" s="1"/>
  <c r="IK122" i="63"/>
  <c r="RY123" i="63"/>
  <c r="RY128" i="63" s="1"/>
  <c r="ME123" i="63"/>
  <c r="ME128" i="63" s="1"/>
  <c r="ME194" i="63" s="1"/>
  <c r="NM256" i="63"/>
  <c r="LQ122" i="63"/>
  <c r="GB213" i="63"/>
  <c r="GB218" i="63" s="1"/>
  <c r="ML123" i="63"/>
  <c r="ML128" i="63" s="1"/>
  <c r="BO211" i="63"/>
  <c r="KO213" i="63"/>
  <c r="KO218" i="63" s="1"/>
  <c r="KO171" i="21" s="1"/>
  <c r="CG213" i="63"/>
  <c r="CG218" i="63" s="1"/>
  <c r="IY213" i="63"/>
  <c r="IY218" i="63" s="1"/>
  <c r="IY171" i="21" s="1"/>
  <c r="KA167" i="63"/>
  <c r="KA172" i="63" s="1"/>
  <c r="KA239" i="63" s="1"/>
  <c r="KH82" i="63"/>
  <c r="KA212" i="63"/>
  <c r="KA217" i="63" s="1"/>
  <c r="KA284" i="63" s="1"/>
  <c r="DV212" i="63"/>
  <c r="DV217" i="63" s="1"/>
  <c r="JA211" i="63"/>
  <c r="OR257" i="63"/>
  <c r="OR262" i="63" s="1"/>
  <c r="IZ124" i="63"/>
  <c r="IZ129" i="63" s="1"/>
  <c r="LO83" i="63"/>
  <c r="LO88" i="63" s="1"/>
  <c r="LO149" i="63" s="1"/>
  <c r="LO84" i="63"/>
  <c r="PG258" i="63"/>
  <c r="PG263" i="63" s="1"/>
  <c r="PG256" i="63"/>
  <c r="HU123" i="63"/>
  <c r="HU128" i="63" s="1"/>
  <c r="HU122" i="63"/>
  <c r="HU124" i="63"/>
  <c r="HU129" i="63" s="1"/>
  <c r="HU169" i="21" s="1"/>
  <c r="EI213" i="63"/>
  <c r="EI218" i="63" s="1"/>
  <c r="EI171" i="21" s="1"/>
  <c r="EI212" i="63"/>
  <c r="EI217" i="63" s="1"/>
  <c r="EI211" i="63"/>
  <c r="MI168" i="63"/>
  <c r="MI173" i="63" s="1"/>
  <c r="MI166" i="63"/>
  <c r="MI167" i="63"/>
  <c r="MI172" i="63" s="1"/>
  <c r="MI239" i="63" s="1"/>
  <c r="AP211" i="63"/>
  <c r="AP212" i="63"/>
  <c r="AP217" i="63" s="1"/>
  <c r="AP284" i="63" s="1"/>
  <c r="AP213" i="63"/>
  <c r="AP218" i="63" s="1"/>
  <c r="CX82" i="63"/>
  <c r="CX83" i="63"/>
  <c r="CX88" i="63" s="1"/>
  <c r="CX149" i="63" s="1"/>
  <c r="CX84" i="63"/>
  <c r="RV83" i="63"/>
  <c r="RV88" i="63" s="1"/>
  <c r="RV149" i="63" s="1"/>
  <c r="DK258" i="63"/>
  <c r="DK263" i="63" s="1"/>
  <c r="DK172" i="21" s="1"/>
  <c r="DK200" i="21" s="1"/>
  <c r="PB83" i="63"/>
  <c r="PB88" i="63" s="1"/>
  <c r="PB149" i="63" s="1"/>
  <c r="MR83" i="63"/>
  <c r="MR88" i="63" s="1"/>
  <c r="MR149" i="63" s="1"/>
  <c r="MR84" i="63"/>
  <c r="QN123" i="63"/>
  <c r="QN128" i="63" s="1"/>
  <c r="QN122" i="63"/>
  <c r="FS84" i="63"/>
  <c r="FS82" i="63"/>
  <c r="JX213" i="63"/>
  <c r="JX218" i="63" s="1"/>
  <c r="JX230" i="63" s="1"/>
  <c r="JX89" i="73" s="1"/>
  <c r="JX211" i="63"/>
  <c r="CF122" i="63"/>
  <c r="CF124" i="63"/>
  <c r="CF129" i="63" s="1"/>
  <c r="CF169" i="21" s="1"/>
  <c r="CF123" i="63"/>
  <c r="CF128" i="63" s="1"/>
  <c r="MM123" i="63"/>
  <c r="MM128" i="63" s="1"/>
  <c r="MM194" i="63" s="1"/>
  <c r="MM122" i="63"/>
  <c r="MM124" i="63"/>
  <c r="MM129" i="63" s="1"/>
  <c r="MM169" i="21" s="1"/>
  <c r="K256" i="63"/>
  <c r="K258" i="63"/>
  <c r="K263" i="63" s="1"/>
  <c r="K172" i="21" s="1"/>
  <c r="K257" i="63"/>
  <c r="K262" i="63" s="1"/>
  <c r="EN168" i="63"/>
  <c r="EN173" i="63" s="1"/>
  <c r="EN170" i="21" s="1"/>
  <c r="EN166" i="63"/>
  <c r="EN167" i="63"/>
  <c r="EN172" i="63" s="1"/>
  <c r="EN185" i="63" s="1"/>
  <c r="EN88" i="73" s="1"/>
  <c r="BM82" i="63"/>
  <c r="BM83" i="63"/>
  <c r="BM88" i="63" s="1"/>
  <c r="BM149" i="63" s="1"/>
  <c r="BM84" i="63"/>
  <c r="LC83" i="63"/>
  <c r="LC88" i="63" s="1"/>
  <c r="LC149" i="63" s="1"/>
  <c r="LC82" i="63"/>
  <c r="PL213" i="63"/>
  <c r="PL218" i="63" s="1"/>
  <c r="PL171" i="21" s="1"/>
  <c r="PL211" i="63"/>
  <c r="PL212" i="63"/>
  <c r="PL217" i="63" s="1"/>
  <c r="PL230" i="63" s="1"/>
  <c r="PL89" i="73" s="1"/>
  <c r="FT256" i="63"/>
  <c r="FT257" i="63"/>
  <c r="FT262" i="63" s="1"/>
  <c r="FT275" i="63" s="1"/>
  <c r="FT90" i="73" s="1"/>
  <c r="MV213" i="63"/>
  <c r="MV218" i="63" s="1"/>
  <c r="MV230" i="63" s="1"/>
  <c r="MV89" i="73" s="1"/>
  <c r="EE82" i="63"/>
  <c r="KZ258" i="63"/>
  <c r="KZ263" i="63" s="1"/>
  <c r="KZ172" i="21" s="1"/>
  <c r="OZ258" i="63"/>
  <c r="OZ263" i="63" s="1"/>
  <c r="OZ172" i="21" s="1"/>
  <c r="OZ200" i="21" s="1"/>
  <c r="RI84" i="63"/>
  <c r="NG168" i="63"/>
  <c r="NG173" i="63" s="1"/>
  <c r="NG170" i="21" s="1"/>
  <c r="NN256" i="63"/>
  <c r="MN256" i="63"/>
  <c r="FN168" i="63"/>
  <c r="FN173" i="63" s="1"/>
  <c r="FN185" i="63" s="1"/>
  <c r="FN88" i="73" s="1"/>
  <c r="JD258" i="63"/>
  <c r="JD263" i="63" s="1"/>
  <c r="JD172" i="21" s="1"/>
  <c r="JD179" i="21" s="1"/>
  <c r="JD186" i="21" s="1"/>
  <c r="AU123" i="63"/>
  <c r="AU128" i="63" s="1"/>
  <c r="AU194" i="63" s="1"/>
  <c r="D211" i="63"/>
  <c r="BS168" i="63"/>
  <c r="BS173" i="63" s="1"/>
  <c r="BS170" i="21" s="1"/>
  <c r="BS177" i="21" s="1"/>
  <c r="BS184" i="21" s="1"/>
  <c r="QH124" i="63"/>
  <c r="QH129" i="63" s="1"/>
  <c r="QH169" i="21" s="1"/>
  <c r="QH123" i="63"/>
  <c r="QH128" i="63" s="1"/>
  <c r="QH194" i="63" s="1"/>
  <c r="LK258" i="63"/>
  <c r="LK263" i="63" s="1"/>
  <c r="LK256" i="63"/>
  <c r="LH211" i="63"/>
  <c r="GO212" i="63"/>
  <c r="GO217" i="63" s="1"/>
  <c r="NP258" i="63"/>
  <c r="NP263" i="63" s="1"/>
  <c r="NP172" i="21" s="1"/>
  <c r="OY166" i="63"/>
  <c r="OC212" i="63"/>
  <c r="OC217" i="63" s="1"/>
  <c r="QB83" i="63"/>
  <c r="QB88" i="63" s="1"/>
  <c r="QB149" i="63" s="1"/>
  <c r="U167" i="63"/>
  <c r="U172" i="63" s="1"/>
  <c r="KO124" i="63"/>
  <c r="KO129" i="63" s="1"/>
  <c r="KO169" i="21" s="1"/>
  <c r="GK211" i="63"/>
  <c r="GG83" i="63"/>
  <c r="GG88" i="63" s="1"/>
  <c r="GG149" i="63" s="1"/>
  <c r="BL258" i="63"/>
  <c r="BL263" i="63" s="1"/>
  <c r="BL172" i="21" s="1"/>
  <c r="H213" i="63"/>
  <c r="H218" i="63" s="1"/>
  <c r="H171" i="21" s="1"/>
  <c r="NB123" i="63"/>
  <c r="NB128" i="63" s="1"/>
  <c r="AV211" i="63"/>
  <c r="FT122" i="63"/>
  <c r="FT124" i="63"/>
  <c r="FT129" i="63" s="1"/>
  <c r="FT169" i="21" s="1"/>
  <c r="CL211" i="63"/>
  <c r="IP211" i="63"/>
  <c r="OD166" i="63"/>
  <c r="HR257" i="63"/>
  <c r="HR262" i="63" s="1"/>
  <c r="HR275" i="63" s="1"/>
  <c r="HR90" i="73" s="1"/>
  <c r="FU122" i="63"/>
  <c r="CL123" i="63"/>
  <c r="CL128" i="63" s="1"/>
  <c r="AV257" i="63"/>
  <c r="AV262" i="63" s="1"/>
  <c r="AV275" i="63" s="1"/>
  <c r="AV90" i="73" s="1"/>
  <c r="FT123" i="63"/>
  <c r="FT128" i="63" s="1"/>
  <c r="HD257" i="63"/>
  <c r="HD262" i="63" s="1"/>
  <c r="HD275" i="63" s="1"/>
  <c r="HD90" i="73" s="1"/>
  <c r="CW124" i="63"/>
  <c r="CW129" i="63" s="1"/>
  <c r="CW169" i="21" s="1"/>
  <c r="NN213" i="63"/>
  <c r="NN218" i="63" s="1"/>
  <c r="BO167" i="63"/>
  <c r="BO172" i="63" s="1"/>
  <c r="AY257" i="63"/>
  <c r="AY262" i="63" s="1"/>
  <c r="RY166" i="63"/>
  <c r="KN166" i="63"/>
  <c r="D83" i="63"/>
  <c r="D88" i="63" s="1"/>
  <c r="CN84" i="63"/>
  <c r="QP212" i="63"/>
  <c r="QP217" i="63" s="1"/>
  <c r="BZ123" i="63"/>
  <c r="BZ128" i="63" s="1"/>
  <c r="MZ257" i="63"/>
  <c r="MZ262" i="63" s="1"/>
  <c r="MZ275" i="63" s="1"/>
  <c r="MZ90" i="73" s="1"/>
  <c r="RM123" i="63"/>
  <c r="RM128" i="63" s="1"/>
  <c r="HB256" i="63"/>
  <c r="RM83" i="63"/>
  <c r="RM88" i="63" s="1"/>
  <c r="RM149" i="63" s="1"/>
  <c r="IS83" i="63"/>
  <c r="IS88" i="63" s="1"/>
  <c r="IS149" i="63" s="1"/>
  <c r="IS151" i="63" s="1"/>
  <c r="PA122" i="63"/>
  <c r="OF213" i="63"/>
  <c r="OF218" i="63" s="1"/>
  <c r="OF171" i="21" s="1"/>
  <c r="BK124" i="63"/>
  <c r="BK129" i="63" s="1"/>
  <c r="RA84" i="63"/>
  <c r="BU123" i="63"/>
  <c r="BU128" i="63" s="1"/>
  <c r="LR122" i="63"/>
  <c r="RI213" i="63"/>
  <c r="RI218" i="63" s="1"/>
  <c r="RI171" i="21" s="1"/>
  <c r="HG122" i="63"/>
  <c r="NI213" i="63"/>
  <c r="NI218" i="63" s="1"/>
  <c r="RK122" i="63"/>
  <c r="GL83" i="63"/>
  <c r="GL88" i="63" s="1"/>
  <c r="GL149" i="63" s="1"/>
  <c r="QX257" i="63"/>
  <c r="QX262" i="63" s="1"/>
  <c r="QX275" i="63" s="1"/>
  <c r="QX90" i="73" s="1"/>
  <c r="MZ168" i="63"/>
  <c r="MZ173" i="63" s="1"/>
  <c r="OJ168" i="63"/>
  <c r="OJ173" i="63" s="1"/>
  <c r="OJ185" i="63" s="1"/>
  <c r="OJ88" i="73" s="1"/>
  <c r="EY167" i="63"/>
  <c r="EY172" i="63" s="1"/>
  <c r="CI213" i="63"/>
  <c r="CI218" i="63" s="1"/>
  <c r="CI171" i="21" s="1"/>
  <c r="LS212" i="63"/>
  <c r="LS217" i="63" s="1"/>
  <c r="LF166" i="63"/>
  <c r="IK124" i="63"/>
  <c r="IK129" i="63" s="1"/>
  <c r="SG124" i="63"/>
  <c r="SG129" i="63" s="1"/>
  <c r="LW83" i="63"/>
  <c r="LW88" i="63" s="1"/>
  <c r="LW149" i="63" s="1"/>
  <c r="CG212" i="63"/>
  <c r="CG217" i="63" s="1"/>
  <c r="HL213" i="63"/>
  <c r="HL218" i="63" s="1"/>
  <c r="HL171" i="21" s="1"/>
  <c r="NM122" i="63"/>
  <c r="LL258" i="63"/>
  <c r="LL263" i="63" s="1"/>
  <c r="LL172" i="21" s="1"/>
  <c r="AB168" i="63"/>
  <c r="AB173" i="63" s="1"/>
  <c r="AB170" i="21" s="1"/>
  <c r="AB177" i="21" s="1"/>
  <c r="AB184" i="21" s="1"/>
  <c r="J167" i="63"/>
  <c r="J172" i="63" s="1"/>
  <c r="J166" i="63"/>
  <c r="J168" i="63"/>
  <c r="J173" i="63" s="1"/>
  <c r="J170" i="21" s="1"/>
  <c r="J177" i="21" s="1"/>
  <c r="J184" i="21" s="1"/>
  <c r="QF167" i="63"/>
  <c r="QF172" i="63" s="1"/>
  <c r="QF239" i="63" s="1"/>
  <c r="QF166" i="63"/>
  <c r="IF212" i="63"/>
  <c r="IF217" i="63" s="1"/>
  <c r="IF211" i="63"/>
  <c r="MK84" i="63"/>
  <c r="MK83" i="63"/>
  <c r="MK88" i="63" s="1"/>
  <c r="MK82" i="63"/>
  <c r="AT84" i="63"/>
  <c r="AT83" i="63"/>
  <c r="AT88" i="63" s="1"/>
  <c r="AT149" i="63" s="1"/>
  <c r="AY213" i="63"/>
  <c r="AY218" i="63" s="1"/>
  <c r="AY171" i="21" s="1"/>
  <c r="AY212" i="63"/>
  <c r="AY217" i="63" s="1"/>
  <c r="AY284" i="63" s="1"/>
  <c r="EF122" i="63"/>
  <c r="EF124" i="63"/>
  <c r="EF129" i="63" s="1"/>
  <c r="EF141" i="63" s="1"/>
  <c r="EF87" i="73" s="1"/>
  <c r="EF123" i="63"/>
  <c r="EF128" i="63" s="1"/>
  <c r="RP123" i="63"/>
  <c r="RP128" i="63" s="1"/>
  <c r="RP122" i="63"/>
  <c r="RP124" i="63"/>
  <c r="RP129" i="63" s="1"/>
  <c r="RP169" i="21" s="1"/>
  <c r="KV211" i="63"/>
  <c r="KV212" i="63"/>
  <c r="KV217" i="63" s="1"/>
  <c r="MM84" i="63"/>
  <c r="MM82" i="63"/>
  <c r="LF83" i="63"/>
  <c r="LF88" i="63" s="1"/>
  <c r="LF149" i="63" s="1"/>
  <c r="LF151" i="63" s="1"/>
  <c r="LF82" i="63"/>
  <c r="LF84" i="63"/>
  <c r="MC167" i="63"/>
  <c r="MC172" i="63" s="1"/>
  <c r="MC239" i="63" s="1"/>
  <c r="MC168" i="63"/>
  <c r="MC173" i="63" s="1"/>
  <c r="MC170" i="21" s="1"/>
  <c r="MC166" i="63"/>
  <c r="FK122" i="63"/>
  <c r="FK123" i="63"/>
  <c r="FK128" i="63" s="1"/>
  <c r="FK194" i="63" s="1"/>
  <c r="FK124" i="63"/>
  <c r="FK129" i="63" s="1"/>
  <c r="HV257" i="63"/>
  <c r="HV262" i="63" s="1"/>
  <c r="HV258" i="63"/>
  <c r="HV263" i="63" s="1"/>
  <c r="HV172" i="21" s="1"/>
  <c r="HV179" i="21" s="1"/>
  <c r="HV186" i="21" s="1"/>
  <c r="PT124" i="63"/>
  <c r="PT129" i="63" s="1"/>
  <c r="PT122" i="63"/>
  <c r="PT123" i="63"/>
  <c r="PT128" i="63" s="1"/>
  <c r="PT194" i="63" s="1"/>
  <c r="BD211" i="63"/>
  <c r="BD212" i="63"/>
  <c r="BD217" i="63" s="1"/>
  <c r="MY213" i="63"/>
  <c r="MY218" i="63" s="1"/>
  <c r="MY212" i="63"/>
  <c r="MY217" i="63" s="1"/>
  <c r="PU211" i="63"/>
  <c r="PU213" i="63"/>
  <c r="PU218" i="63" s="1"/>
  <c r="PU230" i="63" s="1"/>
  <c r="PU89" i="73" s="1"/>
  <c r="KN122" i="63"/>
  <c r="KN124" i="63"/>
  <c r="KN129" i="63" s="1"/>
  <c r="KN169" i="21" s="1"/>
  <c r="KN123" i="63"/>
  <c r="KN128" i="63" s="1"/>
  <c r="KN194" i="63" s="1"/>
  <c r="BG212" i="63"/>
  <c r="BG217" i="63" s="1"/>
  <c r="BG284" i="63" s="1"/>
  <c r="BG211" i="63"/>
  <c r="NV83" i="63"/>
  <c r="NV88" i="63" s="1"/>
  <c r="NV149" i="63" s="1"/>
  <c r="JF167" i="63"/>
  <c r="JF172" i="63" s="1"/>
  <c r="JF239" i="63" s="1"/>
  <c r="BG213" i="63"/>
  <c r="BG218" i="63" s="1"/>
  <c r="DF212" i="63"/>
  <c r="DF217" i="63" s="1"/>
  <c r="SC212" i="63"/>
  <c r="SC217" i="63" s="1"/>
  <c r="PR123" i="63"/>
  <c r="PR128" i="63" s="1"/>
  <c r="PR141" i="63" s="1"/>
  <c r="PR87" i="73" s="1"/>
  <c r="LX83" i="63"/>
  <c r="LX88" i="63" s="1"/>
  <c r="LX149" i="63" s="1"/>
  <c r="LX151" i="63" s="1"/>
  <c r="PR122" i="63"/>
  <c r="LX82" i="63"/>
  <c r="AC166" i="63"/>
  <c r="LN256" i="63"/>
  <c r="AC168" i="63"/>
  <c r="AC173" i="63" s="1"/>
  <c r="AC185" i="63" s="1"/>
  <c r="AC88" i="73" s="1"/>
  <c r="QF168" i="63"/>
  <c r="QF173" i="63" s="1"/>
  <c r="QF170" i="21" s="1"/>
  <c r="QF177" i="21" s="1"/>
  <c r="QF184" i="21" s="1"/>
  <c r="LN257" i="63"/>
  <c r="LN262" i="63" s="1"/>
  <c r="LN275" i="63" s="1"/>
  <c r="LN90" i="73" s="1"/>
  <c r="MM83" i="63"/>
  <c r="MM88" i="63" s="1"/>
  <c r="MM149" i="63" s="1"/>
  <c r="OG167" i="63"/>
  <c r="OG172" i="63" s="1"/>
  <c r="OG166" i="63"/>
  <c r="JF212" i="63"/>
  <c r="JF217" i="63" s="1"/>
  <c r="JF211" i="63"/>
  <c r="II84" i="63"/>
  <c r="II82" i="63"/>
  <c r="CB166" i="63"/>
  <c r="CB167" i="63"/>
  <c r="CB172" i="63" s="1"/>
  <c r="AE166" i="63"/>
  <c r="AE168" i="63"/>
  <c r="AE173" i="63" s="1"/>
  <c r="AE170" i="21" s="1"/>
  <c r="AE198" i="21" s="1"/>
  <c r="PQ257" i="63"/>
  <c r="PQ262" i="63" s="1"/>
  <c r="PQ275" i="63" s="1"/>
  <c r="PQ90" i="73" s="1"/>
  <c r="PQ256" i="63"/>
  <c r="HC122" i="63"/>
  <c r="HC124" i="63"/>
  <c r="HC129" i="63" s="1"/>
  <c r="S118" i="19"/>
  <c r="Q119" i="19"/>
  <c r="S119" i="19" s="1"/>
  <c r="Z119" i="19" s="1"/>
  <c r="RI166" i="63"/>
  <c r="RI167" i="63"/>
  <c r="RI172" i="63" s="1"/>
  <c r="JS211" i="63"/>
  <c r="JS213" i="63"/>
  <c r="JS218" i="63" s="1"/>
  <c r="MA167" i="63"/>
  <c r="MA172" i="63" s="1"/>
  <c r="HT122" i="63"/>
  <c r="CO256" i="63"/>
  <c r="KW166" i="63"/>
  <c r="CS256" i="63"/>
  <c r="KY256" i="63"/>
  <c r="KY257" i="63"/>
  <c r="KY262" i="63" s="1"/>
  <c r="Z124" i="63"/>
  <c r="Z129" i="63" s="1"/>
  <c r="Z169" i="21" s="1"/>
  <c r="Z123" i="63"/>
  <c r="Z128" i="63" s="1"/>
  <c r="OH167" i="63"/>
  <c r="OH172" i="63" s="1"/>
  <c r="OH168" i="63"/>
  <c r="OH173" i="63" s="1"/>
  <c r="OH170" i="21" s="1"/>
  <c r="OX122" i="63"/>
  <c r="IS257" i="63"/>
  <c r="IS262" i="63" s="1"/>
  <c r="IS256" i="63"/>
  <c r="IS258" i="63"/>
  <c r="IS263" i="63" s="1"/>
  <c r="IS172" i="21" s="1"/>
  <c r="IS200" i="21" s="1"/>
  <c r="RU213" i="63"/>
  <c r="RU218" i="63" s="1"/>
  <c r="RU171" i="21" s="1"/>
  <c r="RU212" i="63"/>
  <c r="RU217" i="63" s="1"/>
  <c r="BN213" i="63"/>
  <c r="BN218" i="63" s="1"/>
  <c r="BN171" i="21" s="1"/>
  <c r="BN212" i="63"/>
  <c r="BN217" i="63" s="1"/>
  <c r="BL167" i="63"/>
  <c r="BL172" i="63" s="1"/>
  <c r="BL168" i="63"/>
  <c r="BL173" i="63" s="1"/>
  <c r="BL170" i="21" s="1"/>
  <c r="BL166" i="63"/>
  <c r="SF83" i="63"/>
  <c r="SF88" i="63" s="1"/>
  <c r="SF149" i="63" s="1"/>
  <c r="SF84" i="63"/>
  <c r="HY211" i="63"/>
  <c r="HY212" i="63"/>
  <c r="HY217" i="63" s="1"/>
  <c r="HY284" i="63" s="1"/>
  <c r="HY213" i="63"/>
  <c r="HY218" i="63" s="1"/>
  <c r="HY171" i="21" s="1"/>
  <c r="N166" i="63"/>
  <c r="N167" i="63"/>
  <c r="N172" i="63" s="1"/>
  <c r="N168" i="63"/>
  <c r="N173" i="63" s="1"/>
  <c r="N170" i="21" s="1"/>
  <c r="GW211" i="63"/>
  <c r="GW213" i="63"/>
  <c r="GW218" i="63" s="1"/>
  <c r="MQ213" i="63"/>
  <c r="MQ218" i="63" s="1"/>
  <c r="MQ171" i="21" s="1"/>
  <c r="MQ212" i="63"/>
  <c r="MQ217" i="63" s="1"/>
  <c r="MQ284" i="63" s="1"/>
  <c r="SC168" i="63"/>
  <c r="SC173" i="63" s="1"/>
  <c r="SC167" i="63"/>
  <c r="SC172" i="63" s="1"/>
  <c r="SC239" i="63" s="1"/>
  <c r="PL82" i="63"/>
  <c r="PL83" i="63"/>
  <c r="PL88" i="63" s="1"/>
  <c r="HY124" i="63"/>
  <c r="HY129" i="63" s="1"/>
  <c r="HY169" i="21" s="1"/>
  <c r="HY123" i="63"/>
  <c r="HY128" i="63" s="1"/>
  <c r="HY194" i="63" s="1"/>
  <c r="HY122" i="63"/>
  <c r="JZ211" i="63"/>
  <c r="JZ212" i="63"/>
  <c r="JZ217" i="63" s="1"/>
  <c r="JZ213" i="63"/>
  <c r="JZ218" i="63" s="1"/>
  <c r="JZ171" i="21" s="1"/>
  <c r="FF168" i="63"/>
  <c r="FF173" i="63" s="1"/>
  <c r="FF170" i="21" s="1"/>
  <c r="FF166" i="63"/>
  <c r="FF167" i="63"/>
  <c r="FF172" i="63" s="1"/>
  <c r="FF239" i="63" s="1"/>
  <c r="EI256" i="63"/>
  <c r="EI257" i="63"/>
  <c r="EI262" i="63" s="1"/>
  <c r="EI275" i="63" s="1"/>
  <c r="EI90" i="73" s="1"/>
  <c r="DK84" i="63"/>
  <c r="DK82" i="63"/>
  <c r="HP213" i="63"/>
  <c r="HP218" i="63" s="1"/>
  <c r="HP171" i="21" s="1"/>
  <c r="HP211" i="63"/>
  <c r="HP212" i="63"/>
  <c r="HP217" i="63" s="1"/>
  <c r="GS211" i="63"/>
  <c r="GS213" i="63"/>
  <c r="GS218" i="63" s="1"/>
  <c r="GS171" i="21" s="1"/>
  <c r="GS212" i="63"/>
  <c r="GS217" i="63" s="1"/>
  <c r="QM123" i="63"/>
  <c r="QM128" i="63" s="1"/>
  <c r="QM124" i="63"/>
  <c r="QM129" i="63" s="1"/>
  <c r="QM169" i="21" s="1"/>
  <c r="QM122" i="63"/>
  <c r="KM124" i="63"/>
  <c r="KM129" i="63" s="1"/>
  <c r="KM169" i="21" s="1"/>
  <c r="KM122" i="63"/>
  <c r="AR83" i="63"/>
  <c r="AR88" i="63" s="1"/>
  <c r="AR149" i="63" s="1"/>
  <c r="AR84" i="63"/>
  <c r="HI124" i="63"/>
  <c r="HI129" i="63" s="1"/>
  <c r="HI169" i="21" s="1"/>
  <c r="HI123" i="63"/>
  <c r="HI128" i="63" s="1"/>
  <c r="HI194" i="63" s="1"/>
  <c r="FR122" i="63"/>
  <c r="FR124" i="63"/>
  <c r="FR129" i="63" s="1"/>
  <c r="FR169" i="21" s="1"/>
  <c r="FR123" i="63"/>
  <c r="FR128" i="63" s="1"/>
  <c r="RE256" i="63"/>
  <c r="RE258" i="63"/>
  <c r="RE263" i="63" s="1"/>
  <c r="RE172" i="21" s="1"/>
  <c r="RE179" i="21" s="1"/>
  <c r="RE186" i="21" s="1"/>
  <c r="RE257" i="63"/>
  <c r="RE262" i="63" s="1"/>
  <c r="FC84" i="63"/>
  <c r="FC82" i="63"/>
  <c r="KH124" i="63"/>
  <c r="KH129" i="63" s="1"/>
  <c r="KH169" i="21" s="1"/>
  <c r="KH122" i="63"/>
  <c r="GM256" i="63"/>
  <c r="GM258" i="63"/>
  <c r="GM263" i="63" s="1"/>
  <c r="BB122" i="63"/>
  <c r="BB124" i="63"/>
  <c r="BB129" i="63" s="1"/>
  <c r="BB169" i="21" s="1"/>
  <c r="BB123" i="63"/>
  <c r="BB128" i="63" s="1"/>
  <c r="QC123" i="63"/>
  <c r="QC128" i="63" s="1"/>
  <c r="QC122" i="63"/>
  <c r="AQ84" i="63"/>
  <c r="AQ83" i="63"/>
  <c r="AQ88" i="63" s="1"/>
  <c r="AQ149" i="63" s="1"/>
  <c r="HM257" i="63"/>
  <c r="HM262" i="63" s="1"/>
  <c r="HM258" i="63"/>
  <c r="HM263" i="63" s="1"/>
  <c r="HM172" i="21" s="1"/>
  <c r="HM256" i="63"/>
  <c r="IC124" i="63"/>
  <c r="IC129" i="63" s="1"/>
  <c r="IC169" i="21" s="1"/>
  <c r="IC122" i="63"/>
  <c r="AP168" i="63"/>
  <c r="AP173" i="63" s="1"/>
  <c r="AP166" i="63"/>
  <c r="HK256" i="63"/>
  <c r="HK257" i="63"/>
  <c r="HK262" i="63" s="1"/>
  <c r="MG168" i="63"/>
  <c r="MG173" i="63" s="1"/>
  <c r="MG170" i="21" s="1"/>
  <c r="MG198" i="21" s="1"/>
  <c r="MG166" i="63"/>
  <c r="EG122" i="63"/>
  <c r="EG123" i="63"/>
  <c r="EG128" i="63" s="1"/>
  <c r="EG194" i="63" s="1"/>
  <c r="EG124" i="63"/>
  <c r="EG129" i="63" s="1"/>
  <c r="EG169" i="21" s="1"/>
  <c r="U124" i="63"/>
  <c r="U129" i="63" s="1"/>
  <c r="U141" i="63" s="1"/>
  <c r="U87" i="73" s="1"/>
  <c r="U123" i="63"/>
  <c r="U128" i="63" s="1"/>
  <c r="W168" i="63"/>
  <c r="W173" i="63" s="1"/>
  <c r="W170" i="21" s="1"/>
  <c r="W167" i="63"/>
  <c r="W172" i="63" s="1"/>
  <c r="W166" i="63"/>
  <c r="PU258" i="63"/>
  <c r="PU263" i="63" s="1"/>
  <c r="PU172" i="21" s="1"/>
  <c r="PU179" i="21" s="1"/>
  <c r="PU186" i="21" s="1"/>
  <c r="PU256" i="63"/>
  <c r="PU257" i="63"/>
  <c r="PU262" i="63" s="1"/>
  <c r="NH83" i="63"/>
  <c r="NH88" i="63" s="1"/>
  <c r="NH149" i="63" s="1"/>
  <c r="NH151" i="63" s="1"/>
  <c r="NH84" i="63"/>
  <c r="NH82" i="63"/>
  <c r="NS257" i="63"/>
  <c r="NS262" i="63" s="1"/>
  <c r="NS258" i="63"/>
  <c r="NS263" i="63" s="1"/>
  <c r="S258" i="63"/>
  <c r="S263" i="63" s="1"/>
  <c r="S172" i="21" s="1"/>
  <c r="S256" i="63"/>
  <c r="S257" i="63"/>
  <c r="S262" i="63" s="1"/>
  <c r="GX212" i="63"/>
  <c r="GX217" i="63" s="1"/>
  <c r="GX284" i="63" s="1"/>
  <c r="GX213" i="63"/>
  <c r="GX218" i="63" s="1"/>
  <c r="GX211" i="63"/>
  <c r="MV124" i="63"/>
  <c r="MV129" i="63" s="1"/>
  <c r="MV169" i="21" s="1"/>
  <c r="MV123" i="63"/>
  <c r="MV128" i="63" s="1"/>
  <c r="QN212" i="63"/>
  <c r="QN217" i="63" s="1"/>
  <c r="QN213" i="63"/>
  <c r="QN218" i="63" s="1"/>
  <c r="QN171" i="21" s="1"/>
  <c r="NG83" i="63"/>
  <c r="NG88" i="63" s="1"/>
  <c r="NG149" i="63" s="1"/>
  <c r="NG84" i="63"/>
  <c r="DM258" i="63"/>
  <c r="DM263" i="63" s="1"/>
  <c r="DM172" i="21" s="1"/>
  <c r="DM200" i="21" s="1"/>
  <c r="DM257" i="63"/>
  <c r="DM262" i="63" s="1"/>
  <c r="DM275" i="63" s="1"/>
  <c r="DM90" i="73" s="1"/>
  <c r="ME212" i="63"/>
  <c r="ME217" i="63" s="1"/>
  <c r="ME284" i="63" s="1"/>
  <c r="ME213" i="63"/>
  <c r="ME218" i="63" s="1"/>
  <c r="RD84" i="63"/>
  <c r="RD82" i="63"/>
  <c r="RD83" i="63"/>
  <c r="RD88" i="63" s="1"/>
  <c r="RD149" i="63" s="1"/>
  <c r="FT212" i="63"/>
  <c r="FT217" i="63" s="1"/>
  <c r="FT284" i="63" s="1"/>
  <c r="FT211" i="63"/>
  <c r="FT213" i="63"/>
  <c r="FT218" i="63" s="1"/>
  <c r="JD211" i="63"/>
  <c r="JD212" i="63"/>
  <c r="JD217" i="63" s="1"/>
  <c r="JD213" i="63"/>
  <c r="JD218" i="63" s="1"/>
  <c r="JD171" i="21" s="1"/>
  <c r="ER168" i="63"/>
  <c r="ER173" i="63" s="1"/>
  <c r="ER170" i="21" s="1"/>
  <c r="ER177" i="21" s="1"/>
  <c r="ER184" i="21" s="1"/>
  <c r="ER167" i="63"/>
  <c r="ER172" i="63" s="1"/>
  <c r="ER166" i="63"/>
  <c r="DK122" i="63"/>
  <c r="DK123" i="63"/>
  <c r="DK128" i="63" s="1"/>
  <c r="DK124" i="63"/>
  <c r="DK129" i="63" s="1"/>
  <c r="DK169" i="21" s="1"/>
  <c r="PA258" i="63"/>
  <c r="PA263" i="63" s="1"/>
  <c r="PA172" i="21" s="1"/>
  <c r="PA200" i="21" s="1"/>
  <c r="PA256" i="63"/>
  <c r="PA257" i="63"/>
  <c r="PA262" i="63" s="1"/>
  <c r="HF124" i="63"/>
  <c r="HF129" i="63" s="1"/>
  <c r="HF169" i="21" s="1"/>
  <c r="HF123" i="63"/>
  <c r="HF128" i="63" s="1"/>
  <c r="HF194" i="63" s="1"/>
  <c r="IL213" i="63"/>
  <c r="IL218" i="63" s="1"/>
  <c r="IL211" i="63"/>
  <c r="IL212" i="63"/>
  <c r="IL217" i="63" s="1"/>
  <c r="OM166" i="63"/>
  <c r="OM168" i="63"/>
  <c r="OM173" i="63" s="1"/>
  <c r="OM185" i="63" s="1"/>
  <c r="OM88" i="73" s="1"/>
  <c r="GI166" i="63"/>
  <c r="GI168" i="63"/>
  <c r="GI173" i="63" s="1"/>
  <c r="LM212" i="63"/>
  <c r="LM217" i="63" s="1"/>
  <c r="LM284" i="63" s="1"/>
  <c r="LM211" i="63"/>
  <c r="LM213" i="63"/>
  <c r="LM218" i="63" s="1"/>
  <c r="RA122" i="63"/>
  <c r="RA123" i="63"/>
  <c r="RA128" i="63" s="1"/>
  <c r="RA194" i="63" s="1"/>
  <c r="RA124" i="63"/>
  <c r="RA129" i="63" s="1"/>
  <c r="RA169" i="21" s="1"/>
  <c r="ET213" i="63"/>
  <c r="ET218" i="63" s="1"/>
  <c r="ET171" i="21" s="1"/>
  <c r="ET212" i="63"/>
  <c r="ET217" i="63" s="1"/>
  <c r="ET211" i="63"/>
  <c r="KH212" i="63"/>
  <c r="KH217" i="63" s="1"/>
  <c r="EK123" i="63"/>
  <c r="EK128" i="63" s="1"/>
  <c r="PZ124" i="63"/>
  <c r="PZ129" i="63" s="1"/>
  <c r="QC166" i="63"/>
  <c r="CW258" i="63"/>
  <c r="CW263" i="63" s="1"/>
  <c r="PM167" i="63"/>
  <c r="PM172" i="63" s="1"/>
  <c r="NQ167" i="63"/>
  <c r="NQ172" i="63" s="1"/>
  <c r="MJ168" i="63"/>
  <c r="MJ173" i="63" s="1"/>
  <c r="MJ170" i="21" s="1"/>
  <c r="DF168" i="63"/>
  <c r="DF173" i="63" s="1"/>
  <c r="JU166" i="63"/>
  <c r="FL257" i="63"/>
  <c r="FL262" i="63" s="1"/>
  <c r="PX84" i="63"/>
  <c r="LV213" i="63"/>
  <c r="LV218" i="63" s="1"/>
  <c r="IA82" i="63"/>
  <c r="DJ168" i="63"/>
  <c r="DJ173" i="63" s="1"/>
  <c r="DJ170" i="21" s="1"/>
  <c r="HY83" i="63"/>
  <c r="HY88" i="63" s="1"/>
  <c r="HY149" i="63" s="1"/>
  <c r="HY151" i="63" s="1"/>
  <c r="LU168" i="63"/>
  <c r="LU173" i="63" s="1"/>
  <c r="LU170" i="21" s="1"/>
  <c r="JE123" i="63"/>
  <c r="JE128" i="63" s="1"/>
  <c r="JE194" i="63" s="1"/>
  <c r="HY166" i="63"/>
  <c r="SB212" i="63"/>
  <c r="SB217" i="63" s="1"/>
  <c r="EJ167" i="63"/>
  <c r="EJ172" i="63" s="1"/>
  <c r="CB258" i="63"/>
  <c r="CB263" i="63" s="1"/>
  <c r="CB172" i="21" s="1"/>
  <c r="CB179" i="21" s="1"/>
  <c r="CB186" i="21" s="1"/>
  <c r="SF82" i="63"/>
  <c r="RX257" i="63"/>
  <c r="RX262" i="63" s="1"/>
  <c r="RX275" i="63" s="1"/>
  <c r="RX90" i="73" s="1"/>
  <c r="DB168" i="63"/>
  <c r="DB173" i="63" s="1"/>
  <c r="GH168" i="63"/>
  <c r="GH173" i="63" s="1"/>
  <c r="GH185" i="63" s="1"/>
  <c r="GH88" i="73" s="1"/>
  <c r="OI212" i="63"/>
  <c r="OI217" i="63" s="1"/>
  <c r="OI284" i="63" s="1"/>
  <c r="RR83" i="63"/>
  <c r="RR88" i="63" s="1"/>
  <c r="RR149" i="63" s="1"/>
  <c r="AQ82" i="63"/>
  <c r="NG258" i="63"/>
  <c r="NG263" i="63" s="1"/>
  <c r="EI83" i="63"/>
  <c r="EI88" i="63" s="1"/>
  <c r="EI149" i="63" s="1"/>
  <c r="AV166" i="63"/>
  <c r="JU123" i="63"/>
  <c r="JU128" i="63" s="1"/>
  <c r="JU122" i="63"/>
  <c r="JU124" i="63"/>
  <c r="JU129" i="63" s="1"/>
  <c r="JU169" i="21" s="1"/>
  <c r="PW82" i="63"/>
  <c r="PW84" i="63"/>
  <c r="OC84" i="63"/>
  <c r="OC82" i="63"/>
  <c r="OC83" i="63"/>
  <c r="OC88" i="63" s="1"/>
  <c r="OC149" i="63" s="1"/>
  <c r="OC151" i="63" s="1"/>
  <c r="RL82" i="63"/>
  <c r="RL84" i="63"/>
  <c r="FH213" i="63"/>
  <c r="FH218" i="63" s="1"/>
  <c r="FH211" i="63"/>
  <c r="DC123" i="63"/>
  <c r="DC128" i="63" s="1"/>
  <c r="DC122" i="63"/>
  <c r="CV168" i="63"/>
  <c r="CV173" i="63" s="1"/>
  <c r="CV170" i="21" s="1"/>
  <c r="CV177" i="21" s="1"/>
  <c r="CV184" i="21" s="1"/>
  <c r="CV166" i="63"/>
  <c r="CV167" i="63"/>
  <c r="CV172" i="63" s="1"/>
  <c r="H256" i="63"/>
  <c r="H257" i="63"/>
  <c r="H262" i="63" s="1"/>
  <c r="H275" i="63" s="1"/>
  <c r="H90" i="73" s="1"/>
  <c r="E167" i="63"/>
  <c r="E172" i="63" s="1"/>
  <c r="E166" i="63"/>
  <c r="MU122" i="63"/>
  <c r="MU123" i="63"/>
  <c r="MU128" i="63" s="1"/>
  <c r="MU194" i="63" s="1"/>
  <c r="H124" i="63"/>
  <c r="H129" i="63" s="1"/>
  <c r="H122" i="63"/>
  <c r="JY212" i="63"/>
  <c r="JY217" i="63" s="1"/>
  <c r="JY284" i="63" s="1"/>
  <c r="JY213" i="63"/>
  <c r="JY218" i="63" s="1"/>
  <c r="JY211" i="63"/>
  <c r="QY82" i="63"/>
  <c r="QY83" i="63"/>
  <c r="QY88" i="63" s="1"/>
  <c r="QY149" i="63" s="1"/>
  <c r="SD167" i="63"/>
  <c r="SD172" i="63" s="1"/>
  <c r="SD239" i="63" s="1"/>
  <c r="SD168" i="63"/>
  <c r="SD173" i="63" s="1"/>
  <c r="SD170" i="21" s="1"/>
  <c r="BS257" i="63"/>
  <c r="BS262" i="63" s="1"/>
  <c r="BS258" i="63"/>
  <c r="BS263" i="63" s="1"/>
  <c r="BS172" i="21" s="1"/>
  <c r="BS179" i="21" s="1"/>
  <c r="BS186" i="21" s="1"/>
  <c r="BS256" i="63"/>
  <c r="PN82" i="63"/>
  <c r="PN83" i="63"/>
  <c r="PN88" i="63" s="1"/>
  <c r="PN149" i="63" s="1"/>
  <c r="FM84" i="63"/>
  <c r="FM82" i="63"/>
  <c r="JG168" i="63"/>
  <c r="JG173" i="63" s="1"/>
  <c r="JG170" i="21" s="1"/>
  <c r="JG177" i="21" s="1"/>
  <c r="JG184" i="21" s="1"/>
  <c r="JG167" i="63"/>
  <c r="JG172" i="63" s="1"/>
  <c r="JG239" i="63" s="1"/>
  <c r="RW257" i="63"/>
  <c r="RW262" i="63" s="1"/>
  <c r="RW258" i="63"/>
  <c r="RW263" i="63" s="1"/>
  <c r="RW172" i="21" s="1"/>
  <c r="RW179" i="21" s="1"/>
  <c r="RW186" i="21" s="1"/>
  <c r="KA256" i="63"/>
  <c r="KA257" i="63"/>
  <c r="KA262" i="63" s="1"/>
  <c r="SC84" i="63"/>
  <c r="SC82" i="63"/>
  <c r="AZ83" i="63"/>
  <c r="AZ88" i="63" s="1"/>
  <c r="AZ149" i="63" s="1"/>
  <c r="AZ84" i="63"/>
  <c r="IS213" i="63"/>
  <c r="IS218" i="63" s="1"/>
  <c r="IS171" i="21" s="1"/>
  <c r="IS212" i="63"/>
  <c r="IS217" i="63" s="1"/>
  <c r="IS211" i="63"/>
  <c r="BP124" i="63"/>
  <c r="BP129" i="63" s="1"/>
  <c r="BP169" i="21" s="1"/>
  <c r="BP123" i="63"/>
  <c r="BP128" i="63" s="1"/>
  <c r="BP194" i="63" s="1"/>
  <c r="BP122" i="63"/>
  <c r="LK211" i="63"/>
  <c r="LK213" i="63"/>
  <c r="LK218" i="63" s="1"/>
  <c r="LK171" i="21" s="1"/>
  <c r="AQ258" i="63"/>
  <c r="AQ263" i="63" s="1"/>
  <c r="AQ172" i="21" s="1"/>
  <c r="AQ200" i="21" s="1"/>
  <c r="AQ257" i="63"/>
  <c r="AQ262" i="63" s="1"/>
  <c r="DY83" i="63"/>
  <c r="DY88" i="63" s="1"/>
  <c r="DY149" i="63" s="1"/>
  <c r="ED212" i="63"/>
  <c r="ED217" i="63" s="1"/>
  <c r="ED284" i="63" s="1"/>
  <c r="NV124" i="63"/>
  <c r="NV129" i="63" s="1"/>
  <c r="NV169" i="21" s="1"/>
  <c r="PG82" i="63"/>
  <c r="RO84" i="63"/>
  <c r="HC213" i="63"/>
  <c r="HC218" i="63" s="1"/>
  <c r="HC230" i="63" s="1"/>
  <c r="HC89" i="73" s="1"/>
  <c r="OB256" i="63"/>
  <c r="IY257" i="63"/>
  <c r="IY262" i="63" s="1"/>
  <c r="IY275" i="63" s="1"/>
  <c r="IY90" i="73" s="1"/>
  <c r="CQ83" i="63"/>
  <c r="CQ88" i="63" s="1"/>
  <c r="CQ149" i="63" s="1"/>
  <c r="QG166" i="63"/>
  <c r="AG258" i="63"/>
  <c r="AG263" i="63" s="1"/>
  <c r="AG172" i="21" s="1"/>
  <c r="AG179" i="21" s="1"/>
  <c r="AG186" i="21" s="1"/>
  <c r="IE122" i="63"/>
  <c r="JB123" i="63"/>
  <c r="JB128" i="63" s="1"/>
  <c r="OM167" i="63"/>
  <c r="OM172" i="63" s="1"/>
  <c r="OM239" i="63" s="1"/>
  <c r="OH83" i="63"/>
  <c r="OH88" i="63" s="1"/>
  <c r="OH149" i="63" s="1"/>
  <c r="OQ168" i="63"/>
  <c r="OQ173" i="63" s="1"/>
  <c r="CD212" i="63"/>
  <c r="CD217" i="63" s="1"/>
  <c r="MV122" i="63"/>
  <c r="AO257" i="63"/>
  <c r="AO262" i="63" s="1"/>
  <c r="AO275" i="63" s="1"/>
  <c r="AO90" i="73" s="1"/>
  <c r="AR82" i="63"/>
  <c r="LL166" i="63"/>
  <c r="PL84" i="63"/>
  <c r="HI122" i="63"/>
  <c r="GD84" i="63"/>
  <c r="GD82" i="63"/>
  <c r="QM166" i="63"/>
  <c r="QM168" i="63"/>
  <c r="QM173" i="63" s="1"/>
  <c r="QM170" i="21" s="1"/>
  <c r="QM198" i="21" s="1"/>
  <c r="NU83" i="63"/>
  <c r="NU88" i="63" s="1"/>
  <c r="NU149" i="63" s="1"/>
  <c r="NU82" i="63"/>
  <c r="JU83" i="63"/>
  <c r="JU88" i="63" s="1"/>
  <c r="JU149" i="63" s="1"/>
  <c r="FW257" i="63"/>
  <c r="FW262" i="63" s="1"/>
  <c r="FW258" i="63"/>
  <c r="FW263" i="63" s="1"/>
  <c r="FW172" i="21" s="1"/>
  <c r="NO211" i="63"/>
  <c r="NO213" i="63"/>
  <c r="NO218" i="63" s="1"/>
  <c r="NO171" i="21" s="1"/>
  <c r="NO212" i="63"/>
  <c r="NO217" i="63" s="1"/>
  <c r="NO284" i="63" s="1"/>
  <c r="NH168" i="63"/>
  <c r="NH173" i="63" s="1"/>
  <c r="NH170" i="21" s="1"/>
  <c r="NH177" i="21" s="1"/>
  <c r="NH184" i="21" s="1"/>
  <c r="NH166" i="63"/>
  <c r="KO167" i="63"/>
  <c r="KO172" i="63" s="1"/>
  <c r="KO185" i="63" s="1"/>
  <c r="KO88" i="73" s="1"/>
  <c r="KO166" i="63"/>
  <c r="FQ258" i="63"/>
  <c r="FQ263" i="63" s="1"/>
  <c r="FQ172" i="21" s="1"/>
  <c r="FQ200" i="21" s="1"/>
  <c r="FQ257" i="63"/>
  <c r="FQ262" i="63" s="1"/>
  <c r="PW256" i="63"/>
  <c r="PW257" i="63"/>
  <c r="PW262" i="63" s="1"/>
  <c r="PW275" i="63" s="1"/>
  <c r="PW90" i="73" s="1"/>
  <c r="RV257" i="63"/>
  <c r="RV262" i="63" s="1"/>
  <c r="RV256" i="63"/>
  <c r="RV258" i="63"/>
  <c r="RV263" i="63" s="1"/>
  <c r="RV172" i="21" s="1"/>
  <c r="RV179" i="21" s="1"/>
  <c r="RV186" i="21" s="1"/>
  <c r="CD166" i="63"/>
  <c r="CD167" i="63"/>
  <c r="CD172" i="63" s="1"/>
  <c r="SC122" i="63"/>
  <c r="SC123" i="63"/>
  <c r="SC128" i="63" s="1"/>
  <c r="SC194" i="63" s="1"/>
  <c r="LG166" i="63"/>
  <c r="LG168" i="63"/>
  <c r="LG173" i="63" s="1"/>
  <c r="LG170" i="21" s="1"/>
  <c r="LG177" i="21" s="1"/>
  <c r="LG184" i="21" s="1"/>
  <c r="NF168" i="63"/>
  <c r="NF173" i="63" s="1"/>
  <c r="NF170" i="21" s="1"/>
  <c r="NF177" i="21" s="1"/>
  <c r="NF184" i="21" s="1"/>
  <c r="NF167" i="63"/>
  <c r="NF172" i="63" s="1"/>
  <c r="NF239" i="63" s="1"/>
  <c r="KT212" i="63"/>
  <c r="KT217" i="63" s="1"/>
  <c r="KT213" i="63"/>
  <c r="KT218" i="63" s="1"/>
  <c r="KT171" i="21" s="1"/>
  <c r="RE82" i="63"/>
  <c r="RE83" i="63"/>
  <c r="RE88" i="63" s="1"/>
  <c r="RE149" i="63" s="1"/>
  <c r="RE151" i="63" s="1"/>
  <c r="Q122" i="63"/>
  <c r="Q124" i="63"/>
  <c r="Q129" i="63" s="1"/>
  <c r="Q123" i="63"/>
  <c r="Q128" i="63" s="1"/>
  <c r="Q194" i="63" s="1"/>
  <c r="LA122" i="63"/>
  <c r="LA124" i="63"/>
  <c r="LA129" i="63" s="1"/>
  <c r="LA141" i="63" s="1"/>
  <c r="LA87" i="73" s="1"/>
  <c r="FW124" i="63"/>
  <c r="FW129" i="63" s="1"/>
  <c r="FW169" i="21" s="1"/>
  <c r="FW122" i="63"/>
  <c r="QF212" i="63"/>
  <c r="QF217" i="63" s="1"/>
  <c r="QF213" i="63"/>
  <c r="QF218" i="63" s="1"/>
  <c r="QF171" i="21" s="1"/>
  <c r="RK82" i="63"/>
  <c r="RK83" i="63"/>
  <c r="RK88" i="63" s="1"/>
  <c r="RK149" i="63" s="1"/>
  <c r="DU124" i="63"/>
  <c r="DU129" i="63" s="1"/>
  <c r="DU123" i="63"/>
  <c r="DU128" i="63" s="1"/>
  <c r="OW124" i="63"/>
  <c r="OW129" i="63" s="1"/>
  <c r="OW169" i="21" s="1"/>
  <c r="OW123" i="63"/>
  <c r="OW128" i="63" s="1"/>
  <c r="QR83" i="63"/>
  <c r="QR88" i="63" s="1"/>
  <c r="QR149" i="63" s="1"/>
  <c r="QR151" i="63" s="1"/>
  <c r="QR84" i="63"/>
  <c r="OP83" i="63"/>
  <c r="OP88" i="63" s="1"/>
  <c r="OP149" i="63" s="1"/>
  <c r="OP84" i="63"/>
  <c r="EA83" i="63"/>
  <c r="EA88" i="63" s="1"/>
  <c r="EA149" i="63" s="1"/>
  <c r="EA82" i="63"/>
  <c r="FD213" i="63"/>
  <c r="FD218" i="63" s="1"/>
  <c r="FD171" i="21" s="1"/>
  <c r="FD212" i="63"/>
  <c r="FD217" i="63" s="1"/>
  <c r="FD211" i="63"/>
  <c r="NF258" i="63"/>
  <c r="NF263" i="63" s="1"/>
  <c r="NF172" i="21" s="1"/>
  <c r="NF256" i="63"/>
  <c r="NF257" i="63"/>
  <c r="NF262" i="63" s="1"/>
  <c r="MF257" i="63"/>
  <c r="MF262" i="63" s="1"/>
  <c r="MF275" i="63" s="1"/>
  <c r="MF90" i="73" s="1"/>
  <c r="MF256" i="63"/>
  <c r="EO258" i="63"/>
  <c r="EO263" i="63" s="1"/>
  <c r="EO172" i="21" s="1"/>
  <c r="EO179" i="21" s="1"/>
  <c r="EO186" i="21" s="1"/>
  <c r="EO257" i="63"/>
  <c r="EO262" i="63" s="1"/>
  <c r="GY211" i="63"/>
  <c r="GY212" i="63"/>
  <c r="GY217" i="63" s="1"/>
  <c r="GY284" i="63" s="1"/>
  <c r="KR212" i="63"/>
  <c r="KR217" i="63" s="1"/>
  <c r="KR213" i="63"/>
  <c r="KR218" i="63" s="1"/>
  <c r="KR171" i="21" s="1"/>
  <c r="EC213" i="63"/>
  <c r="EC218" i="63" s="1"/>
  <c r="EC171" i="21" s="1"/>
  <c r="EC211" i="63"/>
  <c r="EC212" i="63"/>
  <c r="EC217" i="63" s="1"/>
  <c r="OF257" i="63"/>
  <c r="OF262" i="63" s="1"/>
  <c r="OF258" i="63"/>
  <c r="OF263" i="63" s="1"/>
  <c r="OF172" i="21" s="1"/>
  <c r="OF179" i="21" s="1"/>
  <c r="OF186" i="21" s="1"/>
  <c r="QE213" i="63"/>
  <c r="QE218" i="63" s="1"/>
  <c r="QE230" i="63" s="1"/>
  <c r="QE89" i="73" s="1"/>
  <c r="QE211" i="63"/>
  <c r="GI257" i="63"/>
  <c r="GI262" i="63" s="1"/>
  <c r="GI256" i="63"/>
  <c r="PM84" i="63"/>
  <c r="PM82" i="63"/>
  <c r="OZ124" i="63"/>
  <c r="OZ129" i="63" s="1"/>
  <c r="OZ169" i="21" s="1"/>
  <c r="OZ123" i="63"/>
  <c r="OZ128" i="63" s="1"/>
  <c r="OZ194" i="63" s="1"/>
  <c r="EL122" i="63"/>
  <c r="EL123" i="63"/>
  <c r="EL128" i="63" s="1"/>
  <c r="EL194" i="63" s="1"/>
  <c r="EL124" i="63"/>
  <c r="EL129" i="63" s="1"/>
  <c r="EL169" i="21" s="1"/>
  <c r="NR166" i="63"/>
  <c r="NR168" i="63"/>
  <c r="NR173" i="63" s="1"/>
  <c r="NR170" i="21" s="1"/>
  <c r="NR198" i="21" s="1"/>
  <c r="CX123" i="63"/>
  <c r="CX128" i="63" s="1"/>
  <c r="CX122" i="63"/>
  <c r="OP167" i="63"/>
  <c r="OP172" i="63" s="1"/>
  <c r="OP166" i="63"/>
  <c r="JQ168" i="63"/>
  <c r="JQ173" i="63" s="1"/>
  <c r="JQ170" i="21" s="1"/>
  <c r="JQ177" i="21" s="1"/>
  <c r="JQ184" i="21" s="1"/>
  <c r="JQ167" i="63"/>
  <c r="JQ172" i="63" s="1"/>
  <c r="JQ166" i="63"/>
  <c r="CU213" i="63"/>
  <c r="CU218" i="63" s="1"/>
  <c r="CU171" i="21" s="1"/>
  <c r="CU212" i="63"/>
  <c r="CU217" i="63" s="1"/>
  <c r="MV82" i="63"/>
  <c r="MV83" i="63"/>
  <c r="MV88" i="63" s="1"/>
  <c r="MV149" i="63" s="1"/>
  <c r="IO213" i="63"/>
  <c r="IO218" i="63" s="1"/>
  <c r="IO211" i="63"/>
  <c r="FN258" i="63"/>
  <c r="FN263" i="63" s="1"/>
  <c r="FN172" i="21" s="1"/>
  <c r="FN200" i="21" s="1"/>
  <c r="FN256" i="63"/>
  <c r="FN257" i="63"/>
  <c r="FN262" i="63" s="1"/>
  <c r="AH166" i="63"/>
  <c r="AH168" i="63"/>
  <c r="AH173" i="63" s="1"/>
  <c r="AH170" i="21" s="1"/>
  <c r="AH177" i="21" s="1"/>
  <c r="AH184" i="21" s="1"/>
  <c r="AH167" i="63"/>
  <c r="AH172" i="63" s="1"/>
  <c r="I84" i="63"/>
  <c r="I83" i="63"/>
  <c r="I88" i="63" s="1"/>
  <c r="I101" i="63" s="1"/>
  <c r="I86" i="73" s="1"/>
  <c r="I82" i="63"/>
  <c r="OF166" i="63"/>
  <c r="OF167" i="63"/>
  <c r="OF172" i="63" s="1"/>
  <c r="OF239" i="63" s="1"/>
  <c r="OF168" i="63"/>
  <c r="OF173" i="63" s="1"/>
  <c r="OF170" i="21" s="1"/>
  <c r="OF198" i="21" s="1"/>
  <c r="F123" i="63"/>
  <c r="F128" i="63" s="1"/>
  <c r="F122" i="63"/>
  <c r="F124" i="63"/>
  <c r="F129" i="63" s="1"/>
  <c r="F169" i="21" s="1"/>
  <c r="IQ83" i="63"/>
  <c r="IQ88" i="63" s="1"/>
  <c r="IQ149" i="63" s="1"/>
  <c r="IQ151" i="63" s="1"/>
  <c r="IQ84" i="63"/>
  <c r="W211" i="63"/>
  <c r="W212" i="63"/>
  <c r="W217" i="63" s="1"/>
  <c r="W230" i="63" s="1"/>
  <c r="W89" i="73" s="1"/>
  <c r="RX211" i="63"/>
  <c r="RX213" i="63"/>
  <c r="RX218" i="63" s="1"/>
  <c r="RX171" i="21" s="1"/>
  <c r="OS257" i="63"/>
  <c r="OS262" i="63" s="1"/>
  <c r="OS258" i="63"/>
  <c r="OS263" i="63" s="1"/>
  <c r="OS172" i="21" s="1"/>
  <c r="OS179" i="21" s="1"/>
  <c r="OS186" i="21" s="1"/>
  <c r="EZ84" i="63"/>
  <c r="EZ83" i="63"/>
  <c r="EZ88" i="63" s="1"/>
  <c r="EZ149" i="63" s="1"/>
  <c r="EZ151" i="63" s="1"/>
  <c r="EZ82" i="63"/>
  <c r="DE211" i="63"/>
  <c r="DE212" i="63"/>
  <c r="DE217" i="63" s="1"/>
  <c r="OO83" i="63"/>
  <c r="OO88" i="63" s="1"/>
  <c r="OO149" i="63" s="1"/>
  <c r="OO151" i="63" s="1"/>
  <c r="OO82" i="63"/>
  <c r="HP82" i="63"/>
  <c r="HP83" i="63"/>
  <c r="HP88" i="63" s="1"/>
  <c r="HP149" i="63" s="1"/>
  <c r="HP84" i="63"/>
  <c r="DB84" i="63"/>
  <c r="DB82" i="63"/>
  <c r="DB83" i="63"/>
  <c r="DB88" i="63" s="1"/>
  <c r="DB149" i="63" s="1"/>
  <c r="DB151" i="63" s="1"/>
  <c r="FC212" i="63"/>
  <c r="FC217" i="63" s="1"/>
  <c r="FC284" i="63" s="1"/>
  <c r="FC213" i="63"/>
  <c r="FC218" i="63" s="1"/>
  <c r="FC171" i="21" s="1"/>
  <c r="KO83" i="63"/>
  <c r="KO88" i="63" s="1"/>
  <c r="KO149" i="63" s="1"/>
  <c r="KO82" i="63"/>
  <c r="KO84" i="63"/>
  <c r="RL258" i="63"/>
  <c r="RL263" i="63" s="1"/>
  <c r="RL172" i="21" s="1"/>
  <c r="RL200" i="21" s="1"/>
  <c r="RL257" i="63"/>
  <c r="RL262" i="63" s="1"/>
  <c r="BE211" i="63"/>
  <c r="BE212" i="63"/>
  <c r="BE217" i="63" s="1"/>
  <c r="AR211" i="63"/>
  <c r="AR212" i="63"/>
  <c r="AR217" i="63" s="1"/>
  <c r="J212" i="63"/>
  <c r="J217" i="63" s="1"/>
  <c r="J284" i="63" s="1"/>
  <c r="J213" i="63"/>
  <c r="J218" i="63" s="1"/>
  <c r="CQ212" i="63"/>
  <c r="CQ217" i="63" s="1"/>
  <c r="EK122" i="63"/>
  <c r="OB82" i="63"/>
  <c r="PZ122" i="63"/>
  <c r="QC168" i="63"/>
  <c r="QC173" i="63" s="1"/>
  <c r="QC185" i="63" s="1"/>
  <c r="QC88" i="73" s="1"/>
  <c r="LN84" i="63"/>
  <c r="IV257" i="63"/>
  <c r="IV262" i="63" s="1"/>
  <c r="DX167" i="63"/>
  <c r="DX172" i="63" s="1"/>
  <c r="NA168" i="63"/>
  <c r="NA173" i="63" s="1"/>
  <c r="ND256" i="63"/>
  <c r="LR213" i="63"/>
  <c r="LR218" i="63" s="1"/>
  <c r="P168" i="63"/>
  <c r="P173" i="63" s="1"/>
  <c r="P170" i="21" s="1"/>
  <c r="NY123" i="63"/>
  <c r="NY128" i="63" s="1"/>
  <c r="NY194" i="63" s="1"/>
  <c r="BH84" i="63"/>
  <c r="JU167" i="63"/>
  <c r="JU172" i="63" s="1"/>
  <c r="FL258" i="63"/>
  <c r="FL263" i="63" s="1"/>
  <c r="FL172" i="21" s="1"/>
  <c r="ED258" i="63"/>
  <c r="ED263" i="63" s="1"/>
  <c r="LV211" i="63"/>
  <c r="IG166" i="63"/>
  <c r="IE83" i="63"/>
  <c r="IE88" i="63" s="1"/>
  <c r="IE149" i="63" s="1"/>
  <c r="HY168" i="63"/>
  <c r="HY173" i="63" s="1"/>
  <c r="ML83" i="63"/>
  <c r="ML88" i="63" s="1"/>
  <c r="ML149" i="63" s="1"/>
  <c r="ML151" i="63" s="1"/>
  <c r="AN83" i="63"/>
  <c r="AN88" i="63" s="1"/>
  <c r="AN149" i="63" s="1"/>
  <c r="KL258" i="63"/>
  <c r="KL263" i="63" s="1"/>
  <c r="RN213" i="63"/>
  <c r="RN218" i="63" s="1"/>
  <c r="RN230" i="63" s="1"/>
  <c r="RN89" i="73" s="1"/>
  <c r="DK83" i="63"/>
  <c r="DK88" i="63" s="1"/>
  <c r="FW123" i="63"/>
  <c r="FW128" i="63" s="1"/>
  <c r="FW194" i="63" s="1"/>
  <c r="X256" i="63"/>
  <c r="NQ257" i="63"/>
  <c r="NQ262" i="63" s="1"/>
  <c r="JK211" i="63"/>
  <c r="GI258" i="63"/>
  <c r="GI263" i="63" s="1"/>
  <c r="GI172" i="21" s="1"/>
  <c r="GI179" i="21" s="1"/>
  <c r="GI186" i="21" s="1"/>
  <c r="KW212" i="63"/>
  <c r="KW217" i="63" s="1"/>
  <c r="KW284" i="63" s="1"/>
  <c r="IG257" i="63"/>
  <c r="IG262" i="63" s="1"/>
  <c r="IG275" i="63" s="1"/>
  <c r="IG90" i="73" s="1"/>
  <c r="QO168" i="63"/>
  <c r="QO173" i="63" s="1"/>
  <c r="QO170" i="21" s="1"/>
  <c r="OG168" i="63"/>
  <c r="OG173" i="63" s="1"/>
  <c r="OG170" i="21" s="1"/>
  <c r="OG198" i="21" s="1"/>
  <c r="SG212" i="63"/>
  <c r="SG217" i="63" s="1"/>
  <c r="QF211" i="63"/>
  <c r="FQ256" i="63"/>
  <c r="AI124" i="63"/>
  <c r="AI129" i="63" s="1"/>
  <c r="AI169" i="21" s="1"/>
  <c r="EW211" i="63"/>
  <c r="EW212" i="63"/>
  <c r="EW217" i="63" s="1"/>
  <c r="EW213" i="63"/>
  <c r="EW218" i="63" s="1"/>
  <c r="EW171" i="21" s="1"/>
  <c r="DG212" i="63"/>
  <c r="DG217" i="63" s="1"/>
  <c r="DG284" i="63" s="1"/>
  <c r="DG211" i="63"/>
  <c r="EF167" i="63"/>
  <c r="EF172" i="63" s="1"/>
  <c r="EF239" i="63" s="1"/>
  <c r="EF168" i="63"/>
  <c r="EF173" i="63" s="1"/>
  <c r="EF170" i="21" s="1"/>
  <c r="EF177" i="21" s="1"/>
  <c r="EF184" i="21" s="1"/>
  <c r="CZ124" i="63"/>
  <c r="CZ129" i="63" s="1"/>
  <c r="CZ169" i="21" s="1"/>
  <c r="CZ123" i="63"/>
  <c r="CZ128" i="63" s="1"/>
  <c r="CZ122" i="63"/>
  <c r="AB124" i="63"/>
  <c r="AB129" i="63" s="1"/>
  <c r="AB169" i="21" s="1"/>
  <c r="AB123" i="63"/>
  <c r="AB128" i="63" s="1"/>
  <c r="AB122" i="63"/>
  <c r="QG256" i="63"/>
  <c r="QG258" i="63"/>
  <c r="QG263" i="63" s="1"/>
  <c r="QG172" i="21" s="1"/>
  <c r="QG200" i="21" s="1"/>
  <c r="C124" i="63"/>
  <c r="C129" i="63" s="1"/>
  <c r="C169" i="21" s="1"/>
  <c r="C123" i="63"/>
  <c r="C128" i="63" s="1"/>
  <c r="C122" i="63"/>
  <c r="RZ84" i="63"/>
  <c r="RZ82" i="63"/>
  <c r="HR211" i="63"/>
  <c r="HR213" i="63"/>
  <c r="HR218" i="63" s="1"/>
  <c r="HR230" i="63" s="1"/>
  <c r="HR89" i="73" s="1"/>
  <c r="HU84" i="63"/>
  <c r="HU83" i="63"/>
  <c r="HU88" i="63" s="1"/>
  <c r="HU149" i="63" s="1"/>
  <c r="HU151" i="63" s="1"/>
  <c r="FZ122" i="63"/>
  <c r="FZ123" i="63"/>
  <c r="FZ128" i="63" s="1"/>
  <c r="FZ124" i="63"/>
  <c r="FZ129" i="63" s="1"/>
  <c r="FZ169" i="21" s="1"/>
  <c r="NE257" i="63"/>
  <c r="NE262" i="63" s="1"/>
  <c r="NE258" i="63"/>
  <c r="NE263" i="63" s="1"/>
  <c r="NE172" i="21" s="1"/>
  <c r="NE179" i="21" s="1"/>
  <c r="NE186" i="21" s="1"/>
  <c r="NS211" i="63"/>
  <c r="NS212" i="63"/>
  <c r="NS217" i="63" s="1"/>
  <c r="NS284" i="63" s="1"/>
  <c r="NS213" i="63"/>
  <c r="NS218" i="63" s="1"/>
  <c r="NS171" i="21" s="1"/>
  <c r="DJ213" i="63"/>
  <c r="DJ218" i="63" s="1"/>
  <c r="DJ211" i="63"/>
  <c r="HS256" i="63"/>
  <c r="HS258" i="63"/>
  <c r="HS263" i="63" s="1"/>
  <c r="V257" i="63"/>
  <c r="V262" i="63" s="1"/>
  <c r="V258" i="63"/>
  <c r="V263" i="63" s="1"/>
  <c r="V172" i="21" s="1"/>
  <c r="V200" i="21" s="1"/>
  <c r="V256" i="63"/>
  <c r="PQ213" i="63"/>
  <c r="PQ218" i="63" s="1"/>
  <c r="PQ171" i="21" s="1"/>
  <c r="PQ212" i="63"/>
  <c r="PQ217" i="63" s="1"/>
  <c r="IN257" i="63"/>
  <c r="IN262" i="63" s="1"/>
  <c r="IN256" i="63"/>
  <c r="IN258" i="63"/>
  <c r="IN263" i="63" s="1"/>
  <c r="IN172" i="21" s="1"/>
  <c r="IN179" i="21" s="1"/>
  <c r="IN186" i="21" s="1"/>
  <c r="FE84" i="63"/>
  <c r="FE83" i="63"/>
  <c r="FE88" i="63" s="1"/>
  <c r="FE149" i="63" s="1"/>
  <c r="FB83" i="63"/>
  <c r="FB88" i="63" s="1"/>
  <c r="FB149" i="63" s="1"/>
  <c r="FB82" i="63"/>
  <c r="IZ166" i="63"/>
  <c r="IZ167" i="63"/>
  <c r="IZ172" i="63" s="1"/>
  <c r="IZ168" i="63"/>
  <c r="IZ173" i="63" s="1"/>
  <c r="IZ170" i="21" s="1"/>
  <c r="IZ177" i="21" s="1"/>
  <c r="IZ184" i="21" s="1"/>
  <c r="GJ257" i="63"/>
  <c r="GJ262" i="63" s="1"/>
  <c r="GJ256" i="63"/>
  <c r="RN122" i="63"/>
  <c r="RN124" i="63"/>
  <c r="RN129" i="63" s="1"/>
  <c r="RN169" i="21" s="1"/>
  <c r="KB123" i="63"/>
  <c r="KB128" i="63" s="1"/>
  <c r="KB122" i="63"/>
  <c r="EM83" i="63"/>
  <c r="EM88" i="63" s="1"/>
  <c r="EM149" i="63" s="1"/>
  <c r="EM151" i="63" s="1"/>
  <c r="EM84" i="63"/>
  <c r="EM82" i="63"/>
  <c r="O83" i="63"/>
  <c r="O88" i="63" s="1"/>
  <c r="O149" i="63" s="1"/>
  <c r="O84" i="63"/>
  <c r="ML258" i="63"/>
  <c r="ML263" i="63" s="1"/>
  <c r="ML172" i="21" s="1"/>
  <c r="ML179" i="21" s="1"/>
  <c r="ML186" i="21" s="1"/>
  <c r="ML256" i="63"/>
  <c r="ML257" i="63"/>
  <c r="ML262" i="63" s="1"/>
  <c r="MV257" i="63"/>
  <c r="MV262" i="63" s="1"/>
  <c r="MV258" i="63"/>
  <c r="MV263" i="63" s="1"/>
  <c r="MV172" i="21" s="1"/>
  <c r="MV179" i="21" s="1"/>
  <c r="MV186" i="21" s="1"/>
  <c r="JW211" i="63"/>
  <c r="JW212" i="63"/>
  <c r="JW217" i="63" s="1"/>
  <c r="JW230" i="63" s="1"/>
  <c r="JW89" i="73" s="1"/>
  <c r="HP167" i="63"/>
  <c r="HP172" i="63" s="1"/>
  <c r="HP239" i="63" s="1"/>
  <c r="HP166" i="63"/>
  <c r="K84" i="63"/>
  <c r="K82" i="63"/>
  <c r="DD213" i="63"/>
  <c r="DD218" i="63" s="1"/>
  <c r="DD211" i="63"/>
  <c r="OE167" i="63"/>
  <c r="OE172" i="63" s="1"/>
  <c r="OE168" i="63"/>
  <c r="OE173" i="63" s="1"/>
  <c r="OE170" i="21" s="1"/>
  <c r="OE177" i="21" s="1"/>
  <c r="OE184" i="21" s="1"/>
  <c r="IH84" i="63"/>
  <c r="IH83" i="63"/>
  <c r="IH88" i="63" s="1"/>
  <c r="IH149" i="63" s="1"/>
  <c r="BM122" i="63"/>
  <c r="BM123" i="63"/>
  <c r="BM128" i="63" s="1"/>
  <c r="BM194" i="63" s="1"/>
  <c r="HG167" i="63"/>
  <c r="HG172" i="63" s="1"/>
  <c r="HG168" i="63"/>
  <c r="HG173" i="63" s="1"/>
  <c r="HG170" i="21" s="1"/>
  <c r="HG177" i="21" s="1"/>
  <c r="HG184" i="21" s="1"/>
  <c r="HG166" i="63"/>
  <c r="DH258" i="63"/>
  <c r="DH263" i="63" s="1"/>
  <c r="DH172" i="21" s="1"/>
  <c r="DH179" i="21" s="1"/>
  <c r="DH186" i="21" s="1"/>
  <c r="DH257" i="63"/>
  <c r="DH262" i="63" s="1"/>
  <c r="DH256" i="63"/>
  <c r="KT122" i="63"/>
  <c r="KT124" i="63"/>
  <c r="KT129" i="63" s="1"/>
  <c r="LY122" i="63"/>
  <c r="LY123" i="63"/>
  <c r="LY128" i="63" s="1"/>
  <c r="LY194" i="63" s="1"/>
  <c r="LY124" i="63"/>
  <c r="LY129" i="63" s="1"/>
  <c r="LY169" i="21" s="1"/>
  <c r="PD211" i="63"/>
  <c r="PD213" i="63"/>
  <c r="PD218" i="63" s="1"/>
  <c r="PD171" i="21" s="1"/>
  <c r="AE256" i="63"/>
  <c r="AE257" i="63"/>
  <c r="AE262" i="63" s="1"/>
  <c r="AE275" i="63" s="1"/>
  <c r="AE90" i="73" s="1"/>
  <c r="CD83" i="63"/>
  <c r="CD88" i="63" s="1"/>
  <c r="CD149" i="63" s="1"/>
  <c r="CD84" i="63"/>
  <c r="SF167" i="63"/>
  <c r="SF172" i="63" s="1"/>
  <c r="SF166" i="63"/>
  <c r="B257" i="63"/>
  <c r="B262" i="63" s="1"/>
  <c r="B258" i="63"/>
  <c r="B263" i="63" s="1"/>
  <c r="B172" i="21" s="1"/>
  <c r="B200" i="21" s="1"/>
  <c r="PK84" i="63"/>
  <c r="PK83" i="63"/>
  <c r="PK88" i="63" s="1"/>
  <c r="PK149" i="63" s="1"/>
  <c r="PK82" i="63"/>
  <c r="BR167" i="63"/>
  <c r="BR172" i="63" s="1"/>
  <c r="BR168" i="63"/>
  <c r="BR173" i="63" s="1"/>
  <c r="SA167" i="63"/>
  <c r="SA172" i="63" s="1"/>
  <c r="SA185" i="63" s="1"/>
  <c r="SA88" i="73" s="1"/>
  <c r="SA166" i="63"/>
  <c r="QB123" i="63"/>
  <c r="QB128" i="63" s="1"/>
  <c r="QB194" i="63" s="1"/>
  <c r="QB122" i="63"/>
  <c r="QB124" i="63"/>
  <c r="QB129" i="63" s="1"/>
  <c r="DU211" i="63"/>
  <c r="DU212" i="63"/>
  <c r="DU217" i="63" s="1"/>
  <c r="EY257" i="63"/>
  <c r="EY262" i="63" s="1"/>
  <c r="EY256" i="63"/>
  <c r="EY258" i="63"/>
  <c r="EY263" i="63" s="1"/>
  <c r="EY172" i="21" s="1"/>
  <c r="EY179" i="21" s="1"/>
  <c r="EY186" i="21" s="1"/>
  <c r="RS213" i="63"/>
  <c r="RS218" i="63" s="1"/>
  <c r="RS171" i="21" s="1"/>
  <c r="RS211" i="63"/>
  <c r="CF84" i="63"/>
  <c r="CF82" i="63"/>
  <c r="MK167" i="63"/>
  <c r="MK172" i="63" s="1"/>
  <c r="MK168" i="63"/>
  <c r="MK173" i="63" s="1"/>
  <c r="MK170" i="21" s="1"/>
  <c r="MK177" i="21" s="1"/>
  <c r="MK184" i="21" s="1"/>
  <c r="MK166" i="63"/>
  <c r="GR82" i="63"/>
  <c r="GR83" i="63"/>
  <c r="GR88" i="63" s="1"/>
  <c r="GR149" i="63" s="1"/>
  <c r="GR151" i="63" s="1"/>
  <c r="GR84" i="63"/>
  <c r="CT124" i="63"/>
  <c r="CT129" i="63" s="1"/>
  <c r="CT141" i="63" s="1"/>
  <c r="CT87" i="73" s="1"/>
  <c r="CT122" i="63"/>
  <c r="OA212" i="63"/>
  <c r="OA217" i="63" s="1"/>
  <c r="OA213" i="63"/>
  <c r="OA218" i="63" s="1"/>
  <c r="OA171" i="21" s="1"/>
  <c r="NN84" i="63"/>
  <c r="NN82" i="63"/>
  <c r="IX257" i="63"/>
  <c r="IX262" i="63" s="1"/>
  <c r="IX258" i="63"/>
  <c r="IX263" i="63" s="1"/>
  <c r="IX256" i="63"/>
  <c r="AL167" i="63"/>
  <c r="AL172" i="63" s="1"/>
  <c r="AL239" i="63" s="1"/>
  <c r="AL166" i="63"/>
  <c r="BB84" i="63"/>
  <c r="BB82" i="63"/>
  <c r="EP124" i="63"/>
  <c r="EP129" i="63" s="1"/>
  <c r="EP169" i="21" s="1"/>
  <c r="PM168" i="63"/>
  <c r="PM173" i="63" s="1"/>
  <c r="PM170" i="21" s="1"/>
  <c r="PM177" i="21" s="1"/>
  <c r="PM184" i="21" s="1"/>
  <c r="NQ168" i="63"/>
  <c r="NQ173" i="63" s="1"/>
  <c r="NQ170" i="21" s="1"/>
  <c r="NY122" i="63"/>
  <c r="BH83" i="63"/>
  <c r="BH88" i="63" s="1"/>
  <c r="BH149" i="63" s="1"/>
  <c r="BH151" i="63" s="1"/>
  <c r="PX83" i="63"/>
  <c r="PX88" i="63" s="1"/>
  <c r="PX149" i="63" s="1"/>
  <c r="O82" i="63"/>
  <c r="ED256" i="63"/>
  <c r="OW122" i="63"/>
  <c r="IA84" i="63"/>
  <c r="LG167" i="63"/>
  <c r="LG172" i="63" s="1"/>
  <c r="LU167" i="63"/>
  <c r="LU172" i="63" s="1"/>
  <c r="LU239" i="63" s="1"/>
  <c r="KL256" i="63"/>
  <c r="CB257" i="63"/>
  <c r="CB262" i="63" s="1"/>
  <c r="PQ211" i="63"/>
  <c r="GH166" i="63"/>
  <c r="OE166" i="63"/>
  <c r="HK258" i="63"/>
  <c r="HK263" i="63" s="1"/>
  <c r="HK172" i="21" s="1"/>
  <c r="HK179" i="21" s="1"/>
  <c r="HK186" i="21" s="1"/>
  <c r="JK212" i="63"/>
  <c r="JK217" i="63" s="1"/>
  <c r="KA258" i="63"/>
  <c r="KA263" i="63" s="1"/>
  <c r="RR84" i="63"/>
  <c r="IG256" i="63"/>
  <c r="NR167" i="63"/>
  <c r="NR172" i="63" s="1"/>
  <c r="NG256" i="63"/>
  <c r="DU122" i="63"/>
  <c r="GJ258" i="63"/>
  <c r="GJ263" i="63" s="1"/>
  <c r="GJ172" i="21" s="1"/>
  <c r="GJ200" i="21" s="1"/>
  <c r="BE213" i="63"/>
  <c r="BE218" i="63" s="1"/>
  <c r="BE171" i="21" s="1"/>
  <c r="EI82" i="63"/>
  <c r="DU213" i="63"/>
  <c r="DU218" i="63" s="1"/>
  <c r="DU171" i="21" s="1"/>
  <c r="DM256" i="63"/>
  <c r="QO167" i="63"/>
  <c r="QO172" i="63" s="1"/>
  <c r="NG82" i="63"/>
  <c r="KH123" i="63"/>
  <c r="KH128" i="63" s="1"/>
  <c r="GI167" i="63"/>
  <c r="GI172" i="63" s="1"/>
  <c r="GI239" i="63" s="1"/>
  <c r="NN83" i="63"/>
  <c r="NN88" i="63" s="1"/>
  <c r="NN149" i="63" s="1"/>
  <c r="SF168" i="63"/>
  <c r="SF173" i="63" s="1"/>
  <c r="SF170" i="21" s="1"/>
  <c r="GW212" i="63"/>
  <c r="GW217" i="63" s="1"/>
  <c r="GW284" i="63" s="1"/>
  <c r="KM123" i="63"/>
  <c r="KM128" i="63" s="1"/>
  <c r="KM194" i="63" s="1"/>
  <c r="FC83" i="63"/>
  <c r="FC88" i="63" s="1"/>
  <c r="FC149" i="63" s="1"/>
  <c r="SC124" i="63"/>
  <c r="SC129" i="63" s="1"/>
  <c r="SC169" i="21" s="1"/>
  <c r="AV167" i="63"/>
  <c r="AV172" i="63" s="1"/>
  <c r="AV185" i="63" s="1"/>
  <c r="AV88" i="73" s="1"/>
  <c r="NH167" i="63"/>
  <c r="NH172" i="63" s="1"/>
  <c r="NH239" i="63" s="1"/>
  <c r="QY123" i="63"/>
  <c r="QY128" i="63" s="1"/>
  <c r="QY194" i="63" s="1"/>
  <c r="QY122" i="63"/>
  <c r="QY124" i="63"/>
  <c r="QY129" i="63" s="1"/>
  <c r="FG213" i="63"/>
  <c r="FG218" i="63" s="1"/>
  <c r="FG171" i="21" s="1"/>
  <c r="FG212" i="63"/>
  <c r="FG217" i="63" s="1"/>
  <c r="FG284" i="63" s="1"/>
  <c r="FG211" i="63"/>
  <c r="JO168" i="63"/>
  <c r="JO173" i="63" s="1"/>
  <c r="JO170" i="21" s="1"/>
  <c r="JO167" i="63"/>
  <c r="JO172" i="63" s="1"/>
  <c r="JO239" i="63" s="1"/>
  <c r="FV83" i="63"/>
  <c r="FV88" i="63" s="1"/>
  <c r="FV149" i="63" s="1"/>
  <c r="FV82" i="63"/>
  <c r="FV256" i="63"/>
  <c r="FV258" i="63"/>
  <c r="FV263" i="63" s="1"/>
  <c r="FV172" i="21" s="1"/>
  <c r="FV179" i="21" s="1"/>
  <c r="FV186" i="21" s="1"/>
  <c r="DW84" i="63"/>
  <c r="DW82" i="63"/>
  <c r="DW83" i="63"/>
  <c r="DW88" i="63" s="1"/>
  <c r="DW149" i="63" s="1"/>
  <c r="LE83" i="63"/>
  <c r="LE88" i="63" s="1"/>
  <c r="LE149" i="63" s="1"/>
  <c r="LE82" i="63"/>
  <c r="KT82" i="63"/>
  <c r="KT84" i="63"/>
  <c r="KT83" i="63"/>
  <c r="KT88" i="63" s="1"/>
  <c r="KT149" i="63" s="1"/>
  <c r="KT151" i="63" s="1"/>
  <c r="Y167" i="63"/>
  <c r="Y172" i="63" s="1"/>
  <c r="Y166" i="63"/>
  <c r="GA84" i="63"/>
  <c r="GA82" i="63"/>
  <c r="LP213" i="63"/>
  <c r="LP218" i="63" s="1"/>
  <c r="LP211" i="63"/>
  <c r="LP212" i="63"/>
  <c r="LP217" i="63" s="1"/>
  <c r="LP284" i="63" s="1"/>
  <c r="DR167" i="63"/>
  <c r="DR172" i="63" s="1"/>
  <c r="DR166" i="63"/>
  <c r="DR168" i="63"/>
  <c r="DR173" i="63" s="1"/>
  <c r="DR170" i="21" s="1"/>
  <c r="PK124" i="63"/>
  <c r="PK129" i="63" s="1"/>
  <c r="PK123" i="63"/>
  <c r="PK128" i="63" s="1"/>
  <c r="PK194" i="63" s="1"/>
  <c r="PK122" i="63"/>
  <c r="EU258" i="63"/>
  <c r="EU263" i="63" s="1"/>
  <c r="EU172" i="21" s="1"/>
  <c r="EU257" i="63"/>
  <c r="EU262" i="63" s="1"/>
  <c r="KX166" i="63"/>
  <c r="KX168" i="63"/>
  <c r="KX173" i="63" s="1"/>
  <c r="KX170" i="21" s="1"/>
  <c r="KX177" i="21" s="1"/>
  <c r="KX184" i="21" s="1"/>
  <c r="EJ257" i="63"/>
  <c r="EJ262" i="63" s="1"/>
  <c r="EJ256" i="63"/>
  <c r="EJ258" i="63"/>
  <c r="EJ263" i="63" s="1"/>
  <c r="EJ172" i="21" s="1"/>
  <c r="EJ179" i="21" s="1"/>
  <c r="EJ186" i="21" s="1"/>
  <c r="CH84" i="63"/>
  <c r="CH83" i="63"/>
  <c r="CH88" i="63" s="1"/>
  <c r="CH149" i="63" s="1"/>
  <c r="P123" i="63"/>
  <c r="P128" i="63" s="1"/>
  <c r="P122" i="63"/>
  <c r="RD122" i="63"/>
  <c r="RD123" i="63"/>
  <c r="RD128" i="63" s="1"/>
  <c r="RD194" i="63" s="1"/>
  <c r="GG123" i="63"/>
  <c r="GG128" i="63" s="1"/>
  <c r="GG124" i="63"/>
  <c r="GG129" i="63" s="1"/>
  <c r="GG169" i="21" s="1"/>
  <c r="GG122" i="63"/>
  <c r="KV122" i="63"/>
  <c r="KV124" i="63"/>
  <c r="KV129" i="63" s="1"/>
  <c r="KV169" i="21" s="1"/>
  <c r="GP122" i="63"/>
  <c r="GP123" i="63"/>
  <c r="GP128" i="63" s="1"/>
  <c r="GP194" i="63" s="1"/>
  <c r="GP124" i="63"/>
  <c r="GP129" i="63" s="1"/>
  <c r="GP169" i="21" s="1"/>
  <c r="HY257" i="63"/>
  <c r="HY262" i="63" s="1"/>
  <c r="HY256" i="63"/>
  <c r="HY258" i="63"/>
  <c r="HY263" i="63" s="1"/>
  <c r="HY172" i="21" s="1"/>
  <c r="HY200" i="21" s="1"/>
  <c r="QA211" i="63"/>
  <c r="QA212" i="63"/>
  <c r="QA217" i="63" s="1"/>
  <c r="QA284" i="63" s="1"/>
  <c r="QA213" i="63"/>
  <c r="QA218" i="63" s="1"/>
  <c r="PY256" i="63"/>
  <c r="PY258" i="63"/>
  <c r="PY263" i="63" s="1"/>
  <c r="PY172" i="21" s="1"/>
  <c r="PY179" i="21" s="1"/>
  <c r="PY186" i="21" s="1"/>
  <c r="PY257" i="63"/>
  <c r="PY262" i="63" s="1"/>
  <c r="QW167" i="63"/>
  <c r="QW172" i="63" s="1"/>
  <c r="QW239" i="63" s="1"/>
  <c r="QW166" i="63"/>
  <c r="EZ275" i="63"/>
  <c r="EZ90" i="73" s="1"/>
  <c r="RP275" i="63"/>
  <c r="RP90" i="73" s="1"/>
  <c r="NC123" i="63"/>
  <c r="NC128" i="63" s="1"/>
  <c r="NC194" i="63" s="1"/>
  <c r="QH122" i="63"/>
  <c r="OA83" i="63"/>
  <c r="OA88" i="63" s="1"/>
  <c r="OA149" i="63" s="1"/>
  <c r="GY84" i="63"/>
  <c r="MO123" i="63"/>
  <c r="MO128" i="63" s="1"/>
  <c r="MO194" i="63" s="1"/>
  <c r="FV84" i="63"/>
  <c r="PC256" i="63"/>
  <c r="PC257" i="63"/>
  <c r="PC262" i="63" s="1"/>
  <c r="PC275" i="63" s="1"/>
  <c r="PC90" i="73" s="1"/>
  <c r="EA124" i="63"/>
  <c r="EA129" i="63" s="1"/>
  <c r="EA169" i="21" s="1"/>
  <c r="EA123" i="63"/>
  <c r="EA128" i="63" s="1"/>
  <c r="EA194" i="63" s="1"/>
  <c r="KK213" i="63"/>
  <c r="KK218" i="63" s="1"/>
  <c r="KK211" i="63"/>
  <c r="JB83" i="63"/>
  <c r="JB88" i="63" s="1"/>
  <c r="JB149" i="63" s="1"/>
  <c r="JB82" i="63"/>
  <c r="JB84" i="63"/>
  <c r="NX83" i="63"/>
  <c r="NX88" i="63" s="1"/>
  <c r="NX149" i="63" s="1"/>
  <c r="NX84" i="63"/>
  <c r="NX82" i="63"/>
  <c r="IW82" i="63"/>
  <c r="IW84" i="63"/>
  <c r="LD258" i="63"/>
  <c r="LD263" i="63" s="1"/>
  <c r="LD256" i="63"/>
  <c r="AM256" i="63"/>
  <c r="AM258" i="63"/>
  <c r="AM263" i="63" s="1"/>
  <c r="AM172" i="21" s="1"/>
  <c r="AM179" i="21" s="1"/>
  <c r="AM186" i="21" s="1"/>
  <c r="DR258" i="63"/>
  <c r="DR263" i="63" s="1"/>
  <c r="DR172" i="21" s="1"/>
  <c r="DR200" i="21" s="1"/>
  <c r="DR257" i="63"/>
  <c r="DR262" i="63" s="1"/>
  <c r="SD258" i="63"/>
  <c r="SD263" i="63" s="1"/>
  <c r="SD172" i="21" s="1"/>
  <c r="SD200" i="21" s="1"/>
  <c r="SD256" i="63"/>
  <c r="OK256" i="63"/>
  <c r="OK257" i="63"/>
  <c r="OK262" i="63" s="1"/>
  <c r="OK275" i="63" s="1"/>
  <c r="OK90" i="73" s="1"/>
  <c r="MY168" i="63"/>
  <c r="MY173" i="63" s="1"/>
  <c r="MY185" i="63" s="1"/>
  <c r="MY88" i="73" s="1"/>
  <c r="MY166" i="63"/>
  <c r="AR124" i="63"/>
  <c r="AR129" i="63" s="1"/>
  <c r="AR169" i="21" s="1"/>
  <c r="AR122" i="63"/>
  <c r="NG211" i="63"/>
  <c r="NG213" i="63"/>
  <c r="NG218" i="63" s="1"/>
  <c r="NG230" i="63" s="1"/>
  <c r="NG89" i="73" s="1"/>
  <c r="GQ257" i="63"/>
  <c r="GQ262" i="63" s="1"/>
  <c r="GQ258" i="63"/>
  <c r="GQ263" i="63" s="1"/>
  <c r="GQ172" i="21" s="1"/>
  <c r="GQ179" i="21" s="1"/>
  <c r="GQ186" i="21" s="1"/>
  <c r="G258" i="63"/>
  <c r="G263" i="63" s="1"/>
  <c r="G256" i="63"/>
  <c r="MD212" i="63"/>
  <c r="MD217" i="63" s="1"/>
  <c r="MD211" i="63"/>
  <c r="MD213" i="63"/>
  <c r="MD218" i="63" s="1"/>
  <c r="PD123" i="63"/>
  <c r="PD128" i="63" s="1"/>
  <c r="PD194" i="63" s="1"/>
  <c r="PD124" i="63"/>
  <c r="PD129" i="63" s="1"/>
  <c r="PD122" i="63"/>
  <c r="AQ212" i="63"/>
  <c r="AQ217" i="63" s="1"/>
  <c r="AQ230" i="63" s="1"/>
  <c r="AQ89" i="73" s="1"/>
  <c r="AQ211" i="63"/>
  <c r="QJ212" i="63"/>
  <c r="QJ217" i="63" s="1"/>
  <c r="QJ211" i="63"/>
  <c r="PX213" i="63"/>
  <c r="PX218" i="63" s="1"/>
  <c r="PX211" i="63"/>
  <c r="BF166" i="63"/>
  <c r="BF167" i="63"/>
  <c r="BF172" i="63" s="1"/>
  <c r="BF239" i="63" s="1"/>
  <c r="BF168" i="63"/>
  <c r="BF173" i="63" s="1"/>
  <c r="BF170" i="21" s="1"/>
  <c r="CC167" i="63"/>
  <c r="CC172" i="63" s="1"/>
  <c r="CC168" i="63"/>
  <c r="CC173" i="63" s="1"/>
  <c r="CC170" i="21" s="1"/>
  <c r="CC177" i="21" s="1"/>
  <c r="CC184" i="21" s="1"/>
  <c r="CC166" i="63"/>
  <c r="BC123" i="63"/>
  <c r="BC128" i="63" s="1"/>
  <c r="BC122" i="63"/>
  <c r="BC124" i="63"/>
  <c r="BC129" i="63" s="1"/>
  <c r="MS212" i="63"/>
  <c r="MS217" i="63" s="1"/>
  <c r="MS213" i="63"/>
  <c r="MS218" i="63" s="1"/>
  <c r="MS171" i="21" s="1"/>
  <c r="OU166" i="63"/>
  <c r="OU168" i="63"/>
  <c r="OU173" i="63" s="1"/>
  <c r="OU185" i="63" s="1"/>
  <c r="OU88" i="73" s="1"/>
  <c r="FU257" i="63"/>
  <c r="FU262" i="63" s="1"/>
  <c r="FU258" i="63"/>
  <c r="FU263" i="63" s="1"/>
  <c r="FU172" i="21" s="1"/>
  <c r="FU179" i="21" s="1"/>
  <c r="FU186" i="21" s="1"/>
  <c r="FI166" i="63"/>
  <c r="FI167" i="63"/>
  <c r="FI172" i="63" s="1"/>
  <c r="BC83" i="63"/>
  <c r="BC88" i="63" s="1"/>
  <c r="BC149" i="63" s="1"/>
  <c r="BC82" i="63"/>
  <c r="OX258" i="63"/>
  <c r="OX263" i="63" s="1"/>
  <c r="OX172" i="21" s="1"/>
  <c r="OX257" i="63"/>
  <c r="OX262" i="63" s="1"/>
  <c r="FH167" i="63"/>
  <c r="FH172" i="63" s="1"/>
  <c r="FH239" i="63" s="1"/>
  <c r="FH166" i="63"/>
  <c r="JC256" i="63"/>
  <c r="JC258" i="63"/>
  <c r="JC263" i="63" s="1"/>
  <c r="JC172" i="21" s="1"/>
  <c r="O122" i="63"/>
  <c r="O123" i="63"/>
  <c r="O128" i="63" s="1"/>
  <c r="NO124" i="63"/>
  <c r="NO129" i="63" s="1"/>
  <c r="NO122" i="63"/>
  <c r="SD257" i="63"/>
  <c r="SD262" i="63" s="1"/>
  <c r="LD257" i="63"/>
  <c r="LD262" i="63" s="1"/>
  <c r="IW83" i="63"/>
  <c r="IW88" i="63" s="1"/>
  <c r="IW149" i="63" s="1"/>
  <c r="FN211" i="63"/>
  <c r="BS122" i="63"/>
  <c r="EW257" i="63"/>
  <c r="EW262" i="63" s="1"/>
  <c r="BJ83" i="63"/>
  <c r="BJ88" i="63" s="1"/>
  <c r="BJ149" i="63" s="1"/>
  <c r="KJ167" i="63"/>
  <c r="KJ172" i="63" s="1"/>
  <c r="KJ168" i="63"/>
  <c r="KJ173" i="63" s="1"/>
  <c r="KK212" i="63"/>
  <c r="KK217" i="63" s="1"/>
  <c r="AR275" i="63"/>
  <c r="AR90" i="73" s="1"/>
  <c r="Z83" i="63"/>
  <c r="Z88" i="63" s="1"/>
  <c r="Z149" i="63" s="1"/>
  <c r="Z84" i="63"/>
  <c r="IJ256" i="63"/>
  <c r="IJ258" i="63"/>
  <c r="IJ263" i="63" s="1"/>
  <c r="IJ172" i="21" s="1"/>
  <c r="IJ200" i="21" s="1"/>
  <c r="IJ257" i="63"/>
  <c r="IJ262" i="63" s="1"/>
  <c r="QA83" i="63"/>
  <c r="QA88" i="63" s="1"/>
  <c r="QA149" i="63" s="1"/>
  <c r="QA151" i="63" s="1"/>
  <c r="QA84" i="63"/>
  <c r="QA82" i="63"/>
  <c r="RJ213" i="63"/>
  <c r="RJ218" i="63" s="1"/>
  <c r="RJ171" i="21" s="1"/>
  <c r="RJ211" i="63"/>
  <c r="NI84" i="63"/>
  <c r="NI82" i="63"/>
  <c r="DW213" i="63"/>
  <c r="DW218" i="63" s="1"/>
  <c r="DW211" i="63"/>
  <c r="DW212" i="63"/>
  <c r="DW217" i="63" s="1"/>
  <c r="NF82" i="63"/>
  <c r="NF84" i="63"/>
  <c r="NF83" i="63"/>
  <c r="NF88" i="63" s="1"/>
  <c r="NF149" i="63" s="1"/>
  <c r="NF151" i="63" s="1"/>
  <c r="BN83" i="63"/>
  <c r="BN88" i="63" s="1"/>
  <c r="BN149" i="63" s="1"/>
  <c r="BN151" i="63" s="1"/>
  <c r="BN82" i="63"/>
  <c r="BN84" i="63"/>
  <c r="PY123" i="63"/>
  <c r="PY128" i="63" s="1"/>
  <c r="PY124" i="63"/>
  <c r="PY129" i="63" s="1"/>
  <c r="PY169" i="21" s="1"/>
  <c r="MP82" i="63"/>
  <c r="MP84" i="63"/>
  <c r="MP83" i="63"/>
  <c r="MP88" i="63" s="1"/>
  <c r="MP149" i="63" s="1"/>
  <c r="MP151" i="63" s="1"/>
  <c r="IC166" i="63"/>
  <c r="IC167" i="63"/>
  <c r="IC172" i="63" s="1"/>
  <c r="IC168" i="63"/>
  <c r="IC173" i="63" s="1"/>
  <c r="GJ123" i="63"/>
  <c r="GJ128" i="63" s="1"/>
  <c r="GJ194" i="63" s="1"/>
  <c r="GJ124" i="63"/>
  <c r="GJ129" i="63" s="1"/>
  <c r="GJ169" i="21" s="1"/>
  <c r="GJ122" i="63"/>
  <c r="CB124" i="63"/>
  <c r="CB129" i="63" s="1"/>
  <c r="CB169" i="21" s="1"/>
  <c r="CB122" i="63"/>
  <c r="CB123" i="63"/>
  <c r="CB128" i="63" s="1"/>
  <c r="CB194" i="63" s="1"/>
  <c r="FK168" i="63"/>
  <c r="FK173" i="63" s="1"/>
  <c r="FK170" i="21" s="1"/>
  <c r="FK166" i="63"/>
  <c r="QX167" i="63"/>
  <c r="QX172" i="63" s="1"/>
  <c r="QX168" i="63"/>
  <c r="QX173" i="63" s="1"/>
  <c r="QX170" i="21" s="1"/>
  <c r="QX177" i="21" s="1"/>
  <c r="QX184" i="21" s="1"/>
  <c r="PH83" i="63"/>
  <c r="PH88" i="63" s="1"/>
  <c r="PH149" i="63" s="1"/>
  <c r="PH151" i="63" s="1"/>
  <c r="PH84" i="63"/>
  <c r="PH82" i="63"/>
  <c r="MX168" i="63"/>
  <c r="MX173" i="63" s="1"/>
  <c r="MX166" i="63"/>
  <c r="MX167" i="63"/>
  <c r="MX172" i="63" s="1"/>
  <c r="IL167" i="63"/>
  <c r="IL172" i="63" s="1"/>
  <c r="IL168" i="63"/>
  <c r="IL173" i="63" s="1"/>
  <c r="IL170" i="21" s="1"/>
  <c r="IL177" i="21" s="1"/>
  <c r="IL184" i="21" s="1"/>
  <c r="IL166" i="63"/>
  <c r="SG167" i="63"/>
  <c r="SG172" i="63" s="1"/>
  <c r="SG168" i="63"/>
  <c r="SG173" i="63" s="1"/>
  <c r="SG170" i="21" s="1"/>
  <c r="SG166" i="63"/>
  <c r="QR257" i="63"/>
  <c r="QR262" i="63" s="1"/>
  <c r="QR275" i="63" s="1"/>
  <c r="QR90" i="73" s="1"/>
  <c r="QR256" i="63"/>
  <c r="PO167" i="63"/>
  <c r="PO172" i="63" s="1"/>
  <c r="PO166" i="63"/>
  <c r="PO168" i="63"/>
  <c r="PO173" i="63" s="1"/>
  <c r="PO170" i="21" s="1"/>
  <c r="EA213" i="63"/>
  <c r="EA218" i="63" s="1"/>
  <c r="EA212" i="63"/>
  <c r="EA217" i="63" s="1"/>
  <c r="EA284" i="63" s="1"/>
  <c r="IF257" i="63"/>
  <c r="IF262" i="63" s="1"/>
  <c r="IF258" i="63"/>
  <c r="IF263" i="63" s="1"/>
  <c r="IF172" i="21" s="1"/>
  <c r="IF200" i="21" s="1"/>
  <c r="IF256" i="63"/>
  <c r="KC258" i="63"/>
  <c r="KC263" i="63" s="1"/>
  <c r="KC172" i="21" s="1"/>
  <c r="KC256" i="63"/>
  <c r="LV258" i="63"/>
  <c r="LV263" i="63" s="1"/>
  <c r="LV256" i="63"/>
  <c r="LV257" i="63"/>
  <c r="LV262" i="63" s="1"/>
  <c r="GN122" i="63"/>
  <c r="GN124" i="63"/>
  <c r="GN129" i="63" s="1"/>
  <c r="GN123" i="63"/>
  <c r="GN128" i="63" s="1"/>
  <c r="GY124" i="63"/>
  <c r="GY129" i="63" s="1"/>
  <c r="GY169" i="21" s="1"/>
  <c r="GY122" i="63"/>
  <c r="GY123" i="63"/>
  <c r="GY128" i="63" s="1"/>
  <c r="RB258" i="63"/>
  <c r="RB263" i="63" s="1"/>
  <c r="RB256" i="63"/>
  <c r="BV212" i="63"/>
  <c r="BV217" i="63" s="1"/>
  <c r="BV284" i="63" s="1"/>
  <c r="BV213" i="63"/>
  <c r="BV218" i="63" s="1"/>
  <c r="BV171" i="21" s="1"/>
  <c r="BV211" i="63"/>
  <c r="GG213" i="63"/>
  <c r="GG218" i="63" s="1"/>
  <c r="GG211" i="63"/>
  <c r="GG212" i="63"/>
  <c r="GG217" i="63" s="1"/>
  <c r="GG284" i="63" s="1"/>
  <c r="IN213" i="63"/>
  <c r="IN218" i="63" s="1"/>
  <c r="IN171" i="21" s="1"/>
  <c r="IN211" i="63"/>
  <c r="BX83" i="63"/>
  <c r="BX88" i="63" s="1"/>
  <c r="BX149" i="63" s="1"/>
  <c r="BX84" i="63"/>
  <c r="BX82" i="63"/>
  <c r="BM258" i="63"/>
  <c r="BM263" i="63" s="1"/>
  <c r="BM257" i="63"/>
  <c r="BM262" i="63" s="1"/>
  <c r="BM256" i="63"/>
  <c r="DT82" i="63"/>
  <c r="DT84" i="63"/>
  <c r="DT83" i="63"/>
  <c r="DT88" i="63" s="1"/>
  <c r="DT149" i="63" s="1"/>
  <c r="DT151" i="63" s="1"/>
  <c r="ML168" i="63"/>
  <c r="ML173" i="63" s="1"/>
  <c r="ML170" i="21" s="1"/>
  <c r="ML166" i="63"/>
  <c r="ML167" i="63"/>
  <c r="ML172" i="63" s="1"/>
  <c r="ES123" i="63"/>
  <c r="ES128" i="63" s="1"/>
  <c r="ES122" i="63"/>
  <c r="ES124" i="63"/>
  <c r="ES129" i="63" s="1"/>
  <c r="CZ82" i="63"/>
  <c r="CZ83" i="63"/>
  <c r="CZ88" i="63" s="1"/>
  <c r="CZ149" i="63" s="1"/>
  <c r="CZ84" i="63"/>
  <c r="JR82" i="63"/>
  <c r="JR84" i="63"/>
  <c r="JR83" i="63"/>
  <c r="JR88" i="63" s="1"/>
  <c r="JR149" i="63" s="1"/>
  <c r="H84" i="63"/>
  <c r="H82" i="63"/>
  <c r="H83" i="63"/>
  <c r="H88" i="63" s="1"/>
  <c r="EO166" i="63"/>
  <c r="EO168" i="63"/>
  <c r="EO173" i="63" s="1"/>
  <c r="EO170" i="21" s="1"/>
  <c r="EO177" i="21" s="1"/>
  <c r="EO184" i="21" s="1"/>
  <c r="EO167" i="63"/>
  <c r="EO172" i="63" s="1"/>
  <c r="QJ256" i="63"/>
  <c r="QJ258" i="63"/>
  <c r="QJ263" i="63" s="1"/>
  <c r="QJ172" i="21" s="1"/>
  <c r="JG124" i="63"/>
  <c r="JG129" i="63" s="1"/>
  <c r="JG122" i="63"/>
  <c r="JG123" i="63"/>
  <c r="JG128" i="63" s="1"/>
  <c r="JG194" i="63" s="1"/>
  <c r="NL167" i="63"/>
  <c r="NL172" i="63" s="1"/>
  <c r="NL166" i="63"/>
  <c r="NL168" i="63"/>
  <c r="NL173" i="63" s="1"/>
  <c r="LT166" i="63"/>
  <c r="LT167" i="63"/>
  <c r="LT172" i="63" s="1"/>
  <c r="LT239" i="63" s="1"/>
  <c r="LT168" i="63"/>
  <c r="LT173" i="63" s="1"/>
  <c r="LT170" i="21" s="1"/>
  <c r="SD212" i="63"/>
  <c r="SD217" i="63" s="1"/>
  <c r="SD284" i="63" s="1"/>
  <c r="SD213" i="63"/>
  <c r="SD218" i="63" s="1"/>
  <c r="SD171" i="21" s="1"/>
  <c r="CQ256" i="63"/>
  <c r="CQ257" i="63"/>
  <c r="CQ262" i="63" s="1"/>
  <c r="CQ258" i="63"/>
  <c r="CQ263" i="63" s="1"/>
  <c r="CQ172" i="21" s="1"/>
  <c r="PP168" i="63"/>
  <c r="PP173" i="63" s="1"/>
  <c r="PP167" i="63"/>
  <c r="PP172" i="63" s="1"/>
  <c r="PP239" i="63" s="1"/>
  <c r="PP166" i="63"/>
  <c r="GG166" i="63"/>
  <c r="GG167" i="63"/>
  <c r="GG172" i="63" s="1"/>
  <c r="GG239" i="63" s="1"/>
  <c r="GG168" i="63"/>
  <c r="GG173" i="63" s="1"/>
  <c r="OT83" i="63"/>
  <c r="OT88" i="63" s="1"/>
  <c r="OT149" i="63" s="1"/>
  <c r="OT82" i="63"/>
  <c r="OT84" i="63"/>
  <c r="D167" i="63"/>
  <c r="D172" i="63" s="1"/>
  <c r="D166" i="63"/>
  <c r="AD82" i="63"/>
  <c r="AD84" i="63"/>
  <c r="AD83" i="63"/>
  <c r="AD88" i="63" s="1"/>
  <c r="AD149" i="63" s="1"/>
  <c r="EV122" i="63"/>
  <c r="EV124" i="63"/>
  <c r="EV129" i="63" s="1"/>
  <c r="EV123" i="63"/>
  <c r="EV128" i="63" s="1"/>
  <c r="PM122" i="63"/>
  <c r="PM123" i="63"/>
  <c r="PM128" i="63" s="1"/>
  <c r="PM124" i="63"/>
  <c r="PM129" i="63" s="1"/>
  <c r="PM169" i="21" s="1"/>
  <c r="BQ82" i="63"/>
  <c r="BQ83" i="63"/>
  <c r="BQ88" i="63" s="1"/>
  <c r="BQ149" i="63" s="1"/>
  <c r="BQ151" i="63" s="1"/>
  <c r="BQ84" i="63"/>
  <c r="KJ211" i="63"/>
  <c r="KJ212" i="63"/>
  <c r="KJ217" i="63" s="1"/>
  <c r="KJ213" i="63"/>
  <c r="KJ218" i="63" s="1"/>
  <c r="KJ171" i="21" s="1"/>
  <c r="CT213" i="63"/>
  <c r="CT218" i="63" s="1"/>
  <c r="CT211" i="63"/>
  <c r="CT212" i="63"/>
  <c r="CT217" i="63" s="1"/>
  <c r="CT284" i="63" s="1"/>
  <c r="JK256" i="63"/>
  <c r="JK257" i="63"/>
  <c r="JK262" i="63" s="1"/>
  <c r="JK258" i="63"/>
  <c r="JK263" i="63" s="1"/>
  <c r="JK172" i="21" s="1"/>
  <c r="IR122" i="63"/>
  <c r="IR123" i="63"/>
  <c r="IR128" i="63" s="1"/>
  <c r="FF212" i="63"/>
  <c r="FF217" i="63" s="1"/>
  <c r="FF213" i="63"/>
  <c r="FF218" i="63" s="1"/>
  <c r="FF171" i="21" s="1"/>
  <c r="FF211" i="63"/>
  <c r="BD122" i="63"/>
  <c r="BD123" i="63"/>
  <c r="BD128" i="63" s="1"/>
  <c r="BD194" i="63" s="1"/>
  <c r="BD124" i="63"/>
  <c r="BD129" i="63" s="1"/>
  <c r="QQ256" i="63"/>
  <c r="QQ258" i="63"/>
  <c r="QQ263" i="63" s="1"/>
  <c r="QQ257" i="63"/>
  <c r="QQ262" i="63" s="1"/>
  <c r="AJ82" i="63"/>
  <c r="AJ83" i="63"/>
  <c r="AJ88" i="63" s="1"/>
  <c r="AJ149" i="63" s="1"/>
  <c r="AJ84" i="63"/>
  <c r="OO167" i="63"/>
  <c r="OO172" i="63" s="1"/>
  <c r="OO239" i="63" s="1"/>
  <c r="OO168" i="63"/>
  <c r="OO173" i="63" s="1"/>
  <c r="OO166" i="63"/>
  <c r="DZ83" i="63"/>
  <c r="DZ88" i="63" s="1"/>
  <c r="DZ149" i="63" s="1"/>
  <c r="DZ151" i="63" s="1"/>
  <c r="DZ82" i="63"/>
  <c r="DZ84" i="63"/>
  <c r="LK83" i="63"/>
  <c r="LK88" i="63" s="1"/>
  <c r="LK149" i="63" s="1"/>
  <c r="LK151" i="63" s="1"/>
  <c r="LK82" i="63"/>
  <c r="LK84" i="63"/>
  <c r="BX122" i="63"/>
  <c r="BX124" i="63"/>
  <c r="BX129" i="63" s="1"/>
  <c r="BX123" i="63"/>
  <c r="BX128" i="63" s="1"/>
  <c r="DW256" i="63"/>
  <c r="DW257" i="63"/>
  <c r="DW262" i="63" s="1"/>
  <c r="DW258" i="63"/>
  <c r="DW263" i="63" s="1"/>
  <c r="DW172" i="21" s="1"/>
  <c r="DW179" i="21" s="1"/>
  <c r="DW186" i="21" s="1"/>
  <c r="LZ257" i="63"/>
  <c r="LZ262" i="63" s="1"/>
  <c r="LZ258" i="63"/>
  <c r="LZ263" i="63" s="1"/>
  <c r="LZ256" i="63"/>
  <c r="OH211" i="63"/>
  <c r="OH212" i="63"/>
  <c r="OH217" i="63" s="1"/>
  <c r="OH284" i="63" s="1"/>
  <c r="OH213" i="63"/>
  <c r="OH218" i="63" s="1"/>
  <c r="OH171" i="21" s="1"/>
  <c r="QS84" i="63"/>
  <c r="QS82" i="63"/>
  <c r="QS83" i="63"/>
  <c r="QS88" i="63" s="1"/>
  <c r="QS149" i="63" s="1"/>
  <c r="QS151" i="63" s="1"/>
  <c r="MS122" i="63"/>
  <c r="MS124" i="63"/>
  <c r="MS129" i="63" s="1"/>
  <c r="MS123" i="63"/>
  <c r="MS128" i="63" s="1"/>
  <c r="JL168" i="63"/>
  <c r="JL173" i="63" s="1"/>
  <c r="JL167" i="63"/>
  <c r="JL172" i="63" s="1"/>
  <c r="JL166" i="63"/>
  <c r="DY256" i="63"/>
  <c r="DY257" i="63"/>
  <c r="DY262" i="63" s="1"/>
  <c r="DY258" i="63"/>
  <c r="DY263" i="63" s="1"/>
  <c r="DY172" i="21" s="1"/>
  <c r="DY179" i="21" s="1"/>
  <c r="DY186" i="21" s="1"/>
  <c r="CH123" i="63"/>
  <c r="CH128" i="63" s="1"/>
  <c r="CH122" i="63"/>
  <c r="CH124" i="63"/>
  <c r="CH129" i="63" s="1"/>
  <c r="CH141" i="63" s="1"/>
  <c r="CH87" i="73" s="1"/>
  <c r="MJ122" i="63"/>
  <c r="MJ123" i="63"/>
  <c r="MJ128" i="63" s="1"/>
  <c r="MJ124" i="63"/>
  <c r="MJ129" i="63" s="1"/>
  <c r="MJ169" i="21" s="1"/>
  <c r="EH122" i="63"/>
  <c r="EH124" i="63"/>
  <c r="EH129" i="63" s="1"/>
  <c r="EH169" i="21" s="1"/>
  <c r="EH123" i="63"/>
  <c r="EH128" i="63" s="1"/>
  <c r="BA124" i="63"/>
  <c r="BA129" i="63" s="1"/>
  <c r="NK168" i="63"/>
  <c r="NK173" i="63" s="1"/>
  <c r="NK170" i="21" s="1"/>
  <c r="NK177" i="21" s="1"/>
  <c r="NK184" i="21" s="1"/>
  <c r="KY258" i="63"/>
  <c r="KY263" i="63" s="1"/>
  <c r="KY172" i="21" s="1"/>
  <c r="KY200" i="21" s="1"/>
  <c r="QW82" i="63"/>
  <c r="RB257" i="63"/>
  <c r="RB262" i="63" s="1"/>
  <c r="Z82" i="63"/>
  <c r="MM211" i="63"/>
  <c r="MM212" i="63"/>
  <c r="MM217" i="63" s="1"/>
  <c r="MM284" i="63" s="1"/>
  <c r="MM213" i="63"/>
  <c r="MM218" i="63" s="1"/>
  <c r="PV167" i="63"/>
  <c r="PV172" i="63" s="1"/>
  <c r="PV168" i="63"/>
  <c r="PV173" i="63" s="1"/>
  <c r="PV170" i="21" s="1"/>
  <c r="PV166" i="63"/>
  <c r="ED83" i="63"/>
  <c r="ED88" i="63" s="1"/>
  <c r="ED149" i="63" s="1"/>
  <c r="ED151" i="63" s="1"/>
  <c r="ED82" i="63"/>
  <c r="ED84" i="63"/>
  <c r="RC168" i="63"/>
  <c r="RC173" i="63" s="1"/>
  <c r="RC166" i="63"/>
  <c r="EY124" i="63"/>
  <c r="EY129" i="63" s="1"/>
  <c r="EY123" i="63"/>
  <c r="EY128" i="63" s="1"/>
  <c r="LB213" i="63"/>
  <c r="LB218" i="63" s="1"/>
  <c r="LB171" i="21" s="1"/>
  <c r="LB211" i="63"/>
  <c r="BW258" i="63"/>
  <c r="BW263" i="63" s="1"/>
  <c r="BW256" i="63"/>
  <c r="BW257" i="63"/>
  <c r="BW262" i="63" s="1"/>
  <c r="GM212" i="63"/>
  <c r="GM217" i="63" s="1"/>
  <c r="GM213" i="63"/>
  <c r="GM218" i="63" s="1"/>
  <c r="GM171" i="21" s="1"/>
  <c r="DQ166" i="63"/>
  <c r="DQ167" i="63"/>
  <c r="DQ172" i="63" s="1"/>
  <c r="EV257" i="63"/>
  <c r="EV262" i="63" s="1"/>
  <c r="EV256" i="63"/>
  <c r="EV258" i="63"/>
  <c r="EV263" i="63" s="1"/>
  <c r="LR84" i="63"/>
  <c r="LR82" i="63"/>
  <c r="LR83" i="63"/>
  <c r="LR88" i="63" s="1"/>
  <c r="AF257" i="63"/>
  <c r="AF262" i="63" s="1"/>
  <c r="AF258" i="63"/>
  <c r="AF263" i="63" s="1"/>
  <c r="AF172" i="21" s="1"/>
  <c r="AF179" i="21" s="1"/>
  <c r="AF186" i="21" s="1"/>
  <c r="AF256" i="63"/>
  <c r="AE18" i="63"/>
  <c r="AI18" i="63" s="1"/>
  <c r="AD17" i="63"/>
  <c r="AH17" i="63" s="1"/>
  <c r="AD18" i="63"/>
  <c r="AH18" i="63" s="1"/>
  <c r="AE17" i="63"/>
  <c r="AI17" i="63" s="1"/>
  <c r="AE19" i="63"/>
  <c r="AI19" i="63" s="1"/>
  <c r="JS122" i="63"/>
  <c r="JS124" i="63"/>
  <c r="JS129" i="63" s="1"/>
  <c r="JS169" i="21" s="1"/>
  <c r="JS123" i="63"/>
  <c r="JS128" i="63" s="1"/>
  <c r="JS194" i="63" s="1"/>
  <c r="EX166" i="63"/>
  <c r="EX168" i="63"/>
  <c r="EX173" i="63" s="1"/>
  <c r="EX170" i="21" s="1"/>
  <c r="EX198" i="21" s="1"/>
  <c r="CZ211" i="63"/>
  <c r="CZ213" i="63"/>
  <c r="CZ218" i="63" s="1"/>
  <c r="CZ212" i="63"/>
  <c r="CZ217" i="63" s="1"/>
  <c r="CZ284" i="63" s="1"/>
  <c r="J83" i="63"/>
  <c r="J88" i="63" s="1"/>
  <c r="J84" i="63"/>
  <c r="J82" i="63"/>
  <c r="OA257" i="63"/>
  <c r="OA262" i="63" s="1"/>
  <c r="OA258" i="63"/>
  <c r="OA263" i="63" s="1"/>
  <c r="NA82" i="63"/>
  <c r="NA83" i="63"/>
  <c r="NA88" i="63" s="1"/>
  <c r="NA149" i="63" s="1"/>
  <c r="AV122" i="63"/>
  <c r="AV124" i="63"/>
  <c r="AV129" i="63" s="1"/>
  <c r="IT258" i="63"/>
  <c r="IT263" i="63" s="1"/>
  <c r="IT256" i="63"/>
  <c r="IT257" i="63"/>
  <c r="IT262" i="63" s="1"/>
  <c r="PP213" i="63"/>
  <c r="PP218" i="63" s="1"/>
  <c r="PP171" i="21" s="1"/>
  <c r="PP212" i="63"/>
  <c r="PP217" i="63" s="1"/>
  <c r="PP284" i="63" s="1"/>
  <c r="PP211" i="63"/>
  <c r="GB123" i="63"/>
  <c r="GB128" i="63" s="1"/>
  <c r="GB194" i="63" s="1"/>
  <c r="GB124" i="63"/>
  <c r="GB129" i="63" s="1"/>
  <c r="GB122" i="63"/>
  <c r="FP167" i="63"/>
  <c r="FP172" i="63" s="1"/>
  <c r="FP239" i="63" s="1"/>
  <c r="FP168" i="63"/>
  <c r="FP173" i="63" s="1"/>
  <c r="FP166" i="63"/>
  <c r="PJ167" i="63"/>
  <c r="PJ172" i="63" s="1"/>
  <c r="PJ168" i="63"/>
  <c r="PJ173" i="63" s="1"/>
  <c r="PJ166" i="63"/>
  <c r="EC122" i="63"/>
  <c r="EC124" i="63"/>
  <c r="EC129" i="63" s="1"/>
  <c r="EC123" i="63"/>
  <c r="EC128" i="63" s="1"/>
  <c r="EC194" i="63" s="1"/>
  <c r="Y123" i="63"/>
  <c r="Y128" i="63" s="1"/>
  <c r="Y124" i="63"/>
  <c r="Y129" i="63" s="1"/>
  <c r="Y169" i="21" s="1"/>
  <c r="Y122" i="63"/>
  <c r="HC256" i="63"/>
  <c r="HC257" i="63"/>
  <c r="HC262" i="63" s="1"/>
  <c r="HC275" i="63" s="1"/>
  <c r="HC90" i="73" s="1"/>
  <c r="RT168" i="63"/>
  <c r="RT173" i="63" s="1"/>
  <c r="RT166" i="63"/>
  <c r="RT167" i="63"/>
  <c r="RT172" i="63" s="1"/>
  <c r="RT239" i="63" s="1"/>
  <c r="BB213" i="63"/>
  <c r="BB218" i="63" s="1"/>
  <c r="BB171" i="21" s="1"/>
  <c r="BB211" i="63"/>
  <c r="DN258" i="63"/>
  <c r="DN263" i="63" s="1"/>
  <c r="DN172" i="21" s="1"/>
  <c r="DN257" i="63"/>
  <c r="DN262" i="63" s="1"/>
  <c r="DN275" i="63" s="1"/>
  <c r="DN90" i="73" s="1"/>
  <c r="DN256" i="63"/>
  <c r="EG84" i="63"/>
  <c r="EG83" i="63"/>
  <c r="EG88" i="63" s="1"/>
  <c r="EG149" i="63" s="1"/>
  <c r="AC83" i="63"/>
  <c r="AC88" i="63" s="1"/>
  <c r="AC149" i="63" s="1"/>
  <c r="AC82" i="63"/>
  <c r="NJ167" i="63"/>
  <c r="NJ172" i="63" s="1"/>
  <c r="NJ239" i="63" s="1"/>
  <c r="NJ166" i="63"/>
  <c r="NJ168" i="63"/>
  <c r="NJ173" i="63" s="1"/>
  <c r="NJ170" i="21" s="1"/>
  <c r="NJ198" i="21" s="1"/>
  <c r="IN122" i="63"/>
  <c r="IN124" i="63"/>
  <c r="IN129" i="63" s="1"/>
  <c r="IN169" i="21" s="1"/>
  <c r="B84" i="63"/>
  <c r="B82" i="63"/>
  <c r="B83" i="63"/>
  <c r="B88" i="63" s="1"/>
  <c r="B101" i="63" s="1"/>
  <c r="B86" i="73" s="1"/>
  <c r="GJ166" i="63"/>
  <c r="GJ167" i="63"/>
  <c r="GJ172" i="63" s="1"/>
  <c r="GJ239" i="63" s="1"/>
  <c r="AH83" i="63"/>
  <c r="AH88" i="63" s="1"/>
  <c r="AH149" i="63" s="1"/>
  <c r="AH151" i="63" s="1"/>
  <c r="AH82" i="63"/>
  <c r="IF123" i="63"/>
  <c r="IF128" i="63" s="1"/>
  <c r="IF122" i="63"/>
  <c r="IF124" i="63"/>
  <c r="IF129" i="63" s="1"/>
  <c r="IF169" i="21" s="1"/>
  <c r="FW211" i="63"/>
  <c r="FW213" i="63"/>
  <c r="FW218" i="63" s="1"/>
  <c r="FW212" i="63"/>
  <c r="FW217" i="63" s="1"/>
  <c r="CA168" i="63"/>
  <c r="CA173" i="63" s="1"/>
  <c r="CA185" i="63" s="1"/>
  <c r="CA88" i="73" s="1"/>
  <c r="CA166" i="63"/>
  <c r="EF82" i="63"/>
  <c r="EF84" i="63"/>
  <c r="DL167" i="63"/>
  <c r="DL172" i="63" s="1"/>
  <c r="DL239" i="63" s="1"/>
  <c r="DL166" i="63"/>
  <c r="BH167" i="63"/>
  <c r="BH172" i="63" s="1"/>
  <c r="BH185" i="63" s="1"/>
  <c r="BH88" i="73" s="1"/>
  <c r="BH168" i="63"/>
  <c r="BH173" i="63" s="1"/>
  <c r="BH166" i="63"/>
  <c r="RX122" i="63"/>
  <c r="RX123" i="63"/>
  <c r="RX128" i="63" s="1"/>
  <c r="RX194" i="63" s="1"/>
  <c r="RX124" i="63"/>
  <c r="RX129" i="63" s="1"/>
  <c r="RX169" i="21" s="1"/>
  <c r="DZ124" i="63"/>
  <c r="DZ129" i="63" s="1"/>
  <c r="DZ169" i="21" s="1"/>
  <c r="DZ123" i="63"/>
  <c r="DZ128" i="63" s="1"/>
  <c r="CE168" i="63"/>
  <c r="CE173" i="63" s="1"/>
  <c r="CE166" i="63"/>
  <c r="GY256" i="63"/>
  <c r="GY258" i="63"/>
  <c r="GY263" i="63" s="1"/>
  <c r="GY172" i="21" s="1"/>
  <c r="GY179" i="21" s="1"/>
  <c r="GY186" i="21" s="1"/>
  <c r="ES167" i="63"/>
  <c r="ES172" i="63" s="1"/>
  <c r="ES239" i="63" s="1"/>
  <c r="ES166" i="63"/>
  <c r="ES168" i="63"/>
  <c r="ES173" i="63" s="1"/>
  <c r="ES170" i="21" s="1"/>
  <c r="ES177" i="21" s="1"/>
  <c r="ES184" i="21" s="1"/>
  <c r="PC82" i="63"/>
  <c r="PC83" i="63"/>
  <c r="PC88" i="63" s="1"/>
  <c r="PC149" i="63" s="1"/>
  <c r="PC84" i="63"/>
  <c r="PV83" i="63"/>
  <c r="PV88" i="63" s="1"/>
  <c r="PV149" i="63" s="1"/>
  <c r="PV84" i="63"/>
  <c r="PV82" i="63"/>
  <c r="DD166" i="63"/>
  <c r="DD167" i="63"/>
  <c r="DD172" i="63" s="1"/>
  <c r="DD168" i="63"/>
  <c r="DD173" i="63" s="1"/>
  <c r="DD170" i="21" s="1"/>
  <c r="DD177" i="21" s="1"/>
  <c r="DD184" i="21" s="1"/>
  <c r="IR212" i="63"/>
  <c r="IR217" i="63" s="1"/>
  <c r="IR213" i="63"/>
  <c r="IR218" i="63" s="1"/>
  <c r="IR211" i="63"/>
  <c r="BR256" i="63"/>
  <c r="BR258" i="63"/>
  <c r="BR263" i="63" s="1"/>
  <c r="BR172" i="21" s="1"/>
  <c r="BR179" i="21" s="1"/>
  <c r="BR186" i="21" s="1"/>
  <c r="BR257" i="63"/>
  <c r="BR262" i="63" s="1"/>
  <c r="BR275" i="63" s="1"/>
  <c r="BR90" i="73" s="1"/>
  <c r="NR123" i="63"/>
  <c r="NR128" i="63" s="1"/>
  <c r="NR194" i="63" s="1"/>
  <c r="NR122" i="63"/>
  <c r="NR124" i="63"/>
  <c r="NR129" i="63" s="1"/>
  <c r="NR169" i="21" s="1"/>
  <c r="GA168" i="63"/>
  <c r="GA173" i="63" s="1"/>
  <c r="GA167" i="63"/>
  <c r="GA172" i="63" s="1"/>
  <c r="GA166" i="63"/>
  <c r="LO256" i="63"/>
  <c r="LO257" i="63"/>
  <c r="LO262" i="63" s="1"/>
  <c r="LO258" i="63"/>
  <c r="LO263" i="63" s="1"/>
  <c r="LO172" i="21" s="1"/>
  <c r="LO179" i="21" s="1"/>
  <c r="LO186" i="21" s="1"/>
  <c r="FO258" i="63"/>
  <c r="FO263" i="63" s="1"/>
  <c r="FO172" i="21" s="1"/>
  <c r="FO179" i="21" s="1"/>
  <c r="FO186" i="21" s="1"/>
  <c r="FO257" i="63"/>
  <c r="FO262" i="63" s="1"/>
  <c r="FO256" i="63"/>
  <c r="FG168" i="63"/>
  <c r="FG173" i="63" s="1"/>
  <c r="FG167" i="63"/>
  <c r="FG172" i="63" s="1"/>
  <c r="FG239" i="63" s="1"/>
  <c r="FG166" i="63"/>
  <c r="OC167" i="63"/>
  <c r="OC172" i="63" s="1"/>
  <c r="OC168" i="63"/>
  <c r="OC173" i="63" s="1"/>
  <c r="OC170" i="21" s="1"/>
  <c r="OC166" i="63"/>
  <c r="LS168" i="63"/>
  <c r="LS173" i="63" s="1"/>
  <c r="LS170" i="21" s="1"/>
  <c r="LS167" i="63"/>
  <c r="LS172" i="63" s="1"/>
  <c r="LS239" i="63" s="1"/>
  <c r="LS166" i="63"/>
  <c r="PY168" i="63"/>
  <c r="PY173" i="63" s="1"/>
  <c r="PY167" i="63"/>
  <c r="PY172" i="63" s="1"/>
  <c r="PY239" i="63" s="1"/>
  <c r="GE256" i="63"/>
  <c r="GE258" i="63"/>
  <c r="GE263" i="63" s="1"/>
  <c r="GE172" i="21" s="1"/>
  <c r="GE179" i="21" s="1"/>
  <c r="GE186" i="21" s="1"/>
  <c r="GE257" i="63"/>
  <c r="GE262" i="63" s="1"/>
  <c r="ON166" i="63"/>
  <c r="ON168" i="63"/>
  <c r="ON173" i="63" s="1"/>
  <c r="ON167" i="63"/>
  <c r="ON172" i="63" s="1"/>
  <c r="ON239" i="63" s="1"/>
  <c r="ES82" i="63"/>
  <c r="ES84" i="63"/>
  <c r="ES83" i="63"/>
  <c r="ES88" i="63" s="1"/>
  <c r="ES149" i="63" s="1"/>
  <c r="RO168" i="63"/>
  <c r="RO173" i="63" s="1"/>
  <c r="RO170" i="21" s="1"/>
  <c r="RO166" i="63"/>
  <c r="QD211" i="63"/>
  <c r="QD213" i="63"/>
  <c r="QD218" i="63" s="1"/>
  <c r="QD212" i="63"/>
  <c r="QD217" i="63" s="1"/>
  <c r="QZ211" i="63"/>
  <c r="QZ213" i="63"/>
  <c r="QZ218" i="63" s="1"/>
  <c r="QZ171" i="21" s="1"/>
  <c r="QZ212" i="63"/>
  <c r="QZ217" i="63" s="1"/>
  <c r="KU256" i="63"/>
  <c r="KU257" i="63"/>
  <c r="KU262" i="63" s="1"/>
  <c r="KU258" i="63"/>
  <c r="KU263" i="63" s="1"/>
  <c r="KU172" i="21" s="1"/>
  <c r="KU200" i="21" s="1"/>
  <c r="AA123" i="63"/>
  <c r="AA128" i="63" s="1"/>
  <c r="AA122" i="63"/>
  <c r="AA124" i="63"/>
  <c r="AA129" i="63" s="1"/>
  <c r="GM82" i="63"/>
  <c r="GM84" i="63"/>
  <c r="GM83" i="63"/>
  <c r="GM88" i="63" s="1"/>
  <c r="GM149" i="63" s="1"/>
  <c r="GM151" i="63" s="1"/>
  <c r="KE84" i="63"/>
  <c r="KE82" i="63"/>
  <c r="KE83" i="63"/>
  <c r="KE88" i="63" s="1"/>
  <c r="AM168" i="63"/>
  <c r="AM173" i="63" s="1"/>
  <c r="AM167" i="63"/>
  <c r="AM172" i="63" s="1"/>
  <c r="AM239" i="63" s="1"/>
  <c r="AM166" i="63"/>
  <c r="RM167" i="63"/>
  <c r="RM172" i="63" s="1"/>
  <c r="RM239" i="63" s="1"/>
  <c r="RM168" i="63"/>
  <c r="RM173" i="63" s="1"/>
  <c r="RM170" i="21" s="1"/>
  <c r="RM166" i="63"/>
  <c r="S213" i="63"/>
  <c r="S218" i="63" s="1"/>
  <c r="S230" i="63" s="1"/>
  <c r="S89" i="73" s="1"/>
  <c r="S211" i="63"/>
  <c r="HU258" i="63"/>
  <c r="HU263" i="63" s="1"/>
  <c r="MF213" i="63"/>
  <c r="MF218" i="63" s="1"/>
  <c r="FK167" i="63"/>
  <c r="FK172" i="63" s="1"/>
  <c r="FK239" i="63" s="1"/>
  <c r="AD19" i="63"/>
  <c r="AH19" i="63" s="1"/>
  <c r="QK257" i="63"/>
  <c r="QK262" i="63" s="1"/>
  <c r="QK275" i="63" s="1"/>
  <c r="QK90" i="73" s="1"/>
  <c r="AQ256" i="63"/>
  <c r="LK212" i="63"/>
  <c r="LK217" i="63" s="1"/>
  <c r="EP258" i="63"/>
  <c r="EP263" i="63" s="1"/>
  <c r="EP172" i="21" s="1"/>
  <c r="PN84" i="63"/>
  <c r="EX167" i="63"/>
  <c r="EX172" i="63" s="1"/>
  <c r="EX239" i="63" s="1"/>
  <c r="PY166" i="63"/>
  <c r="T82" i="63"/>
  <c r="EX83" i="63"/>
  <c r="EX88" i="63" s="1"/>
  <c r="EX149" i="63" s="1"/>
  <c r="EX151" i="63" s="1"/>
  <c r="IP82" i="63"/>
  <c r="IP84" i="63"/>
  <c r="IP83" i="63"/>
  <c r="IP88" i="63" s="1"/>
  <c r="IP149" i="63" s="1"/>
  <c r="AD123" i="63"/>
  <c r="AD128" i="63" s="1"/>
  <c r="AD122" i="63"/>
  <c r="AD124" i="63"/>
  <c r="AD129" i="63" s="1"/>
  <c r="MC213" i="63"/>
  <c r="MC218" i="63" s="1"/>
  <c r="MC230" i="63" s="1"/>
  <c r="MC89" i="73" s="1"/>
  <c r="MC211" i="63"/>
  <c r="DQ82" i="63"/>
  <c r="DQ83" i="63"/>
  <c r="DQ88" i="63" s="1"/>
  <c r="DQ149" i="63" s="1"/>
  <c r="DQ84" i="63"/>
  <c r="GB83" i="63"/>
  <c r="GB88" i="63" s="1"/>
  <c r="GB149" i="63" s="1"/>
  <c r="GB82" i="63"/>
  <c r="GB84" i="63"/>
  <c r="BS212" i="63"/>
  <c r="BS217" i="63" s="1"/>
  <c r="BS284" i="63" s="1"/>
  <c r="BS211" i="63"/>
  <c r="QW258" i="63"/>
  <c r="QW263" i="63" s="1"/>
  <c r="QW257" i="63"/>
  <c r="QW262" i="63" s="1"/>
  <c r="QW256" i="63"/>
  <c r="AU213" i="63"/>
  <c r="AU218" i="63" s="1"/>
  <c r="AU171" i="21" s="1"/>
  <c r="AU211" i="63"/>
  <c r="AU212" i="63"/>
  <c r="AU217" i="63" s="1"/>
  <c r="BI256" i="63"/>
  <c r="BI258" i="63"/>
  <c r="BI263" i="63" s="1"/>
  <c r="BI172" i="21" s="1"/>
  <c r="BI179" i="21" s="1"/>
  <c r="BI186" i="21" s="1"/>
  <c r="BI257" i="63"/>
  <c r="BI262" i="63" s="1"/>
  <c r="EK211" i="63"/>
  <c r="EK213" i="63"/>
  <c r="EK218" i="63" s="1"/>
  <c r="DH168" i="63"/>
  <c r="DH173" i="63" s="1"/>
  <c r="DH170" i="21" s="1"/>
  <c r="DH166" i="63"/>
  <c r="DH167" i="63"/>
  <c r="DH172" i="63" s="1"/>
  <c r="JJ123" i="63"/>
  <c r="JJ128" i="63" s="1"/>
  <c r="JJ194" i="63" s="1"/>
  <c r="JJ124" i="63"/>
  <c r="JJ129" i="63" s="1"/>
  <c r="JJ141" i="63" s="1"/>
  <c r="JJ87" i="73" s="1"/>
  <c r="JJ122" i="63"/>
  <c r="NE168" i="63"/>
  <c r="NE173" i="63" s="1"/>
  <c r="NE170" i="21" s="1"/>
  <c r="NE198" i="21" s="1"/>
  <c r="NE166" i="63"/>
  <c r="NE167" i="63"/>
  <c r="NE172" i="63" s="1"/>
  <c r="ML211" i="63"/>
  <c r="ML212" i="63"/>
  <c r="ML217" i="63" s="1"/>
  <c r="ML213" i="63"/>
  <c r="ML218" i="63" s="1"/>
  <c r="ML171" i="21" s="1"/>
  <c r="RU84" i="63"/>
  <c r="RU83" i="63"/>
  <c r="RU88" i="63" s="1"/>
  <c r="RU149" i="63" s="1"/>
  <c r="RU151" i="63" s="1"/>
  <c r="OF84" i="63"/>
  <c r="OF82" i="63"/>
  <c r="CP124" i="63"/>
  <c r="CP129" i="63" s="1"/>
  <c r="CP169" i="21" s="1"/>
  <c r="CP122" i="63"/>
  <c r="CP123" i="63"/>
  <c r="CP128" i="63" s="1"/>
  <c r="MR122" i="63"/>
  <c r="MR124" i="63"/>
  <c r="MR129" i="63" s="1"/>
  <c r="MR169" i="21" s="1"/>
  <c r="MR123" i="63"/>
  <c r="MR128" i="63" s="1"/>
  <c r="MR194" i="63" s="1"/>
  <c r="MT124" i="63"/>
  <c r="MT129" i="63" s="1"/>
  <c r="MT169" i="21" s="1"/>
  <c r="MT122" i="63"/>
  <c r="LN168" i="63"/>
  <c r="LN173" i="63" s="1"/>
  <c r="LN170" i="21" s="1"/>
  <c r="LN177" i="21" s="1"/>
  <c r="LN184" i="21" s="1"/>
  <c r="LN166" i="63"/>
  <c r="LN167" i="63"/>
  <c r="LN172" i="63" s="1"/>
  <c r="QJ83" i="63"/>
  <c r="QJ88" i="63" s="1"/>
  <c r="QJ149" i="63" s="1"/>
  <c r="QJ82" i="63"/>
  <c r="QJ84" i="63"/>
  <c r="BM212" i="63"/>
  <c r="BM217" i="63" s="1"/>
  <c r="BM211" i="63"/>
  <c r="BM213" i="63"/>
  <c r="BM218" i="63" s="1"/>
  <c r="FE122" i="63"/>
  <c r="FE124" i="63"/>
  <c r="FE129" i="63" s="1"/>
  <c r="FE169" i="21" s="1"/>
  <c r="FE123" i="63"/>
  <c r="FE128" i="63" s="1"/>
  <c r="FE194" i="63" s="1"/>
  <c r="DN211" i="63"/>
  <c r="DN212" i="63"/>
  <c r="DN217" i="63" s="1"/>
  <c r="DN213" i="63"/>
  <c r="DN218" i="63" s="1"/>
  <c r="DN171" i="21" s="1"/>
  <c r="OG258" i="63"/>
  <c r="OG263" i="63" s="1"/>
  <c r="OG257" i="63"/>
  <c r="OG262" i="63" s="1"/>
  <c r="OG256" i="63"/>
  <c r="LI212" i="63"/>
  <c r="LI217" i="63" s="1"/>
  <c r="LI213" i="63"/>
  <c r="LI218" i="63" s="1"/>
  <c r="LI171" i="21" s="1"/>
  <c r="LI211" i="63"/>
  <c r="GO122" i="63"/>
  <c r="GO124" i="63"/>
  <c r="GO129" i="63" s="1"/>
  <c r="GO169" i="21" s="1"/>
  <c r="GO123" i="63"/>
  <c r="GO128" i="63" s="1"/>
  <c r="EC167" i="63"/>
  <c r="EC172" i="63" s="1"/>
  <c r="EC168" i="63"/>
  <c r="EC173" i="63" s="1"/>
  <c r="EC170" i="21" s="1"/>
  <c r="EC198" i="21" s="1"/>
  <c r="EC166" i="63"/>
  <c r="EQ256" i="63"/>
  <c r="EQ257" i="63"/>
  <c r="EQ262" i="63" s="1"/>
  <c r="EQ258" i="63"/>
  <c r="EQ263" i="63" s="1"/>
  <c r="JT168" i="63"/>
  <c r="JT173" i="63" s="1"/>
  <c r="JT170" i="21" s="1"/>
  <c r="JT198" i="21" s="1"/>
  <c r="JT166" i="63"/>
  <c r="JT167" i="63"/>
  <c r="JT172" i="63" s="1"/>
  <c r="JT239" i="63" s="1"/>
  <c r="BA166" i="63"/>
  <c r="BA167" i="63"/>
  <c r="BA172" i="63" s="1"/>
  <c r="BA239" i="63" s="1"/>
  <c r="BS84" i="63"/>
  <c r="BS83" i="63"/>
  <c r="BS88" i="63" s="1"/>
  <c r="BS149" i="63" s="1"/>
  <c r="BS151" i="63" s="1"/>
  <c r="BS82" i="63"/>
  <c r="DY124" i="63"/>
  <c r="DY129" i="63" s="1"/>
  <c r="DY169" i="21" s="1"/>
  <c r="DY122" i="63"/>
  <c r="GF258" i="63"/>
  <c r="GF263" i="63" s="1"/>
  <c r="GF172" i="21" s="1"/>
  <c r="GF256" i="63"/>
  <c r="GF257" i="63"/>
  <c r="GF262" i="63" s="1"/>
  <c r="OD123" i="63"/>
  <c r="OD128" i="63" s="1"/>
  <c r="OD194" i="63" s="1"/>
  <c r="OD124" i="63"/>
  <c r="OD129" i="63" s="1"/>
  <c r="OD122" i="63"/>
  <c r="IU257" i="63"/>
  <c r="IU262" i="63" s="1"/>
  <c r="IU256" i="63"/>
  <c r="CW211" i="63"/>
  <c r="CW212" i="63"/>
  <c r="CW217" i="63" s="1"/>
  <c r="MQ167" i="63"/>
  <c r="MQ172" i="63" s="1"/>
  <c r="MQ166" i="63"/>
  <c r="ET258" i="63"/>
  <c r="ET263" i="63" s="1"/>
  <c r="ET172" i="21" s="1"/>
  <c r="ET257" i="63"/>
  <c r="ET262" i="63" s="1"/>
  <c r="ET256" i="63"/>
  <c r="AW123" i="63"/>
  <c r="AW128" i="63" s="1"/>
  <c r="AW194" i="63" s="1"/>
  <c r="AW124" i="63"/>
  <c r="AW129" i="63" s="1"/>
  <c r="AW169" i="21" s="1"/>
  <c r="T167" i="63"/>
  <c r="T172" i="63" s="1"/>
  <c r="T168" i="63"/>
  <c r="T173" i="63" s="1"/>
  <c r="T170" i="21" s="1"/>
  <c r="T166" i="63"/>
  <c r="GJ83" i="63"/>
  <c r="GJ88" i="63" s="1"/>
  <c r="GJ149" i="63" s="1"/>
  <c r="GJ151" i="63" s="1"/>
  <c r="GJ84" i="63"/>
  <c r="GJ82" i="63"/>
  <c r="LI256" i="63"/>
  <c r="LI258" i="63"/>
  <c r="LI263" i="63" s="1"/>
  <c r="LI172" i="21" s="1"/>
  <c r="LI257" i="63"/>
  <c r="LI262" i="63" s="1"/>
  <c r="LJ211" i="63"/>
  <c r="LJ212" i="63"/>
  <c r="LJ217" i="63" s="1"/>
  <c r="LJ213" i="63"/>
  <c r="LJ218" i="63" s="1"/>
  <c r="LC256" i="63"/>
  <c r="LC257" i="63"/>
  <c r="LC262" i="63" s="1"/>
  <c r="LC258" i="63"/>
  <c r="LC263" i="63" s="1"/>
  <c r="LC172" i="21" s="1"/>
  <c r="FL211" i="63"/>
  <c r="FL213" i="63"/>
  <c r="FL218" i="63" s="1"/>
  <c r="CH256" i="63"/>
  <c r="CH258" i="63"/>
  <c r="CH263" i="63" s="1"/>
  <c r="CH172" i="21" s="1"/>
  <c r="CH179" i="21" s="1"/>
  <c r="CH186" i="21" s="1"/>
  <c r="CH257" i="63"/>
  <c r="CH262" i="63" s="1"/>
  <c r="CH275" i="63" s="1"/>
  <c r="CH90" i="73" s="1"/>
  <c r="OQ123" i="63"/>
  <c r="OQ128" i="63" s="1"/>
  <c r="OQ194" i="63" s="1"/>
  <c r="OQ124" i="63"/>
  <c r="OQ129" i="63" s="1"/>
  <c r="OQ169" i="21" s="1"/>
  <c r="OQ122" i="63"/>
  <c r="LQ213" i="63"/>
  <c r="LQ218" i="63" s="1"/>
  <c r="LQ171" i="21" s="1"/>
  <c r="LQ211" i="63"/>
  <c r="LQ212" i="63"/>
  <c r="LQ217" i="63" s="1"/>
  <c r="CW168" i="63"/>
  <c r="CW173" i="63" s="1"/>
  <c r="CW170" i="21" s="1"/>
  <c r="CW198" i="21" s="1"/>
  <c r="CW167" i="63"/>
  <c r="CW172" i="63" s="1"/>
  <c r="CW166" i="63"/>
  <c r="LW167" i="63"/>
  <c r="LW172" i="63" s="1"/>
  <c r="LW239" i="63" s="1"/>
  <c r="LW168" i="63"/>
  <c r="LW173" i="63" s="1"/>
  <c r="LW166" i="63"/>
  <c r="II124" i="63"/>
  <c r="II129" i="63" s="1"/>
  <c r="II169" i="21" s="1"/>
  <c r="II123" i="63"/>
  <c r="II128" i="63" s="1"/>
  <c r="II122" i="63"/>
  <c r="LM82" i="63"/>
  <c r="LM84" i="63"/>
  <c r="LM83" i="63"/>
  <c r="LM88" i="63" s="1"/>
  <c r="LM149" i="63" s="1"/>
  <c r="LM151" i="63" s="1"/>
  <c r="JW258" i="63"/>
  <c r="JW263" i="63" s="1"/>
  <c r="JW256" i="63"/>
  <c r="JW257" i="63"/>
  <c r="JW262" i="63" s="1"/>
  <c r="MS82" i="63"/>
  <c r="MS84" i="63"/>
  <c r="RC82" i="63"/>
  <c r="RC83" i="63"/>
  <c r="RC88" i="63" s="1"/>
  <c r="RC149" i="63" s="1"/>
  <c r="RC151" i="63" s="1"/>
  <c r="RC84" i="63"/>
  <c r="GF212" i="63"/>
  <c r="GF217" i="63" s="1"/>
  <c r="GF213" i="63"/>
  <c r="GF218" i="63" s="1"/>
  <c r="GF171" i="21" s="1"/>
  <c r="GF211" i="63"/>
  <c r="ID258" i="63"/>
  <c r="ID263" i="63" s="1"/>
  <c r="ID256" i="63"/>
  <c r="LP123" i="63"/>
  <c r="LP128" i="63" s="1"/>
  <c r="LP194" i="63" s="1"/>
  <c r="LP122" i="63"/>
  <c r="LP124" i="63"/>
  <c r="LP129" i="63" s="1"/>
  <c r="LP169" i="21" s="1"/>
  <c r="HM212" i="63"/>
  <c r="HM217" i="63" s="1"/>
  <c r="HM211" i="63"/>
  <c r="HM213" i="63"/>
  <c r="HM218" i="63" s="1"/>
  <c r="HM171" i="21" s="1"/>
  <c r="EM211" i="63"/>
  <c r="EM213" i="63"/>
  <c r="EM218" i="63" s="1"/>
  <c r="EM171" i="21" s="1"/>
  <c r="EM212" i="63"/>
  <c r="EM217" i="63" s="1"/>
  <c r="LW257" i="63"/>
  <c r="LW262" i="63" s="1"/>
  <c r="LW258" i="63"/>
  <c r="LW263" i="63" s="1"/>
  <c r="LW172" i="21" s="1"/>
  <c r="LW256" i="63"/>
  <c r="QU256" i="63"/>
  <c r="QU257" i="63"/>
  <c r="QU262" i="63" s="1"/>
  <c r="QU275" i="63" s="1"/>
  <c r="QU90" i="73" s="1"/>
  <c r="OV82" i="63"/>
  <c r="OV84" i="63"/>
  <c r="CL83" i="63"/>
  <c r="CL88" i="63" s="1"/>
  <c r="CL149" i="63" s="1"/>
  <c r="CL84" i="63"/>
  <c r="V122" i="63"/>
  <c r="V124" i="63"/>
  <c r="V129" i="63" s="1"/>
  <c r="V169" i="21" s="1"/>
  <c r="V123" i="63"/>
  <c r="V128" i="63" s="1"/>
  <c r="DU256" i="63"/>
  <c r="DU258" i="63"/>
  <c r="DU263" i="63" s="1"/>
  <c r="DU257" i="63"/>
  <c r="DU262" i="63" s="1"/>
  <c r="OS122" i="63"/>
  <c r="OS124" i="63"/>
  <c r="OS129" i="63" s="1"/>
  <c r="OS169" i="21" s="1"/>
  <c r="CW83" i="63"/>
  <c r="CW88" i="63" s="1"/>
  <c r="CW149" i="63" s="1"/>
  <c r="CW82" i="63"/>
  <c r="CW84" i="63"/>
  <c r="DE122" i="63"/>
  <c r="DE123" i="63"/>
  <c r="DE128" i="63" s="1"/>
  <c r="DE124" i="63"/>
  <c r="DE129" i="63" s="1"/>
  <c r="DE169" i="21" s="1"/>
  <c r="HD84" i="63"/>
  <c r="HD82" i="63"/>
  <c r="HD83" i="63"/>
  <c r="HD88" i="63" s="1"/>
  <c r="HD149" i="63" s="1"/>
  <c r="HD151" i="63" s="1"/>
  <c r="CK258" i="63"/>
  <c r="CK263" i="63" s="1"/>
  <c r="CK172" i="21" s="1"/>
  <c r="CK200" i="21" s="1"/>
  <c r="CK257" i="63"/>
  <c r="CK262" i="63" s="1"/>
  <c r="CK256" i="63"/>
  <c r="CY124" i="63"/>
  <c r="CY129" i="63" s="1"/>
  <c r="CY169" i="21" s="1"/>
  <c r="CY123" i="63"/>
  <c r="CY128" i="63" s="1"/>
  <c r="CY194" i="63" s="1"/>
  <c r="CN213" i="63"/>
  <c r="CN218" i="63" s="1"/>
  <c r="CN171" i="21" s="1"/>
  <c r="CN212" i="63"/>
  <c r="CN217" i="63" s="1"/>
  <c r="CN211" i="63"/>
  <c r="PX258" i="63"/>
  <c r="PX263" i="63" s="1"/>
  <c r="QY84" i="63"/>
  <c r="BV258" i="63"/>
  <c r="BV263" i="63" s="1"/>
  <c r="HB123" i="63"/>
  <c r="HB128" i="63" s="1"/>
  <c r="AU84" i="63"/>
  <c r="JO257" i="63"/>
  <c r="JO262" i="63" s="1"/>
  <c r="JO275" i="63" s="1"/>
  <c r="JO90" i="73" s="1"/>
  <c r="IQ258" i="63"/>
  <c r="IQ263" i="63" s="1"/>
  <c r="IQ172" i="21" s="1"/>
  <c r="IQ200" i="21" s="1"/>
  <c r="LE168" i="63"/>
  <c r="LE173" i="63" s="1"/>
  <c r="KQ123" i="63"/>
  <c r="KQ128" i="63" s="1"/>
  <c r="IJ123" i="63"/>
  <c r="IJ128" i="63" s="1"/>
  <c r="IJ141" i="63" s="1"/>
  <c r="IJ87" i="73" s="1"/>
  <c r="CU166" i="63"/>
  <c r="MW84" i="63"/>
  <c r="EA211" i="63"/>
  <c r="T84" i="63"/>
  <c r="SC83" i="63"/>
  <c r="SC88" i="63" s="1"/>
  <c r="SC149" i="63" s="1"/>
  <c r="D168" i="63"/>
  <c r="D173" i="63" s="1"/>
  <c r="D170" i="21" s="1"/>
  <c r="QR124" i="63"/>
  <c r="QR129" i="63" s="1"/>
  <c r="QR122" i="63"/>
  <c r="QR123" i="63"/>
  <c r="QR128" i="63" s="1"/>
  <c r="QR194" i="63" s="1"/>
  <c r="OY122" i="63"/>
  <c r="OY123" i="63"/>
  <c r="OY128" i="63" s="1"/>
  <c r="OY194" i="63" s="1"/>
  <c r="SE84" i="63"/>
  <c r="SE83" i="63"/>
  <c r="SE88" i="63" s="1"/>
  <c r="SE149" i="63" s="1"/>
  <c r="SE151" i="63" s="1"/>
  <c r="SE82" i="63"/>
  <c r="JY83" i="63"/>
  <c r="JY88" i="63" s="1"/>
  <c r="JY149" i="63" s="1"/>
  <c r="JY82" i="63"/>
  <c r="JY84" i="63"/>
  <c r="GQ213" i="63"/>
  <c r="GQ218" i="63" s="1"/>
  <c r="GQ212" i="63"/>
  <c r="GQ217" i="63" s="1"/>
  <c r="GQ284" i="63" s="1"/>
  <c r="GQ211" i="63"/>
  <c r="AD168" i="63"/>
  <c r="AD173" i="63" s="1"/>
  <c r="AD170" i="21" s="1"/>
  <c r="AD166" i="63"/>
  <c r="AD167" i="63"/>
  <c r="AD172" i="63" s="1"/>
  <c r="GI82" i="63"/>
  <c r="GI84" i="63"/>
  <c r="GI83" i="63"/>
  <c r="GI88" i="63" s="1"/>
  <c r="GI149" i="63" s="1"/>
  <c r="CI82" i="63"/>
  <c r="CI83" i="63"/>
  <c r="CI88" i="63" s="1"/>
  <c r="CI149" i="63" s="1"/>
  <c r="JO122" i="63"/>
  <c r="JO124" i="63"/>
  <c r="JO129" i="63" s="1"/>
  <c r="GT212" i="63"/>
  <c r="GT217" i="63" s="1"/>
  <c r="GT213" i="63"/>
  <c r="GT218" i="63" s="1"/>
  <c r="NE211" i="63"/>
  <c r="NE213" i="63"/>
  <c r="NE218" i="63" s="1"/>
  <c r="NW122" i="63"/>
  <c r="NW123" i="63"/>
  <c r="NW128" i="63" s="1"/>
  <c r="NW194" i="63" s="1"/>
  <c r="NW124" i="63"/>
  <c r="NW129" i="63" s="1"/>
  <c r="NW169" i="21" s="1"/>
  <c r="CE122" i="63"/>
  <c r="CE123" i="63"/>
  <c r="CE128" i="63" s="1"/>
  <c r="RM212" i="63"/>
  <c r="RM217" i="63" s="1"/>
  <c r="RM284" i="63" s="1"/>
  <c r="RM213" i="63"/>
  <c r="RM218" i="63" s="1"/>
  <c r="RM211" i="63"/>
  <c r="NX257" i="63"/>
  <c r="NX262" i="63" s="1"/>
  <c r="NX256" i="63"/>
  <c r="I258" i="63"/>
  <c r="I263" i="63" s="1"/>
  <c r="I172" i="21" s="1"/>
  <c r="I256" i="63"/>
  <c r="LO168" i="63"/>
  <c r="LO173" i="63" s="1"/>
  <c r="LO167" i="63"/>
  <c r="LO172" i="63" s="1"/>
  <c r="LO239" i="63" s="1"/>
  <c r="LO166" i="63"/>
  <c r="OF123" i="63"/>
  <c r="OF128" i="63" s="1"/>
  <c r="OF194" i="63" s="1"/>
  <c r="OF124" i="63"/>
  <c r="OF129" i="63" s="1"/>
  <c r="OF169" i="21" s="1"/>
  <c r="OF122" i="63"/>
  <c r="DX258" i="63"/>
  <c r="DX263" i="63" s="1"/>
  <c r="DX172" i="21" s="1"/>
  <c r="DX179" i="21" s="1"/>
  <c r="DX186" i="21" s="1"/>
  <c r="DX256" i="63"/>
  <c r="MT82" i="63"/>
  <c r="MT84" i="63"/>
  <c r="DM212" i="63"/>
  <c r="DM217" i="63" s="1"/>
  <c r="DM213" i="63"/>
  <c r="DM218" i="63" s="1"/>
  <c r="DM171" i="21" s="1"/>
  <c r="DM211" i="63"/>
  <c r="LW124" i="63"/>
  <c r="LW129" i="63" s="1"/>
  <c r="LW169" i="21" s="1"/>
  <c r="LW122" i="63"/>
  <c r="LW123" i="63"/>
  <c r="LW128" i="63" s="1"/>
  <c r="LW194" i="63" s="1"/>
  <c r="EQ83" i="63"/>
  <c r="EQ88" i="63" s="1"/>
  <c r="EQ149" i="63" s="1"/>
  <c r="EQ151" i="63" s="1"/>
  <c r="EQ82" i="63"/>
  <c r="B212" i="63"/>
  <c r="B217" i="63" s="1"/>
  <c r="B213" i="63"/>
  <c r="B218" i="63" s="1"/>
  <c r="B171" i="21" s="1"/>
  <c r="B211" i="63"/>
  <c r="O256" i="63"/>
  <c r="O257" i="63"/>
  <c r="O262" i="63" s="1"/>
  <c r="O258" i="63"/>
  <c r="O263" i="63" s="1"/>
  <c r="O172" i="21" s="1"/>
  <c r="FB257" i="63"/>
  <c r="FB262" i="63" s="1"/>
  <c r="FB258" i="63"/>
  <c r="FB263" i="63" s="1"/>
  <c r="FB172" i="21" s="1"/>
  <c r="FB256" i="63"/>
  <c r="OJ258" i="63"/>
  <c r="OJ263" i="63" s="1"/>
  <c r="OJ257" i="63"/>
  <c r="OJ262" i="63" s="1"/>
  <c r="OJ256" i="63"/>
  <c r="FA167" i="63"/>
  <c r="FA172" i="63" s="1"/>
  <c r="FA239" i="63" s="1"/>
  <c r="FA168" i="63"/>
  <c r="FA173" i="63" s="1"/>
  <c r="FA170" i="21" s="1"/>
  <c r="FA198" i="21" s="1"/>
  <c r="FA166" i="63"/>
  <c r="JA166" i="63"/>
  <c r="JA168" i="63"/>
  <c r="JA173" i="63" s="1"/>
  <c r="JA170" i="21" s="1"/>
  <c r="JA177" i="21" s="1"/>
  <c r="JA184" i="21" s="1"/>
  <c r="JA167" i="63"/>
  <c r="JA172" i="63" s="1"/>
  <c r="OA123" i="63"/>
  <c r="OA128" i="63" s="1"/>
  <c r="OA194" i="63" s="1"/>
  <c r="OA122" i="63"/>
  <c r="OA124" i="63"/>
  <c r="OA129" i="63" s="1"/>
  <c r="HX213" i="63"/>
  <c r="HX218" i="63" s="1"/>
  <c r="HX171" i="21" s="1"/>
  <c r="HX211" i="63"/>
  <c r="HX212" i="63"/>
  <c r="HX217" i="63" s="1"/>
  <c r="EX123" i="63"/>
  <c r="EX128" i="63" s="1"/>
  <c r="EX194" i="63" s="1"/>
  <c r="EX122" i="63"/>
  <c r="O213" i="63"/>
  <c r="O218" i="63" s="1"/>
  <c r="O171" i="21" s="1"/>
  <c r="O212" i="63"/>
  <c r="O217" i="63" s="1"/>
  <c r="O211" i="63"/>
  <c r="CO123" i="63"/>
  <c r="CO128" i="63" s="1"/>
  <c r="CO194" i="63" s="1"/>
  <c r="CO122" i="63"/>
  <c r="CO124" i="63"/>
  <c r="CO129" i="63" s="1"/>
  <c r="CC257" i="63"/>
  <c r="CC262" i="63" s="1"/>
  <c r="CC258" i="63"/>
  <c r="CC263" i="63" s="1"/>
  <c r="CC172" i="21" s="1"/>
  <c r="CC200" i="21" s="1"/>
  <c r="CC256" i="63"/>
  <c r="HZ84" i="63"/>
  <c r="MF84" i="63"/>
  <c r="L168" i="63"/>
  <c r="L173" i="63" s="1"/>
  <c r="L170" i="21" s="1"/>
  <c r="OV124" i="63"/>
  <c r="OV129" i="63" s="1"/>
  <c r="BT122" i="63"/>
  <c r="PX256" i="63"/>
  <c r="RF211" i="63"/>
  <c r="AG168" i="63"/>
  <c r="AG173" i="63" s="1"/>
  <c r="AG170" i="21" s="1"/>
  <c r="AG198" i="21" s="1"/>
  <c r="AC19" i="63"/>
  <c r="AG19" i="63" s="1"/>
  <c r="JO84" i="63"/>
  <c r="BJ167" i="63"/>
  <c r="BJ172" i="63" s="1"/>
  <c r="BJ185" i="63" s="1"/>
  <c r="BJ88" i="73" s="1"/>
  <c r="JO256" i="63"/>
  <c r="PN256" i="63"/>
  <c r="GG258" i="63"/>
  <c r="GG263" i="63" s="1"/>
  <c r="GG172" i="21" s="1"/>
  <c r="NX123" i="63"/>
  <c r="NX128" i="63" s="1"/>
  <c r="OO257" i="63"/>
  <c r="OO262" i="63" s="1"/>
  <c r="OO275" i="63" s="1"/>
  <c r="OO90" i="73" s="1"/>
  <c r="N83" i="63"/>
  <c r="N88" i="63" s="1"/>
  <c r="N149" i="63" s="1"/>
  <c r="N151" i="63" s="1"/>
  <c r="EM124" i="63"/>
  <c r="EM129" i="63" s="1"/>
  <c r="EM169" i="21" s="1"/>
  <c r="MW83" i="63"/>
  <c r="MW88" i="63" s="1"/>
  <c r="MW149" i="63" s="1"/>
  <c r="GL257" i="63"/>
  <c r="GL262" i="63" s="1"/>
  <c r="GL275" i="63" s="1"/>
  <c r="GL90" i="73" s="1"/>
  <c r="LU122" i="63"/>
  <c r="FF256" i="63"/>
  <c r="ER122" i="63"/>
  <c r="AL257" i="63"/>
  <c r="AL262" i="63" s="1"/>
  <c r="SA258" i="63"/>
  <c r="SA263" i="63" s="1"/>
  <c r="SA172" i="21" s="1"/>
  <c r="SA200" i="21" s="1"/>
  <c r="OW258" i="63"/>
  <c r="OW263" i="63" s="1"/>
  <c r="KH213" i="63"/>
  <c r="KH218" i="63" s="1"/>
  <c r="KH171" i="21" s="1"/>
  <c r="BE83" i="63"/>
  <c r="BE88" i="63" s="1"/>
  <c r="BE149" i="63" s="1"/>
  <c r="BE151" i="63" s="1"/>
  <c r="OR166" i="63"/>
  <c r="C258" i="63"/>
  <c r="C263" i="63" s="1"/>
  <c r="DN168" i="63"/>
  <c r="DN173" i="63" s="1"/>
  <c r="DN185" i="63" s="1"/>
  <c r="DN88" i="73" s="1"/>
  <c r="OS123" i="63"/>
  <c r="OS128" i="63" s="1"/>
  <c r="OS194" i="63" s="1"/>
  <c r="FT83" i="63"/>
  <c r="FT88" i="63" s="1"/>
  <c r="FT149" i="63" s="1"/>
  <c r="EN83" i="63"/>
  <c r="EN88" i="63" s="1"/>
  <c r="EN149" i="63" s="1"/>
  <c r="KQ256" i="63"/>
  <c r="CP168" i="63"/>
  <c r="CP173" i="63" s="1"/>
  <c r="CP185" i="63" s="1"/>
  <c r="CP88" i="73" s="1"/>
  <c r="JH256" i="63"/>
  <c r="JG257" i="63"/>
  <c r="JG262" i="63" s="1"/>
  <c r="AW258" i="63"/>
  <c r="AW263" i="63" s="1"/>
  <c r="FL166" i="63"/>
  <c r="IV258" i="63"/>
  <c r="IV263" i="63" s="1"/>
  <c r="NI83" i="63"/>
  <c r="NI88" i="63" s="1"/>
  <c r="NI149" i="63" s="1"/>
  <c r="NI151" i="63" s="1"/>
  <c r="OD257" i="63"/>
  <c r="OD262" i="63" s="1"/>
  <c r="OD275" i="63" s="1"/>
  <c r="OD90" i="73" s="1"/>
  <c r="I257" i="63"/>
  <c r="I262" i="63" s="1"/>
  <c r="GD83" i="63"/>
  <c r="GD88" i="63" s="1"/>
  <c r="GD149" i="63" s="1"/>
  <c r="RW124" i="63"/>
  <c r="RW129" i="63" s="1"/>
  <c r="G123" i="63"/>
  <c r="G128" i="63" s="1"/>
  <c r="LR212" i="63"/>
  <c r="LR217" i="63" s="1"/>
  <c r="LR284" i="63" s="1"/>
  <c r="AO212" i="63"/>
  <c r="AO217" i="63" s="1"/>
  <c r="AO284" i="63" s="1"/>
  <c r="M258" i="63"/>
  <c r="M263" i="63" s="1"/>
  <c r="PO211" i="63"/>
  <c r="OX123" i="63"/>
  <c r="OX128" i="63" s="1"/>
  <c r="FM83" i="63"/>
  <c r="FM88" i="63" s="1"/>
  <c r="FM149" i="63" s="1"/>
  <c r="JL212" i="63"/>
  <c r="JL217" i="63" s="1"/>
  <c r="Z122" i="63"/>
  <c r="QF83" i="63"/>
  <c r="QF88" i="63" s="1"/>
  <c r="QF149" i="63" s="1"/>
  <c r="LU258" i="63"/>
  <c r="LU263" i="63" s="1"/>
  <c r="LU172" i="21" s="1"/>
  <c r="LU179" i="21" s="1"/>
  <c r="LU186" i="21" s="1"/>
  <c r="EG166" i="63"/>
  <c r="HO212" i="63"/>
  <c r="HO217" i="63" s="1"/>
  <c r="AJ168" i="63"/>
  <c r="AJ173" i="63" s="1"/>
  <c r="AJ170" i="21" s="1"/>
  <c r="CY256" i="63"/>
  <c r="AP124" i="63"/>
  <c r="AP129" i="63" s="1"/>
  <c r="IT166" i="63"/>
  <c r="LT256" i="63"/>
  <c r="FO211" i="63"/>
  <c r="MP124" i="63"/>
  <c r="MP129" i="63" s="1"/>
  <c r="MP169" i="21" s="1"/>
  <c r="LJ124" i="63"/>
  <c r="LJ129" i="63" s="1"/>
  <c r="LJ141" i="63" s="1"/>
  <c r="LJ87" i="73" s="1"/>
  <c r="JG166" i="63"/>
  <c r="MU124" i="63"/>
  <c r="MU129" i="63" s="1"/>
  <c r="NT123" i="63"/>
  <c r="NT128" i="63" s="1"/>
  <c r="NT194" i="63" s="1"/>
  <c r="JD123" i="63"/>
  <c r="JD128" i="63" s="1"/>
  <c r="HQ123" i="63"/>
  <c r="HQ128" i="63" s="1"/>
  <c r="HQ194" i="63" s="1"/>
  <c r="AI211" i="63"/>
  <c r="IN123" i="63"/>
  <c r="IN128" i="63" s="1"/>
  <c r="IN194" i="63" s="1"/>
  <c r="RZ256" i="63"/>
  <c r="KM256" i="63"/>
  <c r="GZ256" i="63"/>
  <c r="NU84" i="63"/>
  <c r="FS168" i="63"/>
  <c r="FS173" i="63" s="1"/>
  <c r="FS185" i="63" s="1"/>
  <c r="FS88" i="73" s="1"/>
  <c r="F166" i="63"/>
  <c r="GY257" i="63"/>
  <c r="GY262" i="63" s="1"/>
  <c r="QF122" i="63"/>
  <c r="JM124" i="63"/>
  <c r="JM129" i="63" s="1"/>
  <c r="JM169" i="21" s="1"/>
  <c r="KW213" i="63"/>
  <c r="KW218" i="63" s="1"/>
  <c r="KW171" i="21" s="1"/>
  <c r="AQ166" i="63"/>
  <c r="MQ124" i="63"/>
  <c r="MQ129" i="63" s="1"/>
  <c r="MQ169" i="21" s="1"/>
  <c r="OD82" i="63"/>
  <c r="ME84" i="63"/>
  <c r="OQ213" i="63"/>
  <c r="OQ218" i="63" s="1"/>
  <c r="OQ171" i="21" s="1"/>
  <c r="BY83" i="63"/>
  <c r="BY88" i="63" s="1"/>
  <c r="BY149" i="63" s="1"/>
  <c r="GM211" i="63"/>
  <c r="PV123" i="63"/>
  <c r="PV128" i="63" s="1"/>
  <c r="C168" i="63"/>
  <c r="C173" i="63" s="1"/>
  <c r="C170" i="21" s="1"/>
  <c r="C198" i="21" s="1"/>
  <c r="QT256" i="63"/>
  <c r="DV124" i="63"/>
  <c r="DV129" i="63" s="1"/>
  <c r="DV169" i="21" s="1"/>
  <c r="DY123" i="63"/>
  <c r="DY128" i="63" s="1"/>
  <c r="AT166" i="63"/>
  <c r="LJ257" i="63"/>
  <c r="LJ262" i="63" s="1"/>
  <c r="DO168" i="63"/>
  <c r="DO173" i="63" s="1"/>
  <c r="DO167" i="63"/>
  <c r="DO172" i="63" s="1"/>
  <c r="DO239" i="63" s="1"/>
  <c r="DO166" i="63"/>
  <c r="MQ258" i="63"/>
  <c r="MQ263" i="63" s="1"/>
  <c r="MQ172" i="21" s="1"/>
  <c r="MQ257" i="63"/>
  <c r="MQ262" i="63" s="1"/>
  <c r="MQ256" i="63"/>
  <c r="JH213" i="63"/>
  <c r="JH218" i="63" s="1"/>
  <c r="JH171" i="21" s="1"/>
  <c r="JH211" i="63"/>
  <c r="JH212" i="63"/>
  <c r="JH217" i="63" s="1"/>
  <c r="ND124" i="63"/>
  <c r="ND129" i="63" s="1"/>
  <c r="ND122" i="63"/>
  <c r="ND123" i="63"/>
  <c r="ND128" i="63" s="1"/>
  <c r="BI84" i="63"/>
  <c r="BI83" i="63"/>
  <c r="BI88" i="63" s="1"/>
  <c r="BI149" i="63" s="1"/>
  <c r="BI151" i="63" s="1"/>
  <c r="BI82" i="63"/>
  <c r="IN82" i="63"/>
  <c r="IN84" i="63"/>
  <c r="AY84" i="63"/>
  <c r="AY83" i="63"/>
  <c r="AY88" i="63" s="1"/>
  <c r="AY82" i="63"/>
  <c r="QY211" i="63"/>
  <c r="QY212" i="63"/>
  <c r="QY217" i="63" s="1"/>
  <c r="QY284" i="63" s="1"/>
  <c r="QY213" i="63"/>
  <c r="QY218" i="63" s="1"/>
  <c r="QY171" i="21" s="1"/>
  <c r="FQ211" i="63"/>
  <c r="FQ212" i="63"/>
  <c r="FQ217" i="63" s="1"/>
  <c r="FQ284" i="63" s="1"/>
  <c r="FQ213" i="63"/>
  <c r="FQ218" i="63" s="1"/>
  <c r="OJ83" i="63"/>
  <c r="OJ88" i="63" s="1"/>
  <c r="OJ149" i="63" s="1"/>
  <c r="OJ151" i="63" s="1"/>
  <c r="OJ84" i="63"/>
  <c r="OJ82" i="63"/>
  <c r="GK168" i="63"/>
  <c r="GK173" i="63" s="1"/>
  <c r="GK170" i="21" s="1"/>
  <c r="GK166" i="63"/>
  <c r="HA166" i="63"/>
  <c r="HA168" i="63"/>
  <c r="HA173" i="63" s="1"/>
  <c r="CG123" i="63"/>
  <c r="CG128" i="63" s="1"/>
  <c r="CG122" i="63"/>
  <c r="CG124" i="63"/>
  <c r="CG129" i="63" s="1"/>
  <c r="DB124" i="63"/>
  <c r="DB129" i="63" s="1"/>
  <c r="DB169" i="21" s="1"/>
  <c r="DB122" i="63"/>
  <c r="DB123" i="63"/>
  <c r="DB128" i="63" s="1"/>
  <c r="KY167" i="63"/>
  <c r="KY172" i="63" s="1"/>
  <c r="KY239" i="63" s="1"/>
  <c r="KY168" i="63"/>
  <c r="KY173" i="63" s="1"/>
  <c r="KY170" i="21" s="1"/>
  <c r="KY177" i="21" s="1"/>
  <c r="KY184" i="21" s="1"/>
  <c r="PH166" i="63"/>
  <c r="PH168" i="63"/>
  <c r="PH173" i="63" s="1"/>
  <c r="PH170" i="21" s="1"/>
  <c r="PH167" i="63"/>
  <c r="PH172" i="63" s="1"/>
  <c r="AF211" i="63"/>
  <c r="AF212" i="63"/>
  <c r="AF217" i="63" s="1"/>
  <c r="AF284" i="63" s="1"/>
  <c r="AF213" i="63"/>
  <c r="AF218" i="63" s="1"/>
  <c r="AF171" i="21" s="1"/>
  <c r="KC83" i="63"/>
  <c r="KC88" i="63" s="1"/>
  <c r="KC149" i="63" s="1"/>
  <c r="KC84" i="63"/>
  <c r="KC82" i="63"/>
  <c r="RP82" i="63"/>
  <c r="RP84" i="63"/>
  <c r="PN166" i="63"/>
  <c r="PN168" i="63"/>
  <c r="PN173" i="63" s="1"/>
  <c r="PN170" i="21" s="1"/>
  <c r="GC212" i="63"/>
  <c r="GC217" i="63" s="1"/>
  <c r="GC213" i="63"/>
  <c r="GC218" i="63" s="1"/>
  <c r="GC171" i="21" s="1"/>
  <c r="GC211" i="63"/>
  <c r="BQ213" i="63"/>
  <c r="BQ218" i="63" s="1"/>
  <c r="BQ212" i="63"/>
  <c r="BQ217" i="63" s="1"/>
  <c r="BQ211" i="63"/>
  <c r="NA123" i="63"/>
  <c r="NA128" i="63" s="1"/>
  <c r="NA122" i="63"/>
  <c r="NA124" i="63"/>
  <c r="NA129" i="63" s="1"/>
  <c r="NA169" i="21" s="1"/>
  <c r="LN123" i="63"/>
  <c r="LN128" i="63" s="1"/>
  <c r="LN122" i="63"/>
  <c r="PG123" i="63"/>
  <c r="PG128" i="63" s="1"/>
  <c r="PG124" i="63"/>
  <c r="PG129" i="63" s="1"/>
  <c r="PG169" i="21" s="1"/>
  <c r="PG122" i="63"/>
  <c r="QS258" i="63"/>
  <c r="QS263" i="63" s="1"/>
  <c r="QS172" i="21" s="1"/>
  <c r="QS257" i="63"/>
  <c r="QS262" i="63" s="1"/>
  <c r="QS256" i="63"/>
  <c r="GT167" i="63"/>
  <c r="GT172" i="63" s="1"/>
  <c r="GT166" i="63"/>
  <c r="QQ213" i="63"/>
  <c r="QQ218" i="63" s="1"/>
  <c r="QQ212" i="63"/>
  <c r="QQ217" i="63" s="1"/>
  <c r="DP167" i="63"/>
  <c r="DP172" i="63" s="1"/>
  <c r="DP168" i="63"/>
  <c r="DP173" i="63" s="1"/>
  <c r="DP170" i="21" s="1"/>
  <c r="ME168" i="63"/>
  <c r="ME173" i="63" s="1"/>
  <c r="ME170" i="21" s="1"/>
  <c r="ME198" i="21" s="1"/>
  <c r="ME166" i="63"/>
  <c r="ME167" i="63"/>
  <c r="ME172" i="63" s="1"/>
  <c r="FN124" i="63"/>
  <c r="FN129" i="63" s="1"/>
  <c r="FN122" i="63"/>
  <c r="FN123" i="63"/>
  <c r="FN128" i="63" s="1"/>
  <c r="FN194" i="63" s="1"/>
  <c r="KG123" i="63"/>
  <c r="KG128" i="63" s="1"/>
  <c r="KG194" i="63" s="1"/>
  <c r="KG124" i="63"/>
  <c r="KG129" i="63" s="1"/>
  <c r="KG169" i="21" s="1"/>
  <c r="KG122" i="63"/>
  <c r="GS168" i="63"/>
  <c r="GS173" i="63" s="1"/>
  <c r="GS166" i="63"/>
  <c r="GS167" i="63"/>
  <c r="GS172" i="63" s="1"/>
  <c r="GS239" i="63" s="1"/>
  <c r="M84" i="63"/>
  <c r="M82" i="63"/>
  <c r="M83" i="63"/>
  <c r="M88" i="63" s="1"/>
  <c r="M149" i="63" s="1"/>
  <c r="OK124" i="63"/>
  <c r="OK129" i="63" s="1"/>
  <c r="OK122" i="63"/>
  <c r="MO167" i="63"/>
  <c r="MO172" i="63" s="1"/>
  <c r="MO239" i="63" s="1"/>
  <c r="MO166" i="63"/>
  <c r="MO168" i="63"/>
  <c r="MO173" i="63" s="1"/>
  <c r="DC257" i="63"/>
  <c r="DC262" i="63" s="1"/>
  <c r="DC258" i="63"/>
  <c r="DC263" i="63" s="1"/>
  <c r="DC172" i="21" s="1"/>
  <c r="DC179" i="21" s="1"/>
  <c r="DC186" i="21" s="1"/>
  <c r="KQ167" i="63"/>
  <c r="KQ172" i="63" s="1"/>
  <c r="KQ168" i="63"/>
  <c r="KQ173" i="63" s="1"/>
  <c r="KQ170" i="21" s="1"/>
  <c r="KQ177" i="21" s="1"/>
  <c r="KQ184" i="21" s="1"/>
  <c r="NK83" i="63"/>
  <c r="NK88" i="63" s="1"/>
  <c r="NK149" i="63" s="1"/>
  <c r="NK82" i="63"/>
  <c r="PK167" i="63"/>
  <c r="PK172" i="63" s="1"/>
  <c r="PK239" i="63" s="1"/>
  <c r="PK168" i="63"/>
  <c r="PK173" i="63" s="1"/>
  <c r="IO256" i="63"/>
  <c r="IO258" i="63"/>
  <c r="IO263" i="63" s="1"/>
  <c r="CF213" i="63"/>
  <c r="CF218" i="63" s="1"/>
  <c r="CF171" i="21" s="1"/>
  <c r="CF212" i="63"/>
  <c r="CF217" i="63" s="1"/>
  <c r="CF211" i="63"/>
  <c r="FR166" i="63"/>
  <c r="FR168" i="63"/>
  <c r="FR173" i="63" s="1"/>
  <c r="FR170" i="21" s="1"/>
  <c r="FR177" i="21" s="1"/>
  <c r="FR184" i="21" s="1"/>
  <c r="FR167" i="63"/>
  <c r="FR172" i="63" s="1"/>
  <c r="BT168" i="63"/>
  <c r="BT173" i="63" s="1"/>
  <c r="BT170" i="21" s="1"/>
  <c r="BT167" i="63"/>
  <c r="BT172" i="63" s="1"/>
  <c r="BT239" i="63" s="1"/>
  <c r="BT166" i="63"/>
  <c r="ID83" i="63"/>
  <c r="ID88" i="63" s="1"/>
  <c r="ID149" i="63" s="1"/>
  <c r="ID84" i="63"/>
  <c r="ID82" i="63"/>
  <c r="QI258" i="63"/>
  <c r="QI263" i="63" s="1"/>
  <c r="QI172" i="21" s="1"/>
  <c r="QI200" i="21" s="1"/>
  <c r="QI256" i="63"/>
  <c r="QI257" i="63"/>
  <c r="QI262" i="63" s="1"/>
  <c r="PF83" i="63"/>
  <c r="PF88" i="63" s="1"/>
  <c r="PF84" i="63"/>
  <c r="FO82" i="63"/>
  <c r="FO84" i="63"/>
  <c r="FO83" i="63"/>
  <c r="FO88" i="63" s="1"/>
  <c r="FO149" i="63" s="1"/>
  <c r="MR168" i="63"/>
  <c r="MR173" i="63" s="1"/>
  <c r="MR170" i="21" s="1"/>
  <c r="MR177" i="21" s="1"/>
  <c r="MR184" i="21" s="1"/>
  <c r="MR167" i="63"/>
  <c r="MR172" i="63" s="1"/>
  <c r="MR239" i="63" s="1"/>
  <c r="MR166" i="63"/>
  <c r="JG213" i="63"/>
  <c r="JG218" i="63" s="1"/>
  <c r="JG212" i="63"/>
  <c r="JG217" i="63" s="1"/>
  <c r="JG211" i="63"/>
  <c r="CU256" i="63"/>
  <c r="CU257" i="63"/>
  <c r="CU262" i="63" s="1"/>
  <c r="CU258" i="63"/>
  <c r="CU263" i="63" s="1"/>
  <c r="CU172" i="21" s="1"/>
  <c r="CU179" i="21" s="1"/>
  <c r="CU186" i="21" s="1"/>
  <c r="CF166" i="63"/>
  <c r="CF168" i="63"/>
  <c r="CF173" i="63" s="1"/>
  <c r="CF167" i="63"/>
  <c r="CF172" i="63" s="1"/>
  <c r="JX256" i="63"/>
  <c r="JX258" i="63"/>
  <c r="JX263" i="63" s="1"/>
  <c r="JX172" i="21" s="1"/>
  <c r="JX200" i="21" s="1"/>
  <c r="JX257" i="63"/>
  <c r="JX262" i="63" s="1"/>
  <c r="RB212" i="63"/>
  <c r="RB217" i="63" s="1"/>
  <c r="RB284" i="63" s="1"/>
  <c r="RB213" i="63"/>
  <c r="RB218" i="63" s="1"/>
  <c r="RB171" i="21" s="1"/>
  <c r="RB211" i="63"/>
  <c r="BZ257" i="63"/>
  <c r="BZ262" i="63" s="1"/>
  <c r="BZ258" i="63"/>
  <c r="BZ263" i="63" s="1"/>
  <c r="BZ172" i="21" s="1"/>
  <c r="QB168" i="63"/>
  <c r="QB173" i="63" s="1"/>
  <c r="QB170" i="21" s="1"/>
  <c r="QB177" i="21" s="1"/>
  <c r="QB184" i="21" s="1"/>
  <c r="QB167" i="63"/>
  <c r="QB172" i="63" s="1"/>
  <c r="QB239" i="63" s="1"/>
  <c r="QB166" i="63"/>
  <c r="BL213" i="63"/>
  <c r="BL218" i="63" s="1"/>
  <c r="BL171" i="21" s="1"/>
  <c r="BL211" i="63"/>
  <c r="PQ84" i="63"/>
  <c r="PQ83" i="63"/>
  <c r="PQ88" i="63" s="1"/>
  <c r="PQ149" i="63" s="1"/>
  <c r="JJ212" i="63"/>
  <c r="JJ217" i="63" s="1"/>
  <c r="JJ284" i="63" s="1"/>
  <c r="JJ213" i="63"/>
  <c r="JJ218" i="63" s="1"/>
  <c r="JJ171" i="21" s="1"/>
  <c r="JJ211" i="63"/>
  <c r="PU124" i="63"/>
  <c r="PU129" i="63" s="1"/>
  <c r="PU169" i="21" s="1"/>
  <c r="PU122" i="63"/>
  <c r="PU123" i="63"/>
  <c r="PU128" i="63" s="1"/>
  <c r="PU194" i="63" s="1"/>
  <c r="DP213" i="63"/>
  <c r="DP218" i="63" s="1"/>
  <c r="DP171" i="21" s="1"/>
  <c r="DP211" i="63"/>
  <c r="DP212" i="63"/>
  <c r="DP217" i="63" s="1"/>
  <c r="MI212" i="63"/>
  <c r="MI217" i="63" s="1"/>
  <c r="MI211" i="63"/>
  <c r="MI213" i="63"/>
  <c r="MI218" i="63" s="1"/>
  <c r="MI171" i="21" s="1"/>
  <c r="PE257" i="63"/>
  <c r="PE262" i="63" s="1"/>
  <c r="PE256" i="63"/>
  <c r="PE258" i="63"/>
  <c r="PE263" i="63" s="1"/>
  <c r="F213" i="63"/>
  <c r="F218" i="63" s="1"/>
  <c r="F211" i="63"/>
  <c r="F212" i="63"/>
  <c r="F217" i="63" s="1"/>
  <c r="F284" i="63" s="1"/>
  <c r="DA84" i="63"/>
  <c r="DA83" i="63"/>
  <c r="DA88" i="63" s="1"/>
  <c r="DA149" i="63" s="1"/>
  <c r="DA82" i="63"/>
  <c r="NC84" i="63"/>
  <c r="NC82" i="63"/>
  <c r="OQ84" i="63"/>
  <c r="OQ83" i="63"/>
  <c r="OQ88" i="63" s="1"/>
  <c r="OQ149" i="63" s="1"/>
  <c r="OQ82" i="63"/>
  <c r="C211" i="63"/>
  <c r="C212" i="63"/>
  <c r="C217" i="63" s="1"/>
  <c r="RX167" i="63"/>
  <c r="RX172" i="63" s="1"/>
  <c r="RX168" i="63"/>
  <c r="RX173" i="63" s="1"/>
  <c r="RX170" i="21" s="1"/>
  <c r="RX166" i="63"/>
  <c r="RA258" i="63"/>
  <c r="RA263" i="63" s="1"/>
  <c r="RA172" i="21" s="1"/>
  <c r="RA256" i="63"/>
  <c r="AN124" i="63"/>
  <c r="AN129" i="63" s="1"/>
  <c r="AN169" i="21" s="1"/>
  <c r="AN122" i="63"/>
  <c r="AN123" i="63"/>
  <c r="AN128" i="63" s="1"/>
  <c r="AN194" i="63" s="1"/>
  <c r="CK123" i="63"/>
  <c r="CK128" i="63" s="1"/>
  <c r="CK124" i="63"/>
  <c r="CK129" i="63" s="1"/>
  <c r="CK169" i="21" s="1"/>
  <c r="CK122" i="63"/>
  <c r="EP122" i="63"/>
  <c r="EP257" i="63"/>
  <c r="EP262" i="63" s="1"/>
  <c r="GF168" i="63"/>
  <c r="GF173" i="63" s="1"/>
  <c r="GF170" i="21" s="1"/>
  <c r="GF167" i="63"/>
  <c r="GF172" i="63" s="1"/>
  <c r="GF166" i="63"/>
  <c r="JA258" i="63"/>
  <c r="JA263" i="63" s="1"/>
  <c r="JA257" i="63"/>
  <c r="JA262" i="63" s="1"/>
  <c r="JA256" i="63"/>
  <c r="MK258" i="63"/>
  <c r="MK263" i="63" s="1"/>
  <c r="MK172" i="21" s="1"/>
  <c r="MK256" i="63"/>
  <c r="MK257" i="63"/>
  <c r="MK262" i="63" s="1"/>
  <c r="AJ123" i="63"/>
  <c r="AJ128" i="63" s="1"/>
  <c r="AJ124" i="63"/>
  <c r="AJ129" i="63" s="1"/>
  <c r="AJ169" i="21" s="1"/>
  <c r="AJ122" i="63"/>
  <c r="GA258" i="63"/>
  <c r="GA263" i="63" s="1"/>
  <c r="GA172" i="21" s="1"/>
  <c r="GA200" i="21" s="1"/>
  <c r="GA257" i="63"/>
  <c r="GA262" i="63" s="1"/>
  <c r="GA256" i="63"/>
  <c r="KP83" i="63"/>
  <c r="KP88" i="63" s="1"/>
  <c r="KP149" i="63" s="1"/>
  <c r="KP82" i="63"/>
  <c r="KP84" i="63"/>
  <c r="JP84" i="63"/>
  <c r="JP82" i="63"/>
  <c r="JP83" i="63"/>
  <c r="JP88" i="63" s="1"/>
  <c r="JP149" i="63" s="1"/>
  <c r="JP151" i="63" s="1"/>
  <c r="KV82" i="63"/>
  <c r="KV84" i="63"/>
  <c r="KV83" i="63"/>
  <c r="KV88" i="63" s="1"/>
  <c r="KV149" i="63" s="1"/>
  <c r="HG82" i="63"/>
  <c r="HG83" i="63"/>
  <c r="HG88" i="63" s="1"/>
  <c r="HG149" i="63" s="1"/>
  <c r="HG151" i="63" s="1"/>
  <c r="NP82" i="63"/>
  <c r="NP84" i="63"/>
  <c r="JE166" i="63"/>
  <c r="JE167" i="63"/>
  <c r="JE172" i="63" s="1"/>
  <c r="JE239" i="63" s="1"/>
  <c r="JE168" i="63"/>
  <c r="JE173" i="63" s="1"/>
  <c r="AX124" i="63"/>
  <c r="AX129" i="63" s="1"/>
  <c r="AX169" i="21" s="1"/>
  <c r="AX122" i="63"/>
  <c r="AX123" i="63"/>
  <c r="AX128" i="63" s="1"/>
  <c r="PF256" i="63"/>
  <c r="PF257" i="63"/>
  <c r="PF262" i="63" s="1"/>
  <c r="EZ167" i="63"/>
  <c r="EZ172" i="63" s="1"/>
  <c r="EZ239" i="63" s="1"/>
  <c r="EZ168" i="63"/>
  <c r="EZ173" i="63" s="1"/>
  <c r="EZ170" i="21" s="1"/>
  <c r="EZ198" i="21" s="1"/>
  <c r="PP122" i="63"/>
  <c r="PP124" i="63"/>
  <c r="PP129" i="63" s="1"/>
  <c r="PP123" i="63"/>
  <c r="PP128" i="63" s="1"/>
  <c r="PP194" i="63" s="1"/>
  <c r="GW82" i="63"/>
  <c r="GW84" i="63"/>
  <c r="GW83" i="63"/>
  <c r="GW88" i="63" s="1"/>
  <c r="GW149" i="63" s="1"/>
  <c r="GO168" i="63"/>
  <c r="GO173" i="63" s="1"/>
  <c r="GO170" i="21" s="1"/>
  <c r="GO177" i="21" s="1"/>
  <c r="GO184" i="21" s="1"/>
  <c r="GO167" i="63"/>
  <c r="GO172" i="63" s="1"/>
  <c r="GO166" i="63"/>
  <c r="JM82" i="63"/>
  <c r="JM84" i="63"/>
  <c r="JM83" i="63"/>
  <c r="JM88" i="63" s="1"/>
  <c r="JM149" i="63" s="1"/>
  <c r="JQ123" i="63"/>
  <c r="JQ128" i="63" s="1"/>
  <c r="JQ194" i="63" s="1"/>
  <c r="JQ122" i="63"/>
  <c r="JQ124" i="63"/>
  <c r="JQ129" i="63" s="1"/>
  <c r="CT166" i="63"/>
  <c r="CT168" i="63"/>
  <c r="CT173" i="63" s="1"/>
  <c r="CT170" i="21" s="1"/>
  <c r="CT167" i="63"/>
  <c r="CT172" i="63" s="1"/>
  <c r="RF258" i="63"/>
  <c r="RF263" i="63" s="1"/>
  <c r="RF172" i="21" s="1"/>
  <c r="RF256" i="63"/>
  <c r="RF257" i="63"/>
  <c r="RF262" i="63" s="1"/>
  <c r="KS211" i="63"/>
  <c r="KS213" i="63"/>
  <c r="KS218" i="63" s="1"/>
  <c r="KS171" i="21" s="1"/>
  <c r="KS212" i="63"/>
  <c r="KS217" i="63" s="1"/>
  <c r="KY84" i="63"/>
  <c r="KY82" i="63"/>
  <c r="KY83" i="63"/>
  <c r="KY88" i="63" s="1"/>
  <c r="GY167" i="63"/>
  <c r="GY172" i="63" s="1"/>
  <c r="GY166" i="63"/>
  <c r="LY84" i="63"/>
  <c r="LY83" i="63"/>
  <c r="LY88" i="63" s="1"/>
  <c r="LY149" i="63" s="1"/>
  <c r="LY82" i="63"/>
  <c r="DA123" i="63"/>
  <c r="DA128" i="63" s="1"/>
  <c r="DA194" i="63" s="1"/>
  <c r="DA124" i="63"/>
  <c r="DA129" i="63" s="1"/>
  <c r="GM123" i="63"/>
  <c r="GM128" i="63" s="1"/>
  <c r="GM194" i="63" s="1"/>
  <c r="GM124" i="63"/>
  <c r="GM129" i="63" s="1"/>
  <c r="GM169" i="21" s="1"/>
  <c r="GM122" i="63"/>
  <c r="BG82" i="63"/>
  <c r="BG84" i="63"/>
  <c r="BG83" i="63"/>
  <c r="BG88" i="63" s="1"/>
  <c r="BG149" i="63" s="1"/>
  <c r="GP83" i="63"/>
  <c r="GP88" i="63" s="1"/>
  <c r="GP82" i="63"/>
  <c r="GP84" i="63"/>
  <c r="HI168" i="63"/>
  <c r="HI173" i="63" s="1"/>
  <c r="HI170" i="21" s="1"/>
  <c r="HI166" i="63"/>
  <c r="HI167" i="63"/>
  <c r="HI172" i="63" s="1"/>
  <c r="BO84" i="63"/>
  <c r="BO83" i="63"/>
  <c r="BO88" i="63" s="1"/>
  <c r="BO149" i="63" s="1"/>
  <c r="BO82" i="63"/>
  <c r="AV84" i="63"/>
  <c r="AV83" i="63"/>
  <c r="AV88" i="63" s="1"/>
  <c r="AV149" i="63" s="1"/>
  <c r="AV151" i="63" s="1"/>
  <c r="AV82" i="63"/>
  <c r="LD124" i="63"/>
  <c r="LD129" i="63" s="1"/>
  <c r="LD169" i="21" s="1"/>
  <c r="LD122" i="63"/>
  <c r="LD123" i="63"/>
  <c r="LD128" i="63" s="1"/>
  <c r="GL168" i="63"/>
  <c r="GL173" i="63" s="1"/>
  <c r="GL170" i="21" s="1"/>
  <c r="GL166" i="63"/>
  <c r="IC83" i="63"/>
  <c r="IC88" i="63" s="1"/>
  <c r="IC149" i="63" s="1"/>
  <c r="IC82" i="63"/>
  <c r="IC84" i="63"/>
  <c r="BF257" i="63"/>
  <c r="BF262" i="63" s="1"/>
  <c r="BF258" i="63"/>
  <c r="BF263" i="63" s="1"/>
  <c r="BF256" i="63"/>
  <c r="X168" i="63"/>
  <c r="X173" i="63" s="1"/>
  <c r="X167" i="63"/>
  <c r="X172" i="63" s="1"/>
  <c r="X239" i="63" s="1"/>
  <c r="X166" i="63"/>
  <c r="IW166" i="63"/>
  <c r="IW167" i="63"/>
  <c r="IW172" i="63" s="1"/>
  <c r="IW168" i="63"/>
  <c r="IW173" i="63" s="1"/>
  <c r="IW170" i="21" s="1"/>
  <c r="IW177" i="21" s="1"/>
  <c r="IW184" i="21" s="1"/>
  <c r="KP256" i="63"/>
  <c r="KP258" i="63"/>
  <c r="KP263" i="63" s="1"/>
  <c r="KP172" i="21" s="1"/>
  <c r="KP179" i="21" s="1"/>
  <c r="KP186" i="21" s="1"/>
  <c r="KP257" i="63"/>
  <c r="KP262" i="63" s="1"/>
  <c r="QU83" i="63"/>
  <c r="QU88" i="63" s="1"/>
  <c r="QU149" i="63" s="1"/>
  <c r="QU84" i="63"/>
  <c r="QU82" i="63"/>
  <c r="RL168" i="63"/>
  <c r="RL173" i="63" s="1"/>
  <c r="RL170" i="21" s="1"/>
  <c r="RL177" i="21" s="1"/>
  <c r="RL184" i="21" s="1"/>
  <c r="RL166" i="63"/>
  <c r="RL167" i="63"/>
  <c r="RL172" i="63" s="1"/>
  <c r="RL239" i="63" s="1"/>
  <c r="EE256" i="63"/>
  <c r="EE258" i="63"/>
  <c r="EE263" i="63" s="1"/>
  <c r="EE172" i="21" s="1"/>
  <c r="EE179" i="21" s="1"/>
  <c r="EE186" i="21" s="1"/>
  <c r="NT166" i="63"/>
  <c r="NT168" i="63"/>
  <c r="NT173" i="63" s="1"/>
  <c r="NT170" i="21" s="1"/>
  <c r="NT167" i="63"/>
  <c r="NT172" i="63" s="1"/>
  <c r="NT239" i="63" s="1"/>
  <c r="GV83" i="63"/>
  <c r="GV88" i="63" s="1"/>
  <c r="GV149" i="63" s="1"/>
  <c r="GV84" i="63"/>
  <c r="GV82" i="63"/>
  <c r="HH82" i="63"/>
  <c r="HH83" i="63"/>
  <c r="HH88" i="63" s="1"/>
  <c r="HH149" i="63" s="1"/>
  <c r="HH84" i="63"/>
  <c r="QI124" i="63"/>
  <c r="QI129" i="63" s="1"/>
  <c r="QI169" i="21" s="1"/>
  <c r="QI122" i="63"/>
  <c r="QI123" i="63"/>
  <c r="QI128" i="63" s="1"/>
  <c r="QI194" i="63" s="1"/>
  <c r="KM212" i="63"/>
  <c r="KM217" i="63" s="1"/>
  <c r="KM211" i="63"/>
  <c r="OC257" i="63"/>
  <c r="OC262" i="63" s="1"/>
  <c r="OC258" i="63"/>
  <c r="OC263" i="63" s="1"/>
  <c r="OC256" i="63"/>
  <c r="RJ123" i="63"/>
  <c r="RJ128" i="63" s="1"/>
  <c r="RJ122" i="63"/>
  <c r="RJ124" i="63"/>
  <c r="RJ129" i="63" s="1"/>
  <c r="RJ169" i="21" s="1"/>
  <c r="F258" i="63"/>
  <c r="F263" i="63" s="1"/>
  <c r="F172" i="21" s="1"/>
  <c r="F200" i="21" s="1"/>
  <c r="F256" i="63"/>
  <c r="F257" i="63"/>
  <c r="F262" i="63" s="1"/>
  <c r="JP212" i="63"/>
  <c r="JP217" i="63" s="1"/>
  <c r="JP211" i="63"/>
  <c r="JP213" i="63"/>
  <c r="JP218" i="63" s="1"/>
  <c r="AZ256" i="63"/>
  <c r="AZ258" i="63"/>
  <c r="AZ263" i="63" s="1"/>
  <c r="AZ257" i="63"/>
  <c r="AZ262" i="63" s="1"/>
  <c r="BN166" i="63"/>
  <c r="BN167" i="63"/>
  <c r="BN172" i="63" s="1"/>
  <c r="BN239" i="63" s="1"/>
  <c r="BN168" i="63"/>
  <c r="BN173" i="63" s="1"/>
  <c r="BN170" i="21" s="1"/>
  <c r="BN198" i="21" s="1"/>
  <c r="L212" i="63"/>
  <c r="L217" i="63" s="1"/>
  <c r="L213" i="63"/>
  <c r="L218" i="63" s="1"/>
  <c r="L171" i="21" s="1"/>
  <c r="L211" i="63"/>
  <c r="PS213" i="63"/>
  <c r="PS218" i="63" s="1"/>
  <c r="PS211" i="63"/>
  <c r="PS212" i="63"/>
  <c r="PS217" i="63" s="1"/>
  <c r="PS284" i="63" s="1"/>
  <c r="EG257" i="63"/>
  <c r="EG262" i="63" s="1"/>
  <c r="EG256" i="63"/>
  <c r="EG258" i="63"/>
  <c r="EG263" i="63" s="1"/>
  <c r="BK211" i="63"/>
  <c r="BK212" i="63"/>
  <c r="BK217" i="63" s="1"/>
  <c r="HI212" i="63"/>
  <c r="HI217" i="63" s="1"/>
  <c r="HI213" i="63"/>
  <c r="HI218" i="63" s="1"/>
  <c r="HI171" i="21" s="1"/>
  <c r="HI211" i="63"/>
  <c r="CA84" i="63"/>
  <c r="CA83" i="63"/>
  <c r="CA88" i="63" s="1"/>
  <c r="CA149" i="63" s="1"/>
  <c r="CA82" i="63"/>
  <c r="JZ83" i="63"/>
  <c r="JZ88" i="63" s="1"/>
  <c r="JZ149" i="63" s="1"/>
  <c r="JZ82" i="63"/>
  <c r="NT256" i="63"/>
  <c r="NT257" i="63"/>
  <c r="NT262" i="63" s="1"/>
  <c r="NT258" i="63"/>
  <c r="NT263" i="63" s="1"/>
  <c r="RG124" i="63"/>
  <c r="RG129" i="63" s="1"/>
  <c r="RG169" i="21" s="1"/>
  <c r="RG122" i="63"/>
  <c r="FK212" i="63"/>
  <c r="FK217" i="63" s="1"/>
  <c r="FK211" i="63"/>
  <c r="GB167" i="63"/>
  <c r="GB172" i="63" s="1"/>
  <c r="GB166" i="63"/>
  <c r="GB168" i="63"/>
  <c r="GB173" i="63" s="1"/>
  <c r="FC166" i="63"/>
  <c r="FC168" i="63"/>
  <c r="FC173" i="63" s="1"/>
  <c r="BD83" i="63"/>
  <c r="BD88" i="63" s="1"/>
  <c r="BD149" i="63" s="1"/>
  <c r="BD151" i="63" s="1"/>
  <c r="BD84" i="63"/>
  <c r="BD82" i="63"/>
  <c r="ER258" i="63"/>
  <c r="ER263" i="63" s="1"/>
  <c r="ER256" i="63"/>
  <c r="ER257" i="63"/>
  <c r="ER262" i="63" s="1"/>
  <c r="QR166" i="63"/>
  <c r="QR167" i="63"/>
  <c r="QR172" i="63" s="1"/>
  <c r="QR239" i="63" s="1"/>
  <c r="BI166" i="63"/>
  <c r="BI167" i="63"/>
  <c r="BI172" i="63" s="1"/>
  <c r="EA168" i="63"/>
  <c r="EA173" i="63" s="1"/>
  <c r="EA167" i="63"/>
  <c r="EA172" i="63" s="1"/>
  <c r="EA166" i="63"/>
  <c r="OT258" i="63"/>
  <c r="OT263" i="63" s="1"/>
  <c r="OT172" i="21" s="1"/>
  <c r="OT200" i="21" s="1"/>
  <c r="OT257" i="63"/>
  <c r="OT262" i="63" s="1"/>
  <c r="OT275" i="63" s="1"/>
  <c r="OT90" i="73" s="1"/>
  <c r="OT256" i="63"/>
  <c r="KK258" i="63"/>
  <c r="KK263" i="63" s="1"/>
  <c r="CQ122" i="63"/>
  <c r="MO83" i="63"/>
  <c r="MO88" i="63" s="1"/>
  <c r="MO149" i="63" s="1"/>
  <c r="BV256" i="63"/>
  <c r="HB122" i="63"/>
  <c r="QM167" i="63"/>
  <c r="QM172" i="63" s="1"/>
  <c r="DZ122" i="63"/>
  <c r="BJ123" i="63"/>
  <c r="BJ128" i="63" s="1"/>
  <c r="GL167" i="63"/>
  <c r="GL172" i="63" s="1"/>
  <c r="GL239" i="63" s="1"/>
  <c r="FZ166" i="63"/>
  <c r="FZ168" i="63"/>
  <c r="FZ173" i="63" s="1"/>
  <c r="FZ170" i="21" s="1"/>
  <c r="FZ167" i="63"/>
  <c r="FZ172" i="63" s="1"/>
  <c r="QL256" i="63"/>
  <c r="QL258" i="63"/>
  <c r="QL263" i="63" s="1"/>
  <c r="QL172" i="21" s="1"/>
  <c r="QL179" i="21" s="1"/>
  <c r="QL186" i="21" s="1"/>
  <c r="QL257" i="63"/>
  <c r="QL262" i="63" s="1"/>
  <c r="QL275" i="63" s="1"/>
  <c r="QL90" i="73" s="1"/>
  <c r="J122" i="63"/>
  <c r="J123" i="63"/>
  <c r="J128" i="63" s="1"/>
  <c r="NH212" i="63"/>
  <c r="NH217" i="63" s="1"/>
  <c r="NH213" i="63"/>
  <c r="NH218" i="63" s="1"/>
  <c r="NH171" i="21" s="1"/>
  <c r="NH211" i="63"/>
  <c r="K123" i="63"/>
  <c r="K128" i="63" s="1"/>
  <c r="K122" i="63"/>
  <c r="OE82" i="63"/>
  <c r="OE83" i="63"/>
  <c r="OE88" i="63" s="1"/>
  <c r="OE149" i="63" s="1"/>
  <c r="OE84" i="63"/>
  <c r="OW213" i="63"/>
  <c r="OW218" i="63" s="1"/>
  <c r="OW211" i="63"/>
  <c r="OW212" i="63"/>
  <c r="OW217" i="63" s="1"/>
  <c r="OW284" i="63" s="1"/>
  <c r="PN122" i="63"/>
  <c r="PN124" i="63"/>
  <c r="PN129" i="63" s="1"/>
  <c r="PN169" i="21" s="1"/>
  <c r="PN123" i="63"/>
  <c r="PN128" i="63" s="1"/>
  <c r="LL212" i="63"/>
  <c r="LL217" i="63" s="1"/>
  <c r="LL284" i="63" s="1"/>
  <c r="LL213" i="63"/>
  <c r="LL218" i="63" s="1"/>
  <c r="LL171" i="21" s="1"/>
  <c r="LL211" i="63"/>
  <c r="AC124" i="63"/>
  <c r="AC129" i="63" s="1"/>
  <c r="AC169" i="21" s="1"/>
  <c r="AC122" i="63"/>
  <c r="AC123" i="63"/>
  <c r="AC128" i="63" s="1"/>
  <c r="AC194" i="63" s="1"/>
  <c r="KC122" i="63"/>
  <c r="KC124" i="63"/>
  <c r="KC129" i="63" s="1"/>
  <c r="KC169" i="21" s="1"/>
  <c r="KC123" i="63"/>
  <c r="KC128" i="63" s="1"/>
  <c r="KC194" i="63" s="1"/>
  <c r="KD83" i="63"/>
  <c r="KD88" i="63" s="1"/>
  <c r="KD149" i="63" s="1"/>
  <c r="KD151" i="63" s="1"/>
  <c r="KD82" i="63"/>
  <c r="B123" i="63"/>
  <c r="B128" i="63" s="1"/>
  <c r="B194" i="63" s="1"/>
  <c r="B124" i="63"/>
  <c r="B129" i="63" s="1"/>
  <c r="B122" i="63"/>
  <c r="BX168" i="63"/>
  <c r="BX173" i="63" s="1"/>
  <c r="BX170" i="21" s="1"/>
  <c r="BX166" i="63"/>
  <c r="BX167" i="63"/>
  <c r="BX172" i="63" s="1"/>
  <c r="BX239" i="63" s="1"/>
  <c r="W84" i="63"/>
  <c r="W82" i="63"/>
  <c r="W83" i="63"/>
  <c r="W88" i="63" s="1"/>
  <c r="W149" i="63" s="1"/>
  <c r="W151" i="63" s="1"/>
  <c r="RB124" i="63"/>
  <c r="RB129" i="63" s="1"/>
  <c r="RB169" i="21" s="1"/>
  <c r="RB123" i="63"/>
  <c r="RB128" i="63" s="1"/>
  <c r="PL257" i="63"/>
  <c r="PL262" i="63" s="1"/>
  <c r="PL258" i="63"/>
  <c r="PL263" i="63" s="1"/>
  <c r="PL256" i="63"/>
  <c r="QA124" i="63"/>
  <c r="QA129" i="63" s="1"/>
  <c r="QA141" i="63" s="1"/>
  <c r="QA87" i="73" s="1"/>
  <c r="QA122" i="63"/>
  <c r="PE124" i="63"/>
  <c r="PE129" i="63" s="1"/>
  <c r="PE169" i="21" s="1"/>
  <c r="PE123" i="63"/>
  <c r="PE128" i="63" s="1"/>
  <c r="PE194" i="63" s="1"/>
  <c r="PB166" i="63"/>
  <c r="PB167" i="63"/>
  <c r="PB172" i="63" s="1"/>
  <c r="PB168" i="63"/>
  <c r="PB173" i="63" s="1"/>
  <c r="EH84" i="63"/>
  <c r="EH83" i="63"/>
  <c r="EH88" i="63" s="1"/>
  <c r="EH149" i="63" s="1"/>
  <c r="MP257" i="63"/>
  <c r="MP262" i="63" s="1"/>
  <c r="MP258" i="63"/>
  <c r="MP263" i="63" s="1"/>
  <c r="MP172" i="21" s="1"/>
  <c r="MP179" i="21" s="1"/>
  <c r="MP186" i="21" s="1"/>
  <c r="MP256" i="63"/>
  <c r="IX166" i="63"/>
  <c r="IX167" i="63"/>
  <c r="IX172" i="63" s="1"/>
  <c r="IX239" i="63" s="1"/>
  <c r="IX168" i="63"/>
  <c r="IX173" i="63" s="1"/>
  <c r="IX185" i="63" s="1"/>
  <c r="IX88" i="73" s="1"/>
  <c r="CD122" i="63"/>
  <c r="CD124" i="63"/>
  <c r="CD129" i="63" s="1"/>
  <c r="AE123" i="63"/>
  <c r="AE128" i="63" s="1"/>
  <c r="AE122" i="63"/>
  <c r="AE124" i="63"/>
  <c r="AE129" i="63" s="1"/>
  <c r="DH211" i="63"/>
  <c r="DH213" i="63"/>
  <c r="DH218" i="63" s="1"/>
  <c r="DH171" i="21" s="1"/>
  <c r="DH212" i="63"/>
  <c r="DH217" i="63" s="1"/>
  <c r="RV122" i="63"/>
  <c r="RV123" i="63"/>
  <c r="RV128" i="63" s="1"/>
  <c r="RV124" i="63"/>
  <c r="RV129" i="63" s="1"/>
  <c r="RV169" i="21" s="1"/>
  <c r="SG84" i="63"/>
  <c r="SG82" i="63"/>
  <c r="SG83" i="63"/>
  <c r="SG88" i="63" s="1"/>
  <c r="SG149" i="63" s="1"/>
  <c r="JH168" i="63"/>
  <c r="JH173" i="63" s="1"/>
  <c r="JH170" i="21" s="1"/>
  <c r="JH198" i="21" s="1"/>
  <c r="JH167" i="63"/>
  <c r="JH172" i="63" s="1"/>
  <c r="JH166" i="63"/>
  <c r="DD256" i="63"/>
  <c r="DD257" i="63"/>
  <c r="DD262" i="63" s="1"/>
  <c r="DD258" i="63"/>
  <c r="DD263" i="63" s="1"/>
  <c r="DD172" i="21" s="1"/>
  <c r="DD200" i="21" s="1"/>
  <c r="DI256" i="63"/>
  <c r="DI257" i="63"/>
  <c r="DI262" i="63" s="1"/>
  <c r="DI258" i="63"/>
  <c r="DI263" i="63" s="1"/>
  <c r="DI172" i="21" s="1"/>
  <c r="DI200" i="21" s="1"/>
  <c r="NJ211" i="63"/>
  <c r="NJ213" i="63"/>
  <c r="NJ218" i="63" s="1"/>
  <c r="NJ230" i="63" s="1"/>
  <c r="NJ89" i="73" s="1"/>
  <c r="PL168" i="63"/>
  <c r="PL173" i="63" s="1"/>
  <c r="PL170" i="21" s="1"/>
  <c r="PL198" i="21" s="1"/>
  <c r="PL166" i="63"/>
  <c r="PL167" i="63"/>
  <c r="PL172" i="63" s="1"/>
  <c r="GX258" i="63"/>
  <c r="GX263" i="63" s="1"/>
  <c r="GX172" i="21" s="1"/>
  <c r="GX256" i="63"/>
  <c r="AI84" i="63"/>
  <c r="AI82" i="63"/>
  <c r="AI83" i="63"/>
  <c r="AI88" i="63" s="1"/>
  <c r="AI149" i="63" s="1"/>
  <c r="CR167" i="63"/>
  <c r="CR172" i="63" s="1"/>
  <c r="CR168" i="63"/>
  <c r="CR173" i="63" s="1"/>
  <c r="CR166" i="63"/>
  <c r="EN123" i="63"/>
  <c r="EN128" i="63" s="1"/>
  <c r="EN122" i="63"/>
  <c r="EN124" i="63"/>
  <c r="EN129" i="63" s="1"/>
  <c r="EN169" i="21" s="1"/>
  <c r="QC257" i="63"/>
  <c r="QC262" i="63" s="1"/>
  <c r="QC256" i="63"/>
  <c r="IO83" i="63"/>
  <c r="IO88" i="63" s="1"/>
  <c r="IO149" i="63" s="1"/>
  <c r="IO151" i="63" s="1"/>
  <c r="IO84" i="63"/>
  <c r="IO82" i="63"/>
  <c r="MN124" i="63"/>
  <c r="MN129" i="63" s="1"/>
  <c r="MN123" i="63"/>
  <c r="MN128" i="63" s="1"/>
  <c r="D258" i="63"/>
  <c r="D263" i="63" s="1"/>
  <c r="D172" i="21" s="1"/>
  <c r="D179" i="21" s="1"/>
  <c r="D186" i="21" s="1"/>
  <c r="D257" i="63"/>
  <c r="D262" i="63" s="1"/>
  <c r="D275" i="63" s="1"/>
  <c r="D90" i="73" s="1"/>
  <c r="D256" i="63"/>
  <c r="GD123" i="63"/>
  <c r="GD128" i="63" s="1"/>
  <c r="GD122" i="63"/>
  <c r="GD124" i="63"/>
  <c r="GD129" i="63" s="1"/>
  <c r="EB83" i="63"/>
  <c r="EB88" i="63" s="1"/>
  <c r="EB149" i="63" s="1"/>
  <c r="EB84" i="63"/>
  <c r="HO166" i="63"/>
  <c r="HO167" i="63"/>
  <c r="HO172" i="63" s="1"/>
  <c r="HO168" i="63"/>
  <c r="HO173" i="63" s="1"/>
  <c r="HO170" i="21" s="1"/>
  <c r="HO177" i="21" s="1"/>
  <c r="HO184" i="21" s="1"/>
  <c r="PL122" i="63"/>
  <c r="PL124" i="63"/>
  <c r="PL129" i="63" s="1"/>
  <c r="PL123" i="63"/>
  <c r="PL128" i="63" s="1"/>
  <c r="PL194" i="63" s="1"/>
  <c r="FI83" i="63"/>
  <c r="FI88" i="63" s="1"/>
  <c r="FI149" i="63" s="1"/>
  <c r="FI84" i="63"/>
  <c r="FI82" i="63"/>
  <c r="HG256" i="63"/>
  <c r="HG257" i="63"/>
  <c r="HG262" i="63" s="1"/>
  <c r="HG258" i="63"/>
  <c r="HG263" i="63" s="1"/>
  <c r="HO123" i="63"/>
  <c r="HO128" i="63" s="1"/>
  <c r="HO124" i="63"/>
  <c r="HO129" i="63" s="1"/>
  <c r="HO169" i="21" s="1"/>
  <c r="HO122" i="63"/>
  <c r="GE82" i="63"/>
  <c r="GE84" i="63"/>
  <c r="GE83" i="63"/>
  <c r="GE88" i="63" s="1"/>
  <c r="GE149" i="63" s="1"/>
  <c r="MJ256" i="63"/>
  <c r="MJ258" i="63"/>
  <c r="MJ263" i="63" s="1"/>
  <c r="MJ172" i="21" s="1"/>
  <c r="MJ179" i="21" s="1"/>
  <c r="MJ186" i="21" s="1"/>
  <c r="PC166" i="63"/>
  <c r="PC167" i="63"/>
  <c r="PC172" i="63" s="1"/>
  <c r="PC168" i="63"/>
  <c r="PC173" i="63" s="1"/>
  <c r="PC170" i="21" s="1"/>
  <c r="PC177" i="21" s="1"/>
  <c r="PC184" i="21" s="1"/>
  <c r="KU213" i="63"/>
  <c r="KU218" i="63" s="1"/>
  <c r="KU171" i="21" s="1"/>
  <c r="KU211" i="63"/>
  <c r="KU212" i="63"/>
  <c r="KU217" i="63" s="1"/>
  <c r="KU284" i="63" s="1"/>
  <c r="AJ257" i="63"/>
  <c r="AJ262" i="63" s="1"/>
  <c r="AJ258" i="63"/>
  <c r="AJ263" i="63" s="1"/>
  <c r="FI211" i="63"/>
  <c r="FI213" i="63"/>
  <c r="FI218" i="63" s="1"/>
  <c r="FI212" i="63"/>
  <c r="FI217" i="63" s="1"/>
  <c r="MA122" i="63"/>
  <c r="MA123" i="63"/>
  <c r="MA128" i="63" s="1"/>
  <c r="MA194" i="63" s="1"/>
  <c r="PK258" i="63"/>
  <c r="PK263" i="63" s="1"/>
  <c r="PK172" i="21" s="1"/>
  <c r="PK179" i="21" s="1"/>
  <c r="PK186" i="21" s="1"/>
  <c r="PK256" i="63"/>
  <c r="PK257" i="63"/>
  <c r="PK262" i="63" s="1"/>
  <c r="FF122" i="63"/>
  <c r="FF124" i="63"/>
  <c r="FF129" i="63" s="1"/>
  <c r="FF169" i="21" s="1"/>
  <c r="FF123" i="63"/>
  <c r="FF128" i="63" s="1"/>
  <c r="OY212" i="63"/>
  <c r="OY217" i="63" s="1"/>
  <c r="OY213" i="63"/>
  <c r="OY218" i="63" s="1"/>
  <c r="OY171" i="21" s="1"/>
  <c r="OY211" i="63"/>
  <c r="SE258" i="63"/>
  <c r="SE263" i="63" s="1"/>
  <c r="SE172" i="21" s="1"/>
  <c r="SE200" i="21" s="1"/>
  <c r="SE257" i="63"/>
  <c r="SE262" i="63" s="1"/>
  <c r="SE256" i="63"/>
  <c r="ER84" i="63"/>
  <c r="ER83" i="63"/>
  <c r="ER88" i="63" s="1"/>
  <c r="ER149" i="63" s="1"/>
  <c r="ER151" i="63" s="1"/>
  <c r="ER82" i="63"/>
  <c r="RY213" i="63"/>
  <c r="RY218" i="63" s="1"/>
  <c r="RY171" i="21" s="1"/>
  <c r="RY212" i="63"/>
  <c r="RY217" i="63" s="1"/>
  <c r="DF123" i="63"/>
  <c r="DF128" i="63" s="1"/>
  <c r="DF122" i="63"/>
  <c r="MY84" i="63"/>
  <c r="MY83" i="63"/>
  <c r="MY88" i="63" s="1"/>
  <c r="MY82" i="63"/>
  <c r="GU84" i="63"/>
  <c r="GU83" i="63"/>
  <c r="GU88" i="63" s="1"/>
  <c r="GU149" i="63" s="1"/>
  <c r="GU151" i="63" s="1"/>
  <c r="GU82" i="63"/>
  <c r="HA212" i="63"/>
  <c r="HA217" i="63" s="1"/>
  <c r="HA284" i="63" s="1"/>
  <c r="HA211" i="63"/>
  <c r="HA213" i="63"/>
  <c r="HA218" i="63" s="1"/>
  <c r="HA171" i="21" s="1"/>
  <c r="QU123" i="63"/>
  <c r="QU128" i="63" s="1"/>
  <c r="QU194" i="63" s="1"/>
  <c r="QU124" i="63"/>
  <c r="QU129" i="63" s="1"/>
  <c r="QU169" i="21" s="1"/>
  <c r="KM168" i="63"/>
  <c r="KM173" i="63" s="1"/>
  <c r="KM167" i="63"/>
  <c r="KM172" i="63" s="1"/>
  <c r="KM239" i="63" s="1"/>
  <c r="KM166" i="63"/>
  <c r="KD256" i="63"/>
  <c r="KD257" i="63"/>
  <c r="KD262" i="63" s="1"/>
  <c r="KD258" i="63"/>
  <c r="KD263" i="63" s="1"/>
  <c r="KD172" i="21" s="1"/>
  <c r="KD200" i="21" s="1"/>
  <c r="QJ123" i="63"/>
  <c r="QJ128" i="63" s="1"/>
  <c r="QJ194" i="63" s="1"/>
  <c r="QJ124" i="63"/>
  <c r="QJ129" i="63" s="1"/>
  <c r="QJ169" i="21" s="1"/>
  <c r="QJ122" i="63"/>
  <c r="PT213" i="63"/>
  <c r="PT218" i="63" s="1"/>
  <c r="PT171" i="21" s="1"/>
  <c r="PT211" i="63"/>
  <c r="PT212" i="63"/>
  <c r="PT217" i="63" s="1"/>
  <c r="BT257" i="63"/>
  <c r="BT262" i="63" s="1"/>
  <c r="BT258" i="63"/>
  <c r="BT263" i="63" s="1"/>
  <c r="BT172" i="21" s="1"/>
  <c r="BT200" i="21" s="1"/>
  <c r="BT256" i="63"/>
  <c r="OE211" i="63"/>
  <c r="OE212" i="63"/>
  <c r="OE217" i="63" s="1"/>
  <c r="OE213" i="63"/>
  <c r="OE218" i="63" s="1"/>
  <c r="OE171" i="21" s="1"/>
  <c r="NE124" i="63"/>
  <c r="NE129" i="63" s="1"/>
  <c r="NE169" i="21" s="1"/>
  <c r="NE122" i="63"/>
  <c r="NE123" i="63"/>
  <c r="NE128" i="63" s="1"/>
  <c r="NE194" i="63" s="1"/>
  <c r="NE82" i="63"/>
  <c r="NE84" i="63"/>
  <c r="NE83" i="63"/>
  <c r="NE88" i="63" s="1"/>
  <c r="NE149" i="63" s="1"/>
  <c r="NE151" i="63" s="1"/>
  <c r="EH166" i="63"/>
  <c r="EH167" i="63"/>
  <c r="EH172" i="63" s="1"/>
  <c r="EH239" i="63" s="1"/>
  <c r="EH168" i="63"/>
  <c r="EH173" i="63" s="1"/>
  <c r="EH170" i="21" s="1"/>
  <c r="EH177" i="21" s="1"/>
  <c r="EH184" i="21" s="1"/>
  <c r="FJ123" i="63"/>
  <c r="FJ128" i="63" s="1"/>
  <c r="FJ194" i="63" s="1"/>
  <c r="FJ122" i="63"/>
  <c r="DG168" i="63"/>
  <c r="DG173" i="63" s="1"/>
  <c r="DG166" i="63"/>
  <c r="FV166" i="63"/>
  <c r="FV167" i="63"/>
  <c r="FV172" i="63" s="1"/>
  <c r="FV168" i="63"/>
  <c r="FV173" i="63" s="1"/>
  <c r="FV170" i="21" s="1"/>
  <c r="RP211" i="63"/>
  <c r="RP212" i="63"/>
  <c r="RP217" i="63" s="1"/>
  <c r="RP284" i="63" s="1"/>
  <c r="RP213" i="63"/>
  <c r="RP218" i="63" s="1"/>
  <c r="OE256" i="63"/>
  <c r="OE257" i="63"/>
  <c r="OE262" i="63" s="1"/>
  <c r="OE275" i="63" s="1"/>
  <c r="OE90" i="73" s="1"/>
  <c r="BQ256" i="63"/>
  <c r="BQ258" i="63"/>
  <c r="BQ263" i="63" s="1"/>
  <c r="BQ172" i="21" s="1"/>
  <c r="BQ257" i="63"/>
  <c r="BQ262" i="63" s="1"/>
  <c r="OO123" i="63"/>
  <c r="OO128" i="63" s="1"/>
  <c r="OO194" i="63" s="1"/>
  <c r="OO122" i="63"/>
  <c r="OO124" i="63"/>
  <c r="OO129" i="63" s="1"/>
  <c r="CQ124" i="63"/>
  <c r="CQ129" i="63" s="1"/>
  <c r="CQ141" i="63" s="1"/>
  <c r="CQ87" i="73" s="1"/>
  <c r="LB212" i="63"/>
  <c r="LB217" i="63" s="1"/>
  <c r="LB284" i="63" s="1"/>
  <c r="OY258" i="63"/>
  <c r="OY263" i="63" s="1"/>
  <c r="OY172" i="21" s="1"/>
  <c r="BA123" i="63"/>
  <c r="BA128" i="63" s="1"/>
  <c r="BA194" i="63" s="1"/>
  <c r="RF213" i="63"/>
  <c r="RF218" i="63" s="1"/>
  <c r="RF230" i="63" s="1"/>
  <c r="RF89" i="73" s="1"/>
  <c r="MF211" i="63"/>
  <c r="MZ84" i="63"/>
  <c r="IU167" i="63"/>
  <c r="IU172" i="63" s="1"/>
  <c r="CK213" i="63"/>
  <c r="CK218" i="63" s="1"/>
  <c r="HA167" i="63"/>
  <c r="HA172" i="63" s="1"/>
  <c r="HA239" i="63" s="1"/>
  <c r="PF258" i="63"/>
  <c r="PF263" i="63" s="1"/>
  <c r="GG257" i="63"/>
  <c r="GG262" i="63" s="1"/>
  <c r="GG275" i="63" s="1"/>
  <c r="GG90" i="73" s="1"/>
  <c r="BY167" i="63"/>
  <c r="BY172" i="63" s="1"/>
  <c r="BY239" i="63" s="1"/>
  <c r="ER123" i="63"/>
  <c r="ER128" i="63" s="1"/>
  <c r="ER194" i="63" s="1"/>
  <c r="QE167" i="63"/>
  <c r="QE172" i="63" s="1"/>
  <c r="HR168" i="63"/>
  <c r="HR173" i="63" s="1"/>
  <c r="HR170" i="21" s="1"/>
  <c r="HR177" i="21" s="1"/>
  <c r="HR184" i="21" s="1"/>
  <c r="QV258" i="63"/>
  <c r="QV263" i="63" s="1"/>
  <c r="QU122" i="63"/>
  <c r="BJ122" i="63"/>
  <c r="AB257" i="63"/>
  <c r="AB262" i="63" s="1"/>
  <c r="AB258" i="63"/>
  <c r="AB263" i="63" s="1"/>
  <c r="AB172" i="21" s="1"/>
  <c r="AB179" i="21" s="1"/>
  <c r="AB186" i="21" s="1"/>
  <c r="HW256" i="63"/>
  <c r="HW258" i="63"/>
  <c r="HW263" i="63" s="1"/>
  <c r="HW172" i="21" s="1"/>
  <c r="HW257" i="63"/>
  <c r="HW262" i="63" s="1"/>
  <c r="OG82" i="63"/>
  <c r="OG84" i="63"/>
  <c r="ES211" i="63"/>
  <c r="ES212" i="63"/>
  <c r="ES217" i="63" s="1"/>
  <c r="ES213" i="63"/>
  <c r="ES218" i="63" s="1"/>
  <c r="ES171" i="21" s="1"/>
  <c r="IO166" i="63"/>
  <c r="IO168" i="63"/>
  <c r="IO173" i="63" s="1"/>
  <c r="RQ124" i="63"/>
  <c r="RQ129" i="63" s="1"/>
  <c r="RQ122" i="63"/>
  <c r="RQ123" i="63"/>
  <c r="RQ128" i="63" s="1"/>
  <c r="RQ194" i="63" s="1"/>
  <c r="IR168" i="63"/>
  <c r="IR173" i="63" s="1"/>
  <c r="IR166" i="63"/>
  <c r="IR167" i="63"/>
  <c r="IR172" i="63" s="1"/>
  <c r="IR239" i="63" s="1"/>
  <c r="OZ213" i="63"/>
  <c r="OZ218" i="63" s="1"/>
  <c r="OZ230" i="63" s="1"/>
  <c r="OZ89" i="73" s="1"/>
  <c r="OZ211" i="63"/>
  <c r="QZ256" i="63"/>
  <c r="QZ257" i="63"/>
  <c r="QZ262" i="63" s="1"/>
  <c r="QZ275" i="63" s="1"/>
  <c r="QZ90" i="73" s="1"/>
  <c r="OR82" i="63"/>
  <c r="OR84" i="63"/>
  <c r="CS84" i="63"/>
  <c r="CS82" i="63"/>
  <c r="CS83" i="63"/>
  <c r="CS88" i="63" s="1"/>
  <c r="CS149" i="63" s="1"/>
  <c r="FK256" i="63"/>
  <c r="FK257" i="63"/>
  <c r="FK262" i="63" s="1"/>
  <c r="FK275" i="63" s="1"/>
  <c r="FK90" i="73" s="1"/>
  <c r="LU84" i="63"/>
  <c r="LU82" i="63"/>
  <c r="LU83" i="63"/>
  <c r="LU88" i="63" s="1"/>
  <c r="LU149" i="63" s="1"/>
  <c r="HV122" i="63"/>
  <c r="HV124" i="63"/>
  <c r="HV129" i="63" s="1"/>
  <c r="HV169" i="21" s="1"/>
  <c r="HV123" i="63"/>
  <c r="HV128" i="63" s="1"/>
  <c r="RS123" i="63"/>
  <c r="RS128" i="63" s="1"/>
  <c r="RS194" i="63" s="1"/>
  <c r="RS124" i="63"/>
  <c r="RS129" i="63" s="1"/>
  <c r="RS122" i="63"/>
  <c r="AW166" i="63"/>
  <c r="AW167" i="63"/>
  <c r="AW172" i="63" s="1"/>
  <c r="AW168" i="63"/>
  <c r="AW173" i="63" s="1"/>
  <c r="AW170" i="21" s="1"/>
  <c r="AW177" i="21" s="1"/>
  <c r="AW184" i="21" s="1"/>
  <c r="CR124" i="63"/>
  <c r="CR129" i="63" s="1"/>
  <c r="CR169" i="21" s="1"/>
  <c r="CR123" i="63"/>
  <c r="CR128" i="63" s="1"/>
  <c r="CR122" i="63"/>
  <c r="FE257" i="63"/>
  <c r="FE262" i="63" s="1"/>
  <c r="FE256" i="63"/>
  <c r="FE258" i="63"/>
  <c r="FE263" i="63" s="1"/>
  <c r="FE172" i="21" s="1"/>
  <c r="JZ124" i="63"/>
  <c r="JZ129" i="63" s="1"/>
  <c r="JZ169" i="21" s="1"/>
  <c r="JZ123" i="63"/>
  <c r="JZ128" i="63" s="1"/>
  <c r="JZ194" i="63" s="1"/>
  <c r="JZ122" i="63"/>
  <c r="HF168" i="63"/>
  <c r="HF173" i="63" s="1"/>
  <c r="HF170" i="21" s="1"/>
  <c r="HF198" i="21" s="1"/>
  <c r="HF167" i="63"/>
  <c r="HF172" i="63" s="1"/>
  <c r="H166" i="63"/>
  <c r="H167" i="63"/>
  <c r="H172" i="63" s="1"/>
  <c r="H168" i="63"/>
  <c r="H173" i="63" s="1"/>
  <c r="H170" i="21" s="1"/>
  <c r="EX256" i="63"/>
  <c r="EX257" i="63"/>
  <c r="EX262" i="63" s="1"/>
  <c r="EX258" i="63"/>
  <c r="EX263" i="63" s="1"/>
  <c r="EX172" i="21" s="1"/>
  <c r="EX179" i="21" s="1"/>
  <c r="EX186" i="21" s="1"/>
  <c r="KN82" i="63"/>
  <c r="KN84" i="63"/>
  <c r="KN83" i="63"/>
  <c r="KN88" i="63" s="1"/>
  <c r="KN149" i="63" s="1"/>
  <c r="RT83" i="63"/>
  <c r="RT88" i="63" s="1"/>
  <c r="RT149" i="63" s="1"/>
  <c r="RT151" i="63" s="1"/>
  <c r="RT84" i="63"/>
  <c r="CR83" i="63"/>
  <c r="CR88" i="63" s="1"/>
  <c r="CR149" i="63" s="1"/>
  <c r="CR82" i="63"/>
  <c r="CR84" i="63"/>
  <c r="LM258" i="63"/>
  <c r="LM263" i="63" s="1"/>
  <c r="LM172" i="21" s="1"/>
  <c r="LM200" i="21" s="1"/>
  <c r="LM256" i="63"/>
  <c r="LM257" i="63"/>
  <c r="LM262" i="63" s="1"/>
  <c r="FX124" i="63"/>
  <c r="FX129" i="63" s="1"/>
  <c r="FX123" i="63"/>
  <c r="FX128" i="63" s="1"/>
  <c r="FX141" i="63" s="1"/>
  <c r="FX87" i="73" s="1"/>
  <c r="FX122" i="63"/>
  <c r="IF167" i="63"/>
  <c r="IF172" i="63" s="1"/>
  <c r="IF166" i="63"/>
  <c r="IF168" i="63"/>
  <c r="IF173" i="63" s="1"/>
  <c r="IF170" i="21" s="1"/>
  <c r="IF177" i="21" s="1"/>
  <c r="IF184" i="21" s="1"/>
  <c r="HQ166" i="63"/>
  <c r="HQ168" i="63"/>
  <c r="HQ173" i="63" s="1"/>
  <c r="HQ167" i="63"/>
  <c r="HQ172" i="63" s="1"/>
  <c r="HQ239" i="63" s="1"/>
  <c r="SB258" i="63"/>
  <c r="SB263" i="63" s="1"/>
  <c r="SB256" i="63"/>
  <c r="CY166" i="63"/>
  <c r="CY168" i="63"/>
  <c r="CY173" i="63" s="1"/>
  <c r="CY185" i="63" s="1"/>
  <c r="CY88" i="73" s="1"/>
  <c r="OU123" i="63"/>
  <c r="OU128" i="63" s="1"/>
  <c r="OU194" i="63" s="1"/>
  <c r="OU122" i="63"/>
  <c r="OU124" i="63"/>
  <c r="OU129" i="63" s="1"/>
  <c r="OU169" i="21" s="1"/>
  <c r="BY211" i="63"/>
  <c r="BY212" i="63"/>
  <c r="BY217" i="63" s="1"/>
  <c r="BY284" i="63" s="1"/>
  <c r="BY213" i="63"/>
  <c r="BY218" i="63" s="1"/>
  <c r="BY171" i="21" s="1"/>
  <c r="OS83" i="63"/>
  <c r="OS88" i="63" s="1"/>
  <c r="OS149" i="63" s="1"/>
  <c r="OS82" i="63"/>
  <c r="OS84" i="63"/>
  <c r="OJ124" i="63"/>
  <c r="OJ129" i="63" s="1"/>
  <c r="OJ169" i="21" s="1"/>
  <c r="OJ122" i="63"/>
  <c r="OJ123" i="63"/>
  <c r="OJ128" i="63" s="1"/>
  <c r="GC258" i="63"/>
  <c r="GC263" i="63" s="1"/>
  <c r="GC172" i="21" s="1"/>
  <c r="GC179" i="21" s="1"/>
  <c r="GC186" i="21" s="1"/>
  <c r="GC256" i="63"/>
  <c r="GC257" i="63"/>
  <c r="GC262" i="63" s="1"/>
  <c r="CA256" i="63"/>
  <c r="CA258" i="63"/>
  <c r="CA263" i="63" s="1"/>
  <c r="CA172" i="21" s="1"/>
  <c r="CA179" i="21" s="1"/>
  <c r="CA186" i="21" s="1"/>
  <c r="CA257" i="63"/>
  <c r="CA262" i="63" s="1"/>
  <c r="NI257" i="63"/>
  <c r="NI262" i="63" s="1"/>
  <c r="NI256" i="63"/>
  <c r="NI258" i="63"/>
  <c r="NI263" i="63" s="1"/>
  <c r="NI172" i="21" s="1"/>
  <c r="NI179" i="21" s="1"/>
  <c r="NI186" i="21" s="1"/>
  <c r="JS258" i="63"/>
  <c r="JS263" i="63" s="1"/>
  <c r="JS172" i="21" s="1"/>
  <c r="JS200" i="21" s="1"/>
  <c r="JS257" i="63"/>
  <c r="JS262" i="63" s="1"/>
  <c r="JS256" i="63"/>
  <c r="LY257" i="63"/>
  <c r="LY262" i="63" s="1"/>
  <c r="LY256" i="63"/>
  <c r="LY258" i="63"/>
  <c r="LY263" i="63" s="1"/>
  <c r="LY172" i="21" s="1"/>
  <c r="EA257" i="63"/>
  <c r="EA262" i="63" s="1"/>
  <c r="EA256" i="63"/>
  <c r="EA258" i="63"/>
  <c r="EA263" i="63" s="1"/>
  <c r="EA172" i="21" s="1"/>
  <c r="FM257" i="63"/>
  <c r="FM262" i="63" s="1"/>
  <c r="FM256" i="63"/>
  <c r="FM258" i="63"/>
  <c r="FM263" i="63" s="1"/>
  <c r="FM172" i="21" s="1"/>
  <c r="FM200" i="21" s="1"/>
  <c r="HL257" i="63"/>
  <c r="HL262" i="63" s="1"/>
  <c r="HL258" i="63"/>
  <c r="HL263" i="63" s="1"/>
  <c r="HL256" i="63"/>
  <c r="JV257" i="63"/>
  <c r="JV262" i="63" s="1"/>
  <c r="JV275" i="63" s="1"/>
  <c r="JV90" i="73" s="1"/>
  <c r="JV256" i="63"/>
  <c r="Q83" i="63"/>
  <c r="Q88" i="63" s="1"/>
  <c r="Q149" i="63" s="1"/>
  <c r="Q84" i="63"/>
  <c r="Q82" i="63"/>
  <c r="PJ211" i="63"/>
  <c r="PJ212" i="63"/>
  <c r="PJ217" i="63" s="1"/>
  <c r="PJ284" i="63" s="1"/>
  <c r="PJ213" i="63"/>
  <c r="PJ218" i="63" s="1"/>
  <c r="JN124" i="63"/>
  <c r="JN129" i="63" s="1"/>
  <c r="JN169" i="21" s="1"/>
  <c r="JN123" i="63"/>
  <c r="JN128" i="63" s="1"/>
  <c r="NT212" i="63"/>
  <c r="NT217" i="63" s="1"/>
  <c r="NT213" i="63"/>
  <c r="NT218" i="63" s="1"/>
  <c r="NT171" i="21" s="1"/>
  <c r="NT211" i="63"/>
  <c r="NW83" i="63"/>
  <c r="NW88" i="63" s="1"/>
  <c r="NW149" i="63" s="1"/>
  <c r="NW84" i="63"/>
  <c r="IM257" i="63"/>
  <c r="IM262" i="63" s="1"/>
  <c r="IM258" i="63"/>
  <c r="IM263" i="63" s="1"/>
  <c r="IM172" i="21" s="1"/>
  <c r="IM179" i="21" s="1"/>
  <c r="IM186" i="21" s="1"/>
  <c r="IM256" i="63"/>
  <c r="MH123" i="63"/>
  <c r="MH128" i="63" s="1"/>
  <c r="MH124" i="63"/>
  <c r="MH129" i="63" s="1"/>
  <c r="MH169" i="21" s="1"/>
  <c r="MH122" i="63"/>
  <c r="AZ123" i="63"/>
  <c r="AZ128" i="63" s="1"/>
  <c r="AZ194" i="63" s="1"/>
  <c r="AZ122" i="63"/>
  <c r="KT257" i="63"/>
  <c r="KT262" i="63" s="1"/>
  <c r="KT258" i="63"/>
  <c r="KT263" i="63" s="1"/>
  <c r="KT172" i="21" s="1"/>
  <c r="KT179" i="21" s="1"/>
  <c r="KT186" i="21" s="1"/>
  <c r="KT256" i="63"/>
  <c r="E211" i="63"/>
  <c r="E213" i="63"/>
  <c r="E218" i="63" s="1"/>
  <c r="E171" i="21" s="1"/>
  <c r="E212" i="63"/>
  <c r="E217" i="63" s="1"/>
  <c r="LD212" i="63"/>
  <c r="LD217" i="63" s="1"/>
  <c r="LD284" i="63" s="1"/>
  <c r="LD213" i="63"/>
  <c r="LD218" i="63" s="1"/>
  <c r="HI257" i="63"/>
  <c r="HI262" i="63" s="1"/>
  <c r="HI258" i="63"/>
  <c r="HI263" i="63" s="1"/>
  <c r="HI172" i="21" s="1"/>
  <c r="HI256" i="63"/>
  <c r="CY212" i="63"/>
  <c r="CY217" i="63" s="1"/>
  <c r="CY284" i="63" s="1"/>
  <c r="CY211" i="63"/>
  <c r="CY213" i="63"/>
  <c r="CY218" i="63" s="1"/>
  <c r="CY171" i="21" s="1"/>
  <c r="GU167" i="63"/>
  <c r="GU172" i="63" s="1"/>
  <c r="GU166" i="63"/>
  <c r="DR124" i="63"/>
  <c r="DR129" i="63" s="1"/>
  <c r="DR123" i="63"/>
  <c r="DR128" i="63" s="1"/>
  <c r="DR122" i="63"/>
  <c r="QY167" i="63"/>
  <c r="QY172" i="63" s="1"/>
  <c r="QY166" i="63"/>
  <c r="QY168" i="63"/>
  <c r="QY173" i="63" s="1"/>
  <c r="QY170" i="21" s="1"/>
  <c r="NR83" i="63"/>
  <c r="NR88" i="63" s="1"/>
  <c r="NR149" i="63" s="1"/>
  <c r="NR82" i="63"/>
  <c r="NR84" i="63"/>
  <c r="RD168" i="63"/>
  <c r="RD173" i="63" s="1"/>
  <c r="RD170" i="21" s="1"/>
  <c r="RD198" i="21" s="1"/>
  <c r="RD167" i="63"/>
  <c r="RD172" i="63" s="1"/>
  <c r="KW84" i="63"/>
  <c r="KW83" i="63"/>
  <c r="KW88" i="63" s="1"/>
  <c r="KW149" i="63" s="1"/>
  <c r="KW151" i="63" s="1"/>
  <c r="KW82" i="63"/>
  <c r="DO211" i="63"/>
  <c r="DO213" i="63"/>
  <c r="DO218" i="63" s="1"/>
  <c r="DO171" i="21" s="1"/>
  <c r="DO212" i="63"/>
  <c r="DO217" i="63" s="1"/>
  <c r="PZ168" i="63"/>
  <c r="PZ173" i="63" s="1"/>
  <c r="PZ170" i="21" s="1"/>
  <c r="PZ198" i="21" s="1"/>
  <c r="PZ167" i="63"/>
  <c r="PZ172" i="63" s="1"/>
  <c r="PZ166" i="63"/>
  <c r="FR257" i="63"/>
  <c r="FR262" i="63" s="1"/>
  <c r="FR275" i="63" s="1"/>
  <c r="FR90" i="73" s="1"/>
  <c r="FR256" i="63"/>
  <c r="NA212" i="63"/>
  <c r="NA217" i="63" s="1"/>
  <c r="NA284" i="63" s="1"/>
  <c r="NA213" i="63"/>
  <c r="NA218" i="63" s="1"/>
  <c r="NA211" i="63"/>
  <c r="CB211" i="63"/>
  <c r="CB213" i="63"/>
  <c r="CB218" i="63" s="1"/>
  <c r="NI166" i="63"/>
  <c r="NI168" i="63"/>
  <c r="NI173" i="63" s="1"/>
  <c r="NI170" i="21" s="1"/>
  <c r="NI198" i="21" s="1"/>
  <c r="NI167" i="63"/>
  <c r="NI172" i="63" s="1"/>
  <c r="DL123" i="63"/>
  <c r="DL128" i="63" s="1"/>
  <c r="DL194" i="63" s="1"/>
  <c r="DL122" i="63"/>
  <c r="DL124" i="63"/>
  <c r="DL129" i="63" s="1"/>
  <c r="NB212" i="63"/>
  <c r="NB217" i="63" s="1"/>
  <c r="NB284" i="63" s="1"/>
  <c r="NB211" i="63"/>
  <c r="NB213" i="63"/>
  <c r="NB218" i="63" s="1"/>
  <c r="NB171" i="21" s="1"/>
  <c r="AA83" i="63"/>
  <c r="AA88" i="63" s="1"/>
  <c r="AA149" i="63" s="1"/>
  <c r="AA82" i="63"/>
  <c r="AA84" i="63"/>
  <c r="PF213" i="63"/>
  <c r="PF218" i="63" s="1"/>
  <c r="PF212" i="63"/>
  <c r="PF217" i="63" s="1"/>
  <c r="PF284" i="63" s="1"/>
  <c r="PF211" i="63"/>
  <c r="DM82" i="63"/>
  <c r="DM83" i="63"/>
  <c r="DM88" i="63" s="1"/>
  <c r="DM149" i="63" s="1"/>
  <c r="DM151" i="63" s="1"/>
  <c r="DM84" i="63"/>
  <c r="QB256" i="63"/>
  <c r="QB258" i="63"/>
  <c r="QB263" i="63" s="1"/>
  <c r="QB172" i="21" s="1"/>
  <c r="QB179" i="21" s="1"/>
  <c r="QB186" i="21" s="1"/>
  <c r="QB257" i="63"/>
  <c r="QB262" i="63" s="1"/>
  <c r="QH84" i="63"/>
  <c r="QH82" i="63"/>
  <c r="OZ82" i="63"/>
  <c r="OZ83" i="63"/>
  <c r="OZ88" i="63" s="1"/>
  <c r="OZ149" i="63" s="1"/>
  <c r="OZ151" i="63" s="1"/>
  <c r="OZ84" i="63"/>
  <c r="NF212" i="63"/>
  <c r="NF217" i="63" s="1"/>
  <c r="NF284" i="63" s="1"/>
  <c r="NF211" i="63"/>
  <c r="NF213" i="63"/>
  <c r="NF218" i="63" s="1"/>
  <c r="NF171" i="21" s="1"/>
  <c r="CC84" i="63"/>
  <c r="CC82" i="63"/>
  <c r="CC83" i="63"/>
  <c r="CC88" i="63" s="1"/>
  <c r="CC149" i="63" s="1"/>
  <c r="NN124" i="63"/>
  <c r="NN129" i="63" s="1"/>
  <c r="NN169" i="21" s="1"/>
  <c r="NN123" i="63"/>
  <c r="NN128" i="63" s="1"/>
  <c r="NN122" i="63"/>
  <c r="NI124" i="63"/>
  <c r="NI129" i="63" s="1"/>
  <c r="NI169" i="21" s="1"/>
  <c r="NI122" i="63"/>
  <c r="MG123" i="63"/>
  <c r="MG128" i="63" s="1"/>
  <c r="MG194" i="63" s="1"/>
  <c r="MG124" i="63"/>
  <c r="MG129" i="63" s="1"/>
  <c r="KD213" i="63"/>
  <c r="KD218" i="63" s="1"/>
  <c r="KD171" i="21" s="1"/>
  <c r="KD211" i="63"/>
  <c r="FF83" i="63"/>
  <c r="FF88" i="63" s="1"/>
  <c r="FF149" i="63" s="1"/>
  <c r="FF151" i="63" s="1"/>
  <c r="FF82" i="63"/>
  <c r="FF84" i="63"/>
  <c r="JH82" i="63"/>
  <c r="JH84" i="63"/>
  <c r="JH83" i="63"/>
  <c r="JH88" i="63" s="1"/>
  <c r="JH149" i="63" s="1"/>
  <c r="JH151" i="63" s="1"/>
  <c r="CA212" i="63"/>
  <c r="CA217" i="63" s="1"/>
  <c r="CA211" i="63"/>
  <c r="CA213" i="63"/>
  <c r="CA218" i="63" s="1"/>
  <c r="CA171" i="21" s="1"/>
  <c r="FS212" i="63"/>
  <c r="FS217" i="63" s="1"/>
  <c r="FS284" i="63" s="1"/>
  <c r="FS211" i="63"/>
  <c r="FS213" i="63"/>
  <c r="FS218" i="63" s="1"/>
  <c r="FS171" i="21" s="1"/>
  <c r="L256" i="63"/>
  <c r="L257" i="63"/>
  <c r="L262" i="63" s="1"/>
  <c r="L258" i="63"/>
  <c r="L263" i="63" s="1"/>
  <c r="L172" i="21" s="1"/>
  <c r="L179" i="21" s="1"/>
  <c r="L186" i="21" s="1"/>
  <c r="RV212" i="63"/>
  <c r="RV217" i="63" s="1"/>
  <c r="RV211" i="63"/>
  <c r="AL84" i="63"/>
  <c r="AL82" i="63"/>
  <c r="JQ213" i="63"/>
  <c r="JQ218" i="63" s="1"/>
  <c r="JQ171" i="21" s="1"/>
  <c r="JQ211" i="63"/>
  <c r="LE124" i="63"/>
  <c r="LE129" i="63" s="1"/>
  <c r="LE141" i="63" s="1"/>
  <c r="LE87" i="73" s="1"/>
  <c r="LE122" i="63"/>
  <c r="KR166" i="63"/>
  <c r="KR167" i="63"/>
  <c r="KR172" i="63" s="1"/>
  <c r="KR239" i="63" s="1"/>
  <c r="KR168" i="63"/>
  <c r="KR173" i="63" s="1"/>
  <c r="KR170" i="21" s="1"/>
  <c r="KR198" i="21" s="1"/>
  <c r="MR213" i="63"/>
  <c r="MR218" i="63" s="1"/>
  <c r="MR171" i="21" s="1"/>
  <c r="MR211" i="63"/>
  <c r="MR212" i="63"/>
  <c r="MR217" i="63" s="1"/>
  <c r="IV84" i="63"/>
  <c r="IV82" i="63"/>
  <c r="IV83" i="63"/>
  <c r="IV88" i="63" s="1"/>
  <c r="IV149" i="63" s="1"/>
  <c r="IV151" i="63" s="1"/>
  <c r="CT256" i="63"/>
  <c r="CT257" i="63"/>
  <c r="CT262" i="63" s="1"/>
  <c r="CT258" i="63"/>
  <c r="CT263" i="63" s="1"/>
  <c r="CT172" i="21" s="1"/>
  <c r="CT179" i="21" s="1"/>
  <c r="CT186" i="21" s="1"/>
  <c r="FB124" i="63"/>
  <c r="FB129" i="63" s="1"/>
  <c r="FB123" i="63"/>
  <c r="FB128" i="63" s="1"/>
  <c r="FB194" i="63" s="1"/>
  <c r="FB122" i="63"/>
  <c r="GO83" i="63"/>
  <c r="GO88" i="63" s="1"/>
  <c r="GO149" i="63" s="1"/>
  <c r="GO82" i="63"/>
  <c r="GO84" i="63"/>
  <c r="IA213" i="63"/>
  <c r="IA218" i="63" s="1"/>
  <c r="IA171" i="21" s="1"/>
  <c r="IA212" i="63"/>
  <c r="IA217" i="63" s="1"/>
  <c r="IP167" i="63"/>
  <c r="IP172" i="63" s="1"/>
  <c r="IP239" i="63" s="1"/>
  <c r="KP212" i="63"/>
  <c r="KP217" i="63" s="1"/>
  <c r="IX213" i="63"/>
  <c r="IX218" i="63" s="1"/>
  <c r="IX171" i="21" s="1"/>
  <c r="IZ257" i="63"/>
  <c r="IZ262" i="63" s="1"/>
  <c r="PI167" i="63"/>
  <c r="PI172" i="63" s="1"/>
  <c r="BH212" i="63"/>
  <c r="BH217" i="63" s="1"/>
  <c r="HU256" i="63"/>
  <c r="EP167" i="63"/>
  <c r="EP172" i="63" s="1"/>
  <c r="MO82" i="63"/>
  <c r="MZ83" i="63"/>
  <c r="MZ88" i="63" s="1"/>
  <c r="MZ149" i="63" s="1"/>
  <c r="IU166" i="63"/>
  <c r="CK212" i="63"/>
  <c r="CK217" i="63" s="1"/>
  <c r="PE84" i="63"/>
  <c r="AU83" i="63"/>
  <c r="AU88" i="63" s="1"/>
  <c r="AU149" i="63" s="1"/>
  <c r="RK257" i="63"/>
  <c r="RK262" i="63" s="1"/>
  <c r="RK275" i="63" s="1"/>
  <c r="RK90" i="73" s="1"/>
  <c r="FM168" i="63"/>
  <c r="FM173" i="63" s="1"/>
  <c r="GX84" i="63"/>
  <c r="RA168" i="63"/>
  <c r="RA173" i="63" s="1"/>
  <c r="RA170" i="21" s="1"/>
  <c r="NZ124" i="63"/>
  <c r="NZ129" i="63" s="1"/>
  <c r="NZ169" i="21" s="1"/>
  <c r="KQ124" i="63"/>
  <c r="KQ129" i="63" s="1"/>
  <c r="KQ169" i="21" s="1"/>
  <c r="IJ122" i="63"/>
  <c r="LK123" i="63"/>
  <c r="LK128" i="63" s="1"/>
  <c r="LK194" i="63" s="1"/>
  <c r="EF83" i="63"/>
  <c r="EF88" i="63" s="1"/>
  <c r="EF149" i="63" s="1"/>
  <c r="EF151" i="63" s="1"/>
  <c r="QQ211" i="63"/>
  <c r="MT83" i="63"/>
  <c r="MT88" i="63" s="1"/>
  <c r="MT149" i="63" s="1"/>
  <c r="HR166" i="63"/>
  <c r="DZ167" i="63"/>
  <c r="DZ172" i="63" s="1"/>
  <c r="IR124" i="63"/>
  <c r="IR129" i="63" s="1"/>
  <c r="IR169" i="21" s="1"/>
  <c r="RY211" i="63"/>
  <c r="DP166" i="63"/>
  <c r="EZ166" i="63"/>
  <c r="RT82" i="63"/>
  <c r="IN83" i="63"/>
  <c r="IN88" i="63" s="1"/>
  <c r="IN149" i="63" s="1"/>
  <c r="KY166" i="63"/>
  <c r="OR168" i="63"/>
  <c r="OR173" i="63" s="1"/>
  <c r="KP211" i="63"/>
  <c r="BS213" i="63"/>
  <c r="BS218" i="63" s="1"/>
  <c r="IZ258" i="63"/>
  <c r="IZ263" i="63" s="1"/>
  <c r="IZ172" i="21" s="1"/>
  <c r="IZ179" i="21" s="1"/>
  <c r="IZ186" i="21" s="1"/>
  <c r="FT82" i="63"/>
  <c r="MF83" i="63"/>
  <c r="MF88" i="63" s="1"/>
  <c r="MF149" i="63" s="1"/>
  <c r="L167" i="63"/>
  <c r="L172" i="63" s="1"/>
  <c r="CP166" i="63"/>
  <c r="JH257" i="63"/>
  <c r="JH262" i="63" s="1"/>
  <c r="JH275" i="63" s="1"/>
  <c r="JH90" i="73" s="1"/>
  <c r="AW256" i="63"/>
  <c r="RC167" i="63"/>
  <c r="RC172" i="63" s="1"/>
  <c r="RC239" i="63" s="1"/>
  <c r="KG82" i="63"/>
  <c r="FL167" i="63"/>
  <c r="FL172" i="63" s="1"/>
  <c r="FL239" i="63" s="1"/>
  <c r="KW122" i="63"/>
  <c r="OD256" i="63"/>
  <c r="HT256" i="63"/>
  <c r="OV123" i="63"/>
  <c r="OV128" i="63" s="1"/>
  <c r="OV194" i="63" s="1"/>
  <c r="NT82" i="63"/>
  <c r="EP166" i="63"/>
  <c r="BT123" i="63"/>
  <c r="BT128" i="63" s="1"/>
  <c r="BT141" i="63" s="1"/>
  <c r="BT87" i="73" s="1"/>
  <c r="RV166" i="63"/>
  <c r="RW123" i="63"/>
  <c r="RW128" i="63" s="1"/>
  <c r="RW194" i="63" s="1"/>
  <c r="AG166" i="63"/>
  <c r="E84" i="63"/>
  <c r="AO213" i="63"/>
  <c r="AO218" i="63" s="1"/>
  <c r="QF84" i="63"/>
  <c r="MQ168" i="63"/>
  <c r="MQ173" i="63" s="1"/>
  <c r="AJ166" i="63"/>
  <c r="CY258" i="63"/>
  <c r="CY263" i="63" s="1"/>
  <c r="AC18" i="63"/>
  <c r="AG18" i="63" s="1"/>
  <c r="JO83" i="63"/>
  <c r="JO88" i="63" s="1"/>
  <c r="JO149" i="63" s="1"/>
  <c r="AH84" i="63"/>
  <c r="BJ166" i="63"/>
  <c r="DE167" i="63"/>
  <c r="DE172" i="63" s="1"/>
  <c r="DE239" i="63" s="1"/>
  <c r="FM166" i="63"/>
  <c r="GX82" i="63"/>
  <c r="PN257" i="63"/>
  <c r="PN262" i="63" s="1"/>
  <c r="PN275" i="63" s="1"/>
  <c r="PN90" i="73" s="1"/>
  <c r="PD256" i="63"/>
  <c r="DX257" i="63"/>
  <c r="DX262" i="63" s="1"/>
  <c r="RA167" i="63"/>
  <c r="RA172" i="63" s="1"/>
  <c r="QZ83" i="63"/>
  <c r="QZ88" i="63" s="1"/>
  <c r="QZ149" i="63" s="1"/>
  <c r="J124" i="63"/>
  <c r="J129" i="63" s="1"/>
  <c r="J169" i="21" s="1"/>
  <c r="NZ123" i="63"/>
  <c r="NZ128" i="63" s="1"/>
  <c r="NX124" i="63"/>
  <c r="NX129" i="63" s="1"/>
  <c r="NX169" i="21" s="1"/>
  <c r="BU84" i="63"/>
  <c r="OO256" i="63"/>
  <c r="RJ212" i="63"/>
  <c r="RJ217" i="63" s="1"/>
  <c r="MZ212" i="63"/>
  <c r="MZ217" i="63" s="1"/>
  <c r="IN212" i="63"/>
  <c r="IN217" i="63" s="1"/>
  <c r="JQ212" i="63"/>
  <c r="JQ217" i="63" s="1"/>
  <c r="JQ284" i="63" s="1"/>
  <c r="BW124" i="63"/>
  <c r="BW129" i="63" s="1"/>
  <c r="BW169" i="21" s="1"/>
  <c r="F168" i="63"/>
  <c r="F173" i="63" s="1"/>
  <c r="F185" i="63" s="1"/>
  <c r="F88" i="73" s="1"/>
  <c r="EM122" i="63"/>
  <c r="HK122" i="63"/>
  <c r="CE167" i="63"/>
  <c r="CE172" i="63" s="1"/>
  <c r="CE239" i="63" s="1"/>
  <c r="NZ84" i="63"/>
  <c r="AW122" i="63"/>
  <c r="AG122" i="63"/>
  <c r="NW82" i="63"/>
  <c r="GL256" i="63"/>
  <c r="LU123" i="63"/>
  <c r="LU128" i="63" s="1"/>
  <c r="FF258" i="63"/>
  <c r="FF263" i="63" s="1"/>
  <c r="BP213" i="63"/>
  <c r="BP218" i="63" s="1"/>
  <c r="KD84" i="63"/>
  <c r="CY122" i="63"/>
  <c r="DG167" i="63"/>
  <c r="DG172" i="63" s="1"/>
  <c r="EP211" i="63"/>
  <c r="CL82" i="63"/>
  <c r="RO167" i="63"/>
  <c r="RO172" i="63" s="1"/>
  <c r="RU82" i="63"/>
  <c r="RA257" i="63"/>
  <c r="RA262" i="63" s="1"/>
  <c r="RA275" i="63" s="1"/>
  <c r="RA90" i="73" s="1"/>
  <c r="DZ168" i="63"/>
  <c r="DZ173" i="63" s="1"/>
  <c r="DA167" i="63"/>
  <c r="DA172" i="63" s="1"/>
  <c r="PF82" i="63"/>
  <c r="PO124" i="63"/>
  <c r="PO129" i="63" s="1"/>
  <c r="PO169" i="21" s="1"/>
  <c r="RL122" i="63"/>
  <c r="RL123" i="63"/>
  <c r="RL128" i="63" s="1"/>
  <c r="RL124" i="63"/>
  <c r="RL129" i="63" s="1"/>
  <c r="RL169" i="21" s="1"/>
  <c r="QO83" i="63"/>
  <c r="QO88" i="63" s="1"/>
  <c r="QO149" i="63" s="1"/>
  <c r="QO151" i="63" s="1"/>
  <c r="QO82" i="63"/>
  <c r="QO84" i="63"/>
  <c r="JY124" i="63"/>
  <c r="JY129" i="63" s="1"/>
  <c r="JY123" i="63"/>
  <c r="JY128" i="63" s="1"/>
  <c r="JY122" i="63"/>
  <c r="GS257" i="63"/>
  <c r="GS262" i="63" s="1"/>
  <c r="GS256" i="63"/>
  <c r="GS258" i="63"/>
  <c r="GS263" i="63" s="1"/>
  <c r="GS172" i="21" s="1"/>
  <c r="GS200" i="21" s="1"/>
  <c r="CL166" i="63"/>
  <c r="CL167" i="63"/>
  <c r="CL172" i="63" s="1"/>
  <c r="GS83" i="63"/>
  <c r="GS88" i="63" s="1"/>
  <c r="GS149" i="63" s="1"/>
  <c r="GS84" i="63"/>
  <c r="PG166" i="63"/>
  <c r="PG167" i="63"/>
  <c r="PG172" i="63" s="1"/>
  <c r="PG168" i="63"/>
  <c r="PG173" i="63" s="1"/>
  <c r="PG170" i="21" s="1"/>
  <c r="PG198" i="21" s="1"/>
  <c r="RX84" i="63"/>
  <c r="RX83" i="63"/>
  <c r="RX88" i="63" s="1"/>
  <c r="RX149" i="63" s="1"/>
  <c r="RX151" i="63" s="1"/>
  <c r="RX82" i="63"/>
  <c r="FC122" i="63"/>
  <c r="FC124" i="63"/>
  <c r="FC129" i="63" s="1"/>
  <c r="FC169" i="21" s="1"/>
  <c r="LY212" i="63"/>
  <c r="LY217" i="63" s="1"/>
  <c r="LY284" i="63" s="1"/>
  <c r="LY211" i="63"/>
  <c r="MY257" i="63"/>
  <c r="MY262" i="63" s="1"/>
  <c r="MY258" i="63"/>
  <c r="MY263" i="63" s="1"/>
  <c r="MY172" i="21" s="1"/>
  <c r="MY256" i="63"/>
  <c r="CV213" i="63"/>
  <c r="CV218" i="63" s="1"/>
  <c r="CV212" i="63"/>
  <c r="CV217" i="63" s="1"/>
  <c r="CV284" i="63" s="1"/>
  <c r="CV211" i="63"/>
  <c r="DM124" i="63"/>
  <c r="DM129" i="63" s="1"/>
  <c r="DM169" i="21" s="1"/>
  <c r="DM122" i="63"/>
  <c r="DM123" i="63"/>
  <c r="DM128" i="63" s="1"/>
  <c r="NU168" i="63"/>
  <c r="NU173" i="63" s="1"/>
  <c r="NU170" i="21" s="1"/>
  <c r="NU167" i="63"/>
  <c r="NU172" i="63" s="1"/>
  <c r="PC213" i="63"/>
  <c r="PC218" i="63" s="1"/>
  <c r="PC171" i="21" s="1"/>
  <c r="PC211" i="63"/>
  <c r="PC212" i="63"/>
  <c r="PC217" i="63" s="1"/>
  <c r="PC284" i="63" s="1"/>
  <c r="JN83" i="63"/>
  <c r="JN88" i="63" s="1"/>
  <c r="JN149" i="63" s="1"/>
  <c r="JN151" i="63" s="1"/>
  <c r="JN84" i="63"/>
  <c r="RT123" i="63"/>
  <c r="RT128" i="63" s="1"/>
  <c r="RT194" i="63" s="1"/>
  <c r="RT122" i="63"/>
  <c r="RT124" i="63"/>
  <c r="RT129" i="63" s="1"/>
  <c r="RT169" i="21" s="1"/>
  <c r="AB213" i="63"/>
  <c r="AB218" i="63" s="1"/>
  <c r="AB212" i="63"/>
  <c r="AB217" i="63" s="1"/>
  <c r="AB284" i="63" s="1"/>
  <c r="AB211" i="63"/>
  <c r="MH166" i="63"/>
  <c r="MH168" i="63"/>
  <c r="MH173" i="63" s="1"/>
  <c r="MH167" i="63"/>
  <c r="MH172" i="63" s="1"/>
  <c r="MH239" i="63" s="1"/>
  <c r="PI83" i="63"/>
  <c r="PI88" i="63" s="1"/>
  <c r="PI149" i="63" s="1"/>
  <c r="PI84" i="63"/>
  <c r="PI82" i="63"/>
  <c r="NM212" i="63"/>
  <c r="NM217" i="63" s="1"/>
  <c r="NM213" i="63"/>
  <c r="NM218" i="63" s="1"/>
  <c r="NM211" i="63"/>
  <c r="V84" i="63"/>
  <c r="V83" i="63"/>
  <c r="V88" i="63" s="1"/>
  <c r="V149" i="63" s="1"/>
  <c r="V82" i="63"/>
  <c r="RU123" i="63"/>
  <c r="RU128" i="63" s="1"/>
  <c r="RU124" i="63"/>
  <c r="RU129" i="63" s="1"/>
  <c r="RU169" i="21" s="1"/>
  <c r="RU122" i="63"/>
  <c r="QO213" i="63"/>
  <c r="QO218" i="63" s="1"/>
  <c r="QO171" i="21" s="1"/>
  <c r="QO211" i="63"/>
  <c r="QO212" i="63"/>
  <c r="QO217" i="63" s="1"/>
  <c r="N258" i="63"/>
  <c r="N263" i="63" s="1"/>
  <c r="N172" i="21" s="1"/>
  <c r="N200" i="21" s="1"/>
  <c r="N257" i="63"/>
  <c r="N262" i="63" s="1"/>
  <c r="N256" i="63"/>
  <c r="RF123" i="63"/>
  <c r="RF128" i="63" s="1"/>
  <c r="RF194" i="63" s="1"/>
  <c r="RF122" i="63"/>
  <c r="RF124" i="63"/>
  <c r="RF129" i="63" s="1"/>
  <c r="RF169" i="21" s="1"/>
  <c r="RK167" i="63"/>
  <c r="RK172" i="63" s="1"/>
  <c r="RK239" i="63" s="1"/>
  <c r="RK166" i="63"/>
  <c r="RK168" i="63"/>
  <c r="RK173" i="63" s="1"/>
  <c r="PI122" i="63"/>
  <c r="PI123" i="63"/>
  <c r="PI128" i="63" s="1"/>
  <c r="PI194" i="63" s="1"/>
  <c r="PI124" i="63"/>
  <c r="PI129" i="63" s="1"/>
  <c r="PI169" i="21" s="1"/>
  <c r="JC211" i="63"/>
  <c r="JC213" i="63"/>
  <c r="JC218" i="63" s="1"/>
  <c r="JC171" i="21" s="1"/>
  <c r="JC212" i="63"/>
  <c r="JC217" i="63" s="1"/>
  <c r="MS168" i="63"/>
  <c r="MS173" i="63" s="1"/>
  <c r="MS170" i="21" s="1"/>
  <c r="MS198" i="21" s="1"/>
  <c r="MS167" i="63"/>
  <c r="MS172" i="63" s="1"/>
  <c r="MS239" i="63" s="1"/>
  <c r="MS166" i="63"/>
  <c r="HI84" i="63"/>
  <c r="HI82" i="63"/>
  <c r="HI83" i="63"/>
  <c r="HI88" i="63" s="1"/>
  <c r="HI149" i="63" s="1"/>
  <c r="SE168" i="63"/>
  <c r="SE173" i="63" s="1"/>
  <c r="SE170" i="21" s="1"/>
  <c r="SE167" i="63"/>
  <c r="SE172" i="63" s="1"/>
  <c r="SE239" i="63" s="1"/>
  <c r="SE166" i="63"/>
  <c r="EH256" i="63"/>
  <c r="EH258" i="63"/>
  <c r="EH263" i="63" s="1"/>
  <c r="EH172" i="21" s="1"/>
  <c r="EH257" i="63"/>
  <c r="EH262" i="63" s="1"/>
  <c r="QW123" i="63"/>
  <c r="QW128" i="63" s="1"/>
  <c r="QW124" i="63"/>
  <c r="QW129" i="63" s="1"/>
  <c r="QW122" i="63"/>
  <c r="EE213" i="63"/>
  <c r="EE218" i="63" s="1"/>
  <c r="EE171" i="21" s="1"/>
  <c r="EE212" i="63"/>
  <c r="EE217" i="63" s="1"/>
  <c r="OT167" i="63"/>
  <c r="OT172" i="63" s="1"/>
  <c r="OT166" i="63"/>
  <c r="OT168" i="63"/>
  <c r="OT173" i="63" s="1"/>
  <c r="OT170" i="21" s="1"/>
  <c r="OT177" i="21" s="1"/>
  <c r="OT184" i="21" s="1"/>
  <c r="FE168" i="63"/>
  <c r="FE173" i="63" s="1"/>
  <c r="FE167" i="63"/>
  <c r="FE172" i="63" s="1"/>
  <c r="FE239" i="63" s="1"/>
  <c r="FE166" i="63"/>
  <c r="PT167" i="63"/>
  <c r="PT172" i="63" s="1"/>
  <c r="PT239" i="63" s="1"/>
  <c r="PT168" i="63"/>
  <c r="PT173" i="63" s="1"/>
  <c r="PT166" i="63"/>
  <c r="OL211" i="63"/>
  <c r="OL213" i="63"/>
  <c r="OL218" i="63" s="1"/>
  <c r="OL212" i="63"/>
  <c r="OL217" i="63" s="1"/>
  <c r="PK212" i="63"/>
  <c r="PK217" i="63" s="1"/>
  <c r="PK211" i="63"/>
  <c r="PK213" i="63"/>
  <c r="PK218" i="63" s="1"/>
  <c r="PK171" i="21" s="1"/>
  <c r="AF123" i="63"/>
  <c r="AF128" i="63" s="1"/>
  <c r="AF122" i="63"/>
  <c r="AF124" i="63"/>
  <c r="AF129" i="63" s="1"/>
  <c r="AF169" i="21" s="1"/>
  <c r="Q166" i="63"/>
  <c r="Q167" i="63"/>
  <c r="Q172" i="63" s="1"/>
  <c r="Q168" i="63"/>
  <c r="Q173" i="63" s="1"/>
  <c r="Q170" i="21" s="1"/>
  <c r="Q177" i="21" s="1"/>
  <c r="Q184" i="21" s="1"/>
  <c r="MY124" i="63"/>
  <c r="MY129" i="63" s="1"/>
  <c r="MY169" i="21" s="1"/>
  <c r="MY123" i="63"/>
  <c r="MY128" i="63" s="1"/>
  <c r="MY194" i="63" s="1"/>
  <c r="CO82" i="63"/>
  <c r="CO83" i="63"/>
  <c r="CO88" i="63" s="1"/>
  <c r="CO149" i="63" s="1"/>
  <c r="RT257" i="63"/>
  <c r="RT262" i="63" s="1"/>
  <c r="RT258" i="63"/>
  <c r="RT263" i="63" s="1"/>
  <c r="RT172" i="21" s="1"/>
  <c r="QP256" i="63"/>
  <c r="QP258" i="63"/>
  <c r="QP263" i="63" s="1"/>
  <c r="QP257" i="63"/>
  <c r="QP262" i="63" s="1"/>
  <c r="PR166" i="63"/>
  <c r="PR167" i="63"/>
  <c r="PR172" i="63" s="1"/>
  <c r="RH123" i="63"/>
  <c r="RH128" i="63" s="1"/>
  <c r="RH122" i="63"/>
  <c r="KX258" i="63"/>
  <c r="KX263" i="63" s="1"/>
  <c r="KX172" i="21" s="1"/>
  <c r="KX256" i="63"/>
  <c r="KX257" i="63"/>
  <c r="KX262" i="63" s="1"/>
  <c r="JC168" i="63"/>
  <c r="JC173" i="63" s="1"/>
  <c r="JC170" i="21" s="1"/>
  <c r="JC198" i="21" s="1"/>
  <c r="JC166" i="63"/>
  <c r="JC167" i="63"/>
  <c r="JC172" i="63" s="1"/>
  <c r="DP258" i="63"/>
  <c r="DP263" i="63" s="1"/>
  <c r="DP172" i="21" s="1"/>
  <c r="DP200" i="21" s="1"/>
  <c r="DP257" i="63"/>
  <c r="DP262" i="63" s="1"/>
  <c r="DP256" i="63"/>
  <c r="EO84" i="63"/>
  <c r="EO82" i="63"/>
  <c r="EO83" i="63"/>
  <c r="EO88" i="63" s="1"/>
  <c r="EO149" i="63" s="1"/>
  <c r="EO151" i="63" s="1"/>
  <c r="NB258" i="63"/>
  <c r="NB263" i="63" s="1"/>
  <c r="NB172" i="21" s="1"/>
  <c r="NB179" i="21" s="1"/>
  <c r="NB186" i="21" s="1"/>
  <c r="NB257" i="63"/>
  <c r="NB262" i="63" s="1"/>
  <c r="NB275" i="63" s="1"/>
  <c r="NB90" i="73" s="1"/>
  <c r="NB256" i="63"/>
  <c r="LO123" i="63"/>
  <c r="LO128" i="63" s="1"/>
  <c r="LO194" i="63" s="1"/>
  <c r="LO124" i="63"/>
  <c r="LO129" i="63" s="1"/>
  <c r="OB212" i="63"/>
  <c r="OB217" i="63" s="1"/>
  <c r="OB284" i="63" s="1"/>
  <c r="OB211" i="63"/>
  <c r="OB213" i="63"/>
  <c r="OB218" i="63" s="1"/>
  <c r="PJ123" i="63"/>
  <c r="PJ128" i="63" s="1"/>
  <c r="PJ194" i="63" s="1"/>
  <c r="PJ124" i="63"/>
  <c r="PJ129" i="63" s="1"/>
  <c r="PJ122" i="63"/>
  <c r="KB168" i="63"/>
  <c r="KB173" i="63" s="1"/>
  <c r="KB170" i="21" s="1"/>
  <c r="KB198" i="21" s="1"/>
  <c r="KB167" i="63"/>
  <c r="KB172" i="63" s="1"/>
  <c r="DR212" i="63"/>
  <c r="DR217" i="63" s="1"/>
  <c r="DR211" i="63"/>
  <c r="DR213" i="63"/>
  <c r="DR218" i="63" s="1"/>
  <c r="DR171" i="21" s="1"/>
  <c r="GT122" i="63"/>
  <c r="GT124" i="63"/>
  <c r="GT129" i="63" s="1"/>
  <c r="JJ168" i="63"/>
  <c r="JJ173" i="63" s="1"/>
  <c r="JJ170" i="21" s="1"/>
  <c r="JJ177" i="21" s="1"/>
  <c r="JJ184" i="21" s="1"/>
  <c r="JJ166" i="63"/>
  <c r="JJ167" i="63"/>
  <c r="JJ172" i="63" s="1"/>
  <c r="G84" i="63"/>
  <c r="G83" i="63"/>
  <c r="G88" i="63" s="1"/>
  <c r="RO211" i="63"/>
  <c r="RO213" i="63"/>
  <c r="RO218" i="63" s="1"/>
  <c r="RO171" i="21" s="1"/>
  <c r="RM256" i="63"/>
  <c r="RM258" i="63"/>
  <c r="RM263" i="63" s="1"/>
  <c r="RM172" i="21" s="1"/>
  <c r="RM257" i="63"/>
  <c r="RM262" i="63" s="1"/>
  <c r="HA82" i="63"/>
  <c r="HA84" i="63"/>
  <c r="LT213" i="63"/>
  <c r="LT218" i="63" s="1"/>
  <c r="LT171" i="21" s="1"/>
  <c r="LT212" i="63"/>
  <c r="LT217" i="63" s="1"/>
  <c r="LT211" i="63"/>
  <c r="BU256" i="63"/>
  <c r="BU257" i="63"/>
  <c r="BU262" i="63" s="1"/>
  <c r="BU258" i="63"/>
  <c r="BU263" i="63" s="1"/>
  <c r="BU172" i="21" s="1"/>
  <c r="BU200" i="21" s="1"/>
  <c r="OT211" i="63"/>
  <c r="OT212" i="63"/>
  <c r="OT217" i="63" s="1"/>
  <c r="OT284" i="63" s="1"/>
  <c r="OT213" i="63"/>
  <c r="OT218" i="63" s="1"/>
  <c r="AC256" i="63"/>
  <c r="AC257" i="63"/>
  <c r="AC262" i="63" s="1"/>
  <c r="AC258" i="63"/>
  <c r="AC263" i="63" s="1"/>
  <c r="DC83" i="63"/>
  <c r="DC88" i="63" s="1"/>
  <c r="DC149" i="63" s="1"/>
  <c r="DC84" i="63"/>
  <c r="DC82" i="63"/>
  <c r="KK82" i="63"/>
  <c r="KK83" i="63"/>
  <c r="KK88" i="63" s="1"/>
  <c r="KK84" i="63"/>
  <c r="BX256" i="63"/>
  <c r="BX258" i="63"/>
  <c r="BX263" i="63" s="1"/>
  <c r="BX257" i="63"/>
  <c r="BX262" i="63" s="1"/>
  <c r="DN83" i="63"/>
  <c r="DN88" i="63" s="1"/>
  <c r="DN149" i="63" s="1"/>
  <c r="DN151" i="63" s="1"/>
  <c r="DN82" i="63"/>
  <c r="DN84" i="63"/>
  <c r="EJ82" i="63"/>
  <c r="EJ84" i="63"/>
  <c r="EJ83" i="63"/>
  <c r="EJ88" i="63" s="1"/>
  <c r="EJ149" i="63" s="1"/>
  <c r="HB166" i="63"/>
  <c r="HB167" i="63"/>
  <c r="HB172" i="63" s="1"/>
  <c r="CZ166" i="63"/>
  <c r="CZ167" i="63"/>
  <c r="CZ172" i="63" s="1"/>
  <c r="CZ168" i="63"/>
  <c r="CZ173" i="63" s="1"/>
  <c r="CZ170" i="21" s="1"/>
  <c r="CZ177" i="21" s="1"/>
  <c r="CZ184" i="21" s="1"/>
  <c r="QP124" i="63"/>
  <c r="QP129" i="63" s="1"/>
  <c r="QP169" i="21" s="1"/>
  <c r="QP123" i="63"/>
  <c r="QP128" i="63" s="1"/>
  <c r="QP194" i="63" s="1"/>
  <c r="JU82" i="63"/>
  <c r="LE211" i="63"/>
  <c r="FC123" i="63"/>
  <c r="FC128" i="63" s="1"/>
  <c r="FC194" i="63" s="1"/>
  <c r="OH166" i="63"/>
  <c r="QK256" i="63"/>
  <c r="SD211" i="63"/>
  <c r="DS211" i="63"/>
  <c r="DS212" i="63"/>
  <c r="DS217" i="63" s="1"/>
  <c r="DS213" i="63"/>
  <c r="DS218" i="63" s="1"/>
  <c r="DS171" i="21" s="1"/>
  <c r="JR168" i="63"/>
  <c r="JR173" i="63" s="1"/>
  <c r="JR166" i="63"/>
  <c r="LH257" i="63"/>
  <c r="LH262" i="63" s="1"/>
  <c r="LH258" i="63"/>
  <c r="LH263" i="63" s="1"/>
  <c r="LH172" i="21" s="1"/>
  <c r="LH179" i="21" s="1"/>
  <c r="LH186" i="21" s="1"/>
  <c r="MJ82" i="63"/>
  <c r="MJ84" i="63"/>
  <c r="MJ83" i="63"/>
  <c r="MJ88" i="63" s="1"/>
  <c r="MJ149" i="63" s="1"/>
  <c r="CB82" i="63"/>
  <c r="CB84" i="63"/>
  <c r="PJ84" i="63"/>
  <c r="PJ83" i="63"/>
  <c r="PJ88" i="63" s="1"/>
  <c r="PJ149" i="63" s="1"/>
  <c r="PJ82" i="63"/>
  <c r="HX257" i="63"/>
  <c r="HX262" i="63" s="1"/>
  <c r="HX256" i="63"/>
  <c r="HX258" i="63"/>
  <c r="HX263" i="63" s="1"/>
  <c r="HX172" i="21" s="1"/>
  <c r="HX179" i="21" s="1"/>
  <c r="HX186" i="21" s="1"/>
  <c r="EB167" i="63"/>
  <c r="EB172" i="63" s="1"/>
  <c r="EB239" i="63" s="1"/>
  <c r="EB168" i="63"/>
  <c r="EB173" i="63" s="1"/>
  <c r="EB170" i="21" s="1"/>
  <c r="EB198" i="21" s="1"/>
  <c r="LF256" i="63"/>
  <c r="LF258" i="63"/>
  <c r="LF263" i="63" s="1"/>
  <c r="MH258" i="63"/>
  <c r="MH263" i="63" s="1"/>
  <c r="MH172" i="21" s="1"/>
  <c r="MH200" i="21" s="1"/>
  <c r="MH257" i="63"/>
  <c r="MH262" i="63" s="1"/>
  <c r="MH275" i="63" s="1"/>
  <c r="MH90" i="73" s="1"/>
  <c r="KI167" i="63"/>
  <c r="KI172" i="63" s="1"/>
  <c r="KI239" i="63" s="1"/>
  <c r="KI166" i="63"/>
  <c r="KI168" i="63"/>
  <c r="KI173" i="63" s="1"/>
  <c r="KI170" i="21" s="1"/>
  <c r="KE212" i="63"/>
  <c r="KE217" i="63" s="1"/>
  <c r="KE213" i="63"/>
  <c r="KE218" i="63" s="1"/>
  <c r="KE171" i="21" s="1"/>
  <c r="KE211" i="63"/>
  <c r="MT258" i="63"/>
  <c r="MT263" i="63" s="1"/>
  <c r="MT172" i="21" s="1"/>
  <c r="MT257" i="63"/>
  <c r="MT262" i="63" s="1"/>
  <c r="MT275" i="63" s="1"/>
  <c r="MT90" i="73" s="1"/>
  <c r="CO212" i="63"/>
  <c r="CO217" i="63" s="1"/>
  <c r="CO211" i="63"/>
  <c r="MW258" i="63"/>
  <c r="MW263" i="63" s="1"/>
  <c r="MW172" i="21" s="1"/>
  <c r="MW200" i="21" s="1"/>
  <c r="MW257" i="63"/>
  <c r="MW262" i="63" s="1"/>
  <c r="MW275" i="63" s="1"/>
  <c r="MW90" i="73" s="1"/>
  <c r="OY82" i="63"/>
  <c r="OY84" i="63"/>
  <c r="OY83" i="63"/>
  <c r="OY88" i="63" s="1"/>
  <c r="OY149" i="63" s="1"/>
  <c r="E124" i="63"/>
  <c r="E129" i="63" s="1"/>
  <c r="E122" i="63"/>
  <c r="E123" i="63"/>
  <c r="E128" i="63" s="1"/>
  <c r="E194" i="63" s="1"/>
  <c r="JG82" i="63"/>
  <c r="JG84" i="63"/>
  <c r="JG83" i="63"/>
  <c r="JG88" i="63" s="1"/>
  <c r="JG149" i="63" s="1"/>
  <c r="IH122" i="63"/>
  <c r="IH123" i="63"/>
  <c r="IH128" i="63" s="1"/>
  <c r="IH194" i="63" s="1"/>
  <c r="IH124" i="63"/>
  <c r="IH129" i="63" s="1"/>
  <c r="CS124" i="63"/>
  <c r="CS129" i="63" s="1"/>
  <c r="CS169" i="21" s="1"/>
  <c r="CS122" i="63"/>
  <c r="CS123" i="63"/>
  <c r="CS128" i="63" s="1"/>
  <c r="CS194" i="63" s="1"/>
  <c r="IR83" i="63"/>
  <c r="IR88" i="63" s="1"/>
  <c r="IR149" i="63" s="1"/>
  <c r="IR151" i="63" s="1"/>
  <c r="IR84" i="63"/>
  <c r="IR82" i="63"/>
  <c r="CV258" i="63"/>
  <c r="CV263" i="63" s="1"/>
  <c r="CV172" i="21" s="1"/>
  <c r="CV200" i="21" s="1"/>
  <c r="CV256" i="63"/>
  <c r="GA123" i="63"/>
  <c r="GA128" i="63" s="1"/>
  <c r="GA124" i="63"/>
  <c r="GA129" i="63" s="1"/>
  <c r="GA122" i="63"/>
  <c r="Z257" i="63"/>
  <c r="Z262" i="63" s="1"/>
  <c r="Z256" i="63"/>
  <c r="Z258" i="63"/>
  <c r="Z263" i="63" s="1"/>
  <c r="Z172" i="21" s="1"/>
  <c r="IB124" i="63"/>
  <c r="IB129" i="63" s="1"/>
  <c r="IB123" i="63"/>
  <c r="IB128" i="63" s="1"/>
  <c r="IB122" i="63"/>
  <c r="FC258" i="63"/>
  <c r="FC263" i="63" s="1"/>
  <c r="FC257" i="63"/>
  <c r="FC262" i="63" s="1"/>
  <c r="FC256" i="63"/>
  <c r="JB256" i="63"/>
  <c r="JB257" i="63"/>
  <c r="JB262" i="63" s="1"/>
  <c r="JB275" i="63" s="1"/>
  <c r="JB90" i="73" s="1"/>
  <c r="Z211" i="63"/>
  <c r="Z213" i="63"/>
  <c r="Z218" i="63" s="1"/>
  <c r="Z171" i="21" s="1"/>
  <c r="Z212" i="63"/>
  <c r="Z217" i="63" s="1"/>
  <c r="Z284" i="63" s="1"/>
  <c r="W123" i="63"/>
  <c r="W128" i="63" s="1"/>
  <c r="W194" i="63" s="1"/>
  <c r="W122" i="63"/>
  <c r="NB82" i="63"/>
  <c r="NB83" i="63"/>
  <c r="NB88" i="63" s="1"/>
  <c r="NB149" i="63" s="1"/>
  <c r="NB84" i="63"/>
  <c r="CI123" i="63"/>
  <c r="CI128" i="63" s="1"/>
  <c r="CI122" i="63"/>
  <c r="CI124" i="63"/>
  <c r="CI129" i="63" s="1"/>
  <c r="AN212" i="63"/>
  <c r="AN217" i="63" s="1"/>
  <c r="AN284" i="63" s="1"/>
  <c r="AN213" i="63"/>
  <c r="AN218" i="63" s="1"/>
  <c r="AN211" i="63"/>
  <c r="PB123" i="63"/>
  <c r="PB128" i="63" s="1"/>
  <c r="PB194" i="63" s="1"/>
  <c r="PB124" i="63"/>
  <c r="PB129" i="63" s="1"/>
  <c r="PB122" i="63"/>
  <c r="QR211" i="63"/>
  <c r="QR213" i="63"/>
  <c r="QR218" i="63" s="1"/>
  <c r="QR212" i="63"/>
  <c r="QR217" i="63" s="1"/>
  <c r="QR284" i="63" s="1"/>
  <c r="EJ213" i="63"/>
  <c r="EJ218" i="63" s="1"/>
  <c r="EJ230" i="63" s="1"/>
  <c r="EJ89" i="73" s="1"/>
  <c r="EJ211" i="63"/>
  <c r="QE84" i="63"/>
  <c r="QE82" i="63"/>
  <c r="KJ82" i="63"/>
  <c r="KJ84" i="63"/>
  <c r="U84" i="63"/>
  <c r="U83" i="63"/>
  <c r="U88" i="63" s="1"/>
  <c r="U82" i="63"/>
  <c r="BC168" i="63"/>
  <c r="BC173" i="63" s="1"/>
  <c r="BC167" i="63"/>
  <c r="BC172" i="63" s="1"/>
  <c r="BC239" i="63" s="1"/>
  <c r="BC166" i="63"/>
  <c r="CC122" i="63"/>
  <c r="CC123" i="63"/>
  <c r="CC128" i="63" s="1"/>
  <c r="CC124" i="63"/>
  <c r="CC129" i="63" s="1"/>
  <c r="CC169" i="21" s="1"/>
  <c r="DH123" i="63"/>
  <c r="DH128" i="63" s="1"/>
  <c r="DH194" i="63" s="1"/>
  <c r="DH124" i="63"/>
  <c r="DH129" i="63" s="1"/>
  <c r="DH169" i="21" s="1"/>
  <c r="DH122" i="63"/>
  <c r="IB212" i="63"/>
  <c r="IB217" i="63" s="1"/>
  <c r="IB213" i="63"/>
  <c r="IB218" i="63" s="1"/>
  <c r="IB171" i="21" s="1"/>
  <c r="IB211" i="63"/>
  <c r="OU258" i="63"/>
  <c r="OU263" i="63" s="1"/>
  <c r="OU256" i="63"/>
  <c r="HP124" i="63"/>
  <c r="HP129" i="63" s="1"/>
  <c r="HP169" i="21" s="1"/>
  <c r="HP123" i="63"/>
  <c r="HP128" i="63" s="1"/>
  <c r="HP141" i="63" s="1"/>
  <c r="HP87" i="73" s="1"/>
  <c r="HP122" i="63"/>
  <c r="PM211" i="63"/>
  <c r="PM213" i="63"/>
  <c r="PM218" i="63" s="1"/>
  <c r="PM212" i="63"/>
  <c r="PM217" i="63" s="1"/>
  <c r="PM284" i="63" s="1"/>
  <c r="JI122" i="63"/>
  <c r="JI123" i="63"/>
  <c r="JI128" i="63" s="1"/>
  <c r="JI124" i="63"/>
  <c r="JI129" i="63" s="1"/>
  <c r="NZ168" i="63"/>
  <c r="NZ173" i="63" s="1"/>
  <c r="NZ170" i="21" s="1"/>
  <c r="NZ177" i="21" s="1"/>
  <c r="NZ184" i="21" s="1"/>
  <c r="NZ166" i="63"/>
  <c r="NZ167" i="63"/>
  <c r="NZ172" i="63" s="1"/>
  <c r="AY122" i="63"/>
  <c r="AY123" i="63"/>
  <c r="AY128" i="63" s="1"/>
  <c r="AY194" i="63" s="1"/>
  <c r="AY124" i="63"/>
  <c r="AY129" i="63" s="1"/>
  <c r="AY169" i="21" s="1"/>
  <c r="DM167" i="63"/>
  <c r="DM172" i="63" s="1"/>
  <c r="DM168" i="63"/>
  <c r="DM173" i="63" s="1"/>
  <c r="DM170" i="21" s="1"/>
  <c r="DM166" i="63"/>
  <c r="FG122" i="63"/>
  <c r="FG124" i="63"/>
  <c r="FG129" i="63" s="1"/>
  <c r="FG169" i="21" s="1"/>
  <c r="FG123" i="63"/>
  <c r="FG128" i="63" s="1"/>
  <c r="KH166" i="63"/>
  <c r="KH168" i="63"/>
  <c r="KH173" i="63" s="1"/>
  <c r="KH167" i="63"/>
  <c r="KH172" i="63" s="1"/>
  <c r="KH239" i="63" s="1"/>
  <c r="CZ256" i="63"/>
  <c r="CZ257" i="63"/>
  <c r="CZ262" i="63" s="1"/>
  <c r="CZ258" i="63"/>
  <c r="CZ263" i="63" s="1"/>
  <c r="CZ172" i="21" s="1"/>
  <c r="CZ200" i="21" s="1"/>
  <c r="BG168" i="63"/>
  <c r="BG173" i="63" s="1"/>
  <c r="BG170" i="21" s="1"/>
  <c r="BG166" i="63"/>
  <c r="BG167" i="63"/>
  <c r="BG172" i="63" s="1"/>
  <c r="LC212" i="63"/>
  <c r="LC217" i="63" s="1"/>
  <c r="LC213" i="63"/>
  <c r="LC218" i="63" s="1"/>
  <c r="LC171" i="21" s="1"/>
  <c r="BQ166" i="63"/>
  <c r="BQ168" i="63"/>
  <c r="BQ173" i="63" s="1"/>
  <c r="BQ170" i="21" s="1"/>
  <c r="BQ167" i="63"/>
  <c r="BQ172" i="63" s="1"/>
  <c r="CU84" i="63"/>
  <c r="CU83" i="63"/>
  <c r="CU88" i="63" s="1"/>
  <c r="CU149" i="63" s="1"/>
  <c r="CU82" i="63"/>
  <c r="MU258" i="63"/>
  <c r="MU263" i="63" s="1"/>
  <c r="MU257" i="63"/>
  <c r="MU262" i="63" s="1"/>
  <c r="MU256" i="63"/>
  <c r="RF166" i="63"/>
  <c r="RF168" i="63"/>
  <c r="RF173" i="63" s="1"/>
  <c r="RF167" i="63"/>
  <c r="RF172" i="63" s="1"/>
  <c r="RF239" i="63" s="1"/>
  <c r="QK124" i="63"/>
  <c r="QK129" i="63" s="1"/>
  <c r="QK122" i="63"/>
  <c r="QK123" i="63"/>
  <c r="QK128" i="63" s="1"/>
  <c r="QK194" i="63" s="1"/>
  <c r="LC123" i="63"/>
  <c r="LC128" i="63" s="1"/>
  <c r="LC194" i="63" s="1"/>
  <c r="LC122" i="63"/>
  <c r="LC124" i="63"/>
  <c r="LC129" i="63" s="1"/>
  <c r="LC169" i="21" s="1"/>
  <c r="CK167" i="63"/>
  <c r="CK172" i="63" s="1"/>
  <c r="CK239" i="63" s="1"/>
  <c r="CK168" i="63"/>
  <c r="CK173" i="63" s="1"/>
  <c r="CK170" i="21" s="1"/>
  <c r="MI257" i="63"/>
  <c r="MI262" i="63" s="1"/>
  <c r="MI258" i="63"/>
  <c r="MI263" i="63" s="1"/>
  <c r="MI172" i="21" s="1"/>
  <c r="MI256" i="63"/>
  <c r="PJ256" i="63"/>
  <c r="PJ258" i="63"/>
  <c r="PJ263" i="63" s="1"/>
  <c r="PJ257" i="63"/>
  <c r="PJ262" i="63" s="1"/>
  <c r="LQ83" i="63"/>
  <c r="LQ88" i="63" s="1"/>
  <c r="LQ149" i="63" s="1"/>
  <c r="LQ84" i="63"/>
  <c r="LQ82" i="63"/>
  <c r="RB167" i="63"/>
  <c r="RB172" i="63" s="1"/>
  <c r="RB239" i="63" s="1"/>
  <c r="RB168" i="63"/>
  <c r="RB173" i="63" s="1"/>
  <c r="RB170" i="21" s="1"/>
  <c r="RB166" i="63"/>
  <c r="AG83" i="63"/>
  <c r="AG88" i="63" s="1"/>
  <c r="AG149" i="63" s="1"/>
  <c r="AG84" i="63"/>
  <c r="QQ84" i="63"/>
  <c r="QQ82" i="63"/>
  <c r="MH256" i="63"/>
  <c r="LE212" i="63"/>
  <c r="LE217" i="63" s="1"/>
  <c r="LE230" i="63" s="1"/>
  <c r="LE89" i="73" s="1"/>
  <c r="MW256" i="63"/>
  <c r="QX166" i="63"/>
  <c r="IQ257" i="63"/>
  <c r="IQ262" i="63" s="1"/>
  <c r="NK167" i="63"/>
  <c r="NK172" i="63" s="1"/>
  <c r="NK239" i="63" s="1"/>
  <c r="BY168" i="63"/>
  <c r="BY173" i="63" s="1"/>
  <c r="SD166" i="63"/>
  <c r="RT256" i="63"/>
  <c r="KQ166" i="63"/>
  <c r="QW84" i="63"/>
  <c r="AZ82" i="63"/>
  <c r="DQ168" i="63"/>
  <c r="DQ173" i="63" s="1"/>
  <c r="DQ170" i="21" s="1"/>
  <c r="PN167" i="63"/>
  <c r="PN172" i="63" s="1"/>
  <c r="IB166" i="63"/>
  <c r="IB168" i="63"/>
  <c r="IB173" i="63" s="1"/>
  <c r="JS82" i="63"/>
  <c r="JS83" i="63"/>
  <c r="JS88" i="63" s="1"/>
  <c r="JS149" i="63" s="1"/>
  <c r="JS84" i="63"/>
  <c r="GP213" i="63"/>
  <c r="GP218" i="63" s="1"/>
  <c r="GP171" i="21" s="1"/>
  <c r="GP212" i="63"/>
  <c r="GP217" i="63" s="1"/>
  <c r="GP284" i="63" s="1"/>
  <c r="GP211" i="63"/>
  <c r="FQ167" i="63"/>
  <c r="FQ172" i="63" s="1"/>
  <c r="FQ166" i="63"/>
  <c r="FQ168" i="63"/>
  <c r="FQ173" i="63" s="1"/>
  <c r="FQ170" i="21" s="1"/>
  <c r="FQ177" i="21" s="1"/>
  <c r="FQ184" i="21" s="1"/>
  <c r="OK167" i="63"/>
  <c r="OK172" i="63" s="1"/>
  <c r="OK239" i="63" s="1"/>
  <c r="OK166" i="63"/>
  <c r="OK168" i="63"/>
  <c r="OK173" i="63" s="1"/>
  <c r="OK170" i="21" s="1"/>
  <c r="OK177" i="21" s="1"/>
  <c r="OK184" i="21" s="1"/>
  <c r="RK213" i="63"/>
  <c r="RK218" i="63" s="1"/>
  <c r="RK212" i="63"/>
  <c r="RK217" i="63" s="1"/>
  <c r="RK284" i="63" s="1"/>
  <c r="CE256" i="63"/>
  <c r="CE258" i="63"/>
  <c r="CE263" i="63" s="1"/>
  <c r="CE172" i="21" s="1"/>
  <c r="CE179" i="21" s="1"/>
  <c r="CE186" i="21" s="1"/>
  <c r="CE257" i="63"/>
  <c r="CE262" i="63" s="1"/>
  <c r="HO82" i="63"/>
  <c r="HO84" i="63"/>
  <c r="HO83" i="63"/>
  <c r="HO88" i="63" s="1"/>
  <c r="HO149" i="63" s="1"/>
  <c r="ON256" i="63"/>
  <c r="ON257" i="63"/>
  <c r="ON262" i="63" s="1"/>
  <c r="ON258" i="63"/>
  <c r="ON263" i="63" s="1"/>
  <c r="KM82" i="63"/>
  <c r="KM83" i="63"/>
  <c r="KM88" i="63" s="1"/>
  <c r="KM149" i="63" s="1"/>
  <c r="MN211" i="63"/>
  <c r="MN212" i="63"/>
  <c r="MN217" i="63" s="1"/>
  <c r="GQ168" i="63"/>
  <c r="GQ173" i="63" s="1"/>
  <c r="GQ170" i="21" s="1"/>
  <c r="GQ198" i="21" s="1"/>
  <c r="GQ167" i="63"/>
  <c r="GQ172" i="63" s="1"/>
  <c r="GQ166" i="63"/>
  <c r="LG256" i="63"/>
  <c r="LG257" i="63"/>
  <c r="LG262" i="63" s="1"/>
  <c r="LG258" i="63"/>
  <c r="LG263" i="63" s="1"/>
  <c r="LG172" i="21" s="1"/>
  <c r="GR124" i="63"/>
  <c r="GR129" i="63" s="1"/>
  <c r="GR169" i="21" s="1"/>
  <c r="GR122" i="63"/>
  <c r="GR123" i="63"/>
  <c r="GR128" i="63" s="1"/>
  <c r="GR194" i="63" s="1"/>
  <c r="LD83" i="63"/>
  <c r="LD88" i="63" s="1"/>
  <c r="LD149" i="63" s="1"/>
  <c r="LD151" i="63" s="1"/>
  <c r="LD84" i="63"/>
  <c r="JF84" i="63"/>
  <c r="JF83" i="63"/>
  <c r="JF88" i="63" s="1"/>
  <c r="JF149" i="63" s="1"/>
  <c r="JF151" i="63" s="1"/>
  <c r="DX212" i="63"/>
  <c r="DX217" i="63" s="1"/>
  <c r="DX284" i="63" s="1"/>
  <c r="DX213" i="63"/>
  <c r="DX218" i="63" s="1"/>
  <c r="DX211" i="63"/>
  <c r="QH258" i="63"/>
  <c r="QH263" i="63" s="1"/>
  <c r="QH172" i="21" s="1"/>
  <c r="QH179" i="21" s="1"/>
  <c r="QH186" i="21" s="1"/>
  <c r="QH256" i="63"/>
  <c r="QH257" i="63"/>
  <c r="QH262" i="63" s="1"/>
  <c r="KR256" i="63"/>
  <c r="KR258" i="63"/>
  <c r="KR263" i="63" s="1"/>
  <c r="KR172" i="21" s="1"/>
  <c r="KR179" i="21" s="1"/>
  <c r="KR186" i="21" s="1"/>
  <c r="KR257" i="63"/>
  <c r="KR262" i="63" s="1"/>
  <c r="SG258" i="63"/>
  <c r="SG263" i="63" s="1"/>
  <c r="SG172" i="21" s="1"/>
  <c r="SG256" i="63"/>
  <c r="SG257" i="63"/>
  <c r="SG262" i="63" s="1"/>
  <c r="MC256" i="63"/>
  <c r="MC258" i="63"/>
  <c r="MC263" i="63" s="1"/>
  <c r="MC172" i="21" s="1"/>
  <c r="MC200" i="21" s="1"/>
  <c r="OA168" i="63"/>
  <c r="OA173" i="63" s="1"/>
  <c r="OA170" i="21" s="1"/>
  <c r="OA177" i="21" s="1"/>
  <c r="OA184" i="21" s="1"/>
  <c r="OA166" i="63"/>
  <c r="OA167" i="63"/>
  <c r="OA172" i="63" s="1"/>
  <c r="OA239" i="63" s="1"/>
  <c r="OT124" i="63"/>
  <c r="OT129" i="63" s="1"/>
  <c r="OT141" i="63" s="1"/>
  <c r="OT87" i="73" s="1"/>
  <c r="OT122" i="63"/>
  <c r="MB257" i="63"/>
  <c r="MB262" i="63" s="1"/>
  <c r="MB256" i="63"/>
  <c r="MB258" i="63"/>
  <c r="MB263" i="63" s="1"/>
  <c r="MB172" i="21" s="1"/>
  <c r="MB179" i="21" s="1"/>
  <c r="MB186" i="21" s="1"/>
  <c r="FZ258" i="63"/>
  <c r="FZ263" i="63" s="1"/>
  <c r="FZ172" i="21" s="1"/>
  <c r="FZ200" i="21" s="1"/>
  <c r="FZ257" i="63"/>
  <c r="FZ262" i="63" s="1"/>
  <c r="FZ256" i="63"/>
  <c r="LG212" i="63"/>
  <c r="LG217" i="63" s="1"/>
  <c r="LG211" i="63"/>
  <c r="JL84" i="63"/>
  <c r="JL82" i="63"/>
  <c r="AU258" i="63"/>
  <c r="AU263" i="63" s="1"/>
  <c r="AU172" i="21" s="1"/>
  <c r="AU179" i="21" s="1"/>
  <c r="AU186" i="21" s="1"/>
  <c r="AU256" i="63"/>
  <c r="AU257" i="63"/>
  <c r="AU262" i="63" s="1"/>
  <c r="GE212" i="63"/>
  <c r="GE217" i="63" s="1"/>
  <c r="GE213" i="63"/>
  <c r="GE218" i="63" s="1"/>
  <c r="GE211" i="63"/>
  <c r="OV168" i="63"/>
  <c r="OV173" i="63" s="1"/>
  <c r="OV166" i="63"/>
  <c r="OV167" i="63"/>
  <c r="OV172" i="63" s="1"/>
  <c r="BR124" i="63"/>
  <c r="BR129" i="63" s="1"/>
  <c r="BR141" i="63" s="1"/>
  <c r="BR87" i="73" s="1"/>
  <c r="BR122" i="63"/>
  <c r="RR211" i="63"/>
  <c r="RR212" i="63"/>
  <c r="RR217" i="63" s="1"/>
  <c r="RR284" i="63" s="1"/>
  <c r="RR213" i="63"/>
  <c r="RR218" i="63" s="1"/>
  <c r="RR171" i="21" s="1"/>
  <c r="DE258" i="63"/>
  <c r="DE263" i="63" s="1"/>
  <c r="DE172" i="21" s="1"/>
  <c r="DE257" i="63"/>
  <c r="DE262" i="63" s="1"/>
  <c r="QN82" i="63"/>
  <c r="QN83" i="63"/>
  <c r="QN88" i="63" s="1"/>
  <c r="QN149" i="63" s="1"/>
  <c r="QD166" i="63"/>
  <c r="QD167" i="63"/>
  <c r="QD172" i="63" s="1"/>
  <c r="QD168" i="63"/>
  <c r="QD173" i="63" s="1"/>
  <c r="QD170" i="21" s="1"/>
  <c r="QD177" i="21" s="1"/>
  <c r="QD184" i="21" s="1"/>
  <c r="IH212" i="63"/>
  <c r="IH217" i="63" s="1"/>
  <c r="IH284" i="63" s="1"/>
  <c r="IH211" i="63"/>
  <c r="IH213" i="63"/>
  <c r="IH218" i="63" s="1"/>
  <c r="IH171" i="21" s="1"/>
  <c r="PA167" i="63"/>
  <c r="PA172" i="63" s="1"/>
  <c r="PA239" i="63" s="1"/>
  <c r="PA168" i="63"/>
  <c r="PA173" i="63" s="1"/>
  <c r="PA166" i="63"/>
  <c r="EF213" i="63"/>
  <c r="EF218" i="63" s="1"/>
  <c r="EF171" i="21" s="1"/>
  <c r="EF212" i="63"/>
  <c r="EF217" i="63" s="1"/>
  <c r="EF211" i="63"/>
  <c r="LS83" i="63"/>
  <c r="LS88" i="63" s="1"/>
  <c r="LS149" i="63" s="1"/>
  <c r="LS84" i="63"/>
  <c r="LS82" i="63"/>
  <c r="QA257" i="63"/>
  <c r="QA262" i="63" s="1"/>
  <c r="QA275" i="63" s="1"/>
  <c r="QA90" i="73" s="1"/>
  <c r="QA256" i="63"/>
  <c r="AS168" i="63"/>
  <c r="AS173" i="63" s="1"/>
  <c r="AS170" i="21" s="1"/>
  <c r="AS166" i="63"/>
  <c r="AS167" i="63"/>
  <c r="AS172" i="63" s="1"/>
  <c r="KV257" i="63"/>
  <c r="KV262" i="63" s="1"/>
  <c r="KV256" i="63"/>
  <c r="KV258" i="63"/>
  <c r="KV263" i="63" s="1"/>
  <c r="KV172" i="21" s="1"/>
  <c r="KV179" i="21" s="1"/>
  <c r="KV186" i="21" s="1"/>
  <c r="AX167" i="63"/>
  <c r="AX172" i="63" s="1"/>
  <c r="AX168" i="63"/>
  <c r="AX173" i="63" s="1"/>
  <c r="AX170" i="21" s="1"/>
  <c r="AX198" i="21" s="1"/>
  <c r="AX166" i="63"/>
  <c r="RD211" i="63"/>
  <c r="RD212" i="63"/>
  <c r="RD217" i="63" s="1"/>
  <c r="RD284" i="63" s="1"/>
  <c r="RD213" i="63"/>
  <c r="RD218" i="63" s="1"/>
  <c r="IT212" i="63"/>
  <c r="IT217" i="63" s="1"/>
  <c r="IT284" i="63" s="1"/>
  <c r="IT213" i="63"/>
  <c r="IT218" i="63" s="1"/>
  <c r="IT171" i="21" s="1"/>
  <c r="IT211" i="63"/>
  <c r="NY213" i="63"/>
  <c r="NY218" i="63" s="1"/>
  <c r="NY211" i="63"/>
  <c r="EV84" i="63"/>
  <c r="EV82" i="63"/>
  <c r="AC213" i="63"/>
  <c r="AC218" i="63" s="1"/>
  <c r="AC230" i="63" s="1"/>
  <c r="AC89" i="73" s="1"/>
  <c r="AC211" i="63"/>
  <c r="JK122" i="63"/>
  <c r="JK124" i="63"/>
  <c r="JK129" i="63" s="1"/>
  <c r="JK123" i="63"/>
  <c r="JK128" i="63" s="1"/>
  <c r="JK194" i="63" s="1"/>
  <c r="DJ258" i="63"/>
  <c r="DJ263" i="63" s="1"/>
  <c r="DJ256" i="63"/>
  <c r="BG124" i="63"/>
  <c r="BG129" i="63" s="1"/>
  <c r="BG123" i="63"/>
  <c r="BG128" i="63" s="1"/>
  <c r="BG194" i="63" s="1"/>
  <c r="BG122" i="63"/>
  <c r="QG84" i="63"/>
  <c r="QG83" i="63"/>
  <c r="QG88" i="63" s="1"/>
  <c r="QG149" i="63" s="1"/>
  <c r="QG82" i="63"/>
  <c r="IG123" i="63"/>
  <c r="IG128" i="63" s="1"/>
  <c r="IG124" i="63"/>
  <c r="IG129" i="63" s="1"/>
  <c r="IG122" i="63"/>
  <c r="BU168" i="63"/>
  <c r="BU173" i="63" s="1"/>
  <c r="BU166" i="63"/>
  <c r="BU167" i="63"/>
  <c r="BU172" i="63" s="1"/>
  <c r="BU239" i="63" s="1"/>
  <c r="CM84" i="63"/>
  <c r="CM83" i="63"/>
  <c r="CM88" i="63" s="1"/>
  <c r="CM149" i="63" s="1"/>
  <c r="CM151" i="63" s="1"/>
  <c r="CM82" i="63"/>
  <c r="KL122" i="63"/>
  <c r="KL123" i="63"/>
  <c r="KL128" i="63" s="1"/>
  <c r="KL124" i="63"/>
  <c r="KL129" i="63" s="1"/>
  <c r="BU212" i="63"/>
  <c r="BU217" i="63" s="1"/>
  <c r="BU284" i="63" s="1"/>
  <c r="BU211" i="63"/>
  <c r="BU213" i="63"/>
  <c r="BU218" i="63" s="1"/>
  <c r="BU230" i="63" s="1"/>
  <c r="BU89" i="73" s="1"/>
  <c r="NY82" i="63"/>
  <c r="NY83" i="63"/>
  <c r="NY88" i="63" s="1"/>
  <c r="NY149" i="63" s="1"/>
  <c r="NY84" i="63"/>
  <c r="BP167" i="63"/>
  <c r="BP172" i="63" s="1"/>
  <c r="BP239" i="63" s="1"/>
  <c r="BP166" i="63"/>
  <c r="BP168" i="63"/>
  <c r="BP173" i="63" s="1"/>
  <c r="DE84" i="63"/>
  <c r="DE83" i="63"/>
  <c r="DE88" i="63" s="1"/>
  <c r="DE149" i="63" s="1"/>
  <c r="DE82" i="63"/>
  <c r="DO256" i="63"/>
  <c r="DO257" i="63"/>
  <c r="DO262" i="63" s="1"/>
  <c r="DO258" i="63"/>
  <c r="DO263" i="63" s="1"/>
  <c r="DO172" i="21" s="1"/>
  <c r="DO179" i="21" s="1"/>
  <c r="DO186" i="21" s="1"/>
  <c r="PD82" i="63"/>
  <c r="PD84" i="63"/>
  <c r="KF82" i="63"/>
  <c r="KF83" i="63"/>
  <c r="KF88" i="63" s="1"/>
  <c r="KF149" i="63" s="1"/>
  <c r="KF151" i="63" s="1"/>
  <c r="KF84" i="63"/>
  <c r="GD257" i="63"/>
  <c r="GD262" i="63" s="1"/>
  <c r="GD256" i="63"/>
  <c r="GD258" i="63"/>
  <c r="GD263" i="63" s="1"/>
  <c r="GD172" i="21" s="1"/>
  <c r="GD179" i="21" s="1"/>
  <c r="GD186" i="21" s="1"/>
  <c r="OZ167" i="63"/>
  <c r="OZ172" i="63" s="1"/>
  <c r="OZ168" i="63"/>
  <c r="OZ173" i="63" s="1"/>
  <c r="OZ170" i="21" s="1"/>
  <c r="OZ177" i="21" s="1"/>
  <c r="OZ184" i="21" s="1"/>
  <c r="PD168" i="63"/>
  <c r="PD173" i="63" s="1"/>
  <c r="PD170" i="21" s="1"/>
  <c r="PD167" i="63"/>
  <c r="PD172" i="63" s="1"/>
  <c r="JA123" i="63"/>
  <c r="JA128" i="63" s="1"/>
  <c r="JA194" i="63" s="1"/>
  <c r="JA122" i="63"/>
  <c r="JA124" i="63"/>
  <c r="JA129" i="63" s="1"/>
  <c r="QT124" i="63"/>
  <c r="QT129" i="63" s="1"/>
  <c r="QT169" i="21" s="1"/>
  <c r="QT123" i="63"/>
  <c r="QT128" i="63" s="1"/>
  <c r="QT194" i="63" s="1"/>
  <c r="QT122" i="63"/>
  <c r="JB212" i="63"/>
  <c r="JB217" i="63" s="1"/>
  <c r="JB284" i="63" s="1"/>
  <c r="JB213" i="63"/>
  <c r="JB218" i="63" s="1"/>
  <c r="JB211" i="63"/>
  <c r="BX213" i="63"/>
  <c r="BX218" i="63" s="1"/>
  <c r="BX230" i="63" s="1"/>
  <c r="BX89" i="73" s="1"/>
  <c r="BX211" i="63"/>
  <c r="JF124" i="63"/>
  <c r="JF129" i="63" s="1"/>
  <c r="JF122" i="63"/>
  <c r="JF123" i="63"/>
  <c r="JF128" i="63" s="1"/>
  <c r="JF194" i="63" s="1"/>
  <c r="QT84" i="63"/>
  <c r="QT82" i="63"/>
  <c r="QT83" i="63"/>
  <c r="QT88" i="63" s="1"/>
  <c r="QT149" i="63" s="1"/>
  <c r="RR256" i="63"/>
  <c r="RR257" i="63"/>
  <c r="RR262" i="63" s="1"/>
  <c r="RR275" i="63" s="1"/>
  <c r="RR90" i="73" s="1"/>
  <c r="DB212" i="63"/>
  <c r="DB217" i="63" s="1"/>
  <c r="DB284" i="63" s="1"/>
  <c r="DB213" i="63"/>
  <c r="DB218" i="63" s="1"/>
  <c r="DB171" i="21" s="1"/>
  <c r="DB211" i="63"/>
  <c r="KK256" i="63"/>
  <c r="IX212" i="63"/>
  <c r="IX217" i="63" s="1"/>
  <c r="PI166" i="63"/>
  <c r="MO211" i="63"/>
  <c r="NT84" i="63"/>
  <c r="NP83" i="63"/>
  <c r="NP88" i="63" s="1"/>
  <c r="NP149" i="63" s="1"/>
  <c r="PE83" i="63"/>
  <c r="PE88" i="63" s="1"/>
  <c r="QJ257" i="63"/>
  <c r="QJ262" i="63" s="1"/>
  <c r="AC17" i="63"/>
  <c r="AG17" i="63" s="1"/>
  <c r="MT212" i="63"/>
  <c r="MT217" i="63" s="1"/>
  <c r="QR168" i="63"/>
  <c r="QR173" i="63" s="1"/>
  <c r="QR170" i="21" s="1"/>
  <c r="DL83" i="63"/>
  <c r="DL88" i="63" s="1"/>
  <c r="DL149" i="63" s="1"/>
  <c r="DL151" i="63" s="1"/>
  <c r="N84" i="63"/>
  <c r="NK84" i="63"/>
  <c r="AL258" i="63"/>
  <c r="AL263" i="63" s="1"/>
  <c r="AL172" i="21" s="1"/>
  <c r="AL179" i="21" s="1"/>
  <c r="AL186" i="21" s="1"/>
  <c r="HA257" i="63"/>
  <c r="HA262" i="63" s="1"/>
  <c r="LF257" i="63"/>
  <c r="LF262" i="63" s="1"/>
  <c r="RG123" i="63"/>
  <c r="RG128" i="63" s="1"/>
  <c r="GY168" i="63"/>
  <c r="GY173" i="63" s="1"/>
  <c r="GY170" i="21" s="1"/>
  <c r="EX82" i="63"/>
  <c r="QY257" i="63"/>
  <c r="QY262" i="63" s="1"/>
  <c r="QY258" i="63"/>
  <c r="QY263" i="63" s="1"/>
  <c r="QY172" i="21" s="1"/>
  <c r="QY200" i="21" s="1"/>
  <c r="DG122" i="63"/>
  <c r="DG124" i="63"/>
  <c r="DG129" i="63" s="1"/>
  <c r="DG123" i="63"/>
  <c r="DG128" i="63" s="1"/>
  <c r="DG194" i="63" s="1"/>
  <c r="S123" i="63"/>
  <c r="S128" i="63" s="1"/>
  <c r="S122" i="63"/>
  <c r="S124" i="63"/>
  <c r="S129" i="63" s="1"/>
  <c r="S169" i="21" s="1"/>
  <c r="QT166" i="63"/>
  <c r="QT167" i="63"/>
  <c r="QT172" i="63" s="1"/>
  <c r="QT239" i="63" s="1"/>
  <c r="QT168" i="63"/>
  <c r="QT173" i="63" s="1"/>
  <c r="QT170" i="21" s="1"/>
  <c r="QT177" i="21" s="1"/>
  <c r="QT184" i="21" s="1"/>
  <c r="LI167" i="63"/>
  <c r="LI172" i="63" s="1"/>
  <c r="LI239" i="63" s="1"/>
  <c r="LI166" i="63"/>
  <c r="LI168" i="63"/>
  <c r="LI173" i="63" s="1"/>
  <c r="LI185" i="63" s="1"/>
  <c r="LI88" i="73" s="1"/>
  <c r="HE124" i="63"/>
  <c r="HE129" i="63" s="1"/>
  <c r="HE123" i="63"/>
  <c r="HE128" i="63" s="1"/>
  <c r="HE122" i="63"/>
  <c r="QP82" i="63"/>
  <c r="QP83" i="63"/>
  <c r="QP88" i="63" s="1"/>
  <c r="QP149" i="63" s="1"/>
  <c r="QP151" i="63" s="1"/>
  <c r="QP84" i="63"/>
  <c r="MV168" i="63"/>
  <c r="MV173" i="63" s="1"/>
  <c r="MV170" i="21" s="1"/>
  <c r="MV198" i="21" s="1"/>
  <c r="MV166" i="63"/>
  <c r="MV167" i="63"/>
  <c r="MV172" i="63" s="1"/>
  <c r="PO256" i="63"/>
  <c r="PO258" i="63"/>
  <c r="PO263" i="63" s="1"/>
  <c r="PO172" i="21" s="1"/>
  <c r="PO257" i="63"/>
  <c r="PO262" i="63" s="1"/>
  <c r="FJ258" i="63"/>
  <c r="FJ263" i="63" s="1"/>
  <c r="FJ172" i="21" s="1"/>
  <c r="FJ179" i="21" s="1"/>
  <c r="FJ186" i="21" s="1"/>
  <c r="FJ256" i="63"/>
  <c r="FJ257" i="63"/>
  <c r="FJ262" i="63" s="1"/>
  <c r="DS258" i="63"/>
  <c r="DS263" i="63" s="1"/>
  <c r="DS257" i="63"/>
  <c r="DS262" i="63" s="1"/>
  <c r="DS256" i="63"/>
  <c r="LA213" i="63"/>
  <c r="LA218" i="63" s="1"/>
  <c r="LA211" i="63"/>
  <c r="LA212" i="63"/>
  <c r="LA217" i="63" s="1"/>
  <c r="LA284" i="63" s="1"/>
  <c r="NL83" i="63"/>
  <c r="NL88" i="63" s="1"/>
  <c r="NL149" i="63" s="1"/>
  <c r="NL82" i="63"/>
  <c r="NL84" i="63"/>
  <c r="HA123" i="63"/>
  <c r="HA128" i="63" s="1"/>
  <c r="HA124" i="63"/>
  <c r="HA129" i="63" s="1"/>
  <c r="HA169" i="21" s="1"/>
  <c r="JQ256" i="63"/>
  <c r="JQ258" i="63"/>
  <c r="JQ263" i="63" s="1"/>
  <c r="MS256" i="63"/>
  <c r="MS257" i="63"/>
  <c r="MS262" i="63" s="1"/>
  <c r="MS258" i="63"/>
  <c r="MS263" i="63" s="1"/>
  <c r="MS172" i="21" s="1"/>
  <c r="MS179" i="21" s="1"/>
  <c r="MS186" i="21" s="1"/>
  <c r="PZ83" i="63"/>
  <c r="PZ88" i="63" s="1"/>
  <c r="PZ149" i="63" s="1"/>
  <c r="PZ151" i="63" s="1"/>
  <c r="PZ84" i="63"/>
  <c r="IY123" i="63"/>
  <c r="IY128" i="63" s="1"/>
  <c r="IY194" i="63" s="1"/>
  <c r="IY124" i="63"/>
  <c r="IY129" i="63" s="1"/>
  <c r="IY169" i="21" s="1"/>
  <c r="GP258" i="63"/>
  <c r="GP263" i="63" s="1"/>
  <c r="GP172" i="21" s="1"/>
  <c r="GP257" i="63"/>
  <c r="GP262" i="63" s="1"/>
  <c r="GP256" i="63"/>
  <c r="P82" i="63"/>
  <c r="P84" i="63"/>
  <c r="P83" i="63"/>
  <c r="P88" i="63" s="1"/>
  <c r="P149" i="63" s="1"/>
  <c r="BH256" i="63"/>
  <c r="BH257" i="63"/>
  <c r="BH262" i="63" s="1"/>
  <c r="BH258" i="63"/>
  <c r="BH263" i="63" s="1"/>
  <c r="BH172" i="21" s="1"/>
  <c r="BH179" i="21" s="1"/>
  <c r="BH186" i="21" s="1"/>
  <c r="PA213" i="63"/>
  <c r="PA218" i="63" s="1"/>
  <c r="PA212" i="63"/>
  <c r="PA217" i="63" s="1"/>
  <c r="PA284" i="63" s="1"/>
  <c r="KX124" i="63"/>
  <c r="KX129" i="63" s="1"/>
  <c r="KX169" i="21" s="1"/>
  <c r="KX123" i="63"/>
  <c r="KX128" i="63" s="1"/>
  <c r="KX122" i="63"/>
  <c r="BP256" i="63"/>
  <c r="BP258" i="63"/>
  <c r="BP263" i="63" s="1"/>
  <c r="LZ83" i="63"/>
  <c r="LZ88" i="63" s="1"/>
  <c r="LZ149" i="63" s="1"/>
  <c r="LZ82" i="63"/>
  <c r="MI123" i="63"/>
  <c r="MI128" i="63" s="1"/>
  <c r="MI194" i="63" s="1"/>
  <c r="MI124" i="63"/>
  <c r="MI129" i="63" s="1"/>
  <c r="MI141" i="63" s="1"/>
  <c r="MI87" i="73" s="1"/>
  <c r="MI122" i="63"/>
  <c r="EP83" i="63"/>
  <c r="EP88" i="63" s="1"/>
  <c r="EP149" i="63" s="1"/>
  <c r="EP82" i="63"/>
  <c r="EP84" i="63"/>
  <c r="HJ82" i="63"/>
  <c r="HJ84" i="63"/>
  <c r="HJ83" i="63"/>
  <c r="HJ88" i="63" s="1"/>
  <c r="HJ149" i="63" s="1"/>
  <c r="HJ151" i="63" s="1"/>
  <c r="QE122" i="63"/>
  <c r="QE124" i="63"/>
  <c r="QE129" i="63" s="1"/>
  <c r="QE169" i="21" s="1"/>
  <c r="QE123" i="63"/>
  <c r="QE128" i="63" s="1"/>
  <c r="DO122" i="63"/>
  <c r="DO124" i="63"/>
  <c r="DO129" i="63" s="1"/>
  <c r="DO169" i="21" s="1"/>
  <c r="DO123" i="63"/>
  <c r="DO128" i="63" s="1"/>
  <c r="AO168" i="63"/>
  <c r="AO173" i="63" s="1"/>
  <c r="AO167" i="63"/>
  <c r="AO172" i="63" s="1"/>
  <c r="AO239" i="63" s="1"/>
  <c r="AO166" i="63"/>
  <c r="OV257" i="63"/>
  <c r="OV262" i="63" s="1"/>
  <c r="OV256" i="63"/>
  <c r="OV258" i="63"/>
  <c r="OV263" i="63" s="1"/>
  <c r="OV172" i="21" s="1"/>
  <c r="BD168" i="63"/>
  <c r="BD173" i="63" s="1"/>
  <c r="BD167" i="63"/>
  <c r="BD172" i="63" s="1"/>
  <c r="BD239" i="63" s="1"/>
  <c r="BD166" i="63"/>
  <c r="MB124" i="63"/>
  <c r="MB129" i="63" s="1"/>
  <c r="MB169" i="21" s="1"/>
  <c r="MB123" i="63"/>
  <c r="MB128" i="63" s="1"/>
  <c r="MB141" i="63" s="1"/>
  <c r="MB87" i="73" s="1"/>
  <c r="MA256" i="63"/>
  <c r="MA257" i="63"/>
  <c r="MA262" i="63" s="1"/>
  <c r="MA275" i="63" s="1"/>
  <c r="MA90" i="73" s="1"/>
  <c r="BK83" i="63"/>
  <c r="BK88" i="63" s="1"/>
  <c r="BK149" i="63" s="1"/>
  <c r="BK151" i="63" s="1"/>
  <c r="BK84" i="63"/>
  <c r="BK82" i="63"/>
  <c r="FU211" i="63"/>
  <c r="FU213" i="63"/>
  <c r="FU218" i="63" s="1"/>
  <c r="FU212" i="63"/>
  <c r="FU217" i="63" s="1"/>
  <c r="FU284" i="63" s="1"/>
  <c r="U258" i="63"/>
  <c r="U263" i="63" s="1"/>
  <c r="U256" i="63"/>
  <c r="U257" i="63"/>
  <c r="U262" i="63" s="1"/>
  <c r="JI168" i="63"/>
  <c r="JI173" i="63" s="1"/>
  <c r="JI170" i="21" s="1"/>
  <c r="JI177" i="21" s="1"/>
  <c r="JI184" i="21" s="1"/>
  <c r="JI167" i="63"/>
  <c r="JI172" i="63" s="1"/>
  <c r="JI166" i="63"/>
  <c r="IS166" i="63"/>
  <c r="IS167" i="63"/>
  <c r="IS172" i="63" s="1"/>
  <c r="IS239" i="63" s="1"/>
  <c r="IS168" i="63"/>
  <c r="IS173" i="63" s="1"/>
  <c r="BJ257" i="63"/>
  <c r="BJ262" i="63" s="1"/>
  <c r="BJ258" i="63"/>
  <c r="BJ263" i="63" s="1"/>
  <c r="BJ172" i="21" s="1"/>
  <c r="BJ179" i="21" s="1"/>
  <c r="BJ186" i="21" s="1"/>
  <c r="BJ256" i="63"/>
  <c r="OP212" i="63"/>
  <c r="OP217" i="63" s="1"/>
  <c r="OP284" i="63" s="1"/>
  <c r="OP211" i="63"/>
  <c r="OP213" i="63"/>
  <c r="OP218" i="63" s="1"/>
  <c r="OP171" i="21" s="1"/>
  <c r="LG123" i="63"/>
  <c r="LG128" i="63" s="1"/>
  <c r="LG194" i="63" s="1"/>
  <c r="LG124" i="63"/>
  <c r="LG129" i="63" s="1"/>
  <c r="LG141" i="63" s="1"/>
  <c r="LG87" i="73" s="1"/>
  <c r="PF168" i="63"/>
  <c r="PF173" i="63" s="1"/>
  <c r="PF170" i="21" s="1"/>
  <c r="PF167" i="63"/>
  <c r="PF172" i="63" s="1"/>
  <c r="PF239" i="63" s="1"/>
  <c r="PF166" i="63"/>
  <c r="HM168" i="63"/>
  <c r="HM173" i="63" s="1"/>
  <c r="HM167" i="63"/>
  <c r="HM172" i="63" s="1"/>
  <c r="HM239" i="63" s="1"/>
  <c r="HM166" i="63"/>
  <c r="LX166" i="63"/>
  <c r="LX168" i="63"/>
  <c r="LX173" i="63" s="1"/>
  <c r="LX167" i="63"/>
  <c r="LX172" i="63" s="1"/>
  <c r="LX239" i="63" s="1"/>
  <c r="DY212" i="63"/>
  <c r="DY217" i="63" s="1"/>
  <c r="DY284" i="63" s="1"/>
  <c r="DY211" i="63"/>
  <c r="DY213" i="63"/>
  <c r="DY218" i="63" s="1"/>
  <c r="DY171" i="21" s="1"/>
  <c r="LF212" i="63"/>
  <c r="LF217" i="63" s="1"/>
  <c r="LF284" i="63" s="1"/>
  <c r="LF211" i="63"/>
  <c r="LF213" i="63"/>
  <c r="LF218" i="63" s="1"/>
  <c r="MH211" i="63"/>
  <c r="MH212" i="63"/>
  <c r="MH217" i="63" s="1"/>
  <c r="MH213" i="63"/>
  <c r="MH218" i="63" s="1"/>
  <c r="MH171" i="21" s="1"/>
  <c r="FH256" i="63"/>
  <c r="FH258" i="63"/>
  <c r="FH263" i="63" s="1"/>
  <c r="FH257" i="63"/>
  <c r="FH262" i="63" s="1"/>
  <c r="MW168" i="63"/>
  <c r="MW173" i="63" s="1"/>
  <c r="MW170" i="21" s="1"/>
  <c r="MW166" i="63"/>
  <c r="MW167" i="63"/>
  <c r="MW172" i="63" s="1"/>
  <c r="GC168" i="63"/>
  <c r="GC173" i="63" s="1"/>
  <c r="GC170" i="21" s="1"/>
  <c r="GC166" i="63"/>
  <c r="AS122" i="63"/>
  <c r="AS123" i="63"/>
  <c r="AS128" i="63" s="1"/>
  <c r="AS194" i="63" s="1"/>
  <c r="BW84" i="63"/>
  <c r="BW82" i="63"/>
  <c r="BW83" i="63"/>
  <c r="BW88" i="63" s="1"/>
  <c r="BW149" i="63" s="1"/>
  <c r="HH168" i="63"/>
  <c r="HH173" i="63" s="1"/>
  <c r="HH166" i="63"/>
  <c r="QL168" i="63"/>
  <c r="QL173" i="63" s="1"/>
  <c r="QL166" i="63"/>
  <c r="QL167" i="63"/>
  <c r="QL172" i="63" s="1"/>
  <c r="QL239" i="63" s="1"/>
  <c r="CQ167" i="63"/>
  <c r="CQ172" i="63" s="1"/>
  <c r="CQ168" i="63"/>
  <c r="CQ173" i="63" s="1"/>
  <c r="CQ170" i="21" s="1"/>
  <c r="CQ166" i="63"/>
  <c r="ET122" i="63"/>
  <c r="ET123" i="63"/>
  <c r="ET128" i="63" s="1"/>
  <c r="ET194" i="63" s="1"/>
  <c r="ET124" i="63"/>
  <c r="ET129" i="63" s="1"/>
  <c r="ET169" i="21" s="1"/>
  <c r="L83" i="63"/>
  <c r="L88" i="63" s="1"/>
  <c r="L101" i="63" s="1"/>
  <c r="L86" i="73" s="1"/>
  <c r="L82" i="63"/>
  <c r="L84" i="63"/>
  <c r="RY83" i="63"/>
  <c r="RY88" i="63" s="1"/>
  <c r="RY149" i="63" s="1"/>
  <c r="RY84" i="63"/>
  <c r="RY82" i="63"/>
  <c r="DJ122" i="63"/>
  <c r="DJ123" i="63"/>
  <c r="DJ128" i="63" s="1"/>
  <c r="DJ124" i="63"/>
  <c r="DJ129" i="63" s="1"/>
  <c r="DJ169" i="21" s="1"/>
  <c r="Q257" i="63"/>
  <c r="Q262" i="63" s="1"/>
  <c r="Q256" i="63"/>
  <c r="Q258" i="63"/>
  <c r="Q263" i="63" s="1"/>
  <c r="FB166" i="63"/>
  <c r="FB168" i="63"/>
  <c r="FB173" i="63" s="1"/>
  <c r="QP166" i="63"/>
  <c r="QP168" i="63"/>
  <c r="QP173" i="63" s="1"/>
  <c r="QP170" i="21" s="1"/>
  <c r="QP167" i="63"/>
  <c r="QP172" i="63" s="1"/>
  <c r="QP239" i="63" s="1"/>
  <c r="MK123" i="63"/>
  <c r="MK128" i="63" s="1"/>
  <c r="MK194" i="63" s="1"/>
  <c r="MK122" i="63"/>
  <c r="MK124" i="63"/>
  <c r="MK129" i="63" s="1"/>
  <c r="MK169" i="21" s="1"/>
  <c r="NO258" i="63"/>
  <c r="NO263" i="63" s="1"/>
  <c r="NO172" i="21" s="1"/>
  <c r="NO179" i="21" s="1"/>
  <c r="NO186" i="21" s="1"/>
  <c r="NO257" i="63"/>
  <c r="NO262" i="63" s="1"/>
  <c r="NO275" i="63" s="1"/>
  <c r="NO90" i="73" s="1"/>
  <c r="NO256" i="63"/>
  <c r="U212" i="63"/>
  <c r="U217" i="63" s="1"/>
  <c r="U284" i="63" s="1"/>
  <c r="U213" i="63"/>
  <c r="U218" i="63" s="1"/>
  <c r="U171" i="21" s="1"/>
  <c r="U211" i="63"/>
  <c r="QO122" i="63"/>
  <c r="QO124" i="63"/>
  <c r="QO129" i="63" s="1"/>
  <c r="QO169" i="21" s="1"/>
  <c r="QO123" i="63"/>
  <c r="QO128" i="63" s="1"/>
  <c r="QO194" i="63" s="1"/>
  <c r="QS124" i="63"/>
  <c r="QS129" i="63" s="1"/>
  <c r="QS169" i="21" s="1"/>
  <c r="QS123" i="63"/>
  <c r="QS128" i="63" s="1"/>
  <c r="QS194" i="63" s="1"/>
  <c r="QS122" i="63"/>
  <c r="BV84" i="63"/>
  <c r="BV82" i="63"/>
  <c r="MI84" i="63"/>
  <c r="MI83" i="63"/>
  <c r="MI88" i="63" s="1"/>
  <c r="MI149" i="63" s="1"/>
  <c r="AL123" i="63"/>
  <c r="AL128" i="63" s="1"/>
  <c r="AL194" i="63" s="1"/>
  <c r="AL124" i="63"/>
  <c r="AL129" i="63" s="1"/>
  <c r="AL141" i="63" s="1"/>
  <c r="AL87" i="73" s="1"/>
  <c r="GF83" i="63"/>
  <c r="GF88" i="63" s="1"/>
  <c r="GF149" i="63" s="1"/>
  <c r="GF151" i="63" s="1"/>
  <c r="GF82" i="63"/>
  <c r="FK84" i="63"/>
  <c r="FK83" i="63"/>
  <c r="FK88" i="63" s="1"/>
  <c r="FK149" i="63" s="1"/>
  <c r="FK82" i="63"/>
  <c r="N211" i="63"/>
  <c r="N212" i="63"/>
  <c r="N217" i="63" s="1"/>
  <c r="N230" i="63" s="1"/>
  <c r="N89" i="73" s="1"/>
  <c r="JD168" i="63"/>
  <c r="JD173" i="63" s="1"/>
  <c r="JD170" i="21" s="1"/>
  <c r="JD167" i="63"/>
  <c r="JD172" i="63" s="1"/>
  <c r="JD239" i="63" s="1"/>
  <c r="EY82" i="63"/>
  <c r="EY84" i="63"/>
  <c r="MH82" i="63"/>
  <c r="MH84" i="63"/>
  <c r="MH83" i="63"/>
  <c r="MH88" i="63" s="1"/>
  <c r="MG256" i="63"/>
  <c r="MG257" i="63"/>
  <c r="MG262" i="63" s="1"/>
  <c r="MG258" i="63"/>
  <c r="MG263" i="63" s="1"/>
  <c r="MG172" i="21" s="1"/>
  <c r="HT258" i="63"/>
  <c r="HT263" i="63" s="1"/>
  <c r="HT172" i="21" s="1"/>
  <c r="OY257" i="63"/>
  <c r="OY262" i="63" s="1"/>
  <c r="E83" i="63"/>
  <c r="E88" i="63" s="1"/>
  <c r="E101" i="63" s="1"/>
  <c r="E86" i="73" s="1"/>
  <c r="KC257" i="63"/>
  <c r="KC262" i="63" s="1"/>
  <c r="MT211" i="63"/>
  <c r="OU257" i="63"/>
  <c r="OU262" i="63" s="1"/>
  <c r="CU168" i="63"/>
  <c r="CU173" i="63" s="1"/>
  <c r="BU83" i="63"/>
  <c r="BU88" i="63" s="1"/>
  <c r="BU149" i="63" s="1"/>
  <c r="BU151" i="63" s="1"/>
  <c r="BB212" i="63"/>
  <c r="BB217" i="63" s="1"/>
  <c r="BB284" i="63" s="1"/>
  <c r="BW123" i="63"/>
  <c r="BW128" i="63" s="1"/>
  <c r="DL82" i="63"/>
  <c r="HK124" i="63"/>
  <c r="HK129" i="63" s="1"/>
  <c r="QE168" i="63"/>
  <c r="QE173" i="63" s="1"/>
  <c r="QE170" i="21" s="1"/>
  <c r="QE198" i="21" s="1"/>
  <c r="JR167" i="63"/>
  <c r="JR172" i="63" s="1"/>
  <c r="BP211" i="63"/>
  <c r="KI257" i="63"/>
  <c r="KI262" i="63" s="1"/>
  <c r="KI275" i="63" s="1"/>
  <c r="KI90" i="73" s="1"/>
  <c r="QV256" i="63"/>
  <c r="NI123" i="63"/>
  <c r="NI128" i="63" s="1"/>
  <c r="EN84" i="63"/>
  <c r="NU166" i="63"/>
  <c r="JG258" i="63"/>
  <c r="JG263" i="63" s="1"/>
  <c r="JG172" i="21" s="1"/>
  <c r="JG179" i="21" s="1"/>
  <c r="JG186" i="21" s="1"/>
  <c r="EH82" i="63"/>
  <c r="KG84" i="63"/>
  <c r="KW124" i="63"/>
  <c r="KW129" i="63" s="1"/>
  <c r="KW141" i="63" s="1"/>
  <c r="KW87" i="73" s="1"/>
  <c r="RV167" i="63"/>
  <c r="RV172" i="63" s="1"/>
  <c r="LY213" i="63"/>
  <c r="LY218" i="63" s="1"/>
  <c r="LU257" i="63"/>
  <c r="LU262" i="63" s="1"/>
  <c r="EG167" i="63"/>
  <c r="EG172" i="63" s="1"/>
  <c r="HO211" i="63"/>
  <c r="DA122" i="63"/>
  <c r="GK167" i="63"/>
  <c r="GK172" i="63" s="1"/>
  <c r="DE168" i="63"/>
  <c r="DE173" i="63" s="1"/>
  <c r="LT258" i="63"/>
  <c r="LT263" i="63" s="1"/>
  <c r="FO213" i="63"/>
  <c r="FO218" i="63" s="1"/>
  <c r="FO230" i="63" s="1"/>
  <c r="FO89" i="73" s="1"/>
  <c r="PD257" i="63"/>
  <c r="PD262" i="63" s="1"/>
  <c r="PD275" i="63" s="1"/>
  <c r="PD90" i="73" s="1"/>
  <c r="MC257" i="63"/>
  <c r="MC262" i="63" s="1"/>
  <c r="QZ84" i="63"/>
  <c r="NT124" i="63"/>
  <c r="NT129" i="63" s="1"/>
  <c r="NT169" i="21" s="1"/>
  <c r="GJ168" i="63"/>
  <c r="GJ173" i="63" s="1"/>
  <c r="AI213" i="63"/>
  <c r="AI218" i="63" s="1"/>
  <c r="AV123" i="63"/>
  <c r="AV128" i="63" s="1"/>
  <c r="AV194" i="63" s="1"/>
  <c r="GZ257" i="63"/>
  <c r="GZ262" i="63" s="1"/>
  <c r="GZ275" i="63" s="1"/>
  <c r="GZ90" i="73" s="1"/>
  <c r="MZ213" i="63"/>
  <c r="MZ218" i="63" s="1"/>
  <c r="MZ171" i="21" s="1"/>
  <c r="NY212" i="63"/>
  <c r="NY217" i="63" s="1"/>
  <c r="NY284" i="63" s="1"/>
  <c r="PK166" i="63"/>
  <c r="NZ82" i="63"/>
  <c r="MJ257" i="63"/>
  <c r="MJ262" i="63" s="1"/>
  <c r="JM123" i="63"/>
  <c r="JM128" i="63" s="1"/>
  <c r="AG124" i="63"/>
  <c r="AG129" i="63" s="1"/>
  <c r="AQ167" i="63"/>
  <c r="AQ172" i="63" s="1"/>
  <c r="EE257" i="63"/>
  <c r="EE262" i="63" s="1"/>
  <c r="MQ123" i="63"/>
  <c r="MQ128" i="63" s="1"/>
  <c r="MQ194" i="63" s="1"/>
  <c r="DL168" i="63"/>
  <c r="DL173" i="63" s="1"/>
  <c r="DL170" i="21" s="1"/>
  <c r="OQ211" i="63"/>
  <c r="OY124" i="63"/>
  <c r="OY129" i="63" s="1"/>
  <c r="OY141" i="63" s="1"/>
  <c r="OY87" i="73" s="1"/>
  <c r="BY82" i="63"/>
  <c r="EG82" i="63"/>
  <c r="NX258" i="63"/>
  <c r="NX263" i="63" s="1"/>
  <c r="NX172" i="21" s="1"/>
  <c r="NX179" i="21" s="1"/>
  <c r="NX186" i="21" s="1"/>
  <c r="C167" i="63"/>
  <c r="C172" i="63" s="1"/>
  <c r="DV122" i="63"/>
  <c r="PD166" i="63"/>
  <c r="EP213" i="63"/>
  <c r="EP218" i="63" s="1"/>
  <c r="EP230" i="63" s="1"/>
  <c r="EP89" i="73" s="1"/>
  <c r="OV83" i="63"/>
  <c r="OV88" i="63" s="1"/>
  <c r="OV149" i="63" s="1"/>
  <c r="KD212" i="63"/>
  <c r="KD217" i="63" s="1"/>
  <c r="BL212" i="63"/>
  <c r="BL217" i="63" s="1"/>
  <c r="RO212" i="63"/>
  <c r="RO217" i="63" s="1"/>
  <c r="JL83" i="63"/>
  <c r="JL88" i="63" s="1"/>
  <c r="JL149" i="63" s="1"/>
  <c r="QC258" i="63"/>
  <c r="QC263" i="63" s="1"/>
  <c r="QC172" i="21" s="1"/>
  <c r="QC179" i="21" s="1"/>
  <c r="QC186" i="21" s="1"/>
  <c r="OA256" i="63"/>
  <c r="MS83" i="63"/>
  <c r="MS88" i="63" s="1"/>
  <c r="MS149" i="63" s="1"/>
  <c r="DA166" i="63"/>
  <c r="GC167" i="63"/>
  <c r="GC172" i="63" s="1"/>
  <c r="PO123" i="63"/>
  <c r="PO128" i="63" s="1"/>
  <c r="AT167" i="63"/>
  <c r="AT172" i="63" s="1"/>
  <c r="GF84" i="63"/>
  <c r="MN213" i="63"/>
  <c r="MN218" i="63" s="1"/>
  <c r="G167" i="63"/>
  <c r="G172" i="63" s="1"/>
  <c r="G185" i="63" s="1"/>
  <c r="G88" i="73" s="1"/>
  <c r="G166" i="63"/>
  <c r="PR83" i="63"/>
  <c r="PR88" i="63" s="1"/>
  <c r="PR149" i="63" s="1"/>
  <c r="PR82" i="63"/>
  <c r="PR84" i="63"/>
  <c r="KI123" i="63"/>
  <c r="KI128" i="63" s="1"/>
  <c r="KI194" i="63" s="1"/>
  <c r="KI124" i="63"/>
  <c r="KI129" i="63" s="1"/>
  <c r="KI169" i="21" s="1"/>
  <c r="KI122" i="63"/>
  <c r="KB83" i="63"/>
  <c r="KB88" i="63" s="1"/>
  <c r="KB149" i="63" s="1"/>
  <c r="KB151" i="63" s="1"/>
  <c r="KB82" i="63"/>
  <c r="KB84" i="63"/>
  <c r="QM257" i="63"/>
  <c r="QM262" i="63" s="1"/>
  <c r="QM256" i="63"/>
  <c r="QM258" i="63"/>
  <c r="QM263" i="63" s="1"/>
  <c r="QM172" i="21" s="1"/>
  <c r="QM179" i="21" s="1"/>
  <c r="QM186" i="21" s="1"/>
  <c r="FD123" i="63"/>
  <c r="FD128" i="63" s="1"/>
  <c r="FD194" i="63" s="1"/>
  <c r="FD124" i="63"/>
  <c r="FD129" i="63" s="1"/>
  <c r="FD122" i="63"/>
  <c r="AP258" i="63"/>
  <c r="AP263" i="63" s="1"/>
  <c r="AP172" i="21" s="1"/>
  <c r="AP179" i="21" s="1"/>
  <c r="AP186" i="21" s="1"/>
  <c r="AP256" i="63"/>
  <c r="BF83" i="63"/>
  <c r="BF88" i="63" s="1"/>
  <c r="BF149" i="63" s="1"/>
  <c r="BF151" i="63" s="1"/>
  <c r="BF84" i="63"/>
  <c r="LY168" i="63"/>
  <c r="LY173" i="63" s="1"/>
  <c r="LY166" i="63"/>
  <c r="LY167" i="63"/>
  <c r="LY172" i="63" s="1"/>
  <c r="KS167" i="63"/>
  <c r="KS172" i="63" s="1"/>
  <c r="KS239" i="63" s="1"/>
  <c r="KS166" i="63"/>
  <c r="DQ122" i="63"/>
  <c r="DQ124" i="63"/>
  <c r="DQ129" i="63" s="1"/>
  <c r="DQ169" i="21" s="1"/>
  <c r="DQ123" i="63"/>
  <c r="DQ128" i="63" s="1"/>
  <c r="DQ194" i="63" s="1"/>
  <c r="MQ83" i="63"/>
  <c r="MQ88" i="63" s="1"/>
  <c r="MQ82" i="63"/>
  <c r="PQ124" i="63"/>
  <c r="PQ129" i="63" s="1"/>
  <c r="PQ169" i="21" s="1"/>
  <c r="PQ123" i="63"/>
  <c r="PQ128" i="63" s="1"/>
  <c r="PQ194" i="63" s="1"/>
  <c r="MM256" i="63"/>
  <c r="MM258" i="63"/>
  <c r="MM263" i="63" s="1"/>
  <c r="MM172" i="21" s="1"/>
  <c r="KS124" i="63"/>
  <c r="KS129" i="63" s="1"/>
  <c r="KS122" i="63"/>
  <c r="KS123" i="63"/>
  <c r="KS128" i="63" s="1"/>
  <c r="KS194" i="63" s="1"/>
  <c r="LX122" i="63"/>
  <c r="LX124" i="63"/>
  <c r="LX129" i="63" s="1"/>
  <c r="LX123" i="63"/>
  <c r="LX128" i="63" s="1"/>
  <c r="LX194" i="63" s="1"/>
  <c r="DA212" i="63"/>
  <c r="DA217" i="63" s="1"/>
  <c r="DA211" i="63"/>
  <c r="R166" i="63"/>
  <c r="R167" i="63"/>
  <c r="R172" i="63" s="1"/>
  <c r="R168" i="63"/>
  <c r="R173" i="63" s="1"/>
  <c r="NS124" i="63"/>
  <c r="NS129" i="63" s="1"/>
  <c r="NS141" i="63" s="1"/>
  <c r="NS87" i="73" s="1"/>
  <c r="NS122" i="63"/>
  <c r="OO212" i="63"/>
  <c r="OO217" i="63" s="1"/>
  <c r="OO211" i="63"/>
  <c r="HL168" i="63"/>
  <c r="HL173" i="63" s="1"/>
  <c r="HL170" i="21" s="1"/>
  <c r="HL167" i="63"/>
  <c r="HL172" i="63" s="1"/>
  <c r="HL166" i="63"/>
  <c r="OR122" i="63"/>
  <c r="OR124" i="63"/>
  <c r="OR129" i="63" s="1"/>
  <c r="OR169" i="21" s="1"/>
  <c r="OR123" i="63"/>
  <c r="OR128" i="63" s="1"/>
  <c r="OL83" i="63"/>
  <c r="OL88" i="63" s="1"/>
  <c r="OL84" i="63"/>
  <c r="FR82" i="63"/>
  <c r="FR84" i="63"/>
  <c r="FR83" i="63"/>
  <c r="FR88" i="63" s="1"/>
  <c r="FR149" i="63" s="1"/>
  <c r="FR151" i="63" s="1"/>
  <c r="GL124" i="63"/>
  <c r="GL129" i="63" s="1"/>
  <c r="GL122" i="63"/>
  <c r="GL123" i="63"/>
  <c r="GL128" i="63" s="1"/>
  <c r="II211" i="63"/>
  <c r="II213" i="63"/>
  <c r="II218" i="63" s="1"/>
  <c r="II171" i="21" s="1"/>
  <c r="II212" i="63"/>
  <c r="II217" i="63" s="1"/>
  <c r="II284" i="63" s="1"/>
  <c r="AK122" i="63"/>
  <c r="AK123" i="63"/>
  <c r="AK128" i="63" s="1"/>
  <c r="AK194" i="63" s="1"/>
  <c r="AK124" i="63"/>
  <c r="AK129" i="63" s="1"/>
  <c r="AK169" i="21" s="1"/>
  <c r="HW211" i="63"/>
  <c r="HW213" i="63"/>
  <c r="HW218" i="63" s="1"/>
  <c r="HW212" i="63"/>
  <c r="HW217" i="63" s="1"/>
  <c r="HW284" i="63" s="1"/>
  <c r="FG83" i="63"/>
  <c r="FG88" i="63" s="1"/>
  <c r="FG149" i="63" s="1"/>
  <c r="FG84" i="63"/>
  <c r="IU82" i="63"/>
  <c r="IU84" i="63"/>
  <c r="IU83" i="63"/>
  <c r="IU88" i="63" s="1"/>
  <c r="II256" i="63"/>
  <c r="II258" i="63"/>
  <c r="II263" i="63" s="1"/>
  <c r="EQ211" i="63"/>
  <c r="EQ213" i="63"/>
  <c r="EQ218" i="63" s="1"/>
  <c r="EQ171" i="21" s="1"/>
  <c r="EQ212" i="63"/>
  <c r="EQ217" i="63" s="1"/>
  <c r="ND212" i="63"/>
  <c r="ND217" i="63" s="1"/>
  <c r="ND284" i="63" s="1"/>
  <c r="ND211" i="63"/>
  <c r="GI213" i="63"/>
  <c r="GI218" i="63" s="1"/>
  <c r="GI212" i="63"/>
  <c r="GI217" i="63" s="1"/>
  <c r="GI211" i="63"/>
  <c r="RW84" i="63"/>
  <c r="RW83" i="63"/>
  <c r="RW88" i="63" s="1"/>
  <c r="RW149" i="63" s="1"/>
  <c r="KC213" i="63"/>
  <c r="KC218" i="63" s="1"/>
  <c r="KC211" i="63"/>
  <c r="KC212" i="63"/>
  <c r="KC217" i="63" s="1"/>
  <c r="KC284" i="63" s="1"/>
  <c r="EY212" i="63"/>
  <c r="EY217" i="63" s="1"/>
  <c r="EY211" i="63"/>
  <c r="GW167" i="63"/>
  <c r="GW172" i="63" s="1"/>
  <c r="GW166" i="63"/>
  <c r="GW168" i="63"/>
  <c r="GW173" i="63" s="1"/>
  <c r="GW170" i="21" s="1"/>
  <c r="GW198" i="21" s="1"/>
  <c r="NS168" i="63"/>
  <c r="NS173" i="63" s="1"/>
  <c r="NS170" i="21" s="1"/>
  <c r="NS177" i="21" s="1"/>
  <c r="NS184" i="21" s="1"/>
  <c r="NS167" i="63"/>
  <c r="NS172" i="63" s="1"/>
  <c r="NS239" i="63" s="1"/>
  <c r="GC123" i="63"/>
  <c r="GC128" i="63" s="1"/>
  <c r="GC122" i="63"/>
  <c r="GC124" i="63"/>
  <c r="GC129" i="63" s="1"/>
  <c r="GC169" i="21" s="1"/>
  <c r="DS124" i="63"/>
  <c r="DS129" i="63" s="1"/>
  <c r="DS141" i="63" s="1"/>
  <c r="DS87" i="73" s="1"/>
  <c r="DS122" i="63"/>
  <c r="AZ166" i="63"/>
  <c r="AZ167" i="63"/>
  <c r="AZ172" i="63" s="1"/>
  <c r="AZ239" i="63" s="1"/>
  <c r="AZ168" i="63"/>
  <c r="AZ173" i="63" s="1"/>
  <c r="AZ170" i="21" s="1"/>
  <c r="OW82" i="63"/>
  <c r="OW84" i="63"/>
  <c r="BY122" i="63"/>
  <c r="BY123" i="63"/>
  <c r="BY128" i="63" s="1"/>
  <c r="BY124" i="63"/>
  <c r="BY129" i="63" s="1"/>
  <c r="RZ122" i="63"/>
  <c r="RZ123" i="63"/>
  <c r="RZ128" i="63" s="1"/>
  <c r="RZ124" i="63"/>
  <c r="RZ129" i="63" s="1"/>
  <c r="RZ169" i="21" s="1"/>
  <c r="CG83" i="63"/>
  <c r="CG88" i="63" s="1"/>
  <c r="CG149" i="63" s="1"/>
  <c r="CG84" i="63"/>
  <c r="CG82" i="63"/>
  <c r="T122" i="63"/>
  <c r="T124" i="63"/>
  <c r="T129" i="63" s="1"/>
  <c r="T123" i="63"/>
  <c r="T128" i="63" s="1"/>
  <c r="T194" i="63" s="1"/>
  <c r="SE212" i="63"/>
  <c r="SE217" i="63" s="1"/>
  <c r="SE284" i="63" s="1"/>
  <c r="SE213" i="63"/>
  <c r="SE218" i="63" s="1"/>
  <c r="SE171" i="21" s="1"/>
  <c r="SE211" i="63"/>
  <c r="QK213" i="63"/>
  <c r="QK218" i="63" s="1"/>
  <c r="QK211" i="63"/>
  <c r="QK212" i="63"/>
  <c r="QK217" i="63" s="1"/>
  <c r="NL122" i="63"/>
  <c r="NL123" i="63"/>
  <c r="NL128" i="63" s="1"/>
  <c r="NL194" i="63" s="1"/>
  <c r="NL124" i="63"/>
  <c r="NL129" i="63" s="1"/>
  <c r="NL141" i="63" s="1"/>
  <c r="NL87" i="73" s="1"/>
  <c r="PW83" i="63"/>
  <c r="PW88" i="63" s="1"/>
  <c r="PW149" i="63" s="1"/>
  <c r="QG213" i="63"/>
  <c r="QG218" i="63" s="1"/>
  <c r="S82" i="63"/>
  <c r="KX167" i="63"/>
  <c r="KX172" i="63" s="1"/>
  <c r="KX239" i="63" s="1"/>
  <c r="JV123" i="63"/>
  <c r="JV128" i="63" s="1"/>
  <c r="GI123" i="63"/>
  <c r="GI128" i="63" s="1"/>
  <c r="GI194" i="63" s="1"/>
  <c r="DR256" i="63"/>
  <c r="LJ167" i="63"/>
  <c r="LJ172" i="63" s="1"/>
  <c r="HN167" i="63"/>
  <c r="HN172" i="63" s="1"/>
  <c r="HN239" i="63" s="1"/>
  <c r="FG82" i="63"/>
  <c r="SB168" i="63"/>
  <c r="SB173" i="63" s="1"/>
  <c r="SB185" i="63" s="1"/>
  <c r="SB88" i="73" s="1"/>
  <c r="I122" i="63"/>
  <c r="RD124" i="63"/>
  <c r="RD129" i="63" s="1"/>
  <c r="RD169" i="21" s="1"/>
  <c r="PQ122" i="63"/>
  <c r="BF82" i="63"/>
  <c r="QW168" i="63"/>
  <c r="QW173" i="63" s="1"/>
  <c r="GY83" i="63"/>
  <c r="GY88" i="63" s="1"/>
  <c r="GY149" i="63" s="1"/>
  <c r="MM257" i="63"/>
  <c r="MM262" i="63" s="1"/>
  <c r="JV122" i="63"/>
  <c r="KU82" i="63"/>
  <c r="GI124" i="63"/>
  <c r="GI129" i="63" s="1"/>
  <c r="GI169" i="21" s="1"/>
  <c r="NS166" i="63"/>
  <c r="AM257" i="63"/>
  <c r="AM262" i="63" s="1"/>
  <c r="LJ168" i="63"/>
  <c r="LJ173" i="63" s="1"/>
  <c r="LJ170" i="21" s="1"/>
  <c r="LJ198" i="21" s="1"/>
  <c r="SB166" i="63"/>
  <c r="I123" i="63"/>
  <c r="I128" i="63" s="1"/>
  <c r="AT275" i="63"/>
  <c r="AT90" i="73" s="1"/>
  <c r="AJ11" i="33"/>
  <c r="AC17" i="33" s="1" a="1"/>
  <c r="QM166" i="33" a="1"/>
  <c r="FW166" i="33" a="1"/>
  <c r="HM121" i="33" a="1"/>
  <c r="MA253" i="33" a="1"/>
  <c r="QK82" i="33" a="1"/>
  <c r="JV166" i="33" a="1"/>
  <c r="LS121" i="33" a="1"/>
  <c r="FL121" i="33" a="1"/>
  <c r="AZ121" i="33" a="1"/>
  <c r="PW121" i="33" a="1"/>
  <c r="EG166" i="33" a="1"/>
  <c r="AQ253" i="33" a="1"/>
  <c r="LR209" i="33" a="1"/>
  <c r="EL82" i="33" a="1"/>
  <c r="GY253" i="33" a="1"/>
  <c r="QX209" i="33" a="1"/>
  <c r="BG253" i="33" a="1"/>
  <c r="OL253" i="33" a="1"/>
  <c r="GM121" i="33" a="1"/>
  <c r="JR253" i="33" a="1"/>
  <c r="IL166" i="33" a="1"/>
  <c r="NR166" i="33" a="1"/>
  <c r="D121" i="33" a="1"/>
  <c r="ME253" i="33" a="1"/>
  <c r="IJ253" i="33" a="1"/>
  <c r="AL209" i="33" a="1"/>
  <c r="DD121" i="33" a="1"/>
  <c r="KL166" i="33" a="1"/>
  <c r="LN121" i="33" a="1"/>
  <c r="CN166" i="33" a="1"/>
  <c r="T253" i="33" a="1"/>
  <c r="KB82" i="33" a="1"/>
  <c r="OK209" i="33" a="1"/>
  <c r="FR253" i="33" a="1"/>
  <c r="PE209" i="33" a="1"/>
  <c r="HX121" i="33" a="1"/>
  <c r="PF82" i="33" a="1"/>
  <c r="CY209" i="33" a="1"/>
  <c r="DO253" i="33" a="1"/>
  <c r="EA209" i="33" a="1"/>
  <c r="EX82" i="33" a="1"/>
  <c r="MO253" i="33" a="1"/>
  <c r="BM166" i="33" a="1"/>
  <c r="BJ209" i="33" a="1"/>
  <c r="KX121" i="33" a="1"/>
  <c r="QY253" i="33" a="1"/>
  <c r="KS121" i="33" a="1"/>
  <c r="FZ253" i="33" a="1"/>
  <c r="JN253" i="33" a="1"/>
  <c r="Y253" i="33" a="1"/>
  <c r="AC121" i="33" a="1"/>
  <c r="EB121" i="33" a="1"/>
  <c r="AW121" i="33" a="1"/>
  <c r="MV253" i="33" a="1"/>
  <c r="EI209" i="33" a="1"/>
  <c r="BA121" i="33" a="1"/>
  <c r="IS209" i="33" a="1"/>
  <c r="NO209" i="33" a="1"/>
  <c r="M209" i="33" a="1"/>
  <c r="KN253" i="33" a="1"/>
  <c r="MH253" i="33" a="1"/>
  <c r="B253" i="33" a="1"/>
  <c r="MB209" i="33" a="1"/>
  <c r="QO209" i="33" a="1"/>
  <c r="RC209" i="33" a="1"/>
  <c r="PA253" i="33" a="1"/>
  <c r="GK209" i="33" a="1"/>
  <c r="BI121" i="33" a="1"/>
  <c r="NK82" i="33" a="1"/>
  <c r="IZ166" i="33" a="1"/>
  <c r="NE82" i="33" a="1"/>
  <c r="GG121" i="33" a="1"/>
  <c r="IN82" i="33" a="1"/>
  <c r="BX82" i="33" a="1"/>
  <c r="QM253" i="33" a="1"/>
  <c r="AE82" i="33" a="1"/>
  <c r="GF82" i="33" a="1"/>
  <c r="LT82" i="33" a="1"/>
  <c r="RE166" i="33" a="1"/>
  <c r="Z253" i="33" a="1"/>
  <c r="RF121" i="33" a="1"/>
  <c r="JE209" i="33" a="1"/>
  <c r="NL121" i="33" a="1"/>
  <c r="LX253" i="33" a="1"/>
  <c r="GI166" i="33" a="1"/>
  <c r="PT209" i="33" a="1"/>
  <c r="AL121" i="33" a="1"/>
  <c r="E253" i="33" a="1"/>
  <c r="AM253" i="33" a="1"/>
  <c r="J209" i="33" a="1"/>
  <c r="GV82" i="33" a="1"/>
  <c r="HG253" i="33" a="1"/>
  <c r="KC209" i="33" a="1"/>
  <c r="JT253" i="33" a="1"/>
  <c r="IW253" i="33" a="1"/>
  <c r="PX209" i="33" a="1"/>
  <c r="IY166" i="33" a="1"/>
  <c r="PT166" i="33" a="1"/>
  <c r="NA166" i="33" a="1"/>
  <c r="PO253" i="33" a="1"/>
  <c r="C121" i="33" a="1"/>
  <c r="LZ209" i="33" a="1"/>
  <c r="K82" i="33" a="1"/>
  <c r="CX166" i="33" a="1"/>
  <c r="AV121" i="33" a="1"/>
  <c r="LV121" i="33" a="1"/>
  <c r="BQ166" i="33" a="1"/>
  <c r="EO166" i="33" a="1"/>
  <c r="Z82" i="33" a="1"/>
  <c r="PP253" i="33" a="1"/>
  <c r="BB121" i="33" a="1"/>
  <c r="OI209" i="33" a="1"/>
  <c r="FN121" i="33" a="1"/>
  <c r="JY209" i="33" a="1"/>
  <c r="HC166" i="33" a="1"/>
  <c r="GN253" i="33" a="1"/>
  <c r="BJ166" i="33" a="1"/>
  <c r="RD121" i="33" a="1"/>
  <c r="DR209" i="33" a="1"/>
  <c r="SD166" i="33" a="1"/>
  <c r="BH121" i="33" a="1"/>
  <c r="MG253" i="33" a="1"/>
  <c r="HR209" i="33" a="1"/>
  <c r="RH209" i="33" a="1"/>
  <c r="RV166" i="33" a="1"/>
  <c r="DT82" i="33" a="1"/>
  <c r="AK166" i="33" a="1"/>
  <c r="NT253" i="33" a="1"/>
  <c r="GM253" i="33" a="1"/>
  <c r="MK166" i="33" a="1"/>
  <c r="MQ209" i="33" a="1"/>
  <c r="PZ209" i="33" a="1"/>
  <c r="E82" i="33" a="1"/>
  <c r="GC166" i="33" a="1"/>
  <c r="QA121" i="33" a="1"/>
  <c r="LW121" i="33" a="1"/>
  <c r="PP166" i="33" a="1"/>
  <c r="EQ209" i="33" a="1"/>
  <c r="GY121" i="33" a="1"/>
  <c r="DE121" i="33" a="1"/>
  <c r="NP209" i="33" a="1"/>
  <c r="NJ253" i="33" a="1"/>
  <c r="EY166" i="33" a="1"/>
  <c r="JG82" i="33" a="1"/>
  <c r="PZ121" i="33" a="1"/>
  <c r="OQ253" i="33" a="1"/>
  <c r="QA209" i="33" a="1"/>
  <c r="FH82" i="33" a="1"/>
  <c r="KF121" i="33" a="1"/>
  <c r="MD82" i="33" a="1"/>
  <c r="QP166" i="33" a="1"/>
  <c r="MR253" i="33" a="1"/>
  <c r="JF121" i="33" a="1"/>
  <c r="HL121" i="33" a="1"/>
  <c r="IN121" i="33" a="1"/>
  <c r="FO166" i="33" a="1"/>
  <c r="LM209" i="33" a="1"/>
  <c r="CB121" i="33" a="1"/>
  <c r="OP209" i="33" a="1"/>
  <c r="NA209" i="33" a="1"/>
  <c r="GB253" i="33" a="1"/>
  <c r="EB166" i="33" a="1"/>
  <c r="V253" i="33" a="1"/>
  <c r="QB82" i="33" a="1"/>
  <c r="FQ121" i="33" a="1"/>
  <c r="PH253" i="33" a="1"/>
  <c r="OH166" i="33" a="1"/>
  <c r="RT121" i="33" a="1"/>
  <c r="GA253" i="33" a="1"/>
  <c r="R82" i="33" a="1"/>
  <c r="FY121" i="33" a="1"/>
  <c r="LH253" i="33" a="1"/>
  <c r="JO209" i="33" a="1"/>
  <c r="CL166" i="33" a="1"/>
  <c r="JP121" i="33" a="1"/>
  <c r="HM209" i="33" a="1"/>
  <c r="DU121" i="33" a="1"/>
  <c r="EO209" i="33" a="1"/>
  <c r="JT82" i="33" a="1"/>
  <c r="OF253" i="33" a="1"/>
  <c r="IM209" i="33" a="1"/>
  <c r="OT253" i="33" a="1"/>
  <c r="OK166" i="33" a="1"/>
  <c r="HN253" i="33" a="1"/>
  <c r="AG82" i="33" a="1"/>
  <c r="AM121" i="33" a="1"/>
  <c r="I209" i="33" a="1"/>
  <c r="QC82" i="33" a="1"/>
  <c r="BA209" i="33" a="1"/>
  <c r="QC121" i="33" a="1"/>
  <c r="HG209" i="33" a="1"/>
  <c r="CT121" i="33" a="1"/>
  <c r="QK166" i="33" a="1"/>
  <c r="RK82" i="33" a="1"/>
  <c r="JQ121" i="33" a="1"/>
  <c r="QL209" i="33" a="1"/>
  <c r="RM166" i="33" a="1"/>
  <c r="PV82" i="33" a="1"/>
  <c r="CS166" i="33" a="1"/>
  <c r="MA82" i="33" a="1"/>
  <c r="J121" i="33" a="1"/>
  <c r="L166" i="33" a="1"/>
  <c r="KZ166" i="33" a="1"/>
  <c r="FU209" i="33" a="1"/>
  <c r="F166" i="33" a="1"/>
  <c r="CN121" i="33" a="1"/>
  <c r="LU253" i="33" a="1"/>
  <c r="PE166" i="33" a="1"/>
  <c r="CK166" i="33" a="1"/>
  <c r="OE209" i="33" a="1"/>
  <c r="KQ253" i="33" a="1"/>
  <c r="RM209" i="33" a="1"/>
  <c r="LU82" i="33" a="1"/>
  <c r="QJ82" i="33" a="1"/>
  <c r="QV121" i="33" a="1"/>
  <c r="BR166" i="33" a="1"/>
  <c r="MR121" i="33" a="1"/>
  <c r="GZ121" i="33" a="1"/>
  <c r="BA82" i="33" a="1"/>
  <c r="PY253" i="33" a="1"/>
  <c r="KZ82" i="33" a="1"/>
  <c r="CO253" i="33" a="1"/>
  <c r="OJ82" i="33" a="1"/>
  <c r="RW166" i="33" a="1"/>
  <c r="JN82" i="33" a="1"/>
  <c r="KJ166" i="33" a="1"/>
  <c r="LL253" i="33" a="1"/>
  <c r="BR82" i="33" a="1"/>
  <c r="F209" i="33" a="1"/>
  <c r="MW121" i="33" a="1"/>
  <c r="OA121" i="33" a="1"/>
  <c r="KV166" i="33" a="1"/>
  <c r="LS82" i="33" a="1"/>
  <c r="HC121" i="33" a="1"/>
  <c r="JQ209" i="33" a="1"/>
  <c r="EG209" i="33" a="1"/>
  <c r="GY82" i="33" a="1"/>
  <c r="JB121" i="33" a="1"/>
  <c r="KI121" i="33" a="1"/>
  <c r="CP82" i="33" a="1"/>
  <c r="G121" i="33" a="1"/>
  <c r="RT253" i="33" a="1"/>
  <c r="LV253" i="33" a="1"/>
  <c r="HI253" i="33" a="1"/>
  <c r="NT166" i="33" a="1"/>
  <c r="PR209" i="33" a="1"/>
  <c r="HD121" i="33" a="1"/>
  <c r="GC121" i="33" a="1"/>
  <c r="ML82" i="33" a="1"/>
  <c r="SF82" i="33" a="1"/>
  <c r="RT166" i="33" a="1"/>
  <c r="JE166" i="33" a="1"/>
  <c r="KT253" i="33" a="1"/>
  <c r="DW166" i="33" a="1"/>
  <c r="FQ209" i="33" a="1"/>
  <c r="RC253" i="33" a="1"/>
  <c r="E166" i="33" a="1"/>
  <c r="AC82" i="33" a="1"/>
  <c r="KT166" i="33" a="1"/>
  <c r="PV166" i="33" a="1"/>
  <c r="GJ253" i="33" a="1"/>
  <c r="LW82" i="33" a="1"/>
  <c r="LS209" i="33" a="1"/>
  <c r="PC121" i="33" a="1"/>
  <c r="OF82" i="33" a="1"/>
  <c r="GG253" i="33" a="1"/>
  <c r="HR82" i="33" a="1"/>
  <c r="HR166" i="33" a="1"/>
  <c r="EG253" i="33" a="1"/>
  <c r="NG121" i="33" a="1"/>
  <c r="DY166" i="33" a="1"/>
  <c r="GQ166" i="33" a="1"/>
  <c r="GW82" i="33" a="1"/>
  <c r="IT82" i="33" a="1"/>
  <c r="MK209" i="33" a="1"/>
  <c r="KC166" i="33" a="1"/>
  <c r="EN121" i="33" a="1"/>
  <c r="CJ82" i="33" a="1"/>
  <c r="DG209" i="33" a="1"/>
  <c r="NM82" i="33" a="1"/>
  <c r="DR166" i="33" a="1"/>
  <c r="HP166" i="33" a="1"/>
  <c r="GZ82" i="33" a="1"/>
  <c r="OO253" i="33" a="1"/>
  <c r="SE166" i="33" a="1"/>
  <c r="BE166" i="33" a="1"/>
  <c r="FT121" i="33" a="1"/>
  <c r="AK121" i="33" a="1"/>
  <c r="PP209" i="33" a="1"/>
  <c r="FK209" i="33" a="1"/>
  <c r="E209" i="33" a="1"/>
  <c r="PH166" i="33" a="1"/>
  <c r="RG121" i="33" a="1"/>
  <c r="NU166" i="33" a="1"/>
  <c r="RI253" i="33" a="1"/>
  <c r="GL253" i="33" a="1"/>
  <c r="CC82" i="33" a="1"/>
  <c r="JA253" i="33" a="1"/>
  <c r="IK209" i="33" a="1"/>
  <c r="LB121" i="33" a="1"/>
  <c r="IS166" i="33" a="1"/>
  <c r="S166" i="33" a="1"/>
  <c r="JT121" i="33" a="1"/>
  <c r="GL82" i="33" a="1"/>
  <c r="FO253" i="33" a="1"/>
  <c r="MC121" i="33" a="1"/>
  <c r="AM209" i="33" a="1"/>
  <c r="HU121" i="33" a="1"/>
  <c r="NK253" i="33" a="1"/>
  <c r="BE209" i="33" a="1"/>
  <c r="CM166" i="33" a="1"/>
  <c r="BN166" i="33" a="1"/>
  <c r="SB121" i="33" a="1"/>
  <c r="RV209" i="33" a="1"/>
  <c r="HB166" i="33" a="1"/>
  <c r="DA82" i="33" a="1"/>
  <c r="RB82" i="33" a="1"/>
  <c r="BJ82" i="33" a="1"/>
  <c r="KA121" i="33" a="1"/>
  <c r="DL121" i="33" a="1"/>
  <c r="I166" i="33" a="1"/>
  <c r="S82" i="33" a="1"/>
  <c r="JW253" i="33" a="1"/>
  <c r="DX253" i="33" a="1"/>
  <c r="EQ166" i="33" a="1"/>
  <c r="MF82" i="33" a="1"/>
  <c r="KA209" i="33" a="1"/>
  <c r="LX82" i="33" a="1"/>
  <c r="HH121" i="33" a="1"/>
  <c r="DV209" i="33" a="1"/>
  <c r="CU166" i="33" a="1"/>
  <c r="AN209" i="33" a="1"/>
  <c r="BE121" i="33" a="1"/>
  <c r="BH82" i="33" a="1"/>
  <c r="SD121" i="33" a="1"/>
  <c r="OF121" i="33" a="1"/>
  <c r="DX166" i="33" a="1"/>
  <c r="HF166" i="33" a="1"/>
  <c r="NS166" i="33" a="1"/>
  <c r="QV82" i="33" a="1"/>
  <c r="FT166" i="33" a="1"/>
  <c r="RX82" i="33" a="1"/>
  <c r="LT209" i="33" a="1"/>
  <c r="Q82" i="33" a="1"/>
  <c r="NC166" i="33" a="1"/>
  <c r="EC121" i="33" a="1"/>
  <c r="JO166" i="33" a="1"/>
  <c r="AS121" i="33" a="1"/>
  <c r="DO166" i="33" a="1"/>
  <c r="RC82" i="33" a="1"/>
  <c r="MD253" i="33" a="1"/>
  <c r="GW209" i="33" a="1"/>
  <c r="JJ166" i="33" a="1"/>
  <c r="NV121" i="33" a="1"/>
  <c r="EF253" i="33" a="1"/>
  <c r="JZ253" i="33" a="1"/>
  <c r="JV121" i="33" a="1"/>
  <c r="CK209" i="33" a="1"/>
  <c r="GN82" i="33" a="1"/>
  <c r="KI82" i="33" a="1"/>
  <c r="FL253" i="33" a="1"/>
  <c r="EF209" i="33" a="1"/>
  <c r="LN253" i="33" a="1"/>
  <c r="V209" i="33" a="1"/>
  <c r="IP209" i="33" a="1"/>
  <c r="EZ253" i="33" a="1"/>
  <c r="QN209" i="33" a="1"/>
  <c r="HY209" i="33" a="1"/>
  <c r="JY121" i="33" a="1"/>
  <c r="JH121" i="33" a="1"/>
  <c r="NQ209" i="33" a="1"/>
  <c r="NC82" i="33" a="1"/>
  <c r="OI82" i="33" a="1"/>
  <c r="CQ209" i="33" a="1"/>
  <c r="MZ166" i="33" a="1"/>
  <c r="KL121" i="33" a="1"/>
  <c r="H166" i="33" a="1"/>
  <c r="L253" i="33" a="1"/>
  <c r="ER121" i="33" a="1"/>
  <c r="CN82" i="33" a="1"/>
  <c r="BW121" i="33" a="1"/>
  <c r="QU82" i="33" a="1"/>
  <c r="R253" i="33" a="1"/>
  <c r="RC121" i="33" a="1"/>
  <c r="EV121" i="33" a="1"/>
  <c r="IC166" i="33" a="1"/>
  <c r="MT82" i="33" a="1"/>
  <c r="CW209" i="33" a="1"/>
  <c r="RW121" i="33" a="1"/>
  <c r="AL82" i="33" a="1"/>
  <c r="KH209" i="33" a="1"/>
  <c r="O121" i="33" a="1"/>
  <c r="NP82" i="33" a="1"/>
  <c r="MS209" i="33" a="1"/>
  <c r="GS121" i="33" a="1"/>
  <c r="EP166" i="33" a="1"/>
  <c r="IQ82" i="33" a="1"/>
  <c r="RE121" i="33" a="1"/>
  <c r="BN209" i="33" a="1"/>
  <c r="OK82" i="33" a="1"/>
  <c r="HH166" i="33" a="1"/>
  <c r="PK121" i="33" a="1"/>
  <c r="BZ253" i="33" a="1"/>
  <c r="II253" i="33" a="1"/>
  <c r="DK121" i="33" a="1"/>
  <c r="RY209" i="33" a="1"/>
  <c r="RY121" i="33" a="1"/>
  <c r="FJ82" i="33" a="1"/>
  <c r="NZ253" i="33" a="1"/>
  <c r="BB166" i="33" a="1"/>
  <c r="KV121" i="33" a="1"/>
  <c r="NH209" i="33" a="1"/>
  <c r="IK82" i="33" a="1"/>
  <c r="BO209" i="33" a="1"/>
  <c r="DP166" i="33" a="1"/>
  <c r="RX253" i="33" a="1"/>
  <c r="GB82" i="33" a="1"/>
  <c r="W121" i="33" a="1"/>
  <c r="KC82" i="33" a="1"/>
  <c r="DA166" i="33" a="1"/>
  <c r="AN82" i="33" a="1"/>
  <c r="NL209" i="33" a="1"/>
  <c r="BC121" i="33" a="1"/>
  <c r="OW253" i="33" a="1"/>
  <c r="HP82" i="33" a="1"/>
  <c r="CT209" i="33" a="1"/>
  <c r="JC166" i="33" a="1"/>
  <c r="FH253" i="33" a="1"/>
  <c r="EI166" i="33" a="1"/>
  <c r="MH121" i="33" a="1"/>
  <c r="HW121" i="33" a="1"/>
  <c r="RK166" i="33" a="1"/>
  <c r="MD209" i="33" a="1"/>
  <c r="JS253" i="33" a="1"/>
  <c r="JF253" i="33" a="1"/>
  <c r="CW253" i="33" a="1"/>
  <c r="QB209" i="33" a="1"/>
  <c r="IS121" i="33" a="1"/>
  <c r="LR253" i="33" a="1"/>
  <c r="EU253" i="33" a="1"/>
  <c r="OA253" i="33" a="1"/>
  <c r="RK209" i="33" a="1"/>
  <c r="HZ253" i="33" a="1"/>
  <c r="AR166" i="33" a="1"/>
  <c r="IV166" i="33" a="1"/>
  <c r="DH253" i="33" a="1"/>
  <c r="MB121" i="33" a="1"/>
  <c r="SG253" i="33" a="1"/>
  <c r="IF121" i="33" a="1"/>
  <c r="BZ209" i="33" a="1"/>
  <c r="BV121" i="33" a="1"/>
  <c r="IC121" i="33" a="1"/>
  <c r="CN253" i="33" a="1"/>
  <c r="I253" i="33" a="1"/>
  <c r="NV82" i="33" a="1"/>
  <c r="JS166" i="33" a="1"/>
  <c r="OC166" i="33" a="1"/>
  <c r="DR121" i="33" a="1"/>
  <c r="U166" i="33" a="1"/>
  <c r="OY166" i="33" a="1"/>
  <c r="AZ82" i="33" a="1"/>
  <c r="GY166" i="33" a="1"/>
  <c r="KW209" i="33" a="1"/>
  <c r="CR253" i="33" a="1"/>
  <c r="GF166" i="33" a="1"/>
  <c r="NF82" i="33" a="1"/>
  <c r="PL253" i="33" a="1"/>
  <c r="HH209" i="33" a="1"/>
  <c r="LV166" i="33" a="1"/>
  <c r="KK253" i="33" a="1"/>
  <c r="OI253" i="33" a="1"/>
  <c r="CQ253" i="33" a="1"/>
  <c r="FG209" i="33" a="1"/>
  <c r="FG166" i="33" a="1"/>
  <c r="BK209" i="33" a="1"/>
  <c r="IL253" i="33" a="1"/>
  <c r="KD209" i="33" a="1"/>
  <c r="RB121" i="33" a="1"/>
  <c r="IV121" i="33" a="1"/>
  <c r="IE209" i="33" a="1"/>
  <c r="LD82" i="33" a="1"/>
  <c r="BK253" i="33" a="1"/>
  <c r="IZ82" i="33" a="1"/>
  <c r="QW121" i="33" a="1"/>
  <c r="FI166" i="33" a="1"/>
  <c r="DN121" i="33" a="1"/>
  <c r="KT209" i="33" a="1"/>
  <c r="FS166" i="33" a="1"/>
  <c r="AJ82" i="33" a="1"/>
  <c r="IO166" i="33" a="1"/>
  <c r="OB166" i="33" a="1"/>
  <c r="AL166" i="33" a="1"/>
  <c r="FK121" i="33" a="1"/>
  <c r="IN209" i="33" a="1"/>
  <c r="DO82" i="33" a="1"/>
  <c r="QF253" i="33" a="1"/>
  <c r="QW209" i="33" a="1"/>
  <c r="ES82" i="33" a="1"/>
  <c r="OY121" i="33" a="1"/>
  <c r="LJ253" i="33" a="1"/>
  <c r="CA166" i="33" a="1"/>
  <c r="IK166" i="33" a="1"/>
  <c r="FM166" i="33" a="1"/>
  <c r="JS209" i="33" a="1"/>
  <c r="AM82" i="33" a="1"/>
  <c r="KQ166" i="33" a="1"/>
  <c r="CF121" i="33" a="1"/>
  <c r="KA166" i="33" a="1"/>
  <c r="HG166" i="33" a="1"/>
  <c r="HU166" i="33" a="1"/>
  <c r="DU166" i="33" a="1"/>
  <c r="SF253" i="33" a="1"/>
  <c r="MH209" i="33" a="1"/>
  <c r="IZ209" i="33" a="1"/>
  <c r="OW166" i="33" a="1"/>
  <c r="EO82" i="33" a="1"/>
  <c r="FF253" i="33" a="1"/>
  <c r="MU82" i="33" a="1"/>
  <c r="II209" i="33" a="1"/>
  <c r="LP166" i="33" a="1"/>
  <c r="DL166" i="33" a="1"/>
  <c r="QD166" i="33" a="1"/>
  <c r="HV82" i="33" a="1"/>
  <c r="DH166" i="33" a="1"/>
  <c r="HQ82" i="33" a="1"/>
  <c r="QP253" i="33" a="1"/>
  <c r="RR166" i="33" a="1"/>
  <c r="NB166" i="33" a="1"/>
  <c r="JH209" i="33" a="1"/>
  <c r="KK166" i="33" a="1"/>
  <c r="NM253" i="33" a="1"/>
  <c r="OG82" i="33" a="1"/>
  <c r="PR166" i="33" a="1"/>
  <c r="BO121" i="33" a="1"/>
  <c r="PZ253" i="33" a="1"/>
  <c r="GK166" i="33" a="1"/>
  <c r="OH209" i="33" a="1"/>
  <c r="FY209" i="33" a="1"/>
  <c r="BB82" i="33" a="1"/>
  <c r="GH166" i="33" a="1"/>
  <c r="BP253" i="33" a="1"/>
  <c r="NA121" i="33" a="1"/>
  <c r="QJ209" i="33" a="1"/>
  <c r="JB209" i="33" a="1"/>
  <c r="CD82" i="33" a="1"/>
  <c r="CV209" i="33" a="1"/>
  <c r="T121" i="33" a="1"/>
  <c r="PK253" i="33" a="1"/>
  <c r="RA209" i="33" a="1"/>
  <c r="LT253" i="33" a="1"/>
  <c r="GP209" i="33" a="1"/>
  <c r="EJ121" i="33" a="1"/>
  <c r="GX166" i="33" a="1"/>
  <c r="ES166" i="33" a="1"/>
  <c r="LO82" i="33" a="1"/>
  <c r="EN209" i="33" a="1"/>
  <c r="LC82" i="33" a="1"/>
  <c r="QO82" i="33" a="1"/>
  <c r="FI253" i="33" a="1"/>
  <c r="DZ253" i="33" a="1"/>
  <c r="QY166" i="33" a="1"/>
  <c r="QM209" i="33" a="1"/>
  <c r="IG209" i="33" a="1"/>
  <c r="GM209" i="33" a="1"/>
  <c r="KR121" i="33" a="1"/>
  <c r="KQ209" i="33" a="1"/>
  <c r="MN209" i="33" a="1"/>
  <c r="PD209" i="33" a="1"/>
  <c r="JI166" i="33" a="1"/>
  <c r="BN121" i="33" a="1"/>
  <c r="OO166" i="33" a="1"/>
  <c r="ME166" i="33" a="1"/>
  <c r="JZ209" i="33" a="1"/>
  <c r="AU209" i="33" a="1"/>
  <c r="RK121" i="33" a="1"/>
  <c r="M253" i="33" a="1"/>
  <c r="CI253" i="33" a="1"/>
  <c r="EU121" i="33" a="1"/>
  <c r="JS82" i="33" a="1"/>
  <c r="RO209" i="33" a="1"/>
  <c r="PR253" i="33" a="1"/>
  <c r="FN253" i="33" a="1"/>
  <c r="FS82" i="33" a="1"/>
  <c r="HP253" i="33" a="1"/>
  <c r="QU253" i="33" a="1"/>
  <c r="DB82" i="33" a="1"/>
  <c r="LQ253" i="33" a="1"/>
  <c r="HX82" i="33" a="1"/>
  <c r="JK253" i="33" a="1"/>
  <c r="DJ253" i="33" a="1"/>
  <c r="CG166" i="33" a="1"/>
  <c r="LH166" i="33" a="1"/>
  <c r="RS253" i="33" a="1"/>
  <c r="IQ209" i="33" a="1"/>
  <c r="CW166" i="33" a="1"/>
  <c r="LI121" i="33" a="1"/>
  <c r="EJ82" i="33" a="1"/>
  <c r="HP121" i="33" a="1"/>
  <c r="RZ82" i="33" a="1"/>
  <c r="HW82" i="33" a="1"/>
  <c r="SA82" i="33" a="1"/>
  <c r="AF253" i="33" a="1"/>
  <c r="L82" i="33" a="1"/>
  <c r="K209" i="33" a="1"/>
  <c r="JD166" i="33" a="1"/>
  <c r="OA209" i="33" a="1"/>
  <c r="CH82" i="33" a="1"/>
  <c r="RU82" i="33" a="1"/>
  <c r="DE253" i="33" a="1"/>
  <c r="BC209" i="33" a="1"/>
  <c r="NZ209" i="33" a="1"/>
  <c r="AO121" i="33" a="1"/>
  <c r="ME209" i="33" a="1"/>
  <c r="EH166" i="33" a="1"/>
  <c r="QN82" i="33" a="1"/>
  <c r="NJ166" i="33" a="1"/>
  <c r="HJ82" i="33" a="1"/>
  <c r="EQ121" i="33" a="1"/>
  <c r="GB166" i="33" a="1"/>
  <c r="RR121" i="33" a="1"/>
  <c r="HQ121" i="33" a="1"/>
  <c r="LH82" i="33" a="1"/>
  <c r="EN82" i="33" a="1"/>
  <c r="QM82" i="33" a="1"/>
  <c r="KX166" i="33" a="1"/>
  <c r="GD121" i="33" a="1"/>
  <c r="QO166" i="33" a="1"/>
  <c r="HK166" i="33" a="1"/>
  <c r="NY209" i="33" a="1"/>
  <c r="RY253" i="33" a="1"/>
  <c r="LP253" i="33" a="1"/>
  <c r="GV121" i="33" a="1"/>
  <c r="JW209" i="33" a="1"/>
  <c r="RN166" i="33" a="1"/>
  <c r="BU209" i="33" a="1"/>
  <c r="LW253" i="33" a="1"/>
  <c r="IF166" i="33" a="1"/>
  <c r="KL82" i="33" a="1"/>
  <c r="ND166" i="33" a="1"/>
  <c r="MX121" i="33" a="1"/>
  <c r="LJ166" i="33" a="1"/>
  <c r="MI121" i="33" a="1"/>
  <c r="LN209" i="33" a="1"/>
  <c r="FK166" i="33" a="1"/>
  <c r="JZ82" i="33" a="1"/>
  <c r="PS82" i="33" a="1"/>
  <c r="PJ209" i="33" a="1"/>
  <c r="RE209" i="33" a="1"/>
  <c r="RG166" i="33" a="1"/>
  <c r="JA82" i="33" a="1"/>
  <c r="DD166" i="33" a="1"/>
  <c r="EB209" i="33" a="1"/>
  <c r="GS82" i="33" a="1"/>
  <c r="AR253" i="33" a="1"/>
  <c r="FE166" i="33" a="1"/>
  <c r="R121" i="33" a="1"/>
  <c r="AJ166" i="33" a="1"/>
  <c r="ED253" i="33" a="1"/>
  <c r="CJ253" i="33" a="1"/>
  <c r="HK82" i="33" a="1"/>
  <c r="FR166" i="33" a="1"/>
  <c r="PB121" i="33" a="1"/>
  <c r="S121" i="33" a="1"/>
  <c r="DV253" i="33" a="1"/>
  <c r="QD209" i="33" a="1"/>
  <c r="RQ121" i="33" a="1"/>
  <c r="KJ82" i="33" a="1"/>
  <c r="FA253" i="33" a="1"/>
  <c r="FT253" i="33" a="1"/>
  <c r="LI166" i="33" a="1"/>
  <c r="AT121" i="33" a="1"/>
  <c r="GF253" i="33" a="1"/>
  <c r="RB253" i="33" a="1"/>
  <c r="MG166" i="33" a="1"/>
  <c r="EI121" i="33" a="1"/>
  <c r="BA166" i="33" a="1"/>
  <c r="KW253" i="33" a="1"/>
  <c r="KI166" i="33" a="1"/>
  <c r="QZ121" i="33" a="1"/>
  <c r="FF82" i="33" a="1"/>
  <c r="SE253" i="33" a="1"/>
  <c r="IM82" i="33" a="1"/>
  <c r="ED209" i="33" a="1"/>
  <c r="EV253" i="33" a="1"/>
  <c r="FM253" i="33" a="1"/>
  <c r="RG253" i="33" a="1"/>
  <c r="GU166" i="33" a="1"/>
  <c r="LM253" i="33" a="1"/>
  <c r="C253" i="33" a="1"/>
  <c r="KY209" i="33" a="1"/>
  <c r="DC209" i="33" a="1"/>
  <c r="W253" i="33" a="1"/>
  <c r="BN82" i="33" a="1"/>
  <c r="FQ253" i="33" a="1"/>
  <c r="RC166" i="33" a="1"/>
  <c r="GD209" i="33" a="1"/>
  <c r="ON121" i="33" a="1"/>
  <c r="MR82" i="33" a="1"/>
  <c r="RR253" i="33" a="1"/>
  <c r="AX121" i="33" a="1"/>
  <c r="QS166" i="33" a="1"/>
  <c r="GE253" i="33" a="1"/>
  <c r="OD121" i="33" a="1"/>
  <c r="RZ209" i="33" a="1"/>
  <c r="QG209" i="33" a="1"/>
  <c r="GF209" i="33" a="1"/>
  <c r="DM166" i="33" a="1"/>
  <c r="LY209" i="33" a="1"/>
  <c r="EH209" i="33" a="1"/>
  <c r="NB253" i="33" a="1"/>
  <c r="BG166" i="33" a="1"/>
  <c r="LY121" i="33" a="1"/>
  <c r="NP121" i="33" a="1"/>
  <c r="HQ253" i="33" a="1"/>
  <c r="IC253" i="33" a="1"/>
  <c r="MW209" i="33" a="1"/>
  <c r="OE166" i="33" a="1"/>
  <c r="RM121" i="33" a="1"/>
  <c r="KH253" i="33" a="1"/>
  <c r="SB253" i="33" a="1"/>
  <c r="NW253" i="33" a="1"/>
  <c r="EL121" i="33" a="1"/>
  <c r="SA166" i="33" a="1"/>
  <c r="PS166" i="33" a="1"/>
  <c r="NN82" i="33" a="1"/>
  <c r="HE209" i="33" a="1"/>
  <c r="IF253" i="33" a="1"/>
  <c r="EU166" i="33" a="1"/>
  <c r="DH209" i="33" a="1"/>
  <c r="FO82" i="33" a="1"/>
  <c r="CX121" i="33" a="1"/>
  <c r="AO253" i="33" a="1"/>
  <c r="CJ121" i="33" a="1"/>
  <c r="NT82" i="33" a="1"/>
  <c r="GG82" i="33" a="1"/>
  <c r="LY82" i="33" a="1"/>
  <c r="NY121" i="33" a="1"/>
  <c r="BY166" i="33" a="1"/>
  <c r="PH82" i="33" a="1"/>
  <c r="SC82" i="33" a="1"/>
  <c r="KP209" i="33" a="1"/>
  <c r="AB121" i="33" a="1"/>
  <c r="BB209" i="33" a="1"/>
  <c r="QX166" i="33" a="1"/>
  <c r="DK253" i="33" a="1"/>
  <c r="GX121" i="33" a="1"/>
  <c r="BD253" i="33" a="1"/>
  <c r="MO121" i="33" a="1"/>
  <c r="LD253" i="33" a="1"/>
  <c r="AE209" i="33" a="1"/>
  <c r="OL121" i="33" a="1"/>
  <c r="LE82" i="33" a="1"/>
  <c r="ES121" i="33" a="1"/>
  <c r="MJ121" i="33" a="1"/>
  <c r="CK121" i="33" a="1"/>
  <c r="NT209" i="33" a="1"/>
  <c r="EE166" i="33" a="1"/>
  <c r="NF121" i="33" a="1"/>
  <c r="PX82" i="33" a="1"/>
  <c r="QD253" i="33" a="1"/>
  <c r="EL253" i="33" a="1"/>
  <c r="RA82" i="33" a="1"/>
  <c r="BQ209" i="33" a="1"/>
  <c r="GJ121" i="33" a="1"/>
  <c r="OV253" i="33" a="1"/>
  <c r="AO166" i="33" a="1"/>
  <c r="AT253" i="33" a="1"/>
  <c r="AF166" i="33" a="1"/>
  <c r="LN166" i="33" a="1"/>
  <c r="QL253" i="33" a="1"/>
  <c r="PX253" i="33" a="1"/>
  <c r="AC253" i="33" a="1"/>
  <c r="AX166" i="33" a="1"/>
  <c r="EK82" i="33" a="1"/>
  <c r="CY166" i="33" a="1"/>
  <c r="GK253" i="33" a="1"/>
  <c r="ER166" i="33" a="1"/>
  <c r="PW253" i="33" a="1"/>
  <c r="MS121" i="33" a="1"/>
  <c r="KT121" i="33" a="1"/>
  <c r="BD121" i="33" a="1"/>
  <c r="CH253" i="33" a="1"/>
  <c r="JN209" i="33" a="1"/>
  <c r="FG121" i="33" a="1"/>
  <c r="DS82" i="33" a="1"/>
  <c r="T209" i="33" a="1"/>
  <c r="LT121" i="33" a="1"/>
  <c r="SA121" i="33" a="1"/>
  <c r="HI82" i="33" a="1"/>
  <c r="LY253" i="33" a="1"/>
  <c r="LG253" i="33" a="1"/>
  <c r="CE82" i="33" a="1"/>
  <c r="AB209" i="33" a="1"/>
  <c r="DX209" i="33" a="1"/>
  <c r="KY253" i="33" a="1"/>
  <c r="FV166" i="33" a="1"/>
  <c r="NO253" i="33" a="1"/>
  <c r="DJ121" i="33" a="1"/>
  <c r="ML253" i="33" a="1"/>
  <c r="MT253" i="33" a="1"/>
  <c r="EW253" i="33" a="1"/>
  <c r="PG253" i="33" a="1"/>
  <c r="BF253" i="33" a="1"/>
  <c r="HD253" i="33" a="1"/>
  <c r="KV209" i="33" a="1"/>
  <c r="JD121" i="33" a="1"/>
  <c r="GT209" i="33" a="1"/>
  <c r="QQ209" i="33" a="1"/>
  <c r="MA209" i="33" a="1"/>
  <c r="QZ253" i="33" a="1"/>
  <c r="GO209" i="33" a="1"/>
  <c r="RY166" i="33" a="1"/>
  <c r="HO166" i="33" a="1"/>
  <c r="AU121" i="33" a="1"/>
  <c r="QK253" i="33" a="1"/>
  <c r="SG166" i="33" a="1"/>
  <c r="LX121" i="33" a="1"/>
  <c r="W166" i="33" a="1"/>
  <c r="GA82" i="33" a="1"/>
  <c r="MA166" i="33" a="1"/>
  <c r="AU253" i="33" a="1"/>
  <c r="HD82" i="33" a="1"/>
  <c r="KL253" i="33" a="1"/>
  <c r="JA166" i="33" a="1"/>
  <c r="KJ253" i="33" a="1"/>
  <c r="ET253" i="33" a="1"/>
  <c r="OE121" i="33" a="1"/>
  <c r="CE209" i="33" a="1"/>
  <c r="QA82" i="33" a="1"/>
  <c r="IC82" i="33" a="1"/>
  <c r="CF82" i="33" a="1"/>
  <c r="LE209" i="33" a="1"/>
  <c r="GG166" i="33" a="1"/>
  <c r="PY82" i="33" a="1"/>
  <c r="GE121" i="33" a="1"/>
  <c r="IK121" i="33" a="1"/>
  <c r="FS209" i="33" a="1"/>
  <c r="CT82" i="33" a="1"/>
  <c r="DX121" i="33" a="1"/>
  <c r="CK253" i="33" a="1"/>
  <c r="BQ82" i="33" a="1"/>
  <c r="GG209" i="33" a="1"/>
  <c r="JA121" i="33" a="1"/>
  <c r="G253" i="33" a="1"/>
  <c r="RL166" i="33" a="1"/>
  <c r="T166" i="33" a="1"/>
  <c r="MI82" i="33" a="1"/>
  <c r="NB209" i="33" a="1"/>
  <c r="PU121" i="33" a="1"/>
  <c r="HF253" i="33" a="1"/>
  <c r="GS209" i="33" a="1"/>
  <c r="RS209" i="33" a="1"/>
  <c r="IV82" i="33" a="1"/>
  <c r="GW253" i="33" a="1"/>
  <c r="DF82" i="33" a="1"/>
  <c r="IF82" i="33" a="1"/>
  <c r="CG209" i="33" a="1"/>
  <c r="HK121" i="33" a="1"/>
  <c r="ET121" i="33" a="1"/>
  <c r="CO166" i="33" a="1"/>
  <c r="PQ209" i="33" a="1"/>
  <c r="Q209" i="33" a="1"/>
  <c r="GX209" i="33" a="1"/>
  <c r="NH166" i="33" a="1"/>
  <c r="I82" i="33" a="1"/>
  <c r="DP82" i="33" a="1"/>
  <c r="GB121" i="33" a="1"/>
  <c r="LZ82" i="33" a="1"/>
  <c r="OB209" i="33" a="1"/>
  <c r="RX166" i="33" a="1"/>
  <c r="JL166" i="33" a="1"/>
  <c r="NC209" i="33" a="1"/>
  <c r="BD82" i="33" a="1"/>
  <c r="JP209" i="33" a="1"/>
  <c r="NM166" i="33" a="1"/>
  <c r="AP121" i="33" a="1"/>
  <c r="OD166" i="33" a="1"/>
  <c r="HW209" i="33" a="1"/>
  <c r="GH253" i="33" a="1"/>
  <c r="PE82" i="33" a="1"/>
  <c r="CU82" i="33" a="1"/>
  <c r="HQ166" i="33" a="1"/>
  <c r="IO121" i="33" a="1"/>
  <c r="RY82" i="33" a="1"/>
  <c r="LZ253" i="33" a="1"/>
  <c r="F253" i="33" a="1"/>
  <c r="CZ82" i="33" a="1"/>
  <c r="OD209" i="33" a="1"/>
  <c r="EK253" i="33" a="1"/>
  <c r="NQ253" i="33" a="1"/>
  <c r="BT209" i="33" a="1"/>
  <c r="OP82" i="33" a="1"/>
  <c r="DW82" i="33" a="1"/>
  <c r="OQ209" i="33" a="1"/>
  <c r="SC166" i="33" a="1"/>
  <c r="NH82" i="33" a="1"/>
  <c r="DA253" i="33" a="1"/>
  <c r="BW209" i="33" a="1"/>
  <c r="HR121" i="33" a="1"/>
  <c r="NS121" i="33" a="1"/>
  <c r="FC166" i="33" a="1"/>
  <c r="KS166" i="33" a="1"/>
  <c r="ON209" i="33" a="1"/>
  <c r="DQ209" i="33" a="1"/>
  <c r="QX253" i="33" a="1"/>
  <c r="MP82" i="33" a="1"/>
  <c r="OZ121" i="33" a="1"/>
  <c r="PX121" i="33" a="1"/>
  <c r="DH82" i="33" a="1"/>
  <c r="LE121" i="33" a="1"/>
  <c r="GV166" i="33" a="1"/>
  <c r="ID121" i="33" a="1"/>
  <c r="QJ253" i="33" a="1"/>
  <c r="KR82" i="33" a="1"/>
  <c r="RA166" i="33" a="1"/>
  <c r="LM166" i="33" a="1"/>
  <c r="KO82" i="33" a="1"/>
  <c r="JR166" i="33" a="1"/>
  <c r="QB253" i="33" a="1"/>
  <c r="HI209" i="33" a="1"/>
  <c r="IT209" i="33" a="1"/>
  <c r="HK209" i="33" a="1"/>
  <c r="GA166" i="33" a="1"/>
  <c r="DF166" i="33" a="1"/>
  <c r="AI209" i="33" a="1"/>
  <c r="CQ166" i="33" a="1"/>
  <c r="RP253" i="33" a="1"/>
  <c r="IA82" i="33" a="1"/>
  <c r="X82" i="33" a="1"/>
  <c r="L209" i="33" a="1"/>
  <c r="CV82" i="33" a="1"/>
  <c r="BM121" i="33" a="1"/>
  <c r="BX166" i="33" a="1"/>
  <c r="MD121" i="33" a="1"/>
  <c r="AX253" i="33" a="1"/>
  <c r="KV253" i="33" a="1"/>
  <c r="NI209" i="33" a="1"/>
  <c r="DN253" i="33" a="1"/>
  <c r="OJ209" i="33" a="1"/>
  <c r="QC166" i="33" a="1"/>
  <c r="GU82" i="33" a="1"/>
  <c r="D253" i="33" a="1"/>
  <c r="QT121" i="33" a="1"/>
  <c r="J82" i="33" a="1"/>
  <c r="G166" i="33" a="1"/>
  <c r="KI253" i="33" a="1"/>
  <c r="HM253" i="33" a="1"/>
  <c r="ER82" i="33" a="1"/>
  <c r="P253" i="33" a="1"/>
  <c r="CZ121" i="33" a="1"/>
  <c r="GI253" i="33" a="1"/>
  <c r="CI166" i="33" a="1"/>
  <c r="RM253" i="33" a="1"/>
  <c r="DV166" i="33" a="1"/>
  <c r="FG253" i="33" a="1"/>
  <c r="BL121" i="33" a="1"/>
  <c r="OM253" i="33" a="1"/>
  <c r="L121" i="33" a="1"/>
  <c r="NC121" i="33" a="1"/>
  <c r="EJ253" i="33" a="1"/>
  <c r="NS209" i="33" a="1"/>
  <c r="KR209" i="33" a="1"/>
  <c r="GT82" i="33" a="1"/>
  <c r="BU253" i="33" a="1"/>
  <c r="OC82" i="33" a="1"/>
  <c r="RH121" i="33" a="1"/>
  <c r="MH166" i="33" a="1"/>
  <c r="JK209" i="33" a="1"/>
  <c r="KC121" i="33" a="1"/>
  <c r="MV121" i="33" a="1"/>
  <c r="QN121" i="33" a="1"/>
  <c r="OO209" i="33" a="1"/>
  <c r="PO209" i="33" a="1"/>
  <c r="RI82" i="33" a="1"/>
  <c r="OW121" i="33" a="1"/>
  <c r="LK166" i="33" a="1"/>
  <c r="BS253" i="33" a="1"/>
  <c r="MJ253" i="33" a="1"/>
  <c r="HH82" i="33" a="1"/>
  <c r="MU121" i="33" a="1"/>
  <c r="DI82" i="33" a="1"/>
  <c r="NB82" i="33" a="1"/>
  <c r="FE209" i="33" a="1"/>
  <c r="OX121" i="33" a="1"/>
  <c r="QS209" i="33" a="1"/>
  <c r="BG121" i="33" a="1"/>
  <c r="U253" i="33" a="1"/>
  <c r="JV82" i="33" a="1"/>
  <c r="DT121" i="33" a="1"/>
  <c r="KJ209" i="33" a="1"/>
  <c r="GD82" i="33" a="1"/>
  <c r="CY82" i="33" a="1"/>
  <c r="EF121" i="33" a="1"/>
  <c r="LZ121" i="33" a="1"/>
  <c r="PV121" i="33" a="1"/>
  <c r="GZ209" i="33" a="1"/>
  <c r="MK253" i="33" a="1"/>
  <c r="BT253" i="33" a="1"/>
  <c r="M82" i="33" a="1"/>
  <c r="KZ121" i="33" a="1"/>
  <c r="KY121" i="33" a="1"/>
  <c r="KC253" i="33" a="1"/>
  <c r="OQ166" i="33" a="1"/>
  <c r="QF121" i="33" a="1"/>
  <c r="DT166" i="33" a="1"/>
  <c r="LA209" i="33" a="1"/>
  <c r="PX166" i="33" a="1"/>
  <c r="IN166" i="33" a="1"/>
  <c r="KP121" i="33" a="1"/>
  <c r="KO166" i="33" a="1"/>
  <c r="AK253" i="33" a="1"/>
  <c r="G82" i="33" a="1"/>
  <c r="FR82" i="33" a="1"/>
  <c r="EC166" i="33" a="1"/>
  <c r="NR121" i="33" a="1"/>
  <c r="JG253" i="33" a="1"/>
  <c r="JI121" i="33" a="1"/>
  <c r="PZ166" i="33" a="1"/>
  <c r="DW253" i="33" a="1"/>
  <c r="KP166" i="33" a="1"/>
  <c r="IG166" i="33" a="1"/>
  <c r="LI253" i="33" a="1"/>
  <c r="KA82" i="33" a="1"/>
  <c r="QH121" i="33" a="1"/>
  <c r="FL166" i="33" a="1"/>
  <c r="PO82" i="33" a="1"/>
  <c r="FB121" i="33" a="1"/>
  <c r="MC82" i="33" a="1"/>
  <c r="ID166" i="33" a="1"/>
  <c r="IR166" i="33" a="1"/>
  <c r="FG82" i="33" a="1"/>
  <c r="Q121" i="33" a="1"/>
  <c r="QG82" i="33" a="1"/>
  <c r="FN209" i="33" a="1"/>
  <c r="AA209" i="33" a="1"/>
  <c r="IK253" i="33" a="1"/>
  <c r="IE253" i="33" a="1"/>
  <c r="CB82" i="33" a="1"/>
  <c r="QR209" i="33" a="1"/>
  <c r="PA166" i="33" a="1"/>
  <c r="MK121" i="33" a="1"/>
  <c r="U82" i="33" a="1"/>
  <c r="Q166" i="33" a="1"/>
  <c r="KD121" i="33" a="1"/>
  <c r="RJ166" i="33" a="1"/>
  <c r="MI166" i="33" a="1"/>
  <c r="RP82" i="33" a="1"/>
  <c r="PI209" i="33" a="1"/>
  <c r="EM121" i="33" a="1"/>
  <c r="O209" i="33" a="1"/>
  <c r="AA82" i="33" a="1"/>
  <c r="MY253" i="33" a="1"/>
  <c r="MT209" i="33" a="1"/>
  <c r="LB209" i="33" a="1"/>
  <c r="KF253" i="33" a="1"/>
  <c r="MN253" i="33" a="1"/>
  <c r="AC166" i="33" a="1"/>
  <c r="PK166" i="33" a="1"/>
  <c r="JL82" i="33" a="1"/>
  <c r="K253" i="33" a="1"/>
  <c r="QK121" i="33" a="1"/>
  <c r="RP121" i="33" a="1"/>
  <c r="OR166" i="33" a="1"/>
  <c r="PE253" i="33" a="1"/>
  <c r="DN82" i="33" a="1"/>
  <c r="JD253" i="33" a="1"/>
  <c r="NK209" i="33" a="1"/>
  <c r="MN121" i="33" a="1"/>
  <c r="GQ209" i="33" a="1"/>
  <c r="AJ209" i="33" a="1"/>
  <c r="AD82" i="33" a="1"/>
  <c r="IS82" i="33" a="1"/>
  <c r="LK82" i="33" a="1"/>
  <c r="IV253" i="33" a="1"/>
  <c r="FI121" i="33" a="1"/>
  <c r="DZ82" i="33" a="1"/>
  <c r="GV253" i="33" a="1"/>
  <c r="PQ166" i="33" a="1"/>
  <c r="DU82" i="33" a="1"/>
  <c r="OY209" i="33" a="1"/>
  <c r="MV82" i="33" a="1"/>
  <c r="DO121" i="33" a="1"/>
  <c r="CP209" i="33" a="1"/>
  <c r="GH121" i="33" a="1"/>
  <c r="PD121" i="33" a="1"/>
  <c r="CW121" i="33" a="1"/>
  <c r="GR82" i="33" a="1"/>
  <c r="RL253" i="33" a="1"/>
  <c r="HF121" i="33" a="1"/>
  <c r="AY121" i="33" a="1"/>
  <c r="QU121" i="33" a="1"/>
  <c r="DQ253" i="33" a="1"/>
  <c r="H121" i="33" a="1"/>
  <c r="LI82" i="33" a="1"/>
  <c r="QW166" i="33" a="1"/>
  <c r="OJ121" i="33" a="1"/>
  <c r="RU121" i="33" a="1"/>
  <c r="KN166" i="33" a="1"/>
  <c r="ET82" i="33" a="1"/>
  <c r="QH209" i="33" a="1"/>
  <c r="QJ121" i="33" a="1"/>
  <c r="SA209" i="33" a="1"/>
  <c r="RW209" i="33" a="1"/>
  <c r="LQ82" i="33" a="1"/>
  <c r="LJ82" i="33" a="1"/>
  <c r="PT121" i="33" a="1"/>
  <c r="BA253" i="33" a="1"/>
  <c r="HI121" i="33" a="1"/>
  <c r="AN121" i="33" a="1"/>
  <c r="BM253" i="33" a="1"/>
  <c r="FB209" i="33" a="1"/>
  <c r="MO209" i="33" a="1"/>
  <c r="FO209" i="33" a="1"/>
  <c r="HY82" i="33" a="1"/>
  <c r="GW121" i="33" a="1"/>
  <c r="QL82" i="33" a="1"/>
  <c r="BU121" i="33" a="1"/>
  <c r="NX82" i="33" a="1"/>
  <c r="F82" i="33" a="1"/>
  <c r="C166" i="33" a="1"/>
  <c r="BV209" i="33" a="1"/>
  <c r="IP166" i="33" a="1"/>
  <c r="LB166" i="33" a="1"/>
  <c r="HZ121" i="33" a="1"/>
  <c r="JQ253" i="33" a="1"/>
  <c r="QE253" i="33" a="1"/>
  <c r="DM121" i="33" a="1"/>
  <c r="BQ121" i="33" a="1"/>
  <c r="HK253" i="33" a="1"/>
  <c r="OU121" i="33" a="1"/>
  <c r="KB166" i="33" a="1"/>
  <c r="BV82" i="33" a="1"/>
  <c r="AV166" i="33" a="1"/>
  <c r="QR121" i="33" a="1"/>
  <c r="GP121" i="33" a="1"/>
  <c r="PN209" i="33" a="1"/>
  <c r="KR253" i="33" a="1"/>
  <c r="KF209" i="33" a="1"/>
  <c r="RW82" i="33" a="1"/>
  <c r="PK82" i="33" a="1"/>
  <c r="QH82" i="33" a="1"/>
  <c r="PB82" i="33" a="1"/>
  <c r="OX82" i="33" a="1"/>
  <c r="BF209" i="33" a="1"/>
  <c r="D166" i="33" a="1"/>
  <c r="MB253" i="33" a="1"/>
  <c r="W209" i="33" a="1"/>
  <c r="MF253" i="33" a="1"/>
  <c r="BT82" i="33" a="1"/>
  <c r="FY166" i="33" a="1"/>
  <c r="PS253" i="33" a="1"/>
  <c r="GC82" i="33" a="1"/>
  <c r="RO253" i="33" a="1"/>
  <c r="JI209" i="33" a="1"/>
  <c r="QJ166" i="33" a="1"/>
  <c r="AA121" i="33" a="1"/>
  <c r="AB253" i="33" a="1"/>
  <c r="LO253" i="33" a="1"/>
  <c r="QX121" i="33" a="1"/>
  <c r="OZ209" i="33" a="1"/>
  <c r="IE82" i="33" a="1"/>
  <c r="FD253" i="33" a="1"/>
  <c r="AU166" i="33" a="1"/>
  <c r="KU121" i="33" a="1"/>
  <c r="KQ82" i="33" a="1"/>
  <c r="PR121" i="33" a="1"/>
  <c r="DP253" i="33" a="1"/>
  <c r="BS82" i="33" a="1"/>
  <c r="CO82" i="33" a="1"/>
  <c r="GS166" i="33" a="1"/>
  <c r="RN209" i="33" a="1"/>
  <c r="KG121" i="33" a="1"/>
  <c r="DH121" i="33" a="1"/>
  <c r="AG253" i="33" a="1"/>
  <c r="NL82" i="33" a="1"/>
  <c r="HT121" i="33" a="1"/>
  <c r="DE209" i="33" a="1"/>
  <c r="AS82" i="33" a="1"/>
  <c r="OR209" i="33" a="1"/>
  <c r="JV209" i="33" a="1"/>
  <c r="CL253" i="33" a="1"/>
  <c r="HU209" i="33" a="1"/>
  <c r="GY209" i="33" a="1"/>
  <c r="BT166" i="33" a="1"/>
  <c r="DG82" i="33" a="1"/>
  <c r="GI209" i="33" a="1"/>
  <c r="BM82" i="33" a="1"/>
  <c r="GZ253" i="33" a="1"/>
  <c r="ML166" i="33" a="1"/>
  <c r="OR253" i="33" a="1"/>
  <c r="HV121" i="33" a="1"/>
  <c r="OY253" i="33" a="1"/>
  <c r="KZ209" i="33" a="1"/>
  <c r="IO209" i="33" a="1"/>
  <c r="ED166" i="33" a="1"/>
  <c r="RB166" i="33" a="1"/>
  <c r="DW121" i="33" a="1"/>
  <c r="KB209" i="33" a="1"/>
  <c r="PM209" i="33" a="1"/>
  <c r="T82" i="33" a="1"/>
  <c r="BN253" i="33" a="1"/>
  <c r="IU209" i="33" a="1"/>
  <c r="QL166" i="33" a="1"/>
  <c r="MF121" i="33" a="1"/>
  <c r="OV166" i="33" a="1"/>
  <c r="HT166" i="33" a="1"/>
  <c r="LU166" i="33" a="1"/>
  <c r="MI209" i="33" a="1"/>
  <c r="AE166" i="33" a="1"/>
  <c r="FA121" i="33" a="1"/>
  <c r="FD209" i="33" a="1"/>
  <c r="GT121" i="33" a="1"/>
  <c r="QE209" i="33" a="1"/>
  <c r="DG166" i="33" a="1"/>
  <c r="LD166" i="33" a="1"/>
  <c r="MO166" i="33" a="1"/>
  <c r="PU209" i="33" a="1"/>
  <c r="KG82" i="33" a="1"/>
  <c r="ED121" i="33" a="1"/>
  <c r="IF209" i="33" a="1"/>
  <c r="LH209" i="33" a="1"/>
  <c r="OB82" i="33" a="1"/>
  <c r="EH82" i="33" a="1"/>
  <c r="QT82" i="33" a="1"/>
  <c r="AQ82" i="33" a="1"/>
  <c r="KP253" i="33" a="1"/>
  <c r="NJ209" i="33" a="1"/>
  <c r="EX166" i="33" a="1"/>
  <c r="SG121" i="33" a="1"/>
  <c r="AY253" i="33" a="1"/>
  <c r="DF209" i="33" a="1"/>
  <c r="V166" i="33" a="1"/>
  <c r="DB121" i="33" a="1"/>
  <c r="BP166" i="33" a="1"/>
  <c r="ES209" i="33" a="1"/>
  <c r="IJ209" i="33" a="1"/>
  <c r="HO82" i="33" a="1"/>
  <c r="FA82" i="33" a="1"/>
  <c r="HW166" i="33" a="1"/>
  <c r="C82" i="33" a="1"/>
  <c r="MU166" i="33" a="1"/>
  <c r="QX82" i="33" a="1"/>
  <c r="JU253" i="33" a="1"/>
  <c r="PG166" i="33" a="1"/>
  <c r="OU82" i="33" a="1"/>
  <c r="PB166" i="33" a="1"/>
  <c r="IZ121" i="33" a="1"/>
  <c r="PJ166" i="33" a="1"/>
  <c r="NF166" i="33" a="1"/>
  <c r="NU121" i="33" a="1"/>
  <c r="OZ166" i="33" a="1"/>
  <c r="II82" i="33" a="1"/>
  <c r="IM121" i="33" a="1"/>
  <c r="RD82" i="33" a="1"/>
  <c r="GP82" i="33" a="1"/>
  <c r="LS166" i="33" a="1"/>
  <c r="G209" i="33" a="1"/>
  <c r="DV121" i="33" a="1"/>
  <c r="NI121" i="33" a="1"/>
  <c r="LF166" i="33" a="1"/>
  <c r="EY82" i="33" a="1"/>
  <c r="GL121" i="33" a="1"/>
  <c r="CZ209" i="33" a="1"/>
  <c r="GO82" i="33" a="1"/>
  <c r="PV209" i="33" a="1"/>
  <c r="RQ253" i="33" a="1"/>
  <c r="OU253" i="33" a="1"/>
  <c r="IA166" i="33" a="1"/>
  <c r="CO209" i="33" a="1"/>
  <c r="KJ121" i="33" a="1"/>
  <c r="MX166" i="33" a="1"/>
  <c r="AR209" i="33" a="1"/>
  <c r="RZ121" i="33" a="1"/>
  <c r="PQ121" i="33" a="1"/>
  <c r="CL209" i="33" a="1"/>
  <c r="BZ166" i="33" a="1"/>
  <c r="AK209" i="33" a="1"/>
  <c r="GI121" i="33" a="1"/>
  <c r="ID253" i="33" a="1"/>
  <c r="LB82" i="33" a="1"/>
  <c r="LY166" i="33" a="1"/>
  <c r="QS253" i="33" a="1"/>
  <c r="PS209" i="33" a="1"/>
  <c r="IW209" i="33" a="1"/>
  <c r="OS82" i="33" a="1"/>
  <c r="CH121" i="33" a="1"/>
  <c r="JU209" i="33" a="1"/>
  <c r="FM121" i="33" a="1"/>
  <c r="QY121" i="33" a="1"/>
  <c r="AK82" i="33" a="1"/>
  <c r="IM166" i="33" a="1"/>
  <c r="FC253" i="33" a="1"/>
  <c r="IS253" i="33" a="1"/>
  <c r="DJ82" i="33" a="1"/>
  <c r="HY253" i="33" a="1"/>
  <c r="CM82" i="33" a="1"/>
  <c r="U121" i="33" a="1"/>
  <c r="QG253" i="33" a="1"/>
  <c r="CW82" i="33" a="1"/>
  <c r="RV82" i="33" a="1"/>
  <c r="EQ82" i="33" a="1"/>
  <c r="DB166" i="33" a="1"/>
  <c r="MT121" i="33" a="1"/>
  <c r="OF166" i="33" a="1"/>
  <c r="GD253" i="33" a="1"/>
  <c r="KB121" i="33" a="1"/>
  <c r="AF121" i="33" a="1"/>
  <c r="QI209" i="33" a="1"/>
  <c r="JG121" i="33" a="1"/>
  <c r="DJ209" i="33" a="1"/>
  <c r="B82" i="33" a="1"/>
  <c r="OH82" i="33" a="1"/>
  <c r="FF121" i="33" a="1"/>
  <c r="AQ209" i="33" a="1"/>
  <c r="SB82" i="33" a="1"/>
  <c r="EP121" i="33" a="1"/>
  <c r="HZ166" i="33" a="1"/>
  <c r="PT82" i="33" a="1"/>
  <c r="BO253" i="33" a="1"/>
  <c r="AE253" i="33" a="1"/>
  <c r="AH121" i="33" a="1"/>
  <c r="NV166" i="33" a="1"/>
  <c r="JM253" i="33" a="1"/>
  <c r="FE121" i="33" a="1"/>
  <c r="MY209" i="33" a="1"/>
  <c r="BF121" i="33" a="1"/>
  <c r="EE82" i="33" a="1"/>
  <c r="DG121" i="33" a="1"/>
  <c r="JM166" i="33" a="1"/>
  <c r="OI166" i="33" a="1"/>
  <c r="IU82" i="33" a="1"/>
  <c r="EO253" i="33" a="1"/>
  <c r="JR209" i="33" a="1"/>
  <c r="HP209" i="33" a="1"/>
  <c r="MN166" i="33" a="1"/>
  <c r="QW253" i="33" a="1"/>
  <c r="MV166" i="33" a="1"/>
  <c r="FF166" i="33" a="1"/>
  <c r="FT82" i="33" a="1"/>
  <c r="GH82" i="33" a="1"/>
  <c r="GR166" i="33" a="1"/>
  <c r="JB166" i="33" a="1"/>
  <c r="FD166" i="33" a="1"/>
  <c r="MZ82" i="33" a="1"/>
  <c r="QI253" i="33" a="1"/>
  <c r="RU166" i="33" a="1"/>
  <c r="KF82" i="33" a="1"/>
  <c r="MR166" i="33" a="1"/>
  <c r="FM209" i="33" a="1"/>
  <c r="DZ166" i="33" a="1"/>
  <c r="LA82" i="33" a="1"/>
  <c r="DC253" i="33" a="1"/>
  <c r="JK121" i="33" a="1"/>
  <c r="FP121" i="33" a="1"/>
  <c r="IU253" i="33" a="1"/>
  <c r="LC253" i="33" a="1"/>
  <c r="MQ166" i="33" a="1"/>
  <c r="RN253" i="33" a="1"/>
  <c r="BY209" i="33" a="1"/>
  <c r="NX166" i="33" a="1"/>
  <c r="MQ253" i="33" a="1"/>
  <c r="PG82" i="33" a="1"/>
  <c r="S209" i="33" a="1"/>
  <c r="IY82" i="33" a="1"/>
  <c r="CM253" i="33" a="1"/>
  <c r="NY82" i="33" a="1"/>
  <c r="ME82" i="33" a="1"/>
  <c r="CU253" i="33" a="1"/>
  <c r="PW166" i="33" a="1"/>
  <c r="PI253" i="33" a="1"/>
  <c r="FS253" i="33" a="1"/>
  <c r="KT82" i="33" a="1"/>
  <c r="JZ166" i="33" a="1"/>
  <c r="NE121" i="33" a="1"/>
  <c r="HJ166" i="33" a="1"/>
  <c r="AM166" i="33" a="1"/>
  <c r="BC253" i="33" a="1"/>
  <c r="ND209" i="33" a="1"/>
  <c r="RE82" i="33" a="1"/>
  <c r="PQ82" i="33" a="1"/>
  <c r="MW166" i="33" a="1"/>
  <c r="PN121" i="33" a="1"/>
  <c r="NV209" i="33" a="1"/>
  <c r="NJ82" i="33" a="1"/>
  <c r="RO82" i="33" a="1"/>
  <c r="IJ82" i="33" a="1"/>
  <c r="GH209" i="33" a="1"/>
  <c r="EA253" i="33" a="1"/>
  <c r="AB166" i="33" a="1"/>
  <c r="EN253" i="33" a="1"/>
  <c r="CE253" i="33" a="1"/>
  <c r="QU166" i="33" a="1"/>
  <c r="HL253" i="33" a="1"/>
  <c r="OM166" i="33" a="1"/>
  <c r="CE166" i="33" a="1"/>
  <c r="IE166" i="33" a="1"/>
  <c r="QU209" i="33" a="1"/>
  <c r="GM166" i="33" a="1"/>
  <c r="JD82" i="33" a="1"/>
  <c r="D82" i="33" a="1"/>
  <c r="KK82" i="33" a="1"/>
  <c r="LW209" i="33" a="1"/>
  <c r="QR166" i="33" a="1"/>
  <c r="FZ166" i="33" a="1"/>
  <c r="MM82" i="33" a="1"/>
  <c r="MD166" i="33" a="1"/>
  <c r="EZ82" i="33" a="1"/>
  <c r="KU253" i="33" a="1"/>
  <c r="BK166" i="33" a="1"/>
  <c r="OG253" i="33" a="1"/>
  <c r="JP166" i="33" a="1"/>
  <c r="QM121" i="33" a="1"/>
  <c r="IB121" i="33" a="1"/>
  <c r="DD253" i="33" a="1"/>
  <c r="AQ121" i="33" a="1"/>
  <c r="EL209" i="33" a="1"/>
  <c r="OV82" i="33" a="1"/>
  <c r="OC253" i="33" a="1"/>
  <c r="P209" i="33" a="1"/>
  <c r="EA82" i="33" a="1"/>
  <c r="MW82" i="33" a="1"/>
  <c r="JL209" i="33" a="1"/>
  <c r="JF166" i="33" a="1"/>
  <c r="BU82" i="33" a="1"/>
  <c r="MG121" i="33" a="1"/>
  <c r="MP166" i="33" a="1"/>
  <c r="LL82" i="33" a="1"/>
  <c r="LX209" i="33" a="1"/>
  <c r="IH82" i="33" a="1"/>
  <c r="CR121" i="33" a="1"/>
  <c r="GE82" i="33" a="1"/>
  <c r="LM82" i="33" a="1"/>
  <c r="JP253" i="33" a="1"/>
  <c r="CH166" i="33" a="1"/>
  <c r="HE166" i="33" a="1"/>
  <c r="HT209" i="33" a="1"/>
  <c r="GI82" i="33" a="1"/>
  <c r="GN166" i="33" a="1"/>
  <c r="HF209" i="33" a="1"/>
  <c r="IY121" i="33" a="1"/>
  <c r="PT253" i="33" a="1"/>
  <c r="RA121" i="33" a="1"/>
  <c r="LP121" i="33" a="1"/>
  <c r="HJ253" i="33" a="1"/>
  <c r="EB253" i="33" a="1"/>
  <c r="OV121" i="33" a="1"/>
  <c r="IG82" i="33" a="1"/>
  <c r="FB166" i="33" a="1"/>
  <c r="II166" i="33" a="1"/>
  <c r="LC166" i="33" a="1"/>
  <c r="IA253" i="33" a="1"/>
  <c r="FL209" i="33" a="1"/>
  <c r="RW253" i="33" a="1"/>
  <c r="HS253" i="33" a="1"/>
  <c r="EC82" i="33" a="1"/>
  <c r="OU209" i="33" a="1"/>
  <c r="HA166" i="33" a="1"/>
  <c r="RJ121" i="33" a="1"/>
  <c r="DV82" i="33" a="1"/>
  <c r="CX209" i="33" a="1"/>
  <c r="FW253" i="33" a="1"/>
  <c r="NB121" i="33" a="1"/>
  <c r="KE121" i="33" a="1"/>
  <c r="HM82" i="33" a="1"/>
  <c r="FZ82" i="33" a="1"/>
  <c r="DB253" i="33" a="1"/>
  <c r="EG82" i="33" a="1"/>
  <c r="FV209" i="33" a="1"/>
  <c r="RT82" i="33" a="1"/>
  <c r="ES253" i="33" a="1"/>
  <c r="GF121" i="33" a="1"/>
  <c r="AG209" i="33" a="1"/>
  <c r="QE121" i="33" a="1"/>
  <c r="RX121" i="33" a="1"/>
  <c r="CD166" i="33" a="1"/>
  <c r="CD209" i="33" a="1"/>
  <c r="HB209" i="33" a="1"/>
  <c r="HB121" i="33" a="1"/>
  <c r="EA166" i="33" a="1"/>
  <c r="GQ253" i="33" a="1"/>
  <c r="OB253" i="33" a="1"/>
  <c r="LO209" i="33" a="1"/>
  <c r="PL121" i="33" a="1"/>
  <c r="BD209" i="33" a="1"/>
  <c r="JJ82" i="33" a="1"/>
  <c r="JY166" i="33" a="1"/>
  <c r="MF209" i="33" a="1"/>
  <c r="OP166" i="33" a="1"/>
  <c r="NE209" i="33" a="1"/>
  <c r="NK166" i="33" a="1"/>
  <c r="NO82" i="33" a="1"/>
  <c r="CY253" i="33" a="1"/>
  <c r="CF253" i="33" a="1"/>
  <c r="MJ82" i="33" a="1"/>
  <c r="EF82" i="33" a="1"/>
  <c r="EW82" i="33" a="1"/>
  <c r="LO121" i="33" a="1"/>
  <c r="HF82" i="33" a="1"/>
  <c r="N121" i="33" a="1"/>
  <c r="DY121" i="33" a="1"/>
  <c r="JI253" i="33" a="1"/>
  <c r="NJ121" i="33" a="1"/>
  <c r="PA82" i="33" a="1"/>
  <c r="JU166" i="33" a="1"/>
  <c r="PI82" i="33" a="1"/>
  <c r="KY166" i="33" a="1"/>
  <c r="QP82" i="33" a="1"/>
  <c r="ED82" i="33" a="1"/>
  <c r="AD209" i="33" a="1"/>
  <c r="MP209" i="33" a="1"/>
  <c r="DT209" i="33" a="1"/>
  <c r="LQ166" i="33" a="1"/>
  <c r="K121" i="33" a="1"/>
  <c r="MM253" i="33" a="1"/>
  <c r="QZ82" i="33" a="1"/>
  <c r="NU82" i="33" a="1"/>
  <c r="FV82" i="33" a="1"/>
  <c r="KU209" i="33" a="1"/>
  <c r="MY121" i="33" a="1"/>
  <c r="AT209" i="33" a="1"/>
  <c r="OM121" i="33" a="1"/>
  <c r="GL209" i="33" a="1"/>
  <c r="RO121" i="33" a="1"/>
  <c r="KE166" i="33" a="1"/>
  <c r="RD253" i="33" a="1"/>
  <c r="EG121" i="33" a="1"/>
  <c r="BJ121" i="33" a="1"/>
  <c r="MK82" i="33" a="1"/>
  <c r="LO166" i="33" a="1"/>
  <c r="FY82" i="33" a="1"/>
  <c r="AW209" i="33" a="1"/>
  <c r="KM209" i="33" a="1"/>
  <c r="AY166" i="33" a="1"/>
  <c r="EW166" i="33" a="1"/>
  <c r="FY253" i="33" a="1"/>
  <c r="HH253" i="33" a="1"/>
  <c r="V82" i="33" a="1"/>
  <c r="CP253" i="33" a="1"/>
  <c r="AC209" i="33" a="1"/>
  <c r="IX82" i="33" a="1"/>
  <c r="RF82" i="33" a="1"/>
  <c r="JN166" i="33" a="1"/>
  <c r="PD253" i="33" a="1"/>
  <c r="KD253" i="33" a="1"/>
  <c r="ML209" i="33" a="1"/>
  <c r="QK209" i="33" a="1"/>
  <c r="PL166" i="33" a="1"/>
  <c r="BP209" i="33" a="1"/>
  <c r="MM209" i="33" a="1"/>
  <c r="OC209" i="33" a="1"/>
  <c r="GT253" i="33" a="1"/>
  <c r="EB82" i="33" a="1"/>
  <c r="PN253" i="33" a="1"/>
  <c r="CU209" i="33" a="1"/>
  <c r="AS253" i="33" a="1"/>
  <c r="DD82" i="33" a="1"/>
  <c r="NC253" i="33" a="1"/>
  <c r="DU253" i="33" a="1"/>
  <c r="LD121" i="33" a="1"/>
  <c r="DK166" i="33" a="1"/>
  <c r="Q253" i="33" a="1"/>
  <c r="PJ121" i="33" a="1"/>
  <c r="AZ209" i="33" a="1"/>
  <c r="IL121" i="33" a="1"/>
  <c r="BE253" i="33" a="1"/>
  <c r="PC82" i="33" a="1"/>
  <c r="HX253" i="33" a="1"/>
  <c r="NG82" i="33" a="1"/>
  <c r="AW166" i="33" a="1"/>
  <c r="HT253" i="33" a="1"/>
  <c r="MX209" i="33" a="1"/>
  <c r="HS82" i="33" a="1"/>
  <c r="R166" i="33" a="1"/>
  <c r="QD121" i="33" a="1"/>
  <c r="GL166" i="33" a="1"/>
  <c r="IX166" i="33" a="1"/>
  <c r="SE82" i="33" a="1"/>
  <c r="EC253" i="33" a="1"/>
  <c r="QG121" i="33" a="1"/>
  <c r="SF166" i="33" a="1"/>
  <c r="HU82" i="33" a="1"/>
  <c r="JQ82" i="33" a="1"/>
  <c r="NO166" i="33" a="1"/>
  <c r="KE253" i="33" a="1"/>
  <c r="OL166" i="33" a="1"/>
  <c r="QR253" i="33" a="1"/>
  <c r="PR82" i="33" a="1"/>
  <c r="FH166" i="33" a="1"/>
  <c r="QA166" i="33" a="1"/>
  <c r="FO121" i="33" a="1"/>
  <c r="OG166" i="33" a="1"/>
  <c r="SA253" i="33" a="1"/>
  <c r="NT121" i="33" a="1"/>
  <c r="HD166" i="33" a="1"/>
  <c r="BB253" i="33" a="1"/>
  <c r="BY253" i="33" a="1"/>
  <c r="HA209" i="33" a="1"/>
  <c r="RI121" i="33" a="1"/>
  <c r="SD209" i="33" a="1"/>
  <c r="PY166" i="33" a="1"/>
  <c r="FR209" i="33" a="1"/>
  <c r="BL166" i="33" a="1"/>
  <c r="CC209" i="33" a="1"/>
  <c r="DJ166" i="33" a="1"/>
  <c r="NR82" i="33" a="1"/>
  <c r="NI82" i="33" a="1"/>
  <c r="MZ209" i="33" a="1"/>
  <c r="KH166" i="33" a="1"/>
  <c r="FU82" i="33" a="1"/>
  <c r="QG166" i="33" a="1"/>
  <c r="MG82" i="33" a="1"/>
  <c r="FX82" i="33" a="1"/>
  <c r="FU253" i="33" a="1"/>
  <c r="QN166" i="33" a="1"/>
  <c r="OA166" i="33" a="1"/>
  <c r="RI166" i="33" a="1"/>
  <c r="KN82" i="33" a="1"/>
  <c r="MP121" i="33" a="1"/>
  <c r="BH166" i="33" a="1"/>
  <c r="LU209" i="33" a="1"/>
  <c r="NA82" i="33" a="1"/>
  <c r="FL82" i="33" a="1"/>
  <c r="LP82" i="33" a="1"/>
  <c r="IH121" i="33" a="1"/>
  <c r="OG209" i="33" a="1"/>
  <c r="MC209" i="33" a="1"/>
  <c r="BS166" i="33" a="1"/>
  <c r="N253" i="33" a="1"/>
  <c r="NW121" i="33" a="1"/>
  <c r="LX166" i="33" a="1"/>
  <c r="RL82" i="33" a="1"/>
  <c r="IR82" i="33" a="1"/>
  <c r="MC166" i="33" a="1"/>
  <c r="KW166" i="33" a="1"/>
  <c r="OR82" i="33" a="1"/>
  <c r="KO253" i="33" a="1"/>
  <c r="OQ121" i="33" a="1"/>
  <c r="QO121" i="33" a="1"/>
  <c r="BQ253" i="33" a="1"/>
  <c r="QS121" i="33" a="1"/>
  <c r="JC121" i="33" a="1"/>
  <c r="KG166" i="33" a="1"/>
  <c r="FA209" i="33" a="1"/>
  <c r="FF209" i="33" a="1"/>
  <c r="Y166" i="33" a="1"/>
  <c r="N209" i="33" a="1"/>
  <c r="FJ209" i="33" a="1"/>
  <c r="PM121" i="33" a="1"/>
  <c r="RQ209" i="33" a="1"/>
  <c r="EY253" i="33" a="1"/>
  <c r="MI253" i="33" a="1"/>
  <c r="HS209" i="33" a="1"/>
  <c r="FW209" i="33" a="1"/>
  <c r="IB166" i="33" a="1"/>
  <c r="NN209" i="33" a="1"/>
  <c r="OS253" i="33" a="1"/>
  <c r="AN166" i="33" a="1"/>
  <c r="JK166" i="33" a="1"/>
  <c r="RO166" i="33" a="1"/>
  <c r="BI209" i="33" a="1"/>
  <c r="QP121" i="33" a="1"/>
  <c r="HA121" i="33" a="1"/>
  <c r="RJ209" i="33" a="1"/>
  <c r="FI209" i="33" a="1"/>
  <c r="PP82" i="33" a="1"/>
  <c r="OU166" i="33" a="1"/>
  <c r="AZ253" i="33" a="1"/>
  <c r="AD253" i="33" a="1"/>
  <c r="JX121" i="33" a="1"/>
  <c r="HC82" i="33" a="1"/>
  <c r="DS121" i="33" a="1"/>
  <c r="HL209" i="33" a="1"/>
  <c r="AE121" i="33" a="1"/>
  <c r="DL209" i="33" a="1"/>
  <c r="RR82" i="33" a="1"/>
  <c r="HS166" i="33" a="1"/>
  <c r="AV253" i="33" a="1"/>
  <c r="EE121" i="33" a="1"/>
  <c r="FD82" i="33" a="1"/>
  <c r="NE253" i="33" a="1"/>
  <c r="RZ253" i="33" a="1"/>
  <c r="CB209" i="33" a="1"/>
  <c r="PM166" i="33" a="1"/>
  <c r="NA253" i="33" a="1"/>
  <c r="PV253" i="33" a="1"/>
  <c r="LK121" i="33" a="1"/>
  <c r="KS82" i="33" a="1"/>
  <c r="OX253" i="33" a="1"/>
  <c r="GA121" i="33" a="1"/>
  <c r="AP166" i="33" a="1"/>
  <c r="AH166" i="33" a="1"/>
  <c r="DQ121" i="33" a="1"/>
  <c r="AO82" i="33" a="1"/>
  <c r="AF209" i="33" a="1"/>
  <c r="DA209" i="33" a="1"/>
  <c r="DQ82" i="33" a="1"/>
  <c r="OS209" i="33" a="1"/>
  <c r="JB253" i="33" a="1"/>
  <c r="JQ166" i="33" a="1"/>
  <c r="LF209" i="33" a="1"/>
  <c r="NO121" i="33" a="1"/>
  <c r="PC209" i="33" a="1"/>
  <c r="EJ166" i="33" a="1"/>
  <c r="AR82" i="33" a="1"/>
  <c r="NV253" i="33" a="1"/>
  <c r="OL82" i="33" a="1"/>
  <c r="AI82" i="33" a="1"/>
  <c r="NF209" i="33" a="1"/>
  <c r="QV209" i="33" a="1"/>
  <c r="KM166" i="33" a="1"/>
  <c r="NR253" i="33" a="1"/>
  <c r="IX209" i="33" a="1"/>
  <c r="HB253" i="33" a="1"/>
  <c r="CR166" i="33" a="1"/>
  <c r="RV121" i="33" a="1"/>
  <c r="AW82" i="33" a="1"/>
  <c r="FJ253" i="33" a="1"/>
  <c r="X209" i="33" a="1"/>
  <c r="IT121" i="33" a="1"/>
  <c r="MS253" i="33" a="1"/>
  <c r="QF209" i="33" a="1"/>
  <c r="QW82" i="33" a="1"/>
  <c r="ND121" i="33" a="1"/>
  <c r="IX121" i="33" a="1"/>
  <c r="QE82" i="33" a="1"/>
  <c r="LK209" i="33" a="1"/>
  <c r="DC166" i="33" a="1"/>
  <c r="DL82" i="33" a="1"/>
  <c r="CZ253" i="33" a="1"/>
  <c r="NM209" i="33" a="1"/>
  <c r="QD82" i="33" a="1"/>
  <c r="IL82" i="33" a="1"/>
  <c r="RL121" i="33" a="1"/>
  <c r="P121" i="33" a="1"/>
  <c r="KW121" i="33" a="1"/>
  <c r="NL166" i="33" a="1"/>
  <c r="K166" i="33" a="1"/>
  <c r="QZ166" i="33" a="1"/>
  <c r="LH121" i="33" a="1"/>
  <c r="FP166" i="33" a="1"/>
  <c r="BI166" i="33" a="1"/>
  <c r="DR82" i="33" a="1"/>
  <c r="EX209" i="33" a="1"/>
  <c r="KA253" i="33" a="1"/>
  <c r="AW253" i="33" a="1"/>
  <c r="RR209" i="33" a="1"/>
  <c r="IQ121" i="33" a="1"/>
  <c r="QT209" i="33" a="1"/>
  <c r="IO82" i="33" a="1"/>
  <c r="LR82" i="33" a="1"/>
  <c r="IB209" i="33" a="1"/>
  <c r="X253" i="33" a="1"/>
  <c r="OG121" i="33" a="1"/>
  <c r="D209" i="33" a="1"/>
  <c r="MV209" i="33" a="1"/>
  <c r="DY253" i="33" a="1"/>
  <c r="JG209" i="33" a="1"/>
  <c r="PQ253" i="33" a="1"/>
  <c r="BZ82" i="33" a="1"/>
  <c r="OW82" i="33" a="1"/>
  <c r="HX209" i="33" a="1"/>
  <c r="EL166" i="33" a="1"/>
  <c r="GU209" i="33" a="1"/>
  <c r="EP82" i="33" a="1"/>
  <c r="OT166" i="33" a="1"/>
  <c r="OZ253" i="33" a="1"/>
  <c r="RH166" i="33" a="1"/>
  <c r="CR82" i="33" a="1"/>
  <c r="FE82" i="33" a="1"/>
  <c r="FX253" i="33" a="1"/>
  <c r="FK253" i="33" a="1"/>
  <c r="QC209" i="33" a="1"/>
  <c r="OH121" i="33" a="1"/>
  <c r="AD121" i="33" a="1"/>
  <c r="PN166" i="33" a="1"/>
  <c r="OK121" i="33" a="1"/>
  <c r="KK209" i="33" a="1"/>
  <c r="IJ121" i="33" a="1"/>
  <c r="HA82" i="33" a="1"/>
  <c r="HV166" i="33" a="1"/>
  <c r="GQ82" i="33" a="1"/>
  <c r="PK209" i="33" a="1"/>
  <c r="RH82" i="33" a="1"/>
  <c r="Y82" i="33" a="1"/>
  <c r="P166" i="33" a="1"/>
  <c r="LE166" i="33" a="1"/>
  <c r="FR121" i="33" a="1"/>
  <c r="LJ209" i="33" a="1"/>
  <c r="AN253" i="33" a="1"/>
  <c r="PU82" i="33" a="1"/>
  <c r="CJ209" i="33" a="1"/>
  <c r="KY82" i="33" a="1"/>
  <c r="OD253" i="33" a="1"/>
  <c r="B121" i="33" a="1"/>
  <c r="OT209" i="33" a="1"/>
  <c r="IW121" i="33" a="1"/>
  <c r="F121" i="33" a="1"/>
  <c r="LV209" i="33" a="1"/>
  <c r="PZ82" i="33" a="1"/>
  <c r="IU166" i="33" a="1"/>
  <c r="NX253" i="33" a="1"/>
  <c r="MA121" i="33" a="1"/>
  <c r="LG209" i="33" a="1"/>
  <c r="BX121" i="33" a="1"/>
  <c r="BS209" i="33" a="1"/>
  <c r="NZ121" i="33" a="1"/>
  <c r="JB82" i="33" a="1"/>
  <c r="NF253" i="33" a="1"/>
  <c r="AY209" i="33" a="1"/>
  <c r="AO209" i="33" a="1"/>
  <c r="QB121" i="33" a="1"/>
  <c r="CO121" i="33" a="1"/>
  <c r="PF166" i="33" a="1"/>
  <c r="BY82" i="33" a="1"/>
  <c r="GR121" i="33" a="1"/>
  <c r="AX209" i="33" a="1"/>
  <c r="BP121" i="33" a="1"/>
  <c r="JO253" i="33" a="1"/>
  <c r="FC209" i="33" a="1"/>
  <c r="CA253" i="33" a="1"/>
  <c r="MW253" i="33" a="1"/>
  <c r="HE82" i="33" a="1"/>
  <c r="AZ166" i="33" a="1"/>
  <c r="NY253" i="33" a="1"/>
  <c r="FH121" i="33" a="1"/>
  <c r="FQ82" i="33" a="1"/>
  <c r="MX82" i="33" a="1"/>
  <c r="QQ82" i="33" a="1"/>
  <c r="HE121" i="33" a="1"/>
  <c r="BW253" i="33" a="1"/>
  <c r="NX121" i="33" a="1"/>
  <c r="OX166" i="33" a="1"/>
  <c r="PN82" i="33" a="1"/>
  <c r="CC121" i="33" a="1"/>
  <c r="JF209" i="33" a="1"/>
  <c r="FM82" i="33" a="1"/>
  <c r="DF253" i="33" a="1"/>
  <c r="FD121" i="33" a="1"/>
  <c r="IA121" i="33" a="1"/>
  <c r="HG121" i="33" a="1"/>
  <c r="GP166" i="33" a="1"/>
  <c r="AH253" i="33" a="1"/>
  <c r="LS253" i="33" a="1"/>
  <c r="BD166" i="33" a="1"/>
  <c r="NH253" i="33" a="1"/>
  <c r="DT253" i="33" a="1"/>
  <c r="MY166" i="33" a="1"/>
  <c r="JC82" i="33" a="1"/>
  <c r="GX253" i="33" a="1"/>
  <c r="PW82" i="33" a="1"/>
  <c r="HY166" i="33" a="1"/>
  <c r="NU209" i="33" a="1"/>
  <c r="LR121" i="33" a="1"/>
  <c r="FB82" i="33" a="1"/>
  <c r="CF209" i="33" a="1"/>
  <c r="JC253" i="33" a="1"/>
  <c r="CM121" i="33" a="1"/>
  <c r="EU82" i="33" a="1"/>
  <c r="DO209" i="33" a="1"/>
  <c r="LW166" i="33" a="1"/>
  <c r="ND253" i="33" a="1"/>
  <c r="RM82" i="33" a="1"/>
  <c r="IG121" i="33" a="1"/>
  <c r="RF209" i="33" a="1"/>
  <c r="OM209" i="33" a="1"/>
  <c r="JJ253" i="33" a="1"/>
  <c r="JV253" i="33" a="1"/>
  <c r="EM166" i="33" a="1"/>
  <c r="GE209" i="33" a="1"/>
  <c r="ML121" i="33" a="1"/>
  <c r="AL253" i="33" a="1"/>
  <c r="EF166" i="33" a="1"/>
  <c r="OY82" i="33" a="1"/>
  <c r="EJ209" i="33" a="1"/>
  <c r="AI121" i="33" a="1"/>
  <c r="CQ82" i="33" a="1"/>
  <c r="KX253" i="33" a="1"/>
  <c r="PM253" i="33" a="1"/>
  <c r="MY82" i="33" a="1"/>
  <c r="IH166" i="33" a="1"/>
  <c r="BI82" i="33" a="1"/>
  <c r="H209" i="33" a="1"/>
  <c r="GJ82" i="33" a="1"/>
  <c r="BZ121" i="33" a="1"/>
  <c r="LV82" i="33" a="1"/>
  <c r="PM82" i="33" a="1"/>
  <c r="KN209" i="33" a="1"/>
  <c r="AY82" i="33" a="1"/>
  <c r="GK121" i="33" a="1"/>
  <c r="JH166" i="33" a="1"/>
  <c r="JH82" i="33" a="1"/>
  <c r="MM121" i="33" a="1"/>
  <c r="GM82" i="33" a="1"/>
  <c r="HI166" i="33" a="1"/>
  <c r="AG121" i="33" a="1"/>
  <c r="IY209" i="33" a="1"/>
  <c r="CE121" i="33" a="1"/>
  <c r="PA209" i="33" a="1"/>
  <c r="IP121" i="33" a="1"/>
  <c r="DC82" i="33" a="1"/>
  <c r="OR121" i="33" a="1"/>
  <c r="MN82" i="33" a="1"/>
  <c r="RH253" i="33" a="1"/>
  <c r="QE166" i="33" a="1"/>
  <c r="AS209" i="33" a="1"/>
  <c r="JT209" i="33" a="1"/>
  <c r="FV253" i="33" a="1"/>
  <c r="C209" i="33" a="1"/>
  <c r="QI82" i="33" a="1"/>
  <c r="NW209" i="33" a="1"/>
  <c r="HV209" i="33" a="1"/>
  <c r="KP82" i="33" a="1"/>
  <c r="MT166" i="33" a="1"/>
  <c r="GW166" i="33" a="1"/>
  <c r="BW166" i="33" a="1"/>
  <c r="EX253" i="33" a="1"/>
  <c r="HX166" i="33" a="1"/>
  <c r="HZ82" i="33" a="1"/>
  <c r="DC121" i="33" a="1"/>
  <c r="MJ209" i="33" a="1"/>
  <c r="PB253" i="33" a="1"/>
  <c r="QF82" i="33" a="1"/>
  <c r="CT253" i="33" a="1"/>
  <c r="NZ166" i="33" a="1"/>
  <c r="RP166" i="33" a="1"/>
  <c r="KH121" i="33" a="1"/>
  <c r="II121" i="33" a="1"/>
  <c r="PU253" i="33" a="1"/>
  <c r="JE82" i="33" a="1"/>
  <c r="NL253" i="33" a="1"/>
  <c r="DN166" i="33" a="1"/>
  <c r="RE253" i="33" a="1"/>
  <c r="JX253" i="33" a="1"/>
  <c r="NG166" i="33" a="1"/>
  <c r="BF82" i="33" a="1"/>
  <c r="OZ82" i="33" a="1"/>
  <c r="LD209" i="33" a="1"/>
  <c r="IV209" i="33" a="1"/>
  <c r="OC121" i="33" a="1"/>
  <c r="DN209" i="33" a="1"/>
  <c r="PF209" i="33" a="1"/>
  <c r="J166" i="33" a="1"/>
  <c r="NM121" i="33" a="1"/>
  <c r="BJ253" i="33" a="1"/>
  <c r="QA253" i="33" a="1"/>
  <c r="HZ209" i="33" a="1"/>
  <c r="JJ209" i="33" a="1"/>
  <c r="CI209" i="33" a="1"/>
  <c r="EH121" i="33" a="1"/>
  <c r="JZ121" i="33" a="1"/>
  <c r="QQ121" i="33" a="1"/>
  <c r="RJ82" i="33" a="1"/>
  <c r="IR121" i="33" a="1"/>
  <c r="HN209" i="33" a="1"/>
  <c r="NN121" i="33" a="1"/>
  <c r="GQ121" i="33" a="1"/>
  <c r="CR209" i="33" a="1"/>
  <c r="JN121" i="33" a="1"/>
  <c r="GJ166" i="33" a="1"/>
  <c r="OH253" i="33" a="1"/>
  <c r="GS253" i="33" a="1"/>
  <c r="IG253" i="33" a="1"/>
  <c r="EM209" i="33" a="1"/>
  <c r="IH209" i="33" a="1"/>
  <c r="LN82" i="33" a="1"/>
  <c r="JE253" i="33" a="1"/>
  <c r="JH253" i="33" a="1"/>
  <c r="SC209" i="33" a="1"/>
  <c r="EK166" i="33" a="1"/>
  <c r="GR253" i="33" a="1"/>
  <c r="KN121" i="33" a="1"/>
  <c r="BI253" i="33" a="1"/>
  <c r="IW166" i="33" a="1"/>
  <c r="BG209" i="33" a="1"/>
  <c r="SG82" i="33" a="1"/>
  <c r="MM166" i="33" a="1"/>
  <c r="GE166" i="33" a="1"/>
  <c r="NQ121" i="33" a="1"/>
  <c r="FX166" i="33" a="1"/>
  <c r="FH209" i="33" a="1"/>
  <c r="LC121" i="33" a="1"/>
  <c r="HM166" i="33" a="1"/>
  <c r="PG121" i="33" a="1"/>
  <c r="CX253" i="33" a="1"/>
  <c r="FZ209" i="33" a="1"/>
  <c r="DR253" i="33" a="1"/>
  <c r="U209" i="33" a="1"/>
  <c r="HO253" i="33" a="1"/>
  <c r="RJ253" i="33" a="1"/>
  <c r="EV209" i="33" a="1"/>
  <c r="BL209" i="33" a="1"/>
  <c r="NG209" i="33" a="1"/>
  <c r="RQ82" i="33" a="1"/>
  <c r="SG209" i="33" a="1"/>
  <c r="OD82" i="33" a="1"/>
  <c r="OE253" i="33" a="1"/>
  <c r="FE253" i="33" a="1"/>
  <c r="GO253" i="33" a="1"/>
  <c r="OP253" i="33" a="1"/>
  <c r="ME121" i="33" a="1"/>
  <c r="GJ209" i="33" a="1"/>
  <c r="BF166" i="33" a="1"/>
  <c r="AH209" i="33" a="1"/>
  <c r="KV82" i="33" a="1"/>
  <c r="LF121" i="33" a="1"/>
  <c r="GN209" i="33" a="1"/>
  <c r="JR82" i="33" a="1"/>
  <c r="O166" i="33" a="1"/>
  <c r="JO121" i="33" a="1"/>
  <c r="ID82" i="33" a="1"/>
  <c r="AV209" i="33" a="1"/>
  <c r="JR121" i="33" a="1"/>
  <c r="LF253" i="33" a="1"/>
  <c r="KW82" i="33" a="1"/>
  <c r="EW121" i="33" a="1"/>
  <c r="MC253" i="33" a="1"/>
  <c r="KF166" i="33" a="1"/>
  <c r="MR209" i="33" a="1"/>
  <c r="MQ82" i="33" a="1"/>
  <c r="BL82" i="33" a="1"/>
  <c r="PI121" i="33" a="1"/>
  <c r="NS82" i="33" a="1"/>
  <c r="PJ253" i="33" a="1"/>
  <c r="KI209" i="33" a="1"/>
  <c r="MZ253" i="33" a="1"/>
  <c r="GO166" i="33" a="1"/>
  <c r="GP253" i="33" a="1"/>
  <c r="OO82" i="33" a="1"/>
  <c r="GZ166" i="33" a="1"/>
  <c r="PD82" i="33" a="1"/>
  <c r="LL121" i="33" a="1"/>
  <c r="ND82" i="33" a="1"/>
  <c r="QT253" i="33" a="1"/>
  <c r="DM82" i="33" a="1"/>
  <c r="BX209" i="33" a="1"/>
  <c r="BK82" i="33" a="1"/>
  <c r="HT82" i="33" a="1"/>
  <c r="NX209" i="33" a="1"/>
  <c r="PF121" i="33" a="1"/>
  <c r="DE166" i="33" a="1"/>
  <c r="AT82" i="33" a="1"/>
  <c r="CF166" i="33" a="1"/>
  <c r="P82" i="33" a="1"/>
  <c r="HA253" i="33" a="1"/>
  <c r="LM121" i="33" a="1"/>
  <c r="QH253" i="33" a="1"/>
  <c r="JU82" i="33" a="1"/>
  <c r="NZ82" i="33" a="1"/>
  <c r="IZ253" i="33" a="1"/>
  <c r="DQ166" i="33" a="1"/>
  <c r="SB209" i="33" a="1"/>
  <c r="IE121" i="33" a="1"/>
  <c r="EE253" i="33" a="1"/>
  <c r="JT166" i="33" a="1"/>
  <c r="FA166" i="33" a="1"/>
  <c r="FT209" i="33" a="1"/>
  <c r="CQ121" i="33" a="1"/>
  <c r="CK82" i="33" a="1"/>
  <c r="JG166" i="33" a="1"/>
  <c r="AJ253" i="33" a="1"/>
  <c r="CB253" i="33" a="1"/>
  <c r="RZ166" i="33" a="1"/>
  <c r="AG166" i="33" a="1"/>
  <c r="RK253" i="33" a="1"/>
  <c r="FB253" i="33" a="1"/>
  <c r="DI253" i="33" a="1"/>
  <c r="JE121" i="33" a="1"/>
  <c r="MG209" i="33" a="1"/>
  <c r="CI82" i="33" a="1"/>
  <c r="MB166" i="33" a="1"/>
  <c r="PG209" i="33" a="1"/>
  <c r="CL121" i="33" a="1"/>
  <c r="DE82" i="33" a="1"/>
  <c r="BT121" i="33" a="1"/>
  <c r="DM253" i="33" a="1"/>
  <c r="OP121" i="33" a="1"/>
  <c r="HS121" i="33" a="1"/>
  <c r="HV253" i="33" a="1"/>
  <c r="OS121" i="33" a="1"/>
  <c r="QR82" i="33" a="1"/>
  <c r="KE209" i="33" a="1"/>
  <c r="FZ121" i="33" a="1"/>
  <c r="BO166" i="33" a="1"/>
  <c r="B209" i="33" a="1"/>
  <c r="HC209" i="33" a="1"/>
  <c r="LG166" i="33" a="1"/>
  <c r="NW82" i="33" a="1"/>
  <c r="BV253" i="33" a="1"/>
  <c r="PL82" i="33" a="1"/>
  <c r="DK82" i="33" a="1"/>
  <c r="KS253" i="33" a="1"/>
  <c r="LL209" i="33" a="1"/>
  <c r="GC253" i="33" a="1"/>
  <c r="CC166" i="33" a="1"/>
  <c r="AJ121" i="33" a="1"/>
  <c r="IR209" i="33" a="1"/>
  <c r="DW209" i="33" a="1"/>
  <c r="IX253" i="33" a="1"/>
  <c r="FW82" i="33" a="1"/>
  <c r="CS253" i="33" a="1"/>
  <c r="OI121" i="33" a="1"/>
  <c r="DI209" i="33" a="1"/>
  <c r="MB82" i="33" a="1"/>
  <c r="JF82" i="33" a="1"/>
  <c r="MQ121" i="33" a="1"/>
  <c r="J253" i="33" a="1"/>
  <c r="OB121" i="33" a="1"/>
  <c r="HN82" i="33" a="1"/>
  <c r="FC82" i="33" a="1"/>
  <c r="EY209" i="33" a="1"/>
  <c r="IU121" i="33" a="1"/>
  <c r="FN166" i="33" a="1"/>
  <c r="GA209" i="33" a="1"/>
  <c r="DX82" i="33" a="1"/>
  <c r="KE82" i="33" a="1"/>
  <c r="LQ121" i="33" a="1"/>
  <c r="MS166" i="33" a="1"/>
  <c r="FW121" i="33" a="1"/>
  <c r="ID209" i="33" a="1"/>
  <c r="H82" i="33" a="1"/>
  <c r="JL253" i="33" a="1"/>
  <c r="EM253" i="33" a="1"/>
  <c r="NR209" i="33" a="1"/>
  <c r="LJ121" i="33" a="1"/>
  <c r="SE121" i="33" a="1"/>
  <c r="QQ253" i="33" a="1"/>
  <c r="MU253" i="33" a="1"/>
  <c r="KH82" i="33" a="1"/>
  <c r="AP82" i="33" a="1"/>
  <c r="OX209" i="33" a="1"/>
  <c r="N166" i="33" a="1"/>
  <c r="LQ209" i="33" a="1"/>
  <c r="DU209" i="33" a="1"/>
  <c r="DY209" i="33" a="1"/>
  <c r="NS253" i="33" a="1"/>
  <c r="EK121" i="33" a="1"/>
  <c r="IJ166" i="33" a="1"/>
  <c r="FK82" i="33" a="1"/>
  <c r="FP209" i="33" a="1"/>
  <c r="OT82" i="33" a="1"/>
  <c r="Z166" i="33" a="1"/>
  <c r="QY209" i="33" a="1"/>
  <c r="HU253" i="33" a="1"/>
  <c r="HC253" i="33" a="1"/>
  <c r="RB209" i="33" a="1"/>
  <c r="IH253" i="33" a="1"/>
  <c r="JO82" i="33" a="1"/>
  <c r="SD253" i="33" a="1"/>
  <c r="JX166" i="33" a="1"/>
  <c r="EM82" i="33" a="1"/>
  <c r="OJ166" i="33" a="1"/>
  <c r="LI209" i="33" a="1"/>
  <c r="RV253" i="33" a="1"/>
  <c r="ON166" i="33" a="1"/>
  <c r="CB166" i="33" a="1"/>
  <c r="KM253" i="33" a="1"/>
  <c r="QB166" i="33" a="1"/>
  <c r="ET209" i="33" a="1"/>
  <c r="DF121" i="33" a="1"/>
  <c r="PD166" i="33" a="1"/>
  <c r="AU82" i="33" a="1"/>
  <c r="PL209" i="33" a="1"/>
  <c r="IB253" i="33" a="1"/>
  <c r="JL121" i="33" a="1"/>
  <c r="EV166" i="33" a="1"/>
  <c r="JU121" i="33" a="1"/>
  <c r="JP82" i="33" a="1"/>
  <c r="BR253" i="33" a="1"/>
  <c r="RD209" i="33" a="1"/>
  <c r="RQ166" i="33" a="1"/>
  <c r="HE253" i="33" a="1"/>
  <c r="PY121" i="33" a="1"/>
  <c r="CP121" i="33" a="1"/>
  <c r="QT166" i="33" a="1"/>
  <c r="PY209" i="33" a="1"/>
  <c r="RD166" i="33" a="1"/>
  <c r="DG253" i="33" a="1"/>
  <c r="FU121" i="33" a="1"/>
  <c r="DP209" i="33" a="1"/>
  <c r="EE209" i="33" a="1"/>
  <c r="RU253" i="33" a="1"/>
  <c r="PW209" i="33" a="1"/>
  <c r="PC253" i="33" a="1"/>
  <c r="JM121" i="33" a="1"/>
  <c r="PE121" i="33" a="1"/>
  <c r="IM253" i="33" a="1"/>
  <c r="DS166" i="33" a="1"/>
  <c r="NK121" i="33" a="1"/>
  <c r="QI121" i="33" a="1"/>
  <c r="LR166" i="33" a="1"/>
  <c r="GV209" i="33" a="1"/>
  <c r="HL166" i="33" a="1"/>
  <c r="AR121" i="33" a="1"/>
  <c r="CS121" i="33" a="1"/>
  <c r="CS82" i="33" a="1"/>
  <c r="HB82" i="33" a="1"/>
  <c r="JI82" i="33" a="1"/>
  <c r="AI253" i="33" a="1"/>
  <c r="M121" i="33" a="1"/>
  <c r="X121" i="33" a="1"/>
  <c r="IA209" i="33" a="1"/>
  <c r="HN121" i="33" a="1"/>
  <c r="PH209" i="33" a="1"/>
  <c r="O253" i="33" a="1"/>
  <c r="KO209" i="33" a="1"/>
  <c r="NU253" i="33" a="1"/>
  <c r="QQ166" i="33" a="1"/>
  <c r="S253" i="33" a="1"/>
  <c r="LE253" i="33" a="1"/>
  <c r="DB209" i="33" a="1"/>
  <c r="RG209" i="33" a="1"/>
  <c r="OM82" i="33" a="1"/>
  <c r="KB253" i="33" a="1"/>
  <c r="DP121" i="33" a="1"/>
  <c r="RP209" i="33" a="1"/>
  <c r="QL121" i="33" a="1"/>
  <c r="CN209" i="33" a="1"/>
  <c r="BO82" i="33" a="1"/>
  <c r="GT166" i="33" a="1"/>
  <c r="CY121" i="33" a="1"/>
  <c r="B166" i="33" a="1"/>
  <c r="HW253" i="33" a="1"/>
  <c r="SF209" i="33" a="1"/>
  <c r="M166" i="33" a="1"/>
  <c r="OT121" i="33" a="1"/>
  <c r="OL209" i="33" a="1"/>
  <c r="CG253" i="33" a="1"/>
  <c r="OJ253" i="33" a="1"/>
  <c r="LG82" i="33" a="1"/>
  <c r="LB253" i="33" a="1"/>
  <c r="KD82" i="33" a="1"/>
  <c r="LA253" i="33" a="1"/>
  <c r="QI166" i="33" a="1"/>
  <c r="CD121" i="33" a="1"/>
  <c r="EZ166" i="33" a="1"/>
  <c r="GD166" i="33" a="1"/>
  <c r="RS82" i="33" a="1"/>
  <c r="DA121" i="33" a="1"/>
  <c r="EA121" i="33" a="1"/>
  <c r="RF253" i="33" a="1"/>
  <c r="OV209" i="33" a="1"/>
  <c r="LC209" i="33" a="1"/>
  <c r="OF209" i="33" a="1"/>
  <c r="KO121" i="33" a="1"/>
  <c r="MF166" i="33" a="1"/>
  <c r="FX121" i="33" a="1"/>
  <c r="KG209" i="33" a="1"/>
  <c r="BU166" i="33" a="1"/>
  <c r="RG82" i="33" a="1"/>
  <c r="EZ121" i="33" a="1"/>
  <c r="FJ121" i="33" a="1"/>
  <c r="Y121" i="33" a="1"/>
  <c r="AV82" i="33" a="1"/>
  <c r="KX82" i="33" a="1"/>
  <c r="IT166" i="33" a="1"/>
  <c r="GK82" i="33" a="1"/>
  <c r="JK82" i="33" a="1"/>
  <c r="IC209" i="33" a="1"/>
  <c r="AI166" i="33" a="1"/>
  <c r="AX82" i="33" a="1"/>
  <c r="FJ166" i="33" a="1"/>
  <c r="Z209" i="33" a="1"/>
  <c r="BK121" i="33" a="1"/>
  <c r="BR209" i="33" a="1"/>
  <c r="EW209" i="33" a="1"/>
  <c r="FV121" i="33" a="1"/>
  <c r="MP253" i="33" a="1"/>
  <c r="JC209" i="33" a="1"/>
  <c r="HD209" i="33" a="1"/>
  <c r="NG253" i="33" a="1"/>
  <c r="PU166" i="33" a="1"/>
  <c r="HG82" i="33" a="1"/>
  <c r="QY82" i="33" a="1"/>
  <c r="IQ166" i="33" a="1"/>
  <c r="HY121" i="33" a="1"/>
  <c r="EZ209" i="33" a="1"/>
  <c r="EH253" i="33" a="1"/>
  <c r="GU121" i="33" a="1"/>
  <c r="CT166" i="33" a="1"/>
  <c r="LP209" i="33" a="1"/>
  <c r="OW209" i="33" a="1"/>
  <c r="OQ82" i="33" a="1"/>
  <c r="NY166" i="33" a="1"/>
  <c r="MO82" i="33" a="1"/>
  <c r="EN166" i="33" a="1"/>
  <c r="CV253" i="33" a="1"/>
  <c r="QF166" i="33" a="1"/>
  <c r="IL209" i="33" a="1"/>
  <c r="DZ209" i="33" a="1"/>
  <c r="CS209" i="33" a="1"/>
  <c r="NH121" i="33" a="1"/>
  <c r="HL82" i="33" a="1"/>
  <c r="KS209" i="33" a="1"/>
  <c r="IW82" i="33" a="1"/>
  <c r="KG253" i="33" a="1"/>
  <c r="AP209" i="33" a="1"/>
  <c r="CV121" i="33" a="1"/>
  <c r="R209" i="33" a="1"/>
  <c r="Y209" i="33" a="1"/>
  <c r="IY253" i="33" a="1"/>
  <c r="FC121" i="33" a="1"/>
  <c r="LL166" i="33" a="1"/>
  <c r="PA121" i="33" a="1"/>
  <c r="EX121" i="33" a="1"/>
  <c r="MX253" i="33" a="1"/>
  <c r="AB82" i="33" a="1"/>
  <c r="LA166" i="33" a="1"/>
  <c r="DK209" i="33" a="1"/>
  <c r="CG121" i="33" a="1"/>
  <c r="CA209" i="33" a="1"/>
  <c r="RS166" i="33" a="1"/>
  <c r="NP166" i="33" a="1"/>
  <c r="DY82" i="33" a="1"/>
  <c r="PS121" i="33" a="1"/>
  <c r="PI166" i="33" a="1"/>
  <c r="DI121" i="33" a="1"/>
  <c r="QZ209" i="33" a="1"/>
  <c r="SC121" i="33" a="1"/>
  <c r="LU121" i="33" a="1"/>
  <c r="KR166" i="33" a="1"/>
  <c r="AP253" i="33" a="1"/>
  <c r="NP253" i="33" a="1"/>
  <c r="I121" i="33" a="1"/>
  <c r="JJ121" i="33" a="1"/>
  <c r="EP209" i="33" a="1"/>
  <c r="MH82" i="33" a="1"/>
  <c r="KX209" i="33" a="1"/>
  <c r="LA121" i="33" a="1"/>
  <c r="IQ253" i="33" a="1"/>
  <c r="PH121" i="33" a="1"/>
  <c r="BG82" i="33" a="1"/>
  <c r="QP209" i="33" a="1"/>
  <c r="GR209" i="33" a="1"/>
  <c r="DI166" i="33" a="1"/>
  <c r="RN121" i="33" a="1"/>
  <c r="SF121" i="33" a="1"/>
  <c r="KL209" i="33" a="1"/>
  <c r="DS209" i="33" a="1"/>
  <c r="DS253" i="33" a="1"/>
  <c r="FN82" i="33" a="1"/>
  <c r="RF166" i="33" a="1"/>
  <c r="AS166" i="33" a="1"/>
  <c r="QC253" i="33" a="1"/>
  <c r="LF82" i="33" a="1"/>
  <c r="JA209" i="33" a="1"/>
  <c r="CL82" i="33" a="1"/>
  <c r="EY121" i="33" a="1"/>
  <c r="HR253" i="33" a="1"/>
  <c r="GO121" i="33" a="1"/>
  <c r="N82" i="33" a="1"/>
  <c r="KM82" i="33" a="1"/>
  <c r="NQ82" i="33" a="1"/>
  <c r="JY253" i="33" a="1"/>
  <c r="MJ166" i="33" a="1"/>
  <c r="AD166" i="33" a="1"/>
  <c r="PP121" i="33" a="1"/>
  <c r="EV82" i="33" a="1"/>
  <c r="W82" i="33" a="1"/>
  <c r="GX82" i="33" a="1"/>
  <c r="ET166" i="33" a="1"/>
  <c r="BY121" i="33" a="1"/>
  <c r="BX253" i="33" a="1"/>
  <c r="JX82" i="33" a="1"/>
  <c r="CZ166" i="33" a="1"/>
  <c r="LZ166" i="33" a="1"/>
  <c r="PF253" i="33" a="1"/>
  <c r="AT166" i="33" a="1"/>
  <c r="RA253" i="33" a="1"/>
  <c r="EI253" i="33" a="1"/>
  <c r="KU166" i="33" a="1"/>
  <c r="ON253" i="33" a="1"/>
  <c r="SB166" i="33" a="1"/>
  <c r="JD209" i="33" a="1"/>
  <c r="LT166" i="33" a="1"/>
  <c r="BR121" i="33" a="1"/>
  <c r="EO121" i="33" a="1"/>
  <c r="BC82" i="33" a="1"/>
  <c r="EQ253" i="33" a="1"/>
  <c r="O82" i="33" a="1"/>
  <c r="RL209" i="33" a="1"/>
  <c r="FP82" i="33" a="1"/>
  <c r="CV166" i="33" a="1"/>
  <c r="BS121" i="33" a="1"/>
  <c r="KU82" i="33" a="1"/>
  <c r="CI121" i="33" a="1"/>
  <c r="IN253" i="33" a="1"/>
  <c r="OA82" i="33" a="1"/>
  <c r="AF82" i="33" a="1"/>
  <c r="KK121" i="33" a="1"/>
  <c r="E121" i="33" a="1"/>
  <c r="DL253" i="33" a="1"/>
  <c r="OO121" i="33" a="1"/>
  <c r="CG82" i="33" a="1"/>
  <c r="HN166" i="33" a="1"/>
  <c r="EC209" i="33" a="1"/>
  <c r="CU121" i="33" a="1"/>
  <c r="JM82" i="33" a="1"/>
  <c r="CP166" i="33" a="1"/>
  <c r="LG121" i="33" a="1"/>
  <c r="KM121" i="33" a="1"/>
  <c r="AA253" i="33" a="1"/>
  <c r="JX209" i="33" a="1"/>
  <c r="BV166" i="33" a="1"/>
  <c r="IP82" i="33" a="1"/>
  <c r="HJ209" i="33" a="1"/>
  <c r="RN82" i="33" a="1"/>
  <c r="LK253" i="33" a="1"/>
  <c r="PC166" i="33" a="1"/>
  <c r="BE82" i="33" a="1"/>
  <c r="QO253" i="33" a="1"/>
  <c r="V121" i="33" a="1"/>
  <c r="ER253" i="33" a="1"/>
  <c r="QV253" i="33" a="1"/>
  <c r="RU209" i="33" a="1"/>
  <c r="DD209" i="33" a="1"/>
  <c r="GB209" i="33" a="1"/>
  <c r="CH209" i="33" a="1"/>
  <c r="FP253" i="33" a="1"/>
  <c r="BM209" i="33" a="1"/>
  <c r="OK253" i="33" a="1"/>
  <c r="RX209" i="33" a="1"/>
  <c r="GN121" i="33" a="1"/>
  <c r="HO209" i="33" a="1"/>
  <c r="QS82" i="33" a="1"/>
  <c r="FS121" i="33" a="1"/>
  <c r="NN166" i="33" a="1"/>
  <c r="ON82" i="33" a="1"/>
  <c r="OE82" i="33" a="1"/>
  <c r="JW166" i="33" a="1"/>
  <c r="HQ209" i="33" a="1"/>
  <c r="NE166" i="33" a="1"/>
  <c r="QN253" i="33" a="1"/>
  <c r="IT253" i="33" a="1"/>
  <c r="JW82" i="33" a="1"/>
  <c r="BL253" i="33" a="1"/>
  <c r="NI166" i="33" a="1"/>
  <c r="FQ166" i="33" a="1"/>
  <c r="AH82" i="33" a="1"/>
  <c r="EP253" i="33" a="1"/>
  <c r="NI253" i="33" a="1"/>
  <c r="FU166" i="33" a="1"/>
  <c r="MS82" i="33" a="1"/>
  <c r="PO121" i="33" a="1"/>
  <c r="EK209" i="33" a="1"/>
  <c r="GC209" i="33" a="1"/>
  <c r="CJ166" i="33" a="1"/>
  <c r="PO166" i="33" a="1"/>
  <c r="KZ253" i="33" a="1"/>
  <c r="RS121" i="33" a="1"/>
  <c r="ER209" i="33" a="1"/>
  <c r="CC253" i="33" a="1"/>
  <c r="IR253" i="33" a="1"/>
  <c r="KD166" i="33" a="1"/>
  <c r="QV166" i="33" a="1"/>
  <c r="RI209" i="33" a="1"/>
  <c r="HO121" i="33" a="1"/>
  <c r="IB82" i="33" a="1"/>
  <c r="KQ121" i="33" a="1"/>
  <c r="NN253" i="33" a="1"/>
  <c r="MU209" i="33" a="1"/>
  <c r="OS166" i="33" a="1"/>
  <c r="RT209" i="33" a="1"/>
  <c r="X166" i="33" a="1"/>
  <c r="JY82" i="33" a="1"/>
  <c r="Z121" i="33" a="1"/>
  <c r="HJ121" i="33" a="1"/>
  <c r="EI82" i="33" a="1"/>
  <c r="FX209" i="33" a="1"/>
  <c r="QH166" i="33" a="1"/>
  <c r="CA121" i="33" a="1"/>
  <c r="CD253" i="33" a="1"/>
  <c r="IP253" i="33" a="1"/>
  <c r="CA82" i="33" a="1"/>
  <c r="FI82" i="33" a="1"/>
  <c r="BH209" i="33" a="1"/>
  <c r="MZ121" i="33" a="1"/>
  <c r="IO253" i="33" a="1"/>
  <c r="H253" i="33" a="1"/>
  <c r="PJ82" i="33" a="1"/>
  <c r="PB209" i="33" a="1"/>
  <c r="JS121" i="33" a="1"/>
  <c r="SE209" i="33" a="1"/>
  <c r="BW82" i="33" a="1"/>
  <c r="EU209" i="33" a="1"/>
  <c r="JW121" i="33" a="1"/>
  <c r="CM209" i="33" a="1"/>
  <c r="JM209" i="33" a="1"/>
  <c r="AQ166" i="33" a="1"/>
  <c r="GU253" i="33" a="1"/>
  <c r="SC253" i="33" a="1"/>
  <c r="NW166" i="33" a="1"/>
  <c r="BP82" i="33" a="1"/>
  <c r="AA166" i="33" a="1"/>
  <c r="DZ121" i="33" a="1"/>
  <c r="BC166" i="33" a="1"/>
  <c r="NQ166" i="33" a="1"/>
  <c r="CX82" i="33" a="1"/>
  <c r="SD82" i="33" a="1"/>
  <c r="BH253" i="33" a="1"/>
  <c r="DM209" i="33" a="1"/>
  <c r="CO275" i="63"/>
  <c r="CO90" i="73" s="1"/>
  <c r="KO275" i="63"/>
  <c r="KO90" i="73" s="1"/>
  <c r="FA275" i="63"/>
  <c r="FA90" i="73" s="1"/>
  <c r="RQ275" i="63"/>
  <c r="RQ90" i="73" s="1"/>
  <c r="P275" i="63"/>
  <c r="P90" i="73" s="1"/>
  <c r="RU275" i="63"/>
  <c r="RU90" i="73" s="1"/>
  <c r="GK275" i="63"/>
  <c r="GK90" i="73" s="1"/>
  <c r="HJ275" i="63"/>
  <c r="HJ90" i="73" s="1"/>
  <c r="QN275" i="63"/>
  <c r="QN90" i="73" s="1"/>
  <c r="CS275" i="63"/>
  <c r="CS90" i="73" s="1"/>
  <c r="IU275" i="63"/>
  <c r="IU90" i="73" s="1"/>
  <c r="HP275" i="63"/>
  <c r="HP90" i="73" s="1"/>
  <c r="HN275" i="63"/>
  <c r="HN90" i="73" s="1"/>
  <c r="NE284" i="63"/>
  <c r="PO284" i="63"/>
  <c r="PO230" i="63"/>
  <c r="PO89" i="73" s="1"/>
  <c r="LV284" i="63"/>
  <c r="MG230" i="63"/>
  <c r="MG89" i="73" s="1"/>
  <c r="EO284" i="63"/>
  <c r="QE284" i="63"/>
  <c r="IO284" i="63"/>
  <c r="AC284" i="63"/>
  <c r="DK284" i="63"/>
  <c r="Z230" i="63"/>
  <c r="Z89" i="73" s="1"/>
  <c r="RT284" i="63"/>
  <c r="RT230" i="63"/>
  <c r="RT89" i="73" s="1"/>
  <c r="OZ284" i="63"/>
  <c r="KB284" i="63"/>
  <c r="KB230" i="63"/>
  <c r="KB89" i="73" s="1"/>
  <c r="OQ284" i="63"/>
  <c r="EP284" i="63"/>
  <c r="GA284" i="63"/>
  <c r="FJ284" i="63"/>
  <c r="LX284" i="63"/>
  <c r="LX230" i="63"/>
  <c r="LX89" i="73" s="1"/>
  <c r="LU284" i="63"/>
  <c r="LU230" i="63"/>
  <c r="LU89" i="73" s="1"/>
  <c r="HN284" i="63"/>
  <c r="CX284" i="63"/>
  <c r="PR284" i="63"/>
  <c r="PR230" i="63"/>
  <c r="PR89" i="73" s="1"/>
  <c r="I284" i="63"/>
  <c r="JT284" i="63"/>
  <c r="JT230" i="63"/>
  <c r="JT89" i="73" s="1"/>
  <c r="M284" i="63"/>
  <c r="DJ284" i="63"/>
  <c r="BP284" i="63"/>
  <c r="AS284" i="63"/>
  <c r="AI284" i="63"/>
  <c r="K284" i="63"/>
  <c r="K230" i="63"/>
  <c r="K89" i="73" s="1"/>
  <c r="EK284" i="63"/>
  <c r="HR284" i="63"/>
  <c r="KN284" i="63"/>
  <c r="KN230" i="63"/>
  <c r="KN89" i="73" s="1"/>
  <c r="HC284" i="63"/>
  <c r="NK284" i="63"/>
  <c r="NK230" i="63"/>
  <c r="NK89" i="73" s="1"/>
  <c r="PU284" i="63"/>
  <c r="EJ284" i="63"/>
  <c r="FL284" i="63"/>
  <c r="PI284" i="63"/>
  <c r="MW284" i="63"/>
  <c r="JG284" i="63"/>
  <c r="FZ284" i="63"/>
  <c r="HZ284" i="63"/>
  <c r="HZ230" i="63"/>
  <c r="HZ89" i="73" s="1"/>
  <c r="RF284" i="63"/>
  <c r="PD284" i="63"/>
  <c r="QM284" i="63"/>
  <c r="QM230" i="63"/>
  <c r="QM89" i="73" s="1"/>
  <c r="JE284" i="63"/>
  <c r="RO284" i="63"/>
  <c r="GI284" i="63"/>
  <c r="GI230" i="63"/>
  <c r="GI89" i="73" s="1"/>
  <c r="CB284" i="63"/>
  <c r="BA284" i="63"/>
  <c r="CJ284" i="63"/>
  <c r="BW284" i="63"/>
  <c r="FO284" i="63"/>
  <c r="OU284" i="63"/>
  <c r="OU230" i="63"/>
  <c r="OU89" i="73" s="1"/>
  <c r="LJ284" i="63"/>
  <c r="FH284" i="63"/>
  <c r="HT284" i="63"/>
  <c r="PX284" i="63"/>
  <c r="PX230" i="63"/>
  <c r="PX89" i="73" s="1"/>
  <c r="RX284" i="63"/>
  <c r="NG284" i="63"/>
  <c r="MC284" i="63"/>
  <c r="OK284" i="63"/>
  <c r="NJ284" i="63"/>
  <c r="KK284" i="63"/>
  <c r="KK230" i="63"/>
  <c r="KK89" i="73" s="1"/>
  <c r="BX284" i="63"/>
  <c r="FW284" i="63"/>
  <c r="S284" i="63"/>
  <c r="RA284" i="63"/>
  <c r="RA230" i="63"/>
  <c r="RA89" i="73" s="1"/>
  <c r="FM284" i="63"/>
  <c r="FM230" i="63"/>
  <c r="FM89" i="73" s="1"/>
  <c r="IW284" i="63"/>
  <c r="IW230" i="63"/>
  <c r="IW89" i="73" s="1"/>
  <c r="GR284" i="63"/>
  <c r="MV284" i="63"/>
  <c r="JX284" i="63"/>
  <c r="MF284" i="63"/>
  <c r="AA284" i="63"/>
  <c r="AA230" i="63"/>
  <c r="AA89" i="73" s="1"/>
  <c r="NU284" i="63"/>
  <c r="JN284" i="63"/>
  <c r="ON284" i="63"/>
  <c r="HS284" i="63"/>
  <c r="JO284" i="63"/>
  <c r="JO230" i="63"/>
  <c r="JO89" i="73" s="1"/>
  <c r="DD284" i="63"/>
  <c r="RS284" i="63"/>
  <c r="Q284" i="63"/>
  <c r="JS284" i="63"/>
  <c r="AM284" i="63"/>
  <c r="IQ239" i="63"/>
  <c r="AG239" i="63"/>
  <c r="OL239" i="63"/>
  <c r="OL185" i="63"/>
  <c r="OL88" i="73" s="1"/>
  <c r="HV239" i="63"/>
  <c r="IT239" i="63"/>
  <c r="IT185" i="63"/>
  <c r="IT88" i="73" s="1"/>
  <c r="LF239" i="63"/>
  <c r="HH239" i="63"/>
  <c r="JB239" i="63"/>
  <c r="LL239" i="63"/>
  <c r="FJ239" i="63"/>
  <c r="FJ185" i="63"/>
  <c r="FJ88" i="73" s="1"/>
  <c r="O239" i="63"/>
  <c r="AF239" i="63"/>
  <c r="AF185" i="63"/>
  <c r="AF88" i="73" s="1"/>
  <c r="IO239" i="63"/>
  <c r="GP239" i="63"/>
  <c r="CU239" i="63"/>
  <c r="KE239" i="63"/>
  <c r="KE185" i="63"/>
  <c r="KE88" i="73" s="1"/>
  <c r="F239" i="63"/>
  <c r="JZ239" i="63"/>
  <c r="JZ185" i="63"/>
  <c r="JZ88" i="73" s="1"/>
  <c r="KO239" i="63"/>
  <c r="MT239" i="63"/>
  <c r="MT185" i="63"/>
  <c r="MT88" i="73" s="1"/>
  <c r="BZ239" i="63"/>
  <c r="EW239" i="63"/>
  <c r="EW185" i="63"/>
  <c r="EW88" i="73" s="1"/>
  <c r="IM239" i="63"/>
  <c r="MG239" i="63"/>
  <c r="JX239" i="63"/>
  <c r="PJ239" i="63"/>
  <c r="EK185" i="63"/>
  <c r="EK88" i="73" s="1"/>
  <c r="V239" i="63"/>
  <c r="V185" i="63"/>
  <c r="V88" i="73" s="1"/>
  <c r="BW239" i="63"/>
  <c r="BW185" i="63"/>
  <c r="BW88" i="73" s="1"/>
  <c r="P239" i="63"/>
  <c r="HY239" i="63"/>
  <c r="HJ239" i="63"/>
  <c r="OR239" i="63"/>
  <c r="EO239" i="63"/>
  <c r="EV239" i="63"/>
  <c r="ET239" i="63"/>
  <c r="ET185" i="63"/>
  <c r="ET88" i="73" s="1"/>
  <c r="OB239" i="63"/>
  <c r="MY239" i="63"/>
  <c r="MU239" i="63"/>
  <c r="CP239" i="63"/>
  <c r="NX239" i="63"/>
  <c r="AJ239" i="63"/>
  <c r="LC239" i="63"/>
  <c r="CG239" i="63"/>
  <c r="HS239" i="63"/>
  <c r="JR239" i="63"/>
  <c r="PS185" i="63"/>
  <c r="PS88" i="73" s="1"/>
  <c r="HR239" i="63"/>
  <c r="FU239" i="63"/>
  <c r="BT185" i="63"/>
  <c r="BT88" i="73" s="1"/>
  <c r="DN239" i="63"/>
  <c r="KV239" i="63"/>
  <c r="DC239" i="63"/>
  <c r="DC185" i="63"/>
  <c r="DC88" i="73" s="1"/>
  <c r="BK239" i="63"/>
  <c r="BK185" i="63"/>
  <c r="BK88" i="73" s="1"/>
  <c r="OU239" i="63"/>
  <c r="QQ239" i="63"/>
  <c r="QQ185" i="63"/>
  <c r="QQ88" i="73" s="1"/>
  <c r="CN239" i="63"/>
  <c r="NA239" i="63"/>
  <c r="AR239" i="63"/>
  <c r="IH239" i="63"/>
  <c r="AI239" i="63"/>
  <c r="AI185" i="63"/>
  <c r="AI88" i="73" s="1"/>
  <c r="CO239" i="63"/>
  <c r="CO185" i="63"/>
  <c r="CO88" i="73" s="1"/>
  <c r="GH239" i="63"/>
  <c r="KT239" i="63"/>
  <c r="QH239" i="63"/>
  <c r="SB239" i="63"/>
  <c r="RZ239" i="63"/>
  <c r="RH239" i="63"/>
  <c r="HD239" i="63"/>
  <c r="HD185" i="63"/>
  <c r="HD88" i="73" s="1"/>
  <c r="FX239" i="63"/>
  <c r="FX185" i="63"/>
  <c r="FX88" i="73" s="1"/>
  <c r="IB239" i="63"/>
  <c r="CY239" i="63"/>
  <c r="JT185" i="63"/>
  <c r="JT88" i="73" s="1"/>
  <c r="AP239" i="63"/>
  <c r="FM239" i="63"/>
  <c r="AC239" i="63"/>
  <c r="IK185" i="63"/>
  <c r="IK88" i="73" s="1"/>
  <c r="OY239" i="63"/>
  <c r="BJ239" i="63"/>
  <c r="DG239" i="63"/>
  <c r="CQ239" i="63"/>
  <c r="N239" i="63"/>
  <c r="MX239" i="63"/>
  <c r="CI239" i="63"/>
  <c r="CI185" i="63"/>
  <c r="CI88" i="73" s="1"/>
  <c r="FC239" i="63"/>
  <c r="QC239" i="63"/>
  <c r="HW239" i="63"/>
  <c r="HW185" i="63"/>
  <c r="HW88" i="73" s="1"/>
  <c r="I239" i="63"/>
  <c r="I185" i="63"/>
  <c r="I88" i="73" s="1"/>
  <c r="CA239" i="63"/>
  <c r="LD239" i="63"/>
  <c r="LD185" i="63"/>
  <c r="LD88" i="73" s="1"/>
  <c r="FS239" i="63"/>
  <c r="FB239" i="63"/>
  <c r="NP239" i="63"/>
  <c r="NP185" i="63"/>
  <c r="NP88" i="73" s="1"/>
  <c r="ND239" i="63"/>
  <c r="ND185" i="63"/>
  <c r="ND88" i="73" s="1"/>
  <c r="AE239" i="63"/>
  <c r="KW194" i="63"/>
  <c r="NV194" i="63"/>
  <c r="DD194" i="63"/>
  <c r="JO194" i="63"/>
  <c r="BX194" i="63"/>
  <c r="GV194" i="63"/>
  <c r="GV141" i="63"/>
  <c r="GV87" i="73" s="1"/>
  <c r="HN194" i="63"/>
  <c r="HC194" i="63"/>
  <c r="EZ194" i="63"/>
  <c r="EZ141" i="63"/>
  <c r="EZ87" i="73" s="1"/>
  <c r="OE194" i="63"/>
  <c r="OM194" i="63"/>
  <c r="OM141" i="63"/>
  <c r="OM87" i="73" s="1"/>
  <c r="ON194" i="63"/>
  <c r="ON141" i="63"/>
  <c r="ON87" i="73" s="1"/>
  <c r="QL194" i="63"/>
  <c r="QL141" i="63"/>
  <c r="QL87" i="73" s="1"/>
  <c r="QP141" i="63"/>
  <c r="QP87" i="73" s="1"/>
  <c r="LI194" i="63"/>
  <c r="DN194" i="63"/>
  <c r="NK141" i="63"/>
  <c r="NK87" i="73" s="1"/>
  <c r="CV194" i="63"/>
  <c r="KP194" i="63"/>
  <c r="QF194" i="63"/>
  <c r="AG194" i="63"/>
  <c r="BC194" i="63"/>
  <c r="NA194" i="63"/>
  <c r="PG194" i="63"/>
  <c r="HT194" i="63"/>
  <c r="HT141" i="63"/>
  <c r="HT87" i="73" s="1"/>
  <c r="GT194" i="63"/>
  <c r="AS141" i="63"/>
  <c r="AS87" i="73" s="1"/>
  <c r="OB194" i="63"/>
  <c r="OB141" i="63"/>
  <c r="OB87" i="73" s="1"/>
  <c r="AD194" i="63"/>
  <c r="DJ194" i="63"/>
  <c r="KR194" i="63"/>
  <c r="JZ141" i="63"/>
  <c r="JZ87" i="73" s="1"/>
  <c r="BR194" i="63"/>
  <c r="CT194" i="63"/>
  <c r="OG194" i="63"/>
  <c r="LL194" i="63"/>
  <c r="LL141" i="63"/>
  <c r="LL87" i="73" s="1"/>
  <c r="JY194" i="63"/>
  <c r="GN194" i="63"/>
  <c r="OC194" i="63"/>
  <c r="OC141" i="63"/>
  <c r="OC87" i="73" s="1"/>
  <c r="BV194" i="63"/>
  <c r="KK194" i="63"/>
  <c r="EH194" i="63"/>
  <c r="JI194" i="63"/>
  <c r="EU194" i="63"/>
  <c r="EU141" i="63"/>
  <c r="EU87" i="73" s="1"/>
  <c r="MT194" i="63"/>
  <c r="CD194" i="63"/>
  <c r="LE194" i="63"/>
  <c r="HS194" i="63"/>
  <c r="AR194" i="63"/>
  <c r="PS194" i="63"/>
  <c r="GR141" i="63"/>
  <c r="GR87" i="73" s="1"/>
  <c r="RE194" i="63"/>
  <c r="RE141" i="63"/>
  <c r="RE87" i="73" s="1"/>
  <c r="GW194" i="63"/>
  <c r="GW141" i="63"/>
  <c r="GW87" i="73" s="1"/>
  <c r="KI141" i="63"/>
  <c r="KI87" i="73" s="1"/>
  <c r="RO194" i="63"/>
  <c r="RO141" i="63"/>
  <c r="RO87" i="73" s="1"/>
  <c r="NS194" i="63"/>
  <c r="MF194" i="63"/>
  <c r="RN194" i="63"/>
  <c r="IC194" i="63"/>
  <c r="HK194" i="63"/>
  <c r="DV194" i="63"/>
  <c r="FS194" i="63"/>
  <c r="FS141" i="63"/>
  <c r="FS87" i="73" s="1"/>
  <c r="PZ194" i="63"/>
  <c r="QQ194" i="63"/>
  <c r="DT194" i="63"/>
  <c r="DT141" i="63"/>
  <c r="DT87" i="73" s="1"/>
  <c r="AE194" i="63"/>
  <c r="GJ141" i="63"/>
  <c r="GJ87" i="73" s="1"/>
  <c r="U194" i="63"/>
  <c r="IX194" i="63"/>
  <c r="JT194" i="63"/>
  <c r="EP194" i="63"/>
  <c r="KZ194" i="63"/>
  <c r="NH194" i="63"/>
  <c r="AP194" i="63"/>
  <c r="HZ194" i="63"/>
  <c r="HZ141" i="63"/>
  <c r="HZ87" i="73" s="1"/>
  <c r="GA194" i="63"/>
  <c r="ES194" i="63"/>
  <c r="KV194" i="63"/>
  <c r="AW141" i="63"/>
  <c r="AW87" i="73" s="1"/>
  <c r="HO194" i="63"/>
  <c r="OJ194" i="63"/>
  <c r="GC194" i="63"/>
  <c r="IG194" i="63"/>
  <c r="HX194" i="63"/>
  <c r="HX141" i="63"/>
  <c r="HX87" i="73" s="1"/>
  <c r="JW194" i="63"/>
  <c r="JW141" i="63"/>
  <c r="JW87" i="73" s="1"/>
  <c r="EF194" i="63"/>
  <c r="JX194" i="63"/>
  <c r="KA194" i="63"/>
  <c r="LA194" i="63"/>
  <c r="IW194" i="63"/>
  <c r="DS194" i="63"/>
  <c r="DG141" i="63"/>
  <c r="DG87" i="73" s="1"/>
  <c r="CG194" i="63"/>
  <c r="OT194" i="63"/>
  <c r="OK194" i="63"/>
  <c r="LJ194" i="63"/>
  <c r="EM194" i="63"/>
  <c r="KT194" i="63"/>
  <c r="FM194" i="63"/>
  <c r="FM141" i="63"/>
  <c r="FM87" i="73" s="1"/>
  <c r="KE194" i="63"/>
  <c r="R194" i="63"/>
  <c r="NO194" i="63"/>
  <c r="AA194" i="63"/>
  <c r="AA141" i="63"/>
  <c r="AA87" i="73" s="1"/>
  <c r="CQ194" i="63"/>
  <c r="QA194" i="63"/>
  <c r="H194" i="63"/>
  <c r="BK194" i="63"/>
  <c r="BK141" i="63"/>
  <c r="BK87" i="73" s="1"/>
  <c r="IE194" i="63"/>
  <c r="IE141" i="63"/>
  <c r="IE87" i="73" s="1"/>
  <c r="CH194" i="63"/>
  <c r="IK194" i="63"/>
  <c r="KU194" i="63"/>
  <c r="QE194" i="63"/>
  <c r="LL149" i="63"/>
  <c r="LL151" i="63" s="1"/>
  <c r="EV149" i="63"/>
  <c r="NZ149" i="63"/>
  <c r="QH149" i="63"/>
  <c r="AY149" i="63"/>
  <c r="AY151" i="63" s="1"/>
  <c r="NT149" i="63"/>
  <c r="NT151" i="63" s="1"/>
  <c r="JT149" i="63"/>
  <c r="Y149" i="63"/>
  <c r="PM149" i="63"/>
  <c r="PM151" i="63" s="1"/>
  <c r="CF149" i="63"/>
  <c r="PD149" i="63"/>
  <c r="L149" i="63"/>
  <c r="L151" i="63" s="1"/>
  <c r="HB149" i="63"/>
  <c r="HB151" i="63" s="1"/>
  <c r="SD149" i="63"/>
  <c r="SD151" i="63" s="1"/>
  <c r="IM149" i="63"/>
  <c r="IM151" i="63" s="1"/>
  <c r="AL149" i="63"/>
  <c r="AL151" i="63" s="1"/>
  <c r="OR149" i="63"/>
  <c r="DR149" i="63"/>
  <c r="DR151" i="63" s="1"/>
  <c r="DI149" i="63"/>
  <c r="OF149" i="63"/>
  <c r="IG149" i="63"/>
  <c r="IG151" i="63" s="1"/>
  <c r="K149" i="63"/>
  <c r="K151" i="63" s="1"/>
  <c r="K101" i="63"/>
  <c r="K86" i="73" s="1"/>
  <c r="BB149" i="63"/>
  <c r="BB151" i="63" s="1"/>
  <c r="MY149" i="63"/>
  <c r="PF149" i="63"/>
  <c r="DG149" i="63"/>
  <c r="FS149" i="63"/>
  <c r="LR149" i="63"/>
  <c r="RS149" i="63"/>
  <c r="RS151" i="63" s="1"/>
  <c r="NC149" i="63"/>
  <c r="NM149" i="63"/>
  <c r="NM151" i="63" s="1"/>
  <c r="OM149" i="63"/>
  <c r="GZ149" i="63"/>
  <c r="GZ151" i="63" s="1"/>
  <c r="LH149" i="63"/>
  <c r="LP149" i="63"/>
  <c r="PE149" i="63"/>
  <c r="IY149" i="63"/>
  <c r="IY151" i="63" s="1"/>
  <c r="DK149" i="63"/>
  <c r="KI149" i="63"/>
  <c r="KI151" i="63" s="1"/>
  <c r="IA149" i="63"/>
  <c r="CT149" i="63"/>
  <c r="CT151" i="63" s="1"/>
  <c r="GQ149" i="63"/>
  <c r="RL149" i="63"/>
  <c r="RP149" i="63"/>
  <c r="JA149" i="63"/>
  <c r="PT149" i="63"/>
  <c r="PT151" i="63" s="1"/>
  <c r="IU149" i="63"/>
  <c r="KY149" i="63"/>
  <c r="GA149" i="63"/>
  <c r="OL149" i="63"/>
  <c r="FY149" i="63"/>
  <c r="DP149" i="63"/>
  <c r="CN149" i="63"/>
  <c r="GC149" i="63"/>
  <c r="T149" i="63"/>
  <c r="RI149" i="63"/>
  <c r="RI151" i="63" s="1"/>
  <c r="GX149" i="63"/>
  <c r="QV149" i="63"/>
  <c r="QV151" i="63" s="1"/>
  <c r="IJ149" i="63"/>
  <c r="QE149" i="63"/>
  <c r="MK149" i="63"/>
  <c r="MK151" i="63" s="1"/>
  <c r="KZ149" i="63"/>
  <c r="FL149" i="63"/>
  <c r="KG149" i="63"/>
  <c r="R149" i="63"/>
  <c r="KE149" i="63"/>
  <c r="QQ149" i="63"/>
  <c r="BV149" i="63"/>
  <c r="HA149" i="63"/>
  <c r="FW149" i="63"/>
  <c r="LJ149" i="63"/>
  <c r="MH149" i="63"/>
  <c r="EY149" i="63"/>
  <c r="OW149" i="63"/>
  <c r="OW151" i="63" s="1"/>
  <c r="EL149" i="63"/>
  <c r="EL151" i="63" s="1"/>
  <c r="EC149" i="63"/>
  <c r="BL149" i="63"/>
  <c r="AB149" i="63"/>
  <c r="AB151" i="63" s="1"/>
  <c r="DF149" i="63"/>
  <c r="DF151" i="63" s="1"/>
  <c r="MQ149" i="63"/>
  <c r="MD149" i="63"/>
  <c r="RZ149" i="63"/>
  <c r="PO149" i="63"/>
  <c r="II149" i="63"/>
  <c r="GH149" i="63"/>
  <c r="AF149" i="63"/>
  <c r="AF151" i="63" s="1"/>
  <c r="U149" i="63"/>
  <c r="KJ149" i="63"/>
  <c r="PL149" i="63"/>
  <c r="PL151" i="63" s="1"/>
  <c r="CE149" i="63"/>
  <c r="JX149" i="63"/>
  <c r="OG149" i="63"/>
  <c r="OG151" i="63" s="1"/>
  <c r="FH149" i="63"/>
  <c r="AP149" i="63"/>
  <c r="CB149" i="63"/>
  <c r="RA149" i="63"/>
  <c r="QW149" i="63"/>
  <c r="KK149" i="63"/>
  <c r="GP149" i="63"/>
  <c r="GP151" i="63" s="1"/>
  <c r="RJ170" i="21"/>
  <c r="IK170" i="21"/>
  <c r="MQ170" i="21"/>
  <c r="MQ198" i="21" s="1"/>
  <c r="HT170" i="21"/>
  <c r="HT177" i="21" s="1"/>
  <c r="HT184" i="21" s="1"/>
  <c r="JU170" i="21"/>
  <c r="JU177" i="21" s="1"/>
  <c r="JU184" i="21" s="1"/>
  <c r="KJ170" i="21"/>
  <c r="KJ198" i="21" s="1"/>
  <c r="BR170" i="21"/>
  <c r="BR177" i="21" s="1"/>
  <c r="BR184" i="21" s="1"/>
  <c r="OV170" i="21"/>
  <c r="OV177" i="21" s="1"/>
  <c r="OV184" i="21" s="1"/>
  <c r="MB170" i="21"/>
  <c r="MB198" i="21" s="1"/>
  <c r="FX170" i="21"/>
  <c r="GH170" i="21"/>
  <c r="GH177" i="21" s="1"/>
  <c r="GH184" i="21" s="1"/>
  <c r="NP170" i="21"/>
  <c r="NP198" i="21" s="1"/>
  <c r="LY170" i="21"/>
  <c r="LY198" i="21" s="1"/>
  <c r="O170" i="21"/>
  <c r="PI170" i="21"/>
  <c r="PI198" i="21" s="1"/>
  <c r="PB170" i="21"/>
  <c r="RV170" i="21"/>
  <c r="GM170" i="21"/>
  <c r="GM177" i="21" s="1"/>
  <c r="GM184" i="21" s="1"/>
  <c r="IU170" i="21"/>
  <c r="KE170" i="21"/>
  <c r="KE177" i="21" s="1"/>
  <c r="KE184" i="21" s="1"/>
  <c r="GU170" i="21"/>
  <c r="GU177" i="21" s="1"/>
  <c r="GU184" i="21" s="1"/>
  <c r="M170" i="21"/>
  <c r="NC170" i="21"/>
  <c r="NC177" i="21" s="1"/>
  <c r="NC184" i="21" s="1"/>
  <c r="BI170" i="21"/>
  <c r="SB170" i="21"/>
  <c r="SB177" i="21" s="1"/>
  <c r="SB184" i="21" s="1"/>
  <c r="KD170" i="21"/>
  <c r="KD198" i="21" s="1"/>
  <c r="AV170" i="21"/>
  <c r="AV177" i="21" s="1"/>
  <c r="AV184" i="21" s="1"/>
  <c r="GT170" i="21"/>
  <c r="GT177" i="21" s="1"/>
  <c r="GT184" i="21" s="1"/>
  <c r="FI170" i="21"/>
  <c r="FI198" i="21" s="1"/>
  <c r="SA170" i="21"/>
  <c r="SA177" i="21" s="1"/>
  <c r="SA184" i="21" s="1"/>
  <c r="IT170" i="21"/>
  <c r="IT198" i="21" s="1"/>
  <c r="AF170" i="21"/>
  <c r="AF177" i="21" s="1"/>
  <c r="AF184" i="21" s="1"/>
  <c r="BK170" i="21"/>
  <c r="BK177" i="21" s="1"/>
  <c r="BK184" i="21" s="1"/>
  <c r="BJ170" i="21"/>
  <c r="ET170" i="21"/>
  <c r="OO170" i="21"/>
  <c r="DZ170" i="21"/>
  <c r="BE170" i="21"/>
  <c r="GV170" i="21"/>
  <c r="OP170" i="21"/>
  <c r="BA170" i="21"/>
  <c r="FJ170" i="21"/>
  <c r="FJ198" i="21" s="1"/>
  <c r="R170" i="21"/>
  <c r="R198" i="21" s="1"/>
  <c r="CR170" i="21"/>
  <c r="CM170" i="21"/>
  <c r="CM177" i="21" s="1"/>
  <c r="CM184" i="21" s="1"/>
  <c r="AL170" i="21"/>
  <c r="AL177" i="21" s="1"/>
  <c r="AL184" i="21" s="1"/>
  <c r="GB170" i="21"/>
  <c r="LW170" i="21"/>
  <c r="LW198" i="21" s="1"/>
  <c r="RC170" i="21"/>
  <c r="OL170" i="21"/>
  <c r="OL177" i="21" s="1"/>
  <c r="OL184" i="21" s="1"/>
  <c r="HW170" i="21"/>
  <c r="BH170" i="21"/>
  <c r="BU170" i="21"/>
  <c r="BU198" i="21" s="1"/>
  <c r="ND170" i="21"/>
  <c r="ND198" i="21" s="1"/>
  <c r="IC170" i="21"/>
  <c r="IC177" i="21" s="1"/>
  <c r="IC184" i="21" s="1"/>
  <c r="EQ170" i="21"/>
  <c r="EQ177" i="21" s="1"/>
  <c r="EQ184" i="21" s="1"/>
  <c r="DV170" i="21"/>
  <c r="DV177" i="21" s="1"/>
  <c r="DV184" i="21" s="1"/>
  <c r="CO170" i="21"/>
  <c r="CO177" i="21" s="1"/>
  <c r="CO184" i="21" s="1"/>
  <c r="HP170" i="21"/>
  <c r="HP177" i="21" s="1"/>
  <c r="HP184" i="21" s="1"/>
  <c r="FH170" i="21"/>
  <c r="ON170" i="21"/>
  <c r="GN170" i="21"/>
  <c r="GN198" i="21" s="1"/>
  <c r="HD170" i="21"/>
  <c r="DX170" i="21"/>
  <c r="DX177" i="21" s="1"/>
  <c r="DX184" i="21" s="1"/>
  <c r="EW170" i="21"/>
  <c r="EW198" i="21" s="1"/>
  <c r="KV170" i="21"/>
  <c r="KV177" i="21" s="1"/>
  <c r="KV184" i="21" s="1"/>
  <c r="I170" i="21"/>
  <c r="DC170" i="21"/>
  <c r="MD170" i="21"/>
  <c r="MD177" i="21" s="1"/>
  <c r="MD184" i="21" s="1"/>
  <c r="EA170" i="21"/>
  <c r="EA177" i="21" s="1"/>
  <c r="EA184" i="21" s="1"/>
  <c r="FL170" i="21"/>
  <c r="FL198" i="21" s="1"/>
  <c r="QG170" i="21"/>
  <c r="Y170" i="21"/>
  <c r="Y198" i="21" s="1"/>
  <c r="V170" i="21"/>
  <c r="B170" i="21"/>
  <c r="B198" i="21" s="1"/>
  <c r="BW170" i="21"/>
  <c r="BW198" i="21" s="1"/>
  <c r="FT170" i="21"/>
  <c r="FT198" i="21" s="1"/>
  <c r="EG170" i="21"/>
  <c r="EG177" i="21" s="1"/>
  <c r="EG184" i="21" s="1"/>
  <c r="IG170" i="21"/>
  <c r="IG198" i="21" s="1"/>
  <c r="LE170" i="21"/>
  <c r="LE177" i="21" s="1"/>
  <c r="LE184" i="21" s="1"/>
  <c r="JY170" i="21"/>
  <c r="JY177" i="21" s="1"/>
  <c r="JY184" i="21" s="1"/>
  <c r="E170" i="21"/>
  <c r="JX170" i="21"/>
  <c r="JX198" i="21" s="1"/>
  <c r="AQ170" i="21"/>
  <c r="NL170" i="21"/>
  <c r="PE170" i="21"/>
  <c r="KS170" i="21"/>
  <c r="AT170" i="21"/>
  <c r="AT177" i="21" s="1"/>
  <c r="AT184" i="21" s="1"/>
  <c r="CB170" i="21"/>
  <c r="G170" i="21"/>
  <c r="FE170" i="21"/>
  <c r="FE198" i="21" s="1"/>
  <c r="EM170" i="21"/>
  <c r="EM177" i="21" s="1"/>
  <c r="EM184" i="21" s="1"/>
  <c r="EP170" i="21"/>
  <c r="EP198" i="21" s="1"/>
  <c r="CD170" i="21"/>
  <c r="CL170" i="21"/>
  <c r="CL177" i="21" s="1"/>
  <c r="CL184" i="21" s="1"/>
  <c r="HC170" i="21"/>
  <c r="JF170" i="21"/>
  <c r="PR170" i="21"/>
  <c r="JZ170" i="21"/>
  <c r="JZ198" i="21" s="1"/>
  <c r="JS170" i="21"/>
  <c r="PS170" i="21"/>
  <c r="QI170" i="21"/>
  <c r="MT170" i="21"/>
  <c r="MT177" i="21" s="1"/>
  <c r="MT184" i="21" s="1"/>
  <c r="KH170" i="21"/>
  <c r="KH177" i="21" s="1"/>
  <c r="KH184" i="21" s="1"/>
  <c r="DA170" i="21"/>
  <c r="GA170" i="21"/>
  <c r="DU170" i="21"/>
  <c r="NV170" i="21"/>
  <c r="CP170" i="21"/>
  <c r="RY170" i="21"/>
  <c r="KN170" i="21"/>
  <c r="FO170" i="21"/>
  <c r="AR170" i="21"/>
  <c r="AR198" i="21" s="1"/>
  <c r="QN170" i="21"/>
  <c r="AI170" i="21"/>
  <c r="RE170" i="21"/>
  <c r="JE170" i="21"/>
  <c r="EE170" i="21"/>
  <c r="KZ170" i="21"/>
  <c r="KZ198" i="21" s="1"/>
  <c r="DG170" i="21"/>
  <c r="FU170" i="21"/>
  <c r="FU177" i="21" s="1"/>
  <c r="FU184" i="21" s="1"/>
  <c r="HB170" i="21"/>
  <c r="HB198" i="21" s="1"/>
  <c r="JL170" i="21"/>
  <c r="BD170" i="21"/>
  <c r="BD177" i="21" s="1"/>
  <c r="BD184" i="21" s="1"/>
  <c r="LM170" i="21"/>
  <c r="LM198" i="21" s="1"/>
  <c r="QQ170" i="21"/>
  <c r="QQ177" i="21" s="1"/>
  <c r="QQ184" i="21" s="1"/>
  <c r="LR170" i="21"/>
  <c r="DF170" i="21"/>
  <c r="DF198" i="21" s="1"/>
  <c r="CA170" i="21"/>
  <c r="CA177" i="21" s="1"/>
  <c r="CA184" i="21" s="1"/>
  <c r="DY170" i="21"/>
  <c r="LD170" i="21"/>
  <c r="PQ170" i="21"/>
  <c r="PQ177" i="21" s="1"/>
  <c r="PQ184" i="21" s="1"/>
  <c r="BP170" i="21"/>
  <c r="BP198" i="21" s="1"/>
  <c r="KO170" i="21"/>
  <c r="CF170" i="21"/>
  <c r="AK170" i="21"/>
  <c r="AK177" i="21" s="1"/>
  <c r="AK184" i="21" s="1"/>
  <c r="RI170" i="21"/>
  <c r="M89" i="63"/>
  <c r="L168" i="21"/>
  <c r="K196" i="21"/>
  <c r="K175" i="21"/>
  <c r="K182" i="21" s="1"/>
  <c r="K190" i="21" s="1"/>
  <c r="PN179" i="21"/>
  <c r="PN186" i="21" s="1"/>
  <c r="PN200" i="21"/>
  <c r="IE169" i="21"/>
  <c r="RX179" i="21"/>
  <c r="RX186" i="21" s="1"/>
  <c r="RX200" i="21"/>
  <c r="DT169" i="21"/>
  <c r="N171" i="21"/>
  <c r="EA179" i="21"/>
  <c r="EA186" i="21" s="1"/>
  <c r="EA200" i="21"/>
  <c r="BT179" i="21"/>
  <c r="BT186" i="21" s="1"/>
  <c r="IU169" i="21"/>
  <c r="LL169" i="21"/>
  <c r="P169" i="21"/>
  <c r="RI169" i="21"/>
  <c r="CQ171" i="21"/>
  <c r="CA169" i="21"/>
  <c r="FS169" i="21"/>
  <c r="QQ169" i="21"/>
  <c r="NU169" i="21"/>
  <c r="EZ179" i="21"/>
  <c r="EZ186" i="21" s="1"/>
  <c r="EZ200" i="21"/>
  <c r="NP169" i="21"/>
  <c r="JF179" i="21"/>
  <c r="JF186" i="21" s="1"/>
  <c r="JF200" i="21"/>
  <c r="FM171" i="21"/>
  <c r="P179" i="21"/>
  <c r="P186" i="21" s="1"/>
  <c r="P200" i="21"/>
  <c r="H179" i="21"/>
  <c r="H186" i="21" s="1"/>
  <c r="H200" i="21"/>
  <c r="DA169" i="21"/>
  <c r="IB179" i="21"/>
  <c r="IB186" i="21" s="1"/>
  <c r="IB200" i="21"/>
  <c r="FI169" i="21"/>
  <c r="MT171" i="21"/>
  <c r="MZ200" i="21"/>
  <c r="MZ179" i="21"/>
  <c r="MZ186" i="21" s="1"/>
  <c r="NW171" i="21"/>
  <c r="MA169" i="21"/>
  <c r="RD171" i="21"/>
  <c r="JO179" i="21"/>
  <c r="JO186" i="21" s="1"/>
  <c r="JO200" i="21"/>
  <c r="SE169" i="21"/>
  <c r="CO171" i="21"/>
  <c r="LO171" i="21"/>
  <c r="OO200" i="21"/>
  <c r="OO179" i="21"/>
  <c r="OO186" i="21" s="1"/>
  <c r="MA171" i="21"/>
  <c r="EZ169" i="21"/>
  <c r="BA171" i="21"/>
  <c r="KM171" i="21"/>
  <c r="NK169" i="21"/>
  <c r="JV179" i="21"/>
  <c r="JV186" i="21" s="1"/>
  <c r="JV200" i="21"/>
  <c r="MO169" i="21"/>
  <c r="K169" i="21"/>
  <c r="ER169" i="21"/>
  <c r="K171" i="21"/>
  <c r="KL169" i="21"/>
  <c r="QR171" i="21"/>
  <c r="RN171" i="21"/>
  <c r="DC169" i="21"/>
  <c r="QX200" i="21"/>
  <c r="QX179" i="21"/>
  <c r="QX186" i="21" s="1"/>
  <c r="OP169" i="21"/>
  <c r="QW169" i="21"/>
  <c r="GX171" i="21"/>
  <c r="AE179" i="21"/>
  <c r="AE186" i="21" s="1"/>
  <c r="AE200" i="21"/>
  <c r="DF169" i="21"/>
  <c r="JH200" i="21"/>
  <c r="JH179" i="21"/>
  <c r="JH186" i="21" s="1"/>
  <c r="KN171" i="21"/>
  <c r="OX169" i="21"/>
  <c r="ND169" i="21"/>
  <c r="KB171" i="21"/>
  <c r="O169" i="21"/>
  <c r="QU179" i="21"/>
  <c r="QU186" i="21" s="1"/>
  <c r="QU200" i="21"/>
  <c r="MD171" i="21"/>
  <c r="PS200" i="21"/>
  <c r="PS179" i="21"/>
  <c r="PS186" i="21" s="1"/>
  <c r="JV169" i="21"/>
  <c r="RA179" i="21"/>
  <c r="RA186" i="21" s="1"/>
  <c r="RA200" i="21"/>
  <c r="BM169" i="21"/>
  <c r="JW169" i="21"/>
  <c r="RK179" i="21"/>
  <c r="RK186" i="21" s="1"/>
  <c r="RK200" i="21"/>
  <c r="PR169" i="21"/>
  <c r="JZ200" i="21"/>
  <c r="JZ179" i="21"/>
  <c r="JZ186" i="21" s="1"/>
  <c r="IA179" i="21"/>
  <c r="IA186" i="21" s="1"/>
  <c r="IA200" i="21"/>
  <c r="RP179" i="21"/>
  <c r="RP186" i="21" s="1"/>
  <c r="RP200" i="21"/>
  <c r="RM169" i="21"/>
  <c r="AA171" i="21"/>
  <c r="GK169" i="21"/>
  <c r="HD169" i="21"/>
  <c r="FY179" i="21"/>
  <c r="FY186" i="21" s="1"/>
  <c r="FY200" i="21"/>
  <c r="OU171" i="21"/>
  <c r="GU171" i="21"/>
  <c r="EN171" i="21"/>
  <c r="RO179" i="21"/>
  <c r="RO186" i="21" s="1"/>
  <c r="RO200" i="21"/>
  <c r="DV179" i="21"/>
  <c r="DV186" i="21" s="1"/>
  <c r="DV200" i="21"/>
  <c r="NZ179" i="21"/>
  <c r="NZ186" i="21" s="1"/>
  <c r="NZ200" i="21"/>
  <c r="FN171" i="21"/>
  <c r="QC169" i="21"/>
  <c r="PC179" i="21"/>
  <c r="PC186" i="21" s="1"/>
  <c r="PC200" i="21"/>
  <c r="IG179" i="21"/>
  <c r="IG186" i="21" s="1"/>
  <c r="IG200" i="21"/>
  <c r="EL171" i="21"/>
  <c r="DF171" i="21"/>
  <c r="IF171" i="21"/>
  <c r="LN200" i="21"/>
  <c r="LN179" i="21"/>
  <c r="LN186" i="21" s="1"/>
  <c r="FK171" i="21"/>
  <c r="W171" i="21"/>
  <c r="HQ179" i="21"/>
  <c r="HQ186" i="21" s="1"/>
  <c r="HQ200" i="21"/>
  <c r="HT169" i="21"/>
  <c r="CO200" i="21"/>
  <c r="AS169" i="21"/>
  <c r="DL169" i="21"/>
  <c r="BJ169" i="21"/>
  <c r="HX169" i="21"/>
  <c r="BM171" i="21"/>
  <c r="IH169" i="21"/>
  <c r="DW171" i="21"/>
  <c r="DA171" i="21"/>
  <c r="OC169" i="21"/>
  <c r="OW171" i="21"/>
  <c r="OO171" i="21"/>
  <c r="CQ169" i="21"/>
  <c r="LS179" i="21"/>
  <c r="LS186" i="21" s="1"/>
  <c r="LS200" i="21"/>
  <c r="EO169" i="21"/>
  <c r="LA171" i="21"/>
  <c r="NQ179" i="21"/>
  <c r="NQ186" i="21" s="1"/>
  <c r="GL179" i="21"/>
  <c r="GL186" i="21" s="1"/>
  <c r="GL200" i="21"/>
  <c r="LU169" i="21"/>
  <c r="IP200" i="21"/>
  <c r="IP179" i="21"/>
  <c r="IP186" i="21" s="1"/>
  <c r="FJ169" i="21"/>
  <c r="JI169" i="21"/>
  <c r="GZ171" i="21"/>
  <c r="CG169" i="21"/>
  <c r="HP179" i="21"/>
  <c r="HP186" i="21" s="1"/>
  <c r="HP200" i="21"/>
  <c r="EK169" i="21"/>
  <c r="HL169" i="21"/>
  <c r="GT171" i="21"/>
  <c r="LA179" i="21"/>
  <c r="LA186" i="21" s="1"/>
  <c r="LA200" i="21"/>
  <c r="HD200" i="21"/>
  <c r="HD179" i="21"/>
  <c r="HD186" i="21" s="1"/>
  <c r="KR169" i="21"/>
  <c r="BT169" i="21"/>
  <c r="HB169" i="21"/>
  <c r="PO171" i="21"/>
  <c r="EC200" i="21"/>
  <c r="EC179" i="21"/>
  <c r="EC186" i="21" s="1"/>
  <c r="CP200" i="21"/>
  <c r="CP179" i="21"/>
  <c r="CP186" i="21" s="1"/>
  <c r="HB171" i="21"/>
  <c r="OC171" i="21"/>
  <c r="PW179" i="21"/>
  <c r="PW186" i="21" s="1"/>
  <c r="PW200" i="21"/>
  <c r="PR171" i="21"/>
  <c r="KM179" i="21"/>
  <c r="KM186" i="21" s="1"/>
  <c r="KM200" i="21"/>
  <c r="QH200" i="21"/>
  <c r="LE169" i="21"/>
  <c r="AQ171" i="21"/>
  <c r="DQ171" i="21"/>
  <c r="PM171" i="21"/>
  <c r="CC171" i="21"/>
  <c r="JS179" i="21"/>
  <c r="JS186" i="21" s="1"/>
  <c r="JX169" i="21"/>
  <c r="CU169" i="21"/>
  <c r="HG171" i="21"/>
  <c r="MH179" i="21"/>
  <c r="MH186" i="21" s="1"/>
  <c r="IK171" i="21"/>
  <c r="RK171" i="21"/>
  <c r="IR171" i="21"/>
  <c r="RV171" i="21"/>
  <c r="MX171" i="21"/>
  <c r="HO171" i="21"/>
  <c r="JT171" i="21"/>
  <c r="JW171" i="21"/>
  <c r="MS169" i="21"/>
  <c r="RC169" i="21"/>
  <c r="JA169" i="21"/>
  <c r="JY169" i="21"/>
  <c r="QF200" i="21"/>
  <c r="FY171" i="21"/>
  <c r="RA171" i="21"/>
  <c r="LE171" i="21"/>
  <c r="CM179" i="21"/>
  <c r="CM186" i="21" s="1"/>
  <c r="CM200" i="21"/>
  <c r="RT171" i="21"/>
  <c r="AJ171" i="21"/>
  <c r="NG169" i="21"/>
  <c r="OQ179" i="21"/>
  <c r="OQ186" i="21" s="1"/>
  <c r="OQ200" i="21"/>
  <c r="KP171" i="21"/>
  <c r="HR179" i="21"/>
  <c r="HR186" i="21" s="1"/>
  <c r="HR200" i="21"/>
  <c r="L89" i="33"/>
  <c r="K87" i="21"/>
  <c r="IW171" i="21"/>
  <c r="EU169" i="21"/>
  <c r="KV171" i="21"/>
  <c r="QQ171" i="21"/>
  <c r="QJ171" i="21"/>
  <c r="JC169" i="21"/>
  <c r="EJ169" i="21"/>
  <c r="HN179" i="21"/>
  <c r="HN186" i="21" s="1"/>
  <c r="HN200" i="21"/>
  <c r="FU169" i="21"/>
  <c r="W179" i="21"/>
  <c r="W186" i="21" s="1"/>
  <c r="W200" i="21"/>
  <c r="NY169" i="21"/>
  <c r="BI169" i="21"/>
  <c r="GV171" i="21"/>
  <c r="IU200" i="21"/>
  <c r="IU179" i="21"/>
  <c r="IU186" i="21" s="1"/>
  <c r="JR169" i="21"/>
  <c r="LX200" i="21"/>
  <c r="LX179" i="21"/>
  <c r="LX186" i="21" s="1"/>
  <c r="OH169" i="21"/>
  <c r="PD179" i="21"/>
  <c r="PD186" i="21" s="1"/>
  <c r="PD200" i="21"/>
  <c r="FA200" i="21"/>
  <c r="FA179" i="21"/>
  <c r="FA186" i="21" s="1"/>
  <c r="QK200" i="21"/>
  <c r="QK179" i="21"/>
  <c r="QK186" i="21" s="1"/>
  <c r="CG179" i="21"/>
  <c r="CG186" i="21" s="1"/>
  <c r="CG200" i="21"/>
  <c r="C171" i="21"/>
  <c r="CH169" i="21"/>
  <c r="BL179" i="21"/>
  <c r="BL186" i="21" s="1"/>
  <c r="BL200" i="21"/>
  <c r="DY200" i="21"/>
  <c r="FI171" i="21"/>
  <c r="EO171" i="21"/>
  <c r="RI179" i="21"/>
  <c r="RI186" i="21" s="1"/>
  <c r="RI200" i="21"/>
  <c r="HS169" i="21"/>
  <c r="PT179" i="21"/>
  <c r="PT186" i="21" s="1"/>
  <c r="PT200" i="21"/>
  <c r="DU169" i="21"/>
  <c r="RC171" i="21"/>
  <c r="BC171" i="21"/>
  <c r="PX171" i="21"/>
  <c r="EF179" i="21"/>
  <c r="EF186" i="21" s="1"/>
  <c r="EF200" i="21"/>
  <c r="IC179" i="21"/>
  <c r="IC186" i="21" s="1"/>
  <c r="IC200" i="21"/>
  <c r="RU179" i="21"/>
  <c r="RU186" i="21" s="1"/>
  <c r="RU200" i="21"/>
  <c r="OK179" i="21"/>
  <c r="OK186" i="21" s="1"/>
  <c r="OK200" i="21"/>
  <c r="EY171" i="21"/>
  <c r="ND171" i="21"/>
  <c r="JP171" i="21"/>
  <c r="CX169" i="21"/>
  <c r="IE200" i="21"/>
  <c r="QM171" i="21"/>
  <c r="AZ171" i="21"/>
  <c r="MK179" i="21"/>
  <c r="MK186" i="21" s="1"/>
  <c r="MK200" i="21"/>
  <c r="JM179" i="21"/>
  <c r="JM186" i="21" s="1"/>
  <c r="JM200" i="21"/>
  <c r="NM171" i="21"/>
  <c r="CF179" i="21"/>
  <c r="CF186" i="21" s="1"/>
  <c r="CF200" i="21"/>
  <c r="RO169" i="21"/>
  <c r="HV171" i="21"/>
  <c r="GY171" i="21"/>
  <c r="PQ200" i="21"/>
  <c r="PQ179" i="21"/>
  <c r="PQ186" i="21" s="1"/>
  <c r="EY169" i="21"/>
  <c r="GA169" i="21"/>
  <c r="JO171" i="21"/>
  <c r="FP171" i="21"/>
  <c r="BL169" i="21"/>
  <c r="KG179" i="21"/>
  <c r="KG186" i="21" s="1"/>
  <c r="KG200" i="21"/>
  <c r="OL171" i="21"/>
  <c r="KY169" i="21"/>
  <c r="OI171" i="21"/>
  <c r="JK171" i="21"/>
  <c r="MN169" i="21"/>
  <c r="CI169" i="21"/>
  <c r="FQ171" i="21"/>
  <c r="EX169" i="21"/>
  <c r="QL169" i="21"/>
  <c r="AA169" i="21"/>
  <c r="DE171" i="21"/>
  <c r="QD171" i="21"/>
  <c r="EI200" i="21"/>
  <c r="EI179" i="21"/>
  <c r="EI186" i="21" s="1"/>
  <c r="EB171" i="21"/>
  <c r="FS179" i="21"/>
  <c r="FS186" i="21" s="1"/>
  <c r="DN179" i="21"/>
  <c r="DN186" i="21" s="1"/>
  <c r="DN200" i="21"/>
  <c r="RR179" i="21"/>
  <c r="RR186" i="21" s="1"/>
  <c r="RR200" i="21"/>
  <c r="OE179" i="21"/>
  <c r="OE186" i="21" s="1"/>
  <c r="OE200" i="21"/>
  <c r="JK179" i="21"/>
  <c r="JK186" i="21" s="1"/>
  <c r="JK200" i="21"/>
  <c r="JY179" i="21"/>
  <c r="JY186" i="21" s="1"/>
  <c r="JY200" i="21"/>
  <c r="OB171" i="21"/>
  <c r="FR200" i="21"/>
  <c r="FR179" i="21"/>
  <c r="FR186" i="21" s="1"/>
  <c r="FX169" i="21"/>
  <c r="KA171" i="21"/>
  <c r="FV169" i="21"/>
  <c r="DG169" i="21"/>
  <c r="RH179" i="21"/>
  <c r="RH186" i="21" s="1"/>
  <c r="PK169" i="21"/>
  <c r="PJ171" i="21"/>
  <c r="KB169" i="21"/>
  <c r="SC171" i="21"/>
  <c r="AQ169" i="21"/>
  <c r="LX171" i="21"/>
  <c r="RQ179" i="21"/>
  <c r="RQ186" i="21" s="1"/>
  <c r="RQ200" i="21"/>
  <c r="AV179" i="21"/>
  <c r="AV186" i="21" s="1"/>
  <c r="GK179" i="21"/>
  <c r="GK186" i="21" s="1"/>
  <c r="GK200" i="21"/>
  <c r="ED169" i="21"/>
  <c r="CE169" i="21"/>
  <c r="CK171" i="21"/>
  <c r="NQ171" i="21"/>
  <c r="IY179" i="21"/>
  <c r="IY186" i="21" s="1"/>
  <c r="IY200" i="21"/>
  <c r="HE169" i="21"/>
  <c r="QH171" i="21"/>
  <c r="KO179" i="21"/>
  <c r="KO186" i="21" s="1"/>
  <c r="KO200" i="21"/>
  <c r="BQ171" i="21"/>
  <c r="QR169" i="21"/>
  <c r="NK171" i="21"/>
  <c r="LW171" i="21"/>
  <c r="GN171" i="21"/>
  <c r="GZ179" i="21"/>
  <c r="GZ186" i="21" s="1"/>
  <c r="GZ200" i="21"/>
  <c r="PA171" i="21"/>
  <c r="OM200" i="21"/>
  <c r="FT200" i="21"/>
  <c r="FT179" i="21"/>
  <c r="FT186" i="21" s="1"/>
  <c r="FU171" i="21"/>
  <c r="OL169" i="21"/>
  <c r="CL179" i="21"/>
  <c r="CL186" i="21" s="1"/>
  <c r="CL200" i="21"/>
  <c r="FK179" i="21"/>
  <c r="FK186" i="21" s="1"/>
  <c r="FK200" i="21"/>
  <c r="X171" i="21"/>
  <c r="HW169" i="21"/>
  <c r="QN169" i="21"/>
  <c r="NX200" i="21"/>
  <c r="AR171" i="21"/>
  <c r="MN179" i="21"/>
  <c r="MN186" i="21" s="1"/>
  <c r="MN200" i="21"/>
  <c r="NV179" i="21"/>
  <c r="NV186" i="21" s="1"/>
  <c r="HE171" i="21"/>
  <c r="AN171" i="21"/>
  <c r="EV169" i="21"/>
  <c r="DX171" i="21"/>
  <c r="I169" i="21"/>
  <c r="IQ171" i="21"/>
  <c r="GW169" i="21"/>
  <c r="JF171" i="21"/>
  <c r="OB169" i="21"/>
  <c r="FK169" i="21"/>
  <c r="HW171" i="21"/>
  <c r="LX169" i="21"/>
  <c r="HZ171" i="21"/>
  <c r="IZ169" i="21"/>
  <c r="AG171" i="21"/>
  <c r="FM169" i="21"/>
  <c r="MA179" i="21"/>
  <c r="MA186" i="21" s="1"/>
  <c r="MA200" i="21"/>
  <c r="QR179" i="21"/>
  <c r="QR186" i="21" s="1"/>
  <c r="QR200" i="21"/>
  <c r="LG171" i="21"/>
  <c r="JB200" i="21"/>
  <c r="JB179" i="21"/>
  <c r="JB186" i="21" s="1"/>
  <c r="QA179" i="21"/>
  <c r="QA186" i="21" s="1"/>
  <c r="QA200" i="21"/>
  <c r="SB171" i="21"/>
  <c r="GE171" i="21"/>
  <c r="IJ169" i="21"/>
  <c r="IL179" i="21"/>
  <c r="IL186" i="21" s="1"/>
  <c r="IL200" i="21"/>
  <c r="W169" i="21"/>
  <c r="CW171" i="21"/>
  <c r="DR169" i="21"/>
  <c r="DP169" i="21"/>
  <c r="RH169" i="21"/>
  <c r="KT200" i="21"/>
  <c r="AZ169" i="21"/>
  <c r="NX171" i="21"/>
  <c r="CX179" i="21"/>
  <c r="CX186" i="21" s="1"/>
  <c r="CX200" i="21"/>
  <c r="EP179" i="21"/>
  <c r="EP186" i="21" s="1"/>
  <c r="EP200" i="21"/>
  <c r="QT179" i="21"/>
  <c r="QT186" i="21" s="1"/>
  <c r="QT200" i="21"/>
  <c r="OT171" i="21"/>
  <c r="NU179" i="21"/>
  <c r="NU186" i="21" s="1"/>
  <c r="PI200" i="21"/>
  <c r="BD169" i="21"/>
  <c r="HC179" i="21"/>
  <c r="HC186" i="21" s="1"/>
  <c r="HC200" i="21"/>
  <c r="IB169" i="21"/>
  <c r="CK179" i="21"/>
  <c r="CK186" i="21" s="1"/>
  <c r="CG171" i="21"/>
  <c r="IG169" i="21"/>
  <c r="JG171" i="21"/>
  <c r="PL169" i="21"/>
  <c r="GL169" i="21"/>
  <c r="CS200" i="21"/>
  <c r="CS179" i="21"/>
  <c r="CS186" i="21" s="1"/>
  <c r="HF171" i="21"/>
  <c r="HK171" i="21"/>
  <c r="DQ179" i="21"/>
  <c r="DQ186" i="21" s="1"/>
  <c r="DQ200" i="21"/>
  <c r="LI169" i="21"/>
  <c r="RL171" i="21"/>
  <c r="LH171" i="21"/>
  <c r="OD179" i="21"/>
  <c r="OD186" i="21" s="1"/>
  <c r="OD200" i="21"/>
  <c r="MD200" i="21"/>
  <c r="MD179" i="21"/>
  <c r="MD186" i="21" s="1"/>
  <c r="NN171" i="21"/>
  <c r="HC171" i="21"/>
  <c r="FA171" i="21"/>
  <c r="LE179" i="21"/>
  <c r="LE186" i="21" s="1"/>
  <c r="LE200" i="21"/>
  <c r="J115" i="21"/>
  <c r="J270" i="21" s="1"/>
  <c r="J101" i="21"/>
  <c r="J109" i="21" s="1"/>
  <c r="J264" i="21" s="1"/>
  <c r="J94" i="21"/>
  <c r="RW171" i="21"/>
  <c r="KE179" i="21"/>
  <c r="KE186" i="21" s="1"/>
  <c r="HZ169" i="21"/>
  <c r="BK171" i="21"/>
  <c r="EE169" i="21"/>
  <c r="BK169" i="21"/>
  <c r="FP179" i="21"/>
  <c r="FP186" i="21" s="1"/>
  <c r="FP200" i="21"/>
  <c r="LN169" i="21"/>
  <c r="BU169" i="21"/>
  <c r="QI171" i="21"/>
  <c r="IL171" i="21"/>
  <c r="CQ200" i="21"/>
  <c r="CQ179" i="21"/>
  <c r="CQ186" i="21" s="1"/>
  <c r="LK169" i="21"/>
  <c r="DC200" i="21"/>
  <c r="KG171" i="21"/>
  <c r="QN200" i="21"/>
  <c r="QN179" i="21"/>
  <c r="QN186" i="21" s="1"/>
  <c r="KI179" i="21"/>
  <c r="KI186" i="21" s="1"/>
  <c r="KI200" i="21"/>
  <c r="AK179" i="21"/>
  <c r="AK186" i="21" s="1"/>
  <c r="AK200" i="21"/>
  <c r="IM171" i="21"/>
  <c r="MF179" i="21"/>
  <c r="MF186" i="21" s="1"/>
  <c r="MF200" i="21"/>
  <c r="FV200" i="21"/>
  <c r="QK171" i="21"/>
  <c r="RL179" i="21"/>
  <c r="RL186" i="21" s="1"/>
  <c r="DS169" i="21"/>
  <c r="GI171" i="21"/>
  <c r="AC171" i="21"/>
  <c r="KK171" i="21"/>
  <c r="BD171" i="21"/>
  <c r="GD169" i="21"/>
  <c r="QZ179" i="21"/>
  <c r="QZ186" i="21" s="1"/>
  <c r="QZ200" i="21"/>
  <c r="AT179" i="21"/>
  <c r="AT186" i="21" s="1"/>
  <c r="AT200" i="21"/>
  <c r="AP171" i="21"/>
  <c r="BY169" i="21"/>
  <c r="KD179" i="21"/>
  <c r="KD186" i="21" s="1"/>
  <c r="MN171" i="21"/>
  <c r="DG171" i="21"/>
  <c r="MY171" i="21"/>
  <c r="JN171" i="21" l="1"/>
  <c r="GR185" i="63"/>
  <c r="GR88" i="73" s="1"/>
  <c r="SF141" i="63"/>
  <c r="SF87" i="73" s="1"/>
  <c r="OH200" i="21"/>
  <c r="EB230" i="63"/>
  <c r="EB89" i="73" s="1"/>
  <c r="CU141" i="63"/>
  <c r="CU87" i="73" s="1"/>
  <c r="EJ171" i="21"/>
  <c r="MO141" i="63"/>
  <c r="MO87" i="73" s="1"/>
  <c r="NA275" i="63"/>
  <c r="NA90" i="73" s="1"/>
  <c r="DP179" i="21"/>
  <c r="DP186" i="21" s="1"/>
  <c r="OT179" i="21"/>
  <c r="OT186" i="21" s="1"/>
  <c r="QB200" i="21"/>
  <c r="CV169" i="21"/>
  <c r="IH170" i="21"/>
  <c r="IH177" i="21" s="1"/>
  <c r="IH184" i="21" s="1"/>
  <c r="RI141" i="63"/>
  <c r="RI87" i="73" s="1"/>
  <c r="PQ185" i="63"/>
  <c r="PQ88" i="73" s="1"/>
  <c r="R121" i="19"/>
  <c r="Y118" i="19"/>
  <c r="MC171" i="21"/>
  <c r="FJ230" i="63"/>
  <c r="FJ89" i="73" s="1"/>
  <c r="KR275" i="63"/>
  <c r="KR90" i="73" s="1"/>
  <c r="CE275" i="63"/>
  <c r="CE90" i="73" s="1"/>
  <c r="PB141" i="63"/>
  <c r="PB87" i="73" s="1"/>
  <c r="RM275" i="63"/>
  <c r="RM90" i="73" s="1"/>
  <c r="DP275" i="63"/>
  <c r="DP90" i="73" s="1"/>
  <c r="N275" i="63"/>
  <c r="N90" i="73" s="1"/>
  <c r="HW275" i="63"/>
  <c r="HW90" i="73" s="1"/>
  <c r="K275" i="63"/>
  <c r="K90" i="73" s="1"/>
  <c r="OR275" i="63"/>
  <c r="OR90" i="73" s="1"/>
  <c r="BH141" i="63"/>
  <c r="BH87" i="73" s="1"/>
  <c r="KJ275" i="63"/>
  <c r="KJ90" i="73" s="1"/>
  <c r="BD275" i="63"/>
  <c r="BD90" i="73" s="1"/>
  <c r="GW275" i="63"/>
  <c r="GW90" i="73" s="1"/>
  <c r="KQ275" i="63"/>
  <c r="KQ90" i="73" s="1"/>
  <c r="KB275" i="63"/>
  <c r="KB90" i="73" s="1"/>
  <c r="RS275" i="63"/>
  <c r="RS90" i="73" s="1"/>
  <c r="LK141" i="63"/>
  <c r="LK87" i="73" s="1"/>
  <c r="OQ230" i="63"/>
  <c r="OQ89" i="73" s="1"/>
  <c r="FD141" i="63"/>
  <c r="FD87" i="73" s="1"/>
  <c r="CQ185" i="63"/>
  <c r="CQ88" i="73" s="1"/>
  <c r="QR230" i="63"/>
  <c r="QR89" i="73" s="1"/>
  <c r="JY141" i="63"/>
  <c r="JY87" i="73" s="1"/>
  <c r="EN230" i="63"/>
  <c r="EN89" i="73" s="1"/>
  <c r="RF171" i="21"/>
  <c r="RF199" i="21" s="1"/>
  <c r="HJ185" i="63"/>
  <c r="HJ88" i="73" s="1"/>
  <c r="GZ230" i="63"/>
  <c r="GZ89" i="73" s="1"/>
  <c r="GR200" i="21"/>
  <c r="EV170" i="21"/>
  <c r="EV177" i="21" s="1"/>
  <c r="EV184" i="21" s="1"/>
  <c r="HP194" i="63"/>
  <c r="FO141" i="63"/>
  <c r="FO87" i="73" s="1"/>
  <c r="LM239" i="63"/>
  <c r="LM241" i="63" s="1"/>
  <c r="HF179" i="21"/>
  <c r="HF186" i="21" s="1"/>
  <c r="OZ171" i="21"/>
  <c r="OZ178" i="21" s="1"/>
  <c r="OZ185" i="21" s="1"/>
  <c r="CG170" i="21"/>
  <c r="CG198" i="21" s="1"/>
  <c r="ED141" i="63"/>
  <c r="ED87" i="73" s="1"/>
  <c r="KZ185" i="63"/>
  <c r="KZ88" i="73" s="1"/>
  <c r="RH185" i="63"/>
  <c r="RH88" i="73" s="1"/>
  <c r="JN185" i="63"/>
  <c r="JN88" i="73" s="1"/>
  <c r="FY284" i="63"/>
  <c r="BW230" i="63"/>
  <c r="BW89" i="73" s="1"/>
  <c r="LW230" i="63"/>
  <c r="LW89" i="73" s="1"/>
  <c r="BG275" i="63"/>
  <c r="BG90" i="73" s="1"/>
  <c r="NJ275" i="63"/>
  <c r="NJ90" i="73" s="1"/>
  <c r="BG179" i="21"/>
  <c r="BG186" i="21" s="1"/>
  <c r="LO200" i="21"/>
  <c r="NG171" i="21"/>
  <c r="PS169" i="21"/>
  <c r="RZ179" i="21"/>
  <c r="RZ186" i="21" s="1"/>
  <c r="CC230" i="63"/>
  <c r="CC89" i="73" s="1"/>
  <c r="MI169" i="21"/>
  <c r="MI176" i="21" s="1"/>
  <c r="MI183" i="21" s="1"/>
  <c r="BR169" i="21"/>
  <c r="QC170" i="21"/>
  <c r="G239" i="63"/>
  <c r="GR239" i="63"/>
  <c r="GR286" i="63" s="1"/>
  <c r="AO200" i="21"/>
  <c r="SF169" i="21"/>
  <c r="SF176" i="21" s="1"/>
  <c r="SF183" i="21" s="1"/>
  <c r="MW179" i="21"/>
  <c r="MW186" i="21" s="1"/>
  <c r="AR179" i="21"/>
  <c r="AR186" i="21" s="1"/>
  <c r="HD141" i="63"/>
  <c r="HD87" i="73" s="1"/>
  <c r="MB194" i="63"/>
  <c r="MB196" i="63" s="1"/>
  <c r="FV141" i="63"/>
  <c r="FV87" i="73" s="1"/>
  <c r="IQ185" i="63"/>
  <c r="IQ88" i="73" s="1"/>
  <c r="AN230" i="63"/>
  <c r="AN89" i="73" s="1"/>
  <c r="IQ230" i="63"/>
  <c r="IQ89" i="73" s="1"/>
  <c r="IZ230" i="63"/>
  <c r="IZ89" i="73" s="1"/>
  <c r="CH230" i="63"/>
  <c r="CH89" i="73" s="1"/>
  <c r="IN185" i="63"/>
  <c r="IN88" i="73" s="1"/>
  <c r="RW185" i="63"/>
  <c r="RW88" i="73" s="1"/>
  <c r="DI179" i="21"/>
  <c r="DI186" i="21" s="1"/>
  <c r="DN169" i="21"/>
  <c r="DN176" i="21" s="1"/>
  <c r="DN183" i="21" s="1"/>
  <c r="OE169" i="21"/>
  <c r="OE176" i="21" s="1"/>
  <c r="OE183" i="21" s="1"/>
  <c r="RZ170" i="21"/>
  <c r="NB200" i="21"/>
  <c r="NL169" i="21"/>
  <c r="NL197" i="21" s="1"/>
  <c r="GJ179" i="21"/>
  <c r="GJ186" i="21" s="1"/>
  <c r="F149" i="63"/>
  <c r="F151" i="63" s="1"/>
  <c r="DH141" i="63"/>
  <c r="DH87" i="73" s="1"/>
  <c r="W141" i="63"/>
  <c r="W87" i="73" s="1"/>
  <c r="RS230" i="63"/>
  <c r="RS89" i="73" s="1"/>
  <c r="OH275" i="63"/>
  <c r="OH90" i="73" s="1"/>
  <c r="DM141" i="63"/>
  <c r="DM87" i="73" s="1"/>
  <c r="CA275" i="63"/>
  <c r="CA90" i="73" s="1"/>
  <c r="F275" i="63"/>
  <c r="F90" i="73" s="1"/>
  <c r="JQ141" i="63"/>
  <c r="JQ87" i="73" s="1"/>
  <c r="OA141" i="63"/>
  <c r="OA87" i="73" s="1"/>
  <c r="FP185" i="63"/>
  <c r="FP88" i="73" s="1"/>
  <c r="EB275" i="63"/>
  <c r="EB90" i="73" s="1"/>
  <c r="AL230" i="63"/>
  <c r="AL89" i="73" s="1"/>
  <c r="AA275" i="63"/>
  <c r="AA90" i="73" s="1"/>
  <c r="DA275" i="63"/>
  <c r="DA90" i="73" s="1"/>
  <c r="OS230" i="63"/>
  <c r="OS89" i="73" s="1"/>
  <c r="QZ141" i="63"/>
  <c r="QZ87" i="73" s="1"/>
  <c r="HF275" i="63"/>
  <c r="HF90" i="73" s="1"/>
  <c r="O179" i="21"/>
  <c r="O186" i="21" s="1"/>
  <c r="O200" i="21"/>
  <c r="EL200" i="21"/>
  <c r="MG200" i="21"/>
  <c r="MG179" i="21"/>
  <c r="MG186" i="21" s="1"/>
  <c r="FF172" i="21"/>
  <c r="FF275" i="63"/>
  <c r="FF90" i="73" s="1"/>
  <c r="LN141" i="63"/>
  <c r="LN87" i="73" s="1"/>
  <c r="LN194" i="63"/>
  <c r="LN196" i="63" s="1"/>
  <c r="GX185" i="63"/>
  <c r="GX88" i="73" s="1"/>
  <c r="DK230" i="63"/>
  <c r="DK89" i="73" s="1"/>
  <c r="JH239" i="63"/>
  <c r="JH185" i="63"/>
  <c r="JH88" i="73" s="1"/>
  <c r="IR275" i="63"/>
  <c r="IR90" i="73" s="1"/>
  <c r="GA179" i="21"/>
  <c r="GA186" i="21" s="1"/>
  <c r="NG194" i="63"/>
  <c r="NG196" i="63" s="1"/>
  <c r="GU284" i="63"/>
  <c r="Z179" i="21"/>
  <c r="Z186" i="21" s="1"/>
  <c r="Z200" i="21"/>
  <c r="EH200" i="21"/>
  <c r="EH179" i="21"/>
  <c r="EH186" i="21" s="1"/>
  <c r="MY200" i="21"/>
  <c r="MY179" i="21"/>
  <c r="MY186" i="21" s="1"/>
  <c r="LY179" i="21"/>
  <c r="LY186" i="21" s="1"/>
  <c r="LY200" i="21"/>
  <c r="CD169" i="21"/>
  <c r="CD197" i="21" s="1"/>
  <c r="CD141" i="63"/>
  <c r="CD87" i="73" s="1"/>
  <c r="LW179" i="21"/>
  <c r="LW186" i="21" s="1"/>
  <c r="LW200" i="21"/>
  <c r="KT141" i="63"/>
  <c r="KT87" i="73" s="1"/>
  <c r="KT169" i="21"/>
  <c r="KT176" i="21" s="1"/>
  <c r="KT183" i="21" s="1"/>
  <c r="DD169" i="21"/>
  <c r="DD197" i="21" s="1"/>
  <c r="DD141" i="63"/>
  <c r="DD87" i="73" s="1"/>
  <c r="AI230" i="63"/>
  <c r="AI89" i="73" s="1"/>
  <c r="AI171" i="21"/>
  <c r="IO185" i="63"/>
  <c r="IO88" i="73" s="1"/>
  <c r="IO170" i="21"/>
  <c r="IO177" i="21" s="1"/>
  <c r="IO184" i="21" s="1"/>
  <c r="FC185" i="63"/>
  <c r="FC88" i="73" s="1"/>
  <c r="FC170" i="21"/>
  <c r="FC198" i="21" s="1"/>
  <c r="Q141" i="63"/>
  <c r="Q87" i="73" s="1"/>
  <c r="ME200" i="21"/>
  <c r="PB169" i="21"/>
  <c r="U169" i="21"/>
  <c r="U197" i="21" s="1"/>
  <c r="DD185" i="63"/>
  <c r="DD88" i="73" s="1"/>
  <c r="DD239" i="63"/>
  <c r="DD286" i="63" s="1"/>
  <c r="H101" i="63"/>
  <c r="H86" i="73" s="1"/>
  <c r="H149" i="63"/>
  <c r="H151" i="63" s="1"/>
  <c r="IK200" i="21"/>
  <c r="KR200" i="21"/>
  <c r="B149" i="63"/>
  <c r="B196" i="63" s="1"/>
  <c r="BH239" i="63"/>
  <c r="N179" i="21"/>
  <c r="N186" i="21" s="1"/>
  <c r="BI200" i="21"/>
  <c r="AX179" i="21"/>
  <c r="AX186" i="21" s="1"/>
  <c r="KW169" i="21"/>
  <c r="KW176" i="21" s="1"/>
  <c r="KW183" i="21" s="1"/>
  <c r="FX200" i="21"/>
  <c r="IA141" i="63"/>
  <c r="IA87" i="73" s="1"/>
  <c r="EE239" i="63"/>
  <c r="AA118" i="19"/>
  <c r="AA115" i="19"/>
  <c r="AA116" i="19"/>
  <c r="AA114" i="19"/>
  <c r="AA119" i="19"/>
  <c r="R239" i="63"/>
  <c r="R185" i="63"/>
  <c r="R88" i="73" s="1"/>
  <c r="OV200" i="21"/>
  <c r="OV179" i="21"/>
  <c r="OV186" i="21" s="1"/>
  <c r="LG200" i="21"/>
  <c r="LG179" i="21"/>
  <c r="LG186" i="21" s="1"/>
  <c r="JO169" i="21"/>
  <c r="JO141" i="63"/>
  <c r="JO87" i="73" s="1"/>
  <c r="DJ230" i="63"/>
  <c r="DJ89" i="73" s="1"/>
  <c r="DJ171" i="21"/>
  <c r="CJ200" i="21"/>
  <c r="CJ179" i="21"/>
  <c r="CJ186" i="21" s="1"/>
  <c r="JM141" i="63"/>
  <c r="JM87" i="73" s="1"/>
  <c r="JM194" i="63"/>
  <c r="RH141" i="63"/>
  <c r="RH87" i="73" s="1"/>
  <c r="RH194" i="63"/>
  <c r="BW172" i="21"/>
  <c r="BW179" i="21" s="1"/>
  <c r="BW186" i="21" s="1"/>
  <c r="BW275" i="63"/>
  <c r="BW90" i="73" s="1"/>
  <c r="GG185" i="63"/>
  <c r="GG88" i="73" s="1"/>
  <c r="GG170" i="21"/>
  <c r="GG198" i="21" s="1"/>
  <c r="EU179" i="21"/>
  <c r="EU186" i="21" s="1"/>
  <c r="EU200" i="21"/>
  <c r="K179" i="21"/>
  <c r="K186" i="21" s="1"/>
  <c r="K200" i="21"/>
  <c r="OP179" i="21"/>
  <c r="OP186" i="21" s="1"/>
  <c r="OP200" i="21"/>
  <c r="KJ200" i="21"/>
  <c r="KJ179" i="21"/>
  <c r="KJ186" i="21" s="1"/>
  <c r="PH275" i="63"/>
  <c r="PH90" i="73" s="1"/>
  <c r="HT185" i="63"/>
  <c r="HT88" i="73" s="1"/>
  <c r="HT239" i="63"/>
  <c r="KQ179" i="21"/>
  <c r="KQ186" i="21" s="1"/>
  <c r="KQ200" i="21"/>
  <c r="K185" i="63"/>
  <c r="K88" i="73" s="1"/>
  <c r="K170" i="21"/>
  <c r="K198" i="21" s="1"/>
  <c r="CE200" i="21"/>
  <c r="LJ230" i="63"/>
  <c r="LJ89" i="73" s="1"/>
  <c r="LJ171" i="21"/>
  <c r="LJ178" i="21" s="1"/>
  <c r="LJ185" i="21" s="1"/>
  <c r="OD169" i="21"/>
  <c r="OD176" i="21" s="1"/>
  <c r="OD183" i="21" s="1"/>
  <c r="OD141" i="63"/>
  <c r="OD87" i="73" s="1"/>
  <c r="LG185" i="63"/>
  <c r="LG88" i="73" s="1"/>
  <c r="IO171" i="21"/>
  <c r="IO199" i="21" s="1"/>
  <c r="IO230" i="63"/>
  <c r="IO89" i="73" s="1"/>
  <c r="HC141" i="63"/>
  <c r="HC87" i="73" s="1"/>
  <c r="HC169" i="21"/>
  <c r="HC197" i="21" s="1"/>
  <c r="FQ194" i="63"/>
  <c r="FQ196" i="63" s="1"/>
  <c r="FQ141" i="63"/>
  <c r="FQ87" i="73" s="1"/>
  <c r="JJ169" i="21"/>
  <c r="JJ197" i="21" s="1"/>
  <c r="MT141" i="63"/>
  <c r="MT87" i="73" s="1"/>
  <c r="EE200" i="21"/>
  <c r="JT169" i="21"/>
  <c r="JT176" i="21" s="1"/>
  <c r="JT183" i="21" s="1"/>
  <c r="GS179" i="21"/>
  <c r="GS186" i="21" s="1"/>
  <c r="MJ200" i="21"/>
  <c r="KC141" i="63"/>
  <c r="KC87" i="73" s="1"/>
  <c r="QG275" i="63"/>
  <c r="QG90" i="73" s="1"/>
  <c r="RJ185" i="63"/>
  <c r="RJ88" i="73" s="1"/>
  <c r="RJ239" i="63"/>
  <c r="RM179" i="21"/>
  <c r="RM186" i="21" s="1"/>
  <c r="RM200" i="21"/>
  <c r="QE239" i="63"/>
  <c r="QE185" i="63"/>
  <c r="QE88" i="73" s="1"/>
  <c r="LJ275" i="63"/>
  <c r="LJ90" i="73" s="1"/>
  <c r="SD185" i="63"/>
  <c r="SD88" i="73" s="1"/>
  <c r="KZ275" i="63"/>
  <c r="KZ90" i="73" s="1"/>
  <c r="IW169" i="21"/>
  <c r="ET200" i="21"/>
  <c r="ET179" i="21"/>
  <c r="ET186" i="21" s="1"/>
  <c r="RC194" i="63"/>
  <c r="RC196" i="63" s="1"/>
  <c r="RC141" i="63"/>
  <c r="RC87" i="73" s="1"/>
  <c r="LJ200" i="21"/>
  <c r="OG169" i="21"/>
  <c r="IJ179" i="21"/>
  <c r="IJ186" i="21" s="1"/>
  <c r="LJ169" i="21"/>
  <c r="LJ176" i="21" s="1"/>
  <c r="LJ183" i="21" s="1"/>
  <c r="DM194" i="63"/>
  <c r="DM196" i="63" s="1"/>
  <c r="KN141" i="63"/>
  <c r="KN87" i="73" s="1"/>
  <c r="MS200" i="21"/>
  <c r="QL200" i="21"/>
  <c r="F170" i="21"/>
  <c r="F177" i="21" s="1"/>
  <c r="F184" i="21" s="1"/>
  <c r="QO141" i="63"/>
  <c r="QO87" i="73" s="1"/>
  <c r="MY141" i="63"/>
  <c r="MY87" i="73" s="1"/>
  <c r="AG185" i="63"/>
  <c r="AG88" i="73" s="1"/>
  <c r="N284" i="63"/>
  <c r="N286" i="63" s="1"/>
  <c r="QW230" i="63"/>
  <c r="QW89" i="73" s="1"/>
  <c r="JS275" i="63"/>
  <c r="JS90" i="73" s="1"/>
  <c r="MQ275" i="63"/>
  <c r="MQ90" i="73" s="1"/>
  <c r="RE275" i="63"/>
  <c r="RE90" i="73" s="1"/>
  <c r="GW230" i="63"/>
  <c r="GW89" i="73" s="1"/>
  <c r="RQ185" i="63"/>
  <c r="RQ88" i="73" s="1"/>
  <c r="NP275" i="63"/>
  <c r="NP90" i="73" s="1"/>
  <c r="BS141" i="63"/>
  <c r="BS87" i="73" s="1"/>
  <c r="GO275" i="63"/>
  <c r="GO90" i="73" s="1"/>
  <c r="KW275" i="63"/>
  <c r="KW90" i="73" s="1"/>
  <c r="OZ275" i="63"/>
  <c r="OZ90" i="73" s="1"/>
  <c r="IS141" i="63"/>
  <c r="IS87" i="73" s="1"/>
  <c r="RW230" i="63"/>
  <c r="RW89" i="73" s="1"/>
  <c r="RZ275" i="63"/>
  <c r="RZ90" i="73" s="1"/>
  <c r="EF185" i="63"/>
  <c r="EF88" i="73" s="1"/>
  <c r="EH185" i="63"/>
  <c r="EH88" i="73" s="1"/>
  <c r="RK230" i="63"/>
  <c r="RK89" i="73" s="1"/>
  <c r="BU185" i="63"/>
  <c r="BU88" i="73" s="1"/>
  <c r="MB275" i="63"/>
  <c r="MB90" i="73" s="1"/>
  <c r="KX275" i="63"/>
  <c r="KX90" i="73" s="1"/>
  <c r="LR230" i="63"/>
  <c r="LR89" i="73" s="1"/>
  <c r="CH200" i="21"/>
  <c r="AN179" i="21"/>
  <c r="AN186" i="21" s="1"/>
  <c r="EP171" i="21"/>
  <c r="EP178" i="21" s="1"/>
  <c r="EP185" i="21" s="1"/>
  <c r="LC141" i="63"/>
  <c r="LC87" i="73" s="1"/>
  <c r="OS141" i="63"/>
  <c r="OS87" i="73" s="1"/>
  <c r="KR185" i="63"/>
  <c r="KR88" i="73" s="1"/>
  <c r="KY284" i="63"/>
  <c r="PO275" i="63"/>
  <c r="PO90" i="73" s="1"/>
  <c r="FN275" i="63"/>
  <c r="FN90" i="73" s="1"/>
  <c r="NX185" i="63"/>
  <c r="NX88" i="73" s="1"/>
  <c r="PD230" i="63"/>
  <c r="PD89" i="73" s="1"/>
  <c r="AJ284" i="63"/>
  <c r="DO230" i="63"/>
  <c r="DO89" i="73" s="1"/>
  <c r="FQ230" i="63"/>
  <c r="FQ89" i="73" s="1"/>
  <c r="LW185" i="63"/>
  <c r="LW88" i="73" s="1"/>
  <c r="LL200" i="21"/>
  <c r="LL179" i="21"/>
  <c r="LL186" i="21" s="1"/>
  <c r="AI194" i="63"/>
  <c r="AI141" i="63"/>
  <c r="AI87" i="73" s="1"/>
  <c r="AB185" i="63"/>
  <c r="AB88" i="73" s="1"/>
  <c r="AB239" i="63"/>
  <c r="NN239" i="63"/>
  <c r="NN185" i="63"/>
  <c r="NN88" i="73" s="1"/>
  <c r="MB230" i="63"/>
  <c r="MB89" i="73" s="1"/>
  <c r="MB284" i="63"/>
  <c r="CN172" i="21"/>
  <c r="CN275" i="63"/>
  <c r="CN90" i="73" s="1"/>
  <c r="IE230" i="63"/>
  <c r="IE89" i="73" s="1"/>
  <c r="IE284" i="63"/>
  <c r="IE286" i="63" s="1"/>
  <c r="NB239" i="63"/>
  <c r="NB185" i="63"/>
  <c r="NB88" i="73" s="1"/>
  <c r="Y230" i="63"/>
  <c r="Y89" i="73" s="1"/>
  <c r="Y284" i="63"/>
  <c r="GV275" i="63"/>
  <c r="GV90" i="73" s="1"/>
  <c r="HA179" i="21"/>
  <c r="HA186" i="21" s="1"/>
  <c r="HA200" i="21"/>
  <c r="EW141" i="63"/>
  <c r="EW87" i="73" s="1"/>
  <c r="EW194" i="63"/>
  <c r="NH141" i="63"/>
  <c r="NH87" i="73" s="1"/>
  <c r="ME275" i="63"/>
  <c r="ME90" i="73" s="1"/>
  <c r="LP230" i="63"/>
  <c r="LP89" i="73" s="1"/>
  <c r="LP171" i="21"/>
  <c r="LP178" i="21" s="1"/>
  <c r="LP185" i="21" s="1"/>
  <c r="QC194" i="63"/>
  <c r="QC241" i="63" s="1"/>
  <c r="QC141" i="63"/>
  <c r="QC87" i="73" s="1"/>
  <c r="D101" i="63"/>
  <c r="D86" i="73" s="1"/>
  <c r="D149" i="63"/>
  <c r="D151" i="63" s="1"/>
  <c r="ML194" i="63"/>
  <c r="ML196" i="63" s="1"/>
  <c r="ML141" i="63"/>
  <c r="ML87" i="73" s="1"/>
  <c r="CN185" i="63"/>
  <c r="CN88" i="73" s="1"/>
  <c r="CN170" i="21"/>
  <c r="CN198" i="21" s="1"/>
  <c r="PF194" i="63"/>
  <c r="PF196" i="63" s="1"/>
  <c r="PF141" i="63"/>
  <c r="PF87" i="73" s="1"/>
  <c r="JV230" i="63"/>
  <c r="JV89" i="73" s="1"/>
  <c r="JV284" i="63"/>
  <c r="HV185" i="63"/>
  <c r="HV88" i="73" s="1"/>
  <c r="HV170" i="21"/>
  <c r="EK200" i="21"/>
  <c r="EK179" i="21"/>
  <c r="EK186" i="21" s="1"/>
  <c r="EK275" i="63"/>
  <c r="EK90" i="73" s="1"/>
  <c r="JK185" i="63"/>
  <c r="JK88" i="73" s="1"/>
  <c r="HQ141" i="63"/>
  <c r="HQ87" i="73" s="1"/>
  <c r="HQ169" i="21"/>
  <c r="HQ176" i="21" s="1"/>
  <c r="HQ183" i="21" s="1"/>
  <c r="SC275" i="63"/>
  <c r="SC90" i="73" s="1"/>
  <c r="IC284" i="63"/>
  <c r="IC230" i="63"/>
  <c r="IC89" i="73" s="1"/>
  <c r="CI179" i="21"/>
  <c r="CI186" i="21" s="1"/>
  <c r="BN141" i="63"/>
  <c r="BN87" i="73" s="1"/>
  <c r="CJ275" i="63"/>
  <c r="CJ90" i="73" s="1"/>
  <c r="BQ200" i="21"/>
  <c r="BQ179" i="21"/>
  <c r="BQ186" i="21" s="1"/>
  <c r="OK141" i="63"/>
  <c r="OK87" i="73" s="1"/>
  <c r="OK169" i="21"/>
  <c r="G141" i="63"/>
  <c r="G87" i="73" s="1"/>
  <c r="DE141" i="63"/>
  <c r="DE87" i="73" s="1"/>
  <c r="DE194" i="63"/>
  <c r="DE241" i="63" s="1"/>
  <c r="RS179" i="21"/>
  <c r="RS186" i="21" s="1"/>
  <c r="RJ179" i="21"/>
  <c r="RJ186" i="21" s="1"/>
  <c r="T179" i="21"/>
  <c r="T186" i="21" s="1"/>
  <c r="JD200" i="21"/>
  <c r="DA200" i="21"/>
  <c r="PH200" i="21"/>
  <c r="GN200" i="21"/>
  <c r="OR179" i="21"/>
  <c r="OR186" i="21" s="1"/>
  <c r="IR179" i="21"/>
  <c r="IR186" i="21" s="1"/>
  <c r="MV171" i="21"/>
  <c r="MV178" i="21" s="1"/>
  <c r="MV185" i="21" s="1"/>
  <c r="DK179" i="21"/>
  <c r="DK186" i="21" s="1"/>
  <c r="Q169" i="21"/>
  <c r="Q197" i="21" s="1"/>
  <c r="EF169" i="21"/>
  <c r="GT200" i="21"/>
  <c r="RW170" i="21"/>
  <c r="LF170" i="21"/>
  <c r="LF198" i="21" s="1"/>
  <c r="KE141" i="63"/>
  <c r="KE87" i="73" s="1"/>
  <c r="KA141" i="63"/>
  <c r="KA87" i="73" s="1"/>
  <c r="LM141" i="63"/>
  <c r="LM87" i="73" s="1"/>
  <c r="LG239" i="63"/>
  <c r="LG241" i="63" s="1"/>
  <c r="BT230" i="63"/>
  <c r="BT89" i="73" s="1"/>
  <c r="H141" i="63"/>
  <c r="H87" i="73" s="1"/>
  <c r="H169" i="21"/>
  <c r="H176" i="21" s="1"/>
  <c r="H183" i="21" s="1"/>
  <c r="H191" i="21" s="1"/>
  <c r="BD230" i="63"/>
  <c r="BD89" i="73" s="1"/>
  <c r="BD284" i="63"/>
  <c r="BD286" i="63" s="1"/>
  <c r="QP284" i="63"/>
  <c r="QP286" i="63" s="1"/>
  <c r="QP230" i="63"/>
  <c r="QP89" i="73" s="1"/>
  <c r="HN141" i="63"/>
  <c r="HN87" i="73" s="1"/>
  <c r="HN169" i="21"/>
  <c r="ES200" i="21"/>
  <c r="ES179" i="21"/>
  <c r="ES186" i="21" s="1"/>
  <c r="HU239" i="63"/>
  <c r="HU185" i="63"/>
  <c r="HU88" i="73" s="1"/>
  <c r="J200" i="21"/>
  <c r="J179" i="21"/>
  <c r="J186" i="21" s="1"/>
  <c r="QV284" i="63"/>
  <c r="QV286" i="63" s="1"/>
  <c r="QV230" i="63"/>
  <c r="QV89" i="73" s="1"/>
  <c r="BR230" i="63"/>
  <c r="BR89" i="73" s="1"/>
  <c r="BR284" i="63"/>
  <c r="CW194" i="63"/>
  <c r="CW196" i="63" s="1"/>
  <c r="CW141" i="63"/>
  <c r="CW87" i="73" s="1"/>
  <c r="QI185" i="63"/>
  <c r="QI88" i="73" s="1"/>
  <c r="QI239" i="63"/>
  <c r="QI241" i="63" s="1"/>
  <c r="CS239" i="63"/>
  <c r="CS241" i="63" s="1"/>
  <c r="CS185" i="63"/>
  <c r="CS88" i="73" s="1"/>
  <c r="E179" i="21"/>
  <c r="E186" i="21" s="1"/>
  <c r="E200" i="21"/>
  <c r="HE230" i="63"/>
  <c r="HE89" i="73" s="1"/>
  <c r="HE284" i="63"/>
  <c r="Z118" i="19"/>
  <c r="P121" i="19"/>
  <c r="AB114" i="19" s="1"/>
  <c r="S121" i="19"/>
  <c r="NI230" i="63"/>
  <c r="NI89" i="73" s="1"/>
  <c r="NI171" i="21"/>
  <c r="NI199" i="21" s="1"/>
  <c r="FV230" i="63"/>
  <c r="FV89" i="73" s="1"/>
  <c r="FV284" i="63"/>
  <c r="QE179" i="21"/>
  <c r="QE186" i="21" s="1"/>
  <c r="QE200" i="21"/>
  <c r="QK185" i="63"/>
  <c r="QK88" i="73" s="1"/>
  <c r="QK239" i="63"/>
  <c r="RY179" i="21"/>
  <c r="RY186" i="21" s="1"/>
  <c r="RY200" i="21"/>
  <c r="OD284" i="63"/>
  <c r="OD230" i="63"/>
  <c r="OD89" i="73" s="1"/>
  <c r="OF284" i="63"/>
  <c r="OF286" i="63" s="1"/>
  <c r="OF230" i="63"/>
  <c r="OF89" i="73" s="1"/>
  <c r="RG172" i="21"/>
  <c r="RG275" i="63"/>
  <c r="RG90" i="73" s="1"/>
  <c r="R172" i="21"/>
  <c r="R275" i="63"/>
  <c r="R90" i="73" s="1"/>
  <c r="QF169" i="21"/>
  <c r="QF197" i="21" s="1"/>
  <c r="QF141" i="63"/>
  <c r="QF87" i="73" s="1"/>
  <c r="QU185" i="63"/>
  <c r="QU88" i="73" s="1"/>
  <c r="QU239" i="63"/>
  <c r="QU241" i="63" s="1"/>
  <c r="QU284" i="63"/>
  <c r="QU230" i="63"/>
  <c r="QU89" i="73" s="1"/>
  <c r="JR179" i="21"/>
  <c r="JR186" i="21" s="1"/>
  <c r="PX141" i="63"/>
  <c r="PX87" i="73" s="1"/>
  <c r="LQ185" i="63"/>
  <c r="LQ88" i="73" s="1"/>
  <c r="JK284" i="63"/>
  <c r="JK230" i="63"/>
  <c r="JK89" i="73" s="1"/>
  <c r="NF200" i="21"/>
  <c r="NF179" i="21"/>
  <c r="NF186" i="21" s="1"/>
  <c r="AW284" i="63"/>
  <c r="AW230" i="63"/>
  <c r="AW89" i="73" s="1"/>
  <c r="D284" i="63"/>
  <c r="D230" i="63"/>
  <c r="D89" i="73" s="1"/>
  <c r="KG239" i="63"/>
  <c r="KG185" i="63"/>
  <c r="KG88" i="73" s="1"/>
  <c r="BB275" i="63"/>
  <c r="BB90" i="73" s="1"/>
  <c r="QE275" i="63"/>
  <c r="QE90" i="73" s="1"/>
  <c r="EH230" i="63"/>
  <c r="EH89" i="73" s="1"/>
  <c r="EH284" i="63"/>
  <c r="EH286" i="63" s="1"/>
  <c r="DL284" i="63"/>
  <c r="DL286" i="63" s="1"/>
  <c r="DL230" i="63"/>
  <c r="DL89" i="73" s="1"/>
  <c r="Z239" i="63"/>
  <c r="Z185" i="63"/>
  <c r="Z88" i="73" s="1"/>
  <c r="AE284" i="63"/>
  <c r="AE286" i="63" s="1"/>
  <c r="AE230" i="63"/>
  <c r="AE89" i="73" s="1"/>
  <c r="IU230" i="63"/>
  <c r="IU89" i="73" s="1"/>
  <c r="IU171" i="21"/>
  <c r="IU178" i="21" s="1"/>
  <c r="IU185" i="21" s="1"/>
  <c r="DU185" i="63"/>
  <c r="DU88" i="73" s="1"/>
  <c r="DU239" i="63"/>
  <c r="HY179" i="21"/>
  <c r="HY186" i="21" s="1"/>
  <c r="AL171" i="21"/>
  <c r="AL199" i="21" s="1"/>
  <c r="FI141" i="63"/>
  <c r="FI87" i="73" s="1"/>
  <c r="FO185" i="63"/>
  <c r="FO88" i="73" s="1"/>
  <c r="HB194" i="63"/>
  <c r="HB141" i="63"/>
  <c r="HB87" i="73" s="1"/>
  <c r="IW196" i="63"/>
  <c r="JP200" i="21"/>
  <c r="PR194" i="63"/>
  <c r="GF141" i="63"/>
  <c r="GF87" i="73" s="1"/>
  <c r="RU185" i="63"/>
  <c r="RU88" i="73" s="1"/>
  <c r="BV185" i="63"/>
  <c r="BV88" i="73" s="1"/>
  <c r="CH284" i="63"/>
  <c r="ON230" i="63"/>
  <c r="ON89" i="73" s="1"/>
  <c r="RZ230" i="63"/>
  <c r="RZ89" i="73" s="1"/>
  <c r="HK141" i="63"/>
  <c r="HK87" i="73" s="1"/>
  <c r="HK169" i="21"/>
  <c r="HK176" i="21" s="1"/>
  <c r="HK183" i="21" s="1"/>
  <c r="AO170" i="21"/>
  <c r="AO185" i="63"/>
  <c r="AO88" i="73" s="1"/>
  <c r="DE179" i="21"/>
  <c r="DE186" i="21" s="1"/>
  <c r="DE200" i="21"/>
  <c r="DM239" i="63"/>
  <c r="DM185" i="63"/>
  <c r="DM88" i="73" s="1"/>
  <c r="CO284" i="63"/>
  <c r="CO286" i="63" s="1"/>
  <c r="CO230" i="63"/>
  <c r="CO89" i="73" s="1"/>
  <c r="G101" i="63"/>
  <c r="G86" i="73" s="1"/>
  <c r="G149" i="63"/>
  <c r="G151" i="63" s="1"/>
  <c r="QP172" i="21"/>
  <c r="QP179" i="21" s="1"/>
  <c r="QP186" i="21" s="1"/>
  <c r="QP275" i="63"/>
  <c r="QP90" i="73" s="1"/>
  <c r="BL239" i="63"/>
  <c r="BL185" i="63"/>
  <c r="BL88" i="73" s="1"/>
  <c r="CB239" i="63"/>
  <c r="CB286" i="63" s="1"/>
  <c r="CB185" i="63"/>
  <c r="CB88" i="73" s="1"/>
  <c r="KZ179" i="21"/>
  <c r="KZ186" i="21" s="1"/>
  <c r="KZ200" i="21"/>
  <c r="HQ284" i="63"/>
  <c r="HQ286" i="63" s="1"/>
  <c r="HQ230" i="63"/>
  <c r="HQ89" i="73" s="1"/>
  <c r="BK172" i="21"/>
  <c r="BK275" i="63"/>
  <c r="BK90" i="73" s="1"/>
  <c r="PN230" i="63"/>
  <c r="PN89" i="73" s="1"/>
  <c r="PN284" i="63"/>
  <c r="HJ194" i="63"/>
  <c r="HJ286" i="63" s="1"/>
  <c r="HJ141" i="63"/>
  <c r="HJ87" i="73" s="1"/>
  <c r="DZ179" i="21"/>
  <c r="DZ186" i="21" s="1"/>
  <c r="DZ200" i="21"/>
  <c r="JN179" i="21"/>
  <c r="JN186" i="21" s="1"/>
  <c r="JN200" i="21"/>
  <c r="DY185" i="63"/>
  <c r="DY88" i="73" s="1"/>
  <c r="DY239" i="63"/>
  <c r="KQ230" i="63"/>
  <c r="KQ89" i="73" s="1"/>
  <c r="KQ284" i="63"/>
  <c r="QH185" i="63"/>
  <c r="QH88" i="73" s="1"/>
  <c r="QH170" i="21"/>
  <c r="QH198" i="21" s="1"/>
  <c r="MA230" i="63"/>
  <c r="MA89" i="73" s="1"/>
  <c r="MA284" i="63"/>
  <c r="PW239" i="63"/>
  <c r="PW185" i="63"/>
  <c r="PW88" i="73" s="1"/>
  <c r="NU230" i="63"/>
  <c r="NU89" i="73" s="1"/>
  <c r="NU171" i="21"/>
  <c r="NU178" i="21" s="1"/>
  <c r="NU185" i="21" s="1"/>
  <c r="OR284" i="63"/>
  <c r="OR230" i="63"/>
  <c r="OR89" i="73" s="1"/>
  <c r="PX239" i="63"/>
  <c r="PX286" i="63" s="1"/>
  <c r="PX185" i="63"/>
  <c r="PX88" i="73" s="1"/>
  <c r="II239" i="63"/>
  <c r="II185" i="63"/>
  <c r="II88" i="73" s="1"/>
  <c r="AS172" i="21"/>
  <c r="AS275" i="63"/>
  <c r="AS90" i="73" s="1"/>
  <c r="MB239" i="63"/>
  <c r="MB241" i="63" s="1"/>
  <c r="MB185" i="63"/>
  <c r="MB88" i="73" s="1"/>
  <c r="IT141" i="63"/>
  <c r="IT87" i="73" s="1"/>
  <c r="AK230" i="63"/>
  <c r="AK89" i="73" s="1"/>
  <c r="KR284" i="63"/>
  <c r="KR286" i="63" s="1"/>
  <c r="KR230" i="63"/>
  <c r="KR89" i="73" s="1"/>
  <c r="DI194" i="63"/>
  <c r="DI141" i="63"/>
  <c r="DI87" i="73" s="1"/>
  <c r="GZ185" i="63"/>
  <c r="GZ88" i="73" s="1"/>
  <c r="GZ239" i="63"/>
  <c r="NC172" i="21"/>
  <c r="NC275" i="63"/>
  <c r="NC90" i="73" s="1"/>
  <c r="NQ284" i="63"/>
  <c r="NQ230" i="63"/>
  <c r="NQ89" i="73" s="1"/>
  <c r="BF194" i="63"/>
  <c r="BF141" i="63"/>
  <c r="BF87" i="73" s="1"/>
  <c r="GW200" i="21"/>
  <c r="GW179" i="21"/>
  <c r="GW186" i="21" s="1"/>
  <c r="LN230" i="63"/>
  <c r="LN89" i="73" s="1"/>
  <c r="LN284" i="63"/>
  <c r="QG194" i="63"/>
  <c r="QG196" i="63" s="1"/>
  <c r="QG141" i="63"/>
  <c r="QG87" i="73" s="1"/>
  <c r="QJ185" i="63"/>
  <c r="QJ88" i="73" s="1"/>
  <c r="QJ239" i="63"/>
  <c r="QJ241" i="63" s="1"/>
  <c r="GK230" i="63"/>
  <c r="GK89" i="73" s="1"/>
  <c r="GK284" i="63"/>
  <c r="JH194" i="63"/>
  <c r="JH141" i="63"/>
  <c r="JH87" i="73" s="1"/>
  <c r="DL172" i="21"/>
  <c r="DL275" i="63"/>
  <c r="DL90" i="73" s="1"/>
  <c r="MU230" i="63"/>
  <c r="MU89" i="73" s="1"/>
  <c r="MU284" i="63"/>
  <c r="MU286" i="63" s="1"/>
  <c r="GN185" i="63"/>
  <c r="GN88" i="73" s="1"/>
  <c r="GN239" i="63"/>
  <c r="MX172" i="21"/>
  <c r="MX275" i="63"/>
  <c r="MX90" i="73" s="1"/>
  <c r="QZ194" i="63"/>
  <c r="QZ196" i="63" s="1"/>
  <c r="MZ141" i="63"/>
  <c r="MZ87" i="73" s="1"/>
  <c r="IN239" i="63"/>
  <c r="IN241" i="63" s="1"/>
  <c r="OP275" i="63"/>
  <c r="OP90" i="73" s="1"/>
  <c r="IX172" i="21"/>
  <c r="IX200" i="21" s="1"/>
  <c r="IX275" i="63"/>
  <c r="IX90" i="73" s="1"/>
  <c r="IF284" i="63"/>
  <c r="IF230" i="63"/>
  <c r="IF89" i="73" s="1"/>
  <c r="FT194" i="63"/>
  <c r="FT196" i="63" s="1"/>
  <c r="FT141" i="63"/>
  <c r="FT87" i="73" s="1"/>
  <c r="DV230" i="63"/>
  <c r="DV89" i="73" s="1"/>
  <c r="DV284" i="63"/>
  <c r="QZ239" i="63"/>
  <c r="QZ185" i="63"/>
  <c r="QZ88" i="73" s="1"/>
  <c r="KK141" i="63"/>
  <c r="KK87" i="73" s="1"/>
  <c r="KK169" i="21"/>
  <c r="KK197" i="21" s="1"/>
  <c r="JB185" i="63"/>
  <c r="JB88" i="73" s="1"/>
  <c r="JB170" i="21"/>
  <c r="FX275" i="63"/>
  <c r="FX90" i="73" s="1"/>
  <c r="NW284" i="63"/>
  <c r="NW230" i="63"/>
  <c r="NW89" i="73" s="1"/>
  <c r="GE185" i="63"/>
  <c r="GE88" i="73" s="1"/>
  <c r="GE239" i="63"/>
  <c r="LH230" i="63"/>
  <c r="LH89" i="73" s="1"/>
  <c r="LH284" i="63"/>
  <c r="NR230" i="63"/>
  <c r="NR89" i="73" s="1"/>
  <c r="NR284" i="63"/>
  <c r="JR230" i="63"/>
  <c r="JR89" i="73" s="1"/>
  <c r="JR284" i="63"/>
  <c r="HK239" i="63"/>
  <c r="HK241" i="63" s="1"/>
  <c r="HK185" i="63"/>
  <c r="HK88" i="73" s="1"/>
  <c r="JI230" i="63"/>
  <c r="JI89" i="73" s="1"/>
  <c r="AA200" i="21"/>
  <c r="AA179" i="21"/>
  <c r="AA186" i="21" s="1"/>
  <c r="LV141" i="63"/>
  <c r="LV87" i="73" s="1"/>
  <c r="M185" i="63"/>
  <c r="M88" i="73" s="1"/>
  <c r="M239" i="63"/>
  <c r="JX171" i="21"/>
  <c r="JX178" i="21" s="1"/>
  <c r="JX185" i="21" s="1"/>
  <c r="BC200" i="21"/>
  <c r="BB179" i="21"/>
  <c r="BB186" i="21" s="1"/>
  <c r="EW179" i="21"/>
  <c r="EW186" i="21" s="1"/>
  <c r="LV194" i="63"/>
  <c r="KP141" i="63"/>
  <c r="KP87" i="73" s="1"/>
  <c r="SE194" i="63"/>
  <c r="SE241" i="63" s="1"/>
  <c r="DJ185" i="63"/>
  <c r="DJ88" i="73" s="1"/>
  <c r="IE185" i="63"/>
  <c r="IE88" i="73" s="1"/>
  <c r="OV230" i="63"/>
  <c r="OV89" i="73" s="1"/>
  <c r="II141" i="63"/>
  <c r="II87" i="73" s="1"/>
  <c r="II194" i="63"/>
  <c r="II196" i="63" s="1"/>
  <c r="HO200" i="21"/>
  <c r="GR171" i="21"/>
  <c r="GR178" i="21" s="1"/>
  <c r="GR185" i="21" s="1"/>
  <c r="IX169" i="21"/>
  <c r="IX197" i="21" s="1"/>
  <c r="I149" i="63"/>
  <c r="JE200" i="21"/>
  <c r="HN171" i="21"/>
  <c r="HN178" i="21" s="1"/>
  <c r="HN185" i="21" s="1"/>
  <c r="CA141" i="63"/>
  <c r="CA87" i="73" s="1"/>
  <c r="LB141" i="63"/>
  <c r="LB87" i="73" s="1"/>
  <c r="OH141" i="63"/>
  <c r="OH87" i="73" s="1"/>
  <c r="LF141" i="63"/>
  <c r="LF87" i="73" s="1"/>
  <c r="JG185" i="63"/>
  <c r="JG88" i="73" s="1"/>
  <c r="LU185" i="63"/>
  <c r="LU88" i="73" s="1"/>
  <c r="JK239" i="63"/>
  <c r="JK241" i="63" s="1"/>
  <c r="IG185" i="63"/>
  <c r="IG88" i="73" s="1"/>
  <c r="LV185" i="63"/>
  <c r="LV88" i="73" s="1"/>
  <c r="KD239" i="63"/>
  <c r="JI284" i="63"/>
  <c r="GY230" i="63"/>
  <c r="GY89" i="73" s="1"/>
  <c r="KL230" i="63"/>
  <c r="KL89" i="73" s="1"/>
  <c r="IM230" i="63"/>
  <c r="IM89" i="73" s="1"/>
  <c r="M230" i="63"/>
  <c r="M89" i="73" s="1"/>
  <c r="JE275" i="63"/>
  <c r="JE90" i="73" s="1"/>
  <c r="GO284" i="63"/>
  <c r="GO230" i="63"/>
  <c r="GO89" i="73" s="1"/>
  <c r="BE172" i="21"/>
  <c r="BE275" i="63"/>
  <c r="BE90" i="73" s="1"/>
  <c r="KO141" i="63"/>
  <c r="KO87" i="73" s="1"/>
  <c r="KO194" i="63"/>
  <c r="KO196" i="63" s="1"/>
  <c r="CL230" i="63"/>
  <c r="CL89" i="73" s="1"/>
  <c r="CL284" i="63"/>
  <c r="R284" i="63"/>
  <c r="R230" i="63"/>
  <c r="R89" i="73" s="1"/>
  <c r="NH179" i="21"/>
  <c r="NH186" i="21" s="1"/>
  <c r="NH200" i="21"/>
  <c r="KZ284" i="63"/>
  <c r="KZ286" i="63" s="1"/>
  <c r="KZ230" i="63"/>
  <c r="KZ89" i="73" s="1"/>
  <c r="OI185" i="63"/>
  <c r="OI88" i="73" s="1"/>
  <c r="OI239" i="63"/>
  <c r="OI241" i="63" s="1"/>
  <c r="X141" i="63"/>
  <c r="X87" i="73" s="1"/>
  <c r="X194" i="63"/>
  <c r="X196" i="63" s="1"/>
  <c r="QG185" i="63"/>
  <c r="QG88" i="73" s="1"/>
  <c r="QG239" i="63"/>
  <c r="GL230" i="63"/>
  <c r="GL89" i="73" s="1"/>
  <c r="GL284" i="63"/>
  <c r="OP141" i="63"/>
  <c r="OP87" i="73" s="1"/>
  <c r="OP194" i="63"/>
  <c r="OP196" i="63" s="1"/>
  <c r="GV200" i="21"/>
  <c r="GV179" i="21"/>
  <c r="GV186" i="21" s="1"/>
  <c r="LE185" i="63"/>
  <c r="LE88" i="73" s="1"/>
  <c r="LE239" i="63"/>
  <c r="LE241" i="63" s="1"/>
  <c r="PZ179" i="21"/>
  <c r="PZ186" i="21" s="1"/>
  <c r="CJ230" i="63"/>
  <c r="CJ89" i="73" s="1"/>
  <c r="JU185" i="63"/>
  <c r="JU88" i="73" s="1"/>
  <c r="JU239" i="63"/>
  <c r="LS284" i="63"/>
  <c r="LS230" i="63"/>
  <c r="LS89" i="73" s="1"/>
  <c r="QS284" i="63"/>
  <c r="QS286" i="63" s="1"/>
  <c r="QS230" i="63"/>
  <c r="QS89" i="73" s="1"/>
  <c r="ES275" i="63"/>
  <c r="ES90" i="73" s="1"/>
  <c r="BD179" i="21"/>
  <c r="BD186" i="21" s="1"/>
  <c r="BD200" i="21"/>
  <c r="AD172" i="21"/>
  <c r="AD275" i="63"/>
  <c r="AD90" i="73" s="1"/>
  <c r="MJ230" i="63"/>
  <c r="MJ89" i="73" s="1"/>
  <c r="MJ284" i="63"/>
  <c r="PU239" i="63"/>
  <c r="PU185" i="63"/>
  <c r="PU88" i="73" s="1"/>
  <c r="DI185" i="63"/>
  <c r="DI88" i="73" s="1"/>
  <c r="IO194" i="63"/>
  <c r="IO241" i="63" s="1"/>
  <c r="IO141" i="63"/>
  <c r="IO87" i="73" s="1"/>
  <c r="BZ284" i="63"/>
  <c r="BZ230" i="63"/>
  <c r="BZ89" i="73" s="1"/>
  <c r="KW185" i="63"/>
  <c r="KW88" i="73" s="1"/>
  <c r="KW239" i="63"/>
  <c r="KW241" i="63" s="1"/>
  <c r="HH284" i="63"/>
  <c r="HH286" i="63" s="1"/>
  <c r="HH230" i="63"/>
  <c r="HH89" i="73" s="1"/>
  <c r="E275" i="63"/>
  <c r="E90" i="73" s="1"/>
  <c r="IW172" i="21"/>
  <c r="IW275" i="63"/>
  <c r="IW90" i="73" s="1"/>
  <c r="SC179" i="21"/>
  <c r="SC186" i="21" s="1"/>
  <c r="SC200" i="21"/>
  <c r="NJ200" i="21"/>
  <c r="NJ179" i="21"/>
  <c r="NJ186" i="21" s="1"/>
  <c r="OY170" i="21"/>
  <c r="OY177" i="21" s="1"/>
  <c r="OY184" i="21" s="1"/>
  <c r="IZ284" i="63"/>
  <c r="AR284" i="63"/>
  <c r="AR286" i="63" s="1"/>
  <c r="AR230" i="63"/>
  <c r="AR89" i="73" s="1"/>
  <c r="SC284" i="63"/>
  <c r="SC286" i="63" s="1"/>
  <c r="SC230" i="63"/>
  <c r="SC89" i="73" s="1"/>
  <c r="KV230" i="63"/>
  <c r="KV89" i="73" s="1"/>
  <c r="KV284" i="63"/>
  <c r="KV286" i="63" s="1"/>
  <c r="HU194" i="63"/>
  <c r="HU196" i="63" s="1"/>
  <c r="HU141" i="63"/>
  <c r="HU87" i="73" s="1"/>
  <c r="RH284" i="63"/>
  <c r="RH230" i="63"/>
  <c r="RH89" i="73" s="1"/>
  <c r="P284" i="63"/>
  <c r="P230" i="63"/>
  <c r="P89" i="73" s="1"/>
  <c r="GT275" i="63"/>
  <c r="GT90" i="73" s="1"/>
  <c r="NK200" i="21"/>
  <c r="NK179" i="21"/>
  <c r="NK186" i="21" s="1"/>
  <c r="EB200" i="21"/>
  <c r="EB179" i="21"/>
  <c r="EB186" i="21" s="1"/>
  <c r="LZ141" i="63"/>
  <c r="LZ87" i="73" s="1"/>
  <c r="AY200" i="21"/>
  <c r="AY179" i="21"/>
  <c r="AY186" i="21" s="1"/>
  <c r="NV284" i="63"/>
  <c r="NV286" i="63" s="1"/>
  <c r="NV230" i="63"/>
  <c r="NV89" i="73" s="1"/>
  <c r="RY275" i="63"/>
  <c r="RY90" i="73" s="1"/>
  <c r="MO284" i="63"/>
  <c r="MO286" i="63" s="1"/>
  <c r="MO230" i="63"/>
  <c r="MO89" i="73" s="1"/>
  <c r="KB200" i="21"/>
  <c r="KB179" i="21"/>
  <c r="KB186" i="21" s="1"/>
  <c r="SF200" i="21"/>
  <c r="RE185" i="63"/>
  <c r="RE88" i="73" s="1"/>
  <c r="PI171" i="21"/>
  <c r="PI178" i="21" s="1"/>
  <c r="PI185" i="21" s="1"/>
  <c r="JS141" i="63"/>
  <c r="JS87" i="73" s="1"/>
  <c r="BA179" i="21"/>
  <c r="BA186" i="21" s="1"/>
  <c r="CC179" i="21"/>
  <c r="CC186" i="21" s="1"/>
  <c r="QE171" i="21"/>
  <c r="QE199" i="21" s="1"/>
  <c r="GX170" i="21"/>
  <c r="GX198" i="21" s="1"/>
  <c r="FN170" i="21"/>
  <c r="FN198" i="21" s="1"/>
  <c r="LZ194" i="63"/>
  <c r="FU194" i="63"/>
  <c r="FU196" i="63" s="1"/>
  <c r="RN141" i="63"/>
  <c r="RN87" i="73" s="1"/>
  <c r="BH194" i="63"/>
  <c r="BH196" i="63" s="1"/>
  <c r="OS284" i="63"/>
  <c r="QB230" i="63"/>
  <c r="QB89" i="73" s="1"/>
  <c r="OG230" i="63"/>
  <c r="OG89" i="73" s="1"/>
  <c r="NK275" i="63"/>
  <c r="NK90" i="73" s="1"/>
  <c r="PH141" i="63"/>
  <c r="PH87" i="73" s="1"/>
  <c r="KD141" i="63"/>
  <c r="KD87" i="73" s="1"/>
  <c r="V284" i="63"/>
  <c r="V230" i="63"/>
  <c r="V89" i="73" s="1"/>
  <c r="GC141" i="63"/>
  <c r="GC87" i="73" s="1"/>
  <c r="HP185" i="63"/>
  <c r="HP88" i="73" s="1"/>
  <c r="HR171" i="21"/>
  <c r="HR178" i="21" s="1"/>
  <c r="HR185" i="21" s="1"/>
  <c r="NS169" i="21"/>
  <c r="NS197" i="21" s="1"/>
  <c r="EX141" i="63"/>
  <c r="EX87" i="73" s="1"/>
  <c r="BX171" i="21"/>
  <c r="BX178" i="21" s="1"/>
  <c r="BX185" i="21" s="1"/>
  <c r="CV179" i="21"/>
  <c r="CV186" i="21" s="1"/>
  <c r="MD141" i="63"/>
  <c r="MD87" i="73" s="1"/>
  <c r="IJ194" i="63"/>
  <c r="IJ196" i="63" s="1"/>
  <c r="NT185" i="63"/>
  <c r="NT88" i="73" s="1"/>
  <c r="BB230" i="63"/>
  <c r="BB89" i="73" s="1"/>
  <c r="FL171" i="21"/>
  <c r="FL230" i="63"/>
  <c r="FL89" i="73" s="1"/>
  <c r="NH185" i="63"/>
  <c r="NH88" i="73" s="1"/>
  <c r="BO230" i="63"/>
  <c r="BO89" i="73" s="1"/>
  <c r="MW171" i="21"/>
  <c r="MW199" i="21" s="1"/>
  <c r="MW230" i="63"/>
  <c r="MW89" i="73" s="1"/>
  <c r="RN172" i="21"/>
  <c r="RN275" i="63"/>
  <c r="RN90" i="73" s="1"/>
  <c r="KH172" i="21"/>
  <c r="KH275" i="63"/>
  <c r="KH90" i="73" s="1"/>
  <c r="EY284" i="63"/>
  <c r="EY230" i="63"/>
  <c r="EY89" i="73" s="1"/>
  <c r="LI179" i="21"/>
  <c r="LI186" i="21" s="1"/>
  <c r="LI200" i="21"/>
  <c r="D239" i="63"/>
  <c r="D185" i="63"/>
  <c r="D88" i="73" s="1"/>
  <c r="QJ200" i="21"/>
  <c r="QJ179" i="21"/>
  <c r="QJ186" i="21" s="1"/>
  <c r="KH194" i="63"/>
  <c r="KH241" i="63" s="1"/>
  <c r="KH141" i="63"/>
  <c r="KH87" i="73" s="1"/>
  <c r="V275" i="63"/>
  <c r="V90" i="73" s="1"/>
  <c r="JW185" i="63"/>
  <c r="JW88" i="73" s="1"/>
  <c r="JD275" i="63"/>
  <c r="JD90" i="73" s="1"/>
  <c r="AX275" i="63"/>
  <c r="AX90" i="73" s="1"/>
  <c r="DS185" i="63"/>
  <c r="DS88" i="73" s="1"/>
  <c r="KF230" i="63"/>
  <c r="KF89" i="73" s="1"/>
  <c r="N141" i="63"/>
  <c r="N87" i="73" s="1"/>
  <c r="EQ141" i="63"/>
  <c r="EQ87" i="73" s="1"/>
  <c r="BA275" i="63"/>
  <c r="BA90" i="73" s="1"/>
  <c r="QS185" i="63"/>
  <c r="QS88" i="73" s="1"/>
  <c r="GQ141" i="63"/>
  <c r="GQ87" i="73" s="1"/>
  <c r="AK141" i="63"/>
  <c r="AK87" i="73" s="1"/>
  <c r="AG141" i="63"/>
  <c r="AG87" i="73" s="1"/>
  <c r="AG169" i="21"/>
  <c r="AG197" i="21" s="1"/>
  <c r="GE284" i="63"/>
  <c r="GE230" i="63"/>
  <c r="GE89" i="73" s="1"/>
  <c r="BP230" i="63"/>
  <c r="BP89" i="73" s="1"/>
  <c r="BP171" i="21"/>
  <c r="BP199" i="21" s="1"/>
  <c r="MP275" i="63"/>
  <c r="MP90" i="73" s="1"/>
  <c r="FK230" i="63"/>
  <c r="FK89" i="73" s="1"/>
  <c r="FK284" i="63"/>
  <c r="FK286" i="63" s="1"/>
  <c r="L284" i="63"/>
  <c r="L230" i="63"/>
  <c r="L89" i="73" s="1"/>
  <c r="SD275" i="63"/>
  <c r="SD90" i="73" s="1"/>
  <c r="FU275" i="63"/>
  <c r="FU90" i="73" s="1"/>
  <c r="GB230" i="63"/>
  <c r="GB89" i="73" s="1"/>
  <c r="BE141" i="63"/>
  <c r="BE87" i="73" s="1"/>
  <c r="BO141" i="63"/>
  <c r="BO87" i="73" s="1"/>
  <c r="NV185" i="63"/>
  <c r="NV88" i="73" s="1"/>
  <c r="HK200" i="21"/>
  <c r="FD185" i="63"/>
  <c r="FD88" i="73" s="1"/>
  <c r="BG230" i="63"/>
  <c r="BG89" i="73" s="1"/>
  <c r="PT141" i="63"/>
  <c r="PT87" i="73" s="1"/>
  <c r="MI185" i="63"/>
  <c r="MI88" i="73" s="1"/>
  <c r="SF275" i="63"/>
  <c r="SF90" i="73" s="1"/>
  <c r="GN275" i="63"/>
  <c r="GN90" i="73" s="1"/>
  <c r="RG230" i="63"/>
  <c r="RG89" i="73" s="1"/>
  <c r="BC275" i="63"/>
  <c r="BC90" i="73" s="1"/>
  <c r="NC230" i="63"/>
  <c r="NC89" i="73" s="1"/>
  <c r="RJ275" i="63"/>
  <c r="RJ90" i="73" s="1"/>
  <c r="AT141" i="63"/>
  <c r="AT87" i="73" s="1"/>
  <c r="D141" i="63"/>
  <c r="D87" i="73" s="1"/>
  <c r="ID230" i="63"/>
  <c r="ID89" i="73" s="1"/>
  <c r="CI275" i="63"/>
  <c r="CI90" i="73" s="1"/>
  <c r="IK275" i="63"/>
  <c r="IK90" i="73" s="1"/>
  <c r="OM230" i="63"/>
  <c r="OM89" i="73" s="1"/>
  <c r="NP230" i="63"/>
  <c r="NP89" i="73" s="1"/>
  <c r="IY185" i="63"/>
  <c r="IY88" i="73" s="1"/>
  <c r="MD185" i="63"/>
  <c r="MD88" i="73" s="1"/>
  <c r="MD239" i="63"/>
  <c r="MD241" i="63" s="1"/>
  <c r="EU284" i="63"/>
  <c r="EU286" i="63" s="1"/>
  <c r="EU230" i="63"/>
  <c r="EU89" i="73" s="1"/>
  <c r="HA275" i="63"/>
  <c r="HA90" i="73" s="1"/>
  <c r="DE275" i="63"/>
  <c r="DE90" i="73" s="1"/>
  <c r="GA141" i="63"/>
  <c r="GA87" i="73" s="1"/>
  <c r="OB230" i="63"/>
  <c r="OB89" i="73" s="1"/>
  <c r="FC141" i="63"/>
  <c r="FC87" i="73" s="1"/>
  <c r="AL275" i="63"/>
  <c r="AL90" i="73" s="1"/>
  <c r="EU275" i="63"/>
  <c r="EU90" i="73" s="1"/>
  <c r="ML275" i="63"/>
  <c r="ML90" i="73" s="1"/>
  <c r="EL141" i="63"/>
  <c r="EL87" i="73" s="1"/>
  <c r="NF275" i="63"/>
  <c r="NF90" i="73" s="1"/>
  <c r="GX230" i="63"/>
  <c r="GX89" i="73" s="1"/>
  <c r="FK141" i="63"/>
  <c r="FK87" i="73" s="1"/>
  <c r="AP230" i="63"/>
  <c r="AP89" i="73" s="1"/>
  <c r="HV230" i="63"/>
  <c r="HV89" i="73" s="1"/>
  <c r="AU185" i="63"/>
  <c r="AU88" i="73" s="1"/>
  <c r="RP185" i="63"/>
  <c r="RP88" i="73" s="1"/>
  <c r="DK275" i="63"/>
  <c r="DK90" i="73" s="1"/>
  <c r="PE185" i="63"/>
  <c r="PE88" i="73" s="1"/>
  <c r="HF230" i="63"/>
  <c r="HF89" i="73" s="1"/>
  <c r="NU275" i="63"/>
  <c r="NU90" i="73" s="1"/>
  <c r="PZ275" i="63"/>
  <c r="PZ90" i="73" s="1"/>
  <c r="JP275" i="63"/>
  <c r="JP90" i="73" s="1"/>
  <c r="BI141" i="63"/>
  <c r="BI87" i="73" s="1"/>
  <c r="BF230" i="63"/>
  <c r="BF89" i="73" s="1"/>
  <c r="AH230" i="63"/>
  <c r="AH89" i="73" s="1"/>
  <c r="NH275" i="63"/>
  <c r="NH90" i="73" s="1"/>
  <c r="GX141" i="63"/>
  <c r="GX87" i="73" s="1"/>
  <c r="RE230" i="63"/>
  <c r="RE89" i="73" s="1"/>
  <c r="IU141" i="63"/>
  <c r="IU87" i="73" s="1"/>
  <c r="EL275" i="63"/>
  <c r="EL90" i="73" s="1"/>
  <c r="AG275" i="63"/>
  <c r="AG90" i="73" s="1"/>
  <c r="KU141" i="63"/>
  <c r="KU87" i="73" s="1"/>
  <c r="GM185" i="63"/>
  <c r="GM88" i="73" s="1"/>
  <c r="LR185" i="63"/>
  <c r="LR88" i="73" s="1"/>
  <c r="MJ275" i="63"/>
  <c r="MJ90" i="73" s="1"/>
  <c r="DL141" i="63"/>
  <c r="DL87" i="73" s="1"/>
  <c r="OJ141" i="63"/>
  <c r="OJ87" i="73" s="1"/>
  <c r="O275" i="63"/>
  <c r="O90" i="73" s="1"/>
  <c r="NW141" i="63"/>
  <c r="NW87" i="73" s="1"/>
  <c r="CN230" i="63"/>
  <c r="CN89" i="73" s="1"/>
  <c r="LW275" i="63"/>
  <c r="LW90" i="73" s="1"/>
  <c r="ET275" i="63"/>
  <c r="ET90" i="73" s="1"/>
  <c r="BI275" i="63"/>
  <c r="BI90" i="73" s="1"/>
  <c r="JK275" i="63"/>
  <c r="JK90" i="73" s="1"/>
  <c r="EO185" i="63"/>
  <c r="EO88" i="73" s="1"/>
  <c r="FK185" i="63"/>
  <c r="FK88" i="73" s="1"/>
  <c r="RL275" i="63"/>
  <c r="RL90" i="73" s="1"/>
  <c r="AQ275" i="63"/>
  <c r="AQ90" i="73" s="1"/>
  <c r="IS230" i="63"/>
  <c r="IS89" i="73" s="1"/>
  <c r="JY230" i="63"/>
  <c r="JY89" i="73" s="1"/>
  <c r="FL275" i="63"/>
  <c r="FL90" i="73" s="1"/>
  <c r="AY275" i="63"/>
  <c r="AY90" i="73" s="1"/>
  <c r="CD275" i="63"/>
  <c r="CD90" i="73" s="1"/>
  <c r="EL230" i="63"/>
  <c r="EL89" i="73" s="1"/>
  <c r="NV275" i="63"/>
  <c r="NV90" i="73" s="1"/>
  <c r="LP275" i="63"/>
  <c r="LP90" i="73" s="1"/>
  <c r="HD230" i="63"/>
  <c r="HD89" i="73" s="1"/>
  <c r="SD141" i="63"/>
  <c r="SD87" i="73" s="1"/>
  <c r="PG230" i="63"/>
  <c r="PG89" i="73" s="1"/>
  <c r="PB275" i="63"/>
  <c r="PB90" i="73" s="1"/>
  <c r="OB275" i="63"/>
  <c r="OB90" i="73" s="1"/>
  <c r="T141" i="63"/>
  <c r="T87" i="73" s="1"/>
  <c r="LF230" i="63"/>
  <c r="LF89" i="73" s="1"/>
  <c r="FJ275" i="63"/>
  <c r="FJ90" i="73" s="1"/>
  <c r="OV185" i="63"/>
  <c r="OV88" i="73" s="1"/>
  <c r="QH275" i="63"/>
  <c r="QH90" i="73" s="1"/>
  <c r="NK185" i="63"/>
  <c r="NK88" i="73" s="1"/>
  <c r="CS141" i="63"/>
  <c r="CS87" i="73" s="1"/>
  <c r="RO230" i="63"/>
  <c r="RO89" i="73" s="1"/>
  <c r="NA141" i="63"/>
  <c r="NA87" i="73" s="1"/>
  <c r="LW141" i="63"/>
  <c r="LW87" i="73" s="1"/>
  <c r="MX185" i="63"/>
  <c r="MX88" i="73" s="1"/>
  <c r="EW275" i="63"/>
  <c r="EW90" i="73" s="1"/>
  <c r="HK275" i="63"/>
  <c r="HK90" i="73" s="1"/>
  <c r="HP230" i="63"/>
  <c r="HP89" i="73" s="1"/>
  <c r="QX230" i="63"/>
  <c r="QX89" i="73" s="1"/>
  <c r="DZ275" i="63"/>
  <c r="DZ90" i="73" s="1"/>
  <c r="JR275" i="63"/>
  <c r="JR90" i="73" s="1"/>
  <c r="LL275" i="63"/>
  <c r="LL90" i="73" s="1"/>
  <c r="HL141" i="63"/>
  <c r="HL87" i="73" s="1"/>
  <c r="KF275" i="63"/>
  <c r="KF90" i="73" s="1"/>
  <c r="BL275" i="63"/>
  <c r="BL90" i="73" s="1"/>
  <c r="HO275" i="63"/>
  <c r="HO90" i="73" s="1"/>
  <c r="T275" i="63"/>
  <c r="T90" i="73" s="1"/>
  <c r="JX141" i="63"/>
  <c r="JX87" i="73" s="1"/>
  <c r="JL141" i="63"/>
  <c r="JL87" i="73" s="1"/>
  <c r="J275" i="63"/>
  <c r="J90" i="73" s="1"/>
  <c r="OK230" i="63"/>
  <c r="OK89" i="73" s="1"/>
  <c r="IC275" i="63"/>
  <c r="IC90" i="73" s="1"/>
  <c r="FP141" i="63"/>
  <c r="FP87" i="73" s="1"/>
  <c r="FP194" i="63"/>
  <c r="FP196" i="63" s="1"/>
  <c r="ND179" i="21"/>
  <c r="ND186" i="21" s="1"/>
  <c r="ND200" i="21"/>
  <c r="AG230" i="63"/>
  <c r="AG89" i="73" s="1"/>
  <c r="KJ185" i="63"/>
  <c r="KJ88" i="73" s="1"/>
  <c r="KJ239" i="63"/>
  <c r="DE284" i="63"/>
  <c r="DE286" i="63" s="1"/>
  <c r="DE230" i="63"/>
  <c r="DE89" i="73" s="1"/>
  <c r="JS171" i="21"/>
  <c r="JS230" i="63"/>
  <c r="JS89" i="73" s="1"/>
  <c r="KO284" i="63"/>
  <c r="KO230" i="63"/>
  <c r="KO89" i="73" s="1"/>
  <c r="PW284" i="63"/>
  <c r="PW230" i="63"/>
  <c r="PW89" i="73" s="1"/>
  <c r="DF185" i="63"/>
  <c r="DF88" i="73" s="1"/>
  <c r="DF239" i="63"/>
  <c r="ND275" i="63"/>
  <c r="ND90" i="73" s="1"/>
  <c r="X275" i="63"/>
  <c r="X90" i="73" s="1"/>
  <c r="JV185" i="63"/>
  <c r="JV88" i="73" s="1"/>
  <c r="BC230" i="63"/>
  <c r="BC89" i="73" s="1"/>
  <c r="EP185" i="63"/>
  <c r="EP88" i="73" s="1"/>
  <c r="EP239" i="63"/>
  <c r="EP241" i="63" s="1"/>
  <c r="GU239" i="63"/>
  <c r="GU185" i="63"/>
  <c r="GU88" i="73" s="1"/>
  <c r="LD194" i="63"/>
  <c r="LD196" i="63" s="1"/>
  <c r="LD141" i="63"/>
  <c r="LD87" i="73" s="1"/>
  <c r="IC239" i="63"/>
  <c r="IC241" i="63" s="1"/>
  <c r="IC185" i="63"/>
  <c r="IC88" i="73" s="1"/>
  <c r="PZ141" i="63"/>
  <c r="PZ87" i="73" s="1"/>
  <c r="PZ169" i="21"/>
  <c r="PZ176" i="21" s="1"/>
  <c r="PZ183" i="21" s="1"/>
  <c r="CP230" i="63"/>
  <c r="CP89" i="73" s="1"/>
  <c r="HG141" i="63"/>
  <c r="HG87" i="73" s="1"/>
  <c r="HG194" i="63"/>
  <c r="HG196" i="63" s="1"/>
  <c r="GS141" i="63"/>
  <c r="GS87" i="73" s="1"/>
  <c r="GS194" i="63"/>
  <c r="GS241" i="63" s="1"/>
  <c r="NJ141" i="63"/>
  <c r="NJ87" i="73" s="1"/>
  <c r="IH172" i="21"/>
  <c r="IH275" i="63"/>
  <c r="IH90" i="73" s="1"/>
  <c r="LH185" i="63"/>
  <c r="LH88" i="73" s="1"/>
  <c r="LH239" i="63"/>
  <c r="LH241" i="63" s="1"/>
  <c r="AN275" i="63"/>
  <c r="AN90" i="73" s="1"/>
  <c r="HZ179" i="21"/>
  <c r="HZ186" i="21" s="1"/>
  <c r="NJ171" i="21"/>
  <c r="NJ178" i="21" s="1"/>
  <c r="NJ185" i="21" s="1"/>
  <c r="PU171" i="21"/>
  <c r="GH194" i="63"/>
  <c r="GH196" i="63" s="1"/>
  <c r="FJ141" i="63"/>
  <c r="FJ87" i="73" s="1"/>
  <c r="FE230" i="63"/>
  <c r="FE89" i="73" s="1"/>
  <c r="JE230" i="63"/>
  <c r="JE89" i="73" s="1"/>
  <c r="DR179" i="21"/>
  <c r="DR186" i="21" s="1"/>
  <c r="NO200" i="21"/>
  <c r="IQ179" i="21"/>
  <c r="IQ186" i="21" s="1"/>
  <c r="AU200" i="21"/>
  <c r="QI179" i="21"/>
  <c r="QI186" i="21" s="1"/>
  <c r="CU200" i="21"/>
  <c r="MB200" i="21"/>
  <c r="AI200" i="21"/>
  <c r="OA169" i="21"/>
  <c r="OA176" i="21" s="1"/>
  <c r="OA183" i="21" s="1"/>
  <c r="PV179" i="21"/>
  <c r="PV186" i="21" s="1"/>
  <c r="X200" i="21"/>
  <c r="PB179" i="21"/>
  <c r="PB186" i="21" s="1"/>
  <c r="MX170" i="21"/>
  <c r="MX177" i="21" s="1"/>
  <c r="MX184" i="21" s="1"/>
  <c r="SB141" i="63"/>
  <c r="SB87" i="73" s="1"/>
  <c r="ER141" i="63"/>
  <c r="ER87" i="73" s="1"/>
  <c r="AZ141" i="63"/>
  <c r="AZ87" i="73" s="1"/>
  <c r="OV239" i="63"/>
  <c r="OV286" i="63" s="1"/>
  <c r="MJ185" i="63"/>
  <c r="MJ88" i="73" s="1"/>
  <c r="KI185" i="63"/>
  <c r="KI88" i="73" s="1"/>
  <c r="SE185" i="63"/>
  <c r="SE88" i="73" s="1"/>
  <c r="P185" i="63"/>
  <c r="P88" i="73" s="1"/>
  <c r="BX185" i="63"/>
  <c r="BX88" i="73" s="1"/>
  <c r="FL185" i="63"/>
  <c r="FL88" i="73" s="1"/>
  <c r="HA230" i="63"/>
  <c r="HA89" i="73" s="1"/>
  <c r="RB230" i="63"/>
  <c r="RB89" i="73" s="1"/>
  <c r="AD230" i="63"/>
  <c r="AD89" i="73" s="1"/>
  <c r="KG230" i="63"/>
  <c r="KG89" i="73" s="1"/>
  <c r="SA275" i="63"/>
  <c r="SA90" i="73" s="1"/>
  <c r="RD200" i="21"/>
  <c r="BS200" i="21"/>
  <c r="NP171" i="21"/>
  <c r="NP178" i="21" s="1"/>
  <c r="NP185" i="21" s="1"/>
  <c r="LB200" i="21"/>
  <c r="IX170" i="21"/>
  <c r="IX177" i="21" s="1"/>
  <c r="IX184" i="21" s="1"/>
  <c r="R141" i="63"/>
  <c r="R87" i="73" s="1"/>
  <c r="BD141" i="63"/>
  <c r="BD87" i="73" s="1"/>
  <c r="AQ141" i="63"/>
  <c r="AQ87" i="73" s="1"/>
  <c r="LP141" i="63"/>
  <c r="LP87" i="73" s="1"/>
  <c r="FF185" i="63"/>
  <c r="FF88" i="73" s="1"/>
  <c r="IT230" i="63"/>
  <c r="IT89" i="73" s="1"/>
  <c r="RL284" i="63"/>
  <c r="GH172" i="21"/>
  <c r="GH275" i="63"/>
  <c r="GH90" i="73" s="1"/>
  <c r="MF239" i="63"/>
  <c r="MF241" i="63" s="1"/>
  <c r="MF185" i="63"/>
  <c r="MF88" i="73" s="1"/>
  <c r="OW239" i="63"/>
  <c r="OW185" i="63"/>
  <c r="OW88" i="73" s="1"/>
  <c r="AH179" i="21"/>
  <c r="AH186" i="21" s="1"/>
  <c r="AH200" i="21"/>
  <c r="EI141" i="63"/>
  <c r="EI87" i="73" s="1"/>
  <c r="FM185" i="63"/>
  <c r="FM88" i="73" s="1"/>
  <c r="FM170" i="21"/>
  <c r="FM177" i="21" s="1"/>
  <c r="FM184" i="21" s="1"/>
  <c r="HF239" i="63"/>
  <c r="HF241" i="63" s="1"/>
  <c r="HF185" i="63"/>
  <c r="HF88" i="73" s="1"/>
  <c r="HW179" i="21"/>
  <c r="HW186" i="21" s="1"/>
  <c r="HW200" i="21"/>
  <c r="BJ194" i="63"/>
  <c r="BJ141" i="63"/>
  <c r="BJ87" i="73" s="1"/>
  <c r="ME239" i="63"/>
  <c r="ME241" i="63" s="1"/>
  <c r="ME185" i="63"/>
  <c r="ME88" i="73" s="1"/>
  <c r="GT239" i="63"/>
  <c r="GT241" i="63" s="1"/>
  <c r="GT185" i="63"/>
  <c r="GT88" i="73" s="1"/>
  <c r="I200" i="21"/>
  <c r="I179" i="21"/>
  <c r="I186" i="21" s="1"/>
  <c r="HM200" i="21"/>
  <c r="HM179" i="21"/>
  <c r="HM186" i="21" s="1"/>
  <c r="JP185" i="63"/>
  <c r="JP88" i="73" s="1"/>
  <c r="JP239" i="63"/>
  <c r="JP241" i="63" s="1"/>
  <c r="NN179" i="21"/>
  <c r="NN186" i="21" s="1"/>
  <c r="PY200" i="21"/>
  <c r="DX200" i="21"/>
  <c r="KY141" i="63"/>
  <c r="KY87" i="73" s="1"/>
  <c r="NQ141" i="63"/>
  <c r="NQ87" i="73" s="1"/>
  <c r="GV185" i="63"/>
  <c r="GV88" i="73" s="1"/>
  <c r="JC284" i="63"/>
  <c r="JC230" i="63"/>
  <c r="JC89" i="73" s="1"/>
  <c r="HV194" i="63"/>
  <c r="HV286" i="63" s="1"/>
  <c r="HV141" i="63"/>
  <c r="HV87" i="73" s="1"/>
  <c r="PN141" i="63"/>
  <c r="PN87" i="73" s="1"/>
  <c r="PN194" i="63"/>
  <c r="HI185" i="63"/>
  <c r="HI88" i="73" s="1"/>
  <c r="HI239" i="63"/>
  <c r="CK194" i="63"/>
  <c r="CK241" i="63" s="1"/>
  <c r="CK141" i="63"/>
  <c r="CK87" i="73" s="1"/>
  <c r="IV172" i="21"/>
  <c r="IV275" i="63"/>
  <c r="IV90" i="73" s="1"/>
  <c r="Y194" i="63"/>
  <c r="Y141" i="63"/>
  <c r="Y87" i="73" s="1"/>
  <c r="NL185" i="63"/>
  <c r="NL88" i="73" s="1"/>
  <c r="NL239" i="63"/>
  <c r="NL241" i="63" s="1"/>
  <c r="IF275" i="63"/>
  <c r="IF90" i="73" s="1"/>
  <c r="BO185" i="63"/>
  <c r="BO88" i="73" s="1"/>
  <c r="BO239" i="63"/>
  <c r="BO286" i="63" s="1"/>
  <c r="CH185" i="63"/>
  <c r="CH88" i="73" s="1"/>
  <c r="CH239" i="63"/>
  <c r="IE275" i="63"/>
  <c r="IE90" i="73" s="1"/>
  <c r="IM169" i="21"/>
  <c r="IM176" i="21" s="1"/>
  <c r="IM183" i="21" s="1"/>
  <c r="IM141" i="63"/>
  <c r="IM87" i="73" s="1"/>
  <c r="OL275" i="63"/>
  <c r="OL90" i="73" s="1"/>
  <c r="Q171" i="21"/>
  <c r="Q199" i="21" s="1"/>
  <c r="Q230" i="63"/>
  <c r="Q89" i="73" s="1"/>
  <c r="FA141" i="63"/>
  <c r="FA87" i="73" s="1"/>
  <c r="GV284" i="63"/>
  <c r="GV286" i="63" s="1"/>
  <c r="GV230" i="63"/>
  <c r="GV89" i="73" s="1"/>
  <c r="SA230" i="63"/>
  <c r="SA89" i="73" s="1"/>
  <c r="SA284" i="63"/>
  <c r="KF185" i="63"/>
  <c r="KF88" i="73" s="1"/>
  <c r="KF239" i="63"/>
  <c r="AI275" i="63"/>
  <c r="AI90" i="73" s="1"/>
  <c r="SA179" i="21"/>
  <c r="SA186" i="21" s="1"/>
  <c r="EQ169" i="21"/>
  <c r="EQ176" i="21" s="1"/>
  <c r="EQ183" i="21" s="1"/>
  <c r="CT200" i="21"/>
  <c r="PU141" i="63"/>
  <c r="PU87" i="73" s="1"/>
  <c r="NC141" i="63"/>
  <c r="NC87" i="73" s="1"/>
  <c r="NE141" i="63"/>
  <c r="NE87" i="73" s="1"/>
  <c r="PC141" i="63"/>
  <c r="PC87" i="73" s="1"/>
  <c r="QD141" i="63"/>
  <c r="QD87" i="73" s="1"/>
  <c r="EM185" i="63"/>
  <c r="EM88" i="73" s="1"/>
  <c r="BN185" i="63"/>
  <c r="BN88" i="73" s="1"/>
  <c r="KX230" i="63"/>
  <c r="KX89" i="73" s="1"/>
  <c r="HD284" i="63"/>
  <c r="HD286" i="63" s="1"/>
  <c r="PB230" i="63"/>
  <c r="PB89" i="73" s="1"/>
  <c r="MS275" i="63"/>
  <c r="MS90" i="73" s="1"/>
  <c r="S179" i="21"/>
  <c r="S186" i="21" s="1"/>
  <c r="S200" i="21"/>
  <c r="JR141" i="63"/>
  <c r="JR87" i="73" s="1"/>
  <c r="JR194" i="63"/>
  <c r="HJ171" i="21"/>
  <c r="HJ199" i="21" s="1"/>
  <c r="HJ230" i="63"/>
  <c r="HJ89" i="73" s="1"/>
  <c r="X284" i="63"/>
  <c r="X230" i="63"/>
  <c r="X89" i="73" s="1"/>
  <c r="NW179" i="21"/>
  <c r="NW186" i="21" s="1"/>
  <c r="PA194" i="63"/>
  <c r="PA286" i="63" s="1"/>
  <c r="PA141" i="63"/>
  <c r="PA87" i="73" s="1"/>
  <c r="OS185" i="63"/>
  <c r="OS88" i="73" s="1"/>
  <c r="OS239" i="63"/>
  <c r="OS241" i="63" s="1"/>
  <c r="AN185" i="63"/>
  <c r="AN88" i="73" s="1"/>
  <c r="PY230" i="63"/>
  <c r="PY89" i="73" s="1"/>
  <c r="PY284" i="63"/>
  <c r="BQ141" i="63"/>
  <c r="BQ87" i="73" s="1"/>
  <c r="BQ194" i="63"/>
  <c r="BQ196" i="63" s="1"/>
  <c r="KJ194" i="63"/>
  <c r="KJ141" i="63"/>
  <c r="KJ87" i="73" s="1"/>
  <c r="DV239" i="63"/>
  <c r="DV241" i="63" s="1"/>
  <c r="JR185" i="63"/>
  <c r="JR88" i="73" s="1"/>
  <c r="JR170" i="21"/>
  <c r="JR177" i="21" s="1"/>
  <c r="JR184" i="21" s="1"/>
  <c r="IA230" i="63"/>
  <c r="IA89" i="73" s="1"/>
  <c r="IA284" i="63"/>
  <c r="DF194" i="63"/>
  <c r="DF196" i="63" s="1"/>
  <c r="DF141" i="63"/>
  <c r="DF87" i="73" s="1"/>
  <c r="DN284" i="63"/>
  <c r="DN286" i="63" s="1"/>
  <c r="DN230" i="63"/>
  <c r="DN89" i="73" s="1"/>
  <c r="IR284" i="63"/>
  <c r="IR230" i="63"/>
  <c r="IR89" i="73" s="1"/>
  <c r="AU169" i="21"/>
  <c r="AU176" i="21" s="1"/>
  <c r="AU183" i="21" s="1"/>
  <c r="AU141" i="63"/>
  <c r="AU87" i="73" s="1"/>
  <c r="IP141" i="63"/>
  <c r="IP87" i="73" s="1"/>
  <c r="IP194" i="63"/>
  <c r="FD275" i="63"/>
  <c r="FD90" i="73" s="1"/>
  <c r="KW200" i="21"/>
  <c r="KW179" i="21"/>
  <c r="KW186" i="21" s="1"/>
  <c r="RR141" i="63"/>
  <c r="RR87" i="73" s="1"/>
  <c r="RR194" i="63"/>
  <c r="RR196" i="63" s="1"/>
  <c r="RC284" i="63"/>
  <c r="RC230" i="63"/>
  <c r="RC89" i="73" s="1"/>
  <c r="JY239" i="63"/>
  <c r="JY286" i="63" s="1"/>
  <c r="JY185" i="63"/>
  <c r="JY88" i="73" s="1"/>
  <c r="NM185" i="63"/>
  <c r="NM88" i="73" s="1"/>
  <c r="NM239" i="63"/>
  <c r="B185" i="63"/>
  <c r="B88" i="73" s="1"/>
  <c r="B239" i="63"/>
  <c r="PM179" i="21"/>
  <c r="PM186" i="21" s="1"/>
  <c r="HJ200" i="21"/>
  <c r="LI170" i="21"/>
  <c r="LI177" i="21" s="1"/>
  <c r="LI184" i="21" s="1"/>
  <c r="PN239" i="63"/>
  <c r="PN185" i="63"/>
  <c r="PN88" i="73" s="1"/>
  <c r="CT275" i="63"/>
  <c r="CT90" i="73" s="1"/>
  <c r="NI239" i="63"/>
  <c r="NI185" i="63"/>
  <c r="NI88" i="73" s="1"/>
  <c r="CR194" i="63"/>
  <c r="CR196" i="63" s="1"/>
  <c r="CR141" i="63"/>
  <c r="CR87" i="73" s="1"/>
  <c r="HO239" i="63"/>
  <c r="HO241" i="63" s="1"/>
  <c r="HO185" i="63"/>
  <c r="HO88" i="73" s="1"/>
  <c r="RX239" i="63"/>
  <c r="RX286" i="63" s="1"/>
  <c r="RX185" i="63"/>
  <c r="RX88" i="73" s="1"/>
  <c r="GS185" i="63"/>
  <c r="GS88" i="73" s="1"/>
  <c r="GS170" i="21"/>
  <c r="GS198" i="21" s="1"/>
  <c r="DB194" i="63"/>
  <c r="DB196" i="63" s="1"/>
  <c r="DB141" i="63"/>
  <c r="DB87" i="73" s="1"/>
  <c r="O230" i="63"/>
  <c r="O89" i="73" s="1"/>
  <c r="O284" i="63"/>
  <c r="EM284" i="63"/>
  <c r="EM286" i="63" s="1"/>
  <c r="EM230" i="63"/>
  <c r="EM89" i="73" s="1"/>
  <c r="CW239" i="63"/>
  <c r="CW241" i="63" s="1"/>
  <c r="CW185" i="63"/>
  <c r="CW88" i="73" s="1"/>
  <c r="DZ194" i="63"/>
  <c r="DZ141" i="63"/>
  <c r="DZ87" i="73" s="1"/>
  <c r="MV275" i="63"/>
  <c r="MV90" i="73" s="1"/>
  <c r="RI239" i="63"/>
  <c r="RI241" i="63" s="1"/>
  <c r="RI185" i="63"/>
  <c r="RI88" i="73" s="1"/>
  <c r="NU141" i="63"/>
  <c r="NU87" i="73" s="1"/>
  <c r="NU194" i="63"/>
  <c r="NU196" i="63" s="1"/>
  <c r="NN275" i="63"/>
  <c r="NN90" i="73" s="1"/>
  <c r="NC185" i="63"/>
  <c r="NC88" i="73" s="1"/>
  <c r="NC239" i="63"/>
  <c r="NC286" i="63" s="1"/>
  <c r="GD239" i="63"/>
  <c r="GD185" i="63"/>
  <c r="GD88" i="73" s="1"/>
  <c r="H230" i="63"/>
  <c r="H89" i="73" s="1"/>
  <c r="MP284" i="63"/>
  <c r="MP230" i="63"/>
  <c r="MP89" i="73" s="1"/>
  <c r="FY141" i="63"/>
  <c r="FY87" i="73" s="1"/>
  <c r="FY194" i="63"/>
  <c r="FY196" i="63" s="1"/>
  <c r="GR275" i="63"/>
  <c r="GR90" i="73" s="1"/>
  <c r="HB284" i="63"/>
  <c r="HB230" i="63"/>
  <c r="HB89" i="73" s="1"/>
  <c r="SE179" i="21"/>
  <c r="SE186" i="21" s="1"/>
  <c r="JU179" i="21"/>
  <c r="JU186" i="21" s="1"/>
  <c r="FM179" i="21"/>
  <c r="FM186" i="21" s="1"/>
  <c r="AL169" i="21"/>
  <c r="AL197" i="21" s="1"/>
  <c r="KP200" i="21"/>
  <c r="I171" i="21"/>
  <c r="I199" i="21" s="1"/>
  <c r="FO200" i="21"/>
  <c r="KV200" i="21"/>
  <c r="MC179" i="21"/>
  <c r="MC186" i="21" s="1"/>
  <c r="JQ169" i="21"/>
  <c r="JQ197" i="21" s="1"/>
  <c r="BZ170" i="21"/>
  <c r="S171" i="21"/>
  <c r="S178" i="21" s="1"/>
  <c r="S185" i="21" s="1"/>
  <c r="OB200" i="21"/>
  <c r="LF171" i="21"/>
  <c r="LF178" i="21" s="1"/>
  <c r="LF185" i="21" s="1"/>
  <c r="FP170" i="21"/>
  <c r="FP177" i="21" s="1"/>
  <c r="FP184" i="21" s="1"/>
  <c r="MY170" i="21"/>
  <c r="MY177" i="21" s="1"/>
  <c r="MY184" i="21" s="1"/>
  <c r="FA194" i="63"/>
  <c r="FA196" i="63" s="1"/>
  <c r="AN239" i="63"/>
  <c r="AN241" i="63" s="1"/>
  <c r="IY239" i="63"/>
  <c r="DT239" i="63"/>
  <c r="DT241" i="63" s="1"/>
  <c r="GH230" i="63"/>
  <c r="GH89" i="73" s="1"/>
  <c r="GQ239" i="63"/>
  <c r="GQ286" i="63" s="1"/>
  <c r="GQ185" i="63"/>
  <c r="GQ88" i="73" s="1"/>
  <c r="NZ194" i="63"/>
  <c r="NZ196" i="63" s="1"/>
  <c r="NZ141" i="63"/>
  <c r="NZ87" i="73" s="1"/>
  <c r="BH284" i="63"/>
  <c r="BH230" i="63"/>
  <c r="BH89" i="73" s="1"/>
  <c r="NN141" i="63"/>
  <c r="NN87" i="73" s="1"/>
  <c r="NN194" i="63"/>
  <c r="PB185" i="63"/>
  <c r="PB88" i="73" s="1"/>
  <c r="PB239" i="63"/>
  <c r="PB286" i="63" s="1"/>
  <c r="QM185" i="63"/>
  <c r="QM88" i="73" s="1"/>
  <c r="QM239" i="63"/>
  <c r="KM284" i="63"/>
  <c r="KM286" i="63" s="1"/>
  <c r="KM230" i="63"/>
  <c r="KM89" i="73" s="1"/>
  <c r="C284" i="63"/>
  <c r="C230" i="63"/>
  <c r="C89" i="73" s="1"/>
  <c r="DY194" i="63"/>
  <c r="DY196" i="63" s="1"/>
  <c r="DY141" i="63"/>
  <c r="DY87" i="73" s="1"/>
  <c r="NR141" i="63"/>
  <c r="NR87" i="73" s="1"/>
  <c r="DL185" i="63"/>
  <c r="DL88" i="73" s="1"/>
  <c r="C194" i="63"/>
  <c r="C141" i="63"/>
  <c r="C87" i="73" s="1"/>
  <c r="J171" i="21"/>
  <c r="J178" i="21" s="1"/>
  <c r="J185" i="21" s="1"/>
  <c r="J230" i="63"/>
  <c r="J89" i="73" s="1"/>
  <c r="FR141" i="63"/>
  <c r="FR87" i="73" s="1"/>
  <c r="FR194" i="63"/>
  <c r="N185" i="63"/>
  <c r="N88" i="73" s="1"/>
  <c r="OG185" i="63"/>
  <c r="OG88" i="73" s="1"/>
  <c r="OG239" i="63"/>
  <c r="OG241" i="63" s="1"/>
  <c r="IK169" i="21"/>
  <c r="IK176" i="21" s="1"/>
  <c r="IK183" i="21" s="1"/>
  <c r="IK141" i="63"/>
  <c r="IK87" i="73" s="1"/>
  <c r="NN230" i="63"/>
  <c r="NN89" i="73" s="1"/>
  <c r="LA185" i="63"/>
  <c r="LA88" i="73" s="1"/>
  <c r="LA239" i="63"/>
  <c r="AO141" i="63"/>
  <c r="AO87" i="73" s="1"/>
  <c r="ED170" i="21"/>
  <c r="ED177" i="21" s="1"/>
  <c r="ED184" i="21" s="1"/>
  <c r="ED185" i="63"/>
  <c r="ED88" i="73" s="1"/>
  <c r="IK230" i="63"/>
  <c r="IK89" i="73" s="1"/>
  <c r="ID194" i="63"/>
  <c r="ID196" i="63" s="1"/>
  <c r="ID141" i="63"/>
  <c r="ID87" i="73" s="1"/>
  <c r="GJ284" i="63"/>
  <c r="GJ286" i="63" s="1"/>
  <c r="GJ230" i="63"/>
  <c r="GJ89" i="73" s="1"/>
  <c r="GA230" i="63"/>
  <c r="GA89" i="73" s="1"/>
  <c r="QA239" i="63"/>
  <c r="QA286" i="63" s="1"/>
  <c r="QA185" i="63"/>
  <c r="QA88" i="73" s="1"/>
  <c r="QT230" i="63"/>
  <c r="QT89" i="73" s="1"/>
  <c r="QT284" i="63"/>
  <c r="QT286" i="63" s="1"/>
  <c r="NM141" i="63"/>
  <c r="NM87" i="73" s="1"/>
  <c r="NM194" i="63"/>
  <c r="NM196" i="63" s="1"/>
  <c r="MA141" i="63"/>
  <c r="MA87" i="73" s="1"/>
  <c r="EG185" i="63"/>
  <c r="EG88" i="73" s="1"/>
  <c r="EG239" i="63"/>
  <c r="OZ185" i="63"/>
  <c r="OZ88" i="73" s="1"/>
  <c r="OZ239" i="63"/>
  <c r="OZ286" i="63" s="1"/>
  <c r="KV275" i="63"/>
  <c r="KV90" i="73" s="1"/>
  <c r="JI141" i="63"/>
  <c r="JI87" i="73" s="1"/>
  <c r="PK284" i="63"/>
  <c r="PK286" i="63" s="1"/>
  <c r="PK230" i="63"/>
  <c r="PK89" i="73" s="1"/>
  <c r="NM284" i="63"/>
  <c r="NM230" i="63"/>
  <c r="NM89" i="73" s="1"/>
  <c r="BS230" i="63"/>
  <c r="BS89" i="73" s="1"/>
  <c r="EX275" i="63"/>
  <c r="EX90" i="73" s="1"/>
  <c r="AB275" i="63"/>
  <c r="AB90" i="73" s="1"/>
  <c r="KM185" i="63"/>
  <c r="KM88" i="73" s="1"/>
  <c r="MN194" i="63"/>
  <c r="MN196" i="63" s="1"/>
  <c r="MN141" i="63"/>
  <c r="MN87" i="73" s="1"/>
  <c r="DI275" i="63"/>
  <c r="DI90" i="73" s="1"/>
  <c r="JD194" i="63"/>
  <c r="JD196" i="63" s="1"/>
  <c r="JD141" i="63"/>
  <c r="JD87" i="73" s="1"/>
  <c r="OF141" i="63"/>
  <c r="OF87" i="73" s="1"/>
  <c r="GQ230" i="63"/>
  <c r="GQ89" i="73" s="1"/>
  <c r="CY141" i="63"/>
  <c r="CY87" i="73" s="1"/>
  <c r="MQ185" i="63"/>
  <c r="MQ88" i="73" s="1"/>
  <c r="MQ239" i="63"/>
  <c r="MQ241" i="63" s="1"/>
  <c r="LI230" i="63"/>
  <c r="LI89" i="73" s="1"/>
  <c r="RM185" i="63"/>
  <c r="RM88" i="73" s="1"/>
  <c r="LO275" i="63"/>
  <c r="LO90" i="73" s="1"/>
  <c r="DW275" i="63"/>
  <c r="DW90" i="73" s="1"/>
  <c r="SD230" i="63"/>
  <c r="SD89" i="73" s="1"/>
  <c r="QB169" i="21"/>
  <c r="QB176" i="21" s="1"/>
  <c r="QB183" i="21" s="1"/>
  <c r="QB141" i="63"/>
  <c r="QB87" i="73" s="1"/>
  <c r="CY170" i="21"/>
  <c r="CY177" i="21" s="1"/>
  <c r="CY184" i="21" s="1"/>
  <c r="BT194" i="63"/>
  <c r="BT241" i="63" s="1"/>
  <c r="DO141" i="63"/>
  <c r="DO87" i="73" s="1"/>
  <c r="DO194" i="63"/>
  <c r="MN284" i="63"/>
  <c r="MN230" i="63"/>
  <c r="MN89" i="73" s="1"/>
  <c r="KH185" i="63"/>
  <c r="KH88" i="73" s="1"/>
  <c r="FE185" i="63"/>
  <c r="FE88" i="73" s="1"/>
  <c r="CL185" i="63"/>
  <c r="CL88" i="73" s="1"/>
  <c r="CL239" i="63"/>
  <c r="CK284" i="63"/>
  <c r="CK230" i="63"/>
  <c r="CK89" i="73" s="1"/>
  <c r="IZ275" i="63"/>
  <c r="IZ90" i="73" s="1"/>
  <c r="RX141" i="63"/>
  <c r="RX87" i="73" s="1"/>
  <c r="KC230" i="63"/>
  <c r="KC89" i="73" s="1"/>
  <c r="QR185" i="63"/>
  <c r="QR88" i="73" s="1"/>
  <c r="AU275" i="63"/>
  <c r="AU90" i="73" s="1"/>
  <c r="OT185" i="63"/>
  <c r="OT88" i="73" s="1"/>
  <c r="JQ230" i="63"/>
  <c r="JQ89" i="73" s="1"/>
  <c r="FS230" i="63"/>
  <c r="FS89" i="73" s="1"/>
  <c r="NF230" i="63"/>
  <c r="NF89" i="73" s="1"/>
  <c r="QB275" i="63"/>
  <c r="QB90" i="73" s="1"/>
  <c r="NA230" i="63"/>
  <c r="NA89" i="73" s="1"/>
  <c r="LD230" i="63"/>
  <c r="LD89" i="73" s="1"/>
  <c r="OU141" i="63"/>
  <c r="OU87" i="73" s="1"/>
  <c r="LM275" i="63"/>
  <c r="LM90" i="73" s="1"/>
  <c r="SE275" i="63"/>
  <c r="SE90" i="73" s="1"/>
  <c r="PK275" i="63"/>
  <c r="PK90" i="73" s="1"/>
  <c r="LL230" i="63"/>
  <c r="LL89" i="73" s="1"/>
  <c r="KP275" i="63"/>
  <c r="KP90" i="73" s="1"/>
  <c r="GA275" i="63"/>
  <c r="GA90" i="73" s="1"/>
  <c r="KY185" i="63"/>
  <c r="KY88" i="73" s="1"/>
  <c r="DR275" i="63"/>
  <c r="DR90" i="73" s="1"/>
  <c r="PY275" i="63"/>
  <c r="PY90" i="73" s="1"/>
  <c r="PK141" i="63"/>
  <c r="PK87" i="73" s="1"/>
  <c r="JO185" i="63"/>
  <c r="JO88" i="73" s="1"/>
  <c r="B275" i="63"/>
  <c r="B90" i="73" s="1"/>
  <c r="NQ275" i="63"/>
  <c r="NQ90" i="73" s="1"/>
  <c r="OS275" i="63"/>
  <c r="OS90" i="73" s="1"/>
  <c r="OY275" i="63"/>
  <c r="OY90" i="73" s="1"/>
  <c r="LA230" i="63"/>
  <c r="LA89" i="73" s="1"/>
  <c r="PP141" i="63"/>
  <c r="PP87" i="73" s="1"/>
  <c r="PG141" i="63"/>
  <c r="PG87" i="73" s="1"/>
  <c r="IY141" i="63"/>
  <c r="IY87" i="73" s="1"/>
  <c r="MI275" i="63"/>
  <c r="MI90" i="73" s="1"/>
  <c r="DG185" i="63"/>
  <c r="DG88" i="73" s="1"/>
  <c r="I275" i="63"/>
  <c r="I90" i="73" s="1"/>
  <c r="DC194" i="63"/>
  <c r="DC241" i="63" s="1"/>
  <c r="DC141" i="63"/>
  <c r="DC87" i="73" s="1"/>
  <c r="Z194" i="63"/>
  <c r="Z141" i="63"/>
  <c r="Z87" i="73" s="1"/>
  <c r="LK172" i="21"/>
  <c r="LK275" i="63"/>
  <c r="LK90" i="73" s="1"/>
  <c r="QD172" i="21"/>
  <c r="QD275" i="63"/>
  <c r="QD90" i="73" s="1"/>
  <c r="KZ141" i="63"/>
  <c r="KZ87" i="73" s="1"/>
  <c r="KZ169" i="21"/>
  <c r="KZ176" i="21" s="1"/>
  <c r="KZ183" i="21" s="1"/>
  <c r="HW141" i="63"/>
  <c r="HW87" i="73" s="1"/>
  <c r="HW194" i="63"/>
  <c r="HW286" i="63" s="1"/>
  <c r="FY185" i="63"/>
  <c r="FY88" i="73" s="1"/>
  <c r="FY170" i="21"/>
  <c r="FY177" i="21" s="1"/>
  <c r="FY184" i="21" s="1"/>
  <c r="NM172" i="21"/>
  <c r="NM275" i="63"/>
  <c r="NM90" i="73" s="1"/>
  <c r="MK230" i="63"/>
  <c r="MK89" i="73" s="1"/>
  <c r="MK171" i="21"/>
  <c r="MK178" i="21" s="1"/>
  <c r="MK185" i="21" s="1"/>
  <c r="NY239" i="63"/>
  <c r="NY241" i="63" s="1"/>
  <c r="NY185" i="63"/>
  <c r="NY88" i="73" s="1"/>
  <c r="CM185" i="63"/>
  <c r="CM88" i="73" s="1"/>
  <c r="CM239" i="63"/>
  <c r="QH230" i="63"/>
  <c r="QH89" i="73" s="1"/>
  <c r="QH284" i="63"/>
  <c r="QH286" i="63" s="1"/>
  <c r="IP230" i="63"/>
  <c r="IP89" i="73" s="1"/>
  <c r="IP284" i="63"/>
  <c r="KN200" i="21"/>
  <c r="KN179" i="21"/>
  <c r="KN186" i="21" s="1"/>
  <c r="FH141" i="63"/>
  <c r="FH87" i="73" s="1"/>
  <c r="FH169" i="21"/>
  <c r="FH197" i="21" s="1"/>
  <c r="EV284" i="63"/>
  <c r="EV230" i="63"/>
  <c r="EV89" i="73" s="1"/>
  <c r="DG172" i="21"/>
  <c r="DG275" i="63"/>
  <c r="DG90" i="73" s="1"/>
  <c r="AC170" i="21"/>
  <c r="QO239" i="63"/>
  <c r="QO241" i="63" s="1"/>
  <c r="QO185" i="63"/>
  <c r="QO88" i="73" s="1"/>
  <c r="CU230" i="63"/>
  <c r="CU89" i="73" s="1"/>
  <c r="CU284" i="63"/>
  <c r="CU286" i="63" s="1"/>
  <c r="CD185" i="63"/>
  <c r="CD88" i="73" s="1"/>
  <c r="CD239" i="63"/>
  <c r="CD241" i="63" s="1"/>
  <c r="OQ185" i="63"/>
  <c r="OQ88" i="73" s="1"/>
  <c r="OQ170" i="21"/>
  <c r="OQ198" i="21" s="1"/>
  <c r="ME230" i="63"/>
  <c r="ME89" i="73" s="1"/>
  <c r="ME171" i="21"/>
  <c r="ME178" i="21" s="1"/>
  <c r="ME185" i="21" s="1"/>
  <c r="CL194" i="63"/>
  <c r="CL196" i="63" s="1"/>
  <c r="CL141" i="63"/>
  <c r="CL87" i="73" s="1"/>
  <c r="FT239" i="63"/>
  <c r="FT185" i="63"/>
  <c r="FT88" i="73" s="1"/>
  <c r="EN275" i="63"/>
  <c r="EN90" i="73" s="1"/>
  <c r="LB170" i="21"/>
  <c r="LB177" i="21" s="1"/>
  <c r="LB184" i="21" s="1"/>
  <c r="LB185" i="63"/>
  <c r="LB88" i="73" s="1"/>
  <c r="NW239" i="63"/>
  <c r="NW185" i="63"/>
  <c r="NW88" i="73" s="1"/>
  <c r="PM275" i="63"/>
  <c r="PM90" i="73" s="1"/>
  <c r="NL284" i="63"/>
  <c r="NL230" i="63"/>
  <c r="NL89" i="73" s="1"/>
  <c r="OD239" i="63"/>
  <c r="OD241" i="63" s="1"/>
  <c r="OD185" i="63"/>
  <c r="OD88" i="73" s="1"/>
  <c r="MO172" i="21"/>
  <c r="MO275" i="63"/>
  <c r="MO90" i="73" s="1"/>
  <c r="NW275" i="63"/>
  <c r="NW90" i="73" s="1"/>
  <c r="DW194" i="63"/>
  <c r="DW196" i="63" s="1"/>
  <c r="DW141" i="63"/>
  <c r="DW87" i="73" s="1"/>
  <c r="KN275" i="63"/>
  <c r="KN90" i="73" s="1"/>
  <c r="EJ194" i="63"/>
  <c r="EJ141" i="63"/>
  <c r="EJ87" i="73" s="1"/>
  <c r="LH141" i="63"/>
  <c r="LH87" i="73" s="1"/>
  <c r="LH169" i="21"/>
  <c r="LH176" i="21" s="1"/>
  <c r="LH183" i="21" s="1"/>
  <c r="AA185" i="63"/>
  <c r="AA88" i="73" s="1"/>
  <c r="AA239" i="63"/>
  <c r="AA286" i="63" s="1"/>
  <c r="HH179" i="21"/>
  <c r="HH186" i="21" s="1"/>
  <c r="GU200" i="21"/>
  <c r="LR171" i="21"/>
  <c r="LR178" i="21" s="1"/>
  <c r="LR185" i="21" s="1"/>
  <c r="FW141" i="63"/>
  <c r="FW87" i="73" s="1"/>
  <c r="DS239" i="63"/>
  <c r="DS241" i="63" s="1"/>
  <c r="QF185" i="63"/>
  <c r="QF88" i="73" s="1"/>
  <c r="CS230" i="63"/>
  <c r="CS89" i="73" s="1"/>
  <c r="PZ230" i="63"/>
  <c r="PZ89" i="73" s="1"/>
  <c r="G172" i="21"/>
  <c r="G275" i="63"/>
  <c r="G90" i="73" s="1"/>
  <c r="FW275" i="63"/>
  <c r="FW90" i="73" s="1"/>
  <c r="MZ185" i="63"/>
  <c r="MZ88" i="73" s="1"/>
  <c r="MZ170" i="21"/>
  <c r="RM194" i="63"/>
  <c r="RM141" i="63"/>
  <c r="RM87" i="73" s="1"/>
  <c r="NB141" i="63"/>
  <c r="NB87" i="73" s="1"/>
  <c r="NB194" i="63"/>
  <c r="NB196" i="63" s="1"/>
  <c r="FA230" i="63"/>
  <c r="FA89" i="73" s="1"/>
  <c r="FA284" i="63"/>
  <c r="JU284" i="63"/>
  <c r="JU230" i="63"/>
  <c r="JU89" i="73" s="1"/>
  <c r="LZ284" i="63"/>
  <c r="LZ230" i="63"/>
  <c r="LZ89" i="73" s="1"/>
  <c r="EZ284" i="63"/>
  <c r="EZ286" i="63" s="1"/>
  <c r="EZ230" i="63"/>
  <c r="EZ89" i="73" s="1"/>
  <c r="HK230" i="63"/>
  <c r="HK89" i="73" s="1"/>
  <c r="HK284" i="63"/>
  <c r="PH230" i="63"/>
  <c r="PH89" i="73" s="1"/>
  <c r="CR172" i="21"/>
  <c r="CR275" i="63"/>
  <c r="CR90" i="73" s="1"/>
  <c r="KF141" i="63"/>
  <c r="KF87" i="73" s="1"/>
  <c r="KF194" i="63"/>
  <c r="KF196" i="63" s="1"/>
  <c r="FB230" i="63"/>
  <c r="FB89" i="73" s="1"/>
  <c r="FB284" i="63"/>
  <c r="FB286" i="63" s="1"/>
  <c r="CR230" i="63"/>
  <c r="CR89" i="73" s="1"/>
  <c r="CR284" i="63"/>
  <c r="EL185" i="63"/>
  <c r="EL88" i="73" s="1"/>
  <c r="EL239" i="63"/>
  <c r="EL241" i="63" s="1"/>
  <c r="GU275" i="63"/>
  <c r="GU90" i="73" s="1"/>
  <c r="FD200" i="21"/>
  <c r="JL200" i="21"/>
  <c r="MI170" i="21"/>
  <c r="MI198" i="21" s="1"/>
  <c r="EQ239" i="63"/>
  <c r="EQ241" i="63" s="1"/>
  <c r="S185" i="63"/>
  <c r="S88" i="73" s="1"/>
  <c r="MG185" i="63"/>
  <c r="MG88" i="73" s="1"/>
  <c r="JW239" i="63"/>
  <c r="JW241" i="63" s="1"/>
  <c r="BE239" i="63"/>
  <c r="BE241" i="63" s="1"/>
  <c r="MQ230" i="63"/>
  <c r="MQ89" i="73" s="1"/>
  <c r="HU230" i="63"/>
  <c r="HU89" i="73" s="1"/>
  <c r="MS284" i="63"/>
  <c r="MS230" i="63"/>
  <c r="MS89" i="73" s="1"/>
  <c r="P141" i="63"/>
  <c r="P87" i="73" s="1"/>
  <c r="P194" i="63"/>
  <c r="P196" i="63" s="1"/>
  <c r="QY141" i="63"/>
  <c r="QY87" i="73" s="1"/>
  <c r="QY169" i="21"/>
  <c r="QY197" i="21" s="1"/>
  <c r="FZ141" i="63"/>
  <c r="FZ87" i="73" s="1"/>
  <c r="FZ194" i="63"/>
  <c r="FZ196" i="63" s="1"/>
  <c r="ED172" i="21"/>
  <c r="ED275" i="63"/>
  <c r="ED90" i="73" s="1"/>
  <c r="CQ284" i="63"/>
  <c r="CQ286" i="63" s="1"/>
  <c r="CQ230" i="63"/>
  <c r="CQ89" i="73" s="1"/>
  <c r="LM230" i="63"/>
  <c r="LM89" i="73" s="1"/>
  <c r="LM171" i="21"/>
  <c r="LM178" i="21" s="1"/>
  <c r="LM185" i="21" s="1"/>
  <c r="AH169" i="21"/>
  <c r="AH141" i="63"/>
  <c r="AH87" i="73" s="1"/>
  <c r="GN230" i="63"/>
  <c r="GN89" i="73" s="1"/>
  <c r="GN284" i="63"/>
  <c r="MW194" i="63"/>
  <c r="MW196" i="63" s="1"/>
  <c r="MW141" i="63"/>
  <c r="MW87" i="73" s="1"/>
  <c r="GK141" i="63"/>
  <c r="GK87" i="73" s="1"/>
  <c r="GK194" i="63"/>
  <c r="LP185" i="63"/>
  <c r="LP88" i="73" s="1"/>
  <c r="LP239" i="63"/>
  <c r="LP241" i="63" s="1"/>
  <c r="DP194" i="63"/>
  <c r="DP141" i="63"/>
  <c r="DP87" i="73" s="1"/>
  <c r="JC141" i="63"/>
  <c r="JC87" i="73" s="1"/>
  <c r="JC194" i="63"/>
  <c r="JC196" i="63" s="1"/>
  <c r="G230" i="63"/>
  <c r="G89" i="73" s="1"/>
  <c r="G284" i="63"/>
  <c r="RS239" i="63"/>
  <c r="RS241" i="63" s="1"/>
  <c r="RS185" i="63"/>
  <c r="RS88" i="73" s="1"/>
  <c r="GB179" i="21"/>
  <c r="GB186" i="21" s="1"/>
  <c r="GB200" i="21"/>
  <c r="RN185" i="63"/>
  <c r="RN88" i="73" s="1"/>
  <c r="RN239" i="63"/>
  <c r="RN241" i="63" s="1"/>
  <c r="JT179" i="21"/>
  <c r="JT186" i="21" s="1"/>
  <c r="RE200" i="21"/>
  <c r="AS171" i="21"/>
  <c r="AS199" i="21" s="1"/>
  <c r="FQ179" i="21"/>
  <c r="FQ186" i="21" s="1"/>
  <c r="C149" i="63"/>
  <c r="C151" i="63" s="1"/>
  <c r="MR200" i="21"/>
  <c r="GP170" i="21"/>
  <c r="GP177" i="21" s="1"/>
  <c r="GP184" i="21" s="1"/>
  <c r="EB141" i="63"/>
  <c r="EB87" i="73" s="1"/>
  <c r="IC141" i="63"/>
  <c r="IC87" i="73" s="1"/>
  <c r="HR141" i="63"/>
  <c r="HR87" i="73" s="1"/>
  <c r="HY141" i="63"/>
  <c r="HY87" i="73" s="1"/>
  <c r="OL141" i="63"/>
  <c r="OL87" i="73" s="1"/>
  <c r="LY141" i="63"/>
  <c r="LY87" i="73" s="1"/>
  <c r="MC185" i="63"/>
  <c r="MC88" i="73" s="1"/>
  <c r="JF185" i="63"/>
  <c r="JF88" i="73" s="1"/>
  <c r="PL284" i="63"/>
  <c r="FZ230" i="63"/>
  <c r="FZ89" i="73" s="1"/>
  <c r="HL230" i="63"/>
  <c r="HL89" i="73" s="1"/>
  <c r="HI200" i="21"/>
  <c r="HI179" i="21"/>
  <c r="HI186" i="21" s="1"/>
  <c r="PL185" i="63"/>
  <c r="PL88" i="73" s="1"/>
  <c r="PL239" i="63"/>
  <c r="PL241" i="63" s="1"/>
  <c r="RJ194" i="63"/>
  <c r="RJ196" i="63" s="1"/>
  <c r="RJ141" i="63"/>
  <c r="RJ87" i="73" s="1"/>
  <c r="FB200" i="21"/>
  <c r="FB179" i="21"/>
  <c r="FB186" i="21" s="1"/>
  <c r="GF200" i="21"/>
  <c r="GF179" i="21"/>
  <c r="GF186" i="21" s="1"/>
  <c r="JC179" i="21"/>
  <c r="JC186" i="21" s="1"/>
  <c r="JC200" i="21"/>
  <c r="PD141" i="63"/>
  <c r="PD87" i="73" s="1"/>
  <c r="PD169" i="21"/>
  <c r="PD197" i="21" s="1"/>
  <c r="KB194" i="63"/>
  <c r="KB196" i="63" s="1"/>
  <c r="KB141" i="63"/>
  <c r="KB87" i="73" s="1"/>
  <c r="FL179" i="21"/>
  <c r="FL186" i="21" s="1"/>
  <c r="FL200" i="21"/>
  <c r="JQ185" i="63"/>
  <c r="JQ88" i="73" s="1"/>
  <c r="JQ239" i="63"/>
  <c r="JQ241" i="63" s="1"/>
  <c r="BS275" i="63"/>
  <c r="BS90" i="73" s="1"/>
  <c r="BZ141" i="63"/>
  <c r="BZ87" i="73" s="1"/>
  <c r="NP179" i="21"/>
  <c r="NP186" i="21" s="1"/>
  <c r="NP200" i="21"/>
  <c r="RY141" i="63"/>
  <c r="RY87" i="73" s="1"/>
  <c r="RY194" i="63"/>
  <c r="RY196" i="63" s="1"/>
  <c r="SF230" i="63"/>
  <c r="SF89" i="73" s="1"/>
  <c r="SF284" i="63"/>
  <c r="DZ284" i="63"/>
  <c r="DZ230" i="63"/>
  <c r="DZ89" i="73" s="1"/>
  <c r="PV275" i="63"/>
  <c r="PV90" i="73" s="1"/>
  <c r="FP284" i="63"/>
  <c r="FP286" i="63" s="1"/>
  <c r="FP230" i="63"/>
  <c r="FP89" i="73" s="1"/>
  <c r="KF179" i="21"/>
  <c r="KF186" i="21" s="1"/>
  <c r="KF200" i="21"/>
  <c r="DT172" i="21"/>
  <c r="DT275" i="63"/>
  <c r="DT90" i="73" s="1"/>
  <c r="AK185" i="63"/>
  <c r="AK88" i="73" s="1"/>
  <c r="AK239" i="63"/>
  <c r="AK286" i="63" s="1"/>
  <c r="LR141" i="63"/>
  <c r="LR87" i="73" s="1"/>
  <c r="LR194" i="63"/>
  <c r="LR241" i="63" s="1"/>
  <c r="FG275" i="63"/>
  <c r="FG90" i="73" s="1"/>
  <c r="HG284" i="63"/>
  <c r="HG230" i="63"/>
  <c r="HG89" i="73" s="1"/>
  <c r="MN275" i="63"/>
  <c r="MN90" i="73" s="1"/>
  <c r="LZ185" i="63"/>
  <c r="LZ88" i="73" s="1"/>
  <c r="LZ239" i="63"/>
  <c r="AQ179" i="21"/>
  <c r="AQ186" i="21" s="1"/>
  <c r="LA169" i="21"/>
  <c r="LA176" i="21" s="1"/>
  <c r="LA183" i="21" s="1"/>
  <c r="ID171" i="21"/>
  <c r="ID199" i="21" s="1"/>
  <c r="GO179" i="21"/>
  <c r="GO186" i="21" s="1"/>
  <c r="NR200" i="21"/>
  <c r="HB179" i="21"/>
  <c r="HB186" i="21" s="1"/>
  <c r="Y179" i="21"/>
  <c r="Y186" i="21" s="1"/>
  <c r="CP171" i="21"/>
  <c r="CP178" i="21" s="1"/>
  <c r="CP185" i="21" s="1"/>
  <c r="IS179" i="21"/>
  <c r="IS186" i="21" s="1"/>
  <c r="CT169" i="21"/>
  <c r="CT176" i="21" s="1"/>
  <c r="CT183" i="21" s="1"/>
  <c r="JJ200" i="21"/>
  <c r="RV200" i="21"/>
  <c r="PA179" i="21"/>
  <c r="PA186" i="21" s="1"/>
  <c r="RW200" i="21"/>
  <c r="KF171" i="21"/>
  <c r="KF178" i="21" s="1"/>
  <c r="KF185" i="21" s="1"/>
  <c r="PP169" i="21"/>
  <c r="PP176" i="21" s="1"/>
  <c r="PP183" i="21" s="1"/>
  <c r="PT169" i="21"/>
  <c r="GB171" i="21"/>
  <c r="GB178" i="21" s="1"/>
  <c r="GB185" i="21" s="1"/>
  <c r="HS171" i="21"/>
  <c r="HS178" i="21" s="1"/>
  <c r="HS185" i="21" s="1"/>
  <c r="FN179" i="21"/>
  <c r="FN186" i="21" s="1"/>
  <c r="LP200" i="21"/>
  <c r="OZ179" i="21"/>
  <c r="OZ186" i="21" s="1"/>
  <c r="HT171" i="21"/>
  <c r="HT199" i="21" s="1"/>
  <c r="QX171" i="21"/>
  <c r="QX178" i="21" s="1"/>
  <c r="QX185" i="21" s="1"/>
  <c r="BG171" i="21"/>
  <c r="BG199" i="21" s="1"/>
  <c r="GQ200" i="21"/>
  <c r="GX169" i="21"/>
  <c r="GX197" i="21" s="1"/>
  <c r="OL200" i="21"/>
  <c r="RP170" i="21"/>
  <c r="RP177" i="21" s="1"/>
  <c r="RP184" i="21" s="1"/>
  <c r="AU170" i="21"/>
  <c r="AU198" i="21" s="1"/>
  <c r="BM141" i="63"/>
  <c r="BM87" i="73" s="1"/>
  <c r="QV141" i="63"/>
  <c r="QV87" i="73" s="1"/>
  <c r="ME141" i="63"/>
  <c r="ME87" i="73" s="1"/>
  <c r="HO141" i="63"/>
  <c r="HO87" i="73" s="1"/>
  <c r="QH141" i="63"/>
  <c r="QH87" i="73" s="1"/>
  <c r="FX194" i="63"/>
  <c r="FX196" i="63" s="1"/>
  <c r="IQ141" i="63"/>
  <c r="IQ87" i="73" s="1"/>
  <c r="AC141" i="63"/>
  <c r="AC87" i="73" s="1"/>
  <c r="JE141" i="63"/>
  <c r="JE87" i="73" s="1"/>
  <c r="AO194" i="63"/>
  <c r="AM194" i="63"/>
  <c r="AM286" i="63" s="1"/>
  <c r="CJ141" i="63"/>
  <c r="CJ87" i="73" s="1"/>
  <c r="AE185" i="63"/>
  <c r="AE88" i="73" s="1"/>
  <c r="NF185" i="63"/>
  <c r="NF88" i="73" s="1"/>
  <c r="EN239" i="63"/>
  <c r="MN239" i="63"/>
  <c r="EU185" i="63"/>
  <c r="EU88" i="73" s="1"/>
  <c r="IK284" i="63"/>
  <c r="IK286" i="63" s="1"/>
  <c r="NS230" i="63"/>
  <c r="NS89" i="73" s="1"/>
  <c r="NX284" i="63"/>
  <c r="BF284" i="63"/>
  <c r="FX230" i="63"/>
  <c r="FX89" i="73" s="1"/>
  <c r="AQ284" i="63"/>
  <c r="DC230" i="63"/>
  <c r="DC89" i="73" s="1"/>
  <c r="H284" i="63"/>
  <c r="AT230" i="63"/>
  <c r="AT89" i="73" s="1"/>
  <c r="DT284" i="63"/>
  <c r="QI284" i="63"/>
  <c r="BB141" i="63"/>
  <c r="BB87" i="73" s="1"/>
  <c r="BB194" i="63"/>
  <c r="BB196" i="63" s="1"/>
  <c r="MA239" i="63"/>
  <c r="MA286" i="63" s="1"/>
  <c r="MA185" i="63"/>
  <c r="MA88" i="73" s="1"/>
  <c r="DF284" i="63"/>
  <c r="DF230" i="63"/>
  <c r="DF89" i="73" s="1"/>
  <c r="EY185" i="63"/>
  <c r="EY88" i="73" s="1"/>
  <c r="EY239" i="63"/>
  <c r="KN239" i="63"/>
  <c r="KN241" i="63" s="1"/>
  <c r="KN185" i="63"/>
  <c r="KN88" i="73" s="1"/>
  <c r="ER230" i="63"/>
  <c r="ER89" i="73" s="1"/>
  <c r="ER284" i="63"/>
  <c r="EG284" i="63"/>
  <c r="EG230" i="63"/>
  <c r="EG89" i="73" s="1"/>
  <c r="OJ230" i="63"/>
  <c r="OJ89" i="73" s="1"/>
  <c r="OJ284" i="63"/>
  <c r="OJ286" i="63" s="1"/>
  <c r="ID239" i="63"/>
  <c r="ID185" i="63"/>
  <c r="ID88" i="73" s="1"/>
  <c r="CM230" i="63"/>
  <c r="CM89" i="73" s="1"/>
  <c r="CM284" i="63"/>
  <c r="IA185" i="63"/>
  <c r="IA88" i="73" s="1"/>
  <c r="IA239" i="63"/>
  <c r="IA241" i="63" s="1"/>
  <c r="FL141" i="63"/>
  <c r="FL87" i="73" s="1"/>
  <c r="FL194" i="63"/>
  <c r="FL196" i="63" s="1"/>
  <c r="RQ230" i="63"/>
  <c r="RQ89" i="73" s="1"/>
  <c r="RQ284" i="63"/>
  <c r="DW185" i="63"/>
  <c r="DW88" i="73" s="1"/>
  <c r="DW239" i="63"/>
  <c r="BB185" i="63"/>
  <c r="BB88" i="73" s="1"/>
  <c r="BB239" i="63"/>
  <c r="IV230" i="63"/>
  <c r="IV89" i="73" s="1"/>
  <c r="IV284" i="63"/>
  <c r="L141" i="63"/>
  <c r="L87" i="73" s="1"/>
  <c r="L194" i="63"/>
  <c r="L196" i="63" s="1"/>
  <c r="MF169" i="21"/>
  <c r="MF197" i="21" s="1"/>
  <c r="BV169" i="21"/>
  <c r="BV176" i="21" s="1"/>
  <c r="BV183" i="21" s="1"/>
  <c r="OG284" i="63"/>
  <c r="NO141" i="63"/>
  <c r="NO87" i="73" s="1"/>
  <c r="NO169" i="21"/>
  <c r="NO176" i="21" s="1"/>
  <c r="NO183" i="21" s="1"/>
  <c r="NR185" i="63"/>
  <c r="NR88" i="73" s="1"/>
  <c r="NR239" i="63"/>
  <c r="NR241" i="63" s="1"/>
  <c r="CG230" i="63"/>
  <c r="CG89" i="73" s="1"/>
  <c r="CG284" i="63"/>
  <c r="CG286" i="63" s="1"/>
  <c r="AX284" i="63"/>
  <c r="AX230" i="63"/>
  <c r="AX89" i="73" s="1"/>
  <c r="DB172" i="21"/>
  <c r="DB275" i="63"/>
  <c r="DB90" i="73" s="1"/>
  <c r="DI284" i="63"/>
  <c r="DI230" i="63"/>
  <c r="DI89" i="73" s="1"/>
  <c r="HE172" i="21"/>
  <c r="HE275" i="63"/>
  <c r="HE90" i="73" s="1"/>
  <c r="NY200" i="21"/>
  <c r="NY179" i="21"/>
  <c r="NY186" i="21" s="1"/>
  <c r="IJ170" i="21"/>
  <c r="IJ198" i="21" s="1"/>
  <c r="IJ185" i="63"/>
  <c r="IJ88" i="73" s="1"/>
  <c r="BE169" i="21"/>
  <c r="BE176" i="21" s="1"/>
  <c r="BE183" i="21" s="1"/>
  <c r="PH169" i="21"/>
  <c r="PH197" i="21" s="1"/>
  <c r="GW171" i="21"/>
  <c r="GW199" i="21" s="1"/>
  <c r="CX171" i="21"/>
  <c r="CX178" i="21" s="1"/>
  <c r="CX185" i="21" s="1"/>
  <c r="KD169" i="21"/>
  <c r="KD197" i="21" s="1"/>
  <c r="MX284" i="63"/>
  <c r="MX286" i="63" s="1"/>
  <c r="QB284" i="63"/>
  <c r="QB286" i="63" s="1"/>
  <c r="QA230" i="63"/>
  <c r="QA89" i="73" s="1"/>
  <c r="QA171" i="21"/>
  <c r="QA199" i="21" s="1"/>
  <c r="OF185" i="63"/>
  <c r="OF88" i="73" s="1"/>
  <c r="DU141" i="63"/>
  <c r="DU87" i="73" s="1"/>
  <c r="DU194" i="63"/>
  <c r="KT230" i="63"/>
  <c r="KT89" i="73" s="1"/>
  <c r="KT284" i="63"/>
  <c r="BU141" i="63"/>
  <c r="BU87" i="73" s="1"/>
  <c r="BU194" i="63"/>
  <c r="BU241" i="63" s="1"/>
  <c r="KU185" i="63"/>
  <c r="KU88" i="73" s="1"/>
  <c r="KU239" i="63"/>
  <c r="KU286" i="63" s="1"/>
  <c r="IJ284" i="63"/>
  <c r="IJ230" i="63"/>
  <c r="IJ89" i="73" s="1"/>
  <c r="IY230" i="63"/>
  <c r="IY89" i="73" s="1"/>
  <c r="IY284" i="63"/>
  <c r="PE284" i="63"/>
  <c r="PE286" i="63" s="1"/>
  <c r="PE230" i="63"/>
  <c r="PE89" i="73" s="1"/>
  <c r="LR200" i="21"/>
  <c r="LR179" i="21"/>
  <c r="LR186" i="21" s="1"/>
  <c r="BY275" i="63"/>
  <c r="BY90" i="73" s="1"/>
  <c r="RI284" i="63"/>
  <c r="RI230" i="63"/>
  <c r="RI89" i="73" s="1"/>
  <c r="LQ172" i="21"/>
  <c r="LQ275" i="63"/>
  <c r="LQ90" i="73" s="1"/>
  <c r="KP239" i="63"/>
  <c r="KP241" i="63" s="1"/>
  <c r="KP185" i="63"/>
  <c r="KP88" i="73" s="1"/>
  <c r="AV284" i="63"/>
  <c r="AV230" i="63"/>
  <c r="AV89" i="73" s="1"/>
  <c r="HV200" i="21"/>
  <c r="PP200" i="21"/>
  <c r="PG171" i="21"/>
  <c r="PG178" i="21" s="1"/>
  <c r="PG185" i="21" s="1"/>
  <c r="SA141" i="63"/>
  <c r="SA87" i="73" s="1"/>
  <c r="QV185" i="63"/>
  <c r="QV88" i="73" s="1"/>
  <c r="RG185" i="63"/>
  <c r="RG88" i="73" s="1"/>
  <c r="EL284" i="63"/>
  <c r="PQ284" i="63"/>
  <c r="PQ286" i="63" s="1"/>
  <c r="PQ230" i="63"/>
  <c r="PQ89" i="73" s="1"/>
  <c r="EK141" i="63"/>
  <c r="EK87" i="73" s="1"/>
  <c r="EK194" i="63"/>
  <c r="EK286" i="63" s="1"/>
  <c r="FT230" i="63"/>
  <c r="FT89" i="73" s="1"/>
  <c r="FT171" i="21"/>
  <c r="FT199" i="21" s="1"/>
  <c r="HM275" i="63"/>
  <c r="HM90" i="73" s="1"/>
  <c r="MY284" i="63"/>
  <c r="MY286" i="63" s="1"/>
  <c r="MY230" i="63"/>
  <c r="MY89" i="73" s="1"/>
  <c r="SG141" i="63"/>
  <c r="SG87" i="73" s="1"/>
  <c r="SG169" i="21"/>
  <c r="SG197" i="21" s="1"/>
  <c r="QN141" i="63"/>
  <c r="QN87" i="73" s="1"/>
  <c r="QN194" i="63"/>
  <c r="QN241" i="63" s="1"/>
  <c r="JJ275" i="63"/>
  <c r="JJ90" i="73" s="1"/>
  <c r="NF194" i="63"/>
  <c r="NF286" i="63" s="1"/>
  <c r="NF141" i="63"/>
  <c r="NF87" i="73" s="1"/>
  <c r="OI275" i="63"/>
  <c r="OI90" i="73" s="1"/>
  <c r="BI284" i="63"/>
  <c r="BI230" i="63"/>
  <c r="BI89" i="73" s="1"/>
  <c r="KI230" i="63"/>
  <c r="KI89" i="73" s="1"/>
  <c r="HZ185" i="63"/>
  <c r="HZ88" i="73" s="1"/>
  <c r="HZ239" i="63"/>
  <c r="EE141" i="63"/>
  <c r="EE87" i="73" s="1"/>
  <c r="EE194" i="63"/>
  <c r="JT275" i="63"/>
  <c r="JT90" i="73" s="1"/>
  <c r="OX185" i="63"/>
  <c r="OX88" i="73" s="1"/>
  <c r="OX239" i="63"/>
  <c r="OI179" i="21"/>
  <c r="OI186" i="21" s="1"/>
  <c r="NJ194" i="63"/>
  <c r="NJ241" i="63" s="1"/>
  <c r="AL185" i="63"/>
  <c r="AL88" i="73" s="1"/>
  <c r="NG239" i="63"/>
  <c r="FW185" i="63"/>
  <c r="FW88" i="73" s="1"/>
  <c r="JA230" i="63"/>
  <c r="JA89" i="73" s="1"/>
  <c r="MG169" i="21"/>
  <c r="MG197" i="21" s="1"/>
  <c r="MG141" i="63"/>
  <c r="MG87" i="73" s="1"/>
  <c r="CT239" i="63"/>
  <c r="CT241" i="63" s="1"/>
  <c r="CT185" i="63"/>
  <c r="CT88" i="73" s="1"/>
  <c r="BZ179" i="21"/>
  <c r="BZ186" i="21" s="1"/>
  <c r="BZ200" i="21"/>
  <c r="BQ284" i="63"/>
  <c r="BQ230" i="63"/>
  <c r="BQ89" i="73" s="1"/>
  <c r="MF230" i="63"/>
  <c r="MF89" i="73" s="1"/>
  <c r="MF171" i="21"/>
  <c r="MF178" i="21" s="1"/>
  <c r="MF185" i="21" s="1"/>
  <c r="PV185" i="63"/>
  <c r="PV88" i="73" s="1"/>
  <c r="PV239" i="63"/>
  <c r="IR194" i="63"/>
  <c r="IR241" i="63" s="1"/>
  <c r="IR141" i="63"/>
  <c r="IR87" i="73" s="1"/>
  <c r="FI239" i="63"/>
  <c r="FI241" i="63" s="1"/>
  <c r="FI185" i="63"/>
  <c r="FI88" i="73" s="1"/>
  <c r="GQ275" i="63"/>
  <c r="GQ90" i="73" s="1"/>
  <c r="LD172" i="21"/>
  <c r="LD275" i="63"/>
  <c r="LD90" i="73" s="1"/>
  <c r="KA172" i="21"/>
  <c r="KA275" i="63"/>
  <c r="KA90" i="73" s="1"/>
  <c r="CZ194" i="63"/>
  <c r="CZ196" i="63" s="1"/>
  <c r="CZ141" i="63"/>
  <c r="CZ87" i="73" s="1"/>
  <c r="KL172" i="21"/>
  <c r="KL275" i="63"/>
  <c r="KL90" i="73" s="1"/>
  <c r="DX239" i="63"/>
  <c r="DX185" i="63"/>
  <c r="DX88" i="73" s="1"/>
  <c r="JB141" i="63"/>
  <c r="JB87" i="73" s="1"/>
  <c r="JB194" i="63"/>
  <c r="JU141" i="63"/>
  <c r="JU87" i="73" s="1"/>
  <c r="JU194" i="63"/>
  <c r="KH230" i="63"/>
  <c r="KH89" i="73" s="1"/>
  <c r="KH284" i="63"/>
  <c r="IS275" i="63"/>
  <c r="IS90" i="73" s="1"/>
  <c r="BO172" i="21"/>
  <c r="BO275" i="63"/>
  <c r="BO90" i="73" s="1"/>
  <c r="KK239" i="63"/>
  <c r="KK286" i="63" s="1"/>
  <c r="KK185" i="63"/>
  <c r="KK88" i="73" s="1"/>
  <c r="QC284" i="63"/>
  <c r="QC230" i="63"/>
  <c r="QC89" i="73" s="1"/>
  <c r="CX185" i="63"/>
  <c r="CX88" i="73" s="1"/>
  <c r="RR185" i="63"/>
  <c r="RR88" i="73" s="1"/>
  <c r="RR170" i="21"/>
  <c r="RR198" i="21" s="1"/>
  <c r="NA179" i="21"/>
  <c r="NA186" i="21" s="1"/>
  <c r="NA200" i="21"/>
  <c r="FS275" i="63"/>
  <c r="FS90" i="73" s="1"/>
  <c r="BO169" i="21"/>
  <c r="BO197" i="21" s="1"/>
  <c r="BN200" i="21"/>
  <c r="IS194" i="63"/>
  <c r="IS196" i="63" s="1"/>
  <c r="LS141" i="63"/>
  <c r="LS87" i="73" s="1"/>
  <c r="OI141" i="63"/>
  <c r="OI87" i="73" s="1"/>
  <c r="RA141" i="63"/>
  <c r="RA87" i="73" s="1"/>
  <c r="KV141" i="63"/>
  <c r="KV87" i="73" s="1"/>
  <c r="KM141" i="63"/>
  <c r="KM87" i="73" s="1"/>
  <c r="IL141" i="63"/>
  <c r="IL87" i="73" s="1"/>
  <c r="SD194" i="63"/>
  <c r="SD241" i="63" s="1"/>
  <c r="PL141" i="63"/>
  <c r="PL87" i="73" s="1"/>
  <c r="EI185" i="63"/>
  <c r="EI88" i="73" s="1"/>
  <c r="AY185" i="63"/>
  <c r="AY88" i="73" s="1"/>
  <c r="KL185" i="63"/>
  <c r="KL88" i="73" s="1"/>
  <c r="NO239" i="63"/>
  <c r="NO241" i="63" s="1"/>
  <c r="CJ185" i="63"/>
  <c r="CJ88" i="73" s="1"/>
  <c r="DK185" i="63"/>
  <c r="DK88" i="73" s="1"/>
  <c r="BM185" i="63"/>
  <c r="BM88" i="73" s="1"/>
  <c r="KI284" i="63"/>
  <c r="KI286" i="63" s="1"/>
  <c r="IG230" i="63"/>
  <c r="IG89" i="73" s="1"/>
  <c r="HP284" i="63"/>
  <c r="HP286" i="63" s="1"/>
  <c r="LB275" i="63"/>
  <c r="LB90" i="73" s="1"/>
  <c r="FV275" i="63"/>
  <c r="FV90" i="73" s="1"/>
  <c r="QW185" i="63"/>
  <c r="QW88" i="73" s="1"/>
  <c r="QW170" i="21"/>
  <c r="QW198" i="21" s="1"/>
  <c r="LJ239" i="63"/>
  <c r="LJ241" i="63" s="1"/>
  <c r="LJ185" i="63"/>
  <c r="LJ88" i="73" s="1"/>
  <c r="RZ194" i="63"/>
  <c r="RZ241" i="63" s="1"/>
  <c r="RZ141" i="63"/>
  <c r="RZ87" i="73" s="1"/>
  <c r="PO141" i="63"/>
  <c r="PO87" i="73" s="1"/>
  <c r="PO194" i="63"/>
  <c r="PO196" i="63" s="1"/>
  <c r="LT172" i="21"/>
  <c r="LT179" i="21" s="1"/>
  <c r="LT186" i="21" s="1"/>
  <c r="LT275" i="63"/>
  <c r="LT90" i="73" s="1"/>
  <c r="HT179" i="21"/>
  <c r="HT186" i="21" s="1"/>
  <c r="HT200" i="21"/>
  <c r="QL185" i="63"/>
  <c r="QL88" i="73" s="1"/>
  <c r="QL170" i="21"/>
  <c r="QL198" i="21" s="1"/>
  <c r="HE141" i="63"/>
  <c r="HE87" i="73" s="1"/>
  <c r="HE194" i="63"/>
  <c r="HE196" i="63" s="1"/>
  <c r="DJ172" i="21"/>
  <c r="DJ275" i="63"/>
  <c r="DJ90" i="73" s="1"/>
  <c r="QK141" i="63"/>
  <c r="QK87" i="73" s="1"/>
  <c r="QK169" i="21"/>
  <c r="QK176" i="21" s="1"/>
  <c r="QK183" i="21" s="1"/>
  <c r="FG194" i="63"/>
  <c r="FG141" i="63"/>
  <c r="FG87" i="73" s="1"/>
  <c r="RJ230" i="63"/>
  <c r="RJ89" i="73" s="1"/>
  <c r="RJ284" i="63"/>
  <c r="LV230" i="63"/>
  <c r="LV89" i="73" s="1"/>
  <c r="LV171" i="21"/>
  <c r="LV178" i="21" s="1"/>
  <c r="LV185" i="21" s="1"/>
  <c r="QN284" i="63"/>
  <c r="QN230" i="63"/>
  <c r="QN89" i="73" s="1"/>
  <c r="GS230" i="63"/>
  <c r="GS89" i="73" s="1"/>
  <c r="GS284" i="63"/>
  <c r="U185" i="63"/>
  <c r="U88" i="73" s="1"/>
  <c r="U239" i="63"/>
  <c r="GU141" i="63"/>
  <c r="GU87" i="73" s="1"/>
  <c r="GU194" i="63"/>
  <c r="GU196" i="63" s="1"/>
  <c r="T230" i="63"/>
  <c r="T89" i="73" s="1"/>
  <c r="T284" i="63"/>
  <c r="LT194" i="63"/>
  <c r="LT141" i="63"/>
  <c r="LT87" i="73" s="1"/>
  <c r="FI172" i="21"/>
  <c r="FI275" i="63"/>
  <c r="FI90" i="73" s="1"/>
  <c r="IV141" i="63"/>
  <c r="IV87" i="73" s="1"/>
  <c r="IV194" i="63"/>
  <c r="EN179" i="21"/>
  <c r="EN186" i="21" s="1"/>
  <c r="MM141" i="63"/>
  <c r="MM87" i="73" s="1"/>
  <c r="OX179" i="21"/>
  <c r="OX186" i="21" s="1"/>
  <c r="OX200" i="21"/>
  <c r="SF239" i="63"/>
  <c r="SF185" i="63"/>
  <c r="SF88" i="73" s="1"/>
  <c r="AB141" i="63"/>
  <c r="AB87" i="73" s="1"/>
  <c r="AB194" i="63"/>
  <c r="AB196" i="63" s="1"/>
  <c r="CX141" i="63"/>
  <c r="CX87" i="73" s="1"/>
  <c r="CX194" i="63"/>
  <c r="CX196" i="63" s="1"/>
  <c r="FW200" i="21"/>
  <c r="FW179" i="21"/>
  <c r="FW186" i="21" s="1"/>
  <c r="MV194" i="63"/>
  <c r="MV196" i="63" s="1"/>
  <c r="MV141" i="63"/>
  <c r="MV87" i="73" s="1"/>
  <c r="PG172" i="21"/>
  <c r="PG275" i="63"/>
  <c r="PG90" i="73" s="1"/>
  <c r="JL275" i="63"/>
  <c r="JL90" i="73" s="1"/>
  <c r="RY185" i="63"/>
  <c r="RY88" i="73" s="1"/>
  <c r="RY239" i="63"/>
  <c r="BL194" i="63"/>
  <c r="BL141" i="63"/>
  <c r="BL87" i="73" s="1"/>
  <c r="DF172" i="21"/>
  <c r="DF275" i="63"/>
  <c r="DF90" i="73" s="1"/>
  <c r="IZ194" i="63"/>
  <c r="IZ196" i="63" s="1"/>
  <c r="IZ141" i="63"/>
  <c r="IZ87" i="73" s="1"/>
  <c r="HC185" i="63"/>
  <c r="HC88" i="73" s="1"/>
  <c r="HC239" i="63"/>
  <c r="HC286" i="63" s="1"/>
  <c r="LK239" i="63"/>
  <c r="LK185" i="63"/>
  <c r="LK88" i="73" s="1"/>
  <c r="JP141" i="63"/>
  <c r="JP87" i="73" s="1"/>
  <c r="CN194" i="63"/>
  <c r="CN241" i="63" s="1"/>
  <c r="CN141" i="63"/>
  <c r="CN87" i="73" s="1"/>
  <c r="PP275" i="63"/>
  <c r="PP90" i="73" s="1"/>
  <c r="NL200" i="21"/>
  <c r="NL179" i="21"/>
  <c r="NL186" i="21" s="1"/>
  <c r="BS239" i="63"/>
  <c r="BS185" i="63"/>
  <c r="BS88" i="73" s="1"/>
  <c r="AM230" i="63"/>
  <c r="AM89" i="73" s="1"/>
  <c r="AM171" i="21"/>
  <c r="AM178" i="21" s="1"/>
  <c r="AM185" i="21" s="1"/>
  <c r="HN170" i="21"/>
  <c r="HN177" i="21" s="1"/>
  <c r="HN184" i="21" s="1"/>
  <c r="HN185" i="63"/>
  <c r="HN88" i="73" s="1"/>
  <c r="BY179" i="21"/>
  <c r="BY186" i="21" s="1"/>
  <c r="BY200" i="21"/>
  <c r="PW141" i="63"/>
  <c r="PW87" i="73" s="1"/>
  <c r="PW194" i="63"/>
  <c r="PW196" i="63" s="1"/>
  <c r="KS275" i="63"/>
  <c r="KS90" i="73" s="1"/>
  <c r="RG171" i="21"/>
  <c r="RG178" i="21" s="1"/>
  <c r="RG185" i="21" s="1"/>
  <c r="CE230" i="63"/>
  <c r="CE89" i="73" s="1"/>
  <c r="O141" i="63"/>
  <c r="O87" i="73" s="1"/>
  <c r="O194" i="63"/>
  <c r="O196" i="63" s="1"/>
  <c r="DU230" i="63"/>
  <c r="DU89" i="73" s="1"/>
  <c r="DU284" i="63"/>
  <c r="DD171" i="21"/>
  <c r="DD178" i="21" s="1"/>
  <c r="DD185" i="21" s="1"/>
  <c r="DD230" i="63"/>
  <c r="DD89" i="73" s="1"/>
  <c r="FH230" i="63"/>
  <c r="FH89" i="73" s="1"/>
  <c r="FH171" i="21"/>
  <c r="FH199" i="21" s="1"/>
  <c r="IL284" i="63"/>
  <c r="IL230" i="63"/>
  <c r="IL89" i="73" s="1"/>
  <c r="W239" i="63"/>
  <c r="W241" i="63" s="1"/>
  <c r="W185" i="63"/>
  <c r="W88" i="73" s="1"/>
  <c r="JF230" i="63"/>
  <c r="JF89" i="73" s="1"/>
  <c r="JF284" i="63"/>
  <c r="JF286" i="63" s="1"/>
  <c r="OC230" i="63"/>
  <c r="OC89" i="73" s="1"/>
  <c r="OC284" i="63"/>
  <c r="HE239" i="63"/>
  <c r="HE185" i="63"/>
  <c r="HE88" i="73" s="1"/>
  <c r="LQ141" i="63"/>
  <c r="LQ87" i="73" s="1"/>
  <c r="JS239" i="63"/>
  <c r="JS286" i="63" s="1"/>
  <c r="JS185" i="63"/>
  <c r="JS88" i="73" s="1"/>
  <c r="NZ284" i="63"/>
  <c r="NZ230" i="63"/>
  <c r="NZ89" i="73" s="1"/>
  <c r="CM194" i="63"/>
  <c r="CM196" i="63" s="1"/>
  <c r="CM141" i="63"/>
  <c r="CM87" i="73" s="1"/>
  <c r="DQ284" i="63"/>
  <c r="DQ230" i="63"/>
  <c r="DQ89" i="73" s="1"/>
  <c r="JM230" i="63"/>
  <c r="JM89" i="73" s="1"/>
  <c r="JM284" i="63"/>
  <c r="MX141" i="63"/>
  <c r="MX87" i="73" s="1"/>
  <c r="GE141" i="63"/>
  <c r="GE87" i="73" s="1"/>
  <c r="HS185" i="63"/>
  <c r="HS88" i="73" s="1"/>
  <c r="LC185" i="63"/>
  <c r="LC88" i="73" s="1"/>
  <c r="OI230" i="63"/>
  <c r="OI89" i="73" s="1"/>
  <c r="FR284" i="63"/>
  <c r="EW230" i="63"/>
  <c r="EW89" i="73" s="1"/>
  <c r="EW284" i="63"/>
  <c r="NA170" i="21"/>
  <c r="NA185" i="63"/>
  <c r="NA88" i="73" s="1"/>
  <c r="RW275" i="63"/>
  <c r="RW90" i="73" s="1"/>
  <c r="DK194" i="63"/>
  <c r="DK141" i="63"/>
  <c r="DK87" i="73" s="1"/>
  <c r="GM172" i="21"/>
  <c r="GM275" i="63"/>
  <c r="GM90" i="73" s="1"/>
  <c r="HV275" i="63"/>
  <c r="HV90" i="73" s="1"/>
  <c r="RP194" i="63"/>
  <c r="RP286" i="63" s="1"/>
  <c r="RP141" i="63"/>
  <c r="RP87" i="73" s="1"/>
  <c r="CF194" i="63"/>
  <c r="CF196" i="63" s="1"/>
  <c r="CF141" i="63"/>
  <c r="CF87" i="73" s="1"/>
  <c r="EI284" i="63"/>
  <c r="EI286" i="63" s="1"/>
  <c r="EI230" i="63"/>
  <c r="EI89" i="73" s="1"/>
  <c r="EM172" i="21"/>
  <c r="EM275" i="63"/>
  <c r="EM90" i="73" s="1"/>
  <c r="MU185" i="63"/>
  <c r="MU88" i="73" s="1"/>
  <c r="MU170" i="21"/>
  <c r="MU198" i="21" s="1"/>
  <c r="MP185" i="63"/>
  <c r="MP88" i="73" s="1"/>
  <c r="MP239" i="63"/>
  <c r="MP241" i="63" s="1"/>
  <c r="DX194" i="63"/>
  <c r="DX141" i="63"/>
  <c r="DX87" i="73" s="1"/>
  <c r="KC239" i="63"/>
  <c r="KC286" i="63" s="1"/>
  <c r="KC185" i="63"/>
  <c r="KC88" i="73" s="1"/>
  <c r="GD230" i="63"/>
  <c r="GD89" i="73" s="1"/>
  <c r="FN230" i="63"/>
  <c r="FN89" i="73" s="1"/>
  <c r="FN284" i="63"/>
  <c r="FN286" i="63" s="1"/>
  <c r="IM170" i="21"/>
  <c r="IM185" i="63"/>
  <c r="IM88" i="73" s="1"/>
  <c r="QX194" i="63"/>
  <c r="QX196" i="63" s="1"/>
  <c r="QX141" i="63"/>
  <c r="QX87" i="73" s="1"/>
  <c r="PV284" i="63"/>
  <c r="PV230" i="63"/>
  <c r="PV89" i="73" s="1"/>
  <c r="LR275" i="63"/>
  <c r="LR90" i="73" s="1"/>
  <c r="JU275" i="63"/>
  <c r="JU90" i="73" s="1"/>
  <c r="RC200" i="21"/>
  <c r="RC179" i="21"/>
  <c r="RC186" i="21" s="1"/>
  <c r="EO200" i="21"/>
  <c r="AT169" i="21"/>
  <c r="AT176" i="21" s="1"/>
  <c r="AT183" i="21" s="1"/>
  <c r="OM171" i="21"/>
  <c r="OM178" i="21" s="1"/>
  <c r="OM185" i="21" s="1"/>
  <c r="OJ170" i="21"/>
  <c r="OJ198" i="21" s="1"/>
  <c r="LQ194" i="63"/>
  <c r="KT185" i="63"/>
  <c r="KT88" i="73" s="1"/>
  <c r="KA185" i="63"/>
  <c r="KA88" i="73" s="1"/>
  <c r="HX185" i="63"/>
  <c r="HX88" i="73" s="1"/>
  <c r="IS284" i="63"/>
  <c r="OR185" i="63"/>
  <c r="OR88" i="73" s="1"/>
  <c r="OR170" i="21"/>
  <c r="OR177" i="21" s="1"/>
  <c r="OR184" i="21" s="1"/>
  <c r="DR194" i="63"/>
  <c r="DR141" i="63"/>
  <c r="DR87" i="73" s="1"/>
  <c r="FE179" i="21"/>
  <c r="FE186" i="21" s="1"/>
  <c r="FE200" i="21"/>
  <c r="CF239" i="63"/>
  <c r="CF185" i="63"/>
  <c r="CF88" i="73" s="1"/>
  <c r="MU141" i="63"/>
  <c r="MU87" i="73" s="1"/>
  <c r="MU169" i="21"/>
  <c r="MU176" i="21" s="1"/>
  <c r="MU183" i="21" s="1"/>
  <c r="CO141" i="63"/>
  <c r="CO87" i="73" s="1"/>
  <c r="CO169" i="21"/>
  <c r="CO197" i="21" s="1"/>
  <c r="V194" i="63"/>
  <c r="V141" i="63"/>
  <c r="V87" i="73" s="1"/>
  <c r="PY185" i="63"/>
  <c r="PY88" i="73" s="1"/>
  <c r="PY170" i="21"/>
  <c r="PY198" i="21" s="1"/>
  <c r="QQ172" i="21"/>
  <c r="QQ275" i="63"/>
  <c r="QQ90" i="73" s="1"/>
  <c r="DW230" i="63"/>
  <c r="DW89" i="73" s="1"/>
  <c r="DW284" i="63"/>
  <c r="BC141" i="63"/>
  <c r="BC87" i="73" s="1"/>
  <c r="BC169" i="21"/>
  <c r="BC176" i="21" s="1"/>
  <c r="BC183" i="21" s="1"/>
  <c r="CV239" i="63"/>
  <c r="CV286" i="63" s="1"/>
  <c r="CV185" i="63"/>
  <c r="CV88" i="73" s="1"/>
  <c r="DB185" i="63"/>
  <c r="DB88" i="73" s="1"/>
  <c r="DB170" i="21"/>
  <c r="DB177" i="21" s="1"/>
  <c r="DB184" i="21" s="1"/>
  <c r="J239" i="63"/>
  <c r="J185" i="63"/>
  <c r="J88" i="73" s="1"/>
  <c r="JM185" i="63"/>
  <c r="JM88" i="73" s="1"/>
  <c r="JM239" i="63"/>
  <c r="PR200" i="21"/>
  <c r="PR179" i="21"/>
  <c r="PR186" i="21" s="1"/>
  <c r="EX230" i="63"/>
  <c r="EX89" i="73" s="1"/>
  <c r="EX171" i="21"/>
  <c r="EX199" i="21" s="1"/>
  <c r="MM185" i="63"/>
  <c r="MM88" i="73" s="1"/>
  <c r="MM239" i="63"/>
  <c r="MM241" i="63" s="1"/>
  <c r="HH275" i="63"/>
  <c r="HH90" i="73" s="1"/>
  <c r="OX230" i="63"/>
  <c r="OX89" i="73" s="1"/>
  <c r="OX171" i="21"/>
  <c r="OX199" i="21" s="1"/>
  <c r="M141" i="63"/>
  <c r="M87" i="73" s="1"/>
  <c r="M194" i="63"/>
  <c r="CI230" i="63"/>
  <c r="CI89" i="73" s="1"/>
  <c r="CI284" i="63"/>
  <c r="JI172" i="21"/>
  <c r="JI275" i="63"/>
  <c r="JI90" i="73" s="1"/>
  <c r="GZ141" i="63"/>
  <c r="GZ87" i="73" s="1"/>
  <c r="GZ194" i="63"/>
  <c r="HH141" i="63"/>
  <c r="HH87" i="73" s="1"/>
  <c r="HH169" i="21"/>
  <c r="HH176" i="21" s="1"/>
  <c r="HH183" i="21" s="1"/>
  <c r="BJ284" i="63"/>
  <c r="BJ230" i="63"/>
  <c r="BJ89" i="73" s="1"/>
  <c r="LO284" i="63"/>
  <c r="LO286" i="63" s="1"/>
  <c r="LO230" i="63"/>
  <c r="LO89" i="73" s="1"/>
  <c r="HM141" i="63"/>
  <c r="HM87" i="73" s="1"/>
  <c r="HM194" i="63"/>
  <c r="HM196" i="63" s="1"/>
  <c r="GB275" i="63"/>
  <c r="GB90" i="73" s="1"/>
  <c r="MC141" i="63"/>
  <c r="MC87" i="73" s="1"/>
  <c r="MC169" i="21"/>
  <c r="MC197" i="21" s="1"/>
  <c r="QO172" i="21"/>
  <c r="QO275" i="63"/>
  <c r="QO90" i="73" s="1"/>
  <c r="AH171" i="21"/>
  <c r="AH178" i="21" s="1"/>
  <c r="AH185" i="21" s="1"/>
  <c r="JY171" i="21"/>
  <c r="JY199" i="21" s="1"/>
  <c r="KS200" i="21"/>
  <c r="OM170" i="21"/>
  <c r="RE171" i="21"/>
  <c r="RE178" i="21" s="1"/>
  <c r="RE185" i="21" s="1"/>
  <c r="BO171" i="21"/>
  <c r="BO178" i="21" s="1"/>
  <c r="BO185" i="21" s="1"/>
  <c r="MV200" i="21"/>
  <c r="CD179" i="21"/>
  <c r="CD186" i="21" s="1"/>
  <c r="FG179" i="21"/>
  <c r="FG186" i="21" s="1"/>
  <c r="OB170" i="21"/>
  <c r="OB198" i="21" s="1"/>
  <c r="JL194" i="63"/>
  <c r="JL196" i="63" s="1"/>
  <c r="BS194" i="63"/>
  <c r="BS196" i="63" s="1"/>
  <c r="BZ194" i="63"/>
  <c r="EO141" i="63"/>
  <c r="EO87" i="73" s="1"/>
  <c r="NP141" i="63"/>
  <c r="NP87" i="73" s="1"/>
  <c r="HS196" i="63"/>
  <c r="D194" i="63"/>
  <c r="RK141" i="63"/>
  <c r="RK87" i="73" s="1"/>
  <c r="IV239" i="63"/>
  <c r="BF185" i="63"/>
  <c r="BF88" i="73" s="1"/>
  <c r="CX239" i="63"/>
  <c r="RQ239" i="63"/>
  <c r="RQ241" i="63" s="1"/>
  <c r="DG230" i="63"/>
  <c r="DG89" i="73" s="1"/>
  <c r="QL230" i="63"/>
  <c r="QL89" i="73" s="1"/>
  <c r="AZ230" i="63"/>
  <c r="AZ89" i="73" s="1"/>
  <c r="W284" i="63"/>
  <c r="AY230" i="63"/>
  <c r="AY89" i="73" s="1"/>
  <c r="KA230" i="63"/>
  <c r="KA89" i="73" s="1"/>
  <c r="Y275" i="63"/>
  <c r="Y90" i="73" s="1"/>
  <c r="JC275" i="63"/>
  <c r="JC90" i="73" s="1"/>
  <c r="OT239" i="63"/>
  <c r="OT286" i="63" s="1"/>
  <c r="DE185" i="63"/>
  <c r="DE88" i="73" s="1"/>
  <c r="DE170" i="21"/>
  <c r="DE198" i="21" s="1"/>
  <c r="MH230" i="63"/>
  <c r="MH89" i="73" s="1"/>
  <c r="MH284" i="63"/>
  <c r="BJ275" i="63"/>
  <c r="BJ90" i="73" s="1"/>
  <c r="HA194" i="63"/>
  <c r="HA141" i="63"/>
  <c r="HA87" i="73" s="1"/>
  <c r="NY230" i="63"/>
  <c r="NY89" i="73" s="1"/>
  <c r="NY171" i="21"/>
  <c r="NY178" i="21" s="1"/>
  <c r="NY185" i="21" s="1"/>
  <c r="LG275" i="63"/>
  <c r="LG90" i="73" s="1"/>
  <c r="IB185" i="63"/>
  <c r="IB88" i="73" s="1"/>
  <c r="IB170" i="21"/>
  <c r="IB198" i="21" s="1"/>
  <c r="BU275" i="63"/>
  <c r="BU90" i="73" s="1"/>
  <c r="RK185" i="63"/>
  <c r="RK88" i="73" s="1"/>
  <c r="RK170" i="21"/>
  <c r="MY275" i="63"/>
  <c r="MY90" i="73" s="1"/>
  <c r="KP230" i="63"/>
  <c r="KP89" i="73" s="1"/>
  <c r="KP284" i="63"/>
  <c r="MR230" i="63"/>
  <c r="MR89" i="73" s="1"/>
  <c r="MR284" i="63"/>
  <c r="MR286" i="63" s="1"/>
  <c r="HI275" i="63"/>
  <c r="HI90" i="73" s="1"/>
  <c r="KT275" i="63"/>
  <c r="KT90" i="73" s="1"/>
  <c r="IM275" i="63"/>
  <c r="IM90" i="73" s="1"/>
  <c r="DD275" i="63"/>
  <c r="DD90" i="73" s="1"/>
  <c r="BI239" i="63"/>
  <c r="BI241" i="63" s="1"/>
  <c r="BI185" i="63"/>
  <c r="BI88" i="73" s="1"/>
  <c r="DA141" i="63"/>
  <c r="DA87" i="73" s="1"/>
  <c r="F230" i="63"/>
  <c r="F89" i="73" s="1"/>
  <c r="F171" i="21"/>
  <c r="F199" i="21" s="1"/>
  <c r="BZ275" i="63"/>
  <c r="BZ90" i="73" s="1"/>
  <c r="DC275" i="63"/>
  <c r="DC90" i="73" s="1"/>
  <c r="FB275" i="63"/>
  <c r="FB90" i="73" s="1"/>
  <c r="BX141" i="63"/>
  <c r="BX87" i="73" s="1"/>
  <c r="FU230" i="63"/>
  <c r="FU89" i="73" s="1"/>
  <c r="LT284" i="63"/>
  <c r="LT230" i="63"/>
  <c r="LT89" i="73" s="1"/>
  <c r="E284" i="63"/>
  <c r="E230" i="63"/>
  <c r="E89" i="73" s="1"/>
  <c r="RY284" i="63"/>
  <c r="RY230" i="63"/>
  <c r="RY89" i="73" s="1"/>
  <c r="GC284" i="63"/>
  <c r="GC230" i="63"/>
  <c r="GC89" i="73" s="1"/>
  <c r="GY275" i="63"/>
  <c r="GY90" i="73" s="1"/>
  <c r="HO230" i="63"/>
  <c r="HO89" i="73" s="1"/>
  <c r="HO284" i="63"/>
  <c r="BM284" i="63"/>
  <c r="BM286" i="63" s="1"/>
  <c r="BM230" i="63"/>
  <c r="BM89" i="73" s="1"/>
  <c r="LK284" i="63"/>
  <c r="LK230" i="63"/>
  <c r="LK89" i="73" s="1"/>
  <c r="PT230" i="63"/>
  <c r="PT89" i="73" s="1"/>
  <c r="PT284" i="63"/>
  <c r="PT286" i="63" s="1"/>
  <c r="DJ141" i="63"/>
  <c r="DJ87" i="73" s="1"/>
  <c r="JA141" i="63"/>
  <c r="JA87" i="73" s="1"/>
  <c r="IG141" i="63"/>
  <c r="IG87" i="73" s="1"/>
  <c r="DX230" i="63"/>
  <c r="DX89" i="73" s="1"/>
  <c r="EH275" i="63"/>
  <c r="EH90" i="73" s="1"/>
  <c r="BY230" i="63"/>
  <c r="BY89" i="73" s="1"/>
  <c r="QJ141" i="63"/>
  <c r="QJ87" i="73" s="1"/>
  <c r="AE141" i="63"/>
  <c r="AE87" i="73" s="1"/>
  <c r="FZ185" i="63"/>
  <c r="FZ88" i="73" s="1"/>
  <c r="MK275" i="63"/>
  <c r="MK90" i="73" s="1"/>
  <c r="AN141" i="63"/>
  <c r="AN87" i="73" s="1"/>
  <c r="JG230" i="63"/>
  <c r="JG89" i="73" s="1"/>
  <c r="CG141" i="63"/>
  <c r="CG87" i="73" s="1"/>
  <c r="RW141" i="63"/>
  <c r="RW87" i="73" s="1"/>
  <c r="JG275" i="63"/>
  <c r="JG90" i="73" s="1"/>
  <c r="EX196" i="63"/>
  <c r="AV141" i="63"/>
  <c r="AV87" i="73" s="1"/>
  <c r="OH230" i="63"/>
  <c r="OH89" i="73" s="1"/>
  <c r="LT185" i="63"/>
  <c r="LT88" i="73" s="1"/>
  <c r="OX275" i="63"/>
  <c r="OX90" i="73" s="1"/>
  <c r="EJ275" i="63"/>
  <c r="EJ90" i="73" s="1"/>
  <c r="GJ275" i="63"/>
  <c r="GJ90" i="73" s="1"/>
  <c r="F141" i="63"/>
  <c r="F87" i="73" s="1"/>
  <c r="EO275" i="63"/>
  <c r="EO90" i="73" s="1"/>
  <c r="FQ275" i="63"/>
  <c r="FQ90" i="73" s="1"/>
  <c r="PA275" i="63"/>
  <c r="PA90" i="73" s="1"/>
  <c r="JN275" i="63"/>
  <c r="JN90" i="73" s="1"/>
  <c r="OM275" i="63"/>
  <c r="OM90" i="73" s="1"/>
  <c r="RH275" i="63"/>
  <c r="RH90" i="73" s="1"/>
  <c r="KS141" i="63"/>
  <c r="KS87" i="73" s="1"/>
  <c r="LU275" i="63"/>
  <c r="LU90" i="73" s="1"/>
  <c r="JF141" i="63"/>
  <c r="JF87" i="73" s="1"/>
  <c r="DR230" i="63"/>
  <c r="DR89" i="73" s="1"/>
  <c r="PC230" i="63"/>
  <c r="PC89" i="73" s="1"/>
  <c r="FM275" i="63"/>
  <c r="FM90" i="73" s="1"/>
  <c r="GC275" i="63"/>
  <c r="GC90" i="73" s="1"/>
  <c r="KU230" i="63"/>
  <c r="KU89" i="73" s="1"/>
  <c r="CP141" i="63"/>
  <c r="CP87" i="73" s="1"/>
  <c r="HY275" i="63"/>
  <c r="HY90" i="73" s="1"/>
  <c r="SC141" i="63"/>
  <c r="SC87" i="73" s="1"/>
  <c r="GI185" i="63"/>
  <c r="GI88" i="73" s="1"/>
  <c r="S275" i="63"/>
  <c r="S90" i="73" s="1"/>
  <c r="PU275" i="63"/>
  <c r="PU90" i="73" s="1"/>
  <c r="RD275" i="63"/>
  <c r="RD90" i="73" s="1"/>
  <c r="DW200" i="21"/>
  <c r="EX200" i="21"/>
  <c r="QM200" i="21"/>
  <c r="D200" i="21"/>
  <c r="LU200" i="21"/>
  <c r="GI200" i="21"/>
  <c r="QG179" i="21"/>
  <c r="QG186" i="21" s="1"/>
  <c r="JG200" i="21"/>
  <c r="F179" i="21"/>
  <c r="F186" i="21" s="1"/>
  <c r="DM179" i="21"/>
  <c r="DM186" i="21" s="1"/>
  <c r="FU200" i="21"/>
  <c r="FJ200" i="21"/>
  <c r="PK200" i="21"/>
  <c r="ML200" i="21"/>
  <c r="SD179" i="21"/>
  <c r="SD186" i="21" s="1"/>
  <c r="DD179" i="21"/>
  <c r="DD186" i="21" s="1"/>
  <c r="IZ200" i="21"/>
  <c r="V179" i="21"/>
  <c r="V186" i="21" s="1"/>
  <c r="IM200" i="21"/>
  <c r="GC200" i="21"/>
  <c r="AF200" i="21"/>
  <c r="PU200" i="21"/>
  <c r="AM200" i="21"/>
  <c r="EJ200" i="21"/>
  <c r="OS200" i="21"/>
  <c r="LM179" i="21"/>
  <c r="LM186" i="21" s="1"/>
  <c r="B179" i="21"/>
  <c r="B186" i="21" s="1"/>
  <c r="AB200" i="21"/>
  <c r="AL200" i="21"/>
  <c r="CA200" i="21"/>
  <c r="BU179" i="21"/>
  <c r="BU186" i="21" s="1"/>
  <c r="AG200" i="21"/>
  <c r="AP200" i="21"/>
  <c r="QC200" i="21"/>
  <c r="BJ200" i="21"/>
  <c r="GE200" i="21"/>
  <c r="GY200" i="21"/>
  <c r="MP200" i="21"/>
  <c r="NI200" i="21"/>
  <c r="HX200" i="21"/>
  <c r="HL185" i="63"/>
  <c r="HL88" i="73" s="1"/>
  <c r="HL239" i="63"/>
  <c r="HL286" i="63" s="1"/>
  <c r="JI239" i="63"/>
  <c r="JI185" i="63"/>
  <c r="JI88" i="73" s="1"/>
  <c r="KL194" i="63"/>
  <c r="KL286" i="63" s="1"/>
  <c r="KL141" i="63"/>
  <c r="KL87" i="73" s="1"/>
  <c r="LC284" i="63"/>
  <c r="LC286" i="63" s="1"/>
  <c r="LC230" i="63"/>
  <c r="LC89" i="73" s="1"/>
  <c r="CC194" i="63"/>
  <c r="CC141" i="63"/>
  <c r="CC87" i="73" s="1"/>
  <c r="IB194" i="63"/>
  <c r="IB141" i="63"/>
  <c r="IB87" i="73" s="1"/>
  <c r="E141" i="63"/>
  <c r="E87" i="73" s="1"/>
  <c r="E169" i="21"/>
  <c r="DA185" i="63"/>
  <c r="DA88" i="73" s="1"/>
  <c r="DA239" i="63"/>
  <c r="DA241" i="63" s="1"/>
  <c r="RV284" i="63"/>
  <c r="RV230" i="63"/>
  <c r="RV89" i="73" s="1"/>
  <c r="NT284" i="63"/>
  <c r="NT286" i="63" s="1"/>
  <c r="NT230" i="63"/>
  <c r="NT89" i="73" s="1"/>
  <c r="K194" i="63"/>
  <c r="K196" i="63" s="1"/>
  <c r="K141" i="63"/>
  <c r="K87" i="73" s="1"/>
  <c r="IW239" i="63"/>
  <c r="IW286" i="63" s="1"/>
  <c r="IW185" i="63"/>
  <c r="IW88" i="73" s="1"/>
  <c r="AX194" i="63"/>
  <c r="AX196" i="63" s="1"/>
  <c r="AX141" i="63"/>
  <c r="AX87" i="73" s="1"/>
  <c r="GF239" i="63"/>
  <c r="GF241" i="63" s="1"/>
  <c r="GF185" i="63"/>
  <c r="GF88" i="73" s="1"/>
  <c r="AU284" i="63"/>
  <c r="AU286" i="63" s="1"/>
  <c r="AU230" i="63"/>
  <c r="AU89" i="73" s="1"/>
  <c r="BN230" i="63"/>
  <c r="BN89" i="73" s="1"/>
  <c r="BN284" i="63"/>
  <c r="BN286" i="63" s="1"/>
  <c r="QT185" i="63"/>
  <c r="QT88" i="73" s="1"/>
  <c r="RB185" i="63"/>
  <c r="RB88" i="73" s="1"/>
  <c r="BD185" i="63"/>
  <c r="BD88" i="73" s="1"/>
  <c r="DR284" i="63"/>
  <c r="QK284" i="63"/>
  <c r="QK230" i="63"/>
  <c r="QK89" i="73" s="1"/>
  <c r="EQ284" i="63"/>
  <c r="EQ230" i="63"/>
  <c r="EQ89" i="73" s="1"/>
  <c r="BG239" i="63"/>
  <c r="BG241" i="63" s="1"/>
  <c r="BG185" i="63"/>
  <c r="BG88" i="73" s="1"/>
  <c r="CI194" i="63"/>
  <c r="CI241" i="63" s="1"/>
  <c r="CI141" i="63"/>
  <c r="CI87" i="73" s="1"/>
  <c r="CZ239" i="63"/>
  <c r="CZ185" i="63"/>
  <c r="CZ88" i="73" s="1"/>
  <c r="KX200" i="21"/>
  <c r="KX179" i="21"/>
  <c r="KX186" i="21" s="1"/>
  <c r="RA239" i="63"/>
  <c r="RA241" i="63" s="1"/>
  <c r="RA185" i="63"/>
  <c r="RA88" i="73" s="1"/>
  <c r="CA230" i="63"/>
  <c r="CA89" i="73" s="1"/>
  <c r="CA284" i="63"/>
  <c r="CA286" i="63" s="1"/>
  <c r="PZ239" i="63"/>
  <c r="PZ185" i="63"/>
  <c r="PZ88" i="73" s="1"/>
  <c r="IR185" i="63"/>
  <c r="IR88" i="73" s="1"/>
  <c r="IR170" i="21"/>
  <c r="EN194" i="63"/>
  <c r="EN141" i="63"/>
  <c r="EN87" i="73" s="1"/>
  <c r="RF179" i="21"/>
  <c r="RF186" i="21" s="1"/>
  <c r="RF200" i="21"/>
  <c r="PH239" i="63"/>
  <c r="PH185" i="63"/>
  <c r="PH88" i="73" s="1"/>
  <c r="ND194" i="63"/>
  <c r="ND141" i="63"/>
  <c r="ND87" i="73" s="1"/>
  <c r="AP169" i="21"/>
  <c r="AP197" i="21" s="1"/>
  <c r="AP141" i="63"/>
  <c r="AP87" i="73" s="1"/>
  <c r="CW230" i="63"/>
  <c r="CW89" i="73" s="1"/>
  <c r="CW284" i="63"/>
  <c r="J149" i="63"/>
  <c r="J101" i="63"/>
  <c r="J86" i="73" s="1"/>
  <c r="FF284" i="63"/>
  <c r="FF230" i="63"/>
  <c r="FF89" i="73" s="1"/>
  <c r="QJ284" i="63"/>
  <c r="QJ230" i="63"/>
  <c r="QJ89" i="73" s="1"/>
  <c r="SG230" i="63"/>
  <c r="SG89" i="73" s="1"/>
  <c r="SG284" i="63"/>
  <c r="BE284" i="63"/>
  <c r="BE230" i="63"/>
  <c r="BE89" i="73" s="1"/>
  <c r="FD284" i="63"/>
  <c r="FD286" i="63" s="1"/>
  <c r="FD230" i="63"/>
  <c r="FD89" i="73" s="1"/>
  <c r="RW169" i="21"/>
  <c r="RW176" i="21" s="1"/>
  <c r="RW183" i="21" s="1"/>
  <c r="L200" i="21"/>
  <c r="QY179" i="21"/>
  <c r="QY186" i="21" s="1"/>
  <c r="NE200" i="21"/>
  <c r="JX179" i="21"/>
  <c r="JX186" i="21" s="1"/>
  <c r="BS171" i="21"/>
  <c r="E149" i="63"/>
  <c r="GD200" i="21"/>
  <c r="EY200" i="21"/>
  <c r="AV169" i="21"/>
  <c r="FS170" i="21"/>
  <c r="GI141" i="63"/>
  <c r="GI87" i="73" s="1"/>
  <c r="MQ141" i="63"/>
  <c r="MQ87" i="73" s="1"/>
  <c r="NY141" i="63"/>
  <c r="NY87" i="73" s="1"/>
  <c r="QU141" i="63"/>
  <c r="QU87" i="73" s="1"/>
  <c r="EP141" i="63"/>
  <c r="EP87" i="73" s="1"/>
  <c r="HI141" i="63"/>
  <c r="HI87" i="73" s="1"/>
  <c r="BP141" i="63"/>
  <c r="BP87" i="73" s="1"/>
  <c r="CP194" i="63"/>
  <c r="FE141" i="63"/>
  <c r="FE87" i="73" s="1"/>
  <c r="G194" i="63"/>
  <c r="MK141" i="63"/>
  <c r="MK87" i="73" s="1"/>
  <c r="QI141" i="63"/>
  <c r="QI87" i="73" s="1"/>
  <c r="BA185" i="63"/>
  <c r="BA88" i="73" s="1"/>
  <c r="RL185" i="63"/>
  <c r="RL88" i="73" s="1"/>
  <c r="SA239" i="63"/>
  <c r="SA241" i="63" s="1"/>
  <c r="OK185" i="63"/>
  <c r="OK88" i="73" s="1"/>
  <c r="ND230" i="63"/>
  <c r="ND89" i="73" s="1"/>
  <c r="PM230" i="63"/>
  <c r="PM89" i="73" s="1"/>
  <c r="JW284" i="63"/>
  <c r="OT230" i="63"/>
  <c r="OT89" i="73" s="1"/>
  <c r="U230" i="63"/>
  <c r="U89" i="73" s="1"/>
  <c r="LH275" i="63"/>
  <c r="LH90" i="73" s="1"/>
  <c r="C185" i="63"/>
  <c r="C88" i="73" s="1"/>
  <c r="C239" i="63"/>
  <c r="GP200" i="21"/>
  <c r="GP179" i="21"/>
  <c r="GP186" i="21" s="1"/>
  <c r="OU172" i="21"/>
  <c r="OU275" i="63"/>
  <c r="OU90" i="73" s="1"/>
  <c r="QW194" i="63"/>
  <c r="QW241" i="63" s="1"/>
  <c r="QW141" i="63"/>
  <c r="QW87" i="73" s="1"/>
  <c r="AB230" i="63"/>
  <c r="AB89" i="73" s="1"/>
  <c r="AB171" i="21"/>
  <c r="AB178" i="21" s="1"/>
  <c r="AB185" i="21" s="1"/>
  <c r="AO171" i="21"/>
  <c r="AO230" i="63"/>
  <c r="AO89" i="73" s="1"/>
  <c r="MH141" i="63"/>
  <c r="MH87" i="73" s="1"/>
  <c r="MH194" i="63"/>
  <c r="ES284" i="63"/>
  <c r="ES286" i="63" s="1"/>
  <c r="ES230" i="63"/>
  <c r="ES89" i="73" s="1"/>
  <c r="RB194" i="63"/>
  <c r="RB286" i="63" s="1"/>
  <c r="RB141" i="63"/>
  <c r="RB87" i="73" s="1"/>
  <c r="PS230" i="63"/>
  <c r="PS89" i="73" s="1"/>
  <c r="PS171" i="21"/>
  <c r="GY185" i="63"/>
  <c r="GY88" i="73" s="1"/>
  <c r="GY239" i="63"/>
  <c r="AJ194" i="63"/>
  <c r="AJ286" i="63" s="1"/>
  <c r="AJ141" i="63"/>
  <c r="AJ87" i="73" s="1"/>
  <c r="NX141" i="63"/>
  <c r="NX87" i="73" s="1"/>
  <c r="NX194" i="63"/>
  <c r="NX241" i="63" s="1"/>
  <c r="JA239" i="63"/>
  <c r="JA286" i="63" s="1"/>
  <c r="JA185" i="63"/>
  <c r="JA88" i="73" s="1"/>
  <c r="ID172" i="21"/>
  <c r="ID275" i="63"/>
  <c r="ID90" i="73" s="1"/>
  <c r="OC239" i="63"/>
  <c r="OC185" i="63"/>
  <c r="OC88" i="73" s="1"/>
  <c r="ES169" i="21"/>
  <c r="ES141" i="63"/>
  <c r="ES87" i="73" s="1"/>
  <c r="EA171" i="21"/>
  <c r="EA230" i="63"/>
  <c r="EA89" i="73" s="1"/>
  <c r="GG141" i="63"/>
  <c r="GG87" i="73" s="1"/>
  <c r="GG194" i="63"/>
  <c r="AH239" i="63"/>
  <c r="AH241" i="63" s="1"/>
  <c r="AH185" i="63"/>
  <c r="AH88" i="73" s="1"/>
  <c r="ET230" i="63"/>
  <c r="ET89" i="73" s="1"/>
  <c r="ET284" i="63"/>
  <c r="ET286" i="63" s="1"/>
  <c r="ER185" i="63"/>
  <c r="ER88" i="73" s="1"/>
  <c r="ER239" i="63"/>
  <c r="AP185" i="63"/>
  <c r="AP88" i="73" s="1"/>
  <c r="AP170" i="21"/>
  <c r="AP177" i="21" s="1"/>
  <c r="AP184" i="21" s="1"/>
  <c r="JZ230" i="63"/>
  <c r="JZ89" i="73" s="1"/>
  <c r="JZ284" i="63"/>
  <c r="JZ286" i="63" s="1"/>
  <c r="SC185" i="63"/>
  <c r="SC88" i="73" s="1"/>
  <c r="SC170" i="21"/>
  <c r="SC177" i="21" s="1"/>
  <c r="SC184" i="21" s="1"/>
  <c r="GI170" i="21"/>
  <c r="DQ141" i="63"/>
  <c r="DQ87" i="73" s="1"/>
  <c r="DY230" i="63"/>
  <c r="DY89" i="73" s="1"/>
  <c r="AQ185" i="63"/>
  <c r="AQ88" i="73" s="1"/>
  <c r="AQ239" i="63"/>
  <c r="AQ241" i="63" s="1"/>
  <c r="BW194" i="63"/>
  <c r="BW196" i="63" s="1"/>
  <c r="BW141" i="63"/>
  <c r="BW87" i="73" s="1"/>
  <c r="BP172" i="21"/>
  <c r="BP275" i="63"/>
  <c r="BP90" i="73" s="1"/>
  <c r="PO179" i="21"/>
  <c r="PO186" i="21" s="1"/>
  <c r="PO200" i="21"/>
  <c r="DO275" i="63"/>
  <c r="DO90" i="73" s="1"/>
  <c r="EF284" i="63"/>
  <c r="EF286" i="63" s="1"/>
  <c r="EF230" i="63"/>
  <c r="EF89" i="73" s="1"/>
  <c r="SG179" i="21"/>
  <c r="SG186" i="21" s="1"/>
  <c r="SG200" i="21"/>
  <c r="MI179" i="21"/>
  <c r="MI186" i="21" s="1"/>
  <c r="MI200" i="21"/>
  <c r="MT200" i="21"/>
  <c r="MT179" i="21"/>
  <c r="MT186" i="21" s="1"/>
  <c r="JJ185" i="63"/>
  <c r="JJ88" i="73" s="1"/>
  <c r="JJ239" i="63"/>
  <c r="JJ241" i="63" s="1"/>
  <c r="NU185" i="63"/>
  <c r="NU88" i="73" s="1"/>
  <c r="NU239" i="63"/>
  <c r="MZ284" i="63"/>
  <c r="MZ286" i="63" s="1"/>
  <c r="MZ230" i="63"/>
  <c r="MZ89" i="73" s="1"/>
  <c r="JN194" i="63"/>
  <c r="JN141" i="63"/>
  <c r="JN87" i="73" s="1"/>
  <c r="GX179" i="21"/>
  <c r="GX186" i="21" s="1"/>
  <c r="GX200" i="21"/>
  <c r="GB185" i="63"/>
  <c r="GB88" i="73" s="1"/>
  <c r="GB239" i="63"/>
  <c r="GB241" i="63" s="1"/>
  <c r="MI284" i="63"/>
  <c r="MI286" i="63" s="1"/>
  <c r="MI230" i="63"/>
  <c r="MI89" i="73" s="1"/>
  <c r="CC275" i="63"/>
  <c r="CC90" i="73" s="1"/>
  <c r="DM230" i="63"/>
  <c r="DM89" i="73" s="1"/>
  <c r="DM284" i="63"/>
  <c r="BV172" i="21"/>
  <c r="BV275" i="63"/>
  <c r="BV90" i="73" s="1"/>
  <c r="GB141" i="63"/>
  <c r="GB87" i="73" s="1"/>
  <c r="GB169" i="21"/>
  <c r="GB176" i="21" s="1"/>
  <c r="GB183" i="21" s="1"/>
  <c r="PM141" i="63"/>
  <c r="PM87" i="73" s="1"/>
  <c r="PM194" i="63"/>
  <c r="GY194" i="63"/>
  <c r="GY196" i="63" s="1"/>
  <c r="GY141" i="63"/>
  <c r="GY87" i="73" s="1"/>
  <c r="CD284" i="63"/>
  <c r="CD230" i="63"/>
  <c r="CD89" i="73" s="1"/>
  <c r="NG172" i="21"/>
  <c r="NG275" i="63"/>
  <c r="NG90" i="73" s="1"/>
  <c r="EG141" i="63"/>
  <c r="EG87" i="73" s="1"/>
  <c r="QM194" i="63"/>
  <c r="QM141" i="63"/>
  <c r="QM87" i="73" s="1"/>
  <c r="OU170" i="21"/>
  <c r="KM170" i="21"/>
  <c r="EA141" i="63"/>
  <c r="EA87" i="73" s="1"/>
  <c r="F194" i="63"/>
  <c r="CB141" i="63"/>
  <c r="CB87" i="73" s="1"/>
  <c r="NT141" i="63"/>
  <c r="NT87" i="73" s="1"/>
  <c r="RF141" i="63"/>
  <c r="RF87" i="73" s="1"/>
  <c r="QT141" i="63"/>
  <c r="QT87" i="73" s="1"/>
  <c r="IH141" i="63"/>
  <c r="IH87" i="73" s="1"/>
  <c r="QP185" i="63"/>
  <c r="QP88" i="73" s="1"/>
  <c r="ES185" i="63"/>
  <c r="ES88" i="73" s="1"/>
  <c r="FH185" i="63"/>
  <c r="FH88" i="73" s="1"/>
  <c r="AV239" i="63"/>
  <c r="OW230" i="63"/>
  <c r="OW89" i="73" s="1"/>
  <c r="HY230" i="63"/>
  <c r="HY89" i="73" s="1"/>
  <c r="RD230" i="63"/>
  <c r="RD89" i="73" s="1"/>
  <c r="ED230" i="63"/>
  <c r="ED89" i="73" s="1"/>
  <c r="NO230" i="63"/>
  <c r="NO89" i="73" s="1"/>
  <c r="FC230" i="63"/>
  <c r="FC89" i="73" s="1"/>
  <c r="LI284" i="63"/>
  <c r="LI286" i="63" s="1"/>
  <c r="GX275" i="63"/>
  <c r="GX90" i="73" s="1"/>
  <c r="IN275" i="63"/>
  <c r="IN90" i="73" s="1"/>
  <c r="FH172" i="21"/>
  <c r="FH275" i="63"/>
  <c r="FH90" i="73" s="1"/>
  <c r="HM185" i="63"/>
  <c r="HM88" i="73" s="1"/>
  <c r="HM170" i="21"/>
  <c r="AS239" i="63"/>
  <c r="AS185" i="63"/>
  <c r="AS88" i="73" s="1"/>
  <c r="OL284" i="63"/>
  <c r="OL286" i="63" s="1"/>
  <c r="OL230" i="63"/>
  <c r="OL89" i="73" s="1"/>
  <c r="CV230" i="63"/>
  <c r="CV89" i="73" s="1"/>
  <c r="CV171" i="21"/>
  <c r="IN284" i="63"/>
  <c r="IN230" i="63"/>
  <c r="IN89" i="73" s="1"/>
  <c r="PI239" i="63"/>
  <c r="PI286" i="63" s="1"/>
  <c r="PI185" i="63"/>
  <c r="PI88" i="73" s="1"/>
  <c r="FV239" i="63"/>
  <c r="FV185" i="63"/>
  <c r="FV88" i="73" s="1"/>
  <c r="OY230" i="63"/>
  <c r="OY89" i="73" s="1"/>
  <c r="OY284" i="63"/>
  <c r="OY286" i="63" s="1"/>
  <c r="AZ172" i="21"/>
  <c r="AZ275" i="63"/>
  <c r="AZ90" i="73" s="1"/>
  <c r="CF284" i="63"/>
  <c r="CF230" i="63"/>
  <c r="CF89" i="73" s="1"/>
  <c r="QS200" i="21"/>
  <c r="QS179" i="21"/>
  <c r="QS186" i="21" s="1"/>
  <c r="NE171" i="21"/>
  <c r="NE199" i="21" s="1"/>
  <c r="NE230" i="63"/>
  <c r="NE89" i="73" s="1"/>
  <c r="LN239" i="63"/>
  <c r="LN185" i="63"/>
  <c r="LN88" i="73" s="1"/>
  <c r="DH185" i="63"/>
  <c r="DH88" i="73" s="1"/>
  <c r="DH239" i="63"/>
  <c r="DH241" i="63" s="1"/>
  <c r="IT172" i="21"/>
  <c r="IT275" i="63"/>
  <c r="IT90" i="73" s="1"/>
  <c r="DQ239" i="63"/>
  <c r="DQ185" i="63"/>
  <c r="DQ88" i="73" s="1"/>
  <c r="MJ194" i="63"/>
  <c r="MJ241" i="63" s="1"/>
  <c r="MJ141" i="63"/>
  <c r="MJ87" i="73" s="1"/>
  <c r="RB172" i="21"/>
  <c r="RB275" i="63"/>
  <c r="RB90" i="73" s="1"/>
  <c r="HY185" i="63"/>
  <c r="HY88" i="73" s="1"/>
  <c r="HY170" i="21"/>
  <c r="NS185" i="63"/>
  <c r="NS88" i="73" s="1"/>
  <c r="AZ185" i="63"/>
  <c r="AZ88" i="73" s="1"/>
  <c r="AT185" i="63"/>
  <c r="AT88" i="73" s="1"/>
  <c r="AT239" i="63"/>
  <c r="AT286" i="63" s="1"/>
  <c r="NI141" i="63"/>
  <c r="NI87" i="73" s="1"/>
  <c r="NI194" i="63"/>
  <c r="BH275" i="63"/>
  <c r="BH90" i="73" s="1"/>
  <c r="QY275" i="63"/>
  <c r="QY90" i="73" s="1"/>
  <c r="KB185" i="63"/>
  <c r="KB88" i="73" s="1"/>
  <c r="KB239" i="63"/>
  <c r="RD185" i="63"/>
  <c r="RD88" i="73" s="1"/>
  <c r="RD239" i="63"/>
  <c r="RD241" i="63" s="1"/>
  <c r="AW185" i="63"/>
  <c r="AW88" i="73" s="1"/>
  <c r="AW239" i="63"/>
  <c r="OY200" i="21"/>
  <c r="OY179" i="21"/>
  <c r="OY186" i="21" s="1"/>
  <c r="FF194" i="63"/>
  <c r="FF196" i="63" s="1"/>
  <c r="FF141" i="63"/>
  <c r="FF87" i="73" s="1"/>
  <c r="ER172" i="21"/>
  <c r="ER275" i="63"/>
  <c r="ER90" i="73" s="1"/>
  <c r="BK284" i="63"/>
  <c r="BK286" i="63" s="1"/>
  <c r="BK230" i="63"/>
  <c r="BK89" i="73" s="1"/>
  <c r="KQ239" i="63"/>
  <c r="KQ185" i="63"/>
  <c r="KQ88" i="73" s="1"/>
  <c r="DP185" i="63"/>
  <c r="DP88" i="73" s="1"/>
  <c r="MQ179" i="21"/>
  <c r="MQ186" i="21" s="1"/>
  <c r="MQ200" i="21"/>
  <c r="JL284" i="63"/>
  <c r="JL230" i="63"/>
  <c r="JL89" i="73" s="1"/>
  <c r="GG179" i="21"/>
  <c r="GG186" i="21" s="1"/>
  <c r="GG200" i="21"/>
  <c r="RM230" i="63"/>
  <c r="RM89" i="73" s="1"/>
  <c r="RM171" i="21"/>
  <c r="RM199" i="21" s="1"/>
  <c r="T185" i="63"/>
  <c r="T88" i="73" s="1"/>
  <c r="T239" i="63"/>
  <c r="T241" i="63" s="1"/>
  <c r="IF194" i="63"/>
  <c r="IF196" i="63" s="1"/>
  <c r="IF141" i="63"/>
  <c r="IF87" i="73" s="1"/>
  <c r="EY194" i="63"/>
  <c r="EY196" i="63" s="1"/>
  <c r="EY141" i="63"/>
  <c r="EY87" i="73" s="1"/>
  <c r="JL239" i="63"/>
  <c r="JL185" i="63"/>
  <c r="JL88" i="73" s="1"/>
  <c r="CT230" i="63"/>
  <c r="CT89" i="73" s="1"/>
  <c r="CT171" i="21"/>
  <c r="CT178" i="21" s="1"/>
  <c r="CT185" i="21" s="1"/>
  <c r="JG141" i="63"/>
  <c r="JG87" i="73" s="1"/>
  <c r="JG169" i="21"/>
  <c r="JG176" i="21" s="1"/>
  <c r="JG183" i="21" s="1"/>
  <c r="LV172" i="21"/>
  <c r="LV275" i="63"/>
  <c r="LV90" i="73" s="1"/>
  <c r="MD230" i="63"/>
  <c r="MD89" i="73" s="1"/>
  <c r="MD284" i="63"/>
  <c r="OW194" i="63"/>
  <c r="OW196" i="63" s="1"/>
  <c r="OW141" i="63"/>
  <c r="OW87" i="73" s="1"/>
  <c r="KY179" i="21"/>
  <c r="KY186" i="21" s="1"/>
  <c r="GQ171" i="21"/>
  <c r="GQ178" i="21" s="1"/>
  <c r="GQ185" i="21" s="1"/>
  <c r="DO200" i="21"/>
  <c r="DN170" i="21"/>
  <c r="BH200" i="21"/>
  <c r="AE169" i="21"/>
  <c r="T169" i="21"/>
  <c r="T176" i="21" s="1"/>
  <c r="T183" i="21" s="1"/>
  <c r="OT169" i="21"/>
  <c r="OT176" i="21" s="1"/>
  <c r="OT183" i="21" s="1"/>
  <c r="LH200" i="21"/>
  <c r="DH200" i="21"/>
  <c r="OF200" i="21"/>
  <c r="FO171" i="21"/>
  <c r="FO178" i="21" s="1"/>
  <c r="FO185" i="21" s="1"/>
  <c r="OZ141" i="63"/>
  <c r="OZ87" i="73" s="1"/>
  <c r="PE141" i="63"/>
  <c r="PE87" i="73" s="1"/>
  <c r="GP141" i="63"/>
  <c r="GP87" i="73" s="1"/>
  <c r="AY141" i="63"/>
  <c r="AY87" i="73" s="1"/>
  <c r="AR141" i="63"/>
  <c r="AR87" i="73" s="1"/>
  <c r="RD141" i="63"/>
  <c r="RD87" i="73" s="1"/>
  <c r="NV141" i="63"/>
  <c r="NV87" i="73" s="1"/>
  <c r="DP239" i="63"/>
  <c r="BP185" i="63"/>
  <c r="BP88" i="73" s="1"/>
  <c r="DB230" i="63"/>
  <c r="DB89" i="73" s="1"/>
  <c r="II230" i="63"/>
  <c r="II89" i="73" s="1"/>
  <c r="RR230" i="63"/>
  <c r="RR89" i="73" s="1"/>
  <c r="JQ172" i="21"/>
  <c r="JQ275" i="63"/>
  <c r="JQ90" i="73" s="1"/>
  <c r="BG141" i="63"/>
  <c r="BG87" i="73" s="1"/>
  <c r="BG169" i="21"/>
  <c r="MU172" i="21"/>
  <c r="MU275" i="63"/>
  <c r="MU90" i="73" s="1"/>
  <c r="Q239" i="63"/>
  <c r="Q241" i="63" s="1"/>
  <c r="Q185" i="63"/>
  <c r="Q88" i="73" s="1"/>
  <c r="QY185" i="63"/>
  <c r="QY88" i="73" s="1"/>
  <c r="QY239" i="63"/>
  <c r="QY286" i="63" s="1"/>
  <c r="IF185" i="63"/>
  <c r="IF88" i="73" s="1"/>
  <c r="IF239" i="63"/>
  <c r="OE284" i="63"/>
  <c r="OE230" i="63"/>
  <c r="OE89" i="73" s="1"/>
  <c r="HI230" i="63"/>
  <c r="HI89" i="73" s="1"/>
  <c r="HI284" i="63"/>
  <c r="AW172" i="21"/>
  <c r="AW275" i="63"/>
  <c r="AW90" i="73" s="1"/>
  <c r="OJ172" i="21"/>
  <c r="OJ275" i="63"/>
  <c r="OJ90" i="73" s="1"/>
  <c r="DU172" i="21"/>
  <c r="DU275" i="63"/>
  <c r="DU90" i="73" s="1"/>
  <c r="LQ284" i="63"/>
  <c r="LQ230" i="63"/>
  <c r="LQ89" i="73" s="1"/>
  <c r="ML284" i="63"/>
  <c r="ML230" i="63"/>
  <c r="ML89" i="73" s="1"/>
  <c r="AD141" i="63"/>
  <c r="AD87" i="73" s="1"/>
  <c r="AD169" i="21"/>
  <c r="AD176" i="21" s="1"/>
  <c r="AD183" i="21" s="1"/>
  <c r="QZ230" i="63"/>
  <c r="QZ89" i="73" s="1"/>
  <c r="QZ284" i="63"/>
  <c r="EC141" i="63"/>
  <c r="EC87" i="73" s="1"/>
  <c r="EC169" i="21"/>
  <c r="EC197" i="21" s="1"/>
  <c r="SG239" i="63"/>
  <c r="SG241" i="63" s="1"/>
  <c r="SG185" i="63"/>
  <c r="SG88" i="73" s="1"/>
  <c r="OP239" i="63"/>
  <c r="OP185" i="63"/>
  <c r="OP88" i="73" s="1"/>
  <c r="QF284" i="63"/>
  <c r="QF286" i="63" s="1"/>
  <c r="QF230" i="63"/>
  <c r="QF89" i="73" s="1"/>
  <c r="NQ239" i="63"/>
  <c r="NQ185" i="63"/>
  <c r="NQ88" i="73" s="1"/>
  <c r="HF141" i="63"/>
  <c r="HF87" i="73" s="1"/>
  <c r="RC185" i="63"/>
  <c r="RC88" i="73" s="1"/>
  <c r="NB230" i="63"/>
  <c r="NB89" i="73" s="1"/>
  <c r="JV194" i="63"/>
  <c r="JV141" i="63"/>
  <c r="JV87" i="73" s="1"/>
  <c r="MM179" i="21"/>
  <c r="MM186" i="21" s="1"/>
  <c r="MM200" i="21"/>
  <c r="LY171" i="21"/>
  <c r="LY199" i="21" s="1"/>
  <c r="LY230" i="63"/>
  <c r="LY89" i="73" s="1"/>
  <c r="LG284" i="63"/>
  <c r="LG230" i="63"/>
  <c r="LG89" i="73" s="1"/>
  <c r="LO169" i="21"/>
  <c r="LO197" i="21" s="1"/>
  <c r="LO141" i="63"/>
  <c r="LO87" i="73" s="1"/>
  <c r="RT200" i="21"/>
  <c r="RT179" i="21"/>
  <c r="RT186" i="21" s="1"/>
  <c r="RU194" i="63"/>
  <c r="RU241" i="63" s="1"/>
  <c r="RU141" i="63"/>
  <c r="RU87" i="73" s="1"/>
  <c r="CB230" i="63"/>
  <c r="CB89" i="73" s="1"/>
  <c r="CB171" i="21"/>
  <c r="CB199" i="21" s="1"/>
  <c r="PF172" i="21"/>
  <c r="PF275" i="63"/>
  <c r="PF90" i="73" s="1"/>
  <c r="FI284" i="63"/>
  <c r="FI230" i="63"/>
  <c r="FI89" i="73" s="1"/>
  <c r="B169" i="21"/>
  <c r="B197" i="21" s="1"/>
  <c r="B141" i="63"/>
  <c r="B87" i="73" s="1"/>
  <c r="EA185" i="63"/>
  <c r="EA88" i="73" s="1"/>
  <c r="EA239" i="63"/>
  <c r="GM141" i="63"/>
  <c r="GM87" i="73" s="1"/>
  <c r="KG141" i="63"/>
  <c r="KG87" i="73" s="1"/>
  <c r="C172" i="21"/>
  <c r="C275" i="63"/>
  <c r="C90" i="73" s="1"/>
  <c r="B284" i="63"/>
  <c r="B230" i="63"/>
  <c r="B89" i="73" s="1"/>
  <c r="RT185" i="63"/>
  <c r="RT88" i="73" s="1"/>
  <c r="RT170" i="21"/>
  <c r="AF275" i="63"/>
  <c r="AF90" i="73" s="1"/>
  <c r="OE239" i="63"/>
  <c r="OE286" i="63" s="1"/>
  <c r="OE185" i="63"/>
  <c r="OE88" i="73" s="1"/>
  <c r="HS172" i="21"/>
  <c r="HS275" i="63"/>
  <c r="HS90" i="73" s="1"/>
  <c r="OF275" i="63"/>
  <c r="OF90" i="73" s="1"/>
  <c r="PM239" i="63"/>
  <c r="PM185" i="63"/>
  <c r="PM88" i="73" s="1"/>
  <c r="OH239" i="63"/>
  <c r="OH185" i="63"/>
  <c r="OH88" i="73" s="1"/>
  <c r="JF169" i="21"/>
  <c r="JF197" i="21" s="1"/>
  <c r="KC171" i="21"/>
  <c r="KC199" i="21" s="1"/>
  <c r="CB200" i="21"/>
  <c r="KS169" i="21"/>
  <c r="KS176" i="21" s="1"/>
  <c r="KS183" i="21" s="1"/>
  <c r="IN200" i="21"/>
  <c r="BR200" i="21"/>
  <c r="DV141" i="63"/>
  <c r="DV87" i="73" s="1"/>
  <c r="RT141" i="63"/>
  <c r="RT87" i="73" s="1"/>
  <c r="PI141" i="63"/>
  <c r="PI87" i="73" s="1"/>
  <c r="FZ239" i="63"/>
  <c r="QB185" i="63"/>
  <c r="QB88" i="73" s="1"/>
  <c r="RX230" i="63"/>
  <c r="RX89" i="73" s="1"/>
  <c r="LE284" i="63"/>
  <c r="CY230" i="63"/>
  <c r="CY89" i="73" s="1"/>
  <c r="KY275" i="63"/>
  <c r="KY90" i="73" s="1"/>
  <c r="GP275" i="63"/>
  <c r="GP90" i="73" s="1"/>
  <c r="DA284" i="63"/>
  <c r="DA230" i="63"/>
  <c r="DA89" i="73" s="1"/>
  <c r="BL230" i="63"/>
  <c r="BL89" i="73" s="1"/>
  <c r="BL284" i="63"/>
  <c r="RV239" i="63"/>
  <c r="RV185" i="63"/>
  <c r="RV88" i="73" s="1"/>
  <c r="QD239" i="63"/>
  <c r="QD241" i="63" s="1"/>
  <c r="QD185" i="63"/>
  <c r="QD88" i="73" s="1"/>
  <c r="LF172" i="21"/>
  <c r="LF275" i="63"/>
  <c r="LF90" i="73" s="1"/>
  <c r="RT275" i="63"/>
  <c r="RT90" i="73" s="1"/>
  <c r="DZ239" i="63"/>
  <c r="DZ185" i="63"/>
  <c r="DZ88" i="73" s="1"/>
  <c r="L275" i="63"/>
  <c r="L90" i="73" s="1"/>
  <c r="SB172" i="21"/>
  <c r="SB275" i="63"/>
  <c r="SB90" i="73" s="1"/>
  <c r="LB230" i="63"/>
  <c r="LB89" i="73" s="1"/>
  <c r="PC239" i="63"/>
  <c r="PC286" i="63" s="1"/>
  <c r="PC185" i="63"/>
  <c r="PC88" i="73" s="1"/>
  <c r="DP230" i="63"/>
  <c r="DP89" i="73" s="1"/>
  <c r="DP284" i="63"/>
  <c r="JJ230" i="63"/>
  <c r="JJ89" i="73" s="1"/>
  <c r="IO172" i="21"/>
  <c r="IO275" i="63"/>
  <c r="IO90" i="73" s="1"/>
  <c r="QQ284" i="63"/>
  <c r="QQ286" i="63" s="1"/>
  <c r="QQ230" i="63"/>
  <c r="QQ89" i="73" s="1"/>
  <c r="HX284" i="63"/>
  <c r="HX286" i="63" s="1"/>
  <c r="HX230" i="63"/>
  <c r="HX89" i="73" s="1"/>
  <c r="EC239" i="63"/>
  <c r="EC241" i="63" s="1"/>
  <c r="EC185" i="63"/>
  <c r="EC88" i="73" s="1"/>
  <c r="NE239" i="63"/>
  <c r="NE241" i="63" s="1"/>
  <c r="NE185" i="63"/>
  <c r="NE88" i="73" s="1"/>
  <c r="CC185" i="63"/>
  <c r="CC88" i="73" s="1"/>
  <c r="CC239" i="63"/>
  <c r="Y239" i="63"/>
  <c r="Y185" i="63"/>
  <c r="Y88" i="73" s="1"/>
  <c r="FG230" i="63"/>
  <c r="FG89" i="73" s="1"/>
  <c r="EY275" i="63"/>
  <c r="EY90" i="73" s="1"/>
  <c r="NE275" i="63"/>
  <c r="NE90" i="73" s="1"/>
  <c r="EC230" i="63"/>
  <c r="EC89" i="73" s="1"/>
  <c r="EC284" i="63"/>
  <c r="EJ239" i="63"/>
  <c r="EJ185" i="63"/>
  <c r="EJ88" i="73" s="1"/>
  <c r="CW172" i="21"/>
  <c r="CW275" i="63"/>
  <c r="CW90" i="73" s="1"/>
  <c r="RU230" i="63"/>
  <c r="RU89" i="73" s="1"/>
  <c r="RU284" i="63"/>
  <c r="OO284" i="63"/>
  <c r="OO286" i="63" s="1"/>
  <c r="OO230" i="63"/>
  <c r="OO89" i="73" s="1"/>
  <c r="GC239" i="63"/>
  <c r="GC241" i="63" s="1"/>
  <c r="GC185" i="63"/>
  <c r="GC88" i="73" s="1"/>
  <c r="KD284" i="63"/>
  <c r="KD230" i="63"/>
  <c r="KD89" i="73" s="1"/>
  <c r="MV185" i="63"/>
  <c r="MV88" i="73" s="1"/>
  <c r="MV239" i="63"/>
  <c r="NZ185" i="63"/>
  <c r="NZ88" i="73" s="1"/>
  <c r="NZ239" i="63"/>
  <c r="IB284" i="63"/>
  <c r="IB230" i="63"/>
  <c r="IB89" i="73" s="1"/>
  <c r="HB185" i="63"/>
  <c r="HB88" i="73" s="1"/>
  <c r="HB239" i="63"/>
  <c r="EA275" i="63"/>
  <c r="EA90" i="73" s="1"/>
  <c r="H239" i="63"/>
  <c r="H185" i="63"/>
  <c r="H88" i="73" s="1"/>
  <c r="QV172" i="21"/>
  <c r="QV275" i="63"/>
  <c r="QV90" i="73" s="1"/>
  <c r="NH230" i="63"/>
  <c r="NH89" i="73" s="1"/>
  <c r="NH284" i="63"/>
  <c r="NH286" i="63" s="1"/>
  <c r="EG172" i="21"/>
  <c r="EG275" i="63"/>
  <c r="EG90" i="73" s="1"/>
  <c r="QR141" i="63"/>
  <c r="QR87" i="73" s="1"/>
  <c r="KQ141" i="63"/>
  <c r="KQ87" i="73" s="1"/>
  <c r="GG230" i="63"/>
  <c r="GG89" i="73" s="1"/>
  <c r="DR239" i="63"/>
  <c r="DR185" i="63"/>
  <c r="DR88" i="73" s="1"/>
  <c r="CB275" i="63"/>
  <c r="CB90" i="73" s="1"/>
  <c r="OA284" i="63"/>
  <c r="OA286" i="63" s="1"/>
  <c r="OA230" i="63"/>
  <c r="OA89" i="73" s="1"/>
  <c r="MK239" i="63"/>
  <c r="MK185" i="63"/>
  <c r="MK88" i="73" s="1"/>
  <c r="BR239" i="63"/>
  <c r="BR241" i="63" s="1"/>
  <c r="BR185" i="63"/>
  <c r="BR88" i="73" s="1"/>
  <c r="HG185" i="63"/>
  <c r="HG88" i="73" s="1"/>
  <c r="HG239" i="63"/>
  <c r="IZ239" i="63"/>
  <c r="IZ185" i="63"/>
  <c r="IZ88" i="73" s="1"/>
  <c r="E239" i="63"/>
  <c r="E185" i="63"/>
  <c r="E88" i="73" s="1"/>
  <c r="SB284" i="63"/>
  <c r="SB286" i="63" s="1"/>
  <c r="SB230" i="63"/>
  <c r="SB89" i="73" s="1"/>
  <c r="JD284" i="63"/>
  <c r="JD230" i="63"/>
  <c r="JD89" i="73" s="1"/>
  <c r="NS172" i="21"/>
  <c r="NS275" i="63"/>
  <c r="NS90" i="73" s="1"/>
  <c r="ET141" i="63"/>
  <c r="ET87" i="73" s="1"/>
  <c r="PF185" i="63"/>
  <c r="PF88" i="73" s="1"/>
  <c r="KX185" i="63"/>
  <c r="KX88" i="73" s="1"/>
  <c r="KS185" i="63"/>
  <c r="KS88" i="73" s="1"/>
  <c r="DO284" i="63"/>
  <c r="HT275" i="63"/>
  <c r="HT90" i="73" s="1"/>
  <c r="M101" i="63"/>
  <c r="M86" i="73" s="1"/>
  <c r="FM196" i="63"/>
  <c r="FJ196" i="63"/>
  <c r="AP275" i="63"/>
  <c r="AP90" i="73" s="1"/>
  <c r="AM275" i="63"/>
  <c r="AM90" i="73" s="1"/>
  <c r="NX275" i="63"/>
  <c r="NX90" i="73" s="1"/>
  <c r="DH275" i="63"/>
  <c r="DH90" i="73" s="1"/>
  <c r="MM275" i="63"/>
  <c r="MM90" i="73" s="1"/>
  <c r="HW230" i="63"/>
  <c r="HW89" i="73" s="1"/>
  <c r="LX141" i="63"/>
  <c r="LX87" i="73" s="1"/>
  <c r="PQ141" i="63"/>
  <c r="PQ87" i="73" s="1"/>
  <c r="MG275" i="63"/>
  <c r="MG90" i="73" s="1"/>
  <c r="JD185" i="63"/>
  <c r="JD88" i="73" s="1"/>
  <c r="QS141" i="63"/>
  <c r="QS87" i="73" s="1"/>
  <c r="LX185" i="63"/>
  <c r="LX88" i="73" s="1"/>
  <c r="OV275" i="63"/>
  <c r="OV90" i="73" s="1"/>
  <c r="QE141" i="63"/>
  <c r="QE87" i="73" s="1"/>
  <c r="JK141" i="63"/>
  <c r="JK87" i="73" s="1"/>
  <c r="OA185" i="63"/>
  <c r="OA88" i="73" s="1"/>
  <c r="Z275" i="63"/>
  <c r="Z90" i="73" s="1"/>
  <c r="MS185" i="63"/>
  <c r="MS88" i="73" s="1"/>
  <c r="GS275" i="63"/>
  <c r="GS90" i="73" s="1"/>
  <c r="FB141" i="63"/>
  <c r="FB87" i="73" s="1"/>
  <c r="NI275" i="63"/>
  <c r="NI90" i="73" s="1"/>
  <c r="FE275" i="63"/>
  <c r="FE90" i="73" s="1"/>
  <c r="RQ141" i="63"/>
  <c r="RQ87" i="73" s="1"/>
  <c r="BT275" i="63"/>
  <c r="BT90" i="73" s="1"/>
  <c r="KD275" i="63"/>
  <c r="KD90" i="73" s="1"/>
  <c r="FO275" i="63"/>
  <c r="FO90" i="73" s="1"/>
  <c r="CE185" i="63"/>
  <c r="CE88" i="73" s="1"/>
  <c r="FW230" i="63"/>
  <c r="FW89" i="73" s="1"/>
  <c r="PP230" i="63"/>
  <c r="PP89" i="73" s="1"/>
  <c r="EX185" i="63"/>
  <c r="EX88" i="73" s="1"/>
  <c r="CQ275" i="63"/>
  <c r="CQ90" i="73" s="1"/>
  <c r="BV230" i="63"/>
  <c r="BV89" i="73" s="1"/>
  <c r="GN141" i="63"/>
  <c r="GN87" i="73" s="1"/>
  <c r="GI275" i="63"/>
  <c r="GI90" i="73" s="1"/>
  <c r="OP230" i="63"/>
  <c r="OP89" i="73" s="1"/>
  <c r="QJ275" i="63"/>
  <c r="QJ90" i="73" s="1"/>
  <c r="IH230" i="63"/>
  <c r="IH89" i="73" s="1"/>
  <c r="QC275" i="63"/>
  <c r="QC90" i="73" s="1"/>
  <c r="CU275" i="63"/>
  <c r="CU90" i="73" s="1"/>
  <c r="AF230" i="63"/>
  <c r="AF89" i="73" s="1"/>
  <c r="QY230" i="63"/>
  <c r="QY89" i="73" s="1"/>
  <c r="RV275" i="63"/>
  <c r="RV90" i="73" s="1"/>
  <c r="BW84" i="33"/>
  <c r="BW83" i="33"/>
  <c r="BW88" i="33" s="1"/>
  <c r="BW149" i="33" s="1"/>
  <c r="BW151" i="33" s="1"/>
  <c r="BW82" i="33"/>
  <c r="CC253" i="33"/>
  <c r="CC255" i="33"/>
  <c r="CC260" i="33" s="1"/>
  <c r="CC91" i="21" s="1"/>
  <c r="CC254" i="33"/>
  <c r="CC259" i="33" s="1"/>
  <c r="BM209" i="33"/>
  <c r="BM210" i="33"/>
  <c r="BM215" i="33" s="1"/>
  <c r="BM211" i="33"/>
  <c r="BM216" i="33" s="1"/>
  <c r="BM90" i="21" s="1"/>
  <c r="OA84" i="33"/>
  <c r="OA83" i="33"/>
  <c r="OA88" i="33" s="1"/>
  <c r="OA149" i="33" s="1"/>
  <c r="OA151" i="33" s="1"/>
  <c r="OA82" i="33"/>
  <c r="AD166" i="33"/>
  <c r="AD167" i="33"/>
  <c r="AD172" i="33" s="1"/>
  <c r="AD168" i="33"/>
  <c r="AD173" i="33" s="1"/>
  <c r="AD89" i="21" s="1"/>
  <c r="AD103" i="21" s="1"/>
  <c r="I121" i="33"/>
  <c r="I122" i="33"/>
  <c r="I127" i="33" s="1"/>
  <c r="I123" i="33"/>
  <c r="I128" i="33" s="1"/>
  <c r="I88" i="21" s="1"/>
  <c r="I95" i="21" s="1"/>
  <c r="NH121" i="33"/>
  <c r="NH123" i="33"/>
  <c r="NH128" i="33" s="1"/>
  <c r="NH88" i="21" s="1"/>
  <c r="NH122" i="33"/>
  <c r="NH127" i="33" s="1"/>
  <c r="AI166" i="33"/>
  <c r="AI168" i="33"/>
  <c r="AI173" i="33" s="1"/>
  <c r="AI89" i="21" s="1"/>
  <c r="AI96" i="21" s="1"/>
  <c r="AI167" i="33"/>
  <c r="AI172" i="33" s="1"/>
  <c r="CG255" i="33"/>
  <c r="CG260" i="33" s="1"/>
  <c r="CG91" i="21" s="1"/>
  <c r="CG254" i="33"/>
  <c r="CG259" i="33" s="1"/>
  <c r="CG253" i="33"/>
  <c r="CS84" i="33"/>
  <c r="CS82" i="33"/>
  <c r="CS83" i="33"/>
  <c r="CS88" i="33" s="1"/>
  <c r="CS149" i="33" s="1"/>
  <c r="CS151" i="33" s="1"/>
  <c r="IB254" i="33"/>
  <c r="IB259" i="33" s="1"/>
  <c r="IB253" i="33"/>
  <c r="IB255" i="33"/>
  <c r="IB260" i="33" s="1"/>
  <c r="IB91" i="21" s="1"/>
  <c r="NR209" i="33"/>
  <c r="NR210" i="33"/>
  <c r="NR215" i="33" s="1"/>
  <c r="NR211" i="33"/>
  <c r="NR216" i="33" s="1"/>
  <c r="NR90" i="21" s="1"/>
  <c r="NR97" i="21" s="1"/>
  <c r="BO166" i="33"/>
  <c r="BO168" i="33"/>
  <c r="BO173" i="33" s="1"/>
  <c r="BO89" i="21" s="1"/>
  <c r="BO103" i="21" s="1"/>
  <c r="BO167" i="33"/>
  <c r="BO172" i="33" s="1"/>
  <c r="SB210" i="33"/>
  <c r="SB215" i="33" s="1"/>
  <c r="SB211" i="33"/>
  <c r="SB216" i="33" s="1"/>
  <c r="SB90" i="21" s="1"/>
  <c r="SB209" i="33"/>
  <c r="MQ84" i="33"/>
  <c r="MQ83" i="33"/>
  <c r="MQ88" i="33" s="1"/>
  <c r="MQ149" i="33" s="1"/>
  <c r="MQ151" i="33" s="1"/>
  <c r="MQ82" i="33"/>
  <c r="U211" i="33"/>
  <c r="U216" i="33" s="1"/>
  <c r="U90" i="21" s="1"/>
  <c r="U209" i="33"/>
  <c r="U210" i="33"/>
  <c r="U215" i="33" s="1"/>
  <c r="NN121" i="33"/>
  <c r="NN122" i="33"/>
  <c r="NN127" i="33" s="1"/>
  <c r="NN123" i="33"/>
  <c r="NN128" i="33" s="1"/>
  <c r="NN88" i="21" s="1"/>
  <c r="CT253" i="33"/>
  <c r="CT254" i="33"/>
  <c r="CT259" i="33" s="1"/>
  <c r="CT255" i="33"/>
  <c r="CT260" i="33" s="1"/>
  <c r="CT91" i="21" s="1"/>
  <c r="JH83" i="33"/>
  <c r="JH88" i="33" s="1"/>
  <c r="JH149" i="33" s="1"/>
  <c r="JH151" i="33" s="1"/>
  <c r="JH84" i="33"/>
  <c r="JH82" i="33"/>
  <c r="DO211" i="33"/>
  <c r="DO216" i="33" s="1"/>
  <c r="DO90" i="21" s="1"/>
  <c r="DO210" i="33"/>
  <c r="DO215" i="33" s="1"/>
  <c r="DO209" i="33"/>
  <c r="FC209" i="33"/>
  <c r="FC210" i="33"/>
  <c r="FC215" i="33" s="1"/>
  <c r="FC211" i="33"/>
  <c r="FC216" i="33" s="1"/>
  <c r="FC90" i="21" s="1"/>
  <c r="FC118" i="21" s="1"/>
  <c r="FR121" i="33"/>
  <c r="FR123" i="33"/>
  <c r="FR128" i="33" s="1"/>
  <c r="FR88" i="21" s="1"/>
  <c r="FR122" i="33"/>
  <c r="FR127" i="33" s="1"/>
  <c r="MV211" i="33"/>
  <c r="MV216" i="33" s="1"/>
  <c r="MV90" i="21" s="1"/>
  <c r="MV209" i="33"/>
  <c r="MV210" i="33"/>
  <c r="MV215" i="33" s="1"/>
  <c r="ND121" i="33"/>
  <c r="ND123" i="33"/>
  <c r="ND128" i="33" s="1"/>
  <c r="ND88" i="21" s="1"/>
  <c r="ND122" i="33"/>
  <c r="ND127" i="33" s="1"/>
  <c r="AH168" i="33"/>
  <c r="AH173" i="33" s="1"/>
  <c r="AH89" i="21" s="1"/>
  <c r="AH166" i="33"/>
  <c r="AH167" i="33"/>
  <c r="AH172" i="33" s="1"/>
  <c r="RO168" i="33"/>
  <c r="RO173" i="33" s="1"/>
  <c r="RO89" i="21" s="1"/>
  <c r="RO103" i="21" s="1"/>
  <c r="RO166" i="33"/>
  <c r="RO167" i="33"/>
  <c r="RO172" i="33" s="1"/>
  <c r="OR83" i="33"/>
  <c r="OR88" i="33" s="1"/>
  <c r="OR149" i="33" s="1"/>
  <c r="OR151" i="33" s="1"/>
  <c r="OR84" i="33"/>
  <c r="OR82" i="33"/>
  <c r="CC209" i="33"/>
  <c r="CC210" i="33"/>
  <c r="CC215" i="33" s="1"/>
  <c r="CC211" i="33"/>
  <c r="CC216" i="33" s="1"/>
  <c r="CC90" i="21" s="1"/>
  <c r="CC97" i="21" s="1"/>
  <c r="QG123" i="33"/>
  <c r="QG128" i="33" s="1"/>
  <c r="QG88" i="21" s="1"/>
  <c r="QG102" i="21" s="1"/>
  <c r="QG122" i="33"/>
  <c r="QG127" i="33" s="1"/>
  <c r="QG121" i="33"/>
  <c r="AS254" i="33"/>
  <c r="AS259" i="33" s="1"/>
  <c r="AS255" i="33"/>
  <c r="AS260" i="33" s="1"/>
  <c r="AS91" i="21" s="1"/>
  <c r="AS253" i="33"/>
  <c r="SD83" i="33"/>
  <c r="SD88" i="33" s="1"/>
  <c r="SD149" i="33" s="1"/>
  <c r="SD151" i="33" s="1"/>
  <c r="SD82" i="33"/>
  <c r="SD84" i="33"/>
  <c r="FI84" i="33"/>
  <c r="FI82" i="33"/>
  <c r="FI83" i="33"/>
  <c r="FI88" i="33" s="1"/>
  <c r="FI149" i="33" s="1"/>
  <c r="FI151" i="33" s="1"/>
  <c r="ER211" i="33"/>
  <c r="ER216" i="33" s="1"/>
  <c r="ER90" i="21" s="1"/>
  <c r="ER97" i="21" s="1"/>
  <c r="ER209" i="33"/>
  <c r="ER210" i="33"/>
  <c r="ER215" i="33" s="1"/>
  <c r="NN166" i="33"/>
  <c r="NN168" i="33"/>
  <c r="NN173" i="33" s="1"/>
  <c r="NN89" i="21" s="1"/>
  <c r="NN103" i="21" s="1"/>
  <c r="NN167" i="33"/>
  <c r="NN172" i="33" s="1"/>
  <c r="JX210" i="33"/>
  <c r="JX215" i="33" s="1"/>
  <c r="JX209" i="33"/>
  <c r="JX211" i="33"/>
  <c r="JX216" i="33" s="1"/>
  <c r="JX90" i="21" s="1"/>
  <c r="EQ255" i="33"/>
  <c r="EQ260" i="33" s="1"/>
  <c r="EQ91" i="21" s="1"/>
  <c r="EQ98" i="21" s="1"/>
  <c r="EQ253" i="33"/>
  <c r="EQ254" i="33"/>
  <c r="EQ259" i="33" s="1"/>
  <c r="MJ166" i="33"/>
  <c r="MJ168" i="33"/>
  <c r="MJ173" i="33" s="1"/>
  <c r="MJ89" i="21" s="1"/>
  <c r="MJ103" i="21" s="1"/>
  <c r="MJ167" i="33"/>
  <c r="MJ172" i="33" s="1"/>
  <c r="PH122" i="33"/>
  <c r="PH127" i="33" s="1"/>
  <c r="PH121" i="33"/>
  <c r="PH123" i="33"/>
  <c r="PH128" i="33" s="1"/>
  <c r="PH88" i="21" s="1"/>
  <c r="PH102" i="21" s="1"/>
  <c r="AB82" i="33"/>
  <c r="AB84" i="33"/>
  <c r="AB83" i="33"/>
  <c r="AB88" i="33" s="1"/>
  <c r="AB149" i="33" s="1"/>
  <c r="AB151" i="33" s="1"/>
  <c r="IQ167" i="33"/>
  <c r="IQ172" i="33" s="1"/>
  <c r="IQ166" i="33"/>
  <c r="IQ168" i="33"/>
  <c r="IQ173" i="33" s="1"/>
  <c r="IQ89" i="21" s="1"/>
  <c r="EZ121" i="33"/>
  <c r="EZ122" i="33"/>
  <c r="EZ127" i="33" s="1"/>
  <c r="EZ123" i="33"/>
  <c r="EZ128" i="33" s="1"/>
  <c r="EZ88" i="21" s="1"/>
  <c r="OL210" i="33"/>
  <c r="OL215" i="33" s="1"/>
  <c r="OL211" i="33"/>
  <c r="OL216" i="33" s="1"/>
  <c r="OL90" i="21" s="1"/>
  <c r="OL118" i="21" s="1"/>
  <c r="OL209" i="33"/>
  <c r="HN122" i="33"/>
  <c r="HN127" i="33" s="1"/>
  <c r="HN121" i="33"/>
  <c r="HN123" i="33"/>
  <c r="HN128" i="33" s="1"/>
  <c r="HN88" i="21" s="1"/>
  <c r="FU121" i="33"/>
  <c r="FU123" i="33"/>
  <c r="FU128" i="33" s="1"/>
  <c r="FU88" i="21" s="1"/>
  <c r="FU122" i="33"/>
  <c r="FU127" i="33" s="1"/>
  <c r="ON167" i="33"/>
  <c r="ON172" i="33" s="1"/>
  <c r="ON168" i="33"/>
  <c r="ON173" i="33" s="1"/>
  <c r="ON89" i="21" s="1"/>
  <c r="ON166" i="33"/>
  <c r="OX209" i="33"/>
  <c r="OX211" i="33"/>
  <c r="OX216" i="33" s="1"/>
  <c r="OX90" i="21" s="1"/>
  <c r="OX210" i="33"/>
  <c r="OX215" i="33" s="1"/>
  <c r="IX255" i="33"/>
  <c r="IX260" i="33" s="1"/>
  <c r="IX91" i="21" s="1"/>
  <c r="IX254" i="33"/>
  <c r="IX259" i="33" s="1"/>
  <c r="IX253" i="33"/>
  <c r="BT121" i="33"/>
  <c r="BT122" i="33"/>
  <c r="BT127" i="33" s="1"/>
  <c r="BT123" i="33"/>
  <c r="BT128" i="33" s="1"/>
  <c r="BT88" i="21" s="1"/>
  <c r="DQ166" i="33"/>
  <c r="DQ168" i="33"/>
  <c r="DQ173" i="33" s="1"/>
  <c r="DQ89" i="21" s="1"/>
  <c r="DQ96" i="21" s="1"/>
  <c r="DQ167" i="33"/>
  <c r="DQ172" i="33" s="1"/>
  <c r="GO167" i="33"/>
  <c r="GO172" i="33" s="1"/>
  <c r="GO168" i="33"/>
  <c r="GO173" i="33" s="1"/>
  <c r="GO89" i="21" s="1"/>
  <c r="GO103" i="21" s="1"/>
  <c r="GO166" i="33"/>
  <c r="BF168" i="33"/>
  <c r="BF173" i="33" s="1"/>
  <c r="BF89" i="21" s="1"/>
  <c r="BF96" i="21" s="1"/>
  <c r="BF167" i="33"/>
  <c r="BF172" i="33" s="1"/>
  <c r="BF166" i="33"/>
  <c r="NQ123" i="33"/>
  <c r="NQ128" i="33" s="1"/>
  <c r="NQ88" i="21" s="1"/>
  <c r="NQ122" i="33"/>
  <c r="NQ127" i="33" s="1"/>
  <c r="NQ121" i="33"/>
  <c r="HN211" i="33"/>
  <c r="HN216" i="33" s="1"/>
  <c r="HN90" i="21" s="1"/>
  <c r="HN209" i="33"/>
  <c r="HN210" i="33"/>
  <c r="HN215" i="33" s="1"/>
  <c r="NL255" i="33"/>
  <c r="NL260" i="33" s="1"/>
  <c r="NL91" i="21" s="1"/>
  <c r="NL254" i="33"/>
  <c r="NL259" i="33" s="1"/>
  <c r="NL253" i="33"/>
  <c r="JT210" i="33"/>
  <c r="JT215" i="33" s="1"/>
  <c r="JT211" i="33"/>
  <c r="JT216" i="33" s="1"/>
  <c r="JT90" i="21" s="1"/>
  <c r="JT104" i="21" s="1"/>
  <c r="JT209" i="33"/>
  <c r="H209" i="33"/>
  <c r="H211" i="33"/>
  <c r="H216" i="33" s="1"/>
  <c r="H90" i="21" s="1"/>
  <c r="H210" i="33"/>
  <c r="H215" i="33" s="1"/>
  <c r="EU82" i="33"/>
  <c r="EU84" i="33"/>
  <c r="EU83" i="33"/>
  <c r="EU88" i="33" s="1"/>
  <c r="EU149" i="33" s="1"/>
  <c r="EU151" i="33" s="1"/>
  <c r="CC122" i="33"/>
  <c r="CC127" i="33" s="1"/>
  <c r="CC121" i="33"/>
  <c r="CC123" i="33"/>
  <c r="CC128" i="33" s="1"/>
  <c r="CC88" i="21" s="1"/>
  <c r="AO211" i="33"/>
  <c r="AO216" i="33" s="1"/>
  <c r="AO90" i="21" s="1"/>
  <c r="AO97" i="21" s="1"/>
  <c r="AO210" i="33"/>
  <c r="AO215" i="33" s="1"/>
  <c r="AO209" i="33"/>
  <c r="LE167" i="33"/>
  <c r="LE172" i="33" s="1"/>
  <c r="LE166" i="33"/>
  <c r="LE168" i="33"/>
  <c r="LE173" i="33" s="1"/>
  <c r="LE89" i="21" s="1"/>
  <c r="LE103" i="21" s="1"/>
  <c r="EL167" i="33"/>
  <c r="EL172" i="33" s="1"/>
  <c r="EL166" i="33"/>
  <c r="EL168" i="33"/>
  <c r="EL173" i="33" s="1"/>
  <c r="EL89" i="21" s="1"/>
  <c r="QZ166" i="33"/>
  <c r="QZ168" i="33"/>
  <c r="QZ173" i="33" s="1"/>
  <c r="QZ89" i="21" s="1"/>
  <c r="QZ167" i="33"/>
  <c r="QZ172" i="33" s="1"/>
  <c r="OL82" i="33"/>
  <c r="OL84" i="33"/>
  <c r="OL83" i="33"/>
  <c r="OL88" i="33" s="1"/>
  <c r="OL149" i="33" s="1"/>
  <c r="OL151" i="33" s="1"/>
  <c r="CB210" i="33"/>
  <c r="CB215" i="33" s="1"/>
  <c r="CB211" i="33"/>
  <c r="CB216" i="33" s="1"/>
  <c r="CB90" i="21" s="1"/>
  <c r="CB209" i="33"/>
  <c r="JK168" i="33"/>
  <c r="JK173" i="33" s="1"/>
  <c r="JK89" i="21" s="1"/>
  <c r="JK103" i="21" s="1"/>
  <c r="JK167" i="33"/>
  <c r="JK172" i="33" s="1"/>
  <c r="JK166" i="33"/>
  <c r="KW166" i="33"/>
  <c r="KW168" i="33"/>
  <c r="KW173" i="33" s="1"/>
  <c r="KW89" i="21" s="1"/>
  <c r="KW167" i="33"/>
  <c r="KW172" i="33" s="1"/>
  <c r="QG167" i="33"/>
  <c r="QG172" i="33" s="1"/>
  <c r="QG168" i="33"/>
  <c r="QG173" i="33" s="1"/>
  <c r="QG89" i="21" s="1"/>
  <c r="QG166" i="33"/>
  <c r="QR254" i="33"/>
  <c r="QR259" i="33" s="1"/>
  <c r="QR253" i="33"/>
  <c r="QR255" i="33"/>
  <c r="QR260" i="33" s="1"/>
  <c r="QR91" i="21" s="1"/>
  <c r="PJ123" i="33"/>
  <c r="PJ128" i="33" s="1"/>
  <c r="PJ88" i="21" s="1"/>
  <c r="PJ122" i="33"/>
  <c r="PJ127" i="33" s="1"/>
  <c r="PJ121" i="33"/>
  <c r="CP253" i="33"/>
  <c r="CP254" i="33"/>
  <c r="CP259" i="33" s="1"/>
  <c r="CP255" i="33"/>
  <c r="CP260" i="33" s="1"/>
  <c r="CP91" i="21" s="1"/>
  <c r="GT284" i="63"/>
  <c r="GT230" i="63"/>
  <c r="GT89" i="73" s="1"/>
  <c r="HM284" i="63"/>
  <c r="HM230" i="63"/>
  <c r="HM89" i="73" s="1"/>
  <c r="JW172" i="21"/>
  <c r="JW275" i="63"/>
  <c r="JW90" i="73" s="1"/>
  <c r="GA239" i="63"/>
  <c r="GA185" i="63"/>
  <c r="GA88" i="73" s="1"/>
  <c r="CZ171" i="21"/>
  <c r="CZ199" i="21" s="1"/>
  <c r="CZ230" i="63"/>
  <c r="CZ89" i="73" s="1"/>
  <c r="PP185" i="63"/>
  <c r="PP88" i="73" s="1"/>
  <c r="PP170" i="21"/>
  <c r="ML239" i="63"/>
  <c r="ML185" i="63"/>
  <c r="ML88" i="73" s="1"/>
  <c r="IL239" i="63"/>
  <c r="IL241" i="63" s="1"/>
  <c r="IL185" i="63"/>
  <c r="IL88" i="73" s="1"/>
  <c r="PY194" i="63"/>
  <c r="PY141" i="63"/>
  <c r="PY87" i="73" s="1"/>
  <c r="CX82" i="33"/>
  <c r="CX83" i="33"/>
  <c r="CX88" i="33" s="1"/>
  <c r="CX149" i="33" s="1"/>
  <c r="CX151" i="33" s="1"/>
  <c r="CX84" i="33"/>
  <c r="CA82" i="33"/>
  <c r="CA84" i="33"/>
  <c r="CA83" i="33"/>
  <c r="CA88" i="33" s="1"/>
  <c r="CA149" i="33" s="1"/>
  <c r="CA151" i="33" s="1"/>
  <c r="RS121" i="33"/>
  <c r="RS123" i="33"/>
  <c r="RS128" i="33" s="1"/>
  <c r="RS88" i="21" s="1"/>
  <c r="RS102" i="21" s="1"/>
  <c r="RS122" i="33"/>
  <c r="RS127" i="33" s="1"/>
  <c r="FS123" i="33"/>
  <c r="FS128" i="33" s="1"/>
  <c r="FS88" i="21" s="1"/>
  <c r="FS122" i="33"/>
  <c r="FS127" i="33" s="1"/>
  <c r="FS121" i="33"/>
  <c r="AA254" i="33"/>
  <c r="AA259" i="33" s="1"/>
  <c r="AA253" i="33"/>
  <c r="AA255" i="33"/>
  <c r="AA260" i="33" s="1"/>
  <c r="AA91" i="21" s="1"/>
  <c r="BC82" i="33"/>
  <c r="BC83" i="33"/>
  <c r="BC88" i="33" s="1"/>
  <c r="BC149" i="33" s="1"/>
  <c r="BC151" i="33" s="1"/>
  <c r="BC84" i="33"/>
  <c r="JY254" i="33"/>
  <c r="JY259" i="33" s="1"/>
  <c r="JY253" i="33"/>
  <c r="JY255" i="33"/>
  <c r="JY260" i="33" s="1"/>
  <c r="JY91" i="21" s="1"/>
  <c r="IQ254" i="33"/>
  <c r="IQ259" i="33" s="1"/>
  <c r="IQ253" i="33"/>
  <c r="IQ255" i="33"/>
  <c r="IQ260" i="33" s="1"/>
  <c r="IQ91" i="21" s="1"/>
  <c r="MX253" i="33"/>
  <c r="MX254" i="33"/>
  <c r="MX259" i="33" s="1"/>
  <c r="MX255" i="33"/>
  <c r="MX260" i="33" s="1"/>
  <c r="MX91" i="21" s="1"/>
  <c r="QY83" i="33"/>
  <c r="QY88" i="33" s="1"/>
  <c r="QY149" i="33" s="1"/>
  <c r="QY151" i="33" s="1"/>
  <c r="QY82" i="33"/>
  <c r="QY84" i="33"/>
  <c r="RG84" i="33"/>
  <c r="RG83" i="33"/>
  <c r="RG88" i="33" s="1"/>
  <c r="RG149" i="33" s="1"/>
  <c r="RG151" i="33" s="1"/>
  <c r="RG82" i="33"/>
  <c r="OT123" i="33"/>
  <c r="OT128" i="33" s="1"/>
  <c r="OT88" i="21" s="1"/>
  <c r="OT122" i="33"/>
  <c r="OT127" i="33" s="1"/>
  <c r="OT121" i="33"/>
  <c r="IA211" i="33"/>
  <c r="IA216" i="33" s="1"/>
  <c r="IA90" i="21" s="1"/>
  <c r="IA210" i="33"/>
  <c r="IA215" i="33" s="1"/>
  <c r="IA209" i="33"/>
  <c r="DG254" i="33"/>
  <c r="DG259" i="33" s="1"/>
  <c r="DG255" i="33"/>
  <c r="DG260" i="33" s="1"/>
  <c r="DG91" i="21" s="1"/>
  <c r="DG119" i="21" s="1"/>
  <c r="DG253" i="33"/>
  <c r="RV253" i="33"/>
  <c r="RV254" i="33"/>
  <c r="RV259" i="33" s="1"/>
  <c r="RV255" i="33"/>
  <c r="RV260" i="33" s="1"/>
  <c r="RV91" i="21" s="1"/>
  <c r="AP82" i="33"/>
  <c r="AP83" i="33"/>
  <c r="AP88" i="33" s="1"/>
  <c r="AP149" i="33" s="1"/>
  <c r="AP151" i="33" s="1"/>
  <c r="AP84" i="33"/>
  <c r="MQ123" i="33"/>
  <c r="MQ128" i="33" s="1"/>
  <c r="MQ88" i="21" s="1"/>
  <c r="MQ102" i="21" s="1"/>
  <c r="MQ122" i="33"/>
  <c r="MQ127" i="33" s="1"/>
  <c r="MQ121" i="33"/>
  <c r="KE211" i="33"/>
  <c r="KE216" i="33" s="1"/>
  <c r="KE90" i="21" s="1"/>
  <c r="KE97" i="21" s="1"/>
  <c r="KE209" i="33"/>
  <c r="KE210" i="33"/>
  <c r="KE215" i="33" s="1"/>
  <c r="IZ255" i="33"/>
  <c r="IZ260" i="33" s="1"/>
  <c r="IZ91" i="21" s="1"/>
  <c r="IZ254" i="33"/>
  <c r="IZ259" i="33" s="1"/>
  <c r="IZ253" i="33"/>
  <c r="MZ253" i="33"/>
  <c r="MZ255" i="33"/>
  <c r="MZ260" i="33" s="1"/>
  <c r="MZ91" i="21" s="1"/>
  <c r="MZ254" i="33"/>
  <c r="MZ259" i="33" s="1"/>
  <c r="GJ211" i="33"/>
  <c r="GJ216" i="33" s="1"/>
  <c r="GJ90" i="21" s="1"/>
  <c r="GJ209" i="33"/>
  <c r="GJ210" i="33"/>
  <c r="GJ215" i="33" s="1"/>
  <c r="GE167" i="33"/>
  <c r="GE172" i="33" s="1"/>
  <c r="GE168" i="33"/>
  <c r="GE173" i="33" s="1"/>
  <c r="GE89" i="21" s="1"/>
  <c r="GE117" i="21" s="1"/>
  <c r="GE166" i="33"/>
  <c r="GS254" i="33"/>
  <c r="GS259" i="33" s="1"/>
  <c r="GS255" i="33"/>
  <c r="GS260" i="33" s="1"/>
  <c r="GS91" i="21" s="1"/>
  <c r="GS253" i="33"/>
  <c r="LD211" i="33"/>
  <c r="LD216" i="33" s="1"/>
  <c r="LD90" i="21" s="1"/>
  <c r="LD104" i="21" s="1"/>
  <c r="LD210" i="33"/>
  <c r="LD215" i="33" s="1"/>
  <c r="LD209" i="33"/>
  <c r="MT167" i="33"/>
  <c r="MT172" i="33" s="1"/>
  <c r="MT168" i="33"/>
  <c r="MT173" i="33" s="1"/>
  <c r="MT89" i="21" s="1"/>
  <c r="MT103" i="21" s="1"/>
  <c r="MT166" i="33"/>
  <c r="GK123" i="33"/>
  <c r="GK128" i="33" s="1"/>
  <c r="GK88" i="21" s="1"/>
  <c r="GK121" i="33"/>
  <c r="GK122" i="33"/>
  <c r="GK127" i="33" s="1"/>
  <c r="OM210" i="33"/>
  <c r="OM215" i="33" s="1"/>
  <c r="OM211" i="33"/>
  <c r="OM216" i="33" s="1"/>
  <c r="OM90" i="21" s="1"/>
  <c r="OM209" i="33"/>
  <c r="GP168" i="33"/>
  <c r="GP173" i="33" s="1"/>
  <c r="GP89" i="21" s="1"/>
  <c r="GP96" i="21" s="1"/>
  <c r="GP167" i="33"/>
  <c r="GP172" i="33" s="1"/>
  <c r="GP166" i="33"/>
  <c r="BP122" i="33"/>
  <c r="BP127" i="33" s="1"/>
  <c r="BP121" i="33"/>
  <c r="BP123" i="33"/>
  <c r="BP128" i="33" s="1"/>
  <c r="BP88" i="21" s="1"/>
  <c r="BP102" i="21" s="1"/>
  <c r="OD255" i="33"/>
  <c r="OD260" i="33" s="1"/>
  <c r="OD91" i="21" s="1"/>
  <c r="OD254" i="33"/>
  <c r="OD259" i="33" s="1"/>
  <c r="OD253" i="33"/>
  <c r="FE83" i="33"/>
  <c r="FE88" i="33" s="1"/>
  <c r="FE149" i="33" s="1"/>
  <c r="FE151" i="33" s="1"/>
  <c r="FE84" i="33"/>
  <c r="FE82" i="33"/>
  <c r="AW254" i="33"/>
  <c r="AW259" i="33" s="1"/>
  <c r="AW253" i="33"/>
  <c r="AW255" i="33"/>
  <c r="AW260" i="33" s="1"/>
  <c r="AW91" i="21" s="1"/>
  <c r="QF211" i="33"/>
  <c r="QF216" i="33" s="1"/>
  <c r="QF90" i="21" s="1"/>
  <c r="QF210" i="33"/>
  <c r="QF215" i="33" s="1"/>
  <c r="QF209" i="33"/>
  <c r="OS211" i="33"/>
  <c r="OS216" i="33" s="1"/>
  <c r="OS90" i="21" s="1"/>
  <c r="OS97" i="21" s="1"/>
  <c r="OS209" i="33"/>
  <c r="OS210" i="33"/>
  <c r="OS215" i="33" s="1"/>
  <c r="AE121" i="33"/>
  <c r="AE123" i="33"/>
  <c r="AE128" i="33" s="1"/>
  <c r="AE88" i="21" s="1"/>
  <c r="AE122" i="33"/>
  <c r="AE127" i="33" s="1"/>
  <c r="RQ209" i="33"/>
  <c r="RQ211" i="33"/>
  <c r="RQ216" i="33" s="1"/>
  <c r="RQ90" i="21" s="1"/>
  <c r="RQ210" i="33"/>
  <c r="RQ215" i="33" s="1"/>
  <c r="OG211" i="33"/>
  <c r="OG216" i="33" s="1"/>
  <c r="OG90" i="21" s="1"/>
  <c r="OG210" i="33"/>
  <c r="OG215" i="33" s="1"/>
  <c r="OG209" i="33"/>
  <c r="FR211" i="33"/>
  <c r="FR216" i="33" s="1"/>
  <c r="FR90" i="21" s="1"/>
  <c r="FR118" i="21" s="1"/>
  <c r="FR209" i="33"/>
  <c r="FR210" i="33"/>
  <c r="FR215" i="33" s="1"/>
  <c r="SE83" i="33"/>
  <c r="SE88" i="33" s="1"/>
  <c r="SE149" i="33" s="1"/>
  <c r="SE151" i="33" s="1"/>
  <c r="SE84" i="33"/>
  <c r="SE82" i="33"/>
  <c r="PN255" i="33"/>
  <c r="PN260" i="33" s="1"/>
  <c r="PN91" i="21" s="1"/>
  <c r="PN253" i="33"/>
  <c r="PN254" i="33"/>
  <c r="PN259" i="33" s="1"/>
  <c r="PN272" i="33" s="1"/>
  <c r="PN83" i="73" s="1"/>
  <c r="LO167" i="33"/>
  <c r="LO172" i="33" s="1"/>
  <c r="LO168" i="33"/>
  <c r="LO173" i="33" s="1"/>
  <c r="LO89" i="21" s="1"/>
  <c r="LO166" i="33"/>
  <c r="PI84" i="33"/>
  <c r="PI83" i="33"/>
  <c r="PI88" i="33" s="1"/>
  <c r="PI149" i="33" s="1"/>
  <c r="PI151" i="33" s="1"/>
  <c r="PI82" i="33"/>
  <c r="OB255" i="33"/>
  <c r="OB260" i="33" s="1"/>
  <c r="OB91" i="21" s="1"/>
  <c r="OB253" i="33"/>
  <c r="OB254" i="33"/>
  <c r="OB259" i="33" s="1"/>
  <c r="HA166" i="33"/>
  <c r="HA167" i="33"/>
  <c r="HA172" i="33" s="1"/>
  <c r="HA168" i="33"/>
  <c r="HA173" i="33" s="1"/>
  <c r="HA89" i="21" s="1"/>
  <c r="JP253" i="33"/>
  <c r="JP255" i="33"/>
  <c r="JP260" i="33" s="1"/>
  <c r="JP91" i="21" s="1"/>
  <c r="JP254" i="33"/>
  <c r="JP259" i="33" s="1"/>
  <c r="KK82" i="33"/>
  <c r="KK84" i="33"/>
  <c r="KK83" i="33"/>
  <c r="KK88" i="33" s="1"/>
  <c r="KK149" i="33" s="1"/>
  <c r="KK151" i="33" s="1"/>
  <c r="BC253" i="33"/>
  <c r="BC254" i="33"/>
  <c r="BC259" i="33" s="1"/>
  <c r="BC255" i="33"/>
  <c r="BC260" i="33" s="1"/>
  <c r="BC91" i="21" s="1"/>
  <c r="JK121" i="33"/>
  <c r="JK123" i="33"/>
  <c r="JK128" i="33" s="1"/>
  <c r="JK88" i="21" s="1"/>
  <c r="JK122" i="33"/>
  <c r="JK127" i="33" s="1"/>
  <c r="JM167" i="33"/>
  <c r="JM172" i="33" s="1"/>
  <c r="JM166" i="33"/>
  <c r="JM168" i="33"/>
  <c r="JM173" i="33" s="1"/>
  <c r="JM89" i="21" s="1"/>
  <c r="JM117" i="21" s="1"/>
  <c r="GD253" i="33"/>
  <c r="GD254" i="33"/>
  <c r="GD259" i="33" s="1"/>
  <c r="GD255" i="33"/>
  <c r="GD260" i="33" s="1"/>
  <c r="GD91" i="21" s="1"/>
  <c r="GD98" i="21" s="1"/>
  <c r="LY168" i="33"/>
  <c r="LY173" i="33" s="1"/>
  <c r="LY89" i="21" s="1"/>
  <c r="LY117" i="21" s="1"/>
  <c r="LY272" i="21" s="1"/>
  <c r="LY166" i="33"/>
  <c r="LY167" i="33"/>
  <c r="LY172" i="33" s="1"/>
  <c r="G209" i="33"/>
  <c r="G211" i="33"/>
  <c r="G216" i="33" s="1"/>
  <c r="G90" i="21" s="1"/>
  <c r="G104" i="21" s="1"/>
  <c r="G210" i="33"/>
  <c r="G215" i="33" s="1"/>
  <c r="DB123" i="33"/>
  <c r="DB128" i="33" s="1"/>
  <c r="DB88" i="21" s="1"/>
  <c r="DB121" i="33"/>
  <c r="DB122" i="33"/>
  <c r="DB127" i="33" s="1"/>
  <c r="AE168" i="33"/>
  <c r="AE173" i="33" s="1"/>
  <c r="AE89" i="21" s="1"/>
  <c r="AE117" i="21" s="1"/>
  <c r="AE272" i="21" s="1"/>
  <c r="AE166" i="33"/>
  <c r="AE167" i="33"/>
  <c r="AE172" i="33" s="1"/>
  <c r="DG84" i="33"/>
  <c r="DG82" i="33"/>
  <c r="DG83" i="33"/>
  <c r="DG88" i="33" s="1"/>
  <c r="DG149" i="33" s="1"/>
  <c r="DG151" i="33" s="1"/>
  <c r="IE83" i="33"/>
  <c r="IE88" i="33" s="1"/>
  <c r="IE149" i="33" s="1"/>
  <c r="IE151" i="33" s="1"/>
  <c r="IE82" i="33"/>
  <c r="IE84" i="33"/>
  <c r="HK253" i="33"/>
  <c r="HK254" i="33"/>
  <c r="HK259" i="33" s="1"/>
  <c r="HK255" i="33"/>
  <c r="HK260" i="33" s="1"/>
  <c r="HK91" i="21" s="1"/>
  <c r="HK105" i="21" s="1"/>
  <c r="LJ84" i="33"/>
  <c r="LJ82" i="33"/>
  <c r="LJ83" i="33"/>
  <c r="LJ88" i="33" s="1"/>
  <c r="LJ149" i="33" s="1"/>
  <c r="LJ151" i="33" s="1"/>
  <c r="MV83" i="33"/>
  <c r="MV88" i="33" s="1"/>
  <c r="MV149" i="33" s="1"/>
  <c r="MV151" i="33" s="1"/>
  <c r="MV82" i="33"/>
  <c r="MV84" i="33"/>
  <c r="AC168" i="33"/>
  <c r="AC173" i="33" s="1"/>
  <c r="AC89" i="21" s="1"/>
  <c r="AC166" i="33"/>
  <c r="AC167" i="33"/>
  <c r="AC172" i="33" s="1"/>
  <c r="QG84" i="33"/>
  <c r="QG82" i="33"/>
  <c r="QG83" i="33"/>
  <c r="QG88" i="33" s="1"/>
  <c r="QG149" i="33" s="1"/>
  <c r="QG151" i="33" s="1"/>
  <c r="KP123" i="33"/>
  <c r="KP128" i="33" s="1"/>
  <c r="KP88" i="21" s="1"/>
  <c r="KP121" i="33"/>
  <c r="KP122" i="33"/>
  <c r="KP127" i="33" s="1"/>
  <c r="QS209" i="33"/>
  <c r="QS211" i="33"/>
  <c r="QS216" i="33" s="1"/>
  <c r="QS90" i="21" s="1"/>
  <c r="QS210" i="33"/>
  <c r="QS215" i="33" s="1"/>
  <c r="NS211" i="33"/>
  <c r="NS216" i="33" s="1"/>
  <c r="NS90" i="21" s="1"/>
  <c r="NS97" i="21" s="1"/>
  <c r="NS210" i="33"/>
  <c r="NS215" i="33" s="1"/>
  <c r="NS209" i="33"/>
  <c r="X84" i="33"/>
  <c r="X82" i="33"/>
  <c r="X83" i="33"/>
  <c r="X88" i="33" s="1"/>
  <c r="X149" i="33" s="1"/>
  <c r="X151" i="33" s="1"/>
  <c r="QX255" i="33"/>
  <c r="QX260" i="33" s="1"/>
  <c r="QX91" i="21" s="1"/>
  <c r="QX254" i="33"/>
  <c r="QX259" i="33" s="1"/>
  <c r="QX253" i="33"/>
  <c r="CU83" i="33"/>
  <c r="CU88" i="33" s="1"/>
  <c r="CU149" i="33" s="1"/>
  <c r="CU151" i="33" s="1"/>
  <c r="CU82" i="33"/>
  <c r="CU84" i="33"/>
  <c r="CG211" i="33"/>
  <c r="CG216" i="33" s="1"/>
  <c r="CG90" i="21" s="1"/>
  <c r="CG97" i="21" s="1"/>
  <c r="CG210" i="33"/>
  <c r="CG215" i="33" s="1"/>
  <c r="CG209" i="33"/>
  <c r="GG168" i="33"/>
  <c r="GG173" i="33" s="1"/>
  <c r="GG89" i="21" s="1"/>
  <c r="GG167" i="33"/>
  <c r="GG172" i="33" s="1"/>
  <c r="GG166" i="33"/>
  <c r="MA209" i="33"/>
  <c r="MA210" i="33"/>
  <c r="MA215" i="33" s="1"/>
  <c r="MA211" i="33"/>
  <c r="MA216" i="33" s="1"/>
  <c r="MA90" i="21" s="1"/>
  <c r="MA118" i="21" s="1"/>
  <c r="DS84" i="33"/>
  <c r="DS83" i="33"/>
  <c r="DS88" i="33" s="1"/>
  <c r="DS149" i="33" s="1"/>
  <c r="DS151" i="33" s="1"/>
  <c r="DS82" i="33"/>
  <c r="EL253" i="33"/>
  <c r="EL254" i="33"/>
  <c r="EL259" i="33" s="1"/>
  <c r="EL255" i="33"/>
  <c r="EL260" i="33" s="1"/>
  <c r="EL91" i="21" s="1"/>
  <c r="NY122" i="33"/>
  <c r="NY127" i="33" s="1"/>
  <c r="NY123" i="33"/>
  <c r="NY128" i="33" s="1"/>
  <c r="NY88" i="21" s="1"/>
  <c r="NY116" i="21" s="1"/>
  <c r="NY121" i="33"/>
  <c r="QG211" i="33"/>
  <c r="QG216" i="33" s="1"/>
  <c r="QG90" i="21" s="1"/>
  <c r="QG209" i="33"/>
  <c r="QG210" i="33"/>
  <c r="QG215" i="33" s="1"/>
  <c r="SE255" i="33"/>
  <c r="SE260" i="33" s="1"/>
  <c r="SE91" i="21" s="1"/>
  <c r="SE253" i="33"/>
  <c r="SE254" i="33"/>
  <c r="SE259" i="33" s="1"/>
  <c r="AJ166" i="33"/>
  <c r="AJ168" i="33"/>
  <c r="AJ173" i="33" s="1"/>
  <c r="AJ89" i="21" s="1"/>
  <c r="AJ167" i="33"/>
  <c r="AJ172" i="33" s="1"/>
  <c r="JW210" i="33"/>
  <c r="JW215" i="33" s="1"/>
  <c r="JW209" i="33"/>
  <c r="JW211" i="33"/>
  <c r="JW216" i="33" s="1"/>
  <c r="JW90" i="21" s="1"/>
  <c r="RS253" i="33"/>
  <c r="RS255" i="33"/>
  <c r="RS260" i="33" s="1"/>
  <c r="RS91" i="21" s="1"/>
  <c r="RS98" i="21" s="1"/>
  <c r="RS254" i="33"/>
  <c r="RS259" i="33" s="1"/>
  <c r="JI168" i="33"/>
  <c r="JI173" i="33" s="1"/>
  <c r="JI89" i="21" s="1"/>
  <c r="JI96" i="21" s="1"/>
  <c r="JI166" i="33"/>
  <c r="JI167" i="33"/>
  <c r="JI172" i="33" s="1"/>
  <c r="CD83" i="33"/>
  <c r="CD88" i="33" s="1"/>
  <c r="CD149" i="33" s="1"/>
  <c r="CD151" i="33" s="1"/>
  <c r="CD84" i="33"/>
  <c r="CD82" i="33"/>
  <c r="DL167" i="33"/>
  <c r="DL172" i="33" s="1"/>
  <c r="DL168" i="33"/>
  <c r="DL173" i="33" s="1"/>
  <c r="DL89" i="21" s="1"/>
  <c r="DL166" i="33"/>
  <c r="QW209" i="33"/>
  <c r="QW211" i="33"/>
  <c r="QW216" i="33" s="1"/>
  <c r="QW90" i="21" s="1"/>
  <c r="QW97" i="21" s="1"/>
  <c r="QW210" i="33"/>
  <c r="QW215" i="33" s="1"/>
  <c r="FG210" i="33"/>
  <c r="FG215" i="33" s="1"/>
  <c r="FG211" i="33"/>
  <c r="FG216" i="33" s="1"/>
  <c r="FG90" i="21" s="1"/>
  <c r="FG104" i="21" s="1"/>
  <c r="FG209" i="33"/>
  <c r="IF121" i="33"/>
  <c r="IF123" i="33"/>
  <c r="IF128" i="33" s="1"/>
  <c r="IF88" i="21" s="1"/>
  <c r="IF102" i="21" s="1"/>
  <c r="IF122" i="33"/>
  <c r="IF127" i="33" s="1"/>
  <c r="HP84" i="33"/>
  <c r="HP83" i="33"/>
  <c r="HP88" i="33" s="1"/>
  <c r="HP149" i="33" s="1"/>
  <c r="HP82" i="33"/>
  <c r="HH168" i="33"/>
  <c r="HH173" i="33" s="1"/>
  <c r="HH89" i="21" s="1"/>
  <c r="HH117" i="21" s="1"/>
  <c r="HH166" i="33"/>
  <c r="HH167" i="33"/>
  <c r="HH172" i="33" s="1"/>
  <c r="EV123" i="33"/>
  <c r="EV128" i="33" s="1"/>
  <c r="EV88" i="21" s="1"/>
  <c r="EV121" i="33"/>
  <c r="EV122" i="33"/>
  <c r="EV127" i="33" s="1"/>
  <c r="FL253" i="33"/>
  <c r="FL254" i="33"/>
  <c r="FL259" i="33" s="1"/>
  <c r="FL255" i="33"/>
  <c r="FL260" i="33" s="1"/>
  <c r="FL91" i="21" s="1"/>
  <c r="HH122" i="33"/>
  <c r="HH127" i="33" s="1"/>
  <c r="HH121" i="33"/>
  <c r="HH123" i="33"/>
  <c r="HH128" i="33" s="1"/>
  <c r="HH88" i="21" s="1"/>
  <c r="FO254" i="33"/>
  <c r="FO259" i="33" s="1"/>
  <c r="FO255" i="33"/>
  <c r="FO260" i="33" s="1"/>
  <c r="FO91" i="21" s="1"/>
  <c r="FO253" i="33"/>
  <c r="DR166" i="33"/>
  <c r="DR168" i="33"/>
  <c r="DR173" i="33" s="1"/>
  <c r="DR89" i="21" s="1"/>
  <c r="DR103" i="21" s="1"/>
  <c r="DR167" i="33"/>
  <c r="DR172" i="33" s="1"/>
  <c r="E168" i="33"/>
  <c r="E173" i="33" s="1"/>
  <c r="E89" i="21" s="1"/>
  <c r="E103" i="21" s="1"/>
  <c r="E166" i="33"/>
  <c r="E167" i="33"/>
  <c r="E172" i="33" s="1"/>
  <c r="LS84" i="33"/>
  <c r="LS83" i="33"/>
  <c r="LS88" i="33" s="1"/>
  <c r="LS149" i="33" s="1"/>
  <c r="LS151" i="33" s="1"/>
  <c r="LS82" i="33"/>
  <c r="CK168" i="33"/>
  <c r="CK173" i="33" s="1"/>
  <c r="CK89" i="21" s="1"/>
  <c r="CK96" i="21" s="1"/>
  <c r="CK167" i="33"/>
  <c r="CK172" i="33" s="1"/>
  <c r="CK166" i="33"/>
  <c r="AG83" i="33"/>
  <c r="AG88" i="33" s="1"/>
  <c r="AG149" i="33" s="1"/>
  <c r="AG151" i="33" s="1"/>
  <c r="AG84" i="33"/>
  <c r="AG82" i="33"/>
  <c r="JF122" i="33"/>
  <c r="JF127" i="33" s="1"/>
  <c r="JF121" i="33"/>
  <c r="JF123" i="33"/>
  <c r="JF128" i="33" s="1"/>
  <c r="JF88" i="21" s="1"/>
  <c r="GM253" i="33"/>
  <c r="GM255" i="33"/>
  <c r="GM260" i="33" s="1"/>
  <c r="GM91" i="21" s="1"/>
  <c r="GM119" i="21" s="1"/>
  <c r="GM254" i="33"/>
  <c r="GM259" i="33" s="1"/>
  <c r="IY168" i="33"/>
  <c r="IY173" i="33" s="1"/>
  <c r="IY89" i="21" s="1"/>
  <c r="IY166" i="33"/>
  <c r="IY167" i="33"/>
  <c r="IY172" i="33" s="1"/>
  <c r="IN83" i="33"/>
  <c r="IN88" i="33" s="1"/>
  <c r="IN149" i="33" s="1"/>
  <c r="IN151" i="33" s="1"/>
  <c r="IN82" i="33"/>
  <c r="IN84" i="33"/>
  <c r="EX84" i="33"/>
  <c r="EX82" i="33"/>
  <c r="EX83" i="33"/>
  <c r="EX88" i="33" s="1"/>
  <c r="EX149" i="33" s="1"/>
  <c r="EX151" i="33" s="1"/>
  <c r="QM166" i="33"/>
  <c r="QM167" i="33"/>
  <c r="QM172" i="33" s="1"/>
  <c r="QM168" i="33"/>
  <c r="QM173" i="33" s="1"/>
  <c r="QM89" i="21" s="1"/>
  <c r="QM103" i="21" s="1"/>
  <c r="QG230" i="63"/>
  <c r="QG89" i="73" s="1"/>
  <c r="QG171" i="21"/>
  <c r="QG178" i="21" s="1"/>
  <c r="QG185" i="21" s="1"/>
  <c r="BY194" i="63"/>
  <c r="BY196" i="63" s="1"/>
  <c r="BY141" i="63"/>
  <c r="BY87" i="73" s="1"/>
  <c r="GK239" i="63"/>
  <c r="GK185" i="63"/>
  <c r="GK88" i="73" s="1"/>
  <c r="CU185" i="63"/>
  <c r="CU88" i="73" s="1"/>
  <c r="CU170" i="21"/>
  <c r="HH170" i="21"/>
  <c r="HH177" i="21" s="1"/>
  <c r="HH184" i="21" s="1"/>
  <c r="HH185" i="63"/>
  <c r="HH88" i="73" s="1"/>
  <c r="S194" i="63"/>
  <c r="S141" i="63"/>
  <c r="S87" i="73" s="1"/>
  <c r="MT284" i="63"/>
  <c r="MT230" i="63"/>
  <c r="MT89" i="73" s="1"/>
  <c r="JB171" i="21"/>
  <c r="JB178" i="21" s="1"/>
  <c r="JB185" i="21" s="1"/>
  <c r="JB230" i="63"/>
  <c r="JB89" i="73" s="1"/>
  <c r="BQ239" i="63"/>
  <c r="BQ185" i="63"/>
  <c r="BQ88" i="73" s="1"/>
  <c r="BX172" i="21"/>
  <c r="BX275" i="63"/>
  <c r="BX90" i="73" s="1"/>
  <c r="GT169" i="21"/>
  <c r="GT197" i="21" s="1"/>
  <c r="GT141" i="63"/>
  <c r="GT87" i="73" s="1"/>
  <c r="PR239" i="63"/>
  <c r="PR185" i="63"/>
  <c r="PR88" i="73" s="1"/>
  <c r="PG239" i="63"/>
  <c r="PG185" i="63"/>
  <c r="PG88" i="73" s="1"/>
  <c r="RL194" i="63"/>
  <c r="RL196" i="63" s="1"/>
  <c r="RL141" i="63"/>
  <c r="RL87" i="73" s="1"/>
  <c r="LU194" i="63"/>
  <c r="LU141" i="63"/>
  <c r="LU87" i="73" s="1"/>
  <c r="L239" i="63"/>
  <c r="L185" i="63"/>
  <c r="L88" i="73" s="1"/>
  <c r="HQ185" i="63"/>
  <c r="HQ88" i="73" s="1"/>
  <c r="HQ170" i="21"/>
  <c r="IU239" i="63"/>
  <c r="IU286" i="63" s="1"/>
  <c r="IU185" i="63"/>
  <c r="IU88" i="73" s="1"/>
  <c r="AJ172" i="21"/>
  <c r="AJ275" i="63"/>
  <c r="AJ90" i="73" s="1"/>
  <c r="HG172" i="21"/>
  <c r="HG275" i="63"/>
  <c r="HG90" i="73" s="1"/>
  <c r="GD194" i="63"/>
  <c r="GD141" i="63"/>
  <c r="GD87" i="73" s="1"/>
  <c r="CR239" i="63"/>
  <c r="CR185" i="63"/>
  <c r="CR88" i="73" s="1"/>
  <c r="J194" i="63"/>
  <c r="J141" i="63"/>
  <c r="J87" i="73" s="1"/>
  <c r="KK172" i="21"/>
  <c r="KK275" i="63"/>
  <c r="KK90" i="73" s="1"/>
  <c r="OC172" i="21"/>
  <c r="OC275" i="63"/>
  <c r="OC90" i="73" s="1"/>
  <c r="PE172" i="21"/>
  <c r="PE275" i="63"/>
  <c r="PE90" i="73" s="1"/>
  <c r="FR239" i="63"/>
  <c r="FR185" i="63"/>
  <c r="FR88" i="73" s="1"/>
  <c r="MO185" i="63"/>
  <c r="MO88" i="73" s="1"/>
  <c r="MO170" i="21"/>
  <c r="BX169" i="21"/>
  <c r="LD171" i="21"/>
  <c r="LD199" i="21" s="1"/>
  <c r="OY169" i="21"/>
  <c r="OY176" i="21" s="1"/>
  <c r="OY183" i="21" s="1"/>
  <c r="GG171" i="21"/>
  <c r="GG199" i="21" s="1"/>
  <c r="FZ179" i="21"/>
  <c r="FZ186" i="21" s="1"/>
  <c r="EZ185" i="63"/>
  <c r="EZ88" i="73" s="1"/>
  <c r="BH253" i="33"/>
  <c r="BH254" i="33"/>
  <c r="BH259" i="33" s="1"/>
  <c r="BH255" i="33"/>
  <c r="BH260" i="33" s="1"/>
  <c r="BH91" i="21" s="1"/>
  <c r="EI83" i="33"/>
  <c r="EI88" i="33" s="1"/>
  <c r="EI149" i="33" s="1"/>
  <c r="EI151" i="33" s="1"/>
  <c r="EI84" i="33"/>
  <c r="EI82" i="33"/>
  <c r="ON83" i="33"/>
  <c r="ON88" i="33" s="1"/>
  <c r="ON149" i="33" s="1"/>
  <c r="ON151" i="33" s="1"/>
  <c r="ON84" i="33"/>
  <c r="ON82" i="33"/>
  <c r="EC209" i="33"/>
  <c r="EC210" i="33"/>
  <c r="EC215" i="33" s="1"/>
  <c r="EC211" i="33"/>
  <c r="EC216" i="33" s="1"/>
  <c r="EC90" i="21" s="1"/>
  <c r="EC97" i="21" s="1"/>
  <c r="JX84" i="33"/>
  <c r="JX82" i="33"/>
  <c r="JX83" i="33"/>
  <c r="JX88" i="33" s="1"/>
  <c r="JX149" i="33" s="1"/>
  <c r="JX151" i="33" s="1"/>
  <c r="BG83" i="33"/>
  <c r="BG88" i="33" s="1"/>
  <c r="BG149" i="33" s="1"/>
  <c r="BG151" i="33" s="1"/>
  <c r="BG82" i="33"/>
  <c r="BG84" i="33"/>
  <c r="Y211" i="33"/>
  <c r="Y216" i="33" s="1"/>
  <c r="Y90" i="21" s="1"/>
  <c r="Y118" i="21" s="1"/>
  <c r="Y210" i="33"/>
  <c r="Y215" i="33" s="1"/>
  <c r="Y209" i="33"/>
  <c r="MP255" i="33"/>
  <c r="MP260" i="33" s="1"/>
  <c r="MP91" i="21" s="1"/>
  <c r="MP253" i="33"/>
  <c r="MP254" i="33"/>
  <c r="MP259" i="33" s="1"/>
  <c r="EZ168" i="33"/>
  <c r="EZ173" i="33" s="1"/>
  <c r="EZ89" i="21" s="1"/>
  <c r="EZ103" i="21" s="1"/>
  <c r="EZ166" i="33"/>
  <c r="EZ167" i="33"/>
  <c r="EZ172" i="33" s="1"/>
  <c r="PH211" i="33"/>
  <c r="PH216" i="33" s="1"/>
  <c r="PH90" i="21" s="1"/>
  <c r="PH210" i="33"/>
  <c r="PH215" i="33" s="1"/>
  <c r="PH209" i="33"/>
  <c r="HE254" i="33"/>
  <c r="HE259" i="33" s="1"/>
  <c r="HE253" i="33"/>
  <c r="HE255" i="33"/>
  <c r="HE260" i="33" s="1"/>
  <c r="HE91" i="21" s="1"/>
  <c r="FP210" i="33"/>
  <c r="FP215" i="33" s="1"/>
  <c r="FP211" i="33"/>
  <c r="FP216" i="33" s="1"/>
  <c r="FP90" i="21" s="1"/>
  <c r="FP209" i="33"/>
  <c r="OB123" i="33"/>
  <c r="OB128" i="33" s="1"/>
  <c r="OB88" i="21" s="1"/>
  <c r="OB102" i="21" s="1"/>
  <c r="OB122" i="33"/>
  <c r="OB127" i="33" s="1"/>
  <c r="OB121" i="33"/>
  <c r="DM253" i="33"/>
  <c r="DM254" i="33"/>
  <c r="DM259" i="33" s="1"/>
  <c r="DM255" i="33"/>
  <c r="DM260" i="33" s="1"/>
  <c r="DM91" i="21" s="1"/>
  <c r="P83" i="33"/>
  <c r="P88" i="33" s="1"/>
  <c r="P149" i="33" s="1"/>
  <c r="P151" i="33" s="1"/>
  <c r="P84" i="33"/>
  <c r="P82" i="33"/>
  <c r="AH210" i="33"/>
  <c r="AH215" i="33" s="1"/>
  <c r="AH211" i="33"/>
  <c r="AH216" i="33" s="1"/>
  <c r="AH90" i="21" s="1"/>
  <c r="AH209" i="33"/>
  <c r="KN121" i="33"/>
  <c r="KN123" i="33"/>
  <c r="KN128" i="33" s="1"/>
  <c r="KN88" i="21" s="1"/>
  <c r="KN122" i="33"/>
  <c r="KN127" i="33" s="1"/>
  <c r="OC121" i="33"/>
  <c r="OC122" i="33"/>
  <c r="OC127" i="33" s="1"/>
  <c r="OC123" i="33"/>
  <c r="OC128" i="33" s="1"/>
  <c r="OC88" i="21" s="1"/>
  <c r="OC102" i="21" s="1"/>
  <c r="IP121" i="33"/>
  <c r="IP123" i="33"/>
  <c r="IP128" i="33" s="1"/>
  <c r="IP88" i="21" s="1"/>
  <c r="IP122" i="33"/>
  <c r="IP127" i="33" s="1"/>
  <c r="JV254" i="33"/>
  <c r="JV259" i="33" s="1"/>
  <c r="JV253" i="33"/>
  <c r="JV255" i="33"/>
  <c r="JV260" i="33" s="1"/>
  <c r="JV91" i="21" s="1"/>
  <c r="JV119" i="21" s="1"/>
  <c r="JV274" i="21" s="1"/>
  <c r="JF210" i="33"/>
  <c r="JF215" i="33" s="1"/>
  <c r="JF211" i="33"/>
  <c r="JF216" i="33" s="1"/>
  <c r="JF90" i="21" s="1"/>
  <c r="JF104" i="21" s="1"/>
  <c r="JF209" i="33"/>
  <c r="LG211" i="33"/>
  <c r="LG216" i="33" s="1"/>
  <c r="LG90" i="21" s="1"/>
  <c r="LG210" i="33"/>
  <c r="LG215" i="33" s="1"/>
  <c r="LG209" i="33"/>
  <c r="GU210" i="33"/>
  <c r="GU215" i="33" s="1"/>
  <c r="GU209" i="33"/>
  <c r="GU211" i="33"/>
  <c r="GU216" i="33" s="1"/>
  <c r="GU90" i="21" s="1"/>
  <c r="GU118" i="21" s="1"/>
  <c r="QD84" i="33"/>
  <c r="QD82" i="33"/>
  <c r="QD83" i="33"/>
  <c r="QD88" i="33" s="1"/>
  <c r="QD149" i="33" s="1"/>
  <c r="QD151" i="33" s="1"/>
  <c r="JQ166" i="33"/>
  <c r="JQ168" i="33"/>
  <c r="JQ173" i="33" s="1"/>
  <c r="JQ89" i="21" s="1"/>
  <c r="JQ103" i="21" s="1"/>
  <c r="JQ167" i="33"/>
  <c r="JQ172" i="33" s="1"/>
  <c r="RR82" i="33"/>
  <c r="RR84" i="33"/>
  <c r="RR83" i="33"/>
  <c r="RR88" i="33" s="1"/>
  <c r="RR149" i="33" s="1"/>
  <c r="RR151" i="33" s="1"/>
  <c r="FA209" i="33"/>
  <c r="FA210" i="33"/>
  <c r="FA215" i="33" s="1"/>
  <c r="FA211" i="33"/>
  <c r="FA216" i="33" s="1"/>
  <c r="FA90" i="21" s="1"/>
  <c r="FA118" i="21" s="1"/>
  <c r="MG83" i="33"/>
  <c r="MG88" i="33" s="1"/>
  <c r="MG149" i="33" s="1"/>
  <c r="MG151" i="33" s="1"/>
  <c r="MG82" i="33"/>
  <c r="MG84" i="33"/>
  <c r="PR82" i="33"/>
  <c r="PR83" i="33"/>
  <c r="PR88" i="33" s="1"/>
  <c r="PR149" i="33" s="1"/>
  <c r="PR151" i="33" s="1"/>
  <c r="PR84" i="33"/>
  <c r="AZ210" i="33"/>
  <c r="AZ215" i="33" s="1"/>
  <c r="AZ209" i="33"/>
  <c r="AZ211" i="33"/>
  <c r="AZ216" i="33" s="1"/>
  <c r="AZ90" i="21" s="1"/>
  <c r="AZ104" i="21" s="1"/>
  <c r="AC209" i="33"/>
  <c r="AC210" i="33"/>
  <c r="AC215" i="33" s="1"/>
  <c r="AC211" i="33"/>
  <c r="AC216" i="33" s="1"/>
  <c r="AC90" i="21" s="1"/>
  <c r="AC97" i="21" s="1"/>
  <c r="SC254" i="33"/>
  <c r="SC259" i="33" s="1"/>
  <c r="SC253" i="33"/>
  <c r="SC255" i="33"/>
  <c r="SC260" i="33" s="1"/>
  <c r="SC91" i="21" s="1"/>
  <c r="HJ123" i="33"/>
  <c r="HJ128" i="33" s="1"/>
  <c r="HJ88" i="21" s="1"/>
  <c r="HJ121" i="33"/>
  <c r="HJ122" i="33"/>
  <c r="HJ127" i="33" s="1"/>
  <c r="MS83" i="33"/>
  <c r="MS88" i="33" s="1"/>
  <c r="MS149" i="33" s="1"/>
  <c r="MS151" i="33" s="1"/>
  <c r="MS82" i="33"/>
  <c r="MS84" i="33"/>
  <c r="QO253" i="33"/>
  <c r="QO254" i="33"/>
  <c r="QO259" i="33" s="1"/>
  <c r="QO255" i="33"/>
  <c r="QO260" i="33" s="1"/>
  <c r="QO91" i="21" s="1"/>
  <c r="IN255" i="33"/>
  <c r="IN260" i="33" s="1"/>
  <c r="IN91" i="21" s="1"/>
  <c r="IN253" i="33"/>
  <c r="IN254" i="33"/>
  <c r="IN259" i="33" s="1"/>
  <c r="BX255" i="33"/>
  <c r="BX260" i="33" s="1"/>
  <c r="BX91" i="21" s="1"/>
  <c r="BX253" i="33"/>
  <c r="BX254" i="33"/>
  <c r="BX259" i="33" s="1"/>
  <c r="DS209" i="33"/>
  <c r="DS211" i="33"/>
  <c r="DS216" i="33" s="1"/>
  <c r="DS90" i="21" s="1"/>
  <c r="DS97" i="21" s="1"/>
  <c r="DS210" i="33"/>
  <c r="DS215" i="33" s="1"/>
  <c r="PS121" i="33"/>
  <c r="PS123" i="33"/>
  <c r="PS128" i="33" s="1"/>
  <c r="PS88" i="21" s="1"/>
  <c r="PS116" i="21" s="1"/>
  <c r="PS122" i="33"/>
  <c r="PS127" i="33" s="1"/>
  <c r="CS209" i="33"/>
  <c r="CS211" i="33"/>
  <c r="CS216" i="33" s="1"/>
  <c r="CS90" i="21" s="1"/>
  <c r="CS210" i="33"/>
  <c r="CS215" i="33" s="1"/>
  <c r="FV123" i="33"/>
  <c r="FV128" i="33" s="1"/>
  <c r="FV88" i="21" s="1"/>
  <c r="FV116" i="21" s="1"/>
  <c r="FV122" i="33"/>
  <c r="FV127" i="33" s="1"/>
  <c r="FV121" i="33"/>
  <c r="LC209" i="33"/>
  <c r="LC210" i="33"/>
  <c r="LC215" i="33" s="1"/>
  <c r="LC211" i="33"/>
  <c r="LC216" i="33" s="1"/>
  <c r="LC90" i="21" s="1"/>
  <c r="BO84" i="33"/>
  <c r="BO83" i="33"/>
  <c r="BO88" i="33" s="1"/>
  <c r="BO149" i="33" s="1"/>
  <c r="BO151" i="33" s="1"/>
  <c r="BO82" i="33"/>
  <c r="CS123" i="33"/>
  <c r="CS128" i="33" s="1"/>
  <c r="CS88" i="21" s="1"/>
  <c r="CS121" i="33"/>
  <c r="CS122" i="33"/>
  <c r="CS127" i="33" s="1"/>
  <c r="PL210" i="33"/>
  <c r="PL215" i="33" s="1"/>
  <c r="PL209" i="33"/>
  <c r="PL211" i="33"/>
  <c r="PL216" i="33" s="1"/>
  <c r="PL90" i="21" s="1"/>
  <c r="PL97" i="21" s="1"/>
  <c r="FK83" i="33"/>
  <c r="FK88" i="33" s="1"/>
  <c r="FK149" i="33" s="1"/>
  <c r="FK151" i="33" s="1"/>
  <c r="FK82" i="33"/>
  <c r="FK84" i="33"/>
  <c r="DX84" i="33"/>
  <c r="DX82" i="33"/>
  <c r="DX83" i="33"/>
  <c r="DX88" i="33" s="1"/>
  <c r="DX149" i="33" s="1"/>
  <c r="DX151" i="33" s="1"/>
  <c r="DK82" i="33"/>
  <c r="DK83" i="33"/>
  <c r="DK88" i="33" s="1"/>
  <c r="DK149" i="33" s="1"/>
  <c r="DK151" i="33" s="1"/>
  <c r="DK84" i="33"/>
  <c r="DI253" i="33"/>
  <c r="DI255" i="33"/>
  <c r="DI260" i="33" s="1"/>
  <c r="DI91" i="21" s="1"/>
  <c r="DI254" i="33"/>
  <c r="DI259" i="33" s="1"/>
  <c r="CF166" i="33"/>
  <c r="CF167" i="33"/>
  <c r="CF172" i="33" s="1"/>
  <c r="CF168" i="33"/>
  <c r="CF173" i="33" s="1"/>
  <c r="CF89" i="21" s="1"/>
  <c r="MR209" i="33"/>
  <c r="MR210" i="33"/>
  <c r="MR215" i="33" s="1"/>
  <c r="MR211" i="33"/>
  <c r="MR216" i="33" s="1"/>
  <c r="MR90" i="21" s="1"/>
  <c r="MR97" i="21" s="1"/>
  <c r="SG211" i="33"/>
  <c r="SG216" i="33" s="1"/>
  <c r="SG90" i="21" s="1"/>
  <c r="SG210" i="33"/>
  <c r="SG215" i="33" s="1"/>
  <c r="SG209" i="33"/>
  <c r="IG254" i="33"/>
  <c r="IG259" i="33" s="1"/>
  <c r="IG253" i="33"/>
  <c r="IG255" i="33"/>
  <c r="IG260" i="33" s="1"/>
  <c r="IG91" i="21" s="1"/>
  <c r="IV209" i="33"/>
  <c r="IV211" i="33"/>
  <c r="IV216" i="33" s="1"/>
  <c r="IV90" i="21" s="1"/>
  <c r="IV210" i="33"/>
  <c r="IV215" i="33" s="1"/>
  <c r="GW166" i="33"/>
  <c r="GW168" i="33"/>
  <c r="GW173" i="33" s="1"/>
  <c r="GW89" i="21" s="1"/>
  <c r="GW167" i="33"/>
  <c r="GW172" i="33" s="1"/>
  <c r="JH166" i="33"/>
  <c r="JH168" i="33"/>
  <c r="JH173" i="33" s="1"/>
  <c r="JH89" i="21" s="1"/>
  <c r="JH96" i="21" s="1"/>
  <c r="JH167" i="33"/>
  <c r="JH172" i="33" s="1"/>
  <c r="JJ255" i="33"/>
  <c r="JJ260" i="33" s="1"/>
  <c r="JJ91" i="21" s="1"/>
  <c r="JJ254" i="33"/>
  <c r="JJ259" i="33" s="1"/>
  <c r="JJ253" i="33"/>
  <c r="AH253" i="33"/>
  <c r="AH254" i="33"/>
  <c r="AH259" i="33" s="1"/>
  <c r="AH255" i="33"/>
  <c r="AH260" i="33" s="1"/>
  <c r="AH91" i="21" s="1"/>
  <c r="FQ83" i="33"/>
  <c r="FQ88" i="33" s="1"/>
  <c r="FQ149" i="33" s="1"/>
  <c r="FQ82" i="33"/>
  <c r="FQ84" i="33"/>
  <c r="MA121" i="33"/>
  <c r="MA123" i="33"/>
  <c r="MA128" i="33" s="1"/>
  <c r="MA88" i="21" s="1"/>
  <c r="MA122" i="33"/>
  <c r="MA127" i="33" s="1"/>
  <c r="IJ122" i="33"/>
  <c r="IJ127" i="33" s="1"/>
  <c r="IJ121" i="33"/>
  <c r="IJ123" i="33"/>
  <c r="IJ128" i="33" s="1"/>
  <c r="IJ88" i="21" s="1"/>
  <c r="RR211" i="33"/>
  <c r="RR216" i="33" s="1"/>
  <c r="RR90" i="21" s="1"/>
  <c r="RR209" i="33"/>
  <c r="RR210" i="33"/>
  <c r="RR215" i="33" s="1"/>
  <c r="QW82" i="33"/>
  <c r="QW84" i="33"/>
  <c r="QW83" i="33"/>
  <c r="QW88" i="33" s="1"/>
  <c r="QW149" i="33" s="1"/>
  <c r="QW151" i="33" s="1"/>
  <c r="JB255" i="33"/>
  <c r="JB260" i="33" s="1"/>
  <c r="JB91" i="21" s="1"/>
  <c r="JB253" i="33"/>
  <c r="JB254" i="33"/>
  <c r="JB259" i="33" s="1"/>
  <c r="DL210" i="33"/>
  <c r="DL215" i="33" s="1"/>
  <c r="DL209" i="33"/>
  <c r="DL211" i="33"/>
  <c r="DL216" i="33" s="1"/>
  <c r="DL90" i="21" s="1"/>
  <c r="EY254" i="33"/>
  <c r="EY259" i="33" s="1"/>
  <c r="EY255" i="33"/>
  <c r="EY260" i="33" s="1"/>
  <c r="EY91" i="21" s="1"/>
  <c r="EY105" i="21" s="1"/>
  <c r="EY253" i="33"/>
  <c r="MC210" i="33"/>
  <c r="MC215" i="33" s="1"/>
  <c r="MC211" i="33"/>
  <c r="MC216" i="33" s="1"/>
  <c r="MC90" i="21" s="1"/>
  <c r="MC209" i="33"/>
  <c r="BL166" i="33"/>
  <c r="BL168" i="33"/>
  <c r="BL173" i="33" s="1"/>
  <c r="BL89" i="21" s="1"/>
  <c r="BL103" i="21" s="1"/>
  <c r="BL167" i="33"/>
  <c r="BL172" i="33" s="1"/>
  <c r="EC255" i="33"/>
  <c r="EC260" i="33" s="1"/>
  <c r="EC91" i="21" s="1"/>
  <c r="EC253" i="33"/>
  <c r="EC254" i="33"/>
  <c r="EC259" i="33" s="1"/>
  <c r="CU209" i="33"/>
  <c r="CU210" i="33"/>
  <c r="CU215" i="33" s="1"/>
  <c r="CU211" i="33"/>
  <c r="CU216" i="33" s="1"/>
  <c r="CU90" i="21" s="1"/>
  <c r="FY82" i="33"/>
  <c r="FY83" i="33"/>
  <c r="FY88" i="33" s="1"/>
  <c r="FY149" i="33" s="1"/>
  <c r="FY151" i="33" s="1"/>
  <c r="FY84" i="33"/>
  <c r="OX194" i="63"/>
  <c r="OX141" i="63"/>
  <c r="OX87" i="73" s="1"/>
  <c r="CE194" i="63"/>
  <c r="CE141" i="63"/>
  <c r="CE87" i="73" s="1"/>
  <c r="OG172" i="21"/>
  <c r="OG275" i="63"/>
  <c r="OG90" i="73" s="1"/>
  <c r="EK171" i="21"/>
  <c r="EK199" i="21" s="1"/>
  <c r="EK230" i="63"/>
  <c r="EK89" i="73" s="1"/>
  <c r="HU172" i="21"/>
  <c r="HU275" i="63"/>
  <c r="HU90" i="73" s="1"/>
  <c r="QD284" i="63"/>
  <c r="QD230" i="63"/>
  <c r="QD89" i="73" s="1"/>
  <c r="GM284" i="63"/>
  <c r="GM286" i="63" s="1"/>
  <c r="GM230" i="63"/>
  <c r="GM89" i="73" s="1"/>
  <c r="BA169" i="21"/>
  <c r="BA176" i="21" s="1"/>
  <c r="BA183" i="21" s="1"/>
  <c r="BA141" i="63"/>
  <c r="BA87" i="73" s="1"/>
  <c r="KJ284" i="63"/>
  <c r="KJ230" i="63"/>
  <c r="KJ89" i="73" s="1"/>
  <c r="BM172" i="21"/>
  <c r="BM275" i="63"/>
  <c r="BM90" i="73" s="1"/>
  <c r="KC200" i="21"/>
  <c r="KC179" i="21"/>
  <c r="KC186" i="21" s="1"/>
  <c r="QX239" i="63"/>
  <c r="QX185" i="63"/>
  <c r="QX88" i="73" s="1"/>
  <c r="GU254" i="33"/>
  <c r="GU259" i="33" s="1"/>
  <c r="GU253" i="33"/>
  <c r="GU255" i="33"/>
  <c r="GU260" i="33" s="1"/>
  <c r="GU91" i="21" s="1"/>
  <c r="IB83" i="33"/>
  <c r="IB88" i="33" s="1"/>
  <c r="IB149" i="33" s="1"/>
  <c r="IB151" i="33" s="1"/>
  <c r="IB84" i="33"/>
  <c r="IB82" i="33"/>
  <c r="IT254" i="33"/>
  <c r="IT259" i="33" s="1"/>
  <c r="IT255" i="33"/>
  <c r="IT260" i="33" s="1"/>
  <c r="IT91" i="21" s="1"/>
  <c r="IT253" i="33"/>
  <c r="BE82" i="33"/>
  <c r="BE83" i="33"/>
  <c r="BE88" i="33" s="1"/>
  <c r="BE149" i="33" s="1"/>
  <c r="BE151" i="33" s="1"/>
  <c r="BE84" i="33"/>
  <c r="CI123" i="33"/>
  <c r="CI128" i="33" s="1"/>
  <c r="CI88" i="21" s="1"/>
  <c r="CI122" i="33"/>
  <c r="CI127" i="33" s="1"/>
  <c r="CI121" i="33"/>
  <c r="BY122" i="33"/>
  <c r="BY127" i="33" s="1"/>
  <c r="BY121" i="33"/>
  <c r="BY123" i="33"/>
  <c r="BY128" i="33" s="1"/>
  <c r="BY88" i="21" s="1"/>
  <c r="KL211" i="33"/>
  <c r="KL216" i="33" s="1"/>
  <c r="KL90" i="21" s="1"/>
  <c r="KL210" i="33"/>
  <c r="KL215" i="33" s="1"/>
  <c r="KL209" i="33"/>
  <c r="DY84" i="33"/>
  <c r="DY83" i="33"/>
  <c r="DY88" i="33" s="1"/>
  <c r="DY149" i="33" s="1"/>
  <c r="DY151" i="33" s="1"/>
  <c r="DY82" i="33"/>
  <c r="DZ211" i="33"/>
  <c r="DZ216" i="33" s="1"/>
  <c r="DZ90" i="21" s="1"/>
  <c r="DZ118" i="21" s="1"/>
  <c r="DZ209" i="33"/>
  <c r="DZ210" i="33"/>
  <c r="DZ215" i="33" s="1"/>
  <c r="EW209" i="33"/>
  <c r="EW211" i="33"/>
  <c r="EW216" i="33" s="1"/>
  <c r="EW90" i="21" s="1"/>
  <c r="EW210" i="33"/>
  <c r="EW215" i="33" s="1"/>
  <c r="OV209" i="33"/>
  <c r="OV211" i="33"/>
  <c r="OV216" i="33" s="1"/>
  <c r="OV90" i="21" s="1"/>
  <c r="OV210" i="33"/>
  <c r="OV215" i="33" s="1"/>
  <c r="LE255" i="33"/>
  <c r="LE260" i="33" s="1"/>
  <c r="LE91" i="21" s="1"/>
  <c r="LE253" i="33"/>
  <c r="LE254" i="33"/>
  <c r="LE259" i="33" s="1"/>
  <c r="PE123" i="33"/>
  <c r="PE128" i="33" s="1"/>
  <c r="PE88" i="21" s="1"/>
  <c r="PE122" i="33"/>
  <c r="PE127" i="33" s="1"/>
  <c r="PE121" i="33"/>
  <c r="AU84" i="33"/>
  <c r="AU83" i="33"/>
  <c r="AU88" i="33" s="1"/>
  <c r="AU149" i="33" s="1"/>
  <c r="AU151" i="33" s="1"/>
  <c r="AU82" i="33"/>
  <c r="IJ168" i="33"/>
  <c r="IJ173" i="33" s="1"/>
  <c r="IJ89" i="21" s="1"/>
  <c r="IJ166" i="33"/>
  <c r="IJ167" i="33"/>
  <c r="IJ172" i="33" s="1"/>
  <c r="GA209" i="33"/>
  <c r="GA211" i="33"/>
  <c r="GA216" i="33" s="1"/>
  <c r="GA90" i="21" s="1"/>
  <c r="GA210" i="33"/>
  <c r="GA215" i="33" s="1"/>
  <c r="PL83" i="33"/>
  <c r="PL88" i="33" s="1"/>
  <c r="PL149" i="33" s="1"/>
  <c r="PL151" i="33" s="1"/>
  <c r="PL82" i="33"/>
  <c r="PL84" i="33"/>
  <c r="FB254" i="33"/>
  <c r="FB259" i="33" s="1"/>
  <c r="FB253" i="33"/>
  <c r="FB255" i="33"/>
  <c r="FB260" i="33" s="1"/>
  <c r="FB91" i="21" s="1"/>
  <c r="FB105" i="21" s="1"/>
  <c r="QT255" i="33"/>
  <c r="QT260" i="33" s="1"/>
  <c r="QT91" i="21" s="1"/>
  <c r="QT119" i="21" s="1"/>
  <c r="QT274" i="21" s="1"/>
  <c r="QT253" i="33"/>
  <c r="QT254" i="33"/>
  <c r="QT259" i="33" s="1"/>
  <c r="JO123" i="33"/>
  <c r="JO128" i="33" s="1"/>
  <c r="JO88" i="21" s="1"/>
  <c r="JO121" i="33"/>
  <c r="JO122" i="33"/>
  <c r="JO127" i="33" s="1"/>
  <c r="FZ210" i="33"/>
  <c r="FZ215" i="33" s="1"/>
  <c r="FZ211" i="33"/>
  <c r="FZ216" i="33" s="1"/>
  <c r="FZ90" i="21" s="1"/>
  <c r="FZ104" i="21" s="1"/>
  <c r="FZ209" i="33"/>
  <c r="IR121" i="33"/>
  <c r="IR123" i="33"/>
  <c r="IR128" i="33" s="1"/>
  <c r="IR88" i="21" s="1"/>
  <c r="IR102" i="21" s="1"/>
  <c r="IR122" i="33"/>
  <c r="IR127" i="33" s="1"/>
  <c r="JE84" i="33"/>
  <c r="JE82" i="33"/>
  <c r="JE83" i="33"/>
  <c r="JE88" i="33" s="1"/>
  <c r="JE149" i="33" s="1"/>
  <c r="JE151" i="33" s="1"/>
  <c r="AS211" i="33"/>
  <c r="AS216" i="33" s="1"/>
  <c r="AS90" i="21" s="1"/>
  <c r="AS97" i="21" s="1"/>
  <c r="AS210" i="33"/>
  <c r="AS215" i="33" s="1"/>
  <c r="AS209" i="33"/>
  <c r="BI84" i="33"/>
  <c r="BI82" i="33"/>
  <c r="BI83" i="33"/>
  <c r="BI88" i="33" s="1"/>
  <c r="BI149" i="33" s="1"/>
  <c r="BI151" i="33" s="1"/>
  <c r="CM122" i="33"/>
  <c r="CM127" i="33" s="1"/>
  <c r="CM123" i="33"/>
  <c r="CM128" i="33" s="1"/>
  <c r="CM88" i="21" s="1"/>
  <c r="CM121" i="33"/>
  <c r="PN83" i="33"/>
  <c r="PN88" i="33" s="1"/>
  <c r="PN149" i="33" s="1"/>
  <c r="PN151" i="33" s="1"/>
  <c r="PN82" i="33"/>
  <c r="PN84" i="33"/>
  <c r="AY210" i="33"/>
  <c r="AY215" i="33" s="1"/>
  <c r="AY211" i="33"/>
  <c r="AY216" i="33" s="1"/>
  <c r="AY90" i="21" s="1"/>
  <c r="AY209" i="33"/>
  <c r="P168" i="33"/>
  <c r="P173" i="33" s="1"/>
  <c r="P89" i="21" s="1"/>
  <c r="P167" i="33"/>
  <c r="P172" i="33" s="1"/>
  <c r="P166" i="33"/>
  <c r="HX209" i="33"/>
  <c r="HX210" i="33"/>
  <c r="HX215" i="33" s="1"/>
  <c r="HX211" i="33"/>
  <c r="HX216" i="33" s="1"/>
  <c r="HX90" i="21" s="1"/>
  <c r="K167" i="33"/>
  <c r="K172" i="33" s="1"/>
  <c r="K168" i="33"/>
  <c r="K173" i="33" s="1"/>
  <c r="K89" i="21" s="1"/>
  <c r="K117" i="21" s="1"/>
  <c r="K166" i="33"/>
  <c r="HB253" i="33"/>
  <c r="HB255" i="33"/>
  <c r="HB260" i="33" s="1"/>
  <c r="HB91" i="21" s="1"/>
  <c r="HB254" i="33"/>
  <c r="HB259" i="33" s="1"/>
  <c r="GA121" i="33"/>
  <c r="GA123" i="33"/>
  <c r="GA128" i="33" s="1"/>
  <c r="GA88" i="21" s="1"/>
  <c r="GA122" i="33"/>
  <c r="GA127" i="33" s="1"/>
  <c r="PP84" i="33"/>
  <c r="PP82" i="33"/>
  <c r="PP83" i="33"/>
  <c r="PP88" i="33" s="1"/>
  <c r="PP149" i="33" s="1"/>
  <c r="PP151" i="33" s="1"/>
  <c r="JC123" i="33"/>
  <c r="JC128" i="33" s="1"/>
  <c r="JC88" i="21" s="1"/>
  <c r="JC121" i="33"/>
  <c r="JC122" i="33"/>
  <c r="JC127" i="33" s="1"/>
  <c r="KN83" i="33"/>
  <c r="KN88" i="33" s="1"/>
  <c r="KN149" i="33" s="1"/>
  <c r="KN151" i="33" s="1"/>
  <c r="KN82" i="33"/>
  <c r="KN84" i="33"/>
  <c r="NT122" i="33"/>
  <c r="NT127" i="33" s="1"/>
  <c r="NT123" i="33"/>
  <c r="NT128" i="33" s="1"/>
  <c r="NT88" i="21" s="1"/>
  <c r="NT121" i="33"/>
  <c r="Q253" i="33"/>
  <c r="Q255" i="33"/>
  <c r="Q260" i="33" s="1"/>
  <c r="Q91" i="21" s="1"/>
  <c r="Q254" i="33"/>
  <c r="Q259" i="33" s="1"/>
  <c r="V84" i="33"/>
  <c r="V83" i="33"/>
  <c r="V88" i="33" s="1"/>
  <c r="V149" i="33" s="1"/>
  <c r="V151" i="33" s="1"/>
  <c r="V82" i="33"/>
  <c r="K121" i="33"/>
  <c r="K122" i="33"/>
  <c r="K127" i="33" s="1"/>
  <c r="K123" i="33"/>
  <c r="K128" i="33" s="1"/>
  <c r="K88" i="21" s="1"/>
  <c r="NE209" i="33"/>
  <c r="NE211" i="33"/>
  <c r="NE216" i="33" s="1"/>
  <c r="NE90" i="21" s="1"/>
  <c r="NE210" i="33"/>
  <c r="NE215" i="33" s="1"/>
  <c r="FZ83" i="33"/>
  <c r="FZ88" i="33" s="1"/>
  <c r="FZ149" i="33" s="1"/>
  <c r="FZ151" i="33" s="1"/>
  <c r="FZ82" i="33"/>
  <c r="FZ84" i="33"/>
  <c r="PT254" i="33"/>
  <c r="PT259" i="33" s="1"/>
  <c r="PT255" i="33"/>
  <c r="PT260" i="33" s="1"/>
  <c r="PT91" i="21" s="1"/>
  <c r="PT253" i="33"/>
  <c r="OV83" i="33"/>
  <c r="OV88" i="33" s="1"/>
  <c r="OV149" i="33" s="1"/>
  <c r="OV151" i="33" s="1"/>
  <c r="OV84" i="33"/>
  <c r="OV82" i="33"/>
  <c r="HL255" i="33"/>
  <c r="HL260" i="33" s="1"/>
  <c r="HL91" i="21" s="1"/>
  <c r="HL254" i="33"/>
  <c r="HL259" i="33" s="1"/>
  <c r="HL253" i="33"/>
  <c r="PW166" i="33"/>
  <c r="PW167" i="33"/>
  <c r="PW172" i="33" s="1"/>
  <c r="PW168" i="33"/>
  <c r="PW173" i="33" s="1"/>
  <c r="PW89" i="21" s="1"/>
  <c r="PW96" i="21" s="1"/>
  <c r="QI254" i="33"/>
  <c r="QI259" i="33" s="1"/>
  <c r="QI253" i="33"/>
  <c r="QI255" i="33"/>
  <c r="QI260" i="33" s="1"/>
  <c r="QI91" i="21" s="1"/>
  <c r="AH122" i="33"/>
  <c r="AH127" i="33" s="1"/>
  <c r="AH123" i="33"/>
  <c r="AH128" i="33" s="1"/>
  <c r="AH88" i="21" s="1"/>
  <c r="AH95" i="21" s="1"/>
  <c r="AH121" i="33"/>
  <c r="QY122" i="33"/>
  <c r="QY127" i="33" s="1"/>
  <c r="QY121" i="33"/>
  <c r="QY123" i="33"/>
  <c r="QY128" i="33" s="1"/>
  <c r="QY88" i="21" s="1"/>
  <c r="PV211" i="33"/>
  <c r="PV216" i="33" s="1"/>
  <c r="PV90" i="21" s="1"/>
  <c r="PV118" i="21" s="1"/>
  <c r="PV209" i="33"/>
  <c r="PV210" i="33"/>
  <c r="PV215" i="33" s="1"/>
  <c r="MU168" i="33"/>
  <c r="MU173" i="33" s="1"/>
  <c r="MU89" i="21" s="1"/>
  <c r="MU103" i="21" s="1"/>
  <c r="MU166" i="33"/>
  <c r="MU167" i="33"/>
  <c r="MU172" i="33" s="1"/>
  <c r="PU210" i="33"/>
  <c r="PU215" i="33" s="1"/>
  <c r="PU209" i="33"/>
  <c r="PU211" i="33"/>
  <c r="PU216" i="33" s="1"/>
  <c r="PU90" i="21" s="1"/>
  <c r="PU118" i="21" s="1"/>
  <c r="KZ210" i="33"/>
  <c r="KZ215" i="33" s="1"/>
  <c r="KZ211" i="33"/>
  <c r="KZ216" i="33" s="1"/>
  <c r="KZ90" i="21" s="1"/>
  <c r="KZ97" i="21" s="1"/>
  <c r="KZ209" i="33"/>
  <c r="CO84" i="33"/>
  <c r="CO83" i="33"/>
  <c r="CO88" i="33" s="1"/>
  <c r="CO149" i="33" s="1"/>
  <c r="CO151" i="33" s="1"/>
  <c r="CO82" i="33"/>
  <c r="D167" i="33"/>
  <c r="D172" i="33" s="1"/>
  <c r="D168" i="33"/>
  <c r="D173" i="33" s="1"/>
  <c r="D89" i="21" s="1"/>
  <c r="D96" i="21" s="1"/>
  <c r="D166" i="33"/>
  <c r="BV209" i="33"/>
  <c r="BV211" i="33"/>
  <c r="BV216" i="33" s="1"/>
  <c r="BV90" i="21" s="1"/>
  <c r="BV210" i="33"/>
  <c r="BV215" i="33" s="1"/>
  <c r="HF121" i="33"/>
  <c r="HF122" i="33"/>
  <c r="HF127" i="33" s="1"/>
  <c r="HF123" i="33"/>
  <c r="HF128" i="33" s="1"/>
  <c r="HF88" i="21" s="1"/>
  <c r="DN84" i="33"/>
  <c r="DN82" i="33"/>
  <c r="DN83" i="33"/>
  <c r="DN88" i="33" s="1"/>
  <c r="DN149" i="33" s="1"/>
  <c r="DN151" i="33" s="1"/>
  <c r="MK122" i="33"/>
  <c r="MK127" i="33" s="1"/>
  <c r="MK121" i="33"/>
  <c r="MK123" i="33"/>
  <c r="MK128" i="33" s="1"/>
  <c r="MK88" i="21" s="1"/>
  <c r="JI123" i="33"/>
  <c r="JI128" i="33" s="1"/>
  <c r="JI88" i="21" s="1"/>
  <c r="JI121" i="33"/>
  <c r="JI122" i="33"/>
  <c r="JI127" i="33" s="1"/>
  <c r="EF121" i="33"/>
  <c r="EF122" i="33"/>
  <c r="EF127" i="33" s="1"/>
  <c r="EF123" i="33"/>
  <c r="EF128" i="33" s="1"/>
  <c r="EF88" i="21" s="1"/>
  <c r="KC123" i="33"/>
  <c r="KC128" i="33" s="1"/>
  <c r="KC88" i="21" s="1"/>
  <c r="KC122" i="33"/>
  <c r="KC127" i="33" s="1"/>
  <c r="KC121" i="33"/>
  <c r="G168" i="33"/>
  <c r="G173" i="33" s="1"/>
  <c r="G89" i="21" s="1"/>
  <c r="G166" i="33"/>
  <c r="G167" i="33"/>
  <c r="G172" i="33" s="1"/>
  <c r="IT210" i="33"/>
  <c r="IT215" i="33" s="1"/>
  <c r="IT211" i="33"/>
  <c r="IT216" i="33" s="1"/>
  <c r="IT90" i="21" s="1"/>
  <c r="IT97" i="21" s="1"/>
  <c r="IT209" i="33"/>
  <c r="DA253" i="33"/>
  <c r="DA254" i="33"/>
  <c r="DA259" i="33" s="1"/>
  <c r="DA255" i="33"/>
  <c r="DA260" i="33" s="1"/>
  <c r="DA91" i="21" s="1"/>
  <c r="I82" i="33"/>
  <c r="I84" i="33"/>
  <c r="I83" i="33"/>
  <c r="I88" i="33" s="1"/>
  <c r="BQ82" i="33"/>
  <c r="BQ83" i="33"/>
  <c r="BQ88" i="33" s="1"/>
  <c r="BQ149" i="33" s="1"/>
  <c r="BQ151" i="33" s="1"/>
  <c r="BQ84" i="33"/>
  <c r="LX122" i="33"/>
  <c r="LX127" i="33" s="1"/>
  <c r="LX121" i="33"/>
  <c r="LX123" i="33"/>
  <c r="LX128" i="33" s="1"/>
  <c r="LX88" i="21" s="1"/>
  <c r="LX116" i="21" s="1"/>
  <c r="AB211" i="33"/>
  <c r="AB216" i="33" s="1"/>
  <c r="AB90" i="21" s="1"/>
  <c r="AB209" i="33"/>
  <c r="AB210" i="33"/>
  <c r="AB215" i="33" s="1"/>
  <c r="LN166" i="33"/>
  <c r="LN168" i="33"/>
  <c r="LN173" i="33" s="1"/>
  <c r="LN89" i="21" s="1"/>
  <c r="LN167" i="33"/>
  <c r="LN172" i="33" s="1"/>
  <c r="DK255" i="33"/>
  <c r="DK260" i="33" s="1"/>
  <c r="DK91" i="21" s="1"/>
  <c r="DK254" i="33"/>
  <c r="DK259" i="33" s="1"/>
  <c r="DK253" i="33"/>
  <c r="NW254" i="33"/>
  <c r="NW259" i="33" s="1"/>
  <c r="NW255" i="33"/>
  <c r="NW260" i="33" s="1"/>
  <c r="NW91" i="21" s="1"/>
  <c r="NW119" i="21" s="1"/>
  <c r="NW274" i="21" s="1"/>
  <c r="NW253" i="33"/>
  <c r="ON123" i="33"/>
  <c r="ON128" i="33" s="1"/>
  <c r="ON88" i="21" s="1"/>
  <c r="ON121" i="33"/>
  <c r="ON122" i="33"/>
  <c r="ON127" i="33" s="1"/>
  <c r="RB254" i="33"/>
  <c r="RB259" i="33" s="1"/>
  <c r="RB253" i="33"/>
  <c r="RB255" i="33"/>
  <c r="RB260" i="33" s="1"/>
  <c r="RB91" i="21" s="1"/>
  <c r="RG166" i="33"/>
  <c r="RG167" i="33"/>
  <c r="RG172" i="33" s="1"/>
  <c r="RG168" i="33"/>
  <c r="RG173" i="33" s="1"/>
  <c r="RG89" i="21" s="1"/>
  <c r="RG103" i="21" s="1"/>
  <c r="KX166" i="33"/>
  <c r="KX168" i="33"/>
  <c r="KX173" i="33" s="1"/>
  <c r="KX89" i="21" s="1"/>
  <c r="KX167" i="33"/>
  <c r="KX172" i="33" s="1"/>
  <c r="DE253" i="33"/>
  <c r="DE254" i="33"/>
  <c r="DE259" i="33" s="1"/>
  <c r="DE255" i="33"/>
  <c r="DE260" i="33" s="1"/>
  <c r="DE91" i="21" s="1"/>
  <c r="QU255" i="33"/>
  <c r="QU260" i="33" s="1"/>
  <c r="QU91" i="21" s="1"/>
  <c r="QU105" i="21" s="1"/>
  <c r="QU253" i="33"/>
  <c r="QU254" i="33"/>
  <c r="QU259" i="33" s="1"/>
  <c r="QY167" i="33"/>
  <c r="QY172" i="33" s="1"/>
  <c r="QY168" i="33"/>
  <c r="QY173" i="33" s="1"/>
  <c r="QY89" i="21" s="1"/>
  <c r="QY103" i="21" s="1"/>
  <c r="QY166" i="33"/>
  <c r="OH211" i="33"/>
  <c r="OH216" i="33" s="1"/>
  <c r="OH90" i="21" s="1"/>
  <c r="OH97" i="21" s="1"/>
  <c r="OH209" i="33"/>
  <c r="OH210" i="33"/>
  <c r="OH215" i="33" s="1"/>
  <c r="AM83" i="33"/>
  <c r="AM88" i="33" s="1"/>
  <c r="AM149" i="33" s="1"/>
  <c r="AM151" i="33" s="1"/>
  <c r="AM82" i="33"/>
  <c r="AM84" i="33"/>
  <c r="LD84" i="33"/>
  <c r="LD83" i="33"/>
  <c r="LD88" i="33" s="1"/>
  <c r="LD149" i="33" s="1"/>
  <c r="LD151" i="33" s="1"/>
  <c r="LD82" i="33"/>
  <c r="OC166" i="33"/>
  <c r="OC168" i="33"/>
  <c r="OC173" i="33" s="1"/>
  <c r="OC89" i="21" s="1"/>
  <c r="OC167" i="33"/>
  <c r="OC172" i="33" s="1"/>
  <c r="MD209" i="33"/>
  <c r="MD211" i="33"/>
  <c r="MD216" i="33" s="1"/>
  <c r="MD90" i="21" s="1"/>
  <c r="MD210" i="33"/>
  <c r="MD215" i="33" s="1"/>
  <c r="NZ255" i="33"/>
  <c r="NZ260" i="33" s="1"/>
  <c r="NZ91" i="21" s="1"/>
  <c r="NZ253" i="33"/>
  <c r="NZ254" i="33"/>
  <c r="NZ259" i="33" s="1"/>
  <c r="JY121" i="33"/>
  <c r="JY122" i="33"/>
  <c r="JY127" i="33" s="1"/>
  <c r="JY123" i="33"/>
  <c r="JY128" i="33" s="1"/>
  <c r="JY88" i="21" s="1"/>
  <c r="NC167" i="33"/>
  <c r="NC172" i="33" s="1"/>
  <c r="NC166" i="33"/>
  <c r="NC168" i="33"/>
  <c r="NC173" i="33" s="1"/>
  <c r="NC89" i="21" s="1"/>
  <c r="NC103" i="21" s="1"/>
  <c r="I166" i="33"/>
  <c r="I168" i="33"/>
  <c r="I173" i="33" s="1"/>
  <c r="I89" i="21" s="1"/>
  <c r="I96" i="21" s="1"/>
  <c r="I167" i="33"/>
  <c r="I172" i="33" s="1"/>
  <c r="CC82" i="33"/>
  <c r="CC84" i="33"/>
  <c r="CC83" i="33"/>
  <c r="CC88" i="33" s="1"/>
  <c r="CC149" i="33" s="1"/>
  <c r="CC151" i="33" s="1"/>
  <c r="GW82" i="33"/>
  <c r="GW83" i="33"/>
  <c r="GW88" i="33" s="1"/>
  <c r="GW149" i="33" s="1"/>
  <c r="GW151" i="33" s="1"/>
  <c r="GW84" i="33"/>
  <c r="ML82" i="33"/>
  <c r="ML84" i="33"/>
  <c r="ML83" i="33"/>
  <c r="ML88" i="33" s="1"/>
  <c r="ML149" i="33" s="1"/>
  <c r="ML151" i="33" s="1"/>
  <c r="JN84" i="33"/>
  <c r="JN82" i="33"/>
  <c r="JN83" i="33"/>
  <c r="JN88" i="33" s="1"/>
  <c r="JN149" i="33" s="1"/>
  <c r="JN151" i="33" s="1"/>
  <c r="J123" i="33"/>
  <c r="J128" i="33" s="1"/>
  <c r="J88" i="21" s="1"/>
  <c r="J121" i="33"/>
  <c r="J122" i="33"/>
  <c r="J127" i="33" s="1"/>
  <c r="DU121" i="33"/>
  <c r="DU122" i="33"/>
  <c r="DU127" i="33" s="1"/>
  <c r="DU123" i="33"/>
  <c r="DU128" i="33" s="1"/>
  <c r="DU88" i="21" s="1"/>
  <c r="GB255" i="33"/>
  <c r="GB260" i="33" s="1"/>
  <c r="GB91" i="21" s="1"/>
  <c r="GB253" i="33"/>
  <c r="GB254" i="33"/>
  <c r="GB259" i="33" s="1"/>
  <c r="PP168" i="33"/>
  <c r="PP173" i="33" s="1"/>
  <c r="PP89" i="21" s="1"/>
  <c r="PP117" i="21" s="1"/>
  <c r="PP166" i="33"/>
  <c r="PP167" i="33"/>
  <c r="PP172" i="33" s="1"/>
  <c r="FN121" i="33"/>
  <c r="FN122" i="33"/>
  <c r="FN127" i="33" s="1"/>
  <c r="FN123" i="33"/>
  <c r="FN128" i="33" s="1"/>
  <c r="FN88" i="21" s="1"/>
  <c r="RF123" i="33"/>
  <c r="RF128" i="33" s="1"/>
  <c r="RF88" i="21" s="1"/>
  <c r="RF116" i="21" s="1"/>
  <c r="RF122" i="33"/>
  <c r="RF127" i="33" s="1"/>
  <c r="RF121" i="33"/>
  <c r="JN255" i="33"/>
  <c r="JN260" i="33" s="1"/>
  <c r="JN91" i="21" s="1"/>
  <c r="JN98" i="21" s="1"/>
  <c r="JN253" i="33"/>
  <c r="JN254" i="33"/>
  <c r="JN259" i="33" s="1"/>
  <c r="BG254" i="33"/>
  <c r="BG259" i="33" s="1"/>
  <c r="BG253" i="33"/>
  <c r="BG255" i="33"/>
  <c r="BG260" i="33" s="1"/>
  <c r="BG91" i="21" s="1"/>
  <c r="BG105" i="21" s="1"/>
  <c r="GW239" i="63"/>
  <c r="GW185" i="63"/>
  <c r="GW88" i="73" s="1"/>
  <c r="GL194" i="63"/>
  <c r="GL141" i="63"/>
  <c r="GL87" i="73" s="1"/>
  <c r="LY239" i="63"/>
  <c r="LY185" i="63"/>
  <c r="LY88" i="73" s="1"/>
  <c r="U172" i="21"/>
  <c r="U275" i="63"/>
  <c r="U90" i="73" s="1"/>
  <c r="IX284" i="63"/>
  <c r="IX286" i="63" s="1"/>
  <c r="IX230" i="63"/>
  <c r="IX89" i="73" s="1"/>
  <c r="PD239" i="63"/>
  <c r="PD185" i="63"/>
  <c r="PD88" i="73" s="1"/>
  <c r="ON172" i="21"/>
  <c r="ON275" i="63"/>
  <c r="ON90" i="73" s="1"/>
  <c r="BC170" i="21"/>
  <c r="BC185" i="63"/>
  <c r="BC88" i="73" s="1"/>
  <c r="KE284" i="63"/>
  <c r="KE286" i="63" s="1"/>
  <c r="KE230" i="63"/>
  <c r="KE89" i="73" s="1"/>
  <c r="AC172" i="21"/>
  <c r="AC275" i="63"/>
  <c r="AC90" i="73" s="1"/>
  <c r="PJ169" i="21"/>
  <c r="PJ176" i="21" s="1"/>
  <c r="PJ183" i="21" s="1"/>
  <c r="PJ141" i="63"/>
  <c r="PJ87" i="73" s="1"/>
  <c r="JC239" i="63"/>
  <c r="JC185" i="63"/>
  <c r="JC88" i="73" s="1"/>
  <c r="PT185" i="63"/>
  <c r="PT88" i="73" s="1"/>
  <c r="PT170" i="21"/>
  <c r="PT177" i="21" s="1"/>
  <c r="PT184" i="21" s="1"/>
  <c r="QO284" i="63"/>
  <c r="QO230" i="63"/>
  <c r="QO89" i="73" s="1"/>
  <c r="RO239" i="63"/>
  <c r="RO241" i="63" s="1"/>
  <c r="RO185" i="63"/>
  <c r="RO88" i="73" s="1"/>
  <c r="CY172" i="21"/>
  <c r="CY275" i="63"/>
  <c r="CY90" i="73" s="1"/>
  <c r="RS169" i="21"/>
  <c r="RS176" i="21" s="1"/>
  <c r="RS183" i="21" s="1"/>
  <c r="RS141" i="63"/>
  <c r="RS87" i="73" s="1"/>
  <c r="RP230" i="63"/>
  <c r="RP89" i="73" s="1"/>
  <c r="RP171" i="21"/>
  <c r="RP178" i="21" s="1"/>
  <c r="RP185" i="21" s="1"/>
  <c r="RV194" i="63"/>
  <c r="RV196" i="63" s="1"/>
  <c r="RV141" i="63"/>
  <c r="RV87" i="73" s="1"/>
  <c r="X185" i="63"/>
  <c r="X88" i="73" s="1"/>
  <c r="X170" i="21"/>
  <c r="X177" i="21" s="1"/>
  <c r="X184" i="21" s="1"/>
  <c r="KS284" i="63"/>
  <c r="KS286" i="63" s="1"/>
  <c r="KS230" i="63"/>
  <c r="KS89" i="73" s="1"/>
  <c r="HA185" i="63"/>
  <c r="HA88" i="73" s="1"/>
  <c r="HA170" i="21"/>
  <c r="HA198" i="21" s="1"/>
  <c r="JH284" i="63"/>
  <c r="JH230" i="63"/>
  <c r="JH89" i="73" s="1"/>
  <c r="CZ179" i="21"/>
  <c r="CZ186" i="21" s="1"/>
  <c r="LG169" i="21"/>
  <c r="QA169" i="21"/>
  <c r="QA176" i="21" s="1"/>
  <c r="QA183" i="21" s="1"/>
  <c r="LX170" i="21"/>
  <c r="LX198" i="21" s="1"/>
  <c r="ON185" i="63"/>
  <c r="ON88" i="73" s="1"/>
  <c r="IP185" i="63"/>
  <c r="IP88" i="73" s="1"/>
  <c r="MR185" i="63"/>
  <c r="MR88" i="73" s="1"/>
  <c r="EB185" i="63"/>
  <c r="EB88" i="73" s="1"/>
  <c r="AJ185" i="63"/>
  <c r="AJ88" i="73" s="1"/>
  <c r="EP275" i="63"/>
  <c r="EP90" i="73" s="1"/>
  <c r="CZ275" i="63"/>
  <c r="CZ90" i="73" s="1"/>
  <c r="BH210" i="33"/>
  <c r="BH215" i="33" s="1"/>
  <c r="BH209" i="33"/>
  <c r="BH211" i="33"/>
  <c r="BH216" i="33" s="1"/>
  <c r="BH90" i="21" s="1"/>
  <c r="PO121" i="33"/>
  <c r="PO122" i="33"/>
  <c r="PO127" i="33" s="1"/>
  <c r="PO123" i="33"/>
  <c r="PO128" i="33" s="1"/>
  <c r="PO88" i="21" s="1"/>
  <c r="V122" i="33"/>
  <c r="V127" i="33" s="1"/>
  <c r="V123" i="33"/>
  <c r="V128" i="33" s="1"/>
  <c r="V88" i="21" s="1"/>
  <c r="V121" i="33"/>
  <c r="ON254" i="33"/>
  <c r="ON259" i="33" s="1"/>
  <c r="ON253" i="33"/>
  <c r="ON255" i="33"/>
  <c r="ON260" i="33" s="1"/>
  <c r="ON91" i="21" s="1"/>
  <c r="DS254" i="33"/>
  <c r="DS259" i="33" s="1"/>
  <c r="DS255" i="33"/>
  <c r="DS260" i="33" s="1"/>
  <c r="DS91" i="21" s="1"/>
  <c r="DS253" i="33"/>
  <c r="LA167" i="33"/>
  <c r="LA172" i="33" s="1"/>
  <c r="LA168" i="33"/>
  <c r="LA173" i="33" s="1"/>
  <c r="LA89" i="21" s="1"/>
  <c r="LA103" i="21" s="1"/>
  <c r="LA166" i="33"/>
  <c r="HY121" i="33"/>
  <c r="HY122" i="33"/>
  <c r="HY127" i="33" s="1"/>
  <c r="HY123" i="33"/>
  <c r="HY128" i="33" s="1"/>
  <c r="HY88" i="21" s="1"/>
  <c r="HY95" i="21" s="1"/>
  <c r="OF209" i="33"/>
  <c r="OF210" i="33"/>
  <c r="OF215" i="33" s="1"/>
  <c r="OF211" i="33"/>
  <c r="OF216" i="33" s="1"/>
  <c r="OF90" i="21" s="1"/>
  <c r="OF97" i="21" s="1"/>
  <c r="RG210" i="33"/>
  <c r="RG215" i="33" s="1"/>
  <c r="RG209" i="33"/>
  <c r="RG211" i="33"/>
  <c r="RG216" i="33" s="1"/>
  <c r="RG90" i="21" s="1"/>
  <c r="RG97" i="21" s="1"/>
  <c r="DS167" i="33"/>
  <c r="DS172" i="33" s="1"/>
  <c r="DS168" i="33"/>
  <c r="DS173" i="33" s="1"/>
  <c r="DS89" i="21" s="1"/>
  <c r="DS166" i="33"/>
  <c r="CB168" i="33"/>
  <c r="CB173" i="33" s="1"/>
  <c r="CB89" i="21" s="1"/>
  <c r="CB96" i="21" s="1"/>
  <c r="CB167" i="33"/>
  <c r="CB172" i="33" s="1"/>
  <c r="CB166" i="33"/>
  <c r="N168" i="33"/>
  <c r="N173" i="33" s="1"/>
  <c r="N89" i="21" s="1"/>
  <c r="N96" i="21" s="1"/>
  <c r="N167" i="33"/>
  <c r="N172" i="33" s="1"/>
  <c r="N166" i="33"/>
  <c r="FW83" i="33"/>
  <c r="FW88" i="33" s="1"/>
  <c r="FW149" i="33" s="1"/>
  <c r="FW151" i="33" s="1"/>
  <c r="FW84" i="33"/>
  <c r="FW82" i="33"/>
  <c r="JE121" i="33"/>
  <c r="JE122" i="33"/>
  <c r="JE127" i="33" s="1"/>
  <c r="JE123" i="33"/>
  <c r="JE128" i="33" s="1"/>
  <c r="JE88" i="21" s="1"/>
  <c r="JE116" i="21" s="1"/>
  <c r="BX209" i="33"/>
  <c r="BX210" i="33"/>
  <c r="BX215" i="33" s="1"/>
  <c r="BX211" i="33"/>
  <c r="BX216" i="33" s="1"/>
  <c r="BX90" i="21" s="1"/>
  <c r="BX118" i="21" s="1"/>
  <c r="AV211" i="33"/>
  <c r="AV216" i="33" s="1"/>
  <c r="AV90" i="21" s="1"/>
  <c r="AV210" i="33"/>
  <c r="AV215" i="33" s="1"/>
  <c r="AV209" i="33"/>
  <c r="FX166" i="33"/>
  <c r="FX168" i="33"/>
  <c r="FX173" i="33" s="1"/>
  <c r="FX89" i="21" s="1"/>
  <c r="FX117" i="21" s="1"/>
  <c r="FX167" i="33"/>
  <c r="FX172" i="33" s="1"/>
  <c r="JJ210" i="33"/>
  <c r="JJ215" i="33" s="1"/>
  <c r="JJ211" i="33"/>
  <c r="JJ216" i="33" s="1"/>
  <c r="JJ90" i="21" s="1"/>
  <c r="JJ209" i="33"/>
  <c r="BW166" i="33"/>
  <c r="BW167" i="33"/>
  <c r="BW172" i="33" s="1"/>
  <c r="BW168" i="33"/>
  <c r="BW173" i="33" s="1"/>
  <c r="BW89" i="21" s="1"/>
  <c r="BW117" i="21" s="1"/>
  <c r="BW272" i="21" s="1"/>
  <c r="GJ83" i="33"/>
  <c r="GJ88" i="33" s="1"/>
  <c r="GJ149" i="33" s="1"/>
  <c r="GJ151" i="33" s="1"/>
  <c r="GJ84" i="33"/>
  <c r="GJ82" i="33"/>
  <c r="HY166" i="33"/>
  <c r="HY168" i="33"/>
  <c r="HY173" i="33" s="1"/>
  <c r="HY89" i="21" s="1"/>
  <c r="HY167" i="33"/>
  <c r="HY172" i="33" s="1"/>
  <c r="MX84" i="33"/>
  <c r="MX82" i="33"/>
  <c r="MX83" i="33"/>
  <c r="MX88" i="33" s="1"/>
  <c r="MX149" i="33" s="1"/>
  <c r="MX151" i="33" s="1"/>
  <c r="OT209" i="33"/>
  <c r="OT210" i="33"/>
  <c r="OT215" i="33" s="1"/>
  <c r="OT211" i="33"/>
  <c r="OT216" i="33" s="1"/>
  <c r="OT90" i="21" s="1"/>
  <c r="FK253" i="33"/>
  <c r="FK254" i="33"/>
  <c r="FK259" i="33" s="1"/>
  <c r="FK255" i="33"/>
  <c r="FK260" i="33" s="1"/>
  <c r="FK91" i="21" s="1"/>
  <c r="LH121" i="33"/>
  <c r="LH122" i="33"/>
  <c r="LH127" i="33" s="1"/>
  <c r="LH123" i="33"/>
  <c r="LH128" i="33" s="1"/>
  <c r="LH88" i="21" s="1"/>
  <c r="LH116" i="21" s="1"/>
  <c r="RV123" i="33"/>
  <c r="RV128" i="33" s="1"/>
  <c r="RV88" i="21" s="1"/>
  <c r="RV116" i="21" s="1"/>
  <c r="RV121" i="33"/>
  <c r="RV122" i="33"/>
  <c r="RV127" i="33" s="1"/>
  <c r="PM168" i="33"/>
  <c r="PM173" i="33" s="1"/>
  <c r="PM89" i="21" s="1"/>
  <c r="PM103" i="21" s="1"/>
  <c r="PM166" i="33"/>
  <c r="PM167" i="33"/>
  <c r="PM172" i="33" s="1"/>
  <c r="MI253" i="33"/>
  <c r="MI254" i="33"/>
  <c r="MI259" i="33" s="1"/>
  <c r="MI255" i="33"/>
  <c r="MI260" i="33" s="1"/>
  <c r="MI91" i="21" s="1"/>
  <c r="MI98" i="21" s="1"/>
  <c r="BS166" i="33"/>
  <c r="BS167" i="33"/>
  <c r="BS172" i="33" s="1"/>
  <c r="BS168" i="33"/>
  <c r="BS173" i="33" s="1"/>
  <c r="BS89" i="21" s="1"/>
  <c r="BB253" i="33"/>
  <c r="BB255" i="33"/>
  <c r="BB260" i="33" s="1"/>
  <c r="BB91" i="21" s="1"/>
  <c r="BB105" i="21" s="1"/>
  <c r="BB254" i="33"/>
  <c r="BB259" i="33" s="1"/>
  <c r="MX211" i="33"/>
  <c r="MX216" i="33" s="1"/>
  <c r="MX90" i="21" s="1"/>
  <c r="MX118" i="21" s="1"/>
  <c r="MX209" i="33"/>
  <c r="MX210" i="33"/>
  <c r="MX215" i="33" s="1"/>
  <c r="AW210" i="33"/>
  <c r="AW215" i="33" s="1"/>
  <c r="AW211" i="33"/>
  <c r="AW216" i="33" s="1"/>
  <c r="AW90" i="21" s="1"/>
  <c r="AW209" i="33"/>
  <c r="SE210" i="33"/>
  <c r="SE215" i="33" s="1"/>
  <c r="SE211" i="33"/>
  <c r="SE216" i="33" s="1"/>
  <c r="SE90" i="21" s="1"/>
  <c r="SE209" i="33"/>
  <c r="KQ121" i="33"/>
  <c r="KQ122" i="33"/>
  <c r="KQ127" i="33" s="1"/>
  <c r="KQ123" i="33"/>
  <c r="KQ128" i="33" s="1"/>
  <c r="KQ88" i="21" s="1"/>
  <c r="JW84" i="33"/>
  <c r="JW83" i="33"/>
  <c r="JW88" i="33" s="1"/>
  <c r="JW149" i="33" s="1"/>
  <c r="JW151" i="33" s="1"/>
  <c r="JW82" i="33"/>
  <c r="FP253" i="33"/>
  <c r="FP254" i="33"/>
  <c r="FP259" i="33" s="1"/>
  <c r="FP255" i="33"/>
  <c r="FP260" i="33" s="1"/>
  <c r="FP91" i="21" s="1"/>
  <c r="FP98" i="21" s="1"/>
  <c r="HN168" i="33"/>
  <c r="HN173" i="33" s="1"/>
  <c r="HN89" i="21" s="1"/>
  <c r="HN117" i="21" s="1"/>
  <c r="HN167" i="33"/>
  <c r="HN172" i="33" s="1"/>
  <c r="HN166" i="33"/>
  <c r="KU167" i="33"/>
  <c r="KU172" i="33" s="1"/>
  <c r="KU166" i="33"/>
  <c r="KU168" i="33"/>
  <c r="KU173" i="33" s="1"/>
  <c r="KU89" i="21" s="1"/>
  <c r="CL84" i="33"/>
  <c r="CL82" i="33"/>
  <c r="CL83" i="33"/>
  <c r="CL88" i="33" s="1"/>
  <c r="CL149" i="33" s="1"/>
  <c r="CL151" i="33" s="1"/>
  <c r="NP254" i="33"/>
  <c r="NP259" i="33" s="1"/>
  <c r="NP253" i="33"/>
  <c r="NP255" i="33"/>
  <c r="NP260" i="33" s="1"/>
  <c r="NP91" i="21" s="1"/>
  <c r="R210" i="33"/>
  <c r="R215" i="33" s="1"/>
  <c r="R209" i="33"/>
  <c r="R211" i="33"/>
  <c r="R216" i="33" s="1"/>
  <c r="R90" i="21" s="1"/>
  <c r="OQ82" i="33"/>
  <c r="OQ83" i="33"/>
  <c r="OQ88" i="33" s="1"/>
  <c r="OQ149" i="33" s="1"/>
  <c r="OQ151" i="33" s="1"/>
  <c r="OQ84" i="33"/>
  <c r="IC209" i="33"/>
  <c r="IC210" i="33"/>
  <c r="IC215" i="33" s="1"/>
  <c r="IC211" i="33"/>
  <c r="IC216" i="33" s="1"/>
  <c r="IC90" i="21" s="1"/>
  <c r="IC104" i="21" s="1"/>
  <c r="CD121" i="33"/>
  <c r="CD122" i="33"/>
  <c r="CD127" i="33" s="1"/>
  <c r="CD123" i="33"/>
  <c r="CD128" i="33" s="1"/>
  <c r="CD88" i="21" s="1"/>
  <c r="DB211" i="33"/>
  <c r="DB216" i="33" s="1"/>
  <c r="DB90" i="21" s="1"/>
  <c r="DB210" i="33"/>
  <c r="DB215" i="33" s="1"/>
  <c r="DB209" i="33"/>
  <c r="IM253" i="33"/>
  <c r="IM255" i="33"/>
  <c r="IM260" i="33" s="1"/>
  <c r="IM91" i="21" s="1"/>
  <c r="IM254" i="33"/>
  <c r="IM259" i="33" s="1"/>
  <c r="RQ168" i="33"/>
  <c r="RQ173" i="33" s="1"/>
  <c r="RQ89" i="21" s="1"/>
  <c r="RQ166" i="33"/>
  <c r="RQ167" i="33"/>
  <c r="RQ172" i="33" s="1"/>
  <c r="IH254" i="33"/>
  <c r="IH259" i="33" s="1"/>
  <c r="IH255" i="33"/>
  <c r="IH260" i="33" s="1"/>
  <c r="IH91" i="21" s="1"/>
  <c r="IH105" i="21" s="1"/>
  <c r="IH253" i="33"/>
  <c r="EM254" i="33"/>
  <c r="EM259" i="33" s="1"/>
  <c r="EM255" i="33"/>
  <c r="EM260" i="33" s="1"/>
  <c r="EM91" i="21" s="1"/>
  <c r="EM253" i="33"/>
  <c r="J253" i="33"/>
  <c r="J255" i="33"/>
  <c r="J260" i="33" s="1"/>
  <c r="J91" i="21" s="1"/>
  <c r="J254" i="33"/>
  <c r="J259" i="33" s="1"/>
  <c r="FZ122" i="33"/>
  <c r="FZ127" i="33" s="1"/>
  <c r="FZ123" i="33"/>
  <c r="FZ128" i="33" s="1"/>
  <c r="FZ88" i="21" s="1"/>
  <c r="FZ121" i="33"/>
  <c r="CK84" i="33"/>
  <c r="CK83" i="33"/>
  <c r="CK88" i="33" s="1"/>
  <c r="CK149" i="33" s="1"/>
  <c r="CK151" i="33" s="1"/>
  <c r="CK82" i="33"/>
  <c r="DM82" i="33"/>
  <c r="DM84" i="33"/>
  <c r="DM83" i="33"/>
  <c r="DM88" i="33" s="1"/>
  <c r="DM149" i="33" s="1"/>
  <c r="DM151" i="33" s="1"/>
  <c r="ID82" i="33"/>
  <c r="ID83" i="33"/>
  <c r="ID88" i="33" s="1"/>
  <c r="ID149" i="33" s="1"/>
  <c r="ID151" i="33" s="1"/>
  <c r="ID84" i="33"/>
  <c r="DR253" i="33"/>
  <c r="DR254" i="33"/>
  <c r="DR259" i="33" s="1"/>
  <c r="DR255" i="33"/>
  <c r="DR260" i="33" s="1"/>
  <c r="DR91" i="21" s="1"/>
  <c r="GR254" i="33"/>
  <c r="GR259" i="33" s="1"/>
  <c r="GR253" i="33"/>
  <c r="GR255" i="33"/>
  <c r="GR260" i="33" s="1"/>
  <c r="GR91" i="21" s="1"/>
  <c r="HZ209" i="33"/>
  <c r="HZ211" i="33"/>
  <c r="HZ216" i="33" s="1"/>
  <c r="HZ90" i="21" s="1"/>
  <c r="HZ97" i="21" s="1"/>
  <c r="HZ210" i="33"/>
  <c r="HZ215" i="33" s="1"/>
  <c r="QF84" i="33"/>
  <c r="QF83" i="33"/>
  <c r="QF88" i="33" s="1"/>
  <c r="QF149" i="33" s="1"/>
  <c r="QF151" i="33" s="1"/>
  <c r="QF82" i="33"/>
  <c r="PA211" i="33"/>
  <c r="PA216" i="33" s="1"/>
  <c r="PA90" i="21" s="1"/>
  <c r="PA104" i="21" s="1"/>
  <c r="PA209" i="33"/>
  <c r="PA210" i="33"/>
  <c r="PA215" i="33" s="1"/>
  <c r="EJ211" i="33"/>
  <c r="EJ216" i="33" s="1"/>
  <c r="EJ90" i="21" s="1"/>
  <c r="EJ210" i="33"/>
  <c r="EJ215" i="33" s="1"/>
  <c r="EJ209" i="33"/>
  <c r="PW83" i="33"/>
  <c r="PW88" i="33" s="1"/>
  <c r="PW149" i="33" s="1"/>
  <c r="PW151" i="33" s="1"/>
  <c r="PW84" i="33"/>
  <c r="PW82" i="33"/>
  <c r="JO253" i="33"/>
  <c r="JO254" i="33"/>
  <c r="JO259" i="33" s="1"/>
  <c r="JO255" i="33"/>
  <c r="JO260" i="33" s="1"/>
  <c r="JO91" i="21" s="1"/>
  <c r="JO98" i="21" s="1"/>
  <c r="B121" i="33"/>
  <c r="B122" i="33"/>
  <c r="B127" i="33" s="1"/>
  <c r="B123" i="33"/>
  <c r="B128" i="33" s="1"/>
  <c r="B88" i="21" s="1"/>
  <c r="B116" i="21" s="1"/>
  <c r="FX254" i="33"/>
  <c r="FX259" i="33" s="1"/>
  <c r="FX253" i="33"/>
  <c r="FX255" i="33"/>
  <c r="FX260" i="33" s="1"/>
  <c r="FX91" i="21" s="1"/>
  <c r="FX105" i="21" s="1"/>
  <c r="D210" i="33"/>
  <c r="D215" i="33" s="1"/>
  <c r="D209" i="33"/>
  <c r="D211" i="33"/>
  <c r="D216" i="33" s="1"/>
  <c r="D90" i="21" s="1"/>
  <c r="NM210" i="33"/>
  <c r="NM215" i="33" s="1"/>
  <c r="NM209" i="33"/>
  <c r="NM211" i="33"/>
  <c r="NM216" i="33" s="1"/>
  <c r="NM90" i="21" s="1"/>
  <c r="CR166" i="33"/>
  <c r="CR167" i="33"/>
  <c r="CR172" i="33" s="1"/>
  <c r="CR168" i="33"/>
  <c r="CR173" i="33" s="1"/>
  <c r="CR89" i="21" s="1"/>
  <c r="CR96" i="21" s="1"/>
  <c r="AP168" i="33"/>
  <c r="AP173" i="33" s="1"/>
  <c r="AP89" i="21" s="1"/>
  <c r="AP96" i="21" s="1"/>
  <c r="AP167" i="33"/>
  <c r="AP172" i="33" s="1"/>
  <c r="AP166" i="33"/>
  <c r="OU168" i="33"/>
  <c r="OU173" i="33" s="1"/>
  <c r="OU89" i="21" s="1"/>
  <c r="OU96" i="21" s="1"/>
  <c r="OU166" i="33"/>
  <c r="OU167" i="33"/>
  <c r="OU172" i="33" s="1"/>
  <c r="KG168" i="33"/>
  <c r="KG173" i="33" s="1"/>
  <c r="KG89" i="21" s="1"/>
  <c r="KG96" i="21" s="1"/>
  <c r="KG166" i="33"/>
  <c r="KG167" i="33"/>
  <c r="KG172" i="33" s="1"/>
  <c r="MP123" i="33"/>
  <c r="MP128" i="33" s="1"/>
  <c r="MP88" i="21" s="1"/>
  <c r="MP102" i="21" s="1"/>
  <c r="MP121" i="33"/>
  <c r="MP122" i="33"/>
  <c r="MP127" i="33" s="1"/>
  <c r="HD168" i="33"/>
  <c r="HD173" i="33" s="1"/>
  <c r="HD89" i="21" s="1"/>
  <c r="HD167" i="33"/>
  <c r="HD172" i="33" s="1"/>
  <c r="HD166" i="33"/>
  <c r="HT253" i="33"/>
  <c r="HT255" i="33"/>
  <c r="HT260" i="33" s="1"/>
  <c r="HT91" i="21" s="1"/>
  <c r="HT254" i="33"/>
  <c r="HT259" i="33" s="1"/>
  <c r="QK210" i="33"/>
  <c r="QK215" i="33" s="1"/>
  <c r="QK209" i="33"/>
  <c r="QK211" i="33"/>
  <c r="QK216" i="33" s="1"/>
  <c r="QK90" i="21" s="1"/>
  <c r="PV194" i="63"/>
  <c r="PV141" i="63"/>
  <c r="PV87" i="73" s="1"/>
  <c r="OV141" i="63"/>
  <c r="OV87" i="73" s="1"/>
  <c r="OV169" i="21"/>
  <c r="LO185" i="63"/>
  <c r="LO88" i="73" s="1"/>
  <c r="LO170" i="21"/>
  <c r="AD239" i="63"/>
  <c r="AD286" i="63" s="1"/>
  <c r="AD185" i="63"/>
  <c r="AD88" i="73" s="1"/>
  <c r="PX172" i="21"/>
  <c r="PX275" i="63"/>
  <c r="PX90" i="73" s="1"/>
  <c r="GF284" i="63"/>
  <c r="GF230" i="63"/>
  <c r="GF89" i="73" s="1"/>
  <c r="LC200" i="21"/>
  <c r="LC179" i="21"/>
  <c r="LC186" i="21" s="1"/>
  <c r="GO141" i="63"/>
  <c r="GO87" i="73" s="1"/>
  <c r="GO194" i="63"/>
  <c r="GO196" i="63" s="1"/>
  <c r="AM170" i="21"/>
  <c r="AM198" i="21" s="1"/>
  <c r="AM185" i="63"/>
  <c r="AM88" i="73" s="1"/>
  <c r="FG185" i="63"/>
  <c r="FG88" i="73" s="1"/>
  <c r="FG170" i="21"/>
  <c r="PJ170" i="21"/>
  <c r="PJ185" i="63"/>
  <c r="PJ88" i="73" s="1"/>
  <c r="MM171" i="21"/>
  <c r="MM199" i="21" s="1"/>
  <c r="MM230" i="63"/>
  <c r="MM89" i="73" s="1"/>
  <c r="MS194" i="63"/>
  <c r="MS196" i="63" s="1"/>
  <c r="MS141" i="63"/>
  <c r="MS87" i="73" s="1"/>
  <c r="EV194" i="63"/>
  <c r="EV141" i="63"/>
  <c r="EV87" i="73" s="1"/>
  <c r="PO239" i="63"/>
  <c r="PO185" i="63"/>
  <c r="PO88" i="73" s="1"/>
  <c r="JS122" i="33"/>
  <c r="JS127" i="33" s="1"/>
  <c r="JS121" i="33"/>
  <c r="JS123" i="33"/>
  <c r="JS128" i="33" s="1"/>
  <c r="JS88" i="21" s="1"/>
  <c r="JS116" i="21" s="1"/>
  <c r="Z123" i="33"/>
  <c r="Z128" i="33" s="1"/>
  <c r="Z88" i="21" s="1"/>
  <c r="Z121" i="33"/>
  <c r="Z122" i="33"/>
  <c r="Z127" i="33" s="1"/>
  <c r="FU166" i="33"/>
  <c r="FU167" i="33"/>
  <c r="FU172" i="33" s="1"/>
  <c r="FU168" i="33"/>
  <c r="FU173" i="33" s="1"/>
  <c r="FU89" i="21" s="1"/>
  <c r="CH210" i="33"/>
  <c r="CH215" i="33" s="1"/>
  <c r="CH209" i="33"/>
  <c r="CH211" i="33"/>
  <c r="CH216" i="33" s="1"/>
  <c r="CH90" i="21" s="1"/>
  <c r="CG84" i="33"/>
  <c r="CG82" i="33"/>
  <c r="CG83" i="33"/>
  <c r="CG88" i="33" s="1"/>
  <c r="CG149" i="33" s="1"/>
  <c r="CG151" i="33" s="1"/>
  <c r="EI253" i="33"/>
  <c r="EI254" i="33"/>
  <c r="EI259" i="33" s="1"/>
  <c r="EI255" i="33"/>
  <c r="EI260" i="33" s="1"/>
  <c r="EI91" i="21" s="1"/>
  <c r="JA210" i="33"/>
  <c r="JA215" i="33" s="1"/>
  <c r="JA211" i="33"/>
  <c r="JA216" i="33" s="1"/>
  <c r="JA90" i="21" s="1"/>
  <c r="JA209" i="33"/>
  <c r="AP253" i="33"/>
  <c r="AP254" i="33"/>
  <c r="AP259" i="33" s="1"/>
  <c r="AP255" i="33"/>
  <c r="AP260" i="33" s="1"/>
  <c r="AP91" i="21" s="1"/>
  <c r="CV122" i="33"/>
  <c r="CV127" i="33" s="1"/>
  <c r="CV123" i="33"/>
  <c r="CV128" i="33" s="1"/>
  <c r="CV88" i="21" s="1"/>
  <c r="CV121" i="33"/>
  <c r="OW209" i="33"/>
  <c r="OW210" i="33"/>
  <c r="OW215" i="33" s="1"/>
  <c r="OW211" i="33"/>
  <c r="OW216" i="33" s="1"/>
  <c r="OW90" i="21" s="1"/>
  <c r="OW118" i="21" s="1"/>
  <c r="JK83" i="33"/>
  <c r="JK88" i="33" s="1"/>
  <c r="JK149" i="33" s="1"/>
  <c r="JK151" i="33" s="1"/>
  <c r="JK82" i="33"/>
  <c r="JK84" i="33"/>
  <c r="QI166" i="33"/>
  <c r="QI167" i="33"/>
  <c r="QI172" i="33" s="1"/>
  <c r="QI168" i="33"/>
  <c r="QI173" i="33" s="1"/>
  <c r="QI89" i="21" s="1"/>
  <c r="QI103" i="21" s="1"/>
  <c r="CN211" i="33"/>
  <c r="CN216" i="33" s="1"/>
  <c r="CN90" i="21" s="1"/>
  <c r="CN104" i="21" s="1"/>
  <c r="CN209" i="33"/>
  <c r="CN210" i="33"/>
  <c r="CN215" i="33" s="1"/>
  <c r="AR122" i="33"/>
  <c r="AR127" i="33" s="1"/>
  <c r="AR121" i="33"/>
  <c r="AR123" i="33"/>
  <c r="AR128" i="33" s="1"/>
  <c r="AR88" i="21" s="1"/>
  <c r="RD211" i="33"/>
  <c r="RD216" i="33" s="1"/>
  <c r="RD90" i="21" s="1"/>
  <c r="RD97" i="21" s="1"/>
  <c r="RD210" i="33"/>
  <c r="RD215" i="33" s="1"/>
  <c r="RD209" i="33"/>
  <c r="RB211" i="33"/>
  <c r="RB216" i="33" s="1"/>
  <c r="RB90" i="21" s="1"/>
  <c r="RB209" i="33"/>
  <c r="RB210" i="33"/>
  <c r="RB215" i="33" s="1"/>
  <c r="JL254" i="33"/>
  <c r="JL259" i="33" s="1"/>
  <c r="JL255" i="33"/>
  <c r="JL260" i="33" s="1"/>
  <c r="JL91" i="21" s="1"/>
  <c r="JL253" i="33"/>
  <c r="DW209" i="33"/>
  <c r="DW211" i="33"/>
  <c r="DW216" i="33" s="1"/>
  <c r="DW90" i="21" s="1"/>
  <c r="DW210" i="33"/>
  <c r="DW215" i="33" s="1"/>
  <c r="DE83" i="33"/>
  <c r="DE88" i="33" s="1"/>
  <c r="DE149" i="33" s="1"/>
  <c r="DE151" i="33" s="1"/>
  <c r="DE84" i="33"/>
  <c r="DE82" i="33"/>
  <c r="CQ123" i="33"/>
  <c r="CQ128" i="33" s="1"/>
  <c r="CQ88" i="21" s="1"/>
  <c r="CQ121" i="33"/>
  <c r="CQ122" i="33"/>
  <c r="CQ127" i="33" s="1"/>
  <c r="AT83" i="33"/>
  <c r="AT88" i="33" s="1"/>
  <c r="AT149" i="33" s="1"/>
  <c r="AT151" i="33" s="1"/>
  <c r="AT84" i="33"/>
  <c r="AT82" i="33"/>
  <c r="KF168" i="33"/>
  <c r="KF173" i="33" s="1"/>
  <c r="KF89" i="21" s="1"/>
  <c r="KF166" i="33"/>
  <c r="KF167" i="33"/>
  <c r="KF172" i="33" s="1"/>
  <c r="RQ82" i="33"/>
  <c r="RQ84" i="33"/>
  <c r="RQ83" i="33"/>
  <c r="RQ88" i="33" s="1"/>
  <c r="RQ149" i="33" s="1"/>
  <c r="RQ151" i="33" s="1"/>
  <c r="EK166" i="33"/>
  <c r="EK168" i="33"/>
  <c r="EK173" i="33" s="1"/>
  <c r="EK89" i="21" s="1"/>
  <c r="EK103" i="21" s="1"/>
  <c r="EK167" i="33"/>
  <c r="EK172" i="33" s="1"/>
  <c r="QA253" i="33"/>
  <c r="QA254" i="33"/>
  <c r="QA259" i="33" s="1"/>
  <c r="QA255" i="33"/>
  <c r="QA260" i="33" s="1"/>
  <c r="QA91" i="21" s="1"/>
  <c r="QA105" i="21" s="1"/>
  <c r="PB253" i="33"/>
  <c r="PB255" i="33"/>
  <c r="PB260" i="33" s="1"/>
  <c r="PB91" i="21" s="1"/>
  <c r="PB119" i="21" s="1"/>
  <c r="PB274" i="21" s="1"/>
  <c r="PB254" i="33"/>
  <c r="PB259" i="33" s="1"/>
  <c r="CE121" i="33"/>
  <c r="CE122" i="33"/>
  <c r="CE127" i="33" s="1"/>
  <c r="CE123" i="33"/>
  <c r="CE128" i="33" s="1"/>
  <c r="CE88" i="21" s="1"/>
  <c r="CE95" i="21" s="1"/>
  <c r="OY82" i="33"/>
  <c r="OY83" i="33"/>
  <c r="OY88" i="33" s="1"/>
  <c r="OY149" i="33" s="1"/>
  <c r="OY151" i="33" s="1"/>
  <c r="OY84" i="33"/>
  <c r="GX253" i="33"/>
  <c r="GX255" i="33"/>
  <c r="GX260" i="33" s="1"/>
  <c r="GX91" i="21" s="1"/>
  <c r="GX254" i="33"/>
  <c r="GX259" i="33" s="1"/>
  <c r="FH123" i="33"/>
  <c r="FH128" i="33" s="1"/>
  <c r="FH88" i="21" s="1"/>
  <c r="FH116" i="21" s="1"/>
  <c r="FH121" i="33"/>
  <c r="FH122" i="33"/>
  <c r="FH127" i="33" s="1"/>
  <c r="NX253" i="33"/>
  <c r="NX254" i="33"/>
  <c r="NX259" i="33" s="1"/>
  <c r="NX255" i="33"/>
  <c r="NX260" i="33" s="1"/>
  <c r="NX91" i="21" s="1"/>
  <c r="KK209" i="33"/>
  <c r="KK211" i="33"/>
  <c r="KK216" i="33" s="1"/>
  <c r="KK90" i="21" s="1"/>
  <c r="KK210" i="33"/>
  <c r="KK215" i="33" s="1"/>
  <c r="OG121" i="33"/>
  <c r="OG122" i="33"/>
  <c r="OG127" i="33" s="1"/>
  <c r="OG123" i="33"/>
  <c r="OG128" i="33" s="1"/>
  <c r="OG88" i="21" s="1"/>
  <c r="OG102" i="21" s="1"/>
  <c r="CZ255" i="33"/>
  <c r="CZ260" i="33" s="1"/>
  <c r="CZ91" i="21" s="1"/>
  <c r="CZ254" i="33"/>
  <c r="CZ259" i="33" s="1"/>
  <c r="CZ253" i="33"/>
  <c r="NV255" i="33"/>
  <c r="NV260" i="33" s="1"/>
  <c r="NV91" i="21" s="1"/>
  <c r="NV98" i="21" s="1"/>
  <c r="NV254" i="33"/>
  <c r="NV259" i="33" s="1"/>
  <c r="NV253" i="33"/>
  <c r="RZ253" i="33"/>
  <c r="RZ254" i="33"/>
  <c r="RZ259" i="33" s="1"/>
  <c r="RZ255" i="33"/>
  <c r="RZ260" i="33" s="1"/>
  <c r="RZ91" i="21" s="1"/>
  <c r="RZ98" i="21" s="1"/>
  <c r="AN167" i="33"/>
  <c r="AN172" i="33" s="1"/>
  <c r="AN168" i="33"/>
  <c r="AN173" i="33" s="1"/>
  <c r="AN89" i="21" s="1"/>
  <c r="AN166" i="33"/>
  <c r="MC166" i="33"/>
  <c r="MC167" i="33"/>
  <c r="MC172" i="33" s="1"/>
  <c r="MC168" i="33"/>
  <c r="MC173" i="33" s="1"/>
  <c r="MC89" i="21" s="1"/>
  <c r="FU83" i="33"/>
  <c r="FU88" i="33" s="1"/>
  <c r="FU149" i="33" s="1"/>
  <c r="FU151" i="33" s="1"/>
  <c r="FU82" i="33"/>
  <c r="FU84" i="33"/>
  <c r="OL167" i="33"/>
  <c r="OL172" i="33" s="1"/>
  <c r="OL168" i="33"/>
  <c r="OL173" i="33" s="1"/>
  <c r="OL89" i="21" s="1"/>
  <c r="OL166" i="33"/>
  <c r="AW167" i="33"/>
  <c r="AW172" i="33" s="1"/>
  <c r="AW166" i="33"/>
  <c r="AW168" i="33"/>
  <c r="AW173" i="33" s="1"/>
  <c r="AW89" i="21" s="1"/>
  <c r="ML211" i="33"/>
  <c r="ML216" i="33" s="1"/>
  <c r="ML90" i="21" s="1"/>
  <c r="ML210" i="33"/>
  <c r="ML215" i="33" s="1"/>
  <c r="ML209" i="33"/>
  <c r="OM121" i="33"/>
  <c r="OM123" i="33"/>
  <c r="OM128" i="33" s="1"/>
  <c r="OM88" i="21" s="1"/>
  <c r="OM102" i="21" s="1"/>
  <c r="OM122" i="33"/>
  <c r="OM127" i="33" s="1"/>
  <c r="LO121" i="33"/>
  <c r="LO123" i="33"/>
  <c r="LO128" i="33" s="1"/>
  <c r="LO88" i="21" s="1"/>
  <c r="LO122" i="33"/>
  <c r="LO127" i="33" s="1"/>
  <c r="QE122" i="33"/>
  <c r="QE127" i="33" s="1"/>
  <c r="QE121" i="33"/>
  <c r="QE123" i="33"/>
  <c r="QE128" i="33" s="1"/>
  <c r="QE88" i="21" s="1"/>
  <c r="QE95" i="21" s="1"/>
  <c r="II167" i="33"/>
  <c r="II172" i="33" s="1"/>
  <c r="II168" i="33"/>
  <c r="II173" i="33" s="1"/>
  <c r="II89" i="21" s="1"/>
  <c r="II103" i="21" s="1"/>
  <c r="II166" i="33"/>
  <c r="MG121" i="33"/>
  <c r="MG123" i="33"/>
  <c r="MG128" i="33" s="1"/>
  <c r="MG88" i="21" s="1"/>
  <c r="MG122" i="33"/>
  <c r="MG127" i="33" s="1"/>
  <c r="BK166" i="33"/>
  <c r="BK168" i="33"/>
  <c r="BK173" i="33" s="1"/>
  <c r="BK89" i="21" s="1"/>
  <c r="BK103" i="21" s="1"/>
  <c r="BK167" i="33"/>
  <c r="BK172" i="33" s="1"/>
  <c r="RO84" i="33"/>
  <c r="RO83" i="33"/>
  <c r="RO88" i="33" s="1"/>
  <c r="RO149" i="33" s="1"/>
  <c r="RO151" i="33" s="1"/>
  <c r="RO82" i="33"/>
  <c r="MQ253" i="33"/>
  <c r="MQ254" i="33"/>
  <c r="MQ259" i="33" s="1"/>
  <c r="MQ255" i="33"/>
  <c r="MQ260" i="33" s="1"/>
  <c r="MQ91" i="21" s="1"/>
  <c r="MV166" i="33"/>
  <c r="MV168" i="33"/>
  <c r="MV173" i="33" s="1"/>
  <c r="MV89" i="21" s="1"/>
  <c r="MV96" i="21" s="1"/>
  <c r="MV167" i="33"/>
  <c r="MV172" i="33" s="1"/>
  <c r="FF121" i="33"/>
  <c r="FF122" i="33"/>
  <c r="FF127" i="33" s="1"/>
  <c r="FF123" i="33"/>
  <c r="FF128" i="33" s="1"/>
  <c r="FF88" i="21" s="1"/>
  <c r="FF95" i="21" s="1"/>
  <c r="U123" i="33"/>
  <c r="U128" i="33" s="1"/>
  <c r="U88" i="21" s="1"/>
  <c r="U122" i="33"/>
  <c r="U127" i="33" s="1"/>
  <c r="U121" i="33"/>
  <c r="RZ121" i="33"/>
  <c r="RZ123" i="33"/>
  <c r="RZ128" i="33" s="1"/>
  <c r="RZ88" i="21" s="1"/>
  <c r="RZ122" i="33"/>
  <c r="RZ127" i="33" s="1"/>
  <c r="NF168" i="33"/>
  <c r="NF173" i="33" s="1"/>
  <c r="NF89" i="21" s="1"/>
  <c r="NF117" i="21" s="1"/>
  <c r="NF167" i="33"/>
  <c r="NF172" i="33" s="1"/>
  <c r="NF166" i="33"/>
  <c r="AQ84" i="33"/>
  <c r="AQ83" i="33"/>
  <c r="AQ88" i="33" s="1"/>
  <c r="AQ149" i="33" s="1"/>
  <c r="AQ82" i="33"/>
  <c r="BN253" i="33"/>
  <c r="BN254" i="33"/>
  <c r="BN259" i="33" s="1"/>
  <c r="BN255" i="33"/>
  <c r="BN260" i="33" s="1"/>
  <c r="BN91" i="21" s="1"/>
  <c r="DE209" i="33"/>
  <c r="DE210" i="33"/>
  <c r="DE215" i="33" s="1"/>
  <c r="DE211" i="33"/>
  <c r="DE216" i="33" s="1"/>
  <c r="DE90" i="21" s="1"/>
  <c r="RO253" i="33"/>
  <c r="RO254" i="33"/>
  <c r="RO259" i="33" s="1"/>
  <c r="RO255" i="33"/>
  <c r="RO260" i="33" s="1"/>
  <c r="RO91" i="21" s="1"/>
  <c r="KR255" i="33"/>
  <c r="KR260" i="33" s="1"/>
  <c r="KR91" i="21" s="1"/>
  <c r="KR119" i="21" s="1"/>
  <c r="KR274" i="21" s="1"/>
  <c r="KR253" i="33"/>
  <c r="KR254" i="33"/>
  <c r="KR259" i="33" s="1"/>
  <c r="FO210" i="33"/>
  <c r="FO215" i="33" s="1"/>
  <c r="FO209" i="33"/>
  <c r="FO211" i="33"/>
  <c r="FO216" i="33" s="1"/>
  <c r="FO90" i="21" s="1"/>
  <c r="RU121" i="33"/>
  <c r="RU123" i="33"/>
  <c r="RU128" i="33" s="1"/>
  <c r="RU88" i="21" s="1"/>
  <c r="RU122" i="33"/>
  <c r="RU127" i="33" s="1"/>
  <c r="LK84" i="33"/>
  <c r="LK83" i="33"/>
  <c r="LK88" i="33" s="1"/>
  <c r="LK149" i="33" s="1"/>
  <c r="LK151" i="33" s="1"/>
  <c r="LK82" i="33"/>
  <c r="EM123" i="33"/>
  <c r="EM128" i="33" s="1"/>
  <c r="EM88" i="21" s="1"/>
  <c r="EM122" i="33"/>
  <c r="EM127" i="33" s="1"/>
  <c r="EM121" i="33"/>
  <c r="FL167" i="33"/>
  <c r="FL172" i="33" s="1"/>
  <c r="FL168" i="33"/>
  <c r="FL173" i="33" s="1"/>
  <c r="FL89" i="21" s="1"/>
  <c r="FL166" i="33"/>
  <c r="KY121" i="33"/>
  <c r="KY122" i="33"/>
  <c r="KY127" i="33" s="1"/>
  <c r="KY123" i="33"/>
  <c r="KY128" i="33" s="1"/>
  <c r="KY88" i="21" s="1"/>
  <c r="BS253" i="33"/>
  <c r="BS255" i="33"/>
  <c r="BS260" i="33" s="1"/>
  <c r="BS91" i="21" s="1"/>
  <c r="BS254" i="33"/>
  <c r="BS259" i="33" s="1"/>
  <c r="RM255" i="33"/>
  <c r="RM260" i="33" s="1"/>
  <c r="RM91" i="21" s="1"/>
  <c r="RM253" i="33"/>
  <c r="RM254" i="33"/>
  <c r="RM259" i="33" s="1"/>
  <c r="NI211" i="33"/>
  <c r="NI216" i="33" s="1"/>
  <c r="NI90" i="21" s="1"/>
  <c r="NI104" i="21" s="1"/>
  <c r="NI209" i="33"/>
  <c r="NI210" i="33"/>
  <c r="NI215" i="33" s="1"/>
  <c r="QJ254" i="33"/>
  <c r="QJ259" i="33" s="1"/>
  <c r="QJ255" i="33"/>
  <c r="QJ260" i="33" s="1"/>
  <c r="QJ91" i="21" s="1"/>
  <c r="QJ98" i="21" s="1"/>
  <c r="QJ253" i="33"/>
  <c r="EK253" i="33"/>
  <c r="EK254" i="33"/>
  <c r="EK259" i="33" s="1"/>
  <c r="EK255" i="33"/>
  <c r="EK260" i="33" s="1"/>
  <c r="EK91" i="21" s="1"/>
  <c r="BD82" i="33"/>
  <c r="BD83" i="33"/>
  <c r="BD88" i="33" s="1"/>
  <c r="BD149" i="33" s="1"/>
  <c r="BD151" i="33" s="1"/>
  <c r="BD84" i="33"/>
  <c r="PU121" i="33"/>
  <c r="PU123" i="33"/>
  <c r="PU128" i="33" s="1"/>
  <c r="PU88" i="21" s="1"/>
  <c r="PU122" i="33"/>
  <c r="PU127" i="33" s="1"/>
  <c r="KJ253" i="33"/>
  <c r="KJ255" i="33"/>
  <c r="KJ260" i="33" s="1"/>
  <c r="KJ91" i="21" s="1"/>
  <c r="KJ254" i="33"/>
  <c r="KJ259" i="33" s="1"/>
  <c r="EW254" i="33"/>
  <c r="EW259" i="33" s="1"/>
  <c r="EW253" i="33"/>
  <c r="EW255" i="33"/>
  <c r="EW260" i="33" s="1"/>
  <c r="EW91" i="21" s="1"/>
  <c r="ER168" i="33"/>
  <c r="ER173" i="33" s="1"/>
  <c r="ER89" i="21" s="1"/>
  <c r="ER103" i="21" s="1"/>
  <c r="ER166" i="33"/>
  <c r="ER167" i="33"/>
  <c r="ER172" i="33" s="1"/>
  <c r="ES123" i="33"/>
  <c r="ES128" i="33" s="1"/>
  <c r="ES88" i="21" s="1"/>
  <c r="ES122" i="33"/>
  <c r="ES127" i="33" s="1"/>
  <c r="ES121" i="33"/>
  <c r="DH209" i="33"/>
  <c r="DH210" i="33"/>
  <c r="DH215" i="33" s="1"/>
  <c r="DH211" i="33"/>
  <c r="DH216" i="33" s="1"/>
  <c r="DH90" i="21" s="1"/>
  <c r="NP121" i="33"/>
  <c r="NP122" i="33"/>
  <c r="NP127" i="33" s="1"/>
  <c r="NP123" i="33"/>
  <c r="NP128" i="33" s="1"/>
  <c r="NP88" i="21" s="1"/>
  <c r="NP102" i="21" s="1"/>
  <c r="C255" i="33"/>
  <c r="C260" i="33" s="1"/>
  <c r="C91" i="21" s="1"/>
  <c r="C254" i="33"/>
  <c r="C259" i="33" s="1"/>
  <c r="C253" i="33"/>
  <c r="QD210" i="33"/>
  <c r="QD215" i="33" s="1"/>
  <c r="QD209" i="33"/>
  <c r="QD211" i="33"/>
  <c r="QD216" i="33" s="1"/>
  <c r="QD90" i="21" s="1"/>
  <c r="QD118" i="21" s="1"/>
  <c r="LJ168" i="33"/>
  <c r="LJ173" i="33" s="1"/>
  <c r="LJ89" i="21" s="1"/>
  <c r="LJ96" i="21" s="1"/>
  <c r="LJ166" i="33"/>
  <c r="LJ167" i="33"/>
  <c r="LJ172" i="33" s="1"/>
  <c r="HJ84" i="33"/>
  <c r="HJ83" i="33"/>
  <c r="HJ88" i="33" s="1"/>
  <c r="HJ149" i="33" s="1"/>
  <c r="HJ151" i="33" s="1"/>
  <c r="HJ82" i="33"/>
  <c r="SA83" i="33"/>
  <c r="SA88" i="33" s="1"/>
  <c r="SA149" i="33" s="1"/>
  <c r="SA82" i="33"/>
  <c r="SA84" i="33"/>
  <c r="CI253" i="33"/>
  <c r="CI254" i="33"/>
  <c r="CI259" i="33" s="1"/>
  <c r="CI255" i="33"/>
  <c r="CI260" i="33" s="1"/>
  <c r="CI91" i="21" s="1"/>
  <c r="GX167" i="33"/>
  <c r="GX172" i="33" s="1"/>
  <c r="GX166" i="33"/>
  <c r="GX168" i="33"/>
  <c r="GX173" i="33" s="1"/>
  <c r="GX89" i="21" s="1"/>
  <c r="JH210" i="33"/>
  <c r="JH215" i="33" s="1"/>
  <c r="JH211" i="33"/>
  <c r="JH216" i="33" s="1"/>
  <c r="JH90" i="21" s="1"/>
  <c r="JH209" i="33"/>
  <c r="MH209" i="33"/>
  <c r="MH211" i="33"/>
  <c r="MH216" i="33" s="1"/>
  <c r="MH90" i="21" s="1"/>
  <c r="MH210" i="33"/>
  <c r="MH215" i="33" s="1"/>
  <c r="AJ83" i="33"/>
  <c r="AJ88" i="33" s="1"/>
  <c r="AJ149" i="33" s="1"/>
  <c r="AJ151" i="33" s="1"/>
  <c r="AJ82" i="33"/>
  <c r="AJ84" i="33"/>
  <c r="GF166" i="33"/>
  <c r="GF168" i="33"/>
  <c r="GF173" i="33" s="1"/>
  <c r="GF89" i="21" s="1"/>
  <c r="GF96" i="21" s="1"/>
  <c r="GF167" i="33"/>
  <c r="GF172" i="33" s="1"/>
  <c r="OA253" i="33"/>
  <c r="OA254" i="33"/>
  <c r="OA259" i="33" s="1"/>
  <c r="OA255" i="33"/>
  <c r="OA260" i="33" s="1"/>
  <c r="OA91" i="21" s="1"/>
  <c r="GB82" i="33"/>
  <c r="GB84" i="33"/>
  <c r="GB83" i="33"/>
  <c r="GB88" i="33" s="1"/>
  <c r="GB149" i="33" s="1"/>
  <c r="GB151" i="33" s="1"/>
  <c r="NP84" i="33"/>
  <c r="NP83" i="33"/>
  <c r="NP88" i="33" s="1"/>
  <c r="NP149" i="33" s="1"/>
  <c r="NP151" i="33" s="1"/>
  <c r="NP82" i="33"/>
  <c r="H167" i="33"/>
  <c r="H172" i="33" s="1"/>
  <c r="H166" i="33"/>
  <c r="H168" i="33"/>
  <c r="H173" i="33" s="1"/>
  <c r="H89" i="21" s="1"/>
  <c r="JJ166" i="33"/>
  <c r="JJ168" i="33"/>
  <c r="JJ173" i="33" s="1"/>
  <c r="JJ89" i="21" s="1"/>
  <c r="JJ117" i="21" s="1"/>
  <c r="JJ167" i="33"/>
  <c r="JJ172" i="33" s="1"/>
  <c r="DX168" i="33"/>
  <c r="DX173" i="33" s="1"/>
  <c r="DX89" i="21" s="1"/>
  <c r="DX166" i="33"/>
  <c r="DX167" i="33"/>
  <c r="DX172" i="33" s="1"/>
  <c r="SB122" i="33"/>
  <c r="SB127" i="33" s="1"/>
  <c r="SB121" i="33"/>
  <c r="SB123" i="33"/>
  <c r="SB128" i="33" s="1"/>
  <c r="SB88" i="21" s="1"/>
  <c r="PP210" i="33"/>
  <c r="PP215" i="33" s="1"/>
  <c r="PP211" i="33"/>
  <c r="PP216" i="33" s="1"/>
  <c r="PP90" i="21" s="1"/>
  <c r="PP209" i="33"/>
  <c r="OF83" i="33"/>
  <c r="OF88" i="33" s="1"/>
  <c r="OF149" i="33" s="1"/>
  <c r="OF151" i="33" s="1"/>
  <c r="OF82" i="33"/>
  <c r="OF84" i="33"/>
  <c r="G122" i="33"/>
  <c r="G127" i="33" s="1"/>
  <c r="G123" i="33"/>
  <c r="G128" i="33" s="1"/>
  <c r="G88" i="21" s="1"/>
  <c r="G121" i="33"/>
  <c r="MR122" i="33"/>
  <c r="MR127" i="33" s="1"/>
  <c r="MR121" i="33"/>
  <c r="MR123" i="33"/>
  <c r="MR128" i="33" s="1"/>
  <c r="MR88" i="21" s="1"/>
  <c r="MR102" i="21" s="1"/>
  <c r="QK168" i="33"/>
  <c r="QK173" i="33" s="1"/>
  <c r="QK89" i="21" s="1"/>
  <c r="QK166" i="33"/>
  <c r="QK167" i="33"/>
  <c r="QK172" i="33" s="1"/>
  <c r="GA254" i="33"/>
  <c r="GA259" i="33" s="1"/>
  <c r="GA253" i="33"/>
  <c r="GA255" i="33"/>
  <c r="GA260" i="33" s="1"/>
  <c r="GA91" i="21" s="1"/>
  <c r="PZ123" i="33"/>
  <c r="PZ128" i="33" s="1"/>
  <c r="PZ88" i="21" s="1"/>
  <c r="PZ102" i="21" s="1"/>
  <c r="PZ121" i="33"/>
  <c r="PZ122" i="33"/>
  <c r="PZ127" i="33" s="1"/>
  <c r="BH121" i="33"/>
  <c r="BH122" i="33"/>
  <c r="BH127" i="33" s="1"/>
  <c r="BH123" i="33"/>
  <c r="BH128" i="33" s="1"/>
  <c r="BH88" i="21" s="1"/>
  <c r="BH95" i="21" s="1"/>
  <c r="AV122" i="33"/>
  <c r="AV127" i="33" s="1"/>
  <c r="AV123" i="33"/>
  <c r="AV128" i="33" s="1"/>
  <c r="AV88" i="21" s="1"/>
  <c r="AV121" i="33"/>
  <c r="AM254" i="33"/>
  <c r="AM259" i="33" s="1"/>
  <c r="AM255" i="33"/>
  <c r="AM260" i="33" s="1"/>
  <c r="AM91" i="21" s="1"/>
  <c r="AM98" i="21" s="1"/>
  <c r="AM253" i="33"/>
  <c r="RC210" i="33"/>
  <c r="RC215" i="33" s="1"/>
  <c r="RC209" i="33"/>
  <c r="RC211" i="33"/>
  <c r="RC216" i="33" s="1"/>
  <c r="RC90" i="21" s="1"/>
  <c r="IS211" i="33"/>
  <c r="IS216" i="33" s="1"/>
  <c r="IS90" i="21" s="1"/>
  <c r="IS97" i="21" s="1"/>
  <c r="IS210" i="33"/>
  <c r="IS215" i="33" s="1"/>
  <c r="IS209" i="33"/>
  <c r="OK211" i="33"/>
  <c r="OK216" i="33" s="1"/>
  <c r="OK90" i="21" s="1"/>
  <c r="OK104" i="21" s="1"/>
  <c r="OK210" i="33"/>
  <c r="OK215" i="33" s="1"/>
  <c r="OK209" i="33"/>
  <c r="IJ253" i="33"/>
  <c r="IJ254" i="33"/>
  <c r="IJ259" i="33" s="1"/>
  <c r="IJ255" i="33"/>
  <c r="IJ260" i="33" s="1"/>
  <c r="IJ91" i="21" s="1"/>
  <c r="IJ105" i="21" s="1"/>
  <c r="AZ122" i="33"/>
  <c r="AZ127" i="33" s="1"/>
  <c r="AZ121" i="33"/>
  <c r="AZ123" i="33"/>
  <c r="AZ128" i="33" s="1"/>
  <c r="AZ88" i="21" s="1"/>
  <c r="AZ116" i="21" s="1"/>
  <c r="I194" i="63"/>
  <c r="I141" i="63"/>
  <c r="I87" i="73" s="1"/>
  <c r="II172" i="21"/>
  <c r="II275" i="63"/>
  <c r="II90" i="73" s="1"/>
  <c r="OR194" i="63"/>
  <c r="OR141" i="63"/>
  <c r="OR87" i="73" s="1"/>
  <c r="GJ185" i="63"/>
  <c r="GJ88" i="73" s="1"/>
  <c r="GJ170" i="21"/>
  <c r="GJ177" i="21" s="1"/>
  <c r="GJ184" i="21" s="1"/>
  <c r="FB185" i="63"/>
  <c r="FB88" i="73" s="1"/>
  <c r="FB170" i="21"/>
  <c r="MW185" i="63"/>
  <c r="MW88" i="73" s="1"/>
  <c r="MW239" i="63"/>
  <c r="IS185" i="63"/>
  <c r="IS88" i="73" s="1"/>
  <c r="IS170" i="21"/>
  <c r="KX194" i="63"/>
  <c r="KX141" i="63"/>
  <c r="KX87" i="73" s="1"/>
  <c r="DS172" i="21"/>
  <c r="DS275" i="63"/>
  <c r="DS90" i="73" s="1"/>
  <c r="RG194" i="63"/>
  <c r="RG196" i="63" s="1"/>
  <c r="RG141" i="63"/>
  <c r="RG87" i="73" s="1"/>
  <c r="AX185" i="63"/>
  <c r="AX88" i="73" s="1"/>
  <c r="AX239" i="63"/>
  <c r="PA170" i="21"/>
  <c r="PA185" i="63"/>
  <c r="PA88" i="73" s="1"/>
  <c r="FQ239" i="63"/>
  <c r="FQ185" i="63"/>
  <c r="FQ88" i="73" s="1"/>
  <c r="BY185" i="63"/>
  <c r="BY88" i="73" s="1"/>
  <c r="BY170" i="21"/>
  <c r="RF185" i="63"/>
  <c r="RF88" i="73" s="1"/>
  <c r="RF170" i="21"/>
  <c r="RF198" i="21" s="1"/>
  <c r="AF194" i="63"/>
  <c r="AF141" i="63"/>
  <c r="AF87" i="73" s="1"/>
  <c r="EE284" i="63"/>
  <c r="EE230" i="63"/>
  <c r="EE89" i="73" s="1"/>
  <c r="MH170" i="21"/>
  <c r="MH198" i="21" s="1"/>
  <c r="MH185" i="63"/>
  <c r="MH88" i="73" s="1"/>
  <c r="PF230" i="63"/>
  <c r="PF89" i="73" s="1"/>
  <c r="PF171" i="21"/>
  <c r="PF178" i="21" s="1"/>
  <c r="PF185" i="21" s="1"/>
  <c r="HL172" i="21"/>
  <c r="HL275" i="63"/>
  <c r="HL90" i="73" s="1"/>
  <c r="OO169" i="21"/>
  <c r="OO176" i="21" s="1"/>
  <c r="OO183" i="21" s="1"/>
  <c r="OO141" i="63"/>
  <c r="OO87" i="73" s="1"/>
  <c r="JP284" i="63"/>
  <c r="JP230" i="63"/>
  <c r="JP89" i="73" s="1"/>
  <c r="GO239" i="63"/>
  <c r="GO185" i="63"/>
  <c r="GO88" i="73" s="1"/>
  <c r="PK185" i="63"/>
  <c r="PK88" i="73" s="1"/>
  <c r="PK170" i="21"/>
  <c r="FN141" i="63"/>
  <c r="FN87" i="73" s="1"/>
  <c r="FN169" i="21"/>
  <c r="DO170" i="21"/>
  <c r="DO198" i="21" s="1"/>
  <c r="DO185" i="63"/>
  <c r="DO88" i="73" s="1"/>
  <c r="RQ169" i="21"/>
  <c r="RQ176" i="21" s="1"/>
  <c r="RQ183" i="21" s="1"/>
  <c r="NA171" i="21"/>
  <c r="JK169" i="21"/>
  <c r="FD169" i="21"/>
  <c r="FB169" i="21"/>
  <c r="BU171" i="21"/>
  <c r="GL185" i="63"/>
  <c r="GL88" i="73" s="1"/>
  <c r="CK185" i="63"/>
  <c r="CK88" i="73" s="1"/>
  <c r="JE185" i="63"/>
  <c r="JE88" i="73" s="1"/>
  <c r="HR185" i="63"/>
  <c r="HR88" i="73" s="1"/>
  <c r="PJ230" i="63"/>
  <c r="PJ89" i="73" s="1"/>
  <c r="NW167" i="33"/>
  <c r="NW172" i="33" s="1"/>
  <c r="NW168" i="33"/>
  <c r="NW173" i="33" s="1"/>
  <c r="NW89" i="21" s="1"/>
  <c r="NW166" i="33"/>
  <c r="NN255" i="33"/>
  <c r="NN260" i="33" s="1"/>
  <c r="NN91" i="21" s="1"/>
  <c r="NN254" i="33"/>
  <c r="NN259" i="33" s="1"/>
  <c r="NN272" i="33" s="1"/>
  <c r="NN83" i="73" s="1"/>
  <c r="NN253" i="33"/>
  <c r="BL255" i="33"/>
  <c r="BL260" i="33" s="1"/>
  <c r="BL91" i="21" s="1"/>
  <c r="BL98" i="21" s="1"/>
  <c r="BL254" i="33"/>
  <c r="BL259" i="33" s="1"/>
  <c r="BL253" i="33"/>
  <c r="BV168" i="33"/>
  <c r="BV173" i="33" s="1"/>
  <c r="BV89" i="21" s="1"/>
  <c r="BV166" i="33"/>
  <c r="BV167" i="33"/>
  <c r="BV172" i="33" s="1"/>
  <c r="O82" i="33"/>
  <c r="O83" i="33"/>
  <c r="O88" i="33" s="1"/>
  <c r="O149" i="33" s="1"/>
  <c r="O151" i="33" s="1"/>
  <c r="O84" i="33"/>
  <c r="EY123" i="33"/>
  <c r="EY128" i="33" s="1"/>
  <c r="EY88" i="21" s="1"/>
  <c r="EY122" i="33"/>
  <c r="EY127" i="33" s="1"/>
  <c r="EY121" i="33"/>
  <c r="PI167" i="33"/>
  <c r="PI172" i="33" s="1"/>
  <c r="PI168" i="33"/>
  <c r="PI173" i="33" s="1"/>
  <c r="PI89" i="21" s="1"/>
  <c r="PI96" i="21" s="1"/>
  <c r="PI166" i="33"/>
  <c r="NY166" i="33"/>
  <c r="NY167" i="33"/>
  <c r="NY172" i="33" s="1"/>
  <c r="NY168" i="33"/>
  <c r="NY173" i="33" s="1"/>
  <c r="NY89" i="21" s="1"/>
  <c r="NY96" i="21" s="1"/>
  <c r="FJ122" i="33"/>
  <c r="FJ127" i="33" s="1"/>
  <c r="FJ123" i="33"/>
  <c r="FJ128" i="33" s="1"/>
  <c r="FJ88" i="21" s="1"/>
  <c r="FJ121" i="33"/>
  <c r="GT167" i="33"/>
  <c r="GT172" i="33" s="1"/>
  <c r="GT166" i="33"/>
  <c r="GT168" i="33"/>
  <c r="GT173" i="33" s="1"/>
  <c r="GT89" i="21" s="1"/>
  <c r="DP211" i="33"/>
  <c r="DP216" i="33" s="1"/>
  <c r="DP90" i="21" s="1"/>
  <c r="DP209" i="33"/>
  <c r="DP210" i="33"/>
  <c r="DP215" i="33" s="1"/>
  <c r="JO84" i="33"/>
  <c r="JO82" i="33"/>
  <c r="JO83" i="33"/>
  <c r="JO88" i="33" s="1"/>
  <c r="JO149" i="33" s="1"/>
  <c r="JO151" i="33" s="1"/>
  <c r="KE83" i="33"/>
  <c r="KE88" i="33" s="1"/>
  <c r="KE149" i="33" s="1"/>
  <c r="KE151" i="33" s="1"/>
  <c r="KE82" i="33"/>
  <c r="KE84" i="33"/>
  <c r="KS255" i="33"/>
  <c r="KS260" i="33" s="1"/>
  <c r="KS91" i="21" s="1"/>
  <c r="KS253" i="33"/>
  <c r="KS254" i="33"/>
  <c r="KS259" i="33" s="1"/>
  <c r="JG168" i="33"/>
  <c r="JG173" i="33" s="1"/>
  <c r="JG89" i="21" s="1"/>
  <c r="JG167" i="33"/>
  <c r="JG172" i="33" s="1"/>
  <c r="JG166" i="33"/>
  <c r="GP254" i="33"/>
  <c r="GP259" i="33" s="1"/>
  <c r="GP255" i="33"/>
  <c r="GP260" i="33" s="1"/>
  <c r="GP91" i="21" s="1"/>
  <c r="GP98" i="21" s="1"/>
  <c r="GP253" i="33"/>
  <c r="OD84" i="33"/>
  <c r="OD82" i="33"/>
  <c r="OD83" i="33"/>
  <c r="OD88" i="33" s="1"/>
  <c r="OD149" i="33" s="1"/>
  <c r="OD151" i="33" s="1"/>
  <c r="EM209" i="33"/>
  <c r="EM211" i="33"/>
  <c r="EM216" i="33" s="1"/>
  <c r="EM90" i="21" s="1"/>
  <c r="EM210" i="33"/>
  <c r="EM215" i="33" s="1"/>
  <c r="DN167" i="33"/>
  <c r="DN172" i="33" s="1"/>
  <c r="DN166" i="33"/>
  <c r="DN168" i="33"/>
  <c r="DN173" i="33" s="1"/>
  <c r="DN89" i="21" s="1"/>
  <c r="FV253" i="33"/>
  <c r="FV254" i="33"/>
  <c r="FV259" i="33" s="1"/>
  <c r="FV255" i="33"/>
  <c r="FV260" i="33" s="1"/>
  <c r="FV91" i="21" s="1"/>
  <c r="AI121" i="33"/>
  <c r="AI122" i="33"/>
  <c r="AI127" i="33" s="1"/>
  <c r="AI123" i="33"/>
  <c r="AI128" i="33" s="1"/>
  <c r="AI88" i="21" s="1"/>
  <c r="AI95" i="21" s="1"/>
  <c r="LS253" i="33"/>
  <c r="LS255" i="33"/>
  <c r="LS260" i="33" s="1"/>
  <c r="LS91" i="21" s="1"/>
  <c r="LS98" i="21" s="1"/>
  <c r="LS254" i="33"/>
  <c r="LS259" i="33" s="1"/>
  <c r="QB121" i="33"/>
  <c r="QB122" i="33"/>
  <c r="QB127" i="33" s="1"/>
  <c r="QB123" i="33"/>
  <c r="QB128" i="33" s="1"/>
  <c r="QB88" i="21" s="1"/>
  <c r="QB95" i="21" s="1"/>
  <c r="HA84" i="33"/>
  <c r="HA83" i="33"/>
  <c r="HA88" i="33" s="1"/>
  <c r="HA149" i="33" s="1"/>
  <c r="HA151" i="33" s="1"/>
  <c r="HA82" i="33"/>
  <c r="IQ121" i="33"/>
  <c r="IQ122" i="33"/>
  <c r="IQ127" i="33" s="1"/>
  <c r="IQ123" i="33"/>
  <c r="IQ128" i="33" s="1"/>
  <c r="IQ88" i="21" s="1"/>
  <c r="AI84" i="33"/>
  <c r="AI82" i="33"/>
  <c r="AI83" i="33"/>
  <c r="AI88" i="33" s="1"/>
  <c r="AI149" i="33" s="1"/>
  <c r="AI151" i="33" s="1"/>
  <c r="AZ254" i="33"/>
  <c r="AZ259" i="33" s="1"/>
  <c r="AZ253" i="33"/>
  <c r="AZ255" i="33"/>
  <c r="AZ260" i="33" s="1"/>
  <c r="AZ91" i="21" s="1"/>
  <c r="AZ98" i="21" s="1"/>
  <c r="BH168" i="33"/>
  <c r="BH173" i="33" s="1"/>
  <c r="BH89" i="21" s="1"/>
  <c r="BH96" i="21" s="1"/>
  <c r="BH167" i="33"/>
  <c r="BH172" i="33" s="1"/>
  <c r="BH166" i="33"/>
  <c r="PL166" i="33"/>
  <c r="PL167" i="33"/>
  <c r="PL172" i="33" s="1"/>
  <c r="PL168" i="33"/>
  <c r="PL173" i="33" s="1"/>
  <c r="PL89" i="21" s="1"/>
  <c r="PL96" i="21" s="1"/>
  <c r="KQ194" i="63"/>
  <c r="KW230" i="63"/>
  <c r="KW89" i="73" s="1"/>
  <c r="BE196" i="63"/>
  <c r="OW172" i="21"/>
  <c r="OW275" i="63"/>
  <c r="OW90" i="73" s="1"/>
  <c r="IF179" i="21"/>
  <c r="IF186" i="21" s="1"/>
  <c r="EM141" i="63"/>
  <c r="EM87" i="73" s="1"/>
  <c r="MR141" i="63"/>
  <c r="MR87" i="73" s="1"/>
  <c r="MP141" i="63"/>
  <c r="MP87" i="73" s="1"/>
  <c r="LS185" i="63"/>
  <c r="LS88" i="73" s="1"/>
  <c r="CN284" i="63"/>
  <c r="GP230" i="63"/>
  <c r="GP89" i="73" s="1"/>
  <c r="DY275" i="63"/>
  <c r="DY90" i="73" s="1"/>
  <c r="IJ275" i="63"/>
  <c r="IJ90" i="73" s="1"/>
  <c r="M172" i="21"/>
  <c r="M275" i="63"/>
  <c r="M90" i="73" s="1"/>
  <c r="OA172" i="21"/>
  <c r="OA275" i="63"/>
  <c r="OA90" i="73" s="1"/>
  <c r="EV172" i="21"/>
  <c r="EV275" i="63"/>
  <c r="EV90" i="73" s="1"/>
  <c r="LZ172" i="21"/>
  <c r="LZ275" i="63"/>
  <c r="LZ90" i="73" s="1"/>
  <c r="OQ141" i="63"/>
  <c r="OQ87" i="73" s="1"/>
  <c r="EH141" i="63"/>
  <c r="EH87" i="73" s="1"/>
  <c r="IN141" i="63"/>
  <c r="IN87" i="73" s="1"/>
  <c r="BC168" i="33"/>
  <c r="BC173" i="33" s="1"/>
  <c r="BC89" i="21" s="1"/>
  <c r="BC117" i="21" s="1"/>
  <c r="BC166" i="33"/>
  <c r="BC167" i="33"/>
  <c r="BC172" i="33" s="1"/>
  <c r="JM209" i="33"/>
  <c r="JM211" i="33"/>
  <c r="JM216" i="33" s="1"/>
  <c r="JM90" i="21" s="1"/>
  <c r="JM210" i="33"/>
  <c r="JM215" i="33" s="1"/>
  <c r="PJ84" i="33"/>
  <c r="PJ82" i="33"/>
  <c r="PJ83" i="33"/>
  <c r="PJ88" i="33" s="1"/>
  <c r="PJ149" i="33" s="1"/>
  <c r="PJ151" i="33" s="1"/>
  <c r="CD255" i="33"/>
  <c r="CD260" i="33" s="1"/>
  <c r="CD91" i="21" s="1"/>
  <c r="CD254" i="33"/>
  <c r="CD259" i="33" s="1"/>
  <c r="CD253" i="33"/>
  <c r="X167" i="33"/>
  <c r="X172" i="33" s="1"/>
  <c r="X168" i="33"/>
  <c r="X173" i="33" s="1"/>
  <c r="X89" i="21" s="1"/>
  <c r="X117" i="21" s="1"/>
  <c r="X166" i="33"/>
  <c r="RI210" i="33"/>
  <c r="RI215" i="33" s="1"/>
  <c r="RI209" i="33"/>
  <c r="RI211" i="33"/>
  <c r="RI216" i="33" s="1"/>
  <c r="RI90" i="21" s="1"/>
  <c r="PO167" i="33"/>
  <c r="PO172" i="33" s="1"/>
  <c r="PO168" i="33"/>
  <c r="PO173" i="33" s="1"/>
  <c r="PO89" i="21" s="1"/>
  <c r="PO103" i="21" s="1"/>
  <c r="PO166" i="33"/>
  <c r="EP253" i="33"/>
  <c r="EP255" i="33"/>
  <c r="EP260" i="33" s="1"/>
  <c r="EP91" i="21" s="1"/>
  <c r="EP254" i="33"/>
  <c r="EP259" i="33" s="1"/>
  <c r="NE168" i="33"/>
  <c r="NE173" i="33" s="1"/>
  <c r="NE89" i="21" s="1"/>
  <c r="NE166" i="33"/>
  <c r="NE167" i="33"/>
  <c r="NE172" i="33" s="1"/>
  <c r="HO210" i="33"/>
  <c r="HO215" i="33" s="1"/>
  <c r="HO211" i="33"/>
  <c r="HO216" i="33" s="1"/>
  <c r="HO90" i="21" s="1"/>
  <c r="HO209" i="33"/>
  <c r="DD209" i="33"/>
  <c r="DD210" i="33"/>
  <c r="DD215" i="33" s="1"/>
  <c r="DD211" i="33"/>
  <c r="DD216" i="33" s="1"/>
  <c r="DD90" i="21" s="1"/>
  <c r="LK253" i="33"/>
  <c r="LK254" i="33"/>
  <c r="LK259" i="33" s="1"/>
  <c r="LK255" i="33"/>
  <c r="LK260" i="33" s="1"/>
  <c r="LK91" i="21" s="1"/>
  <c r="LK119" i="21" s="1"/>
  <c r="LG123" i="33"/>
  <c r="LG128" i="33" s="1"/>
  <c r="LG88" i="21" s="1"/>
  <c r="LG102" i="21" s="1"/>
  <c r="LG122" i="33"/>
  <c r="LG127" i="33" s="1"/>
  <c r="LG121" i="33"/>
  <c r="DL255" i="33"/>
  <c r="DL260" i="33" s="1"/>
  <c r="DL91" i="21" s="1"/>
  <c r="DL253" i="33"/>
  <c r="DL254" i="33"/>
  <c r="DL259" i="33" s="1"/>
  <c r="BS122" i="33"/>
  <c r="BS127" i="33" s="1"/>
  <c r="BS121" i="33"/>
  <c r="BS123" i="33"/>
  <c r="BS128" i="33" s="1"/>
  <c r="BS88" i="21" s="1"/>
  <c r="BR123" i="33"/>
  <c r="BR128" i="33" s="1"/>
  <c r="BR88" i="21" s="1"/>
  <c r="BR121" i="33"/>
  <c r="BR122" i="33"/>
  <c r="BR127" i="33" s="1"/>
  <c r="AT167" i="33"/>
  <c r="AT172" i="33" s="1"/>
  <c r="AT166" i="33"/>
  <c r="AT168" i="33"/>
  <c r="AT173" i="33" s="1"/>
  <c r="AT89" i="21" s="1"/>
  <c r="GX84" i="33"/>
  <c r="GX82" i="33"/>
  <c r="GX83" i="33"/>
  <c r="GX88" i="33" s="1"/>
  <c r="GX149" i="33" s="1"/>
  <c r="GX151" i="33" s="1"/>
  <c r="KM84" i="33"/>
  <c r="KM83" i="33"/>
  <c r="KM88" i="33" s="1"/>
  <c r="KM149" i="33" s="1"/>
  <c r="KM151" i="33" s="1"/>
  <c r="KM82" i="33"/>
  <c r="QC254" i="33"/>
  <c r="QC259" i="33" s="1"/>
  <c r="QC255" i="33"/>
  <c r="QC260" i="33" s="1"/>
  <c r="QC91" i="21" s="1"/>
  <c r="QC253" i="33"/>
  <c r="RN122" i="33"/>
  <c r="RN127" i="33" s="1"/>
  <c r="RN123" i="33"/>
  <c r="RN128" i="33" s="1"/>
  <c r="RN88" i="21" s="1"/>
  <c r="RN95" i="21" s="1"/>
  <c r="RN121" i="33"/>
  <c r="KX210" i="33"/>
  <c r="KX215" i="33" s="1"/>
  <c r="KX209" i="33"/>
  <c r="KX211" i="33"/>
  <c r="KX216" i="33" s="1"/>
  <c r="KX90" i="21" s="1"/>
  <c r="LU121" i="33"/>
  <c r="LU123" i="33"/>
  <c r="LU128" i="33" s="1"/>
  <c r="LU88" i="21" s="1"/>
  <c r="LU122" i="33"/>
  <c r="LU127" i="33" s="1"/>
  <c r="RS166" i="33"/>
  <c r="RS167" i="33"/>
  <c r="RS172" i="33" s="1"/>
  <c r="RS168" i="33"/>
  <c r="RS173" i="33" s="1"/>
  <c r="RS89" i="21" s="1"/>
  <c r="PA123" i="33"/>
  <c r="PA128" i="33" s="1"/>
  <c r="PA88" i="21" s="1"/>
  <c r="PA116" i="21" s="1"/>
  <c r="PA122" i="33"/>
  <c r="PA127" i="33" s="1"/>
  <c r="PA121" i="33"/>
  <c r="KG254" i="33"/>
  <c r="KG259" i="33" s="1"/>
  <c r="KG253" i="33"/>
  <c r="KG255" i="33"/>
  <c r="KG260" i="33" s="1"/>
  <c r="KG91" i="21" s="1"/>
  <c r="KG105" i="21" s="1"/>
  <c r="QF166" i="33"/>
  <c r="QF168" i="33"/>
  <c r="QF173" i="33" s="1"/>
  <c r="QF89" i="21" s="1"/>
  <c r="QF96" i="21" s="1"/>
  <c r="QF167" i="33"/>
  <c r="QF172" i="33" s="1"/>
  <c r="CT168" i="33"/>
  <c r="CT173" i="33" s="1"/>
  <c r="CT89" i="21" s="1"/>
  <c r="CT166" i="33"/>
  <c r="CT167" i="33"/>
  <c r="CT172" i="33" s="1"/>
  <c r="PU167" i="33"/>
  <c r="PU172" i="33" s="1"/>
  <c r="PU166" i="33"/>
  <c r="PU168" i="33"/>
  <c r="PU173" i="33" s="1"/>
  <c r="PU89" i="21" s="1"/>
  <c r="PU103" i="21" s="1"/>
  <c r="BK123" i="33"/>
  <c r="BK128" i="33" s="1"/>
  <c r="BK88" i="21" s="1"/>
  <c r="BK122" i="33"/>
  <c r="BK127" i="33" s="1"/>
  <c r="BK121" i="33"/>
  <c r="IT166" i="33"/>
  <c r="IT167" i="33"/>
  <c r="IT172" i="33" s="1"/>
  <c r="IT168" i="33"/>
  <c r="IT173" i="33" s="1"/>
  <c r="IT89" i="21" s="1"/>
  <c r="IT117" i="21" s="1"/>
  <c r="IT272" i="21" s="1"/>
  <c r="KG211" i="33"/>
  <c r="KG216" i="33" s="1"/>
  <c r="KG90" i="21" s="1"/>
  <c r="KG210" i="33"/>
  <c r="KG215" i="33" s="1"/>
  <c r="KG209" i="33"/>
  <c r="EA122" i="33"/>
  <c r="EA127" i="33" s="1"/>
  <c r="EA121" i="33"/>
  <c r="EA123" i="33"/>
  <c r="EA128" i="33" s="1"/>
  <c r="EA88" i="21" s="1"/>
  <c r="KD83" i="33"/>
  <c r="KD88" i="33" s="1"/>
  <c r="KD149" i="33" s="1"/>
  <c r="KD151" i="33" s="1"/>
  <c r="KD84" i="33"/>
  <c r="KD82" i="33"/>
  <c r="SF209" i="33"/>
  <c r="SF211" i="33"/>
  <c r="SF216" i="33" s="1"/>
  <c r="SF90" i="21" s="1"/>
  <c r="SF210" i="33"/>
  <c r="SF215" i="33" s="1"/>
  <c r="RP210" i="33"/>
  <c r="RP215" i="33" s="1"/>
  <c r="RP211" i="33"/>
  <c r="RP216" i="33" s="1"/>
  <c r="RP90" i="21" s="1"/>
  <c r="RP209" i="33"/>
  <c r="QQ166" i="33"/>
  <c r="QQ167" i="33"/>
  <c r="QQ172" i="33" s="1"/>
  <c r="QQ168" i="33"/>
  <c r="QQ173" i="33" s="1"/>
  <c r="QQ89" i="21" s="1"/>
  <c r="QQ103" i="21" s="1"/>
  <c r="M122" i="33"/>
  <c r="M127" i="33" s="1"/>
  <c r="M123" i="33"/>
  <c r="M128" i="33" s="1"/>
  <c r="M88" i="21" s="1"/>
  <c r="M116" i="21" s="1"/>
  <c r="M121" i="33"/>
  <c r="GV211" i="33"/>
  <c r="GV216" i="33" s="1"/>
  <c r="GV90" i="21" s="1"/>
  <c r="GV209" i="33"/>
  <c r="GV210" i="33"/>
  <c r="GV215" i="33" s="1"/>
  <c r="PC254" i="33"/>
  <c r="PC259" i="33" s="1"/>
  <c r="PC253" i="33"/>
  <c r="PC255" i="33"/>
  <c r="PC260" i="33" s="1"/>
  <c r="PC91" i="21" s="1"/>
  <c r="PY209" i="33"/>
  <c r="PY210" i="33"/>
  <c r="PY215" i="33" s="1"/>
  <c r="PY211" i="33"/>
  <c r="PY216" i="33" s="1"/>
  <c r="PY90" i="21" s="1"/>
  <c r="JP82" i="33"/>
  <c r="JP84" i="33"/>
  <c r="JP83" i="33"/>
  <c r="JP88" i="33" s="1"/>
  <c r="JP149" i="33" s="1"/>
  <c r="JP151" i="33" s="1"/>
  <c r="DF122" i="33"/>
  <c r="DF127" i="33" s="1"/>
  <c r="DF121" i="33"/>
  <c r="DF123" i="33"/>
  <c r="DF128" i="33" s="1"/>
  <c r="DF88" i="21" s="1"/>
  <c r="DF116" i="21" s="1"/>
  <c r="OJ168" i="33"/>
  <c r="OJ173" i="33" s="1"/>
  <c r="OJ89" i="21" s="1"/>
  <c r="OJ167" i="33"/>
  <c r="OJ172" i="33" s="1"/>
  <c r="OJ166" i="33"/>
  <c r="HU255" i="33"/>
  <c r="HU260" i="33" s="1"/>
  <c r="HU91" i="21" s="1"/>
  <c r="HU254" i="33"/>
  <c r="HU259" i="33" s="1"/>
  <c r="HU253" i="33"/>
  <c r="NS253" i="33"/>
  <c r="NS255" i="33"/>
  <c r="NS260" i="33" s="1"/>
  <c r="NS91" i="21" s="1"/>
  <c r="NS98" i="21" s="1"/>
  <c r="NS254" i="33"/>
  <c r="NS259" i="33" s="1"/>
  <c r="MU254" i="33"/>
  <c r="MU259" i="33" s="1"/>
  <c r="MU255" i="33"/>
  <c r="MU260" i="33" s="1"/>
  <c r="MU91" i="21" s="1"/>
  <c r="MU253" i="33"/>
  <c r="ID210" i="33"/>
  <c r="ID215" i="33" s="1"/>
  <c r="ID211" i="33"/>
  <c r="ID216" i="33" s="1"/>
  <c r="ID90" i="21" s="1"/>
  <c r="ID97" i="21" s="1"/>
  <c r="ID209" i="33"/>
  <c r="IU123" i="33"/>
  <c r="IU128" i="33" s="1"/>
  <c r="IU88" i="21" s="1"/>
  <c r="IU122" i="33"/>
  <c r="IU127" i="33" s="1"/>
  <c r="IU121" i="33"/>
  <c r="MB83" i="33"/>
  <c r="MB88" i="33" s="1"/>
  <c r="MB149" i="33" s="1"/>
  <c r="MB151" i="33" s="1"/>
  <c r="MB82" i="33"/>
  <c r="MB84" i="33"/>
  <c r="AJ122" i="33"/>
  <c r="AJ127" i="33" s="1"/>
  <c r="AJ123" i="33"/>
  <c r="AJ128" i="33" s="1"/>
  <c r="AJ88" i="21" s="1"/>
  <c r="AJ116" i="21" s="1"/>
  <c r="AJ121" i="33"/>
  <c r="NW82" i="33"/>
  <c r="NW83" i="33"/>
  <c r="NW88" i="33" s="1"/>
  <c r="NW149" i="33" s="1"/>
  <c r="NW84" i="33"/>
  <c r="OS122" i="33"/>
  <c r="OS127" i="33" s="1"/>
  <c r="OS123" i="33"/>
  <c r="OS128" i="33" s="1"/>
  <c r="OS88" i="21" s="1"/>
  <c r="OS102" i="21" s="1"/>
  <c r="OS121" i="33"/>
  <c r="PG210" i="33"/>
  <c r="PG215" i="33" s="1"/>
  <c r="PG211" i="33"/>
  <c r="PG216" i="33" s="1"/>
  <c r="PG90" i="21" s="1"/>
  <c r="PG209" i="33"/>
  <c r="AG168" i="33"/>
  <c r="AG173" i="33" s="1"/>
  <c r="AG89" i="21" s="1"/>
  <c r="AG166" i="33"/>
  <c r="AG167" i="33"/>
  <c r="AG172" i="33" s="1"/>
  <c r="FA166" i="33"/>
  <c r="FA167" i="33"/>
  <c r="FA172" i="33" s="1"/>
  <c r="FA168" i="33"/>
  <c r="FA173" i="33" s="1"/>
  <c r="FA89" i="21" s="1"/>
  <c r="JU83" i="33"/>
  <c r="JU88" i="33" s="1"/>
  <c r="JU149" i="33" s="1"/>
  <c r="JU151" i="33" s="1"/>
  <c r="JU84" i="33"/>
  <c r="JU82" i="33"/>
  <c r="PF121" i="33"/>
  <c r="PF122" i="33"/>
  <c r="PF127" i="33" s="1"/>
  <c r="PF123" i="33"/>
  <c r="PF128" i="33" s="1"/>
  <c r="PF88" i="21" s="1"/>
  <c r="PF102" i="21" s="1"/>
  <c r="LL122" i="33"/>
  <c r="LL127" i="33" s="1"/>
  <c r="LL123" i="33"/>
  <c r="LL128" i="33" s="1"/>
  <c r="LL88" i="21" s="1"/>
  <c r="LL95" i="21" s="1"/>
  <c r="LL121" i="33"/>
  <c r="PJ254" i="33"/>
  <c r="PJ259" i="33" s="1"/>
  <c r="PJ255" i="33"/>
  <c r="PJ260" i="33" s="1"/>
  <c r="PJ91" i="21" s="1"/>
  <c r="PJ253" i="33"/>
  <c r="EW123" i="33"/>
  <c r="EW128" i="33" s="1"/>
  <c r="EW88" i="21" s="1"/>
  <c r="EW95" i="21" s="1"/>
  <c r="EW121" i="33"/>
  <c r="EW122" i="33"/>
  <c r="EW127" i="33" s="1"/>
  <c r="JR82" i="33"/>
  <c r="JR84" i="33"/>
  <c r="JR83" i="33"/>
  <c r="JR88" i="33" s="1"/>
  <c r="JR149" i="33" s="1"/>
  <c r="JR151" i="33" s="1"/>
  <c r="OP254" i="33"/>
  <c r="OP259" i="33" s="1"/>
  <c r="OP255" i="33"/>
  <c r="OP260" i="33" s="1"/>
  <c r="OP91" i="21" s="1"/>
  <c r="OP253" i="33"/>
  <c r="BL210" i="33"/>
  <c r="BL215" i="33" s="1"/>
  <c r="BL211" i="33"/>
  <c r="BL216" i="33" s="1"/>
  <c r="BL90" i="21" s="1"/>
  <c r="BL118" i="21" s="1"/>
  <c r="BL209" i="33"/>
  <c r="PG122" i="33"/>
  <c r="PG127" i="33" s="1"/>
  <c r="PG121" i="33"/>
  <c r="PG123" i="33"/>
  <c r="PG128" i="33" s="1"/>
  <c r="PG88" i="21" s="1"/>
  <c r="SG83" i="33"/>
  <c r="SG88" i="33" s="1"/>
  <c r="SG149" i="33" s="1"/>
  <c r="SG151" i="33" s="1"/>
  <c r="SG84" i="33"/>
  <c r="SG82" i="33"/>
  <c r="JH255" i="33"/>
  <c r="JH260" i="33" s="1"/>
  <c r="JH91" i="21" s="1"/>
  <c r="JH254" i="33"/>
  <c r="JH259" i="33" s="1"/>
  <c r="JH253" i="33"/>
  <c r="GJ167" i="33"/>
  <c r="GJ172" i="33" s="1"/>
  <c r="GJ166" i="33"/>
  <c r="GJ168" i="33"/>
  <c r="GJ173" i="33" s="1"/>
  <c r="GJ89" i="21" s="1"/>
  <c r="GJ96" i="21" s="1"/>
  <c r="QQ123" i="33"/>
  <c r="QQ128" i="33" s="1"/>
  <c r="QQ88" i="21" s="1"/>
  <c r="QQ122" i="33"/>
  <c r="QQ127" i="33" s="1"/>
  <c r="QQ121" i="33"/>
  <c r="NM122" i="33"/>
  <c r="NM127" i="33" s="1"/>
  <c r="NM123" i="33"/>
  <c r="NM128" i="33" s="1"/>
  <c r="NM88" i="21" s="1"/>
  <c r="NM95" i="21" s="1"/>
  <c r="NM121" i="33"/>
  <c r="BF83" i="33"/>
  <c r="BF88" i="33" s="1"/>
  <c r="BF149" i="33" s="1"/>
  <c r="BF151" i="33" s="1"/>
  <c r="BF82" i="33"/>
  <c r="BF84" i="33"/>
  <c r="II123" i="33"/>
  <c r="II128" i="33" s="1"/>
  <c r="II88" i="21" s="1"/>
  <c r="II116" i="21" s="1"/>
  <c r="II122" i="33"/>
  <c r="II127" i="33" s="1"/>
  <c r="II121" i="33"/>
  <c r="DC123" i="33"/>
  <c r="DC128" i="33" s="1"/>
  <c r="DC88" i="21" s="1"/>
  <c r="DC102" i="21" s="1"/>
  <c r="DC122" i="33"/>
  <c r="DC127" i="33" s="1"/>
  <c r="DC121" i="33"/>
  <c r="HV211" i="33"/>
  <c r="HV216" i="33" s="1"/>
  <c r="HV90" i="21" s="1"/>
  <c r="HV118" i="21" s="1"/>
  <c r="HV209" i="33"/>
  <c r="HV210" i="33"/>
  <c r="HV215" i="33" s="1"/>
  <c r="RH255" i="33"/>
  <c r="RH260" i="33" s="1"/>
  <c r="RH91" i="21" s="1"/>
  <c r="RH105" i="21" s="1"/>
  <c r="RH254" i="33"/>
  <c r="RH259" i="33" s="1"/>
  <c r="RH253" i="33"/>
  <c r="AG122" i="33"/>
  <c r="AG127" i="33" s="1"/>
  <c r="AG121" i="33"/>
  <c r="AG123" i="33"/>
  <c r="AG128" i="33" s="1"/>
  <c r="AG88" i="21" s="1"/>
  <c r="AG102" i="21" s="1"/>
  <c r="KN209" i="33"/>
  <c r="KN210" i="33"/>
  <c r="KN215" i="33" s="1"/>
  <c r="KN211" i="33"/>
  <c r="KN216" i="33" s="1"/>
  <c r="KN90" i="21" s="1"/>
  <c r="MY84" i="33"/>
  <c r="MY82" i="33"/>
  <c r="MY83" i="33"/>
  <c r="MY88" i="33" s="1"/>
  <c r="MY149" i="33" s="1"/>
  <c r="MY151" i="33" s="1"/>
  <c r="AL254" i="33"/>
  <c r="AL259" i="33" s="1"/>
  <c r="AL255" i="33"/>
  <c r="AL260" i="33" s="1"/>
  <c r="AL91" i="21" s="1"/>
  <c r="AL253" i="33"/>
  <c r="IG122" i="33"/>
  <c r="IG127" i="33" s="1"/>
  <c r="IG123" i="33"/>
  <c r="IG128" i="33" s="1"/>
  <c r="IG88" i="21" s="1"/>
  <c r="IG116" i="21" s="1"/>
  <c r="IG121" i="33"/>
  <c r="CF210" i="33"/>
  <c r="CF215" i="33" s="1"/>
  <c r="CF211" i="33"/>
  <c r="CF216" i="33" s="1"/>
  <c r="CF90" i="21" s="1"/>
  <c r="CF209" i="33"/>
  <c r="MY167" i="33"/>
  <c r="MY172" i="33" s="1"/>
  <c r="MY166" i="33"/>
  <c r="MY168" i="33"/>
  <c r="MY173" i="33" s="1"/>
  <c r="MY89" i="21" s="1"/>
  <c r="MY103" i="21" s="1"/>
  <c r="IA122" i="33"/>
  <c r="IA127" i="33" s="1"/>
  <c r="IA123" i="33"/>
  <c r="IA128" i="33" s="1"/>
  <c r="IA88" i="21" s="1"/>
  <c r="IA116" i="21" s="1"/>
  <c r="IA121" i="33"/>
  <c r="NX123" i="33"/>
  <c r="NX128" i="33" s="1"/>
  <c r="NX88" i="21" s="1"/>
  <c r="NX121" i="33"/>
  <c r="NX122" i="33"/>
  <c r="NX127" i="33" s="1"/>
  <c r="AZ167" i="33"/>
  <c r="AZ172" i="33" s="1"/>
  <c r="AZ168" i="33"/>
  <c r="AZ173" i="33" s="1"/>
  <c r="AZ89" i="21" s="1"/>
  <c r="AZ166" i="33"/>
  <c r="GR121" i="33"/>
  <c r="GR122" i="33"/>
  <c r="GR127" i="33" s="1"/>
  <c r="GR123" i="33"/>
  <c r="GR128" i="33" s="1"/>
  <c r="GR88" i="21" s="1"/>
  <c r="JB83" i="33"/>
  <c r="JB88" i="33" s="1"/>
  <c r="JB149" i="33" s="1"/>
  <c r="JB151" i="33" s="1"/>
  <c r="JB84" i="33"/>
  <c r="JB82" i="33"/>
  <c r="PZ83" i="33"/>
  <c r="PZ88" i="33" s="1"/>
  <c r="PZ149" i="33" s="1"/>
  <c r="PZ151" i="33" s="1"/>
  <c r="PZ82" i="33"/>
  <c r="PZ84" i="33"/>
  <c r="CJ211" i="33"/>
  <c r="CJ216" i="33" s="1"/>
  <c r="CJ90" i="21" s="1"/>
  <c r="CJ97" i="21" s="1"/>
  <c r="CJ210" i="33"/>
  <c r="CJ215" i="33" s="1"/>
  <c r="CJ209" i="33"/>
  <c r="RH83" i="33"/>
  <c r="RH88" i="33" s="1"/>
  <c r="RH149" i="33" s="1"/>
  <c r="RH151" i="33" s="1"/>
  <c r="RH84" i="33"/>
  <c r="RH82" i="33"/>
  <c r="PN168" i="33"/>
  <c r="PN173" i="33" s="1"/>
  <c r="PN89" i="21" s="1"/>
  <c r="PN166" i="33"/>
  <c r="PN167" i="33"/>
  <c r="PN172" i="33" s="1"/>
  <c r="RH168" i="33"/>
  <c r="RH173" i="33" s="1"/>
  <c r="RH89" i="21" s="1"/>
  <c r="RH167" i="33"/>
  <c r="RH172" i="33" s="1"/>
  <c r="RH166" i="33"/>
  <c r="BZ83" i="33"/>
  <c r="BZ88" i="33" s="1"/>
  <c r="BZ149" i="33" s="1"/>
  <c r="BZ151" i="33" s="1"/>
  <c r="BZ82" i="33"/>
  <c r="BZ84" i="33"/>
  <c r="IB210" i="33"/>
  <c r="IB215" i="33" s="1"/>
  <c r="IB209" i="33"/>
  <c r="IB211" i="33"/>
  <c r="IB216" i="33" s="1"/>
  <c r="IB90" i="21" s="1"/>
  <c r="IB118" i="21" s="1"/>
  <c r="EX209" i="33"/>
  <c r="EX210" i="33"/>
  <c r="EX215" i="33" s="1"/>
  <c r="EX211" i="33"/>
  <c r="EX216" i="33" s="1"/>
  <c r="EX90" i="21" s="1"/>
  <c r="KW123" i="33"/>
  <c r="KW128" i="33" s="1"/>
  <c r="KW88" i="21" s="1"/>
  <c r="KW95" i="21" s="1"/>
  <c r="KW122" i="33"/>
  <c r="KW127" i="33" s="1"/>
  <c r="KW121" i="33"/>
  <c r="DC167" i="33"/>
  <c r="DC172" i="33" s="1"/>
  <c r="DC166" i="33"/>
  <c r="DC168" i="33"/>
  <c r="DC173" i="33" s="1"/>
  <c r="DC89" i="21" s="1"/>
  <c r="IT121" i="33"/>
  <c r="IT122" i="33"/>
  <c r="IT127" i="33" s="1"/>
  <c r="IT123" i="33"/>
  <c r="IT128" i="33" s="1"/>
  <c r="IT88" i="21" s="1"/>
  <c r="IT95" i="21" s="1"/>
  <c r="NR254" i="33"/>
  <c r="NR259" i="33" s="1"/>
  <c r="NR255" i="33"/>
  <c r="NR260" i="33" s="1"/>
  <c r="NR91" i="21" s="1"/>
  <c r="NR119" i="21" s="1"/>
  <c r="NR253" i="33"/>
  <c r="EJ167" i="33"/>
  <c r="EJ172" i="33" s="1"/>
  <c r="EJ168" i="33"/>
  <c r="EJ173" i="33" s="1"/>
  <c r="EJ89" i="21" s="1"/>
  <c r="EJ96" i="21" s="1"/>
  <c r="EJ166" i="33"/>
  <c r="DA211" i="33"/>
  <c r="DA216" i="33" s="1"/>
  <c r="DA90" i="21" s="1"/>
  <c r="DA209" i="33"/>
  <c r="DA210" i="33"/>
  <c r="DA215" i="33" s="1"/>
  <c r="KS84" i="33"/>
  <c r="KS82" i="33"/>
  <c r="KS83" i="33"/>
  <c r="KS88" i="33" s="1"/>
  <c r="KS149" i="33" s="1"/>
  <c r="KS151" i="33" s="1"/>
  <c r="FD82" i="33"/>
  <c r="FD84" i="33"/>
  <c r="FD83" i="33"/>
  <c r="FD88" i="33" s="1"/>
  <c r="FD149" i="33" s="1"/>
  <c r="FD151" i="33" s="1"/>
  <c r="DS123" i="33"/>
  <c r="DS128" i="33" s="1"/>
  <c r="DS88" i="21" s="1"/>
  <c r="DS121" i="33"/>
  <c r="DS122" i="33"/>
  <c r="DS127" i="33" s="1"/>
  <c r="RJ210" i="33"/>
  <c r="RJ215" i="33" s="1"/>
  <c r="RJ209" i="33"/>
  <c r="RJ211" i="33"/>
  <c r="RJ216" i="33" s="1"/>
  <c r="RJ90" i="21" s="1"/>
  <c r="NN209" i="33"/>
  <c r="NN210" i="33"/>
  <c r="NN215" i="33" s="1"/>
  <c r="NN211" i="33"/>
  <c r="NN216" i="33" s="1"/>
  <c r="NN90" i="21" s="1"/>
  <c r="NN97" i="21" s="1"/>
  <c r="FJ211" i="33"/>
  <c r="FJ216" i="33" s="1"/>
  <c r="FJ90" i="21" s="1"/>
  <c r="FJ210" i="33"/>
  <c r="FJ215" i="33" s="1"/>
  <c r="FJ209" i="33"/>
  <c r="BQ254" i="33"/>
  <c r="BQ259" i="33" s="1"/>
  <c r="BQ255" i="33"/>
  <c r="BQ260" i="33" s="1"/>
  <c r="BQ91" i="21" s="1"/>
  <c r="BQ253" i="33"/>
  <c r="RL84" i="33"/>
  <c r="RL82" i="33"/>
  <c r="RL83" i="33"/>
  <c r="RL88" i="33" s="1"/>
  <c r="RL149" i="33" s="1"/>
  <c r="RL151" i="33" s="1"/>
  <c r="LP83" i="33"/>
  <c r="LP88" i="33" s="1"/>
  <c r="LP149" i="33" s="1"/>
  <c r="LP151" i="33" s="1"/>
  <c r="LP84" i="33"/>
  <c r="LP82" i="33"/>
  <c r="OA167" i="33"/>
  <c r="OA172" i="33" s="1"/>
  <c r="OA166" i="33"/>
  <c r="OA168" i="33"/>
  <c r="OA173" i="33" s="1"/>
  <c r="OA89" i="21" s="1"/>
  <c r="MZ209" i="33"/>
  <c r="MZ210" i="33"/>
  <c r="MZ215" i="33" s="1"/>
  <c r="MZ211" i="33"/>
  <c r="MZ216" i="33" s="1"/>
  <c r="MZ90" i="21" s="1"/>
  <c r="MZ97" i="21" s="1"/>
  <c r="SD210" i="33"/>
  <c r="SD215" i="33" s="1"/>
  <c r="SD209" i="33"/>
  <c r="SD211" i="33"/>
  <c r="SD216" i="33" s="1"/>
  <c r="SD90" i="21" s="1"/>
  <c r="OG167" i="33"/>
  <c r="OG172" i="33" s="1"/>
  <c r="OG168" i="33"/>
  <c r="OG173" i="33" s="1"/>
  <c r="OG89" i="21" s="1"/>
  <c r="OG103" i="21" s="1"/>
  <c r="OG166" i="33"/>
  <c r="NO166" i="33"/>
  <c r="NO167" i="33"/>
  <c r="NO172" i="33" s="1"/>
  <c r="NO168" i="33"/>
  <c r="NO173" i="33" s="1"/>
  <c r="NO89" i="21" s="1"/>
  <c r="NO96" i="21" s="1"/>
  <c r="GL167" i="33"/>
  <c r="GL172" i="33" s="1"/>
  <c r="GL166" i="33"/>
  <c r="GL168" i="33"/>
  <c r="GL173" i="33" s="1"/>
  <c r="GL89" i="21" s="1"/>
  <c r="GL103" i="21" s="1"/>
  <c r="HX255" i="33"/>
  <c r="HX260" i="33" s="1"/>
  <c r="HX91" i="21" s="1"/>
  <c r="HX119" i="21" s="1"/>
  <c r="HX254" i="33"/>
  <c r="HX259" i="33" s="1"/>
  <c r="HX272" i="33" s="1"/>
  <c r="HX83" i="73" s="1"/>
  <c r="HX253" i="33"/>
  <c r="LD122" i="33"/>
  <c r="LD127" i="33" s="1"/>
  <c r="LD121" i="33"/>
  <c r="LD123" i="33"/>
  <c r="LD128" i="33" s="1"/>
  <c r="LD88" i="21" s="1"/>
  <c r="LD95" i="21" s="1"/>
  <c r="GT254" i="33"/>
  <c r="GT259" i="33" s="1"/>
  <c r="GT253" i="33"/>
  <c r="GT255" i="33"/>
  <c r="GT260" i="33" s="1"/>
  <c r="GT91" i="21" s="1"/>
  <c r="PD254" i="33"/>
  <c r="PD259" i="33" s="1"/>
  <c r="PD255" i="33"/>
  <c r="PD260" i="33" s="1"/>
  <c r="PD91" i="21" s="1"/>
  <c r="PD119" i="21" s="1"/>
  <c r="PD274" i="21" s="1"/>
  <c r="PD253" i="33"/>
  <c r="FY254" i="33"/>
  <c r="FY259" i="33" s="1"/>
  <c r="FY253" i="33"/>
  <c r="FY255" i="33"/>
  <c r="FY260" i="33" s="1"/>
  <c r="FY91" i="21" s="1"/>
  <c r="BJ123" i="33"/>
  <c r="BJ128" i="33" s="1"/>
  <c r="BJ88" i="21" s="1"/>
  <c r="BJ121" i="33"/>
  <c r="BJ122" i="33"/>
  <c r="BJ127" i="33" s="1"/>
  <c r="MY122" i="33"/>
  <c r="MY127" i="33" s="1"/>
  <c r="MY121" i="33"/>
  <c r="MY123" i="33"/>
  <c r="MY128" i="33" s="1"/>
  <c r="MY88" i="21" s="1"/>
  <c r="DT211" i="33"/>
  <c r="DT216" i="33" s="1"/>
  <c r="DT90" i="21" s="1"/>
  <c r="DT210" i="33"/>
  <c r="DT215" i="33" s="1"/>
  <c r="DT209" i="33"/>
  <c r="PA82" i="33"/>
  <c r="PA83" i="33"/>
  <c r="PA88" i="33" s="1"/>
  <c r="PA149" i="33" s="1"/>
  <c r="PA151" i="33" s="1"/>
  <c r="PA84" i="33"/>
  <c r="EF82" i="33"/>
  <c r="EF84" i="33"/>
  <c r="EF83" i="33"/>
  <c r="EF88" i="33" s="1"/>
  <c r="EF149" i="33" s="1"/>
  <c r="EF151" i="33" s="1"/>
  <c r="MF211" i="33"/>
  <c r="MF216" i="33" s="1"/>
  <c r="MF90" i="21" s="1"/>
  <c r="MF210" i="33"/>
  <c r="MF215" i="33" s="1"/>
  <c r="MF209" i="33"/>
  <c r="EA166" i="33"/>
  <c r="EA168" i="33"/>
  <c r="EA173" i="33" s="1"/>
  <c r="EA89" i="21" s="1"/>
  <c r="EA96" i="21" s="1"/>
  <c r="EA167" i="33"/>
  <c r="EA172" i="33" s="1"/>
  <c r="GF122" i="33"/>
  <c r="GF127" i="33" s="1"/>
  <c r="GF123" i="33"/>
  <c r="GF128" i="33" s="1"/>
  <c r="GF88" i="21" s="1"/>
  <c r="GF95" i="21" s="1"/>
  <c r="GF121" i="33"/>
  <c r="KE121" i="33"/>
  <c r="KE123" i="33"/>
  <c r="KE128" i="33" s="1"/>
  <c r="KE88" i="21" s="1"/>
  <c r="KE122" i="33"/>
  <c r="KE127" i="33" s="1"/>
  <c r="EC83" i="33"/>
  <c r="EC88" i="33" s="1"/>
  <c r="EC149" i="33" s="1"/>
  <c r="EC151" i="33" s="1"/>
  <c r="EC84" i="33"/>
  <c r="EC82" i="33"/>
  <c r="IG83" i="33"/>
  <c r="IG88" i="33" s="1"/>
  <c r="IG149" i="33" s="1"/>
  <c r="IG151" i="33" s="1"/>
  <c r="IG82" i="33"/>
  <c r="IG84" i="33"/>
  <c r="HF210" i="33"/>
  <c r="HF215" i="33" s="1"/>
  <c r="HF209" i="33"/>
  <c r="HF211" i="33"/>
  <c r="HF216" i="33" s="1"/>
  <c r="HF90" i="21" s="1"/>
  <c r="GE83" i="33"/>
  <c r="GE88" i="33" s="1"/>
  <c r="GE149" i="33" s="1"/>
  <c r="GE151" i="33" s="1"/>
  <c r="GE84" i="33"/>
  <c r="GE82" i="33"/>
  <c r="JF167" i="33"/>
  <c r="JF172" i="33" s="1"/>
  <c r="JF168" i="33"/>
  <c r="JF173" i="33" s="1"/>
  <c r="JF89" i="21" s="1"/>
  <c r="JF166" i="33"/>
  <c r="AQ123" i="33"/>
  <c r="AQ128" i="33" s="1"/>
  <c r="AQ88" i="21" s="1"/>
  <c r="AQ95" i="21" s="1"/>
  <c r="AQ122" i="33"/>
  <c r="AQ127" i="33" s="1"/>
  <c r="AQ121" i="33"/>
  <c r="EZ82" i="33"/>
  <c r="EZ83" i="33"/>
  <c r="EZ88" i="33" s="1"/>
  <c r="EZ149" i="33" s="1"/>
  <c r="EZ84" i="33"/>
  <c r="JD83" i="33"/>
  <c r="JD88" i="33" s="1"/>
  <c r="JD149" i="33" s="1"/>
  <c r="JD151" i="33" s="1"/>
  <c r="JD84" i="33"/>
  <c r="JD82" i="33"/>
  <c r="CE253" i="33"/>
  <c r="CE255" i="33"/>
  <c r="CE260" i="33" s="1"/>
  <c r="CE91" i="21" s="1"/>
  <c r="CE254" i="33"/>
  <c r="CE259" i="33" s="1"/>
  <c r="NV209" i="33"/>
  <c r="NV211" i="33"/>
  <c r="NV216" i="33" s="1"/>
  <c r="NV90" i="21" s="1"/>
  <c r="NV210" i="33"/>
  <c r="NV215" i="33" s="1"/>
  <c r="HJ168" i="33"/>
  <c r="HJ173" i="33" s="1"/>
  <c r="HJ89" i="21" s="1"/>
  <c r="HJ103" i="21" s="1"/>
  <c r="HJ167" i="33"/>
  <c r="HJ172" i="33" s="1"/>
  <c r="HJ166" i="33"/>
  <c r="ME84" i="33"/>
  <c r="ME82" i="33"/>
  <c r="ME83" i="33"/>
  <c r="ME88" i="33" s="1"/>
  <c r="ME149" i="33" s="1"/>
  <c r="ME151" i="33" s="1"/>
  <c r="BY210" i="33"/>
  <c r="BY215" i="33" s="1"/>
  <c r="BY209" i="33"/>
  <c r="BY211" i="33"/>
  <c r="BY216" i="33" s="1"/>
  <c r="BY90" i="21" s="1"/>
  <c r="LA83" i="33"/>
  <c r="LA88" i="33" s="1"/>
  <c r="LA149" i="33" s="1"/>
  <c r="LA151" i="33" s="1"/>
  <c r="LA82" i="33"/>
  <c r="LA84" i="33"/>
  <c r="FD168" i="33"/>
  <c r="FD173" i="33" s="1"/>
  <c r="FD89" i="21" s="1"/>
  <c r="FD117" i="21" s="1"/>
  <c r="FD167" i="33"/>
  <c r="FD172" i="33" s="1"/>
  <c r="FD166" i="33"/>
  <c r="MN168" i="33"/>
  <c r="MN173" i="33" s="1"/>
  <c r="MN89" i="21" s="1"/>
  <c r="MN96" i="21" s="1"/>
  <c r="MN167" i="33"/>
  <c r="MN172" i="33" s="1"/>
  <c r="MN166" i="33"/>
  <c r="EE82" i="33"/>
  <c r="EE84" i="33"/>
  <c r="EE83" i="33"/>
  <c r="EE88" i="33" s="1"/>
  <c r="EE149" i="33" s="1"/>
  <c r="EE151" i="33" s="1"/>
  <c r="BO254" i="33"/>
  <c r="BO259" i="33" s="1"/>
  <c r="BO255" i="33"/>
  <c r="BO260" i="33" s="1"/>
  <c r="BO91" i="21" s="1"/>
  <c r="BO253" i="33"/>
  <c r="B82" i="33"/>
  <c r="B84" i="33"/>
  <c r="B83" i="33"/>
  <c r="B88" i="33" s="1"/>
  <c r="MT123" i="33"/>
  <c r="MT128" i="33" s="1"/>
  <c r="MT88" i="21" s="1"/>
  <c r="MT116" i="21" s="1"/>
  <c r="MT121" i="33"/>
  <c r="MT122" i="33"/>
  <c r="MT127" i="33" s="1"/>
  <c r="HY253" i="33"/>
  <c r="HY255" i="33"/>
  <c r="HY260" i="33" s="1"/>
  <c r="HY91" i="21" s="1"/>
  <c r="HY98" i="21" s="1"/>
  <c r="HY254" i="33"/>
  <c r="HY259" i="33" s="1"/>
  <c r="HY272" i="33" s="1"/>
  <c r="HY83" i="73" s="1"/>
  <c r="JU210" i="33"/>
  <c r="JU215" i="33" s="1"/>
  <c r="JU211" i="33"/>
  <c r="JU216" i="33" s="1"/>
  <c r="JU90" i="21" s="1"/>
  <c r="JU209" i="33"/>
  <c r="ID253" i="33"/>
  <c r="ID255" i="33"/>
  <c r="ID260" i="33" s="1"/>
  <c r="ID91" i="21" s="1"/>
  <c r="ID254" i="33"/>
  <c r="ID259" i="33" s="1"/>
  <c r="MX168" i="33"/>
  <c r="MX173" i="33" s="1"/>
  <c r="MX89" i="21" s="1"/>
  <c r="MX167" i="33"/>
  <c r="MX172" i="33" s="1"/>
  <c r="MX166" i="33"/>
  <c r="CZ211" i="33"/>
  <c r="CZ216" i="33" s="1"/>
  <c r="CZ90" i="21" s="1"/>
  <c r="CZ210" i="33"/>
  <c r="CZ215" i="33" s="1"/>
  <c r="CZ209" i="33"/>
  <c r="GP84" i="33"/>
  <c r="GP83" i="33"/>
  <c r="GP88" i="33" s="1"/>
  <c r="GP149" i="33" s="1"/>
  <c r="GP151" i="33" s="1"/>
  <c r="GP82" i="33"/>
  <c r="IZ121" i="33"/>
  <c r="IZ122" i="33"/>
  <c r="IZ127" i="33" s="1"/>
  <c r="IZ123" i="33"/>
  <c r="IZ128" i="33" s="1"/>
  <c r="IZ88" i="21" s="1"/>
  <c r="HW166" i="33"/>
  <c r="HW168" i="33"/>
  <c r="HW173" i="33" s="1"/>
  <c r="HW89" i="21" s="1"/>
  <c r="HW117" i="21" s="1"/>
  <c r="HW167" i="33"/>
  <c r="HW172" i="33" s="1"/>
  <c r="DF211" i="33"/>
  <c r="DF216" i="33" s="1"/>
  <c r="DF90" i="21" s="1"/>
  <c r="DF210" i="33"/>
  <c r="DF215" i="33" s="1"/>
  <c r="DF209" i="33"/>
  <c r="EH84" i="33"/>
  <c r="EH83" i="33"/>
  <c r="EH88" i="33" s="1"/>
  <c r="EH149" i="33" s="1"/>
  <c r="EH151" i="33" s="1"/>
  <c r="EH82" i="33"/>
  <c r="LD168" i="33"/>
  <c r="LD173" i="33" s="1"/>
  <c r="LD89" i="21" s="1"/>
  <c r="LD167" i="33"/>
  <c r="LD172" i="33" s="1"/>
  <c r="LD166" i="33"/>
  <c r="LU168" i="33"/>
  <c r="LU173" i="33" s="1"/>
  <c r="LU89" i="21" s="1"/>
  <c r="LU96" i="21" s="1"/>
  <c r="LU167" i="33"/>
  <c r="LU172" i="33" s="1"/>
  <c r="LU166" i="33"/>
  <c r="PM210" i="33"/>
  <c r="PM215" i="33" s="1"/>
  <c r="PM211" i="33"/>
  <c r="PM216" i="33" s="1"/>
  <c r="PM90" i="21" s="1"/>
  <c r="PM97" i="21" s="1"/>
  <c r="PM209" i="33"/>
  <c r="HV122" i="33"/>
  <c r="HV127" i="33" s="1"/>
  <c r="HV121" i="33"/>
  <c r="HV123" i="33"/>
  <c r="HV128" i="33" s="1"/>
  <c r="HV88" i="21" s="1"/>
  <c r="GY209" i="33"/>
  <c r="GY210" i="33"/>
  <c r="GY215" i="33" s="1"/>
  <c r="GY211" i="33"/>
  <c r="GY216" i="33" s="1"/>
  <c r="GY90" i="21" s="1"/>
  <c r="NL84" i="33"/>
  <c r="NL83" i="33"/>
  <c r="NL88" i="33" s="1"/>
  <c r="NL149" i="33" s="1"/>
  <c r="NL151" i="33" s="1"/>
  <c r="NL82" i="33"/>
  <c r="DP255" i="33"/>
  <c r="DP260" i="33" s="1"/>
  <c r="DP91" i="21" s="1"/>
  <c r="DP253" i="33"/>
  <c r="DP254" i="33"/>
  <c r="DP259" i="33" s="1"/>
  <c r="QX123" i="33"/>
  <c r="QX128" i="33" s="1"/>
  <c r="QX88" i="21" s="1"/>
  <c r="QX95" i="21" s="1"/>
  <c r="QX121" i="33"/>
  <c r="QX122" i="33"/>
  <c r="QX127" i="33" s="1"/>
  <c r="PS254" i="33"/>
  <c r="PS259" i="33" s="1"/>
  <c r="PS255" i="33"/>
  <c r="PS260" i="33" s="1"/>
  <c r="PS91" i="21" s="1"/>
  <c r="PS253" i="33"/>
  <c r="OX83" i="33"/>
  <c r="OX88" i="33" s="1"/>
  <c r="OX149" i="33" s="1"/>
  <c r="OX84" i="33"/>
  <c r="OX82" i="33"/>
  <c r="GP121" i="33"/>
  <c r="GP122" i="33"/>
  <c r="GP127" i="33" s="1"/>
  <c r="GP123" i="33"/>
  <c r="GP128" i="33" s="1"/>
  <c r="GP88" i="21" s="1"/>
  <c r="GP102" i="21" s="1"/>
  <c r="DM122" i="33"/>
  <c r="DM127" i="33" s="1"/>
  <c r="DM123" i="33"/>
  <c r="DM128" i="33" s="1"/>
  <c r="DM88" i="21" s="1"/>
  <c r="DM121" i="33"/>
  <c r="F83" i="33"/>
  <c r="F88" i="33" s="1"/>
  <c r="F82" i="33"/>
  <c r="F84" i="33"/>
  <c r="FB209" i="33"/>
  <c r="FB210" i="33"/>
  <c r="FB215" i="33" s="1"/>
  <c r="FB211" i="33"/>
  <c r="FB216" i="33" s="1"/>
  <c r="FB90" i="21" s="1"/>
  <c r="RW210" i="33"/>
  <c r="RW215" i="33" s="1"/>
  <c r="RW211" i="33"/>
  <c r="RW216" i="33" s="1"/>
  <c r="RW90" i="21" s="1"/>
  <c r="RW209" i="33"/>
  <c r="QW168" i="33"/>
  <c r="QW173" i="33" s="1"/>
  <c r="QW89" i="21" s="1"/>
  <c r="QW103" i="21" s="1"/>
  <c r="QW167" i="33"/>
  <c r="QW172" i="33" s="1"/>
  <c r="QW166" i="33"/>
  <c r="GR82" i="33"/>
  <c r="GR83" i="33"/>
  <c r="GR88" i="33" s="1"/>
  <c r="GR149" i="33" s="1"/>
  <c r="GR151" i="33" s="1"/>
  <c r="GR84" i="33"/>
  <c r="DU83" i="33"/>
  <c r="DU88" i="33" s="1"/>
  <c r="DU149" i="33" s="1"/>
  <c r="DU151" i="33" s="1"/>
  <c r="DU84" i="33"/>
  <c r="DU82" i="33"/>
  <c r="AD82" i="33"/>
  <c r="AD83" i="33"/>
  <c r="AD88" i="33" s="1"/>
  <c r="AD149" i="33" s="1"/>
  <c r="AD151" i="33" s="1"/>
  <c r="AD84" i="33"/>
  <c r="OR167" i="33"/>
  <c r="OR172" i="33" s="1"/>
  <c r="OR166" i="33"/>
  <c r="OR168" i="33"/>
  <c r="OR173" i="33" s="1"/>
  <c r="OR89" i="21" s="1"/>
  <c r="OR103" i="21" s="1"/>
  <c r="KF255" i="33"/>
  <c r="KF260" i="33" s="1"/>
  <c r="KF91" i="21" s="1"/>
  <c r="KF253" i="33"/>
  <c r="KF254" i="33"/>
  <c r="KF259" i="33" s="1"/>
  <c r="RP82" i="33"/>
  <c r="RP83" i="33"/>
  <c r="RP88" i="33" s="1"/>
  <c r="RP149" i="33" s="1"/>
  <c r="RP151" i="33" s="1"/>
  <c r="RP84" i="33"/>
  <c r="QR211" i="33"/>
  <c r="QR216" i="33" s="1"/>
  <c r="QR90" i="21" s="1"/>
  <c r="QR209" i="33"/>
  <c r="QR210" i="33"/>
  <c r="QR215" i="33" s="1"/>
  <c r="FG83" i="33"/>
  <c r="FG88" i="33" s="1"/>
  <c r="FG149" i="33" s="1"/>
  <c r="FG151" i="33" s="1"/>
  <c r="FG84" i="33"/>
  <c r="FG82" i="33"/>
  <c r="KA82" i="33"/>
  <c r="KA83" i="33"/>
  <c r="KA88" i="33" s="1"/>
  <c r="KA149" i="33" s="1"/>
  <c r="KA151" i="33" s="1"/>
  <c r="KA84" i="33"/>
  <c r="NR123" i="33"/>
  <c r="NR128" i="33" s="1"/>
  <c r="NR88" i="21" s="1"/>
  <c r="NR102" i="21" s="1"/>
  <c r="NR121" i="33"/>
  <c r="NR122" i="33"/>
  <c r="NR127" i="33" s="1"/>
  <c r="PX167" i="33"/>
  <c r="PX172" i="33" s="1"/>
  <c r="PX168" i="33"/>
  <c r="PX173" i="33" s="1"/>
  <c r="PX89" i="21" s="1"/>
  <c r="PX117" i="21" s="1"/>
  <c r="PX166" i="33"/>
  <c r="M84" i="33"/>
  <c r="M83" i="33"/>
  <c r="M88" i="33" s="1"/>
  <c r="M149" i="33" s="1"/>
  <c r="M151" i="33" s="1"/>
  <c r="M82" i="33"/>
  <c r="GD84" i="33"/>
  <c r="GD82" i="33"/>
  <c r="GD83" i="33"/>
  <c r="GD88" i="33" s="1"/>
  <c r="GD149" i="33" s="1"/>
  <c r="GD151" i="33" s="1"/>
  <c r="FE211" i="33"/>
  <c r="FE216" i="33" s="1"/>
  <c r="FE90" i="21" s="1"/>
  <c r="FE118" i="21" s="1"/>
  <c r="FE210" i="33"/>
  <c r="FE215" i="33" s="1"/>
  <c r="FE209" i="33"/>
  <c r="OW122" i="33"/>
  <c r="OW127" i="33" s="1"/>
  <c r="OW123" i="33"/>
  <c r="OW128" i="33" s="1"/>
  <c r="OW88" i="21" s="1"/>
  <c r="OW121" i="33"/>
  <c r="MH168" i="33"/>
  <c r="MH173" i="33" s="1"/>
  <c r="MH89" i="21" s="1"/>
  <c r="MH166" i="33"/>
  <c r="MH167" i="33"/>
  <c r="MH172" i="33" s="1"/>
  <c r="NC121" i="33"/>
  <c r="NC122" i="33"/>
  <c r="NC127" i="33" s="1"/>
  <c r="NC123" i="33"/>
  <c r="NC128" i="33" s="1"/>
  <c r="NC88" i="21" s="1"/>
  <c r="GI253" i="33"/>
  <c r="GI254" i="33"/>
  <c r="GI259" i="33" s="1"/>
  <c r="GI255" i="33"/>
  <c r="GI260" i="33" s="1"/>
  <c r="GI91" i="21" s="1"/>
  <c r="QT122" i="33"/>
  <c r="QT127" i="33" s="1"/>
  <c r="QT121" i="33"/>
  <c r="QT123" i="33"/>
  <c r="QT128" i="33" s="1"/>
  <c r="QT88" i="21" s="1"/>
  <c r="QT95" i="21" s="1"/>
  <c r="AX253" i="33"/>
  <c r="AX255" i="33"/>
  <c r="AX260" i="33" s="1"/>
  <c r="AX91" i="21" s="1"/>
  <c r="AX254" i="33"/>
  <c r="AX259" i="33" s="1"/>
  <c r="RP255" i="33"/>
  <c r="RP260" i="33" s="1"/>
  <c r="RP91" i="21" s="1"/>
  <c r="RP254" i="33"/>
  <c r="RP259" i="33" s="1"/>
  <c r="RP272" i="33" s="1"/>
  <c r="RP83" i="73" s="1"/>
  <c r="RP253" i="33"/>
  <c r="QB253" i="33"/>
  <c r="QB255" i="33"/>
  <c r="QB260" i="33" s="1"/>
  <c r="QB91" i="21" s="1"/>
  <c r="QB98" i="21" s="1"/>
  <c r="QB254" i="33"/>
  <c r="QB259" i="33" s="1"/>
  <c r="GV166" i="33"/>
  <c r="GV167" i="33"/>
  <c r="GV172" i="33" s="1"/>
  <c r="GV168" i="33"/>
  <c r="GV173" i="33" s="1"/>
  <c r="GV89" i="21" s="1"/>
  <c r="GV117" i="21" s="1"/>
  <c r="ON211" i="33"/>
  <c r="ON216" i="33" s="1"/>
  <c r="ON90" i="21" s="1"/>
  <c r="ON209" i="33"/>
  <c r="ON210" i="33"/>
  <c r="ON215" i="33" s="1"/>
  <c r="SC166" i="33"/>
  <c r="SC168" i="33"/>
  <c r="SC173" i="33" s="1"/>
  <c r="SC89" i="21" s="1"/>
  <c r="SC167" i="33"/>
  <c r="SC172" i="33" s="1"/>
  <c r="CZ82" i="33"/>
  <c r="CZ83" i="33"/>
  <c r="CZ88" i="33" s="1"/>
  <c r="CZ149" i="33" s="1"/>
  <c r="CZ151" i="33" s="1"/>
  <c r="CZ84" i="33"/>
  <c r="GH255" i="33"/>
  <c r="GH260" i="33" s="1"/>
  <c r="GH91" i="21" s="1"/>
  <c r="GH253" i="33"/>
  <c r="GH254" i="33"/>
  <c r="GH259" i="33" s="1"/>
  <c r="JL168" i="33"/>
  <c r="JL173" i="33" s="1"/>
  <c r="JL89" i="21" s="1"/>
  <c r="JL103" i="21" s="1"/>
  <c r="JL167" i="33"/>
  <c r="JL172" i="33" s="1"/>
  <c r="JL166" i="33"/>
  <c r="GX210" i="33"/>
  <c r="GX215" i="33" s="1"/>
  <c r="GX209" i="33"/>
  <c r="GX211" i="33"/>
  <c r="GX216" i="33" s="1"/>
  <c r="GX90" i="21" s="1"/>
  <c r="GX104" i="21" s="1"/>
  <c r="DF82" i="33"/>
  <c r="DF83" i="33"/>
  <c r="DF88" i="33" s="1"/>
  <c r="DF149" i="33" s="1"/>
  <c r="DF151" i="33" s="1"/>
  <c r="DF84" i="33"/>
  <c r="MI83" i="33"/>
  <c r="MI88" i="33" s="1"/>
  <c r="MI149" i="33" s="1"/>
  <c r="MI151" i="33" s="1"/>
  <c r="MI84" i="33"/>
  <c r="MI82" i="33"/>
  <c r="DX121" i="33"/>
  <c r="DX123" i="33"/>
  <c r="DX128" i="33" s="1"/>
  <c r="DX88" i="21" s="1"/>
  <c r="DX122" i="33"/>
  <c r="DX127" i="33" s="1"/>
  <c r="CF84" i="33"/>
  <c r="CF83" i="33"/>
  <c r="CF88" i="33" s="1"/>
  <c r="CF149" i="33" s="1"/>
  <c r="CF151" i="33" s="1"/>
  <c r="CF82" i="33"/>
  <c r="KL255" i="33"/>
  <c r="KL260" i="33" s="1"/>
  <c r="KL91" i="21" s="1"/>
  <c r="KL254" i="33"/>
  <c r="KL259" i="33" s="1"/>
  <c r="KL272" i="33" s="1"/>
  <c r="KL83" i="73" s="1"/>
  <c r="KL253" i="33"/>
  <c r="QK255" i="33"/>
  <c r="QK260" i="33" s="1"/>
  <c r="QK91" i="21" s="1"/>
  <c r="QK254" i="33"/>
  <c r="QK259" i="33" s="1"/>
  <c r="QK253" i="33"/>
  <c r="GT210" i="33"/>
  <c r="GT215" i="33" s="1"/>
  <c r="GT209" i="33"/>
  <c r="GT211" i="33"/>
  <c r="GT216" i="33" s="1"/>
  <c r="GT90" i="21" s="1"/>
  <c r="GT97" i="21" s="1"/>
  <c r="ML255" i="33"/>
  <c r="ML260" i="33" s="1"/>
  <c r="ML91" i="21" s="1"/>
  <c r="ML254" i="33"/>
  <c r="ML259" i="33" s="1"/>
  <c r="ML272" i="33" s="1"/>
  <c r="ML83" i="73" s="1"/>
  <c r="ML253" i="33"/>
  <c r="LG253" i="33"/>
  <c r="LG254" i="33"/>
  <c r="LG259" i="33" s="1"/>
  <c r="LG255" i="33"/>
  <c r="LG260" i="33" s="1"/>
  <c r="LG91" i="21" s="1"/>
  <c r="JN210" i="33"/>
  <c r="JN215" i="33" s="1"/>
  <c r="JN209" i="33"/>
  <c r="JN211" i="33"/>
  <c r="JN216" i="33" s="1"/>
  <c r="JN90" i="21" s="1"/>
  <c r="CY168" i="33"/>
  <c r="CY173" i="33" s="1"/>
  <c r="CY89" i="21" s="1"/>
  <c r="CY96" i="21" s="1"/>
  <c r="CY166" i="33"/>
  <c r="CY167" i="33"/>
  <c r="CY172" i="33" s="1"/>
  <c r="AT253" i="33"/>
  <c r="AT255" i="33"/>
  <c r="AT260" i="33" s="1"/>
  <c r="AT91" i="21" s="1"/>
  <c r="AT254" i="33"/>
  <c r="AT259" i="33" s="1"/>
  <c r="PX82" i="33"/>
  <c r="PX83" i="33"/>
  <c r="PX88" i="33" s="1"/>
  <c r="PX149" i="33" s="1"/>
  <c r="PX151" i="33" s="1"/>
  <c r="PX84" i="33"/>
  <c r="OL123" i="33"/>
  <c r="OL128" i="33" s="1"/>
  <c r="OL88" i="21" s="1"/>
  <c r="OL121" i="33"/>
  <c r="OL122" i="33"/>
  <c r="OL127" i="33" s="1"/>
  <c r="BB211" i="33"/>
  <c r="BB216" i="33" s="1"/>
  <c r="BB90" i="21" s="1"/>
  <c r="BB210" i="33"/>
  <c r="BB215" i="33" s="1"/>
  <c r="BB209" i="33"/>
  <c r="GG82" i="33"/>
  <c r="GG84" i="33"/>
  <c r="GG83" i="33"/>
  <c r="GG88" i="33" s="1"/>
  <c r="GG149" i="33" s="1"/>
  <c r="GG151" i="33" s="1"/>
  <c r="IF253" i="33"/>
  <c r="IF254" i="33"/>
  <c r="IF259" i="33" s="1"/>
  <c r="IF255" i="33"/>
  <c r="IF260" i="33" s="1"/>
  <c r="IF91" i="21" s="1"/>
  <c r="KH254" i="33"/>
  <c r="KH259" i="33" s="1"/>
  <c r="KH253" i="33"/>
  <c r="KH255" i="33"/>
  <c r="KH260" i="33" s="1"/>
  <c r="KH91" i="21" s="1"/>
  <c r="KH119" i="21" s="1"/>
  <c r="BG166" i="33"/>
  <c r="BG168" i="33"/>
  <c r="BG173" i="33" s="1"/>
  <c r="BG89" i="21" s="1"/>
  <c r="BG167" i="33"/>
  <c r="BG172" i="33" s="1"/>
  <c r="OD121" i="33"/>
  <c r="OD123" i="33"/>
  <c r="OD128" i="33" s="1"/>
  <c r="OD88" i="21" s="1"/>
  <c r="OD122" i="33"/>
  <c r="OD127" i="33" s="1"/>
  <c r="RC167" i="33"/>
  <c r="RC172" i="33" s="1"/>
  <c r="RC168" i="33"/>
  <c r="RC173" i="33" s="1"/>
  <c r="RC89" i="21" s="1"/>
  <c r="RC103" i="21" s="1"/>
  <c r="RC166" i="33"/>
  <c r="GU166" i="33"/>
  <c r="GU168" i="33"/>
  <c r="GU173" i="33" s="1"/>
  <c r="GU89" i="21" s="1"/>
  <c r="GU167" i="33"/>
  <c r="GU172" i="33" s="1"/>
  <c r="QZ121" i="33"/>
  <c r="QZ122" i="33"/>
  <c r="QZ127" i="33" s="1"/>
  <c r="QZ123" i="33"/>
  <c r="QZ128" i="33" s="1"/>
  <c r="QZ88" i="21" s="1"/>
  <c r="QZ116" i="21" s="1"/>
  <c r="AT121" i="33"/>
  <c r="AT122" i="33"/>
  <c r="AT127" i="33" s="1"/>
  <c r="AT123" i="33"/>
  <c r="AT128" i="33" s="1"/>
  <c r="AT88" i="21" s="1"/>
  <c r="S121" i="33"/>
  <c r="S123" i="33"/>
  <c r="S128" i="33" s="1"/>
  <c r="S88" i="21" s="1"/>
  <c r="S122" i="33"/>
  <c r="S127" i="33" s="1"/>
  <c r="FE168" i="33"/>
  <c r="FE173" i="33" s="1"/>
  <c r="FE89" i="21" s="1"/>
  <c r="FE103" i="21" s="1"/>
  <c r="FE167" i="33"/>
  <c r="FE172" i="33" s="1"/>
  <c r="FE166" i="33"/>
  <c r="PJ210" i="33"/>
  <c r="PJ215" i="33" s="1"/>
  <c r="PJ211" i="33"/>
  <c r="PJ216" i="33" s="1"/>
  <c r="PJ90" i="21" s="1"/>
  <c r="PJ104" i="21" s="1"/>
  <c r="PJ209" i="33"/>
  <c r="ND167" i="33"/>
  <c r="ND172" i="33" s="1"/>
  <c r="ND166" i="33"/>
  <c r="ND168" i="33"/>
  <c r="ND173" i="33" s="1"/>
  <c r="ND89" i="21" s="1"/>
  <c r="LP253" i="33"/>
  <c r="LP254" i="33"/>
  <c r="LP259" i="33" s="1"/>
  <c r="LP255" i="33"/>
  <c r="LP260" i="33" s="1"/>
  <c r="LP91" i="21" s="1"/>
  <c r="EN83" i="33"/>
  <c r="EN88" i="33" s="1"/>
  <c r="EN149" i="33" s="1"/>
  <c r="EN151" i="33" s="1"/>
  <c r="EN82" i="33"/>
  <c r="EN84" i="33"/>
  <c r="QN84" i="33"/>
  <c r="QN82" i="33"/>
  <c r="QN83" i="33"/>
  <c r="QN88" i="33" s="1"/>
  <c r="QN149" i="33" s="1"/>
  <c r="QN151" i="33" s="1"/>
  <c r="CH83" i="33"/>
  <c r="CH88" i="33" s="1"/>
  <c r="CH149" i="33" s="1"/>
  <c r="CH151" i="33" s="1"/>
  <c r="CH84" i="33"/>
  <c r="CH82" i="33"/>
  <c r="RZ84" i="33"/>
  <c r="RZ83" i="33"/>
  <c r="RZ88" i="33" s="1"/>
  <c r="RZ149" i="33" s="1"/>
  <c r="RZ151" i="33" s="1"/>
  <c r="RZ82" i="33"/>
  <c r="CG166" i="33"/>
  <c r="CG167" i="33"/>
  <c r="CG172" i="33" s="1"/>
  <c r="CG168" i="33"/>
  <c r="CG173" i="33" s="1"/>
  <c r="CG89" i="21" s="1"/>
  <c r="FS82" i="33"/>
  <c r="FS83" i="33"/>
  <c r="FS88" i="33" s="1"/>
  <c r="FS149" i="33" s="1"/>
  <c r="FS151" i="33" s="1"/>
  <c r="FS84" i="33"/>
  <c r="RK123" i="33"/>
  <c r="RK128" i="33" s="1"/>
  <c r="RK88" i="21" s="1"/>
  <c r="RK102" i="21" s="1"/>
  <c r="RK121" i="33"/>
  <c r="RK122" i="33"/>
  <c r="RK127" i="33" s="1"/>
  <c r="MN209" i="33"/>
  <c r="MN211" i="33"/>
  <c r="MN216" i="33" s="1"/>
  <c r="MN90" i="21" s="1"/>
  <c r="MN118" i="21" s="1"/>
  <c r="MN210" i="33"/>
  <c r="MN215" i="33" s="1"/>
  <c r="FI255" i="33"/>
  <c r="FI260" i="33" s="1"/>
  <c r="FI91" i="21" s="1"/>
  <c r="FI119" i="21" s="1"/>
  <c r="FI254" i="33"/>
  <c r="FI259" i="33" s="1"/>
  <c r="FI253" i="33"/>
  <c r="GP210" i="33"/>
  <c r="GP215" i="33" s="1"/>
  <c r="GP209" i="33"/>
  <c r="GP211" i="33"/>
  <c r="GP216" i="33" s="1"/>
  <c r="GP90" i="21" s="1"/>
  <c r="GP104" i="21" s="1"/>
  <c r="QJ209" i="33"/>
  <c r="QJ210" i="33"/>
  <c r="QJ215" i="33" s="1"/>
  <c r="QJ211" i="33"/>
  <c r="QJ216" i="33" s="1"/>
  <c r="QJ90" i="21" s="1"/>
  <c r="PZ254" i="33"/>
  <c r="PZ259" i="33" s="1"/>
  <c r="PZ253" i="33"/>
  <c r="PZ255" i="33"/>
  <c r="PZ260" i="33" s="1"/>
  <c r="PZ91" i="21" s="1"/>
  <c r="RR166" i="33"/>
  <c r="RR168" i="33"/>
  <c r="RR173" i="33" s="1"/>
  <c r="RR89" i="21" s="1"/>
  <c r="RR103" i="21" s="1"/>
  <c r="RR167" i="33"/>
  <c r="RR172" i="33" s="1"/>
  <c r="II209" i="33"/>
  <c r="II210" i="33"/>
  <c r="II215" i="33" s="1"/>
  <c r="II211" i="33"/>
  <c r="II216" i="33" s="1"/>
  <c r="II90" i="21" s="1"/>
  <c r="II97" i="21" s="1"/>
  <c r="DU166" i="33"/>
  <c r="DU168" i="33"/>
  <c r="DU173" i="33" s="1"/>
  <c r="DU89" i="21" s="1"/>
  <c r="DU167" i="33"/>
  <c r="DU172" i="33" s="1"/>
  <c r="FM167" i="33"/>
  <c r="FM172" i="33" s="1"/>
  <c r="FM166" i="33"/>
  <c r="FM168" i="33"/>
  <c r="FM173" i="33" s="1"/>
  <c r="FM89" i="21" s="1"/>
  <c r="FM117" i="21" s="1"/>
  <c r="DO83" i="33"/>
  <c r="DO88" i="33" s="1"/>
  <c r="DO149" i="33" s="1"/>
  <c r="DO151" i="33" s="1"/>
  <c r="DO84" i="33"/>
  <c r="DO82" i="33"/>
  <c r="KT210" i="33"/>
  <c r="KT215" i="33" s="1"/>
  <c r="KT209" i="33"/>
  <c r="KT211" i="33"/>
  <c r="KT216" i="33" s="1"/>
  <c r="KT90" i="21" s="1"/>
  <c r="KT97" i="21" s="1"/>
  <c r="IV121" i="33"/>
  <c r="IV123" i="33"/>
  <c r="IV128" i="33" s="1"/>
  <c r="IV88" i="21" s="1"/>
  <c r="IV122" i="33"/>
  <c r="IV127" i="33" s="1"/>
  <c r="OI255" i="33"/>
  <c r="OI260" i="33" s="1"/>
  <c r="OI91" i="21" s="1"/>
  <c r="OI98" i="21" s="1"/>
  <c r="OI254" i="33"/>
  <c r="OI259" i="33" s="1"/>
  <c r="OI253" i="33"/>
  <c r="KW210" i="33"/>
  <c r="KW215" i="33" s="1"/>
  <c r="KW209" i="33"/>
  <c r="KW211" i="33"/>
  <c r="KW216" i="33" s="1"/>
  <c r="KW90" i="21" s="1"/>
  <c r="NV82" i="33"/>
  <c r="NV83" i="33"/>
  <c r="NV88" i="33" s="1"/>
  <c r="NV149" i="33" s="1"/>
  <c r="NV151" i="33" s="1"/>
  <c r="NV84" i="33"/>
  <c r="MB123" i="33"/>
  <c r="MB128" i="33" s="1"/>
  <c r="MB88" i="21" s="1"/>
  <c r="MB121" i="33"/>
  <c r="MB122" i="33"/>
  <c r="MB127" i="33" s="1"/>
  <c r="LR254" i="33"/>
  <c r="LR259" i="33" s="1"/>
  <c r="LR253" i="33"/>
  <c r="LR255" i="33"/>
  <c r="LR260" i="33" s="1"/>
  <c r="LR91" i="21" s="1"/>
  <c r="LR98" i="21" s="1"/>
  <c r="HW122" i="33"/>
  <c r="HW127" i="33" s="1"/>
  <c r="HW123" i="33"/>
  <c r="HW128" i="33" s="1"/>
  <c r="HW88" i="21" s="1"/>
  <c r="HW121" i="33"/>
  <c r="BC123" i="33"/>
  <c r="BC128" i="33" s="1"/>
  <c r="BC88" i="21" s="1"/>
  <c r="BC122" i="33"/>
  <c r="BC127" i="33" s="1"/>
  <c r="BC121" i="33"/>
  <c r="DP166" i="33"/>
  <c r="DP168" i="33"/>
  <c r="DP173" i="33" s="1"/>
  <c r="DP89" i="21" s="1"/>
  <c r="DP167" i="33"/>
  <c r="DP172" i="33" s="1"/>
  <c r="RY122" i="33"/>
  <c r="RY127" i="33" s="1"/>
  <c r="RY123" i="33"/>
  <c r="RY128" i="33" s="1"/>
  <c r="RY88" i="21" s="1"/>
  <c r="RY121" i="33"/>
  <c r="BN209" i="33"/>
  <c r="BN210" i="33"/>
  <c r="BN215" i="33" s="1"/>
  <c r="BN211" i="33"/>
  <c r="BN216" i="33" s="1"/>
  <c r="BN90" i="21" s="1"/>
  <c r="KH209" i="33"/>
  <c r="KH210" i="33"/>
  <c r="KH215" i="33" s="1"/>
  <c r="KH211" i="33"/>
  <c r="KH216" i="33" s="1"/>
  <c r="KH90" i="21" s="1"/>
  <c r="R255" i="33"/>
  <c r="R260" i="33" s="1"/>
  <c r="R91" i="21" s="1"/>
  <c r="R254" i="33"/>
  <c r="R259" i="33" s="1"/>
  <c r="R253" i="33"/>
  <c r="MZ166" i="33"/>
  <c r="MZ168" i="33"/>
  <c r="MZ173" i="33" s="1"/>
  <c r="MZ89" i="21" s="1"/>
  <c r="MZ96" i="21" s="1"/>
  <c r="MZ167" i="33"/>
  <c r="MZ172" i="33" s="1"/>
  <c r="QN210" i="33"/>
  <c r="QN215" i="33" s="1"/>
  <c r="QN209" i="33"/>
  <c r="QN211" i="33"/>
  <c r="QN216" i="33" s="1"/>
  <c r="QN90" i="21" s="1"/>
  <c r="GN83" i="33"/>
  <c r="GN88" i="33" s="1"/>
  <c r="GN149" i="33" s="1"/>
  <c r="GN151" i="33" s="1"/>
  <c r="GN82" i="33"/>
  <c r="GN84" i="33"/>
  <c r="MD255" i="33"/>
  <c r="MD260" i="33" s="1"/>
  <c r="MD91" i="21" s="1"/>
  <c r="MD254" i="33"/>
  <c r="MD259" i="33" s="1"/>
  <c r="MD253" i="33"/>
  <c r="LT210" i="33"/>
  <c r="LT215" i="33" s="1"/>
  <c r="LT209" i="33"/>
  <c r="LT211" i="33"/>
  <c r="LT216" i="33" s="1"/>
  <c r="LT90" i="21" s="1"/>
  <c r="SD123" i="33"/>
  <c r="SD128" i="33" s="1"/>
  <c r="SD88" i="21" s="1"/>
  <c r="SD122" i="33"/>
  <c r="SD127" i="33" s="1"/>
  <c r="SD121" i="33"/>
  <c r="KA210" i="33"/>
  <c r="KA215" i="33" s="1"/>
  <c r="KA209" i="33"/>
  <c r="KA211" i="33"/>
  <c r="KA216" i="33" s="1"/>
  <c r="KA90" i="21" s="1"/>
  <c r="KA97" i="21" s="1"/>
  <c r="KA122" i="33"/>
  <c r="KA127" i="33" s="1"/>
  <c r="KA123" i="33"/>
  <c r="KA128" i="33" s="1"/>
  <c r="KA88" i="21" s="1"/>
  <c r="KA121" i="33"/>
  <c r="CM166" i="33"/>
  <c r="CM168" i="33"/>
  <c r="CM173" i="33" s="1"/>
  <c r="CM89" i="21" s="1"/>
  <c r="CM167" i="33"/>
  <c r="CM172" i="33" s="1"/>
  <c r="JT122" i="33"/>
  <c r="JT127" i="33" s="1"/>
  <c r="JT121" i="33"/>
  <c r="JT123" i="33"/>
  <c r="JT128" i="33" s="1"/>
  <c r="JT88" i="21" s="1"/>
  <c r="RI255" i="33"/>
  <c r="RI260" i="33" s="1"/>
  <c r="RI91" i="21" s="1"/>
  <c r="RI254" i="33"/>
  <c r="RI259" i="33" s="1"/>
  <c r="RI253" i="33"/>
  <c r="FT123" i="33"/>
  <c r="FT128" i="33" s="1"/>
  <c r="FT88" i="21" s="1"/>
  <c r="FT102" i="21" s="1"/>
  <c r="FT122" i="33"/>
  <c r="FT127" i="33" s="1"/>
  <c r="FT121" i="33"/>
  <c r="DG211" i="33"/>
  <c r="DG216" i="33" s="1"/>
  <c r="DG90" i="21" s="1"/>
  <c r="DG118" i="21" s="1"/>
  <c r="DG210" i="33"/>
  <c r="DG215" i="33" s="1"/>
  <c r="DG209" i="33"/>
  <c r="DY167" i="33"/>
  <c r="DY172" i="33" s="1"/>
  <c r="DY166" i="33"/>
  <c r="DY168" i="33"/>
  <c r="DY173" i="33" s="1"/>
  <c r="DY89" i="21" s="1"/>
  <c r="DY103" i="21" s="1"/>
  <c r="LS211" i="33"/>
  <c r="LS216" i="33" s="1"/>
  <c r="LS90" i="21" s="1"/>
  <c r="LS104" i="21" s="1"/>
  <c r="LS210" i="33"/>
  <c r="LS215" i="33" s="1"/>
  <c r="LS209" i="33"/>
  <c r="FQ210" i="33"/>
  <c r="FQ215" i="33" s="1"/>
  <c r="FQ211" i="33"/>
  <c r="FQ216" i="33" s="1"/>
  <c r="FQ90" i="21" s="1"/>
  <c r="FQ209" i="33"/>
  <c r="HD121" i="33"/>
  <c r="HD122" i="33"/>
  <c r="HD127" i="33" s="1"/>
  <c r="HD123" i="33"/>
  <c r="HD128" i="33" s="1"/>
  <c r="HD88" i="21" s="1"/>
  <c r="KI122" i="33"/>
  <c r="KI127" i="33" s="1"/>
  <c r="KI123" i="33"/>
  <c r="KI128" i="33" s="1"/>
  <c r="KI88" i="21" s="1"/>
  <c r="KI121" i="33"/>
  <c r="OA123" i="33"/>
  <c r="OA128" i="33" s="1"/>
  <c r="OA88" i="21" s="1"/>
  <c r="OA122" i="33"/>
  <c r="OA127" i="33" s="1"/>
  <c r="OA121" i="33"/>
  <c r="OJ83" i="33"/>
  <c r="OJ88" i="33" s="1"/>
  <c r="OJ149" i="33" s="1"/>
  <c r="OJ151" i="33" s="1"/>
  <c r="OJ84" i="33"/>
  <c r="OJ82" i="33"/>
  <c r="QV123" i="33"/>
  <c r="QV128" i="33" s="1"/>
  <c r="QV88" i="21" s="1"/>
  <c r="QV121" i="33"/>
  <c r="QV122" i="33"/>
  <c r="QV127" i="33" s="1"/>
  <c r="LU255" i="33"/>
  <c r="LU260" i="33" s="1"/>
  <c r="LU91" i="21" s="1"/>
  <c r="LU253" i="33"/>
  <c r="LU254" i="33"/>
  <c r="LU259" i="33" s="1"/>
  <c r="CS166" i="33"/>
  <c r="CS167" i="33"/>
  <c r="CS172" i="33" s="1"/>
  <c r="CS168" i="33"/>
  <c r="CS173" i="33" s="1"/>
  <c r="CS89" i="21" s="1"/>
  <c r="CS117" i="21" s="1"/>
  <c r="HG209" i="33"/>
  <c r="HG210" i="33"/>
  <c r="HG215" i="33" s="1"/>
  <c r="HG211" i="33"/>
  <c r="HG216" i="33" s="1"/>
  <c r="HG90" i="21" s="1"/>
  <c r="OK167" i="33"/>
  <c r="OK172" i="33" s="1"/>
  <c r="OK166" i="33"/>
  <c r="OK168" i="33"/>
  <c r="OK173" i="33" s="1"/>
  <c r="OK89" i="21" s="1"/>
  <c r="OK96" i="21" s="1"/>
  <c r="JP123" i="33"/>
  <c r="JP128" i="33" s="1"/>
  <c r="JP88" i="21" s="1"/>
  <c r="JP122" i="33"/>
  <c r="JP127" i="33" s="1"/>
  <c r="JP121" i="33"/>
  <c r="OH168" i="33"/>
  <c r="OH173" i="33" s="1"/>
  <c r="OH89" i="21" s="1"/>
  <c r="OH167" i="33"/>
  <c r="OH172" i="33" s="1"/>
  <c r="OH166" i="33"/>
  <c r="OP209" i="33"/>
  <c r="OP210" i="33"/>
  <c r="OP215" i="33" s="1"/>
  <c r="OP211" i="33"/>
  <c r="OP216" i="33" s="1"/>
  <c r="OP90" i="21" s="1"/>
  <c r="OP104" i="21" s="1"/>
  <c r="QP168" i="33"/>
  <c r="QP173" i="33" s="1"/>
  <c r="QP89" i="21" s="1"/>
  <c r="QP96" i="21" s="1"/>
  <c r="QP166" i="33"/>
  <c r="QP167" i="33"/>
  <c r="QP172" i="33" s="1"/>
  <c r="EY168" i="33"/>
  <c r="EY173" i="33" s="1"/>
  <c r="EY89" i="21" s="1"/>
  <c r="EY166" i="33"/>
  <c r="EY167" i="33"/>
  <c r="EY172" i="33" s="1"/>
  <c r="QA121" i="33"/>
  <c r="QA123" i="33"/>
  <c r="QA128" i="33" s="1"/>
  <c r="QA88" i="21" s="1"/>
  <c r="QA102" i="21" s="1"/>
  <c r="QA122" i="33"/>
  <c r="QA127" i="33" s="1"/>
  <c r="AK166" i="33"/>
  <c r="AK167" i="33"/>
  <c r="AK172" i="33" s="1"/>
  <c r="AK168" i="33"/>
  <c r="AK173" i="33" s="1"/>
  <c r="AK89" i="21" s="1"/>
  <c r="AK103" i="21" s="1"/>
  <c r="DR209" i="33"/>
  <c r="DR211" i="33"/>
  <c r="DR216" i="33" s="1"/>
  <c r="DR90" i="21" s="1"/>
  <c r="DR210" i="33"/>
  <c r="DR215" i="33" s="1"/>
  <c r="BB123" i="33"/>
  <c r="BB128" i="33" s="1"/>
  <c r="BB88" i="21" s="1"/>
  <c r="BB121" i="33"/>
  <c r="BB122" i="33"/>
  <c r="BB127" i="33" s="1"/>
  <c r="K84" i="33"/>
  <c r="K83" i="33"/>
  <c r="K88" i="33" s="1"/>
  <c r="K82" i="33"/>
  <c r="IW254" i="33"/>
  <c r="IW259" i="33" s="1"/>
  <c r="IW255" i="33"/>
  <c r="IW260" i="33" s="1"/>
  <c r="IW91" i="21" s="1"/>
  <c r="IW105" i="21" s="1"/>
  <c r="IW253" i="33"/>
  <c r="AL123" i="33"/>
  <c r="AL128" i="33" s="1"/>
  <c r="AL88" i="21" s="1"/>
  <c r="AL95" i="21" s="1"/>
  <c r="AL122" i="33"/>
  <c r="AL127" i="33" s="1"/>
  <c r="AL121" i="33"/>
  <c r="RE168" i="33"/>
  <c r="RE173" i="33" s="1"/>
  <c r="RE89" i="21" s="1"/>
  <c r="RE167" i="33"/>
  <c r="RE172" i="33" s="1"/>
  <c r="RE166" i="33"/>
  <c r="NE82" i="33"/>
  <c r="NE83" i="33"/>
  <c r="NE88" i="33" s="1"/>
  <c r="NE149" i="33" s="1"/>
  <c r="NE151" i="33" s="1"/>
  <c r="NE84" i="33"/>
  <c r="MB210" i="33"/>
  <c r="MB215" i="33" s="1"/>
  <c r="MB211" i="33"/>
  <c r="MB216" i="33" s="1"/>
  <c r="MB90" i="21" s="1"/>
  <c r="MB209" i="33"/>
  <c r="EI209" i="33"/>
  <c r="EI211" i="33"/>
  <c r="EI216" i="33" s="1"/>
  <c r="EI90" i="21" s="1"/>
  <c r="EI210" i="33"/>
  <c r="EI215" i="33" s="1"/>
  <c r="KS122" i="33"/>
  <c r="KS127" i="33" s="1"/>
  <c r="KS121" i="33"/>
  <c r="KS123" i="33"/>
  <c r="KS128" i="33" s="1"/>
  <c r="KS88" i="21" s="1"/>
  <c r="DO254" i="33"/>
  <c r="DO259" i="33" s="1"/>
  <c r="DO255" i="33"/>
  <c r="DO260" i="33" s="1"/>
  <c r="DO91" i="21" s="1"/>
  <c r="DO253" i="33"/>
  <c r="T253" i="33"/>
  <c r="T255" i="33"/>
  <c r="T260" i="33" s="1"/>
  <c r="T91" i="21" s="1"/>
  <c r="T105" i="21" s="1"/>
  <c r="T254" i="33"/>
  <c r="T259" i="33" s="1"/>
  <c r="D123" i="33"/>
  <c r="D128" i="33" s="1"/>
  <c r="D88" i="21" s="1"/>
  <c r="D116" i="21" s="1"/>
  <c r="D121" i="33"/>
  <c r="D122" i="33"/>
  <c r="D127" i="33" s="1"/>
  <c r="GY255" i="33"/>
  <c r="GY260" i="33" s="1"/>
  <c r="GY91" i="21" s="1"/>
  <c r="GY254" i="33"/>
  <c r="GY259" i="33" s="1"/>
  <c r="GY253" i="33"/>
  <c r="LS121" i="33"/>
  <c r="LS122" i="33"/>
  <c r="LS127" i="33" s="1"/>
  <c r="LS123" i="33"/>
  <c r="LS128" i="33" s="1"/>
  <c r="LS88" i="21" s="1"/>
  <c r="LS116" i="21" s="1"/>
  <c r="AD17" i="33"/>
  <c r="AH17" i="33" s="1"/>
  <c r="AE18" i="33"/>
  <c r="AI18" i="33" s="1"/>
  <c r="AC18" i="33"/>
  <c r="AG18" i="33" s="1"/>
  <c r="AE17" i="33"/>
  <c r="AI17" i="33" s="1"/>
  <c r="AD18" i="33"/>
  <c r="AH18" i="33" s="1"/>
  <c r="AD19" i="33"/>
  <c r="AH19" i="33" s="1"/>
  <c r="AC17" i="33"/>
  <c r="AG17" i="33" s="1"/>
  <c r="AC19" i="33"/>
  <c r="AG19" i="33" s="1"/>
  <c r="AE19" i="33"/>
  <c r="AI19" i="33" s="1"/>
  <c r="Q172" i="21"/>
  <c r="Q275" i="63"/>
  <c r="Q90" i="73" s="1"/>
  <c r="IQ275" i="63"/>
  <c r="IQ90" i="73" s="1"/>
  <c r="PJ172" i="21"/>
  <c r="PJ275" i="63"/>
  <c r="PJ90" i="73" s="1"/>
  <c r="FC172" i="21"/>
  <c r="FC275" i="63"/>
  <c r="FC90" i="73" s="1"/>
  <c r="DS284" i="63"/>
  <c r="DS230" i="63"/>
  <c r="DS89" i="73" s="1"/>
  <c r="LY275" i="63"/>
  <c r="LY90" i="73" s="1"/>
  <c r="DH284" i="63"/>
  <c r="DH230" i="63"/>
  <c r="DH89" i="73" s="1"/>
  <c r="PL172" i="21"/>
  <c r="PL275" i="63"/>
  <c r="PL90" i="73" s="1"/>
  <c r="NT172" i="21"/>
  <c r="NT275" i="63"/>
  <c r="NT90" i="73" s="1"/>
  <c r="BF172" i="21"/>
  <c r="BF275" i="63"/>
  <c r="BF90" i="73" s="1"/>
  <c r="JA172" i="21"/>
  <c r="JA275" i="63"/>
  <c r="JA90" i="73" s="1"/>
  <c r="EQ172" i="21"/>
  <c r="EQ275" i="63"/>
  <c r="EQ90" i="73" s="1"/>
  <c r="GN169" i="21"/>
  <c r="GN176" i="21" s="1"/>
  <c r="GN183" i="21" s="1"/>
  <c r="CE170" i="21"/>
  <c r="FW171" i="21"/>
  <c r="FW178" i="21" s="1"/>
  <c r="FW185" i="21" s="1"/>
  <c r="KU179" i="21"/>
  <c r="KU186" i="21" s="1"/>
  <c r="ED241" i="63"/>
  <c r="AK196" i="63"/>
  <c r="NJ185" i="63"/>
  <c r="NJ88" i="73" s="1"/>
  <c r="FA185" i="63"/>
  <c r="FA88" i="73" s="1"/>
  <c r="OO185" i="63"/>
  <c r="OO88" i="73" s="1"/>
  <c r="SE230" i="63"/>
  <c r="SE89" i="73" s="1"/>
  <c r="PA230" i="63"/>
  <c r="PA89" i="73" s="1"/>
  <c r="KU275" i="63"/>
  <c r="KU90" i="73" s="1"/>
  <c r="QW172" i="21"/>
  <c r="QW275" i="63"/>
  <c r="QW90" i="73" s="1"/>
  <c r="NQ166" i="33"/>
  <c r="NQ168" i="33"/>
  <c r="NQ173" i="33" s="1"/>
  <c r="NQ89" i="21" s="1"/>
  <c r="NQ167" i="33"/>
  <c r="NQ172" i="33" s="1"/>
  <c r="AQ167" i="33"/>
  <c r="AQ172" i="33" s="1"/>
  <c r="AQ168" i="33"/>
  <c r="AQ173" i="33" s="1"/>
  <c r="AQ89" i="21" s="1"/>
  <c r="AQ166" i="33"/>
  <c r="PB209" i="33"/>
  <c r="PB211" i="33"/>
  <c r="PB216" i="33" s="1"/>
  <c r="PB90" i="21" s="1"/>
  <c r="PB210" i="33"/>
  <c r="PB215" i="33" s="1"/>
  <c r="IP255" i="33"/>
  <c r="IP260" i="33" s="1"/>
  <c r="IP91" i="21" s="1"/>
  <c r="IP105" i="21" s="1"/>
  <c r="IP253" i="33"/>
  <c r="IP254" i="33"/>
  <c r="IP259" i="33" s="1"/>
  <c r="JY84" i="33"/>
  <c r="JY82" i="33"/>
  <c r="JY83" i="33"/>
  <c r="JY88" i="33" s="1"/>
  <c r="JY149" i="33" s="1"/>
  <c r="JY151" i="33" s="1"/>
  <c r="HO121" i="33"/>
  <c r="HO122" i="33"/>
  <c r="HO127" i="33" s="1"/>
  <c r="HO123" i="33"/>
  <c r="HO128" i="33" s="1"/>
  <c r="HO88" i="21" s="1"/>
  <c r="KZ254" i="33"/>
  <c r="KZ259" i="33" s="1"/>
  <c r="KZ255" i="33"/>
  <c r="KZ260" i="33" s="1"/>
  <c r="KZ91" i="21" s="1"/>
  <c r="KZ253" i="33"/>
  <c r="NI255" i="33"/>
  <c r="NI260" i="33" s="1"/>
  <c r="NI91" i="21" s="1"/>
  <c r="NI105" i="21" s="1"/>
  <c r="NI254" i="33"/>
  <c r="NI259" i="33" s="1"/>
  <c r="NI253" i="33"/>
  <c r="QN254" i="33"/>
  <c r="QN259" i="33" s="1"/>
  <c r="QN253" i="33"/>
  <c r="QN255" i="33"/>
  <c r="QN260" i="33" s="1"/>
  <c r="QN91" i="21" s="1"/>
  <c r="QN98" i="21" s="1"/>
  <c r="QS84" i="33"/>
  <c r="QS83" i="33"/>
  <c r="QS88" i="33" s="1"/>
  <c r="QS149" i="33" s="1"/>
  <c r="QS151" i="33" s="1"/>
  <c r="QS82" i="33"/>
  <c r="GB210" i="33"/>
  <c r="GB215" i="33" s="1"/>
  <c r="GB209" i="33"/>
  <c r="GB211" i="33"/>
  <c r="GB216" i="33" s="1"/>
  <c r="GB90" i="21" s="1"/>
  <c r="PC166" i="33"/>
  <c r="PC167" i="33"/>
  <c r="PC172" i="33" s="1"/>
  <c r="PC168" i="33"/>
  <c r="PC173" i="33" s="1"/>
  <c r="PC89" i="21" s="1"/>
  <c r="KM123" i="33"/>
  <c r="KM128" i="33" s="1"/>
  <c r="KM88" i="21" s="1"/>
  <c r="KM121" i="33"/>
  <c r="KM122" i="33"/>
  <c r="KM127" i="33" s="1"/>
  <c r="OO122" i="33"/>
  <c r="OO127" i="33" s="1"/>
  <c r="OO121" i="33"/>
  <c r="OO123" i="33"/>
  <c r="OO128" i="33" s="1"/>
  <c r="OO88" i="21" s="1"/>
  <c r="OO116" i="21" s="1"/>
  <c r="KU84" i="33"/>
  <c r="KU83" i="33"/>
  <c r="KU88" i="33" s="1"/>
  <c r="KU149" i="33" s="1"/>
  <c r="KU82" i="33"/>
  <c r="EO122" i="33"/>
  <c r="EO127" i="33" s="1"/>
  <c r="EO121" i="33"/>
  <c r="EO123" i="33"/>
  <c r="EO128" i="33" s="1"/>
  <c r="EO88" i="21" s="1"/>
  <c r="EO102" i="21" s="1"/>
  <c r="RA253" i="33"/>
  <c r="RA254" i="33"/>
  <c r="RA259" i="33" s="1"/>
  <c r="RA255" i="33"/>
  <c r="RA260" i="33" s="1"/>
  <c r="RA91" i="21" s="1"/>
  <c r="RA119" i="21" s="1"/>
  <c r="RA274" i="21" s="1"/>
  <c r="ET168" i="33"/>
  <c r="ET173" i="33" s="1"/>
  <c r="ET89" i="21" s="1"/>
  <c r="ET166" i="33"/>
  <c r="ET167" i="33"/>
  <c r="ET172" i="33" s="1"/>
  <c r="NQ84" i="33"/>
  <c r="NQ83" i="33"/>
  <c r="NQ88" i="33" s="1"/>
  <c r="NQ149" i="33" s="1"/>
  <c r="NQ151" i="33" s="1"/>
  <c r="NQ82" i="33"/>
  <c r="LF83" i="33"/>
  <c r="LF88" i="33" s="1"/>
  <c r="LF149" i="33" s="1"/>
  <c r="LF151" i="33" s="1"/>
  <c r="LF82" i="33"/>
  <c r="LF84" i="33"/>
  <c r="SF123" i="33"/>
  <c r="SF128" i="33" s="1"/>
  <c r="SF88" i="21" s="1"/>
  <c r="SF121" i="33"/>
  <c r="SF122" i="33"/>
  <c r="SF127" i="33" s="1"/>
  <c r="LA121" i="33"/>
  <c r="LA123" i="33"/>
  <c r="LA128" i="33" s="1"/>
  <c r="LA88" i="21" s="1"/>
  <c r="LA122" i="33"/>
  <c r="LA127" i="33" s="1"/>
  <c r="KR166" i="33"/>
  <c r="KR168" i="33"/>
  <c r="KR173" i="33" s="1"/>
  <c r="KR89" i="21" s="1"/>
  <c r="KR167" i="33"/>
  <c r="KR172" i="33" s="1"/>
  <c r="NP166" i="33"/>
  <c r="NP168" i="33"/>
  <c r="NP173" i="33" s="1"/>
  <c r="NP89" i="21" s="1"/>
  <c r="NP117" i="21" s="1"/>
  <c r="NP272" i="21" s="1"/>
  <c r="NP167" i="33"/>
  <c r="NP172" i="33" s="1"/>
  <c r="EX123" i="33"/>
  <c r="EX128" i="33" s="1"/>
  <c r="EX88" i="21" s="1"/>
  <c r="EX116" i="21" s="1"/>
  <c r="EX121" i="33"/>
  <c r="EX122" i="33"/>
  <c r="EX127" i="33" s="1"/>
  <c r="AP211" i="33"/>
  <c r="AP216" i="33" s="1"/>
  <c r="AP90" i="21" s="1"/>
  <c r="AP104" i="21" s="1"/>
  <c r="AP209" i="33"/>
  <c r="AP210" i="33"/>
  <c r="AP215" i="33" s="1"/>
  <c r="IL211" i="33"/>
  <c r="IL216" i="33" s="1"/>
  <c r="IL90" i="21" s="1"/>
  <c r="IL209" i="33"/>
  <c r="IL210" i="33"/>
  <c r="IL215" i="33" s="1"/>
  <c r="LP209" i="33"/>
  <c r="LP210" i="33"/>
  <c r="LP215" i="33" s="1"/>
  <c r="LP211" i="33"/>
  <c r="LP216" i="33" s="1"/>
  <c r="LP90" i="21" s="1"/>
  <c r="HG82" i="33"/>
  <c r="HG83" i="33"/>
  <c r="HG88" i="33" s="1"/>
  <c r="HG149" i="33" s="1"/>
  <c r="HG151" i="33" s="1"/>
  <c r="HG84" i="33"/>
  <c r="BR210" i="33"/>
  <c r="BR215" i="33" s="1"/>
  <c r="BR211" i="33"/>
  <c r="BR216" i="33" s="1"/>
  <c r="BR90" i="21" s="1"/>
  <c r="BR209" i="33"/>
  <c r="GK83" i="33"/>
  <c r="GK88" i="33" s="1"/>
  <c r="GK149" i="33" s="1"/>
  <c r="GK151" i="33" s="1"/>
  <c r="GK84" i="33"/>
  <c r="GK82" i="33"/>
  <c r="BU166" i="33"/>
  <c r="BU168" i="33"/>
  <c r="BU173" i="33" s="1"/>
  <c r="BU89" i="21" s="1"/>
  <c r="BU117" i="21" s="1"/>
  <c r="BU272" i="21" s="1"/>
  <c r="BU167" i="33"/>
  <c r="BU172" i="33" s="1"/>
  <c r="RF254" i="33"/>
  <c r="RF259" i="33" s="1"/>
  <c r="RF253" i="33"/>
  <c r="RF255" i="33"/>
  <c r="RF260" i="33" s="1"/>
  <c r="RF91" i="21" s="1"/>
  <c r="LA255" i="33"/>
  <c r="LA260" i="33" s="1"/>
  <c r="LA91" i="21" s="1"/>
  <c r="LA254" i="33"/>
  <c r="LA259" i="33" s="1"/>
  <c r="LA253" i="33"/>
  <c r="M167" i="33"/>
  <c r="M172" i="33" s="1"/>
  <c r="M168" i="33"/>
  <c r="M173" i="33" s="1"/>
  <c r="M89" i="21" s="1"/>
  <c r="M96" i="21" s="1"/>
  <c r="M166" i="33"/>
  <c r="QL122" i="33"/>
  <c r="QL127" i="33" s="1"/>
  <c r="QL121" i="33"/>
  <c r="QL123" i="33"/>
  <c r="QL128" i="33" s="1"/>
  <c r="QL88" i="21" s="1"/>
  <c r="S255" i="33"/>
  <c r="S260" i="33" s="1"/>
  <c r="S91" i="21" s="1"/>
  <c r="S253" i="33"/>
  <c r="S254" i="33"/>
  <c r="S259" i="33" s="1"/>
  <c r="X123" i="33"/>
  <c r="X128" i="33" s="1"/>
  <c r="X88" i="21" s="1"/>
  <c r="X122" i="33"/>
  <c r="X127" i="33" s="1"/>
  <c r="X121" i="33"/>
  <c r="HL167" i="33"/>
  <c r="HL172" i="33" s="1"/>
  <c r="HL166" i="33"/>
  <c r="HL168" i="33"/>
  <c r="HL173" i="33" s="1"/>
  <c r="HL89" i="21" s="1"/>
  <c r="JM122" i="33"/>
  <c r="JM127" i="33" s="1"/>
  <c r="JM123" i="33"/>
  <c r="JM128" i="33" s="1"/>
  <c r="JM88" i="21" s="1"/>
  <c r="JM121" i="33"/>
  <c r="RD168" i="33"/>
  <c r="RD173" i="33" s="1"/>
  <c r="RD89" i="21" s="1"/>
  <c r="RD166" i="33"/>
  <c r="RD167" i="33"/>
  <c r="RD172" i="33" s="1"/>
  <c r="BR255" i="33"/>
  <c r="BR260" i="33" s="1"/>
  <c r="BR91" i="21" s="1"/>
  <c r="BR253" i="33"/>
  <c r="BR254" i="33"/>
  <c r="BR259" i="33" s="1"/>
  <c r="PD168" i="33"/>
  <c r="PD173" i="33" s="1"/>
  <c r="PD89" i="21" s="1"/>
  <c r="PD117" i="21" s="1"/>
  <c r="PD167" i="33"/>
  <c r="PD172" i="33" s="1"/>
  <c r="PD166" i="33"/>
  <c r="LI210" i="33"/>
  <c r="LI215" i="33" s="1"/>
  <c r="LI211" i="33"/>
  <c r="LI216" i="33" s="1"/>
  <c r="LI90" i="21" s="1"/>
  <c r="LI118" i="21" s="1"/>
  <c r="LI209" i="33"/>
  <c r="HC253" i="33"/>
  <c r="HC255" i="33"/>
  <c r="HC260" i="33" s="1"/>
  <c r="HC91" i="21" s="1"/>
  <c r="HC254" i="33"/>
  <c r="HC259" i="33" s="1"/>
  <c r="EK122" i="33"/>
  <c r="EK127" i="33" s="1"/>
  <c r="EK123" i="33"/>
  <c r="EK128" i="33" s="1"/>
  <c r="EK88" i="21" s="1"/>
  <c r="EK121" i="33"/>
  <c r="KH82" i="33"/>
  <c r="KH84" i="33"/>
  <c r="KH83" i="33"/>
  <c r="KH88" i="33" s="1"/>
  <c r="KH149" i="33" s="1"/>
  <c r="KH151" i="33" s="1"/>
  <c r="H82" i="33"/>
  <c r="H84" i="33"/>
  <c r="H83" i="33"/>
  <c r="H88" i="33" s="1"/>
  <c r="FN166" i="33"/>
  <c r="FN168" i="33"/>
  <c r="FN173" i="33" s="1"/>
  <c r="FN89" i="21" s="1"/>
  <c r="FN167" i="33"/>
  <c r="FN172" i="33" s="1"/>
  <c r="JF83" i="33"/>
  <c r="JF88" i="33" s="1"/>
  <c r="JF149" i="33" s="1"/>
  <c r="JF151" i="33" s="1"/>
  <c r="JF84" i="33"/>
  <c r="JF82" i="33"/>
  <c r="IR209" i="33"/>
  <c r="IR211" i="33"/>
  <c r="IR216" i="33" s="1"/>
  <c r="IR90" i="21" s="1"/>
  <c r="IR210" i="33"/>
  <c r="IR215" i="33" s="1"/>
  <c r="BV254" i="33"/>
  <c r="BV259" i="33" s="1"/>
  <c r="BV255" i="33"/>
  <c r="BV260" i="33" s="1"/>
  <c r="BV91" i="21" s="1"/>
  <c r="BV105" i="21" s="1"/>
  <c r="BV253" i="33"/>
  <c r="QR82" i="33"/>
  <c r="QR84" i="33"/>
  <c r="QR83" i="33"/>
  <c r="QR88" i="33" s="1"/>
  <c r="QR149" i="33" s="1"/>
  <c r="QR151" i="33" s="1"/>
  <c r="CL121" i="33"/>
  <c r="CL123" i="33"/>
  <c r="CL128" i="33" s="1"/>
  <c r="CL88" i="21" s="1"/>
  <c r="CL122" i="33"/>
  <c r="CL127" i="33" s="1"/>
  <c r="RK253" i="33"/>
  <c r="RK255" i="33"/>
  <c r="RK260" i="33" s="1"/>
  <c r="RK91" i="21" s="1"/>
  <c r="RK254" i="33"/>
  <c r="RK259" i="33" s="1"/>
  <c r="FT210" i="33"/>
  <c r="FT215" i="33" s="1"/>
  <c r="FT211" i="33"/>
  <c r="FT216" i="33" s="1"/>
  <c r="FT90" i="21" s="1"/>
  <c r="FT209" i="33"/>
  <c r="NZ83" i="33"/>
  <c r="NZ88" i="33" s="1"/>
  <c r="NZ149" i="33" s="1"/>
  <c r="NZ151" i="33" s="1"/>
  <c r="NZ82" i="33"/>
  <c r="NZ84" i="33"/>
  <c r="DE168" i="33"/>
  <c r="DE173" i="33" s="1"/>
  <c r="DE89" i="21" s="1"/>
  <c r="DE166" i="33"/>
  <c r="DE167" i="33"/>
  <c r="DE172" i="33" s="1"/>
  <c r="ND84" i="33"/>
  <c r="ND83" i="33"/>
  <c r="ND88" i="33" s="1"/>
  <c r="ND149" i="33" s="1"/>
  <c r="ND151" i="33" s="1"/>
  <c r="ND82" i="33"/>
  <c r="KI211" i="33"/>
  <c r="KI216" i="33" s="1"/>
  <c r="KI90" i="21" s="1"/>
  <c r="KI118" i="21" s="1"/>
  <c r="KI209" i="33"/>
  <c r="KI210" i="33"/>
  <c r="KI215" i="33" s="1"/>
  <c r="MC253" i="33"/>
  <c r="MC255" i="33"/>
  <c r="MC260" i="33" s="1"/>
  <c r="MC91" i="21" s="1"/>
  <c r="MC98" i="21" s="1"/>
  <c r="MC254" i="33"/>
  <c r="MC259" i="33" s="1"/>
  <c r="O167" i="33"/>
  <c r="O172" i="33" s="1"/>
  <c r="O166" i="33"/>
  <c r="O168" i="33"/>
  <c r="O173" i="33" s="1"/>
  <c r="O89" i="21" s="1"/>
  <c r="ME121" i="33"/>
  <c r="ME123" i="33"/>
  <c r="ME128" i="33" s="1"/>
  <c r="ME88" i="21" s="1"/>
  <c r="ME122" i="33"/>
  <c r="ME127" i="33" s="1"/>
  <c r="NG211" i="33"/>
  <c r="NG216" i="33" s="1"/>
  <c r="NG90" i="21" s="1"/>
  <c r="NG104" i="21" s="1"/>
  <c r="NG210" i="33"/>
  <c r="NG215" i="33" s="1"/>
  <c r="NG209" i="33"/>
  <c r="CX253" i="33"/>
  <c r="CX255" i="33"/>
  <c r="CX260" i="33" s="1"/>
  <c r="CX91" i="21" s="1"/>
  <c r="CX254" i="33"/>
  <c r="CX259" i="33" s="1"/>
  <c r="MM168" i="33"/>
  <c r="MM173" i="33" s="1"/>
  <c r="MM89" i="21" s="1"/>
  <c r="MM96" i="21" s="1"/>
  <c r="MM167" i="33"/>
  <c r="MM172" i="33" s="1"/>
  <c r="MM166" i="33"/>
  <c r="SC210" i="33"/>
  <c r="SC215" i="33" s="1"/>
  <c r="SC209" i="33"/>
  <c r="SC211" i="33"/>
  <c r="SC216" i="33" s="1"/>
  <c r="SC90" i="21" s="1"/>
  <c r="OH254" i="33"/>
  <c r="OH259" i="33" s="1"/>
  <c r="OH255" i="33"/>
  <c r="OH260" i="33" s="1"/>
  <c r="OH91" i="21" s="1"/>
  <c r="OH253" i="33"/>
  <c r="RJ83" i="33"/>
  <c r="RJ88" i="33" s="1"/>
  <c r="RJ149" i="33" s="1"/>
  <c r="RJ151" i="33" s="1"/>
  <c r="RJ84" i="33"/>
  <c r="RJ82" i="33"/>
  <c r="BJ254" i="33"/>
  <c r="BJ259" i="33" s="1"/>
  <c r="BJ253" i="33"/>
  <c r="BJ255" i="33"/>
  <c r="BJ260" i="33" s="1"/>
  <c r="BJ91" i="21" s="1"/>
  <c r="OZ84" i="33"/>
  <c r="OZ82" i="33"/>
  <c r="OZ83" i="33"/>
  <c r="OZ88" i="33" s="1"/>
  <c r="OZ149" i="33" s="1"/>
  <c r="OZ151" i="33" s="1"/>
  <c r="PU254" i="33"/>
  <c r="PU259" i="33" s="1"/>
  <c r="PU255" i="33"/>
  <c r="PU260" i="33" s="1"/>
  <c r="PU91" i="21" s="1"/>
  <c r="PU253" i="33"/>
  <c r="MJ211" i="33"/>
  <c r="MJ216" i="33" s="1"/>
  <c r="MJ90" i="21" s="1"/>
  <c r="MJ210" i="33"/>
  <c r="MJ215" i="33" s="1"/>
  <c r="MJ209" i="33"/>
  <c r="KP82" i="33"/>
  <c r="KP83" i="33"/>
  <c r="KP88" i="33" s="1"/>
  <c r="KP149" i="33" s="1"/>
  <c r="KP151" i="33" s="1"/>
  <c r="KP84" i="33"/>
  <c r="QE168" i="33"/>
  <c r="QE173" i="33" s="1"/>
  <c r="QE89" i="21" s="1"/>
  <c r="QE117" i="21" s="1"/>
  <c r="QE272" i="21" s="1"/>
  <c r="QE167" i="33"/>
  <c r="QE172" i="33" s="1"/>
  <c r="QE166" i="33"/>
  <c r="IY210" i="33"/>
  <c r="IY215" i="33" s="1"/>
  <c r="IY211" i="33"/>
  <c r="IY216" i="33" s="1"/>
  <c r="IY90" i="21" s="1"/>
  <c r="IY118" i="21" s="1"/>
  <c r="IY209" i="33"/>
  <c r="AY84" i="33"/>
  <c r="AY82" i="33"/>
  <c r="AY83" i="33"/>
  <c r="AY88" i="33" s="1"/>
  <c r="AY149" i="33" s="1"/>
  <c r="AY151" i="33" s="1"/>
  <c r="IH166" i="33"/>
  <c r="IH168" i="33"/>
  <c r="IH173" i="33" s="1"/>
  <c r="IH89" i="21" s="1"/>
  <c r="IH96" i="21" s="1"/>
  <c r="IH167" i="33"/>
  <c r="IH172" i="33" s="1"/>
  <c r="EF168" i="33"/>
  <c r="EF173" i="33" s="1"/>
  <c r="EF89" i="21" s="1"/>
  <c r="EF167" i="33"/>
  <c r="EF172" i="33" s="1"/>
  <c r="EF166" i="33"/>
  <c r="RF210" i="33"/>
  <c r="RF215" i="33" s="1"/>
  <c r="RF211" i="33"/>
  <c r="RF216" i="33" s="1"/>
  <c r="RF90" i="21" s="1"/>
  <c r="RF209" i="33"/>
  <c r="JC253" i="33"/>
  <c r="JC255" i="33"/>
  <c r="JC260" i="33" s="1"/>
  <c r="JC91" i="21" s="1"/>
  <c r="JC254" i="33"/>
  <c r="JC259" i="33" s="1"/>
  <c r="JC82" i="33"/>
  <c r="JC83" i="33"/>
  <c r="JC88" i="33" s="1"/>
  <c r="JC149" i="33" s="1"/>
  <c r="JC151" i="33" s="1"/>
  <c r="JC84" i="33"/>
  <c r="HG121" i="33"/>
  <c r="HG123" i="33"/>
  <c r="HG128" i="33" s="1"/>
  <c r="HG88" i="21" s="1"/>
  <c r="HG122" i="33"/>
  <c r="HG127" i="33" s="1"/>
  <c r="OX168" i="33"/>
  <c r="OX173" i="33" s="1"/>
  <c r="OX89" i="21" s="1"/>
  <c r="OX96" i="21" s="1"/>
  <c r="OX167" i="33"/>
  <c r="OX172" i="33" s="1"/>
  <c r="OX166" i="33"/>
  <c r="NY253" i="33"/>
  <c r="NY255" i="33"/>
  <c r="NY260" i="33" s="1"/>
  <c r="NY91" i="21" s="1"/>
  <c r="NY254" i="33"/>
  <c r="NY259" i="33" s="1"/>
  <c r="AX210" i="33"/>
  <c r="AX215" i="33" s="1"/>
  <c r="AX211" i="33"/>
  <c r="AX216" i="33" s="1"/>
  <c r="AX90" i="21" s="1"/>
  <c r="AX209" i="33"/>
  <c r="NF254" i="33"/>
  <c r="NF259" i="33" s="1"/>
  <c r="NF255" i="33"/>
  <c r="NF260" i="33" s="1"/>
  <c r="NF91" i="21" s="1"/>
  <c r="NF253" i="33"/>
  <c r="IU167" i="33"/>
  <c r="IU172" i="33" s="1"/>
  <c r="IU168" i="33"/>
  <c r="IU173" i="33" s="1"/>
  <c r="IU89" i="21" s="1"/>
  <c r="IU103" i="21" s="1"/>
  <c r="IU166" i="33"/>
  <c r="KY84" i="33"/>
  <c r="KY82" i="33"/>
  <c r="KY83" i="33"/>
  <c r="KY88" i="33" s="1"/>
  <c r="KY149" i="33" s="1"/>
  <c r="KY151" i="33" s="1"/>
  <c r="Y83" i="33"/>
  <c r="Y88" i="33" s="1"/>
  <c r="Y149" i="33" s="1"/>
  <c r="Y84" i="33"/>
  <c r="Y82" i="33"/>
  <c r="OK121" i="33"/>
  <c r="OK122" i="33"/>
  <c r="OK127" i="33" s="1"/>
  <c r="OK123" i="33"/>
  <c r="OK128" i="33" s="1"/>
  <c r="OK88" i="21" s="1"/>
  <c r="CR84" i="33"/>
  <c r="CR83" i="33"/>
  <c r="CR88" i="33" s="1"/>
  <c r="CR149" i="33" s="1"/>
  <c r="CR151" i="33" s="1"/>
  <c r="CR82" i="33"/>
  <c r="OW83" i="33"/>
  <c r="OW88" i="33" s="1"/>
  <c r="OW149" i="33" s="1"/>
  <c r="OW151" i="33" s="1"/>
  <c r="OW84" i="33"/>
  <c r="OW82" i="33"/>
  <c r="X254" i="33"/>
  <c r="X259" i="33" s="1"/>
  <c r="X253" i="33"/>
  <c r="X255" i="33"/>
  <c r="X260" i="33" s="1"/>
  <c r="X91" i="21" s="1"/>
  <c r="KA255" i="33"/>
  <c r="KA260" i="33" s="1"/>
  <c r="KA91" i="21" s="1"/>
  <c r="KA254" i="33"/>
  <c r="KA259" i="33" s="1"/>
  <c r="KA253" i="33"/>
  <c r="NL166" i="33"/>
  <c r="NL167" i="33"/>
  <c r="NL172" i="33" s="1"/>
  <c r="NL168" i="33"/>
  <c r="NL173" i="33" s="1"/>
  <c r="NL89" i="21" s="1"/>
  <c r="NL103" i="21" s="1"/>
  <c r="DL83" i="33"/>
  <c r="DL88" i="33" s="1"/>
  <c r="DL149" i="33" s="1"/>
  <c r="DL151" i="33" s="1"/>
  <c r="DL82" i="33"/>
  <c r="DL84" i="33"/>
  <c r="MS254" i="33"/>
  <c r="MS259" i="33" s="1"/>
  <c r="MS255" i="33"/>
  <c r="MS260" i="33" s="1"/>
  <c r="MS91" i="21" s="1"/>
  <c r="MS253" i="33"/>
  <c r="IX211" i="33"/>
  <c r="IX216" i="33" s="1"/>
  <c r="IX90" i="21" s="1"/>
  <c r="IX209" i="33"/>
  <c r="IX210" i="33"/>
  <c r="IX215" i="33" s="1"/>
  <c r="AR82" i="33"/>
  <c r="AR83" i="33"/>
  <c r="AR88" i="33" s="1"/>
  <c r="AR149" i="33" s="1"/>
  <c r="AR151" i="33" s="1"/>
  <c r="AR84" i="33"/>
  <c r="DQ83" i="33"/>
  <c r="DQ88" i="33" s="1"/>
  <c r="DQ149" i="33" s="1"/>
  <c r="DQ151" i="33" s="1"/>
  <c r="DQ82" i="33"/>
  <c r="DQ84" i="33"/>
  <c r="OX253" i="33"/>
  <c r="OX255" i="33"/>
  <c r="OX260" i="33" s="1"/>
  <c r="OX91" i="21" s="1"/>
  <c r="OX254" i="33"/>
  <c r="OX259" i="33" s="1"/>
  <c r="NE254" i="33"/>
  <c r="NE259" i="33" s="1"/>
  <c r="NE253" i="33"/>
  <c r="NE255" i="33"/>
  <c r="NE260" i="33" s="1"/>
  <c r="NE91" i="21" s="1"/>
  <c r="HL209" i="33"/>
  <c r="HL210" i="33"/>
  <c r="HL215" i="33" s="1"/>
  <c r="HL211" i="33"/>
  <c r="HL216" i="33" s="1"/>
  <c r="HL90" i="21" s="1"/>
  <c r="FI209" i="33"/>
  <c r="FI211" i="33"/>
  <c r="FI216" i="33" s="1"/>
  <c r="FI90" i="21" s="1"/>
  <c r="FI210" i="33"/>
  <c r="FI215" i="33" s="1"/>
  <c r="OS254" i="33"/>
  <c r="OS259" i="33" s="1"/>
  <c r="OS255" i="33"/>
  <c r="OS260" i="33" s="1"/>
  <c r="OS91" i="21" s="1"/>
  <c r="OS253" i="33"/>
  <c r="PM122" i="33"/>
  <c r="PM127" i="33" s="1"/>
  <c r="PM121" i="33"/>
  <c r="PM123" i="33"/>
  <c r="PM128" i="33" s="1"/>
  <c r="PM88" i="21" s="1"/>
  <c r="QS123" i="33"/>
  <c r="QS128" i="33" s="1"/>
  <c r="QS88" i="21" s="1"/>
  <c r="QS122" i="33"/>
  <c r="QS127" i="33" s="1"/>
  <c r="QS121" i="33"/>
  <c r="IR83" i="33"/>
  <c r="IR88" i="33" s="1"/>
  <c r="IR149" i="33" s="1"/>
  <c r="IR151" i="33" s="1"/>
  <c r="IR84" i="33"/>
  <c r="IR82" i="33"/>
  <c r="IH121" i="33"/>
  <c r="IH122" i="33"/>
  <c r="IH127" i="33" s="1"/>
  <c r="IH123" i="33"/>
  <c r="IH128" i="33" s="1"/>
  <c r="IH88" i="21" s="1"/>
  <c r="IH95" i="21" s="1"/>
  <c r="RI168" i="33"/>
  <c r="RI173" i="33" s="1"/>
  <c r="RI89" i="21" s="1"/>
  <c r="RI167" i="33"/>
  <c r="RI172" i="33" s="1"/>
  <c r="RI166" i="33"/>
  <c r="KH167" i="33"/>
  <c r="KH172" i="33" s="1"/>
  <c r="KH166" i="33"/>
  <c r="KH168" i="33"/>
  <c r="KH173" i="33" s="1"/>
  <c r="KH89" i="21" s="1"/>
  <c r="KH96" i="21" s="1"/>
  <c r="PY168" i="33"/>
  <c r="PY173" i="33" s="1"/>
  <c r="PY89" i="21" s="1"/>
  <c r="PY166" i="33"/>
  <c r="PY167" i="33"/>
  <c r="PY172" i="33" s="1"/>
  <c r="SA253" i="33"/>
  <c r="SA254" i="33"/>
  <c r="SA259" i="33" s="1"/>
  <c r="SA255" i="33"/>
  <c r="SA260" i="33" s="1"/>
  <c r="SA91" i="21" s="1"/>
  <c r="KE253" i="33"/>
  <c r="KE255" i="33"/>
  <c r="KE260" i="33" s="1"/>
  <c r="KE91" i="21" s="1"/>
  <c r="KE254" i="33"/>
  <c r="KE259" i="33" s="1"/>
  <c r="KE272" i="33" s="1"/>
  <c r="KE83" i="73" s="1"/>
  <c r="IX168" i="33"/>
  <c r="IX173" i="33" s="1"/>
  <c r="IX89" i="21" s="1"/>
  <c r="IX167" i="33"/>
  <c r="IX172" i="33" s="1"/>
  <c r="IX166" i="33"/>
  <c r="NG84" i="33"/>
  <c r="NG82" i="33"/>
  <c r="NG83" i="33"/>
  <c r="NG88" i="33" s="1"/>
  <c r="NG149" i="33" s="1"/>
  <c r="NG151" i="33" s="1"/>
  <c r="DK168" i="33"/>
  <c r="DK173" i="33" s="1"/>
  <c r="DK89" i="21" s="1"/>
  <c r="DK96" i="21" s="1"/>
  <c r="DK166" i="33"/>
  <c r="DK167" i="33"/>
  <c r="DK172" i="33" s="1"/>
  <c r="EB83" i="33"/>
  <c r="EB88" i="33" s="1"/>
  <c r="EB149" i="33" s="1"/>
  <c r="EB151" i="33" s="1"/>
  <c r="EB84" i="33"/>
  <c r="EB82" i="33"/>
  <c r="KD254" i="33"/>
  <c r="KD259" i="33" s="1"/>
  <c r="KD255" i="33"/>
  <c r="KD260" i="33" s="1"/>
  <c r="KD91" i="21" s="1"/>
  <c r="KD253" i="33"/>
  <c r="HH253" i="33"/>
  <c r="HH254" i="33"/>
  <c r="HH259" i="33" s="1"/>
  <c r="HH255" i="33"/>
  <c r="HH260" i="33" s="1"/>
  <c r="HH91" i="21" s="1"/>
  <c r="HH98" i="21" s="1"/>
  <c r="MK82" i="33"/>
  <c r="MK83" i="33"/>
  <c r="MK88" i="33" s="1"/>
  <c r="MK149" i="33" s="1"/>
  <c r="MK151" i="33" s="1"/>
  <c r="MK84" i="33"/>
  <c r="AT211" i="33"/>
  <c r="AT216" i="33" s="1"/>
  <c r="AT90" i="21" s="1"/>
  <c r="AT210" i="33"/>
  <c r="AT215" i="33" s="1"/>
  <c r="AT209" i="33"/>
  <c r="LQ167" i="33"/>
  <c r="LQ172" i="33" s="1"/>
  <c r="LQ168" i="33"/>
  <c r="LQ173" i="33" s="1"/>
  <c r="LQ89" i="21" s="1"/>
  <c r="LQ166" i="33"/>
  <c r="JU167" i="33"/>
  <c r="JU172" i="33" s="1"/>
  <c r="JU168" i="33"/>
  <c r="JU173" i="33" s="1"/>
  <c r="JU89" i="21" s="1"/>
  <c r="JU166" i="33"/>
  <c r="EW84" i="33"/>
  <c r="EW83" i="33"/>
  <c r="EW88" i="33" s="1"/>
  <c r="EW149" i="33" s="1"/>
  <c r="EW151" i="33" s="1"/>
  <c r="EW82" i="33"/>
  <c r="OP168" i="33"/>
  <c r="OP173" i="33" s="1"/>
  <c r="OP89" i="21" s="1"/>
  <c r="OP166" i="33"/>
  <c r="OP167" i="33"/>
  <c r="OP172" i="33" s="1"/>
  <c r="GQ255" i="33"/>
  <c r="GQ260" i="33" s="1"/>
  <c r="GQ91" i="21" s="1"/>
  <c r="GQ119" i="21" s="1"/>
  <c r="GQ254" i="33"/>
  <c r="GQ259" i="33" s="1"/>
  <c r="GQ253" i="33"/>
  <c r="AG210" i="33"/>
  <c r="AG215" i="33" s="1"/>
  <c r="AG209" i="33"/>
  <c r="AG211" i="33"/>
  <c r="AG216" i="33" s="1"/>
  <c r="AG90" i="21" s="1"/>
  <c r="AG97" i="21" s="1"/>
  <c r="HM82" i="33"/>
  <c r="HM84" i="33"/>
  <c r="HM83" i="33"/>
  <c r="HM88" i="33" s="1"/>
  <c r="HM149" i="33" s="1"/>
  <c r="HM151" i="33" s="1"/>
  <c r="OU209" i="33"/>
  <c r="OU210" i="33"/>
  <c r="OU215" i="33" s="1"/>
  <c r="OU211" i="33"/>
  <c r="OU216" i="33" s="1"/>
  <c r="OU90" i="21" s="1"/>
  <c r="FB167" i="33"/>
  <c r="FB172" i="33" s="1"/>
  <c r="FB168" i="33"/>
  <c r="FB173" i="33" s="1"/>
  <c r="FB89" i="21" s="1"/>
  <c r="FB103" i="21" s="1"/>
  <c r="FB166" i="33"/>
  <c r="IY121" i="33"/>
  <c r="IY122" i="33"/>
  <c r="IY127" i="33" s="1"/>
  <c r="IY123" i="33"/>
  <c r="IY128" i="33" s="1"/>
  <c r="IY88" i="21" s="1"/>
  <c r="LM82" i="33"/>
  <c r="LM84" i="33"/>
  <c r="LM83" i="33"/>
  <c r="LM88" i="33" s="1"/>
  <c r="LM149" i="33" s="1"/>
  <c r="LM151" i="33" s="1"/>
  <c r="BU83" i="33"/>
  <c r="BU88" i="33" s="1"/>
  <c r="BU149" i="33" s="1"/>
  <c r="BU151" i="33" s="1"/>
  <c r="BU82" i="33"/>
  <c r="BU84" i="33"/>
  <c r="EL209" i="33"/>
  <c r="EL210" i="33"/>
  <c r="EL215" i="33" s="1"/>
  <c r="EL211" i="33"/>
  <c r="EL216" i="33" s="1"/>
  <c r="EL90" i="21" s="1"/>
  <c r="KU255" i="33"/>
  <c r="KU260" i="33" s="1"/>
  <c r="KU91" i="21" s="1"/>
  <c r="KU254" i="33"/>
  <c r="KU259" i="33" s="1"/>
  <c r="KU253" i="33"/>
  <c r="D84" i="33"/>
  <c r="D82" i="33"/>
  <c r="D83" i="33"/>
  <c r="D88" i="33" s="1"/>
  <c r="QU168" i="33"/>
  <c r="QU173" i="33" s="1"/>
  <c r="QU89" i="21" s="1"/>
  <c r="QU96" i="21" s="1"/>
  <c r="QU167" i="33"/>
  <c r="QU172" i="33" s="1"/>
  <c r="QU166" i="33"/>
  <c r="NJ82" i="33"/>
  <c r="NJ83" i="33"/>
  <c r="NJ88" i="33" s="1"/>
  <c r="NJ149" i="33" s="1"/>
  <c r="NJ151" i="33" s="1"/>
  <c r="NJ84" i="33"/>
  <c r="AM168" i="33"/>
  <c r="AM173" i="33" s="1"/>
  <c r="AM89" i="21" s="1"/>
  <c r="AM167" i="33"/>
  <c r="AM172" i="33" s="1"/>
  <c r="AM166" i="33"/>
  <c r="CU255" i="33"/>
  <c r="CU260" i="33" s="1"/>
  <c r="CU91" i="21" s="1"/>
  <c r="CU254" i="33"/>
  <c r="CU259" i="33" s="1"/>
  <c r="CU272" i="33" s="1"/>
  <c r="CU83" i="73" s="1"/>
  <c r="CU253" i="33"/>
  <c r="NX167" i="33"/>
  <c r="NX172" i="33" s="1"/>
  <c r="NX166" i="33"/>
  <c r="NX168" i="33"/>
  <c r="NX173" i="33" s="1"/>
  <c r="NX89" i="21" s="1"/>
  <c r="DC254" i="33"/>
  <c r="DC259" i="33" s="1"/>
  <c r="DC255" i="33"/>
  <c r="DC260" i="33" s="1"/>
  <c r="DC91" i="21" s="1"/>
  <c r="DC105" i="21" s="1"/>
  <c r="DC253" i="33"/>
  <c r="MZ82" i="33"/>
  <c r="MZ84" i="33"/>
  <c r="MZ83" i="33"/>
  <c r="MZ88" i="33" s="1"/>
  <c r="MZ149" i="33" s="1"/>
  <c r="MZ151" i="33" s="1"/>
  <c r="QW253" i="33"/>
  <c r="QW255" i="33"/>
  <c r="QW260" i="33" s="1"/>
  <c r="QW91" i="21" s="1"/>
  <c r="QW254" i="33"/>
  <c r="QW259" i="33" s="1"/>
  <c r="DG122" i="33"/>
  <c r="DG127" i="33" s="1"/>
  <c r="DG121" i="33"/>
  <c r="DG123" i="33"/>
  <c r="DG128" i="33" s="1"/>
  <c r="DG88" i="21" s="1"/>
  <c r="AE254" i="33"/>
  <c r="AE259" i="33" s="1"/>
  <c r="AE255" i="33"/>
  <c r="AE260" i="33" s="1"/>
  <c r="AE91" i="21" s="1"/>
  <c r="AE119" i="21" s="1"/>
  <c r="AE274" i="21" s="1"/>
  <c r="AE253" i="33"/>
  <c r="OH82" i="33"/>
  <c r="OH84" i="33"/>
  <c r="OH83" i="33"/>
  <c r="OH88" i="33" s="1"/>
  <c r="OH149" i="33" s="1"/>
  <c r="OH151" i="33" s="1"/>
  <c r="OF168" i="33"/>
  <c r="OF173" i="33" s="1"/>
  <c r="OF89" i="21" s="1"/>
  <c r="OF103" i="21" s="1"/>
  <c r="OF166" i="33"/>
  <c r="OF167" i="33"/>
  <c r="OF172" i="33" s="1"/>
  <c r="CM83" i="33"/>
  <c r="CM88" i="33" s="1"/>
  <c r="CM149" i="33" s="1"/>
  <c r="CM151" i="33" s="1"/>
  <c r="CM82" i="33"/>
  <c r="CM84" i="33"/>
  <c r="FM121" i="33"/>
  <c r="FM123" i="33"/>
  <c r="FM128" i="33" s="1"/>
  <c r="FM88" i="21" s="1"/>
  <c r="FM122" i="33"/>
  <c r="FM127" i="33" s="1"/>
  <c r="LB83" i="33"/>
  <c r="LB88" i="33" s="1"/>
  <c r="LB149" i="33" s="1"/>
  <c r="LB151" i="33" s="1"/>
  <c r="LB84" i="33"/>
  <c r="LB82" i="33"/>
  <c r="AR210" i="33"/>
  <c r="AR215" i="33" s="1"/>
  <c r="AR209" i="33"/>
  <c r="AR211" i="33"/>
  <c r="AR216" i="33" s="1"/>
  <c r="AR90" i="21" s="1"/>
  <c r="AR118" i="21" s="1"/>
  <c r="GO83" i="33"/>
  <c r="GO88" i="33" s="1"/>
  <c r="GO149" i="33" s="1"/>
  <c r="GO151" i="33" s="1"/>
  <c r="GO82" i="33"/>
  <c r="GO84" i="33"/>
  <c r="LS167" i="33"/>
  <c r="LS172" i="33" s="1"/>
  <c r="LS166" i="33"/>
  <c r="LS168" i="33"/>
  <c r="LS173" i="33" s="1"/>
  <c r="LS89" i="21" s="1"/>
  <c r="PJ166" i="33"/>
  <c r="PJ167" i="33"/>
  <c r="PJ172" i="33" s="1"/>
  <c r="PJ168" i="33"/>
  <c r="PJ173" i="33" s="1"/>
  <c r="PJ89" i="21" s="1"/>
  <c r="C83" i="33"/>
  <c r="C88" i="33" s="1"/>
  <c r="C82" i="33"/>
  <c r="C84" i="33"/>
  <c r="V168" i="33"/>
  <c r="V173" i="33" s="1"/>
  <c r="V89" i="21" s="1"/>
  <c r="V103" i="21" s="1"/>
  <c r="V167" i="33"/>
  <c r="V172" i="33" s="1"/>
  <c r="V166" i="33"/>
  <c r="QT84" i="33"/>
  <c r="QT83" i="33"/>
  <c r="QT88" i="33" s="1"/>
  <c r="QT149" i="33" s="1"/>
  <c r="QT151" i="33" s="1"/>
  <c r="QT82" i="33"/>
  <c r="MO166" i="33"/>
  <c r="MO168" i="33"/>
  <c r="MO173" i="33" s="1"/>
  <c r="MO89" i="21" s="1"/>
  <c r="MO167" i="33"/>
  <c r="MO172" i="33" s="1"/>
  <c r="MI209" i="33"/>
  <c r="MI211" i="33"/>
  <c r="MI216" i="33" s="1"/>
  <c r="MI90" i="21" s="1"/>
  <c r="MI210" i="33"/>
  <c r="MI215" i="33" s="1"/>
  <c r="T82" i="33"/>
  <c r="T83" i="33"/>
  <c r="T88" i="33" s="1"/>
  <c r="T149" i="33" s="1"/>
  <c r="T151" i="33" s="1"/>
  <c r="T84" i="33"/>
  <c r="OY253" i="33"/>
  <c r="OY254" i="33"/>
  <c r="OY259" i="33" s="1"/>
  <c r="OY255" i="33"/>
  <c r="OY260" i="33" s="1"/>
  <c r="OY91" i="21" s="1"/>
  <c r="BT167" i="33"/>
  <c r="BT172" i="33" s="1"/>
  <c r="BT166" i="33"/>
  <c r="BT168" i="33"/>
  <c r="BT173" i="33" s="1"/>
  <c r="BT89" i="21" s="1"/>
  <c r="BT96" i="21" s="1"/>
  <c r="HT121" i="33"/>
  <c r="HT122" i="33"/>
  <c r="HT127" i="33" s="1"/>
  <c r="HT123" i="33"/>
  <c r="HT128" i="33" s="1"/>
  <c r="HT88" i="21" s="1"/>
  <c r="HT116" i="21" s="1"/>
  <c r="BS83" i="33"/>
  <c r="BS88" i="33" s="1"/>
  <c r="BS149" i="33" s="1"/>
  <c r="BS151" i="33" s="1"/>
  <c r="BS84" i="33"/>
  <c r="BS82" i="33"/>
  <c r="OZ210" i="33"/>
  <c r="OZ215" i="33" s="1"/>
  <c r="OZ211" i="33"/>
  <c r="OZ216" i="33" s="1"/>
  <c r="OZ90" i="21" s="1"/>
  <c r="OZ209" i="33"/>
  <c r="GC84" i="33"/>
  <c r="GC82" i="33"/>
  <c r="GC83" i="33"/>
  <c r="GC88" i="33" s="1"/>
  <c r="GC149" i="33" s="1"/>
  <c r="GC151" i="33" s="1"/>
  <c r="BF209" i="33"/>
  <c r="BF210" i="33"/>
  <c r="BF215" i="33" s="1"/>
  <c r="BF211" i="33"/>
  <c r="BF216" i="33" s="1"/>
  <c r="BF90" i="21" s="1"/>
  <c r="PN210" i="33"/>
  <c r="PN215" i="33" s="1"/>
  <c r="PN209" i="33"/>
  <c r="PN211" i="33"/>
  <c r="PN216" i="33" s="1"/>
  <c r="PN90" i="21" s="1"/>
  <c r="BQ122" i="33"/>
  <c r="BQ127" i="33" s="1"/>
  <c r="BQ121" i="33"/>
  <c r="BQ123" i="33"/>
  <c r="BQ128" i="33" s="1"/>
  <c r="BQ88" i="21" s="1"/>
  <c r="C167" i="33"/>
  <c r="C172" i="33" s="1"/>
  <c r="C168" i="33"/>
  <c r="C173" i="33" s="1"/>
  <c r="C89" i="21" s="1"/>
  <c r="C166" i="33"/>
  <c r="MO211" i="33"/>
  <c r="MO216" i="33" s="1"/>
  <c r="MO90" i="21" s="1"/>
  <c r="MO118" i="21" s="1"/>
  <c r="MO209" i="33"/>
  <c r="MO210" i="33"/>
  <c r="MO215" i="33" s="1"/>
  <c r="LQ84" i="33"/>
  <c r="LQ83" i="33"/>
  <c r="LQ88" i="33" s="1"/>
  <c r="LQ149" i="33" s="1"/>
  <c r="LQ82" i="33"/>
  <c r="OJ122" i="33"/>
  <c r="OJ127" i="33" s="1"/>
  <c r="OJ123" i="33"/>
  <c r="OJ128" i="33" s="1"/>
  <c r="OJ88" i="21" s="1"/>
  <c r="OJ121" i="33"/>
  <c r="RL253" i="33"/>
  <c r="RL254" i="33"/>
  <c r="RL259" i="33" s="1"/>
  <c r="RL255" i="33"/>
  <c r="RL260" i="33" s="1"/>
  <c r="RL91" i="21" s="1"/>
  <c r="OY209" i="33"/>
  <c r="OY210" i="33"/>
  <c r="OY215" i="33" s="1"/>
  <c r="OY211" i="33"/>
  <c r="OY216" i="33" s="1"/>
  <c r="OY90" i="21" s="1"/>
  <c r="OY118" i="21" s="1"/>
  <c r="IS84" i="33"/>
  <c r="IS82" i="33"/>
  <c r="IS83" i="33"/>
  <c r="IS88" i="33" s="1"/>
  <c r="IS149" i="33" s="1"/>
  <c r="IS151" i="33" s="1"/>
  <c r="PE255" i="33"/>
  <c r="PE260" i="33" s="1"/>
  <c r="PE91" i="21" s="1"/>
  <c r="PE254" i="33"/>
  <c r="PE259" i="33" s="1"/>
  <c r="PE253" i="33"/>
  <c r="MN255" i="33"/>
  <c r="MN260" i="33" s="1"/>
  <c r="MN91" i="21" s="1"/>
  <c r="MN254" i="33"/>
  <c r="MN259" i="33" s="1"/>
  <c r="MN253" i="33"/>
  <c r="PI210" i="33"/>
  <c r="PI215" i="33" s="1"/>
  <c r="PI211" i="33"/>
  <c r="PI216" i="33" s="1"/>
  <c r="PI90" i="21" s="1"/>
  <c r="PI104" i="21" s="1"/>
  <c r="PI209" i="33"/>
  <c r="PA168" i="33"/>
  <c r="PA173" i="33" s="1"/>
  <c r="PA89" i="21" s="1"/>
  <c r="PA166" i="33"/>
  <c r="PA167" i="33"/>
  <c r="PA172" i="33" s="1"/>
  <c r="Q121" i="33"/>
  <c r="Q122" i="33"/>
  <c r="Q127" i="33" s="1"/>
  <c r="Q123" i="33"/>
  <c r="Q128" i="33" s="1"/>
  <c r="Q88" i="21" s="1"/>
  <c r="QH122" i="33"/>
  <c r="QH127" i="33" s="1"/>
  <c r="QH123" i="33"/>
  <c r="QH128" i="33" s="1"/>
  <c r="QH88" i="21" s="1"/>
  <c r="QH102" i="21" s="1"/>
  <c r="QH121" i="33"/>
  <c r="JG255" i="33"/>
  <c r="JG260" i="33" s="1"/>
  <c r="JG91" i="21" s="1"/>
  <c r="JG254" i="33"/>
  <c r="JG259" i="33" s="1"/>
  <c r="JG253" i="33"/>
  <c r="IN167" i="33"/>
  <c r="IN172" i="33" s="1"/>
  <c r="IN168" i="33"/>
  <c r="IN173" i="33" s="1"/>
  <c r="IN89" i="21" s="1"/>
  <c r="IN166" i="33"/>
  <c r="KZ122" i="33"/>
  <c r="KZ127" i="33" s="1"/>
  <c r="KZ121" i="33"/>
  <c r="KZ123" i="33"/>
  <c r="KZ128" i="33" s="1"/>
  <c r="KZ88" i="21" s="1"/>
  <c r="CY84" i="33"/>
  <c r="CY82" i="33"/>
  <c r="CY83" i="33"/>
  <c r="CY88" i="33" s="1"/>
  <c r="CY149" i="33" s="1"/>
  <c r="CY151" i="33" s="1"/>
  <c r="OX122" i="33"/>
  <c r="OX127" i="33" s="1"/>
  <c r="OX123" i="33"/>
  <c r="OX128" i="33" s="1"/>
  <c r="OX88" i="21" s="1"/>
  <c r="OX121" i="33"/>
  <c r="LK167" i="33"/>
  <c r="LK172" i="33" s="1"/>
  <c r="LK168" i="33"/>
  <c r="LK173" i="33" s="1"/>
  <c r="LK89" i="21" s="1"/>
  <c r="LK166" i="33"/>
  <c r="JK209" i="33"/>
  <c r="JK210" i="33"/>
  <c r="JK215" i="33" s="1"/>
  <c r="JK211" i="33"/>
  <c r="JK216" i="33" s="1"/>
  <c r="JK90" i="21" s="1"/>
  <c r="JK118" i="21" s="1"/>
  <c r="EJ254" i="33"/>
  <c r="EJ259" i="33" s="1"/>
  <c r="EJ253" i="33"/>
  <c r="EJ255" i="33"/>
  <c r="EJ260" i="33" s="1"/>
  <c r="EJ91" i="21" s="1"/>
  <c r="CI167" i="33"/>
  <c r="CI172" i="33" s="1"/>
  <c r="CI166" i="33"/>
  <c r="CI168" i="33"/>
  <c r="CI173" i="33" s="1"/>
  <c r="CI89" i="21" s="1"/>
  <c r="CI103" i="21" s="1"/>
  <c r="J83" i="33"/>
  <c r="J88" i="33" s="1"/>
  <c r="J84" i="33"/>
  <c r="J82" i="33"/>
  <c r="KV253" i="33"/>
  <c r="KV254" i="33"/>
  <c r="KV259" i="33" s="1"/>
  <c r="KV255" i="33"/>
  <c r="KV260" i="33" s="1"/>
  <c r="KV91" i="21" s="1"/>
  <c r="KV98" i="21" s="1"/>
  <c r="IA84" i="33"/>
  <c r="IA82" i="33"/>
  <c r="IA83" i="33"/>
  <c r="IA88" i="33" s="1"/>
  <c r="IA149" i="33" s="1"/>
  <c r="IA151" i="33" s="1"/>
  <c r="HI210" i="33"/>
  <c r="HI215" i="33" s="1"/>
  <c r="HI211" i="33"/>
  <c r="HI216" i="33" s="1"/>
  <c r="HI90" i="21" s="1"/>
  <c r="HI209" i="33"/>
  <c r="ID122" i="33"/>
  <c r="ID127" i="33" s="1"/>
  <c r="ID123" i="33"/>
  <c r="ID128" i="33" s="1"/>
  <c r="ID88" i="21" s="1"/>
  <c r="ID121" i="33"/>
  <c r="DQ211" i="33"/>
  <c r="DQ216" i="33" s="1"/>
  <c r="DQ90" i="21" s="1"/>
  <c r="DQ118" i="21" s="1"/>
  <c r="DQ210" i="33"/>
  <c r="DQ215" i="33" s="1"/>
  <c r="DQ209" i="33"/>
  <c r="NH83" i="33"/>
  <c r="NH88" i="33" s="1"/>
  <c r="NH149" i="33" s="1"/>
  <c r="NH151" i="33" s="1"/>
  <c r="NH82" i="33"/>
  <c r="NH84" i="33"/>
  <c r="OD209" i="33"/>
  <c r="OD210" i="33"/>
  <c r="OD215" i="33" s="1"/>
  <c r="OD211" i="33"/>
  <c r="OD216" i="33" s="1"/>
  <c r="OD90" i="21" s="1"/>
  <c r="PE83" i="33"/>
  <c r="PE88" i="33" s="1"/>
  <c r="PE149" i="33" s="1"/>
  <c r="PE151" i="33" s="1"/>
  <c r="PE84" i="33"/>
  <c r="PE82" i="33"/>
  <c r="NC209" i="33"/>
  <c r="NC211" i="33"/>
  <c r="NC216" i="33" s="1"/>
  <c r="NC90" i="21" s="1"/>
  <c r="NC210" i="33"/>
  <c r="NC215" i="33" s="1"/>
  <c r="NH168" i="33"/>
  <c r="NH173" i="33" s="1"/>
  <c r="NH89" i="21" s="1"/>
  <c r="NH166" i="33"/>
  <c r="NH167" i="33"/>
  <c r="NH172" i="33" s="1"/>
  <c r="IF84" i="33"/>
  <c r="IF82" i="33"/>
  <c r="IF83" i="33"/>
  <c r="IF88" i="33" s="1"/>
  <c r="IF149" i="33" s="1"/>
  <c r="IF151" i="33" s="1"/>
  <c r="NB210" i="33"/>
  <c r="NB215" i="33" s="1"/>
  <c r="NB209" i="33"/>
  <c r="NB211" i="33"/>
  <c r="NB216" i="33" s="1"/>
  <c r="NB90" i="21" s="1"/>
  <c r="CK253" i="33"/>
  <c r="CK255" i="33"/>
  <c r="CK260" i="33" s="1"/>
  <c r="CK91" i="21" s="1"/>
  <c r="CK119" i="21" s="1"/>
  <c r="CK274" i="21" s="1"/>
  <c r="CK254" i="33"/>
  <c r="CK259" i="33" s="1"/>
  <c r="LE209" i="33"/>
  <c r="LE210" i="33"/>
  <c r="LE215" i="33" s="1"/>
  <c r="LE211" i="33"/>
  <c r="LE216" i="33" s="1"/>
  <c r="LE90" i="21" s="1"/>
  <c r="JA168" i="33"/>
  <c r="JA173" i="33" s="1"/>
  <c r="JA89" i="21" s="1"/>
  <c r="JA103" i="21" s="1"/>
  <c r="JA166" i="33"/>
  <c r="JA167" i="33"/>
  <c r="JA172" i="33" s="1"/>
  <c r="SG166" i="33"/>
  <c r="SG168" i="33"/>
  <c r="SG173" i="33" s="1"/>
  <c r="SG89" i="21" s="1"/>
  <c r="SG96" i="21" s="1"/>
  <c r="SG167" i="33"/>
  <c r="SG172" i="33" s="1"/>
  <c r="QQ209" i="33"/>
  <c r="QQ211" i="33"/>
  <c r="QQ216" i="33" s="1"/>
  <c r="QQ90" i="21" s="1"/>
  <c r="QQ210" i="33"/>
  <c r="QQ215" i="33" s="1"/>
  <c r="MT253" i="33"/>
  <c r="MT255" i="33"/>
  <c r="MT260" i="33" s="1"/>
  <c r="MT91" i="21" s="1"/>
  <c r="MT254" i="33"/>
  <c r="MT259" i="33" s="1"/>
  <c r="CE84" i="33"/>
  <c r="CE83" i="33"/>
  <c r="CE88" i="33" s="1"/>
  <c r="CE149" i="33" s="1"/>
  <c r="CE151" i="33" s="1"/>
  <c r="CE82" i="33"/>
  <c r="FG122" i="33"/>
  <c r="FG127" i="33" s="1"/>
  <c r="FG123" i="33"/>
  <c r="FG128" i="33" s="1"/>
  <c r="FG88" i="21" s="1"/>
  <c r="FG121" i="33"/>
  <c r="GK254" i="33"/>
  <c r="GK259" i="33" s="1"/>
  <c r="GK255" i="33"/>
  <c r="GK260" i="33" s="1"/>
  <c r="GK91" i="21" s="1"/>
  <c r="GK253" i="33"/>
  <c r="AF166" i="33"/>
  <c r="AF167" i="33"/>
  <c r="AF172" i="33" s="1"/>
  <c r="AF168" i="33"/>
  <c r="AF173" i="33" s="1"/>
  <c r="AF89" i="21" s="1"/>
  <c r="AF96" i="21" s="1"/>
  <c r="QD255" i="33"/>
  <c r="QD260" i="33" s="1"/>
  <c r="QD91" i="21" s="1"/>
  <c r="QD253" i="33"/>
  <c r="QD254" i="33"/>
  <c r="QD259" i="33" s="1"/>
  <c r="LE84" i="33"/>
  <c r="LE83" i="33"/>
  <c r="LE88" i="33" s="1"/>
  <c r="LE149" i="33" s="1"/>
  <c r="LE151" i="33" s="1"/>
  <c r="LE82" i="33"/>
  <c r="QX168" i="33"/>
  <c r="QX173" i="33" s="1"/>
  <c r="QX89" i="21" s="1"/>
  <c r="QX103" i="21" s="1"/>
  <c r="QX166" i="33"/>
  <c r="QX167" i="33"/>
  <c r="QX172" i="33" s="1"/>
  <c r="LY84" i="33"/>
  <c r="LY82" i="33"/>
  <c r="LY83" i="33"/>
  <c r="LY88" i="33" s="1"/>
  <c r="LY149" i="33" s="1"/>
  <c r="LY151" i="33" s="1"/>
  <c r="EU166" i="33"/>
  <c r="EU167" i="33"/>
  <c r="EU172" i="33" s="1"/>
  <c r="EU168" i="33"/>
  <c r="EU173" i="33" s="1"/>
  <c r="EU89" i="21" s="1"/>
  <c r="EU96" i="21" s="1"/>
  <c r="SB254" i="33"/>
  <c r="SB259" i="33" s="1"/>
  <c r="SB253" i="33"/>
  <c r="SB255" i="33"/>
  <c r="SB260" i="33" s="1"/>
  <c r="SB91" i="21" s="1"/>
  <c r="LY121" i="33"/>
  <c r="LY122" i="33"/>
  <c r="LY127" i="33" s="1"/>
  <c r="LY123" i="33"/>
  <c r="LY128" i="33" s="1"/>
  <c r="LY88" i="21" s="1"/>
  <c r="LY95" i="21" s="1"/>
  <c r="RZ210" i="33"/>
  <c r="RZ215" i="33" s="1"/>
  <c r="RZ211" i="33"/>
  <c r="RZ216" i="33" s="1"/>
  <c r="RZ90" i="21" s="1"/>
  <c r="RZ209" i="33"/>
  <c r="GD210" i="33"/>
  <c r="GD215" i="33" s="1"/>
  <c r="GD209" i="33"/>
  <c r="GD211" i="33"/>
  <c r="GD216" i="33" s="1"/>
  <c r="GD90" i="21" s="1"/>
  <c r="GD104" i="21" s="1"/>
  <c r="LM254" i="33"/>
  <c r="LM259" i="33" s="1"/>
  <c r="LM255" i="33"/>
  <c r="LM260" i="33" s="1"/>
  <c r="LM91" i="21" s="1"/>
  <c r="LM253" i="33"/>
  <c r="FF82" i="33"/>
  <c r="FF83" i="33"/>
  <c r="FF88" i="33" s="1"/>
  <c r="FF149" i="33" s="1"/>
  <c r="FF151" i="33" s="1"/>
  <c r="FF84" i="33"/>
  <c r="GF254" i="33"/>
  <c r="GF259" i="33" s="1"/>
  <c r="GF253" i="33"/>
  <c r="GF255" i="33"/>
  <c r="GF260" i="33" s="1"/>
  <c r="GF91" i="21" s="1"/>
  <c r="GF105" i="21" s="1"/>
  <c r="DV254" i="33"/>
  <c r="DV259" i="33" s="1"/>
  <c r="DV253" i="33"/>
  <c r="DV255" i="33"/>
  <c r="DV260" i="33" s="1"/>
  <c r="DV91" i="21" s="1"/>
  <c r="DV98" i="21" s="1"/>
  <c r="R122" i="33"/>
  <c r="R127" i="33" s="1"/>
  <c r="R121" i="33"/>
  <c r="R123" i="33"/>
  <c r="R128" i="33" s="1"/>
  <c r="R88" i="21" s="1"/>
  <c r="RE210" i="33"/>
  <c r="RE215" i="33" s="1"/>
  <c r="RE209" i="33"/>
  <c r="RE211" i="33"/>
  <c r="RE216" i="33" s="1"/>
  <c r="RE90" i="21" s="1"/>
  <c r="MX122" i="33"/>
  <c r="MX127" i="33" s="1"/>
  <c r="MX121" i="33"/>
  <c r="MX123" i="33"/>
  <c r="MX128" i="33" s="1"/>
  <c r="MX88" i="21" s="1"/>
  <c r="MX102" i="21" s="1"/>
  <c r="GV121" i="33"/>
  <c r="GV122" i="33"/>
  <c r="GV127" i="33" s="1"/>
  <c r="GV123" i="33"/>
  <c r="GV128" i="33" s="1"/>
  <c r="GV88" i="21" s="1"/>
  <c r="GV102" i="21" s="1"/>
  <c r="QM82" i="33"/>
  <c r="QM84" i="33"/>
  <c r="QM83" i="33"/>
  <c r="QM88" i="33" s="1"/>
  <c r="QM149" i="33" s="1"/>
  <c r="QM151" i="33" s="1"/>
  <c r="NJ166" i="33"/>
  <c r="NJ167" i="33"/>
  <c r="NJ172" i="33" s="1"/>
  <c r="NJ168" i="33"/>
  <c r="NJ173" i="33" s="1"/>
  <c r="NJ89" i="21" s="1"/>
  <c r="NJ117" i="21" s="1"/>
  <c r="NJ272" i="21" s="1"/>
  <c r="RU83" i="33"/>
  <c r="RU88" i="33" s="1"/>
  <c r="RU149" i="33" s="1"/>
  <c r="RU151" i="33" s="1"/>
  <c r="RU82" i="33"/>
  <c r="RU84" i="33"/>
  <c r="HW83" i="33"/>
  <c r="HW88" i="33" s="1"/>
  <c r="HW149" i="33" s="1"/>
  <c r="HW151" i="33" s="1"/>
  <c r="HW84" i="33"/>
  <c r="HW82" i="33"/>
  <c r="LH168" i="33"/>
  <c r="LH173" i="33" s="1"/>
  <c r="LH89" i="21" s="1"/>
  <c r="LH166" i="33"/>
  <c r="LH167" i="33"/>
  <c r="LH172" i="33" s="1"/>
  <c r="HP255" i="33"/>
  <c r="HP260" i="33" s="1"/>
  <c r="HP91" i="21" s="1"/>
  <c r="HP253" i="33"/>
  <c r="HP254" i="33"/>
  <c r="HP259" i="33" s="1"/>
  <c r="M255" i="33"/>
  <c r="M260" i="33" s="1"/>
  <c r="M91" i="21" s="1"/>
  <c r="M253" i="33"/>
  <c r="M254" i="33"/>
  <c r="M259" i="33" s="1"/>
  <c r="PD210" i="33"/>
  <c r="PD215" i="33" s="1"/>
  <c r="PD209" i="33"/>
  <c r="PD211" i="33"/>
  <c r="PD216" i="33" s="1"/>
  <c r="PD90" i="21" s="1"/>
  <c r="PD97" i="21" s="1"/>
  <c r="DZ255" i="33"/>
  <c r="DZ260" i="33" s="1"/>
  <c r="DZ91" i="21" s="1"/>
  <c r="DZ254" i="33"/>
  <c r="DZ259" i="33" s="1"/>
  <c r="DZ253" i="33"/>
  <c r="EJ121" i="33"/>
  <c r="EJ123" i="33"/>
  <c r="EJ128" i="33" s="1"/>
  <c r="EJ88" i="21" s="1"/>
  <c r="EJ122" i="33"/>
  <c r="EJ127" i="33" s="1"/>
  <c r="JB211" i="33"/>
  <c r="JB216" i="33" s="1"/>
  <c r="JB90" i="21" s="1"/>
  <c r="JB97" i="21" s="1"/>
  <c r="JB210" i="33"/>
  <c r="JB215" i="33" s="1"/>
  <c r="JB209" i="33"/>
  <c r="GK167" i="33"/>
  <c r="GK172" i="33" s="1"/>
  <c r="GK166" i="33"/>
  <c r="GK168" i="33"/>
  <c r="GK173" i="33" s="1"/>
  <c r="GK89" i="21" s="1"/>
  <c r="NB166" i="33"/>
  <c r="NB167" i="33"/>
  <c r="NB172" i="33" s="1"/>
  <c r="NB168" i="33"/>
  <c r="NB173" i="33" s="1"/>
  <c r="NB89" i="21" s="1"/>
  <c r="LP168" i="33"/>
  <c r="LP173" i="33" s="1"/>
  <c r="LP89" i="21" s="1"/>
  <c r="LP166" i="33"/>
  <c r="LP167" i="33"/>
  <c r="LP172" i="33" s="1"/>
  <c r="SF253" i="33"/>
  <c r="SF255" i="33"/>
  <c r="SF260" i="33" s="1"/>
  <c r="SF91" i="21" s="1"/>
  <c r="SF254" i="33"/>
  <c r="SF259" i="33" s="1"/>
  <c r="JS209" i="33"/>
  <c r="JS211" i="33"/>
  <c r="JS216" i="33" s="1"/>
  <c r="JS90" i="21" s="1"/>
  <c r="JS210" i="33"/>
  <c r="JS215" i="33" s="1"/>
  <c r="QF255" i="33"/>
  <c r="QF260" i="33" s="1"/>
  <c r="QF91" i="21" s="1"/>
  <c r="QF254" i="33"/>
  <c r="QF259" i="33" s="1"/>
  <c r="QF253" i="33"/>
  <c r="FS168" i="33"/>
  <c r="FS173" i="33" s="1"/>
  <c r="FS89" i="21" s="1"/>
  <c r="FS117" i="21" s="1"/>
  <c r="FS167" i="33"/>
  <c r="FS172" i="33" s="1"/>
  <c r="FS166" i="33"/>
  <c r="IE209" i="33"/>
  <c r="IE210" i="33"/>
  <c r="IE215" i="33" s="1"/>
  <c r="IE211" i="33"/>
  <c r="IE216" i="33" s="1"/>
  <c r="IE90" i="21" s="1"/>
  <c r="CQ255" i="33"/>
  <c r="CQ260" i="33" s="1"/>
  <c r="CQ91" i="21" s="1"/>
  <c r="CQ253" i="33"/>
  <c r="CQ254" i="33"/>
  <c r="CQ259" i="33" s="1"/>
  <c r="CR255" i="33"/>
  <c r="CR260" i="33" s="1"/>
  <c r="CR91" i="21" s="1"/>
  <c r="CR253" i="33"/>
  <c r="CR254" i="33"/>
  <c r="CR259" i="33" s="1"/>
  <c r="JS168" i="33"/>
  <c r="JS173" i="33" s="1"/>
  <c r="JS89" i="21" s="1"/>
  <c r="JS103" i="21" s="1"/>
  <c r="JS167" i="33"/>
  <c r="JS172" i="33" s="1"/>
  <c r="JS166" i="33"/>
  <c r="SG253" i="33"/>
  <c r="SG255" i="33"/>
  <c r="SG260" i="33" s="1"/>
  <c r="SG91" i="21" s="1"/>
  <c r="SG105" i="21" s="1"/>
  <c r="SG254" i="33"/>
  <c r="SG259" i="33" s="1"/>
  <c r="EU253" i="33"/>
  <c r="EU254" i="33"/>
  <c r="EU259" i="33" s="1"/>
  <c r="EU255" i="33"/>
  <c r="EU260" i="33" s="1"/>
  <c r="EU91" i="21" s="1"/>
  <c r="EU98" i="21" s="1"/>
  <c r="RK168" i="33"/>
  <c r="RK173" i="33" s="1"/>
  <c r="RK89" i="21" s="1"/>
  <c r="RK103" i="21" s="1"/>
  <c r="RK167" i="33"/>
  <c r="RK172" i="33" s="1"/>
  <c r="RK166" i="33"/>
  <c r="OW254" i="33"/>
  <c r="OW259" i="33" s="1"/>
  <c r="OW253" i="33"/>
  <c r="OW255" i="33"/>
  <c r="OW260" i="33" s="1"/>
  <c r="OW91" i="21" s="1"/>
  <c r="RX255" i="33"/>
  <c r="RX260" i="33" s="1"/>
  <c r="RX91" i="21" s="1"/>
  <c r="RX253" i="33"/>
  <c r="RX254" i="33"/>
  <c r="RX259" i="33" s="1"/>
  <c r="FJ82" i="33"/>
  <c r="FJ84" i="33"/>
  <c r="FJ83" i="33"/>
  <c r="FJ88" i="33" s="1"/>
  <c r="FJ149" i="33" s="1"/>
  <c r="FJ151" i="33" s="1"/>
  <c r="OK83" i="33"/>
  <c r="OK88" i="33" s="1"/>
  <c r="OK149" i="33" s="1"/>
  <c r="OK151" i="33" s="1"/>
  <c r="OK82" i="33"/>
  <c r="OK84" i="33"/>
  <c r="O121" i="33"/>
  <c r="O122" i="33"/>
  <c r="O127" i="33" s="1"/>
  <c r="O123" i="33"/>
  <c r="O128" i="33" s="1"/>
  <c r="O88" i="21" s="1"/>
  <c r="RC121" i="33"/>
  <c r="RC123" i="33"/>
  <c r="RC128" i="33" s="1"/>
  <c r="RC88" i="21" s="1"/>
  <c r="RC122" i="33"/>
  <c r="RC127" i="33" s="1"/>
  <c r="KL123" i="33"/>
  <c r="KL128" i="33" s="1"/>
  <c r="KL88" i="21" s="1"/>
  <c r="KL121" i="33"/>
  <c r="KL122" i="33"/>
  <c r="KL127" i="33" s="1"/>
  <c r="HY209" i="33"/>
  <c r="HY211" i="33"/>
  <c r="HY216" i="33" s="1"/>
  <c r="HY90" i="21" s="1"/>
  <c r="HY210" i="33"/>
  <c r="HY215" i="33" s="1"/>
  <c r="KI84" i="33"/>
  <c r="KI83" i="33"/>
  <c r="KI88" i="33" s="1"/>
  <c r="KI149" i="33" s="1"/>
  <c r="KI151" i="33" s="1"/>
  <c r="KI82" i="33"/>
  <c r="GW210" i="33"/>
  <c r="GW215" i="33" s="1"/>
  <c r="GW211" i="33"/>
  <c r="GW216" i="33" s="1"/>
  <c r="GW90" i="21" s="1"/>
  <c r="GW104" i="21" s="1"/>
  <c r="GW209" i="33"/>
  <c r="Q82" i="33"/>
  <c r="Q84" i="33"/>
  <c r="Q83" i="33"/>
  <c r="Q88" i="33" s="1"/>
  <c r="Q149" i="33" s="1"/>
  <c r="Q151" i="33" s="1"/>
  <c r="OF121" i="33"/>
  <c r="OF123" i="33"/>
  <c r="OF128" i="33" s="1"/>
  <c r="OF88" i="21" s="1"/>
  <c r="OF122" i="33"/>
  <c r="OF127" i="33" s="1"/>
  <c r="LX83" i="33"/>
  <c r="LX88" i="33" s="1"/>
  <c r="LX149" i="33" s="1"/>
  <c r="LX151" i="33" s="1"/>
  <c r="LX82" i="33"/>
  <c r="LX84" i="33"/>
  <c r="DL122" i="33"/>
  <c r="DL127" i="33" s="1"/>
  <c r="DL121" i="33"/>
  <c r="DL123" i="33"/>
  <c r="DL128" i="33" s="1"/>
  <c r="DL88" i="21" s="1"/>
  <c r="DL102" i="21" s="1"/>
  <c r="BN167" i="33"/>
  <c r="BN172" i="33" s="1"/>
  <c r="BN166" i="33"/>
  <c r="BN168" i="33"/>
  <c r="BN173" i="33" s="1"/>
  <c r="BN89" i="21" s="1"/>
  <c r="BN96" i="21" s="1"/>
  <c r="GL83" i="33"/>
  <c r="GL88" i="33" s="1"/>
  <c r="GL149" i="33" s="1"/>
  <c r="GL151" i="33" s="1"/>
  <c r="GL82" i="33"/>
  <c r="GL84" i="33"/>
  <c r="GL254" i="33"/>
  <c r="GL259" i="33" s="1"/>
  <c r="GL255" i="33"/>
  <c r="GL260" i="33" s="1"/>
  <c r="GL91" i="21" s="1"/>
  <c r="GL253" i="33"/>
  <c r="AK123" i="33"/>
  <c r="AK128" i="33" s="1"/>
  <c r="AK88" i="21" s="1"/>
  <c r="AK122" i="33"/>
  <c r="AK127" i="33" s="1"/>
  <c r="AK121" i="33"/>
  <c r="NM84" i="33"/>
  <c r="NM82" i="33"/>
  <c r="NM83" i="33"/>
  <c r="NM88" i="33" s="1"/>
  <c r="NM149" i="33" s="1"/>
  <c r="NM151" i="33" s="1"/>
  <c r="GQ167" i="33"/>
  <c r="GQ172" i="33" s="1"/>
  <c r="GQ168" i="33"/>
  <c r="GQ173" i="33" s="1"/>
  <c r="GQ89" i="21" s="1"/>
  <c r="GQ166" i="33"/>
  <c r="PC121" i="33"/>
  <c r="PC123" i="33"/>
  <c r="PC128" i="33" s="1"/>
  <c r="PC88" i="21" s="1"/>
  <c r="PC122" i="33"/>
  <c r="PC127" i="33" s="1"/>
  <c r="RC253" i="33"/>
  <c r="RC255" i="33"/>
  <c r="RC260" i="33" s="1"/>
  <c r="RC91" i="21" s="1"/>
  <c r="RC98" i="21" s="1"/>
  <c r="RC254" i="33"/>
  <c r="RC259" i="33" s="1"/>
  <c r="GC122" i="33"/>
  <c r="GC127" i="33" s="1"/>
  <c r="GC121" i="33"/>
  <c r="GC123" i="33"/>
  <c r="GC128" i="33" s="1"/>
  <c r="GC88" i="21" s="1"/>
  <c r="GC116" i="21" s="1"/>
  <c r="CP84" i="33"/>
  <c r="CP83" i="33"/>
  <c r="CP88" i="33" s="1"/>
  <c r="CP149" i="33" s="1"/>
  <c r="CP151" i="33" s="1"/>
  <c r="CP82" i="33"/>
  <c r="KV166" i="33"/>
  <c r="KV167" i="33"/>
  <c r="KV172" i="33" s="1"/>
  <c r="KV168" i="33"/>
  <c r="KV173" i="33" s="1"/>
  <c r="KV89" i="21" s="1"/>
  <c r="KV117" i="21" s="1"/>
  <c r="RW167" i="33"/>
  <c r="RW172" i="33" s="1"/>
  <c r="RW168" i="33"/>
  <c r="RW173" i="33" s="1"/>
  <c r="RW89" i="21" s="1"/>
  <c r="RW96" i="21" s="1"/>
  <c r="RW166" i="33"/>
  <c r="BR167" i="33"/>
  <c r="BR172" i="33" s="1"/>
  <c r="BR166" i="33"/>
  <c r="BR168" i="33"/>
  <c r="BR173" i="33" s="1"/>
  <c r="BR89" i="21" s="1"/>
  <c r="BR96" i="21" s="1"/>
  <c r="PE167" i="33"/>
  <c r="PE172" i="33" s="1"/>
  <c r="PE168" i="33"/>
  <c r="PE173" i="33" s="1"/>
  <c r="PE89" i="21" s="1"/>
  <c r="PE117" i="21" s="1"/>
  <c r="PE166" i="33"/>
  <c r="MA83" i="33"/>
  <c r="MA88" i="33" s="1"/>
  <c r="MA149" i="33" s="1"/>
  <c r="MA151" i="33" s="1"/>
  <c r="MA84" i="33"/>
  <c r="MA82" i="33"/>
  <c r="CT122" i="33"/>
  <c r="CT127" i="33" s="1"/>
  <c r="CT123" i="33"/>
  <c r="CT128" i="33" s="1"/>
  <c r="CT88" i="21" s="1"/>
  <c r="CT121" i="33"/>
  <c r="HN255" i="33"/>
  <c r="HN260" i="33" s="1"/>
  <c r="HN91" i="21" s="1"/>
  <c r="HN253" i="33"/>
  <c r="HN254" i="33"/>
  <c r="HN259" i="33" s="1"/>
  <c r="HM209" i="33"/>
  <c r="HM210" i="33"/>
  <c r="HM215" i="33" s="1"/>
  <c r="HM211" i="33"/>
  <c r="HM216" i="33" s="1"/>
  <c r="HM90" i="21" s="1"/>
  <c r="RT122" i="33"/>
  <c r="RT127" i="33" s="1"/>
  <c r="RT121" i="33"/>
  <c r="RT123" i="33"/>
  <c r="RT128" i="33" s="1"/>
  <c r="RT88" i="21" s="1"/>
  <c r="NA211" i="33"/>
  <c r="NA216" i="33" s="1"/>
  <c r="NA90" i="21" s="1"/>
  <c r="NA210" i="33"/>
  <c r="NA215" i="33" s="1"/>
  <c r="NA209" i="33"/>
  <c r="MR255" i="33"/>
  <c r="MR260" i="33" s="1"/>
  <c r="MR91" i="21" s="1"/>
  <c r="MR98" i="21" s="1"/>
  <c r="MR254" i="33"/>
  <c r="MR259" i="33" s="1"/>
  <c r="MR253" i="33"/>
  <c r="JG84" i="33"/>
  <c r="JG82" i="33"/>
  <c r="JG83" i="33"/>
  <c r="JG88" i="33" s="1"/>
  <c r="JG149" i="33" s="1"/>
  <c r="JG151" i="33" s="1"/>
  <c r="LW122" i="33"/>
  <c r="LW127" i="33" s="1"/>
  <c r="LW121" i="33"/>
  <c r="LW123" i="33"/>
  <c r="LW128" i="33" s="1"/>
  <c r="LW88" i="21" s="1"/>
  <c r="LW95" i="21" s="1"/>
  <c r="NT253" i="33"/>
  <c r="NT254" i="33"/>
  <c r="NT259" i="33" s="1"/>
  <c r="NT255" i="33"/>
  <c r="NT260" i="33" s="1"/>
  <c r="NT91" i="21" s="1"/>
  <c r="NT98" i="21" s="1"/>
  <c r="SD168" i="33"/>
  <c r="SD173" i="33" s="1"/>
  <c r="SD89" i="21" s="1"/>
  <c r="SD166" i="33"/>
  <c r="SD167" i="33"/>
  <c r="SD172" i="33" s="1"/>
  <c r="OI211" i="33"/>
  <c r="OI216" i="33" s="1"/>
  <c r="OI90" i="21" s="1"/>
  <c r="OI209" i="33"/>
  <c r="OI210" i="33"/>
  <c r="OI215" i="33" s="1"/>
  <c r="CX168" i="33"/>
  <c r="CX173" i="33" s="1"/>
  <c r="CX89" i="21" s="1"/>
  <c r="CX167" i="33"/>
  <c r="CX172" i="33" s="1"/>
  <c r="CX166" i="33"/>
  <c r="PX210" i="33"/>
  <c r="PX215" i="33" s="1"/>
  <c r="PX211" i="33"/>
  <c r="PX216" i="33" s="1"/>
  <c r="PX90" i="21" s="1"/>
  <c r="PX209" i="33"/>
  <c r="E253" i="33"/>
  <c r="E254" i="33"/>
  <c r="E259" i="33" s="1"/>
  <c r="E255" i="33"/>
  <c r="E260" i="33" s="1"/>
  <c r="E91" i="21" s="1"/>
  <c r="E105" i="21" s="1"/>
  <c r="Z254" i="33"/>
  <c r="Z259" i="33" s="1"/>
  <c r="Z253" i="33"/>
  <c r="Z255" i="33"/>
  <c r="Z260" i="33" s="1"/>
  <c r="Z91" i="21" s="1"/>
  <c r="GG122" i="33"/>
  <c r="GG127" i="33" s="1"/>
  <c r="GG121" i="33"/>
  <c r="GG123" i="33"/>
  <c r="GG128" i="33" s="1"/>
  <c r="GG88" i="21" s="1"/>
  <c r="QO211" i="33"/>
  <c r="QO216" i="33" s="1"/>
  <c r="QO90" i="21" s="1"/>
  <c r="QO209" i="33"/>
  <c r="QO210" i="33"/>
  <c r="QO215" i="33" s="1"/>
  <c r="BA123" i="33"/>
  <c r="BA128" i="33" s="1"/>
  <c r="BA88" i="21" s="1"/>
  <c r="BA121" i="33"/>
  <c r="BA122" i="33"/>
  <c r="BA127" i="33" s="1"/>
  <c r="FZ253" i="33"/>
  <c r="FZ254" i="33"/>
  <c r="FZ259" i="33" s="1"/>
  <c r="FZ255" i="33"/>
  <c r="FZ260" i="33" s="1"/>
  <c r="FZ91" i="21" s="1"/>
  <c r="EA209" i="33"/>
  <c r="EA210" i="33"/>
  <c r="EA215" i="33" s="1"/>
  <c r="EA211" i="33"/>
  <c r="EA216" i="33" s="1"/>
  <c r="EA90" i="21" s="1"/>
  <c r="KB82" i="33"/>
  <c r="KB83" i="33"/>
  <c r="KB88" i="33" s="1"/>
  <c r="KB149" i="33" s="1"/>
  <c r="KB151" i="33" s="1"/>
  <c r="KB84" i="33"/>
  <c r="ME253" i="33"/>
  <c r="ME254" i="33"/>
  <c r="ME259" i="33" s="1"/>
  <c r="ME255" i="33"/>
  <c r="ME260" i="33" s="1"/>
  <c r="ME91" i="21" s="1"/>
  <c r="QX211" i="33"/>
  <c r="QX216" i="33" s="1"/>
  <c r="QX90" i="21" s="1"/>
  <c r="QX209" i="33"/>
  <c r="QX210" i="33"/>
  <c r="QX215" i="33" s="1"/>
  <c r="FL122" i="33"/>
  <c r="FL127" i="33" s="1"/>
  <c r="FL123" i="33"/>
  <c r="FL128" i="33" s="1"/>
  <c r="FL88" i="21" s="1"/>
  <c r="FL95" i="21" s="1"/>
  <c r="FL121" i="33"/>
  <c r="LC275" i="63"/>
  <c r="LC90" i="73" s="1"/>
  <c r="DZ123" i="33"/>
  <c r="DZ128" i="33" s="1"/>
  <c r="DZ88" i="21" s="1"/>
  <c r="DZ121" i="33"/>
  <c r="DZ122" i="33"/>
  <c r="DZ127" i="33" s="1"/>
  <c r="CM209" i="33"/>
  <c r="CM210" i="33"/>
  <c r="CM215" i="33" s="1"/>
  <c r="CM211" i="33"/>
  <c r="CM216" i="33" s="1"/>
  <c r="CM90" i="21" s="1"/>
  <c r="H254" i="33"/>
  <c r="H259" i="33" s="1"/>
  <c r="H255" i="33"/>
  <c r="H260" i="33" s="1"/>
  <c r="H91" i="21" s="1"/>
  <c r="H119" i="21" s="1"/>
  <c r="H274" i="21" s="1"/>
  <c r="H253" i="33"/>
  <c r="CA121" i="33"/>
  <c r="CA123" i="33"/>
  <c r="CA128" i="33" s="1"/>
  <c r="CA88" i="21" s="1"/>
  <c r="CA122" i="33"/>
  <c r="CA127" i="33" s="1"/>
  <c r="RT209" i="33"/>
  <c r="RT211" i="33"/>
  <c r="RT216" i="33" s="1"/>
  <c r="RT90" i="21" s="1"/>
  <c r="RT97" i="21" s="1"/>
  <c r="RT210" i="33"/>
  <c r="RT215" i="33" s="1"/>
  <c r="QV166" i="33"/>
  <c r="QV168" i="33"/>
  <c r="QV173" i="33" s="1"/>
  <c r="QV89" i="21" s="1"/>
  <c r="QV103" i="21" s="1"/>
  <c r="QV167" i="33"/>
  <c r="QV172" i="33" s="1"/>
  <c r="CJ168" i="33"/>
  <c r="CJ173" i="33" s="1"/>
  <c r="CJ89" i="21" s="1"/>
  <c r="CJ167" i="33"/>
  <c r="CJ172" i="33" s="1"/>
  <c r="CJ166" i="33"/>
  <c r="AH83" i="33"/>
  <c r="AH88" i="33" s="1"/>
  <c r="AH149" i="33" s="1"/>
  <c r="AH151" i="33" s="1"/>
  <c r="AH82" i="33"/>
  <c r="AH84" i="33"/>
  <c r="HQ210" i="33"/>
  <c r="HQ215" i="33" s="1"/>
  <c r="HQ209" i="33"/>
  <c r="HQ211" i="33"/>
  <c r="HQ216" i="33" s="1"/>
  <c r="HQ90" i="21" s="1"/>
  <c r="GN121" i="33"/>
  <c r="GN123" i="33"/>
  <c r="GN128" i="33" s="1"/>
  <c r="GN88" i="21" s="1"/>
  <c r="GN122" i="33"/>
  <c r="GN127" i="33" s="1"/>
  <c r="RU209" i="33"/>
  <c r="RU210" i="33"/>
  <c r="RU215" i="33" s="1"/>
  <c r="RU211" i="33"/>
  <c r="RU216" i="33" s="1"/>
  <c r="RU90" i="21" s="1"/>
  <c r="RN83" i="33"/>
  <c r="RN88" i="33" s="1"/>
  <c r="RN149" i="33" s="1"/>
  <c r="RN151" i="33" s="1"/>
  <c r="RN84" i="33"/>
  <c r="RN82" i="33"/>
  <c r="CP168" i="33"/>
  <c r="CP173" i="33" s="1"/>
  <c r="CP89" i="21" s="1"/>
  <c r="CP167" i="33"/>
  <c r="CP172" i="33" s="1"/>
  <c r="CP166" i="33"/>
  <c r="E121" i="33"/>
  <c r="E122" i="33"/>
  <c r="E127" i="33" s="1"/>
  <c r="E123" i="33"/>
  <c r="E128" i="33" s="1"/>
  <c r="E88" i="21" s="1"/>
  <c r="CV166" i="33"/>
  <c r="CV167" i="33"/>
  <c r="CV172" i="33" s="1"/>
  <c r="CV168" i="33"/>
  <c r="CV173" i="33" s="1"/>
  <c r="CV89" i="21" s="1"/>
  <c r="LT167" i="33"/>
  <c r="LT172" i="33" s="1"/>
  <c r="LT166" i="33"/>
  <c r="LT168" i="33"/>
  <c r="LT173" i="33" s="1"/>
  <c r="LT89" i="21" s="1"/>
  <c r="PF254" i="33"/>
  <c r="PF259" i="33" s="1"/>
  <c r="PF253" i="33"/>
  <c r="PF255" i="33"/>
  <c r="PF260" i="33" s="1"/>
  <c r="PF91" i="21" s="1"/>
  <c r="W82" i="33"/>
  <c r="W84" i="33"/>
  <c r="W83" i="33"/>
  <c r="W88" i="33" s="1"/>
  <c r="W149" i="33" s="1"/>
  <c r="W151" i="33" s="1"/>
  <c r="N82" i="33"/>
  <c r="N83" i="33"/>
  <c r="N88" i="33" s="1"/>
  <c r="N149" i="33" s="1"/>
  <c r="N151" i="33" s="1"/>
  <c r="N84" i="33"/>
  <c r="AS166" i="33"/>
  <c r="AS167" i="33"/>
  <c r="AS172" i="33" s="1"/>
  <c r="AS168" i="33"/>
  <c r="AS173" i="33" s="1"/>
  <c r="AS89" i="21" s="1"/>
  <c r="AS103" i="21" s="1"/>
  <c r="DI167" i="33"/>
  <c r="DI172" i="33" s="1"/>
  <c r="DI166" i="33"/>
  <c r="DI168" i="33"/>
  <c r="DI173" i="33" s="1"/>
  <c r="DI89" i="21" s="1"/>
  <c r="DI117" i="21" s="1"/>
  <c r="MH83" i="33"/>
  <c r="MH88" i="33" s="1"/>
  <c r="MH149" i="33" s="1"/>
  <c r="MH151" i="33" s="1"/>
  <c r="MH84" i="33"/>
  <c r="MH82" i="33"/>
  <c r="SC121" i="33"/>
  <c r="SC122" i="33"/>
  <c r="SC127" i="33" s="1"/>
  <c r="SC123" i="33"/>
  <c r="SC128" i="33" s="1"/>
  <c r="SC88" i="21" s="1"/>
  <c r="CA211" i="33"/>
  <c r="CA216" i="33" s="1"/>
  <c r="CA90" i="21" s="1"/>
  <c r="CA210" i="33"/>
  <c r="CA215" i="33" s="1"/>
  <c r="CA209" i="33"/>
  <c r="LL166" i="33"/>
  <c r="LL167" i="33"/>
  <c r="LL172" i="33" s="1"/>
  <c r="LL168" i="33"/>
  <c r="LL173" i="33" s="1"/>
  <c r="LL89" i="21" s="1"/>
  <c r="IW84" i="33"/>
  <c r="IW82" i="33"/>
  <c r="IW83" i="33"/>
  <c r="IW88" i="33" s="1"/>
  <c r="IW149" i="33" s="1"/>
  <c r="IW151" i="33" s="1"/>
  <c r="CV253" i="33"/>
  <c r="CV254" i="33"/>
  <c r="CV259" i="33" s="1"/>
  <c r="CV255" i="33"/>
  <c r="CV260" i="33" s="1"/>
  <c r="CV91" i="21" s="1"/>
  <c r="CV119" i="21" s="1"/>
  <c r="CV274" i="21" s="1"/>
  <c r="GU122" i="33"/>
  <c r="GU127" i="33" s="1"/>
  <c r="GU123" i="33"/>
  <c r="GU128" i="33" s="1"/>
  <c r="GU88" i="21" s="1"/>
  <c r="GU121" i="33"/>
  <c r="NG253" i="33"/>
  <c r="NG254" i="33"/>
  <c r="NG259" i="33" s="1"/>
  <c r="NG255" i="33"/>
  <c r="NG260" i="33" s="1"/>
  <c r="NG91" i="21" s="1"/>
  <c r="Z211" i="33"/>
  <c r="Z216" i="33" s="1"/>
  <c r="Z90" i="21" s="1"/>
  <c r="Z210" i="33"/>
  <c r="Z215" i="33" s="1"/>
  <c r="Z209" i="33"/>
  <c r="KX82" i="33"/>
  <c r="KX84" i="33"/>
  <c r="KX83" i="33"/>
  <c r="KX88" i="33" s="1"/>
  <c r="KX149" i="33" s="1"/>
  <c r="KX151" i="33" s="1"/>
  <c r="FX123" i="33"/>
  <c r="FX128" i="33" s="1"/>
  <c r="FX88" i="21" s="1"/>
  <c r="FX116" i="21" s="1"/>
  <c r="FX121" i="33"/>
  <c r="FX122" i="33"/>
  <c r="FX127" i="33" s="1"/>
  <c r="DA121" i="33"/>
  <c r="DA123" i="33"/>
  <c r="DA128" i="33" s="1"/>
  <c r="DA88" i="21" s="1"/>
  <c r="DA122" i="33"/>
  <c r="DA127" i="33" s="1"/>
  <c r="LB254" i="33"/>
  <c r="LB259" i="33" s="1"/>
  <c r="LB253" i="33"/>
  <c r="LB255" i="33"/>
  <c r="LB260" i="33" s="1"/>
  <c r="LB91" i="21" s="1"/>
  <c r="LB105" i="21" s="1"/>
  <c r="HW254" i="33"/>
  <c r="HW259" i="33" s="1"/>
  <c r="HW253" i="33"/>
  <c r="HW255" i="33"/>
  <c r="HW260" i="33" s="1"/>
  <c r="HW91" i="21" s="1"/>
  <c r="HW105" i="21" s="1"/>
  <c r="DP123" i="33"/>
  <c r="DP128" i="33" s="1"/>
  <c r="DP88" i="21" s="1"/>
  <c r="DP121" i="33"/>
  <c r="DP122" i="33"/>
  <c r="DP127" i="33" s="1"/>
  <c r="NU254" i="33"/>
  <c r="NU259" i="33" s="1"/>
  <c r="NU255" i="33"/>
  <c r="NU260" i="33" s="1"/>
  <c r="NU91" i="21" s="1"/>
  <c r="NU253" i="33"/>
  <c r="AI253" i="33"/>
  <c r="AI255" i="33"/>
  <c r="AI260" i="33" s="1"/>
  <c r="AI91" i="21" s="1"/>
  <c r="AI254" i="33"/>
  <c r="AI259" i="33" s="1"/>
  <c r="LR167" i="33"/>
  <c r="LR172" i="33" s="1"/>
  <c r="LR168" i="33"/>
  <c r="LR173" i="33" s="1"/>
  <c r="LR89" i="21" s="1"/>
  <c r="LR117" i="21" s="1"/>
  <c r="LR166" i="33"/>
  <c r="PW211" i="33"/>
  <c r="PW216" i="33" s="1"/>
  <c r="PW90" i="21" s="1"/>
  <c r="PW118" i="21" s="1"/>
  <c r="PW210" i="33"/>
  <c r="PW215" i="33" s="1"/>
  <c r="PW209" i="33"/>
  <c r="QT167" i="33"/>
  <c r="QT172" i="33" s="1"/>
  <c r="QT168" i="33"/>
  <c r="QT173" i="33" s="1"/>
  <c r="QT89" i="21" s="1"/>
  <c r="QT166" i="33"/>
  <c r="JU123" i="33"/>
  <c r="JU128" i="33" s="1"/>
  <c r="JU88" i="21" s="1"/>
  <c r="JU102" i="21" s="1"/>
  <c r="JU122" i="33"/>
  <c r="JU127" i="33" s="1"/>
  <c r="JU121" i="33"/>
  <c r="ET211" i="33"/>
  <c r="ET216" i="33" s="1"/>
  <c r="ET90" i="21" s="1"/>
  <c r="ET104" i="21" s="1"/>
  <c r="ET209" i="33"/>
  <c r="ET210" i="33"/>
  <c r="ET215" i="33" s="1"/>
  <c r="EM84" i="33"/>
  <c r="EM83" i="33"/>
  <c r="EM88" i="33" s="1"/>
  <c r="EM149" i="33" s="1"/>
  <c r="EM151" i="33" s="1"/>
  <c r="EM82" i="33"/>
  <c r="QY209" i="33"/>
  <c r="QY210" i="33"/>
  <c r="QY215" i="33" s="1"/>
  <c r="QY211" i="33"/>
  <c r="QY216" i="33" s="1"/>
  <c r="QY90" i="21" s="1"/>
  <c r="QY118" i="21" s="1"/>
  <c r="DY211" i="33"/>
  <c r="DY216" i="33" s="1"/>
  <c r="DY90" i="21" s="1"/>
  <c r="DY97" i="21" s="1"/>
  <c r="DY210" i="33"/>
  <c r="DY215" i="33" s="1"/>
  <c r="DY209" i="33"/>
  <c r="QQ255" i="33"/>
  <c r="QQ260" i="33" s="1"/>
  <c r="QQ91" i="21" s="1"/>
  <c r="QQ253" i="33"/>
  <c r="QQ254" i="33"/>
  <c r="QQ259" i="33" s="1"/>
  <c r="FW122" i="33"/>
  <c r="FW127" i="33" s="1"/>
  <c r="FW121" i="33"/>
  <c r="FW123" i="33"/>
  <c r="FW128" i="33" s="1"/>
  <c r="FW88" i="21" s="1"/>
  <c r="FW95" i="21" s="1"/>
  <c r="EY210" i="33"/>
  <c r="EY215" i="33" s="1"/>
  <c r="EY211" i="33"/>
  <c r="EY216" i="33" s="1"/>
  <c r="EY90" i="21" s="1"/>
  <c r="EY209" i="33"/>
  <c r="DI209" i="33"/>
  <c r="DI210" i="33"/>
  <c r="DI215" i="33" s="1"/>
  <c r="DI211" i="33"/>
  <c r="DI216" i="33" s="1"/>
  <c r="DI90" i="21" s="1"/>
  <c r="DI118" i="21" s="1"/>
  <c r="CC166" i="33"/>
  <c r="CC168" i="33"/>
  <c r="CC173" i="33" s="1"/>
  <c r="CC89" i="21" s="1"/>
  <c r="CC167" i="33"/>
  <c r="CC172" i="33" s="1"/>
  <c r="LG167" i="33"/>
  <c r="LG172" i="33" s="1"/>
  <c r="LG168" i="33"/>
  <c r="LG173" i="33" s="1"/>
  <c r="LG89" i="21" s="1"/>
  <c r="LG166" i="33"/>
  <c r="HV253" i="33"/>
  <c r="HV254" i="33"/>
  <c r="HV259" i="33" s="1"/>
  <c r="HV255" i="33"/>
  <c r="HV260" i="33" s="1"/>
  <c r="HV91" i="21" s="1"/>
  <c r="MB168" i="33"/>
  <c r="MB173" i="33" s="1"/>
  <c r="MB89" i="21" s="1"/>
  <c r="MB166" i="33"/>
  <c r="MB167" i="33"/>
  <c r="MB172" i="33" s="1"/>
  <c r="RZ167" i="33"/>
  <c r="RZ172" i="33" s="1"/>
  <c r="RZ168" i="33"/>
  <c r="RZ173" i="33" s="1"/>
  <c r="RZ89" i="21" s="1"/>
  <c r="RZ96" i="21" s="1"/>
  <c r="RZ166" i="33"/>
  <c r="JT166" i="33"/>
  <c r="JT167" i="33"/>
  <c r="JT172" i="33" s="1"/>
  <c r="JT168" i="33"/>
  <c r="JT173" i="33" s="1"/>
  <c r="JT89" i="21" s="1"/>
  <c r="QH254" i="33"/>
  <c r="QH259" i="33" s="1"/>
  <c r="QH253" i="33"/>
  <c r="QH255" i="33"/>
  <c r="QH260" i="33" s="1"/>
  <c r="QH91" i="21" s="1"/>
  <c r="NX210" i="33"/>
  <c r="NX215" i="33" s="1"/>
  <c r="NX209" i="33"/>
  <c r="NX211" i="33"/>
  <c r="NX216" i="33" s="1"/>
  <c r="NX90" i="21" s="1"/>
  <c r="PD83" i="33"/>
  <c r="PD88" i="33" s="1"/>
  <c r="PD149" i="33" s="1"/>
  <c r="PD151" i="33" s="1"/>
  <c r="PD82" i="33"/>
  <c r="PD84" i="33"/>
  <c r="NS83" i="33"/>
  <c r="NS88" i="33" s="1"/>
  <c r="NS149" i="33" s="1"/>
  <c r="NS151" i="33" s="1"/>
  <c r="NS82" i="33"/>
  <c r="NS84" i="33"/>
  <c r="KW84" i="33"/>
  <c r="KW83" i="33"/>
  <c r="KW88" i="33" s="1"/>
  <c r="KW149" i="33" s="1"/>
  <c r="KW151" i="33" s="1"/>
  <c r="KW82" i="33"/>
  <c r="GN209" i="33"/>
  <c r="GN211" i="33"/>
  <c r="GN216" i="33" s="1"/>
  <c r="GN90" i="21" s="1"/>
  <c r="GN210" i="33"/>
  <c r="GN215" i="33" s="1"/>
  <c r="GO253" i="33"/>
  <c r="GO255" i="33"/>
  <c r="GO260" i="33" s="1"/>
  <c r="GO91" i="21" s="1"/>
  <c r="GO254" i="33"/>
  <c r="GO259" i="33" s="1"/>
  <c r="EV210" i="33"/>
  <c r="EV215" i="33" s="1"/>
  <c r="EV209" i="33"/>
  <c r="EV211" i="33"/>
  <c r="EV216" i="33" s="1"/>
  <c r="EV90" i="21" s="1"/>
  <c r="HM166" i="33"/>
  <c r="HM168" i="33"/>
  <c r="HM173" i="33" s="1"/>
  <c r="HM89" i="21" s="1"/>
  <c r="HM167" i="33"/>
  <c r="HM172" i="33" s="1"/>
  <c r="BG211" i="33"/>
  <c r="BG216" i="33" s="1"/>
  <c r="BG90" i="21" s="1"/>
  <c r="BG104" i="21" s="1"/>
  <c r="BG210" i="33"/>
  <c r="BG215" i="33" s="1"/>
  <c r="BG209" i="33"/>
  <c r="JE253" i="33"/>
  <c r="JE254" i="33"/>
  <c r="JE259" i="33" s="1"/>
  <c r="JE255" i="33"/>
  <c r="JE260" i="33" s="1"/>
  <c r="JE91" i="21" s="1"/>
  <c r="JE119" i="21" s="1"/>
  <c r="JN123" i="33"/>
  <c r="JN128" i="33" s="1"/>
  <c r="JN88" i="21" s="1"/>
  <c r="JN121" i="33"/>
  <c r="JN122" i="33"/>
  <c r="JN127" i="33" s="1"/>
  <c r="JZ122" i="33"/>
  <c r="JZ127" i="33" s="1"/>
  <c r="JZ121" i="33"/>
  <c r="JZ123" i="33"/>
  <c r="JZ128" i="33" s="1"/>
  <c r="JZ88" i="21" s="1"/>
  <c r="J167" i="33"/>
  <c r="J172" i="33" s="1"/>
  <c r="J166" i="33"/>
  <c r="J168" i="33"/>
  <c r="J173" i="33" s="1"/>
  <c r="J89" i="21" s="1"/>
  <c r="J117" i="21" s="1"/>
  <c r="NG168" i="33"/>
  <c r="NG173" i="33" s="1"/>
  <c r="NG89" i="21" s="1"/>
  <c r="NG166" i="33"/>
  <c r="NG167" i="33"/>
  <c r="NG172" i="33" s="1"/>
  <c r="KH122" i="33"/>
  <c r="KH127" i="33" s="1"/>
  <c r="KH123" i="33"/>
  <c r="KH128" i="33" s="1"/>
  <c r="KH88" i="21" s="1"/>
  <c r="KH121" i="33"/>
  <c r="HZ82" i="33"/>
  <c r="HZ83" i="33"/>
  <c r="HZ88" i="33" s="1"/>
  <c r="HZ149" i="33" s="1"/>
  <c r="HZ151" i="33" s="1"/>
  <c r="HZ84" i="33"/>
  <c r="NW211" i="33"/>
  <c r="NW216" i="33" s="1"/>
  <c r="NW90" i="21" s="1"/>
  <c r="NW118" i="21" s="1"/>
  <c r="NW210" i="33"/>
  <c r="NW215" i="33" s="1"/>
  <c r="NW209" i="33"/>
  <c r="MN83" i="33"/>
  <c r="MN88" i="33" s="1"/>
  <c r="MN149" i="33" s="1"/>
  <c r="MN151" i="33" s="1"/>
  <c r="MN82" i="33"/>
  <c r="MN84" i="33"/>
  <c r="HI168" i="33"/>
  <c r="HI173" i="33" s="1"/>
  <c r="HI89" i="21" s="1"/>
  <c r="HI166" i="33"/>
  <c r="HI167" i="33"/>
  <c r="HI172" i="33" s="1"/>
  <c r="PM83" i="33"/>
  <c r="PM88" i="33" s="1"/>
  <c r="PM149" i="33" s="1"/>
  <c r="PM151" i="33" s="1"/>
  <c r="PM84" i="33"/>
  <c r="PM82" i="33"/>
  <c r="PM253" i="33"/>
  <c r="PM254" i="33"/>
  <c r="PM259" i="33" s="1"/>
  <c r="PM255" i="33"/>
  <c r="PM260" i="33" s="1"/>
  <c r="PM91" i="21" s="1"/>
  <c r="ML122" i="33"/>
  <c r="ML127" i="33" s="1"/>
  <c r="ML123" i="33"/>
  <c r="ML128" i="33" s="1"/>
  <c r="ML88" i="21" s="1"/>
  <c r="ML116" i="21" s="1"/>
  <c r="ML121" i="33"/>
  <c r="RM84" i="33"/>
  <c r="RM82" i="33"/>
  <c r="RM83" i="33"/>
  <c r="RM88" i="33" s="1"/>
  <c r="RM149" i="33" s="1"/>
  <c r="RM151" i="33" s="1"/>
  <c r="FB82" i="33"/>
  <c r="FB83" i="33"/>
  <c r="FB88" i="33" s="1"/>
  <c r="FB149" i="33" s="1"/>
  <c r="FB151" i="33" s="1"/>
  <c r="FB84" i="33"/>
  <c r="DT253" i="33"/>
  <c r="DT254" i="33"/>
  <c r="DT259" i="33" s="1"/>
  <c r="DT255" i="33"/>
  <c r="DT260" i="33" s="1"/>
  <c r="DT91" i="21" s="1"/>
  <c r="AA166" i="33"/>
  <c r="AA167" i="33"/>
  <c r="AA172" i="33" s="1"/>
  <c r="AA168" i="33"/>
  <c r="AA173" i="33" s="1"/>
  <c r="AA89" i="21" s="1"/>
  <c r="AA103" i="21" s="1"/>
  <c r="JW122" i="33"/>
  <c r="JW127" i="33" s="1"/>
  <c r="JW121" i="33"/>
  <c r="JW123" i="33"/>
  <c r="JW128" i="33" s="1"/>
  <c r="JW88" i="21" s="1"/>
  <c r="JW102" i="21" s="1"/>
  <c r="IO253" i="33"/>
  <c r="IO254" i="33"/>
  <c r="IO259" i="33" s="1"/>
  <c r="IO255" i="33"/>
  <c r="IO260" i="33" s="1"/>
  <c r="IO91" i="21" s="1"/>
  <c r="QH168" i="33"/>
  <c r="QH173" i="33" s="1"/>
  <c r="QH89" i="21" s="1"/>
  <c r="QH166" i="33"/>
  <c r="QH167" i="33"/>
  <c r="QH172" i="33" s="1"/>
  <c r="OS168" i="33"/>
  <c r="OS173" i="33" s="1"/>
  <c r="OS89" i="21" s="1"/>
  <c r="OS167" i="33"/>
  <c r="OS172" i="33" s="1"/>
  <c r="OS166" i="33"/>
  <c r="KD167" i="33"/>
  <c r="KD172" i="33" s="1"/>
  <c r="KD168" i="33"/>
  <c r="KD173" i="33" s="1"/>
  <c r="KD89" i="21" s="1"/>
  <c r="KD117" i="21" s="1"/>
  <c r="KD272" i="21" s="1"/>
  <c r="KD166" i="33"/>
  <c r="GC210" i="33"/>
  <c r="GC215" i="33" s="1"/>
  <c r="GC211" i="33"/>
  <c r="GC216" i="33" s="1"/>
  <c r="GC90" i="21" s="1"/>
  <c r="GC209" i="33"/>
  <c r="FQ167" i="33"/>
  <c r="FQ172" i="33" s="1"/>
  <c r="FQ166" i="33"/>
  <c r="FQ168" i="33"/>
  <c r="FQ173" i="33" s="1"/>
  <c r="FQ89" i="21" s="1"/>
  <c r="FQ103" i="21" s="1"/>
  <c r="JW166" i="33"/>
  <c r="JW167" i="33"/>
  <c r="JW172" i="33" s="1"/>
  <c r="JW168" i="33"/>
  <c r="JW173" i="33" s="1"/>
  <c r="JW89" i="21" s="1"/>
  <c r="JW103" i="21" s="1"/>
  <c r="RX211" i="33"/>
  <c r="RX216" i="33" s="1"/>
  <c r="RX90" i="21" s="1"/>
  <c r="RX209" i="33"/>
  <c r="RX210" i="33"/>
  <c r="RX215" i="33" s="1"/>
  <c r="QV255" i="33"/>
  <c r="QV260" i="33" s="1"/>
  <c r="QV91" i="21" s="1"/>
  <c r="QV98" i="21" s="1"/>
  <c r="QV253" i="33"/>
  <c r="QV254" i="33"/>
  <c r="QV259" i="33" s="1"/>
  <c r="HJ211" i="33"/>
  <c r="HJ216" i="33" s="1"/>
  <c r="HJ90" i="21" s="1"/>
  <c r="HJ210" i="33"/>
  <c r="HJ215" i="33" s="1"/>
  <c r="HJ209" i="33"/>
  <c r="JM84" i="33"/>
  <c r="JM82" i="33"/>
  <c r="JM83" i="33"/>
  <c r="JM88" i="33" s="1"/>
  <c r="JM149" i="33" s="1"/>
  <c r="JM151" i="33" s="1"/>
  <c r="KK123" i="33"/>
  <c r="KK128" i="33" s="1"/>
  <c r="KK88" i="21" s="1"/>
  <c r="KK121" i="33"/>
  <c r="KK122" i="33"/>
  <c r="KK127" i="33" s="1"/>
  <c r="FP84" i="33"/>
  <c r="FP82" i="33"/>
  <c r="FP83" i="33"/>
  <c r="FP88" i="33" s="1"/>
  <c r="FP149" i="33" s="1"/>
  <c r="FP151" i="33" s="1"/>
  <c r="JD209" i="33"/>
  <c r="JD211" i="33"/>
  <c r="JD216" i="33" s="1"/>
  <c r="JD90" i="21" s="1"/>
  <c r="JD210" i="33"/>
  <c r="JD215" i="33" s="1"/>
  <c r="LZ166" i="33"/>
  <c r="LZ168" i="33"/>
  <c r="LZ173" i="33" s="1"/>
  <c r="LZ89" i="21" s="1"/>
  <c r="LZ167" i="33"/>
  <c r="LZ172" i="33" s="1"/>
  <c r="EV82" i="33"/>
  <c r="EV83" i="33"/>
  <c r="EV88" i="33" s="1"/>
  <c r="EV149" i="33" s="1"/>
  <c r="EV84" i="33"/>
  <c r="GO121" i="33"/>
  <c r="GO123" i="33"/>
  <c r="GO128" i="33" s="1"/>
  <c r="GO88" i="21" s="1"/>
  <c r="GO122" i="33"/>
  <c r="GO127" i="33" s="1"/>
  <c r="RF166" i="33"/>
  <c r="RF168" i="33"/>
  <c r="RF173" i="33" s="1"/>
  <c r="RF89" i="21" s="1"/>
  <c r="RF167" i="33"/>
  <c r="RF172" i="33" s="1"/>
  <c r="GR209" i="33"/>
  <c r="GR210" i="33"/>
  <c r="GR215" i="33" s="1"/>
  <c r="GR211" i="33"/>
  <c r="GR216" i="33" s="1"/>
  <c r="GR90" i="21" s="1"/>
  <c r="GR118" i="21" s="1"/>
  <c r="EP209" i="33"/>
  <c r="EP210" i="33"/>
  <c r="EP215" i="33" s="1"/>
  <c r="EP211" i="33"/>
  <c r="EP216" i="33" s="1"/>
  <c r="EP90" i="21" s="1"/>
  <c r="QZ209" i="33"/>
  <c r="QZ210" i="33"/>
  <c r="QZ215" i="33" s="1"/>
  <c r="QZ211" i="33"/>
  <c r="QZ216" i="33" s="1"/>
  <c r="QZ90" i="21" s="1"/>
  <c r="CG122" i="33"/>
  <c r="CG127" i="33" s="1"/>
  <c r="CG123" i="33"/>
  <c r="CG128" i="33" s="1"/>
  <c r="CG88" i="21" s="1"/>
  <c r="CG95" i="21" s="1"/>
  <c r="CG121" i="33"/>
  <c r="FC123" i="33"/>
  <c r="FC128" i="33" s="1"/>
  <c r="FC88" i="21" s="1"/>
  <c r="FC121" i="33"/>
  <c r="FC122" i="33"/>
  <c r="FC127" i="33" s="1"/>
  <c r="KS211" i="33"/>
  <c r="KS216" i="33" s="1"/>
  <c r="KS90" i="21" s="1"/>
  <c r="KS97" i="21" s="1"/>
  <c r="KS209" i="33"/>
  <c r="KS210" i="33"/>
  <c r="KS215" i="33" s="1"/>
  <c r="EN166" i="33"/>
  <c r="EN167" i="33"/>
  <c r="EN172" i="33" s="1"/>
  <c r="EN168" i="33"/>
  <c r="EN173" i="33" s="1"/>
  <c r="EN89" i="21" s="1"/>
  <c r="EH253" i="33"/>
  <c r="EH255" i="33"/>
  <c r="EH260" i="33" s="1"/>
  <c r="EH91" i="21" s="1"/>
  <c r="EH98" i="21" s="1"/>
  <c r="EH254" i="33"/>
  <c r="EH259" i="33" s="1"/>
  <c r="HD210" i="33"/>
  <c r="HD215" i="33" s="1"/>
  <c r="HD209" i="33"/>
  <c r="HD211" i="33"/>
  <c r="HD216" i="33" s="1"/>
  <c r="HD90" i="21" s="1"/>
  <c r="FJ167" i="33"/>
  <c r="FJ172" i="33" s="1"/>
  <c r="FJ168" i="33"/>
  <c r="FJ173" i="33" s="1"/>
  <c r="FJ89" i="21" s="1"/>
  <c r="FJ166" i="33"/>
  <c r="AV82" i="33"/>
  <c r="AV84" i="33"/>
  <c r="AV83" i="33"/>
  <c r="AV88" i="33" s="1"/>
  <c r="AV149" i="33" s="1"/>
  <c r="AV151" i="33" s="1"/>
  <c r="MF167" i="33"/>
  <c r="MF172" i="33" s="1"/>
  <c r="MF168" i="33"/>
  <c r="MF173" i="33" s="1"/>
  <c r="MF89" i="21" s="1"/>
  <c r="MF96" i="21" s="1"/>
  <c r="MF166" i="33"/>
  <c r="RS82" i="33"/>
  <c r="RS83" i="33"/>
  <c r="RS88" i="33" s="1"/>
  <c r="RS149" i="33" s="1"/>
  <c r="RS151" i="33" s="1"/>
  <c r="RS84" i="33"/>
  <c r="LG83" i="33"/>
  <c r="LG88" i="33" s="1"/>
  <c r="LG149" i="33" s="1"/>
  <c r="LG84" i="33"/>
  <c r="LG82" i="33"/>
  <c r="B168" i="33"/>
  <c r="B173" i="33" s="1"/>
  <c r="B89" i="21" s="1"/>
  <c r="B167" i="33"/>
  <c r="B172" i="33" s="1"/>
  <c r="B166" i="33"/>
  <c r="KB254" i="33"/>
  <c r="KB259" i="33" s="1"/>
  <c r="KB253" i="33"/>
  <c r="KB255" i="33"/>
  <c r="KB260" i="33" s="1"/>
  <c r="KB91" i="21" s="1"/>
  <c r="KO210" i="33"/>
  <c r="KO215" i="33" s="1"/>
  <c r="KO209" i="33"/>
  <c r="KO211" i="33"/>
  <c r="KO216" i="33" s="1"/>
  <c r="KO90" i="21" s="1"/>
  <c r="JI83" i="33"/>
  <c r="JI88" i="33" s="1"/>
  <c r="JI149" i="33" s="1"/>
  <c r="JI151" i="33" s="1"/>
  <c r="JI84" i="33"/>
  <c r="JI82" i="33"/>
  <c r="QI122" i="33"/>
  <c r="QI127" i="33" s="1"/>
  <c r="QI123" i="33"/>
  <c r="QI128" i="33" s="1"/>
  <c r="QI88" i="21" s="1"/>
  <c r="QI121" i="33"/>
  <c r="RU253" i="33"/>
  <c r="RU255" i="33"/>
  <c r="RU260" i="33" s="1"/>
  <c r="RU91" i="21" s="1"/>
  <c r="RU254" i="33"/>
  <c r="RU259" i="33" s="1"/>
  <c r="RU272" i="33" s="1"/>
  <c r="RU83" i="73" s="1"/>
  <c r="CP121" i="33"/>
  <c r="CP122" i="33"/>
  <c r="CP127" i="33" s="1"/>
  <c r="CP123" i="33"/>
  <c r="CP128" i="33" s="1"/>
  <c r="CP88" i="21" s="1"/>
  <c r="EV166" i="33"/>
  <c r="EV167" i="33"/>
  <c r="EV172" i="33" s="1"/>
  <c r="EV168" i="33"/>
  <c r="EV173" i="33" s="1"/>
  <c r="EV89" i="21" s="1"/>
  <c r="EV103" i="21" s="1"/>
  <c r="QB166" i="33"/>
  <c r="QB168" i="33"/>
  <c r="QB173" i="33" s="1"/>
  <c r="QB89" i="21" s="1"/>
  <c r="QB167" i="33"/>
  <c r="QB172" i="33" s="1"/>
  <c r="JX168" i="33"/>
  <c r="JX173" i="33" s="1"/>
  <c r="JX89" i="21" s="1"/>
  <c r="JX103" i="21" s="1"/>
  <c r="JX167" i="33"/>
  <c r="JX172" i="33" s="1"/>
  <c r="JX166" i="33"/>
  <c r="Z168" i="33"/>
  <c r="Z173" i="33" s="1"/>
  <c r="Z89" i="21" s="1"/>
  <c r="Z166" i="33"/>
  <c r="Z167" i="33"/>
  <c r="Z172" i="33" s="1"/>
  <c r="DU211" i="33"/>
  <c r="DU216" i="33" s="1"/>
  <c r="DU90" i="21" s="1"/>
  <c r="DU209" i="33"/>
  <c r="DU210" i="33"/>
  <c r="DU215" i="33" s="1"/>
  <c r="SE122" i="33"/>
  <c r="SE127" i="33" s="1"/>
  <c r="SE121" i="33"/>
  <c r="SE123" i="33"/>
  <c r="SE128" i="33" s="1"/>
  <c r="SE88" i="21" s="1"/>
  <c r="MS168" i="33"/>
  <c r="MS173" i="33" s="1"/>
  <c r="MS89" i="21" s="1"/>
  <c r="MS117" i="21" s="1"/>
  <c r="MS272" i="21" s="1"/>
  <c r="MS166" i="33"/>
  <c r="MS167" i="33"/>
  <c r="MS172" i="33" s="1"/>
  <c r="FC82" i="33"/>
  <c r="FC84" i="33"/>
  <c r="FC83" i="33"/>
  <c r="FC88" i="33" s="1"/>
  <c r="FC149" i="33" s="1"/>
  <c r="FC151" i="33" s="1"/>
  <c r="OI121" i="33"/>
  <c r="OI123" i="33"/>
  <c r="OI128" i="33" s="1"/>
  <c r="OI88" i="21" s="1"/>
  <c r="OI122" i="33"/>
  <c r="OI127" i="33" s="1"/>
  <c r="GC253" i="33"/>
  <c r="GC255" i="33"/>
  <c r="GC260" i="33" s="1"/>
  <c r="GC91" i="21" s="1"/>
  <c r="GC254" i="33"/>
  <c r="GC259" i="33" s="1"/>
  <c r="HC210" i="33"/>
  <c r="HC215" i="33" s="1"/>
  <c r="HC209" i="33"/>
  <c r="HC211" i="33"/>
  <c r="HC216" i="33" s="1"/>
  <c r="HC90" i="21" s="1"/>
  <c r="HS123" i="33"/>
  <c r="HS128" i="33" s="1"/>
  <c r="HS88" i="21" s="1"/>
  <c r="HS122" i="33"/>
  <c r="HS127" i="33" s="1"/>
  <c r="HS121" i="33"/>
  <c r="CI82" i="33"/>
  <c r="CI84" i="33"/>
  <c r="CI83" i="33"/>
  <c r="CI88" i="33" s="1"/>
  <c r="CI149" i="33" s="1"/>
  <c r="CI151" i="33" s="1"/>
  <c r="CB255" i="33"/>
  <c r="CB260" i="33" s="1"/>
  <c r="CB91" i="21" s="1"/>
  <c r="CB254" i="33"/>
  <c r="CB259" i="33" s="1"/>
  <c r="CB253" i="33"/>
  <c r="EE253" i="33"/>
  <c r="EE255" i="33"/>
  <c r="EE260" i="33" s="1"/>
  <c r="EE91" i="21" s="1"/>
  <c r="EE119" i="21" s="1"/>
  <c r="EE254" i="33"/>
  <c r="EE259" i="33" s="1"/>
  <c r="EE272" i="33" s="1"/>
  <c r="EE83" i="73" s="1"/>
  <c r="LM123" i="33"/>
  <c r="LM128" i="33" s="1"/>
  <c r="LM88" i="21" s="1"/>
  <c r="LM116" i="21" s="1"/>
  <c r="LM121" i="33"/>
  <c r="LM122" i="33"/>
  <c r="LM127" i="33" s="1"/>
  <c r="HT84" i="33"/>
  <c r="HT83" i="33"/>
  <c r="HT88" i="33" s="1"/>
  <c r="HT149" i="33" s="1"/>
  <c r="HT151" i="33" s="1"/>
  <c r="HT82" i="33"/>
  <c r="GZ167" i="33"/>
  <c r="GZ172" i="33" s="1"/>
  <c r="GZ166" i="33"/>
  <c r="GZ168" i="33"/>
  <c r="GZ173" i="33" s="1"/>
  <c r="GZ89" i="21" s="1"/>
  <c r="PI122" i="33"/>
  <c r="PI127" i="33" s="1"/>
  <c r="PI121" i="33"/>
  <c r="PI123" i="33"/>
  <c r="PI128" i="33" s="1"/>
  <c r="PI88" i="21" s="1"/>
  <c r="LF253" i="33"/>
  <c r="LF255" i="33"/>
  <c r="LF260" i="33" s="1"/>
  <c r="LF91" i="21" s="1"/>
  <c r="LF105" i="21" s="1"/>
  <c r="LF254" i="33"/>
  <c r="LF259" i="33" s="1"/>
  <c r="LF123" i="33"/>
  <c r="LF128" i="33" s="1"/>
  <c r="LF88" i="21" s="1"/>
  <c r="LF95" i="21" s="1"/>
  <c r="LF121" i="33"/>
  <c r="LF122" i="33"/>
  <c r="LF127" i="33" s="1"/>
  <c r="FE254" i="33"/>
  <c r="FE259" i="33" s="1"/>
  <c r="FE255" i="33"/>
  <c r="FE260" i="33" s="1"/>
  <c r="FE91" i="21" s="1"/>
  <c r="FE253" i="33"/>
  <c r="RJ255" i="33"/>
  <c r="RJ260" i="33" s="1"/>
  <c r="RJ91" i="21" s="1"/>
  <c r="RJ98" i="21" s="1"/>
  <c r="RJ254" i="33"/>
  <c r="RJ259" i="33" s="1"/>
  <c r="RJ253" i="33"/>
  <c r="LC121" i="33"/>
  <c r="LC122" i="33"/>
  <c r="LC127" i="33" s="1"/>
  <c r="LC123" i="33"/>
  <c r="LC128" i="33" s="1"/>
  <c r="LC88" i="21" s="1"/>
  <c r="IW166" i="33"/>
  <c r="IW168" i="33"/>
  <c r="IW173" i="33" s="1"/>
  <c r="IW89" i="21" s="1"/>
  <c r="IW167" i="33"/>
  <c r="IW172" i="33" s="1"/>
  <c r="LN83" i="33"/>
  <c r="LN88" i="33" s="1"/>
  <c r="LN149" i="33" s="1"/>
  <c r="LN151" i="33" s="1"/>
  <c r="LN84" i="33"/>
  <c r="LN82" i="33"/>
  <c r="CR210" i="33"/>
  <c r="CR215" i="33" s="1"/>
  <c r="CR211" i="33"/>
  <c r="CR216" i="33" s="1"/>
  <c r="CR90" i="21" s="1"/>
  <c r="CR118" i="21" s="1"/>
  <c r="CR209" i="33"/>
  <c r="EH122" i="33"/>
  <c r="EH127" i="33" s="1"/>
  <c r="EH121" i="33"/>
  <c r="EH123" i="33"/>
  <c r="EH128" i="33" s="1"/>
  <c r="EH88" i="21" s="1"/>
  <c r="EH102" i="21" s="1"/>
  <c r="PF210" i="33"/>
  <c r="PF215" i="33" s="1"/>
  <c r="PF209" i="33"/>
  <c r="PF211" i="33"/>
  <c r="PF216" i="33" s="1"/>
  <c r="PF90" i="21" s="1"/>
  <c r="JX255" i="33"/>
  <c r="JX260" i="33" s="1"/>
  <c r="JX91" i="21" s="1"/>
  <c r="JX254" i="33"/>
  <c r="JX259" i="33" s="1"/>
  <c r="JX253" i="33"/>
  <c r="RP166" i="33"/>
  <c r="RP168" i="33"/>
  <c r="RP173" i="33" s="1"/>
  <c r="RP89" i="21" s="1"/>
  <c r="RP103" i="21" s="1"/>
  <c r="RP167" i="33"/>
  <c r="RP172" i="33" s="1"/>
  <c r="HX166" i="33"/>
  <c r="HX167" i="33"/>
  <c r="HX172" i="33" s="1"/>
  <c r="HX168" i="33"/>
  <c r="HX173" i="33" s="1"/>
  <c r="HX89" i="21" s="1"/>
  <c r="HX103" i="21" s="1"/>
  <c r="QI84" i="33"/>
  <c r="QI82" i="33"/>
  <c r="QI83" i="33"/>
  <c r="QI88" i="33" s="1"/>
  <c r="QI149" i="33" s="1"/>
  <c r="QI151" i="33" s="1"/>
  <c r="OR123" i="33"/>
  <c r="OR128" i="33" s="1"/>
  <c r="OR88" i="21" s="1"/>
  <c r="OR121" i="33"/>
  <c r="OR122" i="33"/>
  <c r="OR127" i="33" s="1"/>
  <c r="GM84" i="33"/>
  <c r="GM83" i="33"/>
  <c r="GM88" i="33" s="1"/>
  <c r="GM149" i="33" s="1"/>
  <c r="GM151" i="33" s="1"/>
  <c r="GM82" i="33"/>
  <c r="LV83" i="33"/>
  <c r="LV88" i="33" s="1"/>
  <c r="LV149" i="33" s="1"/>
  <c r="LV151" i="33" s="1"/>
  <c r="LV84" i="33"/>
  <c r="LV82" i="33"/>
  <c r="KX254" i="33"/>
  <c r="KX259" i="33" s="1"/>
  <c r="KX253" i="33"/>
  <c r="KX255" i="33"/>
  <c r="KX260" i="33" s="1"/>
  <c r="KX91" i="21" s="1"/>
  <c r="GE210" i="33"/>
  <c r="GE215" i="33" s="1"/>
  <c r="GE209" i="33"/>
  <c r="GE211" i="33"/>
  <c r="GE216" i="33" s="1"/>
  <c r="GE90" i="21" s="1"/>
  <c r="ND255" i="33"/>
  <c r="ND260" i="33" s="1"/>
  <c r="ND91" i="21" s="1"/>
  <c r="ND253" i="33"/>
  <c r="ND254" i="33"/>
  <c r="ND259" i="33" s="1"/>
  <c r="LR121" i="33"/>
  <c r="LR122" i="33"/>
  <c r="LR127" i="33" s="1"/>
  <c r="LR123" i="33"/>
  <c r="LR128" i="33" s="1"/>
  <c r="LR88" i="21" s="1"/>
  <c r="NH253" i="33"/>
  <c r="NH254" i="33"/>
  <c r="NH259" i="33" s="1"/>
  <c r="NH255" i="33"/>
  <c r="NH260" i="33" s="1"/>
  <c r="NH91" i="21" s="1"/>
  <c r="DF255" i="33"/>
  <c r="DF260" i="33" s="1"/>
  <c r="DF91" i="21" s="1"/>
  <c r="DF253" i="33"/>
  <c r="DF254" i="33"/>
  <c r="DF259" i="33" s="1"/>
  <c r="HE121" i="33"/>
  <c r="HE122" i="33"/>
  <c r="HE127" i="33" s="1"/>
  <c r="HE123" i="33"/>
  <c r="HE128" i="33" s="1"/>
  <c r="HE88" i="21" s="1"/>
  <c r="MW253" i="33"/>
  <c r="MW254" i="33"/>
  <c r="MW259" i="33" s="1"/>
  <c r="MW255" i="33"/>
  <c r="MW260" i="33" s="1"/>
  <c r="MW91" i="21" s="1"/>
  <c r="PF168" i="33"/>
  <c r="PF173" i="33" s="1"/>
  <c r="PF89" i="21" s="1"/>
  <c r="PF117" i="21" s="1"/>
  <c r="PF167" i="33"/>
  <c r="PF172" i="33" s="1"/>
  <c r="PF166" i="33"/>
  <c r="BS210" i="33"/>
  <c r="BS215" i="33" s="1"/>
  <c r="BS211" i="33"/>
  <c r="BS216" i="33" s="1"/>
  <c r="BS90" i="21" s="1"/>
  <c r="BS209" i="33"/>
  <c r="F123" i="33"/>
  <c r="F128" i="33" s="1"/>
  <c r="F88" i="21" s="1"/>
  <c r="F121" i="33"/>
  <c r="F122" i="33"/>
  <c r="F127" i="33" s="1"/>
  <c r="AN254" i="33"/>
  <c r="AN259" i="33" s="1"/>
  <c r="AN253" i="33"/>
  <c r="AN255" i="33"/>
  <c r="AN260" i="33" s="1"/>
  <c r="AN91" i="21" s="1"/>
  <c r="AN105" i="21" s="1"/>
  <c r="GQ83" i="33"/>
  <c r="GQ88" i="33" s="1"/>
  <c r="GQ149" i="33" s="1"/>
  <c r="GQ151" i="33" s="1"/>
  <c r="GQ84" i="33"/>
  <c r="GQ82" i="33"/>
  <c r="OH121" i="33"/>
  <c r="OH122" i="33"/>
  <c r="OH127" i="33" s="1"/>
  <c r="OH123" i="33"/>
  <c r="OH128" i="33" s="1"/>
  <c r="OH88" i="21" s="1"/>
  <c r="OT167" i="33"/>
  <c r="OT172" i="33" s="1"/>
  <c r="OT166" i="33"/>
  <c r="OT168" i="33"/>
  <c r="OT173" i="33" s="1"/>
  <c r="OT89" i="21" s="1"/>
  <c r="OT96" i="21" s="1"/>
  <c r="JG210" i="33"/>
  <c r="JG215" i="33" s="1"/>
  <c r="JG211" i="33"/>
  <c r="JG216" i="33" s="1"/>
  <c r="JG90" i="21" s="1"/>
  <c r="JG118" i="21" s="1"/>
  <c r="JG209" i="33"/>
  <c r="IO83" i="33"/>
  <c r="IO88" i="33" s="1"/>
  <c r="IO149" i="33" s="1"/>
  <c r="IO151" i="33" s="1"/>
  <c r="IO82" i="33"/>
  <c r="IO84" i="33"/>
  <c r="BI167" i="33"/>
  <c r="BI172" i="33" s="1"/>
  <c r="BI166" i="33"/>
  <c r="BI168" i="33"/>
  <c r="BI173" i="33" s="1"/>
  <c r="BI89" i="21" s="1"/>
  <c r="RL122" i="33"/>
  <c r="RL127" i="33" s="1"/>
  <c r="RL121" i="33"/>
  <c r="RL123" i="33"/>
  <c r="RL128" i="33" s="1"/>
  <c r="RL88" i="21" s="1"/>
  <c r="QE83" i="33"/>
  <c r="QE88" i="33" s="1"/>
  <c r="QE149" i="33" s="1"/>
  <c r="QE151" i="33" s="1"/>
  <c r="QE84" i="33"/>
  <c r="QE82" i="33"/>
  <c r="FJ254" i="33"/>
  <c r="FJ259" i="33" s="1"/>
  <c r="FJ253" i="33"/>
  <c r="FJ255" i="33"/>
  <c r="FJ260" i="33" s="1"/>
  <c r="FJ91" i="21" s="1"/>
  <c r="FJ105" i="21" s="1"/>
  <c r="QV209" i="33"/>
  <c r="QV210" i="33"/>
  <c r="QV215" i="33" s="1"/>
  <c r="QV211" i="33"/>
  <c r="QV216" i="33" s="1"/>
  <c r="QV90" i="21" s="1"/>
  <c r="NO123" i="33"/>
  <c r="NO128" i="33" s="1"/>
  <c r="NO88" i="21" s="1"/>
  <c r="NO122" i="33"/>
  <c r="NO127" i="33" s="1"/>
  <c r="NO121" i="33"/>
  <c r="AO82" i="33"/>
  <c r="AO83" i="33"/>
  <c r="AO88" i="33" s="1"/>
  <c r="AO149" i="33" s="1"/>
  <c r="AO151" i="33" s="1"/>
  <c r="AO84" i="33"/>
  <c r="PV253" i="33"/>
  <c r="PV255" i="33"/>
  <c r="PV260" i="33" s="1"/>
  <c r="PV91" i="21" s="1"/>
  <c r="PV254" i="33"/>
  <c r="PV259" i="33" s="1"/>
  <c r="AV253" i="33"/>
  <c r="AV255" i="33"/>
  <c r="AV260" i="33" s="1"/>
  <c r="AV91" i="21" s="1"/>
  <c r="AV254" i="33"/>
  <c r="AV259" i="33" s="1"/>
  <c r="JX123" i="33"/>
  <c r="JX128" i="33" s="1"/>
  <c r="JX88" i="21" s="1"/>
  <c r="JX102" i="21" s="1"/>
  <c r="JX122" i="33"/>
  <c r="JX127" i="33" s="1"/>
  <c r="JX121" i="33"/>
  <c r="QP121" i="33"/>
  <c r="QP122" i="33"/>
  <c r="QP127" i="33" s="1"/>
  <c r="QP123" i="33"/>
  <c r="QP128" i="33" s="1"/>
  <c r="QP88" i="21" s="1"/>
  <c r="QP116" i="21" s="1"/>
  <c r="FW210" i="33"/>
  <c r="FW215" i="33" s="1"/>
  <c r="FW209" i="33"/>
  <c r="FW211" i="33"/>
  <c r="FW216" i="33" s="1"/>
  <c r="FW90" i="21" s="1"/>
  <c r="Y166" i="33"/>
  <c r="Y168" i="33"/>
  <c r="Y173" i="33" s="1"/>
  <c r="Y89" i="21" s="1"/>
  <c r="Y117" i="21" s="1"/>
  <c r="Y272" i="21" s="1"/>
  <c r="Y167" i="33"/>
  <c r="Y172" i="33" s="1"/>
  <c r="OQ122" i="33"/>
  <c r="OQ127" i="33" s="1"/>
  <c r="OQ123" i="33"/>
  <c r="OQ128" i="33" s="1"/>
  <c r="OQ88" i="21" s="1"/>
  <c r="OQ102" i="21" s="1"/>
  <c r="OQ121" i="33"/>
  <c r="NW123" i="33"/>
  <c r="NW128" i="33" s="1"/>
  <c r="NW88" i="21" s="1"/>
  <c r="NW122" i="33"/>
  <c r="NW127" i="33" s="1"/>
  <c r="NW121" i="33"/>
  <c r="NA83" i="33"/>
  <c r="NA88" i="33" s="1"/>
  <c r="NA149" i="33" s="1"/>
  <c r="NA151" i="33" s="1"/>
  <c r="NA82" i="33"/>
  <c r="NA84" i="33"/>
  <c r="FU253" i="33"/>
  <c r="FU255" i="33"/>
  <c r="FU260" i="33" s="1"/>
  <c r="FU91" i="21" s="1"/>
  <c r="FU254" i="33"/>
  <c r="FU259" i="33" s="1"/>
  <c r="NR82" i="33"/>
  <c r="NR84" i="33"/>
  <c r="NR83" i="33"/>
  <c r="NR88" i="33" s="1"/>
  <c r="NR149" i="33" s="1"/>
  <c r="NR151" i="33" s="1"/>
  <c r="HA210" i="33"/>
  <c r="HA215" i="33" s="1"/>
  <c r="HA209" i="33"/>
  <c r="HA211" i="33"/>
  <c r="HA216" i="33" s="1"/>
  <c r="HA90" i="21" s="1"/>
  <c r="QA168" i="33"/>
  <c r="QA173" i="33" s="1"/>
  <c r="QA89" i="21" s="1"/>
  <c r="QA117" i="21" s="1"/>
  <c r="QA166" i="33"/>
  <c r="QA167" i="33"/>
  <c r="QA172" i="33" s="1"/>
  <c r="HU84" i="33"/>
  <c r="HU83" i="33"/>
  <c r="HU88" i="33" s="1"/>
  <c r="HU149" i="33" s="1"/>
  <c r="HU151" i="33" s="1"/>
  <c r="HU82" i="33"/>
  <c r="R168" i="33"/>
  <c r="R173" i="33" s="1"/>
  <c r="R89" i="21" s="1"/>
  <c r="R96" i="21" s="1"/>
  <c r="R166" i="33"/>
  <c r="R167" i="33"/>
  <c r="R172" i="33" s="1"/>
  <c r="BE254" i="33"/>
  <c r="BE259" i="33" s="1"/>
  <c r="BE255" i="33"/>
  <c r="BE260" i="33" s="1"/>
  <c r="BE91" i="21" s="1"/>
  <c r="BE253" i="33"/>
  <c r="NC255" i="33"/>
  <c r="NC260" i="33" s="1"/>
  <c r="NC91" i="21" s="1"/>
  <c r="NC254" i="33"/>
  <c r="NC259" i="33" s="1"/>
  <c r="NC253" i="33"/>
  <c r="MM209" i="33"/>
  <c r="MM211" i="33"/>
  <c r="MM216" i="33" s="1"/>
  <c r="MM90" i="21" s="1"/>
  <c r="MM210" i="33"/>
  <c r="MM215" i="33" s="1"/>
  <c r="RF82" i="33"/>
  <c r="RF83" i="33"/>
  <c r="RF88" i="33" s="1"/>
  <c r="RF149" i="33" s="1"/>
  <c r="RF151" i="33" s="1"/>
  <c r="RF84" i="33"/>
  <c r="AY166" i="33"/>
  <c r="AY167" i="33"/>
  <c r="AY172" i="33" s="1"/>
  <c r="AY168" i="33"/>
  <c r="AY173" i="33" s="1"/>
  <c r="AY89" i="21" s="1"/>
  <c r="RD254" i="33"/>
  <c r="RD259" i="33" s="1"/>
  <c r="RD255" i="33"/>
  <c r="RD260" i="33" s="1"/>
  <c r="RD91" i="21" s="1"/>
  <c r="RD253" i="33"/>
  <c r="FV84" i="33"/>
  <c r="FV82" i="33"/>
  <c r="FV83" i="33"/>
  <c r="FV88" i="33" s="1"/>
  <c r="FV149" i="33" s="1"/>
  <c r="FV151" i="33" s="1"/>
  <c r="AD211" i="33"/>
  <c r="AD216" i="33" s="1"/>
  <c r="AD90" i="21" s="1"/>
  <c r="AD210" i="33"/>
  <c r="AD215" i="33" s="1"/>
  <c r="AD209" i="33"/>
  <c r="JI255" i="33"/>
  <c r="JI260" i="33" s="1"/>
  <c r="JI91" i="21" s="1"/>
  <c r="JI254" i="33"/>
  <c r="JI259" i="33" s="1"/>
  <c r="JI253" i="33"/>
  <c r="CF255" i="33"/>
  <c r="CF260" i="33" s="1"/>
  <c r="CF91" i="21" s="1"/>
  <c r="CF253" i="33"/>
  <c r="CF254" i="33"/>
  <c r="CF259" i="33" s="1"/>
  <c r="JJ82" i="33"/>
  <c r="JJ83" i="33"/>
  <c r="JJ88" i="33" s="1"/>
  <c r="JJ149" i="33" s="1"/>
  <c r="JJ151" i="33" s="1"/>
  <c r="JJ84" i="33"/>
  <c r="HB209" i="33"/>
  <c r="HB211" i="33"/>
  <c r="HB216" i="33" s="1"/>
  <c r="HB90" i="21" s="1"/>
  <c r="HB210" i="33"/>
  <c r="HB215" i="33" s="1"/>
  <c r="RT82" i="33"/>
  <c r="RT83" i="33"/>
  <c r="RT88" i="33" s="1"/>
  <c r="RT149" i="33" s="1"/>
  <c r="RT151" i="33" s="1"/>
  <c r="RT84" i="33"/>
  <c r="FW254" i="33"/>
  <c r="FW259" i="33" s="1"/>
  <c r="FW255" i="33"/>
  <c r="FW260" i="33" s="1"/>
  <c r="FW91" i="21" s="1"/>
  <c r="FW253" i="33"/>
  <c r="RW255" i="33"/>
  <c r="RW260" i="33" s="1"/>
  <c r="RW91" i="21" s="1"/>
  <c r="RW253" i="33"/>
  <c r="RW254" i="33"/>
  <c r="RW259" i="33" s="1"/>
  <c r="EB255" i="33"/>
  <c r="EB260" i="33" s="1"/>
  <c r="EB91" i="21" s="1"/>
  <c r="EB105" i="21" s="1"/>
  <c r="EB254" i="33"/>
  <c r="EB259" i="33" s="1"/>
  <c r="EB253" i="33"/>
  <c r="GI82" i="33"/>
  <c r="GI84" i="33"/>
  <c r="GI83" i="33"/>
  <c r="GI88" i="33" s="1"/>
  <c r="GI149" i="33" s="1"/>
  <c r="GI151" i="33" s="1"/>
  <c r="IH82" i="33"/>
  <c r="IH84" i="33"/>
  <c r="IH83" i="33"/>
  <c r="IH88" i="33" s="1"/>
  <c r="IH149" i="33" s="1"/>
  <c r="IH151" i="33" s="1"/>
  <c r="MW83" i="33"/>
  <c r="MW88" i="33" s="1"/>
  <c r="MW149" i="33" s="1"/>
  <c r="MW151" i="33" s="1"/>
  <c r="MW82" i="33"/>
  <c r="MW84" i="33"/>
  <c r="IB123" i="33"/>
  <c r="IB128" i="33" s="1"/>
  <c r="IB88" i="21" s="1"/>
  <c r="IB121" i="33"/>
  <c r="IB122" i="33"/>
  <c r="IB127" i="33" s="1"/>
  <c r="MM82" i="33"/>
  <c r="MM83" i="33"/>
  <c r="MM88" i="33" s="1"/>
  <c r="MM149" i="33" s="1"/>
  <c r="MM151" i="33" s="1"/>
  <c r="MM84" i="33"/>
  <c r="QU210" i="33"/>
  <c r="QU215" i="33" s="1"/>
  <c r="QU209" i="33"/>
  <c r="QU211" i="33"/>
  <c r="QU216" i="33" s="1"/>
  <c r="QU90" i="21" s="1"/>
  <c r="QU104" i="21" s="1"/>
  <c r="AB168" i="33"/>
  <c r="AB173" i="33" s="1"/>
  <c r="AB89" i="21" s="1"/>
  <c r="AB167" i="33"/>
  <c r="AB172" i="33" s="1"/>
  <c r="AB166" i="33"/>
  <c r="MW167" i="33"/>
  <c r="MW172" i="33" s="1"/>
  <c r="MW166" i="33"/>
  <c r="MW168" i="33"/>
  <c r="MW173" i="33" s="1"/>
  <c r="MW89" i="21" s="1"/>
  <c r="MW117" i="21" s="1"/>
  <c r="JZ167" i="33"/>
  <c r="JZ172" i="33" s="1"/>
  <c r="JZ168" i="33"/>
  <c r="JZ173" i="33" s="1"/>
  <c r="JZ89" i="21" s="1"/>
  <c r="JZ166" i="33"/>
  <c r="CM254" i="33"/>
  <c r="CM259" i="33" s="1"/>
  <c r="CM255" i="33"/>
  <c r="CM260" i="33" s="1"/>
  <c r="CM91" i="21" s="1"/>
  <c r="CM253" i="33"/>
  <c r="MQ167" i="33"/>
  <c r="MQ172" i="33" s="1"/>
  <c r="MQ166" i="33"/>
  <c r="MQ168" i="33"/>
  <c r="MQ173" i="33" s="1"/>
  <c r="MQ89" i="21" s="1"/>
  <c r="FM211" i="33"/>
  <c r="FM216" i="33" s="1"/>
  <c r="FM90" i="21" s="1"/>
  <c r="FM118" i="21" s="1"/>
  <c r="FM210" i="33"/>
  <c r="FM215" i="33" s="1"/>
  <c r="FM209" i="33"/>
  <c r="GR168" i="33"/>
  <c r="GR173" i="33" s="1"/>
  <c r="GR89" i="21" s="1"/>
  <c r="GR166" i="33"/>
  <c r="GR167" i="33"/>
  <c r="GR172" i="33" s="1"/>
  <c r="JR210" i="33"/>
  <c r="JR215" i="33" s="1"/>
  <c r="JR211" i="33"/>
  <c r="JR216" i="33" s="1"/>
  <c r="JR90" i="21" s="1"/>
  <c r="JR209" i="33"/>
  <c r="MY210" i="33"/>
  <c r="MY215" i="33" s="1"/>
  <c r="MY211" i="33"/>
  <c r="MY216" i="33" s="1"/>
  <c r="MY90" i="21" s="1"/>
  <c r="MY104" i="21" s="1"/>
  <c r="MY209" i="33"/>
  <c r="HZ167" i="33"/>
  <c r="HZ172" i="33" s="1"/>
  <c r="HZ168" i="33"/>
  <c r="HZ173" i="33" s="1"/>
  <c r="HZ89" i="21" s="1"/>
  <c r="HZ96" i="21" s="1"/>
  <c r="HZ166" i="33"/>
  <c r="JG123" i="33"/>
  <c r="JG128" i="33" s="1"/>
  <c r="JG88" i="21" s="1"/>
  <c r="JG122" i="33"/>
  <c r="JG127" i="33" s="1"/>
  <c r="JG121" i="33"/>
  <c r="EQ82" i="33"/>
  <c r="EQ84" i="33"/>
  <c r="EQ83" i="33"/>
  <c r="EQ88" i="33" s="1"/>
  <c r="EQ149" i="33" s="1"/>
  <c r="EQ151" i="33" s="1"/>
  <c r="IS255" i="33"/>
  <c r="IS260" i="33" s="1"/>
  <c r="IS91" i="21" s="1"/>
  <c r="IS254" i="33"/>
  <c r="IS259" i="33" s="1"/>
  <c r="IS253" i="33"/>
  <c r="OS84" i="33"/>
  <c r="OS83" i="33"/>
  <c r="OS88" i="33" s="1"/>
  <c r="OS149" i="33" s="1"/>
  <c r="OS151" i="33" s="1"/>
  <c r="OS82" i="33"/>
  <c r="AK209" i="33"/>
  <c r="AK210" i="33"/>
  <c r="AK215" i="33" s="1"/>
  <c r="AK211" i="33"/>
  <c r="AK216" i="33" s="1"/>
  <c r="AK90" i="21" s="1"/>
  <c r="AK104" i="21" s="1"/>
  <c r="CO209" i="33"/>
  <c r="CO211" i="33"/>
  <c r="CO216" i="33" s="1"/>
  <c r="CO90" i="21" s="1"/>
  <c r="CO210" i="33"/>
  <c r="CO215" i="33" s="1"/>
  <c r="EY82" i="33"/>
  <c r="EY84" i="33"/>
  <c r="EY83" i="33"/>
  <c r="EY88" i="33" s="1"/>
  <c r="EY149" i="33" s="1"/>
  <c r="EY151" i="33" s="1"/>
  <c r="IM121" i="33"/>
  <c r="IM123" i="33"/>
  <c r="IM128" i="33" s="1"/>
  <c r="IM88" i="21" s="1"/>
  <c r="IM102" i="21" s="1"/>
  <c r="IM122" i="33"/>
  <c r="IM127" i="33" s="1"/>
  <c r="OU82" i="33"/>
  <c r="OU83" i="33"/>
  <c r="OU88" i="33" s="1"/>
  <c r="OU149" i="33" s="1"/>
  <c r="OU151" i="33" s="1"/>
  <c r="OU84" i="33"/>
  <c r="HO82" i="33"/>
  <c r="HO84" i="33"/>
  <c r="HO83" i="33"/>
  <c r="HO88" i="33" s="1"/>
  <c r="HO149" i="33" s="1"/>
  <c r="HO151" i="33" s="1"/>
  <c r="SG122" i="33"/>
  <c r="SG127" i="33" s="1"/>
  <c r="SG123" i="33"/>
  <c r="SG128" i="33" s="1"/>
  <c r="SG88" i="21" s="1"/>
  <c r="SG121" i="33"/>
  <c r="LH211" i="33"/>
  <c r="LH216" i="33" s="1"/>
  <c r="LH90" i="21" s="1"/>
  <c r="LH97" i="21" s="1"/>
  <c r="LH210" i="33"/>
  <c r="LH215" i="33" s="1"/>
  <c r="LH209" i="33"/>
  <c r="QE210" i="33"/>
  <c r="QE215" i="33" s="1"/>
  <c r="QE211" i="33"/>
  <c r="QE216" i="33" s="1"/>
  <c r="QE90" i="21" s="1"/>
  <c r="QE209" i="33"/>
  <c r="OV168" i="33"/>
  <c r="OV173" i="33" s="1"/>
  <c r="OV89" i="21" s="1"/>
  <c r="OV167" i="33"/>
  <c r="OV172" i="33" s="1"/>
  <c r="OV166" i="33"/>
  <c r="DW122" i="33"/>
  <c r="DW127" i="33" s="1"/>
  <c r="DW123" i="33"/>
  <c r="DW128" i="33" s="1"/>
  <c r="DW88" i="21" s="1"/>
  <c r="DW121" i="33"/>
  <c r="ML166" i="33"/>
  <c r="ML167" i="33"/>
  <c r="ML172" i="33" s="1"/>
  <c r="ML168" i="33"/>
  <c r="ML173" i="33" s="1"/>
  <c r="ML89" i="21" s="1"/>
  <c r="CL253" i="33"/>
  <c r="CL255" i="33"/>
  <c r="CL260" i="33" s="1"/>
  <c r="CL91" i="21" s="1"/>
  <c r="CL98" i="21" s="1"/>
  <c r="CL254" i="33"/>
  <c r="CL259" i="33" s="1"/>
  <c r="DH122" i="33"/>
  <c r="DH127" i="33" s="1"/>
  <c r="DH121" i="33"/>
  <c r="DH123" i="33"/>
  <c r="DH128" i="33" s="1"/>
  <c r="DH88" i="21" s="1"/>
  <c r="KQ84" i="33"/>
  <c r="KQ83" i="33"/>
  <c r="KQ88" i="33" s="1"/>
  <c r="KQ149" i="33" s="1"/>
  <c r="KQ151" i="33" s="1"/>
  <c r="KQ82" i="33"/>
  <c r="AB253" i="33"/>
  <c r="AB254" i="33"/>
  <c r="AB259" i="33" s="1"/>
  <c r="AB255" i="33"/>
  <c r="AB260" i="33" s="1"/>
  <c r="AB91" i="21" s="1"/>
  <c r="AB105" i="21" s="1"/>
  <c r="BT84" i="33"/>
  <c r="BT82" i="33"/>
  <c r="BT83" i="33"/>
  <c r="BT88" i="33" s="1"/>
  <c r="BT149" i="33" s="1"/>
  <c r="BT151" i="33" s="1"/>
  <c r="QH84" i="33"/>
  <c r="QH82" i="33"/>
  <c r="QH83" i="33"/>
  <c r="QH88" i="33" s="1"/>
  <c r="QH149" i="33" s="1"/>
  <c r="QH151" i="33" s="1"/>
  <c r="AV167" i="33"/>
  <c r="AV172" i="33" s="1"/>
  <c r="AV168" i="33"/>
  <c r="AV173" i="33" s="1"/>
  <c r="AV89" i="21" s="1"/>
  <c r="AV166" i="33"/>
  <c r="JQ254" i="33"/>
  <c r="JQ259" i="33" s="1"/>
  <c r="JQ253" i="33"/>
  <c r="JQ255" i="33"/>
  <c r="JQ260" i="33" s="1"/>
  <c r="JQ91" i="21" s="1"/>
  <c r="JQ119" i="21" s="1"/>
  <c r="BU121" i="33"/>
  <c r="BU123" i="33"/>
  <c r="BU128" i="33" s="1"/>
  <c r="BU88" i="21" s="1"/>
  <c r="BU122" i="33"/>
  <c r="BU127" i="33" s="1"/>
  <c r="AN121" i="33"/>
  <c r="AN123" i="33"/>
  <c r="AN128" i="33" s="1"/>
  <c r="AN88" i="21" s="1"/>
  <c r="AN95" i="21" s="1"/>
  <c r="AN122" i="33"/>
  <c r="AN127" i="33" s="1"/>
  <c r="QJ123" i="33"/>
  <c r="QJ128" i="33" s="1"/>
  <c r="QJ88" i="21" s="1"/>
  <c r="QJ122" i="33"/>
  <c r="QJ127" i="33" s="1"/>
  <c r="QJ121" i="33"/>
  <c r="H122" i="33"/>
  <c r="H127" i="33" s="1"/>
  <c r="H121" i="33"/>
  <c r="H123" i="33"/>
  <c r="H128" i="33" s="1"/>
  <c r="H88" i="21" s="1"/>
  <c r="H95" i="21" s="1"/>
  <c r="PD123" i="33"/>
  <c r="PD128" i="33" s="1"/>
  <c r="PD88" i="21" s="1"/>
  <c r="PD95" i="21" s="1"/>
  <c r="PD122" i="33"/>
  <c r="PD127" i="33" s="1"/>
  <c r="PD121" i="33"/>
  <c r="GV254" i="33"/>
  <c r="GV259" i="33" s="1"/>
  <c r="GV255" i="33"/>
  <c r="GV260" i="33" s="1"/>
  <c r="GV91" i="21" s="1"/>
  <c r="GV253" i="33"/>
  <c r="GQ211" i="33"/>
  <c r="GQ216" i="33" s="1"/>
  <c r="GQ90" i="21" s="1"/>
  <c r="GQ210" i="33"/>
  <c r="GQ215" i="33" s="1"/>
  <c r="GQ209" i="33"/>
  <c r="QK121" i="33"/>
  <c r="QK122" i="33"/>
  <c r="QK127" i="33" s="1"/>
  <c r="QK123" i="33"/>
  <c r="QK128" i="33" s="1"/>
  <c r="QK88" i="21" s="1"/>
  <c r="MT211" i="33"/>
  <c r="MT216" i="33" s="1"/>
  <c r="MT90" i="21" s="1"/>
  <c r="MT209" i="33"/>
  <c r="MT210" i="33"/>
  <c r="MT215" i="33" s="1"/>
  <c r="RJ166" i="33"/>
  <c r="RJ167" i="33"/>
  <c r="RJ172" i="33" s="1"/>
  <c r="RJ168" i="33"/>
  <c r="RJ173" i="33" s="1"/>
  <c r="RJ89" i="21" s="1"/>
  <c r="RJ96" i="21" s="1"/>
  <c r="IE254" i="33"/>
  <c r="IE259" i="33" s="1"/>
  <c r="IE253" i="33"/>
  <c r="IE255" i="33"/>
  <c r="IE260" i="33" s="1"/>
  <c r="IE91" i="21" s="1"/>
  <c r="ID166" i="33"/>
  <c r="ID167" i="33"/>
  <c r="ID172" i="33" s="1"/>
  <c r="ID168" i="33"/>
  <c r="ID173" i="33" s="1"/>
  <c r="ID89" i="21" s="1"/>
  <c r="ID96" i="21" s="1"/>
  <c r="IG168" i="33"/>
  <c r="IG173" i="33" s="1"/>
  <c r="IG89" i="21" s="1"/>
  <c r="IG96" i="21" s="1"/>
  <c r="IG166" i="33"/>
  <c r="IG167" i="33"/>
  <c r="IG172" i="33" s="1"/>
  <c r="FR83" i="33"/>
  <c r="FR88" i="33" s="1"/>
  <c r="FR149" i="33" s="1"/>
  <c r="FR151" i="33" s="1"/>
  <c r="FR84" i="33"/>
  <c r="FR82" i="33"/>
  <c r="DT166" i="33"/>
  <c r="DT168" i="33"/>
  <c r="DT173" i="33" s="1"/>
  <c r="DT89" i="21" s="1"/>
  <c r="DT96" i="21" s="1"/>
  <c r="DT167" i="33"/>
  <c r="DT172" i="33" s="1"/>
  <c r="MK253" i="33"/>
  <c r="MK255" i="33"/>
  <c r="MK260" i="33" s="1"/>
  <c r="MK91" i="21" s="1"/>
  <c r="MK105" i="21" s="1"/>
  <c r="MK254" i="33"/>
  <c r="MK259" i="33" s="1"/>
  <c r="DT123" i="33"/>
  <c r="DT128" i="33" s="1"/>
  <c r="DT88" i="21" s="1"/>
  <c r="DT121" i="33"/>
  <c r="DT122" i="33"/>
  <c r="DT127" i="33" s="1"/>
  <c r="DI82" i="33"/>
  <c r="DI83" i="33"/>
  <c r="DI88" i="33" s="1"/>
  <c r="DI149" i="33" s="1"/>
  <c r="DI151" i="33" s="1"/>
  <c r="DI84" i="33"/>
  <c r="PO210" i="33"/>
  <c r="PO215" i="33" s="1"/>
  <c r="PO211" i="33"/>
  <c r="PO216" i="33" s="1"/>
  <c r="PO90" i="21" s="1"/>
  <c r="PO118" i="21" s="1"/>
  <c r="PO209" i="33"/>
  <c r="OC82" i="33"/>
  <c r="OC84" i="33"/>
  <c r="OC83" i="33"/>
  <c r="OC88" i="33" s="1"/>
  <c r="OC149" i="33" s="1"/>
  <c r="OC151" i="33" s="1"/>
  <c r="OM253" i="33"/>
  <c r="OM255" i="33"/>
  <c r="OM260" i="33" s="1"/>
  <c r="OM91" i="21" s="1"/>
  <c r="OM105" i="21" s="1"/>
  <c r="OM254" i="33"/>
  <c r="OM259" i="33" s="1"/>
  <c r="P254" i="33"/>
  <c r="P259" i="33" s="1"/>
  <c r="P253" i="33"/>
  <c r="P255" i="33"/>
  <c r="P260" i="33" s="1"/>
  <c r="P91" i="21" s="1"/>
  <c r="P119" i="21" s="1"/>
  <c r="P274" i="21" s="1"/>
  <c r="GU82" i="33"/>
  <c r="GU83" i="33"/>
  <c r="GU88" i="33" s="1"/>
  <c r="GU149" i="33" s="1"/>
  <c r="GU151" i="33" s="1"/>
  <c r="GU84" i="33"/>
  <c r="BX168" i="33"/>
  <c r="BX173" i="33" s="1"/>
  <c r="BX89" i="21" s="1"/>
  <c r="BX166" i="33"/>
  <c r="BX167" i="33"/>
  <c r="BX172" i="33" s="1"/>
  <c r="AI210" i="33"/>
  <c r="AI215" i="33" s="1"/>
  <c r="AI209" i="33"/>
  <c r="AI211" i="33"/>
  <c r="AI216" i="33" s="1"/>
  <c r="AI90" i="21" s="1"/>
  <c r="KO83" i="33"/>
  <c r="KO88" i="33" s="1"/>
  <c r="KO149" i="33" s="1"/>
  <c r="KO151" i="33" s="1"/>
  <c r="KO84" i="33"/>
  <c r="KO82" i="33"/>
  <c r="DH82" i="33"/>
  <c r="DH83" i="33"/>
  <c r="DH88" i="33" s="1"/>
  <c r="DH149" i="33" s="1"/>
  <c r="DH84" i="33"/>
  <c r="FC168" i="33"/>
  <c r="FC173" i="33" s="1"/>
  <c r="FC89" i="21" s="1"/>
  <c r="FC117" i="21" s="1"/>
  <c r="FC167" i="33"/>
  <c r="FC172" i="33" s="1"/>
  <c r="FC166" i="33"/>
  <c r="DW82" i="33"/>
  <c r="DW84" i="33"/>
  <c r="DW83" i="33"/>
  <c r="DW88" i="33" s="1"/>
  <c r="DW149" i="33" s="1"/>
  <c r="DW151" i="33" s="1"/>
  <c r="LZ253" i="33"/>
  <c r="LZ254" i="33"/>
  <c r="LZ259" i="33" s="1"/>
  <c r="LZ255" i="33"/>
  <c r="LZ260" i="33" s="1"/>
  <c r="LZ91" i="21" s="1"/>
  <c r="LZ98" i="21" s="1"/>
  <c r="OD166" i="33"/>
  <c r="OD167" i="33"/>
  <c r="OD172" i="33" s="1"/>
  <c r="OD168" i="33"/>
  <c r="OD173" i="33" s="1"/>
  <c r="OD89" i="21" s="1"/>
  <c r="OD96" i="21" s="1"/>
  <c r="OB209" i="33"/>
  <c r="OB210" i="33"/>
  <c r="OB215" i="33" s="1"/>
  <c r="OB211" i="33"/>
  <c r="OB216" i="33" s="1"/>
  <c r="OB90" i="21" s="1"/>
  <c r="PQ210" i="33"/>
  <c r="PQ215" i="33" s="1"/>
  <c r="PQ209" i="33"/>
  <c r="PQ211" i="33"/>
  <c r="PQ216" i="33" s="1"/>
  <c r="PQ90" i="21" s="1"/>
  <c r="IV83" i="33"/>
  <c r="IV88" i="33" s="1"/>
  <c r="IV149" i="33" s="1"/>
  <c r="IV151" i="33" s="1"/>
  <c r="IV84" i="33"/>
  <c r="IV82" i="33"/>
  <c r="RL168" i="33"/>
  <c r="RL173" i="33" s="1"/>
  <c r="RL89" i="21" s="1"/>
  <c r="RL117" i="21" s="1"/>
  <c r="RL167" i="33"/>
  <c r="RL172" i="33" s="1"/>
  <c r="RL166" i="33"/>
  <c r="FS211" i="33"/>
  <c r="FS216" i="33" s="1"/>
  <c r="FS90" i="21" s="1"/>
  <c r="FS209" i="33"/>
  <c r="FS210" i="33"/>
  <c r="FS215" i="33" s="1"/>
  <c r="QA82" i="33"/>
  <c r="QA84" i="33"/>
  <c r="QA83" i="33"/>
  <c r="QA88" i="33" s="1"/>
  <c r="QA149" i="33" s="1"/>
  <c r="QA151" i="33" s="1"/>
  <c r="AU253" i="33"/>
  <c r="AU254" i="33"/>
  <c r="AU259" i="33" s="1"/>
  <c r="AU255" i="33"/>
  <c r="AU260" i="33" s="1"/>
  <c r="AU91" i="21" s="1"/>
  <c r="HO167" i="33"/>
  <c r="HO172" i="33" s="1"/>
  <c r="HO168" i="33"/>
  <c r="HO173" i="33" s="1"/>
  <c r="HO89" i="21" s="1"/>
  <c r="HO96" i="21" s="1"/>
  <c r="HO166" i="33"/>
  <c r="KV210" i="33"/>
  <c r="KV215" i="33" s="1"/>
  <c r="KV211" i="33"/>
  <c r="KV216" i="33" s="1"/>
  <c r="KV90" i="21" s="1"/>
  <c r="KV104" i="21" s="1"/>
  <c r="KV209" i="33"/>
  <c r="NO254" i="33"/>
  <c r="NO259" i="33" s="1"/>
  <c r="NO255" i="33"/>
  <c r="NO260" i="33" s="1"/>
  <c r="NO91" i="21" s="1"/>
  <c r="NO253" i="33"/>
  <c r="HI84" i="33"/>
  <c r="HI82" i="33"/>
  <c r="HI83" i="33"/>
  <c r="HI88" i="33" s="1"/>
  <c r="HI149" i="33" s="1"/>
  <c r="HI151" i="33" s="1"/>
  <c r="BD121" i="33"/>
  <c r="BD122" i="33"/>
  <c r="BD127" i="33" s="1"/>
  <c r="BD123" i="33"/>
  <c r="BD128" i="33" s="1"/>
  <c r="BD88" i="21" s="1"/>
  <c r="AX167" i="33"/>
  <c r="AX172" i="33" s="1"/>
  <c r="AX168" i="33"/>
  <c r="AX173" i="33" s="1"/>
  <c r="AX89" i="21" s="1"/>
  <c r="AX96" i="21" s="1"/>
  <c r="AX166" i="33"/>
  <c r="OV254" i="33"/>
  <c r="OV259" i="33" s="1"/>
  <c r="OV253" i="33"/>
  <c r="OV255" i="33"/>
  <c r="OV260" i="33" s="1"/>
  <c r="OV91" i="21" s="1"/>
  <c r="OV105" i="21" s="1"/>
  <c r="EE167" i="33"/>
  <c r="EE172" i="33" s="1"/>
  <c r="EE166" i="33"/>
  <c r="EE168" i="33"/>
  <c r="EE173" i="33" s="1"/>
  <c r="EE89" i="21" s="1"/>
  <c r="LD255" i="33"/>
  <c r="LD260" i="33" s="1"/>
  <c r="LD91" i="21" s="1"/>
  <c r="LD98" i="21" s="1"/>
  <c r="LD254" i="33"/>
  <c r="LD259" i="33" s="1"/>
  <c r="LD272" i="33" s="1"/>
  <c r="LD83" i="73" s="1"/>
  <c r="LD253" i="33"/>
  <c r="KP211" i="33"/>
  <c r="KP216" i="33" s="1"/>
  <c r="KP90" i="21" s="1"/>
  <c r="KP104" i="21" s="1"/>
  <c r="KP210" i="33"/>
  <c r="KP215" i="33" s="1"/>
  <c r="KP209" i="33"/>
  <c r="CJ122" i="33"/>
  <c r="CJ127" i="33" s="1"/>
  <c r="CJ123" i="33"/>
  <c r="CJ128" i="33" s="1"/>
  <c r="CJ88" i="21" s="1"/>
  <c r="CJ121" i="33"/>
  <c r="NN83" i="33"/>
  <c r="NN88" i="33" s="1"/>
  <c r="NN149" i="33" s="1"/>
  <c r="NN151" i="33" s="1"/>
  <c r="NN84" i="33"/>
  <c r="NN82" i="33"/>
  <c r="OE168" i="33"/>
  <c r="OE173" i="33" s="1"/>
  <c r="OE89" i="21" s="1"/>
  <c r="OE96" i="21" s="1"/>
  <c r="OE167" i="33"/>
  <c r="OE172" i="33" s="1"/>
  <c r="OE166" i="33"/>
  <c r="EH210" i="33"/>
  <c r="EH215" i="33" s="1"/>
  <c r="EH209" i="33"/>
  <c r="EH211" i="33"/>
  <c r="EH216" i="33" s="1"/>
  <c r="EH90" i="21" s="1"/>
  <c r="EH118" i="21" s="1"/>
  <c r="QS168" i="33"/>
  <c r="QS173" i="33" s="1"/>
  <c r="QS89" i="21" s="1"/>
  <c r="QS166" i="33"/>
  <c r="QS167" i="33"/>
  <c r="QS172" i="33" s="1"/>
  <c r="BN84" i="33"/>
  <c r="BN82" i="33"/>
  <c r="BN83" i="33"/>
  <c r="BN88" i="33" s="1"/>
  <c r="BN149" i="33" s="1"/>
  <c r="BN151" i="33" s="1"/>
  <c r="FM253" i="33"/>
  <c r="FM255" i="33"/>
  <c r="FM260" i="33" s="1"/>
  <c r="FM91" i="21" s="1"/>
  <c r="FM254" i="33"/>
  <c r="FM259" i="33" s="1"/>
  <c r="KW255" i="33"/>
  <c r="KW260" i="33" s="1"/>
  <c r="KW91" i="21" s="1"/>
  <c r="KW254" i="33"/>
  <c r="KW259" i="33" s="1"/>
  <c r="KW253" i="33"/>
  <c r="FT254" i="33"/>
  <c r="FT259" i="33" s="1"/>
  <c r="FT255" i="33"/>
  <c r="FT260" i="33" s="1"/>
  <c r="FT91" i="21" s="1"/>
  <c r="FT105" i="21" s="1"/>
  <c r="FT253" i="33"/>
  <c r="FR166" i="33"/>
  <c r="FR168" i="33"/>
  <c r="FR173" i="33" s="1"/>
  <c r="FR89" i="21" s="1"/>
  <c r="FR167" i="33"/>
  <c r="FR172" i="33" s="1"/>
  <c r="GS82" i="33"/>
  <c r="GS84" i="33"/>
  <c r="GS83" i="33"/>
  <c r="GS88" i="33" s="1"/>
  <c r="GS149" i="33" s="1"/>
  <c r="GS151" i="33" s="1"/>
  <c r="JZ82" i="33"/>
  <c r="JZ84" i="33"/>
  <c r="JZ83" i="33"/>
  <c r="JZ88" i="33" s="1"/>
  <c r="JZ149" i="33" s="1"/>
  <c r="JZ151" i="33" s="1"/>
  <c r="IF166" i="33"/>
  <c r="IF167" i="33"/>
  <c r="IF172" i="33" s="1"/>
  <c r="IF168" i="33"/>
  <c r="IF173" i="33" s="1"/>
  <c r="IF89" i="21" s="1"/>
  <c r="IF96" i="21" s="1"/>
  <c r="NY209" i="33"/>
  <c r="NY210" i="33"/>
  <c r="NY215" i="33" s="1"/>
  <c r="NY211" i="33"/>
  <c r="NY216" i="33" s="1"/>
  <c r="NY90" i="21" s="1"/>
  <c r="HQ123" i="33"/>
  <c r="HQ128" i="33" s="1"/>
  <c r="HQ88" i="21" s="1"/>
  <c r="HQ122" i="33"/>
  <c r="HQ127" i="33" s="1"/>
  <c r="HQ121" i="33"/>
  <c r="ME211" i="33"/>
  <c r="ME216" i="33" s="1"/>
  <c r="ME90" i="21" s="1"/>
  <c r="ME210" i="33"/>
  <c r="ME215" i="33" s="1"/>
  <c r="ME209" i="33"/>
  <c r="JD167" i="33"/>
  <c r="JD172" i="33" s="1"/>
  <c r="JD168" i="33"/>
  <c r="JD173" i="33" s="1"/>
  <c r="JD89" i="21" s="1"/>
  <c r="JD103" i="21" s="1"/>
  <c r="JD166" i="33"/>
  <c r="EJ84" i="33"/>
  <c r="EJ82" i="33"/>
  <c r="EJ83" i="33"/>
  <c r="EJ88" i="33" s="1"/>
  <c r="EJ149" i="33" s="1"/>
  <c r="EJ151" i="33" s="1"/>
  <c r="JK255" i="33"/>
  <c r="JK260" i="33" s="1"/>
  <c r="JK91" i="21" s="1"/>
  <c r="JK254" i="33"/>
  <c r="JK259" i="33" s="1"/>
  <c r="JK253" i="33"/>
  <c r="PR253" i="33"/>
  <c r="PR255" i="33"/>
  <c r="PR260" i="33" s="1"/>
  <c r="PR91" i="21" s="1"/>
  <c r="PR254" i="33"/>
  <c r="PR259" i="33" s="1"/>
  <c r="PR272" i="33" s="1"/>
  <c r="PR83" i="73" s="1"/>
  <c r="JZ211" i="33"/>
  <c r="JZ216" i="33" s="1"/>
  <c r="JZ90" i="21" s="1"/>
  <c r="JZ118" i="21" s="1"/>
  <c r="JZ209" i="33"/>
  <c r="JZ210" i="33"/>
  <c r="JZ215" i="33" s="1"/>
  <c r="KR122" i="33"/>
  <c r="KR127" i="33" s="1"/>
  <c r="KR121" i="33"/>
  <c r="KR123" i="33"/>
  <c r="KR128" i="33" s="1"/>
  <c r="KR88" i="21" s="1"/>
  <c r="LC84" i="33"/>
  <c r="LC83" i="33"/>
  <c r="LC88" i="33" s="1"/>
  <c r="LC149" i="33" s="1"/>
  <c r="LC151" i="33" s="1"/>
  <c r="LC82" i="33"/>
  <c r="RA210" i="33"/>
  <c r="RA215" i="33" s="1"/>
  <c r="RA209" i="33"/>
  <c r="RA211" i="33"/>
  <c r="RA216" i="33" s="1"/>
  <c r="RA90" i="21" s="1"/>
  <c r="BP255" i="33"/>
  <c r="BP260" i="33" s="1"/>
  <c r="BP91" i="21" s="1"/>
  <c r="BP253" i="33"/>
  <c r="BP254" i="33"/>
  <c r="BP259" i="33" s="1"/>
  <c r="PR166" i="33"/>
  <c r="PR167" i="33"/>
  <c r="PR172" i="33" s="1"/>
  <c r="PR168" i="33"/>
  <c r="PR173" i="33" s="1"/>
  <c r="PR89" i="21" s="1"/>
  <c r="PR103" i="21" s="1"/>
  <c r="HQ83" i="33"/>
  <c r="HQ88" i="33" s="1"/>
  <c r="HQ149" i="33" s="1"/>
  <c r="HQ151" i="33" s="1"/>
  <c r="HQ84" i="33"/>
  <c r="HQ82" i="33"/>
  <c r="FF254" i="33"/>
  <c r="FF259" i="33" s="1"/>
  <c r="FF255" i="33"/>
  <c r="FF260" i="33" s="1"/>
  <c r="FF91" i="21" s="1"/>
  <c r="FF253" i="33"/>
  <c r="HG168" i="33"/>
  <c r="HG173" i="33" s="1"/>
  <c r="HG89" i="21" s="1"/>
  <c r="HG117" i="21" s="1"/>
  <c r="HG166" i="33"/>
  <c r="HG167" i="33"/>
  <c r="HG172" i="33" s="1"/>
  <c r="CA167" i="33"/>
  <c r="CA172" i="33" s="1"/>
  <c r="CA166" i="33"/>
  <c r="CA168" i="33"/>
  <c r="CA173" i="33" s="1"/>
  <c r="CA89" i="21" s="1"/>
  <c r="CA117" i="21" s="1"/>
  <c r="FK123" i="33"/>
  <c r="FK128" i="33" s="1"/>
  <c r="FK88" i="21" s="1"/>
  <c r="FK122" i="33"/>
  <c r="FK127" i="33" s="1"/>
  <c r="FK121" i="33"/>
  <c r="FI167" i="33"/>
  <c r="FI172" i="33" s="1"/>
  <c r="FI166" i="33"/>
  <c r="FI168" i="33"/>
  <c r="FI173" i="33" s="1"/>
  <c r="FI89" i="21" s="1"/>
  <c r="KD211" i="33"/>
  <c r="KD216" i="33" s="1"/>
  <c r="KD90" i="21" s="1"/>
  <c r="KD210" i="33"/>
  <c r="KD215" i="33" s="1"/>
  <c r="KD209" i="33"/>
  <c r="LV168" i="33"/>
  <c r="LV173" i="33" s="1"/>
  <c r="LV89" i="21" s="1"/>
  <c r="LV103" i="21" s="1"/>
  <c r="LV166" i="33"/>
  <c r="LV167" i="33"/>
  <c r="LV172" i="33" s="1"/>
  <c r="AZ84" i="33"/>
  <c r="AZ82" i="33"/>
  <c r="AZ83" i="33"/>
  <c r="AZ88" i="33" s="1"/>
  <c r="AZ149" i="33" s="1"/>
  <c r="AZ151" i="33" s="1"/>
  <c r="CN254" i="33"/>
  <c r="CN259" i="33" s="1"/>
  <c r="CN253" i="33"/>
  <c r="CN255" i="33"/>
  <c r="CN260" i="33" s="1"/>
  <c r="CN91" i="21" s="1"/>
  <c r="CN98" i="21" s="1"/>
  <c r="IV168" i="33"/>
  <c r="IV173" i="33" s="1"/>
  <c r="IV89" i="21" s="1"/>
  <c r="IV167" i="33"/>
  <c r="IV172" i="33" s="1"/>
  <c r="IV166" i="33"/>
  <c r="QB211" i="33"/>
  <c r="QB216" i="33" s="1"/>
  <c r="QB90" i="21" s="1"/>
  <c r="QB210" i="33"/>
  <c r="QB215" i="33" s="1"/>
  <c r="QB209" i="33"/>
  <c r="EI166" i="33"/>
  <c r="EI168" i="33"/>
  <c r="EI173" i="33" s="1"/>
  <c r="EI89" i="21" s="1"/>
  <c r="EI96" i="21" s="1"/>
  <c r="EI167" i="33"/>
  <c r="EI172" i="33" s="1"/>
  <c r="AN82" i="33"/>
  <c r="AN83" i="33"/>
  <c r="AN88" i="33" s="1"/>
  <c r="AN149" i="33" s="1"/>
  <c r="AN151" i="33" s="1"/>
  <c r="AN84" i="33"/>
  <c r="IK83" i="33"/>
  <c r="IK88" i="33" s="1"/>
  <c r="IK149" i="33" s="1"/>
  <c r="IK151" i="33" s="1"/>
  <c r="IK84" i="33"/>
  <c r="IK82" i="33"/>
  <c r="DK122" i="33"/>
  <c r="DK127" i="33" s="1"/>
  <c r="DK123" i="33"/>
  <c r="DK128" i="33" s="1"/>
  <c r="DK88" i="21" s="1"/>
  <c r="DK121" i="33"/>
  <c r="IQ83" i="33"/>
  <c r="IQ88" i="33" s="1"/>
  <c r="IQ149" i="33" s="1"/>
  <c r="IQ151" i="33" s="1"/>
  <c r="IQ82" i="33"/>
  <c r="IQ84" i="33"/>
  <c r="RW122" i="33"/>
  <c r="RW127" i="33" s="1"/>
  <c r="RW121" i="33"/>
  <c r="RW123" i="33"/>
  <c r="RW128" i="33" s="1"/>
  <c r="RW88" i="21" s="1"/>
  <c r="BW123" i="33"/>
  <c r="BW128" i="33" s="1"/>
  <c r="BW88" i="21" s="1"/>
  <c r="BW102" i="21" s="1"/>
  <c r="BW121" i="33"/>
  <c r="BW122" i="33"/>
  <c r="BW127" i="33" s="1"/>
  <c r="OI82" i="33"/>
  <c r="OI83" i="33"/>
  <c r="OI88" i="33" s="1"/>
  <c r="OI149" i="33" s="1"/>
  <c r="OI151" i="33" s="1"/>
  <c r="OI84" i="33"/>
  <c r="IP209" i="33"/>
  <c r="IP211" i="33"/>
  <c r="IP216" i="33" s="1"/>
  <c r="IP90" i="21" s="1"/>
  <c r="IP210" i="33"/>
  <c r="IP215" i="33" s="1"/>
  <c r="JV121" i="33"/>
  <c r="JV123" i="33"/>
  <c r="JV128" i="33" s="1"/>
  <c r="JV88" i="21" s="1"/>
  <c r="JV102" i="21" s="1"/>
  <c r="JV122" i="33"/>
  <c r="JV127" i="33" s="1"/>
  <c r="DO166" i="33"/>
  <c r="DO167" i="33"/>
  <c r="DO172" i="33" s="1"/>
  <c r="DO168" i="33"/>
  <c r="DO173" i="33" s="1"/>
  <c r="DO89" i="21" s="1"/>
  <c r="FT168" i="33"/>
  <c r="FT173" i="33" s="1"/>
  <c r="FT89" i="21" s="1"/>
  <c r="FT166" i="33"/>
  <c r="FT167" i="33"/>
  <c r="FT172" i="33" s="1"/>
  <c r="BE121" i="33"/>
  <c r="BE123" i="33"/>
  <c r="BE128" i="33" s="1"/>
  <c r="BE88" i="21" s="1"/>
  <c r="BE122" i="33"/>
  <c r="BE127" i="33" s="1"/>
  <c r="EQ166" i="33"/>
  <c r="EQ168" i="33"/>
  <c r="EQ173" i="33" s="1"/>
  <c r="EQ89" i="21" s="1"/>
  <c r="EQ117" i="21" s="1"/>
  <c r="EQ167" i="33"/>
  <c r="EQ172" i="33" s="1"/>
  <c r="RB84" i="33"/>
  <c r="RB82" i="33"/>
  <c r="RB83" i="33"/>
  <c r="RB88" i="33" s="1"/>
  <c r="RB149" i="33" s="1"/>
  <c r="RB151" i="33" s="1"/>
  <c r="NK253" i="33"/>
  <c r="NK254" i="33"/>
  <c r="NK259" i="33" s="1"/>
  <c r="NK255" i="33"/>
  <c r="NK260" i="33" s="1"/>
  <c r="NK91" i="21" s="1"/>
  <c r="IS168" i="33"/>
  <c r="IS173" i="33" s="1"/>
  <c r="IS89" i="21" s="1"/>
  <c r="IS166" i="33"/>
  <c r="IS167" i="33"/>
  <c r="IS172" i="33" s="1"/>
  <c r="RG122" i="33"/>
  <c r="RG127" i="33" s="1"/>
  <c r="RG121" i="33"/>
  <c r="RG123" i="33"/>
  <c r="RG128" i="33" s="1"/>
  <c r="RG88" i="21" s="1"/>
  <c r="SE166" i="33"/>
  <c r="SE168" i="33"/>
  <c r="SE173" i="33" s="1"/>
  <c r="SE89" i="21" s="1"/>
  <c r="SE103" i="21" s="1"/>
  <c r="SE167" i="33"/>
  <c r="SE172" i="33" s="1"/>
  <c r="EN122" i="33"/>
  <c r="EN127" i="33" s="1"/>
  <c r="EN121" i="33"/>
  <c r="EN123" i="33"/>
  <c r="EN128" i="33" s="1"/>
  <c r="EN88" i="21" s="1"/>
  <c r="EG255" i="33"/>
  <c r="EG260" i="33" s="1"/>
  <c r="EG91" i="21" s="1"/>
  <c r="EG98" i="21" s="1"/>
  <c r="EG253" i="33"/>
  <c r="EG254" i="33"/>
  <c r="EG259" i="33" s="1"/>
  <c r="GJ254" i="33"/>
  <c r="GJ259" i="33" s="1"/>
  <c r="GJ253" i="33"/>
  <c r="GJ255" i="33"/>
  <c r="GJ260" i="33" s="1"/>
  <c r="GJ91" i="21" s="1"/>
  <c r="KT255" i="33"/>
  <c r="KT260" i="33" s="1"/>
  <c r="KT91" i="21" s="1"/>
  <c r="KT254" i="33"/>
  <c r="KT259" i="33" s="1"/>
  <c r="KT253" i="33"/>
  <c r="NT167" i="33"/>
  <c r="NT172" i="33" s="1"/>
  <c r="NT166" i="33"/>
  <c r="NT168" i="33"/>
  <c r="NT173" i="33" s="1"/>
  <c r="NT89" i="21" s="1"/>
  <c r="NT103" i="21" s="1"/>
  <c r="GY84" i="33"/>
  <c r="GY82" i="33"/>
  <c r="GY83" i="33"/>
  <c r="GY88" i="33" s="1"/>
  <c r="GY149" i="33" s="1"/>
  <c r="GY151" i="33" s="1"/>
  <c r="F209" i="33"/>
  <c r="F211" i="33"/>
  <c r="F216" i="33" s="1"/>
  <c r="F90" i="21" s="1"/>
  <c r="F210" i="33"/>
  <c r="F215" i="33" s="1"/>
  <c r="KZ84" i="33"/>
  <c r="KZ83" i="33"/>
  <c r="KZ88" i="33" s="1"/>
  <c r="KZ149" i="33" s="1"/>
  <c r="KZ151" i="33" s="1"/>
  <c r="KZ82" i="33"/>
  <c r="LU82" i="33"/>
  <c r="LU84" i="33"/>
  <c r="LU83" i="33"/>
  <c r="LU88" i="33" s="1"/>
  <c r="LU149" i="33" s="1"/>
  <c r="LU151" i="33" s="1"/>
  <c r="F168" i="33"/>
  <c r="F173" i="33" s="1"/>
  <c r="F89" i="21" s="1"/>
  <c r="F117" i="21" s="1"/>
  <c r="F167" i="33"/>
  <c r="F172" i="33" s="1"/>
  <c r="F166" i="33"/>
  <c r="RM168" i="33"/>
  <c r="RM173" i="33" s="1"/>
  <c r="RM89" i="21" s="1"/>
  <c r="RM96" i="21" s="1"/>
  <c r="RM166" i="33"/>
  <c r="RM167" i="33"/>
  <c r="RM172" i="33" s="1"/>
  <c r="BA209" i="33"/>
  <c r="BA210" i="33"/>
  <c r="BA215" i="33" s="1"/>
  <c r="BA211" i="33"/>
  <c r="BA216" i="33" s="1"/>
  <c r="BA90" i="21" s="1"/>
  <c r="IM209" i="33"/>
  <c r="IM210" i="33"/>
  <c r="IM215" i="33" s="1"/>
  <c r="IM211" i="33"/>
  <c r="IM216" i="33" s="1"/>
  <c r="IM90" i="21" s="1"/>
  <c r="IM104" i="21" s="1"/>
  <c r="JO210" i="33"/>
  <c r="JO215" i="33" s="1"/>
  <c r="JO209" i="33"/>
  <c r="JO211" i="33"/>
  <c r="JO216" i="33" s="1"/>
  <c r="JO90" i="21" s="1"/>
  <c r="JO104" i="21" s="1"/>
  <c r="FQ123" i="33"/>
  <c r="FQ128" i="33" s="1"/>
  <c r="FQ88" i="21" s="1"/>
  <c r="FQ116" i="21" s="1"/>
  <c r="FQ121" i="33"/>
  <c r="FQ122" i="33"/>
  <c r="FQ127" i="33" s="1"/>
  <c r="LM211" i="33"/>
  <c r="LM216" i="33" s="1"/>
  <c r="LM90" i="21" s="1"/>
  <c r="LM209" i="33"/>
  <c r="LM210" i="33"/>
  <c r="LM215" i="33" s="1"/>
  <c r="KF121" i="33"/>
  <c r="KF122" i="33"/>
  <c r="KF127" i="33" s="1"/>
  <c r="KF123" i="33"/>
  <c r="KF128" i="33" s="1"/>
  <c r="KF88" i="21" s="1"/>
  <c r="NP209" i="33"/>
  <c r="NP210" i="33"/>
  <c r="NP215" i="33" s="1"/>
  <c r="NP211" i="33"/>
  <c r="NP216" i="33" s="1"/>
  <c r="NP90" i="21" s="1"/>
  <c r="E82" i="33"/>
  <c r="E83" i="33"/>
  <c r="E88" i="33" s="1"/>
  <c r="E84" i="33"/>
  <c r="RV168" i="33"/>
  <c r="RV173" i="33" s="1"/>
  <c r="RV89" i="21" s="1"/>
  <c r="RV103" i="21" s="1"/>
  <c r="RV166" i="33"/>
  <c r="RV167" i="33"/>
  <c r="RV172" i="33" s="1"/>
  <c r="BJ167" i="33"/>
  <c r="BJ172" i="33" s="1"/>
  <c r="BJ166" i="33"/>
  <c r="BJ168" i="33"/>
  <c r="BJ173" i="33" s="1"/>
  <c r="BJ89" i="21" s="1"/>
  <c r="Z82" i="33"/>
  <c r="Z83" i="33"/>
  <c r="Z88" i="33" s="1"/>
  <c r="Z149" i="33" s="1"/>
  <c r="Z151" i="33" s="1"/>
  <c r="Z84" i="33"/>
  <c r="C122" i="33"/>
  <c r="C127" i="33" s="1"/>
  <c r="C121" i="33"/>
  <c r="C123" i="33"/>
  <c r="C128" i="33" s="1"/>
  <c r="C88" i="21" s="1"/>
  <c r="KC210" i="33"/>
  <c r="KC215" i="33" s="1"/>
  <c r="KC209" i="33"/>
  <c r="KC211" i="33"/>
  <c r="KC216" i="33" s="1"/>
  <c r="KC90" i="21" s="1"/>
  <c r="GI166" i="33"/>
  <c r="GI168" i="33"/>
  <c r="GI173" i="33" s="1"/>
  <c r="GI89" i="21" s="1"/>
  <c r="GI167" i="33"/>
  <c r="GI172" i="33" s="1"/>
  <c r="GF83" i="33"/>
  <c r="GF88" i="33" s="1"/>
  <c r="GF149" i="33" s="1"/>
  <c r="GF151" i="33" s="1"/>
  <c r="GF84" i="33"/>
  <c r="GF82" i="33"/>
  <c r="NK83" i="33"/>
  <c r="NK88" i="33" s="1"/>
  <c r="NK149" i="33" s="1"/>
  <c r="NK151" i="33" s="1"/>
  <c r="NK84" i="33"/>
  <c r="NK82" i="33"/>
  <c r="MH255" i="33"/>
  <c r="MH260" i="33" s="1"/>
  <c r="MH91" i="21" s="1"/>
  <c r="MH253" i="33"/>
  <c r="MH254" i="33"/>
  <c r="MH259" i="33" s="1"/>
  <c r="AW121" i="33"/>
  <c r="AW122" i="33"/>
  <c r="AW127" i="33" s="1"/>
  <c r="AW123" i="33"/>
  <c r="AW128" i="33" s="1"/>
  <c r="AW88" i="21" s="1"/>
  <c r="AW102" i="21" s="1"/>
  <c r="KX122" i="33"/>
  <c r="KX127" i="33" s="1"/>
  <c r="KX121" i="33"/>
  <c r="KX123" i="33"/>
  <c r="KX128" i="33" s="1"/>
  <c r="KX88" i="21" s="1"/>
  <c r="KX95" i="21" s="1"/>
  <c r="PF83" i="33"/>
  <c r="PF88" i="33" s="1"/>
  <c r="PF149" i="33" s="1"/>
  <c r="PF151" i="33" s="1"/>
  <c r="PF84" i="33"/>
  <c r="PF82" i="33"/>
  <c r="LN122" i="33"/>
  <c r="LN127" i="33" s="1"/>
  <c r="LN123" i="33"/>
  <c r="LN128" i="33" s="1"/>
  <c r="LN88" i="21" s="1"/>
  <c r="LN116" i="21" s="1"/>
  <c r="LN121" i="33"/>
  <c r="IL166" i="33"/>
  <c r="IL168" i="33"/>
  <c r="IL173" i="33" s="1"/>
  <c r="IL89" i="21" s="1"/>
  <c r="IL167" i="33"/>
  <c r="IL172" i="33" s="1"/>
  <c r="LR209" i="33"/>
  <c r="LR210" i="33"/>
  <c r="LR215" i="33" s="1"/>
  <c r="LR211" i="33"/>
  <c r="LR216" i="33" s="1"/>
  <c r="LR90" i="21" s="1"/>
  <c r="QK83" i="33"/>
  <c r="QK88" i="33" s="1"/>
  <c r="QK149" i="33" s="1"/>
  <c r="QK151" i="33" s="1"/>
  <c r="QK82" i="33"/>
  <c r="QK84" i="33"/>
  <c r="QM275" i="63"/>
  <c r="QM90" i="73" s="1"/>
  <c r="EE275" i="63"/>
  <c r="EE90" i="73" s="1"/>
  <c r="HX275" i="63"/>
  <c r="HX90" i="73" s="1"/>
  <c r="DM211" i="33"/>
  <c r="DM216" i="33" s="1"/>
  <c r="DM90" i="21" s="1"/>
  <c r="DM210" i="33"/>
  <c r="DM215" i="33" s="1"/>
  <c r="DM209" i="33"/>
  <c r="BP82" i="33"/>
  <c r="BP84" i="33"/>
  <c r="BP83" i="33"/>
  <c r="BP88" i="33" s="1"/>
  <c r="BP149" i="33" s="1"/>
  <c r="BP151" i="33" s="1"/>
  <c r="EU209" i="33"/>
  <c r="EU211" i="33"/>
  <c r="EU216" i="33" s="1"/>
  <c r="EU90" i="21" s="1"/>
  <c r="EU118" i="21" s="1"/>
  <c r="EU210" i="33"/>
  <c r="EU215" i="33" s="1"/>
  <c r="MZ123" i="33"/>
  <c r="MZ128" i="33" s="1"/>
  <c r="MZ88" i="21" s="1"/>
  <c r="MZ122" i="33"/>
  <c r="MZ127" i="33" s="1"/>
  <c r="MZ121" i="33"/>
  <c r="FX210" i="33"/>
  <c r="FX215" i="33" s="1"/>
  <c r="FX209" i="33"/>
  <c r="FX211" i="33"/>
  <c r="FX216" i="33" s="1"/>
  <c r="FX90" i="21" s="1"/>
  <c r="MU210" i="33"/>
  <c r="MU215" i="33" s="1"/>
  <c r="MU209" i="33"/>
  <c r="MU211" i="33"/>
  <c r="MU216" i="33" s="1"/>
  <c r="MU90" i="21" s="1"/>
  <c r="IR254" i="33"/>
  <c r="IR259" i="33" s="1"/>
  <c r="IR255" i="33"/>
  <c r="IR260" i="33" s="1"/>
  <c r="IR91" i="21" s="1"/>
  <c r="IR253" i="33"/>
  <c r="EK210" i="33"/>
  <c r="EK215" i="33" s="1"/>
  <c r="EK211" i="33"/>
  <c r="EK216" i="33" s="1"/>
  <c r="EK90" i="21" s="1"/>
  <c r="EK209" i="33"/>
  <c r="NI168" i="33"/>
  <c r="NI173" i="33" s="1"/>
  <c r="NI89" i="21" s="1"/>
  <c r="NI117" i="21" s="1"/>
  <c r="NI272" i="21" s="1"/>
  <c r="NI166" i="33"/>
  <c r="NI167" i="33"/>
  <c r="NI172" i="33" s="1"/>
  <c r="OE82" i="33"/>
  <c r="OE83" i="33"/>
  <c r="OE88" i="33" s="1"/>
  <c r="OE149" i="33" s="1"/>
  <c r="OE151" i="33" s="1"/>
  <c r="OE84" i="33"/>
  <c r="OK253" i="33"/>
  <c r="OK254" i="33"/>
  <c r="OK259" i="33" s="1"/>
  <c r="OK255" i="33"/>
  <c r="OK260" i="33" s="1"/>
  <c r="OK91" i="21" s="1"/>
  <c r="ER254" i="33"/>
  <c r="ER259" i="33" s="1"/>
  <c r="ER255" i="33"/>
  <c r="ER260" i="33" s="1"/>
  <c r="ER91" i="21" s="1"/>
  <c r="ER253" i="33"/>
  <c r="IP84" i="33"/>
  <c r="IP82" i="33"/>
  <c r="IP83" i="33"/>
  <c r="IP88" i="33" s="1"/>
  <c r="IP149" i="33" s="1"/>
  <c r="IP151" i="33" s="1"/>
  <c r="CU121" i="33"/>
  <c r="CU123" i="33"/>
  <c r="CU128" i="33" s="1"/>
  <c r="CU88" i="21" s="1"/>
  <c r="CU122" i="33"/>
  <c r="CU127" i="33" s="1"/>
  <c r="AF82" i="33"/>
  <c r="AF84" i="33"/>
  <c r="AF83" i="33"/>
  <c r="AF88" i="33" s="1"/>
  <c r="AF149" i="33" s="1"/>
  <c r="AF151" i="33" s="1"/>
  <c r="RL209" i="33"/>
  <c r="RL211" i="33"/>
  <c r="RL216" i="33" s="1"/>
  <c r="RL90" i="21" s="1"/>
  <c r="RL118" i="21" s="1"/>
  <c r="RL210" i="33"/>
  <c r="RL215" i="33" s="1"/>
  <c r="SB167" i="33"/>
  <c r="SB172" i="33" s="1"/>
  <c r="SB166" i="33"/>
  <c r="SB168" i="33"/>
  <c r="SB173" i="33" s="1"/>
  <c r="SB89" i="21" s="1"/>
  <c r="CZ167" i="33"/>
  <c r="CZ172" i="33" s="1"/>
  <c r="CZ166" i="33"/>
  <c r="CZ168" i="33"/>
  <c r="CZ173" i="33" s="1"/>
  <c r="CZ89" i="21" s="1"/>
  <c r="PP123" i="33"/>
  <c r="PP128" i="33" s="1"/>
  <c r="PP88" i="21" s="1"/>
  <c r="PP121" i="33"/>
  <c r="PP122" i="33"/>
  <c r="PP127" i="33" s="1"/>
  <c r="HR253" i="33"/>
  <c r="HR254" i="33"/>
  <c r="HR259" i="33" s="1"/>
  <c r="HR255" i="33"/>
  <c r="HR260" i="33" s="1"/>
  <c r="HR91" i="21" s="1"/>
  <c r="FN83" i="33"/>
  <c r="FN88" i="33" s="1"/>
  <c r="FN149" i="33" s="1"/>
  <c r="FN151" i="33" s="1"/>
  <c r="FN82" i="33"/>
  <c r="FN84" i="33"/>
  <c r="QP211" i="33"/>
  <c r="QP216" i="33" s="1"/>
  <c r="QP90" i="21" s="1"/>
  <c r="QP104" i="21" s="1"/>
  <c r="QP210" i="33"/>
  <c r="QP215" i="33" s="1"/>
  <c r="QP209" i="33"/>
  <c r="JJ121" i="33"/>
  <c r="JJ123" i="33"/>
  <c r="JJ128" i="33" s="1"/>
  <c r="JJ88" i="21" s="1"/>
  <c r="JJ116" i="21" s="1"/>
  <c r="JJ122" i="33"/>
  <c r="JJ127" i="33" s="1"/>
  <c r="DI122" i="33"/>
  <c r="DI127" i="33" s="1"/>
  <c r="DI123" i="33"/>
  <c r="DI128" i="33" s="1"/>
  <c r="DI88" i="21" s="1"/>
  <c r="DI116" i="21" s="1"/>
  <c r="DI121" i="33"/>
  <c r="DK210" i="33"/>
  <c r="DK215" i="33" s="1"/>
  <c r="DK209" i="33"/>
  <c r="DK211" i="33"/>
  <c r="DK216" i="33" s="1"/>
  <c r="DK90" i="21" s="1"/>
  <c r="IY253" i="33"/>
  <c r="IY254" i="33"/>
  <c r="IY259" i="33" s="1"/>
  <c r="IY255" i="33"/>
  <c r="IY260" i="33" s="1"/>
  <c r="IY91" i="21" s="1"/>
  <c r="IY119" i="21" s="1"/>
  <c r="IY274" i="21" s="1"/>
  <c r="HL84" i="33"/>
  <c r="HL82" i="33"/>
  <c r="HL83" i="33"/>
  <c r="HL88" i="33" s="1"/>
  <c r="HL149" i="33" s="1"/>
  <c r="HL151" i="33" s="1"/>
  <c r="MO82" i="33"/>
  <c r="MO83" i="33"/>
  <c r="MO88" i="33" s="1"/>
  <c r="MO149" i="33" s="1"/>
  <c r="MO151" i="33" s="1"/>
  <c r="MO84" i="33"/>
  <c r="EZ211" i="33"/>
  <c r="EZ216" i="33" s="1"/>
  <c r="EZ90" i="21" s="1"/>
  <c r="EZ210" i="33"/>
  <c r="EZ215" i="33" s="1"/>
  <c r="EZ209" i="33"/>
  <c r="JC211" i="33"/>
  <c r="JC216" i="33" s="1"/>
  <c r="JC90" i="21" s="1"/>
  <c r="JC210" i="33"/>
  <c r="JC215" i="33" s="1"/>
  <c r="JC209" i="33"/>
  <c r="AX83" i="33"/>
  <c r="AX88" i="33" s="1"/>
  <c r="AX149" i="33" s="1"/>
  <c r="AX151" i="33" s="1"/>
  <c r="AX84" i="33"/>
  <c r="AX82" i="33"/>
  <c r="Y122" i="33"/>
  <c r="Y127" i="33" s="1"/>
  <c r="Y123" i="33"/>
  <c r="Y128" i="33" s="1"/>
  <c r="Y88" i="21" s="1"/>
  <c r="Y116" i="21" s="1"/>
  <c r="Y121" i="33"/>
  <c r="KO121" i="33"/>
  <c r="KO122" i="33"/>
  <c r="KO127" i="33" s="1"/>
  <c r="KO123" i="33"/>
  <c r="KO128" i="33" s="1"/>
  <c r="KO88" i="21" s="1"/>
  <c r="KO95" i="21" s="1"/>
  <c r="GD168" i="33"/>
  <c r="GD173" i="33" s="1"/>
  <c r="GD89" i="21" s="1"/>
  <c r="GD117" i="21" s="1"/>
  <c r="GD167" i="33"/>
  <c r="GD172" i="33" s="1"/>
  <c r="GD166" i="33"/>
  <c r="OJ253" i="33"/>
  <c r="OJ255" i="33"/>
  <c r="OJ260" i="33" s="1"/>
  <c r="OJ91" i="21" s="1"/>
  <c r="OJ254" i="33"/>
  <c r="OJ259" i="33" s="1"/>
  <c r="CY122" i="33"/>
  <c r="CY127" i="33" s="1"/>
  <c r="CY123" i="33"/>
  <c r="CY128" i="33" s="1"/>
  <c r="CY88" i="21" s="1"/>
  <c r="CY95" i="21" s="1"/>
  <c r="CY121" i="33"/>
  <c r="OM83" i="33"/>
  <c r="OM88" i="33" s="1"/>
  <c r="OM149" i="33" s="1"/>
  <c r="OM151" i="33" s="1"/>
  <c r="OM84" i="33"/>
  <c r="OM82" i="33"/>
  <c r="O253" i="33"/>
  <c r="O254" i="33"/>
  <c r="O259" i="33" s="1"/>
  <c r="O255" i="33"/>
  <c r="O260" i="33" s="1"/>
  <c r="O91" i="21" s="1"/>
  <c r="HB83" i="33"/>
  <c r="HB88" i="33" s="1"/>
  <c r="HB149" i="33" s="1"/>
  <c r="HB151" i="33" s="1"/>
  <c r="HB84" i="33"/>
  <c r="HB82" i="33"/>
  <c r="NK122" i="33"/>
  <c r="NK127" i="33" s="1"/>
  <c r="NK123" i="33"/>
  <c r="NK128" i="33" s="1"/>
  <c r="NK88" i="21" s="1"/>
  <c r="NK121" i="33"/>
  <c r="EE210" i="33"/>
  <c r="EE215" i="33" s="1"/>
  <c r="EE211" i="33"/>
  <c r="EE216" i="33" s="1"/>
  <c r="EE90" i="21" s="1"/>
  <c r="EE209" i="33"/>
  <c r="PY122" i="33"/>
  <c r="PY127" i="33" s="1"/>
  <c r="PY121" i="33"/>
  <c r="PY123" i="33"/>
  <c r="PY128" i="33" s="1"/>
  <c r="PY88" i="21" s="1"/>
  <c r="JL123" i="33"/>
  <c r="JL128" i="33" s="1"/>
  <c r="JL88" i="21" s="1"/>
  <c r="JL102" i="21" s="1"/>
  <c r="JL121" i="33"/>
  <c r="JL122" i="33"/>
  <c r="JL127" i="33" s="1"/>
  <c r="KM254" i="33"/>
  <c r="KM259" i="33" s="1"/>
  <c r="KM255" i="33"/>
  <c r="KM260" i="33" s="1"/>
  <c r="KM91" i="21" s="1"/>
  <c r="KM253" i="33"/>
  <c r="SD253" i="33"/>
  <c r="SD255" i="33"/>
  <c r="SD260" i="33" s="1"/>
  <c r="SD91" i="21" s="1"/>
  <c r="SD119" i="21" s="1"/>
  <c r="SD274" i="21" s="1"/>
  <c r="SD254" i="33"/>
  <c r="SD259" i="33" s="1"/>
  <c r="OT83" i="33"/>
  <c r="OT88" i="33" s="1"/>
  <c r="OT149" i="33" s="1"/>
  <c r="OT151" i="33" s="1"/>
  <c r="OT82" i="33"/>
  <c r="OT84" i="33"/>
  <c r="LQ211" i="33"/>
  <c r="LQ216" i="33" s="1"/>
  <c r="LQ90" i="21" s="1"/>
  <c r="LQ97" i="21" s="1"/>
  <c r="LQ209" i="33"/>
  <c r="LQ210" i="33"/>
  <c r="LQ215" i="33" s="1"/>
  <c r="LJ122" i="33"/>
  <c r="LJ127" i="33" s="1"/>
  <c r="LJ121" i="33"/>
  <c r="LJ123" i="33"/>
  <c r="LJ128" i="33" s="1"/>
  <c r="LJ88" i="21" s="1"/>
  <c r="LQ123" i="33"/>
  <c r="LQ128" i="33" s="1"/>
  <c r="LQ88" i="21" s="1"/>
  <c r="LQ122" i="33"/>
  <c r="LQ127" i="33" s="1"/>
  <c r="LQ121" i="33"/>
  <c r="HN84" i="33"/>
  <c r="HN82" i="33"/>
  <c r="HN83" i="33"/>
  <c r="HN88" i="33" s="1"/>
  <c r="HN149" i="33" s="1"/>
  <c r="HN151" i="33" s="1"/>
  <c r="CS253" i="33"/>
  <c r="CS255" i="33"/>
  <c r="CS260" i="33" s="1"/>
  <c r="CS91" i="21" s="1"/>
  <c r="CS254" i="33"/>
  <c r="CS259" i="33" s="1"/>
  <c r="LL210" i="33"/>
  <c r="LL215" i="33" s="1"/>
  <c r="LL211" i="33"/>
  <c r="LL216" i="33" s="1"/>
  <c r="LL90" i="21" s="1"/>
  <c r="LL209" i="33"/>
  <c r="B210" i="33"/>
  <c r="B215" i="33" s="1"/>
  <c r="B211" i="33"/>
  <c r="B216" i="33" s="1"/>
  <c r="B90" i="21" s="1"/>
  <c r="B209" i="33"/>
  <c r="OP121" i="33"/>
  <c r="OP122" i="33"/>
  <c r="OP127" i="33" s="1"/>
  <c r="OP123" i="33"/>
  <c r="OP128" i="33" s="1"/>
  <c r="OP88" i="21" s="1"/>
  <c r="OP116" i="21" s="1"/>
  <c r="MG211" i="33"/>
  <c r="MG216" i="33" s="1"/>
  <c r="MG90" i="21" s="1"/>
  <c r="MG210" i="33"/>
  <c r="MG215" i="33" s="1"/>
  <c r="MG209" i="33"/>
  <c r="AJ253" i="33"/>
  <c r="AJ254" i="33"/>
  <c r="AJ259" i="33" s="1"/>
  <c r="AJ255" i="33"/>
  <c r="AJ260" i="33" s="1"/>
  <c r="AJ91" i="21" s="1"/>
  <c r="IE123" i="33"/>
  <c r="IE128" i="33" s="1"/>
  <c r="IE88" i="21" s="1"/>
  <c r="IE95" i="21" s="1"/>
  <c r="IE121" i="33"/>
  <c r="IE122" i="33"/>
  <c r="IE127" i="33" s="1"/>
  <c r="HA253" i="33"/>
  <c r="HA255" i="33"/>
  <c r="HA260" i="33" s="1"/>
  <c r="HA91" i="21" s="1"/>
  <c r="HA98" i="21" s="1"/>
  <c r="HA254" i="33"/>
  <c r="HA259" i="33" s="1"/>
  <c r="BK83" i="33"/>
  <c r="BK88" i="33" s="1"/>
  <c r="BK149" i="33" s="1"/>
  <c r="BK151" i="33" s="1"/>
  <c r="BK84" i="33"/>
  <c r="BK82" i="33"/>
  <c r="OO83" i="33"/>
  <c r="OO88" i="33" s="1"/>
  <c r="OO149" i="33" s="1"/>
  <c r="OO151" i="33" s="1"/>
  <c r="OO84" i="33"/>
  <c r="OO82" i="33"/>
  <c r="BL83" i="33"/>
  <c r="BL88" i="33" s="1"/>
  <c r="BL149" i="33" s="1"/>
  <c r="BL151" i="33" s="1"/>
  <c r="BL84" i="33"/>
  <c r="BL82" i="33"/>
  <c r="JR123" i="33"/>
  <c r="JR128" i="33" s="1"/>
  <c r="JR88" i="21" s="1"/>
  <c r="JR122" i="33"/>
  <c r="JR127" i="33" s="1"/>
  <c r="JR121" i="33"/>
  <c r="KV82" i="33"/>
  <c r="KV84" i="33"/>
  <c r="KV83" i="33"/>
  <c r="KV88" i="33" s="1"/>
  <c r="KV149" i="33" s="1"/>
  <c r="KV151" i="33" s="1"/>
  <c r="OE254" i="33"/>
  <c r="OE259" i="33" s="1"/>
  <c r="OE255" i="33"/>
  <c r="OE260" i="33" s="1"/>
  <c r="OE91" i="21" s="1"/>
  <c r="OE253" i="33"/>
  <c r="HO253" i="33"/>
  <c r="HO254" i="33"/>
  <c r="HO259" i="33" s="1"/>
  <c r="HO255" i="33"/>
  <c r="HO260" i="33" s="1"/>
  <c r="HO91" i="21" s="1"/>
  <c r="FH211" i="33"/>
  <c r="FH216" i="33" s="1"/>
  <c r="FH90" i="21" s="1"/>
  <c r="FH118" i="21" s="1"/>
  <c r="FH210" i="33"/>
  <c r="FH215" i="33" s="1"/>
  <c r="FH209" i="33"/>
  <c r="BI254" i="33"/>
  <c r="BI259" i="33" s="1"/>
  <c r="BI255" i="33"/>
  <c r="BI260" i="33" s="1"/>
  <c r="BI91" i="21" s="1"/>
  <c r="BI253" i="33"/>
  <c r="IH210" i="33"/>
  <c r="IH215" i="33" s="1"/>
  <c r="IH209" i="33"/>
  <c r="IH211" i="33"/>
  <c r="IH216" i="33" s="1"/>
  <c r="IH90" i="21" s="1"/>
  <c r="GQ122" i="33"/>
  <c r="GQ127" i="33" s="1"/>
  <c r="GQ121" i="33"/>
  <c r="GQ123" i="33"/>
  <c r="GQ128" i="33" s="1"/>
  <c r="GQ88" i="21" s="1"/>
  <c r="CI211" i="33"/>
  <c r="CI216" i="33" s="1"/>
  <c r="CI90" i="21" s="1"/>
  <c r="CI104" i="21" s="1"/>
  <c r="CI210" i="33"/>
  <c r="CI215" i="33" s="1"/>
  <c r="CI209" i="33"/>
  <c r="DN210" i="33"/>
  <c r="DN215" i="33" s="1"/>
  <c r="DN211" i="33"/>
  <c r="DN216" i="33" s="1"/>
  <c r="DN90" i="21" s="1"/>
  <c r="DN209" i="33"/>
  <c r="RE254" i="33"/>
  <c r="RE259" i="33" s="1"/>
  <c r="RE255" i="33"/>
  <c r="RE260" i="33" s="1"/>
  <c r="RE91" i="21" s="1"/>
  <c r="RE119" i="21" s="1"/>
  <c r="RE253" i="33"/>
  <c r="NZ167" i="33"/>
  <c r="NZ172" i="33" s="1"/>
  <c r="NZ168" i="33"/>
  <c r="NZ173" i="33" s="1"/>
  <c r="NZ89" i="21" s="1"/>
  <c r="NZ166" i="33"/>
  <c r="EX254" i="33"/>
  <c r="EX259" i="33" s="1"/>
  <c r="EX253" i="33"/>
  <c r="EX255" i="33"/>
  <c r="EX260" i="33" s="1"/>
  <c r="EX91" i="21" s="1"/>
  <c r="C210" i="33"/>
  <c r="C215" i="33" s="1"/>
  <c r="C211" i="33"/>
  <c r="C216" i="33" s="1"/>
  <c r="C90" i="21" s="1"/>
  <c r="C209" i="33"/>
  <c r="DC82" i="33"/>
  <c r="DC84" i="33"/>
  <c r="DC83" i="33"/>
  <c r="DC88" i="33" s="1"/>
  <c r="DC149" i="33" s="1"/>
  <c r="DC151" i="33" s="1"/>
  <c r="MM122" i="33"/>
  <c r="MM127" i="33" s="1"/>
  <c r="MM123" i="33"/>
  <c r="MM128" i="33" s="1"/>
  <c r="MM88" i="21" s="1"/>
  <c r="MM116" i="21" s="1"/>
  <c r="MM121" i="33"/>
  <c r="BZ122" i="33"/>
  <c r="BZ127" i="33" s="1"/>
  <c r="BZ121" i="33"/>
  <c r="BZ123" i="33"/>
  <c r="BZ128" i="33" s="1"/>
  <c r="BZ88" i="21" s="1"/>
  <c r="CQ84" i="33"/>
  <c r="CQ82" i="33"/>
  <c r="CQ83" i="33"/>
  <c r="CQ88" i="33" s="1"/>
  <c r="CQ149" i="33" s="1"/>
  <c r="CQ151" i="33" s="1"/>
  <c r="EM166" i="33"/>
  <c r="EM168" i="33"/>
  <c r="EM173" i="33" s="1"/>
  <c r="EM89" i="21" s="1"/>
  <c r="EM167" i="33"/>
  <c r="EM172" i="33" s="1"/>
  <c r="LW167" i="33"/>
  <c r="LW172" i="33" s="1"/>
  <c r="LW166" i="33"/>
  <c r="LW168" i="33"/>
  <c r="LW173" i="33" s="1"/>
  <c r="LW89" i="21" s="1"/>
  <c r="LW103" i="21" s="1"/>
  <c r="NU209" i="33"/>
  <c r="NU211" i="33"/>
  <c r="NU216" i="33" s="1"/>
  <c r="NU90" i="21" s="1"/>
  <c r="NU210" i="33"/>
  <c r="NU215" i="33" s="1"/>
  <c r="BD168" i="33"/>
  <c r="BD173" i="33" s="1"/>
  <c r="BD89" i="21" s="1"/>
  <c r="BD103" i="21" s="1"/>
  <c r="BD167" i="33"/>
  <c r="BD172" i="33" s="1"/>
  <c r="BD166" i="33"/>
  <c r="FM83" i="33"/>
  <c r="FM88" i="33" s="1"/>
  <c r="FM149" i="33" s="1"/>
  <c r="FM151" i="33" s="1"/>
  <c r="FM82" i="33"/>
  <c r="FM84" i="33"/>
  <c r="QQ84" i="33"/>
  <c r="QQ82" i="33"/>
  <c r="QQ83" i="33"/>
  <c r="QQ88" i="33" s="1"/>
  <c r="QQ149" i="33" s="1"/>
  <c r="QQ151" i="33" s="1"/>
  <c r="CA255" i="33"/>
  <c r="CA260" i="33" s="1"/>
  <c r="CA91" i="21" s="1"/>
  <c r="CA98" i="21" s="1"/>
  <c r="CA254" i="33"/>
  <c r="CA259" i="33" s="1"/>
  <c r="CA253" i="33"/>
  <c r="CO121" i="33"/>
  <c r="CO122" i="33"/>
  <c r="CO127" i="33" s="1"/>
  <c r="CO123" i="33"/>
  <c r="CO128" i="33" s="1"/>
  <c r="CO88" i="21" s="1"/>
  <c r="BX121" i="33"/>
  <c r="BX122" i="33"/>
  <c r="BX127" i="33" s="1"/>
  <c r="BX123" i="33"/>
  <c r="BX128" i="33" s="1"/>
  <c r="BX88" i="21" s="1"/>
  <c r="BX102" i="21" s="1"/>
  <c r="IW123" i="33"/>
  <c r="IW128" i="33" s="1"/>
  <c r="IW88" i="21" s="1"/>
  <c r="IW121" i="33"/>
  <c r="IW122" i="33"/>
  <c r="IW127" i="33" s="1"/>
  <c r="LJ209" i="33"/>
  <c r="LJ210" i="33"/>
  <c r="LJ215" i="33" s="1"/>
  <c r="LJ211" i="33"/>
  <c r="LJ216" i="33" s="1"/>
  <c r="LJ90" i="21" s="1"/>
  <c r="LJ104" i="21" s="1"/>
  <c r="HV168" i="33"/>
  <c r="HV173" i="33" s="1"/>
  <c r="HV89" i="21" s="1"/>
  <c r="HV96" i="21" s="1"/>
  <c r="HV166" i="33"/>
  <c r="HV167" i="33"/>
  <c r="HV172" i="33" s="1"/>
  <c r="QC210" i="33"/>
  <c r="QC215" i="33" s="1"/>
  <c r="QC209" i="33"/>
  <c r="QC211" i="33"/>
  <c r="QC216" i="33" s="1"/>
  <c r="QC90" i="21" s="1"/>
  <c r="EP82" i="33"/>
  <c r="EP84" i="33"/>
  <c r="EP83" i="33"/>
  <c r="EP88" i="33" s="1"/>
  <c r="EP149" i="33" s="1"/>
  <c r="EP151" i="33" s="1"/>
  <c r="DY255" i="33"/>
  <c r="DY260" i="33" s="1"/>
  <c r="DY91" i="21" s="1"/>
  <c r="DY254" i="33"/>
  <c r="DY259" i="33" s="1"/>
  <c r="DY253" i="33"/>
  <c r="QT210" i="33"/>
  <c r="QT215" i="33" s="1"/>
  <c r="QT209" i="33"/>
  <c r="QT211" i="33"/>
  <c r="QT216" i="33" s="1"/>
  <c r="QT90" i="21" s="1"/>
  <c r="FP168" i="33"/>
  <c r="FP173" i="33" s="1"/>
  <c r="FP89" i="21" s="1"/>
  <c r="FP166" i="33"/>
  <c r="FP167" i="33"/>
  <c r="FP172" i="33" s="1"/>
  <c r="IL83" i="33"/>
  <c r="IL88" i="33" s="1"/>
  <c r="IL149" i="33" s="1"/>
  <c r="IL151" i="33" s="1"/>
  <c r="IL82" i="33"/>
  <c r="IL84" i="33"/>
  <c r="IX121" i="33"/>
  <c r="IX123" i="33"/>
  <c r="IX128" i="33" s="1"/>
  <c r="IX88" i="21" s="1"/>
  <c r="IX102" i="21" s="1"/>
  <c r="IX122" i="33"/>
  <c r="IX127" i="33" s="1"/>
  <c r="AW83" i="33"/>
  <c r="AW88" i="33" s="1"/>
  <c r="AW149" i="33" s="1"/>
  <c r="AW151" i="33" s="1"/>
  <c r="AW84" i="33"/>
  <c r="AW82" i="33"/>
  <c r="NF210" i="33"/>
  <c r="NF215" i="33" s="1"/>
  <c r="NF209" i="33"/>
  <c r="NF211" i="33"/>
  <c r="NF216" i="33" s="1"/>
  <c r="NF90" i="21" s="1"/>
  <c r="LF209" i="33"/>
  <c r="LF211" i="33"/>
  <c r="LF216" i="33" s="1"/>
  <c r="LF90" i="21" s="1"/>
  <c r="LF104" i="21" s="1"/>
  <c r="LF210" i="33"/>
  <c r="LF215" i="33" s="1"/>
  <c r="DQ122" i="33"/>
  <c r="DQ127" i="33" s="1"/>
  <c r="DQ121" i="33"/>
  <c r="DQ123" i="33"/>
  <c r="DQ128" i="33" s="1"/>
  <c r="DQ88" i="21" s="1"/>
  <c r="NA253" i="33"/>
  <c r="NA254" i="33"/>
  <c r="NA259" i="33" s="1"/>
  <c r="NA255" i="33"/>
  <c r="NA260" i="33" s="1"/>
  <c r="NA91" i="21" s="1"/>
  <c r="HS166" i="33"/>
  <c r="HS168" i="33"/>
  <c r="HS173" i="33" s="1"/>
  <c r="HS89" i="21" s="1"/>
  <c r="HS96" i="21" s="1"/>
  <c r="HS167" i="33"/>
  <c r="HS172" i="33" s="1"/>
  <c r="AD255" i="33"/>
  <c r="AD260" i="33" s="1"/>
  <c r="AD91" i="21" s="1"/>
  <c r="AD254" i="33"/>
  <c r="AD259" i="33" s="1"/>
  <c r="AD253" i="33"/>
  <c r="BI209" i="33"/>
  <c r="BI211" i="33"/>
  <c r="BI216" i="33" s="1"/>
  <c r="BI90" i="21" s="1"/>
  <c r="BI210" i="33"/>
  <c r="BI215" i="33" s="1"/>
  <c r="HS211" i="33"/>
  <c r="HS216" i="33" s="1"/>
  <c r="HS90" i="21" s="1"/>
  <c r="HS118" i="21" s="1"/>
  <c r="HS210" i="33"/>
  <c r="HS215" i="33" s="1"/>
  <c r="HS209" i="33"/>
  <c r="FF209" i="33"/>
  <c r="FF210" i="33"/>
  <c r="FF215" i="33" s="1"/>
  <c r="FF211" i="33"/>
  <c r="FF216" i="33" s="1"/>
  <c r="FF90" i="21" s="1"/>
  <c r="KO253" i="33"/>
  <c r="KO255" i="33"/>
  <c r="KO260" i="33" s="1"/>
  <c r="KO91" i="21" s="1"/>
  <c r="KO254" i="33"/>
  <c r="KO259" i="33" s="1"/>
  <c r="N254" i="33"/>
  <c r="N259" i="33" s="1"/>
  <c r="N255" i="33"/>
  <c r="N260" i="33" s="1"/>
  <c r="N91" i="21" s="1"/>
  <c r="N253" i="33"/>
  <c r="LU210" i="33"/>
  <c r="LU215" i="33" s="1"/>
  <c r="LU209" i="33"/>
  <c r="LU211" i="33"/>
  <c r="LU216" i="33" s="1"/>
  <c r="LU90" i="21" s="1"/>
  <c r="FX83" i="33"/>
  <c r="FX88" i="33" s="1"/>
  <c r="FX149" i="33" s="1"/>
  <c r="FX151" i="33" s="1"/>
  <c r="FX84" i="33"/>
  <c r="FX82" i="33"/>
  <c r="FD121" i="33"/>
  <c r="FD123" i="33"/>
  <c r="FD128" i="33" s="1"/>
  <c r="FD88" i="21" s="1"/>
  <c r="FD122" i="33"/>
  <c r="FD127" i="33" s="1"/>
  <c r="BW254" i="33"/>
  <c r="BW259" i="33" s="1"/>
  <c r="BW255" i="33"/>
  <c r="BW260" i="33" s="1"/>
  <c r="BW91" i="21" s="1"/>
  <c r="BW98" i="21" s="1"/>
  <c r="BW253" i="33"/>
  <c r="HE82" i="33"/>
  <c r="HE84" i="33"/>
  <c r="HE83" i="33"/>
  <c r="HE88" i="33" s="1"/>
  <c r="HE149" i="33" s="1"/>
  <c r="HE151" i="33" s="1"/>
  <c r="BY82" i="33"/>
  <c r="BY84" i="33"/>
  <c r="BY83" i="33"/>
  <c r="BY88" i="33" s="1"/>
  <c r="BY149" i="33" s="1"/>
  <c r="BY151" i="33" s="1"/>
  <c r="NZ123" i="33"/>
  <c r="NZ128" i="33" s="1"/>
  <c r="NZ88" i="21" s="1"/>
  <c r="NZ121" i="33"/>
  <c r="NZ122" i="33"/>
  <c r="NZ127" i="33" s="1"/>
  <c r="LV211" i="33"/>
  <c r="LV216" i="33" s="1"/>
  <c r="LV90" i="21" s="1"/>
  <c r="LV118" i="21" s="1"/>
  <c r="LV210" i="33"/>
  <c r="LV215" i="33" s="1"/>
  <c r="LV209" i="33"/>
  <c r="PU83" i="33"/>
  <c r="PU88" i="33" s="1"/>
  <c r="PU149" i="33" s="1"/>
  <c r="PU151" i="33" s="1"/>
  <c r="PU84" i="33"/>
  <c r="PU82" i="33"/>
  <c r="PK209" i="33"/>
  <c r="PK210" i="33"/>
  <c r="PK215" i="33" s="1"/>
  <c r="PK211" i="33"/>
  <c r="PK216" i="33" s="1"/>
  <c r="PK90" i="21" s="1"/>
  <c r="PK97" i="21" s="1"/>
  <c r="AD123" i="33"/>
  <c r="AD128" i="33" s="1"/>
  <c r="AD88" i="21" s="1"/>
  <c r="AD121" i="33"/>
  <c r="AD122" i="33"/>
  <c r="AD127" i="33" s="1"/>
  <c r="OZ255" i="33"/>
  <c r="OZ260" i="33" s="1"/>
  <c r="OZ91" i="21" s="1"/>
  <c r="OZ253" i="33"/>
  <c r="OZ254" i="33"/>
  <c r="OZ259" i="33" s="1"/>
  <c r="PQ253" i="33"/>
  <c r="PQ254" i="33"/>
  <c r="PQ259" i="33" s="1"/>
  <c r="PQ255" i="33"/>
  <c r="PQ260" i="33" s="1"/>
  <c r="PQ91" i="21" s="1"/>
  <c r="LR82" i="33"/>
  <c r="LR83" i="33"/>
  <c r="LR88" i="33" s="1"/>
  <c r="LR149" i="33" s="1"/>
  <c r="LR151" i="33" s="1"/>
  <c r="LR84" i="33"/>
  <c r="DR83" i="33"/>
  <c r="DR88" i="33" s="1"/>
  <c r="DR149" i="33" s="1"/>
  <c r="DR151" i="33" s="1"/>
  <c r="DR84" i="33"/>
  <c r="DR82" i="33"/>
  <c r="P123" i="33"/>
  <c r="P128" i="33" s="1"/>
  <c r="P88" i="21" s="1"/>
  <c r="P122" i="33"/>
  <c r="P127" i="33" s="1"/>
  <c r="P121" i="33"/>
  <c r="LK210" i="33"/>
  <c r="LK215" i="33" s="1"/>
  <c r="LK211" i="33"/>
  <c r="LK216" i="33" s="1"/>
  <c r="LK90" i="21" s="1"/>
  <c r="LK209" i="33"/>
  <c r="X210" i="33"/>
  <c r="X215" i="33" s="1"/>
  <c r="X209" i="33"/>
  <c r="X211" i="33"/>
  <c r="X216" i="33" s="1"/>
  <c r="X90" i="21" s="1"/>
  <c r="KM168" i="33"/>
  <c r="KM173" i="33" s="1"/>
  <c r="KM89" i="21" s="1"/>
  <c r="KM167" i="33"/>
  <c r="KM172" i="33" s="1"/>
  <c r="KM166" i="33"/>
  <c r="PC210" i="33"/>
  <c r="PC215" i="33" s="1"/>
  <c r="PC211" i="33"/>
  <c r="PC216" i="33" s="1"/>
  <c r="PC90" i="21" s="1"/>
  <c r="PC209" i="33"/>
  <c r="AF209" i="33"/>
  <c r="AF210" i="33"/>
  <c r="AF215" i="33" s="1"/>
  <c r="AF211" i="33"/>
  <c r="AF216" i="33" s="1"/>
  <c r="AF90" i="21" s="1"/>
  <c r="LK123" i="33"/>
  <c r="LK128" i="33" s="1"/>
  <c r="LK88" i="21" s="1"/>
  <c r="LK121" i="33"/>
  <c r="LK122" i="33"/>
  <c r="LK127" i="33" s="1"/>
  <c r="EE122" i="33"/>
  <c r="EE127" i="33" s="1"/>
  <c r="EE121" i="33"/>
  <c r="EE123" i="33"/>
  <c r="EE128" i="33" s="1"/>
  <c r="EE88" i="21" s="1"/>
  <c r="HC82" i="33"/>
  <c r="HC83" i="33"/>
  <c r="HC88" i="33" s="1"/>
  <c r="HC149" i="33" s="1"/>
  <c r="HC151" i="33" s="1"/>
  <c r="HC84" i="33"/>
  <c r="HA123" i="33"/>
  <c r="HA128" i="33" s="1"/>
  <c r="HA88" i="21" s="1"/>
  <c r="HA122" i="33"/>
  <c r="HA127" i="33" s="1"/>
  <c r="HA121" i="33"/>
  <c r="IB167" i="33"/>
  <c r="IB172" i="33" s="1"/>
  <c r="IB166" i="33"/>
  <c r="IB168" i="33"/>
  <c r="IB173" i="33" s="1"/>
  <c r="IB89" i="21" s="1"/>
  <c r="N211" i="33"/>
  <c r="N216" i="33" s="1"/>
  <c r="N90" i="21" s="1"/>
  <c r="N210" i="33"/>
  <c r="N215" i="33" s="1"/>
  <c r="N209" i="33"/>
  <c r="QO121" i="33"/>
  <c r="QO122" i="33"/>
  <c r="QO127" i="33" s="1"/>
  <c r="QO123" i="33"/>
  <c r="QO128" i="33" s="1"/>
  <c r="QO88" i="21" s="1"/>
  <c r="QO102" i="21" s="1"/>
  <c r="LX166" i="33"/>
  <c r="LX167" i="33"/>
  <c r="LX172" i="33" s="1"/>
  <c r="LX168" i="33"/>
  <c r="LX173" i="33" s="1"/>
  <c r="LX89" i="21" s="1"/>
  <c r="FL84" i="33"/>
  <c r="FL82" i="33"/>
  <c r="FL83" i="33"/>
  <c r="FL88" i="33" s="1"/>
  <c r="FL149" i="33" s="1"/>
  <c r="FL151" i="33" s="1"/>
  <c r="QN167" i="33"/>
  <c r="QN172" i="33" s="1"/>
  <c r="QN166" i="33"/>
  <c r="QN168" i="33"/>
  <c r="QN173" i="33" s="1"/>
  <c r="QN89" i="21" s="1"/>
  <c r="QN103" i="21" s="1"/>
  <c r="NI84" i="33"/>
  <c r="NI83" i="33"/>
  <c r="NI88" i="33" s="1"/>
  <c r="NI149" i="33" s="1"/>
  <c r="NI151" i="33" s="1"/>
  <c r="NI82" i="33"/>
  <c r="RI121" i="33"/>
  <c r="RI123" i="33"/>
  <c r="RI128" i="33" s="1"/>
  <c r="RI88" i="21" s="1"/>
  <c r="RI122" i="33"/>
  <c r="RI127" i="33" s="1"/>
  <c r="FO121" i="33"/>
  <c r="FO122" i="33"/>
  <c r="FO127" i="33" s="1"/>
  <c r="FO123" i="33"/>
  <c r="FO128" i="33" s="1"/>
  <c r="FO88" i="21" s="1"/>
  <c r="FO116" i="21" s="1"/>
  <c r="JQ84" i="33"/>
  <c r="JQ83" i="33"/>
  <c r="JQ88" i="33" s="1"/>
  <c r="JQ149" i="33" s="1"/>
  <c r="JQ151" i="33" s="1"/>
  <c r="JQ82" i="33"/>
  <c r="QD122" i="33"/>
  <c r="QD127" i="33" s="1"/>
  <c r="QD121" i="33"/>
  <c r="QD123" i="33"/>
  <c r="QD128" i="33" s="1"/>
  <c r="QD88" i="21" s="1"/>
  <c r="QD102" i="21" s="1"/>
  <c r="PC83" i="33"/>
  <c r="PC88" i="33" s="1"/>
  <c r="PC149" i="33" s="1"/>
  <c r="PC151" i="33" s="1"/>
  <c r="PC82" i="33"/>
  <c r="PC84" i="33"/>
  <c r="DU254" i="33"/>
  <c r="DU259" i="33" s="1"/>
  <c r="DU255" i="33"/>
  <c r="DU260" i="33" s="1"/>
  <c r="DU91" i="21" s="1"/>
  <c r="DU105" i="21" s="1"/>
  <c r="DU253" i="33"/>
  <c r="OC209" i="33"/>
  <c r="OC211" i="33"/>
  <c r="OC216" i="33" s="1"/>
  <c r="OC90" i="21" s="1"/>
  <c r="OC210" i="33"/>
  <c r="OC215" i="33" s="1"/>
  <c r="JN167" i="33"/>
  <c r="JN172" i="33" s="1"/>
  <c r="JN166" i="33"/>
  <c r="JN168" i="33"/>
  <c r="JN173" i="33" s="1"/>
  <c r="JN89" i="21" s="1"/>
  <c r="EW167" i="33"/>
  <c r="EW172" i="33" s="1"/>
  <c r="EW166" i="33"/>
  <c r="EW168" i="33"/>
  <c r="EW173" i="33" s="1"/>
  <c r="EW89" i="21" s="1"/>
  <c r="EG123" i="33"/>
  <c r="EG128" i="33" s="1"/>
  <c r="EG88" i="21" s="1"/>
  <c r="EG116" i="21" s="1"/>
  <c r="EG121" i="33"/>
  <c r="EG122" i="33"/>
  <c r="EG127" i="33" s="1"/>
  <c r="KU210" i="33"/>
  <c r="KU215" i="33" s="1"/>
  <c r="KU211" i="33"/>
  <c r="KU216" i="33" s="1"/>
  <c r="KU90" i="21" s="1"/>
  <c r="KU209" i="33"/>
  <c r="MP211" i="33"/>
  <c r="MP216" i="33" s="1"/>
  <c r="MP90" i="21" s="1"/>
  <c r="MP118" i="21" s="1"/>
  <c r="MP209" i="33"/>
  <c r="MP210" i="33"/>
  <c r="MP215" i="33" s="1"/>
  <c r="NJ121" i="33"/>
  <c r="NJ122" i="33"/>
  <c r="NJ127" i="33" s="1"/>
  <c r="NJ123" i="33"/>
  <c r="NJ128" i="33" s="1"/>
  <c r="NJ88" i="21" s="1"/>
  <c r="MJ82" i="33"/>
  <c r="MJ83" i="33"/>
  <c r="MJ88" i="33" s="1"/>
  <c r="MJ149" i="33" s="1"/>
  <c r="MJ151" i="33" s="1"/>
  <c r="MJ84" i="33"/>
  <c r="JY168" i="33"/>
  <c r="JY173" i="33" s="1"/>
  <c r="JY89" i="21" s="1"/>
  <c r="JY117" i="21" s="1"/>
  <c r="JY166" i="33"/>
  <c r="JY167" i="33"/>
  <c r="JY172" i="33" s="1"/>
  <c r="HB121" i="33"/>
  <c r="HB122" i="33"/>
  <c r="HB127" i="33" s="1"/>
  <c r="HB123" i="33"/>
  <c r="HB128" i="33" s="1"/>
  <c r="HB88" i="21" s="1"/>
  <c r="ES254" i="33"/>
  <c r="ES259" i="33" s="1"/>
  <c r="ES255" i="33"/>
  <c r="ES260" i="33" s="1"/>
  <c r="ES91" i="21" s="1"/>
  <c r="ES253" i="33"/>
  <c r="NB123" i="33"/>
  <c r="NB128" i="33" s="1"/>
  <c r="NB88" i="21" s="1"/>
  <c r="NB122" i="33"/>
  <c r="NB127" i="33" s="1"/>
  <c r="NB121" i="33"/>
  <c r="HS253" i="33"/>
  <c r="HS254" i="33"/>
  <c r="HS259" i="33" s="1"/>
  <c r="HS255" i="33"/>
  <c r="HS260" i="33" s="1"/>
  <c r="HS91" i="21" s="1"/>
  <c r="HS105" i="21" s="1"/>
  <c r="OV121" i="33"/>
  <c r="OV122" i="33"/>
  <c r="OV127" i="33" s="1"/>
  <c r="OV123" i="33"/>
  <c r="OV128" i="33" s="1"/>
  <c r="OV88" i="21" s="1"/>
  <c r="GN166" i="33"/>
  <c r="GN167" i="33"/>
  <c r="GN172" i="33" s="1"/>
  <c r="GN168" i="33"/>
  <c r="GN173" i="33" s="1"/>
  <c r="GN89" i="21" s="1"/>
  <c r="GN117" i="21" s="1"/>
  <c r="GN272" i="21" s="1"/>
  <c r="CR122" i="33"/>
  <c r="CR127" i="33" s="1"/>
  <c r="CR121" i="33"/>
  <c r="CR123" i="33"/>
  <c r="CR128" i="33" s="1"/>
  <c r="CR88" i="21" s="1"/>
  <c r="JL209" i="33"/>
  <c r="JL211" i="33"/>
  <c r="JL216" i="33" s="1"/>
  <c r="JL90" i="21" s="1"/>
  <c r="JL104" i="21" s="1"/>
  <c r="JL210" i="33"/>
  <c r="JL215" i="33" s="1"/>
  <c r="DD255" i="33"/>
  <c r="DD260" i="33" s="1"/>
  <c r="DD91" i="21" s="1"/>
  <c r="DD119" i="21" s="1"/>
  <c r="DD274" i="21" s="1"/>
  <c r="DD253" i="33"/>
  <c r="DD254" i="33"/>
  <c r="DD259" i="33" s="1"/>
  <c r="MD168" i="33"/>
  <c r="MD173" i="33" s="1"/>
  <c r="MD89" i="21" s="1"/>
  <c r="MD117" i="21" s="1"/>
  <c r="MD166" i="33"/>
  <c r="MD167" i="33"/>
  <c r="MD172" i="33" s="1"/>
  <c r="GM168" i="33"/>
  <c r="GM173" i="33" s="1"/>
  <c r="GM89" i="21" s="1"/>
  <c r="GM96" i="21" s="1"/>
  <c r="GM166" i="33"/>
  <c r="GM167" i="33"/>
  <c r="GM172" i="33" s="1"/>
  <c r="EN254" i="33"/>
  <c r="EN259" i="33" s="1"/>
  <c r="EN253" i="33"/>
  <c r="EN255" i="33"/>
  <c r="EN260" i="33" s="1"/>
  <c r="EN91" i="21" s="1"/>
  <c r="PN122" i="33"/>
  <c r="PN127" i="33" s="1"/>
  <c r="PN123" i="33"/>
  <c r="PN128" i="33" s="1"/>
  <c r="PN88" i="21" s="1"/>
  <c r="PN102" i="21" s="1"/>
  <c r="PN121" i="33"/>
  <c r="NE121" i="33"/>
  <c r="NE123" i="33"/>
  <c r="NE128" i="33" s="1"/>
  <c r="NE88" i="21" s="1"/>
  <c r="NE122" i="33"/>
  <c r="NE127" i="33" s="1"/>
  <c r="NY82" i="33"/>
  <c r="NY83" i="33"/>
  <c r="NY88" i="33" s="1"/>
  <c r="NY149" i="33" s="1"/>
  <c r="NY151" i="33" s="1"/>
  <c r="NY84" i="33"/>
  <c r="RN254" i="33"/>
  <c r="RN259" i="33" s="1"/>
  <c r="RN255" i="33"/>
  <c r="RN260" i="33" s="1"/>
  <c r="RN91" i="21" s="1"/>
  <c r="RN98" i="21" s="1"/>
  <c r="RN253" i="33"/>
  <c r="DZ166" i="33"/>
  <c r="DZ167" i="33"/>
  <c r="DZ172" i="33" s="1"/>
  <c r="DZ168" i="33"/>
  <c r="DZ173" i="33" s="1"/>
  <c r="DZ89" i="21" s="1"/>
  <c r="JB167" i="33"/>
  <c r="JB172" i="33" s="1"/>
  <c r="JB166" i="33"/>
  <c r="JB168" i="33"/>
  <c r="JB173" i="33" s="1"/>
  <c r="JB89" i="21" s="1"/>
  <c r="HP209" i="33"/>
  <c r="HP210" i="33"/>
  <c r="HP215" i="33" s="1"/>
  <c r="HP211" i="33"/>
  <c r="HP216" i="33" s="1"/>
  <c r="HP90" i="21" s="1"/>
  <c r="BF121" i="33"/>
  <c r="BF123" i="33"/>
  <c r="BF128" i="33" s="1"/>
  <c r="BF88" i="21" s="1"/>
  <c r="BF122" i="33"/>
  <c r="BF127" i="33" s="1"/>
  <c r="PT83" i="33"/>
  <c r="PT88" i="33" s="1"/>
  <c r="PT149" i="33" s="1"/>
  <c r="PT151" i="33" s="1"/>
  <c r="PT82" i="33"/>
  <c r="PT84" i="33"/>
  <c r="DJ211" i="33"/>
  <c r="DJ216" i="33" s="1"/>
  <c r="DJ90" i="21" s="1"/>
  <c r="DJ210" i="33"/>
  <c r="DJ215" i="33" s="1"/>
  <c r="DJ209" i="33"/>
  <c r="DB167" i="33"/>
  <c r="DB172" i="33" s="1"/>
  <c r="DB166" i="33"/>
  <c r="DB168" i="33"/>
  <c r="DB173" i="33" s="1"/>
  <c r="DB89" i="21" s="1"/>
  <c r="DB117" i="21" s="1"/>
  <c r="DJ84" i="33"/>
  <c r="DJ83" i="33"/>
  <c r="DJ88" i="33" s="1"/>
  <c r="DJ149" i="33" s="1"/>
  <c r="DJ151" i="33" s="1"/>
  <c r="DJ82" i="33"/>
  <c r="CH123" i="33"/>
  <c r="CH128" i="33" s="1"/>
  <c r="CH88" i="21" s="1"/>
  <c r="CH122" i="33"/>
  <c r="CH127" i="33" s="1"/>
  <c r="CH121" i="33"/>
  <c r="GI122" i="33"/>
  <c r="GI127" i="33" s="1"/>
  <c r="GI121" i="33"/>
  <c r="GI123" i="33"/>
  <c r="GI128" i="33" s="1"/>
  <c r="GI88" i="21" s="1"/>
  <c r="KJ121" i="33"/>
  <c r="KJ123" i="33"/>
  <c r="KJ128" i="33" s="1"/>
  <c r="KJ88" i="21" s="1"/>
  <c r="KJ122" i="33"/>
  <c r="KJ127" i="33" s="1"/>
  <c r="GL121" i="33"/>
  <c r="GL122" i="33"/>
  <c r="GL127" i="33" s="1"/>
  <c r="GL123" i="33"/>
  <c r="GL128" i="33" s="1"/>
  <c r="GL88" i="21" s="1"/>
  <c r="GL95" i="21" s="1"/>
  <c r="RD82" i="33"/>
  <c r="RD83" i="33"/>
  <c r="RD88" i="33" s="1"/>
  <c r="RD149" i="33" s="1"/>
  <c r="RD151" i="33" s="1"/>
  <c r="RD84" i="33"/>
  <c r="PB167" i="33"/>
  <c r="PB172" i="33" s="1"/>
  <c r="PB166" i="33"/>
  <c r="PB168" i="33"/>
  <c r="PB173" i="33" s="1"/>
  <c r="PB89" i="21" s="1"/>
  <c r="FA82" i="33"/>
  <c r="FA84" i="33"/>
  <c r="FA83" i="33"/>
  <c r="FA88" i="33" s="1"/>
  <c r="FA149" i="33" s="1"/>
  <c r="FA151" i="33" s="1"/>
  <c r="AY253" i="33"/>
  <c r="AY254" i="33"/>
  <c r="AY259" i="33" s="1"/>
  <c r="AY255" i="33"/>
  <c r="AY260" i="33" s="1"/>
  <c r="AY91" i="21" s="1"/>
  <c r="OB82" i="33"/>
  <c r="OB83" i="33"/>
  <c r="OB88" i="33" s="1"/>
  <c r="OB149" i="33" s="1"/>
  <c r="OB151" i="33" s="1"/>
  <c r="OB84" i="33"/>
  <c r="DG168" i="33"/>
  <c r="DG173" i="33" s="1"/>
  <c r="DG89" i="21" s="1"/>
  <c r="DG96" i="21" s="1"/>
  <c r="DG167" i="33"/>
  <c r="DG172" i="33" s="1"/>
  <c r="DG166" i="33"/>
  <c r="HT168" i="33"/>
  <c r="HT173" i="33" s="1"/>
  <c r="HT89" i="21" s="1"/>
  <c r="HT166" i="33"/>
  <c r="HT167" i="33"/>
  <c r="HT172" i="33" s="1"/>
  <c r="KB209" i="33"/>
  <c r="KB210" i="33"/>
  <c r="KB215" i="33" s="1"/>
  <c r="KB211" i="33"/>
  <c r="KB216" i="33" s="1"/>
  <c r="KB90" i="21" s="1"/>
  <c r="KB97" i="21" s="1"/>
  <c r="OR255" i="33"/>
  <c r="OR260" i="33" s="1"/>
  <c r="OR91" i="21" s="1"/>
  <c r="OR254" i="33"/>
  <c r="OR259" i="33" s="1"/>
  <c r="OR272" i="33" s="1"/>
  <c r="OR83" i="73" s="1"/>
  <c r="OR253" i="33"/>
  <c r="HU209" i="33"/>
  <c r="HU210" i="33"/>
  <c r="HU215" i="33" s="1"/>
  <c r="HU211" i="33"/>
  <c r="HU216" i="33" s="1"/>
  <c r="HU90" i="21" s="1"/>
  <c r="AG253" i="33"/>
  <c r="AG254" i="33"/>
  <c r="AG259" i="33" s="1"/>
  <c r="AG255" i="33"/>
  <c r="AG260" i="33" s="1"/>
  <c r="AG91" i="21" s="1"/>
  <c r="PR123" i="33"/>
  <c r="PR128" i="33" s="1"/>
  <c r="PR88" i="21" s="1"/>
  <c r="PR121" i="33"/>
  <c r="PR122" i="33"/>
  <c r="PR127" i="33" s="1"/>
  <c r="LO254" i="33"/>
  <c r="LO259" i="33" s="1"/>
  <c r="LO255" i="33"/>
  <c r="LO260" i="33" s="1"/>
  <c r="LO91" i="21" s="1"/>
  <c r="LO253" i="33"/>
  <c r="FY166" i="33"/>
  <c r="FY167" i="33"/>
  <c r="FY172" i="33" s="1"/>
  <c r="FY168" i="33"/>
  <c r="FY173" i="33" s="1"/>
  <c r="FY89" i="21" s="1"/>
  <c r="FY103" i="21" s="1"/>
  <c r="PB82" i="33"/>
  <c r="PB84" i="33"/>
  <c r="PB83" i="33"/>
  <c r="PB88" i="33" s="1"/>
  <c r="PB149" i="33" s="1"/>
  <c r="PB151" i="33" s="1"/>
  <c r="QR121" i="33"/>
  <c r="QR123" i="33"/>
  <c r="QR128" i="33" s="1"/>
  <c r="QR88" i="21" s="1"/>
  <c r="QR122" i="33"/>
  <c r="QR127" i="33" s="1"/>
  <c r="QE255" i="33"/>
  <c r="QE260" i="33" s="1"/>
  <c r="QE91" i="21" s="1"/>
  <c r="QE105" i="21" s="1"/>
  <c r="QE253" i="33"/>
  <c r="QE254" i="33"/>
  <c r="QE259" i="33" s="1"/>
  <c r="NX84" i="33"/>
  <c r="NX82" i="33"/>
  <c r="NX83" i="33"/>
  <c r="NX88" i="33" s="1"/>
  <c r="NX149" i="33" s="1"/>
  <c r="NX151" i="33" s="1"/>
  <c r="BM253" i="33"/>
  <c r="BM254" i="33"/>
  <c r="BM259" i="33" s="1"/>
  <c r="BM255" i="33"/>
  <c r="BM260" i="33" s="1"/>
  <c r="BM91" i="21" s="1"/>
  <c r="BM98" i="21" s="1"/>
  <c r="SA211" i="33"/>
  <c r="SA216" i="33" s="1"/>
  <c r="SA90" i="21" s="1"/>
  <c r="SA104" i="21" s="1"/>
  <c r="SA209" i="33"/>
  <c r="SA210" i="33"/>
  <c r="SA215" i="33" s="1"/>
  <c r="LI82" i="33"/>
  <c r="LI84" i="33"/>
  <c r="LI83" i="33"/>
  <c r="LI88" i="33" s="1"/>
  <c r="LI149" i="33" s="1"/>
  <c r="LI151" i="33" s="1"/>
  <c r="CW123" i="33"/>
  <c r="CW128" i="33" s="1"/>
  <c r="CW88" i="21" s="1"/>
  <c r="CW121" i="33"/>
  <c r="CW122" i="33"/>
  <c r="CW127" i="33" s="1"/>
  <c r="PQ167" i="33"/>
  <c r="PQ172" i="33" s="1"/>
  <c r="PQ166" i="33"/>
  <c r="PQ168" i="33"/>
  <c r="PQ173" i="33" s="1"/>
  <c r="PQ89" i="21" s="1"/>
  <c r="PQ96" i="21" s="1"/>
  <c r="AJ209" i="33"/>
  <c r="AJ211" i="33"/>
  <c r="AJ216" i="33" s="1"/>
  <c r="AJ90" i="21" s="1"/>
  <c r="AJ210" i="33"/>
  <c r="AJ215" i="33" s="1"/>
  <c r="RP123" i="33"/>
  <c r="RP128" i="33" s="1"/>
  <c r="RP88" i="21" s="1"/>
  <c r="RP122" i="33"/>
  <c r="RP127" i="33" s="1"/>
  <c r="RP121" i="33"/>
  <c r="LB210" i="33"/>
  <c r="LB215" i="33" s="1"/>
  <c r="LB209" i="33"/>
  <c r="LB211" i="33"/>
  <c r="LB216" i="33" s="1"/>
  <c r="LB90" i="21" s="1"/>
  <c r="MI168" i="33"/>
  <c r="MI173" i="33" s="1"/>
  <c r="MI89" i="21" s="1"/>
  <c r="MI167" i="33"/>
  <c r="MI172" i="33" s="1"/>
  <c r="MI166" i="33"/>
  <c r="CB83" i="33"/>
  <c r="CB88" i="33" s="1"/>
  <c r="CB149" i="33" s="1"/>
  <c r="CB151" i="33" s="1"/>
  <c r="CB82" i="33"/>
  <c r="CB84" i="33"/>
  <c r="IR166" i="33"/>
  <c r="IR168" i="33"/>
  <c r="IR173" i="33" s="1"/>
  <c r="IR89" i="21" s="1"/>
  <c r="IR167" i="33"/>
  <c r="IR172" i="33" s="1"/>
  <c r="LI255" i="33"/>
  <c r="LI260" i="33" s="1"/>
  <c r="LI91" i="21" s="1"/>
  <c r="LI105" i="21" s="1"/>
  <c r="LI253" i="33"/>
  <c r="LI254" i="33"/>
  <c r="LI259" i="33" s="1"/>
  <c r="EC167" i="33"/>
  <c r="EC172" i="33" s="1"/>
  <c r="EC168" i="33"/>
  <c r="EC173" i="33" s="1"/>
  <c r="EC89" i="21" s="1"/>
  <c r="EC96" i="21" s="1"/>
  <c r="EC166" i="33"/>
  <c r="LA210" i="33"/>
  <c r="LA215" i="33" s="1"/>
  <c r="LA211" i="33"/>
  <c r="LA216" i="33" s="1"/>
  <c r="LA90" i="21" s="1"/>
  <c r="LA209" i="33"/>
  <c r="BT253" i="33"/>
  <c r="BT254" i="33"/>
  <c r="BT259" i="33" s="1"/>
  <c r="BT255" i="33"/>
  <c r="BT260" i="33" s="1"/>
  <c r="BT91" i="21" s="1"/>
  <c r="KJ210" i="33"/>
  <c r="KJ215" i="33" s="1"/>
  <c r="KJ209" i="33"/>
  <c r="KJ211" i="33"/>
  <c r="KJ216" i="33" s="1"/>
  <c r="KJ90" i="21" s="1"/>
  <c r="NB82" i="33"/>
  <c r="NB84" i="33"/>
  <c r="NB83" i="33"/>
  <c r="NB88" i="33" s="1"/>
  <c r="NB149" i="33" s="1"/>
  <c r="NB151" i="33" s="1"/>
  <c r="RI82" i="33"/>
  <c r="RI83" i="33"/>
  <c r="RI88" i="33" s="1"/>
  <c r="RI149" i="33" s="1"/>
  <c r="RI151" i="33" s="1"/>
  <c r="RI84" i="33"/>
  <c r="RH123" i="33"/>
  <c r="RH128" i="33" s="1"/>
  <c r="RH88" i="21" s="1"/>
  <c r="RH116" i="21" s="1"/>
  <c r="RH121" i="33"/>
  <c r="RH122" i="33"/>
  <c r="RH127" i="33" s="1"/>
  <c r="L121" i="33"/>
  <c r="L123" i="33"/>
  <c r="L128" i="33" s="1"/>
  <c r="L88" i="21" s="1"/>
  <c r="L122" i="33"/>
  <c r="L127" i="33" s="1"/>
  <c r="CZ122" i="33"/>
  <c r="CZ127" i="33" s="1"/>
  <c r="CZ123" i="33"/>
  <c r="CZ128" i="33" s="1"/>
  <c r="CZ88" i="21" s="1"/>
  <c r="CZ116" i="21" s="1"/>
  <c r="CZ121" i="33"/>
  <c r="D255" i="33"/>
  <c r="D260" i="33" s="1"/>
  <c r="D91" i="21" s="1"/>
  <c r="D253" i="33"/>
  <c r="D254" i="33"/>
  <c r="D259" i="33" s="1"/>
  <c r="MD122" i="33"/>
  <c r="MD127" i="33" s="1"/>
  <c r="MD123" i="33"/>
  <c r="MD128" i="33" s="1"/>
  <c r="MD88" i="21" s="1"/>
  <c r="MD121" i="33"/>
  <c r="CQ166" i="33"/>
  <c r="CQ168" i="33"/>
  <c r="CQ173" i="33" s="1"/>
  <c r="CQ89" i="21" s="1"/>
  <c r="CQ117" i="21" s="1"/>
  <c r="CQ167" i="33"/>
  <c r="CQ172" i="33" s="1"/>
  <c r="JR166" i="33"/>
  <c r="JR168" i="33"/>
  <c r="JR173" i="33" s="1"/>
  <c r="JR89" i="21" s="1"/>
  <c r="JR117" i="21" s="1"/>
  <c r="JR167" i="33"/>
  <c r="JR172" i="33" s="1"/>
  <c r="LE123" i="33"/>
  <c r="LE128" i="33" s="1"/>
  <c r="LE88" i="21" s="1"/>
  <c r="LE121" i="33"/>
  <c r="LE122" i="33"/>
  <c r="LE127" i="33" s="1"/>
  <c r="KS167" i="33"/>
  <c r="KS172" i="33" s="1"/>
  <c r="KS166" i="33"/>
  <c r="KS168" i="33"/>
  <c r="KS173" i="33" s="1"/>
  <c r="KS89" i="21" s="1"/>
  <c r="OQ209" i="33"/>
  <c r="OQ211" i="33"/>
  <c r="OQ216" i="33" s="1"/>
  <c r="OQ90" i="21" s="1"/>
  <c r="OQ210" i="33"/>
  <c r="OQ215" i="33" s="1"/>
  <c r="F255" i="33"/>
  <c r="F260" i="33" s="1"/>
  <c r="F91" i="21" s="1"/>
  <c r="F254" i="33"/>
  <c r="F259" i="33" s="1"/>
  <c r="F253" i="33"/>
  <c r="HW210" i="33"/>
  <c r="HW215" i="33" s="1"/>
  <c r="HW209" i="33"/>
  <c r="HW211" i="33"/>
  <c r="HW216" i="33" s="1"/>
  <c r="HW90" i="21" s="1"/>
  <c r="HW104" i="21" s="1"/>
  <c r="RX167" i="33"/>
  <c r="RX172" i="33" s="1"/>
  <c r="RX166" i="33"/>
  <c r="RX168" i="33"/>
  <c r="RX173" i="33" s="1"/>
  <c r="RX89" i="21" s="1"/>
  <c r="Q211" i="33"/>
  <c r="Q216" i="33" s="1"/>
  <c r="Q90" i="21" s="1"/>
  <c r="Q104" i="21" s="1"/>
  <c r="Q210" i="33"/>
  <c r="Q215" i="33" s="1"/>
  <c r="Q209" i="33"/>
  <c r="GW254" i="33"/>
  <c r="GW259" i="33" s="1"/>
  <c r="GW253" i="33"/>
  <c r="GW255" i="33"/>
  <c r="GW260" i="33" s="1"/>
  <c r="GW91" i="21" s="1"/>
  <c r="T168" i="33"/>
  <c r="T173" i="33" s="1"/>
  <c r="T89" i="21" s="1"/>
  <c r="T103" i="21" s="1"/>
  <c r="T166" i="33"/>
  <c r="T167" i="33"/>
  <c r="T172" i="33" s="1"/>
  <c r="CT83" i="33"/>
  <c r="CT88" i="33" s="1"/>
  <c r="CT149" i="33" s="1"/>
  <c r="CT151" i="33" s="1"/>
  <c r="CT84" i="33"/>
  <c r="CT82" i="33"/>
  <c r="IC83" i="33"/>
  <c r="IC88" i="33" s="1"/>
  <c r="IC149" i="33" s="1"/>
  <c r="IC151" i="33" s="1"/>
  <c r="IC84" i="33"/>
  <c r="IC82" i="33"/>
  <c r="HD82" i="33"/>
  <c r="HD84" i="33"/>
  <c r="HD83" i="33"/>
  <c r="HD88" i="33" s="1"/>
  <c r="HD149" i="33" s="1"/>
  <c r="HD151" i="33" s="1"/>
  <c r="AU123" i="33"/>
  <c r="AU128" i="33" s="1"/>
  <c r="AU88" i="21" s="1"/>
  <c r="AU122" i="33"/>
  <c r="AU127" i="33" s="1"/>
  <c r="AU121" i="33"/>
  <c r="JD123" i="33"/>
  <c r="JD128" i="33" s="1"/>
  <c r="JD88" i="21" s="1"/>
  <c r="JD121" i="33"/>
  <c r="JD122" i="33"/>
  <c r="JD127" i="33" s="1"/>
  <c r="DJ121" i="33"/>
  <c r="DJ123" i="33"/>
  <c r="DJ128" i="33" s="1"/>
  <c r="DJ88" i="21" s="1"/>
  <c r="DJ122" i="33"/>
  <c r="DJ127" i="33" s="1"/>
  <c r="LY253" i="33"/>
  <c r="LY255" i="33"/>
  <c r="LY260" i="33" s="1"/>
  <c r="LY91" i="21" s="1"/>
  <c r="LY254" i="33"/>
  <c r="LY259" i="33" s="1"/>
  <c r="CH254" i="33"/>
  <c r="CH259" i="33" s="1"/>
  <c r="CH253" i="33"/>
  <c r="CH255" i="33"/>
  <c r="CH260" i="33" s="1"/>
  <c r="CH91" i="21" s="1"/>
  <c r="EK84" i="33"/>
  <c r="EK83" i="33"/>
  <c r="EK88" i="33" s="1"/>
  <c r="EK149" i="33" s="1"/>
  <c r="EK151" i="33" s="1"/>
  <c r="EK82" i="33"/>
  <c r="AO167" i="33"/>
  <c r="AO172" i="33" s="1"/>
  <c r="AO166" i="33"/>
  <c r="AO168" i="33"/>
  <c r="AO173" i="33" s="1"/>
  <c r="AO89" i="21" s="1"/>
  <c r="NF121" i="33"/>
  <c r="NF123" i="33"/>
  <c r="NF128" i="33" s="1"/>
  <c r="NF88" i="21" s="1"/>
  <c r="NF122" i="33"/>
  <c r="NF127" i="33" s="1"/>
  <c r="AE209" i="33"/>
  <c r="AE210" i="33"/>
  <c r="AE215" i="33" s="1"/>
  <c r="AE211" i="33"/>
  <c r="AE216" i="33" s="1"/>
  <c r="AE90" i="21" s="1"/>
  <c r="AE97" i="21" s="1"/>
  <c r="AB122" i="33"/>
  <c r="AB127" i="33" s="1"/>
  <c r="AB123" i="33"/>
  <c r="AB128" i="33" s="1"/>
  <c r="AB88" i="21" s="1"/>
  <c r="AB95" i="21" s="1"/>
  <c r="AB121" i="33"/>
  <c r="NT84" i="33"/>
  <c r="NT82" i="33"/>
  <c r="NT83" i="33"/>
  <c r="NT88" i="33" s="1"/>
  <c r="NT149" i="33" s="1"/>
  <c r="NT151" i="33" s="1"/>
  <c r="HE209" i="33"/>
  <c r="HE210" i="33"/>
  <c r="HE215" i="33" s="1"/>
  <c r="HE211" i="33"/>
  <c r="HE216" i="33" s="1"/>
  <c r="HE90" i="21" s="1"/>
  <c r="RM121" i="33"/>
  <c r="RM123" i="33"/>
  <c r="RM128" i="33" s="1"/>
  <c r="RM88" i="21" s="1"/>
  <c r="RM116" i="21" s="1"/>
  <c r="RM122" i="33"/>
  <c r="RM127" i="33" s="1"/>
  <c r="NB254" i="33"/>
  <c r="NB259" i="33" s="1"/>
  <c r="NB253" i="33"/>
  <c r="NB255" i="33"/>
  <c r="NB260" i="33" s="1"/>
  <c r="NB91" i="21" s="1"/>
  <c r="GE254" i="33"/>
  <c r="GE259" i="33" s="1"/>
  <c r="GE255" i="33"/>
  <c r="GE260" i="33" s="1"/>
  <c r="GE91" i="21" s="1"/>
  <c r="GE105" i="21" s="1"/>
  <c r="GE253" i="33"/>
  <c r="FQ254" i="33"/>
  <c r="FQ259" i="33" s="1"/>
  <c r="FQ255" i="33"/>
  <c r="FQ260" i="33" s="1"/>
  <c r="FQ91" i="21" s="1"/>
  <c r="FQ98" i="21" s="1"/>
  <c r="FQ253" i="33"/>
  <c r="RG254" i="33"/>
  <c r="RG259" i="33" s="1"/>
  <c r="RG253" i="33"/>
  <c r="RG255" i="33"/>
  <c r="RG260" i="33" s="1"/>
  <c r="RG91" i="21" s="1"/>
  <c r="RG105" i="21" s="1"/>
  <c r="KI166" i="33"/>
  <c r="KI168" i="33"/>
  <c r="KI173" i="33" s="1"/>
  <c r="KI89" i="21" s="1"/>
  <c r="KI117" i="21" s="1"/>
  <c r="KI167" i="33"/>
  <c r="KI172" i="33" s="1"/>
  <c r="LI167" i="33"/>
  <c r="LI172" i="33" s="1"/>
  <c r="LI168" i="33"/>
  <c r="LI173" i="33" s="1"/>
  <c r="LI89" i="21" s="1"/>
  <c r="LI96" i="21" s="1"/>
  <c r="LI166" i="33"/>
  <c r="PB121" i="33"/>
  <c r="PB122" i="33"/>
  <c r="PB127" i="33" s="1"/>
  <c r="PB123" i="33"/>
  <c r="PB128" i="33" s="1"/>
  <c r="PB88" i="21" s="1"/>
  <c r="AR253" i="33"/>
  <c r="AR254" i="33"/>
  <c r="AR259" i="33" s="1"/>
  <c r="AR255" i="33"/>
  <c r="AR260" i="33" s="1"/>
  <c r="AR91" i="21" s="1"/>
  <c r="PS82" i="33"/>
  <c r="PS83" i="33"/>
  <c r="PS88" i="33" s="1"/>
  <c r="PS149" i="33" s="1"/>
  <c r="PS151" i="33" s="1"/>
  <c r="PS84" i="33"/>
  <c r="KL84" i="33"/>
  <c r="KL82" i="33"/>
  <c r="KL83" i="33"/>
  <c r="KL88" i="33" s="1"/>
  <c r="KL149" i="33" s="1"/>
  <c r="KL151" i="33" s="1"/>
  <c r="RY254" i="33"/>
  <c r="RY259" i="33" s="1"/>
  <c r="RY255" i="33"/>
  <c r="RY260" i="33" s="1"/>
  <c r="RY91" i="21" s="1"/>
  <c r="RY119" i="21" s="1"/>
  <c r="RY253" i="33"/>
  <c r="LH84" i="33"/>
  <c r="LH83" i="33"/>
  <c r="LH88" i="33" s="1"/>
  <c r="LH149" i="33" s="1"/>
  <c r="LH151" i="33" s="1"/>
  <c r="LH82" i="33"/>
  <c r="EH166" i="33"/>
  <c r="EH168" i="33"/>
  <c r="EH173" i="33" s="1"/>
  <c r="EH89" i="21" s="1"/>
  <c r="EH117" i="21" s="1"/>
  <c r="EH167" i="33"/>
  <c r="EH172" i="33" s="1"/>
  <c r="OA209" i="33"/>
  <c r="OA210" i="33"/>
  <c r="OA215" i="33" s="1"/>
  <c r="OA211" i="33"/>
  <c r="OA216" i="33" s="1"/>
  <c r="OA90" i="21" s="1"/>
  <c r="HP123" i="33"/>
  <c r="HP128" i="33" s="1"/>
  <c r="HP88" i="21" s="1"/>
  <c r="HP121" i="33"/>
  <c r="HP122" i="33"/>
  <c r="HP127" i="33" s="1"/>
  <c r="DJ255" i="33"/>
  <c r="DJ260" i="33" s="1"/>
  <c r="DJ91" i="21" s="1"/>
  <c r="DJ253" i="33"/>
  <c r="DJ254" i="33"/>
  <c r="DJ259" i="33" s="1"/>
  <c r="FN255" i="33"/>
  <c r="FN260" i="33" s="1"/>
  <c r="FN91" i="21" s="1"/>
  <c r="FN253" i="33"/>
  <c r="FN254" i="33"/>
  <c r="FN259" i="33" s="1"/>
  <c r="AU210" i="33"/>
  <c r="AU215" i="33" s="1"/>
  <c r="AU211" i="33"/>
  <c r="AU216" i="33" s="1"/>
  <c r="AU90" i="21" s="1"/>
  <c r="AU104" i="21" s="1"/>
  <c r="AU209" i="33"/>
  <c r="KQ210" i="33"/>
  <c r="KQ215" i="33" s="1"/>
  <c r="KQ209" i="33"/>
  <c r="KQ211" i="33"/>
  <c r="KQ216" i="33" s="1"/>
  <c r="KQ90" i="21" s="1"/>
  <c r="KQ118" i="21" s="1"/>
  <c r="QO83" i="33"/>
  <c r="QO88" i="33" s="1"/>
  <c r="QO149" i="33" s="1"/>
  <c r="QO151" i="33" s="1"/>
  <c r="QO82" i="33"/>
  <c r="QO84" i="33"/>
  <c r="LT254" i="33"/>
  <c r="LT259" i="33" s="1"/>
  <c r="LT255" i="33"/>
  <c r="LT260" i="33" s="1"/>
  <c r="LT91" i="21" s="1"/>
  <c r="LT98" i="21" s="1"/>
  <c r="LT253" i="33"/>
  <c r="NA122" i="33"/>
  <c r="NA127" i="33" s="1"/>
  <c r="NA123" i="33"/>
  <c r="NA128" i="33" s="1"/>
  <c r="NA88" i="21" s="1"/>
  <c r="NA121" i="33"/>
  <c r="BO121" i="33"/>
  <c r="BO122" i="33"/>
  <c r="BO127" i="33" s="1"/>
  <c r="BO123" i="33"/>
  <c r="BO128" i="33" s="1"/>
  <c r="BO88" i="21" s="1"/>
  <c r="QP254" i="33"/>
  <c r="QP259" i="33" s="1"/>
  <c r="QP253" i="33"/>
  <c r="QP255" i="33"/>
  <c r="QP260" i="33" s="1"/>
  <c r="QP91" i="21" s="1"/>
  <c r="QP98" i="21" s="1"/>
  <c r="MU83" i="33"/>
  <c r="MU88" i="33" s="1"/>
  <c r="MU149" i="33" s="1"/>
  <c r="MU151" i="33" s="1"/>
  <c r="MU84" i="33"/>
  <c r="MU82" i="33"/>
  <c r="HU166" i="33"/>
  <c r="HU168" i="33"/>
  <c r="HU173" i="33" s="1"/>
  <c r="HU89" i="21" s="1"/>
  <c r="HU167" i="33"/>
  <c r="HU172" i="33" s="1"/>
  <c r="IK166" i="33"/>
  <c r="IK168" i="33"/>
  <c r="IK173" i="33" s="1"/>
  <c r="IK89" i="21" s="1"/>
  <c r="IK103" i="21" s="1"/>
  <c r="IK167" i="33"/>
  <c r="IK172" i="33" s="1"/>
  <c r="IN209" i="33"/>
  <c r="IN211" i="33"/>
  <c r="IN216" i="33" s="1"/>
  <c r="IN90" i="21" s="1"/>
  <c r="IN210" i="33"/>
  <c r="IN215" i="33" s="1"/>
  <c r="DN121" i="33"/>
  <c r="DN122" i="33"/>
  <c r="DN127" i="33" s="1"/>
  <c r="DN123" i="33"/>
  <c r="DN128" i="33" s="1"/>
  <c r="DN88" i="21" s="1"/>
  <c r="DN95" i="21" s="1"/>
  <c r="RB123" i="33"/>
  <c r="RB128" i="33" s="1"/>
  <c r="RB88" i="21" s="1"/>
  <c r="RB102" i="21" s="1"/>
  <c r="RB121" i="33"/>
  <c r="RB122" i="33"/>
  <c r="RB127" i="33" s="1"/>
  <c r="KK255" i="33"/>
  <c r="KK260" i="33" s="1"/>
  <c r="KK91" i="21" s="1"/>
  <c r="KK119" i="21" s="1"/>
  <c r="KK253" i="33"/>
  <c r="KK254" i="33"/>
  <c r="KK259" i="33" s="1"/>
  <c r="GY168" i="33"/>
  <c r="GY173" i="33" s="1"/>
  <c r="GY89" i="21" s="1"/>
  <c r="GY166" i="33"/>
  <c r="GY167" i="33"/>
  <c r="GY172" i="33" s="1"/>
  <c r="I254" i="33"/>
  <c r="I259" i="33" s="1"/>
  <c r="I255" i="33"/>
  <c r="I260" i="33" s="1"/>
  <c r="I91" i="21" s="1"/>
  <c r="I253" i="33"/>
  <c r="DH255" i="33"/>
  <c r="DH260" i="33" s="1"/>
  <c r="DH91" i="21" s="1"/>
  <c r="DH254" i="33"/>
  <c r="DH259" i="33" s="1"/>
  <c r="DH253" i="33"/>
  <c r="IS122" i="33"/>
  <c r="IS127" i="33" s="1"/>
  <c r="IS123" i="33"/>
  <c r="IS128" i="33" s="1"/>
  <c r="IS88" i="21" s="1"/>
  <c r="IS102" i="21" s="1"/>
  <c r="IS121" i="33"/>
  <c r="MH121" i="33"/>
  <c r="MH122" i="33"/>
  <c r="MH127" i="33" s="1"/>
  <c r="MH123" i="33"/>
  <c r="MH128" i="33" s="1"/>
  <c r="MH88" i="21" s="1"/>
  <c r="NL210" i="33"/>
  <c r="NL215" i="33" s="1"/>
  <c r="NL209" i="33"/>
  <c r="NL211" i="33"/>
  <c r="NL216" i="33" s="1"/>
  <c r="NL90" i="21" s="1"/>
  <c r="BO211" i="33"/>
  <c r="BO216" i="33" s="1"/>
  <c r="BO90" i="21" s="1"/>
  <c r="BO209" i="33"/>
  <c r="BO210" i="33"/>
  <c r="BO215" i="33" s="1"/>
  <c r="RY209" i="33"/>
  <c r="RY210" i="33"/>
  <c r="RY215" i="33" s="1"/>
  <c r="RY211" i="33"/>
  <c r="RY216" i="33" s="1"/>
  <c r="RY90" i="21" s="1"/>
  <c r="RY104" i="21" s="1"/>
  <c r="RE122" i="33"/>
  <c r="RE127" i="33" s="1"/>
  <c r="RE121" i="33"/>
  <c r="RE123" i="33"/>
  <c r="RE128" i="33" s="1"/>
  <c r="RE88" i="21" s="1"/>
  <c r="AL82" i="33"/>
  <c r="AL84" i="33"/>
  <c r="AL83" i="33"/>
  <c r="AL88" i="33" s="1"/>
  <c r="AL149" i="33" s="1"/>
  <c r="AL151" i="33" s="1"/>
  <c r="QU82" i="33"/>
  <c r="QU83" i="33"/>
  <c r="QU88" i="33" s="1"/>
  <c r="QU149" i="33" s="1"/>
  <c r="QU151" i="33" s="1"/>
  <c r="QU84" i="33"/>
  <c r="CQ211" i="33"/>
  <c r="CQ216" i="33" s="1"/>
  <c r="CQ90" i="21" s="1"/>
  <c r="CQ209" i="33"/>
  <c r="CQ210" i="33"/>
  <c r="CQ215" i="33" s="1"/>
  <c r="EZ254" i="33"/>
  <c r="EZ259" i="33" s="1"/>
  <c r="EZ253" i="33"/>
  <c r="EZ255" i="33"/>
  <c r="EZ260" i="33" s="1"/>
  <c r="EZ91" i="21" s="1"/>
  <c r="CK209" i="33"/>
  <c r="CK210" i="33"/>
  <c r="CK215" i="33" s="1"/>
  <c r="CK211" i="33"/>
  <c r="CK216" i="33" s="1"/>
  <c r="CK90" i="21" s="1"/>
  <c r="RC84" i="33"/>
  <c r="RC83" i="33"/>
  <c r="RC88" i="33" s="1"/>
  <c r="RC149" i="33" s="1"/>
  <c r="RC151" i="33" s="1"/>
  <c r="RC82" i="33"/>
  <c r="RX83" i="33"/>
  <c r="RX88" i="33" s="1"/>
  <c r="RX149" i="33" s="1"/>
  <c r="RX151" i="33" s="1"/>
  <c r="RX82" i="33"/>
  <c r="RX84" i="33"/>
  <c r="BH84" i="33"/>
  <c r="BH83" i="33"/>
  <c r="BH88" i="33" s="1"/>
  <c r="BH149" i="33" s="1"/>
  <c r="BH151" i="33" s="1"/>
  <c r="BH82" i="33"/>
  <c r="MF84" i="33"/>
  <c r="MF82" i="33"/>
  <c r="MF83" i="33"/>
  <c r="MF88" i="33" s="1"/>
  <c r="MF149" i="33" s="1"/>
  <c r="MF151" i="33" s="1"/>
  <c r="BJ83" i="33"/>
  <c r="BJ88" i="33" s="1"/>
  <c r="BJ149" i="33" s="1"/>
  <c r="BJ151" i="33" s="1"/>
  <c r="BJ84" i="33"/>
  <c r="BJ82" i="33"/>
  <c r="BE211" i="33"/>
  <c r="BE216" i="33" s="1"/>
  <c r="BE90" i="21" s="1"/>
  <c r="BE209" i="33"/>
  <c r="BE210" i="33"/>
  <c r="BE215" i="33" s="1"/>
  <c r="S166" i="33"/>
  <c r="S168" i="33"/>
  <c r="S173" i="33" s="1"/>
  <c r="S89" i="21" s="1"/>
  <c r="S117" i="21" s="1"/>
  <c r="S272" i="21" s="1"/>
  <c r="S167" i="33"/>
  <c r="S172" i="33" s="1"/>
  <c r="NU167" i="33"/>
  <c r="NU172" i="33" s="1"/>
  <c r="NU168" i="33"/>
  <c r="NU173" i="33" s="1"/>
  <c r="NU89" i="21" s="1"/>
  <c r="NU96" i="21" s="1"/>
  <c r="NU166" i="33"/>
  <c r="BE167" i="33"/>
  <c r="BE172" i="33" s="1"/>
  <c r="BE168" i="33"/>
  <c r="BE173" i="33" s="1"/>
  <c r="BE89" i="21" s="1"/>
  <c r="BE103" i="21" s="1"/>
  <c r="BE166" i="33"/>
  <c r="CJ83" i="33"/>
  <c r="CJ88" i="33" s="1"/>
  <c r="CJ149" i="33" s="1"/>
  <c r="CJ151" i="33" s="1"/>
  <c r="CJ84" i="33"/>
  <c r="CJ82" i="33"/>
  <c r="NG122" i="33"/>
  <c r="NG127" i="33" s="1"/>
  <c r="NG121" i="33"/>
  <c r="NG123" i="33"/>
  <c r="NG128" i="33" s="1"/>
  <c r="NG88" i="21" s="1"/>
  <c r="NG95" i="21" s="1"/>
  <c r="LW83" i="33"/>
  <c r="LW88" i="33" s="1"/>
  <c r="LW149" i="33" s="1"/>
  <c r="LW151" i="33" s="1"/>
  <c r="LW84" i="33"/>
  <c r="LW82" i="33"/>
  <c r="DW167" i="33"/>
  <c r="DW172" i="33" s="1"/>
  <c r="DW166" i="33"/>
  <c r="DW168" i="33"/>
  <c r="DW173" i="33" s="1"/>
  <c r="DW89" i="21" s="1"/>
  <c r="PR209" i="33"/>
  <c r="PR210" i="33"/>
  <c r="PR215" i="33" s="1"/>
  <c r="PR211" i="33"/>
  <c r="PR216" i="33" s="1"/>
  <c r="PR90" i="21" s="1"/>
  <c r="PR97" i="21" s="1"/>
  <c r="JB122" i="33"/>
  <c r="JB127" i="33" s="1"/>
  <c r="JB121" i="33"/>
  <c r="JB123" i="33"/>
  <c r="JB128" i="33" s="1"/>
  <c r="JB88" i="21" s="1"/>
  <c r="JB95" i="21" s="1"/>
  <c r="MW123" i="33"/>
  <c r="MW128" i="33" s="1"/>
  <c r="MW88" i="21" s="1"/>
  <c r="MW122" i="33"/>
  <c r="MW127" i="33" s="1"/>
  <c r="MW121" i="33"/>
  <c r="CO253" i="33"/>
  <c r="CO255" i="33"/>
  <c r="CO260" i="33" s="1"/>
  <c r="CO91" i="21" s="1"/>
  <c r="CO98" i="21" s="1"/>
  <c r="CO254" i="33"/>
  <c r="CO259" i="33" s="1"/>
  <c r="QJ82" i="33"/>
  <c r="QJ83" i="33"/>
  <c r="QJ88" i="33" s="1"/>
  <c r="QJ149" i="33" s="1"/>
  <c r="QJ151" i="33" s="1"/>
  <c r="QJ84" i="33"/>
  <c r="CN122" i="33"/>
  <c r="CN127" i="33" s="1"/>
  <c r="CN123" i="33"/>
  <c r="CN128" i="33" s="1"/>
  <c r="CN88" i="21" s="1"/>
  <c r="CN116" i="21" s="1"/>
  <c r="CN121" i="33"/>
  <c r="PV83" i="33"/>
  <c r="PV88" i="33" s="1"/>
  <c r="PV149" i="33" s="1"/>
  <c r="PV151" i="33" s="1"/>
  <c r="PV82" i="33"/>
  <c r="PV84" i="33"/>
  <c r="QC123" i="33"/>
  <c r="QC128" i="33" s="1"/>
  <c r="QC88" i="21" s="1"/>
  <c r="QC121" i="33"/>
  <c r="QC122" i="33"/>
  <c r="QC127" i="33" s="1"/>
  <c r="OT253" i="33"/>
  <c r="OT254" i="33"/>
  <c r="OT259" i="33" s="1"/>
  <c r="OT255" i="33"/>
  <c r="OT260" i="33" s="1"/>
  <c r="OT91" i="21" s="1"/>
  <c r="CL166" i="33"/>
  <c r="CL167" i="33"/>
  <c r="CL172" i="33" s="1"/>
  <c r="CL168" i="33"/>
  <c r="CL173" i="33" s="1"/>
  <c r="CL89" i="21" s="1"/>
  <c r="CL103" i="21" s="1"/>
  <c r="PH255" i="33"/>
  <c r="PH260" i="33" s="1"/>
  <c r="PH91" i="21" s="1"/>
  <c r="PH119" i="21" s="1"/>
  <c r="PH254" i="33"/>
  <c r="PH259" i="33" s="1"/>
  <c r="PH272" i="33" s="1"/>
  <c r="PH83" i="73" s="1"/>
  <c r="PH253" i="33"/>
  <c r="CB121" i="33"/>
  <c r="CB122" i="33"/>
  <c r="CB127" i="33" s="1"/>
  <c r="CB123" i="33"/>
  <c r="CB128" i="33" s="1"/>
  <c r="CB88" i="21" s="1"/>
  <c r="MD82" i="33"/>
  <c r="MD84" i="33"/>
  <c r="MD83" i="33"/>
  <c r="MD88" i="33" s="1"/>
  <c r="MD149" i="33" s="1"/>
  <c r="MD151" i="33" s="1"/>
  <c r="NJ255" i="33"/>
  <c r="NJ260" i="33" s="1"/>
  <c r="NJ91" i="21" s="1"/>
  <c r="NJ254" i="33"/>
  <c r="NJ259" i="33" s="1"/>
  <c r="NJ253" i="33"/>
  <c r="GC166" i="33"/>
  <c r="GC168" i="33"/>
  <c r="GC173" i="33" s="1"/>
  <c r="GC89" i="21" s="1"/>
  <c r="GC167" i="33"/>
  <c r="GC172" i="33" s="1"/>
  <c r="DT82" i="33"/>
  <c r="DT83" i="33"/>
  <c r="DT88" i="33" s="1"/>
  <c r="DT149" i="33" s="1"/>
  <c r="DT151" i="33" s="1"/>
  <c r="DT84" i="33"/>
  <c r="RD123" i="33"/>
  <c r="RD128" i="33" s="1"/>
  <c r="RD88" i="21" s="1"/>
  <c r="RD121" i="33"/>
  <c r="RD122" i="33"/>
  <c r="RD127" i="33" s="1"/>
  <c r="PP255" i="33"/>
  <c r="PP260" i="33" s="1"/>
  <c r="PP91" i="21" s="1"/>
  <c r="PP253" i="33"/>
  <c r="PP254" i="33"/>
  <c r="PP259" i="33" s="1"/>
  <c r="LZ210" i="33"/>
  <c r="LZ215" i="33" s="1"/>
  <c r="LZ209" i="33"/>
  <c r="LZ211" i="33"/>
  <c r="LZ216" i="33" s="1"/>
  <c r="LZ90" i="21" s="1"/>
  <c r="JT255" i="33"/>
  <c r="JT260" i="33" s="1"/>
  <c r="JT91" i="21" s="1"/>
  <c r="JT98" i="21" s="1"/>
  <c r="JT253" i="33"/>
  <c r="JT254" i="33"/>
  <c r="JT259" i="33" s="1"/>
  <c r="PT210" i="33"/>
  <c r="PT215" i="33" s="1"/>
  <c r="PT209" i="33"/>
  <c r="PT211" i="33"/>
  <c r="PT216" i="33" s="1"/>
  <c r="PT90" i="21" s="1"/>
  <c r="PT104" i="21" s="1"/>
  <c r="LT82" i="33"/>
  <c r="LT84" i="33"/>
  <c r="LT83" i="33"/>
  <c r="LT88" i="33" s="1"/>
  <c r="LT149" i="33" s="1"/>
  <c r="LT151" i="33" s="1"/>
  <c r="IZ166" i="33"/>
  <c r="IZ167" i="33"/>
  <c r="IZ172" i="33" s="1"/>
  <c r="IZ168" i="33"/>
  <c r="IZ173" i="33" s="1"/>
  <c r="IZ89" i="21" s="1"/>
  <c r="B255" i="33"/>
  <c r="B260" i="33" s="1"/>
  <c r="B91" i="21" s="1"/>
  <c r="B105" i="21" s="1"/>
  <c r="B253" i="33"/>
  <c r="B254" i="33"/>
  <c r="B259" i="33" s="1"/>
  <c r="MV255" i="33"/>
  <c r="MV260" i="33" s="1"/>
  <c r="MV91" i="21" s="1"/>
  <c r="MV253" i="33"/>
  <c r="MV254" i="33"/>
  <c r="MV259" i="33" s="1"/>
  <c r="QY253" i="33"/>
  <c r="QY255" i="33"/>
  <c r="QY260" i="33" s="1"/>
  <c r="QY91" i="21" s="1"/>
  <c r="QY254" i="33"/>
  <c r="QY259" i="33" s="1"/>
  <c r="CY209" i="33"/>
  <c r="CY210" i="33"/>
  <c r="CY215" i="33" s="1"/>
  <c r="CY211" i="33"/>
  <c r="CY216" i="33" s="1"/>
  <c r="CY90" i="21" s="1"/>
  <c r="CY118" i="21" s="1"/>
  <c r="CN167" i="33"/>
  <c r="CN172" i="33" s="1"/>
  <c r="CN166" i="33"/>
  <c r="CN168" i="33"/>
  <c r="CN173" i="33" s="1"/>
  <c r="CN89" i="21" s="1"/>
  <c r="NR168" i="33"/>
  <c r="NR173" i="33" s="1"/>
  <c r="NR89" i="21" s="1"/>
  <c r="NR167" i="33"/>
  <c r="NR172" i="33" s="1"/>
  <c r="NR166" i="33"/>
  <c r="EL84" i="33"/>
  <c r="EL82" i="33"/>
  <c r="EL83" i="33"/>
  <c r="EL88" i="33" s="1"/>
  <c r="EL149" i="33" s="1"/>
  <c r="EL151" i="33" s="1"/>
  <c r="JV167" i="33"/>
  <c r="JV172" i="33" s="1"/>
  <c r="JV168" i="33"/>
  <c r="JV173" i="33" s="1"/>
  <c r="JV89" i="21" s="1"/>
  <c r="JV166" i="33"/>
  <c r="MC275" i="63"/>
  <c r="MC90" i="73" s="1"/>
  <c r="KC275" i="63"/>
  <c r="KC90" i="73" s="1"/>
  <c r="SG275" i="63"/>
  <c r="SG90" i="73" s="1"/>
  <c r="BQ275" i="63"/>
  <c r="BQ90" i="73" s="1"/>
  <c r="RF275" i="63"/>
  <c r="RF90" i="73" s="1"/>
  <c r="JX275" i="63"/>
  <c r="JX90" i="73" s="1"/>
  <c r="QS275" i="63"/>
  <c r="QS90" i="73" s="1"/>
  <c r="GE275" i="63"/>
  <c r="GE90" i="73" s="1"/>
  <c r="DJ168" i="33"/>
  <c r="DJ173" i="33" s="1"/>
  <c r="DJ89" i="21" s="1"/>
  <c r="DJ96" i="21" s="1"/>
  <c r="DJ166" i="33"/>
  <c r="DJ167" i="33"/>
  <c r="DJ172" i="33" s="1"/>
  <c r="BY253" i="33"/>
  <c r="BY255" i="33"/>
  <c r="BY260" i="33" s="1"/>
  <c r="BY91" i="21" s="1"/>
  <c r="BY254" i="33"/>
  <c r="BY259" i="33" s="1"/>
  <c r="FH167" i="33"/>
  <c r="FH172" i="33" s="1"/>
  <c r="FH166" i="33"/>
  <c r="FH168" i="33"/>
  <c r="FH173" i="33" s="1"/>
  <c r="FH89" i="21" s="1"/>
  <c r="FH96" i="21" s="1"/>
  <c r="SF166" i="33"/>
  <c r="SF168" i="33"/>
  <c r="SF173" i="33" s="1"/>
  <c r="SF89" i="21" s="1"/>
  <c r="SF117" i="21" s="1"/>
  <c r="SF167" i="33"/>
  <c r="SF172" i="33" s="1"/>
  <c r="HS84" i="33"/>
  <c r="HS83" i="33"/>
  <c r="HS88" i="33" s="1"/>
  <c r="HS149" i="33" s="1"/>
  <c r="HS151" i="33" s="1"/>
  <c r="HS82" i="33"/>
  <c r="IL123" i="33"/>
  <c r="IL128" i="33" s="1"/>
  <c r="IL88" i="21" s="1"/>
  <c r="IL122" i="33"/>
  <c r="IL127" i="33" s="1"/>
  <c r="IL121" i="33"/>
  <c r="DD82" i="33"/>
  <c r="DD83" i="33"/>
  <c r="DD88" i="33" s="1"/>
  <c r="DD149" i="33" s="1"/>
  <c r="DD151" i="33" s="1"/>
  <c r="DD84" i="33"/>
  <c r="BP210" i="33"/>
  <c r="BP215" i="33" s="1"/>
  <c r="BP211" i="33"/>
  <c r="BP216" i="33" s="1"/>
  <c r="BP90" i="21" s="1"/>
  <c r="BP209" i="33"/>
  <c r="IX82" i="33"/>
  <c r="IX84" i="33"/>
  <c r="IX83" i="33"/>
  <c r="IX88" i="33" s="1"/>
  <c r="IX149" i="33" s="1"/>
  <c r="IX151" i="33" s="1"/>
  <c r="KM211" i="33"/>
  <c r="KM216" i="33" s="1"/>
  <c r="KM90" i="21" s="1"/>
  <c r="KM118" i="21" s="1"/>
  <c r="KM210" i="33"/>
  <c r="KM215" i="33" s="1"/>
  <c r="KM209" i="33"/>
  <c r="KE166" i="33"/>
  <c r="KE167" i="33"/>
  <c r="KE172" i="33" s="1"/>
  <c r="KE168" i="33"/>
  <c r="KE173" i="33" s="1"/>
  <c r="KE89" i="21" s="1"/>
  <c r="KE103" i="21" s="1"/>
  <c r="NU83" i="33"/>
  <c r="NU88" i="33" s="1"/>
  <c r="NU149" i="33" s="1"/>
  <c r="NU151" i="33" s="1"/>
  <c r="NU82" i="33"/>
  <c r="NU84" i="33"/>
  <c r="ED83" i="33"/>
  <c r="ED88" i="33" s="1"/>
  <c r="ED149" i="33" s="1"/>
  <c r="ED151" i="33" s="1"/>
  <c r="ED84" i="33"/>
  <c r="ED82" i="33"/>
  <c r="DY123" i="33"/>
  <c r="DY128" i="33" s="1"/>
  <c r="DY88" i="21" s="1"/>
  <c r="DY121" i="33"/>
  <c r="DY122" i="33"/>
  <c r="DY127" i="33" s="1"/>
  <c r="CY254" i="33"/>
  <c r="CY259" i="33" s="1"/>
  <c r="CY255" i="33"/>
  <c r="CY260" i="33" s="1"/>
  <c r="CY91" i="21" s="1"/>
  <c r="CY98" i="21" s="1"/>
  <c r="CY253" i="33"/>
  <c r="BD210" i="33"/>
  <c r="BD215" i="33" s="1"/>
  <c r="BD211" i="33"/>
  <c r="BD216" i="33" s="1"/>
  <c r="BD90" i="21" s="1"/>
  <c r="BD209" i="33"/>
  <c r="CD211" i="33"/>
  <c r="CD216" i="33" s="1"/>
  <c r="CD90" i="21" s="1"/>
  <c r="CD118" i="21" s="1"/>
  <c r="CD210" i="33"/>
  <c r="CD215" i="33" s="1"/>
  <c r="CD209" i="33"/>
  <c r="FV210" i="33"/>
  <c r="FV215" i="33" s="1"/>
  <c r="FV209" i="33"/>
  <c r="FV211" i="33"/>
  <c r="FV216" i="33" s="1"/>
  <c r="FV90" i="21" s="1"/>
  <c r="CX209" i="33"/>
  <c r="CX210" i="33"/>
  <c r="CX215" i="33" s="1"/>
  <c r="CX211" i="33"/>
  <c r="CX216" i="33" s="1"/>
  <c r="CX90" i="21" s="1"/>
  <c r="FL210" i="33"/>
  <c r="FL215" i="33" s="1"/>
  <c r="FL211" i="33"/>
  <c r="FL216" i="33" s="1"/>
  <c r="FL90" i="21" s="1"/>
  <c r="FL118" i="21" s="1"/>
  <c r="FL209" i="33"/>
  <c r="HJ255" i="33"/>
  <c r="HJ260" i="33" s="1"/>
  <c r="HJ91" i="21" s="1"/>
  <c r="HJ254" i="33"/>
  <c r="HJ259" i="33" s="1"/>
  <c r="HJ253" i="33"/>
  <c r="HT211" i="33"/>
  <c r="HT216" i="33" s="1"/>
  <c r="HT90" i="21" s="1"/>
  <c r="HT209" i="33"/>
  <c r="HT210" i="33"/>
  <c r="HT215" i="33" s="1"/>
  <c r="LX211" i="33"/>
  <c r="LX216" i="33" s="1"/>
  <c r="LX90" i="21" s="1"/>
  <c r="LX210" i="33"/>
  <c r="LX215" i="33" s="1"/>
  <c r="LX209" i="33"/>
  <c r="EA84" i="33"/>
  <c r="EA82" i="33"/>
  <c r="EA83" i="33"/>
  <c r="EA88" i="33" s="1"/>
  <c r="EA149" i="33" s="1"/>
  <c r="QM123" i="33"/>
  <c r="QM128" i="33" s="1"/>
  <c r="QM88" i="21" s="1"/>
  <c r="QM116" i="21" s="1"/>
  <c r="QM121" i="33"/>
  <c r="QM122" i="33"/>
  <c r="QM127" i="33" s="1"/>
  <c r="FZ166" i="33"/>
  <c r="FZ168" i="33"/>
  <c r="FZ173" i="33" s="1"/>
  <c r="FZ89" i="21" s="1"/>
  <c r="FZ167" i="33"/>
  <c r="FZ172" i="33" s="1"/>
  <c r="IE166" i="33"/>
  <c r="IE167" i="33"/>
  <c r="IE172" i="33" s="1"/>
  <c r="IE168" i="33"/>
  <c r="IE173" i="33" s="1"/>
  <c r="IE89" i="21" s="1"/>
  <c r="IE96" i="21" s="1"/>
  <c r="EA255" i="33"/>
  <c r="EA260" i="33" s="1"/>
  <c r="EA91" i="21" s="1"/>
  <c r="EA253" i="33"/>
  <c r="EA254" i="33"/>
  <c r="EA259" i="33" s="1"/>
  <c r="PQ83" i="33"/>
  <c r="PQ88" i="33" s="1"/>
  <c r="PQ149" i="33" s="1"/>
  <c r="PQ151" i="33" s="1"/>
  <c r="PQ82" i="33"/>
  <c r="PQ84" i="33"/>
  <c r="KT83" i="33"/>
  <c r="KT88" i="33" s="1"/>
  <c r="KT149" i="33" s="1"/>
  <c r="KT151" i="33" s="1"/>
  <c r="KT84" i="33"/>
  <c r="KT82" i="33"/>
  <c r="IY82" i="33"/>
  <c r="IY84" i="33"/>
  <c r="IY83" i="33"/>
  <c r="IY88" i="33" s="1"/>
  <c r="IY149" i="33" s="1"/>
  <c r="LC253" i="33"/>
  <c r="LC255" i="33"/>
  <c r="LC260" i="33" s="1"/>
  <c r="LC91" i="21" s="1"/>
  <c r="LC254" i="33"/>
  <c r="LC259" i="33" s="1"/>
  <c r="MR167" i="33"/>
  <c r="MR172" i="33" s="1"/>
  <c r="MR166" i="33"/>
  <c r="MR168" i="33"/>
  <c r="MR173" i="33" s="1"/>
  <c r="MR89" i="21" s="1"/>
  <c r="GH84" i="33"/>
  <c r="GH83" i="33"/>
  <c r="GH88" i="33" s="1"/>
  <c r="GH149" i="33" s="1"/>
  <c r="GH151" i="33" s="1"/>
  <c r="GH82" i="33"/>
  <c r="EO254" i="33"/>
  <c r="EO259" i="33" s="1"/>
  <c r="EO255" i="33"/>
  <c r="EO260" i="33" s="1"/>
  <c r="EO91" i="21" s="1"/>
  <c r="EO253" i="33"/>
  <c r="FE122" i="33"/>
  <c r="FE127" i="33" s="1"/>
  <c r="FE121" i="33"/>
  <c r="FE123" i="33"/>
  <c r="FE128" i="33" s="1"/>
  <c r="FE88" i="21" s="1"/>
  <c r="EP122" i="33"/>
  <c r="EP127" i="33" s="1"/>
  <c r="EP123" i="33"/>
  <c r="EP128" i="33" s="1"/>
  <c r="EP88" i="21" s="1"/>
  <c r="EP121" i="33"/>
  <c r="QI210" i="33"/>
  <c r="QI215" i="33" s="1"/>
  <c r="QI209" i="33"/>
  <c r="QI211" i="33"/>
  <c r="QI216" i="33" s="1"/>
  <c r="QI90" i="21" s="1"/>
  <c r="RV84" i="33"/>
  <c r="RV82" i="33"/>
  <c r="RV83" i="33"/>
  <c r="RV88" i="33" s="1"/>
  <c r="RV149" i="33" s="1"/>
  <c r="RV151" i="33" s="1"/>
  <c r="FC255" i="33"/>
  <c r="FC260" i="33" s="1"/>
  <c r="FC91" i="21" s="1"/>
  <c r="FC254" i="33"/>
  <c r="FC259" i="33" s="1"/>
  <c r="FC253" i="33"/>
  <c r="IW209" i="33"/>
  <c r="IW210" i="33"/>
  <c r="IW215" i="33" s="1"/>
  <c r="IW211" i="33"/>
  <c r="IW216" i="33" s="1"/>
  <c r="IW90" i="21" s="1"/>
  <c r="IW97" i="21" s="1"/>
  <c r="BZ168" i="33"/>
  <c r="BZ173" i="33" s="1"/>
  <c r="BZ89" i="21" s="1"/>
  <c r="BZ167" i="33"/>
  <c r="BZ172" i="33" s="1"/>
  <c r="BZ166" i="33"/>
  <c r="IA166" i="33"/>
  <c r="IA167" i="33"/>
  <c r="IA172" i="33" s="1"/>
  <c r="IA168" i="33"/>
  <c r="IA173" i="33" s="1"/>
  <c r="IA89" i="21" s="1"/>
  <c r="IA103" i="21" s="1"/>
  <c r="LF168" i="33"/>
  <c r="LF173" i="33" s="1"/>
  <c r="LF89" i="21" s="1"/>
  <c r="LF96" i="21" s="1"/>
  <c r="LF167" i="33"/>
  <c r="LF172" i="33" s="1"/>
  <c r="LF166" i="33"/>
  <c r="II82" i="33"/>
  <c r="II83" i="33"/>
  <c r="II88" i="33" s="1"/>
  <c r="II149" i="33" s="1"/>
  <c r="II151" i="33" s="1"/>
  <c r="II84" i="33"/>
  <c r="PG168" i="33"/>
  <c r="PG173" i="33" s="1"/>
  <c r="PG89" i="21" s="1"/>
  <c r="PG166" i="33"/>
  <c r="PG167" i="33"/>
  <c r="PG172" i="33" s="1"/>
  <c r="IJ211" i="33"/>
  <c r="IJ216" i="33" s="1"/>
  <c r="IJ90" i="21" s="1"/>
  <c r="IJ210" i="33"/>
  <c r="IJ215" i="33" s="1"/>
  <c r="IJ209" i="33"/>
  <c r="EX168" i="33"/>
  <c r="EX173" i="33" s="1"/>
  <c r="EX89" i="21" s="1"/>
  <c r="EX166" i="33"/>
  <c r="EX167" i="33"/>
  <c r="EX172" i="33" s="1"/>
  <c r="IF210" i="33"/>
  <c r="IF215" i="33" s="1"/>
  <c r="IF209" i="33"/>
  <c r="IF211" i="33"/>
  <c r="IF216" i="33" s="1"/>
  <c r="IF90" i="21" s="1"/>
  <c r="IF118" i="21" s="1"/>
  <c r="GT121" i="33"/>
  <c r="GT123" i="33"/>
  <c r="GT128" i="33" s="1"/>
  <c r="GT88" i="21" s="1"/>
  <c r="GT95" i="21" s="1"/>
  <c r="GT122" i="33"/>
  <c r="GT127" i="33" s="1"/>
  <c r="MF123" i="33"/>
  <c r="MF128" i="33" s="1"/>
  <c r="MF88" i="21" s="1"/>
  <c r="MF121" i="33"/>
  <c r="MF122" i="33"/>
  <c r="MF127" i="33" s="1"/>
  <c r="RB168" i="33"/>
  <c r="RB173" i="33" s="1"/>
  <c r="RB89" i="21" s="1"/>
  <c r="RB166" i="33"/>
  <c r="RB167" i="33"/>
  <c r="RB172" i="33" s="1"/>
  <c r="GZ254" i="33"/>
  <c r="GZ259" i="33" s="1"/>
  <c r="GZ255" i="33"/>
  <c r="GZ260" i="33" s="1"/>
  <c r="GZ91" i="21" s="1"/>
  <c r="GZ253" i="33"/>
  <c r="JV210" i="33"/>
  <c r="JV215" i="33" s="1"/>
  <c r="JV209" i="33"/>
  <c r="JV211" i="33"/>
  <c r="JV216" i="33" s="1"/>
  <c r="JV90" i="21" s="1"/>
  <c r="JV118" i="21" s="1"/>
  <c r="KG123" i="33"/>
  <c r="KG128" i="33" s="1"/>
  <c r="KG88" i="21" s="1"/>
  <c r="KG95" i="21" s="1"/>
  <c r="KG121" i="33"/>
  <c r="KG122" i="33"/>
  <c r="KG127" i="33" s="1"/>
  <c r="KU122" i="33"/>
  <c r="KU127" i="33" s="1"/>
  <c r="KU121" i="33"/>
  <c r="KU123" i="33"/>
  <c r="KU128" i="33" s="1"/>
  <c r="KU88" i="21" s="1"/>
  <c r="AA123" i="33"/>
  <c r="AA128" i="33" s="1"/>
  <c r="AA88" i="21" s="1"/>
  <c r="AA95" i="21" s="1"/>
  <c r="AA121" i="33"/>
  <c r="AA122" i="33"/>
  <c r="AA127" i="33" s="1"/>
  <c r="MF254" i="33"/>
  <c r="MF259" i="33" s="1"/>
  <c r="MF255" i="33"/>
  <c r="MF260" i="33" s="1"/>
  <c r="MF91" i="21" s="1"/>
  <c r="MF253" i="33"/>
  <c r="PK82" i="33"/>
  <c r="PK84" i="33"/>
  <c r="PK83" i="33"/>
  <c r="PK88" i="33" s="1"/>
  <c r="PK149" i="33" s="1"/>
  <c r="PK151" i="33" s="1"/>
  <c r="BV83" i="33"/>
  <c r="BV88" i="33" s="1"/>
  <c r="BV149" i="33" s="1"/>
  <c r="BV151" i="33" s="1"/>
  <c r="BV84" i="33"/>
  <c r="BV82" i="33"/>
  <c r="HZ121" i="33"/>
  <c r="HZ123" i="33"/>
  <c r="HZ128" i="33" s="1"/>
  <c r="HZ88" i="21" s="1"/>
  <c r="HZ102" i="21" s="1"/>
  <c r="HZ122" i="33"/>
  <c r="HZ127" i="33" s="1"/>
  <c r="QL83" i="33"/>
  <c r="QL88" i="33" s="1"/>
  <c r="QL149" i="33" s="1"/>
  <c r="QL84" i="33"/>
  <c r="QL82" i="33"/>
  <c r="HI122" i="33"/>
  <c r="HI127" i="33" s="1"/>
  <c r="HI123" i="33"/>
  <c r="HI128" i="33" s="1"/>
  <c r="HI88" i="21" s="1"/>
  <c r="HI121" i="33"/>
  <c r="QH211" i="33"/>
  <c r="QH216" i="33" s="1"/>
  <c r="QH90" i="21" s="1"/>
  <c r="QH210" i="33"/>
  <c r="QH215" i="33" s="1"/>
  <c r="QH209" i="33"/>
  <c r="DQ253" i="33"/>
  <c r="DQ254" i="33"/>
  <c r="DQ259" i="33" s="1"/>
  <c r="DQ255" i="33"/>
  <c r="DQ260" i="33" s="1"/>
  <c r="DQ91" i="21" s="1"/>
  <c r="DQ98" i="21" s="1"/>
  <c r="GH121" i="33"/>
  <c r="GH123" i="33"/>
  <c r="GH128" i="33" s="1"/>
  <c r="GH88" i="21" s="1"/>
  <c r="GH122" i="33"/>
  <c r="GH127" i="33" s="1"/>
  <c r="DZ82" i="33"/>
  <c r="DZ84" i="33"/>
  <c r="DZ83" i="33"/>
  <c r="DZ88" i="33" s="1"/>
  <c r="DZ149" i="33" s="1"/>
  <c r="DZ151" i="33" s="1"/>
  <c r="MN121" i="33"/>
  <c r="MN123" i="33"/>
  <c r="MN128" i="33" s="1"/>
  <c r="MN88" i="21" s="1"/>
  <c r="MN102" i="21" s="1"/>
  <c r="MN122" i="33"/>
  <c r="MN127" i="33" s="1"/>
  <c r="K254" i="33"/>
  <c r="K259" i="33" s="1"/>
  <c r="K253" i="33"/>
  <c r="K255" i="33"/>
  <c r="K260" i="33" s="1"/>
  <c r="K91" i="21" s="1"/>
  <c r="MY253" i="33"/>
  <c r="MY254" i="33"/>
  <c r="MY259" i="33" s="1"/>
  <c r="MY255" i="33"/>
  <c r="MY260" i="33" s="1"/>
  <c r="MY91" i="21" s="1"/>
  <c r="KD123" i="33"/>
  <c r="KD128" i="33" s="1"/>
  <c r="KD88" i="21" s="1"/>
  <c r="KD95" i="21" s="1"/>
  <c r="KD122" i="33"/>
  <c r="KD127" i="33" s="1"/>
  <c r="KD121" i="33"/>
  <c r="IK255" i="33"/>
  <c r="IK260" i="33" s="1"/>
  <c r="IK91" i="21" s="1"/>
  <c r="IK254" i="33"/>
  <c r="IK259" i="33" s="1"/>
  <c r="IK253" i="33"/>
  <c r="MC82" i="33"/>
  <c r="MC83" i="33"/>
  <c r="MC88" i="33" s="1"/>
  <c r="MC149" i="33" s="1"/>
  <c r="MC151" i="33" s="1"/>
  <c r="MC84" i="33"/>
  <c r="KP166" i="33"/>
  <c r="KP167" i="33"/>
  <c r="KP172" i="33" s="1"/>
  <c r="KP168" i="33"/>
  <c r="KP173" i="33" s="1"/>
  <c r="KP89" i="21" s="1"/>
  <c r="KP96" i="21" s="1"/>
  <c r="G84" i="33"/>
  <c r="G83" i="33"/>
  <c r="G88" i="33" s="1"/>
  <c r="G82" i="33"/>
  <c r="QF121" i="33"/>
  <c r="QF122" i="33"/>
  <c r="QF127" i="33" s="1"/>
  <c r="QF123" i="33"/>
  <c r="QF128" i="33" s="1"/>
  <c r="QF88" i="21" s="1"/>
  <c r="QF102" i="21" s="1"/>
  <c r="GZ209" i="33"/>
  <c r="GZ210" i="33"/>
  <c r="GZ215" i="33" s="1"/>
  <c r="GZ211" i="33"/>
  <c r="GZ216" i="33" s="1"/>
  <c r="GZ90" i="21" s="1"/>
  <c r="JV84" i="33"/>
  <c r="JV83" i="33"/>
  <c r="JV88" i="33" s="1"/>
  <c r="JV149" i="33" s="1"/>
  <c r="JV151" i="33" s="1"/>
  <c r="JV82" i="33"/>
  <c r="MU122" i="33"/>
  <c r="MU127" i="33" s="1"/>
  <c r="MU121" i="33"/>
  <c r="MU123" i="33"/>
  <c r="MU128" i="33" s="1"/>
  <c r="MU88" i="21" s="1"/>
  <c r="OO210" i="33"/>
  <c r="OO215" i="33" s="1"/>
  <c r="OO209" i="33"/>
  <c r="OO211" i="33"/>
  <c r="OO216" i="33" s="1"/>
  <c r="OO90" i="21" s="1"/>
  <c r="OO97" i="21" s="1"/>
  <c r="BU255" i="33"/>
  <c r="BU260" i="33" s="1"/>
  <c r="BU91" i="21" s="1"/>
  <c r="BU254" i="33"/>
  <c r="BU259" i="33" s="1"/>
  <c r="BU253" i="33"/>
  <c r="BL121" i="33"/>
  <c r="BL122" i="33"/>
  <c r="BL127" i="33" s="1"/>
  <c r="BL123" i="33"/>
  <c r="BL128" i="33" s="1"/>
  <c r="BL88" i="21" s="1"/>
  <c r="BL102" i="21" s="1"/>
  <c r="ER83" i="33"/>
  <c r="ER88" i="33" s="1"/>
  <c r="ER149" i="33" s="1"/>
  <c r="ER151" i="33" s="1"/>
  <c r="ER84" i="33"/>
  <c r="ER82" i="33"/>
  <c r="QC166" i="33"/>
  <c r="QC167" i="33"/>
  <c r="QC172" i="33" s="1"/>
  <c r="QC168" i="33"/>
  <c r="QC173" i="33" s="1"/>
  <c r="QC89" i="21" s="1"/>
  <c r="QC96" i="21" s="1"/>
  <c r="BM121" i="33"/>
  <c r="BM123" i="33"/>
  <c r="BM128" i="33" s="1"/>
  <c r="BM88" i="21" s="1"/>
  <c r="BM122" i="33"/>
  <c r="BM127" i="33" s="1"/>
  <c r="DF168" i="33"/>
  <c r="DF173" i="33" s="1"/>
  <c r="DF89" i="21" s="1"/>
  <c r="DF167" i="33"/>
  <c r="DF172" i="33" s="1"/>
  <c r="DF166" i="33"/>
  <c r="LM166" i="33"/>
  <c r="LM167" i="33"/>
  <c r="LM172" i="33" s="1"/>
  <c r="LM168" i="33"/>
  <c r="LM173" i="33" s="1"/>
  <c r="LM89" i="21" s="1"/>
  <c r="PX121" i="33"/>
  <c r="PX123" i="33"/>
  <c r="PX128" i="33" s="1"/>
  <c r="PX88" i="21" s="1"/>
  <c r="PX122" i="33"/>
  <c r="PX127" i="33" s="1"/>
  <c r="NS121" i="33"/>
  <c r="NS122" i="33"/>
  <c r="NS127" i="33" s="1"/>
  <c r="NS123" i="33"/>
  <c r="NS128" i="33" s="1"/>
  <c r="NS88" i="21" s="1"/>
  <c r="OP82" i="33"/>
  <c r="OP83" i="33"/>
  <c r="OP88" i="33" s="1"/>
  <c r="OP149" i="33" s="1"/>
  <c r="OP151" i="33" s="1"/>
  <c r="OP84" i="33"/>
  <c r="RY84" i="33"/>
  <c r="RY82" i="33"/>
  <c r="RY83" i="33"/>
  <c r="RY88" i="33" s="1"/>
  <c r="RY149" i="33" s="1"/>
  <c r="RY151" i="33" s="1"/>
  <c r="AP123" i="33"/>
  <c r="AP128" i="33" s="1"/>
  <c r="AP88" i="21" s="1"/>
  <c r="AP116" i="21" s="1"/>
  <c r="AP121" i="33"/>
  <c r="AP122" i="33"/>
  <c r="AP127" i="33" s="1"/>
  <c r="LZ83" i="33"/>
  <c r="LZ88" i="33" s="1"/>
  <c r="LZ149" i="33" s="1"/>
  <c r="LZ151" i="33" s="1"/>
  <c r="LZ82" i="33"/>
  <c r="LZ84" i="33"/>
  <c r="CO167" i="33"/>
  <c r="CO172" i="33" s="1"/>
  <c r="CO166" i="33"/>
  <c r="CO168" i="33"/>
  <c r="CO173" i="33" s="1"/>
  <c r="CO89" i="21" s="1"/>
  <c r="RS211" i="33"/>
  <c r="RS216" i="33" s="1"/>
  <c r="RS90" i="21" s="1"/>
  <c r="RS210" i="33"/>
  <c r="RS215" i="33" s="1"/>
  <c r="RS209" i="33"/>
  <c r="G253" i="33"/>
  <c r="G255" i="33"/>
  <c r="G260" i="33" s="1"/>
  <c r="G91" i="21" s="1"/>
  <c r="G254" i="33"/>
  <c r="G259" i="33" s="1"/>
  <c r="IK121" i="33"/>
  <c r="IK123" i="33"/>
  <c r="IK128" i="33" s="1"/>
  <c r="IK88" i="21" s="1"/>
  <c r="IK95" i="21" s="1"/>
  <c r="IK122" i="33"/>
  <c r="IK127" i="33" s="1"/>
  <c r="CE210" i="33"/>
  <c r="CE215" i="33" s="1"/>
  <c r="CE211" i="33"/>
  <c r="CE216" i="33" s="1"/>
  <c r="CE90" i="21" s="1"/>
  <c r="CE97" i="21" s="1"/>
  <c r="CE209" i="33"/>
  <c r="MA167" i="33"/>
  <c r="MA172" i="33" s="1"/>
  <c r="MA166" i="33"/>
  <c r="MA168" i="33"/>
  <c r="MA173" i="33" s="1"/>
  <c r="MA89" i="21" s="1"/>
  <c r="MA103" i="21" s="1"/>
  <c r="RY166" i="33"/>
  <c r="RY167" i="33"/>
  <c r="RY172" i="33" s="1"/>
  <c r="RY168" i="33"/>
  <c r="RY173" i="33" s="1"/>
  <c r="RY89" i="21" s="1"/>
  <c r="RY96" i="21" s="1"/>
  <c r="HD253" i="33"/>
  <c r="HD255" i="33"/>
  <c r="HD260" i="33" s="1"/>
  <c r="HD91" i="21" s="1"/>
  <c r="HD254" i="33"/>
  <c r="HD259" i="33" s="1"/>
  <c r="FV167" i="33"/>
  <c r="FV172" i="33" s="1"/>
  <c r="FV166" i="33"/>
  <c r="FV168" i="33"/>
  <c r="FV173" i="33" s="1"/>
  <c r="FV89" i="21" s="1"/>
  <c r="FV117" i="21" s="1"/>
  <c r="SA122" i="33"/>
  <c r="SA127" i="33" s="1"/>
  <c r="SA121" i="33"/>
  <c r="SA123" i="33"/>
  <c r="SA128" i="33" s="1"/>
  <c r="SA88" i="21" s="1"/>
  <c r="SA102" i="21" s="1"/>
  <c r="KT123" i="33"/>
  <c r="KT128" i="33" s="1"/>
  <c r="KT88" i="21" s="1"/>
  <c r="KT122" i="33"/>
  <c r="KT127" i="33" s="1"/>
  <c r="KT121" i="33"/>
  <c r="AC255" i="33"/>
  <c r="AC260" i="33" s="1"/>
  <c r="AC91" i="21" s="1"/>
  <c r="AC254" i="33"/>
  <c r="AC259" i="33" s="1"/>
  <c r="AC253" i="33"/>
  <c r="GJ123" i="33"/>
  <c r="GJ128" i="33" s="1"/>
  <c r="GJ88" i="21" s="1"/>
  <c r="GJ95" i="21" s="1"/>
  <c r="GJ121" i="33"/>
  <c r="GJ122" i="33"/>
  <c r="GJ127" i="33" s="1"/>
  <c r="NT211" i="33"/>
  <c r="NT216" i="33" s="1"/>
  <c r="NT90" i="21" s="1"/>
  <c r="NT104" i="21" s="1"/>
  <c r="NT210" i="33"/>
  <c r="NT215" i="33" s="1"/>
  <c r="NT209" i="33"/>
  <c r="MO121" i="33"/>
  <c r="MO122" i="33"/>
  <c r="MO127" i="33" s="1"/>
  <c r="MO123" i="33"/>
  <c r="MO128" i="33" s="1"/>
  <c r="MO88" i="21" s="1"/>
  <c r="SC82" i="33"/>
  <c r="SC83" i="33"/>
  <c r="SC88" i="33" s="1"/>
  <c r="SC149" i="33" s="1"/>
  <c r="SC151" i="33" s="1"/>
  <c r="SC84" i="33"/>
  <c r="AO254" i="33"/>
  <c r="AO259" i="33" s="1"/>
  <c r="AO253" i="33"/>
  <c r="AO255" i="33"/>
  <c r="AO260" i="33" s="1"/>
  <c r="AO91" i="21" s="1"/>
  <c r="AO105" i="21" s="1"/>
  <c r="PS167" i="33"/>
  <c r="PS172" i="33" s="1"/>
  <c r="PS168" i="33"/>
  <c r="PS173" i="33" s="1"/>
  <c r="PS89" i="21" s="1"/>
  <c r="PS96" i="21" s="1"/>
  <c r="PS166" i="33"/>
  <c r="MW210" i="33"/>
  <c r="MW215" i="33" s="1"/>
  <c r="MW209" i="33"/>
  <c r="MW211" i="33"/>
  <c r="MW216" i="33" s="1"/>
  <c r="MW90" i="21" s="1"/>
  <c r="LY209" i="33"/>
  <c r="LY211" i="33"/>
  <c r="LY216" i="33" s="1"/>
  <c r="LY90" i="21" s="1"/>
  <c r="LY118" i="21" s="1"/>
  <c r="LY210" i="33"/>
  <c r="LY215" i="33" s="1"/>
  <c r="AX122" i="33"/>
  <c r="AX127" i="33" s="1"/>
  <c r="AX121" i="33"/>
  <c r="AX123" i="33"/>
  <c r="AX128" i="33" s="1"/>
  <c r="AX88" i="21" s="1"/>
  <c r="W254" i="33"/>
  <c r="W259" i="33" s="1"/>
  <c r="W255" i="33"/>
  <c r="W260" i="33" s="1"/>
  <c r="W91" i="21" s="1"/>
  <c r="W253" i="33"/>
  <c r="EV254" i="33"/>
  <c r="EV259" i="33" s="1"/>
  <c r="EV255" i="33"/>
  <c r="EV260" i="33" s="1"/>
  <c r="EV91" i="21" s="1"/>
  <c r="EV98" i="21" s="1"/>
  <c r="EV253" i="33"/>
  <c r="BA167" i="33"/>
  <c r="BA172" i="33" s="1"/>
  <c r="BA168" i="33"/>
  <c r="BA173" i="33" s="1"/>
  <c r="BA89" i="21" s="1"/>
  <c r="BA117" i="21" s="1"/>
  <c r="BA166" i="33"/>
  <c r="FA255" i="33"/>
  <c r="FA260" i="33" s="1"/>
  <c r="FA91" i="21" s="1"/>
  <c r="FA253" i="33"/>
  <c r="FA254" i="33"/>
  <c r="FA259" i="33" s="1"/>
  <c r="HK82" i="33"/>
  <c r="HK83" i="33"/>
  <c r="HK88" i="33" s="1"/>
  <c r="HK149" i="33" s="1"/>
  <c r="HK151" i="33" s="1"/>
  <c r="HK84" i="33"/>
  <c r="EB209" i="33"/>
  <c r="EB210" i="33"/>
  <c r="EB215" i="33" s="1"/>
  <c r="EB211" i="33"/>
  <c r="EB216" i="33" s="1"/>
  <c r="EB90" i="21" s="1"/>
  <c r="FK166" i="33"/>
  <c r="FK167" i="33"/>
  <c r="FK172" i="33" s="1"/>
  <c r="FK168" i="33"/>
  <c r="FK173" i="33" s="1"/>
  <c r="FK89" i="21" s="1"/>
  <c r="FK96" i="21" s="1"/>
  <c r="LW253" i="33"/>
  <c r="LW255" i="33"/>
  <c r="LW260" i="33" s="1"/>
  <c r="LW91" i="21" s="1"/>
  <c r="LW254" i="33"/>
  <c r="LW259" i="33" s="1"/>
  <c r="HK168" i="33"/>
  <c r="HK173" i="33" s="1"/>
  <c r="HK89" i="21" s="1"/>
  <c r="HK103" i="21" s="1"/>
  <c r="HK166" i="33"/>
  <c r="HK167" i="33"/>
  <c r="HK172" i="33" s="1"/>
  <c r="RR122" i="33"/>
  <c r="RR127" i="33" s="1"/>
  <c r="RR121" i="33"/>
  <c r="RR123" i="33"/>
  <c r="RR128" i="33" s="1"/>
  <c r="RR88" i="21" s="1"/>
  <c r="AO122" i="33"/>
  <c r="AO127" i="33" s="1"/>
  <c r="AO123" i="33"/>
  <c r="AO128" i="33" s="1"/>
  <c r="AO88" i="21" s="1"/>
  <c r="AO95" i="21" s="1"/>
  <c r="AO121" i="33"/>
  <c r="K209" i="33"/>
  <c r="K211" i="33"/>
  <c r="K216" i="33" s="1"/>
  <c r="K90" i="21" s="1"/>
  <c r="K104" i="21" s="1"/>
  <c r="K210" i="33"/>
  <c r="K215" i="33" s="1"/>
  <c r="LI121" i="33"/>
  <c r="LI123" i="33"/>
  <c r="LI128" i="33" s="1"/>
  <c r="LI88" i="21" s="1"/>
  <c r="LI122" i="33"/>
  <c r="LI127" i="33" s="1"/>
  <c r="HX84" i="33"/>
  <c r="HX83" i="33"/>
  <c r="HX88" i="33" s="1"/>
  <c r="HX149" i="33" s="1"/>
  <c r="HX82" i="33"/>
  <c r="RO209" i="33"/>
  <c r="RO211" i="33"/>
  <c r="RO216" i="33" s="1"/>
  <c r="RO90" i="21" s="1"/>
  <c r="RO104" i="21" s="1"/>
  <c r="RO210" i="33"/>
  <c r="RO215" i="33" s="1"/>
  <c r="ME168" i="33"/>
  <c r="ME173" i="33" s="1"/>
  <c r="ME89" i="21" s="1"/>
  <c r="ME103" i="21" s="1"/>
  <c r="ME166" i="33"/>
  <c r="ME167" i="33"/>
  <c r="ME172" i="33" s="1"/>
  <c r="GM210" i="33"/>
  <c r="GM215" i="33" s="1"/>
  <c r="GM211" i="33"/>
  <c r="GM216" i="33" s="1"/>
  <c r="GM90" i="21" s="1"/>
  <c r="GM209" i="33"/>
  <c r="EN211" i="33"/>
  <c r="EN216" i="33" s="1"/>
  <c r="EN90" i="21" s="1"/>
  <c r="EN210" i="33"/>
  <c r="EN215" i="33" s="1"/>
  <c r="EN209" i="33"/>
  <c r="PK255" i="33"/>
  <c r="PK260" i="33" s="1"/>
  <c r="PK91" i="21" s="1"/>
  <c r="PK253" i="33"/>
  <c r="PK254" i="33"/>
  <c r="PK259" i="33" s="1"/>
  <c r="GH167" i="33"/>
  <c r="GH172" i="33" s="1"/>
  <c r="GH168" i="33"/>
  <c r="GH173" i="33" s="1"/>
  <c r="GH89" i="21" s="1"/>
  <c r="GH117" i="21" s="1"/>
  <c r="GH166" i="33"/>
  <c r="OG83" i="33"/>
  <c r="OG88" i="33" s="1"/>
  <c r="OG149" i="33" s="1"/>
  <c r="OG151" i="33" s="1"/>
  <c r="OG82" i="33"/>
  <c r="OG84" i="33"/>
  <c r="DH168" i="33"/>
  <c r="DH173" i="33" s="1"/>
  <c r="DH89" i="21" s="1"/>
  <c r="DH103" i="21" s="1"/>
  <c r="DH167" i="33"/>
  <c r="DH172" i="33" s="1"/>
  <c r="DH166" i="33"/>
  <c r="EO84" i="33"/>
  <c r="EO83" i="33"/>
  <c r="EO88" i="33" s="1"/>
  <c r="EO149" i="33" s="1"/>
  <c r="EO151" i="33" s="1"/>
  <c r="EO82" i="33"/>
  <c r="KA167" i="33"/>
  <c r="KA172" i="33" s="1"/>
  <c r="KA166" i="33"/>
  <c r="KA168" i="33"/>
  <c r="KA173" i="33" s="1"/>
  <c r="KA89" i="21" s="1"/>
  <c r="KA96" i="21" s="1"/>
  <c r="LJ254" i="33"/>
  <c r="LJ259" i="33" s="1"/>
  <c r="LJ253" i="33"/>
  <c r="LJ255" i="33"/>
  <c r="LJ260" i="33" s="1"/>
  <c r="LJ91" i="21" s="1"/>
  <c r="AL168" i="33"/>
  <c r="AL173" i="33" s="1"/>
  <c r="AL89" i="21" s="1"/>
  <c r="AL96" i="21" s="1"/>
  <c r="AL166" i="33"/>
  <c r="AL167" i="33"/>
  <c r="AL172" i="33" s="1"/>
  <c r="QW122" i="33"/>
  <c r="QW127" i="33" s="1"/>
  <c r="QW121" i="33"/>
  <c r="QW123" i="33"/>
  <c r="QW128" i="33" s="1"/>
  <c r="QW88" i="21" s="1"/>
  <c r="IL253" i="33"/>
  <c r="IL255" i="33"/>
  <c r="IL260" i="33" s="1"/>
  <c r="IL91" i="21" s="1"/>
  <c r="IL105" i="21" s="1"/>
  <c r="IL254" i="33"/>
  <c r="IL259" i="33" s="1"/>
  <c r="HH210" i="33"/>
  <c r="HH215" i="33" s="1"/>
  <c r="HH209" i="33"/>
  <c r="HH211" i="33"/>
  <c r="HH216" i="33" s="1"/>
  <c r="HH90" i="21" s="1"/>
  <c r="HH104" i="21" s="1"/>
  <c r="OY166" i="33"/>
  <c r="OY167" i="33"/>
  <c r="OY172" i="33" s="1"/>
  <c r="OY168" i="33"/>
  <c r="OY173" i="33" s="1"/>
  <c r="OY89" i="21" s="1"/>
  <c r="IC123" i="33"/>
  <c r="IC128" i="33" s="1"/>
  <c r="IC88" i="21" s="1"/>
  <c r="IC121" i="33"/>
  <c r="IC122" i="33"/>
  <c r="IC127" i="33" s="1"/>
  <c r="AR167" i="33"/>
  <c r="AR172" i="33" s="1"/>
  <c r="AR166" i="33"/>
  <c r="AR168" i="33"/>
  <c r="AR173" i="33" s="1"/>
  <c r="AR89" i="21" s="1"/>
  <c r="AR96" i="21" s="1"/>
  <c r="CW254" i="33"/>
  <c r="CW259" i="33" s="1"/>
  <c r="CW255" i="33"/>
  <c r="CW260" i="33" s="1"/>
  <c r="CW91" i="21" s="1"/>
  <c r="CW253" i="33"/>
  <c r="FH255" i="33"/>
  <c r="FH260" i="33" s="1"/>
  <c r="FH91" i="21" s="1"/>
  <c r="FH98" i="21" s="1"/>
  <c r="FH254" i="33"/>
  <c r="FH259" i="33" s="1"/>
  <c r="FH272" i="33" s="1"/>
  <c r="FH83" i="73" s="1"/>
  <c r="FH253" i="33"/>
  <c r="DA168" i="33"/>
  <c r="DA173" i="33" s="1"/>
  <c r="DA89" i="21" s="1"/>
  <c r="DA96" i="21" s="1"/>
  <c r="DA167" i="33"/>
  <c r="DA172" i="33" s="1"/>
  <c r="DA166" i="33"/>
  <c r="NH209" i="33"/>
  <c r="NH211" i="33"/>
  <c r="NH216" i="33" s="1"/>
  <c r="NH90" i="21" s="1"/>
  <c r="NH104" i="21" s="1"/>
  <c r="NH210" i="33"/>
  <c r="NH215" i="33" s="1"/>
  <c r="II255" i="33"/>
  <c r="II260" i="33" s="1"/>
  <c r="II91" i="21" s="1"/>
  <c r="II254" i="33"/>
  <c r="II259" i="33" s="1"/>
  <c r="II253" i="33"/>
  <c r="EP166" i="33"/>
  <c r="EP168" i="33"/>
  <c r="EP173" i="33" s="1"/>
  <c r="EP89" i="21" s="1"/>
  <c r="EP167" i="33"/>
  <c r="EP172" i="33" s="1"/>
  <c r="CW209" i="33"/>
  <c r="CW210" i="33"/>
  <c r="CW215" i="33" s="1"/>
  <c r="CW211" i="33"/>
  <c r="CW216" i="33" s="1"/>
  <c r="CW90" i="21" s="1"/>
  <c r="CW104" i="21" s="1"/>
  <c r="CN83" i="33"/>
  <c r="CN88" i="33" s="1"/>
  <c r="CN149" i="33" s="1"/>
  <c r="CN151" i="33" s="1"/>
  <c r="CN82" i="33"/>
  <c r="CN84" i="33"/>
  <c r="NC84" i="33"/>
  <c r="NC83" i="33"/>
  <c r="NC88" i="33" s="1"/>
  <c r="NC149" i="33" s="1"/>
  <c r="NC82" i="33"/>
  <c r="V209" i="33"/>
  <c r="V210" i="33"/>
  <c r="V215" i="33" s="1"/>
  <c r="V211" i="33"/>
  <c r="V216" i="33" s="1"/>
  <c r="V90" i="21" s="1"/>
  <c r="JZ254" i="33"/>
  <c r="JZ259" i="33" s="1"/>
  <c r="JZ255" i="33"/>
  <c r="JZ260" i="33" s="1"/>
  <c r="JZ91" i="21" s="1"/>
  <c r="JZ253" i="33"/>
  <c r="AS121" i="33"/>
  <c r="AS123" i="33"/>
  <c r="AS128" i="33" s="1"/>
  <c r="AS88" i="21" s="1"/>
  <c r="AS102" i="21" s="1"/>
  <c r="AS122" i="33"/>
  <c r="AS127" i="33" s="1"/>
  <c r="QV84" i="33"/>
  <c r="QV83" i="33"/>
  <c r="QV88" i="33" s="1"/>
  <c r="QV149" i="33" s="1"/>
  <c r="QV151" i="33" s="1"/>
  <c r="QV82" i="33"/>
  <c r="AN211" i="33"/>
  <c r="AN216" i="33" s="1"/>
  <c r="AN90" i="21" s="1"/>
  <c r="AN118" i="21" s="1"/>
  <c r="AN209" i="33"/>
  <c r="AN210" i="33"/>
  <c r="AN215" i="33" s="1"/>
  <c r="DX253" i="33"/>
  <c r="DX254" i="33"/>
  <c r="DX259" i="33" s="1"/>
  <c r="DX255" i="33"/>
  <c r="DX260" i="33" s="1"/>
  <c r="DX91" i="21" s="1"/>
  <c r="DX105" i="21" s="1"/>
  <c r="DA84" i="33"/>
  <c r="DA82" i="33"/>
  <c r="DA83" i="33"/>
  <c r="DA88" i="33" s="1"/>
  <c r="DA149" i="33" s="1"/>
  <c r="DA151" i="33" s="1"/>
  <c r="HU121" i="33"/>
  <c r="HU123" i="33"/>
  <c r="HU128" i="33" s="1"/>
  <c r="HU88" i="21" s="1"/>
  <c r="HU122" i="33"/>
  <c r="HU127" i="33" s="1"/>
  <c r="LB121" i="33"/>
  <c r="LB123" i="33"/>
  <c r="LB128" i="33" s="1"/>
  <c r="LB88" i="21" s="1"/>
  <c r="LB122" i="33"/>
  <c r="LB127" i="33" s="1"/>
  <c r="PH167" i="33"/>
  <c r="PH172" i="33" s="1"/>
  <c r="PH168" i="33"/>
  <c r="PH173" i="33" s="1"/>
  <c r="PH89" i="21" s="1"/>
  <c r="PH117" i="21" s="1"/>
  <c r="PH166" i="33"/>
  <c r="OO253" i="33"/>
  <c r="OO255" i="33"/>
  <c r="OO260" i="33" s="1"/>
  <c r="OO91" i="21" s="1"/>
  <c r="OO254" i="33"/>
  <c r="OO259" i="33" s="1"/>
  <c r="KC167" i="33"/>
  <c r="KC172" i="33" s="1"/>
  <c r="KC168" i="33"/>
  <c r="KC173" i="33" s="1"/>
  <c r="KC89" i="21" s="1"/>
  <c r="KC166" i="33"/>
  <c r="HR167" i="33"/>
  <c r="HR172" i="33" s="1"/>
  <c r="HR168" i="33"/>
  <c r="HR173" i="33" s="1"/>
  <c r="HR89" i="21" s="1"/>
  <c r="HR117" i="21" s="1"/>
  <c r="HR166" i="33"/>
  <c r="PV168" i="33"/>
  <c r="PV173" i="33" s="1"/>
  <c r="PV89" i="21" s="1"/>
  <c r="PV103" i="21" s="1"/>
  <c r="PV167" i="33"/>
  <c r="PV172" i="33" s="1"/>
  <c r="PV166" i="33"/>
  <c r="JE166" i="33"/>
  <c r="JE167" i="33"/>
  <c r="JE172" i="33" s="1"/>
  <c r="JE168" i="33"/>
  <c r="JE173" i="33" s="1"/>
  <c r="JE89" i="21" s="1"/>
  <c r="HI254" i="33"/>
  <c r="HI259" i="33" s="1"/>
  <c r="HI253" i="33"/>
  <c r="HI255" i="33"/>
  <c r="HI260" i="33" s="1"/>
  <c r="HI91" i="21" s="1"/>
  <c r="EG210" i="33"/>
  <c r="EG215" i="33" s="1"/>
  <c r="EG211" i="33"/>
  <c r="EG216" i="33" s="1"/>
  <c r="EG90" i="21" s="1"/>
  <c r="EG209" i="33"/>
  <c r="BR82" i="33"/>
  <c r="BR83" i="33"/>
  <c r="BR88" i="33" s="1"/>
  <c r="BR149" i="33" s="1"/>
  <c r="BR151" i="33" s="1"/>
  <c r="BR84" i="33"/>
  <c r="PY254" i="33"/>
  <c r="PY259" i="33" s="1"/>
  <c r="PY253" i="33"/>
  <c r="PY255" i="33"/>
  <c r="PY260" i="33" s="1"/>
  <c r="PY91" i="21" s="1"/>
  <c r="PY105" i="21" s="1"/>
  <c r="RM211" i="33"/>
  <c r="RM216" i="33" s="1"/>
  <c r="RM90" i="21" s="1"/>
  <c r="RM209" i="33"/>
  <c r="RM210" i="33"/>
  <c r="RM215" i="33" s="1"/>
  <c r="FU211" i="33"/>
  <c r="FU216" i="33" s="1"/>
  <c r="FU90" i="21" s="1"/>
  <c r="FU97" i="21" s="1"/>
  <c r="FU209" i="33"/>
  <c r="FU210" i="33"/>
  <c r="FU215" i="33" s="1"/>
  <c r="QL209" i="33"/>
  <c r="QL211" i="33"/>
  <c r="QL216" i="33" s="1"/>
  <c r="QL90" i="21" s="1"/>
  <c r="QL210" i="33"/>
  <c r="QL215" i="33" s="1"/>
  <c r="QC83" i="33"/>
  <c r="QC88" i="33" s="1"/>
  <c r="QC149" i="33" s="1"/>
  <c r="QC151" i="33" s="1"/>
  <c r="QC82" i="33"/>
  <c r="QC84" i="33"/>
  <c r="OF255" i="33"/>
  <c r="OF260" i="33" s="1"/>
  <c r="OF91" i="21" s="1"/>
  <c r="OF254" i="33"/>
  <c r="OF259" i="33" s="1"/>
  <c r="OF253" i="33"/>
  <c r="LH253" i="33"/>
  <c r="LH255" i="33"/>
  <c r="LH260" i="33" s="1"/>
  <c r="LH91" i="21" s="1"/>
  <c r="LH254" i="33"/>
  <c r="LH259" i="33" s="1"/>
  <c r="QB84" i="33"/>
  <c r="QB83" i="33"/>
  <c r="QB88" i="33" s="1"/>
  <c r="QB149" i="33" s="1"/>
  <c r="QB151" i="33" s="1"/>
  <c r="QB82" i="33"/>
  <c r="FO166" i="33"/>
  <c r="FO168" i="33"/>
  <c r="FO173" i="33" s="1"/>
  <c r="FO89" i="21" s="1"/>
  <c r="FO167" i="33"/>
  <c r="FO172" i="33" s="1"/>
  <c r="FH82" i="33"/>
  <c r="FH84" i="33"/>
  <c r="FH83" i="33"/>
  <c r="FH88" i="33" s="1"/>
  <c r="FH149" i="33" s="1"/>
  <c r="FH151" i="33" s="1"/>
  <c r="DE122" i="33"/>
  <c r="DE127" i="33" s="1"/>
  <c r="DE123" i="33"/>
  <c r="DE128" i="33" s="1"/>
  <c r="DE88" i="21" s="1"/>
  <c r="DE121" i="33"/>
  <c r="PZ211" i="33"/>
  <c r="PZ216" i="33" s="1"/>
  <c r="PZ90" i="21" s="1"/>
  <c r="PZ118" i="21" s="1"/>
  <c r="PZ210" i="33"/>
  <c r="PZ215" i="33" s="1"/>
  <c r="PZ209" i="33"/>
  <c r="RH209" i="33"/>
  <c r="RH210" i="33"/>
  <c r="RH215" i="33" s="1"/>
  <c r="RH211" i="33"/>
  <c r="RH216" i="33" s="1"/>
  <c r="RH90" i="21" s="1"/>
  <c r="GN255" i="33"/>
  <c r="GN260" i="33" s="1"/>
  <c r="GN91" i="21" s="1"/>
  <c r="GN253" i="33"/>
  <c r="GN254" i="33"/>
  <c r="GN259" i="33" s="1"/>
  <c r="EO167" i="33"/>
  <c r="EO172" i="33" s="1"/>
  <c r="EO168" i="33"/>
  <c r="EO173" i="33" s="1"/>
  <c r="EO89" i="21" s="1"/>
  <c r="EO117" i="21" s="1"/>
  <c r="EO166" i="33"/>
  <c r="PO253" i="33"/>
  <c r="PO254" i="33"/>
  <c r="PO259" i="33" s="1"/>
  <c r="PO255" i="33"/>
  <c r="PO260" i="33" s="1"/>
  <c r="PO91" i="21" s="1"/>
  <c r="HG253" i="33"/>
  <c r="HG255" i="33"/>
  <c r="HG260" i="33" s="1"/>
  <c r="HG91" i="21" s="1"/>
  <c r="HG254" i="33"/>
  <c r="HG259" i="33" s="1"/>
  <c r="LX253" i="33"/>
  <c r="LX254" i="33"/>
  <c r="LX259" i="33" s="1"/>
  <c r="LX255" i="33"/>
  <c r="LX260" i="33" s="1"/>
  <c r="LX91" i="21" s="1"/>
  <c r="AE82" i="33"/>
  <c r="AE83" i="33"/>
  <c r="AE88" i="33" s="1"/>
  <c r="AE149" i="33" s="1"/>
  <c r="AE84" i="33"/>
  <c r="BI123" i="33"/>
  <c r="BI128" i="33" s="1"/>
  <c r="BI88" i="21" s="1"/>
  <c r="BI95" i="21" s="1"/>
  <c r="BI121" i="33"/>
  <c r="BI122" i="33"/>
  <c r="BI127" i="33" s="1"/>
  <c r="KN255" i="33"/>
  <c r="KN260" i="33" s="1"/>
  <c r="KN91" i="21" s="1"/>
  <c r="KN253" i="33"/>
  <c r="KN254" i="33"/>
  <c r="KN259" i="33" s="1"/>
  <c r="EB123" i="33"/>
  <c r="EB128" i="33" s="1"/>
  <c r="EB88" i="21" s="1"/>
  <c r="EB122" i="33"/>
  <c r="EB127" i="33" s="1"/>
  <c r="EB121" i="33"/>
  <c r="BJ211" i="33"/>
  <c r="BJ216" i="33" s="1"/>
  <c r="BJ90" i="21" s="1"/>
  <c r="BJ97" i="21" s="1"/>
  <c r="BJ210" i="33"/>
  <c r="BJ215" i="33" s="1"/>
  <c r="BJ209" i="33"/>
  <c r="HX121" i="33"/>
  <c r="HX122" i="33"/>
  <c r="HX127" i="33" s="1"/>
  <c r="HX123" i="33"/>
  <c r="HX128" i="33" s="1"/>
  <c r="HX88" i="21" s="1"/>
  <c r="KL167" i="33"/>
  <c r="KL172" i="33" s="1"/>
  <c r="KL166" i="33"/>
  <c r="KL168" i="33"/>
  <c r="KL173" i="33" s="1"/>
  <c r="KL89" i="21" s="1"/>
  <c r="KL103" i="21" s="1"/>
  <c r="JR253" i="33"/>
  <c r="JR254" i="33"/>
  <c r="JR259" i="33" s="1"/>
  <c r="JR255" i="33"/>
  <c r="JR260" i="33" s="1"/>
  <c r="JR91" i="21" s="1"/>
  <c r="AQ255" i="33"/>
  <c r="AQ260" i="33" s="1"/>
  <c r="AQ91" i="21" s="1"/>
  <c r="AQ98" i="21" s="1"/>
  <c r="AQ254" i="33"/>
  <c r="AQ259" i="33" s="1"/>
  <c r="AQ253" i="33"/>
  <c r="MA254" i="33"/>
  <c r="MA259" i="33" s="1"/>
  <c r="MA253" i="33"/>
  <c r="MA255" i="33"/>
  <c r="MA260" i="33" s="1"/>
  <c r="MA91" i="21" s="1"/>
  <c r="MA119" i="21" s="1"/>
  <c r="MA274" i="21" s="1"/>
  <c r="GF275" i="63"/>
  <c r="GF90" i="73" s="1"/>
  <c r="RO123" i="33"/>
  <c r="RO128" i="33" s="1"/>
  <c r="RO88" i="21" s="1"/>
  <c r="RO121" i="33"/>
  <c r="RO122" i="33"/>
  <c r="RO127" i="33" s="1"/>
  <c r="QZ83" i="33"/>
  <c r="QZ88" i="33" s="1"/>
  <c r="QZ149" i="33" s="1"/>
  <c r="QZ151" i="33" s="1"/>
  <c r="QZ82" i="33"/>
  <c r="QZ84" i="33"/>
  <c r="QP84" i="33"/>
  <c r="QP83" i="33"/>
  <c r="QP88" i="33" s="1"/>
  <c r="QP149" i="33" s="1"/>
  <c r="QP151" i="33" s="1"/>
  <c r="QP82" i="33"/>
  <c r="N123" i="33"/>
  <c r="N128" i="33" s="1"/>
  <c r="N88" i="21" s="1"/>
  <c r="N116" i="21" s="1"/>
  <c r="N121" i="33"/>
  <c r="N122" i="33"/>
  <c r="N127" i="33" s="1"/>
  <c r="NO82" i="33"/>
  <c r="NO83" i="33"/>
  <c r="NO88" i="33" s="1"/>
  <c r="NO149" i="33" s="1"/>
  <c r="NO151" i="33" s="1"/>
  <c r="NO84" i="33"/>
  <c r="PL123" i="33"/>
  <c r="PL128" i="33" s="1"/>
  <c r="PL88" i="21" s="1"/>
  <c r="PL102" i="21" s="1"/>
  <c r="PL122" i="33"/>
  <c r="PL127" i="33" s="1"/>
  <c r="PL121" i="33"/>
  <c r="CD168" i="33"/>
  <c r="CD173" i="33" s="1"/>
  <c r="CD89" i="21" s="1"/>
  <c r="CD117" i="21" s="1"/>
  <c r="CD166" i="33"/>
  <c r="CD167" i="33"/>
  <c r="CD172" i="33" s="1"/>
  <c r="EG83" i="33"/>
  <c r="EG88" i="33" s="1"/>
  <c r="EG149" i="33" s="1"/>
  <c r="EG151" i="33" s="1"/>
  <c r="EG82" i="33"/>
  <c r="EG84" i="33"/>
  <c r="DV82" i="33"/>
  <c r="DV84" i="33"/>
  <c r="DV83" i="33"/>
  <c r="DV88" i="33" s="1"/>
  <c r="DV149" i="33" s="1"/>
  <c r="DV151" i="33" s="1"/>
  <c r="IA253" i="33"/>
  <c r="IA254" i="33"/>
  <c r="IA259" i="33" s="1"/>
  <c r="IA255" i="33"/>
  <c r="IA260" i="33" s="1"/>
  <c r="IA91" i="21" s="1"/>
  <c r="IA98" i="21" s="1"/>
  <c r="LP121" i="33"/>
  <c r="LP123" i="33"/>
  <c r="LP128" i="33" s="1"/>
  <c r="LP88" i="21" s="1"/>
  <c r="LP122" i="33"/>
  <c r="LP127" i="33" s="1"/>
  <c r="HE168" i="33"/>
  <c r="HE173" i="33" s="1"/>
  <c r="HE89" i="21" s="1"/>
  <c r="HE117" i="21" s="1"/>
  <c r="HE272" i="21" s="1"/>
  <c r="HE166" i="33"/>
  <c r="HE167" i="33"/>
  <c r="HE172" i="33" s="1"/>
  <c r="LL82" i="33"/>
  <c r="LL83" i="33"/>
  <c r="LL88" i="33" s="1"/>
  <c r="LL149" i="33" s="1"/>
  <c r="LL151" i="33" s="1"/>
  <c r="LL84" i="33"/>
  <c r="P210" i="33"/>
  <c r="P215" i="33" s="1"/>
  <c r="P209" i="33"/>
  <c r="P211" i="33"/>
  <c r="P216" i="33" s="1"/>
  <c r="P90" i="21" s="1"/>
  <c r="JP168" i="33"/>
  <c r="JP173" i="33" s="1"/>
  <c r="JP89" i="21" s="1"/>
  <c r="JP166" i="33"/>
  <c r="JP167" i="33"/>
  <c r="JP172" i="33" s="1"/>
  <c r="QR166" i="33"/>
  <c r="QR168" i="33"/>
  <c r="QR173" i="33" s="1"/>
  <c r="QR89" i="21" s="1"/>
  <c r="QR96" i="21" s="1"/>
  <c r="QR167" i="33"/>
  <c r="QR172" i="33" s="1"/>
  <c r="CE166" i="33"/>
  <c r="CE167" i="33"/>
  <c r="CE172" i="33" s="1"/>
  <c r="CE168" i="33"/>
  <c r="CE173" i="33" s="1"/>
  <c r="CE89" i="21" s="1"/>
  <c r="GH209" i="33"/>
  <c r="GH210" i="33"/>
  <c r="GH215" i="33" s="1"/>
  <c r="GH211" i="33"/>
  <c r="GH216" i="33" s="1"/>
  <c r="GH90" i="21" s="1"/>
  <c r="RE82" i="33"/>
  <c r="RE84" i="33"/>
  <c r="RE83" i="33"/>
  <c r="RE88" i="33" s="1"/>
  <c r="RE149" i="33" s="1"/>
  <c r="RE151" i="33" s="1"/>
  <c r="FS255" i="33"/>
  <c r="FS260" i="33" s="1"/>
  <c r="FS91" i="21" s="1"/>
  <c r="FS254" i="33"/>
  <c r="FS259" i="33" s="1"/>
  <c r="FS253" i="33"/>
  <c r="S211" i="33"/>
  <c r="S216" i="33" s="1"/>
  <c r="S90" i="21" s="1"/>
  <c r="S104" i="21" s="1"/>
  <c r="S209" i="33"/>
  <c r="S210" i="33"/>
  <c r="S215" i="33" s="1"/>
  <c r="IU253" i="33"/>
  <c r="IU255" i="33"/>
  <c r="IU260" i="33" s="1"/>
  <c r="IU91" i="21" s="1"/>
  <c r="IU105" i="21" s="1"/>
  <c r="IU254" i="33"/>
  <c r="IU259" i="33" s="1"/>
  <c r="KF82" i="33"/>
  <c r="KF83" i="33"/>
  <c r="KF88" i="33" s="1"/>
  <c r="KF149" i="33" s="1"/>
  <c r="KF151" i="33" s="1"/>
  <c r="KF84" i="33"/>
  <c r="FT82" i="33"/>
  <c r="FT83" i="33"/>
  <c r="FT88" i="33" s="1"/>
  <c r="FT149" i="33" s="1"/>
  <c r="FT151" i="33" s="1"/>
  <c r="FT84" i="33"/>
  <c r="IU83" i="33"/>
  <c r="IU88" i="33" s="1"/>
  <c r="IU149" i="33" s="1"/>
  <c r="IU82" i="33"/>
  <c r="IU84" i="33"/>
  <c r="JM255" i="33"/>
  <c r="JM260" i="33" s="1"/>
  <c r="JM91" i="21" s="1"/>
  <c r="JM254" i="33"/>
  <c r="JM259" i="33" s="1"/>
  <c r="JM253" i="33"/>
  <c r="SB83" i="33"/>
  <c r="SB88" i="33" s="1"/>
  <c r="SB149" i="33" s="1"/>
  <c r="SB151" i="33" s="1"/>
  <c r="SB82" i="33"/>
  <c r="SB84" i="33"/>
  <c r="AF123" i="33"/>
  <c r="AF128" i="33" s="1"/>
  <c r="AF88" i="21" s="1"/>
  <c r="AF102" i="21" s="1"/>
  <c r="AF122" i="33"/>
  <c r="AF127" i="33" s="1"/>
  <c r="AF121" i="33"/>
  <c r="CW82" i="33"/>
  <c r="CW84" i="33"/>
  <c r="CW83" i="33"/>
  <c r="CW88" i="33" s="1"/>
  <c r="CW149" i="33" s="1"/>
  <c r="CW151" i="33" s="1"/>
  <c r="IM168" i="33"/>
  <c r="IM173" i="33" s="1"/>
  <c r="IM89" i="21" s="1"/>
  <c r="IM166" i="33"/>
  <c r="IM167" i="33"/>
  <c r="IM172" i="33" s="1"/>
  <c r="PS210" i="33"/>
  <c r="PS215" i="33" s="1"/>
  <c r="PS209" i="33"/>
  <c r="PS211" i="33"/>
  <c r="PS216" i="33" s="1"/>
  <c r="PS90" i="21" s="1"/>
  <c r="CL209" i="33"/>
  <c r="CL211" i="33"/>
  <c r="CL216" i="33" s="1"/>
  <c r="CL90" i="21" s="1"/>
  <c r="CL210" i="33"/>
  <c r="CL215" i="33" s="1"/>
  <c r="OU253" i="33"/>
  <c r="OU254" i="33"/>
  <c r="OU259" i="33" s="1"/>
  <c r="OU255" i="33"/>
  <c r="OU260" i="33" s="1"/>
  <c r="OU91" i="21" s="1"/>
  <c r="NI121" i="33"/>
  <c r="NI122" i="33"/>
  <c r="NI127" i="33" s="1"/>
  <c r="NI123" i="33"/>
  <c r="NI128" i="33" s="1"/>
  <c r="NI88" i="21" s="1"/>
  <c r="OZ167" i="33"/>
  <c r="OZ172" i="33" s="1"/>
  <c r="OZ168" i="33"/>
  <c r="OZ173" i="33" s="1"/>
  <c r="OZ89" i="21" s="1"/>
  <c r="OZ166" i="33"/>
  <c r="JU255" i="33"/>
  <c r="JU260" i="33" s="1"/>
  <c r="JU91" i="21" s="1"/>
  <c r="JU254" i="33"/>
  <c r="JU259" i="33" s="1"/>
  <c r="JU253" i="33"/>
  <c r="ES209" i="33"/>
  <c r="ES210" i="33"/>
  <c r="ES215" i="33" s="1"/>
  <c r="ES211" i="33"/>
  <c r="ES216" i="33" s="1"/>
  <c r="ES90" i="21" s="1"/>
  <c r="ES97" i="21" s="1"/>
  <c r="NJ210" i="33"/>
  <c r="NJ215" i="33" s="1"/>
  <c r="NJ209" i="33"/>
  <c r="NJ211" i="33"/>
  <c r="NJ216" i="33" s="1"/>
  <c r="NJ90" i="21" s="1"/>
  <c r="NJ118" i="21" s="1"/>
  <c r="ED123" i="33"/>
  <c r="ED128" i="33" s="1"/>
  <c r="ED88" i="21" s="1"/>
  <c r="ED122" i="33"/>
  <c r="ED127" i="33" s="1"/>
  <c r="ED121" i="33"/>
  <c r="FD211" i="33"/>
  <c r="FD216" i="33" s="1"/>
  <c r="FD90" i="21" s="1"/>
  <c r="FD209" i="33"/>
  <c r="FD210" i="33"/>
  <c r="FD215" i="33" s="1"/>
  <c r="QL167" i="33"/>
  <c r="QL172" i="33" s="1"/>
  <c r="QL168" i="33"/>
  <c r="QL173" i="33" s="1"/>
  <c r="QL89" i="21" s="1"/>
  <c r="QL96" i="21" s="1"/>
  <c r="QL166" i="33"/>
  <c r="ED167" i="33"/>
  <c r="ED172" i="33" s="1"/>
  <c r="ED168" i="33"/>
  <c r="ED173" i="33" s="1"/>
  <c r="ED89" i="21" s="1"/>
  <c r="ED96" i="21" s="1"/>
  <c r="ED166" i="33"/>
  <c r="BM83" i="33"/>
  <c r="BM88" i="33" s="1"/>
  <c r="BM149" i="33" s="1"/>
  <c r="BM151" i="33" s="1"/>
  <c r="BM84" i="33"/>
  <c r="BM82" i="33"/>
  <c r="OR209" i="33"/>
  <c r="OR211" i="33"/>
  <c r="OR216" i="33" s="1"/>
  <c r="OR90" i="21" s="1"/>
  <c r="OR210" i="33"/>
  <c r="OR215" i="33" s="1"/>
  <c r="RN210" i="33"/>
  <c r="RN215" i="33" s="1"/>
  <c r="RN211" i="33"/>
  <c r="RN216" i="33" s="1"/>
  <c r="RN90" i="21" s="1"/>
  <c r="RN209" i="33"/>
  <c r="AU167" i="33"/>
  <c r="AU172" i="33" s="1"/>
  <c r="AU166" i="33"/>
  <c r="AU168" i="33"/>
  <c r="AU173" i="33" s="1"/>
  <c r="AU89" i="21" s="1"/>
  <c r="AU96" i="21" s="1"/>
  <c r="QJ166" i="33"/>
  <c r="QJ167" i="33"/>
  <c r="QJ172" i="33" s="1"/>
  <c r="QJ168" i="33"/>
  <c r="QJ173" i="33" s="1"/>
  <c r="QJ89" i="21" s="1"/>
  <c r="QJ103" i="21" s="1"/>
  <c r="W209" i="33"/>
  <c r="W211" i="33"/>
  <c r="W216" i="33" s="1"/>
  <c r="W90" i="21" s="1"/>
  <c r="W210" i="33"/>
  <c r="W215" i="33" s="1"/>
  <c r="RW82" i="33"/>
  <c r="RW84" i="33"/>
  <c r="RW83" i="33"/>
  <c r="RW88" i="33" s="1"/>
  <c r="RW149" i="33" s="1"/>
  <c r="RW151" i="33" s="1"/>
  <c r="KB168" i="33"/>
  <c r="KB173" i="33" s="1"/>
  <c r="KB89" i="21" s="1"/>
  <c r="KB167" i="33"/>
  <c r="KB172" i="33" s="1"/>
  <c r="KB166" i="33"/>
  <c r="LB166" i="33"/>
  <c r="LB167" i="33"/>
  <c r="LB172" i="33" s="1"/>
  <c r="LB168" i="33"/>
  <c r="LB173" i="33" s="1"/>
  <c r="LB89" i="21" s="1"/>
  <c r="LB103" i="21" s="1"/>
  <c r="GW122" i="33"/>
  <c r="GW127" i="33" s="1"/>
  <c r="GW123" i="33"/>
  <c r="GW128" i="33" s="1"/>
  <c r="GW88" i="21" s="1"/>
  <c r="GW121" i="33"/>
  <c r="BA255" i="33"/>
  <c r="BA260" i="33" s="1"/>
  <c r="BA91" i="21" s="1"/>
  <c r="BA105" i="21" s="1"/>
  <c r="BA253" i="33"/>
  <c r="BA254" i="33"/>
  <c r="BA259" i="33" s="1"/>
  <c r="ET84" i="33"/>
  <c r="ET82" i="33"/>
  <c r="ET83" i="33"/>
  <c r="ET88" i="33" s="1"/>
  <c r="ET149" i="33" s="1"/>
  <c r="ET151" i="33" s="1"/>
  <c r="QU121" i="33"/>
  <c r="QU123" i="33"/>
  <c r="QU128" i="33" s="1"/>
  <c r="QU88" i="21" s="1"/>
  <c r="QU122" i="33"/>
  <c r="QU127" i="33" s="1"/>
  <c r="CP211" i="33"/>
  <c r="CP216" i="33" s="1"/>
  <c r="CP90" i="21" s="1"/>
  <c r="CP209" i="33"/>
  <c r="CP210" i="33"/>
  <c r="CP215" i="33" s="1"/>
  <c r="FI123" i="33"/>
  <c r="FI128" i="33" s="1"/>
  <c r="FI88" i="21" s="1"/>
  <c r="FI102" i="21" s="1"/>
  <c r="FI122" i="33"/>
  <c r="FI127" i="33" s="1"/>
  <c r="FI121" i="33"/>
  <c r="NK210" i="33"/>
  <c r="NK215" i="33" s="1"/>
  <c r="NK209" i="33"/>
  <c r="NK211" i="33"/>
  <c r="NK216" i="33" s="1"/>
  <c r="NK90" i="21" s="1"/>
  <c r="JL84" i="33"/>
  <c r="JL82" i="33"/>
  <c r="JL83" i="33"/>
  <c r="JL88" i="33" s="1"/>
  <c r="JL149" i="33" s="1"/>
  <c r="JL151" i="33" s="1"/>
  <c r="AA82" i="33"/>
  <c r="AA84" i="33"/>
  <c r="AA83" i="33"/>
  <c r="AA88" i="33" s="1"/>
  <c r="AA149" i="33" s="1"/>
  <c r="AA151" i="33" s="1"/>
  <c r="Q166" i="33"/>
  <c r="Q168" i="33"/>
  <c r="Q173" i="33" s="1"/>
  <c r="Q89" i="21" s="1"/>
  <c r="Q117" i="21" s="1"/>
  <c r="Q167" i="33"/>
  <c r="Q172" i="33" s="1"/>
  <c r="AA211" i="33"/>
  <c r="AA216" i="33" s="1"/>
  <c r="AA90" i="21" s="1"/>
  <c r="AA104" i="21" s="1"/>
  <c r="AA210" i="33"/>
  <c r="AA215" i="33" s="1"/>
  <c r="AA209" i="33"/>
  <c r="FB121" i="33"/>
  <c r="FB123" i="33"/>
  <c r="FB128" i="33" s="1"/>
  <c r="FB88" i="21" s="1"/>
  <c r="FB122" i="33"/>
  <c r="FB127" i="33" s="1"/>
  <c r="DW255" i="33"/>
  <c r="DW260" i="33" s="1"/>
  <c r="DW91" i="21" s="1"/>
  <c r="DW254" i="33"/>
  <c r="DW259" i="33" s="1"/>
  <c r="DW272" i="33" s="1"/>
  <c r="DW83" i="73" s="1"/>
  <c r="DW253" i="33"/>
  <c r="AK255" i="33"/>
  <c r="AK260" i="33" s="1"/>
  <c r="AK91" i="21" s="1"/>
  <c r="AK119" i="21" s="1"/>
  <c r="AK274" i="21" s="1"/>
  <c r="AK253" i="33"/>
  <c r="AK254" i="33"/>
  <c r="AK259" i="33" s="1"/>
  <c r="OQ167" i="33"/>
  <c r="OQ172" i="33" s="1"/>
  <c r="OQ168" i="33"/>
  <c r="OQ173" i="33" s="1"/>
  <c r="OQ89" i="21" s="1"/>
  <c r="OQ117" i="21" s="1"/>
  <c r="OQ166" i="33"/>
  <c r="PV122" i="33"/>
  <c r="PV127" i="33" s="1"/>
  <c r="PV121" i="33"/>
  <c r="PV123" i="33"/>
  <c r="PV128" i="33" s="1"/>
  <c r="PV88" i="21" s="1"/>
  <c r="U253" i="33"/>
  <c r="U254" i="33"/>
  <c r="U259" i="33" s="1"/>
  <c r="U255" i="33"/>
  <c r="U260" i="33" s="1"/>
  <c r="U91" i="21" s="1"/>
  <c r="HH83" i="33"/>
  <c r="HH88" i="33" s="1"/>
  <c r="HH149" i="33" s="1"/>
  <c r="HH151" i="33" s="1"/>
  <c r="HH82" i="33"/>
  <c r="HH84" i="33"/>
  <c r="QN121" i="33"/>
  <c r="QN122" i="33"/>
  <c r="QN127" i="33" s="1"/>
  <c r="QN123" i="33"/>
  <c r="QN128" i="33" s="1"/>
  <c r="QN88" i="21" s="1"/>
  <c r="QN102" i="21" s="1"/>
  <c r="GT83" i="33"/>
  <c r="GT88" i="33" s="1"/>
  <c r="GT149" i="33" s="1"/>
  <c r="GT151" i="33" s="1"/>
  <c r="GT84" i="33"/>
  <c r="GT82" i="33"/>
  <c r="FG254" i="33"/>
  <c r="FG259" i="33" s="1"/>
  <c r="FG255" i="33"/>
  <c r="FG260" i="33" s="1"/>
  <c r="FG91" i="21" s="1"/>
  <c r="FG253" i="33"/>
  <c r="HM254" i="33"/>
  <c r="HM259" i="33" s="1"/>
  <c r="HM253" i="33"/>
  <c r="HM255" i="33"/>
  <c r="HM260" i="33" s="1"/>
  <c r="HM91" i="21" s="1"/>
  <c r="HM98" i="21" s="1"/>
  <c r="OJ210" i="33"/>
  <c r="OJ215" i="33" s="1"/>
  <c r="OJ211" i="33"/>
  <c r="OJ216" i="33" s="1"/>
  <c r="OJ90" i="21" s="1"/>
  <c r="OJ209" i="33"/>
  <c r="CV84" i="33"/>
  <c r="CV82" i="33"/>
  <c r="CV83" i="33"/>
  <c r="CV88" i="33" s="1"/>
  <c r="CV149" i="33" s="1"/>
  <c r="CV151" i="33" s="1"/>
  <c r="GA166" i="33"/>
  <c r="GA167" i="33"/>
  <c r="GA172" i="33" s="1"/>
  <c r="GA168" i="33"/>
  <c r="GA173" i="33" s="1"/>
  <c r="GA89" i="21" s="1"/>
  <c r="RA167" i="33"/>
  <c r="RA172" i="33" s="1"/>
  <c r="RA168" i="33"/>
  <c r="RA173" i="33" s="1"/>
  <c r="RA89" i="21" s="1"/>
  <c r="RA96" i="21" s="1"/>
  <c r="RA166" i="33"/>
  <c r="OZ121" i="33"/>
  <c r="OZ123" i="33"/>
  <c r="OZ128" i="33" s="1"/>
  <c r="OZ88" i="21" s="1"/>
  <c r="OZ95" i="21" s="1"/>
  <c r="OZ122" i="33"/>
  <c r="OZ127" i="33" s="1"/>
  <c r="HR121" i="33"/>
  <c r="HR123" i="33"/>
  <c r="HR128" i="33" s="1"/>
  <c r="HR88" i="21" s="1"/>
  <c r="HR122" i="33"/>
  <c r="HR127" i="33" s="1"/>
  <c r="BT210" i="33"/>
  <c r="BT215" i="33" s="1"/>
  <c r="BT209" i="33"/>
  <c r="BT211" i="33"/>
  <c r="BT216" i="33" s="1"/>
  <c r="BT90" i="21" s="1"/>
  <c r="IO122" i="33"/>
  <c r="IO127" i="33" s="1"/>
  <c r="IO121" i="33"/>
  <c r="IO123" i="33"/>
  <c r="IO128" i="33" s="1"/>
  <c r="IO88" i="21" s="1"/>
  <c r="NM166" i="33"/>
  <c r="NM167" i="33"/>
  <c r="NM172" i="33" s="1"/>
  <c r="NM168" i="33"/>
  <c r="NM173" i="33" s="1"/>
  <c r="NM89" i="21" s="1"/>
  <c r="NM96" i="21" s="1"/>
  <c r="GB121" i="33"/>
  <c r="GB122" i="33"/>
  <c r="GB127" i="33" s="1"/>
  <c r="GB123" i="33"/>
  <c r="GB128" i="33" s="1"/>
  <c r="GB88" i="21" s="1"/>
  <c r="GB95" i="21" s="1"/>
  <c r="ET123" i="33"/>
  <c r="ET128" i="33" s="1"/>
  <c r="ET88" i="21" s="1"/>
  <c r="ET116" i="21" s="1"/>
  <c r="ET122" i="33"/>
  <c r="ET127" i="33" s="1"/>
  <c r="ET121" i="33"/>
  <c r="GS211" i="33"/>
  <c r="GS216" i="33" s="1"/>
  <c r="GS90" i="21" s="1"/>
  <c r="GS209" i="33"/>
  <c r="GS210" i="33"/>
  <c r="GS215" i="33" s="1"/>
  <c r="JA121" i="33"/>
  <c r="JA123" i="33"/>
  <c r="JA128" i="33" s="1"/>
  <c r="JA88" i="21" s="1"/>
  <c r="JA122" i="33"/>
  <c r="JA127" i="33" s="1"/>
  <c r="GE121" i="33"/>
  <c r="GE123" i="33"/>
  <c r="GE128" i="33" s="1"/>
  <c r="GE88" i="21" s="1"/>
  <c r="GE122" i="33"/>
  <c r="GE127" i="33" s="1"/>
  <c r="OE123" i="33"/>
  <c r="OE128" i="33" s="1"/>
  <c r="OE88" i="21" s="1"/>
  <c r="OE122" i="33"/>
  <c r="OE127" i="33" s="1"/>
  <c r="OE121" i="33"/>
  <c r="GA82" i="33"/>
  <c r="GA83" i="33"/>
  <c r="GA88" i="33" s="1"/>
  <c r="GA149" i="33" s="1"/>
  <c r="GA151" i="33" s="1"/>
  <c r="GA84" i="33"/>
  <c r="GO211" i="33"/>
  <c r="GO216" i="33" s="1"/>
  <c r="GO90" i="21" s="1"/>
  <c r="GO209" i="33"/>
  <c r="GO210" i="33"/>
  <c r="GO215" i="33" s="1"/>
  <c r="BF253" i="33"/>
  <c r="BF255" i="33"/>
  <c r="BF260" i="33" s="1"/>
  <c r="BF91" i="21" s="1"/>
  <c r="BF119" i="21" s="1"/>
  <c r="BF254" i="33"/>
  <c r="BF259" i="33" s="1"/>
  <c r="KY254" i="33"/>
  <c r="KY259" i="33" s="1"/>
  <c r="KY255" i="33"/>
  <c r="KY260" i="33" s="1"/>
  <c r="KY91" i="21" s="1"/>
  <c r="KY253" i="33"/>
  <c r="LT121" i="33"/>
  <c r="LT122" i="33"/>
  <c r="LT127" i="33" s="1"/>
  <c r="LT123" i="33"/>
  <c r="LT128" i="33" s="1"/>
  <c r="LT88" i="21" s="1"/>
  <c r="LT102" i="21" s="1"/>
  <c r="MS122" i="33"/>
  <c r="MS127" i="33" s="1"/>
  <c r="MS123" i="33"/>
  <c r="MS128" i="33" s="1"/>
  <c r="MS88" i="21" s="1"/>
  <c r="MS121" i="33"/>
  <c r="PX253" i="33"/>
  <c r="PX254" i="33"/>
  <c r="PX259" i="33" s="1"/>
  <c r="PX255" i="33"/>
  <c r="PX260" i="33" s="1"/>
  <c r="PX91" i="21" s="1"/>
  <c r="PX98" i="21" s="1"/>
  <c r="BQ211" i="33"/>
  <c r="BQ216" i="33" s="1"/>
  <c r="BQ90" i="21" s="1"/>
  <c r="BQ209" i="33"/>
  <c r="BQ210" i="33"/>
  <c r="BQ215" i="33" s="1"/>
  <c r="CK123" i="33"/>
  <c r="CK128" i="33" s="1"/>
  <c r="CK88" i="21" s="1"/>
  <c r="CK122" i="33"/>
  <c r="CK127" i="33" s="1"/>
  <c r="CK121" i="33"/>
  <c r="BD255" i="33"/>
  <c r="BD260" i="33" s="1"/>
  <c r="BD91" i="21" s="1"/>
  <c r="BD253" i="33"/>
  <c r="BD254" i="33"/>
  <c r="BD259" i="33" s="1"/>
  <c r="PH82" i="33"/>
  <c r="PH83" i="33"/>
  <c r="PH88" i="33" s="1"/>
  <c r="PH149" i="33" s="1"/>
  <c r="PH151" i="33" s="1"/>
  <c r="PH84" i="33"/>
  <c r="CX122" i="33"/>
  <c r="CX127" i="33" s="1"/>
  <c r="CX121" i="33"/>
  <c r="CX123" i="33"/>
  <c r="CX128" i="33" s="1"/>
  <c r="CX88" i="21" s="1"/>
  <c r="SA166" i="33"/>
  <c r="SA168" i="33"/>
  <c r="SA173" i="33" s="1"/>
  <c r="SA89" i="21" s="1"/>
  <c r="SA167" i="33"/>
  <c r="SA172" i="33" s="1"/>
  <c r="IC255" i="33"/>
  <c r="IC260" i="33" s="1"/>
  <c r="IC91" i="21" s="1"/>
  <c r="IC98" i="21" s="1"/>
  <c r="IC254" i="33"/>
  <c r="IC259" i="33" s="1"/>
  <c r="IC253" i="33"/>
  <c r="DM167" i="33"/>
  <c r="DM172" i="33" s="1"/>
  <c r="DM166" i="33"/>
  <c r="DM168" i="33"/>
  <c r="DM173" i="33" s="1"/>
  <c r="DM89" i="21" s="1"/>
  <c r="DM96" i="21" s="1"/>
  <c r="RR254" i="33"/>
  <c r="RR259" i="33" s="1"/>
  <c r="RR253" i="33"/>
  <c r="RR255" i="33"/>
  <c r="RR260" i="33" s="1"/>
  <c r="RR91" i="21" s="1"/>
  <c r="RR98" i="21" s="1"/>
  <c r="DC210" i="33"/>
  <c r="DC215" i="33" s="1"/>
  <c r="DC211" i="33"/>
  <c r="DC216" i="33" s="1"/>
  <c r="DC90" i="21" s="1"/>
  <c r="DC209" i="33"/>
  <c r="ED209" i="33"/>
  <c r="ED210" i="33"/>
  <c r="ED215" i="33" s="1"/>
  <c r="ED211" i="33"/>
  <c r="ED216" i="33" s="1"/>
  <c r="ED90" i="21" s="1"/>
  <c r="ED104" i="21" s="1"/>
  <c r="EI123" i="33"/>
  <c r="EI128" i="33" s="1"/>
  <c r="EI88" i="21" s="1"/>
  <c r="EI121" i="33"/>
  <c r="EI122" i="33"/>
  <c r="EI127" i="33" s="1"/>
  <c r="KJ83" i="33"/>
  <c r="KJ88" i="33" s="1"/>
  <c r="KJ149" i="33" s="1"/>
  <c r="KJ151" i="33" s="1"/>
  <c r="KJ82" i="33"/>
  <c r="KJ84" i="33"/>
  <c r="CJ253" i="33"/>
  <c r="CJ255" i="33"/>
  <c r="CJ260" i="33" s="1"/>
  <c r="CJ91" i="21" s="1"/>
  <c r="CJ119" i="21" s="1"/>
  <c r="CJ254" i="33"/>
  <c r="CJ259" i="33" s="1"/>
  <c r="CJ272" i="33" s="1"/>
  <c r="CJ83" i="73" s="1"/>
  <c r="DD168" i="33"/>
  <c r="DD173" i="33" s="1"/>
  <c r="DD89" i="21" s="1"/>
  <c r="DD166" i="33"/>
  <c r="DD167" i="33"/>
  <c r="DD172" i="33" s="1"/>
  <c r="LN209" i="33"/>
  <c r="LN210" i="33"/>
  <c r="LN215" i="33" s="1"/>
  <c r="LN211" i="33"/>
  <c r="LN216" i="33" s="1"/>
  <c r="LN90" i="21" s="1"/>
  <c r="LN118" i="21" s="1"/>
  <c r="BU209" i="33"/>
  <c r="BU211" i="33"/>
  <c r="BU216" i="33" s="1"/>
  <c r="BU90" i="21" s="1"/>
  <c r="BU210" i="33"/>
  <c r="BU215" i="33" s="1"/>
  <c r="QO167" i="33"/>
  <c r="QO172" i="33" s="1"/>
  <c r="QO166" i="33"/>
  <c r="QO168" i="33"/>
  <c r="QO173" i="33" s="1"/>
  <c r="QO89" i="21" s="1"/>
  <c r="GB168" i="33"/>
  <c r="GB173" i="33" s="1"/>
  <c r="GB89" i="21" s="1"/>
  <c r="GB167" i="33"/>
  <c r="GB172" i="33" s="1"/>
  <c r="GB166" i="33"/>
  <c r="NZ209" i="33"/>
  <c r="NZ211" i="33"/>
  <c r="NZ216" i="33" s="1"/>
  <c r="NZ90" i="21" s="1"/>
  <c r="NZ210" i="33"/>
  <c r="NZ215" i="33" s="1"/>
  <c r="L82" i="33"/>
  <c r="L83" i="33"/>
  <c r="L88" i="33" s="1"/>
  <c r="L149" i="33" s="1"/>
  <c r="L151" i="33" s="1"/>
  <c r="L84" i="33"/>
  <c r="CW167" i="33"/>
  <c r="CW172" i="33" s="1"/>
  <c r="CW168" i="33"/>
  <c r="CW173" i="33" s="1"/>
  <c r="CW89" i="21" s="1"/>
  <c r="CW96" i="21" s="1"/>
  <c r="CW166" i="33"/>
  <c r="LQ254" i="33"/>
  <c r="LQ259" i="33" s="1"/>
  <c r="LQ255" i="33"/>
  <c r="LQ260" i="33" s="1"/>
  <c r="LQ91" i="21" s="1"/>
  <c r="LQ119" i="21" s="1"/>
  <c r="LQ253" i="33"/>
  <c r="JS82" i="33"/>
  <c r="JS83" i="33"/>
  <c r="JS88" i="33" s="1"/>
  <c r="JS149" i="33" s="1"/>
  <c r="JS151" i="33" s="1"/>
  <c r="JS84" i="33"/>
  <c r="OO166" i="33"/>
  <c r="OO168" i="33"/>
  <c r="OO173" i="33" s="1"/>
  <c r="OO89" i="21" s="1"/>
  <c r="OO167" i="33"/>
  <c r="OO172" i="33" s="1"/>
  <c r="IG210" i="33"/>
  <c r="IG215" i="33" s="1"/>
  <c r="IG209" i="33"/>
  <c r="IG211" i="33"/>
  <c r="IG216" i="33" s="1"/>
  <c r="IG90" i="21" s="1"/>
  <c r="LO83" i="33"/>
  <c r="LO88" i="33" s="1"/>
  <c r="LO149" i="33" s="1"/>
  <c r="LO151" i="33" s="1"/>
  <c r="LO82" i="33"/>
  <c r="LO84" i="33"/>
  <c r="T122" i="33"/>
  <c r="T127" i="33" s="1"/>
  <c r="T121" i="33"/>
  <c r="T123" i="33"/>
  <c r="T128" i="33" s="1"/>
  <c r="T88" i="21" s="1"/>
  <c r="BB84" i="33"/>
  <c r="BB82" i="33"/>
  <c r="BB83" i="33"/>
  <c r="BB88" i="33" s="1"/>
  <c r="BB149" i="33" s="1"/>
  <c r="BB151" i="33" s="1"/>
  <c r="NM254" i="33"/>
  <c r="NM259" i="33" s="1"/>
  <c r="NM253" i="33"/>
  <c r="NM255" i="33"/>
  <c r="NM260" i="33" s="1"/>
  <c r="NM91" i="21" s="1"/>
  <c r="HV82" i="33"/>
  <c r="HV83" i="33"/>
  <c r="HV88" i="33" s="1"/>
  <c r="HV149" i="33" s="1"/>
  <c r="HV151" i="33" s="1"/>
  <c r="HV84" i="33"/>
  <c r="OW167" i="33"/>
  <c r="OW172" i="33" s="1"/>
  <c r="OW166" i="33"/>
  <c r="OW168" i="33"/>
  <c r="OW173" i="33" s="1"/>
  <c r="OW89" i="21" s="1"/>
  <c r="OW103" i="21" s="1"/>
  <c r="CF122" i="33"/>
  <c r="CF127" i="33" s="1"/>
  <c r="CF121" i="33"/>
  <c r="CF123" i="33"/>
  <c r="CF128" i="33" s="1"/>
  <c r="CF88" i="21" s="1"/>
  <c r="CF102" i="21" s="1"/>
  <c r="OY121" i="33"/>
  <c r="OY122" i="33"/>
  <c r="OY127" i="33" s="1"/>
  <c r="OY123" i="33"/>
  <c r="OY128" i="33" s="1"/>
  <c r="OY88" i="21" s="1"/>
  <c r="OB167" i="33"/>
  <c r="OB172" i="33" s="1"/>
  <c r="OB166" i="33"/>
  <c r="OB168" i="33"/>
  <c r="OB173" i="33" s="1"/>
  <c r="OB89" i="21" s="1"/>
  <c r="OB103" i="21" s="1"/>
  <c r="IZ84" i="33"/>
  <c r="IZ83" i="33"/>
  <c r="IZ88" i="33" s="1"/>
  <c r="IZ149" i="33" s="1"/>
  <c r="IZ151" i="33" s="1"/>
  <c r="IZ82" i="33"/>
  <c r="BK210" i="33"/>
  <c r="BK215" i="33" s="1"/>
  <c r="BK211" i="33"/>
  <c r="BK216" i="33" s="1"/>
  <c r="BK90" i="21" s="1"/>
  <c r="BK209" i="33"/>
  <c r="PL254" i="33"/>
  <c r="PL259" i="33" s="1"/>
  <c r="PL255" i="33"/>
  <c r="PL260" i="33" s="1"/>
  <c r="PL91" i="21" s="1"/>
  <c r="PL253" i="33"/>
  <c r="U166" i="33"/>
  <c r="U167" i="33"/>
  <c r="U172" i="33" s="1"/>
  <c r="U168" i="33"/>
  <c r="U173" i="33" s="1"/>
  <c r="U89" i="21" s="1"/>
  <c r="U103" i="21" s="1"/>
  <c r="BV123" i="33"/>
  <c r="BV128" i="33" s="1"/>
  <c r="BV88" i="21" s="1"/>
  <c r="BV122" i="33"/>
  <c r="BV127" i="33" s="1"/>
  <c r="BV121" i="33"/>
  <c r="HZ255" i="33"/>
  <c r="HZ260" i="33" s="1"/>
  <c r="HZ91" i="21" s="1"/>
  <c r="HZ98" i="21" s="1"/>
  <c r="HZ253" i="33"/>
  <c r="HZ254" i="33"/>
  <c r="HZ259" i="33" s="1"/>
  <c r="JF255" i="33"/>
  <c r="JF260" i="33" s="1"/>
  <c r="JF91" i="21" s="1"/>
  <c r="JF254" i="33"/>
  <c r="JF259" i="33" s="1"/>
  <c r="JF253" i="33"/>
  <c r="JC166" i="33"/>
  <c r="JC167" i="33"/>
  <c r="JC172" i="33" s="1"/>
  <c r="JC168" i="33"/>
  <c r="JC173" i="33" s="1"/>
  <c r="JC89" i="21" s="1"/>
  <c r="JC103" i="21" s="1"/>
  <c r="KC82" i="33"/>
  <c r="KC83" i="33"/>
  <c r="KC88" i="33" s="1"/>
  <c r="KC149" i="33" s="1"/>
  <c r="KC151" i="33" s="1"/>
  <c r="KC84" i="33"/>
  <c r="KV122" i="33"/>
  <c r="KV127" i="33" s="1"/>
  <c r="KV123" i="33"/>
  <c r="KV128" i="33" s="1"/>
  <c r="KV88" i="21" s="1"/>
  <c r="KV121" i="33"/>
  <c r="BZ255" i="33"/>
  <c r="BZ260" i="33" s="1"/>
  <c r="BZ91" i="21" s="1"/>
  <c r="BZ119" i="21" s="1"/>
  <c r="BZ253" i="33"/>
  <c r="BZ254" i="33"/>
  <c r="BZ259" i="33" s="1"/>
  <c r="GS121" i="33"/>
  <c r="GS122" i="33"/>
  <c r="GS127" i="33" s="1"/>
  <c r="GS123" i="33"/>
  <c r="GS128" i="33" s="1"/>
  <c r="GS88" i="21" s="1"/>
  <c r="MT84" i="33"/>
  <c r="MT82" i="33"/>
  <c r="MT83" i="33"/>
  <c r="MT88" i="33" s="1"/>
  <c r="MT149" i="33" s="1"/>
  <c r="MT151" i="33" s="1"/>
  <c r="ER123" i="33"/>
  <c r="ER128" i="33" s="1"/>
  <c r="ER88" i="21" s="1"/>
  <c r="ER121" i="33"/>
  <c r="ER122" i="33"/>
  <c r="ER127" i="33" s="1"/>
  <c r="NQ210" i="33"/>
  <c r="NQ215" i="33" s="1"/>
  <c r="NQ209" i="33"/>
  <c r="NQ211" i="33"/>
  <c r="NQ216" i="33" s="1"/>
  <c r="NQ90" i="21" s="1"/>
  <c r="LN254" i="33"/>
  <c r="LN259" i="33" s="1"/>
  <c r="LN255" i="33"/>
  <c r="LN260" i="33" s="1"/>
  <c r="LN91" i="21" s="1"/>
  <c r="LN119" i="21" s="1"/>
  <c r="LN274" i="21" s="1"/>
  <c r="LN253" i="33"/>
  <c r="EF255" i="33"/>
  <c r="EF260" i="33" s="1"/>
  <c r="EF91" i="21" s="1"/>
  <c r="EF98" i="21" s="1"/>
  <c r="EF254" i="33"/>
  <c r="EF259" i="33" s="1"/>
  <c r="EF253" i="33"/>
  <c r="JO166" i="33"/>
  <c r="JO167" i="33"/>
  <c r="JO172" i="33" s="1"/>
  <c r="JO168" i="33"/>
  <c r="JO173" i="33" s="1"/>
  <c r="JO89" i="21" s="1"/>
  <c r="JO103" i="21" s="1"/>
  <c r="NS168" i="33"/>
  <c r="NS173" i="33" s="1"/>
  <c r="NS89" i="21" s="1"/>
  <c r="NS96" i="21" s="1"/>
  <c r="NS167" i="33"/>
  <c r="NS172" i="33" s="1"/>
  <c r="NS166" i="33"/>
  <c r="CU167" i="33"/>
  <c r="CU172" i="33" s="1"/>
  <c r="CU168" i="33"/>
  <c r="CU173" i="33" s="1"/>
  <c r="CU89" i="21" s="1"/>
  <c r="CU166" i="33"/>
  <c r="JW253" i="33"/>
  <c r="JW254" i="33"/>
  <c r="JW259" i="33" s="1"/>
  <c r="JW255" i="33"/>
  <c r="JW260" i="33" s="1"/>
  <c r="JW91" i="21" s="1"/>
  <c r="JW119" i="21" s="1"/>
  <c r="HB167" i="33"/>
  <c r="HB172" i="33" s="1"/>
  <c r="HB168" i="33"/>
  <c r="HB173" i="33" s="1"/>
  <c r="HB89" i="21" s="1"/>
  <c r="HB166" i="33"/>
  <c r="AM211" i="33"/>
  <c r="AM216" i="33" s="1"/>
  <c r="AM90" i="21" s="1"/>
  <c r="AM97" i="21" s="1"/>
  <c r="AM209" i="33"/>
  <c r="AM210" i="33"/>
  <c r="AM215" i="33" s="1"/>
  <c r="IK210" i="33"/>
  <c r="IK215" i="33" s="1"/>
  <c r="IK209" i="33"/>
  <c r="IK211" i="33"/>
  <c r="IK216" i="33" s="1"/>
  <c r="IK90" i="21" s="1"/>
  <c r="E210" i="33"/>
  <c r="E215" i="33" s="1"/>
  <c r="E211" i="33"/>
  <c r="E216" i="33" s="1"/>
  <c r="E90" i="21" s="1"/>
  <c r="E118" i="21" s="1"/>
  <c r="E209" i="33"/>
  <c r="GZ82" i="33"/>
  <c r="GZ83" i="33"/>
  <c r="GZ88" i="33" s="1"/>
  <c r="GZ149" i="33" s="1"/>
  <c r="GZ151" i="33" s="1"/>
  <c r="GZ84" i="33"/>
  <c r="MK210" i="33"/>
  <c r="MK215" i="33" s="1"/>
  <c r="MK211" i="33"/>
  <c r="MK216" i="33" s="1"/>
  <c r="MK90" i="21" s="1"/>
  <c r="MK97" i="21" s="1"/>
  <c r="MK209" i="33"/>
  <c r="HR84" i="33"/>
  <c r="HR82" i="33"/>
  <c r="HR83" i="33"/>
  <c r="HR88" i="33" s="1"/>
  <c r="HR149" i="33" s="1"/>
  <c r="HR151" i="33" s="1"/>
  <c r="KT166" i="33"/>
  <c r="KT168" i="33"/>
  <c r="KT173" i="33" s="1"/>
  <c r="KT89" i="21" s="1"/>
  <c r="KT167" i="33"/>
  <c r="KT172" i="33" s="1"/>
  <c r="RT168" i="33"/>
  <c r="RT173" i="33" s="1"/>
  <c r="RT89" i="21" s="1"/>
  <c r="RT117" i="21" s="1"/>
  <c r="RT167" i="33"/>
  <c r="RT172" i="33" s="1"/>
  <c r="RT166" i="33"/>
  <c r="LV253" i="33"/>
  <c r="LV254" i="33"/>
  <c r="LV259" i="33" s="1"/>
  <c r="LV255" i="33"/>
  <c r="LV260" i="33" s="1"/>
  <c r="LV91" i="21" s="1"/>
  <c r="LV98" i="21" s="1"/>
  <c r="JQ211" i="33"/>
  <c r="JQ216" i="33" s="1"/>
  <c r="JQ90" i="21" s="1"/>
  <c r="JQ209" i="33"/>
  <c r="JQ210" i="33"/>
  <c r="JQ215" i="33" s="1"/>
  <c r="LL254" i="33"/>
  <c r="LL259" i="33" s="1"/>
  <c r="LL255" i="33"/>
  <c r="LL260" i="33" s="1"/>
  <c r="LL91" i="21" s="1"/>
  <c r="LL105" i="21" s="1"/>
  <c r="LL253" i="33"/>
  <c r="BA82" i="33"/>
  <c r="BA84" i="33"/>
  <c r="BA83" i="33"/>
  <c r="BA88" i="33" s="1"/>
  <c r="BA149" i="33" s="1"/>
  <c r="BA151" i="33" s="1"/>
  <c r="KQ253" i="33"/>
  <c r="KQ254" i="33"/>
  <c r="KQ259" i="33" s="1"/>
  <c r="KQ255" i="33"/>
  <c r="KQ260" i="33" s="1"/>
  <c r="KQ91" i="21" s="1"/>
  <c r="KQ105" i="21" s="1"/>
  <c r="KZ166" i="33"/>
  <c r="KZ167" i="33"/>
  <c r="KZ172" i="33" s="1"/>
  <c r="KZ168" i="33"/>
  <c r="KZ173" i="33" s="1"/>
  <c r="KZ89" i="21" s="1"/>
  <c r="KZ103" i="21" s="1"/>
  <c r="JQ123" i="33"/>
  <c r="JQ128" i="33" s="1"/>
  <c r="JQ88" i="21" s="1"/>
  <c r="JQ121" i="33"/>
  <c r="JQ122" i="33"/>
  <c r="JQ127" i="33" s="1"/>
  <c r="I211" i="33"/>
  <c r="I216" i="33" s="1"/>
  <c r="I90" i="21" s="1"/>
  <c r="I97" i="21" s="1"/>
  <c r="I210" i="33"/>
  <c r="I215" i="33" s="1"/>
  <c r="I209" i="33"/>
  <c r="JT83" i="33"/>
  <c r="JT88" i="33" s="1"/>
  <c r="JT149" i="33" s="1"/>
  <c r="JT151" i="33" s="1"/>
  <c r="JT84" i="33"/>
  <c r="JT82" i="33"/>
  <c r="FY121" i="33"/>
  <c r="FY122" i="33"/>
  <c r="FY127" i="33" s="1"/>
  <c r="FY123" i="33"/>
  <c r="FY128" i="33" s="1"/>
  <c r="FY88" i="21" s="1"/>
  <c r="V254" i="33"/>
  <c r="V259" i="33" s="1"/>
  <c r="V255" i="33"/>
  <c r="V260" i="33" s="1"/>
  <c r="V91" i="21" s="1"/>
  <c r="V253" i="33"/>
  <c r="IN123" i="33"/>
  <c r="IN128" i="33" s="1"/>
  <c r="IN88" i="21" s="1"/>
  <c r="IN95" i="21" s="1"/>
  <c r="IN122" i="33"/>
  <c r="IN127" i="33" s="1"/>
  <c r="IN121" i="33"/>
  <c r="QA211" i="33"/>
  <c r="QA216" i="33" s="1"/>
  <c r="QA90" i="21" s="1"/>
  <c r="QA97" i="21" s="1"/>
  <c r="QA209" i="33"/>
  <c r="QA210" i="33"/>
  <c r="QA215" i="33" s="1"/>
  <c r="GY123" i="33"/>
  <c r="GY128" i="33" s="1"/>
  <c r="GY88" i="21" s="1"/>
  <c r="GY95" i="21" s="1"/>
  <c r="GY122" i="33"/>
  <c r="GY127" i="33" s="1"/>
  <c r="GY121" i="33"/>
  <c r="MQ209" i="33"/>
  <c r="MQ211" i="33"/>
  <c r="MQ216" i="33" s="1"/>
  <c r="MQ90" i="21" s="1"/>
  <c r="MQ210" i="33"/>
  <c r="MQ215" i="33" s="1"/>
  <c r="HR209" i="33"/>
  <c r="HR210" i="33"/>
  <c r="HR215" i="33" s="1"/>
  <c r="HR211" i="33"/>
  <c r="HR216" i="33" s="1"/>
  <c r="HR90" i="21" s="1"/>
  <c r="HC167" i="33"/>
  <c r="HC172" i="33" s="1"/>
  <c r="HC166" i="33"/>
  <c r="HC168" i="33"/>
  <c r="HC173" i="33" s="1"/>
  <c r="HC89" i="21" s="1"/>
  <c r="HC117" i="21" s="1"/>
  <c r="BQ168" i="33"/>
  <c r="BQ173" i="33" s="1"/>
  <c r="BQ89" i="21" s="1"/>
  <c r="BQ166" i="33"/>
  <c r="BQ167" i="33"/>
  <c r="BQ172" i="33" s="1"/>
  <c r="NA166" i="33"/>
  <c r="NA167" i="33"/>
  <c r="NA172" i="33" s="1"/>
  <c r="NA168" i="33"/>
  <c r="NA173" i="33" s="1"/>
  <c r="NA89" i="21" s="1"/>
  <c r="NA103" i="21" s="1"/>
  <c r="GV84" i="33"/>
  <c r="GV83" i="33"/>
  <c r="GV88" i="33" s="1"/>
  <c r="GV149" i="33" s="1"/>
  <c r="GV151" i="33" s="1"/>
  <c r="GV82" i="33"/>
  <c r="NL123" i="33"/>
  <c r="NL128" i="33" s="1"/>
  <c r="NL88" i="21" s="1"/>
  <c r="NL121" i="33"/>
  <c r="NL122" i="33"/>
  <c r="NL127" i="33" s="1"/>
  <c r="QM254" i="33"/>
  <c r="QM259" i="33" s="1"/>
  <c r="QM255" i="33"/>
  <c r="QM260" i="33" s="1"/>
  <c r="QM91" i="21" s="1"/>
  <c r="QM253" i="33"/>
  <c r="GK209" i="33"/>
  <c r="GK211" i="33"/>
  <c r="GK216" i="33" s="1"/>
  <c r="GK90" i="21" s="1"/>
  <c r="GK210" i="33"/>
  <c r="GK215" i="33" s="1"/>
  <c r="M211" i="33"/>
  <c r="M216" i="33" s="1"/>
  <c r="M90" i="21" s="1"/>
  <c r="M118" i="21" s="1"/>
  <c r="M209" i="33"/>
  <c r="M210" i="33"/>
  <c r="M215" i="33" s="1"/>
  <c r="AC123" i="33"/>
  <c r="AC128" i="33" s="1"/>
  <c r="AC88" i="21" s="1"/>
  <c r="AC122" i="33"/>
  <c r="AC127" i="33" s="1"/>
  <c r="AC121" i="33"/>
  <c r="BM166" i="33"/>
  <c r="BM167" i="33"/>
  <c r="BM172" i="33" s="1"/>
  <c r="BM168" i="33"/>
  <c r="BM173" i="33" s="1"/>
  <c r="BM89" i="21" s="1"/>
  <c r="BM103" i="21" s="1"/>
  <c r="PE210" i="33"/>
  <c r="PE215" i="33" s="1"/>
  <c r="PE211" i="33"/>
  <c r="PE216" i="33" s="1"/>
  <c r="PE90" i="21" s="1"/>
  <c r="PE209" i="33"/>
  <c r="DD121" i="33"/>
  <c r="DD123" i="33"/>
  <c r="DD128" i="33" s="1"/>
  <c r="DD88" i="21" s="1"/>
  <c r="DD122" i="33"/>
  <c r="DD127" i="33" s="1"/>
  <c r="GM123" i="33"/>
  <c r="GM128" i="33" s="1"/>
  <c r="GM88" i="21" s="1"/>
  <c r="GM116" i="21" s="1"/>
  <c r="GM121" i="33"/>
  <c r="GM122" i="33"/>
  <c r="GM127" i="33" s="1"/>
  <c r="EG167" i="33"/>
  <c r="EG172" i="33" s="1"/>
  <c r="EG168" i="33"/>
  <c r="EG173" i="33" s="1"/>
  <c r="EG89" i="21" s="1"/>
  <c r="EG103" i="21" s="1"/>
  <c r="EG166" i="33"/>
  <c r="HM121" i="33"/>
  <c r="HM122" i="33"/>
  <c r="HM127" i="33" s="1"/>
  <c r="HM123" i="33"/>
  <c r="HM128" i="33" s="1"/>
  <c r="HM88" i="21" s="1"/>
  <c r="HM116" i="21" s="1"/>
  <c r="GD275" i="63"/>
  <c r="GD90" i="73" s="1"/>
  <c r="DX275" i="63"/>
  <c r="DX90" i="73" s="1"/>
  <c r="LI275" i="63"/>
  <c r="LI90" i="73" s="1"/>
  <c r="GL210" i="33"/>
  <c r="GL215" i="33" s="1"/>
  <c r="GL209" i="33"/>
  <c r="GL211" i="33"/>
  <c r="GL216" i="33" s="1"/>
  <c r="GL90" i="21" s="1"/>
  <c r="MM253" i="33"/>
  <c r="MM255" i="33"/>
  <c r="MM260" i="33" s="1"/>
  <c r="MM91" i="21" s="1"/>
  <c r="MM254" i="33"/>
  <c r="MM259" i="33" s="1"/>
  <c r="KY166" i="33"/>
  <c r="KY168" i="33"/>
  <c r="KY173" i="33" s="1"/>
  <c r="KY89" i="21" s="1"/>
  <c r="KY103" i="21" s="1"/>
  <c r="KY167" i="33"/>
  <c r="KY172" i="33" s="1"/>
  <c r="HF82" i="33"/>
  <c r="HF83" i="33"/>
  <c r="HF88" i="33" s="1"/>
  <c r="HF149" i="33" s="1"/>
  <c r="HF151" i="33" s="1"/>
  <c r="HF84" i="33"/>
  <c r="NK166" i="33"/>
  <c r="NK168" i="33"/>
  <c r="NK173" i="33" s="1"/>
  <c r="NK89" i="21" s="1"/>
  <c r="NK96" i="21" s="1"/>
  <c r="NK167" i="33"/>
  <c r="NK172" i="33" s="1"/>
  <c r="LO209" i="33"/>
  <c r="LO211" i="33"/>
  <c r="LO216" i="33" s="1"/>
  <c r="LO90" i="21" s="1"/>
  <c r="LO118" i="21" s="1"/>
  <c r="LO210" i="33"/>
  <c r="LO215" i="33" s="1"/>
  <c r="RX121" i="33"/>
  <c r="RX123" i="33"/>
  <c r="RX128" i="33" s="1"/>
  <c r="RX88" i="21" s="1"/>
  <c r="RX122" i="33"/>
  <c r="RX127" i="33" s="1"/>
  <c r="DB255" i="33"/>
  <c r="DB260" i="33" s="1"/>
  <c r="DB91" i="21" s="1"/>
  <c r="DB254" i="33"/>
  <c r="DB259" i="33" s="1"/>
  <c r="DB272" i="33" s="1"/>
  <c r="DB83" i="73" s="1"/>
  <c r="DB253" i="33"/>
  <c r="RJ121" i="33"/>
  <c r="RJ123" i="33"/>
  <c r="RJ128" i="33" s="1"/>
  <c r="RJ88" i="21" s="1"/>
  <c r="RJ95" i="21" s="1"/>
  <c r="RJ122" i="33"/>
  <c r="RJ127" i="33" s="1"/>
  <c r="LC167" i="33"/>
  <c r="LC172" i="33" s="1"/>
  <c r="LC166" i="33"/>
  <c r="LC168" i="33"/>
  <c r="LC173" i="33" s="1"/>
  <c r="LC89" i="21" s="1"/>
  <c r="LC96" i="21" s="1"/>
  <c r="RA121" i="33"/>
  <c r="RA123" i="33"/>
  <c r="RA128" i="33" s="1"/>
  <c r="RA88" i="21" s="1"/>
  <c r="RA95" i="21" s="1"/>
  <c r="RA122" i="33"/>
  <c r="RA127" i="33" s="1"/>
  <c r="CH166" i="33"/>
  <c r="CH167" i="33"/>
  <c r="CH172" i="33" s="1"/>
  <c r="CH168" i="33"/>
  <c r="CH173" i="33" s="1"/>
  <c r="CH89" i="21" s="1"/>
  <c r="MP166" i="33"/>
  <c r="MP167" i="33"/>
  <c r="MP172" i="33" s="1"/>
  <c r="MP168" i="33"/>
  <c r="MP173" i="33" s="1"/>
  <c r="MP89" i="21" s="1"/>
  <c r="MP117" i="21" s="1"/>
  <c r="OC254" i="33"/>
  <c r="OC259" i="33" s="1"/>
  <c r="OC255" i="33"/>
  <c r="OC260" i="33" s="1"/>
  <c r="OC91" i="21" s="1"/>
  <c r="OC253" i="33"/>
  <c r="OG253" i="33"/>
  <c r="OG254" i="33"/>
  <c r="OG259" i="33" s="1"/>
  <c r="OG255" i="33"/>
  <c r="OG260" i="33" s="1"/>
  <c r="OG91" i="21" s="1"/>
  <c r="LW209" i="33"/>
  <c r="LW210" i="33"/>
  <c r="LW215" i="33" s="1"/>
  <c r="LW211" i="33"/>
  <c r="LW216" i="33" s="1"/>
  <c r="LW90" i="21" s="1"/>
  <c r="LW104" i="21" s="1"/>
  <c r="OM168" i="33"/>
  <c r="OM173" i="33" s="1"/>
  <c r="OM89" i="21" s="1"/>
  <c r="OM96" i="21" s="1"/>
  <c r="OM166" i="33"/>
  <c r="OM167" i="33"/>
  <c r="OM172" i="33" s="1"/>
  <c r="IJ84" i="33"/>
  <c r="IJ82" i="33"/>
  <c r="IJ83" i="33"/>
  <c r="IJ88" i="33" s="1"/>
  <c r="IJ149" i="33" s="1"/>
  <c r="IJ151" i="33" s="1"/>
  <c r="ND210" i="33"/>
  <c r="ND215" i="33" s="1"/>
  <c r="ND211" i="33"/>
  <c r="ND216" i="33" s="1"/>
  <c r="ND90" i="21" s="1"/>
  <c r="ND209" i="33"/>
  <c r="PI253" i="33"/>
  <c r="PI254" i="33"/>
  <c r="PI259" i="33" s="1"/>
  <c r="PI255" i="33"/>
  <c r="PI260" i="33" s="1"/>
  <c r="PI91" i="21" s="1"/>
  <c r="PG84" i="33"/>
  <c r="PG83" i="33"/>
  <c r="PG88" i="33" s="1"/>
  <c r="PG149" i="33" s="1"/>
  <c r="PG151" i="33" s="1"/>
  <c r="PG82" i="33"/>
  <c r="FP122" i="33"/>
  <c r="FP127" i="33" s="1"/>
  <c r="FP123" i="33"/>
  <c r="FP128" i="33" s="1"/>
  <c r="FP88" i="21" s="1"/>
  <c r="FP116" i="21" s="1"/>
  <c r="FP121" i="33"/>
  <c r="RU167" i="33"/>
  <c r="RU172" i="33" s="1"/>
  <c r="RU168" i="33"/>
  <c r="RU173" i="33" s="1"/>
  <c r="RU89" i="21" s="1"/>
  <c r="RU166" i="33"/>
  <c r="FF166" i="33"/>
  <c r="FF167" i="33"/>
  <c r="FF172" i="33" s="1"/>
  <c r="FF168" i="33"/>
  <c r="FF173" i="33" s="1"/>
  <c r="FF89" i="21" s="1"/>
  <c r="OI167" i="33"/>
  <c r="OI172" i="33" s="1"/>
  <c r="OI166" i="33"/>
  <c r="OI168" i="33"/>
  <c r="OI173" i="33" s="1"/>
  <c r="OI89" i="21" s="1"/>
  <c r="NV167" i="33"/>
  <c r="NV172" i="33" s="1"/>
  <c r="NV166" i="33"/>
  <c r="NV168" i="33"/>
  <c r="NV173" i="33" s="1"/>
  <c r="NV89" i="21" s="1"/>
  <c r="NV103" i="21" s="1"/>
  <c r="AQ209" i="33"/>
  <c r="AQ211" i="33"/>
  <c r="AQ216" i="33" s="1"/>
  <c r="AQ90" i="21" s="1"/>
  <c r="AQ210" i="33"/>
  <c r="AQ215" i="33" s="1"/>
  <c r="KB122" i="33"/>
  <c r="KB127" i="33" s="1"/>
  <c r="KB123" i="33"/>
  <c r="KB128" i="33" s="1"/>
  <c r="KB88" i="21" s="1"/>
  <c r="KB121" i="33"/>
  <c r="QG255" i="33"/>
  <c r="QG260" i="33" s="1"/>
  <c r="QG91" i="21" s="1"/>
  <c r="QG98" i="21" s="1"/>
  <c r="QG253" i="33"/>
  <c r="QG254" i="33"/>
  <c r="QG259" i="33" s="1"/>
  <c r="AK82" i="33"/>
  <c r="AK84" i="33"/>
  <c r="AK83" i="33"/>
  <c r="AK88" i="33" s="1"/>
  <c r="AK149" i="33" s="1"/>
  <c r="AK151" i="33" s="1"/>
  <c r="QS254" i="33"/>
  <c r="QS259" i="33" s="1"/>
  <c r="QS255" i="33"/>
  <c r="QS260" i="33" s="1"/>
  <c r="QS91" i="21" s="1"/>
  <c r="QS253" i="33"/>
  <c r="PQ121" i="33"/>
  <c r="PQ122" i="33"/>
  <c r="PQ127" i="33" s="1"/>
  <c r="PQ123" i="33"/>
  <c r="PQ128" i="33" s="1"/>
  <c r="PQ88" i="21" s="1"/>
  <c r="PQ102" i="21" s="1"/>
  <c r="RQ253" i="33"/>
  <c r="RQ255" i="33"/>
  <c r="RQ260" i="33" s="1"/>
  <c r="RQ91" i="21" s="1"/>
  <c r="RQ254" i="33"/>
  <c r="RQ259" i="33" s="1"/>
  <c r="DV122" i="33"/>
  <c r="DV127" i="33" s="1"/>
  <c r="DV123" i="33"/>
  <c r="DV128" i="33" s="1"/>
  <c r="DV88" i="21" s="1"/>
  <c r="DV116" i="21" s="1"/>
  <c r="DV121" i="33"/>
  <c r="NU122" i="33"/>
  <c r="NU127" i="33" s="1"/>
  <c r="NU121" i="33"/>
  <c r="NU123" i="33"/>
  <c r="NU128" i="33" s="1"/>
  <c r="NU88" i="21" s="1"/>
  <c r="QX82" i="33"/>
  <c r="QX83" i="33"/>
  <c r="QX88" i="33" s="1"/>
  <c r="QX149" i="33" s="1"/>
  <c r="QX151" i="33" s="1"/>
  <c r="QX84" i="33"/>
  <c r="BP167" i="33"/>
  <c r="BP172" i="33" s="1"/>
  <c r="BP166" i="33"/>
  <c r="BP168" i="33"/>
  <c r="BP173" i="33" s="1"/>
  <c r="BP89" i="21" s="1"/>
  <c r="BP117" i="21" s="1"/>
  <c r="BP272" i="21" s="1"/>
  <c r="KP254" i="33"/>
  <c r="KP259" i="33" s="1"/>
  <c r="KP255" i="33"/>
  <c r="KP260" i="33" s="1"/>
  <c r="KP91" i="21" s="1"/>
  <c r="KP253" i="33"/>
  <c r="KG84" i="33"/>
  <c r="KG82" i="33"/>
  <c r="KG83" i="33"/>
  <c r="KG88" i="33" s="1"/>
  <c r="KG149" i="33" s="1"/>
  <c r="KG151" i="33" s="1"/>
  <c r="FA122" i="33"/>
  <c r="FA127" i="33" s="1"/>
  <c r="FA123" i="33"/>
  <c r="FA128" i="33" s="1"/>
  <c r="FA88" i="21" s="1"/>
  <c r="FA121" i="33"/>
  <c r="IU211" i="33"/>
  <c r="IU216" i="33" s="1"/>
  <c r="IU90" i="21" s="1"/>
  <c r="IU210" i="33"/>
  <c r="IU215" i="33" s="1"/>
  <c r="IU209" i="33"/>
  <c r="IO209" i="33"/>
  <c r="IO210" i="33"/>
  <c r="IO215" i="33" s="1"/>
  <c r="IO211" i="33"/>
  <c r="IO216" i="33" s="1"/>
  <c r="IO90" i="21" s="1"/>
  <c r="GI209" i="33"/>
  <c r="GI211" i="33"/>
  <c r="GI216" i="33" s="1"/>
  <c r="GI90" i="21" s="1"/>
  <c r="GI210" i="33"/>
  <c r="GI215" i="33" s="1"/>
  <c r="AS83" i="33"/>
  <c r="AS88" i="33" s="1"/>
  <c r="AS149" i="33" s="1"/>
  <c r="AS151" i="33" s="1"/>
  <c r="AS82" i="33"/>
  <c r="AS84" i="33"/>
  <c r="GS167" i="33"/>
  <c r="GS172" i="33" s="1"/>
  <c r="GS168" i="33"/>
  <c r="GS173" i="33" s="1"/>
  <c r="GS89" i="21" s="1"/>
  <c r="GS103" i="21" s="1"/>
  <c r="GS166" i="33"/>
  <c r="FD253" i="33"/>
  <c r="FD254" i="33"/>
  <c r="FD259" i="33" s="1"/>
  <c r="FD255" i="33"/>
  <c r="FD260" i="33" s="1"/>
  <c r="FD91" i="21" s="1"/>
  <c r="FD119" i="21" s="1"/>
  <c r="JI210" i="33"/>
  <c r="JI215" i="33" s="1"/>
  <c r="JI211" i="33"/>
  <c r="JI216" i="33" s="1"/>
  <c r="JI90" i="21" s="1"/>
  <c r="JI209" i="33"/>
  <c r="MB255" i="33"/>
  <c r="MB260" i="33" s="1"/>
  <c r="MB91" i="21" s="1"/>
  <c r="MB253" i="33"/>
  <c r="MB254" i="33"/>
  <c r="MB259" i="33" s="1"/>
  <c r="KF211" i="33"/>
  <c r="KF216" i="33" s="1"/>
  <c r="KF90" i="21" s="1"/>
  <c r="KF97" i="21" s="1"/>
  <c r="KF209" i="33"/>
  <c r="KF210" i="33"/>
  <c r="KF215" i="33" s="1"/>
  <c r="OU123" i="33"/>
  <c r="OU128" i="33" s="1"/>
  <c r="OU88" i="21" s="1"/>
  <c r="OU116" i="21" s="1"/>
  <c r="OU122" i="33"/>
  <c r="OU127" i="33" s="1"/>
  <c r="OU121" i="33"/>
  <c r="IP167" i="33"/>
  <c r="IP172" i="33" s="1"/>
  <c r="IP168" i="33"/>
  <c r="IP173" i="33" s="1"/>
  <c r="IP89" i="21" s="1"/>
  <c r="IP166" i="33"/>
  <c r="HY83" i="33"/>
  <c r="HY88" i="33" s="1"/>
  <c r="HY149" i="33" s="1"/>
  <c r="HY151" i="33" s="1"/>
  <c r="HY82" i="33"/>
  <c r="HY84" i="33"/>
  <c r="PT122" i="33"/>
  <c r="PT127" i="33" s="1"/>
  <c r="PT123" i="33"/>
  <c r="PT128" i="33" s="1"/>
  <c r="PT88" i="21" s="1"/>
  <c r="PT121" i="33"/>
  <c r="KN168" i="33"/>
  <c r="KN173" i="33" s="1"/>
  <c r="KN89" i="21" s="1"/>
  <c r="KN96" i="21" s="1"/>
  <c r="KN166" i="33"/>
  <c r="KN167" i="33"/>
  <c r="KN172" i="33" s="1"/>
  <c r="AY123" i="33"/>
  <c r="AY128" i="33" s="1"/>
  <c r="AY88" i="21" s="1"/>
  <c r="AY121" i="33"/>
  <c r="AY122" i="33"/>
  <c r="AY127" i="33" s="1"/>
  <c r="DO122" i="33"/>
  <c r="DO127" i="33" s="1"/>
  <c r="DO123" i="33"/>
  <c r="DO128" i="33" s="1"/>
  <c r="DO88" i="21" s="1"/>
  <c r="DO121" i="33"/>
  <c r="IV255" i="33"/>
  <c r="IV260" i="33" s="1"/>
  <c r="IV91" i="21" s="1"/>
  <c r="IV119" i="21" s="1"/>
  <c r="IV254" i="33"/>
  <c r="IV259" i="33" s="1"/>
  <c r="IV253" i="33"/>
  <c r="JD255" i="33"/>
  <c r="JD260" i="33" s="1"/>
  <c r="JD91" i="21" s="1"/>
  <c r="JD253" i="33"/>
  <c r="JD254" i="33"/>
  <c r="JD259" i="33" s="1"/>
  <c r="PK166" i="33"/>
  <c r="PK167" i="33"/>
  <c r="PK172" i="33" s="1"/>
  <c r="PK168" i="33"/>
  <c r="PK173" i="33" s="1"/>
  <c r="PK89" i="21" s="1"/>
  <c r="O210" i="33"/>
  <c r="O215" i="33" s="1"/>
  <c r="O209" i="33"/>
  <c r="O211" i="33"/>
  <c r="O216" i="33" s="1"/>
  <c r="O90" i="21" s="1"/>
  <c r="U83" i="33"/>
  <c r="U88" i="33" s="1"/>
  <c r="U149" i="33" s="1"/>
  <c r="U151" i="33" s="1"/>
  <c r="U82" i="33"/>
  <c r="U84" i="33"/>
  <c r="FN211" i="33"/>
  <c r="FN216" i="33" s="1"/>
  <c r="FN90" i="21" s="1"/>
  <c r="FN210" i="33"/>
  <c r="FN215" i="33" s="1"/>
  <c r="FN209" i="33"/>
  <c r="PO84" i="33"/>
  <c r="PO83" i="33"/>
  <c r="PO88" i="33" s="1"/>
  <c r="PO149" i="33" s="1"/>
  <c r="PO151" i="33" s="1"/>
  <c r="PO82" i="33"/>
  <c r="PZ166" i="33"/>
  <c r="PZ168" i="33"/>
  <c r="PZ173" i="33" s="1"/>
  <c r="PZ89" i="21" s="1"/>
  <c r="PZ117" i="21" s="1"/>
  <c r="PZ272" i="21" s="1"/>
  <c r="PZ167" i="33"/>
  <c r="PZ172" i="33" s="1"/>
  <c r="KO168" i="33"/>
  <c r="KO173" i="33" s="1"/>
  <c r="KO89" i="21" s="1"/>
  <c r="KO103" i="21" s="1"/>
  <c r="KO166" i="33"/>
  <c r="KO167" i="33"/>
  <c r="KO172" i="33" s="1"/>
  <c r="KC254" i="33"/>
  <c r="KC259" i="33" s="1"/>
  <c r="KC253" i="33"/>
  <c r="KC255" i="33"/>
  <c r="KC260" i="33" s="1"/>
  <c r="KC91" i="21" s="1"/>
  <c r="KC98" i="21" s="1"/>
  <c r="LZ121" i="33"/>
  <c r="LZ123" i="33"/>
  <c r="LZ128" i="33" s="1"/>
  <c r="LZ88" i="21" s="1"/>
  <c r="LZ122" i="33"/>
  <c r="LZ127" i="33" s="1"/>
  <c r="BG122" i="33"/>
  <c r="BG127" i="33" s="1"/>
  <c r="BG123" i="33"/>
  <c r="BG128" i="33" s="1"/>
  <c r="BG88" i="21" s="1"/>
  <c r="BG121" i="33"/>
  <c r="MJ255" i="33"/>
  <c r="MJ260" i="33" s="1"/>
  <c r="MJ91" i="21" s="1"/>
  <c r="MJ105" i="21" s="1"/>
  <c r="MJ253" i="33"/>
  <c r="MJ254" i="33"/>
  <c r="MJ259" i="33" s="1"/>
  <c r="MV121" i="33"/>
  <c r="MV122" i="33"/>
  <c r="MV127" i="33" s="1"/>
  <c r="MV123" i="33"/>
  <c r="MV128" i="33" s="1"/>
  <c r="MV88" i="21" s="1"/>
  <c r="MV116" i="21" s="1"/>
  <c r="KR210" i="33"/>
  <c r="KR215" i="33" s="1"/>
  <c r="KR209" i="33"/>
  <c r="KR211" i="33"/>
  <c r="KR216" i="33" s="1"/>
  <c r="KR90" i="21" s="1"/>
  <c r="KR104" i="21" s="1"/>
  <c r="DV166" i="33"/>
  <c r="DV167" i="33"/>
  <c r="DV172" i="33" s="1"/>
  <c r="DV168" i="33"/>
  <c r="DV173" i="33" s="1"/>
  <c r="DV89" i="21" s="1"/>
  <c r="KI253" i="33"/>
  <c r="KI254" i="33"/>
  <c r="KI259" i="33" s="1"/>
  <c r="KI255" i="33"/>
  <c r="KI260" i="33" s="1"/>
  <c r="KI91" i="21" s="1"/>
  <c r="DN254" i="33"/>
  <c r="DN259" i="33" s="1"/>
  <c r="DN255" i="33"/>
  <c r="DN260" i="33" s="1"/>
  <c r="DN91" i="21" s="1"/>
  <c r="DN253" i="33"/>
  <c r="L211" i="33"/>
  <c r="L216" i="33" s="1"/>
  <c r="L90" i="21" s="1"/>
  <c r="L209" i="33"/>
  <c r="L210" i="33"/>
  <c r="L215" i="33" s="1"/>
  <c r="HK210" i="33"/>
  <c r="HK215" i="33" s="1"/>
  <c r="HK211" i="33"/>
  <c r="HK216" i="33" s="1"/>
  <c r="HK90" i="21" s="1"/>
  <c r="HK209" i="33"/>
  <c r="KR82" i="33"/>
  <c r="KR84" i="33"/>
  <c r="KR83" i="33"/>
  <c r="KR88" i="33" s="1"/>
  <c r="KR149" i="33" s="1"/>
  <c r="KR151" i="33" s="1"/>
  <c r="MP83" i="33"/>
  <c r="MP88" i="33" s="1"/>
  <c r="MP149" i="33" s="1"/>
  <c r="MP151" i="33" s="1"/>
  <c r="MP84" i="33"/>
  <c r="MP82" i="33"/>
  <c r="BW209" i="33"/>
  <c r="BW211" i="33"/>
  <c r="BW216" i="33" s="1"/>
  <c r="BW90" i="21" s="1"/>
  <c r="BW210" i="33"/>
  <c r="BW215" i="33" s="1"/>
  <c r="NQ254" i="33"/>
  <c r="NQ259" i="33" s="1"/>
  <c r="NQ253" i="33"/>
  <c r="NQ255" i="33"/>
  <c r="NQ260" i="33" s="1"/>
  <c r="NQ91" i="21" s="1"/>
  <c r="NQ105" i="21" s="1"/>
  <c r="HQ166" i="33"/>
  <c r="HQ168" i="33"/>
  <c r="HQ173" i="33" s="1"/>
  <c r="HQ89" i="21" s="1"/>
  <c r="HQ96" i="21" s="1"/>
  <c r="HQ167" i="33"/>
  <c r="HQ172" i="33" s="1"/>
  <c r="JP210" i="33"/>
  <c r="JP215" i="33" s="1"/>
  <c r="JP211" i="33"/>
  <c r="JP216" i="33" s="1"/>
  <c r="JP90" i="21" s="1"/>
  <c r="JP104" i="21" s="1"/>
  <c r="JP209" i="33"/>
  <c r="DP83" i="33"/>
  <c r="DP88" i="33" s="1"/>
  <c r="DP149" i="33" s="1"/>
  <c r="DP151" i="33" s="1"/>
  <c r="DP84" i="33"/>
  <c r="DP82" i="33"/>
  <c r="HK121" i="33"/>
  <c r="HK122" i="33"/>
  <c r="HK127" i="33" s="1"/>
  <c r="HK123" i="33"/>
  <c r="HK128" i="33" s="1"/>
  <c r="HK88" i="21" s="1"/>
  <c r="HF254" i="33"/>
  <c r="HF259" i="33" s="1"/>
  <c r="HF255" i="33"/>
  <c r="HF260" i="33" s="1"/>
  <c r="HF91" i="21" s="1"/>
  <c r="HF253" i="33"/>
  <c r="GG210" i="33"/>
  <c r="GG215" i="33" s="1"/>
  <c r="GG211" i="33"/>
  <c r="GG216" i="33" s="1"/>
  <c r="GG90" i="21" s="1"/>
  <c r="GG97" i="21" s="1"/>
  <c r="GG209" i="33"/>
  <c r="PY82" i="33"/>
  <c r="PY83" i="33"/>
  <c r="PY88" i="33" s="1"/>
  <c r="PY149" i="33" s="1"/>
  <c r="PY151" i="33" s="1"/>
  <c r="PY84" i="33"/>
  <c r="ET255" i="33"/>
  <c r="ET260" i="33" s="1"/>
  <c r="ET91" i="21" s="1"/>
  <c r="ET254" i="33"/>
  <c r="ET259" i="33" s="1"/>
  <c r="ET272" i="33" s="1"/>
  <c r="ET83" i="73" s="1"/>
  <c r="ET253" i="33"/>
  <c r="W167" i="33"/>
  <c r="W172" i="33" s="1"/>
  <c r="W168" i="33"/>
  <c r="W173" i="33" s="1"/>
  <c r="W89" i="21" s="1"/>
  <c r="W166" i="33"/>
  <c r="QZ254" i="33"/>
  <c r="QZ259" i="33" s="1"/>
  <c r="QZ255" i="33"/>
  <c r="QZ260" i="33" s="1"/>
  <c r="QZ91" i="21" s="1"/>
  <c r="QZ98" i="21" s="1"/>
  <c r="QZ253" i="33"/>
  <c r="PG255" i="33"/>
  <c r="PG260" i="33" s="1"/>
  <c r="PG91" i="21" s="1"/>
  <c r="PG119" i="21" s="1"/>
  <c r="PG253" i="33"/>
  <c r="PG254" i="33"/>
  <c r="PG259" i="33" s="1"/>
  <c r="DX211" i="33"/>
  <c r="DX216" i="33" s="1"/>
  <c r="DX90" i="21" s="1"/>
  <c r="DX104" i="21" s="1"/>
  <c r="DX210" i="33"/>
  <c r="DX215" i="33" s="1"/>
  <c r="DX209" i="33"/>
  <c r="T211" i="33"/>
  <c r="T216" i="33" s="1"/>
  <c r="T90" i="21" s="1"/>
  <c r="T118" i="21" s="1"/>
  <c r="T210" i="33"/>
  <c r="T215" i="33" s="1"/>
  <c r="T209" i="33"/>
  <c r="PW254" i="33"/>
  <c r="PW259" i="33" s="1"/>
  <c r="PW253" i="33"/>
  <c r="PW255" i="33"/>
  <c r="PW260" i="33" s="1"/>
  <c r="PW91" i="21" s="1"/>
  <c r="PW105" i="21" s="1"/>
  <c r="QL254" i="33"/>
  <c r="QL259" i="33" s="1"/>
  <c r="QL253" i="33"/>
  <c r="QL255" i="33"/>
  <c r="QL260" i="33" s="1"/>
  <c r="QL91" i="21" s="1"/>
  <c r="RA84" i="33"/>
  <c r="RA82" i="33"/>
  <c r="RA83" i="33"/>
  <c r="RA88" i="33" s="1"/>
  <c r="RA149" i="33" s="1"/>
  <c r="RA151" i="33" s="1"/>
  <c r="MJ121" i="33"/>
  <c r="MJ123" i="33"/>
  <c r="MJ128" i="33" s="1"/>
  <c r="MJ88" i="21" s="1"/>
  <c r="MJ116" i="21" s="1"/>
  <c r="MJ122" i="33"/>
  <c r="MJ127" i="33" s="1"/>
  <c r="GX121" i="33"/>
  <c r="GX122" i="33"/>
  <c r="GX127" i="33" s="1"/>
  <c r="GX123" i="33"/>
  <c r="GX128" i="33" s="1"/>
  <c r="GX88" i="21" s="1"/>
  <c r="BY167" i="33"/>
  <c r="BY172" i="33" s="1"/>
  <c r="BY168" i="33"/>
  <c r="BY173" i="33" s="1"/>
  <c r="BY89" i="21" s="1"/>
  <c r="BY117" i="21" s="1"/>
  <c r="BY166" i="33"/>
  <c r="FO83" i="33"/>
  <c r="FO88" i="33" s="1"/>
  <c r="FO149" i="33" s="1"/>
  <c r="FO151" i="33" s="1"/>
  <c r="FO84" i="33"/>
  <c r="FO82" i="33"/>
  <c r="EL123" i="33"/>
  <c r="EL128" i="33" s="1"/>
  <c r="EL88" i="21" s="1"/>
  <c r="EL95" i="21" s="1"/>
  <c r="EL122" i="33"/>
  <c r="EL127" i="33" s="1"/>
  <c r="EL121" i="33"/>
  <c r="HQ255" i="33"/>
  <c r="HQ260" i="33" s="1"/>
  <c r="HQ91" i="21" s="1"/>
  <c r="HQ105" i="21" s="1"/>
  <c r="HQ254" i="33"/>
  <c r="HQ259" i="33" s="1"/>
  <c r="HQ253" i="33"/>
  <c r="GF209" i="33"/>
  <c r="GF211" i="33"/>
  <c r="GF216" i="33" s="1"/>
  <c r="GF90" i="21" s="1"/>
  <c r="GF210" i="33"/>
  <c r="GF215" i="33" s="1"/>
  <c r="MR82" i="33"/>
  <c r="MR83" i="33"/>
  <c r="MR88" i="33" s="1"/>
  <c r="MR149" i="33" s="1"/>
  <c r="MR151" i="33" s="1"/>
  <c r="MR84" i="33"/>
  <c r="KY211" i="33"/>
  <c r="KY216" i="33" s="1"/>
  <c r="KY90" i="21" s="1"/>
  <c r="KY118" i="21" s="1"/>
  <c r="KY210" i="33"/>
  <c r="KY215" i="33" s="1"/>
  <c r="KY209" i="33"/>
  <c r="IM82" i="33"/>
  <c r="IM83" i="33"/>
  <c r="IM88" i="33" s="1"/>
  <c r="IM149" i="33" s="1"/>
  <c r="IM151" i="33" s="1"/>
  <c r="IM84" i="33"/>
  <c r="MG167" i="33"/>
  <c r="MG172" i="33" s="1"/>
  <c r="MG166" i="33"/>
  <c r="MG168" i="33"/>
  <c r="MG173" i="33" s="1"/>
  <c r="MG89" i="21" s="1"/>
  <c r="RQ122" i="33"/>
  <c r="RQ127" i="33" s="1"/>
  <c r="RQ123" i="33"/>
  <c r="RQ128" i="33" s="1"/>
  <c r="RQ88" i="21" s="1"/>
  <c r="RQ121" i="33"/>
  <c r="ED253" i="33"/>
  <c r="ED254" i="33"/>
  <c r="ED259" i="33" s="1"/>
  <c r="ED255" i="33"/>
  <c r="ED260" i="33" s="1"/>
  <c r="ED91" i="21" s="1"/>
  <c r="JA83" i="33"/>
  <c r="JA88" i="33" s="1"/>
  <c r="JA149" i="33" s="1"/>
  <c r="JA151" i="33" s="1"/>
  <c r="JA82" i="33"/>
  <c r="JA84" i="33"/>
  <c r="MI123" i="33"/>
  <c r="MI128" i="33" s="1"/>
  <c r="MI88" i="21" s="1"/>
  <c r="MI122" i="33"/>
  <c r="MI127" i="33" s="1"/>
  <c r="MI121" i="33"/>
  <c r="RN166" i="33"/>
  <c r="RN168" i="33"/>
  <c r="RN173" i="33" s="1"/>
  <c r="RN89" i="21" s="1"/>
  <c r="RN96" i="21" s="1"/>
  <c r="RN167" i="33"/>
  <c r="RN172" i="33" s="1"/>
  <c r="GD121" i="33"/>
  <c r="GD123" i="33"/>
  <c r="GD128" i="33" s="1"/>
  <c r="GD88" i="21" s="1"/>
  <c r="GD116" i="21" s="1"/>
  <c r="GD122" i="33"/>
  <c r="GD127" i="33" s="1"/>
  <c r="EQ123" i="33"/>
  <c r="EQ128" i="33" s="1"/>
  <c r="EQ88" i="21" s="1"/>
  <c r="EQ121" i="33"/>
  <c r="EQ122" i="33"/>
  <c r="EQ127" i="33" s="1"/>
  <c r="BC211" i="33"/>
  <c r="BC216" i="33" s="1"/>
  <c r="BC90" i="21" s="1"/>
  <c r="BC118" i="21" s="1"/>
  <c r="BC209" i="33"/>
  <c r="BC210" i="33"/>
  <c r="BC215" i="33" s="1"/>
  <c r="AF253" i="33"/>
  <c r="AF255" i="33"/>
  <c r="AF260" i="33" s="1"/>
  <c r="AF91" i="21" s="1"/>
  <c r="AF254" i="33"/>
  <c r="AF259" i="33" s="1"/>
  <c r="IQ209" i="33"/>
  <c r="IQ211" i="33"/>
  <c r="IQ216" i="33" s="1"/>
  <c r="IQ90" i="21" s="1"/>
  <c r="IQ210" i="33"/>
  <c r="IQ215" i="33" s="1"/>
  <c r="DB83" i="33"/>
  <c r="DB88" i="33" s="1"/>
  <c r="DB149" i="33" s="1"/>
  <c r="DB151" i="33" s="1"/>
  <c r="DB82" i="33"/>
  <c r="DB84" i="33"/>
  <c r="EU122" i="33"/>
  <c r="EU127" i="33" s="1"/>
  <c r="EU121" i="33"/>
  <c r="EU123" i="33"/>
  <c r="EU128" i="33" s="1"/>
  <c r="EU88" i="21" s="1"/>
  <c r="BN121" i="33"/>
  <c r="BN122" i="33"/>
  <c r="BN127" i="33" s="1"/>
  <c r="BN123" i="33"/>
  <c r="BN128" i="33" s="1"/>
  <c r="BN88" i="21" s="1"/>
  <c r="BN102" i="21" s="1"/>
  <c r="QM209" i="33"/>
  <c r="QM210" i="33"/>
  <c r="QM215" i="33" s="1"/>
  <c r="QM211" i="33"/>
  <c r="QM216" i="33" s="1"/>
  <c r="QM90" i="21" s="1"/>
  <c r="ES168" i="33"/>
  <c r="ES173" i="33" s="1"/>
  <c r="ES89" i="21" s="1"/>
  <c r="ES167" i="33"/>
  <c r="ES172" i="33" s="1"/>
  <c r="ES166" i="33"/>
  <c r="CV211" i="33"/>
  <c r="CV216" i="33" s="1"/>
  <c r="CV90" i="21" s="1"/>
  <c r="CV118" i="21" s="1"/>
  <c r="CV209" i="33"/>
  <c r="CV210" i="33"/>
  <c r="CV215" i="33" s="1"/>
  <c r="FY209" i="33"/>
  <c r="FY210" i="33"/>
  <c r="FY215" i="33" s="1"/>
  <c r="FY211" i="33"/>
  <c r="FY216" i="33" s="1"/>
  <c r="FY90" i="21" s="1"/>
  <c r="KK166" i="33"/>
  <c r="KK168" i="33"/>
  <c r="KK173" i="33" s="1"/>
  <c r="KK89" i="21" s="1"/>
  <c r="KK167" i="33"/>
  <c r="KK172" i="33" s="1"/>
  <c r="QD168" i="33"/>
  <c r="QD173" i="33" s="1"/>
  <c r="QD89" i="21" s="1"/>
  <c r="QD117" i="21" s="1"/>
  <c r="QD166" i="33"/>
  <c r="QD167" i="33"/>
  <c r="QD172" i="33" s="1"/>
  <c r="IZ211" i="33"/>
  <c r="IZ216" i="33" s="1"/>
  <c r="IZ90" i="21" s="1"/>
  <c r="IZ209" i="33"/>
  <c r="IZ210" i="33"/>
  <c r="IZ215" i="33" s="1"/>
  <c r="KQ166" i="33"/>
  <c r="KQ167" i="33"/>
  <c r="KQ172" i="33" s="1"/>
  <c r="KQ168" i="33"/>
  <c r="KQ173" i="33" s="1"/>
  <c r="KQ89" i="21" s="1"/>
  <c r="KQ103" i="21" s="1"/>
  <c r="ES82" i="33"/>
  <c r="ES84" i="33"/>
  <c r="ES83" i="33"/>
  <c r="ES88" i="33" s="1"/>
  <c r="ES149" i="33" s="1"/>
  <c r="IO168" i="33"/>
  <c r="IO173" i="33" s="1"/>
  <c r="IO89" i="21" s="1"/>
  <c r="IO166" i="33"/>
  <c r="IO167" i="33"/>
  <c r="IO172" i="33" s="1"/>
  <c r="BK253" i="33"/>
  <c r="BK254" i="33"/>
  <c r="BK259" i="33" s="1"/>
  <c r="BK255" i="33"/>
  <c r="BK260" i="33" s="1"/>
  <c r="BK91" i="21" s="1"/>
  <c r="FG167" i="33"/>
  <c r="FG172" i="33" s="1"/>
  <c r="FG168" i="33"/>
  <c r="FG173" i="33" s="1"/>
  <c r="FG89" i="21" s="1"/>
  <c r="FG166" i="33"/>
  <c r="NF83" i="33"/>
  <c r="NF88" i="33" s="1"/>
  <c r="NF149" i="33" s="1"/>
  <c r="NF151" i="33" s="1"/>
  <c r="NF84" i="33"/>
  <c r="NF82" i="33"/>
  <c r="DR121" i="33"/>
  <c r="DR122" i="33"/>
  <c r="DR127" i="33" s="1"/>
  <c r="DR123" i="33"/>
  <c r="DR128" i="33" s="1"/>
  <c r="DR88" i="21" s="1"/>
  <c r="DR95" i="21" s="1"/>
  <c r="BZ211" i="33"/>
  <c r="BZ216" i="33" s="1"/>
  <c r="BZ90" i="21" s="1"/>
  <c r="BZ118" i="21" s="1"/>
  <c r="BZ209" i="33"/>
  <c r="BZ210" i="33"/>
  <c r="BZ215" i="33" s="1"/>
  <c r="RK209" i="33"/>
  <c r="RK211" i="33"/>
  <c r="RK216" i="33" s="1"/>
  <c r="RK90" i="21" s="1"/>
  <c r="RK210" i="33"/>
  <c r="RK215" i="33" s="1"/>
  <c r="JS254" i="33"/>
  <c r="JS259" i="33" s="1"/>
  <c r="JS255" i="33"/>
  <c r="JS260" i="33" s="1"/>
  <c r="JS91" i="21" s="1"/>
  <c r="JS119" i="21" s="1"/>
  <c r="JS274" i="21" s="1"/>
  <c r="JS253" i="33"/>
  <c r="CT211" i="33"/>
  <c r="CT216" i="33" s="1"/>
  <c r="CT90" i="21" s="1"/>
  <c r="CT209" i="33"/>
  <c r="CT210" i="33"/>
  <c r="CT215" i="33" s="1"/>
  <c r="W121" i="33"/>
  <c r="W122" i="33"/>
  <c r="W127" i="33" s="1"/>
  <c r="W123" i="33"/>
  <c r="W128" i="33" s="1"/>
  <c r="W88" i="21" s="1"/>
  <c r="W95" i="21" s="1"/>
  <c r="BB166" i="33"/>
  <c r="BB168" i="33"/>
  <c r="BB173" i="33" s="1"/>
  <c r="BB89" i="21" s="1"/>
  <c r="BB167" i="33"/>
  <c r="BB172" i="33" s="1"/>
  <c r="PK122" i="33"/>
  <c r="PK127" i="33" s="1"/>
  <c r="PK121" i="33"/>
  <c r="PK123" i="33"/>
  <c r="PK128" i="33" s="1"/>
  <c r="PK88" i="21" s="1"/>
  <c r="MS210" i="33"/>
  <c r="MS215" i="33" s="1"/>
  <c r="MS211" i="33"/>
  <c r="MS216" i="33" s="1"/>
  <c r="MS90" i="21" s="1"/>
  <c r="MS209" i="33"/>
  <c r="IC167" i="33"/>
  <c r="IC172" i="33" s="1"/>
  <c r="IC166" i="33"/>
  <c r="IC168" i="33"/>
  <c r="IC173" i="33" s="1"/>
  <c r="IC89" i="21" s="1"/>
  <c r="IC117" i="21" s="1"/>
  <c r="L253" i="33"/>
  <c r="L254" i="33"/>
  <c r="L259" i="33" s="1"/>
  <c r="L255" i="33"/>
  <c r="L260" i="33" s="1"/>
  <c r="L91" i="21" s="1"/>
  <c r="JH121" i="33"/>
  <c r="JH122" i="33"/>
  <c r="JH127" i="33" s="1"/>
  <c r="JH123" i="33"/>
  <c r="JH128" i="33" s="1"/>
  <c r="JH88" i="21" s="1"/>
  <c r="EF209" i="33"/>
  <c r="EF210" i="33"/>
  <c r="EF215" i="33" s="1"/>
  <c r="EF211" i="33"/>
  <c r="EF216" i="33" s="1"/>
  <c r="EF90" i="21" s="1"/>
  <c r="NV121" i="33"/>
  <c r="NV123" i="33"/>
  <c r="NV128" i="33" s="1"/>
  <c r="NV88" i="21" s="1"/>
  <c r="NV95" i="21" s="1"/>
  <c r="NV122" i="33"/>
  <c r="NV127" i="33" s="1"/>
  <c r="EC121" i="33"/>
  <c r="EC123" i="33"/>
  <c r="EC128" i="33" s="1"/>
  <c r="EC88" i="21" s="1"/>
  <c r="EC122" i="33"/>
  <c r="EC127" i="33" s="1"/>
  <c r="HF167" i="33"/>
  <c r="HF172" i="33" s="1"/>
  <c r="HF166" i="33"/>
  <c r="HF168" i="33"/>
  <c r="HF173" i="33" s="1"/>
  <c r="HF89" i="21" s="1"/>
  <c r="HF96" i="21" s="1"/>
  <c r="DV211" i="33"/>
  <c r="DV216" i="33" s="1"/>
  <c r="DV90" i="21" s="1"/>
  <c r="DV210" i="33"/>
  <c r="DV215" i="33" s="1"/>
  <c r="DV209" i="33"/>
  <c r="S83" i="33"/>
  <c r="S88" i="33" s="1"/>
  <c r="S149" i="33" s="1"/>
  <c r="S151" i="33" s="1"/>
  <c r="S82" i="33"/>
  <c r="S84" i="33"/>
  <c r="RV211" i="33"/>
  <c r="RV216" i="33" s="1"/>
  <c r="RV90" i="21" s="1"/>
  <c r="RV210" i="33"/>
  <c r="RV215" i="33" s="1"/>
  <c r="RV209" i="33"/>
  <c r="MC122" i="33"/>
  <c r="MC127" i="33" s="1"/>
  <c r="MC123" i="33"/>
  <c r="MC128" i="33" s="1"/>
  <c r="MC88" i="21" s="1"/>
  <c r="MC102" i="21" s="1"/>
  <c r="MC121" i="33"/>
  <c r="JA253" i="33"/>
  <c r="JA255" i="33"/>
  <c r="JA260" i="33" s="1"/>
  <c r="JA91" i="21" s="1"/>
  <c r="JA254" i="33"/>
  <c r="JA259" i="33" s="1"/>
  <c r="FK209" i="33"/>
  <c r="FK211" i="33"/>
  <c r="FK216" i="33" s="1"/>
  <c r="FK90" i="21" s="1"/>
  <c r="FK118" i="21" s="1"/>
  <c r="FK210" i="33"/>
  <c r="FK215" i="33" s="1"/>
  <c r="HP166" i="33"/>
  <c r="HP167" i="33"/>
  <c r="HP172" i="33" s="1"/>
  <c r="HP168" i="33"/>
  <c r="HP173" i="33" s="1"/>
  <c r="HP89" i="21" s="1"/>
  <c r="HP103" i="21" s="1"/>
  <c r="IT83" i="33"/>
  <c r="IT88" i="33" s="1"/>
  <c r="IT149" i="33" s="1"/>
  <c r="IT151" i="33" s="1"/>
  <c r="IT82" i="33"/>
  <c r="IT84" i="33"/>
  <c r="GG254" i="33"/>
  <c r="GG259" i="33" s="1"/>
  <c r="GG253" i="33"/>
  <c r="GG255" i="33"/>
  <c r="GG260" i="33" s="1"/>
  <c r="GG91" i="21" s="1"/>
  <c r="GG98" i="21" s="1"/>
  <c r="AC82" i="33"/>
  <c r="AC83" i="33"/>
  <c r="AC88" i="33" s="1"/>
  <c r="AC149" i="33" s="1"/>
  <c r="AC151" i="33" s="1"/>
  <c r="AC84" i="33"/>
  <c r="SF84" i="33"/>
  <c r="SF83" i="33"/>
  <c r="SF88" i="33" s="1"/>
  <c r="SF149" i="33" s="1"/>
  <c r="SF151" i="33" s="1"/>
  <c r="SF82" i="33"/>
  <c r="RT254" i="33"/>
  <c r="RT259" i="33" s="1"/>
  <c r="RT253" i="33"/>
  <c r="RT255" i="33"/>
  <c r="RT260" i="33" s="1"/>
  <c r="RT91" i="21" s="1"/>
  <c r="HC122" i="33"/>
  <c r="HC127" i="33" s="1"/>
  <c r="HC123" i="33"/>
  <c r="HC128" i="33" s="1"/>
  <c r="HC88" i="21" s="1"/>
  <c r="HC95" i="21" s="1"/>
  <c r="HC121" i="33"/>
  <c r="KJ166" i="33"/>
  <c r="KJ168" i="33"/>
  <c r="KJ173" i="33" s="1"/>
  <c r="KJ89" i="21" s="1"/>
  <c r="KJ167" i="33"/>
  <c r="KJ172" i="33" s="1"/>
  <c r="GZ122" i="33"/>
  <c r="GZ127" i="33" s="1"/>
  <c r="GZ121" i="33"/>
  <c r="GZ123" i="33"/>
  <c r="GZ128" i="33" s="1"/>
  <c r="GZ88" i="21" s="1"/>
  <c r="OE210" i="33"/>
  <c r="OE215" i="33" s="1"/>
  <c r="OE211" i="33"/>
  <c r="OE216" i="33" s="1"/>
  <c r="OE90" i="21" s="1"/>
  <c r="OE209" i="33"/>
  <c r="L167" i="33"/>
  <c r="L172" i="33" s="1"/>
  <c r="L166" i="33"/>
  <c r="L168" i="33"/>
  <c r="L173" i="33" s="1"/>
  <c r="L89" i="21" s="1"/>
  <c r="L117" i="21" s="1"/>
  <c r="RK82" i="33"/>
  <c r="RK84" i="33"/>
  <c r="RK83" i="33"/>
  <c r="RK88" i="33" s="1"/>
  <c r="RK149" i="33" s="1"/>
  <c r="RK151" i="33" s="1"/>
  <c r="AM122" i="33"/>
  <c r="AM127" i="33" s="1"/>
  <c r="AM121" i="33"/>
  <c r="AM123" i="33"/>
  <c r="AM128" i="33" s="1"/>
  <c r="AM88" i="21" s="1"/>
  <c r="EO211" i="33"/>
  <c r="EO216" i="33" s="1"/>
  <c r="EO90" i="21" s="1"/>
  <c r="EO118" i="21" s="1"/>
  <c r="EO210" i="33"/>
  <c r="EO215" i="33" s="1"/>
  <c r="EO209" i="33"/>
  <c r="R84" i="33"/>
  <c r="R82" i="33"/>
  <c r="R83" i="33"/>
  <c r="R88" i="33" s="1"/>
  <c r="R149" i="33" s="1"/>
  <c r="R151" i="33" s="1"/>
  <c r="EB167" i="33"/>
  <c r="EB172" i="33" s="1"/>
  <c r="EB168" i="33"/>
  <c r="EB173" i="33" s="1"/>
  <c r="EB89" i="21" s="1"/>
  <c r="EB117" i="21" s="1"/>
  <c r="EB272" i="21" s="1"/>
  <c r="EB166" i="33"/>
  <c r="HL121" i="33"/>
  <c r="HL122" i="33"/>
  <c r="HL127" i="33" s="1"/>
  <c r="HL123" i="33"/>
  <c r="HL128" i="33" s="1"/>
  <c r="HL88" i="21" s="1"/>
  <c r="OQ255" i="33"/>
  <c r="OQ260" i="33" s="1"/>
  <c r="OQ91" i="21" s="1"/>
  <c r="OQ105" i="21" s="1"/>
  <c r="OQ254" i="33"/>
  <c r="OQ259" i="33" s="1"/>
  <c r="OQ253" i="33"/>
  <c r="EQ211" i="33"/>
  <c r="EQ216" i="33" s="1"/>
  <c r="EQ90" i="21" s="1"/>
  <c r="EQ97" i="21" s="1"/>
  <c r="EQ209" i="33"/>
  <c r="EQ210" i="33"/>
  <c r="EQ215" i="33" s="1"/>
  <c r="MK167" i="33"/>
  <c r="MK172" i="33" s="1"/>
  <c r="MK168" i="33"/>
  <c r="MK173" i="33" s="1"/>
  <c r="MK89" i="21" s="1"/>
  <c r="MK166" i="33"/>
  <c r="MG255" i="33"/>
  <c r="MG260" i="33" s="1"/>
  <c r="MG91" i="21" s="1"/>
  <c r="MG253" i="33"/>
  <c r="MG254" i="33"/>
  <c r="MG259" i="33" s="1"/>
  <c r="JY209" i="33"/>
  <c r="JY210" i="33"/>
  <c r="JY215" i="33" s="1"/>
  <c r="JY211" i="33"/>
  <c r="JY216" i="33" s="1"/>
  <c r="JY90" i="21" s="1"/>
  <c r="LV121" i="33"/>
  <c r="LV123" i="33"/>
  <c r="LV128" i="33" s="1"/>
  <c r="LV88" i="21" s="1"/>
  <c r="LV116" i="21" s="1"/>
  <c r="LV122" i="33"/>
  <c r="LV127" i="33" s="1"/>
  <c r="PT166" i="33"/>
  <c r="PT167" i="33"/>
  <c r="PT172" i="33" s="1"/>
  <c r="PT168" i="33"/>
  <c r="PT173" i="33" s="1"/>
  <c r="PT89" i="21" s="1"/>
  <c r="PT117" i="21" s="1"/>
  <c r="J210" i="33"/>
  <c r="J215" i="33" s="1"/>
  <c r="J209" i="33"/>
  <c r="J211" i="33"/>
  <c r="J216" i="33" s="1"/>
  <c r="J90" i="21" s="1"/>
  <c r="JE210" i="33"/>
  <c r="JE215" i="33" s="1"/>
  <c r="JE211" i="33"/>
  <c r="JE216" i="33" s="1"/>
  <c r="JE90" i="21" s="1"/>
  <c r="JE209" i="33"/>
  <c r="BX82" i="33"/>
  <c r="BX83" i="33"/>
  <c r="BX88" i="33" s="1"/>
  <c r="BX149" i="33" s="1"/>
  <c r="BX151" i="33" s="1"/>
  <c r="BX84" i="33"/>
  <c r="PA254" i="33"/>
  <c r="PA259" i="33" s="1"/>
  <c r="PA255" i="33"/>
  <c r="PA260" i="33" s="1"/>
  <c r="PA91" i="21" s="1"/>
  <c r="PA253" i="33"/>
  <c r="NO211" i="33"/>
  <c r="NO216" i="33" s="1"/>
  <c r="NO90" i="21" s="1"/>
  <c r="NO97" i="21" s="1"/>
  <c r="NO209" i="33"/>
  <c r="NO210" i="33"/>
  <c r="NO215" i="33" s="1"/>
  <c r="Y255" i="33"/>
  <c r="Y260" i="33" s="1"/>
  <c r="Y91" i="21" s="1"/>
  <c r="Y253" i="33"/>
  <c r="Y254" i="33"/>
  <c r="Y259" i="33" s="1"/>
  <c r="MO253" i="33"/>
  <c r="MO254" i="33"/>
  <c r="MO259" i="33" s="1"/>
  <c r="MO255" i="33"/>
  <c r="MO260" i="33" s="1"/>
  <c r="MO91" i="21" s="1"/>
  <c r="FR254" i="33"/>
  <c r="FR259" i="33" s="1"/>
  <c r="FR255" i="33"/>
  <c r="FR260" i="33" s="1"/>
  <c r="FR91" i="21" s="1"/>
  <c r="FR119" i="21" s="1"/>
  <c r="FR274" i="21" s="1"/>
  <c r="FR253" i="33"/>
  <c r="AL210" i="33"/>
  <c r="AL215" i="33" s="1"/>
  <c r="AL211" i="33"/>
  <c r="AL216" i="33" s="1"/>
  <c r="AL90" i="21" s="1"/>
  <c r="AL209" i="33"/>
  <c r="OL255" i="33"/>
  <c r="OL260" i="33" s="1"/>
  <c r="OL91" i="21" s="1"/>
  <c r="OL253" i="33"/>
  <c r="OL254" i="33"/>
  <c r="OL259" i="33" s="1"/>
  <c r="PW122" i="33"/>
  <c r="PW127" i="33" s="1"/>
  <c r="PW121" i="33"/>
  <c r="PW123" i="33"/>
  <c r="PW128" i="33" s="1"/>
  <c r="PW88" i="21" s="1"/>
  <c r="FW167" i="33"/>
  <c r="FW172" i="33" s="1"/>
  <c r="FW168" i="33"/>
  <c r="FW173" i="33" s="1"/>
  <c r="FW89" i="21" s="1"/>
  <c r="FW166" i="33"/>
  <c r="FZ275" i="63"/>
  <c r="FZ90" i="73" s="1"/>
  <c r="QI275" i="63"/>
  <c r="QI90" i="73" s="1"/>
  <c r="CK275" i="63"/>
  <c r="CK90" i="73" s="1"/>
  <c r="CV275" i="63"/>
  <c r="CV90" i="73" s="1"/>
  <c r="ED286" i="63"/>
  <c r="NQ196" i="63"/>
  <c r="AR196" i="63"/>
  <c r="AB116" i="19"/>
  <c r="KY196" i="63"/>
  <c r="BP196" i="63"/>
  <c r="DT196" i="63"/>
  <c r="AY196" i="63"/>
  <c r="LK196" i="63"/>
  <c r="HX241" i="63"/>
  <c r="NP241" i="63"/>
  <c r="IH241" i="63"/>
  <c r="FC286" i="63"/>
  <c r="GX196" i="63"/>
  <c r="RT286" i="63"/>
  <c r="DL241" i="63"/>
  <c r="QR196" i="63"/>
  <c r="DD196" i="63"/>
  <c r="QD196" i="63"/>
  <c r="QH196" i="63"/>
  <c r="Z177" i="21"/>
  <c r="Z184" i="21" s="1"/>
  <c r="HR198" i="21"/>
  <c r="KJ177" i="21"/>
  <c r="KJ184" i="21" s="1"/>
  <c r="SB196" i="63"/>
  <c r="NW198" i="21"/>
  <c r="EM241" i="63"/>
  <c r="HX196" i="63"/>
  <c r="GP196" i="63"/>
  <c r="AH196" i="63"/>
  <c r="ED196" i="63"/>
  <c r="AT196" i="63"/>
  <c r="EH196" i="63"/>
  <c r="HF196" i="63"/>
  <c r="IY196" i="63"/>
  <c r="RT196" i="63"/>
  <c r="FJ286" i="63"/>
  <c r="HC196" i="63"/>
  <c r="LY196" i="63"/>
  <c r="RX196" i="63"/>
  <c r="BM241" i="63"/>
  <c r="OK198" i="21"/>
  <c r="MI196" i="63"/>
  <c r="BA196" i="63"/>
  <c r="RS196" i="63"/>
  <c r="KV241" i="63"/>
  <c r="AG196" i="63"/>
  <c r="NK196" i="63"/>
  <c r="LI241" i="63"/>
  <c r="AY286" i="63"/>
  <c r="RH198" i="21"/>
  <c r="BN177" i="21"/>
  <c r="BN184" i="21" s="1"/>
  <c r="IT196" i="63"/>
  <c r="EG198" i="21"/>
  <c r="BI196" i="63"/>
  <c r="OZ196" i="63"/>
  <c r="QQ196" i="63"/>
  <c r="PU196" i="63"/>
  <c r="IJ241" i="63"/>
  <c r="IC196" i="63"/>
  <c r="KD196" i="63"/>
  <c r="CU196" i="63"/>
  <c r="ME177" i="21"/>
  <c r="ME184" i="21" s="1"/>
  <c r="JW198" i="21"/>
  <c r="HK196" i="63"/>
  <c r="CM198" i="21"/>
  <c r="AL196" i="63"/>
  <c r="RT241" i="63"/>
  <c r="OG196" i="63"/>
  <c r="QK241" i="63"/>
  <c r="NS241" i="63"/>
  <c r="Q196" i="63"/>
  <c r="KQ151" i="63"/>
  <c r="LA196" i="63"/>
  <c r="GN177" i="21"/>
  <c r="GN184" i="21" s="1"/>
  <c r="AH198" i="21"/>
  <c r="LE198" i="21"/>
  <c r="HR241" i="63"/>
  <c r="OY196" i="63"/>
  <c r="JC177" i="21"/>
  <c r="JC184" i="21" s="1"/>
  <c r="IQ196" i="63"/>
  <c r="ER198" i="21"/>
  <c r="BC196" i="63"/>
  <c r="DF177" i="21"/>
  <c r="DF184" i="21" s="1"/>
  <c r="IO196" i="63"/>
  <c r="QS196" i="63"/>
  <c r="MI241" i="63"/>
  <c r="BA286" i="63"/>
  <c r="MG196" i="63"/>
  <c r="BN241" i="63"/>
  <c r="OJ241" i="63"/>
  <c r="ER196" i="63"/>
  <c r="GN241" i="63"/>
  <c r="AG286" i="63"/>
  <c r="LI196" i="63"/>
  <c r="HY241" i="63"/>
  <c r="QR241" i="63"/>
  <c r="EJ177" i="21"/>
  <c r="EJ184" i="21" s="1"/>
  <c r="OD198" i="21"/>
  <c r="PL177" i="21"/>
  <c r="PL184" i="21" s="1"/>
  <c r="KE198" i="21"/>
  <c r="HE177" i="21"/>
  <c r="HE184" i="21" s="1"/>
  <c r="BS198" i="21"/>
  <c r="QK177" i="21"/>
  <c r="QK184" i="21" s="1"/>
  <c r="JF196" i="63"/>
  <c r="LB286" i="63"/>
  <c r="NA286" i="63"/>
  <c r="QS241" i="63"/>
  <c r="GU198" i="21"/>
  <c r="FA151" i="63"/>
  <c r="FA177" i="21"/>
  <c r="FA184" i="21" s="1"/>
  <c r="SB198" i="21"/>
  <c r="OZ198" i="21"/>
  <c r="FS196" i="63"/>
  <c r="PS286" i="63"/>
  <c r="GP286" i="63"/>
  <c r="EX286" i="63"/>
  <c r="AL241" i="63"/>
  <c r="OJ196" i="63"/>
  <c r="EM198" i="21"/>
  <c r="QI196" i="63"/>
  <c r="JF241" i="63"/>
  <c r="LY177" i="21"/>
  <c r="LY184" i="21" s="1"/>
  <c r="EF241" i="63"/>
  <c r="PG177" i="21"/>
  <c r="PG184" i="21" s="1"/>
  <c r="ON196" i="63"/>
  <c r="MT241" i="63"/>
  <c r="GN196" i="63"/>
  <c r="KA196" i="63"/>
  <c r="EF196" i="63"/>
  <c r="MO196" i="63"/>
  <c r="QV241" i="63"/>
  <c r="EH198" i="21"/>
  <c r="CZ198" i="21"/>
  <c r="AT198" i="21"/>
  <c r="EF198" i="21"/>
  <c r="FR198" i="21"/>
  <c r="JQ198" i="21"/>
  <c r="FE177" i="21"/>
  <c r="FE184" i="21" s="1"/>
  <c r="HB196" i="63"/>
  <c r="QK196" i="63"/>
  <c r="KW177" i="21"/>
  <c r="KW184" i="21" s="1"/>
  <c r="LZ177" i="21"/>
  <c r="LZ184" i="21" s="1"/>
  <c r="MG286" i="63"/>
  <c r="CH196" i="63"/>
  <c r="GP241" i="63"/>
  <c r="BM196" i="63"/>
  <c r="SB241" i="63"/>
  <c r="KD241" i="63"/>
  <c r="AY241" i="63"/>
  <c r="NS196" i="63"/>
  <c r="MT196" i="63"/>
  <c r="HR196" i="63"/>
  <c r="FD241" i="63"/>
  <c r="GE196" i="63"/>
  <c r="OM196" i="63"/>
  <c r="NV196" i="63"/>
  <c r="BA241" i="63"/>
  <c r="IE241" i="63"/>
  <c r="HS286" i="63"/>
  <c r="IT241" i="63"/>
  <c r="OL241" i="63"/>
  <c r="IQ286" i="63"/>
  <c r="IQ241" i="63"/>
  <c r="RI196" i="63"/>
  <c r="FD196" i="63"/>
  <c r="PL196" i="63"/>
  <c r="OM286" i="63"/>
  <c r="BN196" i="63"/>
  <c r="BP241" i="63"/>
  <c r="GW196" i="63"/>
  <c r="LC241" i="63"/>
  <c r="FN196" i="63"/>
  <c r="IK196" i="63"/>
  <c r="IA196" i="63"/>
  <c r="QV196" i="63"/>
  <c r="IV198" i="21"/>
  <c r="EZ241" i="63"/>
  <c r="NS286" i="63"/>
  <c r="JJ198" i="21"/>
  <c r="DL196" i="63"/>
  <c r="OE196" i="63"/>
  <c r="FW286" i="63"/>
  <c r="DG286" i="63"/>
  <c r="QF196" i="63"/>
  <c r="PW177" i="21"/>
  <c r="PW184" i="21" s="1"/>
  <c r="EM196" i="63"/>
  <c r="ON241" i="63"/>
  <c r="CU241" i="63"/>
  <c r="BP286" i="63"/>
  <c r="QR286" i="63"/>
  <c r="HS241" i="63"/>
  <c r="IT286" i="63"/>
  <c r="PZ177" i="21"/>
  <c r="PZ184" i="21" s="1"/>
  <c r="NI177" i="21"/>
  <c r="NI184" i="21" s="1"/>
  <c r="JP196" i="63"/>
  <c r="BD241" i="63"/>
  <c r="LJ196" i="63"/>
  <c r="IG241" i="63"/>
  <c r="QB196" i="63"/>
  <c r="AE241" i="63"/>
  <c r="KS196" i="63"/>
  <c r="LX196" i="63"/>
  <c r="LL286" i="63"/>
  <c r="JZ196" i="63"/>
  <c r="KR196" i="63"/>
  <c r="QT241" i="63"/>
  <c r="HN241" i="63"/>
  <c r="HR286" i="63"/>
  <c r="MG241" i="63"/>
  <c r="IO286" i="63"/>
  <c r="EX241" i="63"/>
  <c r="PQ241" i="63"/>
  <c r="RK286" i="63"/>
  <c r="JT286" i="63"/>
  <c r="N241" i="63"/>
  <c r="KW196" i="63"/>
  <c r="DG241" i="63"/>
  <c r="QL196" i="63"/>
  <c r="MO241" i="63"/>
  <c r="AR177" i="21"/>
  <c r="AR184" i="21" s="1"/>
  <c r="DN241" i="63"/>
  <c r="KA286" i="63"/>
  <c r="AA196" i="63"/>
  <c r="EL196" i="63"/>
  <c r="FJ177" i="21"/>
  <c r="FJ184" i="21" s="1"/>
  <c r="HN196" i="63"/>
  <c r="NT241" i="63"/>
  <c r="AX177" i="21"/>
  <c r="AX184" i="21" s="1"/>
  <c r="Q198" i="21"/>
  <c r="OC196" i="63"/>
  <c r="HN286" i="63"/>
  <c r="MP196" i="63"/>
  <c r="NH196" i="63"/>
  <c r="LL196" i="63"/>
  <c r="PM198" i="21"/>
  <c r="HP241" i="63"/>
  <c r="QA196" i="63"/>
  <c r="IG286" i="63"/>
  <c r="LW241" i="63"/>
  <c r="OU286" i="63"/>
  <c r="JH177" i="21"/>
  <c r="JH184" i="21" s="1"/>
  <c r="HP196" i="63"/>
  <c r="LM196" i="63"/>
  <c r="FI177" i="21"/>
  <c r="FI184" i="21" s="1"/>
  <c r="JW196" i="63"/>
  <c r="MR241" i="63"/>
  <c r="LO196" i="63"/>
  <c r="MY196" i="63"/>
  <c r="LX241" i="63"/>
  <c r="KI196" i="63"/>
  <c r="IG196" i="63"/>
  <c r="LW196" i="63"/>
  <c r="DJ241" i="63"/>
  <c r="AE196" i="63"/>
  <c r="AB198" i="21"/>
  <c r="NW196" i="63"/>
  <c r="KC196" i="63"/>
  <c r="GM241" i="63"/>
  <c r="GM196" i="63"/>
  <c r="GJ196" i="63"/>
  <c r="KI241" i="63"/>
  <c r="MA198" i="21"/>
  <c r="PZ196" i="63"/>
  <c r="DJ196" i="63"/>
  <c r="IM196" i="63"/>
  <c r="NW151" i="63"/>
  <c r="EC196" i="63"/>
  <c r="PT196" i="63"/>
  <c r="LF241" i="63"/>
  <c r="CY196" i="63"/>
  <c r="FN241" i="63"/>
  <c r="LL241" i="63"/>
  <c r="KR241" i="63"/>
  <c r="EW177" i="21"/>
  <c r="EW184" i="21" s="1"/>
  <c r="HP198" i="21"/>
  <c r="GJ241" i="63"/>
  <c r="DN196" i="63"/>
  <c r="NT196" i="63"/>
  <c r="IK241" i="63"/>
  <c r="QO196" i="63"/>
  <c r="QT196" i="63"/>
  <c r="PT241" i="63"/>
  <c r="PI177" i="21"/>
  <c r="PI184" i="21" s="1"/>
  <c r="NH241" i="63"/>
  <c r="QS177" i="21"/>
  <c r="QS184" i="21" s="1"/>
  <c r="DJ286" i="63"/>
  <c r="KP196" i="63"/>
  <c r="LF286" i="63"/>
  <c r="JM198" i="21"/>
  <c r="JM177" i="21"/>
  <c r="JM184" i="21" s="1"/>
  <c r="LV177" i="21"/>
  <c r="LV184" i="21" s="1"/>
  <c r="LV198" i="21"/>
  <c r="MJ177" i="21"/>
  <c r="MJ184" i="21" s="1"/>
  <c r="MJ198" i="21"/>
  <c r="FM198" i="21"/>
  <c r="PP151" i="63"/>
  <c r="PP286" i="63"/>
  <c r="ME151" i="63"/>
  <c r="AP151" i="63"/>
  <c r="AP286" i="63"/>
  <c r="AP241" i="63"/>
  <c r="ET241" i="63"/>
  <c r="MZ151" i="63"/>
  <c r="MZ241" i="63"/>
  <c r="MZ196" i="63"/>
  <c r="EY151" i="63"/>
  <c r="QQ151" i="63"/>
  <c r="QQ241" i="63"/>
  <c r="OA151" i="63"/>
  <c r="OA196" i="63"/>
  <c r="OA241" i="63"/>
  <c r="QE151" i="63"/>
  <c r="RN151" i="63"/>
  <c r="RN196" i="63"/>
  <c r="GC151" i="63"/>
  <c r="GC196" i="63"/>
  <c r="CJ151" i="63"/>
  <c r="CJ286" i="63"/>
  <c r="CJ196" i="63"/>
  <c r="CC151" i="63"/>
  <c r="HH151" i="63"/>
  <c r="HH241" i="63"/>
  <c r="QJ151" i="63"/>
  <c r="QJ196" i="63"/>
  <c r="EK151" i="63"/>
  <c r="QU151" i="63"/>
  <c r="QU196" i="63"/>
  <c r="PB196" i="63"/>
  <c r="PB151" i="63"/>
  <c r="CS151" i="63"/>
  <c r="CS196" i="63"/>
  <c r="PF151" i="63"/>
  <c r="PF241" i="63"/>
  <c r="JL151" i="63"/>
  <c r="IF151" i="63"/>
  <c r="MU151" i="63"/>
  <c r="MU196" i="63"/>
  <c r="LE151" i="63"/>
  <c r="QD198" i="21"/>
  <c r="CS286" i="63"/>
  <c r="ND177" i="21"/>
  <c r="ND184" i="21" s="1"/>
  <c r="AP196" i="63"/>
  <c r="PU151" i="63"/>
  <c r="QG151" i="63"/>
  <c r="LE196" i="63"/>
  <c r="PP241" i="63"/>
  <c r="RL198" i="21"/>
  <c r="FW177" i="21"/>
  <c r="FW184" i="21" s="1"/>
  <c r="RI177" i="21"/>
  <c r="RI184" i="21" s="1"/>
  <c r="RI198" i="21"/>
  <c r="LB151" i="63"/>
  <c r="LB241" i="63"/>
  <c r="LB196" i="63"/>
  <c r="RA196" i="63"/>
  <c r="HZ196" i="63"/>
  <c r="NX151" i="63"/>
  <c r="KJ151" i="63"/>
  <c r="MD151" i="63"/>
  <c r="MD196" i="63"/>
  <c r="DU151" i="63"/>
  <c r="DC151" i="63"/>
  <c r="BG151" i="63"/>
  <c r="KE241" i="63"/>
  <c r="KE196" i="63"/>
  <c r="KE151" i="63"/>
  <c r="FL151" i="63"/>
  <c r="LQ151" i="63"/>
  <c r="GY151" i="63"/>
  <c r="MS151" i="63"/>
  <c r="EA151" i="63"/>
  <c r="EA196" i="63"/>
  <c r="GQ196" i="63"/>
  <c r="NR151" i="63"/>
  <c r="NR196" i="63"/>
  <c r="PE151" i="63"/>
  <c r="PE196" i="63"/>
  <c r="PE241" i="63"/>
  <c r="JS151" i="63"/>
  <c r="JS196" i="63"/>
  <c r="GV151" i="63"/>
  <c r="GV241" i="63"/>
  <c r="GV196" i="63"/>
  <c r="MP198" i="21"/>
  <c r="PJ151" i="63"/>
  <c r="PJ196" i="63"/>
  <c r="HH196" i="63"/>
  <c r="MU241" i="63"/>
  <c r="HC177" i="21"/>
  <c r="HC184" i="21" s="1"/>
  <c r="HC198" i="21"/>
  <c r="PB198" i="21"/>
  <c r="PB177" i="21"/>
  <c r="PB184" i="21" s="1"/>
  <c r="CI177" i="21"/>
  <c r="CI184" i="21" s="1"/>
  <c r="CI198" i="21"/>
  <c r="QD151" i="63"/>
  <c r="SG151" i="63"/>
  <c r="SG196" i="63"/>
  <c r="PP196" i="63"/>
  <c r="JO177" i="21"/>
  <c r="JO184" i="21" s="1"/>
  <c r="JO198" i="21"/>
  <c r="EE198" i="21"/>
  <c r="EE177" i="21"/>
  <c r="EE184" i="21" s="1"/>
  <c r="P151" i="63"/>
  <c r="IW198" i="21"/>
  <c r="BG196" i="63"/>
  <c r="CJ241" i="63"/>
  <c r="QE196" i="63"/>
  <c r="JO241" i="63"/>
  <c r="JO196" i="63"/>
  <c r="ME196" i="63"/>
  <c r="EP177" i="21"/>
  <c r="EP184" i="21" s="1"/>
  <c r="GT198" i="21"/>
  <c r="CT196" i="63"/>
  <c r="LG196" i="63"/>
  <c r="HD241" i="63"/>
  <c r="CY241" i="63"/>
  <c r="EP196" i="63"/>
  <c r="EO286" i="63"/>
  <c r="IM286" i="63"/>
  <c r="QL286" i="63"/>
  <c r="RW286" i="63"/>
  <c r="CY286" i="63"/>
  <c r="KA151" i="63"/>
  <c r="LL198" i="21"/>
  <c r="MK196" i="63"/>
  <c r="SE196" i="63"/>
  <c r="KP151" i="63"/>
  <c r="OU241" i="63"/>
  <c r="IM241" i="63"/>
  <c r="QL241" i="63"/>
  <c r="FW196" i="63"/>
  <c r="GR196" i="63"/>
  <c r="RP151" i="63"/>
  <c r="S177" i="21"/>
  <c r="S184" i="21" s="1"/>
  <c r="RW241" i="63"/>
  <c r="HD196" i="63"/>
  <c r="QT198" i="21"/>
  <c r="MS177" i="21"/>
  <c r="MS184" i="21" s="1"/>
  <c r="KA241" i="63"/>
  <c r="OU196" i="63"/>
  <c r="FW241" i="63"/>
  <c r="N196" i="63"/>
  <c r="B177" i="21"/>
  <c r="B184" i="21" s="1"/>
  <c r="LF196" i="63"/>
  <c r="M151" i="63"/>
  <c r="KH151" i="63"/>
  <c r="PD151" i="63"/>
  <c r="AC151" i="63"/>
  <c r="AC286" i="63"/>
  <c r="AC196" i="63"/>
  <c r="AC241" i="63"/>
  <c r="OQ151" i="63"/>
  <c r="OQ241" i="63"/>
  <c r="OP151" i="63"/>
  <c r="JY151" i="63"/>
  <c r="JY196" i="63"/>
  <c r="PE198" i="21"/>
  <c r="PE177" i="21"/>
  <c r="PE184" i="21" s="1"/>
  <c r="AQ198" i="21"/>
  <c r="AQ177" i="21"/>
  <c r="AQ184" i="21" s="1"/>
  <c r="RA198" i="21"/>
  <c r="RA177" i="21"/>
  <c r="RA184" i="21" s="1"/>
  <c r="HW177" i="21"/>
  <c r="HW184" i="21" s="1"/>
  <c r="HW198" i="21"/>
  <c r="RO177" i="21"/>
  <c r="RO184" i="21" s="1"/>
  <c r="RO198" i="21"/>
  <c r="RJ177" i="21"/>
  <c r="RJ184" i="21" s="1"/>
  <c r="RJ198" i="21"/>
  <c r="CD151" i="63"/>
  <c r="CD196" i="63"/>
  <c r="CO151" i="63"/>
  <c r="CO196" i="63"/>
  <c r="NO151" i="63"/>
  <c r="NO286" i="63"/>
  <c r="NO196" i="63"/>
  <c r="GO151" i="63"/>
  <c r="AS151" i="63"/>
  <c r="AS196" i="63"/>
  <c r="LS151" i="63"/>
  <c r="LS241" i="63"/>
  <c r="LS286" i="63"/>
  <c r="LS196" i="63"/>
  <c r="PC151" i="63"/>
  <c r="PC196" i="63"/>
  <c r="LP151" i="63"/>
  <c r="LP196" i="63"/>
  <c r="LC151" i="63"/>
  <c r="LC196" i="63"/>
  <c r="NM198" i="21"/>
  <c r="SA196" i="63"/>
  <c r="QA198" i="21"/>
  <c r="QA177" i="21"/>
  <c r="QA184" i="21" s="1"/>
  <c r="GE177" i="21"/>
  <c r="GE184" i="21" s="1"/>
  <c r="GE198" i="21"/>
  <c r="OO198" i="21"/>
  <c r="OO177" i="21"/>
  <c r="OO184" i="21" s="1"/>
  <c r="JV198" i="21"/>
  <c r="JV177" i="21"/>
  <c r="JV184" i="21" s="1"/>
  <c r="MM151" i="63"/>
  <c r="MM196" i="63"/>
  <c r="QM151" i="63"/>
  <c r="PQ151" i="63"/>
  <c r="PQ196" i="63"/>
  <c r="GS151" i="63"/>
  <c r="GS196" i="63"/>
  <c r="KS151" i="63"/>
  <c r="KS241" i="63"/>
  <c r="NP151" i="63"/>
  <c r="NP196" i="63"/>
  <c r="NP286" i="63"/>
  <c r="JX286" i="63"/>
  <c r="JX241" i="63"/>
  <c r="OI196" i="63"/>
  <c r="CG151" i="63"/>
  <c r="CG196" i="63"/>
  <c r="CG241" i="63"/>
  <c r="IH151" i="63"/>
  <c r="IH196" i="63"/>
  <c r="PO151" i="63"/>
  <c r="BO151" i="63"/>
  <c r="BO196" i="63"/>
  <c r="PK151" i="63"/>
  <c r="PK196" i="63"/>
  <c r="PK241" i="63"/>
  <c r="RV151" i="63"/>
  <c r="MR151" i="63"/>
  <c r="MR196" i="63"/>
  <c r="OE151" i="63"/>
  <c r="CK151" i="63"/>
  <c r="LO151" i="63"/>
  <c r="LO241" i="63"/>
  <c r="JD151" i="63"/>
  <c r="GK151" i="63"/>
  <c r="AI151" i="63"/>
  <c r="RK196" i="63"/>
  <c r="RK241" i="63"/>
  <c r="RK151" i="63"/>
  <c r="FI151" i="63"/>
  <c r="FI196" i="63"/>
  <c r="CL151" i="63"/>
  <c r="O151" i="63"/>
  <c r="OS151" i="63"/>
  <c r="OS196" i="63"/>
  <c r="IU196" i="63"/>
  <c r="NN151" i="63"/>
  <c r="CV151" i="63"/>
  <c r="CV196" i="63"/>
  <c r="HL151" i="63"/>
  <c r="HL196" i="63"/>
  <c r="CR151" i="63"/>
  <c r="MA151" i="63"/>
  <c r="DV151" i="63"/>
  <c r="DV196" i="63"/>
  <c r="LH151" i="63"/>
  <c r="LH196" i="63"/>
  <c r="EO196" i="63"/>
  <c r="EO241" i="63"/>
  <c r="NU151" i="63"/>
  <c r="JE286" i="63"/>
  <c r="JE241" i="63"/>
  <c r="JE196" i="63"/>
  <c r="DG151" i="63"/>
  <c r="DG196" i="63"/>
  <c r="MY151" i="63"/>
  <c r="RD151" i="63"/>
  <c r="RD196" i="63"/>
  <c r="CW151" i="63"/>
  <c r="EB151" i="63"/>
  <c r="EB241" i="63"/>
  <c r="EB286" i="63"/>
  <c r="EB196" i="63"/>
  <c r="QF151" i="63"/>
  <c r="FT151" i="63"/>
  <c r="OV151" i="63"/>
  <c r="BJ151" i="63"/>
  <c r="DS151" i="63"/>
  <c r="IL151" i="63"/>
  <c r="IL196" i="63"/>
  <c r="SC151" i="63"/>
  <c r="SC196" i="63"/>
  <c r="SC241" i="63"/>
  <c r="EV151" i="63"/>
  <c r="PG151" i="63"/>
  <c r="PG196" i="63"/>
  <c r="W196" i="63"/>
  <c r="OV196" i="63"/>
  <c r="OB196" i="63"/>
  <c r="PX241" i="63"/>
  <c r="OI151" i="63"/>
  <c r="FK151" i="63"/>
  <c r="FK196" i="63"/>
  <c r="FK241" i="63"/>
  <c r="OQ286" i="63"/>
  <c r="NY177" i="21"/>
  <c r="NY184" i="21" s="1"/>
  <c r="NY198" i="21"/>
  <c r="MM198" i="21"/>
  <c r="MM177" i="21"/>
  <c r="MM184" i="21" s="1"/>
  <c r="DM198" i="21"/>
  <c r="DM177" i="21"/>
  <c r="DM184" i="21" s="1"/>
  <c r="CS177" i="21"/>
  <c r="CS184" i="21" s="1"/>
  <c r="CS198" i="21"/>
  <c r="CE151" i="63"/>
  <c r="HW151" i="63"/>
  <c r="HW241" i="63"/>
  <c r="FB151" i="63"/>
  <c r="FB241" i="63"/>
  <c r="OT151" i="63"/>
  <c r="OT196" i="63"/>
  <c r="IJ151" i="63"/>
  <c r="IJ286" i="63"/>
  <c r="RG151" i="63"/>
  <c r="GA151" i="63"/>
  <c r="KO151" i="63"/>
  <c r="BY151" i="63"/>
  <c r="IB151" i="63"/>
  <c r="CX151" i="63"/>
  <c r="JO151" i="63"/>
  <c r="AZ151" i="63"/>
  <c r="AZ286" i="63"/>
  <c r="AZ241" i="63"/>
  <c r="PS151" i="63"/>
  <c r="PS196" i="63"/>
  <c r="CQ151" i="63"/>
  <c r="CQ196" i="63"/>
  <c r="PX196" i="63"/>
  <c r="DO151" i="63"/>
  <c r="HO198" i="21"/>
  <c r="CQ241" i="63"/>
  <c r="OF177" i="21"/>
  <c r="OF184" i="21" s="1"/>
  <c r="OB241" i="63"/>
  <c r="RD286" i="63"/>
  <c r="RE196" i="63"/>
  <c r="AW198" i="21"/>
  <c r="IH286" i="63"/>
  <c r="MA196" i="63"/>
  <c r="CO241" i="63"/>
  <c r="NA151" i="63"/>
  <c r="NA196" i="63"/>
  <c r="NA241" i="63"/>
  <c r="JS198" i="21"/>
  <c r="JS177" i="21"/>
  <c r="JS184" i="21" s="1"/>
  <c r="GV177" i="21"/>
  <c r="GV184" i="21" s="1"/>
  <c r="GV198" i="21"/>
  <c r="PR151" i="63"/>
  <c r="PR196" i="63"/>
  <c r="AJ151" i="63"/>
  <c r="FH151" i="63"/>
  <c r="FH286" i="63"/>
  <c r="FH241" i="63"/>
  <c r="FH196" i="63"/>
  <c r="MF151" i="63"/>
  <c r="MF196" i="63"/>
  <c r="KZ151" i="63"/>
  <c r="KZ196" i="63"/>
  <c r="KZ241" i="63"/>
  <c r="FM151" i="63"/>
  <c r="FM286" i="63"/>
  <c r="FM241" i="63"/>
  <c r="GW151" i="63"/>
  <c r="NC151" i="63"/>
  <c r="FS286" i="63"/>
  <c r="FS151" i="63"/>
  <c r="OF151" i="63"/>
  <c r="OF241" i="63"/>
  <c r="OF196" i="63"/>
  <c r="NL151" i="63"/>
  <c r="Y151" i="63"/>
  <c r="PI151" i="63"/>
  <c r="PI196" i="63"/>
  <c r="FS241" i="63"/>
  <c r="KA177" i="21"/>
  <c r="KA184" i="21" s="1"/>
  <c r="GA196" i="63"/>
  <c r="NC196" i="63"/>
  <c r="QF241" i="63"/>
  <c r="MY241" i="63"/>
  <c r="PJ241" i="63"/>
  <c r="KB177" i="21"/>
  <c r="KB184" i="21" s="1"/>
  <c r="ES241" i="63"/>
  <c r="JY241" i="63"/>
  <c r="JX196" i="63"/>
  <c r="PD196" i="63"/>
  <c r="IU151" i="63"/>
  <c r="QH151" i="63"/>
  <c r="QH241" i="63"/>
  <c r="KN177" i="21"/>
  <c r="KN184" i="21" s="1"/>
  <c r="KN198" i="21"/>
  <c r="BQ198" i="21"/>
  <c r="BQ177" i="21"/>
  <c r="BQ184" i="21" s="1"/>
  <c r="ID177" i="21"/>
  <c r="ID184" i="21" s="1"/>
  <c r="ID198" i="21"/>
  <c r="KU151" i="63"/>
  <c r="KU196" i="63"/>
  <c r="U151" i="63"/>
  <c r="U196" i="63"/>
  <c r="JC151" i="63"/>
  <c r="OX151" i="63"/>
  <c r="MH151" i="63"/>
  <c r="PV151" i="63"/>
  <c r="EN151" i="63"/>
  <c r="RQ151" i="63"/>
  <c r="RQ196" i="63"/>
  <c r="HM151" i="63"/>
  <c r="IC151" i="63"/>
  <c r="NZ151" i="63"/>
  <c r="NE196" i="63"/>
  <c r="RE241" i="63"/>
  <c r="PS241" i="63"/>
  <c r="OQ196" i="63"/>
  <c r="FB196" i="63"/>
  <c r="AZ196" i="63"/>
  <c r="PJ286" i="63"/>
  <c r="NL196" i="63"/>
  <c r="FW151" i="63"/>
  <c r="JI198" i="21"/>
  <c r="RE286" i="63"/>
  <c r="J198" i="21"/>
  <c r="OB286" i="63"/>
  <c r="JO286" i="63"/>
  <c r="DS196" i="63"/>
  <c r="IG177" i="21"/>
  <c r="IG184" i="21" s="1"/>
  <c r="EG196" i="63"/>
  <c r="RY198" i="21"/>
  <c r="RY177" i="21"/>
  <c r="RY184" i="21" s="1"/>
  <c r="QP196" i="63"/>
  <c r="QP241" i="63"/>
  <c r="NJ151" i="63"/>
  <c r="SF151" i="63"/>
  <c r="NQ151" i="63"/>
  <c r="HV241" i="63"/>
  <c r="HV196" i="63"/>
  <c r="JM151" i="63"/>
  <c r="KN151" i="63"/>
  <c r="KN196" i="63"/>
  <c r="S151" i="63"/>
  <c r="HI196" i="63"/>
  <c r="CI151" i="63"/>
  <c r="BL151" i="63"/>
  <c r="PA151" i="63"/>
  <c r="PA241" i="63"/>
  <c r="PA196" i="63"/>
  <c r="HA151" i="63"/>
  <c r="GB151" i="63"/>
  <c r="GB196" i="63"/>
  <c r="BC151" i="63"/>
  <c r="BC286" i="63"/>
  <c r="DP151" i="63"/>
  <c r="DP196" i="63"/>
  <c r="JZ151" i="63"/>
  <c r="JZ241" i="63"/>
  <c r="CZ151" i="63"/>
  <c r="DA151" i="63"/>
  <c r="IP151" i="63"/>
  <c r="FO151" i="63"/>
  <c r="FO286" i="63"/>
  <c r="GG151" i="63"/>
  <c r="AR151" i="63"/>
  <c r="AR241" i="63"/>
  <c r="GH151" i="63"/>
  <c r="JM196" i="63"/>
  <c r="KK198" i="21"/>
  <c r="OO196" i="63"/>
  <c r="FO241" i="63"/>
  <c r="LT151" i="63"/>
  <c r="AA151" i="63"/>
  <c r="HP151" i="63"/>
  <c r="FU151" i="63"/>
  <c r="JT151" i="63"/>
  <c r="JT196" i="63"/>
  <c r="JT241" i="63"/>
  <c r="NY151" i="63"/>
  <c r="NY196" i="63"/>
  <c r="CH151" i="63"/>
  <c r="RO196" i="63"/>
  <c r="DA196" i="63"/>
  <c r="NR177" i="21"/>
  <c r="NR184" i="21" s="1"/>
  <c r="OO241" i="63"/>
  <c r="FO196" i="63"/>
  <c r="PV198" i="21"/>
  <c r="PV177" i="21"/>
  <c r="PV184" i="21" s="1"/>
  <c r="QG177" i="21"/>
  <c r="QG184" i="21" s="1"/>
  <c r="QG198" i="21"/>
  <c r="DZ177" i="21"/>
  <c r="DZ184" i="21" s="1"/>
  <c r="DZ198" i="21"/>
  <c r="JK151" i="63"/>
  <c r="JK196" i="63"/>
  <c r="AT151" i="63"/>
  <c r="QW151" i="63"/>
  <c r="NV151" i="63"/>
  <c r="NV241" i="63"/>
  <c r="RJ151" i="63"/>
  <c r="HO151" i="63"/>
  <c r="HO196" i="63"/>
  <c r="CU151" i="63"/>
  <c r="EQ196" i="63"/>
  <c r="BM151" i="63"/>
  <c r="FJ151" i="63"/>
  <c r="FJ241" i="63"/>
  <c r="RY151" i="63"/>
  <c r="OH151" i="63"/>
  <c r="OH196" i="63"/>
  <c r="AN151" i="63"/>
  <c r="AN196" i="63"/>
  <c r="LY151" i="63"/>
  <c r="ON151" i="63"/>
  <c r="ON286" i="63"/>
  <c r="NK151" i="63"/>
  <c r="NK286" i="63"/>
  <c r="NK241" i="63"/>
  <c r="HC151" i="63"/>
  <c r="FY151" i="63"/>
  <c r="KY151" i="63"/>
  <c r="KY241" i="63"/>
  <c r="KY286" i="63"/>
  <c r="MW151" i="63"/>
  <c r="AW151" i="63"/>
  <c r="AW196" i="63"/>
  <c r="HT151" i="63"/>
  <c r="HT196" i="63"/>
  <c r="LV151" i="63"/>
  <c r="FX151" i="63"/>
  <c r="OR151" i="63"/>
  <c r="KM151" i="63"/>
  <c r="KM196" i="63"/>
  <c r="AV196" i="63"/>
  <c r="GF196" i="63"/>
  <c r="BK241" i="63"/>
  <c r="PH196" i="63"/>
  <c r="NJ177" i="21"/>
  <c r="NJ184" i="21" s="1"/>
  <c r="GG196" i="63"/>
  <c r="SF196" i="63"/>
  <c r="KM241" i="63"/>
  <c r="EZ196" i="63"/>
  <c r="AL286" i="63"/>
  <c r="BK196" i="63"/>
  <c r="BC241" i="63"/>
  <c r="RL151" i="63"/>
  <c r="PN151" i="63"/>
  <c r="MC151" i="63"/>
  <c r="MC286" i="63"/>
  <c r="MC241" i="63"/>
  <c r="RM151" i="63"/>
  <c r="QY151" i="63"/>
  <c r="QB151" i="63"/>
  <c r="BZ151" i="63"/>
  <c r="FC151" i="63"/>
  <c r="FC196" i="63"/>
  <c r="FC241" i="63"/>
  <c r="QC151" i="63"/>
  <c r="MV151" i="63"/>
  <c r="EU151" i="63"/>
  <c r="EU196" i="63"/>
  <c r="CF151" i="63"/>
  <c r="LX286" i="63"/>
  <c r="RD177" i="21"/>
  <c r="RD184" i="21" s="1"/>
  <c r="NB151" i="63"/>
  <c r="MO151" i="63"/>
  <c r="QT151" i="63"/>
  <c r="KV151" i="63"/>
  <c r="KV196" i="63"/>
  <c r="BV151" i="63"/>
  <c r="BV196" i="63"/>
  <c r="BV286" i="63"/>
  <c r="BV241" i="63"/>
  <c r="FV151" i="63"/>
  <c r="FV196" i="63"/>
  <c r="GX151" i="63"/>
  <c r="GX286" i="63"/>
  <c r="GX241" i="63"/>
  <c r="CN151" i="63"/>
  <c r="IX151" i="63"/>
  <c r="IX196" i="63"/>
  <c r="IX241" i="63"/>
  <c r="IA151" i="63"/>
  <c r="II151" i="63"/>
  <c r="II286" i="63"/>
  <c r="MQ151" i="63"/>
  <c r="MQ196" i="63"/>
  <c r="FE151" i="63"/>
  <c r="FE196" i="63"/>
  <c r="FE286" i="63"/>
  <c r="FE241" i="63"/>
  <c r="QZ151" i="63"/>
  <c r="IN151" i="63"/>
  <c r="IN196" i="63"/>
  <c r="GQ151" i="63"/>
  <c r="RR151" i="63"/>
  <c r="RR286" i="63"/>
  <c r="QJ177" i="21"/>
  <c r="QJ184" i="21" s="1"/>
  <c r="QJ198" i="21"/>
  <c r="JE177" i="21"/>
  <c r="JE184" i="21" s="1"/>
  <c r="JE198" i="21"/>
  <c r="EU177" i="21"/>
  <c r="EU184" i="21" s="1"/>
  <c r="EU198" i="21"/>
  <c r="FD198" i="21"/>
  <c r="FD177" i="21"/>
  <c r="FD184" i="21" s="1"/>
  <c r="KC177" i="21"/>
  <c r="KC184" i="21" s="1"/>
  <c r="KC198" i="21"/>
  <c r="BJ198" i="21"/>
  <c r="BJ177" i="21"/>
  <c r="BJ184" i="21" s="1"/>
  <c r="QY177" i="21"/>
  <c r="QY184" i="21" s="1"/>
  <c r="QY198" i="21"/>
  <c r="OW177" i="21"/>
  <c r="OW184" i="21" s="1"/>
  <c r="OW198" i="21"/>
  <c r="CP151" i="63"/>
  <c r="R196" i="63"/>
  <c r="R151" i="63"/>
  <c r="JA151" i="63"/>
  <c r="JA196" i="63"/>
  <c r="AD151" i="63"/>
  <c r="DI151" i="63"/>
  <c r="BX151" i="63"/>
  <c r="BX196" i="63"/>
  <c r="BX286" i="63"/>
  <c r="MB177" i="21"/>
  <c r="MB184" i="21" s="1"/>
  <c r="MX151" i="63"/>
  <c r="MX241" i="63"/>
  <c r="MX196" i="63"/>
  <c r="LU151" i="63"/>
  <c r="LN151" i="63"/>
  <c r="HK151" i="63"/>
  <c r="NG151" i="63"/>
  <c r="V151" i="63"/>
  <c r="OK151" i="63"/>
  <c r="OK196" i="63"/>
  <c r="OK241" i="63"/>
  <c r="OK286" i="63"/>
  <c r="GE151" i="63"/>
  <c r="GE241" i="63"/>
  <c r="HY286" i="63"/>
  <c r="EC151" i="63"/>
  <c r="GI196" i="63"/>
  <c r="GI241" i="63"/>
  <c r="GI151" i="63"/>
  <c r="GI286" i="63"/>
  <c r="FD151" i="63"/>
  <c r="KG151" i="63"/>
  <c r="KG196" i="63"/>
  <c r="EH241" i="63"/>
  <c r="EH151" i="63"/>
  <c r="DK151" i="63"/>
  <c r="AU241" i="63"/>
  <c r="AU196" i="63"/>
  <c r="BR151" i="63"/>
  <c r="GD151" i="63"/>
  <c r="DV198" i="21"/>
  <c r="HY196" i="63"/>
  <c r="AD196" i="63"/>
  <c r="BX241" i="63"/>
  <c r="NF198" i="21"/>
  <c r="EU241" i="63"/>
  <c r="GW177" i="21"/>
  <c r="GW184" i="21" s="1"/>
  <c r="DE151" i="63"/>
  <c r="MW177" i="21"/>
  <c r="MW184" i="21" s="1"/>
  <c r="MW198" i="21"/>
  <c r="KO177" i="21"/>
  <c r="KO184" i="21" s="1"/>
  <c r="KO198" i="21"/>
  <c r="LK177" i="21"/>
  <c r="LK184" i="21" s="1"/>
  <c r="LK198" i="21"/>
  <c r="LU177" i="21"/>
  <c r="LU184" i="21" s="1"/>
  <c r="LU198" i="21"/>
  <c r="N177" i="21"/>
  <c r="N184" i="21" s="1"/>
  <c r="N198" i="21"/>
  <c r="GF198" i="21"/>
  <c r="GF177" i="21"/>
  <c r="GF184" i="21" s="1"/>
  <c r="AJ198" i="21"/>
  <c r="AJ177" i="21"/>
  <c r="AJ184" i="21" s="1"/>
  <c r="CD177" i="21"/>
  <c r="CD184" i="21" s="1"/>
  <c r="CD198" i="21"/>
  <c r="CX177" i="21"/>
  <c r="CX184" i="21" s="1"/>
  <c r="CX198" i="21"/>
  <c r="NG177" i="21"/>
  <c r="NG184" i="21" s="1"/>
  <c r="NG198" i="21"/>
  <c r="AY177" i="21"/>
  <c r="AY184" i="21" s="1"/>
  <c r="AY198" i="21"/>
  <c r="OH177" i="21"/>
  <c r="OH184" i="21" s="1"/>
  <c r="OH198" i="21"/>
  <c r="FK198" i="21"/>
  <c r="FK177" i="21"/>
  <c r="FK184" i="21" s="1"/>
  <c r="BA177" i="21"/>
  <c r="BA184" i="21" s="1"/>
  <c r="BA198" i="21"/>
  <c r="OC198" i="21"/>
  <c r="OC177" i="21"/>
  <c r="OC184" i="21" s="1"/>
  <c r="KK151" i="63"/>
  <c r="KK196" i="63"/>
  <c r="OY151" i="63"/>
  <c r="OY241" i="63"/>
  <c r="JI196" i="63"/>
  <c r="JI151" i="63"/>
  <c r="QN151" i="63"/>
  <c r="EG151" i="63"/>
  <c r="EJ151" i="63"/>
  <c r="DW151" i="63"/>
  <c r="MI151" i="63"/>
  <c r="OD151" i="63"/>
  <c r="OD196" i="63"/>
  <c r="PX151" i="63"/>
  <c r="LR151" i="63"/>
  <c r="ID151" i="63"/>
  <c r="DY151" i="63"/>
  <c r="EP151" i="63"/>
  <c r="FX198" i="21"/>
  <c r="FX177" i="21"/>
  <c r="FX184" i="21" s="1"/>
  <c r="JU151" i="63"/>
  <c r="GL151" i="63"/>
  <c r="LZ151" i="63"/>
  <c r="QY196" i="63"/>
  <c r="AU151" i="63"/>
  <c r="BR196" i="63"/>
  <c r="Q151" i="63"/>
  <c r="CB151" i="63"/>
  <c r="CB196" i="63"/>
  <c r="ET151" i="63"/>
  <c r="ET196" i="63"/>
  <c r="FG151" i="63"/>
  <c r="CA151" i="63"/>
  <c r="CA241" i="63"/>
  <c r="CA196" i="63"/>
  <c r="RZ151" i="63"/>
  <c r="DQ151" i="63"/>
  <c r="DQ196" i="63"/>
  <c r="GT151" i="63"/>
  <c r="GT196" i="63"/>
  <c r="Z151" i="63"/>
  <c r="JQ151" i="63"/>
  <c r="JQ196" i="63"/>
  <c r="T151" i="63"/>
  <c r="T196" i="63"/>
  <c r="IZ151" i="63"/>
  <c r="KC151" i="63"/>
  <c r="IW151" i="63"/>
  <c r="EI151" i="63"/>
  <c r="EI241" i="63"/>
  <c r="EI196" i="63"/>
  <c r="DX151" i="63"/>
  <c r="RA151" i="63"/>
  <c r="IE151" i="63"/>
  <c r="IE196" i="63"/>
  <c r="KT196" i="63"/>
  <c r="KT286" i="63"/>
  <c r="KT241" i="63"/>
  <c r="PW151" i="63"/>
  <c r="KL151" i="63"/>
  <c r="RF151" i="63"/>
  <c r="RF241" i="63"/>
  <c r="RF286" i="63"/>
  <c r="RF196" i="63"/>
  <c r="MJ151" i="63"/>
  <c r="HQ151" i="63"/>
  <c r="HQ196" i="63"/>
  <c r="JB151" i="63"/>
  <c r="OS177" i="21"/>
  <c r="OS184" i="21" s="1"/>
  <c r="OS198" i="21"/>
  <c r="LD198" i="21"/>
  <c r="LD177" i="21"/>
  <c r="LD184" i="21" s="1"/>
  <c r="RQ177" i="21"/>
  <c r="RQ184" i="21" s="1"/>
  <c r="RQ198" i="21"/>
  <c r="GL177" i="21"/>
  <c r="GL184" i="21" s="1"/>
  <c r="GL198" i="21"/>
  <c r="DH151" i="63"/>
  <c r="DH196" i="63"/>
  <c r="JG151" i="63"/>
  <c r="JG286" i="63"/>
  <c r="JG241" i="63"/>
  <c r="BD196" i="63"/>
  <c r="MC196" i="63"/>
  <c r="IT177" i="21"/>
  <c r="IT184" i="21" s="1"/>
  <c r="QB241" i="63"/>
  <c r="JG196" i="63"/>
  <c r="HQ241" i="63"/>
  <c r="AF198" i="21"/>
  <c r="GC198" i="21"/>
  <c r="GC177" i="21"/>
  <c r="GC184" i="21" s="1"/>
  <c r="CF177" i="21"/>
  <c r="CF184" i="21" s="1"/>
  <c r="CF198" i="21"/>
  <c r="DY177" i="21"/>
  <c r="DY184" i="21" s="1"/>
  <c r="DY198" i="21"/>
  <c r="BG198" i="21"/>
  <c r="BG177" i="21"/>
  <c r="BG184" i="21" s="1"/>
  <c r="LC198" i="21"/>
  <c r="LC177" i="21"/>
  <c r="LC184" i="21" s="1"/>
  <c r="W177" i="21"/>
  <c r="W184" i="21" s="1"/>
  <c r="W198" i="21"/>
  <c r="QP198" i="21"/>
  <c r="QP177" i="21"/>
  <c r="QP184" i="21" s="1"/>
  <c r="QZ177" i="21"/>
  <c r="QZ184" i="21" s="1"/>
  <c r="QZ198" i="21"/>
  <c r="RM198" i="21"/>
  <c r="RM177" i="21"/>
  <c r="RM184" i="21" s="1"/>
  <c r="JX151" i="63"/>
  <c r="JR151" i="63"/>
  <c r="LW151" i="63"/>
  <c r="LW286" i="63"/>
  <c r="MT151" i="63"/>
  <c r="MT286" i="63"/>
  <c r="OL151" i="63"/>
  <c r="OL196" i="63"/>
  <c r="RW151" i="63"/>
  <c r="RW196" i="63"/>
  <c r="ES151" i="63"/>
  <c r="ES196" i="63"/>
  <c r="HE151" i="63"/>
  <c r="OM151" i="63"/>
  <c r="OM241" i="63"/>
  <c r="JJ151" i="63"/>
  <c r="JJ196" i="63"/>
  <c r="HZ151" i="63"/>
  <c r="HV151" i="63"/>
  <c r="HI151" i="63"/>
  <c r="AG151" i="63"/>
  <c r="AG241" i="63"/>
  <c r="RH151" i="63"/>
  <c r="EE151" i="63"/>
  <c r="BW151" i="63"/>
  <c r="AQ151" i="63"/>
  <c r="AQ196" i="63"/>
  <c r="LJ151" i="63"/>
  <c r="LJ286" i="63"/>
  <c r="KL198" i="21"/>
  <c r="LJ177" i="21"/>
  <c r="LJ184" i="21" s="1"/>
  <c r="MN198" i="21"/>
  <c r="GM198" i="21"/>
  <c r="NZ198" i="21"/>
  <c r="DT198" i="21"/>
  <c r="EZ177" i="21"/>
  <c r="EZ184" i="21" s="1"/>
  <c r="OA198" i="21"/>
  <c r="MR198" i="21"/>
  <c r="JX177" i="21"/>
  <c r="JX184" i="21" s="1"/>
  <c r="QM177" i="21"/>
  <c r="QM184" i="21" s="1"/>
  <c r="JP198" i="21"/>
  <c r="JA198" i="21"/>
  <c r="ES198" i="21"/>
  <c r="KY198" i="21"/>
  <c r="HZ198" i="21"/>
  <c r="OL198" i="21"/>
  <c r="OG177" i="21"/>
  <c r="OG184" i="21" s="1"/>
  <c r="GD198" i="21"/>
  <c r="IL198" i="21"/>
  <c r="OX198" i="21"/>
  <c r="BW177" i="21"/>
  <c r="BW184" i="21" s="1"/>
  <c r="IA198" i="21"/>
  <c r="IF198" i="21"/>
  <c r="QE177" i="21"/>
  <c r="QE184" i="21" s="1"/>
  <c r="QF198" i="21"/>
  <c r="NP177" i="21"/>
  <c r="NP184" i="21" s="1"/>
  <c r="IO198" i="21"/>
  <c r="BP177" i="21"/>
  <c r="BP184" i="21" s="1"/>
  <c r="AG177" i="21"/>
  <c r="AG184" i="21" s="1"/>
  <c r="IY177" i="21"/>
  <c r="IY184" i="21" s="1"/>
  <c r="KR177" i="21"/>
  <c r="KR184" i="21" s="1"/>
  <c r="LA177" i="21"/>
  <c r="LA184" i="21" s="1"/>
  <c r="AL198" i="21"/>
  <c r="EB177" i="21"/>
  <c r="EB184" i="21" s="1"/>
  <c r="KP198" i="21"/>
  <c r="OV198" i="21"/>
  <c r="AE177" i="21"/>
  <c r="AE184" i="21" s="1"/>
  <c r="QB198" i="21"/>
  <c r="JZ177" i="21"/>
  <c r="JZ184" i="21" s="1"/>
  <c r="HU177" i="21"/>
  <c r="HU184" i="21" s="1"/>
  <c r="EA198" i="21"/>
  <c r="BV198" i="21"/>
  <c r="JG198" i="21"/>
  <c r="AK198" i="21"/>
  <c r="CV198" i="21"/>
  <c r="PU198" i="21"/>
  <c r="CA198" i="21"/>
  <c r="MV177" i="21"/>
  <c r="MV184" i="21" s="1"/>
  <c r="PC198" i="21"/>
  <c r="QQ198" i="21"/>
  <c r="EK198" i="21"/>
  <c r="HG198" i="21"/>
  <c r="BK198" i="21"/>
  <c r="CH198" i="21"/>
  <c r="HF177" i="21"/>
  <c r="HF184" i="21" s="1"/>
  <c r="DI198" i="21"/>
  <c r="II198" i="21"/>
  <c r="JU198" i="21"/>
  <c r="NB198" i="21"/>
  <c r="EN105" i="21"/>
  <c r="KW119" i="21"/>
  <c r="MY98" i="21"/>
  <c r="Y151" i="33"/>
  <c r="OX151" i="33"/>
  <c r="EZ151" i="33"/>
  <c r="PT105" i="21"/>
  <c r="EQ105" i="21"/>
  <c r="DH151" i="33"/>
  <c r="ME105" i="21"/>
  <c r="AQ151" i="33"/>
  <c r="LG151" i="33"/>
  <c r="EV151" i="33"/>
  <c r="NW151" i="33"/>
  <c r="IY151" i="33"/>
  <c r="SA151" i="33"/>
  <c r="QH95" i="21"/>
  <c r="HP151" i="33"/>
  <c r="ES151" i="33"/>
  <c r="LQ151" i="33"/>
  <c r="AE151" i="33"/>
  <c r="IU151" i="33"/>
  <c r="HX151" i="33"/>
  <c r="EA151" i="33"/>
  <c r="OL105" i="21"/>
  <c r="FQ151" i="33"/>
  <c r="NR95" i="21"/>
  <c r="NR116" i="21"/>
  <c r="AZ105" i="21"/>
  <c r="QL151" i="33"/>
  <c r="KU151" i="33"/>
  <c r="NC151" i="33"/>
  <c r="B203" i="21"/>
  <c r="OT198" i="21"/>
  <c r="QO177" i="21"/>
  <c r="QO184" i="21" s="1"/>
  <c r="QO198" i="21"/>
  <c r="ND119" i="21"/>
  <c r="DP177" i="21"/>
  <c r="DP184" i="21" s="1"/>
  <c r="DP198" i="21"/>
  <c r="ML177" i="21"/>
  <c r="ML184" i="21" s="1"/>
  <c r="ML198" i="21"/>
  <c r="DG198" i="21"/>
  <c r="DG177" i="21"/>
  <c r="DG184" i="21" s="1"/>
  <c r="QC198" i="21"/>
  <c r="QC177" i="21"/>
  <c r="QC184" i="21" s="1"/>
  <c r="NV177" i="21"/>
  <c r="NV184" i="21" s="1"/>
  <c r="NV198" i="21"/>
  <c r="PF177" i="21"/>
  <c r="PF184" i="21" s="1"/>
  <c r="PF198" i="21"/>
  <c r="KU198" i="21"/>
  <c r="KU177" i="21"/>
  <c r="KU184" i="21" s="1"/>
  <c r="CQ198" i="21"/>
  <c r="CQ177" i="21"/>
  <c r="CQ184" i="21" s="1"/>
  <c r="QV177" i="21"/>
  <c r="QV184" i="21" s="1"/>
  <c r="QV198" i="21"/>
  <c r="QU198" i="21"/>
  <c r="QU177" i="21"/>
  <c r="QU184" i="21" s="1"/>
  <c r="BB198" i="21"/>
  <c r="BB177" i="21"/>
  <c r="BB184" i="21" s="1"/>
  <c r="IE198" i="21"/>
  <c r="IE177" i="21"/>
  <c r="IE184" i="21" s="1"/>
  <c r="V198" i="21"/>
  <c r="V177" i="21"/>
  <c r="V184" i="21" s="1"/>
  <c r="PH177" i="21"/>
  <c r="PH184" i="21" s="1"/>
  <c r="PH198" i="21"/>
  <c r="CK177" i="21"/>
  <c r="CK184" i="21" s="1"/>
  <c r="CK198" i="21"/>
  <c r="BO198" i="21"/>
  <c r="BO177" i="21"/>
  <c r="BO184" i="21" s="1"/>
  <c r="RG177" i="21"/>
  <c r="RG184" i="21" s="1"/>
  <c r="RG198" i="21"/>
  <c r="PC102" i="21"/>
  <c r="GS177" i="21"/>
  <c r="GS184" i="21" s="1"/>
  <c r="RN104" i="21"/>
  <c r="IU177" i="21"/>
  <c r="IU184" i="21" s="1"/>
  <c r="IU198" i="21"/>
  <c r="RV198" i="21"/>
  <c r="RV177" i="21"/>
  <c r="RV184" i="21" s="1"/>
  <c r="O177" i="21"/>
  <c r="O184" i="21" s="1"/>
  <c r="O198" i="21"/>
  <c r="RB198" i="21"/>
  <c r="RB177" i="21"/>
  <c r="RB184" i="21" s="1"/>
  <c r="NU177" i="21"/>
  <c r="NU184" i="21" s="1"/>
  <c r="NU198" i="21"/>
  <c r="KG198" i="21"/>
  <c r="KG177" i="21"/>
  <c r="KG184" i="21" s="1"/>
  <c r="DH198" i="21"/>
  <c r="DH177" i="21"/>
  <c r="DH184" i="21" s="1"/>
  <c r="IK177" i="21"/>
  <c r="IK184" i="21" s="1"/>
  <c r="IK198" i="21"/>
  <c r="EC177" i="21"/>
  <c r="EC184" i="21" s="1"/>
  <c r="EL177" i="21"/>
  <c r="EL184" i="21" s="1"/>
  <c r="EL198" i="21"/>
  <c r="LR177" i="21"/>
  <c r="LR184" i="21" s="1"/>
  <c r="LR198" i="21"/>
  <c r="RE198" i="21"/>
  <c r="RE177" i="21"/>
  <c r="RE184" i="21" s="1"/>
  <c r="AA198" i="21"/>
  <c r="AA177" i="21"/>
  <c r="AA184" i="21" s="1"/>
  <c r="KT177" i="21"/>
  <c r="KT184" i="21" s="1"/>
  <c r="KT198" i="21"/>
  <c r="QN177" i="21"/>
  <c r="QN184" i="21" s="1"/>
  <c r="QN198" i="21"/>
  <c r="FW116" i="21"/>
  <c r="PX177" i="21"/>
  <c r="PX184" i="21" s="1"/>
  <c r="PX198" i="21"/>
  <c r="PS177" i="21"/>
  <c r="PS184" i="21" s="1"/>
  <c r="PS198" i="21"/>
  <c r="PR198" i="21"/>
  <c r="PR177" i="21"/>
  <c r="PR184" i="21" s="1"/>
  <c r="IN198" i="21"/>
  <c r="IN177" i="21"/>
  <c r="IN184" i="21" s="1"/>
  <c r="G177" i="21"/>
  <c r="G184" i="21" s="1"/>
  <c r="G198" i="21"/>
  <c r="KS177" i="21"/>
  <c r="KS184" i="21" s="1"/>
  <c r="KS198" i="21"/>
  <c r="NL198" i="21"/>
  <c r="NL177" i="21"/>
  <c r="NL184" i="21" s="1"/>
  <c r="LT198" i="21"/>
  <c r="LT177" i="21"/>
  <c r="LT184" i="21" s="1"/>
  <c r="QR177" i="21"/>
  <c r="QR184" i="21" s="1"/>
  <c r="QR198" i="21"/>
  <c r="E198" i="21"/>
  <c r="E177" i="21"/>
  <c r="E184" i="21" s="1"/>
  <c r="ON198" i="21"/>
  <c r="ON177" i="21"/>
  <c r="ON184" i="21" s="1"/>
  <c r="EN177" i="21"/>
  <c r="EN184" i="21" s="1"/>
  <c r="EN198" i="21"/>
  <c r="H198" i="21"/>
  <c r="H177" i="21"/>
  <c r="H184" i="21" s="1"/>
  <c r="RC177" i="21"/>
  <c r="RC184" i="21" s="1"/>
  <c r="RC198" i="21"/>
  <c r="EI198" i="21"/>
  <c r="EI177" i="21"/>
  <c r="EI184" i="21" s="1"/>
  <c r="OP177" i="21"/>
  <c r="OP184" i="21" s="1"/>
  <c r="OP198" i="21"/>
  <c r="SF177" i="21"/>
  <c r="SF184" i="21" s="1"/>
  <c r="SF198" i="21"/>
  <c r="JB102" i="21"/>
  <c r="BI177" i="21"/>
  <c r="BI184" i="21" s="1"/>
  <c r="BI198" i="21"/>
  <c r="BX198" i="21"/>
  <c r="BX177" i="21"/>
  <c r="BX184" i="21" s="1"/>
  <c r="D177" i="21"/>
  <c r="D184" i="21" s="1"/>
  <c r="D198" i="21"/>
  <c r="DQ177" i="21"/>
  <c r="DQ184" i="21" s="1"/>
  <c r="DQ198" i="21"/>
  <c r="L177" i="21"/>
  <c r="L184" i="21" s="1"/>
  <c r="L198" i="21"/>
  <c r="HX198" i="21"/>
  <c r="HX177" i="21"/>
  <c r="HX184" i="21" s="1"/>
  <c r="DC198" i="21"/>
  <c r="DC177" i="21"/>
  <c r="DC184" i="21" s="1"/>
  <c r="IQ198" i="21"/>
  <c r="IQ177" i="21"/>
  <c r="IQ184" i="21" s="1"/>
  <c r="BL198" i="21"/>
  <c r="BL177" i="21"/>
  <c r="BL184" i="21" s="1"/>
  <c r="BF177" i="21"/>
  <c r="BF184" i="21" s="1"/>
  <c r="BF198" i="21"/>
  <c r="MF198" i="21"/>
  <c r="MF177" i="21"/>
  <c r="MF184" i="21" s="1"/>
  <c r="HV104" i="21"/>
  <c r="NN119" i="21"/>
  <c r="NN274" i="21" s="1"/>
  <c r="DU198" i="21"/>
  <c r="DU177" i="21"/>
  <c r="DU184" i="21" s="1"/>
  <c r="DA177" i="21"/>
  <c r="DA184" i="21" s="1"/>
  <c r="DA198" i="21"/>
  <c r="HY105" i="21"/>
  <c r="CB198" i="21"/>
  <c r="CB177" i="21"/>
  <c r="CB184" i="21" s="1"/>
  <c r="EB119" i="21"/>
  <c r="EB98" i="21"/>
  <c r="NT177" i="21"/>
  <c r="NT184" i="21" s="1"/>
  <c r="NT198" i="21"/>
  <c r="I177" i="21"/>
  <c r="I184" i="21" s="1"/>
  <c r="I198" i="21"/>
  <c r="HD198" i="21"/>
  <c r="HD177" i="21"/>
  <c r="HD184" i="21" s="1"/>
  <c r="FH198" i="21"/>
  <c r="FH177" i="21"/>
  <c r="FH184" i="21" s="1"/>
  <c r="DK177" i="21"/>
  <c r="DK184" i="21" s="1"/>
  <c r="DK198" i="21"/>
  <c r="DS198" i="21"/>
  <c r="IP177" i="21"/>
  <c r="IP184" i="21" s="1"/>
  <c r="GO198" i="21"/>
  <c r="FT177" i="21"/>
  <c r="FT184" i="21" s="1"/>
  <c r="LP177" i="21"/>
  <c r="LP184" i="21" s="1"/>
  <c r="KZ177" i="21"/>
  <c r="KZ184" i="21" s="1"/>
  <c r="EX177" i="21"/>
  <c r="EX184" i="21" s="1"/>
  <c r="JT177" i="21"/>
  <c r="JT184" i="21" s="1"/>
  <c r="OI177" i="21"/>
  <c r="OI184" i="21" s="1"/>
  <c r="AD198" i="21"/>
  <c r="AD177" i="21"/>
  <c r="AD184" i="21" s="1"/>
  <c r="PD177" i="21"/>
  <c r="PD184" i="21" s="1"/>
  <c r="PD198" i="21"/>
  <c r="CP177" i="21"/>
  <c r="CP184" i="21" s="1"/>
  <c r="CP198" i="21"/>
  <c r="GA177" i="21"/>
  <c r="GA184" i="21" s="1"/>
  <c r="GA198" i="21"/>
  <c r="IE104" i="21"/>
  <c r="FF177" i="21"/>
  <c r="FF184" i="21" s="1"/>
  <c r="FF198" i="21"/>
  <c r="NQ177" i="21"/>
  <c r="NQ184" i="21" s="1"/>
  <c r="NQ198" i="21"/>
  <c r="IZ198" i="21"/>
  <c r="JK177" i="21"/>
  <c r="JK184" i="21" s="1"/>
  <c r="JK198" i="21"/>
  <c r="FV198" i="21"/>
  <c r="FV177" i="21"/>
  <c r="FV184" i="21" s="1"/>
  <c r="BH177" i="21"/>
  <c r="BH184" i="21" s="1"/>
  <c r="BH198" i="21"/>
  <c r="HJ177" i="21"/>
  <c r="HJ184" i="21" s="1"/>
  <c r="NS198" i="21"/>
  <c r="JN177" i="21"/>
  <c r="JN184" i="21" s="1"/>
  <c r="LW177" i="21"/>
  <c r="LW184" i="21" s="1"/>
  <c r="OE198" i="21"/>
  <c r="NE177" i="21"/>
  <c r="NE184" i="21" s="1"/>
  <c r="CW177" i="21"/>
  <c r="CW184" i="21" s="1"/>
  <c r="KQ198" i="21"/>
  <c r="LG198" i="21"/>
  <c r="ET198" i="21"/>
  <c r="ET177" i="21"/>
  <c r="ET184" i="21" s="1"/>
  <c r="QN105" i="21"/>
  <c r="SG177" i="21"/>
  <c r="SG184" i="21" s="1"/>
  <c r="SG198" i="21"/>
  <c r="KI177" i="21"/>
  <c r="KI184" i="21" s="1"/>
  <c r="KI198" i="21"/>
  <c r="PN177" i="21"/>
  <c r="PN184" i="21" s="1"/>
  <c r="PN198" i="21"/>
  <c r="K177" i="21"/>
  <c r="K184" i="21" s="1"/>
  <c r="RN198" i="21"/>
  <c r="OZ119" i="21"/>
  <c r="OZ274" i="21" s="1"/>
  <c r="P177" i="21"/>
  <c r="P184" i="21" s="1"/>
  <c r="P198" i="21"/>
  <c r="CT198" i="21"/>
  <c r="CT177" i="21"/>
  <c r="CT184" i="21" s="1"/>
  <c r="KX198" i="21"/>
  <c r="GX177" i="21"/>
  <c r="GX184" i="21" s="1"/>
  <c r="DD198" i="21"/>
  <c r="DO177" i="21"/>
  <c r="DO184" i="21" s="1"/>
  <c r="RU177" i="21"/>
  <c r="RU184" i="21" s="1"/>
  <c r="GB177" i="21"/>
  <c r="GB184" i="21" s="1"/>
  <c r="GB198" i="21"/>
  <c r="MC177" i="21"/>
  <c r="MC184" i="21" s="1"/>
  <c r="MC198" i="21"/>
  <c r="FZ198" i="21"/>
  <c r="FZ177" i="21"/>
  <c r="FZ184" i="21" s="1"/>
  <c r="DL198" i="21"/>
  <c r="DL177" i="21"/>
  <c r="DL184" i="21" s="1"/>
  <c r="KD177" i="21"/>
  <c r="KD184" i="21" s="1"/>
  <c r="HW97" i="21"/>
  <c r="HW118" i="21"/>
  <c r="GR177" i="21"/>
  <c r="GR184" i="21" s="1"/>
  <c r="GR198" i="21"/>
  <c r="GH198" i="21"/>
  <c r="AN177" i="21"/>
  <c r="AN184" i="21" s="1"/>
  <c r="RD118" i="21"/>
  <c r="RD104" i="21"/>
  <c r="MR118" i="21"/>
  <c r="GY177" i="21"/>
  <c r="GY184" i="21" s="1"/>
  <c r="GY198" i="21"/>
  <c r="QZ95" i="21"/>
  <c r="QZ102" i="21"/>
  <c r="DW177" i="21"/>
  <c r="DW184" i="21" s="1"/>
  <c r="DW198" i="21"/>
  <c r="NH198" i="21"/>
  <c r="NC198" i="21"/>
  <c r="R177" i="21"/>
  <c r="R184" i="21" s="1"/>
  <c r="KV198" i="21"/>
  <c r="MQ177" i="21"/>
  <c r="MQ184" i="21" s="1"/>
  <c r="PQ198" i="21"/>
  <c r="PZ104" i="21"/>
  <c r="AI177" i="21"/>
  <c r="AI184" i="21" s="1"/>
  <c r="AI198" i="21"/>
  <c r="FO177" i="21"/>
  <c r="FO184" i="21" s="1"/>
  <c r="FO198" i="21"/>
  <c r="DJ177" i="21"/>
  <c r="DJ184" i="21" s="1"/>
  <c r="DJ198" i="21"/>
  <c r="LL97" i="21"/>
  <c r="C177" i="21"/>
  <c r="C184" i="21" s="1"/>
  <c r="JD177" i="21"/>
  <c r="JD184" i="21" s="1"/>
  <c r="JD198" i="21"/>
  <c r="SE177" i="21"/>
  <c r="SE184" i="21" s="1"/>
  <c r="SE198" i="21"/>
  <c r="BD198" i="21"/>
  <c r="SA198" i="21"/>
  <c r="GZ177" i="21"/>
  <c r="GZ184" i="21" s="1"/>
  <c r="GZ198" i="21"/>
  <c r="KP97" i="21"/>
  <c r="JF177" i="21"/>
  <c r="JF184" i="21" s="1"/>
  <c r="JF198" i="21"/>
  <c r="GV116" i="21"/>
  <c r="KL98" i="21"/>
  <c r="LX98" i="21"/>
  <c r="EV198" i="21"/>
  <c r="IC198" i="21"/>
  <c r="KH198" i="21"/>
  <c r="GK198" i="21"/>
  <c r="GK177" i="21"/>
  <c r="GK184" i="21" s="1"/>
  <c r="SD177" i="21"/>
  <c r="SD184" i="21" s="1"/>
  <c r="SD198" i="21"/>
  <c r="BM177" i="21"/>
  <c r="BM184" i="21" s="1"/>
  <c r="BM198" i="21"/>
  <c r="BT177" i="21"/>
  <c r="BT184" i="21" s="1"/>
  <c r="BT198" i="21"/>
  <c r="MI116" i="21"/>
  <c r="DS118" i="21"/>
  <c r="DS104" i="21"/>
  <c r="JL177" i="21"/>
  <c r="JL184" i="21" s="1"/>
  <c r="JL198" i="21"/>
  <c r="U198" i="21"/>
  <c r="U177" i="21"/>
  <c r="U184" i="21" s="1"/>
  <c r="LQ177" i="21"/>
  <c r="LQ184" i="21" s="1"/>
  <c r="LQ198" i="21"/>
  <c r="CO198" i="21"/>
  <c r="HL177" i="21"/>
  <c r="HL184" i="21" s="1"/>
  <c r="HL198" i="21"/>
  <c r="QI198" i="21"/>
  <c r="QI177" i="21"/>
  <c r="QI184" i="21" s="1"/>
  <c r="LU102" i="21"/>
  <c r="BU177" i="21"/>
  <c r="BU184" i="21" s="1"/>
  <c r="FU198" i="21"/>
  <c r="LM177" i="21"/>
  <c r="LM184" i="21" s="1"/>
  <c r="CJ198" i="21"/>
  <c r="CL198" i="21"/>
  <c r="Y177" i="21"/>
  <c r="Y184" i="21" s="1"/>
  <c r="GQ177" i="21"/>
  <c r="GQ184" i="21" s="1"/>
  <c r="EY198" i="21"/>
  <c r="EY177" i="21"/>
  <c r="EY184" i="21" s="1"/>
  <c r="RS177" i="21"/>
  <c r="RS184" i="21" s="1"/>
  <c r="RS198" i="21"/>
  <c r="T198" i="21"/>
  <c r="T177" i="21"/>
  <c r="T184" i="21" s="1"/>
  <c r="HS177" i="21"/>
  <c r="HS184" i="21" s="1"/>
  <c r="HS198" i="21"/>
  <c r="CP116" i="21"/>
  <c r="JS95" i="21"/>
  <c r="JS102" i="21"/>
  <c r="CR177" i="21"/>
  <c r="CR184" i="21" s="1"/>
  <c r="CR198" i="21"/>
  <c r="AZ177" i="21"/>
  <c r="AZ184" i="21" s="1"/>
  <c r="AZ198" i="21"/>
  <c r="M177" i="21"/>
  <c r="M184" i="21" s="1"/>
  <c r="M198" i="21"/>
  <c r="LS198" i="21"/>
  <c r="LS177" i="21"/>
  <c r="LS184" i="21" s="1"/>
  <c r="GR97" i="21"/>
  <c r="PO177" i="21"/>
  <c r="PO184" i="21" s="1"/>
  <c r="PO198" i="21"/>
  <c r="HI198" i="21"/>
  <c r="HI177" i="21"/>
  <c r="HI184" i="21" s="1"/>
  <c r="HB177" i="21"/>
  <c r="HB184" i="21" s="1"/>
  <c r="HT198" i="21"/>
  <c r="NN198" i="21"/>
  <c r="AW97" i="21"/>
  <c r="GH116" i="21"/>
  <c r="LK98" i="21"/>
  <c r="FV102" i="21"/>
  <c r="MK198" i="21"/>
  <c r="NK119" i="21"/>
  <c r="KF177" i="21"/>
  <c r="KF184" i="21" s="1"/>
  <c r="KF198" i="21"/>
  <c r="AS177" i="21"/>
  <c r="AS184" i="21" s="1"/>
  <c r="AS198" i="21"/>
  <c r="PT118" i="21"/>
  <c r="QA118" i="21"/>
  <c r="CG118" i="21"/>
  <c r="GP118" i="21"/>
  <c r="DR177" i="21"/>
  <c r="DR184" i="21" s="1"/>
  <c r="DR198" i="21"/>
  <c r="BE198" i="21"/>
  <c r="BE177" i="21"/>
  <c r="BE184" i="21" s="1"/>
  <c r="RX177" i="21"/>
  <c r="RX184" i="21" s="1"/>
  <c r="RX198" i="21"/>
  <c r="HY119" i="21"/>
  <c r="HY274" i="21" s="1"/>
  <c r="JB116" i="21"/>
  <c r="GT104" i="21"/>
  <c r="QD104" i="21"/>
  <c r="FM97" i="21"/>
  <c r="FM104" i="21"/>
  <c r="I116" i="21"/>
  <c r="NK198" i="21"/>
  <c r="HK198" i="21"/>
  <c r="BZ98" i="21"/>
  <c r="QX198" i="21"/>
  <c r="LN198" i="21"/>
  <c r="FQ198" i="21"/>
  <c r="MD198" i="21"/>
  <c r="DX198" i="21"/>
  <c r="AV198" i="21"/>
  <c r="NX177" i="21"/>
  <c r="NX184" i="21" s="1"/>
  <c r="GW97" i="21"/>
  <c r="HK119" i="21"/>
  <c r="OH119" i="21"/>
  <c r="LL116" i="21"/>
  <c r="NS118" i="21"/>
  <c r="NS104" i="21"/>
  <c r="AD118" i="21"/>
  <c r="RQ97" i="21"/>
  <c r="KY104" i="21"/>
  <c r="KY97" i="21"/>
  <c r="MJ98" i="21"/>
  <c r="D102" i="21"/>
  <c r="D110" i="21" s="1"/>
  <c r="OM116" i="21"/>
  <c r="HJ104" i="21"/>
  <c r="JE118" i="21"/>
  <c r="QM102" i="21"/>
  <c r="EA98" i="21"/>
  <c r="BH102" i="21"/>
  <c r="BH116" i="21"/>
  <c r="AL98" i="21"/>
  <c r="EO198" i="21"/>
  <c r="NO198" i="21"/>
  <c r="JY198" i="21"/>
  <c r="EQ198" i="21"/>
  <c r="MT198" i="21"/>
  <c r="BR198" i="21"/>
  <c r="CC198" i="21"/>
  <c r="MG177" i="21"/>
  <c r="MG184" i="21" s="1"/>
  <c r="LH198" i="21"/>
  <c r="FL177" i="21"/>
  <c r="FL184" i="21" s="1"/>
  <c r="HV95" i="21"/>
  <c r="D118" i="21"/>
  <c r="GU104" i="21"/>
  <c r="LD116" i="21"/>
  <c r="RY102" i="21"/>
  <c r="GR95" i="21"/>
  <c r="DO104" i="21"/>
  <c r="HJ102" i="21"/>
  <c r="OZ102" i="21"/>
  <c r="JW98" i="21"/>
  <c r="LH104" i="21"/>
  <c r="HT102" i="21"/>
  <c r="LD118" i="21"/>
  <c r="LX102" i="21"/>
  <c r="NH97" i="21"/>
  <c r="M168" i="21"/>
  <c r="N89" i="63"/>
  <c r="N101" i="63" s="1"/>
  <c r="N86" i="73" s="1"/>
  <c r="L196" i="21"/>
  <c r="L175" i="21"/>
  <c r="L182" i="21" s="1"/>
  <c r="L190" i="21" s="1"/>
  <c r="GE199" i="21"/>
  <c r="GE178" i="21"/>
  <c r="GE185" i="21" s="1"/>
  <c r="KR178" i="21"/>
  <c r="KR185" i="21" s="1"/>
  <c r="KR199" i="21"/>
  <c r="DX199" i="21"/>
  <c r="DX178" i="21"/>
  <c r="DX185" i="21" s="1"/>
  <c r="RB178" i="21"/>
  <c r="RB185" i="21" s="1"/>
  <c r="RB199" i="21"/>
  <c r="AT199" i="21"/>
  <c r="AT178" i="21"/>
  <c r="AT185" i="21" s="1"/>
  <c r="NM176" i="21"/>
  <c r="NM183" i="21" s="1"/>
  <c r="NM197" i="21"/>
  <c r="RO176" i="21"/>
  <c r="RO183" i="21" s="1"/>
  <c r="RO197" i="21"/>
  <c r="QP176" i="21"/>
  <c r="QP183" i="21" s="1"/>
  <c r="QP197" i="21"/>
  <c r="EO178" i="21"/>
  <c r="EO185" i="21" s="1"/>
  <c r="EO199" i="21"/>
  <c r="QQ199" i="21"/>
  <c r="QQ178" i="21"/>
  <c r="QQ185" i="21" s="1"/>
  <c r="DK197" i="21"/>
  <c r="DK176" i="21"/>
  <c r="DK183" i="21" s="1"/>
  <c r="GK178" i="21"/>
  <c r="GK185" i="21" s="1"/>
  <c r="GK199" i="21"/>
  <c r="PL178" i="21"/>
  <c r="PL185" i="21" s="1"/>
  <c r="PL199" i="21"/>
  <c r="OB197" i="21"/>
  <c r="OB176" i="21"/>
  <c r="OB183" i="21" s="1"/>
  <c r="QV176" i="21"/>
  <c r="QV183" i="21" s="1"/>
  <c r="QV197" i="21"/>
  <c r="MI197" i="21"/>
  <c r="OZ197" i="21"/>
  <c r="OZ176" i="21"/>
  <c r="OZ183" i="21" s="1"/>
  <c r="PE178" i="21"/>
  <c r="PE185" i="21" s="1"/>
  <c r="PE199" i="21"/>
  <c r="EF197" i="21"/>
  <c r="EF176" i="21"/>
  <c r="EF183" i="21" s="1"/>
  <c r="CC178" i="21"/>
  <c r="CC185" i="21" s="1"/>
  <c r="CC199" i="21"/>
  <c r="CU178" i="21"/>
  <c r="CU185" i="21" s="1"/>
  <c r="CU199" i="21"/>
  <c r="HP176" i="21"/>
  <c r="HP183" i="21" s="1"/>
  <c r="HP197" i="21"/>
  <c r="DY178" i="21"/>
  <c r="DY185" i="21" s="1"/>
  <c r="DY199" i="21"/>
  <c r="FC176" i="21"/>
  <c r="FC183" i="21" s="1"/>
  <c r="FC197" i="21"/>
  <c r="MO176" i="21"/>
  <c r="MO183" i="21" s="1"/>
  <c r="MO197" i="21"/>
  <c r="IV176" i="21"/>
  <c r="IV183" i="21" s="1"/>
  <c r="IV197" i="21"/>
  <c r="JP199" i="21"/>
  <c r="JP178" i="21"/>
  <c r="JP185" i="21" s="1"/>
  <c r="KS178" i="21"/>
  <c r="KS185" i="21" s="1"/>
  <c r="KS199" i="21"/>
  <c r="OQ178" i="21"/>
  <c r="OQ185" i="21" s="1"/>
  <c r="OQ199" i="21"/>
  <c r="LS199" i="21"/>
  <c r="LS178" i="21"/>
  <c r="LS185" i="21" s="1"/>
  <c r="LK176" i="21"/>
  <c r="LK183" i="21" s="1"/>
  <c r="LK197" i="21"/>
  <c r="FD178" i="21"/>
  <c r="FD185" i="21" s="1"/>
  <c r="FD199" i="21"/>
  <c r="II117" i="21"/>
  <c r="IL197" i="21"/>
  <c r="IL176" i="21"/>
  <c r="IL183" i="21" s="1"/>
  <c r="LX176" i="21"/>
  <c r="LX183" i="21" s="1"/>
  <c r="LX197" i="21"/>
  <c r="JH178" i="21"/>
  <c r="JH185" i="21" s="1"/>
  <c r="JH199" i="21"/>
  <c r="MQ176" i="21"/>
  <c r="MQ183" i="21" s="1"/>
  <c r="MQ197" i="21"/>
  <c r="RX176" i="21"/>
  <c r="RX183" i="21" s="1"/>
  <c r="RX197" i="21"/>
  <c r="DE176" i="21"/>
  <c r="DE183" i="21" s="1"/>
  <c r="DE197" i="21"/>
  <c r="CI117" i="21"/>
  <c r="M178" i="21"/>
  <c r="M185" i="21" s="1"/>
  <c r="M199" i="21"/>
  <c r="BF176" i="21"/>
  <c r="BF183" i="21" s="1"/>
  <c r="BF197" i="21"/>
  <c r="AB197" i="21"/>
  <c r="AB176" i="21"/>
  <c r="AB183" i="21" s="1"/>
  <c r="OE199" i="21"/>
  <c r="OE178" i="21"/>
  <c r="OE185" i="21" s="1"/>
  <c r="P176" i="21"/>
  <c r="P183" i="21" s="1"/>
  <c r="P197" i="21"/>
  <c r="GD178" i="21"/>
  <c r="GD185" i="21" s="1"/>
  <c r="GD199" i="21"/>
  <c r="LY176" i="21"/>
  <c r="LY183" i="21" s="1"/>
  <c r="LY197" i="21"/>
  <c r="PD178" i="21"/>
  <c r="PD185" i="21" s="1"/>
  <c r="PD199" i="21"/>
  <c r="KV178" i="21"/>
  <c r="KV185" i="21" s="1"/>
  <c r="KV199" i="21"/>
  <c r="OC178" i="21"/>
  <c r="OC185" i="21" s="1"/>
  <c r="OC199" i="21"/>
  <c r="LU197" i="21"/>
  <c r="LU176" i="21"/>
  <c r="LU183" i="21" s="1"/>
  <c r="RY176" i="21"/>
  <c r="RY183" i="21" s="1"/>
  <c r="RY197" i="21"/>
  <c r="D176" i="21"/>
  <c r="D183" i="21" s="1"/>
  <c r="D191" i="21" s="1"/>
  <c r="D197" i="21"/>
  <c r="FP176" i="21"/>
  <c r="FP183" i="21" s="1"/>
  <c r="FP197" i="21"/>
  <c r="OG178" i="21"/>
  <c r="OG185" i="21" s="1"/>
  <c r="OG199" i="21"/>
  <c r="IH199" i="21"/>
  <c r="IH178" i="21"/>
  <c r="IH185" i="21" s="1"/>
  <c r="GZ178" i="21"/>
  <c r="GZ185" i="21" s="1"/>
  <c r="GZ199" i="21"/>
  <c r="FP178" i="21"/>
  <c r="FP185" i="21" s="1"/>
  <c r="FP199" i="21"/>
  <c r="HH178" i="21"/>
  <c r="HH185" i="21" s="1"/>
  <c r="HH199" i="21"/>
  <c r="RR197" i="21"/>
  <c r="RR176" i="21"/>
  <c r="RR183" i="21" s="1"/>
  <c r="NN176" i="21"/>
  <c r="NN183" i="21" s="1"/>
  <c r="NN197" i="21"/>
  <c r="IM178" i="21"/>
  <c r="IM185" i="21" s="1"/>
  <c r="IM199" i="21"/>
  <c r="EH176" i="21"/>
  <c r="EH183" i="21" s="1"/>
  <c r="EH197" i="21"/>
  <c r="DX197" i="21"/>
  <c r="DX176" i="21"/>
  <c r="DX183" i="21" s="1"/>
  <c r="MX117" i="21"/>
  <c r="FO176" i="21"/>
  <c r="FO183" i="21" s="1"/>
  <c r="FO197" i="21"/>
  <c r="OR117" i="21"/>
  <c r="OR96" i="21"/>
  <c r="KN178" i="21"/>
  <c r="KN185" i="21" s="1"/>
  <c r="KN199" i="21"/>
  <c r="MZ178" i="21"/>
  <c r="MZ185" i="21" s="1"/>
  <c r="MZ199" i="21"/>
  <c r="BV178" i="21"/>
  <c r="BV185" i="21" s="1"/>
  <c r="BV199" i="21"/>
  <c r="QR176" i="21"/>
  <c r="QR183" i="21" s="1"/>
  <c r="QR197" i="21"/>
  <c r="RH178" i="21"/>
  <c r="RH185" i="21" s="1"/>
  <c r="RH199" i="21"/>
  <c r="IQ178" i="21"/>
  <c r="IQ185" i="21" s="1"/>
  <c r="IQ199" i="21"/>
  <c r="HM178" i="21"/>
  <c r="HM185" i="21" s="1"/>
  <c r="HM199" i="21"/>
  <c r="RY178" i="21"/>
  <c r="RY185" i="21" s="1"/>
  <c r="RY199" i="21"/>
  <c r="II197" i="21"/>
  <c r="II176" i="21"/>
  <c r="II183" i="21" s="1"/>
  <c r="DS176" i="21"/>
  <c r="DS183" i="21" s="1"/>
  <c r="DS197" i="21"/>
  <c r="RW178" i="21"/>
  <c r="RW185" i="21" s="1"/>
  <c r="RW199" i="21"/>
  <c r="SA178" i="21"/>
  <c r="SA185" i="21" s="1"/>
  <c r="SA199" i="21"/>
  <c r="CW176" i="21"/>
  <c r="CW183" i="21" s="1"/>
  <c r="CW197" i="21"/>
  <c r="OZ199" i="21"/>
  <c r="KO178" i="21"/>
  <c r="KO185" i="21" s="1"/>
  <c r="KO199" i="21"/>
  <c r="AU197" i="21"/>
  <c r="KE117" i="21"/>
  <c r="N178" i="21"/>
  <c r="N185" i="21" s="1"/>
  <c r="N199" i="21"/>
  <c r="CW199" i="21"/>
  <c r="CW178" i="21"/>
  <c r="CW185" i="21" s="1"/>
  <c r="SB199" i="21"/>
  <c r="SB178" i="21"/>
  <c r="SB185" i="21" s="1"/>
  <c r="EV176" i="21"/>
  <c r="EV183" i="21" s="1"/>
  <c r="EV197" i="21"/>
  <c r="FB178" i="21"/>
  <c r="FB185" i="21" s="1"/>
  <c r="FB199" i="21"/>
  <c r="RB176" i="21"/>
  <c r="RB183" i="21" s="1"/>
  <c r="RB197" i="21"/>
  <c r="IQ176" i="21"/>
  <c r="IQ183" i="21" s="1"/>
  <c r="IQ197" i="21"/>
  <c r="PR178" i="21"/>
  <c r="PR185" i="21" s="1"/>
  <c r="PR199" i="21"/>
  <c r="OF178" i="21"/>
  <c r="OF185" i="21" s="1"/>
  <c r="OF199" i="21"/>
  <c r="BK178" i="21"/>
  <c r="BK185" i="21" s="1"/>
  <c r="BK199" i="21"/>
  <c r="HF199" i="21"/>
  <c r="HF178" i="21"/>
  <c r="HF185" i="21" s="1"/>
  <c r="PP178" i="21"/>
  <c r="PP185" i="21" s="1"/>
  <c r="PP199" i="21"/>
  <c r="NX178" i="21"/>
  <c r="NX185" i="21" s="1"/>
  <c r="NX199" i="21"/>
  <c r="LK178" i="21"/>
  <c r="LK185" i="21" s="1"/>
  <c r="LK199" i="21"/>
  <c r="PT199" i="21"/>
  <c r="PT178" i="21"/>
  <c r="PT185" i="21" s="1"/>
  <c r="PX178" i="21"/>
  <c r="PX185" i="21" s="1"/>
  <c r="PX199" i="21"/>
  <c r="MS199" i="21"/>
  <c r="MS178" i="21"/>
  <c r="MS185" i="21" s="1"/>
  <c r="RG176" i="21"/>
  <c r="RG183" i="21" s="1"/>
  <c r="RG197" i="21"/>
  <c r="DG178" i="21"/>
  <c r="DG185" i="21" s="1"/>
  <c r="DG199" i="21"/>
  <c r="OJ178" i="21"/>
  <c r="OJ185" i="21" s="1"/>
  <c r="OJ199" i="21"/>
  <c r="GJ176" i="21"/>
  <c r="GJ183" i="21" s="1"/>
  <c r="GJ197" i="21"/>
  <c r="NW176" i="21"/>
  <c r="NW183" i="21" s="1"/>
  <c r="NW197" i="21"/>
  <c r="CE176" i="21"/>
  <c r="CE183" i="21" s="1"/>
  <c r="CE197" i="21"/>
  <c r="DQ176" i="21"/>
  <c r="DQ183" i="21" s="1"/>
  <c r="DQ197" i="21"/>
  <c r="MM176" i="21"/>
  <c r="MM183" i="21" s="1"/>
  <c r="MM197" i="21"/>
  <c r="DG176" i="21"/>
  <c r="DG183" i="21" s="1"/>
  <c r="DG197" i="21"/>
  <c r="IP176" i="21"/>
  <c r="IP183" i="21" s="1"/>
  <c r="IP197" i="21"/>
  <c r="HG176" i="21"/>
  <c r="HG183" i="21" s="1"/>
  <c r="HG197" i="21"/>
  <c r="EH199" i="21"/>
  <c r="EH178" i="21"/>
  <c r="EH185" i="21" s="1"/>
  <c r="MZ197" i="21"/>
  <c r="MZ176" i="21"/>
  <c r="MZ183" i="21" s="1"/>
  <c r="MJ176" i="21"/>
  <c r="MJ183" i="21" s="1"/>
  <c r="MJ197" i="21"/>
  <c r="ER176" i="21"/>
  <c r="ER183" i="21" s="1"/>
  <c r="ER197" i="21"/>
  <c r="KY178" i="21"/>
  <c r="KY185" i="21" s="1"/>
  <c r="KY199" i="21"/>
  <c r="BW178" i="21"/>
  <c r="BW185" i="21" s="1"/>
  <c r="BW199" i="21"/>
  <c r="RO178" i="21"/>
  <c r="RO185" i="21" s="1"/>
  <c r="RO199" i="21"/>
  <c r="DS178" i="21"/>
  <c r="DS185" i="21" s="1"/>
  <c r="DS199" i="21"/>
  <c r="NX176" i="21"/>
  <c r="NX183" i="21" s="1"/>
  <c r="NX197" i="21"/>
  <c r="PC178" i="21"/>
  <c r="PC185" i="21" s="1"/>
  <c r="PC199" i="21"/>
  <c r="DB176" i="21"/>
  <c r="DB183" i="21" s="1"/>
  <c r="DB197" i="21"/>
  <c r="IY199" i="21"/>
  <c r="IY178" i="21"/>
  <c r="IY185" i="21" s="1"/>
  <c r="DL178" i="21"/>
  <c r="DL185" i="21" s="1"/>
  <c r="DL199" i="21"/>
  <c r="P178" i="21"/>
  <c r="P185" i="21" s="1"/>
  <c r="P199" i="21"/>
  <c r="NH199" i="21"/>
  <c r="NH178" i="21"/>
  <c r="NH185" i="21" s="1"/>
  <c r="RB96" i="21"/>
  <c r="JK178" i="21"/>
  <c r="JK185" i="21" s="1"/>
  <c r="JK199" i="21"/>
  <c r="CV96" i="21"/>
  <c r="DK199" i="21"/>
  <c r="DK178" i="21"/>
  <c r="DK185" i="21" s="1"/>
  <c r="NP199" i="21"/>
  <c r="IO178" i="21"/>
  <c r="IO185" i="21" s="1"/>
  <c r="QU178" i="21"/>
  <c r="QU185" i="21" s="1"/>
  <c r="QU199" i="21"/>
  <c r="NL199" i="21"/>
  <c r="NL178" i="21"/>
  <c r="NL185" i="21" s="1"/>
  <c r="QI176" i="21"/>
  <c r="QI183" i="21" s="1"/>
  <c r="QI197" i="21"/>
  <c r="PK96" i="21"/>
  <c r="OK178" i="21"/>
  <c r="OK185" i="21" s="1"/>
  <c r="OK199" i="21"/>
  <c r="BM197" i="21"/>
  <c r="BM176" i="21"/>
  <c r="BM183" i="21" s="1"/>
  <c r="BU103" i="21"/>
  <c r="OJ176" i="21"/>
  <c r="OJ183" i="21" s="1"/>
  <c r="OJ197" i="21"/>
  <c r="KL176" i="21"/>
  <c r="KL183" i="21" s="1"/>
  <c r="KL197" i="21"/>
  <c r="IN176" i="21"/>
  <c r="IN183" i="21" s="1"/>
  <c r="IN197" i="21"/>
  <c r="EZ176" i="21"/>
  <c r="EZ183" i="21" s="1"/>
  <c r="EZ197" i="21"/>
  <c r="JU197" i="21"/>
  <c r="JU176" i="21"/>
  <c r="JU183" i="21" s="1"/>
  <c r="JP176" i="21"/>
  <c r="JP183" i="21" s="1"/>
  <c r="JP197" i="21"/>
  <c r="RV176" i="21"/>
  <c r="RV183" i="21" s="1"/>
  <c r="RV197" i="21"/>
  <c r="KK178" i="21"/>
  <c r="KK185" i="21" s="1"/>
  <c r="KK199" i="21"/>
  <c r="KD178" i="21"/>
  <c r="KD185" i="21" s="1"/>
  <c r="KD199" i="21"/>
  <c r="QT176" i="21"/>
  <c r="QT183" i="21" s="1"/>
  <c r="QT197" i="21"/>
  <c r="LI176" i="21"/>
  <c r="LI183" i="21" s="1"/>
  <c r="LI197" i="21"/>
  <c r="H199" i="21"/>
  <c r="H178" i="21"/>
  <c r="H185" i="21" s="1"/>
  <c r="FM176" i="21"/>
  <c r="FM183" i="21" s="1"/>
  <c r="FM197" i="21"/>
  <c r="GF176" i="21"/>
  <c r="GF183" i="21" s="1"/>
  <c r="GF197" i="21"/>
  <c r="JB176" i="21"/>
  <c r="JB183" i="21" s="1"/>
  <c r="JB197" i="21"/>
  <c r="NK199" i="21"/>
  <c r="NK178" i="21"/>
  <c r="NK185" i="21" s="1"/>
  <c r="RN197" i="21"/>
  <c r="RN176" i="21"/>
  <c r="RN183" i="21" s="1"/>
  <c r="DR178" i="21"/>
  <c r="DR185" i="21" s="1"/>
  <c r="DR199" i="21"/>
  <c r="EL176" i="21"/>
  <c r="EL183" i="21" s="1"/>
  <c r="EL197" i="21"/>
  <c r="SC96" i="21"/>
  <c r="IO197" i="21"/>
  <c r="IO176" i="21"/>
  <c r="IO183" i="21" s="1"/>
  <c r="AM176" i="21"/>
  <c r="AM183" i="21" s="1"/>
  <c r="AM197" i="21"/>
  <c r="HA176" i="21"/>
  <c r="HA183" i="21" s="1"/>
  <c r="HA197" i="21"/>
  <c r="BN176" i="21"/>
  <c r="BN183" i="21" s="1"/>
  <c r="BN197" i="21"/>
  <c r="HI176" i="21"/>
  <c r="HI183" i="21" s="1"/>
  <c r="HI197" i="21"/>
  <c r="JY176" i="21"/>
  <c r="JY183" i="21" s="1"/>
  <c r="JY197" i="21"/>
  <c r="IK199" i="21"/>
  <c r="IK178" i="21"/>
  <c r="IK185" i="21" s="1"/>
  <c r="HG178" i="21"/>
  <c r="HG185" i="21" s="1"/>
  <c r="HG199" i="21"/>
  <c r="PM178" i="21"/>
  <c r="PM185" i="21" s="1"/>
  <c r="PM199" i="21"/>
  <c r="HU197" i="21"/>
  <c r="HU176" i="21"/>
  <c r="HU183" i="21" s="1"/>
  <c r="KM197" i="21"/>
  <c r="KM176" i="21"/>
  <c r="KM183" i="21" s="1"/>
  <c r="NB199" i="21"/>
  <c r="NB178" i="21"/>
  <c r="NB185" i="21" s="1"/>
  <c r="OI197" i="21"/>
  <c r="OI176" i="21"/>
  <c r="OI183" i="21" s="1"/>
  <c r="JW176" i="21"/>
  <c r="JW183" i="21" s="1"/>
  <c r="JW197" i="21"/>
  <c r="LT178" i="21"/>
  <c r="LT185" i="21" s="1"/>
  <c r="LT199" i="21"/>
  <c r="BL178" i="21"/>
  <c r="BL185" i="21" s="1"/>
  <c r="BL199" i="21"/>
  <c r="V176" i="21"/>
  <c r="V183" i="21" s="1"/>
  <c r="V197" i="21"/>
  <c r="AN197" i="21"/>
  <c r="AN176" i="21"/>
  <c r="AN183" i="21" s="1"/>
  <c r="K178" i="21"/>
  <c r="K185" i="21" s="1"/>
  <c r="K199" i="21"/>
  <c r="AW176" i="21"/>
  <c r="AW183" i="21" s="1"/>
  <c r="AW197" i="21"/>
  <c r="K176" i="21"/>
  <c r="K183" i="21" s="1"/>
  <c r="K191" i="21" s="1"/>
  <c r="K197" i="21"/>
  <c r="NT176" i="21"/>
  <c r="NT183" i="21" s="1"/>
  <c r="NT197" i="21"/>
  <c r="Q178" i="21"/>
  <c r="Q185" i="21" s="1"/>
  <c r="GP197" i="21"/>
  <c r="GP176" i="21"/>
  <c r="GP183" i="21" s="1"/>
  <c r="GE197" i="21"/>
  <c r="GE176" i="21"/>
  <c r="GE183" i="21" s="1"/>
  <c r="FI197" i="21"/>
  <c r="FI176" i="21"/>
  <c r="FI183" i="21" s="1"/>
  <c r="MD176" i="21"/>
  <c r="MD183" i="21" s="1"/>
  <c r="MD197" i="21"/>
  <c r="II199" i="21"/>
  <c r="II178" i="21"/>
  <c r="II185" i="21" s="1"/>
  <c r="DT176" i="21"/>
  <c r="DT183" i="21" s="1"/>
  <c r="DT197" i="21"/>
  <c r="MY178" i="21"/>
  <c r="MY185" i="21" s="1"/>
  <c r="MY199" i="21"/>
  <c r="QS178" i="21"/>
  <c r="QS185" i="21" s="1"/>
  <c r="QS199" i="21"/>
  <c r="AC199" i="21"/>
  <c r="AC178" i="21"/>
  <c r="AC185" i="21" s="1"/>
  <c r="NI176" i="21"/>
  <c r="NI183" i="21" s="1"/>
  <c r="NI197" i="21"/>
  <c r="FE178" i="21"/>
  <c r="FE185" i="21" s="1"/>
  <c r="FE199" i="21"/>
  <c r="ID176" i="21"/>
  <c r="ID183" i="21" s="1"/>
  <c r="ID197" i="21"/>
  <c r="RE199" i="21"/>
  <c r="QN199" i="21"/>
  <c r="QN178" i="21"/>
  <c r="QN185" i="21" s="1"/>
  <c r="SF178" i="21"/>
  <c r="SF185" i="21" s="1"/>
  <c r="SF199" i="21"/>
  <c r="JE176" i="21"/>
  <c r="JE183" i="21" s="1"/>
  <c r="JE197" i="21"/>
  <c r="AX176" i="21"/>
  <c r="AX183" i="21" s="1"/>
  <c r="AX197" i="21"/>
  <c r="G178" i="21"/>
  <c r="G185" i="21" s="1"/>
  <c r="G199" i="21"/>
  <c r="FZ199" i="21"/>
  <c r="FZ178" i="21"/>
  <c r="FZ185" i="21" s="1"/>
  <c r="KX197" i="21"/>
  <c r="KX176" i="21"/>
  <c r="KX183" i="21" s="1"/>
  <c r="DN178" i="21"/>
  <c r="DN185" i="21" s="1"/>
  <c r="DN199" i="21"/>
  <c r="PL176" i="21"/>
  <c r="PL183" i="21" s="1"/>
  <c r="PL197" i="21"/>
  <c r="CG178" i="21"/>
  <c r="CG185" i="21" s="1"/>
  <c r="CG199" i="21"/>
  <c r="MK176" i="21"/>
  <c r="MK183" i="21" s="1"/>
  <c r="MK197" i="21"/>
  <c r="OT178" i="21"/>
  <c r="OT185" i="21" s="1"/>
  <c r="OT199" i="21"/>
  <c r="HJ176" i="21"/>
  <c r="HJ183" i="21" s="1"/>
  <c r="HJ197" i="21"/>
  <c r="MP176" i="21"/>
  <c r="MP183" i="21" s="1"/>
  <c r="MP197" i="21"/>
  <c r="IZ176" i="21"/>
  <c r="IZ183" i="21" s="1"/>
  <c r="IZ197" i="21"/>
  <c r="PZ178" i="21"/>
  <c r="PZ185" i="21" s="1"/>
  <c r="PZ199" i="21"/>
  <c r="QB178" i="21"/>
  <c r="QB185" i="21" s="1"/>
  <c r="QB199" i="21"/>
  <c r="NF178" i="21"/>
  <c r="NF185" i="21" s="1"/>
  <c r="NF199" i="21"/>
  <c r="HE178" i="21"/>
  <c r="HE185" i="21" s="1"/>
  <c r="HE199" i="21"/>
  <c r="FS178" i="21"/>
  <c r="FS185" i="21" s="1"/>
  <c r="FS199" i="21"/>
  <c r="HR176" i="21"/>
  <c r="HR183" i="21" s="1"/>
  <c r="HR197" i="21"/>
  <c r="IW197" i="21"/>
  <c r="IW176" i="21"/>
  <c r="IW183" i="21" s="1"/>
  <c r="FU199" i="21"/>
  <c r="FU178" i="21"/>
  <c r="FU185" i="21" s="1"/>
  <c r="BB199" i="21"/>
  <c r="BB178" i="21"/>
  <c r="BB185" i="21" s="1"/>
  <c r="EE199" i="21"/>
  <c r="EE178" i="21"/>
  <c r="EE185" i="21" s="1"/>
  <c r="GS176" i="21"/>
  <c r="GS183" i="21" s="1"/>
  <c r="GS197" i="21"/>
  <c r="LW176" i="21"/>
  <c r="LW183" i="21" s="1"/>
  <c r="LW197" i="21"/>
  <c r="KB176" i="21"/>
  <c r="KB183" i="21" s="1"/>
  <c r="KB197" i="21"/>
  <c r="KJ178" i="21"/>
  <c r="KJ185" i="21" s="1"/>
  <c r="KJ199" i="21"/>
  <c r="IJ178" i="21"/>
  <c r="IJ185" i="21" s="1"/>
  <c r="IJ199" i="21"/>
  <c r="IR176" i="21"/>
  <c r="IR183" i="21" s="1"/>
  <c r="IR197" i="21"/>
  <c r="QZ197" i="21"/>
  <c r="QZ176" i="21"/>
  <c r="QZ183" i="21" s="1"/>
  <c r="GR176" i="21"/>
  <c r="GR183" i="21" s="1"/>
  <c r="GR197" i="21"/>
  <c r="HI178" i="21"/>
  <c r="HI185" i="21" s="1"/>
  <c r="HI199" i="21"/>
  <c r="QD178" i="21"/>
  <c r="QD185" i="21" s="1"/>
  <c r="QD199" i="21"/>
  <c r="DE178" i="21"/>
  <c r="DE185" i="21" s="1"/>
  <c r="DE199" i="21"/>
  <c r="AA197" i="21"/>
  <c r="AA176" i="21"/>
  <c r="AA183" i="21" s="1"/>
  <c r="EX197" i="21"/>
  <c r="EX176" i="21"/>
  <c r="EX183" i="21" s="1"/>
  <c r="EW178" i="21"/>
  <c r="EW185" i="21" s="1"/>
  <c r="EW199" i="21"/>
  <c r="MN176" i="21"/>
  <c r="MN183" i="21" s="1"/>
  <c r="MN197" i="21"/>
  <c r="BN178" i="21"/>
  <c r="BN185" i="21" s="1"/>
  <c r="BN199" i="21"/>
  <c r="EY176" i="21"/>
  <c r="EY183" i="21" s="1"/>
  <c r="EY197" i="21"/>
  <c r="ES178" i="21"/>
  <c r="ES185" i="21" s="1"/>
  <c r="ES199" i="21"/>
  <c r="KI176" i="21"/>
  <c r="KI183" i="21" s="1"/>
  <c r="KI197" i="21"/>
  <c r="CX176" i="21"/>
  <c r="CX183" i="21" s="1"/>
  <c r="CX197" i="21"/>
  <c r="NR197" i="21"/>
  <c r="NR176" i="21"/>
  <c r="NR183" i="21" s="1"/>
  <c r="GI176" i="21"/>
  <c r="GI183" i="21" s="1"/>
  <c r="GI197" i="21"/>
  <c r="HX178" i="21"/>
  <c r="HX185" i="21" s="1"/>
  <c r="HX199" i="21"/>
  <c r="RC178" i="21"/>
  <c r="RC185" i="21" s="1"/>
  <c r="RC199" i="21"/>
  <c r="FI178" i="21"/>
  <c r="FI185" i="21" s="1"/>
  <c r="FI199" i="21"/>
  <c r="CH197" i="21"/>
  <c r="CH176" i="21"/>
  <c r="CH183" i="21" s="1"/>
  <c r="JZ176" i="21"/>
  <c r="JZ183" i="21" s="1"/>
  <c r="JZ197" i="21"/>
  <c r="OH176" i="21"/>
  <c r="OH183" i="21" s="1"/>
  <c r="OH197" i="21"/>
  <c r="MG178" i="21"/>
  <c r="MG185" i="21" s="1"/>
  <c r="MG199" i="21"/>
  <c r="GV199" i="21"/>
  <c r="GV178" i="21"/>
  <c r="GV185" i="21" s="1"/>
  <c r="FT176" i="21"/>
  <c r="FT183" i="21" s="1"/>
  <c r="FT197" i="21"/>
  <c r="IP199" i="21"/>
  <c r="IP178" i="21"/>
  <c r="IP185" i="21" s="1"/>
  <c r="MC178" i="21"/>
  <c r="MC185" i="21" s="1"/>
  <c r="MC199" i="21"/>
  <c r="NA176" i="21"/>
  <c r="NA183" i="21" s="1"/>
  <c r="NA197" i="21"/>
  <c r="QJ178" i="21"/>
  <c r="QJ185" i="21" s="1"/>
  <c r="QJ199" i="21"/>
  <c r="BB176" i="21"/>
  <c r="BB183" i="21" s="1"/>
  <c r="BB197" i="21"/>
  <c r="PU178" i="21"/>
  <c r="PU185" i="21" s="1"/>
  <c r="PU199" i="21"/>
  <c r="EU176" i="21"/>
  <c r="EU183" i="21" s="1"/>
  <c r="EU197" i="21"/>
  <c r="IW178" i="21"/>
  <c r="IW185" i="21" s="1"/>
  <c r="IW199" i="21"/>
  <c r="MO178" i="21"/>
  <c r="MO185" i="21" s="1"/>
  <c r="MO199" i="21"/>
  <c r="QY117" i="21"/>
  <c r="QY96" i="21"/>
  <c r="LE178" i="21"/>
  <c r="LE185" i="21" s="1"/>
  <c r="LE199" i="21"/>
  <c r="Y178" i="21"/>
  <c r="Y185" i="21" s="1"/>
  <c r="Y199" i="21"/>
  <c r="PB178" i="21"/>
  <c r="PB185" i="21" s="1"/>
  <c r="PB199" i="21"/>
  <c r="HT178" i="21"/>
  <c r="HT185" i="21" s="1"/>
  <c r="LM197" i="21"/>
  <c r="LM176" i="21"/>
  <c r="LM183" i="21" s="1"/>
  <c r="IR178" i="21"/>
  <c r="IR185" i="21" s="1"/>
  <c r="IR199" i="21"/>
  <c r="RK178" i="21"/>
  <c r="RK185" i="21" s="1"/>
  <c r="RK199" i="21"/>
  <c r="LB178" i="21"/>
  <c r="LB185" i="21" s="1"/>
  <c r="LB199" i="21"/>
  <c r="RL176" i="21"/>
  <c r="RL183" i="21" s="1"/>
  <c r="RL197" i="21"/>
  <c r="GT199" i="21"/>
  <c r="GT178" i="21"/>
  <c r="GT185" i="21" s="1"/>
  <c r="CQ176" i="21"/>
  <c r="CQ183" i="21" s="1"/>
  <c r="CQ197" i="21"/>
  <c r="ML178" i="21"/>
  <c r="ML185" i="21" s="1"/>
  <c r="ML199" i="21"/>
  <c r="DW178" i="21"/>
  <c r="DW185" i="21" s="1"/>
  <c r="DW199" i="21"/>
  <c r="SG199" i="21"/>
  <c r="SG178" i="21"/>
  <c r="SG185" i="21" s="1"/>
  <c r="IT176" i="21"/>
  <c r="IT183" i="21" s="1"/>
  <c r="IT197" i="21"/>
  <c r="T178" i="21"/>
  <c r="T185" i="21" s="1"/>
  <c r="T199" i="21"/>
  <c r="CW103" i="21"/>
  <c r="BE178" i="21"/>
  <c r="BE185" i="21" s="1"/>
  <c r="BE199" i="21"/>
  <c r="BJ178" i="21"/>
  <c r="BJ185" i="21" s="1"/>
  <c r="BJ199" i="21"/>
  <c r="AF178" i="21"/>
  <c r="AF185" i="21" s="1"/>
  <c r="AF199" i="21"/>
  <c r="PR176" i="21"/>
  <c r="PR183" i="21" s="1"/>
  <c r="PR197" i="21"/>
  <c r="AY197" i="21"/>
  <c r="AY176" i="21"/>
  <c r="AY183" i="21" s="1"/>
  <c r="DF176" i="21"/>
  <c r="DF183" i="21" s="1"/>
  <c r="DF197" i="21"/>
  <c r="GX176" i="21"/>
  <c r="GX183" i="21" s="1"/>
  <c r="DC176" i="21"/>
  <c r="DC183" i="21" s="1"/>
  <c r="DC197" i="21"/>
  <c r="EM199" i="21"/>
  <c r="EM178" i="21"/>
  <c r="EM185" i="21" s="1"/>
  <c r="SA95" i="21"/>
  <c r="RU178" i="21"/>
  <c r="RU185" i="21" s="1"/>
  <c r="RU199" i="21"/>
  <c r="KP197" i="21"/>
  <c r="KP176" i="21"/>
  <c r="KP183" i="21" s="1"/>
  <c r="FV103" i="21"/>
  <c r="LU178" i="21"/>
  <c r="LU185" i="21" s="1"/>
  <c r="LU199" i="21"/>
  <c r="QQ176" i="21"/>
  <c r="QQ183" i="21" s="1"/>
  <c r="QQ197" i="21"/>
  <c r="DZ178" i="21"/>
  <c r="DZ185" i="21" s="1"/>
  <c r="DZ199" i="21"/>
  <c r="KT178" i="21"/>
  <c r="KT185" i="21" s="1"/>
  <c r="KT199" i="21"/>
  <c r="OQ176" i="21"/>
  <c r="OQ183" i="21" s="1"/>
  <c r="OQ197" i="21"/>
  <c r="JG199" i="21"/>
  <c r="JG178" i="21"/>
  <c r="JG185" i="21" s="1"/>
  <c r="CY178" i="21"/>
  <c r="CY185" i="21" s="1"/>
  <c r="CY199" i="21"/>
  <c r="JF96" i="21"/>
  <c r="GN178" i="21"/>
  <c r="GN185" i="21" s="1"/>
  <c r="GN199" i="21"/>
  <c r="QQ96" i="21"/>
  <c r="RM117" i="21"/>
  <c r="IX178" i="21"/>
  <c r="IX185" i="21" s="1"/>
  <c r="IX199" i="21"/>
  <c r="IS176" i="21"/>
  <c r="IS183" i="21" s="1"/>
  <c r="IS197" i="21"/>
  <c r="EK176" i="21"/>
  <c r="EK183" i="21" s="1"/>
  <c r="EK197" i="21"/>
  <c r="AY178" i="21"/>
  <c r="AY185" i="21" s="1"/>
  <c r="AY199" i="21"/>
  <c r="V178" i="21"/>
  <c r="V185" i="21" s="1"/>
  <c r="V199" i="21"/>
  <c r="IS103" i="21"/>
  <c r="HK178" i="21"/>
  <c r="HK185" i="21" s="1"/>
  <c r="HK199" i="21"/>
  <c r="IG176" i="21"/>
  <c r="IG183" i="21" s="1"/>
  <c r="IG197" i="21"/>
  <c r="NZ176" i="21"/>
  <c r="NZ183" i="21" s="1"/>
  <c r="NZ197" i="21"/>
  <c r="B199" i="21"/>
  <c r="B178" i="21"/>
  <c r="B185" i="21" s="1"/>
  <c r="DJ197" i="21"/>
  <c r="DJ176" i="21"/>
  <c r="DJ183" i="21" s="1"/>
  <c r="JN197" i="21"/>
  <c r="JN176" i="21"/>
  <c r="JN183" i="21" s="1"/>
  <c r="JR178" i="21"/>
  <c r="JR185" i="21" s="1"/>
  <c r="JR199" i="21"/>
  <c r="DM176" i="21"/>
  <c r="DM183" i="21" s="1"/>
  <c r="DM197" i="21"/>
  <c r="D178" i="21"/>
  <c r="D185" i="21" s="1"/>
  <c r="D199" i="21"/>
  <c r="PN199" i="21"/>
  <c r="PN178" i="21"/>
  <c r="PN185" i="21" s="1"/>
  <c r="AQ178" i="21"/>
  <c r="AQ185" i="21" s="1"/>
  <c r="AQ199" i="21"/>
  <c r="NG178" i="21"/>
  <c r="NG185" i="21" s="1"/>
  <c r="NG199" i="21"/>
  <c r="HU178" i="21"/>
  <c r="HU185" i="21" s="1"/>
  <c r="HU199" i="21"/>
  <c r="HV103" i="21"/>
  <c r="PE176" i="21"/>
  <c r="PE183" i="21" s="1"/>
  <c r="PE197" i="21"/>
  <c r="EL178" i="21"/>
  <c r="EL185" i="21" s="1"/>
  <c r="EL199" i="21"/>
  <c r="PQ176" i="21"/>
  <c r="PQ183" i="21" s="1"/>
  <c r="PQ197" i="21"/>
  <c r="BD178" i="21"/>
  <c r="BD185" i="21" s="1"/>
  <c r="BD199" i="21"/>
  <c r="GI178" i="21"/>
  <c r="GI185" i="21" s="1"/>
  <c r="GI199" i="21"/>
  <c r="IA178" i="21"/>
  <c r="IA185" i="21" s="1"/>
  <c r="IA199" i="21"/>
  <c r="KG178" i="21"/>
  <c r="KG185" i="21" s="1"/>
  <c r="KG199" i="21"/>
  <c r="NC178" i="21"/>
  <c r="NC185" i="21" s="1"/>
  <c r="NC199" i="21"/>
  <c r="FA178" i="21"/>
  <c r="FA185" i="21" s="1"/>
  <c r="FA199" i="21"/>
  <c r="HC178" i="21"/>
  <c r="HC185" i="21" s="1"/>
  <c r="HC199" i="21"/>
  <c r="OD178" i="21"/>
  <c r="OD185" i="21" s="1"/>
  <c r="OD199" i="21"/>
  <c r="CF103" i="21"/>
  <c r="EM176" i="21"/>
  <c r="EM183" i="21" s="1"/>
  <c r="EM197" i="21"/>
  <c r="CF178" i="21"/>
  <c r="CF185" i="21" s="1"/>
  <c r="CF199" i="21"/>
  <c r="AG178" i="21"/>
  <c r="AG185" i="21" s="1"/>
  <c r="AG199" i="21"/>
  <c r="CR176" i="21"/>
  <c r="CR183" i="21" s="1"/>
  <c r="CR197" i="21"/>
  <c r="AN178" i="21"/>
  <c r="AN185" i="21" s="1"/>
  <c r="AN199" i="21"/>
  <c r="CA178" i="21"/>
  <c r="CA185" i="21" s="1"/>
  <c r="CA199" i="21"/>
  <c r="QN176" i="21"/>
  <c r="QN183" i="21" s="1"/>
  <c r="QN197" i="21"/>
  <c r="BH197" i="21"/>
  <c r="BH176" i="21"/>
  <c r="BH183" i="21" s="1"/>
  <c r="NJ176" i="21"/>
  <c r="NJ183" i="21" s="1"/>
  <c r="NJ197" i="21"/>
  <c r="RJ178" i="21"/>
  <c r="RJ185" i="21" s="1"/>
  <c r="RJ199" i="21"/>
  <c r="IV178" i="21"/>
  <c r="IV185" i="21" s="1"/>
  <c r="IV199" i="21"/>
  <c r="DJ178" i="21"/>
  <c r="DJ185" i="21" s="1"/>
  <c r="DJ199" i="21"/>
  <c r="QH178" i="21"/>
  <c r="QH185" i="21" s="1"/>
  <c r="QH199" i="21"/>
  <c r="CK199" i="21"/>
  <c r="CK178" i="21"/>
  <c r="CK185" i="21" s="1"/>
  <c r="EW176" i="21"/>
  <c r="EW183" i="21" s="1"/>
  <c r="EW197" i="21"/>
  <c r="QW178" i="21"/>
  <c r="QW185" i="21" s="1"/>
  <c r="QW199" i="21"/>
  <c r="SC178" i="21"/>
  <c r="SC185" i="21" s="1"/>
  <c r="SC199" i="21"/>
  <c r="Z199" i="21"/>
  <c r="Z178" i="21"/>
  <c r="Z185" i="21" s="1"/>
  <c r="PK176" i="21"/>
  <c r="PK183" i="21" s="1"/>
  <c r="PK197" i="21"/>
  <c r="CS178" i="21"/>
  <c r="CS185" i="21" s="1"/>
  <c r="CS199" i="21"/>
  <c r="DO178" i="21"/>
  <c r="DO185" i="21" s="1"/>
  <c r="DO199" i="21"/>
  <c r="GH197" i="21"/>
  <c r="GH176" i="21"/>
  <c r="GH183" i="21" s="1"/>
  <c r="EB178" i="21"/>
  <c r="EB185" i="21" s="1"/>
  <c r="EB199" i="21"/>
  <c r="CJ176" i="21"/>
  <c r="CJ183" i="21" s="1"/>
  <c r="CJ197" i="21"/>
  <c r="QL176" i="21"/>
  <c r="QL183" i="21" s="1"/>
  <c r="QL197" i="21"/>
  <c r="PW178" i="21"/>
  <c r="PW185" i="21" s="1"/>
  <c r="PW199" i="21"/>
  <c r="DH176" i="21"/>
  <c r="DH183" i="21" s="1"/>
  <c r="DH197" i="21"/>
  <c r="KY176" i="21"/>
  <c r="KY183" i="21" s="1"/>
  <c r="KY197" i="21"/>
  <c r="IF176" i="21"/>
  <c r="IF183" i="21" s="1"/>
  <c r="IF197" i="21"/>
  <c r="SC176" i="21"/>
  <c r="SC183" i="21" s="1"/>
  <c r="SC197" i="21"/>
  <c r="MV176" i="21"/>
  <c r="MV183" i="21" s="1"/>
  <c r="MV197" i="21"/>
  <c r="DB199" i="21"/>
  <c r="DB178" i="21"/>
  <c r="DB185" i="21" s="1"/>
  <c r="DU197" i="21"/>
  <c r="DU176" i="21"/>
  <c r="DU183" i="21" s="1"/>
  <c r="OW197" i="21"/>
  <c r="OW176" i="21"/>
  <c r="OW183" i="21" s="1"/>
  <c r="BI176" i="21"/>
  <c r="BI183" i="21" s="1"/>
  <c r="BI197" i="21"/>
  <c r="BR176" i="21"/>
  <c r="BR183" i="21" s="1"/>
  <c r="BR197" i="21"/>
  <c r="KC176" i="21"/>
  <c r="KC183" i="21" s="1"/>
  <c r="KC197" i="21"/>
  <c r="SF197" i="21"/>
  <c r="JA178" i="21"/>
  <c r="JA185" i="21" s="1"/>
  <c r="JA199" i="21"/>
  <c r="RC176" i="21"/>
  <c r="RC183" i="21" s="1"/>
  <c r="RC197" i="21"/>
  <c r="Z197" i="21"/>
  <c r="Z176" i="21"/>
  <c r="Z183" i="21" s="1"/>
  <c r="RV178" i="21"/>
  <c r="RV185" i="21" s="1"/>
  <c r="RV199" i="21"/>
  <c r="GH199" i="21"/>
  <c r="GH178" i="21"/>
  <c r="GH185" i="21" s="1"/>
  <c r="FG176" i="21"/>
  <c r="FG183" i="21" s="1"/>
  <c r="FG197" i="21"/>
  <c r="DQ178" i="21"/>
  <c r="DQ185" i="21" s="1"/>
  <c r="DQ199" i="21"/>
  <c r="KU178" i="21"/>
  <c r="KU185" i="21" s="1"/>
  <c r="KU199" i="21"/>
  <c r="QP178" i="21"/>
  <c r="QP185" i="21" s="1"/>
  <c r="QP199" i="21"/>
  <c r="HB176" i="21"/>
  <c r="HB183" i="21" s="1"/>
  <c r="HB197" i="21"/>
  <c r="PY197" i="21"/>
  <c r="PY176" i="21"/>
  <c r="PY183" i="21" s="1"/>
  <c r="OS176" i="21"/>
  <c r="OS183" i="21" s="1"/>
  <c r="OS197" i="21"/>
  <c r="FJ176" i="21"/>
  <c r="FJ183" i="21" s="1"/>
  <c r="FJ197" i="21"/>
  <c r="CJ178" i="21"/>
  <c r="CJ185" i="21" s="1"/>
  <c r="CJ199" i="21"/>
  <c r="OC197" i="21"/>
  <c r="OC176" i="21"/>
  <c r="OC183" i="21" s="1"/>
  <c r="QE176" i="21"/>
  <c r="QE183" i="21" s="1"/>
  <c r="QE197" i="21"/>
  <c r="IH176" i="21"/>
  <c r="IH183" i="21" s="1"/>
  <c r="IH197" i="21"/>
  <c r="BJ176" i="21"/>
  <c r="BJ183" i="21" s="1"/>
  <c r="BJ197" i="21"/>
  <c r="DL176" i="21"/>
  <c r="DL183" i="21" s="1"/>
  <c r="DL197" i="21"/>
  <c r="W178" i="21"/>
  <c r="W185" i="21" s="1"/>
  <c r="W199" i="21"/>
  <c r="JD178" i="21"/>
  <c r="JD185" i="21" s="1"/>
  <c r="JD199" i="21"/>
  <c r="DF178" i="21"/>
  <c r="DF185" i="21" s="1"/>
  <c r="DF199" i="21"/>
  <c r="JA96" i="21"/>
  <c r="JA117" i="21"/>
  <c r="CS176" i="21"/>
  <c r="CS183" i="21" s="1"/>
  <c r="CS197" i="21"/>
  <c r="QC176" i="21"/>
  <c r="QC183" i="21" s="1"/>
  <c r="QC197" i="21"/>
  <c r="KE176" i="21"/>
  <c r="KE183" i="21" s="1"/>
  <c r="KE197" i="21"/>
  <c r="JZ178" i="21"/>
  <c r="JZ185" i="21" s="1"/>
  <c r="JZ199" i="21"/>
  <c r="JI178" i="21"/>
  <c r="JI185" i="21" s="1"/>
  <c r="JI199" i="21"/>
  <c r="RJ197" i="21"/>
  <c r="RJ176" i="21"/>
  <c r="RJ183" i="21" s="1"/>
  <c r="O176" i="21"/>
  <c r="O183" i="21" s="1"/>
  <c r="O197" i="21"/>
  <c r="HY178" i="21"/>
  <c r="HY185" i="21" s="1"/>
  <c r="HY199" i="21"/>
  <c r="BI199" i="21"/>
  <c r="BI178" i="21"/>
  <c r="BI185" i="21" s="1"/>
  <c r="BA178" i="21"/>
  <c r="BA185" i="21" s="1"/>
  <c r="BA199" i="21"/>
  <c r="MR176" i="21"/>
  <c r="MR183" i="21" s="1"/>
  <c r="MR197" i="21"/>
  <c r="SD197" i="21"/>
  <c r="SD176" i="21"/>
  <c r="SD183" i="21" s="1"/>
  <c r="IY176" i="21"/>
  <c r="IY183" i="21" s="1"/>
  <c r="IY197" i="21"/>
  <c r="PQ178" i="21"/>
  <c r="PQ185" i="21" s="1"/>
  <c r="PQ199" i="21"/>
  <c r="NW178" i="21"/>
  <c r="NW185" i="21" s="1"/>
  <c r="NW199" i="21"/>
  <c r="MB176" i="21"/>
  <c r="MB183" i="21" s="1"/>
  <c r="MB197" i="21"/>
  <c r="FS176" i="21"/>
  <c r="FS183" i="21" s="1"/>
  <c r="FS197" i="21"/>
  <c r="CA176" i="21"/>
  <c r="CA183" i="21" s="1"/>
  <c r="CA197" i="21"/>
  <c r="HA199" i="21"/>
  <c r="HA178" i="21"/>
  <c r="HA185" i="21" s="1"/>
  <c r="LL197" i="21"/>
  <c r="LL176" i="21"/>
  <c r="LL183" i="21" s="1"/>
  <c r="RK176" i="21"/>
  <c r="RK183" i="21" s="1"/>
  <c r="RK197" i="21"/>
  <c r="IN178" i="21"/>
  <c r="IN185" i="21" s="1"/>
  <c r="IN199" i="21"/>
  <c r="IE176" i="21"/>
  <c r="IE183" i="21" s="1"/>
  <c r="IE197" i="21"/>
  <c r="HL178" i="21"/>
  <c r="HL185" i="21" s="1"/>
  <c r="HL199" i="21"/>
  <c r="QK178" i="21"/>
  <c r="QK185" i="21" s="1"/>
  <c r="QK199" i="21"/>
  <c r="BD176" i="21"/>
  <c r="BD183" i="21" s="1"/>
  <c r="BD197" i="21"/>
  <c r="GP178" i="21"/>
  <c r="GP185" i="21" s="1"/>
  <c r="GP199" i="21"/>
  <c r="BQ178" i="21"/>
  <c r="BQ185" i="21" s="1"/>
  <c r="BQ199" i="21"/>
  <c r="GO176" i="21"/>
  <c r="GO183" i="21" s="1"/>
  <c r="GO197" i="21"/>
  <c r="RX178" i="21"/>
  <c r="RX185" i="21" s="1"/>
  <c r="RX199" i="21"/>
  <c r="OI178" i="21"/>
  <c r="OI185" i="21" s="1"/>
  <c r="OI199" i="21"/>
  <c r="BR178" i="21"/>
  <c r="BR185" i="21" s="1"/>
  <c r="BR199" i="21"/>
  <c r="EA197" i="21"/>
  <c r="EA176" i="21"/>
  <c r="EA183" i="21" s="1"/>
  <c r="GG197" i="21"/>
  <c r="GG176" i="21"/>
  <c r="GG183" i="21" s="1"/>
  <c r="CV197" i="21"/>
  <c r="CV176" i="21"/>
  <c r="CV183" i="21" s="1"/>
  <c r="GO178" i="21"/>
  <c r="GO185" i="21" s="1"/>
  <c r="GO199" i="21"/>
  <c r="MQ199" i="21"/>
  <c r="MQ178" i="21"/>
  <c r="MQ185" i="21" s="1"/>
  <c r="LE176" i="21"/>
  <c r="LE183" i="21" s="1"/>
  <c r="LE197" i="21"/>
  <c r="EO176" i="21"/>
  <c r="EO183" i="21" s="1"/>
  <c r="EO197" i="21"/>
  <c r="LI178" i="21"/>
  <c r="LI185" i="21" s="1"/>
  <c r="LI199" i="21"/>
  <c r="QR178" i="21"/>
  <c r="QR185" i="21" s="1"/>
  <c r="QR199" i="21"/>
  <c r="PU197" i="21"/>
  <c r="PU176" i="21"/>
  <c r="PU183" i="21" s="1"/>
  <c r="DI197" i="21"/>
  <c r="DI176" i="21"/>
  <c r="DI183" i="21" s="1"/>
  <c r="IU176" i="21"/>
  <c r="IU183" i="21" s="1"/>
  <c r="IU197" i="21"/>
  <c r="GZ176" i="21"/>
  <c r="GZ183" i="21" s="1"/>
  <c r="GZ197" i="21"/>
  <c r="OP178" i="21"/>
  <c r="OP185" i="21" s="1"/>
  <c r="OP199" i="21"/>
  <c r="PU96" i="21"/>
  <c r="PU117" i="21"/>
  <c r="CI178" i="21"/>
  <c r="CI185" i="21" s="1"/>
  <c r="CI199" i="21"/>
  <c r="DR176" i="21"/>
  <c r="DR183" i="21" s="1"/>
  <c r="DR197" i="21"/>
  <c r="W176" i="21"/>
  <c r="W183" i="21" s="1"/>
  <c r="W197" i="21"/>
  <c r="HW199" i="21"/>
  <c r="HW178" i="21"/>
  <c r="HW185" i="21" s="1"/>
  <c r="BP197" i="21"/>
  <c r="BP176" i="21"/>
  <c r="BP183" i="21" s="1"/>
  <c r="KA199" i="21"/>
  <c r="KA178" i="21"/>
  <c r="KA185" i="21" s="1"/>
  <c r="NM178" i="21"/>
  <c r="NM185" i="21" s="1"/>
  <c r="NM199" i="21"/>
  <c r="HV176" i="21"/>
  <c r="HV183" i="21" s="1"/>
  <c r="HV197" i="21"/>
  <c r="MW178" i="21"/>
  <c r="MW185" i="21" s="1"/>
  <c r="FQ176" i="21"/>
  <c r="FQ183" i="21" s="1"/>
  <c r="FQ197" i="21"/>
  <c r="QC178" i="21"/>
  <c r="QC185" i="21" s="1"/>
  <c r="QC199" i="21"/>
  <c r="NV176" i="21"/>
  <c r="NV183" i="21" s="1"/>
  <c r="NV197" i="21"/>
  <c r="RR178" i="21"/>
  <c r="RR185" i="21" s="1"/>
  <c r="RR199" i="21"/>
  <c r="GV197" i="21"/>
  <c r="GV176" i="21"/>
  <c r="GV183" i="21" s="1"/>
  <c r="LC197" i="21"/>
  <c r="LC176" i="21"/>
  <c r="LC183" i="21" s="1"/>
  <c r="DZ176" i="21"/>
  <c r="DZ183" i="21" s="1"/>
  <c r="DZ197" i="21"/>
  <c r="PX176" i="21"/>
  <c r="PX183" i="21" s="1"/>
  <c r="PX197" i="21"/>
  <c r="RJ103" i="21"/>
  <c r="EN199" i="21"/>
  <c r="EN178" i="21"/>
  <c r="EN185" i="21" s="1"/>
  <c r="BZ199" i="21"/>
  <c r="BZ178" i="21"/>
  <c r="BZ185" i="21" s="1"/>
  <c r="HY197" i="21"/>
  <c r="HY176" i="21"/>
  <c r="HY183" i="21" s="1"/>
  <c r="QY178" i="21"/>
  <c r="QY185" i="21" s="1"/>
  <c r="QY199" i="21"/>
  <c r="OU176" i="21"/>
  <c r="OU183" i="21" s="1"/>
  <c r="OU197" i="21"/>
  <c r="GD176" i="21"/>
  <c r="GD183" i="21" s="1"/>
  <c r="GD197" i="21"/>
  <c r="PW197" i="21"/>
  <c r="PW176" i="21"/>
  <c r="PW183" i="21" s="1"/>
  <c r="LQ178" i="21"/>
  <c r="LQ185" i="21" s="1"/>
  <c r="LQ199" i="21"/>
  <c r="FG178" i="21"/>
  <c r="FG185" i="21" s="1"/>
  <c r="FG199" i="21"/>
  <c r="R178" i="21"/>
  <c r="R185" i="21" s="1"/>
  <c r="R199" i="21"/>
  <c r="MH197" i="21"/>
  <c r="MH176" i="21"/>
  <c r="MH183" i="21" s="1"/>
  <c r="IL178" i="21"/>
  <c r="IL185" i="21" s="1"/>
  <c r="IL199" i="21"/>
  <c r="QI199" i="21"/>
  <c r="QI178" i="21"/>
  <c r="QI185" i="21" s="1"/>
  <c r="FW197" i="21"/>
  <c r="FW176" i="21"/>
  <c r="FW183" i="21" s="1"/>
  <c r="LV197" i="21"/>
  <c r="LV176" i="21"/>
  <c r="LV183" i="21" s="1"/>
  <c r="HZ176" i="21"/>
  <c r="HZ183" i="21" s="1"/>
  <c r="HZ197" i="21"/>
  <c r="NH176" i="21"/>
  <c r="NH183" i="21" s="1"/>
  <c r="NH197" i="21"/>
  <c r="O178" i="21"/>
  <c r="O185" i="21" s="1"/>
  <c r="O199" i="21"/>
  <c r="IB197" i="21"/>
  <c r="IB176" i="21"/>
  <c r="IB183" i="21" s="1"/>
  <c r="KH197" i="21"/>
  <c r="KH176" i="21"/>
  <c r="KH183" i="21" s="1"/>
  <c r="QO176" i="21"/>
  <c r="QO183" i="21" s="1"/>
  <c r="QO197" i="21"/>
  <c r="CR178" i="21"/>
  <c r="CR185" i="21" s="1"/>
  <c r="CR199" i="21"/>
  <c r="AZ176" i="21"/>
  <c r="AZ183" i="21" s="1"/>
  <c r="AZ197" i="21"/>
  <c r="IJ176" i="21"/>
  <c r="IJ183" i="21" s="1"/>
  <c r="IJ197" i="21"/>
  <c r="HM176" i="21"/>
  <c r="HM183" i="21" s="1"/>
  <c r="HM197" i="21"/>
  <c r="LG178" i="21"/>
  <c r="LG185" i="21" s="1"/>
  <c r="LG199" i="21"/>
  <c r="EF103" i="21"/>
  <c r="OR176" i="21"/>
  <c r="OR183" i="21" s="1"/>
  <c r="OR197" i="21"/>
  <c r="AK178" i="21"/>
  <c r="AK185" i="21" s="1"/>
  <c r="AK199" i="21"/>
  <c r="Y176" i="21"/>
  <c r="Y183" i="21" s="1"/>
  <c r="Y197" i="21"/>
  <c r="JF178" i="21"/>
  <c r="JF185" i="21" s="1"/>
  <c r="JF199" i="21"/>
  <c r="LB176" i="21"/>
  <c r="LB183" i="21" s="1"/>
  <c r="LB197" i="21"/>
  <c r="KX199" i="21"/>
  <c r="KX178" i="21"/>
  <c r="KX185" i="21" s="1"/>
  <c r="EV178" i="21"/>
  <c r="EV185" i="21" s="1"/>
  <c r="EV199" i="21"/>
  <c r="FF178" i="21"/>
  <c r="FF185" i="21" s="1"/>
  <c r="FF199" i="21"/>
  <c r="OR178" i="21"/>
  <c r="OR185" i="21" s="1"/>
  <c r="OR199" i="21"/>
  <c r="CE178" i="21"/>
  <c r="CE185" i="21" s="1"/>
  <c r="CE199" i="21"/>
  <c r="QZ178" i="21"/>
  <c r="QZ185" i="21" s="1"/>
  <c r="QZ199" i="21"/>
  <c r="AR178" i="21"/>
  <c r="AR185" i="21" s="1"/>
  <c r="AR199" i="21"/>
  <c r="HW197" i="21"/>
  <c r="HW176" i="21"/>
  <c r="HW183" i="21" s="1"/>
  <c r="KF176" i="21"/>
  <c r="KF183" i="21" s="1"/>
  <c r="KF197" i="21"/>
  <c r="NQ178" i="21"/>
  <c r="NQ185" i="21" s="1"/>
  <c r="NQ199" i="21"/>
  <c r="EF178" i="21"/>
  <c r="EF185" i="21" s="1"/>
  <c r="EF199" i="21"/>
  <c r="Q176" i="21"/>
  <c r="Q183" i="21" s="1"/>
  <c r="X197" i="21"/>
  <c r="X176" i="21"/>
  <c r="X183" i="21" s="1"/>
  <c r="PM176" i="21"/>
  <c r="PM183" i="21" s="1"/>
  <c r="PM197" i="21"/>
  <c r="EG199" i="21"/>
  <c r="EG178" i="21"/>
  <c r="EG185" i="21" s="1"/>
  <c r="GY176" i="21"/>
  <c r="GY183" i="21" s="1"/>
  <c r="GY197" i="21"/>
  <c r="FQ178" i="21"/>
  <c r="FQ185" i="21" s="1"/>
  <c r="FQ199" i="21"/>
  <c r="KW178" i="21"/>
  <c r="KW185" i="21" s="1"/>
  <c r="KW199" i="21"/>
  <c r="BL176" i="21"/>
  <c r="BL183" i="21" s="1"/>
  <c r="BL197" i="21"/>
  <c r="AZ178" i="21"/>
  <c r="AZ185" i="21" s="1"/>
  <c r="AZ199" i="21"/>
  <c r="PO176" i="21"/>
  <c r="PO183" i="21" s="1"/>
  <c r="PO197" i="21"/>
  <c r="ND178" i="21"/>
  <c r="ND185" i="21" s="1"/>
  <c r="ND199" i="21"/>
  <c r="EZ199" i="21"/>
  <c r="EZ178" i="21"/>
  <c r="EZ185" i="21" s="1"/>
  <c r="CN197" i="21"/>
  <c r="CN176" i="21"/>
  <c r="CN183" i="21" s="1"/>
  <c r="AV178" i="21"/>
  <c r="AV185" i="21" s="1"/>
  <c r="AV199" i="21"/>
  <c r="MB178" i="21"/>
  <c r="MB185" i="21" s="1"/>
  <c r="MB199" i="21"/>
  <c r="FL199" i="21"/>
  <c r="FL178" i="21"/>
  <c r="FL185" i="21" s="1"/>
  <c r="NV199" i="21"/>
  <c r="NV178" i="21"/>
  <c r="NV185" i="21" s="1"/>
  <c r="GQ176" i="21"/>
  <c r="GQ183" i="21" s="1"/>
  <c r="GQ197" i="21"/>
  <c r="AX178" i="21"/>
  <c r="AX185" i="21" s="1"/>
  <c r="AX199" i="21"/>
  <c r="IU199" i="21"/>
  <c r="KI199" i="21"/>
  <c r="KI178" i="21"/>
  <c r="KI185" i="21" s="1"/>
  <c r="NY176" i="21"/>
  <c r="NY183" i="21" s="1"/>
  <c r="NY197" i="21"/>
  <c r="LT176" i="21"/>
  <c r="LT183" i="21" s="1"/>
  <c r="LT197" i="21"/>
  <c r="NG116" i="21"/>
  <c r="NG102" i="21"/>
  <c r="AJ178" i="21"/>
  <c r="AJ185" i="21" s="1"/>
  <c r="AJ199" i="21"/>
  <c r="EU178" i="21"/>
  <c r="EU185" i="21" s="1"/>
  <c r="EU199" i="21"/>
  <c r="CL199" i="21"/>
  <c r="CL178" i="21"/>
  <c r="CL185" i="21" s="1"/>
  <c r="RQ178" i="21"/>
  <c r="RQ185" i="21" s="1"/>
  <c r="RQ199" i="21"/>
  <c r="JQ178" i="21"/>
  <c r="JQ185" i="21" s="1"/>
  <c r="JQ199" i="21"/>
  <c r="CB176" i="21"/>
  <c r="CB183" i="21" s="1"/>
  <c r="CB197" i="21"/>
  <c r="AW178" i="21"/>
  <c r="AW185" i="21" s="1"/>
  <c r="AW199" i="21"/>
  <c r="PT96" i="21"/>
  <c r="HB178" i="21"/>
  <c r="HB185" i="21" s="1"/>
  <c r="HB199" i="21"/>
  <c r="JH197" i="21"/>
  <c r="JH176" i="21"/>
  <c r="JH183" i="21" s="1"/>
  <c r="JL178" i="21"/>
  <c r="JL185" i="21" s="1"/>
  <c r="JL199" i="21"/>
  <c r="ON176" i="21"/>
  <c r="ON183" i="21" s="1"/>
  <c r="ON197" i="21"/>
  <c r="AE178" i="21"/>
  <c r="AE185" i="21" s="1"/>
  <c r="AE199" i="21"/>
  <c r="CG197" i="21"/>
  <c r="CG176" i="21"/>
  <c r="CG183" i="21" s="1"/>
  <c r="L178" i="21"/>
  <c r="L185" i="21" s="1"/>
  <c r="L199" i="21"/>
  <c r="GJ103" i="21"/>
  <c r="JS176" i="21"/>
  <c r="JS183" i="21" s="1"/>
  <c r="JS197" i="21"/>
  <c r="BM178" i="21"/>
  <c r="BM185" i="21" s="1"/>
  <c r="BM199" i="21"/>
  <c r="GM197" i="21"/>
  <c r="GM176" i="21"/>
  <c r="GM183" i="21" s="1"/>
  <c r="PF176" i="21"/>
  <c r="PF183" i="21" s="1"/>
  <c r="PF197" i="21"/>
  <c r="QD176" i="21"/>
  <c r="QD183" i="21" s="1"/>
  <c r="QD197" i="21"/>
  <c r="PV176" i="21"/>
  <c r="PV183" i="21" s="1"/>
  <c r="PV197" i="21"/>
  <c r="IC176" i="21"/>
  <c r="IC183" i="21" s="1"/>
  <c r="IC197" i="21"/>
  <c r="FN178" i="21"/>
  <c r="FN185" i="21" s="1"/>
  <c r="FN199" i="21"/>
  <c r="OU178" i="21"/>
  <c r="OU185" i="21" s="1"/>
  <c r="OU199" i="21"/>
  <c r="ON178" i="21"/>
  <c r="ON185" i="21" s="1"/>
  <c r="ON199" i="21"/>
  <c r="FA176" i="21"/>
  <c r="FA183" i="21" s="1"/>
  <c r="FA197" i="21"/>
  <c r="AA178" i="21"/>
  <c r="AA185" i="21" s="1"/>
  <c r="AA199" i="21"/>
  <c r="BM96" i="21"/>
  <c r="BM117" i="21"/>
  <c r="CH178" i="21"/>
  <c r="CH185" i="21" s="1"/>
  <c r="CH199" i="21"/>
  <c r="QW176" i="21"/>
  <c r="QW183" i="21" s="1"/>
  <c r="QW197" i="21"/>
  <c r="OP176" i="21"/>
  <c r="OP183" i="21" s="1"/>
  <c r="OP197" i="21"/>
  <c r="RN178" i="21"/>
  <c r="RN185" i="21" s="1"/>
  <c r="RN199" i="21"/>
  <c r="GA178" i="21"/>
  <c r="GA185" i="21" s="1"/>
  <c r="GA199" i="21"/>
  <c r="IG178" i="21"/>
  <c r="IG185" i="21" s="1"/>
  <c r="IG199" i="21"/>
  <c r="QP103" i="21"/>
  <c r="NK176" i="21"/>
  <c r="NK183" i="21" s="1"/>
  <c r="NK197" i="21"/>
  <c r="OY178" i="21"/>
  <c r="OY185" i="21" s="1"/>
  <c r="OY199" i="21"/>
  <c r="LO178" i="21"/>
  <c r="LO185" i="21" s="1"/>
  <c r="LO199" i="21"/>
  <c r="HM117" i="21"/>
  <c r="CF176" i="21"/>
  <c r="CF183" i="21" s="1"/>
  <c r="CF197" i="21"/>
  <c r="KN176" i="21"/>
  <c r="KN183" i="21" s="1"/>
  <c r="KN197" i="21"/>
  <c r="RD178" i="21"/>
  <c r="RD185" i="21" s="1"/>
  <c r="RD199" i="21"/>
  <c r="RZ117" i="21"/>
  <c r="RZ103" i="21"/>
  <c r="ED199" i="21"/>
  <c r="ED178" i="21"/>
  <c r="ED185" i="21" s="1"/>
  <c r="NU176" i="21"/>
  <c r="NU183" i="21" s="1"/>
  <c r="NU197" i="21"/>
  <c r="CQ178" i="21"/>
  <c r="CQ185" i="21" s="1"/>
  <c r="CQ199" i="21"/>
  <c r="RI176" i="21"/>
  <c r="RI183" i="21" s="1"/>
  <c r="RI197" i="21"/>
  <c r="HP178" i="21"/>
  <c r="HP185" i="21" s="1"/>
  <c r="HP199" i="21"/>
  <c r="AO176" i="21"/>
  <c r="AO183" i="21" s="1"/>
  <c r="AO197" i="21"/>
  <c r="GL197" i="21"/>
  <c r="GL176" i="21"/>
  <c r="GL183" i="21" s="1"/>
  <c r="QU176" i="21"/>
  <c r="QU183" i="21" s="1"/>
  <c r="QU197" i="21"/>
  <c r="MI199" i="21"/>
  <c r="MI178" i="21"/>
  <c r="MI185" i="21" s="1"/>
  <c r="KG176" i="21"/>
  <c r="KG183" i="21" s="1"/>
  <c r="KG197" i="21"/>
  <c r="ET178" i="21"/>
  <c r="ET185" i="21" s="1"/>
  <c r="ET199" i="21"/>
  <c r="AQ176" i="21"/>
  <c r="AQ183" i="21" s="1"/>
  <c r="AQ197" i="21"/>
  <c r="IE199" i="21"/>
  <c r="IE178" i="21"/>
  <c r="IE185" i="21" s="1"/>
  <c r="CI176" i="21"/>
  <c r="CI183" i="21" s="1"/>
  <c r="CI197" i="21"/>
  <c r="HS176" i="21"/>
  <c r="HS183" i="21" s="1"/>
  <c r="HS197" i="21"/>
  <c r="AD178" i="21"/>
  <c r="AD185" i="21" s="1"/>
  <c r="AD199" i="21"/>
  <c r="PA176" i="21"/>
  <c r="PA183" i="21" s="1"/>
  <c r="PA197" i="21"/>
  <c r="BY178" i="21"/>
  <c r="BY185" i="21" s="1"/>
  <c r="BY199" i="21"/>
  <c r="GJ178" i="21"/>
  <c r="GJ185" i="21" s="1"/>
  <c r="GJ199" i="21"/>
  <c r="RT176" i="21"/>
  <c r="RT183" i="21" s="1"/>
  <c r="RT197" i="21"/>
  <c r="DI178" i="21"/>
  <c r="DI185" i="21" s="1"/>
  <c r="DI199" i="21"/>
  <c r="PG176" i="21"/>
  <c r="PG183" i="21" s="1"/>
  <c r="PG197" i="21"/>
  <c r="NC176" i="21"/>
  <c r="NC183" i="21" s="1"/>
  <c r="NC197" i="21"/>
  <c r="OV178" i="21"/>
  <c r="OV185" i="21" s="1"/>
  <c r="OV199" i="21"/>
  <c r="EV96" i="21"/>
  <c r="EV117" i="21"/>
  <c r="PJ178" i="21"/>
  <c r="PJ185" i="21" s="1"/>
  <c r="PJ199" i="21"/>
  <c r="NR178" i="21"/>
  <c r="NR185" i="21" s="1"/>
  <c r="NR199" i="21"/>
  <c r="EJ176" i="21"/>
  <c r="EJ183" i="21" s="1"/>
  <c r="EJ197" i="21"/>
  <c r="RT178" i="21"/>
  <c r="RT185" i="21" s="1"/>
  <c r="RT199" i="21"/>
  <c r="GC178" i="21"/>
  <c r="GC185" i="21" s="1"/>
  <c r="GC199" i="21"/>
  <c r="OM176" i="21"/>
  <c r="OM183" i="21" s="1"/>
  <c r="OM197" i="21"/>
  <c r="QH176" i="21"/>
  <c r="QH183" i="21" s="1"/>
  <c r="QH197" i="21"/>
  <c r="GK176" i="21"/>
  <c r="GK183" i="21" s="1"/>
  <c r="GK197" i="21"/>
  <c r="KA197" i="21"/>
  <c r="KA176" i="21"/>
  <c r="KA183" i="21" s="1"/>
  <c r="KU96" i="21"/>
  <c r="NO178" i="21"/>
  <c r="NO185" i="21" s="1"/>
  <c r="NO199" i="21"/>
  <c r="EI178" i="21"/>
  <c r="EI185" i="21" s="1"/>
  <c r="EI199" i="21"/>
  <c r="BY176" i="21"/>
  <c r="BY183" i="21" s="1"/>
  <c r="BY197" i="21"/>
  <c r="IC178" i="21"/>
  <c r="IC185" i="21" s="1"/>
  <c r="IC199" i="21"/>
  <c r="L197" i="21"/>
  <c r="L176" i="21"/>
  <c r="L183" i="21" s="1"/>
  <c r="JJ178" i="21"/>
  <c r="JJ185" i="21" s="1"/>
  <c r="JJ199" i="21"/>
  <c r="CK197" i="21"/>
  <c r="CK176" i="21"/>
  <c r="CK183" i="21" s="1"/>
  <c r="HF176" i="21"/>
  <c r="HF183" i="21" s="1"/>
  <c r="HF197" i="21"/>
  <c r="PM96" i="21"/>
  <c r="PM117" i="21"/>
  <c r="RI199" i="21"/>
  <c r="RI178" i="21"/>
  <c r="RI185" i="21" s="1"/>
  <c r="BU176" i="21"/>
  <c r="BU183" i="21" s="1"/>
  <c r="BU197" i="21"/>
  <c r="AI197" i="21"/>
  <c r="AI176" i="21"/>
  <c r="AI183" i="21" s="1"/>
  <c r="LN178" i="21"/>
  <c r="LN185" i="21" s="1"/>
  <c r="LN199" i="21"/>
  <c r="QT178" i="21"/>
  <c r="QT185" i="21" s="1"/>
  <c r="QT199" i="21"/>
  <c r="FJ178" i="21"/>
  <c r="FJ185" i="21" s="1"/>
  <c r="FJ199" i="21"/>
  <c r="RD176" i="21"/>
  <c r="RD183" i="21" s="1"/>
  <c r="RD197" i="21"/>
  <c r="CP176" i="21"/>
  <c r="CP183" i="21" s="1"/>
  <c r="CP197" i="21"/>
  <c r="GF178" i="21"/>
  <c r="GF185" i="21" s="1"/>
  <c r="GF199" i="21"/>
  <c r="JU178" i="21"/>
  <c r="JU185" i="21" s="1"/>
  <c r="JU199" i="21"/>
  <c r="U178" i="21"/>
  <c r="U185" i="21" s="1"/>
  <c r="U199" i="21"/>
  <c r="OH178" i="21"/>
  <c r="OH185" i="21" s="1"/>
  <c r="OH199" i="21"/>
  <c r="FH103" i="21"/>
  <c r="DP176" i="21"/>
  <c r="DP183" i="21" s="1"/>
  <c r="DP197" i="21"/>
  <c r="FC178" i="21"/>
  <c r="FC185" i="21" s="1"/>
  <c r="FC199" i="21"/>
  <c r="AJ176" i="21"/>
  <c r="AJ183" i="21" s="1"/>
  <c r="AJ197" i="21"/>
  <c r="GW176" i="21"/>
  <c r="GW183" i="21" s="1"/>
  <c r="GW197" i="21"/>
  <c r="C176" i="21"/>
  <c r="C183" i="21" s="1"/>
  <c r="C191" i="21" s="1"/>
  <c r="C197" i="21"/>
  <c r="RZ176" i="21"/>
  <c r="RZ183" i="21" s="1"/>
  <c r="RZ197" i="21"/>
  <c r="S176" i="21"/>
  <c r="S183" i="21" s="1"/>
  <c r="S197" i="21"/>
  <c r="GU176" i="21"/>
  <c r="GU183" i="21" s="1"/>
  <c r="GU197" i="21"/>
  <c r="JM197" i="21"/>
  <c r="JM176" i="21"/>
  <c r="JM183" i="21" s="1"/>
  <c r="CC176" i="21"/>
  <c r="CC183" i="21" s="1"/>
  <c r="CC197" i="21"/>
  <c r="AB117" i="21"/>
  <c r="PA178" i="21"/>
  <c r="PA185" i="21" s="1"/>
  <c r="PA199" i="21"/>
  <c r="MT176" i="21"/>
  <c r="MT183" i="21" s="1"/>
  <c r="MT197" i="21"/>
  <c r="LW199" i="21"/>
  <c r="LW178" i="21"/>
  <c r="LW185" i="21" s="1"/>
  <c r="KO176" i="21"/>
  <c r="KO183" i="21" s="1"/>
  <c r="KO197" i="21"/>
  <c r="HE176" i="21"/>
  <c r="HE183" i="21" s="1"/>
  <c r="HE197" i="21"/>
  <c r="LX178" i="21"/>
  <c r="LX185" i="21" s="1"/>
  <c r="LX199" i="21"/>
  <c r="RZ178" i="21"/>
  <c r="RZ185" i="21" s="1"/>
  <c r="RZ199" i="21"/>
  <c r="QV178" i="21"/>
  <c r="QV185" i="21" s="1"/>
  <c r="QV199" i="21"/>
  <c r="MH178" i="21"/>
  <c r="MH185" i="21" s="1"/>
  <c r="MH199" i="21"/>
  <c r="OB199" i="21"/>
  <c r="OB178" i="21"/>
  <c r="OB185" i="21" s="1"/>
  <c r="QL178" i="21"/>
  <c r="QL185" i="21" s="1"/>
  <c r="QL199" i="21"/>
  <c r="FR199" i="21"/>
  <c r="FR178" i="21"/>
  <c r="FR185" i="21" s="1"/>
  <c r="BT178" i="21"/>
  <c r="BT185" i="21" s="1"/>
  <c r="BT199" i="21"/>
  <c r="CD176" i="21"/>
  <c r="CD183" i="21" s="1"/>
  <c r="NJ199" i="21"/>
  <c r="K103" i="21"/>
  <c r="K96" i="21"/>
  <c r="JX96" i="21"/>
  <c r="HV178" i="21"/>
  <c r="HV185" i="21" s="1"/>
  <c r="HV199" i="21"/>
  <c r="QM178" i="21"/>
  <c r="QM185" i="21" s="1"/>
  <c r="QM199" i="21"/>
  <c r="MR178" i="21"/>
  <c r="MR185" i="21" s="1"/>
  <c r="MR199" i="21"/>
  <c r="NT96" i="21"/>
  <c r="NE176" i="21"/>
  <c r="NE183" i="21" s="1"/>
  <c r="NE197" i="21"/>
  <c r="DV176" i="21"/>
  <c r="DV183" i="21" s="1"/>
  <c r="DV197" i="21"/>
  <c r="FR176" i="21"/>
  <c r="FR183" i="21" s="1"/>
  <c r="FR197" i="21"/>
  <c r="MJ178" i="21"/>
  <c r="MJ185" i="21" s="1"/>
  <c r="MJ199" i="21"/>
  <c r="EJ178" i="21"/>
  <c r="EJ185" i="21" s="1"/>
  <c r="EJ199" i="21"/>
  <c r="PD103" i="21"/>
  <c r="PD96" i="21"/>
  <c r="JC176" i="21"/>
  <c r="JC183" i="21" s="1"/>
  <c r="JC197" i="21"/>
  <c r="AK176" i="21"/>
  <c r="AK183" i="21" s="1"/>
  <c r="AK197" i="21"/>
  <c r="FY176" i="21"/>
  <c r="FY183" i="21" s="1"/>
  <c r="FY197" i="21"/>
  <c r="LP197" i="21"/>
  <c r="LP176" i="21"/>
  <c r="LP183" i="21" s="1"/>
  <c r="ME197" i="21"/>
  <c r="ME176" i="21"/>
  <c r="ME183" i="21" s="1"/>
  <c r="LL199" i="21"/>
  <c r="LL178" i="21"/>
  <c r="LL185" i="21" s="1"/>
  <c r="K115" i="21"/>
  <c r="K270" i="21" s="1"/>
  <c r="K94" i="21"/>
  <c r="K101" i="21"/>
  <c r="AC197" i="21"/>
  <c r="AC176" i="21"/>
  <c r="AC183" i="21" s="1"/>
  <c r="G176" i="21"/>
  <c r="G183" i="21" s="1"/>
  <c r="G191" i="21" s="1"/>
  <c r="G197" i="21"/>
  <c r="RA178" i="21"/>
  <c r="RA185" i="21" s="1"/>
  <c r="RA199" i="21"/>
  <c r="ER178" i="21"/>
  <c r="ER185" i="21" s="1"/>
  <c r="ER199" i="21"/>
  <c r="MS176" i="21"/>
  <c r="MS183" i="21" s="1"/>
  <c r="MS197" i="21"/>
  <c r="KJ176" i="21"/>
  <c r="KJ183" i="21" s="1"/>
  <c r="KJ197" i="21"/>
  <c r="MX178" i="21"/>
  <c r="MX185" i="21" s="1"/>
  <c r="MX199" i="21"/>
  <c r="BZ176" i="21"/>
  <c r="BZ183" i="21" s="1"/>
  <c r="BZ197" i="21"/>
  <c r="PN197" i="21"/>
  <c r="PN176" i="21"/>
  <c r="PN183" i="21" s="1"/>
  <c r="FC103" i="21"/>
  <c r="BR117" i="21"/>
  <c r="PI176" i="21"/>
  <c r="PI183" i="21" s="1"/>
  <c r="PI197" i="21"/>
  <c r="BT176" i="21"/>
  <c r="BT183" i="21" s="1"/>
  <c r="BT197" i="21"/>
  <c r="HL176" i="21"/>
  <c r="HL183" i="21" s="1"/>
  <c r="HL197" i="21"/>
  <c r="ED103" i="21"/>
  <c r="JI197" i="21"/>
  <c r="JI176" i="21"/>
  <c r="JI183" i="21" s="1"/>
  <c r="OW178" i="21"/>
  <c r="OW185" i="21" s="1"/>
  <c r="OW199" i="21"/>
  <c r="EN176" i="21"/>
  <c r="EN183" i="21" s="1"/>
  <c r="EN197" i="21"/>
  <c r="HX197" i="21"/>
  <c r="HX176" i="21"/>
  <c r="HX183" i="21" s="1"/>
  <c r="CM178" i="21"/>
  <c r="CM185" i="21" s="1"/>
  <c r="CM199" i="21"/>
  <c r="AS176" i="21"/>
  <c r="AS183" i="21" s="1"/>
  <c r="AS197" i="21"/>
  <c r="HT176" i="21"/>
  <c r="HT183" i="21" s="1"/>
  <c r="HT197" i="21"/>
  <c r="GU178" i="21"/>
  <c r="GU185" i="21" s="1"/>
  <c r="GU199" i="21"/>
  <c r="RM197" i="21"/>
  <c r="RM176" i="21"/>
  <c r="RM183" i="21" s="1"/>
  <c r="FE197" i="21"/>
  <c r="FE176" i="21"/>
  <c r="FE183" i="21" s="1"/>
  <c r="N176" i="21"/>
  <c r="N183" i="21" s="1"/>
  <c r="N197" i="21"/>
  <c r="MD178" i="21"/>
  <c r="MD185" i="21" s="1"/>
  <c r="MD199" i="21"/>
  <c r="PV178" i="21"/>
  <c r="PV185" i="21" s="1"/>
  <c r="PV199" i="21"/>
  <c r="ND176" i="21"/>
  <c r="ND183" i="21" s="1"/>
  <c r="ND197" i="21"/>
  <c r="DQ103" i="21"/>
  <c r="IZ178" i="21"/>
  <c r="IZ185" i="21" s="1"/>
  <c r="IZ199" i="21"/>
  <c r="FZ176" i="21"/>
  <c r="FZ183" i="21" s="1"/>
  <c r="FZ197" i="21"/>
  <c r="MU102" i="21"/>
  <c r="QM197" i="21"/>
  <c r="QM176" i="21"/>
  <c r="QM183" i="21" s="1"/>
  <c r="KM178" i="21"/>
  <c r="KM185" i="21" s="1"/>
  <c r="KM199" i="21"/>
  <c r="FQ102" i="21"/>
  <c r="FQ95" i="21"/>
  <c r="MA178" i="21"/>
  <c r="MA185" i="21" s="1"/>
  <c r="MA199" i="21"/>
  <c r="SE176" i="21"/>
  <c r="SE183" i="21" s="1"/>
  <c r="SE197" i="21"/>
  <c r="MT178" i="21"/>
  <c r="MT185" i="21" s="1"/>
  <c r="MT199" i="21"/>
  <c r="DA197" i="21"/>
  <c r="DA176" i="21"/>
  <c r="DA183" i="21" s="1"/>
  <c r="NP197" i="21"/>
  <c r="NP176" i="21"/>
  <c r="NP183" i="21" s="1"/>
  <c r="NV96" i="21"/>
  <c r="NV117" i="21"/>
  <c r="QO178" i="21"/>
  <c r="QO185" i="21" s="1"/>
  <c r="QO199" i="21"/>
  <c r="QS197" i="21"/>
  <c r="QS176" i="21"/>
  <c r="QS183" i="21" s="1"/>
  <c r="BQ176" i="21"/>
  <c r="BQ183" i="21" s="1"/>
  <c r="BQ197" i="21"/>
  <c r="MS103" i="21"/>
  <c r="MS96" i="21"/>
  <c r="BK176" i="21"/>
  <c r="BK183" i="21" s="1"/>
  <c r="BK197" i="21"/>
  <c r="DO176" i="21"/>
  <c r="DO183" i="21" s="1"/>
  <c r="DO197" i="21"/>
  <c r="EE176" i="21"/>
  <c r="EE183" i="21" s="1"/>
  <c r="EE197" i="21"/>
  <c r="NN178" i="21"/>
  <c r="NN185" i="21" s="1"/>
  <c r="NN199" i="21"/>
  <c r="SB176" i="21"/>
  <c r="SB183" i="21" s="1"/>
  <c r="SB197" i="21"/>
  <c r="DP103" i="21"/>
  <c r="AF176" i="21"/>
  <c r="AF183" i="21" s="1"/>
  <c r="AF197" i="21"/>
  <c r="NT178" i="21"/>
  <c r="NT185" i="21" s="1"/>
  <c r="NT199" i="21"/>
  <c r="FK176" i="21"/>
  <c r="FK183" i="21" s="1"/>
  <c r="FK197" i="21"/>
  <c r="M176" i="21"/>
  <c r="M183" i="21" s="1"/>
  <c r="M197" i="21"/>
  <c r="X178" i="21"/>
  <c r="X185" i="21" s="1"/>
  <c r="X199" i="21"/>
  <c r="CM197" i="21"/>
  <c r="CM176" i="21"/>
  <c r="CM183" i="21" s="1"/>
  <c r="MW176" i="21"/>
  <c r="MW183" i="21" s="1"/>
  <c r="MW197" i="21"/>
  <c r="NA96" i="21"/>
  <c r="EC178" i="21"/>
  <c r="EC185" i="21" s="1"/>
  <c r="EC199" i="21"/>
  <c r="GY178" i="21"/>
  <c r="GY185" i="21" s="1"/>
  <c r="GY199" i="21"/>
  <c r="BC178" i="21"/>
  <c r="BC185" i="21" s="1"/>
  <c r="BC199" i="21"/>
  <c r="BW176" i="21"/>
  <c r="BW183" i="21" s="1"/>
  <c r="BW197" i="21"/>
  <c r="OS178" i="21"/>
  <c r="OS185" i="21" s="1"/>
  <c r="OS199" i="21"/>
  <c r="KE178" i="21"/>
  <c r="KE185" i="21" s="1"/>
  <c r="KE199" i="21"/>
  <c r="QF178" i="21"/>
  <c r="QF185" i="21" s="1"/>
  <c r="QF199" i="21"/>
  <c r="NG176" i="21"/>
  <c r="NG183" i="21" s="1"/>
  <c r="NG197" i="21"/>
  <c r="JA176" i="21"/>
  <c r="JA183" i="21" s="1"/>
  <c r="JA197" i="21"/>
  <c r="MU178" i="21"/>
  <c r="MU185" i="21" s="1"/>
  <c r="MU199" i="21"/>
  <c r="PD176" i="21"/>
  <c r="PD183" i="21" s="1"/>
  <c r="RS178" i="21"/>
  <c r="RS185" i="21" s="1"/>
  <c r="RS199" i="21"/>
  <c r="RA176" i="21"/>
  <c r="RA183" i="21" s="1"/>
  <c r="RA197" i="21"/>
  <c r="KV176" i="21"/>
  <c r="KV183" i="21" s="1"/>
  <c r="KV197" i="21"/>
  <c r="KU176" i="21"/>
  <c r="KU183" i="21" s="1"/>
  <c r="KU197" i="21"/>
  <c r="OX176" i="21"/>
  <c r="OX183" i="21" s="1"/>
  <c r="OX197" i="21"/>
  <c r="MN178" i="21"/>
  <c r="MN185" i="21" s="1"/>
  <c r="MN199" i="21"/>
  <c r="QX176" i="21"/>
  <c r="QX183" i="21" s="1"/>
  <c r="QX197" i="21"/>
  <c r="EZ96" i="21"/>
  <c r="LH178" i="21"/>
  <c r="LH185" i="21" s="1"/>
  <c r="LH199" i="21"/>
  <c r="SE178" i="21"/>
  <c r="SE185" i="21" s="1"/>
  <c r="SE199" i="21"/>
  <c r="NB176" i="21"/>
  <c r="NB183" i="21" s="1"/>
  <c r="NB197" i="21"/>
  <c r="IS178" i="21"/>
  <c r="IS185" i="21" s="1"/>
  <c r="IS199" i="21"/>
  <c r="LF176" i="21"/>
  <c r="LF183" i="21" s="1"/>
  <c r="LF197" i="21"/>
  <c r="FV176" i="21"/>
  <c r="FV183" i="21" s="1"/>
  <c r="FV197" i="21"/>
  <c r="EI176" i="21"/>
  <c r="EI183" i="21" s="1"/>
  <c r="EI197" i="21"/>
  <c r="PV117" i="21"/>
  <c r="HD199" i="21"/>
  <c r="HD178" i="21"/>
  <c r="HD185" i="21" s="1"/>
  <c r="AR176" i="21"/>
  <c r="AR183" i="21" s="1"/>
  <c r="AR197" i="21"/>
  <c r="LJ197" i="21"/>
  <c r="FF176" i="21"/>
  <c r="FF183" i="21" s="1"/>
  <c r="FF197" i="21"/>
  <c r="KP178" i="21"/>
  <c r="KP185" i="21" s="1"/>
  <c r="KP199" i="21"/>
  <c r="O117" i="21"/>
  <c r="RP96" i="21"/>
  <c r="BF178" i="21"/>
  <c r="BF185" i="21" s="1"/>
  <c r="BF199" i="21"/>
  <c r="EG176" i="21"/>
  <c r="EG183" i="21" s="1"/>
  <c r="EG197" i="21"/>
  <c r="KR197" i="21"/>
  <c r="KR176" i="21"/>
  <c r="KR183" i="21" s="1"/>
  <c r="LA178" i="21"/>
  <c r="LA185" i="21" s="1"/>
  <c r="LA199" i="21"/>
  <c r="RE176" i="21"/>
  <c r="RE183" i="21" s="1"/>
  <c r="RE197" i="21"/>
  <c r="ET176" i="21"/>
  <c r="ET183" i="21" s="1"/>
  <c r="ET197" i="21"/>
  <c r="JV178" i="21"/>
  <c r="JV185" i="21" s="1"/>
  <c r="JV199" i="21"/>
  <c r="J176" i="21"/>
  <c r="J183" i="21" s="1"/>
  <c r="J191" i="21" s="1"/>
  <c r="J197" i="21"/>
  <c r="DM117" i="21"/>
  <c r="AP178" i="21"/>
  <c r="AP185" i="21" s="1"/>
  <c r="AP199" i="21"/>
  <c r="PK199" i="21"/>
  <c r="PK178" i="21"/>
  <c r="PK185" i="21" s="1"/>
  <c r="PC197" i="21"/>
  <c r="PC176" i="21"/>
  <c r="PC183" i="21" s="1"/>
  <c r="LQ197" i="21"/>
  <c r="LQ176" i="21"/>
  <c r="LQ183" i="21" s="1"/>
  <c r="GM178" i="21"/>
  <c r="GM185" i="21" s="1"/>
  <c r="GM199" i="21"/>
  <c r="GL96" i="21"/>
  <c r="SD178" i="21"/>
  <c r="SD185" i="21" s="1"/>
  <c r="SD199" i="21"/>
  <c r="OA178" i="21"/>
  <c r="OA185" i="21" s="1"/>
  <c r="OA199" i="21"/>
  <c r="LN197" i="21"/>
  <c r="LN176" i="21"/>
  <c r="LN183" i="21" s="1"/>
  <c r="DH178" i="21"/>
  <c r="DH185" i="21" s="1"/>
  <c r="DH199" i="21"/>
  <c r="DM199" i="21"/>
  <c r="DM178" i="21"/>
  <c r="DM185" i="21" s="1"/>
  <c r="AX117" i="21"/>
  <c r="AX272" i="21" s="1"/>
  <c r="EB176" i="21"/>
  <c r="EB183" i="21" s="1"/>
  <c r="EB197" i="21"/>
  <c r="GL178" i="21"/>
  <c r="GL185" i="21" s="1"/>
  <c r="GL199" i="21"/>
  <c r="RL178" i="21"/>
  <c r="RL185" i="21" s="1"/>
  <c r="RL199" i="21"/>
  <c r="QE103" i="21"/>
  <c r="DJ117" i="21"/>
  <c r="RP176" i="21"/>
  <c r="RP183" i="21" s="1"/>
  <c r="RP197" i="21"/>
  <c r="JF176" i="21"/>
  <c r="JF183" i="21" s="1"/>
  <c r="CD178" i="21"/>
  <c r="CD185" i="21" s="1"/>
  <c r="CD199" i="21"/>
  <c r="NZ178" i="21"/>
  <c r="NZ185" i="21" s="1"/>
  <c r="NZ199" i="21"/>
  <c r="OG176" i="21"/>
  <c r="OG183" i="21" s="1"/>
  <c r="OG197" i="21"/>
  <c r="MY176" i="21"/>
  <c r="MY183" i="21" s="1"/>
  <c r="MY197" i="21"/>
  <c r="LZ178" i="21"/>
  <c r="LZ185" i="21" s="1"/>
  <c r="LZ199" i="21"/>
  <c r="RH176" i="21"/>
  <c r="RH183" i="21" s="1"/>
  <c r="RH197" i="21"/>
  <c r="JD176" i="21"/>
  <c r="JD183" i="21" s="1"/>
  <c r="JD197" i="21"/>
  <c r="HZ178" i="21"/>
  <c r="HZ185" i="21" s="1"/>
  <c r="HZ199" i="21"/>
  <c r="F176" i="21"/>
  <c r="F183" i="21" s="1"/>
  <c r="F191" i="21" s="1"/>
  <c r="F197" i="21"/>
  <c r="NS178" i="21"/>
  <c r="NS185" i="21" s="1"/>
  <c r="NS199" i="21"/>
  <c r="I176" i="21"/>
  <c r="I183" i="21" s="1"/>
  <c r="I191" i="21" s="1"/>
  <c r="I197" i="21"/>
  <c r="KZ178" i="21"/>
  <c r="KZ185" i="21" s="1"/>
  <c r="KZ199" i="21"/>
  <c r="MP178" i="21"/>
  <c r="MP185" i="21" s="1"/>
  <c r="MP199" i="21"/>
  <c r="MX197" i="21"/>
  <c r="MX176" i="21"/>
  <c r="MX183" i="21" s="1"/>
  <c r="KL178" i="21"/>
  <c r="KL185" i="21" s="1"/>
  <c r="KL199" i="21"/>
  <c r="NL176" i="21"/>
  <c r="NL183" i="21" s="1"/>
  <c r="ML176" i="21"/>
  <c r="ML183" i="21" s="1"/>
  <c r="ML197" i="21"/>
  <c r="JO176" i="21"/>
  <c r="JO183" i="21" s="1"/>
  <c r="JO197" i="21"/>
  <c r="BP178" i="21"/>
  <c r="BP185" i="21" s="1"/>
  <c r="OL176" i="21"/>
  <c r="OL183" i="21" s="1"/>
  <c r="OL197" i="21"/>
  <c r="E178" i="21"/>
  <c r="E185" i="21" s="1"/>
  <c r="E199" i="21"/>
  <c r="IB178" i="21"/>
  <c r="IB185" i="21" s="1"/>
  <c r="IB199" i="21"/>
  <c r="OX117" i="21"/>
  <c r="OX103" i="21"/>
  <c r="JL176" i="21"/>
  <c r="JL183" i="21" s="1"/>
  <c r="JL197" i="21"/>
  <c r="QG117" i="21"/>
  <c r="ED197" i="21"/>
  <c r="ED176" i="21"/>
  <c r="ED183" i="21" s="1"/>
  <c r="RF176" i="21"/>
  <c r="RF183" i="21" s="1"/>
  <c r="RF197" i="21"/>
  <c r="FX176" i="21"/>
  <c r="FX183" i="21" s="1"/>
  <c r="FX197" i="21"/>
  <c r="DY176" i="21"/>
  <c r="DY183" i="21" s="1"/>
  <c r="DY197" i="21"/>
  <c r="LS197" i="21"/>
  <c r="LS176" i="21"/>
  <c r="LS183" i="21" s="1"/>
  <c r="LP199" i="21"/>
  <c r="LC199" i="21"/>
  <c r="LC178" i="21"/>
  <c r="LC185" i="21" s="1"/>
  <c r="QG176" i="21"/>
  <c r="QG183" i="21" s="1"/>
  <c r="QG197" i="21"/>
  <c r="NF176" i="21"/>
  <c r="NF183" i="21" s="1"/>
  <c r="NF197" i="21"/>
  <c r="OL199" i="21"/>
  <c r="OL178" i="21"/>
  <c r="OL185" i="21" s="1"/>
  <c r="LR176" i="21"/>
  <c r="LR183" i="21" s="1"/>
  <c r="LR197" i="21"/>
  <c r="JO199" i="21"/>
  <c r="JO178" i="21"/>
  <c r="JO185" i="21" s="1"/>
  <c r="GA176" i="21"/>
  <c r="GA183" i="21" s="1"/>
  <c r="GA197" i="21"/>
  <c r="LD176" i="21"/>
  <c r="LD183" i="21" s="1"/>
  <c r="LD197" i="21"/>
  <c r="RU176" i="21"/>
  <c r="RU183" i="21" s="1"/>
  <c r="RU197" i="21"/>
  <c r="GD103" i="21"/>
  <c r="EQ178" i="21"/>
  <c r="EQ185" i="21" s="1"/>
  <c r="EQ199" i="21"/>
  <c r="EY178" i="21"/>
  <c r="EY185" i="21" s="1"/>
  <c r="EY199" i="21"/>
  <c r="SA197" i="21"/>
  <c r="SA176" i="21"/>
  <c r="SA183" i="21" s="1"/>
  <c r="CA103" i="21"/>
  <c r="LZ176" i="21"/>
  <c r="LZ183" i="21" s="1"/>
  <c r="LZ197" i="21"/>
  <c r="C178" i="21"/>
  <c r="C185" i="21" s="1"/>
  <c r="C199" i="21"/>
  <c r="JM178" i="21"/>
  <c r="JM185" i="21" s="1"/>
  <c r="JM199" i="21"/>
  <c r="JR176" i="21"/>
  <c r="JR183" i="21" s="1"/>
  <c r="JR197" i="21"/>
  <c r="FU176" i="21"/>
  <c r="FU183" i="21" s="1"/>
  <c r="FU197" i="21"/>
  <c r="DV178" i="21"/>
  <c r="DV185" i="21" s="1"/>
  <c r="DV199" i="21"/>
  <c r="CN178" i="21"/>
  <c r="CN185" i="21" s="1"/>
  <c r="CN199" i="21"/>
  <c r="GS199" i="21"/>
  <c r="GS178" i="21"/>
  <c r="GS185" i="21" s="1"/>
  <c r="M89" i="33"/>
  <c r="L87" i="21"/>
  <c r="RM178" i="21"/>
  <c r="RM185" i="21" s="1"/>
  <c r="DW176" i="21"/>
  <c r="DW183" i="21" s="1"/>
  <c r="DW197" i="21"/>
  <c r="HQ178" i="21"/>
  <c r="HQ185" i="21" s="1"/>
  <c r="HQ199" i="21"/>
  <c r="CL176" i="21"/>
  <c r="CL183" i="21" s="1"/>
  <c r="CL197" i="21"/>
  <c r="FY178" i="21"/>
  <c r="FY185" i="21" s="1"/>
  <c r="FY199" i="21"/>
  <c r="JW178" i="21"/>
  <c r="JW185" i="21" s="1"/>
  <c r="JW199" i="21"/>
  <c r="JT178" i="21"/>
  <c r="JT185" i="21" s="1"/>
  <c r="JT199" i="21"/>
  <c r="IA197" i="21"/>
  <c r="IA176" i="21"/>
  <c r="IA183" i="21" s="1"/>
  <c r="HO178" i="21"/>
  <c r="HO185" i="21" s="1"/>
  <c r="HO199" i="21"/>
  <c r="KQ178" i="21"/>
  <c r="KQ185" i="21" s="1"/>
  <c r="KQ199" i="21"/>
  <c r="JE199" i="21"/>
  <c r="JE178" i="21"/>
  <c r="JE185" i="21" s="1"/>
  <c r="CU176" i="21"/>
  <c r="CU183" i="21" s="1"/>
  <c r="CU197" i="21"/>
  <c r="JC178" i="21"/>
  <c r="JC185" i="21" s="1"/>
  <c r="JC199" i="21"/>
  <c r="JX176" i="21"/>
  <c r="JX183" i="21" s="1"/>
  <c r="JX197" i="21"/>
  <c r="FX178" i="21"/>
  <c r="FX185" i="21" s="1"/>
  <c r="FX199" i="21"/>
  <c r="BP96" i="21"/>
  <c r="JY178" i="21"/>
  <c r="JY185" i="21" s="1"/>
  <c r="PO199" i="21"/>
  <c r="PO178" i="21"/>
  <c r="PO185" i="21" s="1"/>
  <c r="DU178" i="21"/>
  <c r="DU185" i="21" s="1"/>
  <c r="DU199" i="21"/>
  <c r="OO178" i="21"/>
  <c r="OO185" i="21" s="1"/>
  <c r="OO199" i="21"/>
  <c r="PH178" i="21"/>
  <c r="PH185" i="21" s="1"/>
  <c r="PH199" i="21"/>
  <c r="DA178" i="21"/>
  <c r="DA185" i="21" s="1"/>
  <c r="DA199" i="21"/>
  <c r="CZ176" i="21"/>
  <c r="CZ183" i="21" s="1"/>
  <c r="CZ197" i="21"/>
  <c r="DT178" i="21"/>
  <c r="DT185" i="21" s="1"/>
  <c r="DT199" i="21"/>
  <c r="NQ176" i="21"/>
  <c r="NQ183" i="21" s="1"/>
  <c r="NQ197" i="21"/>
  <c r="FK199" i="21"/>
  <c r="FK178" i="21"/>
  <c r="FK185" i="21" s="1"/>
  <c r="CY176" i="21"/>
  <c r="CY183" i="21" s="1"/>
  <c r="CY197" i="21"/>
  <c r="IF178" i="21"/>
  <c r="IF185" i="21" s="1"/>
  <c r="IF199" i="21"/>
  <c r="BS176" i="21"/>
  <c r="BS183" i="21" s="1"/>
  <c r="BS197" i="21"/>
  <c r="FL176" i="21"/>
  <c r="FL183" i="21" s="1"/>
  <c r="FL197" i="21"/>
  <c r="JC117" i="21"/>
  <c r="JC272" i="21" s="1"/>
  <c r="JC96" i="21"/>
  <c r="HD197" i="21"/>
  <c r="HD176" i="21"/>
  <c r="HD183" i="21" s="1"/>
  <c r="JN178" i="21"/>
  <c r="JN185" i="21" s="1"/>
  <c r="JN199" i="21"/>
  <c r="JV176" i="21"/>
  <c r="JV183" i="21" s="1"/>
  <c r="JV197" i="21"/>
  <c r="OF176" i="21"/>
  <c r="OF183" i="21" s="1"/>
  <c r="OF197" i="21"/>
  <c r="KB178" i="21"/>
  <c r="KB185" i="21" s="1"/>
  <c r="KB199" i="21"/>
  <c r="KH178" i="21"/>
  <c r="KH185" i="21" s="1"/>
  <c r="KH199" i="21"/>
  <c r="GX178" i="21"/>
  <c r="GX185" i="21" s="1"/>
  <c r="GX199" i="21"/>
  <c r="DC178" i="21"/>
  <c r="DC185" i="21" s="1"/>
  <c r="DC199" i="21"/>
  <c r="AU178" i="21"/>
  <c r="AU185" i="21" s="1"/>
  <c r="AU199" i="21"/>
  <c r="DP199" i="21"/>
  <c r="DP178" i="21"/>
  <c r="DP185" i="21" s="1"/>
  <c r="IT178" i="21"/>
  <c r="IT185" i="21" s="1"/>
  <c r="IT199" i="21"/>
  <c r="KQ176" i="21"/>
  <c r="KQ183" i="21" s="1"/>
  <c r="KQ197" i="21"/>
  <c r="GC197" i="21"/>
  <c r="GC176" i="21"/>
  <c r="GC183" i="21" s="1"/>
  <c r="CO178" i="21"/>
  <c r="CO185" i="21" s="1"/>
  <c r="CO199" i="21"/>
  <c r="HO176" i="21"/>
  <c r="HO183" i="21" s="1"/>
  <c r="HO197" i="21"/>
  <c r="MA176" i="21"/>
  <c r="MA183" i="21" s="1"/>
  <c r="MA197" i="21"/>
  <c r="QU103" i="21"/>
  <c r="LU117" i="21"/>
  <c r="LU103" i="21"/>
  <c r="FM199" i="21"/>
  <c r="FM178" i="21"/>
  <c r="FM185" i="21" s="1"/>
  <c r="EP176" i="21"/>
  <c r="EP183" i="21" s="1"/>
  <c r="EP197" i="21"/>
  <c r="BH178" i="21"/>
  <c r="BH185" i="21" s="1"/>
  <c r="BH199" i="21"/>
  <c r="PY178" i="21"/>
  <c r="PY185" i="21" s="1"/>
  <c r="PY199" i="21"/>
  <c r="QJ197" i="21"/>
  <c r="QJ176" i="21"/>
  <c r="QJ183" i="21" s="1"/>
  <c r="R176" i="21"/>
  <c r="R183" i="21" s="1"/>
  <c r="R197" i="21"/>
  <c r="FV178" i="21"/>
  <c r="FV185" i="21" s="1"/>
  <c r="FV199" i="21"/>
  <c r="OH274" i="21" l="1"/>
  <c r="EB274" i="21"/>
  <c r="JE274" i="21"/>
  <c r="CR241" i="63"/>
  <c r="QK286" i="63"/>
  <c r="GZ286" i="63"/>
  <c r="CF241" i="63"/>
  <c r="GN286" i="63"/>
  <c r="HK286" i="63"/>
  <c r="J199" i="21"/>
  <c r="GU97" i="21"/>
  <c r="D95" i="21"/>
  <c r="LL102" i="21"/>
  <c r="CG104" i="21"/>
  <c r="NJ97" i="21"/>
  <c r="ED97" i="21"/>
  <c r="QH177" i="21"/>
  <c r="QH184" i="21" s="1"/>
  <c r="FC177" i="21"/>
  <c r="FC184" i="21" s="1"/>
  <c r="JM241" i="63"/>
  <c r="F198" i="21"/>
  <c r="F272" i="21" s="1"/>
  <c r="LG286" i="63"/>
  <c r="AR103" i="21"/>
  <c r="QP117" i="21"/>
  <c r="QP272" i="21" s="1"/>
  <c r="AC118" i="21"/>
  <c r="AC273" i="21" s="1"/>
  <c r="DB241" i="63"/>
  <c r="AB117" i="19"/>
  <c r="IY286" i="63"/>
  <c r="AB286" i="63"/>
  <c r="BH241" i="63"/>
  <c r="AN97" i="21"/>
  <c r="DE177" i="21"/>
  <c r="DE184" i="21" s="1"/>
  <c r="HB241" i="63"/>
  <c r="GQ199" i="21"/>
  <c r="JX199" i="21"/>
  <c r="GP117" i="21"/>
  <c r="CI118" i="21"/>
  <c r="MJ95" i="21"/>
  <c r="AR117" i="21"/>
  <c r="AR272" i="21" s="1"/>
  <c r="GP103" i="21"/>
  <c r="DY96" i="21"/>
  <c r="CI97" i="21"/>
  <c r="NR98" i="21"/>
  <c r="RG118" i="21"/>
  <c r="CG177" i="21"/>
  <c r="CG184" i="21" s="1"/>
  <c r="K286" i="63"/>
  <c r="GU286" i="63"/>
  <c r="IH198" i="21"/>
  <c r="OC286" i="63"/>
  <c r="FY286" i="63"/>
  <c r="RG104" i="21"/>
  <c r="QV117" i="21"/>
  <c r="KH103" i="21"/>
  <c r="MJ96" i="21"/>
  <c r="LJ199" i="21"/>
  <c r="KT197" i="21"/>
  <c r="MX97" i="21"/>
  <c r="NF196" i="63"/>
  <c r="HN198" i="21"/>
  <c r="HN272" i="21" s="1"/>
  <c r="DB286" i="63"/>
  <c r="DD241" i="63"/>
  <c r="FY241" i="63"/>
  <c r="IF117" i="21"/>
  <c r="IF272" i="21" s="1"/>
  <c r="RP199" i="21"/>
  <c r="RG199" i="21"/>
  <c r="RG273" i="21" s="1"/>
  <c r="LY103" i="21"/>
  <c r="MT95" i="21"/>
  <c r="RR241" i="63"/>
  <c r="MF286" i="63"/>
  <c r="ML241" i="63"/>
  <c r="NA177" i="21"/>
  <c r="NA184" i="21" s="1"/>
  <c r="NA198" i="21"/>
  <c r="DN105" i="21"/>
  <c r="DN119" i="21"/>
  <c r="DN274" i="21" s="1"/>
  <c r="DN98" i="21"/>
  <c r="PS104" i="21"/>
  <c r="PS97" i="21"/>
  <c r="PS118" i="21"/>
  <c r="CX97" i="21"/>
  <c r="CX118" i="21"/>
  <c r="CX104" i="21"/>
  <c r="EZ98" i="21"/>
  <c r="EZ119" i="21"/>
  <c r="EZ274" i="21" s="1"/>
  <c r="EZ105" i="21"/>
  <c r="LY98" i="21"/>
  <c r="LY105" i="21"/>
  <c r="HO98" i="21"/>
  <c r="HO119" i="21"/>
  <c r="HO274" i="21" s="1"/>
  <c r="HO105" i="21"/>
  <c r="LL118" i="21"/>
  <c r="LL273" i="21" s="1"/>
  <c r="LL104" i="21"/>
  <c r="EE96" i="21"/>
  <c r="EE117" i="21"/>
  <c r="FS118" i="21"/>
  <c r="FS273" i="21" s="1"/>
  <c r="FS104" i="21"/>
  <c r="F102" i="21"/>
  <c r="F110" i="21" s="1"/>
  <c r="F265" i="21" s="1"/>
  <c r="F116" i="21"/>
  <c r="F271" i="21" s="1"/>
  <c r="C96" i="21"/>
  <c r="C103" i="21"/>
  <c r="LZ241" i="63"/>
  <c r="U176" i="21"/>
  <c r="U183" i="21" s="1"/>
  <c r="CD97" i="21"/>
  <c r="MZ177" i="21"/>
  <c r="MZ184" i="21" s="1"/>
  <c r="MZ198" i="21"/>
  <c r="IE103" i="21"/>
  <c r="BN117" i="21"/>
  <c r="BN272" i="21" s="1"/>
  <c r="AG176" i="21"/>
  <c r="AG183" i="21" s="1"/>
  <c r="K97" i="21"/>
  <c r="HW196" i="63"/>
  <c r="OL98" i="21"/>
  <c r="OL119" i="21"/>
  <c r="OL274" i="21" s="1"/>
  <c r="OG105" i="21"/>
  <c r="OG98" i="21"/>
  <c r="DH119" i="21"/>
  <c r="DH274" i="21" s="1"/>
  <c r="DH105" i="21"/>
  <c r="NH119" i="21"/>
  <c r="NH274" i="21" s="1"/>
  <c r="NH105" i="21"/>
  <c r="PX97" i="21"/>
  <c r="PX118" i="21"/>
  <c r="PX273" i="21" s="1"/>
  <c r="PX104" i="21"/>
  <c r="NY98" i="21"/>
  <c r="NY119" i="21"/>
  <c r="NY274" i="21" s="1"/>
  <c r="HC98" i="21"/>
  <c r="HC105" i="21"/>
  <c r="PS176" i="21"/>
  <c r="PS183" i="21" s="1"/>
  <c r="PS197" i="21"/>
  <c r="GH96" i="21"/>
  <c r="F95" i="21"/>
  <c r="IM97" i="21"/>
  <c r="HA103" i="21"/>
  <c r="HA117" i="21"/>
  <c r="HA272" i="21" s="1"/>
  <c r="DN197" i="21"/>
  <c r="MD96" i="21"/>
  <c r="QY176" i="21"/>
  <c r="QY183" i="21" s="1"/>
  <c r="CY102" i="21"/>
  <c r="QJ96" i="21"/>
  <c r="GQ105" i="21"/>
  <c r="JJ286" i="63"/>
  <c r="AD241" i="63"/>
  <c r="GG177" i="21"/>
  <c r="GG184" i="21" s="1"/>
  <c r="BW241" i="63"/>
  <c r="DM241" i="63"/>
  <c r="QE286" i="63"/>
  <c r="QE241" i="63"/>
  <c r="RZ177" i="21"/>
  <c r="RZ184" i="21" s="1"/>
  <c r="RZ198" i="21"/>
  <c r="RZ272" i="21" s="1"/>
  <c r="EU102" i="21"/>
  <c r="EU116" i="21"/>
  <c r="EU271" i="21" s="1"/>
  <c r="EU95" i="21"/>
  <c r="GS97" i="21"/>
  <c r="GS118" i="21"/>
  <c r="GS273" i="21" s="1"/>
  <c r="LJ119" i="21"/>
  <c r="LJ274" i="21" s="1"/>
  <c r="LJ105" i="21"/>
  <c r="MG104" i="21"/>
  <c r="MG118" i="21"/>
  <c r="MG273" i="21" s="1"/>
  <c r="SB117" i="21"/>
  <c r="SB272" i="21" s="1"/>
  <c r="SB103" i="21"/>
  <c r="SB96" i="21"/>
  <c r="BJ117" i="21"/>
  <c r="BJ272" i="21" s="1"/>
  <c r="BJ96" i="21"/>
  <c r="BJ103" i="21"/>
  <c r="KR95" i="21"/>
  <c r="KR116" i="21"/>
  <c r="KR271" i="21" s="1"/>
  <c r="CJ116" i="21"/>
  <c r="CJ102" i="21"/>
  <c r="IB95" i="21"/>
  <c r="IB116" i="21"/>
  <c r="IB271" i="21" s="1"/>
  <c r="IB102" i="21"/>
  <c r="FW97" i="21"/>
  <c r="FW118" i="21"/>
  <c r="ND98" i="21"/>
  <c r="ND105" i="21"/>
  <c r="BF97" i="21"/>
  <c r="BF118" i="21"/>
  <c r="BF273" i="21" s="1"/>
  <c r="BF104" i="21"/>
  <c r="PB176" i="21"/>
  <c r="PB183" i="21" s="1"/>
  <c r="PB197" i="21"/>
  <c r="B151" i="63"/>
  <c r="QA104" i="21"/>
  <c r="GV95" i="21"/>
  <c r="OJ96" i="21"/>
  <c r="OJ103" i="21"/>
  <c r="LU196" i="63"/>
  <c r="LU241" i="63"/>
  <c r="DJ103" i="21"/>
  <c r="JR96" i="21"/>
  <c r="OQ96" i="21"/>
  <c r="IM118" i="21"/>
  <c r="IM273" i="21" s="1"/>
  <c r="FS97" i="21"/>
  <c r="HM102" i="21"/>
  <c r="JK117" i="21"/>
  <c r="JK272" i="21" s="1"/>
  <c r="OQ103" i="21"/>
  <c r="CY116" i="21"/>
  <c r="CY271" i="21" s="1"/>
  <c r="BI102" i="21"/>
  <c r="LQ118" i="21"/>
  <c r="KO102" i="21"/>
  <c r="QZ105" i="21"/>
  <c r="M101" i="33"/>
  <c r="M79" i="73" s="1"/>
  <c r="HN96" i="21"/>
  <c r="JT197" i="21"/>
  <c r="CL96" i="21"/>
  <c r="IA117" i="21"/>
  <c r="IA272" i="21" s="1"/>
  <c r="OJ117" i="21"/>
  <c r="QJ117" i="21"/>
  <c r="QJ272" i="21" s="1"/>
  <c r="EP199" i="21"/>
  <c r="OM199" i="21"/>
  <c r="MA96" i="21"/>
  <c r="DV95" i="21"/>
  <c r="AR104" i="21"/>
  <c r="GL102" i="21"/>
  <c r="NW104" i="21"/>
  <c r="KO116" i="21"/>
  <c r="GM95" i="21"/>
  <c r="HC119" i="21"/>
  <c r="HC274" i="21" s="1"/>
  <c r="QZ119" i="21"/>
  <c r="QZ274" i="21" s="1"/>
  <c r="AE118" i="21"/>
  <c r="AE273" i="21" s="1"/>
  <c r="U241" i="63"/>
  <c r="U286" i="63"/>
  <c r="AI178" i="21"/>
  <c r="AI185" i="21" s="1"/>
  <c r="AI199" i="21"/>
  <c r="QL119" i="21"/>
  <c r="QL274" i="21" s="1"/>
  <c r="QL105" i="21"/>
  <c r="QL98" i="21"/>
  <c r="NL116" i="21"/>
  <c r="NL271" i="21" s="1"/>
  <c r="NL95" i="21"/>
  <c r="NS117" i="21"/>
  <c r="NS272" i="21" s="1"/>
  <c r="NS103" i="21"/>
  <c r="FO103" i="21"/>
  <c r="FO96" i="21"/>
  <c r="MH116" i="21"/>
  <c r="MH95" i="21"/>
  <c r="MH102" i="21"/>
  <c r="KM98" i="21"/>
  <c r="KM105" i="21"/>
  <c r="NK98" i="21"/>
  <c r="NK105" i="21"/>
  <c r="JS96" i="21"/>
  <c r="JS117" i="21"/>
  <c r="JS272" i="21" s="1"/>
  <c r="LP117" i="21"/>
  <c r="LP272" i="21" s="1"/>
  <c r="LP103" i="21"/>
  <c r="CE241" i="63"/>
  <c r="CE196" i="63"/>
  <c r="RM241" i="63"/>
  <c r="RM286" i="63"/>
  <c r="IE117" i="21"/>
  <c r="IM197" i="21"/>
  <c r="AR273" i="21"/>
  <c r="RF178" i="21"/>
  <c r="RF185" i="21" s="1"/>
  <c r="LH118" i="21"/>
  <c r="LH273" i="21" s="1"/>
  <c r="JB198" i="21"/>
  <c r="JB177" i="21"/>
  <c r="JB184" i="21" s="1"/>
  <c r="KB118" i="21"/>
  <c r="KB273" i="21" s="1"/>
  <c r="CD104" i="21"/>
  <c r="CL117" i="21"/>
  <c r="CL272" i="21" s="1"/>
  <c r="MD103" i="21"/>
  <c r="K118" i="21"/>
  <c r="K273" i="21" s="1"/>
  <c r="OW96" i="21"/>
  <c r="SE117" i="21"/>
  <c r="SE272" i="21" s="1"/>
  <c r="DM103" i="21"/>
  <c r="PV96" i="21"/>
  <c r="IA96" i="21"/>
  <c r="JX116" i="21"/>
  <c r="JX271" i="21" s="1"/>
  <c r="RW103" i="21"/>
  <c r="MA117" i="21"/>
  <c r="MA272" i="21" s="1"/>
  <c r="LW117" i="21"/>
  <c r="LW272" i="21" s="1"/>
  <c r="OE197" i="21"/>
  <c r="HR96" i="21"/>
  <c r="JD96" i="21"/>
  <c r="S97" i="21"/>
  <c r="GS104" i="21"/>
  <c r="LN102" i="21"/>
  <c r="NL102" i="21"/>
  <c r="DV102" i="21"/>
  <c r="GL116" i="21"/>
  <c r="GL271" i="21" s="1"/>
  <c r="NW97" i="21"/>
  <c r="OY97" i="21"/>
  <c r="IL119" i="21"/>
  <c r="IL274" i="21" s="1"/>
  <c r="PX105" i="21"/>
  <c r="FU241" i="63"/>
  <c r="OG286" i="63"/>
  <c r="IY241" i="63"/>
  <c r="PT197" i="21"/>
  <c r="PT176" i="21"/>
  <c r="PT183" i="21" s="1"/>
  <c r="RC286" i="63"/>
  <c r="RC241" i="63"/>
  <c r="IC103" i="21"/>
  <c r="IC96" i="21"/>
  <c r="OO119" i="21"/>
  <c r="OO274" i="21" s="1"/>
  <c r="OO98" i="21"/>
  <c r="OO105" i="21"/>
  <c r="IC95" i="21"/>
  <c r="IC116" i="21"/>
  <c r="IC102" i="21"/>
  <c r="CW95" i="21"/>
  <c r="CW102" i="21"/>
  <c r="CW116" i="21"/>
  <c r="CW271" i="21" s="1"/>
  <c r="HA116" i="21"/>
  <c r="HA271" i="21" s="1"/>
  <c r="HA102" i="21"/>
  <c r="HA95" i="21"/>
  <c r="BU102" i="21"/>
  <c r="BU95" i="21"/>
  <c r="JZ96" i="21"/>
  <c r="JZ117" i="21"/>
  <c r="JZ272" i="21" s="1"/>
  <c r="JZ103" i="21"/>
  <c r="GO105" i="21"/>
  <c r="GO98" i="21"/>
  <c r="JU96" i="21"/>
  <c r="JU117" i="21"/>
  <c r="JU272" i="21" s="1"/>
  <c r="JU103" i="21"/>
  <c r="NI119" i="21"/>
  <c r="NI274" i="21" s="1"/>
  <c r="NI98" i="21"/>
  <c r="FH117" i="21"/>
  <c r="FH272" i="21" s="1"/>
  <c r="BN103" i="21"/>
  <c r="KE96" i="21"/>
  <c r="CI96" i="21"/>
  <c r="KB104" i="21"/>
  <c r="PZ97" i="21"/>
  <c r="LM286" i="63"/>
  <c r="EJ117" i="21"/>
  <c r="EJ272" i="21" s="1"/>
  <c r="AS117" i="21"/>
  <c r="AS272" i="21" s="1"/>
  <c r="KR102" i="21"/>
  <c r="JR103" i="21"/>
  <c r="AS96" i="21"/>
  <c r="SE96" i="21"/>
  <c r="NT117" i="21"/>
  <c r="NT272" i="21" s="1"/>
  <c r="MM103" i="21"/>
  <c r="JX95" i="21"/>
  <c r="RW117" i="21"/>
  <c r="EE103" i="21"/>
  <c r="RM103" i="21"/>
  <c r="NS176" i="21"/>
  <c r="NS183" i="21" s="1"/>
  <c r="LW96" i="21"/>
  <c r="JD117" i="21"/>
  <c r="JD272" i="21" s="1"/>
  <c r="NH118" i="21"/>
  <c r="NH273" i="21" s="1"/>
  <c r="LN95" i="21"/>
  <c r="AS116" i="21"/>
  <c r="AS271" i="21" s="1"/>
  <c r="OY104" i="21"/>
  <c r="NY105" i="21"/>
  <c r="LJ98" i="21"/>
  <c r="DH98" i="21"/>
  <c r="P105" i="21"/>
  <c r="KW274" i="21"/>
  <c r="GR241" i="63"/>
  <c r="FP241" i="63"/>
  <c r="HJ196" i="63"/>
  <c r="R286" i="63"/>
  <c r="MH286" i="63"/>
  <c r="MG272" i="33"/>
  <c r="MG83" i="73" s="1"/>
  <c r="MB272" i="33"/>
  <c r="MB83" i="73" s="1"/>
  <c r="EF272" i="33"/>
  <c r="EF83" i="73" s="1"/>
  <c r="HZ272" i="33"/>
  <c r="HZ83" i="73" s="1"/>
  <c r="LH272" i="33"/>
  <c r="LH83" i="73" s="1"/>
  <c r="II272" i="33"/>
  <c r="II83" i="73" s="1"/>
  <c r="EA272" i="33"/>
  <c r="EA83" i="73" s="1"/>
  <c r="NJ272" i="33"/>
  <c r="NJ83" i="73" s="1"/>
  <c r="QE272" i="33"/>
  <c r="QE83" i="73" s="1"/>
  <c r="OZ272" i="33"/>
  <c r="OZ83" i="73" s="1"/>
  <c r="HA272" i="33"/>
  <c r="HA83" i="73" s="1"/>
  <c r="FM272" i="33"/>
  <c r="FM83" i="73" s="1"/>
  <c r="RW272" i="33"/>
  <c r="RW83" i="73" s="1"/>
  <c r="NC272" i="33"/>
  <c r="NC83" i="73" s="1"/>
  <c r="DF272" i="33"/>
  <c r="DF83" i="73" s="1"/>
  <c r="GC272" i="33"/>
  <c r="GC83" i="73" s="1"/>
  <c r="QV272" i="33"/>
  <c r="QV83" i="73" s="1"/>
  <c r="MR272" i="33"/>
  <c r="MR83" i="73" s="1"/>
  <c r="MD272" i="33"/>
  <c r="MD83" i="73" s="1"/>
  <c r="HU272" i="33"/>
  <c r="HU83" i="73" s="1"/>
  <c r="CZ272" i="33"/>
  <c r="CZ83" i="73" s="1"/>
  <c r="HL272" i="33"/>
  <c r="HL83" i="73" s="1"/>
  <c r="DI272" i="33"/>
  <c r="DI83" i="73" s="1"/>
  <c r="IZ272" i="33"/>
  <c r="IZ83" i="73" s="1"/>
  <c r="IX272" i="33"/>
  <c r="IX83" i="73" s="1"/>
  <c r="EQ272" i="33"/>
  <c r="EQ83" i="73" s="1"/>
  <c r="OL272" i="33"/>
  <c r="OL83" i="73" s="1"/>
  <c r="MJ272" i="33"/>
  <c r="MJ83" i="73" s="1"/>
  <c r="QG272" i="33"/>
  <c r="QG83" i="73" s="1"/>
  <c r="BZ272" i="33"/>
  <c r="BZ83" i="73" s="1"/>
  <c r="BA272" i="33"/>
  <c r="BA83" i="73" s="1"/>
  <c r="B272" i="33"/>
  <c r="B83" i="73" s="1"/>
  <c r="LI272" i="33"/>
  <c r="LI83" i="73" s="1"/>
  <c r="ND272" i="33"/>
  <c r="ND83" i="73" s="1"/>
  <c r="QF272" i="33"/>
  <c r="QF83" i="73" s="1"/>
  <c r="DZ272" i="33"/>
  <c r="DZ83" i="73" s="1"/>
  <c r="HP272" i="33"/>
  <c r="HP83" i="73" s="1"/>
  <c r="CK272" i="33"/>
  <c r="CK83" i="73" s="1"/>
  <c r="LU272" i="33"/>
  <c r="LU83" i="73" s="1"/>
  <c r="DP272" i="33"/>
  <c r="DP83" i="73" s="1"/>
  <c r="RM272" i="33"/>
  <c r="RM83" i="73" s="1"/>
  <c r="KR272" i="33"/>
  <c r="KR83" i="73" s="1"/>
  <c r="GB272" i="33"/>
  <c r="GB83" i="73" s="1"/>
  <c r="LE286" i="63"/>
  <c r="OQ272" i="33"/>
  <c r="OQ83" i="73" s="1"/>
  <c r="JA272" i="33"/>
  <c r="JA83" i="73" s="1"/>
  <c r="MM272" i="33"/>
  <c r="MM83" i="73" s="1"/>
  <c r="CJ274" i="21"/>
  <c r="HG272" i="33"/>
  <c r="HG83" i="73" s="1"/>
  <c r="OO272" i="33"/>
  <c r="OO83" i="73" s="1"/>
  <c r="IL272" i="33"/>
  <c r="IL83" i="73" s="1"/>
  <c r="AC272" i="33"/>
  <c r="AC83" i="73" s="1"/>
  <c r="BU272" i="33"/>
  <c r="BU83" i="73" s="1"/>
  <c r="DH272" i="33"/>
  <c r="DH83" i="73" s="1"/>
  <c r="LY272" i="33"/>
  <c r="LY83" i="73" s="1"/>
  <c r="CL272" i="33"/>
  <c r="CL83" i="73" s="1"/>
  <c r="RJ272" i="33"/>
  <c r="RJ83" i="73" s="1"/>
  <c r="LF272" i="33"/>
  <c r="LF83" i="73" s="1"/>
  <c r="EE274" i="21"/>
  <c r="GO272" i="33"/>
  <c r="GO83" i="73" s="1"/>
  <c r="MT272" i="33"/>
  <c r="MT83" i="73" s="1"/>
  <c r="GQ272" i="33"/>
  <c r="GQ83" i="73" s="1"/>
  <c r="NY272" i="33"/>
  <c r="NY83" i="73" s="1"/>
  <c r="MC272" i="33"/>
  <c r="MC83" i="73" s="1"/>
  <c r="HC272" i="33"/>
  <c r="HC83" i="73" s="1"/>
  <c r="NI272" i="33"/>
  <c r="NI83" i="73" s="1"/>
  <c r="PR241" i="63"/>
  <c r="B241" i="63"/>
  <c r="I286" i="63"/>
  <c r="NN241" i="63"/>
  <c r="DQ273" i="21"/>
  <c r="NK274" i="21"/>
  <c r="PU273" i="21"/>
  <c r="OM177" i="21"/>
  <c r="OM184" i="21" s="1"/>
  <c r="OM198" i="21"/>
  <c r="CH241" i="63"/>
  <c r="CH286" i="63"/>
  <c r="RW198" i="21"/>
  <c r="RW177" i="21"/>
  <c r="RW184" i="21" s="1"/>
  <c r="DU241" i="63"/>
  <c r="EJ196" i="63"/>
  <c r="EJ241" i="63"/>
  <c r="BN118" i="21"/>
  <c r="BN273" i="21" s="1"/>
  <c r="BN97" i="21"/>
  <c r="KE95" i="21"/>
  <c r="KE102" i="21"/>
  <c r="KE116" i="21"/>
  <c r="KE271" i="21" s="1"/>
  <c r="F196" i="63"/>
  <c r="F241" i="63"/>
  <c r="BW200" i="21"/>
  <c r="IM177" i="21"/>
  <c r="IM184" i="21" s="1"/>
  <c r="IM198" i="21"/>
  <c r="DK196" i="63"/>
  <c r="DK286" i="63"/>
  <c r="IV179" i="21"/>
  <c r="IV186" i="21" s="1"/>
  <c r="IV200" i="21"/>
  <c r="IV274" i="21" s="1"/>
  <c r="JH241" i="63"/>
  <c r="HN176" i="21"/>
  <c r="HN183" i="21" s="1"/>
  <c r="HN197" i="21"/>
  <c r="OK176" i="21"/>
  <c r="OK183" i="21" s="1"/>
  <c r="OK197" i="21"/>
  <c r="HV198" i="21"/>
  <c r="HV177" i="21"/>
  <c r="HV184" i="21" s="1"/>
  <c r="HT241" i="63"/>
  <c r="HT286" i="63"/>
  <c r="AA121" i="19"/>
  <c r="B153" i="19" s="1"/>
  <c r="FF200" i="21"/>
  <c r="FF179" i="21"/>
  <c r="FF186" i="21" s="1"/>
  <c r="LY96" i="21"/>
  <c r="H196" i="63"/>
  <c r="RZ196" i="63"/>
  <c r="LR286" i="63"/>
  <c r="ME286" i="63"/>
  <c r="JE104" i="21"/>
  <c r="JE97" i="21"/>
  <c r="KK103" i="21"/>
  <c r="KK117" i="21"/>
  <c r="KK272" i="21" s="1"/>
  <c r="JD272" i="33"/>
  <c r="JD83" i="73" s="1"/>
  <c r="BD272" i="33"/>
  <c r="BD83" i="73" s="1"/>
  <c r="FA272" i="33"/>
  <c r="FA83" i="73" s="1"/>
  <c r="CO96" i="21"/>
  <c r="CO117" i="21"/>
  <c r="CO272" i="21" s="1"/>
  <c r="CO103" i="21"/>
  <c r="EA105" i="21"/>
  <c r="EA119" i="21"/>
  <c r="EA274" i="21" s="1"/>
  <c r="PH274" i="21"/>
  <c r="KK272" i="33"/>
  <c r="KK83" i="73" s="1"/>
  <c r="IS117" i="21"/>
  <c r="IS96" i="21"/>
  <c r="FK102" i="21"/>
  <c r="FK95" i="21"/>
  <c r="BP272" i="33"/>
  <c r="BP83" i="73" s="1"/>
  <c r="AB96" i="21"/>
  <c r="AB103" i="21"/>
  <c r="QQ272" i="33"/>
  <c r="QQ83" i="73" s="1"/>
  <c r="CV117" i="21"/>
  <c r="CV272" i="21" s="1"/>
  <c r="CV103" i="21"/>
  <c r="OI118" i="21"/>
  <c r="OI273" i="21" s="1"/>
  <c r="OI104" i="21"/>
  <c r="RX272" i="33"/>
  <c r="RX83" i="73" s="1"/>
  <c r="S272" i="33"/>
  <c r="S83" i="73" s="1"/>
  <c r="HV102" i="21"/>
  <c r="HV116" i="21"/>
  <c r="HV271" i="21" s="1"/>
  <c r="MX103" i="21"/>
  <c r="MX96" i="21"/>
  <c r="JF103" i="21"/>
  <c r="JF117" i="21"/>
  <c r="JF272" i="21" s="1"/>
  <c r="BJ95" i="21"/>
  <c r="BJ116" i="21"/>
  <c r="BJ271" i="21" s="1"/>
  <c r="BJ102" i="21"/>
  <c r="AL119" i="21"/>
  <c r="AL274" i="21" s="1"/>
  <c r="AL105" i="21"/>
  <c r="MU119" i="21"/>
  <c r="MU105" i="21"/>
  <c r="LU116" i="21"/>
  <c r="LU271" i="21" s="1"/>
  <c r="LU95" i="21"/>
  <c r="NN105" i="21"/>
  <c r="NN98" i="21"/>
  <c r="SB95" i="21"/>
  <c r="SB102" i="21"/>
  <c r="LO102" i="21"/>
  <c r="LO116" i="21"/>
  <c r="LO271" i="21" s="1"/>
  <c r="AW96" i="21"/>
  <c r="AW117" i="21"/>
  <c r="AW272" i="21" s="1"/>
  <c r="PV196" i="63"/>
  <c r="PV241" i="63"/>
  <c r="AW104" i="21"/>
  <c r="AW118" i="21"/>
  <c r="AW273" i="21" s="1"/>
  <c r="BS103" i="21"/>
  <c r="BS117" i="21"/>
  <c r="BS272" i="21" s="1"/>
  <c r="LG197" i="21"/>
  <c r="LG176" i="21"/>
  <c r="LG183" i="21" s="1"/>
  <c r="IV104" i="21"/>
  <c r="IV97" i="21"/>
  <c r="HJ116" i="21"/>
  <c r="HJ271" i="21" s="1"/>
  <c r="HJ95" i="21"/>
  <c r="HE105" i="21"/>
  <c r="HE119" i="21"/>
  <c r="NQ102" i="21"/>
  <c r="NQ116" i="21"/>
  <c r="NQ271" i="21" s="1"/>
  <c r="NQ95" i="21"/>
  <c r="DO97" i="21"/>
  <c r="DO118" i="21"/>
  <c r="DO273" i="21" s="1"/>
  <c r="KD286" i="63"/>
  <c r="AS241" i="63"/>
  <c r="AS286" i="63"/>
  <c r="Z196" i="63"/>
  <c r="Z241" i="63"/>
  <c r="HR199" i="21"/>
  <c r="LA286" i="63"/>
  <c r="LA241" i="63"/>
  <c r="RH286" i="63"/>
  <c r="RH241" i="63"/>
  <c r="LA117" i="21"/>
  <c r="LA272" i="21" s="1"/>
  <c r="HF103" i="21"/>
  <c r="LR199" i="21"/>
  <c r="QE178" i="21"/>
  <c r="QE185" i="21" s="1"/>
  <c r="KK176" i="21"/>
  <c r="KK183" i="21" s="1"/>
  <c r="OD286" i="63"/>
  <c r="NG241" i="63"/>
  <c r="QZ241" i="63"/>
  <c r="HN199" i="21"/>
  <c r="H197" i="21"/>
  <c r="RN103" i="21"/>
  <c r="JJ176" i="21"/>
  <c r="JJ183" i="21" s="1"/>
  <c r="LF199" i="21"/>
  <c r="CN177" i="21"/>
  <c r="CN184" i="21" s="1"/>
  <c r="R241" i="63"/>
  <c r="JH196" i="63"/>
  <c r="MA241" i="63"/>
  <c r="LR196" i="63"/>
  <c r="RS286" i="63"/>
  <c r="NW103" i="21"/>
  <c r="NW117" i="21"/>
  <c r="NW272" i="21" s="1"/>
  <c r="FQ286" i="63"/>
  <c r="FQ241" i="63"/>
  <c r="NQ286" i="63"/>
  <c r="LN286" i="63"/>
  <c r="DM286" i="63"/>
  <c r="X286" i="63"/>
  <c r="LD241" i="63"/>
  <c r="LD286" i="63"/>
  <c r="JS178" i="21"/>
  <c r="JS185" i="21" s="1"/>
  <c r="JS199" i="21"/>
  <c r="GE286" i="63"/>
  <c r="AI196" i="63"/>
  <c r="AI286" i="63"/>
  <c r="QG286" i="63"/>
  <c r="KJ196" i="63"/>
  <c r="KJ241" i="63"/>
  <c r="DD176" i="21"/>
  <c r="DD183" i="21" s="1"/>
  <c r="MN104" i="21"/>
  <c r="CB241" i="63"/>
  <c r="MQ286" i="63"/>
  <c r="X241" i="63"/>
  <c r="AH197" i="21"/>
  <c r="AH176" i="21"/>
  <c r="AH183" i="21" s="1"/>
  <c r="BE197" i="21"/>
  <c r="QF176" i="21"/>
  <c r="QF183" i="21" s="1"/>
  <c r="NI178" i="21"/>
  <c r="NI185" i="21" s="1"/>
  <c r="OD197" i="21"/>
  <c r="KW197" i="21"/>
  <c r="OX178" i="21"/>
  <c r="OX185" i="21" s="1"/>
  <c r="AL176" i="21"/>
  <c r="AL183" i="21" s="1"/>
  <c r="HC176" i="21"/>
  <c r="HC183" i="21" s="1"/>
  <c r="DY117" i="21"/>
  <c r="DY272" i="21" s="1"/>
  <c r="II241" i="63"/>
  <c r="AI241" i="63"/>
  <c r="OI286" i="63"/>
  <c r="FX241" i="63"/>
  <c r="RH196" i="63"/>
  <c r="MI95" i="21"/>
  <c r="MI102" i="21"/>
  <c r="IF272" i="33"/>
  <c r="IF83" i="73" s="1"/>
  <c r="LG272" i="33"/>
  <c r="LG83" i="73" s="1"/>
  <c r="PS272" i="33"/>
  <c r="PS83" i="73" s="1"/>
  <c r="OA272" i="33"/>
  <c r="OA83" i="73" s="1"/>
  <c r="QJ272" i="33"/>
  <c r="QJ83" i="73" s="1"/>
  <c r="RO272" i="33"/>
  <c r="RO83" i="73" s="1"/>
  <c r="DR272" i="33"/>
  <c r="DR83" i="73" s="1"/>
  <c r="JH286" i="63"/>
  <c r="KJ286" i="63"/>
  <c r="CF117" i="21"/>
  <c r="CF272" i="21" s="1"/>
  <c r="CF96" i="21"/>
  <c r="GS272" i="33"/>
  <c r="GS83" i="73" s="1"/>
  <c r="MD286" i="63"/>
  <c r="JM272" i="33"/>
  <c r="JM83" i="73" s="1"/>
  <c r="QY272" i="33"/>
  <c r="QY83" i="73" s="1"/>
  <c r="EN241" i="63"/>
  <c r="CC241" i="63"/>
  <c r="ID241" i="63"/>
  <c r="FT241" i="63"/>
  <c r="KI272" i="33"/>
  <c r="KI83" i="73" s="1"/>
  <c r="LV272" i="33"/>
  <c r="LV83" i="73" s="1"/>
  <c r="KY272" i="33"/>
  <c r="KY83" i="73" s="1"/>
  <c r="OU272" i="33"/>
  <c r="OU83" i="73" s="1"/>
  <c r="PO272" i="33"/>
  <c r="PO83" i="73" s="1"/>
  <c r="I272" i="33"/>
  <c r="I83" i="73" s="1"/>
  <c r="NB272" i="33"/>
  <c r="NB83" i="73" s="1"/>
  <c r="LO272" i="33"/>
  <c r="LO83" i="73" s="1"/>
  <c r="PQ272" i="33"/>
  <c r="PQ83" i="73" s="1"/>
  <c r="N272" i="33"/>
  <c r="N83" i="73" s="1"/>
  <c r="OK272" i="33"/>
  <c r="OK83" i="73" s="1"/>
  <c r="IE272" i="33"/>
  <c r="IE83" i="73" s="1"/>
  <c r="FE272" i="33"/>
  <c r="FE83" i="73" s="1"/>
  <c r="PM272" i="33"/>
  <c r="PM83" i="73" s="1"/>
  <c r="QH272" i="33"/>
  <c r="QH83" i="73" s="1"/>
  <c r="PF272" i="33"/>
  <c r="PF83" i="73" s="1"/>
  <c r="Z272" i="33"/>
  <c r="Z83" i="73" s="1"/>
  <c r="SB272" i="33"/>
  <c r="SB83" i="73" s="1"/>
  <c r="KV272" i="33"/>
  <c r="KV83" i="73" s="1"/>
  <c r="OY272" i="33"/>
  <c r="OY83" i="73" s="1"/>
  <c r="NE272" i="33"/>
  <c r="NE83" i="73" s="1"/>
  <c r="NR274" i="21"/>
  <c r="EW272" i="33"/>
  <c r="EW83" i="73" s="1"/>
  <c r="IG272" i="33"/>
  <c r="IG83" i="73" s="1"/>
  <c r="NW286" i="63"/>
  <c r="C196" i="63"/>
  <c r="BH286" i="63"/>
  <c r="QG241" i="63"/>
  <c r="RT272" i="33"/>
  <c r="RT83" i="73" s="1"/>
  <c r="HM272" i="33"/>
  <c r="HM83" i="73" s="1"/>
  <c r="K272" i="33"/>
  <c r="K83" i="73" s="1"/>
  <c r="RY274" i="21"/>
  <c r="JQ272" i="33"/>
  <c r="JQ83" i="73" s="1"/>
  <c r="KB272" i="33"/>
  <c r="KB83" i="73" s="1"/>
  <c r="OW272" i="33"/>
  <c r="OW83" i="73" s="1"/>
  <c r="CZ241" i="63"/>
  <c r="DU286" i="63"/>
  <c r="BS286" i="63"/>
  <c r="P286" i="63"/>
  <c r="EG286" i="63"/>
  <c r="DV286" i="63"/>
  <c r="GU241" i="63"/>
  <c r="DY286" i="63"/>
  <c r="JK286" i="63"/>
  <c r="RG179" i="21"/>
  <c r="RG186" i="21" s="1"/>
  <c r="RG200" i="21"/>
  <c r="MB286" i="63"/>
  <c r="HI286" i="63"/>
  <c r="HI241" i="63"/>
  <c r="GH179" i="21"/>
  <c r="GH186" i="21" s="1"/>
  <c r="GH200" i="21"/>
  <c r="IX198" i="21"/>
  <c r="BL241" i="63"/>
  <c r="BL196" i="63"/>
  <c r="JD241" i="63"/>
  <c r="JD286" i="63"/>
  <c r="DF286" i="63"/>
  <c r="AS179" i="21"/>
  <c r="AS186" i="21" s="1"/>
  <c r="AS200" i="21"/>
  <c r="OA197" i="21"/>
  <c r="KI96" i="21"/>
  <c r="BX199" i="21"/>
  <c r="BX273" i="21" s="1"/>
  <c r="BB119" i="21"/>
  <c r="BB274" i="21" s="1"/>
  <c r="RN286" i="63"/>
  <c r="ET105" i="21"/>
  <c r="ET119" i="21"/>
  <c r="ET274" i="21" s="1"/>
  <c r="ET98" i="21"/>
  <c r="FF119" i="21"/>
  <c r="FF98" i="21"/>
  <c r="OP98" i="21"/>
  <c r="OP119" i="21"/>
  <c r="OP274" i="21" s="1"/>
  <c r="OP105" i="21"/>
  <c r="JJ105" i="21"/>
  <c r="JJ119" i="21"/>
  <c r="JJ274" i="21" s="1"/>
  <c r="JJ98" i="21"/>
  <c r="PN105" i="21"/>
  <c r="PN98" i="21"/>
  <c r="PN119" i="21"/>
  <c r="PN274" i="21" s="1"/>
  <c r="CP119" i="21"/>
  <c r="CP274" i="21" s="1"/>
  <c r="CP105" i="21"/>
  <c r="RX241" i="63"/>
  <c r="PN241" i="63"/>
  <c r="KG241" i="63"/>
  <c r="KG286" i="63"/>
  <c r="CB103" i="21"/>
  <c r="GJ117" i="21"/>
  <c r="MV199" i="21"/>
  <c r="PI103" i="21"/>
  <c r="MF199" i="21"/>
  <c r="NF96" i="21"/>
  <c r="BS96" i="21"/>
  <c r="LX95" i="21"/>
  <c r="QD97" i="21"/>
  <c r="RR177" i="21"/>
  <c r="RR184" i="21" s="1"/>
  <c r="CP98" i="21"/>
  <c r="HC241" i="63"/>
  <c r="P241" i="63"/>
  <c r="OJ118" i="21"/>
  <c r="OJ273" i="21" s="1"/>
  <c r="OJ104" i="21"/>
  <c r="AA116" i="21"/>
  <c r="AA271" i="21" s="1"/>
  <c r="AA102" i="21"/>
  <c r="QC95" i="21"/>
  <c r="QC116" i="21"/>
  <c r="QC271" i="21" s="1"/>
  <c r="QC102" i="21"/>
  <c r="LI98" i="21"/>
  <c r="LI119" i="21"/>
  <c r="LI274" i="21" s="1"/>
  <c r="EN119" i="21"/>
  <c r="EN274" i="21" s="1"/>
  <c r="EN98" i="21"/>
  <c r="DU119" i="21"/>
  <c r="DU98" i="21"/>
  <c r="OW117" i="21"/>
  <c r="OW272" i="21" s="1"/>
  <c r="PP96" i="21"/>
  <c r="CA96" i="21"/>
  <c r="GD96" i="21"/>
  <c r="QE96" i="21"/>
  <c r="AX103" i="21"/>
  <c r="LN271" i="21"/>
  <c r="GL117" i="21"/>
  <c r="GL272" i="21" s="1"/>
  <c r="DG103" i="21"/>
  <c r="EZ117" i="21"/>
  <c r="EZ272" i="21" s="1"/>
  <c r="FC96" i="21"/>
  <c r="ME96" i="21"/>
  <c r="GS96" i="21"/>
  <c r="JQ176" i="21"/>
  <c r="JQ183" i="21" s="1"/>
  <c r="OB117" i="21"/>
  <c r="OB272" i="21" s="1"/>
  <c r="RR117" i="21"/>
  <c r="RR272" i="21" s="1"/>
  <c r="LR96" i="21"/>
  <c r="LP96" i="21"/>
  <c r="C117" i="21"/>
  <c r="C272" i="21" s="1"/>
  <c r="CP199" i="21"/>
  <c r="F178" i="21"/>
  <c r="F185" i="21" s="1"/>
  <c r="F193" i="21" s="1"/>
  <c r="FO117" i="21"/>
  <c r="FO272" i="21" s="1"/>
  <c r="GH103" i="21"/>
  <c r="S118" i="21"/>
  <c r="MN97" i="21"/>
  <c r="OG116" i="21"/>
  <c r="OG271" i="21" s="1"/>
  <c r="BU116" i="21"/>
  <c r="BU271" i="21" s="1"/>
  <c r="JW105" i="21"/>
  <c r="EL102" i="21"/>
  <c r="PA97" i="21"/>
  <c r="AS95" i="21"/>
  <c r="PD104" i="21"/>
  <c r="FH97" i="21"/>
  <c r="BZ105" i="21"/>
  <c r="MJ119" i="21"/>
  <c r="MJ274" i="21" s="1"/>
  <c r="LQ104" i="21"/>
  <c r="JG104" i="21"/>
  <c r="I102" i="21"/>
  <c r="I110" i="21" s="1"/>
  <c r="I265" i="21" s="1"/>
  <c r="JU95" i="21"/>
  <c r="FJ119" i="21"/>
  <c r="FJ274" i="21" s="1"/>
  <c r="CJ95" i="21"/>
  <c r="IL98" i="21"/>
  <c r="HC102" i="21"/>
  <c r="ML95" i="21"/>
  <c r="GM102" i="21"/>
  <c r="AG95" i="21"/>
  <c r="MG97" i="21"/>
  <c r="MU98" i="21"/>
  <c r="JW95" i="21"/>
  <c r="FV95" i="21"/>
  <c r="KM119" i="21"/>
  <c r="KM274" i="21" s="1"/>
  <c r="JR198" i="21"/>
  <c r="JR272" i="21" s="1"/>
  <c r="PY177" i="21"/>
  <c r="PY184" i="21" s="1"/>
  <c r="IH119" i="21"/>
  <c r="OG119" i="21"/>
  <c r="AE104" i="21"/>
  <c r="P98" i="21"/>
  <c r="LY119" i="21"/>
  <c r="LY274" i="21" s="1"/>
  <c r="CL105" i="21"/>
  <c r="QU118" i="21"/>
  <c r="QU273" i="21" s="1"/>
  <c r="QU97" i="21"/>
  <c r="RZ286" i="63"/>
  <c r="QC196" i="63"/>
  <c r="CW286" i="63"/>
  <c r="KP286" i="63"/>
  <c r="EK241" i="63"/>
  <c r="DF241" i="63"/>
  <c r="FA241" i="63"/>
  <c r="HU241" i="63"/>
  <c r="RU196" i="63"/>
  <c r="JB286" i="63"/>
  <c r="JB241" i="63"/>
  <c r="JB196" i="63"/>
  <c r="BZ177" i="21"/>
  <c r="BZ184" i="21" s="1"/>
  <c r="BZ198" i="21"/>
  <c r="AB119" i="19"/>
  <c r="AB115" i="19"/>
  <c r="AB121" i="19" s="1"/>
  <c r="C153" i="19" s="1"/>
  <c r="EW196" i="63"/>
  <c r="EW286" i="63"/>
  <c r="IX179" i="21"/>
  <c r="IX186" i="21" s="1"/>
  <c r="AO196" i="63"/>
  <c r="AO241" i="63"/>
  <c r="AO286" i="63"/>
  <c r="AB118" i="19"/>
  <c r="I241" i="63"/>
  <c r="IA286" i="63"/>
  <c r="NU241" i="63"/>
  <c r="CP286" i="63"/>
  <c r="CP241" i="63"/>
  <c r="IB196" i="63"/>
  <c r="IB241" i="63"/>
  <c r="PU241" i="63"/>
  <c r="PU286" i="63"/>
  <c r="DI196" i="63"/>
  <c r="DI241" i="63"/>
  <c r="I196" i="63"/>
  <c r="KW286" i="63"/>
  <c r="DW105" i="21"/>
  <c r="DW98" i="21"/>
  <c r="DW119" i="21"/>
  <c r="DW274" i="21" s="1"/>
  <c r="RF102" i="21"/>
  <c r="RF95" i="21"/>
  <c r="PV97" i="21"/>
  <c r="PV104" i="21"/>
  <c r="QO105" i="21"/>
  <c r="QO98" i="21"/>
  <c r="FG286" i="63"/>
  <c r="FG196" i="63"/>
  <c r="AC198" i="21"/>
  <c r="AC177" i="21"/>
  <c r="AC184" i="21" s="1"/>
  <c r="MN103" i="21"/>
  <c r="IX116" i="21"/>
  <c r="IX271" i="21" s="1"/>
  <c r="PI199" i="21"/>
  <c r="FT116" i="21"/>
  <c r="FT271" i="21" s="1"/>
  <c r="HJ96" i="21"/>
  <c r="KG117" i="21"/>
  <c r="KG272" i="21" s="1"/>
  <c r="D103" i="21"/>
  <c r="D111" i="21" s="1"/>
  <c r="PO96" i="21"/>
  <c r="I151" i="63"/>
  <c r="LD97" i="21"/>
  <c r="BB98" i="21"/>
  <c r="KT104" i="21"/>
  <c r="PH95" i="21"/>
  <c r="LO95" i="21"/>
  <c r="MR104" i="21"/>
  <c r="KO286" i="63"/>
  <c r="QL177" i="21"/>
  <c r="QL184" i="21" s="1"/>
  <c r="HJ241" i="63"/>
  <c r="QG105" i="21"/>
  <c r="QG119" i="21"/>
  <c r="QG274" i="21" s="1"/>
  <c r="MM105" i="21"/>
  <c r="MM98" i="21"/>
  <c r="MM119" i="21"/>
  <c r="MM274" i="21" s="1"/>
  <c r="LN97" i="21"/>
  <c r="LN104" i="21"/>
  <c r="HG105" i="21"/>
  <c r="HG98" i="21"/>
  <c r="HG119" i="21"/>
  <c r="DK118" i="21"/>
  <c r="DK273" i="21" s="1"/>
  <c r="DK97" i="21"/>
  <c r="NY97" i="21"/>
  <c r="NY118" i="21"/>
  <c r="NY104" i="21"/>
  <c r="FT119" i="21"/>
  <c r="FT274" i="21" s="1"/>
  <c r="FT98" i="21"/>
  <c r="NO98" i="21"/>
  <c r="NO119" i="21"/>
  <c r="NO274" i="21" s="1"/>
  <c r="AU98" i="21"/>
  <c r="AU119" i="21"/>
  <c r="AU274" i="21" s="1"/>
  <c r="AU105" i="21"/>
  <c r="LZ105" i="21"/>
  <c r="LZ119" i="21"/>
  <c r="BE98" i="21"/>
  <c r="BE105" i="21"/>
  <c r="BE119" i="21"/>
  <c r="LF119" i="21"/>
  <c r="LF98" i="21"/>
  <c r="BG118" i="21"/>
  <c r="BG273" i="21" s="1"/>
  <c r="BG97" i="21"/>
  <c r="GC102" i="21"/>
  <c r="GC95" i="21"/>
  <c r="EU105" i="21"/>
  <c r="EU119" i="21"/>
  <c r="EU274" i="21" s="1"/>
  <c r="HP98" i="21"/>
  <c r="HP105" i="21"/>
  <c r="HP119" i="21"/>
  <c r="HP274" i="21" s="1"/>
  <c r="GD118" i="21"/>
  <c r="GD273" i="21" s="1"/>
  <c r="GD97" i="21"/>
  <c r="MT119" i="21"/>
  <c r="MT274" i="21" s="1"/>
  <c r="MT98" i="21"/>
  <c r="OD118" i="21"/>
  <c r="OD273" i="21" s="1"/>
  <c r="OD104" i="21"/>
  <c r="OD97" i="21"/>
  <c r="SA98" i="21"/>
  <c r="SA105" i="21"/>
  <c r="NG97" i="21"/>
  <c r="NG118" i="21"/>
  <c r="NG273" i="21" s="1"/>
  <c r="MC105" i="21"/>
  <c r="MC119" i="21"/>
  <c r="MC274" i="21" s="1"/>
  <c r="JC286" i="63"/>
  <c r="GA286" i="63"/>
  <c r="GA241" i="63"/>
  <c r="DO286" i="63"/>
  <c r="QJ286" i="63"/>
  <c r="QP200" i="21"/>
  <c r="DX196" i="63"/>
  <c r="DX286" i="63"/>
  <c r="O286" i="63"/>
  <c r="T286" i="63"/>
  <c r="PM102" i="21"/>
  <c r="PM116" i="21"/>
  <c r="PM271" i="21" s="1"/>
  <c r="DO196" i="63"/>
  <c r="DO241" i="63"/>
  <c r="FT178" i="21"/>
  <c r="FT185" i="21" s="1"/>
  <c r="HA196" i="63"/>
  <c r="HA241" i="63"/>
  <c r="AO198" i="21"/>
  <c r="AO177" i="21"/>
  <c r="AO184" i="21" s="1"/>
  <c r="FH176" i="21"/>
  <c r="FH183" i="21" s="1"/>
  <c r="HU286" i="63"/>
  <c r="QU286" i="63"/>
  <c r="FU286" i="63"/>
  <c r="RW118" i="21"/>
  <c r="RW273" i="21" s="1"/>
  <c r="RW104" i="21"/>
  <c r="BN119" i="21"/>
  <c r="BN274" i="21" s="1"/>
  <c r="BN98" i="21"/>
  <c r="FA97" i="21"/>
  <c r="FA104" i="21"/>
  <c r="BL286" i="63"/>
  <c r="CL286" i="63"/>
  <c r="BE179" i="21"/>
  <c r="BE186" i="21" s="1"/>
  <c r="BE200" i="21"/>
  <c r="LV241" i="63"/>
  <c r="LV286" i="63"/>
  <c r="LV196" i="63"/>
  <c r="NL117" i="21"/>
  <c r="NL272" i="21" s="1"/>
  <c r="DQ117" i="21"/>
  <c r="DQ272" i="21" s="1"/>
  <c r="DD199" i="21"/>
  <c r="KI103" i="21"/>
  <c r="HK197" i="21"/>
  <c r="NC117" i="21"/>
  <c r="NC272" i="21" s="1"/>
  <c r="II95" i="21"/>
  <c r="FK116" i="21"/>
  <c r="FK271" i="21" s="1"/>
  <c r="GP97" i="21"/>
  <c r="QO119" i="21"/>
  <c r="SB116" i="21"/>
  <c r="SB271" i="21" s="1"/>
  <c r="HE98" i="21"/>
  <c r="HV97" i="21"/>
  <c r="LF177" i="21"/>
  <c r="LF184" i="21" s="1"/>
  <c r="PF286" i="63"/>
  <c r="OQ119" i="21"/>
  <c r="OQ274" i="21" s="1"/>
  <c r="OQ98" i="21"/>
  <c r="JA98" i="21"/>
  <c r="JA119" i="21"/>
  <c r="JA105" i="21"/>
  <c r="T97" i="21"/>
  <c r="T104" i="21"/>
  <c r="AC119" i="21"/>
  <c r="AC105" i="21"/>
  <c r="RG98" i="21"/>
  <c r="RG119" i="21"/>
  <c r="CB117" i="21"/>
  <c r="CB272" i="21" s="1"/>
  <c r="MN117" i="21"/>
  <c r="MN272" i="21" s="1"/>
  <c r="DG117" i="21"/>
  <c r="DG272" i="21" s="1"/>
  <c r="RC96" i="21"/>
  <c r="PG199" i="21"/>
  <c r="GR199" i="21"/>
  <c r="GR273" i="21" s="1"/>
  <c r="ED117" i="21"/>
  <c r="NU199" i="21"/>
  <c r="OS116" i="21"/>
  <c r="OS271" i="21" s="1"/>
  <c r="AW103" i="21"/>
  <c r="FT95" i="21"/>
  <c r="NP103" i="21"/>
  <c r="PI117" i="21"/>
  <c r="PI272" i="21" s="1"/>
  <c r="MC176" i="21"/>
  <c r="MC183" i="21" s="1"/>
  <c r="RR96" i="21"/>
  <c r="AL178" i="21"/>
  <c r="AL185" i="21" s="1"/>
  <c r="HQ197" i="21"/>
  <c r="NF103" i="21"/>
  <c r="LR103" i="21"/>
  <c r="HH103" i="21"/>
  <c r="D117" i="21"/>
  <c r="D272" i="21" s="1"/>
  <c r="PO117" i="21"/>
  <c r="PO272" i="21" s="1"/>
  <c r="KF199" i="21"/>
  <c r="NC96" i="21"/>
  <c r="D286" i="63"/>
  <c r="PU104" i="21"/>
  <c r="KR118" i="21"/>
  <c r="KR273" i="21" s="1"/>
  <c r="DQ104" i="21"/>
  <c r="PD118" i="21"/>
  <c r="PD273" i="21" s="1"/>
  <c r="AR97" i="21"/>
  <c r="BI116" i="21"/>
  <c r="BI271" i="21" s="1"/>
  <c r="QM95" i="21"/>
  <c r="KT118" i="21"/>
  <c r="KT273" i="21" s="1"/>
  <c r="AW95" i="21"/>
  <c r="PH116" i="21"/>
  <c r="PH271" i="21" s="1"/>
  <c r="JG97" i="21"/>
  <c r="JU116" i="21"/>
  <c r="JU271" i="21" s="1"/>
  <c r="FJ98" i="21"/>
  <c r="RY97" i="21"/>
  <c r="NH98" i="21"/>
  <c r="HC116" i="21"/>
  <c r="HC271" i="21" s="1"/>
  <c r="ML102" i="21"/>
  <c r="AG116" i="21"/>
  <c r="AG271" i="21" s="1"/>
  <c r="HM95" i="21"/>
  <c r="LK105" i="21"/>
  <c r="KC119" i="21"/>
  <c r="KC274" i="21" s="1"/>
  <c r="AC98" i="21"/>
  <c r="FW104" i="21"/>
  <c r="GD105" i="21"/>
  <c r="OJ97" i="21"/>
  <c r="PX119" i="21"/>
  <c r="BG119" i="21"/>
  <c r="BG274" i="21" s="1"/>
  <c r="OY198" i="21"/>
  <c r="GO119" i="21"/>
  <c r="GO274" i="21" s="1"/>
  <c r="QA98" i="21"/>
  <c r="MT105" i="21"/>
  <c r="RW97" i="21"/>
  <c r="GQ98" i="21"/>
  <c r="GW118" i="21"/>
  <c r="GW273" i="21" s="1"/>
  <c r="EL116" i="21"/>
  <c r="EL271" i="21" s="1"/>
  <c r="EQ119" i="21"/>
  <c r="FG241" i="63"/>
  <c r="LH286" i="63"/>
  <c r="KO241" i="63"/>
  <c r="HL241" i="63"/>
  <c r="RM196" i="63"/>
  <c r="SE286" i="63"/>
  <c r="QA241" i="63"/>
  <c r="OZ241" i="63"/>
  <c r="EG241" i="63"/>
  <c r="AM196" i="63"/>
  <c r="AN286" i="63"/>
  <c r="DE196" i="63"/>
  <c r="HZ241" i="63"/>
  <c r="HZ286" i="63"/>
  <c r="CK196" i="63"/>
  <c r="CK286" i="63"/>
  <c r="LM199" i="21"/>
  <c r="IR286" i="63"/>
  <c r="RK198" i="21"/>
  <c r="RK177" i="21"/>
  <c r="RK184" i="21" s="1"/>
  <c r="KH196" i="63"/>
  <c r="KH286" i="63"/>
  <c r="IK197" i="21"/>
  <c r="JI286" i="63"/>
  <c r="JI241" i="63"/>
  <c r="BZ241" i="63"/>
  <c r="BZ286" i="63"/>
  <c r="BZ196" i="63"/>
  <c r="M286" i="63"/>
  <c r="BJ196" i="63"/>
  <c r="BJ286" i="63"/>
  <c r="BJ241" i="63"/>
  <c r="LZ196" i="63"/>
  <c r="LZ286" i="63"/>
  <c r="BF241" i="63"/>
  <c r="BF196" i="63"/>
  <c r="IX176" i="21"/>
  <c r="IX183" i="21" s="1"/>
  <c r="AT197" i="21"/>
  <c r="DR117" i="21"/>
  <c r="DR272" i="21" s="1"/>
  <c r="KG103" i="21"/>
  <c r="QI118" i="21"/>
  <c r="QI273" i="21" s="1"/>
  <c r="QI104" i="21"/>
  <c r="DF105" i="21"/>
  <c r="DF98" i="21"/>
  <c r="KL105" i="21"/>
  <c r="KL119" i="21"/>
  <c r="OW116" i="21"/>
  <c r="OW271" i="21" s="1"/>
  <c r="OW102" i="21"/>
  <c r="OW95" i="21"/>
  <c r="FV119" i="21"/>
  <c r="FV274" i="21" s="1"/>
  <c r="FV105" i="21"/>
  <c r="FV98" i="21"/>
  <c r="G95" i="21"/>
  <c r="G102" i="21"/>
  <c r="G110" i="21" s="1"/>
  <c r="G265" i="21" s="1"/>
  <c r="JP105" i="21"/>
  <c r="JP119" i="21"/>
  <c r="JP274" i="21" s="1"/>
  <c r="RB196" i="63"/>
  <c r="RB241" i="63"/>
  <c r="SA286" i="63"/>
  <c r="LT241" i="63"/>
  <c r="LT286" i="63"/>
  <c r="LT196" i="63"/>
  <c r="KH200" i="21"/>
  <c r="KH274" i="21" s="1"/>
  <c r="KH179" i="21"/>
  <c r="KH186" i="21" s="1"/>
  <c r="RC117" i="21"/>
  <c r="RC272" i="21" s="1"/>
  <c r="DR96" i="21"/>
  <c r="IV118" i="21"/>
  <c r="IV273" i="21" s="1"/>
  <c r="RY118" i="21"/>
  <c r="RY273" i="21" s="1"/>
  <c r="BP95" i="21"/>
  <c r="OR198" i="21"/>
  <c r="OR272" i="21" s="1"/>
  <c r="QA119" i="21"/>
  <c r="QA274" i="21" s="1"/>
  <c r="LV95" i="21"/>
  <c r="LV102" i="21"/>
  <c r="LN105" i="21"/>
  <c r="LN98" i="21"/>
  <c r="BA98" i="21"/>
  <c r="BA119" i="21"/>
  <c r="BA274" i="21" s="1"/>
  <c r="HI98" i="21"/>
  <c r="HI119" i="21"/>
  <c r="HI274" i="21" s="1"/>
  <c r="HI105" i="21"/>
  <c r="BU98" i="21"/>
  <c r="BU105" i="21"/>
  <c r="BU119" i="21"/>
  <c r="BU274" i="21" s="1"/>
  <c r="B119" i="21"/>
  <c r="B274" i="21" s="1"/>
  <c r="B98" i="21"/>
  <c r="HS98" i="21"/>
  <c r="HS119" i="21"/>
  <c r="ER105" i="21"/>
  <c r="ER98" i="21"/>
  <c r="ER119" i="21"/>
  <c r="RJ119" i="21"/>
  <c r="RJ274" i="21" s="1"/>
  <c r="RJ105" i="21"/>
  <c r="FM273" i="21"/>
  <c r="GS117" i="21"/>
  <c r="GS272" i="21" s="1"/>
  <c r="OB96" i="21"/>
  <c r="NP96" i="21"/>
  <c r="HH96" i="21"/>
  <c r="BL117" i="21"/>
  <c r="BL272" i="21" s="1"/>
  <c r="Q96" i="21"/>
  <c r="OG95" i="21"/>
  <c r="LY97" i="21"/>
  <c r="PU97" i="21"/>
  <c r="KR97" i="21"/>
  <c r="OF118" i="21"/>
  <c r="OF273" i="21" s="1"/>
  <c r="PA118" i="21"/>
  <c r="PA273" i="21" s="1"/>
  <c r="DQ97" i="21"/>
  <c r="FH104" i="21"/>
  <c r="AW116" i="21"/>
  <c r="AW271" i="21" s="1"/>
  <c r="HK274" i="21"/>
  <c r="QV119" i="21"/>
  <c r="JP98" i="21"/>
  <c r="G116" i="21"/>
  <c r="G271" i="21" s="1"/>
  <c r="DK104" i="21"/>
  <c r="GD119" i="21"/>
  <c r="GD274" i="21" s="1"/>
  <c r="JW116" i="21"/>
  <c r="JW271" i="21" s="1"/>
  <c r="SA119" i="21"/>
  <c r="SA274" i="21" s="1"/>
  <c r="BG98" i="21"/>
  <c r="BN105" i="21"/>
  <c r="NO105" i="21"/>
  <c r="IH98" i="21"/>
  <c r="JP97" i="21"/>
  <c r="JP118" i="21"/>
  <c r="JP273" i="21" s="1"/>
  <c r="CL119" i="21"/>
  <c r="CL274" i="21" s="1"/>
  <c r="GT118" i="21"/>
  <c r="GT273" i="21" s="1"/>
  <c r="ED198" i="21"/>
  <c r="CI286" i="63"/>
  <c r="M241" i="63"/>
  <c r="EW241" i="63"/>
  <c r="SG286" i="63"/>
  <c r="EK196" i="63"/>
  <c r="CT286" i="63"/>
  <c r="FN177" i="21"/>
  <c r="FN184" i="21" s="1"/>
  <c r="OV241" i="63"/>
  <c r="AM241" i="63"/>
  <c r="BS241" i="63"/>
  <c r="T272" i="33"/>
  <c r="T83" i="73" s="1"/>
  <c r="KF272" i="33"/>
  <c r="KF83" i="73" s="1"/>
  <c r="KJ272" i="33"/>
  <c r="KJ83" i="73" s="1"/>
  <c r="PB272" i="33"/>
  <c r="PB83" i="73" s="1"/>
  <c r="IM272" i="33"/>
  <c r="IM83" i="73" s="1"/>
  <c r="BB272" i="33"/>
  <c r="BB83" i="73" s="1"/>
  <c r="QO286" i="63"/>
  <c r="GL286" i="63"/>
  <c r="NZ272" i="33"/>
  <c r="NZ83" i="73" s="1"/>
  <c r="QX241" i="63"/>
  <c r="IN272" i="33"/>
  <c r="IN83" i="73" s="1"/>
  <c r="SE272" i="33"/>
  <c r="SE83" i="73" s="1"/>
  <c r="OB272" i="33"/>
  <c r="OB83" i="73" s="1"/>
  <c r="OD272" i="33"/>
  <c r="OD83" i="73" s="1"/>
  <c r="H286" i="63"/>
  <c r="G196" i="63"/>
  <c r="BE286" i="63"/>
  <c r="BZ274" i="21"/>
  <c r="DI286" i="63"/>
  <c r="QI286" i="63"/>
  <c r="IB286" i="63"/>
  <c r="KB286" i="63"/>
  <c r="IN286" i="63"/>
  <c r="W286" i="63"/>
  <c r="FA286" i="63"/>
  <c r="FR241" i="63"/>
  <c r="HB286" i="63"/>
  <c r="IP286" i="63"/>
  <c r="JR286" i="63"/>
  <c r="Y241" i="63"/>
  <c r="DL179" i="21"/>
  <c r="DL186" i="21" s="1"/>
  <c r="DL200" i="21"/>
  <c r="CN179" i="21"/>
  <c r="CN186" i="21" s="1"/>
  <c r="CN200" i="21"/>
  <c r="DS286" i="63"/>
  <c r="FY272" i="33"/>
  <c r="FY83" i="73" s="1"/>
  <c r="GU272" i="33"/>
  <c r="GU83" i="73" s="1"/>
  <c r="SC272" i="33"/>
  <c r="SC83" i="73" s="1"/>
  <c r="JY272" i="33"/>
  <c r="JY83" i="73" s="1"/>
  <c r="QZ286" i="63"/>
  <c r="D241" i="63"/>
  <c r="V286" i="63"/>
  <c r="AB241" i="63"/>
  <c r="IV241" i="63"/>
  <c r="RN200" i="21"/>
  <c r="RN179" i="21"/>
  <c r="RN186" i="21" s="1"/>
  <c r="NF272" i="33"/>
  <c r="NF83" i="73" s="1"/>
  <c r="KZ272" i="33"/>
  <c r="KZ83" i="73" s="1"/>
  <c r="PZ272" i="33"/>
  <c r="PZ83" i="73" s="1"/>
  <c r="RL286" i="63"/>
  <c r="QC286" i="63"/>
  <c r="EE286" i="63"/>
  <c r="EL286" i="63"/>
  <c r="BF286" i="63"/>
  <c r="NL286" i="63"/>
  <c r="NN286" i="63"/>
  <c r="DZ286" i="63"/>
  <c r="IW200" i="21"/>
  <c r="IW179" i="21"/>
  <c r="IW186" i="21" s="1"/>
  <c r="AD179" i="21"/>
  <c r="AD186" i="21" s="1"/>
  <c r="AD200" i="21"/>
  <c r="MX200" i="21"/>
  <c r="MX179" i="21"/>
  <c r="MX186" i="21" s="1"/>
  <c r="NC179" i="21"/>
  <c r="NC186" i="21" s="1"/>
  <c r="NC200" i="21"/>
  <c r="BK200" i="21"/>
  <c r="BK179" i="21"/>
  <c r="BK186" i="21" s="1"/>
  <c r="R179" i="21"/>
  <c r="R186" i="21" s="1"/>
  <c r="R200" i="21"/>
  <c r="DX241" i="63"/>
  <c r="NQ241" i="63"/>
  <c r="OC241" i="63"/>
  <c r="KC178" i="21"/>
  <c r="KC185" i="21" s="1"/>
  <c r="MK199" i="21"/>
  <c r="BG286" i="63"/>
  <c r="GZ196" i="63"/>
  <c r="RI286" i="63"/>
  <c r="Y196" i="63"/>
  <c r="MG176" i="21"/>
  <c r="MG183" i="21" s="1"/>
  <c r="GQ241" i="63"/>
  <c r="PC241" i="63"/>
  <c r="DU196" i="63"/>
  <c r="EJ286" i="63"/>
  <c r="NM241" i="63"/>
  <c r="LQ286" i="63"/>
  <c r="AP198" i="21"/>
  <c r="QK197" i="21"/>
  <c r="MJ286" i="63"/>
  <c r="LB198" i="21"/>
  <c r="FF241" i="63"/>
  <c r="IP241" i="63"/>
  <c r="O241" i="63"/>
  <c r="CC196" i="63"/>
  <c r="BT286" i="63"/>
  <c r="PL286" i="63"/>
  <c r="EQ286" i="63"/>
  <c r="IH179" i="21"/>
  <c r="IH186" i="21" s="1"/>
  <c r="IH200" i="21"/>
  <c r="MF176" i="21"/>
  <c r="MF183" i="21" s="1"/>
  <c r="BC197" i="21"/>
  <c r="JR241" i="63"/>
  <c r="QW196" i="63"/>
  <c r="RO286" i="63"/>
  <c r="JM286" i="63"/>
  <c r="GC286" i="63"/>
  <c r="DW286" i="63"/>
  <c r="PZ197" i="21"/>
  <c r="I178" i="21"/>
  <c r="I185" i="21" s="1"/>
  <c r="I193" i="21" s="1"/>
  <c r="KD176" i="21"/>
  <c r="KD183" i="21" s="1"/>
  <c r="G241" i="63"/>
  <c r="JR196" i="63"/>
  <c r="AU177" i="21"/>
  <c r="AU184" i="21" s="1"/>
  <c r="GH241" i="63"/>
  <c r="NZ286" i="63"/>
  <c r="AJ241" i="63"/>
  <c r="NN196" i="63"/>
  <c r="LQ196" i="63"/>
  <c r="FR286" i="63"/>
  <c r="SD196" i="63"/>
  <c r="SD286" i="63"/>
  <c r="AH286" i="63"/>
  <c r="JQ286" i="63"/>
  <c r="BO241" i="63"/>
  <c r="EN286" i="63"/>
  <c r="RJ286" i="63"/>
  <c r="KZ197" i="21"/>
  <c r="S199" i="21"/>
  <c r="CX199" i="21"/>
  <c r="EQ197" i="21"/>
  <c r="D196" i="63"/>
  <c r="AH199" i="21"/>
  <c r="T197" i="21"/>
  <c r="FP198" i="21"/>
  <c r="MY198" i="21"/>
  <c r="ND274" i="21"/>
  <c r="DK241" i="63"/>
  <c r="BR286" i="63"/>
  <c r="LN241" i="63"/>
  <c r="IW241" i="63"/>
  <c r="NC241" i="63"/>
  <c r="CL241" i="63"/>
  <c r="DC286" i="63"/>
  <c r="OJ177" i="21"/>
  <c r="OJ184" i="21" s="1"/>
  <c r="EP286" i="63"/>
  <c r="ML286" i="63"/>
  <c r="MP286" i="63"/>
  <c r="IS241" i="63"/>
  <c r="FR196" i="63"/>
  <c r="MN241" i="63"/>
  <c r="HF286" i="63"/>
  <c r="BT196" i="63"/>
  <c r="JP286" i="63"/>
  <c r="L286" i="63"/>
  <c r="IZ241" i="63"/>
  <c r="NX286" i="63"/>
  <c r="C241" i="63"/>
  <c r="SF286" i="63"/>
  <c r="DT286" i="63"/>
  <c r="GK286" i="63"/>
  <c r="CM241" i="63"/>
  <c r="HM241" i="63"/>
  <c r="CC286" i="63"/>
  <c r="NZ241" i="63"/>
  <c r="Y286" i="63"/>
  <c r="CV241" i="63"/>
  <c r="IB177" i="21"/>
  <c r="IB184" i="21" s="1"/>
  <c r="QW286" i="63"/>
  <c r="OQ272" i="21"/>
  <c r="BV197" i="21"/>
  <c r="AJ196" i="63"/>
  <c r="IV196" i="63"/>
  <c r="GZ241" i="63"/>
  <c r="OS286" i="63"/>
  <c r="IS286" i="63"/>
  <c r="JU286" i="63"/>
  <c r="HJ178" i="21"/>
  <c r="HJ185" i="21" s="1"/>
  <c r="FH178" i="21"/>
  <c r="FH185" i="21" s="1"/>
  <c r="KB241" i="63"/>
  <c r="FX286" i="63"/>
  <c r="CY198" i="21"/>
  <c r="RP198" i="21"/>
  <c r="DR286" i="63"/>
  <c r="IV286" i="63"/>
  <c r="DW241" i="63"/>
  <c r="QB197" i="21"/>
  <c r="LV199" i="21"/>
  <c r="LV273" i="21" s="1"/>
  <c r="SG176" i="21"/>
  <c r="SG183" i="21" s="1"/>
  <c r="BO176" i="21"/>
  <c r="BO183" i="21" s="1"/>
  <c r="LO176" i="21"/>
  <c r="LO183" i="21" s="1"/>
  <c r="OB177" i="21"/>
  <c r="OB184" i="21" s="1"/>
  <c r="EE196" i="63"/>
  <c r="HE241" i="63"/>
  <c r="RA286" i="63"/>
  <c r="Q286" i="63"/>
  <c r="DY241" i="63"/>
  <c r="V241" i="63"/>
  <c r="OW286" i="63"/>
  <c r="CN196" i="63"/>
  <c r="NB286" i="63"/>
  <c r="OQ177" i="21"/>
  <c r="OQ184" i="21" s="1"/>
  <c r="RJ241" i="63"/>
  <c r="IC286" i="63"/>
  <c r="EN196" i="63"/>
  <c r="FT286" i="63"/>
  <c r="NY286" i="63"/>
  <c r="DC196" i="63"/>
  <c r="PB241" i="63"/>
  <c r="DZ196" i="63"/>
  <c r="DR196" i="63"/>
  <c r="Z286" i="63"/>
  <c r="HO286" i="63"/>
  <c r="KF286" i="63"/>
  <c r="HG286" i="63"/>
  <c r="DZ241" i="63"/>
  <c r="CF286" i="63"/>
  <c r="CX241" i="63"/>
  <c r="LK286" i="63"/>
  <c r="GS286" i="63"/>
  <c r="QN286" i="63"/>
  <c r="BB241" i="63"/>
  <c r="OW241" i="63"/>
  <c r="PN286" i="63"/>
  <c r="AQ286" i="63"/>
  <c r="MJ196" i="63"/>
  <c r="IP196" i="63"/>
  <c r="HM286" i="63"/>
  <c r="GW178" i="21"/>
  <c r="GW185" i="21" s="1"/>
  <c r="AP176" i="21"/>
  <c r="AP183" i="21" s="1"/>
  <c r="QW177" i="21"/>
  <c r="QW184" i="21" s="1"/>
  <c r="V196" i="63"/>
  <c r="GH286" i="63"/>
  <c r="NM286" i="63"/>
  <c r="PN196" i="63"/>
  <c r="IU241" i="63"/>
  <c r="GT286" i="63"/>
  <c r="AS178" i="21"/>
  <c r="AS185" i="21" s="1"/>
  <c r="LI198" i="21"/>
  <c r="MX198" i="21"/>
  <c r="MX272" i="21" s="1"/>
  <c r="MI177" i="21"/>
  <c r="MI184" i="21" s="1"/>
  <c r="GP198" i="21"/>
  <c r="GP272" i="21" s="1"/>
  <c r="HE286" i="63"/>
  <c r="HA177" i="21"/>
  <c r="HA184" i="21" s="1"/>
  <c r="MN286" i="63"/>
  <c r="FZ286" i="63"/>
  <c r="B286" i="63"/>
  <c r="CD286" i="63"/>
  <c r="DJ179" i="21"/>
  <c r="DJ186" i="21" s="1"/>
  <c r="DJ200" i="21"/>
  <c r="CZ286" i="63"/>
  <c r="NM179" i="21"/>
  <c r="NM186" i="21" s="1"/>
  <c r="NM200" i="21"/>
  <c r="GB286" i="63"/>
  <c r="OT241" i="63"/>
  <c r="K241" i="63"/>
  <c r="NY199" i="21"/>
  <c r="PW241" i="63"/>
  <c r="FZ241" i="63"/>
  <c r="MM286" i="63"/>
  <c r="PW286" i="63"/>
  <c r="DH286" i="63"/>
  <c r="PH176" i="21"/>
  <c r="PH183" i="21" s="1"/>
  <c r="ID178" i="21"/>
  <c r="ID185" i="21" s="1"/>
  <c r="HH197" i="21"/>
  <c r="CO176" i="21"/>
  <c r="CO183" i="21" s="1"/>
  <c r="JG197" i="21"/>
  <c r="LH197" i="21"/>
  <c r="LH271" i="21" s="1"/>
  <c r="F286" i="63"/>
  <c r="MH177" i="21"/>
  <c r="MH184" i="21" s="1"/>
  <c r="JU196" i="63"/>
  <c r="JU241" i="63"/>
  <c r="LU286" i="63"/>
  <c r="CP196" i="63"/>
  <c r="KU241" i="63"/>
  <c r="PR286" i="63"/>
  <c r="IL286" i="63"/>
  <c r="NU286" i="63"/>
  <c r="GK241" i="63"/>
  <c r="BB286" i="63"/>
  <c r="QN196" i="63"/>
  <c r="FL286" i="63"/>
  <c r="NW241" i="63"/>
  <c r="AM177" i="21"/>
  <c r="AM184" i="21" s="1"/>
  <c r="FD274" i="21"/>
  <c r="GM200" i="21"/>
  <c r="GM274" i="21" s="1"/>
  <c r="GM179" i="21"/>
  <c r="GM186" i="21" s="1"/>
  <c r="BO179" i="21"/>
  <c r="BO186" i="21" s="1"/>
  <c r="BO200" i="21"/>
  <c r="LQ179" i="21"/>
  <c r="LQ186" i="21" s="1"/>
  <c r="LQ200" i="21"/>
  <c r="LQ274" i="21" s="1"/>
  <c r="CR179" i="21"/>
  <c r="CR186" i="21" s="1"/>
  <c r="CR200" i="21"/>
  <c r="MO179" i="21"/>
  <c r="MO186" i="21" s="1"/>
  <c r="MO200" i="21"/>
  <c r="PG200" i="21"/>
  <c r="PG274" i="21" s="1"/>
  <c r="PG179" i="21"/>
  <c r="PG186" i="21" s="1"/>
  <c r="NB241" i="63"/>
  <c r="LQ241" i="63"/>
  <c r="RY286" i="63"/>
  <c r="QD200" i="21"/>
  <c r="QD179" i="21"/>
  <c r="QD186" i="21" s="1"/>
  <c r="AB199" i="21"/>
  <c r="SC198" i="21"/>
  <c r="NX196" i="63"/>
  <c r="EY241" i="63"/>
  <c r="AM199" i="21"/>
  <c r="CT197" i="21"/>
  <c r="RG286" i="63"/>
  <c r="FL241" i="63"/>
  <c r="CM286" i="63"/>
  <c r="HG241" i="63"/>
  <c r="EE241" i="63"/>
  <c r="DB179" i="21"/>
  <c r="DB186" i="21" s="1"/>
  <c r="DB200" i="21"/>
  <c r="BG178" i="21"/>
  <c r="BG185" i="21" s="1"/>
  <c r="BO199" i="21"/>
  <c r="JB199" i="21"/>
  <c r="PP197" i="21"/>
  <c r="EX178" i="21"/>
  <c r="EX185" i="21" s="1"/>
  <c r="QA178" i="21"/>
  <c r="QA185" i="21" s="1"/>
  <c r="CZ178" i="21"/>
  <c r="CZ185" i="21" s="1"/>
  <c r="QX199" i="21"/>
  <c r="LA197" i="21"/>
  <c r="C286" i="63"/>
  <c r="X198" i="21"/>
  <c r="X272" i="21" s="1"/>
  <c r="DB198" i="21"/>
  <c r="DB272" i="21" s="1"/>
  <c r="QY241" i="63"/>
  <c r="ID286" i="63"/>
  <c r="NG286" i="63"/>
  <c r="JA241" i="63"/>
  <c r="RY241" i="63"/>
  <c r="AT241" i="63"/>
  <c r="CI196" i="63"/>
  <c r="JC241" i="63"/>
  <c r="PI241" i="63"/>
  <c r="RQ286" i="63"/>
  <c r="RP241" i="63"/>
  <c r="GK196" i="63"/>
  <c r="LP286" i="63"/>
  <c r="RP196" i="63"/>
  <c r="MS241" i="63"/>
  <c r="MS286" i="63"/>
  <c r="LK241" i="63"/>
  <c r="IR196" i="63"/>
  <c r="KN286" i="63"/>
  <c r="CN286" i="63"/>
  <c r="BU286" i="63"/>
  <c r="BW286" i="63"/>
  <c r="L241" i="63"/>
  <c r="RE274" i="21"/>
  <c r="PO241" i="63"/>
  <c r="EC286" i="63"/>
  <c r="FI286" i="63"/>
  <c r="LT200" i="21"/>
  <c r="LD179" i="21"/>
  <c r="LD186" i="21" s="1"/>
  <c r="LD200" i="21"/>
  <c r="JI200" i="21"/>
  <c r="JI179" i="21"/>
  <c r="JI186" i="21" s="1"/>
  <c r="G200" i="21"/>
  <c r="G179" i="21"/>
  <c r="G186" i="21" s="1"/>
  <c r="MU177" i="21"/>
  <c r="MU184" i="21" s="1"/>
  <c r="BI286" i="63"/>
  <c r="QO200" i="21"/>
  <c r="QO179" i="21"/>
  <c r="QO186" i="21" s="1"/>
  <c r="DF200" i="21"/>
  <c r="DF179" i="21"/>
  <c r="DF186" i="21" s="1"/>
  <c r="HS199" i="21"/>
  <c r="HS273" i="21" s="1"/>
  <c r="DR241" i="63"/>
  <c r="IZ286" i="63"/>
  <c r="FI200" i="21"/>
  <c r="FI274" i="21" s="1"/>
  <c r="FI179" i="21"/>
  <c r="FI186" i="21" s="1"/>
  <c r="RG241" i="63"/>
  <c r="EY286" i="63"/>
  <c r="NF241" i="63"/>
  <c r="QQ200" i="21"/>
  <c r="QQ179" i="21"/>
  <c r="QQ186" i="21" s="1"/>
  <c r="EM200" i="21"/>
  <c r="EM179" i="21"/>
  <c r="EM186" i="21" s="1"/>
  <c r="KA179" i="21"/>
  <c r="KA186" i="21" s="1"/>
  <c r="KA200" i="21"/>
  <c r="GB199" i="21"/>
  <c r="QA197" i="21"/>
  <c r="ME199" i="21"/>
  <c r="MU197" i="21"/>
  <c r="NO197" i="21"/>
  <c r="IJ177" i="21"/>
  <c r="IJ184" i="21" s="1"/>
  <c r="GQ274" i="21"/>
  <c r="KC241" i="63"/>
  <c r="KK241" i="63"/>
  <c r="NJ196" i="63"/>
  <c r="HA286" i="63"/>
  <c r="SF241" i="63"/>
  <c r="CE286" i="63"/>
  <c r="PV286" i="63"/>
  <c r="CX286" i="63"/>
  <c r="M196" i="63"/>
  <c r="JS241" i="63"/>
  <c r="NR286" i="63"/>
  <c r="AK241" i="63"/>
  <c r="JW286" i="63"/>
  <c r="E286" i="63"/>
  <c r="DT200" i="21"/>
  <c r="DT179" i="21"/>
  <c r="DT186" i="21" s="1"/>
  <c r="LK179" i="21"/>
  <c r="LK186" i="21" s="1"/>
  <c r="LK200" i="21"/>
  <c r="LK274" i="21" s="1"/>
  <c r="AA241" i="63"/>
  <c r="NJ286" i="63"/>
  <c r="FY198" i="21"/>
  <c r="BU196" i="63"/>
  <c r="KF241" i="63"/>
  <c r="GF286" i="63"/>
  <c r="RU286" i="63"/>
  <c r="IF286" i="63"/>
  <c r="DP286" i="63"/>
  <c r="G286" i="63"/>
  <c r="KL200" i="21"/>
  <c r="KL179" i="21"/>
  <c r="KL186" i="21" s="1"/>
  <c r="HE200" i="21"/>
  <c r="HE179" i="21"/>
  <c r="HE186" i="21" s="1"/>
  <c r="ED179" i="21"/>
  <c r="ED186" i="21" s="1"/>
  <c r="ED200" i="21"/>
  <c r="DG200" i="21"/>
  <c r="DG274" i="21" s="1"/>
  <c r="DG179" i="21"/>
  <c r="DG186" i="21" s="1"/>
  <c r="MP273" i="21"/>
  <c r="SI90" i="73"/>
  <c r="SI88" i="73"/>
  <c r="D271" i="21"/>
  <c r="HX274" i="21"/>
  <c r="MK96" i="21"/>
  <c r="MK117" i="21"/>
  <c r="MK272" i="21" s="1"/>
  <c r="CT97" i="21"/>
  <c r="CT118" i="21"/>
  <c r="CT104" i="21"/>
  <c r="JI104" i="21"/>
  <c r="JI97" i="21"/>
  <c r="JI118" i="21"/>
  <c r="JI273" i="21" s="1"/>
  <c r="CH96" i="21"/>
  <c r="CH117" i="21"/>
  <c r="CH272" i="21" s="1"/>
  <c r="CH103" i="21"/>
  <c r="BD105" i="21"/>
  <c r="BD119" i="21"/>
  <c r="BD274" i="21" s="1"/>
  <c r="BD98" i="21"/>
  <c r="GE116" i="21"/>
  <c r="GE271" i="21" s="1"/>
  <c r="GE102" i="21"/>
  <c r="GE95" i="21"/>
  <c r="GA103" i="21"/>
  <c r="GA117" i="21"/>
  <c r="GA272" i="21" s="1"/>
  <c r="GA96" i="21"/>
  <c r="W105" i="21"/>
  <c r="W119" i="21"/>
  <c r="W274" i="21" s="1"/>
  <c r="W98" i="21"/>
  <c r="KU95" i="21"/>
  <c r="KU116" i="21"/>
  <c r="KU271" i="21" s="1"/>
  <c r="KU102" i="21"/>
  <c r="PG96" i="21"/>
  <c r="PG103" i="21"/>
  <c r="PG117" i="21"/>
  <c r="PG272" i="21" s="1"/>
  <c r="IZ96" i="21"/>
  <c r="IZ103" i="21"/>
  <c r="IZ117" i="21"/>
  <c r="IZ272" i="21" s="1"/>
  <c r="IN97" i="21"/>
  <c r="IN118" i="21"/>
  <c r="IN273" i="21" s="1"/>
  <c r="IN104" i="21"/>
  <c r="JN103" i="21"/>
  <c r="JN96" i="21"/>
  <c r="JN117" i="21"/>
  <c r="JN272" i="21" s="1"/>
  <c r="LK95" i="21"/>
  <c r="LK102" i="21"/>
  <c r="LK116" i="21"/>
  <c r="LK271" i="21" s="1"/>
  <c r="DQ95" i="21"/>
  <c r="DQ116" i="21"/>
  <c r="DQ271" i="21" s="1"/>
  <c r="DQ102" i="21"/>
  <c r="NZ96" i="21"/>
  <c r="NZ103" i="21"/>
  <c r="NZ117" i="21"/>
  <c r="NZ272" i="21" s="1"/>
  <c r="NP104" i="21"/>
  <c r="NP118" i="21"/>
  <c r="NP273" i="21" s="1"/>
  <c r="NP97" i="21"/>
  <c r="MT118" i="21"/>
  <c r="MT97" i="21"/>
  <c r="MT104" i="21"/>
  <c r="CO118" i="21"/>
  <c r="CO273" i="21" s="1"/>
  <c r="CO104" i="21"/>
  <c r="MQ96" i="21"/>
  <c r="MQ117" i="21"/>
  <c r="MQ272" i="21" s="1"/>
  <c r="MQ103" i="21"/>
  <c r="NW102" i="21"/>
  <c r="NW116" i="21"/>
  <c r="NW271" i="21" s="1"/>
  <c r="Z96" i="21"/>
  <c r="Z117" i="21"/>
  <c r="Z272" i="21" s="1"/>
  <c r="NG117" i="21"/>
  <c r="NG272" i="21" s="1"/>
  <c r="NG96" i="21"/>
  <c r="NG103" i="21"/>
  <c r="PF119" i="21"/>
  <c r="PF105" i="21"/>
  <c r="PF98" i="21"/>
  <c r="RX98" i="21"/>
  <c r="RX119" i="21"/>
  <c r="RX274" i="21" s="1"/>
  <c r="RX105" i="21"/>
  <c r="MI118" i="21"/>
  <c r="MI273" i="21" s="1"/>
  <c r="MI97" i="21"/>
  <c r="MI104" i="21"/>
  <c r="QW98" i="21"/>
  <c r="QW105" i="21"/>
  <c r="QW119" i="21"/>
  <c r="MS105" i="21"/>
  <c r="MS98" i="21"/>
  <c r="MS119" i="21"/>
  <c r="MS274" i="21" s="1"/>
  <c r="HL117" i="21"/>
  <c r="HL272" i="21" s="1"/>
  <c r="HL96" i="21"/>
  <c r="HL103" i="21"/>
  <c r="SF116" i="21"/>
  <c r="SF271" i="21" s="1"/>
  <c r="SF95" i="21"/>
  <c r="SF102" i="21"/>
  <c r="KM95" i="21"/>
  <c r="KM116" i="21"/>
  <c r="KM271" i="21" s="1"/>
  <c r="KM102" i="21"/>
  <c r="DO98" i="21"/>
  <c r="DO119" i="21"/>
  <c r="DO274" i="21" s="1"/>
  <c r="DO105" i="21"/>
  <c r="NV118" i="21"/>
  <c r="NV273" i="21" s="1"/>
  <c r="NV97" i="21"/>
  <c r="NV104" i="21"/>
  <c r="MF97" i="21"/>
  <c r="MF104" i="21"/>
  <c r="MF118" i="21"/>
  <c r="DC96" i="21"/>
  <c r="DC103" i="21"/>
  <c r="DC117" i="21"/>
  <c r="DC272" i="21" s="1"/>
  <c r="PJ98" i="21"/>
  <c r="PJ105" i="21"/>
  <c r="RP97" i="21"/>
  <c r="RP118" i="21"/>
  <c r="RP104" i="21"/>
  <c r="IQ95" i="21"/>
  <c r="IQ102" i="21"/>
  <c r="IQ116" i="21"/>
  <c r="IQ271" i="21" s="1"/>
  <c r="FB198" i="21"/>
  <c r="FB177" i="21"/>
  <c r="FB184" i="21" s="1"/>
  <c r="ER96" i="21"/>
  <c r="ER117" i="21"/>
  <c r="ER272" i="21" s="1"/>
  <c r="FL96" i="21"/>
  <c r="FL117" i="21"/>
  <c r="FL272" i="21" s="1"/>
  <c r="FL103" i="21"/>
  <c r="JL119" i="21"/>
  <c r="JL274" i="21" s="1"/>
  <c r="JL98" i="21"/>
  <c r="JL105" i="21"/>
  <c r="EI98" i="21"/>
  <c r="EI119" i="21"/>
  <c r="EI274" i="21" s="1"/>
  <c r="EI105" i="21"/>
  <c r="HD96" i="21"/>
  <c r="HD117" i="21"/>
  <c r="HD272" i="21" s="1"/>
  <c r="HD103" i="21"/>
  <c r="AV97" i="21"/>
  <c r="AV104" i="21"/>
  <c r="AV118" i="21"/>
  <c r="AV273" i="21" s="1"/>
  <c r="BC177" i="21"/>
  <c r="BC184" i="21" s="1"/>
  <c r="BC198" i="21"/>
  <c r="BC272" i="21" s="1"/>
  <c r="GB119" i="21"/>
  <c r="GB274" i="21" s="1"/>
  <c r="GB105" i="21"/>
  <c r="GB98" i="21"/>
  <c r="DK105" i="21"/>
  <c r="DK98" i="21"/>
  <c r="DK119" i="21"/>
  <c r="DK274" i="21" s="1"/>
  <c r="IJ96" i="21"/>
  <c r="IJ117" i="21"/>
  <c r="IJ272" i="21" s="1"/>
  <c r="MC118" i="21"/>
  <c r="MC273" i="21" s="1"/>
  <c r="MC104" i="21"/>
  <c r="MC97" i="21"/>
  <c r="IP102" i="21"/>
  <c r="IP95" i="21"/>
  <c r="IP116" i="21"/>
  <c r="IP271" i="21" s="1"/>
  <c r="FO119" i="21"/>
  <c r="FO274" i="21" s="1"/>
  <c r="FO98" i="21"/>
  <c r="FO105" i="21"/>
  <c r="IA97" i="21"/>
  <c r="IA118" i="21"/>
  <c r="IA273" i="21" s="1"/>
  <c r="IA104" i="21"/>
  <c r="JX97" i="21"/>
  <c r="JX104" i="21"/>
  <c r="JX118" i="21"/>
  <c r="SB118" i="21"/>
  <c r="SB273" i="21" s="1"/>
  <c r="SB97" i="21"/>
  <c r="SB104" i="21"/>
  <c r="BM97" i="21"/>
  <c r="BM104" i="21"/>
  <c r="BM118" i="21"/>
  <c r="BM273" i="21" s="1"/>
  <c r="FS198" i="21"/>
  <c r="FS272" i="21" s="1"/>
  <c r="FS177" i="21"/>
  <c r="FS184" i="21" s="1"/>
  <c r="JK96" i="21"/>
  <c r="AL97" i="21"/>
  <c r="AL104" i="21"/>
  <c r="AL118" i="21"/>
  <c r="AL273" i="21" s="1"/>
  <c r="BB96" i="21"/>
  <c r="BB103" i="21"/>
  <c r="FG96" i="21"/>
  <c r="FG117" i="21"/>
  <c r="FG103" i="21"/>
  <c r="QM97" i="21"/>
  <c r="QM104" i="21"/>
  <c r="QM118" i="21"/>
  <c r="QM273" i="21" s="1"/>
  <c r="AF98" i="21"/>
  <c r="AF105" i="21"/>
  <c r="AF119" i="21"/>
  <c r="AF274" i="21" s="1"/>
  <c r="KI98" i="21"/>
  <c r="KI119" i="21"/>
  <c r="KI274" i="21" s="1"/>
  <c r="KI105" i="21"/>
  <c r="KB102" i="21"/>
  <c r="KB95" i="21"/>
  <c r="KB116" i="21"/>
  <c r="KB271" i="21" s="1"/>
  <c r="HC96" i="21"/>
  <c r="HC103" i="21"/>
  <c r="JQ116" i="21"/>
  <c r="JQ271" i="21" s="1"/>
  <c r="JQ102" i="21"/>
  <c r="JQ95" i="21"/>
  <c r="KV95" i="21"/>
  <c r="KV116" i="21"/>
  <c r="KV271" i="21" s="1"/>
  <c r="KV102" i="21"/>
  <c r="BV95" i="21"/>
  <c r="BV116" i="21"/>
  <c r="BV102" i="21"/>
  <c r="IO116" i="21"/>
  <c r="IO271" i="21" s="1"/>
  <c r="IO95" i="21"/>
  <c r="IO102" i="21"/>
  <c r="ED95" i="21"/>
  <c r="ED102" i="21"/>
  <c r="ED116" i="21"/>
  <c r="ED271" i="21" s="1"/>
  <c r="CE103" i="21"/>
  <c r="CE117" i="21"/>
  <c r="CE96" i="21"/>
  <c r="EB95" i="21"/>
  <c r="EB102" i="21"/>
  <c r="EB116" i="21"/>
  <c r="EB271" i="21" s="1"/>
  <c r="GN119" i="21"/>
  <c r="GN274" i="21" s="1"/>
  <c r="GN105" i="21"/>
  <c r="GN98" i="21"/>
  <c r="OF105" i="21"/>
  <c r="OF119" i="21"/>
  <c r="OF274" i="21" s="1"/>
  <c r="OF98" i="21"/>
  <c r="NT97" i="21"/>
  <c r="NT118" i="21"/>
  <c r="NT273" i="21" s="1"/>
  <c r="G105" i="21"/>
  <c r="G98" i="21"/>
  <c r="G119" i="21"/>
  <c r="BD104" i="21"/>
  <c r="BD97" i="21"/>
  <c r="BD118" i="21"/>
  <c r="BD273" i="21" s="1"/>
  <c r="PP98" i="21"/>
  <c r="PP105" i="21"/>
  <c r="PP119" i="21"/>
  <c r="PP274" i="21" s="1"/>
  <c r="KM117" i="21"/>
  <c r="KM103" i="21"/>
  <c r="KM96" i="21"/>
  <c r="N119" i="21"/>
  <c r="N274" i="21" s="1"/>
  <c r="N105" i="21"/>
  <c r="N98" i="21"/>
  <c r="LQ102" i="21"/>
  <c r="LQ116" i="21"/>
  <c r="LQ271" i="21" s="1"/>
  <c r="LQ95" i="21"/>
  <c r="RG116" i="21"/>
  <c r="RG271" i="21" s="1"/>
  <c r="RG102" i="21"/>
  <c r="RG95" i="21"/>
  <c r="Z103" i="21"/>
  <c r="NW95" i="21"/>
  <c r="FE96" i="21"/>
  <c r="BB117" i="21"/>
  <c r="BB272" i="21" s="1"/>
  <c r="J118" i="21"/>
  <c r="J104" i="21"/>
  <c r="J97" i="21"/>
  <c r="GZ116" i="21"/>
  <c r="GZ271" i="21" s="1"/>
  <c r="GZ95" i="21"/>
  <c r="GZ102" i="21"/>
  <c r="FY118" i="21"/>
  <c r="FY273" i="21" s="1"/>
  <c r="FY97" i="21"/>
  <c r="FY104" i="21"/>
  <c r="BW104" i="21"/>
  <c r="BW118" i="21"/>
  <c r="BW273" i="21" s="1"/>
  <c r="BW97" i="21"/>
  <c r="RU117" i="21"/>
  <c r="RU272" i="21" s="1"/>
  <c r="RU96" i="21"/>
  <c r="RU103" i="21"/>
  <c r="RX95" i="21"/>
  <c r="RX116" i="21"/>
  <c r="RX271" i="21" s="1"/>
  <c r="RX102" i="21"/>
  <c r="BQ96" i="21"/>
  <c r="BQ103" i="21"/>
  <c r="BQ117" i="21"/>
  <c r="BQ272" i="21" s="1"/>
  <c r="JQ97" i="21"/>
  <c r="JQ118" i="21"/>
  <c r="JQ273" i="21" s="1"/>
  <c r="JQ104" i="21"/>
  <c r="U119" i="21"/>
  <c r="U105" i="21"/>
  <c r="U98" i="21"/>
  <c r="KB117" i="21"/>
  <c r="KB272" i="21" s="1"/>
  <c r="KB96" i="21"/>
  <c r="KB103" i="21"/>
  <c r="OY103" i="21"/>
  <c r="OY96" i="21"/>
  <c r="FA119" i="21"/>
  <c r="FA274" i="21" s="1"/>
  <c r="FA98" i="21"/>
  <c r="FA105" i="21"/>
  <c r="EO119" i="21"/>
  <c r="EO274" i="21" s="1"/>
  <c r="EO98" i="21"/>
  <c r="EO105" i="21"/>
  <c r="LA97" i="21"/>
  <c r="LA104" i="21"/>
  <c r="LA118" i="21"/>
  <c r="LA273" i="21" s="1"/>
  <c r="QR102" i="21"/>
  <c r="QR116" i="21"/>
  <c r="QR271" i="21" s="1"/>
  <c r="QR95" i="21"/>
  <c r="BF116" i="21"/>
  <c r="BF271" i="21" s="1"/>
  <c r="BF95" i="21"/>
  <c r="BF102" i="21"/>
  <c r="HB102" i="21"/>
  <c r="HB116" i="21"/>
  <c r="HB271" i="21" s="1"/>
  <c r="HB95" i="21"/>
  <c r="EE104" i="21"/>
  <c r="EE97" i="21"/>
  <c r="EE118" i="21"/>
  <c r="EE273" i="21" s="1"/>
  <c r="LR104" i="21"/>
  <c r="LR118" i="21"/>
  <c r="LR97" i="21"/>
  <c r="BP105" i="21"/>
  <c r="BP98" i="21"/>
  <c r="BP119" i="21"/>
  <c r="BD102" i="21"/>
  <c r="BD116" i="21"/>
  <c r="BD271" i="21" s="1"/>
  <c r="BD95" i="21"/>
  <c r="JR118" i="21"/>
  <c r="JR273" i="21" s="1"/>
  <c r="JR97" i="21"/>
  <c r="JR104" i="21"/>
  <c r="FW105" i="21"/>
  <c r="FW98" i="21"/>
  <c r="FW119" i="21"/>
  <c r="FW274" i="21" s="1"/>
  <c r="HS116" i="21"/>
  <c r="HS271" i="21" s="1"/>
  <c r="HS102" i="21"/>
  <c r="HS95" i="21"/>
  <c r="LG96" i="21"/>
  <c r="LG117" i="21"/>
  <c r="LG272" i="21" s="1"/>
  <c r="LG103" i="21"/>
  <c r="CJ96" i="21"/>
  <c r="CJ103" i="21"/>
  <c r="CJ117" i="21"/>
  <c r="CJ272" i="21" s="1"/>
  <c r="NA97" i="21"/>
  <c r="NA118" i="21"/>
  <c r="NA104" i="21"/>
  <c r="JS118" i="21"/>
  <c r="JS104" i="21"/>
  <c r="JS97" i="21"/>
  <c r="R102" i="21"/>
  <c r="R95" i="21"/>
  <c r="R116" i="21"/>
  <c r="R271" i="21" s="1"/>
  <c r="MN105" i="21"/>
  <c r="MN119" i="21"/>
  <c r="MN274" i="21" s="1"/>
  <c r="MN98" i="21"/>
  <c r="OS119" i="21"/>
  <c r="OS274" i="21" s="1"/>
  <c r="OS105" i="21"/>
  <c r="OS98" i="21"/>
  <c r="RE117" i="21"/>
  <c r="RE272" i="21" s="1"/>
  <c r="RE103" i="21"/>
  <c r="RE96" i="21"/>
  <c r="HG97" i="21"/>
  <c r="HG104" i="21"/>
  <c r="HG118" i="21"/>
  <c r="HG273" i="21" s="1"/>
  <c r="ND117" i="21"/>
  <c r="ND272" i="21" s="1"/>
  <c r="ND103" i="21"/>
  <c r="ND96" i="21"/>
  <c r="NC95" i="21"/>
  <c r="NC102" i="21"/>
  <c r="NC116" i="21"/>
  <c r="NC271" i="21" s="1"/>
  <c r="DP119" i="21"/>
  <c r="DP274" i="21" s="1"/>
  <c r="DP98" i="21"/>
  <c r="DP105" i="21"/>
  <c r="DF97" i="21"/>
  <c r="DF118" i="21"/>
  <c r="DF273" i="21" s="1"/>
  <c r="DF104" i="21"/>
  <c r="BQ119" i="21"/>
  <c r="BQ274" i="21" s="1"/>
  <c r="BQ98" i="21"/>
  <c r="BQ105" i="21"/>
  <c r="PG102" i="21"/>
  <c r="PG116" i="21"/>
  <c r="PG271" i="21" s="1"/>
  <c r="PG95" i="21"/>
  <c r="AG117" i="21"/>
  <c r="AG272" i="21" s="1"/>
  <c r="AG96" i="21"/>
  <c r="AG103" i="21"/>
  <c r="GV118" i="21"/>
  <c r="GV273" i="21" s="1"/>
  <c r="GV97" i="21"/>
  <c r="GV104" i="21"/>
  <c r="JG96" i="21"/>
  <c r="JG103" i="21"/>
  <c r="JG117" i="21"/>
  <c r="JG272" i="21" s="1"/>
  <c r="DH104" i="21"/>
  <c r="DH97" i="21"/>
  <c r="DH118" i="21"/>
  <c r="DH273" i="21" s="1"/>
  <c r="KR98" i="21"/>
  <c r="KR105" i="21"/>
  <c r="AR116" i="21"/>
  <c r="AR271" i="21" s="1"/>
  <c r="AR102" i="21"/>
  <c r="AR95" i="21"/>
  <c r="QK104" i="21"/>
  <c r="QK118" i="21"/>
  <c r="QK273" i="21" s="1"/>
  <c r="QK97" i="21"/>
  <c r="PO95" i="21"/>
  <c r="PO102" i="21"/>
  <c r="PO116" i="21"/>
  <c r="PO271" i="21" s="1"/>
  <c r="MD118" i="21"/>
  <c r="MD273" i="21" s="1"/>
  <c r="MD97" i="21"/>
  <c r="MD104" i="21"/>
  <c r="HF116" i="21"/>
  <c r="HF271" i="21" s="1"/>
  <c r="HF102" i="21"/>
  <c r="HF95" i="21"/>
  <c r="KL104" i="21"/>
  <c r="KL118" i="21"/>
  <c r="KL273" i="21" s="1"/>
  <c r="KL97" i="21"/>
  <c r="SC98" i="21"/>
  <c r="SC119" i="21"/>
  <c r="SC274" i="21" s="1"/>
  <c r="SC105" i="21"/>
  <c r="BC105" i="21"/>
  <c r="BC98" i="21"/>
  <c r="BC119" i="21"/>
  <c r="BC274" i="21" s="1"/>
  <c r="RV105" i="21"/>
  <c r="RV119" i="21"/>
  <c r="RV274" i="21" s="1"/>
  <c r="RV98" i="21"/>
  <c r="HN95" i="21"/>
  <c r="HN116" i="21"/>
  <c r="HN102" i="21"/>
  <c r="AH117" i="21"/>
  <c r="AH272" i="21" s="1"/>
  <c r="AH103" i="21"/>
  <c r="AH96" i="21"/>
  <c r="IB105" i="21"/>
  <c r="IB119" i="21"/>
  <c r="IB274" i="21" s="1"/>
  <c r="IB98" i="21"/>
  <c r="AK117" i="21"/>
  <c r="AK272" i="21" s="1"/>
  <c r="IE102" i="21"/>
  <c r="CO97" i="21"/>
  <c r="PA98" i="21"/>
  <c r="PA119" i="21"/>
  <c r="PA274" i="21" s="1"/>
  <c r="PA105" i="21"/>
  <c r="HL102" i="21"/>
  <c r="HL116" i="21"/>
  <c r="HL271" i="21" s="1"/>
  <c r="HL95" i="21"/>
  <c r="IO103" i="21"/>
  <c r="IO117" i="21"/>
  <c r="IO272" i="21" s="1"/>
  <c r="IO96" i="21"/>
  <c r="EQ116" i="21"/>
  <c r="EQ102" i="21"/>
  <c r="EQ95" i="21"/>
  <c r="GF97" i="21"/>
  <c r="GF104" i="21"/>
  <c r="GF118" i="21"/>
  <c r="GF273" i="21" s="1"/>
  <c r="JD105" i="21"/>
  <c r="JD119" i="21"/>
  <c r="JD274" i="21" s="1"/>
  <c r="JD98" i="21"/>
  <c r="GK104" i="21"/>
  <c r="GK97" i="21"/>
  <c r="GK118" i="21"/>
  <c r="GK273" i="21" s="1"/>
  <c r="KT103" i="21"/>
  <c r="KT117" i="21"/>
  <c r="KT272" i="21" s="1"/>
  <c r="GB103" i="21"/>
  <c r="GB117" i="21"/>
  <c r="GB272" i="21" s="1"/>
  <c r="GB96" i="21"/>
  <c r="FB102" i="21"/>
  <c r="FB95" i="21"/>
  <c r="FB116" i="21"/>
  <c r="JM98" i="21"/>
  <c r="JM119" i="21"/>
  <c r="JM274" i="21" s="1"/>
  <c r="JM105" i="21"/>
  <c r="HU95" i="21"/>
  <c r="HU102" i="21"/>
  <c r="HU116" i="21"/>
  <c r="HU271" i="21" s="1"/>
  <c r="CW119" i="21"/>
  <c r="CW105" i="21"/>
  <c r="CW98" i="21"/>
  <c r="EB118" i="21"/>
  <c r="EB273" i="21" s="1"/>
  <c r="EB97" i="21"/>
  <c r="EB104" i="21"/>
  <c r="DF117" i="21"/>
  <c r="DF272" i="21" s="1"/>
  <c r="DF96" i="21"/>
  <c r="DF103" i="21"/>
  <c r="HT118" i="21"/>
  <c r="HT273" i="21" s="1"/>
  <c r="HT97" i="21"/>
  <c r="HT104" i="21"/>
  <c r="IL102" i="21"/>
  <c r="IL95" i="21"/>
  <c r="IL116" i="21"/>
  <c r="IL271" i="21" s="1"/>
  <c r="QY98" i="21"/>
  <c r="QY105" i="21"/>
  <c r="QY119" i="21"/>
  <c r="QY274" i="21" s="1"/>
  <c r="KK98" i="21"/>
  <c r="KK105" i="21"/>
  <c r="NB105" i="21"/>
  <c r="NB119" i="21"/>
  <c r="NB274" i="21" s="1"/>
  <c r="NB98" i="21"/>
  <c r="KS96" i="21"/>
  <c r="KS117" i="21"/>
  <c r="KS272" i="21" s="1"/>
  <c r="KS103" i="21"/>
  <c r="MI96" i="21"/>
  <c r="MI103" i="21"/>
  <c r="MI117" i="21"/>
  <c r="MI272" i="21" s="1"/>
  <c r="DZ103" i="21"/>
  <c r="DZ96" i="21"/>
  <c r="DZ117" i="21"/>
  <c r="DZ272" i="21" s="1"/>
  <c r="BZ116" i="21"/>
  <c r="BZ271" i="21" s="1"/>
  <c r="BZ102" i="21"/>
  <c r="BZ95" i="21"/>
  <c r="OP95" i="21"/>
  <c r="OP102" i="21"/>
  <c r="MZ102" i="21"/>
  <c r="MZ95" i="21"/>
  <c r="MZ116" i="21"/>
  <c r="MZ271" i="21" s="1"/>
  <c r="KD104" i="21"/>
  <c r="KD118" i="21"/>
  <c r="KD273" i="21" s="1"/>
  <c r="KD97" i="21"/>
  <c r="IE119" i="21"/>
  <c r="IE274" i="21" s="1"/>
  <c r="IE105" i="21"/>
  <c r="IE98" i="21"/>
  <c r="JI119" i="21"/>
  <c r="JI105" i="21"/>
  <c r="JI98" i="21"/>
  <c r="BI96" i="21"/>
  <c r="BI117" i="21"/>
  <c r="BI272" i="21" s="1"/>
  <c r="BI103" i="21"/>
  <c r="IW96" i="21"/>
  <c r="IW117" i="21"/>
  <c r="IW272" i="21" s="1"/>
  <c r="IW103" i="21"/>
  <c r="OI116" i="21"/>
  <c r="OI271" i="21" s="1"/>
  <c r="OI102" i="21"/>
  <c r="OI95" i="21"/>
  <c r="QQ98" i="21"/>
  <c r="QQ119" i="21"/>
  <c r="QQ105" i="21"/>
  <c r="GU102" i="21"/>
  <c r="GU95" i="21"/>
  <c r="CA102" i="21"/>
  <c r="CA116" i="21"/>
  <c r="CA271" i="21" s="1"/>
  <c r="CA95" i="21"/>
  <c r="NB117" i="21"/>
  <c r="NB272" i="21" s="1"/>
  <c r="NB96" i="21"/>
  <c r="SB98" i="21"/>
  <c r="SB119" i="21"/>
  <c r="SB105" i="21"/>
  <c r="NB104" i="21"/>
  <c r="NB97" i="21"/>
  <c r="NB118" i="21"/>
  <c r="NB273" i="21" s="1"/>
  <c r="NX96" i="21"/>
  <c r="NX103" i="21"/>
  <c r="AQ96" i="21"/>
  <c r="AQ117" i="21"/>
  <c r="AQ272" i="21" s="1"/>
  <c r="AQ103" i="21"/>
  <c r="LU119" i="21"/>
  <c r="LU274" i="21" s="1"/>
  <c r="LU105" i="21"/>
  <c r="LU98" i="21"/>
  <c r="AX119" i="21"/>
  <c r="AX274" i="21" s="1"/>
  <c r="AX105" i="21"/>
  <c r="AX98" i="21"/>
  <c r="QR97" i="21"/>
  <c r="QR118" i="21"/>
  <c r="QR273" i="21" s="1"/>
  <c r="QR104" i="21"/>
  <c r="DM95" i="21"/>
  <c r="DM102" i="21"/>
  <c r="DM116" i="21"/>
  <c r="DM271" i="21" s="1"/>
  <c r="FY119" i="21"/>
  <c r="FY274" i="21" s="1"/>
  <c r="FY105" i="21"/>
  <c r="FY98" i="21"/>
  <c r="RJ104" i="21"/>
  <c r="RJ97" i="21"/>
  <c r="RJ118" i="21"/>
  <c r="RJ273" i="21" s="1"/>
  <c r="PY118" i="21"/>
  <c r="PY97" i="21"/>
  <c r="PY104" i="21"/>
  <c r="QC98" i="21"/>
  <c r="QC119" i="21"/>
  <c r="QC274" i="21" s="1"/>
  <c r="QC105" i="21"/>
  <c r="BU199" i="21"/>
  <c r="BU178" i="21"/>
  <c r="BU185" i="21" s="1"/>
  <c r="GX96" i="21"/>
  <c r="GX117" i="21"/>
  <c r="GX272" i="21" s="1"/>
  <c r="RM105" i="21"/>
  <c r="RM119" i="21"/>
  <c r="RM274" i="21" s="1"/>
  <c r="RM98" i="21"/>
  <c r="CQ95" i="21"/>
  <c r="CQ102" i="21"/>
  <c r="CQ116" i="21"/>
  <c r="CQ271" i="21" s="1"/>
  <c r="HY96" i="21"/>
  <c r="HY103" i="21"/>
  <c r="KX96" i="21"/>
  <c r="KX103" i="21"/>
  <c r="KX117" i="21"/>
  <c r="KX272" i="21" s="1"/>
  <c r="DA98" i="21"/>
  <c r="DA105" i="21"/>
  <c r="DA119" i="21"/>
  <c r="DA274" i="21" s="1"/>
  <c r="GU98" i="21"/>
  <c r="GU119" i="21"/>
  <c r="GU274" i="21" s="1"/>
  <c r="GU105" i="21"/>
  <c r="RR118" i="21"/>
  <c r="RR273" i="21" s="1"/>
  <c r="RR104" i="21"/>
  <c r="RR97" i="21"/>
  <c r="LG97" i="21"/>
  <c r="LG104" i="21"/>
  <c r="LG118" i="21"/>
  <c r="LG273" i="21" s="1"/>
  <c r="GG103" i="21"/>
  <c r="GG96" i="21"/>
  <c r="GG117" i="21"/>
  <c r="GG272" i="21" s="1"/>
  <c r="OG97" i="21"/>
  <c r="OG104" i="21"/>
  <c r="OG118" i="21"/>
  <c r="OG273" i="21" s="1"/>
  <c r="GJ104" i="21"/>
  <c r="GJ118" i="21"/>
  <c r="GJ273" i="21" s="1"/>
  <c r="GJ97" i="21"/>
  <c r="JY105" i="21"/>
  <c r="JY98" i="21"/>
  <c r="JY119" i="21"/>
  <c r="JY274" i="21" s="1"/>
  <c r="OX118" i="21"/>
  <c r="OX273" i="21" s="1"/>
  <c r="OX97" i="21"/>
  <c r="AS98" i="21"/>
  <c r="AS105" i="21"/>
  <c r="AS119" i="21"/>
  <c r="ES176" i="21"/>
  <c r="ES183" i="21" s="1"/>
  <c r="ES197" i="21"/>
  <c r="JY104" i="21"/>
  <c r="JY118" i="21"/>
  <c r="JY273" i="21" s="1"/>
  <c r="JY97" i="21"/>
  <c r="EC95" i="21"/>
  <c r="EC116" i="21"/>
  <c r="EC271" i="21" s="1"/>
  <c r="EC102" i="21"/>
  <c r="BZ97" i="21"/>
  <c r="BZ104" i="21"/>
  <c r="RQ116" i="21"/>
  <c r="RQ102" i="21"/>
  <c r="RQ95" i="21"/>
  <c r="HK97" i="21"/>
  <c r="HK104" i="21"/>
  <c r="HK118" i="21"/>
  <c r="HK273" i="21" s="1"/>
  <c r="AY95" i="21"/>
  <c r="AY116" i="21"/>
  <c r="AY271" i="21" s="1"/>
  <c r="AY102" i="21"/>
  <c r="OI96" i="21"/>
  <c r="OI103" i="21"/>
  <c r="DD116" i="21"/>
  <c r="DD271" i="21" s="1"/>
  <c r="DD95" i="21"/>
  <c r="DD102" i="21"/>
  <c r="OY102" i="21"/>
  <c r="OY116" i="21"/>
  <c r="OY95" i="21"/>
  <c r="QO103" i="21"/>
  <c r="QO117" i="21"/>
  <c r="QO272" i="21" s="1"/>
  <c r="QO96" i="21"/>
  <c r="KY105" i="21"/>
  <c r="KY98" i="21"/>
  <c r="KY119" i="21"/>
  <c r="KY274" i="21" s="1"/>
  <c r="HM105" i="21"/>
  <c r="HM119" i="21"/>
  <c r="HM274" i="21" s="1"/>
  <c r="GW116" i="21"/>
  <c r="GW271" i="21" s="1"/>
  <c r="GW102" i="21"/>
  <c r="GW95" i="21"/>
  <c r="OU119" i="21"/>
  <c r="OU105" i="21"/>
  <c r="OU98" i="21"/>
  <c r="JP103" i="21"/>
  <c r="JP117" i="21"/>
  <c r="JP272" i="21" s="1"/>
  <c r="JP96" i="21"/>
  <c r="CD103" i="21"/>
  <c r="CD96" i="21"/>
  <c r="HX95" i="21"/>
  <c r="HX102" i="21"/>
  <c r="HX116" i="21"/>
  <c r="HX271" i="21" s="1"/>
  <c r="PO98" i="21"/>
  <c r="PO119" i="21"/>
  <c r="PO274" i="21" s="1"/>
  <c r="PO105" i="21"/>
  <c r="DE116" i="21"/>
  <c r="DE271" i="21" s="1"/>
  <c r="DE95" i="21"/>
  <c r="DE102" i="21"/>
  <c r="PX116" i="21"/>
  <c r="PX271" i="21" s="1"/>
  <c r="PX95" i="21"/>
  <c r="PX102" i="21"/>
  <c r="K119" i="21"/>
  <c r="K274" i="21" s="1"/>
  <c r="K105" i="21"/>
  <c r="K98" i="21"/>
  <c r="LC98" i="21"/>
  <c r="LC119" i="21"/>
  <c r="LC274" i="21" s="1"/>
  <c r="LC105" i="21"/>
  <c r="BP104" i="21"/>
  <c r="BP118" i="21"/>
  <c r="BP273" i="21" s="1"/>
  <c r="BP97" i="21"/>
  <c r="CN103" i="21"/>
  <c r="CN117" i="21"/>
  <c r="CN272" i="21" s="1"/>
  <c r="CN96" i="21"/>
  <c r="GC103" i="21"/>
  <c r="GC96" i="21"/>
  <c r="GC117" i="21"/>
  <c r="GC272" i="21" s="1"/>
  <c r="AU116" i="21"/>
  <c r="AU271" i="21" s="1"/>
  <c r="AU95" i="21"/>
  <c r="AU102" i="21"/>
  <c r="D119" i="21"/>
  <c r="D274" i="21" s="1"/>
  <c r="D105" i="21"/>
  <c r="D98" i="21"/>
  <c r="IR117" i="21"/>
  <c r="IR103" i="21"/>
  <c r="HU118" i="21"/>
  <c r="HU273" i="21" s="1"/>
  <c r="HU104" i="21"/>
  <c r="HU97" i="21"/>
  <c r="LX117" i="21"/>
  <c r="LX272" i="21" s="1"/>
  <c r="LX103" i="21"/>
  <c r="LX96" i="21"/>
  <c r="AD98" i="21"/>
  <c r="AD105" i="21"/>
  <c r="AD119" i="21"/>
  <c r="CU102" i="21"/>
  <c r="CU116" i="21"/>
  <c r="CU271" i="21" s="1"/>
  <c r="CU95" i="21"/>
  <c r="DM97" i="21"/>
  <c r="DM118" i="21"/>
  <c r="DM273" i="21" s="1"/>
  <c r="DM104" i="21"/>
  <c r="OI117" i="21"/>
  <c r="OI272" i="21" s="1"/>
  <c r="NB103" i="21"/>
  <c r="IE116" i="21"/>
  <c r="IE271" i="21" s="1"/>
  <c r="PJ119" i="21"/>
  <c r="GN96" i="21"/>
  <c r="NX117" i="21"/>
  <c r="NX272" i="21" s="1"/>
  <c r="FW96" i="21"/>
  <c r="FW117" i="21"/>
  <c r="FW272" i="21" s="1"/>
  <c r="HP117" i="21"/>
  <c r="HP272" i="21" s="1"/>
  <c r="HP96" i="21"/>
  <c r="ES103" i="21"/>
  <c r="ES96" i="21"/>
  <c r="ES117" i="21"/>
  <c r="ES272" i="21" s="1"/>
  <c r="HK102" i="21"/>
  <c r="HK95" i="21"/>
  <c r="O118" i="21"/>
  <c r="O273" i="21" s="1"/>
  <c r="O97" i="21"/>
  <c r="O104" i="21"/>
  <c r="OU102" i="21"/>
  <c r="OU95" i="21"/>
  <c r="QS98" i="21"/>
  <c r="QS105" i="21"/>
  <c r="QS119" i="21"/>
  <c r="QS274" i="21" s="1"/>
  <c r="PI105" i="21"/>
  <c r="PI119" i="21"/>
  <c r="PI274" i="21" s="1"/>
  <c r="PI98" i="21"/>
  <c r="MQ97" i="21"/>
  <c r="MQ118" i="21"/>
  <c r="MQ273" i="21" s="1"/>
  <c r="MQ104" i="21"/>
  <c r="CX95" i="21"/>
  <c r="CX102" i="21"/>
  <c r="CX116" i="21"/>
  <c r="CX271" i="21" s="1"/>
  <c r="GO104" i="21"/>
  <c r="GO118" i="21"/>
  <c r="GO273" i="21" s="1"/>
  <c r="GO97" i="21"/>
  <c r="HR102" i="21"/>
  <c r="HR95" i="21"/>
  <c r="HR116" i="21"/>
  <c r="HR271" i="21" s="1"/>
  <c r="QU116" i="21"/>
  <c r="QU271" i="21" s="1"/>
  <c r="QU95" i="21"/>
  <c r="QU102" i="21"/>
  <c r="GM104" i="21"/>
  <c r="GM97" i="21"/>
  <c r="GM118" i="21"/>
  <c r="GM273" i="21" s="1"/>
  <c r="MW97" i="21"/>
  <c r="MW104" i="21"/>
  <c r="MW118" i="21"/>
  <c r="MW273" i="21" s="1"/>
  <c r="OO118" i="21"/>
  <c r="OO273" i="21" s="1"/>
  <c r="OO104" i="21"/>
  <c r="DY116" i="21"/>
  <c r="DY271" i="21" s="1"/>
  <c r="DY102" i="21"/>
  <c r="DY95" i="21"/>
  <c r="NR96" i="21"/>
  <c r="NR103" i="21"/>
  <c r="S96" i="21"/>
  <c r="S103" i="21"/>
  <c r="HP95" i="21"/>
  <c r="HP102" i="21"/>
  <c r="HP116" i="21"/>
  <c r="HP271" i="21" s="1"/>
  <c r="AJ118" i="21"/>
  <c r="AJ273" i="21" s="1"/>
  <c r="AJ97" i="21"/>
  <c r="AJ104" i="21"/>
  <c r="KU97" i="21"/>
  <c r="KU104" i="21"/>
  <c r="KU118" i="21"/>
  <c r="KU273" i="21" s="1"/>
  <c r="FD116" i="21"/>
  <c r="FD95" i="21"/>
  <c r="FD102" i="21"/>
  <c r="O105" i="21"/>
  <c r="O119" i="21"/>
  <c r="O274" i="21" s="1"/>
  <c r="O98" i="21"/>
  <c r="MU104" i="21"/>
  <c r="MU118" i="21"/>
  <c r="MU273" i="21" s="1"/>
  <c r="MU97" i="21"/>
  <c r="LM118" i="21"/>
  <c r="LM104" i="21"/>
  <c r="LM97" i="21"/>
  <c r="DT102" i="21"/>
  <c r="DT95" i="21"/>
  <c r="DT116" i="21"/>
  <c r="DT271" i="21" s="1"/>
  <c r="GV98" i="21"/>
  <c r="GV119" i="21"/>
  <c r="GV274" i="21" s="1"/>
  <c r="GV105" i="21"/>
  <c r="JG102" i="21"/>
  <c r="JG95" i="21"/>
  <c r="JG116" i="21"/>
  <c r="RD119" i="21"/>
  <c r="RD274" i="21" s="1"/>
  <c r="RD98" i="21"/>
  <c r="RD105" i="21"/>
  <c r="GE97" i="21"/>
  <c r="GE104" i="21"/>
  <c r="GE118" i="21"/>
  <c r="GE273" i="21" s="1"/>
  <c r="SE116" i="21"/>
  <c r="SE271" i="21" s="1"/>
  <c r="SE102" i="21"/>
  <c r="SE95" i="21"/>
  <c r="QZ118" i="21"/>
  <c r="QZ273" i="21" s="1"/>
  <c r="QZ104" i="21"/>
  <c r="QZ97" i="21"/>
  <c r="OS96" i="21"/>
  <c r="OS117" i="21"/>
  <c r="OS272" i="21" s="1"/>
  <c r="OS103" i="21"/>
  <c r="QH119" i="21"/>
  <c r="QH274" i="21" s="1"/>
  <c r="QH105" i="21"/>
  <c r="QH98" i="21"/>
  <c r="LL96" i="21"/>
  <c r="LL103" i="21"/>
  <c r="HQ97" i="21"/>
  <c r="HQ104" i="21"/>
  <c r="HQ118" i="21"/>
  <c r="HQ273" i="21" s="1"/>
  <c r="Z119" i="21"/>
  <c r="Z274" i="21" s="1"/>
  <c r="Z98" i="21"/>
  <c r="Z105" i="21"/>
  <c r="AK102" i="21"/>
  <c r="AK116" i="21"/>
  <c r="AK271" i="21" s="1"/>
  <c r="AK95" i="21"/>
  <c r="JB104" i="21"/>
  <c r="JB118" i="21"/>
  <c r="NH96" i="21"/>
  <c r="NH103" i="21"/>
  <c r="NH117" i="21"/>
  <c r="NH272" i="21" s="1"/>
  <c r="AM96" i="21"/>
  <c r="AM117" i="21"/>
  <c r="AM272" i="21" s="1"/>
  <c r="AM103" i="21"/>
  <c r="NE119" i="21"/>
  <c r="NE274" i="21" s="1"/>
  <c r="NE105" i="21"/>
  <c r="NE98" i="21"/>
  <c r="S105" i="21"/>
  <c r="S119" i="21"/>
  <c r="S274" i="21" s="1"/>
  <c r="S98" i="21"/>
  <c r="GY119" i="21"/>
  <c r="GY274" i="21" s="1"/>
  <c r="GY98" i="21"/>
  <c r="GY105" i="21"/>
  <c r="EY96" i="21"/>
  <c r="EY117" i="21"/>
  <c r="EY272" i="21" s="1"/>
  <c r="EY103" i="21"/>
  <c r="SD102" i="21"/>
  <c r="SD95" i="21"/>
  <c r="SD116" i="21"/>
  <c r="SD271" i="21" s="1"/>
  <c r="BO98" i="21"/>
  <c r="BO119" i="21"/>
  <c r="BO105" i="21"/>
  <c r="SD118" i="21"/>
  <c r="SD273" i="21" s="1"/>
  <c r="SD97" i="21"/>
  <c r="SD104" i="21"/>
  <c r="EA102" i="21"/>
  <c r="EA116" i="21"/>
  <c r="EA271" i="21" s="1"/>
  <c r="AT117" i="21"/>
  <c r="AT272" i="21" s="1"/>
  <c r="AT96" i="21"/>
  <c r="AT103" i="21"/>
  <c r="FN176" i="21"/>
  <c r="FN183" i="21" s="1"/>
  <c r="FN197" i="21"/>
  <c r="H96" i="21"/>
  <c r="H103" i="21"/>
  <c r="H117" i="21"/>
  <c r="H272" i="21" s="1"/>
  <c r="PU116" i="21"/>
  <c r="PU271" i="21" s="1"/>
  <c r="PU102" i="21"/>
  <c r="PU95" i="21"/>
  <c r="MC117" i="21"/>
  <c r="MC272" i="21" s="1"/>
  <c r="MC96" i="21"/>
  <c r="CV116" i="21"/>
  <c r="CV102" i="21"/>
  <c r="NM118" i="21"/>
  <c r="NM273" i="21" s="1"/>
  <c r="NM104" i="21"/>
  <c r="NM97" i="21"/>
  <c r="KQ95" i="21"/>
  <c r="KQ102" i="21"/>
  <c r="KQ116" i="21"/>
  <c r="KQ271" i="21" s="1"/>
  <c r="DS98" i="21"/>
  <c r="DS119" i="21"/>
  <c r="DS105" i="21"/>
  <c r="FN116" i="21"/>
  <c r="FN102" i="21"/>
  <c r="FN95" i="21"/>
  <c r="G103" i="21"/>
  <c r="G117" i="21"/>
  <c r="G272" i="21" s="1"/>
  <c r="G96" i="21"/>
  <c r="QY95" i="21"/>
  <c r="QY116" i="21"/>
  <c r="QY271" i="21" s="1"/>
  <c r="QY102" i="21"/>
  <c r="AY118" i="21"/>
  <c r="AY273" i="21" s="1"/>
  <c r="AY104" i="21"/>
  <c r="AY97" i="21"/>
  <c r="QW104" i="21"/>
  <c r="QW118" i="21"/>
  <c r="QW273" i="21" s="1"/>
  <c r="DB116" i="21"/>
  <c r="DB271" i="21" s="1"/>
  <c r="DB95" i="21"/>
  <c r="DB102" i="21"/>
  <c r="QZ117" i="21"/>
  <c r="QZ272" i="21" s="1"/>
  <c r="QZ96" i="21"/>
  <c r="QZ103" i="21"/>
  <c r="ER104" i="21"/>
  <c r="ER118" i="21"/>
  <c r="ER273" i="21" s="1"/>
  <c r="FR102" i="21"/>
  <c r="FR116" i="21"/>
  <c r="FR271" i="21" s="1"/>
  <c r="FR95" i="21"/>
  <c r="CG98" i="21"/>
  <c r="CG105" i="21"/>
  <c r="CG119" i="21"/>
  <c r="CG274" i="21" s="1"/>
  <c r="IJ103" i="21"/>
  <c r="RT119" i="21"/>
  <c r="RT274" i="21" s="1"/>
  <c r="RT98" i="21"/>
  <c r="RT105" i="21"/>
  <c r="JH116" i="21"/>
  <c r="JH271" i="21" s="1"/>
  <c r="JH95" i="21"/>
  <c r="JH102" i="21"/>
  <c r="IZ118" i="21"/>
  <c r="IZ273" i="21" s="1"/>
  <c r="IZ97" i="21"/>
  <c r="IZ104" i="21"/>
  <c r="BG102" i="21"/>
  <c r="BG95" i="21"/>
  <c r="BG116" i="21"/>
  <c r="GL118" i="21"/>
  <c r="GL273" i="21" s="1"/>
  <c r="GL97" i="21"/>
  <c r="GL104" i="21"/>
  <c r="LV105" i="21"/>
  <c r="LV119" i="21"/>
  <c r="NQ118" i="21"/>
  <c r="NQ273" i="21" s="1"/>
  <c r="NQ97" i="21"/>
  <c r="NQ104" i="21"/>
  <c r="BK104" i="21"/>
  <c r="BK97" i="21"/>
  <c r="BK118" i="21"/>
  <c r="BK273" i="21" s="1"/>
  <c r="IG104" i="21"/>
  <c r="IG118" i="21"/>
  <c r="IG273" i="21" s="1"/>
  <c r="IG97" i="21"/>
  <c r="OR97" i="21"/>
  <c r="OR118" i="21"/>
  <c r="OR273" i="21" s="1"/>
  <c r="OR104" i="21"/>
  <c r="EP117" i="21"/>
  <c r="EP272" i="21" s="1"/>
  <c r="EP96" i="21"/>
  <c r="EP103" i="21"/>
  <c r="QW116" i="21"/>
  <c r="QW271" i="21" s="1"/>
  <c r="QW102" i="21"/>
  <c r="QW95" i="21"/>
  <c r="HK117" i="21"/>
  <c r="HK272" i="21" s="1"/>
  <c r="HK96" i="21"/>
  <c r="GZ97" i="21"/>
  <c r="GZ104" i="21"/>
  <c r="GZ118" i="21"/>
  <c r="GZ273" i="21" s="1"/>
  <c r="MF102" i="21"/>
  <c r="MF116" i="21"/>
  <c r="MF271" i="21" s="1"/>
  <c r="MF95" i="21"/>
  <c r="JV117" i="21"/>
  <c r="JV272" i="21" s="1"/>
  <c r="JV103" i="21"/>
  <c r="JV96" i="21"/>
  <c r="CB102" i="21"/>
  <c r="CB95" i="21"/>
  <c r="CB116" i="21"/>
  <c r="CB271" i="21" s="1"/>
  <c r="I98" i="21"/>
  <c r="I119" i="21"/>
  <c r="I274" i="21" s="1"/>
  <c r="I105" i="21"/>
  <c r="OA97" i="21"/>
  <c r="OA118" i="21"/>
  <c r="OA273" i="21" s="1"/>
  <c r="OA104" i="21"/>
  <c r="KJ97" i="21"/>
  <c r="KJ118" i="21"/>
  <c r="KJ273" i="21" s="1"/>
  <c r="KJ104" i="21"/>
  <c r="LB104" i="21"/>
  <c r="LB97" i="21"/>
  <c r="LB118" i="21"/>
  <c r="LB273" i="21" s="1"/>
  <c r="LO119" i="21"/>
  <c r="LO274" i="21" s="1"/>
  <c r="LO98" i="21"/>
  <c r="LO105" i="21"/>
  <c r="PB96" i="21"/>
  <c r="PB117" i="21"/>
  <c r="PB272" i="21" s="1"/>
  <c r="PB103" i="21"/>
  <c r="NJ102" i="21"/>
  <c r="NJ95" i="21"/>
  <c r="N104" i="21"/>
  <c r="N118" i="21"/>
  <c r="N273" i="21" s="1"/>
  <c r="N97" i="21"/>
  <c r="AF97" i="21"/>
  <c r="AF104" i="21"/>
  <c r="AF118" i="21"/>
  <c r="AF273" i="21" s="1"/>
  <c r="PQ105" i="21"/>
  <c r="PQ119" i="21"/>
  <c r="PQ274" i="21" s="1"/>
  <c r="PQ98" i="21"/>
  <c r="AD95" i="21"/>
  <c r="AD102" i="21"/>
  <c r="AD116" i="21"/>
  <c r="IW102" i="21"/>
  <c r="IW95" i="21"/>
  <c r="IW116" i="21"/>
  <c r="IW271" i="21" s="1"/>
  <c r="OK119" i="21"/>
  <c r="OK274" i="21" s="1"/>
  <c r="OK98" i="21"/>
  <c r="OK105" i="21"/>
  <c r="NI103" i="21"/>
  <c r="NI96" i="21"/>
  <c r="C102" i="21"/>
  <c r="C110" i="21" s="1"/>
  <c r="C265" i="21" s="1"/>
  <c r="C116" i="21"/>
  <c r="C271" i="21" s="1"/>
  <c r="C95" i="21"/>
  <c r="FE117" i="21"/>
  <c r="FE272" i="21" s="1"/>
  <c r="MC103" i="21"/>
  <c r="LL117" i="21"/>
  <c r="LL272" i="21" s="1"/>
  <c r="PY273" i="21"/>
  <c r="HY117" i="21"/>
  <c r="MK103" i="21"/>
  <c r="KS197" i="21"/>
  <c r="AK96" i="21"/>
  <c r="IR96" i="21"/>
  <c r="GU116" i="21"/>
  <c r="GU271" i="21" s="1"/>
  <c r="NJ116" i="21"/>
  <c r="NJ271" i="21" s="1"/>
  <c r="GX103" i="21"/>
  <c r="JO117" i="21"/>
  <c r="JO272" i="21" s="1"/>
  <c r="NR117" i="21"/>
  <c r="NR272" i="21" s="1"/>
  <c r="EJ103" i="21"/>
  <c r="FW103" i="21"/>
  <c r="JO96" i="21"/>
  <c r="GN103" i="21"/>
  <c r="KT96" i="21"/>
  <c r="HR103" i="21"/>
  <c r="OY117" i="21"/>
  <c r="OX104" i="21"/>
  <c r="HK116" i="21"/>
  <c r="CV95" i="21"/>
  <c r="EA95" i="21"/>
  <c r="RA104" i="21"/>
  <c r="RA118" i="21"/>
  <c r="RA273" i="21" s="1"/>
  <c r="SG102" i="21"/>
  <c r="SG116" i="21"/>
  <c r="SG271" i="21" s="1"/>
  <c r="SG95" i="21"/>
  <c r="AV98" i="21"/>
  <c r="AV119" i="21"/>
  <c r="AV274" i="21" s="1"/>
  <c r="AV105" i="21"/>
  <c r="BS104" i="21"/>
  <c r="BS118" i="21"/>
  <c r="BS97" i="21"/>
  <c r="PI102" i="21"/>
  <c r="PI95" i="21"/>
  <c r="PI116" i="21"/>
  <c r="PI271" i="21" s="1"/>
  <c r="KB105" i="21"/>
  <c r="KB119" i="21"/>
  <c r="KB274" i="21" s="1"/>
  <c r="KB98" i="21"/>
  <c r="KS104" i="21"/>
  <c r="KS118" i="21"/>
  <c r="KS273" i="21" s="1"/>
  <c r="GC97" i="21"/>
  <c r="GC104" i="21"/>
  <c r="GC118" i="21"/>
  <c r="GC273" i="21" s="1"/>
  <c r="HI103" i="21"/>
  <c r="HI117" i="21"/>
  <c r="HI272" i="21" s="1"/>
  <c r="JN95" i="21"/>
  <c r="JN116" i="21"/>
  <c r="JN271" i="21" s="1"/>
  <c r="DP95" i="21"/>
  <c r="DP102" i="21"/>
  <c r="DP116" i="21"/>
  <c r="DP271" i="21" s="1"/>
  <c r="E102" i="21"/>
  <c r="E110" i="21" s="1"/>
  <c r="E116" i="21"/>
  <c r="E95" i="21"/>
  <c r="EA104" i="21"/>
  <c r="EA118" i="21"/>
  <c r="EA97" i="21"/>
  <c r="SD96" i="21"/>
  <c r="SD117" i="21"/>
  <c r="SD272" i="21" s="1"/>
  <c r="RT116" i="21"/>
  <c r="RT271" i="21" s="1"/>
  <c r="RT102" i="21"/>
  <c r="RT95" i="21"/>
  <c r="PE103" i="21"/>
  <c r="PE96" i="21"/>
  <c r="OW119" i="21"/>
  <c r="OW98" i="21"/>
  <c r="OW105" i="21"/>
  <c r="QD105" i="21"/>
  <c r="QD119" i="21"/>
  <c r="LK96" i="21"/>
  <c r="LK117" i="21"/>
  <c r="LK272" i="21" s="1"/>
  <c r="OY98" i="21"/>
  <c r="OY119" i="21"/>
  <c r="OY274" i="21" s="1"/>
  <c r="DE96" i="21"/>
  <c r="DE117" i="21"/>
  <c r="DE272" i="21" s="1"/>
  <c r="BR119" i="21"/>
  <c r="BR274" i="21" s="1"/>
  <c r="BR105" i="21"/>
  <c r="BR98" i="21"/>
  <c r="LP104" i="21"/>
  <c r="LP118" i="21"/>
  <c r="LP273" i="21" s="1"/>
  <c r="ET103" i="21"/>
  <c r="ET96" i="21"/>
  <c r="OA116" i="21"/>
  <c r="OA102" i="21"/>
  <c r="OA95" i="21"/>
  <c r="RI119" i="21"/>
  <c r="RI274" i="21" s="1"/>
  <c r="RI98" i="21"/>
  <c r="RI105" i="21"/>
  <c r="OD95" i="21"/>
  <c r="OD116" i="21"/>
  <c r="OD102" i="21"/>
  <c r="LG105" i="21"/>
  <c r="LG119" i="21"/>
  <c r="LG274" i="21" s="1"/>
  <c r="SC117" i="21"/>
  <c r="SC103" i="21"/>
  <c r="PS119" i="21"/>
  <c r="PS274" i="21" s="1"/>
  <c r="PS98" i="21"/>
  <c r="PS105" i="21"/>
  <c r="DT118" i="21"/>
  <c r="DT273" i="21" s="1"/>
  <c r="DT97" i="21"/>
  <c r="DT104" i="21"/>
  <c r="RH96" i="21"/>
  <c r="RH117" i="21"/>
  <c r="RH272" i="21" s="1"/>
  <c r="RH103" i="21"/>
  <c r="CF118" i="21"/>
  <c r="CF273" i="21" s="1"/>
  <c r="CF97" i="21"/>
  <c r="CF104" i="21"/>
  <c r="KX97" i="21"/>
  <c r="KX104" i="21"/>
  <c r="RI97" i="21"/>
  <c r="RI104" i="21"/>
  <c r="RI118" i="21"/>
  <c r="RI273" i="21" s="1"/>
  <c r="OA98" i="21"/>
  <c r="OA119" i="21"/>
  <c r="OA105" i="21"/>
  <c r="RU116" i="21"/>
  <c r="RU271" i="21" s="1"/>
  <c r="RU95" i="21"/>
  <c r="RU102" i="21"/>
  <c r="CE102" i="21"/>
  <c r="CE116" i="21"/>
  <c r="CE271" i="21" s="1"/>
  <c r="OU117" i="21"/>
  <c r="OU103" i="21"/>
  <c r="J105" i="21"/>
  <c r="J98" i="21"/>
  <c r="J119" i="21"/>
  <c r="J274" i="21" s="1"/>
  <c r="BX97" i="21"/>
  <c r="BX104" i="21"/>
  <c r="HY102" i="21"/>
  <c r="HY116" i="21"/>
  <c r="HY271" i="21" s="1"/>
  <c r="JO102" i="21"/>
  <c r="JO116" i="21"/>
  <c r="JO271" i="21" s="1"/>
  <c r="JO95" i="21"/>
  <c r="PL118" i="21"/>
  <c r="PL273" i="21" s="1"/>
  <c r="PL104" i="21"/>
  <c r="IY96" i="21"/>
  <c r="IY117" i="21"/>
  <c r="IY272" i="21" s="1"/>
  <c r="QS118" i="21"/>
  <c r="QS273" i="21" s="1"/>
  <c r="QS104" i="21"/>
  <c r="GK95" i="21"/>
  <c r="GK102" i="21"/>
  <c r="IY103" i="21"/>
  <c r="B176" i="21"/>
  <c r="B183" i="21" s="1"/>
  <c r="B191" i="21" s="1"/>
  <c r="LY178" i="21"/>
  <c r="LY185" i="21" s="1"/>
  <c r="MT273" i="21"/>
  <c r="MM178" i="21"/>
  <c r="MM185" i="21" s="1"/>
  <c r="NJ96" i="21"/>
  <c r="OO197" i="21"/>
  <c r="OO271" i="21" s="1"/>
  <c r="OT197" i="21"/>
  <c r="B95" i="21"/>
  <c r="FI96" i="21"/>
  <c r="FI117" i="21"/>
  <c r="FI272" i="21" s="1"/>
  <c r="OB104" i="21"/>
  <c r="OB97" i="21"/>
  <c r="OB118" i="21"/>
  <c r="OB273" i="21" s="1"/>
  <c r="PO97" i="21"/>
  <c r="PO104" i="21"/>
  <c r="JQ105" i="21"/>
  <c r="JQ98" i="21"/>
  <c r="ML117" i="21"/>
  <c r="ML272" i="21" s="1"/>
  <c r="ML103" i="21"/>
  <c r="MW96" i="21"/>
  <c r="MW103" i="21"/>
  <c r="MM118" i="21"/>
  <c r="MM273" i="21" s="1"/>
  <c r="MM97" i="21"/>
  <c r="MM104" i="21"/>
  <c r="FU119" i="21"/>
  <c r="FU274" i="21" s="1"/>
  <c r="FU105" i="21"/>
  <c r="FU98" i="21"/>
  <c r="FE98" i="21"/>
  <c r="FE119" i="21"/>
  <c r="FE274" i="21" s="1"/>
  <c r="FE105" i="21"/>
  <c r="RX104" i="21"/>
  <c r="RX97" i="21"/>
  <c r="RX118" i="21"/>
  <c r="RX273" i="21" s="1"/>
  <c r="PM98" i="21"/>
  <c r="PM119" i="21"/>
  <c r="PM274" i="21" s="1"/>
  <c r="PM105" i="21"/>
  <c r="EY97" i="21"/>
  <c r="EY104" i="21"/>
  <c r="QT96" i="21"/>
  <c r="QT117" i="21"/>
  <c r="QT272" i="21" s="1"/>
  <c r="DA116" i="21"/>
  <c r="DA271" i="21" s="1"/>
  <c r="DA102" i="21"/>
  <c r="DA95" i="21"/>
  <c r="BA102" i="21"/>
  <c r="BA95" i="21"/>
  <c r="HN105" i="21"/>
  <c r="HN119" i="21"/>
  <c r="HN274" i="21" s="1"/>
  <c r="GQ117" i="21"/>
  <c r="GQ272" i="21" s="1"/>
  <c r="GQ96" i="21"/>
  <c r="GQ103" i="21"/>
  <c r="OF102" i="21"/>
  <c r="OF116" i="21"/>
  <c r="OF271" i="21" s="1"/>
  <c r="OF95" i="21"/>
  <c r="KL102" i="21"/>
  <c r="KL116" i="21"/>
  <c r="KL271" i="21" s="1"/>
  <c r="FG95" i="21"/>
  <c r="FG116" i="21"/>
  <c r="FG271" i="21" s="1"/>
  <c r="FG102" i="21"/>
  <c r="ID116" i="21"/>
  <c r="ID271" i="21" s="1"/>
  <c r="ID102" i="21"/>
  <c r="ID95" i="21"/>
  <c r="JG119" i="21"/>
  <c r="JG274" i="21" s="1"/>
  <c r="JG105" i="21"/>
  <c r="JG98" i="21"/>
  <c r="BQ95" i="21"/>
  <c r="BQ116" i="21"/>
  <c r="BQ271" i="21" s="1"/>
  <c r="BQ102" i="21"/>
  <c r="LS96" i="21"/>
  <c r="LS117" i="21"/>
  <c r="LS272" i="21" s="1"/>
  <c r="NF98" i="21"/>
  <c r="NF105" i="21"/>
  <c r="NF119" i="21"/>
  <c r="NF274" i="21" s="1"/>
  <c r="ME116" i="21"/>
  <c r="ME271" i="21" s="1"/>
  <c r="ME95" i="21"/>
  <c r="ME102" i="21"/>
  <c r="RK98" i="21"/>
  <c r="RK105" i="21"/>
  <c r="RK119" i="21"/>
  <c r="RK274" i="21" s="1"/>
  <c r="QL102" i="21"/>
  <c r="QL116" i="21"/>
  <c r="QL271" i="21" s="1"/>
  <c r="QL95" i="21"/>
  <c r="AP118" i="21"/>
  <c r="AP273" i="21" s="1"/>
  <c r="AP97" i="21"/>
  <c r="KR96" i="21"/>
  <c r="KR117" i="21"/>
  <c r="KR272" i="21" s="1"/>
  <c r="KR103" i="21"/>
  <c r="KZ98" i="21"/>
  <c r="KZ105" i="21"/>
  <c r="KZ119" i="21"/>
  <c r="KZ274" i="21" s="1"/>
  <c r="MB104" i="21"/>
  <c r="MB118" i="21"/>
  <c r="MB273" i="21" s="1"/>
  <c r="MB97" i="21"/>
  <c r="FQ104" i="21"/>
  <c r="FQ97" i="21"/>
  <c r="FQ118" i="21"/>
  <c r="FQ273" i="21" s="1"/>
  <c r="KA95" i="21"/>
  <c r="KA102" i="21"/>
  <c r="DU117" i="21"/>
  <c r="DU272" i="21" s="1"/>
  <c r="DU103" i="21"/>
  <c r="IF119" i="21"/>
  <c r="IF274" i="21" s="1"/>
  <c r="IF105" i="21"/>
  <c r="IF98" i="21"/>
  <c r="AT98" i="21"/>
  <c r="AT105" i="21"/>
  <c r="AT119" i="21"/>
  <c r="AT274" i="21" s="1"/>
  <c r="GR102" i="21"/>
  <c r="GR116" i="21"/>
  <c r="GR271" i="21" s="1"/>
  <c r="CT117" i="21"/>
  <c r="CT272" i="21" s="1"/>
  <c r="CT96" i="21"/>
  <c r="CT103" i="21"/>
  <c r="RO98" i="21"/>
  <c r="RO105" i="21"/>
  <c r="RO119" i="21"/>
  <c r="RO274" i="21" s="1"/>
  <c r="FU117" i="21"/>
  <c r="FU272" i="21" s="1"/>
  <c r="FU96" i="21"/>
  <c r="JJ118" i="21"/>
  <c r="JJ104" i="21"/>
  <c r="JJ97" i="21"/>
  <c r="DU102" i="21"/>
  <c r="DU116" i="21"/>
  <c r="DU271" i="21" s="1"/>
  <c r="DU95" i="21"/>
  <c r="JI95" i="21"/>
  <c r="JI102" i="21"/>
  <c r="PW117" i="21"/>
  <c r="PW272" i="21" s="1"/>
  <c r="PW103" i="21"/>
  <c r="HX118" i="21"/>
  <c r="HX273" i="21" s="1"/>
  <c r="HX97" i="21"/>
  <c r="HX104" i="21"/>
  <c r="BY116" i="21"/>
  <c r="BY271" i="21" s="1"/>
  <c r="BY95" i="21"/>
  <c r="BY102" i="21"/>
  <c r="IJ116" i="21"/>
  <c r="IJ271" i="21" s="1"/>
  <c r="IJ102" i="21"/>
  <c r="CS118" i="21"/>
  <c r="CS273" i="21" s="1"/>
  <c r="CS97" i="21"/>
  <c r="CS104" i="21"/>
  <c r="AH97" i="21"/>
  <c r="AH118" i="21"/>
  <c r="AH104" i="21"/>
  <c r="QX98" i="21"/>
  <c r="QX105" i="21"/>
  <c r="QX119" i="21"/>
  <c r="QX274" i="21" s="1"/>
  <c r="GS105" i="21"/>
  <c r="GS98" i="21"/>
  <c r="GS119" i="21"/>
  <c r="GS274" i="21" s="1"/>
  <c r="QG96" i="21"/>
  <c r="QG103" i="21"/>
  <c r="BT102" i="21"/>
  <c r="BT95" i="21"/>
  <c r="BT116" i="21"/>
  <c r="BT271" i="21" s="1"/>
  <c r="HM177" i="21"/>
  <c r="HM184" i="21" s="1"/>
  <c r="HM198" i="21"/>
  <c r="HM272" i="21" s="1"/>
  <c r="KM177" i="21"/>
  <c r="KM184" i="21" s="1"/>
  <c r="KM198" i="21"/>
  <c r="LS103" i="21"/>
  <c r="HN103" i="21"/>
  <c r="NW96" i="21"/>
  <c r="HA96" i="21"/>
  <c r="QT103" i="21"/>
  <c r="KA116" i="21"/>
  <c r="KA271" i="21" s="1"/>
  <c r="KL95" i="21"/>
  <c r="LK103" i="21"/>
  <c r="B102" i="21"/>
  <c r="B110" i="21" s="1"/>
  <c r="EY118" i="21"/>
  <c r="EY273" i="21" s="1"/>
  <c r="QD98" i="21"/>
  <c r="QS97" i="21"/>
  <c r="JI116" i="21"/>
  <c r="JI271" i="21" s="1"/>
  <c r="J103" i="21"/>
  <c r="FI103" i="21"/>
  <c r="KX118" i="21"/>
  <c r="KX273" i="21" s="1"/>
  <c r="RA97" i="21"/>
  <c r="IB97" i="21"/>
  <c r="GK116" i="21"/>
  <c r="GK271" i="21" s="1"/>
  <c r="OY105" i="21"/>
  <c r="BE102" i="21"/>
  <c r="BE95" i="21"/>
  <c r="BE116" i="21"/>
  <c r="QB118" i="21"/>
  <c r="QB273" i="21" s="1"/>
  <c r="QB104" i="21"/>
  <c r="QB97" i="21"/>
  <c r="QK116" i="21"/>
  <c r="QK102" i="21"/>
  <c r="QK95" i="21"/>
  <c r="OV96" i="21"/>
  <c r="OV117" i="21"/>
  <c r="OV272" i="21" s="1"/>
  <c r="OV103" i="21"/>
  <c r="OT117" i="21"/>
  <c r="OT272" i="21" s="1"/>
  <c r="OT103" i="21"/>
  <c r="HE95" i="21"/>
  <c r="HE102" i="21"/>
  <c r="HE116" i="21"/>
  <c r="HE271" i="21" s="1"/>
  <c r="HC97" i="21"/>
  <c r="HC118" i="21"/>
  <c r="HC273" i="21" s="1"/>
  <c r="HC104" i="21"/>
  <c r="QI116" i="21"/>
  <c r="QI271" i="21" s="1"/>
  <c r="QI102" i="21"/>
  <c r="QI95" i="21"/>
  <c r="HM96" i="21"/>
  <c r="HM103" i="21"/>
  <c r="KV119" i="21"/>
  <c r="KV274" i="21" s="1"/>
  <c r="KV105" i="21"/>
  <c r="KZ95" i="21"/>
  <c r="KZ116" i="21"/>
  <c r="KZ102" i="21"/>
  <c r="LA98" i="21"/>
  <c r="LA105" i="21"/>
  <c r="LA119" i="21"/>
  <c r="LA274" i="21" s="1"/>
  <c r="PC96" i="21"/>
  <c r="PC117" i="21"/>
  <c r="PC272" i="21" s="1"/>
  <c r="PC103" i="21"/>
  <c r="OH96" i="21"/>
  <c r="OH117" i="21"/>
  <c r="OH272" i="21" s="1"/>
  <c r="OH103" i="21"/>
  <c r="LT97" i="21"/>
  <c r="LT118" i="21"/>
  <c r="LT273" i="21" s="1"/>
  <c r="BC102" i="21"/>
  <c r="BC95" i="21"/>
  <c r="BC116" i="21"/>
  <c r="PZ98" i="21"/>
  <c r="PZ105" i="21"/>
  <c r="PZ119" i="21"/>
  <c r="PZ274" i="21" s="1"/>
  <c r="BB97" i="21"/>
  <c r="BB118" i="21"/>
  <c r="BB273" i="21" s="1"/>
  <c r="BB104" i="21"/>
  <c r="JL96" i="21"/>
  <c r="JL117" i="21"/>
  <c r="JL272" i="21" s="1"/>
  <c r="FB118" i="21"/>
  <c r="FB104" i="21"/>
  <c r="ID98" i="21"/>
  <c r="ID105" i="21"/>
  <c r="ID119" i="21"/>
  <c r="GF116" i="21"/>
  <c r="GF271" i="21" s="1"/>
  <c r="GF102" i="21"/>
  <c r="NX102" i="21"/>
  <c r="NX116" i="21"/>
  <c r="NX271" i="21" s="1"/>
  <c r="NX95" i="21"/>
  <c r="CD119" i="21"/>
  <c r="CD274" i="21" s="1"/>
  <c r="CD98" i="21"/>
  <c r="CD105" i="21"/>
  <c r="BH117" i="21"/>
  <c r="BH272" i="21" s="1"/>
  <c r="BH103" i="21"/>
  <c r="FJ116" i="21"/>
  <c r="FJ271" i="21" s="1"/>
  <c r="FJ95" i="21"/>
  <c r="FJ102" i="21"/>
  <c r="BV103" i="21"/>
  <c r="BV96" i="21"/>
  <c r="BV117" i="21"/>
  <c r="BV272" i="21" s="1"/>
  <c r="FB176" i="21"/>
  <c r="FB183" i="21" s="1"/>
  <c r="FB197" i="21"/>
  <c r="EW98" i="21"/>
  <c r="EW105" i="21"/>
  <c r="EW119" i="21"/>
  <c r="EW274" i="21" s="1"/>
  <c r="QJ105" i="21"/>
  <c r="QJ119" i="21"/>
  <c r="QJ274" i="21" s="1"/>
  <c r="RZ102" i="21"/>
  <c r="RZ116" i="21"/>
  <c r="RZ271" i="21" s="1"/>
  <c r="DR119" i="21"/>
  <c r="DR274" i="21" s="1"/>
  <c r="DR98" i="21"/>
  <c r="DR105" i="21"/>
  <c r="DB97" i="21"/>
  <c r="DB118" i="21"/>
  <c r="DB273" i="21" s="1"/>
  <c r="DB104" i="21"/>
  <c r="OT104" i="21"/>
  <c r="OT118" i="21"/>
  <c r="OT273" i="21" s="1"/>
  <c r="OT97" i="21"/>
  <c r="DS96" i="21"/>
  <c r="DS117" i="21"/>
  <c r="DS272" i="21" s="1"/>
  <c r="JY102" i="21"/>
  <c r="JY95" i="21"/>
  <c r="JY116" i="21"/>
  <c r="JY271" i="21" s="1"/>
  <c r="NE104" i="21"/>
  <c r="NE97" i="21"/>
  <c r="NE118" i="21"/>
  <c r="NE273" i="21" s="1"/>
  <c r="GA95" i="21"/>
  <c r="GA116" i="21"/>
  <c r="GA271" i="21" s="1"/>
  <c r="GA102" i="21"/>
  <c r="LE98" i="21"/>
  <c r="LE105" i="21"/>
  <c r="LE119" i="21"/>
  <c r="LE274" i="21" s="1"/>
  <c r="IG98" i="21"/>
  <c r="IG105" i="21"/>
  <c r="QG118" i="21"/>
  <c r="QG104" i="21"/>
  <c r="QG97" i="21"/>
  <c r="OS118" i="21"/>
  <c r="OS273" i="21" s="1"/>
  <c r="OS104" i="21"/>
  <c r="KE118" i="21"/>
  <c r="KE273" i="21" s="1"/>
  <c r="KE104" i="21"/>
  <c r="NL119" i="21"/>
  <c r="NL274" i="21" s="1"/>
  <c r="NL105" i="21"/>
  <c r="NL98" i="21"/>
  <c r="IQ117" i="21"/>
  <c r="IQ272" i="21" s="1"/>
  <c r="IQ103" i="21"/>
  <c r="AV176" i="21"/>
  <c r="AV183" i="21" s="1"/>
  <c r="AV197" i="21"/>
  <c r="IJ95" i="21"/>
  <c r="SD103" i="21"/>
  <c r="II96" i="21"/>
  <c r="BA116" i="21"/>
  <c r="LG98" i="21"/>
  <c r="NJ103" i="21"/>
  <c r="CT199" i="21"/>
  <c r="RZ95" i="21"/>
  <c r="FW199" i="21"/>
  <c r="DE103" i="21"/>
  <c r="ET117" i="21"/>
  <c r="ET272" i="21" s="1"/>
  <c r="QA96" i="21"/>
  <c r="KV103" i="21"/>
  <c r="MM117" i="21"/>
  <c r="MM272" i="21" s="1"/>
  <c r="HI96" i="21"/>
  <c r="FU103" i="21"/>
  <c r="J96" i="21"/>
  <c r="JH117" i="21"/>
  <c r="JH272" i="21" s="1"/>
  <c r="JN102" i="21"/>
  <c r="IB104" i="21"/>
  <c r="FB97" i="21"/>
  <c r="IG119" i="21"/>
  <c r="IG274" i="21" s="1"/>
  <c r="HN98" i="21"/>
  <c r="EC176" i="21"/>
  <c r="EC183" i="21" s="1"/>
  <c r="QA103" i="21"/>
  <c r="KV96" i="21"/>
  <c r="DS103" i="21"/>
  <c r="GT176" i="21"/>
  <c r="GT183" i="21" s="1"/>
  <c r="JJ273" i="21"/>
  <c r="CV271" i="21"/>
  <c r="ML96" i="21"/>
  <c r="IQ96" i="21"/>
  <c r="DU96" i="21"/>
  <c r="JH103" i="21"/>
  <c r="LD102" i="21"/>
  <c r="LP97" i="21"/>
  <c r="LT104" i="21"/>
  <c r="W96" i="21"/>
  <c r="W117" i="21"/>
  <c r="W272" i="21" s="1"/>
  <c r="KT95" i="21"/>
  <c r="KT116" i="21"/>
  <c r="HD119" i="21"/>
  <c r="HD274" i="21" s="1"/>
  <c r="HD105" i="21"/>
  <c r="CH95" i="21"/>
  <c r="CH102" i="21"/>
  <c r="CH116" i="21"/>
  <c r="CH271" i="21" s="1"/>
  <c r="X118" i="21"/>
  <c r="X273" i="21" s="1"/>
  <c r="X104" i="21"/>
  <c r="AJ119" i="21"/>
  <c r="AJ98" i="21"/>
  <c r="AJ105" i="21"/>
  <c r="LC95" i="21"/>
  <c r="LC116" i="21"/>
  <c r="LC271" i="21" s="1"/>
  <c r="RU104" i="21"/>
  <c r="RU118" i="21"/>
  <c r="RU273" i="21" s="1"/>
  <c r="EJ119" i="21"/>
  <c r="EJ274" i="21" s="1"/>
  <c r="EJ105" i="21"/>
  <c r="RL98" i="21"/>
  <c r="RL119" i="21"/>
  <c r="RL274" i="21" s="1"/>
  <c r="OH105" i="21"/>
  <c r="OH98" i="21"/>
  <c r="RF98" i="21"/>
  <c r="RF119" i="21"/>
  <c r="RF274" i="21" s="1"/>
  <c r="RA105" i="21"/>
  <c r="RA98" i="21"/>
  <c r="JT116" i="21"/>
  <c r="JT95" i="21"/>
  <c r="JT102" i="21"/>
  <c r="QN104" i="21"/>
  <c r="QN97" i="21"/>
  <c r="RY116" i="21"/>
  <c r="RY271" i="21" s="1"/>
  <c r="RY95" i="21"/>
  <c r="MB102" i="21"/>
  <c r="MB116" i="21"/>
  <c r="MB271" i="21" s="1"/>
  <c r="RK116" i="21"/>
  <c r="RK271" i="21" s="1"/>
  <c r="RK95" i="21"/>
  <c r="IU116" i="21"/>
  <c r="IU271" i="21" s="1"/>
  <c r="IU102" i="21"/>
  <c r="LO198" i="21"/>
  <c r="LO177" i="21"/>
  <c r="LO184" i="21" s="1"/>
  <c r="RQ104" i="21"/>
  <c r="RQ118" i="21"/>
  <c r="RQ273" i="21" s="1"/>
  <c r="OU198" i="21"/>
  <c r="OU177" i="21"/>
  <c r="OU184" i="21" s="1"/>
  <c r="LA96" i="21"/>
  <c r="KH117" i="21"/>
  <c r="KH272" i="21" s="1"/>
  <c r="HZ103" i="21"/>
  <c r="FY117" i="21"/>
  <c r="PQ103" i="21"/>
  <c r="FO199" i="21"/>
  <c r="EH96" i="21"/>
  <c r="CO95" i="21"/>
  <c r="CO102" i="21"/>
  <c r="RW197" i="21"/>
  <c r="OF117" i="21"/>
  <c r="OF272" i="21" s="1"/>
  <c r="JI103" i="21"/>
  <c r="W103" i="21"/>
  <c r="II102" i="21"/>
  <c r="MC116" i="21"/>
  <c r="MC271" i="21" s="1"/>
  <c r="FC104" i="21"/>
  <c r="AG104" i="21"/>
  <c r="AE105" i="21"/>
  <c r="NU104" i="21"/>
  <c r="NU118" i="21"/>
  <c r="ES102" i="21"/>
  <c r="ES116" i="21"/>
  <c r="U116" i="21"/>
  <c r="U271" i="21" s="1"/>
  <c r="U102" i="21"/>
  <c r="BS199" i="21"/>
  <c r="BS178" i="21"/>
  <c r="BS185" i="21" s="1"/>
  <c r="HQ103" i="21"/>
  <c r="FK103" i="21"/>
  <c r="BF103" i="21"/>
  <c r="BA103" i="21"/>
  <c r="OF96" i="21"/>
  <c r="OE103" i="21"/>
  <c r="U95" i="21"/>
  <c r="FC97" i="21"/>
  <c r="HW119" i="21"/>
  <c r="HW274" i="21" s="1"/>
  <c r="SI89" i="73"/>
  <c r="SI87" i="73"/>
  <c r="KJ96" i="21"/>
  <c r="KJ103" i="21"/>
  <c r="PE118" i="21"/>
  <c r="PE273" i="21" s="1"/>
  <c r="PE97" i="21"/>
  <c r="IM103" i="21"/>
  <c r="IM96" i="21"/>
  <c r="LP116" i="21"/>
  <c r="LP271" i="21" s="1"/>
  <c r="LP102" i="21"/>
  <c r="NB95" i="21"/>
  <c r="NB102" i="21"/>
  <c r="PY116" i="21"/>
  <c r="PY271" i="21" s="1"/>
  <c r="PY95" i="21"/>
  <c r="IG117" i="21"/>
  <c r="IG272" i="21" s="1"/>
  <c r="IG103" i="21"/>
  <c r="FJ96" i="21"/>
  <c r="FJ103" i="21"/>
  <c r="NG105" i="21"/>
  <c r="NG98" i="21"/>
  <c r="HI104" i="21"/>
  <c r="HI118" i="21"/>
  <c r="HI273" i="21" s="1"/>
  <c r="KU105" i="21"/>
  <c r="KU98" i="21"/>
  <c r="KU119" i="21"/>
  <c r="KU274" i="21" s="1"/>
  <c r="JP116" i="21"/>
  <c r="JP271" i="21" s="1"/>
  <c r="JP95" i="21"/>
  <c r="OL95" i="21"/>
  <c r="OL102" i="21"/>
  <c r="OL116" i="21"/>
  <c r="OL271" i="21" s="1"/>
  <c r="HF118" i="21"/>
  <c r="HF273" i="21" s="1"/>
  <c r="HF97" i="21"/>
  <c r="HF104" i="21"/>
  <c r="FG198" i="21"/>
  <c r="FG177" i="21"/>
  <c r="FG184" i="21" s="1"/>
  <c r="HT119" i="21"/>
  <c r="HT274" i="21" s="1"/>
  <c r="HT105" i="21"/>
  <c r="EJ97" i="21"/>
  <c r="EJ104" i="21"/>
  <c r="EJ118" i="21"/>
  <c r="EJ273" i="21" s="1"/>
  <c r="EF116" i="21"/>
  <c r="EF271" i="21" s="1"/>
  <c r="EF95" i="21"/>
  <c r="EF102" i="21"/>
  <c r="JL286" i="63"/>
  <c r="JL241" i="63"/>
  <c r="PM196" i="63"/>
  <c r="PM241" i="63"/>
  <c r="PM286" i="63"/>
  <c r="HB117" i="21"/>
  <c r="HB272" i="21" s="1"/>
  <c r="HB96" i="21"/>
  <c r="HB103" i="21"/>
  <c r="OO96" i="21"/>
  <c r="OO117" i="21"/>
  <c r="OO272" i="21" s="1"/>
  <c r="EI102" i="21"/>
  <c r="EI95" i="21"/>
  <c r="EI116" i="21"/>
  <c r="EI271" i="21" s="1"/>
  <c r="W97" i="21"/>
  <c r="W118" i="21"/>
  <c r="W273" i="21" s="1"/>
  <c r="W104" i="21"/>
  <c r="LH105" i="21"/>
  <c r="LH119" i="21"/>
  <c r="LH274" i="21" s="1"/>
  <c r="EG97" i="21"/>
  <c r="EG118" i="21"/>
  <c r="EG273" i="21" s="1"/>
  <c r="LB95" i="21"/>
  <c r="LB116" i="21"/>
  <c r="LB271" i="21" s="1"/>
  <c r="LB102" i="21"/>
  <c r="RS104" i="21"/>
  <c r="RS97" i="21"/>
  <c r="IJ104" i="21"/>
  <c r="IJ118" i="21"/>
  <c r="IJ273" i="21" s="1"/>
  <c r="MR117" i="21"/>
  <c r="MR272" i="21" s="1"/>
  <c r="MR103" i="21"/>
  <c r="GY103" i="21"/>
  <c r="GY117" i="21"/>
  <c r="GY272" i="21" s="1"/>
  <c r="AO96" i="21"/>
  <c r="AO103" i="21"/>
  <c r="LE95" i="21"/>
  <c r="LE102" i="21"/>
  <c r="JB117" i="21"/>
  <c r="JB96" i="21"/>
  <c r="JB103" i="21"/>
  <c r="PC97" i="21"/>
  <c r="PC118" i="21"/>
  <c r="PC273" i="21" s="1"/>
  <c r="PC104" i="21"/>
  <c r="RW95" i="21"/>
  <c r="RW116" i="21"/>
  <c r="FM105" i="21"/>
  <c r="FM98" i="21"/>
  <c r="FM119" i="21"/>
  <c r="FM274" i="21" s="1"/>
  <c r="AV117" i="21"/>
  <c r="AV272" i="21" s="1"/>
  <c r="AV103" i="21"/>
  <c r="AV96" i="21"/>
  <c r="NC105" i="21"/>
  <c r="NC119" i="21"/>
  <c r="NC98" i="21"/>
  <c r="RL95" i="21"/>
  <c r="RL102" i="21"/>
  <c r="GC98" i="21"/>
  <c r="GC105" i="21"/>
  <c r="QB96" i="21"/>
  <c r="QB117" i="21"/>
  <c r="QB272" i="21" s="1"/>
  <c r="NU98" i="21"/>
  <c r="NU119" i="21"/>
  <c r="NU274" i="21" s="1"/>
  <c r="NU105" i="21"/>
  <c r="RE104" i="21"/>
  <c r="RE97" i="21"/>
  <c r="RE118" i="21"/>
  <c r="RE273" i="21" s="1"/>
  <c r="IN117" i="21"/>
  <c r="IN272" i="21" s="1"/>
  <c r="IN103" i="21"/>
  <c r="IN96" i="21"/>
  <c r="CU119" i="21"/>
  <c r="CU274" i="21" s="1"/>
  <c r="CU98" i="21"/>
  <c r="HL97" i="21"/>
  <c r="HL118" i="21"/>
  <c r="HL273" i="21" s="1"/>
  <c r="HL104" i="21"/>
  <c r="HD95" i="21"/>
  <c r="HD116" i="21"/>
  <c r="HD271" i="21" s="1"/>
  <c r="HD102" i="21"/>
  <c r="DP96" i="21"/>
  <c r="DP117" i="21"/>
  <c r="DP272" i="21" s="1"/>
  <c r="GI119" i="21"/>
  <c r="GI274" i="21" s="1"/>
  <c r="GI98" i="21"/>
  <c r="DS102" i="21"/>
  <c r="DS95" i="21"/>
  <c r="PF116" i="21"/>
  <c r="PF271" i="21" s="1"/>
  <c r="PF95" i="21"/>
  <c r="KG104" i="21"/>
  <c r="KG97" i="21"/>
  <c r="KG118" i="21"/>
  <c r="KG273" i="21" s="1"/>
  <c r="BR102" i="21"/>
  <c r="BR95" i="21"/>
  <c r="BR116" i="21"/>
  <c r="BR271" i="21" s="1"/>
  <c r="GO241" i="63"/>
  <c r="GO286" i="63"/>
  <c r="OR196" i="63"/>
  <c r="OR286" i="63"/>
  <c r="AV102" i="21"/>
  <c r="AV95" i="21"/>
  <c r="AV116" i="21"/>
  <c r="PP97" i="21"/>
  <c r="PP118" i="21"/>
  <c r="PP273" i="21" s="1"/>
  <c r="PP104" i="21"/>
  <c r="MA116" i="21"/>
  <c r="MA271" i="21" s="1"/>
  <c r="MA102" i="21"/>
  <c r="MA95" i="21"/>
  <c r="FP118" i="21"/>
  <c r="FP273" i="21" s="1"/>
  <c r="FP104" i="21"/>
  <c r="BH105" i="21"/>
  <c r="BH119" i="21"/>
  <c r="BH274" i="21" s="1"/>
  <c r="PG241" i="63"/>
  <c r="PG286" i="63"/>
  <c r="EL98" i="21"/>
  <c r="EL119" i="21"/>
  <c r="EL274" i="21" s="1"/>
  <c r="EL105" i="21"/>
  <c r="AW98" i="21"/>
  <c r="AW105" i="21"/>
  <c r="AW119" i="21"/>
  <c r="NH116" i="21"/>
  <c r="NH271" i="21" s="1"/>
  <c r="NH102" i="21"/>
  <c r="MK286" i="63"/>
  <c r="MK241" i="63"/>
  <c r="OH286" i="63"/>
  <c r="OH241" i="63"/>
  <c r="BG176" i="21"/>
  <c r="BG183" i="21" s="1"/>
  <c r="BG197" i="21"/>
  <c r="ER286" i="63"/>
  <c r="ER241" i="63"/>
  <c r="PS178" i="21"/>
  <c r="PS185" i="21" s="1"/>
  <c r="PS199" i="21"/>
  <c r="E176" i="21"/>
  <c r="E183" i="21" s="1"/>
  <c r="E191" i="21" s="1"/>
  <c r="E197" i="21"/>
  <c r="ME117" i="21"/>
  <c r="ME272" i="21" s="1"/>
  <c r="QG199" i="21"/>
  <c r="GY96" i="21"/>
  <c r="KD102" i="21"/>
  <c r="AO117" i="21"/>
  <c r="QO116" i="21"/>
  <c r="QO271" i="21" s="1"/>
  <c r="LE117" i="21"/>
  <c r="LE272" i="21" s="1"/>
  <c r="MG98" i="21"/>
  <c r="MG119" i="21"/>
  <c r="MG274" i="21" s="1"/>
  <c r="MG105" i="21"/>
  <c r="RV104" i="21"/>
  <c r="RV97" i="21"/>
  <c r="RV118" i="21"/>
  <c r="RV273" i="21" s="1"/>
  <c r="MB98" i="21"/>
  <c r="MB119" i="21"/>
  <c r="MB274" i="21" s="1"/>
  <c r="MB105" i="21"/>
  <c r="DB98" i="21"/>
  <c r="DB119" i="21"/>
  <c r="DB105" i="21"/>
  <c r="CJ98" i="21"/>
  <c r="CJ105" i="21"/>
  <c r="SA103" i="21"/>
  <c r="SA117" i="21"/>
  <c r="SA272" i="21" s="1"/>
  <c r="NM117" i="21"/>
  <c r="NM272" i="21" s="1"/>
  <c r="NM103" i="21"/>
  <c r="RN118" i="21"/>
  <c r="RN273" i="21" s="1"/>
  <c r="RN97" i="21"/>
  <c r="GH118" i="21"/>
  <c r="GH273" i="21" s="1"/>
  <c r="GH97" i="21"/>
  <c r="GH104" i="21"/>
  <c r="EN104" i="21"/>
  <c r="EN97" i="21"/>
  <c r="EN118" i="21"/>
  <c r="EN273" i="21" s="1"/>
  <c r="PH105" i="21"/>
  <c r="PH98" i="21"/>
  <c r="HU117" i="21"/>
  <c r="HU272" i="21" s="1"/>
  <c r="HU103" i="21"/>
  <c r="PB95" i="21"/>
  <c r="PB116" i="21"/>
  <c r="PB102" i="21"/>
  <c r="JD95" i="21"/>
  <c r="JD102" i="21"/>
  <c r="JD116" i="21"/>
  <c r="JD271" i="21" s="1"/>
  <c r="OQ97" i="21"/>
  <c r="OQ118" i="21"/>
  <c r="OQ273" i="21" s="1"/>
  <c r="OQ104" i="21"/>
  <c r="RP102" i="21"/>
  <c r="RP116" i="21"/>
  <c r="RP271" i="21" s="1"/>
  <c r="AG119" i="21"/>
  <c r="AG274" i="21" s="1"/>
  <c r="AG98" i="21"/>
  <c r="AG105" i="21"/>
  <c r="OZ105" i="21"/>
  <c r="OZ98" i="21"/>
  <c r="IH104" i="21"/>
  <c r="IH118" i="21"/>
  <c r="IH273" i="21" s="1"/>
  <c r="IH97" i="21"/>
  <c r="KC118" i="21"/>
  <c r="KC273" i="21" s="1"/>
  <c r="KC97" i="21"/>
  <c r="KC104" i="21"/>
  <c r="DO96" i="21"/>
  <c r="DO103" i="21"/>
  <c r="HQ116" i="21"/>
  <c r="HQ95" i="21"/>
  <c r="GQ104" i="21"/>
  <c r="GQ118" i="21"/>
  <c r="GQ97" i="21"/>
  <c r="HB104" i="21"/>
  <c r="HB118" i="21"/>
  <c r="HB273" i="21" s="1"/>
  <c r="HB97" i="21"/>
  <c r="MW105" i="21"/>
  <c r="MW119" i="21"/>
  <c r="MW274" i="21" s="1"/>
  <c r="MW98" i="21"/>
  <c r="RU105" i="21"/>
  <c r="RU98" i="21"/>
  <c r="HD104" i="21"/>
  <c r="HD118" i="21"/>
  <c r="HD273" i="21" s="1"/>
  <c r="HD97" i="21"/>
  <c r="SC102" i="21"/>
  <c r="SC116" i="21"/>
  <c r="SC271" i="21" s="1"/>
  <c r="SC95" i="21"/>
  <c r="CP103" i="21"/>
  <c r="CP96" i="21"/>
  <c r="CP117" i="21"/>
  <c r="CP272" i="21" s="1"/>
  <c r="GF119" i="21"/>
  <c r="GF274" i="21" s="1"/>
  <c r="GF98" i="21"/>
  <c r="BT117" i="21"/>
  <c r="BT272" i="21" s="1"/>
  <c r="BT103" i="21"/>
  <c r="PJ96" i="21"/>
  <c r="PJ117" i="21"/>
  <c r="AT104" i="21"/>
  <c r="AT118" i="21"/>
  <c r="AT273" i="21" s="1"/>
  <c r="AT97" i="21"/>
  <c r="FT118" i="21"/>
  <c r="FT273" i="21" s="1"/>
  <c r="FT97" i="21"/>
  <c r="EI97" i="21"/>
  <c r="EI104" i="21"/>
  <c r="EI118" i="21"/>
  <c r="EI273" i="21" s="1"/>
  <c r="DR104" i="21"/>
  <c r="DR97" i="21"/>
  <c r="DR118" i="21"/>
  <c r="DR273" i="21" s="1"/>
  <c r="JN118" i="21"/>
  <c r="JN273" i="21" s="1"/>
  <c r="JN97" i="21"/>
  <c r="JN104" i="21"/>
  <c r="KF98" i="21"/>
  <c r="KF105" i="21"/>
  <c r="KF119" i="21"/>
  <c r="KF274" i="21" s="1"/>
  <c r="HX105" i="21"/>
  <c r="HX98" i="21"/>
  <c r="EX118" i="21"/>
  <c r="EX273" i="21" s="1"/>
  <c r="EX104" i="21"/>
  <c r="QQ95" i="21"/>
  <c r="QQ102" i="21"/>
  <c r="QQ116" i="21"/>
  <c r="QQ271" i="21" s="1"/>
  <c r="HU119" i="21"/>
  <c r="HU98" i="21"/>
  <c r="HO97" i="21"/>
  <c r="HO118" i="21"/>
  <c r="HO273" i="21" s="1"/>
  <c r="HO104" i="21"/>
  <c r="JM104" i="21"/>
  <c r="JM97" i="21"/>
  <c r="JM118" i="21"/>
  <c r="JM273" i="21" s="1"/>
  <c r="ML97" i="21"/>
  <c r="ML104" i="21"/>
  <c r="ML118" i="21"/>
  <c r="ML273" i="21" s="1"/>
  <c r="Z102" i="21"/>
  <c r="Z116" i="21"/>
  <c r="Z271" i="21" s="1"/>
  <c r="Z95" i="21"/>
  <c r="GW286" i="63"/>
  <c r="GW241" i="63"/>
  <c r="NZ105" i="21"/>
  <c r="NZ98" i="21"/>
  <c r="NZ119" i="21"/>
  <c r="NZ274" i="21" s="1"/>
  <c r="AB118" i="21"/>
  <c r="AB104" i="21"/>
  <c r="AB97" i="21"/>
  <c r="PE95" i="21"/>
  <c r="PE102" i="21"/>
  <c r="PE116" i="21"/>
  <c r="PE271" i="21" s="1"/>
  <c r="CI102" i="21"/>
  <c r="CI116" i="21"/>
  <c r="CI271" i="21" s="1"/>
  <c r="CU97" i="21"/>
  <c r="CU104" i="21"/>
  <c r="CU118" i="21"/>
  <c r="CU273" i="21" s="1"/>
  <c r="CS102" i="21"/>
  <c r="CS95" i="21"/>
  <c r="CS116" i="21"/>
  <c r="CS271" i="21" s="1"/>
  <c r="AZ118" i="21"/>
  <c r="AZ273" i="21" s="1"/>
  <c r="AZ97" i="21"/>
  <c r="KN95" i="21"/>
  <c r="KN116" i="21"/>
  <c r="KN271" i="21" s="1"/>
  <c r="KN102" i="21"/>
  <c r="CU198" i="21"/>
  <c r="CU177" i="21"/>
  <c r="CU184" i="21" s="1"/>
  <c r="SE98" i="21"/>
  <c r="SE105" i="21"/>
  <c r="SE119" i="21"/>
  <c r="SE274" i="21" s="1"/>
  <c r="OB105" i="21"/>
  <c r="OB119" i="21"/>
  <c r="OB274" i="21" s="1"/>
  <c r="OB98" i="21"/>
  <c r="EZ95" i="21"/>
  <c r="EZ116" i="21"/>
  <c r="EZ271" i="21" s="1"/>
  <c r="EZ102" i="21"/>
  <c r="RT198" i="21"/>
  <c r="RT272" i="21" s="1"/>
  <c r="RT177" i="21"/>
  <c r="RT184" i="21" s="1"/>
  <c r="GI198" i="21"/>
  <c r="GI177" i="21"/>
  <c r="GI184" i="21" s="1"/>
  <c r="EA178" i="21"/>
  <c r="EA185" i="21" s="1"/>
  <c r="EA199" i="21"/>
  <c r="PZ241" i="63"/>
  <c r="PZ286" i="63"/>
  <c r="DB103" i="21"/>
  <c r="KD116" i="21"/>
  <c r="KD271" i="21" s="1"/>
  <c r="FH273" i="21"/>
  <c r="RS197" i="21"/>
  <c r="LM95" i="21"/>
  <c r="GR104" i="21"/>
  <c r="KC105" i="21"/>
  <c r="FR104" i="21"/>
  <c r="IF241" i="63"/>
  <c r="QM117" i="21"/>
  <c r="QM272" i="21" s="1"/>
  <c r="JV273" i="21"/>
  <c r="EA103" i="21"/>
  <c r="AL103" i="21"/>
  <c r="DB96" i="21"/>
  <c r="CB178" i="21"/>
  <c r="CB185" i="21" s="1"/>
  <c r="IT103" i="21"/>
  <c r="E196" i="63"/>
  <c r="QW96" i="21"/>
  <c r="MR96" i="21"/>
  <c r="FV96" i="21"/>
  <c r="LF103" i="21"/>
  <c r="CR117" i="21"/>
  <c r="CR272" i="21" s="1"/>
  <c r="CK103" i="21"/>
  <c r="IK102" i="21"/>
  <c r="RA103" i="21"/>
  <c r="H241" i="63"/>
  <c r="PW104" i="21"/>
  <c r="JV104" i="21"/>
  <c r="QB116" i="21"/>
  <c r="MP97" i="21"/>
  <c r="GC119" i="21"/>
  <c r="GC274" i="21" s="1"/>
  <c r="EX97" i="21"/>
  <c r="SA97" i="21"/>
  <c r="OW97" i="21"/>
  <c r="NP116" i="21"/>
  <c r="NP271" i="21" s="1"/>
  <c r="NO118" i="21"/>
  <c r="NO273" i="21" s="1"/>
  <c r="BM105" i="21"/>
  <c r="FF116" i="21"/>
  <c r="FF271" i="21" s="1"/>
  <c r="CI95" i="21"/>
  <c r="HZ105" i="21"/>
  <c r="FZ118" i="21"/>
  <c r="FZ273" i="21" s="1"/>
  <c r="FR97" i="21"/>
  <c r="AU97" i="21"/>
  <c r="HA119" i="21"/>
  <c r="HA274" i="21" s="1"/>
  <c r="T119" i="21"/>
  <c r="T274" i="21" s="1"/>
  <c r="MK104" i="21"/>
  <c r="PY119" i="21"/>
  <c r="PY274" i="21" s="1"/>
  <c r="NE286" i="63"/>
  <c r="L119" i="21"/>
  <c r="L274" i="21" s="1"/>
  <c r="L98" i="21"/>
  <c r="CQ104" i="21"/>
  <c r="CQ118" i="21"/>
  <c r="CQ273" i="21" s="1"/>
  <c r="CQ97" i="21"/>
  <c r="HT96" i="21"/>
  <c r="HT103" i="21"/>
  <c r="B97" i="21"/>
  <c r="B118" i="21"/>
  <c r="B273" i="21" s="1"/>
  <c r="B104" i="21"/>
  <c r="GI96" i="21"/>
  <c r="GI103" i="21"/>
  <c r="HG96" i="21"/>
  <c r="HG103" i="21"/>
  <c r="IO119" i="21"/>
  <c r="IO105" i="21"/>
  <c r="KH116" i="21"/>
  <c r="KH271" i="21" s="1"/>
  <c r="KH102" i="21"/>
  <c r="KH95" i="21"/>
  <c r="PY117" i="21"/>
  <c r="PY272" i="21" s="1"/>
  <c r="PY103" i="21"/>
  <c r="IH117" i="21"/>
  <c r="IH103" i="21"/>
  <c r="RD103" i="21"/>
  <c r="RD96" i="21"/>
  <c r="BG96" i="21"/>
  <c r="BG103" i="21"/>
  <c r="QK98" i="21"/>
  <c r="QK105" i="21"/>
  <c r="FJ97" i="21"/>
  <c r="FJ104" i="21"/>
  <c r="EP98" i="21"/>
  <c r="EP105" i="21"/>
  <c r="EP119" i="21"/>
  <c r="EP274" i="21" s="1"/>
  <c r="SE97" i="21"/>
  <c r="SE104" i="21"/>
  <c r="GA104" i="21"/>
  <c r="GA118" i="21"/>
  <c r="GA273" i="21" s="1"/>
  <c r="KW117" i="21"/>
  <c r="KW272" i="21" s="1"/>
  <c r="KW96" i="21"/>
  <c r="DU200" i="21"/>
  <c r="DU179" i="21"/>
  <c r="DU186" i="21" s="1"/>
  <c r="MU200" i="21"/>
  <c r="MU179" i="21"/>
  <c r="MU186" i="21" s="1"/>
  <c r="FH179" i="21"/>
  <c r="FH186" i="21" s="1"/>
  <c r="FH200" i="21"/>
  <c r="QM196" i="63"/>
  <c r="QM241" i="63"/>
  <c r="QM286" i="63"/>
  <c r="JN196" i="63"/>
  <c r="JN286" i="63"/>
  <c r="OU179" i="21"/>
  <c r="OU186" i="21" s="1"/>
  <c r="OU200" i="21"/>
  <c r="NN117" i="21"/>
  <c r="NN272" i="21" s="1"/>
  <c r="PY96" i="21"/>
  <c r="PK116" i="21"/>
  <c r="PK271" i="21" s="1"/>
  <c r="PK102" i="21"/>
  <c r="CV97" i="21"/>
  <c r="CV104" i="21"/>
  <c r="L104" i="21"/>
  <c r="L97" i="21"/>
  <c r="L118" i="21"/>
  <c r="L273" i="21" s="1"/>
  <c r="FA102" i="21"/>
  <c r="FA95" i="21"/>
  <c r="FG105" i="21"/>
  <c r="FG98" i="21"/>
  <c r="FG119" i="21"/>
  <c r="FG274" i="21" s="1"/>
  <c r="RM97" i="21"/>
  <c r="RM118" i="21"/>
  <c r="RM273" i="21" s="1"/>
  <c r="RM104" i="21"/>
  <c r="II98" i="21"/>
  <c r="II105" i="21"/>
  <c r="II119" i="21"/>
  <c r="NS116" i="21"/>
  <c r="NS271" i="21" s="1"/>
  <c r="NS102" i="21"/>
  <c r="LX104" i="21"/>
  <c r="LX118" i="21"/>
  <c r="LX273" i="21" s="1"/>
  <c r="LX97" i="21"/>
  <c r="DW96" i="21"/>
  <c r="DW103" i="21"/>
  <c r="DJ105" i="21"/>
  <c r="DJ98" i="21"/>
  <c r="MD95" i="21"/>
  <c r="MD102" i="21"/>
  <c r="MD116" i="21"/>
  <c r="MD271" i="21" s="1"/>
  <c r="NZ102" i="21"/>
  <c r="NZ116" i="21"/>
  <c r="NZ271" i="21" s="1"/>
  <c r="BI97" i="21"/>
  <c r="BI104" i="21"/>
  <c r="QT104" i="21"/>
  <c r="QT97" i="21"/>
  <c r="QT118" i="21"/>
  <c r="QT273" i="21" s="1"/>
  <c r="GJ98" i="21"/>
  <c r="GJ105" i="21"/>
  <c r="GJ119" i="21"/>
  <c r="GJ274" i="21" s="1"/>
  <c r="FT117" i="21"/>
  <c r="FT272" i="21" s="1"/>
  <c r="FT96" i="21"/>
  <c r="FT103" i="21"/>
  <c r="DW102" i="21"/>
  <c r="DW116" i="21"/>
  <c r="DW271" i="21" s="1"/>
  <c r="CF98" i="21"/>
  <c r="CF105" i="21"/>
  <c r="Y103" i="21"/>
  <c r="Y96" i="21"/>
  <c r="DT98" i="21"/>
  <c r="DT119" i="21"/>
  <c r="CA97" i="21"/>
  <c r="CA118" i="21"/>
  <c r="CA273" i="21" s="1"/>
  <c r="CA104" i="21"/>
  <c r="CM97" i="21"/>
  <c r="CM104" i="21"/>
  <c r="CM118" i="21"/>
  <c r="CM273" i="21" s="1"/>
  <c r="HY118" i="21"/>
  <c r="HY273" i="21" s="1"/>
  <c r="HY104" i="21"/>
  <c r="CQ119" i="21"/>
  <c r="CQ274" i="21" s="1"/>
  <c r="CQ105" i="21"/>
  <c r="EL104" i="21"/>
  <c r="EL118" i="21"/>
  <c r="EL273" i="21" s="1"/>
  <c r="EL97" i="21"/>
  <c r="HG95" i="21"/>
  <c r="HG116" i="21"/>
  <c r="HG271" i="21" s="1"/>
  <c r="HG102" i="21"/>
  <c r="EO116" i="21"/>
  <c r="EO271" i="21" s="1"/>
  <c r="EO95" i="21"/>
  <c r="PB104" i="21"/>
  <c r="PB118" i="21"/>
  <c r="PB273" i="21" s="1"/>
  <c r="PB97" i="21"/>
  <c r="IV95" i="21"/>
  <c r="IV116" i="21"/>
  <c r="IV271" i="21" s="1"/>
  <c r="IV102" i="21"/>
  <c r="LP119" i="21"/>
  <c r="LP274" i="21" s="1"/>
  <c r="LP105" i="21"/>
  <c r="ON97" i="21"/>
  <c r="ON104" i="21"/>
  <c r="AZ117" i="21"/>
  <c r="AZ272" i="21" s="1"/>
  <c r="AZ96" i="21"/>
  <c r="AZ103" i="21"/>
  <c r="GA119" i="21"/>
  <c r="GA274" i="21" s="1"/>
  <c r="GA98" i="21"/>
  <c r="EK105" i="21"/>
  <c r="EK98" i="21"/>
  <c r="NX119" i="21"/>
  <c r="NX274" i="21" s="1"/>
  <c r="NX105" i="21"/>
  <c r="IM105" i="21"/>
  <c r="IM98" i="21"/>
  <c r="NT116" i="21"/>
  <c r="NT271" i="21" s="1"/>
  <c r="NT102" i="21"/>
  <c r="NT95" i="21"/>
  <c r="GD286" i="63"/>
  <c r="GD196" i="63"/>
  <c r="KP116" i="21"/>
  <c r="KP271" i="21" s="1"/>
  <c r="KP95" i="21"/>
  <c r="OD105" i="21"/>
  <c r="OD119" i="21"/>
  <c r="OD274" i="21" s="1"/>
  <c r="OD98" i="21"/>
  <c r="IQ98" i="21"/>
  <c r="IQ119" i="21"/>
  <c r="IQ274" i="21" s="1"/>
  <c r="IQ105" i="21"/>
  <c r="DN177" i="21"/>
  <c r="DN184" i="21" s="1"/>
  <c r="DN198" i="21"/>
  <c r="LV96" i="21"/>
  <c r="HT117" i="21"/>
  <c r="HT272" i="21" s="1"/>
  <c r="GO117" i="21"/>
  <c r="GO272" i="21" s="1"/>
  <c r="FK117" i="21"/>
  <c r="FK272" i="21" s="1"/>
  <c r="OO103" i="21"/>
  <c r="FY96" i="21"/>
  <c r="DS116" i="21"/>
  <c r="DS271" i="21" s="1"/>
  <c r="AD197" i="21"/>
  <c r="MO273" i="21"/>
  <c r="FA116" i="21"/>
  <c r="FA271" i="21" s="1"/>
  <c r="Y97" i="21"/>
  <c r="NG119" i="21"/>
  <c r="IM119" i="21"/>
  <c r="IM274" i="21" s="1"/>
  <c r="GL196" i="63"/>
  <c r="OE97" i="21"/>
  <c r="OE118" i="21"/>
  <c r="OE273" i="21" s="1"/>
  <c r="EF104" i="21"/>
  <c r="EF97" i="21"/>
  <c r="EF118" i="21"/>
  <c r="EF273" i="21" s="1"/>
  <c r="GX116" i="21"/>
  <c r="GX271" i="21" s="1"/>
  <c r="GX95" i="21"/>
  <c r="GX102" i="21"/>
  <c r="PT102" i="21"/>
  <c r="PT95" i="21"/>
  <c r="PT116" i="21"/>
  <c r="I104" i="21"/>
  <c r="I118" i="21"/>
  <c r="I273" i="21" s="1"/>
  <c r="RT96" i="21"/>
  <c r="RT103" i="21"/>
  <c r="IK97" i="21"/>
  <c r="IK118" i="21"/>
  <c r="IK273" i="21" s="1"/>
  <c r="IK104" i="21"/>
  <c r="BQ97" i="21"/>
  <c r="BQ104" i="21"/>
  <c r="BQ118" i="21"/>
  <c r="BQ273" i="21" s="1"/>
  <c r="OE95" i="21"/>
  <c r="OE116" i="21"/>
  <c r="OE102" i="21"/>
  <c r="NK97" i="21"/>
  <c r="NK104" i="21"/>
  <c r="NK118" i="21"/>
  <c r="NK273" i="21" s="1"/>
  <c r="IA119" i="21"/>
  <c r="IA274" i="21" s="1"/>
  <c r="IA105" i="21"/>
  <c r="RO97" i="21"/>
  <c r="RO118" i="21"/>
  <c r="RO273" i="21" s="1"/>
  <c r="AP102" i="21"/>
  <c r="AP95" i="21"/>
  <c r="RB117" i="21"/>
  <c r="RB272" i="21" s="1"/>
  <c r="RB103" i="21"/>
  <c r="GE119" i="21"/>
  <c r="GE274" i="21" s="1"/>
  <c r="GE98" i="21"/>
  <c r="L95" i="21"/>
  <c r="L116" i="21"/>
  <c r="L271" i="21" s="1"/>
  <c r="L102" i="21"/>
  <c r="CR102" i="21"/>
  <c r="CR116" i="21"/>
  <c r="CR271" i="21" s="1"/>
  <c r="CR95" i="21"/>
  <c r="RI102" i="21"/>
  <c r="RI95" i="21"/>
  <c r="LK118" i="21"/>
  <c r="LK273" i="21" s="1"/>
  <c r="LK97" i="21"/>
  <c r="LK104" i="21"/>
  <c r="NF104" i="21"/>
  <c r="NF97" i="21"/>
  <c r="NF118" i="21"/>
  <c r="NF273" i="21" s="1"/>
  <c r="DN104" i="21"/>
  <c r="DN118" i="21"/>
  <c r="DN273" i="21" s="1"/>
  <c r="DN97" i="21"/>
  <c r="JJ102" i="21"/>
  <c r="JJ95" i="21"/>
  <c r="IR105" i="21"/>
  <c r="IR119" i="21"/>
  <c r="IR274" i="21" s="1"/>
  <c r="IR98" i="21"/>
  <c r="PR98" i="21"/>
  <c r="PR105" i="21"/>
  <c r="PR119" i="21"/>
  <c r="PR274" i="21" s="1"/>
  <c r="PQ97" i="21"/>
  <c r="PQ104" i="21"/>
  <c r="PQ118" i="21"/>
  <c r="PQ273" i="21" s="1"/>
  <c r="RW105" i="21"/>
  <c r="RW98" i="21"/>
  <c r="RW119" i="21"/>
  <c r="RW274" i="21" s="1"/>
  <c r="OR102" i="21"/>
  <c r="OR95" i="21"/>
  <c r="OR116" i="21"/>
  <c r="OR271" i="21" s="1"/>
  <c r="B96" i="21"/>
  <c r="B103" i="21"/>
  <c r="CG116" i="21"/>
  <c r="CG271" i="21" s="1"/>
  <c r="CG102" i="21"/>
  <c r="JD118" i="21"/>
  <c r="JD273" i="21" s="1"/>
  <c r="JD97" i="21"/>
  <c r="JD104" i="21"/>
  <c r="GN95" i="21"/>
  <c r="GN116" i="21"/>
  <c r="FL116" i="21"/>
  <c r="FL271" i="21" s="1"/>
  <c r="FL102" i="21"/>
  <c r="PC95" i="21"/>
  <c r="PC116" i="21"/>
  <c r="PC271" i="21" s="1"/>
  <c r="IE97" i="21"/>
  <c r="IE118" i="21"/>
  <c r="IE273" i="21" s="1"/>
  <c r="DZ98" i="21"/>
  <c r="DZ105" i="21"/>
  <c r="DZ119" i="21"/>
  <c r="DZ274" i="21" s="1"/>
  <c r="GK119" i="21"/>
  <c r="GK274" i="21" s="1"/>
  <c r="GK105" i="21"/>
  <c r="GK98" i="21"/>
  <c r="OZ97" i="21"/>
  <c r="OZ104" i="21"/>
  <c r="OZ118" i="21"/>
  <c r="OZ273" i="21" s="1"/>
  <c r="DC98" i="21"/>
  <c r="DC119" i="21"/>
  <c r="DC274" i="21" s="1"/>
  <c r="IY116" i="21"/>
  <c r="IY271" i="21" s="1"/>
  <c r="IY102" i="21"/>
  <c r="IY95" i="21"/>
  <c r="IX118" i="21"/>
  <c r="IX273" i="21" s="1"/>
  <c r="IX104" i="21"/>
  <c r="IX97" i="21"/>
  <c r="RF104" i="21"/>
  <c r="RF97" i="21"/>
  <c r="RF118" i="21"/>
  <c r="RF273" i="21" s="1"/>
  <c r="PU105" i="21"/>
  <c r="PU119" i="21"/>
  <c r="PU274" i="21" s="1"/>
  <c r="JM116" i="21"/>
  <c r="JM271" i="21" s="1"/>
  <c r="JM95" i="21"/>
  <c r="MD98" i="21"/>
  <c r="MD105" i="21"/>
  <c r="MD119" i="21"/>
  <c r="MD274" i="21" s="1"/>
  <c r="CG96" i="21"/>
  <c r="CG117" i="21"/>
  <c r="CG272" i="21" s="1"/>
  <c r="CG103" i="21"/>
  <c r="ML119" i="21"/>
  <c r="ML274" i="21" s="1"/>
  <c r="ML98" i="21"/>
  <c r="BY104" i="21"/>
  <c r="BY97" i="21"/>
  <c r="BY118" i="21"/>
  <c r="BY273" i="21" s="1"/>
  <c r="OG96" i="21"/>
  <c r="OG117" i="21"/>
  <c r="OG272" i="21" s="1"/>
  <c r="DA97" i="21"/>
  <c r="DA118" i="21"/>
  <c r="DA273" i="21" s="1"/>
  <c r="DA104" i="21"/>
  <c r="EW116" i="21"/>
  <c r="EW271" i="21" s="1"/>
  <c r="EW102" i="21"/>
  <c r="BS102" i="21"/>
  <c r="BS116" i="21"/>
  <c r="BS271" i="21" s="1"/>
  <c r="BS95" i="21"/>
  <c r="EM104" i="21"/>
  <c r="EM118" i="21"/>
  <c r="EM273" i="21" s="1"/>
  <c r="EM97" i="21"/>
  <c r="JJ103" i="21"/>
  <c r="JJ96" i="21"/>
  <c r="LJ117" i="21"/>
  <c r="LJ272" i="21" s="1"/>
  <c r="LJ103" i="21"/>
  <c r="CZ98" i="21"/>
  <c r="CZ119" i="21"/>
  <c r="CZ274" i="21" s="1"/>
  <c r="CZ105" i="21"/>
  <c r="QI117" i="21"/>
  <c r="QI272" i="21" s="1"/>
  <c r="QI96" i="21"/>
  <c r="CH118" i="21"/>
  <c r="CH273" i="21" s="1"/>
  <c r="CH97" i="21"/>
  <c r="CH104" i="21"/>
  <c r="FZ116" i="21"/>
  <c r="FZ271" i="21" s="1"/>
  <c r="FZ95" i="21"/>
  <c r="FZ102" i="21"/>
  <c r="NP98" i="21"/>
  <c r="NP119" i="21"/>
  <c r="NP274" i="21" s="1"/>
  <c r="NP105" i="21"/>
  <c r="FK105" i="21"/>
  <c r="FK98" i="21"/>
  <c r="FK119" i="21"/>
  <c r="FK274" i="21" s="1"/>
  <c r="HL119" i="21"/>
  <c r="HL98" i="21"/>
  <c r="HL105" i="21"/>
  <c r="CM116" i="21"/>
  <c r="CM271" i="21" s="1"/>
  <c r="CM102" i="21"/>
  <c r="EW104" i="21"/>
  <c r="EW118" i="21"/>
  <c r="EW273" i="21" s="1"/>
  <c r="EW97" i="21"/>
  <c r="SG97" i="21"/>
  <c r="SG118" i="21"/>
  <c r="SG273" i="21" s="1"/>
  <c r="SG104" i="21"/>
  <c r="DM105" i="21"/>
  <c r="DM119" i="21"/>
  <c r="DM274" i="21" s="1"/>
  <c r="DM98" i="21"/>
  <c r="JK102" i="21"/>
  <c r="JK116" i="21"/>
  <c r="JK95" i="21"/>
  <c r="AA119" i="21"/>
  <c r="AA274" i="21" s="1"/>
  <c r="AA98" i="21"/>
  <c r="AA105" i="21"/>
  <c r="PY286" i="63"/>
  <c r="PY241" i="63"/>
  <c r="FU95" i="21"/>
  <c r="FU116" i="21"/>
  <c r="FU271" i="21" s="1"/>
  <c r="FU102" i="21"/>
  <c r="EA241" i="63"/>
  <c r="EA286" i="63"/>
  <c r="OP241" i="63"/>
  <c r="OP286" i="63"/>
  <c r="OJ179" i="21"/>
  <c r="OJ186" i="21" s="1"/>
  <c r="OJ200" i="21"/>
  <c r="LV179" i="21"/>
  <c r="LV186" i="21" s="1"/>
  <c r="LV200" i="21"/>
  <c r="NI241" i="63"/>
  <c r="NI286" i="63"/>
  <c r="NI196" i="63"/>
  <c r="AV286" i="63"/>
  <c r="AV241" i="63"/>
  <c r="AO178" i="21"/>
  <c r="AO185" i="21" s="1"/>
  <c r="AO199" i="21"/>
  <c r="HQ102" i="21"/>
  <c r="PF103" i="21"/>
  <c r="EQ96" i="21"/>
  <c r="IT96" i="21"/>
  <c r="QW117" i="21"/>
  <c r="QW272" i="21" s="1"/>
  <c r="GB197" i="21"/>
  <c r="LY104" i="21"/>
  <c r="OF104" i="21"/>
  <c r="MP104" i="21"/>
  <c r="ML105" i="21"/>
  <c r="NP95" i="21"/>
  <c r="FZ97" i="21"/>
  <c r="AU118" i="21"/>
  <c r="AU273" i="21" s="1"/>
  <c r="GN102" i="21"/>
  <c r="JO118" i="21"/>
  <c r="JO273" i="21" s="1"/>
  <c r="GD241" i="63"/>
  <c r="RP117" i="21"/>
  <c r="EQ103" i="21"/>
  <c r="QC103" i="21"/>
  <c r="PF96" i="21"/>
  <c r="QM96" i="21"/>
  <c r="CY103" i="21"/>
  <c r="DO117" i="21"/>
  <c r="DO272" i="21" s="1"/>
  <c r="B117" i="21"/>
  <c r="B272" i="21" s="1"/>
  <c r="EA117" i="21"/>
  <c r="EA272" i="21" s="1"/>
  <c r="HU96" i="21"/>
  <c r="NK103" i="21"/>
  <c r="AL117" i="21"/>
  <c r="AL272" i="21" s="1"/>
  <c r="MZ103" i="21"/>
  <c r="PJ103" i="21"/>
  <c r="NH95" i="21"/>
  <c r="QR117" i="21"/>
  <c r="QR272" i="21" s="1"/>
  <c r="RQ197" i="21"/>
  <c r="PL103" i="21"/>
  <c r="Q103" i="21"/>
  <c r="LF117" i="21"/>
  <c r="LF272" i="21" s="1"/>
  <c r="KN117" i="21"/>
  <c r="KN272" i="21" s="1"/>
  <c r="AP103" i="21"/>
  <c r="CR103" i="21"/>
  <c r="IK116" i="21"/>
  <c r="RK117" i="21"/>
  <c r="RA117" i="21"/>
  <c r="RA272" i="21" s="1"/>
  <c r="KL117" i="21"/>
  <c r="KL272" i="21" s="1"/>
  <c r="QB103" i="21"/>
  <c r="KW116" i="21"/>
  <c r="PW97" i="21"/>
  <c r="JV97" i="21"/>
  <c r="BN104" i="21"/>
  <c r="CK105" i="21"/>
  <c r="FH105" i="21"/>
  <c r="CW118" i="21"/>
  <c r="CW273" i="21" s="1"/>
  <c r="LG95" i="21"/>
  <c r="SA118" i="21"/>
  <c r="SA273" i="21" s="1"/>
  <c r="MK118" i="21"/>
  <c r="NO104" i="21"/>
  <c r="JV105" i="21"/>
  <c r="BM119" i="21"/>
  <c r="FF102" i="21"/>
  <c r="MQ95" i="21"/>
  <c r="EH95" i="21"/>
  <c r="BP116" i="21"/>
  <c r="BP271" i="21" s="1"/>
  <c r="RU119" i="21"/>
  <c r="RU274" i="21" s="1"/>
  <c r="NX98" i="21"/>
  <c r="PU98" i="21"/>
  <c r="PY98" i="21"/>
  <c r="AO98" i="21"/>
  <c r="HQ98" i="21"/>
  <c r="PY196" i="63"/>
  <c r="QD286" i="63"/>
  <c r="AM102" i="21"/>
  <c r="AM95" i="21"/>
  <c r="AM116" i="21"/>
  <c r="AM271" i="21" s="1"/>
  <c r="FK104" i="21"/>
  <c r="FK97" i="21"/>
  <c r="AQ118" i="21"/>
  <c r="AQ273" i="21" s="1"/>
  <c r="AQ104" i="21"/>
  <c r="AQ97" i="21"/>
  <c r="HR97" i="21"/>
  <c r="HR118" i="21"/>
  <c r="HR104" i="21"/>
  <c r="CK104" i="21"/>
  <c r="CK97" i="21"/>
  <c r="CK118" i="21"/>
  <c r="CK273" i="21" s="1"/>
  <c r="JL97" i="21"/>
  <c r="JL118" i="21"/>
  <c r="JL273" i="21" s="1"/>
  <c r="MH98" i="21"/>
  <c r="MH119" i="21"/>
  <c r="MH274" i="21" s="1"/>
  <c r="IV96" i="21"/>
  <c r="IV117" i="21"/>
  <c r="IV272" i="21" s="1"/>
  <c r="IV103" i="21"/>
  <c r="DG102" i="21"/>
  <c r="DG95" i="21"/>
  <c r="DG116" i="21"/>
  <c r="DG271" i="21" s="1"/>
  <c r="OU118" i="21"/>
  <c r="OU273" i="21" s="1"/>
  <c r="OU97" i="21"/>
  <c r="OU104" i="21"/>
  <c r="MJ97" i="21"/>
  <c r="MJ118" i="21"/>
  <c r="MJ273" i="21" s="1"/>
  <c r="MJ104" i="21"/>
  <c r="LA95" i="21"/>
  <c r="LA102" i="21"/>
  <c r="LA116" i="21"/>
  <c r="DP118" i="21"/>
  <c r="DP273" i="21" s="1"/>
  <c r="DP104" i="21"/>
  <c r="AX241" i="63"/>
  <c r="AX286" i="63"/>
  <c r="DX117" i="21"/>
  <c r="DX272" i="21" s="1"/>
  <c r="DX103" i="21"/>
  <c r="DX96" i="21"/>
  <c r="AN117" i="21"/>
  <c r="AN272" i="21" s="1"/>
  <c r="AN96" i="21"/>
  <c r="DQ241" i="63"/>
  <c r="DQ286" i="63"/>
  <c r="ID200" i="21"/>
  <c r="ID179" i="21"/>
  <c r="ID186" i="21" s="1"/>
  <c r="E151" i="63"/>
  <c r="E241" i="63"/>
  <c r="ND196" i="63"/>
  <c r="ND241" i="63"/>
  <c r="HI97" i="21"/>
  <c r="EG102" i="21"/>
  <c r="GL241" i="63"/>
  <c r="RK118" i="21"/>
  <c r="RK273" i="21" s="1"/>
  <c r="RK97" i="21"/>
  <c r="ED119" i="21"/>
  <c r="ED98" i="21"/>
  <c r="DO102" i="21"/>
  <c r="DO116" i="21"/>
  <c r="DO271" i="21" s="1"/>
  <c r="EF119" i="21"/>
  <c r="EF274" i="21" s="1"/>
  <c r="EF105" i="21"/>
  <c r="NM119" i="21"/>
  <c r="NM98" i="21"/>
  <c r="NM105" i="21"/>
  <c r="BU104" i="21"/>
  <c r="BU97" i="21"/>
  <c r="CL97" i="21"/>
  <c r="CL104" i="21"/>
  <c r="EO103" i="21"/>
  <c r="EO96" i="21"/>
  <c r="NJ119" i="21"/>
  <c r="NJ274" i="21" s="1"/>
  <c r="NJ98" i="21"/>
  <c r="NJ105" i="21"/>
  <c r="AB116" i="21"/>
  <c r="AB271" i="21" s="1"/>
  <c r="AB102" i="21"/>
  <c r="T96" i="21"/>
  <c r="T117" i="21"/>
  <c r="T272" i="21" s="1"/>
  <c r="PR116" i="21"/>
  <c r="PR271" i="21" s="1"/>
  <c r="PR95" i="21"/>
  <c r="GI102" i="21"/>
  <c r="GI95" i="21"/>
  <c r="GI116" i="21"/>
  <c r="GI271" i="21" s="1"/>
  <c r="EW103" i="21"/>
  <c r="EW117" i="21"/>
  <c r="EW272" i="21" s="1"/>
  <c r="LU97" i="21"/>
  <c r="LU118" i="21"/>
  <c r="LU273" i="21" s="1"/>
  <c r="NA98" i="21"/>
  <c r="NA105" i="21"/>
  <c r="EZ104" i="21"/>
  <c r="EZ118" i="21"/>
  <c r="EZ273" i="21" s="1"/>
  <c r="EZ97" i="21"/>
  <c r="IP118" i="21"/>
  <c r="IP273" i="21" s="1"/>
  <c r="IP97" i="21"/>
  <c r="IP104" i="21"/>
  <c r="AB119" i="21"/>
  <c r="AB274" i="21" s="1"/>
  <c r="AB98" i="21"/>
  <c r="MY97" i="21"/>
  <c r="MY118" i="21"/>
  <c r="MY273" i="21" s="1"/>
  <c r="DU118" i="21"/>
  <c r="DU273" i="21" s="1"/>
  <c r="DU104" i="21"/>
  <c r="DU97" i="21"/>
  <c r="GO102" i="21"/>
  <c r="GO95" i="21"/>
  <c r="GO116" i="21"/>
  <c r="GO271" i="21" s="1"/>
  <c r="KK95" i="21"/>
  <c r="KK102" i="21"/>
  <c r="NX97" i="21"/>
  <c r="NX118" i="21"/>
  <c r="NX273" i="21" s="1"/>
  <c r="GG102" i="21"/>
  <c r="GG95" i="21"/>
  <c r="GG116" i="21"/>
  <c r="GG271" i="21" s="1"/>
  <c r="O95" i="21"/>
  <c r="O102" i="21"/>
  <c r="LM105" i="21"/>
  <c r="LM98" i="21"/>
  <c r="Q116" i="21"/>
  <c r="Q271" i="21" s="1"/>
  <c r="Q102" i="21"/>
  <c r="Q95" i="21"/>
  <c r="KE105" i="21"/>
  <c r="KE119" i="21"/>
  <c r="KE274" i="21" s="1"/>
  <c r="KE98" i="21"/>
  <c r="IR104" i="21"/>
  <c r="IR97" i="21"/>
  <c r="IR118" i="21"/>
  <c r="IR273" i="21" s="1"/>
  <c r="X102" i="21"/>
  <c r="X95" i="21"/>
  <c r="FM103" i="21"/>
  <c r="FM96" i="21"/>
  <c r="MH103" i="21"/>
  <c r="MH117" i="21"/>
  <c r="MH272" i="21" s="1"/>
  <c r="MH96" i="21"/>
  <c r="GT117" i="21"/>
  <c r="GT272" i="21" s="1"/>
  <c r="GT103" i="21"/>
  <c r="GT96" i="21"/>
  <c r="IS104" i="21"/>
  <c r="IS118" i="21"/>
  <c r="IS273" i="21" s="1"/>
  <c r="KJ98" i="21"/>
  <c r="KJ105" i="21"/>
  <c r="DW97" i="21"/>
  <c r="DW118" i="21"/>
  <c r="DW273" i="21" s="1"/>
  <c r="EV241" i="63"/>
  <c r="EV196" i="63"/>
  <c r="EV286" i="63"/>
  <c r="RB98" i="21"/>
  <c r="RB119" i="21"/>
  <c r="RB105" i="21"/>
  <c r="DL97" i="21"/>
  <c r="DL118" i="21"/>
  <c r="DL273" i="21" s="1"/>
  <c r="DL104" i="21"/>
  <c r="BX197" i="21"/>
  <c r="BX176" i="21"/>
  <c r="BX183" i="21" s="1"/>
  <c r="BQ286" i="63"/>
  <c r="BQ241" i="63"/>
  <c r="JF116" i="21"/>
  <c r="JF271" i="21" s="1"/>
  <c r="JF102" i="21"/>
  <c r="JF95" i="21"/>
  <c r="FL98" i="21"/>
  <c r="FL119" i="21"/>
  <c r="FL274" i="21" s="1"/>
  <c r="AE116" i="21"/>
  <c r="AE102" i="21"/>
  <c r="AE95" i="21"/>
  <c r="OM118" i="21"/>
  <c r="OM97" i="21"/>
  <c r="QR105" i="21"/>
  <c r="QR119" i="21"/>
  <c r="QR274" i="21" s="1"/>
  <c r="QR98" i="21"/>
  <c r="MV241" i="63"/>
  <c r="MV286" i="63"/>
  <c r="IO200" i="21"/>
  <c r="IO179" i="21"/>
  <c r="IO186" i="21" s="1"/>
  <c r="SB179" i="21"/>
  <c r="SB186" i="21" s="1"/>
  <c r="SB200" i="21"/>
  <c r="PF179" i="21"/>
  <c r="PF186" i="21" s="1"/>
  <c r="PF200" i="21"/>
  <c r="JV286" i="63"/>
  <c r="JV241" i="63"/>
  <c r="JV196" i="63"/>
  <c r="HY177" i="21"/>
  <c r="HY184" i="21" s="1"/>
  <c r="HY198" i="21"/>
  <c r="PP103" i="21"/>
  <c r="GE96" i="21"/>
  <c r="AE96" i="21"/>
  <c r="CK117" i="21"/>
  <c r="CK272" i="21" s="1"/>
  <c r="DX98" i="21"/>
  <c r="RN102" i="21"/>
  <c r="ND286" i="63"/>
  <c r="MO98" i="21"/>
  <c r="MO105" i="21"/>
  <c r="MO119" i="21"/>
  <c r="IQ118" i="21"/>
  <c r="IQ273" i="21" s="1"/>
  <c r="IQ97" i="21"/>
  <c r="IQ104" i="21"/>
  <c r="HF119" i="21"/>
  <c r="HF274" i="21" s="1"/>
  <c r="HF105" i="21"/>
  <c r="HF98" i="21"/>
  <c r="IO118" i="21"/>
  <c r="IO273" i="21" s="1"/>
  <c r="IO104" i="21"/>
  <c r="IO97" i="21"/>
  <c r="LC103" i="21"/>
  <c r="LC117" i="21"/>
  <c r="LC272" i="21" s="1"/>
  <c r="M97" i="21"/>
  <c r="M104" i="21"/>
  <c r="FY102" i="21"/>
  <c r="FY95" i="21"/>
  <c r="FY116" i="21"/>
  <c r="FY271" i="21" s="1"/>
  <c r="ER116" i="21"/>
  <c r="ER271" i="21" s="1"/>
  <c r="ER102" i="21"/>
  <c r="ER95" i="21"/>
  <c r="PL105" i="21"/>
  <c r="PL119" i="21"/>
  <c r="PL98" i="21"/>
  <c r="CP104" i="21"/>
  <c r="CP118" i="21"/>
  <c r="CP97" i="21"/>
  <c r="FD97" i="21"/>
  <c r="FD104" i="21"/>
  <c r="FD118" i="21"/>
  <c r="FD273" i="21" s="1"/>
  <c r="NI102" i="21"/>
  <c r="NI116" i="21"/>
  <c r="NI271" i="21" s="1"/>
  <c r="NI95" i="21"/>
  <c r="BJ104" i="21"/>
  <c r="BJ118" i="21"/>
  <c r="BJ273" i="21" s="1"/>
  <c r="QL104" i="21"/>
  <c r="QL118" i="21"/>
  <c r="QL273" i="21" s="1"/>
  <c r="QL97" i="21"/>
  <c r="MY119" i="21"/>
  <c r="MY274" i="21" s="1"/>
  <c r="MY105" i="21"/>
  <c r="MW116" i="21"/>
  <c r="MW271" i="21" s="1"/>
  <c r="MW95" i="21"/>
  <c r="MW102" i="21"/>
  <c r="BO116" i="21"/>
  <c r="BO271" i="21" s="1"/>
  <c r="BO95" i="21"/>
  <c r="BO102" i="21"/>
  <c r="HE104" i="21"/>
  <c r="HE118" i="21"/>
  <c r="HE273" i="21" s="1"/>
  <c r="GW98" i="21"/>
  <c r="GW105" i="21"/>
  <c r="GW119" i="21"/>
  <c r="GW274" i="21" s="1"/>
  <c r="QE98" i="21"/>
  <c r="QE119" i="21"/>
  <c r="QE274" i="21" s="1"/>
  <c r="OR105" i="21"/>
  <c r="OR98" i="21"/>
  <c r="OR119" i="21"/>
  <c r="OR274" i="21" s="1"/>
  <c r="ES105" i="21"/>
  <c r="ES119" i="21"/>
  <c r="ES274" i="21" s="1"/>
  <c r="ES98" i="21"/>
  <c r="FF104" i="21"/>
  <c r="FF118" i="21"/>
  <c r="FF273" i="21" s="1"/>
  <c r="FF97" i="21"/>
  <c r="QC104" i="21"/>
  <c r="QC118" i="21"/>
  <c r="QC273" i="21" s="1"/>
  <c r="QC97" i="21"/>
  <c r="HR98" i="21"/>
  <c r="HR119" i="21"/>
  <c r="HR274" i="21" s="1"/>
  <c r="HR105" i="21"/>
  <c r="LD119" i="21"/>
  <c r="LD105" i="21"/>
  <c r="AI97" i="21"/>
  <c r="AI104" i="21"/>
  <c r="AI118" i="21"/>
  <c r="EE98" i="21"/>
  <c r="EE105" i="21"/>
  <c r="KO118" i="21"/>
  <c r="KO273" i="21" s="1"/>
  <c r="KO97" i="21"/>
  <c r="KO104" i="21"/>
  <c r="MF117" i="21"/>
  <c r="MF272" i="21" s="1"/>
  <c r="MF103" i="21"/>
  <c r="QF105" i="21"/>
  <c r="QF98" i="21"/>
  <c r="QF119" i="21"/>
  <c r="QF274" i="21" s="1"/>
  <c r="OJ116" i="21"/>
  <c r="OJ271" i="21" s="1"/>
  <c r="OJ95" i="21"/>
  <c r="OJ102" i="21"/>
  <c r="FM102" i="21"/>
  <c r="FM95" i="21"/>
  <c r="FM116" i="21"/>
  <c r="FM271" i="21" s="1"/>
  <c r="KD98" i="21"/>
  <c r="KD105" i="21"/>
  <c r="KD119" i="21"/>
  <c r="KD274" i="21" s="1"/>
  <c r="IU117" i="21"/>
  <c r="IU272" i="21" s="1"/>
  <c r="IU96" i="21"/>
  <c r="IL104" i="21"/>
  <c r="IL97" i="21"/>
  <c r="IL118" i="21"/>
  <c r="IL273" i="21" s="1"/>
  <c r="CM96" i="21"/>
  <c r="CM117" i="21"/>
  <c r="CM272" i="21" s="1"/>
  <c r="CM103" i="21"/>
  <c r="KW97" i="21"/>
  <c r="KW118" i="21"/>
  <c r="KW273" i="21" s="1"/>
  <c r="KW104" i="21"/>
  <c r="KH105" i="21"/>
  <c r="KH98" i="21"/>
  <c r="GV103" i="21"/>
  <c r="GV96" i="21"/>
  <c r="RP119" i="21"/>
  <c r="RP274" i="21" s="1"/>
  <c r="RP98" i="21"/>
  <c r="RP105" i="21"/>
  <c r="GT119" i="21"/>
  <c r="GT274" i="21" s="1"/>
  <c r="GT105" i="21"/>
  <c r="GT98" i="21"/>
  <c r="OA96" i="21"/>
  <c r="OA117" i="21"/>
  <c r="OA272" i="21" s="1"/>
  <c r="BY198" i="21"/>
  <c r="BY272" i="21" s="1"/>
  <c r="BY177" i="21"/>
  <c r="BY184" i="21" s="1"/>
  <c r="MW241" i="63"/>
  <c r="MW286" i="63"/>
  <c r="RC97" i="21"/>
  <c r="RC118" i="21"/>
  <c r="RC273" i="21" s="1"/>
  <c r="RC104" i="21"/>
  <c r="JH118" i="21"/>
  <c r="JH273" i="21" s="1"/>
  <c r="JH97" i="21"/>
  <c r="JH104" i="21"/>
  <c r="MG95" i="21"/>
  <c r="MG116" i="21"/>
  <c r="MG271" i="21" s="1"/>
  <c r="MG102" i="21"/>
  <c r="RZ105" i="21"/>
  <c r="RZ119" i="21"/>
  <c r="RZ274" i="21" s="1"/>
  <c r="JA104" i="21"/>
  <c r="JA97" i="21"/>
  <c r="FX98" i="21"/>
  <c r="FX119" i="21"/>
  <c r="FX274" i="21" s="1"/>
  <c r="GR98" i="21"/>
  <c r="GR119" i="21"/>
  <c r="GR274" i="21" s="1"/>
  <c r="GR105" i="21"/>
  <c r="V95" i="21"/>
  <c r="V102" i="21"/>
  <c r="V116" i="21"/>
  <c r="V271" i="21" s="1"/>
  <c r="J95" i="21"/>
  <c r="J102" i="21"/>
  <c r="J110" i="21" s="1"/>
  <c r="J265" i="21" s="1"/>
  <c r="J116" i="21"/>
  <c r="J271" i="21" s="1"/>
  <c r="QI105" i="21"/>
  <c r="QI119" i="21"/>
  <c r="QI274" i="21" s="1"/>
  <c r="P96" i="21"/>
  <c r="P117" i="21"/>
  <c r="P272" i="21" s="1"/>
  <c r="P103" i="21"/>
  <c r="DI119" i="21"/>
  <c r="DI274" i="21" s="1"/>
  <c r="DI105" i="21"/>
  <c r="DI98" i="21"/>
  <c r="IN98" i="21"/>
  <c r="IN119" i="21"/>
  <c r="IN274" i="21" s="1"/>
  <c r="IN105" i="21"/>
  <c r="JQ117" i="21"/>
  <c r="JQ272" i="21" s="1"/>
  <c r="JQ96" i="21"/>
  <c r="MO177" i="21"/>
  <c r="MO184" i="21" s="1"/>
  <c r="MO198" i="21"/>
  <c r="JW104" i="21"/>
  <c r="JW97" i="21"/>
  <c r="JW118" i="21"/>
  <c r="JW273" i="21" s="1"/>
  <c r="IZ98" i="21"/>
  <c r="IZ119" i="21"/>
  <c r="IZ274" i="21" s="1"/>
  <c r="IZ105" i="21"/>
  <c r="IX98" i="21"/>
  <c r="IX105" i="21"/>
  <c r="IX119" i="21"/>
  <c r="IX274" i="21" s="1"/>
  <c r="MV97" i="21"/>
  <c r="MV118" i="21"/>
  <c r="MV104" i="21"/>
  <c r="NN116" i="21"/>
  <c r="NN271" i="21" s="1"/>
  <c r="NN95" i="21"/>
  <c r="AW241" i="63"/>
  <c r="AW286" i="63"/>
  <c r="IT179" i="21"/>
  <c r="IT186" i="21" s="1"/>
  <c r="IT200" i="21"/>
  <c r="FV286" i="63"/>
  <c r="FV241" i="63"/>
  <c r="J151" i="63"/>
  <c r="J241" i="63"/>
  <c r="J286" i="63"/>
  <c r="J196" i="63"/>
  <c r="PH241" i="63"/>
  <c r="PH286" i="63"/>
  <c r="KL196" i="63"/>
  <c r="KL241" i="63"/>
  <c r="LV117" i="21"/>
  <c r="LV272" i="21" s="1"/>
  <c r="IM117" i="21"/>
  <c r="EB96" i="21"/>
  <c r="NE178" i="21"/>
  <c r="NE185" i="21" s="1"/>
  <c r="GF117" i="21"/>
  <c r="GF272" i="21" s="1"/>
  <c r="KK96" i="21"/>
  <c r="QB102" i="21"/>
  <c r="JA118" i="21"/>
  <c r="JA273" i="21" s="1"/>
  <c r="JM102" i="21"/>
  <c r="RN116" i="21"/>
  <c r="RN271" i="21" s="1"/>
  <c r="NN102" i="21"/>
  <c r="OE104" i="21"/>
  <c r="HZ119" i="21"/>
  <c r="HZ274" i="21" s="1"/>
  <c r="EG104" i="21"/>
  <c r="QI98" i="21"/>
  <c r="QI97" i="21"/>
  <c r="NA119" i="21"/>
  <c r="NA274" i="21" s="1"/>
  <c r="QU117" i="21"/>
  <c r="QU272" i="21" s="1"/>
  <c r="RD117" i="21"/>
  <c r="RD272" i="21" s="1"/>
  <c r="PF199" i="21"/>
  <c r="NK117" i="21"/>
  <c r="NK272" i="21" s="1"/>
  <c r="MZ117" i="21"/>
  <c r="HJ117" i="21"/>
  <c r="HJ272" i="21" s="1"/>
  <c r="OA103" i="21"/>
  <c r="QQ117" i="21"/>
  <c r="QQ272" i="21" s="1"/>
  <c r="CW117" i="21"/>
  <c r="CW272" i="21" s="1"/>
  <c r="SA96" i="21"/>
  <c r="BU96" i="21"/>
  <c r="RK96" i="21"/>
  <c r="KL96" i="21"/>
  <c r="KW102" i="21"/>
  <c r="CK98" i="21"/>
  <c r="FH119" i="21"/>
  <c r="HE97" i="21"/>
  <c r="CW97" i="21"/>
  <c r="NZ95" i="21"/>
  <c r="RI116" i="21"/>
  <c r="RI271" i="21" s="1"/>
  <c r="LG116" i="21"/>
  <c r="CM95" i="21"/>
  <c r="JV98" i="21"/>
  <c r="OI97" i="21"/>
  <c r="QV105" i="21"/>
  <c r="PT97" i="21"/>
  <c r="CO116" i="21"/>
  <c r="CO271" i="21" s="1"/>
  <c r="ED105" i="21"/>
  <c r="EH116" i="21"/>
  <c r="EH271" i="21" s="1"/>
  <c r="FF105" i="21"/>
  <c r="ED118" i="21"/>
  <c r="ED273" i="21" s="1"/>
  <c r="DF119" i="21"/>
  <c r="HU105" i="21"/>
  <c r="RP95" i="21"/>
  <c r="FT104" i="21"/>
  <c r="AO119" i="21"/>
  <c r="AO274" i="21" s="1"/>
  <c r="DP241" i="63"/>
  <c r="OE241" i="63"/>
  <c r="JN241" i="63"/>
  <c r="MS97" i="21"/>
  <c r="MS118" i="21"/>
  <c r="MS273" i="21" s="1"/>
  <c r="MS104" i="21"/>
  <c r="HQ272" i="33"/>
  <c r="HQ83" i="73" s="1"/>
  <c r="PG272" i="33"/>
  <c r="PG83" i="73" s="1"/>
  <c r="IU104" i="21"/>
  <c r="IU118" i="21"/>
  <c r="IU273" i="21" s="1"/>
  <c r="KP98" i="21"/>
  <c r="KP119" i="21"/>
  <c r="KP274" i="21" s="1"/>
  <c r="NU102" i="21"/>
  <c r="NU95" i="21"/>
  <c r="IC272" i="33"/>
  <c r="IC83" i="73" s="1"/>
  <c r="BF272" i="33"/>
  <c r="BF83" i="73" s="1"/>
  <c r="JR98" i="21"/>
  <c r="JR119" i="21"/>
  <c r="JR274" i="21" s="1"/>
  <c r="JR105" i="21"/>
  <c r="GH102" i="21"/>
  <c r="GH95" i="21"/>
  <c r="DJ272" i="33"/>
  <c r="DJ83" i="73" s="1"/>
  <c r="NF102" i="21"/>
  <c r="NF116" i="21"/>
  <c r="NF271" i="21" s="1"/>
  <c r="F272" i="33"/>
  <c r="F83" i="73" s="1"/>
  <c r="KO272" i="33"/>
  <c r="KO83" i="73" s="1"/>
  <c r="SD272" i="33"/>
  <c r="SD83" i="73" s="1"/>
  <c r="FX97" i="21"/>
  <c r="FX118" i="21"/>
  <c r="FX273" i="21" s="1"/>
  <c r="KT272" i="33"/>
  <c r="KT83" i="73" s="1"/>
  <c r="EN95" i="21"/>
  <c r="EN102" i="21"/>
  <c r="QE118" i="21"/>
  <c r="QE273" i="21" s="1"/>
  <c r="QE97" i="21"/>
  <c r="CF272" i="33"/>
  <c r="CF83" i="73" s="1"/>
  <c r="PV272" i="33"/>
  <c r="PV83" i="73" s="1"/>
  <c r="NO95" i="21"/>
  <c r="NO102" i="21"/>
  <c r="LZ103" i="21"/>
  <c r="LZ96" i="21"/>
  <c r="EV97" i="21"/>
  <c r="EV118" i="21"/>
  <c r="EV273" i="21" s="1"/>
  <c r="EV104" i="21"/>
  <c r="CC117" i="21"/>
  <c r="CC272" i="21" s="1"/>
  <c r="CC103" i="21"/>
  <c r="CT95" i="21"/>
  <c r="CT116" i="21"/>
  <c r="CT102" i="21"/>
  <c r="CQ272" i="33"/>
  <c r="CQ83" i="73" s="1"/>
  <c r="KU272" i="33"/>
  <c r="KU83" i="73" s="1"/>
  <c r="OX272" i="33"/>
  <c r="OX83" i="73" s="1"/>
  <c r="NQ117" i="21"/>
  <c r="NQ272" i="21" s="1"/>
  <c r="NQ103" i="21"/>
  <c r="NQ96" i="21"/>
  <c r="CS96" i="21"/>
  <c r="CS103" i="21"/>
  <c r="FI272" i="33"/>
  <c r="FI83" i="73" s="1"/>
  <c r="QK272" i="33"/>
  <c r="QK83" i="73" s="1"/>
  <c r="RH272" i="33"/>
  <c r="RH83" i="73" s="1"/>
  <c r="JH272" i="33"/>
  <c r="JH83" i="73" s="1"/>
  <c r="AJ95" i="21"/>
  <c r="AJ102" i="21"/>
  <c r="EP272" i="33"/>
  <c r="EP83" i="73" s="1"/>
  <c r="KQ196" i="63"/>
  <c r="KQ241" i="63"/>
  <c r="KQ286" i="63"/>
  <c r="BL272" i="33"/>
  <c r="BL83" i="73" s="1"/>
  <c r="CI119" i="21"/>
  <c r="CI274" i="21" s="1"/>
  <c r="CI98" i="21"/>
  <c r="C272" i="33"/>
  <c r="C83" i="73" s="1"/>
  <c r="FO97" i="21"/>
  <c r="FO118" i="21"/>
  <c r="BK96" i="21"/>
  <c r="BK117" i="21"/>
  <c r="BK272" i="21" s="1"/>
  <c r="GX272" i="33"/>
  <c r="GX83" i="73" s="1"/>
  <c r="HT272" i="33"/>
  <c r="HT83" i="73" s="1"/>
  <c r="HB272" i="33"/>
  <c r="HB83" i="73" s="1"/>
  <c r="EC105" i="21"/>
  <c r="EC119" i="21"/>
  <c r="EC274" i="21" s="1"/>
  <c r="BY286" i="63"/>
  <c r="BY241" i="63"/>
  <c r="RS272" i="33"/>
  <c r="RS83" i="73" s="1"/>
  <c r="MT96" i="21"/>
  <c r="MT117" i="21"/>
  <c r="MT272" i="21" s="1"/>
  <c r="CC102" i="21"/>
  <c r="CC95" i="21"/>
  <c r="CC272" i="33"/>
  <c r="CC83" i="73" s="1"/>
  <c r="QV179" i="21"/>
  <c r="QV186" i="21" s="1"/>
  <c r="QV200" i="21"/>
  <c r="LF200" i="21"/>
  <c r="LF179" i="21"/>
  <c r="LF186" i="21" s="1"/>
  <c r="C200" i="21"/>
  <c r="C179" i="21"/>
  <c r="C186" i="21" s="1"/>
  <c r="AE176" i="21"/>
  <c r="AE183" i="21" s="1"/>
  <c r="AE197" i="21"/>
  <c r="FF286" i="63"/>
  <c r="CV199" i="21"/>
  <c r="CV273" i="21" s="1"/>
  <c r="CV178" i="21"/>
  <c r="CV185" i="21" s="1"/>
  <c r="GY241" i="63"/>
  <c r="GY286" i="63"/>
  <c r="GG286" i="63"/>
  <c r="GG241" i="63"/>
  <c r="MH241" i="63"/>
  <c r="MH196" i="63"/>
  <c r="IR198" i="21"/>
  <c r="IR177" i="21"/>
  <c r="IR184" i="21" s="1"/>
  <c r="DA286" i="63"/>
  <c r="JX117" i="21"/>
  <c r="JX272" i="21" s="1"/>
  <c r="SA116" i="21"/>
  <c r="SA271" i="21" s="1"/>
  <c r="LB117" i="21"/>
  <c r="PX96" i="21"/>
  <c r="AM104" i="21"/>
  <c r="CR286" i="63"/>
  <c r="PT103" i="21"/>
  <c r="FL273" i="21"/>
  <c r="HT95" i="21"/>
  <c r="IV272" i="33"/>
  <c r="IV83" i="73" s="1"/>
  <c r="JF272" i="33"/>
  <c r="JF83" i="73" s="1"/>
  <c r="AF95" i="21"/>
  <c r="AF116" i="21"/>
  <c r="AF271" i="21" s="1"/>
  <c r="IU272" i="33"/>
  <c r="IU83" i="73" s="1"/>
  <c r="KN272" i="33"/>
  <c r="KN83" i="73" s="1"/>
  <c r="JZ119" i="21"/>
  <c r="JZ274" i="21" s="1"/>
  <c r="JZ98" i="21"/>
  <c r="LW272" i="33"/>
  <c r="LW83" i="73" s="1"/>
  <c r="FC119" i="21"/>
  <c r="FC105" i="21"/>
  <c r="HJ272" i="33"/>
  <c r="HJ83" i="73" s="1"/>
  <c r="BY272" i="33"/>
  <c r="BY83" i="73" s="1"/>
  <c r="MV272" i="33"/>
  <c r="MV83" i="73" s="1"/>
  <c r="P95" i="21"/>
  <c r="P116" i="21"/>
  <c r="P271" i="21" s="1"/>
  <c r="LV104" i="21"/>
  <c r="LV97" i="21"/>
  <c r="DY105" i="21"/>
  <c r="DY98" i="21"/>
  <c r="BI119" i="21"/>
  <c r="BI274" i="21" s="1"/>
  <c r="BI98" i="21"/>
  <c r="MH272" i="33"/>
  <c r="MH83" i="73" s="1"/>
  <c r="JI272" i="33"/>
  <c r="JI83" i="73" s="1"/>
  <c r="MN272" i="33"/>
  <c r="MN83" i="73" s="1"/>
  <c r="QW272" i="33"/>
  <c r="QW83" i="73" s="1"/>
  <c r="GY272" i="33"/>
  <c r="GY83" i="73" s="1"/>
  <c r="AX272" i="33"/>
  <c r="AX83" i="73" s="1"/>
  <c r="RZ272" i="33"/>
  <c r="RZ83" i="73" s="1"/>
  <c r="FK272" i="33"/>
  <c r="FK83" i="73" s="1"/>
  <c r="DK272" i="33"/>
  <c r="DK83" i="73" s="1"/>
  <c r="DM272" i="33"/>
  <c r="DM83" i="73" s="1"/>
  <c r="CG272" i="33"/>
  <c r="CG83" i="73" s="1"/>
  <c r="NS200" i="21"/>
  <c r="NS179" i="21"/>
  <c r="NS186" i="21" s="1"/>
  <c r="EG200" i="21"/>
  <c r="EG179" i="21"/>
  <c r="EG186" i="21" s="1"/>
  <c r="NG200" i="21"/>
  <c r="NG179" i="21"/>
  <c r="NG186" i="21" s="1"/>
  <c r="BP179" i="21"/>
  <c r="BP186" i="21" s="1"/>
  <c r="BP200" i="21"/>
  <c r="NT105" i="21"/>
  <c r="CW179" i="21"/>
  <c r="CW186" i="21" s="1"/>
  <c r="CW200" i="21"/>
  <c r="AW179" i="21"/>
  <c r="AW186" i="21" s="1"/>
  <c r="AW200" i="21"/>
  <c r="JQ179" i="21"/>
  <c r="JQ186" i="21" s="1"/>
  <c r="JQ200" i="21"/>
  <c r="JQ274" i="21" s="1"/>
  <c r="RB200" i="21"/>
  <c r="RB179" i="21"/>
  <c r="RB186" i="21" s="1"/>
  <c r="PA272" i="33"/>
  <c r="PA83" i="73" s="1"/>
  <c r="QS272" i="33"/>
  <c r="QS83" i="73" s="1"/>
  <c r="PI272" i="33"/>
  <c r="PI83" i="73" s="1"/>
  <c r="U272" i="33"/>
  <c r="U83" i="73" s="1"/>
  <c r="HI272" i="33"/>
  <c r="HI83" i="73" s="1"/>
  <c r="CW272" i="33"/>
  <c r="CW83" i="73" s="1"/>
  <c r="LJ272" i="33"/>
  <c r="LJ83" i="73" s="1"/>
  <c r="W272" i="33"/>
  <c r="W83" i="73" s="1"/>
  <c r="EO272" i="33"/>
  <c r="EO83" i="73" s="1"/>
  <c r="EZ272" i="33"/>
  <c r="EZ83" i="73" s="1"/>
  <c r="RG272" i="33"/>
  <c r="RG83" i="73" s="1"/>
  <c r="EN272" i="33"/>
  <c r="EN83" i="73" s="1"/>
  <c r="O272" i="33"/>
  <c r="O83" i="73" s="1"/>
  <c r="P272" i="33"/>
  <c r="P83" i="73" s="1"/>
  <c r="GV272" i="33"/>
  <c r="GV83" i="73" s="1"/>
  <c r="FW272" i="33"/>
  <c r="FW83" i="73" s="1"/>
  <c r="RD272" i="33"/>
  <c r="RD83" i="73" s="1"/>
  <c r="FJ272" i="33"/>
  <c r="FJ83" i="73" s="1"/>
  <c r="OS272" i="33"/>
  <c r="OS83" i="73" s="1"/>
  <c r="MS272" i="33"/>
  <c r="MS83" i="73" s="1"/>
  <c r="DO272" i="33"/>
  <c r="DO83" i="73" s="1"/>
  <c r="BO272" i="33"/>
  <c r="BO83" i="73" s="1"/>
  <c r="BQ272" i="33"/>
  <c r="BQ83" i="73" s="1"/>
  <c r="PJ272" i="33"/>
  <c r="PJ83" i="73" s="1"/>
  <c r="QC272" i="33"/>
  <c r="QC83" i="73" s="1"/>
  <c r="JL272" i="33"/>
  <c r="JL83" i="73" s="1"/>
  <c r="EI272" i="33"/>
  <c r="EI83" i="73" s="1"/>
  <c r="DS272" i="33"/>
  <c r="DS83" i="73" s="1"/>
  <c r="BG272" i="33"/>
  <c r="BG83" i="73" s="1"/>
  <c r="DA272" i="33"/>
  <c r="DA83" i="73" s="1"/>
  <c r="HE272" i="33"/>
  <c r="HE83" i="73" s="1"/>
  <c r="FO272" i="33"/>
  <c r="FO83" i="73" s="1"/>
  <c r="BC272" i="33"/>
  <c r="BC83" i="73" s="1"/>
  <c r="RV272" i="33"/>
  <c r="RV83" i="73" s="1"/>
  <c r="AS272" i="33"/>
  <c r="AS83" i="73" s="1"/>
  <c r="ER179" i="21"/>
  <c r="ER186" i="21" s="1"/>
  <c r="ER200" i="21"/>
  <c r="BV179" i="21"/>
  <c r="BV186" i="21" s="1"/>
  <c r="BV200" i="21"/>
  <c r="KW272" i="33"/>
  <c r="KW83" i="73" s="1"/>
  <c r="OM272" i="33"/>
  <c r="OM83" i="73" s="1"/>
  <c r="EB272" i="33"/>
  <c r="EB83" i="73" s="1"/>
  <c r="RC272" i="33"/>
  <c r="RC83" i="73" s="1"/>
  <c r="SG272" i="33"/>
  <c r="SG83" i="73" s="1"/>
  <c r="SF272" i="33"/>
  <c r="SF83" i="73" s="1"/>
  <c r="M272" i="33"/>
  <c r="M83" i="73" s="1"/>
  <c r="PE272" i="33"/>
  <c r="PE83" i="73" s="1"/>
  <c r="JC272" i="33"/>
  <c r="JC83" i="73" s="1"/>
  <c r="CX272" i="33"/>
  <c r="CX83" i="73" s="1"/>
  <c r="OI272" i="33"/>
  <c r="OI83" i="73" s="1"/>
  <c r="GH272" i="33"/>
  <c r="GH83" i="73" s="1"/>
  <c r="CE272" i="33"/>
  <c r="CE83" i="73" s="1"/>
  <c r="NV272" i="33"/>
  <c r="NV83" i="73" s="1"/>
  <c r="JN272" i="33"/>
  <c r="JN83" i="73" s="1"/>
  <c r="QT272" i="33"/>
  <c r="QT83" i="73" s="1"/>
  <c r="GM272" i="33"/>
  <c r="GM83" i="73" s="1"/>
  <c r="IB272" i="33"/>
  <c r="IB83" i="73" s="1"/>
  <c r="HS179" i="21"/>
  <c r="HS186" i="21" s="1"/>
  <c r="HS200" i="21"/>
  <c r="AZ179" i="21"/>
  <c r="AZ186" i="21" s="1"/>
  <c r="AZ200" i="21"/>
  <c r="JY280" i="33"/>
  <c r="JY228" i="33"/>
  <c r="JY82" i="73" s="1"/>
  <c r="GZ140" i="33"/>
  <c r="GZ80" i="73" s="1"/>
  <c r="GZ193" i="33"/>
  <c r="FG236" i="33"/>
  <c r="FG185" i="33"/>
  <c r="FG81" i="73" s="1"/>
  <c r="DX118" i="21"/>
  <c r="DX273" i="21" s="1"/>
  <c r="DX97" i="21"/>
  <c r="RQ119" i="21"/>
  <c r="RQ274" i="21" s="1"/>
  <c r="RQ98" i="21"/>
  <c r="RQ105" i="21"/>
  <c r="LO228" i="33"/>
  <c r="LO82" i="73" s="1"/>
  <c r="LO280" i="33"/>
  <c r="GS116" i="21"/>
  <c r="GS271" i="21" s="1"/>
  <c r="GS102" i="21"/>
  <c r="BK228" i="33"/>
  <c r="BK82" i="73" s="1"/>
  <c r="BK280" i="33"/>
  <c r="DD185" i="33"/>
  <c r="DD81" i="73" s="1"/>
  <c r="DD236" i="33"/>
  <c r="CK193" i="33"/>
  <c r="CK140" i="33"/>
  <c r="CK80" i="73" s="1"/>
  <c r="JA140" i="33"/>
  <c r="JA80" i="73" s="1"/>
  <c r="JA193" i="33"/>
  <c r="GW193" i="33"/>
  <c r="GW140" i="33"/>
  <c r="GW80" i="73" s="1"/>
  <c r="RH104" i="21"/>
  <c r="RH97" i="21"/>
  <c r="RH118" i="21"/>
  <c r="RH273" i="21" s="1"/>
  <c r="DE193" i="33"/>
  <c r="DE140" i="33"/>
  <c r="DE80" i="73" s="1"/>
  <c r="HR236" i="33"/>
  <c r="HR185" i="33"/>
  <c r="HR81" i="73" s="1"/>
  <c r="BL116" i="21"/>
  <c r="BL271" i="21" s="1"/>
  <c r="BL95" i="21"/>
  <c r="KU193" i="33"/>
  <c r="KU140" i="33"/>
  <c r="KU80" i="73" s="1"/>
  <c r="GT140" i="33"/>
  <c r="GT80" i="73" s="1"/>
  <c r="GT193" i="33"/>
  <c r="CB193" i="33"/>
  <c r="CB140" i="33"/>
  <c r="CB80" i="73" s="1"/>
  <c r="DJ95" i="21"/>
  <c r="DJ116" i="21"/>
  <c r="DJ271" i="21" s="1"/>
  <c r="Q280" i="33"/>
  <c r="Q228" i="33"/>
  <c r="Q82" i="73" s="1"/>
  <c r="RH95" i="21"/>
  <c r="RH102" i="21"/>
  <c r="HU228" i="33"/>
  <c r="HU82" i="73" s="1"/>
  <c r="HU280" i="33"/>
  <c r="HP97" i="21"/>
  <c r="HP118" i="21"/>
  <c r="HP273" i="21" s="1"/>
  <c r="HP104" i="21"/>
  <c r="GM185" i="33"/>
  <c r="GM81" i="73" s="1"/>
  <c r="GM236" i="33"/>
  <c r="EG140" i="33"/>
  <c r="EG80" i="73" s="1"/>
  <c r="EG193" i="33"/>
  <c r="FP185" i="33"/>
  <c r="FP81" i="73" s="1"/>
  <c r="FP236" i="33"/>
  <c r="BD185" i="33"/>
  <c r="BD81" i="73" s="1"/>
  <c r="BD236" i="33"/>
  <c r="LJ95" i="21"/>
  <c r="LJ102" i="21"/>
  <c r="LJ116" i="21"/>
  <c r="LJ271" i="21" s="1"/>
  <c r="JC104" i="21"/>
  <c r="JC118" i="21"/>
  <c r="JC273" i="21" s="1"/>
  <c r="F118" i="21"/>
  <c r="F273" i="21" s="1"/>
  <c r="F97" i="21"/>
  <c r="F104" i="21"/>
  <c r="JK98" i="21"/>
  <c r="JK105" i="21"/>
  <c r="JK119" i="21"/>
  <c r="JK274" i="21" s="1"/>
  <c r="QS185" i="33"/>
  <c r="QS81" i="73" s="1"/>
  <c r="QS236" i="33"/>
  <c r="BI185" i="33"/>
  <c r="BI81" i="73" s="1"/>
  <c r="BI236" i="33"/>
  <c r="HE193" i="33"/>
  <c r="HE140" i="33"/>
  <c r="HE80" i="73" s="1"/>
  <c r="GE280" i="33"/>
  <c r="GE228" i="33"/>
  <c r="GE82" i="73" s="1"/>
  <c r="JX98" i="21"/>
  <c r="JX119" i="21"/>
  <c r="JX274" i="21" s="1"/>
  <c r="JX105" i="21"/>
  <c r="LM140" i="33"/>
  <c r="LM80" i="73" s="1"/>
  <c r="LM193" i="33"/>
  <c r="QI193" i="33"/>
  <c r="QI140" i="33"/>
  <c r="QI80" i="73" s="1"/>
  <c r="FC140" i="33"/>
  <c r="FC80" i="73" s="1"/>
  <c r="FC193" i="33"/>
  <c r="JE105" i="21"/>
  <c r="JE98" i="21"/>
  <c r="DY280" i="33"/>
  <c r="DY228" i="33"/>
  <c r="DY82" i="73" s="1"/>
  <c r="HQ228" i="33"/>
  <c r="HQ82" i="73" s="1"/>
  <c r="HQ280" i="33"/>
  <c r="GL105" i="21"/>
  <c r="GL119" i="21"/>
  <c r="GL274" i="21" s="1"/>
  <c r="GL98" i="21"/>
  <c r="FS185" i="33"/>
  <c r="FS81" i="73" s="1"/>
  <c r="FS236" i="33"/>
  <c r="LH96" i="21"/>
  <c r="LH117" i="21"/>
  <c r="LH272" i="21" s="1"/>
  <c r="LH103" i="21"/>
  <c r="R193" i="33"/>
  <c r="R140" i="33"/>
  <c r="R80" i="73" s="1"/>
  <c r="QQ104" i="21"/>
  <c r="QQ118" i="21"/>
  <c r="QQ273" i="21" s="1"/>
  <c r="LQ117" i="21"/>
  <c r="LQ272" i="21" s="1"/>
  <c r="LQ103" i="21"/>
  <c r="PY185" i="33"/>
  <c r="PY81" i="73" s="1"/>
  <c r="PY236" i="33"/>
  <c r="FI228" i="33"/>
  <c r="FI82" i="73" s="1"/>
  <c r="FI280" i="33"/>
  <c r="KA98" i="21"/>
  <c r="KA105" i="21"/>
  <c r="KA119" i="21"/>
  <c r="EF96" i="21"/>
  <c r="EF117" i="21"/>
  <c r="EF272" i="21" s="1"/>
  <c r="AL140" i="33"/>
  <c r="AL80" i="73" s="1"/>
  <c r="AL193" i="33"/>
  <c r="GU236" i="33"/>
  <c r="GU185" i="33"/>
  <c r="GU81" i="73" s="1"/>
  <c r="OL140" i="33"/>
  <c r="OL80" i="73" s="1"/>
  <c r="OL193" i="33"/>
  <c r="PN185" i="33"/>
  <c r="PN81" i="73" s="1"/>
  <c r="PN236" i="33"/>
  <c r="CF280" i="33"/>
  <c r="CF228" i="33"/>
  <c r="CF82" i="73" s="1"/>
  <c r="PG140" i="33"/>
  <c r="PG80" i="73" s="1"/>
  <c r="PG193" i="33"/>
  <c r="EA140" i="33"/>
  <c r="EA80" i="73" s="1"/>
  <c r="EA193" i="33"/>
  <c r="AT185" i="33"/>
  <c r="AT81" i="73" s="1"/>
  <c r="AT236" i="33"/>
  <c r="DP280" i="33"/>
  <c r="DP228" i="33"/>
  <c r="DP82" i="73" s="1"/>
  <c r="QK96" i="21"/>
  <c r="QK117" i="21"/>
  <c r="QK272" i="21" s="1"/>
  <c r="H185" i="33"/>
  <c r="H81" i="73" s="1"/>
  <c r="H236" i="33"/>
  <c r="GX185" i="33"/>
  <c r="GX81" i="73" s="1"/>
  <c r="GX236" i="33"/>
  <c r="BS119" i="21"/>
  <c r="BS274" i="21" s="1"/>
  <c r="BS105" i="21"/>
  <c r="BS98" i="21"/>
  <c r="II236" i="33"/>
  <c r="II185" i="33"/>
  <c r="II81" i="73" s="1"/>
  <c r="KK228" i="33"/>
  <c r="KK82" i="73" s="1"/>
  <c r="KK280" i="33"/>
  <c r="EK185" i="33"/>
  <c r="EK81" i="73" s="1"/>
  <c r="EK236" i="33"/>
  <c r="FU236" i="33"/>
  <c r="FU185" i="33"/>
  <c r="FU81" i="73" s="1"/>
  <c r="NM280" i="33"/>
  <c r="NM228" i="33"/>
  <c r="NM82" i="73" s="1"/>
  <c r="CD95" i="21"/>
  <c r="CD116" i="21"/>
  <c r="CD271" i="21" s="1"/>
  <c r="CD102" i="21"/>
  <c r="BX228" i="33"/>
  <c r="BX82" i="73" s="1"/>
  <c r="BX280" i="33"/>
  <c r="ON179" i="21"/>
  <c r="ON186" i="21" s="1"/>
  <c r="ON200" i="21"/>
  <c r="LN117" i="21"/>
  <c r="LN272" i="21" s="1"/>
  <c r="LN103" i="21"/>
  <c r="MU185" i="33"/>
  <c r="MU81" i="73" s="1"/>
  <c r="MU236" i="33"/>
  <c r="JC140" i="33"/>
  <c r="JC80" i="73" s="1"/>
  <c r="JC193" i="33"/>
  <c r="OX196" i="63"/>
  <c r="OX286" i="63"/>
  <c r="OX241" i="63"/>
  <c r="LC118" i="21"/>
  <c r="LC273" i="21" s="1"/>
  <c r="LC104" i="21"/>
  <c r="MP119" i="21"/>
  <c r="MP274" i="21" s="1"/>
  <c r="MP98" i="21"/>
  <c r="HH95" i="21"/>
  <c r="HH102" i="21"/>
  <c r="AJ103" i="21"/>
  <c r="AJ117" i="21"/>
  <c r="AJ272" i="21" s="1"/>
  <c r="AJ96" i="21"/>
  <c r="MX98" i="21"/>
  <c r="MX119" i="21"/>
  <c r="MX105" i="21"/>
  <c r="QG236" i="33"/>
  <c r="QG185" i="33"/>
  <c r="QG81" i="73" s="1"/>
  <c r="H104" i="21"/>
  <c r="H118" i="21"/>
  <c r="H273" i="21" s="1"/>
  <c r="HN140" i="33"/>
  <c r="HN80" i="73" s="1"/>
  <c r="HN193" i="33"/>
  <c r="JX280" i="33"/>
  <c r="JX228" i="33"/>
  <c r="JX82" i="73" s="1"/>
  <c r="ND116" i="21"/>
  <c r="ND271" i="21" s="1"/>
  <c r="ND102" i="21"/>
  <c r="ND95" i="21"/>
  <c r="KA103" i="21"/>
  <c r="HK98" i="21"/>
  <c r="MV95" i="21"/>
  <c r="LC102" i="21"/>
  <c r="CR97" i="21"/>
  <c r="DY119" i="21"/>
  <c r="DY274" i="21" s="1"/>
  <c r="Y119" i="21"/>
  <c r="Y274" i="21" s="1"/>
  <c r="Y105" i="21"/>
  <c r="Y98" i="21"/>
  <c r="KJ185" i="33"/>
  <c r="KJ81" i="73" s="1"/>
  <c r="KJ236" i="33"/>
  <c r="DV280" i="33"/>
  <c r="DV228" i="33"/>
  <c r="DV82" i="73" s="1"/>
  <c r="BK98" i="21"/>
  <c r="BK105" i="21"/>
  <c r="BK119" i="21"/>
  <c r="GI280" i="33"/>
  <c r="GI228" i="33"/>
  <c r="GI82" i="73" s="1"/>
  <c r="QM98" i="21"/>
  <c r="QM119" i="21"/>
  <c r="QM274" i="21" s="1"/>
  <c r="QM105" i="21"/>
  <c r="GY193" i="33"/>
  <c r="GY140" i="33"/>
  <c r="GY80" i="73" s="1"/>
  <c r="NQ228" i="33"/>
  <c r="NQ82" i="73" s="1"/>
  <c r="NQ280" i="33"/>
  <c r="U236" i="33"/>
  <c r="U185" i="33"/>
  <c r="U81" i="73" s="1"/>
  <c r="EI140" i="33"/>
  <c r="EI80" i="73" s="1"/>
  <c r="EI193" i="33"/>
  <c r="MS95" i="21"/>
  <c r="MS102" i="21"/>
  <c r="PV102" i="21"/>
  <c r="PV95" i="21"/>
  <c r="PV116" i="21"/>
  <c r="PV271" i="21" s="1"/>
  <c r="PL193" i="33"/>
  <c r="PL140" i="33"/>
  <c r="PL80" i="73" s="1"/>
  <c r="RH280" i="33"/>
  <c r="RH228" i="33"/>
  <c r="RH82" i="73" s="1"/>
  <c r="QW193" i="33"/>
  <c r="QW140" i="33"/>
  <c r="QW80" i="73" s="1"/>
  <c r="BA185" i="33"/>
  <c r="BA81" i="73" s="1"/>
  <c r="BA236" i="33"/>
  <c r="GZ272" i="33"/>
  <c r="GZ83" i="73" s="1"/>
  <c r="HJ105" i="21"/>
  <c r="HJ98" i="21"/>
  <c r="BO104" i="21"/>
  <c r="BO97" i="21"/>
  <c r="NA193" i="33"/>
  <c r="NA140" i="33"/>
  <c r="NA80" i="73" s="1"/>
  <c r="FQ105" i="21"/>
  <c r="FQ119" i="21"/>
  <c r="FQ274" i="21" s="1"/>
  <c r="CH98" i="21"/>
  <c r="CH119" i="21"/>
  <c r="CH274" i="21" s="1"/>
  <c r="CH105" i="21"/>
  <c r="LE140" i="33"/>
  <c r="LE80" i="73" s="1"/>
  <c r="LE193" i="33"/>
  <c r="LB280" i="33"/>
  <c r="LB228" i="33"/>
  <c r="LB82" i="73" s="1"/>
  <c r="AY119" i="21"/>
  <c r="AY274" i="21" s="1"/>
  <c r="AY105" i="21"/>
  <c r="AY98" i="21"/>
  <c r="HP280" i="33"/>
  <c r="HP228" i="33"/>
  <c r="HP82" i="73" s="1"/>
  <c r="JY185" i="33"/>
  <c r="JY81" i="73" s="1"/>
  <c r="JY236" i="33"/>
  <c r="GQ102" i="21"/>
  <c r="GQ116" i="21"/>
  <c r="GQ271" i="21" s="1"/>
  <c r="GQ95" i="21"/>
  <c r="C193" i="33"/>
  <c r="C140" i="33"/>
  <c r="C80" i="73" s="1"/>
  <c r="RG193" i="33"/>
  <c r="RG140" i="33"/>
  <c r="RG80" i="73" s="1"/>
  <c r="LV185" i="33"/>
  <c r="LV81" i="73" s="1"/>
  <c r="LV236" i="33"/>
  <c r="ME97" i="21"/>
  <c r="ME104" i="21"/>
  <c r="BX117" i="21"/>
  <c r="BX272" i="21" s="1"/>
  <c r="BX96" i="21"/>
  <c r="BX103" i="21"/>
  <c r="PD140" i="33"/>
  <c r="PD80" i="73" s="1"/>
  <c r="PD193" i="33"/>
  <c r="DH95" i="21"/>
  <c r="DH116" i="21"/>
  <c r="DH271" i="21" s="1"/>
  <c r="AK280" i="33"/>
  <c r="AK228" i="33"/>
  <c r="AK82" i="73" s="1"/>
  <c r="AY185" i="33"/>
  <c r="AY81" i="73" s="1"/>
  <c r="AY236" i="33"/>
  <c r="QP140" i="33"/>
  <c r="QP80" i="73" s="1"/>
  <c r="QP193" i="33"/>
  <c r="KX98" i="21"/>
  <c r="KX119" i="21"/>
  <c r="KX274" i="21" s="1"/>
  <c r="Z118" i="21"/>
  <c r="Z273" i="21" s="1"/>
  <c r="Z104" i="21"/>
  <c r="Z97" i="21"/>
  <c r="RU228" i="33"/>
  <c r="RU82" i="73" s="1"/>
  <c r="RU280" i="33"/>
  <c r="SF98" i="21"/>
  <c r="SF105" i="21"/>
  <c r="RZ97" i="21"/>
  <c r="RZ118" i="21"/>
  <c r="RZ273" i="21" s="1"/>
  <c r="RZ104" i="21"/>
  <c r="DK185" i="33"/>
  <c r="DK81" i="73" s="1"/>
  <c r="DK236" i="33"/>
  <c r="X98" i="21"/>
  <c r="X119" i="21"/>
  <c r="X274" i="21" s="1"/>
  <c r="IY280" i="33"/>
  <c r="IY228" i="33"/>
  <c r="IY82" i="73" s="1"/>
  <c r="CX98" i="21"/>
  <c r="CX105" i="21"/>
  <c r="CX119" i="21"/>
  <c r="CX274" i="21" s="1"/>
  <c r="CL193" i="33"/>
  <c r="CL140" i="33"/>
  <c r="CL80" i="73" s="1"/>
  <c r="QL193" i="33"/>
  <c r="QL140" i="33"/>
  <c r="QL80" i="73" s="1"/>
  <c r="RA272" i="33"/>
  <c r="RA83" i="73" s="1"/>
  <c r="IP98" i="21"/>
  <c r="IP119" i="21"/>
  <c r="IP274" i="21" s="1"/>
  <c r="NT179" i="21"/>
  <c r="NT186" i="21" s="1"/>
  <c r="NT200" i="21"/>
  <c r="QA140" i="33"/>
  <c r="QA80" i="73" s="1"/>
  <c r="QA193" i="33"/>
  <c r="QV95" i="21"/>
  <c r="QV116" i="21"/>
  <c r="QV271" i="21" s="1"/>
  <c r="QV102" i="21"/>
  <c r="LT228" i="33"/>
  <c r="LT82" i="73" s="1"/>
  <c r="LT280" i="33"/>
  <c r="HW102" i="21"/>
  <c r="HW95" i="21"/>
  <c r="BG185" i="33"/>
  <c r="BG81" i="73" s="1"/>
  <c r="BG236" i="33"/>
  <c r="DX193" i="33"/>
  <c r="DX140" i="33"/>
  <c r="DX80" i="73" s="1"/>
  <c r="MH185" i="33"/>
  <c r="MH81" i="73" s="1"/>
  <c r="MH236" i="33"/>
  <c r="CE105" i="21"/>
  <c r="CE119" i="21"/>
  <c r="CE274" i="21" s="1"/>
  <c r="CE98" i="21"/>
  <c r="LD193" i="33"/>
  <c r="LD140" i="33"/>
  <c r="LD80" i="73" s="1"/>
  <c r="FJ280" i="33"/>
  <c r="FJ228" i="33"/>
  <c r="FJ82" i="73" s="1"/>
  <c r="BK102" i="21"/>
  <c r="BK95" i="21"/>
  <c r="BK116" i="21"/>
  <c r="BK271" i="21" s="1"/>
  <c r="KX280" i="33"/>
  <c r="KX228" i="33"/>
  <c r="KX82" i="73" s="1"/>
  <c r="BR140" i="33"/>
  <c r="BR80" i="73" s="1"/>
  <c r="BR193" i="33"/>
  <c r="RI228" i="33"/>
  <c r="RI82" i="73" s="1"/>
  <c r="RI280" i="33"/>
  <c r="OA179" i="21"/>
  <c r="OA186" i="21" s="1"/>
  <c r="OA200" i="21"/>
  <c r="AF196" i="63"/>
  <c r="AF241" i="63"/>
  <c r="KX286" i="63"/>
  <c r="KX241" i="63"/>
  <c r="KX196" i="63"/>
  <c r="AM272" i="33"/>
  <c r="AM83" i="73" s="1"/>
  <c r="QE116" i="21"/>
  <c r="QE271" i="21" s="1"/>
  <c r="QE102" i="21"/>
  <c r="CN228" i="33"/>
  <c r="CN82" i="73" s="1"/>
  <c r="CN280" i="33"/>
  <c r="PJ198" i="21"/>
  <c r="PJ177" i="21"/>
  <c r="PJ184" i="21" s="1"/>
  <c r="D104" i="21"/>
  <c r="D97" i="21"/>
  <c r="R118" i="21"/>
  <c r="R273" i="21" s="1"/>
  <c r="R104" i="21"/>
  <c r="R97" i="21"/>
  <c r="FX236" i="33"/>
  <c r="FX185" i="33"/>
  <c r="FX81" i="73" s="1"/>
  <c r="I185" i="33"/>
  <c r="I81" i="73" s="1"/>
  <c r="I236" i="33"/>
  <c r="AH272" i="33"/>
  <c r="AH83" i="73" s="1"/>
  <c r="CF185" i="33"/>
  <c r="CF81" i="73" s="1"/>
  <c r="CF236" i="33"/>
  <c r="BX98" i="21"/>
  <c r="BX105" i="21"/>
  <c r="BX119" i="21"/>
  <c r="BX179" i="21"/>
  <c r="BX186" i="21" s="1"/>
  <c r="BX200" i="21"/>
  <c r="E96" i="21"/>
  <c r="E117" i="21"/>
  <c r="E272" i="21" s="1"/>
  <c r="AC96" i="21"/>
  <c r="AC117" i="21"/>
  <c r="LO96" i="21"/>
  <c r="LO103" i="21"/>
  <c r="FS95" i="21"/>
  <c r="FS102" i="21"/>
  <c r="FS116" i="21"/>
  <c r="FS271" i="21" s="1"/>
  <c r="PP198" i="21"/>
  <c r="PP272" i="21" s="1"/>
  <c r="PP177" i="21"/>
  <c r="PP184" i="21" s="1"/>
  <c r="KW185" i="33"/>
  <c r="KW81" i="73" s="1"/>
  <c r="KW236" i="33"/>
  <c r="OY197" i="21"/>
  <c r="MV103" i="21"/>
  <c r="RJ117" i="21"/>
  <c r="RJ272" i="21" s="1"/>
  <c r="FD96" i="21"/>
  <c r="RG117" i="21"/>
  <c r="RG272" i="21" s="1"/>
  <c r="PK104" i="21"/>
  <c r="OC95" i="21"/>
  <c r="KI104" i="21"/>
  <c r="AL102" i="21"/>
  <c r="GB102" i="21"/>
  <c r="MX95" i="21"/>
  <c r="IU95" i="21"/>
  <c r="AM118" i="21"/>
  <c r="AZ95" i="21"/>
  <c r="QB119" i="21"/>
  <c r="QB274" i="21" s="1"/>
  <c r="AZ119" i="21"/>
  <c r="GM98" i="21"/>
  <c r="PT185" i="33"/>
  <c r="PT81" i="73" s="1"/>
  <c r="PT236" i="33"/>
  <c r="DV96" i="21"/>
  <c r="DV117" i="21"/>
  <c r="DV272" i="21" s="1"/>
  <c r="DV103" i="21"/>
  <c r="FN118" i="21"/>
  <c r="FN273" i="21" s="1"/>
  <c r="FN97" i="21"/>
  <c r="FN104" i="21"/>
  <c r="GI104" i="21"/>
  <c r="GI118" i="21"/>
  <c r="GI273" i="21" s="1"/>
  <c r="OC272" i="33"/>
  <c r="OC83" i="73" s="1"/>
  <c r="M228" i="33"/>
  <c r="M82" i="73" s="1"/>
  <c r="M280" i="33"/>
  <c r="NA236" i="33"/>
  <c r="NA185" i="33"/>
  <c r="NA81" i="73" s="1"/>
  <c r="NZ118" i="21"/>
  <c r="NZ273" i="21" s="1"/>
  <c r="NZ104" i="21"/>
  <c r="MS140" i="33"/>
  <c r="MS80" i="73" s="1"/>
  <c r="MS193" i="33"/>
  <c r="LB236" i="33"/>
  <c r="LB185" i="33"/>
  <c r="LB81" i="73" s="1"/>
  <c r="FD280" i="33"/>
  <c r="FD228" i="33"/>
  <c r="FD82" i="73" s="1"/>
  <c r="P280" i="33"/>
  <c r="P228" i="33"/>
  <c r="P82" i="73" s="1"/>
  <c r="JR272" i="33"/>
  <c r="JR83" i="73" s="1"/>
  <c r="LX272" i="33"/>
  <c r="LX83" i="73" s="1"/>
  <c r="KA185" i="33"/>
  <c r="KA81" i="73" s="1"/>
  <c r="KA236" i="33"/>
  <c r="LI95" i="21"/>
  <c r="LI102" i="21"/>
  <c r="LI116" i="21"/>
  <c r="LI271" i="21" s="1"/>
  <c r="AX140" i="33"/>
  <c r="AX80" i="73" s="1"/>
  <c r="AX193" i="33"/>
  <c r="RS228" i="33"/>
  <c r="RS82" i="73" s="1"/>
  <c r="RS280" i="33"/>
  <c r="MN140" i="33"/>
  <c r="MN80" i="73" s="1"/>
  <c r="MN193" i="33"/>
  <c r="BZ96" i="21"/>
  <c r="BZ117" i="21"/>
  <c r="BZ103" i="21"/>
  <c r="FV280" i="33"/>
  <c r="FV228" i="33"/>
  <c r="FV82" i="73" s="1"/>
  <c r="SF236" i="33"/>
  <c r="SF185" i="33"/>
  <c r="SF81" i="73" s="1"/>
  <c r="KI236" i="33"/>
  <c r="KI185" i="33"/>
  <c r="KI81" i="73" s="1"/>
  <c r="RX117" i="21"/>
  <c r="RX272" i="21" s="1"/>
  <c r="RX103" i="21"/>
  <c r="RX96" i="21"/>
  <c r="BT98" i="21"/>
  <c r="BT105" i="21"/>
  <c r="BT119" i="21"/>
  <c r="BT274" i="21" s="1"/>
  <c r="AY272" i="33"/>
  <c r="AY83" i="73" s="1"/>
  <c r="OC104" i="21"/>
  <c r="OC118" i="21"/>
  <c r="OC273" i="21" s="1"/>
  <c r="KO119" i="21"/>
  <c r="KO274" i="21" s="1"/>
  <c r="KO98" i="21"/>
  <c r="KO105" i="21"/>
  <c r="IX140" i="33"/>
  <c r="IX80" i="73" s="1"/>
  <c r="IX193" i="33"/>
  <c r="NU228" i="33"/>
  <c r="NU82" i="73" s="1"/>
  <c r="NU280" i="33"/>
  <c r="RE272" i="33"/>
  <c r="RE83" i="73" s="1"/>
  <c r="SD105" i="21"/>
  <c r="SD98" i="21"/>
  <c r="DI140" i="33"/>
  <c r="DI80" i="73" s="1"/>
  <c r="DI193" i="33"/>
  <c r="IL96" i="21"/>
  <c r="IL117" i="21"/>
  <c r="IL272" i="21" s="1"/>
  <c r="IL103" i="21"/>
  <c r="KT105" i="21"/>
  <c r="KT98" i="21"/>
  <c r="DK116" i="21"/>
  <c r="DK271" i="21" s="1"/>
  <c r="DK95" i="21"/>
  <c r="DK102" i="21"/>
  <c r="PR236" i="33"/>
  <c r="PR185" i="33"/>
  <c r="PR81" i="73" s="1"/>
  <c r="QE280" i="33"/>
  <c r="QE228" i="33"/>
  <c r="QE82" i="73" s="1"/>
  <c r="EN96" i="21"/>
  <c r="EN117" i="21"/>
  <c r="EN272" i="21" s="1"/>
  <c r="EN103" i="21"/>
  <c r="JZ116" i="21"/>
  <c r="JZ271" i="21" s="1"/>
  <c r="JZ95" i="21"/>
  <c r="JZ102" i="21"/>
  <c r="HV98" i="21"/>
  <c r="HV105" i="21"/>
  <c r="HW272" i="33"/>
  <c r="HW83" i="73" s="1"/>
  <c r="RT228" i="33"/>
  <c r="RT82" i="73" s="1"/>
  <c r="RT280" i="33"/>
  <c r="FZ105" i="21"/>
  <c r="FZ98" i="21"/>
  <c r="OI280" i="33"/>
  <c r="OI228" i="33"/>
  <c r="OI82" i="73" s="1"/>
  <c r="CT193" i="33"/>
  <c r="CT140" i="33"/>
  <c r="CT80" i="73" s="1"/>
  <c r="HY228" i="33"/>
  <c r="HY82" i="73" s="1"/>
  <c r="HY280" i="33"/>
  <c r="SG185" i="33"/>
  <c r="SG81" i="73" s="1"/>
  <c r="SG236" i="33"/>
  <c r="EJ272" i="33"/>
  <c r="EJ83" i="73" s="1"/>
  <c r="QH193" i="33"/>
  <c r="QH140" i="33"/>
  <c r="QH80" i="73" s="1"/>
  <c r="PN118" i="21"/>
  <c r="PN273" i="21" s="1"/>
  <c r="PN97" i="21"/>
  <c r="PN104" i="21"/>
  <c r="HT140" i="33"/>
  <c r="HT80" i="73" s="1"/>
  <c r="HT193" i="33"/>
  <c r="CL102" i="21"/>
  <c r="CL95" i="21"/>
  <c r="EX102" i="21"/>
  <c r="EX95" i="21"/>
  <c r="PB228" i="33"/>
  <c r="PB82" i="73" s="1"/>
  <c r="PB280" i="33"/>
  <c r="KS140" i="33"/>
  <c r="KS80" i="73" s="1"/>
  <c r="KS193" i="33"/>
  <c r="HW193" i="33"/>
  <c r="HW140" i="33"/>
  <c r="HW80" i="73" s="1"/>
  <c r="II280" i="33"/>
  <c r="II228" i="33"/>
  <c r="II82" i="73" s="1"/>
  <c r="GX97" i="21"/>
  <c r="GX118" i="21"/>
  <c r="GX273" i="21" s="1"/>
  <c r="GY118" i="21"/>
  <c r="GY273" i="21" s="1"/>
  <c r="GY97" i="21"/>
  <c r="GY104" i="21"/>
  <c r="CZ104" i="21"/>
  <c r="CZ118" i="21"/>
  <c r="CZ273" i="21" s="1"/>
  <c r="KW140" i="33"/>
  <c r="KW80" i="73" s="1"/>
  <c r="KW193" i="33"/>
  <c r="IG95" i="21"/>
  <c r="IG102" i="21"/>
  <c r="JH105" i="21"/>
  <c r="JH98" i="21"/>
  <c r="JH119" i="21"/>
  <c r="JH274" i="21" s="1"/>
  <c r="LL193" i="33"/>
  <c r="LL140" i="33"/>
  <c r="LL80" i="73" s="1"/>
  <c r="AZ193" i="33"/>
  <c r="AZ140" i="33"/>
  <c r="AZ80" i="73" s="1"/>
  <c r="CI272" i="33"/>
  <c r="CI83" i="73" s="1"/>
  <c r="ES193" i="33"/>
  <c r="ES140" i="33"/>
  <c r="ES80" i="73" s="1"/>
  <c r="EM102" i="21"/>
  <c r="EM95" i="21"/>
  <c r="RB104" i="21"/>
  <c r="RB97" i="21"/>
  <c r="Z140" i="33"/>
  <c r="Z80" i="73" s="1"/>
  <c r="Z193" i="33"/>
  <c r="JO119" i="21"/>
  <c r="JO274" i="21" s="1"/>
  <c r="JO105" i="21"/>
  <c r="EM119" i="21"/>
  <c r="EM105" i="21"/>
  <c r="EM98" i="21"/>
  <c r="ON272" i="33"/>
  <c r="ON83" i="73" s="1"/>
  <c r="J193" i="33"/>
  <c r="J140" i="33"/>
  <c r="J80" i="73" s="1"/>
  <c r="AH116" i="21"/>
  <c r="AH102" i="21"/>
  <c r="JC116" i="21"/>
  <c r="JC271" i="21" s="1"/>
  <c r="JC95" i="21"/>
  <c r="JC102" i="21"/>
  <c r="QT98" i="21"/>
  <c r="QT105" i="21"/>
  <c r="MA140" i="33"/>
  <c r="MA80" i="73" s="1"/>
  <c r="MA193" i="33"/>
  <c r="PH118" i="21"/>
  <c r="PH273" i="21" s="1"/>
  <c r="PH97" i="21"/>
  <c r="PH104" i="21"/>
  <c r="HQ198" i="21"/>
  <c r="HQ177" i="21"/>
  <c r="HQ184" i="21" s="1"/>
  <c r="CK236" i="33"/>
  <c r="CK185" i="33"/>
  <c r="CK81" i="73" s="1"/>
  <c r="HH140" i="33"/>
  <c r="HH80" i="73" s="1"/>
  <c r="HH193" i="33"/>
  <c r="NY193" i="33"/>
  <c r="NY140" i="33"/>
  <c r="NY80" i="73" s="1"/>
  <c r="JM236" i="33"/>
  <c r="JM185" i="33"/>
  <c r="JM81" i="73" s="1"/>
  <c r="AE140" i="33"/>
  <c r="AE80" i="73" s="1"/>
  <c r="AE193" i="33"/>
  <c r="EL185" i="33"/>
  <c r="EL81" i="73" s="1"/>
  <c r="EL236" i="33"/>
  <c r="ON185" i="33"/>
  <c r="ON81" i="73" s="1"/>
  <c r="ON236" i="33"/>
  <c r="NH140" i="33"/>
  <c r="NH80" i="73" s="1"/>
  <c r="NH193" i="33"/>
  <c r="KZ96" i="21"/>
  <c r="BC96" i="21"/>
  <c r="NA117" i="21"/>
  <c r="DA103" i="21"/>
  <c r="MV117" i="21"/>
  <c r="MV272" i="21" s="1"/>
  <c r="EB103" i="21"/>
  <c r="QN96" i="21"/>
  <c r="HE96" i="21"/>
  <c r="CQ103" i="21"/>
  <c r="FD103" i="21"/>
  <c r="QP102" i="21"/>
  <c r="FS96" i="21"/>
  <c r="PL117" i="21"/>
  <c r="PL272" i="21" s="1"/>
  <c r="CC96" i="21"/>
  <c r="JM96" i="21"/>
  <c r="KN103" i="21"/>
  <c r="IK117" i="21"/>
  <c r="IK272" i="21" s="1"/>
  <c r="KO117" i="21"/>
  <c r="KO272" i="21" s="1"/>
  <c r="AP117" i="21"/>
  <c r="AP272" i="21" s="1"/>
  <c r="LN96" i="21"/>
  <c r="RG96" i="21"/>
  <c r="EU103" i="21"/>
  <c r="BG117" i="21"/>
  <c r="BG272" i="21" s="1"/>
  <c r="RV117" i="21"/>
  <c r="RV272" i="21" s="1"/>
  <c r="QO95" i="21"/>
  <c r="OM103" i="21"/>
  <c r="HS117" i="21"/>
  <c r="HS272" i="21" s="1"/>
  <c r="V117" i="21"/>
  <c r="V272" i="21" s="1"/>
  <c r="GG178" i="21"/>
  <c r="GG185" i="21" s="1"/>
  <c r="RB116" i="21"/>
  <c r="RB271" i="21" s="1"/>
  <c r="II104" i="21"/>
  <c r="IR116" i="21"/>
  <c r="IR271" i="21" s="1"/>
  <c r="AN102" i="21"/>
  <c r="PR118" i="21"/>
  <c r="PR273" i="21" s="1"/>
  <c r="IU97" i="21"/>
  <c r="KM104" i="21"/>
  <c r="CY97" i="21"/>
  <c r="QQ97" i="21"/>
  <c r="QN95" i="21"/>
  <c r="OK118" i="21"/>
  <c r="OK273" i="21" s="1"/>
  <c r="RB118" i="21"/>
  <c r="RB273" i="21" s="1"/>
  <c r="KI97" i="21"/>
  <c r="PM118" i="21"/>
  <c r="PM273" i="21" s="1"/>
  <c r="GB116" i="21"/>
  <c r="AI102" i="21"/>
  <c r="AK98" i="21"/>
  <c r="CY105" i="21"/>
  <c r="SE118" i="21"/>
  <c r="SE273" i="21" s="1"/>
  <c r="IH102" i="21"/>
  <c r="NT119" i="21"/>
  <c r="NT274" i="21" s="1"/>
  <c r="LJ97" i="21"/>
  <c r="GA97" i="21"/>
  <c r="DP97" i="21"/>
  <c r="CZ95" i="21"/>
  <c r="JF97" i="21"/>
  <c r="GP116" i="21"/>
  <c r="GP271" i="21" s="1"/>
  <c r="PL116" i="21"/>
  <c r="PL271" i="21" s="1"/>
  <c r="RE105" i="21"/>
  <c r="OQ95" i="21"/>
  <c r="PY102" i="21"/>
  <c r="CF116" i="21"/>
  <c r="CF271" i="21" s="1"/>
  <c r="GS95" i="21"/>
  <c r="GT102" i="21"/>
  <c r="GJ116" i="21"/>
  <c r="GJ271" i="21" s="1"/>
  <c r="JT105" i="21"/>
  <c r="OB116" i="21"/>
  <c r="OB271" i="21" s="1"/>
  <c r="RS105" i="21"/>
  <c r="NY102" i="21"/>
  <c r="JV95" i="21"/>
  <c r="SF119" i="21"/>
  <c r="SF274" i="21" s="1"/>
  <c r="JC97" i="21"/>
  <c r="QG95" i="21"/>
  <c r="AZ102" i="21"/>
  <c r="NB116" i="21"/>
  <c r="NB271" i="21" s="1"/>
  <c r="RL104" i="21"/>
  <c r="QU98" i="21"/>
  <c r="RV102" i="21"/>
  <c r="X105" i="21"/>
  <c r="EY98" i="21"/>
  <c r="IU98" i="21"/>
  <c r="HT98" i="21"/>
  <c r="CV105" i="21"/>
  <c r="QB105" i="21"/>
  <c r="LP95" i="21"/>
  <c r="HJ119" i="21"/>
  <c r="HJ274" i="21" s="1"/>
  <c r="AL116" i="21"/>
  <c r="AL271" i="21" s="1"/>
  <c r="IO98" i="21"/>
  <c r="RM102" i="21"/>
  <c r="IC119" i="21"/>
  <c r="IC274" i="21" s="1"/>
  <c r="W116" i="21"/>
  <c r="W271" i="21" s="1"/>
  <c r="SG98" i="21"/>
  <c r="JN105" i="21"/>
  <c r="RC105" i="21"/>
  <c r="CA105" i="21"/>
  <c r="BO118" i="21"/>
  <c r="RF105" i="21"/>
  <c r="HH116" i="21"/>
  <c r="QX286" i="63"/>
  <c r="AF286" i="63"/>
  <c r="J280" i="33"/>
  <c r="J228" i="33"/>
  <c r="J82" i="73" s="1"/>
  <c r="QM228" i="33"/>
  <c r="QM82" i="73" s="1"/>
  <c r="QM280" i="33"/>
  <c r="HK280" i="33"/>
  <c r="HK228" i="33"/>
  <c r="HK82" i="73" s="1"/>
  <c r="BG193" i="33"/>
  <c r="BG140" i="33"/>
  <c r="BG80" i="73" s="1"/>
  <c r="KN185" i="33"/>
  <c r="KN81" i="73" s="1"/>
  <c r="KN236" i="33"/>
  <c r="KV140" i="33"/>
  <c r="KV80" i="73" s="1"/>
  <c r="KV193" i="33"/>
  <c r="ET102" i="21"/>
  <c r="ET95" i="21"/>
  <c r="FI140" i="33"/>
  <c r="FI80" i="73" s="1"/>
  <c r="FI193" i="33"/>
  <c r="QL117" i="21"/>
  <c r="QL272" i="21" s="1"/>
  <c r="QL103" i="21"/>
  <c r="IM236" i="33"/>
  <c r="IM185" i="33"/>
  <c r="IM81" i="73" s="1"/>
  <c r="FS98" i="21"/>
  <c r="FS105" i="21"/>
  <c r="N102" i="21"/>
  <c r="N95" i="21"/>
  <c r="HX193" i="33"/>
  <c r="HX140" i="33"/>
  <c r="HX80" i="73" s="1"/>
  <c r="JE103" i="21"/>
  <c r="JE96" i="21"/>
  <c r="AX102" i="21"/>
  <c r="AX95" i="21"/>
  <c r="AX116" i="21"/>
  <c r="AX271" i="21" s="1"/>
  <c r="GJ193" i="33"/>
  <c r="GJ140" i="33"/>
  <c r="GJ80" i="73" s="1"/>
  <c r="BM95" i="21"/>
  <c r="BM116" i="21"/>
  <c r="BM271" i="21" s="1"/>
  <c r="IK98" i="21"/>
  <c r="IK105" i="21"/>
  <c r="IK119" i="21"/>
  <c r="IK274" i="21" s="1"/>
  <c r="HZ95" i="21"/>
  <c r="HZ116" i="21"/>
  <c r="HZ271" i="21" s="1"/>
  <c r="EX96" i="21"/>
  <c r="EX117" i="21"/>
  <c r="EX272" i="21" s="1"/>
  <c r="EP116" i="21"/>
  <c r="EP271" i="21" s="1"/>
  <c r="EP102" i="21"/>
  <c r="EP95" i="21"/>
  <c r="FV97" i="21"/>
  <c r="FV118" i="21"/>
  <c r="FV273" i="21" s="1"/>
  <c r="FV104" i="21"/>
  <c r="JV185" i="33"/>
  <c r="JV81" i="73" s="1"/>
  <c r="JV236" i="33"/>
  <c r="NA102" i="21"/>
  <c r="NA116" i="21"/>
  <c r="NA271" i="21" s="1"/>
  <c r="NA95" i="21"/>
  <c r="KS185" i="33"/>
  <c r="KS81" i="73" s="1"/>
  <c r="KS236" i="33"/>
  <c r="HT236" i="33"/>
  <c r="HT185" i="33"/>
  <c r="HT81" i="73" s="1"/>
  <c r="DJ280" i="33"/>
  <c r="DJ228" i="33"/>
  <c r="DJ82" i="73" s="1"/>
  <c r="GN236" i="33"/>
  <c r="GN185" i="33"/>
  <c r="GN81" i="73" s="1"/>
  <c r="FO95" i="21"/>
  <c r="FO102" i="21"/>
  <c r="HS280" i="33"/>
  <c r="HS228" i="33"/>
  <c r="HS82" i="73" s="1"/>
  <c r="EM236" i="33"/>
  <c r="EM185" i="33"/>
  <c r="EM81" i="73" s="1"/>
  <c r="BA97" i="21"/>
  <c r="BA104" i="21"/>
  <c r="BA118" i="21"/>
  <c r="BA273" i="21" s="1"/>
  <c r="BW140" i="33"/>
  <c r="BW80" i="73" s="1"/>
  <c r="BW193" i="33"/>
  <c r="IG185" i="33"/>
  <c r="IG81" i="73" s="1"/>
  <c r="IG236" i="33"/>
  <c r="QJ95" i="21"/>
  <c r="QJ102" i="21"/>
  <c r="ML185" i="33"/>
  <c r="ML81" i="73" s="1"/>
  <c r="ML236" i="33"/>
  <c r="IS98" i="21"/>
  <c r="IS119" i="21"/>
  <c r="IS274" i="21" s="1"/>
  <c r="MQ236" i="33"/>
  <c r="MQ185" i="33"/>
  <c r="MQ81" i="73" s="1"/>
  <c r="AY96" i="21"/>
  <c r="AY117" i="21"/>
  <c r="AY272" i="21" s="1"/>
  <c r="AY103" i="21"/>
  <c r="HA118" i="21"/>
  <c r="HA273" i="21" s="1"/>
  <c r="HA97" i="21"/>
  <c r="HA104" i="21"/>
  <c r="BS280" i="33"/>
  <c r="BS228" i="33"/>
  <c r="BS82" i="73" s="1"/>
  <c r="HX96" i="21"/>
  <c r="HX117" i="21"/>
  <c r="HX272" i="21" s="1"/>
  <c r="JX185" i="33"/>
  <c r="JX81" i="73" s="1"/>
  <c r="JX236" i="33"/>
  <c r="LZ185" i="33"/>
  <c r="LZ81" i="73" s="1"/>
  <c r="LZ236" i="33"/>
  <c r="CC185" i="33"/>
  <c r="CC81" i="73" s="1"/>
  <c r="CC236" i="33"/>
  <c r="ET280" i="33"/>
  <c r="ET228" i="33"/>
  <c r="ET82" i="73" s="1"/>
  <c r="Z228" i="33"/>
  <c r="Z82" i="73" s="1"/>
  <c r="Z280" i="33"/>
  <c r="DZ116" i="21"/>
  <c r="DZ271" i="21" s="1"/>
  <c r="DZ102" i="21"/>
  <c r="QO228" i="33"/>
  <c r="QO82" i="73" s="1"/>
  <c r="QO280" i="33"/>
  <c r="FG140" i="33"/>
  <c r="FG80" i="73" s="1"/>
  <c r="FG193" i="33"/>
  <c r="QS140" i="33"/>
  <c r="QS80" i="73" s="1"/>
  <c r="QS193" i="33"/>
  <c r="OX236" i="33"/>
  <c r="OX185" i="33"/>
  <c r="OX81" i="73" s="1"/>
  <c r="FN236" i="33"/>
  <c r="FN185" i="33"/>
  <c r="FN81" i="73" s="1"/>
  <c r="PC236" i="33"/>
  <c r="PC185" i="33"/>
  <c r="PC81" i="73" s="1"/>
  <c r="NQ236" i="33"/>
  <c r="NQ185" i="33"/>
  <c r="NQ81" i="73" s="1"/>
  <c r="CE177" i="21"/>
  <c r="CE184" i="21" s="1"/>
  <c r="CE198" i="21"/>
  <c r="KS95" i="21"/>
  <c r="KS102" i="21"/>
  <c r="KS116" i="21"/>
  <c r="DG228" i="33"/>
  <c r="DG82" i="73" s="1"/>
  <c r="DG280" i="33"/>
  <c r="R105" i="21"/>
  <c r="R119" i="21"/>
  <c r="S116" i="21"/>
  <c r="S271" i="21" s="1"/>
  <c r="S95" i="21"/>
  <c r="S102" i="21"/>
  <c r="FE280" i="33"/>
  <c r="FE228" i="33"/>
  <c r="FE82" i="73" s="1"/>
  <c r="FB280" i="33"/>
  <c r="FB228" i="33"/>
  <c r="FB82" i="73" s="1"/>
  <c r="MY95" i="21"/>
  <c r="MY102" i="21"/>
  <c r="MY116" i="21"/>
  <c r="MY271" i="21" s="1"/>
  <c r="RJ228" i="33"/>
  <c r="RJ82" i="73" s="1"/>
  <c r="RJ280" i="33"/>
  <c r="M95" i="21"/>
  <c r="M102" i="21"/>
  <c r="QF185" i="33"/>
  <c r="QF81" i="73" s="1"/>
  <c r="QF236" i="33"/>
  <c r="NE117" i="21"/>
  <c r="NE272" i="21" s="1"/>
  <c r="NE103" i="21"/>
  <c r="NE96" i="21"/>
  <c r="DN96" i="21"/>
  <c r="DN117" i="21"/>
  <c r="DN103" i="21"/>
  <c r="EY193" i="33"/>
  <c r="EY140" i="33"/>
  <c r="EY80" i="73" s="1"/>
  <c r="FD197" i="21"/>
  <c r="FD176" i="21"/>
  <c r="FD183" i="21" s="1"/>
  <c r="AM119" i="21"/>
  <c r="AM274" i="21" s="1"/>
  <c r="AM105" i="21"/>
  <c r="KF117" i="21"/>
  <c r="KF272" i="21" s="1"/>
  <c r="KF103" i="21"/>
  <c r="KF96" i="21"/>
  <c r="AR193" i="33"/>
  <c r="AR140" i="33"/>
  <c r="AR80" i="73" s="1"/>
  <c r="B193" i="33"/>
  <c r="B140" i="33"/>
  <c r="B80" i="73" s="1"/>
  <c r="OT228" i="33"/>
  <c r="OT82" i="73" s="1"/>
  <c r="OT280" i="33"/>
  <c r="HY193" i="33"/>
  <c r="HY140" i="33"/>
  <c r="HY80" i="73" s="1"/>
  <c r="OC236" i="33"/>
  <c r="OC185" i="33"/>
  <c r="OC81" i="73" s="1"/>
  <c r="PW236" i="33"/>
  <c r="PW185" i="33"/>
  <c r="PW81" i="73" s="1"/>
  <c r="HX228" i="33"/>
  <c r="HX82" i="73" s="1"/>
  <c r="HX280" i="33"/>
  <c r="OV280" i="33"/>
  <c r="OV228" i="33"/>
  <c r="OV82" i="73" s="1"/>
  <c r="AH119" i="21"/>
  <c r="AH274" i="21" s="1"/>
  <c r="AH98" i="21"/>
  <c r="GP185" i="33"/>
  <c r="GP81" i="73" s="1"/>
  <c r="GP236" i="33"/>
  <c r="OT140" i="33"/>
  <c r="OT80" i="73" s="1"/>
  <c r="OT193" i="33"/>
  <c r="EL96" i="21"/>
  <c r="EL117" i="21"/>
  <c r="EL272" i="21" s="1"/>
  <c r="EL103" i="21"/>
  <c r="RL103" i="21"/>
  <c r="HZ117" i="21"/>
  <c r="HZ272" i="21" s="1"/>
  <c r="BF117" i="21"/>
  <c r="BF272" i="21" s="1"/>
  <c r="JI117" i="21"/>
  <c r="JI272" i="21" s="1"/>
  <c r="IS105" i="21"/>
  <c r="MB95" i="21"/>
  <c r="EG119" i="21"/>
  <c r="EO104" i="21"/>
  <c r="EO97" i="21"/>
  <c r="MC140" i="33"/>
  <c r="MC80" i="73" s="1"/>
  <c r="MC193" i="33"/>
  <c r="JS272" i="33"/>
  <c r="JS83" i="73" s="1"/>
  <c r="BC228" i="33"/>
  <c r="BC82" i="73" s="1"/>
  <c r="BC280" i="33"/>
  <c r="MV140" i="33"/>
  <c r="MV80" i="73" s="1"/>
  <c r="MV193" i="33"/>
  <c r="FN228" i="33"/>
  <c r="FN82" i="73" s="1"/>
  <c r="FN280" i="33"/>
  <c r="FP95" i="21"/>
  <c r="FP102" i="21"/>
  <c r="LO97" i="21"/>
  <c r="LO104" i="21"/>
  <c r="CU96" i="21"/>
  <c r="CU117" i="21"/>
  <c r="CU103" i="21"/>
  <c r="JF98" i="21"/>
  <c r="JF119" i="21"/>
  <c r="JF274" i="21" s="1"/>
  <c r="JF105" i="21"/>
  <c r="T95" i="21"/>
  <c r="T102" i="21"/>
  <c r="T116" i="21"/>
  <c r="QO236" i="33"/>
  <c r="QO185" i="33"/>
  <c r="QO81" i="73" s="1"/>
  <c r="CK102" i="21"/>
  <c r="CK116" i="21"/>
  <c r="CK271" i="21" s="1"/>
  <c r="CK95" i="21"/>
  <c r="JA116" i="21"/>
  <c r="JA271" i="21" s="1"/>
  <c r="JA95" i="21"/>
  <c r="JA102" i="21"/>
  <c r="RO116" i="21"/>
  <c r="RO271" i="21" s="1"/>
  <c r="RO95" i="21"/>
  <c r="RO102" i="21"/>
  <c r="PK119" i="21"/>
  <c r="PK274" i="21" s="1"/>
  <c r="PK98" i="21"/>
  <c r="PK105" i="21"/>
  <c r="LI140" i="33"/>
  <c r="LI80" i="73" s="1"/>
  <c r="LI193" i="33"/>
  <c r="BL140" i="33"/>
  <c r="BL80" i="73" s="1"/>
  <c r="BL193" i="33"/>
  <c r="KG193" i="33"/>
  <c r="KG140" i="33"/>
  <c r="KG80" i="73" s="1"/>
  <c r="BZ236" i="33"/>
  <c r="BZ185" i="33"/>
  <c r="BZ81" i="73" s="1"/>
  <c r="PR280" i="33"/>
  <c r="PR228" i="33"/>
  <c r="PR82" i="73" s="1"/>
  <c r="RE102" i="21"/>
  <c r="RE95" i="21"/>
  <c r="RE116" i="21"/>
  <c r="RE271" i="21" s="1"/>
  <c r="Q97" i="21"/>
  <c r="Q118" i="21"/>
  <c r="Q273" i="21" s="1"/>
  <c r="SA228" i="33"/>
  <c r="SA82" i="73" s="1"/>
  <c r="SA280" i="33"/>
  <c r="KJ102" i="21"/>
  <c r="KJ95" i="21"/>
  <c r="JL228" i="33"/>
  <c r="JL82" i="73" s="1"/>
  <c r="JL280" i="33"/>
  <c r="OC228" i="33"/>
  <c r="OC82" i="73" s="1"/>
  <c r="OC280" i="33"/>
  <c r="EE95" i="21"/>
  <c r="EE116" i="21"/>
  <c r="EE271" i="21" s="1"/>
  <c r="EE102" i="21"/>
  <c r="PK228" i="33"/>
  <c r="PK82" i="73" s="1"/>
  <c r="PK280" i="33"/>
  <c r="OE105" i="21"/>
  <c r="OE98" i="21"/>
  <c r="OE119" i="21"/>
  <c r="OE274" i="21" s="1"/>
  <c r="AJ272" i="33"/>
  <c r="AJ83" i="73" s="1"/>
  <c r="NK95" i="21"/>
  <c r="NK102" i="21"/>
  <c r="KF102" i="21"/>
  <c r="KF116" i="21"/>
  <c r="KF271" i="21" s="1"/>
  <c r="KF95" i="21"/>
  <c r="BA228" i="33"/>
  <c r="BA82" i="73" s="1"/>
  <c r="BA280" i="33"/>
  <c r="FT236" i="33"/>
  <c r="FT185" i="33"/>
  <c r="FT81" i="73" s="1"/>
  <c r="FI236" i="33"/>
  <c r="FI185" i="33"/>
  <c r="FI81" i="73" s="1"/>
  <c r="LF140" i="33"/>
  <c r="LF80" i="73" s="1"/>
  <c r="LF193" i="33"/>
  <c r="EP97" i="21"/>
  <c r="EP104" i="21"/>
  <c r="EP118" i="21"/>
  <c r="HJ118" i="21"/>
  <c r="HJ273" i="21" s="1"/>
  <c r="HJ97" i="21"/>
  <c r="J185" i="33"/>
  <c r="J81" i="73" s="1"/>
  <c r="J236" i="33"/>
  <c r="JT96" i="21"/>
  <c r="JT103" i="21"/>
  <c r="DY104" i="21"/>
  <c r="DY118" i="21"/>
  <c r="DY273" i="21" s="1"/>
  <c r="CV272" i="33"/>
  <c r="CV83" i="73" s="1"/>
  <c r="LT96" i="21"/>
  <c r="LT117" i="21"/>
  <c r="LT272" i="21" s="1"/>
  <c r="LT103" i="21"/>
  <c r="ME119" i="21"/>
  <c r="ME274" i="21" s="1"/>
  <c r="ME98" i="21"/>
  <c r="GL272" i="33"/>
  <c r="GL83" i="73" s="1"/>
  <c r="RC102" i="21"/>
  <c r="RC95" i="21"/>
  <c r="LE228" i="33"/>
  <c r="LE82" i="73" s="1"/>
  <c r="LE280" i="33"/>
  <c r="KZ140" i="33"/>
  <c r="KZ80" i="73" s="1"/>
  <c r="KZ193" i="33"/>
  <c r="RL272" i="33"/>
  <c r="RL83" i="73" s="1"/>
  <c r="HH272" i="33"/>
  <c r="HH83" i="73" s="1"/>
  <c r="QS95" i="21"/>
  <c r="QS116" i="21"/>
  <c r="QS271" i="21" s="1"/>
  <c r="QS102" i="21"/>
  <c r="BJ105" i="21"/>
  <c r="BJ119" i="21"/>
  <c r="BJ274" i="21" s="1"/>
  <c r="BJ98" i="21"/>
  <c r="FN96" i="21"/>
  <c r="FN117" i="21"/>
  <c r="FN272" i="21" s="1"/>
  <c r="LI280" i="33"/>
  <c r="LI228" i="33"/>
  <c r="LI82" i="73" s="1"/>
  <c r="KI95" i="21"/>
  <c r="KI116" i="21"/>
  <c r="KI271" i="21" s="1"/>
  <c r="KI102" i="21"/>
  <c r="GU117" i="21"/>
  <c r="GU272" i="21" s="1"/>
  <c r="GU103" i="21"/>
  <c r="GU96" i="21"/>
  <c r="ON228" i="33"/>
  <c r="ON82" i="73" s="1"/>
  <c r="ON280" i="33"/>
  <c r="GP193" i="33"/>
  <c r="GP140" i="33"/>
  <c r="GP80" i="73" s="1"/>
  <c r="EA236" i="33"/>
  <c r="EA185" i="33"/>
  <c r="EA81" i="73" s="1"/>
  <c r="NO236" i="33"/>
  <c r="NO185" i="33"/>
  <c r="NO81" i="73" s="1"/>
  <c r="DS140" i="33"/>
  <c r="DS80" i="73" s="1"/>
  <c r="DS193" i="33"/>
  <c r="IB280" i="33"/>
  <c r="IB228" i="33"/>
  <c r="IB82" i="73" s="1"/>
  <c r="PC119" i="21"/>
  <c r="PC274" i="21" s="1"/>
  <c r="PC98" i="21"/>
  <c r="PC105" i="21"/>
  <c r="DD228" i="33"/>
  <c r="DD82" i="73" s="1"/>
  <c r="DD280" i="33"/>
  <c r="HL200" i="21"/>
  <c r="HL179" i="21"/>
  <c r="HL186" i="21" s="1"/>
  <c r="MH97" i="21"/>
  <c r="MH118" i="21"/>
  <c r="MH273" i="21" s="1"/>
  <c r="AP185" i="33"/>
  <c r="AP81" i="73" s="1"/>
  <c r="AP236" i="33"/>
  <c r="HZ228" i="33"/>
  <c r="HZ82" i="73" s="1"/>
  <c r="HZ280" i="33"/>
  <c r="OC96" i="21"/>
  <c r="OC117" i="21"/>
  <c r="OC272" i="21" s="1"/>
  <c r="RG236" i="33"/>
  <c r="RG185" i="33"/>
  <c r="RG81" i="73" s="1"/>
  <c r="BV280" i="33"/>
  <c r="BV228" i="33"/>
  <c r="BV82" i="73" s="1"/>
  <c r="BY140" i="33"/>
  <c r="BY80" i="73" s="1"/>
  <c r="BY193" i="33"/>
  <c r="HH185" i="33"/>
  <c r="HH81" i="73" s="1"/>
  <c r="HH236" i="33"/>
  <c r="KP140" i="33"/>
  <c r="KP80" i="73" s="1"/>
  <c r="KP193" i="33"/>
  <c r="AE236" i="33"/>
  <c r="AE185" i="33"/>
  <c r="AE81" i="73" s="1"/>
  <c r="QF228" i="33"/>
  <c r="QF82" i="73" s="1"/>
  <c r="QF280" i="33"/>
  <c r="MQ193" i="33"/>
  <c r="MQ140" i="33"/>
  <c r="MQ80" i="73" s="1"/>
  <c r="IQ185" i="33"/>
  <c r="IQ81" i="73" s="1"/>
  <c r="IQ236" i="33"/>
  <c r="QG140" i="33"/>
  <c r="QG80" i="73" s="1"/>
  <c r="QG193" i="33"/>
  <c r="CT98" i="21"/>
  <c r="CT105" i="21"/>
  <c r="CT119" i="21"/>
  <c r="CT274" i="21" s="1"/>
  <c r="KZ117" i="21"/>
  <c r="KZ272" i="21" s="1"/>
  <c r="HW96" i="21"/>
  <c r="AD96" i="21"/>
  <c r="QP95" i="21"/>
  <c r="FS103" i="21"/>
  <c r="MX104" i="21"/>
  <c r="QN116" i="21"/>
  <c r="QN271" i="21" s="1"/>
  <c r="AG118" i="21"/>
  <c r="AG273" i="21" s="1"/>
  <c r="FO104" i="21"/>
  <c r="JT119" i="21"/>
  <c r="JT274" i="21" s="1"/>
  <c r="OB95" i="21"/>
  <c r="CR104" i="21"/>
  <c r="IU119" i="21"/>
  <c r="IU274" i="21" s="1"/>
  <c r="KP105" i="21"/>
  <c r="PW140" i="33"/>
  <c r="PW80" i="73" s="1"/>
  <c r="PW193" i="33"/>
  <c r="L185" i="33"/>
  <c r="L81" i="73" s="1"/>
  <c r="L236" i="33"/>
  <c r="NV116" i="21"/>
  <c r="NV271" i="21" s="1"/>
  <c r="NV102" i="21"/>
  <c r="BK272" i="33"/>
  <c r="BK83" i="73" s="1"/>
  <c r="PW272" i="33"/>
  <c r="PW83" i="73" s="1"/>
  <c r="NQ119" i="21"/>
  <c r="NQ274" i="21" s="1"/>
  <c r="NQ98" i="21"/>
  <c r="PZ236" i="33"/>
  <c r="PZ185" i="33"/>
  <c r="PZ81" i="73" s="1"/>
  <c r="IP96" i="21"/>
  <c r="IP117" i="21"/>
  <c r="IP272" i="21" s="1"/>
  <c r="IP103" i="21"/>
  <c r="KP272" i="33"/>
  <c r="KP83" i="73" s="1"/>
  <c r="GY102" i="21"/>
  <c r="GY116" i="21"/>
  <c r="GY271" i="21" s="1"/>
  <c r="OO236" i="33"/>
  <c r="OO185" i="33"/>
  <c r="OO81" i="73" s="1"/>
  <c r="GB193" i="33"/>
  <c r="GB140" i="33"/>
  <c r="GB80" i="73" s="1"/>
  <c r="W280" i="33"/>
  <c r="W228" i="33"/>
  <c r="W82" i="73" s="1"/>
  <c r="CL280" i="33"/>
  <c r="CL228" i="33"/>
  <c r="CL82" i="73" s="1"/>
  <c r="AP140" i="33"/>
  <c r="AP80" i="73" s="1"/>
  <c r="AP193" i="33"/>
  <c r="QF95" i="21"/>
  <c r="QF116" i="21"/>
  <c r="QF271" i="21" s="1"/>
  <c r="IJ228" i="33"/>
  <c r="IJ82" i="73" s="1"/>
  <c r="IJ280" i="33"/>
  <c r="IS140" i="33"/>
  <c r="IS80" i="73" s="1"/>
  <c r="IS193" i="33"/>
  <c r="EH185" i="33"/>
  <c r="EH81" i="73" s="1"/>
  <c r="EH236" i="33"/>
  <c r="FQ272" i="33"/>
  <c r="FQ83" i="73" s="1"/>
  <c r="CZ140" i="33"/>
  <c r="CZ80" i="73" s="1"/>
  <c r="CZ193" i="33"/>
  <c r="MP280" i="33"/>
  <c r="MP228" i="33"/>
  <c r="MP82" i="73" s="1"/>
  <c r="IB185" i="33"/>
  <c r="IB81" i="73" s="1"/>
  <c r="IB236" i="33"/>
  <c r="OE272" i="33"/>
  <c r="OE83" i="73" s="1"/>
  <c r="LJ140" i="33"/>
  <c r="LJ80" i="73" s="1"/>
  <c r="LJ193" i="33"/>
  <c r="Y193" i="33"/>
  <c r="Y140" i="33"/>
  <c r="Y80" i="73" s="1"/>
  <c r="KF193" i="33"/>
  <c r="KF140" i="33"/>
  <c r="KF80" i="73" s="1"/>
  <c r="IS185" i="33"/>
  <c r="IS81" i="73" s="1"/>
  <c r="IS236" i="33"/>
  <c r="EI185" i="33"/>
  <c r="EI81" i="73" s="1"/>
  <c r="EI236" i="33"/>
  <c r="JZ104" i="21"/>
  <c r="JZ97" i="21"/>
  <c r="QS96" i="21"/>
  <c r="QS117" i="21"/>
  <c r="QS272" i="21" s="1"/>
  <c r="CM105" i="21"/>
  <c r="CM98" i="21"/>
  <c r="Y236" i="33"/>
  <c r="Y185" i="33"/>
  <c r="Y81" i="73" s="1"/>
  <c r="QV118" i="21"/>
  <c r="QV273" i="21" s="1"/>
  <c r="QV97" i="21"/>
  <c r="QV104" i="21"/>
  <c r="OH102" i="21"/>
  <c r="OH95" i="21"/>
  <c r="GZ96" i="21"/>
  <c r="GZ117" i="21"/>
  <c r="GZ272" i="21" s="1"/>
  <c r="GZ103" i="21"/>
  <c r="FC102" i="21"/>
  <c r="FC116" i="21"/>
  <c r="FC271" i="21" s="1"/>
  <c r="FC95" i="21"/>
  <c r="KD103" i="21"/>
  <c r="KD96" i="21"/>
  <c r="PW228" i="33"/>
  <c r="PW82" i="73" s="1"/>
  <c r="PW280" i="33"/>
  <c r="E272" i="33"/>
  <c r="E83" i="73" s="1"/>
  <c r="IH193" i="33"/>
  <c r="IH140" i="33"/>
  <c r="IH80" i="73" s="1"/>
  <c r="AX118" i="21"/>
  <c r="AX273" i="21" s="1"/>
  <c r="AX97" i="21"/>
  <c r="RF272" i="33"/>
  <c r="RF83" i="73" s="1"/>
  <c r="HO193" i="33"/>
  <c r="HO140" i="33"/>
  <c r="HO80" i="73" s="1"/>
  <c r="OP118" i="21"/>
  <c r="OP273" i="21" s="1"/>
  <c r="OP97" i="21"/>
  <c r="LS280" i="33"/>
  <c r="LS228" i="33"/>
  <c r="LS82" i="73" s="1"/>
  <c r="DP236" i="33"/>
  <c r="DP185" i="33"/>
  <c r="DP81" i="73" s="1"/>
  <c r="IV140" i="33"/>
  <c r="IV80" i="73" s="1"/>
  <c r="IV193" i="33"/>
  <c r="FI105" i="21"/>
  <c r="FI98" i="21"/>
  <c r="PJ97" i="21"/>
  <c r="PJ118" i="21"/>
  <c r="PJ273" i="21" s="1"/>
  <c r="GH98" i="21"/>
  <c r="GH119" i="21"/>
  <c r="GH105" i="21"/>
  <c r="B101" i="33"/>
  <c r="B149" i="33"/>
  <c r="B151" i="33" s="1"/>
  <c r="PD98" i="21"/>
  <c r="PD105" i="21"/>
  <c r="DA280" i="33"/>
  <c r="DA228" i="33"/>
  <c r="DA82" i="73" s="1"/>
  <c r="IA193" i="33"/>
  <c r="IA140" i="33"/>
  <c r="IA80" i="73" s="1"/>
  <c r="II140" i="33"/>
  <c r="II80" i="73" s="1"/>
  <c r="II193" i="33"/>
  <c r="EW140" i="33"/>
  <c r="EW80" i="73" s="1"/>
  <c r="EW193" i="33"/>
  <c r="ID118" i="21"/>
  <c r="ID273" i="21" s="1"/>
  <c r="ID104" i="21"/>
  <c r="RS236" i="33"/>
  <c r="RS185" i="33"/>
  <c r="RS81" i="73" s="1"/>
  <c r="DN236" i="33"/>
  <c r="DN185" i="33"/>
  <c r="DN81" i="73" s="1"/>
  <c r="BL105" i="21"/>
  <c r="BL119" i="21"/>
  <c r="BL274" i="21" s="1"/>
  <c r="U140" i="33"/>
  <c r="U80" i="73" s="1"/>
  <c r="U193" i="33"/>
  <c r="GX98" i="21"/>
  <c r="GX119" i="21"/>
  <c r="GX274" i="21" s="1"/>
  <c r="GX105" i="21"/>
  <c r="OV176" i="21"/>
  <c r="OV183" i="21" s="1"/>
  <c r="OV197" i="21"/>
  <c r="HZ118" i="21"/>
  <c r="HZ273" i="21" s="1"/>
  <c r="HZ104" i="21"/>
  <c r="KU117" i="21"/>
  <c r="KU272" i="21" s="1"/>
  <c r="KU103" i="21"/>
  <c r="LH193" i="33"/>
  <c r="LH140" i="33"/>
  <c r="LH80" i="73" s="1"/>
  <c r="FX103" i="21"/>
  <c r="FX96" i="21"/>
  <c r="AC179" i="21"/>
  <c r="AC186" i="21" s="1"/>
  <c r="AC200" i="21"/>
  <c r="AB280" i="33"/>
  <c r="AB228" i="33"/>
  <c r="AB82" i="73" s="1"/>
  <c r="MK140" i="33"/>
  <c r="MK80" i="73" s="1"/>
  <c r="MK193" i="33"/>
  <c r="IT272" i="33"/>
  <c r="IT83" i="73" s="1"/>
  <c r="EY272" i="33"/>
  <c r="EY83" i="73" s="1"/>
  <c r="Y280" i="33"/>
  <c r="Y228" i="33"/>
  <c r="Y82" i="73" s="1"/>
  <c r="QF104" i="21"/>
  <c r="QF118" i="21"/>
  <c r="QF273" i="21" s="1"/>
  <c r="RS140" i="33"/>
  <c r="RS80" i="73" s="1"/>
  <c r="RS193" i="33"/>
  <c r="PJ102" i="21"/>
  <c r="PJ95" i="21"/>
  <c r="QC117" i="21"/>
  <c r="QC272" i="21" s="1"/>
  <c r="RL96" i="21"/>
  <c r="DH117" i="21"/>
  <c r="DH272" i="21" s="1"/>
  <c r="AF103" i="21"/>
  <c r="HW103" i="21"/>
  <c r="KP103" i="21"/>
  <c r="EK178" i="21"/>
  <c r="EK185" i="21" s="1"/>
  <c r="PS103" i="21"/>
  <c r="MU117" i="21"/>
  <c r="MU272" i="21" s="1"/>
  <c r="JM103" i="21"/>
  <c r="AC103" i="21"/>
  <c r="IK96" i="21"/>
  <c r="KO96" i="21"/>
  <c r="JT117" i="21"/>
  <c r="JT272" i="21" s="1"/>
  <c r="BY96" i="21"/>
  <c r="QX117" i="21"/>
  <c r="QX272" i="21" s="1"/>
  <c r="EU117" i="21"/>
  <c r="EU272" i="21" s="1"/>
  <c r="LI103" i="21"/>
  <c r="RY103" i="21"/>
  <c r="PR117" i="21"/>
  <c r="PR272" i="21" s="1"/>
  <c r="AA117" i="21"/>
  <c r="AA272" i="21" s="1"/>
  <c r="RV96" i="21"/>
  <c r="OM117" i="21"/>
  <c r="EK117" i="21"/>
  <c r="EK272" i="21" s="1"/>
  <c r="V96" i="21"/>
  <c r="OD103" i="21"/>
  <c r="AU103" i="21"/>
  <c r="RB95" i="21"/>
  <c r="IR95" i="21"/>
  <c r="AN116" i="21"/>
  <c r="AN271" i="21" s="1"/>
  <c r="KM97" i="21"/>
  <c r="CY104" i="21"/>
  <c r="CF95" i="21"/>
  <c r="KF104" i="21"/>
  <c r="OO95" i="21"/>
  <c r="DL116" i="21"/>
  <c r="DL271" i="21" s="1"/>
  <c r="OK97" i="21"/>
  <c r="AX104" i="21"/>
  <c r="PZ95" i="21"/>
  <c r="PM104" i="21"/>
  <c r="AK97" i="21"/>
  <c r="AI116" i="21"/>
  <c r="AI271" i="21" s="1"/>
  <c r="AK105" i="21"/>
  <c r="CY119" i="21"/>
  <c r="IH116" i="21"/>
  <c r="IH271" i="21" s="1"/>
  <c r="LJ118" i="21"/>
  <c r="RA102" i="21"/>
  <c r="CZ102" i="21"/>
  <c r="EQ104" i="21"/>
  <c r="G118" i="21"/>
  <c r="G273" i="21" s="1"/>
  <c r="GP95" i="21"/>
  <c r="PL95" i="21"/>
  <c r="RE98" i="21"/>
  <c r="GG104" i="21"/>
  <c r="CO105" i="21"/>
  <c r="AO102" i="21"/>
  <c r="CL116" i="21"/>
  <c r="CL271" i="21" s="1"/>
  <c r="GT116" i="21"/>
  <c r="GT271" i="21" s="1"/>
  <c r="AO118" i="21"/>
  <c r="IA102" i="21"/>
  <c r="RS119" i="21"/>
  <c r="RS274" i="21" s="1"/>
  <c r="NY95" i="21"/>
  <c r="JV116" i="21"/>
  <c r="JV271" i="21" s="1"/>
  <c r="AA97" i="21"/>
  <c r="RY105" i="21"/>
  <c r="IT104" i="21"/>
  <c r="H97" i="21"/>
  <c r="QG116" i="21"/>
  <c r="QG271" i="21" s="1"/>
  <c r="HV119" i="21"/>
  <c r="HV274" i="21" s="1"/>
  <c r="RJ102" i="21"/>
  <c r="LS102" i="21"/>
  <c r="RL97" i="21"/>
  <c r="DG105" i="21"/>
  <c r="FC98" i="21"/>
  <c r="PS102" i="21"/>
  <c r="FU118" i="21"/>
  <c r="FU273" i="21" s="1"/>
  <c r="RV95" i="21"/>
  <c r="EY119" i="21"/>
  <c r="EY274" i="21" s="1"/>
  <c r="LF118" i="21"/>
  <c r="CE104" i="21"/>
  <c r="CV98" i="21"/>
  <c r="PD102" i="21"/>
  <c r="DI95" i="21"/>
  <c r="RN105" i="21"/>
  <c r="MP105" i="21"/>
  <c r="LQ105" i="21"/>
  <c r="BV119" i="21"/>
  <c r="RH119" i="21"/>
  <c r="RH274" i="21" s="1"/>
  <c r="HD98" i="21"/>
  <c r="RM95" i="21"/>
  <c r="IC105" i="21"/>
  <c r="W102" i="21"/>
  <c r="SG119" i="21"/>
  <c r="SG274" i="21" s="1"/>
  <c r="JN119" i="21"/>
  <c r="JN274" i="21" s="1"/>
  <c r="RC119" i="21"/>
  <c r="RC274" i="21" s="1"/>
  <c r="HQ119" i="21"/>
  <c r="HQ274" i="21" s="1"/>
  <c r="EC98" i="21"/>
  <c r="PO286" i="63"/>
  <c r="PW95" i="21"/>
  <c r="PW116" i="21"/>
  <c r="PW271" i="21" s="1"/>
  <c r="PW102" i="21"/>
  <c r="EQ280" i="33"/>
  <c r="EQ228" i="33"/>
  <c r="EQ82" i="73" s="1"/>
  <c r="L96" i="21"/>
  <c r="L103" i="21"/>
  <c r="JH140" i="33"/>
  <c r="JH80" i="73" s="1"/>
  <c r="JH193" i="33"/>
  <c r="QD185" i="33"/>
  <c r="QD81" i="73" s="1"/>
  <c r="QD236" i="33"/>
  <c r="KY280" i="33"/>
  <c r="KY228" i="33"/>
  <c r="KY82" i="73" s="1"/>
  <c r="O228" i="33"/>
  <c r="O82" i="73" s="1"/>
  <c r="O280" i="33"/>
  <c r="IU280" i="33"/>
  <c r="IU228" i="33"/>
  <c r="IU82" i="73" s="1"/>
  <c r="AC140" i="33"/>
  <c r="AC80" i="73" s="1"/>
  <c r="AC193" i="33"/>
  <c r="OY193" i="33"/>
  <c r="OY140" i="33"/>
  <c r="OY80" i="73" s="1"/>
  <c r="DC118" i="21"/>
  <c r="DC273" i="21" s="1"/>
  <c r="DC97" i="21"/>
  <c r="DC104" i="21"/>
  <c r="CX140" i="33"/>
  <c r="CX80" i="73" s="1"/>
  <c r="CX193" i="33"/>
  <c r="OZ140" i="33"/>
  <c r="OZ80" i="73" s="1"/>
  <c r="OZ193" i="33"/>
  <c r="P104" i="21"/>
  <c r="P97" i="21"/>
  <c r="P118" i="21"/>
  <c r="P273" i="21" s="1"/>
  <c r="DA185" i="33"/>
  <c r="DA81" i="73" s="1"/>
  <c r="DA236" i="33"/>
  <c r="OO280" i="33"/>
  <c r="OO228" i="33"/>
  <c r="OO82" i="73" s="1"/>
  <c r="GH193" i="33"/>
  <c r="GH140" i="33"/>
  <c r="GH80" i="73" s="1"/>
  <c r="FZ236" i="33"/>
  <c r="FZ185" i="33"/>
  <c r="FZ81" i="73" s="1"/>
  <c r="BD280" i="33"/>
  <c r="BD228" i="33"/>
  <c r="BD82" i="73" s="1"/>
  <c r="BP280" i="33"/>
  <c r="BP228" i="33"/>
  <c r="BP82" i="73" s="1"/>
  <c r="RD193" i="33"/>
  <c r="RD140" i="33"/>
  <c r="RD80" i="73" s="1"/>
  <c r="OT98" i="21"/>
  <c r="OT105" i="21"/>
  <c r="OT119" i="21"/>
  <c r="OT274" i="21" s="1"/>
  <c r="BE280" i="33"/>
  <c r="BE228" i="33"/>
  <c r="BE82" i="73" s="1"/>
  <c r="CQ228" i="33"/>
  <c r="CQ82" i="73" s="1"/>
  <c r="CQ280" i="33"/>
  <c r="IK236" i="33"/>
  <c r="IK185" i="33"/>
  <c r="IK81" i="73" s="1"/>
  <c r="FN119" i="21"/>
  <c r="FN274" i="21" s="1"/>
  <c r="FN105" i="21"/>
  <c r="FN98" i="21"/>
  <c r="NF140" i="33"/>
  <c r="NF80" i="73" s="1"/>
  <c r="NF193" i="33"/>
  <c r="DD98" i="21"/>
  <c r="DD105" i="21"/>
  <c r="JN236" i="33"/>
  <c r="JN185" i="33"/>
  <c r="JN81" i="73" s="1"/>
  <c r="IB103" i="21"/>
  <c r="IB117" i="21"/>
  <c r="IB272" i="21" s="1"/>
  <c r="IB96" i="21"/>
  <c r="AF280" i="33"/>
  <c r="AF228" i="33"/>
  <c r="AF82" i="73" s="1"/>
  <c r="HS236" i="33"/>
  <c r="HS185" i="33"/>
  <c r="HS81" i="73" s="1"/>
  <c r="BZ193" i="33"/>
  <c r="BZ140" i="33"/>
  <c r="BZ80" i="73" s="1"/>
  <c r="QP118" i="21"/>
  <c r="QP273" i="21" s="1"/>
  <c r="QP97" i="21"/>
  <c r="MU280" i="33"/>
  <c r="MU228" i="33"/>
  <c r="MU82" i="73" s="1"/>
  <c r="HG236" i="33"/>
  <c r="HG185" i="33"/>
  <c r="HG81" i="73" s="1"/>
  <c r="KP228" i="33"/>
  <c r="KP82" i="73" s="1"/>
  <c r="KP280" i="33"/>
  <c r="MK98" i="21"/>
  <c r="MK119" i="21"/>
  <c r="MK274" i="21" s="1"/>
  <c r="QK193" i="33"/>
  <c r="QK195" i="33" s="1"/>
  <c r="QK140" i="33"/>
  <c r="QK80" i="73" s="1"/>
  <c r="SG140" i="33"/>
  <c r="SG80" i="73" s="1"/>
  <c r="SG193" i="33"/>
  <c r="AD228" i="33"/>
  <c r="AD82" i="73" s="1"/>
  <c r="AD280" i="33"/>
  <c r="AN98" i="21"/>
  <c r="AN119" i="21"/>
  <c r="AN274" i="21" s="1"/>
  <c r="LR102" i="21"/>
  <c r="LR95" i="21"/>
  <c r="LR116" i="21"/>
  <c r="LR271" i="21" s="1"/>
  <c r="CB98" i="21"/>
  <c r="CB119" i="21"/>
  <c r="CB274" i="21" s="1"/>
  <c r="CP102" i="21"/>
  <c r="CP95" i="21"/>
  <c r="RF96" i="21"/>
  <c r="RF117" i="21"/>
  <c r="RF272" i="21" s="1"/>
  <c r="HJ228" i="33"/>
  <c r="HJ82" i="73" s="1"/>
  <c r="HJ280" i="33"/>
  <c r="GC228" i="33"/>
  <c r="GC82" i="73" s="1"/>
  <c r="GC280" i="33"/>
  <c r="GN97" i="21"/>
  <c r="GN118" i="21"/>
  <c r="GN273" i="21" s="1"/>
  <c r="EY280" i="33"/>
  <c r="EY228" i="33"/>
  <c r="EY82" i="73" s="1"/>
  <c r="AI119" i="21"/>
  <c r="AI274" i="21" s="1"/>
  <c r="AI105" i="21"/>
  <c r="E193" i="33"/>
  <c r="E140" i="33"/>
  <c r="E80" i="73" s="1"/>
  <c r="QX97" i="21"/>
  <c r="QX118" i="21"/>
  <c r="KV185" i="33"/>
  <c r="KV81" i="73" s="1"/>
  <c r="KV236" i="33"/>
  <c r="NB280" i="33"/>
  <c r="NB228" i="33"/>
  <c r="NB82" i="73" s="1"/>
  <c r="ID140" i="33"/>
  <c r="ID80" i="73" s="1"/>
  <c r="ID193" i="33"/>
  <c r="PA117" i="21"/>
  <c r="PA103" i="21"/>
  <c r="MO185" i="33"/>
  <c r="MO81" i="73" s="1"/>
  <c r="MO236" i="33"/>
  <c r="OP117" i="21"/>
  <c r="OP272" i="21" s="1"/>
  <c r="OP103" i="21"/>
  <c r="IX185" i="33"/>
  <c r="IX81" i="73" s="1"/>
  <c r="IX236" i="33"/>
  <c r="HL236" i="33"/>
  <c r="HL185" i="33"/>
  <c r="HL81" i="73" s="1"/>
  <c r="EX193" i="33"/>
  <c r="EX140" i="33"/>
  <c r="EX80" i="73" s="1"/>
  <c r="BB140" i="33"/>
  <c r="BB80" i="73" s="1"/>
  <c r="BB193" i="33"/>
  <c r="GF140" i="33"/>
  <c r="GF80" i="73" s="1"/>
  <c r="GF193" i="33"/>
  <c r="NO103" i="21"/>
  <c r="NO117" i="21"/>
  <c r="NO272" i="21" s="1"/>
  <c r="CJ104" i="21"/>
  <c r="CJ118" i="21"/>
  <c r="CJ273" i="21" s="1"/>
  <c r="DC116" i="21"/>
  <c r="DC271" i="21" s="1"/>
  <c r="DC95" i="21"/>
  <c r="PG97" i="21"/>
  <c r="PG104" i="21"/>
  <c r="DF95" i="21"/>
  <c r="DF102" i="21"/>
  <c r="BK140" i="33"/>
  <c r="BK80" i="73" s="1"/>
  <c r="BK193" i="33"/>
  <c r="DD97" i="21"/>
  <c r="DD104" i="21"/>
  <c r="LS105" i="21"/>
  <c r="LS119" i="21"/>
  <c r="LS274" i="21" s="1"/>
  <c r="NW185" i="33"/>
  <c r="NW81" i="73" s="1"/>
  <c r="NW236" i="33"/>
  <c r="PK198" i="21"/>
  <c r="PK177" i="21"/>
  <c r="PK184" i="21" s="1"/>
  <c r="DX236" i="33"/>
  <c r="DX185" i="33"/>
  <c r="DX81" i="73" s="1"/>
  <c r="MH280" i="33"/>
  <c r="MH228" i="33"/>
  <c r="MH82" i="73" s="1"/>
  <c r="FH95" i="21"/>
  <c r="FH102" i="21"/>
  <c r="RB280" i="33"/>
  <c r="RB228" i="33"/>
  <c r="RB82" i="73" s="1"/>
  <c r="MI119" i="21"/>
  <c r="MI274" i="21" s="1"/>
  <c r="MI105" i="21"/>
  <c r="DS185" i="33"/>
  <c r="DS81" i="73" s="1"/>
  <c r="DS236" i="33"/>
  <c r="JY140" i="33"/>
  <c r="JY80" i="73" s="1"/>
  <c r="JY193" i="33"/>
  <c r="ON116" i="21"/>
  <c r="ON271" i="21" s="1"/>
  <c r="ON102" i="21"/>
  <c r="KC193" i="33"/>
  <c r="KC140" i="33"/>
  <c r="KC80" i="73" s="1"/>
  <c r="QY193" i="33"/>
  <c r="QY140" i="33"/>
  <c r="QY80" i="73" s="1"/>
  <c r="DZ97" i="21"/>
  <c r="DZ104" i="21"/>
  <c r="JB98" i="21"/>
  <c r="JB119" i="21"/>
  <c r="JB274" i="21" s="1"/>
  <c r="OB140" i="33"/>
  <c r="OB80" i="73" s="1"/>
  <c r="OB193" i="33"/>
  <c r="EV102" i="21"/>
  <c r="EV95" i="21"/>
  <c r="HA236" i="33"/>
  <c r="HA185" i="33"/>
  <c r="HA81" i="73" s="1"/>
  <c r="MZ98" i="21"/>
  <c r="MZ105" i="21"/>
  <c r="FS140" i="33"/>
  <c r="FS80" i="73" s="1"/>
  <c r="FS193" i="33"/>
  <c r="JW179" i="21"/>
  <c r="JW186" i="21" s="1"/>
  <c r="JW200" i="21"/>
  <c r="JW274" i="21" s="1"/>
  <c r="BT193" i="33"/>
  <c r="BT140" i="33"/>
  <c r="BT80" i="73" s="1"/>
  <c r="MJ236" i="33"/>
  <c r="MJ185" i="33"/>
  <c r="MJ81" i="73" s="1"/>
  <c r="BO185" i="33"/>
  <c r="BO81" i="73" s="1"/>
  <c r="BO236" i="33"/>
  <c r="AI117" i="21"/>
  <c r="AI272" i="21" s="1"/>
  <c r="AI103" i="21"/>
  <c r="AD117" i="21"/>
  <c r="AD272" i="21" s="1"/>
  <c r="HQ117" i="21"/>
  <c r="PQ117" i="21"/>
  <c r="PQ272" i="21" s="1"/>
  <c r="JW117" i="21"/>
  <c r="JW272" i="21" s="1"/>
  <c r="OQ116" i="21"/>
  <c r="OQ271" i="21" s="1"/>
  <c r="NV140" i="33"/>
  <c r="NV80" i="73" s="1"/>
  <c r="NV193" i="33"/>
  <c r="DR140" i="33"/>
  <c r="DR80" i="73" s="1"/>
  <c r="DR193" i="33"/>
  <c r="MG117" i="21"/>
  <c r="MG272" i="21" s="1"/>
  <c r="MG96" i="21"/>
  <c r="MG103" i="21"/>
  <c r="W236" i="33"/>
  <c r="W185" i="33"/>
  <c r="W81" i="73" s="1"/>
  <c r="L228" i="33"/>
  <c r="L82" i="73" s="1"/>
  <c r="L280" i="33"/>
  <c r="PK117" i="21"/>
  <c r="PK103" i="21"/>
  <c r="FD272" i="33"/>
  <c r="FD83" i="73" s="1"/>
  <c r="OI236" i="33"/>
  <c r="OI185" i="33"/>
  <c r="OI81" i="73" s="1"/>
  <c r="RA193" i="33"/>
  <c r="RA140" i="33"/>
  <c r="RA80" i="73" s="1"/>
  <c r="GL228" i="33"/>
  <c r="GL82" i="73" s="1"/>
  <c r="GL280" i="33"/>
  <c r="AC116" i="21"/>
  <c r="AC271" i="21" s="1"/>
  <c r="AC95" i="21"/>
  <c r="AC102" i="21"/>
  <c r="HC185" i="33"/>
  <c r="HC81" i="73" s="1"/>
  <c r="HC236" i="33"/>
  <c r="KZ185" i="33"/>
  <c r="KZ81" i="73" s="1"/>
  <c r="KZ236" i="33"/>
  <c r="GS140" i="33"/>
  <c r="GS80" i="73" s="1"/>
  <c r="GS193" i="33"/>
  <c r="IG228" i="33"/>
  <c r="IG82" i="73" s="1"/>
  <c r="IG280" i="33"/>
  <c r="QL236" i="33"/>
  <c r="QL185" i="33"/>
  <c r="QL81" i="73" s="1"/>
  <c r="LP140" i="33"/>
  <c r="LP80" i="73" s="1"/>
  <c r="LP193" i="33"/>
  <c r="JE185" i="33"/>
  <c r="JE81" i="73" s="1"/>
  <c r="JE236" i="33"/>
  <c r="JZ272" i="33"/>
  <c r="JZ83" i="73" s="1"/>
  <c r="LW119" i="21"/>
  <c r="LW274" i="21" s="1"/>
  <c r="LW98" i="21"/>
  <c r="KP185" i="33"/>
  <c r="KP81" i="73" s="1"/>
  <c r="KP236" i="33"/>
  <c r="MF105" i="21"/>
  <c r="MF119" i="21"/>
  <c r="MF274" i="21" s="1"/>
  <c r="MF98" i="21"/>
  <c r="EP140" i="33"/>
  <c r="EP80" i="73" s="1"/>
  <c r="EP193" i="33"/>
  <c r="KM280" i="33"/>
  <c r="KM228" i="33"/>
  <c r="KM82" i="73" s="1"/>
  <c r="BE185" i="33"/>
  <c r="BE81" i="73" s="1"/>
  <c r="BE236" i="33"/>
  <c r="GY236" i="33"/>
  <c r="GY185" i="33"/>
  <c r="GY81" i="73" s="1"/>
  <c r="QP105" i="21"/>
  <c r="QP119" i="21"/>
  <c r="LI236" i="33"/>
  <c r="LI185" i="33"/>
  <c r="LI81" i="73" s="1"/>
  <c r="PR140" i="33"/>
  <c r="PR80" i="73" s="1"/>
  <c r="PR193" i="33"/>
  <c r="DJ104" i="21"/>
  <c r="DJ97" i="21"/>
  <c r="BX140" i="33"/>
  <c r="BX80" i="73" s="1"/>
  <c r="BX193" i="33"/>
  <c r="C228" i="33"/>
  <c r="C82" i="73" s="1"/>
  <c r="C280" i="33"/>
  <c r="Y102" i="21"/>
  <c r="Y95" i="21"/>
  <c r="PP102" i="21"/>
  <c r="PP95" i="21"/>
  <c r="PP116" i="21"/>
  <c r="EK104" i="21"/>
  <c r="EK118" i="21"/>
  <c r="EK273" i="21" s="1"/>
  <c r="EK97" i="21"/>
  <c r="IL185" i="33"/>
  <c r="IL81" i="73" s="1"/>
  <c r="IL236" i="33"/>
  <c r="GI185" i="33"/>
  <c r="GI81" i="73" s="1"/>
  <c r="GI236" i="33"/>
  <c r="IV185" i="33"/>
  <c r="IV81" i="73" s="1"/>
  <c r="IV236" i="33"/>
  <c r="RA280" i="33"/>
  <c r="RA228" i="33"/>
  <c r="RA82" i="73" s="1"/>
  <c r="IF185" i="33"/>
  <c r="IF81" i="73" s="1"/>
  <c r="IF236" i="33"/>
  <c r="KW105" i="21"/>
  <c r="KW98" i="21"/>
  <c r="AN140" i="33"/>
  <c r="AN80" i="73" s="1"/>
  <c r="AN193" i="33"/>
  <c r="LR140" i="33"/>
  <c r="LR80" i="73" s="1"/>
  <c r="LR193" i="33"/>
  <c r="PF118" i="21"/>
  <c r="PF104" i="21"/>
  <c r="PF97" i="21"/>
  <c r="LC140" i="33"/>
  <c r="LC80" i="73" s="1"/>
  <c r="LC193" i="33"/>
  <c r="DU228" i="33"/>
  <c r="DU82" i="73" s="1"/>
  <c r="DU280" i="33"/>
  <c r="CP140" i="33"/>
  <c r="CP80" i="73" s="1"/>
  <c r="CP193" i="33"/>
  <c r="JW236" i="33"/>
  <c r="JW185" i="33"/>
  <c r="JW81" i="73" s="1"/>
  <c r="AA236" i="33"/>
  <c r="AA185" i="33"/>
  <c r="AA81" i="73" s="1"/>
  <c r="MB103" i="21"/>
  <c r="MB96" i="21"/>
  <c r="MB117" i="21"/>
  <c r="MB272" i="21" s="1"/>
  <c r="FX193" i="33"/>
  <c r="FX140" i="33"/>
  <c r="FX80" i="73" s="1"/>
  <c r="NT272" i="33"/>
  <c r="NT83" i="73" s="1"/>
  <c r="GK96" i="21"/>
  <c r="GK117" i="21"/>
  <c r="GK272" i="21" s="1"/>
  <c r="GK103" i="21"/>
  <c r="DV119" i="21"/>
  <c r="DV274" i="21" s="1"/>
  <c r="DV105" i="21"/>
  <c r="AF185" i="33"/>
  <c r="AF81" i="73" s="1"/>
  <c r="AF236" i="33"/>
  <c r="MO228" i="33"/>
  <c r="MO82" i="73" s="1"/>
  <c r="MO280" i="33"/>
  <c r="LS185" i="33"/>
  <c r="LS81" i="73" s="1"/>
  <c r="LS236" i="33"/>
  <c r="OF236" i="33"/>
  <c r="OF185" i="33"/>
  <c r="OF81" i="73" s="1"/>
  <c r="LQ185" i="33"/>
  <c r="LQ81" i="73" s="1"/>
  <c r="LQ236" i="33"/>
  <c r="JC105" i="21"/>
  <c r="JC119" i="21"/>
  <c r="JC274" i="21" s="1"/>
  <c r="JC98" i="21"/>
  <c r="MJ228" i="33"/>
  <c r="MJ82" i="73" s="1"/>
  <c r="MJ280" i="33"/>
  <c r="O103" i="21"/>
  <c r="O96" i="21"/>
  <c r="BV272" i="33"/>
  <c r="BV83" i="73" s="1"/>
  <c r="LA140" i="33"/>
  <c r="LA80" i="73" s="1"/>
  <c r="LA193" i="33"/>
  <c r="HO102" i="21"/>
  <c r="HO95" i="21"/>
  <c r="HO116" i="21"/>
  <c r="HO271" i="21" s="1"/>
  <c r="KA118" i="21"/>
  <c r="KA273" i="21" s="1"/>
  <c r="KA104" i="21"/>
  <c r="RY140" i="33"/>
  <c r="RY80" i="73" s="1"/>
  <c r="RY193" i="33"/>
  <c r="OI119" i="21"/>
  <c r="OI274" i="21" s="1"/>
  <c r="OI105" i="21"/>
  <c r="QX140" i="33"/>
  <c r="QX80" i="73" s="1"/>
  <c r="QX193" i="33"/>
  <c r="CZ228" i="33"/>
  <c r="CZ82" i="73" s="1"/>
  <c r="CZ280" i="33"/>
  <c r="NM193" i="33"/>
  <c r="NM140" i="33"/>
  <c r="NM80" i="73" s="1"/>
  <c r="PG228" i="33"/>
  <c r="PG82" i="73" s="1"/>
  <c r="PG280" i="33"/>
  <c r="SF97" i="21"/>
  <c r="SF118" i="21"/>
  <c r="SF273" i="21" s="1"/>
  <c r="DL105" i="21"/>
  <c r="DL119" i="21"/>
  <c r="DL98" i="21"/>
  <c r="NI228" i="33"/>
  <c r="NI82" i="73" s="1"/>
  <c r="NI280" i="33"/>
  <c r="KK104" i="21"/>
  <c r="KK118" i="21"/>
  <c r="KK273" i="21" s="1"/>
  <c r="KK97" i="21"/>
  <c r="MP116" i="21"/>
  <c r="MP271" i="21" s="1"/>
  <c r="MP95" i="21"/>
  <c r="RQ96" i="21"/>
  <c r="RQ117" i="21"/>
  <c r="RQ272" i="21" s="1"/>
  <c r="RQ103" i="21"/>
  <c r="FP272" i="33"/>
  <c r="FP83" i="73" s="1"/>
  <c r="LH102" i="21"/>
  <c r="LH95" i="21"/>
  <c r="N236" i="33"/>
  <c r="N185" i="33"/>
  <c r="N81" i="73" s="1"/>
  <c r="PP185" i="33"/>
  <c r="PP81" i="73" s="1"/>
  <c r="PP236" i="33"/>
  <c r="OH280" i="33"/>
  <c r="OH228" i="33"/>
  <c r="OH82" i="73" s="1"/>
  <c r="KC102" i="21"/>
  <c r="KC95" i="21"/>
  <c r="KC116" i="21"/>
  <c r="KC271" i="21" s="1"/>
  <c r="PT98" i="21"/>
  <c r="PT119" i="21"/>
  <c r="PT274" i="21" s="1"/>
  <c r="GA280" i="33"/>
  <c r="GA228" i="33"/>
  <c r="GA82" i="73" s="1"/>
  <c r="PL228" i="33"/>
  <c r="PL82" i="73" s="1"/>
  <c r="PL280" i="33"/>
  <c r="PS193" i="33"/>
  <c r="PS140" i="33"/>
  <c r="PS80" i="73" s="1"/>
  <c r="OC140" i="33"/>
  <c r="OC80" i="73" s="1"/>
  <c r="OC193" i="33"/>
  <c r="S196" i="63"/>
  <c r="S286" i="63"/>
  <c r="S241" i="63"/>
  <c r="MA97" i="21"/>
  <c r="MA104" i="21"/>
  <c r="HK272" i="33"/>
  <c r="HK83" i="73" s="1"/>
  <c r="OT95" i="21"/>
  <c r="OT102" i="21"/>
  <c r="PJ193" i="33"/>
  <c r="PJ140" i="33"/>
  <c r="PJ80" i="73" s="1"/>
  <c r="ON117" i="21"/>
  <c r="ON272" i="21" s="1"/>
  <c r="ON103" i="21"/>
  <c r="ON96" i="21"/>
  <c r="NN236" i="33"/>
  <c r="NN185" i="33"/>
  <c r="NN81" i="73" s="1"/>
  <c r="RO185" i="33"/>
  <c r="RO81" i="73" s="1"/>
  <c r="RO236" i="33"/>
  <c r="FC228" i="33"/>
  <c r="FC82" i="73" s="1"/>
  <c r="FC280" i="33"/>
  <c r="U118" i="21"/>
  <c r="U273" i="21" s="1"/>
  <c r="U104" i="21"/>
  <c r="BO117" i="21"/>
  <c r="BO272" i="21" s="1"/>
  <c r="BO96" i="21"/>
  <c r="QN117" i="21"/>
  <c r="QN272" i="21" s="1"/>
  <c r="HV117" i="21"/>
  <c r="HS103" i="21"/>
  <c r="JW96" i="21"/>
  <c r="PR104" i="21"/>
  <c r="JL95" i="21"/>
  <c r="QX104" i="21"/>
  <c r="JF118" i="21"/>
  <c r="JF273" i="21" s="1"/>
  <c r="KX105" i="21"/>
  <c r="OV119" i="21"/>
  <c r="OV274" i="21" s="1"/>
  <c r="NO116" i="21"/>
  <c r="OV98" i="21"/>
  <c r="QU119" i="21"/>
  <c r="QU274" i="21" s="1"/>
  <c r="U97" i="21"/>
  <c r="GJ198" i="21"/>
  <c r="EG105" i="21"/>
  <c r="NU116" i="21"/>
  <c r="NU271" i="21" s="1"/>
  <c r="FR105" i="21"/>
  <c r="FR98" i="21"/>
  <c r="MS280" i="33"/>
  <c r="MS228" i="33"/>
  <c r="MS82" i="73" s="1"/>
  <c r="RK228" i="33"/>
  <c r="RK82" i="73" s="1"/>
  <c r="RK280" i="33"/>
  <c r="RN236" i="33"/>
  <c r="RN185" i="33"/>
  <c r="RN81" i="73" s="1"/>
  <c r="PK236" i="33"/>
  <c r="PK185" i="33"/>
  <c r="PK81" i="73" s="1"/>
  <c r="FF103" i="21"/>
  <c r="FF96" i="21"/>
  <c r="FF117" i="21"/>
  <c r="FF272" i="21" s="1"/>
  <c r="ND104" i="21"/>
  <c r="ND97" i="21"/>
  <c r="ND118" i="21"/>
  <c r="ND273" i="21" s="1"/>
  <c r="KY96" i="21"/>
  <c r="KY117" i="21"/>
  <c r="KY272" i="21" s="1"/>
  <c r="QM272" i="33"/>
  <c r="QM83" i="73" s="1"/>
  <c r="V105" i="21"/>
  <c r="V119" i="21"/>
  <c r="V274" i="21" s="1"/>
  <c r="E97" i="21"/>
  <c r="E104" i="21"/>
  <c r="CU236" i="33"/>
  <c r="CU185" i="33"/>
  <c r="CU81" i="73" s="1"/>
  <c r="ER193" i="33"/>
  <c r="ER140" i="33"/>
  <c r="ER80" i="73" s="1"/>
  <c r="LQ272" i="33"/>
  <c r="LQ83" i="73" s="1"/>
  <c r="DD117" i="21"/>
  <c r="DD272" i="21" s="1"/>
  <c r="DD103" i="21"/>
  <c r="BF98" i="21"/>
  <c r="BF105" i="21"/>
  <c r="BT104" i="21"/>
  <c r="BT97" i="21"/>
  <c r="BT118" i="21"/>
  <c r="BT273" i="21" s="1"/>
  <c r="OZ96" i="21"/>
  <c r="OZ117" i="21"/>
  <c r="OZ272" i="21" s="1"/>
  <c r="OZ103" i="21"/>
  <c r="KC96" i="21"/>
  <c r="KC117" i="21"/>
  <c r="KC272" i="21" s="1"/>
  <c r="KC103" i="21"/>
  <c r="LB140" i="33"/>
  <c r="LB80" i="73" s="1"/>
  <c r="LB193" i="33"/>
  <c r="V97" i="21"/>
  <c r="V104" i="21"/>
  <c r="V118" i="21"/>
  <c r="V273" i="21" s="1"/>
  <c r="AL185" i="33"/>
  <c r="AL81" i="73" s="1"/>
  <c r="AL236" i="33"/>
  <c r="RR95" i="21"/>
  <c r="RR116" i="21"/>
  <c r="RR271" i="21" s="1"/>
  <c r="RR102" i="21"/>
  <c r="MO95" i="21"/>
  <c r="MO116" i="21"/>
  <c r="MO271" i="21" s="1"/>
  <c r="MO102" i="21"/>
  <c r="KD140" i="33"/>
  <c r="KD80" i="73" s="1"/>
  <c r="KD193" i="33"/>
  <c r="MF272" i="33"/>
  <c r="MF83" i="73" s="1"/>
  <c r="FE102" i="21"/>
  <c r="FE116" i="21"/>
  <c r="FE271" i="21" s="1"/>
  <c r="FE95" i="21"/>
  <c r="MV98" i="21"/>
  <c r="MV119" i="21"/>
  <c r="MV274" i="21" s="1"/>
  <c r="MV105" i="21"/>
  <c r="RD102" i="21"/>
  <c r="RD95" i="21"/>
  <c r="RD116" i="21"/>
  <c r="RD271" i="21" s="1"/>
  <c r="NL97" i="21"/>
  <c r="NL118" i="21"/>
  <c r="NL273" i="21" s="1"/>
  <c r="NL104" i="21"/>
  <c r="KQ280" i="33"/>
  <c r="KQ228" i="33"/>
  <c r="KQ82" i="73" s="1"/>
  <c r="RY272" i="33"/>
  <c r="RY83" i="73" s="1"/>
  <c r="OV102" i="21"/>
  <c r="OV116" i="21"/>
  <c r="EX98" i="21"/>
  <c r="EX119" i="21"/>
  <c r="EX274" i="21" s="1"/>
  <c r="EX105" i="21"/>
  <c r="EZ228" i="33"/>
  <c r="EZ82" i="73" s="1"/>
  <c r="EZ280" i="33"/>
  <c r="CZ96" i="21"/>
  <c r="CZ117" i="21"/>
  <c r="CZ272" i="21" s="1"/>
  <c r="CZ103" i="21"/>
  <c r="KX116" i="21"/>
  <c r="KX271" i="21" s="1"/>
  <c r="KX102" i="21"/>
  <c r="BW95" i="21"/>
  <c r="BW116" i="21"/>
  <c r="BW271" i="21" s="1"/>
  <c r="DT185" i="33"/>
  <c r="DT81" i="73" s="1"/>
  <c r="DT236" i="33"/>
  <c r="HA228" i="33"/>
  <c r="HA82" i="73" s="1"/>
  <c r="HA280" i="33"/>
  <c r="AN272" i="33"/>
  <c r="AN83" i="73" s="1"/>
  <c r="QB185" i="33"/>
  <c r="QB81" i="73" s="1"/>
  <c r="QB236" i="33"/>
  <c r="EP228" i="33"/>
  <c r="EP82" i="73" s="1"/>
  <c r="EP280" i="33"/>
  <c r="GO140" i="33"/>
  <c r="GO80" i="73" s="1"/>
  <c r="GO193" i="33"/>
  <c r="H272" i="33"/>
  <c r="H83" i="73" s="1"/>
  <c r="QO97" i="21"/>
  <c r="QO104" i="21"/>
  <c r="QO118" i="21"/>
  <c r="QO273" i="21" s="1"/>
  <c r="HM97" i="21"/>
  <c r="HM118" i="21"/>
  <c r="HM273" i="21" s="1"/>
  <c r="HM104" i="21"/>
  <c r="DL193" i="33"/>
  <c r="DL140" i="33"/>
  <c r="DL80" i="73" s="1"/>
  <c r="MX193" i="33"/>
  <c r="MX140" i="33"/>
  <c r="MX80" i="73" s="1"/>
  <c r="RZ228" i="33"/>
  <c r="RZ82" i="73" s="1"/>
  <c r="RZ280" i="33"/>
  <c r="PI97" i="21"/>
  <c r="PI118" i="21"/>
  <c r="OX119" i="21"/>
  <c r="OX274" i="21" s="1"/>
  <c r="OX98" i="21"/>
  <c r="OK95" i="21"/>
  <c r="OK102" i="21"/>
  <c r="OK116" i="21"/>
  <c r="OK271" i="21" s="1"/>
  <c r="IR280" i="33"/>
  <c r="IR228" i="33"/>
  <c r="IR82" i="73" s="1"/>
  <c r="X193" i="33"/>
  <c r="X140" i="33"/>
  <c r="X80" i="73" s="1"/>
  <c r="IL228" i="33"/>
  <c r="IL82" i="73" s="1"/>
  <c r="IL280" i="33"/>
  <c r="QN272" i="33"/>
  <c r="QN83" i="73" s="1"/>
  <c r="FC179" i="21"/>
  <c r="FC186" i="21" s="1"/>
  <c r="FC200" i="21"/>
  <c r="LS193" i="33"/>
  <c r="LS140" i="33"/>
  <c r="LS80" i="73" s="1"/>
  <c r="KI193" i="33"/>
  <c r="KI140" i="33"/>
  <c r="KI80" i="73" s="1"/>
  <c r="QN228" i="33"/>
  <c r="QN82" i="73" s="1"/>
  <c r="QN280" i="33"/>
  <c r="AT95" i="21"/>
  <c r="AT116" i="21"/>
  <c r="AT102" i="21"/>
  <c r="DX102" i="21"/>
  <c r="DX95" i="21"/>
  <c r="DX116" i="21"/>
  <c r="DX271" i="21" s="1"/>
  <c r="QT140" i="33"/>
  <c r="QT80" i="73" s="1"/>
  <c r="QT193" i="33"/>
  <c r="PX236" i="33"/>
  <c r="PX185" i="33"/>
  <c r="PX81" i="73" s="1"/>
  <c r="PM280" i="33"/>
  <c r="PM228" i="33"/>
  <c r="PM82" i="73" s="1"/>
  <c r="JU104" i="21"/>
  <c r="JU118" i="21"/>
  <c r="JU273" i="21" s="1"/>
  <c r="JU97" i="21"/>
  <c r="AQ193" i="33"/>
  <c r="AQ140" i="33"/>
  <c r="AQ80" i="73" s="1"/>
  <c r="MY140" i="33"/>
  <c r="MY80" i="73" s="1"/>
  <c r="MY193" i="33"/>
  <c r="MZ228" i="33"/>
  <c r="MZ82" i="73" s="1"/>
  <c r="MZ280" i="33"/>
  <c r="NR272" i="33"/>
  <c r="NR83" i="73" s="1"/>
  <c r="FA236" i="33"/>
  <c r="FA185" i="33"/>
  <c r="FA81" i="73" s="1"/>
  <c r="DF140" i="33"/>
  <c r="DF80" i="73" s="1"/>
  <c r="DF193" i="33"/>
  <c r="NY185" i="33"/>
  <c r="NY81" i="73" s="1"/>
  <c r="NY236" i="33"/>
  <c r="IS280" i="33"/>
  <c r="IS228" i="33"/>
  <c r="IS82" i="73" s="1"/>
  <c r="LJ236" i="33"/>
  <c r="LJ185" i="33"/>
  <c r="LJ81" i="73" s="1"/>
  <c r="KY95" i="21"/>
  <c r="KY116" i="21"/>
  <c r="KY271" i="21" s="1"/>
  <c r="MQ98" i="21"/>
  <c r="MQ119" i="21"/>
  <c r="MQ274" i="21" s="1"/>
  <c r="OL236" i="33"/>
  <c r="OL185" i="33"/>
  <c r="OL81" i="73" s="1"/>
  <c r="DW228" i="33"/>
  <c r="DW82" i="73" s="1"/>
  <c r="DW280" i="33"/>
  <c r="KG185" i="33"/>
  <c r="KG81" i="73" s="1"/>
  <c r="KG236" i="33"/>
  <c r="JE95" i="21"/>
  <c r="JE102" i="21"/>
  <c r="I117" i="21"/>
  <c r="I272" i="21" s="1"/>
  <c r="I103" i="21"/>
  <c r="NW105" i="21"/>
  <c r="NW98" i="21"/>
  <c r="BV118" i="21"/>
  <c r="BV273" i="21" s="1"/>
  <c r="BV97" i="21"/>
  <c r="PT272" i="33"/>
  <c r="PT83" i="73" s="1"/>
  <c r="HB98" i="21"/>
  <c r="HB119" i="21"/>
  <c r="HB274" i="21" s="1"/>
  <c r="HB105" i="21"/>
  <c r="AS280" i="33"/>
  <c r="AS228" i="33"/>
  <c r="AS82" i="73" s="1"/>
  <c r="GW96" i="21"/>
  <c r="GW117" i="21"/>
  <c r="GW272" i="21" s="1"/>
  <c r="CS193" i="33"/>
  <c r="CS140" i="33"/>
  <c r="CS80" i="73" s="1"/>
  <c r="EC118" i="21"/>
  <c r="EC273" i="21" s="1"/>
  <c r="EC104" i="21"/>
  <c r="LY185" i="33"/>
  <c r="LY81" i="73" s="1"/>
  <c r="LY236" i="33"/>
  <c r="HN97" i="21"/>
  <c r="HN118" i="21"/>
  <c r="MV280" i="33"/>
  <c r="MV228" i="33"/>
  <c r="MV82" i="73" s="1"/>
  <c r="CT272" i="33"/>
  <c r="CT83" i="73" s="1"/>
  <c r="CC98" i="21"/>
  <c r="CC105" i="21"/>
  <c r="OL273" i="21"/>
  <c r="EC103" i="21"/>
  <c r="GU273" i="21"/>
  <c r="GO96" i="21"/>
  <c r="FN103" i="21"/>
  <c r="F103" i="21"/>
  <c r="OC103" i="21"/>
  <c r="QS103" i="21"/>
  <c r="BC103" i="21"/>
  <c r="EC117" i="21"/>
  <c r="EC272" i="21" s="1"/>
  <c r="DH96" i="21"/>
  <c r="N103" i="21"/>
  <c r="DA117" i="21"/>
  <c r="DA272" i="21" s="1"/>
  <c r="QD96" i="21"/>
  <c r="PH103" i="21"/>
  <c r="HE103" i="21"/>
  <c r="CQ96" i="21"/>
  <c r="BA197" i="21"/>
  <c r="LD178" i="21"/>
  <c r="LD185" i="21" s="1"/>
  <c r="F96" i="21"/>
  <c r="RF103" i="21"/>
  <c r="R103" i="21"/>
  <c r="NN96" i="21"/>
  <c r="AF117" i="21"/>
  <c r="AF272" i="21" s="1"/>
  <c r="GE103" i="21"/>
  <c r="OP96" i="21"/>
  <c r="QK103" i="21"/>
  <c r="GI117" i="21"/>
  <c r="KW103" i="21"/>
  <c r="MJ102" i="21"/>
  <c r="QV96" i="21"/>
  <c r="EG96" i="21"/>
  <c r="KP117" i="21"/>
  <c r="KP272" i="21" s="1"/>
  <c r="KJ117" i="21"/>
  <c r="KJ272" i="21" s="1"/>
  <c r="N117" i="21"/>
  <c r="N272" i="21" s="1"/>
  <c r="BD117" i="21"/>
  <c r="BD272" i="21" s="1"/>
  <c r="NY117" i="21"/>
  <c r="NY272" i="21" s="1"/>
  <c r="QD103" i="21"/>
  <c r="QF103" i="21"/>
  <c r="PH96" i="21"/>
  <c r="PS117" i="21"/>
  <c r="PS272" i="21" s="1"/>
  <c r="GN197" i="21"/>
  <c r="MU96" i="21"/>
  <c r="LB96" i="21"/>
  <c r="PJ197" i="21"/>
  <c r="PA96" i="21"/>
  <c r="BY103" i="21"/>
  <c r="QX96" i="21"/>
  <c r="OE117" i="21"/>
  <c r="OE272" i="21" s="1"/>
  <c r="LO117" i="21"/>
  <c r="PX103" i="21"/>
  <c r="LI117" i="21"/>
  <c r="AN103" i="21"/>
  <c r="RY117" i="21"/>
  <c r="RY272" i="21" s="1"/>
  <c r="PR96" i="21"/>
  <c r="AA96" i="21"/>
  <c r="DI96" i="21"/>
  <c r="FJ117" i="21"/>
  <c r="FJ272" i="21" s="1"/>
  <c r="EK96" i="21"/>
  <c r="OD117" i="21"/>
  <c r="OD272" i="21" s="1"/>
  <c r="AU117" i="21"/>
  <c r="AU272" i="21" s="1"/>
  <c r="GM103" i="21"/>
  <c r="FI95" i="21"/>
  <c r="QA116" i="21"/>
  <c r="BV104" i="21"/>
  <c r="NM102" i="21"/>
  <c r="KF118" i="21"/>
  <c r="OO102" i="21"/>
  <c r="DL95" i="21"/>
  <c r="PZ116" i="21"/>
  <c r="CA119" i="21"/>
  <c r="CA274" i="21" s="1"/>
  <c r="ME118" i="21"/>
  <c r="AK118" i="21"/>
  <c r="AK273" i="21" s="1"/>
  <c r="MT102" i="21"/>
  <c r="CZ97" i="21"/>
  <c r="FZ119" i="21"/>
  <c r="FZ274" i="21" s="1"/>
  <c r="NR105" i="21"/>
  <c r="OL104" i="21"/>
  <c r="RA116" i="21"/>
  <c r="RA271" i="21" s="1"/>
  <c r="EQ118" i="21"/>
  <c r="EQ273" i="21" s="1"/>
  <c r="G97" i="21"/>
  <c r="QN118" i="21"/>
  <c r="QN273" i="21" s="1"/>
  <c r="E119" i="21"/>
  <c r="E274" i="21" s="1"/>
  <c r="OH116" i="21"/>
  <c r="OH271" i="21" s="1"/>
  <c r="IN102" i="21"/>
  <c r="QJ116" i="21"/>
  <c r="QJ271" i="21" s="1"/>
  <c r="GG118" i="21"/>
  <c r="GG273" i="21" s="1"/>
  <c r="CO119" i="21"/>
  <c r="CO274" i="21" s="1"/>
  <c r="AO116" i="21"/>
  <c r="AO271" i="21" s="1"/>
  <c r="X97" i="21"/>
  <c r="NZ97" i="21"/>
  <c r="CI105" i="21"/>
  <c r="CN95" i="21"/>
  <c r="AO104" i="21"/>
  <c r="IA95" i="21"/>
  <c r="MZ118" i="21"/>
  <c r="MZ273" i="21" s="1"/>
  <c r="DR102" i="21"/>
  <c r="PQ116" i="21"/>
  <c r="PQ271" i="21" s="1"/>
  <c r="DN116" i="21"/>
  <c r="AA118" i="21"/>
  <c r="AA273" i="21" s="1"/>
  <c r="RY98" i="21"/>
  <c r="GJ102" i="21"/>
  <c r="IT118" i="21"/>
  <c r="IT273" i="21" s="1"/>
  <c r="RU97" i="21"/>
  <c r="AN104" i="21"/>
  <c r="RJ116" i="21"/>
  <c r="RJ271" i="21" s="1"/>
  <c r="DR116" i="21"/>
  <c r="DR271" i="21" s="1"/>
  <c r="LS95" i="21"/>
  <c r="R98" i="21"/>
  <c r="IY104" i="21"/>
  <c r="DG98" i="21"/>
  <c r="QE104" i="21"/>
  <c r="PE104" i="21"/>
  <c r="FP119" i="21"/>
  <c r="FP274" i="21" s="1"/>
  <c r="CB105" i="21"/>
  <c r="V98" i="21"/>
  <c r="HW98" i="21"/>
  <c r="IY98" i="21"/>
  <c r="QF97" i="21"/>
  <c r="PS95" i="21"/>
  <c r="FU104" i="21"/>
  <c r="LF97" i="21"/>
  <c r="CE118" i="21"/>
  <c r="CE273" i="21" s="1"/>
  <c r="PD116" i="21"/>
  <c r="PD271" i="21" s="1"/>
  <c r="DI102" i="21"/>
  <c r="RN119" i="21"/>
  <c r="ET118" i="21"/>
  <c r="ET273" i="21" s="1"/>
  <c r="RC116" i="21"/>
  <c r="RC271" i="21" s="1"/>
  <c r="LQ98" i="21"/>
  <c r="EH105" i="21"/>
  <c r="BV98" i="21"/>
  <c r="JO97" i="21"/>
  <c r="HW116" i="21"/>
  <c r="HW271" i="21" s="1"/>
  <c r="AE98" i="21"/>
  <c r="RH98" i="21"/>
  <c r="FS119" i="21"/>
  <c r="FS274" i="21" s="1"/>
  <c r="AC104" i="21"/>
  <c r="OZ116" i="21"/>
  <c r="OZ271" i="21" s="1"/>
  <c r="LW118" i="21"/>
  <c r="LW273" i="21" s="1"/>
  <c r="CC119" i="21"/>
  <c r="CC274" i="21" s="1"/>
  <c r="FD98" i="21"/>
  <c r="FD105" i="21"/>
  <c r="MQ105" i="21"/>
  <c r="AL228" i="33"/>
  <c r="AL82" i="73" s="1"/>
  <c r="AL280" i="33"/>
  <c r="EO280" i="33"/>
  <c r="EO228" i="33"/>
  <c r="EO82" i="73" s="1"/>
  <c r="GG105" i="21"/>
  <c r="GG119" i="21"/>
  <c r="GG274" i="21" s="1"/>
  <c r="JS98" i="21"/>
  <c r="JS105" i="21"/>
  <c r="GD95" i="21"/>
  <c r="GD102" i="21"/>
  <c r="RQ140" i="33"/>
  <c r="RQ80" i="73" s="1"/>
  <c r="RQ193" i="33"/>
  <c r="PW119" i="21"/>
  <c r="PW274" i="21" s="1"/>
  <c r="PW98" i="21"/>
  <c r="KB140" i="33"/>
  <c r="KB80" i="73" s="1"/>
  <c r="KB193" i="33"/>
  <c r="U96" i="21"/>
  <c r="U117" i="21"/>
  <c r="U272" i="21" s="1"/>
  <c r="JU119" i="21"/>
  <c r="JU274" i="21" s="1"/>
  <c r="JU98" i="21"/>
  <c r="JU105" i="21"/>
  <c r="CE185" i="33"/>
  <c r="CE81" i="73" s="1"/>
  <c r="CE236" i="33"/>
  <c r="AQ119" i="21"/>
  <c r="AQ274" i="21" s="1"/>
  <c r="AQ105" i="21"/>
  <c r="ME185" i="33"/>
  <c r="ME81" i="73" s="1"/>
  <c r="ME236" i="33"/>
  <c r="MW228" i="33"/>
  <c r="MW82" i="73" s="1"/>
  <c r="MW280" i="33"/>
  <c r="GZ228" i="33"/>
  <c r="GZ82" i="73" s="1"/>
  <c r="GZ280" i="33"/>
  <c r="QH97" i="21"/>
  <c r="QH118" i="21"/>
  <c r="QH273" i="21" s="1"/>
  <c r="QH104" i="21"/>
  <c r="GZ119" i="21"/>
  <c r="GZ274" i="21" s="1"/>
  <c r="GZ98" i="21"/>
  <c r="BE117" i="21"/>
  <c r="BE272" i="21" s="1"/>
  <c r="BE96" i="21"/>
  <c r="KQ97" i="21"/>
  <c r="KQ104" i="21"/>
  <c r="OA280" i="33"/>
  <c r="OA228" i="33"/>
  <c r="OA82" i="73" s="1"/>
  <c r="KJ193" i="33"/>
  <c r="KJ140" i="33"/>
  <c r="KJ80" i="73" s="1"/>
  <c r="NE102" i="21"/>
  <c r="NE95" i="21"/>
  <c r="NE116" i="21"/>
  <c r="NE271" i="21" s="1"/>
  <c r="NJ193" i="33"/>
  <c r="NJ140" i="33"/>
  <c r="NJ80" i="73" s="1"/>
  <c r="LX185" i="33"/>
  <c r="LX81" i="73" s="1"/>
  <c r="LX236" i="33"/>
  <c r="DQ193" i="33"/>
  <c r="DQ140" i="33"/>
  <c r="DQ80" i="73" s="1"/>
  <c r="BX95" i="21"/>
  <c r="BX116" i="21"/>
  <c r="C97" i="21"/>
  <c r="C118" i="21"/>
  <c r="C273" i="21" s="1"/>
  <c r="C104" i="21"/>
  <c r="JR116" i="21"/>
  <c r="JR271" i="21" s="1"/>
  <c r="JR102" i="21"/>
  <c r="CS98" i="21"/>
  <c r="CS105" i="21"/>
  <c r="CS119" i="21"/>
  <c r="CS274" i="21" s="1"/>
  <c r="OJ98" i="21"/>
  <c r="OJ105" i="21"/>
  <c r="RL228" i="33"/>
  <c r="RL82" i="73" s="1"/>
  <c r="RL280" i="33"/>
  <c r="EU104" i="21"/>
  <c r="EU97" i="21"/>
  <c r="RV236" i="33"/>
  <c r="RV185" i="33"/>
  <c r="RV81" i="73" s="1"/>
  <c r="JZ228" i="33"/>
  <c r="JZ82" i="73" s="1"/>
  <c r="JZ280" i="33"/>
  <c r="ME280" i="33"/>
  <c r="ME228" i="33"/>
  <c r="ME82" i="73" s="1"/>
  <c r="KV97" i="21"/>
  <c r="KV118" i="21"/>
  <c r="KV273" i="21" s="1"/>
  <c r="OB280" i="33"/>
  <c r="OB228" i="33"/>
  <c r="OB82" i="73" s="1"/>
  <c r="PO228" i="33"/>
  <c r="PO82" i="73" s="1"/>
  <c r="PO280" i="33"/>
  <c r="IM95" i="21"/>
  <c r="IM116" i="21"/>
  <c r="GR185" i="33"/>
  <c r="GR81" i="73" s="1"/>
  <c r="GR236" i="33"/>
  <c r="NO193" i="33"/>
  <c r="NO140" i="33"/>
  <c r="NO80" i="73" s="1"/>
  <c r="SE140" i="33"/>
  <c r="SE80" i="73" s="1"/>
  <c r="SE193" i="33"/>
  <c r="QT185" i="33"/>
  <c r="QT81" i="73" s="1"/>
  <c r="QT236" i="33"/>
  <c r="EA280" i="33"/>
  <c r="EA228" i="33"/>
  <c r="EA82" i="73" s="1"/>
  <c r="CX185" i="33"/>
  <c r="CX81" i="73" s="1"/>
  <c r="CX236" i="33"/>
  <c r="PE236" i="33"/>
  <c r="PE185" i="33"/>
  <c r="PE81" i="73" s="1"/>
  <c r="GQ236" i="33"/>
  <c r="GQ185" i="33"/>
  <c r="GQ81" i="73" s="1"/>
  <c r="RC140" i="33"/>
  <c r="RC80" i="73" s="1"/>
  <c r="RC193" i="33"/>
  <c r="CR98" i="21"/>
  <c r="CR105" i="21"/>
  <c r="CR119" i="21"/>
  <c r="EJ95" i="21"/>
  <c r="EJ116" i="21"/>
  <c r="EJ271" i="21" s="1"/>
  <c r="EJ102" i="21"/>
  <c r="NJ236" i="33"/>
  <c r="NJ185" i="33"/>
  <c r="NJ81" i="73" s="1"/>
  <c r="LE97" i="21"/>
  <c r="LE118" i="21"/>
  <c r="LE273" i="21" s="1"/>
  <c r="NC104" i="21"/>
  <c r="NC118" i="21"/>
  <c r="NC273" i="21" s="1"/>
  <c r="LK236" i="33"/>
  <c r="LK185" i="33"/>
  <c r="LK81" i="73" s="1"/>
  <c r="NX236" i="33"/>
  <c r="NX185" i="33"/>
  <c r="NX81" i="73" s="1"/>
  <c r="FB96" i="21"/>
  <c r="FB117" i="21"/>
  <c r="HH119" i="21"/>
  <c r="HH274" i="21" s="1"/>
  <c r="HH105" i="21"/>
  <c r="RI103" i="21"/>
  <c r="RI96" i="21"/>
  <c r="RI117" i="21"/>
  <c r="RI272" i="21" s="1"/>
  <c r="LI97" i="21"/>
  <c r="LI104" i="21"/>
  <c r="RD185" i="33"/>
  <c r="RD81" i="73" s="1"/>
  <c r="RD236" i="33"/>
  <c r="LP228" i="33"/>
  <c r="LP82" i="73" s="1"/>
  <c r="LP280" i="33"/>
  <c r="MB228" i="33"/>
  <c r="MB82" i="73" s="1"/>
  <c r="MB280" i="33"/>
  <c r="FQ280" i="33"/>
  <c r="FQ228" i="33"/>
  <c r="FQ82" i="73" s="1"/>
  <c r="KA193" i="33"/>
  <c r="KA140" i="33"/>
  <c r="KA80" i="73" s="1"/>
  <c r="ND185" i="33"/>
  <c r="ND81" i="73" s="1"/>
  <c r="ND236" i="33"/>
  <c r="QT102" i="21"/>
  <c r="QT116" i="21"/>
  <c r="QT271" i="21" s="1"/>
  <c r="LD117" i="21"/>
  <c r="LD272" i="21" s="1"/>
  <c r="LD103" i="21"/>
  <c r="LD96" i="21"/>
  <c r="SD280" i="33"/>
  <c r="SD228" i="33"/>
  <c r="SD82" i="73" s="1"/>
  <c r="DC185" i="33"/>
  <c r="DC81" i="73" s="1"/>
  <c r="DC236" i="33"/>
  <c r="GR140" i="33"/>
  <c r="GR80" i="73" s="1"/>
  <c r="GR193" i="33"/>
  <c r="NS119" i="21"/>
  <c r="NS105" i="21"/>
  <c r="SF228" i="33"/>
  <c r="SF82" i="73" s="1"/>
  <c r="SF280" i="33"/>
  <c r="PA102" i="21"/>
  <c r="PA95" i="21"/>
  <c r="FJ193" i="33"/>
  <c r="FJ140" i="33"/>
  <c r="FJ80" i="73" s="1"/>
  <c r="PZ193" i="33"/>
  <c r="PZ140" i="33"/>
  <c r="PZ80" i="73" s="1"/>
  <c r="BK236" i="33"/>
  <c r="BK185" i="33"/>
  <c r="BK81" i="73" s="1"/>
  <c r="CE140" i="33"/>
  <c r="CE80" i="73" s="1"/>
  <c r="CE193" i="33"/>
  <c r="AP105" i="21"/>
  <c r="AP98" i="21"/>
  <c r="AP119" i="21"/>
  <c r="AP274" i="21" s="1"/>
  <c r="QK280" i="33"/>
  <c r="QK228" i="33"/>
  <c r="QK82" i="73" s="1"/>
  <c r="JJ280" i="33"/>
  <c r="JJ228" i="33"/>
  <c r="JJ82" i="73" s="1"/>
  <c r="ON119" i="21"/>
  <c r="ON105" i="21"/>
  <c r="ON98" i="21"/>
  <c r="RV241" i="63"/>
  <c r="RV286" i="63"/>
  <c r="LY241" i="63"/>
  <c r="LY286" i="63"/>
  <c r="DU193" i="33"/>
  <c r="DU140" i="33"/>
  <c r="DU80" i="73" s="1"/>
  <c r="MK102" i="21"/>
  <c r="MK95" i="21"/>
  <c r="MK116" i="21"/>
  <c r="MK271" i="21" s="1"/>
  <c r="Q105" i="21"/>
  <c r="Q98" i="21"/>
  <c r="Q119" i="21"/>
  <c r="HU200" i="21"/>
  <c r="HU179" i="21"/>
  <c r="HU186" i="21" s="1"/>
  <c r="AH280" i="33"/>
  <c r="AH228" i="33"/>
  <c r="AH82" i="73" s="1"/>
  <c r="IF95" i="21"/>
  <c r="IF116" i="21"/>
  <c r="IF271" i="21" s="1"/>
  <c r="CG228" i="33"/>
  <c r="CG82" i="73" s="1"/>
  <c r="CG280" i="33"/>
  <c r="CB104" i="21"/>
  <c r="CB97" i="21"/>
  <c r="HN280" i="33"/>
  <c r="HN228" i="33"/>
  <c r="HN82" i="73" s="1"/>
  <c r="PK118" i="21"/>
  <c r="PK273" i="21" s="1"/>
  <c r="OC116" i="21"/>
  <c r="OC271" i="21" s="1"/>
  <c r="MC95" i="21"/>
  <c r="OM95" i="21"/>
  <c r="P102" i="21"/>
  <c r="MX116" i="21"/>
  <c r="MX271" i="21" s="1"/>
  <c r="NC97" i="21"/>
  <c r="LE104" i="21"/>
  <c r="AI98" i="21"/>
  <c r="BM102" i="21"/>
  <c r="OJ119" i="21"/>
  <c r="FK228" i="33"/>
  <c r="FK82" i="73" s="1"/>
  <c r="FK280" i="33"/>
  <c r="CV280" i="33"/>
  <c r="CV228" i="33"/>
  <c r="CV82" i="73" s="1"/>
  <c r="LZ193" i="33"/>
  <c r="LZ140" i="33"/>
  <c r="LZ80" i="73" s="1"/>
  <c r="IV105" i="21"/>
  <c r="IV98" i="21"/>
  <c r="AQ228" i="33"/>
  <c r="AQ82" i="73" s="1"/>
  <c r="AQ280" i="33"/>
  <c r="OC98" i="21"/>
  <c r="OC119" i="21"/>
  <c r="OC105" i="21"/>
  <c r="KY185" i="33"/>
  <c r="KY81" i="73" s="1"/>
  <c r="KY236" i="33"/>
  <c r="NZ228" i="33"/>
  <c r="NZ82" i="73" s="1"/>
  <c r="NZ280" i="33"/>
  <c r="DC228" i="33"/>
  <c r="DC82" i="73" s="1"/>
  <c r="DC280" i="33"/>
  <c r="IO193" i="33"/>
  <c r="IO140" i="33"/>
  <c r="IO80" i="73" s="1"/>
  <c r="QN193" i="33"/>
  <c r="QN140" i="33"/>
  <c r="QN80" i="73" s="1"/>
  <c r="AA280" i="33"/>
  <c r="AA228" i="33"/>
  <c r="AA82" i="73" s="1"/>
  <c r="LX119" i="21"/>
  <c r="LX274" i="21" s="1"/>
  <c r="LX105" i="21"/>
  <c r="RM280" i="33"/>
  <c r="RM228" i="33"/>
  <c r="RM82" i="73" s="1"/>
  <c r="PH185" i="33"/>
  <c r="PH81" i="73" s="1"/>
  <c r="PH236" i="33"/>
  <c r="HH118" i="21"/>
  <c r="HH273" i="21" s="1"/>
  <c r="HH97" i="21"/>
  <c r="AO140" i="33"/>
  <c r="AO80" i="73" s="1"/>
  <c r="AO193" i="33"/>
  <c r="LM117" i="21"/>
  <c r="LM272" i="21" s="1"/>
  <c r="LM103" i="21"/>
  <c r="MU95" i="21"/>
  <c r="MU116" i="21"/>
  <c r="FZ96" i="21"/>
  <c r="FZ117" i="21"/>
  <c r="FZ272" i="21" s="1"/>
  <c r="BY105" i="21"/>
  <c r="BY98" i="21"/>
  <c r="CN185" i="33"/>
  <c r="CN81" i="73" s="1"/>
  <c r="CN236" i="33"/>
  <c r="OT272" i="33"/>
  <c r="OT83" i="73" s="1"/>
  <c r="IS116" i="21"/>
  <c r="IS271" i="21" s="1"/>
  <c r="IS95" i="21"/>
  <c r="AR105" i="21"/>
  <c r="AR98" i="21"/>
  <c r="AR119" i="21"/>
  <c r="AR274" i="21" s="1"/>
  <c r="RM140" i="33"/>
  <c r="RM80" i="73" s="1"/>
  <c r="RM193" i="33"/>
  <c r="T185" i="33"/>
  <c r="T81" i="73" s="1"/>
  <c r="T236" i="33"/>
  <c r="KJ280" i="33"/>
  <c r="KJ228" i="33"/>
  <c r="KJ82" i="73" s="1"/>
  <c r="PB236" i="33"/>
  <c r="PB185" i="33"/>
  <c r="PB81" i="73" s="1"/>
  <c r="NB140" i="33"/>
  <c r="NB80" i="73" s="1"/>
  <c r="NB193" i="33"/>
  <c r="FO140" i="33"/>
  <c r="FO80" i="73" s="1"/>
  <c r="FO193" i="33"/>
  <c r="NZ193" i="33"/>
  <c r="NZ140" i="33"/>
  <c r="NZ80" i="73" s="1"/>
  <c r="HS97" i="21"/>
  <c r="HS104" i="21"/>
  <c r="LF280" i="33"/>
  <c r="LF228" i="33"/>
  <c r="LF82" i="73" s="1"/>
  <c r="EM103" i="21"/>
  <c r="EM96" i="21"/>
  <c r="EM117" i="21"/>
  <c r="EM272" i="21" s="1"/>
  <c r="BI272" i="33"/>
  <c r="BI83" i="73" s="1"/>
  <c r="FR185" i="33"/>
  <c r="FR81" i="73" s="1"/>
  <c r="FR236" i="33"/>
  <c r="KV280" i="33"/>
  <c r="KV228" i="33"/>
  <c r="KV82" i="73" s="1"/>
  <c r="OM98" i="21"/>
  <c r="OM119" i="21"/>
  <c r="OM274" i="21" s="1"/>
  <c r="HZ185" i="33"/>
  <c r="HZ81" i="73" s="1"/>
  <c r="HZ236" i="33"/>
  <c r="MW236" i="33"/>
  <c r="MW185" i="33"/>
  <c r="MW81" i="73" s="1"/>
  <c r="AD104" i="21"/>
  <c r="AD97" i="21"/>
  <c r="OQ193" i="33"/>
  <c r="OQ140" i="33"/>
  <c r="OQ80" i="73" s="1"/>
  <c r="OT185" i="33"/>
  <c r="OT81" i="73" s="1"/>
  <c r="OT236" i="33"/>
  <c r="HX185" i="33"/>
  <c r="HX81" i="73" s="1"/>
  <c r="HX236" i="33"/>
  <c r="CR280" i="33"/>
  <c r="CR228" i="33"/>
  <c r="CR82" i="73" s="1"/>
  <c r="PI140" i="33"/>
  <c r="PI80" i="73" s="1"/>
  <c r="PI193" i="33"/>
  <c r="HC280" i="33"/>
  <c r="HC228" i="33"/>
  <c r="HC82" i="73" s="1"/>
  <c r="KK193" i="33"/>
  <c r="KK140" i="33"/>
  <c r="KK80" i="73" s="1"/>
  <c r="QH103" i="21"/>
  <c r="QH96" i="21"/>
  <c r="QH117" i="21"/>
  <c r="QH272" i="21" s="1"/>
  <c r="JE272" i="33"/>
  <c r="JE83" i="73" s="1"/>
  <c r="H105" i="21"/>
  <c r="H98" i="21"/>
  <c r="CX103" i="21"/>
  <c r="CX96" i="21"/>
  <c r="CX117" i="21"/>
  <c r="CX272" i="21" s="1"/>
  <c r="RT193" i="33"/>
  <c r="RT140" i="33"/>
  <c r="RT80" i="73" s="1"/>
  <c r="PE119" i="21"/>
  <c r="PE98" i="21"/>
  <c r="BQ140" i="33"/>
  <c r="BQ80" i="73" s="1"/>
  <c r="BQ193" i="33"/>
  <c r="MO96" i="21"/>
  <c r="MO117" i="21"/>
  <c r="MO103" i="21"/>
  <c r="AE272" i="33"/>
  <c r="AE83" i="73" s="1"/>
  <c r="FB236" i="33"/>
  <c r="FB185" i="33"/>
  <c r="FB81" i="73" s="1"/>
  <c r="IX103" i="21"/>
  <c r="IX117" i="21"/>
  <c r="IX96" i="21"/>
  <c r="FI118" i="21"/>
  <c r="FI273" i="21" s="1"/>
  <c r="FI97" i="21"/>
  <c r="FI104" i="21"/>
  <c r="IH236" i="33"/>
  <c r="IH185" i="33"/>
  <c r="IH81" i="73" s="1"/>
  <c r="OH272" i="33"/>
  <c r="OH83" i="73" s="1"/>
  <c r="JP140" i="33"/>
  <c r="JP80" i="73" s="1"/>
  <c r="JP193" i="33"/>
  <c r="DG104" i="21"/>
  <c r="DG97" i="21"/>
  <c r="KH118" i="21"/>
  <c r="KH273" i="21" s="1"/>
  <c r="KH97" i="21"/>
  <c r="KH104" i="21"/>
  <c r="CY185" i="33"/>
  <c r="CY81" i="73" s="1"/>
  <c r="CY236" i="33"/>
  <c r="FE97" i="21"/>
  <c r="FE104" i="21"/>
  <c r="FA96" i="21"/>
  <c r="FA117" i="21"/>
  <c r="FA272" i="21" s="1"/>
  <c r="FA103" i="21"/>
  <c r="M193" i="33"/>
  <c r="M140" i="33"/>
  <c r="M80" i="73" s="1"/>
  <c r="RS96" i="21"/>
  <c r="RS117" i="21"/>
  <c r="RS272" i="21" s="1"/>
  <c r="RS103" i="21"/>
  <c r="KS105" i="21"/>
  <c r="KS119" i="21"/>
  <c r="KS274" i="21" s="1"/>
  <c r="KS98" i="21"/>
  <c r="EY102" i="21"/>
  <c r="EY116" i="21"/>
  <c r="EY271" i="21" s="1"/>
  <c r="EY95" i="21"/>
  <c r="JK176" i="21"/>
  <c r="JK183" i="21" s="1"/>
  <c r="JK197" i="21"/>
  <c r="PA177" i="21"/>
  <c r="PA184" i="21" s="1"/>
  <c r="PA198" i="21"/>
  <c r="MR95" i="21"/>
  <c r="MR116" i="21"/>
  <c r="MR271" i="21" s="1"/>
  <c r="EM193" i="33"/>
  <c r="EM140" i="33"/>
  <c r="EM80" i="73" s="1"/>
  <c r="OL117" i="21"/>
  <c r="OL272" i="21" s="1"/>
  <c r="OL103" i="21"/>
  <c r="OL96" i="21"/>
  <c r="NV119" i="21"/>
  <c r="NV274" i="21" s="1"/>
  <c r="NV105" i="21"/>
  <c r="AP272" i="33"/>
  <c r="AP83" i="73" s="1"/>
  <c r="EJ280" i="33"/>
  <c r="EJ228" i="33"/>
  <c r="EJ82" i="73" s="1"/>
  <c r="CD193" i="33"/>
  <c r="CD140" i="33"/>
  <c r="CD80" i="73" s="1"/>
  <c r="MI272" i="33"/>
  <c r="MI83" i="73" s="1"/>
  <c r="BH97" i="21"/>
  <c r="BH118" i="21"/>
  <c r="BH273" i="21" s="1"/>
  <c r="BH104" i="21"/>
  <c r="K95" i="21"/>
  <c r="K116" i="21"/>
  <c r="K271" i="21" s="1"/>
  <c r="K102" i="21"/>
  <c r="K110" i="21" s="1"/>
  <c r="K265" i="21" s="1"/>
  <c r="OV97" i="21"/>
  <c r="OV104" i="21"/>
  <c r="OV118" i="21"/>
  <c r="OV273" i="21" s="1"/>
  <c r="IT119" i="21"/>
  <c r="IT98" i="21"/>
  <c r="IT105" i="21"/>
  <c r="IJ140" i="33"/>
  <c r="IJ80" i="73" s="1"/>
  <c r="IJ193" i="33"/>
  <c r="GW236" i="33"/>
  <c r="GW185" i="33"/>
  <c r="GW81" i="73" s="1"/>
  <c r="LC228" i="33"/>
  <c r="LC82" i="73" s="1"/>
  <c r="LC280" i="33"/>
  <c r="JF228" i="33"/>
  <c r="JF82" i="73" s="1"/>
  <c r="JF280" i="33"/>
  <c r="PH280" i="33"/>
  <c r="PH228" i="33"/>
  <c r="PH82" i="73" s="1"/>
  <c r="PE200" i="21"/>
  <c r="PE179" i="21"/>
  <c r="PE186" i="21" s="1"/>
  <c r="DL117" i="21"/>
  <c r="DL272" i="21" s="1"/>
  <c r="DL96" i="21"/>
  <c r="DL103" i="21"/>
  <c r="FR280" i="33"/>
  <c r="FR228" i="33"/>
  <c r="FR82" i="73" s="1"/>
  <c r="MX272" i="33"/>
  <c r="MX83" i="73" s="1"/>
  <c r="CB280" i="33"/>
  <c r="CB228" i="33"/>
  <c r="CB82" i="73" s="1"/>
  <c r="AD236" i="33"/>
  <c r="AD185" i="33"/>
  <c r="AD81" i="73" s="1"/>
  <c r="DI271" i="21"/>
  <c r="MJ117" i="21"/>
  <c r="MJ272" i="21" s="1"/>
  <c r="KA117" i="21"/>
  <c r="KA272" i="21" s="1"/>
  <c r="JE117" i="21"/>
  <c r="JE272" i="21" s="1"/>
  <c r="LQ96" i="21"/>
  <c r="II118" i="21"/>
  <c r="II273" i="21" s="1"/>
  <c r="EV116" i="21"/>
  <c r="EV271" i="21" s="1"/>
  <c r="FX104" i="21"/>
  <c r="MV102" i="21"/>
  <c r="GZ105" i="21"/>
  <c r="NK116" i="21"/>
  <c r="NK271" i="21" s="1"/>
  <c r="JB105" i="21"/>
  <c r="NO280" i="33"/>
  <c r="NO228" i="33"/>
  <c r="NO82" i="73" s="1"/>
  <c r="GG272" i="33"/>
  <c r="GG83" i="73" s="1"/>
  <c r="DV97" i="21"/>
  <c r="DV118" i="21"/>
  <c r="DV273" i="21" s="1"/>
  <c r="DV104" i="21"/>
  <c r="W193" i="33"/>
  <c r="W140" i="33"/>
  <c r="W80" i="73" s="1"/>
  <c r="KQ96" i="21"/>
  <c r="KQ117" i="21"/>
  <c r="KQ272" i="21" s="1"/>
  <c r="BN95" i="21"/>
  <c r="BN116" i="21"/>
  <c r="BN271" i="21" s="1"/>
  <c r="GG228" i="33"/>
  <c r="GG82" i="73" s="1"/>
  <c r="GG280" i="33"/>
  <c r="LZ102" i="21"/>
  <c r="LZ116" i="21"/>
  <c r="LZ271" i="21" s="1"/>
  <c r="FP140" i="33"/>
  <c r="FP80" i="73" s="1"/>
  <c r="FP193" i="33"/>
  <c r="EG185" i="33"/>
  <c r="EG81" i="73" s="1"/>
  <c r="EG236" i="33"/>
  <c r="LL98" i="21"/>
  <c r="LL119" i="21"/>
  <c r="LL274" i="21" s="1"/>
  <c r="BU228" i="33"/>
  <c r="BU82" i="73" s="1"/>
  <c r="BU280" i="33"/>
  <c r="RR119" i="21"/>
  <c r="RR274" i="21" s="1"/>
  <c r="RR105" i="21"/>
  <c r="BQ280" i="33"/>
  <c r="BQ228" i="33"/>
  <c r="BQ82" i="73" s="1"/>
  <c r="CP228" i="33"/>
  <c r="CP82" i="73" s="1"/>
  <c r="CP280" i="33"/>
  <c r="AU236" i="33"/>
  <c r="AU185" i="33"/>
  <c r="AU81" i="73" s="1"/>
  <c r="NJ280" i="33"/>
  <c r="NJ228" i="33"/>
  <c r="NJ82" i="73" s="1"/>
  <c r="QR185" i="33"/>
  <c r="QR81" i="73" s="1"/>
  <c r="QR236" i="33"/>
  <c r="KN119" i="21"/>
  <c r="KN274" i="21" s="1"/>
  <c r="KN98" i="21"/>
  <c r="KN105" i="21"/>
  <c r="AR185" i="33"/>
  <c r="AR81" i="73" s="1"/>
  <c r="AR236" i="33"/>
  <c r="CE280" i="33"/>
  <c r="CE228" i="33"/>
  <c r="CE82" i="73" s="1"/>
  <c r="LM185" i="33"/>
  <c r="LM81" i="73" s="1"/>
  <c r="LM236" i="33"/>
  <c r="HI95" i="21"/>
  <c r="HI116" i="21"/>
  <c r="HI271" i="21" s="1"/>
  <c r="HI102" i="21"/>
  <c r="RB185" i="33"/>
  <c r="RB81" i="73" s="1"/>
  <c r="RB236" i="33"/>
  <c r="LX228" i="33"/>
  <c r="LX82" i="73" s="1"/>
  <c r="LX280" i="33"/>
  <c r="LZ104" i="21"/>
  <c r="LZ118" i="21"/>
  <c r="LZ273" i="21" s="1"/>
  <c r="LZ97" i="21"/>
  <c r="BE104" i="21"/>
  <c r="BE118" i="21"/>
  <c r="BE273" i="21" s="1"/>
  <c r="BE97" i="21"/>
  <c r="AR272" i="33"/>
  <c r="AR83" i="73" s="1"/>
  <c r="JD140" i="33"/>
  <c r="JD80" i="73" s="1"/>
  <c r="JD193" i="33"/>
  <c r="F119" i="21"/>
  <c r="F274" i="21" s="1"/>
  <c r="F105" i="21"/>
  <c r="F98" i="21"/>
  <c r="EC236" i="33"/>
  <c r="EC185" i="33"/>
  <c r="EC81" i="73" s="1"/>
  <c r="PQ185" i="33"/>
  <c r="PQ81" i="73" s="1"/>
  <c r="PQ236" i="33"/>
  <c r="QD95" i="21"/>
  <c r="QD116" i="21"/>
  <c r="QD271" i="21" s="1"/>
  <c r="X228" i="33"/>
  <c r="X82" i="73" s="1"/>
  <c r="X280" i="33"/>
  <c r="BI280" i="33"/>
  <c r="BI228" i="33"/>
  <c r="BI82" i="73" s="1"/>
  <c r="FP103" i="21"/>
  <c r="FP96" i="21"/>
  <c r="FP117" i="21"/>
  <c r="MM102" i="21"/>
  <c r="MM95" i="21"/>
  <c r="NK193" i="33"/>
  <c r="NK140" i="33"/>
  <c r="NK80" i="73" s="1"/>
  <c r="EK280" i="33"/>
  <c r="EK228" i="33"/>
  <c r="EK82" i="73" s="1"/>
  <c r="IP228" i="33"/>
  <c r="IP82" i="73" s="1"/>
  <c r="IP280" i="33"/>
  <c r="FR103" i="21"/>
  <c r="FR96" i="21"/>
  <c r="FR117" i="21"/>
  <c r="FR272" i="21" s="1"/>
  <c r="OV272" i="33"/>
  <c r="OV83" i="73" s="1"/>
  <c r="RJ236" i="33"/>
  <c r="RJ185" i="33"/>
  <c r="RJ81" i="73" s="1"/>
  <c r="GR117" i="21"/>
  <c r="GR272" i="21" s="1"/>
  <c r="GR103" i="21"/>
  <c r="GR96" i="21"/>
  <c r="PV105" i="21"/>
  <c r="PV98" i="21"/>
  <c r="PF236" i="33"/>
  <c r="PF185" i="33"/>
  <c r="PF81" i="73" s="1"/>
  <c r="OR193" i="33"/>
  <c r="OR140" i="33"/>
  <c r="OR80" i="73" s="1"/>
  <c r="JT236" i="33"/>
  <c r="JT185" i="33"/>
  <c r="JT81" i="73" s="1"/>
  <c r="QY97" i="21"/>
  <c r="QY104" i="21"/>
  <c r="CA280" i="33"/>
  <c r="CA228" i="33"/>
  <c r="CA82" i="73" s="1"/>
  <c r="ME272" i="33"/>
  <c r="ME83" i="73" s="1"/>
  <c r="M105" i="21"/>
  <c r="M119" i="21"/>
  <c r="M98" i="21"/>
  <c r="EU185" i="33"/>
  <c r="EU81" i="73" s="1"/>
  <c r="EU236" i="33"/>
  <c r="OX102" i="21"/>
  <c r="OX95" i="21"/>
  <c r="OX116" i="21"/>
  <c r="OX271" i="21" s="1"/>
  <c r="AG280" i="33"/>
  <c r="AG228" i="33"/>
  <c r="AG82" i="73" s="1"/>
  <c r="IX228" i="33"/>
  <c r="IX82" i="73" s="1"/>
  <c r="IX280" i="33"/>
  <c r="HG140" i="33"/>
  <c r="HG80" i="73" s="1"/>
  <c r="HG193" i="33"/>
  <c r="SC97" i="21"/>
  <c r="SC118" i="21"/>
  <c r="SC273" i="21" s="1"/>
  <c r="SC104" i="21"/>
  <c r="EK102" i="21"/>
  <c r="EK95" i="21"/>
  <c r="BR118" i="21"/>
  <c r="BR273" i="21" s="1"/>
  <c r="BR97" i="21"/>
  <c r="BR104" i="21"/>
  <c r="GB104" i="21"/>
  <c r="GB97" i="21"/>
  <c r="GB118" i="21"/>
  <c r="BB102" i="21"/>
  <c r="BB116" i="21"/>
  <c r="BB271" i="21" s="1"/>
  <c r="BB95" i="21"/>
  <c r="CS236" i="33"/>
  <c r="CS185" i="33"/>
  <c r="CS81" i="73" s="1"/>
  <c r="JT140" i="33"/>
  <c r="JT80" i="73" s="1"/>
  <c r="JT193" i="33"/>
  <c r="KH228" i="33"/>
  <c r="KH82" i="73" s="1"/>
  <c r="KH280" i="33"/>
  <c r="QJ118" i="21"/>
  <c r="QJ273" i="21" s="1"/>
  <c r="QJ97" i="21"/>
  <c r="QJ104" i="21"/>
  <c r="QW185" i="33"/>
  <c r="QW81" i="73" s="1"/>
  <c r="QW236" i="33"/>
  <c r="IZ116" i="21"/>
  <c r="IZ271" i="21" s="1"/>
  <c r="IZ95" i="21"/>
  <c r="IZ102" i="21"/>
  <c r="PN96" i="21"/>
  <c r="PN117" i="21"/>
  <c r="PN272" i="21" s="1"/>
  <c r="PN103" i="21"/>
  <c r="KN97" i="21"/>
  <c r="KN104" i="21"/>
  <c r="KN118" i="21"/>
  <c r="KN273" i="21" s="1"/>
  <c r="BL104" i="21"/>
  <c r="BL97" i="21"/>
  <c r="AJ193" i="33"/>
  <c r="AJ140" i="33"/>
  <c r="AJ80" i="73" s="1"/>
  <c r="KG280" i="33"/>
  <c r="KG228" i="33"/>
  <c r="KG82" i="73" s="1"/>
  <c r="AZ272" i="33"/>
  <c r="AZ83" i="73" s="1"/>
  <c r="GP105" i="21"/>
  <c r="GP119" i="21"/>
  <c r="GP274" i="21" s="1"/>
  <c r="NA178" i="21"/>
  <c r="NA185" i="21" s="1"/>
  <c r="NA199" i="21"/>
  <c r="IS177" i="21"/>
  <c r="IS184" i="21" s="1"/>
  <c r="IS198" i="21"/>
  <c r="GF185" i="33"/>
  <c r="GF81" i="73" s="1"/>
  <c r="GF236" i="33"/>
  <c r="C105" i="21"/>
  <c r="C98" i="21"/>
  <c r="C119" i="21"/>
  <c r="DE97" i="21"/>
  <c r="DE118" i="21"/>
  <c r="DE273" i="21" s="1"/>
  <c r="DE104" i="21"/>
  <c r="PD241" i="63"/>
  <c r="PD286" i="63"/>
  <c r="DE98" i="21"/>
  <c r="DE105" i="21"/>
  <c r="DE119" i="21"/>
  <c r="DE274" i="21" s="1"/>
  <c r="K140" i="33"/>
  <c r="K80" i="73" s="1"/>
  <c r="K193" i="33"/>
  <c r="BL185" i="33"/>
  <c r="BL81" i="73" s="1"/>
  <c r="BL236" i="33"/>
  <c r="AC280" i="33"/>
  <c r="AC228" i="33"/>
  <c r="AC82" i="73" s="1"/>
  <c r="DR185" i="33"/>
  <c r="DR81" i="73" s="1"/>
  <c r="DR236" i="33"/>
  <c r="DL185" i="33"/>
  <c r="DL81" i="73" s="1"/>
  <c r="DL236" i="33"/>
  <c r="MA228" i="33"/>
  <c r="MA82" i="73" s="1"/>
  <c r="MA280" i="33"/>
  <c r="LO185" i="33"/>
  <c r="LO81" i="73" s="1"/>
  <c r="LO236" i="33"/>
  <c r="MT185" i="33"/>
  <c r="MT81" i="73" s="1"/>
  <c r="MT236" i="33"/>
  <c r="IF103" i="21"/>
  <c r="R117" i="21"/>
  <c r="R272" i="21" s="1"/>
  <c r="GW103" i="21"/>
  <c r="EM116" i="21"/>
  <c r="EM271" i="21" s="1"/>
  <c r="BR103" i="21"/>
  <c r="EG117" i="21"/>
  <c r="EG272" i="21" s="1"/>
  <c r="FZ103" i="21"/>
  <c r="BD96" i="21"/>
  <c r="NY103" i="21"/>
  <c r="QF117" i="21"/>
  <c r="QF272" i="21" s="1"/>
  <c r="KY102" i="21"/>
  <c r="LM96" i="21"/>
  <c r="BA96" i="21"/>
  <c r="LZ117" i="21"/>
  <c r="LZ272" i="21" s="1"/>
  <c r="EX103" i="21"/>
  <c r="DI103" i="21"/>
  <c r="DD96" i="21"/>
  <c r="GM117" i="21"/>
  <c r="GM272" i="21" s="1"/>
  <c r="OC97" i="21"/>
  <c r="FI116" i="21"/>
  <c r="FI271" i="21" s="1"/>
  <c r="QA95" i="21"/>
  <c r="OT116" i="21"/>
  <c r="JL116" i="21"/>
  <c r="JL271" i="21" s="1"/>
  <c r="LM102" i="21"/>
  <c r="NM116" i="21"/>
  <c r="NM271" i="21" s="1"/>
  <c r="EG95" i="21"/>
  <c r="MH104" i="21"/>
  <c r="DH102" i="21"/>
  <c r="CC116" i="21"/>
  <c r="CC271" i="21" s="1"/>
  <c r="PG118" i="21"/>
  <c r="OW104" i="21"/>
  <c r="LZ95" i="21"/>
  <c r="KJ116" i="21"/>
  <c r="KJ271" i="21" s="1"/>
  <c r="OL97" i="21"/>
  <c r="MZ119" i="21"/>
  <c r="MZ274" i="21" s="1"/>
  <c r="GI97" i="21"/>
  <c r="GN104" i="21"/>
  <c r="E98" i="21"/>
  <c r="HN104" i="21"/>
  <c r="IN116" i="21"/>
  <c r="IN271" i="21" s="1"/>
  <c r="SF104" i="21"/>
  <c r="OV95" i="21"/>
  <c r="CN102" i="21"/>
  <c r="MZ104" i="21"/>
  <c r="NJ104" i="21"/>
  <c r="NF95" i="21"/>
  <c r="PQ95" i="21"/>
  <c r="DN102" i="21"/>
  <c r="PM95" i="21"/>
  <c r="KT102" i="21"/>
  <c r="KP118" i="21"/>
  <c r="KP273" i="21" s="1"/>
  <c r="PJ116" i="21"/>
  <c r="DJ102" i="21"/>
  <c r="CM119" i="21"/>
  <c r="CM274" i="21" s="1"/>
  <c r="MQ116" i="21"/>
  <c r="MQ271" i="21" s="1"/>
  <c r="EK116" i="21"/>
  <c r="EK271" i="21" s="1"/>
  <c r="IY97" i="21"/>
  <c r="PE105" i="21"/>
  <c r="LC97" i="21"/>
  <c r="FP105" i="21"/>
  <c r="QN119" i="21"/>
  <c r="QN274" i="21" s="1"/>
  <c r="IY105" i="21"/>
  <c r="DZ95" i="21"/>
  <c r="QK119" i="21"/>
  <c r="QK274" i="21" s="1"/>
  <c r="JP102" i="21"/>
  <c r="EJ98" i="21"/>
  <c r="FW102" i="21"/>
  <c r="MS116" i="21"/>
  <c r="MS271" i="21" s="1"/>
  <c r="BI105" i="21"/>
  <c r="ET97" i="21"/>
  <c r="EH119" i="21"/>
  <c r="EH274" i="21" s="1"/>
  <c r="PV119" i="21"/>
  <c r="PV274" i="21" s="1"/>
  <c r="JR95" i="21"/>
  <c r="MH105" i="21"/>
  <c r="DJ118" i="21"/>
  <c r="DJ273" i="21" s="1"/>
  <c r="AH105" i="21"/>
  <c r="JZ105" i="21"/>
  <c r="L105" i="21"/>
  <c r="OX105" i="21"/>
  <c r="QH116" i="21"/>
  <c r="QH271" i="21" s="1"/>
  <c r="CB118" i="21"/>
  <c r="CB273" i="21" s="1"/>
  <c r="LW97" i="21"/>
  <c r="GM105" i="21"/>
  <c r="EN116" i="21"/>
  <c r="EN271" i="21" s="1"/>
  <c r="LW105" i="21"/>
  <c r="BY119" i="21"/>
  <c r="BY274" i="21" s="1"/>
  <c r="RL105" i="21"/>
  <c r="DD118" i="21"/>
  <c r="FJ118" i="21"/>
  <c r="FJ273" i="21" s="1"/>
  <c r="ON95" i="21"/>
  <c r="KT119" i="21"/>
  <c r="KT274" i="21" s="1"/>
  <c r="RF177" i="21"/>
  <c r="RF184" i="21" s="1"/>
  <c r="RL241" i="63"/>
  <c r="EB236" i="33"/>
  <c r="EB185" i="33"/>
  <c r="EB81" i="73" s="1"/>
  <c r="FF236" i="33"/>
  <c r="FF185" i="33"/>
  <c r="FF81" i="73" s="1"/>
  <c r="PE280" i="33"/>
  <c r="PE228" i="33"/>
  <c r="PE82" i="73" s="1"/>
  <c r="V272" i="33"/>
  <c r="V83" i="73" s="1"/>
  <c r="E228" i="33"/>
  <c r="E82" i="73" s="1"/>
  <c r="E280" i="33"/>
  <c r="SA185" i="33"/>
  <c r="SA81" i="73" s="1"/>
  <c r="SA236" i="33"/>
  <c r="OZ236" i="33"/>
  <c r="OZ185" i="33"/>
  <c r="OZ81" i="73" s="1"/>
  <c r="S280" i="33"/>
  <c r="S228" i="33"/>
  <c r="S82" i="73" s="1"/>
  <c r="BJ280" i="33"/>
  <c r="BJ228" i="33"/>
  <c r="BJ82" i="73" s="1"/>
  <c r="PS185" i="33"/>
  <c r="PS81" i="73" s="1"/>
  <c r="PS236" i="33"/>
  <c r="MU193" i="33"/>
  <c r="MU140" i="33"/>
  <c r="MU80" i="73" s="1"/>
  <c r="MW193" i="33"/>
  <c r="MW140" i="33"/>
  <c r="MW80" i="73" s="1"/>
  <c r="CK228" i="33"/>
  <c r="CK82" i="73" s="1"/>
  <c r="CK280" i="33"/>
  <c r="HU185" i="33"/>
  <c r="HU81" i="73" s="1"/>
  <c r="HU236" i="33"/>
  <c r="CH272" i="33"/>
  <c r="CH83" i="73" s="1"/>
  <c r="OQ280" i="33"/>
  <c r="OQ228" i="33"/>
  <c r="OQ82" i="73" s="1"/>
  <c r="OV193" i="33"/>
  <c r="OV140" i="33"/>
  <c r="OV80" i="73" s="1"/>
  <c r="RI140" i="33"/>
  <c r="RI80" i="73" s="1"/>
  <c r="RI193" i="33"/>
  <c r="GQ193" i="33"/>
  <c r="GQ140" i="33"/>
  <c r="GQ80" i="73" s="1"/>
  <c r="GD185" i="33"/>
  <c r="GD81" i="73" s="1"/>
  <c r="GD236" i="33"/>
  <c r="JJ193" i="33"/>
  <c r="JJ140" i="33"/>
  <c r="JJ80" i="73" s="1"/>
  <c r="RM185" i="33"/>
  <c r="RM81" i="73" s="1"/>
  <c r="RM236" i="33"/>
  <c r="FK193" i="33"/>
  <c r="FK140" i="33"/>
  <c r="FK80" i="73" s="1"/>
  <c r="FS228" i="33"/>
  <c r="FS82" i="73" s="1"/>
  <c r="FS280" i="33"/>
  <c r="GQ228" i="33"/>
  <c r="GQ82" i="73" s="1"/>
  <c r="GQ280" i="33"/>
  <c r="QV228" i="33"/>
  <c r="QV82" i="73" s="1"/>
  <c r="QV280" i="33"/>
  <c r="OH193" i="33"/>
  <c r="OH140" i="33"/>
  <c r="OH80" i="73" s="1"/>
  <c r="KX272" i="33"/>
  <c r="KX83" i="73" s="1"/>
  <c r="RP185" i="33"/>
  <c r="RP81" i="73" s="1"/>
  <c r="RP236" i="33"/>
  <c r="KD185" i="33"/>
  <c r="KD81" i="73" s="1"/>
  <c r="KD236" i="33"/>
  <c r="KH193" i="33"/>
  <c r="KH140" i="33"/>
  <c r="KH80" i="73" s="1"/>
  <c r="HV272" i="33"/>
  <c r="HV83" i="73" s="1"/>
  <c r="CP185" i="33"/>
  <c r="CP81" i="73" s="1"/>
  <c r="CP236" i="33"/>
  <c r="BR236" i="33"/>
  <c r="BR185" i="33"/>
  <c r="BR81" i="73" s="1"/>
  <c r="DV272" i="33"/>
  <c r="DV83" i="73" s="1"/>
  <c r="X272" i="33"/>
  <c r="X83" i="73" s="1"/>
  <c r="H101" i="33"/>
  <c r="H79" i="73" s="1"/>
  <c r="H149" i="33"/>
  <c r="H151" i="33" s="1"/>
  <c r="DR280" i="33"/>
  <c r="DR228" i="33"/>
  <c r="DR82" i="73" s="1"/>
  <c r="KA280" i="33"/>
  <c r="KA228" i="33"/>
  <c r="KA82" i="73" s="1"/>
  <c r="MN228" i="33"/>
  <c r="MN82" i="73" s="1"/>
  <c r="MN280" i="33"/>
  <c r="PJ228" i="33"/>
  <c r="PJ82" i="73" s="1"/>
  <c r="PJ280" i="33"/>
  <c r="IZ193" i="33"/>
  <c r="IZ140" i="33"/>
  <c r="IZ80" i="73" s="1"/>
  <c r="HJ236" i="33"/>
  <c r="HJ185" i="33"/>
  <c r="HJ81" i="73" s="1"/>
  <c r="PD272" i="33"/>
  <c r="PD83" i="73" s="1"/>
  <c r="QQ185" i="33"/>
  <c r="QQ81" i="73" s="1"/>
  <c r="QQ236" i="33"/>
  <c r="ML280" i="33"/>
  <c r="ML228" i="33"/>
  <c r="ML82" i="73" s="1"/>
  <c r="R280" i="33"/>
  <c r="R228" i="33"/>
  <c r="R82" i="73" s="1"/>
  <c r="BH228" i="33"/>
  <c r="BH82" i="73" s="1"/>
  <c r="BH280" i="33"/>
  <c r="NW272" i="33"/>
  <c r="NW83" i="73" s="1"/>
  <c r="IT280" i="33"/>
  <c r="IT228" i="33"/>
  <c r="IT82" i="73" s="1"/>
  <c r="PE140" i="33"/>
  <c r="PE80" i="73" s="1"/>
  <c r="PE193" i="33"/>
  <c r="GU280" i="33"/>
  <c r="GU228" i="33"/>
  <c r="GU82" i="73" s="1"/>
  <c r="EZ236" i="33"/>
  <c r="EZ185" i="33"/>
  <c r="EZ81" i="73" s="1"/>
  <c r="DG272" i="33"/>
  <c r="DG83" i="73" s="1"/>
  <c r="HF117" i="21"/>
  <c r="HF272" i="21" s="1"/>
  <c r="X96" i="21"/>
  <c r="FX271" i="21"/>
  <c r="HO103" i="21"/>
  <c r="CY117" i="21"/>
  <c r="JY96" i="21"/>
  <c r="MY117" i="21"/>
  <c r="FQ117" i="21"/>
  <c r="FQ272" i="21" s="1"/>
  <c r="EW96" i="21"/>
  <c r="SF96" i="21"/>
  <c r="DK103" i="21"/>
  <c r="BW96" i="21"/>
  <c r="M103" i="21"/>
  <c r="OK103" i="21"/>
  <c r="BL96" i="21"/>
  <c r="GF103" i="21"/>
  <c r="RL116" i="21"/>
  <c r="RL271" i="21" s="1"/>
  <c r="LE96" i="21"/>
  <c r="IT102" i="21"/>
  <c r="IC118" i="21"/>
  <c r="IC273" i="21" s="1"/>
  <c r="PR102" i="21"/>
  <c r="ON118" i="21"/>
  <c r="ON273" i="21" s="1"/>
  <c r="KQ119" i="21"/>
  <c r="KQ274" i="21" s="1"/>
  <c r="CL118" i="21"/>
  <c r="CL273" i="21" s="1"/>
  <c r="RS116" i="21"/>
  <c r="OH118" i="21"/>
  <c r="OH273" i="21" s="1"/>
  <c r="QX102" i="21"/>
  <c r="PK95" i="21"/>
  <c r="DX119" i="21"/>
  <c r="DX274" i="21" s="1"/>
  <c r="DW95" i="21"/>
  <c r="LH98" i="21"/>
  <c r="NR104" i="21"/>
  <c r="ES104" i="21"/>
  <c r="LR119" i="21"/>
  <c r="LR274" i="21" s="1"/>
  <c r="LP98" i="21"/>
  <c r="BI118" i="21"/>
  <c r="BI273" i="21" s="1"/>
  <c r="NU97" i="21"/>
  <c r="HY97" i="21"/>
  <c r="NI118" i="21"/>
  <c r="NI273" i="21" s="1"/>
  <c r="EH97" i="21"/>
  <c r="AQ102" i="21"/>
  <c r="LF116" i="21"/>
  <c r="LF271" i="21" s="1"/>
  <c r="H102" i="21"/>
  <c r="H110" i="21" s="1"/>
  <c r="H265" i="21" s="1"/>
  <c r="PN116" i="21"/>
  <c r="PN271" i="21" s="1"/>
  <c r="O116" i="21"/>
  <c r="O271" i="21" s="1"/>
  <c r="FG118" i="21"/>
  <c r="FG273" i="21" s="1"/>
  <c r="DI104" i="21"/>
  <c r="ES95" i="21"/>
  <c r="LY102" i="21"/>
  <c r="LT105" i="21"/>
  <c r="IJ98" i="21"/>
  <c r="KG116" i="21"/>
  <c r="KG271" i="21" s="1"/>
  <c r="NN118" i="21"/>
  <c r="NN273" i="21" s="1"/>
  <c r="FB98" i="21"/>
  <c r="KG119" i="21"/>
  <c r="KG274" i="21" s="1"/>
  <c r="CN105" i="21"/>
  <c r="MR105" i="21"/>
  <c r="HA105" i="21"/>
  <c r="LM119" i="21"/>
  <c r="LM274" i="21" s="1"/>
  <c r="RS118" i="21"/>
  <c r="RS273" i="21" s="1"/>
  <c r="DT105" i="21"/>
  <c r="DJ119" i="21"/>
  <c r="LV140" i="33"/>
  <c r="LV80" i="73" s="1"/>
  <c r="LV193" i="33"/>
  <c r="AM140" i="33"/>
  <c r="AM80" i="73" s="1"/>
  <c r="AM193" i="33"/>
  <c r="CT280" i="33"/>
  <c r="CT228" i="33"/>
  <c r="CT82" i="73" s="1"/>
  <c r="IO236" i="33"/>
  <c r="IO185" i="33"/>
  <c r="IO81" i="73" s="1"/>
  <c r="EQ193" i="33"/>
  <c r="EQ140" i="33"/>
  <c r="EQ80" i="73" s="1"/>
  <c r="ED272" i="33"/>
  <c r="ED83" i="73" s="1"/>
  <c r="EL140" i="33"/>
  <c r="EL80" i="73" s="1"/>
  <c r="EL193" i="33"/>
  <c r="T280" i="33"/>
  <c r="T228" i="33"/>
  <c r="T82" i="73" s="1"/>
  <c r="NQ272" i="33"/>
  <c r="NQ83" i="73" s="1"/>
  <c r="DO193" i="33"/>
  <c r="DO140" i="33"/>
  <c r="DO80" i="73" s="1"/>
  <c r="FA193" i="33"/>
  <c r="FA140" i="33"/>
  <c r="FA80" i="73" s="1"/>
  <c r="MP236" i="33"/>
  <c r="MP185" i="33"/>
  <c r="MP81" i="73" s="1"/>
  <c r="BQ185" i="33"/>
  <c r="BQ81" i="73" s="1"/>
  <c r="BQ236" i="33"/>
  <c r="KQ272" i="33"/>
  <c r="KQ83" i="73" s="1"/>
  <c r="JQ228" i="33"/>
  <c r="JQ82" i="73" s="1"/>
  <c r="JQ280" i="33"/>
  <c r="HB185" i="33"/>
  <c r="HB81" i="73" s="1"/>
  <c r="HB236" i="33"/>
  <c r="NS236" i="33"/>
  <c r="NS185" i="33"/>
  <c r="NS81" i="73" s="1"/>
  <c r="CF193" i="33"/>
  <c r="CF140" i="33"/>
  <c r="CF80" i="73" s="1"/>
  <c r="RR272" i="33"/>
  <c r="RR83" i="73" s="1"/>
  <c r="LT140" i="33"/>
  <c r="LT80" i="73" s="1"/>
  <c r="LT193" i="33"/>
  <c r="GO228" i="33"/>
  <c r="GO82" i="73" s="1"/>
  <c r="GO280" i="33"/>
  <c r="BT228" i="33"/>
  <c r="BT82" i="73" s="1"/>
  <c r="BT280" i="33"/>
  <c r="FG272" i="33"/>
  <c r="FG83" i="73" s="1"/>
  <c r="ES280" i="33"/>
  <c r="ES228" i="33"/>
  <c r="ES82" i="73" s="1"/>
  <c r="EO236" i="33"/>
  <c r="EO185" i="33"/>
  <c r="EO81" i="73" s="1"/>
  <c r="PZ280" i="33"/>
  <c r="PZ228" i="33"/>
  <c r="PZ82" i="73" s="1"/>
  <c r="FO185" i="33"/>
  <c r="FO81" i="73" s="1"/>
  <c r="FO236" i="33"/>
  <c r="EG280" i="33"/>
  <c r="EG228" i="33"/>
  <c r="EG82" i="73" s="1"/>
  <c r="PV185" i="33"/>
  <c r="PV81" i="73" s="1"/>
  <c r="PV236" i="33"/>
  <c r="DX272" i="33"/>
  <c r="DX83" i="73" s="1"/>
  <c r="AS193" i="33"/>
  <c r="AS140" i="33"/>
  <c r="AS80" i="73" s="1"/>
  <c r="CW228" i="33"/>
  <c r="CW82" i="73" s="1"/>
  <c r="CW280" i="33"/>
  <c r="NH280" i="33"/>
  <c r="NH228" i="33"/>
  <c r="NH82" i="73" s="1"/>
  <c r="K280" i="33"/>
  <c r="K228" i="33"/>
  <c r="K82" i="73" s="1"/>
  <c r="RR140" i="33"/>
  <c r="RR80" i="73" s="1"/>
  <c r="RR193" i="33"/>
  <c r="FK185" i="33"/>
  <c r="FK81" i="73" s="1"/>
  <c r="FK236" i="33"/>
  <c r="EV272" i="33"/>
  <c r="EV83" i="73" s="1"/>
  <c r="NS140" i="33"/>
  <c r="NS80" i="73" s="1"/>
  <c r="NS193" i="33"/>
  <c r="DQ272" i="33"/>
  <c r="DQ83" i="73" s="1"/>
  <c r="PG185" i="33"/>
  <c r="PG81" i="73" s="1"/>
  <c r="PG236" i="33"/>
  <c r="IW280" i="33"/>
  <c r="IW228" i="33"/>
  <c r="IW82" i="73" s="1"/>
  <c r="FE193" i="33"/>
  <c r="FE140" i="33"/>
  <c r="FE80" i="73" s="1"/>
  <c r="HT280" i="33"/>
  <c r="HT228" i="33"/>
  <c r="HT82" i="73" s="1"/>
  <c r="FL228" i="33"/>
  <c r="FL82" i="73" s="1"/>
  <c r="FL280" i="33"/>
  <c r="CD280" i="33"/>
  <c r="CD228" i="33"/>
  <c r="CD82" i="73" s="1"/>
  <c r="DY193" i="33"/>
  <c r="DY140" i="33"/>
  <c r="DY80" i="73" s="1"/>
  <c r="LZ280" i="33"/>
  <c r="LZ228" i="33"/>
  <c r="LZ82" i="73" s="1"/>
  <c r="NU236" i="33"/>
  <c r="NU185" i="33"/>
  <c r="NU81" i="73" s="1"/>
  <c r="NL228" i="33"/>
  <c r="NL82" i="73" s="1"/>
  <c r="NL280" i="33"/>
  <c r="LT272" i="33"/>
  <c r="LT83" i="73" s="1"/>
  <c r="HP140" i="33"/>
  <c r="HP80" i="73" s="1"/>
  <c r="HP193" i="33"/>
  <c r="AB193" i="33"/>
  <c r="AB140" i="33"/>
  <c r="AB80" i="73" s="1"/>
  <c r="RX185" i="33"/>
  <c r="RX81" i="73" s="1"/>
  <c r="RX236" i="33"/>
  <c r="JR236" i="33"/>
  <c r="JR185" i="33"/>
  <c r="JR81" i="73" s="1"/>
  <c r="MD140" i="33"/>
  <c r="MD80" i="73" s="1"/>
  <c r="MD193" i="33"/>
  <c r="FY236" i="33"/>
  <c r="FY185" i="33"/>
  <c r="FY81" i="73" s="1"/>
  <c r="DG236" i="33"/>
  <c r="DG185" i="33"/>
  <c r="DG81" i="73" s="1"/>
  <c r="PN140" i="33"/>
  <c r="PN80" i="73" s="1"/>
  <c r="PN193" i="33"/>
  <c r="QD193" i="33"/>
  <c r="QD140" i="33"/>
  <c r="QD80" i="73" s="1"/>
  <c r="HA193" i="33"/>
  <c r="HA140" i="33"/>
  <c r="HA80" i="73" s="1"/>
  <c r="LK193" i="33"/>
  <c r="LK140" i="33"/>
  <c r="LK80" i="73" s="1"/>
  <c r="PC228" i="33"/>
  <c r="PC82" i="73" s="1"/>
  <c r="PC280" i="33"/>
  <c r="BW272" i="33"/>
  <c r="BW83" i="73" s="1"/>
  <c r="NA272" i="33"/>
  <c r="NA83" i="73" s="1"/>
  <c r="CO193" i="33"/>
  <c r="CO140" i="33"/>
  <c r="CO80" i="73" s="1"/>
  <c r="EX272" i="33"/>
  <c r="EX83" i="73" s="1"/>
  <c r="MG228" i="33"/>
  <c r="MG82" i="73" s="1"/>
  <c r="MG280" i="33"/>
  <c r="PY140" i="33"/>
  <c r="PY80" i="73" s="1"/>
  <c r="PY193" i="33"/>
  <c r="CZ236" i="33"/>
  <c r="CZ185" i="33"/>
  <c r="CZ81" i="73" s="1"/>
  <c r="KX193" i="33"/>
  <c r="KX140" i="33"/>
  <c r="KX80" i="73" s="1"/>
  <c r="E101" i="33"/>
  <c r="E79" i="73" s="1"/>
  <c r="E149" i="33"/>
  <c r="E151" i="33" s="1"/>
  <c r="LM228" i="33"/>
  <c r="LM82" i="73" s="1"/>
  <c r="LM280" i="33"/>
  <c r="JO280" i="33"/>
  <c r="JO228" i="33"/>
  <c r="JO82" i="73" s="1"/>
  <c r="SE185" i="33"/>
  <c r="SE81" i="73" s="1"/>
  <c r="SE236" i="33"/>
  <c r="HO236" i="33"/>
  <c r="HO185" i="33"/>
  <c r="HO81" i="73" s="1"/>
  <c r="FC236" i="33"/>
  <c r="FC185" i="33"/>
  <c r="FC81" i="73" s="1"/>
  <c r="DT193" i="33"/>
  <c r="DT140" i="33"/>
  <c r="DT80" i="73" s="1"/>
  <c r="ID236" i="33"/>
  <c r="ID185" i="33"/>
  <c r="ID81" i="73" s="1"/>
  <c r="MT280" i="33"/>
  <c r="MT228" i="33"/>
  <c r="MT82" i="73" s="1"/>
  <c r="BU193" i="33"/>
  <c r="BU140" i="33"/>
  <c r="BU80" i="73" s="1"/>
  <c r="AV236" i="33"/>
  <c r="AV185" i="33"/>
  <c r="AV81" i="73" s="1"/>
  <c r="AB272" i="33"/>
  <c r="AB83" i="73" s="1"/>
  <c r="DW140" i="33"/>
  <c r="DW80" i="73" s="1"/>
  <c r="DW193" i="33"/>
  <c r="LH228" i="33"/>
  <c r="LH82" i="73" s="1"/>
  <c r="LH280" i="33"/>
  <c r="MY228" i="33"/>
  <c r="MY82" i="73" s="1"/>
  <c r="MY280" i="33"/>
  <c r="FM280" i="33"/>
  <c r="FM228" i="33"/>
  <c r="FM82" i="73" s="1"/>
  <c r="JX140" i="33"/>
  <c r="JX80" i="73" s="1"/>
  <c r="JX193" i="33"/>
  <c r="GZ236" i="33"/>
  <c r="GZ185" i="33"/>
  <c r="GZ81" i="73" s="1"/>
  <c r="Z185" i="33"/>
  <c r="Z81" i="73" s="1"/>
  <c r="Z236" i="33"/>
  <c r="DT272" i="33"/>
  <c r="DT83" i="73" s="1"/>
  <c r="NW280" i="33"/>
  <c r="NW228" i="33"/>
  <c r="NW82" i="73" s="1"/>
  <c r="NG185" i="33"/>
  <c r="NG81" i="73" s="1"/>
  <c r="NG236" i="33"/>
  <c r="JZ193" i="33"/>
  <c r="JZ140" i="33"/>
  <c r="JZ80" i="73" s="1"/>
  <c r="BG280" i="33"/>
  <c r="BG228" i="33"/>
  <c r="BG82" i="73" s="1"/>
  <c r="DI228" i="33"/>
  <c r="DI82" i="73" s="1"/>
  <c r="DI280" i="33"/>
  <c r="JU193" i="33"/>
  <c r="JU140" i="33"/>
  <c r="JU80" i="73" s="1"/>
  <c r="NU272" i="33"/>
  <c r="NU83" i="73" s="1"/>
  <c r="DI236" i="33"/>
  <c r="DI185" i="33"/>
  <c r="DI81" i="73" s="1"/>
  <c r="CM228" i="33"/>
  <c r="CM82" i="73" s="1"/>
  <c r="CM280" i="33"/>
  <c r="O193" i="33"/>
  <c r="O140" i="33"/>
  <c r="O80" i="73" s="1"/>
  <c r="JS236" i="33"/>
  <c r="JS185" i="33"/>
  <c r="JS81" i="73" s="1"/>
  <c r="LM272" i="33"/>
  <c r="LM83" i="73" s="1"/>
  <c r="LY140" i="33"/>
  <c r="LY80" i="73" s="1"/>
  <c r="LY193" i="33"/>
  <c r="NH236" i="33"/>
  <c r="NH185" i="33"/>
  <c r="NH81" i="73" s="1"/>
  <c r="DQ280" i="33"/>
  <c r="DQ228" i="33"/>
  <c r="DQ82" i="73" s="1"/>
  <c r="J101" i="33"/>
  <c r="J79" i="73" s="1"/>
  <c r="J149" i="33"/>
  <c r="J151" i="33" s="1"/>
  <c r="JK280" i="33"/>
  <c r="JK228" i="33"/>
  <c r="JK82" i="73" s="1"/>
  <c r="IN236" i="33"/>
  <c r="IN185" i="33"/>
  <c r="IN81" i="73" s="1"/>
  <c r="Q140" i="33"/>
  <c r="Q80" i="73" s="1"/>
  <c r="Q193" i="33"/>
  <c r="PN228" i="33"/>
  <c r="PN82" i="73" s="1"/>
  <c r="PN280" i="33"/>
  <c r="DG193" i="33"/>
  <c r="DG140" i="33"/>
  <c r="DG80" i="73" s="1"/>
  <c r="EL228" i="33"/>
  <c r="EL82" i="73" s="1"/>
  <c r="EL280" i="33"/>
  <c r="PM140" i="33"/>
  <c r="PM80" i="73" s="1"/>
  <c r="PM193" i="33"/>
  <c r="HL280" i="33"/>
  <c r="HL228" i="33"/>
  <c r="HL82" i="73" s="1"/>
  <c r="NL185" i="33"/>
  <c r="NL81" i="73" s="1"/>
  <c r="NL236" i="33"/>
  <c r="SC280" i="33"/>
  <c r="SC228" i="33"/>
  <c r="SC82" i="73" s="1"/>
  <c r="NG280" i="33"/>
  <c r="NG228" i="33"/>
  <c r="NG82" i="73" s="1"/>
  <c r="M185" i="33"/>
  <c r="M81" i="73" s="1"/>
  <c r="M236" i="33"/>
  <c r="SF193" i="33"/>
  <c r="SF140" i="33"/>
  <c r="SF80" i="73" s="1"/>
  <c r="KM193" i="33"/>
  <c r="KM140" i="33"/>
  <c r="KM80" i="73" s="1"/>
  <c r="GB280" i="33"/>
  <c r="GB228" i="33"/>
  <c r="GB82" i="73" s="1"/>
  <c r="PJ179" i="21"/>
  <c r="PJ186" i="21" s="1"/>
  <c r="PJ200" i="21"/>
  <c r="IW272" i="33"/>
  <c r="IW83" i="73" s="1"/>
  <c r="EY185" i="33"/>
  <c r="EY81" i="73" s="1"/>
  <c r="EY236" i="33"/>
  <c r="HD140" i="33"/>
  <c r="HD80" i="73" s="1"/>
  <c r="HD193" i="33"/>
  <c r="RR185" i="33"/>
  <c r="RR81" i="73" s="1"/>
  <c r="RR236" i="33"/>
  <c r="LP272" i="33"/>
  <c r="LP83" i="73" s="1"/>
  <c r="GX228" i="33"/>
  <c r="GX82" i="73" s="1"/>
  <c r="GX280" i="33"/>
  <c r="GI272" i="33"/>
  <c r="GI83" i="73" s="1"/>
  <c r="QR228" i="33"/>
  <c r="QR82" i="73" s="1"/>
  <c r="QR280" i="33"/>
  <c r="F101" i="33"/>
  <c r="F79" i="73" s="1"/>
  <c r="F149" i="33"/>
  <c r="F151" i="33" s="1"/>
  <c r="LU185" i="33"/>
  <c r="LU81" i="73" s="1"/>
  <c r="LU236" i="33"/>
  <c r="MX236" i="33"/>
  <c r="MX185" i="33"/>
  <c r="MX81" i="73" s="1"/>
  <c r="MN185" i="33"/>
  <c r="MN81" i="73" s="1"/>
  <c r="MN236" i="33"/>
  <c r="HF280" i="33"/>
  <c r="HF228" i="33"/>
  <c r="HF82" i="73" s="1"/>
  <c r="NN228" i="33"/>
  <c r="NN82" i="73" s="1"/>
  <c r="NN280" i="33"/>
  <c r="IT140" i="33"/>
  <c r="IT80" i="73" s="1"/>
  <c r="IT193" i="33"/>
  <c r="AZ236" i="33"/>
  <c r="AZ185" i="33"/>
  <c r="AZ81" i="73" s="1"/>
  <c r="PF193" i="33"/>
  <c r="PF140" i="33"/>
  <c r="PF80" i="73" s="1"/>
  <c r="AG185" i="33"/>
  <c r="AG81" i="73" s="1"/>
  <c r="AG236" i="33"/>
  <c r="OS140" i="33"/>
  <c r="OS80" i="73" s="1"/>
  <c r="OS193" i="33"/>
  <c r="GV228" i="33"/>
  <c r="GV82" i="73" s="1"/>
  <c r="GV280" i="33"/>
  <c r="PU185" i="33"/>
  <c r="PU81" i="73" s="1"/>
  <c r="PU236" i="33"/>
  <c r="LU140" i="33"/>
  <c r="LU80" i="73" s="1"/>
  <c r="LU193" i="33"/>
  <c r="RN193" i="33"/>
  <c r="RN140" i="33"/>
  <c r="RN80" i="73" s="1"/>
  <c r="X185" i="33"/>
  <c r="X81" i="73" s="1"/>
  <c r="X236" i="33"/>
  <c r="IJ272" i="33"/>
  <c r="IJ83" i="73" s="1"/>
  <c r="AV193" i="33"/>
  <c r="AV140" i="33"/>
  <c r="AV80" i="73" s="1"/>
  <c r="PP228" i="33"/>
  <c r="PP82" i="73" s="1"/>
  <c r="PP280" i="33"/>
  <c r="NP140" i="33"/>
  <c r="NP80" i="73" s="1"/>
  <c r="NP193" i="33"/>
  <c r="ER185" i="33"/>
  <c r="ER81" i="73" s="1"/>
  <c r="ER236" i="33"/>
  <c r="EK272" i="33"/>
  <c r="EK83" i="73" s="1"/>
  <c r="NF185" i="33"/>
  <c r="NF81" i="73" s="1"/>
  <c r="NF236" i="33"/>
  <c r="LO140" i="33"/>
  <c r="LO80" i="73" s="1"/>
  <c r="LO193" i="33"/>
  <c r="NX272" i="33"/>
  <c r="NX83" i="73" s="1"/>
  <c r="CQ140" i="33"/>
  <c r="CQ80" i="73" s="1"/>
  <c r="CQ193" i="33"/>
  <c r="RD228" i="33"/>
  <c r="RD82" i="73" s="1"/>
  <c r="RD280" i="33"/>
  <c r="CR185" i="33"/>
  <c r="CR81" i="73" s="1"/>
  <c r="CR236" i="33"/>
  <c r="IC280" i="33"/>
  <c r="IC228" i="33"/>
  <c r="IC82" i="73" s="1"/>
  <c r="KU185" i="33"/>
  <c r="KU81" i="73" s="1"/>
  <c r="KU236" i="33"/>
  <c r="BW236" i="33"/>
  <c r="BW185" i="33"/>
  <c r="BW81" i="73" s="1"/>
  <c r="CB236" i="33"/>
  <c r="CB185" i="33"/>
  <c r="CB81" i="73" s="1"/>
  <c r="LA236" i="33"/>
  <c r="LA185" i="33"/>
  <c r="LA81" i="73" s="1"/>
  <c r="RF193" i="33"/>
  <c r="RF140" i="33"/>
  <c r="RF80" i="73" s="1"/>
  <c r="G185" i="33"/>
  <c r="G81" i="73" s="1"/>
  <c r="G236" i="33"/>
  <c r="KZ228" i="33"/>
  <c r="KZ82" i="73" s="1"/>
  <c r="KZ280" i="33"/>
  <c r="NT193" i="33"/>
  <c r="NT140" i="33"/>
  <c r="NT80" i="73" s="1"/>
  <c r="FZ280" i="33"/>
  <c r="FZ228" i="33"/>
  <c r="FZ82" i="73" s="1"/>
  <c r="IJ236" i="33"/>
  <c r="IJ185" i="33"/>
  <c r="IJ81" i="73" s="1"/>
  <c r="OG179" i="21"/>
  <c r="OG186" i="21" s="1"/>
  <c r="OG200" i="21"/>
  <c r="RR228" i="33"/>
  <c r="RR82" i="73" s="1"/>
  <c r="RR280" i="33"/>
  <c r="JJ272" i="33"/>
  <c r="JJ83" i="73" s="1"/>
  <c r="IV228" i="33"/>
  <c r="IV82" i="73" s="1"/>
  <c r="IV280" i="33"/>
  <c r="FV193" i="33"/>
  <c r="FV140" i="33"/>
  <c r="FV80" i="73" s="1"/>
  <c r="DS280" i="33"/>
  <c r="DS228" i="33"/>
  <c r="DS82" i="73" s="1"/>
  <c r="JV272" i="33"/>
  <c r="JV83" i="73" s="1"/>
  <c r="FP280" i="33"/>
  <c r="FP228" i="33"/>
  <c r="FP82" i="73" s="1"/>
  <c r="BH272" i="33"/>
  <c r="BH83" i="73" s="1"/>
  <c r="FL272" i="33"/>
  <c r="FL83" i="73" s="1"/>
  <c r="FG280" i="33"/>
  <c r="FG228" i="33"/>
  <c r="FG82" i="73" s="1"/>
  <c r="EL272" i="33"/>
  <c r="EL83" i="73" s="1"/>
  <c r="NS280" i="33"/>
  <c r="NS228" i="33"/>
  <c r="NS82" i="73" s="1"/>
  <c r="DB193" i="33"/>
  <c r="DB140" i="33"/>
  <c r="DB80" i="73" s="1"/>
  <c r="JP272" i="33"/>
  <c r="JP83" i="73" s="1"/>
  <c r="OM228" i="33"/>
  <c r="OM82" i="73" s="1"/>
  <c r="OM280" i="33"/>
  <c r="LD228" i="33"/>
  <c r="LD82" i="73" s="1"/>
  <c r="LD280" i="33"/>
  <c r="GJ280" i="33"/>
  <c r="GJ228" i="33"/>
  <c r="GJ82" i="73" s="1"/>
  <c r="JT228" i="33"/>
  <c r="JT82" i="73" s="1"/>
  <c r="JT280" i="33"/>
  <c r="NQ193" i="33"/>
  <c r="NQ140" i="33"/>
  <c r="NQ80" i="73" s="1"/>
  <c r="DQ236" i="33"/>
  <c r="DQ185" i="33"/>
  <c r="DQ81" i="73" s="1"/>
  <c r="ER228" i="33"/>
  <c r="ER82" i="73" s="1"/>
  <c r="ER280" i="33"/>
  <c r="CC280" i="33"/>
  <c r="CC228" i="33"/>
  <c r="CC82" i="73" s="1"/>
  <c r="AH236" i="33"/>
  <c r="AH185" i="33"/>
  <c r="AH81" i="73" s="1"/>
  <c r="DO228" i="33"/>
  <c r="DO82" i="73" s="1"/>
  <c r="DO280" i="33"/>
  <c r="NR228" i="33"/>
  <c r="NR82" i="73" s="1"/>
  <c r="NR280" i="33"/>
  <c r="KQ185" i="33"/>
  <c r="KQ81" i="73" s="1"/>
  <c r="KQ236" i="33"/>
  <c r="IQ228" i="33"/>
  <c r="IQ82" i="73" s="1"/>
  <c r="IQ280" i="33"/>
  <c r="BY185" i="33"/>
  <c r="BY81" i="73" s="1"/>
  <c r="BY236" i="33"/>
  <c r="IP236" i="33"/>
  <c r="IP185" i="33"/>
  <c r="IP81" i="73" s="1"/>
  <c r="NU140" i="33"/>
  <c r="NU80" i="73" s="1"/>
  <c r="NU193" i="33"/>
  <c r="ND280" i="33"/>
  <c r="ND228" i="33"/>
  <c r="ND82" i="73" s="1"/>
  <c r="HR280" i="33"/>
  <c r="HR228" i="33"/>
  <c r="HR82" i="73" s="1"/>
  <c r="LL272" i="33"/>
  <c r="LL83" i="73" s="1"/>
  <c r="V228" i="33"/>
  <c r="V82" i="73" s="1"/>
  <c r="V280" i="33"/>
  <c r="IC193" i="33"/>
  <c r="IC140" i="33"/>
  <c r="IC80" i="73" s="1"/>
  <c r="EN280" i="33"/>
  <c r="EN228" i="33"/>
  <c r="EN82" i="73" s="1"/>
  <c r="LY228" i="33"/>
  <c r="LY82" i="73" s="1"/>
  <c r="LY280" i="33"/>
  <c r="RY185" i="33"/>
  <c r="RY81" i="73" s="1"/>
  <c r="RY236" i="33"/>
  <c r="QC185" i="33"/>
  <c r="QC81" i="73" s="1"/>
  <c r="QC236" i="33"/>
  <c r="AA140" i="33"/>
  <c r="AA80" i="73" s="1"/>
  <c r="AA193" i="33"/>
  <c r="LF185" i="33"/>
  <c r="LF81" i="73" s="1"/>
  <c r="LF236" i="33"/>
  <c r="QM193" i="33"/>
  <c r="QM140" i="33"/>
  <c r="QM80" i="73" s="1"/>
  <c r="DJ185" i="33"/>
  <c r="DJ81" i="73" s="1"/>
  <c r="DJ236" i="33"/>
  <c r="CY280" i="33"/>
  <c r="CY228" i="33"/>
  <c r="CY82" i="73" s="1"/>
  <c r="L193" i="33"/>
  <c r="L140" i="33"/>
  <c r="L80" i="73" s="1"/>
  <c r="RP193" i="33"/>
  <c r="RP140" i="33"/>
  <c r="RP80" i="73" s="1"/>
  <c r="RN272" i="33"/>
  <c r="RN83" i="73" s="1"/>
  <c r="MD236" i="33"/>
  <c r="MD185" i="33"/>
  <c r="MD81" i="73" s="1"/>
  <c r="QO193" i="33"/>
  <c r="QO140" i="33"/>
  <c r="QO80" i="73" s="1"/>
  <c r="EE140" i="33"/>
  <c r="EE80" i="73" s="1"/>
  <c r="EE193" i="33"/>
  <c r="LQ228" i="33"/>
  <c r="LQ82" i="73" s="1"/>
  <c r="LQ280" i="33"/>
  <c r="HQ193" i="33"/>
  <c r="HQ140" i="33"/>
  <c r="HQ80" i="73" s="1"/>
  <c r="OD236" i="33"/>
  <c r="OD185" i="33"/>
  <c r="OD81" i="73" s="1"/>
  <c r="CM272" i="33"/>
  <c r="CM83" i="73" s="1"/>
  <c r="PF228" i="33"/>
  <c r="PF82" i="73" s="1"/>
  <c r="PF280" i="33"/>
  <c r="FJ185" i="33"/>
  <c r="FJ81" i="73" s="1"/>
  <c r="FJ236" i="33"/>
  <c r="JD228" i="33"/>
  <c r="JD82" i="73" s="1"/>
  <c r="JD280" i="33"/>
  <c r="IO272" i="33"/>
  <c r="IO83" i="73" s="1"/>
  <c r="EV228" i="33"/>
  <c r="EV82" i="73" s="1"/>
  <c r="EV280" i="33"/>
  <c r="FW140" i="33"/>
  <c r="FW80" i="73" s="1"/>
  <c r="FW193" i="33"/>
  <c r="OX140" i="33"/>
  <c r="OX80" i="73" s="1"/>
  <c r="OX193" i="33"/>
  <c r="FM193" i="33"/>
  <c r="FM140" i="33"/>
  <c r="FM80" i="73" s="1"/>
  <c r="OU228" i="33"/>
  <c r="OU82" i="73" s="1"/>
  <c r="OU280" i="33"/>
  <c r="OK140" i="33"/>
  <c r="OK80" i="73" s="1"/>
  <c r="OK193" i="33"/>
  <c r="QE185" i="33"/>
  <c r="QE81" i="73" s="1"/>
  <c r="QE236" i="33"/>
  <c r="O185" i="33"/>
  <c r="O81" i="73" s="1"/>
  <c r="O236" i="33"/>
  <c r="EK140" i="33"/>
  <c r="EK80" i="73" s="1"/>
  <c r="EK193" i="33"/>
  <c r="BR280" i="33"/>
  <c r="BR228" i="33"/>
  <c r="BR82" i="73" s="1"/>
  <c r="OO140" i="33"/>
  <c r="OO80" i="73" s="1"/>
  <c r="OO193" i="33"/>
  <c r="EQ200" i="21"/>
  <c r="EQ179" i="21"/>
  <c r="EQ186" i="21" s="1"/>
  <c r="EI228" i="33"/>
  <c r="EI82" i="73" s="1"/>
  <c r="EI280" i="33"/>
  <c r="OP228" i="33"/>
  <c r="OP82" i="73" s="1"/>
  <c r="OP280" i="33"/>
  <c r="FT140" i="33"/>
  <c r="FT80" i="73" s="1"/>
  <c r="FT193" i="33"/>
  <c r="MZ236" i="33"/>
  <c r="MZ185" i="33"/>
  <c r="MZ81" i="73" s="1"/>
  <c r="NR193" i="33"/>
  <c r="NR140" i="33"/>
  <c r="NR80" i="73" s="1"/>
  <c r="KN228" i="33"/>
  <c r="KN82" i="73" s="1"/>
  <c r="KN280" i="33"/>
  <c r="BL228" i="33"/>
  <c r="BL82" i="73" s="1"/>
  <c r="BL280" i="33"/>
  <c r="PC272" i="33"/>
  <c r="PC83" i="73" s="1"/>
  <c r="LG140" i="33"/>
  <c r="LG80" i="73" s="1"/>
  <c r="LG193" i="33"/>
  <c r="M179" i="21"/>
  <c r="M186" i="21" s="1"/>
  <c r="M200" i="21"/>
  <c r="AI193" i="33"/>
  <c r="AI140" i="33"/>
  <c r="AI80" i="73" s="1"/>
  <c r="MR193" i="33"/>
  <c r="MR140" i="33"/>
  <c r="MR80" i="73" s="1"/>
  <c r="DE280" i="33"/>
  <c r="DE228" i="33"/>
  <c r="DE82" i="73" s="1"/>
  <c r="QE140" i="33"/>
  <c r="QE80" i="73" s="1"/>
  <c r="QE193" i="33"/>
  <c r="AN185" i="33"/>
  <c r="AN81" i="73" s="1"/>
  <c r="AN236" i="33"/>
  <c r="OW280" i="33"/>
  <c r="OW228" i="33"/>
  <c r="OW82" i="73" s="1"/>
  <c r="D280" i="33"/>
  <c r="D228" i="33"/>
  <c r="D82" i="73" s="1"/>
  <c r="JE140" i="33"/>
  <c r="JE80" i="73" s="1"/>
  <c r="JE193" i="33"/>
  <c r="DE272" i="33"/>
  <c r="DE83" i="73" s="1"/>
  <c r="PV228" i="33"/>
  <c r="PV82" i="73" s="1"/>
  <c r="PV280" i="33"/>
  <c r="AH193" i="33"/>
  <c r="AH140" i="33"/>
  <c r="AH80" i="73" s="1"/>
  <c r="P236" i="33"/>
  <c r="P185" i="33"/>
  <c r="P81" i="73" s="1"/>
  <c r="JQ185" i="33"/>
  <c r="JQ81" i="73" s="1"/>
  <c r="JQ236" i="33"/>
  <c r="EC228" i="33"/>
  <c r="EC82" i="73" s="1"/>
  <c r="EC280" i="33"/>
  <c r="OC179" i="21"/>
  <c r="OC186" i="21" s="1"/>
  <c r="OC200" i="21"/>
  <c r="JK140" i="33"/>
  <c r="JK80" i="73" s="1"/>
  <c r="JK193" i="33"/>
  <c r="CC140" i="33"/>
  <c r="CC80" i="73" s="1"/>
  <c r="CC193" i="33"/>
  <c r="GO236" i="33"/>
  <c r="GO185" i="33"/>
  <c r="GO81" i="73" s="1"/>
  <c r="FU140" i="33"/>
  <c r="FU80" i="73" s="1"/>
  <c r="FU193" i="33"/>
  <c r="OL228" i="33"/>
  <c r="OL82" i="73" s="1"/>
  <c r="OL280" i="33"/>
  <c r="SG103" i="21"/>
  <c r="X103" i="21"/>
  <c r="LS271" i="21"/>
  <c r="HO117" i="21"/>
  <c r="HO272" i="21" s="1"/>
  <c r="JY103" i="21"/>
  <c r="MY96" i="21"/>
  <c r="FQ96" i="21"/>
  <c r="MP96" i="21"/>
  <c r="RO117" i="21"/>
  <c r="RO272" i="21" s="1"/>
  <c r="SF103" i="21"/>
  <c r="DT103" i="21"/>
  <c r="EI103" i="21"/>
  <c r="DK117" i="21"/>
  <c r="DK272" i="21" s="1"/>
  <c r="BW103" i="21"/>
  <c r="M117" i="21"/>
  <c r="M272" i="21" s="1"/>
  <c r="OK117" i="21"/>
  <c r="OK272" i="21" s="1"/>
  <c r="PZ103" i="21"/>
  <c r="ID103" i="21"/>
  <c r="NU103" i="21"/>
  <c r="IT116" i="21"/>
  <c r="IT271" i="21" s="1"/>
  <c r="AS118" i="21"/>
  <c r="AS273" i="21" s="1"/>
  <c r="IC97" i="21"/>
  <c r="JT97" i="21"/>
  <c r="KQ98" i="21"/>
  <c r="RS95" i="21"/>
  <c r="LW102" i="21"/>
  <c r="LS97" i="21"/>
  <c r="OH104" i="21"/>
  <c r="RT118" i="21"/>
  <c r="RT273" i="21" s="1"/>
  <c r="QX116" i="21"/>
  <c r="QX271" i="21" s="1"/>
  <c r="CC104" i="21"/>
  <c r="NR118" i="21"/>
  <c r="NR273" i="21" s="1"/>
  <c r="ES118" i="21"/>
  <c r="ES273" i="21" s="1"/>
  <c r="BC97" i="21"/>
  <c r="KZ104" i="21"/>
  <c r="NI97" i="21"/>
  <c r="EH104" i="21"/>
  <c r="AQ116" i="21"/>
  <c r="AQ271" i="21" s="1"/>
  <c r="FL104" i="21"/>
  <c r="LF102" i="21"/>
  <c r="H116" i="21"/>
  <c r="PN95" i="21"/>
  <c r="CN118" i="21"/>
  <c r="CN273" i="21" s="1"/>
  <c r="FG97" i="21"/>
  <c r="DI97" i="21"/>
  <c r="LY116" i="21"/>
  <c r="LY271" i="21" s="1"/>
  <c r="JK104" i="21"/>
  <c r="IW104" i="21"/>
  <c r="DQ105" i="21"/>
  <c r="LT119" i="21"/>
  <c r="PB105" i="21"/>
  <c r="EV105" i="21"/>
  <c r="IJ119" i="21"/>
  <c r="IJ274" i="21" s="1"/>
  <c r="KG102" i="21"/>
  <c r="NN104" i="21"/>
  <c r="FB119" i="21"/>
  <c r="FB274" i="21" s="1"/>
  <c r="KG98" i="21"/>
  <c r="CN119" i="21"/>
  <c r="FP97" i="21"/>
  <c r="BH98" i="21"/>
  <c r="MR119" i="21"/>
  <c r="MR274" i="21" s="1"/>
  <c r="LB98" i="21"/>
  <c r="LR105" i="21"/>
  <c r="IW119" i="21"/>
  <c r="NX104" i="21"/>
  <c r="CF119" i="21"/>
  <c r="CF274" i="21" s="1"/>
  <c r="LX177" i="21"/>
  <c r="LX184" i="21" s="1"/>
  <c r="OR241" i="63"/>
  <c r="MO272" i="33"/>
  <c r="MO83" i="73" s="1"/>
  <c r="JE280" i="33"/>
  <c r="JE228" i="33"/>
  <c r="JE82" i="73" s="1"/>
  <c r="OE280" i="33"/>
  <c r="OE228" i="33"/>
  <c r="OE82" i="73" s="1"/>
  <c r="HF185" i="33"/>
  <c r="HF81" i="73" s="1"/>
  <c r="HF236" i="33"/>
  <c r="EF280" i="33"/>
  <c r="EF228" i="33"/>
  <c r="EF82" i="73" s="1"/>
  <c r="PK140" i="33"/>
  <c r="PK80" i="73" s="1"/>
  <c r="PK193" i="33"/>
  <c r="BZ280" i="33"/>
  <c r="BZ228" i="33"/>
  <c r="BZ82" i="73" s="1"/>
  <c r="IZ280" i="33"/>
  <c r="IZ228" i="33"/>
  <c r="IZ82" i="73" s="1"/>
  <c r="ES236" i="33"/>
  <c r="ES185" i="33"/>
  <c r="ES81" i="73" s="1"/>
  <c r="GF228" i="33"/>
  <c r="GF82" i="73" s="1"/>
  <c r="GF280" i="33"/>
  <c r="GX193" i="33"/>
  <c r="GX140" i="33"/>
  <c r="GX80" i="73" s="1"/>
  <c r="HF272" i="33"/>
  <c r="HF83" i="73" s="1"/>
  <c r="BW228" i="33"/>
  <c r="BW82" i="73" s="1"/>
  <c r="BW280" i="33"/>
  <c r="AY140" i="33"/>
  <c r="AY80" i="73" s="1"/>
  <c r="AY193" i="33"/>
  <c r="PT193" i="33"/>
  <c r="PT140" i="33"/>
  <c r="PT80" i="73" s="1"/>
  <c r="OU193" i="33"/>
  <c r="OU140" i="33"/>
  <c r="OU80" i="73" s="1"/>
  <c r="GS236" i="33"/>
  <c r="GS185" i="33"/>
  <c r="GS81" i="73" s="1"/>
  <c r="IO228" i="33"/>
  <c r="IO82" i="73" s="1"/>
  <c r="IO280" i="33"/>
  <c r="BP236" i="33"/>
  <c r="BP185" i="33"/>
  <c r="BP81" i="73" s="1"/>
  <c r="RX140" i="33"/>
  <c r="RX80" i="73" s="1"/>
  <c r="RX193" i="33"/>
  <c r="BM185" i="33"/>
  <c r="BM81" i="73" s="1"/>
  <c r="BM236" i="33"/>
  <c r="GK280" i="33"/>
  <c r="GK228" i="33"/>
  <c r="GK82" i="73" s="1"/>
  <c r="MQ280" i="33"/>
  <c r="MQ228" i="33"/>
  <c r="MQ82" i="73" s="1"/>
  <c r="FY140" i="33"/>
  <c r="FY80" i="73" s="1"/>
  <c r="FY193" i="33"/>
  <c r="JQ140" i="33"/>
  <c r="JQ80" i="73" s="1"/>
  <c r="JQ193" i="33"/>
  <c r="KT185" i="33"/>
  <c r="KT81" i="73" s="1"/>
  <c r="KT236" i="33"/>
  <c r="MK280" i="33"/>
  <c r="MK228" i="33"/>
  <c r="MK82" i="73" s="1"/>
  <c r="JC236" i="33"/>
  <c r="JC185" i="33"/>
  <c r="JC81" i="73" s="1"/>
  <c r="PL272" i="33"/>
  <c r="PL83" i="73" s="1"/>
  <c r="NM272" i="33"/>
  <c r="NM83" i="73" s="1"/>
  <c r="CW236" i="33"/>
  <c r="CW185" i="33"/>
  <c r="CW81" i="73" s="1"/>
  <c r="GB236" i="33"/>
  <c r="GB185" i="33"/>
  <c r="GB81" i="73" s="1"/>
  <c r="ED228" i="33"/>
  <c r="ED82" i="73" s="1"/>
  <c r="ED280" i="33"/>
  <c r="GE193" i="33"/>
  <c r="GE140" i="33"/>
  <c r="GE80" i="73" s="1"/>
  <c r="NM236" i="33"/>
  <c r="NM185" i="33"/>
  <c r="NM81" i="73" s="1"/>
  <c r="HR140" i="33"/>
  <c r="HR80" i="73" s="1"/>
  <c r="HR193" i="33"/>
  <c r="RA185" i="33"/>
  <c r="RA81" i="73" s="1"/>
  <c r="RA236" i="33"/>
  <c r="FB193" i="33"/>
  <c r="FB140" i="33"/>
  <c r="FB80" i="73" s="1"/>
  <c r="QU140" i="33"/>
  <c r="QU80" i="73" s="1"/>
  <c r="QU193" i="33"/>
  <c r="KB185" i="33"/>
  <c r="KB81" i="73" s="1"/>
  <c r="KB236" i="33"/>
  <c r="RN228" i="33"/>
  <c r="RN82" i="73" s="1"/>
  <c r="RN280" i="33"/>
  <c r="NI140" i="33"/>
  <c r="NI80" i="73" s="1"/>
  <c r="NI193" i="33"/>
  <c r="GH228" i="33"/>
  <c r="GH82" i="73" s="1"/>
  <c r="GH280" i="33"/>
  <c r="JP236" i="33"/>
  <c r="JP185" i="33"/>
  <c r="JP81" i="73" s="1"/>
  <c r="IA272" i="33"/>
  <c r="IA83" i="73" s="1"/>
  <c r="CD185" i="33"/>
  <c r="CD81" i="73" s="1"/>
  <c r="CD236" i="33"/>
  <c r="MA272" i="33"/>
  <c r="MA83" i="73" s="1"/>
  <c r="GN272" i="33"/>
  <c r="GN83" i="73" s="1"/>
  <c r="HU140" i="33"/>
  <c r="HU80" i="73" s="1"/>
  <c r="HU193" i="33"/>
  <c r="HK236" i="33"/>
  <c r="HK185" i="33"/>
  <c r="HK81" i="73" s="1"/>
  <c r="DF236" i="33"/>
  <c r="DF185" i="33"/>
  <c r="DF81" i="73" s="1"/>
  <c r="MY272" i="33"/>
  <c r="MY83" i="73" s="1"/>
  <c r="MF193" i="33"/>
  <c r="MF140" i="33"/>
  <c r="MF80" i="73" s="1"/>
  <c r="IF280" i="33"/>
  <c r="IF228" i="33"/>
  <c r="IF82" i="73" s="1"/>
  <c r="MR185" i="33"/>
  <c r="MR81" i="73" s="1"/>
  <c r="MR236" i="33"/>
  <c r="IL193" i="33"/>
  <c r="IL140" i="33"/>
  <c r="IL80" i="73" s="1"/>
  <c r="NR185" i="33"/>
  <c r="NR81" i="73" s="1"/>
  <c r="NR236" i="33"/>
  <c r="PP272" i="33"/>
  <c r="PP83" i="73" s="1"/>
  <c r="DW185" i="33"/>
  <c r="DW81" i="73" s="1"/>
  <c r="DW236" i="33"/>
  <c r="S236" i="33"/>
  <c r="S185" i="33"/>
  <c r="S81" i="73" s="1"/>
  <c r="RY228" i="33"/>
  <c r="RY82" i="73" s="1"/>
  <c r="RY280" i="33"/>
  <c r="IN228" i="33"/>
  <c r="IN82" i="73" s="1"/>
  <c r="IN280" i="33"/>
  <c r="BO193" i="33"/>
  <c r="BO140" i="33"/>
  <c r="BO80" i="73" s="1"/>
  <c r="AU280" i="33"/>
  <c r="AU228" i="33"/>
  <c r="AU82" i="73" s="1"/>
  <c r="PB193" i="33"/>
  <c r="PB140" i="33"/>
  <c r="PB80" i="73" s="1"/>
  <c r="GE272" i="33"/>
  <c r="GE83" i="73" s="1"/>
  <c r="HE228" i="33"/>
  <c r="HE82" i="73" s="1"/>
  <c r="HE280" i="33"/>
  <c r="AO185" i="33"/>
  <c r="AO81" i="73" s="1"/>
  <c r="AO236" i="33"/>
  <c r="D272" i="33"/>
  <c r="D83" i="73" s="1"/>
  <c r="MI185" i="33"/>
  <c r="MI81" i="73" s="1"/>
  <c r="MI236" i="33"/>
  <c r="AJ280" i="33"/>
  <c r="AJ228" i="33"/>
  <c r="AJ82" i="73" s="1"/>
  <c r="BM272" i="33"/>
  <c r="BM83" i="73" s="1"/>
  <c r="QR193" i="33"/>
  <c r="QR140" i="33"/>
  <c r="QR80" i="73" s="1"/>
  <c r="AG272" i="33"/>
  <c r="AG83" i="73" s="1"/>
  <c r="GI140" i="33"/>
  <c r="GI80" i="73" s="1"/>
  <c r="GI193" i="33"/>
  <c r="BF193" i="33"/>
  <c r="BF140" i="33"/>
  <c r="BF80" i="73" s="1"/>
  <c r="JB185" i="33"/>
  <c r="JB81" i="73" s="1"/>
  <c r="JB236" i="33"/>
  <c r="ES272" i="33"/>
  <c r="ES83" i="73" s="1"/>
  <c r="EW185" i="33"/>
  <c r="EW81" i="73" s="1"/>
  <c r="EW236" i="33"/>
  <c r="LK228" i="33"/>
  <c r="LK82" i="73" s="1"/>
  <c r="LK280" i="33"/>
  <c r="AD193" i="33"/>
  <c r="AD140" i="33"/>
  <c r="AD80" i="73" s="1"/>
  <c r="FD140" i="33"/>
  <c r="FD80" i="73" s="1"/>
  <c r="FD193" i="33"/>
  <c r="LU280" i="33"/>
  <c r="LU228" i="33"/>
  <c r="LU82" i="73" s="1"/>
  <c r="FF280" i="33"/>
  <c r="FF228" i="33"/>
  <c r="FF82" i="73" s="1"/>
  <c r="QT228" i="33"/>
  <c r="QT82" i="73" s="1"/>
  <c r="QT280" i="33"/>
  <c r="IW193" i="33"/>
  <c r="IW140" i="33"/>
  <c r="IW80" i="73" s="1"/>
  <c r="DN228" i="33"/>
  <c r="DN82" i="73" s="1"/>
  <c r="DN280" i="33"/>
  <c r="IE193" i="33"/>
  <c r="IE140" i="33"/>
  <c r="IE80" i="73" s="1"/>
  <c r="HR272" i="33"/>
  <c r="HR83" i="73" s="1"/>
  <c r="NI185" i="33"/>
  <c r="NI81" i="73" s="1"/>
  <c r="NI236" i="33"/>
  <c r="IR272" i="33"/>
  <c r="IR83" i="73" s="1"/>
  <c r="MZ193" i="33"/>
  <c r="MZ140" i="33"/>
  <c r="MZ80" i="73" s="1"/>
  <c r="GJ272" i="33"/>
  <c r="GJ83" i="73" s="1"/>
  <c r="DO236" i="33"/>
  <c r="DO185" i="33"/>
  <c r="DO81" i="73" s="1"/>
  <c r="RW140" i="33"/>
  <c r="RW80" i="73" s="1"/>
  <c r="RW193" i="33"/>
  <c r="CN272" i="33"/>
  <c r="CN83" i="73" s="1"/>
  <c r="KD280" i="33"/>
  <c r="KD228" i="33"/>
  <c r="KD82" i="73" s="1"/>
  <c r="FF272" i="33"/>
  <c r="FF83" i="73" s="1"/>
  <c r="EH228" i="33"/>
  <c r="EH82" i="73" s="1"/>
  <c r="EH280" i="33"/>
  <c r="AX185" i="33"/>
  <c r="AX81" i="73" s="1"/>
  <c r="AX236" i="33"/>
  <c r="H140" i="33"/>
  <c r="H80" i="73" s="1"/>
  <c r="H193" i="33"/>
  <c r="CO280" i="33"/>
  <c r="CO228" i="33"/>
  <c r="CO82" i="73" s="1"/>
  <c r="JG140" i="33"/>
  <c r="JG80" i="73" s="1"/>
  <c r="JG193" i="33"/>
  <c r="QA236" i="33"/>
  <c r="QA185" i="33"/>
  <c r="QA81" i="73" s="1"/>
  <c r="NW140" i="33"/>
  <c r="NW80" i="73" s="1"/>
  <c r="NW193" i="33"/>
  <c r="RL140" i="33"/>
  <c r="RL80" i="73" s="1"/>
  <c r="RL193" i="33"/>
  <c r="MW272" i="33"/>
  <c r="MW83" i="73" s="1"/>
  <c r="IW185" i="33"/>
  <c r="IW81" i="73" s="1"/>
  <c r="IW236" i="33"/>
  <c r="HS193" i="33"/>
  <c r="HS140" i="33"/>
  <c r="HS80" i="73" s="1"/>
  <c r="OI140" i="33"/>
  <c r="OI80" i="73" s="1"/>
  <c r="OI193" i="33"/>
  <c r="MF185" i="33"/>
  <c r="MF81" i="73" s="1"/>
  <c r="MF236" i="33"/>
  <c r="KS228" i="33"/>
  <c r="KS82" i="73" s="1"/>
  <c r="KS280" i="33"/>
  <c r="CG140" i="33"/>
  <c r="CG80" i="73" s="1"/>
  <c r="CG193" i="33"/>
  <c r="GR280" i="33"/>
  <c r="GR228" i="33"/>
  <c r="GR82" i="73" s="1"/>
  <c r="RX228" i="33"/>
  <c r="RX82" i="73" s="1"/>
  <c r="RX280" i="33"/>
  <c r="FQ185" i="33"/>
  <c r="FQ81" i="73" s="1"/>
  <c r="FQ236" i="33"/>
  <c r="OS185" i="33"/>
  <c r="OS81" i="73" s="1"/>
  <c r="OS236" i="33"/>
  <c r="HI185" i="33"/>
  <c r="HI81" i="73" s="1"/>
  <c r="HI236" i="33"/>
  <c r="JN193" i="33"/>
  <c r="JN140" i="33"/>
  <c r="JN80" i="73" s="1"/>
  <c r="NX280" i="33"/>
  <c r="NX228" i="33"/>
  <c r="NX82" i="73" s="1"/>
  <c r="DP193" i="33"/>
  <c r="DP140" i="33"/>
  <c r="DP80" i="73" s="1"/>
  <c r="LB272" i="33"/>
  <c r="LB83" i="73" s="1"/>
  <c r="SC140" i="33"/>
  <c r="SC80" i="73" s="1"/>
  <c r="SC193" i="33"/>
  <c r="CV236" i="33"/>
  <c r="CV185" i="33"/>
  <c r="CV81" i="73" s="1"/>
  <c r="CJ185" i="33"/>
  <c r="CJ81" i="73" s="1"/>
  <c r="CJ236" i="33"/>
  <c r="CA140" i="33"/>
  <c r="CA80" i="73" s="1"/>
  <c r="CA193" i="33"/>
  <c r="FL193" i="33"/>
  <c r="FL140" i="33"/>
  <c r="FL80" i="73" s="1"/>
  <c r="BA193" i="33"/>
  <c r="BA140" i="33"/>
  <c r="BA80" i="73" s="1"/>
  <c r="GG193" i="33"/>
  <c r="GG140" i="33"/>
  <c r="GG80" i="73" s="1"/>
  <c r="SD185" i="33"/>
  <c r="SD81" i="73" s="1"/>
  <c r="SD236" i="33"/>
  <c r="LW140" i="33"/>
  <c r="LW80" i="73" s="1"/>
  <c r="LW193" i="33"/>
  <c r="NA228" i="33"/>
  <c r="NA82" i="73" s="1"/>
  <c r="NA280" i="33"/>
  <c r="HN272" i="33"/>
  <c r="HN83" i="73" s="1"/>
  <c r="AK193" i="33"/>
  <c r="AK140" i="33"/>
  <c r="AK80" i="73" s="1"/>
  <c r="KL140" i="33"/>
  <c r="KL80" i="73" s="1"/>
  <c r="KL193" i="33"/>
  <c r="IE280" i="33"/>
  <c r="IE228" i="33"/>
  <c r="IE82" i="73" s="1"/>
  <c r="JS280" i="33"/>
  <c r="JS228" i="33"/>
  <c r="JS82" i="73" s="1"/>
  <c r="JB280" i="33"/>
  <c r="JB228" i="33"/>
  <c r="JB82" i="73" s="1"/>
  <c r="RE280" i="33"/>
  <c r="RE228" i="33"/>
  <c r="RE82" i="73" s="1"/>
  <c r="QD272" i="33"/>
  <c r="QD83" i="73" s="1"/>
  <c r="GK272" i="33"/>
  <c r="GK83" i="73" s="1"/>
  <c r="JA185" i="33"/>
  <c r="JA81" i="73" s="1"/>
  <c r="JA236" i="33"/>
  <c r="OJ193" i="33"/>
  <c r="OJ140" i="33"/>
  <c r="OJ80" i="73" s="1"/>
  <c r="OZ228" i="33"/>
  <c r="OZ82" i="73" s="1"/>
  <c r="OZ280" i="33"/>
  <c r="MI228" i="33"/>
  <c r="MI82" i="73" s="1"/>
  <c r="MI280" i="33"/>
  <c r="PJ185" i="33"/>
  <c r="PJ81" i="73" s="1"/>
  <c r="PJ236" i="33"/>
  <c r="DC272" i="33"/>
  <c r="DC83" i="73" s="1"/>
  <c r="AM236" i="33"/>
  <c r="AM185" i="33"/>
  <c r="AM81" i="73" s="1"/>
  <c r="D101" i="33"/>
  <c r="D79" i="73" s="1"/>
  <c r="D149" i="33"/>
  <c r="D151" i="33" s="1"/>
  <c r="IY193" i="33"/>
  <c r="IY140" i="33"/>
  <c r="IY80" i="73" s="1"/>
  <c r="KD272" i="33"/>
  <c r="KD83" i="73" s="1"/>
  <c r="KH236" i="33"/>
  <c r="KH185" i="33"/>
  <c r="KH81" i="73" s="1"/>
  <c r="IU236" i="33"/>
  <c r="IU185" i="33"/>
  <c r="IU81" i="73" s="1"/>
  <c r="RF280" i="33"/>
  <c r="RF228" i="33"/>
  <c r="RF82" i="73" s="1"/>
  <c r="PU272" i="33"/>
  <c r="PU83" i="73" s="1"/>
  <c r="DE236" i="33"/>
  <c r="DE185" i="33"/>
  <c r="DE81" i="73" s="1"/>
  <c r="FT228" i="33"/>
  <c r="FT82" i="73" s="1"/>
  <c r="FT280" i="33"/>
  <c r="BR272" i="33"/>
  <c r="BR83" i="73" s="1"/>
  <c r="JM140" i="33"/>
  <c r="JM80" i="73" s="1"/>
  <c r="JM193" i="33"/>
  <c r="AP280" i="33"/>
  <c r="AP228" i="33"/>
  <c r="AP82" i="73" s="1"/>
  <c r="ET185" i="33"/>
  <c r="ET81" i="73" s="1"/>
  <c r="ET236" i="33"/>
  <c r="EO140" i="33"/>
  <c r="EO80" i="73" s="1"/>
  <c r="EO193" i="33"/>
  <c r="QW179" i="21"/>
  <c r="QW186" i="21" s="1"/>
  <c r="QW200" i="21"/>
  <c r="JA179" i="21"/>
  <c r="JA186" i="21" s="1"/>
  <c r="JA200" i="21"/>
  <c r="RE236" i="33"/>
  <c r="RE185" i="33"/>
  <c r="RE81" i="73" s="1"/>
  <c r="OK236" i="33"/>
  <c r="OK185" i="33"/>
  <c r="OK81" i="73" s="1"/>
  <c r="SD140" i="33"/>
  <c r="SD80" i="73" s="1"/>
  <c r="SD193" i="33"/>
  <c r="BN280" i="33"/>
  <c r="BN228" i="33"/>
  <c r="BN82" i="73" s="1"/>
  <c r="LR272" i="33"/>
  <c r="LR83" i="73" s="1"/>
  <c r="FM236" i="33"/>
  <c r="FM185" i="33"/>
  <c r="FM81" i="73" s="1"/>
  <c r="CG185" i="33"/>
  <c r="CG81" i="73" s="1"/>
  <c r="CG236" i="33"/>
  <c r="FE236" i="33"/>
  <c r="FE185" i="33"/>
  <c r="FE81" i="73" s="1"/>
  <c r="RC185" i="33"/>
  <c r="RC81" i="73" s="1"/>
  <c r="RC236" i="33"/>
  <c r="GV185" i="33"/>
  <c r="GV81" i="73" s="1"/>
  <c r="GV236" i="33"/>
  <c r="DF280" i="33"/>
  <c r="DF228" i="33"/>
  <c r="DF82" i="73" s="1"/>
  <c r="NV280" i="33"/>
  <c r="NV228" i="33"/>
  <c r="NV82" i="73" s="1"/>
  <c r="MF280" i="33"/>
  <c r="MF228" i="33"/>
  <c r="MF82" i="73" s="1"/>
  <c r="OG185" i="33"/>
  <c r="OG81" i="73" s="1"/>
  <c r="OG236" i="33"/>
  <c r="EX280" i="33"/>
  <c r="EX228" i="33"/>
  <c r="EX82" i="73" s="1"/>
  <c r="NX193" i="33"/>
  <c r="NX140" i="33"/>
  <c r="NX80" i="73" s="1"/>
  <c r="MY236" i="33"/>
  <c r="MY185" i="33"/>
  <c r="MY81" i="73" s="1"/>
  <c r="IT236" i="33"/>
  <c r="IT185" i="33"/>
  <c r="IT81" i="73" s="1"/>
  <c r="CT185" i="33"/>
  <c r="CT81" i="73" s="1"/>
  <c r="CT236" i="33"/>
  <c r="KG272" i="33"/>
  <c r="KG83" i="73" s="1"/>
  <c r="HO280" i="33"/>
  <c r="HO228" i="33"/>
  <c r="HO82" i="73" s="1"/>
  <c r="LZ200" i="21"/>
  <c r="LZ179" i="21"/>
  <c r="LZ186" i="21" s="1"/>
  <c r="QB140" i="33"/>
  <c r="QB80" i="73" s="1"/>
  <c r="QB193" i="33"/>
  <c r="JG236" i="33"/>
  <c r="JG185" i="33"/>
  <c r="JG81" i="73" s="1"/>
  <c r="GT236" i="33"/>
  <c r="GT185" i="33"/>
  <c r="GT81" i="73" s="1"/>
  <c r="BV185" i="33"/>
  <c r="BV81" i="73" s="1"/>
  <c r="BV236" i="33"/>
  <c r="II179" i="21"/>
  <c r="II186" i="21" s="1"/>
  <c r="II200" i="21"/>
  <c r="GA272" i="33"/>
  <c r="GA83" i="73" s="1"/>
  <c r="JH280" i="33"/>
  <c r="JH228" i="33"/>
  <c r="JH82" i="73" s="1"/>
  <c r="PU140" i="33"/>
  <c r="PU80" i="73" s="1"/>
  <c r="PU193" i="33"/>
  <c r="FF193" i="33"/>
  <c r="FF140" i="33"/>
  <c r="FF80" i="73" s="1"/>
  <c r="QI185" i="33"/>
  <c r="QI81" i="73" s="1"/>
  <c r="QI236" i="33"/>
  <c r="JA280" i="33"/>
  <c r="JA228" i="33"/>
  <c r="JA82" i="73" s="1"/>
  <c r="PX179" i="21"/>
  <c r="PX186" i="21" s="1"/>
  <c r="PX200" i="21"/>
  <c r="HD185" i="33"/>
  <c r="HD81" i="73" s="1"/>
  <c r="HD236" i="33"/>
  <c r="OU236" i="33"/>
  <c r="OU185" i="33"/>
  <c r="OU81" i="73" s="1"/>
  <c r="FZ140" i="33"/>
  <c r="FZ80" i="73" s="1"/>
  <c r="FZ193" i="33"/>
  <c r="HY185" i="33"/>
  <c r="HY81" i="73" s="1"/>
  <c r="HY236" i="33"/>
  <c r="AV280" i="33"/>
  <c r="AV228" i="33"/>
  <c r="AV82" i="73" s="1"/>
  <c r="OF228" i="33"/>
  <c r="OF82" i="73" s="1"/>
  <c r="OF280" i="33"/>
  <c r="V193" i="33"/>
  <c r="V140" i="33"/>
  <c r="V80" i="73" s="1"/>
  <c r="MD280" i="33"/>
  <c r="MD228" i="33"/>
  <c r="MD82" i="73" s="1"/>
  <c r="KX185" i="33"/>
  <c r="KX81" i="73" s="1"/>
  <c r="KX236" i="33"/>
  <c r="RB272" i="33"/>
  <c r="RB83" i="73" s="1"/>
  <c r="JI193" i="33"/>
  <c r="JI140" i="33"/>
  <c r="JI80" i="73" s="1"/>
  <c r="CM140" i="33"/>
  <c r="CM80" i="73" s="1"/>
  <c r="CM193" i="33"/>
  <c r="JO193" i="33"/>
  <c r="JO140" i="33"/>
  <c r="JO80" i="73" s="1"/>
  <c r="FB272" i="33"/>
  <c r="FB83" i="73" s="1"/>
  <c r="LE272" i="33"/>
  <c r="LE83" i="73" s="1"/>
  <c r="KL228" i="33"/>
  <c r="KL82" i="73" s="1"/>
  <c r="KL280" i="33"/>
  <c r="CU228" i="33"/>
  <c r="CU82" i="73" s="1"/>
  <c r="CU280" i="33"/>
  <c r="DL228" i="33"/>
  <c r="DL82" i="73" s="1"/>
  <c r="DL280" i="33"/>
  <c r="LG228" i="33"/>
  <c r="LG82" i="73" s="1"/>
  <c r="LG280" i="33"/>
  <c r="IP140" i="33"/>
  <c r="IP80" i="73" s="1"/>
  <c r="IP193" i="33"/>
  <c r="KK200" i="21"/>
  <c r="KK274" i="21" s="1"/>
  <c r="KK179" i="21"/>
  <c r="KK186" i="21" s="1"/>
  <c r="HG200" i="21"/>
  <c r="HG179" i="21"/>
  <c r="HG186" i="21" s="1"/>
  <c r="QM185" i="33"/>
  <c r="QM81" i="73" s="1"/>
  <c r="QM236" i="33"/>
  <c r="IY236" i="33"/>
  <c r="IY185" i="33"/>
  <c r="IY81" i="73" s="1"/>
  <c r="JF193" i="33"/>
  <c r="JF140" i="33"/>
  <c r="JF80" i="73" s="1"/>
  <c r="QW228" i="33"/>
  <c r="QW82" i="73" s="1"/>
  <c r="QW280" i="33"/>
  <c r="QG228" i="33"/>
  <c r="QG82" i="73" s="1"/>
  <c r="QG280" i="33"/>
  <c r="GG185" i="33"/>
  <c r="GG81" i="73" s="1"/>
  <c r="GG236" i="33"/>
  <c r="OG228" i="33"/>
  <c r="OG82" i="73" s="1"/>
  <c r="OG280" i="33"/>
  <c r="OS280" i="33"/>
  <c r="OS228" i="33"/>
  <c r="OS82" i="73" s="1"/>
  <c r="AW272" i="33"/>
  <c r="AW83" i="73" s="1"/>
  <c r="GK140" i="33"/>
  <c r="GK80" i="73" s="1"/>
  <c r="GK193" i="33"/>
  <c r="KE228" i="33"/>
  <c r="KE82" i="73" s="1"/>
  <c r="KE280" i="33"/>
  <c r="IA228" i="33"/>
  <c r="IA82" i="73" s="1"/>
  <c r="IA280" i="33"/>
  <c r="IQ272" i="33"/>
  <c r="IQ83" i="73" s="1"/>
  <c r="QR272" i="33"/>
  <c r="QR83" i="73" s="1"/>
  <c r="JK236" i="33"/>
  <c r="JK185" i="33"/>
  <c r="JK81" i="73" s="1"/>
  <c r="QZ185" i="33"/>
  <c r="QZ81" i="73" s="1"/>
  <c r="QZ236" i="33"/>
  <c r="LE236" i="33"/>
  <c r="LE185" i="33"/>
  <c r="LE81" i="73" s="1"/>
  <c r="OX280" i="33"/>
  <c r="OX228" i="33"/>
  <c r="OX82" i="73" s="1"/>
  <c r="EZ193" i="33"/>
  <c r="EZ140" i="33"/>
  <c r="EZ80" i="73" s="1"/>
  <c r="FR140" i="33"/>
  <c r="FR80" i="73" s="1"/>
  <c r="FR193" i="33"/>
  <c r="NN140" i="33"/>
  <c r="NN80" i="73" s="1"/>
  <c r="NN193" i="33"/>
  <c r="RV280" i="33"/>
  <c r="RV228" i="33"/>
  <c r="RV82" i="73" s="1"/>
  <c r="BN193" i="33"/>
  <c r="BN140" i="33"/>
  <c r="BN80" i="73" s="1"/>
  <c r="MG236" i="33"/>
  <c r="MG185" i="33"/>
  <c r="MG81" i="73" s="1"/>
  <c r="NL140" i="33"/>
  <c r="NL80" i="73" s="1"/>
  <c r="NL193" i="33"/>
  <c r="QA280" i="33"/>
  <c r="QA228" i="33"/>
  <c r="QA82" i="73" s="1"/>
  <c r="GS280" i="33"/>
  <c r="GS228" i="33"/>
  <c r="GS82" i="73" s="1"/>
  <c r="Q185" i="33"/>
  <c r="Q81" i="73" s="1"/>
  <c r="Q236" i="33"/>
  <c r="BI193" i="33"/>
  <c r="BI140" i="33"/>
  <c r="BI80" i="73" s="1"/>
  <c r="KC185" i="33"/>
  <c r="KC81" i="73" s="1"/>
  <c r="KC236" i="33"/>
  <c r="MO140" i="33"/>
  <c r="MO80" i="73" s="1"/>
  <c r="MO193" i="33"/>
  <c r="IK140" i="33"/>
  <c r="IK80" i="73" s="1"/>
  <c r="IK193" i="33"/>
  <c r="QF140" i="33"/>
  <c r="QF80" i="73" s="1"/>
  <c r="QF193" i="33"/>
  <c r="HI140" i="33"/>
  <c r="HI80" i="73" s="1"/>
  <c r="HI193" i="33"/>
  <c r="QC193" i="33"/>
  <c r="QC140" i="33"/>
  <c r="QC80" i="73" s="1"/>
  <c r="NG140" i="33"/>
  <c r="NG80" i="73" s="1"/>
  <c r="NG193" i="33"/>
  <c r="RE140" i="33"/>
  <c r="RE80" i="73" s="1"/>
  <c r="RE193" i="33"/>
  <c r="DN193" i="33"/>
  <c r="DN140" i="33"/>
  <c r="DN80" i="73" s="1"/>
  <c r="LJ228" i="33"/>
  <c r="LJ82" i="73" s="1"/>
  <c r="LJ280" i="33"/>
  <c r="IY272" i="33"/>
  <c r="IY83" i="73" s="1"/>
  <c r="EQ185" i="33"/>
  <c r="EQ81" i="73" s="1"/>
  <c r="EQ236" i="33"/>
  <c r="DH193" i="33"/>
  <c r="DH140" i="33"/>
  <c r="DH80" i="73" s="1"/>
  <c r="AB185" i="33"/>
  <c r="AB81" i="73" s="1"/>
  <c r="AB236" i="33"/>
  <c r="HB228" i="33"/>
  <c r="HB82" i="73" s="1"/>
  <c r="HB280" i="33"/>
  <c r="MS236" i="33"/>
  <c r="MS185" i="33"/>
  <c r="MS81" i="73" s="1"/>
  <c r="B185" i="33"/>
  <c r="B81" i="73" s="1"/>
  <c r="B236" i="33"/>
  <c r="NG272" i="33"/>
  <c r="NG83" i="73" s="1"/>
  <c r="GN140" i="33"/>
  <c r="GN80" i="73" s="1"/>
  <c r="GN193" i="33"/>
  <c r="FZ272" i="33"/>
  <c r="FZ83" i="73" s="1"/>
  <c r="HI280" i="33"/>
  <c r="HI228" i="33"/>
  <c r="HI82" i="73" s="1"/>
  <c r="C101" i="33"/>
  <c r="C79" i="73" s="1"/>
  <c r="C149" i="33"/>
  <c r="C151" i="33" s="1"/>
  <c r="QU185" i="33"/>
  <c r="QU81" i="73" s="1"/>
  <c r="QU236" i="33"/>
  <c r="AT228" i="33"/>
  <c r="AT82" i="73" s="1"/>
  <c r="AT280" i="33"/>
  <c r="BJ272" i="33"/>
  <c r="BJ83" i="73" s="1"/>
  <c r="PD185" i="33"/>
  <c r="PD81" i="73" s="1"/>
  <c r="PD236" i="33"/>
  <c r="BU236" i="33"/>
  <c r="BU185" i="33"/>
  <c r="BU81" i="73" s="1"/>
  <c r="CM185" i="33"/>
  <c r="CM81" i="73" s="1"/>
  <c r="CM236" i="33"/>
  <c r="QJ280" i="33"/>
  <c r="QJ228" i="33"/>
  <c r="QJ82" i="73" s="1"/>
  <c r="AT193" i="33"/>
  <c r="AT140" i="33"/>
  <c r="AT80" i="73" s="1"/>
  <c r="GY228" i="33"/>
  <c r="GY82" i="73" s="1"/>
  <c r="GY280" i="33"/>
  <c r="KE140" i="33"/>
  <c r="KE80" i="73" s="1"/>
  <c r="KE193" i="33"/>
  <c r="BJ140" i="33"/>
  <c r="BJ80" i="73" s="1"/>
  <c r="BJ193" i="33"/>
  <c r="IG140" i="33"/>
  <c r="IG80" i="73" s="1"/>
  <c r="IG193" i="33"/>
  <c r="QQ140" i="33"/>
  <c r="QQ80" i="73" s="1"/>
  <c r="QQ193" i="33"/>
  <c r="ID280" i="33"/>
  <c r="ID228" i="33"/>
  <c r="ID82" i="73" s="1"/>
  <c r="JM228" i="33"/>
  <c r="JM82" i="73" s="1"/>
  <c r="JM280" i="33"/>
  <c r="EM228" i="33"/>
  <c r="EM82" i="73" s="1"/>
  <c r="EM280" i="33"/>
  <c r="MQ272" i="33"/>
  <c r="MQ83" i="73" s="1"/>
  <c r="JO272" i="33"/>
  <c r="JO83" i="73" s="1"/>
  <c r="PM185" i="33"/>
  <c r="PM81" i="73" s="1"/>
  <c r="PM236" i="33"/>
  <c r="EF140" i="33"/>
  <c r="EF80" i="73" s="1"/>
  <c r="EF193" i="33"/>
  <c r="EW228" i="33"/>
  <c r="EW82" i="73" s="1"/>
  <c r="EW280" i="33"/>
  <c r="SG280" i="33"/>
  <c r="SG228" i="33"/>
  <c r="SG82" i="73" s="1"/>
  <c r="SG117" i="21"/>
  <c r="SG272" i="21" s="1"/>
  <c r="BP103" i="21"/>
  <c r="NL96" i="21"/>
  <c r="IX95" i="21"/>
  <c r="RM271" i="21"/>
  <c r="MP103" i="21"/>
  <c r="RN117" i="21"/>
  <c r="RN272" i="21" s="1"/>
  <c r="NJ273" i="21"/>
  <c r="RO96" i="21"/>
  <c r="OS95" i="21"/>
  <c r="AE103" i="21"/>
  <c r="DT117" i="21"/>
  <c r="DT272" i="21" s="1"/>
  <c r="EI117" i="21"/>
  <c r="EI272" i="21" s="1"/>
  <c r="QR103" i="21"/>
  <c r="PZ96" i="21"/>
  <c r="ID117" i="21"/>
  <c r="ID272" i="21" s="1"/>
  <c r="DW117" i="21"/>
  <c r="DW272" i="21" s="1"/>
  <c r="EH103" i="21"/>
  <c r="NU117" i="21"/>
  <c r="NU272" i="21" s="1"/>
  <c r="AS104" i="21"/>
  <c r="JT118" i="21"/>
  <c r="JT273" i="21" s="1"/>
  <c r="LW116" i="21"/>
  <c r="LW271" i="21" s="1"/>
  <c r="LS118" i="21"/>
  <c r="LS273" i="21" s="1"/>
  <c r="RT104" i="21"/>
  <c r="CC118" i="21"/>
  <c r="CC273" i="21" s="1"/>
  <c r="BU118" i="21"/>
  <c r="DW104" i="21"/>
  <c r="MN95" i="21"/>
  <c r="NS95" i="21"/>
  <c r="BC104" i="21"/>
  <c r="KZ118" i="21"/>
  <c r="KZ273" i="21" s="1"/>
  <c r="LT95" i="21"/>
  <c r="LU104" i="21"/>
  <c r="FL97" i="21"/>
  <c r="Y104" i="21"/>
  <c r="MO104" i="21"/>
  <c r="KK116" i="21"/>
  <c r="KK271" i="21" s="1"/>
  <c r="CN97" i="21"/>
  <c r="X116" i="21"/>
  <c r="X271" i="21" s="1"/>
  <c r="JK97" i="21"/>
  <c r="IW118" i="21"/>
  <c r="IW273" i="21" s="1"/>
  <c r="DQ119" i="21"/>
  <c r="DQ274" i="21" s="1"/>
  <c r="T98" i="21"/>
  <c r="EV119" i="21"/>
  <c r="FL105" i="21"/>
  <c r="PB98" i="21"/>
  <c r="MA98" i="21"/>
  <c r="KJ119" i="21"/>
  <c r="KJ274" i="21" s="1"/>
  <c r="RK104" i="21"/>
  <c r="KP102" i="21"/>
  <c r="BW105" i="21"/>
  <c r="BW119" i="21"/>
  <c r="IW98" i="21"/>
  <c r="IF104" i="21"/>
  <c r="FX95" i="21"/>
  <c r="IF97" i="21"/>
  <c r="EK119" i="21"/>
  <c r="EK274" i="21" s="1"/>
  <c r="PT198" i="21"/>
  <c r="PT272" i="21" s="1"/>
  <c r="HH198" i="21"/>
  <c r="HH272" i="21" s="1"/>
  <c r="HC193" i="33"/>
  <c r="HC140" i="33"/>
  <c r="HC80" i="73" s="1"/>
  <c r="EC140" i="33"/>
  <c r="EC80" i="73" s="1"/>
  <c r="EC193" i="33"/>
  <c r="BB236" i="33"/>
  <c r="BB185" i="33"/>
  <c r="BB81" i="73" s="1"/>
  <c r="AF272" i="33"/>
  <c r="AF83" i="73" s="1"/>
  <c r="MI140" i="33"/>
  <c r="MI80" i="73" s="1"/>
  <c r="MI193" i="33"/>
  <c r="QZ272" i="33"/>
  <c r="QZ83" i="73" s="1"/>
  <c r="JP228" i="33"/>
  <c r="JP82" i="73" s="1"/>
  <c r="JP280" i="33"/>
  <c r="DN272" i="33"/>
  <c r="DN83" i="73" s="1"/>
  <c r="KC272" i="33"/>
  <c r="KC83" i="73" s="1"/>
  <c r="DV140" i="33"/>
  <c r="DV80" i="73" s="1"/>
  <c r="DV193" i="33"/>
  <c r="NV236" i="33"/>
  <c r="NV185" i="33"/>
  <c r="NV81" i="73" s="1"/>
  <c r="OG272" i="33"/>
  <c r="OG83" i="73" s="1"/>
  <c r="LC185" i="33"/>
  <c r="LC81" i="73" s="1"/>
  <c r="LC236" i="33"/>
  <c r="HM140" i="33"/>
  <c r="HM80" i="73" s="1"/>
  <c r="HM193" i="33"/>
  <c r="DD140" i="33"/>
  <c r="DD80" i="73" s="1"/>
  <c r="DD193" i="33"/>
  <c r="IK280" i="33"/>
  <c r="IK228" i="33"/>
  <c r="IK82" i="73" s="1"/>
  <c r="JW272" i="33"/>
  <c r="JW83" i="73" s="1"/>
  <c r="LN272" i="33"/>
  <c r="LN83" i="73" s="1"/>
  <c r="BV140" i="33"/>
  <c r="BV80" i="73" s="1"/>
  <c r="BV193" i="33"/>
  <c r="OB185" i="33"/>
  <c r="OB81" i="73" s="1"/>
  <c r="OB236" i="33"/>
  <c r="LN280" i="33"/>
  <c r="LN228" i="33"/>
  <c r="LN82" i="73" s="1"/>
  <c r="PX272" i="33"/>
  <c r="PX83" i="73" s="1"/>
  <c r="OJ280" i="33"/>
  <c r="OJ228" i="33"/>
  <c r="OJ82" i="73" s="1"/>
  <c r="OQ185" i="33"/>
  <c r="OQ81" i="73" s="1"/>
  <c r="OQ236" i="33"/>
  <c r="NK280" i="33"/>
  <c r="NK228" i="33"/>
  <c r="NK82" i="73" s="1"/>
  <c r="QJ236" i="33"/>
  <c r="QJ185" i="33"/>
  <c r="QJ81" i="73" s="1"/>
  <c r="OR228" i="33"/>
  <c r="OR82" i="73" s="1"/>
  <c r="OR280" i="33"/>
  <c r="ED185" i="33"/>
  <c r="ED81" i="73" s="1"/>
  <c r="ED236" i="33"/>
  <c r="ED193" i="33"/>
  <c r="ED140" i="33"/>
  <c r="ED80" i="73" s="1"/>
  <c r="HE185" i="33"/>
  <c r="HE81" i="73" s="1"/>
  <c r="HE236" i="33"/>
  <c r="N193" i="33"/>
  <c r="N140" i="33"/>
  <c r="N80" i="73" s="1"/>
  <c r="KL185" i="33"/>
  <c r="KL81" i="73" s="1"/>
  <c r="KL236" i="33"/>
  <c r="EB140" i="33"/>
  <c r="EB80" i="73" s="1"/>
  <c r="EB193" i="33"/>
  <c r="OF272" i="33"/>
  <c r="OF83" i="73" s="1"/>
  <c r="FU280" i="33"/>
  <c r="FU228" i="33"/>
  <c r="FU82" i="73" s="1"/>
  <c r="PY272" i="33"/>
  <c r="PY83" i="73" s="1"/>
  <c r="AN280" i="33"/>
  <c r="AN228" i="33"/>
  <c r="AN82" i="73" s="1"/>
  <c r="EP236" i="33"/>
  <c r="EP185" i="33"/>
  <c r="EP81" i="73" s="1"/>
  <c r="GH185" i="33"/>
  <c r="GH81" i="73" s="1"/>
  <c r="GH236" i="33"/>
  <c r="AO272" i="33"/>
  <c r="AO83" i="73" s="1"/>
  <c r="NT228" i="33"/>
  <c r="NT82" i="73" s="1"/>
  <c r="NT280" i="33"/>
  <c r="FV236" i="33"/>
  <c r="FV185" i="33"/>
  <c r="FV81" i="73" s="1"/>
  <c r="G272" i="33"/>
  <c r="G83" i="73" s="1"/>
  <c r="CO185" i="33"/>
  <c r="CO81" i="73" s="1"/>
  <c r="CO236" i="33"/>
  <c r="PX193" i="33"/>
  <c r="PX140" i="33"/>
  <c r="PX80" i="73" s="1"/>
  <c r="G101" i="33"/>
  <c r="G79" i="73" s="1"/>
  <c r="G149" i="33"/>
  <c r="G151" i="33" s="1"/>
  <c r="JV280" i="33"/>
  <c r="JV228" i="33"/>
  <c r="JV82" i="73" s="1"/>
  <c r="EX185" i="33"/>
  <c r="EX81" i="73" s="1"/>
  <c r="EX236" i="33"/>
  <c r="IA185" i="33"/>
  <c r="IA81" i="73" s="1"/>
  <c r="IA236" i="33"/>
  <c r="QI228" i="33"/>
  <c r="QI82" i="73" s="1"/>
  <c r="QI280" i="33"/>
  <c r="LC272" i="33"/>
  <c r="LC83" i="73" s="1"/>
  <c r="IE185" i="33"/>
  <c r="IE81" i="73" s="1"/>
  <c r="IE236" i="33"/>
  <c r="CX280" i="33"/>
  <c r="CX228" i="33"/>
  <c r="CX82" i="73" s="1"/>
  <c r="KE185" i="33"/>
  <c r="KE81" i="73" s="1"/>
  <c r="KE236" i="33"/>
  <c r="PT280" i="33"/>
  <c r="PT228" i="33"/>
  <c r="PT82" i="73" s="1"/>
  <c r="GC236" i="33"/>
  <c r="GC185" i="33"/>
  <c r="GC81" i="73" s="1"/>
  <c r="CL185" i="33"/>
  <c r="CL81" i="73" s="1"/>
  <c r="CL236" i="33"/>
  <c r="MH193" i="33"/>
  <c r="MH140" i="33"/>
  <c r="MH80" i="73" s="1"/>
  <c r="FN272" i="33"/>
  <c r="FN83" i="73" s="1"/>
  <c r="AE280" i="33"/>
  <c r="AE228" i="33"/>
  <c r="AE82" i="73" s="1"/>
  <c r="AU140" i="33"/>
  <c r="AU80" i="73" s="1"/>
  <c r="AU193" i="33"/>
  <c r="GW272" i="33"/>
  <c r="GW83" i="73" s="1"/>
  <c r="RH140" i="33"/>
  <c r="RH80" i="73" s="1"/>
  <c r="RH193" i="33"/>
  <c r="IR236" i="33"/>
  <c r="IR185" i="33"/>
  <c r="IR81" i="73" s="1"/>
  <c r="KB280" i="33"/>
  <c r="KB228" i="33"/>
  <c r="KB82" i="73" s="1"/>
  <c r="GL193" i="33"/>
  <c r="GL140" i="33"/>
  <c r="GL80" i="73" s="1"/>
  <c r="DB185" i="33"/>
  <c r="DB81" i="73" s="1"/>
  <c r="DB236" i="33"/>
  <c r="DD272" i="33"/>
  <c r="DD83" i="73" s="1"/>
  <c r="CR140" i="33"/>
  <c r="CR80" i="73" s="1"/>
  <c r="CR193" i="33"/>
  <c r="HS272" i="33"/>
  <c r="HS83" i="73" s="1"/>
  <c r="DU272" i="33"/>
  <c r="DU83" i="73" s="1"/>
  <c r="N228" i="33"/>
  <c r="N82" i="73" s="1"/>
  <c r="N280" i="33"/>
  <c r="KM185" i="33"/>
  <c r="KM81" i="73" s="1"/>
  <c r="KM236" i="33"/>
  <c r="AD272" i="33"/>
  <c r="AD83" i="73" s="1"/>
  <c r="NF280" i="33"/>
  <c r="NF228" i="33"/>
  <c r="NF82" i="73" s="1"/>
  <c r="QC280" i="33"/>
  <c r="QC228" i="33"/>
  <c r="QC82" i="73" s="1"/>
  <c r="IH280" i="33"/>
  <c r="IH228" i="33"/>
  <c r="IH82" i="73" s="1"/>
  <c r="HO272" i="33"/>
  <c r="HO83" i="73" s="1"/>
  <c r="LL228" i="33"/>
  <c r="LL82" i="73" s="1"/>
  <c r="LL280" i="33"/>
  <c r="LQ140" i="33"/>
  <c r="LQ80" i="73" s="1"/>
  <c r="LQ193" i="33"/>
  <c r="KM272" i="33"/>
  <c r="KM83" i="73" s="1"/>
  <c r="CY193" i="33"/>
  <c r="CY140" i="33"/>
  <c r="CY80" i="73" s="1"/>
  <c r="KO140" i="33"/>
  <c r="KO80" i="73" s="1"/>
  <c r="KO193" i="33"/>
  <c r="CU193" i="33"/>
  <c r="CU140" i="33"/>
  <c r="CU80" i="73" s="1"/>
  <c r="ER272" i="33"/>
  <c r="ER83" i="73" s="1"/>
  <c r="DM228" i="33"/>
  <c r="DM82" i="73" s="1"/>
  <c r="DM280" i="33"/>
  <c r="LN140" i="33"/>
  <c r="LN80" i="73" s="1"/>
  <c r="LN193" i="33"/>
  <c r="AW140" i="33"/>
  <c r="AW80" i="73" s="1"/>
  <c r="AW193" i="33"/>
  <c r="KC280" i="33"/>
  <c r="KC228" i="33"/>
  <c r="KC82" i="73" s="1"/>
  <c r="IM280" i="33"/>
  <c r="IM228" i="33"/>
  <c r="IM82" i="73" s="1"/>
  <c r="EG272" i="33"/>
  <c r="EG83" i="73" s="1"/>
  <c r="NK272" i="33"/>
  <c r="NK83" i="73" s="1"/>
  <c r="BE193" i="33"/>
  <c r="BE140" i="33"/>
  <c r="BE80" i="73" s="1"/>
  <c r="QB228" i="33"/>
  <c r="QB82" i="73" s="1"/>
  <c r="QB280" i="33"/>
  <c r="JD236" i="33"/>
  <c r="JD185" i="33"/>
  <c r="JD81" i="73" s="1"/>
  <c r="NY228" i="33"/>
  <c r="NY82" i="73" s="1"/>
  <c r="NY280" i="33"/>
  <c r="FT272" i="33"/>
  <c r="FT83" i="73" s="1"/>
  <c r="CJ140" i="33"/>
  <c r="CJ80" i="73" s="1"/>
  <c r="CJ193" i="33"/>
  <c r="NO272" i="33"/>
  <c r="NO83" i="73" s="1"/>
  <c r="AU272" i="33"/>
  <c r="AU83" i="73" s="1"/>
  <c r="PQ228" i="33"/>
  <c r="PQ82" i="73" s="1"/>
  <c r="PQ280" i="33"/>
  <c r="LZ272" i="33"/>
  <c r="LZ83" i="73" s="1"/>
  <c r="AI280" i="33"/>
  <c r="AI228" i="33"/>
  <c r="AI82" i="73" s="1"/>
  <c r="OV185" i="33"/>
  <c r="OV81" i="73" s="1"/>
  <c r="OV236" i="33"/>
  <c r="JZ185" i="33"/>
  <c r="JZ81" i="73" s="1"/>
  <c r="JZ236" i="33"/>
  <c r="MM228" i="33"/>
  <c r="MM82" i="73" s="1"/>
  <c r="MM280" i="33"/>
  <c r="BE272" i="33"/>
  <c r="BE83" i="73" s="1"/>
  <c r="FU272" i="33"/>
  <c r="FU83" i="73" s="1"/>
  <c r="AV272" i="33"/>
  <c r="AV83" i="73" s="1"/>
  <c r="JG280" i="33"/>
  <c r="JG228" i="33"/>
  <c r="JG82" i="73" s="1"/>
  <c r="NH272" i="33"/>
  <c r="NH83" i="73" s="1"/>
  <c r="EH140" i="33"/>
  <c r="EH80" i="73" s="1"/>
  <c r="EH193" i="33"/>
  <c r="EV185" i="33"/>
  <c r="EV81" i="73" s="1"/>
  <c r="EV236" i="33"/>
  <c r="KO280" i="33"/>
  <c r="KO228" i="33"/>
  <c r="KO82" i="73" s="1"/>
  <c r="HD280" i="33"/>
  <c r="HD228" i="33"/>
  <c r="HD82" i="73" s="1"/>
  <c r="ML140" i="33"/>
  <c r="ML80" i="73" s="1"/>
  <c r="ML193" i="33"/>
  <c r="HM185" i="33"/>
  <c r="HM81" i="73" s="1"/>
  <c r="HM236" i="33"/>
  <c r="RZ236" i="33"/>
  <c r="RZ185" i="33"/>
  <c r="RZ81" i="73" s="1"/>
  <c r="LR185" i="33"/>
  <c r="LR81" i="73" s="1"/>
  <c r="LR236" i="33"/>
  <c r="DA193" i="33"/>
  <c r="DA140" i="33"/>
  <c r="DA80" i="73" s="1"/>
  <c r="AS185" i="33"/>
  <c r="AS81" i="73" s="1"/>
  <c r="AS236" i="33"/>
  <c r="DZ193" i="33"/>
  <c r="DZ140" i="33"/>
  <c r="DZ80" i="73" s="1"/>
  <c r="QX228" i="33"/>
  <c r="QX82" i="73" s="1"/>
  <c r="QX280" i="33"/>
  <c r="PX280" i="33"/>
  <c r="PX228" i="33"/>
  <c r="PX82" i="73" s="1"/>
  <c r="RW185" i="33"/>
  <c r="RW81" i="73" s="1"/>
  <c r="RW236" i="33"/>
  <c r="OF193" i="33"/>
  <c r="OF140" i="33"/>
  <c r="OF80" i="73" s="1"/>
  <c r="GW228" i="33"/>
  <c r="GW82" i="73" s="1"/>
  <c r="GW280" i="33"/>
  <c r="EU272" i="33"/>
  <c r="EU83" i="73" s="1"/>
  <c r="CR272" i="33"/>
  <c r="CR83" i="73" s="1"/>
  <c r="LH185" i="33"/>
  <c r="LH81" i="73" s="1"/>
  <c r="LH236" i="33"/>
  <c r="GV140" i="33"/>
  <c r="GV80" i="73" s="1"/>
  <c r="GV193" i="33"/>
  <c r="GF272" i="33"/>
  <c r="GF83" i="73" s="1"/>
  <c r="OD228" i="33"/>
  <c r="OD82" i="73" s="1"/>
  <c r="OD280" i="33"/>
  <c r="JG272" i="33"/>
  <c r="JG83" i="73" s="1"/>
  <c r="PA236" i="33"/>
  <c r="PA185" i="33"/>
  <c r="PA81" i="73" s="1"/>
  <c r="OY228" i="33"/>
  <c r="OY82" i="73" s="1"/>
  <c r="OY280" i="33"/>
  <c r="C236" i="33"/>
  <c r="C185" i="33"/>
  <c r="C81" i="73" s="1"/>
  <c r="BF228" i="33"/>
  <c r="BF82" i="73" s="1"/>
  <c r="BF280" i="33"/>
  <c r="BT236" i="33"/>
  <c r="BT185" i="33"/>
  <c r="BT81" i="73" s="1"/>
  <c r="OP185" i="33"/>
  <c r="OP81" i="73" s="1"/>
  <c r="OP236" i="33"/>
  <c r="JU236" i="33"/>
  <c r="JU185" i="33"/>
  <c r="JU81" i="73" s="1"/>
  <c r="SA272" i="33"/>
  <c r="SA83" i="73" s="1"/>
  <c r="MM185" i="33"/>
  <c r="MM81" i="73" s="1"/>
  <c r="MM236" i="33"/>
  <c r="ME140" i="33"/>
  <c r="ME80" i="73" s="1"/>
  <c r="ME193" i="33"/>
  <c r="RK272" i="33"/>
  <c r="RK83" i="73" s="1"/>
  <c r="LA272" i="33"/>
  <c r="LA83" i="73" s="1"/>
  <c r="KR236" i="33"/>
  <c r="KR185" i="33"/>
  <c r="KR81" i="73" s="1"/>
  <c r="K101" i="33"/>
  <c r="K79" i="73" s="1"/>
  <c r="K149" i="33"/>
  <c r="K151" i="33" s="1"/>
  <c r="OH236" i="33"/>
  <c r="OH185" i="33"/>
  <c r="OH81" i="73" s="1"/>
  <c r="OA140" i="33"/>
  <c r="OA80" i="73" s="1"/>
  <c r="OA193" i="33"/>
  <c r="DY185" i="33"/>
  <c r="DY81" i="73" s="1"/>
  <c r="DY236" i="33"/>
  <c r="RI272" i="33"/>
  <c r="RI83" i="73" s="1"/>
  <c r="BC140" i="33"/>
  <c r="BC80" i="73" s="1"/>
  <c r="BC193" i="33"/>
  <c r="MB193" i="33"/>
  <c r="MB140" i="33"/>
  <c r="MB80" i="73" s="1"/>
  <c r="KW228" i="33"/>
  <c r="KW82" i="73" s="1"/>
  <c r="KW280" i="33"/>
  <c r="DU185" i="33"/>
  <c r="DU81" i="73" s="1"/>
  <c r="DU236" i="33"/>
  <c r="RK193" i="33"/>
  <c r="RK140" i="33"/>
  <c r="RK80" i="73" s="1"/>
  <c r="QZ140" i="33"/>
  <c r="QZ80" i="73" s="1"/>
  <c r="QZ193" i="33"/>
  <c r="OD193" i="33"/>
  <c r="OD140" i="33"/>
  <c r="OD80" i="73" s="1"/>
  <c r="KH272" i="33"/>
  <c r="KH83" i="73" s="1"/>
  <c r="BB280" i="33"/>
  <c r="BB228" i="33"/>
  <c r="BB82" i="73" s="1"/>
  <c r="AT272" i="33"/>
  <c r="AT83" i="73" s="1"/>
  <c r="JN228" i="33"/>
  <c r="JN82" i="73" s="1"/>
  <c r="JN280" i="33"/>
  <c r="JL236" i="33"/>
  <c r="JL185" i="33"/>
  <c r="JL81" i="73" s="1"/>
  <c r="SC185" i="33"/>
  <c r="SC81" i="73" s="1"/>
  <c r="SC236" i="33"/>
  <c r="OW140" i="33"/>
  <c r="OW80" i="73" s="1"/>
  <c r="OW193" i="33"/>
  <c r="RW228" i="33"/>
  <c r="RW82" i="73" s="1"/>
  <c r="RW280" i="33"/>
  <c r="ID272" i="33"/>
  <c r="ID83" i="73" s="1"/>
  <c r="BY280" i="33"/>
  <c r="BY228" i="33"/>
  <c r="BY82" i="73" s="1"/>
  <c r="JF185" i="33"/>
  <c r="JF81" i="73" s="1"/>
  <c r="JF236" i="33"/>
  <c r="DT280" i="33"/>
  <c r="DT228" i="33"/>
  <c r="DT82" i="73" s="1"/>
  <c r="GT272" i="33"/>
  <c r="GT83" i="73" s="1"/>
  <c r="OA185" i="33"/>
  <c r="OA81" i="73" s="1"/>
  <c r="OA236" i="33"/>
  <c r="RH236" i="33"/>
  <c r="RH185" i="33"/>
  <c r="RH81" i="73" s="1"/>
  <c r="AL272" i="33"/>
  <c r="AL83" i="73" s="1"/>
  <c r="OP272" i="33"/>
  <c r="OP83" i="73" s="1"/>
  <c r="MU272" i="33"/>
  <c r="MU83" i="73" s="1"/>
  <c r="OJ185" i="33"/>
  <c r="OJ81" i="73" s="1"/>
  <c r="OJ236" i="33"/>
  <c r="BS140" i="33"/>
  <c r="BS80" i="73" s="1"/>
  <c r="BS193" i="33"/>
  <c r="LK272" i="33"/>
  <c r="LK83" i="73" s="1"/>
  <c r="NE236" i="33"/>
  <c r="NE185" i="33"/>
  <c r="NE81" i="73" s="1"/>
  <c r="PO185" i="33"/>
  <c r="PO81" i="73" s="1"/>
  <c r="PO236" i="33"/>
  <c r="CD272" i="33"/>
  <c r="CD83" i="73" s="1"/>
  <c r="BC236" i="33"/>
  <c r="BC185" i="33"/>
  <c r="BC81" i="73" s="1"/>
  <c r="OW179" i="21"/>
  <c r="OW186" i="21" s="1"/>
  <c r="OW200" i="21"/>
  <c r="BH236" i="33"/>
  <c r="BH185" i="33"/>
  <c r="BH81" i="73" s="1"/>
  <c r="FV272" i="33"/>
  <c r="FV83" i="73" s="1"/>
  <c r="PI185" i="33"/>
  <c r="PI81" i="73" s="1"/>
  <c r="PI236" i="33"/>
  <c r="RC280" i="33"/>
  <c r="RC228" i="33"/>
  <c r="RC82" i="73" s="1"/>
  <c r="BH193" i="33"/>
  <c r="BH140" i="33"/>
  <c r="BH80" i="73" s="1"/>
  <c r="QK185" i="33"/>
  <c r="QK81" i="73" s="1"/>
  <c r="QK236" i="33"/>
  <c r="G193" i="33"/>
  <c r="G140" i="33"/>
  <c r="G80" i="73" s="1"/>
  <c r="RU193" i="33"/>
  <c r="RU140" i="33"/>
  <c r="RU80" i="73" s="1"/>
  <c r="BN272" i="33"/>
  <c r="BN83" i="73" s="1"/>
  <c r="RZ140" i="33"/>
  <c r="RZ80" i="73" s="1"/>
  <c r="RZ193" i="33"/>
  <c r="OG140" i="33"/>
  <c r="OG80" i="73" s="1"/>
  <c r="OG193" i="33"/>
  <c r="FH193" i="33"/>
  <c r="FH140" i="33"/>
  <c r="FH80" i="73" s="1"/>
  <c r="QA272" i="33"/>
  <c r="QA83" i="73" s="1"/>
  <c r="KF236" i="33"/>
  <c r="KF185" i="33"/>
  <c r="KF81" i="73" s="1"/>
  <c r="CH280" i="33"/>
  <c r="CH228" i="33"/>
  <c r="CH82" i="73" s="1"/>
  <c r="FX272" i="33"/>
  <c r="FX83" i="73" s="1"/>
  <c r="GR272" i="33"/>
  <c r="GR83" i="73" s="1"/>
  <c r="J272" i="33"/>
  <c r="J83" i="73" s="1"/>
  <c r="IH272" i="33"/>
  <c r="IH83" i="73" s="1"/>
  <c r="DB228" i="33"/>
  <c r="DB82" i="73" s="1"/>
  <c r="DB280" i="33"/>
  <c r="NP272" i="33"/>
  <c r="NP83" i="73" s="1"/>
  <c r="HN236" i="33"/>
  <c r="HN185" i="33"/>
  <c r="HN81" i="73" s="1"/>
  <c r="AW228" i="33"/>
  <c r="AW82" i="73" s="1"/>
  <c r="AW280" i="33"/>
  <c r="BS236" i="33"/>
  <c r="BS185" i="33"/>
  <c r="BS81" i="73" s="1"/>
  <c r="RV140" i="33"/>
  <c r="RV80" i="73" s="1"/>
  <c r="RV193" i="33"/>
  <c r="CY179" i="21"/>
  <c r="CY186" i="21" s="1"/>
  <c r="CY200" i="21"/>
  <c r="U179" i="21"/>
  <c r="U186" i="21" s="1"/>
  <c r="U200" i="21"/>
  <c r="NC236" i="33"/>
  <c r="NC185" i="33"/>
  <c r="NC81" i="73" s="1"/>
  <c r="QY185" i="33"/>
  <c r="QY81" i="73" s="1"/>
  <c r="QY236" i="33"/>
  <c r="ON140" i="33"/>
  <c r="ON80" i="73" s="1"/>
  <c r="ON193" i="33"/>
  <c r="D236" i="33"/>
  <c r="D185" i="33"/>
  <c r="D81" i="73" s="1"/>
  <c r="QI272" i="33"/>
  <c r="QI83" i="73" s="1"/>
  <c r="NE280" i="33"/>
  <c r="NE228" i="33"/>
  <c r="NE82" i="73" s="1"/>
  <c r="GA140" i="33"/>
  <c r="GA80" i="73" s="1"/>
  <c r="GA193" i="33"/>
  <c r="K236" i="33"/>
  <c r="K185" i="33"/>
  <c r="K81" i="73" s="1"/>
  <c r="DZ228" i="33"/>
  <c r="DZ82" i="73" s="1"/>
  <c r="DZ280" i="33"/>
  <c r="BM179" i="21"/>
  <c r="BM186" i="21" s="1"/>
  <c r="BM200" i="21"/>
  <c r="JB272" i="33"/>
  <c r="JB83" i="73" s="1"/>
  <c r="JH236" i="33"/>
  <c r="JH185" i="33"/>
  <c r="JH81" i="73" s="1"/>
  <c r="MR280" i="33"/>
  <c r="MR228" i="33"/>
  <c r="MR82" i="73" s="1"/>
  <c r="CS280" i="33"/>
  <c r="CS228" i="33"/>
  <c r="CS82" i="73" s="1"/>
  <c r="QO272" i="33"/>
  <c r="QO83" i="73" s="1"/>
  <c r="AZ228" i="33"/>
  <c r="AZ82" i="73" s="1"/>
  <c r="AZ280" i="33"/>
  <c r="FA280" i="33"/>
  <c r="FA228" i="33"/>
  <c r="FA82" i="73" s="1"/>
  <c r="MP272" i="33"/>
  <c r="MP83" i="73" s="1"/>
  <c r="EV140" i="33"/>
  <c r="EV80" i="73" s="1"/>
  <c r="EV193" i="33"/>
  <c r="JI236" i="33"/>
  <c r="JI185" i="33"/>
  <c r="JI81" i="73" s="1"/>
  <c r="JW280" i="33"/>
  <c r="JW228" i="33"/>
  <c r="JW82" i="73" s="1"/>
  <c r="QX272" i="33"/>
  <c r="QX83" i="73" s="1"/>
  <c r="QS228" i="33"/>
  <c r="QS82" i="73" s="1"/>
  <c r="QS280" i="33"/>
  <c r="GD272" i="33"/>
  <c r="GD83" i="73" s="1"/>
  <c r="BP193" i="33"/>
  <c r="BP140" i="33"/>
  <c r="BP80" i="73" s="1"/>
  <c r="AA272" i="33"/>
  <c r="AA83" i="73" s="1"/>
  <c r="CP272" i="33"/>
  <c r="CP83" i="73" s="1"/>
  <c r="NL272" i="33"/>
  <c r="NL83" i="73" s="1"/>
  <c r="I140" i="33"/>
  <c r="I80" i="73" s="1"/>
  <c r="I193" i="33"/>
  <c r="FR272" i="33"/>
  <c r="FR83" i="73" s="1"/>
  <c r="L272" i="33"/>
  <c r="L83" i="73" s="1"/>
  <c r="KK236" i="33"/>
  <c r="KK185" i="33"/>
  <c r="KK81" i="73" s="1"/>
  <c r="DV236" i="33"/>
  <c r="DV185" i="33"/>
  <c r="DV81" i="73" s="1"/>
  <c r="PQ193" i="33"/>
  <c r="PQ140" i="33"/>
  <c r="PQ80" i="73" s="1"/>
  <c r="LW228" i="33"/>
  <c r="LW82" i="73" s="1"/>
  <c r="LW280" i="33"/>
  <c r="NK185" i="33"/>
  <c r="NK81" i="73" s="1"/>
  <c r="NK236" i="33"/>
  <c r="GM140" i="33"/>
  <c r="GM80" i="73" s="1"/>
  <c r="GM193" i="33"/>
  <c r="I280" i="33"/>
  <c r="I228" i="33"/>
  <c r="I82" i="73" s="1"/>
  <c r="RT185" i="33"/>
  <c r="RT81" i="73" s="1"/>
  <c r="RT236" i="33"/>
  <c r="T193" i="33"/>
  <c r="T140" i="33"/>
  <c r="T80" i="73" s="1"/>
  <c r="OE140" i="33"/>
  <c r="OE80" i="73" s="1"/>
  <c r="OE193" i="33"/>
  <c r="PV140" i="33"/>
  <c r="PV80" i="73" s="1"/>
  <c r="PV193" i="33"/>
  <c r="QL280" i="33"/>
  <c r="QL228" i="33"/>
  <c r="QL82" i="73" s="1"/>
  <c r="HH280" i="33"/>
  <c r="HH228" i="33"/>
  <c r="HH82" i="73" s="1"/>
  <c r="RO280" i="33"/>
  <c r="RO228" i="33"/>
  <c r="RO82" i="73" s="1"/>
  <c r="SA140" i="33"/>
  <c r="SA80" i="73" s="1"/>
  <c r="SA193" i="33"/>
  <c r="CY272" i="33"/>
  <c r="CY83" i="73" s="1"/>
  <c r="CN193" i="33"/>
  <c r="CN140" i="33"/>
  <c r="CN80" i="73" s="1"/>
  <c r="QP272" i="33"/>
  <c r="QP83" i="73" s="1"/>
  <c r="BT272" i="33"/>
  <c r="BT83" i="73" s="1"/>
  <c r="CW193" i="33"/>
  <c r="CW140" i="33"/>
  <c r="CW80" i="73" s="1"/>
  <c r="QN185" i="33"/>
  <c r="QN81" i="73" s="1"/>
  <c r="QN236" i="33"/>
  <c r="MM193" i="33"/>
  <c r="MM140" i="33"/>
  <c r="MM80" i="73" s="1"/>
  <c r="FH280" i="33"/>
  <c r="FH228" i="33"/>
  <c r="FH82" i="73" s="1"/>
  <c r="B280" i="33"/>
  <c r="B228" i="33"/>
  <c r="B82" i="73" s="1"/>
  <c r="FX228" i="33"/>
  <c r="FX82" i="73" s="1"/>
  <c r="FX280" i="33"/>
  <c r="EN193" i="33"/>
  <c r="EN140" i="33"/>
  <c r="EN80" i="73" s="1"/>
  <c r="DK140" i="33"/>
  <c r="DK80" i="73" s="1"/>
  <c r="DK193" i="33"/>
  <c r="IB140" i="33"/>
  <c r="IB80" i="73" s="1"/>
  <c r="IB193" i="33"/>
  <c r="F140" i="33"/>
  <c r="F80" i="73" s="1"/>
  <c r="F193" i="33"/>
  <c r="EN236" i="33"/>
  <c r="EN185" i="33"/>
  <c r="EN81" i="73" s="1"/>
  <c r="QY280" i="33"/>
  <c r="QY228" i="33"/>
  <c r="QY82" i="73" s="1"/>
  <c r="LT185" i="33"/>
  <c r="LT81" i="73" s="1"/>
  <c r="LT236" i="33"/>
  <c r="HM228" i="33"/>
  <c r="HM82" i="73" s="1"/>
  <c r="HM280" i="33"/>
  <c r="PC193" i="33"/>
  <c r="PC140" i="33"/>
  <c r="PC80" i="73" s="1"/>
  <c r="RK236" i="33"/>
  <c r="RK185" i="33"/>
  <c r="RK81" i="73" s="1"/>
  <c r="LP185" i="33"/>
  <c r="LP81" i="73" s="1"/>
  <c r="LP236" i="33"/>
  <c r="GK185" i="33"/>
  <c r="GK81" i="73" s="1"/>
  <c r="GK236" i="33"/>
  <c r="PI228" i="33"/>
  <c r="PI82" i="73" s="1"/>
  <c r="PI280" i="33"/>
  <c r="AX280" i="33"/>
  <c r="AX228" i="33"/>
  <c r="AX82" i="73" s="1"/>
  <c r="NP185" i="33"/>
  <c r="NP81" i="73" s="1"/>
  <c r="NP236" i="33"/>
  <c r="PL200" i="21"/>
  <c r="PL179" i="21"/>
  <c r="PL186" i="21" s="1"/>
  <c r="JU280" i="33"/>
  <c r="JU228" i="33"/>
  <c r="JU82" i="73" s="1"/>
  <c r="HV228" i="33"/>
  <c r="HV82" i="73" s="1"/>
  <c r="HV280" i="33"/>
  <c r="PL185" i="33"/>
  <c r="PL81" i="73" s="1"/>
  <c r="PL236" i="33"/>
  <c r="GP272" i="33"/>
  <c r="GP83" i="73" s="1"/>
  <c r="JJ185" i="33"/>
  <c r="JJ81" i="73" s="1"/>
  <c r="JJ236" i="33"/>
  <c r="KY193" i="33"/>
  <c r="KY140" i="33"/>
  <c r="KY80" i="73" s="1"/>
  <c r="FO228" i="33"/>
  <c r="FO82" i="73" s="1"/>
  <c r="FO280" i="33"/>
  <c r="MG140" i="33"/>
  <c r="MG80" i="73" s="1"/>
  <c r="MG193" i="33"/>
  <c r="PA280" i="33"/>
  <c r="PA228" i="33"/>
  <c r="PA82" i="73" s="1"/>
  <c r="EM272" i="33"/>
  <c r="EM83" i="73" s="1"/>
  <c r="SE228" i="33"/>
  <c r="SE82" i="73" s="1"/>
  <c r="SE280" i="33"/>
  <c r="RG228" i="33"/>
  <c r="RG82" i="73" s="1"/>
  <c r="RG280" i="33"/>
  <c r="I101" i="33"/>
  <c r="I79" i="73" s="1"/>
  <c r="I149" i="33"/>
  <c r="I151" i="33" s="1"/>
  <c r="CI193" i="33"/>
  <c r="CI140" i="33"/>
  <c r="CI80" i="73" s="1"/>
  <c r="HJ140" i="33"/>
  <c r="HJ80" i="73" s="1"/>
  <c r="HJ193" i="33"/>
  <c r="KN140" i="33"/>
  <c r="KN80" i="73" s="1"/>
  <c r="KN193" i="33"/>
  <c r="GE236" i="33"/>
  <c r="GE185" i="33"/>
  <c r="GE81" i="73" s="1"/>
  <c r="DO95" i="21"/>
  <c r="FX102" i="21"/>
  <c r="MN116" i="21"/>
  <c r="MN271" i="21" s="1"/>
  <c r="LT116" i="21"/>
  <c r="LT271" i="21" s="1"/>
  <c r="GI105" i="21"/>
  <c r="MO97" i="21"/>
  <c r="OM104" i="21"/>
  <c r="GA105" i="21"/>
  <c r="RW102" i="21"/>
  <c r="IJ97" i="21"/>
  <c r="MA105" i="21"/>
  <c r="LE116" i="21"/>
  <c r="LE271" i="21" s="1"/>
  <c r="PG98" i="21"/>
  <c r="PG105" i="21"/>
  <c r="CU105" i="21"/>
  <c r="LB119" i="21"/>
  <c r="LB274" i="21" s="1"/>
  <c r="CQ98" i="21"/>
  <c r="FW185" i="33"/>
  <c r="FW81" i="73" s="1"/>
  <c r="FW236" i="33"/>
  <c r="Y272" i="33"/>
  <c r="Y83" i="73" s="1"/>
  <c r="MK185" i="33"/>
  <c r="MK81" i="73" s="1"/>
  <c r="MK236" i="33"/>
  <c r="HL193" i="33"/>
  <c r="HL140" i="33"/>
  <c r="HL80" i="73" s="1"/>
  <c r="HP236" i="33"/>
  <c r="HP185" i="33"/>
  <c r="HP81" i="73" s="1"/>
  <c r="IC185" i="33"/>
  <c r="IC81" i="73" s="1"/>
  <c r="IC236" i="33"/>
  <c r="FY228" i="33"/>
  <c r="FY82" i="73" s="1"/>
  <c r="FY280" i="33"/>
  <c r="EU140" i="33"/>
  <c r="EU80" i="73" s="1"/>
  <c r="EU193" i="33"/>
  <c r="GD140" i="33"/>
  <c r="GD80" i="73" s="1"/>
  <c r="GD193" i="33"/>
  <c r="MJ140" i="33"/>
  <c r="MJ80" i="73" s="1"/>
  <c r="MJ193" i="33"/>
  <c r="QL272" i="33"/>
  <c r="QL83" i="73" s="1"/>
  <c r="DX228" i="33"/>
  <c r="DX82" i="73" s="1"/>
  <c r="DX280" i="33"/>
  <c r="HK193" i="33"/>
  <c r="HK140" i="33"/>
  <c r="HK80" i="73" s="1"/>
  <c r="HQ185" i="33"/>
  <c r="HQ81" i="73" s="1"/>
  <c r="HQ236" i="33"/>
  <c r="KR228" i="33"/>
  <c r="KR82" i="73" s="1"/>
  <c r="KR280" i="33"/>
  <c r="KO185" i="33"/>
  <c r="KO81" i="73" s="1"/>
  <c r="KO236" i="33"/>
  <c r="KF280" i="33"/>
  <c r="KF228" i="33"/>
  <c r="KF82" i="73" s="1"/>
  <c r="JI280" i="33"/>
  <c r="JI228" i="33"/>
  <c r="JI82" i="73" s="1"/>
  <c r="RQ272" i="33"/>
  <c r="RQ83" i="73" s="1"/>
  <c r="RU185" i="33"/>
  <c r="RU81" i="73" s="1"/>
  <c r="RU236" i="33"/>
  <c r="OM185" i="33"/>
  <c r="OM81" i="73" s="1"/>
  <c r="OM236" i="33"/>
  <c r="CH236" i="33"/>
  <c r="CH185" i="33"/>
  <c r="CH81" i="73" s="1"/>
  <c r="RJ193" i="33"/>
  <c r="RJ140" i="33"/>
  <c r="RJ80" i="73" s="1"/>
  <c r="IN193" i="33"/>
  <c r="IN140" i="33"/>
  <c r="IN80" i="73" s="1"/>
  <c r="AM228" i="33"/>
  <c r="AM82" i="73" s="1"/>
  <c r="AM280" i="33"/>
  <c r="JO236" i="33"/>
  <c r="JO185" i="33"/>
  <c r="JO81" i="73" s="1"/>
  <c r="OW185" i="33"/>
  <c r="OW81" i="73" s="1"/>
  <c r="OW236" i="33"/>
  <c r="DM185" i="33"/>
  <c r="DM81" i="73" s="1"/>
  <c r="DM236" i="33"/>
  <c r="ET140" i="33"/>
  <c r="ET80" i="73" s="1"/>
  <c r="ET193" i="33"/>
  <c r="GA236" i="33"/>
  <c r="GA185" i="33"/>
  <c r="GA81" i="73" s="1"/>
  <c r="AK272" i="33"/>
  <c r="AK83" i="73" s="1"/>
  <c r="JU272" i="33"/>
  <c r="JU83" i="73" s="1"/>
  <c r="PS280" i="33"/>
  <c r="PS228" i="33"/>
  <c r="PS82" i="73" s="1"/>
  <c r="AF193" i="33"/>
  <c r="AF140" i="33"/>
  <c r="AF80" i="73" s="1"/>
  <c r="FS272" i="33"/>
  <c r="FS83" i="73" s="1"/>
  <c r="RO193" i="33"/>
  <c r="RO140" i="33"/>
  <c r="RO80" i="73" s="1"/>
  <c r="AQ272" i="33"/>
  <c r="AQ83" i="73" s="1"/>
  <c r="OY236" i="33"/>
  <c r="OY185" i="33"/>
  <c r="OY81" i="73" s="1"/>
  <c r="DH185" i="33"/>
  <c r="DH81" i="73" s="1"/>
  <c r="DH236" i="33"/>
  <c r="PK272" i="33"/>
  <c r="PK83" i="73" s="1"/>
  <c r="GM228" i="33"/>
  <c r="GM82" i="73" s="1"/>
  <c r="GM280" i="33"/>
  <c r="EB280" i="33"/>
  <c r="EB228" i="33"/>
  <c r="EB82" i="73" s="1"/>
  <c r="KT140" i="33"/>
  <c r="KT80" i="73" s="1"/>
  <c r="KT193" i="33"/>
  <c r="HD272" i="33"/>
  <c r="HD83" i="73" s="1"/>
  <c r="MA236" i="33"/>
  <c r="MA185" i="33"/>
  <c r="MA81" i="73" s="1"/>
  <c r="BM140" i="33"/>
  <c r="BM80" i="73" s="1"/>
  <c r="BM193" i="33"/>
  <c r="IK272" i="33"/>
  <c r="IK83" i="73" s="1"/>
  <c r="QH280" i="33"/>
  <c r="QH228" i="33"/>
  <c r="QH82" i="73" s="1"/>
  <c r="HZ193" i="33"/>
  <c r="HZ140" i="33"/>
  <c r="HZ80" i="73" s="1"/>
  <c r="FC272" i="33"/>
  <c r="FC83" i="73" s="1"/>
  <c r="FH185" i="33"/>
  <c r="FH81" i="73" s="1"/>
  <c r="FH236" i="33"/>
  <c r="IZ236" i="33"/>
  <c r="IZ185" i="33"/>
  <c r="IZ81" i="73" s="1"/>
  <c r="JT272" i="33"/>
  <c r="JT83" i="73" s="1"/>
  <c r="CO272" i="33"/>
  <c r="CO83" i="73" s="1"/>
  <c r="JB193" i="33"/>
  <c r="JB140" i="33"/>
  <c r="JB80" i="73" s="1"/>
  <c r="BO228" i="33"/>
  <c r="BO82" i="73" s="1"/>
  <c r="BO280" i="33"/>
  <c r="RB193" i="33"/>
  <c r="RB140" i="33"/>
  <c r="RB80" i="73" s="1"/>
  <c r="DJ193" i="33"/>
  <c r="DJ140" i="33"/>
  <c r="DJ80" i="73" s="1"/>
  <c r="HW280" i="33"/>
  <c r="HW228" i="33"/>
  <c r="HW82" i="73" s="1"/>
  <c r="CQ236" i="33"/>
  <c r="CQ185" i="33"/>
  <c r="CQ81" i="73" s="1"/>
  <c r="LA228" i="33"/>
  <c r="LA82" i="73" s="1"/>
  <c r="LA280" i="33"/>
  <c r="CH193" i="33"/>
  <c r="CH140" i="33"/>
  <c r="CH80" i="73" s="1"/>
  <c r="DZ236" i="33"/>
  <c r="DZ185" i="33"/>
  <c r="DZ81" i="73" s="1"/>
  <c r="NE193" i="33"/>
  <c r="NE140" i="33"/>
  <c r="NE80" i="73" s="1"/>
  <c r="HB193" i="33"/>
  <c r="HB140" i="33"/>
  <c r="HB80" i="73" s="1"/>
  <c r="KU228" i="33"/>
  <c r="KU82" i="73" s="1"/>
  <c r="KU280" i="33"/>
  <c r="P193" i="33"/>
  <c r="P140" i="33"/>
  <c r="P80" i="73" s="1"/>
  <c r="LV280" i="33"/>
  <c r="LV228" i="33"/>
  <c r="LV82" i="73" s="1"/>
  <c r="DY272" i="33"/>
  <c r="DY83" i="73" s="1"/>
  <c r="HV236" i="33"/>
  <c r="HV185" i="33"/>
  <c r="HV81" i="73" s="1"/>
  <c r="CA272" i="33"/>
  <c r="CA83" i="73" s="1"/>
  <c r="LW185" i="33"/>
  <c r="LW81" i="73" s="1"/>
  <c r="LW236" i="33"/>
  <c r="NZ185" i="33"/>
  <c r="NZ81" i="73" s="1"/>
  <c r="NZ236" i="33"/>
  <c r="CI280" i="33"/>
  <c r="CI228" i="33"/>
  <c r="CI82" i="73" s="1"/>
  <c r="JR193" i="33"/>
  <c r="JR140" i="33"/>
  <c r="JR80" i="73" s="1"/>
  <c r="OP193" i="33"/>
  <c r="OP140" i="33"/>
  <c r="OP80" i="73" s="1"/>
  <c r="CS272" i="33"/>
  <c r="CS83" i="73" s="1"/>
  <c r="JL193" i="33"/>
  <c r="JL140" i="33"/>
  <c r="JL80" i="73" s="1"/>
  <c r="EE280" i="33"/>
  <c r="EE228" i="33"/>
  <c r="EE82" i="73" s="1"/>
  <c r="OJ272" i="33"/>
  <c r="OJ83" i="73" s="1"/>
  <c r="JC280" i="33"/>
  <c r="JC228" i="33"/>
  <c r="JC82" i="73" s="1"/>
  <c r="DK280" i="33"/>
  <c r="DK228" i="33"/>
  <c r="DK82" i="73" s="1"/>
  <c r="QP228" i="33"/>
  <c r="QP82" i="73" s="1"/>
  <c r="QP280" i="33"/>
  <c r="PP140" i="33"/>
  <c r="PP80" i="73" s="1"/>
  <c r="PP193" i="33"/>
  <c r="SB185" i="33"/>
  <c r="SB81" i="73" s="1"/>
  <c r="SB236" i="33"/>
  <c r="EU228" i="33"/>
  <c r="EU82" i="73" s="1"/>
  <c r="EU280" i="33"/>
  <c r="LR228" i="33"/>
  <c r="LR82" i="73" s="1"/>
  <c r="LR280" i="33"/>
  <c r="BJ236" i="33"/>
  <c r="BJ185" i="33"/>
  <c r="BJ81" i="73" s="1"/>
  <c r="NP280" i="33"/>
  <c r="NP228" i="33"/>
  <c r="NP82" i="73" s="1"/>
  <c r="FQ140" i="33"/>
  <c r="FQ80" i="73" s="1"/>
  <c r="FQ193" i="33"/>
  <c r="F185" i="33"/>
  <c r="F81" i="73" s="1"/>
  <c r="F236" i="33"/>
  <c r="F228" i="33"/>
  <c r="F82" i="73" s="1"/>
  <c r="F280" i="33"/>
  <c r="NT236" i="33"/>
  <c r="NT185" i="33"/>
  <c r="NT81" i="73" s="1"/>
  <c r="JV140" i="33"/>
  <c r="JV80" i="73" s="1"/>
  <c r="JV193" i="33"/>
  <c r="CA185" i="33"/>
  <c r="CA81" i="73" s="1"/>
  <c r="CA236" i="33"/>
  <c r="KR193" i="33"/>
  <c r="KR140" i="33"/>
  <c r="KR80" i="73" s="1"/>
  <c r="JK272" i="33"/>
  <c r="JK83" i="73" s="1"/>
  <c r="OE236" i="33"/>
  <c r="OE185" i="33"/>
  <c r="OE81" i="73" s="1"/>
  <c r="EE185" i="33"/>
  <c r="EE81" i="73" s="1"/>
  <c r="EE236" i="33"/>
  <c r="BD193" i="33"/>
  <c r="BD140" i="33"/>
  <c r="BD80" i="73" s="1"/>
  <c r="RL185" i="33"/>
  <c r="RL81" i="73" s="1"/>
  <c r="RL236" i="33"/>
  <c r="BX236" i="33"/>
  <c r="BX185" i="33"/>
  <c r="BX81" i="73" s="1"/>
  <c r="MK272" i="33"/>
  <c r="MK83" i="73" s="1"/>
  <c r="QJ140" i="33"/>
  <c r="QJ80" i="73" s="1"/>
  <c r="QJ193" i="33"/>
  <c r="IM140" i="33"/>
  <c r="IM80" i="73" s="1"/>
  <c r="IM193" i="33"/>
  <c r="IS272" i="33"/>
  <c r="IS83" i="73" s="1"/>
  <c r="JR228" i="33"/>
  <c r="JR82" i="73" s="1"/>
  <c r="JR280" i="33"/>
  <c r="QU228" i="33"/>
  <c r="QU82" i="73" s="1"/>
  <c r="QU280" i="33"/>
  <c r="R185" i="33"/>
  <c r="R81" i="73" s="1"/>
  <c r="R236" i="33"/>
  <c r="FW280" i="33"/>
  <c r="FW228" i="33"/>
  <c r="FW82" i="73" s="1"/>
  <c r="JX272" i="33"/>
  <c r="JX83" i="73" s="1"/>
  <c r="CB272" i="33"/>
  <c r="CB83" i="73" s="1"/>
  <c r="EH272" i="33"/>
  <c r="EH83" i="73" s="1"/>
  <c r="QZ280" i="33"/>
  <c r="QZ228" i="33"/>
  <c r="QZ82" i="73" s="1"/>
  <c r="RF185" i="33"/>
  <c r="RF81" i="73" s="1"/>
  <c r="RF236" i="33"/>
  <c r="QH236" i="33"/>
  <c r="QH185" i="33"/>
  <c r="QH81" i="73" s="1"/>
  <c r="JW140" i="33"/>
  <c r="JW80" i="73" s="1"/>
  <c r="JW193" i="33"/>
  <c r="GN280" i="33"/>
  <c r="GN228" i="33"/>
  <c r="GN82" i="73" s="1"/>
  <c r="MB185" i="33"/>
  <c r="MB81" i="73" s="1"/>
  <c r="MB236" i="33"/>
  <c r="LG236" i="33"/>
  <c r="LG185" i="33"/>
  <c r="LG81" i="73" s="1"/>
  <c r="AI272" i="33"/>
  <c r="AI83" i="73" s="1"/>
  <c r="GU140" i="33"/>
  <c r="GU80" i="73" s="1"/>
  <c r="GU193" i="33"/>
  <c r="LL185" i="33"/>
  <c r="LL81" i="73" s="1"/>
  <c r="LL236" i="33"/>
  <c r="QV236" i="33"/>
  <c r="QV185" i="33"/>
  <c r="QV81" i="73" s="1"/>
  <c r="GC193" i="33"/>
  <c r="GC140" i="33"/>
  <c r="GC80" i="73" s="1"/>
  <c r="BN185" i="33"/>
  <c r="BN81" i="73" s="1"/>
  <c r="BN236" i="33"/>
  <c r="NB236" i="33"/>
  <c r="NB185" i="33"/>
  <c r="NB81" i="73" s="1"/>
  <c r="EJ193" i="33"/>
  <c r="EJ140" i="33"/>
  <c r="EJ80" i="73" s="1"/>
  <c r="PD280" i="33"/>
  <c r="PD228" i="33"/>
  <c r="PD82" i="73" s="1"/>
  <c r="GD280" i="33"/>
  <c r="GD228" i="33"/>
  <c r="GD82" i="73" s="1"/>
  <c r="QX236" i="33"/>
  <c r="QX185" i="33"/>
  <c r="QX81" i="73" s="1"/>
  <c r="QQ228" i="33"/>
  <c r="QQ82" i="73" s="1"/>
  <c r="QQ280" i="33"/>
  <c r="NC228" i="33"/>
  <c r="NC82" i="73" s="1"/>
  <c r="NC280" i="33"/>
  <c r="CI236" i="33"/>
  <c r="CI185" i="33"/>
  <c r="CI81" i="73" s="1"/>
  <c r="V185" i="33"/>
  <c r="V81" i="73" s="1"/>
  <c r="V236" i="33"/>
  <c r="AR280" i="33"/>
  <c r="AR228" i="33"/>
  <c r="AR82" i="73" s="1"/>
  <c r="RI185" i="33"/>
  <c r="RI81" i="73" s="1"/>
  <c r="RI236" i="33"/>
  <c r="KA272" i="33"/>
  <c r="KA83" i="73" s="1"/>
  <c r="EF185" i="33"/>
  <c r="EF81" i="73" s="1"/>
  <c r="EF236" i="33"/>
  <c r="KI280" i="33"/>
  <c r="KI228" i="33"/>
  <c r="KI82" i="73" s="1"/>
  <c r="IP272" i="33"/>
  <c r="IP83" i="73" s="1"/>
  <c r="AQ236" i="33"/>
  <c r="AQ185" i="33"/>
  <c r="AQ81" i="73" s="1"/>
  <c r="BF179" i="21"/>
  <c r="BF186" i="21" s="1"/>
  <c r="BF200" i="21"/>
  <c r="BF274" i="21" s="1"/>
  <c r="Q179" i="21"/>
  <c r="Q186" i="21" s="1"/>
  <c r="Q200" i="21"/>
  <c r="D193" i="33"/>
  <c r="D140" i="33"/>
  <c r="D80" i="73" s="1"/>
  <c r="AK185" i="33"/>
  <c r="AK81" i="73" s="1"/>
  <c r="AK236" i="33"/>
  <c r="QP185" i="33"/>
  <c r="QP81" i="73" s="1"/>
  <c r="QP236" i="33"/>
  <c r="HG280" i="33"/>
  <c r="HG228" i="33"/>
  <c r="HG82" i="73" s="1"/>
  <c r="QV193" i="33"/>
  <c r="QV140" i="33"/>
  <c r="QV80" i="73" s="1"/>
  <c r="R272" i="33"/>
  <c r="R83" i="73" s="1"/>
  <c r="KT280" i="33"/>
  <c r="KT228" i="33"/>
  <c r="KT82" i="73" s="1"/>
  <c r="GP280" i="33"/>
  <c r="GP228" i="33"/>
  <c r="GP82" i="73" s="1"/>
  <c r="S140" i="33"/>
  <c r="S80" i="73" s="1"/>
  <c r="S193" i="33"/>
  <c r="GT228" i="33"/>
  <c r="GT82" i="73" s="1"/>
  <c r="GT280" i="33"/>
  <c r="QB272" i="33"/>
  <c r="QB83" i="73" s="1"/>
  <c r="NC193" i="33"/>
  <c r="NC140" i="33"/>
  <c r="NC80" i="73" s="1"/>
  <c r="OR236" i="33"/>
  <c r="OR185" i="33"/>
  <c r="OR81" i="73" s="1"/>
  <c r="DM193" i="33"/>
  <c r="DM140" i="33"/>
  <c r="DM80" i="73" s="1"/>
  <c r="HV193" i="33"/>
  <c r="HV140" i="33"/>
  <c r="HV80" i="73" s="1"/>
  <c r="LD185" i="33"/>
  <c r="LD81" i="73" s="1"/>
  <c r="LD236" i="33"/>
  <c r="HW236" i="33"/>
  <c r="HW185" i="33"/>
  <c r="HW81" i="73" s="1"/>
  <c r="MT193" i="33"/>
  <c r="MT140" i="33"/>
  <c r="MT80" i="73" s="1"/>
  <c r="FD185" i="33"/>
  <c r="FD81" i="73" s="1"/>
  <c r="FD236" i="33"/>
  <c r="GL185" i="33"/>
  <c r="GL81" i="73" s="1"/>
  <c r="GL236" i="33"/>
  <c r="EJ236" i="33"/>
  <c r="EJ185" i="33"/>
  <c r="EJ81" i="73" s="1"/>
  <c r="CJ228" i="33"/>
  <c r="CJ82" i="73" s="1"/>
  <c r="CJ280" i="33"/>
  <c r="AG140" i="33"/>
  <c r="AG80" i="73" s="1"/>
  <c r="AG193" i="33"/>
  <c r="DC193" i="33"/>
  <c r="DC140" i="33"/>
  <c r="DC80" i="73" s="1"/>
  <c r="GJ185" i="33"/>
  <c r="GJ81" i="73" s="1"/>
  <c r="GJ236" i="33"/>
  <c r="IU193" i="33"/>
  <c r="IU140" i="33"/>
  <c r="IU80" i="73" s="1"/>
  <c r="NS272" i="33"/>
  <c r="NS83" i="73" s="1"/>
  <c r="PY280" i="33"/>
  <c r="PY228" i="33"/>
  <c r="PY82" i="73" s="1"/>
  <c r="RP228" i="33"/>
  <c r="RP82" i="73" s="1"/>
  <c r="RP280" i="33"/>
  <c r="PA193" i="33"/>
  <c r="PA140" i="33"/>
  <c r="PA80" i="73" s="1"/>
  <c r="DL272" i="33"/>
  <c r="DL83" i="73" s="1"/>
  <c r="EV179" i="21"/>
  <c r="EV186" i="21" s="1"/>
  <c r="EV200" i="21"/>
  <c r="IQ193" i="33"/>
  <c r="IQ140" i="33"/>
  <c r="IQ80" i="73" s="1"/>
  <c r="LS272" i="33"/>
  <c r="LS83" i="73" s="1"/>
  <c r="KS272" i="33"/>
  <c r="KS83" i="73" s="1"/>
  <c r="DS179" i="21"/>
  <c r="DS186" i="21" s="1"/>
  <c r="DS200" i="21"/>
  <c r="OK228" i="33"/>
  <c r="OK82" i="73" s="1"/>
  <c r="OK280" i="33"/>
  <c r="SB140" i="33"/>
  <c r="SB80" i="73" s="1"/>
  <c r="SB193" i="33"/>
  <c r="QD228" i="33"/>
  <c r="QD82" i="73" s="1"/>
  <c r="QD280" i="33"/>
  <c r="DH280" i="33"/>
  <c r="DH228" i="33"/>
  <c r="DH82" i="73" s="1"/>
  <c r="BS272" i="33"/>
  <c r="BS83" i="73" s="1"/>
  <c r="FL185" i="33"/>
  <c r="FL81" i="73" s="1"/>
  <c r="FL236" i="33"/>
  <c r="MV185" i="33"/>
  <c r="MV81" i="73" s="1"/>
  <c r="MV236" i="33"/>
  <c r="OM140" i="33"/>
  <c r="OM80" i="73" s="1"/>
  <c r="OM193" i="33"/>
  <c r="AW236" i="33"/>
  <c r="AW185" i="33"/>
  <c r="AW81" i="73" s="1"/>
  <c r="MC236" i="33"/>
  <c r="MC185" i="33"/>
  <c r="MC81" i="73" s="1"/>
  <c r="CV140" i="33"/>
  <c r="CV80" i="73" s="1"/>
  <c r="CV193" i="33"/>
  <c r="JS140" i="33"/>
  <c r="JS80" i="73" s="1"/>
  <c r="JS193" i="33"/>
  <c r="MP140" i="33"/>
  <c r="MP80" i="73" s="1"/>
  <c r="MP193" i="33"/>
  <c r="RQ185" i="33"/>
  <c r="RQ81" i="73" s="1"/>
  <c r="RQ236" i="33"/>
  <c r="KQ140" i="33"/>
  <c r="KQ80" i="73" s="1"/>
  <c r="KQ193" i="33"/>
  <c r="MX280" i="33"/>
  <c r="MX228" i="33"/>
  <c r="MX82" i="73" s="1"/>
  <c r="PO193" i="33"/>
  <c r="PO140" i="33"/>
  <c r="PO80" i="73" s="1"/>
  <c r="FN140" i="33"/>
  <c r="FN80" i="73" s="1"/>
  <c r="FN193" i="33"/>
  <c r="QU272" i="33"/>
  <c r="QU83" i="73" s="1"/>
  <c r="LN185" i="33"/>
  <c r="LN81" i="73" s="1"/>
  <c r="LN236" i="33"/>
  <c r="LX140" i="33"/>
  <c r="LX80" i="73" s="1"/>
  <c r="LX193" i="33"/>
  <c r="HF140" i="33"/>
  <c r="HF80" i="73" s="1"/>
  <c r="HF193" i="33"/>
  <c r="PU280" i="33"/>
  <c r="PU228" i="33"/>
  <c r="PU82" i="73" s="1"/>
  <c r="Q272" i="33"/>
  <c r="Q83" i="73" s="1"/>
  <c r="AY228" i="33"/>
  <c r="AY82" i="73" s="1"/>
  <c r="AY280" i="33"/>
  <c r="IR193" i="33"/>
  <c r="IR140" i="33"/>
  <c r="IR80" i="73" s="1"/>
  <c r="EC272" i="33"/>
  <c r="EC83" i="73" s="1"/>
  <c r="MC280" i="33"/>
  <c r="MC228" i="33"/>
  <c r="MC82" i="73" s="1"/>
  <c r="BX272" i="33"/>
  <c r="BX83" i="73" s="1"/>
  <c r="JX238" i="33"/>
  <c r="AJ200" i="21"/>
  <c r="AJ179" i="21"/>
  <c r="AJ186" i="21" s="1"/>
  <c r="E185" i="33"/>
  <c r="E81" i="73" s="1"/>
  <c r="E236" i="33"/>
  <c r="IF193" i="33"/>
  <c r="IF140" i="33"/>
  <c r="IF80" i="73" s="1"/>
  <c r="AJ236" i="33"/>
  <c r="AJ185" i="33"/>
  <c r="AJ81" i="73" s="1"/>
  <c r="AC185" i="33"/>
  <c r="AC81" i="73" s="1"/>
  <c r="AC236" i="33"/>
  <c r="G280" i="33"/>
  <c r="G228" i="33"/>
  <c r="G82" i="73" s="1"/>
  <c r="RQ228" i="33"/>
  <c r="RQ82" i="73" s="1"/>
  <c r="RQ280" i="33"/>
  <c r="MZ272" i="33"/>
  <c r="MZ83" i="73" s="1"/>
  <c r="AO280" i="33"/>
  <c r="AO228" i="33"/>
  <c r="AO82" i="73" s="1"/>
  <c r="H280" i="33"/>
  <c r="H228" i="33"/>
  <c r="H82" i="73" s="1"/>
  <c r="BF236" i="33"/>
  <c r="BF185" i="33"/>
  <c r="BF81" i="73" s="1"/>
  <c r="PH140" i="33"/>
  <c r="PH80" i="73" s="1"/>
  <c r="PH193" i="33"/>
  <c r="ND140" i="33"/>
  <c r="ND80" i="73" s="1"/>
  <c r="ND193" i="33"/>
  <c r="U280" i="33"/>
  <c r="U228" i="33"/>
  <c r="U82" i="73" s="1"/>
  <c r="SB280" i="33"/>
  <c r="SB228" i="33"/>
  <c r="SB82" i="73" s="1"/>
  <c r="AI185" i="33"/>
  <c r="AI81" i="73" s="1"/>
  <c r="AI236" i="33"/>
  <c r="BM280" i="33"/>
  <c r="BM228" i="33"/>
  <c r="BM82" i="73" s="1"/>
  <c r="L101" i="33"/>
  <c r="L79" i="73" s="1"/>
  <c r="RH271" i="21"/>
  <c r="HR272" i="21"/>
  <c r="JM272" i="21"/>
  <c r="PM272" i="21"/>
  <c r="HW272" i="21"/>
  <c r="KE272" i="21"/>
  <c r="EH272" i="21"/>
  <c r="PE272" i="21"/>
  <c r="JJ272" i="21"/>
  <c r="QA272" i="21"/>
  <c r="DM272" i="21"/>
  <c r="AB272" i="21"/>
  <c r="FC272" i="21"/>
  <c r="MP272" i="21"/>
  <c r="PU272" i="21"/>
  <c r="GE272" i="21"/>
  <c r="RL272" i="21"/>
  <c r="PV272" i="21"/>
  <c r="QD272" i="21"/>
  <c r="Q272" i="21"/>
  <c r="QG272" i="21"/>
  <c r="RM272" i="21"/>
  <c r="BR272" i="21"/>
  <c r="EE272" i="21"/>
  <c r="FX272" i="21"/>
  <c r="FM272" i="21"/>
  <c r="CA272" i="21"/>
  <c r="CI272" i="21"/>
  <c r="CS272" i="21"/>
  <c r="HC272" i="21"/>
  <c r="GV272" i="21"/>
  <c r="OJ272" i="21"/>
  <c r="J272" i="21"/>
  <c r="DI272" i="21"/>
  <c r="BA272" i="21"/>
  <c r="QY272" i="21"/>
  <c r="CD272" i="21"/>
  <c r="NF272" i="21"/>
  <c r="FD272" i="21"/>
  <c r="LU272" i="21"/>
  <c r="HG272" i="21"/>
  <c r="II272" i="21"/>
  <c r="OX272" i="21"/>
  <c r="MW272" i="21"/>
  <c r="GD272" i="21"/>
  <c r="JA272" i="21"/>
  <c r="K272" i="21"/>
  <c r="KI272" i="21"/>
  <c r="OM271" i="21"/>
  <c r="IF273" i="21"/>
  <c r="FR273" i="21"/>
  <c r="T273" i="21"/>
  <c r="NR271" i="21"/>
  <c r="LV271" i="21"/>
  <c r="EH273" i="21"/>
  <c r="OP271" i="21"/>
  <c r="KY273" i="21"/>
  <c r="FB273" i="21"/>
  <c r="FO271" i="21"/>
  <c r="JE271" i="21"/>
  <c r="M271" i="21"/>
  <c r="MT271" i="21"/>
  <c r="PH272" i="21"/>
  <c r="PF272" i="21"/>
  <c r="NY271" i="21"/>
  <c r="EQ272" i="21"/>
  <c r="IG271" i="21"/>
  <c r="IE272" i="21"/>
  <c r="GC271" i="21"/>
  <c r="EU273" i="21"/>
  <c r="L272" i="21"/>
  <c r="B105" i="63"/>
  <c r="B38" i="73" s="1"/>
  <c r="LR272" i="21"/>
  <c r="B104" i="63"/>
  <c r="B31" i="73" s="1"/>
  <c r="RL273" i="21"/>
  <c r="DZ273" i="21"/>
  <c r="LO273" i="21"/>
  <c r="Y273" i="21"/>
  <c r="FV271" i="21"/>
  <c r="SF272" i="21"/>
  <c r="BZ273" i="21"/>
  <c r="CI273" i="21"/>
  <c r="MV271" i="21"/>
  <c r="RF271" i="21"/>
  <c r="AJ271" i="21"/>
  <c r="KM273" i="21"/>
  <c r="RD273" i="21"/>
  <c r="BM272" i="21"/>
  <c r="ML271" i="21"/>
  <c r="JG273" i="21"/>
  <c r="QY273" i="21"/>
  <c r="QM271" i="21"/>
  <c r="BC273" i="21"/>
  <c r="NV272" i="21"/>
  <c r="FC273" i="21"/>
  <c r="L191" i="21"/>
  <c r="EV272" i="21"/>
  <c r="JJ271" i="21"/>
  <c r="AN273" i="21"/>
  <c r="IC272" i="21"/>
  <c r="AP271" i="21"/>
  <c r="D265" i="21"/>
  <c r="FK273" i="21"/>
  <c r="O272" i="21"/>
  <c r="LN273" i="21"/>
  <c r="AD273" i="21"/>
  <c r="CN271" i="21"/>
  <c r="QZ271" i="21"/>
  <c r="QA273" i="21"/>
  <c r="GH272" i="21"/>
  <c r="KO271" i="21"/>
  <c r="MD272" i="21"/>
  <c r="LD273" i="21"/>
  <c r="BL273" i="21"/>
  <c r="EG271" i="21"/>
  <c r="FH271" i="21"/>
  <c r="FA273" i="21"/>
  <c r="PT273" i="21"/>
  <c r="RV271" i="21"/>
  <c r="EO272" i="21"/>
  <c r="CR273" i="21"/>
  <c r="HW273" i="21"/>
  <c r="CP271" i="21"/>
  <c r="OY273" i="21"/>
  <c r="PX272" i="21"/>
  <c r="M273" i="21"/>
  <c r="MM271" i="21"/>
  <c r="DG273" i="21"/>
  <c r="IB273" i="21"/>
  <c r="QV272" i="21"/>
  <c r="NW273" i="21"/>
  <c r="PS271" i="21"/>
  <c r="MI271" i="21"/>
  <c r="HV273" i="21"/>
  <c r="FW271" i="21"/>
  <c r="PW273" i="21"/>
  <c r="E273" i="21"/>
  <c r="GD271" i="21"/>
  <c r="QD273" i="21"/>
  <c r="PZ273" i="21"/>
  <c r="LX271" i="21"/>
  <c r="LD271" i="21"/>
  <c r="PA271" i="21"/>
  <c r="EO273" i="21"/>
  <c r="IA271" i="21"/>
  <c r="ET271" i="21"/>
  <c r="DI273" i="21"/>
  <c r="MH271" i="21"/>
  <c r="GV271" i="21"/>
  <c r="CQ272" i="21"/>
  <c r="CY273" i="21"/>
  <c r="FV272" i="21"/>
  <c r="FE273" i="21"/>
  <c r="PO273" i="21"/>
  <c r="GH271" i="21"/>
  <c r="NS273" i="21"/>
  <c r="CD273" i="21"/>
  <c r="PD272" i="21"/>
  <c r="IC271" i="21"/>
  <c r="GM271" i="21"/>
  <c r="Y271" i="21"/>
  <c r="OU271" i="21"/>
  <c r="JK273" i="21"/>
  <c r="DJ272" i="21"/>
  <c r="PV273" i="21"/>
  <c r="MX273" i="21"/>
  <c r="MR273" i="21"/>
  <c r="JS271" i="21"/>
  <c r="AZ271" i="21"/>
  <c r="LI273" i="21"/>
  <c r="JZ273" i="21"/>
  <c r="CG273" i="21"/>
  <c r="HM271" i="21"/>
  <c r="MN273" i="21"/>
  <c r="CJ271" i="21"/>
  <c r="I271" i="21"/>
  <c r="JY272" i="21"/>
  <c r="JB271" i="21"/>
  <c r="DS273" i="21"/>
  <c r="LL271" i="21"/>
  <c r="QP271" i="21"/>
  <c r="CZ271" i="21"/>
  <c r="JE273" i="21"/>
  <c r="LY273" i="21"/>
  <c r="MA273" i="21"/>
  <c r="OW273" i="21"/>
  <c r="KV272" i="21"/>
  <c r="DV271" i="21"/>
  <c r="KI273" i="21"/>
  <c r="GP273" i="21"/>
  <c r="EX271" i="21"/>
  <c r="IY273" i="21"/>
  <c r="LQ273" i="21"/>
  <c r="FP271" i="21"/>
  <c r="N271" i="21"/>
  <c r="HT271" i="21"/>
  <c r="KQ273" i="21"/>
  <c r="BH271" i="21"/>
  <c r="D273" i="21"/>
  <c r="LM271" i="21"/>
  <c r="II271" i="21"/>
  <c r="H192" i="21"/>
  <c r="O89" i="63"/>
  <c r="O101" i="63" s="1"/>
  <c r="O86" i="73" s="1"/>
  <c r="N168" i="21"/>
  <c r="I192" i="21"/>
  <c r="L193" i="21"/>
  <c r="M196" i="21"/>
  <c r="M175" i="21"/>
  <c r="M182" i="21" s="1"/>
  <c r="M190" i="21" s="1"/>
  <c r="K192" i="21"/>
  <c r="F192" i="21"/>
  <c r="K109" i="21"/>
  <c r="K264" i="21" s="1"/>
  <c r="J192" i="21"/>
  <c r="D192" i="21"/>
  <c r="D193" i="21"/>
  <c r="G192" i="21"/>
  <c r="NG271" i="21"/>
  <c r="L192" i="21"/>
  <c r="B271" i="21"/>
  <c r="N89" i="33"/>
  <c r="N101" i="33" s="1"/>
  <c r="N79" i="73" s="1"/>
  <c r="M87" i="21"/>
  <c r="C193" i="21"/>
  <c r="FQ271" i="21"/>
  <c r="C192" i="21"/>
  <c r="G193" i="21"/>
  <c r="H193" i="21"/>
  <c r="L115" i="21"/>
  <c r="L270" i="21" s="1"/>
  <c r="L94" i="21"/>
  <c r="L101" i="21"/>
  <c r="MJ271" i="21"/>
  <c r="J193" i="21"/>
  <c r="K193" i="21"/>
  <c r="DF271" i="21"/>
  <c r="LJ273" i="21" l="1"/>
  <c r="EP273" i="21"/>
  <c r="HG274" i="21"/>
  <c r="PT271" i="21"/>
  <c r="NM274" i="21"/>
  <c r="JB272" i="21"/>
  <c r="CX273" i="21"/>
  <c r="GQ273" i="21"/>
  <c r="IH272" i="21"/>
  <c r="EA273" i="21"/>
  <c r="OE271" i="21"/>
  <c r="FW273" i="21"/>
  <c r="RW272" i="21"/>
  <c r="F111" i="21"/>
  <c r="F266" i="21" s="1"/>
  <c r="JT271" i="21"/>
  <c r="JX273" i="21"/>
  <c r="RP273" i="21"/>
  <c r="PB271" i="21"/>
  <c r="NA272" i="21"/>
  <c r="AH271" i="21"/>
  <c r="KT271" i="21"/>
  <c r="J273" i="21"/>
  <c r="MZ272" i="21"/>
  <c r="OM273" i="21"/>
  <c r="DN271" i="21"/>
  <c r="CN274" i="21"/>
  <c r="IS272" i="21"/>
  <c r="IM271" i="21"/>
  <c r="BK274" i="21"/>
  <c r="ER274" i="21"/>
  <c r="PS273" i="21"/>
  <c r="BE271" i="21"/>
  <c r="LZ274" i="21"/>
  <c r="AI273" i="21"/>
  <c r="FF274" i="21"/>
  <c r="DD273" i="21"/>
  <c r="H271" i="21"/>
  <c r="G112" i="21"/>
  <c r="G267" i="21" s="1"/>
  <c r="QK271" i="21"/>
  <c r="OD271" i="21"/>
  <c r="HN271" i="21"/>
  <c r="LR273" i="21"/>
  <c r="BW274" i="21"/>
  <c r="QV274" i="21"/>
  <c r="LI272" i="21"/>
  <c r="KL274" i="21"/>
  <c r="IH274" i="21"/>
  <c r="HS274" i="21"/>
  <c r="HE274" i="21"/>
  <c r="MX274" i="21"/>
  <c r="MY272" i="21"/>
  <c r="IM272" i="21"/>
  <c r="MF273" i="21"/>
  <c r="NY273" i="21"/>
  <c r="I111" i="21"/>
  <c r="I266" i="21" s="1"/>
  <c r="LG271" i="21"/>
  <c r="IK271" i="21"/>
  <c r="DU274" i="21"/>
  <c r="OY272" i="21"/>
  <c r="PG273" i="21"/>
  <c r="OU272" i="21"/>
  <c r="HV272" i="21"/>
  <c r="AC274" i="21"/>
  <c r="EQ274" i="21"/>
  <c r="ED274" i="21"/>
  <c r="KW271" i="21"/>
  <c r="AV271" i="21"/>
  <c r="RG274" i="21"/>
  <c r="QO274" i="21"/>
  <c r="HR273" i="21"/>
  <c r="HN273" i="21"/>
  <c r="OM272" i="21"/>
  <c r="ED272" i="21"/>
  <c r="S273" i="21"/>
  <c r="IW274" i="21"/>
  <c r="HH271" i="21"/>
  <c r="MU274" i="21"/>
  <c r="AO272" i="21"/>
  <c r="CR274" i="21"/>
  <c r="D112" i="21"/>
  <c r="D267" i="21" s="1"/>
  <c r="MV273" i="21"/>
  <c r="RK272" i="21"/>
  <c r="RP272" i="21"/>
  <c r="DT274" i="21"/>
  <c r="KZ271" i="21"/>
  <c r="G111" i="21"/>
  <c r="G266" i="21" s="1"/>
  <c r="PI273" i="21"/>
  <c r="DL274" i="21"/>
  <c r="NU273" i="21"/>
  <c r="LM273" i="21"/>
  <c r="JG271" i="21"/>
  <c r="QP274" i="21"/>
  <c r="OG274" i="21"/>
  <c r="KF273" i="21"/>
  <c r="AT271" i="21"/>
  <c r="GJ272" i="21"/>
  <c r="LF273" i="21"/>
  <c r="AC272" i="21"/>
  <c r="LB272" i="21"/>
  <c r="JS273" i="21"/>
  <c r="HK271" i="21"/>
  <c r="BE274" i="21"/>
  <c r="R274" i="21"/>
  <c r="OA271" i="21"/>
  <c r="QQ274" i="21"/>
  <c r="JA274" i="21"/>
  <c r="ME273" i="21"/>
  <c r="QA271" i="21"/>
  <c r="GH274" i="21"/>
  <c r="T271" i="21"/>
  <c r="AM273" i="21"/>
  <c r="DF274" i="21"/>
  <c r="HQ271" i="21"/>
  <c r="AS274" i="21"/>
  <c r="AD274" i="21"/>
  <c r="IX272" i="21"/>
  <c r="RN274" i="21"/>
  <c r="PZ271" i="21"/>
  <c r="LF274" i="21"/>
  <c r="PX274" i="21"/>
  <c r="CP273" i="21"/>
  <c r="NC274" i="21"/>
  <c r="BZ272" i="21"/>
  <c r="EQ271" i="21"/>
  <c r="QX273" i="21"/>
  <c r="CY272" i="21"/>
  <c r="DB274" i="21"/>
  <c r="SC272" i="21"/>
  <c r="BO274" i="21"/>
  <c r="JI274" i="21"/>
  <c r="FP272" i="21"/>
  <c r="DJ274" i="21"/>
  <c r="BC271" i="21"/>
  <c r="KA274" i="21"/>
  <c r="MK273" i="21"/>
  <c r="FY272" i="21"/>
  <c r="BV271" i="21"/>
  <c r="GB273" i="21"/>
  <c r="AH273" i="21"/>
  <c r="LD274" i="21"/>
  <c r="QB271" i="21"/>
  <c r="NO271" i="21"/>
  <c r="AB273" i="21"/>
  <c r="BO273" i="21"/>
  <c r="JB273" i="21"/>
  <c r="PP271" i="21"/>
  <c r="MU271" i="21"/>
  <c r="EM274" i="21"/>
  <c r="CT271" i="21"/>
  <c r="LA271" i="21"/>
  <c r="QD274" i="21"/>
  <c r="G274" i="21"/>
  <c r="MO274" i="21"/>
  <c r="LT274" i="21"/>
  <c r="PF273" i="21"/>
  <c r="FB271" i="21"/>
  <c r="FG272" i="21"/>
  <c r="QW274" i="21"/>
  <c r="OV271" i="21"/>
  <c r="CW274" i="21"/>
  <c r="OU274" i="21"/>
  <c r="CT273" i="21"/>
  <c r="RS271" i="21"/>
  <c r="II274" i="21"/>
  <c r="FD271" i="21"/>
  <c r="AD271" i="21"/>
  <c r="ES271" i="21"/>
  <c r="KM272" i="21"/>
  <c r="GN271" i="21"/>
  <c r="LV274" i="21"/>
  <c r="OT271" i="21"/>
  <c r="E193" i="21"/>
  <c r="ID274" i="21"/>
  <c r="OJ274" i="21"/>
  <c r="E271" i="21"/>
  <c r="BG271" i="21"/>
  <c r="E112" i="21"/>
  <c r="E265" i="21"/>
  <c r="KS271" i="21"/>
  <c r="SI83" i="73"/>
  <c r="AR97" i="73" s="1"/>
  <c r="BX274" i="21"/>
  <c r="PJ274" i="21"/>
  <c r="E192" i="21"/>
  <c r="CU272" i="21"/>
  <c r="RW271" i="21"/>
  <c r="FB272" i="21"/>
  <c r="AW274" i="21"/>
  <c r="SI80" i="73"/>
  <c r="SI82" i="73"/>
  <c r="BU273" i="21"/>
  <c r="RQ271" i="21"/>
  <c r="B193" i="21"/>
  <c r="QG273" i="21"/>
  <c r="SI81" i="73"/>
  <c r="PA272" i="21"/>
  <c r="H112" i="21"/>
  <c r="H267" i="21" s="1"/>
  <c r="J112" i="21"/>
  <c r="J267" i="21" s="1"/>
  <c r="E111" i="21"/>
  <c r="BM274" i="21"/>
  <c r="HL274" i="21"/>
  <c r="AE271" i="21"/>
  <c r="OA274" i="21"/>
  <c r="HY272" i="21"/>
  <c r="B265" i="21"/>
  <c r="CE272" i="21"/>
  <c r="BP274" i="21"/>
  <c r="IT274" i="21"/>
  <c r="AO273" i="21"/>
  <c r="J111" i="21"/>
  <c r="J266" i="21" s="1"/>
  <c r="JK271" i="21"/>
  <c r="MO272" i="21"/>
  <c r="DN272" i="21"/>
  <c r="PF274" i="21"/>
  <c r="B192" i="21"/>
  <c r="AJ274" i="21"/>
  <c r="PL274" i="21"/>
  <c r="ON274" i="21"/>
  <c r="LO272" i="21"/>
  <c r="FO273" i="21"/>
  <c r="BS273" i="21"/>
  <c r="HU274" i="21"/>
  <c r="NA273" i="21"/>
  <c r="FC274" i="21"/>
  <c r="BV274" i="21"/>
  <c r="SB274" i="21"/>
  <c r="FN271" i="21"/>
  <c r="PJ271" i="21"/>
  <c r="H111" i="21"/>
  <c r="H266" i="21" s="1"/>
  <c r="OW274" i="21"/>
  <c r="BA271" i="21"/>
  <c r="IR272" i="21"/>
  <c r="L112" i="21"/>
  <c r="L267" i="21" s="1"/>
  <c r="C111" i="21"/>
  <c r="C266" i="21" s="1"/>
  <c r="PE274" i="21"/>
  <c r="BX271" i="21"/>
  <c r="C112" i="21"/>
  <c r="C267" i="21" s="1"/>
  <c r="K111" i="21"/>
  <c r="K266" i="21" s="1"/>
  <c r="DS274" i="21"/>
  <c r="U274" i="21"/>
  <c r="OY271" i="21"/>
  <c r="PJ272" i="21"/>
  <c r="GB271" i="21"/>
  <c r="B112" i="21"/>
  <c r="IO274" i="21"/>
  <c r="K112" i="21"/>
  <c r="K267" i="21" s="1"/>
  <c r="HQ272" i="21"/>
  <c r="Q274" i="21"/>
  <c r="GI272" i="21"/>
  <c r="AZ274" i="21"/>
  <c r="FH274" i="21"/>
  <c r="I112" i="21"/>
  <c r="I267" i="21" s="1"/>
  <c r="B111" i="21"/>
  <c r="C274" i="21"/>
  <c r="M274" i="21"/>
  <c r="EG274" i="21"/>
  <c r="NG274" i="21"/>
  <c r="NS274" i="21"/>
  <c r="RB274" i="21"/>
  <c r="OD195" i="33"/>
  <c r="OD238" i="33"/>
  <c r="OD282" i="33"/>
  <c r="OA195" i="33"/>
  <c r="OA282" i="33"/>
  <c r="OA238" i="33"/>
  <c r="NX195" i="33"/>
  <c r="NX238" i="33"/>
  <c r="NX282" i="33"/>
  <c r="AD282" i="33"/>
  <c r="AD195" i="33"/>
  <c r="AD238" i="33"/>
  <c r="W282" i="33"/>
  <c r="W238" i="33"/>
  <c r="W195" i="33"/>
  <c r="BQ195" i="33"/>
  <c r="BQ282" i="33"/>
  <c r="BQ238" i="33"/>
  <c r="MX282" i="33"/>
  <c r="MX238" i="33"/>
  <c r="MX195" i="33"/>
  <c r="AN195" i="33"/>
  <c r="AN282" i="33"/>
  <c r="AN238" i="33"/>
  <c r="EP238" i="33"/>
  <c r="EP282" i="33"/>
  <c r="EP195" i="33"/>
  <c r="BR282" i="33"/>
  <c r="BR238" i="33"/>
  <c r="BR195" i="33"/>
  <c r="DE282" i="33"/>
  <c r="DE238" i="33"/>
  <c r="DE195" i="33"/>
  <c r="GV282" i="33"/>
  <c r="GV238" i="33"/>
  <c r="GV195" i="33"/>
  <c r="GN195" i="33"/>
  <c r="GN282" i="33"/>
  <c r="GN238" i="33"/>
  <c r="LW195" i="33"/>
  <c r="LW282" i="33"/>
  <c r="LW238" i="33"/>
  <c r="SC238" i="33"/>
  <c r="SC195" i="33"/>
  <c r="SC282" i="33"/>
  <c r="BF238" i="33"/>
  <c r="BF282" i="33"/>
  <c r="BF195" i="33"/>
  <c r="AH282" i="33"/>
  <c r="AH195" i="33"/>
  <c r="AH238" i="33"/>
  <c r="QO282" i="33"/>
  <c r="QO195" i="33"/>
  <c r="QO238" i="33"/>
  <c r="OS282" i="33"/>
  <c r="OS238" i="33"/>
  <c r="OS195" i="33"/>
  <c r="FK282" i="33"/>
  <c r="FK195" i="33"/>
  <c r="FK238" i="33"/>
  <c r="EM282" i="33"/>
  <c r="EM238" i="33"/>
  <c r="EM195" i="33"/>
  <c r="SE238" i="33"/>
  <c r="SE195" i="33"/>
  <c r="SE282" i="33"/>
  <c r="EX238" i="33"/>
  <c r="EX282" i="33"/>
  <c r="EX195" i="33"/>
  <c r="CX195" i="33"/>
  <c r="CX282" i="33"/>
  <c r="CX238" i="33"/>
  <c r="IH195" i="33"/>
  <c r="IH238" i="33"/>
  <c r="IH282" i="33"/>
  <c r="OT282" i="33"/>
  <c r="OT195" i="33"/>
  <c r="OT238" i="33"/>
  <c r="FG195" i="33"/>
  <c r="FG282" i="33"/>
  <c r="FG238" i="33"/>
  <c r="KV195" i="33"/>
  <c r="KV282" i="33"/>
  <c r="KV238" i="33"/>
  <c r="QI195" i="33"/>
  <c r="QI238" i="33"/>
  <c r="QI282" i="33"/>
  <c r="IR282" i="33"/>
  <c r="IR238" i="33"/>
  <c r="IR195" i="33"/>
  <c r="T282" i="33"/>
  <c r="T238" i="33"/>
  <c r="T195" i="33"/>
  <c r="RZ282" i="33"/>
  <c r="RZ238" i="33"/>
  <c r="RZ195" i="33"/>
  <c r="ME238" i="33"/>
  <c r="ME282" i="33"/>
  <c r="ME195" i="33"/>
  <c r="OF238" i="33"/>
  <c r="OF282" i="33"/>
  <c r="OF195" i="33"/>
  <c r="QB195" i="33"/>
  <c r="QB282" i="33"/>
  <c r="QB238" i="33"/>
  <c r="KL195" i="33"/>
  <c r="KL282" i="33"/>
  <c r="KL238" i="33"/>
  <c r="OI238" i="33"/>
  <c r="OI282" i="33"/>
  <c r="OI195" i="33"/>
  <c r="IE195" i="33"/>
  <c r="IE282" i="33"/>
  <c r="IE238" i="33"/>
  <c r="GI195" i="33"/>
  <c r="GI238" i="33"/>
  <c r="GI282" i="33"/>
  <c r="MF195" i="33"/>
  <c r="MF282" i="33"/>
  <c r="MF238" i="33"/>
  <c r="OX195" i="33"/>
  <c r="OX238" i="33"/>
  <c r="OX282" i="33"/>
  <c r="HA282" i="33"/>
  <c r="HA195" i="33"/>
  <c r="HA238" i="33"/>
  <c r="KI282" i="33"/>
  <c r="KI195" i="33"/>
  <c r="KI238" i="33"/>
  <c r="DL195" i="33"/>
  <c r="DL238" i="33"/>
  <c r="DL282" i="33"/>
  <c r="NY238" i="33"/>
  <c r="NY282" i="33"/>
  <c r="NY195" i="33"/>
  <c r="HE238" i="33"/>
  <c r="HE195" i="33"/>
  <c r="HE282" i="33"/>
  <c r="KU238" i="33"/>
  <c r="KU282" i="33"/>
  <c r="KU195" i="33"/>
  <c r="MT238" i="33"/>
  <c r="MT282" i="33"/>
  <c r="MT195" i="33"/>
  <c r="D238" i="33"/>
  <c r="D282" i="33"/>
  <c r="D195" i="33"/>
  <c r="EJ238" i="33"/>
  <c r="EJ195" i="33"/>
  <c r="EJ282" i="33"/>
  <c r="PC238" i="33"/>
  <c r="PC282" i="33"/>
  <c r="PC195" i="33"/>
  <c r="MM238" i="33"/>
  <c r="MM282" i="33"/>
  <c r="MM195" i="33"/>
  <c r="AW238" i="33"/>
  <c r="AW282" i="33"/>
  <c r="AW195" i="33"/>
  <c r="CR195" i="33"/>
  <c r="CR238" i="33"/>
  <c r="CR282" i="33"/>
  <c r="EB238" i="33"/>
  <c r="EB195" i="33"/>
  <c r="EB282" i="33"/>
  <c r="MD238" i="33"/>
  <c r="MD282" i="33"/>
  <c r="MD195" i="33"/>
  <c r="NS282" i="33"/>
  <c r="NS195" i="33"/>
  <c r="NS238" i="33"/>
  <c r="FO282" i="33"/>
  <c r="FO238" i="33"/>
  <c r="FO195" i="33"/>
  <c r="KD195" i="33"/>
  <c r="KD282" i="33"/>
  <c r="KD238" i="33"/>
  <c r="PJ195" i="33"/>
  <c r="PJ238" i="33"/>
  <c r="PJ282" i="33"/>
  <c r="PK272" i="21"/>
  <c r="RS195" i="33"/>
  <c r="RS282" i="33"/>
  <c r="RS238" i="33"/>
  <c r="QG282" i="33"/>
  <c r="QG195" i="33"/>
  <c r="QG238" i="33"/>
  <c r="MN238" i="33"/>
  <c r="MN195" i="33"/>
  <c r="MN282" i="33"/>
  <c r="QL282" i="33"/>
  <c r="QL195" i="33"/>
  <c r="QL238" i="33"/>
  <c r="QP282" i="33"/>
  <c r="QP238" i="33"/>
  <c r="QP195" i="33"/>
  <c r="EA195" i="33"/>
  <c r="EA238" i="33"/>
  <c r="EA282" i="33"/>
  <c r="OL195" i="33"/>
  <c r="OL282" i="33"/>
  <c r="OL238" i="33"/>
  <c r="PA238" i="33"/>
  <c r="PA195" i="33"/>
  <c r="PA282" i="33"/>
  <c r="KR282" i="33"/>
  <c r="KR238" i="33"/>
  <c r="KR195" i="33"/>
  <c r="JR282" i="33"/>
  <c r="JR238" i="33"/>
  <c r="JR195" i="33"/>
  <c r="CH238" i="33"/>
  <c r="CH282" i="33"/>
  <c r="CH195" i="33"/>
  <c r="DJ195" i="33"/>
  <c r="DJ238" i="33"/>
  <c r="DJ282" i="33"/>
  <c r="KT195" i="33"/>
  <c r="KT238" i="33"/>
  <c r="KT282" i="33"/>
  <c r="AF195" i="33"/>
  <c r="AF282" i="33"/>
  <c r="AF238" i="33"/>
  <c r="HL238" i="33"/>
  <c r="HL195" i="33"/>
  <c r="HL282" i="33"/>
  <c r="F238" i="33"/>
  <c r="F195" i="33"/>
  <c r="F282" i="33"/>
  <c r="EV195" i="33"/>
  <c r="EV282" i="33"/>
  <c r="EV238" i="33"/>
  <c r="BH238" i="33"/>
  <c r="BH195" i="33"/>
  <c r="BH282" i="33"/>
  <c r="RK282" i="33"/>
  <c r="RK195" i="33"/>
  <c r="RK238" i="33"/>
  <c r="BE238" i="33"/>
  <c r="BE282" i="33"/>
  <c r="BE195" i="33"/>
  <c r="KO238" i="33"/>
  <c r="KO195" i="33"/>
  <c r="KO282" i="33"/>
  <c r="ED195" i="33"/>
  <c r="ED238" i="33"/>
  <c r="ED282" i="33"/>
  <c r="DD282" i="33"/>
  <c r="DD195" i="33"/>
  <c r="DD238" i="33"/>
  <c r="MI282" i="33"/>
  <c r="MI238" i="33"/>
  <c r="MI195" i="33"/>
  <c r="HC238" i="33"/>
  <c r="HC195" i="33"/>
  <c r="HC282" i="33"/>
  <c r="DN282" i="33"/>
  <c r="DN195" i="33"/>
  <c r="DN238" i="33"/>
  <c r="FF195" i="33"/>
  <c r="FF238" i="33"/>
  <c r="FF282" i="33"/>
  <c r="CG195" i="33"/>
  <c r="CG238" i="33"/>
  <c r="CG282" i="33"/>
  <c r="MZ195" i="33"/>
  <c r="MZ282" i="33"/>
  <c r="MZ238" i="33"/>
  <c r="IL282" i="33"/>
  <c r="IL238" i="33"/>
  <c r="IL195" i="33"/>
  <c r="FB238" i="33"/>
  <c r="FB195" i="33"/>
  <c r="FB282" i="33"/>
  <c r="GE282" i="33"/>
  <c r="GE238" i="33"/>
  <c r="GE195" i="33"/>
  <c r="CC195" i="33"/>
  <c r="CC238" i="33"/>
  <c r="CC282" i="33"/>
  <c r="AI282" i="33"/>
  <c r="AI195" i="33"/>
  <c r="AI238" i="33"/>
  <c r="OK195" i="33"/>
  <c r="OK282" i="33"/>
  <c r="OK238" i="33"/>
  <c r="FW238" i="33"/>
  <c r="FW282" i="33"/>
  <c r="FW195" i="33"/>
  <c r="IC195" i="33"/>
  <c r="IC282" i="33"/>
  <c r="IC238" i="33"/>
  <c r="NU195" i="33"/>
  <c r="NU282" i="33"/>
  <c r="NU238" i="33"/>
  <c r="FV282" i="33"/>
  <c r="FV195" i="33"/>
  <c r="FV238" i="33"/>
  <c r="PY195" i="33"/>
  <c r="PY282" i="33"/>
  <c r="PY238" i="33"/>
  <c r="QD195" i="33"/>
  <c r="QD282" i="33"/>
  <c r="QD238" i="33"/>
  <c r="LT238" i="33"/>
  <c r="LT195" i="33"/>
  <c r="LT282" i="33"/>
  <c r="AM195" i="33"/>
  <c r="AM238" i="33"/>
  <c r="AM282" i="33"/>
  <c r="JT282" i="33"/>
  <c r="JT195" i="33"/>
  <c r="JT238" i="33"/>
  <c r="OR195" i="33"/>
  <c r="OR282" i="33"/>
  <c r="OR238" i="33"/>
  <c r="OQ282" i="33"/>
  <c r="OQ238" i="33"/>
  <c r="OQ195" i="33"/>
  <c r="QN195" i="33"/>
  <c r="QN282" i="33"/>
  <c r="QN238" i="33"/>
  <c r="PZ238" i="33"/>
  <c r="PZ282" i="33"/>
  <c r="PZ195" i="33"/>
  <c r="NO282" i="33"/>
  <c r="NO195" i="33"/>
  <c r="NO238" i="33"/>
  <c r="CS282" i="33"/>
  <c r="CS238" i="33"/>
  <c r="CS195" i="33"/>
  <c r="MY282" i="33"/>
  <c r="MY238" i="33"/>
  <c r="MY195" i="33"/>
  <c r="LS282" i="33"/>
  <c r="LS238" i="33"/>
  <c r="LS195" i="33"/>
  <c r="OC195" i="33"/>
  <c r="OC238" i="33"/>
  <c r="OC282" i="33"/>
  <c r="NM282" i="33"/>
  <c r="NM195" i="33"/>
  <c r="NM238" i="33"/>
  <c r="PR282" i="33"/>
  <c r="PR238" i="33"/>
  <c r="PR195" i="33"/>
  <c r="LP195" i="33"/>
  <c r="LP238" i="33"/>
  <c r="LP282" i="33"/>
  <c r="GF238" i="33"/>
  <c r="GF282" i="33"/>
  <c r="GF195" i="33"/>
  <c r="ID282" i="33"/>
  <c r="ID238" i="33"/>
  <c r="ID195" i="33"/>
  <c r="BZ282" i="33"/>
  <c r="BZ238" i="33"/>
  <c r="BZ195" i="33"/>
  <c r="CY274" i="21"/>
  <c r="LH195" i="33"/>
  <c r="LH238" i="33"/>
  <c r="LH282" i="33"/>
  <c r="HO238" i="33"/>
  <c r="HO195" i="33"/>
  <c r="HO282" i="33"/>
  <c r="AP282" i="33"/>
  <c r="AP238" i="33"/>
  <c r="AP195" i="33"/>
  <c r="KZ195" i="33"/>
  <c r="KZ238" i="33"/>
  <c r="KZ282" i="33"/>
  <c r="LF282" i="33"/>
  <c r="LF238" i="33"/>
  <c r="LF195" i="33"/>
  <c r="KG195" i="33"/>
  <c r="KG238" i="33"/>
  <c r="KG282" i="33"/>
  <c r="B238" i="33"/>
  <c r="B195" i="33"/>
  <c r="B188" i="33" s="1"/>
  <c r="B26" i="73" s="1"/>
  <c r="B282" i="33"/>
  <c r="HX282" i="33"/>
  <c r="HX238" i="33"/>
  <c r="HX195" i="33"/>
  <c r="MA238" i="33"/>
  <c r="MA195" i="33"/>
  <c r="MA282" i="33"/>
  <c r="ES195" i="33"/>
  <c r="ES282" i="33"/>
  <c r="ES238" i="33"/>
  <c r="KS282" i="33"/>
  <c r="KS195" i="33"/>
  <c r="KS238" i="33"/>
  <c r="HT238" i="33"/>
  <c r="HT282" i="33"/>
  <c r="HT195" i="33"/>
  <c r="IX282" i="33"/>
  <c r="IX238" i="33"/>
  <c r="IX195" i="33"/>
  <c r="LE238" i="33"/>
  <c r="LE282" i="33"/>
  <c r="LE195" i="33"/>
  <c r="NA195" i="33"/>
  <c r="NA282" i="33"/>
  <c r="NA238" i="33"/>
  <c r="HF195" i="33"/>
  <c r="HF238" i="33"/>
  <c r="HF282" i="33"/>
  <c r="HJ195" i="33"/>
  <c r="HJ282" i="33"/>
  <c r="HJ238" i="33"/>
  <c r="DK238" i="33"/>
  <c r="DK282" i="33"/>
  <c r="DK195" i="33"/>
  <c r="G282" i="33"/>
  <c r="G195" i="33"/>
  <c r="G238" i="33"/>
  <c r="V238" i="33"/>
  <c r="V282" i="33"/>
  <c r="V195" i="33"/>
  <c r="SD282" i="33"/>
  <c r="SD195" i="33"/>
  <c r="SD238" i="33"/>
  <c r="IY282" i="33"/>
  <c r="IY238" i="33"/>
  <c r="IY195" i="33"/>
  <c r="BA282" i="33"/>
  <c r="BA238" i="33"/>
  <c r="BA195" i="33"/>
  <c r="PK282" i="33"/>
  <c r="PK238" i="33"/>
  <c r="PK195" i="33"/>
  <c r="L195" i="33"/>
  <c r="L238" i="33"/>
  <c r="L282" i="33"/>
  <c r="MU195" i="33"/>
  <c r="MU238" i="33"/>
  <c r="MU282" i="33"/>
  <c r="K195" i="33"/>
  <c r="K282" i="33"/>
  <c r="K238" i="33"/>
  <c r="LB195" i="33"/>
  <c r="LB238" i="33"/>
  <c r="LB282" i="33"/>
  <c r="HY282" i="33"/>
  <c r="HY195" i="33"/>
  <c r="HY238" i="33"/>
  <c r="MP195" i="33"/>
  <c r="MP282" i="33"/>
  <c r="MP238" i="33"/>
  <c r="GC238" i="33"/>
  <c r="GC195" i="33"/>
  <c r="GC282" i="33"/>
  <c r="QZ238" i="33"/>
  <c r="QZ195" i="33"/>
  <c r="QZ282" i="33"/>
  <c r="GL282" i="33"/>
  <c r="GL195" i="33"/>
  <c r="GL238" i="33"/>
  <c r="EC238" i="33"/>
  <c r="EC282" i="33"/>
  <c r="EC195" i="33"/>
  <c r="KE282" i="33"/>
  <c r="KE195" i="33"/>
  <c r="KE238" i="33"/>
  <c r="MO282" i="33"/>
  <c r="MO238" i="33"/>
  <c r="MO195" i="33"/>
  <c r="FM195" i="33"/>
  <c r="FM282" i="33"/>
  <c r="FM238" i="33"/>
  <c r="LO238" i="33"/>
  <c r="LO282" i="33"/>
  <c r="LO195" i="33"/>
  <c r="KX238" i="33"/>
  <c r="KX195" i="33"/>
  <c r="KX282" i="33"/>
  <c r="GQ282" i="33"/>
  <c r="GQ238" i="33"/>
  <c r="GQ195" i="33"/>
  <c r="AJ195" i="33"/>
  <c r="AJ282" i="33"/>
  <c r="AJ238" i="33"/>
  <c r="ER282" i="33"/>
  <c r="ER238" i="33"/>
  <c r="ER195" i="33"/>
  <c r="LC238" i="33"/>
  <c r="LC282" i="33"/>
  <c r="LC195" i="33"/>
  <c r="CZ195" i="33"/>
  <c r="CZ238" i="33"/>
  <c r="CZ282" i="33"/>
  <c r="DX238" i="33"/>
  <c r="DX195" i="33"/>
  <c r="DX282" i="33"/>
  <c r="PL282" i="33"/>
  <c r="PL238" i="33"/>
  <c r="PL195" i="33"/>
  <c r="GZ282" i="33"/>
  <c r="GZ238" i="33"/>
  <c r="GZ195" i="33"/>
  <c r="OP282" i="33"/>
  <c r="OP238" i="33"/>
  <c r="OP195" i="33"/>
  <c r="JB195" i="33"/>
  <c r="JB282" i="33"/>
  <c r="JB238" i="33"/>
  <c r="MB238" i="33"/>
  <c r="MB282" i="33"/>
  <c r="MB195" i="33"/>
  <c r="DZ282" i="33"/>
  <c r="DZ238" i="33"/>
  <c r="DZ195" i="33"/>
  <c r="EO238" i="33"/>
  <c r="EO195" i="33"/>
  <c r="EO282" i="33"/>
  <c r="OO238" i="33"/>
  <c r="OO195" i="33"/>
  <c r="OO282" i="33"/>
  <c r="LY282" i="33"/>
  <c r="LY238" i="33"/>
  <c r="LY195" i="33"/>
  <c r="CO282" i="33"/>
  <c r="CO195" i="33"/>
  <c r="CO238" i="33"/>
  <c r="AB282" i="33"/>
  <c r="AB238" i="33"/>
  <c r="AB195" i="33"/>
  <c r="RI282" i="33"/>
  <c r="RI238" i="33"/>
  <c r="RI195" i="33"/>
  <c r="NZ282" i="33"/>
  <c r="NZ238" i="33"/>
  <c r="NZ195" i="33"/>
  <c r="NJ282" i="33"/>
  <c r="NJ238" i="33"/>
  <c r="NJ195" i="33"/>
  <c r="KB238" i="33"/>
  <c r="KB195" i="33"/>
  <c r="KB282" i="33"/>
  <c r="GO238" i="33"/>
  <c r="GO195" i="33"/>
  <c r="GO282" i="33"/>
  <c r="JH238" i="33"/>
  <c r="JH195" i="33"/>
  <c r="JH282" i="33"/>
  <c r="QH238" i="33"/>
  <c r="QH195" i="33"/>
  <c r="QH282" i="33"/>
  <c r="LD195" i="33"/>
  <c r="LD282" i="33"/>
  <c r="LD238" i="33"/>
  <c r="ND238" i="33"/>
  <c r="ND282" i="33"/>
  <c r="ND195" i="33"/>
  <c r="JS238" i="33"/>
  <c r="JS195" i="33"/>
  <c r="JS282" i="33"/>
  <c r="IU195" i="33"/>
  <c r="IU238" i="33"/>
  <c r="IU282" i="33"/>
  <c r="QV195" i="33"/>
  <c r="QV282" i="33"/>
  <c r="QV238" i="33"/>
  <c r="IM238" i="33"/>
  <c r="IM195" i="33"/>
  <c r="IM282" i="33"/>
  <c r="PP195" i="33"/>
  <c r="PP282" i="33"/>
  <c r="PP238" i="33"/>
  <c r="HZ282" i="33"/>
  <c r="HZ238" i="33"/>
  <c r="HZ195" i="33"/>
  <c r="CI195" i="33"/>
  <c r="CI238" i="33"/>
  <c r="CI282" i="33"/>
  <c r="EN282" i="33"/>
  <c r="EN195" i="33"/>
  <c r="EN238" i="33"/>
  <c r="OW282" i="33"/>
  <c r="OW195" i="33"/>
  <c r="OW238" i="33"/>
  <c r="BC282" i="33"/>
  <c r="BC238" i="33"/>
  <c r="BC195" i="33"/>
  <c r="CU195" i="33"/>
  <c r="CU282" i="33"/>
  <c r="CU238" i="33"/>
  <c r="HI195" i="33"/>
  <c r="HI282" i="33"/>
  <c r="HI238" i="33"/>
  <c r="CA195" i="33"/>
  <c r="CA282" i="33"/>
  <c r="CA238" i="33"/>
  <c r="H238" i="33"/>
  <c r="H282" i="33"/>
  <c r="H195" i="33"/>
  <c r="NQ238" i="33"/>
  <c r="NQ282" i="33"/>
  <c r="NQ195" i="33"/>
  <c r="DG238" i="33"/>
  <c r="DG195" i="33"/>
  <c r="DG282" i="33"/>
  <c r="DT238" i="33"/>
  <c r="DT195" i="33"/>
  <c r="DT282" i="33"/>
  <c r="RY238" i="33"/>
  <c r="RY282" i="33"/>
  <c r="RY195" i="33"/>
  <c r="DR282" i="33"/>
  <c r="DR238" i="33"/>
  <c r="DR195" i="33"/>
  <c r="B103" i="33"/>
  <c r="B17" i="73" s="1"/>
  <c r="B46" i="73" s="1"/>
  <c r="B79" i="73"/>
  <c r="MC195" i="33"/>
  <c r="MC238" i="33"/>
  <c r="MC282" i="33"/>
  <c r="F112" i="21"/>
  <c r="F267" i="21" s="1"/>
  <c r="PH195" i="33"/>
  <c r="PH282" i="33"/>
  <c r="PH238" i="33"/>
  <c r="KQ238" i="33"/>
  <c r="KQ195" i="33"/>
  <c r="KQ282" i="33"/>
  <c r="CV282" i="33"/>
  <c r="CV195" i="33"/>
  <c r="CV238" i="33"/>
  <c r="QJ195" i="33"/>
  <c r="QJ282" i="33"/>
  <c r="QJ238" i="33"/>
  <c r="BD238" i="33"/>
  <c r="BD195" i="33"/>
  <c r="BD282" i="33"/>
  <c r="MG238" i="33"/>
  <c r="MG282" i="33"/>
  <c r="MG195" i="33"/>
  <c r="SA238" i="33"/>
  <c r="SA282" i="33"/>
  <c r="SA195" i="33"/>
  <c r="PV238" i="33"/>
  <c r="PV282" i="33"/>
  <c r="PV195" i="33"/>
  <c r="I238" i="33"/>
  <c r="I282" i="33"/>
  <c r="I195" i="33"/>
  <c r="ML195" i="33"/>
  <c r="ML282" i="33"/>
  <c r="ML238" i="33"/>
  <c r="EH282" i="33"/>
  <c r="EH238" i="33"/>
  <c r="EH195" i="33"/>
  <c r="LN282" i="33"/>
  <c r="LN195" i="33"/>
  <c r="LN238" i="33"/>
  <c r="DV195" i="33"/>
  <c r="DV282" i="33"/>
  <c r="DV238" i="33"/>
  <c r="EV274" i="21"/>
  <c r="IG238" i="33"/>
  <c r="IG282" i="33"/>
  <c r="IG195" i="33"/>
  <c r="DH195" i="33"/>
  <c r="DH238" i="33"/>
  <c r="DH282" i="33"/>
  <c r="RE195" i="33"/>
  <c r="RE282" i="33"/>
  <c r="RE238" i="33"/>
  <c r="QF238" i="33"/>
  <c r="QF282" i="33"/>
  <c r="QF195" i="33"/>
  <c r="NL238" i="33"/>
  <c r="NL282" i="33"/>
  <c r="NL195" i="33"/>
  <c r="NN238" i="33"/>
  <c r="NN195" i="33"/>
  <c r="NN282" i="33"/>
  <c r="JO282" i="33"/>
  <c r="JO238" i="33"/>
  <c r="JO195" i="33"/>
  <c r="PU238" i="33"/>
  <c r="PU282" i="33"/>
  <c r="PU195" i="33"/>
  <c r="OJ238" i="33"/>
  <c r="OJ195" i="33"/>
  <c r="OJ282" i="33"/>
  <c r="AK282" i="33"/>
  <c r="AK195" i="33"/>
  <c r="AK238" i="33"/>
  <c r="DP195" i="33"/>
  <c r="DP282" i="33"/>
  <c r="DP238" i="33"/>
  <c r="HS282" i="33"/>
  <c r="HS238" i="33"/>
  <c r="HS195" i="33"/>
  <c r="RW238" i="33"/>
  <c r="RW195" i="33"/>
  <c r="RW282" i="33"/>
  <c r="FD238" i="33"/>
  <c r="FD195" i="33"/>
  <c r="FD282" i="33"/>
  <c r="FY195" i="33"/>
  <c r="FY238" i="33"/>
  <c r="FY282" i="33"/>
  <c r="RX195" i="33"/>
  <c r="RX238" i="33"/>
  <c r="RX282" i="33"/>
  <c r="JE195" i="33"/>
  <c r="JE238" i="33"/>
  <c r="JE282" i="33"/>
  <c r="QE195" i="33"/>
  <c r="QE282" i="33"/>
  <c r="QE238" i="33"/>
  <c r="AV195" i="33"/>
  <c r="AV282" i="33"/>
  <c r="AV238" i="33"/>
  <c r="JZ238" i="33"/>
  <c r="JZ195" i="33"/>
  <c r="JZ282" i="33"/>
  <c r="BU282" i="33"/>
  <c r="BU195" i="33"/>
  <c r="BU238" i="33"/>
  <c r="PN238" i="33"/>
  <c r="PN195" i="33"/>
  <c r="PN282" i="33"/>
  <c r="DY238" i="33"/>
  <c r="DY195" i="33"/>
  <c r="DY282" i="33"/>
  <c r="FE282" i="33"/>
  <c r="FE238" i="33"/>
  <c r="FE195" i="33"/>
  <c r="FA238" i="33"/>
  <c r="FA195" i="33"/>
  <c r="FA282" i="33"/>
  <c r="JJ282" i="33"/>
  <c r="JJ195" i="33"/>
  <c r="JJ238" i="33"/>
  <c r="OV282" i="33"/>
  <c r="OV195" i="33"/>
  <c r="OV238" i="33"/>
  <c r="FP282" i="33"/>
  <c r="FP195" i="33"/>
  <c r="FP238" i="33"/>
  <c r="RT238" i="33"/>
  <c r="RT195" i="33"/>
  <c r="RT282" i="33"/>
  <c r="NB238" i="33"/>
  <c r="NB195" i="33"/>
  <c r="NB282" i="33"/>
  <c r="RM195" i="33"/>
  <c r="RM282" i="33"/>
  <c r="RM238" i="33"/>
  <c r="LZ238" i="33"/>
  <c r="LZ195" i="33"/>
  <c r="LZ282" i="33"/>
  <c r="GR238" i="33"/>
  <c r="GR282" i="33"/>
  <c r="GR195" i="33"/>
  <c r="RC238" i="33"/>
  <c r="RC282" i="33"/>
  <c r="RC195" i="33"/>
  <c r="DF282" i="33"/>
  <c r="DF195" i="33"/>
  <c r="DF238" i="33"/>
  <c r="FX195" i="33"/>
  <c r="FX282" i="33"/>
  <c r="FX238" i="33"/>
  <c r="CP238" i="33"/>
  <c r="CP282" i="33"/>
  <c r="CP195" i="33"/>
  <c r="NV195" i="33"/>
  <c r="NV282" i="33"/>
  <c r="NV238" i="33"/>
  <c r="QY195" i="33"/>
  <c r="QY282" i="33"/>
  <c r="QY238" i="33"/>
  <c r="E282" i="33"/>
  <c r="E238" i="33"/>
  <c r="E195" i="33"/>
  <c r="SG195" i="33"/>
  <c r="SG238" i="33"/>
  <c r="SG282" i="33"/>
  <c r="IA282" i="33"/>
  <c r="IA195" i="33"/>
  <c r="IA238" i="33"/>
  <c r="KP238" i="33"/>
  <c r="KP282" i="33"/>
  <c r="KP195" i="33"/>
  <c r="BL195" i="33"/>
  <c r="BL238" i="33"/>
  <c r="BL282" i="33"/>
  <c r="BW195" i="33"/>
  <c r="BW282" i="33"/>
  <c r="BW238" i="33"/>
  <c r="GJ195" i="33"/>
  <c r="GJ238" i="33"/>
  <c r="GJ282" i="33"/>
  <c r="FI238" i="33"/>
  <c r="FI282" i="33"/>
  <c r="FI195" i="33"/>
  <c r="AE238" i="33"/>
  <c r="AE195" i="33"/>
  <c r="AE282" i="33"/>
  <c r="Z195" i="33"/>
  <c r="Z238" i="33"/>
  <c r="Z282" i="33"/>
  <c r="DI195" i="33"/>
  <c r="DI238" i="33"/>
  <c r="DI282" i="33"/>
  <c r="CL195" i="33"/>
  <c r="CL282" i="33"/>
  <c r="CL238" i="33"/>
  <c r="RG282" i="33"/>
  <c r="RG238" i="33"/>
  <c r="RG195" i="33"/>
  <c r="QW238" i="33"/>
  <c r="QW195" i="33"/>
  <c r="QW282" i="33"/>
  <c r="PG195" i="33"/>
  <c r="PG238" i="33"/>
  <c r="PG282" i="33"/>
  <c r="GW282" i="33"/>
  <c r="GW238" i="33"/>
  <c r="GW195" i="33"/>
  <c r="AG238" i="33"/>
  <c r="AG195" i="33"/>
  <c r="AG282" i="33"/>
  <c r="RJ195" i="33"/>
  <c r="RJ238" i="33"/>
  <c r="RJ282" i="33"/>
  <c r="OG238" i="33"/>
  <c r="OG195" i="33"/>
  <c r="OG282" i="33"/>
  <c r="PX282" i="33"/>
  <c r="PX195" i="33"/>
  <c r="PX238" i="33"/>
  <c r="IP238" i="33"/>
  <c r="IP282" i="33"/>
  <c r="IP195" i="33"/>
  <c r="JM238" i="33"/>
  <c r="JM195" i="33"/>
  <c r="JM282" i="33"/>
  <c r="HU238" i="33"/>
  <c r="HU282" i="33"/>
  <c r="HU195" i="33"/>
  <c r="PT238" i="33"/>
  <c r="PT282" i="33"/>
  <c r="PT195" i="33"/>
  <c r="FU238" i="33"/>
  <c r="FU282" i="33"/>
  <c r="FU195" i="33"/>
  <c r="NP238" i="33"/>
  <c r="NP282" i="33"/>
  <c r="NP195" i="33"/>
  <c r="O195" i="33"/>
  <c r="O238" i="33"/>
  <c r="O282" i="33"/>
  <c r="LK238" i="33"/>
  <c r="LK195" i="33"/>
  <c r="LK282" i="33"/>
  <c r="RR238" i="33"/>
  <c r="RR282" i="33"/>
  <c r="RR195" i="33"/>
  <c r="CF238" i="33"/>
  <c r="CF195" i="33"/>
  <c r="CF282" i="33"/>
  <c r="BK238" i="33"/>
  <c r="BK282" i="33"/>
  <c r="BK195" i="33"/>
  <c r="QK238" i="33"/>
  <c r="QK282" i="33"/>
  <c r="DS282" i="33"/>
  <c r="DS195" i="33"/>
  <c r="DS238" i="33"/>
  <c r="GD282" i="33"/>
  <c r="GD195" i="33"/>
  <c r="GD238" i="33"/>
  <c r="NT238" i="33"/>
  <c r="NT195" i="33"/>
  <c r="NT282" i="33"/>
  <c r="KM238" i="33"/>
  <c r="KM195" i="33"/>
  <c r="KM282" i="33"/>
  <c r="OH238" i="33"/>
  <c r="OH282" i="33"/>
  <c r="OH195" i="33"/>
  <c r="BY238" i="33"/>
  <c r="BY195" i="33"/>
  <c r="BY282" i="33"/>
  <c r="LX282" i="33"/>
  <c r="LX238" i="33"/>
  <c r="LX195" i="33"/>
  <c r="P282" i="33"/>
  <c r="P195" i="33"/>
  <c r="P238" i="33"/>
  <c r="KY282" i="33"/>
  <c r="KY238" i="33"/>
  <c r="KY195" i="33"/>
  <c r="RV282" i="33"/>
  <c r="RV238" i="33"/>
  <c r="RV195" i="33"/>
  <c r="CJ282" i="33"/>
  <c r="CJ238" i="33"/>
  <c r="CJ195" i="33"/>
  <c r="QC238" i="33"/>
  <c r="QC282" i="33"/>
  <c r="QC195" i="33"/>
  <c r="BN282" i="33"/>
  <c r="BN195" i="33"/>
  <c r="BN238" i="33"/>
  <c r="FL238" i="33"/>
  <c r="FL195" i="33"/>
  <c r="FL282" i="33"/>
  <c r="FT195" i="33"/>
  <c r="FT282" i="33"/>
  <c r="FT238" i="33"/>
  <c r="JD238" i="33"/>
  <c r="JD282" i="33"/>
  <c r="JD195" i="33"/>
  <c r="LA238" i="33"/>
  <c r="LA195" i="33"/>
  <c r="LA282" i="33"/>
  <c r="GS195" i="33"/>
  <c r="GS238" i="33"/>
  <c r="GS282" i="33"/>
  <c r="II282" i="33"/>
  <c r="II238" i="33"/>
  <c r="II195" i="33"/>
  <c r="LM195" i="33"/>
  <c r="LM238" i="33"/>
  <c r="LM282" i="33"/>
  <c r="OM195" i="33"/>
  <c r="OM238" i="33"/>
  <c r="OM282" i="33"/>
  <c r="S282" i="33"/>
  <c r="S238" i="33"/>
  <c r="S195" i="33"/>
  <c r="EU195" i="33"/>
  <c r="EU282" i="33"/>
  <c r="EU238" i="33"/>
  <c r="CN238" i="33"/>
  <c r="CN282" i="33"/>
  <c r="CN195" i="33"/>
  <c r="QQ195" i="33"/>
  <c r="QQ282" i="33"/>
  <c r="QQ238" i="33"/>
  <c r="PB238" i="33"/>
  <c r="PB195" i="33"/>
  <c r="PB282" i="33"/>
  <c r="JQ238" i="33"/>
  <c r="JQ282" i="33"/>
  <c r="JQ195" i="33"/>
  <c r="LU195" i="33"/>
  <c r="LU282" i="33"/>
  <c r="LU238" i="33"/>
  <c r="SF195" i="33"/>
  <c r="SF282" i="33"/>
  <c r="SF238" i="33"/>
  <c r="EL238" i="33"/>
  <c r="EL195" i="33"/>
  <c r="EL282" i="33"/>
  <c r="KA195" i="33"/>
  <c r="KA238" i="33"/>
  <c r="KA282" i="33"/>
  <c r="BT282" i="33"/>
  <c r="BT195" i="33"/>
  <c r="BT238" i="33"/>
  <c r="MK195" i="33"/>
  <c r="MK238" i="33"/>
  <c r="MK282" i="33"/>
  <c r="IV195" i="33"/>
  <c r="IV282" i="33"/>
  <c r="IV238" i="33"/>
  <c r="QA282" i="33"/>
  <c r="QA195" i="33"/>
  <c r="QA238" i="33"/>
  <c r="PD238" i="33"/>
  <c r="PD282" i="33"/>
  <c r="PD195" i="33"/>
  <c r="SB282" i="33"/>
  <c r="SB195" i="33"/>
  <c r="SB238" i="33"/>
  <c r="GU282" i="33"/>
  <c r="GU195" i="33"/>
  <c r="GU238" i="33"/>
  <c r="HB238" i="33"/>
  <c r="HB282" i="33"/>
  <c r="HB195" i="33"/>
  <c r="RB282" i="33"/>
  <c r="RB238" i="33"/>
  <c r="RB195" i="33"/>
  <c r="IN238" i="33"/>
  <c r="IN195" i="33"/>
  <c r="IN282" i="33"/>
  <c r="KN195" i="33"/>
  <c r="KN238" i="33"/>
  <c r="KN282" i="33"/>
  <c r="IB195" i="33"/>
  <c r="IB238" i="33"/>
  <c r="IB282" i="33"/>
  <c r="PQ195" i="33"/>
  <c r="PQ282" i="33"/>
  <c r="PQ238" i="33"/>
  <c r="RU195" i="33"/>
  <c r="RU282" i="33"/>
  <c r="RU238" i="33"/>
  <c r="BS282" i="33"/>
  <c r="BS195" i="33"/>
  <c r="BS238" i="33"/>
  <c r="DA282" i="33"/>
  <c r="DA238" i="33"/>
  <c r="DA195" i="33"/>
  <c r="RH282" i="33"/>
  <c r="RH238" i="33"/>
  <c r="RH195" i="33"/>
  <c r="BV282" i="33"/>
  <c r="BV238" i="33"/>
  <c r="BV195" i="33"/>
  <c r="HM195" i="33"/>
  <c r="HM238" i="33"/>
  <c r="HM282" i="33"/>
  <c r="AT238" i="33"/>
  <c r="AT282" i="33"/>
  <c r="AT195" i="33"/>
  <c r="BI238" i="33"/>
  <c r="BI282" i="33"/>
  <c r="BI195" i="33"/>
  <c r="CM282" i="33"/>
  <c r="CM195" i="33"/>
  <c r="CM238" i="33"/>
  <c r="GG238" i="33"/>
  <c r="GG195" i="33"/>
  <c r="GG282" i="33"/>
  <c r="IW238" i="33"/>
  <c r="IW195" i="33"/>
  <c r="IW282" i="33"/>
  <c r="QR282" i="33"/>
  <c r="QR195" i="33"/>
  <c r="QR238" i="33"/>
  <c r="OU195" i="33"/>
  <c r="OU238" i="33"/>
  <c r="OU282" i="33"/>
  <c r="JK282" i="33"/>
  <c r="JK195" i="33"/>
  <c r="JK238" i="33"/>
  <c r="EK282" i="33"/>
  <c r="EK238" i="33"/>
  <c r="EK195" i="33"/>
  <c r="EE238" i="33"/>
  <c r="EE195" i="33"/>
  <c r="EE282" i="33"/>
  <c r="RP238" i="33"/>
  <c r="RP282" i="33"/>
  <c r="RP195" i="33"/>
  <c r="QM238" i="33"/>
  <c r="QM282" i="33"/>
  <c r="QM195" i="33"/>
  <c r="DB238" i="33"/>
  <c r="DB195" i="33"/>
  <c r="DB282" i="33"/>
  <c r="CQ282" i="33"/>
  <c r="CQ195" i="33"/>
  <c r="CQ238" i="33"/>
  <c r="PF238" i="33"/>
  <c r="PF282" i="33"/>
  <c r="PF195" i="33"/>
  <c r="PM195" i="33"/>
  <c r="PM282" i="33"/>
  <c r="PM238" i="33"/>
  <c r="Q282" i="33"/>
  <c r="Q238" i="33"/>
  <c r="Q195" i="33"/>
  <c r="LV238" i="33"/>
  <c r="LV282" i="33"/>
  <c r="LV195" i="33"/>
  <c r="PE238" i="33"/>
  <c r="PE195" i="33"/>
  <c r="PE282" i="33"/>
  <c r="MW282" i="33"/>
  <c r="MW238" i="33"/>
  <c r="MW195" i="33"/>
  <c r="HG282" i="33"/>
  <c r="HG195" i="33"/>
  <c r="HG238" i="33"/>
  <c r="IO282" i="33"/>
  <c r="IO195" i="33"/>
  <c r="IO238" i="33"/>
  <c r="OC274" i="21"/>
  <c r="FJ282" i="33"/>
  <c r="FJ195" i="33"/>
  <c r="FJ238" i="33"/>
  <c r="DQ282" i="33"/>
  <c r="DQ238" i="33"/>
  <c r="DQ195" i="33"/>
  <c r="RQ238" i="33"/>
  <c r="RQ195" i="33"/>
  <c r="RQ282" i="33"/>
  <c r="LR282" i="33"/>
  <c r="LR195" i="33"/>
  <c r="LR238" i="33"/>
  <c r="RA238" i="33"/>
  <c r="RA195" i="33"/>
  <c r="RA282" i="33"/>
  <c r="FS282" i="33"/>
  <c r="FS238" i="33"/>
  <c r="FS195" i="33"/>
  <c r="OB195" i="33"/>
  <c r="OB282" i="33"/>
  <c r="OB238" i="33"/>
  <c r="BB282" i="33"/>
  <c r="BB238" i="33"/>
  <c r="BB195" i="33"/>
  <c r="U282" i="33"/>
  <c r="U195" i="33"/>
  <c r="U238" i="33"/>
  <c r="IS238" i="33"/>
  <c r="IS282" i="33"/>
  <c r="IS195" i="33"/>
  <c r="PW282" i="33"/>
  <c r="PW195" i="33"/>
  <c r="PW238" i="33"/>
  <c r="MV282" i="33"/>
  <c r="MV195" i="33"/>
  <c r="MV238" i="33"/>
  <c r="AR238" i="33"/>
  <c r="AR195" i="33"/>
  <c r="AR282" i="33"/>
  <c r="BG238" i="33"/>
  <c r="BG195" i="33"/>
  <c r="BG282" i="33"/>
  <c r="J282" i="33"/>
  <c r="J238" i="33"/>
  <c r="J195" i="33"/>
  <c r="MS282" i="33"/>
  <c r="MS238" i="33"/>
  <c r="MS195" i="33"/>
  <c r="GY238" i="33"/>
  <c r="GY195" i="33"/>
  <c r="GY282" i="33"/>
  <c r="FC282" i="33"/>
  <c r="FC238" i="33"/>
  <c r="FC195" i="33"/>
  <c r="EG282" i="33"/>
  <c r="EG238" i="33"/>
  <c r="EG195" i="33"/>
  <c r="CB238" i="33"/>
  <c r="CB282" i="33"/>
  <c r="CB195" i="33"/>
  <c r="JA238" i="33"/>
  <c r="JA195" i="33"/>
  <c r="JA282" i="33"/>
  <c r="NE282" i="33"/>
  <c r="NE238" i="33"/>
  <c r="NE195" i="33"/>
  <c r="ON195" i="33"/>
  <c r="ON238" i="33"/>
  <c r="ON282" i="33"/>
  <c r="N238" i="33"/>
  <c r="N195" i="33"/>
  <c r="N282" i="33"/>
  <c r="KK195" i="33"/>
  <c r="KK238" i="33"/>
  <c r="KK282" i="33"/>
  <c r="DU238" i="33"/>
  <c r="DU195" i="33"/>
  <c r="DU282" i="33"/>
  <c r="BX195" i="33"/>
  <c r="BX282" i="33"/>
  <c r="BX238" i="33"/>
  <c r="NF195" i="33"/>
  <c r="NF282" i="33"/>
  <c r="NF238" i="33"/>
  <c r="AC238" i="33"/>
  <c r="AC195" i="33"/>
  <c r="AC282" i="33"/>
  <c r="EW195" i="33"/>
  <c r="EW238" i="33"/>
  <c r="EW282" i="33"/>
  <c r="MQ282" i="33"/>
  <c r="MQ238" i="33"/>
  <c r="MQ195" i="33"/>
  <c r="HV282" i="33"/>
  <c r="HV238" i="33"/>
  <c r="HV195" i="33"/>
  <c r="RO238" i="33"/>
  <c r="RO282" i="33"/>
  <c r="RO195" i="33"/>
  <c r="GA195" i="33"/>
  <c r="GA238" i="33"/>
  <c r="GA282" i="33"/>
  <c r="LQ195" i="33"/>
  <c r="LQ238" i="33"/>
  <c r="LQ282" i="33"/>
  <c r="AU195" i="33"/>
  <c r="AU282" i="33"/>
  <c r="AU238" i="33"/>
  <c r="GK195" i="33"/>
  <c r="GK282" i="33"/>
  <c r="GK238" i="33"/>
  <c r="JI282" i="33"/>
  <c r="JI238" i="33"/>
  <c r="JI195" i="33"/>
  <c r="JN282" i="33"/>
  <c r="JN195" i="33"/>
  <c r="JN238" i="33"/>
  <c r="RL238" i="33"/>
  <c r="RL195" i="33"/>
  <c r="RL282" i="33"/>
  <c r="QU282" i="33"/>
  <c r="QU195" i="33"/>
  <c r="QU238" i="33"/>
  <c r="AY282" i="33"/>
  <c r="AY195" i="33"/>
  <c r="AY238" i="33"/>
  <c r="AA282" i="33"/>
  <c r="AA195" i="33"/>
  <c r="AA238" i="33"/>
  <c r="IT238" i="33"/>
  <c r="IT195" i="33"/>
  <c r="IT282" i="33"/>
  <c r="AS195" i="33"/>
  <c r="AS282" i="33"/>
  <c r="AS238" i="33"/>
  <c r="Y195" i="33"/>
  <c r="Y282" i="33"/>
  <c r="Y238" i="33"/>
  <c r="LL238" i="33"/>
  <c r="LL195" i="33"/>
  <c r="LL282" i="33"/>
  <c r="CT282" i="33"/>
  <c r="CT195" i="33"/>
  <c r="CT238" i="33"/>
  <c r="CK195" i="33"/>
  <c r="CK238" i="33"/>
  <c r="CK282" i="33"/>
  <c r="PO238" i="33"/>
  <c r="PO282" i="33"/>
  <c r="PO195" i="33"/>
  <c r="EZ195" i="33"/>
  <c r="EZ238" i="33"/>
  <c r="EZ282" i="33"/>
  <c r="MR238" i="33"/>
  <c r="MR195" i="33"/>
  <c r="MR282" i="33"/>
  <c r="RN195" i="33"/>
  <c r="RN238" i="33"/>
  <c r="RN282" i="33"/>
  <c r="KH195" i="33"/>
  <c r="KH238" i="33"/>
  <c r="KH282" i="33"/>
  <c r="M282" i="33"/>
  <c r="M238" i="33"/>
  <c r="M195" i="33"/>
  <c r="JY282" i="33"/>
  <c r="JY238" i="33"/>
  <c r="JY195" i="33"/>
  <c r="LJ195" i="33"/>
  <c r="LJ282" i="33"/>
  <c r="LJ238" i="33"/>
  <c r="HN282" i="33"/>
  <c r="HN238" i="33"/>
  <c r="HN195" i="33"/>
  <c r="DM195" i="33"/>
  <c r="DM238" i="33"/>
  <c r="DM282" i="33"/>
  <c r="ET195" i="33"/>
  <c r="ET282" i="33"/>
  <c r="ET238" i="33"/>
  <c r="HK282" i="33"/>
  <c r="HK195" i="33"/>
  <c r="HK238" i="33"/>
  <c r="BP282" i="33"/>
  <c r="BP195" i="33"/>
  <c r="BP238" i="33"/>
  <c r="NW195" i="33"/>
  <c r="NW238" i="33"/>
  <c r="NW282" i="33"/>
  <c r="NI238" i="33"/>
  <c r="NI195" i="33"/>
  <c r="NI282" i="33"/>
  <c r="HQ238" i="33"/>
  <c r="HQ195" i="33"/>
  <c r="HQ282" i="33"/>
  <c r="HP195" i="33"/>
  <c r="HP282" i="33"/>
  <c r="HP238" i="33"/>
  <c r="PI282" i="33"/>
  <c r="PI195" i="33"/>
  <c r="PI238" i="33"/>
  <c r="X282" i="33"/>
  <c r="X195" i="33"/>
  <c r="X238" i="33"/>
  <c r="GB238" i="33"/>
  <c r="GB282" i="33"/>
  <c r="GB195" i="33"/>
  <c r="HH282" i="33"/>
  <c r="HH238" i="33"/>
  <c r="HH195" i="33"/>
  <c r="HW195" i="33"/>
  <c r="HW282" i="33"/>
  <c r="HW238" i="33"/>
  <c r="IF195" i="33"/>
  <c r="IF238" i="33"/>
  <c r="IF282" i="33"/>
  <c r="FN282" i="33"/>
  <c r="FN238" i="33"/>
  <c r="FN195" i="33"/>
  <c r="IQ238" i="33"/>
  <c r="IQ282" i="33"/>
  <c r="IQ195" i="33"/>
  <c r="DC195" i="33"/>
  <c r="DC282" i="33"/>
  <c r="DC238" i="33"/>
  <c r="NC238" i="33"/>
  <c r="NC282" i="33"/>
  <c r="NC195" i="33"/>
  <c r="JW238" i="33"/>
  <c r="JW282" i="33"/>
  <c r="JW195" i="33"/>
  <c r="JV238" i="33"/>
  <c r="JV195" i="33"/>
  <c r="JV282" i="33"/>
  <c r="FQ195" i="33"/>
  <c r="FQ282" i="33"/>
  <c r="FQ238" i="33"/>
  <c r="JL238" i="33"/>
  <c r="JL195" i="33"/>
  <c r="JL282" i="33"/>
  <c r="BM195" i="33"/>
  <c r="BM238" i="33"/>
  <c r="BM282" i="33"/>
  <c r="MJ238" i="33"/>
  <c r="MJ195" i="33"/>
  <c r="MJ282" i="33"/>
  <c r="CW238" i="33"/>
  <c r="CW282" i="33"/>
  <c r="CW195" i="33"/>
  <c r="OE238" i="33"/>
  <c r="OE282" i="33"/>
  <c r="OE195" i="33"/>
  <c r="GM238" i="33"/>
  <c r="GM282" i="33"/>
  <c r="GM195" i="33"/>
  <c r="FH282" i="33"/>
  <c r="FH238" i="33"/>
  <c r="FH195" i="33"/>
  <c r="CY195" i="33"/>
  <c r="CY238" i="33"/>
  <c r="CY282" i="33"/>
  <c r="MH238" i="33"/>
  <c r="MH195" i="33"/>
  <c r="MH282" i="33"/>
  <c r="EF195" i="33"/>
  <c r="EF282" i="33"/>
  <c r="EF238" i="33"/>
  <c r="BJ238" i="33"/>
  <c r="BJ195" i="33"/>
  <c r="BJ282" i="33"/>
  <c r="NG195" i="33"/>
  <c r="NG238" i="33"/>
  <c r="NG282" i="33"/>
  <c r="IK238" i="33"/>
  <c r="IK195" i="33"/>
  <c r="IK282" i="33"/>
  <c r="FR282" i="33"/>
  <c r="FR195" i="33"/>
  <c r="FR238" i="33"/>
  <c r="JF195" i="33"/>
  <c r="JF282" i="33"/>
  <c r="JF238" i="33"/>
  <c r="FZ195" i="33"/>
  <c r="FZ238" i="33"/>
  <c r="FZ282" i="33"/>
  <c r="JG282" i="33"/>
  <c r="JG238" i="33"/>
  <c r="JG195" i="33"/>
  <c r="BO282" i="33"/>
  <c r="BO238" i="33"/>
  <c r="BO195" i="33"/>
  <c r="HR238" i="33"/>
  <c r="HR195" i="33"/>
  <c r="HR282" i="33"/>
  <c r="GX238" i="33"/>
  <c r="GX282" i="33"/>
  <c r="GX195" i="33"/>
  <c r="LG195" i="33"/>
  <c r="LG282" i="33"/>
  <c r="LG238" i="33"/>
  <c r="NR238" i="33"/>
  <c r="NR195" i="33"/>
  <c r="NR282" i="33"/>
  <c r="RF282" i="33"/>
  <c r="RF238" i="33"/>
  <c r="RF195" i="33"/>
  <c r="HD238" i="33"/>
  <c r="HD195" i="33"/>
  <c r="HD282" i="33"/>
  <c r="JU195" i="33"/>
  <c r="JU238" i="33"/>
  <c r="JU282" i="33"/>
  <c r="JX282" i="33"/>
  <c r="JX195" i="33"/>
  <c r="DW195" i="33"/>
  <c r="DW238" i="33"/>
  <c r="DW282" i="33"/>
  <c r="DO238" i="33"/>
  <c r="DO195" i="33"/>
  <c r="DO282" i="33"/>
  <c r="EQ238" i="33"/>
  <c r="EQ282" i="33"/>
  <c r="EQ195" i="33"/>
  <c r="IZ195" i="33"/>
  <c r="IZ238" i="33"/>
  <c r="IZ282" i="33"/>
  <c r="NK238" i="33"/>
  <c r="NK195" i="33"/>
  <c r="NK282" i="33"/>
  <c r="IJ195" i="33"/>
  <c r="IJ282" i="33"/>
  <c r="IJ238" i="33"/>
  <c r="CD282" i="33"/>
  <c r="CD238" i="33"/>
  <c r="CD195" i="33"/>
  <c r="JP238" i="33"/>
  <c r="JP282" i="33"/>
  <c r="JP195" i="33"/>
  <c r="AO195" i="33"/>
  <c r="AO238" i="33"/>
  <c r="AO282" i="33"/>
  <c r="CE282" i="33"/>
  <c r="CE238" i="33"/>
  <c r="CE195" i="33"/>
  <c r="KJ238" i="33"/>
  <c r="KJ282" i="33"/>
  <c r="KJ195" i="33"/>
  <c r="AQ238" i="33"/>
  <c r="AQ195" i="33"/>
  <c r="AQ282" i="33"/>
  <c r="QT238" i="33"/>
  <c r="QT195" i="33"/>
  <c r="QT282" i="33"/>
  <c r="PS195" i="33"/>
  <c r="PS282" i="33"/>
  <c r="PS238" i="33"/>
  <c r="QX195" i="33"/>
  <c r="QX282" i="33"/>
  <c r="QX238" i="33"/>
  <c r="KC195" i="33"/>
  <c r="KC238" i="33"/>
  <c r="KC282" i="33"/>
  <c r="RD238" i="33"/>
  <c r="RD282" i="33"/>
  <c r="RD195" i="33"/>
  <c r="GH282" i="33"/>
  <c r="GH238" i="33"/>
  <c r="GH195" i="33"/>
  <c r="OZ282" i="33"/>
  <c r="OZ238" i="33"/>
  <c r="OZ195" i="33"/>
  <c r="OY238" i="33"/>
  <c r="OY195" i="33"/>
  <c r="OY282" i="33"/>
  <c r="KF238" i="33"/>
  <c r="KF282" i="33"/>
  <c r="KF195" i="33"/>
  <c r="GP238" i="33"/>
  <c r="GP282" i="33"/>
  <c r="GP195" i="33"/>
  <c r="LI282" i="33"/>
  <c r="LI195" i="33"/>
  <c r="LI238" i="33"/>
  <c r="EY282" i="33"/>
  <c r="EY195" i="33"/>
  <c r="EY238" i="33"/>
  <c r="QS282" i="33"/>
  <c r="QS195" i="33"/>
  <c r="QS238" i="33"/>
  <c r="NH195" i="33"/>
  <c r="NH238" i="33"/>
  <c r="NH282" i="33"/>
  <c r="AZ282" i="33"/>
  <c r="AZ238" i="33"/>
  <c r="AZ195" i="33"/>
  <c r="KW195" i="33"/>
  <c r="KW238" i="33"/>
  <c r="KW282" i="33"/>
  <c r="AX282" i="33"/>
  <c r="AX195" i="33"/>
  <c r="AX238" i="33"/>
  <c r="C238" i="33"/>
  <c r="C282" i="33"/>
  <c r="C195" i="33"/>
  <c r="EI238" i="33"/>
  <c r="EI282" i="33"/>
  <c r="EI195" i="33"/>
  <c r="JC195" i="33"/>
  <c r="JC238" i="33"/>
  <c r="JC282" i="33"/>
  <c r="AL238" i="33"/>
  <c r="AL195" i="33"/>
  <c r="AL282" i="33"/>
  <c r="R238" i="33"/>
  <c r="R195" i="33"/>
  <c r="R282" i="33"/>
  <c r="GT195" i="33"/>
  <c r="GT238" i="33"/>
  <c r="GT282" i="33"/>
  <c r="C105" i="63"/>
  <c r="C38" i="73" s="1"/>
  <c r="C104" i="63"/>
  <c r="C31" i="73" s="1"/>
  <c r="C203" i="21"/>
  <c r="L111" i="21"/>
  <c r="L266" i="21" s="1"/>
  <c r="D266" i="21"/>
  <c r="B104" i="33"/>
  <c r="B24" i="73" s="1"/>
  <c r="B122" i="21"/>
  <c r="B277" i="21" s="1"/>
  <c r="D203" i="21"/>
  <c r="M193" i="21"/>
  <c r="M191" i="21"/>
  <c r="C104" i="33"/>
  <c r="C24" i="73" s="1"/>
  <c r="M192" i="21"/>
  <c r="N196" i="21"/>
  <c r="N175" i="21"/>
  <c r="N182" i="21" s="1"/>
  <c r="P89" i="63"/>
  <c r="P101" i="63" s="1"/>
  <c r="P86" i="73" s="1"/>
  <c r="O168" i="21"/>
  <c r="L109" i="21"/>
  <c r="L264" i="21" s="1"/>
  <c r="L110" i="21"/>
  <c r="L265" i="21" s="1"/>
  <c r="M115" i="21"/>
  <c r="M270" i="21" s="1"/>
  <c r="M94" i="21"/>
  <c r="M101" i="21"/>
  <c r="O89" i="33"/>
  <c r="O101" i="33" s="1"/>
  <c r="O79" i="73" s="1"/>
  <c r="N87" i="21"/>
  <c r="CP97" i="73" l="1"/>
  <c r="AT97" i="73"/>
  <c r="OK97" i="73"/>
  <c r="IP97" i="73"/>
  <c r="MQ97" i="73"/>
  <c r="OS97" i="73"/>
  <c r="RW97" i="73"/>
  <c r="I97" i="73"/>
  <c r="PP97" i="73"/>
  <c r="QB97" i="73"/>
  <c r="BO97" i="73"/>
  <c r="PY97" i="73"/>
  <c r="LB97" i="73"/>
  <c r="CT97" i="73"/>
  <c r="IS97" i="73"/>
  <c r="FK97" i="73"/>
  <c r="QQ97" i="73"/>
  <c r="DM97" i="73"/>
  <c r="FB97" i="73"/>
  <c r="CV97" i="73"/>
  <c r="QT97" i="73"/>
  <c r="EU97" i="73"/>
  <c r="LG97" i="73"/>
  <c r="KH97" i="73"/>
  <c r="NY97" i="73"/>
  <c r="LW97" i="73"/>
  <c r="JK97" i="73"/>
  <c r="PE97" i="73"/>
  <c r="EK97" i="73"/>
  <c r="LK97" i="73"/>
  <c r="RU97" i="73"/>
  <c r="LZ97" i="73"/>
  <c r="E267" i="21"/>
  <c r="RE97" i="73"/>
  <c r="SB97" i="73"/>
  <c r="C97" i="73"/>
  <c r="SG97" i="73"/>
  <c r="LI97" i="73"/>
  <c r="GF97" i="73"/>
  <c r="FM97" i="73"/>
  <c r="FG97" i="73"/>
  <c r="GQ97" i="73"/>
  <c r="GC97" i="73"/>
  <c r="OU97" i="73"/>
  <c r="B267" i="21"/>
  <c r="RT97" i="73"/>
  <c r="LN97" i="73"/>
  <c r="CL97" i="73"/>
  <c r="GE97" i="73"/>
  <c r="GO97" i="73"/>
  <c r="HM97" i="73"/>
  <c r="FH97" i="73"/>
  <c r="MD97" i="73"/>
  <c r="NM97" i="73"/>
  <c r="AY97" i="73"/>
  <c r="HS97" i="73"/>
  <c r="OH97" i="73"/>
  <c r="AW97" i="73"/>
  <c r="IC97" i="73"/>
  <c r="PB97" i="73"/>
  <c r="CJ97" i="73"/>
  <c r="IY97" i="73"/>
  <c r="OO97" i="73"/>
  <c r="CH97" i="73"/>
  <c r="CG97" i="73"/>
  <c r="HC97" i="73"/>
  <c r="KP97" i="73"/>
  <c r="PD97" i="73"/>
  <c r="CN97" i="73"/>
  <c r="IU97" i="73"/>
  <c r="LO97" i="73"/>
  <c r="RD97" i="73"/>
  <c r="FL97" i="73"/>
  <c r="LX97" i="73"/>
  <c r="RY97" i="73"/>
  <c r="GG97" i="73"/>
  <c r="MG97" i="73"/>
  <c r="O97" i="73"/>
  <c r="GP97" i="73"/>
  <c r="MP97" i="73"/>
  <c r="RF97" i="73"/>
  <c r="U97" i="73"/>
  <c r="EH97" i="73"/>
  <c r="HU97" i="73"/>
  <c r="MR97" i="73"/>
  <c r="AB97" i="73"/>
  <c r="DI97" i="73"/>
  <c r="IH97" i="73"/>
  <c r="OT97" i="73"/>
  <c r="BK97" i="73"/>
  <c r="IQ97" i="73"/>
  <c r="PC97" i="73"/>
  <c r="CK97" i="73"/>
  <c r="JZ97" i="73"/>
  <c r="PA97" i="73"/>
  <c r="CU97" i="73"/>
  <c r="JU97" i="73"/>
  <c r="II97" i="73"/>
  <c r="PO97" i="73"/>
  <c r="AC97" i="73"/>
  <c r="DX97" i="73"/>
  <c r="JX97" i="73"/>
  <c r="HX97" i="73"/>
  <c r="KD97" i="73"/>
  <c r="QS97" i="73"/>
  <c r="EV97" i="73"/>
  <c r="LA97" i="73"/>
  <c r="RM97" i="73"/>
  <c r="ET97" i="73"/>
  <c r="LV97" i="73"/>
  <c r="RV97" i="73"/>
  <c r="FQ97" i="73"/>
  <c r="ME97" i="73"/>
  <c r="QI97" i="73"/>
  <c r="K97" i="73"/>
  <c r="CX97" i="73"/>
  <c r="GS97" i="73"/>
  <c r="MJ97" i="73"/>
  <c r="BQ97" i="73"/>
  <c r="HW97" i="73"/>
  <c r="NJ97" i="73"/>
  <c r="AX97" i="73"/>
  <c r="IF97" i="73"/>
  <c r="OG97" i="73"/>
  <c r="BY97" i="73"/>
  <c r="IO97" i="73"/>
  <c r="OP97" i="73"/>
  <c r="CI97" i="73"/>
  <c r="IX97" i="73"/>
  <c r="HJ97" i="73"/>
  <c r="OD97" i="73"/>
  <c r="RZ97" i="73"/>
  <c r="DO97" i="73"/>
  <c r="IR97" i="73"/>
  <c r="LE97" i="73"/>
  <c r="AN97" i="73"/>
  <c r="MY97" i="73"/>
  <c r="GL97" i="73"/>
  <c r="W97" i="73"/>
  <c r="MX97" i="73"/>
  <c r="HH97" i="73"/>
  <c r="AH97" i="73"/>
  <c r="MW97" i="73"/>
  <c r="HG97" i="73"/>
  <c r="AG97" i="73"/>
  <c r="NS97" i="73"/>
  <c r="HQ97" i="73"/>
  <c r="AF97" i="73"/>
  <c r="OE97" i="73"/>
  <c r="IA97" i="73"/>
  <c r="BT97" i="73"/>
  <c r="OB97" i="73"/>
  <c r="HO97" i="73"/>
  <c r="BF97" i="73"/>
  <c r="OA97" i="73"/>
  <c r="IK97" i="73"/>
  <c r="BR97" i="73"/>
  <c r="GM97" i="73"/>
  <c r="BW97" i="73"/>
  <c r="NC97" i="73"/>
  <c r="FS97" i="73"/>
  <c r="RQ97" i="73"/>
  <c r="JN97" i="73"/>
  <c r="CD97" i="73"/>
  <c r="OV97" i="73"/>
  <c r="HT97" i="73"/>
  <c r="BH97" i="73"/>
  <c r="KE97" i="73"/>
  <c r="RS97" i="73"/>
  <c r="MC97" i="73"/>
  <c r="FY97" i="73"/>
  <c r="G97" i="73"/>
  <c r="MM97" i="73"/>
  <c r="FW97" i="73"/>
  <c r="F97" i="73"/>
  <c r="ML97" i="73"/>
  <c r="GU97" i="73"/>
  <c r="Q97" i="73"/>
  <c r="MH97" i="73"/>
  <c r="GR97" i="73"/>
  <c r="P97" i="73"/>
  <c r="NR97" i="73"/>
  <c r="HP97" i="73"/>
  <c r="AE97" i="73"/>
  <c r="NE97" i="73"/>
  <c r="HA97" i="73"/>
  <c r="AP97" i="73"/>
  <c r="NO97" i="73"/>
  <c r="GZ97" i="73"/>
  <c r="Y97" i="73"/>
  <c r="CC97" i="73"/>
  <c r="AV97" i="73"/>
  <c r="MT97" i="73"/>
  <c r="EQ97" i="73"/>
  <c r="QF97" i="73"/>
  <c r="JE97" i="73"/>
  <c r="BC97" i="73"/>
  <c r="NP97" i="73"/>
  <c r="HL97" i="73"/>
  <c r="AJ97" i="73"/>
  <c r="E266" i="21"/>
  <c r="QU97" i="73"/>
  <c r="FN97" i="73"/>
  <c r="PU97" i="73"/>
  <c r="JS97" i="73"/>
  <c r="DU97" i="73"/>
  <c r="QE97" i="73"/>
  <c r="JR97" i="73"/>
  <c r="DS97" i="73"/>
  <c r="QD97" i="73"/>
  <c r="KM97" i="73"/>
  <c r="EE97" i="73"/>
  <c r="QC97" i="73"/>
  <c r="KL97" i="73"/>
  <c r="ED97" i="73"/>
  <c r="RL97" i="73"/>
  <c r="LJ97" i="73"/>
  <c r="EO97" i="73"/>
  <c r="QW97" i="73"/>
  <c r="KU97" i="73"/>
  <c r="FD97" i="73"/>
  <c r="RJ97" i="73"/>
  <c r="KT97" i="73"/>
  <c r="FC97" i="73"/>
  <c r="OY97" i="73"/>
  <c r="ES97" i="73"/>
  <c r="QY97" i="73"/>
  <c r="JY97" i="73"/>
  <c r="BV97" i="73"/>
  <c r="NK97" i="73"/>
  <c r="GJ97" i="73"/>
  <c r="RP97" i="73"/>
  <c r="LD97" i="73"/>
  <c r="EZ97" i="73"/>
  <c r="PJ97" i="73"/>
  <c r="EL97" i="73"/>
  <c r="PI97" i="73"/>
  <c r="JG97" i="73"/>
  <c r="CB97" i="73"/>
  <c r="PH97" i="73"/>
  <c r="JD97" i="73"/>
  <c r="DC97" i="73"/>
  <c r="PR97" i="73"/>
  <c r="JC97" i="73"/>
  <c r="DB97" i="73"/>
  <c r="PQ97" i="73"/>
  <c r="KA97" i="73"/>
  <c r="DN97" i="73"/>
  <c r="QA97" i="73"/>
  <c r="KK97" i="73"/>
  <c r="EC97" i="73"/>
  <c r="QL97" i="73"/>
  <c r="KJ97" i="73"/>
  <c r="DK97" i="73"/>
  <c r="QK97" i="73"/>
  <c r="KI97" i="73"/>
  <c r="EM97" i="73"/>
  <c r="LP97" i="73"/>
  <c r="DQ97" i="73"/>
  <c r="PX97" i="73"/>
  <c r="IN97" i="73"/>
  <c r="BM97" i="73"/>
  <c r="MI97" i="73"/>
  <c r="EY97" i="73"/>
  <c r="RH97" i="73"/>
  <c r="KF97" i="73"/>
  <c r="DT97" i="73"/>
  <c r="B266" i="21"/>
  <c r="SA97" i="73"/>
  <c r="PF97" i="73"/>
  <c r="MK97" i="73"/>
  <c r="JO97" i="73"/>
  <c r="GT97" i="73"/>
  <c r="DY97" i="73"/>
  <c r="BD97" i="73"/>
  <c r="RG97" i="73"/>
  <c r="OL97" i="73"/>
  <c r="LQ97" i="73"/>
  <c r="IV97" i="73"/>
  <c r="GA97" i="73"/>
  <c r="DF97" i="73"/>
  <c r="AK97" i="73"/>
  <c r="QZ97" i="73"/>
  <c r="ON97" i="73"/>
  <c r="MB97" i="73"/>
  <c r="JP97" i="73"/>
  <c r="HD97" i="73"/>
  <c r="ER97" i="73"/>
  <c r="CF97" i="73"/>
  <c r="T97" i="73"/>
  <c r="PV97" i="73"/>
  <c r="JT97" i="73"/>
  <c r="CS97" i="73"/>
  <c r="QH97" i="73"/>
  <c r="MN97" i="73"/>
  <c r="IT97" i="73"/>
  <c r="EW97" i="73"/>
  <c r="AI97" i="73"/>
  <c r="PS97" i="73"/>
  <c r="LY97" i="73"/>
  <c r="IG97" i="73"/>
  <c r="EF97" i="73"/>
  <c r="V97" i="73"/>
  <c r="PG97" i="73"/>
  <c r="LM97" i="73"/>
  <c r="HR97" i="73"/>
  <c r="DR97" i="73"/>
  <c r="E97" i="73"/>
  <c r="OR97" i="73"/>
  <c r="KX97" i="73"/>
  <c r="HF97" i="73"/>
  <c r="DA97" i="73"/>
  <c r="B97" i="73"/>
  <c r="OQ97" i="73"/>
  <c r="KW97" i="73"/>
  <c r="HE97" i="73"/>
  <c r="CZ97" i="73"/>
  <c r="RK97" i="73"/>
  <c r="NQ97" i="73"/>
  <c r="JV97" i="73"/>
  <c r="GD97" i="73"/>
  <c r="BS97" i="73"/>
  <c r="QV97" i="73"/>
  <c r="ND97" i="73"/>
  <c r="JJ97" i="73"/>
  <c r="FO97" i="73"/>
  <c r="BB97" i="73"/>
  <c r="NZ97" i="73"/>
  <c r="EX97" i="73"/>
  <c r="EI97" i="73"/>
  <c r="BN97" i="73"/>
  <c r="RR97" i="73"/>
  <c r="OW97" i="73"/>
  <c r="MA97" i="73"/>
  <c r="JF97" i="73"/>
  <c r="GK97" i="73"/>
  <c r="DP97" i="73"/>
  <c r="AU97" i="73"/>
  <c r="QX97" i="73"/>
  <c r="OC97" i="73"/>
  <c r="LH97" i="73"/>
  <c r="IM97" i="73"/>
  <c r="FR97" i="73"/>
  <c r="CW97" i="73"/>
  <c r="AA97" i="73"/>
  <c r="QR97" i="73"/>
  <c r="OF97" i="73"/>
  <c r="LT97" i="73"/>
  <c r="JH97" i="73"/>
  <c r="GV97" i="73"/>
  <c r="EJ97" i="73"/>
  <c r="BX97" i="73"/>
  <c r="L97" i="73"/>
  <c r="AO97" i="73"/>
  <c r="NA97" i="73"/>
  <c r="DV97" i="73"/>
  <c r="DZ97" i="73"/>
  <c r="BE97" i="73"/>
  <c r="RI97" i="73"/>
  <c r="OM97" i="73"/>
  <c r="LR97" i="73"/>
  <c r="IW97" i="73"/>
  <c r="GB97" i="73"/>
  <c r="DG97" i="73"/>
  <c r="AL97" i="73"/>
  <c r="QO97" i="73"/>
  <c r="NT97" i="73"/>
  <c r="KY97" i="73"/>
  <c r="ID97" i="73"/>
  <c r="FI97" i="73"/>
  <c r="CM97" i="73"/>
  <c r="R97" i="73"/>
  <c r="QJ97" i="73"/>
  <c r="NX97" i="73"/>
  <c r="LL97" i="73"/>
  <c r="IZ97" i="73"/>
  <c r="GN97" i="73"/>
  <c r="EB97" i="73"/>
  <c r="BP97" i="73"/>
  <c r="D97" i="73"/>
  <c r="NN97" i="73"/>
  <c r="GY97" i="73"/>
  <c r="H97" i="73"/>
  <c r="OX97" i="73"/>
  <c r="LC97" i="73"/>
  <c r="HI97" i="73"/>
  <c r="DE97" i="73"/>
  <c r="SC97" i="73"/>
  <c r="OI97" i="73"/>
  <c r="KO97" i="73"/>
  <c r="GW97" i="73"/>
  <c r="CQ97" i="73"/>
  <c r="RN97" i="73"/>
  <c r="NV97" i="73"/>
  <c r="KB97" i="73"/>
  <c r="GH97" i="73"/>
  <c r="BZ97" i="73"/>
  <c r="RB97" i="73"/>
  <c r="NG97" i="73"/>
  <c r="JM97" i="73"/>
  <c r="FU97" i="73"/>
  <c r="BI97" i="73"/>
  <c r="RA97" i="73"/>
  <c r="NF97" i="73"/>
  <c r="JL97" i="73"/>
  <c r="FT97" i="73"/>
  <c r="BG97" i="73"/>
  <c r="PZ97" i="73"/>
  <c r="MF97" i="73"/>
  <c r="IL97" i="73"/>
  <c r="EN97" i="73"/>
  <c r="Z97" i="73"/>
  <c r="PK97" i="73"/>
  <c r="LS97" i="73"/>
  <c r="HY97" i="73"/>
  <c r="DW97" i="73"/>
  <c r="M97" i="73"/>
  <c r="KS97" i="73"/>
  <c r="BA97" i="73"/>
  <c r="DH97" i="73"/>
  <c r="AM97" i="73"/>
  <c r="QP97" i="73"/>
  <c r="NU97" i="73"/>
  <c r="KZ97" i="73"/>
  <c r="IE97" i="73"/>
  <c r="FJ97" i="73"/>
  <c r="CO97" i="73"/>
  <c r="S97" i="73"/>
  <c r="PW97" i="73"/>
  <c r="NB97" i="73"/>
  <c r="KG97" i="73"/>
  <c r="HK97" i="73"/>
  <c r="EP97" i="73"/>
  <c r="BU97" i="73"/>
  <c r="SF97" i="73"/>
  <c r="PT97" i="73"/>
  <c r="NH97" i="73"/>
  <c r="KV97" i="73"/>
  <c r="IJ97" i="73"/>
  <c r="FX97" i="73"/>
  <c r="DL97" i="73"/>
  <c r="AZ97" i="73"/>
  <c r="MO97" i="73"/>
  <c r="FZ97" i="73"/>
  <c r="SD97" i="73"/>
  <c r="OJ97" i="73"/>
  <c r="KR97" i="73"/>
  <c r="GX97" i="73"/>
  <c r="CR97" i="73"/>
  <c r="RO97" i="73"/>
  <c r="NW97" i="73"/>
  <c r="KC97" i="73"/>
  <c r="GI97" i="73"/>
  <c r="CA97" i="73"/>
  <c r="RC97" i="73"/>
  <c r="NI97" i="73"/>
  <c r="JQ97" i="73"/>
  <c r="FV97" i="73"/>
  <c r="BJ97" i="73"/>
  <c r="QN97" i="73"/>
  <c r="MV97" i="73"/>
  <c r="JB97" i="73"/>
  <c r="FF97" i="73"/>
  <c r="AS97" i="73"/>
  <c r="QM97" i="73"/>
  <c r="MU97" i="73"/>
  <c r="JA97" i="73"/>
  <c r="FE97" i="73"/>
  <c r="AQ97" i="73"/>
  <c r="PM97" i="73"/>
  <c r="LU97" i="73"/>
  <c r="HZ97" i="73"/>
  <c r="EA97" i="73"/>
  <c r="N97" i="73"/>
  <c r="OZ97" i="73"/>
  <c r="LF97" i="73"/>
  <c r="HN97" i="73"/>
  <c r="DJ97" i="73"/>
  <c r="SE97" i="73"/>
  <c r="JI97" i="73"/>
  <c r="X97" i="73"/>
  <c r="CY97" i="73"/>
  <c r="AD97" i="73"/>
  <c r="QG97" i="73"/>
  <c r="NL97" i="73"/>
  <c r="KQ97" i="73"/>
  <c r="HV97" i="73"/>
  <c r="FA97" i="73"/>
  <c r="CE97" i="73"/>
  <c r="J97" i="73"/>
  <c r="PN97" i="73"/>
  <c r="MS97" i="73"/>
  <c r="JW97" i="73"/>
  <c r="HB97" i="73"/>
  <c r="EG97" i="73"/>
  <c r="BL97" i="73"/>
  <c r="RX97" i="73"/>
  <c r="PL97" i="73"/>
  <c r="MZ97" i="73"/>
  <c r="KN97" i="73"/>
  <c r="IB97" i="73"/>
  <c r="FP97" i="73"/>
  <c r="DD97" i="73"/>
  <c r="B67" i="73"/>
  <c r="G96" i="73"/>
  <c r="O96" i="73"/>
  <c r="W96" i="73"/>
  <c r="AE96" i="73"/>
  <c r="AM96" i="73"/>
  <c r="AU96" i="73"/>
  <c r="BC96" i="73"/>
  <c r="BK96" i="73"/>
  <c r="BS96" i="73"/>
  <c r="CA96" i="73"/>
  <c r="CI96" i="73"/>
  <c r="CQ96" i="73"/>
  <c r="CY96" i="73"/>
  <c r="DG96" i="73"/>
  <c r="DO96" i="73"/>
  <c r="DW96" i="73"/>
  <c r="EE96" i="73"/>
  <c r="EM96" i="73"/>
  <c r="EU96" i="73"/>
  <c r="FC96" i="73"/>
  <c r="FK96" i="73"/>
  <c r="FS96" i="73"/>
  <c r="GA96" i="73"/>
  <c r="GI96" i="73"/>
  <c r="GQ96" i="73"/>
  <c r="GY96" i="73"/>
  <c r="HG96" i="73"/>
  <c r="HO96" i="73"/>
  <c r="HW96" i="73"/>
  <c r="IE96" i="73"/>
  <c r="IM96" i="73"/>
  <c r="IU96" i="73"/>
  <c r="JC96" i="73"/>
  <c r="JK96" i="73"/>
  <c r="JS96" i="73"/>
  <c r="KA96" i="73"/>
  <c r="KI96" i="73"/>
  <c r="KQ96" i="73"/>
  <c r="KY96" i="73"/>
  <c r="LG96" i="73"/>
  <c r="LO96" i="73"/>
  <c r="LW96" i="73"/>
  <c r="ME96" i="73"/>
  <c r="MM96" i="73"/>
  <c r="MU96" i="73"/>
  <c r="NC96" i="73"/>
  <c r="NK96" i="73"/>
  <c r="NS96" i="73"/>
  <c r="OA96" i="73"/>
  <c r="OI96" i="73"/>
  <c r="OQ96" i="73"/>
  <c r="OY96" i="73"/>
  <c r="PG96" i="73"/>
  <c r="PO96" i="73"/>
  <c r="PW96" i="73"/>
  <c r="QE96" i="73"/>
  <c r="QM96" i="73"/>
  <c r="QU96" i="73"/>
  <c r="RC96" i="73"/>
  <c r="RK96" i="73"/>
  <c r="RS96" i="73"/>
  <c r="SA96" i="73"/>
  <c r="E96" i="73"/>
  <c r="N96" i="73"/>
  <c r="X96" i="73"/>
  <c r="AG96" i="73"/>
  <c r="AP96" i="73"/>
  <c r="AY96" i="73"/>
  <c r="BH96" i="73"/>
  <c r="BQ96" i="73"/>
  <c r="BZ96" i="73"/>
  <c r="CJ96" i="73"/>
  <c r="CS96" i="73"/>
  <c r="DB96" i="73"/>
  <c r="DK96" i="73"/>
  <c r="DT96" i="73"/>
  <c r="EC96" i="73"/>
  <c r="EL96" i="73"/>
  <c r="EV96" i="73"/>
  <c r="FE96" i="73"/>
  <c r="FN96" i="73"/>
  <c r="FW96" i="73"/>
  <c r="GF96" i="73"/>
  <c r="GO96" i="73"/>
  <c r="GX96" i="73"/>
  <c r="HH96" i="73"/>
  <c r="HQ96" i="73"/>
  <c r="HZ96" i="73"/>
  <c r="II96" i="73"/>
  <c r="IR96" i="73"/>
  <c r="JA96" i="73"/>
  <c r="JJ96" i="73"/>
  <c r="JT96" i="73"/>
  <c r="KC96" i="73"/>
  <c r="KL96" i="73"/>
  <c r="KU96" i="73"/>
  <c r="LD96" i="73"/>
  <c r="LM96" i="73"/>
  <c r="LV96" i="73"/>
  <c r="MF96" i="73"/>
  <c r="MO96" i="73"/>
  <c r="MX96" i="73"/>
  <c r="NG96" i="73"/>
  <c r="NP96" i="73"/>
  <c r="NY96" i="73"/>
  <c r="OH96" i="73"/>
  <c r="OR96" i="73"/>
  <c r="PA96" i="73"/>
  <c r="PJ96" i="73"/>
  <c r="PS96" i="73"/>
  <c r="QB96" i="73"/>
  <c r="QK96" i="73"/>
  <c r="QT96" i="73"/>
  <c r="RD96" i="73"/>
  <c r="RM96" i="73"/>
  <c r="RV96" i="73"/>
  <c r="SE96" i="73"/>
  <c r="F96" i="73"/>
  <c r="P96" i="73"/>
  <c r="Y96" i="73"/>
  <c r="AH96" i="73"/>
  <c r="AQ96" i="73"/>
  <c r="AZ96" i="73"/>
  <c r="BI96" i="73"/>
  <c r="BR96" i="73"/>
  <c r="CB96" i="73"/>
  <c r="CK96" i="73"/>
  <c r="CT96" i="73"/>
  <c r="DC96" i="73"/>
  <c r="DL96" i="73"/>
  <c r="DU96" i="73"/>
  <c r="ED96" i="73"/>
  <c r="EN96" i="73"/>
  <c r="EW96" i="73"/>
  <c r="FF96" i="73"/>
  <c r="FO96" i="73"/>
  <c r="FX96" i="73"/>
  <c r="GG96" i="73"/>
  <c r="GP96" i="73"/>
  <c r="GZ96" i="73"/>
  <c r="HI96" i="73"/>
  <c r="HR96" i="73"/>
  <c r="IA96" i="73"/>
  <c r="IJ96" i="73"/>
  <c r="IS96" i="73"/>
  <c r="JB96" i="73"/>
  <c r="JL96" i="73"/>
  <c r="JU96" i="73"/>
  <c r="KD96" i="73"/>
  <c r="KM96" i="73"/>
  <c r="KV96" i="73"/>
  <c r="LE96" i="73"/>
  <c r="LN96" i="73"/>
  <c r="LX96" i="73"/>
  <c r="MG96" i="73"/>
  <c r="MP96" i="73"/>
  <c r="MY96" i="73"/>
  <c r="NH96" i="73"/>
  <c r="NQ96" i="73"/>
  <c r="NZ96" i="73"/>
  <c r="OJ96" i="73"/>
  <c r="OS96" i="73"/>
  <c r="PB96" i="73"/>
  <c r="PK96" i="73"/>
  <c r="PT96" i="73"/>
  <c r="QC96" i="73"/>
  <c r="QL96" i="73"/>
  <c r="QV96" i="73"/>
  <c r="RE96" i="73"/>
  <c r="RN96" i="73"/>
  <c r="RW96" i="73"/>
  <c r="SF96" i="73"/>
  <c r="B96" i="73"/>
  <c r="H96" i="73"/>
  <c r="Q96" i="73"/>
  <c r="Z96" i="73"/>
  <c r="AI96" i="73"/>
  <c r="AR96" i="73"/>
  <c r="BA96" i="73"/>
  <c r="BJ96" i="73"/>
  <c r="BT96" i="73"/>
  <c r="CC96" i="73"/>
  <c r="CL96" i="73"/>
  <c r="CU96" i="73"/>
  <c r="DD96" i="73"/>
  <c r="DM96" i="73"/>
  <c r="DV96" i="73"/>
  <c r="EF96" i="73"/>
  <c r="EO96" i="73"/>
  <c r="EX96" i="73"/>
  <c r="FG96" i="73"/>
  <c r="FP96" i="73"/>
  <c r="FY96" i="73"/>
  <c r="GH96" i="73"/>
  <c r="GR96" i="73"/>
  <c r="HA96" i="73"/>
  <c r="HJ96" i="73"/>
  <c r="HS96" i="73"/>
  <c r="IB96" i="73"/>
  <c r="IK96" i="73"/>
  <c r="IT96" i="73"/>
  <c r="JD96" i="73"/>
  <c r="JM96" i="73"/>
  <c r="JV96" i="73"/>
  <c r="KE96" i="73"/>
  <c r="KN96" i="73"/>
  <c r="KW96" i="73"/>
  <c r="LF96" i="73"/>
  <c r="LP96" i="73"/>
  <c r="LY96" i="73"/>
  <c r="MH96" i="73"/>
  <c r="MQ96" i="73"/>
  <c r="MZ96" i="73"/>
  <c r="NI96" i="73"/>
  <c r="NR96" i="73"/>
  <c r="OB96" i="73"/>
  <c r="OK96" i="73"/>
  <c r="OT96" i="73"/>
  <c r="PC96" i="73"/>
  <c r="PL96" i="73"/>
  <c r="PU96" i="73"/>
  <c r="QD96" i="73"/>
  <c r="QN96" i="73"/>
  <c r="QW96" i="73"/>
  <c r="RF96" i="73"/>
  <c r="RO96" i="73"/>
  <c r="RX96" i="73"/>
  <c r="SG96" i="73"/>
  <c r="DI96" i="73"/>
  <c r="HF96" i="73"/>
  <c r="JO96" i="73"/>
  <c r="LH96" i="73"/>
  <c r="MJ96" i="73"/>
  <c r="OC96" i="73"/>
  <c r="PE96" i="73"/>
  <c r="QH96" i="73"/>
  <c r="RZ96" i="73"/>
  <c r="L96" i="73"/>
  <c r="AB96" i="73"/>
  <c r="AO96" i="73"/>
  <c r="BE96" i="73"/>
  <c r="BU96" i="73"/>
  <c r="CG96" i="73"/>
  <c r="CW96" i="73"/>
  <c r="DJ96" i="73"/>
  <c r="DZ96" i="73"/>
  <c r="EP96" i="73"/>
  <c r="FB96" i="73"/>
  <c r="FR96" i="73"/>
  <c r="GE96" i="73"/>
  <c r="GU96" i="73"/>
  <c r="HK96" i="73"/>
  <c r="HX96" i="73"/>
  <c r="IN96" i="73"/>
  <c r="IZ96" i="73"/>
  <c r="JP96" i="73"/>
  <c r="KF96" i="73"/>
  <c r="KS96" i="73"/>
  <c r="LI96" i="73"/>
  <c r="LU96" i="73"/>
  <c r="MK96" i="73"/>
  <c r="NA96" i="73"/>
  <c r="NN96" i="73"/>
  <c r="OD96" i="73"/>
  <c r="OP96" i="73"/>
  <c r="PF96" i="73"/>
  <c r="PV96" i="73"/>
  <c r="QI96" i="73"/>
  <c r="QY96" i="73"/>
  <c r="RL96" i="73"/>
  <c r="SB96" i="73"/>
  <c r="M96" i="73"/>
  <c r="AC96" i="73"/>
  <c r="AS96" i="73"/>
  <c r="BF96" i="73"/>
  <c r="BV96" i="73"/>
  <c r="CH96" i="73"/>
  <c r="CX96" i="73"/>
  <c r="DN96" i="73"/>
  <c r="EA96" i="73"/>
  <c r="EQ96" i="73"/>
  <c r="FD96" i="73"/>
  <c r="FT96" i="73"/>
  <c r="GJ96" i="73"/>
  <c r="GV96" i="73"/>
  <c r="HL96" i="73"/>
  <c r="HY96" i="73"/>
  <c r="IO96" i="73"/>
  <c r="JE96" i="73"/>
  <c r="JQ96" i="73"/>
  <c r="KG96" i="73"/>
  <c r="KT96" i="73"/>
  <c r="LJ96" i="73"/>
  <c r="LZ96" i="73"/>
  <c r="ML96" i="73"/>
  <c r="NB96" i="73"/>
  <c r="NO96" i="73"/>
  <c r="OE96" i="73"/>
  <c r="OU96" i="73"/>
  <c r="PH96" i="73"/>
  <c r="PX96" i="73"/>
  <c r="QJ96" i="73"/>
  <c r="QZ96" i="73"/>
  <c r="RP96" i="73"/>
  <c r="SC96" i="73"/>
  <c r="R96" i="73"/>
  <c r="AD96" i="73"/>
  <c r="AT96" i="73"/>
  <c r="BG96" i="73"/>
  <c r="BW96" i="73"/>
  <c r="CM96" i="73"/>
  <c r="CZ96" i="73"/>
  <c r="DP96" i="73"/>
  <c r="EB96" i="73"/>
  <c r="ER96" i="73"/>
  <c r="FH96" i="73"/>
  <c r="FU96" i="73"/>
  <c r="GK96" i="73"/>
  <c r="GW96" i="73"/>
  <c r="HM96" i="73"/>
  <c r="IC96" i="73"/>
  <c r="IP96" i="73"/>
  <c r="JF96" i="73"/>
  <c r="JR96" i="73"/>
  <c r="KH96" i="73"/>
  <c r="KX96" i="73"/>
  <c r="LK96" i="73"/>
  <c r="MA96" i="73"/>
  <c r="MN96" i="73"/>
  <c r="ND96" i="73"/>
  <c r="NT96" i="73"/>
  <c r="OF96" i="73"/>
  <c r="OV96" i="73"/>
  <c r="PI96" i="73"/>
  <c r="PY96" i="73"/>
  <c r="QO96" i="73"/>
  <c r="RA96" i="73"/>
  <c r="RQ96" i="73"/>
  <c r="SD96" i="73"/>
  <c r="C96" i="73"/>
  <c r="S96" i="73"/>
  <c r="AF96" i="73"/>
  <c r="AV96" i="73"/>
  <c r="BL96" i="73"/>
  <c r="BX96" i="73"/>
  <c r="CN96" i="73"/>
  <c r="DA96" i="73"/>
  <c r="DQ96" i="73"/>
  <c r="EG96" i="73"/>
  <c r="ES96" i="73"/>
  <c r="FI96" i="73"/>
  <c r="FV96" i="73"/>
  <c r="GL96" i="73"/>
  <c r="HB96" i="73"/>
  <c r="HN96" i="73"/>
  <c r="ID96" i="73"/>
  <c r="IQ96" i="73"/>
  <c r="JG96" i="73"/>
  <c r="JW96" i="73"/>
  <c r="KJ96" i="73"/>
  <c r="KZ96" i="73"/>
  <c r="LL96" i="73"/>
  <c r="MB96" i="73"/>
  <c r="MR96" i="73"/>
  <c r="NE96" i="73"/>
  <c r="NU96" i="73"/>
  <c r="OG96" i="73"/>
  <c r="OW96" i="73"/>
  <c r="PM96" i="73"/>
  <c r="PZ96" i="73"/>
  <c r="QP96" i="73"/>
  <c r="RB96" i="73"/>
  <c r="RR96" i="73"/>
  <c r="D96" i="73"/>
  <c r="T96" i="73"/>
  <c r="AJ96" i="73"/>
  <c r="AW96" i="73"/>
  <c r="BM96" i="73"/>
  <c r="BY96" i="73"/>
  <c r="CO96" i="73"/>
  <c r="DE96" i="73"/>
  <c r="DR96" i="73"/>
  <c r="EH96" i="73"/>
  <c r="ET96" i="73"/>
  <c r="FJ96" i="73"/>
  <c r="FZ96" i="73"/>
  <c r="GM96" i="73"/>
  <c r="HC96" i="73"/>
  <c r="HP96" i="73"/>
  <c r="IF96" i="73"/>
  <c r="IV96" i="73"/>
  <c r="JH96" i="73"/>
  <c r="JX96" i="73"/>
  <c r="KK96" i="73"/>
  <c r="LA96" i="73"/>
  <c r="LQ96" i="73"/>
  <c r="MC96" i="73"/>
  <c r="MS96" i="73"/>
  <c r="NF96" i="73"/>
  <c r="NV96" i="73"/>
  <c r="OL96" i="73"/>
  <c r="OX96" i="73"/>
  <c r="PN96" i="73"/>
  <c r="QA96" i="73"/>
  <c r="QQ96" i="73"/>
  <c r="RG96" i="73"/>
  <c r="RT96" i="73"/>
  <c r="I96" i="73"/>
  <c r="U96" i="73"/>
  <c r="AK96" i="73"/>
  <c r="AX96" i="73"/>
  <c r="BN96" i="73"/>
  <c r="CD96" i="73"/>
  <c r="CP96" i="73"/>
  <c r="DF96" i="73"/>
  <c r="DS96" i="73"/>
  <c r="EI96" i="73"/>
  <c r="EY96" i="73"/>
  <c r="FL96" i="73"/>
  <c r="GB96" i="73"/>
  <c r="GN96" i="73"/>
  <c r="HD96" i="73"/>
  <c r="HT96" i="73"/>
  <c r="IG96" i="73"/>
  <c r="IW96" i="73"/>
  <c r="JI96" i="73"/>
  <c r="JY96" i="73"/>
  <c r="KO96" i="73"/>
  <c r="LB96" i="73"/>
  <c r="LR96" i="73"/>
  <c r="MD96" i="73"/>
  <c r="MT96" i="73"/>
  <c r="NJ96" i="73"/>
  <c r="NW96" i="73"/>
  <c r="OM96" i="73"/>
  <c r="OZ96" i="73"/>
  <c r="PP96" i="73"/>
  <c r="QF96" i="73"/>
  <c r="QR96" i="73"/>
  <c r="RH96" i="73"/>
  <c r="RU96" i="73"/>
  <c r="J96" i="73"/>
  <c r="V96" i="73"/>
  <c r="AL96" i="73"/>
  <c r="BB96" i="73"/>
  <c r="BO96" i="73"/>
  <c r="CE96" i="73"/>
  <c r="CR96" i="73"/>
  <c r="DH96" i="73"/>
  <c r="DX96" i="73"/>
  <c r="EJ96" i="73"/>
  <c r="EZ96" i="73"/>
  <c r="FM96" i="73"/>
  <c r="GC96" i="73"/>
  <c r="GS96" i="73"/>
  <c r="HE96" i="73"/>
  <c r="HU96" i="73"/>
  <c r="IH96" i="73"/>
  <c r="IX96" i="73"/>
  <c r="JN96" i="73"/>
  <c r="JZ96" i="73"/>
  <c r="KP96" i="73"/>
  <c r="LC96" i="73"/>
  <c r="LS96" i="73"/>
  <c r="MI96" i="73"/>
  <c r="MV96" i="73"/>
  <c r="NL96" i="73"/>
  <c r="NX96" i="73"/>
  <c r="ON96" i="73"/>
  <c r="PD96" i="73"/>
  <c r="PQ96" i="73"/>
  <c r="QG96" i="73"/>
  <c r="QS96" i="73"/>
  <c r="RI96" i="73"/>
  <c r="RY96" i="73"/>
  <c r="K96" i="73"/>
  <c r="AA96" i="73"/>
  <c r="AN96" i="73"/>
  <c r="BD96" i="73"/>
  <c r="BP96" i="73"/>
  <c r="CF96" i="73"/>
  <c r="CV96" i="73"/>
  <c r="DY96" i="73"/>
  <c r="EK96" i="73"/>
  <c r="FA96" i="73"/>
  <c r="FQ96" i="73"/>
  <c r="GD96" i="73"/>
  <c r="GT96" i="73"/>
  <c r="HV96" i="73"/>
  <c r="IL96" i="73"/>
  <c r="IY96" i="73"/>
  <c r="KB96" i="73"/>
  <c r="KR96" i="73"/>
  <c r="LT96" i="73"/>
  <c r="MW96" i="73"/>
  <c r="NM96" i="73"/>
  <c r="OO96" i="73"/>
  <c r="PR96" i="73"/>
  <c r="QX96" i="73"/>
  <c r="RJ96" i="73"/>
  <c r="F94" i="73"/>
  <c r="N94" i="73"/>
  <c r="V94" i="73"/>
  <c r="AD94" i="73"/>
  <c r="AL94" i="73"/>
  <c r="AT94" i="73"/>
  <c r="BB94" i="73"/>
  <c r="BJ94" i="73"/>
  <c r="BR94" i="73"/>
  <c r="BZ94" i="73"/>
  <c r="CH94" i="73"/>
  <c r="CP94" i="73"/>
  <c r="CX94" i="73"/>
  <c r="DF94" i="73"/>
  <c r="DN94" i="73"/>
  <c r="DV94" i="73"/>
  <c r="ED94" i="73"/>
  <c r="EL94" i="73"/>
  <c r="ET94" i="73"/>
  <c r="FB94" i="73"/>
  <c r="FJ94" i="73"/>
  <c r="FR94" i="73"/>
  <c r="E94" i="73"/>
  <c r="O94" i="73"/>
  <c r="X94" i="73"/>
  <c r="AG94" i="73"/>
  <c r="AP94" i="73"/>
  <c r="AY94" i="73"/>
  <c r="BH94" i="73"/>
  <c r="BQ94" i="73"/>
  <c r="CA94" i="73"/>
  <c r="CJ94" i="73"/>
  <c r="CS94" i="73"/>
  <c r="DB94" i="73"/>
  <c r="DK94" i="73"/>
  <c r="DT94" i="73"/>
  <c r="EC94" i="73"/>
  <c r="EM94" i="73"/>
  <c r="EV94" i="73"/>
  <c r="FE94" i="73"/>
  <c r="FN94" i="73"/>
  <c r="FW94" i="73"/>
  <c r="GE94" i="73"/>
  <c r="GM94" i="73"/>
  <c r="GU94" i="73"/>
  <c r="HC94" i="73"/>
  <c r="HK94" i="73"/>
  <c r="HS94" i="73"/>
  <c r="IA94" i="73"/>
  <c r="II94" i="73"/>
  <c r="IQ94" i="73"/>
  <c r="IY94" i="73"/>
  <c r="JG94" i="73"/>
  <c r="JO94" i="73"/>
  <c r="JW94" i="73"/>
  <c r="KE94" i="73"/>
  <c r="KM94" i="73"/>
  <c r="KU94" i="73"/>
  <c r="LC94" i="73"/>
  <c r="LK94" i="73"/>
  <c r="LS94" i="73"/>
  <c r="MA94" i="73"/>
  <c r="MI94" i="73"/>
  <c r="MQ94" i="73"/>
  <c r="MY94" i="73"/>
  <c r="NG94" i="73"/>
  <c r="NO94" i="73"/>
  <c r="NW94" i="73"/>
  <c r="OE94" i="73"/>
  <c r="OM94" i="73"/>
  <c r="OU94" i="73"/>
  <c r="PC94" i="73"/>
  <c r="PK94" i="73"/>
  <c r="PS94" i="73"/>
  <c r="QA94" i="73"/>
  <c r="QI94" i="73"/>
  <c r="QQ94" i="73"/>
  <c r="QY94" i="73"/>
  <c r="RG94" i="73"/>
  <c r="RO94" i="73"/>
  <c r="RW94" i="73"/>
  <c r="SE94" i="73"/>
  <c r="D94" i="73"/>
  <c r="P94" i="73"/>
  <c r="Z94" i="73"/>
  <c r="AJ94" i="73"/>
  <c r="AU94" i="73"/>
  <c r="BE94" i="73"/>
  <c r="BO94" i="73"/>
  <c r="BY94" i="73"/>
  <c r="CK94" i="73"/>
  <c r="CU94" i="73"/>
  <c r="DE94" i="73"/>
  <c r="DP94" i="73"/>
  <c r="DZ94" i="73"/>
  <c r="EJ94" i="73"/>
  <c r="EU94" i="73"/>
  <c r="FF94" i="73"/>
  <c r="FP94" i="73"/>
  <c r="FZ94" i="73"/>
  <c r="GI94" i="73"/>
  <c r="GR94" i="73"/>
  <c r="HA94" i="73"/>
  <c r="HJ94" i="73"/>
  <c r="HT94" i="73"/>
  <c r="IC94" i="73"/>
  <c r="IL94" i="73"/>
  <c r="IU94" i="73"/>
  <c r="JD94" i="73"/>
  <c r="JM94" i="73"/>
  <c r="JV94" i="73"/>
  <c r="KF94" i="73"/>
  <c r="KO94" i="73"/>
  <c r="KX94" i="73"/>
  <c r="LG94" i="73"/>
  <c r="LP94" i="73"/>
  <c r="LY94" i="73"/>
  <c r="MH94" i="73"/>
  <c r="MR94" i="73"/>
  <c r="NA94" i="73"/>
  <c r="NJ94" i="73"/>
  <c r="NS94" i="73"/>
  <c r="OB94" i="73"/>
  <c r="OK94" i="73"/>
  <c r="OT94" i="73"/>
  <c r="PD94" i="73"/>
  <c r="PM94" i="73"/>
  <c r="PV94" i="73"/>
  <c r="QE94" i="73"/>
  <c r="QN94" i="73"/>
  <c r="QW94" i="73"/>
  <c r="RF94" i="73"/>
  <c r="RP94" i="73"/>
  <c r="RY94" i="73"/>
  <c r="G94" i="73"/>
  <c r="Q94" i="73"/>
  <c r="AA94" i="73"/>
  <c r="AK94" i="73"/>
  <c r="AV94" i="73"/>
  <c r="BF94" i="73"/>
  <c r="BP94" i="73"/>
  <c r="CB94" i="73"/>
  <c r="CL94" i="73"/>
  <c r="CV94" i="73"/>
  <c r="H94" i="73"/>
  <c r="T94" i="73"/>
  <c r="AH94" i="73"/>
  <c r="AW94" i="73"/>
  <c r="BK94" i="73"/>
  <c r="BW94" i="73"/>
  <c r="CM94" i="73"/>
  <c r="CZ94" i="73"/>
  <c r="DL94" i="73"/>
  <c r="DX94" i="73"/>
  <c r="EI94" i="73"/>
  <c r="EW94" i="73"/>
  <c r="FH94" i="73"/>
  <c r="FT94" i="73"/>
  <c r="GD94" i="73"/>
  <c r="GO94" i="73"/>
  <c r="GY94" i="73"/>
  <c r="HI94" i="73"/>
  <c r="HU94" i="73"/>
  <c r="IE94" i="73"/>
  <c r="IO94" i="73"/>
  <c r="IZ94" i="73"/>
  <c r="JJ94" i="73"/>
  <c r="JT94" i="73"/>
  <c r="KD94" i="73"/>
  <c r="KP94" i="73"/>
  <c r="KZ94" i="73"/>
  <c r="LJ94" i="73"/>
  <c r="LU94" i="73"/>
  <c r="ME94" i="73"/>
  <c r="MO94" i="73"/>
  <c r="MZ94" i="73"/>
  <c r="NK94" i="73"/>
  <c r="NU94" i="73"/>
  <c r="OF94" i="73"/>
  <c r="OP94" i="73"/>
  <c r="OZ94" i="73"/>
  <c r="PJ94" i="73"/>
  <c r="PU94" i="73"/>
  <c r="QF94" i="73"/>
  <c r="QP94" i="73"/>
  <c r="RA94" i="73"/>
  <c r="RK94" i="73"/>
  <c r="RU94" i="73"/>
  <c r="SF94" i="73"/>
  <c r="I94" i="73"/>
  <c r="U94" i="73"/>
  <c r="AI94" i="73"/>
  <c r="AX94" i="73"/>
  <c r="BL94" i="73"/>
  <c r="BX94" i="73"/>
  <c r="CN94" i="73"/>
  <c r="DA94" i="73"/>
  <c r="DM94" i="73"/>
  <c r="DY94" i="73"/>
  <c r="EK94" i="73"/>
  <c r="EX94" i="73"/>
  <c r="FI94" i="73"/>
  <c r="FU94" i="73"/>
  <c r="GF94" i="73"/>
  <c r="GP94" i="73"/>
  <c r="GZ94" i="73"/>
  <c r="HL94" i="73"/>
  <c r="HV94" i="73"/>
  <c r="IF94" i="73"/>
  <c r="IP94" i="73"/>
  <c r="JA94" i="73"/>
  <c r="JK94" i="73"/>
  <c r="JU94" i="73"/>
  <c r="KG94" i="73"/>
  <c r="KQ94" i="73"/>
  <c r="LA94" i="73"/>
  <c r="LL94" i="73"/>
  <c r="LV94" i="73"/>
  <c r="MF94" i="73"/>
  <c r="MP94" i="73"/>
  <c r="NB94" i="73"/>
  <c r="NL94" i="73"/>
  <c r="NV94" i="73"/>
  <c r="OG94" i="73"/>
  <c r="OQ94" i="73"/>
  <c r="PA94" i="73"/>
  <c r="PL94" i="73"/>
  <c r="PW94" i="73"/>
  <c r="QG94" i="73"/>
  <c r="QR94" i="73"/>
  <c r="RB94" i="73"/>
  <c r="RL94" i="73"/>
  <c r="RV94" i="73"/>
  <c r="SG94" i="73"/>
  <c r="J94" i="73"/>
  <c r="W94" i="73"/>
  <c r="AM94" i="73"/>
  <c r="AZ94" i="73"/>
  <c r="BM94" i="73"/>
  <c r="CC94" i="73"/>
  <c r="CO94" i="73"/>
  <c r="DC94" i="73"/>
  <c r="DO94" i="73"/>
  <c r="EA94" i="73"/>
  <c r="EN94" i="73"/>
  <c r="EY94" i="73"/>
  <c r="FK94" i="73"/>
  <c r="FV94" i="73"/>
  <c r="GG94" i="73"/>
  <c r="GQ94" i="73"/>
  <c r="HB94" i="73"/>
  <c r="HM94" i="73"/>
  <c r="HW94" i="73"/>
  <c r="IG94" i="73"/>
  <c r="IR94" i="73"/>
  <c r="JB94" i="73"/>
  <c r="JL94" i="73"/>
  <c r="JX94" i="73"/>
  <c r="KH94" i="73"/>
  <c r="KR94" i="73"/>
  <c r="LB94" i="73"/>
  <c r="LM94" i="73"/>
  <c r="LW94" i="73"/>
  <c r="MG94" i="73"/>
  <c r="MS94" i="73"/>
  <c r="NC94" i="73"/>
  <c r="NM94" i="73"/>
  <c r="NX94" i="73"/>
  <c r="OH94" i="73"/>
  <c r="OR94" i="73"/>
  <c r="PB94" i="73"/>
  <c r="PN94" i="73"/>
  <c r="PX94" i="73"/>
  <c r="QH94" i="73"/>
  <c r="QS94" i="73"/>
  <c r="RC94" i="73"/>
  <c r="RM94" i="73"/>
  <c r="RX94" i="73"/>
  <c r="S94" i="73"/>
  <c r="AQ94" i="73"/>
  <c r="BN94" i="73"/>
  <c r="CG94" i="73"/>
  <c r="DG94" i="73"/>
  <c r="DW94" i="73"/>
  <c r="EQ94" i="73"/>
  <c r="FL94" i="73"/>
  <c r="GB94" i="73"/>
  <c r="GT94" i="73"/>
  <c r="HH94" i="73"/>
  <c r="HZ94" i="73"/>
  <c r="IS94" i="73"/>
  <c r="JH94" i="73"/>
  <c r="JZ94" i="73"/>
  <c r="KN94" i="73"/>
  <c r="LF94" i="73"/>
  <c r="LX94" i="73"/>
  <c r="MM94" i="73"/>
  <c r="NE94" i="73"/>
  <c r="NT94" i="73"/>
  <c r="OL94" i="73"/>
  <c r="PE94" i="73"/>
  <c r="PR94" i="73"/>
  <c r="QK94" i="73"/>
  <c r="QZ94" i="73"/>
  <c r="RR94" i="73"/>
  <c r="Y94" i="73"/>
  <c r="AR94" i="73"/>
  <c r="BS94" i="73"/>
  <c r="CI94" i="73"/>
  <c r="DH94" i="73"/>
  <c r="EB94" i="73"/>
  <c r="ER94" i="73"/>
  <c r="FM94" i="73"/>
  <c r="GC94" i="73"/>
  <c r="GV94" i="73"/>
  <c r="HN94" i="73"/>
  <c r="IB94" i="73"/>
  <c r="IT94" i="73"/>
  <c r="JI94" i="73"/>
  <c r="KA94" i="73"/>
  <c r="KS94" i="73"/>
  <c r="LH94" i="73"/>
  <c r="LZ94" i="73"/>
  <c r="MN94" i="73"/>
  <c r="NF94" i="73"/>
  <c r="NY94" i="73"/>
  <c r="ON94" i="73"/>
  <c r="PF94" i="73"/>
  <c r="PT94" i="73"/>
  <c r="QL94" i="73"/>
  <c r="RD94" i="73"/>
  <c r="RS94" i="73"/>
  <c r="B94" i="73"/>
  <c r="AB94" i="73"/>
  <c r="AS94" i="73"/>
  <c r="BT94" i="73"/>
  <c r="CQ94" i="73"/>
  <c r="DI94" i="73"/>
  <c r="EE94" i="73"/>
  <c r="ES94" i="73"/>
  <c r="FO94" i="73"/>
  <c r="GH94" i="73"/>
  <c r="GW94" i="73"/>
  <c r="HO94" i="73"/>
  <c r="ID94" i="73"/>
  <c r="IV94" i="73"/>
  <c r="JN94" i="73"/>
  <c r="KB94" i="73"/>
  <c r="KT94" i="73"/>
  <c r="LI94" i="73"/>
  <c r="MB94" i="73"/>
  <c r="MT94" i="73"/>
  <c r="NH94" i="73"/>
  <c r="NZ94" i="73"/>
  <c r="OO94" i="73"/>
  <c r="PG94" i="73"/>
  <c r="PY94" i="73"/>
  <c r="QM94" i="73"/>
  <c r="RE94" i="73"/>
  <c r="RT94" i="73"/>
  <c r="C94" i="73"/>
  <c r="AC94" i="73"/>
  <c r="BA94" i="73"/>
  <c r="BU94" i="73"/>
  <c r="CR94" i="73"/>
  <c r="DJ94" i="73"/>
  <c r="EF94" i="73"/>
  <c r="EZ94" i="73"/>
  <c r="FQ94" i="73"/>
  <c r="GJ94" i="73"/>
  <c r="GX94" i="73"/>
  <c r="HP94" i="73"/>
  <c r="IH94" i="73"/>
  <c r="IW94" i="73"/>
  <c r="JP94" i="73"/>
  <c r="KC94" i="73"/>
  <c r="KV94" i="73"/>
  <c r="LN94" i="73"/>
  <c r="MC94" i="73"/>
  <c r="MU94" i="73"/>
  <c r="NI94" i="73"/>
  <c r="OA94" i="73"/>
  <c r="OS94" i="73"/>
  <c r="PH94" i="73"/>
  <c r="PZ94" i="73"/>
  <c r="QO94" i="73"/>
  <c r="RH94" i="73"/>
  <c r="RZ94" i="73"/>
  <c r="K94" i="73"/>
  <c r="AE94" i="73"/>
  <c r="BC94" i="73"/>
  <c r="BV94" i="73"/>
  <c r="CT94" i="73"/>
  <c r="DQ94" i="73"/>
  <c r="EG94" i="73"/>
  <c r="FA94" i="73"/>
  <c r="FS94" i="73"/>
  <c r="GK94" i="73"/>
  <c r="HD94" i="73"/>
  <c r="HQ94" i="73"/>
  <c r="IJ94" i="73"/>
  <c r="IX94" i="73"/>
  <c r="JQ94" i="73"/>
  <c r="KI94" i="73"/>
  <c r="KW94" i="73"/>
  <c r="LO94" i="73"/>
  <c r="MD94" i="73"/>
  <c r="MV94" i="73"/>
  <c r="NN94" i="73"/>
  <c r="OC94" i="73"/>
  <c r="OV94" i="73"/>
  <c r="PI94" i="73"/>
  <c r="QB94" i="73"/>
  <c r="QT94" i="73"/>
  <c r="RI94" i="73"/>
  <c r="SA94" i="73"/>
  <c r="L94" i="73"/>
  <c r="AF94" i="73"/>
  <c r="BD94" i="73"/>
  <c r="CD94" i="73"/>
  <c r="CW94" i="73"/>
  <c r="DR94" i="73"/>
  <c r="EH94" i="73"/>
  <c r="FC94" i="73"/>
  <c r="FX94" i="73"/>
  <c r="GL94" i="73"/>
  <c r="HE94" i="73"/>
  <c r="HR94" i="73"/>
  <c r="IK94" i="73"/>
  <c r="JC94" i="73"/>
  <c r="JR94" i="73"/>
  <c r="KJ94" i="73"/>
  <c r="KY94" i="73"/>
  <c r="LQ94" i="73"/>
  <c r="MJ94" i="73"/>
  <c r="MW94" i="73"/>
  <c r="NP94" i="73"/>
  <c r="OD94" i="73"/>
  <c r="OW94" i="73"/>
  <c r="PO94" i="73"/>
  <c r="QC94" i="73"/>
  <c r="QU94" i="73"/>
  <c r="RJ94" i="73"/>
  <c r="SB94" i="73"/>
  <c r="M94" i="73"/>
  <c r="AN94" i="73"/>
  <c r="BG94" i="73"/>
  <c r="CE94" i="73"/>
  <c r="CY94" i="73"/>
  <c r="DS94" i="73"/>
  <c r="EO94" i="73"/>
  <c r="FD94" i="73"/>
  <c r="FY94" i="73"/>
  <c r="GN94" i="73"/>
  <c r="HF94" i="73"/>
  <c r="HX94" i="73"/>
  <c r="IM94" i="73"/>
  <c r="JE94" i="73"/>
  <c r="JS94" i="73"/>
  <c r="KK94" i="73"/>
  <c r="LD94" i="73"/>
  <c r="LR94" i="73"/>
  <c r="MK94" i="73"/>
  <c r="MX94" i="73"/>
  <c r="NQ94" i="73"/>
  <c r="OI94" i="73"/>
  <c r="OX94" i="73"/>
  <c r="PP94" i="73"/>
  <c r="QD94" i="73"/>
  <c r="QV94" i="73"/>
  <c r="RN94" i="73"/>
  <c r="SC94" i="73"/>
  <c r="R94" i="73"/>
  <c r="AO94" i="73"/>
  <c r="BI94" i="73"/>
  <c r="CF94" i="73"/>
  <c r="DD94" i="73"/>
  <c r="DU94" i="73"/>
  <c r="EP94" i="73"/>
  <c r="FG94" i="73"/>
  <c r="GA94" i="73"/>
  <c r="GS94" i="73"/>
  <c r="HG94" i="73"/>
  <c r="HY94" i="73"/>
  <c r="IN94" i="73"/>
  <c r="JF94" i="73"/>
  <c r="JY94" i="73"/>
  <c r="KL94" i="73"/>
  <c r="LE94" i="73"/>
  <c r="LT94" i="73"/>
  <c r="ML94" i="73"/>
  <c r="ND94" i="73"/>
  <c r="NR94" i="73"/>
  <c r="OJ94" i="73"/>
  <c r="OY94" i="73"/>
  <c r="PQ94" i="73"/>
  <c r="QJ94" i="73"/>
  <c r="QX94" i="73"/>
  <c r="RQ94" i="73"/>
  <c r="SD94" i="73"/>
  <c r="H95" i="73"/>
  <c r="P95" i="73"/>
  <c r="X95" i="73"/>
  <c r="AF95" i="73"/>
  <c r="AN95" i="73"/>
  <c r="AV95" i="73"/>
  <c r="BD95" i="73"/>
  <c r="BL95" i="73"/>
  <c r="BT95" i="73"/>
  <c r="CB95" i="73"/>
  <c r="CJ95" i="73"/>
  <c r="CR95" i="73"/>
  <c r="CZ95" i="73"/>
  <c r="DH95" i="73"/>
  <c r="DP95" i="73"/>
  <c r="DX95" i="73"/>
  <c r="EF95" i="73"/>
  <c r="EN95" i="73"/>
  <c r="EV95" i="73"/>
  <c r="FD95" i="73"/>
  <c r="FL95" i="73"/>
  <c r="FT95" i="73"/>
  <c r="GB95" i="73"/>
  <c r="GJ95" i="73"/>
  <c r="GR95" i="73"/>
  <c r="GZ95" i="73"/>
  <c r="HH95" i="73"/>
  <c r="HP95" i="73"/>
  <c r="HX95" i="73"/>
  <c r="IF95" i="73"/>
  <c r="IN95" i="73"/>
  <c r="IV95" i="73"/>
  <c r="JD95" i="73"/>
  <c r="JL95" i="73"/>
  <c r="JT95" i="73"/>
  <c r="KB95" i="73"/>
  <c r="KJ95" i="73"/>
  <c r="KR95" i="73"/>
  <c r="KZ95" i="73"/>
  <c r="LH95" i="73"/>
  <c r="LP95" i="73"/>
  <c r="LX95" i="73"/>
  <c r="MF95" i="73"/>
  <c r="MN95" i="73"/>
  <c r="MV95" i="73"/>
  <c r="ND95" i="73"/>
  <c r="NL95" i="73"/>
  <c r="NT95" i="73"/>
  <c r="OB95" i="73"/>
  <c r="OJ95" i="73"/>
  <c r="OR95" i="73"/>
  <c r="OZ95" i="73"/>
  <c r="PH95" i="73"/>
  <c r="PP95" i="73"/>
  <c r="PX95" i="73"/>
  <c r="C95" i="73"/>
  <c r="L95" i="73"/>
  <c r="U95" i="73"/>
  <c r="AD95" i="73"/>
  <c r="AM95" i="73"/>
  <c r="AW95" i="73"/>
  <c r="BF95" i="73"/>
  <c r="BO95" i="73"/>
  <c r="BX95" i="73"/>
  <c r="CG95" i="73"/>
  <c r="CP95" i="73"/>
  <c r="CY95" i="73"/>
  <c r="DI95" i="73"/>
  <c r="DR95" i="73"/>
  <c r="EA95" i="73"/>
  <c r="EJ95" i="73"/>
  <c r="ES95" i="73"/>
  <c r="FB95" i="73"/>
  <c r="FK95" i="73"/>
  <c r="FU95" i="73"/>
  <c r="GD95" i="73"/>
  <c r="GM95" i="73"/>
  <c r="GV95" i="73"/>
  <c r="HE95" i="73"/>
  <c r="HN95" i="73"/>
  <c r="HW95" i="73"/>
  <c r="IG95" i="73"/>
  <c r="IP95" i="73"/>
  <c r="IY95" i="73"/>
  <c r="JH95" i="73"/>
  <c r="JQ95" i="73"/>
  <c r="JZ95" i="73"/>
  <c r="KI95" i="73"/>
  <c r="KS95" i="73"/>
  <c r="LB95" i="73"/>
  <c r="LK95" i="73"/>
  <c r="LT95" i="73"/>
  <c r="MC95" i="73"/>
  <c r="ML95" i="73"/>
  <c r="MU95" i="73"/>
  <c r="NE95" i="73"/>
  <c r="NN95" i="73"/>
  <c r="NW95" i="73"/>
  <c r="OF95" i="73"/>
  <c r="OO95" i="73"/>
  <c r="OX95" i="73"/>
  <c r="PG95" i="73"/>
  <c r="PQ95" i="73"/>
  <c r="PZ95" i="73"/>
  <c r="QH95" i="73"/>
  <c r="QP95" i="73"/>
  <c r="QX95" i="73"/>
  <c r="RF95" i="73"/>
  <c r="RN95" i="73"/>
  <c r="RV95" i="73"/>
  <c r="SD95" i="73"/>
  <c r="K95" i="73"/>
  <c r="V95" i="73"/>
  <c r="AG95" i="73"/>
  <c r="AQ95" i="73"/>
  <c r="BA95" i="73"/>
  <c r="BK95" i="73"/>
  <c r="BV95" i="73"/>
  <c r="CF95" i="73"/>
  <c r="CQ95" i="73"/>
  <c r="DB95" i="73"/>
  <c r="DL95" i="73"/>
  <c r="DV95" i="73"/>
  <c r="EG95" i="73"/>
  <c r="EQ95" i="73"/>
  <c r="FA95" i="73"/>
  <c r="FM95" i="73"/>
  <c r="FW95" i="73"/>
  <c r="GG95" i="73"/>
  <c r="GQ95" i="73"/>
  <c r="HB95" i="73"/>
  <c r="HL95" i="73"/>
  <c r="HV95" i="73"/>
  <c r="IH95" i="73"/>
  <c r="IR95" i="73"/>
  <c r="JB95" i="73"/>
  <c r="JM95" i="73"/>
  <c r="JW95" i="73"/>
  <c r="KG95" i="73"/>
  <c r="KQ95" i="73"/>
  <c r="LC95" i="73"/>
  <c r="LM95" i="73"/>
  <c r="LW95" i="73"/>
  <c r="MH95" i="73"/>
  <c r="MR95" i="73"/>
  <c r="NB95" i="73"/>
  <c r="NM95" i="73"/>
  <c r="NX95" i="73"/>
  <c r="OH95" i="73"/>
  <c r="OS95" i="73"/>
  <c r="PC95" i="73"/>
  <c r="PM95" i="73"/>
  <c r="PW95" i="73"/>
  <c r="QG95" i="73"/>
  <c r="QQ95" i="73"/>
  <c r="QZ95" i="73"/>
  <c r="RI95" i="73"/>
  <c r="RR95" i="73"/>
  <c r="SA95" i="73"/>
  <c r="B95" i="73"/>
  <c r="M95" i="73"/>
  <c r="W95" i="73"/>
  <c r="AH95" i="73"/>
  <c r="AR95" i="73"/>
  <c r="BB95" i="73"/>
  <c r="BM95" i="73"/>
  <c r="BW95" i="73"/>
  <c r="CH95" i="73"/>
  <c r="CS95" i="73"/>
  <c r="DC95" i="73"/>
  <c r="DM95" i="73"/>
  <c r="DW95" i="73"/>
  <c r="EH95" i="73"/>
  <c r="ER95" i="73"/>
  <c r="FC95" i="73"/>
  <c r="FN95" i="73"/>
  <c r="FX95" i="73"/>
  <c r="GH95" i="73"/>
  <c r="GS95" i="73"/>
  <c r="HC95" i="73"/>
  <c r="HM95" i="73"/>
  <c r="HY95" i="73"/>
  <c r="II95" i="73"/>
  <c r="IS95" i="73"/>
  <c r="JC95" i="73"/>
  <c r="JN95" i="73"/>
  <c r="JX95" i="73"/>
  <c r="KH95" i="73"/>
  <c r="KT95" i="73"/>
  <c r="LD95" i="73"/>
  <c r="LN95" i="73"/>
  <c r="LY95" i="73"/>
  <c r="MI95" i="73"/>
  <c r="MS95" i="73"/>
  <c r="NC95" i="73"/>
  <c r="NO95" i="73"/>
  <c r="NY95" i="73"/>
  <c r="OI95" i="73"/>
  <c r="OT95" i="73"/>
  <c r="PD95" i="73"/>
  <c r="PN95" i="73"/>
  <c r="PY95" i="73"/>
  <c r="QI95" i="73"/>
  <c r="QR95" i="73"/>
  <c r="RA95" i="73"/>
  <c r="RJ95" i="73"/>
  <c r="RS95" i="73"/>
  <c r="SB95" i="73"/>
  <c r="D95" i="73"/>
  <c r="N95" i="73"/>
  <c r="Y95" i="73"/>
  <c r="AI95" i="73"/>
  <c r="AS95" i="73"/>
  <c r="BC95" i="73"/>
  <c r="BN95" i="73"/>
  <c r="BY95" i="73"/>
  <c r="CI95" i="73"/>
  <c r="CT95" i="73"/>
  <c r="DD95" i="73"/>
  <c r="DN95" i="73"/>
  <c r="DY95" i="73"/>
  <c r="EI95" i="73"/>
  <c r="ET95" i="73"/>
  <c r="FE95" i="73"/>
  <c r="FO95" i="73"/>
  <c r="FY95" i="73"/>
  <c r="GI95" i="73"/>
  <c r="GT95" i="73"/>
  <c r="HD95" i="73"/>
  <c r="HO95" i="73"/>
  <c r="HZ95" i="73"/>
  <c r="IJ95" i="73"/>
  <c r="IT95" i="73"/>
  <c r="JE95" i="73"/>
  <c r="JO95" i="73"/>
  <c r="JY95" i="73"/>
  <c r="KK95" i="73"/>
  <c r="KU95" i="73"/>
  <c r="LE95" i="73"/>
  <c r="LO95" i="73"/>
  <c r="LZ95" i="73"/>
  <c r="MJ95" i="73"/>
  <c r="MT95" i="73"/>
  <c r="NF95" i="73"/>
  <c r="NP95" i="73"/>
  <c r="NZ95" i="73"/>
  <c r="OK95" i="73"/>
  <c r="OU95" i="73"/>
  <c r="PE95" i="73"/>
  <c r="PO95" i="73"/>
  <c r="QA95" i="73"/>
  <c r="QJ95" i="73"/>
  <c r="QS95" i="73"/>
  <c r="RB95" i="73"/>
  <c r="RK95" i="73"/>
  <c r="RT95" i="73"/>
  <c r="SC95" i="73"/>
  <c r="FJ95" i="73"/>
  <c r="QW95" i="73"/>
  <c r="E95" i="73"/>
  <c r="S95" i="73"/>
  <c r="AK95" i="73"/>
  <c r="AZ95" i="73"/>
  <c r="BR95" i="73"/>
  <c r="CK95" i="73"/>
  <c r="CX95" i="73"/>
  <c r="DQ95" i="73"/>
  <c r="EE95" i="73"/>
  <c r="EX95" i="73"/>
  <c r="FP95" i="73"/>
  <c r="GE95" i="73"/>
  <c r="GW95" i="73"/>
  <c r="HK95" i="73"/>
  <c r="IC95" i="73"/>
  <c r="IU95" i="73"/>
  <c r="JJ95" i="73"/>
  <c r="KC95" i="73"/>
  <c r="KP95" i="73"/>
  <c r="LI95" i="73"/>
  <c r="MA95" i="73"/>
  <c r="MP95" i="73"/>
  <c r="NH95" i="73"/>
  <c r="NV95" i="73"/>
  <c r="ON95" i="73"/>
  <c r="PF95" i="73"/>
  <c r="PU95" i="73"/>
  <c r="QL95" i="73"/>
  <c r="QY95" i="73"/>
  <c r="RO95" i="73"/>
  <c r="SE95" i="73"/>
  <c r="F95" i="73"/>
  <c r="T95" i="73"/>
  <c r="AL95" i="73"/>
  <c r="BE95" i="73"/>
  <c r="BS95" i="73"/>
  <c r="CL95" i="73"/>
  <c r="DA95" i="73"/>
  <c r="DS95" i="73"/>
  <c r="EK95" i="73"/>
  <c r="EY95" i="73"/>
  <c r="FQ95" i="73"/>
  <c r="GF95" i="73"/>
  <c r="GX95" i="73"/>
  <c r="HQ95" i="73"/>
  <c r="ID95" i="73"/>
  <c r="IW95" i="73"/>
  <c r="JK95" i="73"/>
  <c r="KD95" i="73"/>
  <c r="KV95" i="73"/>
  <c r="LJ95" i="73"/>
  <c r="MB95" i="73"/>
  <c r="MQ95" i="73"/>
  <c r="NI95" i="73"/>
  <c r="OA95" i="73"/>
  <c r="OP95" i="73"/>
  <c r="PI95" i="73"/>
  <c r="PV95" i="73"/>
  <c r="QM95" i="73"/>
  <c r="RC95" i="73"/>
  <c r="RP95" i="73"/>
  <c r="SF95" i="73"/>
  <c r="G95" i="73"/>
  <c r="Z95" i="73"/>
  <c r="AO95" i="73"/>
  <c r="BG95" i="73"/>
  <c r="BU95" i="73"/>
  <c r="CM95" i="73"/>
  <c r="DE95" i="73"/>
  <c r="DT95" i="73"/>
  <c r="EL95" i="73"/>
  <c r="EZ95" i="73"/>
  <c r="FR95" i="73"/>
  <c r="GK95" i="73"/>
  <c r="GY95" i="73"/>
  <c r="HR95" i="73"/>
  <c r="IE95" i="73"/>
  <c r="IX95" i="73"/>
  <c r="JP95" i="73"/>
  <c r="KE95" i="73"/>
  <c r="KW95" i="73"/>
  <c r="LL95" i="73"/>
  <c r="MD95" i="73"/>
  <c r="MW95" i="73"/>
  <c r="NJ95" i="73"/>
  <c r="OC95" i="73"/>
  <c r="OQ95" i="73"/>
  <c r="PJ95" i="73"/>
  <c r="QB95" i="73"/>
  <c r="QN95" i="73"/>
  <c r="RD95" i="73"/>
  <c r="RQ95" i="73"/>
  <c r="SG95" i="73"/>
  <c r="I95" i="73"/>
  <c r="AA95" i="73"/>
  <c r="AP95" i="73"/>
  <c r="BH95" i="73"/>
  <c r="BZ95" i="73"/>
  <c r="CN95" i="73"/>
  <c r="DF95" i="73"/>
  <c r="DU95" i="73"/>
  <c r="EM95" i="73"/>
  <c r="FF95" i="73"/>
  <c r="FS95" i="73"/>
  <c r="GL95" i="73"/>
  <c r="HA95" i="73"/>
  <c r="HS95" i="73"/>
  <c r="IK95" i="73"/>
  <c r="IZ95" i="73"/>
  <c r="JR95" i="73"/>
  <c r="KF95" i="73"/>
  <c r="KX95" i="73"/>
  <c r="LQ95" i="73"/>
  <c r="ME95" i="73"/>
  <c r="MX95" i="73"/>
  <c r="NK95" i="73"/>
  <c r="OD95" i="73"/>
  <c r="OV95" i="73"/>
  <c r="PK95" i="73"/>
  <c r="QC95" i="73"/>
  <c r="QO95" i="73"/>
  <c r="RE95" i="73"/>
  <c r="RU95" i="73"/>
  <c r="J95" i="73"/>
  <c r="AB95" i="73"/>
  <c r="AT95" i="73"/>
  <c r="BI95" i="73"/>
  <c r="CA95" i="73"/>
  <c r="CO95" i="73"/>
  <c r="DG95" i="73"/>
  <c r="DZ95" i="73"/>
  <c r="EO95" i="73"/>
  <c r="FG95" i="73"/>
  <c r="FV95" i="73"/>
  <c r="GN95" i="73"/>
  <c r="HF95" i="73"/>
  <c r="HT95" i="73"/>
  <c r="IL95" i="73"/>
  <c r="JA95" i="73"/>
  <c r="JS95" i="73"/>
  <c r="KL95" i="73"/>
  <c r="KY95" i="73"/>
  <c r="LR95" i="73"/>
  <c r="MG95" i="73"/>
  <c r="MY95" i="73"/>
  <c r="NQ95" i="73"/>
  <c r="OE95" i="73"/>
  <c r="OW95" i="73"/>
  <c r="PL95" i="73"/>
  <c r="QD95" i="73"/>
  <c r="QT95" i="73"/>
  <c r="RG95" i="73"/>
  <c r="RW95" i="73"/>
  <c r="O95" i="73"/>
  <c r="AC95" i="73"/>
  <c r="AU95" i="73"/>
  <c r="BJ95" i="73"/>
  <c r="CC95" i="73"/>
  <c r="CU95" i="73"/>
  <c r="DJ95" i="73"/>
  <c r="EB95" i="73"/>
  <c r="EP95" i="73"/>
  <c r="FH95" i="73"/>
  <c r="FZ95" i="73"/>
  <c r="GO95" i="73"/>
  <c r="HG95" i="73"/>
  <c r="HU95" i="73"/>
  <c r="IM95" i="73"/>
  <c r="JF95" i="73"/>
  <c r="JU95" i="73"/>
  <c r="KM95" i="73"/>
  <c r="LA95" i="73"/>
  <c r="LS95" i="73"/>
  <c r="MK95" i="73"/>
  <c r="MZ95" i="73"/>
  <c r="NR95" i="73"/>
  <c r="OG95" i="73"/>
  <c r="OY95" i="73"/>
  <c r="PR95" i="73"/>
  <c r="QE95" i="73"/>
  <c r="QU95" i="73"/>
  <c r="RH95" i="73"/>
  <c r="RX95" i="73"/>
  <c r="Q95" i="73"/>
  <c r="AE95" i="73"/>
  <c r="AX95" i="73"/>
  <c r="BP95" i="73"/>
  <c r="CD95" i="73"/>
  <c r="CV95" i="73"/>
  <c r="DK95" i="73"/>
  <c r="EC95" i="73"/>
  <c r="EU95" i="73"/>
  <c r="FI95" i="73"/>
  <c r="GA95" i="73"/>
  <c r="GP95" i="73"/>
  <c r="HI95" i="73"/>
  <c r="IA95" i="73"/>
  <c r="IO95" i="73"/>
  <c r="JG95" i="73"/>
  <c r="JV95" i="73"/>
  <c r="KN95" i="73"/>
  <c r="LF95" i="73"/>
  <c r="LU95" i="73"/>
  <c r="MM95" i="73"/>
  <c r="NA95" i="73"/>
  <c r="NS95" i="73"/>
  <c r="OL95" i="73"/>
  <c r="PA95" i="73"/>
  <c r="PS95" i="73"/>
  <c r="QF95" i="73"/>
  <c r="QV95" i="73"/>
  <c r="RL95" i="73"/>
  <c r="RY95" i="73"/>
  <c r="R95" i="73"/>
  <c r="AJ95" i="73"/>
  <c r="AY95" i="73"/>
  <c r="BQ95" i="73"/>
  <c r="CE95" i="73"/>
  <c r="CW95" i="73"/>
  <c r="DO95" i="73"/>
  <c r="ED95" i="73"/>
  <c r="EW95" i="73"/>
  <c r="GC95" i="73"/>
  <c r="GU95" i="73"/>
  <c r="HJ95" i="73"/>
  <c r="IB95" i="73"/>
  <c r="IQ95" i="73"/>
  <c r="JI95" i="73"/>
  <c r="KA95" i="73"/>
  <c r="KO95" i="73"/>
  <c r="LG95" i="73"/>
  <c r="LV95" i="73"/>
  <c r="MO95" i="73"/>
  <c r="NG95" i="73"/>
  <c r="NU95" i="73"/>
  <c r="OM95" i="73"/>
  <c r="PB95" i="73"/>
  <c r="PT95" i="73"/>
  <c r="QK95" i="73"/>
  <c r="RM95" i="73"/>
  <c r="RZ95" i="73"/>
  <c r="C60" i="73"/>
  <c r="C53" i="73"/>
  <c r="B53" i="73"/>
  <c r="B60" i="73"/>
  <c r="E203" i="21"/>
  <c r="D105" i="63"/>
  <c r="D38" i="73" s="1"/>
  <c r="C103" i="33"/>
  <c r="C17" i="73" s="1"/>
  <c r="C122" i="21"/>
  <c r="C277" i="21" s="1"/>
  <c r="D104" i="63"/>
  <c r="D31" i="73" s="1"/>
  <c r="Q89" i="63"/>
  <c r="Q101" i="63" s="1"/>
  <c r="Q86" i="73" s="1"/>
  <c r="P168" i="21"/>
  <c r="N190" i="21"/>
  <c r="N191" i="21"/>
  <c r="N193" i="21"/>
  <c r="N192" i="21"/>
  <c r="O196" i="21"/>
  <c r="O175" i="21"/>
  <c r="O182" i="21" s="1"/>
  <c r="P89" i="33"/>
  <c r="P101" i="33" s="1"/>
  <c r="P79" i="73" s="1"/>
  <c r="O87" i="21"/>
  <c r="M109" i="21"/>
  <c r="M264" i="21" s="1"/>
  <c r="M110" i="21"/>
  <c r="M265" i="21" s="1"/>
  <c r="M111" i="21"/>
  <c r="M266" i="21" s="1"/>
  <c r="M112" i="21"/>
  <c r="M267" i="21" s="1"/>
  <c r="N115" i="21"/>
  <c r="N270" i="21" s="1"/>
  <c r="N101" i="21"/>
  <c r="N94" i="21"/>
  <c r="E105" i="63"/>
  <c r="E38" i="73" s="1"/>
  <c r="E104" i="63"/>
  <c r="E31" i="73" s="1"/>
  <c r="SI97" i="73" l="1"/>
  <c r="SI96" i="73"/>
  <c r="SI95" i="73"/>
  <c r="SI94" i="73"/>
  <c r="C67" i="73"/>
  <c r="C46" i="73"/>
  <c r="F105" i="63"/>
  <c r="F38" i="73" s="1"/>
  <c r="D103" i="33"/>
  <c r="D17" i="73" s="1"/>
  <c r="D122" i="21"/>
  <c r="D277" i="21" s="1"/>
  <c r="D104" i="33"/>
  <c r="D24" i="73" s="1"/>
  <c r="P196" i="21"/>
  <c r="P175" i="21"/>
  <c r="P182" i="21" s="1"/>
  <c r="R89" i="63"/>
  <c r="R101" i="63" s="1"/>
  <c r="R86" i="73" s="1"/>
  <c r="Q168" i="21"/>
  <c r="O190" i="21"/>
  <c r="O191" i="21"/>
  <c r="O193" i="21"/>
  <c r="O192" i="21"/>
  <c r="N109" i="21"/>
  <c r="N264" i="21" s="1"/>
  <c r="N110" i="21"/>
  <c r="N265" i="21" s="1"/>
  <c r="N111" i="21"/>
  <c r="N266" i="21" s="1"/>
  <c r="N112" i="21"/>
  <c r="N267" i="21" s="1"/>
  <c r="O115" i="21"/>
  <c r="O270" i="21" s="1"/>
  <c r="O101" i="21"/>
  <c r="O94" i="21"/>
  <c r="F104" i="63"/>
  <c r="F31" i="73" s="1"/>
  <c r="F203" i="21"/>
  <c r="Q89" i="33"/>
  <c r="Q101" i="33" s="1"/>
  <c r="Q79" i="73" s="1"/>
  <c r="P87" i="21"/>
  <c r="D60" i="73" l="1"/>
  <c r="D53" i="73"/>
  <c r="D67" i="73"/>
  <c r="D46" i="73"/>
  <c r="E122" i="21"/>
  <c r="E277" i="21" s="1"/>
  <c r="E103" i="33"/>
  <c r="E17" i="73" s="1"/>
  <c r="E104" i="33"/>
  <c r="E24" i="73" s="1"/>
  <c r="P190" i="21"/>
  <c r="P191" i="21"/>
  <c r="P192" i="21"/>
  <c r="P193" i="21"/>
  <c r="Q196" i="21"/>
  <c r="Q175" i="21"/>
  <c r="Q182" i="21" s="1"/>
  <c r="S89" i="63"/>
  <c r="S101" i="63" s="1"/>
  <c r="S86" i="73" s="1"/>
  <c r="R168" i="21"/>
  <c r="R89" i="33"/>
  <c r="R101" i="33" s="1"/>
  <c r="R79" i="73" s="1"/>
  <c r="Q87" i="21"/>
  <c r="P115" i="21"/>
  <c r="P270" i="21" s="1"/>
  <c r="P94" i="21"/>
  <c r="P101" i="21"/>
  <c r="O109" i="21"/>
  <c r="O264" i="21" s="1"/>
  <c r="O110" i="21"/>
  <c r="O265" i="21" s="1"/>
  <c r="O112" i="21"/>
  <c r="O267" i="21" s="1"/>
  <c r="O111" i="21"/>
  <c r="O266" i="21" s="1"/>
  <c r="G104" i="63"/>
  <c r="G31" i="73" s="1"/>
  <c r="E60" i="73" l="1"/>
  <c r="E53" i="73"/>
  <c r="E46" i="73"/>
  <c r="E67" i="73"/>
  <c r="G105" i="63"/>
  <c r="G38" i="73" s="1"/>
  <c r="G203" i="21"/>
  <c r="H105" i="63"/>
  <c r="H38" i="73" s="1"/>
  <c r="F104" i="33"/>
  <c r="F24" i="73" s="1"/>
  <c r="G143" i="33"/>
  <c r="G18" i="73" s="1"/>
  <c r="F122" i="21"/>
  <c r="F277" i="21" s="1"/>
  <c r="F103" i="33"/>
  <c r="F17" i="73" s="1"/>
  <c r="D143" i="33"/>
  <c r="D18" i="73" s="1"/>
  <c r="D144" i="33"/>
  <c r="D25" i="73" s="1"/>
  <c r="D123" i="21"/>
  <c r="B144" i="33"/>
  <c r="B25" i="73" s="1"/>
  <c r="B143" i="33"/>
  <c r="B18" i="73" s="1"/>
  <c r="B123" i="21"/>
  <c r="C143" i="33"/>
  <c r="C18" i="73" s="1"/>
  <c r="C144" i="33"/>
  <c r="C25" i="73" s="1"/>
  <c r="C123" i="21"/>
  <c r="F123" i="21"/>
  <c r="E144" i="33"/>
  <c r="E25" i="73" s="1"/>
  <c r="Q190" i="21"/>
  <c r="Q191" i="21"/>
  <c r="Q193" i="21"/>
  <c r="Q192" i="21"/>
  <c r="G122" i="21"/>
  <c r="R196" i="21"/>
  <c r="R175" i="21"/>
  <c r="R182" i="21" s="1"/>
  <c r="T89" i="63"/>
  <c r="T101" i="63" s="1"/>
  <c r="T86" i="73" s="1"/>
  <c r="S168" i="21"/>
  <c r="Q115" i="21"/>
  <c r="Q270" i="21" s="1"/>
  <c r="Q101" i="21"/>
  <c r="Q94" i="21"/>
  <c r="P109" i="21"/>
  <c r="P264" i="21" s="1"/>
  <c r="P110" i="21"/>
  <c r="P265" i="21" s="1"/>
  <c r="P112" i="21"/>
  <c r="P267" i="21" s="1"/>
  <c r="P111" i="21"/>
  <c r="P266" i="21" s="1"/>
  <c r="S89" i="33"/>
  <c r="S101" i="33" s="1"/>
  <c r="S79" i="73" s="1"/>
  <c r="R87" i="21"/>
  <c r="F60" i="73" l="1"/>
  <c r="F53" i="73"/>
  <c r="F46" i="73"/>
  <c r="F67" i="73"/>
  <c r="F144" i="33"/>
  <c r="F25" i="73" s="1"/>
  <c r="G277" i="21"/>
  <c r="H104" i="63"/>
  <c r="H31" i="73" s="1"/>
  <c r="G123" i="21"/>
  <c r="H203" i="21"/>
  <c r="G144" i="33"/>
  <c r="G25" i="73" s="1"/>
  <c r="I104" i="63"/>
  <c r="I31" i="73" s="1"/>
  <c r="E143" i="33"/>
  <c r="E18" i="73" s="1"/>
  <c r="G104" i="33"/>
  <c r="G24" i="73" s="1"/>
  <c r="G103" i="33"/>
  <c r="G17" i="73" s="1"/>
  <c r="E123" i="21"/>
  <c r="F143" i="33"/>
  <c r="F18" i="73" s="1"/>
  <c r="B144" i="63"/>
  <c r="B39" i="73" s="1"/>
  <c r="B68" i="73" s="1"/>
  <c r="B204" i="21"/>
  <c r="B278" i="21" s="1"/>
  <c r="B143" i="63"/>
  <c r="B32" i="73" s="1"/>
  <c r="B61" i="73" s="1"/>
  <c r="F143" i="63"/>
  <c r="F32" i="73" s="1"/>
  <c r="F204" i="21"/>
  <c r="F278" i="21" s="1"/>
  <c r="F144" i="63"/>
  <c r="F39" i="73" s="1"/>
  <c r="G144" i="63"/>
  <c r="G39" i="73" s="1"/>
  <c r="G68" i="73" s="1"/>
  <c r="G204" i="21"/>
  <c r="G143" i="63"/>
  <c r="G32" i="73" s="1"/>
  <c r="G47" i="73" s="1"/>
  <c r="I204" i="21"/>
  <c r="R190" i="21"/>
  <c r="R193" i="21"/>
  <c r="R192" i="21"/>
  <c r="R191" i="21"/>
  <c r="S196" i="21"/>
  <c r="S175" i="21"/>
  <c r="S182" i="21" s="1"/>
  <c r="U89" i="63"/>
  <c r="U101" i="63" s="1"/>
  <c r="U86" i="73" s="1"/>
  <c r="T168" i="21"/>
  <c r="H104" i="33"/>
  <c r="H24" i="73" s="1"/>
  <c r="H53" i="73" s="1"/>
  <c r="H122" i="21"/>
  <c r="H103" i="33"/>
  <c r="H17" i="73" s="1"/>
  <c r="R115" i="21"/>
  <c r="R270" i="21" s="1"/>
  <c r="R94" i="21"/>
  <c r="R101" i="21"/>
  <c r="C204" i="21"/>
  <c r="C278" i="21" s="1"/>
  <c r="C144" i="63"/>
  <c r="C39" i="73" s="1"/>
  <c r="C68" i="73" s="1"/>
  <c r="C143" i="63"/>
  <c r="C32" i="73" s="1"/>
  <c r="C47" i="73" s="1"/>
  <c r="T89" i="33"/>
  <c r="T101" i="33" s="1"/>
  <c r="T79" i="73" s="1"/>
  <c r="S87" i="21"/>
  <c r="Q109" i="21"/>
  <c r="Q264" i="21" s="1"/>
  <c r="Q110" i="21"/>
  <c r="Q265" i="21" s="1"/>
  <c r="Q111" i="21"/>
  <c r="Q266" i="21" s="1"/>
  <c r="Q112" i="21"/>
  <c r="Q267" i="21" s="1"/>
  <c r="F61" i="73" l="1"/>
  <c r="C54" i="73"/>
  <c r="G61" i="73"/>
  <c r="C61" i="73"/>
  <c r="H46" i="73"/>
  <c r="H67" i="73"/>
  <c r="G60" i="73"/>
  <c r="G53" i="73"/>
  <c r="G54" i="73"/>
  <c r="B47" i="73"/>
  <c r="B54" i="73"/>
  <c r="F47" i="73"/>
  <c r="F68" i="73"/>
  <c r="H60" i="73"/>
  <c r="F54" i="73"/>
  <c r="G46" i="73"/>
  <c r="G67" i="73"/>
  <c r="G278" i="21"/>
  <c r="I105" i="63"/>
  <c r="I38" i="73" s="1"/>
  <c r="I203" i="21"/>
  <c r="H277" i="21"/>
  <c r="I143" i="63"/>
  <c r="I32" i="73" s="1"/>
  <c r="I144" i="63"/>
  <c r="I39" i="73" s="1"/>
  <c r="D144" i="63"/>
  <c r="D39" i="73" s="1"/>
  <c r="D143" i="63"/>
  <c r="D32" i="73" s="1"/>
  <c r="D204" i="21"/>
  <c r="D278" i="21" s="1"/>
  <c r="H204" i="21"/>
  <c r="H143" i="63"/>
  <c r="H32" i="73" s="1"/>
  <c r="H144" i="63"/>
  <c r="H39" i="73" s="1"/>
  <c r="I122" i="21"/>
  <c r="T196" i="21"/>
  <c r="T175" i="21"/>
  <c r="T182" i="21" s="1"/>
  <c r="V89" i="63"/>
  <c r="V101" i="63" s="1"/>
  <c r="V86" i="73" s="1"/>
  <c r="U168" i="21"/>
  <c r="S190" i="21"/>
  <c r="S192" i="21"/>
  <c r="S193" i="21"/>
  <c r="S191" i="21"/>
  <c r="E143" i="63"/>
  <c r="E32" i="73" s="1"/>
  <c r="E61" i="73" s="1"/>
  <c r="E204" i="21"/>
  <c r="E278" i="21" s="1"/>
  <c r="E144" i="63"/>
  <c r="E39" i="73" s="1"/>
  <c r="E54" i="73" s="1"/>
  <c r="S115" i="21"/>
  <c r="S270" i="21" s="1"/>
  <c r="S101" i="21"/>
  <c r="S94" i="21"/>
  <c r="U89" i="33"/>
  <c r="U101" i="33" s="1"/>
  <c r="U79" i="73" s="1"/>
  <c r="T87" i="21"/>
  <c r="R109" i="21"/>
  <c r="R264" i="21" s="1"/>
  <c r="R110" i="21"/>
  <c r="R265" i="21" s="1"/>
  <c r="R111" i="21"/>
  <c r="R266" i="21" s="1"/>
  <c r="R112" i="21"/>
  <c r="R267" i="21" s="1"/>
  <c r="E47" i="73" l="1"/>
  <c r="D47" i="73"/>
  <c r="D61" i="73"/>
  <c r="D54" i="73"/>
  <c r="D68" i="73"/>
  <c r="E68" i="73"/>
  <c r="J203" i="21"/>
  <c r="I277" i="21"/>
  <c r="H123" i="21"/>
  <c r="H278" i="21" s="1"/>
  <c r="J104" i="63"/>
  <c r="J31" i="73" s="1"/>
  <c r="H144" i="33"/>
  <c r="H25" i="73" s="1"/>
  <c r="J105" i="63"/>
  <c r="J38" i="73" s="1"/>
  <c r="K203" i="21"/>
  <c r="H143" i="33"/>
  <c r="H18" i="73" s="1"/>
  <c r="J204" i="21"/>
  <c r="I104" i="33"/>
  <c r="I24" i="73" s="1"/>
  <c r="I103" i="33"/>
  <c r="I17" i="73" s="1"/>
  <c r="G205" i="21"/>
  <c r="G188" i="63"/>
  <c r="G33" i="73" s="1"/>
  <c r="G189" i="63"/>
  <c r="G40" i="73" s="1"/>
  <c r="I144" i="33"/>
  <c r="I25" i="73" s="1"/>
  <c r="U196" i="21"/>
  <c r="U175" i="21"/>
  <c r="U182" i="21" s="1"/>
  <c r="W89" i="63"/>
  <c r="W101" i="63" s="1"/>
  <c r="W86" i="73" s="1"/>
  <c r="V168" i="21"/>
  <c r="T190" i="21"/>
  <c r="T192" i="21"/>
  <c r="T191" i="21"/>
  <c r="T193" i="21"/>
  <c r="S109" i="21"/>
  <c r="S264" i="21" s="1"/>
  <c r="S110" i="21"/>
  <c r="S265" i="21" s="1"/>
  <c r="S111" i="21"/>
  <c r="S266" i="21" s="1"/>
  <c r="S112" i="21"/>
  <c r="S267" i="21" s="1"/>
  <c r="T115" i="21"/>
  <c r="T270" i="21" s="1"/>
  <c r="T94" i="21"/>
  <c r="T101" i="21"/>
  <c r="V89" i="33"/>
  <c r="V101" i="33" s="1"/>
  <c r="V79" i="73" s="1"/>
  <c r="U87" i="21"/>
  <c r="H68" i="73" l="1"/>
  <c r="H47" i="73"/>
  <c r="I54" i="73"/>
  <c r="I61" i="73"/>
  <c r="I46" i="73"/>
  <c r="I67" i="73"/>
  <c r="I60" i="73"/>
  <c r="I53" i="73"/>
  <c r="H61" i="73"/>
  <c r="H54" i="73"/>
  <c r="K104" i="63"/>
  <c r="K31" i="73" s="1"/>
  <c r="K105" i="63"/>
  <c r="K38" i="73" s="1"/>
  <c r="C205" i="21"/>
  <c r="C189" i="63"/>
  <c r="C40" i="73" s="1"/>
  <c r="C188" i="63"/>
  <c r="C33" i="73" s="1"/>
  <c r="E188" i="63"/>
  <c r="E33" i="73" s="1"/>
  <c r="E189" i="63"/>
  <c r="E40" i="73" s="1"/>
  <c r="J103" i="33"/>
  <c r="J17" i="73" s="1"/>
  <c r="J46" i="73" s="1"/>
  <c r="J104" i="33"/>
  <c r="J24" i="73" s="1"/>
  <c r="J143" i="63"/>
  <c r="J32" i="73" s="1"/>
  <c r="J144" i="63"/>
  <c r="J39" i="73" s="1"/>
  <c r="B189" i="63"/>
  <c r="B40" i="73" s="1"/>
  <c r="B55" i="73" s="1"/>
  <c r="B205" i="21"/>
  <c r="F205" i="21"/>
  <c r="B188" i="63"/>
  <c r="B33" i="73" s="1"/>
  <c r="B62" i="73" s="1"/>
  <c r="F189" i="63"/>
  <c r="F40" i="73" s="1"/>
  <c r="I143" i="33"/>
  <c r="I18" i="73" s="1"/>
  <c r="J122" i="21"/>
  <c r="J277" i="21" s="1"/>
  <c r="F188" i="63"/>
  <c r="F33" i="73" s="1"/>
  <c r="E205" i="21"/>
  <c r="K144" i="63"/>
  <c r="K39" i="73" s="1"/>
  <c r="J143" i="33"/>
  <c r="J18" i="73" s="1"/>
  <c r="I123" i="21"/>
  <c r="I278" i="21" s="1"/>
  <c r="U190" i="21"/>
  <c r="U193" i="21"/>
  <c r="U192" i="21"/>
  <c r="U191" i="21"/>
  <c r="V196" i="21"/>
  <c r="V175" i="21"/>
  <c r="V182" i="21" s="1"/>
  <c r="X89" i="63"/>
  <c r="X101" i="63" s="1"/>
  <c r="X86" i="73" s="1"/>
  <c r="W168" i="21"/>
  <c r="U115" i="21"/>
  <c r="U270" i="21" s="1"/>
  <c r="U101" i="21"/>
  <c r="U94" i="21"/>
  <c r="T109" i="21"/>
  <c r="T264" i="21" s="1"/>
  <c r="T110" i="21"/>
  <c r="T265" i="21" s="1"/>
  <c r="T111" i="21"/>
  <c r="T266" i="21" s="1"/>
  <c r="T112" i="21"/>
  <c r="T267" i="21" s="1"/>
  <c r="W89" i="33"/>
  <c r="W101" i="33" s="1"/>
  <c r="W79" i="73" s="1"/>
  <c r="V87" i="21"/>
  <c r="J67" i="73" l="1"/>
  <c r="I68" i="73"/>
  <c r="I47" i="73"/>
  <c r="J60" i="73"/>
  <c r="J53" i="73"/>
  <c r="J47" i="73"/>
  <c r="J68" i="73"/>
  <c r="I205" i="21"/>
  <c r="H125" i="21"/>
  <c r="J205" i="21"/>
  <c r="L203" i="21"/>
  <c r="I188" i="63"/>
  <c r="I33" i="73" s="1"/>
  <c r="I189" i="63"/>
  <c r="I40" i="73" s="1"/>
  <c r="L105" i="63"/>
  <c r="L38" i="73" s="1"/>
  <c r="J189" i="63"/>
  <c r="J40" i="73" s="1"/>
  <c r="J188" i="63"/>
  <c r="J33" i="73" s="1"/>
  <c r="L104" i="63"/>
  <c r="L31" i="73" s="1"/>
  <c r="C187" i="33"/>
  <c r="C19" i="73" s="1"/>
  <c r="K231" i="33"/>
  <c r="K27" i="73" s="1"/>
  <c r="C124" i="21"/>
  <c r="C279" i="21" s="1"/>
  <c r="K204" i="21"/>
  <c r="K103" i="33"/>
  <c r="K17" i="73" s="1"/>
  <c r="K143" i="63"/>
  <c r="K32" i="73" s="1"/>
  <c r="F206" i="21"/>
  <c r="I187" i="33"/>
  <c r="I19" i="73" s="1"/>
  <c r="K104" i="33"/>
  <c r="K24" i="73" s="1"/>
  <c r="K122" i="21"/>
  <c r="K277" i="21" s="1"/>
  <c r="D205" i="21"/>
  <c r="D188" i="63"/>
  <c r="D33" i="73" s="1"/>
  <c r="D189" i="63"/>
  <c r="D40" i="73" s="1"/>
  <c r="L204" i="21"/>
  <c r="I231" i="33"/>
  <c r="I27" i="73" s="1"/>
  <c r="D187" i="33"/>
  <c r="D19" i="73" s="1"/>
  <c r="C188" i="33"/>
  <c r="C26" i="73" s="1"/>
  <c r="C62" i="73" s="1"/>
  <c r="I124" i="21"/>
  <c r="J123" i="21"/>
  <c r="J278" i="21" s="1"/>
  <c r="I188" i="33"/>
  <c r="I26" i="73" s="1"/>
  <c r="J144" i="33"/>
  <c r="J25" i="73" s="1"/>
  <c r="J61" i="73" s="1"/>
  <c r="W196" i="21"/>
  <c r="W175" i="21"/>
  <c r="W182" i="21" s="1"/>
  <c r="Y89" i="63"/>
  <c r="Y101" i="63" s="1"/>
  <c r="Y86" i="73" s="1"/>
  <c r="X168" i="21"/>
  <c r="V190" i="21"/>
  <c r="V191" i="21"/>
  <c r="V192" i="21"/>
  <c r="V193" i="21"/>
  <c r="U109" i="21"/>
  <c r="U264" i="21" s="1"/>
  <c r="U110" i="21"/>
  <c r="U265" i="21" s="1"/>
  <c r="U112" i="21"/>
  <c r="U267" i="21" s="1"/>
  <c r="U111" i="21"/>
  <c r="U266" i="21" s="1"/>
  <c r="V115" i="21"/>
  <c r="V270" i="21" s="1"/>
  <c r="V94" i="21"/>
  <c r="V101" i="21"/>
  <c r="F124" i="21"/>
  <c r="F279" i="21" s="1"/>
  <c r="F187" i="33"/>
  <c r="F19" i="73" s="1"/>
  <c r="F188" i="33"/>
  <c r="F26" i="73" s="1"/>
  <c r="X89" i="33"/>
  <c r="X101" i="33" s="1"/>
  <c r="X79" i="73" s="1"/>
  <c r="W87" i="21"/>
  <c r="D69" i="73" l="1"/>
  <c r="I62" i="73"/>
  <c r="I55" i="73"/>
  <c r="C55" i="73"/>
  <c r="D48" i="73"/>
  <c r="I69" i="73"/>
  <c r="I48" i="73"/>
  <c r="C69" i="73"/>
  <c r="C48" i="73"/>
  <c r="K46" i="73"/>
  <c r="K67" i="73"/>
  <c r="K53" i="73"/>
  <c r="K60" i="73"/>
  <c r="F62" i="73"/>
  <c r="F55" i="73"/>
  <c r="F48" i="73"/>
  <c r="F69" i="73"/>
  <c r="J54" i="73"/>
  <c r="D234" i="63"/>
  <c r="D41" i="73" s="1"/>
  <c r="G206" i="21"/>
  <c r="I279" i="21"/>
  <c r="K233" i="63"/>
  <c r="K34" i="73" s="1"/>
  <c r="K63" i="73" s="1"/>
  <c r="I275" i="33"/>
  <c r="I28" i="73" s="1"/>
  <c r="M105" i="63"/>
  <c r="M38" i="73" s="1"/>
  <c r="K188" i="63"/>
  <c r="K33" i="73" s="1"/>
  <c r="B125" i="21"/>
  <c r="E187" i="33"/>
  <c r="E19" i="73" s="1"/>
  <c r="K188" i="33"/>
  <c r="K26" i="73" s="1"/>
  <c r="K189" i="63"/>
  <c r="K40" i="73" s="1"/>
  <c r="E188" i="33"/>
  <c r="E26" i="73" s="1"/>
  <c r="K205" i="21"/>
  <c r="E124" i="21"/>
  <c r="E279" i="21" s="1"/>
  <c r="D124" i="21"/>
  <c r="D279" i="21" s="1"/>
  <c r="J124" i="21"/>
  <c r="J279" i="21" s="1"/>
  <c r="B187" i="33"/>
  <c r="B19" i="73" s="1"/>
  <c r="I230" i="33"/>
  <c r="I20" i="73" s="1"/>
  <c r="I125" i="21"/>
  <c r="B231" i="33"/>
  <c r="B27" i="73" s="1"/>
  <c r="M203" i="21"/>
  <c r="M104" i="63"/>
  <c r="M31" i="73" s="1"/>
  <c r="E126" i="21"/>
  <c r="B230" i="33"/>
  <c r="B20" i="73" s="1"/>
  <c r="D188" i="33"/>
  <c r="D26" i="73" s="1"/>
  <c r="F234" i="63"/>
  <c r="F41" i="73" s="1"/>
  <c r="F233" i="63"/>
  <c r="F34" i="73" s="1"/>
  <c r="B124" i="21"/>
  <c r="B279" i="21" s="1"/>
  <c r="K143" i="33"/>
  <c r="K18" i="73" s="1"/>
  <c r="K68" i="73" s="1"/>
  <c r="C125" i="21"/>
  <c r="K187" i="33"/>
  <c r="K19" i="73" s="1"/>
  <c r="C230" i="33"/>
  <c r="C20" i="73" s="1"/>
  <c r="H189" i="63"/>
  <c r="H40" i="73" s="1"/>
  <c r="L143" i="63"/>
  <c r="L32" i="73" s="1"/>
  <c r="J187" i="33"/>
  <c r="J19" i="73" s="1"/>
  <c r="J48" i="73" s="1"/>
  <c r="K144" i="33"/>
  <c r="K25" i="73" s="1"/>
  <c r="H188" i="33"/>
  <c r="H26" i="73" s="1"/>
  <c r="G188" i="33"/>
  <c r="G26" i="73" s="1"/>
  <c r="H231" i="33"/>
  <c r="H27" i="73" s="1"/>
  <c r="L123" i="21"/>
  <c r="L278" i="21" s="1"/>
  <c r="G274" i="33"/>
  <c r="G21" i="73" s="1"/>
  <c r="H124" i="21"/>
  <c r="H187" i="33"/>
  <c r="H19" i="73" s="1"/>
  <c r="K230" i="33"/>
  <c r="K20" i="73" s="1"/>
  <c r="G124" i="21"/>
  <c r="G279" i="21" s="1"/>
  <c r="K124" i="21"/>
  <c r="G187" i="33"/>
  <c r="G19" i="73" s="1"/>
  <c r="J188" i="33"/>
  <c r="J26" i="73" s="1"/>
  <c r="J55" i="73" s="1"/>
  <c r="C231" i="33"/>
  <c r="C27" i="73" s="1"/>
  <c r="K125" i="21"/>
  <c r="G125" i="21"/>
  <c r="L144" i="63"/>
  <c r="L39" i="73" s="1"/>
  <c r="M144" i="63"/>
  <c r="M39" i="73" s="1"/>
  <c r="H205" i="21"/>
  <c r="H188" i="63"/>
  <c r="H33" i="73" s="1"/>
  <c r="F125" i="21"/>
  <c r="F280" i="21" s="1"/>
  <c r="F230" i="33"/>
  <c r="F20" i="73" s="1"/>
  <c r="F231" i="33"/>
  <c r="F27" i="73" s="1"/>
  <c r="J230" i="33"/>
  <c r="J20" i="73" s="1"/>
  <c r="J125" i="21"/>
  <c r="J231" i="33"/>
  <c r="J27" i="73" s="1"/>
  <c r="G230" i="33"/>
  <c r="G20" i="73" s="1"/>
  <c r="G231" i="33"/>
  <c r="G27" i="73" s="1"/>
  <c r="K123" i="21"/>
  <c r="K278" i="21" s="1"/>
  <c r="L103" i="33"/>
  <c r="L17" i="73" s="1"/>
  <c r="D230" i="33"/>
  <c r="D20" i="73" s="1"/>
  <c r="L104" i="33"/>
  <c r="L24" i="73" s="1"/>
  <c r="D125" i="21"/>
  <c r="L122" i="21"/>
  <c r="L277" i="21" s="1"/>
  <c r="H230" i="33"/>
  <c r="H20" i="73" s="1"/>
  <c r="D231" i="33"/>
  <c r="D27" i="73" s="1"/>
  <c r="M103" i="33"/>
  <c r="M17" i="73" s="1"/>
  <c r="W190" i="21"/>
  <c r="W191" i="21"/>
  <c r="W193" i="21"/>
  <c r="W192" i="21"/>
  <c r="X196" i="21"/>
  <c r="X175" i="21"/>
  <c r="X182" i="21" s="1"/>
  <c r="Z89" i="63"/>
  <c r="Z101" i="63" s="1"/>
  <c r="Z86" i="73" s="1"/>
  <c r="Y168" i="21"/>
  <c r="V109" i="21"/>
  <c r="V264" i="21" s="1"/>
  <c r="V110" i="21"/>
  <c r="V265" i="21" s="1"/>
  <c r="V112" i="21"/>
  <c r="V267" i="21" s="1"/>
  <c r="V111" i="21"/>
  <c r="V266" i="21" s="1"/>
  <c r="W115" i="21"/>
  <c r="W270" i="21" s="1"/>
  <c r="W94" i="21"/>
  <c r="W101" i="21"/>
  <c r="Y89" i="33"/>
  <c r="Y101" i="33" s="1"/>
  <c r="Y79" i="73" s="1"/>
  <c r="X87" i="21"/>
  <c r="H69" i="73" l="1"/>
  <c r="D56" i="73"/>
  <c r="K62" i="73"/>
  <c r="J69" i="73"/>
  <c r="D62" i="73"/>
  <c r="D55" i="73"/>
  <c r="M46" i="73"/>
  <c r="M67" i="73"/>
  <c r="G48" i="73"/>
  <c r="G69" i="73"/>
  <c r="K69" i="73"/>
  <c r="K48" i="73"/>
  <c r="G62" i="73"/>
  <c r="G55" i="73"/>
  <c r="K47" i="73"/>
  <c r="E69" i="73"/>
  <c r="E48" i="73"/>
  <c r="J62" i="73"/>
  <c r="K49" i="73"/>
  <c r="K61" i="73"/>
  <c r="K54" i="73"/>
  <c r="E62" i="73"/>
  <c r="E55" i="73"/>
  <c r="F70" i="73"/>
  <c r="F49" i="73"/>
  <c r="L53" i="73"/>
  <c r="L60" i="73"/>
  <c r="H48" i="73"/>
  <c r="K55" i="73"/>
  <c r="L67" i="73"/>
  <c r="L46" i="73"/>
  <c r="B48" i="73"/>
  <c r="B69" i="73"/>
  <c r="H62" i="73"/>
  <c r="H55" i="73"/>
  <c r="D70" i="73"/>
  <c r="F56" i="73"/>
  <c r="F63" i="73"/>
  <c r="C206" i="21"/>
  <c r="C280" i="21" s="1"/>
  <c r="C233" i="63"/>
  <c r="C34" i="73" s="1"/>
  <c r="C63" i="73" s="1"/>
  <c r="C234" i="63"/>
  <c r="C41" i="73" s="1"/>
  <c r="C56" i="73" s="1"/>
  <c r="F279" i="63"/>
  <c r="F42" i="73" s="1"/>
  <c r="I126" i="21"/>
  <c r="I274" i="33"/>
  <c r="I21" i="73" s="1"/>
  <c r="G278" i="63"/>
  <c r="G35" i="73" s="1"/>
  <c r="G50" i="73" s="1"/>
  <c r="G207" i="21"/>
  <c r="F278" i="63"/>
  <c r="F35" i="73" s="1"/>
  <c r="F207" i="21"/>
  <c r="G279" i="63"/>
  <c r="G42" i="73" s="1"/>
  <c r="G71" i="73" s="1"/>
  <c r="D207" i="21"/>
  <c r="B275" i="33"/>
  <c r="B28" i="73" s="1"/>
  <c r="D279" i="63"/>
  <c r="D42" i="73" s="1"/>
  <c r="K279" i="21"/>
  <c r="D233" i="63"/>
  <c r="D34" i="73" s="1"/>
  <c r="D63" i="73" s="1"/>
  <c r="E125" i="21"/>
  <c r="E274" i="33"/>
  <c r="E21" i="73" s="1"/>
  <c r="B126" i="21"/>
  <c r="H275" i="33"/>
  <c r="H28" i="73" s="1"/>
  <c r="G280" i="21"/>
  <c r="E231" i="33"/>
  <c r="E27" i="73" s="1"/>
  <c r="E230" i="33"/>
  <c r="E20" i="73" s="1"/>
  <c r="H233" i="63"/>
  <c r="H34" i="73" s="1"/>
  <c r="H63" i="73" s="1"/>
  <c r="H274" i="33"/>
  <c r="H21" i="73" s="1"/>
  <c r="H234" i="63"/>
  <c r="H41" i="73" s="1"/>
  <c r="H56" i="73" s="1"/>
  <c r="N105" i="63"/>
  <c r="N38" i="73" s="1"/>
  <c r="M143" i="63"/>
  <c r="M32" i="73" s="1"/>
  <c r="D278" i="63"/>
  <c r="D35" i="73" s="1"/>
  <c r="H126" i="21"/>
  <c r="N104" i="63"/>
  <c r="N31" i="73" s="1"/>
  <c r="B274" i="33"/>
  <c r="B21" i="73" s="1"/>
  <c r="N203" i="21"/>
  <c r="D206" i="21"/>
  <c r="D280" i="21" s="1"/>
  <c r="H206" i="21"/>
  <c r="H280" i="21" s="1"/>
  <c r="B233" i="63"/>
  <c r="B34" i="73" s="1"/>
  <c r="B49" i="73" s="1"/>
  <c r="M204" i="21"/>
  <c r="L144" i="33"/>
  <c r="L25" i="73" s="1"/>
  <c r="E275" i="33"/>
  <c r="E28" i="73" s="1"/>
  <c r="K275" i="33"/>
  <c r="K28" i="73" s="1"/>
  <c r="L205" i="21"/>
  <c r="G234" i="63"/>
  <c r="G41" i="73" s="1"/>
  <c r="G70" i="73" s="1"/>
  <c r="L143" i="33"/>
  <c r="L18" i="73" s="1"/>
  <c r="J275" i="33"/>
  <c r="J28" i="73" s="1"/>
  <c r="K274" i="33"/>
  <c r="K21" i="73" s="1"/>
  <c r="G233" i="63"/>
  <c r="G34" i="73" s="1"/>
  <c r="G63" i="73" s="1"/>
  <c r="M104" i="33"/>
  <c r="M24" i="73" s="1"/>
  <c r="G126" i="21"/>
  <c r="C274" i="33"/>
  <c r="C21" i="73" s="1"/>
  <c r="K126" i="21"/>
  <c r="L189" i="63"/>
  <c r="L40" i="73" s="1"/>
  <c r="N204" i="21"/>
  <c r="L188" i="63"/>
  <c r="L33" i="73" s="1"/>
  <c r="B234" i="63"/>
  <c r="B41" i="73" s="1"/>
  <c r="B70" i="73" s="1"/>
  <c r="J126" i="21"/>
  <c r="H279" i="21"/>
  <c r="L124" i="21"/>
  <c r="M122" i="21"/>
  <c r="M277" i="21" s="1"/>
  <c r="G275" i="33"/>
  <c r="G28" i="73" s="1"/>
  <c r="J274" i="33"/>
  <c r="J21" i="73" s="1"/>
  <c r="I206" i="21"/>
  <c r="I280" i="21" s="1"/>
  <c r="I234" i="63"/>
  <c r="I41" i="73" s="1"/>
  <c r="I56" i="73" s="1"/>
  <c r="I233" i="63"/>
  <c r="I34" i="73" s="1"/>
  <c r="I63" i="73" s="1"/>
  <c r="K234" i="63"/>
  <c r="K41" i="73" s="1"/>
  <c r="K56" i="73" s="1"/>
  <c r="O104" i="63"/>
  <c r="O31" i="73" s="1"/>
  <c r="K206" i="21"/>
  <c r="K280" i="21" s="1"/>
  <c r="B206" i="21"/>
  <c r="B280" i="21" s="1"/>
  <c r="C275" i="33"/>
  <c r="C28" i="73" s="1"/>
  <c r="D275" i="33"/>
  <c r="D28" i="73" s="1"/>
  <c r="C126" i="21"/>
  <c r="AA89" i="63"/>
  <c r="AA101" i="63" s="1"/>
  <c r="AA86" i="73" s="1"/>
  <c r="Z168" i="21"/>
  <c r="X190" i="21"/>
  <c r="X192" i="21"/>
  <c r="X191" i="21"/>
  <c r="X193" i="21"/>
  <c r="Y196" i="21"/>
  <c r="Y175" i="21"/>
  <c r="Y182" i="21" s="1"/>
  <c r="X115" i="21"/>
  <c r="X270" i="21" s="1"/>
  <c r="X94" i="21"/>
  <c r="X101" i="21"/>
  <c r="Z89" i="33"/>
  <c r="Z101" i="33" s="1"/>
  <c r="Z79" i="73" s="1"/>
  <c r="Y87" i="21"/>
  <c r="W109" i="21"/>
  <c r="W264" i="21" s="1"/>
  <c r="W110" i="21"/>
  <c r="W265" i="21" s="1"/>
  <c r="W112" i="21"/>
  <c r="W267" i="21" s="1"/>
  <c r="W111" i="21"/>
  <c r="W266" i="21" s="1"/>
  <c r="C49" i="73" l="1"/>
  <c r="D57" i="73"/>
  <c r="G49" i="73"/>
  <c r="H70" i="73"/>
  <c r="G56" i="73"/>
  <c r="C70" i="73"/>
  <c r="K70" i="73"/>
  <c r="G57" i="73"/>
  <c r="G64" i="73"/>
  <c r="L68" i="73"/>
  <c r="L47" i="73"/>
  <c r="D49" i="73"/>
  <c r="I70" i="73"/>
  <c r="B56" i="73"/>
  <c r="H49" i="73"/>
  <c r="M60" i="73"/>
  <c r="M53" i="73"/>
  <c r="I49" i="73"/>
  <c r="B63" i="73"/>
  <c r="D64" i="73"/>
  <c r="L54" i="73"/>
  <c r="L61" i="73"/>
  <c r="G281" i="21"/>
  <c r="F275" i="33"/>
  <c r="F28" i="73" s="1"/>
  <c r="F126" i="21"/>
  <c r="F281" i="21" s="1"/>
  <c r="F274" i="33"/>
  <c r="F21" i="73" s="1"/>
  <c r="J206" i="21"/>
  <c r="J280" i="21" s="1"/>
  <c r="H207" i="21"/>
  <c r="H281" i="21" s="1"/>
  <c r="J233" i="63"/>
  <c r="J34" i="73" s="1"/>
  <c r="E206" i="21"/>
  <c r="E280" i="21" s="1"/>
  <c r="L279" i="21"/>
  <c r="N143" i="63"/>
  <c r="N32" i="73" s="1"/>
  <c r="H279" i="63"/>
  <c r="H42" i="73" s="1"/>
  <c r="H71" i="73" s="1"/>
  <c r="J234" i="63"/>
  <c r="J41" i="73" s="1"/>
  <c r="L206" i="21"/>
  <c r="O203" i="21"/>
  <c r="C278" i="63"/>
  <c r="C35" i="73" s="1"/>
  <c r="C64" i="73" s="1"/>
  <c r="E233" i="63"/>
  <c r="E34" i="73" s="1"/>
  <c r="E49" i="73" s="1"/>
  <c r="E234" i="63"/>
  <c r="E41" i="73" s="1"/>
  <c r="E70" i="73" s="1"/>
  <c r="N143" i="33"/>
  <c r="N18" i="73" s="1"/>
  <c r="H278" i="63"/>
  <c r="H35" i="73" s="1"/>
  <c r="H64" i="73" s="1"/>
  <c r="D126" i="21"/>
  <c r="D281" i="21" s="1"/>
  <c r="M205" i="21"/>
  <c r="M189" i="63"/>
  <c r="M40" i="73" s="1"/>
  <c r="M188" i="63"/>
  <c r="M33" i="73" s="1"/>
  <c r="O105" i="63"/>
  <c r="O38" i="73" s="1"/>
  <c r="K278" i="63"/>
  <c r="K35" i="73" s="1"/>
  <c r="K64" i="73" s="1"/>
  <c r="K279" i="63"/>
  <c r="K42" i="73" s="1"/>
  <c r="K57" i="73" s="1"/>
  <c r="K207" i="21"/>
  <c r="K281" i="21" s="1"/>
  <c r="O143" i="63"/>
  <c r="O32" i="73" s="1"/>
  <c r="N144" i="63"/>
  <c r="N39" i="73" s="1"/>
  <c r="L233" i="63"/>
  <c r="L34" i="73" s="1"/>
  <c r="M123" i="21"/>
  <c r="M278" i="21" s="1"/>
  <c r="M143" i="33"/>
  <c r="M18" i="73" s="1"/>
  <c r="L187" i="33"/>
  <c r="L19" i="73" s="1"/>
  <c r="L48" i="73" s="1"/>
  <c r="L188" i="33"/>
  <c r="L26" i="73" s="1"/>
  <c r="N104" i="33"/>
  <c r="N24" i="73" s="1"/>
  <c r="P105" i="63"/>
  <c r="P38" i="73" s="1"/>
  <c r="C207" i="21"/>
  <c r="C281" i="21" s="1"/>
  <c r="C279" i="63"/>
  <c r="C42" i="73" s="1"/>
  <c r="C57" i="73" s="1"/>
  <c r="L234" i="63"/>
  <c r="L41" i="73" s="1"/>
  <c r="M188" i="33"/>
  <c r="M26" i="73" s="1"/>
  <c r="M144" i="33"/>
  <c r="M25" i="73" s="1"/>
  <c r="M54" i="73" s="1"/>
  <c r="N122" i="21"/>
  <c r="N277" i="21" s="1"/>
  <c r="N103" i="33"/>
  <c r="N17" i="73" s="1"/>
  <c r="N46" i="73" s="1"/>
  <c r="D274" i="33"/>
  <c r="D21" i="73" s="1"/>
  <c r="Z196" i="21"/>
  <c r="Z175" i="21"/>
  <c r="Z182" i="21" s="1"/>
  <c r="AB89" i="63"/>
  <c r="AB101" i="63" s="1"/>
  <c r="AB86" i="73" s="1"/>
  <c r="AA168" i="21"/>
  <c r="Y190" i="21"/>
  <c r="Y193" i="21"/>
  <c r="Y191" i="21"/>
  <c r="Y192" i="21"/>
  <c r="Y115" i="21"/>
  <c r="Y270" i="21" s="1"/>
  <c r="Y101" i="21"/>
  <c r="Y94" i="21"/>
  <c r="AA89" i="33"/>
  <c r="AA101" i="33" s="1"/>
  <c r="AA79" i="73" s="1"/>
  <c r="Z87" i="21"/>
  <c r="X109" i="21"/>
  <c r="X264" i="21" s="1"/>
  <c r="X110" i="21"/>
  <c r="X265" i="21" s="1"/>
  <c r="X112" i="21"/>
  <c r="X267" i="21" s="1"/>
  <c r="X111" i="21"/>
  <c r="X266" i="21" s="1"/>
  <c r="E56" i="73" l="1"/>
  <c r="K50" i="73"/>
  <c r="L69" i="73"/>
  <c r="C71" i="73"/>
  <c r="J63" i="73"/>
  <c r="J49" i="73"/>
  <c r="H57" i="73"/>
  <c r="H50" i="73"/>
  <c r="N67" i="73"/>
  <c r="E63" i="73"/>
  <c r="M61" i="73"/>
  <c r="D50" i="73"/>
  <c r="D71" i="73"/>
  <c r="J56" i="73"/>
  <c r="J70" i="73"/>
  <c r="F71" i="73"/>
  <c r="F50" i="73"/>
  <c r="C50" i="73"/>
  <c r="N60" i="73"/>
  <c r="N53" i="73"/>
  <c r="L62" i="73"/>
  <c r="L55" i="73"/>
  <c r="N47" i="73"/>
  <c r="N68" i="73"/>
  <c r="F64" i="73"/>
  <c r="F57" i="73"/>
  <c r="K71" i="73"/>
  <c r="M62" i="73"/>
  <c r="M55" i="73"/>
  <c r="M68" i="73"/>
  <c r="M47" i="73"/>
  <c r="N188" i="63"/>
  <c r="N33" i="73" s="1"/>
  <c r="J279" i="63"/>
  <c r="J42" i="73" s="1"/>
  <c r="J278" i="63"/>
  <c r="J35" i="73" s="1"/>
  <c r="E278" i="63"/>
  <c r="E35" i="73" s="1"/>
  <c r="O144" i="63"/>
  <c r="O39" i="73" s="1"/>
  <c r="N123" i="21"/>
  <c r="N278" i="21" s="1"/>
  <c r="E207" i="21"/>
  <c r="E281" i="21" s="1"/>
  <c r="E279" i="63"/>
  <c r="E42" i="73" s="1"/>
  <c r="J207" i="21"/>
  <c r="J281" i="21" s="1"/>
  <c r="L230" i="33"/>
  <c r="L20" i="73" s="1"/>
  <c r="L125" i="21"/>
  <c r="L280" i="21" s="1"/>
  <c r="P203" i="21"/>
  <c r="L231" i="33"/>
  <c r="L27" i="73" s="1"/>
  <c r="L63" i="73" s="1"/>
  <c r="N189" i="63"/>
  <c r="N40" i="73" s="1"/>
  <c r="O204" i="21"/>
  <c r="N144" i="33"/>
  <c r="N25" i="73" s="1"/>
  <c r="N61" i="73" s="1"/>
  <c r="N205" i="21"/>
  <c r="L278" i="63"/>
  <c r="L35" i="73" s="1"/>
  <c r="L279" i="63"/>
  <c r="L42" i="73" s="1"/>
  <c r="O104" i="33"/>
  <c r="O24" i="73" s="1"/>
  <c r="L207" i="21"/>
  <c r="I279" i="63"/>
  <c r="I42" i="73" s="1"/>
  <c r="I207" i="21"/>
  <c r="I281" i="21" s="1"/>
  <c r="I278" i="63"/>
  <c r="I35" i="73" s="1"/>
  <c r="O122" i="21"/>
  <c r="O277" i="21" s="1"/>
  <c r="M124" i="21"/>
  <c r="M279" i="21" s="1"/>
  <c r="O103" i="33"/>
  <c r="O17" i="73" s="1"/>
  <c r="M187" i="33"/>
  <c r="M19" i="73" s="1"/>
  <c r="Q104" i="63"/>
  <c r="Q31" i="73" s="1"/>
  <c r="N234" i="63"/>
  <c r="N41" i="73" s="1"/>
  <c r="M234" i="63"/>
  <c r="M41" i="73" s="1"/>
  <c r="M233" i="63"/>
  <c r="M34" i="73" s="1"/>
  <c r="B279" i="63"/>
  <c r="B42" i="73" s="1"/>
  <c r="P104" i="63"/>
  <c r="P31" i="73" s="1"/>
  <c r="M206" i="21"/>
  <c r="B207" i="21"/>
  <c r="B281" i="21" s="1"/>
  <c r="B278" i="63"/>
  <c r="B35" i="73" s="1"/>
  <c r="M231" i="33"/>
  <c r="M27" i="73" s="1"/>
  <c r="Z190" i="21"/>
  <c r="Z191" i="21"/>
  <c r="Z192" i="21"/>
  <c r="Z193" i="21"/>
  <c r="P104" i="33"/>
  <c r="P24" i="73" s="1"/>
  <c r="P103" i="33"/>
  <c r="P17" i="73" s="1"/>
  <c r="P122" i="21"/>
  <c r="AA196" i="21"/>
  <c r="AA175" i="21"/>
  <c r="AA182" i="21" s="1"/>
  <c r="AC89" i="63"/>
  <c r="AC101" i="63" s="1"/>
  <c r="AC86" i="73" s="1"/>
  <c r="AB168" i="21"/>
  <c r="Z115" i="21"/>
  <c r="Z270" i="21" s="1"/>
  <c r="Z94" i="21"/>
  <c r="Z101" i="21"/>
  <c r="Y109" i="21"/>
  <c r="Y264" i="21" s="1"/>
  <c r="Y110" i="21"/>
  <c r="Y265" i="21" s="1"/>
  <c r="Y111" i="21"/>
  <c r="Y266" i="21" s="1"/>
  <c r="Y112" i="21"/>
  <c r="Y267" i="21" s="1"/>
  <c r="AB89" i="33"/>
  <c r="AB101" i="33" s="1"/>
  <c r="AB79" i="73" s="1"/>
  <c r="AA87" i="21"/>
  <c r="P60" i="73" l="1"/>
  <c r="P53" i="73"/>
  <c r="E71" i="73"/>
  <c r="E57" i="73"/>
  <c r="N54" i="73"/>
  <c r="M63" i="73"/>
  <c r="M56" i="73"/>
  <c r="I57" i="73"/>
  <c r="I71" i="73"/>
  <c r="P46" i="73"/>
  <c r="P67" i="73"/>
  <c r="M48" i="73"/>
  <c r="M69" i="73"/>
  <c r="O53" i="73"/>
  <c r="O60" i="73"/>
  <c r="E64" i="73"/>
  <c r="E50" i="73"/>
  <c r="O46" i="73"/>
  <c r="O67" i="73"/>
  <c r="J50" i="73"/>
  <c r="J64" i="73"/>
  <c r="B71" i="73"/>
  <c r="B57" i="73"/>
  <c r="I64" i="73"/>
  <c r="I50" i="73"/>
  <c r="B50" i="73"/>
  <c r="B64" i="73"/>
  <c r="L49" i="73"/>
  <c r="L70" i="73"/>
  <c r="J71" i="73"/>
  <c r="J57" i="73"/>
  <c r="L56" i="73"/>
  <c r="M279" i="63"/>
  <c r="M42" i="73" s="1"/>
  <c r="M278" i="63"/>
  <c r="M35" i="73" s="1"/>
  <c r="O143" i="33"/>
  <c r="O18" i="73" s="1"/>
  <c r="O47" i="73" s="1"/>
  <c r="N188" i="33"/>
  <c r="N26" i="73" s="1"/>
  <c r="N187" i="33"/>
  <c r="N19" i="73" s="1"/>
  <c r="P277" i="21"/>
  <c r="M207" i="21"/>
  <c r="O144" i="33"/>
  <c r="O25" i="73" s="1"/>
  <c r="N233" i="63"/>
  <c r="N34" i="73" s="1"/>
  <c r="N206" i="21"/>
  <c r="O234" i="63"/>
  <c r="O41" i="73" s="1"/>
  <c r="P143" i="33"/>
  <c r="P18" i="73" s="1"/>
  <c r="L126" i="21"/>
  <c r="L281" i="21" s="1"/>
  <c r="L274" i="33"/>
  <c r="L21" i="73" s="1"/>
  <c r="L50" i="73" s="1"/>
  <c r="O123" i="21"/>
  <c r="O278" i="21" s="1"/>
  <c r="N124" i="21"/>
  <c r="N279" i="21" s="1"/>
  <c r="L275" i="33"/>
  <c r="L28" i="73" s="1"/>
  <c r="M230" i="33"/>
  <c r="M20" i="73" s="1"/>
  <c r="P144" i="63"/>
  <c r="P39" i="73" s="1"/>
  <c r="O189" i="63"/>
  <c r="O40" i="73" s="1"/>
  <c r="O205" i="21"/>
  <c r="P204" i="21"/>
  <c r="Q105" i="63"/>
  <c r="Q38" i="73" s="1"/>
  <c r="Q203" i="21"/>
  <c r="O188" i="63"/>
  <c r="O33" i="73" s="1"/>
  <c r="M274" i="33"/>
  <c r="M21" i="73" s="1"/>
  <c r="P143" i="63"/>
  <c r="P32" i="73" s="1"/>
  <c r="N231" i="33"/>
  <c r="N27" i="73" s="1"/>
  <c r="M125" i="21"/>
  <c r="M280" i="21" s="1"/>
  <c r="AD89" i="63"/>
  <c r="AD101" i="63" s="1"/>
  <c r="AD86" i="73" s="1"/>
  <c r="AC168" i="21"/>
  <c r="AB196" i="21"/>
  <c r="AB175" i="21"/>
  <c r="AB182" i="21" s="1"/>
  <c r="AA190" i="21"/>
  <c r="AA192" i="21"/>
  <c r="AA193" i="21"/>
  <c r="AA191" i="21"/>
  <c r="AA115" i="21"/>
  <c r="AA270" i="21" s="1"/>
  <c r="AA94" i="21"/>
  <c r="AA101" i="21"/>
  <c r="Z109" i="21"/>
  <c r="Z264" i="21" s="1"/>
  <c r="Z110" i="21"/>
  <c r="Z265" i="21" s="1"/>
  <c r="Z112" i="21"/>
  <c r="Z267" i="21" s="1"/>
  <c r="Z111" i="21"/>
  <c r="Z266" i="21" s="1"/>
  <c r="AC89" i="33"/>
  <c r="AC101" i="33" s="1"/>
  <c r="AC79" i="73" s="1"/>
  <c r="AB87" i="21"/>
  <c r="M50" i="73" l="1"/>
  <c r="O68" i="73"/>
  <c r="O61" i="73"/>
  <c r="O54" i="73"/>
  <c r="N48" i="73"/>
  <c r="N69" i="73"/>
  <c r="N56" i="73"/>
  <c r="N63" i="73"/>
  <c r="P68" i="73"/>
  <c r="P47" i="73"/>
  <c r="L71" i="73"/>
  <c r="N62" i="73"/>
  <c r="N55" i="73"/>
  <c r="M70" i="73"/>
  <c r="M49" i="73"/>
  <c r="L57" i="73"/>
  <c r="L64" i="73"/>
  <c r="M71" i="73"/>
  <c r="O206" i="21"/>
  <c r="O233" i="63"/>
  <c r="O34" i="73" s="1"/>
  <c r="N279" i="63"/>
  <c r="N42" i="73" s="1"/>
  <c r="P144" i="33"/>
  <c r="P25" i="73" s="1"/>
  <c r="P189" i="63"/>
  <c r="P40" i="73" s="1"/>
  <c r="N207" i="21"/>
  <c r="N278" i="63"/>
  <c r="N35" i="73" s="1"/>
  <c r="Q204" i="21"/>
  <c r="P123" i="21"/>
  <c r="P278" i="21" s="1"/>
  <c r="Q143" i="63"/>
  <c r="Q32" i="73" s="1"/>
  <c r="Q144" i="63"/>
  <c r="Q39" i="73" s="1"/>
  <c r="P205" i="21"/>
  <c r="R104" i="63"/>
  <c r="R31" i="73" s="1"/>
  <c r="P188" i="63"/>
  <c r="P33" i="73" s="1"/>
  <c r="R105" i="63"/>
  <c r="R38" i="73" s="1"/>
  <c r="P206" i="21"/>
  <c r="M126" i="21"/>
  <c r="M281" i="21" s="1"/>
  <c r="Q103" i="33"/>
  <c r="Q17" i="73" s="1"/>
  <c r="Q46" i="73" s="1"/>
  <c r="Q104" i="33"/>
  <c r="Q24" i="73" s="1"/>
  <c r="O188" i="33"/>
  <c r="O26" i="73" s="1"/>
  <c r="R144" i="63"/>
  <c r="R39" i="73" s="1"/>
  <c r="O125" i="21"/>
  <c r="M275" i="33"/>
  <c r="M28" i="73" s="1"/>
  <c r="M57" i="73" s="1"/>
  <c r="O124" i="21"/>
  <c r="O279" i="21" s="1"/>
  <c r="O187" i="33"/>
  <c r="O19" i="73" s="1"/>
  <c r="R203" i="21"/>
  <c r="S105" i="63"/>
  <c r="S38" i="73" s="1"/>
  <c r="Q122" i="21"/>
  <c r="Q277" i="21" s="1"/>
  <c r="P188" i="33"/>
  <c r="P26" i="73" s="1"/>
  <c r="Q144" i="33"/>
  <c r="Q25" i="73" s="1"/>
  <c r="N125" i="21"/>
  <c r="N280" i="21" s="1"/>
  <c r="N230" i="33"/>
  <c r="N20" i="73" s="1"/>
  <c r="AB190" i="21"/>
  <c r="AB192" i="21"/>
  <c r="AB191" i="21"/>
  <c r="AB193" i="21"/>
  <c r="AE89" i="63"/>
  <c r="AE101" i="63" s="1"/>
  <c r="AE86" i="73" s="1"/>
  <c r="AD168" i="21"/>
  <c r="AC196" i="21"/>
  <c r="AC175" i="21"/>
  <c r="AC182" i="21" s="1"/>
  <c r="R103" i="33"/>
  <c r="R17" i="73" s="1"/>
  <c r="R122" i="21"/>
  <c r="AD89" i="33"/>
  <c r="AD101" i="33" s="1"/>
  <c r="AD79" i="73" s="1"/>
  <c r="AC87" i="21"/>
  <c r="AA109" i="21"/>
  <c r="AA264" i="21" s="1"/>
  <c r="AA110" i="21"/>
  <c r="AA265" i="21" s="1"/>
  <c r="AA111" i="21"/>
  <c r="AA266" i="21" s="1"/>
  <c r="AA112" i="21"/>
  <c r="AA267" i="21" s="1"/>
  <c r="AB115" i="21"/>
  <c r="AB270" i="21" s="1"/>
  <c r="AB101" i="21"/>
  <c r="AB94" i="21"/>
  <c r="M64" i="73" l="1"/>
  <c r="R46" i="73"/>
  <c r="P62" i="73"/>
  <c r="P55" i="73"/>
  <c r="O62" i="73"/>
  <c r="O55" i="73"/>
  <c r="P54" i="73"/>
  <c r="P61" i="73"/>
  <c r="N49" i="73"/>
  <c r="N70" i="73"/>
  <c r="Q67" i="73"/>
  <c r="Q53" i="73"/>
  <c r="Q60" i="73"/>
  <c r="O69" i="73"/>
  <c r="O48" i="73"/>
  <c r="R67" i="73"/>
  <c r="Q61" i="73"/>
  <c r="Q54" i="73"/>
  <c r="O280" i="21"/>
  <c r="O207" i="21"/>
  <c r="O278" i="63"/>
  <c r="O35" i="73" s="1"/>
  <c r="O279" i="63"/>
  <c r="O42" i="73" s="1"/>
  <c r="P231" i="33"/>
  <c r="P27" i="73" s="1"/>
  <c r="P234" i="63"/>
  <c r="P41" i="73" s="1"/>
  <c r="R204" i="21"/>
  <c r="S143" i="63"/>
  <c r="S32" i="73" s="1"/>
  <c r="P233" i="63"/>
  <c r="P34" i="73" s="1"/>
  <c r="R104" i="33"/>
  <c r="R24" i="73" s="1"/>
  <c r="S203" i="21"/>
  <c r="Q205" i="21"/>
  <c r="N274" i="33"/>
  <c r="N21" i="73" s="1"/>
  <c r="R143" i="63"/>
  <c r="R32" i="73" s="1"/>
  <c r="Q189" i="63"/>
  <c r="Q40" i="73" s="1"/>
  <c r="Q188" i="63"/>
  <c r="Q33" i="73" s="1"/>
  <c r="S104" i="63"/>
  <c r="S31" i="73" s="1"/>
  <c r="R277" i="21"/>
  <c r="O231" i="33"/>
  <c r="O27" i="73" s="1"/>
  <c r="P187" i="33"/>
  <c r="P19" i="73" s="1"/>
  <c r="P48" i="73" s="1"/>
  <c r="O230" i="33"/>
  <c r="O20" i="73" s="1"/>
  <c r="P124" i="21"/>
  <c r="P279" i="21" s="1"/>
  <c r="Q123" i="21"/>
  <c r="Q278" i="21" s="1"/>
  <c r="Q143" i="33"/>
  <c r="Q18" i="73" s="1"/>
  <c r="N275" i="33"/>
  <c r="N28" i="73" s="1"/>
  <c r="N126" i="21"/>
  <c r="N281" i="21" s="1"/>
  <c r="S104" i="33"/>
  <c r="S24" i="73" s="1"/>
  <c r="S103" i="33"/>
  <c r="S17" i="73" s="1"/>
  <c r="AD196" i="21"/>
  <c r="AD175" i="21"/>
  <c r="AD182" i="21" s="1"/>
  <c r="AC190" i="21"/>
  <c r="AC191" i="21"/>
  <c r="AC193" i="21"/>
  <c r="AC192" i="21"/>
  <c r="AF89" i="63"/>
  <c r="AF101" i="63" s="1"/>
  <c r="AF86" i="73" s="1"/>
  <c r="AE168" i="21"/>
  <c r="AC115" i="21"/>
  <c r="AC270" i="21" s="1"/>
  <c r="AC94" i="21"/>
  <c r="AC101" i="21"/>
  <c r="AE89" i="33"/>
  <c r="AE101" i="33" s="1"/>
  <c r="AE79" i="73" s="1"/>
  <c r="AD87" i="21"/>
  <c r="AB109" i="21"/>
  <c r="AB264" i="21" s="1"/>
  <c r="AB110" i="21"/>
  <c r="AB265" i="21" s="1"/>
  <c r="AB112" i="21"/>
  <c r="AB267" i="21" s="1"/>
  <c r="AB111" i="21"/>
  <c r="AB266" i="21" s="1"/>
  <c r="P63" i="73" l="1"/>
  <c r="P69" i="73"/>
  <c r="O49" i="73"/>
  <c r="O70" i="73"/>
  <c r="N71" i="73"/>
  <c r="N50" i="73"/>
  <c r="S46" i="73"/>
  <c r="S67" i="73"/>
  <c r="S60" i="73"/>
  <c r="S53" i="73"/>
  <c r="N57" i="73"/>
  <c r="N64" i="73"/>
  <c r="O56" i="73"/>
  <c r="O63" i="73"/>
  <c r="R60" i="73"/>
  <c r="R53" i="73"/>
  <c r="Q68" i="73"/>
  <c r="Q47" i="73"/>
  <c r="P56" i="73"/>
  <c r="Q234" i="63"/>
  <c r="Q41" i="73" s="1"/>
  <c r="Q206" i="21"/>
  <c r="Q233" i="63"/>
  <c r="Q34" i="73" s="1"/>
  <c r="R205" i="21"/>
  <c r="P125" i="21"/>
  <c r="P280" i="21" s="1"/>
  <c r="S204" i="21"/>
  <c r="P230" i="33"/>
  <c r="P20" i="73" s="1"/>
  <c r="R143" i="33"/>
  <c r="R18" i="73" s="1"/>
  <c r="R123" i="21"/>
  <c r="R278" i="21" s="1"/>
  <c r="S144" i="63"/>
  <c r="S39" i="73" s="1"/>
  <c r="R188" i="63"/>
  <c r="R33" i="73" s="1"/>
  <c r="S144" i="33"/>
  <c r="S25" i="73" s="1"/>
  <c r="Q124" i="21"/>
  <c r="Q279" i="21" s="1"/>
  <c r="Q188" i="33"/>
  <c r="Q26" i="73" s="1"/>
  <c r="Q187" i="33"/>
  <c r="Q19" i="73" s="1"/>
  <c r="R144" i="33"/>
  <c r="R25" i="73" s="1"/>
  <c r="R206" i="21"/>
  <c r="P279" i="63"/>
  <c r="P42" i="73" s="1"/>
  <c r="P207" i="21"/>
  <c r="S122" i="21"/>
  <c r="S277" i="21" s="1"/>
  <c r="P278" i="63"/>
  <c r="P35" i="73" s="1"/>
  <c r="T105" i="63"/>
  <c r="T38" i="73" s="1"/>
  <c r="T104" i="63"/>
  <c r="T31" i="73" s="1"/>
  <c r="T203" i="21"/>
  <c r="R189" i="63"/>
  <c r="R40" i="73" s="1"/>
  <c r="U105" i="63"/>
  <c r="U38" i="73" s="1"/>
  <c r="T144" i="63"/>
  <c r="T39" i="73" s="1"/>
  <c r="O275" i="33"/>
  <c r="O28" i="73" s="1"/>
  <c r="O126" i="21"/>
  <c r="O281" i="21" s="1"/>
  <c r="O274" i="33"/>
  <c r="O21" i="73" s="1"/>
  <c r="Q230" i="33"/>
  <c r="Q20" i="73" s="1"/>
  <c r="T104" i="33"/>
  <c r="T24" i="73" s="1"/>
  <c r="T103" i="33"/>
  <c r="T17" i="73" s="1"/>
  <c r="T122" i="21"/>
  <c r="AE196" i="21"/>
  <c r="AE175" i="21"/>
  <c r="AE182" i="21" s="1"/>
  <c r="AG89" i="63"/>
  <c r="AG101" i="63" s="1"/>
  <c r="AG86" i="73" s="1"/>
  <c r="AF168" i="21"/>
  <c r="AD190" i="21"/>
  <c r="AD192" i="21"/>
  <c r="AD191" i="21"/>
  <c r="AD193" i="21"/>
  <c r="AF89" i="33"/>
  <c r="AF101" i="33" s="1"/>
  <c r="AF79" i="73" s="1"/>
  <c r="AE87" i="21"/>
  <c r="AD115" i="21"/>
  <c r="AD270" i="21" s="1"/>
  <c r="AD101" i="21"/>
  <c r="AD94" i="21"/>
  <c r="AC109" i="21"/>
  <c r="AC264" i="21" s="1"/>
  <c r="AC110" i="21"/>
  <c r="AC265" i="21" s="1"/>
  <c r="AC112" i="21"/>
  <c r="AC267" i="21" s="1"/>
  <c r="AC111" i="21"/>
  <c r="AC266" i="21" s="1"/>
  <c r="Q48" i="73" l="1"/>
  <c r="Q69" i="73"/>
  <c r="P70" i="73"/>
  <c r="P49" i="73"/>
  <c r="O50" i="73"/>
  <c r="O71" i="73"/>
  <c r="Q62" i="73"/>
  <c r="Q55" i="73"/>
  <c r="O57" i="73"/>
  <c r="O64" i="73"/>
  <c r="S61" i="73"/>
  <c r="S54" i="73"/>
  <c r="Q70" i="73"/>
  <c r="Q49" i="73"/>
  <c r="T46" i="73"/>
  <c r="T67" i="73"/>
  <c r="T53" i="73"/>
  <c r="T60" i="73"/>
  <c r="R61" i="73"/>
  <c r="R54" i="73"/>
  <c r="R47" i="73"/>
  <c r="R68" i="73"/>
  <c r="R188" i="33"/>
  <c r="R26" i="73" s="1"/>
  <c r="R55" i="73" s="1"/>
  <c r="V105" i="63"/>
  <c r="V38" i="73" s="1"/>
  <c r="P275" i="33"/>
  <c r="P28" i="73" s="1"/>
  <c r="R124" i="21"/>
  <c r="R279" i="21" s="1"/>
  <c r="Q125" i="21"/>
  <c r="Q280" i="21" s="1"/>
  <c r="S143" i="33"/>
  <c r="S18" i="73" s="1"/>
  <c r="S47" i="73" s="1"/>
  <c r="R187" i="33"/>
  <c r="R19" i="73" s="1"/>
  <c r="R48" i="73" s="1"/>
  <c r="U104" i="63"/>
  <c r="U31" i="73" s="1"/>
  <c r="Q231" i="33"/>
  <c r="Q27" i="73" s="1"/>
  <c r="Q63" i="73" s="1"/>
  <c r="R233" i="63"/>
  <c r="R34" i="73" s="1"/>
  <c r="T204" i="21"/>
  <c r="Q279" i="63"/>
  <c r="Q42" i="73" s="1"/>
  <c r="Q278" i="63"/>
  <c r="Q35" i="73" s="1"/>
  <c r="Q207" i="21"/>
  <c r="R234" i="63"/>
  <c r="R41" i="73" s="1"/>
  <c r="T277" i="21"/>
  <c r="S123" i="21"/>
  <c r="S278" i="21" s="1"/>
  <c r="T143" i="63"/>
  <c r="T32" i="73" s="1"/>
  <c r="P274" i="33"/>
  <c r="P21" i="73" s="1"/>
  <c r="P126" i="21"/>
  <c r="P281" i="21" s="1"/>
  <c r="U203" i="21"/>
  <c r="S234" i="63"/>
  <c r="S41" i="73" s="1"/>
  <c r="S188" i="63"/>
  <c r="S33" i="73" s="1"/>
  <c r="S205" i="21"/>
  <c r="S189" i="63"/>
  <c r="S40" i="73" s="1"/>
  <c r="U122" i="21"/>
  <c r="AE190" i="21"/>
  <c r="AE193" i="21"/>
  <c r="AE192" i="21"/>
  <c r="AE191" i="21"/>
  <c r="AH89" i="63"/>
  <c r="AH101" i="63" s="1"/>
  <c r="AH86" i="73" s="1"/>
  <c r="AG168" i="21"/>
  <c r="AF196" i="21"/>
  <c r="AF175" i="21"/>
  <c r="AF182" i="21" s="1"/>
  <c r="AG89" i="33"/>
  <c r="AG101" i="33" s="1"/>
  <c r="AG79" i="73" s="1"/>
  <c r="AF87" i="21"/>
  <c r="AD109" i="21"/>
  <c r="AD264" i="21" s="1"/>
  <c r="AD110" i="21"/>
  <c r="AD265" i="21" s="1"/>
  <c r="AD111" i="21"/>
  <c r="AD266" i="21" s="1"/>
  <c r="AD112" i="21"/>
  <c r="AD267" i="21" s="1"/>
  <c r="AE115" i="21"/>
  <c r="AE270" i="21" s="1"/>
  <c r="AE94" i="21"/>
  <c r="AE101" i="21"/>
  <c r="R62" i="73" l="1"/>
  <c r="Q56" i="73"/>
  <c r="S68" i="73"/>
  <c r="P57" i="73"/>
  <c r="P64" i="73"/>
  <c r="R69" i="73"/>
  <c r="P71" i="73"/>
  <c r="P50" i="73"/>
  <c r="U204" i="21"/>
  <c r="U144" i="63"/>
  <c r="U39" i="73" s="1"/>
  <c r="V104" i="63"/>
  <c r="V31" i="73" s="1"/>
  <c r="V203" i="21"/>
  <c r="S206" i="21"/>
  <c r="U277" i="21"/>
  <c r="R279" i="63"/>
  <c r="R42" i="73" s="1"/>
  <c r="R278" i="63"/>
  <c r="R35" i="73" s="1"/>
  <c r="R207" i="21"/>
  <c r="U143" i="63"/>
  <c r="U32" i="73" s="1"/>
  <c r="S233" i="63"/>
  <c r="S34" i="73" s="1"/>
  <c r="Q126" i="21"/>
  <c r="Q281" i="21" s="1"/>
  <c r="S188" i="33"/>
  <c r="S26" i="73" s="1"/>
  <c r="S62" i="73" s="1"/>
  <c r="T188" i="63"/>
  <c r="T33" i="73" s="1"/>
  <c r="S187" i="33"/>
  <c r="S19" i="73" s="1"/>
  <c r="S124" i="21"/>
  <c r="S279" i="21" s="1"/>
  <c r="Q275" i="33"/>
  <c r="Q28" i="73" s="1"/>
  <c r="Q64" i="73" s="1"/>
  <c r="T189" i="63"/>
  <c r="T40" i="73" s="1"/>
  <c r="Q274" i="33"/>
  <c r="Q21" i="73" s="1"/>
  <c r="T205" i="21"/>
  <c r="U103" i="33"/>
  <c r="U17" i="73" s="1"/>
  <c r="T123" i="21"/>
  <c r="T278" i="21" s="1"/>
  <c r="R231" i="33"/>
  <c r="R27" i="73" s="1"/>
  <c r="T143" i="33"/>
  <c r="T18" i="73" s="1"/>
  <c r="T144" i="33"/>
  <c r="T25" i="73" s="1"/>
  <c r="S125" i="21"/>
  <c r="T187" i="33"/>
  <c r="T19" i="73" s="1"/>
  <c r="U104" i="33"/>
  <c r="U24" i="73" s="1"/>
  <c r="R125" i="21"/>
  <c r="R280" i="21" s="1"/>
  <c r="R230" i="33"/>
  <c r="R20" i="73" s="1"/>
  <c r="V104" i="33"/>
  <c r="V24" i="73" s="1"/>
  <c r="AI89" i="63"/>
  <c r="AI101" i="63" s="1"/>
  <c r="AI86" i="73" s="1"/>
  <c r="AH168" i="21"/>
  <c r="AF190" i="21"/>
  <c r="AF191" i="21"/>
  <c r="AF193" i="21"/>
  <c r="AF192" i="21"/>
  <c r="AG196" i="21"/>
  <c r="AG175" i="21"/>
  <c r="AG182" i="21" s="1"/>
  <c r="AE109" i="21"/>
  <c r="AE264" i="21" s="1"/>
  <c r="AE110" i="21"/>
  <c r="AE265" i="21" s="1"/>
  <c r="AE112" i="21"/>
  <c r="AE267" i="21" s="1"/>
  <c r="AE111" i="21"/>
  <c r="AE266" i="21" s="1"/>
  <c r="AF115" i="21"/>
  <c r="AF270" i="21" s="1"/>
  <c r="AF101" i="21"/>
  <c r="AF94" i="21"/>
  <c r="AH89" i="33"/>
  <c r="AH101" i="33" s="1"/>
  <c r="AH79" i="73" s="1"/>
  <c r="AG87" i="21"/>
  <c r="R49" i="73" l="1"/>
  <c r="R70" i="73"/>
  <c r="T48" i="73"/>
  <c r="U46" i="73"/>
  <c r="U67" i="73"/>
  <c r="U60" i="73"/>
  <c r="U53" i="73"/>
  <c r="R63" i="73"/>
  <c r="R56" i="73"/>
  <c r="T69" i="73"/>
  <c r="V53" i="73"/>
  <c r="V60" i="73"/>
  <c r="Q71" i="73"/>
  <c r="Q50" i="73"/>
  <c r="T54" i="73"/>
  <c r="T61" i="73"/>
  <c r="Q57" i="73"/>
  <c r="S69" i="73"/>
  <c r="S48" i="73"/>
  <c r="T68" i="73"/>
  <c r="T47" i="73"/>
  <c r="S55" i="73"/>
  <c r="S280" i="21"/>
  <c r="U188" i="63"/>
  <c r="U33" i="73" s="1"/>
  <c r="R274" i="33"/>
  <c r="R21" i="73" s="1"/>
  <c r="V143" i="63"/>
  <c r="V32" i="73" s="1"/>
  <c r="V204" i="21"/>
  <c r="V144" i="63"/>
  <c r="V39" i="73" s="1"/>
  <c r="R275" i="33"/>
  <c r="R28" i="73" s="1"/>
  <c r="S278" i="63"/>
  <c r="S35" i="73" s="1"/>
  <c r="R126" i="21"/>
  <c r="R281" i="21" s="1"/>
  <c r="S279" i="63"/>
  <c r="S42" i="73" s="1"/>
  <c r="W143" i="63"/>
  <c r="W32" i="73" s="1"/>
  <c r="U123" i="21"/>
  <c r="U278" i="21" s="1"/>
  <c r="U143" i="33"/>
  <c r="U18" i="73" s="1"/>
  <c r="T206" i="21"/>
  <c r="U205" i="21"/>
  <c r="U189" i="63"/>
  <c r="U40" i="73" s="1"/>
  <c r="U144" i="33"/>
  <c r="U25" i="73" s="1"/>
  <c r="T234" i="63"/>
  <c r="T41" i="73" s="1"/>
  <c r="W105" i="63"/>
  <c r="W38" i="73" s="1"/>
  <c r="T233" i="63"/>
  <c r="T34" i="73" s="1"/>
  <c r="V103" i="33"/>
  <c r="V17" i="73" s="1"/>
  <c r="V67" i="73" s="1"/>
  <c r="S207" i="21"/>
  <c r="V122" i="21"/>
  <c r="V277" i="21" s="1"/>
  <c r="T188" i="33"/>
  <c r="T26" i="73" s="1"/>
  <c r="W104" i="63"/>
  <c r="W31" i="73" s="1"/>
  <c r="X105" i="63"/>
  <c r="X38" i="73" s="1"/>
  <c r="W203" i="21"/>
  <c r="T124" i="21"/>
  <c r="T279" i="21" s="1"/>
  <c r="S230" i="33"/>
  <c r="S20" i="73" s="1"/>
  <c r="S231" i="33"/>
  <c r="S27" i="73" s="1"/>
  <c r="V144" i="33"/>
  <c r="V25" i="73" s="1"/>
  <c r="U206" i="21"/>
  <c r="W103" i="33"/>
  <c r="W17" i="73" s="1"/>
  <c r="AH196" i="21"/>
  <c r="AH175" i="21"/>
  <c r="AH182" i="21" s="1"/>
  <c r="AG190" i="21"/>
  <c r="AG193" i="21"/>
  <c r="AG192" i="21"/>
  <c r="AG191" i="21"/>
  <c r="AJ89" i="63"/>
  <c r="AJ101" i="63" s="1"/>
  <c r="AJ86" i="73" s="1"/>
  <c r="AI168" i="21"/>
  <c r="AG115" i="21"/>
  <c r="AG270" i="21" s="1"/>
  <c r="AG101" i="21"/>
  <c r="AG94" i="21"/>
  <c r="AI89" i="33"/>
  <c r="AI101" i="33" s="1"/>
  <c r="AI79" i="73" s="1"/>
  <c r="AH87" i="21"/>
  <c r="AF109" i="21"/>
  <c r="AF264" i="21" s="1"/>
  <c r="AF110" i="21"/>
  <c r="AF265" i="21" s="1"/>
  <c r="AF111" i="21"/>
  <c r="AF266" i="21" s="1"/>
  <c r="AF112" i="21"/>
  <c r="AF267" i="21" s="1"/>
  <c r="V61" i="73" l="1"/>
  <c r="T62" i="73"/>
  <c r="T55" i="73"/>
  <c r="V46" i="73"/>
  <c r="R64" i="73"/>
  <c r="R57" i="73"/>
  <c r="S56" i="73"/>
  <c r="S63" i="73"/>
  <c r="V54" i="73"/>
  <c r="U54" i="73"/>
  <c r="U61" i="73"/>
  <c r="S49" i="73"/>
  <c r="S70" i="73"/>
  <c r="U68" i="73"/>
  <c r="U47" i="73"/>
  <c r="R50" i="73"/>
  <c r="R71" i="73"/>
  <c r="W46" i="73"/>
  <c r="W67" i="73"/>
  <c r="T207" i="21"/>
  <c r="S274" i="33"/>
  <c r="S21" i="73" s="1"/>
  <c r="X204" i="21"/>
  <c r="T278" i="63"/>
  <c r="T35" i="73" s="1"/>
  <c r="S275" i="33"/>
  <c r="S28" i="73" s="1"/>
  <c r="T279" i="63"/>
  <c r="T42" i="73" s="1"/>
  <c r="W204" i="21"/>
  <c r="W144" i="63"/>
  <c r="W39" i="73" s="1"/>
  <c r="W122" i="21"/>
  <c r="W277" i="21" s="1"/>
  <c r="W104" i="33"/>
  <c r="W24" i="73" s="1"/>
  <c r="S126" i="21"/>
  <c r="S281" i="21" s="1"/>
  <c r="U188" i="33"/>
  <c r="U26" i="73" s="1"/>
  <c r="X104" i="63"/>
  <c r="X31" i="73" s="1"/>
  <c r="U124" i="21"/>
  <c r="U279" i="21" s="1"/>
  <c r="X203" i="21"/>
  <c r="U187" i="33"/>
  <c r="U19" i="73" s="1"/>
  <c r="U234" i="63"/>
  <c r="U41" i="73" s="1"/>
  <c r="V205" i="21"/>
  <c r="V206" i="21"/>
  <c r="U233" i="63"/>
  <c r="U34" i="73" s="1"/>
  <c r="V188" i="63"/>
  <c r="V33" i="73" s="1"/>
  <c r="V189" i="63"/>
  <c r="V40" i="73" s="1"/>
  <c r="V123" i="21"/>
  <c r="V278" i="21" s="1"/>
  <c r="V143" i="33"/>
  <c r="V18" i="73" s="1"/>
  <c r="Y104" i="63"/>
  <c r="Y31" i="73" s="1"/>
  <c r="U230" i="33"/>
  <c r="U20" i="73" s="1"/>
  <c r="T231" i="33"/>
  <c r="T27" i="73" s="1"/>
  <c r="T63" i="73" s="1"/>
  <c r="T230" i="33"/>
  <c r="T20" i="73" s="1"/>
  <c r="T125" i="21"/>
  <c r="T280" i="21" s="1"/>
  <c r="AI196" i="21"/>
  <c r="AI175" i="21"/>
  <c r="AI182" i="21" s="1"/>
  <c r="AK89" i="63"/>
  <c r="AK101" i="63" s="1"/>
  <c r="AK86" i="73" s="1"/>
  <c r="AJ168" i="21"/>
  <c r="AH190" i="21"/>
  <c r="AH192" i="21"/>
  <c r="AH191" i="21"/>
  <c r="AH193" i="21"/>
  <c r="X104" i="33"/>
  <c r="X24" i="73" s="1"/>
  <c r="AH115" i="21"/>
  <c r="AH270" i="21" s="1"/>
  <c r="AH101" i="21"/>
  <c r="AH94" i="21"/>
  <c r="AJ89" i="33"/>
  <c r="AJ101" i="33" s="1"/>
  <c r="AJ79" i="73" s="1"/>
  <c r="AI87" i="21"/>
  <c r="AG109" i="21"/>
  <c r="AG264" i="21" s="1"/>
  <c r="AG110" i="21"/>
  <c r="AG265" i="21" s="1"/>
  <c r="AG112" i="21"/>
  <c r="AG267" i="21" s="1"/>
  <c r="AG111" i="21"/>
  <c r="AG266" i="21" s="1"/>
  <c r="S71" i="73" l="1"/>
  <c r="S50" i="73"/>
  <c r="V47" i="73"/>
  <c r="V68" i="73"/>
  <c r="U48" i="73"/>
  <c r="U69" i="73"/>
  <c r="T56" i="73"/>
  <c r="U70" i="73"/>
  <c r="U49" i="73"/>
  <c r="W60" i="73"/>
  <c r="W53" i="73"/>
  <c r="X60" i="73"/>
  <c r="X53" i="73"/>
  <c r="S57" i="73"/>
  <c r="S64" i="73"/>
  <c r="T70" i="73"/>
  <c r="T49" i="73"/>
  <c r="U55" i="73"/>
  <c r="U62" i="73"/>
  <c r="X143" i="63"/>
  <c r="X32" i="73" s="1"/>
  <c r="X144" i="63"/>
  <c r="X39" i="73" s="1"/>
  <c r="V234" i="63"/>
  <c r="V41" i="73" s="1"/>
  <c r="U125" i="21"/>
  <c r="U280" i="21" s="1"/>
  <c r="Y203" i="21"/>
  <c r="U231" i="33"/>
  <c r="U27" i="73" s="1"/>
  <c r="U63" i="73" s="1"/>
  <c r="W188" i="63"/>
  <c r="W33" i="73" s="1"/>
  <c r="W189" i="63"/>
  <c r="W40" i="73" s="1"/>
  <c r="W205" i="21"/>
  <c r="Z203" i="21"/>
  <c r="U279" i="63"/>
  <c r="U42" i="73" s="1"/>
  <c r="U207" i="21"/>
  <c r="U278" i="63"/>
  <c r="U35" i="73" s="1"/>
  <c r="Y105" i="63"/>
  <c r="Y38" i="73" s="1"/>
  <c r="X103" i="33"/>
  <c r="X17" i="73" s="1"/>
  <c r="V124" i="21"/>
  <c r="V279" i="21" s="1"/>
  <c r="X122" i="21"/>
  <c r="X277" i="21" s="1"/>
  <c r="V233" i="63"/>
  <c r="V34" i="73" s="1"/>
  <c r="T274" i="33"/>
  <c r="T21" i="73" s="1"/>
  <c r="T50" i="73" s="1"/>
  <c r="T275" i="33"/>
  <c r="T28" i="73" s="1"/>
  <c r="V188" i="33"/>
  <c r="V26" i="73" s="1"/>
  <c r="T126" i="21"/>
  <c r="T281" i="21" s="1"/>
  <c r="W234" i="63"/>
  <c r="W41" i="73" s="1"/>
  <c r="W144" i="33"/>
  <c r="W25" i="73" s="1"/>
  <c r="W143" i="33"/>
  <c r="W18" i="73" s="1"/>
  <c r="W47" i="73" s="1"/>
  <c r="W123" i="21"/>
  <c r="W278" i="21" s="1"/>
  <c r="V187" i="33"/>
  <c r="V19" i="73" s="1"/>
  <c r="Y104" i="33"/>
  <c r="Y24" i="73" s="1"/>
  <c r="Y103" i="33"/>
  <c r="Y17" i="73" s="1"/>
  <c r="Y46" i="73" s="1"/>
  <c r="Y122" i="21"/>
  <c r="AL89" i="63"/>
  <c r="AL101" i="63" s="1"/>
  <c r="AL86" i="73" s="1"/>
  <c r="AK168" i="21"/>
  <c r="AJ196" i="21"/>
  <c r="AJ175" i="21"/>
  <c r="AJ182" i="21" s="1"/>
  <c r="AI190" i="21"/>
  <c r="AI191" i="21"/>
  <c r="AI192" i="21"/>
  <c r="AI193" i="21"/>
  <c r="AI115" i="21"/>
  <c r="AI270" i="21" s="1"/>
  <c r="AI94" i="21"/>
  <c r="AI101" i="21"/>
  <c r="AK89" i="33"/>
  <c r="AK101" i="33" s="1"/>
  <c r="AK79" i="73" s="1"/>
  <c r="AJ87" i="21"/>
  <c r="AH109" i="21"/>
  <c r="AH264" i="21" s="1"/>
  <c r="AH110" i="21"/>
  <c r="AH265" i="21" s="1"/>
  <c r="AH111" i="21"/>
  <c r="AH266" i="21" s="1"/>
  <c r="AH112" i="21"/>
  <c r="AH267" i="21" s="1"/>
  <c r="U56" i="73" l="1"/>
  <c r="V55" i="73"/>
  <c r="V62" i="73"/>
  <c r="V48" i="73"/>
  <c r="V69" i="73"/>
  <c r="W68" i="73"/>
  <c r="W61" i="73"/>
  <c r="W54" i="73"/>
  <c r="X46" i="73"/>
  <c r="X67" i="73"/>
  <c r="Y67" i="73"/>
  <c r="Y53" i="73"/>
  <c r="Y60" i="73"/>
  <c r="T57" i="73"/>
  <c r="T64" i="73"/>
  <c r="T71" i="73"/>
  <c r="V231" i="33"/>
  <c r="V27" i="73" s="1"/>
  <c r="Z104" i="63"/>
  <c r="Z31" i="73" s="1"/>
  <c r="W124" i="21"/>
  <c r="W279" i="21" s="1"/>
  <c r="X123" i="21"/>
  <c r="X278" i="21" s="1"/>
  <c r="Y277" i="21"/>
  <c r="W187" i="33"/>
  <c r="W19" i="73" s="1"/>
  <c r="V230" i="33"/>
  <c r="V20" i="73" s="1"/>
  <c r="U126" i="21"/>
  <c r="U281" i="21" s="1"/>
  <c r="X143" i="33"/>
  <c r="X18" i="73" s="1"/>
  <c r="Z105" i="63"/>
  <c r="Z38" i="73" s="1"/>
  <c r="U275" i="33"/>
  <c r="U28" i="73" s="1"/>
  <c r="U57" i="73" s="1"/>
  <c r="X144" i="33"/>
  <c r="X25" i="73" s="1"/>
  <c r="V125" i="21"/>
  <c r="V280" i="21" s="1"/>
  <c r="X188" i="63"/>
  <c r="X33" i="73" s="1"/>
  <c r="V279" i="63"/>
  <c r="V42" i="73" s="1"/>
  <c r="U274" i="33"/>
  <c r="U21" i="73" s="1"/>
  <c r="W188" i="33"/>
  <c r="W26" i="73" s="1"/>
  <c r="X189" i="63"/>
  <c r="X40" i="73" s="1"/>
  <c r="Y144" i="63"/>
  <c r="Y39" i="73" s="1"/>
  <c r="V207" i="21"/>
  <c r="Y204" i="21"/>
  <c r="V278" i="63"/>
  <c r="V35" i="73" s="1"/>
  <c r="X205" i="21"/>
  <c r="Y143" i="63"/>
  <c r="Y32" i="73" s="1"/>
  <c r="W230" i="33"/>
  <c r="W20" i="73" s="1"/>
  <c r="W70" i="73" s="1"/>
  <c r="W233" i="63"/>
  <c r="W34" i="73" s="1"/>
  <c r="W206" i="21"/>
  <c r="AM89" i="63"/>
  <c r="AM101" i="63" s="1"/>
  <c r="AM86" i="73" s="1"/>
  <c r="AL168" i="21"/>
  <c r="AJ190" i="21"/>
  <c r="AJ192" i="21"/>
  <c r="AJ193" i="21"/>
  <c r="AJ191" i="21"/>
  <c r="AK196" i="21"/>
  <c r="AK175" i="21"/>
  <c r="AK182" i="21" s="1"/>
  <c r="AI109" i="21"/>
  <c r="AI264" i="21" s="1"/>
  <c r="AI110" i="21"/>
  <c r="AI265" i="21" s="1"/>
  <c r="AI111" i="21"/>
  <c r="AI266" i="21" s="1"/>
  <c r="AI112" i="21"/>
  <c r="AI267" i="21" s="1"/>
  <c r="AJ115" i="21"/>
  <c r="AJ270" i="21" s="1"/>
  <c r="AJ101" i="21"/>
  <c r="AJ94" i="21"/>
  <c r="AL89" i="33"/>
  <c r="AL101" i="33" s="1"/>
  <c r="AL79" i="73" s="1"/>
  <c r="AK87" i="21"/>
  <c r="W48" i="73" l="1"/>
  <c r="W69" i="73"/>
  <c r="V70" i="73"/>
  <c r="V49" i="73"/>
  <c r="X54" i="73"/>
  <c r="X61" i="73"/>
  <c r="U64" i="73"/>
  <c r="W49" i="73"/>
  <c r="W62" i="73"/>
  <c r="W55" i="73"/>
  <c r="X68" i="73"/>
  <c r="X47" i="73"/>
  <c r="V56" i="73"/>
  <c r="V63" i="73"/>
  <c r="U50" i="73"/>
  <c r="U71" i="73"/>
  <c r="X234" i="63"/>
  <c r="X41" i="73" s="1"/>
  <c r="X206" i="21"/>
  <c r="X233" i="63"/>
  <c r="X34" i="73" s="1"/>
  <c r="AA105" i="63"/>
  <c r="AA38" i="73" s="1"/>
  <c r="X187" i="33"/>
  <c r="X19" i="73" s="1"/>
  <c r="X48" i="73" s="1"/>
  <c r="X124" i="21"/>
  <c r="X279" i="21" s="1"/>
  <c r="X188" i="33"/>
  <c r="X26" i="73" s="1"/>
  <c r="Z204" i="21"/>
  <c r="Y205" i="21"/>
  <c r="AA104" i="63"/>
  <c r="AA31" i="73" s="1"/>
  <c r="AA203" i="21"/>
  <c r="Y189" i="63"/>
  <c r="Y40" i="73" s="1"/>
  <c r="Y188" i="63"/>
  <c r="Y33" i="73" s="1"/>
  <c r="Z144" i="63"/>
  <c r="Z39" i="73" s="1"/>
  <c r="W231" i="33"/>
  <c r="W27" i="73" s="1"/>
  <c r="V126" i="21"/>
  <c r="V281" i="21" s="1"/>
  <c r="W278" i="63"/>
  <c r="W35" i="73" s="1"/>
  <c r="Z143" i="63"/>
  <c r="Z32" i="73" s="1"/>
  <c r="V274" i="33"/>
  <c r="V21" i="73" s="1"/>
  <c r="V275" i="33"/>
  <c r="V28" i="73" s="1"/>
  <c r="Z103" i="33"/>
  <c r="Z17" i="73" s="1"/>
  <c r="Z46" i="73" s="1"/>
  <c r="Y144" i="33"/>
  <c r="Y25" i="73" s="1"/>
  <c r="AA144" i="63"/>
  <c r="AA39" i="73" s="1"/>
  <c r="AB104" i="63"/>
  <c r="AB31" i="73" s="1"/>
  <c r="Z104" i="33"/>
  <c r="Z24" i="73" s="1"/>
  <c r="Y143" i="33"/>
  <c r="Y18" i="73" s="1"/>
  <c r="Y123" i="21"/>
  <c r="Y278" i="21" s="1"/>
  <c r="Z122" i="21"/>
  <c r="Z277" i="21" s="1"/>
  <c r="Z144" i="33"/>
  <c r="Z25" i="73" s="1"/>
  <c r="W125" i="21"/>
  <c r="W280" i="21" s="1"/>
  <c r="W207" i="21"/>
  <c r="W279" i="63"/>
  <c r="W42" i="73" s="1"/>
  <c r="AK190" i="21"/>
  <c r="AK192" i="21"/>
  <c r="AK191" i="21"/>
  <c r="AK193" i="21"/>
  <c r="AL196" i="21"/>
  <c r="AL175" i="21"/>
  <c r="AL182" i="21" s="1"/>
  <c r="AA104" i="33"/>
  <c r="AA24" i="73" s="1"/>
  <c r="AA103" i="33"/>
  <c r="AA17" i="73" s="1"/>
  <c r="AA122" i="21"/>
  <c r="AN89" i="63"/>
  <c r="AN101" i="63" s="1"/>
  <c r="AN86" i="73" s="1"/>
  <c r="AM168" i="21"/>
  <c r="AJ109" i="21"/>
  <c r="AJ264" i="21" s="1"/>
  <c r="AJ110" i="21"/>
  <c r="AJ265" i="21" s="1"/>
  <c r="AJ112" i="21"/>
  <c r="AJ267" i="21" s="1"/>
  <c r="AJ111" i="21"/>
  <c r="AJ266" i="21" s="1"/>
  <c r="AK115" i="21"/>
  <c r="AK270" i="21" s="1"/>
  <c r="AK101" i="21"/>
  <c r="AK94" i="21"/>
  <c r="AM89" i="33"/>
  <c r="AM101" i="33" s="1"/>
  <c r="AM79" i="73" s="1"/>
  <c r="AL87" i="21"/>
  <c r="Z67" i="73" l="1"/>
  <c r="V64" i="73"/>
  <c r="V57" i="73"/>
  <c r="V50" i="73"/>
  <c r="V71" i="73"/>
  <c r="Y68" i="73"/>
  <c r="Y47" i="73"/>
  <c r="Z60" i="73"/>
  <c r="Z53" i="73"/>
  <c r="AA46" i="73"/>
  <c r="AA67" i="73"/>
  <c r="Y61" i="73"/>
  <c r="Y54" i="73"/>
  <c r="Z61" i="73"/>
  <c r="Z54" i="73"/>
  <c r="AA53" i="73"/>
  <c r="AA60" i="73"/>
  <c r="W56" i="73"/>
  <c r="W63" i="73"/>
  <c r="X62" i="73"/>
  <c r="X55" i="73"/>
  <c r="X69" i="73"/>
  <c r="X230" i="33"/>
  <c r="X20" i="73" s="1"/>
  <c r="AA143" i="63"/>
  <c r="AA32" i="73" s="1"/>
  <c r="Y234" i="63"/>
  <c r="Y41" i="73" s="1"/>
  <c r="W126" i="21"/>
  <c r="W281" i="21" s="1"/>
  <c r="AB203" i="21"/>
  <c r="AA277" i="21"/>
  <c r="X207" i="21"/>
  <c r="Z189" i="63"/>
  <c r="Z40" i="73" s="1"/>
  <c r="Z188" i="63"/>
  <c r="Z33" i="73" s="1"/>
  <c r="AB105" i="63"/>
  <c r="AB38" i="73" s="1"/>
  <c r="Z206" i="21"/>
  <c r="Y233" i="63"/>
  <c r="Y34" i="73" s="1"/>
  <c r="W275" i="33"/>
  <c r="W28" i="73" s="1"/>
  <c r="X279" i="63"/>
  <c r="X42" i="73" s="1"/>
  <c r="W274" i="33"/>
  <c r="W21" i="73" s="1"/>
  <c r="Y187" i="33"/>
  <c r="Y19" i="73" s="1"/>
  <c r="AB144" i="63"/>
  <c r="AB39" i="73" s="1"/>
  <c r="X278" i="63"/>
  <c r="X35" i="73" s="1"/>
  <c r="Y124" i="21"/>
  <c r="Y279" i="21" s="1"/>
  <c r="X231" i="33"/>
  <c r="X27" i="73" s="1"/>
  <c r="X125" i="21"/>
  <c r="X280" i="21" s="1"/>
  <c r="Y188" i="33"/>
  <c r="Y26" i="73" s="1"/>
  <c r="AA204" i="21"/>
  <c r="Z205" i="21"/>
  <c r="AC203" i="21"/>
  <c r="Z123" i="21"/>
  <c r="Z278" i="21" s="1"/>
  <c r="Z143" i="33"/>
  <c r="Z18" i="73" s="1"/>
  <c r="Z47" i="73" s="1"/>
  <c r="Y206" i="21"/>
  <c r="AA123" i="21"/>
  <c r="X275" i="33"/>
  <c r="X28" i="73" s="1"/>
  <c r="Y231" i="33"/>
  <c r="Y27" i="73" s="1"/>
  <c r="AL190" i="21"/>
  <c r="AL192" i="21"/>
  <c r="AL191" i="21"/>
  <c r="AL193" i="21"/>
  <c r="AM196" i="21"/>
  <c r="AM175" i="21"/>
  <c r="AM182" i="21" s="1"/>
  <c r="AO89" i="63"/>
  <c r="AO101" i="63" s="1"/>
  <c r="AO86" i="73" s="1"/>
  <c r="AN168" i="21"/>
  <c r="AK109" i="21"/>
  <c r="AK264" i="21" s="1"/>
  <c r="AK110" i="21"/>
  <c r="AK265" i="21" s="1"/>
  <c r="AK112" i="21"/>
  <c r="AK267" i="21" s="1"/>
  <c r="AK111" i="21"/>
  <c r="AK266" i="21" s="1"/>
  <c r="AN89" i="33"/>
  <c r="AN101" i="33" s="1"/>
  <c r="AN79" i="73" s="1"/>
  <c r="AM87" i="21"/>
  <c r="AL115" i="21"/>
  <c r="AL270" i="21" s="1"/>
  <c r="AL101" i="21"/>
  <c r="AL94" i="21"/>
  <c r="Y63" i="73" l="1"/>
  <c r="Y56" i="73"/>
  <c r="W50" i="73"/>
  <c r="W71" i="73"/>
  <c r="X64" i="73"/>
  <c r="X57" i="73"/>
  <c r="Y55" i="73"/>
  <c r="Y62" i="73"/>
  <c r="Z68" i="73"/>
  <c r="W64" i="73"/>
  <c r="W57" i="73"/>
  <c r="X63" i="73"/>
  <c r="X56" i="73"/>
  <c r="Y69" i="73"/>
  <c r="Y48" i="73"/>
  <c r="X70" i="73"/>
  <c r="X49" i="73"/>
  <c r="Y207" i="21"/>
  <c r="Z234" i="63"/>
  <c r="Z41" i="73" s="1"/>
  <c r="Y278" i="63"/>
  <c r="Y35" i="73" s="1"/>
  <c r="Y230" i="33"/>
  <c r="Y20" i="73" s="1"/>
  <c r="AB204" i="21"/>
  <c r="AB143" i="63"/>
  <c r="AB32" i="73" s="1"/>
  <c r="AC105" i="63"/>
  <c r="AC38" i="73" s="1"/>
  <c r="AA144" i="33"/>
  <c r="AA25" i="73" s="1"/>
  <c r="Z233" i="63"/>
  <c r="Z34" i="73" s="1"/>
  <c r="AA278" i="21"/>
  <c r="AA143" i="33"/>
  <c r="AA18" i="73" s="1"/>
  <c r="AA188" i="63"/>
  <c r="AA33" i="73" s="1"/>
  <c r="AB103" i="33"/>
  <c r="AB17" i="73" s="1"/>
  <c r="AC104" i="63"/>
  <c r="AC31" i="73" s="1"/>
  <c r="AA189" i="63"/>
  <c r="AA40" i="73" s="1"/>
  <c r="Y279" i="63"/>
  <c r="Y42" i="73" s="1"/>
  <c r="Z230" i="33"/>
  <c r="Z20" i="73" s="1"/>
  <c r="AB122" i="21"/>
  <c r="AB277" i="21" s="1"/>
  <c r="AA205" i="21"/>
  <c r="AB104" i="33"/>
  <c r="AB24" i="73" s="1"/>
  <c r="Z188" i="33"/>
  <c r="Z26" i="73" s="1"/>
  <c r="Z62" i="73" s="1"/>
  <c r="Z124" i="21"/>
  <c r="Z279" i="21" s="1"/>
  <c r="AD105" i="63"/>
  <c r="AD38" i="73" s="1"/>
  <c r="AB143" i="33"/>
  <c r="AB18" i="73" s="1"/>
  <c r="AC143" i="63"/>
  <c r="AC32" i="73" s="1"/>
  <c r="X126" i="21"/>
  <c r="X281" i="21" s="1"/>
  <c r="Y125" i="21"/>
  <c r="Y280" i="21" s="1"/>
  <c r="X274" i="33"/>
  <c r="X21" i="73" s="1"/>
  <c r="Z187" i="33"/>
  <c r="Z19" i="73" s="1"/>
  <c r="AP89" i="63"/>
  <c r="AP101" i="63" s="1"/>
  <c r="AP86" i="73" s="1"/>
  <c r="AO168" i="21"/>
  <c r="AN196" i="21"/>
  <c r="AN175" i="21"/>
  <c r="AN182" i="21" s="1"/>
  <c r="AM190" i="21"/>
  <c r="AM191" i="21"/>
  <c r="AM193" i="21"/>
  <c r="AM192" i="21"/>
  <c r="AL109" i="21"/>
  <c r="AL264" i="21" s="1"/>
  <c r="AL110" i="21"/>
  <c r="AL265" i="21" s="1"/>
  <c r="AL111" i="21"/>
  <c r="AL266" i="21" s="1"/>
  <c r="AL112" i="21"/>
  <c r="AL267" i="21" s="1"/>
  <c r="AM115" i="21"/>
  <c r="AM270" i="21" s="1"/>
  <c r="AM101" i="21"/>
  <c r="AM94" i="21"/>
  <c r="AO89" i="33"/>
  <c r="AO101" i="33" s="1"/>
  <c r="AO79" i="73" s="1"/>
  <c r="AN87" i="21"/>
  <c r="X71" i="73" l="1"/>
  <c r="X50" i="73"/>
  <c r="Z69" i="73"/>
  <c r="Z48" i="73"/>
  <c r="AB67" i="73"/>
  <c r="AB46" i="73"/>
  <c r="Z70" i="73"/>
  <c r="Z49" i="73"/>
  <c r="AB60" i="73"/>
  <c r="AB53" i="73"/>
  <c r="AA61" i="73"/>
  <c r="AA54" i="73"/>
  <c r="Y70" i="73"/>
  <c r="Y49" i="73"/>
  <c r="AA47" i="73"/>
  <c r="AA68" i="73"/>
  <c r="AB68" i="73"/>
  <c r="AB47" i="73"/>
  <c r="Z55" i="73"/>
  <c r="AD104" i="63"/>
  <c r="AD31" i="73" s="1"/>
  <c r="AA233" i="63"/>
  <c r="AA34" i="73" s="1"/>
  <c r="AD203" i="21"/>
  <c r="Z231" i="33"/>
  <c r="Z27" i="73" s="1"/>
  <c r="Z278" i="63"/>
  <c r="Z35" i="73" s="1"/>
  <c r="Z125" i="21"/>
  <c r="Z280" i="21" s="1"/>
  <c r="AD143" i="63"/>
  <c r="AD32" i="73" s="1"/>
  <c r="AB188" i="63"/>
  <c r="AB33" i="73" s="1"/>
  <c r="AB205" i="21"/>
  <c r="AA188" i="33"/>
  <c r="AA26" i="73" s="1"/>
  <c r="AA55" i="73" s="1"/>
  <c r="AA187" i="33"/>
  <c r="AA19" i="73" s="1"/>
  <c r="AA124" i="21"/>
  <c r="AA279" i="21" s="1"/>
  <c r="AB123" i="21"/>
  <c r="AB278" i="21" s="1"/>
  <c r="AB144" i="33"/>
  <c r="AB25" i="73" s="1"/>
  <c r="AC103" i="33"/>
  <c r="AC17" i="73" s="1"/>
  <c r="AC46" i="73" s="1"/>
  <c r="AB189" i="63"/>
  <c r="AB40" i="73" s="1"/>
  <c r="Z207" i="21"/>
  <c r="Y126" i="21"/>
  <c r="Y281" i="21" s="1"/>
  <c r="AC104" i="33"/>
  <c r="AC24" i="73" s="1"/>
  <c r="AC122" i="21"/>
  <c r="AC277" i="21" s="1"/>
  <c r="AA234" i="63"/>
  <c r="AA41" i="73" s="1"/>
  <c r="AA206" i="21"/>
  <c r="Y274" i="33"/>
  <c r="Y21" i="73" s="1"/>
  <c r="Y50" i="73" s="1"/>
  <c r="Y275" i="33"/>
  <c r="Y28" i="73" s="1"/>
  <c r="AD122" i="21"/>
  <c r="AC204" i="21"/>
  <c r="AB234" i="63"/>
  <c r="AB41" i="73" s="1"/>
  <c r="AE203" i="21"/>
  <c r="Z279" i="63"/>
  <c r="Z42" i="73" s="1"/>
  <c r="AC144" i="63"/>
  <c r="AC39" i="73" s="1"/>
  <c r="AC143" i="33"/>
  <c r="AC18" i="73" s="1"/>
  <c r="AO196" i="21"/>
  <c r="AO175" i="21"/>
  <c r="AO182" i="21" s="1"/>
  <c r="AN190" i="21"/>
  <c r="AN192" i="21"/>
  <c r="AN191" i="21"/>
  <c r="AN193" i="21"/>
  <c r="AQ89" i="63"/>
  <c r="AQ101" i="63" s="1"/>
  <c r="AQ86" i="73" s="1"/>
  <c r="AP168" i="21"/>
  <c r="AN115" i="21"/>
  <c r="AN270" i="21" s="1"/>
  <c r="AN94" i="21"/>
  <c r="AN101" i="21"/>
  <c r="AP89" i="33"/>
  <c r="AP101" i="33" s="1"/>
  <c r="AP79" i="73" s="1"/>
  <c r="AO87" i="21"/>
  <c r="AM109" i="21"/>
  <c r="AM264" i="21" s="1"/>
  <c r="AM112" i="21"/>
  <c r="AM267" i="21" s="1"/>
  <c r="AM110" i="21"/>
  <c r="AM265" i="21" s="1"/>
  <c r="AM111" i="21"/>
  <c r="AM266" i="21" s="1"/>
  <c r="AA62" i="73" l="1"/>
  <c r="AC67" i="73"/>
  <c r="Z63" i="73"/>
  <c r="Z56" i="73"/>
  <c r="Y71" i="73"/>
  <c r="AC60" i="73"/>
  <c r="AC53" i="73"/>
  <c r="AB54" i="73"/>
  <c r="AB61" i="73"/>
  <c r="AA69" i="73"/>
  <c r="AA48" i="73"/>
  <c r="AC68" i="73"/>
  <c r="AC47" i="73"/>
  <c r="Y64" i="73"/>
  <c r="Y57" i="73"/>
  <c r="AB188" i="33"/>
  <c r="AB26" i="73" s="1"/>
  <c r="AD144" i="63"/>
  <c r="AD39" i="73" s="1"/>
  <c r="AB206" i="21"/>
  <c r="AC205" i="21"/>
  <c r="AA230" i="33"/>
  <c r="AA20" i="73" s="1"/>
  <c r="AC188" i="63"/>
  <c r="AC33" i="73" s="1"/>
  <c r="AD204" i="21"/>
  <c r="AD277" i="21"/>
  <c r="AC189" i="63"/>
  <c r="AC40" i="73" s="1"/>
  <c r="AA125" i="21"/>
  <c r="AA280" i="21" s="1"/>
  <c r="AA231" i="33"/>
  <c r="AA27" i="73" s="1"/>
  <c r="AC144" i="33"/>
  <c r="AC25" i="73" s="1"/>
  <c r="AB187" i="33"/>
  <c r="AB19" i="73" s="1"/>
  <c r="AB69" i="73" s="1"/>
  <c r="AB124" i="21"/>
  <c r="AB279" i="21" s="1"/>
  <c r="AC123" i="21"/>
  <c r="AC278" i="21" s="1"/>
  <c r="AB233" i="63"/>
  <c r="AB34" i="73" s="1"/>
  <c r="Z126" i="21"/>
  <c r="Z281" i="21" s="1"/>
  <c r="AD104" i="33"/>
  <c r="AD24" i="73" s="1"/>
  <c r="AA207" i="21"/>
  <c r="AA279" i="63"/>
  <c r="AA42" i="73" s="1"/>
  <c r="AE104" i="63"/>
  <c r="AE31" i="73" s="1"/>
  <c r="AD103" i="33"/>
  <c r="AD17" i="73" s="1"/>
  <c r="AD144" i="33"/>
  <c r="AD25" i="73" s="1"/>
  <c r="AD61" i="73" s="1"/>
  <c r="AA278" i="63"/>
  <c r="AA35" i="73" s="1"/>
  <c r="AE204" i="21"/>
  <c r="AE105" i="63"/>
  <c r="AE38" i="73" s="1"/>
  <c r="AB231" i="33"/>
  <c r="AB27" i="73" s="1"/>
  <c r="Z274" i="33"/>
  <c r="Z21" i="73" s="1"/>
  <c r="Z275" i="33"/>
  <c r="Z28" i="73" s="1"/>
  <c r="AP196" i="21"/>
  <c r="AP175" i="21"/>
  <c r="AP182" i="21" s="1"/>
  <c r="AR89" i="63"/>
  <c r="AR101" i="63" s="1"/>
  <c r="AR86" i="73" s="1"/>
  <c r="AQ168" i="21"/>
  <c r="AO190" i="21"/>
  <c r="AO192" i="21"/>
  <c r="AO193" i="21"/>
  <c r="AO191" i="21"/>
  <c r="AO115" i="21"/>
  <c r="AO270" i="21" s="1"/>
  <c r="AO101" i="21"/>
  <c r="AO94" i="21"/>
  <c r="AN109" i="21"/>
  <c r="AN264" i="21" s="1"/>
  <c r="AN110" i="21"/>
  <c r="AN265" i="21" s="1"/>
  <c r="AN111" i="21"/>
  <c r="AN266" i="21" s="1"/>
  <c r="AN112" i="21"/>
  <c r="AN267" i="21" s="1"/>
  <c r="AQ89" i="33"/>
  <c r="AQ101" i="33" s="1"/>
  <c r="AQ79" i="73" s="1"/>
  <c r="AP87" i="21"/>
  <c r="AD54" i="73" l="1"/>
  <c r="AD46" i="73"/>
  <c r="AD67" i="73"/>
  <c r="Z57" i="73"/>
  <c r="Z64" i="73"/>
  <c r="Z50" i="73"/>
  <c r="Z71" i="73"/>
  <c r="AB48" i="73"/>
  <c r="AB63" i="73"/>
  <c r="AB56" i="73"/>
  <c r="AA56" i="73"/>
  <c r="AA63" i="73"/>
  <c r="AC54" i="73"/>
  <c r="AC61" i="73"/>
  <c r="AA49" i="73"/>
  <c r="AA70" i="73"/>
  <c r="AD60" i="73"/>
  <c r="AD53" i="73"/>
  <c r="AB62" i="73"/>
  <c r="AB55" i="73"/>
  <c r="AD205" i="21"/>
  <c r="AE123" i="21"/>
  <c r="AE278" i="21" s="1"/>
  <c r="AC233" i="63"/>
  <c r="AC34" i="73" s="1"/>
  <c r="AE103" i="33"/>
  <c r="AE17" i="73" s="1"/>
  <c r="AD123" i="21"/>
  <c r="AD278" i="21" s="1"/>
  <c r="AE104" i="33"/>
  <c r="AE24" i="73" s="1"/>
  <c r="AG104" i="63"/>
  <c r="AG31" i="73" s="1"/>
  <c r="AC124" i="21"/>
  <c r="AC279" i="21" s="1"/>
  <c r="AE122" i="21"/>
  <c r="AE277" i="21" s="1"/>
  <c r="AF105" i="63"/>
  <c r="AF38" i="73" s="1"/>
  <c r="AA275" i="33"/>
  <c r="AA28" i="73" s="1"/>
  <c r="AD188" i="63"/>
  <c r="AD33" i="73" s="1"/>
  <c r="AF104" i="63"/>
  <c r="AF31" i="73" s="1"/>
  <c r="AF203" i="21"/>
  <c r="AD189" i="63"/>
  <c r="AD40" i="73" s="1"/>
  <c r="AB207" i="21"/>
  <c r="AC234" i="63"/>
  <c r="AC41" i="73" s="1"/>
  <c r="AB278" i="63"/>
  <c r="AB35" i="73" s="1"/>
  <c r="AC206" i="21"/>
  <c r="AB279" i="63"/>
  <c r="AB42" i="73" s="1"/>
  <c r="AB230" i="33"/>
  <c r="AB20" i="73" s="1"/>
  <c r="AD143" i="33"/>
  <c r="AD18" i="73" s="1"/>
  <c r="AB125" i="21"/>
  <c r="AB280" i="21" s="1"/>
  <c r="AC187" i="33"/>
  <c r="AC19" i="73" s="1"/>
  <c r="AA274" i="33"/>
  <c r="AA21" i="73" s="1"/>
  <c r="AC188" i="33"/>
  <c r="AC26" i="73" s="1"/>
  <c r="AE144" i="63"/>
  <c r="AE39" i="73" s="1"/>
  <c r="AE143" i="63"/>
  <c r="AE32" i="73" s="1"/>
  <c r="AF204" i="21"/>
  <c r="AA126" i="21"/>
  <c r="AA281" i="21" s="1"/>
  <c r="AQ196" i="21"/>
  <c r="AQ175" i="21"/>
  <c r="AQ182" i="21" s="1"/>
  <c r="AS89" i="63"/>
  <c r="AS101" i="63" s="1"/>
  <c r="AS86" i="73" s="1"/>
  <c r="AR168" i="21"/>
  <c r="AP190" i="21"/>
  <c r="AP192" i="21"/>
  <c r="AP193" i="21"/>
  <c r="AP191" i="21"/>
  <c r="AF103" i="33"/>
  <c r="AF17" i="73" s="1"/>
  <c r="AF122" i="21"/>
  <c r="AF104" i="33"/>
  <c r="AF24" i="73" s="1"/>
  <c r="AR89" i="33"/>
  <c r="AR101" i="33" s="1"/>
  <c r="AR79" i="73" s="1"/>
  <c r="AQ87" i="21"/>
  <c r="AP115" i="21"/>
  <c r="AP270" i="21" s="1"/>
  <c r="AP94" i="21"/>
  <c r="AP101" i="21"/>
  <c r="AO109" i="21"/>
  <c r="AO264" i="21" s="1"/>
  <c r="AO110" i="21"/>
  <c r="AO265" i="21" s="1"/>
  <c r="AO112" i="21"/>
  <c r="AO267" i="21" s="1"/>
  <c r="AO111" i="21"/>
  <c r="AO266" i="21" s="1"/>
  <c r="AA64" i="73" l="1"/>
  <c r="AA57" i="73"/>
  <c r="AB49" i="73"/>
  <c r="AB70" i="73"/>
  <c r="AE46" i="73"/>
  <c r="AE67" i="73"/>
  <c r="AF53" i="73"/>
  <c r="AF60" i="73"/>
  <c r="AA50" i="73"/>
  <c r="AA71" i="73"/>
  <c r="AC69" i="73"/>
  <c r="AC48" i="73"/>
  <c r="AF67" i="73"/>
  <c r="AF46" i="73"/>
  <c r="AC62" i="73"/>
  <c r="AC55" i="73"/>
  <c r="AD47" i="73"/>
  <c r="AD68" i="73"/>
  <c r="AE53" i="73"/>
  <c r="AE60" i="73"/>
  <c r="AC279" i="63"/>
  <c r="AC42" i="73" s="1"/>
  <c r="AC207" i="21"/>
  <c r="AB126" i="21"/>
  <c r="AB281" i="21" s="1"/>
  <c r="AD124" i="21"/>
  <c r="AD279" i="21" s="1"/>
  <c r="AB274" i="33"/>
  <c r="AB21" i="73" s="1"/>
  <c r="AC278" i="63"/>
  <c r="AC35" i="73" s="1"/>
  <c r="AC231" i="33"/>
  <c r="AC27" i="73" s="1"/>
  <c r="AE143" i="33"/>
  <c r="AE18" i="73" s="1"/>
  <c r="AE47" i="73" s="1"/>
  <c r="AG105" i="63"/>
  <c r="AG38" i="73" s="1"/>
  <c r="AB275" i="33"/>
  <c r="AB28" i="73" s="1"/>
  <c r="AE144" i="33"/>
  <c r="AE25" i="73" s="1"/>
  <c r="AC230" i="33"/>
  <c r="AC20" i="73" s="1"/>
  <c r="AF277" i="21"/>
  <c r="AC125" i="21"/>
  <c r="AC280" i="21" s="1"/>
  <c r="AD188" i="33"/>
  <c r="AD26" i="73" s="1"/>
  <c r="AF144" i="33"/>
  <c r="AF25" i="73" s="1"/>
  <c r="AD187" i="33"/>
  <c r="AD19" i="73" s="1"/>
  <c r="AG203" i="21"/>
  <c r="AD234" i="63"/>
  <c r="AD41" i="73" s="1"/>
  <c r="AD206" i="21"/>
  <c r="AF143" i="63"/>
  <c r="AF32" i="73" s="1"/>
  <c r="AE188" i="63"/>
  <c r="AE33" i="73" s="1"/>
  <c r="AD233" i="63"/>
  <c r="AD34" i="73" s="1"/>
  <c r="AF144" i="63"/>
  <c r="AF39" i="73" s="1"/>
  <c r="AH104" i="63"/>
  <c r="AH31" i="73" s="1"/>
  <c r="AE205" i="21"/>
  <c r="AE189" i="63"/>
  <c r="AE40" i="73" s="1"/>
  <c r="AD230" i="33"/>
  <c r="AD20" i="73" s="1"/>
  <c r="AC274" i="33"/>
  <c r="AC21" i="73" s="1"/>
  <c r="AG104" i="33"/>
  <c r="AG24" i="73" s="1"/>
  <c r="AQ190" i="21"/>
  <c r="AQ193" i="21"/>
  <c r="AQ192" i="21"/>
  <c r="AQ191" i="21"/>
  <c r="AR196" i="21"/>
  <c r="AR175" i="21"/>
  <c r="AR182" i="21" s="1"/>
  <c r="AT89" i="63"/>
  <c r="AT101" i="63" s="1"/>
  <c r="AT86" i="73" s="1"/>
  <c r="AS168" i="21"/>
  <c r="AS89" i="33"/>
  <c r="AS101" i="33" s="1"/>
  <c r="AS79" i="73" s="1"/>
  <c r="AR87" i="21"/>
  <c r="AP109" i="21"/>
  <c r="AP264" i="21" s="1"/>
  <c r="AP110" i="21"/>
  <c r="AP265" i="21" s="1"/>
  <c r="AP111" i="21"/>
  <c r="AP266" i="21" s="1"/>
  <c r="AP112" i="21"/>
  <c r="AP267" i="21" s="1"/>
  <c r="AQ115" i="21"/>
  <c r="AQ270" i="21" s="1"/>
  <c r="AQ94" i="21"/>
  <c r="AQ101" i="21"/>
  <c r="AE68" i="73" l="1"/>
  <c r="AC71" i="73"/>
  <c r="AF61" i="73"/>
  <c r="AF54" i="73"/>
  <c r="AD62" i="73"/>
  <c r="AD55" i="73"/>
  <c r="AC63" i="73"/>
  <c r="AC56" i="73"/>
  <c r="AB57" i="73"/>
  <c r="AB64" i="73"/>
  <c r="AG53" i="73"/>
  <c r="AG60" i="73"/>
  <c r="AC50" i="73"/>
  <c r="AB50" i="73"/>
  <c r="AB71" i="73"/>
  <c r="AD69" i="73"/>
  <c r="AD48" i="73"/>
  <c r="AD70" i="73"/>
  <c r="AD49" i="73"/>
  <c r="AC70" i="73"/>
  <c r="AC49" i="73"/>
  <c r="AE61" i="73"/>
  <c r="AE54" i="73"/>
  <c r="AF123" i="21"/>
  <c r="AF278" i="21" s="1"/>
  <c r="AG144" i="63"/>
  <c r="AG39" i="73" s="1"/>
  <c r="AG143" i="63"/>
  <c r="AG32" i="73" s="1"/>
  <c r="AD125" i="21"/>
  <c r="AD280" i="21" s="1"/>
  <c r="AD279" i="63"/>
  <c r="AD42" i="73" s="1"/>
  <c r="AF143" i="33"/>
  <c r="AF18" i="73" s="1"/>
  <c r="AD207" i="21"/>
  <c r="AG122" i="21"/>
  <c r="AG277" i="21" s="1"/>
  <c r="AE187" i="33"/>
  <c r="AE19" i="73" s="1"/>
  <c r="AG204" i="21"/>
  <c r="AE233" i="63"/>
  <c r="AE34" i="73" s="1"/>
  <c r="AH203" i="21"/>
  <c r="AE206" i="21"/>
  <c r="AH105" i="63"/>
  <c r="AH38" i="73" s="1"/>
  <c r="AE234" i="63"/>
  <c r="AE41" i="73" s="1"/>
  <c r="AF205" i="21"/>
  <c r="AF188" i="63"/>
  <c r="AF33" i="73" s="1"/>
  <c r="AD231" i="33"/>
  <c r="AD27" i="73" s="1"/>
  <c r="AC126" i="21"/>
  <c r="AC281" i="21" s="1"/>
  <c r="AG103" i="33"/>
  <c r="AG17" i="73" s="1"/>
  <c r="AG46" i="73" s="1"/>
  <c r="AE125" i="21"/>
  <c r="AH204" i="21"/>
  <c r="AD278" i="63"/>
  <c r="AD35" i="73" s="1"/>
  <c r="AF189" i="63"/>
  <c r="AF40" i="73" s="1"/>
  <c r="AF206" i="21"/>
  <c r="AF124" i="21"/>
  <c r="AE124" i="21"/>
  <c r="AE279" i="21" s="1"/>
  <c r="AE188" i="33"/>
  <c r="AE26" i="73" s="1"/>
  <c r="AE62" i="73" s="1"/>
  <c r="AC275" i="33"/>
  <c r="AC28" i="73" s="1"/>
  <c r="AC57" i="73" s="1"/>
  <c r="AU89" i="63"/>
  <c r="AU101" i="63" s="1"/>
  <c r="AU86" i="73" s="1"/>
  <c r="AT168" i="21"/>
  <c r="AR190" i="21"/>
  <c r="AR193" i="21"/>
  <c r="AR192" i="21"/>
  <c r="AR191" i="21"/>
  <c r="AS196" i="21"/>
  <c r="AS175" i="21"/>
  <c r="AS182" i="21" s="1"/>
  <c r="AR115" i="21"/>
  <c r="AR270" i="21" s="1"/>
  <c r="AR94" i="21"/>
  <c r="AR101" i="21"/>
  <c r="AT89" i="33"/>
  <c r="AT101" i="33" s="1"/>
  <c r="AT79" i="73" s="1"/>
  <c r="AS87" i="21"/>
  <c r="AQ109" i="21"/>
  <c r="AQ264" i="21" s="1"/>
  <c r="AQ110" i="21"/>
  <c r="AQ265" i="21" s="1"/>
  <c r="AQ111" i="21"/>
  <c r="AQ266" i="21" s="1"/>
  <c r="AQ112" i="21"/>
  <c r="AQ267" i="21" s="1"/>
  <c r="AC64" i="73" l="1"/>
  <c r="AF68" i="73"/>
  <c r="AF47" i="73"/>
  <c r="AE55" i="73"/>
  <c r="AD56" i="73"/>
  <c r="AD63" i="73"/>
  <c r="AE48" i="73"/>
  <c r="AE69" i="73"/>
  <c r="AG67" i="73"/>
  <c r="AE280" i="21"/>
  <c r="AI203" i="21"/>
  <c r="AE279" i="63"/>
  <c r="AE42" i="73" s="1"/>
  <c r="AF233" i="63"/>
  <c r="AF34" i="73" s="1"/>
  <c r="AI105" i="63"/>
  <c r="AI38" i="73" s="1"/>
  <c r="AH143" i="63"/>
  <c r="AH32" i="73" s="1"/>
  <c r="AD274" i="33"/>
  <c r="AD21" i="73" s="1"/>
  <c r="AD71" i="73" s="1"/>
  <c r="AI104" i="63"/>
  <c r="AI31" i="73" s="1"/>
  <c r="AE207" i="21"/>
  <c r="AE278" i="63"/>
  <c r="AE35" i="73" s="1"/>
  <c r="AD126" i="21"/>
  <c r="AD281" i="21" s="1"/>
  <c r="AF187" i="33"/>
  <c r="AF19" i="73" s="1"/>
  <c r="AF48" i="73" s="1"/>
  <c r="AD275" i="33"/>
  <c r="AD28" i="73" s="1"/>
  <c r="AD64" i="73" s="1"/>
  <c r="AE230" i="33"/>
  <c r="AE20" i="73" s="1"/>
  <c r="AE49" i="73" s="1"/>
  <c r="AH122" i="21"/>
  <c r="AH277" i="21" s="1"/>
  <c r="AH103" i="33"/>
  <c r="AH17" i="73" s="1"/>
  <c r="AH46" i="73" s="1"/>
  <c r="AH104" i="33"/>
  <c r="AH24" i="73" s="1"/>
  <c r="AH144" i="63"/>
  <c r="AH39" i="73" s="1"/>
  <c r="AF279" i="21"/>
  <c r="AE231" i="33"/>
  <c r="AE27" i="73" s="1"/>
  <c r="AG205" i="21"/>
  <c r="AG188" i="63"/>
  <c r="AG33" i="73" s="1"/>
  <c r="AG189" i="63"/>
  <c r="AG40" i="73" s="1"/>
  <c r="AF234" i="63"/>
  <c r="AF41" i="73" s="1"/>
  <c r="AG143" i="33"/>
  <c r="AG18" i="73" s="1"/>
  <c r="AG144" i="33"/>
  <c r="AG25" i="73" s="1"/>
  <c r="AG123" i="21"/>
  <c r="AG278" i="21" s="1"/>
  <c r="AG233" i="63"/>
  <c r="AG34" i="73" s="1"/>
  <c r="AG188" i="33"/>
  <c r="AG26" i="73" s="1"/>
  <c r="AF188" i="33"/>
  <c r="AF26" i="73" s="1"/>
  <c r="AH143" i="33"/>
  <c r="AH18" i="73" s="1"/>
  <c r="AV89" i="63"/>
  <c r="AV101" i="63" s="1"/>
  <c r="AV86" i="73" s="1"/>
  <c r="AU168" i="21"/>
  <c r="AS190" i="21"/>
  <c r="AS192" i="21"/>
  <c r="AS191" i="21"/>
  <c r="AS193" i="21"/>
  <c r="AI104" i="33"/>
  <c r="AI24" i="73" s="1"/>
  <c r="AT196" i="21"/>
  <c r="AT175" i="21"/>
  <c r="AT182" i="21" s="1"/>
  <c r="AR109" i="21"/>
  <c r="AR264" i="21" s="1"/>
  <c r="AR110" i="21"/>
  <c r="AR265" i="21" s="1"/>
  <c r="AR112" i="21"/>
  <c r="AR267" i="21" s="1"/>
  <c r="AR111" i="21"/>
  <c r="AR266" i="21" s="1"/>
  <c r="AU89" i="33"/>
  <c r="AU101" i="33" s="1"/>
  <c r="AU79" i="73" s="1"/>
  <c r="AT87" i="21"/>
  <c r="AS115" i="21"/>
  <c r="AS270" i="21" s="1"/>
  <c r="AS94" i="21"/>
  <c r="AS101" i="21"/>
  <c r="AD57" i="73" l="1"/>
  <c r="AH47" i="73"/>
  <c r="AG61" i="73"/>
  <c r="AG54" i="73"/>
  <c r="AH68" i="73"/>
  <c r="AG68" i="73"/>
  <c r="AG47" i="73"/>
  <c r="AH53" i="73"/>
  <c r="AH60" i="73"/>
  <c r="AI60" i="73"/>
  <c r="AI53" i="73"/>
  <c r="AH67" i="73"/>
  <c r="AF62" i="73"/>
  <c r="AF55" i="73"/>
  <c r="AG55" i="73"/>
  <c r="AG62" i="73"/>
  <c r="AF69" i="73"/>
  <c r="AE70" i="73"/>
  <c r="AE56" i="73"/>
  <c r="AE63" i="73"/>
  <c r="AD50" i="73"/>
  <c r="AF231" i="33"/>
  <c r="AF27" i="73" s="1"/>
  <c r="AF63" i="73" s="1"/>
  <c r="AF230" i="33"/>
  <c r="AF20" i="73" s="1"/>
  <c r="AG234" i="63"/>
  <c r="AG41" i="73" s="1"/>
  <c r="AE274" i="33"/>
  <c r="AE21" i="73" s="1"/>
  <c r="AF207" i="21"/>
  <c r="AG206" i="21"/>
  <c r="AF125" i="21"/>
  <c r="AF280" i="21" s="1"/>
  <c r="AH234" i="63"/>
  <c r="AH41" i="73" s="1"/>
  <c r="AH189" i="63"/>
  <c r="AH40" i="73" s="1"/>
  <c r="AE126" i="21"/>
  <c r="AE281" i="21" s="1"/>
  <c r="AE275" i="33"/>
  <c r="AE28" i="73" s="1"/>
  <c r="AJ105" i="63"/>
  <c r="AJ38" i="73" s="1"/>
  <c r="AI143" i="63"/>
  <c r="AI32" i="73" s="1"/>
  <c r="AI103" i="33"/>
  <c r="AI17" i="73" s="1"/>
  <c r="AG187" i="33"/>
  <c r="AG19" i="73" s="1"/>
  <c r="AI204" i="21"/>
  <c r="AI122" i="21"/>
  <c r="AI277" i="21" s="1"/>
  <c r="AG124" i="21"/>
  <c r="AG279" i="21" s="1"/>
  <c r="AJ104" i="63"/>
  <c r="AJ31" i="73" s="1"/>
  <c r="AH205" i="21"/>
  <c r="AJ203" i="21"/>
  <c r="AI144" i="63"/>
  <c r="AI39" i="73" s="1"/>
  <c r="AK203" i="21"/>
  <c r="AH188" i="63"/>
  <c r="AH33" i="73" s="1"/>
  <c r="AH123" i="21"/>
  <c r="AH278" i="21" s="1"/>
  <c r="AF278" i="63"/>
  <c r="AF35" i="73" s="1"/>
  <c r="AF279" i="63"/>
  <c r="AF42" i="73" s="1"/>
  <c r="AH144" i="33"/>
  <c r="AH25" i="73" s="1"/>
  <c r="AU196" i="21"/>
  <c r="AU175" i="21"/>
  <c r="AU182" i="21" s="1"/>
  <c r="AW89" i="63"/>
  <c r="AW101" i="63" s="1"/>
  <c r="AW86" i="73" s="1"/>
  <c r="AV168" i="21"/>
  <c r="AT190" i="21"/>
  <c r="AT192" i="21"/>
  <c r="AT193" i="21"/>
  <c r="AT191" i="21"/>
  <c r="AJ103" i="33"/>
  <c r="AJ17" i="73" s="1"/>
  <c r="AJ104" i="33"/>
  <c r="AJ24" i="73" s="1"/>
  <c r="AJ122" i="21"/>
  <c r="AS109" i="21"/>
  <c r="AS264" i="21" s="1"/>
  <c r="AS110" i="21"/>
  <c r="AS265" i="21" s="1"/>
  <c r="AS111" i="21"/>
  <c r="AS266" i="21" s="1"/>
  <c r="AS112" i="21"/>
  <c r="AS267" i="21" s="1"/>
  <c r="AV89" i="33"/>
  <c r="AV101" i="33" s="1"/>
  <c r="AV79" i="73" s="1"/>
  <c r="AU87" i="21"/>
  <c r="AT115" i="21"/>
  <c r="AT270" i="21" s="1"/>
  <c r="AT94" i="21"/>
  <c r="AT101" i="21"/>
  <c r="AF56" i="73" l="1"/>
  <c r="AF70" i="73"/>
  <c r="AF49" i="73"/>
  <c r="AE64" i="73"/>
  <c r="AE57" i="73"/>
  <c r="AJ46" i="73"/>
  <c r="AJ67" i="73"/>
  <c r="AG69" i="73"/>
  <c r="AG48" i="73"/>
  <c r="AJ53" i="73"/>
  <c r="AJ60" i="73"/>
  <c r="AI46" i="73"/>
  <c r="AI67" i="73"/>
  <c r="AH61" i="73"/>
  <c r="AH54" i="73"/>
  <c r="AE50" i="73"/>
  <c r="AE71" i="73"/>
  <c r="AH233" i="63"/>
  <c r="AH34" i="73" s="1"/>
  <c r="AH206" i="21"/>
  <c r="AI189" i="63"/>
  <c r="AI40" i="73" s="1"/>
  <c r="AG230" i="33"/>
  <c r="AG20" i="73" s="1"/>
  <c r="AJ123" i="21"/>
  <c r="AG231" i="33"/>
  <c r="AG27" i="73" s="1"/>
  <c r="AG125" i="21"/>
  <c r="AG280" i="21" s="1"/>
  <c r="AJ144" i="63"/>
  <c r="AJ39" i="73" s="1"/>
  <c r="AI205" i="21"/>
  <c r="AI188" i="63"/>
  <c r="AI33" i="73" s="1"/>
  <c r="AJ204" i="21"/>
  <c r="AJ143" i="63"/>
  <c r="AJ32" i="73" s="1"/>
  <c r="AG207" i="21"/>
  <c r="AG278" i="63"/>
  <c r="AG35" i="73" s="1"/>
  <c r="AG279" i="63"/>
  <c r="AG42" i="73" s="1"/>
  <c r="AK104" i="63"/>
  <c r="AK31" i="73" s="1"/>
  <c r="AH124" i="21"/>
  <c r="AH279" i="21" s="1"/>
  <c r="AI233" i="63"/>
  <c r="AI34" i="73" s="1"/>
  <c r="AJ277" i="21"/>
  <c r="AK105" i="63"/>
  <c r="AK38" i="73" s="1"/>
  <c r="AF275" i="33"/>
  <c r="AF28" i="73" s="1"/>
  <c r="AF126" i="21"/>
  <c r="AF281" i="21" s="1"/>
  <c r="AF274" i="33"/>
  <c r="AF21" i="73" s="1"/>
  <c r="AK204" i="21"/>
  <c r="AI144" i="33"/>
  <c r="AI25" i="73" s="1"/>
  <c r="AI123" i="21"/>
  <c r="AI278" i="21" s="1"/>
  <c r="AH188" i="33"/>
  <c r="AH26" i="73" s="1"/>
  <c r="AH55" i="73" s="1"/>
  <c r="AH187" i="33"/>
  <c r="AH19" i="73" s="1"/>
  <c r="AI143" i="33"/>
  <c r="AI18" i="73" s="1"/>
  <c r="AI47" i="73" s="1"/>
  <c r="AV196" i="21"/>
  <c r="AV175" i="21"/>
  <c r="AV182" i="21" s="1"/>
  <c r="AU190" i="21"/>
  <c r="AU192" i="21"/>
  <c r="AU191" i="21"/>
  <c r="AU193" i="21"/>
  <c r="AX89" i="63"/>
  <c r="AX101" i="63" s="1"/>
  <c r="AX86" i="73" s="1"/>
  <c r="AW168" i="21"/>
  <c r="AW89" i="33"/>
  <c r="AW101" i="33" s="1"/>
  <c r="AW79" i="73" s="1"/>
  <c r="AV87" i="21"/>
  <c r="AT109" i="21"/>
  <c r="AT264" i="21" s="1"/>
  <c r="AT110" i="21"/>
  <c r="AT265" i="21" s="1"/>
  <c r="AT112" i="21"/>
  <c r="AT267" i="21" s="1"/>
  <c r="AT111" i="21"/>
  <c r="AT266" i="21" s="1"/>
  <c r="AU115" i="21"/>
  <c r="AU270" i="21" s="1"/>
  <c r="AU101" i="21"/>
  <c r="AU94" i="21"/>
  <c r="AH62" i="73" l="1"/>
  <c r="AG63" i="73"/>
  <c r="AG56" i="73"/>
  <c r="AF57" i="73"/>
  <c r="AF64" i="73"/>
  <c r="AH69" i="73"/>
  <c r="AH48" i="73"/>
  <c r="AG70" i="73"/>
  <c r="AG49" i="73"/>
  <c r="AI68" i="73"/>
  <c r="AI61" i="73"/>
  <c r="AI54" i="73"/>
  <c r="AF50" i="73"/>
  <c r="AF71" i="73"/>
  <c r="AH230" i="33"/>
  <c r="AH20" i="73" s="1"/>
  <c r="AJ144" i="33"/>
  <c r="AJ25" i="73" s="1"/>
  <c r="AH231" i="33"/>
  <c r="AH27" i="73" s="1"/>
  <c r="AH125" i="21"/>
  <c r="AH280" i="21" s="1"/>
  <c r="AJ143" i="33"/>
  <c r="AJ18" i="73" s="1"/>
  <c r="AH279" i="63"/>
  <c r="AH42" i="73" s="1"/>
  <c r="AH278" i="63"/>
  <c r="AH35" i="73" s="1"/>
  <c r="AH207" i="21"/>
  <c r="AI234" i="63"/>
  <c r="AI41" i="73" s="1"/>
  <c r="AI206" i="21"/>
  <c r="AJ278" i="21"/>
  <c r="AI187" i="33"/>
  <c r="AI19" i="73" s="1"/>
  <c r="AI124" i="21"/>
  <c r="AI279" i="21" s="1"/>
  <c r="AI188" i="33"/>
  <c r="AI26" i="73" s="1"/>
  <c r="AI62" i="73" s="1"/>
  <c r="AL105" i="63"/>
  <c r="AL38" i="73" s="1"/>
  <c r="AG126" i="21"/>
  <c r="AG281" i="21" s="1"/>
  <c r="AG275" i="33"/>
  <c r="AG28" i="73" s="1"/>
  <c r="AK144" i="63"/>
  <c r="AK39" i="73" s="1"/>
  <c r="AJ205" i="21"/>
  <c r="AK143" i="63"/>
  <c r="AK32" i="73" s="1"/>
  <c r="AK122" i="21"/>
  <c r="AK277" i="21" s="1"/>
  <c r="AL104" i="63"/>
  <c r="AL31" i="73" s="1"/>
  <c r="AL203" i="21"/>
  <c r="AJ206" i="21"/>
  <c r="AJ189" i="63"/>
  <c r="AJ40" i="73" s="1"/>
  <c r="AK144" i="33"/>
  <c r="AK25" i="73" s="1"/>
  <c r="AK103" i="33"/>
  <c r="AK17" i="73" s="1"/>
  <c r="AK46" i="73" s="1"/>
  <c r="AG274" i="33"/>
  <c r="AG21" i="73" s="1"/>
  <c r="AM203" i="21"/>
  <c r="AL144" i="63"/>
  <c r="AL39" i="73" s="1"/>
  <c r="AJ188" i="63"/>
  <c r="AJ33" i="73" s="1"/>
  <c r="AK104" i="33"/>
  <c r="AK24" i="73" s="1"/>
  <c r="AW196" i="21"/>
  <c r="AW175" i="21"/>
  <c r="AW182" i="21" s="1"/>
  <c r="AV190" i="21"/>
  <c r="AV193" i="21"/>
  <c r="AV191" i="21"/>
  <c r="AV192" i="21"/>
  <c r="AY89" i="63"/>
  <c r="AY101" i="63" s="1"/>
  <c r="AY86" i="73" s="1"/>
  <c r="AX168" i="21"/>
  <c r="AJ233" i="63"/>
  <c r="AJ34" i="73" s="1"/>
  <c r="AU109" i="21"/>
  <c r="AU264" i="21" s="1"/>
  <c r="AU110" i="21"/>
  <c r="AU265" i="21" s="1"/>
  <c r="AU111" i="21"/>
  <c r="AU266" i="21" s="1"/>
  <c r="AU112" i="21"/>
  <c r="AU267" i="21" s="1"/>
  <c r="AV115" i="21"/>
  <c r="AV270" i="21" s="1"/>
  <c r="AV94" i="21"/>
  <c r="AV101" i="21"/>
  <c r="AX89" i="33"/>
  <c r="AX101" i="33" s="1"/>
  <c r="AX79" i="73" s="1"/>
  <c r="AW87" i="21"/>
  <c r="AK54" i="73" l="1"/>
  <c r="AK67" i="73"/>
  <c r="AK61" i="73"/>
  <c r="AI55" i="73"/>
  <c r="AK60" i="73"/>
  <c r="AK53" i="73"/>
  <c r="AG50" i="73"/>
  <c r="AG71" i="73"/>
  <c r="AH63" i="73"/>
  <c r="AH56" i="73"/>
  <c r="AJ68" i="73"/>
  <c r="AJ47" i="73"/>
  <c r="AI69" i="73"/>
  <c r="AI48" i="73"/>
  <c r="AJ54" i="73"/>
  <c r="AJ61" i="73"/>
  <c r="AG64" i="73"/>
  <c r="AG57" i="73"/>
  <c r="AH49" i="73"/>
  <c r="AH70" i="73"/>
  <c r="AK205" i="21"/>
  <c r="AJ234" i="63"/>
  <c r="AJ41" i="73" s="1"/>
  <c r="AI207" i="21"/>
  <c r="AL143" i="63"/>
  <c r="AL32" i="73" s="1"/>
  <c r="AH126" i="21"/>
  <c r="AH281" i="21" s="1"/>
  <c r="AK189" i="63"/>
  <c r="AK40" i="73" s="1"/>
  <c r="AH274" i="33"/>
  <c r="AH21" i="73" s="1"/>
  <c r="AI279" i="63"/>
  <c r="AI42" i="73" s="1"/>
  <c r="AI278" i="63"/>
  <c r="AI35" i="73" s="1"/>
  <c r="AH275" i="33"/>
  <c r="AH28" i="73" s="1"/>
  <c r="AH64" i="73" s="1"/>
  <c r="AL204" i="21"/>
  <c r="AK123" i="21"/>
  <c r="AK278" i="21" s="1"/>
  <c r="AL122" i="21"/>
  <c r="AL277" i="21" s="1"/>
  <c r="AM105" i="63"/>
  <c r="AM38" i="73" s="1"/>
  <c r="AM104" i="63"/>
  <c r="AM31" i="73" s="1"/>
  <c r="AJ188" i="33"/>
  <c r="AJ26" i="73" s="1"/>
  <c r="AJ62" i="73" s="1"/>
  <c r="AL104" i="33"/>
  <c r="AL24" i="73" s="1"/>
  <c r="AJ187" i="33"/>
  <c r="AJ19" i="73" s="1"/>
  <c r="AJ69" i="73" s="1"/>
  <c r="AL103" i="33"/>
  <c r="AL17" i="73" s="1"/>
  <c r="AL46" i="73" s="1"/>
  <c r="AI230" i="33"/>
  <c r="AI20" i="73" s="1"/>
  <c r="AK143" i="33"/>
  <c r="AK18" i="73" s="1"/>
  <c r="AJ124" i="21"/>
  <c r="AJ279" i="21" s="1"/>
  <c r="AI231" i="33"/>
  <c r="AI27" i="73" s="1"/>
  <c r="AI125" i="21"/>
  <c r="AI280" i="21" s="1"/>
  <c r="AN105" i="63"/>
  <c r="AN38" i="73" s="1"/>
  <c r="AK188" i="63"/>
  <c r="AK33" i="73" s="1"/>
  <c r="AL123" i="21"/>
  <c r="AI275" i="33"/>
  <c r="AI28" i="73" s="1"/>
  <c r="AW190" i="21"/>
  <c r="AW192" i="21"/>
  <c r="AW193" i="21"/>
  <c r="AW191" i="21"/>
  <c r="AM103" i="33"/>
  <c r="AM17" i="73" s="1"/>
  <c r="AM122" i="21"/>
  <c r="AM277" i="21" s="1"/>
  <c r="AM104" i="33"/>
  <c r="AM24" i="73" s="1"/>
  <c r="AX196" i="21"/>
  <c r="AX175" i="21"/>
  <c r="AX182" i="21" s="1"/>
  <c r="AZ89" i="63"/>
  <c r="AZ101" i="63" s="1"/>
  <c r="AZ86" i="73" s="1"/>
  <c r="AY168" i="21"/>
  <c r="AY89" i="33"/>
  <c r="AY101" i="33" s="1"/>
  <c r="AY79" i="73" s="1"/>
  <c r="AX87" i="21"/>
  <c r="AW115" i="21"/>
  <c r="AW270" i="21" s="1"/>
  <c r="AW101" i="21"/>
  <c r="AW94" i="21"/>
  <c r="AV109" i="21"/>
  <c r="AV264" i="21" s="1"/>
  <c r="AV110" i="21"/>
  <c r="AV265" i="21" s="1"/>
  <c r="AV112" i="21"/>
  <c r="AV267" i="21" s="1"/>
  <c r="AV111" i="21"/>
  <c r="AV266" i="21" s="1"/>
  <c r="AL67" i="73" l="1"/>
  <c r="AJ55" i="73"/>
  <c r="AM46" i="73"/>
  <c r="AM67" i="73"/>
  <c r="AL60" i="73"/>
  <c r="AL53" i="73"/>
  <c r="AH57" i="73"/>
  <c r="AI63" i="73"/>
  <c r="AI56" i="73"/>
  <c r="AH50" i="73"/>
  <c r="AH71" i="73"/>
  <c r="AK68" i="73"/>
  <c r="AK47" i="73"/>
  <c r="AJ48" i="73"/>
  <c r="AI70" i="73"/>
  <c r="AI49" i="73"/>
  <c r="AI64" i="73"/>
  <c r="AI57" i="73"/>
  <c r="AM53" i="73"/>
  <c r="AM60" i="73"/>
  <c r="AM143" i="63"/>
  <c r="AM32" i="73" s="1"/>
  <c r="AL278" i="21"/>
  <c r="AK124" i="21"/>
  <c r="AK279" i="21" s="1"/>
  <c r="AM144" i="63"/>
  <c r="AM39" i="73" s="1"/>
  <c r="AK187" i="33"/>
  <c r="AK19" i="73" s="1"/>
  <c r="AM204" i="21"/>
  <c r="AL205" i="21"/>
  <c r="AJ279" i="63"/>
  <c r="AJ42" i="73" s="1"/>
  <c r="AI274" i="33"/>
  <c r="AI21" i="73" s="1"/>
  <c r="AK188" i="33"/>
  <c r="AK26" i="73" s="1"/>
  <c r="AI126" i="21"/>
  <c r="AI281" i="21" s="1"/>
  <c r="AJ207" i="21"/>
  <c r="AL189" i="63"/>
  <c r="AL40" i="73" s="1"/>
  <c r="AJ278" i="63"/>
  <c r="AJ35" i="73" s="1"/>
  <c r="AN203" i="21"/>
  <c r="AJ230" i="33"/>
  <c r="AJ20" i="73" s="1"/>
  <c r="AJ49" i="73" s="1"/>
  <c r="AN104" i="63"/>
  <c r="AN31" i="73" s="1"/>
  <c r="AL188" i="63"/>
  <c r="AL33" i="73" s="1"/>
  <c r="AK234" i="63"/>
  <c r="AK41" i="73" s="1"/>
  <c r="AK233" i="63"/>
  <c r="AK34" i="73" s="1"/>
  <c r="AJ125" i="21"/>
  <c r="AJ280" i="21" s="1"/>
  <c r="AJ231" i="33"/>
  <c r="AJ27" i="73" s="1"/>
  <c r="AK206" i="21"/>
  <c r="AN204" i="21"/>
  <c r="AL144" i="33"/>
  <c r="AL25" i="73" s="1"/>
  <c r="AJ126" i="21"/>
  <c r="AL124" i="21"/>
  <c r="AL143" i="33"/>
  <c r="AL18" i="73" s="1"/>
  <c r="AY196" i="21"/>
  <c r="AY175" i="21"/>
  <c r="AY182" i="21" s="1"/>
  <c r="BA89" i="63"/>
  <c r="BA101" i="63" s="1"/>
  <c r="BA86" i="73" s="1"/>
  <c r="AZ168" i="21"/>
  <c r="AX190" i="21"/>
  <c r="AX193" i="21"/>
  <c r="AX191" i="21"/>
  <c r="AX192" i="21"/>
  <c r="AN103" i="33"/>
  <c r="AN17" i="73" s="1"/>
  <c r="AW109" i="21"/>
  <c r="AW264" i="21" s="1"/>
  <c r="AW110" i="21"/>
  <c r="AW265" i="21" s="1"/>
  <c r="AW112" i="21"/>
  <c r="AW267" i="21" s="1"/>
  <c r="AW111" i="21"/>
  <c r="AW266" i="21" s="1"/>
  <c r="AM188" i="63"/>
  <c r="AM33" i="73" s="1"/>
  <c r="AX115" i="21"/>
  <c r="AX270" i="21" s="1"/>
  <c r="AX101" i="21"/>
  <c r="AX94" i="21"/>
  <c r="AO105" i="63"/>
  <c r="AO38" i="73" s="1"/>
  <c r="AO203" i="21"/>
  <c r="AO104" i="63"/>
  <c r="AO31" i="73" s="1"/>
  <c r="AY87" i="21"/>
  <c r="AZ89" i="33"/>
  <c r="AZ101" i="33" s="1"/>
  <c r="AZ79" i="73" s="1"/>
  <c r="AN67" i="73" l="1"/>
  <c r="AN46" i="73"/>
  <c r="AK69" i="73"/>
  <c r="AK48" i="73"/>
  <c r="AL47" i="73"/>
  <c r="AL68" i="73"/>
  <c r="AK55" i="73"/>
  <c r="AK62" i="73"/>
  <c r="AL61" i="73"/>
  <c r="AL54" i="73"/>
  <c r="AI50" i="73"/>
  <c r="AI71" i="73"/>
  <c r="AJ63" i="73"/>
  <c r="AJ56" i="73"/>
  <c r="AJ70" i="73"/>
  <c r="AK125" i="21"/>
  <c r="AK280" i="21" s="1"/>
  <c r="AK231" i="33"/>
  <c r="AK27" i="73" s="1"/>
  <c r="AL234" i="63"/>
  <c r="AL41" i="73" s="1"/>
  <c r="AL233" i="63"/>
  <c r="AL34" i="73" s="1"/>
  <c r="AM205" i="21"/>
  <c r="AM189" i="63"/>
  <c r="AM40" i="73" s="1"/>
  <c r="AL206" i="21"/>
  <c r="AL279" i="21"/>
  <c r="AK230" i="33"/>
  <c r="AK20" i="73" s="1"/>
  <c r="AJ281" i="21"/>
  <c r="AN104" i="33"/>
  <c r="AN24" i="73" s="1"/>
  <c r="AN53" i="73" s="1"/>
  <c r="AN144" i="63"/>
  <c r="AN39" i="73" s="1"/>
  <c r="AN122" i="21"/>
  <c r="AN277" i="21" s="1"/>
  <c r="AN143" i="63"/>
  <c r="AN32" i="73" s="1"/>
  <c r="AL188" i="33"/>
  <c r="AL26" i="73" s="1"/>
  <c r="AJ274" i="33"/>
  <c r="AJ21" i="73" s="1"/>
  <c r="AJ71" i="73" s="1"/>
  <c r="AL187" i="33"/>
  <c r="AL19" i="73" s="1"/>
  <c r="AO144" i="63"/>
  <c r="AO39" i="73" s="1"/>
  <c r="AN143" i="33"/>
  <c r="AN18" i="73" s="1"/>
  <c r="AJ275" i="33"/>
  <c r="AJ28" i="73" s="1"/>
  <c r="AK279" i="63"/>
  <c r="AK42" i="73" s="1"/>
  <c r="AK278" i="63"/>
  <c r="AK35" i="73" s="1"/>
  <c r="AK207" i="21"/>
  <c r="AM143" i="33"/>
  <c r="AM18" i="73" s="1"/>
  <c r="AM144" i="33"/>
  <c r="AM25" i="73" s="1"/>
  <c r="AM123" i="21"/>
  <c r="AM278" i="21" s="1"/>
  <c r="AO104" i="33"/>
  <c r="AO24" i="73" s="1"/>
  <c r="AO103" i="33"/>
  <c r="AO17" i="73" s="1"/>
  <c r="AO46" i="73" s="1"/>
  <c r="AO122" i="21"/>
  <c r="AO277" i="21" s="1"/>
  <c r="AZ196" i="21"/>
  <c r="AZ175" i="21"/>
  <c r="AZ182" i="21" s="1"/>
  <c r="BB89" i="63"/>
  <c r="BB101" i="63" s="1"/>
  <c r="BB86" i="73" s="1"/>
  <c r="BA168" i="21"/>
  <c r="AY190" i="21"/>
  <c r="AY192" i="21"/>
  <c r="AY193" i="21"/>
  <c r="AY191" i="21"/>
  <c r="BA89" i="33"/>
  <c r="BA101" i="33" s="1"/>
  <c r="BA79" i="73" s="1"/>
  <c r="AZ87" i="21"/>
  <c r="AY115" i="21"/>
  <c r="AY270" i="21" s="1"/>
  <c r="AY101" i="21"/>
  <c r="AY94" i="21"/>
  <c r="AX109" i="21"/>
  <c r="AX264" i="21" s="1"/>
  <c r="AX110" i="21"/>
  <c r="AX265" i="21" s="1"/>
  <c r="AX112" i="21"/>
  <c r="AX267" i="21" s="1"/>
  <c r="AX111" i="21"/>
  <c r="AX266" i="21" s="1"/>
  <c r="AJ64" i="73" l="1"/>
  <c r="AJ57" i="73"/>
  <c r="AO67" i="73"/>
  <c r="AO53" i="73"/>
  <c r="AO60" i="73"/>
  <c r="AN68" i="73"/>
  <c r="AN47" i="73"/>
  <c r="AL48" i="73"/>
  <c r="AL69" i="73"/>
  <c r="AK63" i="73"/>
  <c r="AK56" i="73"/>
  <c r="AM47" i="73"/>
  <c r="AM68" i="73"/>
  <c r="AM61" i="73"/>
  <c r="AM54" i="73"/>
  <c r="AK70" i="73"/>
  <c r="AK49" i="73"/>
  <c r="AL55" i="73"/>
  <c r="AL62" i="73"/>
  <c r="AJ50" i="73"/>
  <c r="AN60" i="73"/>
  <c r="AP104" i="63"/>
  <c r="AP31" i="73" s="1"/>
  <c r="AK274" i="33"/>
  <c r="AK21" i="73" s="1"/>
  <c r="AN189" i="63"/>
  <c r="AN40" i="73" s="1"/>
  <c r="AM187" i="33"/>
  <c r="AM19" i="73" s="1"/>
  <c r="AN188" i="63"/>
  <c r="AN33" i="73" s="1"/>
  <c r="AK275" i="33"/>
  <c r="AK28" i="73" s="1"/>
  <c r="AK57" i="73" s="1"/>
  <c r="AN205" i="21"/>
  <c r="AL279" i="63"/>
  <c r="AL42" i="73" s="1"/>
  <c r="AK126" i="21"/>
  <c r="AK281" i="21" s="1"/>
  <c r="AM206" i="21"/>
  <c r="AM234" i="63"/>
  <c r="AM41" i="73" s="1"/>
  <c r="AM233" i="63"/>
  <c r="AM34" i="73" s="1"/>
  <c r="AO204" i="21"/>
  <c r="AM124" i="21"/>
  <c r="AM279" i="21" s="1"/>
  <c r="AL125" i="21"/>
  <c r="AL280" i="21" s="1"/>
  <c r="AM188" i="33"/>
  <c r="AM26" i="73" s="1"/>
  <c r="AO143" i="63"/>
  <c r="AO32" i="73" s="1"/>
  <c r="AQ104" i="63"/>
  <c r="AQ31" i="73" s="1"/>
  <c r="AP105" i="63"/>
  <c r="AP38" i="73" s="1"/>
  <c r="AP203" i="21"/>
  <c r="AL230" i="33"/>
  <c r="AL20" i="73" s="1"/>
  <c r="AN144" i="33"/>
  <c r="AN25" i="73" s="1"/>
  <c r="AN123" i="21"/>
  <c r="AN278" i="21" s="1"/>
  <c r="AL231" i="33"/>
  <c r="AL27" i="73" s="1"/>
  <c r="AL207" i="21"/>
  <c r="AL278" i="63"/>
  <c r="AL35" i="73" s="1"/>
  <c r="AO123" i="21"/>
  <c r="BA196" i="21"/>
  <c r="BA175" i="21"/>
  <c r="BA182" i="21" s="1"/>
  <c r="BC89" i="63"/>
  <c r="BC101" i="63" s="1"/>
  <c r="BC86" i="73" s="1"/>
  <c r="BB168" i="21"/>
  <c r="AZ190" i="21"/>
  <c r="AZ192" i="21"/>
  <c r="AZ193" i="21"/>
  <c r="AZ191" i="21"/>
  <c r="BB89" i="33"/>
  <c r="BB101" i="33" s="1"/>
  <c r="BB79" i="73" s="1"/>
  <c r="BA87" i="21"/>
  <c r="AZ115" i="21"/>
  <c r="AZ270" i="21" s="1"/>
  <c r="AZ94" i="21"/>
  <c r="AZ101" i="21"/>
  <c r="AY109" i="21"/>
  <c r="AY264" i="21" s="1"/>
  <c r="AY110" i="21"/>
  <c r="AY265" i="21" s="1"/>
  <c r="AY112" i="21"/>
  <c r="AY267" i="21" s="1"/>
  <c r="AY111" i="21"/>
  <c r="AY266" i="21" s="1"/>
  <c r="AK50" i="73" l="1"/>
  <c r="AK71" i="73"/>
  <c r="AL63" i="73"/>
  <c r="AL56" i="73"/>
  <c r="AM62" i="73"/>
  <c r="AM55" i="73"/>
  <c r="AN61" i="73"/>
  <c r="AN54" i="73"/>
  <c r="AL49" i="73"/>
  <c r="AL70" i="73"/>
  <c r="AM69" i="73"/>
  <c r="AM48" i="73"/>
  <c r="AK64" i="73"/>
  <c r="AO278" i="21"/>
  <c r="AP143" i="63"/>
  <c r="AP32" i="73" s="1"/>
  <c r="AO188" i="63"/>
  <c r="AO33" i="73" s="1"/>
  <c r="AN124" i="21"/>
  <c r="AN279" i="21" s="1"/>
  <c r="AM279" i="63"/>
  <c r="AM42" i="73" s="1"/>
  <c r="AP144" i="63"/>
  <c r="AP39" i="73" s="1"/>
  <c r="AP204" i="21"/>
  <c r="AQ105" i="63"/>
  <c r="AQ38" i="73" s="1"/>
  <c r="AO205" i="21"/>
  <c r="AO189" i="63"/>
  <c r="AO40" i="73" s="1"/>
  <c r="AO143" i="33"/>
  <c r="AO18" i="73" s="1"/>
  <c r="AN188" i="33"/>
  <c r="AN26" i="73" s="1"/>
  <c r="AN206" i="21"/>
  <c r="AN234" i="63"/>
  <c r="AN41" i="73" s="1"/>
  <c r="AN187" i="33"/>
  <c r="AN19" i="73" s="1"/>
  <c r="AN69" i="73" s="1"/>
  <c r="AL274" i="33"/>
  <c r="AL21" i="73" s="1"/>
  <c r="AN233" i="63"/>
  <c r="AN34" i="73" s="1"/>
  <c r="AP103" i="33"/>
  <c r="AP17" i="73" s="1"/>
  <c r="AP46" i="73" s="1"/>
  <c r="AL275" i="33"/>
  <c r="AL28" i="73" s="1"/>
  <c r="AM278" i="63"/>
  <c r="AM35" i="73" s="1"/>
  <c r="AL126" i="21"/>
  <c r="AL281" i="21" s="1"/>
  <c r="AM207" i="21"/>
  <c r="AO144" i="33"/>
  <c r="AO25" i="73" s="1"/>
  <c r="AP104" i="33"/>
  <c r="AP24" i="73" s="1"/>
  <c r="AP122" i="21"/>
  <c r="AP277" i="21" s="1"/>
  <c r="AQ203" i="21"/>
  <c r="AO233" i="63"/>
  <c r="AO34" i="73" s="1"/>
  <c r="AM125" i="21"/>
  <c r="AM280" i="21" s="1"/>
  <c r="AM231" i="33"/>
  <c r="AM27" i="73" s="1"/>
  <c r="AM56" i="73" s="1"/>
  <c r="AM230" i="33"/>
  <c r="AM20" i="73" s="1"/>
  <c r="AM49" i="73" s="1"/>
  <c r="AQ143" i="63"/>
  <c r="AQ32" i="73" s="1"/>
  <c r="AP123" i="21"/>
  <c r="BD89" i="63"/>
  <c r="BD101" i="63" s="1"/>
  <c r="BD86" i="73" s="1"/>
  <c r="BC168" i="21"/>
  <c r="BA190" i="21"/>
  <c r="BA191" i="21"/>
  <c r="BA193" i="21"/>
  <c r="BA192" i="21"/>
  <c r="AQ103" i="33"/>
  <c r="AQ17" i="73" s="1"/>
  <c r="AQ104" i="33"/>
  <c r="AQ24" i="73" s="1"/>
  <c r="BB196" i="21"/>
  <c r="BB175" i="21"/>
  <c r="BB182" i="21" s="1"/>
  <c r="BA115" i="21"/>
  <c r="BA270" i="21" s="1"/>
  <c r="BA101" i="21"/>
  <c r="BA94" i="21"/>
  <c r="BC89" i="33"/>
  <c r="BC101" i="33" s="1"/>
  <c r="BC79" i="73" s="1"/>
  <c r="BB87" i="21"/>
  <c r="AZ109" i="21"/>
  <c r="AZ264" i="21" s="1"/>
  <c r="AZ110" i="21"/>
  <c r="AZ265" i="21" s="1"/>
  <c r="AZ112" i="21"/>
  <c r="AZ267" i="21" s="1"/>
  <c r="AZ111" i="21"/>
  <c r="AZ266" i="21" s="1"/>
  <c r="AP67" i="73" l="1"/>
  <c r="AM63" i="73"/>
  <c r="AN62" i="73"/>
  <c r="AN55" i="73"/>
  <c r="AN48" i="73"/>
  <c r="AQ46" i="73"/>
  <c r="AQ67" i="73"/>
  <c r="AL64" i="73"/>
  <c r="AL57" i="73"/>
  <c r="AO54" i="73"/>
  <c r="AO61" i="73"/>
  <c r="AO68" i="73"/>
  <c r="AO47" i="73"/>
  <c r="AQ60" i="73"/>
  <c r="AQ53" i="73"/>
  <c r="AP60" i="73"/>
  <c r="AP53" i="73"/>
  <c r="AL71" i="73"/>
  <c r="AL50" i="73"/>
  <c r="AM70" i="73"/>
  <c r="AP188" i="63"/>
  <c r="AP33" i="73" s="1"/>
  <c r="AN279" i="63"/>
  <c r="AN42" i="73" s="1"/>
  <c r="AO124" i="21"/>
  <c r="AO279" i="21" s="1"/>
  <c r="AO188" i="33"/>
  <c r="AO26" i="73" s="1"/>
  <c r="AN278" i="63"/>
  <c r="AN35" i="73" s="1"/>
  <c r="AN207" i="21"/>
  <c r="AO187" i="33"/>
  <c r="AO19" i="73" s="1"/>
  <c r="AR104" i="63"/>
  <c r="AR31" i="73" s="1"/>
  <c r="AP278" i="21"/>
  <c r="AR203" i="21"/>
  <c r="AO206" i="21"/>
  <c r="AQ144" i="63"/>
  <c r="AQ39" i="73" s="1"/>
  <c r="AP144" i="33"/>
  <c r="AP25" i="73" s="1"/>
  <c r="AM274" i="33"/>
  <c r="AM21" i="73" s="1"/>
  <c r="AM126" i="21"/>
  <c r="AM281" i="21" s="1"/>
  <c r="AM275" i="33"/>
  <c r="AM28" i="73" s="1"/>
  <c r="AP189" i="63"/>
  <c r="AP40" i="73" s="1"/>
  <c r="AP205" i="21"/>
  <c r="AO234" i="63"/>
  <c r="AO41" i="73" s="1"/>
  <c r="AQ204" i="21"/>
  <c r="AR105" i="63"/>
  <c r="AR38" i="73" s="1"/>
  <c r="AN231" i="33"/>
  <c r="AN27" i="73" s="1"/>
  <c r="AN56" i="73" s="1"/>
  <c r="AQ122" i="21"/>
  <c r="AQ277" i="21" s="1"/>
  <c r="AN230" i="33"/>
  <c r="AN20" i="73" s="1"/>
  <c r="AN125" i="21"/>
  <c r="AN280" i="21" s="1"/>
  <c r="AP206" i="21"/>
  <c r="AP143" i="33"/>
  <c r="AP18" i="73" s="1"/>
  <c r="AP47" i="73" s="1"/>
  <c r="BB190" i="21"/>
  <c r="BB193" i="21"/>
  <c r="BB191" i="21"/>
  <c r="BB192" i="21"/>
  <c r="BC196" i="21"/>
  <c r="BC175" i="21"/>
  <c r="BC182" i="21" s="1"/>
  <c r="BE89" i="63"/>
  <c r="BE101" i="63" s="1"/>
  <c r="BE86" i="73" s="1"/>
  <c r="BD168" i="21"/>
  <c r="BA109" i="21"/>
  <c r="BA264" i="21" s="1"/>
  <c r="BA110" i="21"/>
  <c r="BA265" i="21" s="1"/>
  <c r="BA111" i="21"/>
  <c r="BA266" i="21" s="1"/>
  <c r="BA112" i="21"/>
  <c r="BA267" i="21" s="1"/>
  <c r="BB101" i="21"/>
  <c r="BB115" i="21"/>
  <c r="BB270" i="21" s="1"/>
  <c r="BB94" i="21"/>
  <c r="BD89" i="33"/>
  <c r="BD101" i="33" s="1"/>
  <c r="BD79" i="73" s="1"/>
  <c r="BC87" i="21"/>
  <c r="AM57" i="73" l="1"/>
  <c r="AM64" i="73"/>
  <c r="AO69" i="73"/>
  <c r="AO48" i="73"/>
  <c r="AP61" i="73"/>
  <c r="AP54" i="73"/>
  <c r="AN63" i="73"/>
  <c r="AN70" i="73"/>
  <c r="AN49" i="73"/>
  <c r="AO55" i="73"/>
  <c r="AO62" i="73"/>
  <c r="AP68" i="73"/>
  <c r="AM50" i="73"/>
  <c r="AM71" i="73"/>
  <c r="AS104" i="63"/>
  <c r="AS31" i="73" s="1"/>
  <c r="AQ189" i="63"/>
  <c r="AQ40" i="73" s="1"/>
  <c r="AQ205" i="21"/>
  <c r="AQ188" i="63"/>
  <c r="AQ33" i="73" s="1"/>
  <c r="AS105" i="63"/>
  <c r="AS38" i="73" s="1"/>
  <c r="AR204" i="21"/>
  <c r="AP187" i="33"/>
  <c r="AP19" i="73" s="1"/>
  <c r="AP188" i="33"/>
  <c r="AP26" i="73" s="1"/>
  <c r="AP55" i="73" s="1"/>
  <c r="AP124" i="21"/>
  <c r="AP279" i="21" s="1"/>
  <c r="AQ234" i="63"/>
  <c r="AQ41" i="73" s="1"/>
  <c r="AO125" i="21"/>
  <c r="AO280" i="21" s="1"/>
  <c r="AQ143" i="33"/>
  <c r="AQ18" i="73" s="1"/>
  <c r="AQ47" i="73" s="1"/>
  <c r="AQ144" i="33"/>
  <c r="AQ25" i="73" s="1"/>
  <c r="AQ123" i="21"/>
  <c r="AQ278" i="21" s="1"/>
  <c r="AO207" i="21"/>
  <c r="AR122" i="21"/>
  <c r="AR277" i="21" s="1"/>
  <c r="AS203" i="21"/>
  <c r="AN126" i="21"/>
  <c r="AN281" i="21" s="1"/>
  <c r="AP234" i="63"/>
  <c r="AP41" i="73" s="1"/>
  <c r="AR143" i="63"/>
  <c r="AR32" i="73" s="1"/>
  <c r="AO278" i="63"/>
  <c r="AO35" i="73" s="1"/>
  <c r="AP233" i="63"/>
  <c r="AP34" i="73" s="1"/>
  <c r="AR144" i="63"/>
  <c r="AR39" i="73" s="1"/>
  <c r="AO279" i="63"/>
  <c r="AO42" i="73" s="1"/>
  <c r="AO230" i="33"/>
  <c r="AO20" i="73" s="1"/>
  <c r="AN274" i="33"/>
  <c r="AN21" i="73" s="1"/>
  <c r="AO231" i="33"/>
  <c r="AO27" i="73" s="1"/>
  <c r="AN275" i="33"/>
  <c r="AN28" i="73" s="1"/>
  <c r="AR104" i="33"/>
  <c r="AR24" i="73" s="1"/>
  <c r="AR103" i="33"/>
  <c r="AR17" i="73" s="1"/>
  <c r="AR143" i="33"/>
  <c r="AR18" i="73" s="1"/>
  <c r="AS143" i="63"/>
  <c r="AS32" i="73" s="1"/>
  <c r="AT105" i="63"/>
  <c r="AT38" i="73" s="1"/>
  <c r="AP231" i="33"/>
  <c r="AP27" i="73" s="1"/>
  <c r="BF89" i="63"/>
  <c r="BF101" i="63" s="1"/>
  <c r="BF86" i="73" s="1"/>
  <c r="BE168" i="21"/>
  <c r="BC190" i="21"/>
  <c r="BC192" i="21"/>
  <c r="BC193" i="21"/>
  <c r="BC191" i="21"/>
  <c r="AS104" i="33"/>
  <c r="AS24" i="73" s="1"/>
  <c r="BD196" i="21"/>
  <c r="BD175" i="21"/>
  <c r="BD182" i="21" s="1"/>
  <c r="BC115" i="21"/>
  <c r="BC270" i="21" s="1"/>
  <c r="BC101" i="21"/>
  <c r="BC94" i="21"/>
  <c r="BB109" i="21"/>
  <c r="BB264" i="21" s="1"/>
  <c r="BB110" i="21"/>
  <c r="BB265" i="21" s="1"/>
  <c r="BB111" i="21"/>
  <c r="BB266" i="21" s="1"/>
  <c r="BB112" i="21"/>
  <c r="BB267" i="21" s="1"/>
  <c r="BE89" i="33"/>
  <c r="BE101" i="33" s="1"/>
  <c r="BE79" i="73" s="1"/>
  <c r="BD87" i="21"/>
  <c r="AQ68" i="73" l="1"/>
  <c r="AP62" i="73"/>
  <c r="AP69" i="73"/>
  <c r="AP48" i="73"/>
  <c r="AR46" i="73"/>
  <c r="AR67" i="73"/>
  <c r="AR53" i="73"/>
  <c r="AR60" i="73"/>
  <c r="AQ61" i="73"/>
  <c r="AQ54" i="73"/>
  <c r="AN57" i="73"/>
  <c r="AN64" i="73"/>
  <c r="AP56" i="73"/>
  <c r="AP63" i="73"/>
  <c r="AN71" i="73"/>
  <c r="AN50" i="73"/>
  <c r="AO63" i="73"/>
  <c r="AO56" i="73"/>
  <c r="AS53" i="73"/>
  <c r="AS60" i="73"/>
  <c r="AO70" i="73"/>
  <c r="AO49" i="73"/>
  <c r="AR68" i="73"/>
  <c r="AR47" i="73"/>
  <c r="AP125" i="21"/>
  <c r="AP280" i="21" s="1"/>
  <c r="AQ206" i="21"/>
  <c r="AQ233" i="63"/>
  <c r="AQ34" i="73" s="1"/>
  <c r="AS204" i="21"/>
  <c r="AP207" i="21"/>
  <c r="AT204" i="21"/>
  <c r="AP278" i="63"/>
  <c r="AP35" i="73" s="1"/>
  <c r="AO126" i="21"/>
  <c r="AO281" i="21" s="1"/>
  <c r="AT203" i="21"/>
  <c r="AO274" i="33"/>
  <c r="AO21" i="73" s="1"/>
  <c r="AS144" i="63"/>
  <c r="AS39" i="73" s="1"/>
  <c r="AU105" i="63"/>
  <c r="AU38" i="73" s="1"/>
  <c r="AO275" i="33"/>
  <c r="AO28" i="73" s="1"/>
  <c r="AO64" i="73" s="1"/>
  <c r="AQ187" i="33"/>
  <c r="AQ19" i="73" s="1"/>
  <c r="AT104" i="63"/>
  <c r="AT31" i="73" s="1"/>
  <c r="AQ188" i="33"/>
  <c r="AQ26" i="73" s="1"/>
  <c r="AQ55" i="73" s="1"/>
  <c r="AS103" i="33"/>
  <c r="AS17" i="73" s="1"/>
  <c r="AS46" i="73" s="1"/>
  <c r="AR189" i="63"/>
  <c r="AR40" i="73" s="1"/>
  <c r="AR188" i="63"/>
  <c r="AR33" i="73" s="1"/>
  <c r="AR205" i="21"/>
  <c r="AR123" i="21"/>
  <c r="AR278" i="21" s="1"/>
  <c r="AR144" i="33"/>
  <c r="AR25" i="73" s="1"/>
  <c r="AR206" i="21"/>
  <c r="AP279" i="63"/>
  <c r="AP42" i="73" s="1"/>
  <c r="AP230" i="33"/>
  <c r="AP20" i="73" s="1"/>
  <c r="AQ124" i="21"/>
  <c r="AQ279" i="21" s="1"/>
  <c r="AS122" i="21"/>
  <c r="AS277" i="21" s="1"/>
  <c r="BG89" i="63"/>
  <c r="BG101" i="63" s="1"/>
  <c r="BG86" i="73" s="1"/>
  <c r="BF168" i="21"/>
  <c r="BD190" i="21"/>
  <c r="BD193" i="21"/>
  <c r="BD191" i="21"/>
  <c r="BD192" i="21"/>
  <c r="BE196" i="21"/>
  <c r="BE175" i="21"/>
  <c r="BE182" i="21" s="1"/>
  <c r="BD115" i="21"/>
  <c r="BD270" i="21" s="1"/>
  <c r="BD101" i="21"/>
  <c r="BD94" i="21"/>
  <c r="BF89" i="33"/>
  <c r="BF101" i="33" s="1"/>
  <c r="BF79" i="73" s="1"/>
  <c r="BE87" i="21"/>
  <c r="BC109" i="21"/>
  <c r="BC264" i="21" s="1"/>
  <c r="BC110" i="21"/>
  <c r="BC265" i="21" s="1"/>
  <c r="BC112" i="21"/>
  <c r="BC267" i="21" s="1"/>
  <c r="BC111" i="21"/>
  <c r="BC266" i="21" s="1"/>
  <c r="AQ62" i="73" l="1"/>
  <c r="AO50" i="73"/>
  <c r="AO71" i="73"/>
  <c r="AO57" i="73"/>
  <c r="AP49" i="73"/>
  <c r="AP70" i="73"/>
  <c r="AR61" i="73"/>
  <c r="AR54" i="73"/>
  <c r="AQ69" i="73"/>
  <c r="AQ48" i="73"/>
  <c r="AS67" i="73"/>
  <c r="AS205" i="21"/>
  <c r="AS188" i="63"/>
  <c r="AS33" i="73" s="1"/>
  <c r="AT144" i="63"/>
  <c r="AT39" i="73" s="1"/>
  <c r="AQ207" i="21"/>
  <c r="AT143" i="63"/>
  <c r="AT32" i="73" s="1"/>
  <c r="AS144" i="33"/>
  <c r="AS25" i="73" s="1"/>
  <c r="AS61" i="73" s="1"/>
  <c r="AS143" i="33"/>
  <c r="AS18" i="73" s="1"/>
  <c r="AQ231" i="33"/>
  <c r="AQ27" i="73" s="1"/>
  <c r="AQ230" i="33"/>
  <c r="AQ20" i="73" s="1"/>
  <c r="AS189" i="63"/>
  <c r="AS40" i="73" s="1"/>
  <c r="AQ125" i="21"/>
  <c r="AQ280" i="21" s="1"/>
  <c r="AS123" i="21"/>
  <c r="AS278" i="21" s="1"/>
  <c r="AU204" i="21"/>
  <c r="AU203" i="21"/>
  <c r="AP126" i="21"/>
  <c r="AP281" i="21" s="1"/>
  <c r="AT122" i="21"/>
  <c r="AT277" i="21" s="1"/>
  <c r="AP275" i="33"/>
  <c r="AP28" i="73" s="1"/>
  <c r="AP57" i="73" s="1"/>
  <c r="AU104" i="63"/>
  <c r="AU31" i="73" s="1"/>
  <c r="AP274" i="33"/>
  <c r="AP21" i="73" s="1"/>
  <c r="AR234" i="63"/>
  <c r="AR41" i="73" s="1"/>
  <c r="AT104" i="33"/>
  <c r="AT24" i="73" s="1"/>
  <c r="AR233" i="63"/>
  <c r="AR34" i="73" s="1"/>
  <c r="AR187" i="33"/>
  <c r="AR19" i="73" s="1"/>
  <c r="AR48" i="73" s="1"/>
  <c r="AS233" i="63"/>
  <c r="AS34" i="73" s="1"/>
  <c r="AQ278" i="63"/>
  <c r="AQ35" i="73" s="1"/>
  <c r="AQ279" i="63"/>
  <c r="AQ42" i="73" s="1"/>
  <c r="AV203" i="21"/>
  <c r="AT144" i="33"/>
  <c r="AT25" i="73" s="1"/>
  <c r="AT103" i="33"/>
  <c r="AT17" i="73" s="1"/>
  <c r="AR188" i="33"/>
  <c r="AR26" i="73" s="1"/>
  <c r="AR124" i="21"/>
  <c r="AR279" i="21" s="1"/>
  <c r="AR230" i="33"/>
  <c r="AR20" i="73" s="1"/>
  <c r="BH89" i="63"/>
  <c r="BH101" i="63" s="1"/>
  <c r="BH86" i="73" s="1"/>
  <c r="BG168" i="21"/>
  <c r="AU104" i="33"/>
  <c r="AU24" i="73" s="1"/>
  <c r="AU103" i="33"/>
  <c r="AU17" i="73" s="1"/>
  <c r="AU122" i="21"/>
  <c r="BF196" i="21"/>
  <c r="BF175" i="21"/>
  <c r="BF182" i="21" s="1"/>
  <c r="BE190" i="21"/>
  <c r="BE191" i="21"/>
  <c r="BE192" i="21"/>
  <c r="BE193" i="21"/>
  <c r="BD109" i="21"/>
  <c r="BD264" i="21" s="1"/>
  <c r="BD110" i="21"/>
  <c r="BD265" i="21" s="1"/>
  <c r="BD111" i="21"/>
  <c r="BD266" i="21" s="1"/>
  <c r="BD112" i="21"/>
  <c r="BD267" i="21" s="1"/>
  <c r="BE115" i="21"/>
  <c r="BE270" i="21" s="1"/>
  <c r="BE94" i="21"/>
  <c r="BE101" i="21"/>
  <c r="BG89" i="33"/>
  <c r="BG101" i="33" s="1"/>
  <c r="BG79" i="73" s="1"/>
  <c r="BF87" i="21"/>
  <c r="AR69" i="73" l="1"/>
  <c r="AT61" i="73"/>
  <c r="AQ70" i="73"/>
  <c r="AQ49" i="73"/>
  <c r="AR49" i="73"/>
  <c r="AR70" i="73"/>
  <c r="AQ56" i="73"/>
  <c r="AQ63" i="73"/>
  <c r="AS68" i="73"/>
  <c r="AS47" i="73"/>
  <c r="AT46" i="73"/>
  <c r="AT67" i="73"/>
  <c r="AT53" i="73"/>
  <c r="AT60" i="73"/>
  <c r="AU46" i="73"/>
  <c r="AU67" i="73"/>
  <c r="AS54" i="73"/>
  <c r="AR62" i="73"/>
  <c r="AR55" i="73"/>
  <c r="AU60" i="73"/>
  <c r="AU53" i="73"/>
  <c r="AP50" i="73"/>
  <c r="AP71" i="73"/>
  <c r="AT54" i="73"/>
  <c r="AP64" i="73"/>
  <c r="AU277" i="21"/>
  <c r="AR207" i="21"/>
  <c r="AV105" i="63"/>
  <c r="AV38" i="73" s="1"/>
  <c r="AR278" i="63"/>
  <c r="AR35" i="73" s="1"/>
  <c r="AR279" i="63"/>
  <c r="AR42" i="73" s="1"/>
  <c r="AT123" i="21"/>
  <c r="AT278" i="21" s="1"/>
  <c r="AT188" i="63"/>
  <c r="AT33" i="73" s="1"/>
  <c r="AT189" i="63"/>
  <c r="AT40" i="73" s="1"/>
  <c r="AT205" i="21"/>
  <c r="AS206" i="21"/>
  <c r="AW105" i="63"/>
  <c r="AW38" i="73" s="1"/>
  <c r="AS234" i="63"/>
  <c r="AS41" i="73" s="1"/>
  <c r="AT143" i="33"/>
  <c r="AT18" i="73" s="1"/>
  <c r="AR125" i="21"/>
  <c r="AR280" i="21" s="1"/>
  <c r="AR231" i="33"/>
  <c r="AR27" i="73" s="1"/>
  <c r="AR63" i="73" s="1"/>
  <c r="AT234" i="63"/>
  <c r="AT41" i="73" s="1"/>
  <c r="AS188" i="33"/>
  <c r="AS26" i="73" s="1"/>
  <c r="AU143" i="63"/>
  <c r="AU32" i="73" s="1"/>
  <c r="AQ126" i="21"/>
  <c r="AQ281" i="21" s="1"/>
  <c r="AS124" i="21"/>
  <c r="AS279" i="21" s="1"/>
  <c r="AV104" i="63"/>
  <c r="AV31" i="73" s="1"/>
  <c r="AU144" i="63"/>
  <c r="AU39" i="73" s="1"/>
  <c r="AQ274" i="33"/>
  <c r="AQ21" i="73" s="1"/>
  <c r="AS187" i="33"/>
  <c r="AS19" i="73" s="1"/>
  <c r="AQ275" i="33"/>
  <c r="AQ28" i="73" s="1"/>
  <c r="AV143" i="63"/>
  <c r="AV32" i="73" s="1"/>
  <c r="AV122" i="21"/>
  <c r="AV277" i="21" s="1"/>
  <c r="AS125" i="21"/>
  <c r="BI89" i="63"/>
  <c r="BI101" i="63" s="1"/>
  <c r="BI86" i="73" s="1"/>
  <c r="BH168" i="21"/>
  <c r="BG196" i="21"/>
  <c r="BG175" i="21"/>
  <c r="BG182" i="21" s="1"/>
  <c r="BF190" i="21"/>
  <c r="BF192" i="21"/>
  <c r="BF191" i="21"/>
  <c r="BF193" i="21"/>
  <c r="BF115" i="21"/>
  <c r="BF270" i="21" s="1"/>
  <c r="BF94" i="21"/>
  <c r="BF101" i="21"/>
  <c r="BE109" i="21"/>
  <c r="BE264" i="21" s="1"/>
  <c r="BE110" i="21"/>
  <c r="BE265" i="21" s="1"/>
  <c r="BE111" i="21"/>
  <c r="BE266" i="21" s="1"/>
  <c r="BE112" i="21"/>
  <c r="BE267" i="21" s="1"/>
  <c r="BH89" i="33"/>
  <c r="BH101" i="33" s="1"/>
  <c r="BH79" i="73" s="1"/>
  <c r="BG87" i="21"/>
  <c r="AS48" i="73" l="1"/>
  <c r="AS69" i="73"/>
  <c r="AQ71" i="73"/>
  <c r="AQ50" i="73"/>
  <c r="AR56" i="73"/>
  <c r="AT47" i="73"/>
  <c r="AT68" i="73"/>
  <c r="AQ64" i="73"/>
  <c r="AQ57" i="73"/>
  <c r="AS62" i="73"/>
  <c r="AS55" i="73"/>
  <c r="AS280" i="21"/>
  <c r="AT206" i="21"/>
  <c r="AU123" i="21"/>
  <c r="AU278" i="21" s="1"/>
  <c r="AW203" i="21"/>
  <c r="AW104" i="63"/>
  <c r="AW31" i="73" s="1"/>
  <c r="AU144" i="33"/>
  <c r="AU25" i="73" s="1"/>
  <c r="AU143" i="33"/>
  <c r="AU18" i="73" s="1"/>
  <c r="AU47" i="73" s="1"/>
  <c r="AS230" i="33"/>
  <c r="AS20" i="73" s="1"/>
  <c r="AW204" i="21"/>
  <c r="AV144" i="63"/>
  <c r="AV39" i="73" s="1"/>
  <c r="AT233" i="63"/>
  <c r="AT34" i="73" s="1"/>
  <c r="AR275" i="33"/>
  <c r="AR28" i="73" s="1"/>
  <c r="AR57" i="73" s="1"/>
  <c r="AR274" i="33"/>
  <c r="AR21" i="73" s="1"/>
  <c r="AR126" i="21"/>
  <c r="AR281" i="21" s="1"/>
  <c r="AV103" i="33"/>
  <c r="AV17" i="73" s="1"/>
  <c r="AV46" i="73" s="1"/>
  <c r="AT124" i="21"/>
  <c r="AT279" i="21" s="1"/>
  <c r="AV204" i="21"/>
  <c r="AT187" i="33"/>
  <c r="AT19" i="73" s="1"/>
  <c r="AV104" i="33"/>
  <c r="AV24" i="73" s="1"/>
  <c r="AS207" i="21"/>
  <c r="AT188" i="33"/>
  <c r="AT26" i="73" s="1"/>
  <c r="AU188" i="63"/>
  <c r="AU33" i="73" s="1"/>
  <c r="AU205" i="21"/>
  <c r="AS279" i="63"/>
  <c r="AS42" i="73" s="1"/>
  <c r="AU189" i="63"/>
  <c r="AU40" i="73" s="1"/>
  <c r="AS278" i="63"/>
  <c r="AS35" i="73" s="1"/>
  <c r="AX203" i="21"/>
  <c r="AS231" i="33"/>
  <c r="AS27" i="73" s="1"/>
  <c r="AS63" i="73" s="1"/>
  <c r="AS274" i="33"/>
  <c r="AS21" i="73" s="1"/>
  <c r="BG190" i="21"/>
  <c r="BG191" i="21"/>
  <c r="BG193" i="21"/>
  <c r="BG192" i="21"/>
  <c r="BH196" i="21"/>
  <c r="BH175" i="21"/>
  <c r="BH182" i="21" s="1"/>
  <c r="BJ89" i="63"/>
  <c r="BJ101" i="63" s="1"/>
  <c r="BJ86" i="73" s="1"/>
  <c r="BI168" i="21"/>
  <c r="BG115" i="21"/>
  <c r="BG270" i="21" s="1"/>
  <c r="BG94" i="21"/>
  <c r="BG101" i="21"/>
  <c r="BI89" i="33"/>
  <c r="BI101" i="33" s="1"/>
  <c r="BI79" i="73" s="1"/>
  <c r="BH87" i="21"/>
  <c r="BF109" i="21"/>
  <c r="BF264" i="21" s="1"/>
  <c r="BF110" i="21"/>
  <c r="BF265" i="21" s="1"/>
  <c r="BF111" i="21"/>
  <c r="BF266" i="21" s="1"/>
  <c r="BF112" i="21"/>
  <c r="BF267" i="21" s="1"/>
  <c r="AS50" i="73" l="1"/>
  <c r="AS71" i="73"/>
  <c r="AU61" i="73"/>
  <c r="AU54" i="73"/>
  <c r="AT55" i="73"/>
  <c r="AT62" i="73"/>
  <c r="AR71" i="73"/>
  <c r="AR50" i="73"/>
  <c r="AU68" i="73"/>
  <c r="AT48" i="73"/>
  <c r="AT69" i="73"/>
  <c r="AR64" i="73"/>
  <c r="AV67" i="73"/>
  <c r="AV53" i="73"/>
  <c r="AV60" i="73"/>
  <c r="AS56" i="73"/>
  <c r="AS49" i="73"/>
  <c r="AS70" i="73"/>
  <c r="AV188" i="63"/>
  <c r="AV33" i="73" s="1"/>
  <c r="AV205" i="21"/>
  <c r="AV189" i="63"/>
  <c r="AV40" i="73" s="1"/>
  <c r="AW143" i="63"/>
  <c r="AW32" i="73" s="1"/>
  <c r="AW144" i="63"/>
  <c r="AW39" i="73" s="1"/>
  <c r="AY203" i="21"/>
  <c r="AV233" i="63"/>
  <c r="AV34" i="73" s="1"/>
  <c r="AX105" i="63"/>
  <c r="AX38" i="73" s="1"/>
  <c r="AS275" i="33"/>
  <c r="AS28" i="73" s="1"/>
  <c r="AS57" i="73" s="1"/>
  <c r="AU233" i="63"/>
  <c r="AU34" i="73" s="1"/>
  <c r="AT230" i="33"/>
  <c r="AT20" i="73" s="1"/>
  <c r="AU234" i="63"/>
  <c r="AU41" i="73" s="1"/>
  <c r="AT279" i="63"/>
  <c r="AT42" i="73" s="1"/>
  <c r="AT207" i="21"/>
  <c r="AV143" i="33"/>
  <c r="AV18" i="73" s="1"/>
  <c r="AU124" i="21"/>
  <c r="AU279" i="21" s="1"/>
  <c r="AU206" i="21"/>
  <c r="AS126" i="21"/>
  <c r="AS281" i="21" s="1"/>
  <c r="AX104" i="63"/>
  <c r="AX31" i="73" s="1"/>
  <c r="AX204" i="21"/>
  <c r="AT278" i="63"/>
  <c r="AT35" i="73" s="1"/>
  <c r="AT231" i="33"/>
  <c r="AT27" i="73" s="1"/>
  <c r="AT125" i="21"/>
  <c r="AT280" i="21" s="1"/>
  <c r="AW143" i="33"/>
  <c r="AW18" i="73" s="1"/>
  <c r="AX122" i="21"/>
  <c r="AX277" i="21" s="1"/>
  <c r="AV144" i="33"/>
  <c r="AV25" i="73" s="1"/>
  <c r="AW103" i="33"/>
  <c r="AW17" i="73" s="1"/>
  <c r="AW67" i="73" s="1"/>
  <c r="AW122" i="21"/>
  <c r="AW277" i="21" s="1"/>
  <c r="AU187" i="33"/>
  <c r="AU19" i="73" s="1"/>
  <c r="AW104" i="33"/>
  <c r="AW24" i="73" s="1"/>
  <c r="AU188" i="33"/>
  <c r="AU26" i="73" s="1"/>
  <c r="AU62" i="73" s="1"/>
  <c r="AV123" i="21"/>
  <c r="AV278" i="21" s="1"/>
  <c r="BI196" i="21"/>
  <c r="BI175" i="21"/>
  <c r="BI182" i="21" s="1"/>
  <c r="BH190" i="21"/>
  <c r="BH192" i="21"/>
  <c r="BH193" i="21"/>
  <c r="BH191" i="21"/>
  <c r="BK89" i="63"/>
  <c r="BK101" i="63" s="1"/>
  <c r="BK86" i="73" s="1"/>
  <c r="BJ168" i="21"/>
  <c r="BH115" i="21"/>
  <c r="BH270" i="21" s="1"/>
  <c r="BH94" i="21"/>
  <c r="BH101" i="21"/>
  <c r="BJ89" i="33"/>
  <c r="BJ101" i="33" s="1"/>
  <c r="BJ79" i="73" s="1"/>
  <c r="BI87" i="21"/>
  <c r="BG109" i="21"/>
  <c r="BG264" i="21" s="1"/>
  <c r="BG110" i="21"/>
  <c r="BG265" i="21" s="1"/>
  <c r="BG111" i="21"/>
  <c r="BG266" i="21" s="1"/>
  <c r="BG112" i="21"/>
  <c r="BG267" i="21" s="1"/>
  <c r="AU55" i="73" l="1"/>
  <c r="AU69" i="73"/>
  <c r="AU48" i="73"/>
  <c r="AS64" i="73"/>
  <c r="AW46" i="73"/>
  <c r="AW68" i="73"/>
  <c r="AW47" i="73"/>
  <c r="AT70" i="73"/>
  <c r="AT49" i="73"/>
  <c r="AV54" i="73"/>
  <c r="AV61" i="73"/>
  <c r="AV68" i="73"/>
  <c r="AV47" i="73"/>
  <c r="AW53" i="73"/>
  <c r="AW60" i="73"/>
  <c r="AT63" i="73"/>
  <c r="AT56" i="73"/>
  <c r="AX144" i="63"/>
  <c r="AX39" i="73" s="1"/>
  <c r="AU279" i="63"/>
  <c r="AU42" i="73" s="1"/>
  <c r="AW189" i="63"/>
  <c r="AW40" i="73" s="1"/>
  <c r="AW188" i="63"/>
  <c r="AW33" i="73" s="1"/>
  <c r="AV206" i="21"/>
  <c r="AW205" i="21"/>
  <c r="AU278" i="63"/>
  <c r="AU35" i="73" s="1"/>
  <c r="AW123" i="21"/>
  <c r="AW278" i="21" s="1"/>
  <c r="AU207" i="21"/>
  <c r="AY104" i="63"/>
  <c r="AY31" i="73" s="1"/>
  <c r="AY105" i="63"/>
  <c r="AY38" i="73" s="1"/>
  <c r="AV234" i="63"/>
  <c r="AV41" i="73" s="1"/>
  <c r="AW144" i="33"/>
  <c r="AW25" i="73" s="1"/>
  <c r="AY204" i="21"/>
  <c r="AV187" i="33"/>
  <c r="AV19" i="73" s="1"/>
  <c r="AV48" i="73" s="1"/>
  <c r="AV188" i="33"/>
  <c r="AV26" i="73" s="1"/>
  <c r="AV124" i="21"/>
  <c r="AV279" i="21" s="1"/>
  <c r="AU125" i="21"/>
  <c r="AU280" i="21" s="1"/>
  <c r="AX103" i="33"/>
  <c r="AX17" i="73" s="1"/>
  <c r="AX46" i="73" s="1"/>
  <c r="AU230" i="33"/>
  <c r="AU20" i="73" s="1"/>
  <c r="AT126" i="21"/>
  <c r="AT281" i="21" s="1"/>
  <c r="AU231" i="33"/>
  <c r="AU27" i="73" s="1"/>
  <c r="AU56" i="73" s="1"/>
  <c r="AX143" i="63"/>
  <c r="AX32" i="73" s="1"/>
  <c r="AW233" i="63"/>
  <c r="AW34" i="73" s="1"/>
  <c r="AX104" i="33"/>
  <c r="AX24" i="73" s="1"/>
  <c r="AZ104" i="63"/>
  <c r="AZ31" i="73" s="1"/>
  <c r="AT275" i="33"/>
  <c r="AT28" i="73" s="1"/>
  <c r="AT274" i="33"/>
  <c r="AT21" i="73" s="1"/>
  <c r="AT71" i="73" s="1"/>
  <c r="BL89" i="63"/>
  <c r="BL101" i="63" s="1"/>
  <c r="BL86" i="73" s="1"/>
  <c r="BK168" i="21"/>
  <c r="BI190" i="21"/>
  <c r="BI191" i="21"/>
  <c r="BI192" i="21"/>
  <c r="BI193" i="21"/>
  <c r="AY104" i="33"/>
  <c r="AY24" i="73" s="1"/>
  <c r="BJ196" i="21"/>
  <c r="BJ175" i="21"/>
  <c r="BJ182" i="21" s="1"/>
  <c r="BI115" i="21"/>
  <c r="BI270" i="21" s="1"/>
  <c r="BI101" i="21"/>
  <c r="BI94" i="21"/>
  <c r="BK89" i="33"/>
  <c r="BK101" i="33" s="1"/>
  <c r="BK79" i="73" s="1"/>
  <c r="BJ87" i="21"/>
  <c r="BH109" i="21"/>
  <c r="BH264" i="21" s="1"/>
  <c r="BH110" i="21"/>
  <c r="BH265" i="21" s="1"/>
  <c r="BH111" i="21"/>
  <c r="BH266" i="21" s="1"/>
  <c r="BH112" i="21"/>
  <c r="BH267" i="21" s="1"/>
  <c r="AU63" i="73" l="1"/>
  <c r="AY60" i="73"/>
  <c r="AY53" i="73"/>
  <c r="AX60" i="73"/>
  <c r="AX53" i="73"/>
  <c r="AV69" i="73"/>
  <c r="AV62" i="73"/>
  <c r="AV55" i="73"/>
  <c r="AT64" i="73"/>
  <c r="AT57" i="73"/>
  <c r="AT50" i="73"/>
  <c r="AW54" i="73"/>
  <c r="AW61" i="73"/>
  <c r="AU49" i="73"/>
  <c r="AU70" i="73"/>
  <c r="AX67" i="73"/>
  <c r="BA105" i="63"/>
  <c r="BA38" i="73" s="1"/>
  <c r="AX189" i="63"/>
  <c r="AX40" i="73" s="1"/>
  <c r="AY143" i="63"/>
  <c r="AY32" i="73" s="1"/>
  <c r="AY144" i="63"/>
  <c r="AY39" i="73" s="1"/>
  <c r="AU274" i="33"/>
  <c r="AU21" i="73" s="1"/>
  <c r="AU126" i="21"/>
  <c r="AU281" i="21" s="1"/>
  <c r="AZ143" i="63"/>
  <c r="AZ32" i="73" s="1"/>
  <c r="AY122" i="21"/>
  <c r="AY277" i="21" s="1"/>
  <c r="AW206" i="21"/>
  <c r="AY103" i="33"/>
  <c r="AY17" i="73" s="1"/>
  <c r="AX188" i="63"/>
  <c r="AX33" i="73" s="1"/>
  <c r="AW234" i="63"/>
  <c r="AW41" i="73" s="1"/>
  <c r="AX205" i="21"/>
  <c r="AU275" i="33"/>
  <c r="AU28" i="73" s="1"/>
  <c r="AX143" i="33"/>
  <c r="AX18" i="73" s="1"/>
  <c r="AX47" i="73" s="1"/>
  <c r="AX144" i="33"/>
  <c r="AX25" i="73" s="1"/>
  <c r="AX123" i="21"/>
  <c r="AX278" i="21" s="1"/>
  <c r="AW188" i="33"/>
  <c r="AW26" i="73" s="1"/>
  <c r="AZ105" i="63"/>
  <c r="AZ38" i="73" s="1"/>
  <c r="AZ203" i="21"/>
  <c r="AV207" i="21"/>
  <c r="AV279" i="63"/>
  <c r="AV42" i="73" s="1"/>
  <c r="AV278" i="63"/>
  <c r="AV35" i="73" s="1"/>
  <c r="AV230" i="33"/>
  <c r="AV20" i="73" s="1"/>
  <c r="AV125" i="21"/>
  <c r="AV280" i="21" s="1"/>
  <c r="AW124" i="21"/>
  <c r="AW279" i="21" s="1"/>
  <c r="AW125" i="21"/>
  <c r="AV231" i="33"/>
  <c r="AV27" i="73" s="1"/>
  <c r="AW187" i="33"/>
  <c r="AW19" i="73" s="1"/>
  <c r="AX234" i="63"/>
  <c r="AX41" i="73" s="1"/>
  <c r="AY144" i="33"/>
  <c r="AY25" i="73" s="1"/>
  <c r="BK196" i="21"/>
  <c r="BK175" i="21"/>
  <c r="BK182" i="21" s="1"/>
  <c r="BM89" i="63"/>
  <c r="BM101" i="63" s="1"/>
  <c r="BM86" i="73" s="1"/>
  <c r="BL168" i="21"/>
  <c r="BJ190" i="21"/>
  <c r="BJ192" i="21"/>
  <c r="BJ193" i="21"/>
  <c r="BJ191" i="21"/>
  <c r="BL89" i="33"/>
  <c r="BL101" i="33" s="1"/>
  <c r="BL79" i="73" s="1"/>
  <c r="BK87" i="21"/>
  <c r="BI109" i="21"/>
  <c r="BI264" i="21" s="1"/>
  <c r="BI110" i="21"/>
  <c r="BI265" i="21" s="1"/>
  <c r="BI111" i="21"/>
  <c r="BI266" i="21" s="1"/>
  <c r="BI112" i="21"/>
  <c r="BI267" i="21" s="1"/>
  <c r="BJ115" i="21"/>
  <c r="BJ270" i="21" s="1"/>
  <c r="BJ101" i="21"/>
  <c r="BJ94" i="21"/>
  <c r="AY61" i="73" l="1"/>
  <c r="AY54" i="73"/>
  <c r="AU64" i="73"/>
  <c r="AU57" i="73"/>
  <c r="AW48" i="73"/>
  <c r="AW69" i="73"/>
  <c r="AU50" i="73"/>
  <c r="AU71" i="73"/>
  <c r="AX68" i="73"/>
  <c r="AX61" i="73"/>
  <c r="AX54" i="73"/>
  <c r="AW55" i="73"/>
  <c r="AW62" i="73"/>
  <c r="AY67" i="73"/>
  <c r="AY46" i="73"/>
  <c r="AV70" i="73"/>
  <c r="AV49" i="73"/>
  <c r="AV56" i="73"/>
  <c r="AV63" i="73"/>
  <c r="AV275" i="33"/>
  <c r="AV28" i="73" s="1"/>
  <c r="AV274" i="33"/>
  <c r="AV21" i="73" s="1"/>
  <c r="AV126" i="21"/>
  <c r="AV281" i="21" s="1"/>
  <c r="BA104" i="63"/>
  <c r="BA31" i="73" s="1"/>
  <c r="BA203" i="21"/>
  <c r="AZ204" i="21"/>
  <c r="AY143" i="33"/>
  <c r="AY18" i="73" s="1"/>
  <c r="AY47" i="73" s="1"/>
  <c r="AY123" i="21"/>
  <c r="AY278" i="21" s="1"/>
  <c r="AW280" i="21"/>
  <c r="AX233" i="63"/>
  <c r="AX34" i="73" s="1"/>
  <c r="AX188" i="33"/>
  <c r="AX26" i="73" s="1"/>
  <c r="AY189" i="63"/>
  <c r="AY40" i="73" s="1"/>
  <c r="AY188" i="63"/>
  <c r="AY33" i="73" s="1"/>
  <c r="AW207" i="21"/>
  <c r="AY205" i="21"/>
  <c r="AZ144" i="63"/>
  <c r="AZ39" i="73" s="1"/>
  <c r="AW231" i="33"/>
  <c r="AW27" i="73" s="1"/>
  <c r="AW63" i="73" s="1"/>
  <c r="AX187" i="33"/>
  <c r="AX19" i="73" s="1"/>
  <c r="AX48" i="73" s="1"/>
  <c r="AX206" i="21"/>
  <c r="AW278" i="63"/>
  <c r="AW35" i="73" s="1"/>
  <c r="AX124" i="21"/>
  <c r="AX279" i="21" s="1"/>
  <c r="AW279" i="63"/>
  <c r="AW42" i="73" s="1"/>
  <c r="AW230" i="33"/>
  <c r="AW20" i="73" s="1"/>
  <c r="AZ104" i="33"/>
  <c r="AZ24" i="73" s="1"/>
  <c r="AY206" i="21"/>
  <c r="AZ122" i="21"/>
  <c r="AZ277" i="21" s="1"/>
  <c r="AZ103" i="33"/>
  <c r="AZ17" i="73" s="1"/>
  <c r="BL196" i="21"/>
  <c r="BL175" i="21"/>
  <c r="BL182" i="21" s="1"/>
  <c r="BN89" i="63"/>
  <c r="BN101" i="63" s="1"/>
  <c r="BN86" i="73" s="1"/>
  <c r="BM168" i="21"/>
  <c r="BK190" i="21"/>
  <c r="BK193" i="21"/>
  <c r="BK192" i="21"/>
  <c r="BK191" i="21"/>
  <c r="BK115" i="21"/>
  <c r="BK270" i="21" s="1"/>
  <c r="BK101" i="21"/>
  <c r="BK94" i="21"/>
  <c r="BM89" i="33"/>
  <c r="BM101" i="33" s="1"/>
  <c r="BM79" i="73" s="1"/>
  <c r="BL87" i="21"/>
  <c r="BJ109" i="21"/>
  <c r="BJ264" i="21" s="1"/>
  <c r="BJ110" i="21"/>
  <c r="BJ265" i="21" s="1"/>
  <c r="BJ111" i="21"/>
  <c r="BJ266" i="21" s="1"/>
  <c r="BJ112" i="21"/>
  <c r="BJ267" i="21" s="1"/>
  <c r="AY68" i="73" l="1"/>
  <c r="AV64" i="73"/>
  <c r="AV57" i="73"/>
  <c r="AZ53" i="73"/>
  <c r="AZ60" i="73"/>
  <c r="AW70" i="73"/>
  <c r="AW49" i="73"/>
  <c r="AW56" i="73"/>
  <c r="AZ46" i="73"/>
  <c r="AZ67" i="73"/>
  <c r="AX55" i="73"/>
  <c r="AX62" i="73"/>
  <c r="AX69" i="73"/>
  <c r="AV50" i="73"/>
  <c r="AV71" i="73"/>
  <c r="AW274" i="33"/>
  <c r="AW21" i="73" s="1"/>
  <c r="AW275" i="33"/>
  <c r="AW28" i="73" s="1"/>
  <c r="AW126" i="21"/>
  <c r="AW281" i="21" s="1"/>
  <c r="AY187" i="33"/>
  <c r="AY19" i="73" s="1"/>
  <c r="BA123" i="21"/>
  <c r="AY188" i="33"/>
  <c r="AY26" i="73" s="1"/>
  <c r="AY62" i="73" s="1"/>
  <c r="AY124" i="21"/>
  <c r="AY279" i="21" s="1"/>
  <c r="BA144" i="63"/>
  <c r="BA39" i="73" s="1"/>
  <c r="AX207" i="21"/>
  <c r="AY125" i="21"/>
  <c r="AY280" i="21" s="1"/>
  <c r="AX278" i="63"/>
  <c r="AX35" i="73" s="1"/>
  <c r="AX279" i="63"/>
  <c r="AX42" i="73" s="1"/>
  <c r="BB104" i="63"/>
  <c r="BB31" i="73" s="1"/>
  <c r="AZ188" i="63"/>
  <c r="AZ33" i="73" s="1"/>
  <c r="BB203" i="21"/>
  <c r="BA103" i="33"/>
  <c r="BA17" i="73" s="1"/>
  <c r="AZ189" i="63"/>
  <c r="AZ40" i="73" s="1"/>
  <c r="AX125" i="21"/>
  <c r="AX280" i="21" s="1"/>
  <c r="AY233" i="63"/>
  <c r="AY34" i="73" s="1"/>
  <c r="BB105" i="63"/>
  <c r="BB38" i="73" s="1"/>
  <c r="AY234" i="63"/>
  <c r="AY41" i="73" s="1"/>
  <c r="BA143" i="63"/>
  <c r="BA32" i="73" s="1"/>
  <c r="AZ205" i="21"/>
  <c r="BA204" i="21"/>
  <c r="BA104" i="33"/>
  <c r="BA24" i="73" s="1"/>
  <c r="AX231" i="33"/>
  <c r="AX27" i="73" s="1"/>
  <c r="AZ144" i="33"/>
  <c r="AZ25" i="73" s="1"/>
  <c r="AZ123" i="21"/>
  <c r="AZ278" i="21" s="1"/>
  <c r="BA122" i="21"/>
  <c r="BA277" i="21" s="1"/>
  <c r="AX230" i="33"/>
  <c r="AX20" i="73" s="1"/>
  <c r="AZ143" i="33"/>
  <c r="AZ18" i="73" s="1"/>
  <c r="BM196" i="21"/>
  <c r="BM175" i="21"/>
  <c r="BM182" i="21" s="1"/>
  <c r="BO89" i="63"/>
  <c r="BO101" i="63" s="1"/>
  <c r="BO86" i="73" s="1"/>
  <c r="BN168" i="21"/>
  <c r="BL190" i="21"/>
  <c r="BL191" i="21"/>
  <c r="BL193" i="21"/>
  <c r="BL192" i="21"/>
  <c r="BA144" i="33"/>
  <c r="BA25" i="73" s="1"/>
  <c r="BN89" i="33"/>
  <c r="BN101" i="33" s="1"/>
  <c r="BN79" i="73" s="1"/>
  <c r="BM87" i="21"/>
  <c r="BL115" i="21"/>
  <c r="BL270" i="21" s="1"/>
  <c r="BL94" i="21"/>
  <c r="BL101" i="21"/>
  <c r="BK109" i="21"/>
  <c r="BK264" i="21" s="1"/>
  <c r="BK110" i="21"/>
  <c r="BK265" i="21" s="1"/>
  <c r="BK112" i="21"/>
  <c r="BK267" i="21" s="1"/>
  <c r="BK111" i="21"/>
  <c r="BK266" i="21" s="1"/>
  <c r="AY55" i="73" l="1"/>
  <c r="BA54" i="73"/>
  <c r="AZ47" i="73"/>
  <c r="AZ68" i="73"/>
  <c r="AX70" i="73"/>
  <c r="AX49" i="73"/>
  <c r="BA61" i="73"/>
  <c r="BA46" i="73"/>
  <c r="BA67" i="73"/>
  <c r="AZ61" i="73"/>
  <c r="AZ54" i="73"/>
  <c r="AX56" i="73"/>
  <c r="AX63" i="73"/>
  <c r="AW64" i="73"/>
  <c r="AW57" i="73"/>
  <c r="AY69" i="73"/>
  <c r="AY48" i="73"/>
  <c r="BA60" i="73"/>
  <c r="BA53" i="73"/>
  <c r="AW50" i="73"/>
  <c r="AW71" i="73"/>
  <c r="BA143" i="33"/>
  <c r="BA18" i="73" s="1"/>
  <c r="AY278" i="63"/>
  <c r="AY35" i="73" s="1"/>
  <c r="AZ233" i="63"/>
  <c r="AZ34" i="73" s="1"/>
  <c r="AY279" i="63"/>
  <c r="AY42" i="73" s="1"/>
  <c r="AY207" i="21"/>
  <c r="BA278" i="21"/>
  <c r="AZ206" i="21"/>
  <c r="AZ234" i="63"/>
  <c r="AZ41" i="73" s="1"/>
  <c r="AX274" i="33"/>
  <c r="AX21" i="73" s="1"/>
  <c r="AX71" i="73" s="1"/>
  <c r="AX275" i="33"/>
  <c r="AX28" i="73" s="1"/>
  <c r="AY230" i="33"/>
  <c r="AY20" i="73" s="1"/>
  <c r="AZ188" i="33"/>
  <c r="AZ26" i="73" s="1"/>
  <c r="AY231" i="33"/>
  <c r="AY27" i="73" s="1"/>
  <c r="AZ124" i="21"/>
  <c r="AZ279" i="21" s="1"/>
  <c r="AZ187" i="33"/>
  <c r="AZ19" i="73" s="1"/>
  <c r="AZ69" i="73" s="1"/>
  <c r="BB143" i="63"/>
  <c r="BB32" i="73" s="1"/>
  <c r="AX126" i="21"/>
  <c r="AX281" i="21" s="1"/>
  <c r="BB122" i="21"/>
  <c r="BB277" i="21" s="1"/>
  <c r="BA188" i="63"/>
  <c r="BA33" i="73" s="1"/>
  <c r="BA189" i="63"/>
  <c r="BA40" i="73" s="1"/>
  <c r="BA205" i="21"/>
  <c r="BB144" i="63"/>
  <c r="BB39" i="73" s="1"/>
  <c r="BC104" i="63"/>
  <c r="BC31" i="73" s="1"/>
  <c r="BD203" i="21"/>
  <c r="BB204" i="21"/>
  <c r="BC203" i="21"/>
  <c r="BC105" i="63"/>
  <c r="BC38" i="73" s="1"/>
  <c r="BB103" i="33"/>
  <c r="BB17" i="73" s="1"/>
  <c r="BB46" i="73" s="1"/>
  <c r="BB144" i="33"/>
  <c r="BB25" i="73" s="1"/>
  <c r="BB104" i="33"/>
  <c r="BB24" i="73" s="1"/>
  <c r="BM190" i="21"/>
  <c r="BM192" i="21"/>
  <c r="BM191" i="21"/>
  <c r="BM193" i="21"/>
  <c r="BN196" i="21"/>
  <c r="BN175" i="21"/>
  <c r="BN182" i="21" s="1"/>
  <c r="BP89" i="63"/>
  <c r="BP101" i="63" s="1"/>
  <c r="BP86" i="73" s="1"/>
  <c r="BO168" i="21"/>
  <c r="BC103" i="33"/>
  <c r="BC17" i="73" s="1"/>
  <c r="BC122" i="21"/>
  <c r="BC104" i="33"/>
  <c r="BC24" i="73" s="1"/>
  <c r="BM115" i="21"/>
  <c r="BM270" i="21" s="1"/>
  <c r="BM94" i="21"/>
  <c r="BM101" i="21"/>
  <c r="BO89" i="33"/>
  <c r="BO101" i="33" s="1"/>
  <c r="BO79" i="73" s="1"/>
  <c r="BN87" i="21"/>
  <c r="BL109" i="21"/>
  <c r="BL264" i="21" s="1"/>
  <c r="BL110" i="21"/>
  <c r="BL265" i="21" s="1"/>
  <c r="BL112" i="21"/>
  <c r="BL267" i="21" s="1"/>
  <c r="BL111" i="21"/>
  <c r="BL266" i="21" s="1"/>
  <c r="AX50" i="73" l="1"/>
  <c r="BC46" i="73"/>
  <c r="BC67" i="73"/>
  <c r="AZ48" i="73"/>
  <c r="BB53" i="73"/>
  <c r="BB60" i="73"/>
  <c r="BB54" i="73"/>
  <c r="BB61" i="73"/>
  <c r="AY63" i="73"/>
  <c r="AY56" i="73"/>
  <c r="BB67" i="73"/>
  <c r="AY70" i="73"/>
  <c r="AY49" i="73"/>
  <c r="AX64" i="73"/>
  <c r="AX57" i="73"/>
  <c r="AZ62" i="73"/>
  <c r="AZ55" i="73"/>
  <c r="BC53" i="73"/>
  <c r="BC60" i="73"/>
  <c r="BA68" i="73"/>
  <c r="BA47" i="73"/>
  <c r="BA206" i="21"/>
  <c r="BA187" i="33"/>
  <c r="BA19" i="73" s="1"/>
  <c r="BC144" i="63"/>
  <c r="BC39" i="73" s="1"/>
  <c r="BA233" i="63"/>
  <c r="BA34" i="73" s="1"/>
  <c r="BA234" i="63"/>
  <c r="BA41" i="73" s="1"/>
  <c r="BC277" i="21"/>
  <c r="AY274" i="33"/>
  <c r="AY21" i="73" s="1"/>
  <c r="BA188" i="33"/>
  <c r="BA26" i="73" s="1"/>
  <c r="BA124" i="21"/>
  <c r="BA279" i="21" s="1"/>
  <c r="AY275" i="33"/>
  <c r="AY28" i="73" s="1"/>
  <c r="BD105" i="63"/>
  <c r="BD38" i="73" s="1"/>
  <c r="AZ278" i="63"/>
  <c r="AZ35" i="73" s="1"/>
  <c r="BD104" i="63"/>
  <c r="BD31" i="73" s="1"/>
  <c r="AY126" i="21"/>
  <c r="AY281" i="21" s="1"/>
  <c r="BB143" i="33"/>
  <c r="BB18" i="73" s="1"/>
  <c r="BC204" i="21"/>
  <c r="BB189" i="63"/>
  <c r="BB40" i="73" s="1"/>
  <c r="BC143" i="63"/>
  <c r="BC32" i="73" s="1"/>
  <c r="BB188" i="63"/>
  <c r="BB33" i="73" s="1"/>
  <c r="BB205" i="21"/>
  <c r="AZ230" i="33"/>
  <c r="AZ20" i="73" s="1"/>
  <c r="BB123" i="21"/>
  <c r="BB278" i="21" s="1"/>
  <c r="AZ279" i="63"/>
  <c r="AZ42" i="73" s="1"/>
  <c r="AZ207" i="21"/>
  <c r="BE105" i="63"/>
  <c r="BE38" i="73" s="1"/>
  <c r="BC144" i="33"/>
  <c r="BC25" i="73" s="1"/>
  <c r="AZ125" i="21"/>
  <c r="AZ280" i="21" s="1"/>
  <c r="AZ231" i="33"/>
  <c r="AZ27" i="73" s="1"/>
  <c r="BQ89" i="63"/>
  <c r="BQ101" i="63" s="1"/>
  <c r="BQ86" i="73" s="1"/>
  <c r="BP168" i="21"/>
  <c r="BO196" i="21"/>
  <c r="BO175" i="21"/>
  <c r="BO182" i="21" s="1"/>
  <c r="BN190" i="21"/>
  <c r="BN192" i="21"/>
  <c r="BN191" i="21"/>
  <c r="BN193" i="21"/>
  <c r="BP89" i="33"/>
  <c r="BP101" i="33" s="1"/>
  <c r="BP79" i="73" s="1"/>
  <c r="BO87" i="21"/>
  <c r="BM109" i="21"/>
  <c r="BM264" i="21" s="1"/>
  <c r="BM110" i="21"/>
  <c r="BM265" i="21" s="1"/>
  <c r="BM112" i="21"/>
  <c r="BM267" i="21" s="1"/>
  <c r="BM111" i="21"/>
  <c r="BM266" i="21" s="1"/>
  <c r="BD144" i="63"/>
  <c r="BD39" i="73" s="1"/>
  <c r="BD143" i="63"/>
  <c r="BD32" i="73" s="1"/>
  <c r="BD204" i="21"/>
  <c r="BN115" i="21"/>
  <c r="BN270" i="21" s="1"/>
  <c r="BN94" i="21"/>
  <c r="BN101" i="21"/>
  <c r="AZ63" i="73" l="1"/>
  <c r="AZ56" i="73"/>
  <c r="BC54" i="73"/>
  <c r="BC61" i="73"/>
  <c r="AY64" i="73"/>
  <c r="AY57" i="73"/>
  <c r="BA69" i="73"/>
  <c r="BA48" i="73"/>
  <c r="BB47" i="73"/>
  <c r="BB68" i="73"/>
  <c r="AY71" i="73"/>
  <c r="AY50" i="73"/>
  <c r="BA62" i="73"/>
  <c r="BA55" i="73"/>
  <c r="AZ70" i="73"/>
  <c r="AZ49" i="73"/>
  <c r="BC205" i="21"/>
  <c r="BB230" i="33"/>
  <c r="BB20" i="73" s="1"/>
  <c r="AZ274" i="33"/>
  <c r="AZ21" i="73" s="1"/>
  <c r="AZ50" i="73" s="1"/>
  <c r="BB124" i="21"/>
  <c r="BB279" i="21" s="1"/>
  <c r="BA278" i="63"/>
  <c r="BA35" i="73" s="1"/>
  <c r="BD104" i="33"/>
  <c r="BD24" i="73" s="1"/>
  <c r="BD53" i="73" s="1"/>
  <c r="BA279" i="63"/>
  <c r="BA42" i="73" s="1"/>
  <c r="BA207" i="21"/>
  <c r="BC189" i="63"/>
  <c r="BC40" i="73" s="1"/>
  <c r="BC188" i="63"/>
  <c r="BC33" i="73" s="1"/>
  <c r="BB234" i="63"/>
  <c r="BB41" i="73" s="1"/>
  <c r="BB233" i="63"/>
  <c r="BB34" i="73" s="1"/>
  <c r="BB188" i="33"/>
  <c r="BB26" i="73" s="1"/>
  <c r="BD143" i="33"/>
  <c r="BD18" i="73" s="1"/>
  <c r="BA125" i="21"/>
  <c r="BA280" i="21" s="1"/>
  <c r="BE104" i="63"/>
  <c r="BE31" i="73" s="1"/>
  <c r="BB206" i="21"/>
  <c r="BE203" i="21"/>
  <c r="BE144" i="63"/>
  <c r="BE39" i="73" s="1"/>
  <c r="BA230" i="33"/>
  <c r="BA20" i="73" s="1"/>
  <c r="AZ126" i="21"/>
  <c r="AZ281" i="21" s="1"/>
  <c r="BB187" i="33"/>
  <c r="BB19" i="73" s="1"/>
  <c r="AZ275" i="33"/>
  <c r="AZ28" i="73" s="1"/>
  <c r="BD103" i="33"/>
  <c r="BD17" i="73" s="1"/>
  <c r="BD46" i="73" s="1"/>
  <c r="BC143" i="33"/>
  <c r="BC18" i="73" s="1"/>
  <c r="BC68" i="73" s="1"/>
  <c r="BD122" i="21"/>
  <c r="BD277" i="21" s="1"/>
  <c r="BC123" i="21"/>
  <c r="BC278" i="21" s="1"/>
  <c r="BA231" i="33"/>
  <c r="BA27" i="73" s="1"/>
  <c r="BA63" i="73" s="1"/>
  <c r="BP196" i="21"/>
  <c r="BP175" i="21"/>
  <c r="BP182" i="21" s="1"/>
  <c r="BE104" i="33"/>
  <c r="BE24" i="73" s="1"/>
  <c r="BE103" i="33"/>
  <c r="BE17" i="73" s="1"/>
  <c r="BE122" i="21"/>
  <c r="BQ168" i="21"/>
  <c r="BR89" i="63"/>
  <c r="BR101" i="63" s="1"/>
  <c r="BR86" i="73" s="1"/>
  <c r="BO190" i="21"/>
  <c r="BO192" i="21"/>
  <c r="BO193" i="21"/>
  <c r="BO191" i="21"/>
  <c r="BO115" i="21"/>
  <c r="BO270" i="21" s="1"/>
  <c r="BO94" i="21"/>
  <c r="BO101" i="21"/>
  <c r="BQ89" i="33"/>
  <c r="BQ101" i="33" s="1"/>
  <c r="BQ79" i="73" s="1"/>
  <c r="BP87" i="21"/>
  <c r="BN109" i="21"/>
  <c r="BN264" i="21" s="1"/>
  <c r="BN110" i="21"/>
  <c r="BN265" i="21" s="1"/>
  <c r="BN112" i="21"/>
  <c r="BN267" i="21" s="1"/>
  <c r="BN111" i="21"/>
  <c r="BN266" i="21" s="1"/>
  <c r="BE46" i="73" l="1"/>
  <c r="BA56" i="73"/>
  <c r="BD60" i="73"/>
  <c r="BE53" i="73"/>
  <c r="BE60" i="73"/>
  <c r="AZ57" i="73"/>
  <c r="AZ64" i="73"/>
  <c r="BC47" i="73"/>
  <c r="BB48" i="73"/>
  <c r="BB69" i="73"/>
  <c r="BD68" i="73"/>
  <c r="BD47" i="73"/>
  <c r="AZ71" i="73"/>
  <c r="BD67" i="73"/>
  <c r="BA70" i="73"/>
  <c r="BA49" i="73"/>
  <c r="BE67" i="73"/>
  <c r="BB62" i="73"/>
  <c r="BB55" i="73"/>
  <c r="BB49" i="73"/>
  <c r="BB70" i="73"/>
  <c r="BF104" i="63"/>
  <c r="BF31" i="73" s="1"/>
  <c r="BF203" i="21"/>
  <c r="BB125" i="21"/>
  <c r="BB280" i="21" s="1"/>
  <c r="BB231" i="33"/>
  <c r="BB27" i="73" s="1"/>
  <c r="BF105" i="63"/>
  <c r="BF38" i="73" s="1"/>
  <c r="BC233" i="63"/>
  <c r="BC34" i="73" s="1"/>
  <c r="BC234" i="63"/>
  <c r="BC41" i="73" s="1"/>
  <c r="BD188" i="63"/>
  <c r="BD33" i="73" s="1"/>
  <c r="BD205" i="21"/>
  <c r="BD189" i="63"/>
  <c r="BD40" i="73" s="1"/>
  <c r="BC206" i="21"/>
  <c r="BG104" i="63"/>
  <c r="BG31" i="73" s="1"/>
  <c r="BA126" i="21"/>
  <c r="BA281" i="21" s="1"/>
  <c r="BC230" i="33"/>
  <c r="BC20" i="73" s="1"/>
  <c r="BA275" i="33"/>
  <c r="BA28" i="73" s="1"/>
  <c r="BA274" i="33"/>
  <c r="BA21" i="73" s="1"/>
  <c r="BA50" i="73" s="1"/>
  <c r="BC188" i="33"/>
  <c r="BC26" i="73" s="1"/>
  <c r="BE204" i="21"/>
  <c r="BE277" i="21"/>
  <c r="BD123" i="21"/>
  <c r="BD278" i="21" s="1"/>
  <c r="BD144" i="33"/>
  <c r="BD25" i="73" s="1"/>
  <c r="BE144" i="33"/>
  <c r="BE25" i="73" s="1"/>
  <c r="BE143" i="63"/>
  <c r="BE32" i="73" s="1"/>
  <c r="BB207" i="21"/>
  <c r="BB278" i="63"/>
  <c r="BB35" i="73" s="1"/>
  <c r="BB279" i="63"/>
  <c r="BB42" i="73" s="1"/>
  <c r="BC187" i="33"/>
  <c r="BC19" i="73" s="1"/>
  <c r="BC48" i="73" s="1"/>
  <c r="BC124" i="21"/>
  <c r="BC279" i="21" s="1"/>
  <c r="BP190" i="21"/>
  <c r="BP191" i="21"/>
  <c r="BP192" i="21"/>
  <c r="BP193" i="21"/>
  <c r="BQ196" i="21"/>
  <c r="BQ175" i="21"/>
  <c r="BQ182" i="21" s="1"/>
  <c r="BS89" i="63"/>
  <c r="BS101" i="63" s="1"/>
  <c r="BS86" i="73" s="1"/>
  <c r="BR168" i="21"/>
  <c r="BF122" i="21"/>
  <c r="BF104" i="33"/>
  <c r="BF24" i="73" s="1"/>
  <c r="BF103" i="33"/>
  <c r="BF17" i="73" s="1"/>
  <c r="BR89" i="33"/>
  <c r="BR101" i="33" s="1"/>
  <c r="BR79" i="73" s="1"/>
  <c r="BQ87" i="21"/>
  <c r="BC279" i="63"/>
  <c r="BC42" i="73" s="1"/>
  <c r="BO109" i="21"/>
  <c r="BO264" i="21" s="1"/>
  <c r="BO110" i="21"/>
  <c r="BO265" i="21" s="1"/>
  <c r="BO111" i="21"/>
  <c r="BO266" i="21" s="1"/>
  <c r="BO112" i="21"/>
  <c r="BO267" i="21" s="1"/>
  <c r="BP115" i="21"/>
  <c r="BP270" i="21" s="1"/>
  <c r="BP94" i="21"/>
  <c r="BP101" i="21"/>
  <c r="BC49" i="73" l="1"/>
  <c r="BC70" i="73"/>
  <c r="BF46" i="73"/>
  <c r="BC69" i="73"/>
  <c r="BB63" i="73"/>
  <c r="BB56" i="73"/>
  <c r="BC62" i="73"/>
  <c r="BC55" i="73"/>
  <c r="BA71" i="73"/>
  <c r="BF53" i="73"/>
  <c r="BF60" i="73"/>
  <c r="BE61" i="73"/>
  <c r="BE54" i="73"/>
  <c r="BA64" i="73"/>
  <c r="BA57" i="73"/>
  <c r="BD54" i="73"/>
  <c r="BD61" i="73"/>
  <c r="BF67" i="73"/>
  <c r="BF277" i="21"/>
  <c r="BD188" i="33"/>
  <c r="BD26" i="73" s="1"/>
  <c r="BC207" i="21"/>
  <c r="BD187" i="33"/>
  <c r="BD19" i="73" s="1"/>
  <c r="BD48" i="73" s="1"/>
  <c r="BG203" i="21"/>
  <c r="BF143" i="63"/>
  <c r="BF32" i="73" s="1"/>
  <c r="BG105" i="63"/>
  <c r="BG38" i="73" s="1"/>
  <c r="BD124" i="21"/>
  <c r="BD279" i="21" s="1"/>
  <c r="BF144" i="63"/>
  <c r="BF39" i="73" s="1"/>
  <c r="BD234" i="63"/>
  <c r="BD41" i="73" s="1"/>
  <c r="BC125" i="21"/>
  <c r="BC280" i="21" s="1"/>
  <c r="BC231" i="33"/>
  <c r="BC27" i="73" s="1"/>
  <c r="BD206" i="21"/>
  <c r="BD233" i="63"/>
  <c r="BD34" i="73" s="1"/>
  <c r="BE233" i="63"/>
  <c r="BE34" i="73" s="1"/>
  <c r="BE205" i="21"/>
  <c r="BE188" i="63"/>
  <c r="BE33" i="73" s="1"/>
  <c r="BB275" i="33"/>
  <c r="BB28" i="73" s="1"/>
  <c r="BB126" i="21"/>
  <c r="BB281" i="21" s="1"/>
  <c r="BB274" i="33"/>
  <c r="BB21" i="73" s="1"/>
  <c r="BB50" i="73" s="1"/>
  <c r="BE189" i="63"/>
  <c r="BE40" i="73" s="1"/>
  <c r="BC278" i="63"/>
  <c r="BC35" i="73" s="1"/>
  <c r="BE123" i="21"/>
  <c r="BE278" i="21" s="1"/>
  <c r="BE143" i="33"/>
  <c r="BE18" i="73" s="1"/>
  <c r="BF204" i="21"/>
  <c r="BR196" i="21"/>
  <c r="BR175" i="21"/>
  <c r="BR182" i="21" s="1"/>
  <c r="BQ190" i="21"/>
  <c r="BQ192" i="21"/>
  <c r="BQ193" i="21"/>
  <c r="BQ191" i="21"/>
  <c r="BT89" i="63"/>
  <c r="BT101" i="63" s="1"/>
  <c r="BT86" i="73" s="1"/>
  <c r="BS168" i="21"/>
  <c r="BQ115" i="21"/>
  <c r="BQ270" i="21" s="1"/>
  <c r="BQ101" i="21"/>
  <c r="BQ94" i="21"/>
  <c r="BP109" i="21"/>
  <c r="BP264" i="21" s="1"/>
  <c r="BP110" i="21"/>
  <c r="BP265" i="21" s="1"/>
  <c r="BP111" i="21"/>
  <c r="BP266" i="21" s="1"/>
  <c r="BP112" i="21"/>
  <c r="BP267" i="21" s="1"/>
  <c r="BS89" i="33"/>
  <c r="BS101" i="33" s="1"/>
  <c r="BS79" i="73" s="1"/>
  <c r="BR87" i="21"/>
  <c r="BE68" i="73" l="1"/>
  <c r="BE47" i="73"/>
  <c r="BB71" i="73"/>
  <c r="BC63" i="73"/>
  <c r="BC56" i="73"/>
  <c r="BB57" i="73"/>
  <c r="BB64" i="73"/>
  <c r="BD62" i="73"/>
  <c r="BD55" i="73"/>
  <c r="BD69" i="73"/>
  <c r="BF233" i="63"/>
  <c r="BF34" i="73" s="1"/>
  <c r="BE230" i="33"/>
  <c r="BE20" i="73" s="1"/>
  <c r="BD207" i="21"/>
  <c r="BD279" i="63"/>
  <c r="BD42" i="73" s="1"/>
  <c r="BE206" i="21"/>
  <c r="BC126" i="21"/>
  <c r="BC281" i="21" s="1"/>
  <c r="BC274" i="33"/>
  <c r="BC21" i="73" s="1"/>
  <c r="BC275" i="33"/>
  <c r="BC28" i="73" s="1"/>
  <c r="BE234" i="63"/>
  <c r="BE41" i="73" s="1"/>
  <c r="BG143" i="33"/>
  <c r="BG18" i="73" s="1"/>
  <c r="BG103" i="33"/>
  <c r="BG17" i="73" s="1"/>
  <c r="BF123" i="21"/>
  <c r="BF278" i="21" s="1"/>
  <c r="BE187" i="33"/>
  <c r="BE19" i="73" s="1"/>
  <c r="BF144" i="33"/>
  <c r="BF25" i="73" s="1"/>
  <c r="BG122" i="21"/>
  <c r="BG277" i="21" s="1"/>
  <c r="BF143" i="33"/>
  <c r="BF18" i="73" s="1"/>
  <c r="BF188" i="63"/>
  <c r="BF33" i="73" s="1"/>
  <c r="BE124" i="21"/>
  <c r="BE279" i="21" s="1"/>
  <c r="BG144" i="63"/>
  <c r="BG39" i="73" s="1"/>
  <c r="BG104" i="33"/>
  <c r="BG24" i="73" s="1"/>
  <c r="BE188" i="33"/>
  <c r="BE26" i="73" s="1"/>
  <c r="BF205" i="21"/>
  <c r="BF189" i="63"/>
  <c r="BF40" i="73" s="1"/>
  <c r="BG143" i="63"/>
  <c r="BG32" i="73" s="1"/>
  <c r="BG204" i="21"/>
  <c r="BH203" i="21"/>
  <c r="BD278" i="63"/>
  <c r="BD35" i="73" s="1"/>
  <c r="BH104" i="63"/>
  <c r="BH31" i="73" s="1"/>
  <c r="BH105" i="63"/>
  <c r="BH38" i="73" s="1"/>
  <c r="BD125" i="21"/>
  <c r="BD280" i="21" s="1"/>
  <c r="BD231" i="33"/>
  <c r="BD27" i="73" s="1"/>
  <c r="BD63" i="73" s="1"/>
  <c r="BD230" i="33"/>
  <c r="BD20" i="73" s="1"/>
  <c r="BS196" i="21"/>
  <c r="BS175" i="21"/>
  <c r="BS182" i="21" s="1"/>
  <c r="BU89" i="63"/>
  <c r="BU101" i="63" s="1"/>
  <c r="BU86" i="73" s="1"/>
  <c r="BT168" i="21"/>
  <c r="BR190" i="21"/>
  <c r="BR192" i="21"/>
  <c r="BR193" i="21"/>
  <c r="BR191" i="21"/>
  <c r="BQ109" i="21"/>
  <c r="BQ264" i="21" s="1"/>
  <c r="BQ110" i="21"/>
  <c r="BQ265" i="21" s="1"/>
  <c r="BQ112" i="21"/>
  <c r="BQ267" i="21" s="1"/>
  <c r="BQ111" i="21"/>
  <c r="BQ266" i="21" s="1"/>
  <c r="BT89" i="33"/>
  <c r="BT101" i="33" s="1"/>
  <c r="BT79" i="73" s="1"/>
  <c r="BS87" i="21"/>
  <c r="BR115" i="21"/>
  <c r="BR270" i="21" s="1"/>
  <c r="BR94" i="21"/>
  <c r="BR101" i="21"/>
  <c r="BG47" i="73" l="1"/>
  <c r="BG68" i="73"/>
  <c r="BE55" i="73"/>
  <c r="BE62" i="73"/>
  <c r="BE48" i="73"/>
  <c r="BE69" i="73"/>
  <c r="BG60" i="73"/>
  <c r="BG53" i="73"/>
  <c r="BG46" i="73"/>
  <c r="BG67" i="73"/>
  <c r="BF47" i="73"/>
  <c r="BF68" i="73"/>
  <c r="BC64" i="73"/>
  <c r="BC57" i="73"/>
  <c r="BD56" i="73"/>
  <c r="BE70" i="73"/>
  <c r="BE49" i="73"/>
  <c r="BC50" i="73"/>
  <c r="BC71" i="73"/>
  <c r="BD70" i="73"/>
  <c r="BD49" i="73"/>
  <c r="BF61" i="73"/>
  <c r="BF54" i="73"/>
  <c r="BG188" i="63"/>
  <c r="BG33" i="73" s="1"/>
  <c r="BE231" i="33"/>
  <c r="BE27" i="73" s="1"/>
  <c r="BE125" i="21"/>
  <c r="BE280" i="21" s="1"/>
  <c r="BF206" i="21"/>
  <c r="BI203" i="21"/>
  <c r="BG189" i="63"/>
  <c r="BG40" i="73" s="1"/>
  <c r="BG205" i="21"/>
  <c r="BF234" i="63"/>
  <c r="BF41" i="73" s="1"/>
  <c r="BI105" i="63"/>
  <c r="BI38" i="73" s="1"/>
  <c r="BI104" i="63"/>
  <c r="BI31" i="73" s="1"/>
  <c r="BD274" i="33"/>
  <c r="BD21" i="73" s="1"/>
  <c r="BG123" i="21"/>
  <c r="BG278" i="21" s="1"/>
  <c r="BH144" i="63"/>
  <c r="BH39" i="73" s="1"/>
  <c r="BD126" i="21"/>
  <c r="BD281" i="21" s="1"/>
  <c r="BF230" i="33"/>
  <c r="BF20" i="73" s="1"/>
  <c r="BH143" i="63"/>
  <c r="BH32" i="73" s="1"/>
  <c r="BG144" i="33"/>
  <c r="BG25" i="73" s="1"/>
  <c r="BD275" i="33"/>
  <c r="BD28" i="73" s="1"/>
  <c r="BE207" i="21"/>
  <c r="BF124" i="21"/>
  <c r="BF279" i="21" s="1"/>
  <c r="BH103" i="33"/>
  <c r="BH17" i="73" s="1"/>
  <c r="BH122" i="21"/>
  <c r="BH277" i="21" s="1"/>
  <c r="BH104" i="33"/>
  <c r="BH24" i="73" s="1"/>
  <c r="BH204" i="21"/>
  <c r="BE278" i="63"/>
  <c r="BE35" i="73" s="1"/>
  <c r="BH123" i="21"/>
  <c r="BF188" i="33"/>
  <c r="BF26" i="73" s="1"/>
  <c r="BF55" i="73" s="1"/>
  <c r="BF187" i="33"/>
  <c r="BF19" i="73" s="1"/>
  <c r="BE279" i="63"/>
  <c r="BE42" i="73" s="1"/>
  <c r="BJ203" i="21"/>
  <c r="BI143" i="63"/>
  <c r="BI32" i="73" s="1"/>
  <c r="BG206" i="21"/>
  <c r="BE274" i="33"/>
  <c r="BE21" i="73" s="1"/>
  <c r="BT196" i="21"/>
  <c r="BT175" i="21"/>
  <c r="BT182" i="21" s="1"/>
  <c r="BS190" i="21"/>
  <c r="BS193" i="21"/>
  <c r="BS192" i="21"/>
  <c r="BS191" i="21"/>
  <c r="BV89" i="63"/>
  <c r="BV101" i="63" s="1"/>
  <c r="BV86" i="73" s="1"/>
  <c r="BU168" i="21"/>
  <c r="BR109" i="21"/>
  <c r="BR264" i="21" s="1"/>
  <c r="BR110" i="21"/>
  <c r="BR265" i="21" s="1"/>
  <c r="BR111" i="21"/>
  <c r="BR266" i="21" s="1"/>
  <c r="BR112" i="21"/>
  <c r="BR267" i="21" s="1"/>
  <c r="BU89" i="33"/>
  <c r="BU101" i="33" s="1"/>
  <c r="BU79" i="73" s="1"/>
  <c r="BT87" i="21"/>
  <c r="BS115" i="21"/>
  <c r="BS270" i="21" s="1"/>
  <c r="BS94" i="21"/>
  <c r="BS101" i="21"/>
  <c r="BE50" i="73" l="1"/>
  <c r="BF62" i="73"/>
  <c r="BG54" i="73"/>
  <c r="BG61" i="73"/>
  <c r="BH53" i="73"/>
  <c r="BH60" i="73"/>
  <c r="BF70" i="73"/>
  <c r="BF49" i="73"/>
  <c r="BE63" i="73"/>
  <c r="BE56" i="73"/>
  <c r="BE71" i="73"/>
  <c r="BH67" i="73"/>
  <c r="BH46" i="73"/>
  <c r="BF69" i="73"/>
  <c r="BF48" i="73"/>
  <c r="BD57" i="73"/>
  <c r="BD64" i="73"/>
  <c r="BD50" i="73"/>
  <c r="BD71" i="73"/>
  <c r="BK104" i="63"/>
  <c r="BK31" i="73" s="1"/>
  <c r="BE126" i="21"/>
  <c r="BE281" i="21" s="1"/>
  <c r="BJ104" i="63"/>
  <c r="BJ31" i="73" s="1"/>
  <c r="BH278" i="21"/>
  <c r="BF279" i="63"/>
  <c r="BF42" i="73" s="1"/>
  <c r="BH144" i="33"/>
  <c r="BH25" i="73" s="1"/>
  <c r="BF125" i="21"/>
  <c r="BF280" i="21" s="1"/>
  <c r="BF231" i="33"/>
  <c r="BF27" i="73" s="1"/>
  <c r="BH143" i="33"/>
  <c r="BH18" i="73" s="1"/>
  <c r="BF207" i="21"/>
  <c r="BF278" i="63"/>
  <c r="BF35" i="73" s="1"/>
  <c r="BG234" i="63"/>
  <c r="BG41" i="73" s="1"/>
  <c r="BG124" i="21"/>
  <c r="BG279" i="21" s="1"/>
  <c r="BH189" i="63"/>
  <c r="BH40" i="73" s="1"/>
  <c r="BE275" i="33"/>
  <c r="BE28" i="73" s="1"/>
  <c r="BI104" i="33"/>
  <c r="BI24" i="73" s="1"/>
  <c r="BG233" i="63"/>
  <c r="BG34" i="73" s="1"/>
  <c r="BH188" i="63"/>
  <c r="BH33" i="73" s="1"/>
  <c r="BG187" i="33"/>
  <c r="BG19" i="73" s="1"/>
  <c r="BG188" i="33"/>
  <c r="BG26" i="73" s="1"/>
  <c r="BG55" i="73" s="1"/>
  <c r="BH234" i="63"/>
  <c r="BH41" i="73" s="1"/>
  <c r="BH205" i="21"/>
  <c r="BI144" i="63"/>
  <c r="BI39" i="73" s="1"/>
  <c r="BI204" i="21"/>
  <c r="BJ105" i="63"/>
  <c r="BJ38" i="73" s="1"/>
  <c r="BF274" i="33"/>
  <c r="BF21" i="73" s="1"/>
  <c r="BI122" i="21"/>
  <c r="BI277" i="21" s="1"/>
  <c r="BG230" i="33"/>
  <c r="BG20" i="73" s="1"/>
  <c r="BI103" i="33"/>
  <c r="BI17" i="73" s="1"/>
  <c r="BI46" i="73" s="1"/>
  <c r="BJ103" i="33"/>
  <c r="BJ17" i="73" s="1"/>
  <c r="BJ122" i="21"/>
  <c r="BJ277" i="21" s="1"/>
  <c r="BU196" i="21"/>
  <c r="BU175" i="21"/>
  <c r="BU182" i="21" s="1"/>
  <c r="BW89" i="63"/>
  <c r="BW101" i="63" s="1"/>
  <c r="BW86" i="73" s="1"/>
  <c r="BV168" i="21"/>
  <c r="BT190" i="21"/>
  <c r="BT191" i="21"/>
  <c r="BT192" i="21"/>
  <c r="BT193" i="21"/>
  <c r="BT115" i="21"/>
  <c r="BT270" i="21" s="1"/>
  <c r="BT101" i="21"/>
  <c r="BT94" i="21"/>
  <c r="BS109" i="21"/>
  <c r="BS264" i="21" s="1"/>
  <c r="BS110" i="21"/>
  <c r="BS265" i="21" s="1"/>
  <c r="BS111" i="21"/>
  <c r="BS266" i="21" s="1"/>
  <c r="BS112" i="21"/>
  <c r="BS267" i="21" s="1"/>
  <c r="BV89" i="33"/>
  <c r="BV101" i="33" s="1"/>
  <c r="BV79" i="73" s="1"/>
  <c r="BU87" i="21"/>
  <c r="BJ46" i="73" l="1"/>
  <c r="BG62" i="73"/>
  <c r="BG69" i="73"/>
  <c r="BG48" i="73"/>
  <c r="BF71" i="73"/>
  <c r="BF50" i="73"/>
  <c r="BJ67" i="73"/>
  <c r="BH68" i="73"/>
  <c r="BH47" i="73"/>
  <c r="BI60" i="73"/>
  <c r="BI53" i="73"/>
  <c r="BF63" i="73"/>
  <c r="BF56" i="73"/>
  <c r="BE64" i="73"/>
  <c r="BE57" i="73"/>
  <c r="BH54" i="73"/>
  <c r="BH61" i="73"/>
  <c r="BI67" i="73"/>
  <c r="BG70" i="73"/>
  <c r="BG49" i="73"/>
  <c r="BI188" i="63"/>
  <c r="BI33" i="73" s="1"/>
  <c r="BG207" i="21"/>
  <c r="BK105" i="63"/>
  <c r="BK38" i="73" s="1"/>
  <c r="BK203" i="21"/>
  <c r="BG279" i="63"/>
  <c r="BG42" i="73" s="1"/>
  <c r="BG278" i="63"/>
  <c r="BG35" i="73" s="1"/>
  <c r="BH124" i="21"/>
  <c r="BH279" i="21" s="1"/>
  <c r="BH187" i="33"/>
  <c r="BH19" i="73" s="1"/>
  <c r="BH48" i="73" s="1"/>
  <c r="BH206" i="21"/>
  <c r="BH233" i="63"/>
  <c r="BH34" i="73" s="1"/>
  <c r="BH188" i="33"/>
  <c r="BH26" i="73" s="1"/>
  <c r="BI189" i="63"/>
  <c r="BI40" i="73" s="1"/>
  <c r="BJ104" i="33"/>
  <c r="BJ24" i="73" s="1"/>
  <c r="BI205" i="21"/>
  <c r="BF275" i="33"/>
  <c r="BF28" i="73" s="1"/>
  <c r="BF64" i="73" s="1"/>
  <c r="BF126" i="21"/>
  <c r="BF281" i="21" s="1"/>
  <c r="BJ143" i="63"/>
  <c r="BJ32" i="73" s="1"/>
  <c r="BJ144" i="63"/>
  <c r="BJ39" i="73" s="1"/>
  <c r="BJ204" i="21"/>
  <c r="BI143" i="33"/>
  <c r="BI18" i="73" s="1"/>
  <c r="BG125" i="21"/>
  <c r="BG280" i="21" s="1"/>
  <c r="BI144" i="33"/>
  <c r="BI25" i="73" s="1"/>
  <c r="BG231" i="33"/>
  <c r="BG27" i="73" s="1"/>
  <c r="BI123" i="21"/>
  <c r="BI278" i="21" s="1"/>
  <c r="BJ144" i="33"/>
  <c r="BJ25" i="73" s="1"/>
  <c r="BI234" i="63"/>
  <c r="BI41" i="73" s="1"/>
  <c r="BK143" i="63"/>
  <c r="BK32" i="73" s="1"/>
  <c r="BH230" i="33"/>
  <c r="BH20" i="73" s="1"/>
  <c r="BH70" i="73" s="1"/>
  <c r="BU190" i="21"/>
  <c r="BU193" i="21"/>
  <c r="BU191" i="21"/>
  <c r="BU192" i="21"/>
  <c r="BV196" i="21"/>
  <c r="BV175" i="21"/>
  <c r="BV182" i="21" s="1"/>
  <c r="BX89" i="63"/>
  <c r="BX101" i="63" s="1"/>
  <c r="BX86" i="73" s="1"/>
  <c r="BW168" i="21"/>
  <c r="BU115" i="21"/>
  <c r="BU270" i="21" s="1"/>
  <c r="BU101" i="21"/>
  <c r="BU94" i="21"/>
  <c r="BW89" i="33"/>
  <c r="BW101" i="33" s="1"/>
  <c r="BW79" i="73" s="1"/>
  <c r="BV87" i="21"/>
  <c r="BT109" i="21"/>
  <c r="BT264" i="21" s="1"/>
  <c r="BT110" i="21"/>
  <c r="BT265" i="21" s="1"/>
  <c r="BT112" i="21"/>
  <c r="BT267" i="21" s="1"/>
  <c r="BT111" i="21"/>
  <c r="BT266" i="21" s="1"/>
  <c r="BL203" i="21"/>
  <c r="BL105" i="63"/>
  <c r="BL38" i="73" s="1"/>
  <c r="BL104" i="63"/>
  <c r="BL31" i="73" s="1"/>
  <c r="BH69" i="73" l="1"/>
  <c r="BF57" i="73"/>
  <c r="BJ54" i="73"/>
  <c r="BJ61" i="73"/>
  <c r="BG63" i="73"/>
  <c r="BG56" i="73"/>
  <c r="BI54" i="73"/>
  <c r="BI61" i="73"/>
  <c r="BJ53" i="73"/>
  <c r="BJ60" i="73"/>
  <c r="BH49" i="73"/>
  <c r="BI68" i="73"/>
  <c r="BI47" i="73"/>
  <c r="BH62" i="73"/>
  <c r="BH55" i="73"/>
  <c r="BI124" i="21"/>
  <c r="BI279" i="21" s="1"/>
  <c r="BI187" i="33"/>
  <c r="BI19" i="73" s="1"/>
  <c r="BH207" i="21"/>
  <c r="BJ143" i="33"/>
  <c r="BJ18" i="73" s="1"/>
  <c r="BJ68" i="73" s="1"/>
  <c r="BJ123" i="21"/>
  <c r="BJ278" i="21" s="1"/>
  <c r="BG274" i="33"/>
  <c r="BG21" i="73" s="1"/>
  <c r="BL204" i="21"/>
  <c r="BK144" i="63"/>
  <c r="BK39" i="73" s="1"/>
  <c r="BK204" i="21"/>
  <c r="BI188" i="33"/>
  <c r="BI26" i="73" s="1"/>
  <c r="BH279" i="63"/>
  <c r="BH42" i="73" s="1"/>
  <c r="BI206" i="21"/>
  <c r="BG275" i="33"/>
  <c r="BG28" i="73" s="1"/>
  <c r="BJ188" i="63"/>
  <c r="BJ33" i="73" s="1"/>
  <c r="BI233" i="63"/>
  <c r="BI34" i="73" s="1"/>
  <c r="BG126" i="21"/>
  <c r="BG281" i="21" s="1"/>
  <c r="BK122" i="21"/>
  <c r="BK277" i="21" s="1"/>
  <c r="BJ189" i="63"/>
  <c r="BJ40" i="73" s="1"/>
  <c r="BH278" i="63"/>
  <c r="BH35" i="73" s="1"/>
  <c r="BJ205" i="21"/>
  <c r="BK103" i="33"/>
  <c r="BK17" i="73" s="1"/>
  <c r="BM203" i="21"/>
  <c r="BK104" i="33"/>
  <c r="BK24" i="73" s="1"/>
  <c r="BJ206" i="21"/>
  <c r="BI125" i="21"/>
  <c r="BH231" i="33"/>
  <c r="BH27" i="73" s="1"/>
  <c r="BH125" i="21"/>
  <c r="BH280" i="21" s="1"/>
  <c r="BY89" i="63"/>
  <c r="BY101" i="63" s="1"/>
  <c r="BY86" i="73" s="1"/>
  <c r="BX168" i="21"/>
  <c r="BV190" i="21"/>
  <c r="BV192" i="21"/>
  <c r="BV191" i="21"/>
  <c r="BV193" i="21"/>
  <c r="BW196" i="21"/>
  <c r="BW175" i="21"/>
  <c r="BW182" i="21" s="1"/>
  <c r="BV115" i="21"/>
  <c r="BV270" i="21" s="1"/>
  <c r="BV101" i="21"/>
  <c r="BV94" i="21"/>
  <c r="BX89" i="33"/>
  <c r="BX101" i="33" s="1"/>
  <c r="BX79" i="73" s="1"/>
  <c r="BW87" i="21"/>
  <c r="BU109" i="21"/>
  <c r="BU264" i="21" s="1"/>
  <c r="BU110" i="21"/>
  <c r="BU265" i="21" s="1"/>
  <c r="BU111" i="21"/>
  <c r="BU266" i="21" s="1"/>
  <c r="BU112" i="21"/>
  <c r="BU267" i="21" s="1"/>
  <c r="BK53" i="73" l="1"/>
  <c r="BK60" i="73"/>
  <c r="BG50" i="73"/>
  <c r="BG71" i="73"/>
  <c r="BK46" i="73"/>
  <c r="BK67" i="73"/>
  <c r="BJ47" i="73"/>
  <c r="BG57" i="73"/>
  <c r="BG64" i="73"/>
  <c r="BH63" i="73"/>
  <c r="BH56" i="73"/>
  <c r="BI62" i="73"/>
  <c r="BI55" i="73"/>
  <c r="BI69" i="73"/>
  <c r="BI48" i="73"/>
  <c r="BL144" i="63"/>
  <c r="BL39" i="73" s="1"/>
  <c r="BI230" i="33"/>
  <c r="BI20" i="73" s="1"/>
  <c r="BL143" i="63"/>
  <c r="BL32" i="73" s="1"/>
  <c r="BH274" i="33"/>
  <c r="BH21" i="73" s="1"/>
  <c r="BH50" i="73" s="1"/>
  <c r="BJ188" i="33"/>
  <c r="BJ26" i="73" s="1"/>
  <c r="BM105" i="63"/>
  <c r="BM38" i="73" s="1"/>
  <c r="BK188" i="63"/>
  <c r="BK33" i="73" s="1"/>
  <c r="BK189" i="63"/>
  <c r="BK40" i="73" s="1"/>
  <c r="BM104" i="63"/>
  <c r="BM31" i="73" s="1"/>
  <c r="BK205" i="21"/>
  <c r="BI280" i="21"/>
  <c r="BH126" i="21"/>
  <c r="BH281" i="21" s="1"/>
  <c r="BH275" i="33"/>
  <c r="BH28" i="73" s="1"/>
  <c r="BH57" i="73" s="1"/>
  <c r="BJ124" i="21"/>
  <c r="BJ279" i="21" s="1"/>
  <c r="BJ187" i="33"/>
  <c r="BJ19" i="73" s="1"/>
  <c r="BJ234" i="63"/>
  <c r="BJ41" i="73" s="1"/>
  <c r="BJ233" i="63"/>
  <c r="BJ34" i="73" s="1"/>
  <c r="BL103" i="33"/>
  <c r="BL17" i="73" s="1"/>
  <c r="BI279" i="63"/>
  <c r="BI42" i="73" s="1"/>
  <c r="BI231" i="33"/>
  <c r="BI27" i="73" s="1"/>
  <c r="BL122" i="21"/>
  <c r="BL277" i="21" s="1"/>
  <c r="BL104" i="33"/>
  <c r="BL24" i="73" s="1"/>
  <c r="BI278" i="63"/>
  <c r="BI35" i="73" s="1"/>
  <c r="BI207" i="21"/>
  <c r="BK143" i="33"/>
  <c r="BK18" i="73" s="1"/>
  <c r="BK47" i="73" s="1"/>
  <c r="BM204" i="21"/>
  <c r="BK144" i="33"/>
  <c r="BK25" i="73" s="1"/>
  <c r="BK123" i="21"/>
  <c r="BK278" i="21" s="1"/>
  <c r="BL144" i="33"/>
  <c r="BL25" i="73" s="1"/>
  <c r="BZ89" i="63"/>
  <c r="BZ101" i="63" s="1"/>
  <c r="BZ86" i="73" s="1"/>
  <c r="BY168" i="21"/>
  <c r="BW190" i="21"/>
  <c r="BW191" i="21"/>
  <c r="BW193" i="21"/>
  <c r="BW192" i="21"/>
  <c r="BX196" i="21"/>
  <c r="BX175" i="21"/>
  <c r="BX182" i="21" s="1"/>
  <c r="BY89" i="33"/>
  <c r="BY101" i="33" s="1"/>
  <c r="BY79" i="73" s="1"/>
  <c r="BX87" i="21"/>
  <c r="BV109" i="21"/>
  <c r="BV264" i="21" s="1"/>
  <c r="BV110" i="21"/>
  <c r="BV265" i="21" s="1"/>
  <c r="BV111" i="21"/>
  <c r="BV266" i="21" s="1"/>
  <c r="BV112" i="21"/>
  <c r="BV267" i="21" s="1"/>
  <c r="BW115" i="21"/>
  <c r="BW270" i="21" s="1"/>
  <c r="BW94" i="21"/>
  <c r="BW101" i="21"/>
  <c r="BH71" i="73" l="1"/>
  <c r="BJ55" i="73"/>
  <c r="BJ62" i="73"/>
  <c r="BI63" i="73"/>
  <c r="BI56" i="73"/>
  <c r="BK61" i="73"/>
  <c r="BK54" i="73"/>
  <c r="BL53" i="73"/>
  <c r="BL60" i="73"/>
  <c r="BH64" i="73"/>
  <c r="BL67" i="73"/>
  <c r="BL46" i="73"/>
  <c r="BL54" i="73"/>
  <c r="BL61" i="73"/>
  <c r="BI49" i="73"/>
  <c r="BI70" i="73"/>
  <c r="BJ69" i="73"/>
  <c r="BJ48" i="73"/>
  <c r="BK68" i="73"/>
  <c r="BN105" i="63"/>
  <c r="BN38" i="73" s="1"/>
  <c r="BK233" i="63"/>
  <c r="BK34" i="73" s="1"/>
  <c r="BK206" i="21"/>
  <c r="BN104" i="63"/>
  <c r="BN31" i="73" s="1"/>
  <c r="BN203" i="21"/>
  <c r="BJ207" i="21"/>
  <c r="BI126" i="21"/>
  <c r="BI281" i="21" s="1"/>
  <c r="BI275" i="33"/>
  <c r="BI28" i="73" s="1"/>
  <c r="BI64" i="73" s="1"/>
  <c r="BL188" i="63"/>
  <c r="BL33" i="73" s="1"/>
  <c r="BM143" i="63"/>
  <c r="BM32" i="73" s="1"/>
  <c r="BI274" i="33"/>
  <c r="BI21" i="73" s="1"/>
  <c r="BL143" i="33"/>
  <c r="BL18" i="73" s="1"/>
  <c r="BM103" i="33"/>
  <c r="BM17" i="73" s="1"/>
  <c r="BM46" i="73" s="1"/>
  <c r="BK187" i="33"/>
  <c r="BK19" i="73" s="1"/>
  <c r="BK234" i="63"/>
  <c r="BK41" i="73" s="1"/>
  <c r="BJ231" i="33"/>
  <c r="BJ27" i="73" s="1"/>
  <c r="BM104" i="33"/>
  <c r="BM24" i="73" s="1"/>
  <c r="BJ230" i="33"/>
  <c r="BJ20" i="73" s="1"/>
  <c r="BJ279" i="63"/>
  <c r="BJ42" i="73" s="1"/>
  <c r="BJ278" i="63"/>
  <c r="BJ35" i="73" s="1"/>
  <c r="BL189" i="63"/>
  <c r="BL40" i="73" s="1"/>
  <c r="BL205" i="21"/>
  <c r="BN144" i="63"/>
  <c r="BN39" i="73" s="1"/>
  <c r="BM122" i="21"/>
  <c r="BM277" i="21" s="1"/>
  <c r="BM144" i="63"/>
  <c r="BM39" i="73" s="1"/>
  <c r="BO105" i="63"/>
  <c r="BO38" i="73" s="1"/>
  <c r="BL234" i="63"/>
  <c r="BL41" i="73" s="1"/>
  <c r="BK124" i="21"/>
  <c r="BK279" i="21" s="1"/>
  <c r="BK188" i="33"/>
  <c r="BK26" i="73" s="1"/>
  <c r="BK62" i="73" s="1"/>
  <c r="BL188" i="33"/>
  <c r="BL26" i="73" s="1"/>
  <c r="BM143" i="33"/>
  <c r="BM18" i="73" s="1"/>
  <c r="BL123" i="21"/>
  <c r="BL278" i="21" s="1"/>
  <c r="BJ125" i="21"/>
  <c r="BJ280" i="21" s="1"/>
  <c r="CA89" i="63"/>
  <c r="CA101" i="63" s="1"/>
  <c r="CA86" i="73" s="1"/>
  <c r="BZ168" i="21"/>
  <c r="BY196" i="21"/>
  <c r="BY175" i="21"/>
  <c r="BY182" i="21" s="1"/>
  <c r="BX190" i="21"/>
  <c r="BX192" i="21"/>
  <c r="BX193" i="21"/>
  <c r="BX191" i="21"/>
  <c r="BX115" i="21"/>
  <c r="BX270" i="21" s="1"/>
  <c r="BX101" i="21"/>
  <c r="BX94" i="21"/>
  <c r="BW109" i="21"/>
  <c r="BW264" i="21" s="1"/>
  <c r="BW110" i="21"/>
  <c r="BW265" i="21" s="1"/>
  <c r="BW111" i="21"/>
  <c r="BW266" i="21" s="1"/>
  <c r="BW112" i="21"/>
  <c r="BW267" i="21" s="1"/>
  <c r="BZ89" i="33"/>
  <c r="BZ101" i="33" s="1"/>
  <c r="BZ79" i="73" s="1"/>
  <c r="BY87" i="21"/>
  <c r="BI57" i="73" l="1"/>
  <c r="BM53" i="73"/>
  <c r="BM60" i="73"/>
  <c r="BK55" i="73"/>
  <c r="BJ56" i="73"/>
  <c r="BJ63" i="73"/>
  <c r="BM68" i="73"/>
  <c r="BM47" i="73"/>
  <c r="BL62" i="73"/>
  <c r="BL55" i="73"/>
  <c r="BK69" i="73"/>
  <c r="BK48" i="73"/>
  <c r="BJ49" i="73"/>
  <c r="BJ70" i="73"/>
  <c r="BI71" i="73"/>
  <c r="BI50" i="73"/>
  <c r="BL68" i="73"/>
  <c r="BL47" i="73"/>
  <c r="BM67" i="73"/>
  <c r="BK125" i="21"/>
  <c r="BK280" i="21" s="1"/>
  <c r="BJ274" i="33"/>
  <c r="BJ21" i="73" s="1"/>
  <c r="BJ71" i="73" s="1"/>
  <c r="BO143" i="63"/>
  <c r="BO32" i="73" s="1"/>
  <c r="BM188" i="63"/>
  <c r="BM33" i="73" s="1"/>
  <c r="BM205" i="21"/>
  <c r="BM189" i="63"/>
  <c r="BM40" i="73" s="1"/>
  <c r="BK278" i="63"/>
  <c r="BK35" i="73" s="1"/>
  <c r="BK279" i="63"/>
  <c r="BK42" i="73" s="1"/>
  <c r="BK230" i="33"/>
  <c r="BK20" i="73" s="1"/>
  <c r="BO203" i="21"/>
  <c r="BK207" i="21"/>
  <c r="BJ126" i="21"/>
  <c r="BJ281" i="21" s="1"/>
  <c r="BJ275" i="33"/>
  <c r="BJ28" i="73" s="1"/>
  <c r="BK231" i="33"/>
  <c r="BK27" i="73" s="1"/>
  <c r="BK56" i="73" s="1"/>
  <c r="BM144" i="33"/>
  <c r="BM25" i="73" s="1"/>
  <c r="BL124" i="21"/>
  <c r="BL279" i="21" s="1"/>
  <c r="BN122" i="21"/>
  <c r="BN277" i="21" s="1"/>
  <c r="BN143" i="63"/>
  <c r="BN32" i="73" s="1"/>
  <c r="BN204" i="21"/>
  <c r="BO104" i="63"/>
  <c r="BO31" i="73" s="1"/>
  <c r="BN103" i="33"/>
  <c r="BN17" i="73" s="1"/>
  <c r="BL187" i="33"/>
  <c r="BL19" i="73" s="1"/>
  <c r="BL48" i="73" s="1"/>
  <c r="BN104" i="33"/>
  <c r="BN24" i="73" s="1"/>
  <c r="BM234" i="63"/>
  <c r="BM41" i="73" s="1"/>
  <c r="BL233" i="63"/>
  <c r="BL34" i="73" s="1"/>
  <c r="BL206" i="21"/>
  <c r="BL231" i="33"/>
  <c r="BL27" i="73" s="1"/>
  <c r="BL56" i="73" s="1"/>
  <c r="BM123" i="21"/>
  <c r="BM278" i="21" s="1"/>
  <c r="BZ196" i="21"/>
  <c r="BZ175" i="21"/>
  <c r="BZ182" i="21" s="1"/>
  <c r="BY190" i="21"/>
  <c r="BY193" i="21"/>
  <c r="BY191" i="21"/>
  <c r="BY192" i="21"/>
  <c r="CB89" i="63"/>
  <c r="CB101" i="63" s="1"/>
  <c r="CB86" i="73" s="1"/>
  <c r="CA168" i="21"/>
  <c r="BO122" i="21"/>
  <c r="CA89" i="33"/>
  <c r="CA101" i="33" s="1"/>
  <c r="CA79" i="73" s="1"/>
  <c r="BZ87" i="21"/>
  <c r="BY115" i="21"/>
  <c r="BY270" i="21" s="1"/>
  <c r="BY94" i="21"/>
  <c r="BY101" i="21"/>
  <c r="BX109" i="21"/>
  <c r="BX264" i="21" s="1"/>
  <c r="BX111" i="21"/>
  <c r="BX266" i="21" s="1"/>
  <c r="BX110" i="21"/>
  <c r="BX265" i="21" s="1"/>
  <c r="BX112" i="21"/>
  <c r="BX267" i="21" s="1"/>
  <c r="BL69" i="73" l="1"/>
  <c r="BK63" i="73"/>
  <c r="BL63" i="73"/>
  <c r="BK70" i="73"/>
  <c r="BK49" i="73"/>
  <c r="BN53" i="73"/>
  <c r="BN60" i="73"/>
  <c r="BM54" i="73"/>
  <c r="BM61" i="73"/>
  <c r="BN67" i="73"/>
  <c r="BN46" i="73"/>
  <c r="BJ64" i="73"/>
  <c r="BJ57" i="73"/>
  <c r="BJ50" i="73"/>
  <c r="BM187" i="33"/>
  <c r="BM19" i="73" s="1"/>
  <c r="BO204" i="21"/>
  <c r="BM124" i="21"/>
  <c r="BM279" i="21" s="1"/>
  <c r="BP104" i="63"/>
  <c r="BP31" i="73" s="1"/>
  <c r="BO144" i="63"/>
  <c r="BO39" i="73" s="1"/>
  <c r="BP105" i="63"/>
  <c r="BP38" i="73" s="1"/>
  <c r="BP203" i="21"/>
  <c r="BN123" i="21"/>
  <c r="BN278" i="21" s="1"/>
  <c r="BL278" i="63"/>
  <c r="BL35" i="73" s="1"/>
  <c r="BL207" i="21"/>
  <c r="BK274" i="33"/>
  <c r="BK21" i="73" s="1"/>
  <c r="BM233" i="63"/>
  <c r="BM34" i="73" s="1"/>
  <c r="BO277" i="21"/>
  <c r="BL279" i="63"/>
  <c r="BL42" i="73" s="1"/>
  <c r="BM206" i="21"/>
  <c r="BK275" i="33"/>
  <c r="BK28" i="73" s="1"/>
  <c r="BK126" i="21"/>
  <c r="BK281" i="21" s="1"/>
  <c r="BM188" i="33"/>
  <c r="BM26" i="73" s="1"/>
  <c r="BN143" i="33"/>
  <c r="BN18" i="73" s="1"/>
  <c r="BN144" i="33"/>
  <c r="BN25" i="73" s="1"/>
  <c r="BN189" i="63"/>
  <c r="BN40" i="73" s="1"/>
  <c r="BN205" i="21"/>
  <c r="BN188" i="63"/>
  <c r="BN33" i="73" s="1"/>
  <c r="BP143" i="63"/>
  <c r="BP32" i="73" s="1"/>
  <c r="BQ104" i="63"/>
  <c r="BQ31" i="73" s="1"/>
  <c r="BO104" i="33"/>
  <c r="BO24" i="73" s="1"/>
  <c r="BN188" i="33"/>
  <c r="BN26" i="73" s="1"/>
  <c r="BO103" i="33"/>
  <c r="BO17" i="73" s="1"/>
  <c r="BN234" i="63"/>
  <c r="BN41" i="73" s="1"/>
  <c r="BO143" i="33"/>
  <c r="BO18" i="73" s="1"/>
  <c r="BO47" i="73" s="1"/>
  <c r="BL230" i="33"/>
  <c r="BL20" i="73" s="1"/>
  <c r="BL125" i="21"/>
  <c r="BL280" i="21" s="1"/>
  <c r="BM125" i="21"/>
  <c r="CA196" i="21"/>
  <c r="CA175" i="21"/>
  <c r="CA182" i="21" s="1"/>
  <c r="CC89" i="63"/>
  <c r="CC101" i="63" s="1"/>
  <c r="CC86" i="73" s="1"/>
  <c r="CB168" i="21"/>
  <c r="BZ190" i="21"/>
  <c r="BZ192" i="21"/>
  <c r="BZ193" i="21"/>
  <c r="BZ191" i="21"/>
  <c r="BY109" i="21"/>
  <c r="BY264" i="21" s="1"/>
  <c r="BY110" i="21"/>
  <c r="BY265" i="21" s="1"/>
  <c r="BY111" i="21"/>
  <c r="BY266" i="21" s="1"/>
  <c r="BY112" i="21"/>
  <c r="BY267" i="21" s="1"/>
  <c r="BZ115" i="21"/>
  <c r="BZ270" i="21" s="1"/>
  <c r="BZ101" i="21"/>
  <c r="BZ94" i="21"/>
  <c r="CB89" i="33"/>
  <c r="CB101" i="33" s="1"/>
  <c r="CB79" i="73" s="1"/>
  <c r="CA87" i="21"/>
  <c r="BN55" i="73" l="1"/>
  <c r="BN62" i="73"/>
  <c r="BN47" i="73"/>
  <c r="BN68" i="73"/>
  <c r="BK71" i="73"/>
  <c r="BK50" i="73"/>
  <c r="BO53" i="73"/>
  <c r="BO60" i="73"/>
  <c r="BM55" i="73"/>
  <c r="BM62" i="73"/>
  <c r="BM69" i="73"/>
  <c r="BM48" i="73"/>
  <c r="BN61" i="73"/>
  <c r="BN54" i="73"/>
  <c r="BK57" i="73"/>
  <c r="BK64" i="73"/>
  <c r="BL70" i="73"/>
  <c r="BL49" i="73"/>
  <c r="BO67" i="73"/>
  <c r="BO46" i="73"/>
  <c r="BO68" i="73"/>
  <c r="BL275" i="33"/>
  <c r="BL28" i="73" s="1"/>
  <c r="BL126" i="21"/>
  <c r="BL281" i="21" s="1"/>
  <c r="BO188" i="63"/>
  <c r="BO33" i="73" s="1"/>
  <c r="BP123" i="21"/>
  <c r="BM280" i="21"/>
  <c r="BO123" i="21"/>
  <c r="BO278" i="21" s="1"/>
  <c r="BL274" i="33"/>
  <c r="BL21" i="73" s="1"/>
  <c r="BO189" i="63"/>
  <c r="BO40" i="73" s="1"/>
  <c r="BN206" i="21"/>
  <c r="BM279" i="63"/>
  <c r="BM42" i="73" s="1"/>
  <c r="BM278" i="63"/>
  <c r="BM35" i="73" s="1"/>
  <c r="BP144" i="63"/>
  <c r="BP39" i="73" s="1"/>
  <c r="BP204" i="21"/>
  <c r="BO205" i="21"/>
  <c r="BM207" i="21"/>
  <c r="BP122" i="21"/>
  <c r="BP277" i="21" s="1"/>
  <c r="BO206" i="21"/>
  <c r="BP103" i="33"/>
  <c r="BP17" i="73" s="1"/>
  <c r="BN124" i="21"/>
  <c r="BN279" i="21" s="1"/>
  <c r="BO144" i="33"/>
  <c r="BO25" i="73" s="1"/>
  <c r="BP104" i="33"/>
  <c r="BP24" i="73" s="1"/>
  <c r="BQ203" i="21"/>
  <c r="BN233" i="63"/>
  <c r="BN34" i="73" s="1"/>
  <c r="BQ105" i="63"/>
  <c r="BQ38" i="73" s="1"/>
  <c r="BN187" i="33"/>
  <c r="BN19" i="73" s="1"/>
  <c r="BM231" i="33"/>
  <c r="BM27" i="73" s="1"/>
  <c r="BM230" i="33"/>
  <c r="BM20" i="73" s="1"/>
  <c r="BM70" i="73" s="1"/>
  <c r="CA190" i="21"/>
  <c r="CA193" i="21"/>
  <c r="CA192" i="21"/>
  <c r="CA191" i="21"/>
  <c r="CD89" i="63"/>
  <c r="CD101" i="63" s="1"/>
  <c r="CD86" i="73" s="1"/>
  <c r="CC168" i="21"/>
  <c r="CB196" i="21"/>
  <c r="CB175" i="21"/>
  <c r="CB182" i="21" s="1"/>
  <c r="CA115" i="21"/>
  <c r="CA270" i="21" s="1"/>
  <c r="CA94" i="21"/>
  <c r="CA101" i="21"/>
  <c r="BZ109" i="21"/>
  <c r="BZ264" i="21" s="1"/>
  <c r="BZ112" i="21"/>
  <c r="BZ267" i="21" s="1"/>
  <c r="BZ111" i="21"/>
  <c r="BZ266" i="21" s="1"/>
  <c r="BZ110" i="21"/>
  <c r="BZ265" i="21" s="1"/>
  <c r="CC89" i="33"/>
  <c r="CC101" i="33" s="1"/>
  <c r="CC79" i="73" s="1"/>
  <c r="CB87" i="21"/>
  <c r="BN207" i="21"/>
  <c r="BN279" i="63"/>
  <c r="BN42" i="73" s="1"/>
  <c r="BM63" i="73" l="1"/>
  <c r="BM56" i="73"/>
  <c r="BP67" i="73"/>
  <c r="BP46" i="73"/>
  <c r="BN69" i="73"/>
  <c r="BN48" i="73"/>
  <c r="BL57" i="73"/>
  <c r="BL64" i="73"/>
  <c r="BL50" i="73"/>
  <c r="BL71" i="73"/>
  <c r="BP53" i="73"/>
  <c r="BP60" i="73"/>
  <c r="BO54" i="73"/>
  <c r="BO61" i="73"/>
  <c r="BM49" i="73"/>
  <c r="BN278" i="63"/>
  <c r="BN35" i="73" s="1"/>
  <c r="BO234" i="63"/>
  <c r="BO41" i="73" s="1"/>
  <c r="BM274" i="33"/>
  <c r="BM21" i="73" s="1"/>
  <c r="BM126" i="21"/>
  <c r="BM281" i="21" s="1"/>
  <c r="BP144" i="33"/>
  <c r="BP25" i="73" s="1"/>
  <c r="BM275" i="33"/>
  <c r="BM28" i="73" s="1"/>
  <c r="BM64" i="73" s="1"/>
  <c r="BP143" i="33"/>
  <c r="BP18" i="73" s="1"/>
  <c r="BR104" i="63"/>
  <c r="BR31" i="73" s="1"/>
  <c r="BR105" i="63"/>
  <c r="BR38" i="73" s="1"/>
  <c r="BR203" i="21"/>
  <c r="BO233" i="63"/>
  <c r="BO34" i="73" s="1"/>
  <c r="BP278" i="21"/>
  <c r="BO124" i="21"/>
  <c r="BO279" i="21" s="1"/>
  <c r="BO188" i="33"/>
  <c r="BO26" i="73" s="1"/>
  <c r="BO55" i="73" s="1"/>
  <c r="BO187" i="33"/>
  <c r="BO19" i="73" s="1"/>
  <c r="BQ104" i="33"/>
  <c r="BQ24" i="73" s="1"/>
  <c r="BQ204" i="21"/>
  <c r="BP188" i="63"/>
  <c r="BP33" i="73" s="1"/>
  <c r="BQ122" i="21"/>
  <c r="BQ277" i="21" s="1"/>
  <c r="BP189" i="63"/>
  <c r="BP40" i="73" s="1"/>
  <c r="BR143" i="63"/>
  <c r="BR32" i="73" s="1"/>
  <c r="BP205" i="21"/>
  <c r="BQ143" i="63"/>
  <c r="BQ32" i="73" s="1"/>
  <c r="BQ103" i="33"/>
  <c r="BQ17" i="73" s="1"/>
  <c r="BQ46" i="73" s="1"/>
  <c r="BN125" i="21"/>
  <c r="BN280" i="21" s="1"/>
  <c r="BN231" i="33"/>
  <c r="BN27" i="73" s="1"/>
  <c r="BN230" i="33"/>
  <c r="BN20" i="73" s="1"/>
  <c r="BQ144" i="63"/>
  <c r="BQ39" i="73" s="1"/>
  <c r="BP233" i="63"/>
  <c r="BP34" i="73" s="1"/>
  <c r="BQ144" i="33"/>
  <c r="BQ25" i="73" s="1"/>
  <c r="BP124" i="21"/>
  <c r="CB190" i="21"/>
  <c r="CB192" i="21"/>
  <c r="CB191" i="21"/>
  <c r="CB193" i="21"/>
  <c r="CC196" i="21"/>
  <c r="CC175" i="21"/>
  <c r="CC182" i="21" s="1"/>
  <c r="CE89" i="63"/>
  <c r="CE101" i="63" s="1"/>
  <c r="CE86" i="73" s="1"/>
  <c r="CD168" i="21"/>
  <c r="CA109" i="21"/>
  <c r="CA264" i="21" s="1"/>
  <c r="CA110" i="21"/>
  <c r="CA265" i="21" s="1"/>
  <c r="CA111" i="21"/>
  <c r="CA266" i="21" s="1"/>
  <c r="CA112" i="21"/>
  <c r="CA267" i="21" s="1"/>
  <c r="CD89" i="33"/>
  <c r="CD101" i="33" s="1"/>
  <c r="CD79" i="73" s="1"/>
  <c r="CC87" i="21"/>
  <c r="CB115" i="21"/>
  <c r="CB270" i="21" s="1"/>
  <c r="CB101" i="21"/>
  <c r="CB94" i="21"/>
  <c r="BQ61" i="73" l="1"/>
  <c r="BO62" i="73"/>
  <c r="BM57" i="73"/>
  <c r="BN49" i="73"/>
  <c r="BN70" i="73"/>
  <c r="BM50" i="73"/>
  <c r="BM71" i="73"/>
  <c r="BN56" i="73"/>
  <c r="BN63" i="73"/>
  <c r="BQ60" i="73"/>
  <c r="BQ53" i="73"/>
  <c r="BO69" i="73"/>
  <c r="BO48" i="73"/>
  <c r="BP68" i="73"/>
  <c r="BP47" i="73"/>
  <c r="BQ54" i="73"/>
  <c r="BP54" i="73"/>
  <c r="BP61" i="73"/>
  <c r="BQ67" i="73"/>
  <c r="BP279" i="21"/>
  <c r="BS105" i="63"/>
  <c r="BS38" i="73" s="1"/>
  <c r="BS203" i="21"/>
  <c r="BQ188" i="63"/>
  <c r="BQ33" i="73" s="1"/>
  <c r="BO207" i="21"/>
  <c r="BR122" i="21"/>
  <c r="BR277" i="21" s="1"/>
  <c r="BR104" i="33"/>
  <c r="BR24" i="73" s="1"/>
  <c r="BR103" i="33"/>
  <c r="BR17" i="73" s="1"/>
  <c r="BR46" i="73" s="1"/>
  <c r="BP187" i="33"/>
  <c r="BP19" i="73" s="1"/>
  <c r="BP69" i="73" s="1"/>
  <c r="BP231" i="33"/>
  <c r="BP27" i="73" s="1"/>
  <c r="BP63" i="73" s="1"/>
  <c r="BR144" i="63"/>
  <c r="BR39" i="73" s="1"/>
  <c r="BS104" i="63"/>
  <c r="BS31" i="73" s="1"/>
  <c r="BR204" i="21"/>
  <c r="BP206" i="21"/>
  <c r="BP234" i="63"/>
  <c r="BP41" i="73" s="1"/>
  <c r="BO279" i="63"/>
  <c r="BO42" i="73" s="1"/>
  <c r="BO278" i="63"/>
  <c r="BO35" i="73" s="1"/>
  <c r="BN274" i="33"/>
  <c r="BN21" i="73" s="1"/>
  <c r="BN71" i="73" s="1"/>
  <c r="BN275" i="33"/>
  <c r="BN28" i="73" s="1"/>
  <c r="BN126" i="21"/>
  <c r="BN281" i="21" s="1"/>
  <c r="BO230" i="33"/>
  <c r="BO20" i="73" s="1"/>
  <c r="BO231" i="33"/>
  <c r="BO27" i="73" s="1"/>
  <c r="BS143" i="63"/>
  <c r="BS32" i="73" s="1"/>
  <c r="BQ205" i="21"/>
  <c r="BQ189" i="63"/>
  <c r="BQ40" i="73" s="1"/>
  <c r="BQ123" i="21"/>
  <c r="BQ278" i="21" s="1"/>
  <c r="BP188" i="33"/>
  <c r="BP26" i="73" s="1"/>
  <c r="BO274" i="33"/>
  <c r="BO21" i="73" s="1"/>
  <c r="BO125" i="21"/>
  <c r="BO280" i="21" s="1"/>
  <c r="BS122" i="21"/>
  <c r="BQ143" i="33"/>
  <c r="BQ18" i="73" s="1"/>
  <c r="CD196" i="21"/>
  <c r="CD175" i="21"/>
  <c r="CD182" i="21" s="1"/>
  <c r="CF89" i="63"/>
  <c r="CF101" i="63" s="1"/>
  <c r="CF86" i="73" s="1"/>
  <c r="CE168" i="21"/>
  <c r="CC190" i="21"/>
  <c r="CC191" i="21"/>
  <c r="CC193" i="21"/>
  <c r="CC192" i="21"/>
  <c r="CD87" i="21"/>
  <c r="CE89" i="33"/>
  <c r="CE101" i="33" s="1"/>
  <c r="CE79" i="73" s="1"/>
  <c r="CB109" i="21"/>
  <c r="CB264" i="21" s="1"/>
  <c r="CB110" i="21"/>
  <c r="CB265" i="21" s="1"/>
  <c r="CB111" i="21"/>
  <c r="CB266" i="21" s="1"/>
  <c r="CB112" i="21"/>
  <c r="CB267" i="21" s="1"/>
  <c r="CC115" i="21"/>
  <c r="CC270" i="21" s="1"/>
  <c r="CC101" i="21"/>
  <c r="CC94" i="21"/>
  <c r="BP56" i="73" l="1"/>
  <c r="BR67" i="73"/>
  <c r="BN50" i="73"/>
  <c r="BQ68" i="73"/>
  <c r="BQ47" i="73"/>
  <c r="BO49" i="73"/>
  <c r="BO70" i="73"/>
  <c r="BO50" i="73"/>
  <c r="BO71" i="73"/>
  <c r="BP48" i="73"/>
  <c r="BP62" i="73"/>
  <c r="BP55" i="73"/>
  <c r="BN64" i="73"/>
  <c r="BN57" i="73"/>
  <c r="BR60" i="73"/>
  <c r="BR53" i="73"/>
  <c r="BO56" i="73"/>
  <c r="BO63" i="73"/>
  <c r="BR188" i="63"/>
  <c r="BR33" i="73" s="1"/>
  <c r="BR205" i="21"/>
  <c r="BR189" i="63"/>
  <c r="BR40" i="73" s="1"/>
  <c r="BP125" i="21"/>
  <c r="BP280" i="21" s="1"/>
  <c r="BQ234" i="63"/>
  <c r="BQ41" i="73" s="1"/>
  <c r="BQ206" i="21"/>
  <c r="BQ233" i="63"/>
  <c r="BQ34" i="73" s="1"/>
  <c r="BS204" i="21"/>
  <c r="BS277" i="21"/>
  <c r="BT203" i="21"/>
  <c r="BT104" i="63"/>
  <c r="BT31" i="73" s="1"/>
  <c r="BO275" i="33"/>
  <c r="BO28" i="73" s="1"/>
  <c r="BQ124" i="21"/>
  <c r="BQ279" i="21" s="1"/>
  <c r="BQ188" i="33"/>
  <c r="BQ26" i="73" s="1"/>
  <c r="BQ187" i="33"/>
  <c r="BQ19" i="73" s="1"/>
  <c r="BP230" i="33"/>
  <c r="BP20" i="73" s="1"/>
  <c r="BS104" i="33"/>
  <c r="BS24" i="73" s="1"/>
  <c r="BP278" i="63"/>
  <c r="BP35" i="73" s="1"/>
  <c r="BP279" i="63"/>
  <c r="BP42" i="73" s="1"/>
  <c r="BT105" i="63"/>
  <c r="BT38" i="73" s="1"/>
  <c r="BS144" i="63"/>
  <c r="BS39" i="73" s="1"/>
  <c r="BP207" i="21"/>
  <c r="BR143" i="33"/>
  <c r="BR18" i="73" s="1"/>
  <c r="BQ231" i="33"/>
  <c r="BQ27" i="73" s="1"/>
  <c r="BR123" i="21"/>
  <c r="BR278" i="21" s="1"/>
  <c r="BR144" i="33"/>
  <c r="BR25" i="73" s="1"/>
  <c r="BR61" i="73" s="1"/>
  <c r="BR233" i="63"/>
  <c r="BR34" i="73" s="1"/>
  <c r="BO126" i="21"/>
  <c r="BO281" i="21" s="1"/>
  <c r="BS103" i="33"/>
  <c r="BS17" i="73" s="1"/>
  <c r="CE196" i="21"/>
  <c r="CE175" i="21"/>
  <c r="CE182" i="21" s="1"/>
  <c r="CG89" i="63"/>
  <c r="CG101" i="63" s="1"/>
  <c r="CG86" i="73" s="1"/>
  <c r="CF168" i="21"/>
  <c r="BT122" i="21"/>
  <c r="CD190" i="21"/>
  <c r="CD193" i="21"/>
  <c r="CD191" i="21"/>
  <c r="CD192" i="21"/>
  <c r="CD115" i="21"/>
  <c r="CD270" i="21" s="1"/>
  <c r="CD94" i="21"/>
  <c r="CD101" i="21"/>
  <c r="CC109" i="21"/>
  <c r="CC264" i="21" s="1"/>
  <c r="CC110" i="21"/>
  <c r="CC265" i="21" s="1"/>
  <c r="CC112" i="21"/>
  <c r="CC267" i="21" s="1"/>
  <c r="CC111" i="21"/>
  <c r="CC266" i="21" s="1"/>
  <c r="CF89" i="33"/>
  <c r="CF101" i="33" s="1"/>
  <c r="CF79" i="73" s="1"/>
  <c r="CE87" i="21"/>
  <c r="BR54" i="73" l="1"/>
  <c r="BR47" i="73"/>
  <c r="BR68" i="73"/>
  <c r="BQ55" i="73"/>
  <c r="BQ62" i="73"/>
  <c r="BS46" i="73"/>
  <c r="BS67" i="73"/>
  <c r="BO64" i="73"/>
  <c r="BO57" i="73"/>
  <c r="BS60" i="73"/>
  <c r="BS53" i="73"/>
  <c r="BQ69" i="73"/>
  <c r="BQ48" i="73"/>
  <c r="BQ63" i="73"/>
  <c r="BQ56" i="73"/>
  <c r="BP49" i="73"/>
  <c r="BP70" i="73"/>
  <c r="BS189" i="63"/>
  <c r="BS40" i="73" s="1"/>
  <c r="BS205" i="21"/>
  <c r="BU203" i="21"/>
  <c r="BS143" i="33"/>
  <c r="BS18" i="73" s="1"/>
  <c r="BS47" i="73" s="1"/>
  <c r="BT277" i="21"/>
  <c r="BU105" i="63"/>
  <c r="BU38" i="73" s="1"/>
  <c r="BR206" i="21"/>
  <c r="BS188" i="63"/>
  <c r="BS33" i="73" s="1"/>
  <c r="BQ278" i="63"/>
  <c r="BQ35" i="73" s="1"/>
  <c r="BT143" i="63"/>
  <c r="BT32" i="73" s="1"/>
  <c r="BR125" i="21"/>
  <c r="BU104" i="63"/>
  <c r="BU31" i="73" s="1"/>
  <c r="BT204" i="21"/>
  <c r="BS123" i="21"/>
  <c r="BS278" i="21" s="1"/>
  <c r="BS144" i="33"/>
  <c r="BS25" i="73" s="1"/>
  <c r="BT104" i="33"/>
  <c r="BT24" i="73" s="1"/>
  <c r="BT60" i="73" s="1"/>
  <c r="BR124" i="21"/>
  <c r="BR279" i="21" s="1"/>
  <c r="BT123" i="21"/>
  <c r="BT103" i="33"/>
  <c r="BT17" i="73" s="1"/>
  <c r="BQ207" i="21"/>
  <c r="BT144" i="63"/>
  <c r="BT39" i="73" s="1"/>
  <c r="BQ279" i="63"/>
  <c r="BQ42" i="73" s="1"/>
  <c r="BP275" i="33"/>
  <c r="BP28" i="73" s="1"/>
  <c r="BP57" i="73" s="1"/>
  <c r="BQ125" i="21"/>
  <c r="BQ280" i="21" s="1"/>
  <c r="BR188" i="33"/>
  <c r="BR26" i="73" s="1"/>
  <c r="BQ230" i="33"/>
  <c r="BQ20" i="73" s="1"/>
  <c r="BR187" i="33"/>
  <c r="BR19" i="73" s="1"/>
  <c r="BR234" i="63"/>
  <c r="BR41" i="73" s="1"/>
  <c r="BP274" i="33"/>
  <c r="BP21" i="73" s="1"/>
  <c r="BP50" i="73" s="1"/>
  <c r="BP126" i="21"/>
  <c r="BP281" i="21" s="1"/>
  <c r="BU143" i="63"/>
  <c r="BU32" i="73" s="1"/>
  <c r="CH89" i="63"/>
  <c r="CH101" i="63" s="1"/>
  <c r="CH86" i="73" s="1"/>
  <c r="CG168" i="21"/>
  <c r="CE190" i="21"/>
  <c r="CE192" i="21"/>
  <c r="CE193" i="21"/>
  <c r="CE191" i="21"/>
  <c r="CF196" i="21"/>
  <c r="CF175" i="21"/>
  <c r="CF182" i="21" s="1"/>
  <c r="BU103" i="33"/>
  <c r="BU17" i="73" s="1"/>
  <c r="BU104" i="33"/>
  <c r="BU24" i="73" s="1"/>
  <c r="BU122" i="21"/>
  <c r="CE115" i="21"/>
  <c r="CE270" i="21" s="1"/>
  <c r="CE101" i="21"/>
  <c r="CE94" i="21"/>
  <c r="CG89" i="33"/>
  <c r="CG101" i="33" s="1"/>
  <c r="CG79" i="73" s="1"/>
  <c r="CF87" i="21"/>
  <c r="CD109" i="21"/>
  <c r="CD264" i="21" s="1"/>
  <c r="CD110" i="21"/>
  <c r="CD265" i="21" s="1"/>
  <c r="CD112" i="21"/>
  <c r="CD267" i="21" s="1"/>
  <c r="CD111" i="21"/>
  <c r="CD266" i="21" s="1"/>
  <c r="BT53" i="73" l="1"/>
  <c r="BP71" i="73"/>
  <c r="BR69" i="73"/>
  <c r="BR48" i="73"/>
  <c r="BT67" i="73"/>
  <c r="BT46" i="73"/>
  <c r="BS68" i="73"/>
  <c r="BQ70" i="73"/>
  <c r="BQ49" i="73"/>
  <c r="BU53" i="73"/>
  <c r="BU60" i="73"/>
  <c r="BR62" i="73"/>
  <c r="BR55" i="73"/>
  <c r="BU46" i="73"/>
  <c r="BS54" i="73"/>
  <c r="BS61" i="73"/>
  <c r="BP64" i="73"/>
  <c r="BU67" i="73"/>
  <c r="BR230" i="33"/>
  <c r="BR20" i="73" s="1"/>
  <c r="BR231" i="33"/>
  <c r="BR27" i="73" s="1"/>
  <c r="BU277" i="21"/>
  <c r="BQ274" i="33"/>
  <c r="BQ21" i="73" s="1"/>
  <c r="BS231" i="33"/>
  <c r="BS27" i="73" s="1"/>
  <c r="BV143" i="63"/>
  <c r="BV32" i="73" s="1"/>
  <c r="BU204" i="21"/>
  <c r="BR279" i="63"/>
  <c r="BR42" i="73" s="1"/>
  <c r="BR280" i="21"/>
  <c r="BR278" i="63"/>
  <c r="BR35" i="73" s="1"/>
  <c r="BT143" i="33"/>
  <c r="BT18" i="73" s="1"/>
  <c r="BR207" i="21"/>
  <c r="BV105" i="63"/>
  <c r="BV38" i="73" s="1"/>
  <c r="BS206" i="21"/>
  <c r="BT188" i="63"/>
  <c r="BT33" i="73" s="1"/>
  <c r="BT205" i="21"/>
  <c r="BT278" i="21"/>
  <c r="BS233" i="63"/>
  <c r="BS34" i="73" s="1"/>
  <c r="BS234" i="63"/>
  <c r="BS41" i="73" s="1"/>
  <c r="BT189" i="63"/>
  <c r="BT40" i="73" s="1"/>
  <c r="BS188" i="33"/>
  <c r="BS26" i="73" s="1"/>
  <c r="BS62" i="73" s="1"/>
  <c r="BT144" i="33"/>
  <c r="BT25" i="73" s="1"/>
  <c r="BS124" i="21"/>
  <c r="BS279" i="21" s="1"/>
  <c r="BU144" i="63"/>
  <c r="BU39" i="73" s="1"/>
  <c r="BS187" i="33"/>
  <c r="BS19" i="73" s="1"/>
  <c r="BT233" i="63"/>
  <c r="BT34" i="73" s="1"/>
  <c r="BV203" i="21"/>
  <c r="BV104" i="63"/>
  <c r="BV31" i="73" s="1"/>
  <c r="BQ126" i="21"/>
  <c r="BQ281" i="21" s="1"/>
  <c r="BQ275" i="33"/>
  <c r="BQ28" i="73" s="1"/>
  <c r="BQ57" i="73" s="1"/>
  <c r="CF190" i="21"/>
  <c r="CF191" i="21"/>
  <c r="CF192" i="21"/>
  <c r="CF193" i="21"/>
  <c r="CG196" i="21"/>
  <c r="CG175" i="21"/>
  <c r="CG182" i="21" s="1"/>
  <c r="CI89" i="63"/>
  <c r="CI101" i="63" s="1"/>
  <c r="CI86" i="73" s="1"/>
  <c r="CH168" i="21"/>
  <c r="CF115" i="21"/>
  <c r="CF270" i="21" s="1"/>
  <c r="CF101" i="21"/>
  <c r="CF94" i="21"/>
  <c r="CH89" i="33"/>
  <c r="CH101" i="33" s="1"/>
  <c r="CH79" i="73" s="1"/>
  <c r="CG87" i="21"/>
  <c r="CE109" i="21"/>
  <c r="CE264" i="21" s="1"/>
  <c r="CE110" i="21"/>
  <c r="CE265" i="21" s="1"/>
  <c r="CE112" i="21"/>
  <c r="CE267" i="21" s="1"/>
  <c r="CE111" i="21"/>
  <c r="CE266" i="21" s="1"/>
  <c r="BR63" i="73" l="1"/>
  <c r="BR56" i="73"/>
  <c r="BS55" i="73"/>
  <c r="BS69" i="73"/>
  <c r="BS48" i="73"/>
  <c r="BR49" i="73"/>
  <c r="BR70" i="73"/>
  <c r="BQ64" i="73"/>
  <c r="BQ50" i="73"/>
  <c r="BQ71" i="73"/>
  <c r="BS56" i="73"/>
  <c r="BT68" i="73"/>
  <c r="BT47" i="73"/>
  <c r="BS63" i="73"/>
  <c r="BT54" i="73"/>
  <c r="BT61" i="73"/>
  <c r="BS230" i="33"/>
  <c r="BS20" i="73" s="1"/>
  <c r="BV204" i="21"/>
  <c r="BU123" i="21"/>
  <c r="BU278" i="21" s="1"/>
  <c r="BS125" i="21"/>
  <c r="BS280" i="21" s="1"/>
  <c r="BV144" i="63"/>
  <c r="BV39" i="73" s="1"/>
  <c r="BU144" i="33"/>
  <c r="BU25" i="73" s="1"/>
  <c r="BU143" i="33"/>
  <c r="BU18" i="73" s="1"/>
  <c r="BW105" i="63"/>
  <c r="BW38" i="73" s="1"/>
  <c r="BW203" i="21"/>
  <c r="BW104" i="63"/>
  <c r="BW31" i="73" s="1"/>
  <c r="BU233" i="63"/>
  <c r="BU34" i="73" s="1"/>
  <c r="BS279" i="63"/>
  <c r="BS42" i="73" s="1"/>
  <c r="BV104" i="33"/>
  <c r="BV24" i="73" s="1"/>
  <c r="BT234" i="63"/>
  <c r="BT41" i="73" s="1"/>
  <c r="BT188" i="33"/>
  <c r="BT26" i="73" s="1"/>
  <c r="BT62" i="73" s="1"/>
  <c r="BV103" i="33"/>
  <c r="BV17" i="73" s="1"/>
  <c r="BV46" i="73" s="1"/>
  <c r="BT206" i="21"/>
  <c r="BV122" i="21"/>
  <c r="BV277" i="21" s="1"/>
  <c r="BS207" i="21"/>
  <c r="BS278" i="63"/>
  <c r="BS35" i="73" s="1"/>
  <c r="BR274" i="33"/>
  <c r="BR21" i="73" s="1"/>
  <c r="BR275" i="33"/>
  <c r="BR28" i="73" s="1"/>
  <c r="BR126" i="21"/>
  <c r="BR281" i="21" s="1"/>
  <c r="BT231" i="33"/>
  <c r="BT27" i="73" s="1"/>
  <c r="BT63" i="73" s="1"/>
  <c r="BU189" i="63"/>
  <c r="BU40" i="73" s="1"/>
  <c r="BW204" i="21"/>
  <c r="BU188" i="63"/>
  <c r="BU33" i="73" s="1"/>
  <c r="BU205" i="21"/>
  <c r="BX105" i="63"/>
  <c r="BX38" i="73" s="1"/>
  <c r="BT187" i="33"/>
  <c r="BT19" i="73" s="1"/>
  <c r="BT124" i="21"/>
  <c r="BT279" i="21" s="1"/>
  <c r="BV144" i="33"/>
  <c r="BV25" i="73" s="1"/>
  <c r="CH196" i="21"/>
  <c r="CH175" i="21"/>
  <c r="CH182" i="21" s="1"/>
  <c r="BW103" i="33"/>
  <c r="BW17" i="73" s="1"/>
  <c r="CJ89" i="63"/>
  <c r="CJ101" i="63" s="1"/>
  <c r="CJ86" i="73" s="1"/>
  <c r="CI168" i="21"/>
  <c r="CG190" i="21"/>
  <c r="CG192" i="21"/>
  <c r="CG193" i="21"/>
  <c r="CG191" i="21"/>
  <c r="CI89" i="33"/>
  <c r="CI101" i="33" s="1"/>
  <c r="CI79" i="73" s="1"/>
  <c r="CH87" i="21"/>
  <c r="CG115" i="21"/>
  <c r="CG270" i="21" s="1"/>
  <c r="CG94" i="21"/>
  <c r="CG101" i="21"/>
  <c r="CF109" i="21"/>
  <c r="CF264" i="21" s="1"/>
  <c r="CF110" i="21"/>
  <c r="CF265" i="21" s="1"/>
  <c r="CF112" i="21"/>
  <c r="CF267" i="21" s="1"/>
  <c r="CF111" i="21"/>
  <c r="CF266" i="21" s="1"/>
  <c r="BT56" i="73" l="1"/>
  <c r="BT69" i="73"/>
  <c r="BT48" i="73"/>
  <c r="BR64" i="73"/>
  <c r="BR57" i="73"/>
  <c r="BU61" i="73"/>
  <c r="BU54" i="73"/>
  <c r="BR50" i="73"/>
  <c r="BR71" i="73"/>
  <c r="BV60" i="73"/>
  <c r="BV53" i="73"/>
  <c r="BW46" i="73"/>
  <c r="BW67" i="73"/>
  <c r="BS70" i="73"/>
  <c r="BS49" i="73"/>
  <c r="BV61" i="73"/>
  <c r="BV54" i="73"/>
  <c r="BV67" i="73"/>
  <c r="BU68" i="73"/>
  <c r="BU47" i="73"/>
  <c r="BT55" i="73"/>
  <c r="BV205" i="21"/>
  <c r="BU187" i="33"/>
  <c r="BU19" i="73" s="1"/>
  <c r="BU188" i="33"/>
  <c r="BU26" i="73" s="1"/>
  <c r="BU124" i="21"/>
  <c r="BU279" i="21" s="1"/>
  <c r="BT207" i="21"/>
  <c r="BT278" i="63"/>
  <c r="BT35" i="73" s="1"/>
  <c r="BV189" i="63"/>
  <c r="BV40" i="73" s="1"/>
  <c r="BV188" i="63"/>
  <c r="BV33" i="73" s="1"/>
  <c r="BX203" i="21"/>
  <c r="BX104" i="63"/>
  <c r="BX31" i="73" s="1"/>
  <c r="BU206" i="21"/>
  <c r="BY105" i="63"/>
  <c r="BY38" i="73" s="1"/>
  <c r="BU234" i="63"/>
  <c r="BU41" i="73" s="1"/>
  <c r="BS274" i="33"/>
  <c r="BS21" i="73" s="1"/>
  <c r="BV143" i="33"/>
  <c r="BV18" i="73" s="1"/>
  <c r="BV47" i="73" s="1"/>
  <c r="BT279" i="63"/>
  <c r="BT42" i="73" s="1"/>
  <c r="BT230" i="33"/>
  <c r="BT20" i="73" s="1"/>
  <c r="BT125" i="21"/>
  <c r="BT280" i="21" s="1"/>
  <c r="BS126" i="21"/>
  <c r="BS281" i="21" s="1"/>
  <c r="BS275" i="33"/>
  <c r="BS28" i="73" s="1"/>
  <c r="BW143" i="63"/>
  <c r="BW32" i="73" s="1"/>
  <c r="BW122" i="21"/>
  <c r="BW277" i="21" s="1"/>
  <c r="BV123" i="21"/>
  <c r="BV278" i="21" s="1"/>
  <c r="BV233" i="63"/>
  <c r="BV34" i="73" s="1"/>
  <c r="BU125" i="21"/>
  <c r="BW144" i="63"/>
  <c r="BW39" i="73" s="1"/>
  <c r="BW104" i="33"/>
  <c r="BW24" i="73" s="1"/>
  <c r="BT274" i="33"/>
  <c r="BT21" i="73" s="1"/>
  <c r="BW143" i="33"/>
  <c r="BW18" i="73" s="1"/>
  <c r="CK89" i="63"/>
  <c r="CK101" i="63" s="1"/>
  <c r="CK86" i="73" s="1"/>
  <c r="CJ168" i="21"/>
  <c r="CH190" i="21"/>
  <c r="CH193" i="21"/>
  <c r="CH192" i="21"/>
  <c r="CH191" i="21"/>
  <c r="CI196" i="21"/>
  <c r="CI175" i="21"/>
  <c r="CI182" i="21" s="1"/>
  <c r="CH115" i="21"/>
  <c r="CH270" i="21" s="1"/>
  <c r="CH94" i="21"/>
  <c r="CH101" i="21"/>
  <c r="CJ89" i="33"/>
  <c r="CJ101" i="33" s="1"/>
  <c r="CJ79" i="73" s="1"/>
  <c r="CI87" i="21"/>
  <c r="CG109" i="21"/>
  <c r="CG264" i="21" s="1"/>
  <c r="CG110" i="21"/>
  <c r="CG265" i="21" s="1"/>
  <c r="CG111" i="21"/>
  <c r="CG266" i="21" s="1"/>
  <c r="CG112" i="21"/>
  <c r="CG267" i="21" s="1"/>
  <c r="BW68" i="73" l="1"/>
  <c r="BU62" i="73"/>
  <c r="BU55" i="73"/>
  <c r="BU48" i="73"/>
  <c r="BU69" i="73"/>
  <c r="BT70" i="73"/>
  <c r="BT49" i="73"/>
  <c r="BW60" i="73"/>
  <c r="BW53" i="73"/>
  <c r="BS50" i="73"/>
  <c r="BS71" i="73"/>
  <c r="BV68" i="73"/>
  <c r="BW47" i="73"/>
  <c r="BT71" i="73"/>
  <c r="BT50" i="73"/>
  <c r="BS64" i="73"/>
  <c r="BS57" i="73"/>
  <c r="BY104" i="63"/>
  <c r="BY31" i="73" s="1"/>
  <c r="BU207" i="21"/>
  <c r="BV124" i="21"/>
  <c r="BV279" i="21" s="1"/>
  <c r="BU279" i="63"/>
  <c r="BU42" i="73" s="1"/>
  <c r="BU278" i="63"/>
  <c r="BU35" i="73" s="1"/>
  <c r="BV188" i="33"/>
  <c r="BV26" i="73" s="1"/>
  <c r="BV62" i="73" s="1"/>
  <c r="BV187" i="33"/>
  <c r="BV19" i="73" s="1"/>
  <c r="BV69" i="73" s="1"/>
  <c r="BU280" i="21"/>
  <c r="BY203" i="21"/>
  <c r="BV125" i="21"/>
  <c r="BV206" i="21"/>
  <c r="BW188" i="63"/>
  <c r="BW33" i="73" s="1"/>
  <c r="BW206" i="21"/>
  <c r="BW189" i="63"/>
  <c r="BW40" i="73" s="1"/>
  <c r="BU231" i="33"/>
  <c r="BU27" i="73" s="1"/>
  <c r="BU63" i="73" s="1"/>
  <c r="BV234" i="63"/>
  <c r="BV41" i="73" s="1"/>
  <c r="BW205" i="21"/>
  <c r="BU230" i="33"/>
  <c r="BU20" i="73" s="1"/>
  <c r="BX143" i="63"/>
  <c r="BX32" i="73" s="1"/>
  <c r="BX144" i="63"/>
  <c r="BX39" i="73" s="1"/>
  <c r="BX204" i="21"/>
  <c r="BT275" i="33"/>
  <c r="BT28" i="73" s="1"/>
  <c r="BT126" i="21"/>
  <c r="BT281" i="21" s="1"/>
  <c r="BX122" i="21"/>
  <c r="BX277" i="21" s="1"/>
  <c r="BX103" i="33"/>
  <c r="BX17" i="73" s="1"/>
  <c r="BX104" i="33"/>
  <c r="BX24" i="73" s="1"/>
  <c r="BW123" i="21"/>
  <c r="BW278" i="21" s="1"/>
  <c r="BW144" i="33"/>
  <c r="BW25" i="73" s="1"/>
  <c r="CL89" i="63"/>
  <c r="CL101" i="63" s="1"/>
  <c r="CL86" i="73" s="1"/>
  <c r="CK168" i="21"/>
  <c r="CI190" i="21"/>
  <c r="CI191" i="21"/>
  <c r="CI192" i="21"/>
  <c r="CI193" i="21"/>
  <c r="CJ196" i="21"/>
  <c r="CJ175" i="21"/>
  <c r="CJ182" i="21" s="1"/>
  <c r="CI115" i="21"/>
  <c r="CI270" i="21" s="1"/>
  <c r="CI94" i="21"/>
  <c r="CI101" i="21"/>
  <c r="CK89" i="33"/>
  <c r="CK101" i="33" s="1"/>
  <c r="CK79" i="73" s="1"/>
  <c r="CJ87" i="21"/>
  <c r="CH109" i="21"/>
  <c r="CH264" i="21" s="1"/>
  <c r="CH110" i="21"/>
  <c r="CH265" i="21" s="1"/>
  <c r="CH111" i="21"/>
  <c r="CH266" i="21" s="1"/>
  <c r="CH112" i="21"/>
  <c r="CH267" i="21" s="1"/>
  <c r="BV48" i="73" l="1"/>
  <c r="BU56" i="73"/>
  <c r="BW61" i="73"/>
  <c r="BW54" i="73"/>
  <c r="BX53" i="73"/>
  <c r="BX60" i="73"/>
  <c r="BU70" i="73"/>
  <c r="BU49" i="73"/>
  <c r="BX67" i="73"/>
  <c r="BX46" i="73"/>
  <c r="BV55" i="73"/>
  <c r="BT64" i="73"/>
  <c r="BT57" i="73"/>
  <c r="BV231" i="33"/>
  <c r="BV27" i="73" s="1"/>
  <c r="BZ104" i="63"/>
  <c r="BZ31" i="73" s="1"/>
  <c r="BX143" i="33"/>
  <c r="BX18" i="73" s="1"/>
  <c r="BX144" i="33"/>
  <c r="BX25" i="73" s="1"/>
  <c r="BW234" i="63"/>
  <c r="BW41" i="73" s="1"/>
  <c r="BX123" i="21"/>
  <c r="BX278" i="21" s="1"/>
  <c r="BU275" i="33"/>
  <c r="BU28" i="73" s="1"/>
  <c r="BU126" i="21"/>
  <c r="BU281" i="21" s="1"/>
  <c r="BW233" i="63"/>
  <c r="BW34" i="73" s="1"/>
  <c r="BV230" i="33"/>
  <c r="BV20" i="73" s="1"/>
  <c r="BV207" i="21"/>
  <c r="BU274" i="33"/>
  <c r="BU21" i="73" s="1"/>
  <c r="BU50" i="73" s="1"/>
  <c r="BZ105" i="63"/>
  <c r="BZ38" i="73" s="1"/>
  <c r="BV279" i="63"/>
  <c r="BV42" i="73" s="1"/>
  <c r="BZ203" i="21"/>
  <c r="BV280" i="21"/>
  <c r="BV278" i="63"/>
  <c r="BV35" i="73" s="1"/>
  <c r="BY143" i="63"/>
  <c r="BY32" i="73" s="1"/>
  <c r="BY204" i="21"/>
  <c r="BY144" i="63"/>
  <c r="BY39" i="73" s="1"/>
  <c r="BW188" i="33"/>
  <c r="BW26" i="73" s="1"/>
  <c r="BW62" i="73" s="1"/>
  <c r="BY122" i="21"/>
  <c r="BY277" i="21" s="1"/>
  <c r="CA105" i="63"/>
  <c r="CA38" i="73" s="1"/>
  <c r="BZ204" i="21"/>
  <c r="BX189" i="63"/>
  <c r="BX40" i="73" s="1"/>
  <c r="BX205" i="21"/>
  <c r="BX188" i="63"/>
  <c r="BX33" i="73" s="1"/>
  <c r="BW231" i="33"/>
  <c r="BW27" i="73" s="1"/>
  <c r="BY103" i="33"/>
  <c r="BY17" i="73" s="1"/>
  <c r="BY104" i="33"/>
  <c r="BY24" i="73" s="1"/>
  <c r="BX206" i="21"/>
  <c r="BW124" i="21"/>
  <c r="BW279" i="21" s="1"/>
  <c r="BW187" i="33"/>
  <c r="BW19" i="73" s="1"/>
  <c r="BY143" i="33"/>
  <c r="BY18" i="73" s="1"/>
  <c r="CK196" i="21"/>
  <c r="CK175" i="21"/>
  <c r="CK182" i="21" s="1"/>
  <c r="CM89" i="63"/>
  <c r="CM101" i="63" s="1"/>
  <c r="CM86" i="73" s="1"/>
  <c r="CL168" i="21"/>
  <c r="CJ190" i="21"/>
  <c r="CJ192" i="21"/>
  <c r="CJ193" i="21"/>
  <c r="CJ191" i="21"/>
  <c r="CJ115" i="21"/>
  <c r="CJ270" i="21" s="1"/>
  <c r="CJ94" i="21"/>
  <c r="CJ101" i="21"/>
  <c r="CL89" i="33"/>
  <c r="CL101" i="33" s="1"/>
  <c r="CL79" i="73" s="1"/>
  <c r="CK87" i="21"/>
  <c r="CI109" i="21"/>
  <c r="CI264" i="21" s="1"/>
  <c r="CI110" i="21"/>
  <c r="CI265" i="21" s="1"/>
  <c r="CI112" i="21"/>
  <c r="CI267" i="21" s="1"/>
  <c r="CI111" i="21"/>
  <c r="CI266" i="21" s="1"/>
  <c r="BY68" i="73" l="1"/>
  <c r="BY47" i="73"/>
  <c r="BV49" i="73"/>
  <c r="BV70" i="73"/>
  <c r="BW69" i="73"/>
  <c r="BW48" i="73"/>
  <c r="BV56" i="73"/>
  <c r="BV63" i="73"/>
  <c r="BW55" i="73"/>
  <c r="BU64" i="73"/>
  <c r="BU57" i="73"/>
  <c r="BY60" i="73"/>
  <c r="BY53" i="73"/>
  <c r="BU71" i="73"/>
  <c r="BX68" i="73"/>
  <c r="BX47" i="73"/>
  <c r="BY46" i="73"/>
  <c r="BY67" i="73"/>
  <c r="BW56" i="73"/>
  <c r="BW63" i="73"/>
  <c r="BX61" i="73"/>
  <c r="BX54" i="73"/>
  <c r="CA104" i="63"/>
  <c r="CA31" i="73" s="1"/>
  <c r="BW278" i="63"/>
  <c r="BW35" i="73" s="1"/>
  <c r="BW279" i="63"/>
  <c r="BW42" i="73" s="1"/>
  <c r="CA203" i="21"/>
  <c r="BW125" i="21"/>
  <c r="BW280" i="21" s="1"/>
  <c r="BW207" i="21"/>
  <c r="BY123" i="21"/>
  <c r="BY278" i="21" s="1"/>
  <c r="BW230" i="33"/>
  <c r="BW20" i="73" s="1"/>
  <c r="BZ144" i="63"/>
  <c r="BZ39" i="73" s="1"/>
  <c r="CA204" i="21"/>
  <c r="BX187" i="33"/>
  <c r="BX19" i="73" s="1"/>
  <c r="BX48" i="73" s="1"/>
  <c r="BV275" i="33"/>
  <c r="BV28" i="73" s="1"/>
  <c r="BZ122" i="21"/>
  <c r="BZ277" i="21" s="1"/>
  <c r="BZ143" i="63"/>
  <c r="BZ32" i="73" s="1"/>
  <c r="BY188" i="63"/>
  <c r="BY33" i="73" s="1"/>
  <c r="BY189" i="63"/>
  <c r="BY40" i="73" s="1"/>
  <c r="BY205" i="21"/>
  <c r="BY234" i="63"/>
  <c r="BY41" i="73" s="1"/>
  <c r="BX188" i="33"/>
  <c r="BX26" i="73" s="1"/>
  <c r="BX124" i="21"/>
  <c r="BX279" i="21" s="1"/>
  <c r="BX230" i="33"/>
  <c r="BX20" i="73" s="1"/>
  <c r="BY144" i="33"/>
  <c r="BY25" i="73" s="1"/>
  <c r="BY54" i="73" s="1"/>
  <c r="BX233" i="63"/>
  <c r="BX34" i="73" s="1"/>
  <c r="BX234" i="63"/>
  <c r="BX41" i="73" s="1"/>
  <c r="BV126" i="21"/>
  <c r="BV281" i="21" s="1"/>
  <c r="BZ104" i="33"/>
  <c r="BZ24" i="73" s="1"/>
  <c r="BV274" i="33"/>
  <c r="BV21" i="73" s="1"/>
  <c r="BZ103" i="33"/>
  <c r="BZ17" i="73" s="1"/>
  <c r="BZ46" i="73" s="1"/>
  <c r="CL196" i="21"/>
  <c r="CL175" i="21"/>
  <c r="CL182" i="21" s="1"/>
  <c r="CK190" i="21"/>
  <c r="CK193" i="21"/>
  <c r="CK192" i="21"/>
  <c r="CK191" i="21"/>
  <c r="CN89" i="63"/>
  <c r="CN101" i="63" s="1"/>
  <c r="CN86" i="73" s="1"/>
  <c r="CM168" i="21"/>
  <c r="CK115" i="21"/>
  <c r="CK270" i="21" s="1"/>
  <c r="CK101" i="21"/>
  <c r="CK94" i="21"/>
  <c r="CM89" i="33"/>
  <c r="CM101" i="33" s="1"/>
  <c r="CM79" i="73" s="1"/>
  <c r="CL87" i="21"/>
  <c r="CJ109" i="21"/>
  <c r="CJ264" i="21" s="1"/>
  <c r="CJ110" i="21"/>
  <c r="CJ265" i="21" s="1"/>
  <c r="CJ112" i="21"/>
  <c r="CJ267" i="21" s="1"/>
  <c r="CJ111" i="21"/>
  <c r="CJ266" i="21" s="1"/>
  <c r="BX69" i="73" l="1"/>
  <c r="BX49" i="73"/>
  <c r="BX70" i="73"/>
  <c r="BV64" i="73"/>
  <c r="BV57" i="73"/>
  <c r="BV50" i="73"/>
  <c r="BV71" i="73"/>
  <c r="BX62" i="73"/>
  <c r="BX55" i="73"/>
  <c r="BZ67" i="73"/>
  <c r="BZ60" i="73"/>
  <c r="BZ53" i="73"/>
  <c r="BW70" i="73"/>
  <c r="BW49" i="73"/>
  <c r="BY61" i="73"/>
  <c r="BZ123" i="21"/>
  <c r="BZ278" i="21" s="1"/>
  <c r="CA144" i="63"/>
  <c r="CA39" i="73" s="1"/>
  <c r="BW274" i="33"/>
  <c r="BW21" i="73" s="1"/>
  <c r="BW126" i="21"/>
  <c r="BW281" i="21" s="1"/>
  <c r="BW275" i="33"/>
  <c r="BW28" i="73" s="1"/>
  <c r="CB105" i="63"/>
  <c r="CB38" i="73" s="1"/>
  <c r="CB203" i="21"/>
  <c r="CB104" i="63"/>
  <c r="CB31" i="73" s="1"/>
  <c r="CA143" i="63"/>
  <c r="CA32" i="73" s="1"/>
  <c r="BX125" i="21"/>
  <c r="BX280" i="21" s="1"/>
  <c r="BY124" i="21"/>
  <c r="BY279" i="21" s="1"/>
  <c r="BZ188" i="63"/>
  <c r="BZ33" i="73" s="1"/>
  <c r="BY206" i="21"/>
  <c r="BX231" i="33"/>
  <c r="BX27" i="73" s="1"/>
  <c r="BX63" i="73" s="1"/>
  <c r="BZ205" i="21"/>
  <c r="BZ189" i="63"/>
  <c r="BZ40" i="73" s="1"/>
  <c r="BZ144" i="33"/>
  <c r="BZ25" i="73" s="1"/>
  <c r="BZ61" i="73" s="1"/>
  <c r="BZ143" i="33"/>
  <c r="BZ18" i="73" s="1"/>
  <c r="BY233" i="63"/>
  <c r="BY34" i="73" s="1"/>
  <c r="BY187" i="33"/>
  <c r="BY19" i="73" s="1"/>
  <c r="BY188" i="33"/>
  <c r="BY26" i="73" s="1"/>
  <c r="CA103" i="33"/>
  <c r="CA17" i="73" s="1"/>
  <c r="BX279" i="63"/>
  <c r="BX42" i="73" s="1"/>
  <c r="CB204" i="21"/>
  <c r="BZ234" i="63"/>
  <c r="BZ41" i="73" s="1"/>
  <c r="BY230" i="33"/>
  <c r="BY20" i="73" s="1"/>
  <c r="BX278" i="63"/>
  <c r="BX35" i="73" s="1"/>
  <c r="BX207" i="21"/>
  <c r="CA104" i="33"/>
  <c r="CA24" i="73" s="1"/>
  <c r="CA144" i="33"/>
  <c r="CA25" i="73" s="1"/>
  <c r="CA122" i="21"/>
  <c r="CA277" i="21" s="1"/>
  <c r="CM196" i="21"/>
  <c r="CM175" i="21"/>
  <c r="CM182" i="21" s="1"/>
  <c r="CL190" i="21"/>
  <c r="CL193" i="21"/>
  <c r="CL191" i="21"/>
  <c r="CL192" i="21"/>
  <c r="CO89" i="63"/>
  <c r="CO101" i="63" s="1"/>
  <c r="CO86" i="73" s="1"/>
  <c r="CN168" i="21"/>
  <c r="CB122" i="21"/>
  <c r="CB104" i="33"/>
  <c r="CB24" i="73" s="1"/>
  <c r="CB103" i="33"/>
  <c r="CB17" i="73" s="1"/>
  <c r="CK109" i="21"/>
  <c r="CK264" i="21" s="1"/>
  <c r="CK110" i="21"/>
  <c r="CK265" i="21" s="1"/>
  <c r="CK112" i="21"/>
  <c r="CK267" i="21" s="1"/>
  <c r="CK111" i="21"/>
  <c r="CK266" i="21" s="1"/>
  <c r="CL115" i="21"/>
  <c r="CL270" i="21" s="1"/>
  <c r="CL94" i="21"/>
  <c r="CL101" i="21"/>
  <c r="CN89" i="33"/>
  <c r="CN101" i="33" s="1"/>
  <c r="CN79" i="73" s="1"/>
  <c r="CM87" i="21"/>
  <c r="CB60" i="73" l="1"/>
  <c r="CB53" i="73"/>
  <c r="CA60" i="73"/>
  <c r="CA53" i="73"/>
  <c r="CA46" i="73"/>
  <c r="CA67" i="73"/>
  <c r="BW71" i="73"/>
  <c r="BW50" i="73"/>
  <c r="CA61" i="73"/>
  <c r="CA54" i="73"/>
  <c r="BY62" i="73"/>
  <c r="BY55" i="73"/>
  <c r="BY70" i="73"/>
  <c r="BY49" i="73"/>
  <c r="BW64" i="73"/>
  <c r="BW57" i="73"/>
  <c r="BX56" i="73"/>
  <c r="BY48" i="73"/>
  <c r="BY69" i="73"/>
  <c r="CB46" i="73"/>
  <c r="CB67" i="73"/>
  <c r="BZ47" i="73"/>
  <c r="BZ68" i="73"/>
  <c r="BZ54" i="73"/>
  <c r="CB277" i="21"/>
  <c r="CC203" i="21"/>
  <c r="CA189" i="63"/>
  <c r="CA40" i="73" s="1"/>
  <c r="CA205" i="21"/>
  <c r="CA188" i="63"/>
  <c r="CA33" i="73" s="1"/>
  <c r="CB143" i="63"/>
  <c r="CB32" i="73" s="1"/>
  <c r="BY278" i="63"/>
  <c r="BY35" i="73" s="1"/>
  <c r="BZ206" i="21"/>
  <c r="BX274" i="33"/>
  <c r="BX21" i="73" s="1"/>
  <c r="BX50" i="73" s="1"/>
  <c r="CC105" i="63"/>
  <c r="CC38" i="73" s="1"/>
  <c r="CB144" i="63"/>
  <c r="CB39" i="73" s="1"/>
  <c r="BX275" i="33"/>
  <c r="BX28" i="73" s="1"/>
  <c r="BX57" i="73" s="1"/>
  <c r="BX126" i="21"/>
  <c r="BX281" i="21" s="1"/>
  <c r="BY125" i="21"/>
  <c r="BY280" i="21" s="1"/>
  <c r="CB143" i="33"/>
  <c r="CB18" i="73" s="1"/>
  <c r="CA206" i="21"/>
  <c r="BZ124" i="21"/>
  <c r="BZ279" i="21" s="1"/>
  <c r="BY231" i="33"/>
  <c r="BY27" i="73" s="1"/>
  <c r="BZ233" i="63"/>
  <c r="BZ34" i="73" s="1"/>
  <c r="CD104" i="63"/>
  <c r="CD31" i="73" s="1"/>
  <c r="CC104" i="63"/>
  <c r="CC31" i="73" s="1"/>
  <c r="CC144" i="63"/>
  <c r="CC39" i="73" s="1"/>
  <c r="BZ187" i="33"/>
  <c r="BZ19" i="73" s="1"/>
  <c r="BY279" i="63"/>
  <c r="BY42" i="73" s="1"/>
  <c r="BY207" i="21"/>
  <c r="BZ188" i="33"/>
  <c r="BZ26" i="73" s="1"/>
  <c r="CA143" i="33"/>
  <c r="CA18" i="73" s="1"/>
  <c r="CA47" i="73" s="1"/>
  <c r="BZ231" i="33"/>
  <c r="BZ27" i="73" s="1"/>
  <c r="CC104" i="33"/>
  <c r="CC24" i="73" s="1"/>
  <c r="CA123" i="21"/>
  <c r="CA278" i="21" s="1"/>
  <c r="CN196" i="21"/>
  <c r="CN175" i="21"/>
  <c r="CN182" i="21" s="1"/>
  <c r="CP89" i="63"/>
  <c r="CP101" i="63" s="1"/>
  <c r="CP86" i="73" s="1"/>
  <c r="CO168" i="21"/>
  <c r="CM190" i="21"/>
  <c r="CM192" i="21"/>
  <c r="CM193" i="21"/>
  <c r="CM191" i="21"/>
  <c r="CB123" i="21"/>
  <c r="CB278" i="21" s="1"/>
  <c r="CO89" i="33"/>
  <c r="CO101" i="33" s="1"/>
  <c r="CO79" i="73" s="1"/>
  <c r="CN87" i="21"/>
  <c r="CM115" i="21"/>
  <c r="CM270" i="21" s="1"/>
  <c r="CM101" i="21"/>
  <c r="CM94" i="21"/>
  <c r="CL109" i="21"/>
  <c r="CL264" i="21" s="1"/>
  <c r="CL110" i="21"/>
  <c r="CL265" i="21" s="1"/>
  <c r="CL111" i="21"/>
  <c r="CL266" i="21" s="1"/>
  <c r="CL112" i="21"/>
  <c r="CL267" i="21" s="1"/>
  <c r="BX64" i="73" l="1"/>
  <c r="BZ48" i="73"/>
  <c r="BZ69" i="73"/>
  <c r="CC53" i="73"/>
  <c r="CC60" i="73"/>
  <c r="CA68" i="73"/>
  <c r="BZ63" i="73"/>
  <c r="BZ56" i="73"/>
  <c r="BZ55" i="73"/>
  <c r="BZ62" i="73"/>
  <c r="BY63" i="73"/>
  <c r="BY56" i="73"/>
  <c r="BX71" i="73"/>
  <c r="CB68" i="73"/>
  <c r="CB47" i="73"/>
  <c r="CB144" i="33"/>
  <c r="CB25" i="73" s="1"/>
  <c r="BZ230" i="33"/>
  <c r="BZ20" i="73" s="1"/>
  <c r="CA234" i="63"/>
  <c r="CA41" i="73" s="1"/>
  <c r="CC204" i="21"/>
  <c r="CA188" i="33"/>
  <c r="CA26" i="73" s="1"/>
  <c r="CA62" i="73" s="1"/>
  <c r="CA233" i="63"/>
  <c r="CA34" i="73" s="1"/>
  <c r="BZ278" i="63"/>
  <c r="BZ35" i="73" s="1"/>
  <c r="CE105" i="63"/>
  <c r="CE38" i="73" s="1"/>
  <c r="CD203" i="21"/>
  <c r="BY275" i="33"/>
  <c r="BY28" i="73" s="1"/>
  <c r="BY274" i="33"/>
  <c r="BY21" i="73" s="1"/>
  <c r="BY126" i="21"/>
  <c r="BY281" i="21" s="1"/>
  <c r="CC122" i="21"/>
  <c r="CC277" i="21" s="1"/>
  <c r="BZ125" i="21"/>
  <c r="BZ280" i="21" s="1"/>
  <c r="CC103" i="33"/>
  <c r="CC17" i="73" s="1"/>
  <c r="CC46" i="73" s="1"/>
  <c r="CD105" i="63"/>
  <c r="CD38" i="73" s="1"/>
  <c r="CD143" i="63"/>
  <c r="CD32" i="73" s="1"/>
  <c r="CC143" i="63"/>
  <c r="CC32" i="73" s="1"/>
  <c r="CA124" i="21"/>
  <c r="CA279" i="21" s="1"/>
  <c r="CA187" i="33"/>
  <c r="CA19" i="73" s="1"/>
  <c r="CB205" i="21"/>
  <c r="BZ207" i="21"/>
  <c r="CB189" i="63"/>
  <c r="CB40" i="73" s="1"/>
  <c r="BZ279" i="63"/>
  <c r="BZ42" i="73" s="1"/>
  <c r="CB188" i="63"/>
  <c r="CB33" i="73" s="1"/>
  <c r="CB233" i="63"/>
  <c r="CB34" i="73" s="1"/>
  <c r="CB188" i="33"/>
  <c r="CB26" i="73" s="1"/>
  <c r="CA125" i="21"/>
  <c r="CA280" i="21" s="1"/>
  <c r="CQ89" i="63"/>
  <c r="CQ101" i="63" s="1"/>
  <c r="CQ86" i="73" s="1"/>
  <c r="CP168" i="21"/>
  <c r="CN190" i="21"/>
  <c r="CN193" i="21"/>
  <c r="CN192" i="21"/>
  <c r="CN191" i="21"/>
  <c r="CO196" i="21"/>
  <c r="CO175" i="21"/>
  <c r="CO182" i="21" s="1"/>
  <c r="CM109" i="21"/>
  <c r="CM264" i="21" s="1"/>
  <c r="CM110" i="21"/>
  <c r="CM265" i="21" s="1"/>
  <c r="CM111" i="21"/>
  <c r="CM266" i="21" s="1"/>
  <c r="CM112" i="21"/>
  <c r="CM267" i="21" s="1"/>
  <c r="CN115" i="21"/>
  <c r="CN270" i="21" s="1"/>
  <c r="CN101" i="21"/>
  <c r="CN94" i="21"/>
  <c r="CP89" i="33"/>
  <c r="CP101" i="33" s="1"/>
  <c r="CP79" i="73" s="1"/>
  <c r="CO87" i="21"/>
  <c r="CC67" i="73" l="1"/>
  <c r="CA55" i="73"/>
  <c r="CA69" i="73"/>
  <c r="CA48" i="73"/>
  <c r="BY50" i="73"/>
  <c r="BY71" i="73"/>
  <c r="CB62" i="73"/>
  <c r="CB55" i="73"/>
  <c r="BZ70" i="73"/>
  <c r="BZ49" i="73"/>
  <c r="BY64" i="73"/>
  <c r="BY57" i="73"/>
  <c r="CB54" i="73"/>
  <c r="CB61" i="73"/>
  <c r="CA279" i="63"/>
  <c r="CA42" i="73" s="1"/>
  <c r="CC144" i="33"/>
  <c r="CC25" i="73" s="1"/>
  <c r="CE104" i="63"/>
  <c r="CE31" i="73" s="1"/>
  <c r="CE203" i="21"/>
  <c r="CA207" i="21"/>
  <c r="CA230" i="33"/>
  <c r="CA20" i="73" s="1"/>
  <c r="CC123" i="21"/>
  <c r="CC278" i="21" s="1"/>
  <c r="CA278" i="63"/>
  <c r="CA35" i="73" s="1"/>
  <c r="CC143" i="33"/>
  <c r="CC18" i="73" s="1"/>
  <c r="CD123" i="21"/>
  <c r="CD144" i="63"/>
  <c r="CD39" i="73" s="1"/>
  <c r="CC188" i="63"/>
  <c r="CC33" i="73" s="1"/>
  <c r="CB206" i="21"/>
  <c r="BZ275" i="33"/>
  <c r="BZ28" i="73" s="1"/>
  <c r="CE143" i="63"/>
  <c r="CE32" i="73" s="1"/>
  <c r="CB234" i="63"/>
  <c r="CB41" i="73" s="1"/>
  <c r="BZ126" i="21"/>
  <c r="BZ281" i="21" s="1"/>
  <c r="BZ274" i="33"/>
  <c r="BZ21" i="73" s="1"/>
  <c r="BZ71" i="73" s="1"/>
  <c r="CD122" i="21"/>
  <c r="CD277" i="21" s="1"/>
  <c r="CA231" i="33"/>
  <c r="CA27" i="73" s="1"/>
  <c r="CD204" i="21"/>
  <c r="CB230" i="33"/>
  <c r="CB20" i="73" s="1"/>
  <c r="CB124" i="21"/>
  <c r="CB279" i="21" s="1"/>
  <c r="CD104" i="33"/>
  <c r="CD24" i="73" s="1"/>
  <c r="CD103" i="33"/>
  <c r="CD17" i="73" s="1"/>
  <c r="CD46" i="73" s="1"/>
  <c r="CC189" i="63"/>
  <c r="CC40" i="73" s="1"/>
  <c r="CC205" i="21"/>
  <c r="CF105" i="63"/>
  <c r="CF38" i="73" s="1"/>
  <c r="CE103" i="33"/>
  <c r="CE17" i="73" s="1"/>
  <c r="CB187" i="33"/>
  <c r="CB19" i="73" s="1"/>
  <c r="CB48" i="73" s="1"/>
  <c r="CP196" i="21"/>
  <c r="CP175" i="21"/>
  <c r="CP182" i="21" s="1"/>
  <c r="CD144" i="33"/>
  <c r="CD25" i="73" s="1"/>
  <c r="CR89" i="63"/>
  <c r="CR101" i="63" s="1"/>
  <c r="CR86" i="73" s="1"/>
  <c r="CQ168" i="21"/>
  <c r="CO190" i="21"/>
  <c r="CO192" i="21"/>
  <c r="CO191" i="21"/>
  <c r="CO193" i="21"/>
  <c r="CN109" i="21"/>
  <c r="CN264" i="21" s="1"/>
  <c r="CN110" i="21"/>
  <c r="CN265" i="21" s="1"/>
  <c r="CN111" i="21"/>
  <c r="CN266" i="21" s="1"/>
  <c r="CN112" i="21"/>
  <c r="CN267" i="21" s="1"/>
  <c r="CQ89" i="33"/>
  <c r="CQ101" i="33" s="1"/>
  <c r="CQ79" i="73" s="1"/>
  <c r="CP87" i="21"/>
  <c r="CO115" i="21"/>
  <c r="CO270" i="21" s="1"/>
  <c r="CO101" i="21"/>
  <c r="CO94" i="21"/>
  <c r="BZ50" i="73" l="1"/>
  <c r="CB70" i="73"/>
  <c r="CB49" i="73"/>
  <c r="BZ64" i="73"/>
  <c r="BZ57" i="73"/>
  <c r="CA70" i="73"/>
  <c r="CA49" i="73"/>
  <c r="CE67" i="73"/>
  <c r="CE46" i="73"/>
  <c r="CA56" i="73"/>
  <c r="CA63" i="73"/>
  <c r="CB69" i="73"/>
  <c r="CD53" i="73"/>
  <c r="CD60" i="73"/>
  <c r="CC54" i="73"/>
  <c r="CC61" i="73"/>
  <c r="CD61" i="73"/>
  <c r="CD54" i="73"/>
  <c r="CC68" i="73"/>
  <c r="CC47" i="73"/>
  <c r="CD67" i="73"/>
  <c r="CE204" i="21"/>
  <c r="CD143" i="33"/>
  <c r="CD18" i="73" s="1"/>
  <c r="CD47" i="73" s="1"/>
  <c r="CB279" i="63"/>
  <c r="CB42" i="73" s="1"/>
  <c r="CB278" i="63"/>
  <c r="CB35" i="73" s="1"/>
  <c r="CD188" i="63"/>
  <c r="CD33" i="73" s="1"/>
  <c r="CC206" i="21"/>
  <c r="CC234" i="63"/>
  <c r="CC41" i="73" s="1"/>
  <c r="CC124" i="21"/>
  <c r="CC279" i="21" s="1"/>
  <c r="CB207" i="21"/>
  <c r="CC187" i="33"/>
  <c r="CC19" i="73" s="1"/>
  <c r="CB231" i="33"/>
  <c r="CB27" i="73" s="1"/>
  <c r="CF203" i="21"/>
  <c r="CB125" i="21"/>
  <c r="CB280" i="21" s="1"/>
  <c r="CE144" i="63"/>
  <c r="CE39" i="73" s="1"/>
  <c r="CE104" i="33"/>
  <c r="CE24" i="73" s="1"/>
  <c r="CC188" i="33"/>
  <c r="CC26" i="73" s="1"/>
  <c r="CC233" i="63"/>
  <c r="CC34" i="73" s="1"/>
  <c r="CD278" i="21"/>
  <c r="CE122" i="21"/>
  <c r="CE277" i="21" s="1"/>
  <c r="CA275" i="33"/>
  <c r="CA28" i="73" s="1"/>
  <c r="CG203" i="21"/>
  <c r="CD205" i="21"/>
  <c r="CF104" i="63"/>
  <c r="CF31" i="73" s="1"/>
  <c r="CD189" i="63"/>
  <c r="CD40" i="73" s="1"/>
  <c r="CC125" i="21"/>
  <c r="CA126" i="21"/>
  <c r="CA281" i="21" s="1"/>
  <c r="CA274" i="33"/>
  <c r="CA21" i="73" s="1"/>
  <c r="CP190" i="21"/>
  <c r="CP192" i="21"/>
  <c r="CP191" i="21"/>
  <c r="CP193" i="21"/>
  <c r="CQ196" i="21"/>
  <c r="CQ175" i="21"/>
  <c r="CQ182" i="21" s="1"/>
  <c r="CS89" i="63"/>
  <c r="CS101" i="63" s="1"/>
  <c r="CS86" i="73" s="1"/>
  <c r="CR168" i="21"/>
  <c r="CO109" i="21"/>
  <c r="CO264" i="21" s="1"/>
  <c r="CO110" i="21"/>
  <c r="CO265" i="21" s="1"/>
  <c r="CO112" i="21"/>
  <c r="CO267" i="21" s="1"/>
  <c r="CO111" i="21"/>
  <c r="CO266" i="21" s="1"/>
  <c r="CR89" i="33"/>
  <c r="CR101" i="33" s="1"/>
  <c r="CR79" i="73" s="1"/>
  <c r="CQ87" i="21"/>
  <c r="CP115" i="21"/>
  <c r="CP270" i="21" s="1"/>
  <c r="CP101" i="21"/>
  <c r="CP94" i="21"/>
  <c r="CD68" i="73" l="1"/>
  <c r="CC69" i="73"/>
  <c r="CC48" i="73"/>
  <c r="CC62" i="73"/>
  <c r="CC55" i="73"/>
  <c r="CE53" i="73"/>
  <c r="CE60" i="73"/>
  <c r="CA57" i="73"/>
  <c r="CA64" i="73"/>
  <c r="CA71" i="73"/>
  <c r="CA50" i="73"/>
  <c r="CB63" i="73"/>
  <c r="CB56" i="73"/>
  <c r="CF143" i="63"/>
  <c r="CF32" i="73" s="1"/>
  <c r="CF204" i="21"/>
  <c r="CF144" i="63"/>
  <c r="CF39" i="73" s="1"/>
  <c r="CE188" i="63"/>
  <c r="CE33" i="73" s="1"/>
  <c r="CE205" i="21"/>
  <c r="CC280" i="21"/>
  <c r="CD233" i="63"/>
  <c r="CD34" i="73" s="1"/>
  <c r="CC207" i="21"/>
  <c r="CD206" i="21"/>
  <c r="CD234" i="63"/>
  <c r="CD41" i="73" s="1"/>
  <c r="CG143" i="63"/>
  <c r="CG32" i="73" s="1"/>
  <c r="CE189" i="63"/>
  <c r="CE40" i="73" s="1"/>
  <c r="CH105" i="63"/>
  <c r="CH38" i="73" s="1"/>
  <c r="CB274" i="33"/>
  <c r="CB21" i="73" s="1"/>
  <c r="CD187" i="33"/>
  <c r="CD19" i="73" s="1"/>
  <c r="CD48" i="73" s="1"/>
  <c r="CB275" i="33"/>
  <c r="CB28" i="73" s="1"/>
  <c r="CD188" i="33"/>
  <c r="CD26" i="73" s="1"/>
  <c r="CD55" i="73" s="1"/>
  <c r="CB126" i="21"/>
  <c r="CB281" i="21" s="1"/>
  <c r="CD124" i="21"/>
  <c r="CD279" i="21" s="1"/>
  <c r="CF104" i="33"/>
  <c r="CF24" i="73" s="1"/>
  <c r="CG104" i="63"/>
  <c r="CG31" i="73" s="1"/>
  <c r="CF122" i="21"/>
  <c r="CF277" i="21" s="1"/>
  <c r="CF103" i="33"/>
  <c r="CF17" i="73" s="1"/>
  <c r="CG105" i="63"/>
  <c r="CG38" i="73" s="1"/>
  <c r="CC278" i="63"/>
  <c r="CC35" i="73" s="1"/>
  <c r="CC279" i="63"/>
  <c r="CC42" i="73" s="1"/>
  <c r="CC275" i="33"/>
  <c r="CC28" i="73" s="1"/>
  <c r="CE123" i="21"/>
  <c r="CE278" i="21" s="1"/>
  <c r="CC231" i="33"/>
  <c r="CC27" i="73" s="1"/>
  <c r="CE143" i="33"/>
  <c r="CE18" i="73" s="1"/>
  <c r="CE47" i="73" s="1"/>
  <c r="CE144" i="33"/>
  <c r="CE25" i="73" s="1"/>
  <c r="CC230" i="33"/>
  <c r="CC20" i="73" s="1"/>
  <c r="CC49" i="73" s="1"/>
  <c r="CR196" i="21"/>
  <c r="CR175" i="21"/>
  <c r="CR182" i="21" s="1"/>
  <c r="CT89" i="63"/>
  <c r="CT101" i="63" s="1"/>
  <c r="CT86" i="73" s="1"/>
  <c r="CS168" i="21"/>
  <c r="CQ190" i="21"/>
  <c r="CQ192" i="21"/>
  <c r="CQ191" i="21"/>
  <c r="CQ193" i="21"/>
  <c r="CQ115" i="21"/>
  <c r="CQ270" i="21" s="1"/>
  <c r="CQ101" i="21"/>
  <c r="CQ94" i="21"/>
  <c r="CS89" i="33"/>
  <c r="CS101" i="33" s="1"/>
  <c r="CS79" i="73" s="1"/>
  <c r="CR87" i="21"/>
  <c r="CP109" i="21"/>
  <c r="CP264" i="21" s="1"/>
  <c r="CP110" i="21"/>
  <c r="CP265" i="21" s="1"/>
  <c r="CP112" i="21"/>
  <c r="CP267" i="21" s="1"/>
  <c r="CP111" i="21"/>
  <c r="CP266" i="21" s="1"/>
  <c r="CE54" i="73" l="1"/>
  <c r="CE61" i="73"/>
  <c r="CF67" i="73"/>
  <c r="CF46" i="73"/>
  <c r="CD69" i="73"/>
  <c r="CB71" i="73"/>
  <c r="CB50" i="73"/>
  <c r="CD62" i="73"/>
  <c r="CC63" i="73"/>
  <c r="CC56" i="73"/>
  <c r="CB64" i="73"/>
  <c r="CB57" i="73"/>
  <c r="CC64" i="73"/>
  <c r="CC57" i="73"/>
  <c r="CE68" i="73"/>
  <c r="CF53" i="73"/>
  <c r="CF60" i="73"/>
  <c r="CC70" i="73"/>
  <c r="CG204" i="21"/>
  <c r="CD279" i="63"/>
  <c r="CD42" i="73" s="1"/>
  <c r="CD278" i="63"/>
  <c r="CD35" i="73" s="1"/>
  <c r="CG144" i="63"/>
  <c r="CG39" i="73" s="1"/>
  <c r="CD207" i="21"/>
  <c r="CH104" i="63"/>
  <c r="CH31" i="73" s="1"/>
  <c r="CF189" i="63"/>
  <c r="CF40" i="73" s="1"/>
  <c r="CH203" i="21"/>
  <c r="CF123" i="21"/>
  <c r="CF278" i="21" s="1"/>
  <c r="CF205" i="21"/>
  <c r="CF143" i="33"/>
  <c r="CF18" i="73" s="1"/>
  <c r="CD230" i="33"/>
  <c r="CD20" i="73" s="1"/>
  <c r="CF144" i="33"/>
  <c r="CF25" i="73" s="1"/>
  <c r="CD125" i="21"/>
  <c r="CD280" i="21" s="1"/>
  <c r="CG144" i="33"/>
  <c r="CG25" i="73" s="1"/>
  <c r="CF188" i="63"/>
  <c r="CF33" i="73" s="1"/>
  <c r="CI104" i="63"/>
  <c r="CI31" i="73" s="1"/>
  <c r="CG103" i="33"/>
  <c r="CG17" i="73" s="1"/>
  <c r="CC274" i="33"/>
  <c r="CC21" i="73" s="1"/>
  <c r="CC50" i="73" s="1"/>
  <c r="CE233" i="63"/>
  <c r="CE34" i="73" s="1"/>
  <c r="CC126" i="21"/>
  <c r="CC281" i="21" s="1"/>
  <c r="CG104" i="33"/>
  <c r="CG24" i="73" s="1"/>
  <c r="CG122" i="21"/>
  <c r="CG277" i="21" s="1"/>
  <c r="CE234" i="63"/>
  <c r="CE41" i="73" s="1"/>
  <c r="CE206" i="21"/>
  <c r="CF233" i="63"/>
  <c r="CF34" i="73" s="1"/>
  <c r="CE188" i="33"/>
  <c r="CE26" i="73" s="1"/>
  <c r="CE62" i="73" s="1"/>
  <c r="CF187" i="33"/>
  <c r="CF19" i="73" s="1"/>
  <c r="CE125" i="21"/>
  <c r="CE124" i="21"/>
  <c r="CE279" i="21" s="1"/>
  <c r="CE187" i="33"/>
  <c r="CE19" i="73" s="1"/>
  <c r="CD231" i="33"/>
  <c r="CD27" i="73" s="1"/>
  <c r="CS196" i="21"/>
  <c r="CS175" i="21"/>
  <c r="CS182" i="21" s="1"/>
  <c r="CU89" i="63"/>
  <c r="CU101" i="63" s="1"/>
  <c r="CU86" i="73" s="1"/>
  <c r="CT168" i="21"/>
  <c r="CR190" i="21"/>
  <c r="CR192" i="21"/>
  <c r="CR191" i="21"/>
  <c r="CR193" i="21"/>
  <c r="CH122" i="21"/>
  <c r="CH103" i="33"/>
  <c r="CH17" i="73" s="1"/>
  <c r="CH67" i="73" s="1"/>
  <c r="CH104" i="33"/>
  <c r="CH24" i="73" s="1"/>
  <c r="CR115" i="21"/>
  <c r="CR270" i="21" s="1"/>
  <c r="CR94" i="21"/>
  <c r="CR101" i="21"/>
  <c r="CQ109" i="21"/>
  <c r="CQ264" i="21" s="1"/>
  <c r="CQ110" i="21"/>
  <c r="CQ265" i="21" s="1"/>
  <c r="CQ111" i="21"/>
  <c r="CQ266" i="21" s="1"/>
  <c r="CQ112" i="21"/>
  <c r="CQ267" i="21" s="1"/>
  <c r="CT89" i="33"/>
  <c r="CT101" i="33" s="1"/>
  <c r="CT79" i="73" s="1"/>
  <c r="CS87" i="21"/>
  <c r="CC71" i="73" l="1"/>
  <c r="CH46" i="73"/>
  <c r="CF48" i="73"/>
  <c r="CG54" i="73"/>
  <c r="CD63" i="73"/>
  <c r="CD56" i="73"/>
  <c r="CE69" i="73"/>
  <c r="CE48" i="73"/>
  <c r="CG46" i="73"/>
  <c r="CG67" i="73"/>
  <c r="CG61" i="73"/>
  <c r="CG60" i="73"/>
  <c r="CG53" i="73"/>
  <c r="CF61" i="73"/>
  <c r="CF54" i="73"/>
  <c r="CF69" i="73"/>
  <c r="CD49" i="73"/>
  <c r="CD70" i="73"/>
  <c r="CH60" i="73"/>
  <c r="CH53" i="73"/>
  <c r="CF68" i="73"/>
  <c r="CF47" i="73"/>
  <c r="CE55" i="73"/>
  <c r="CH204" i="21"/>
  <c r="CF206" i="21"/>
  <c r="CE280" i="21"/>
  <c r="CG188" i="63"/>
  <c r="CG33" i="73" s="1"/>
  <c r="CI203" i="21"/>
  <c r="CG234" i="63"/>
  <c r="CG41" i="73" s="1"/>
  <c r="CH277" i="21"/>
  <c r="CD275" i="33"/>
  <c r="CD28" i="73" s="1"/>
  <c r="CD274" i="33"/>
  <c r="CD21" i="73" s="1"/>
  <c r="CH143" i="33"/>
  <c r="CH18" i="73" s="1"/>
  <c r="CI143" i="63"/>
  <c r="CI32" i="73" s="1"/>
  <c r="CD126" i="21"/>
  <c r="CD281" i="21" s="1"/>
  <c r="CG123" i="21"/>
  <c r="CG278" i="21" s="1"/>
  <c r="CI105" i="63"/>
  <c r="CI38" i="73" s="1"/>
  <c r="CG143" i="33"/>
  <c r="CG18" i="73" s="1"/>
  <c r="CH144" i="63"/>
  <c r="CH39" i="73" s="1"/>
  <c r="CE207" i="21"/>
  <c r="CG189" i="63"/>
  <c r="CG40" i="73" s="1"/>
  <c r="CF124" i="21"/>
  <c r="CF279" i="21" s="1"/>
  <c r="CH143" i="63"/>
  <c r="CH32" i="73" s="1"/>
  <c r="CG205" i="21"/>
  <c r="CE231" i="33"/>
  <c r="CE27" i="73" s="1"/>
  <c r="CE230" i="33"/>
  <c r="CE20" i="73" s="1"/>
  <c r="CF234" i="63"/>
  <c r="CF41" i="73" s="1"/>
  <c r="CE279" i="63"/>
  <c r="CE42" i="73" s="1"/>
  <c r="CE278" i="63"/>
  <c r="CE35" i="73" s="1"/>
  <c r="CJ104" i="63"/>
  <c r="CJ31" i="73" s="1"/>
  <c r="CF188" i="33"/>
  <c r="CF26" i="73" s="1"/>
  <c r="CG124" i="21"/>
  <c r="CT196" i="21"/>
  <c r="CT175" i="21"/>
  <c r="CT182" i="21" s="1"/>
  <c r="CS190" i="21"/>
  <c r="CS192" i="21"/>
  <c r="CS191" i="21"/>
  <c r="CS193" i="21"/>
  <c r="CV89" i="63"/>
  <c r="CV101" i="63" s="1"/>
  <c r="CV86" i="73" s="1"/>
  <c r="CU168" i="21"/>
  <c r="CU89" i="33"/>
  <c r="CU101" i="33" s="1"/>
  <c r="CU79" i="73" s="1"/>
  <c r="CT87" i="21"/>
  <c r="CS115" i="21"/>
  <c r="CS270" i="21" s="1"/>
  <c r="CS101" i="21"/>
  <c r="CS94" i="21"/>
  <c r="CR109" i="21"/>
  <c r="CR264" i="21" s="1"/>
  <c r="CR110" i="21"/>
  <c r="CR265" i="21" s="1"/>
  <c r="CR112" i="21"/>
  <c r="CR267" i="21" s="1"/>
  <c r="CR111" i="21"/>
  <c r="CR266" i="21" s="1"/>
  <c r="CF62" i="73" l="1"/>
  <c r="CF55" i="73"/>
  <c r="CH47" i="73"/>
  <c r="CH68" i="73"/>
  <c r="CD64" i="73"/>
  <c r="CD57" i="73"/>
  <c r="CG68" i="73"/>
  <c r="CG47" i="73"/>
  <c r="CD50" i="73"/>
  <c r="CD71" i="73"/>
  <c r="CE49" i="73"/>
  <c r="CE70" i="73"/>
  <c r="CE56" i="73"/>
  <c r="CE63" i="73"/>
  <c r="CH123" i="21"/>
  <c r="CH278" i="21" s="1"/>
  <c r="CG233" i="63"/>
  <c r="CG34" i="73" s="1"/>
  <c r="CF207" i="21"/>
  <c r="CH144" i="33"/>
  <c r="CH25" i="73" s="1"/>
  <c r="CH61" i="73" s="1"/>
  <c r="CF231" i="33"/>
  <c r="CF27" i="73" s="1"/>
  <c r="CI144" i="63"/>
  <c r="CI39" i="73" s="1"/>
  <c r="CG206" i="21"/>
  <c r="CI204" i="21"/>
  <c r="CG279" i="21"/>
  <c r="CF278" i="63"/>
  <c r="CF35" i="73" s="1"/>
  <c r="CF279" i="63"/>
  <c r="CF42" i="73" s="1"/>
  <c r="CF125" i="21"/>
  <c r="CF280" i="21" s="1"/>
  <c r="CE274" i="33"/>
  <c r="CE21" i="73" s="1"/>
  <c r="CF230" i="33"/>
  <c r="CF20" i="73" s="1"/>
  <c r="CE275" i="33"/>
  <c r="CE28" i="73" s="1"/>
  <c r="CG188" i="33"/>
  <c r="CG26" i="73" s="1"/>
  <c r="CE126" i="21"/>
  <c r="CE281" i="21" s="1"/>
  <c r="CJ203" i="21"/>
  <c r="CI122" i="21"/>
  <c r="CI277" i="21" s="1"/>
  <c r="CG187" i="33"/>
  <c r="CG19" i="73" s="1"/>
  <c r="CH188" i="63"/>
  <c r="CH33" i="73" s="1"/>
  <c r="CH189" i="63"/>
  <c r="CH40" i="73" s="1"/>
  <c r="CI103" i="33"/>
  <c r="CI17" i="73" s="1"/>
  <c r="CG231" i="33"/>
  <c r="CG27" i="73" s="1"/>
  <c r="CJ105" i="63"/>
  <c r="CJ38" i="73" s="1"/>
  <c r="CH205" i="21"/>
  <c r="CK105" i="63"/>
  <c r="CK38" i="73" s="1"/>
  <c r="CH124" i="21"/>
  <c r="CI104" i="33"/>
  <c r="CI24" i="73" s="1"/>
  <c r="CU196" i="21"/>
  <c r="CU175" i="21"/>
  <c r="CU182" i="21" s="1"/>
  <c r="CT190" i="21"/>
  <c r="CT193" i="21"/>
  <c r="CT192" i="21"/>
  <c r="CT191" i="21"/>
  <c r="CW89" i="63"/>
  <c r="CW101" i="63" s="1"/>
  <c r="CW86" i="73" s="1"/>
  <c r="CV168" i="21"/>
  <c r="CS109" i="21"/>
  <c r="CS264" i="21" s="1"/>
  <c r="CS110" i="21"/>
  <c r="CS265" i="21" s="1"/>
  <c r="CS112" i="21"/>
  <c r="CS267" i="21" s="1"/>
  <c r="CS111" i="21"/>
  <c r="CS266" i="21" s="1"/>
  <c r="CT115" i="21"/>
  <c r="CT270" i="21" s="1"/>
  <c r="CT94" i="21"/>
  <c r="CT101" i="21"/>
  <c r="CV89" i="33"/>
  <c r="CV101" i="33" s="1"/>
  <c r="CV79" i="73" s="1"/>
  <c r="CU87" i="21"/>
  <c r="CH54" i="73" l="1"/>
  <c r="CI60" i="73"/>
  <c r="CI53" i="73"/>
  <c r="CI46" i="73"/>
  <c r="CI67" i="73"/>
  <c r="CE64" i="73"/>
  <c r="CE57" i="73"/>
  <c r="CF49" i="73"/>
  <c r="CF70" i="73"/>
  <c r="CE50" i="73"/>
  <c r="CE71" i="73"/>
  <c r="CG48" i="73"/>
  <c r="CG69" i="73"/>
  <c r="CF63" i="73"/>
  <c r="CF56" i="73"/>
  <c r="CG63" i="73"/>
  <c r="CG56" i="73"/>
  <c r="CG55" i="73"/>
  <c r="CG62" i="73"/>
  <c r="CJ144" i="63"/>
  <c r="CJ39" i="73" s="1"/>
  <c r="CG230" i="33"/>
  <c r="CG20" i="73" s="1"/>
  <c r="CI205" i="21"/>
  <c r="CJ143" i="63"/>
  <c r="CJ32" i="73" s="1"/>
  <c r="CH233" i="63"/>
  <c r="CH34" i="73" s="1"/>
  <c r="CH206" i="21"/>
  <c r="CI188" i="63"/>
  <c r="CI33" i="73" s="1"/>
  <c r="CF126" i="21"/>
  <c r="CF281" i="21" s="1"/>
  <c r="CI123" i="21"/>
  <c r="CI278" i="21" s="1"/>
  <c r="CI144" i="33"/>
  <c r="CI25" i="73" s="1"/>
  <c r="CI143" i="33"/>
  <c r="CI18" i="73" s="1"/>
  <c r="CF274" i="33"/>
  <c r="CF21" i="73" s="1"/>
  <c r="CF275" i="33"/>
  <c r="CF28" i="73" s="1"/>
  <c r="CF57" i="73" s="1"/>
  <c r="CH234" i="63"/>
  <c r="CH41" i="73" s="1"/>
  <c r="CG125" i="21"/>
  <c r="CG280" i="21" s="1"/>
  <c r="CG279" i="63"/>
  <c r="CG42" i="73" s="1"/>
  <c r="CI189" i="63"/>
  <c r="CI40" i="73" s="1"/>
  <c r="CJ204" i="21"/>
  <c r="CJ103" i="33"/>
  <c r="CJ17" i="73" s="1"/>
  <c r="CJ46" i="73" s="1"/>
  <c r="CH187" i="33"/>
  <c r="CH19" i="73" s="1"/>
  <c r="CK104" i="63"/>
  <c r="CK31" i="73" s="1"/>
  <c r="CH279" i="21"/>
  <c r="CH188" i="33"/>
  <c r="CH26" i="73" s="1"/>
  <c r="CJ122" i="21"/>
  <c r="CJ277" i="21" s="1"/>
  <c r="CJ104" i="33"/>
  <c r="CJ24" i="73" s="1"/>
  <c r="CH125" i="21"/>
  <c r="CK143" i="63"/>
  <c r="CK32" i="73" s="1"/>
  <c r="CK203" i="21"/>
  <c r="CG278" i="63"/>
  <c r="CG35" i="73" s="1"/>
  <c r="CG207" i="21"/>
  <c r="CK122" i="21"/>
  <c r="CU190" i="21"/>
  <c r="CU193" i="21"/>
  <c r="CU191" i="21"/>
  <c r="CU192" i="21"/>
  <c r="CV196" i="21"/>
  <c r="CV175" i="21"/>
  <c r="CV182" i="21" s="1"/>
  <c r="CX89" i="63"/>
  <c r="CX101" i="63" s="1"/>
  <c r="CX86" i="73" s="1"/>
  <c r="CW168" i="21"/>
  <c r="CU115" i="21"/>
  <c r="CU270" i="21" s="1"/>
  <c r="CU94" i="21"/>
  <c r="CU101" i="21"/>
  <c r="CW89" i="33"/>
  <c r="CW101" i="33" s="1"/>
  <c r="CW79" i="73" s="1"/>
  <c r="CV87" i="21"/>
  <c r="CT109" i="21"/>
  <c r="CT264" i="21" s="1"/>
  <c r="CT110" i="21"/>
  <c r="CT265" i="21" s="1"/>
  <c r="CT111" i="21"/>
  <c r="CT266" i="21" s="1"/>
  <c r="CT112" i="21"/>
  <c r="CT267" i="21" s="1"/>
  <c r="CJ67" i="73" l="1"/>
  <c r="CF64" i="73"/>
  <c r="CI61" i="73"/>
  <c r="CI54" i="73"/>
  <c r="CG49" i="73"/>
  <c r="CG70" i="73"/>
  <c r="CJ53" i="73"/>
  <c r="CJ60" i="73"/>
  <c r="CH55" i="73"/>
  <c r="CH62" i="73"/>
  <c r="CH69" i="73"/>
  <c r="CH48" i="73"/>
  <c r="CF71" i="73"/>
  <c r="CF50" i="73"/>
  <c r="CI68" i="73"/>
  <c r="CI47" i="73"/>
  <c r="CJ189" i="63"/>
  <c r="CJ40" i="73" s="1"/>
  <c r="CI233" i="63"/>
  <c r="CI34" i="73" s="1"/>
  <c r="CJ205" i="21"/>
  <c r="CK277" i="21"/>
  <c r="CJ143" i="33"/>
  <c r="CJ18" i="73" s="1"/>
  <c r="CJ123" i="21"/>
  <c r="CJ278" i="21" s="1"/>
  <c r="CJ188" i="63"/>
  <c r="CJ33" i="73" s="1"/>
  <c r="CH280" i="21"/>
  <c r="CI124" i="21"/>
  <c r="CI279" i="21" s="1"/>
  <c r="CI206" i="21"/>
  <c r="CG274" i="33"/>
  <c r="CG21" i="73" s="1"/>
  <c r="CG50" i="73" s="1"/>
  <c r="CG275" i="33"/>
  <c r="CG28" i="73" s="1"/>
  <c r="CG57" i="73" s="1"/>
  <c r="CG126" i="21"/>
  <c r="CG281" i="21" s="1"/>
  <c r="CJ144" i="33"/>
  <c r="CJ25" i="73" s="1"/>
  <c r="CI234" i="63"/>
  <c r="CI41" i="73" s="1"/>
  <c r="CH230" i="33"/>
  <c r="CH20" i="73" s="1"/>
  <c r="CI188" i="33"/>
  <c r="CI26" i="73" s="1"/>
  <c r="CI62" i="73" s="1"/>
  <c r="CL104" i="63"/>
  <c r="CL31" i="73" s="1"/>
  <c r="CH278" i="63"/>
  <c r="CH35" i="73" s="1"/>
  <c r="CL105" i="63"/>
  <c r="CL38" i="73" s="1"/>
  <c r="CK104" i="33"/>
  <c r="CK24" i="73" s="1"/>
  <c r="CI187" i="33"/>
  <c r="CI19" i="73" s="1"/>
  <c r="CH207" i="21"/>
  <c r="CH279" i="63"/>
  <c r="CH42" i="73" s="1"/>
  <c r="CH231" i="33"/>
  <c r="CH27" i="73" s="1"/>
  <c r="CK103" i="33"/>
  <c r="CK17" i="73" s="1"/>
  <c r="CK204" i="21"/>
  <c r="CK144" i="63"/>
  <c r="CK39" i="73" s="1"/>
  <c r="CL203" i="21"/>
  <c r="CL143" i="63"/>
  <c r="CL32" i="73" s="1"/>
  <c r="CL122" i="21"/>
  <c r="CL103" i="33"/>
  <c r="CL17" i="73" s="1"/>
  <c r="CL104" i="33"/>
  <c r="CL24" i="73" s="1"/>
  <c r="CW196" i="21"/>
  <c r="CW175" i="21"/>
  <c r="CW182" i="21" s="1"/>
  <c r="CX168" i="21"/>
  <c r="CY89" i="63"/>
  <c r="CY101" i="63" s="1"/>
  <c r="CY86" i="73" s="1"/>
  <c r="CV190" i="21"/>
  <c r="CV192" i="21"/>
  <c r="CV193" i="21"/>
  <c r="CV191" i="21"/>
  <c r="CU109" i="21"/>
  <c r="CU264" i="21" s="1"/>
  <c r="CU110" i="21"/>
  <c r="CU265" i="21" s="1"/>
  <c r="CU112" i="21"/>
  <c r="CU267" i="21" s="1"/>
  <c r="CU111" i="21"/>
  <c r="CU266" i="21" s="1"/>
  <c r="CX89" i="33"/>
  <c r="CX101" i="33" s="1"/>
  <c r="CX79" i="73" s="1"/>
  <c r="CW87" i="21"/>
  <c r="CV115" i="21"/>
  <c r="CV270" i="21" s="1"/>
  <c r="CV94" i="21"/>
  <c r="CV101" i="21"/>
  <c r="CL46" i="73" l="1"/>
  <c r="CI55" i="73"/>
  <c r="CG64" i="73"/>
  <c r="CJ61" i="73"/>
  <c r="CJ54" i="73"/>
  <c r="CK60" i="73"/>
  <c r="CK53" i="73"/>
  <c r="CJ68" i="73"/>
  <c r="CJ47" i="73"/>
  <c r="CL67" i="73"/>
  <c r="CK46" i="73"/>
  <c r="CK67" i="73"/>
  <c r="CI69" i="73"/>
  <c r="CI48" i="73"/>
  <c r="CL60" i="73"/>
  <c r="CL53" i="73"/>
  <c r="CH63" i="73"/>
  <c r="CH56" i="73"/>
  <c r="CH49" i="73"/>
  <c r="CH70" i="73"/>
  <c r="CG71" i="73"/>
  <c r="CH126" i="21"/>
  <c r="CH281" i="21" s="1"/>
  <c r="CJ233" i="63"/>
  <c r="CJ34" i="73" s="1"/>
  <c r="CM104" i="63"/>
  <c r="CM31" i="73" s="1"/>
  <c r="CM203" i="21"/>
  <c r="CM105" i="63"/>
  <c r="CM38" i="73" s="1"/>
  <c r="CJ206" i="21"/>
  <c r="CJ234" i="63"/>
  <c r="CJ41" i="73" s="1"/>
  <c r="CH274" i="33"/>
  <c r="CH21" i="73" s="1"/>
  <c r="CH50" i="73" s="1"/>
  <c r="CH275" i="33"/>
  <c r="CH28" i="73" s="1"/>
  <c r="CL204" i="21"/>
  <c r="CM143" i="63"/>
  <c r="CM32" i="73" s="1"/>
  <c r="CK205" i="21"/>
  <c r="CK189" i="63"/>
  <c r="CK40" i="73" s="1"/>
  <c r="CK188" i="63"/>
  <c r="CK33" i="73" s="1"/>
  <c r="CJ187" i="33"/>
  <c r="CJ19" i="73" s="1"/>
  <c r="CJ48" i="73" s="1"/>
  <c r="CJ124" i="21"/>
  <c r="CJ279" i="21" s="1"/>
  <c r="CJ188" i="33"/>
  <c r="CJ26" i="73" s="1"/>
  <c r="CI278" i="63"/>
  <c r="CI35" i="73" s="1"/>
  <c r="CL144" i="63"/>
  <c r="CL39" i="73" s="1"/>
  <c r="CI207" i="21"/>
  <c r="CI279" i="63"/>
  <c r="CI42" i="73" s="1"/>
  <c r="CL144" i="33"/>
  <c r="CL25" i="73" s="1"/>
  <c r="CK187" i="33"/>
  <c r="CK19" i="73" s="1"/>
  <c r="CI231" i="33"/>
  <c r="CI27" i="73" s="1"/>
  <c r="CI56" i="73" s="1"/>
  <c r="CI230" i="33"/>
  <c r="CI20" i="73" s="1"/>
  <c r="CK143" i="33"/>
  <c r="CK18" i="73" s="1"/>
  <c r="CI125" i="21"/>
  <c r="CI280" i="21" s="1"/>
  <c r="CN203" i="21"/>
  <c r="CL277" i="21"/>
  <c r="CK123" i="21"/>
  <c r="CK278" i="21" s="1"/>
  <c r="CK144" i="33"/>
  <c r="CK25" i="73" s="1"/>
  <c r="CW190" i="21"/>
  <c r="CW192" i="21"/>
  <c r="CW193" i="21"/>
  <c r="CW191" i="21"/>
  <c r="CM122" i="21"/>
  <c r="CM103" i="33"/>
  <c r="CM17" i="73" s="1"/>
  <c r="CM104" i="33"/>
  <c r="CM24" i="73" s="1"/>
  <c r="CY168" i="21"/>
  <c r="CZ89" i="63"/>
  <c r="CZ101" i="63" s="1"/>
  <c r="CZ86" i="73" s="1"/>
  <c r="CX196" i="21"/>
  <c r="CX175" i="21"/>
  <c r="CX182" i="21" s="1"/>
  <c r="CW115" i="21"/>
  <c r="CW270" i="21" s="1"/>
  <c r="CW94" i="21"/>
  <c r="CW101" i="21"/>
  <c r="CY89" i="33"/>
  <c r="CY101" i="33" s="1"/>
  <c r="CY79" i="73" s="1"/>
  <c r="CX87" i="21"/>
  <c r="CV109" i="21"/>
  <c r="CV264" i="21" s="1"/>
  <c r="CV110" i="21"/>
  <c r="CV265" i="21" s="1"/>
  <c r="CV111" i="21"/>
  <c r="CV266" i="21" s="1"/>
  <c r="CV112" i="21"/>
  <c r="CV267" i="21" s="1"/>
  <c r="CI63" i="73" l="1"/>
  <c r="CH71" i="73"/>
  <c r="CK47" i="73"/>
  <c r="CK68" i="73"/>
  <c r="CJ69" i="73"/>
  <c r="CI49" i="73"/>
  <c r="CI70" i="73"/>
  <c r="CJ62" i="73"/>
  <c r="CJ55" i="73"/>
  <c r="CH64" i="73"/>
  <c r="CH57" i="73"/>
  <c r="CK48" i="73"/>
  <c r="CK69" i="73"/>
  <c r="CM60" i="73"/>
  <c r="CM53" i="73"/>
  <c r="CL61" i="73"/>
  <c r="CL54" i="73"/>
  <c r="CK61" i="73"/>
  <c r="CK54" i="73"/>
  <c r="CM46" i="73"/>
  <c r="CM67" i="73"/>
  <c r="CM144" i="63"/>
  <c r="CM39" i="73" s="1"/>
  <c r="CM277" i="21"/>
  <c r="CL189" i="63"/>
  <c r="CL40" i="73" s="1"/>
  <c r="CL188" i="63"/>
  <c r="CL33" i="73" s="1"/>
  <c r="CL205" i="21"/>
  <c r="CL123" i="21"/>
  <c r="CL278" i="21" s="1"/>
  <c r="CK234" i="63"/>
  <c r="CK41" i="73" s="1"/>
  <c r="CK233" i="63"/>
  <c r="CK34" i="73" s="1"/>
  <c r="CK206" i="21"/>
  <c r="CM204" i="21"/>
  <c r="CL143" i="33"/>
  <c r="CL18" i="73" s="1"/>
  <c r="CL47" i="73" s="1"/>
  <c r="CN144" i="63"/>
  <c r="CN39" i="73" s="1"/>
  <c r="CI126" i="21"/>
  <c r="CI281" i="21" s="1"/>
  <c r="CI275" i="33"/>
  <c r="CI28" i="73" s="1"/>
  <c r="CI274" i="33"/>
  <c r="CI21" i="73" s="1"/>
  <c r="CJ279" i="63"/>
  <c r="CJ42" i="73" s="1"/>
  <c r="CJ278" i="63"/>
  <c r="CJ35" i="73" s="1"/>
  <c r="CJ207" i="21"/>
  <c r="CN105" i="63"/>
  <c r="CN38" i="73" s="1"/>
  <c r="CN104" i="63"/>
  <c r="CN31" i="73" s="1"/>
  <c r="CK124" i="21"/>
  <c r="CK279" i="21" s="1"/>
  <c r="CK188" i="33"/>
  <c r="CK26" i="73" s="1"/>
  <c r="CJ125" i="21"/>
  <c r="CJ280" i="21" s="1"/>
  <c r="CJ230" i="33"/>
  <c r="CJ20" i="73" s="1"/>
  <c r="CJ231" i="33"/>
  <c r="CJ27" i="73" s="1"/>
  <c r="CJ63" i="73" s="1"/>
  <c r="CO203" i="21"/>
  <c r="CK231" i="33"/>
  <c r="CK27" i="73" s="1"/>
  <c r="CX190" i="21"/>
  <c r="CX192" i="21"/>
  <c r="CX191" i="21"/>
  <c r="CX193" i="21"/>
  <c r="DA89" i="63"/>
  <c r="DA101" i="63" s="1"/>
  <c r="DA86" i="73" s="1"/>
  <c r="CZ168" i="21"/>
  <c r="CY196" i="21"/>
  <c r="CY175" i="21"/>
  <c r="CY182" i="21" s="1"/>
  <c r="CX115" i="21"/>
  <c r="CX270" i="21" s="1"/>
  <c r="CX101" i="21"/>
  <c r="CX94" i="21"/>
  <c r="CZ89" i="33"/>
  <c r="CZ101" i="33" s="1"/>
  <c r="CZ79" i="73" s="1"/>
  <c r="CY87" i="21"/>
  <c r="CW109" i="21"/>
  <c r="CW264" i="21" s="1"/>
  <c r="CW110" i="21"/>
  <c r="CW265" i="21" s="1"/>
  <c r="CW111" i="21"/>
  <c r="CW266" i="21" s="1"/>
  <c r="CW112" i="21"/>
  <c r="CW267" i="21" s="1"/>
  <c r="CK56" i="73" l="1"/>
  <c r="CJ70" i="73"/>
  <c r="CJ49" i="73"/>
  <c r="CK63" i="73"/>
  <c r="CI50" i="73"/>
  <c r="CI71" i="73"/>
  <c r="CJ56" i="73"/>
  <c r="CI57" i="73"/>
  <c r="CI64" i="73"/>
  <c r="CK62" i="73"/>
  <c r="CK55" i="73"/>
  <c r="CL68" i="73"/>
  <c r="CL187" i="33"/>
  <c r="CL19" i="73" s="1"/>
  <c r="CL69" i="73" s="1"/>
  <c r="CL188" i="33"/>
  <c r="CL26" i="73" s="1"/>
  <c r="CK278" i="63"/>
  <c r="CK35" i="73" s="1"/>
  <c r="CK279" i="63"/>
  <c r="CK42" i="73" s="1"/>
  <c r="CM188" i="63"/>
  <c r="CM33" i="73" s="1"/>
  <c r="CM189" i="63"/>
  <c r="CM40" i="73" s="1"/>
  <c r="CM205" i="21"/>
  <c r="CL124" i="21"/>
  <c r="CL279" i="21" s="1"/>
  <c r="CN204" i="21"/>
  <c r="CL234" i="63"/>
  <c r="CL41" i="73" s="1"/>
  <c r="CL233" i="63"/>
  <c r="CL34" i="73" s="1"/>
  <c r="CN143" i="63"/>
  <c r="CN32" i="73" s="1"/>
  <c r="CL206" i="21"/>
  <c r="CK207" i="21"/>
  <c r="CM144" i="33"/>
  <c r="CM25" i="73" s="1"/>
  <c r="CJ274" i="33"/>
  <c r="CJ21" i="73" s="1"/>
  <c r="CJ275" i="33"/>
  <c r="CJ28" i="73" s="1"/>
  <c r="CO105" i="63"/>
  <c r="CO38" i="73" s="1"/>
  <c r="CO104" i="63"/>
  <c r="CO31" i="73" s="1"/>
  <c r="CJ126" i="21"/>
  <c r="CJ281" i="21" s="1"/>
  <c r="CM143" i="33"/>
  <c r="CM18" i="73" s="1"/>
  <c r="CM47" i="73" s="1"/>
  <c r="CN122" i="21"/>
  <c r="CN277" i="21" s="1"/>
  <c r="CN104" i="33"/>
  <c r="CN24" i="73" s="1"/>
  <c r="CM123" i="21"/>
  <c r="CM278" i="21" s="1"/>
  <c r="CK126" i="21"/>
  <c r="CN103" i="33"/>
  <c r="CN17" i="73" s="1"/>
  <c r="CK230" i="33"/>
  <c r="CK20" i="73" s="1"/>
  <c r="CK125" i="21"/>
  <c r="CK280" i="21" s="1"/>
  <c r="CO122" i="21"/>
  <c r="CO277" i="21" s="1"/>
  <c r="CZ196" i="21"/>
  <c r="CZ175" i="21"/>
  <c r="CZ182" i="21" s="1"/>
  <c r="CY190" i="21"/>
  <c r="CY191" i="21"/>
  <c r="CY192" i="21"/>
  <c r="CY193" i="21"/>
  <c r="DA168" i="21"/>
  <c r="DB89" i="63"/>
  <c r="DB101" i="63" s="1"/>
  <c r="DB86" i="73" s="1"/>
  <c r="DA89" i="33"/>
  <c r="DA101" i="33" s="1"/>
  <c r="DA79" i="73" s="1"/>
  <c r="CZ87" i="21"/>
  <c r="CX109" i="21"/>
  <c r="CX264" i="21" s="1"/>
  <c r="CX110" i="21"/>
  <c r="CX265" i="21" s="1"/>
  <c r="CX111" i="21"/>
  <c r="CX266" i="21" s="1"/>
  <c r="CX112" i="21"/>
  <c r="CX267" i="21" s="1"/>
  <c r="CY115" i="21"/>
  <c r="CY270" i="21" s="1"/>
  <c r="CY101" i="21"/>
  <c r="CY94" i="21"/>
  <c r="CL55" i="73" l="1"/>
  <c r="CL62" i="73"/>
  <c r="CJ57" i="73"/>
  <c r="CJ64" i="73"/>
  <c r="CJ71" i="73"/>
  <c r="CJ50" i="73"/>
  <c r="CK70" i="73"/>
  <c r="CK49" i="73"/>
  <c r="CM61" i="73"/>
  <c r="CM54" i="73"/>
  <c r="CN46" i="73"/>
  <c r="CN67" i="73"/>
  <c r="CL48" i="73"/>
  <c r="CN53" i="73"/>
  <c r="CN60" i="73"/>
  <c r="CM68" i="73"/>
  <c r="CP104" i="63"/>
  <c r="CP31" i="73" s="1"/>
  <c r="CN205" i="21"/>
  <c r="CP203" i="21"/>
  <c r="CO143" i="63"/>
  <c r="CO32" i="73" s="1"/>
  <c r="CK281" i="21"/>
  <c r="CN188" i="63"/>
  <c r="CN33" i="73" s="1"/>
  <c r="CN189" i="63"/>
  <c r="CN40" i="73" s="1"/>
  <c r="CM233" i="63"/>
  <c r="CM34" i="73" s="1"/>
  <c r="CQ105" i="63"/>
  <c r="CQ38" i="73" s="1"/>
  <c r="CM124" i="21"/>
  <c r="CM279" i="21" s="1"/>
  <c r="CO144" i="63"/>
  <c r="CO39" i="73" s="1"/>
  <c r="CM234" i="63"/>
  <c r="CM41" i="73" s="1"/>
  <c r="CP105" i="63"/>
  <c r="CP38" i="73" s="1"/>
  <c r="CM206" i="21"/>
  <c r="CO204" i="21"/>
  <c r="CN233" i="63"/>
  <c r="CN34" i="73" s="1"/>
  <c r="CO104" i="33"/>
  <c r="CO24" i="73" s="1"/>
  <c r="CL230" i="33"/>
  <c r="CL20" i="73" s="1"/>
  <c r="CP204" i="21"/>
  <c r="CL279" i="63"/>
  <c r="CL42" i="73" s="1"/>
  <c r="CL207" i="21"/>
  <c r="CL278" i="63"/>
  <c r="CL35" i="73" s="1"/>
  <c r="CK275" i="33"/>
  <c r="CK28" i="73" s="1"/>
  <c r="CN144" i="33"/>
  <c r="CN25" i="73" s="1"/>
  <c r="CK274" i="33"/>
  <c r="CK21" i="73" s="1"/>
  <c r="CK50" i="73" s="1"/>
  <c r="CO103" i="33"/>
  <c r="CO17" i="73" s="1"/>
  <c r="CO46" i="73" s="1"/>
  <c r="CL125" i="21"/>
  <c r="CL280" i="21" s="1"/>
  <c r="CO123" i="21"/>
  <c r="CL231" i="33"/>
  <c r="CL27" i="73" s="1"/>
  <c r="CM188" i="33"/>
  <c r="CM26" i="73" s="1"/>
  <c r="CM62" i="73" s="1"/>
  <c r="CN143" i="33"/>
  <c r="CN18" i="73" s="1"/>
  <c r="CN187" i="33"/>
  <c r="CN19" i="73" s="1"/>
  <c r="CM187" i="33"/>
  <c r="CM19" i="73" s="1"/>
  <c r="CL275" i="33"/>
  <c r="CL28" i="73" s="1"/>
  <c r="CN123" i="21"/>
  <c r="CN278" i="21" s="1"/>
  <c r="DB168" i="21"/>
  <c r="DC89" i="63"/>
  <c r="DC101" i="63" s="1"/>
  <c r="DC86" i="73" s="1"/>
  <c r="DA196" i="21"/>
  <c r="DA175" i="21"/>
  <c r="DA182" i="21" s="1"/>
  <c r="CZ190" i="21"/>
  <c r="CZ192" i="21"/>
  <c r="CZ191" i="21"/>
  <c r="CZ193" i="21"/>
  <c r="CZ115" i="21"/>
  <c r="CZ270" i="21" s="1"/>
  <c r="CZ101" i="21"/>
  <c r="CZ94" i="21"/>
  <c r="CY109" i="21"/>
  <c r="CY264" i="21" s="1"/>
  <c r="CY110" i="21"/>
  <c r="CY265" i="21" s="1"/>
  <c r="CY112" i="21"/>
  <c r="CY267" i="21" s="1"/>
  <c r="CY111" i="21"/>
  <c r="CY266" i="21" s="1"/>
  <c r="DB89" i="33"/>
  <c r="DB101" i="33" s="1"/>
  <c r="DB79" i="73" s="1"/>
  <c r="DA87" i="21"/>
  <c r="CN48" i="73" l="1"/>
  <c r="CM55" i="73"/>
  <c r="CN69" i="73"/>
  <c r="CO67" i="73"/>
  <c r="CL64" i="73"/>
  <c r="CL57" i="73"/>
  <c r="CL70" i="73"/>
  <c r="CL49" i="73"/>
  <c r="CL56" i="73"/>
  <c r="CL63" i="73"/>
  <c r="CN61" i="73"/>
  <c r="CN54" i="73"/>
  <c r="CM69" i="73"/>
  <c r="CM48" i="73"/>
  <c r="CO60" i="73"/>
  <c r="CO53" i="73"/>
  <c r="CN47" i="73"/>
  <c r="CN68" i="73"/>
  <c r="CK64" i="73"/>
  <c r="CK57" i="73"/>
  <c r="CK71" i="73"/>
  <c r="CO278" i="21"/>
  <c r="CP144" i="63"/>
  <c r="CP39" i="73" s="1"/>
  <c r="CN234" i="63"/>
  <c r="CN41" i="73" s="1"/>
  <c r="CN206" i="21"/>
  <c r="CQ203" i="21"/>
  <c r="CQ104" i="63"/>
  <c r="CQ31" i="73" s="1"/>
  <c r="CP143" i="63"/>
  <c r="CP32" i="73" s="1"/>
  <c r="CM231" i="33"/>
  <c r="CM27" i="73" s="1"/>
  <c r="CO144" i="33"/>
  <c r="CO25" i="73" s="1"/>
  <c r="CO54" i="73" s="1"/>
  <c r="CO143" i="33"/>
  <c r="CO18" i="73" s="1"/>
  <c r="CM125" i="21"/>
  <c r="CM280" i="21" s="1"/>
  <c r="CM230" i="33"/>
  <c r="CM20" i="73" s="1"/>
  <c r="CM278" i="63"/>
  <c r="CM35" i="73" s="1"/>
  <c r="CM207" i="21"/>
  <c r="CL274" i="33"/>
  <c r="CL21" i="73" s="1"/>
  <c r="CM279" i="63"/>
  <c r="CM42" i="73" s="1"/>
  <c r="CL126" i="21"/>
  <c r="CL281" i="21" s="1"/>
  <c r="CN188" i="33"/>
  <c r="CN26" i="73" s="1"/>
  <c r="CO205" i="21"/>
  <c r="CO189" i="63"/>
  <c r="CO40" i="73" s="1"/>
  <c r="CO188" i="63"/>
  <c r="CO33" i="73" s="1"/>
  <c r="CO233" i="63"/>
  <c r="CO34" i="73" s="1"/>
  <c r="CP104" i="33"/>
  <c r="CP24" i="73" s="1"/>
  <c r="CQ144" i="63"/>
  <c r="CQ39" i="73" s="1"/>
  <c r="CN230" i="33"/>
  <c r="CN20" i="73" s="1"/>
  <c r="CP122" i="21"/>
  <c r="CP277" i="21" s="1"/>
  <c r="CP103" i="33"/>
  <c r="CP17" i="73" s="1"/>
  <c r="CP46" i="73" s="1"/>
  <c r="CN124" i="21"/>
  <c r="CN279" i="21" s="1"/>
  <c r="DC168" i="21"/>
  <c r="DD89" i="63"/>
  <c r="DD101" i="63" s="1"/>
  <c r="DD86" i="73" s="1"/>
  <c r="DA190" i="21"/>
  <c r="DA191" i="21"/>
  <c r="DA192" i="21"/>
  <c r="DA193" i="21"/>
  <c r="DB175" i="21"/>
  <c r="DB182" i="21" s="1"/>
  <c r="DB196" i="21"/>
  <c r="CR203" i="21"/>
  <c r="DA115" i="21"/>
  <c r="DA270" i="21" s="1"/>
  <c r="DA101" i="21"/>
  <c r="DA94" i="21"/>
  <c r="DC89" i="33"/>
  <c r="DC101" i="33" s="1"/>
  <c r="DC79" i="73" s="1"/>
  <c r="DB87" i="21"/>
  <c r="CZ109" i="21"/>
  <c r="CZ264" i="21" s="1"/>
  <c r="CZ110" i="21"/>
  <c r="CZ265" i="21" s="1"/>
  <c r="CZ111" i="21"/>
  <c r="CZ266" i="21" s="1"/>
  <c r="CZ112" i="21"/>
  <c r="CZ267" i="21" s="1"/>
  <c r="CP67" i="73" l="1"/>
  <c r="CN70" i="73"/>
  <c r="CN49" i="73"/>
  <c r="CM49" i="73"/>
  <c r="CM70" i="73"/>
  <c r="CO47" i="73"/>
  <c r="CO68" i="73"/>
  <c r="CL71" i="73"/>
  <c r="CL50" i="73"/>
  <c r="CM63" i="73"/>
  <c r="CM56" i="73"/>
  <c r="CN62" i="73"/>
  <c r="CN55" i="73"/>
  <c r="CP60" i="73"/>
  <c r="CP53" i="73"/>
  <c r="CO61" i="73"/>
  <c r="CQ204" i="21"/>
  <c r="CP143" i="33"/>
  <c r="CP18" i="73" s="1"/>
  <c r="CP123" i="21"/>
  <c r="CP278" i="21" s="1"/>
  <c r="CP144" i="33"/>
  <c r="CP25" i="73" s="1"/>
  <c r="CP61" i="73" s="1"/>
  <c r="CN231" i="33"/>
  <c r="CN27" i="73" s="1"/>
  <c r="CN278" i="63"/>
  <c r="CN35" i="73" s="1"/>
  <c r="CQ103" i="33"/>
  <c r="CQ17" i="73" s="1"/>
  <c r="CP188" i="63"/>
  <c r="CP33" i="73" s="1"/>
  <c r="CO187" i="33"/>
  <c r="CO19" i="73" s="1"/>
  <c r="CP205" i="21"/>
  <c r="CO234" i="63"/>
  <c r="CO41" i="73" s="1"/>
  <c r="CP189" i="63"/>
  <c r="CP40" i="73" s="1"/>
  <c r="CO206" i="21"/>
  <c r="CR105" i="63"/>
  <c r="CR38" i="73" s="1"/>
  <c r="CN207" i="21"/>
  <c r="CR104" i="63"/>
  <c r="CR31" i="73" s="1"/>
  <c r="CS203" i="21"/>
  <c r="CQ143" i="63"/>
  <c r="CQ32" i="73" s="1"/>
  <c r="CN279" i="63"/>
  <c r="CN42" i="73" s="1"/>
  <c r="CQ122" i="21"/>
  <c r="CQ277" i="21" s="1"/>
  <c r="CQ104" i="33"/>
  <c r="CQ24" i="73" s="1"/>
  <c r="CN125" i="21"/>
  <c r="CN280" i="21" s="1"/>
  <c r="CM126" i="21"/>
  <c r="CM281" i="21" s="1"/>
  <c r="CM275" i="33"/>
  <c r="CM28" i="73" s="1"/>
  <c r="CM274" i="33"/>
  <c r="CM21" i="73" s="1"/>
  <c r="CQ123" i="21"/>
  <c r="CO124" i="21"/>
  <c r="CO279" i="21" s="1"/>
  <c r="CO188" i="33"/>
  <c r="CO26" i="73" s="1"/>
  <c r="DD168" i="21"/>
  <c r="DE89" i="63"/>
  <c r="DE101" i="63" s="1"/>
  <c r="DE86" i="73" s="1"/>
  <c r="DC196" i="21"/>
  <c r="DC175" i="21"/>
  <c r="DC182" i="21" s="1"/>
  <c r="DB190" i="21"/>
  <c r="DB192" i="21"/>
  <c r="DB193" i="21"/>
  <c r="DB191" i="21"/>
  <c r="CR104" i="33"/>
  <c r="CR24" i="73" s="1"/>
  <c r="DB115" i="21"/>
  <c r="DB270" i="21" s="1"/>
  <c r="DB94" i="21"/>
  <c r="DB101" i="21"/>
  <c r="DD89" i="33"/>
  <c r="DD101" i="33" s="1"/>
  <c r="DD79" i="73" s="1"/>
  <c r="DC87" i="21"/>
  <c r="DA109" i="21"/>
  <c r="DA264" i="21" s="1"/>
  <c r="DA110" i="21"/>
  <c r="DA265" i="21" s="1"/>
  <c r="DA112" i="21"/>
  <c r="DA267" i="21" s="1"/>
  <c r="DA111" i="21"/>
  <c r="DA266" i="21" s="1"/>
  <c r="CP54" i="73" l="1"/>
  <c r="CR60" i="73"/>
  <c r="CR53" i="73"/>
  <c r="CQ60" i="73"/>
  <c r="CQ53" i="73"/>
  <c r="CN63" i="73"/>
  <c r="CN56" i="73"/>
  <c r="CO55" i="73"/>
  <c r="CO62" i="73"/>
  <c r="CQ46" i="73"/>
  <c r="CQ67" i="73"/>
  <c r="CP47" i="73"/>
  <c r="CP68" i="73"/>
  <c r="CM71" i="73"/>
  <c r="CM50" i="73"/>
  <c r="CO69" i="73"/>
  <c r="CO48" i="73"/>
  <c r="CM64" i="73"/>
  <c r="CM57" i="73"/>
  <c r="CP206" i="21"/>
  <c r="CQ278" i="21"/>
  <c r="CP234" i="63"/>
  <c r="CP41" i="73" s="1"/>
  <c r="CP233" i="63"/>
  <c r="CP34" i="73" s="1"/>
  <c r="CR143" i="63"/>
  <c r="CR32" i="73" s="1"/>
  <c r="CR204" i="21"/>
  <c r="CQ205" i="21"/>
  <c r="CN274" i="33"/>
  <c r="CN21" i="73" s="1"/>
  <c r="CS104" i="63"/>
  <c r="CS31" i="73" s="1"/>
  <c r="CS105" i="63"/>
  <c r="CS38" i="73" s="1"/>
  <c r="CO278" i="63"/>
  <c r="CO35" i="73" s="1"/>
  <c r="CO279" i="63"/>
  <c r="CO42" i="73" s="1"/>
  <c r="CO207" i="21"/>
  <c r="CN275" i="33"/>
  <c r="CN28" i="73" s="1"/>
  <c r="CQ189" i="63"/>
  <c r="CQ40" i="73" s="1"/>
  <c r="CR144" i="63"/>
  <c r="CR39" i="73" s="1"/>
  <c r="CQ188" i="63"/>
  <c r="CQ33" i="73" s="1"/>
  <c r="CP188" i="33"/>
  <c r="CP26" i="73" s="1"/>
  <c r="CP187" i="33"/>
  <c r="CP19" i="73" s="1"/>
  <c r="CO231" i="33"/>
  <c r="CO27" i="73" s="1"/>
  <c r="CO230" i="33"/>
  <c r="CO20" i="73" s="1"/>
  <c r="CP124" i="21"/>
  <c r="CP279" i="21" s="1"/>
  <c r="CR122" i="21"/>
  <c r="CR277" i="21" s="1"/>
  <c r="CO125" i="21"/>
  <c r="CO280" i="21" s="1"/>
  <c r="CT104" i="63"/>
  <c r="CT31" i="73" s="1"/>
  <c r="CQ144" i="33"/>
  <c r="CQ25" i="73" s="1"/>
  <c r="CN126" i="21"/>
  <c r="CN281" i="21" s="1"/>
  <c r="CR103" i="33"/>
  <c r="CR17" i="73" s="1"/>
  <c r="CR46" i="73" s="1"/>
  <c r="CQ143" i="33"/>
  <c r="CQ18" i="73" s="1"/>
  <c r="CQ68" i="73" s="1"/>
  <c r="DF89" i="63"/>
  <c r="DF101" i="63" s="1"/>
  <c r="DF86" i="73" s="1"/>
  <c r="DE168" i="21"/>
  <c r="DD196" i="21"/>
  <c r="DD175" i="21"/>
  <c r="DD182" i="21" s="1"/>
  <c r="DC190" i="21"/>
  <c r="DC192" i="21"/>
  <c r="DC191" i="21"/>
  <c r="DC193" i="21"/>
  <c r="DE89" i="33"/>
  <c r="DE101" i="33" s="1"/>
  <c r="DE79" i="73" s="1"/>
  <c r="DD87" i="21"/>
  <c r="DB109" i="21"/>
  <c r="DB264" i="21" s="1"/>
  <c r="DB110" i="21"/>
  <c r="DB265" i="21" s="1"/>
  <c r="DB111" i="21"/>
  <c r="DB266" i="21" s="1"/>
  <c r="DB112" i="21"/>
  <c r="DB267" i="21" s="1"/>
  <c r="DC115" i="21"/>
  <c r="DC270" i="21" s="1"/>
  <c r="DC101" i="21"/>
  <c r="DC94" i="21"/>
  <c r="CR67" i="73" l="1"/>
  <c r="CP69" i="73"/>
  <c r="CP48" i="73"/>
  <c r="CQ54" i="73"/>
  <c r="CQ61" i="73"/>
  <c r="CP55" i="73"/>
  <c r="CP62" i="73"/>
  <c r="CN57" i="73"/>
  <c r="CN64" i="73"/>
  <c r="CQ47" i="73"/>
  <c r="CN71" i="73"/>
  <c r="CN50" i="73"/>
  <c r="CO70" i="73"/>
  <c r="CO49" i="73"/>
  <c r="CO63" i="73"/>
  <c r="CO56" i="73"/>
  <c r="CR144" i="33"/>
  <c r="CR25" i="73" s="1"/>
  <c r="CQ234" i="63"/>
  <c r="CQ41" i="73" s="1"/>
  <c r="CR123" i="21"/>
  <c r="CR278" i="21" s="1"/>
  <c r="CR143" i="33"/>
  <c r="CR18" i="73" s="1"/>
  <c r="CS144" i="63"/>
  <c r="CS39" i="73" s="1"/>
  <c r="CQ124" i="21"/>
  <c r="CQ279" i="21" s="1"/>
  <c r="CQ206" i="21"/>
  <c r="CQ233" i="63"/>
  <c r="CQ34" i="73" s="1"/>
  <c r="CQ187" i="33"/>
  <c r="CQ19" i="73" s="1"/>
  <c r="CQ188" i="33"/>
  <c r="CQ26" i="73" s="1"/>
  <c r="CS204" i="21"/>
  <c r="CP125" i="21"/>
  <c r="CP280" i="21" s="1"/>
  <c r="CP230" i="33"/>
  <c r="CP20" i="73" s="1"/>
  <c r="CP231" i="33"/>
  <c r="CP27" i="73" s="1"/>
  <c r="CR205" i="21"/>
  <c r="CO275" i="33"/>
  <c r="CO28" i="73" s="1"/>
  <c r="CO57" i="73" s="1"/>
  <c r="CO126" i="21"/>
  <c r="CO281" i="21" s="1"/>
  <c r="CO274" i="33"/>
  <c r="CO21" i="73" s="1"/>
  <c r="CO50" i="73" s="1"/>
  <c r="CP279" i="63"/>
  <c r="CP42" i="73" s="1"/>
  <c r="CP207" i="21"/>
  <c r="CP278" i="63"/>
  <c r="CP35" i="73" s="1"/>
  <c r="CT105" i="63"/>
  <c r="CT38" i="73" s="1"/>
  <c r="CT203" i="21"/>
  <c r="CR189" i="63"/>
  <c r="CR40" i="73" s="1"/>
  <c r="CS143" i="63"/>
  <c r="CS32" i="73" s="1"/>
  <c r="CR188" i="63"/>
  <c r="CR33" i="73" s="1"/>
  <c r="CS103" i="33"/>
  <c r="CS17" i="73" s="1"/>
  <c r="CS46" i="73" s="1"/>
  <c r="CS104" i="33"/>
  <c r="CS24" i="73" s="1"/>
  <c r="CS122" i="21"/>
  <c r="CS277" i="21" s="1"/>
  <c r="CT144" i="63"/>
  <c r="CT39" i="73" s="1"/>
  <c r="CS123" i="21"/>
  <c r="DD190" i="21"/>
  <c r="DD191" i="21"/>
  <c r="DD193" i="21"/>
  <c r="DD192" i="21"/>
  <c r="DG89" i="63"/>
  <c r="DG101" i="63" s="1"/>
  <c r="DG86" i="73" s="1"/>
  <c r="DF168" i="21"/>
  <c r="DE175" i="21"/>
  <c r="DE182" i="21" s="1"/>
  <c r="DE196" i="21"/>
  <c r="DC109" i="21"/>
  <c r="DC264" i="21" s="1"/>
  <c r="DC110" i="21"/>
  <c r="DC265" i="21" s="1"/>
  <c r="DC111" i="21"/>
  <c r="DC266" i="21" s="1"/>
  <c r="DC112" i="21"/>
  <c r="DC267" i="21" s="1"/>
  <c r="DD115" i="21"/>
  <c r="DD270" i="21" s="1"/>
  <c r="DD94" i="21"/>
  <c r="DD101" i="21"/>
  <c r="DF89" i="33"/>
  <c r="DF101" i="33" s="1"/>
  <c r="DF79" i="73" s="1"/>
  <c r="DE87" i="21"/>
  <c r="CS67" i="73" l="1"/>
  <c r="CP49" i="73"/>
  <c r="CP70" i="73"/>
  <c r="CS60" i="73"/>
  <c r="CS53" i="73"/>
  <c r="CR68" i="73"/>
  <c r="CR47" i="73"/>
  <c r="CQ48" i="73"/>
  <c r="CQ69" i="73"/>
  <c r="CR61" i="73"/>
  <c r="CR54" i="73"/>
  <c r="CO64" i="73"/>
  <c r="CP63" i="73"/>
  <c r="CP56" i="73"/>
  <c r="CQ62" i="73"/>
  <c r="CQ55" i="73"/>
  <c r="CO71" i="73"/>
  <c r="CP126" i="21"/>
  <c r="CP281" i="21" s="1"/>
  <c r="CU203" i="21"/>
  <c r="CS189" i="63"/>
  <c r="CS40" i="73" s="1"/>
  <c r="CS278" i="21"/>
  <c r="CU105" i="63"/>
  <c r="CU38" i="73" s="1"/>
  <c r="CU104" i="63"/>
  <c r="CU31" i="73" s="1"/>
  <c r="CP274" i="33"/>
  <c r="CP21" i="73" s="1"/>
  <c r="CP71" i="73" s="1"/>
  <c r="CS205" i="21"/>
  <c r="CP275" i="33"/>
  <c r="CP28" i="73" s="1"/>
  <c r="CP64" i="73" s="1"/>
  <c r="CS188" i="63"/>
  <c r="CS33" i="73" s="1"/>
  <c r="CU144" i="63"/>
  <c r="CU39" i="73" s="1"/>
  <c r="CS144" i="33"/>
  <c r="CS25" i="73" s="1"/>
  <c r="CS143" i="33"/>
  <c r="CS18" i="73" s="1"/>
  <c r="CR234" i="63"/>
  <c r="CR41" i="73" s="1"/>
  <c r="CR233" i="63"/>
  <c r="CR34" i="73" s="1"/>
  <c r="CR206" i="21"/>
  <c r="CT204" i="21"/>
  <c r="CT143" i="63"/>
  <c r="CT32" i="73" s="1"/>
  <c r="CR188" i="33"/>
  <c r="CR26" i="73" s="1"/>
  <c r="CQ278" i="63"/>
  <c r="CQ35" i="73" s="1"/>
  <c r="CR187" i="33"/>
  <c r="CR19" i="73" s="1"/>
  <c r="CR48" i="73" s="1"/>
  <c r="CT122" i="21"/>
  <c r="CT277" i="21" s="1"/>
  <c r="CT103" i="33"/>
  <c r="CT17" i="73" s="1"/>
  <c r="CT46" i="73" s="1"/>
  <c r="CQ279" i="63"/>
  <c r="CQ42" i="73" s="1"/>
  <c r="CT104" i="33"/>
  <c r="CT24" i="73" s="1"/>
  <c r="CQ207" i="21"/>
  <c r="CR230" i="33"/>
  <c r="CR20" i="73" s="1"/>
  <c r="CQ231" i="33"/>
  <c r="CQ27" i="73" s="1"/>
  <c r="CR124" i="21"/>
  <c r="CR279" i="21" s="1"/>
  <c r="CQ125" i="21"/>
  <c r="CQ280" i="21" s="1"/>
  <c r="CQ230" i="33"/>
  <c r="CQ20" i="73" s="1"/>
  <c r="CQ70" i="73" s="1"/>
  <c r="DG168" i="21"/>
  <c r="DH89" i="63"/>
  <c r="DH101" i="63" s="1"/>
  <c r="DH86" i="73" s="1"/>
  <c r="DF175" i="21"/>
  <c r="DF182" i="21" s="1"/>
  <c r="DF196" i="21"/>
  <c r="DE190" i="21"/>
  <c r="DE192" i="21"/>
  <c r="DE193" i="21"/>
  <c r="DE191" i="21"/>
  <c r="DD109" i="21"/>
  <c r="DD264" i="21" s="1"/>
  <c r="DD110" i="21"/>
  <c r="DD265" i="21" s="1"/>
  <c r="DD111" i="21"/>
  <c r="DD266" i="21" s="1"/>
  <c r="DD112" i="21"/>
  <c r="DD267" i="21" s="1"/>
  <c r="DG89" i="33"/>
  <c r="DG101" i="33" s="1"/>
  <c r="DG79" i="73" s="1"/>
  <c r="DF87" i="21"/>
  <c r="DE115" i="21"/>
  <c r="DE270" i="21" s="1"/>
  <c r="DE101" i="21"/>
  <c r="DE94" i="21"/>
  <c r="CQ49" i="73" l="1"/>
  <c r="CT53" i="73"/>
  <c r="CT60" i="73"/>
  <c r="CR69" i="73"/>
  <c r="CQ63" i="73"/>
  <c r="CQ56" i="73"/>
  <c r="CS61" i="73"/>
  <c r="CS54" i="73"/>
  <c r="CS47" i="73"/>
  <c r="CS68" i="73"/>
  <c r="CR49" i="73"/>
  <c r="CR70" i="73"/>
  <c r="CR62" i="73"/>
  <c r="CR55" i="73"/>
  <c r="CP50" i="73"/>
  <c r="CP57" i="73"/>
  <c r="CT67" i="73"/>
  <c r="CU204" i="21"/>
  <c r="CU143" i="63"/>
  <c r="CU32" i="73" s="1"/>
  <c r="CR125" i="21"/>
  <c r="CR280" i="21" s="1"/>
  <c r="CV104" i="63"/>
  <c r="CV31" i="73" s="1"/>
  <c r="CT188" i="63"/>
  <c r="CT33" i="73" s="1"/>
  <c r="CS188" i="33"/>
  <c r="CS26" i="73" s="1"/>
  <c r="CS187" i="33"/>
  <c r="CS19" i="73" s="1"/>
  <c r="CS124" i="21"/>
  <c r="CS279" i="21" s="1"/>
  <c r="CS233" i="63"/>
  <c r="CS34" i="73" s="1"/>
  <c r="CS234" i="63"/>
  <c r="CS41" i="73" s="1"/>
  <c r="CS206" i="21"/>
  <c r="CV144" i="63"/>
  <c r="CV39" i="73" s="1"/>
  <c r="CR231" i="33"/>
  <c r="CR27" i="73" s="1"/>
  <c r="CU122" i="21"/>
  <c r="CU277" i="21" s="1"/>
  <c r="CV105" i="63"/>
  <c r="CV38" i="73" s="1"/>
  <c r="CV203" i="21"/>
  <c r="CW203" i="21"/>
  <c r="CR279" i="63"/>
  <c r="CR42" i="73" s="1"/>
  <c r="CR278" i="63"/>
  <c r="CR35" i="73" s="1"/>
  <c r="CT189" i="63"/>
  <c r="CT40" i="73" s="1"/>
  <c r="CT205" i="21"/>
  <c r="CT233" i="63"/>
  <c r="CT34" i="73" s="1"/>
  <c r="CR207" i="21"/>
  <c r="CT143" i="33"/>
  <c r="CT18" i="73" s="1"/>
  <c r="CQ126" i="21"/>
  <c r="CQ281" i="21" s="1"/>
  <c r="CT123" i="21"/>
  <c r="CT278" i="21" s="1"/>
  <c r="CT144" i="33"/>
  <c r="CT25" i="73" s="1"/>
  <c r="CU103" i="33"/>
  <c r="CU17" i="73" s="1"/>
  <c r="CQ275" i="33"/>
  <c r="CQ28" i="73" s="1"/>
  <c r="CU104" i="33"/>
  <c r="CU24" i="73" s="1"/>
  <c r="CQ274" i="33"/>
  <c r="CQ21" i="73" s="1"/>
  <c r="CS230" i="33"/>
  <c r="CS20" i="73" s="1"/>
  <c r="DF190" i="21"/>
  <c r="DF192" i="21"/>
  <c r="DF191" i="21"/>
  <c r="DF193" i="21"/>
  <c r="DI89" i="63"/>
  <c r="DI101" i="63" s="1"/>
  <c r="DI86" i="73" s="1"/>
  <c r="DH168" i="21"/>
  <c r="DG175" i="21"/>
  <c r="DG182" i="21" s="1"/>
  <c r="DG196" i="21"/>
  <c r="DE109" i="21"/>
  <c r="DE264" i="21" s="1"/>
  <c r="DE110" i="21"/>
  <c r="DE265" i="21" s="1"/>
  <c r="DE112" i="21"/>
  <c r="DE267" i="21" s="1"/>
  <c r="DE111" i="21"/>
  <c r="DE266" i="21" s="1"/>
  <c r="DF115" i="21"/>
  <c r="DF270" i="21" s="1"/>
  <c r="DF101" i="21"/>
  <c r="DF94" i="21"/>
  <c r="DH89" i="33"/>
  <c r="DH101" i="33" s="1"/>
  <c r="DH79" i="73" s="1"/>
  <c r="DG87" i="21"/>
  <c r="CS62" i="73" l="1"/>
  <c r="CS55" i="73"/>
  <c r="CQ64" i="73"/>
  <c r="CQ57" i="73"/>
  <c r="CR63" i="73"/>
  <c r="CR56" i="73"/>
  <c r="CU46" i="73"/>
  <c r="CU67" i="73"/>
  <c r="CS69" i="73"/>
  <c r="CS48" i="73"/>
  <c r="CT61" i="73"/>
  <c r="CT54" i="73"/>
  <c r="CQ71" i="73"/>
  <c r="CQ50" i="73"/>
  <c r="CU60" i="73"/>
  <c r="CU53" i="73"/>
  <c r="CS70" i="73"/>
  <c r="CS49" i="73"/>
  <c r="CT47" i="73"/>
  <c r="CT68" i="73"/>
  <c r="CT187" i="33"/>
  <c r="CT19" i="73" s="1"/>
  <c r="CU188" i="63"/>
  <c r="CU33" i="73" s="1"/>
  <c r="CU189" i="63"/>
  <c r="CU40" i="73" s="1"/>
  <c r="CS207" i="21"/>
  <c r="CS279" i="63"/>
  <c r="CS42" i="73" s="1"/>
  <c r="CW104" i="63"/>
  <c r="CW31" i="73" s="1"/>
  <c r="CU205" i="21"/>
  <c r="CU206" i="21"/>
  <c r="CW105" i="63"/>
  <c r="CW38" i="73" s="1"/>
  <c r="CU144" i="33"/>
  <c r="CU25" i="73" s="1"/>
  <c r="CU123" i="21"/>
  <c r="CU278" i="21" s="1"/>
  <c r="CU143" i="33"/>
  <c r="CU18" i="73" s="1"/>
  <c r="CU68" i="73" s="1"/>
  <c r="CR126" i="21"/>
  <c r="CR281" i="21" s="1"/>
  <c r="CT124" i="21"/>
  <c r="CT279" i="21" s="1"/>
  <c r="CV143" i="63"/>
  <c r="CV32" i="73" s="1"/>
  <c r="CV204" i="21"/>
  <c r="CT188" i="33"/>
  <c r="CT26" i="73" s="1"/>
  <c r="CT62" i="73" s="1"/>
  <c r="CV122" i="21"/>
  <c r="CV277" i="21" s="1"/>
  <c r="CT234" i="63"/>
  <c r="CT41" i="73" s="1"/>
  <c r="CT206" i="21"/>
  <c r="CS278" i="63"/>
  <c r="CS35" i="73" s="1"/>
  <c r="CV104" i="33"/>
  <c r="CV24" i="73" s="1"/>
  <c r="CV103" i="33"/>
  <c r="CV17" i="73" s="1"/>
  <c r="CS231" i="33"/>
  <c r="CS27" i="73" s="1"/>
  <c r="CS274" i="33"/>
  <c r="CS21" i="73" s="1"/>
  <c r="CT230" i="33"/>
  <c r="CT20" i="73" s="1"/>
  <c r="CR274" i="33"/>
  <c r="CR21" i="73" s="1"/>
  <c r="CS125" i="21"/>
  <c r="CS280" i="21" s="1"/>
  <c r="CR275" i="33"/>
  <c r="CR28" i="73" s="1"/>
  <c r="CU187" i="33"/>
  <c r="CU19" i="73" s="1"/>
  <c r="DG190" i="21"/>
  <c r="DG192" i="21"/>
  <c r="DG193" i="21"/>
  <c r="DG191" i="21"/>
  <c r="CW103" i="33"/>
  <c r="CW17" i="73" s="1"/>
  <c r="CW122" i="21"/>
  <c r="CW277" i="21" s="1"/>
  <c r="DH175" i="21"/>
  <c r="DH182" i="21" s="1"/>
  <c r="DH196" i="21"/>
  <c r="DI168" i="21"/>
  <c r="DJ89" i="63"/>
  <c r="DJ101" i="63" s="1"/>
  <c r="DJ86" i="73" s="1"/>
  <c r="DI89" i="33"/>
  <c r="DI101" i="33" s="1"/>
  <c r="DI79" i="73" s="1"/>
  <c r="DH87" i="21"/>
  <c r="DF109" i="21"/>
  <c r="DF264" i="21" s="1"/>
  <c r="DF110" i="21"/>
  <c r="DF265" i="21" s="1"/>
  <c r="DF112" i="21"/>
  <c r="DF267" i="21" s="1"/>
  <c r="DF111" i="21"/>
  <c r="DF266" i="21" s="1"/>
  <c r="DG115" i="21"/>
  <c r="DG270" i="21" s="1"/>
  <c r="DG101" i="21"/>
  <c r="DG94" i="21"/>
  <c r="CS71" i="73" l="1"/>
  <c r="CV60" i="73"/>
  <c r="CV53" i="73"/>
  <c r="CW46" i="73"/>
  <c r="CT49" i="73"/>
  <c r="CT70" i="73"/>
  <c r="CU61" i="73"/>
  <c r="CU54" i="73"/>
  <c r="CS50" i="73"/>
  <c r="CW67" i="73"/>
  <c r="CT69" i="73"/>
  <c r="CT48" i="73"/>
  <c r="CS63" i="73"/>
  <c r="CS56" i="73"/>
  <c r="CU47" i="73"/>
  <c r="CV46" i="73"/>
  <c r="CV67" i="73"/>
  <c r="CR64" i="73"/>
  <c r="CR57" i="73"/>
  <c r="CU69" i="73"/>
  <c r="CU48" i="73"/>
  <c r="CR50" i="73"/>
  <c r="CR71" i="73"/>
  <c r="CT55" i="73"/>
  <c r="CX105" i="63"/>
  <c r="CX38" i="73" s="1"/>
  <c r="CU234" i="63"/>
  <c r="CU41" i="73" s="1"/>
  <c r="CX104" i="63"/>
  <c r="CX31" i="73" s="1"/>
  <c r="CX203" i="21"/>
  <c r="CU188" i="33"/>
  <c r="CU26" i="73" s="1"/>
  <c r="CU62" i="73" s="1"/>
  <c r="CU233" i="63"/>
  <c r="CU34" i="73" s="1"/>
  <c r="CT207" i="21"/>
  <c r="CT125" i="21"/>
  <c r="CT280" i="21" s="1"/>
  <c r="CV189" i="63"/>
  <c r="CV40" i="73" s="1"/>
  <c r="CV188" i="63"/>
  <c r="CV33" i="73" s="1"/>
  <c r="CT278" i="63"/>
  <c r="CT35" i="73" s="1"/>
  <c r="CV144" i="33"/>
  <c r="CV25" i="73" s="1"/>
  <c r="CT279" i="63"/>
  <c r="CT42" i="73" s="1"/>
  <c r="CV205" i="21"/>
  <c r="CV143" i="33"/>
  <c r="CV18" i="73" s="1"/>
  <c r="CU124" i="21"/>
  <c r="CU279" i="21" s="1"/>
  <c r="CV123" i="21"/>
  <c r="CV278" i="21" s="1"/>
  <c r="CW104" i="33"/>
  <c r="CW24" i="73" s="1"/>
  <c r="CS275" i="33"/>
  <c r="CS28" i="73" s="1"/>
  <c r="CX143" i="63"/>
  <c r="CX32" i="73" s="1"/>
  <c r="CW144" i="63"/>
  <c r="CW39" i="73" s="1"/>
  <c r="CW143" i="63"/>
  <c r="CW32" i="73" s="1"/>
  <c r="CW204" i="21"/>
  <c r="CV187" i="33"/>
  <c r="CV19" i="73" s="1"/>
  <c r="CS126" i="21"/>
  <c r="CS281" i="21" s="1"/>
  <c r="CY104" i="63"/>
  <c r="CY31" i="73" s="1"/>
  <c r="CT231" i="33"/>
  <c r="CT27" i="73" s="1"/>
  <c r="CU231" i="33"/>
  <c r="CU27" i="73" s="1"/>
  <c r="DH190" i="21"/>
  <c r="DH191" i="21"/>
  <c r="DH193" i="21"/>
  <c r="DH192" i="21"/>
  <c r="DK89" i="63"/>
  <c r="DK101" i="63" s="1"/>
  <c r="DK86" i="73" s="1"/>
  <c r="DJ168" i="21"/>
  <c r="CX104" i="33"/>
  <c r="CX24" i="73" s="1"/>
  <c r="CX103" i="33"/>
  <c r="CX17" i="73" s="1"/>
  <c r="CX122" i="21"/>
  <c r="DI175" i="21"/>
  <c r="DI182" i="21" s="1"/>
  <c r="DI196" i="21"/>
  <c r="DG109" i="21"/>
  <c r="DG264" i="21" s="1"/>
  <c r="DG110" i="21"/>
  <c r="DG265" i="21" s="1"/>
  <c r="DG112" i="21"/>
  <c r="DG267" i="21" s="1"/>
  <c r="DG111" i="21"/>
  <c r="DG266" i="21" s="1"/>
  <c r="DH115" i="21"/>
  <c r="DH270" i="21" s="1"/>
  <c r="DH94" i="21"/>
  <c r="DH101" i="21"/>
  <c r="DJ89" i="33"/>
  <c r="DJ101" i="33" s="1"/>
  <c r="DJ79" i="73" s="1"/>
  <c r="DI87" i="21"/>
  <c r="CX67" i="73" l="1"/>
  <c r="CV69" i="73"/>
  <c r="CU55" i="73"/>
  <c r="CV68" i="73"/>
  <c r="CV47" i="73"/>
  <c r="CX46" i="73"/>
  <c r="CU56" i="73"/>
  <c r="CU63" i="73"/>
  <c r="CV54" i="73"/>
  <c r="CV61" i="73"/>
  <c r="CT63" i="73"/>
  <c r="CT56" i="73"/>
  <c r="CW60" i="73"/>
  <c r="CW53" i="73"/>
  <c r="CV48" i="73"/>
  <c r="CS64" i="73"/>
  <c r="CS57" i="73"/>
  <c r="CX53" i="73"/>
  <c r="CX60" i="73"/>
  <c r="CX277" i="21"/>
  <c r="CV206" i="21"/>
  <c r="CW188" i="63"/>
  <c r="CW33" i="73" s="1"/>
  <c r="CU279" i="63"/>
  <c r="CU42" i="73" s="1"/>
  <c r="CW205" i="21"/>
  <c r="CW189" i="63"/>
  <c r="CW40" i="73" s="1"/>
  <c r="CU207" i="21"/>
  <c r="CY105" i="63"/>
  <c r="CY38" i="73" s="1"/>
  <c r="CV233" i="63"/>
  <c r="CV34" i="73" s="1"/>
  <c r="CW144" i="33"/>
  <c r="CW25" i="73" s="1"/>
  <c r="CW54" i="73" s="1"/>
  <c r="CW143" i="33"/>
  <c r="CW18" i="73" s="1"/>
  <c r="CW123" i="21"/>
  <c r="CW278" i="21" s="1"/>
  <c r="CX144" i="63"/>
  <c r="CX39" i="73" s="1"/>
  <c r="CY203" i="21"/>
  <c r="CV234" i="63"/>
  <c r="CV41" i="73" s="1"/>
  <c r="CU278" i="63"/>
  <c r="CU35" i="73" s="1"/>
  <c r="CX204" i="21"/>
  <c r="CT126" i="21"/>
  <c r="CT281" i="21" s="1"/>
  <c r="CV188" i="33"/>
  <c r="CV26" i="73" s="1"/>
  <c r="CV62" i="73" s="1"/>
  <c r="CV125" i="21"/>
  <c r="CW187" i="33"/>
  <c r="CW19" i="73" s="1"/>
  <c r="CT274" i="33"/>
  <c r="CT21" i="73" s="1"/>
  <c r="CV124" i="21"/>
  <c r="CV279" i="21" s="1"/>
  <c r="CT275" i="33"/>
  <c r="CT28" i="73" s="1"/>
  <c r="CT64" i="73" s="1"/>
  <c r="CZ105" i="63"/>
  <c r="CZ38" i="73" s="1"/>
  <c r="CU125" i="21"/>
  <c r="CU280" i="21" s="1"/>
  <c r="CU230" i="33"/>
  <c r="CU20" i="73" s="1"/>
  <c r="CX143" i="33"/>
  <c r="CX18" i="73" s="1"/>
  <c r="CY103" i="33"/>
  <c r="CY17" i="73" s="1"/>
  <c r="CY104" i="33"/>
  <c r="CY24" i="73" s="1"/>
  <c r="CY122" i="21"/>
  <c r="DJ175" i="21"/>
  <c r="DJ182" i="21" s="1"/>
  <c r="DJ196" i="21"/>
  <c r="DL89" i="63"/>
  <c r="DL101" i="63" s="1"/>
  <c r="DL86" i="73" s="1"/>
  <c r="DK168" i="21"/>
  <c r="DI190" i="21"/>
  <c r="DI193" i="21"/>
  <c r="DI192" i="21"/>
  <c r="DI191" i="21"/>
  <c r="DH109" i="21"/>
  <c r="DH264" i="21" s="1"/>
  <c r="DH110" i="21"/>
  <c r="DH265" i="21" s="1"/>
  <c r="DH112" i="21"/>
  <c r="DH267" i="21" s="1"/>
  <c r="DH111" i="21"/>
  <c r="DH266" i="21" s="1"/>
  <c r="DI115" i="21"/>
  <c r="DI270" i="21" s="1"/>
  <c r="DI94" i="21"/>
  <c r="DI101" i="21"/>
  <c r="DK89" i="33"/>
  <c r="DK101" i="33" s="1"/>
  <c r="DK79" i="73" s="1"/>
  <c r="DJ87" i="21"/>
  <c r="CX68" i="73" l="1"/>
  <c r="CU70" i="73"/>
  <c r="CU49" i="73"/>
  <c r="CW47" i="73"/>
  <c r="CW68" i="73"/>
  <c r="CT57" i="73"/>
  <c r="CY60" i="73"/>
  <c r="CY53" i="73"/>
  <c r="CT50" i="73"/>
  <c r="CT71" i="73"/>
  <c r="CV55" i="73"/>
  <c r="CW61" i="73"/>
  <c r="CY46" i="73"/>
  <c r="CY67" i="73"/>
  <c r="CW48" i="73"/>
  <c r="CW69" i="73"/>
  <c r="CX47" i="73"/>
  <c r="CV207" i="21"/>
  <c r="CW234" i="63"/>
  <c r="CW41" i="73" s="1"/>
  <c r="CW206" i="21"/>
  <c r="CV280" i="21"/>
  <c r="CW233" i="63"/>
  <c r="CW34" i="73" s="1"/>
  <c r="CZ104" i="63"/>
  <c r="CZ31" i="73" s="1"/>
  <c r="CV279" i="63"/>
  <c r="CV42" i="73" s="1"/>
  <c r="CV278" i="63"/>
  <c r="CV35" i="73" s="1"/>
  <c r="CW188" i="33"/>
  <c r="CW26" i="73" s="1"/>
  <c r="CY277" i="21"/>
  <c r="CX144" i="33"/>
  <c r="CX25" i="73" s="1"/>
  <c r="CX61" i="73" s="1"/>
  <c r="CY144" i="63"/>
  <c r="CY39" i="73" s="1"/>
  <c r="CZ203" i="21"/>
  <c r="CX188" i="63"/>
  <c r="CX33" i="73" s="1"/>
  <c r="CX189" i="63"/>
  <c r="CX40" i="73" s="1"/>
  <c r="CX205" i="21"/>
  <c r="CU275" i="33"/>
  <c r="CU28" i="73" s="1"/>
  <c r="CU274" i="33"/>
  <c r="CU21" i="73" s="1"/>
  <c r="CU126" i="21"/>
  <c r="CU281" i="21" s="1"/>
  <c r="CV231" i="33"/>
  <c r="CV27" i="73" s="1"/>
  <c r="CV63" i="73" s="1"/>
  <c r="CV230" i="33"/>
  <c r="CV20" i="73" s="1"/>
  <c r="CY143" i="63"/>
  <c r="CY32" i="73" s="1"/>
  <c r="CY204" i="21"/>
  <c r="CX234" i="63"/>
  <c r="CX41" i="73" s="1"/>
  <c r="CW124" i="21"/>
  <c r="CW279" i="21" s="1"/>
  <c r="CX187" i="33"/>
  <c r="CX19" i="73" s="1"/>
  <c r="CW125" i="21"/>
  <c r="CX123" i="21"/>
  <c r="CX278" i="21" s="1"/>
  <c r="CZ103" i="33"/>
  <c r="CZ17" i="73" s="1"/>
  <c r="CZ122" i="21"/>
  <c r="CZ104" i="33"/>
  <c r="CZ24" i="73" s="1"/>
  <c r="DM89" i="63"/>
  <c r="DM101" i="63" s="1"/>
  <c r="DM86" i="73" s="1"/>
  <c r="DL168" i="21"/>
  <c r="DJ193" i="21"/>
  <c r="DJ191" i="21"/>
  <c r="DJ190" i="21"/>
  <c r="DJ192" i="21"/>
  <c r="DK196" i="21"/>
  <c r="DK175" i="21"/>
  <c r="DK182" i="21" s="1"/>
  <c r="DJ115" i="21"/>
  <c r="DJ270" i="21" s="1"/>
  <c r="DJ101" i="21"/>
  <c r="DJ94" i="21"/>
  <c r="DL89" i="33"/>
  <c r="DL101" i="33" s="1"/>
  <c r="DL79" i="73" s="1"/>
  <c r="DK87" i="21"/>
  <c r="DI109" i="21"/>
  <c r="DI264" i="21" s="1"/>
  <c r="DI110" i="21"/>
  <c r="DI265" i="21" s="1"/>
  <c r="DI111" i="21"/>
  <c r="DI266" i="21" s="1"/>
  <c r="DI112" i="21"/>
  <c r="DI267" i="21" s="1"/>
  <c r="CZ46" i="73" l="1"/>
  <c r="CV70" i="73"/>
  <c r="CV49" i="73"/>
  <c r="CU71" i="73"/>
  <c r="CU50" i="73"/>
  <c r="CZ67" i="73"/>
  <c r="CU57" i="73"/>
  <c r="CU64" i="73"/>
  <c r="CW55" i="73"/>
  <c r="CW62" i="73"/>
  <c r="CX69" i="73"/>
  <c r="CX48" i="73"/>
  <c r="CV56" i="73"/>
  <c r="CZ53" i="73"/>
  <c r="CZ60" i="73"/>
  <c r="CX54" i="73"/>
  <c r="CW280" i="21"/>
  <c r="CZ277" i="21"/>
  <c r="CW279" i="63"/>
  <c r="CW42" i="73" s="1"/>
  <c r="CV126" i="21"/>
  <c r="CV281" i="21" s="1"/>
  <c r="CW231" i="33"/>
  <c r="CW27" i="73" s="1"/>
  <c r="CW56" i="73" s="1"/>
  <c r="CZ144" i="63"/>
  <c r="CZ39" i="73" s="1"/>
  <c r="CW230" i="33"/>
  <c r="CW20" i="73" s="1"/>
  <c r="CY205" i="21"/>
  <c r="CY189" i="63"/>
  <c r="CY40" i="73" s="1"/>
  <c r="CW278" i="63"/>
  <c r="CW35" i="73" s="1"/>
  <c r="CW207" i="21"/>
  <c r="CY206" i="21"/>
  <c r="CZ143" i="63"/>
  <c r="CZ32" i="73" s="1"/>
  <c r="CX124" i="21"/>
  <c r="CX279" i="21" s="1"/>
  <c r="CZ204" i="21"/>
  <c r="CX206" i="21"/>
  <c r="DA203" i="21"/>
  <c r="DA104" i="63"/>
  <c r="DA31" i="73" s="1"/>
  <c r="DA105" i="63"/>
  <c r="DA38" i="73" s="1"/>
  <c r="CX188" i="33"/>
  <c r="CX26" i="73" s="1"/>
  <c r="CX233" i="63"/>
  <c r="CX34" i="73" s="1"/>
  <c r="CY188" i="63"/>
  <c r="CY33" i="73" s="1"/>
  <c r="CV274" i="33"/>
  <c r="CV21" i="73" s="1"/>
  <c r="CY123" i="21"/>
  <c r="CY278" i="21" s="1"/>
  <c r="CY143" i="33"/>
  <c r="CY18" i="73" s="1"/>
  <c r="CY68" i="73" s="1"/>
  <c r="CV275" i="33"/>
  <c r="CV28" i="73" s="1"/>
  <c r="CV57" i="73" s="1"/>
  <c r="CY144" i="33"/>
  <c r="CY25" i="73" s="1"/>
  <c r="DB105" i="63"/>
  <c r="DB38" i="73" s="1"/>
  <c r="DL196" i="21"/>
  <c r="DL175" i="21"/>
  <c r="DL182" i="21" s="1"/>
  <c r="DK193" i="21"/>
  <c r="DK190" i="21"/>
  <c r="DK192" i="21"/>
  <c r="DK191" i="21"/>
  <c r="DA103" i="33"/>
  <c r="DA17" i="73" s="1"/>
  <c r="DA122" i="21"/>
  <c r="DA104" i="33"/>
  <c r="DA24" i="73" s="1"/>
  <c r="DM168" i="21"/>
  <c r="DN89" i="63"/>
  <c r="DN101" i="63" s="1"/>
  <c r="DN86" i="73" s="1"/>
  <c r="DJ109" i="21"/>
  <c r="DJ264" i="21" s="1"/>
  <c r="DJ110" i="21"/>
  <c r="DJ265" i="21" s="1"/>
  <c r="DJ111" i="21"/>
  <c r="DJ266" i="21" s="1"/>
  <c r="DJ112" i="21"/>
  <c r="DJ267" i="21" s="1"/>
  <c r="DK115" i="21"/>
  <c r="DK270" i="21" s="1"/>
  <c r="DK101" i="21"/>
  <c r="DK94" i="21"/>
  <c r="DM89" i="33"/>
  <c r="DM101" i="33" s="1"/>
  <c r="DM79" i="73" s="1"/>
  <c r="DL87" i="21"/>
  <c r="CV64" i="73" l="1"/>
  <c r="DA46" i="73"/>
  <c r="DA67" i="73"/>
  <c r="CY61" i="73"/>
  <c r="CY54" i="73"/>
  <c r="CX62" i="73"/>
  <c r="CX55" i="73"/>
  <c r="CY47" i="73"/>
  <c r="CW63" i="73"/>
  <c r="DA60" i="73"/>
  <c r="DA53" i="73"/>
  <c r="CV71" i="73"/>
  <c r="CV50" i="73"/>
  <c r="CW70" i="73"/>
  <c r="CW49" i="73"/>
  <c r="CZ205" i="21"/>
  <c r="CZ188" i="63"/>
  <c r="CZ33" i="73" s="1"/>
  <c r="CX278" i="63"/>
  <c r="CX35" i="73" s="1"/>
  <c r="CZ189" i="63"/>
  <c r="CZ40" i="73" s="1"/>
  <c r="CY234" i="63"/>
  <c r="CY41" i="73" s="1"/>
  <c r="DA204" i="21"/>
  <c r="CZ123" i="21"/>
  <c r="CZ278" i="21" s="1"/>
  <c r="CZ143" i="33"/>
  <c r="CZ18" i="73" s="1"/>
  <c r="CZ144" i="33"/>
  <c r="CZ25" i="73" s="1"/>
  <c r="CX279" i="63"/>
  <c r="CX42" i="73" s="1"/>
  <c r="DA277" i="21"/>
  <c r="CW274" i="33"/>
  <c r="CW21" i="73" s="1"/>
  <c r="CW50" i="73" s="1"/>
  <c r="CW275" i="33"/>
  <c r="CW28" i="73" s="1"/>
  <c r="CW57" i="73" s="1"/>
  <c r="CW126" i="21"/>
  <c r="CW281" i="21" s="1"/>
  <c r="CY124" i="21"/>
  <c r="CY279" i="21" s="1"/>
  <c r="CY187" i="33"/>
  <c r="CY19" i="73" s="1"/>
  <c r="CY233" i="63"/>
  <c r="CY34" i="73" s="1"/>
  <c r="CX207" i="21"/>
  <c r="DB203" i="21"/>
  <c r="CY188" i="33"/>
  <c r="CY26" i="73" s="1"/>
  <c r="CY62" i="73" s="1"/>
  <c r="DA143" i="63"/>
  <c r="DA32" i="73" s="1"/>
  <c r="DA144" i="63"/>
  <c r="DA39" i="73" s="1"/>
  <c r="CX125" i="21"/>
  <c r="CX280" i="21" s="1"/>
  <c r="CX231" i="33"/>
  <c r="CX27" i="73" s="1"/>
  <c r="CX230" i="33"/>
  <c r="CX20" i="73" s="1"/>
  <c r="DB104" i="63"/>
  <c r="DB31" i="73" s="1"/>
  <c r="CY231" i="33"/>
  <c r="CY27" i="73" s="1"/>
  <c r="CZ233" i="63"/>
  <c r="CZ34" i="73" s="1"/>
  <c r="DN168" i="21"/>
  <c r="DO89" i="63"/>
  <c r="DO101" i="63" s="1"/>
  <c r="DO86" i="73" s="1"/>
  <c r="DL191" i="21"/>
  <c r="DL192" i="21"/>
  <c r="DL193" i="21"/>
  <c r="DL190" i="21"/>
  <c r="DM196" i="21"/>
  <c r="DM175" i="21"/>
  <c r="DM182" i="21" s="1"/>
  <c r="DK109" i="21"/>
  <c r="DK264" i="21" s="1"/>
  <c r="DK110" i="21"/>
  <c r="DK265" i="21" s="1"/>
  <c r="DK111" i="21"/>
  <c r="DK266" i="21" s="1"/>
  <c r="DK112" i="21"/>
  <c r="DK267" i="21" s="1"/>
  <c r="DN89" i="33"/>
  <c r="DN101" i="33" s="1"/>
  <c r="DN79" i="73" s="1"/>
  <c r="DM87" i="21"/>
  <c r="DL115" i="21"/>
  <c r="DL270" i="21" s="1"/>
  <c r="DL94" i="21"/>
  <c r="DL101" i="21"/>
  <c r="CW64" i="73" l="1"/>
  <c r="CY56" i="73"/>
  <c r="CW71" i="73"/>
  <c r="CY63" i="73"/>
  <c r="CZ54" i="73"/>
  <c r="CZ61" i="73"/>
  <c r="CY69" i="73"/>
  <c r="CY48" i="73"/>
  <c r="CZ68" i="73"/>
  <c r="CZ47" i="73"/>
  <c r="CY55" i="73"/>
  <c r="CX70" i="73"/>
  <c r="CX49" i="73"/>
  <c r="CX56" i="73"/>
  <c r="CX63" i="73"/>
  <c r="DA189" i="63"/>
  <c r="DA40" i="73" s="1"/>
  <c r="CX126" i="21"/>
  <c r="CX281" i="21" s="1"/>
  <c r="CX275" i="33"/>
  <c r="CX28" i="73" s="1"/>
  <c r="DC104" i="63"/>
  <c r="DC31" i="73" s="1"/>
  <c r="DC203" i="21"/>
  <c r="DA188" i="63"/>
  <c r="DA33" i="73" s="1"/>
  <c r="CX274" i="33"/>
  <c r="CX21" i="73" s="1"/>
  <c r="DA205" i="21"/>
  <c r="CZ188" i="33"/>
  <c r="CZ26" i="73" s="1"/>
  <c r="CZ124" i="21"/>
  <c r="CZ279" i="21" s="1"/>
  <c r="DB143" i="63"/>
  <c r="DB32" i="73" s="1"/>
  <c r="DB204" i="21"/>
  <c r="CY278" i="63"/>
  <c r="CY35" i="73" s="1"/>
  <c r="DB104" i="33"/>
  <c r="DB24" i="73" s="1"/>
  <c r="CZ187" i="33"/>
  <c r="CZ19" i="73" s="1"/>
  <c r="CZ69" i="73" s="1"/>
  <c r="DB144" i="63"/>
  <c r="DB39" i="73" s="1"/>
  <c r="CY279" i="63"/>
  <c r="CY42" i="73" s="1"/>
  <c r="CY207" i="21"/>
  <c r="DA144" i="33"/>
  <c r="DA25" i="73" s="1"/>
  <c r="DB122" i="21"/>
  <c r="DB277" i="21" s="1"/>
  <c r="DA143" i="33"/>
  <c r="DA18" i="73" s="1"/>
  <c r="DB103" i="33"/>
  <c r="DB17" i="73" s="1"/>
  <c r="CY230" i="33"/>
  <c r="CY20" i="73" s="1"/>
  <c r="CY49" i="73" s="1"/>
  <c r="DA123" i="21"/>
  <c r="DA278" i="21" s="1"/>
  <c r="DC103" i="33"/>
  <c r="DC17" i="73" s="1"/>
  <c r="CY125" i="21"/>
  <c r="CY280" i="21" s="1"/>
  <c r="CZ234" i="63"/>
  <c r="CZ41" i="73" s="1"/>
  <c r="DC105" i="63"/>
  <c r="DC38" i="73" s="1"/>
  <c r="CZ206" i="21"/>
  <c r="DD104" i="63"/>
  <c r="DD31" i="73" s="1"/>
  <c r="DM190" i="21"/>
  <c r="DM191" i="21"/>
  <c r="DM193" i="21"/>
  <c r="DM192" i="21"/>
  <c r="DO168" i="21"/>
  <c r="DP89" i="63"/>
  <c r="DP101" i="63" s="1"/>
  <c r="DP86" i="73" s="1"/>
  <c r="DN196" i="21"/>
  <c r="DN175" i="21"/>
  <c r="DN182" i="21" s="1"/>
  <c r="DO89" i="33"/>
  <c r="DO101" i="33" s="1"/>
  <c r="DO79" i="73" s="1"/>
  <c r="DN87" i="21"/>
  <c r="DL109" i="21"/>
  <c r="DL264" i="21" s="1"/>
  <c r="DL110" i="21"/>
  <c r="DL265" i="21" s="1"/>
  <c r="DL112" i="21"/>
  <c r="DL267" i="21" s="1"/>
  <c r="DL111" i="21"/>
  <c r="DL266" i="21" s="1"/>
  <c r="DM115" i="21"/>
  <c r="DM270" i="21" s="1"/>
  <c r="DM94" i="21"/>
  <c r="DM101" i="21"/>
  <c r="CX50" i="73" l="1"/>
  <c r="CX71" i="73"/>
  <c r="CZ48" i="73"/>
  <c r="DB46" i="73"/>
  <c r="DB67" i="73"/>
  <c r="DB53" i="73"/>
  <c r="DB60" i="73"/>
  <c r="DA47" i="73"/>
  <c r="DA68" i="73"/>
  <c r="DA54" i="73"/>
  <c r="DA61" i="73"/>
  <c r="CX64" i="73"/>
  <c r="CX57" i="73"/>
  <c r="CY70" i="73"/>
  <c r="DC46" i="73"/>
  <c r="DC67" i="73"/>
  <c r="CZ62" i="73"/>
  <c r="CZ55" i="73"/>
  <c r="DC204" i="21"/>
  <c r="DC143" i="63"/>
  <c r="DC32" i="73" s="1"/>
  <c r="DA124" i="21"/>
  <c r="DA279" i="21" s="1"/>
  <c r="DA188" i="33"/>
  <c r="DA26" i="73" s="1"/>
  <c r="DC144" i="63"/>
  <c r="DC39" i="73" s="1"/>
  <c r="DB188" i="63"/>
  <c r="DB33" i="73" s="1"/>
  <c r="DA206" i="21"/>
  <c r="DA187" i="33"/>
  <c r="DA19" i="73" s="1"/>
  <c r="CY274" i="33"/>
  <c r="CY21" i="73" s="1"/>
  <c r="DC104" i="33"/>
  <c r="DC24" i="73" s="1"/>
  <c r="CY275" i="33"/>
  <c r="CY28" i="73" s="1"/>
  <c r="CY126" i="21"/>
  <c r="CY281" i="21" s="1"/>
  <c r="DC122" i="21"/>
  <c r="DC277" i="21" s="1"/>
  <c r="DB189" i="63"/>
  <c r="DB40" i="73" s="1"/>
  <c r="DB205" i="21"/>
  <c r="DD203" i="21"/>
  <c r="DD105" i="63"/>
  <c r="DD38" i="73" s="1"/>
  <c r="CZ279" i="63"/>
  <c r="CZ42" i="73" s="1"/>
  <c r="DE105" i="63"/>
  <c r="DE38" i="73" s="1"/>
  <c r="CZ278" i="63"/>
  <c r="CZ35" i="73" s="1"/>
  <c r="CZ207" i="21"/>
  <c r="DA233" i="63"/>
  <c r="DA34" i="73" s="1"/>
  <c r="CZ275" i="33"/>
  <c r="CZ28" i="73" s="1"/>
  <c r="DB143" i="33"/>
  <c r="DB18" i="73" s="1"/>
  <c r="DA234" i="63"/>
  <c r="DA41" i="73" s="1"/>
  <c r="DD143" i="63"/>
  <c r="DD32" i="73" s="1"/>
  <c r="DC143" i="33"/>
  <c r="DC18" i="73" s="1"/>
  <c r="CZ125" i="21"/>
  <c r="CZ280" i="21" s="1"/>
  <c r="DB144" i="33"/>
  <c r="DB25" i="73" s="1"/>
  <c r="CZ230" i="33"/>
  <c r="CZ20" i="73" s="1"/>
  <c r="DB123" i="21"/>
  <c r="DB278" i="21" s="1"/>
  <c r="CZ231" i="33"/>
  <c r="CZ27" i="73" s="1"/>
  <c r="DB188" i="33"/>
  <c r="DB26" i="73" s="1"/>
  <c r="DQ89" i="63"/>
  <c r="DQ101" i="63" s="1"/>
  <c r="DQ86" i="73" s="1"/>
  <c r="DP168" i="21"/>
  <c r="DD104" i="33"/>
  <c r="DD24" i="73" s="1"/>
  <c r="DD103" i="33"/>
  <c r="DD17" i="73" s="1"/>
  <c r="DD122" i="21"/>
  <c r="DO196" i="21"/>
  <c r="DO175" i="21"/>
  <c r="DO182" i="21" s="1"/>
  <c r="DN191" i="21"/>
  <c r="DN192" i="21"/>
  <c r="DN193" i="21"/>
  <c r="DN190" i="21"/>
  <c r="DB234" i="63"/>
  <c r="DB41" i="73" s="1"/>
  <c r="DM109" i="21"/>
  <c r="DM264" i="21" s="1"/>
  <c r="DM110" i="21"/>
  <c r="DM265" i="21" s="1"/>
  <c r="DM112" i="21"/>
  <c r="DM267" i="21" s="1"/>
  <c r="DM111" i="21"/>
  <c r="DM266" i="21" s="1"/>
  <c r="DP89" i="33"/>
  <c r="DP101" i="33" s="1"/>
  <c r="DP79" i="73" s="1"/>
  <c r="DO87" i="21"/>
  <c r="DN115" i="21"/>
  <c r="DN270" i="21" s="1"/>
  <c r="DN101" i="21"/>
  <c r="DN94" i="21"/>
  <c r="DC68" i="73" l="1"/>
  <c r="CZ49" i="73"/>
  <c r="CZ70" i="73"/>
  <c r="DD46" i="73"/>
  <c r="DD67" i="73"/>
  <c r="DB61" i="73"/>
  <c r="DB54" i="73"/>
  <c r="DD53" i="73"/>
  <c r="DD60" i="73"/>
  <c r="DA55" i="73"/>
  <c r="DA62" i="73"/>
  <c r="DC47" i="73"/>
  <c r="CY57" i="73"/>
  <c r="CY64" i="73"/>
  <c r="DB62" i="73"/>
  <c r="DB55" i="73"/>
  <c r="CY71" i="73"/>
  <c r="CY50" i="73"/>
  <c r="CZ56" i="73"/>
  <c r="CZ63" i="73"/>
  <c r="DB47" i="73"/>
  <c r="DB68" i="73"/>
  <c r="DA69" i="73"/>
  <c r="DA48" i="73"/>
  <c r="DC60" i="73"/>
  <c r="DC53" i="73"/>
  <c r="CZ64" i="73"/>
  <c r="CZ57" i="73"/>
  <c r="DA231" i="33"/>
  <c r="DA27" i="73" s="1"/>
  <c r="DA125" i="21"/>
  <c r="DA280" i="21" s="1"/>
  <c r="DE104" i="63"/>
  <c r="DE31" i="73" s="1"/>
  <c r="DC188" i="63"/>
  <c r="DC33" i="73" s="1"/>
  <c r="DA230" i="33"/>
  <c r="DA20" i="73" s="1"/>
  <c r="DE203" i="21"/>
  <c r="DB206" i="21"/>
  <c r="CZ274" i="33"/>
  <c r="CZ21" i="73" s="1"/>
  <c r="DB233" i="63"/>
  <c r="DB34" i="73" s="1"/>
  <c r="DA278" i="63"/>
  <c r="DA35" i="73" s="1"/>
  <c r="DA279" i="63"/>
  <c r="DA42" i="73" s="1"/>
  <c r="DC205" i="21"/>
  <c r="DC144" i="33"/>
  <c r="DC25" i="73" s="1"/>
  <c r="DA207" i="21"/>
  <c r="CZ126" i="21"/>
  <c r="CZ281" i="21" s="1"/>
  <c r="DD144" i="63"/>
  <c r="DD39" i="73" s="1"/>
  <c r="DD277" i="21"/>
  <c r="DD204" i="21"/>
  <c r="DC189" i="63"/>
  <c r="DC40" i="73" s="1"/>
  <c r="DC233" i="63"/>
  <c r="DC34" i="73" s="1"/>
  <c r="DD144" i="33"/>
  <c r="DD25" i="73" s="1"/>
  <c r="DB124" i="21"/>
  <c r="DB279" i="21" s="1"/>
  <c r="DB187" i="33"/>
  <c r="DB19" i="73" s="1"/>
  <c r="DB69" i="73" s="1"/>
  <c r="DE143" i="63"/>
  <c r="DE32" i="73" s="1"/>
  <c r="DF203" i="21"/>
  <c r="DC123" i="21"/>
  <c r="DC278" i="21" s="1"/>
  <c r="DR89" i="63"/>
  <c r="DR101" i="63" s="1"/>
  <c r="DR86" i="73" s="1"/>
  <c r="DQ168" i="21"/>
  <c r="DO190" i="21"/>
  <c r="DO191" i="21"/>
  <c r="DO193" i="21"/>
  <c r="DO192" i="21"/>
  <c r="DP175" i="21"/>
  <c r="DP182" i="21" s="1"/>
  <c r="DP196" i="21"/>
  <c r="DN109" i="21"/>
  <c r="DN264" i="21" s="1"/>
  <c r="DN110" i="21"/>
  <c r="DN265" i="21" s="1"/>
  <c r="DN111" i="21"/>
  <c r="DN266" i="21" s="1"/>
  <c r="DN112" i="21"/>
  <c r="DN267" i="21" s="1"/>
  <c r="DO115" i="21"/>
  <c r="DO270" i="21" s="1"/>
  <c r="DO94" i="21"/>
  <c r="DO101" i="21"/>
  <c r="DQ89" i="33"/>
  <c r="DQ101" i="33" s="1"/>
  <c r="DQ79" i="73" s="1"/>
  <c r="DP87" i="21"/>
  <c r="DA63" i="73" l="1"/>
  <c r="DA56" i="73"/>
  <c r="CZ50" i="73"/>
  <c r="CZ71" i="73"/>
  <c r="DB48" i="73"/>
  <c r="DD54" i="73"/>
  <c r="DD61" i="73"/>
  <c r="DC54" i="73"/>
  <c r="DC61" i="73"/>
  <c r="DA70" i="73"/>
  <c r="DA49" i="73"/>
  <c r="DA274" i="33"/>
  <c r="DA21" i="73" s="1"/>
  <c r="DA50" i="73" s="1"/>
  <c r="DA126" i="21"/>
  <c r="DA281" i="21" s="1"/>
  <c r="DC206" i="21"/>
  <c r="DA275" i="33"/>
  <c r="DA28" i="73" s="1"/>
  <c r="DC124" i="21"/>
  <c r="DC279" i="21" s="1"/>
  <c r="DC188" i="33"/>
  <c r="DC26" i="73" s="1"/>
  <c r="DC62" i="73" s="1"/>
  <c r="DC187" i="33"/>
  <c r="DC19" i="73" s="1"/>
  <c r="DE204" i="21"/>
  <c r="DE144" i="63"/>
  <c r="DE39" i="73" s="1"/>
  <c r="DE104" i="33"/>
  <c r="DE24" i="73" s="1"/>
  <c r="DG203" i="21"/>
  <c r="DE122" i="21"/>
  <c r="DE277" i="21" s="1"/>
  <c r="DB279" i="63"/>
  <c r="DB42" i="73" s="1"/>
  <c r="DB207" i="21"/>
  <c r="DB278" i="63"/>
  <c r="DB35" i="73" s="1"/>
  <c r="DD233" i="63"/>
  <c r="DD34" i="73" s="1"/>
  <c r="DD188" i="63"/>
  <c r="DD33" i="73" s="1"/>
  <c r="DD205" i="21"/>
  <c r="DD189" i="63"/>
  <c r="DD40" i="73" s="1"/>
  <c r="DC234" i="63"/>
  <c r="DC41" i="73" s="1"/>
  <c r="DD123" i="21"/>
  <c r="DD278" i="21" s="1"/>
  <c r="DB125" i="21"/>
  <c r="DB280" i="21" s="1"/>
  <c r="DE103" i="33"/>
  <c r="DE17" i="73" s="1"/>
  <c r="DE123" i="21"/>
  <c r="DD143" i="33"/>
  <c r="DD18" i="73" s="1"/>
  <c r="DB231" i="33"/>
  <c r="DB27" i="73" s="1"/>
  <c r="DB230" i="33"/>
  <c r="DB20" i="73" s="1"/>
  <c r="DF105" i="63"/>
  <c r="DF38" i="73" s="1"/>
  <c r="DF104" i="63"/>
  <c r="DF31" i="73" s="1"/>
  <c r="DC230" i="33"/>
  <c r="DC20" i="73" s="1"/>
  <c r="DF122" i="21"/>
  <c r="DF277" i="21" s="1"/>
  <c r="DF103" i="33"/>
  <c r="DF17" i="73" s="1"/>
  <c r="DP191" i="21"/>
  <c r="DP190" i="21"/>
  <c r="DP193" i="21"/>
  <c r="DP192" i="21"/>
  <c r="DQ196" i="21"/>
  <c r="DQ175" i="21"/>
  <c r="DQ182" i="21" s="1"/>
  <c r="DR168" i="21"/>
  <c r="DS89" i="63"/>
  <c r="DS101" i="63" s="1"/>
  <c r="DS86" i="73" s="1"/>
  <c r="DP115" i="21"/>
  <c r="DP270" i="21" s="1"/>
  <c r="DP101" i="21"/>
  <c r="DP94" i="21"/>
  <c r="DR89" i="33"/>
  <c r="DR101" i="33" s="1"/>
  <c r="DR79" i="73" s="1"/>
  <c r="DQ87" i="21"/>
  <c r="DO109" i="21"/>
  <c r="DO264" i="21" s="1"/>
  <c r="DO110" i="21"/>
  <c r="DO265" i="21" s="1"/>
  <c r="DO111" i="21"/>
  <c r="DO266" i="21" s="1"/>
  <c r="DO112" i="21"/>
  <c r="DO267" i="21" s="1"/>
  <c r="DF67" i="73" l="1"/>
  <c r="DC55" i="73"/>
  <c r="DF46" i="73"/>
  <c r="DE60" i="73"/>
  <c r="DE53" i="73"/>
  <c r="DD68" i="73"/>
  <c r="DD47" i="73"/>
  <c r="DA71" i="73"/>
  <c r="DE46" i="73"/>
  <c r="DE67" i="73"/>
  <c r="DC69" i="73"/>
  <c r="DC48" i="73"/>
  <c r="DB63" i="73"/>
  <c r="DB56" i="73"/>
  <c r="DA64" i="73"/>
  <c r="DA57" i="73"/>
  <c r="DC49" i="73"/>
  <c r="DC70" i="73"/>
  <c r="DB70" i="73"/>
  <c r="DB49" i="73"/>
  <c r="DD188" i="33"/>
  <c r="DD26" i="73" s="1"/>
  <c r="DG105" i="63"/>
  <c r="DG38" i="73" s="1"/>
  <c r="DE188" i="63"/>
  <c r="DE33" i="73" s="1"/>
  <c r="DD187" i="33"/>
  <c r="DD19" i="73" s="1"/>
  <c r="DD69" i="73" s="1"/>
  <c r="DE278" i="21"/>
  <c r="DC278" i="63"/>
  <c r="DC35" i="73" s="1"/>
  <c r="DB126" i="21"/>
  <c r="DB281" i="21" s="1"/>
  <c r="DD124" i="21"/>
  <c r="DD279" i="21" s="1"/>
  <c r="DF204" i="21"/>
  <c r="DD206" i="21"/>
  <c r="DC125" i="21"/>
  <c r="DC280" i="21" s="1"/>
  <c r="DC207" i="21"/>
  <c r="DB274" i="33"/>
  <c r="DB21" i="73" s="1"/>
  <c r="DB275" i="33"/>
  <c r="DB28" i="73" s="1"/>
  <c r="DC279" i="63"/>
  <c r="DC42" i="73" s="1"/>
  <c r="DG104" i="63"/>
  <c r="DG31" i="73" s="1"/>
  <c r="DF104" i="33"/>
  <c r="DF24" i="73" s="1"/>
  <c r="DF144" i="63"/>
  <c r="DF39" i="73" s="1"/>
  <c r="DE189" i="63"/>
  <c r="DE40" i="73" s="1"/>
  <c r="DE205" i="21"/>
  <c r="DF143" i="63"/>
  <c r="DF32" i="73" s="1"/>
  <c r="DD234" i="63"/>
  <c r="DD41" i="73" s="1"/>
  <c r="DE234" i="63"/>
  <c r="DE41" i="73" s="1"/>
  <c r="DH203" i="21"/>
  <c r="DF144" i="33"/>
  <c r="DF25" i="73" s="1"/>
  <c r="DE144" i="33"/>
  <c r="DE25" i="73" s="1"/>
  <c r="DE143" i="33"/>
  <c r="DE18" i="73" s="1"/>
  <c r="DG143" i="63"/>
  <c r="DG32" i="73" s="1"/>
  <c r="DC231" i="33"/>
  <c r="DC27" i="73" s="1"/>
  <c r="DQ191" i="21"/>
  <c r="DQ193" i="21"/>
  <c r="DQ190" i="21"/>
  <c r="DQ192" i="21"/>
  <c r="DG104" i="33"/>
  <c r="DG24" i="73" s="1"/>
  <c r="DG103" i="33"/>
  <c r="DG17" i="73" s="1"/>
  <c r="DG122" i="21"/>
  <c r="DG277" i="21" s="1"/>
  <c r="DR175" i="21"/>
  <c r="DR182" i="21" s="1"/>
  <c r="DR196" i="21"/>
  <c r="DS168" i="21"/>
  <c r="DT89" i="63"/>
  <c r="DT101" i="63" s="1"/>
  <c r="DT86" i="73" s="1"/>
  <c r="DQ115" i="21"/>
  <c r="DQ270" i="21" s="1"/>
  <c r="DQ101" i="21"/>
  <c r="DQ94" i="21"/>
  <c r="DP109" i="21"/>
  <c r="DP264" i="21" s="1"/>
  <c r="DP110" i="21"/>
  <c r="DP265" i="21" s="1"/>
  <c r="DP112" i="21"/>
  <c r="DP267" i="21" s="1"/>
  <c r="DP111" i="21"/>
  <c r="DP266" i="21" s="1"/>
  <c r="DS89" i="33"/>
  <c r="DS101" i="33" s="1"/>
  <c r="DS79" i="73" s="1"/>
  <c r="DR87" i="21"/>
  <c r="DG46" i="73" l="1"/>
  <c r="DG67" i="73"/>
  <c r="DE47" i="73"/>
  <c r="DE68" i="73"/>
  <c r="DG53" i="73"/>
  <c r="DG60" i="73"/>
  <c r="DE54" i="73"/>
  <c r="DE61" i="73"/>
  <c r="DF54" i="73"/>
  <c r="DD48" i="73"/>
  <c r="DB50" i="73"/>
  <c r="DB71" i="73"/>
  <c r="DF60" i="73"/>
  <c r="DF53" i="73"/>
  <c r="DC56" i="73"/>
  <c r="DC63" i="73"/>
  <c r="DF61" i="73"/>
  <c r="DD62" i="73"/>
  <c r="DD55" i="73"/>
  <c r="DB64" i="73"/>
  <c r="DB57" i="73"/>
  <c r="DF189" i="63"/>
  <c r="DF40" i="73" s="1"/>
  <c r="DD207" i="21"/>
  <c r="DC274" i="33"/>
  <c r="DC21" i="73" s="1"/>
  <c r="DG144" i="63"/>
  <c r="DG39" i="73" s="1"/>
  <c r="DG204" i="21"/>
  <c r="DH104" i="63"/>
  <c r="DH31" i="73" s="1"/>
  <c r="DE206" i="21"/>
  <c r="DE233" i="63"/>
  <c r="DE34" i="73" s="1"/>
  <c r="DD278" i="63"/>
  <c r="DD35" i="73" s="1"/>
  <c r="DE231" i="33"/>
  <c r="DE27" i="73" s="1"/>
  <c r="DF123" i="21"/>
  <c r="DF278" i="21" s="1"/>
  <c r="DF143" i="33"/>
  <c r="DF18" i="73" s="1"/>
  <c r="DF68" i="73" s="1"/>
  <c r="DC126" i="21"/>
  <c r="DC281" i="21" s="1"/>
  <c r="DC275" i="33"/>
  <c r="DC28" i="73" s="1"/>
  <c r="DF188" i="63"/>
  <c r="DF33" i="73" s="1"/>
  <c r="DF205" i="21"/>
  <c r="DE188" i="33"/>
  <c r="DE26" i="73" s="1"/>
  <c r="DF233" i="63"/>
  <c r="DF34" i="73" s="1"/>
  <c r="DH105" i="63"/>
  <c r="DH38" i="73" s="1"/>
  <c r="DF124" i="21"/>
  <c r="DD126" i="21"/>
  <c r="DD279" i="63"/>
  <c r="DD42" i="73" s="1"/>
  <c r="DH143" i="63"/>
  <c r="DH32" i="73" s="1"/>
  <c r="DD231" i="33"/>
  <c r="DD27" i="73" s="1"/>
  <c r="DD125" i="21"/>
  <c r="DD280" i="21" s="1"/>
  <c r="DD230" i="33"/>
  <c r="DD20" i="73" s="1"/>
  <c r="DE187" i="33"/>
  <c r="DE19" i="73" s="1"/>
  <c r="DE124" i="21"/>
  <c r="DE279" i="21" s="1"/>
  <c r="DH122" i="21"/>
  <c r="DH277" i="21" s="1"/>
  <c r="DH104" i="33"/>
  <c r="DH24" i="73" s="1"/>
  <c r="DH103" i="33"/>
  <c r="DH17" i="73" s="1"/>
  <c r="DT168" i="21"/>
  <c r="DU89" i="63"/>
  <c r="DU101" i="63" s="1"/>
  <c r="DU86" i="73" s="1"/>
  <c r="DR191" i="21"/>
  <c r="DR193" i="21"/>
  <c r="DR190" i="21"/>
  <c r="DR192" i="21"/>
  <c r="DS196" i="21"/>
  <c r="DS175" i="21"/>
  <c r="DS182" i="21" s="1"/>
  <c r="DR115" i="21"/>
  <c r="DR270" i="21" s="1"/>
  <c r="DR94" i="21"/>
  <c r="DR101" i="21"/>
  <c r="DI203" i="21"/>
  <c r="DI104" i="63"/>
  <c r="DI31" i="73" s="1"/>
  <c r="DI105" i="63"/>
  <c r="DI38" i="73" s="1"/>
  <c r="DQ109" i="21"/>
  <c r="DQ264" i="21" s="1"/>
  <c r="DQ110" i="21"/>
  <c r="DQ265" i="21" s="1"/>
  <c r="DQ111" i="21"/>
  <c r="DQ266" i="21" s="1"/>
  <c r="DQ112" i="21"/>
  <c r="DQ267" i="21" s="1"/>
  <c r="DT89" i="33"/>
  <c r="DT101" i="33" s="1"/>
  <c r="DT79" i="73" s="1"/>
  <c r="DS87" i="21"/>
  <c r="DD63" i="73" l="1"/>
  <c r="DD56" i="73"/>
  <c r="DH46" i="73"/>
  <c r="DE55" i="73"/>
  <c r="DE62" i="73"/>
  <c r="DC57" i="73"/>
  <c r="DC64" i="73"/>
  <c r="DE48" i="73"/>
  <c r="DE69" i="73"/>
  <c r="DH67" i="73"/>
  <c r="DC71" i="73"/>
  <c r="DC50" i="73"/>
  <c r="DH53" i="73"/>
  <c r="DH60" i="73"/>
  <c r="DD70" i="73"/>
  <c r="DD49" i="73"/>
  <c r="DE63" i="73"/>
  <c r="DE56" i="73"/>
  <c r="DF47" i="73"/>
  <c r="DD281" i="21"/>
  <c r="DG188" i="63"/>
  <c r="DG33" i="73" s="1"/>
  <c r="DF279" i="21"/>
  <c r="DG205" i="21"/>
  <c r="DE230" i="33"/>
  <c r="DE20" i="73" s="1"/>
  <c r="DG144" i="33"/>
  <c r="DG25" i="73" s="1"/>
  <c r="DG61" i="73" s="1"/>
  <c r="DF187" i="33"/>
  <c r="DF19" i="73" s="1"/>
  <c r="DG189" i="63"/>
  <c r="DG40" i="73" s="1"/>
  <c r="DG123" i="21"/>
  <c r="DG278" i="21" s="1"/>
  <c r="DG143" i="33"/>
  <c r="DG18" i="73" s="1"/>
  <c r="DE125" i="21"/>
  <c r="DE280" i="21" s="1"/>
  <c r="DE279" i="63"/>
  <c r="DE42" i="73" s="1"/>
  <c r="DF206" i="21"/>
  <c r="DF234" i="63"/>
  <c r="DF41" i="73" s="1"/>
  <c r="DE278" i="63"/>
  <c r="DE35" i="73" s="1"/>
  <c r="DE207" i="21"/>
  <c r="DH144" i="63"/>
  <c r="DH39" i="73" s="1"/>
  <c r="DH204" i="21"/>
  <c r="DF188" i="33"/>
  <c r="DF26" i="73" s="1"/>
  <c r="DD275" i="33"/>
  <c r="DD28" i="73" s="1"/>
  <c r="DD274" i="33"/>
  <c r="DD21" i="73" s="1"/>
  <c r="DD71" i="73" s="1"/>
  <c r="DG234" i="63"/>
  <c r="DG41" i="73" s="1"/>
  <c r="DI143" i="63"/>
  <c r="DI32" i="73" s="1"/>
  <c r="DJ105" i="63"/>
  <c r="DJ38" i="73" s="1"/>
  <c r="DE275" i="33"/>
  <c r="DE28" i="73" s="1"/>
  <c r="DT175" i="21"/>
  <c r="DT182" i="21" s="1"/>
  <c r="DT196" i="21"/>
  <c r="DV89" i="63"/>
  <c r="DV101" i="63" s="1"/>
  <c r="DV86" i="73" s="1"/>
  <c r="DU168" i="21"/>
  <c r="DS193" i="21"/>
  <c r="DS190" i="21"/>
  <c r="DS192" i="21"/>
  <c r="DS191" i="21"/>
  <c r="DS115" i="21"/>
  <c r="DS270" i="21" s="1"/>
  <c r="DS101" i="21"/>
  <c r="DS94" i="21"/>
  <c r="DU89" i="33"/>
  <c r="DU101" i="33" s="1"/>
  <c r="DU79" i="73" s="1"/>
  <c r="DT87" i="21"/>
  <c r="DR109" i="21"/>
  <c r="DR264" i="21" s="1"/>
  <c r="DR110" i="21"/>
  <c r="DR265" i="21" s="1"/>
  <c r="DR112" i="21"/>
  <c r="DR267" i="21" s="1"/>
  <c r="DR111" i="21"/>
  <c r="DR266" i="21" s="1"/>
  <c r="DE64" i="73" l="1"/>
  <c r="DF62" i="73"/>
  <c r="DF55" i="73"/>
  <c r="DG68" i="73"/>
  <c r="DG47" i="73"/>
  <c r="DE57" i="73"/>
  <c r="DD50" i="73"/>
  <c r="DG54" i="73"/>
  <c r="DE70" i="73"/>
  <c r="DE49" i="73"/>
  <c r="DF69" i="73"/>
  <c r="DF48" i="73"/>
  <c r="DD64" i="73"/>
  <c r="DD57" i="73"/>
  <c r="DE274" i="33"/>
  <c r="DE21" i="73" s="1"/>
  <c r="DE50" i="73" s="1"/>
  <c r="DG124" i="21"/>
  <c r="DG279" i="21" s="1"/>
  <c r="DH189" i="63"/>
  <c r="DH40" i="73" s="1"/>
  <c r="DG187" i="33"/>
  <c r="DG19" i="73" s="1"/>
  <c r="DH188" i="63"/>
  <c r="DH33" i="73" s="1"/>
  <c r="DG188" i="33"/>
  <c r="DG26" i="73" s="1"/>
  <c r="DG62" i="73" s="1"/>
  <c r="DH205" i="21"/>
  <c r="DG233" i="63"/>
  <c r="DG34" i="73" s="1"/>
  <c r="DI104" i="33"/>
  <c r="DI24" i="73" s="1"/>
  <c r="DI204" i="21"/>
  <c r="DH143" i="33"/>
  <c r="DH18" i="73" s="1"/>
  <c r="DI144" i="63"/>
  <c r="DI39" i="73" s="1"/>
  <c r="DI122" i="21"/>
  <c r="DI277" i="21" s="1"/>
  <c r="DF125" i="21"/>
  <c r="DF280" i="21" s="1"/>
  <c r="DF278" i="63"/>
  <c r="DF35" i="73" s="1"/>
  <c r="DH234" i="63"/>
  <c r="DH41" i="73" s="1"/>
  <c r="DJ203" i="21"/>
  <c r="DF207" i="21"/>
  <c r="DG206" i="21"/>
  <c r="DF279" i="63"/>
  <c r="DF42" i="73" s="1"/>
  <c r="DE126" i="21"/>
  <c r="DE281" i="21" s="1"/>
  <c r="DH144" i="33"/>
  <c r="DH25" i="73" s="1"/>
  <c r="DH123" i="21"/>
  <c r="DH278" i="21" s="1"/>
  <c r="DJ104" i="63"/>
  <c r="DJ31" i="73" s="1"/>
  <c r="DF231" i="33"/>
  <c r="DF27" i="73" s="1"/>
  <c r="DH124" i="21"/>
  <c r="DF230" i="33"/>
  <c r="DF20" i="73" s="1"/>
  <c r="DI103" i="33"/>
  <c r="DI17" i="73" s="1"/>
  <c r="DI123" i="21"/>
  <c r="DU175" i="21"/>
  <c r="DU182" i="21" s="1"/>
  <c r="DU196" i="21"/>
  <c r="DJ122" i="21"/>
  <c r="DW89" i="63"/>
  <c r="DW101" i="63" s="1"/>
  <c r="DW86" i="73" s="1"/>
  <c r="DV168" i="21"/>
  <c r="DT192" i="21"/>
  <c r="DT190" i="21"/>
  <c r="DT193" i="21"/>
  <c r="DT191" i="21"/>
  <c r="DT115" i="21"/>
  <c r="DT270" i="21" s="1"/>
  <c r="DT94" i="21"/>
  <c r="DT101" i="21"/>
  <c r="DV89" i="33"/>
  <c r="DV101" i="33" s="1"/>
  <c r="DV79" i="73" s="1"/>
  <c r="DU87" i="21"/>
  <c r="DS109" i="21"/>
  <c r="DS264" i="21" s="1"/>
  <c r="DS110" i="21"/>
  <c r="DS265" i="21" s="1"/>
  <c r="DS111" i="21"/>
  <c r="DS266" i="21" s="1"/>
  <c r="DS112" i="21"/>
  <c r="DS267" i="21" s="1"/>
  <c r="DG279" i="63"/>
  <c r="DG42" i="73" s="1"/>
  <c r="DI188" i="63"/>
  <c r="DI33" i="73" s="1"/>
  <c r="DI205" i="21"/>
  <c r="DI189" i="63"/>
  <c r="DI40" i="73" s="1"/>
  <c r="DE71" i="73" l="1"/>
  <c r="DH54" i="73"/>
  <c r="DH61" i="73"/>
  <c r="DH47" i="73"/>
  <c r="DH68" i="73"/>
  <c r="DF70" i="73"/>
  <c r="DF49" i="73"/>
  <c r="DI46" i="73"/>
  <c r="DI67" i="73"/>
  <c r="DG69" i="73"/>
  <c r="DG48" i="73"/>
  <c r="DF56" i="73"/>
  <c r="DF63" i="73"/>
  <c r="DI53" i="73"/>
  <c r="DI60" i="73"/>
  <c r="DG55" i="73"/>
  <c r="DI143" i="33"/>
  <c r="DI18" i="73" s="1"/>
  <c r="DG231" i="33"/>
  <c r="DG27" i="73" s="1"/>
  <c r="DI144" i="33"/>
  <c r="DI25" i="73" s="1"/>
  <c r="DG207" i="21"/>
  <c r="DI278" i="21"/>
  <c r="DG278" i="63"/>
  <c r="DG35" i="73" s="1"/>
  <c r="DH279" i="21"/>
  <c r="DJ144" i="63"/>
  <c r="DJ39" i="73" s="1"/>
  <c r="DK203" i="21"/>
  <c r="DG125" i="21"/>
  <c r="DG280" i="21" s="1"/>
  <c r="DH206" i="21"/>
  <c r="DG230" i="33"/>
  <c r="DG20" i="73" s="1"/>
  <c r="DJ204" i="21"/>
  <c r="DH187" i="33"/>
  <c r="DH19" i="73" s="1"/>
  <c r="DH48" i="73" s="1"/>
  <c r="DJ143" i="63"/>
  <c r="DJ32" i="73" s="1"/>
  <c r="DJ104" i="33"/>
  <c r="DJ24" i="73" s="1"/>
  <c r="DJ103" i="33"/>
  <c r="DJ17" i="73" s="1"/>
  <c r="DJ277" i="21"/>
  <c r="DH188" i="33"/>
  <c r="DH26" i="73" s="1"/>
  <c r="DH55" i="73" s="1"/>
  <c r="DF126" i="21"/>
  <c r="DF281" i="21" s="1"/>
  <c r="DK105" i="63"/>
  <c r="DK38" i="73" s="1"/>
  <c r="DK104" i="63"/>
  <c r="DK31" i="73" s="1"/>
  <c r="DK204" i="21"/>
  <c r="DH233" i="63"/>
  <c r="DH34" i="73" s="1"/>
  <c r="DI233" i="63"/>
  <c r="DI34" i="73" s="1"/>
  <c r="DJ143" i="33"/>
  <c r="DJ18" i="73" s="1"/>
  <c r="DF274" i="33"/>
  <c r="DF21" i="73" s="1"/>
  <c r="DF275" i="33"/>
  <c r="DF28" i="73" s="1"/>
  <c r="DK103" i="33"/>
  <c r="DK17" i="73" s="1"/>
  <c r="DU191" i="21"/>
  <c r="DU192" i="21"/>
  <c r="DU190" i="21"/>
  <c r="DU193" i="21"/>
  <c r="DX89" i="63"/>
  <c r="DX101" i="63" s="1"/>
  <c r="DX86" i="73" s="1"/>
  <c r="DW168" i="21"/>
  <c r="DV175" i="21"/>
  <c r="DV182" i="21" s="1"/>
  <c r="DV196" i="21"/>
  <c r="DW89" i="33"/>
  <c r="DW101" i="33" s="1"/>
  <c r="DW79" i="73" s="1"/>
  <c r="DV87" i="21"/>
  <c r="DT109" i="21"/>
  <c r="DT264" i="21" s="1"/>
  <c r="DT110" i="21"/>
  <c r="DT265" i="21" s="1"/>
  <c r="DT112" i="21"/>
  <c r="DT267" i="21" s="1"/>
  <c r="DT111" i="21"/>
  <c r="DT266" i="21" s="1"/>
  <c r="DK144" i="63"/>
  <c r="DK39" i="73" s="1"/>
  <c r="DU115" i="21"/>
  <c r="DU270" i="21" s="1"/>
  <c r="DU94" i="21"/>
  <c r="DU101" i="21"/>
  <c r="DH62" i="73" l="1"/>
  <c r="DJ47" i="73"/>
  <c r="DJ68" i="73"/>
  <c r="DI68" i="73"/>
  <c r="DI47" i="73"/>
  <c r="DJ60" i="73"/>
  <c r="DJ53" i="73"/>
  <c r="DK46" i="73"/>
  <c r="DK67" i="73"/>
  <c r="DH69" i="73"/>
  <c r="DF64" i="73"/>
  <c r="DF57" i="73"/>
  <c r="DG70" i="73"/>
  <c r="DG49" i="73"/>
  <c r="DF71" i="73"/>
  <c r="DF50" i="73"/>
  <c r="DI54" i="73"/>
  <c r="DI61" i="73"/>
  <c r="DG63" i="73"/>
  <c r="DG56" i="73"/>
  <c r="DJ46" i="73"/>
  <c r="DJ67" i="73"/>
  <c r="DH207" i="21"/>
  <c r="DH279" i="63"/>
  <c r="DH42" i="73" s="1"/>
  <c r="DH278" i="63"/>
  <c r="DH35" i="73" s="1"/>
  <c r="DI206" i="21"/>
  <c r="DJ123" i="21"/>
  <c r="DJ278" i="21" s="1"/>
  <c r="DJ144" i="33"/>
  <c r="DJ25" i="73" s="1"/>
  <c r="DG274" i="33"/>
  <c r="DG21" i="73" s="1"/>
  <c r="DJ205" i="21"/>
  <c r="DK143" i="63"/>
  <c r="DK32" i="73" s="1"/>
  <c r="DJ188" i="63"/>
  <c r="DJ33" i="73" s="1"/>
  <c r="DI188" i="33"/>
  <c r="DI26" i="73" s="1"/>
  <c r="DK122" i="21"/>
  <c r="DK277" i="21" s="1"/>
  <c r="DG126" i="21"/>
  <c r="DG281" i="21" s="1"/>
  <c r="DL105" i="63"/>
  <c r="DL38" i="73" s="1"/>
  <c r="DJ189" i="63"/>
  <c r="DJ40" i="73" s="1"/>
  <c r="DL203" i="21"/>
  <c r="DG275" i="33"/>
  <c r="DG28" i="73" s="1"/>
  <c r="DL144" i="63"/>
  <c r="DL39" i="73" s="1"/>
  <c r="DL104" i="63"/>
  <c r="DL31" i="73" s="1"/>
  <c r="DI234" i="63"/>
  <c r="DI41" i="73" s="1"/>
  <c r="DI187" i="33"/>
  <c r="DI19" i="73" s="1"/>
  <c r="DH275" i="33"/>
  <c r="DH28" i="73" s="1"/>
  <c r="DH125" i="21"/>
  <c r="DH280" i="21" s="1"/>
  <c r="DI124" i="21"/>
  <c r="DI279" i="21" s="1"/>
  <c r="DH231" i="33"/>
  <c r="DH27" i="73" s="1"/>
  <c r="DH56" i="73" s="1"/>
  <c r="DK104" i="33"/>
  <c r="DK24" i="73" s="1"/>
  <c r="DJ233" i="63"/>
  <c r="DJ34" i="73" s="1"/>
  <c r="DH230" i="33"/>
  <c r="DH20" i="73" s="1"/>
  <c r="DV193" i="21"/>
  <c r="DV190" i="21"/>
  <c r="DV192" i="21"/>
  <c r="DV191" i="21"/>
  <c r="DW196" i="21"/>
  <c r="DW175" i="21"/>
  <c r="DW182" i="21" s="1"/>
  <c r="DY89" i="63"/>
  <c r="DY101" i="63" s="1"/>
  <c r="DY86" i="73" s="1"/>
  <c r="DX168" i="21"/>
  <c r="DV115" i="21"/>
  <c r="DV270" i="21" s="1"/>
  <c r="DV101" i="21"/>
  <c r="DV94" i="21"/>
  <c r="DX89" i="33"/>
  <c r="DX101" i="33" s="1"/>
  <c r="DX79" i="73" s="1"/>
  <c r="DW87" i="21"/>
  <c r="DU109" i="21"/>
  <c r="DU264" i="21" s="1"/>
  <c r="DU110" i="21"/>
  <c r="DU265" i="21" s="1"/>
  <c r="DU111" i="21"/>
  <c r="DU266" i="21" s="1"/>
  <c r="DU112" i="21"/>
  <c r="DU267" i="21" s="1"/>
  <c r="DI62" i="73" l="1"/>
  <c r="DI55" i="73"/>
  <c r="DK53" i="73"/>
  <c r="DK60" i="73"/>
  <c r="DG57" i="73"/>
  <c r="DG64" i="73"/>
  <c r="DH63" i="73"/>
  <c r="DG71" i="73"/>
  <c r="DG50" i="73"/>
  <c r="DH57" i="73"/>
  <c r="DH64" i="73"/>
  <c r="DJ61" i="73"/>
  <c r="DJ54" i="73"/>
  <c r="DI69" i="73"/>
  <c r="DI48" i="73"/>
  <c r="DH70" i="73"/>
  <c r="DH49" i="73"/>
  <c r="DI278" i="63"/>
  <c r="DI35" i="73" s="1"/>
  <c r="DI279" i="63"/>
  <c r="DI42" i="73" s="1"/>
  <c r="DI207" i="21"/>
  <c r="DJ234" i="63"/>
  <c r="DJ41" i="73" s="1"/>
  <c r="DJ187" i="33"/>
  <c r="DJ19" i="73" s="1"/>
  <c r="DJ206" i="21"/>
  <c r="DL204" i="21"/>
  <c r="DM104" i="63"/>
  <c r="DM31" i="73" s="1"/>
  <c r="DM105" i="63"/>
  <c r="DM38" i="73" s="1"/>
  <c r="DJ124" i="21"/>
  <c r="DJ279" i="21" s="1"/>
  <c r="DK189" i="63"/>
  <c r="DK40" i="73" s="1"/>
  <c r="DK205" i="21"/>
  <c r="DK206" i="21"/>
  <c r="DL143" i="63"/>
  <c r="DL32" i="73" s="1"/>
  <c r="DK188" i="63"/>
  <c r="DK33" i="73" s="1"/>
  <c r="DL122" i="21"/>
  <c r="DL277" i="21" s="1"/>
  <c r="DJ188" i="33"/>
  <c r="DJ26" i="73" s="1"/>
  <c r="DJ62" i="73" s="1"/>
  <c r="DL104" i="33"/>
  <c r="DL24" i="73" s="1"/>
  <c r="DH126" i="21"/>
  <c r="DH281" i="21" s="1"/>
  <c r="DM203" i="21"/>
  <c r="DH274" i="33"/>
  <c r="DH21" i="73" s="1"/>
  <c r="DK143" i="33"/>
  <c r="DK18" i="73" s="1"/>
  <c r="DK68" i="73" s="1"/>
  <c r="DL103" i="33"/>
  <c r="DL17" i="73" s="1"/>
  <c r="DK123" i="21"/>
  <c r="DK278" i="21" s="1"/>
  <c r="DI230" i="33"/>
  <c r="DI20" i="73" s="1"/>
  <c r="DI125" i="21"/>
  <c r="DI280" i="21" s="1"/>
  <c r="DI231" i="33"/>
  <c r="DI27" i="73" s="1"/>
  <c r="DI63" i="73" s="1"/>
  <c r="DK144" i="33"/>
  <c r="DK25" i="73" s="1"/>
  <c r="DN104" i="63"/>
  <c r="DN31" i="73" s="1"/>
  <c r="DM204" i="21"/>
  <c r="DJ230" i="33"/>
  <c r="DJ20" i="73" s="1"/>
  <c r="DK187" i="33"/>
  <c r="DK19" i="73" s="1"/>
  <c r="DX175" i="21"/>
  <c r="DX182" i="21" s="1"/>
  <c r="DX196" i="21"/>
  <c r="DM122" i="21"/>
  <c r="DM103" i="33"/>
  <c r="DM17" i="73" s="1"/>
  <c r="DY168" i="21"/>
  <c r="DZ89" i="63"/>
  <c r="DZ101" i="63" s="1"/>
  <c r="DZ86" i="73" s="1"/>
  <c r="DW193" i="21"/>
  <c r="DW192" i="21"/>
  <c r="DW190" i="21"/>
  <c r="DW191" i="21"/>
  <c r="DW115" i="21"/>
  <c r="DW270" i="21" s="1"/>
  <c r="DW101" i="21"/>
  <c r="DW94" i="21"/>
  <c r="DY89" i="33"/>
  <c r="DY101" i="33" s="1"/>
  <c r="DY79" i="73" s="1"/>
  <c r="DX87" i="21"/>
  <c r="DV109" i="21"/>
  <c r="DV264" i="21" s="1"/>
  <c r="DV110" i="21"/>
  <c r="DV265" i="21" s="1"/>
  <c r="DV112" i="21"/>
  <c r="DV267" i="21" s="1"/>
  <c r="DV111" i="21"/>
  <c r="DV266" i="21" s="1"/>
  <c r="DK47" i="73" l="1"/>
  <c r="DM46" i="73"/>
  <c r="DM67" i="73"/>
  <c r="DI56" i="73"/>
  <c r="DJ49" i="73"/>
  <c r="DJ70" i="73"/>
  <c r="DL46" i="73"/>
  <c r="DL67" i="73"/>
  <c r="DK61" i="73"/>
  <c r="DK54" i="73"/>
  <c r="DL60" i="73"/>
  <c r="DL53" i="73"/>
  <c r="DI49" i="73"/>
  <c r="DI70" i="73"/>
  <c r="DK48" i="73"/>
  <c r="DK69" i="73"/>
  <c r="DH50" i="73"/>
  <c r="DH71" i="73"/>
  <c r="DJ69" i="73"/>
  <c r="DJ48" i="73"/>
  <c r="DJ55" i="73"/>
  <c r="DK234" i="63"/>
  <c r="DK41" i="73" s="1"/>
  <c r="DN203" i="21"/>
  <c r="DN144" i="63"/>
  <c r="DN39" i="73" s="1"/>
  <c r="DL205" i="21"/>
  <c r="DL188" i="63"/>
  <c r="DL33" i="73" s="1"/>
  <c r="DL189" i="63"/>
  <c r="DL40" i="73" s="1"/>
  <c r="DM123" i="21"/>
  <c r="DM278" i="21" s="1"/>
  <c r="DK233" i="63"/>
  <c r="DK34" i="73" s="1"/>
  <c r="DM277" i="21"/>
  <c r="DM143" i="63"/>
  <c r="DM32" i="73" s="1"/>
  <c r="DI274" i="33"/>
  <c r="DI21" i="73" s="1"/>
  <c r="DI50" i="73" s="1"/>
  <c r="DJ231" i="33"/>
  <c r="DJ27" i="73" s="1"/>
  <c r="DI275" i="33"/>
  <c r="DI28" i="73" s="1"/>
  <c r="DJ278" i="63"/>
  <c r="DJ35" i="73" s="1"/>
  <c r="DI126" i="21"/>
  <c r="DI281" i="21" s="1"/>
  <c r="DJ279" i="63"/>
  <c r="DJ42" i="73" s="1"/>
  <c r="DJ207" i="21"/>
  <c r="DM104" i="33"/>
  <c r="DM24" i="73" s="1"/>
  <c r="DL144" i="33"/>
  <c r="DL25" i="73" s="1"/>
  <c r="DL123" i="21"/>
  <c r="DL278" i="21" s="1"/>
  <c r="DL143" i="33"/>
  <c r="DL18" i="73" s="1"/>
  <c r="DM144" i="63"/>
  <c r="DM39" i="73" s="1"/>
  <c r="DN105" i="63"/>
  <c r="DN38" i="73" s="1"/>
  <c r="DL234" i="63"/>
  <c r="DL41" i="73" s="1"/>
  <c r="DO105" i="63"/>
  <c r="DO38" i="73" s="1"/>
  <c r="DJ125" i="21"/>
  <c r="DJ280" i="21" s="1"/>
  <c r="DK188" i="33"/>
  <c r="DK26" i="73" s="1"/>
  <c r="DK62" i="73" s="1"/>
  <c r="DK124" i="21"/>
  <c r="DK279" i="21" s="1"/>
  <c r="DK125" i="21"/>
  <c r="DK280" i="21" s="1"/>
  <c r="DY175" i="21"/>
  <c r="DY182" i="21" s="1"/>
  <c r="DY196" i="21"/>
  <c r="DX193" i="21"/>
  <c r="DX191" i="21"/>
  <c r="DX190" i="21"/>
  <c r="DX192" i="21"/>
  <c r="EA89" i="63"/>
  <c r="EA101" i="63" s="1"/>
  <c r="EA86" i="73" s="1"/>
  <c r="DZ168" i="21"/>
  <c r="DW109" i="21"/>
  <c r="DW264" i="21" s="1"/>
  <c r="DW110" i="21"/>
  <c r="DW265" i="21" s="1"/>
  <c r="DW111" i="21"/>
  <c r="DW266" i="21" s="1"/>
  <c r="DW112" i="21"/>
  <c r="DW267" i="21" s="1"/>
  <c r="DX115" i="21"/>
  <c r="DX270" i="21" s="1"/>
  <c r="DX94" i="21"/>
  <c r="DX101" i="21"/>
  <c r="DZ89" i="33"/>
  <c r="DZ101" i="33" s="1"/>
  <c r="DZ79" i="73" s="1"/>
  <c r="DY87" i="21"/>
  <c r="DL68" i="73" l="1"/>
  <c r="DL47" i="73"/>
  <c r="DI64" i="73"/>
  <c r="DI57" i="73"/>
  <c r="DI71" i="73"/>
  <c r="DJ63" i="73"/>
  <c r="DJ56" i="73"/>
  <c r="DK55" i="73"/>
  <c r="DL54" i="73"/>
  <c r="DL61" i="73"/>
  <c r="DM60" i="73"/>
  <c r="DM53" i="73"/>
  <c r="DJ275" i="33"/>
  <c r="DJ28" i="73" s="1"/>
  <c r="DJ274" i="33"/>
  <c r="DJ21" i="73" s="1"/>
  <c r="DJ126" i="21"/>
  <c r="DJ281" i="21" s="1"/>
  <c r="DN143" i="63"/>
  <c r="DN32" i="73" s="1"/>
  <c r="DN204" i="21"/>
  <c r="DM144" i="33"/>
  <c r="DM25" i="73" s="1"/>
  <c r="DM54" i="73" s="1"/>
  <c r="DM143" i="33"/>
  <c r="DM18" i="73" s="1"/>
  <c r="DL233" i="63"/>
  <c r="DL34" i="73" s="1"/>
  <c r="DO204" i="21"/>
  <c r="DK207" i="21"/>
  <c r="DN103" i="33"/>
  <c r="DN17" i="73" s="1"/>
  <c r="DN46" i="73" s="1"/>
  <c r="DN104" i="33"/>
  <c r="DN24" i="73" s="1"/>
  <c r="DL188" i="33"/>
  <c r="DL26" i="73" s="1"/>
  <c r="DN122" i="21"/>
  <c r="DN277" i="21" s="1"/>
  <c r="DL187" i="33"/>
  <c r="DL19" i="73" s="1"/>
  <c r="DL69" i="73" s="1"/>
  <c r="DL124" i="21"/>
  <c r="DL279" i="21" s="1"/>
  <c r="DK278" i="63"/>
  <c r="DK35" i="73" s="1"/>
  <c r="DK279" i="63"/>
  <c r="DK42" i="73" s="1"/>
  <c r="DO104" i="63"/>
  <c r="DO31" i="73" s="1"/>
  <c r="DM189" i="63"/>
  <c r="DM40" i="73" s="1"/>
  <c r="DM205" i="21"/>
  <c r="DO203" i="21"/>
  <c r="DL206" i="21"/>
  <c r="DM188" i="63"/>
  <c r="DM33" i="73" s="1"/>
  <c r="DK230" i="33"/>
  <c r="DK20" i="73" s="1"/>
  <c r="DK231" i="33"/>
  <c r="DK27" i="73" s="1"/>
  <c r="DP105" i="63"/>
  <c r="DP38" i="73" s="1"/>
  <c r="DN143" i="33"/>
  <c r="DN18" i="73" s="1"/>
  <c r="DY193" i="21"/>
  <c r="DY190" i="21"/>
  <c r="DY191" i="21"/>
  <c r="DY192" i="21"/>
  <c r="DZ175" i="21"/>
  <c r="DZ182" i="21" s="1"/>
  <c r="DZ196" i="21"/>
  <c r="EA168" i="21"/>
  <c r="EB89" i="63"/>
  <c r="EB101" i="63" s="1"/>
  <c r="EB86" i="73" s="1"/>
  <c r="DO103" i="33"/>
  <c r="DO17" i="73" s="1"/>
  <c r="DO104" i="33"/>
  <c r="DO24" i="73" s="1"/>
  <c r="DO122" i="21"/>
  <c r="DX109" i="21"/>
  <c r="DX264" i="21" s="1"/>
  <c r="DX110" i="21"/>
  <c r="DX265" i="21" s="1"/>
  <c r="DX112" i="21"/>
  <c r="DX267" i="21" s="1"/>
  <c r="DX111" i="21"/>
  <c r="DX266" i="21" s="1"/>
  <c r="DY115" i="21"/>
  <c r="DY270" i="21" s="1"/>
  <c r="DY94" i="21"/>
  <c r="DY101" i="21"/>
  <c r="EA89" i="33"/>
  <c r="EA101" i="33" s="1"/>
  <c r="EA79" i="73" s="1"/>
  <c r="DZ87" i="21"/>
  <c r="DM61" i="73" l="1"/>
  <c r="DM68" i="73"/>
  <c r="DM47" i="73"/>
  <c r="DO60" i="73"/>
  <c r="DO53" i="73"/>
  <c r="DL48" i="73"/>
  <c r="DO46" i="73"/>
  <c r="DO67" i="73"/>
  <c r="DL62" i="73"/>
  <c r="DL55" i="73"/>
  <c r="DN53" i="73"/>
  <c r="DN60" i="73"/>
  <c r="DK56" i="73"/>
  <c r="DK63" i="73"/>
  <c r="DJ71" i="73"/>
  <c r="DJ50" i="73"/>
  <c r="DN47" i="73"/>
  <c r="DN68" i="73"/>
  <c r="DK49" i="73"/>
  <c r="DK70" i="73"/>
  <c r="DJ64" i="73"/>
  <c r="DJ57" i="73"/>
  <c r="DN67" i="73"/>
  <c r="DM124" i="21"/>
  <c r="DM279" i="21" s="1"/>
  <c r="DN144" i="33"/>
  <c r="DN25" i="73" s="1"/>
  <c r="DO143" i="63"/>
  <c r="DO32" i="73" s="1"/>
  <c r="DO144" i="63"/>
  <c r="DO39" i="73" s="1"/>
  <c r="DL278" i="63"/>
  <c r="DL35" i="73" s="1"/>
  <c r="DM187" i="33"/>
  <c r="DM19" i="73" s="1"/>
  <c r="DM188" i="33"/>
  <c r="DM26" i="73" s="1"/>
  <c r="DM206" i="21"/>
  <c r="DL279" i="63"/>
  <c r="DL42" i="73" s="1"/>
  <c r="DL207" i="21"/>
  <c r="DO277" i="21"/>
  <c r="DK275" i="33"/>
  <c r="DK28" i="73" s="1"/>
  <c r="DN189" i="63"/>
  <c r="DN40" i="73" s="1"/>
  <c r="DM234" i="63"/>
  <c r="DM41" i="73" s="1"/>
  <c r="DM233" i="63"/>
  <c r="DM34" i="73" s="1"/>
  <c r="DN188" i="63"/>
  <c r="DN33" i="73" s="1"/>
  <c r="DP203" i="21"/>
  <c r="DN123" i="21"/>
  <c r="DN278" i="21" s="1"/>
  <c r="DL274" i="33"/>
  <c r="DL21" i="73" s="1"/>
  <c r="DO123" i="21"/>
  <c r="DO278" i="21" s="1"/>
  <c r="DP104" i="63"/>
  <c r="DP31" i="73" s="1"/>
  <c r="DN205" i="21"/>
  <c r="DK126" i="21"/>
  <c r="DK281" i="21" s="1"/>
  <c r="DL230" i="33"/>
  <c r="DL20" i="73" s="1"/>
  <c r="DK274" i="33"/>
  <c r="DK21" i="73" s="1"/>
  <c r="DL125" i="21"/>
  <c r="DL280" i="21" s="1"/>
  <c r="DL231" i="33"/>
  <c r="DL27" i="73" s="1"/>
  <c r="EA196" i="21"/>
  <c r="EA175" i="21"/>
  <c r="EA182" i="21" s="1"/>
  <c r="DZ193" i="21"/>
  <c r="DZ190" i="21"/>
  <c r="DZ192" i="21"/>
  <c r="DZ191" i="21"/>
  <c r="DP103" i="33"/>
  <c r="DP17" i="73" s="1"/>
  <c r="EC89" i="63"/>
  <c r="EC101" i="63" s="1"/>
  <c r="EC86" i="73" s="1"/>
  <c r="EB168" i="21"/>
  <c r="DY109" i="21"/>
  <c r="DY264" i="21" s="1"/>
  <c r="DY110" i="21"/>
  <c r="DY265" i="21" s="1"/>
  <c r="DY112" i="21"/>
  <c r="DY267" i="21" s="1"/>
  <c r="DY111" i="21"/>
  <c r="DY266" i="21" s="1"/>
  <c r="DZ115" i="21"/>
  <c r="DZ270" i="21" s="1"/>
  <c r="DZ94" i="21"/>
  <c r="DZ101" i="21"/>
  <c r="EA87" i="21"/>
  <c r="EB89" i="33"/>
  <c r="EB101" i="33" s="1"/>
  <c r="EB79" i="73" s="1"/>
  <c r="DP67" i="73" l="1"/>
  <c r="DP46" i="73"/>
  <c r="DM55" i="73"/>
  <c r="DM62" i="73"/>
  <c r="DN61" i="73"/>
  <c r="DN54" i="73"/>
  <c r="DK71" i="73"/>
  <c r="DK50" i="73"/>
  <c r="DM69" i="73"/>
  <c r="DM48" i="73"/>
  <c r="DK57" i="73"/>
  <c r="DK64" i="73"/>
  <c r="DL49" i="73"/>
  <c r="DL70" i="73"/>
  <c r="DL63" i="73"/>
  <c r="DL56" i="73"/>
  <c r="DL71" i="73"/>
  <c r="DL50" i="73"/>
  <c r="DO188" i="63"/>
  <c r="DO33" i="73" s="1"/>
  <c r="DP144" i="63"/>
  <c r="DP39" i="73" s="1"/>
  <c r="DQ104" i="63"/>
  <c r="DQ31" i="73" s="1"/>
  <c r="DP204" i="21"/>
  <c r="DO205" i="21"/>
  <c r="DO189" i="63"/>
  <c r="DO40" i="73" s="1"/>
  <c r="DP143" i="63"/>
  <c r="DP32" i="73" s="1"/>
  <c r="DO144" i="33"/>
  <c r="DO25" i="73" s="1"/>
  <c r="DM207" i="21"/>
  <c r="DM279" i="63"/>
  <c r="DM42" i="73" s="1"/>
  <c r="DQ203" i="21"/>
  <c r="DM278" i="63"/>
  <c r="DM35" i="73" s="1"/>
  <c r="DL275" i="33"/>
  <c r="DL28" i="73" s="1"/>
  <c r="DL64" i="73" s="1"/>
  <c r="DP104" i="33"/>
  <c r="DP24" i="73" s="1"/>
  <c r="DP53" i="73" s="1"/>
  <c r="DQ105" i="63"/>
  <c r="DQ38" i="73" s="1"/>
  <c r="DP122" i="21"/>
  <c r="DP277" i="21" s="1"/>
  <c r="DN234" i="63"/>
  <c r="DN41" i="73" s="1"/>
  <c r="DN206" i="21"/>
  <c r="DN233" i="63"/>
  <c r="DN34" i="73" s="1"/>
  <c r="DL126" i="21"/>
  <c r="DL281" i="21" s="1"/>
  <c r="DO143" i="33"/>
  <c r="DO18" i="73" s="1"/>
  <c r="DO47" i="73" s="1"/>
  <c r="DN230" i="33"/>
  <c r="DN20" i="73" s="1"/>
  <c r="DN124" i="21"/>
  <c r="DN279" i="21" s="1"/>
  <c r="DN188" i="33"/>
  <c r="DN26" i="73" s="1"/>
  <c r="DN187" i="33"/>
  <c r="DN19" i="73" s="1"/>
  <c r="DM230" i="33"/>
  <c r="DM20" i="73" s="1"/>
  <c r="DQ144" i="63"/>
  <c r="DQ39" i="73" s="1"/>
  <c r="DM231" i="33"/>
  <c r="DM27" i="73" s="1"/>
  <c r="DM63" i="73" s="1"/>
  <c r="DM125" i="21"/>
  <c r="DM280" i="21" s="1"/>
  <c r="EC168" i="21"/>
  <c r="ED89" i="63"/>
  <c r="ED101" i="63" s="1"/>
  <c r="ED86" i="73" s="1"/>
  <c r="EA192" i="21"/>
  <c r="EA191" i="21"/>
  <c r="EA193" i="21"/>
  <c r="EA190" i="21"/>
  <c r="DQ122" i="21"/>
  <c r="EB175" i="21"/>
  <c r="EB182" i="21" s="1"/>
  <c r="EB196" i="21"/>
  <c r="EC89" i="33"/>
  <c r="EC101" i="33" s="1"/>
  <c r="EC79" i="73" s="1"/>
  <c r="EB87" i="21"/>
  <c r="DZ109" i="21"/>
  <c r="DZ264" i="21" s="1"/>
  <c r="DZ110" i="21"/>
  <c r="DZ265" i="21" s="1"/>
  <c r="DZ111" i="21"/>
  <c r="DZ266" i="21" s="1"/>
  <c r="DZ112" i="21"/>
  <c r="DZ267" i="21" s="1"/>
  <c r="EA115" i="21"/>
  <c r="EA270" i="21" s="1"/>
  <c r="EA101" i="21"/>
  <c r="EA94" i="21"/>
  <c r="DO68" i="73" l="1"/>
  <c r="DP60" i="73"/>
  <c r="DL57" i="73"/>
  <c r="DN62" i="73"/>
  <c r="DN55" i="73"/>
  <c r="DO54" i="73"/>
  <c r="DO61" i="73"/>
  <c r="DN49" i="73"/>
  <c r="DN70" i="73"/>
  <c r="DM56" i="73"/>
  <c r="DM70" i="73"/>
  <c r="DM49" i="73"/>
  <c r="DN69" i="73"/>
  <c r="DN48" i="73"/>
  <c r="DR105" i="63"/>
  <c r="DR38" i="73" s="1"/>
  <c r="DO233" i="63"/>
  <c r="DO34" i="73" s="1"/>
  <c r="DO206" i="21"/>
  <c r="DR104" i="63"/>
  <c r="DR31" i="73" s="1"/>
  <c r="DQ277" i="21"/>
  <c r="DR203" i="21"/>
  <c r="DO234" i="63"/>
  <c r="DO41" i="73" s="1"/>
  <c r="DP188" i="63"/>
  <c r="DP33" i="73" s="1"/>
  <c r="DP189" i="63"/>
  <c r="DP40" i="73" s="1"/>
  <c r="DP205" i="21"/>
  <c r="DO124" i="21"/>
  <c r="DO279" i="21" s="1"/>
  <c r="DQ143" i="63"/>
  <c r="DQ32" i="73" s="1"/>
  <c r="DO187" i="33"/>
  <c r="DO19" i="73" s="1"/>
  <c r="DO188" i="33"/>
  <c r="DO26" i="73" s="1"/>
  <c r="DN278" i="63"/>
  <c r="DN35" i="73" s="1"/>
  <c r="DQ204" i="21"/>
  <c r="DP206" i="21"/>
  <c r="DQ104" i="33"/>
  <c r="DQ24" i="73" s="1"/>
  <c r="DN125" i="21"/>
  <c r="DN280" i="21" s="1"/>
  <c r="DN231" i="33"/>
  <c r="DN27" i="73" s="1"/>
  <c r="DQ103" i="33"/>
  <c r="DQ17" i="73" s="1"/>
  <c r="DQ46" i="73" s="1"/>
  <c r="DP143" i="33"/>
  <c r="DP18" i="73" s="1"/>
  <c r="DM274" i="33"/>
  <c r="DM21" i="73" s="1"/>
  <c r="DP144" i="33"/>
  <c r="DP25" i="73" s="1"/>
  <c r="DP123" i="21"/>
  <c r="DP278" i="21" s="1"/>
  <c r="DN279" i="63"/>
  <c r="DN42" i="73" s="1"/>
  <c r="DS203" i="21"/>
  <c r="DN207" i="21"/>
  <c r="DR204" i="21"/>
  <c r="DM275" i="33"/>
  <c r="DM28" i="73" s="1"/>
  <c r="DM57" i="73" s="1"/>
  <c r="DM126" i="21"/>
  <c r="DM281" i="21" s="1"/>
  <c r="EB193" i="21"/>
  <c r="EB191" i="21"/>
  <c r="EB192" i="21"/>
  <c r="EB190" i="21"/>
  <c r="EE89" i="63"/>
  <c r="EE101" i="63" s="1"/>
  <c r="EE86" i="73" s="1"/>
  <c r="ED168" i="21"/>
  <c r="EC196" i="21"/>
  <c r="EC175" i="21"/>
  <c r="EC182" i="21" s="1"/>
  <c r="EA109" i="21"/>
  <c r="EA264" i="21" s="1"/>
  <c r="EA110" i="21"/>
  <c r="EA265" i="21" s="1"/>
  <c r="EA112" i="21"/>
  <c r="EA267" i="21" s="1"/>
  <c r="EA111" i="21"/>
  <c r="EA266" i="21" s="1"/>
  <c r="EB115" i="21"/>
  <c r="EB270" i="21" s="1"/>
  <c r="EB101" i="21"/>
  <c r="EB94" i="21"/>
  <c r="ED89" i="33"/>
  <c r="ED101" i="33" s="1"/>
  <c r="ED79" i="73" s="1"/>
  <c r="EC87" i="21"/>
  <c r="DQ53" i="73" l="1"/>
  <c r="DQ60" i="73"/>
  <c r="DP54" i="73"/>
  <c r="DP61" i="73"/>
  <c r="DQ67" i="73"/>
  <c r="DM50" i="73"/>
  <c r="DM71" i="73"/>
  <c r="DP68" i="73"/>
  <c r="DP47" i="73"/>
  <c r="DO62" i="73"/>
  <c r="DO55" i="73"/>
  <c r="DO48" i="73"/>
  <c r="DO69" i="73"/>
  <c r="DN63" i="73"/>
  <c r="DN56" i="73"/>
  <c r="DM64" i="73"/>
  <c r="DQ123" i="21"/>
  <c r="DQ278" i="21" s="1"/>
  <c r="DQ144" i="33"/>
  <c r="DQ25" i="73" s="1"/>
  <c r="DQ143" i="33"/>
  <c r="DQ18" i="73" s="1"/>
  <c r="DS104" i="63"/>
  <c r="DS31" i="73" s="1"/>
  <c r="DN126" i="21"/>
  <c r="DN281" i="21" s="1"/>
  <c r="DP234" i="63"/>
  <c r="DP41" i="73" s="1"/>
  <c r="DO279" i="63"/>
  <c r="DO42" i="73" s="1"/>
  <c r="DO278" i="63"/>
  <c r="DO35" i="73" s="1"/>
  <c r="DO207" i="21"/>
  <c r="DN275" i="33"/>
  <c r="DN28" i="73" s="1"/>
  <c r="DO125" i="21"/>
  <c r="DO280" i="21" s="1"/>
  <c r="DO231" i="33"/>
  <c r="DO27" i="73" s="1"/>
  <c r="DO63" i="73" s="1"/>
  <c r="DP233" i="63"/>
  <c r="DP34" i="73" s="1"/>
  <c r="DR144" i="63"/>
  <c r="DR39" i="73" s="1"/>
  <c r="DO230" i="33"/>
  <c r="DO20" i="73" s="1"/>
  <c r="DR103" i="33"/>
  <c r="DR17" i="73" s="1"/>
  <c r="DR67" i="73" s="1"/>
  <c r="DR104" i="33"/>
  <c r="DR24" i="73" s="1"/>
  <c r="DN274" i="33"/>
  <c r="DN21" i="73" s="1"/>
  <c r="DN71" i="73" s="1"/>
  <c r="DR122" i="21"/>
  <c r="DR277" i="21" s="1"/>
  <c r="DP187" i="33"/>
  <c r="DP19" i="73" s="1"/>
  <c r="DP48" i="73" s="1"/>
  <c r="DR143" i="63"/>
  <c r="DR32" i="73" s="1"/>
  <c r="DQ188" i="63"/>
  <c r="DQ33" i="73" s="1"/>
  <c r="DQ189" i="63"/>
  <c r="DQ40" i="73" s="1"/>
  <c r="DQ205" i="21"/>
  <c r="DS143" i="63"/>
  <c r="DS32" i="73" s="1"/>
  <c r="DS105" i="63"/>
  <c r="DS38" i="73" s="1"/>
  <c r="DP188" i="33"/>
  <c r="DP26" i="73" s="1"/>
  <c r="DP124" i="21"/>
  <c r="DP279" i="21" s="1"/>
  <c r="DQ187" i="33"/>
  <c r="DQ19" i="73" s="1"/>
  <c r="ED196" i="21"/>
  <c r="ED175" i="21"/>
  <c r="ED182" i="21" s="1"/>
  <c r="EF89" i="63"/>
  <c r="EF101" i="63" s="1"/>
  <c r="EF86" i="73" s="1"/>
  <c r="EE168" i="21"/>
  <c r="EC193" i="21"/>
  <c r="EC190" i="21"/>
  <c r="EC191" i="21"/>
  <c r="EC192" i="21"/>
  <c r="EE89" i="33"/>
  <c r="EE101" i="33" s="1"/>
  <c r="EE79" i="73" s="1"/>
  <c r="ED87" i="21"/>
  <c r="EC115" i="21"/>
  <c r="EC270" i="21" s="1"/>
  <c r="EC94" i="21"/>
  <c r="EC101" i="21"/>
  <c r="EB109" i="21"/>
  <c r="EB264" i="21" s="1"/>
  <c r="EB110" i="21"/>
  <c r="EB265" i="21" s="1"/>
  <c r="EB111" i="21"/>
  <c r="EB266" i="21" s="1"/>
  <c r="EB112" i="21"/>
  <c r="EB267" i="21" s="1"/>
  <c r="DO70" i="73" l="1"/>
  <c r="DO49" i="73"/>
  <c r="DR46" i="73"/>
  <c r="DO56" i="73"/>
  <c r="DQ69" i="73"/>
  <c r="DQ48" i="73"/>
  <c r="DN50" i="73"/>
  <c r="DP69" i="73"/>
  <c r="DQ68" i="73"/>
  <c r="DQ47" i="73"/>
  <c r="DN64" i="73"/>
  <c r="DN57" i="73"/>
  <c r="DQ61" i="73"/>
  <c r="DQ54" i="73"/>
  <c r="DP62" i="73"/>
  <c r="DP55" i="73"/>
  <c r="DR53" i="73"/>
  <c r="DR60" i="73"/>
  <c r="DP279" i="63"/>
  <c r="DP42" i="73" s="1"/>
  <c r="DP207" i="21"/>
  <c r="DP231" i="33"/>
  <c r="DP27" i="73" s="1"/>
  <c r="DP63" i="73" s="1"/>
  <c r="DS204" i="21"/>
  <c r="DP278" i="63"/>
  <c r="DP35" i="73" s="1"/>
  <c r="DP230" i="33"/>
  <c r="DP20" i="73" s="1"/>
  <c r="DP125" i="21"/>
  <c r="DP280" i="21" s="1"/>
  <c r="DQ124" i="21"/>
  <c r="DQ279" i="21" s="1"/>
  <c r="DU104" i="63"/>
  <c r="DU31" i="73" s="1"/>
  <c r="DQ234" i="63"/>
  <c r="DQ41" i="73" s="1"/>
  <c r="DR205" i="21"/>
  <c r="DR188" i="63"/>
  <c r="DR33" i="73" s="1"/>
  <c r="DR189" i="63"/>
  <c r="DR40" i="73" s="1"/>
  <c r="DT105" i="63"/>
  <c r="DT38" i="73" s="1"/>
  <c r="DT104" i="63"/>
  <c r="DT31" i="73" s="1"/>
  <c r="DO275" i="33"/>
  <c r="DO28" i="73" s="1"/>
  <c r="DT203" i="21"/>
  <c r="DO126" i="21"/>
  <c r="DO281" i="21" s="1"/>
  <c r="DS103" i="33"/>
  <c r="DS17" i="73" s="1"/>
  <c r="DS104" i="33"/>
  <c r="DS24" i="73" s="1"/>
  <c r="DO274" i="33"/>
  <c r="DO21" i="73" s="1"/>
  <c r="DS144" i="63"/>
  <c r="DS39" i="73" s="1"/>
  <c r="DQ233" i="63"/>
  <c r="DQ34" i="73" s="1"/>
  <c r="DQ206" i="21"/>
  <c r="DR143" i="33"/>
  <c r="DR18" i="73" s="1"/>
  <c r="DR123" i="21"/>
  <c r="DR278" i="21" s="1"/>
  <c r="DR144" i="33"/>
  <c r="DR25" i="73" s="1"/>
  <c r="DR233" i="63"/>
  <c r="DR34" i="73" s="1"/>
  <c r="DT143" i="63"/>
  <c r="DT32" i="73" s="1"/>
  <c r="DS122" i="21"/>
  <c r="DS277" i="21" s="1"/>
  <c r="DQ188" i="33"/>
  <c r="DQ26" i="73" s="1"/>
  <c r="EE175" i="21"/>
  <c r="EE182" i="21" s="1"/>
  <c r="EE196" i="21"/>
  <c r="EG89" i="63"/>
  <c r="EG101" i="63" s="1"/>
  <c r="EG86" i="73" s="1"/>
  <c r="EF168" i="21"/>
  <c r="ED191" i="21"/>
  <c r="ED193" i="21"/>
  <c r="ED192" i="21"/>
  <c r="ED190" i="21"/>
  <c r="EC109" i="21"/>
  <c r="EC264" i="21" s="1"/>
  <c r="EC110" i="21"/>
  <c r="EC265" i="21" s="1"/>
  <c r="EC111" i="21"/>
  <c r="EC266" i="21" s="1"/>
  <c r="EC112" i="21"/>
  <c r="EC267" i="21" s="1"/>
  <c r="EF89" i="33"/>
  <c r="EF101" i="33" s="1"/>
  <c r="EF79" i="73" s="1"/>
  <c r="EE87" i="21"/>
  <c r="ED115" i="21"/>
  <c r="ED270" i="21" s="1"/>
  <c r="ED94" i="21"/>
  <c r="ED101" i="21"/>
  <c r="DP56" i="73" l="1"/>
  <c r="DR61" i="73"/>
  <c r="DR54" i="73"/>
  <c r="DS46" i="73"/>
  <c r="DS67" i="73"/>
  <c r="DR47" i="73"/>
  <c r="DR68" i="73"/>
  <c r="DO64" i="73"/>
  <c r="DO57" i="73"/>
  <c r="DP70" i="73"/>
  <c r="DP49" i="73"/>
  <c r="DO71" i="73"/>
  <c r="DO50" i="73"/>
  <c r="DQ62" i="73"/>
  <c r="DQ55" i="73"/>
  <c r="DS60" i="73"/>
  <c r="DS53" i="73"/>
  <c r="DR206" i="21"/>
  <c r="DU105" i="63"/>
  <c r="DU38" i="73" s="1"/>
  <c r="DQ207" i="21"/>
  <c r="DQ278" i="63"/>
  <c r="DQ35" i="73" s="1"/>
  <c r="DS188" i="63"/>
  <c r="DS33" i="73" s="1"/>
  <c r="DQ279" i="63"/>
  <c r="DQ42" i="73" s="1"/>
  <c r="DU203" i="21"/>
  <c r="DQ231" i="33"/>
  <c r="DQ27" i="73" s="1"/>
  <c r="DT143" i="33"/>
  <c r="DT18" i="73" s="1"/>
  <c r="DR187" i="33"/>
  <c r="DR19" i="73" s="1"/>
  <c r="DR188" i="33"/>
  <c r="DR26" i="73" s="1"/>
  <c r="DR55" i="73" s="1"/>
  <c r="DU143" i="63"/>
  <c r="DU32" i="73" s="1"/>
  <c r="DR124" i="21"/>
  <c r="DR279" i="21" s="1"/>
  <c r="DQ230" i="33"/>
  <c r="DQ20" i="73" s="1"/>
  <c r="DR234" i="63"/>
  <c r="DR41" i="73" s="1"/>
  <c r="DT204" i="21"/>
  <c r="DS189" i="63"/>
  <c r="DS40" i="73" s="1"/>
  <c r="DS205" i="21"/>
  <c r="DP275" i="33"/>
  <c r="DP28" i="73" s="1"/>
  <c r="DS144" i="33"/>
  <c r="DS25" i="73" s="1"/>
  <c r="DQ125" i="21"/>
  <c r="DQ280" i="21" s="1"/>
  <c r="DP126" i="21"/>
  <c r="DP281" i="21" s="1"/>
  <c r="DS123" i="21"/>
  <c r="DS278" i="21" s="1"/>
  <c r="DS143" i="33"/>
  <c r="DS18" i="73" s="1"/>
  <c r="DS47" i="73" s="1"/>
  <c r="DT144" i="63"/>
  <c r="DT39" i="73" s="1"/>
  <c r="DT103" i="33"/>
  <c r="DT17" i="73" s="1"/>
  <c r="DP274" i="33"/>
  <c r="DP21" i="73" s="1"/>
  <c r="DT104" i="33"/>
  <c r="DT24" i="73" s="1"/>
  <c r="DT122" i="21"/>
  <c r="DT277" i="21" s="1"/>
  <c r="EG168" i="21"/>
  <c r="EH89" i="63"/>
  <c r="EH101" i="63" s="1"/>
  <c r="EH86" i="73" s="1"/>
  <c r="EE192" i="21"/>
  <c r="EE193" i="21"/>
  <c r="EE191" i="21"/>
  <c r="EE190" i="21"/>
  <c r="EF196" i="21"/>
  <c r="EF175" i="21"/>
  <c r="EF182" i="21" s="1"/>
  <c r="EE115" i="21"/>
  <c r="EE270" i="21" s="1"/>
  <c r="EE101" i="21"/>
  <c r="EE94" i="21"/>
  <c r="ED109" i="21"/>
  <c r="ED264" i="21" s="1"/>
  <c r="ED110" i="21"/>
  <c r="ED265" i="21" s="1"/>
  <c r="ED111" i="21"/>
  <c r="ED266" i="21" s="1"/>
  <c r="ED112" i="21"/>
  <c r="ED267" i="21" s="1"/>
  <c r="EG89" i="33"/>
  <c r="EG101" i="33" s="1"/>
  <c r="EG79" i="73" s="1"/>
  <c r="EF87" i="21"/>
  <c r="DR62" i="73" l="1"/>
  <c r="DT53" i="73"/>
  <c r="DT60" i="73"/>
  <c r="DS54" i="73"/>
  <c r="DS61" i="73"/>
  <c r="DP71" i="73"/>
  <c r="DP50" i="73"/>
  <c r="DP64" i="73"/>
  <c r="DP57" i="73"/>
  <c r="DT67" i="73"/>
  <c r="DT46" i="73"/>
  <c r="DR69" i="73"/>
  <c r="DR48" i="73"/>
  <c r="DT68" i="73"/>
  <c r="DT47" i="73"/>
  <c r="DQ63" i="73"/>
  <c r="DQ56" i="73"/>
  <c r="DQ70" i="73"/>
  <c r="DQ49" i="73"/>
  <c r="DS68" i="73"/>
  <c r="DS188" i="33"/>
  <c r="DS26" i="73" s="1"/>
  <c r="DS55" i="73" s="1"/>
  <c r="DR278" i="63"/>
  <c r="DR35" i="73" s="1"/>
  <c r="DR207" i="21"/>
  <c r="DS187" i="33"/>
  <c r="DS19" i="73" s="1"/>
  <c r="DR279" i="63"/>
  <c r="DR42" i="73" s="1"/>
  <c r="DS124" i="21"/>
  <c r="DS279" i="21" s="1"/>
  <c r="DU204" i="21"/>
  <c r="DR125" i="21"/>
  <c r="DR280" i="21" s="1"/>
  <c r="DT205" i="21"/>
  <c r="DS234" i="63"/>
  <c r="DS41" i="73" s="1"/>
  <c r="DS233" i="63"/>
  <c r="DS34" i="73" s="1"/>
  <c r="DT189" i="63"/>
  <c r="DT40" i="73" s="1"/>
  <c r="DU144" i="63"/>
  <c r="DU39" i="73" s="1"/>
  <c r="DS206" i="21"/>
  <c r="DR230" i="33"/>
  <c r="DR20" i="73" s="1"/>
  <c r="DR231" i="33"/>
  <c r="DR27" i="73" s="1"/>
  <c r="DT123" i="21"/>
  <c r="DT278" i="21" s="1"/>
  <c r="DQ275" i="33"/>
  <c r="DQ28" i="73" s="1"/>
  <c r="DT144" i="33"/>
  <c r="DT25" i="73" s="1"/>
  <c r="DQ126" i="21"/>
  <c r="DQ281" i="21" s="1"/>
  <c r="DQ274" i="33"/>
  <c r="DQ21" i="73" s="1"/>
  <c r="DQ50" i="73" s="1"/>
  <c r="DU123" i="21"/>
  <c r="DV104" i="63"/>
  <c r="DV31" i="73" s="1"/>
  <c r="DU103" i="33"/>
  <c r="DU17" i="73" s="1"/>
  <c r="DU46" i="73" s="1"/>
  <c r="DV203" i="21"/>
  <c r="DV105" i="63"/>
  <c r="DV38" i="73" s="1"/>
  <c r="DU122" i="21"/>
  <c r="DU277" i="21" s="1"/>
  <c r="DU104" i="33"/>
  <c r="DU24" i="73" s="1"/>
  <c r="DT188" i="63"/>
  <c r="DT33" i="73" s="1"/>
  <c r="DT234" i="63"/>
  <c r="DT41" i="73" s="1"/>
  <c r="DV143" i="63"/>
  <c r="DV32" i="73" s="1"/>
  <c r="DS230" i="33"/>
  <c r="DS20" i="73" s="1"/>
  <c r="EF190" i="21"/>
  <c r="EF193" i="21"/>
  <c r="EF192" i="21"/>
  <c r="EF191" i="21"/>
  <c r="DV103" i="33"/>
  <c r="DV17" i="73" s="1"/>
  <c r="DV122" i="21"/>
  <c r="DV104" i="33"/>
  <c r="DV24" i="73" s="1"/>
  <c r="EI89" i="63"/>
  <c r="EI101" i="63" s="1"/>
  <c r="EI86" i="73" s="1"/>
  <c r="EH168" i="21"/>
  <c r="EG196" i="21"/>
  <c r="EG175" i="21"/>
  <c r="EG182" i="21" s="1"/>
  <c r="EF115" i="21"/>
  <c r="EF270" i="21" s="1"/>
  <c r="EF94" i="21"/>
  <c r="EF101" i="21"/>
  <c r="EH89" i="33"/>
  <c r="EH101" i="33" s="1"/>
  <c r="EH79" i="73" s="1"/>
  <c r="EG87" i="21"/>
  <c r="EE109" i="21"/>
  <c r="EE264" i="21" s="1"/>
  <c r="EE110" i="21"/>
  <c r="EE265" i="21" s="1"/>
  <c r="EE112" i="21"/>
  <c r="EE267" i="21" s="1"/>
  <c r="EE111" i="21"/>
  <c r="EE266" i="21" s="1"/>
  <c r="DQ71" i="73" l="1"/>
  <c r="DV46" i="73"/>
  <c r="DV60" i="73"/>
  <c r="DV53" i="73"/>
  <c r="DR70" i="73"/>
  <c r="DR49" i="73"/>
  <c r="DS49" i="73"/>
  <c r="DS70" i="73"/>
  <c r="DR63" i="73"/>
  <c r="DR56" i="73"/>
  <c r="DU67" i="73"/>
  <c r="DT54" i="73"/>
  <c r="DT61" i="73"/>
  <c r="DU60" i="73"/>
  <c r="DU53" i="73"/>
  <c r="DS69" i="73"/>
  <c r="DS48" i="73"/>
  <c r="DV67" i="73"/>
  <c r="DQ64" i="73"/>
  <c r="DQ57" i="73"/>
  <c r="DS62" i="73"/>
  <c r="DU278" i="21"/>
  <c r="DW105" i="63"/>
  <c r="DW38" i="73" s="1"/>
  <c r="DV144" i="63"/>
  <c r="DV39" i="73" s="1"/>
  <c r="DR126" i="21"/>
  <c r="DR281" i="21" s="1"/>
  <c r="DR275" i="33"/>
  <c r="DR28" i="73" s="1"/>
  <c r="DR64" i="73" s="1"/>
  <c r="DR274" i="33"/>
  <c r="DR21" i="73" s="1"/>
  <c r="DS279" i="63"/>
  <c r="DS42" i="73" s="1"/>
  <c r="DU143" i="33"/>
  <c r="DU18" i="73" s="1"/>
  <c r="DU144" i="33"/>
  <c r="DU25" i="73" s="1"/>
  <c r="DU61" i="73" s="1"/>
  <c r="DT188" i="33"/>
  <c r="DT26" i="73" s="1"/>
  <c r="DT62" i="73" s="1"/>
  <c r="DT124" i="21"/>
  <c r="DT279" i="21" s="1"/>
  <c r="DT187" i="33"/>
  <c r="DT19" i="73" s="1"/>
  <c r="DT69" i="73" s="1"/>
  <c r="DS207" i="21"/>
  <c r="DS278" i="63"/>
  <c r="DS35" i="73" s="1"/>
  <c r="DV204" i="21"/>
  <c r="DS125" i="21"/>
  <c r="DS280" i="21" s="1"/>
  <c r="DU205" i="21"/>
  <c r="DU189" i="63"/>
  <c r="DU40" i="73" s="1"/>
  <c r="DS231" i="33"/>
  <c r="DS27" i="73" s="1"/>
  <c r="DU188" i="63"/>
  <c r="DU33" i="73" s="1"/>
  <c r="DV277" i="21"/>
  <c r="DT233" i="63"/>
  <c r="DT34" i="73" s="1"/>
  <c r="DT206" i="21"/>
  <c r="DV144" i="33"/>
  <c r="DV25" i="73" s="1"/>
  <c r="DV61" i="73" s="1"/>
  <c r="DW203" i="21"/>
  <c r="DW104" i="63"/>
  <c r="DW31" i="73" s="1"/>
  <c r="DW204" i="21"/>
  <c r="DS275" i="33"/>
  <c r="DS28" i="73" s="1"/>
  <c r="EH196" i="21"/>
  <c r="EH175" i="21"/>
  <c r="EH182" i="21" s="1"/>
  <c r="DW104" i="33"/>
  <c r="DW24" i="73" s="1"/>
  <c r="DW122" i="21"/>
  <c r="DW103" i="33"/>
  <c r="DW17" i="73" s="1"/>
  <c r="EJ89" i="63"/>
  <c r="EJ101" i="63" s="1"/>
  <c r="EJ86" i="73" s="1"/>
  <c r="EI168" i="21"/>
  <c r="EG191" i="21"/>
  <c r="EG190" i="21"/>
  <c r="EG193" i="21"/>
  <c r="EG192" i="21"/>
  <c r="EG115" i="21"/>
  <c r="EG270" i="21" s="1"/>
  <c r="EG101" i="21"/>
  <c r="EG94" i="21"/>
  <c r="EI89" i="33"/>
  <c r="EI101" i="33" s="1"/>
  <c r="EI79" i="73" s="1"/>
  <c r="EH87" i="21"/>
  <c r="EF109" i="21"/>
  <c r="EF264" i="21" s="1"/>
  <c r="EF110" i="21"/>
  <c r="EF265" i="21" s="1"/>
  <c r="EF111" i="21"/>
  <c r="EF266" i="21" s="1"/>
  <c r="EF112" i="21"/>
  <c r="EF267" i="21" s="1"/>
  <c r="DT55" i="73" l="1"/>
  <c r="DU54" i="73"/>
  <c r="DU47" i="73"/>
  <c r="DU68" i="73"/>
  <c r="DT48" i="73"/>
  <c r="DW60" i="73"/>
  <c r="DW53" i="73"/>
  <c r="DR71" i="73"/>
  <c r="DR50" i="73"/>
  <c r="DR57" i="73"/>
  <c r="DV54" i="73"/>
  <c r="DS57" i="73"/>
  <c r="DS64" i="73"/>
  <c r="DS56" i="73"/>
  <c r="DS63" i="73"/>
  <c r="DW46" i="73"/>
  <c r="DW67" i="73"/>
  <c r="DV189" i="63"/>
  <c r="DV40" i="73" s="1"/>
  <c r="DV205" i="21"/>
  <c r="DV188" i="63"/>
  <c r="DV33" i="73" s="1"/>
  <c r="DU188" i="33"/>
  <c r="DU26" i="73" s="1"/>
  <c r="DT279" i="63"/>
  <c r="DT42" i="73" s="1"/>
  <c r="DU187" i="33"/>
  <c r="DU19" i="73" s="1"/>
  <c r="DW144" i="63"/>
  <c r="DW39" i="73" s="1"/>
  <c r="DV206" i="21"/>
  <c r="DU124" i="21"/>
  <c r="DU279" i="21" s="1"/>
  <c r="DU233" i="63"/>
  <c r="DU34" i="73" s="1"/>
  <c r="DT278" i="63"/>
  <c r="DT35" i="73" s="1"/>
  <c r="DW143" i="63"/>
  <c r="DW32" i="73" s="1"/>
  <c r="DT207" i="21"/>
  <c r="DU234" i="63"/>
  <c r="DU41" i="73" s="1"/>
  <c r="DU206" i="21"/>
  <c r="DW143" i="33"/>
  <c r="DW18" i="73" s="1"/>
  <c r="DW277" i="21"/>
  <c r="DX104" i="63"/>
  <c r="DX31" i="73" s="1"/>
  <c r="DX203" i="21"/>
  <c r="DS126" i="21"/>
  <c r="DS281" i="21" s="1"/>
  <c r="DX105" i="63"/>
  <c r="DX38" i="73" s="1"/>
  <c r="DT125" i="21"/>
  <c r="DT280" i="21" s="1"/>
  <c r="DV123" i="21"/>
  <c r="DV278" i="21" s="1"/>
  <c r="DT230" i="33"/>
  <c r="DT20" i="73" s="1"/>
  <c r="DV143" i="33"/>
  <c r="DV18" i="73" s="1"/>
  <c r="DT231" i="33"/>
  <c r="DT27" i="73" s="1"/>
  <c r="DT275" i="33"/>
  <c r="DT28" i="73" s="1"/>
  <c r="DS274" i="33"/>
  <c r="DS21" i="73" s="1"/>
  <c r="DV188" i="33"/>
  <c r="DV26" i="73" s="1"/>
  <c r="EI175" i="21"/>
  <c r="EI182" i="21" s="1"/>
  <c r="EI196" i="21"/>
  <c r="EK89" i="63"/>
  <c r="EK101" i="63" s="1"/>
  <c r="EK86" i="73" s="1"/>
  <c r="EJ168" i="21"/>
  <c r="EH191" i="21"/>
  <c r="EH190" i="21"/>
  <c r="EH192" i="21"/>
  <c r="EH193" i="21"/>
  <c r="EG109" i="21"/>
  <c r="EG264" i="21" s="1"/>
  <c r="EG110" i="21"/>
  <c r="EG265" i="21" s="1"/>
  <c r="EG112" i="21"/>
  <c r="EG267" i="21" s="1"/>
  <c r="EG111" i="21"/>
  <c r="EG266" i="21" s="1"/>
  <c r="EJ89" i="33"/>
  <c r="EJ101" i="33" s="1"/>
  <c r="EJ79" i="73" s="1"/>
  <c r="EI87" i="21"/>
  <c r="EH115" i="21"/>
  <c r="EH270" i="21" s="1"/>
  <c r="EH101" i="21"/>
  <c r="EH94" i="21"/>
  <c r="DW68" i="73" l="1"/>
  <c r="DT64" i="73"/>
  <c r="DT57" i="73"/>
  <c r="DW47" i="73"/>
  <c r="DU48" i="73"/>
  <c r="DU69" i="73"/>
  <c r="DV47" i="73"/>
  <c r="DV68" i="73"/>
  <c r="DT70" i="73"/>
  <c r="DT49" i="73"/>
  <c r="DV62" i="73"/>
  <c r="DV55" i="73"/>
  <c r="DS71" i="73"/>
  <c r="DS50" i="73"/>
  <c r="DU62" i="73"/>
  <c r="DU55" i="73"/>
  <c r="DT63" i="73"/>
  <c r="DT56" i="73"/>
  <c r="DU278" i="63"/>
  <c r="DU35" i="73" s="1"/>
  <c r="DV234" i="63"/>
  <c r="DV41" i="73" s="1"/>
  <c r="DV233" i="63"/>
  <c r="DV34" i="73" s="1"/>
  <c r="DU279" i="63"/>
  <c r="DU42" i="73" s="1"/>
  <c r="DU207" i="21"/>
  <c r="DW205" i="21"/>
  <c r="DW144" i="33"/>
  <c r="DW25" i="73" s="1"/>
  <c r="DY203" i="21"/>
  <c r="DW188" i="63"/>
  <c r="DW33" i="73" s="1"/>
  <c r="DW123" i="21"/>
  <c r="DW278" i="21" s="1"/>
  <c r="DU230" i="33"/>
  <c r="DU20" i="73" s="1"/>
  <c r="DW189" i="63"/>
  <c r="DW40" i="73" s="1"/>
  <c r="DX104" i="33"/>
  <c r="DX24" i="73" s="1"/>
  <c r="DX60" i="73" s="1"/>
  <c r="DX103" i="33"/>
  <c r="DX17" i="73" s="1"/>
  <c r="DX122" i="21"/>
  <c r="DX277" i="21" s="1"/>
  <c r="DV187" i="33"/>
  <c r="DV19" i="73" s="1"/>
  <c r="DT126" i="21"/>
  <c r="DT281" i="21" s="1"/>
  <c r="DX144" i="63"/>
  <c r="DX39" i="73" s="1"/>
  <c r="DX143" i="63"/>
  <c r="DX32" i="73" s="1"/>
  <c r="DX204" i="21"/>
  <c r="DY104" i="63"/>
  <c r="DY31" i="73" s="1"/>
  <c r="DY105" i="63"/>
  <c r="DY38" i="73" s="1"/>
  <c r="DY204" i="21"/>
  <c r="DV124" i="21"/>
  <c r="DV279" i="21" s="1"/>
  <c r="DV230" i="33"/>
  <c r="DV20" i="73" s="1"/>
  <c r="DU125" i="21"/>
  <c r="DU280" i="21" s="1"/>
  <c r="DU231" i="33"/>
  <c r="DU27" i="73" s="1"/>
  <c r="DW234" i="63"/>
  <c r="DW41" i="73" s="1"/>
  <c r="DT274" i="33"/>
  <c r="DT21" i="73" s="1"/>
  <c r="DT71" i="73" s="1"/>
  <c r="EJ175" i="21"/>
  <c r="EJ182" i="21" s="1"/>
  <c r="EJ196" i="21"/>
  <c r="EL89" i="63"/>
  <c r="EL101" i="63" s="1"/>
  <c r="EL86" i="73" s="1"/>
  <c r="EK168" i="21"/>
  <c r="EI191" i="21"/>
  <c r="EI190" i="21"/>
  <c r="EI192" i="21"/>
  <c r="EI193" i="21"/>
  <c r="EK89" i="33"/>
  <c r="EK101" i="33" s="1"/>
  <c r="EK79" i="73" s="1"/>
  <c r="EJ87" i="21"/>
  <c r="EI115" i="21"/>
  <c r="EI270" i="21" s="1"/>
  <c r="EI94" i="21"/>
  <c r="EI101" i="21"/>
  <c r="EH109" i="21"/>
  <c r="EH264" i="21" s="1"/>
  <c r="EH110" i="21"/>
  <c r="EH265" i="21" s="1"/>
  <c r="EH112" i="21"/>
  <c r="EH267" i="21" s="1"/>
  <c r="EH111" i="21"/>
  <c r="EH266" i="21" s="1"/>
  <c r="DT50" i="73" l="1"/>
  <c r="DX67" i="73"/>
  <c r="DX46" i="73"/>
  <c r="DV69" i="73"/>
  <c r="DV48" i="73"/>
  <c r="DW54" i="73"/>
  <c r="DW61" i="73"/>
  <c r="DU49" i="73"/>
  <c r="DU70" i="73"/>
  <c r="DU63" i="73"/>
  <c r="DU56" i="73"/>
  <c r="DV70" i="73"/>
  <c r="DV49" i="73"/>
  <c r="DX53" i="73"/>
  <c r="DV207" i="21"/>
  <c r="DU274" i="33"/>
  <c r="DU21" i="73" s="1"/>
  <c r="DU50" i="73" s="1"/>
  <c r="DW124" i="21"/>
  <c r="DW279" i="21" s="1"/>
  <c r="DW187" i="33"/>
  <c r="DW19" i="73" s="1"/>
  <c r="DX188" i="63"/>
  <c r="DX33" i="73" s="1"/>
  <c r="DX189" i="63"/>
  <c r="DX40" i="73" s="1"/>
  <c r="DX205" i="21"/>
  <c r="DW188" i="33"/>
  <c r="DW26" i="73" s="1"/>
  <c r="DV278" i="63"/>
  <c r="DV35" i="73" s="1"/>
  <c r="DV279" i="63"/>
  <c r="DV42" i="73" s="1"/>
  <c r="DU126" i="21"/>
  <c r="DU281" i="21" s="1"/>
  <c r="DU275" i="33"/>
  <c r="DU28" i="73" s="1"/>
  <c r="DU57" i="73" s="1"/>
  <c r="DV231" i="33"/>
  <c r="DV27" i="73" s="1"/>
  <c r="DV125" i="21"/>
  <c r="DV280" i="21" s="1"/>
  <c r="DY103" i="33"/>
  <c r="DY17" i="73" s="1"/>
  <c r="DY104" i="33"/>
  <c r="DY24" i="73" s="1"/>
  <c r="DY122" i="21"/>
  <c r="DY277" i="21" s="1"/>
  <c r="DW125" i="21"/>
  <c r="DZ104" i="63"/>
  <c r="DZ31" i="73" s="1"/>
  <c r="DY143" i="63"/>
  <c r="DY32" i="73" s="1"/>
  <c r="DZ203" i="21"/>
  <c r="DY144" i="63"/>
  <c r="DY39" i="73" s="1"/>
  <c r="DW206" i="21"/>
  <c r="DW233" i="63"/>
  <c r="DW34" i="73" s="1"/>
  <c r="DZ105" i="63"/>
  <c r="DZ38" i="73" s="1"/>
  <c r="DX206" i="21"/>
  <c r="EA105" i="63"/>
  <c r="EA38" i="73" s="1"/>
  <c r="DZ204" i="21"/>
  <c r="DX123" i="21"/>
  <c r="DX278" i="21" s="1"/>
  <c r="DX144" i="33"/>
  <c r="DX25" i="73" s="1"/>
  <c r="DY143" i="33"/>
  <c r="DY18" i="73" s="1"/>
  <c r="DX143" i="33"/>
  <c r="DX18" i="73" s="1"/>
  <c r="EJ190" i="21"/>
  <c r="EJ192" i="21"/>
  <c r="EJ191" i="21"/>
  <c r="EJ193" i="21"/>
  <c r="EM89" i="63"/>
  <c r="EM101" i="63" s="1"/>
  <c r="EM86" i="73" s="1"/>
  <c r="EL168" i="21"/>
  <c r="EK175" i="21"/>
  <c r="EK182" i="21" s="1"/>
  <c r="EK196" i="21"/>
  <c r="EI109" i="21"/>
  <c r="EI264" i="21" s="1"/>
  <c r="EI110" i="21"/>
  <c r="EI265" i="21" s="1"/>
  <c r="EI112" i="21"/>
  <c r="EI267" i="21" s="1"/>
  <c r="EI111" i="21"/>
  <c r="EI266" i="21" s="1"/>
  <c r="EL89" i="33"/>
  <c r="EL101" i="33" s="1"/>
  <c r="EL79" i="73" s="1"/>
  <c r="EK87" i="21"/>
  <c r="EJ115" i="21"/>
  <c r="EJ270" i="21" s="1"/>
  <c r="EJ94" i="21"/>
  <c r="EJ101" i="21"/>
  <c r="DU71" i="73" l="1"/>
  <c r="DX47" i="73"/>
  <c r="DX68" i="73"/>
  <c r="DY53" i="73"/>
  <c r="DY60" i="73"/>
  <c r="DW62" i="73"/>
  <c r="DW55" i="73"/>
  <c r="DY47" i="73"/>
  <c r="DY68" i="73"/>
  <c r="DY46" i="73"/>
  <c r="DY67" i="73"/>
  <c r="DU64" i="73"/>
  <c r="DX61" i="73"/>
  <c r="DX54" i="73"/>
  <c r="DV56" i="73"/>
  <c r="DV63" i="73"/>
  <c r="DW48" i="73"/>
  <c r="DW69" i="73"/>
  <c r="DY189" i="63"/>
  <c r="DY40" i="73" s="1"/>
  <c r="DX188" i="33"/>
  <c r="DX26" i="73" s="1"/>
  <c r="DX187" i="33"/>
  <c r="DX19" i="73" s="1"/>
  <c r="DX69" i="73" s="1"/>
  <c r="DX124" i="21"/>
  <c r="DX279" i="21" s="1"/>
  <c r="EB105" i="63"/>
  <c r="EB38" i="73" s="1"/>
  <c r="DW280" i="21"/>
  <c r="DY123" i="21"/>
  <c r="DY278" i="21" s="1"/>
  <c r="DW230" i="33"/>
  <c r="DW20" i="73" s="1"/>
  <c r="DW231" i="33"/>
  <c r="DW27" i="73" s="1"/>
  <c r="DW56" i="73" s="1"/>
  <c r="DZ122" i="21"/>
  <c r="DZ277" i="21" s="1"/>
  <c r="DY188" i="63"/>
  <c r="DY33" i="73" s="1"/>
  <c r="DX234" i="63"/>
  <c r="DX41" i="73" s="1"/>
  <c r="DZ104" i="33"/>
  <c r="DZ24" i="73" s="1"/>
  <c r="DY205" i="21"/>
  <c r="DX233" i="63"/>
  <c r="DX34" i="73" s="1"/>
  <c r="DW278" i="63"/>
  <c r="DW35" i="73" s="1"/>
  <c r="DZ144" i="63"/>
  <c r="DZ39" i="73" s="1"/>
  <c r="DW279" i="63"/>
  <c r="DW42" i="73" s="1"/>
  <c r="DZ143" i="63"/>
  <c r="DZ32" i="73" s="1"/>
  <c r="EA104" i="63"/>
  <c r="EA31" i="73" s="1"/>
  <c r="DW207" i="21"/>
  <c r="DZ103" i="33"/>
  <c r="DZ17" i="73" s="1"/>
  <c r="DZ46" i="73" s="1"/>
  <c r="DY206" i="21"/>
  <c r="EA203" i="21"/>
  <c r="DV126" i="21"/>
  <c r="DV281" i="21" s="1"/>
  <c r="DV274" i="33"/>
  <c r="DV21" i="73" s="1"/>
  <c r="DV71" i="73" s="1"/>
  <c r="DX125" i="21"/>
  <c r="DX280" i="21" s="1"/>
  <c r="DV275" i="33"/>
  <c r="DV28" i="73" s="1"/>
  <c r="DV64" i="73" s="1"/>
  <c r="DY144" i="33"/>
  <c r="DY25" i="73" s="1"/>
  <c r="DZ144" i="33"/>
  <c r="DZ25" i="73" s="1"/>
  <c r="EA104" i="33"/>
  <c r="EA24" i="73" s="1"/>
  <c r="EK190" i="21"/>
  <c r="EK192" i="21"/>
  <c r="EK191" i="21"/>
  <c r="EK193" i="21"/>
  <c r="EL175" i="21"/>
  <c r="EL182" i="21" s="1"/>
  <c r="EL196" i="21"/>
  <c r="EM168" i="21"/>
  <c r="EN89" i="63"/>
  <c r="EN101" i="63" s="1"/>
  <c r="EN86" i="73" s="1"/>
  <c r="EK115" i="21"/>
  <c r="EK270" i="21" s="1"/>
  <c r="EK94" i="21"/>
  <c r="EK101" i="21"/>
  <c r="EM89" i="33"/>
  <c r="EM101" i="33" s="1"/>
  <c r="EM79" i="73" s="1"/>
  <c r="EL87" i="21"/>
  <c r="EJ109" i="21"/>
  <c r="EJ264" i="21" s="1"/>
  <c r="EJ110" i="21"/>
  <c r="EJ265" i="21" s="1"/>
  <c r="EJ112" i="21"/>
  <c r="EJ267" i="21" s="1"/>
  <c r="EJ111" i="21"/>
  <c r="EJ266" i="21" s="1"/>
  <c r="DZ54" i="73" l="1"/>
  <c r="DZ67" i="73"/>
  <c r="DY54" i="73"/>
  <c r="DY61" i="73"/>
  <c r="DW70" i="73"/>
  <c r="DW49" i="73"/>
  <c r="DV57" i="73"/>
  <c r="EA53" i="73"/>
  <c r="EA60" i="73"/>
  <c r="DZ61" i="73"/>
  <c r="DW63" i="73"/>
  <c r="DZ60" i="73"/>
  <c r="DZ53" i="73"/>
  <c r="DX48" i="73"/>
  <c r="DV50" i="73"/>
  <c r="DX62" i="73"/>
  <c r="DX55" i="73"/>
  <c r="DZ205" i="21"/>
  <c r="DZ189" i="63"/>
  <c r="DZ40" i="73" s="1"/>
  <c r="DW126" i="21"/>
  <c r="DW281" i="21" s="1"/>
  <c r="EA144" i="63"/>
  <c r="EA39" i="73" s="1"/>
  <c r="DY188" i="33"/>
  <c r="DY26" i="73" s="1"/>
  <c r="DZ188" i="63"/>
  <c r="DZ33" i="73" s="1"/>
  <c r="EB104" i="63"/>
  <c r="EB31" i="73" s="1"/>
  <c r="DY234" i="63"/>
  <c r="DY41" i="73" s="1"/>
  <c r="EB203" i="21"/>
  <c r="DW274" i="33"/>
  <c r="DW21" i="73" s="1"/>
  <c r="DY233" i="63"/>
  <c r="DY34" i="73" s="1"/>
  <c r="EA143" i="63"/>
  <c r="EA32" i="73" s="1"/>
  <c r="DX278" i="63"/>
  <c r="DX35" i="73" s="1"/>
  <c r="DW275" i="33"/>
  <c r="DW28" i="73" s="1"/>
  <c r="DX230" i="33"/>
  <c r="DX20" i="73" s="1"/>
  <c r="DX231" i="33"/>
  <c r="DX27" i="73" s="1"/>
  <c r="DX56" i="73" s="1"/>
  <c r="DX279" i="63"/>
  <c r="DX42" i="73" s="1"/>
  <c r="DX207" i="21"/>
  <c r="EA204" i="21"/>
  <c r="EC104" i="63"/>
  <c r="EC31" i="73" s="1"/>
  <c r="EA122" i="21"/>
  <c r="EA277" i="21" s="1"/>
  <c r="DZ123" i="21"/>
  <c r="DZ278" i="21" s="1"/>
  <c r="DZ143" i="33"/>
  <c r="DZ18" i="73" s="1"/>
  <c r="EA103" i="33"/>
  <c r="EA17" i="73" s="1"/>
  <c r="DY124" i="21"/>
  <c r="DY279" i="21" s="1"/>
  <c r="DY187" i="33"/>
  <c r="DY19" i="73" s="1"/>
  <c r="EM196" i="21"/>
  <c r="EM175" i="21"/>
  <c r="EM182" i="21" s="1"/>
  <c r="EB104" i="33"/>
  <c r="EB24" i="73" s="1"/>
  <c r="EO89" i="63"/>
  <c r="EO101" i="63" s="1"/>
  <c r="EO86" i="73" s="1"/>
  <c r="EN168" i="21"/>
  <c r="EL190" i="21"/>
  <c r="EL193" i="21"/>
  <c r="EL191" i="21"/>
  <c r="EL192" i="21"/>
  <c r="EK109" i="21"/>
  <c r="EK264" i="21" s="1"/>
  <c r="EK110" i="21"/>
  <c r="EK265" i="21" s="1"/>
  <c r="EK111" i="21"/>
  <c r="EK266" i="21" s="1"/>
  <c r="EK112" i="21"/>
  <c r="EK267" i="21" s="1"/>
  <c r="EL115" i="21"/>
  <c r="EL270" i="21" s="1"/>
  <c r="EL101" i="21"/>
  <c r="EL94" i="21"/>
  <c r="EN89" i="33"/>
  <c r="EN101" i="33" s="1"/>
  <c r="EN79" i="73" s="1"/>
  <c r="EM87" i="21"/>
  <c r="DX63" i="73" l="1"/>
  <c r="DZ68" i="73"/>
  <c r="DZ47" i="73"/>
  <c r="DX49" i="73"/>
  <c r="DX70" i="73"/>
  <c r="DW57" i="73"/>
  <c r="DW64" i="73"/>
  <c r="EB60" i="73"/>
  <c r="EB53" i="73"/>
  <c r="DY62" i="73"/>
  <c r="DY55" i="73"/>
  <c r="DY48" i="73"/>
  <c r="DY69" i="73"/>
  <c r="DW71" i="73"/>
  <c r="DW50" i="73"/>
  <c r="EA46" i="73"/>
  <c r="EA67" i="73"/>
  <c r="DZ206" i="21"/>
  <c r="EB143" i="63"/>
  <c r="EB32" i="73" s="1"/>
  <c r="EA189" i="63"/>
  <c r="EA40" i="73" s="1"/>
  <c r="DY278" i="63"/>
  <c r="DY35" i="73" s="1"/>
  <c r="DY279" i="63"/>
  <c r="DY42" i="73" s="1"/>
  <c r="DY207" i="21"/>
  <c r="EB143" i="33"/>
  <c r="EB18" i="73" s="1"/>
  <c r="EC105" i="63"/>
  <c r="EC38" i="73" s="1"/>
  <c r="DZ230" i="33"/>
  <c r="DZ20" i="73" s="1"/>
  <c r="EA205" i="21"/>
  <c r="EB204" i="21"/>
  <c r="DX126" i="21"/>
  <c r="DX281" i="21" s="1"/>
  <c r="EB144" i="63"/>
  <c r="EB39" i="73" s="1"/>
  <c r="EA188" i="63"/>
  <c r="EA33" i="73" s="1"/>
  <c r="DZ234" i="63"/>
  <c r="DZ41" i="73" s="1"/>
  <c r="EB122" i="21"/>
  <c r="EB277" i="21" s="1"/>
  <c r="DZ187" i="33"/>
  <c r="DZ19" i="73" s="1"/>
  <c r="DZ233" i="63"/>
  <c r="DZ34" i="73" s="1"/>
  <c r="EC203" i="21"/>
  <c r="EC204" i="21"/>
  <c r="DZ188" i="33"/>
  <c r="DZ26" i="73" s="1"/>
  <c r="DZ55" i="73" s="1"/>
  <c r="EB103" i="33"/>
  <c r="EB17" i="73" s="1"/>
  <c r="EA123" i="21"/>
  <c r="EA278" i="21" s="1"/>
  <c r="EC122" i="21"/>
  <c r="DY230" i="33"/>
  <c r="DY20" i="73" s="1"/>
  <c r="EA143" i="33"/>
  <c r="EA18" i="73" s="1"/>
  <c r="EA47" i="73" s="1"/>
  <c r="DX274" i="33"/>
  <c r="DX21" i="73" s="1"/>
  <c r="EA144" i="33"/>
  <c r="EA25" i="73" s="1"/>
  <c r="DY125" i="21"/>
  <c r="DY280" i="21" s="1"/>
  <c r="DZ124" i="21"/>
  <c r="DZ279" i="21" s="1"/>
  <c r="DX275" i="33"/>
  <c r="DX28" i="73" s="1"/>
  <c r="DY231" i="33"/>
  <c r="DY27" i="73" s="1"/>
  <c r="EO168" i="21"/>
  <c r="EP89" i="63"/>
  <c r="EP101" i="63" s="1"/>
  <c r="EP86" i="73" s="1"/>
  <c r="EM193" i="21"/>
  <c r="EM192" i="21"/>
  <c r="EM191" i="21"/>
  <c r="EM190" i="21"/>
  <c r="EN196" i="21"/>
  <c r="EN175" i="21"/>
  <c r="EN182" i="21" s="1"/>
  <c r="EL109" i="21"/>
  <c r="EL264" i="21" s="1"/>
  <c r="EL110" i="21"/>
  <c r="EL265" i="21" s="1"/>
  <c r="EL112" i="21"/>
  <c r="EL267" i="21" s="1"/>
  <c r="EL111" i="21"/>
  <c r="EL266" i="21" s="1"/>
  <c r="EM115" i="21"/>
  <c r="EM270" i="21" s="1"/>
  <c r="EM94" i="21"/>
  <c r="EM101" i="21"/>
  <c r="EO89" i="33"/>
  <c r="EO101" i="33" s="1"/>
  <c r="EO79" i="73" s="1"/>
  <c r="EN87" i="21"/>
  <c r="DX50" i="73" l="1"/>
  <c r="DX71" i="73"/>
  <c r="EA68" i="73"/>
  <c r="DY70" i="73"/>
  <c r="DY49" i="73"/>
  <c r="DZ69" i="73"/>
  <c r="DZ48" i="73"/>
  <c r="DZ49" i="73"/>
  <c r="DZ70" i="73"/>
  <c r="DY63" i="73"/>
  <c r="DY56" i="73"/>
  <c r="EA61" i="73"/>
  <c r="EA54" i="73"/>
  <c r="DZ62" i="73"/>
  <c r="DX57" i="73"/>
  <c r="DX64" i="73"/>
  <c r="EB68" i="73"/>
  <c r="EB47" i="73"/>
  <c r="EB67" i="73"/>
  <c r="EB46" i="73"/>
  <c r="EA233" i="63"/>
  <c r="EA34" i="73" s="1"/>
  <c r="EA234" i="63"/>
  <c r="EA41" i="73" s="1"/>
  <c r="EA206" i="21"/>
  <c r="EB144" i="33"/>
  <c r="EB25" i="73" s="1"/>
  <c r="DY126" i="21"/>
  <c r="DY281" i="21" s="1"/>
  <c r="EB188" i="63"/>
  <c r="EB33" i="73" s="1"/>
  <c r="DZ279" i="63"/>
  <c r="DZ42" i="73" s="1"/>
  <c r="EB205" i="21"/>
  <c r="EB234" i="63"/>
  <c r="EB41" i="73" s="1"/>
  <c r="DY274" i="33"/>
  <c r="DY21" i="73" s="1"/>
  <c r="EC277" i="21"/>
  <c r="EB189" i="63"/>
  <c r="EB40" i="73" s="1"/>
  <c r="DZ278" i="63"/>
  <c r="DZ35" i="73" s="1"/>
  <c r="DZ207" i="21"/>
  <c r="DY275" i="33"/>
  <c r="DY28" i="73" s="1"/>
  <c r="DY64" i="73" s="1"/>
  <c r="EC123" i="21"/>
  <c r="EC278" i="21" s="1"/>
  <c r="EA188" i="33"/>
  <c r="EA26" i="73" s="1"/>
  <c r="EA62" i="73" s="1"/>
  <c r="EB123" i="21"/>
  <c r="EB278" i="21" s="1"/>
  <c r="DZ231" i="33"/>
  <c r="DZ27" i="73" s="1"/>
  <c r="DZ125" i="21"/>
  <c r="DZ280" i="21" s="1"/>
  <c r="EC144" i="63"/>
  <c r="EC39" i="73" s="1"/>
  <c r="EC143" i="63"/>
  <c r="EC32" i="73" s="1"/>
  <c r="ED104" i="63"/>
  <c r="ED31" i="73" s="1"/>
  <c r="ED203" i="21"/>
  <c r="EC103" i="33"/>
  <c r="EC17" i="73" s="1"/>
  <c r="ED105" i="63"/>
  <c r="ED38" i="73" s="1"/>
  <c r="ED143" i="63"/>
  <c r="ED32" i="73" s="1"/>
  <c r="EA231" i="33"/>
  <c r="EA27" i="73" s="1"/>
  <c r="EA187" i="33"/>
  <c r="EA19" i="73" s="1"/>
  <c r="EA124" i="21"/>
  <c r="EA279" i="21" s="1"/>
  <c r="EC104" i="33"/>
  <c r="EC24" i="73" s="1"/>
  <c r="EN190" i="21"/>
  <c r="EN191" i="21"/>
  <c r="EN192" i="21"/>
  <c r="EN193" i="21"/>
  <c r="ED122" i="21"/>
  <c r="EQ89" i="63"/>
  <c r="EQ101" i="63" s="1"/>
  <c r="EQ86" i="73" s="1"/>
  <c r="EP168" i="21"/>
  <c r="EO196" i="21"/>
  <c r="EO175" i="21"/>
  <c r="EO182" i="21" s="1"/>
  <c r="EM109" i="21"/>
  <c r="EM264" i="21" s="1"/>
  <c r="EM110" i="21"/>
  <c r="EM265" i="21" s="1"/>
  <c r="EM111" i="21"/>
  <c r="EM266" i="21" s="1"/>
  <c r="EM112" i="21"/>
  <c r="EM267" i="21" s="1"/>
  <c r="EN115" i="21"/>
  <c r="EN270" i="21" s="1"/>
  <c r="EN101" i="21"/>
  <c r="EN94" i="21"/>
  <c r="EP89" i="33"/>
  <c r="EP101" i="33" s="1"/>
  <c r="EP79" i="73" s="1"/>
  <c r="EO87" i="21"/>
  <c r="EE104" i="63"/>
  <c r="EE31" i="73" s="1"/>
  <c r="EA55" i="73" l="1"/>
  <c r="DY71" i="73"/>
  <c r="DY50" i="73"/>
  <c r="EC46" i="73"/>
  <c r="EC67" i="73"/>
  <c r="DY57" i="73"/>
  <c r="EA69" i="73"/>
  <c r="EA48" i="73"/>
  <c r="EC60" i="73"/>
  <c r="EC53" i="73"/>
  <c r="EA63" i="73"/>
  <c r="EA56" i="73"/>
  <c r="EB54" i="73"/>
  <c r="EB61" i="73"/>
  <c r="DZ63" i="73"/>
  <c r="DZ56" i="73"/>
  <c r="EB124" i="21"/>
  <c r="EB279" i="21" s="1"/>
  <c r="EB187" i="33"/>
  <c r="EB19" i="73" s="1"/>
  <c r="EB69" i="73" s="1"/>
  <c r="EB188" i="33"/>
  <c r="EB26" i="73" s="1"/>
  <c r="EA207" i="21"/>
  <c r="EB233" i="63"/>
  <c r="EB34" i="73" s="1"/>
  <c r="EE203" i="21"/>
  <c r="ED277" i="21"/>
  <c r="EE105" i="63"/>
  <c r="EE38" i="73" s="1"/>
  <c r="EC144" i="33"/>
  <c r="EC25" i="73" s="1"/>
  <c r="EC54" i="73" s="1"/>
  <c r="EB206" i="21"/>
  <c r="EC143" i="33"/>
  <c r="EC18" i="73" s="1"/>
  <c r="EC188" i="63"/>
  <c r="EC33" i="73" s="1"/>
  <c r="EC189" i="63"/>
  <c r="EC40" i="73" s="1"/>
  <c r="EA278" i="63"/>
  <c r="EA35" i="73" s="1"/>
  <c r="ED143" i="33"/>
  <c r="ED18" i="73" s="1"/>
  <c r="EC233" i="63"/>
  <c r="EC34" i="73" s="1"/>
  <c r="ED103" i="33"/>
  <c r="ED17" i="73" s="1"/>
  <c r="ED46" i="73" s="1"/>
  <c r="ED104" i="33"/>
  <c r="ED24" i="73" s="1"/>
  <c r="ED204" i="21"/>
  <c r="ED144" i="63"/>
  <c r="ED39" i="73" s="1"/>
  <c r="EC205" i="21"/>
  <c r="EA279" i="63"/>
  <c r="EA42" i="73" s="1"/>
  <c r="EF105" i="63"/>
  <c r="EF38" i="73" s="1"/>
  <c r="EB125" i="21"/>
  <c r="EE144" i="63"/>
  <c r="EE39" i="73" s="1"/>
  <c r="DZ275" i="33"/>
  <c r="DZ28" i="73" s="1"/>
  <c r="DZ64" i="73" s="1"/>
  <c r="DZ126" i="21"/>
  <c r="DZ281" i="21" s="1"/>
  <c r="EE103" i="33"/>
  <c r="EE17" i="73" s="1"/>
  <c r="EC187" i="33"/>
  <c r="EC19" i="73" s="1"/>
  <c r="DZ274" i="33"/>
  <c r="DZ21" i="73" s="1"/>
  <c r="EA230" i="33"/>
  <c r="EA20" i="73" s="1"/>
  <c r="EA125" i="21"/>
  <c r="EA280" i="21" s="1"/>
  <c r="EO193" i="21"/>
  <c r="EO192" i="21"/>
  <c r="EO191" i="21"/>
  <c r="EO190" i="21"/>
  <c r="EP196" i="21"/>
  <c r="EP175" i="21"/>
  <c r="EP182" i="21" s="1"/>
  <c r="ER89" i="63"/>
  <c r="ER101" i="63" s="1"/>
  <c r="ER86" i="73" s="1"/>
  <c r="EQ168" i="21"/>
  <c r="EO115" i="21"/>
  <c r="EO270" i="21" s="1"/>
  <c r="EO101" i="21"/>
  <c r="EO94" i="21"/>
  <c r="EQ89" i="33"/>
  <c r="EQ101" i="33" s="1"/>
  <c r="EQ79" i="73" s="1"/>
  <c r="EP87" i="21"/>
  <c r="EN109" i="21"/>
  <c r="EN264" i="21" s="1"/>
  <c r="EN110" i="21"/>
  <c r="EN265" i="21" s="1"/>
  <c r="EN111" i="21"/>
  <c r="EN266" i="21" s="1"/>
  <c r="EN112" i="21"/>
  <c r="EN267" i="21" s="1"/>
  <c r="ED60" i="73" l="1"/>
  <c r="ED53" i="73"/>
  <c r="EB48" i="73"/>
  <c r="DZ57" i="73"/>
  <c r="EA49" i="73"/>
  <c r="EA70" i="73"/>
  <c r="ED47" i="73"/>
  <c r="ED68" i="73"/>
  <c r="DZ71" i="73"/>
  <c r="DZ50" i="73"/>
  <c r="ED67" i="73"/>
  <c r="EC48" i="73"/>
  <c r="EC69" i="73"/>
  <c r="EC61" i="73"/>
  <c r="EE46" i="73"/>
  <c r="EE67" i="73"/>
  <c r="EC68" i="73"/>
  <c r="EC47" i="73"/>
  <c r="EB62" i="73"/>
  <c r="EB55" i="73"/>
  <c r="ED123" i="21"/>
  <c r="ED278" i="21" s="1"/>
  <c r="EB280" i="21"/>
  <c r="EB278" i="63"/>
  <c r="EB35" i="73" s="1"/>
  <c r="EB207" i="21"/>
  <c r="EB279" i="63"/>
  <c r="EB42" i="73" s="1"/>
  <c r="EC206" i="21"/>
  <c r="EC234" i="63"/>
  <c r="EC41" i="73" s="1"/>
  <c r="EB231" i="33"/>
  <c r="EB27" i="73" s="1"/>
  <c r="EF104" i="63"/>
  <c r="EF31" i="73" s="1"/>
  <c r="EB230" i="33"/>
  <c r="EB20" i="73" s="1"/>
  <c r="ED144" i="33"/>
  <c r="ED25" i="73" s="1"/>
  <c r="ED61" i="73" s="1"/>
  <c r="ED189" i="63"/>
  <c r="ED40" i="73" s="1"/>
  <c r="EC230" i="33"/>
  <c r="EC20" i="73" s="1"/>
  <c r="EE204" i="21"/>
  <c r="ED188" i="63"/>
  <c r="ED33" i="73" s="1"/>
  <c r="ED205" i="21"/>
  <c r="EC124" i="21"/>
  <c r="EC279" i="21" s="1"/>
  <c r="EE104" i="33"/>
  <c r="EE24" i="73" s="1"/>
  <c r="ED206" i="21"/>
  <c r="EE143" i="63"/>
  <c r="EE32" i="73" s="1"/>
  <c r="EF203" i="21"/>
  <c r="EC188" i="33"/>
  <c r="EC26" i="73" s="1"/>
  <c r="EE122" i="21"/>
  <c r="EE277" i="21" s="1"/>
  <c r="EA275" i="33"/>
  <c r="EA28" i="73" s="1"/>
  <c r="EA126" i="21"/>
  <c r="EA281" i="21" s="1"/>
  <c r="EA274" i="33"/>
  <c r="EA21" i="73" s="1"/>
  <c r="EQ196" i="21"/>
  <c r="EQ175" i="21"/>
  <c r="EQ182" i="21" s="1"/>
  <c r="ES89" i="63"/>
  <c r="ES101" i="63" s="1"/>
  <c r="ES86" i="73" s="1"/>
  <c r="ER168" i="21"/>
  <c r="EP191" i="21"/>
  <c r="EP192" i="21"/>
  <c r="EP193" i="21"/>
  <c r="EP190" i="21"/>
  <c r="EP115" i="21"/>
  <c r="EP270" i="21" s="1"/>
  <c r="EP101" i="21"/>
  <c r="EP94" i="21"/>
  <c r="EO109" i="21"/>
  <c r="EO264" i="21" s="1"/>
  <c r="EO110" i="21"/>
  <c r="EO265" i="21" s="1"/>
  <c r="EO112" i="21"/>
  <c r="EO267" i="21" s="1"/>
  <c r="EO111" i="21"/>
  <c r="EO266" i="21" s="1"/>
  <c r="ER89" i="33"/>
  <c r="ER101" i="33" s="1"/>
  <c r="ER79" i="73" s="1"/>
  <c r="EQ87" i="21"/>
  <c r="EA71" i="73" l="1"/>
  <c r="EA50" i="73"/>
  <c r="EB49" i="73"/>
  <c r="EB70" i="73"/>
  <c r="EA57" i="73"/>
  <c r="EA64" i="73"/>
  <c r="EC55" i="73"/>
  <c r="EC62" i="73"/>
  <c r="EE53" i="73"/>
  <c r="EE60" i="73"/>
  <c r="EB63" i="73"/>
  <c r="EB56" i="73"/>
  <c r="EC49" i="73"/>
  <c r="EC70" i="73"/>
  <c r="ED54" i="73"/>
  <c r="EF144" i="63"/>
  <c r="EF39" i="73" s="1"/>
  <c r="EF204" i="21"/>
  <c r="EF143" i="63"/>
  <c r="EF32" i="73" s="1"/>
  <c r="EG104" i="63"/>
  <c r="EG31" i="73" s="1"/>
  <c r="ED230" i="33"/>
  <c r="ED20" i="73" s="1"/>
  <c r="EG105" i="63"/>
  <c r="EG38" i="73" s="1"/>
  <c r="ED188" i="33"/>
  <c r="ED26" i="73" s="1"/>
  <c r="EC125" i="21"/>
  <c r="EC280" i="21" s="1"/>
  <c r="EC279" i="63"/>
  <c r="EC42" i="73" s="1"/>
  <c r="EC231" i="33"/>
  <c r="EC27" i="73" s="1"/>
  <c r="EE189" i="63"/>
  <c r="EE40" i="73" s="1"/>
  <c r="EE188" i="63"/>
  <c r="EE33" i="73" s="1"/>
  <c r="EE205" i="21"/>
  <c r="EB126" i="21"/>
  <c r="EB281" i="21" s="1"/>
  <c r="EF122" i="21"/>
  <c r="EF277" i="21" s="1"/>
  <c r="ED187" i="33"/>
  <c r="ED19" i="73" s="1"/>
  <c r="ED234" i="63"/>
  <c r="ED41" i="73" s="1"/>
  <c r="ED233" i="63"/>
  <c r="ED34" i="73" s="1"/>
  <c r="EC278" i="63"/>
  <c r="EC35" i="73" s="1"/>
  <c r="EG203" i="21"/>
  <c r="EC207" i="21"/>
  <c r="EE234" i="63"/>
  <c r="EE41" i="73" s="1"/>
  <c r="EE123" i="21"/>
  <c r="EE278" i="21" s="1"/>
  <c r="EB274" i="33"/>
  <c r="EB21" i="73" s="1"/>
  <c r="ED124" i="21"/>
  <c r="ED279" i="21" s="1"/>
  <c r="EG204" i="21"/>
  <c r="EH104" i="63"/>
  <c r="EH31" i="73" s="1"/>
  <c r="EE144" i="33"/>
  <c r="EE25" i="73" s="1"/>
  <c r="EF104" i="33"/>
  <c r="EF24" i="73" s="1"/>
  <c r="EF53" i="73" s="1"/>
  <c r="EE143" i="33"/>
  <c r="EE18" i="73" s="1"/>
  <c r="EE68" i="73" s="1"/>
  <c r="EB275" i="33"/>
  <c r="EB28" i="73" s="1"/>
  <c r="EB64" i="73" s="1"/>
  <c r="EF103" i="33"/>
  <c r="EF17" i="73" s="1"/>
  <c r="EQ190" i="21"/>
  <c r="EQ192" i="21"/>
  <c r="EQ191" i="21"/>
  <c r="EQ193" i="21"/>
  <c r="ER196" i="21"/>
  <c r="ER175" i="21"/>
  <c r="ER182" i="21" s="1"/>
  <c r="ES168" i="21"/>
  <c r="ET89" i="63"/>
  <c r="ET101" i="63" s="1"/>
  <c r="ET86" i="73" s="1"/>
  <c r="EG103" i="33"/>
  <c r="EG17" i="73" s="1"/>
  <c r="EG122" i="21"/>
  <c r="EQ115" i="21"/>
  <c r="EQ270" i="21" s="1"/>
  <c r="EQ101" i="21"/>
  <c r="EQ94" i="21"/>
  <c r="ES89" i="33"/>
  <c r="ES101" i="33" s="1"/>
  <c r="ES79" i="73" s="1"/>
  <c r="ER87" i="21"/>
  <c r="EP109" i="21"/>
  <c r="EP264" i="21" s="1"/>
  <c r="EP110" i="21"/>
  <c r="EP265" i="21" s="1"/>
  <c r="EP111" i="21"/>
  <c r="EP266" i="21" s="1"/>
  <c r="EP112" i="21"/>
  <c r="EP267" i="21" s="1"/>
  <c r="EB57" i="73" l="1"/>
  <c r="EG67" i="73"/>
  <c r="ED70" i="73"/>
  <c r="ED49" i="73"/>
  <c r="EE61" i="73"/>
  <c r="EE54" i="73"/>
  <c r="EF60" i="73"/>
  <c r="EC63" i="73"/>
  <c r="EC56" i="73"/>
  <c r="EG46" i="73"/>
  <c r="EF46" i="73"/>
  <c r="EF67" i="73"/>
  <c r="EB50" i="73"/>
  <c r="EB71" i="73"/>
  <c r="ED69" i="73"/>
  <c r="ED48" i="73"/>
  <c r="ED62" i="73"/>
  <c r="ED55" i="73"/>
  <c r="EE47" i="73"/>
  <c r="EF123" i="21"/>
  <c r="EF278" i="21" s="1"/>
  <c r="ED231" i="33"/>
  <c r="ED27" i="73" s="1"/>
  <c r="EF143" i="33"/>
  <c r="EF18" i="73" s="1"/>
  <c r="ED125" i="21"/>
  <c r="ED280" i="21" s="1"/>
  <c r="EF144" i="33"/>
  <c r="EF25" i="73" s="1"/>
  <c r="EE206" i="21"/>
  <c r="EH105" i="63"/>
  <c r="EH38" i="73" s="1"/>
  <c r="EH203" i="21"/>
  <c r="EG143" i="63"/>
  <c r="EG32" i="73" s="1"/>
  <c r="EF205" i="21"/>
  <c r="EF189" i="63"/>
  <c r="EF40" i="73" s="1"/>
  <c r="ED279" i="63"/>
  <c r="ED42" i="73" s="1"/>
  <c r="EE233" i="63"/>
  <c r="EE34" i="73" s="1"/>
  <c r="EE188" i="33"/>
  <c r="EE26" i="73" s="1"/>
  <c r="EE62" i="73" s="1"/>
  <c r="EC275" i="33"/>
  <c r="EC28" i="73" s="1"/>
  <c r="EC57" i="73" s="1"/>
  <c r="EE124" i="21"/>
  <c r="EE279" i="21" s="1"/>
  <c r="EG277" i="21"/>
  <c r="EC274" i="33"/>
  <c r="EC21" i="73" s="1"/>
  <c r="EC50" i="73" s="1"/>
  <c r="EE187" i="33"/>
  <c r="EE19" i="73" s="1"/>
  <c r="EC126" i="21"/>
  <c r="EC281" i="21" s="1"/>
  <c r="EG104" i="33"/>
  <c r="EG24" i="73" s="1"/>
  <c r="EG144" i="63"/>
  <c r="EG39" i="73" s="1"/>
  <c r="ED207" i="21"/>
  <c r="EF188" i="63"/>
  <c r="EF33" i="73" s="1"/>
  <c r="ED278" i="63"/>
  <c r="ED35" i="73" s="1"/>
  <c r="EG123" i="21"/>
  <c r="EG278" i="21" s="1"/>
  <c r="EI105" i="63"/>
  <c r="EI38" i="73" s="1"/>
  <c r="EH143" i="63"/>
  <c r="EH32" i="73" s="1"/>
  <c r="EF124" i="21"/>
  <c r="EE231" i="33"/>
  <c r="EE27" i="73" s="1"/>
  <c r="EE56" i="73" s="1"/>
  <c r="EU89" i="63"/>
  <c r="EU101" i="63" s="1"/>
  <c r="EU86" i="73" s="1"/>
  <c r="ET168" i="21"/>
  <c r="ER190" i="21"/>
  <c r="ER193" i="21"/>
  <c r="ER192" i="21"/>
  <c r="ER191" i="21"/>
  <c r="ES175" i="21"/>
  <c r="ES182" i="21" s="1"/>
  <c r="ES196" i="21"/>
  <c r="EH104" i="33"/>
  <c r="EH24" i="73" s="1"/>
  <c r="EH122" i="21"/>
  <c r="EH103" i="33"/>
  <c r="EH17" i="73" s="1"/>
  <c r="EH46" i="73" s="1"/>
  <c r="ER115" i="21"/>
  <c r="ER270" i="21" s="1"/>
  <c r="ER94" i="21"/>
  <c r="ER101" i="21"/>
  <c r="ET89" i="33"/>
  <c r="ET101" i="33" s="1"/>
  <c r="ET79" i="73" s="1"/>
  <c r="ES87" i="21"/>
  <c r="EQ109" i="21"/>
  <c r="EQ264" i="21" s="1"/>
  <c r="EQ110" i="21"/>
  <c r="EQ265" i="21" s="1"/>
  <c r="EQ112" i="21"/>
  <c r="EQ267" i="21" s="1"/>
  <c r="EQ111" i="21"/>
  <c r="EQ266" i="21" s="1"/>
  <c r="EE55" i="73" l="1"/>
  <c r="EE69" i="73"/>
  <c r="EE48" i="73"/>
  <c r="EF68" i="73"/>
  <c r="EF47" i="73"/>
  <c r="ED63" i="73"/>
  <c r="ED56" i="73"/>
  <c r="EH60" i="73"/>
  <c r="EH53" i="73"/>
  <c r="EH67" i="73"/>
  <c r="EC64" i="73"/>
  <c r="EC71" i="73"/>
  <c r="EG53" i="73"/>
  <c r="EG60" i="73"/>
  <c r="EE63" i="73"/>
  <c r="EF61" i="73"/>
  <c r="EF54" i="73"/>
  <c r="EF206" i="21"/>
  <c r="EF234" i="63"/>
  <c r="EF41" i="73" s="1"/>
  <c r="EF233" i="63"/>
  <c r="EF34" i="73" s="1"/>
  <c r="EF279" i="21"/>
  <c r="EG189" i="63"/>
  <c r="EG40" i="73" s="1"/>
  <c r="EG144" i="33"/>
  <c r="EG25" i="73" s="1"/>
  <c r="EG143" i="33"/>
  <c r="EG18" i="73" s="1"/>
  <c r="EG188" i="63"/>
  <c r="EG33" i="73" s="1"/>
  <c r="EG205" i="21"/>
  <c r="EH277" i="21"/>
  <c r="EI104" i="63"/>
  <c r="EI31" i="73" s="1"/>
  <c r="EI203" i="21"/>
  <c r="EE278" i="63"/>
  <c r="EE35" i="73" s="1"/>
  <c r="EH204" i="21"/>
  <c r="EH144" i="63"/>
  <c r="EH39" i="73" s="1"/>
  <c r="ED126" i="21"/>
  <c r="ED281" i="21" s="1"/>
  <c r="ED275" i="33"/>
  <c r="ED28" i="73" s="1"/>
  <c r="ED274" i="33"/>
  <c r="ED21" i="73" s="1"/>
  <c r="EF188" i="33"/>
  <c r="EF26" i="73" s="1"/>
  <c r="EE207" i="21"/>
  <c r="EG206" i="21"/>
  <c r="EI144" i="63"/>
  <c r="EI39" i="73" s="1"/>
  <c r="EE279" i="63"/>
  <c r="EE42" i="73" s="1"/>
  <c r="EF187" i="33"/>
  <c r="EF19" i="73" s="1"/>
  <c r="EF48" i="73" s="1"/>
  <c r="EE125" i="21"/>
  <c r="EE280" i="21" s="1"/>
  <c r="EE126" i="21"/>
  <c r="EE230" i="33"/>
  <c r="EE20" i="73" s="1"/>
  <c r="ET196" i="21"/>
  <c r="ET175" i="21"/>
  <c r="ET182" i="21" s="1"/>
  <c r="ES192" i="21"/>
  <c r="ES191" i="21"/>
  <c r="ES190" i="21"/>
  <c r="ES193" i="21"/>
  <c r="EV89" i="63"/>
  <c r="EV101" i="63" s="1"/>
  <c r="EV86" i="73" s="1"/>
  <c r="EU168" i="21"/>
  <c r="ES115" i="21"/>
  <c r="ES270" i="21" s="1"/>
  <c r="ES101" i="21"/>
  <c r="ES94" i="21"/>
  <c r="EU89" i="33"/>
  <c r="EU101" i="33" s="1"/>
  <c r="EU79" i="73" s="1"/>
  <c r="ET87" i="21"/>
  <c r="ER109" i="21"/>
  <c r="ER264" i="21" s="1"/>
  <c r="ER112" i="21"/>
  <c r="ER267" i="21" s="1"/>
  <c r="ER111" i="21"/>
  <c r="ER266" i="21" s="1"/>
  <c r="ER110" i="21"/>
  <c r="ER265" i="21" s="1"/>
  <c r="EG68" i="73" l="1"/>
  <c r="EG47" i="73"/>
  <c r="EG61" i="73"/>
  <c r="EG54" i="73"/>
  <c r="EF62" i="73"/>
  <c r="EF55" i="73"/>
  <c r="ED71" i="73"/>
  <c r="ED50" i="73"/>
  <c r="EF69" i="73"/>
  <c r="EE70" i="73"/>
  <c r="EE49" i="73"/>
  <c r="ED64" i="73"/>
  <c r="ED57" i="73"/>
  <c r="EG234" i="63"/>
  <c r="EG41" i="73" s="1"/>
  <c r="EF279" i="63"/>
  <c r="EF42" i="73" s="1"/>
  <c r="EG233" i="63"/>
  <c r="EG34" i="73" s="1"/>
  <c r="EH205" i="21"/>
  <c r="EH188" i="63"/>
  <c r="EH33" i="73" s="1"/>
  <c r="EJ105" i="63"/>
  <c r="EJ38" i="73" s="1"/>
  <c r="EH189" i="63"/>
  <c r="EH40" i="73" s="1"/>
  <c r="EE281" i="21"/>
  <c r="EI204" i="21"/>
  <c r="EI122" i="21"/>
  <c r="EI277" i="21" s="1"/>
  <c r="EJ104" i="63"/>
  <c r="EJ31" i="73" s="1"/>
  <c r="EF230" i="33"/>
  <c r="EF20" i="73" s="1"/>
  <c r="EE275" i="33"/>
  <c r="EE28" i="73" s="1"/>
  <c r="EF125" i="21"/>
  <c r="EF280" i="21" s="1"/>
  <c r="EJ203" i="21"/>
  <c r="EF231" i="33"/>
  <c r="EF27" i="73" s="1"/>
  <c r="EF56" i="73" s="1"/>
  <c r="EI143" i="63"/>
  <c r="EI32" i="73" s="1"/>
  <c r="EF278" i="63"/>
  <c r="EF35" i="73" s="1"/>
  <c r="EF207" i="21"/>
  <c r="EI104" i="33"/>
  <c r="EI24" i="73" s="1"/>
  <c r="EE274" i="33"/>
  <c r="EE21" i="73" s="1"/>
  <c r="EI103" i="33"/>
  <c r="EI17" i="73" s="1"/>
  <c r="EH233" i="63"/>
  <c r="EH34" i="73" s="1"/>
  <c r="EK105" i="63"/>
  <c r="EK38" i="73" s="1"/>
  <c r="EH143" i="33"/>
  <c r="EH18" i="73" s="1"/>
  <c r="EH123" i="21"/>
  <c r="EH278" i="21" s="1"/>
  <c r="EG188" i="33"/>
  <c r="EG26" i="73" s="1"/>
  <c r="EG187" i="33"/>
  <c r="EG19" i="73" s="1"/>
  <c r="EH144" i="33"/>
  <c r="EH25" i="73" s="1"/>
  <c r="EH61" i="73" s="1"/>
  <c r="EG124" i="21"/>
  <c r="EG279" i="21" s="1"/>
  <c r="EU175" i="21"/>
  <c r="EU182" i="21" s="1"/>
  <c r="EU196" i="21"/>
  <c r="EJ104" i="33"/>
  <c r="EJ24" i="73" s="1"/>
  <c r="EJ103" i="33"/>
  <c r="EJ17" i="73" s="1"/>
  <c r="EW89" i="63"/>
  <c r="EW101" i="63" s="1"/>
  <c r="EW86" i="73" s="1"/>
  <c r="EV168" i="21"/>
  <c r="ET191" i="21"/>
  <c r="ET193" i="21"/>
  <c r="ET190" i="21"/>
  <c r="ET192" i="21"/>
  <c r="ES109" i="21"/>
  <c r="ES264" i="21" s="1"/>
  <c r="ES110" i="21"/>
  <c r="ES265" i="21" s="1"/>
  <c r="ES112" i="21"/>
  <c r="ES267" i="21" s="1"/>
  <c r="ES111" i="21"/>
  <c r="ES266" i="21" s="1"/>
  <c r="ET115" i="21"/>
  <c r="ET270" i="21" s="1"/>
  <c r="ET94" i="21"/>
  <c r="ET101" i="21"/>
  <c r="EV89" i="33"/>
  <c r="EV101" i="33" s="1"/>
  <c r="EV79" i="73" s="1"/>
  <c r="EU87" i="21"/>
  <c r="EH54" i="73" l="1"/>
  <c r="EI60" i="73"/>
  <c r="EI53" i="73"/>
  <c r="EF63" i="73"/>
  <c r="EI46" i="73"/>
  <c r="EI67" i="73"/>
  <c r="EE71" i="73"/>
  <c r="EE50" i="73"/>
  <c r="EE57" i="73"/>
  <c r="EE64" i="73"/>
  <c r="EG48" i="73"/>
  <c r="EG69" i="73"/>
  <c r="EF70" i="73"/>
  <c r="EF49" i="73"/>
  <c r="EG62" i="73"/>
  <c r="EG55" i="73"/>
  <c r="EJ67" i="73"/>
  <c r="EJ46" i="73"/>
  <c r="EJ53" i="73"/>
  <c r="EJ60" i="73"/>
  <c r="EH68" i="73"/>
  <c r="EH47" i="73"/>
  <c r="EI123" i="21"/>
  <c r="EI278" i="21" s="1"/>
  <c r="EH206" i="21"/>
  <c r="EJ204" i="21"/>
  <c r="EG125" i="21"/>
  <c r="EG280" i="21" s="1"/>
  <c r="EJ143" i="63"/>
  <c r="EJ32" i="73" s="1"/>
  <c r="EG231" i="33"/>
  <c r="EG27" i="73" s="1"/>
  <c r="EG63" i="73" s="1"/>
  <c r="EG279" i="63"/>
  <c r="EG42" i="73" s="1"/>
  <c r="EJ144" i="63"/>
  <c r="EJ39" i="73" s="1"/>
  <c r="EG207" i="21"/>
  <c r="EG278" i="63"/>
  <c r="EG35" i="73" s="1"/>
  <c r="EK104" i="63"/>
  <c r="EK31" i="73" s="1"/>
  <c r="EI189" i="63"/>
  <c r="EI40" i="73" s="1"/>
  <c r="EI143" i="33"/>
  <c r="EI18" i="73" s="1"/>
  <c r="EI68" i="73" s="1"/>
  <c r="EG230" i="33"/>
  <c r="EG20" i="73" s="1"/>
  <c r="EH124" i="21"/>
  <c r="EH279" i="21" s="1"/>
  <c r="EH187" i="33"/>
  <c r="EH19" i="73" s="1"/>
  <c r="EI144" i="33"/>
  <c r="EI25" i="73" s="1"/>
  <c r="EF274" i="33"/>
  <c r="EF21" i="73" s="1"/>
  <c r="EH188" i="33"/>
  <c r="EH26" i="73" s="1"/>
  <c r="EI188" i="63"/>
  <c r="EI33" i="73" s="1"/>
  <c r="EH234" i="63"/>
  <c r="EH41" i="73" s="1"/>
  <c r="EI205" i="21"/>
  <c r="EK203" i="21"/>
  <c r="EF126" i="21"/>
  <c r="EF281" i="21" s="1"/>
  <c r="EJ122" i="21"/>
  <c r="EJ277" i="21" s="1"/>
  <c r="EF275" i="33"/>
  <c r="EF28" i="73" s="1"/>
  <c r="EJ123" i="21"/>
  <c r="EH231" i="33"/>
  <c r="EH27" i="73" s="1"/>
  <c r="EV196" i="21"/>
  <c r="EV175" i="21"/>
  <c r="EV182" i="21" s="1"/>
  <c r="EU190" i="21"/>
  <c r="EU193" i="21"/>
  <c r="EU192" i="21"/>
  <c r="EU191" i="21"/>
  <c r="EX89" i="63"/>
  <c r="EX101" i="63" s="1"/>
  <c r="EX86" i="73" s="1"/>
  <c r="EW168" i="21"/>
  <c r="ET109" i="21"/>
  <c r="ET264" i="21" s="1"/>
  <c r="ET110" i="21"/>
  <c r="ET265" i="21" s="1"/>
  <c r="ET111" i="21"/>
  <c r="ET266" i="21" s="1"/>
  <c r="ET112" i="21"/>
  <c r="ET267" i="21" s="1"/>
  <c r="EW89" i="33"/>
  <c r="EW101" i="33" s="1"/>
  <c r="EW79" i="73" s="1"/>
  <c r="EV87" i="21"/>
  <c r="EU115" i="21"/>
  <c r="EU270" i="21" s="1"/>
  <c r="EU101" i="21"/>
  <c r="EU94" i="21"/>
  <c r="EG56" i="73" l="1"/>
  <c r="EI47" i="73"/>
  <c r="EH56" i="73"/>
  <c r="EH63" i="73"/>
  <c r="EH69" i="73"/>
  <c r="EH48" i="73"/>
  <c r="EG70" i="73"/>
  <c r="EG49" i="73"/>
  <c r="EH55" i="73"/>
  <c r="EH62" i="73"/>
  <c r="EF64" i="73"/>
  <c r="EF57" i="73"/>
  <c r="EF50" i="73"/>
  <c r="EF71" i="73"/>
  <c r="EI54" i="73"/>
  <c r="EI61" i="73"/>
  <c r="EJ278" i="21"/>
  <c r="EI233" i="63"/>
  <c r="EI34" i="73" s="1"/>
  <c r="EG275" i="33"/>
  <c r="EG28" i="73" s="1"/>
  <c r="EL105" i="63"/>
  <c r="EL38" i="73" s="1"/>
  <c r="EL104" i="63"/>
  <c r="EL31" i="73" s="1"/>
  <c r="EK143" i="63"/>
  <c r="EK32" i="73" s="1"/>
  <c r="EL203" i="21"/>
  <c r="EG274" i="33"/>
  <c r="EG21" i="73" s="1"/>
  <c r="EK144" i="63"/>
  <c r="EK39" i="73" s="1"/>
  <c r="EI234" i="63"/>
  <c r="EI41" i="73" s="1"/>
  <c r="EH278" i="63"/>
  <c r="EH35" i="73" s="1"/>
  <c r="EH207" i="21"/>
  <c r="EH279" i="63"/>
  <c r="EH42" i="73" s="1"/>
  <c r="EJ205" i="21"/>
  <c r="EH125" i="21"/>
  <c r="EH280" i="21" s="1"/>
  <c r="EG126" i="21"/>
  <c r="EG281" i="21" s="1"/>
  <c r="EH230" i="33"/>
  <c r="EH20" i="73" s="1"/>
  <c r="EI188" i="33"/>
  <c r="EI26" i="73" s="1"/>
  <c r="EI62" i="73" s="1"/>
  <c r="EI187" i="33"/>
  <c r="EI19" i="73" s="1"/>
  <c r="EI124" i="21"/>
  <c r="EI279" i="21" s="1"/>
  <c r="EI206" i="21"/>
  <c r="EJ188" i="63"/>
  <c r="EJ33" i="73" s="1"/>
  <c r="EK204" i="21"/>
  <c r="EL144" i="63"/>
  <c r="EL39" i="73" s="1"/>
  <c r="EJ189" i="63"/>
  <c r="EJ40" i="73" s="1"/>
  <c r="EL104" i="33"/>
  <c r="EL24" i="73" s="1"/>
  <c r="EJ144" i="33"/>
  <c r="EJ25" i="73" s="1"/>
  <c r="EJ143" i="33"/>
  <c r="EJ18" i="73" s="1"/>
  <c r="EJ206" i="21"/>
  <c r="EM104" i="63"/>
  <c r="EM31" i="73" s="1"/>
  <c r="EK103" i="33"/>
  <c r="EK17" i="73" s="1"/>
  <c r="EK122" i="21"/>
  <c r="EK277" i="21" s="1"/>
  <c r="EK104" i="33"/>
  <c r="EK24" i="73" s="1"/>
  <c r="EW196" i="21"/>
  <c r="EW175" i="21"/>
  <c r="EW182" i="21" s="1"/>
  <c r="EY89" i="63"/>
  <c r="EY101" i="63" s="1"/>
  <c r="EY86" i="73" s="1"/>
  <c r="EX168" i="21"/>
  <c r="EV193" i="21"/>
  <c r="EV190" i="21"/>
  <c r="EV192" i="21"/>
  <c r="EV191" i="21"/>
  <c r="EX89" i="33"/>
  <c r="EX101" i="33" s="1"/>
  <c r="EX79" i="73" s="1"/>
  <c r="EW87" i="21"/>
  <c r="EV115" i="21"/>
  <c r="EV270" i="21" s="1"/>
  <c r="EV94" i="21"/>
  <c r="EV101" i="21"/>
  <c r="EU109" i="21"/>
  <c r="EU264" i="21" s="1"/>
  <c r="EU110" i="21"/>
  <c r="EU265" i="21" s="1"/>
  <c r="EU112" i="21"/>
  <c r="EU267" i="21" s="1"/>
  <c r="EU111" i="21"/>
  <c r="EU266" i="21" s="1"/>
  <c r="EI55" i="73" l="1"/>
  <c r="EJ54" i="73"/>
  <c r="EJ61" i="73"/>
  <c r="EG50" i="73"/>
  <c r="EG71" i="73"/>
  <c r="EK46" i="73"/>
  <c r="EK67" i="73"/>
  <c r="EJ68" i="73"/>
  <c r="EJ47" i="73"/>
  <c r="EI69" i="73"/>
  <c r="EI48" i="73"/>
  <c r="EG64" i="73"/>
  <c r="EG57" i="73"/>
  <c r="EL60" i="73"/>
  <c r="EL53" i="73"/>
  <c r="EK60" i="73"/>
  <c r="EK53" i="73"/>
  <c r="EH70" i="73"/>
  <c r="EH49" i="73"/>
  <c r="EI231" i="33"/>
  <c r="EI27" i="73" s="1"/>
  <c r="EI125" i="21"/>
  <c r="EI280" i="21" s="1"/>
  <c r="EK144" i="33"/>
  <c r="EK25" i="73" s="1"/>
  <c r="EK61" i="73" s="1"/>
  <c r="EI230" i="33"/>
  <c r="EI20" i="73" s="1"/>
  <c r="EK205" i="21"/>
  <c r="EI278" i="63"/>
  <c r="EI35" i="73" s="1"/>
  <c r="EL143" i="63"/>
  <c r="EL32" i="73" s="1"/>
  <c r="EL204" i="21"/>
  <c r="EK123" i="21"/>
  <c r="EK278" i="21" s="1"/>
  <c r="EK143" i="33"/>
  <c r="EK18" i="73" s="1"/>
  <c r="EJ124" i="21"/>
  <c r="EJ279" i="21" s="1"/>
  <c r="EJ187" i="33"/>
  <c r="EJ19" i="73" s="1"/>
  <c r="EJ69" i="73" s="1"/>
  <c r="EJ188" i="33"/>
  <c r="EJ26" i="73" s="1"/>
  <c r="EK188" i="63"/>
  <c r="EK33" i="73" s="1"/>
  <c r="EK189" i="63"/>
  <c r="EK40" i="73" s="1"/>
  <c r="EH275" i="33"/>
  <c r="EH28" i="73" s="1"/>
  <c r="EJ233" i="63"/>
  <c r="EJ34" i="73" s="1"/>
  <c r="EJ234" i="63"/>
  <c r="EJ41" i="73" s="1"/>
  <c r="EI279" i="63"/>
  <c r="EI42" i="73" s="1"/>
  <c r="EM203" i="21"/>
  <c r="EM105" i="63"/>
  <c r="EM38" i="73" s="1"/>
  <c r="EI207" i="21"/>
  <c r="EJ125" i="21"/>
  <c r="EJ280" i="21" s="1"/>
  <c r="EL122" i="21"/>
  <c r="EL277" i="21" s="1"/>
  <c r="EL103" i="33"/>
  <c r="EL17" i="73" s="1"/>
  <c r="EL46" i="73" s="1"/>
  <c r="EM143" i="63"/>
  <c r="EM32" i="73" s="1"/>
  <c r="EH126" i="21"/>
  <c r="EH281" i="21" s="1"/>
  <c r="EH274" i="33"/>
  <c r="EH21" i="73" s="1"/>
  <c r="EZ89" i="63"/>
  <c r="EZ101" i="63" s="1"/>
  <c r="EZ86" i="73" s="1"/>
  <c r="EY168" i="21"/>
  <c r="EX175" i="21"/>
  <c r="EX182" i="21" s="1"/>
  <c r="EX196" i="21"/>
  <c r="EW191" i="21"/>
  <c r="EW192" i="21"/>
  <c r="EW193" i="21"/>
  <c r="EW190" i="21"/>
  <c r="EM104" i="33"/>
  <c r="EM24" i="73" s="1"/>
  <c r="EM103" i="33"/>
  <c r="EM17" i="73" s="1"/>
  <c r="EM122" i="21"/>
  <c r="EW115" i="21"/>
  <c r="EW270" i="21" s="1"/>
  <c r="EW94" i="21"/>
  <c r="EW101" i="21"/>
  <c r="EV109" i="21"/>
  <c r="EV264" i="21" s="1"/>
  <c r="EV110" i="21"/>
  <c r="EV265" i="21" s="1"/>
  <c r="EV111" i="21"/>
  <c r="EV266" i="21" s="1"/>
  <c r="EV112" i="21"/>
  <c r="EV267" i="21" s="1"/>
  <c r="EY89" i="33"/>
  <c r="EY101" i="33" s="1"/>
  <c r="EY79" i="73" s="1"/>
  <c r="EX87" i="21"/>
  <c r="EJ48" i="73" l="1"/>
  <c r="EL67" i="73"/>
  <c r="EM46" i="73"/>
  <c r="EM67" i="73"/>
  <c r="EJ62" i="73"/>
  <c r="EJ55" i="73"/>
  <c r="EK68" i="73"/>
  <c r="EK47" i="73"/>
  <c r="EM60" i="73"/>
  <c r="EM53" i="73"/>
  <c r="EH50" i="73"/>
  <c r="EH71" i="73"/>
  <c r="EI70" i="73"/>
  <c r="EI49" i="73"/>
  <c r="EI56" i="73"/>
  <c r="EI63" i="73"/>
  <c r="EH64" i="73"/>
  <c r="EH57" i="73"/>
  <c r="EK54" i="73"/>
  <c r="EK234" i="63"/>
  <c r="EK41" i="73" s="1"/>
  <c r="EK233" i="63"/>
  <c r="EK34" i="73" s="1"/>
  <c r="EL144" i="33"/>
  <c r="EL25" i="73" s="1"/>
  <c r="EM143" i="33"/>
  <c r="EM18" i="73" s="1"/>
  <c r="EM47" i="73" s="1"/>
  <c r="EK206" i="21"/>
  <c r="EK187" i="33"/>
  <c r="EK19" i="73" s="1"/>
  <c r="EK124" i="21"/>
  <c r="EK279" i="21" s="1"/>
  <c r="EK188" i="33"/>
  <c r="EK26" i="73" s="1"/>
  <c r="EL123" i="21"/>
  <c r="EL278" i="21" s="1"/>
  <c r="EI274" i="33"/>
  <c r="EI21" i="73" s="1"/>
  <c r="EI126" i="21"/>
  <c r="EI281" i="21" s="1"/>
  <c r="EL143" i="33"/>
  <c r="EL18" i="73" s="1"/>
  <c r="EI275" i="33"/>
  <c r="EI28" i="73" s="1"/>
  <c r="EJ279" i="63"/>
  <c r="EJ42" i="73" s="1"/>
  <c r="EJ207" i="21"/>
  <c r="EL205" i="21"/>
  <c r="EL189" i="63"/>
  <c r="EL40" i="73" s="1"/>
  <c r="EJ278" i="63"/>
  <c r="EJ35" i="73" s="1"/>
  <c r="EL188" i="63"/>
  <c r="EL33" i="73" s="1"/>
  <c r="EN203" i="21"/>
  <c r="EN105" i="63"/>
  <c r="EN38" i="73" s="1"/>
  <c r="EM277" i="21"/>
  <c r="EN104" i="63"/>
  <c r="EN31" i="73" s="1"/>
  <c r="EJ230" i="33"/>
  <c r="EJ20" i="73" s="1"/>
  <c r="EK231" i="33"/>
  <c r="EK27" i="73" s="1"/>
  <c r="EJ231" i="33"/>
  <c r="EJ27" i="73" s="1"/>
  <c r="EJ63" i="73" s="1"/>
  <c r="EL234" i="63"/>
  <c r="EL41" i="73" s="1"/>
  <c r="EM144" i="63"/>
  <c r="EM39" i="73" s="1"/>
  <c r="EM204" i="21"/>
  <c r="EY175" i="21"/>
  <c r="EY182" i="21" s="1"/>
  <c r="EY196" i="21"/>
  <c r="EX193" i="21"/>
  <c r="EX191" i="21"/>
  <c r="EX192" i="21"/>
  <c r="EX190" i="21"/>
  <c r="FA89" i="63"/>
  <c r="FA101" i="63" s="1"/>
  <c r="FA86" i="73" s="1"/>
  <c r="EZ168" i="21"/>
  <c r="EZ89" i="33"/>
  <c r="EZ101" i="33" s="1"/>
  <c r="EZ79" i="73" s="1"/>
  <c r="EY87" i="21"/>
  <c r="EX115" i="21"/>
  <c r="EX270" i="21" s="1"/>
  <c r="EX94" i="21"/>
  <c r="EX101" i="21"/>
  <c r="EW109" i="21"/>
  <c r="EW264" i="21" s="1"/>
  <c r="EW110" i="21"/>
  <c r="EW265" i="21" s="1"/>
  <c r="EW112" i="21"/>
  <c r="EW267" i="21" s="1"/>
  <c r="EW111" i="21"/>
  <c r="EW266" i="21" s="1"/>
  <c r="EM68" i="73" l="1"/>
  <c r="EJ56" i="73"/>
  <c r="EL61" i="73"/>
  <c r="EL54" i="73"/>
  <c r="EJ70" i="73"/>
  <c r="EJ49" i="73"/>
  <c r="EK55" i="73"/>
  <c r="EK62" i="73"/>
  <c r="EI64" i="73"/>
  <c r="EI57" i="73"/>
  <c r="EL47" i="73"/>
  <c r="EL68" i="73"/>
  <c r="EI71" i="73"/>
  <c r="EI50" i="73"/>
  <c r="EK63" i="73"/>
  <c r="EK56" i="73"/>
  <c r="EK69" i="73"/>
  <c r="EK48" i="73"/>
  <c r="EM188" i="63"/>
  <c r="EM33" i="73" s="1"/>
  <c r="EM144" i="33"/>
  <c r="EM25" i="73" s="1"/>
  <c r="EM123" i="21"/>
  <c r="EM278" i="21" s="1"/>
  <c r="EJ274" i="33"/>
  <c r="EJ21" i="73" s="1"/>
  <c r="EJ126" i="21"/>
  <c r="EJ281" i="21" s="1"/>
  <c r="EJ275" i="33"/>
  <c r="EJ28" i="73" s="1"/>
  <c r="EJ57" i="73" s="1"/>
  <c r="EK230" i="33"/>
  <c r="EK20" i="73" s="1"/>
  <c r="EK70" i="73" s="1"/>
  <c r="EO105" i="63"/>
  <c r="EO38" i="73" s="1"/>
  <c r="EO203" i="21"/>
  <c r="EO104" i="63"/>
  <c r="EO31" i="73" s="1"/>
  <c r="EK279" i="63"/>
  <c r="EK42" i="73" s="1"/>
  <c r="EK278" i="63"/>
  <c r="EK35" i="73" s="1"/>
  <c r="EN144" i="63"/>
  <c r="EN39" i="73" s="1"/>
  <c r="EK125" i="21"/>
  <c r="EK280" i="21" s="1"/>
  <c r="EL187" i="33"/>
  <c r="EL19" i="73" s="1"/>
  <c r="EL124" i="21"/>
  <c r="EL279" i="21" s="1"/>
  <c r="EL188" i="33"/>
  <c r="EL26" i="73" s="1"/>
  <c r="EL233" i="63"/>
  <c r="EL34" i="73" s="1"/>
  <c r="EN104" i="33"/>
  <c r="EN24" i="73" s="1"/>
  <c r="EM189" i="63"/>
  <c r="EM40" i="73" s="1"/>
  <c r="EN143" i="63"/>
  <c r="EN32" i="73" s="1"/>
  <c r="EL206" i="21"/>
  <c r="EM205" i="21"/>
  <c r="EN204" i="21"/>
  <c r="EL231" i="33"/>
  <c r="EL27" i="73" s="1"/>
  <c r="EN103" i="33"/>
  <c r="EN17" i="73" s="1"/>
  <c r="EM187" i="33"/>
  <c r="EM19" i="73" s="1"/>
  <c r="EK207" i="21"/>
  <c r="EO122" i="21"/>
  <c r="EN122" i="21"/>
  <c r="EN277" i="21" s="1"/>
  <c r="EZ175" i="21"/>
  <c r="EZ182" i="21" s="1"/>
  <c r="EZ196" i="21"/>
  <c r="FB89" i="63"/>
  <c r="FB101" i="63" s="1"/>
  <c r="FB86" i="73" s="1"/>
  <c r="FA168" i="21"/>
  <c r="EY192" i="21"/>
  <c r="EY190" i="21"/>
  <c r="EY193" i="21"/>
  <c r="EY191" i="21"/>
  <c r="EO104" i="33"/>
  <c r="EO24" i="73" s="1"/>
  <c r="EY115" i="21"/>
  <c r="EY270" i="21" s="1"/>
  <c r="EY94" i="21"/>
  <c r="EY101" i="21"/>
  <c r="FA89" i="33"/>
  <c r="FA101" i="33" s="1"/>
  <c r="FA79" i="73" s="1"/>
  <c r="EZ87" i="21"/>
  <c r="EX109" i="21"/>
  <c r="EX264" i="21" s="1"/>
  <c r="EX110" i="21"/>
  <c r="EX265" i="21" s="1"/>
  <c r="EX112" i="21"/>
  <c r="EX267" i="21" s="1"/>
  <c r="EX111" i="21"/>
  <c r="EX266" i="21" s="1"/>
  <c r="EK49" i="73" l="1"/>
  <c r="EJ50" i="73"/>
  <c r="EJ71" i="73"/>
  <c r="EM48" i="73"/>
  <c r="EM69" i="73"/>
  <c r="EN60" i="73"/>
  <c r="EN53" i="73"/>
  <c r="EN46" i="73"/>
  <c r="EN67" i="73"/>
  <c r="EM61" i="73"/>
  <c r="EM54" i="73"/>
  <c r="EL63" i="73"/>
  <c r="EL56" i="73"/>
  <c r="EL55" i="73"/>
  <c r="EL62" i="73"/>
  <c r="EJ64" i="73"/>
  <c r="EO53" i="73"/>
  <c r="EO60" i="73"/>
  <c r="EL69" i="73"/>
  <c r="EL48" i="73"/>
  <c r="EO277" i="21"/>
  <c r="EN123" i="21"/>
  <c r="EN278" i="21" s="1"/>
  <c r="EP104" i="63"/>
  <c r="EP31" i="73" s="1"/>
  <c r="EO143" i="63"/>
  <c r="EO32" i="73" s="1"/>
  <c r="EO144" i="63"/>
  <c r="EO39" i="73" s="1"/>
  <c r="EK275" i="33"/>
  <c r="EK28" i="73" s="1"/>
  <c r="EK57" i="73" s="1"/>
  <c r="EN144" i="33"/>
  <c r="EN25" i="73" s="1"/>
  <c r="EN143" i="33"/>
  <c r="EN18" i="73" s="1"/>
  <c r="EM231" i="33"/>
  <c r="EM27" i="73" s="1"/>
  <c r="EQ203" i="21"/>
  <c r="EL125" i="21"/>
  <c r="EL280" i="21" s="1"/>
  <c r="EL230" i="33"/>
  <c r="EL20" i="73" s="1"/>
  <c r="EO204" i="21"/>
  <c r="EO103" i="33"/>
  <c r="EO17" i="73" s="1"/>
  <c r="EO46" i="73" s="1"/>
  <c r="EM206" i="21"/>
  <c r="EK274" i="33"/>
  <c r="EK21" i="73" s="1"/>
  <c r="EK50" i="73" s="1"/>
  <c r="EM234" i="63"/>
  <c r="EM41" i="73" s="1"/>
  <c r="EM233" i="63"/>
  <c r="EM34" i="73" s="1"/>
  <c r="EK126" i="21"/>
  <c r="EK281" i="21" s="1"/>
  <c r="EL279" i="63"/>
  <c r="EL42" i="73" s="1"/>
  <c r="EM124" i="21"/>
  <c r="EM279" i="21" s="1"/>
  <c r="EL274" i="33"/>
  <c r="EL21" i="73" s="1"/>
  <c r="EM188" i="33"/>
  <c r="EM26" i="73" s="1"/>
  <c r="EM62" i="73" s="1"/>
  <c r="EO123" i="21"/>
  <c r="EN189" i="63"/>
  <c r="EN40" i="73" s="1"/>
  <c r="EN205" i="21"/>
  <c r="EL278" i="63"/>
  <c r="EL35" i="73" s="1"/>
  <c r="EP203" i="21"/>
  <c r="EL207" i="21"/>
  <c r="EP105" i="63"/>
  <c r="EP38" i="73" s="1"/>
  <c r="EN188" i="63"/>
  <c r="EN33" i="73" s="1"/>
  <c r="EZ190" i="21"/>
  <c r="EZ192" i="21"/>
  <c r="EZ193" i="21"/>
  <c r="EZ191" i="21"/>
  <c r="FB168" i="21"/>
  <c r="FC89" i="63"/>
  <c r="FC101" i="63" s="1"/>
  <c r="FC86" i="73" s="1"/>
  <c r="FA175" i="21"/>
  <c r="FA182" i="21" s="1"/>
  <c r="FA196" i="21"/>
  <c r="EZ115" i="21"/>
  <c r="EZ270" i="21" s="1"/>
  <c r="EZ101" i="21"/>
  <c r="EZ94" i="21"/>
  <c r="FB89" i="33"/>
  <c r="FB101" i="33" s="1"/>
  <c r="FB79" i="73" s="1"/>
  <c r="FA87" i="21"/>
  <c r="EY109" i="21"/>
  <c r="EY264" i="21" s="1"/>
  <c r="EY110" i="21"/>
  <c r="EY265" i="21" s="1"/>
  <c r="EY112" i="21"/>
  <c r="EY267" i="21" s="1"/>
  <c r="EY111" i="21"/>
  <c r="EY266" i="21" s="1"/>
  <c r="EM63" i="73" l="1"/>
  <c r="EL70" i="73"/>
  <c r="EL49" i="73"/>
  <c r="EO67" i="73"/>
  <c r="EK64" i="73"/>
  <c r="EN47" i="73"/>
  <c r="EN68" i="73"/>
  <c r="EN54" i="73"/>
  <c r="EN61" i="73"/>
  <c r="EL71" i="73"/>
  <c r="EL50" i="73"/>
  <c r="EK71" i="73"/>
  <c r="EM55" i="73"/>
  <c r="EM56" i="73"/>
  <c r="EO278" i="21"/>
  <c r="EQ104" i="63"/>
  <c r="EQ31" i="73" s="1"/>
  <c r="EQ105" i="63"/>
  <c r="EQ38" i="73" s="1"/>
  <c r="EN187" i="33"/>
  <c r="EN19" i="73" s="1"/>
  <c r="EN48" i="73" s="1"/>
  <c r="ER203" i="21"/>
  <c r="EM230" i="33"/>
  <c r="EM20" i="73" s="1"/>
  <c r="EM125" i="21"/>
  <c r="EM280" i="21" s="1"/>
  <c r="EN231" i="33"/>
  <c r="EN27" i="73" s="1"/>
  <c r="EP204" i="21"/>
  <c r="EP143" i="63"/>
  <c r="EP32" i="73" s="1"/>
  <c r="EN124" i="21"/>
  <c r="EN279" i="21" s="1"/>
  <c r="EN188" i="33"/>
  <c r="EN26" i="73" s="1"/>
  <c r="EO205" i="21"/>
  <c r="EL275" i="33"/>
  <c r="EL28" i="73" s="1"/>
  <c r="EP103" i="33"/>
  <c r="EP17" i="73" s="1"/>
  <c r="EP67" i="73" s="1"/>
  <c r="EM278" i="63"/>
  <c r="EM35" i="73" s="1"/>
  <c r="EP122" i="21"/>
  <c r="EP277" i="21" s="1"/>
  <c r="EM207" i="21"/>
  <c r="EN233" i="63"/>
  <c r="EN34" i="73" s="1"/>
  <c r="EN206" i="21"/>
  <c r="EO189" i="63"/>
  <c r="EO40" i="73" s="1"/>
  <c r="EN234" i="63"/>
  <c r="EN41" i="73" s="1"/>
  <c r="EM279" i="63"/>
  <c r="EM42" i="73" s="1"/>
  <c r="EP144" i="63"/>
  <c r="EP39" i="73" s="1"/>
  <c r="EO188" i="63"/>
  <c r="EO33" i="73" s="1"/>
  <c r="EL126" i="21"/>
  <c r="EL281" i="21" s="1"/>
  <c r="EP104" i="33"/>
  <c r="EP24" i="73" s="1"/>
  <c r="EO144" i="33"/>
  <c r="EO25" i="73" s="1"/>
  <c r="EO143" i="33"/>
  <c r="EO18" i="73" s="1"/>
  <c r="EQ122" i="21"/>
  <c r="EQ277" i="21" s="1"/>
  <c r="EP123" i="21"/>
  <c r="FA193" i="21"/>
  <c r="FA192" i="21"/>
  <c r="FA191" i="21"/>
  <c r="FA190" i="21"/>
  <c r="FD89" i="63"/>
  <c r="FD101" i="63" s="1"/>
  <c r="FD86" i="73" s="1"/>
  <c r="FC168" i="21"/>
  <c r="FB175" i="21"/>
  <c r="FB182" i="21" s="1"/>
  <c r="FB196" i="21"/>
  <c r="FA115" i="21"/>
  <c r="FA270" i="21" s="1"/>
  <c r="FA101" i="21"/>
  <c r="FA94" i="21"/>
  <c r="FC89" i="33"/>
  <c r="FC101" i="33" s="1"/>
  <c r="FC79" i="73" s="1"/>
  <c r="FB87" i="21"/>
  <c r="EZ109" i="21"/>
  <c r="EZ264" i="21" s="1"/>
  <c r="EZ110" i="21"/>
  <c r="EZ265" i="21" s="1"/>
  <c r="EZ111" i="21"/>
  <c r="EZ266" i="21" s="1"/>
  <c r="EZ112" i="21"/>
  <c r="EZ267" i="21" s="1"/>
  <c r="EN69" i="73" l="1"/>
  <c r="EL64" i="73"/>
  <c r="EL57" i="73"/>
  <c r="EN62" i="73"/>
  <c r="EN55" i="73"/>
  <c r="EP46" i="73"/>
  <c r="EP53" i="73"/>
  <c r="EP60" i="73"/>
  <c r="EN63" i="73"/>
  <c r="EN56" i="73"/>
  <c r="EM70" i="73"/>
  <c r="EM49" i="73"/>
  <c r="EO68" i="73"/>
  <c r="EO47" i="73"/>
  <c r="EO54" i="73"/>
  <c r="EO61" i="73"/>
  <c r="EM126" i="21"/>
  <c r="EM281" i="21" s="1"/>
  <c r="ER105" i="63"/>
  <c r="ER38" i="73" s="1"/>
  <c r="EM275" i="33"/>
  <c r="EM28" i="73" s="1"/>
  <c r="ER104" i="63"/>
  <c r="ER31" i="73" s="1"/>
  <c r="EM274" i="33"/>
  <c r="EM21" i="73" s="1"/>
  <c r="EO206" i="21"/>
  <c r="EQ143" i="63"/>
  <c r="EQ32" i="73" s="1"/>
  <c r="EP189" i="63"/>
  <c r="EP40" i="73" s="1"/>
  <c r="EQ144" i="63"/>
  <c r="EQ39" i="73" s="1"/>
  <c r="EP278" i="21"/>
  <c r="EN125" i="21"/>
  <c r="EN280" i="21" s="1"/>
  <c r="EQ204" i="21"/>
  <c r="EN230" i="33"/>
  <c r="EN20" i="73" s="1"/>
  <c r="EO233" i="63"/>
  <c r="EO34" i="73" s="1"/>
  <c r="EO234" i="63"/>
  <c r="EO41" i="73" s="1"/>
  <c r="EO187" i="33"/>
  <c r="EO19" i="73" s="1"/>
  <c r="EN207" i="21"/>
  <c r="EN278" i="63"/>
  <c r="EN35" i="73" s="1"/>
  <c r="EN279" i="63"/>
  <c r="EN42" i="73" s="1"/>
  <c r="EO124" i="21"/>
  <c r="EO279" i="21" s="1"/>
  <c r="EP205" i="21"/>
  <c r="EP233" i="63"/>
  <c r="EP34" i="73" s="1"/>
  <c r="EQ103" i="33"/>
  <c r="EQ17" i="73" s="1"/>
  <c r="EQ144" i="33"/>
  <c r="EQ25" i="73" s="1"/>
  <c r="EQ104" i="33"/>
  <c r="EQ24" i="73" s="1"/>
  <c r="EO188" i="33"/>
  <c r="EO26" i="73" s="1"/>
  <c r="EP188" i="63"/>
  <c r="EP33" i="73" s="1"/>
  <c r="EP143" i="33"/>
  <c r="EP18" i="73" s="1"/>
  <c r="EP47" i="73" s="1"/>
  <c r="EP144" i="33"/>
  <c r="EP25" i="73" s="1"/>
  <c r="FE89" i="63"/>
  <c r="FE101" i="63" s="1"/>
  <c r="FE86" i="73" s="1"/>
  <c r="FD168" i="21"/>
  <c r="FB193" i="21"/>
  <c r="FB190" i="21"/>
  <c r="FB192" i="21"/>
  <c r="FB191" i="21"/>
  <c r="ER122" i="21"/>
  <c r="ER277" i="21" s="1"/>
  <c r="ER104" i="33"/>
  <c r="ER24" i="73" s="1"/>
  <c r="ER103" i="33"/>
  <c r="ER17" i="73" s="1"/>
  <c r="FC175" i="21"/>
  <c r="FC182" i="21" s="1"/>
  <c r="FC196" i="21"/>
  <c r="FA109" i="21"/>
  <c r="FA264" i="21" s="1"/>
  <c r="FA111" i="21"/>
  <c r="FA266" i="21" s="1"/>
  <c r="FA110" i="21"/>
  <c r="FA265" i="21" s="1"/>
  <c r="FA112" i="21"/>
  <c r="FA267" i="21" s="1"/>
  <c r="FD89" i="33"/>
  <c r="FD101" i="33" s="1"/>
  <c r="FD79" i="73" s="1"/>
  <c r="FC87" i="21"/>
  <c r="FB115" i="21"/>
  <c r="FB270" i="21" s="1"/>
  <c r="FB101" i="21"/>
  <c r="FB94" i="21"/>
  <c r="EQ54" i="73" l="1"/>
  <c r="EQ61" i="73"/>
  <c r="EO69" i="73"/>
  <c r="EO48" i="73"/>
  <c r="EQ46" i="73"/>
  <c r="EQ67" i="73"/>
  <c r="ER46" i="73"/>
  <c r="ER67" i="73"/>
  <c r="ER53" i="73"/>
  <c r="ER60" i="73"/>
  <c r="EP61" i="73"/>
  <c r="EP54" i="73"/>
  <c r="EN70" i="73"/>
  <c r="EN49" i="73"/>
  <c r="EM71" i="73"/>
  <c r="EM50" i="73"/>
  <c r="EM64" i="73"/>
  <c r="EM57" i="73"/>
  <c r="EO55" i="73"/>
  <c r="EO62" i="73"/>
  <c r="EQ53" i="73"/>
  <c r="EQ60" i="73"/>
  <c r="EP68" i="73"/>
  <c r="EP206" i="21"/>
  <c r="ES105" i="63"/>
  <c r="ES38" i="73" s="1"/>
  <c r="EP234" i="63"/>
  <c r="EP41" i="73" s="1"/>
  <c r="EP187" i="33"/>
  <c r="EP19" i="73" s="1"/>
  <c r="EP124" i="21"/>
  <c r="EP279" i="21" s="1"/>
  <c r="EP188" i="33"/>
  <c r="EP26" i="73" s="1"/>
  <c r="EP62" i="73" s="1"/>
  <c r="EN275" i="33"/>
  <c r="EN28" i="73" s="1"/>
  <c r="EN274" i="33"/>
  <c r="EN21" i="73" s="1"/>
  <c r="EN126" i="21"/>
  <c r="EN281" i="21" s="1"/>
  <c r="ES104" i="63"/>
  <c r="ES31" i="73" s="1"/>
  <c r="EQ143" i="33"/>
  <c r="EQ18" i="73" s="1"/>
  <c r="EQ47" i="73" s="1"/>
  <c r="EQ188" i="63"/>
  <c r="EQ33" i="73" s="1"/>
  <c r="ER143" i="63"/>
  <c r="ER32" i="73" s="1"/>
  <c r="EO278" i="63"/>
  <c r="EO35" i="73" s="1"/>
  <c r="ER144" i="63"/>
  <c r="ER39" i="73" s="1"/>
  <c r="EO207" i="21"/>
  <c r="EO125" i="21"/>
  <c r="EO280" i="21" s="1"/>
  <c r="EQ189" i="63"/>
  <c r="EQ40" i="73" s="1"/>
  <c r="EQ205" i="21"/>
  <c r="ER204" i="21"/>
  <c r="EQ234" i="63"/>
  <c r="EQ41" i="73" s="1"/>
  <c r="ET105" i="63"/>
  <c r="ET38" i="73" s="1"/>
  <c r="EO279" i="63"/>
  <c r="EO42" i="73" s="1"/>
  <c r="EQ123" i="21"/>
  <c r="EQ278" i="21" s="1"/>
  <c r="EO230" i="33"/>
  <c r="EO20" i="73" s="1"/>
  <c r="EO231" i="33"/>
  <c r="EO27" i="73" s="1"/>
  <c r="EO63" i="73" s="1"/>
  <c r="ES203" i="21"/>
  <c r="ES204" i="21"/>
  <c r="EP230" i="33"/>
  <c r="EP20" i="73" s="1"/>
  <c r="EQ188" i="33"/>
  <c r="EQ26" i="73" s="1"/>
  <c r="FD196" i="21"/>
  <c r="FD175" i="21"/>
  <c r="FD182" i="21" s="1"/>
  <c r="FF89" i="63"/>
  <c r="FF101" i="63" s="1"/>
  <c r="FF86" i="73" s="1"/>
  <c r="FE168" i="21"/>
  <c r="FC192" i="21"/>
  <c r="FC191" i="21"/>
  <c r="FC193" i="21"/>
  <c r="FC190" i="21"/>
  <c r="FB109" i="21"/>
  <c r="FB264" i="21" s="1"/>
  <c r="FB110" i="21"/>
  <c r="FB265" i="21" s="1"/>
  <c r="FB111" i="21"/>
  <c r="FB266" i="21" s="1"/>
  <c r="FB112" i="21"/>
  <c r="FB267" i="21" s="1"/>
  <c r="FC115" i="21"/>
  <c r="FC270" i="21" s="1"/>
  <c r="FC94" i="21"/>
  <c r="FC101" i="21"/>
  <c r="FE89" i="33"/>
  <c r="FE101" i="33" s="1"/>
  <c r="FE79" i="73" s="1"/>
  <c r="FD87" i="21"/>
  <c r="EQ62" i="73" l="1"/>
  <c r="EO56" i="73"/>
  <c r="EP49" i="73"/>
  <c r="EP70" i="73"/>
  <c r="EP69" i="73"/>
  <c r="EP48" i="73"/>
  <c r="EP55" i="73"/>
  <c r="EQ55" i="73"/>
  <c r="EO70" i="73"/>
  <c r="EO49" i="73"/>
  <c r="EN50" i="73"/>
  <c r="EN71" i="73"/>
  <c r="EN64" i="73"/>
  <c r="EN57" i="73"/>
  <c r="EQ68" i="73"/>
  <c r="EP231" i="33"/>
  <c r="EP27" i="73" s="1"/>
  <c r="ER205" i="21"/>
  <c r="EQ206" i="21"/>
  <c r="ER123" i="21"/>
  <c r="ER278" i="21" s="1"/>
  <c r="ER144" i="33"/>
  <c r="ER25" i="73" s="1"/>
  <c r="EQ233" i="63"/>
  <c r="EQ34" i="73" s="1"/>
  <c r="ET203" i="21"/>
  <c r="ER143" i="33"/>
  <c r="ER18" i="73" s="1"/>
  <c r="EP125" i="21"/>
  <c r="EP280" i="21" s="1"/>
  <c r="ET104" i="63"/>
  <c r="ET31" i="73" s="1"/>
  <c r="EP279" i="63"/>
  <c r="EP42" i="73" s="1"/>
  <c r="EQ187" i="33"/>
  <c r="EQ19" i="73" s="1"/>
  <c r="ES122" i="21"/>
  <c r="ES277" i="21" s="1"/>
  <c r="ES144" i="63"/>
  <c r="ES39" i="73" s="1"/>
  <c r="EP278" i="63"/>
  <c r="EP35" i="73" s="1"/>
  <c r="EO274" i="33"/>
  <c r="EO21" i="73" s="1"/>
  <c r="EO50" i="73" s="1"/>
  <c r="ES143" i="63"/>
  <c r="ES32" i="73" s="1"/>
  <c r="ES104" i="33"/>
  <c r="ES24" i="73" s="1"/>
  <c r="EP207" i="21"/>
  <c r="ES103" i="33"/>
  <c r="ES17" i="73" s="1"/>
  <c r="ES46" i="73" s="1"/>
  <c r="ET143" i="63"/>
  <c r="ET32" i="73" s="1"/>
  <c r="ER189" i="63"/>
  <c r="ER40" i="73" s="1"/>
  <c r="ER188" i="63"/>
  <c r="ER33" i="73" s="1"/>
  <c r="ES143" i="33"/>
  <c r="ES18" i="73" s="1"/>
  <c r="ER206" i="21"/>
  <c r="EO126" i="21"/>
  <c r="EO281" i="21" s="1"/>
  <c r="EQ124" i="21"/>
  <c r="EQ279" i="21" s="1"/>
  <c r="EP275" i="33"/>
  <c r="EP28" i="73" s="1"/>
  <c r="EO275" i="33"/>
  <c r="EO28" i="73" s="1"/>
  <c r="FF168" i="21"/>
  <c r="FG89" i="63"/>
  <c r="FG101" i="63" s="1"/>
  <c r="FG86" i="73" s="1"/>
  <c r="FE175" i="21"/>
  <c r="FE182" i="21" s="1"/>
  <c r="FE196" i="21"/>
  <c r="FD190" i="21"/>
  <c r="FD192" i="21"/>
  <c r="FD193" i="21"/>
  <c r="FD191" i="21"/>
  <c r="ET104" i="33"/>
  <c r="ET24" i="73" s="1"/>
  <c r="ET122" i="21"/>
  <c r="FD115" i="21"/>
  <c r="FD270" i="21" s="1"/>
  <c r="FD101" i="21"/>
  <c r="FD94" i="21"/>
  <c r="FC109" i="21"/>
  <c r="FC264" i="21" s="1"/>
  <c r="FC110" i="21"/>
  <c r="FC265" i="21" s="1"/>
  <c r="FC112" i="21"/>
  <c r="FC267" i="21" s="1"/>
  <c r="FC111" i="21"/>
  <c r="FC266" i="21" s="1"/>
  <c r="FF89" i="33"/>
  <c r="FF101" i="33" s="1"/>
  <c r="FF79" i="73" s="1"/>
  <c r="FE87" i="21"/>
  <c r="EO71" i="73" l="1"/>
  <c r="ET53" i="73"/>
  <c r="ET60" i="73"/>
  <c r="EO64" i="73"/>
  <c r="EO57" i="73"/>
  <c r="ER54" i="73"/>
  <c r="ER61" i="73"/>
  <c r="EP64" i="73"/>
  <c r="EP57" i="73"/>
  <c r="EQ69" i="73"/>
  <c r="EQ48" i="73"/>
  <c r="ES60" i="73"/>
  <c r="ES53" i="73"/>
  <c r="EP63" i="73"/>
  <c r="EP56" i="73"/>
  <c r="ES47" i="73"/>
  <c r="ES68" i="73"/>
  <c r="ER68" i="73"/>
  <c r="ER47" i="73"/>
  <c r="ES67" i="73"/>
  <c r="ES189" i="63"/>
  <c r="ES40" i="73" s="1"/>
  <c r="ET277" i="21"/>
  <c r="ES205" i="21"/>
  <c r="ES188" i="63"/>
  <c r="ES33" i="73" s="1"/>
  <c r="ES144" i="33"/>
  <c r="ES25" i="73" s="1"/>
  <c r="ES61" i="73" s="1"/>
  <c r="EQ207" i="21"/>
  <c r="ET204" i="21"/>
  <c r="ET144" i="63"/>
  <c r="ET39" i="73" s="1"/>
  <c r="ER187" i="33"/>
  <c r="ER19" i="73" s="1"/>
  <c r="ER69" i="73" s="1"/>
  <c r="EP274" i="33"/>
  <c r="EP21" i="73" s="1"/>
  <c r="ER188" i="33"/>
  <c r="ER26" i="73" s="1"/>
  <c r="ER124" i="21"/>
  <c r="ER279" i="21" s="1"/>
  <c r="ES123" i="21"/>
  <c r="ES278" i="21" s="1"/>
  <c r="EP126" i="21"/>
  <c r="EP281" i="21" s="1"/>
  <c r="ET103" i="33"/>
  <c r="ET17" i="73" s="1"/>
  <c r="ET67" i="73" s="1"/>
  <c r="EQ125" i="21"/>
  <c r="EQ280" i="21" s="1"/>
  <c r="EQ231" i="33"/>
  <c r="EQ27" i="73" s="1"/>
  <c r="EU105" i="63"/>
  <c r="EU38" i="73" s="1"/>
  <c r="EQ279" i="63"/>
  <c r="EQ42" i="73" s="1"/>
  <c r="ER234" i="63"/>
  <c r="ER41" i="73" s="1"/>
  <c r="EU104" i="63"/>
  <c r="EU31" i="73" s="1"/>
  <c r="ER233" i="63"/>
  <c r="ER34" i="73" s="1"/>
  <c r="EU203" i="21"/>
  <c r="ET143" i="33"/>
  <c r="ET18" i="73" s="1"/>
  <c r="EQ230" i="33"/>
  <c r="EQ20" i="73" s="1"/>
  <c r="EQ278" i="63"/>
  <c r="EQ35" i="73" s="1"/>
  <c r="EU143" i="63"/>
  <c r="EU32" i="73" s="1"/>
  <c r="ER230" i="33"/>
  <c r="ER20" i="73" s="1"/>
  <c r="ES187" i="33"/>
  <c r="ES19" i="73" s="1"/>
  <c r="FH89" i="63"/>
  <c r="FH101" i="63" s="1"/>
  <c r="FH86" i="73" s="1"/>
  <c r="FG168" i="21"/>
  <c r="FF196" i="21"/>
  <c r="FF175" i="21"/>
  <c r="FF182" i="21" s="1"/>
  <c r="FE191" i="21"/>
  <c r="FE192" i="21"/>
  <c r="FE190" i="21"/>
  <c r="FE193" i="21"/>
  <c r="FD109" i="21"/>
  <c r="FD264" i="21" s="1"/>
  <c r="FD110" i="21"/>
  <c r="FD265" i="21" s="1"/>
  <c r="FD111" i="21"/>
  <c r="FD266" i="21" s="1"/>
  <c r="FD112" i="21"/>
  <c r="FD267" i="21" s="1"/>
  <c r="FE115" i="21"/>
  <c r="FE270" i="21" s="1"/>
  <c r="FE101" i="21"/>
  <c r="FE94" i="21"/>
  <c r="FG89" i="33"/>
  <c r="FG101" i="33" s="1"/>
  <c r="FG79" i="73" s="1"/>
  <c r="FF87" i="21"/>
  <c r="ET46" i="73" l="1"/>
  <c r="ER48" i="73"/>
  <c r="ES54" i="73"/>
  <c r="ER49" i="73"/>
  <c r="ER70" i="73"/>
  <c r="ET47" i="73"/>
  <c r="ET68" i="73"/>
  <c r="ES69" i="73"/>
  <c r="ES48" i="73"/>
  <c r="ER62" i="73"/>
  <c r="ER55" i="73"/>
  <c r="EP50" i="73"/>
  <c r="EP71" i="73"/>
  <c r="EQ49" i="73"/>
  <c r="EQ70" i="73"/>
  <c r="EQ56" i="73"/>
  <c r="EQ63" i="73"/>
  <c r="ER278" i="63"/>
  <c r="ER35" i="73" s="1"/>
  <c r="EQ126" i="21"/>
  <c r="EQ281" i="21" s="1"/>
  <c r="ER279" i="63"/>
  <c r="ER42" i="73" s="1"/>
  <c r="EQ275" i="33"/>
  <c r="EQ28" i="73" s="1"/>
  <c r="ER207" i="21"/>
  <c r="ET189" i="63"/>
  <c r="ET40" i="73" s="1"/>
  <c r="ET205" i="21"/>
  <c r="EQ274" i="33"/>
  <c r="EQ21" i="73" s="1"/>
  <c r="EV203" i="21"/>
  <c r="EV104" i="63"/>
  <c r="EV31" i="73" s="1"/>
  <c r="EV105" i="63"/>
  <c r="EV38" i="73" s="1"/>
  <c r="EU122" i="21"/>
  <c r="EU277" i="21" s="1"/>
  <c r="EU204" i="21"/>
  <c r="EU104" i="33"/>
  <c r="EU24" i="73" s="1"/>
  <c r="EU103" i="33"/>
  <c r="EU17" i="73" s="1"/>
  <c r="ES188" i="33"/>
  <c r="ES26" i="73" s="1"/>
  <c r="EU144" i="63"/>
  <c r="EU39" i="73" s="1"/>
  <c r="ES234" i="63"/>
  <c r="ES41" i="73" s="1"/>
  <c r="ES233" i="63"/>
  <c r="ES34" i="73" s="1"/>
  <c r="ES206" i="21"/>
  <c r="ES231" i="33"/>
  <c r="ES27" i="73" s="1"/>
  <c r="ER125" i="21"/>
  <c r="ER280" i="21" s="1"/>
  <c r="ET144" i="33"/>
  <c r="ET25" i="73" s="1"/>
  <c r="ET61" i="73" s="1"/>
  <c r="ET123" i="21"/>
  <c r="ET278" i="21" s="1"/>
  <c r="ET188" i="63"/>
  <c r="ET33" i="73" s="1"/>
  <c r="ET206" i="21"/>
  <c r="ER231" i="33"/>
  <c r="ER27" i="73" s="1"/>
  <c r="ER63" i="73" s="1"/>
  <c r="ES124" i="21"/>
  <c r="ES279" i="21" s="1"/>
  <c r="EU144" i="33"/>
  <c r="EU25" i="73" s="1"/>
  <c r="FG175" i="21"/>
  <c r="FG182" i="21" s="1"/>
  <c r="FG196" i="21"/>
  <c r="FF190" i="21"/>
  <c r="FF192" i="21"/>
  <c r="FF193" i="21"/>
  <c r="FF191" i="21"/>
  <c r="FI89" i="63"/>
  <c r="FI101" i="63" s="1"/>
  <c r="FI86" i="73" s="1"/>
  <c r="FH168" i="21"/>
  <c r="FH89" i="33"/>
  <c r="FH101" i="33" s="1"/>
  <c r="FH79" i="73" s="1"/>
  <c r="FG87" i="21"/>
  <c r="FF115" i="21"/>
  <c r="FF270" i="21" s="1"/>
  <c r="FF101" i="21"/>
  <c r="FF94" i="21"/>
  <c r="EV144" i="63"/>
  <c r="EV39" i="73" s="1"/>
  <c r="EV143" i="63"/>
  <c r="EV32" i="73" s="1"/>
  <c r="EV204" i="21"/>
  <c r="FE109" i="21"/>
  <c r="FE264" i="21" s="1"/>
  <c r="FE110" i="21"/>
  <c r="FE265" i="21" s="1"/>
  <c r="FE111" i="21"/>
  <c r="FE266" i="21" s="1"/>
  <c r="FE112" i="21"/>
  <c r="FE267" i="21" s="1"/>
  <c r="ES63" i="73" l="1"/>
  <c r="ER56" i="73"/>
  <c r="ES56" i="73"/>
  <c r="EU46" i="73"/>
  <c r="EU67" i="73"/>
  <c r="EU60" i="73"/>
  <c r="EU53" i="73"/>
  <c r="EU61" i="73"/>
  <c r="EU54" i="73"/>
  <c r="EQ57" i="73"/>
  <c r="EQ64" i="73"/>
  <c r="ET54" i="73"/>
  <c r="ES55" i="73"/>
  <c r="ES62" i="73"/>
  <c r="EQ71" i="73"/>
  <c r="EQ50" i="73"/>
  <c r="ES207" i="21"/>
  <c r="EU188" i="63"/>
  <c r="EU33" i="73" s="1"/>
  <c r="ES279" i="63"/>
  <c r="ES42" i="73" s="1"/>
  <c r="EU205" i="21"/>
  <c r="EU189" i="63"/>
  <c r="EU40" i="73" s="1"/>
  <c r="ES230" i="33"/>
  <c r="ES20" i="73" s="1"/>
  <c r="ES278" i="63"/>
  <c r="ES35" i="73" s="1"/>
  <c r="ES125" i="21"/>
  <c r="ES280" i="21" s="1"/>
  <c r="EU143" i="33"/>
  <c r="EU18" i="73" s="1"/>
  <c r="EU47" i="73" s="1"/>
  <c r="EV122" i="21"/>
  <c r="EV277" i="21" s="1"/>
  <c r="EV104" i="33"/>
  <c r="EV24" i="73" s="1"/>
  <c r="EU123" i="21"/>
  <c r="EU278" i="21" s="1"/>
  <c r="EV103" i="33"/>
  <c r="EV17" i="73" s="1"/>
  <c r="EV46" i="73" s="1"/>
  <c r="ET234" i="63"/>
  <c r="ET41" i="73" s="1"/>
  <c r="ER126" i="21"/>
  <c r="ER281" i="21" s="1"/>
  <c r="ER274" i="33"/>
  <c r="ER21" i="73" s="1"/>
  <c r="ER50" i="73" s="1"/>
  <c r="ER275" i="33"/>
  <c r="ER28" i="73" s="1"/>
  <c r="EW105" i="63"/>
  <c r="EW38" i="73" s="1"/>
  <c r="EW104" i="63"/>
  <c r="EW31" i="73" s="1"/>
  <c r="ET187" i="33"/>
  <c r="ET19" i="73" s="1"/>
  <c r="EW203" i="21"/>
  <c r="EU234" i="63"/>
  <c r="EU41" i="73" s="1"/>
  <c r="EW144" i="63"/>
  <c r="EW39" i="73" s="1"/>
  <c r="ET124" i="21"/>
  <c r="ET279" i="21" s="1"/>
  <c r="ET233" i="63"/>
  <c r="ET34" i="73" s="1"/>
  <c r="ET188" i="33"/>
  <c r="ET26" i="73" s="1"/>
  <c r="EU188" i="33"/>
  <c r="EU26" i="73" s="1"/>
  <c r="ET230" i="33"/>
  <c r="ET20" i="73" s="1"/>
  <c r="EW103" i="33"/>
  <c r="EW17" i="73" s="1"/>
  <c r="EW122" i="21"/>
  <c r="EW104" i="33"/>
  <c r="EW24" i="73" s="1"/>
  <c r="FH196" i="21"/>
  <c r="FH175" i="21"/>
  <c r="FH182" i="21" s="1"/>
  <c r="FG190" i="21"/>
  <c r="FG191" i="21"/>
  <c r="FG193" i="21"/>
  <c r="FG192" i="21"/>
  <c r="FI168" i="21"/>
  <c r="FJ89" i="63"/>
  <c r="FJ101" i="63" s="1"/>
  <c r="FJ86" i="73" s="1"/>
  <c r="FI89" i="33"/>
  <c r="FI101" i="33" s="1"/>
  <c r="FI79" i="73" s="1"/>
  <c r="FH87" i="21"/>
  <c r="FF109" i="21"/>
  <c r="FF264" i="21" s="1"/>
  <c r="FF110" i="21"/>
  <c r="FF265" i="21" s="1"/>
  <c r="FF112" i="21"/>
  <c r="FF267" i="21" s="1"/>
  <c r="FF111" i="21"/>
  <c r="FF266" i="21" s="1"/>
  <c r="FG115" i="21"/>
  <c r="FG270" i="21" s="1"/>
  <c r="FG101" i="21"/>
  <c r="FG94" i="21"/>
  <c r="EU68" i="73" l="1"/>
  <c r="ER71" i="73"/>
  <c r="EW60" i="73"/>
  <c r="EW53" i="73"/>
  <c r="ES70" i="73"/>
  <c r="ES49" i="73"/>
  <c r="EU62" i="73"/>
  <c r="EU55" i="73"/>
  <c r="EV53" i="73"/>
  <c r="EV60" i="73"/>
  <c r="ET55" i="73"/>
  <c r="ET62" i="73"/>
  <c r="EW46" i="73"/>
  <c r="EW67" i="73"/>
  <c r="ET49" i="73"/>
  <c r="ET70" i="73"/>
  <c r="ET69" i="73"/>
  <c r="ET48" i="73"/>
  <c r="ER57" i="73"/>
  <c r="ER64" i="73"/>
  <c r="EV67" i="73"/>
  <c r="ET207" i="21"/>
  <c r="ET278" i="63"/>
  <c r="ET35" i="73" s="1"/>
  <c r="EU206" i="21"/>
  <c r="EW143" i="63"/>
  <c r="EW32" i="73" s="1"/>
  <c r="EW204" i="21"/>
  <c r="EU187" i="33"/>
  <c r="EU19" i="73" s="1"/>
  <c r="ES275" i="33"/>
  <c r="ES28" i="73" s="1"/>
  <c r="EU233" i="63"/>
  <c r="EU34" i="73" s="1"/>
  <c r="EX203" i="21"/>
  <c r="EW277" i="21"/>
  <c r="EV188" i="63"/>
  <c r="EV33" i="73" s="1"/>
  <c r="EV234" i="63"/>
  <c r="EV41" i="73" s="1"/>
  <c r="EX104" i="63"/>
  <c r="EX31" i="73" s="1"/>
  <c r="EX105" i="63"/>
  <c r="EX38" i="73" s="1"/>
  <c r="EV143" i="33"/>
  <c r="EV18" i="73" s="1"/>
  <c r="ES274" i="33"/>
  <c r="ES21" i="73" s="1"/>
  <c r="ES71" i="73" s="1"/>
  <c r="EV123" i="21"/>
  <c r="EV278" i="21" s="1"/>
  <c r="EV144" i="33"/>
  <c r="EV25" i="73" s="1"/>
  <c r="EU124" i="21"/>
  <c r="EU279" i="21" s="1"/>
  <c r="EX122" i="21"/>
  <c r="ET279" i="63"/>
  <c r="ET42" i="73" s="1"/>
  <c r="EV205" i="21"/>
  <c r="EX204" i="21"/>
  <c r="EV189" i="63"/>
  <c r="EV40" i="73" s="1"/>
  <c r="EY104" i="63"/>
  <c r="EY31" i="73" s="1"/>
  <c r="ES126" i="21"/>
  <c r="ES281" i="21" s="1"/>
  <c r="ET125" i="21"/>
  <c r="ET280" i="21" s="1"/>
  <c r="EU231" i="33"/>
  <c r="EU27" i="73" s="1"/>
  <c r="ET231" i="33"/>
  <c r="ET27" i="73" s="1"/>
  <c r="EW123" i="21"/>
  <c r="FI196" i="21"/>
  <c r="FI175" i="21"/>
  <c r="FI182" i="21" s="1"/>
  <c r="FJ168" i="21"/>
  <c r="FK89" i="63"/>
  <c r="FK101" i="63" s="1"/>
  <c r="FK86" i="73" s="1"/>
  <c r="FH191" i="21"/>
  <c r="FH193" i="21"/>
  <c r="FH190" i="21"/>
  <c r="FH192" i="21"/>
  <c r="FH115" i="21"/>
  <c r="FH270" i="21" s="1"/>
  <c r="FH101" i="21"/>
  <c r="FH94" i="21"/>
  <c r="FG109" i="21"/>
  <c r="FG264" i="21" s="1"/>
  <c r="FG110" i="21"/>
  <c r="FG265" i="21" s="1"/>
  <c r="FG111" i="21"/>
  <c r="FG266" i="21" s="1"/>
  <c r="FG112" i="21"/>
  <c r="FG267" i="21" s="1"/>
  <c r="FJ89" i="33"/>
  <c r="FJ101" i="33" s="1"/>
  <c r="FJ79" i="73" s="1"/>
  <c r="FI87" i="21"/>
  <c r="ES50" i="73" l="1"/>
  <c r="ES64" i="73"/>
  <c r="ES57" i="73"/>
  <c r="EV61" i="73"/>
  <c r="EV54" i="73"/>
  <c r="EV47" i="73"/>
  <c r="EV68" i="73"/>
  <c r="EU48" i="73"/>
  <c r="EU69" i="73"/>
  <c r="ET63" i="73"/>
  <c r="ET56" i="73"/>
  <c r="EU56" i="73"/>
  <c r="EU63" i="73"/>
  <c r="EU279" i="63"/>
  <c r="EU42" i="73" s="1"/>
  <c r="EU278" i="63"/>
  <c r="EU35" i="73" s="1"/>
  <c r="EW188" i="63"/>
  <c r="EW33" i="73" s="1"/>
  <c r="EX144" i="63"/>
  <c r="EX39" i="73" s="1"/>
  <c r="EX277" i="21"/>
  <c r="EU207" i="21"/>
  <c r="EW278" i="21"/>
  <c r="EV233" i="63"/>
  <c r="EV34" i="73" s="1"/>
  <c r="EU230" i="33"/>
  <c r="EU20" i="73" s="1"/>
  <c r="EX143" i="63"/>
  <c r="EX32" i="73" s="1"/>
  <c r="EW144" i="33"/>
  <c r="EW25" i="73" s="1"/>
  <c r="EV125" i="21"/>
  <c r="EW143" i="33"/>
  <c r="EW18" i="73" s="1"/>
  <c r="EU125" i="21"/>
  <c r="EU280" i="21" s="1"/>
  <c r="EV206" i="21"/>
  <c r="ET275" i="33"/>
  <c r="ET28" i="73" s="1"/>
  <c r="EX104" i="33"/>
  <c r="EX24" i="73" s="1"/>
  <c r="EV124" i="21"/>
  <c r="EV279" i="21" s="1"/>
  <c r="EY144" i="63"/>
  <c r="EY39" i="73" s="1"/>
  <c r="EW205" i="21"/>
  <c r="EW189" i="63"/>
  <c r="EW40" i="73" s="1"/>
  <c r="EV188" i="33"/>
  <c r="EV26" i="73" s="1"/>
  <c r="EX143" i="33"/>
  <c r="EX18" i="73" s="1"/>
  <c r="EX103" i="33"/>
  <c r="EX17" i="73" s="1"/>
  <c r="EX46" i="73" s="1"/>
  <c r="EV187" i="33"/>
  <c r="EV19" i="73" s="1"/>
  <c r="EV48" i="73" s="1"/>
  <c r="EY105" i="63"/>
  <c r="EY38" i="73" s="1"/>
  <c r="EY203" i="21"/>
  <c r="ET126" i="21"/>
  <c r="ET281" i="21" s="1"/>
  <c r="ET274" i="33"/>
  <c r="ET21" i="73" s="1"/>
  <c r="ET71" i="73" s="1"/>
  <c r="EY103" i="33"/>
  <c r="EY17" i="73" s="1"/>
  <c r="EY104" i="33"/>
  <c r="EY24" i="73" s="1"/>
  <c r="FK168" i="21"/>
  <c r="FL89" i="63"/>
  <c r="FL101" i="63" s="1"/>
  <c r="FL86" i="73" s="1"/>
  <c r="FJ196" i="21"/>
  <c r="FJ175" i="21"/>
  <c r="FJ182" i="21" s="1"/>
  <c r="FI192" i="21"/>
  <c r="FI191" i="21"/>
  <c r="FI193" i="21"/>
  <c r="FI190" i="21"/>
  <c r="FI115" i="21"/>
  <c r="FI270" i="21" s="1"/>
  <c r="FI101" i="21"/>
  <c r="FI94" i="21"/>
  <c r="FK89" i="33"/>
  <c r="FK101" i="33" s="1"/>
  <c r="FK79" i="73" s="1"/>
  <c r="FJ87" i="21"/>
  <c r="FH109" i="21"/>
  <c r="FH264" i="21" s="1"/>
  <c r="FH111" i="21"/>
  <c r="FH266" i="21" s="1"/>
  <c r="FH110" i="21"/>
  <c r="FH265" i="21" s="1"/>
  <c r="FH112" i="21"/>
  <c r="FH267" i="21" s="1"/>
  <c r="EX47" i="73" l="1"/>
  <c r="ET50" i="73"/>
  <c r="EV69" i="73"/>
  <c r="EX68" i="73"/>
  <c r="ET64" i="73"/>
  <c r="ET57" i="73"/>
  <c r="EY53" i="73"/>
  <c r="EY60" i="73"/>
  <c r="EY46" i="73"/>
  <c r="EY67" i="73"/>
  <c r="EV62" i="73"/>
  <c r="EV55" i="73"/>
  <c r="EW68" i="73"/>
  <c r="EW47" i="73"/>
  <c r="EW61" i="73"/>
  <c r="EW54" i="73"/>
  <c r="EX67" i="73"/>
  <c r="EX60" i="73"/>
  <c r="EX53" i="73"/>
  <c r="EU70" i="73"/>
  <c r="EU49" i="73"/>
  <c r="FA104" i="63"/>
  <c r="FA31" i="73" s="1"/>
  <c r="EW188" i="33"/>
  <c r="EW26" i="73" s="1"/>
  <c r="EX123" i="21"/>
  <c r="EX278" i="21" s="1"/>
  <c r="EW187" i="33"/>
  <c r="EW19" i="73" s="1"/>
  <c r="EU126" i="21"/>
  <c r="EU281" i="21" s="1"/>
  <c r="EZ203" i="21"/>
  <c r="EW206" i="21"/>
  <c r="EZ105" i="63"/>
  <c r="EZ38" i="73" s="1"/>
  <c r="EZ104" i="63"/>
  <c r="EZ31" i="73" s="1"/>
  <c r="EV280" i="21"/>
  <c r="EW124" i="21"/>
  <c r="EW279" i="21" s="1"/>
  <c r="EU274" i="33"/>
  <c r="EU21" i="73" s="1"/>
  <c r="EX144" i="33"/>
  <c r="EX25" i="73" s="1"/>
  <c r="EU275" i="33"/>
  <c r="EU28" i="73" s="1"/>
  <c r="EX188" i="63"/>
  <c r="EX33" i="73" s="1"/>
  <c r="EY122" i="21"/>
  <c r="EY277" i="21" s="1"/>
  <c r="EX189" i="63"/>
  <c r="EX40" i="73" s="1"/>
  <c r="EY143" i="63"/>
  <c r="EY32" i="73" s="1"/>
  <c r="EV230" i="33"/>
  <c r="EV20" i="73" s="1"/>
  <c r="EX205" i="21"/>
  <c r="EV231" i="33"/>
  <c r="EV27" i="73" s="1"/>
  <c r="EV56" i="73" s="1"/>
  <c r="EV207" i="21"/>
  <c r="EV278" i="63"/>
  <c r="EV35" i="73" s="1"/>
  <c r="EV279" i="63"/>
  <c r="EV42" i="73" s="1"/>
  <c r="EW233" i="63"/>
  <c r="EW34" i="73" s="1"/>
  <c r="EY204" i="21"/>
  <c r="EW234" i="63"/>
  <c r="EW41" i="73" s="1"/>
  <c r="EX206" i="21"/>
  <c r="EX187" i="33"/>
  <c r="EX19" i="73" s="1"/>
  <c r="EZ104" i="33"/>
  <c r="EZ24" i="73" s="1"/>
  <c r="EZ103" i="33"/>
  <c r="EZ17" i="73" s="1"/>
  <c r="EZ122" i="21"/>
  <c r="FK175" i="21"/>
  <c r="FK182" i="21" s="1"/>
  <c r="FK196" i="21"/>
  <c r="FJ192" i="21"/>
  <c r="FJ191" i="21"/>
  <c r="FJ190" i="21"/>
  <c r="FJ193" i="21"/>
  <c r="FM89" i="63"/>
  <c r="FM101" i="63" s="1"/>
  <c r="FM86" i="73" s="1"/>
  <c r="FL168" i="21"/>
  <c r="FI109" i="21"/>
  <c r="FI264" i="21" s="1"/>
  <c r="FI110" i="21"/>
  <c r="FI265" i="21" s="1"/>
  <c r="FI111" i="21"/>
  <c r="FI266" i="21" s="1"/>
  <c r="FI112" i="21"/>
  <c r="FI267" i="21" s="1"/>
  <c r="FA203" i="21"/>
  <c r="FA105" i="63"/>
  <c r="FA38" i="73" s="1"/>
  <c r="FL89" i="33"/>
  <c r="FL101" i="33" s="1"/>
  <c r="FL79" i="73" s="1"/>
  <c r="FK87" i="21"/>
  <c r="FJ115" i="21"/>
  <c r="FJ270" i="21" s="1"/>
  <c r="FJ94" i="21"/>
  <c r="FJ101" i="21"/>
  <c r="EX69" i="73" l="1"/>
  <c r="EX48" i="73"/>
  <c r="EX61" i="73"/>
  <c r="EX54" i="73"/>
  <c r="EU50" i="73"/>
  <c r="EU71" i="73"/>
  <c r="EW48" i="73"/>
  <c r="EW69" i="73"/>
  <c r="EV49" i="73"/>
  <c r="EV70" i="73"/>
  <c r="EW62" i="73"/>
  <c r="EW55" i="73"/>
  <c r="EV63" i="73"/>
  <c r="EZ46" i="73"/>
  <c r="EZ67" i="73"/>
  <c r="EZ60" i="73"/>
  <c r="EZ53" i="73"/>
  <c r="EU57" i="73"/>
  <c r="EU64" i="73"/>
  <c r="EZ277" i="21"/>
  <c r="EV275" i="33"/>
  <c r="EV28" i="73" s="1"/>
  <c r="EV126" i="21"/>
  <c r="EV281" i="21" s="1"/>
  <c r="EW278" i="63"/>
  <c r="EW35" i="73" s="1"/>
  <c r="EW279" i="63"/>
  <c r="EW42" i="73" s="1"/>
  <c r="EW207" i="21"/>
  <c r="EY189" i="63"/>
  <c r="EY40" i="73" s="1"/>
  <c r="EY188" i="63"/>
  <c r="EY33" i="73" s="1"/>
  <c r="EY205" i="21"/>
  <c r="EV274" i="33"/>
  <c r="EV21" i="73" s="1"/>
  <c r="EX233" i="63"/>
  <c r="EX34" i="73" s="1"/>
  <c r="EX234" i="63"/>
  <c r="EX41" i="73" s="1"/>
  <c r="EX188" i="33"/>
  <c r="EX26" i="73" s="1"/>
  <c r="EX62" i="73" s="1"/>
  <c r="EZ144" i="63"/>
  <c r="EZ39" i="73" s="1"/>
  <c r="EZ204" i="21"/>
  <c r="EZ143" i="63"/>
  <c r="EZ32" i="73" s="1"/>
  <c r="EY143" i="33"/>
  <c r="EY18" i="73" s="1"/>
  <c r="EW231" i="33"/>
  <c r="EW27" i="73" s="1"/>
  <c r="EY144" i="33"/>
  <c r="EY25" i="73" s="1"/>
  <c r="EY123" i="21"/>
  <c r="EY278" i="21" s="1"/>
  <c r="EW125" i="21"/>
  <c r="EW280" i="21" s="1"/>
  <c r="EW230" i="33"/>
  <c r="EW20" i="73" s="1"/>
  <c r="EX125" i="21"/>
  <c r="EX280" i="21" s="1"/>
  <c r="FA204" i="21"/>
  <c r="EX124" i="21"/>
  <c r="EX279" i="21" s="1"/>
  <c r="FK191" i="21"/>
  <c r="FK192" i="21"/>
  <c r="FK190" i="21"/>
  <c r="FK193" i="21"/>
  <c r="FM168" i="21"/>
  <c r="FN89" i="63"/>
  <c r="FN101" i="63" s="1"/>
  <c r="FN86" i="73" s="1"/>
  <c r="FL175" i="21"/>
  <c r="FL182" i="21" s="1"/>
  <c r="FL196" i="21"/>
  <c r="FJ109" i="21"/>
  <c r="FJ264" i="21" s="1"/>
  <c r="FJ110" i="21"/>
  <c r="FJ265" i="21" s="1"/>
  <c r="FJ112" i="21"/>
  <c r="FJ267" i="21" s="1"/>
  <c r="FJ111" i="21"/>
  <c r="FJ266" i="21" s="1"/>
  <c r="FK115" i="21"/>
  <c r="FK270" i="21" s="1"/>
  <c r="FK101" i="21"/>
  <c r="FK94" i="21"/>
  <c r="FM89" i="33"/>
  <c r="FM101" i="33" s="1"/>
  <c r="FM79" i="73" s="1"/>
  <c r="FL87" i="21"/>
  <c r="EW49" i="73" l="1"/>
  <c r="EW70" i="73"/>
  <c r="EY54" i="73"/>
  <c r="EY61" i="73"/>
  <c r="EW63" i="73"/>
  <c r="EW56" i="73"/>
  <c r="EV71" i="73"/>
  <c r="EV50" i="73"/>
  <c r="EV57" i="73"/>
  <c r="EV64" i="73"/>
  <c r="EY47" i="73"/>
  <c r="EY68" i="73"/>
  <c r="EX55" i="73"/>
  <c r="EY233" i="63"/>
  <c r="EY34" i="73" s="1"/>
  <c r="EY234" i="63"/>
  <c r="EY41" i="73" s="1"/>
  <c r="EW126" i="21"/>
  <c r="EW281" i="21" s="1"/>
  <c r="EY206" i="21"/>
  <c r="EW275" i="33"/>
  <c r="EW28" i="73" s="1"/>
  <c r="EX207" i="21"/>
  <c r="EZ144" i="33"/>
  <c r="EZ25" i="73" s="1"/>
  <c r="EW274" i="33"/>
  <c r="EW21" i="73" s="1"/>
  <c r="EX278" i="63"/>
  <c r="EX35" i="73" s="1"/>
  <c r="EX279" i="63"/>
  <c r="EX42" i="73" s="1"/>
  <c r="EZ143" i="33"/>
  <c r="EZ18" i="73" s="1"/>
  <c r="EZ123" i="21"/>
  <c r="EZ278" i="21" s="1"/>
  <c r="EY124" i="21"/>
  <c r="EY279" i="21" s="1"/>
  <c r="FB105" i="63"/>
  <c r="FB38" i="73" s="1"/>
  <c r="FB203" i="21"/>
  <c r="FB104" i="63"/>
  <c r="FB31" i="73" s="1"/>
  <c r="EZ189" i="63"/>
  <c r="EZ40" i="73" s="1"/>
  <c r="EY188" i="33"/>
  <c r="EY26" i="73" s="1"/>
  <c r="EY55" i="73" s="1"/>
  <c r="FA103" i="33"/>
  <c r="FA17" i="73" s="1"/>
  <c r="FA122" i="21"/>
  <c r="FA277" i="21" s="1"/>
  <c r="EY187" i="33"/>
  <c r="EY19" i="73" s="1"/>
  <c r="FA143" i="63"/>
  <c r="FA32" i="73" s="1"/>
  <c r="EZ188" i="63"/>
  <c r="EZ33" i="73" s="1"/>
  <c r="EZ233" i="63"/>
  <c r="EZ34" i="73" s="1"/>
  <c r="EZ205" i="21"/>
  <c r="FA123" i="21"/>
  <c r="FA278" i="21" s="1"/>
  <c r="EY230" i="33"/>
  <c r="EY20" i="73" s="1"/>
  <c r="FA104" i="33"/>
  <c r="FA24" i="73" s="1"/>
  <c r="EX231" i="33"/>
  <c r="EX27" i="73" s="1"/>
  <c r="EX230" i="33"/>
  <c r="EX20" i="73" s="1"/>
  <c r="FA144" i="63"/>
  <c r="FA39" i="73" s="1"/>
  <c r="FB204" i="21"/>
  <c r="EZ188" i="33"/>
  <c r="EZ26" i="73" s="1"/>
  <c r="FM175" i="21"/>
  <c r="FM182" i="21" s="1"/>
  <c r="FM196" i="21"/>
  <c r="FL190" i="21"/>
  <c r="FL193" i="21"/>
  <c r="FL192" i="21"/>
  <c r="FL191" i="21"/>
  <c r="FO89" i="63"/>
  <c r="FO101" i="63" s="1"/>
  <c r="FO86" i="73" s="1"/>
  <c r="FN168" i="21"/>
  <c r="FL115" i="21"/>
  <c r="FL270" i="21" s="1"/>
  <c r="FL94" i="21"/>
  <c r="FL101" i="21"/>
  <c r="FN89" i="33"/>
  <c r="FN101" i="33" s="1"/>
  <c r="FN79" i="73" s="1"/>
  <c r="FM87" i="21"/>
  <c r="FK109" i="21"/>
  <c r="FK264" i="21" s="1"/>
  <c r="FK110" i="21"/>
  <c r="FK265" i="21" s="1"/>
  <c r="FK111" i="21"/>
  <c r="FK266" i="21" s="1"/>
  <c r="FK112" i="21"/>
  <c r="FK267" i="21" s="1"/>
  <c r="EY62" i="73" l="1"/>
  <c r="EZ62" i="73"/>
  <c r="EZ55" i="73"/>
  <c r="EW71" i="73"/>
  <c r="EW50" i="73"/>
  <c r="EZ61" i="73"/>
  <c r="EZ54" i="73"/>
  <c r="EX70" i="73"/>
  <c r="EX49" i="73"/>
  <c r="EX56" i="73"/>
  <c r="EX63" i="73"/>
  <c r="EY69" i="73"/>
  <c r="EY48" i="73"/>
  <c r="EW64" i="73"/>
  <c r="EW57" i="73"/>
  <c r="FA60" i="73"/>
  <c r="FA53" i="73"/>
  <c r="EY49" i="73"/>
  <c r="EY70" i="73"/>
  <c r="FA46" i="73"/>
  <c r="FA67" i="73"/>
  <c r="EZ68" i="73"/>
  <c r="EZ47" i="73"/>
  <c r="FA189" i="63"/>
  <c r="FA40" i="73" s="1"/>
  <c r="FC104" i="63"/>
  <c r="FC31" i="73" s="1"/>
  <c r="FA205" i="21"/>
  <c r="FA188" i="63"/>
  <c r="FA33" i="73" s="1"/>
  <c r="EY279" i="63"/>
  <c r="EY42" i="73" s="1"/>
  <c r="EY207" i="21"/>
  <c r="EY231" i="33"/>
  <c r="EY27" i="73" s="1"/>
  <c r="FA144" i="33"/>
  <c r="FA25" i="73" s="1"/>
  <c r="FA61" i="73" s="1"/>
  <c r="EY278" i="63"/>
  <c r="EY35" i="73" s="1"/>
  <c r="FB143" i="63"/>
  <c r="FB32" i="73" s="1"/>
  <c r="EY125" i="21"/>
  <c r="EY280" i="21" s="1"/>
  <c r="FA143" i="33"/>
  <c r="FA18" i="73" s="1"/>
  <c r="FB144" i="63"/>
  <c r="FB39" i="73" s="1"/>
  <c r="FB103" i="33"/>
  <c r="FB17" i="73" s="1"/>
  <c r="FB46" i="73" s="1"/>
  <c r="FC203" i="21"/>
  <c r="FC105" i="63"/>
  <c r="FC38" i="73" s="1"/>
  <c r="EZ206" i="21"/>
  <c r="EZ234" i="63"/>
  <c r="EZ41" i="73" s="1"/>
  <c r="FB144" i="33"/>
  <c r="FB25" i="73" s="1"/>
  <c r="EX275" i="33"/>
  <c r="EX28" i="73" s="1"/>
  <c r="EZ187" i="33"/>
  <c r="EZ19" i="73" s="1"/>
  <c r="EZ69" i="73" s="1"/>
  <c r="EX126" i="21"/>
  <c r="EX281" i="21" s="1"/>
  <c r="FB104" i="33"/>
  <c r="FB24" i="73" s="1"/>
  <c r="EX274" i="33"/>
  <c r="EX21" i="73" s="1"/>
  <c r="FB122" i="21"/>
  <c r="FB277" i="21" s="1"/>
  <c r="EZ124" i="21"/>
  <c r="EZ279" i="21" s="1"/>
  <c r="FA234" i="63"/>
  <c r="FA41" i="73" s="1"/>
  <c r="EZ230" i="33"/>
  <c r="EZ20" i="73" s="1"/>
  <c r="FC122" i="21"/>
  <c r="FM193" i="21"/>
  <c r="FM192" i="21"/>
  <c r="FM191" i="21"/>
  <c r="FM190" i="21"/>
  <c r="FO168" i="21"/>
  <c r="FP89" i="63"/>
  <c r="FP101" i="63" s="1"/>
  <c r="FP86" i="73" s="1"/>
  <c r="FN175" i="21"/>
  <c r="FN182" i="21" s="1"/>
  <c r="FN196" i="21"/>
  <c r="FL109" i="21"/>
  <c r="FL264" i="21" s="1"/>
  <c r="FL110" i="21"/>
  <c r="FL265" i="21" s="1"/>
  <c r="FL111" i="21"/>
  <c r="FL266" i="21" s="1"/>
  <c r="FL112" i="21"/>
  <c r="FL267" i="21" s="1"/>
  <c r="FM115" i="21"/>
  <c r="FM270" i="21" s="1"/>
  <c r="FM101" i="21"/>
  <c r="FM94" i="21"/>
  <c r="FO89" i="33"/>
  <c r="FO101" i="33" s="1"/>
  <c r="FO79" i="73" s="1"/>
  <c r="FN87" i="21"/>
  <c r="FA54" i="73" l="1"/>
  <c r="FB67" i="73"/>
  <c r="EZ48" i="73"/>
  <c r="EX64" i="73"/>
  <c r="EX57" i="73"/>
  <c r="EX71" i="73"/>
  <c r="EX50" i="73"/>
  <c r="FB60" i="73"/>
  <c r="FB53" i="73"/>
  <c r="EY63" i="73"/>
  <c r="EY56" i="73"/>
  <c r="EZ70" i="73"/>
  <c r="EZ49" i="73"/>
  <c r="FA47" i="73"/>
  <c r="FA68" i="73"/>
  <c r="FB54" i="73"/>
  <c r="FB61" i="73"/>
  <c r="FD203" i="21"/>
  <c r="FD105" i="63"/>
  <c r="FD38" i="73" s="1"/>
  <c r="FA187" i="33"/>
  <c r="FA19" i="73" s="1"/>
  <c r="FD104" i="63"/>
  <c r="FD31" i="73" s="1"/>
  <c r="FB123" i="21"/>
  <c r="FB278" i="21" s="1"/>
  <c r="FA233" i="63"/>
  <c r="FA34" i="73" s="1"/>
  <c r="FA124" i="21"/>
  <c r="FA279" i="21" s="1"/>
  <c r="FE203" i="21"/>
  <c r="FA188" i="33"/>
  <c r="FA26" i="73" s="1"/>
  <c r="FC277" i="21"/>
  <c r="EZ125" i="21"/>
  <c r="EZ280" i="21" s="1"/>
  <c r="EY275" i="33"/>
  <c r="EY28" i="73" s="1"/>
  <c r="EZ231" i="33"/>
  <c r="EZ27" i="73" s="1"/>
  <c r="EZ63" i="73" s="1"/>
  <c r="EY274" i="33"/>
  <c r="EY21" i="73" s="1"/>
  <c r="FA206" i="21"/>
  <c r="EZ278" i="63"/>
  <c r="EZ35" i="73" s="1"/>
  <c r="EZ207" i="21"/>
  <c r="FC103" i="33"/>
  <c r="FC17" i="73" s="1"/>
  <c r="EY126" i="21"/>
  <c r="EY281" i="21" s="1"/>
  <c r="FC204" i="21"/>
  <c r="FC144" i="63"/>
  <c r="FC39" i="73" s="1"/>
  <c r="FB143" i="33"/>
  <c r="FB18" i="73" s="1"/>
  <c r="FB205" i="21"/>
  <c r="FB189" i="63"/>
  <c r="FB40" i="73" s="1"/>
  <c r="EZ279" i="63"/>
  <c r="EZ42" i="73" s="1"/>
  <c r="FC104" i="33"/>
  <c r="FC24" i="73" s="1"/>
  <c r="FC144" i="33"/>
  <c r="FC25" i="73" s="1"/>
  <c r="FB188" i="33"/>
  <c r="FB26" i="73" s="1"/>
  <c r="FC143" i="63"/>
  <c r="FC32" i="73" s="1"/>
  <c r="FB188" i="63"/>
  <c r="FB33" i="73" s="1"/>
  <c r="FD144" i="63"/>
  <c r="FD39" i="73" s="1"/>
  <c r="FQ89" i="63"/>
  <c r="FQ101" i="63" s="1"/>
  <c r="FQ86" i="73" s="1"/>
  <c r="FP168" i="21"/>
  <c r="FO196" i="21"/>
  <c r="FO175" i="21"/>
  <c r="FO182" i="21" s="1"/>
  <c r="FN191" i="21"/>
  <c r="FN190" i="21"/>
  <c r="FN192" i="21"/>
  <c r="FN193" i="21"/>
  <c r="FD103" i="33"/>
  <c r="FD17" i="73" s="1"/>
  <c r="FD104" i="33"/>
  <c r="FD24" i="73" s="1"/>
  <c r="FD122" i="21"/>
  <c r="FM109" i="21"/>
  <c r="FM264" i="21" s="1"/>
  <c r="FM110" i="21"/>
  <c r="FM265" i="21" s="1"/>
  <c r="FM111" i="21"/>
  <c r="FM266" i="21" s="1"/>
  <c r="FM112" i="21"/>
  <c r="FM267" i="21" s="1"/>
  <c r="FP89" i="33"/>
  <c r="FP101" i="33" s="1"/>
  <c r="FP79" i="73" s="1"/>
  <c r="FO87" i="21"/>
  <c r="FE105" i="63"/>
  <c r="FE38" i="73" s="1"/>
  <c r="FE104" i="63"/>
  <c r="FE31" i="73" s="1"/>
  <c r="FN115" i="21"/>
  <c r="FN270" i="21" s="1"/>
  <c r="FN101" i="21"/>
  <c r="FN94" i="21"/>
  <c r="FD53" i="73" l="1"/>
  <c r="FD60" i="73"/>
  <c r="FB55" i="73"/>
  <c r="FB62" i="73"/>
  <c r="EY57" i="73"/>
  <c r="EY64" i="73"/>
  <c r="EZ56" i="73"/>
  <c r="FA55" i="73"/>
  <c r="FA62" i="73"/>
  <c r="FD67" i="73"/>
  <c r="FD46" i="73"/>
  <c r="FB47" i="73"/>
  <c r="FB68" i="73"/>
  <c r="EY71" i="73"/>
  <c r="EY50" i="73"/>
  <c r="FC61" i="73"/>
  <c r="FC54" i="73"/>
  <c r="FA48" i="73"/>
  <c r="FA69" i="73"/>
  <c r="FC53" i="73"/>
  <c r="FC60" i="73"/>
  <c r="FC46" i="73"/>
  <c r="FC67" i="73"/>
  <c r="FD277" i="21"/>
  <c r="FA279" i="63"/>
  <c r="FA42" i="73" s="1"/>
  <c r="FD204" i="21"/>
  <c r="FA278" i="63"/>
  <c r="FA35" i="73" s="1"/>
  <c r="FA207" i="21"/>
  <c r="EZ126" i="21"/>
  <c r="EZ281" i="21" s="1"/>
  <c r="FB206" i="21"/>
  <c r="FC143" i="33"/>
  <c r="FC18" i="73" s="1"/>
  <c r="FC47" i="73" s="1"/>
  <c r="FC123" i="21"/>
  <c r="FC278" i="21" s="1"/>
  <c r="FB233" i="63"/>
  <c r="FB34" i="73" s="1"/>
  <c r="FB234" i="63"/>
  <c r="FB41" i="73" s="1"/>
  <c r="FB124" i="21"/>
  <c r="FB279" i="21" s="1"/>
  <c r="FC188" i="63"/>
  <c r="FC33" i="73" s="1"/>
  <c r="FC189" i="63"/>
  <c r="FC40" i="73" s="1"/>
  <c r="FC205" i="21"/>
  <c r="FB187" i="33"/>
  <c r="FB19" i="73" s="1"/>
  <c r="FA230" i="33"/>
  <c r="FA20" i="73" s="1"/>
  <c r="FA125" i="21"/>
  <c r="FA280" i="21" s="1"/>
  <c r="FB231" i="33"/>
  <c r="FB27" i="73" s="1"/>
  <c r="FA231" i="33"/>
  <c r="FA27" i="73" s="1"/>
  <c r="EZ275" i="33"/>
  <c r="EZ28" i="73" s="1"/>
  <c r="EZ64" i="73" s="1"/>
  <c r="EZ274" i="33"/>
  <c r="EZ21" i="73" s="1"/>
  <c r="FC233" i="63"/>
  <c r="FC34" i="73" s="1"/>
  <c r="FF203" i="21"/>
  <c r="FD143" i="63"/>
  <c r="FD32" i="73" s="1"/>
  <c r="FA274" i="33"/>
  <c r="FA21" i="73" s="1"/>
  <c r="FR89" i="63"/>
  <c r="FR101" i="63" s="1"/>
  <c r="FR86" i="73" s="1"/>
  <c r="FQ168" i="21"/>
  <c r="FP175" i="21"/>
  <c r="FP182" i="21" s="1"/>
  <c r="FP196" i="21"/>
  <c r="FO193" i="21"/>
  <c r="FO191" i="21"/>
  <c r="FO190" i="21"/>
  <c r="FO192" i="21"/>
  <c r="FQ89" i="33"/>
  <c r="FQ101" i="33" s="1"/>
  <c r="FQ79" i="73" s="1"/>
  <c r="FP87" i="21"/>
  <c r="FN109" i="21"/>
  <c r="FN264" i="21" s="1"/>
  <c r="FN110" i="21"/>
  <c r="FN265" i="21" s="1"/>
  <c r="FN111" i="21"/>
  <c r="FN266" i="21" s="1"/>
  <c r="FN112" i="21"/>
  <c r="FN267" i="21" s="1"/>
  <c r="FO115" i="21"/>
  <c r="FO270" i="21" s="1"/>
  <c r="FO94" i="21"/>
  <c r="FO101" i="21"/>
  <c r="FC68" i="73" l="1"/>
  <c r="FA63" i="73"/>
  <c r="FA56" i="73"/>
  <c r="FA50" i="73"/>
  <c r="FA71" i="73"/>
  <c r="FA70" i="73"/>
  <c r="FA49" i="73"/>
  <c r="EZ57" i="73"/>
  <c r="EZ71" i="73"/>
  <c r="EZ50" i="73"/>
  <c r="FB56" i="73"/>
  <c r="FB63" i="73"/>
  <c r="FB69" i="73"/>
  <c r="FB48" i="73"/>
  <c r="FD189" i="63"/>
  <c r="FD40" i="73" s="1"/>
  <c r="FD205" i="21"/>
  <c r="FC187" i="33"/>
  <c r="FC19" i="73" s="1"/>
  <c r="FC188" i="33"/>
  <c r="FC26" i="73" s="1"/>
  <c r="FC62" i="73" s="1"/>
  <c r="FC124" i="21"/>
  <c r="FC279" i="21" s="1"/>
  <c r="FA275" i="33"/>
  <c r="FA28" i="73" s="1"/>
  <c r="FA57" i="73" s="1"/>
  <c r="FD188" i="63"/>
  <c r="FD33" i="73" s="1"/>
  <c r="FC234" i="63"/>
  <c r="FC41" i="73" s="1"/>
  <c r="FC206" i="21"/>
  <c r="FE143" i="33"/>
  <c r="FE18" i="73" s="1"/>
  <c r="FE144" i="63"/>
  <c r="FE39" i="73" s="1"/>
  <c r="FE104" i="33"/>
  <c r="FE24" i="73" s="1"/>
  <c r="FE122" i="21"/>
  <c r="FE277" i="21" s="1"/>
  <c r="FE204" i="21"/>
  <c r="FE143" i="63"/>
  <c r="FE32" i="73" s="1"/>
  <c r="FB125" i="21"/>
  <c r="FB280" i="21" s="1"/>
  <c r="FB230" i="33"/>
  <c r="FB20" i="73" s="1"/>
  <c r="FF105" i="63"/>
  <c r="FF38" i="73" s="1"/>
  <c r="FF104" i="63"/>
  <c r="FF31" i="73" s="1"/>
  <c r="FE103" i="33"/>
  <c r="FE17" i="73" s="1"/>
  <c r="FG104" i="63"/>
  <c r="FG31" i="73" s="1"/>
  <c r="FD144" i="33"/>
  <c r="FD25" i="73" s="1"/>
  <c r="FD143" i="33"/>
  <c r="FD18" i="73" s="1"/>
  <c r="FD123" i="21"/>
  <c r="FD278" i="21" s="1"/>
  <c r="FB279" i="63"/>
  <c r="FB42" i="73" s="1"/>
  <c r="FF204" i="21"/>
  <c r="FD206" i="21"/>
  <c r="FB278" i="63"/>
  <c r="FB35" i="73" s="1"/>
  <c r="FB207" i="21"/>
  <c r="FA126" i="21"/>
  <c r="FA281" i="21" s="1"/>
  <c r="FS89" i="63"/>
  <c r="FS101" i="63" s="1"/>
  <c r="FS86" i="73" s="1"/>
  <c r="FR168" i="21"/>
  <c r="FQ175" i="21"/>
  <c r="FQ182" i="21" s="1"/>
  <c r="FQ196" i="21"/>
  <c r="FP190" i="21"/>
  <c r="FP192" i="21"/>
  <c r="FP193" i="21"/>
  <c r="FP191" i="21"/>
  <c r="FP115" i="21"/>
  <c r="FP270" i="21" s="1"/>
  <c r="FP101" i="21"/>
  <c r="FP94" i="21"/>
  <c r="FO109" i="21"/>
  <c r="FO264" i="21" s="1"/>
  <c r="FO110" i="21"/>
  <c r="FO265" i="21" s="1"/>
  <c r="FO112" i="21"/>
  <c r="FO267" i="21" s="1"/>
  <c r="FO111" i="21"/>
  <c r="FO266" i="21" s="1"/>
  <c r="FR89" i="33"/>
  <c r="FR101" i="33" s="1"/>
  <c r="FR79" i="73" s="1"/>
  <c r="FQ87" i="21"/>
  <c r="FE46" i="73" l="1"/>
  <c r="FE67" i="73"/>
  <c r="FE60" i="73"/>
  <c r="FE53" i="73"/>
  <c r="FA64" i="73"/>
  <c r="FC48" i="73"/>
  <c r="FC69" i="73"/>
  <c r="FD68" i="73"/>
  <c r="FD47" i="73"/>
  <c r="FD61" i="73"/>
  <c r="FD54" i="73"/>
  <c r="FE47" i="73"/>
  <c r="FE68" i="73"/>
  <c r="FB70" i="73"/>
  <c r="FB49" i="73"/>
  <c r="FC55" i="73"/>
  <c r="FG105" i="63"/>
  <c r="FG38" i="73" s="1"/>
  <c r="FE123" i="21"/>
  <c r="FE278" i="21" s="1"/>
  <c r="FE205" i="21"/>
  <c r="FC125" i="21"/>
  <c r="FC280" i="21" s="1"/>
  <c r="FE188" i="63"/>
  <c r="FE33" i="73" s="1"/>
  <c r="FE144" i="33"/>
  <c r="FE25" i="73" s="1"/>
  <c r="FE189" i="63"/>
  <c r="FE40" i="73" s="1"/>
  <c r="FG203" i="21"/>
  <c r="FB274" i="33"/>
  <c r="FB21" i="73" s="1"/>
  <c r="FB71" i="73" s="1"/>
  <c r="FB275" i="33"/>
  <c r="FB28" i="73" s="1"/>
  <c r="FB64" i="73" s="1"/>
  <c r="FB126" i="21"/>
  <c r="FB281" i="21" s="1"/>
  <c r="FH203" i="21"/>
  <c r="FC278" i="63"/>
  <c r="FC35" i="73" s="1"/>
  <c r="FD187" i="33"/>
  <c r="FD19" i="73" s="1"/>
  <c r="FD48" i="73" s="1"/>
  <c r="FD124" i="21"/>
  <c r="FD279" i="21" s="1"/>
  <c r="FC279" i="63"/>
  <c r="FC42" i="73" s="1"/>
  <c r="FC207" i="21"/>
  <c r="FF143" i="63"/>
  <c r="FF32" i="73" s="1"/>
  <c r="FD233" i="63"/>
  <c r="FD34" i="73" s="1"/>
  <c r="FD234" i="63"/>
  <c r="FD41" i="73" s="1"/>
  <c r="FF144" i="63"/>
  <c r="FF39" i="73" s="1"/>
  <c r="FF104" i="33"/>
  <c r="FF24" i="73" s="1"/>
  <c r="FE124" i="21"/>
  <c r="FD188" i="33"/>
  <c r="FD26" i="73" s="1"/>
  <c r="FF122" i="21"/>
  <c r="FF277" i="21" s="1"/>
  <c r="FC231" i="33"/>
  <c r="FC27" i="73" s="1"/>
  <c r="FC230" i="33"/>
  <c r="FC20" i="73" s="1"/>
  <c r="FE206" i="21"/>
  <c r="FF103" i="33"/>
  <c r="FF17" i="73" s="1"/>
  <c r="FF46" i="73" s="1"/>
  <c r="FR175" i="21"/>
  <c r="FR182" i="21" s="1"/>
  <c r="FR196" i="21"/>
  <c r="FT89" i="63"/>
  <c r="FT101" i="63" s="1"/>
  <c r="FT86" i="73" s="1"/>
  <c r="FS168" i="21"/>
  <c r="FQ193" i="21"/>
  <c r="FQ191" i="21"/>
  <c r="FQ190" i="21"/>
  <c r="FQ192" i="21"/>
  <c r="FP109" i="21"/>
  <c r="FP264" i="21" s="1"/>
  <c r="FP110" i="21"/>
  <c r="FP265" i="21" s="1"/>
  <c r="FP112" i="21"/>
  <c r="FP267" i="21" s="1"/>
  <c r="FP111" i="21"/>
  <c r="FP266" i="21" s="1"/>
  <c r="FS89" i="33"/>
  <c r="FS101" i="33" s="1"/>
  <c r="FS79" i="73" s="1"/>
  <c r="FR87" i="21"/>
  <c r="FQ115" i="21"/>
  <c r="FQ270" i="21" s="1"/>
  <c r="FQ94" i="21"/>
  <c r="FQ101" i="21"/>
  <c r="FB57" i="73" l="1"/>
  <c r="FF67" i="73"/>
  <c r="FC56" i="73"/>
  <c r="FC63" i="73"/>
  <c r="FD62" i="73"/>
  <c r="FD55" i="73"/>
  <c r="FD69" i="73"/>
  <c r="FC70" i="73"/>
  <c r="FC49" i="73"/>
  <c r="FF53" i="73"/>
  <c r="FF60" i="73"/>
  <c r="FE61" i="73"/>
  <c r="FE54" i="73"/>
  <c r="FB50" i="73"/>
  <c r="FE279" i="21"/>
  <c r="FE234" i="63"/>
  <c r="FE41" i="73" s="1"/>
  <c r="FD230" i="33"/>
  <c r="FD20" i="73" s="1"/>
  <c r="FE233" i="63"/>
  <c r="FE34" i="73" s="1"/>
  <c r="FD125" i="21"/>
  <c r="FD280" i="21" s="1"/>
  <c r="FE187" i="33"/>
  <c r="FE19" i="73" s="1"/>
  <c r="FH104" i="63"/>
  <c r="FH31" i="73" s="1"/>
  <c r="FE188" i="33"/>
  <c r="FE26" i="73" s="1"/>
  <c r="FH105" i="63"/>
  <c r="FH38" i="73" s="1"/>
  <c r="FC126" i="21"/>
  <c r="FC281" i="21" s="1"/>
  <c r="FE230" i="33"/>
  <c r="FE20" i="73" s="1"/>
  <c r="FC275" i="33"/>
  <c r="FC28" i="73" s="1"/>
  <c r="FC274" i="33"/>
  <c r="FC21" i="73" s="1"/>
  <c r="FG123" i="21"/>
  <c r="FF188" i="63"/>
  <c r="FF33" i="73" s="1"/>
  <c r="FD278" i="63"/>
  <c r="FD35" i="73" s="1"/>
  <c r="FF205" i="21"/>
  <c r="FG144" i="63"/>
  <c r="FG39" i="73" s="1"/>
  <c r="FG143" i="63"/>
  <c r="FG32" i="73" s="1"/>
  <c r="FG204" i="21"/>
  <c r="FF233" i="63"/>
  <c r="FF34" i="73" s="1"/>
  <c r="FD231" i="33"/>
  <c r="FD27" i="73" s="1"/>
  <c r="FD56" i="73" s="1"/>
  <c r="FG103" i="33"/>
  <c r="FG17" i="73" s="1"/>
  <c r="FD207" i="21"/>
  <c r="FF189" i="63"/>
  <c r="FF40" i="73" s="1"/>
  <c r="FD279" i="63"/>
  <c r="FD42" i="73" s="1"/>
  <c r="FG122" i="21"/>
  <c r="FG277" i="21" s="1"/>
  <c r="FF144" i="33"/>
  <c r="FF25" i="73" s="1"/>
  <c r="FF143" i="33"/>
  <c r="FF18" i="73" s="1"/>
  <c r="FF47" i="73" s="1"/>
  <c r="FF123" i="21"/>
  <c r="FF278" i="21" s="1"/>
  <c r="FH143" i="63"/>
  <c r="FH32" i="73" s="1"/>
  <c r="FI105" i="63"/>
  <c r="FI38" i="73" s="1"/>
  <c r="FG104" i="33"/>
  <c r="FG24" i="73" s="1"/>
  <c r="FF124" i="21"/>
  <c r="FS196" i="21"/>
  <c r="FS175" i="21"/>
  <c r="FS182" i="21" s="1"/>
  <c r="FR192" i="21"/>
  <c r="FR191" i="21"/>
  <c r="FR193" i="21"/>
  <c r="FR190" i="21"/>
  <c r="FU89" i="63"/>
  <c r="FU101" i="63" s="1"/>
  <c r="FU86" i="73" s="1"/>
  <c r="FT168" i="21"/>
  <c r="FR115" i="21"/>
  <c r="FR270" i="21" s="1"/>
  <c r="FR94" i="21"/>
  <c r="FR101" i="21"/>
  <c r="FQ109" i="21"/>
  <c r="FQ264" i="21" s="1"/>
  <c r="FQ110" i="21"/>
  <c r="FQ265" i="21" s="1"/>
  <c r="FQ112" i="21"/>
  <c r="FQ267" i="21" s="1"/>
  <c r="FQ111" i="21"/>
  <c r="FQ266" i="21" s="1"/>
  <c r="FT89" i="33"/>
  <c r="FT101" i="33" s="1"/>
  <c r="FT79" i="73" s="1"/>
  <c r="FS87" i="21"/>
  <c r="FF68" i="73" l="1"/>
  <c r="FG60" i="73"/>
  <c r="FG53" i="73"/>
  <c r="FE48" i="73"/>
  <c r="FE69" i="73"/>
  <c r="FC71" i="73"/>
  <c r="FC50" i="73"/>
  <c r="FE55" i="73"/>
  <c r="FE62" i="73"/>
  <c r="FG67" i="73"/>
  <c r="FG46" i="73"/>
  <c r="FF61" i="73"/>
  <c r="FF54" i="73"/>
  <c r="FC57" i="73"/>
  <c r="FC64" i="73"/>
  <c r="FE70" i="73"/>
  <c r="FE49" i="73"/>
  <c r="FD49" i="73"/>
  <c r="FD70" i="73"/>
  <c r="FD63" i="73"/>
  <c r="FG188" i="63"/>
  <c r="FG33" i="73" s="1"/>
  <c r="FG189" i="63"/>
  <c r="FG40" i="73" s="1"/>
  <c r="FF206" i="21"/>
  <c r="FG144" i="33"/>
  <c r="FG25" i="73" s="1"/>
  <c r="FE231" i="33"/>
  <c r="FE27" i="73" s="1"/>
  <c r="FE125" i="21"/>
  <c r="FE280" i="21" s="1"/>
  <c r="FE279" i="63"/>
  <c r="FE42" i="73" s="1"/>
  <c r="FF234" i="63"/>
  <c r="FF41" i="73" s="1"/>
  <c r="FG143" i="33"/>
  <c r="FG18" i="73" s="1"/>
  <c r="FG47" i="73" s="1"/>
  <c r="FF279" i="21"/>
  <c r="FG278" i="21"/>
  <c r="FH204" i="21"/>
  <c r="FH144" i="63"/>
  <c r="FH39" i="73" s="1"/>
  <c r="FG205" i="21"/>
  <c r="FE207" i="21"/>
  <c r="FE278" i="63"/>
  <c r="FE35" i="73" s="1"/>
  <c r="FI203" i="21"/>
  <c r="FD126" i="21"/>
  <c r="FD281" i="21" s="1"/>
  <c r="FD274" i="33"/>
  <c r="FD21" i="73" s="1"/>
  <c r="FD275" i="33"/>
  <c r="FD28" i="73" s="1"/>
  <c r="FI204" i="21"/>
  <c r="FI104" i="63"/>
  <c r="FI31" i="73" s="1"/>
  <c r="FH103" i="33"/>
  <c r="FH17" i="73" s="1"/>
  <c r="FH122" i="21"/>
  <c r="FH277" i="21" s="1"/>
  <c r="FF187" i="33"/>
  <c r="FF19" i="73" s="1"/>
  <c r="FH104" i="33"/>
  <c r="FH24" i="73" s="1"/>
  <c r="FF188" i="33"/>
  <c r="FF26" i="73" s="1"/>
  <c r="FF55" i="73" s="1"/>
  <c r="FF230" i="33"/>
  <c r="FF20" i="73" s="1"/>
  <c r="FT175" i="21"/>
  <c r="FT182" i="21" s="1"/>
  <c r="FT196" i="21"/>
  <c r="FI122" i="21"/>
  <c r="FI104" i="33"/>
  <c r="FI24" i="73" s="1"/>
  <c r="FU168" i="21"/>
  <c r="FV89" i="63"/>
  <c r="FV101" i="63" s="1"/>
  <c r="FV86" i="73" s="1"/>
  <c r="FS190" i="21"/>
  <c r="FS191" i="21"/>
  <c r="FS193" i="21"/>
  <c r="FS192" i="21"/>
  <c r="FR109" i="21"/>
  <c r="FR264" i="21" s="1"/>
  <c r="FR110" i="21"/>
  <c r="FR265" i="21" s="1"/>
  <c r="FR112" i="21"/>
  <c r="FR267" i="21" s="1"/>
  <c r="FR111" i="21"/>
  <c r="FR266" i="21" s="1"/>
  <c r="FU89" i="33"/>
  <c r="FU101" i="33" s="1"/>
  <c r="FU79" i="73" s="1"/>
  <c r="FT87" i="21"/>
  <c r="FS115" i="21"/>
  <c r="FS270" i="21" s="1"/>
  <c r="FS101" i="21"/>
  <c r="FS94" i="21"/>
  <c r="FF69" i="73" l="1"/>
  <c r="FF48" i="73"/>
  <c r="FG68" i="73"/>
  <c r="FH46" i="73"/>
  <c r="FH67" i="73"/>
  <c r="FE63" i="73"/>
  <c r="FE56" i="73"/>
  <c r="FF49" i="73"/>
  <c r="FF70" i="73"/>
  <c r="FD57" i="73"/>
  <c r="FD64" i="73"/>
  <c r="FG61" i="73"/>
  <c r="FG54" i="73"/>
  <c r="FF62" i="73"/>
  <c r="FI60" i="73"/>
  <c r="FI53" i="73"/>
  <c r="FD71" i="73"/>
  <c r="FD50" i="73"/>
  <c r="FH53" i="73"/>
  <c r="FH60" i="73"/>
  <c r="FH205" i="21"/>
  <c r="FJ105" i="63"/>
  <c r="FJ38" i="73" s="1"/>
  <c r="FG233" i="63"/>
  <c r="FG34" i="73" s="1"/>
  <c r="FE126" i="21"/>
  <c r="FE281" i="21" s="1"/>
  <c r="FG234" i="63"/>
  <c r="FG41" i="73" s="1"/>
  <c r="FE274" i="33"/>
  <c r="FE21" i="73" s="1"/>
  <c r="FH189" i="63"/>
  <c r="FH40" i="73" s="1"/>
  <c r="FH188" i="63"/>
  <c r="FH33" i="73" s="1"/>
  <c r="FJ104" i="63"/>
  <c r="FJ31" i="73" s="1"/>
  <c r="FJ203" i="21"/>
  <c r="FI277" i="21"/>
  <c r="FF231" i="33"/>
  <c r="FF27" i="73" s="1"/>
  <c r="FG187" i="33"/>
  <c r="FG19" i="73" s="1"/>
  <c r="FE275" i="33"/>
  <c r="FE28" i="73" s="1"/>
  <c r="FE64" i="73" s="1"/>
  <c r="FF278" i="63"/>
  <c r="FF35" i="73" s="1"/>
  <c r="FF207" i="21"/>
  <c r="FH144" i="33"/>
  <c r="FH25" i="73" s="1"/>
  <c r="FF279" i="63"/>
  <c r="FF42" i="73" s="1"/>
  <c r="FG124" i="21"/>
  <c r="FG279" i="21" s="1"/>
  <c r="FH123" i="21"/>
  <c r="FH278" i="21" s="1"/>
  <c r="FI144" i="63"/>
  <c r="FI39" i="73" s="1"/>
  <c r="FI143" i="63"/>
  <c r="FI32" i="73" s="1"/>
  <c r="FG206" i="21"/>
  <c r="FJ144" i="63"/>
  <c r="FJ39" i="73" s="1"/>
  <c r="FK104" i="63"/>
  <c r="FK31" i="73" s="1"/>
  <c r="FG188" i="33"/>
  <c r="FG26" i="73" s="1"/>
  <c r="FG55" i="73" s="1"/>
  <c r="FI103" i="33"/>
  <c r="FI17" i="73" s="1"/>
  <c r="FH143" i="33"/>
  <c r="FH18" i="73" s="1"/>
  <c r="FF125" i="21"/>
  <c r="FF280" i="21" s="1"/>
  <c r="FJ104" i="33"/>
  <c r="FJ24" i="73" s="1"/>
  <c r="FJ122" i="21"/>
  <c r="FJ103" i="33"/>
  <c r="FJ17" i="73" s="1"/>
  <c r="FT193" i="21"/>
  <c r="FT192" i="21"/>
  <c r="FT190" i="21"/>
  <c r="FT191" i="21"/>
  <c r="FU196" i="21"/>
  <c r="FU175" i="21"/>
  <c r="FU182" i="21" s="1"/>
  <c r="FV168" i="21"/>
  <c r="FW89" i="63"/>
  <c r="FW101" i="63" s="1"/>
  <c r="FW86" i="73" s="1"/>
  <c r="FT115" i="21"/>
  <c r="FT270" i="21" s="1"/>
  <c r="FT101" i="21"/>
  <c r="FT94" i="21"/>
  <c r="FV89" i="33"/>
  <c r="FV101" i="33" s="1"/>
  <c r="FV79" i="73" s="1"/>
  <c r="FU87" i="21"/>
  <c r="FS109" i="21"/>
  <c r="FS264" i="21" s="1"/>
  <c r="FS110" i="21"/>
  <c r="FS265" i="21" s="1"/>
  <c r="FS112" i="21"/>
  <c r="FS267" i="21" s="1"/>
  <c r="FS111" i="21"/>
  <c r="FS266" i="21" s="1"/>
  <c r="FJ67" i="73" l="1"/>
  <c r="FH61" i="73"/>
  <c r="FH54" i="73"/>
  <c r="FJ53" i="73"/>
  <c r="FJ60" i="73"/>
  <c r="FE50" i="73"/>
  <c r="FE71" i="73"/>
  <c r="FG69" i="73"/>
  <c r="FG48" i="73"/>
  <c r="FG62" i="73"/>
  <c r="FJ46" i="73"/>
  <c r="FH68" i="73"/>
  <c r="FH47" i="73"/>
  <c r="FF56" i="73"/>
  <c r="FF63" i="73"/>
  <c r="FE57" i="73"/>
  <c r="FI46" i="73"/>
  <c r="FI67" i="73"/>
  <c r="FG278" i="63"/>
  <c r="FG35" i="73" s="1"/>
  <c r="FJ277" i="21"/>
  <c r="FG207" i="21"/>
  <c r="FF274" i="33"/>
  <c r="FF21" i="73" s="1"/>
  <c r="FF275" i="33"/>
  <c r="FF28" i="73" s="1"/>
  <c r="FF64" i="73" s="1"/>
  <c r="FI189" i="63"/>
  <c r="FI40" i="73" s="1"/>
  <c r="FI205" i="21"/>
  <c r="FG231" i="33"/>
  <c r="FG27" i="73" s="1"/>
  <c r="FI188" i="63"/>
  <c r="FI33" i="73" s="1"/>
  <c r="FG230" i="33"/>
  <c r="FG20" i="73" s="1"/>
  <c r="FG125" i="21"/>
  <c r="FG280" i="21" s="1"/>
  <c r="FJ143" i="63"/>
  <c r="FJ32" i="73" s="1"/>
  <c r="FJ204" i="21"/>
  <c r="FK203" i="21"/>
  <c r="FH234" i="63"/>
  <c r="FH41" i="73" s="1"/>
  <c r="FH206" i="21"/>
  <c r="FH233" i="63"/>
  <c r="FH34" i="73" s="1"/>
  <c r="FF126" i="21"/>
  <c r="FF281" i="21" s="1"/>
  <c r="FH188" i="33"/>
  <c r="FH26" i="73" s="1"/>
  <c r="FK105" i="63"/>
  <c r="FK38" i="73" s="1"/>
  <c r="FL104" i="63"/>
  <c r="FL31" i="73" s="1"/>
  <c r="FG279" i="63"/>
  <c r="FG42" i="73" s="1"/>
  <c r="FI143" i="33"/>
  <c r="FI18" i="73" s="1"/>
  <c r="FI123" i="21"/>
  <c r="FI278" i="21" s="1"/>
  <c r="FH125" i="21"/>
  <c r="FH187" i="33"/>
  <c r="FH19" i="73" s="1"/>
  <c r="FH69" i="73" s="1"/>
  <c r="FI144" i="33"/>
  <c r="FI25" i="73" s="1"/>
  <c r="FI54" i="73" s="1"/>
  <c r="FK204" i="21"/>
  <c r="FH124" i="21"/>
  <c r="FH279" i="21" s="1"/>
  <c r="FI187" i="33"/>
  <c r="FI19" i="73" s="1"/>
  <c r="FV175" i="21"/>
  <c r="FV182" i="21" s="1"/>
  <c r="FV196" i="21"/>
  <c r="FU191" i="21"/>
  <c r="FU192" i="21"/>
  <c r="FU190" i="21"/>
  <c r="FU193" i="21"/>
  <c r="FW168" i="21"/>
  <c r="FX89" i="63"/>
  <c r="FX101" i="63" s="1"/>
  <c r="FX86" i="73" s="1"/>
  <c r="FT109" i="21"/>
  <c r="FT264" i="21" s="1"/>
  <c r="FT110" i="21"/>
  <c r="FT265" i="21" s="1"/>
  <c r="FT111" i="21"/>
  <c r="FT266" i="21" s="1"/>
  <c r="FT112" i="21"/>
  <c r="FT267" i="21" s="1"/>
  <c r="FU115" i="21"/>
  <c r="FU270" i="21" s="1"/>
  <c r="FU94" i="21"/>
  <c r="FU101" i="21"/>
  <c r="FW89" i="33"/>
  <c r="FW101" i="33" s="1"/>
  <c r="FW79" i="73" s="1"/>
  <c r="FV87" i="21"/>
  <c r="FH62" i="73" l="1"/>
  <c r="FH55" i="73"/>
  <c r="FI61" i="73"/>
  <c r="FG49" i="73"/>
  <c r="FG70" i="73"/>
  <c r="FG56" i="73"/>
  <c r="FG63" i="73"/>
  <c r="FH48" i="73"/>
  <c r="FI68" i="73"/>
  <c r="FI47" i="73"/>
  <c r="FI69" i="73"/>
  <c r="FI48" i="73"/>
  <c r="FF71" i="73"/>
  <c r="FF50" i="73"/>
  <c r="FF57" i="73"/>
  <c r="FJ189" i="63"/>
  <c r="FJ40" i="73" s="1"/>
  <c r="FI206" i="21"/>
  <c r="FH278" i="63"/>
  <c r="FH35" i="73" s="1"/>
  <c r="FL203" i="21"/>
  <c r="FL143" i="63"/>
  <c r="FL32" i="73" s="1"/>
  <c r="FH230" i="33"/>
  <c r="FH20" i="73" s="1"/>
  <c r="FI188" i="33"/>
  <c r="FI26" i="73" s="1"/>
  <c r="FH231" i="33"/>
  <c r="FH27" i="73" s="1"/>
  <c r="FM203" i="21"/>
  <c r="FJ205" i="21"/>
  <c r="FK104" i="33"/>
  <c r="FK24" i="73" s="1"/>
  <c r="FJ188" i="63"/>
  <c r="FJ33" i="73" s="1"/>
  <c r="FK103" i="33"/>
  <c r="FK17" i="73" s="1"/>
  <c r="FH280" i="21"/>
  <c r="FH279" i="63"/>
  <c r="FH42" i="73" s="1"/>
  <c r="FK122" i="21"/>
  <c r="FK277" i="21" s="1"/>
  <c r="FK143" i="63"/>
  <c r="FK32" i="73" s="1"/>
  <c r="FG126" i="21"/>
  <c r="FG281" i="21" s="1"/>
  <c r="FK144" i="63"/>
  <c r="FK39" i="73" s="1"/>
  <c r="FG275" i="33"/>
  <c r="FG28" i="73" s="1"/>
  <c r="FI124" i="21"/>
  <c r="FI279" i="21" s="1"/>
  <c r="FL105" i="63"/>
  <c r="FL38" i="73" s="1"/>
  <c r="FI233" i="63"/>
  <c r="FI34" i="73" s="1"/>
  <c r="FH207" i="21"/>
  <c r="FI234" i="63"/>
  <c r="FI41" i="73" s="1"/>
  <c r="FJ144" i="33"/>
  <c r="FJ25" i="73" s="1"/>
  <c r="FJ143" i="33"/>
  <c r="FJ18" i="73" s="1"/>
  <c r="FJ123" i="21"/>
  <c r="FJ278" i="21" s="1"/>
  <c r="FJ234" i="63"/>
  <c r="FJ41" i="73" s="1"/>
  <c r="FG274" i="33"/>
  <c r="FG21" i="73" s="1"/>
  <c r="FI231" i="33"/>
  <c r="FI27" i="73" s="1"/>
  <c r="FX168" i="21"/>
  <c r="FY89" i="63"/>
  <c r="FY101" i="63" s="1"/>
  <c r="FY86" i="73" s="1"/>
  <c r="FL103" i="33"/>
  <c r="FL17" i="73" s="1"/>
  <c r="FV190" i="21"/>
  <c r="FV192" i="21"/>
  <c r="FV191" i="21"/>
  <c r="FV193" i="21"/>
  <c r="FW175" i="21"/>
  <c r="FW182" i="21" s="1"/>
  <c r="FW196" i="21"/>
  <c r="FU109" i="21"/>
  <c r="FU264" i="21" s="1"/>
  <c r="FU110" i="21"/>
  <c r="FU265" i="21" s="1"/>
  <c r="FU112" i="21"/>
  <c r="FU267" i="21" s="1"/>
  <c r="FU111" i="21"/>
  <c r="FU266" i="21" s="1"/>
  <c r="FV115" i="21"/>
  <c r="FV270" i="21" s="1"/>
  <c r="FV94" i="21"/>
  <c r="FV101" i="21"/>
  <c r="FX89" i="33"/>
  <c r="FX101" i="33" s="1"/>
  <c r="FX79" i="73" s="1"/>
  <c r="FW87" i="21"/>
  <c r="FH63" i="73" l="1"/>
  <c r="FH56" i="73"/>
  <c r="FI63" i="73"/>
  <c r="FI56" i="73"/>
  <c r="FI55" i="73"/>
  <c r="FI62" i="73"/>
  <c r="FG71" i="73"/>
  <c r="FG50" i="73"/>
  <c r="FH70" i="73"/>
  <c r="FH49" i="73"/>
  <c r="FK46" i="73"/>
  <c r="FK67" i="73"/>
  <c r="FG57" i="73"/>
  <c r="FG64" i="73"/>
  <c r="FJ47" i="73"/>
  <c r="FJ68" i="73"/>
  <c r="FK60" i="73"/>
  <c r="FK53" i="73"/>
  <c r="FL46" i="73"/>
  <c r="FL67" i="73"/>
  <c r="FJ61" i="73"/>
  <c r="FJ54" i="73"/>
  <c r="FJ233" i="63"/>
  <c r="FJ34" i="73" s="1"/>
  <c r="FL204" i="21"/>
  <c r="FK123" i="21"/>
  <c r="FK278" i="21" s="1"/>
  <c r="FK143" i="33"/>
  <c r="FK18" i="73" s="1"/>
  <c r="FK68" i="73" s="1"/>
  <c r="FK144" i="33"/>
  <c r="FK25" i="73" s="1"/>
  <c r="FH274" i="33"/>
  <c r="FH21" i="73" s="1"/>
  <c r="FM144" i="63"/>
  <c r="FM39" i="73" s="1"/>
  <c r="FI125" i="21"/>
  <c r="FI280" i="21" s="1"/>
  <c r="FL144" i="63"/>
  <c r="FL39" i="73" s="1"/>
  <c r="FM104" i="63"/>
  <c r="FM31" i="73" s="1"/>
  <c r="FM105" i="63"/>
  <c r="FM38" i="73" s="1"/>
  <c r="FI230" i="33"/>
  <c r="FI20" i="73" s="1"/>
  <c r="FH275" i="33"/>
  <c r="FH28" i="73" s="1"/>
  <c r="FH57" i="73" s="1"/>
  <c r="FI207" i="21"/>
  <c r="FK206" i="21"/>
  <c r="FJ124" i="21"/>
  <c r="FJ279" i="21" s="1"/>
  <c r="FH126" i="21"/>
  <c r="FH281" i="21" s="1"/>
  <c r="FL104" i="33"/>
  <c r="FL24" i="73" s="1"/>
  <c r="FL122" i="21"/>
  <c r="FL277" i="21" s="1"/>
  <c r="FK189" i="63"/>
  <c r="FK40" i="73" s="1"/>
  <c r="FK188" i="63"/>
  <c r="FK33" i="73" s="1"/>
  <c r="FJ188" i="33"/>
  <c r="FJ26" i="73" s="1"/>
  <c r="FK205" i="21"/>
  <c r="FJ206" i="21"/>
  <c r="FI278" i="63"/>
  <c r="FI35" i="73" s="1"/>
  <c r="FI279" i="63"/>
  <c r="FI42" i="73" s="1"/>
  <c r="FJ187" i="33"/>
  <c r="FJ19" i="73" s="1"/>
  <c r="FK187" i="33"/>
  <c r="FK19" i="73" s="1"/>
  <c r="FM122" i="21"/>
  <c r="FM277" i="21" s="1"/>
  <c r="FY168" i="21"/>
  <c r="FZ89" i="63"/>
  <c r="FZ101" i="63" s="1"/>
  <c r="FZ86" i="73" s="1"/>
  <c r="FX175" i="21"/>
  <c r="FX182" i="21" s="1"/>
  <c r="FX196" i="21"/>
  <c r="FW191" i="21"/>
  <c r="FW193" i="21"/>
  <c r="FW190" i="21"/>
  <c r="FW192" i="21"/>
  <c r="FW101" i="21"/>
  <c r="FW115" i="21"/>
  <c r="FW270" i="21" s="1"/>
  <c r="FW94" i="21"/>
  <c r="FV109" i="21"/>
  <c r="FV264" i="21" s="1"/>
  <c r="FV110" i="21"/>
  <c r="FV265" i="21" s="1"/>
  <c r="FV111" i="21"/>
  <c r="FV266" i="21" s="1"/>
  <c r="FV112" i="21"/>
  <c r="FV267" i="21" s="1"/>
  <c r="FY89" i="33"/>
  <c r="FY101" i="33" s="1"/>
  <c r="FY79" i="73" s="1"/>
  <c r="FX87" i="21"/>
  <c r="FH64" i="73" l="1"/>
  <c r="FJ62" i="73"/>
  <c r="FJ55" i="73"/>
  <c r="FH50" i="73"/>
  <c r="FH71" i="73"/>
  <c r="FK61" i="73"/>
  <c r="FK54" i="73"/>
  <c r="FK69" i="73"/>
  <c r="FK48" i="73"/>
  <c r="FI70" i="73"/>
  <c r="FI49" i="73"/>
  <c r="FJ69" i="73"/>
  <c r="FJ48" i="73"/>
  <c r="FL53" i="73"/>
  <c r="FL60" i="73"/>
  <c r="FK47" i="73"/>
  <c r="FJ278" i="63"/>
  <c r="FJ35" i="73" s="1"/>
  <c r="FL189" i="63"/>
  <c r="FL40" i="73" s="1"/>
  <c r="FJ279" i="63"/>
  <c r="FJ42" i="73" s="1"/>
  <c r="FM143" i="63"/>
  <c r="FM32" i="73" s="1"/>
  <c r="FJ207" i="21"/>
  <c r="FM204" i="21"/>
  <c r="FK124" i="21"/>
  <c r="FK279" i="21" s="1"/>
  <c r="FK188" i="33"/>
  <c r="FK26" i="73" s="1"/>
  <c r="FK62" i="73" s="1"/>
  <c r="FK234" i="63"/>
  <c r="FK41" i="73" s="1"/>
  <c r="FK233" i="63"/>
  <c r="FK34" i="73" s="1"/>
  <c r="FI274" i="33"/>
  <c r="FI21" i="73" s="1"/>
  <c r="FI126" i="21"/>
  <c r="FI281" i="21" s="1"/>
  <c r="FI275" i="33"/>
  <c r="FI28" i="73" s="1"/>
  <c r="FI57" i="73" s="1"/>
  <c r="FM104" i="33"/>
  <c r="FM24" i="73" s="1"/>
  <c r="FN203" i="21"/>
  <c r="FL144" i="33"/>
  <c r="FL25" i="73" s="1"/>
  <c r="FM103" i="33"/>
  <c r="FM17" i="73" s="1"/>
  <c r="FM46" i="73" s="1"/>
  <c r="FN104" i="63"/>
  <c r="FN31" i="73" s="1"/>
  <c r="FL143" i="33"/>
  <c r="FL18" i="73" s="1"/>
  <c r="FN105" i="63"/>
  <c r="FN38" i="73" s="1"/>
  <c r="FL123" i="21"/>
  <c r="FL278" i="21" s="1"/>
  <c r="FN204" i="21"/>
  <c r="FL205" i="21"/>
  <c r="FL188" i="63"/>
  <c r="FL33" i="73" s="1"/>
  <c r="FK231" i="33"/>
  <c r="FK27" i="73" s="1"/>
  <c r="FL206" i="21"/>
  <c r="FO203" i="21"/>
  <c r="FJ125" i="21"/>
  <c r="FJ280" i="21" s="1"/>
  <c r="FJ231" i="33"/>
  <c r="FJ27" i="73" s="1"/>
  <c r="FJ230" i="33"/>
  <c r="FJ20" i="73" s="1"/>
  <c r="GA89" i="63"/>
  <c r="GA101" i="63" s="1"/>
  <c r="GA86" i="73" s="1"/>
  <c r="FZ168" i="21"/>
  <c r="FX193" i="21"/>
  <c r="FX191" i="21"/>
  <c r="FX190" i="21"/>
  <c r="FX192" i="21"/>
  <c r="FY175" i="21"/>
  <c r="FY182" i="21" s="1"/>
  <c r="FY196" i="21"/>
  <c r="FZ89" i="33"/>
  <c r="FZ101" i="33" s="1"/>
  <c r="FZ79" i="73" s="1"/>
  <c r="FY87" i="21"/>
  <c r="FW109" i="21"/>
  <c r="FW264" i="21" s="1"/>
  <c r="FW110" i="21"/>
  <c r="FW265" i="21" s="1"/>
  <c r="FW112" i="21"/>
  <c r="FW267" i="21" s="1"/>
  <c r="FW111" i="21"/>
  <c r="FW266" i="21" s="1"/>
  <c r="FX115" i="21"/>
  <c r="FX270" i="21" s="1"/>
  <c r="FX101" i="21"/>
  <c r="FX94" i="21"/>
  <c r="FM67" i="73" l="1"/>
  <c r="FJ63" i="73"/>
  <c r="FJ56" i="73"/>
  <c r="FL68" i="73"/>
  <c r="FL47" i="73"/>
  <c r="FI50" i="73"/>
  <c r="FI71" i="73"/>
  <c r="FK56" i="73"/>
  <c r="FL54" i="73"/>
  <c r="FL61" i="73"/>
  <c r="FK63" i="73"/>
  <c r="FI64" i="73"/>
  <c r="FJ49" i="73"/>
  <c r="FJ70" i="73"/>
  <c r="FM53" i="73"/>
  <c r="FM60" i="73"/>
  <c r="FK55" i="73"/>
  <c r="FK279" i="63"/>
  <c r="FK42" i="73" s="1"/>
  <c r="FK230" i="33"/>
  <c r="FK20" i="73" s="1"/>
  <c r="FN143" i="63"/>
  <c r="FN32" i="73" s="1"/>
  <c r="FM188" i="63"/>
  <c r="FM33" i="73" s="1"/>
  <c r="FL233" i="63"/>
  <c r="FL34" i="73" s="1"/>
  <c r="FK125" i="21"/>
  <c r="FK280" i="21" s="1"/>
  <c r="FN144" i="63"/>
  <c r="FN39" i="73" s="1"/>
  <c r="FL234" i="63"/>
  <c r="FL41" i="73" s="1"/>
  <c r="FN104" i="33"/>
  <c r="FN24" i="73" s="1"/>
  <c r="FN103" i="33"/>
  <c r="FN17" i="73" s="1"/>
  <c r="FN46" i="73" s="1"/>
  <c r="FJ126" i="21"/>
  <c r="FJ281" i="21" s="1"/>
  <c r="FL124" i="21"/>
  <c r="FL279" i="21" s="1"/>
  <c r="FN122" i="21"/>
  <c r="FN277" i="21" s="1"/>
  <c r="FO105" i="63"/>
  <c r="FO38" i="73" s="1"/>
  <c r="FO104" i="63"/>
  <c r="FO31" i="73" s="1"/>
  <c r="FM189" i="63"/>
  <c r="FM40" i="73" s="1"/>
  <c r="FM233" i="63"/>
  <c r="FM34" i="73" s="1"/>
  <c r="FM205" i="21"/>
  <c r="FL231" i="33"/>
  <c r="FL27" i="73" s="1"/>
  <c r="FJ275" i="33"/>
  <c r="FJ28" i="73" s="1"/>
  <c r="FN123" i="21"/>
  <c r="FN278" i="21" s="1"/>
  <c r="FJ274" i="33"/>
  <c r="FJ21" i="73" s="1"/>
  <c r="FL187" i="33"/>
  <c r="FL19" i="73" s="1"/>
  <c r="FL188" i="33"/>
  <c r="FL26" i="73" s="1"/>
  <c r="FK207" i="21"/>
  <c r="FK278" i="63"/>
  <c r="FK35" i="73" s="1"/>
  <c r="FM143" i="33"/>
  <c r="FM18" i="73" s="1"/>
  <c r="FM144" i="33"/>
  <c r="FM25" i="73" s="1"/>
  <c r="FM123" i="21"/>
  <c r="FM278" i="21" s="1"/>
  <c r="FZ196" i="21"/>
  <c r="FZ175" i="21"/>
  <c r="FZ182" i="21" s="1"/>
  <c r="GB89" i="63"/>
  <c r="GB101" i="63" s="1"/>
  <c r="GB86" i="73" s="1"/>
  <c r="GA168" i="21"/>
  <c r="FO122" i="21"/>
  <c r="FO277" i="21" s="1"/>
  <c r="FO104" i="33"/>
  <c r="FO24" i="73" s="1"/>
  <c r="FO103" i="33"/>
  <c r="FO17" i="73" s="1"/>
  <c r="FY191" i="21"/>
  <c r="FY192" i="21"/>
  <c r="FY193" i="21"/>
  <c r="FY190" i="21"/>
  <c r="FX109" i="21"/>
  <c r="FX264" i="21" s="1"/>
  <c r="FX110" i="21"/>
  <c r="FX265" i="21" s="1"/>
  <c r="FX111" i="21"/>
  <c r="FX266" i="21" s="1"/>
  <c r="FX112" i="21"/>
  <c r="FX267" i="21" s="1"/>
  <c r="FY115" i="21"/>
  <c r="FY270" i="21" s="1"/>
  <c r="FY101" i="21"/>
  <c r="FY94" i="21"/>
  <c r="GA89" i="33"/>
  <c r="GA101" i="33" s="1"/>
  <c r="GA79" i="73" s="1"/>
  <c r="FZ87" i="21"/>
  <c r="FP104" i="63"/>
  <c r="FP31" i="73" s="1"/>
  <c r="FN67" i="73" l="1"/>
  <c r="FL48" i="73"/>
  <c r="FL69" i="73"/>
  <c r="FO46" i="73"/>
  <c r="FO67" i="73"/>
  <c r="FJ64" i="73"/>
  <c r="FJ57" i="73"/>
  <c r="FO53" i="73"/>
  <c r="FO60" i="73"/>
  <c r="FM47" i="73"/>
  <c r="FM68" i="73"/>
  <c r="FL63" i="73"/>
  <c r="FL56" i="73"/>
  <c r="FK70" i="73"/>
  <c r="FK49" i="73"/>
  <c r="FJ50" i="73"/>
  <c r="FJ71" i="73"/>
  <c r="FM61" i="73"/>
  <c r="FM54" i="73"/>
  <c r="FN60" i="73"/>
  <c r="FN53" i="73"/>
  <c r="FL62" i="73"/>
  <c r="FL55" i="73"/>
  <c r="FM188" i="33"/>
  <c r="FM26" i="73" s="1"/>
  <c r="FP105" i="63"/>
  <c r="FP38" i="73" s="1"/>
  <c r="FP203" i="21"/>
  <c r="FO143" i="63"/>
  <c r="FO32" i="73" s="1"/>
  <c r="FO144" i="63"/>
  <c r="FO39" i="73" s="1"/>
  <c r="FO204" i="21"/>
  <c r="FM124" i="21"/>
  <c r="FM279" i="21" s="1"/>
  <c r="FL230" i="33"/>
  <c r="FL20" i="73" s="1"/>
  <c r="FL125" i="21"/>
  <c r="FL280" i="21" s="1"/>
  <c r="FM187" i="33"/>
  <c r="FM19" i="73" s="1"/>
  <c r="FK126" i="21"/>
  <c r="FK281" i="21" s="1"/>
  <c r="FK275" i="33"/>
  <c r="FK28" i="73" s="1"/>
  <c r="FK274" i="33"/>
  <c r="FK21" i="73" s="1"/>
  <c r="FL278" i="63"/>
  <c r="FL35" i="73" s="1"/>
  <c r="FN144" i="33"/>
  <c r="FN25" i="73" s="1"/>
  <c r="FN61" i="73" s="1"/>
  <c r="FL279" i="63"/>
  <c r="FL42" i="73" s="1"/>
  <c r="FN189" i="63"/>
  <c r="FN40" i="73" s="1"/>
  <c r="FN188" i="63"/>
  <c r="FN33" i="73" s="1"/>
  <c r="FM234" i="63"/>
  <c r="FM41" i="73" s="1"/>
  <c r="FN205" i="21"/>
  <c r="FM206" i="21"/>
  <c r="FQ104" i="63"/>
  <c r="FQ31" i="73" s="1"/>
  <c r="FN143" i="33"/>
  <c r="FN18" i="73" s="1"/>
  <c r="FO123" i="21"/>
  <c r="FL207" i="21"/>
  <c r="FP204" i="21"/>
  <c r="GA196" i="21"/>
  <c r="GA175" i="21"/>
  <c r="GA182" i="21" s="1"/>
  <c r="FZ191" i="21"/>
  <c r="FZ190" i="21"/>
  <c r="FZ193" i="21"/>
  <c r="FZ192" i="21"/>
  <c r="FP122" i="21"/>
  <c r="GB168" i="21"/>
  <c r="GC89" i="63"/>
  <c r="GC101" i="63" s="1"/>
  <c r="GC86" i="73" s="1"/>
  <c r="FZ115" i="21"/>
  <c r="FZ270" i="21" s="1"/>
  <c r="FZ94" i="21"/>
  <c r="FZ101" i="21"/>
  <c r="FY109" i="21"/>
  <c r="FY264" i="21" s="1"/>
  <c r="FY110" i="21"/>
  <c r="FY265" i="21" s="1"/>
  <c r="FY111" i="21"/>
  <c r="FY266" i="21" s="1"/>
  <c r="FY112" i="21"/>
  <c r="FY267" i="21" s="1"/>
  <c r="GB89" i="33"/>
  <c r="GB101" i="33" s="1"/>
  <c r="GB79" i="73" s="1"/>
  <c r="GA87" i="21"/>
  <c r="FK64" i="73" l="1"/>
  <c r="FK57" i="73"/>
  <c r="FL49" i="73"/>
  <c r="FL70" i="73"/>
  <c r="FN47" i="73"/>
  <c r="FN68" i="73"/>
  <c r="FN54" i="73"/>
  <c r="FK71" i="73"/>
  <c r="FK50" i="73"/>
  <c r="FM69" i="73"/>
  <c r="FM48" i="73"/>
  <c r="FM62" i="73"/>
  <c r="FM55" i="73"/>
  <c r="FP277" i="21"/>
  <c r="FL126" i="21"/>
  <c r="FL281" i="21" s="1"/>
  <c r="FL275" i="33"/>
  <c r="FL28" i="73" s="1"/>
  <c r="FL274" i="33"/>
  <c r="FL21" i="73" s="1"/>
  <c r="FO278" i="21"/>
  <c r="FQ203" i="21"/>
  <c r="FN124" i="21"/>
  <c r="FN279" i="21" s="1"/>
  <c r="FM207" i="21"/>
  <c r="FP143" i="63"/>
  <c r="FP32" i="73" s="1"/>
  <c r="FM125" i="21"/>
  <c r="FM280" i="21" s="1"/>
  <c r="FM231" i="33"/>
  <c r="FM27" i="73" s="1"/>
  <c r="FN234" i="63"/>
  <c r="FN41" i="73" s="1"/>
  <c r="FM230" i="33"/>
  <c r="FM20" i="73" s="1"/>
  <c r="FO143" i="33"/>
  <c r="FO18" i="73" s="1"/>
  <c r="FO47" i="73" s="1"/>
  <c r="FO144" i="33"/>
  <c r="FO25" i="73" s="1"/>
  <c r="FO189" i="63"/>
  <c r="FO40" i="73" s="1"/>
  <c r="FN206" i="21"/>
  <c r="FN233" i="63"/>
  <c r="FN34" i="73" s="1"/>
  <c r="FQ144" i="63"/>
  <c r="FQ39" i="73" s="1"/>
  <c r="FP103" i="33"/>
  <c r="FP17" i="73" s="1"/>
  <c r="FM279" i="63"/>
  <c r="FM42" i="73" s="1"/>
  <c r="FO188" i="63"/>
  <c r="FO33" i="73" s="1"/>
  <c r="FP144" i="63"/>
  <c r="FP39" i="73" s="1"/>
  <c r="FQ105" i="63"/>
  <c r="FQ38" i="73" s="1"/>
  <c r="FM278" i="63"/>
  <c r="FM35" i="73" s="1"/>
  <c r="FO205" i="21"/>
  <c r="FO234" i="63"/>
  <c r="FO41" i="73" s="1"/>
  <c r="FN188" i="33"/>
  <c r="FN26" i="73" s="1"/>
  <c r="FN230" i="33"/>
  <c r="FN20" i="73" s="1"/>
  <c r="FN187" i="33"/>
  <c r="FN19" i="73" s="1"/>
  <c r="FP104" i="33"/>
  <c r="FP24" i="73" s="1"/>
  <c r="FQ122" i="21"/>
  <c r="GA190" i="21"/>
  <c r="GA193" i="21"/>
  <c r="GA191" i="21"/>
  <c r="GA192" i="21"/>
  <c r="GB175" i="21"/>
  <c r="GB182" i="21" s="1"/>
  <c r="GB196" i="21"/>
  <c r="FQ103" i="33"/>
  <c r="FQ17" i="73" s="1"/>
  <c r="FQ46" i="73" s="1"/>
  <c r="GC168" i="21"/>
  <c r="GD89" i="63"/>
  <c r="GD101" i="63" s="1"/>
  <c r="GD86" i="73" s="1"/>
  <c r="GC89" i="33"/>
  <c r="GC101" i="33" s="1"/>
  <c r="GC79" i="73" s="1"/>
  <c r="GB87" i="21"/>
  <c r="FZ109" i="21"/>
  <c r="FZ264" i="21" s="1"/>
  <c r="FZ110" i="21"/>
  <c r="FZ265" i="21" s="1"/>
  <c r="FZ111" i="21"/>
  <c r="FZ266" i="21" s="1"/>
  <c r="FZ112" i="21"/>
  <c r="FZ267" i="21" s="1"/>
  <c r="GA115" i="21"/>
  <c r="GA270" i="21" s="1"/>
  <c r="GA101" i="21"/>
  <c r="GA94" i="21"/>
  <c r="FQ67" i="73" l="1"/>
  <c r="FN69" i="73"/>
  <c r="FN48" i="73"/>
  <c r="FN70" i="73"/>
  <c r="FN49" i="73"/>
  <c r="FM70" i="73"/>
  <c r="FM49" i="73"/>
  <c r="FP53" i="73"/>
  <c r="FP60" i="73"/>
  <c r="FO61" i="73"/>
  <c r="FO54" i="73"/>
  <c r="FN55" i="73"/>
  <c r="FN62" i="73"/>
  <c r="FP46" i="73"/>
  <c r="FP67" i="73"/>
  <c r="FL50" i="73"/>
  <c r="FL71" i="73"/>
  <c r="FO68" i="73"/>
  <c r="FM63" i="73"/>
  <c r="FM56" i="73"/>
  <c r="FL57" i="73"/>
  <c r="FL64" i="73"/>
  <c r="FQ277" i="21"/>
  <c r="FN207" i="21"/>
  <c r="FQ143" i="63"/>
  <c r="FQ32" i="73" s="1"/>
  <c r="FQ204" i="21"/>
  <c r="FN278" i="63"/>
  <c r="FN35" i="73" s="1"/>
  <c r="FP143" i="33"/>
  <c r="FP18" i="73" s="1"/>
  <c r="FQ123" i="21"/>
  <c r="FN279" i="63"/>
  <c r="FN42" i="73" s="1"/>
  <c r="FP144" i="33"/>
  <c r="FP25" i="73" s="1"/>
  <c r="FP123" i="21"/>
  <c r="FP278" i="21" s="1"/>
  <c r="FO233" i="63"/>
  <c r="FO34" i="73" s="1"/>
  <c r="FO206" i="21"/>
  <c r="FS104" i="63"/>
  <c r="FS31" i="73" s="1"/>
  <c r="FM274" i="33"/>
  <c r="FM21" i="73" s="1"/>
  <c r="FM50" i="73" s="1"/>
  <c r="FP205" i="21"/>
  <c r="FQ104" i="33"/>
  <c r="FQ24" i="73" s="1"/>
  <c r="FP188" i="63"/>
  <c r="FP33" i="73" s="1"/>
  <c r="FM275" i="33"/>
  <c r="FM28" i="73" s="1"/>
  <c r="FP189" i="63"/>
  <c r="FP40" i="73" s="1"/>
  <c r="FM126" i="21"/>
  <c r="FM281" i="21" s="1"/>
  <c r="FR105" i="63"/>
  <c r="FR38" i="73" s="1"/>
  <c r="FR104" i="63"/>
  <c r="FR31" i="73" s="1"/>
  <c r="FR203" i="21"/>
  <c r="FO124" i="21"/>
  <c r="FO279" i="21" s="1"/>
  <c r="FN231" i="33"/>
  <c r="FN27" i="73" s="1"/>
  <c r="FP206" i="21"/>
  <c r="FN125" i="21"/>
  <c r="FN280" i="21" s="1"/>
  <c r="FO187" i="33"/>
  <c r="FO19" i="73" s="1"/>
  <c r="FO188" i="33"/>
  <c r="FO26" i="73" s="1"/>
  <c r="FO55" i="73" s="1"/>
  <c r="GE89" i="63"/>
  <c r="GE101" i="63" s="1"/>
  <c r="GE86" i="73" s="1"/>
  <c r="GD168" i="21"/>
  <c r="GB193" i="21"/>
  <c r="GB191" i="21"/>
  <c r="GB192" i="21"/>
  <c r="GB190" i="21"/>
  <c r="GC196" i="21"/>
  <c r="GC175" i="21"/>
  <c r="GC182" i="21" s="1"/>
  <c r="GB115" i="21"/>
  <c r="GB270" i="21" s="1"/>
  <c r="GB101" i="21"/>
  <c r="GB94" i="21"/>
  <c r="FQ189" i="63"/>
  <c r="FQ40" i="73" s="1"/>
  <c r="GA109" i="21"/>
  <c r="GA264" i="21" s="1"/>
  <c r="GA110" i="21"/>
  <c r="GA265" i="21" s="1"/>
  <c r="GA112" i="21"/>
  <c r="GA267" i="21" s="1"/>
  <c r="GA111" i="21"/>
  <c r="GA266" i="21" s="1"/>
  <c r="GD89" i="33"/>
  <c r="GD101" i="33" s="1"/>
  <c r="GD79" i="73" s="1"/>
  <c r="GC87" i="21"/>
  <c r="FM71" i="73" l="1"/>
  <c r="FP68" i="73"/>
  <c r="FP47" i="73"/>
  <c r="FO69" i="73"/>
  <c r="FO48" i="73"/>
  <c r="FO62" i="73"/>
  <c r="FN56" i="73"/>
  <c r="FN63" i="73"/>
  <c r="FP54" i="73"/>
  <c r="FP61" i="73"/>
  <c r="FQ60" i="73"/>
  <c r="FQ53" i="73"/>
  <c r="FM64" i="73"/>
  <c r="FM57" i="73"/>
  <c r="FQ188" i="63"/>
  <c r="FQ33" i="73" s="1"/>
  <c r="FQ143" i="33"/>
  <c r="FQ18" i="73" s="1"/>
  <c r="FO278" i="63"/>
  <c r="FO35" i="73" s="1"/>
  <c r="FQ144" i="33"/>
  <c r="FQ25" i="73" s="1"/>
  <c r="FQ54" i="73" s="1"/>
  <c r="FQ278" i="21"/>
  <c r="FO231" i="33"/>
  <c r="FO27" i="73" s="1"/>
  <c r="FO125" i="21"/>
  <c r="FO280" i="21" s="1"/>
  <c r="FO230" i="33"/>
  <c r="FO20" i="73" s="1"/>
  <c r="FR144" i="63"/>
  <c r="FR39" i="73" s="1"/>
  <c r="FP125" i="21"/>
  <c r="FP280" i="21" s="1"/>
  <c r="FN126" i="21"/>
  <c r="FN281" i="21" s="1"/>
  <c r="FP187" i="33"/>
  <c r="FP19" i="73" s="1"/>
  <c r="FP48" i="73" s="1"/>
  <c r="FS105" i="63"/>
  <c r="FS38" i="73" s="1"/>
  <c r="FR204" i="21"/>
  <c r="FO279" i="63"/>
  <c r="FO42" i="73" s="1"/>
  <c r="FP124" i="21"/>
  <c r="FP279" i="21" s="1"/>
  <c r="FS203" i="21"/>
  <c r="FO207" i="21"/>
  <c r="FP188" i="33"/>
  <c r="FP26" i="73" s="1"/>
  <c r="FQ205" i="21"/>
  <c r="FR104" i="33"/>
  <c r="FR24" i="73" s="1"/>
  <c r="FR143" i="63"/>
  <c r="FR32" i="73" s="1"/>
  <c r="FQ233" i="63"/>
  <c r="FQ34" i="73" s="1"/>
  <c r="FT104" i="63"/>
  <c r="FT31" i="73" s="1"/>
  <c r="FP234" i="63"/>
  <c r="FP41" i="73" s="1"/>
  <c r="FP233" i="63"/>
  <c r="FP34" i="73" s="1"/>
  <c r="FN274" i="33"/>
  <c r="FN21" i="73" s="1"/>
  <c r="FR103" i="33"/>
  <c r="FR17" i="73" s="1"/>
  <c r="FR46" i="73" s="1"/>
  <c r="FN275" i="33"/>
  <c r="FN28" i="73" s="1"/>
  <c r="FR122" i="21"/>
  <c r="FR277" i="21" s="1"/>
  <c r="GD175" i="21"/>
  <c r="GD182" i="21" s="1"/>
  <c r="GD196" i="21"/>
  <c r="FS104" i="33"/>
  <c r="FS24" i="73" s="1"/>
  <c r="FS122" i="21"/>
  <c r="FS103" i="33"/>
  <c r="FS17" i="73" s="1"/>
  <c r="GF89" i="63"/>
  <c r="GF101" i="63" s="1"/>
  <c r="GF86" i="73" s="1"/>
  <c r="GE168" i="21"/>
  <c r="GC192" i="21"/>
  <c r="GC190" i="21"/>
  <c r="GC193" i="21"/>
  <c r="GC191" i="21"/>
  <c r="GC115" i="21"/>
  <c r="GC270" i="21" s="1"/>
  <c r="GC94" i="21"/>
  <c r="GC101" i="21"/>
  <c r="GE89" i="33"/>
  <c r="GE101" i="33" s="1"/>
  <c r="GE79" i="73" s="1"/>
  <c r="GD87" i="21"/>
  <c r="GB109" i="21"/>
  <c r="GB264" i="21" s="1"/>
  <c r="GB110" i="21"/>
  <c r="GB265" i="21" s="1"/>
  <c r="GB112" i="21"/>
  <c r="GB267" i="21" s="1"/>
  <c r="GB111" i="21"/>
  <c r="GB266" i="21" s="1"/>
  <c r="FP69" i="73" l="1"/>
  <c r="FQ61" i="73"/>
  <c r="FO56" i="73"/>
  <c r="FO63" i="73"/>
  <c r="FR53" i="73"/>
  <c r="FR60" i="73"/>
  <c r="FS46" i="73"/>
  <c r="FS67" i="73"/>
  <c r="FN50" i="73"/>
  <c r="FN71" i="73"/>
  <c r="FP62" i="73"/>
  <c r="FP55" i="73"/>
  <c r="FR67" i="73"/>
  <c r="FQ68" i="73"/>
  <c r="FQ47" i="73"/>
  <c r="FN64" i="73"/>
  <c r="FN57" i="73"/>
  <c r="FS53" i="73"/>
  <c r="FS60" i="73"/>
  <c r="FO49" i="73"/>
  <c r="FO70" i="73"/>
  <c r="FP279" i="63"/>
  <c r="FP42" i="73" s="1"/>
  <c r="FP230" i="33"/>
  <c r="FP20" i="73" s="1"/>
  <c r="FQ234" i="63"/>
  <c r="FQ41" i="73" s="1"/>
  <c r="FS204" i="21"/>
  <c r="FP278" i="63"/>
  <c r="FP35" i="73" s="1"/>
  <c r="FP207" i="21"/>
  <c r="FR123" i="21"/>
  <c r="FR278" i="21" s="1"/>
  <c r="FR144" i="33"/>
  <c r="FR25" i="73" s="1"/>
  <c r="FR61" i="73" s="1"/>
  <c r="FO274" i="33"/>
  <c r="FO21" i="73" s="1"/>
  <c r="FR143" i="33"/>
  <c r="FR18" i="73" s="1"/>
  <c r="FR68" i="73" s="1"/>
  <c r="FO126" i="21"/>
  <c r="FO281" i="21" s="1"/>
  <c r="FP231" i="33"/>
  <c r="FP27" i="73" s="1"/>
  <c r="FO275" i="33"/>
  <c r="FO28" i="73" s="1"/>
  <c r="FS277" i="21"/>
  <c r="FR205" i="21"/>
  <c r="FQ187" i="33"/>
  <c r="FQ19" i="73" s="1"/>
  <c r="FQ188" i="33"/>
  <c r="FQ26" i="73" s="1"/>
  <c r="FR189" i="63"/>
  <c r="FR40" i="73" s="1"/>
  <c r="FR188" i="63"/>
  <c r="FR33" i="73" s="1"/>
  <c r="FQ124" i="21"/>
  <c r="FQ279" i="21" s="1"/>
  <c r="FR206" i="21"/>
  <c r="FT105" i="63"/>
  <c r="FT38" i="73" s="1"/>
  <c r="FQ206" i="21"/>
  <c r="FS143" i="63"/>
  <c r="FS32" i="73" s="1"/>
  <c r="FT203" i="21"/>
  <c r="FS144" i="63"/>
  <c r="FS39" i="73" s="1"/>
  <c r="FS143" i="33"/>
  <c r="FS18" i="73" s="1"/>
  <c r="FU104" i="63"/>
  <c r="FU31" i="73" s="1"/>
  <c r="FP126" i="21"/>
  <c r="FT122" i="21"/>
  <c r="FT103" i="33"/>
  <c r="FT17" i="73" s="1"/>
  <c r="FT46" i="73" s="1"/>
  <c r="GE196" i="21"/>
  <c r="GE175" i="21"/>
  <c r="GE182" i="21" s="1"/>
  <c r="GG89" i="63"/>
  <c r="GG101" i="63" s="1"/>
  <c r="GG86" i="73" s="1"/>
  <c r="GF168" i="21"/>
  <c r="GD193" i="21"/>
  <c r="GD190" i="21"/>
  <c r="GD192" i="21"/>
  <c r="GD191" i="21"/>
  <c r="GC109" i="21"/>
  <c r="GC264" i="21" s="1"/>
  <c r="GC110" i="21"/>
  <c r="GC265" i="21" s="1"/>
  <c r="GC111" i="21"/>
  <c r="GC266" i="21" s="1"/>
  <c r="GC112" i="21"/>
  <c r="GC267" i="21" s="1"/>
  <c r="GD115" i="21"/>
  <c r="GD270" i="21" s="1"/>
  <c r="GD101" i="21"/>
  <c r="GD94" i="21"/>
  <c r="GF89" i="33"/>
  <c r="GF101" i="33" s="1"/>
  <c r="GF79" i="73" s="1"/>
  <c r="GE87" i="21"/>
  <c r="FS68" i="73" l="1"/>
  <c r="FS47" i="73"/>
  <c r="FT67" i="73"/>
  <c r="FR54" i="73"/>
  <c r="FP70" i="73"/>
  <c r="FP49" i="73"/>
  <c r="FQ62" i="73"/>
  <c r="FQ55" i="73"/>
  <c r="FO71" i="73"/>
  <c r="FO50" i="73"/>
  <c r="FR47" i="73"/>
  <c r="FQ69" i="73"/>
  <c r="FQ48" i="73"/>
  <c r="FO57" i="73"/>
  <c r="FO64" i="73"/>
  <c r="FP63" i="73"/>
  <c r="FP56" i="73"/>
  <c r="FP281" i="21"/>
  <c r="FS205" i="21"/>
  <c r="FR188" i="33"/>
  <c r="FR26" i="73" s="1"/>
  <c r="FR187" i="33"/>
  <c r="FR19" i="73" s="1"/>
  <c r="FR124" i="21"/>
  <c r="FR279" i="21" s="1"/>
  <c r="FQ207" i="21"/>
  <c r="FQ279" i="63"/>
  <c r="FQ42" i="73" s="1"/>
  <c r="FS144" i="33"/>
  <c r="FS25" i="73" s="1"/>
  <c r="FS123" i="21"/>
  <c r="FS278" i="21" s="1"/>
  <c r="FT123" i="21"/>
  <c r="FT277" i="21"/>
  <c r="FR233" i="63"/>
  <c r="FR34" i="73" s="1"/>
  <c r="FR234" i="63"/>
  <c r="FR41" i="73" s="1"/>
  <c r="FS188" i="63"/>
  <c r="FS33" i="73" s="1"/>
  <c r="FS189" i="63"/>
  <c r="FS40" i="73" s="1"/>
  <c r="FP274" i="33"/>
  <c r="FP21" i="73" s="1"/>
  <c r="FT104" i="33"/>
  <c r="FT24" i="73" s="1"/>
  <c r="FQ278" i="63"/>
  <c r="FQ35" i="73" s="1"/>
  <c r="FS206" i="21"/>
  <c r="FP275" i="33"/>
  <c r="FP28" i="73" s="1"/>
  <c r="FP64" i="73" s="1"/>
  <c r="FU105" i="63"/>
  <c r="FU38" i="73" s="1"/>
  <c r="FT143" i="63"/>
  <c r="FT32" i="73" s="1"/>
  <c r="FU203" i="21"/>
  <c r="FU144" i="63"/>
  <c r="FU39" i="73" s="1"/>
  <c r="FT204" i="21"/>
  <c r="FT144" i="63"/>
  <c r="FT39" i="73" s="1"/>
  <c r="FQ230" i="33"/>
  <c r="FQ20" i="73" s="1"/>
  <c r="FQ49" i="73" s="1"/>
  <c r="FQ231" i="33"/>
  <c r="FQ27" i="73" s="1"/>
  <c r="FQ125" i="21"/>
  <c r="FQ280" i="21" s="1"/>
  <c r="FU104" i="33"/>
  <c r="FU24" i="73" s="1"/>
  <c r="GE190" i="21"/>
  <c r="GE192" i="21"/>
  <c r="GE191" i="21"/>
  <c r="GE193" i="21"/>
  <c r="GH89" i="63"/>
  <c r="GH101" i="63" s="1"/>
  <c r="GH86" i="73" s="1"/>
  <c r="GG168" i="21"/>
  <c r="GF175" i="21"/>
  <c r="GF182" i="21" s="1"/>
  <c r="GF196" i="21"/>
  <c r="GE115" i="21"/>
  <c r="GE270" i="21" s="1"/>
  <c r="GE101" i="21"/>
  <c r="GE94" i="21"/>
  <c r="GD109" i="21"/>
  <c r="GD264" i="21" s="1"/>
  <c r="GD110" i="21"/>
  <c r="GD265" i="21" s="1"/>
  <c r="GD112" i="21"/>
  <c r="GD267" i="21" s="1"/>
  <c r="GD111" i="21"/>
  <c r="GD266" i="21" s="1"/>
  <c r="GG89" i="33"/>
  <c r="GG101" i="33" s="1"/>
  <c r="GG79" i="73" s="1"/>
  <c r="GF87" i="21"/>
  <c r="FR48" i="73" l="1"/>
  <c r="FR69" i="73"/>
  <c r="FR55" i="73"/>
  <c r="FR62" i="73"/>
  <c r="FP50" i="73"/>
  <c r="FP71" i="73"/>
  <c r="FS54" i="73"/>
  <c r="FS61" i="73"/>
  <c r="FQ63" i="73"/>
  <c r="FQ56" i="73"/>
  <c r="FT53" i="73"/>
  <c r="FT60" i="73"/>
  <c r="FU53" i="73"/>
  <c r="FU60" i="73"/>
  <c r="FP57" i="73"/>
  <c r="FQ70" i="73"/>
  <c r="FS234" i="63"/>
  <c r="FS41" i="73" s="1"/>
  <c r="FT144" i="33"/>
  <c r="FT25" i="73" s="1"/>
  <c r="FT143" i="33"/>
  <c r="FT18" i="73" s="1"/>
  <c r="FR207" i="21"/>
  <c r="FV104" i="63"/>
  <c r="FV31" i="73" s="1"/>
  <c r="FV105" i="63"/>
  <c r="FV38" i="73" s="1"/>
  <c r="FR279" i="63"/>
  <c r="FR42" i="73" s="1"/>
  <c r="FV203" i="21"/>
  <c r="FR278" i="63"/>
  <c r="FR35" i="73" s="1"/>
  <c r="FQ126" i="21"/>
  <c r="FQ281" i="21" s="1"/>
  <c r="FS187" i="33"/>
  <c r="FS19" i="73" s="1"/>
  <c r="FQ274" i="33"/>
  <c r="FQ21" i="73" s="1"/>
  <c r="FQ50" i="73" s="1"/>
  <c r="FS124" i="21"/>
  <c r="FS279" i="21" s="1"/>
  <c r="FT189" i="63"/>
  <c r="FT40" i="73" s="1"/>
  <c r="FT278" i="21"/>
  <c r="FV144" i="63"/>
  <c r="FV39" i="73" s="1"/>
  <c r="FS233" i="63"/>
  <c r="FS34" i="73" s="1"/>
  <c r="FQ275" i="33"/>
  <c r="FQ28" i="73" s="1"/>
  <c r="FQ57" i="73" s="1"/>
  <c r="FU103" i="33"/>
  <c r="FU17" i="73" s="1"/>
  <c r="FU46" i="73" s="1"/>
  <c r="FU143" i="33"/>
  <c r="FU18" i="73" s="1"/>
  <c r="FV104" i="33"/>
  <c r="FV24" i="73" s="1"/>
  <c r="FU122" i="21"/>
  <c r="FU277" i="21" s="1"/>
  <c r="FU143" i="63"/>
  <c r="FU32" i="73" s="1"/>
  <c r="FU204" i="21"/>
  <c r="FW104" i="63"/>
  <c r="FW31" i="73" s="1"/>
  <c r="FT206" i="21"/>
  <c r="FT188" i="63"/>
  <c r="FT33" i="73" s="1"/>
  <c r="FT205" i="21"/>
  <c r="FR125" i="21"/>
  <c r="FR280" i="21" s="1"/>
  <c r="FR231" i="33"/>
  <c r="FR27" i="73" s="1"/>
  <c r="FS188" i="33"/>
  <c r="FS26" i="73" s="1"/>
  <c r="FR230" i="33"/>
  <c r="FR20" i="73" s="1"/>
  <c r="GF191" i="21"/>
  <c r="GF193" i="21"/>
  <c r="GF190" i="21"/>
  <c r="GF192" i="21"/>
  <c r="GG175" i="21"/>
  <c r="GG182" i="21" s="1"/>
  <c r="GG196" i="21"/>
  <c r="GH168" i="21"/>
  <c r="GI89" i="63"/>
  <c r="GI101" i="63" s="1"/>
  <c r="GI86" i="73" s="1"/>
  <c r="GF115" i="21"/>
  <c r="GF270" i="21" s="1"/>
  <c r="GF101" i="21"/>
  <c r="GF94" i="21"/>
  <c r="GH89" i="33"/>
  <c r="GH101" i="33" s="1"/>
  <c r="GH79" i="73" s="1"/>
  <c r="GG87" i="21"/>
  <c r="GE109" i="21"/>
  <c r="GE264" i="21" s="1"/>
  <c r="GE110" i="21"/>
  <c r="GE265" i="21" s="1"/>
  <c r="GE112" i="21"/>
  <c r="GE267" i="21" s="1"/>
  <c r="GE111" i="21"/>
  <c r="GE266" i="21" s="1"/>
  <c r="FQ64" i="73" l="1"/>
  <c r="FV53" i="73"/>
  <c r="FV60" i="73"/>
  <c r="FU68" i="73"/>
  <c r="FU47" i="73"/>
  <c r="FS69" i="73"/>
  <c r="FS48" i="73"/>
  <c r="FT68" i="73"/>
  <c r="FT47" i="73"/>
  <c r="FT54" i="73"/>
  <c r="FT61" i="73"/>
  <c r="FR70" i="73"/>
  <c r="FR49" i="73"/>
  <c r="FS62" i="73"/>
  <c r="FS55" i="73"/>
  <c r="FU67" i="73"/>
  <c r="FR63" i="73"/>
  <c r="FR56" i="73"/>
  <c r="FQ71" i="73"/>
  <c r="FT188" i="33"/>
  <c r="FT26" i="73" s="1"/>
  <c r="FS279" i="63"/>
  <c r="FS42" i="73" s="1"/>
  <c r="FT233" i="63"/>
  <c r="FT34" i="73" s="1"/>
  <c r="FT187" i="33"/>
  <c r="FT19" i="73" s="1"/>
  <c r="FT48" i="73" s="1"/>
  <c r="FV143" i="63"/>
  <c r="FV32" i="73" s="1"/>
  <c r="FV204" i="21"/>
  <c r="FU123" i="21"/>
  <c r="FU278" i="21" s="1"/>
  <c r="FV143" i="33"/>
  <c r="FV18" i="73" s="1"/>
  <c r="FU144" i="33"/>
  <c r="FU25" i="73" s="1"/>
  <c r="FT124" i="21"/>
  <c r="FT279" i="21" s="1"/>
  <c r="FS125" i="21"/>
  <c r="FS280" i="21" s="1"/>
  <c r="FS231" i="33"/>
  <c r="FS27" i="73" s="1"/>
  <c r="FS63" i="73" s="1"/>
  <c r="FS230" i="33"/>
  <c r="FS20" i="73" s="1"/>
  <c r="FS70" i="73" s="1"/>
  <c r="FU205" i="21"/>
  <c r="FW103" i="33"/>
  <c r="FW17" i="73" s="1"/>
  <c r="FR126" i="21"/>
  <c r="FR281" i="21" s="1"/>
  <c r="FV122" i="21"/>
  <c r="FV277" i="21" s="1"/>
  <c r="FR275" i="33"/>
  <c r="FR28" i="73" s="1"/>
  <c r="FV103" i="33"/>
  <c r="FV17" i="73" s="1"/>
  <c r="FV67" i="73" s="1"/>
  <c r="FW105" i="63"/>
  <c r="FW38" i="73" s="1"/>
  <c r="FW203" i="21"/>
  <c r="FU189" i="63"/>
  <c r="FU40" i="73" s="1"/>
  <c r="FT234" i="63"/>
  <c r="FT41" i="73" s="1"/>
  <c r="FS278" i="63"/>
  <c r="FS35" i="73" s="1"/>
  <c r="FU188" i="63"/>
  <c r="FU33" i="73" s="1"/>
  <c r="FS207" i="21"/>
  <c r="FR274" i="33"/>
  <c r="FR21" i="73" s="1"/>
  <c r="GI168" i="21"/>
  <c r="GJ89" i="63"/>
  <c r="GJ101" i="63" s="1"/>
  <c r="GJ86" i="73" s="1"/>
  <c r="GH175" i="21"/>
  <c r="GH182" i="21" s="1"/>
  <c r="GH196" i="21"/>
  <c r="FW104" i="33"/>
  <c r="FW24" i="73" s="1"/>
  <c r="GG190" i="21"/>
  <c r="GG191" i="21"/>
  <c r="GG193" i="21"/>
  <c r="GG192" i="21"/>
  <c r="GG115" i="21"/>
  <c r="GG270" i="21" s="1"/>
  <c r="GG94" i="21"/>
  <c r="GG101" i="21"/>
  <c r="GI89" i="33"/>
  <c r="GI101" i="33" s="1"/>
  <c r="GI79" i="73" s="1"/>
  <c r="GH87" i="21"/>
  <c r="GF109" i="21"/>
  <c r="GF264" i="21" s="1"/>
  <c r="GF112" i="21"/>
  <c r="GF267" i="21" s="1"/>
  <c r="GF110" i="21"/>
  <c r="GF265" i="21" s="1"/>
  <c r="GF111" i="21"/>
  <c r="GF266" i="21" s="1"/>
  <c r="FV46" i="73" l="1"/>
  <c r="FT69" i="73"/>
  <c r="FS56" i="73"/>
  <c r="FW60" i="73"/>
  <c r="FW53" i="73"/>
  <c r="FR50" i="73"/>
  <c r="FR71" i="73"/>
  <c r="FV47" i="73"/>
  <c r="FV68" i="73"/>
  <c r="FW46" i="73"/>
  <c r="FW67" i="73"/>
  <c r="FR64" i="73"/>
  <c r="FR57" i="73"/>
  <c r="FU54" i="73"/>
  <c r="FU61" i="73"/>
  <c r="FT62" i="73"/>
  <c r="FT55" i="73"/>
  <c r="FS49" i="73"/>
  <c r="FV188" i="63"/>
  <c r="FV33" i="73" s="1"/>
  <c r="FT125" i="21"/>
  <c r="FT280" i="21" s="1"/>
  <c r="FT230" i="33"/>
  <c r="FT20" i="73" s="1"/>
  <c r="FT231" i="33"/>
  <c r="FT27" i="73" s="1"/>
  <c r="FT56" i="73" s="1"/>
  <c r="FV123" i="21"/>
  <c r="FV278" i="21" s="1"/>
  <c r="FW143" i="63"/>
  <c r="FW32" i="73" s="1"/>
  <c r="FW204" i="21"/>
  <c r="FW144" i="63"/>
  <c r="FW39" i="73" s="1"/>
  <c r="FU233" i="63"/>
  <c r="FU34" i="73" s="1"/>
  <c r="FU187" i="33"/>
  <c r="FU19" i="73" s="1"/>
  <c r="FU188" i="33"/>
  <c r="FU26" i="73" s="1"/>
  <c r="FU124" i="21"/>
  <c r="FU279" i="21" s="1"/>
  <c r="FV144" i="33"/>
  <c r="FV25" i="73" s="1"/>
  <c r="FV206" i="21"/>
  <c r="FT207" i="21"/>
  <c r="FX143" i="63"/>
  <c r="FX32" i="73" s="1"/>
  <c r="FV205" i="21"/>
  <c r="FV189" i="63"/>
  <c r="FV40" i="73" s="1"/>
  <c r="FS275" i="33"/>
  <c r="FS28" i="73" s="1"/>
  <c r="FX203" i="21"/>
  <c r="FT278" i="63"/>
  <c r="FT35" i="73" s="1"/>
  <c r="FX105" i="63"/>
  <c r="FX38" i="73" s="1"/>
  <c r="FT279" i="63"/>
  <c r="FT42" i="73" s="1"/>
  <c r="FS126" i="21"/>
  <c r="FS281" i="21" s="1"/>
  <c r="FW122" i="21"/>
  <c r="FW277" i="21" s="1"/>
  <c r="FU206" i="21"/>
  <c r="FU234" i="63"/>
  <c r="FU41" i="73" s="1"/>
  <c r="FX104" i="63"/>
  <c r="FX31" i="73" s="1"/>
  <c r="FS274" i="33"/>
  <c r="FS21" i="73" s="1"/>
  <c r="FX103" i="33"/>
  <c r="FX17" i="73" s="1"/>
  <c r="FX122" i="21"/>
  <c r="FX104" i="33"/>
  <c r="FX24" i="73" s="1"/>
  <c r="GH192" i="21"/>
  <c r="GH193" i="21"/>
  <c r="GH191" i="21"/>
  <c r="GH190" i="21"/>
  <c r="GI175" i="21"/>
  <c r="GI182" i="21" s="1"/>
  <c r="GI196" i="21"/>
  <c r="GK89" i="63"/>
  <c r="GK101" i="63" s="1"/>
  <c r="GK86" i="73" s="1"/>
  <c r="GJ168" i="21"/>
  <c r="GH115" i="21"/>
  <c r="GH270" i="21" s="1"/>
  <c r="GH101" i="21"/>
  <c r="GH94" i="21"/>
  <c r="GJ89" i="33"/>
  <c r="GJ101" i="33" s="1"/>
  <c r="GJ79" i="73" s="1"/>
  <c r="GI87" i="21"/>
  <c r="FX144" i="63"/>
  <c r="FX39" i="73" s="1"/>
  <c r="GG109" i="21"/>
  <c r="GG264" i="21" s="1"/>
  <c r="GG110" i="21"/>
  <c r="GG265" i="21" s="1"/>
  <c r="GG111" i="21"/>
  <c r="GG266" i="21" s="1"/>
  <c r="GG112" i="21"/>
  <c r="GG267" i="21" s="1"/>
  <c r="FT63" i="73" l="1"/>
  <c r="FS64" i="73"/>
  <c r="FS57" i="73"/>
  <c r="FX67" i="73"/>
  <c r="FX46" i="73"/>
  <c r="FS71" i="73"/>
  <c r="FS50" i="73"/>
  <c r="FV61" i="73"/>
  <c r="FV54" i="73"/>
  <c r="FU55" i="73"/>
  <c r="FU62" i="73"/>
  <c r="FT70" i="73"/>
  <c r="FT49" i="73"/>
  <c r="FU48" i="73"/>
  <c r="FU69" i="73"/>
  <c r="FX53" i="73"/>
  <c r="FX60" i="73"/>
  <c r="FX204" i="21"/>
  <c r="FY203" i="21"/>
  <c r="FT274" i="33"/>
  <c r="FT21" i="73" s="1"/>
  <c r="FV234" i="63"/>
  <c r="FV41" i="73" s="1"/>
  <c r="FY105" i="63"/>
  <c r="FY38" i="73" s="1"/>
  <c r="FY104" i="63"/>
  <c r="FY31" i="73" s="1"/>
  <c r="FU279" i="63"/>
  <c r="FU42" i="73" s="1"/>
  <c r="FW188" i="63"/>
  <c r="FW33" i="73" s="1"/>
  <c r="FW189" i="63"/>
  <c r="FW40" i="73" s="1"/>
  <c r="FV233" i="63"/>
  <c r="FV34" i="73" s="1"/>
  <c r="FT275" i="33"/>
  <c r="FT28" i="73" s="1"/>
  <c r="FT126" i="21"/>
  <c r="FT281" i="21" s="1"/>
  <c r="FX277" i="21"/>
  <c r="FV188" i="33"/>
  <c r="FV26" i="73" s="1"/>
  <c r="FU278" i="63"/>
  <c r="FU35" i="73" s="1"/>
  <c r="FU207" i="21"/>
  <c r="FV125" i="21"/>
  <c r="FV280" i="21" s="1"/>
  <c r="FW123" i="21"/>
  <c r="FW278" i="21" s="1"/>
  <c r="FU125" i="21"/>
  <c r="FU280" i="21" s="1"/>
  <c r="FU230" i="33"/>
  <c r="FU20" i="73" s="1"/>
  <c r="FW143" i="33"/>
  <c r="FW18" i="73" s="1"/>
  <c r="FW47" i="73" s="1"/>
  <c r="FW144" i="33"/>
  <c r="FW25" i="73" s="1"/>
  <c r="FU231" i="33"/>
  <c r="FU27" i="73" s="1"/>
  <c r="FU63" i="73" s="1"/>
  <c r="FZ105" i="63"/>
  <c r="FZ38" i="73" s="1"/>
  <c r="FW205" i="21"/>
  <c r="FV124" i="21"/>
  <c r="FV279" i="21" s="1"/>
  <c r="FX123" i="21"/>
  <c r="FV187" i="33"/>
  <c r="FV19" i="73" s="1"/>
  <c r="FV69" i="73" s="1"/>
  <c r="FU274" i="33"/>
  <c r="FU21" i="73" s="1"/>
  <c r="GI190" i="21"/>
  <c r="GI192" i="21"/>
  <c r="GI191" i="21"/>
  <c r="GI193" i="21"/>
  <c r="GL89" i="63"/>
  <c r="GL101" i="63" s="1"/>
  <c r="GL86" i="73" s="1"/>
  <c r="GK168" i="21"/>
  <c r="GJ175" i="21"/>
  <c r="GJ182" i="21" s="1"/>
  <c r="GJ196" i="21"/>
  <c r="FY103" i="33"/>
  <c r="FY17" i="73" s="1"/>
  <c r="FY104" i="33"/>
  <c r="FY24" i="73" s="1"/>
  <c r="FY122" i="21"/>
  <c r="GH109" i="21"/>
  <c r="GH264" i="21" s="1"/>
  <c r="GH110" i="21"/>
  <c r="GH265" i="21" s="1"/>
  <c r="GH112" i="21"/>
  <c r="GH267" i="21" s="1"/>
  <c r="GH111" i="21"/>
  <c r="GH266" i="21" s="1"/>
  <c r="GI115" i="21"/>
  <c r="GI270" i="21" s="1"/>
  <c r="GI94" i="21"/>
  <c r="GI101" i="21"/>
  <c r="GK89" i="33"/>
  <c r="GK101" i="33" s="1"/>
  <c r="GK79" i="73" s="1"/>
  <c r="GJ87" i="21"/>
  <c r="FY46" i="73" l="1"/>
  <c r="FW68" i="73"/>
  <c r="FY60" i="73"/>
  <c r="FY53" i="73"/>
  <c r="FU70" i="73"/>
  <c r="FU49" i="73"/>
  <c r="FT64" i="73"/>
  <c r="FT57" i="73"/>
  <c r="FT71" i="73"/>
  <c r="FT50" i="73"/>
  <c r="FW61" i="73"/>
  <c r="FW54" i="73"/>
  <c r="FV55" i="73"/>
  <c r="FV62" i="73"/>
  <c r="FU56" i="73"/>
  <c r="FU71" i="73"/>
  <c r="FU50" i="73"/>
  <c r="FY67" i="73"/>
  <c r="FV48" i="73"/>
  <c r="FX278" i="21"/>
  <c r="FY143" i="63"/>
  <c r="FY32" i="73" s="1"/>
  <c r="FY144" i="63"/>
  <c r="FY39" i="73" s="1"/>
  <c r="FY204" i="21"/>
  <c r="FV231" i="33"/>
  <c r="FV27" i="73" s="1"/>
  <c r="FV279" i="63"/>
  <c r="FV42" i="73" s="1"/>
  <c r="FV278" i="63"/>
  <c r="FV35" i="73" s="1"/>
  <c r="FY277" i="21"/>
  <c r="FV207" i="21"/>
  <c r="FW234" i="63"/>
  <c r="FW41" i="73" s="1"/>
  <c r="FW206" i="21"/>
  <c r="FW233" i="63"/>
  <c r="FW34" i="73" s="1"/>
  <c r="FX188" i="63"/>
  <c r="FX33" i="73" s="1"/>
  <c r="GA105" i="63"/>
  <c r="GA38" i="73" s="1"/>
  <c r="FX143" i="33"/>
  <c r="FX18" i="73" s="1"/>
  <c r="FZ203" i="21"/>
  <c r="FZ104" i="63"/>
  <c r="FZ31" i="73" s="1"/>
  <c r="FX189" i="63"/>
  <c r="FX40" i="73" s="1"/>
  <c r="FX144" i="33"/>
  <c r="FX25" i="73" s="1"/>
  <c r="FV230" i="33"/>
  <c r="FV20" i="73" s="1"/>
  <c r="FW187" i="33"/>
  <c r="FW19" i="73" s="1"/>
  <c r="FZ204" i="21"/>
  <c r="FX206" i="21"/>
  <c r="FW231" i="33"/>
  <c r="FW27" i="73" s="1"/>
  <c r="FU126" i="21"/>
  <c r="FU281" i="21" s="1"/>
  <c r="FW188" i="33"/>
  <c r="FW26" i="73" s="1"/>
  <c r="FW62" i="73" s="1"/>
  <c r="FU275" i="33"/>
  <c r="FU28" i="73" s="1"/>
  <c r="FU64" i="73" s="1"/>
  <c r="FW124" i="21"/>
  <c r="FW279" i="21" s="1"/>
  <c r="FX205" i="21"/>
  <c r="FV274" i="33"/>
  <c r="FV21" i="73" s="1"/>
  <c r="FY144" i="33"/>
  <c r="FY25" i="73" s="1"/>
  <c r="GJ192" i="21"/>
  <c r="GJ190" i="21"/>
  <c r="GJ193" i="21"/>
  <c r="GJ191" i="21"/>
  <c r="GK175" i="21"/>
  <c r="GK182" i="21" s="1"/>
  <c r="GK196" i="21"/>
  <c r="GL168" i="21"/>
  <c r="GM89" i="63"/>
  <c r="GM101" i="63" s="1"/>
  <c r="GM86" i="73" s="1"/>
  <c r="FZ104" i="33"/>
  <c r="FZ24" i="73" s="1"/>
  <c r="FZ122" i="21"/>
  <c r="GJ115" i="21"/>
  <c r="GJ270" i="21" s="1"/>
  <c r="GJ94" i="21"/>
  <c r="GJ101" i="21"/>
  <c r="GL89" i="33"/>
  <c r="GL101" i="33" s="1"/>
  <c r="GL79" i="73" s="1"/>
  <c r="GK87" i="21"/>
  <c r="GI109" i="21"/>
  <c r="GI264" i="21" s="1"/>
  <c r="GI110" i="21"/>
  <c r="GI265" i="21" s="1"/>
  <c r="GI111" i="21"/>
  <c r="GI266" i="21" s="1"/>
  <c r="GI112" i="21"/>
  <c r="GI267" i="21" s="1"/>
  <c r="FY61" i="73" l="1"/>
  <c r="FZ60" i="73"/>
  <c r="FZ53" i="73"/>
  <c r="FW63" i="73"/>
  <c r="FW56" i="73"/>
  <c r="FX61" i="73"/>
  <c r="FX54" i="73"/>
  <c r="FY54" i="73"/>
  <c r="FX47" i="73"/>
  <c r="FX68" i="73"/>
  <c r="FU57" i="73"/>
  <c r="FV50" i="73"/>
  <c r="FV71" i="73"/>
  <c r="FW48" i="73"/>
  <c r="FW69" i="73"/>
  <c r="FV63" i="73"/>
  <c r="FV56" i="73"/>
  <c r="FW55" i="73"/>
  <c r="FV49" i="73"/>
  <c r="FV70" i="73"/>
  <c r="FY188" i="63"/>
  <c r="FY33" i="73" s="1"/>
  <c r="FX233" i="63"/>
  <c r="FX34" i="73" s="1"/>
  <c r="GA104" i="63"/>
  <c r="GA31" i="73" s="1"/>
  <c r="FY205" i="21"/>
  <c r="FY189" i="63"/>
  <c r="FY40" i="73" s="1"/>
  <c r="FY123" i="21"/>
  <c r="FY278" i="21" s="1"/>
  <c r="FW230" i="33"/>
  <c r="FW20" i="73" s="1"/>
  <c r="FW125" i="21"/>
  <c r="FW280" i="21" s="1"/>
  <c r="GA203" i="21"/>
  <c r="FZ277" i="21"/>
  <c r="FY143" i="33"/>
  <c r="FY18" i="73" s="1"/>
  <c r="FY206" i="21"/>
  <c r="FW279" i="63"/>
  <c r="FW42" i="73" s="1"/>
  <c r="FZ103" i="33"/>
  <c r="FZ17" i="73" s="1"/>
  <c r="FZ67" i="73" s="1"/>
  <c r="FX188" i="33"/>
  <c r="FX26" i="73" s="1"/>
  <c r="FX187" i="33"/>
  <c r="FX19" i="73" s="1"/>
  <c r="FX69" i="73" s="1"/>
  <c r="FW207" i="21"/>
  <c r="FX234" i="63"/>
  <c r="FX41" i="73" s="1"/>
  <c r="FW278" i="63"/>
  <c r="FW35" i="73" s="1"/>
  <c r="FX124" i="21"/>
  <c r="FX279" i="21" s="1"/>
  <c r="FZ143" i="33"/>
  <c r="FZ18" i="73" s="1"/>
  <c r="FV126" i="21"/>
  <c r="FV281" i="21" s="1"/>
  <c r="FZ143" i="63"/>
  <c r="FZ32" i="73" s="1"/>
  <c r="FZ144" i="63"/>
  <c r="FZ39" i="73" s="1"/>
  <c r="FX231" i="33"/>
  <c r="FX27" i="73" s="1"/>
  <c r="FV275" i="33"/>
  <c r="FV28" i="73" s="1"/>
  <c r="FV57" i="73" s="1"/>
  <c r="GL175" i="21"/>
  <c r="GL182" i="21" s="1"/>
  <c r="GL196" i="21"/>
  <c r="GA122" i="21"/>
  <c r="GN89" i="63"/>
  <c r="GN101" i="63" s="1"/>
  <c r="GN86" i="73" s="1"/>
  <c r="GM168" i="21"/>
  <c r="GK191" i="21"/>
  <c r="GK192" i="21"/>
  <c r="GK193" i="21"/>
  <c r="GK190" i="21"/>
  <c r="GK115" i="21"/>
  <c r="GK270" i="21" s="1"/>
  <c r="GK94" i="21"/>
  <c r="GK101" i="21"/>
  <c r="GM89" i="33"/>
  <c r="GM101" i="33" s="1"/>
  <c r="GM79" i="73" s="1"/>
  <c r="GL87" i="21"/>
  <c r="GJ109" i="21"/>
  <c r="GJ264" i="21" s="1"/>
  <c r="GJ110" i="21"/>
  <c r="GJ265" i="21" s="1"/>
  <c r="GJ112" i="21"/>
  <c r="GJ267" i="21" s="1"/>
  <c r="GJ111" i="21"/>
  <c r="GJ266" i="21" s="1"/>
  <c r="FX56" i="73" l="1"/>
  <c r="FZ46" i="73"/>
  <c r="FX62" i="73"/>
  <c r="FX55" i="73"/>
  <c r="FW49" i="73"/>
  <c r="FW70" i="73"/>
  <c r="FZ47" i="73"/>
  <c r="FZ68" i="73"/>
  <c r="FV64" i="73"/>
  <c r="FY68" i="73"/>
  <c r="FY47" i="73"/>
  <c r="FX48" i="73"/>
  <c r="FX63" i="73"/>
  <c r="GA204" i="21"/>
  <c r="FX125" i="21"/>
  <c r="FX280" i="21" s="1"/>
  <c r="FZ144" i="33"/>
  <c r="FZ25" i="73" s="1"/>
  <c r="FZ61" i="73" s="1"/>
  <c r="GA143" i="63"/>
  <c r="GA32" i="73" s="1"/>
  <c r="GA144" i="63"/>
  <c r="GA39" i="73" s="1"/>
  <c r="GA277" i="21"/>
  <c r="GB105" i="63"/>
  <c r="GB38" i="73" s="1"/>
  <c r="FX279" i="63"/>
  <c r="FX42" i="73" s="1"/>
  <c r="FX230" i="33"/>
  <c r="FX20" i="73" s="1"/>
  <c r="FZ189" i="63"/>
  <c r="FZ40" i="73" s="1"/>
  <c r="FY233" i="63"/>
  <c r="FY34" i="73" s="1"/>
  <c r="FY234" i="63"/>
  <c r="FY41" i="73" s="1"/>
  <c r="FZ188" i="63"/>
  <c r="FZ33" i="73" s="1"/>
  <c r="FZ205" i="21"/>
  <c r="FX278" i="63"/>
  <c r="FX35" i="73" s="1"/>
  <c r="GB104" i="63"/>
  <c r="GB31" i="73" s="1"/>
  <c r="FZ123" i="21"/>
  <c r="FZ278" i="21" s="1"/>
  <c r="FX207" i="21"/>
  <c r="FW275" i="33"/>
  <c r="FW28" i="73" s="1"/>
  <c r="GA103" i="33"/>
  <c r="GA17" i="73" s="1"/>
  <c r="FY188" i="33"/>
  <c r="FY26" i="73" s="1"/>
  <c r="FW274" i="33"/>
  <c r="FW21" i="73" s="1"/>
  <c r="FY187" i="33"/>
  <c r="FY19" i="73" s="1"/>
  <c r="FW126" i="21"/>
  <c r="FW281" i="21" s="1"/>
  <c r="GC104" i="63"/>
  <c r="GC31" i="73" s="1"/>
  <c r="GB203" i="21"/>
  <c r="FY124" i="21"/>
  <c r="FY279" i="21" s="1"/>
  <c r="GA144" i="33"/>
  <c r="GA25" i="73" s="1"/>
  <c r="GA104" i="33"/>
  <c r="GA24" i="73" s="1"/>
  <c r="GO89" i="63"/>
  <c r="GO101" i="63" s="1"/>
  <c r="GO86" i="73" s="1"/>
  <c r="GN168" i="21"/>
  <c r="GL190" i="21"/>
  <c r="GL192" i="21"/>
  <c r="GL191" i="21"/>
  <c r="GL193" i="21"/>
  <c r="GB122" i="21"/>
  <c r="GB104" i="33"/>
  <c r="GB24" i="73" s="1"/>
  <c r="GB103" i="33"/>
  <c r="GB17" i="73" s="1"/>
  <c r="GM196" i="21"/>
  <c r="GM175" i="21"/>
  <c r="GM182" i="21" s="1"/>
  <c r="GK109" i="21"/>
  <c r="GK264" i="21" s="1"/>
  <c r="GK110" i="21"/>
  <c r="GK265" i="21" s="1"/>
  <c r="GK112" i="21"/>
  <c r="GK267" i="21" s="1"/>
  <c r="GK111" i="21"/>
  <c r="GK266" i="21" s="1"/>
  <c r="GL115" i="21"/>
  <c r="GL270" i="21" s="1"/>
  <c r="GL101" i="21"/>
  <c r="GL94" i="21"/>
  <c r="GN89" i="33"/>
  <c r="GN101" i="33" s="1"/>
  <c r="GN79" i="73" s="1"/>
  <c r="GM87" i="21"/>
  <c r="GB67" i="73" l="1"/>
  <c r="FW64" i="73"/>
  <c r="FW57" i="73"/>
  <c r="FX70" i="73"/>
  <c r="FX49" i="73"/>
  <c r="GA61" i="73"/>
  <c r="GA54" i="73"/>
  <c r="GB46" i="73"/>
  <c r="FW71" i="73"/>
  <c r="FW50" i="73"/>
  <c r="GA46" i="73"/>
  <c r="GA67" i="73"/>
  <c r="FY48" i="73"/>
  <c r="FY69" i="73"/>
  <c r="GB53" i="73"/>
  <c r="GB60" i="73"/>
  <c r="GA53" i="73"/>
  <c r="GA60" i="73"/>
  <c r="FY55" i="73"/>
  <c r="FY62" i="73"/>
  <c r="FZ54" i="73"/>
  <c r="FZ188" i="33"/>
  <c r="FZ26" i="73" s="1"/>
  <c r="FZ206" i="21"/>
  <c r="FZ187" i="33"/>
  <c r="FZ19" i="73" s="1"/>
  <c r="GA206" i="21"/>
  <c r="GB277" i="21"/>
  <c r="FZ124" i="21"/>
  <c r="FZ279" i="21" s="1"/>
  <c r="GC203" i="21"/>
  <c r="GB144" i="63"/>
  <c r="GB39" i="73" s="1"/>
  <c r="GC105" i="63"/>
  <c r="GC38" i="73" s="1"/>
  <c r="GA205" i="21"/>
  <c r="GA189" i="63"/>
  <c r="GA40" i="73" s="1"/>
  <c r="GB143" i="63"/>
  <c r="GB32" i="73" s="1"/>
  <c r="GA188" i="63"/>
  <c r="GA33" i="73" s="1"/>
  <c r="FZ234" i="63"/>
  <c r="FZ41" i="73" s="1"/>
  <c r="FZ125" i="21"/>
  <c r="FY278" i="63"/>
  <c r="FY35" i="73" s="1"/>
  <c r="FY207" i="21"/>
  <c r="FX275" i="33"/>
  <c r="FX28" i="73" s="1"/>
  <c r="FX57" i="73" s="1"/>
  <c r="FY125" i="21"/>
  <c r="FY280" i="21" s="1"/>
  <c r="GB204" i="21"/>
  <c r="GD203" i="21"/>
  <c r="FZ233" i="63"/>
  <c r="FZ34" i="73" s="1"/>
  <c r="GC144" i="63"/>
  <c r="GC39" i="73" s="1"/>
  <c r="FY279" i="63"/>
  <c r="FY42" i="73" s="1"/>
  <c r="FX126" i="21"/>
  <c r="FX281" i="21" s="1"/>
  <c r="FY231" i="33"/>
  <c r="FY27" i="73" s="1"/>
  <c r="FY230" i="33"/>
  <c r="FY20" i="73" s="1"/>
  <c r="GA143" i="33"/>
  <c r="GA18" i="73" s="1"/>
  <c r="GA68" i="73" s="1"/>
  <c r="GA123" i="21"/>
  <c r="GA278" i="21" s="1"/>
  <c r="GB143" i="33"/>
  <c r="GB18" i="73" s="1"/>
  <c r="FX274" i="33"/>
  <c r="FX21" i="73" s="1"/>
  <c r="FX50" i="73" s="1"/>
  <c r="GM192" i="21"/>
  <c r="GM190" i="21"/>
  <c r="GM191" i="21"/>
  <c r="GM193" i="21"/>
  <c r="GN196" i="21"/>
  <c r="GN175" i="21"/>
  <c r="GN182" i="21" s="1"/>
  <c r="GP89" i="63"/>
  <c r="GP101" i="63" s="1"/>
  <c r="GP86" i="73" s="1"/>
  <c r="GO168" i="21"/>
  <c r="GN87" i="21"/>
  <c r="GO89" i="33"/>
  <c r="GO101" i="33" s="1"/>
  <c r="GO79" i="73" s="1"/>
  <c r="GL109" i="21"/>
  <c r="GL264" i="21" s="1"/>
  <c r="GL110" i="21"/>
  <c r="GL265" i="21" s="1"/>
  <c r="GL112" i="21"/>
  <c r="GL267" i="21" s="1"/>
  <c r="GL111" i="21"/>
  <c r="GL266" i="21" s="1"/>
  <c r="GM115" i="21"/>
  <c r="GM270" i="21" s="1"/>
  <c r="GM101" i="21"/>
  <c r="GM94" i="21"/>
  <c r="GA47" i="73" l="1"/>
  <c r="FX71" i="73"/>
  <c r="GB47" i="73"/>
  <c r="GB68" i="73"/>
  <c r="FZ69" i="73"/>
  <c r="FZ48" i="73"/>
  <c r="FZ62" i="73"/>
  <c r="FZ55" i="73"/>
  <c r="FY70" i="73"/>
  <c r="FY49" i="73"/>
  <c r="FY63" i="73"/>
  <c r="FY56" i="73"/>
  <c r="FX64" i="73"/>
  <c r="GA234" i="63"/>
  <c r="GA41" i="73" s="1"/>
  <c r="GE104" i="63"/>
  <c r="GE31" i="73" s="1"/>
  <c r="FY274" i="33"/>
  <c r="FY21" i="73" s="1"/>
  <c r="FY50" i="73" s="1"/>
  <c r="GA233" i="63"/>
  <c r="GA34" i="73" s="1"/>
  <c r="FY275" i="33"/>
  <c r="FY28" i="73" s="1"/>
  <c r="FY57" i="73" s="1"/>
  <c r="FY126" i="21"/>
  <c r="FY281" i="21" s="1"/>
  <c r="FZ280" i="21"/>
  <c r="GD144" i="63"/>
  <c r="GD39" i="73" s="1"/>
  <c r="GD104" i="63"/>
  <c r="GD31" i="73" s="1"/>
  <c r="FZ231" i="33"/>
  <c r="FZ27" i="73" s="1"/>
  <c r="GA188" i="33"/>
  <c r="GA26" i="73" s="1"/>
  <c r="FZ230" i="33"/>
  <c r="FZ20" i="73" s="1"/>
  <c r="GA125" i="21"/>
  <c r="GA280" i="21" s="1"/>
  <c r="GC103" i="33"/>
  <c r="GC17" i="73" s="1"/>
  <c r="GC46" i="73" s="1"/>
  <c r="GD105" i="63"/>
  <c r="GD38" i="73" s="1"/>
  <c r="GB205" i="21"/>
  <c r="GB189" i="63"/>
  <c r="GB40" i="73" s="1"/>
  <c r="GC104" i="33"/>
  <c r="GC24" i="73" s="1"/>
  <c r="GB188" i="63"/>
  <c r="GB33" i="73" s="1"/>
  <c r="GC122" i="21"/>
  <c r="GC277" i="21" s="1"/>
  <c r="GC143" i="63"/>
  <c r="GC32" i="73" s="1"/>
  <c r="FZ278" i="63"/>
  <c r="FZ35" i="73" s="1"/>
  <c r="GB144" i="33"/>
  <c r="GB25" i="73" s="1"/>
  <c r="FZ207" i="21"/>
  <c r="GB123" i="21"/>
  <c r="GB278" i="21" s="1"/>
  <c r="GC204" i="21"/>
  <c r="FZ279" i="63"/>
  <c r="FZ42" i="73" s="1"/>
  <c r="GA124" i="21"/>
  <c r="GA279" i="21" s="1"/>
  <c r="GA187" i="33"/>
  <c r="GA19" i="73" s="1"/>
  <c r="GB206" i="21"/>
  <c r="GQ89" i="63"/>
  <c r="GQ101" i="63" s="1"/>
  <c r="GQ86" i="73" s="1"/>
  <c r="GP168" i="21"/>
  <c r="GN190" i="21"/>
  <c r="GN193" i="21"/>
  <c r="GN192" i="21"/>
  <c r="GN191" i="21"/>
  <c r="GO175" i="21"/>
  <c r="GO182" i="21" s="1"/>
  <c r="GO196" i="21"/>
  <c r="GD104" i="33"/>
  <c r="GD24" i="73" s="1"/>
  <c r="GD122" i="21"/>
  <c r="GD277" i="21" s="1"/>
  <c r="GP89" i="33"/>
  <c r="GP101" i="33" s="1"/>
  <c r="GP79" i="73" s="1"/>
  <c r="GO87" i="21"/>
  <c r="GD204" i="21"/>
  <c r="GN115" i="21"/>
  <c r="GN270" i="21" s="1"/>
  <c r="GN101" i="21"/>
  <c r="GN94" i="21"/>
  <c r="GM109" i="21"/>
  <c r="GM264" i="21" s="1"/>
  <c r="GM110" i="21"/>
  <c r="GM265" i="21" s="1"/>
  <c r="GM111" i="21"/>
  <c r="GM266" i="21" s="1"/>
  <c r="GM112" i="21"/>
  <c r="GM267" i="21" s="1"/>
  <c r="GC188" i="63"/>
  <c r="GC33" i="73" s="1"/>
  <c r="GC67" i="73" l="1"/>
  <c r="GD60" i="73"/>
  <c r="GD53" i="73"/>
  <c r="GB61" i="73"/>
  <c r="GB54" i="73"/>
  <c r="FY64" i="73"/>
  <c r="FY71" i="73"/>
  <c r="FZ70" i="73"/>
  <c r="FZ49" i="73"/>
  <c r="GA62" i="73"/>
  <c r="GA55" i="73"/>
  <c r="GA48" i="73"/>
  <c r="GA69" i="73"/>
  <c r="GC53" i="73"/>
  <c r="GC60" i="73"/>
  <c r="FZ63" i="73"/>
  <c r="FZ56" i="73"/>
  <c r="GE203" i="21"/>
  <c r="GE105" i="63"/>
  <c r="GE38" i="73" s="1"/>
  <c r="GA230" i="33"/>
  <c r="GA20" i="73" s="1"/>
  <c r="GD143" i="63"/>
  <c r="GD32" i="73" s="1"/>
  <c r="FZ126" i="21"/>
  <c r="FZ281" i="21" s="1"/>
  <c r="FZ274" i="33"/>
  <c r="FZ21" i="73" s="1"/>
  <c r="FZ71" i="73" s="1"/>
  <c r="GC189" i="63"/>
  <c r="GC40" i="73" s="1"/>
  <c r="FZ275" i="33"/>
  <c r="FZ28" i="73" s="1"/>
  <c r="GA231" i="33"/>
  <c r="GA27" i="73" s="1"/>
  <c r="GA63" i="73" s="1"/>
  <c r="GB188" i="33"/>
  <c r="GB26" i="73" s="1"/>
  <c r="GC205" i="21"/>
  <c r="GB233" i="63"/>
  <c r="GB34" i="73" s="1"/>
  <c r="GB234" i="63"/>
  <c r="GB41" i="73" s="1"/>
  <c r="GB124" i="21"/>
  <c r="GB279" i="21" s="1"/>
  <c r="GB187" i="33"/>
  <c r="GB19" i="73" s="1"/>
  <c r="GB48" i="73" s="1"/>
  <c r="GA279" i="63"/>
  <c r="GA42" i="73" s="1"/>
  <c r="GC123" i="21"/>
  <c r="GC278" i="21" s="1"/>
  <c r="GC234" i="63"/>
  <c r="GC41" i="73" s="1"/>
  <c r="GC144" i="33"/>
  <c r="GC25" i="73" s="1"/>
  <c r="GA207" i="21"/>
  <c r="GC143" i="33"/>
  <c r="GC18" i="73" s="1"/>
  <c r="GA278" i="63"/>
  <c r="GA35" i="73" s="1"/>
  <c r="GD103" i="33"/>
  <c r="GD17" i="73" s="1"/>
  <c r="GF203" i="21"/>
  <c r="GB230" i="33"/>
  <c r="GB20" i="73" s="1"/>
  <c r="GA126" i="21"/>
  <c r="GO191" i="21"/>
  <c r="GO193" i="21"/>
  <c r="GO190" i="21"/>
  <c r="GO192" i="21"/>
  <c r="GP196" i="21"/>
  <c r="GP175" i="21"/>
  <c r="GP182" i="21" s="1"/>
  <c r="GQ168" i="21"/>
  <c r="GR89" i="63"/>
  <c r="GR101" i="63" s="1"/>
  <c r="GR86" i="73" s="1"/>
  <c r="GO115" i="21"/>
  <c r="GO270" i="21" s="1"/>
  <c r="GO101" i="21"/>
  <c r="GO94" i="21"/>
  <c r="GQ89" i="33"/>
  <c r="GQ101" i="33" s="1"/>
  <c r="GQ79" i="73" s="1"/>
  <c r="GP87" i="21"/>
  <c r="GN109" i="21"/>
  <c r="GN264" i="21" s="1"/>
  <c r="GN110" i="21"/>
  <c r="GN265" i="21" s="1"/>
  <c r="GN111" i="21"/>
  <c r="GN266" i="21" s="1"/>
  <c r="GN112" i="21"/>
  <c r="GN267" i="21" s="1"/>
  <c r="FZ50" i="73" l="1"/>
  <c r="GD46" i="73"/>
  <c r="GD67" i="73"/>
  <c r="GC61" i="73"/>
  <c r="GC54" i="73"/>
  <c r="GB70" i="73"/>
  <c r="GB49" i="73"/>
  <c r="GB69" i="73"/>
  <c r="GA70" i="73"/>
  <c r="GA49" i="73"/>
  <c r="GB62" i="73"/>
  <c r="GB55" i="73"/>
  <c r="FZ64" i="73"/>
  <c r="FZ57" i="73"/>
  <c r="GC47" i="73"/>
  <c r="GC68" i="73"/>
  <c r="GA56" i="73"/>
  <c r="GC206" i="21"/>
  <c r="GA281" i="21"/>
  <c r="GC233" i="63"/>
  <c r="GC34" i="73" s="1"/>
  <c r="GF105" i="63"/>
  <c r="GF38" i="73" s="1"/>
  <c r="GC124" i="21"/>
  <c r="GC279" i="21" s="1"/>
  <c r="GE204" i="21"/>
  <c r="GC188" i="33"/>
  <c r="GC26" i="73" s="1"/>
  <c r="GC187" i="33"/>
  <c r="GC19" i="73" s="1"/>
  <c r="GE143" i="63"/>
  <c r="GE32" i="73" s="1"/>
  <c r="GE144" i="63"/>
  <c r="GE39" i="73" s="1"/>
  <c r="GA274" i="33"/>
  <c r="GA21" i="73" s="1"/>
  <c r="GE103" i="33"/>
  <c r="GE17" i="73" s="1"/>
  <c r="GF104" i="63"/>
  <c r="GF31" i="73" s="1"/>
  <c r="GB125" i="21"/>
  <c r="GB280" i="21" s="1"/>
  <c r="GB279" i="63"/>
  <c r="GB42" i="73" s="1"/>
  <c r="GB231" i="33"/>
  <c r="GB27" i="73" s="1"/>
  <c r="GB56" i="73" s="1"/>
  <c r="GD188" i="63"/>
  <c r="GD33" i="73" s="1"/>
  <c r="GD205" i="21"/>
  <c r="GD189" i="63"/>
  <c r="GD40" i="73" s="1"/>
  <c r="GD143" i="33"/>
  <c r="GD18" i="73" s="1"/>
  <c r="GA275" i="33"/>
  <c r="GA28" i="73" s="1"/>
  <c r="GE144" i="33"/>
  <c r="GE25" i="73" s="1"/>
  <c r="GD144" i="33"/>
  <c r="GD25" i="73" s="1"/>
  <c r="GE104" i="33"/>
  <c r="GE24" i="73" s="1"/>
  <c r="GD123" i="21"/>
  <c r="GD278" i="21" s="1"/>
  <c r="GE122" i="21"/>
  <c r="GE277" i="21" s="1"/>
  <c r="GD234" i="63"/>
  <c r="GD41" i="73" s="1"/>
  <c r="GG105" i="63"/>
  <c r="GG38" i="73" s="1"/>
  <c r="GB278" i="63"/>
  <c r="GB35" i="73" s="1"/>
  <c r="GB207" i="21"/>
  <c r="GP190" i="21"/>
  <c r="GP191" i="21"/>
  <c r="GP193" i="21"/>
  <c r="GP192" i="21"/>
  <c r="GR168" i="21"/>
  <c r="GS89" i="63"/>
  <c r="GS101" i="63" s="1"/>
  <c r="GS86" i="73" s="1"/>
  <c r="GQ175" i="21"/>
  <c r="GQ182" i="21" s="1"/>
  <c r="GQ196" i="21"/>
  <c r="GP115" i="21"/>
  <c r="GP270" i="21" s="1"/>
  <c r="GP94" i="21"/>
  <c r="GP101" i="21"/>
  <c r="GR89" i="33"/>
  <c r="GR101" i="33" s="1"/>
  <c r="GR79" i="73" s="1"/>
  <c r="GQ87" i="21"/>
  <c r="GO109" i="21"/>
  <c r="GO264" i="21" s="1"/>
  <c r="GO110" i="21"/>
  <c r="GO265" i="21" s="1"/>
  <c r="GO111" i="21"/>
  <c r="GO266" i="21" s="1"/>
  <c r="GO112" i="21"/>
  <c r="GO267" i="21" s="1"/>
  <c r="GE61" i="73" l="1"/>
  <c r="GB63" i="73"/>
  <c r="GD68" i="73"/>
  <c r="GD47" i="73"/>
  <c r="GE46" i="73"/>
  <c r="GE67" i="73"/>
  <c r="GA71" i="73"/>
  <c r="GA50" i="73"/>
  <c r="GE60" i="73"/>
  <c r="GE53" i="73"/>
  <c r="GC48" i="73"/>
  <c r="GC69" i="73"/>
  <c r="GA64" i="73"/>
  <c r="GA57" i="73"/>
  <c r="GE54" i="73"/>
  <c r="GD61" i="73"/>
  <c r="GD54" i="73"/>
  <c r="GC55" i="73"/>
  <c r="GC62" i="73"/>
  <c r="GC207" i="21"/>
  <c r="GC230" i="33"/>
  <c r="GC20" i="73" s="1"/>
  <c r="GC279" i="63"/>
  <c r="GC42" i="73" s="1"/>
  <c r="GC278" i="63"/>
  <c r="GC35" i="73" s="1"/>
  <c r="GC231" i="33"/>
  <c r="GC27" i="73" s="1"/>
  <c r="GC125" i="21"/>
  <c r="GC280" i="21" s="1"/>
  <c r="GB274" i="33"/>
  <c r="GB21" i="73" s="1"/>
  <c r="GD231" i="33"/>
  <c r="GD27" i="73" s="1"/>
  <c r="GE234" i="63"/>
  <c r="GE41" i="73" s="1"/>
  <c r="GD187" i="33"/>
  <c r="GD19" i="73" s="1"/>
  <c r="GD124" i="21"/>
  <c r="GD279" i="21" s="1"/>
  <c r="GD188" i="33"/>
  <c r="GD26" i="73" s="1"/>
  <c r="GD55" i="73" s="1"/>
  <c r="GG143" i="63"/>
  <c r="GG32" i="73" s="1"/>
  <c r="GB126" i="21"/>
  <c r="GB281" i="21" s="1"/>
  <c r="GE205" i="21"/>
  <c r="GE189" i="63"/>
  <c r="GE40" i="73" s="1"/>
  <c r="GB275" i="33"/>
  <c r="GB28" i="73" s="1"/>
  <c r="GD206" i="21"/>
  <c r="GG203" i="21"/>
  <c r="GD233" i="63"/>
  <c r="GD34" i="73" s="1"/>
  <c r="GF104" i="33"/>
  <c r="GF24" i="73" s="1"/>
  <c r="GG104" i="63"/>
  <c r="GG31" i="73" s="1"/>
  <c r="GE188" i="63"/>
  <c r="GE33" i="73" s="1"/>
  <c r="GF103" i="33"/>
  <c r="GF17" i="73" s="1"/>
  <c r="GF122" i="21"/>
  <c r="GF277" i="21" s="1"/>
  <c r="GF144" i="63"/>
  <c r="GF39" i="73" s="1"/>
  <c r="GF204" i="21"/>
  <c r="GE123" i="21"/>
  <c r="GE278" i="21" s="1"/>
  <c r="GE143" i="33"/>
  <c r="GE18" i="73" s="1"/>
  <c r="GF143" i="63"/>
  <c r="GF32" i="73" s="1"/>
  <c r="GF123" i="21"/>
  <c r="GQ190" i="21"/>
  <c r="GQ192" i="21"/>
  <c r="GQ191" i="21"/>
  <c r="GQ193" i="21"/>
  <c r="GT89" i="63"/>
  <c r="GT101" i="63" s="1"/>
  <c r="GT86" i="73" s="1"/>
  <c r="GS168" i="21"/>
  <c r="GG104" i="33"/>
  <c r="GG24" i="73" s="1"/>
  <c r="GR175" i="21"/>
  <c r="GR182" i="21" s="1"/>
  <c r="GR196" i="21"/>
  <c r="GQ115" i="21"/>
  <c r="GQ270" i="21" s="1"/>
  <c r="GQ101" i="21"/>
  <c r="GQ94" i="21"/>
  <c r="GP109" i="21"/>
  <c r="GP264" i="21" s="1"/>
  <c r="GP110" i="21"/>
  <c r="GP265" i="21" s="1"/>
  <c r="GP111" i="21"/>
  <c r="GP266" i="21" s="1"/>
  <c r="GP112" i="21"/>
  <c r="GP267" i="21" s="1"/>
  <c r="GS89" i="33"/>
  <c r="GS101" i="33" s="1"/>
  <c r="GS79" i="73" s="1"/>
  <c r="GR87" i="21"/>
  <c r="GD62" i="73" l="1"/>
  <c r="GC63" i="73"/>
  <c r="GC56" i="73"/>
  <c r="GD69" i="73"/>
  <c r="GD48" i="73"/>
  <c r="GC70" i="73"/>
  <c r="GC49" i="73"/>
  <c r="GF53" i="73"/>
  <c r="GF60" i="73"/>
  <c r="GD63" i="73"/>
  <c r="GD56" i="73"/>
  <c r="GB71" i="73"/>
  <c r="GB50" i="73"/>
  <c r="GE68" i="73"/>
  <c r="GE47" i="73"/>
  <c r="GB64" i="73"/>
  <c r="GB57" i="73"/>
  <c r="GF46" i="73"/>
  <c r="GF67" i="73"/>
  <c r="GG60" i="73"/>
  <c r="GG53" i="73"/>
  <c r="GE187" i="33"/>
  <c r="GE19" i="73" s="1"/>
  <c r="GG144" i="63"/>
  <c r="GG39" i="73" s="1"/>
  <c r="GG204" i="21"/>
  <c r="GF189" i="63"/>
  <c r="GF40" i="73" s="1"/>
  <c r="GE124" i="21"/>
  <c r="GE279" i="21" s="1"/>
  <c r="GE233" i="63"/>
  <c r="GE34" i="73" s="1"/>
  <c r="GE206" i="21"/>
  <c r="GD125" i="21"/>
  <c r="GD280" i="21" s="1"/>
  <c r="GD230" i="33"/>
  <c r="GD20" i="73" s="1"/>
  <c r="GF188" i="63"/>
  <c r="GF33" i="73" s="1"/>
  <c r="GF205" i="21"/>
  <c r="GE188" i="33"/>
  <c r="GE26" i="73" s="1"/>
  <c r="GE55" i="73" s="1"/>
  <c r="GF144" i="33"/>
  <c r="GF25" i="73" s="1"/>
  <c r="GF143" i="33"/>
  <c r="GF18" i="73" s="1"/>
  <c r="GF278" i="21"/>
  <c r="GH203" i="21"/>
  <c r="GH104" i="63"/>
  <c r="GH31" i="73" s="1"/>
  <c r="GC275" i="33"/>
  <c r="GC28" i="73" s="1"/>
  <c r="GH105" i="63"/>
  <c r="GH38" i="73" s="1"/>
  <c r="GC274" i="33"/>
  <c r="GC21" i="73" s="1"/>
  <c r="GC50" i="73" s="1"/>
  <c r="GE230" i="33"/>
  <c r="GE20" i="73" s="1"/>
  <c r="GC126" i="21"/>
  <c r="GC281" i="21" s="1"/>
  <c r="GG103" i="33"/>
  <c r="GG17" i="73" s="1"/>
  <c r="GG122" i="21"/>
  <c r="GG277" i="21" s="1"/>
  <c r="GD279" i="63"/>
  <c r="GD42" i="73" s="1"/>
  <c r="GD278" i="63"/>
  <c r="GD35" i="73" s="1"/>
  <c r="GD207" i="21"/>
  <c r="GD275" i="33"/>
  <c r="GD28" i="73" s="1"/>
  <c r="GS175" i="21"/>
  <c r="GS182" i="21" s="1"/>
  <c r="GS196" i="21"/>
  <c r="GT168" i="21"/>
  <c r="GU89" i="63"/>
  <c r="GU101" i="63" s="1"/>
  <c r="GU86" i="73" s="1"/>
  <c r="GR190" i="21"/>
  <c r="GR192" i="21"/>
  <c r="GR191" i="21"/>
  <c r="GR193" i="21"/>
  <c r="GT89" i="33"/>
  <c r="GT101" i="33" s="1"/>
  <c r="GT79" i="73" s="1"/>
  <c r="GS87" i="21"/>
  <c r="GR115" i="21"/>
  <c r="GR270" i="21" s="1"/>
  <c r="GR101" i="21"/>
  <c r="GR94" i="21"/>
  <c r="GQ109" i="21"/>
  <c r="GQ264" i="21" s="1"/>
  <c r="GQ110" i="21"/>
  <c r="GQ265" i="21" s="1"/>
  <c r="GQ112" i="21"/>
  <c r="GQ267" i="21" s="1"/>
  <c r="GQ111" i="21"/>
  <c r="GQ266" i="21" s="1"/>
  <c r="GE62" i="73" l="1"/>
  <c r="GD64" i="73"/>
  <c r="GG46" i="73"/>
  <c r="GG67" i="73"/>
  <c r="GF61" i="73"/>
  <c r="GF54" i="73"/>
  <c r="GC71" i="73"/>
  <c r="GF68" i="73"/>
  <c r="GF47" i="73"/>
  <c r="GC64" i="73"/>
  <c r="GC57" i="73"/>
  <c r="GE49" i="73"/>
  <c r="GE70" i="73"/>
  <c r="GD57" i="73"/>
  <c r="GD70" i="73"/>
  <c r="GD49" i="73"/>
  <c r="GE69" i="73"/>
  <c r="GE48" i="73"/>
  <c r="GE279" i="63"/>
  <c r="GE42" i="73" s="1"/>
  <c r="GG205" i="21"/>
  <c r="GI105" i="63"/>
  <c r="GI38" i="73" s="1"/>
  <c r="GI203" i="21"/>
  <c r="GD126" i="21"/>
  <c r="GD281" i="21" s="1"/>
  <c r="GG189" i="63"/>
  <c r="GG40" i="73" s="1"/>
  <c r="GH204" i="21"/>
  <c r="GH144" i="63"/>
  <c r="GH39" i="73" s="1"/>
  <c r="GG143" i="33"/>
  <c r="GG18" i="73" s="1"/>
  <c r="GF234" i="63"/>
  <c r="GF41" i="73" s="1"/>
  <c r="GG144" i="33"/>
  <c r="GG25" i="73" s="1"/>
  <c r="GG61" i="73" s="1"/>
  <c r="GF206" i="21"/>
  <c r="GG123" i="21"/>
  <c r="GG278" i="21" s="1"/>
  <c r="GI104" i="63"/>
  <c r="GI31" i="73" s="1"/>
  <c r="GF188" i="33"/>
  <c r="GF26" i="73" s="1"/>
  <c r="GF62" i="73" s="1"/>
  <c r="GF233" i="63"/>
  <c r="GF34" i="73" s="1"/>
  <c r="GE231" i="33"/>
  <c r="GE27" i="73" s="1"/>
  <c r="GE125" i="21"/>
  <c r="GE280" i="21" s="1"/>
  <c r="GF187" i="33"/>
  <c r="GF19" i="73" s="1"/>
  <c r="GF69" i="73" s="1"/>
  <c r="GH122" i="21"/>
  <c r="GH277" i="21" s="1"/>
  <c r="GF124" i="21"/>
  <c r="GF279" i="21" s="1"/>
  <c r="GH103" i="33"/>
  <c r="GH17" i="73" s="1"/>
  <c r="GH46" i="73" s="1"/>
  <c r="GH104" i="33"/>
  <c r="GH24" i="73" s="1"/>
  <c r="GH143" i="63"/>
  <c r="GH32" i="73" s="1"/>
  <c r="GG206" i="21"/>
  <c r="GE278" i="63"/>
  <c r="GE35" i="73" s="1"/>
  <c r="GE207" i="21"/>
  <c r="GJ203" i="21"/>
  <c r="GG188" i="63"/>
  <c r="GG33" i="73" s="1"/>
  <c r="GD274" i="33"/>
  <c r="GD21" i="73" s="1"/>
  <c r="GU168" i="21"/>
  <c r="GV89" i="63"/>
  <c r="GV101" i="63" s="1"/>
  <c r="GV86" i="73" s="1"/>
  <c r="GT175" i="21"/>
  <c r="GT182" i="21" s="1"/>
  <c r="GT196" i="21"/>
  <c r="GS192" i="21"/>
  <c r="GS190" i="21"/>
  <c r="GS193" i="21"/>
  <c r="GS191" i="21"/>
  <c r="GU89" i="33"/>
  <c r="GU101" i="33" s="1"/>
  <c r="GU79" i="73" s="1"/>
  <c r="GT87" i="21"/>
  <c r="GR109" i="21"/>
  <c r="GR264" i="21" s="1"/>
  <c r="GR110" i="21"/>
  <c r="GR265" i="21" s="1"/>
  <c r="GR112" i="21"/>
  <c r="GR267" i="21" s="1"/>
  <c r="GR111" i="21"/>
  <c r="GR266" i="21" s="1"/>
  <c r="GS115" i="21"/>
  <c r="GS270" i="21" s="1"/>
  <c r="GS94" i="21"/>
  <c r="GS101" i="21"/>
  <c r="GF55" i="73" l="1"/>
  <c r="GH67" i="73"/>
  <c r="GE56" i="73"/>
  <c r="GE63" i="73"/>
  <c r="GG68" i="73"/>
  <c r="GG47" i="73"/>
  <c r="GG54" i="73"/>
  <c r="GH60" i="73"/>
  <c r="GH53" i="73"/>
  <c r="GD50" i="73"/>
  <c r="GD71" i="73"/>
  <c r="GF48" i="73"/>
  <c r="GH188" i="63"/>
  <c r="GH33" i="73" s="1"/>
  <c r="GI144" i="63"/>
  <c r="GI39" i="73" s="1"/>
  <c r="GH144" i="33"/>
  <c r="GH25" i="73" s="1"/>
  <c r="GH61" i="73" s="1"/>
  <c r="GI143" i="63"/>
  <c r="GI32" i="73" s="1"/>
  <c r="GH205" i="21"/>
  <c r="GH189" i="63"/>
  <c r="GH40" i="73" s="1"/>
  <c r="GI204" i="21"/>
  <c r="GG234" i="63"/>
  <c r="GG41" i="73" s="1"/>
  <c r="GF231" i="33"/>
  <c r="GF27" i="73" s="1"/>
  <c r="GF63" i="73" s="1"/>
  <c r="GF230" i="33"/>
  <c r="GF20" i="73" s="1"/>
  <c r="GG233" i="63"/>
  <c r="GG34" i="73" s="1"/>
  <c r="GH143" i="33"/>
  <c r="GH18" i="73" s="1"/>
  <c r="GF279" i="63"/>
  <c r="GF42" i="73" s="1"/>
  <c r="GF278" i="63"/>
  <c r="GF35" i="73" s="1"/>
  <c r="GF207" i="21"/>
  <c r="GH233" i="63"/>
  <c r="GH34" i="73" s="1"/>
  <c r="GI123" i="21"/>
  <c r="GG187" i="33"/>
  <c r="GG19" i="73" s="1"/>
  <c r="GF125" i="21"/>
  <c r="GF280" i="21" s="1"/>
  <c r="GH123" i="21"/>
  <c r="GH278" i="21" s="1"/>
  <c r="GI103" i="33"/>
  <c r="GI17" i="73" s="1"/>
  <c r="GI122" i="21"/>
  <c r="GI277" i="21" s="1"/>
  <c r="GJ104" i="63"/>
  <c r="GJ31" i="73" s="1"/>
  <c r="GI104" i="33"/>
  <c r="GI24" i="73" s="1"/>
  <c r="GG124" i="21"/>
  <c r="GG279" i="21" s="1"/>
  <c r="GE275" i="33"/>
  <c r="GE28" i="73" s="1"/>
  <c r="GG188" i="33"/>
  <c r="GG26" i="73" s="1"/>
  <c r="GJ143" i="63"/>
  <c r="GJ32" i="73" s="1"/>
  <c r="GE126" i="21"/>
  <c r="GE281" i="21" s="1"/>
  <c r="GG125" i="21"/>
  <c r="GG280" i="21" s="1"/>
  <c r="GE274" i="33"/>
  <c r="GE21" i="73" s="1"/>
  <c r="GJ105" i="63"/>
  <c r="GJ38" i="73" s="1"/>
  <c r="GT190" i="21"/>
  <c r="GT193" i="21"/>
  <c r="GT192" i="21"/>
  <c r="GT191" i="21"/>
  <c r="GW89" i="63"/>
  <c r="GW101" i="63" s="1"/>
  <c r="GW86" i="73" s="1"/>
  <c r="GV168" i="21"/>
  <c r="GU175" i="21"/>
  <c r="GU182" i="21" s="1"/>
  <c r="GU196" i="21"/>
  <c r="GV89" i="33"/>
  <c r="GV101" i="33" s="1"/>
  <c r="GV79" i="73" s="1"/>
  <c r="GU87" i="21"/>
  <c r="GS109" i="21"/>
  <c r="GS264" i="21" s="1"/>
  <c r="GS110" i="21"/>
  <c r="GS265" i="21" s="1"/>
  <c r="GS112" i="21"/>
  <c r="GS267" i="21" s="1"/>
  <c r="GS111" i="21"/>
  <c r="GS266" i="21" s="1"/>
  <c r="GT115" i="21"/>
  <c r="GT270" i="21" s="1"/>
  <c r="GT94" i="21"/>
  <c r="GT101" i="21"/>
  <c r="GE57" i="73" l="1"/>
  <c r="GE64" i="73"/>
  <c r="GG48" i="73"/>
  <c r="GG69" i="73"/>
  <c r="GF70" i="73"/>
  <c r="GF49" i="73"/>
  <c r="GG62" i="73"/>
  <c r="GG55" i="73"/>
  <c r="GI53" i="73"/>
  <c r="GI60" i="73"/>
  <c r="GH54" i="73"/>
  <c r="GI46" i="73"/>
  <c r="GI67" i="73"/>
  <c r="GE71" i="73"/>
  <c r="GE50" i="73"/>
  <c r="GH47" i="73"/>
  <c r="GH68" i="73"/>
  <c r="GF56" i="73"/>
  <c r="GI278" i="21"/>
  <c r="GG279" i="63"/>
  <c r="GG42" i="73" s="1"/>
  <c r="GH234" i="63"/>
  <c r="GH41" i="73" s="1"/>
  <c r="GH206" i="21"/>
  <c r="GG278" i="63"/>
  <c r="GG35" i="73" s="1"/>
  <c r="GG207" i="21"/>
  <c r="GH124" i="21"/>
  <c r="GH279" i="21" s="1"/>
  <c r="GI144" i="33"/>
  <c r="GI25" i="73" s="1"/>
  <c r="GK203" i="21"/>
  <c r="GI143" i="33"/>
  <c r="GI18" i="73" s="1"/>
  <c r="GI47" i="73" s="1"/>
  <c r="GH188" i="33"/>
  <c r="GH26" i="73" s="1"/>
  <c r="GG230" i="33"/>
  <c r="GG20" i="73" s="1"/>
  <c r="GJ204" i="21"/>
  <c r="GJ144" i="63"/>
  <c r="GJ39" i="73" s="1"/>
  <c r="GF274" i="33"/>
  <c r="GF21" i="73" s="1"/>
  <c r="GF50" i="73" s="1"/>
  <c r="GH187" i="33"/>
  <c r="GH19" i="73" s="1"/>
  <c r="GJ104" i="33"/>
  <c r="GJ24" i="73" s="1"/>
  <c r="GJ60" i="73" s="1"/>
  <c r="GF275" i="33"/>
  <c r="GF28" i="73" s="1"/>
  <c r="GJ122" i="21"/>
  <c r="GJ277" i="21" s="1"/>
  <c r="GF126" i="21"/>
  <c r="GF281" i="21" s="1"/>
  <c r="GJ103" i="33"/>
  <c r="GJ17" i="73" s="1"/>
  <c r="GI205" i="21"/>
  <c r="GL105" i="63"/>
  <c r="GL38" i="73" s="1"/>
  <c r="GK104" i="63"/>
  <c r="GK31" i="73" s="1"/>
  <c r="GI189" i="63"/>
  <c r="GI40" i="73" s="1"/>
  <c r="GG231" i="33"/>
  <c r="GG27" i="73" s="1"/>
  <c r="GK105" i="63"/>
  <c r="GK38" i="73" s="1"/>
  <c r="GI234" i="63"/>
  <c r="GI41" i="73" s="1"/>
  <c r="GI188" i="63"/>
  <c r="GI33" i="73" s="1"/>
  <c r="GK122" i="21"/>
  <c r="GK104" i="33"/>
  <c r="GK24" i="73" s="1"/>
  <c r="GW168" i="21"/>
  <c r="GX89" i="63"/>
  <c r="GX101" i="63" s="1"/>
  <c r="GX86" i="73" s="1"/>
  <c r="GV175" i="21"/>
  <c r="GV182" i="21" s="1"/>
  <c r="GV196" i="21"/>
  <c r="GU192" i="21"/>
  <c r="GU190" i="21"/>
  <c r="GU191" i="21"/>
  <c r="GU193" i="21"/>
  <c r="GW89" i="33"/>
  <c r="GW101" i="33" s="1"/>
  <c r="GW79" i="73" s="1"/>
  <c r="GV87" i="21"/>
  <c r="GT109" i="21"/>
  <c r="GT264" i="21" s="1"/>
  <c r="GT110" i="21"/>
  <c r="GT265" i="21" s="1"/>
  <c r="GT112" i="21"/>
  <c r="GT267" i="21" s="1"/>
  <c r="GT111" i="21"/>
  <c r="GT266" i="21" s="1"/>
  <c r="GU115" i="21"/>
  <c r="GU270" i="21" s="1"/>
  <c r="GU101" i="21"/>
  <c r="GU94" i="21"/>
  <c r="GI68" i="73" l="1"/>
  <c r="GF71" i="73"/>
  <c r="GH69" i="73"/>
  <c r="GH48" i="73"/>
  <c r="GI54" i="73"/>
  <c r="GI61" i="73"/>
  <c r="GK53" i="73"/>
  <c r="GK60" i="73"/>
  <c r="GJ53" i="73"/>
  <c r="GG49" i="73"/>
  <c r="GG70" i="73"/>
  <c r="GH62" i="73"/>
  <c r="GH55" i="73"/>
  <c r="GJ67" i="73"/>
  <c r="GJ46" i="73"/>
  <c r="GG63" i="73"/>
  <c r="GG56" i="73"/>
  <c r="GF57" i="73"/>
  <c r="GF64" i="73"/>
  <c r="GJ189" i="63"/>
  <c r="GJ40" i="73" s="1"/>
  <c r="GH278" i="63"/>
  <c r="GH35" i="73" s="1"/>
  <c r="GL104" i="63"/>
  <c r="GL31" i="73" s="1"/>
  <c r="GK277" i="21"/>
  <c r="GI124" i="21"/>
  <c r="GI279" i="21" s="1"/>
  <c r="GH207" i="21"/>
  <c r="GH279" i="63"/>
  <c r="GH42" i="73" s="1"/>
  <c r="GJ205" i="21"/>
  <c r="GG126" i="21"/>
  <c r="GG281" i="21" s="1"/>
  <c r="GK103" i="33"/>
  <c r="GK17" i="73" s="1"/>
  <c r="GK46" i="73" s="1"/>
  <c r="GI233" i="63"/>
  <c r="GI34" i="73" s="1"/>
  <c r="GL203" i="21"/>
  <c r="GI187" i="33"/>
  <c r="GI19" i="73" s="1"/>
  <c r="GK143" i="63"/>
  <c r="GK32" i="73" s="1"/>
  <c r="GK204" i="21"/>
  <c r="GK144" i="63"/>
  <c r="GK39" i="73" s="1"/>
  <c r="GJ143" i="33"/>
  <c r="GJ18" i="73" s="1"/>
  <c r="GJ123" i="21"/>
  <c r="GJ278" i="21" s="1"/>
  <c r="GG274" i="33"/>
  <c r="GG21" i="73" s="1"/>
  <c r="GG71" i="73" s="1"/>
  <c r="GH231" i="33"/>
  <c r="GH27" i="73" s="1"/>
  <c r="GH125" i="21"/>
  <c r="GH280" i="21" s="1"/>
  <c r="GH230" i="33"/>
  <c r="GH20" i="73" s="1"/>
  <c r="GI188" i="33"/>
  <c r="GI26" i="73" s="1"/>
  <c r="GI62" i="73" s="1"/>
  <c r="GG275" i="33"/>
  <c r="GG28" i="73" s="1"/>
  <c r="GI206" i="21"/>
  <c r="GM105" i="63"/>
  <c r="GM38" i="73" s="1"/>
  <c r="GL144" i="63"/>
  <c r="GL39" i="73" s="1"/>
  <c r="GJ188" i="63"/>
  <c r="GJ33" i="73" s="1"/>
  <c r="GJ144" i="33"/>
  <c r="GJ25" i="73" s="1"/>
  <c r="GY89" i="63"/>
  <c r="GY101" i="63" s="1"/>
  <c r="GY86" i="73" s="1"/>
  <c r="GX168" i="21"/>
  <c r="GW175" i="21"/>
  <c r="GW182" i="21" s="1"/>
  <c r="GW196" i="21"/>
  <c r="GV193" i="21"/>
  <c r="GV191" i="21"/>
  <c r="GV190" i="21"/>
  <c r="GV192" i="21"/>
  <c r="GV115" i="21"/>
  <c r="GV270" i="21" s="1"/>
  <c r="GV94" i="21"/>
  <c r="GV101" i="21"/>
  <c r="GU109" i="21"/>
  <c r="GU264" i="21" s="1"/>
  <c r="GU110" i="21"/>
  <c r="GU265" i="21" s="1"/>
  <c r="GU112" i="21"/>
  <c r="GU267" i="21" s="1"/>
  <c r="GU111" i="21"/>
  <c r="GU266" i="21" s="1"/>
  <c r="GX89" i="33"/>
  <c r="GX101" i="33" s="1"/>
  <c r="GX79" i="73" s="1"/>
  <c r="GW87" i="21"/>
  <c r="GK205" i="21"/>
  <c r="GK67" i="73" l="1"/>
  <c r="GI55" i="73"/>
  <c r="GJ68" i="73"/>
  <c r="GJ47" i="73"/>
  <c r="GG64" i="73"/>
  <c r="GG57" i="73"/>
  <c r="GH70" i="73"/>
  <c r="GH49" i="73"/>
  <c r="GJ54" i="73"/>
  <c r="GJ61" i="73"/>
  <c r="GI48" i="73"/>
  <c r="GI69" i="73"/>
  <c r="GH63" i="73"/>
  <c r="GH56" i="73"/>
  <c r="GG50" i="73"/>
  <c r="GK189" i="63"/>
  <c r="GK40" i="73" s="1"/>
  <c r="GK188" i="63"/>
  <c r="GK33" i="73" s="1"/>
  <c r="GI278" i="63"/>
  <c r="GI35" i="73" s="1"/>
  <c r="GI231" i="33"/>
  <c r="GI27" i="73" s="1"/>
  <c r="GK123" i="21"/>
  <c r="GK278" i="21" s="1"/>
  <c r="GI230" i="33"/>
  <c r="GI20" i="73" s="1"/>
  <c r="GI70" i="73" s="1"/>
  <c r="GK143" i="33"/>
  <c r="GK18" i="73" s="1"/>
  <c r="GJ124" i="21"/>
  <c r="GJ279" i="21" s="1"/>
  <c r="GJ187" i="33"/>
  <c r="GJ19" i="73" s="1"/>
  <c r="GJ48" i="73" s="1"/>
  <c r="GJ188" i="33"/>
  <c r="GJ26" i="73" s="1"/>
  <c r="GJ55" i="73" s="1"/>
  <c r="GL204" i="21"/>
  <c r="GJ233" i="63"/>
  <c r="GJ34" i="73" s="1"/>
  <c r="GI279" i="63"/>
  <c r="GI42" i="73" s="1"/>
  <c r="GM144" i="63"/>
  <c r="GM39" i="73" s="1"/>
  <c r="GI125" i="21"/>
  <c r="GI280" i="21" s="1"/>
  <c r="GK144" i="33"/>
  <c r="GK25" i="73" s="1"/>
  <c r="GK234" i="63"/>
  <c r="GK41" i="73" s="1"/>
  <c r="GH126" i="21"/>
  <c r="GH281" i="21" s="1"/>
  <c r="GH275" i="33"/>
  <c r="GH28" i="73" s="1"/>
  <c r="GH64" i="73" s="1"/>
  <c r="GH274" i="33"/>
  <c r="GH21" i="73" s="1"/>
  <c r="GH71" i="73" s="1"/>
  <c r="GI207" i="21"/>
  <c r="GM203" i="21"/>
  <c r="GJ234" i="63"/>
  <c r="GJ41" i="73" s="1"/>
  <c r="GJ206" i="21"/>
  <c r="GM104" i="63"/>
  <c r="GM31" i="73" s="1"/>
  <c r="GL104" i="33"/>
  <c r="GL24" i="73" s="1"/>
  <c r="GL122" i="21"/>
  <c r="GL277" i="21" s="1"/>
  <c r="GL103" i="33"/>
  <c r="GL17" i="73" s="1"/>
  <c r="GL67" i="73" s="1"/>
  <c r="GN105" i="63"/>
  <c r="GN38" i="73" s="1"/>
  <c r="GL143" i="63"/>
  <c r="GL32" i="73" s="1"/>
  <c r="GI275" i="33"/>
  <c r="GI28" i="73" s="1"/>
  <c r="GJ231" i="33"/>
  <c r="GJ27" i="73" s="1"/>
  <c r="GM104" i="33"/>
  <c r="GM24" i="73" s="1"/>
  <c r="GX175" i="21"/>
  <c r="GX182" i="21" s="1"/>
  <c r="GX196" i="21"/>
  <c r="GZ89" i="63"/>
  <c r="GZ101" i="63" s="1"/>
  <c r="GZ86" i="73" s="1"/>
  <c r="GY168" i="21"/>
  <c r="GW190" i="21"/>
  <c r="GW192" i="21"/>
  <c r="GW191" i="21"/>
  <c r="GW193" i="21"/>
  <c r="GY89" i="33"/>
  <c r="GY101" i="33" s="1"/>
  <c r="GY79" i="73" s="1"/>
  <c r="GX87" i="21"/>
  <c r="GV109" i="21"/>
  <c r="GV264" i="21" s="1"/>
  <c r="GV110" i="21"/>
  <c r="GV265" i="21" s="1"/>
  <c r="GV111" i="21"/>
  <c r="GV266" i="21" s="1"/>
  <c r="GV112" i="21"/>
  <c r="GV267" i="21" s="1"/>
  <c r="GW115" i="21"/>
  <c r="GW270" i="21" s="1"/>
  <c r="GW94" i="21"/>
  <c r="GW101" i="21"/>
  <c r="GJ63" i="73" l="1"/>
  <c r="GI56" i="73"/>
  <c r="GI63" i="73"/>
  <c r="GJ69" i="73"/>
  <c r="GL60" i="73"/>
  <c r="GL53" i="73"/>
  <c r="GK61" i="73"/>
  <c r="GK54" i="73"/>
  <c r="GI64" i="73"/>
  <c r="GI57" i="73"/>
  <c r="GH57" i="73"/>
  <c r="GL46" i="73"/>
  <c r="GM60" i="73"/>
  <c r="GM53" i="73"/>
  <c r="GJ56" i="73"/>
  <c r="GK68" i="73"/>
  <c r="GK47" i="73"/>
  <c r="GH50" i="73"/>
  <c r="GJ62" i="73"/>
  <c r="GI49" i="73"/>
  <c r="GJ207" i="21"/>
  <c r="GJ278" i="63"/>
  <c r="GJ35" i="73" s="1"/>
  <c r="GJ279" i="63"/>
  <c r="GJ42" i="73" s="1"/>
  <c r="GM204" i="21"/>
  <c r="GL188" i="63"/>
  <c r="GL33" i="73" s="1"/>
  <c r="GL205" i="21"/>
  <c r="GL189" i="63"/>
  <c r="GL40" i="73" s="1"/>
  <c r="GK206" i="21"/>
  <c r="GM143" i="63"/>
  <c r="GM32" i="73" s="1"/>
  <c r="GK233" i="63"/>
  <c r="GK34" i="73" s="1"/>
  <c r="GK188" i="33"/>
  <c r="GK26" i="73" s="1"/>
  <c r="GK124" i="21"/>
  <c r="GK279" i="21" s="1"/>
  <c r="GM122" i="21"/>
  <c r="GM277" i="21" s="1"/>
  <c r="GM103" i="33"/>
  <c r="GM17" i="73" s="1"/>
  <c r="GJ230" i="33"/>
  <c r="GJ20" i="73" s="1"/>
  <c r="GJ125" i="21"/>
  <c r="GJ280" i="21" s="1"/>
  <c r="GI274" i="33"/>
  <c r="GI21" i="73" s="1"/>
  <c r="GI126" i="21"/>
  <c r="GI281" i="21" s="1"/>
  <c r="GN104" i="63"/>
  <c r="GN31" i="73" s="1"/>
  <c r="GL144" i="33"/>
  <c r="GL25" i="73" s="1"/>
  <c r="GL143" i="33"/>
  <c r="GL18" i="73" s="1"/>
  <c r="GL123" i="21"/>
  <c r="GL278" i="21" s="1"/>
  <c r="GN203" i="21"/>
  <c r="GK187" i="33"/>
  <c r="GK19" i="73" s="1"/>
  <c r="GN103" i="33"/>
  <c r="GN17" i="73" s="1"/>
  <c r="GY196" i="21"/>
  <c r="GY175" i="21"/>
  <c r="GY182" i="21" s="1"/>
  <c r="HA89" i="63"/>
  <c r="HA101" i="63" s="1"/>
  <c r="HA86" i="73" s="1"/>
  <c r="GZ168" i="21"/>
  <c r="GX192" i="21"/>
  <c r="GX193" i="21"/>
  <c r="GX191" i="21"/>
  <c r="GX190" i="21"/>
  <c r="GX115" i="21"/>
  <c r="GX270" i="21" s="1"/>
  <c r="GX94" i="21"/>
  <c r="GX101" i="21"/>
  <c r="GW109" i="21"/>
  <c r="GW264" i="21" s="1"/>
  <c r="GW110" i="21"/>
  <c r="GW265" i="21" s="1"/>
  <c r="GW111" i="21"/>
  <c r="GW266" i="21" s="1"/>
  <c r="GW112" i="21"/>
  <c r="GW267" i="21" s="1"/>
  <c r="GZ89" i="33"/>
  <c r="GZ101" i="33" s="1"/>
  <c r="GZ79" i="73" s="1"/>
  <c r="GY87" i="21"/>
  <c r="GO203" i="21"/>
  <c r="GO105" i="63"/>
  <c r="GO38" i="73" s="1"/>
  <c r="GL61" i="73" l="1"/>
  <c r="GL54" i="73"/>
  <c r="GK55" i="73"/>
  <c r="GK62" i="73"/>
  <c r="GN67" i="73"/>
  <c r="GN46" i="73"/>
  <c r="GI71" i="73"/>
  <c r="GI50" i="73"/>
  <c r="GJ49" i="73"/>
  <c r="GJ70" i="73"/>
  <c r="GM46" i="73"/>
  <c r="GM67" i="73"/>
  <c r="GK69" i="73"/>
  <c r="GK48" i="73"/>
  <c r="GL47" i="73"/>
  <c r="GL68" i="73"/>
  <c r="GO104" i="63"/>
  <c r="GO31" i="73" s="1"/>
  <c r="GL187" i="33"/>
  <c r="GL19" i="73" s="1"/>
  <c r="GL69" i="73" s="1"/>
  <c r="GM143" i="33"/>
  <c r="GM18" i="73" s="1"/>
  <c r="GM68" i="73" s="1"/>
  <c r="GL188" i="33"/>
  <c r="GL26" i="73" s="1"/>
  <c r="GM188" i="63"/>
  <c r="GM33" i="73" s="1"/>
  <c r="GL124" i="21"/>
  <c r="GL279" i="21" s="1"/>
  <c r="GM144" i="33"/>
  <c r="GM25" i="73" s="1"/>
  <c r="GM123" i="21"/>
  <c r="GM278" i="21" s="1"/>
  <c r="GN204" i="21"/>
  <c r="GN144" i="63"/>
  <c r="GN39" i="73" s="1"/>
  <c r="GN143" i="63"/>
  <c r="GN32" i="73" s="1"/>
  <c r="GJ274" i="33"/>
  <c r="GJ21" i="73" s="1"/>
  <c r="GM205" i="21"/>
  <c r="GK125" i="21"/>
  <c r="GK280" i="21" s="1"/>
  <c r="GM189" i="63"/>
  <c r="GM40" i="73" s="1"/>
  <c r="GJ126" i="21"/>
  <c r="GJ281" i="21" s="1"/>
  <c r="GJ275" i="33"/>
  <c r="GJ28" i="73" s="1"/>
  <c r="GO144" i="63"/>
  <c r="GO39" i="73" s="1"/>
  <c r="GL233" i="63"/>
  <c r="GL34" i="73" s="1"/>
  <c r="GK279" i="63"/>
  <c r="GK42" i="73" s="1"/>
  <c r="GL206" i="21"/>
  <c r="GK278" i="63"/>
  <c r="GK35" i="73" s="1"/>
  <c r="GL234" i="63"/>
  <c r="GL41" i="73" s="1"/>
  <c r="GK207" i="21"/>
  <c r="GM234" i="63"/>
  <c r="GM41" i="73" s="1"/>
  <c r="GK231" i="33"/>
  <c r="GK27" i="73" s="1"/>
  <c r="GN122" i="21"/>
  <c r="GN277" i="21" s="1"/>
  <c r="GN104" i="33"/>
  <c r="GN24" i="73" s="1"/>
  <c r="GN123" i="21"/>
  <c r="GK230" i="33"/>
  <c r="GK20" i="73" s="1"/>
  <c r="GY190" i="21"/>
  <c r="GY193" i="21"/>
  <c r="GY191" i="21"/>
  <c r="GY192" i="21"/>
  <c r="GZ175" i="21"/>
  <c r="GZ182" i="21" s="1"/>
  <c r="GZ196" i="21"/>
  <c r="HB89" i="63"/>
  <c r="HB101" i="63" s="1"/>
  <c r="HB86" i="73" s="1"/>
  <c r="HA168" i="21"/>
  <c r="HA89" i="33"/>
  <c r="HA101" i="33" s="1"/>
  <c r="HA79" i="73" s="1"/>
  <c r="GZ87" i="21"/>
  <c r="GX109" i="21"/>
  <c r="GX264" i="21" s="1"/>
  <c r="GX110" i="21"/>
  <c r="GX265" i="21" s="1"/>
  <c r="GX112" i="21"/>
  <c r="GX267" i="21" s="1"/>
  <c r="GX111" i="21"/>
  <c r="GX266" i="21" s="1"/>
  <c r="GY115" i="21"/>
  <c r="GY270" i="21" s="1"/>
  <c r="GY94" i="21"/>
  <c r="GY101" i="21"/>
  <c r="GL55" i="73" l="1"/>
  <c r="GL62" i="73"/>
  <c r="GK63" i="73"/>
  <c r="GK56" i="73"/>
  <c r="GM61" i="73"/>
  <c r="GM54" i="73"/>
  <c r="GN53" i="73"/>
  <c r="GN60" i="73"/>
  <c r="GJ50" i="73"/>
  <c r="GJ71" i="73"/>
  <c r="GL48" i="73"/>
  <c r="GK70" i="73"/>
  <c r="GK49" i="73"/>
  <c r="GJ64" i="73"/>
  <c r="GJ57" i="73"/>
  <c r="GM47" i="73"/>
  <c r="GL278" i="63"/>
  <c r="GL35" i="73" s="1"/>
  <c r="GP105" i="63"/>
  <c r="GP38" i="73" s="1"/>
  <c r="GL207" i="21"/>
  <c r="GL279" i="63"/>
  <c r="GL42" i="73" s="1"/>
  <c r="GP104" i="63"/>
  <c r="GP31" i="73" s="1"/>
  <c r="GN278" i="21"/>
  <c r="GN189" i="63"/>
  <c r="GN40" i="73" s="1"/>
  <c r="GN143" i="33"/>
  <c r="GN18" i="73" s="1"/>
  <c r="GN144" i="33"/>
  <c r="GN25" i="73" s="1"/>
  <c r="GP203" i="21"/>
  <c r="GO143" i="63"/>
  <c r="GO32" i="73" s="1"/>
  <c r="GO204" i="21"/>
  <c r="GK126" i="21"/>
  <c r="GK281" i="21" s="1"/>
  <c r="GN205" i="21"/>
  <c r="GN188" i="63"/>
  <c r="GN33" i="73" s="1"/>
  <c r="GK275" i="33"/>
  <c r="GK28" i="73" s="1"/>
  <c r="GK64" i="73" s="1"/>
  <c r="GK274" i="33"/>
  <c r="GK21" i="73" s="1"/>
  <c r="GO122" i="21"/>
  <c r="GO277" i="21" s="1"/>
  <c r="GL125" i="21"/>
  <c r="GL280" i="21" s="1"/>
  <c r="GO103" i="33"/>
  <c r="GO17" i="73" s="1"/>
  <c r="GL231" i="33"/>
  <c r="GL27" i="73" s="1"/>
  <c r="GO104" i="33"/>
  <c r="GO24" i="73" s="1"/>
  <c r="GL230" i="33"/>
  <c r="GL20" i="73" s="1"/>
  <c r="GP144" i="63"/>
  <c r="GP39" i="73" s="1"/>
  <c r="GM206" i="21"/>
  <c r="GM233" i="63"/>
  <c r="GM34" i="73" s="1"/>
  <c r="GM187" i="33"/>
  <c r="GM19" i="73" s="1"/>
  <c r="GM124" i="21"/>
  <c r="GM279" i="21" s="1"/>
  <c r="GP122" i="21"/>
  <c r="GM231" i="33"/>
  <c r="GM27" i="73" s="1"/>
  <c r="GN234" i="63"/>
  <c r="GN41" i="73" s="1"/>
  <c r="GM188" i="33"/>
  <c r="GM26" i="73" s="1"/>
  <c r="GM62" i="73" s="1"/>
  <c r="GO143" i="33"/>
  <c r="GO18" i="73" s="1"/>
  <c r="HC89" i="63"/>
  <c r="HC101" i="63" s="1"/>
  <c r="HC86" i="73" s="1"/>
  <c r="HB168" i="21"/>
  <c r="HA175" i="21"/>
  <c r="HA182" i="21" s="1"/>
  <c r="HA196" i="21"/>
  <c r="GZ191" i="21"/>
  <c r="GZ193" i="21"/>
  <c r="GZ190" i="21"/>
  <c r="GZ192" i="21"/>
  <c r="GZ115" i="21"/>
  <c r="GZ270" i="21" s="1"/>
  <c r="GZ101" i="21"/>
  <c r="GZ94" i="21"/>
  <c r="HB89" i="33"/>
  <c r="HB101" i="33" s="1"/>
  <c r="HB79" i="73" s="1"/>
  <c r="HA87" i="21"/>
  <c r="GY109" i="21"/>
  <c r="GY264" i="21" s="1"/>
  <c r="GY110" i="21"/>
  <c r="GY265" i="21" s="1"/>
  <c r="GY112" i="21"/>
  <c r="GY267" i="21" s="1"/>
  <c r="GY111" i="21"/>
  <c r="GY266" i="21" s="1"/>
  <c r="GL56" i="73" l="1"/>
  <c r="GL63" i="73"/>
  <c r="GO46" i="73"/>
  <c r="GO67" i="73"/>
  <c r="GK57" i="73"/>
  <c r="GM69" i="73"/>
  <c r="GM48" i="73"/>
  <c r="GM55" i="73"/>
  <c r="GO47" i="73"/>
  <c r="GO68" i="73"/>
  <c r="GN54" i="73"/>
  <c r="GN61" i="73"/>
  <c r="GL70" i="73"/>
  <c r="GL49" i="73"/>
  <c r="GK50" i="73"/>
  <c r="GK71" i="73"/>
  <c r="GN47" i="73"/>
  <c r="GN68" i="73"/>
  <c r="GM63" i="73"/>
  <c r="GM56" i="73"/>
  <c r="GO60" i="73"/>
  <c r="GO53" i="73"/>
  <c r="GN187" i="33"/>
  <c r="GN19" i="73" s="1"/>
  <c r="GN69" i="73" s="1"/>
  <c r="GN124" i="21"/>
  <c r="GN279" i="21" s="1"/>
  <c r="GP277" i="21"/>
  <c r="GQ204" i="21"/>
  <c r="GL126" i="21"/>
  <c r="GL281" i="21" s="1"/>
  <c r="GM207" i="21"/>
  <c r="GO205" i="21"/>
  <c r="GL275" i="33"/>
  <c r="GL28" i="73" s="1"/>
  <c r="GM279" i="63"/>
  <c r="GM42" i="73" s="1"/>
  <c r="GP204" i="21"/>
  <c r="GO188" i="63"/>
  <c r="GO33" i="73" s="1"/>
  <c r="GM278" i="63"/>
  <c r="GM35" i="73" s="1"/>
  <c r="GL274" i="33"/>
  <c r="GL21" i="73" s="1"/>
  <c r="GO189" i="63"/>
  <c r="GO40" i="73" s="1"/>
  <c r="GN188" i="33"/>
  <c r="GN26" i="73" s="1"/>
  <c r="GN62" i="73" s="1"/>
  <c r="GP143" i="63"/>
  <c r="GP32" i="73" s="1"/>
  <c r="GM230" i="33"/>
  <c r="GM20" i="73" s="1"/>
  <c r="GN206" i="21"/>
  <c r="GM125" i="21"/>
  <c r="GM280" i="21" s="1"/>
  <c r="GQ105" i="63"/>
  <c r="GQ38" i="73" s="1"/>
  <c r="GQ104" i="63"/>
  <c r="GQ31" i="73" s="1"/>
  <c r="GQ203" i="21"/>
  <c r="GP104" i="33"/>
  <c r="GP24" i="73" s="1"/>
  <c r="GP103" i="33"/>
  <c r="GP17" i="73" s="1"/>
  <c r="GP46" i="73" s="1"/>
  <c r="GO144" i="33"/>
  <c r="GO25" i="73" s="1"/>
  <c r="GO54" i="73" s="1"/>
  <c r="GO123" i="21"/>
  <c r="GO278" i="21" s="1"/>
  <c r="GM126" i="21"/>
  <c r="GO234" i="63"/>
  <c r="GO41" i="73" s="1"/>
  <c r="GN233" i="63"/>
  <c r="GN34" i="73" s="1"/>
  <c r="HD89" i="63"/>
  <c r="HD101" i="63" s="1"/>
  <c r="HD86" i="73" s="1"/>
  <c r="HC168" i="21"/>
  <c r="HB196" i="21"/>
  <c r="HB175" i="21"/>
  <c r="HB182" i="21" s="1"/>
  <c r="HA191" i="21"/>
  <c r="HA193" i="21"/>
  <c r="HA190" i="21"/>
  <c r="HA192" i="21"/>
  <c r="HC89" i="33"/>
  <c r="HC101" i="33" s="1"/>
  <c r="HC79" i="73" s="1"/>
  <c r="HB87" i="21"/>
  <c r="HA101" i="21"/>
  <c r="HA115" i="21"/>
  <c r="HA270" i="21" s="1"/>
  <c r="HA94" i="21"/>
  <c r="GZ109" i="21"/>
  <c r="GZ264" i="21" s="1"/>
  <c r="GZ110" i="21"/>
  <c r="GZ265" i="21" s="1"/>
  <c r="GZ112" i="21"/>
  <c r="GZ267" i="21" s="1"/>
  <c r="GZ111" i="21"/>
  <c r="GZ266" i="21" s="1"/>
  <c r="GO61" i="73" l="1"/>
  <c r="GM70" i="73"/>
  <c r="GM49" i="73"/>
  <c r="GP53" i="73"/>
  <c r="GP60" i="73"/>
  <c r="GN48" i="73"/>
  <c r="GL64" i="73"/>
  <c r="GL57" i="73"/>
  <c r="GN55" i="73"/>
  <c r="GL50" i="73"/>
  <c r="GL71" i="73"/>
  <c r="GP67" i="73"/>
  <c r="GQ143" i="63"/>
  <c r="GQ32" i="73" s="1"/>
  <c r="GP188" i="63"/>
  <c r="GP33" i="73" s="1"/>
  <c r="GP189" i="63"/>
  <c r="GP40" i="73" s="1"/>
  <c r="GM281" i="21"/>
  <c r="GQ144" i="63"/>
  <c r="GQ39" i="73" s="1"/>
  <c r="GP205" i="21"/>
  <c r="GO233" i="63"/>
  <c r="GO34" i="73" s="1"/>
  <c r="GO206" i="21"/>
  <c r="GQ123" i="21"/>
  <c r="GQ278" i="21" s="1"/>
  <c r="GM274" i="33"/>
  <c r="GM21" i="73" s="1"/>
  <c r="GN279" i="63"/>
  <c r="GN42" i="73" s="1"/>
  <c r="GO187" i="33"/>
  <c r="GO19" i="73" s="1"/>
  <c r="GN207" i="21"/>
  <c r="GQ103" i="33"/>
  <c r="GQ17" i="73" s="1"/>
  <c r="GQ104" i="33"/>
  <c r="GQ24" i="73" s="1"/>
  <c r="GM275" i="33"/>
  <c r="GM28" i="73" s="1"/>
  <c r="GN278" i="63"/>
  <c r="GN35" i="73" s="1"/>
  <c r="GQ122" i="21"/>
  <c r="GQ277" i="21" s="1"/>
  <c r="GO124" i="21"/>
  <c r="GO279" i="21" s="1"/>
  <c r="GN231" i="33"/>
  <c r="GN27" i="73" s="1"/>
  <c r="GR104" i="63"/>
  <c r="GR31" i="73" s="1"/>
  <c r="GR144" i="63"/>
  <c r="GR39" i="73" s="1"/>
  <c r="GR203" i="21"/>
  <c r="GR105" i="63"/>
  <c r="GR38" i="73" s="1"/>
  <c r="GP144" i="33"/>
  <c r="GP25" i="73" s="1"/>
  <c r="GP54" i="73" s="1"/>
  <c r="GN125" i="21"/>
  <c r="GN280" i="21" s="1"/>
  <c r="GP143" i="33"/>
  <c r="GP18" i="73" s="1"/>
  <c r="GP123" i="21"/>
  <c r="GP278" i="21" s="1"/>
  <c r="GO188" i="33"/>
  <c r="GO26" i="73" s="1"/>
  <c r="GN230" i="33"/>
  <c r="GN20" i="73" s="1"/>
  <c r="HD168" i="21"/>
  <c r="HE89" i="63"/>
  <c r="HE101" i="63" s="1"/>
  <c r="HE86" i="73" s="1"/>
  <c r="GR104" i="33"/>
  <c r="GR24" i="73" s="1"/>
  <c r="GR103" i="33"/>
  <c r="GR17" i="73" s="1"/>
  <c r="HC175" i="21"/>
  <c r="HC182" i="21" s="1"/>
  <c r="HC196" i="21"/>
  <c r="HB192" i="21"/>
  <c r="HB190" i="21"/>
  <c r="HB193" i="21"/>
  <c r="HB191" i="21"/>
  <c r="HA109" i="21"/>
  <c r="HA264" i="21" s="1"/>
  <c r="HA110" i="21"/>
  <c r="HA265" i="21" s="1"/>
  <c r="HA111" i="21"/>
  <c r="HA266" i="21" s="1"/>
  <c r="HA112" i="21"/>
  <c r="HA267" i="21" s="1"/>
  <c r="HB115" i="21"/>
  <c r="HB270" i="21" s="1"/>
  <c r="HB101" i="21"/>
  <c r="HB94" i="21"/>
  <c r="HD89" i="33"/>
  <c r="HD101" i="33" s="1"/>
  <c r="HD79" i="73" s="1"/>
  <c r="HC87" i="21"/>
  <c r="GP61" i="73" l="1"/>
  <c r="GP47" i="73"/>
  <c r="GP68" i="73"/>
  <c r="GR67" i="73"/>
  <c r="GR46" i="73"/>
  <c r="GM71" i="73"/>
  <c r="GM50" i="73"/>
  <c r="GR53" i="73"/>
  <c r="GM57" i="73"/>
  <c r="GM64" i="73"/>
  <c r="GQ53" i="73"/>
  <c r="GQ60" i="73"/>
  <c r="GN70" i="73"/>
  <c r="GN49" i="73"/>
  <c r="GQ46" i="73"/>
  <c r="GQ67" i="73"/>
  <c r="GO62" i="73"/>
  <c r="GO55" i="73"/>
  <c r="GR60" i="73"/>
  <c r="GN63" i="73"/>
  <c r="GN56" i="73"/>
  <c r="GO69" i="73"/>
  <c r="GO48" i="73"/>
  <c r="GN126" i="21"/>
  <c r="GN281" i="21" s="1"/>
  <c r="GQ188" i="63"/>
  <c r="GQ33" i="73" s="1"/>
  <c r="GQ189" i="63"/>
  <c r="GQ40" i="73" s="1"/>
  <c r="GO207" i="21"/>
  <c r="GS105" i="63"/>
  <c r="GS38" i="73" s="1"/>
  <c r="GQ205" i="21"/>
  <c r="GS203" i="21"/>
  <c r="GN274" i="33"/>
  <c r="GN21" i="73" s="1"/>
  <c r="GN50" i="73" s="1"/>
  <c r="GQ143" i="33"/>
  <c r="GQ18" i="73" s="1"/>
  <c r="GQ68" i="73" s="1"/>
  <c r="GQ144" i="33"/>
  <c r="GQ25" i="73" s="1"/>
  <c r="GN275" i="33"/>
  <c r="GN28" i="73" s="1"/>
  <c r="GN57" i="73" s="1"/>
  <c r="GS104" i="63"/>
  <c r="GS31" i="73" s="1"/>
  <c r="GR204" i="21"/>
  <c r="GS143" i="63"/>
  <c r="GS32" i="73" s="1"/>
  <c r="GO279" i="63"/>
  <c r="GO42" i="73" s="1"/>
  <c r="GP233" i="63"/>
  <c r="GP34" i="73" s="1"/>
  <c r="GR143" i="63"/>
  <c r="GR32" i="73" s="1"/>
  <c r="GP234" i="63"/>
  <c r="GP41" i="73" s="1"/>
  <c r="GO278" i="63"/>
  <c r="GO35" i="73" s="1"/>
  <c r="GT105" i="63"/>
  <c r="GT38" i="73" s="1"/>
  <c r="GP188" i="33"/>
  <c r="GP26" i="73" s="1"/>
  <c r="GQ124" i="21"/>
  <c r="GQ233" i="63"/>
  <c r="GQ34" i="73" s="1"/>
  <c r="GP206" i="21"/>
  <c r="GR122" i="21"/>
  <c r="GR277" i="21" s="1"/>
  <c r="GP124" i="21"/>
  <c r="GP279" i="21" s="1"/>
  <c r="GO230" i="33"/>
  <c r="GO20" i="73" s="1"/>
  <c r="GP187" i="33"/>
  <c r="GP19" i="73" s="1"/>
  <c r="GO231" i="33"/>
  <c r="GO27" i="73" s="1"/>
  <c r="GO125" i="21"/>
  <c r="GO280" i="21" s="1"/>
  <c r="GR143" i="33"/>
  <c r="GR18" i="73" s="1"/>
  <c r="HD175" i="21"/>
  <c r="HD182" i="21" s="1"/>
  <c r="HD196" i="21"/>
  <c r="GS104" i="33"/>
  <c r="GS24" i="73" s="1"/>
  <c r="GS122" i="21"/>
  <c r="GS103" i="33"/>
  <c r="GS17" i="73" s="1"/>
  <c r="HF89" i="63"/>
  <c r="HF101" i="63" s="1"/>
  <c r="HF86" i="73" s="1"/>
  <c r="HE168" i="21"/>
  <c r="HC190" i="21"/>
  <c r="HC192" i="21"/>
  <c r="HC193" i="21"/>
  <c r="HC191" i="21"/>
  <c r="HC115" i="21"/>
  <c r="HC270" i="21" s="1"/>
  <c r="HC94" i="21"/>
  <c r="HC101" i="21"/>
  <c r="HE89" i="33"/>
  <c r="HE101" i="33" s="1"/>
  <c r="HE79" i="73" s="1"/>
  <c r="HD87" i="21"/>
  <c r="HB109" i="21"/>
  <c r="HB264" i="21" s="1"/>
  <c r="HB110" i="21"/>
  <c r="HB265" i="21" s="1"/>
  <c r="HB112" i="21"/>
  <c r="HB267" i="21" s="1"/>
  <c r="HB111" i="21"/>
  <c r="HB266" i="21" s="1"/>
  <c r="GN71" i="73" l="1"/>
  <c r="GN64" i="73"/>
  <c r="GS67" i="73"/>
  <c r="GQ47" i="73"/>
  <c r="GP62" i="73"/>
  <c r="GP55" i="73"/>
  <c r="GP69" i="73"/>
  <c r="GP48" i="73"/>
  <c r="GS46" i="73"/>
  <c r="GO70" i="73"/>
  <c r="GO49" i="73"/>
  <c r="GQ61" i="73"/>
  <c r="GQ54" i="73"/>
  <c r="GO63" i="73"/>
  <c r="GO56" i="73"/>
  <c r="GS53" i="73"/>
  <c r="GS60" i="73"/>
  <c r="GR47" i="73"/>
  <c r="GR68" i="73"/>
  <c r="GS277" i="21"/>
  <c r="GS144" i="63"/>
  <c r="GS39" i="73" s="1"/>
  <c r="GS204" i="21"/>
  <c r="GT104" i="63"/>
  <c r="GT31" i="73" s="1"/>
  <c r="GQ206" i="21"/>
  <c r="GT203" i="21"/>
  <c r="GQ279" i="21"/>
  <c r="GP231" i="33"/>
  <c r="GP27" i="73" s="1"/>
  <c r="GR188" i="63"/>
  <c r="GR33" i="73" s="1"/>
  <c r="GR205" i="21"/>
  <c r="GQ187" i="33"/>
  <c r="GQ19" i="73" s="1"/>
  <c r="GQ188" i="33"/>
  <c r="GQ26" i="73" s="1"/>
  <c r="GQ62" i="73" s="1"/>
  <c r="GR234" i="63"/>
  <c r="GR41" i="73" s="1"/>
  <c r="GR189" i="63"/>
  <c r="GR40" i="73" s="1"/>
  <c r="GO126" i="21"/>
  <c r="GO281" i="21" s="1"/>
  <c r="GO274" i="33"/>
  <c r="GO21" i="73" s="1"/>
  <c r="GO50" i="73" s="1"/>
  <c r="GP279" i="63"/>
  <c r="GP42" i="73" s="1"/>
  <c r="GP230" i="33"/>
  <c r="GP20" i="73" s="1"/>
  <c r="GQ234" i="63"/>
  <c r="GQ41" i="73" s="1"/>
  <c r="GR144" i="33"/>
  <c r="GR25" i="73" s="1"/>
  <c r="GP125" i="21"/>
  <c r="GP280" i="21" s="1"/>
  <c r="GO275" i="33"/>
  <c r="GO28" i="73" s="1"/>
  <c r="GO57" i="73" s="1"/>
  <c r="GT204" i="21"/>
  <c r="GP207" i="21"/>
  <c r="GP278" i="63"/>
  <c r="GP35" i="73" s="1"/>
  <c r="GP274" i="33"/>
  <c r="GP21" i="73" s="1"/>
  <c r="GS144" i="33"/>
  <c r="GS25" i="73" s="1"/>
  <c r="GR123" i="21"/>
  <c r="GR278" i="21" s="1"/>
  <c r="GQ230" i="33"/>
  <c r="GQ20" i="73" s="1"/>
  <c r="HG89" i="63"/>
  <c r="HG101" i="63" s="1"/>
  <c r="HG86" i="73" s="1"/>
  <c r="HF168" i="21"/>
  <c r="HD191" i="21"/>
  <c r="HD192" i="21"/>
  <c r="HD190" i="21"/>
  <c r="HD193" i="21"/>
  <c r="HE196" i="21"/>
  <c r="HE175" i="21"/>
  <c r="HE182" i="21" s="1"/>
  <c r="HC109" i="21"/>
  <c r="HC264" i="21" s="1"/>
  <c r="HC110" i="21"/>
  <c r="HC265" i="21" s="1"/>
  <c r="HC111" i="21"/>
  <c r="HC266" i="21" s="1"/>
  <c r="HC112" i="21"/>
  <c r="HC267" i="21" s="1"/>
  <c r="HD101" i="21"/>
  <c r="HD115" i="21"/>
  <c r="HD270" i="21" s="1"/>
  <c r="HD94" i="21"/>
  <c r="HF89" i="33"/>
  <c r="HF101" i="33" s="1"/>
  <c r="HF79" i="73" s="1"/>
  <c r="HE87" i="21"/>
  <c r="GQ70" i="73" l="1"/>
  <c r="GQ49" i="73"/>
  <c r="GR61" i="73"/>
  <c r="GR54" i="73"/>
  <c r="GS61" i="73"/>
  <c r="GS54" i="73"/>
  <c r="GQ48" i="73"/>
  <c r="GQ69" i="73"/>
  <c r="GP50" i="73"/>
  <c r="GP71" i="73"/>
  <c r="GP49" i="73"/>
  <c r="GP70" i="73"/>
  <c r="GP63" i="73"/>
  <c r="GP56" i="73"/>
  <c r="GO71" i="73"/>
  <c r="GQ55" i="73"/>
  <c r="GO64" i="73"/>
  <c r="GR233" i="63"/>
  <c r="GR34" i="73" s="1"/>
  <c r="GR206" i="21"/>
  <c r="GS205" i="21"/>
  <c r="GQ207" i="21"/>
  <c r="GQ279" i="63"/>
  <c r="GQ42" i="73" s="1"/>
  <c r="GS188" i="63"/>
  <c r="GS33" i="73" s="1"/>
  <c r="GS189" i="63"/>
  <c r="GS40" i="73" s="1"/>
  <c r="GT144" i="63"/>
  <c r="GT39" i="73" s="1"/>
  <c r="GT143" i="63"/>
  <c r="GT32" i="73" s="1"/>
  <c r="GQ278" i="63"/>
  <c r="GQ35" i="73" s="1"/>
  <c r="GP126" i="21"/>
  <c r="GP281" i="21" s="1"/>
  <c r="GU105" i="63"/>
  <c r="GU38" i="73" s="1"/>
  <c r="GR187" i="33"/>
  <c r="GR19" i="73" s="1"/>
  <c r="GR48" i="73" s="1"/>
  <c r="GR124" i="21"/>
  <c r="GR279" i="21" s="1"/>
  <c r="GR188" i="33"/>
  <c r="GR26" i="73" s="1"/>
  <c r="GP275" i="33"/>
  <c r="GP28" i="73" s="1"/>
  <c r="GT104" i="33"/>
  <c r="GT24" i="73" s="1"/>
  <c r="GT122" i="21"/>
  <c r="GT277" i="21" s="1"/>
  <c r="GT103" i="33"/>
  <c r="GT17" i="73" s="1"/>
  <c r="GR230" i="33"/>
  <c r="GR20" i="73" s="1"/>
  <c r="GU203" i="21"/>
  <c r="GU104" i="63"/>
  <c r="GU31" i="73" s="1"/>
  <c r="GQ231" i="33"/>
  <c r="GQ27" i="73" s="1"/>
  <c r="GQ63" i="73" s="1"/>
  <c r="GQ274" i="33"/>
  <c r="GQ21" i="73" s="1"/>
  <c r="GS143" i="33"/>
  <c r="GS18" i="73" s="1"/>
  <c r="GS123" i="21"/>
  <c r="GS278" i="21" s="1"/>
  <c r="GQ125" i="21"/>
  <c r="GQ280" i="21" s="1"/>
  <c r="HE190" i="21"/>
  <c r="HE192" i="21"/>
  <c r="HE193" i="21"/>
  <c r="HE191" i="21"/>
  <c r="HF196" i="21"/>
  <c r="HF175" i="21"/>
  <c r="HF182" i="21" s="1"/>
  <c r="HH89" i="63"/>
  <c r="HH101" i="63" s="1"/>
  <c r="HH86" i="73" s="1"/>
  <c r="HG168" i="21"/>
  <c r="GU103" i="33"/>
  <c r="GU17" i="73" s="1"/>
  <c r="GU122" i="21"/>
  <c r="GU104" i="33"/>
  <c r="GU24" i="73" s="1"/>
  <c r="HE115" i="21"/>
  <c r="HE270" i="21" s="1"/>
  <c r="HE94" i="21"/>
  <c r="HE101" i="21"/>
  <c r="HD109" i="21"/>
  <c r="HD264" i="21" s="1"/>
  <c r="HD110" i="21"/>
  <c r="HD265" i="21" s="1"/>
  <c r="HD111" i="21"/>
  <c r="HD266" i="21" s="1"/>
  <c r="HD112" i="21"/>
  <c r="HD267" i="21" s="1"/>
  <c r="HG89" i="33"/>
  <c r="HG101" i="33" s="1"/>
  <c r="HG79" i="73" s="1"/>
  <c r="HF87" i="21"/>
  <c r="GR69" i="73" l="1"/>
  <c r="GU46" i="73"/>
  <c r="GU67" i="73"/>
  <c r="GR70" i="73"/>
  <c r="GR49" i="73"/>
  <c r="GT46" i="73"/>
  <c r="GT67" i="73"/>
  <c r="GQ56" i="73"/>
  <c r="GS47" i="73"/>
  <c r="GS68" i="73"/>
  <c r="GT53" i="73"/>
  <c r="GT60" i="73"/>
  <c r="GU53" i="73"/>
  <c r="GU60" i="73"/>
  <c r="GQ50" i="73"/>
  <c r="GQ71" i="73"/>
  <c r="GP64" i="73"/>
  <c r="GP57" i="73"/>
  <c r="GR62" i="73"/>
  <c r="GR55" i="73"/>
  <c r="GS187" i="33"/>
  <c r="GS19" i="73" s="1"/>
  <c r="GS188" i="33"/>
  <c r="GS26" i="73" s="1"/>
  <c r="GS124" i="21"/>
  <c r="GS279" i="21" s="1"/>
  <c r="GU277" i="21"/>
  <c r="GR278" i="63"/>
  <c r="GR35" i="73" s="1"/>
  <c r="GR207" i="21"/>
  <c r="GR279" i="63"/>
  <c r="GR42" i="73" s="1"/>
  <c r="GV203" i="21"/>
  <c r="GV105" i="63"/>
  <c r="GV38" i="73" s="1"/>
  <c r="GS233" i="63"/>
  <c r="GS34" i="73" s="1"/>
  <c r="GQ126" i="21"/>
  <c r="GQ281" i="21" s="1"/>
  <c r="GV104" i="63"/>
  <c r="GV31" i="73" s="1"/>
  <c r="GT189" i="63"/>
  <c r="GT40" i="73" s="1"/>
  <c r="GU143" i="63"/>
  <c r="GU32" i="73" s="1"/>
  <c r="GT205" i="21"/>
  <c r="GT188" i="63"/>
  <c r="GT33" i="73" s="1"/>
  <c r="GT144" i="33"/>
  <c r="GT25" i="73" s="1"/>
  <c r="GT123" i="21"/>
  <c r="GT278" i="21" s="1"/>
  <c r="GT143" i="33"/>
  <c r="GT18" i="73" s="1"/>
  <c r="GT47" i="73" s="1"/>
  <c r="GR125" i="21"/>
  <c r="GR280" i="21" s="1"/>
  <c r="GR231" i="33"/>
  <c r="GR27" i="73" s="1"/>
  <c r="GR56" i="73" s="1"/>
  <c r="GS234" i="63"/>
  <c r="GS41" i="73" s="1"/>
  <c r="GU204" i="21"/>
  <c r="GU144" i="63"/>
  <c r="GU39" i="73" s="1"/>
  <c r="GS206" i="21"/>
  <c r="GT234" i="63"/>
  <c r="GT41" i="73" s="1"/>
  <c r="GV144" i="63"/>
  <c r="GV39" i="73" s="1"/>
  <c r="GQ275" i="33"/>
  <c r="GQ28" i="73" s="1"/>
  <c r="GT188" i="33"/>
  <c r="GT26" i="73" s="1"/>
  <c r="GS230" i="33"/>
  <c r="GS20" i="73" s="1"/>
  <c r="GU123" i="21"/>
  <c r="HG196" i="21"/>
  <c r="HG175" i="21"/>
  <c r="HG182" i="21" s="1"/>
  <c r="HI89" i="63"/>
  <c r="HI101" i="63" s="1"/>
  <c r="HI86" i="73" s="1"/>
  <c r="HH168" i="21"/>
  <c r="HF193" i="21"/>
  <c r="HF192" i="21"/>
  <c r="HF191" i="21"/>
  <c r="HF190" i="21"/>
  <c r="HH89" i="33"/>
  <c r="HH101" i="33" s="1"/>
  <c r="HH79" i="73" s="1"/>
  <c r="HG87" i="21"/>
  <c r="HE109" i="21"/>
  <c r="HE264" i="21" s="1"/>
  <c r="HE110" i="21"/>
  <c r="HE265" i="21" s="1"/>
  <c r="HE111" i="21"/>
  <c r="HE266" i="21" s="1"/>
  <c r="HE112" i="21"/>
  <c r="HE267" i="21" s="1"/>
  <c r="HF115" i="21"/>
  <c r="HF270" i="21" s="1"/>
  <c r="HF94" i="21"/>
  <c r="HF101" i="21"/>
  <c r="GW203" i="21"/>
  <c r="GT62" i="73" l="1"/>
  <c r="GS70" i="73"/>
  <c r="GR63" i="73"/>
  <c r="GS49" i="73"/>
  <c r="GS62" i="73"/>
  <c r="GS55" i="73"/>
  <c r="GT61" i="73"/>
  <c r="GT54" i="73"/>
  <c r="GS69" i="73"/>
  <c r="GS48" i="73"/>
  <c r="GT68" i="73"/>
  <c r="GT55" i="73"/>
  <c r="GQ57" i="73"/>
  <c r="GQ64" i="73"/>
  <c r="GS279" i="63"/>
  <c r="GS42" i="73" s="1"/>
  <c r="GW104" i="63"/>
  <c r="GW31" i="73" s="1"/>
  <c r="GW105" i="63"/>
  <c r="GW38" i="73" s="1"/>
  <c r="GS207" i="21"/>
  <c r="GR126" i="21"/>
  <c r="GR281" i="21" s="1"/>
  <c r="GS278" i="63"/>
  <c r="GS35" i="73" s="1"/>
  <c r="GV143" i="63"/>
  <c r="GV32" i="73" s="1"/>
  <c r="GR275" i="33"/>
  <c r="GR28" i="73" s="1"/>
  <c r="GR274" i="33"/>
  <c r="GR21" i="73" s="1"/>
  <c r="GU278" i="21"/>
  <c r="GU234" i="63"/>
  <c r="GU41" i="73" s="1"/>
  <c r="GS125" i="21"/>
  <c r="GS280" i="21" s="1"/>
  <c r="GW144" i="63"/>
  <c r="GW39" i="73" s="1"/>
  <c r="GV204" i="21"/>
  <c r="GT187" i="33"/>
  <c r="GT19" i="73" s="1"/>
  <c r="GT69" i="73" s="1"/>
  <c r="GU144" i="33"/>
  <c r="GU25" i="73" s="1"/>
  <c r="GS231" i="33"/>
  <c r="GS27" i="73" s="1"/>
  <c r="GS63" i="73" s="1"/>
  <c r="GU189" i="63"/>
  <c r="GU40" i="73" s="1"/>
  <c r="GT206" i="21"/>
  <c r="GT233" i="63"/>
  <c r="GT34" i="73" s="1"/>
  <c r="GU205" i="21"/>
  <c r="GX104" i="63"/>
  <c r="GX31" i="73" s="1"/>
  <c r="GU188" i="63"/>
  <c r="GU33" i="73" s="1"/>
  <c r="GV103" i="33"/>
  <c r="GV17" i="73" s="1"/>
  <c r="GT124" i="21"/>
  <c r="GT279" i="21" s="1"/>
  <c r="GU143" i="33"/>
  <c r="GU18" i="73" s="1"/>
  <c r="GU47" i="73" s="1"/>
  <c r="GV104" i="33"/>
  <c r="GV24" i="73" s="1"/>
  <c r="GV122" i="21"/>
  <c r="GV277" i="21" s="1"/>
  <c r="GT125" i="21"/>
  <c r="HI168" i="21"/>
  <c r="HJ89" i="63"/>
  <c r="HJ101" i="63" s="1"/>
  <c r="HJ86" i="73" s="1"/>
  <c r="HH175" i="21"/>
  <c r="HH182" i="21" s="1"/>
  <c r="HH196" i="21"/>
  <c r="HG191" i="21"/>
  <c r="HG192" i="21"/>
  <c r="HG193" i="21"/>
  <c r="HG190" i="21"/>
  <c r="HG115" i="21"/>
  <c r="HG270" i="21" s="1"/>
  <c r="HG101" i="21"/>
  <c r="HG94" i="21"/>
  <c r="HI89" i="33"/>
  <c r="HI101" i="33" s="1"/>
  <c r="HI79" i="73" s="1"/>
  <c r="HH87" i="21"/>
  <c r="HF109" i="21"/>
  <c r="HF264" i="21" s="1"/>
  <c r="HF110" i="21"/>
  <c r="HF265" i="21" s="1"/>
  <c r="HF112" i="21"/>
  <c r="HF267" i="21" s="1"/>
  <c r="HF111" i="21"/>
  <c r="HF266" i="21" s="1"/>
  <c r="GR71" i="73" l="1"/>
  <c r="GR50" i="73"/>
  <c r="GV67" i="73"/>
  <c r="GV46" i="73"/>
  <c r="GU61" i="73"/>
  <c r="GU54" i="73"/>
  <c r="GR64" i="73"/>
  <c r="GR57" i="73"/>
  <c r="GU68" i="73"/>
  <c r="GS56" i="73"/>
  <c r="GV53" i="73"/>
  <c r="GV60" i="73"/>
  <c r="GT48" i="73"/>
  <c r="GU233" i="63"/>
  <c r="GU34" i="73" s="1"/>
  <c r="GT278" i="63"/>
  <c r="GT35" i="73" s="1"/>
  <c r="GX203" i="21"/>
  <c r="GU124" i="21"/>
  <c r="GU279" i="21" s="1"/>
  <c r="GT230" i="33"/>
  <c r="GT20" i="73" s="1"/>
  <c r="GU206" i="21"/>
  <c r="GT207" i="21"/>
  <c r="GT279" i="63"/>
  <c r="GT42" i="73" s="1"/>
  <c r="GV144" i="33"/>
  <c r="GV25" i="73" s="1"/>
  <c r="GU187" i="33"/>
  <c r="GU19" i="73" s="1"/>
  <c r="GV143" i="33"/>
  <c r="GV18" i="73" s="1"/>
  <c r="GU188" i="33"/>
  <c r="GU26" i="73" s="1"/>
  <c r="GU62" i="73" s="1"/>
  <c r="GX105" i="63"/>
  <c r="GX38" i="73" s="1"/>
  <c r="GY203" i="21"/>
  <c r="GV123" i="21"/>
  <c r="GV278" i="21" s="1"/>
  <c r="GW143" i="63"/>
  <c r="GW32" i="73" s="1"/>
  <c r="GW103" i="33"/>
  <c r="GW17" i="73" s="1"/>
  <c r="GW46" i="73" s="1"/>
  <c r="GW104" i="33"/>
  <c r="GW24" i="73" s="1"/>
  <c r="GW122" i="21"/>
  <c r="GW277" i="21" s="1"/>
  <c r="GW204" i="21"/>
  <c r="GT280" i="21"/>
  <c r="GV189" i="63"/>
  <c r="GV40" i="73" s="1"/>
  <c r="GS126" i="21"/>
  <c r="GS281" i="21" s="1"/>
  <c r="GV188" i="63"/>
  <c r="GV33" i="73" s="1"/>
  <c r="GW123" i="21"/>
  <c r="GV233" i="63"/>
  <c r="GV34" i="73" s="1"/>
  <c r="GV205" i="21"/>
  <c r="GS274" i="33"/>
  <c r="GS21" i="73" s="1"/>
  <c r="GS275" i="33"/>
  <c r="GS28" i="73" s="1"/>
  <c r="GS64" i="73" s="1"/>
  <c r="GU231" i="33"/>
  <c r="GU27" i="73" s="1"/>
  <c r="GT231" i="33"/>
  <c r="GT27" i="73" s="1"/>
  <c r="HK89" i="63"/>
  <c r="HK101" i="63" s="1"/>
  <c r="HK86" i="73" s="1"/>
  <c r="HJ168" i="21"/>
  <c r="HI196" i="21"/>
  <c r="HI175" i="21"/>
  <c r="HI182" i="21" s="1"/>
  <c r="HH191" i="21"/>
  <c r="HH192" i="21"/>
  <c r="HH190" i="21"/>
  <c r="HH193" i="21"/>
  <c r="HH115" i="21"/>
  <c r="HH270" i="21" s="1"/>
  <c r="HH101" i="21"/>
  <c r="HH94" i="21"/>
  <c r="HG109" i="21"/>
  <c r="HG264" i="21" s="1"/>
  <c r="HG110" i="21"/>
  <c r="HG265" i="21" s="1"/>
  <c r="HG111" i="21"/>
  <c r="HG266" i="21" s="1"/>
  <c r="HG112" i="21"/>
  <c r="HG267" i="21" s="1"/>
  <c r="HJ89" i="33"/>
  <c r="HJ101" i="33" s="1"/>
  <c r="HJ79" i="73" s="1"/>
  <c r="HI87" i="21"/>
  <c r="GU56" i="73" l="1"/>
  <c r="GU63" i="73"/>
  <c r="GT70" i="73"/>
  <c r="GT49" i="73"/>
  <c r="GS50" i="73"/>
  <c r="GS71" i="73"/>
  <c r="GV68" i="73"/>
  <c r="GV47" i="73"/>
  <c r="GU55" i="73"/>
  <c r="GW60" i="73"/>
  <c r="GW53" i="73"/>
  <c r="GS57" i="73"/>
  <c r="GU69" i="73"/>
  <c r="GU48" i="73"/>
  <c r="GV54" i="73"/>
  <c r="GV61" i="73"/>
  <c r="GT63" i="73"/>
  <c r="GT56" i="73"/>
  <c r="GW67" i="73"/>
  <c r="GU207" i="21"/>
  <c r="GU279" i="63"/>
  <c r="GU42" i="73" s="1"/>
  <c r="GU278" i="63"/>
  <c r="GU35" i="73" s="1"/>
  <c r="GT274" i="33"/>
  <c r="GT21" i="73" s="1"/>
  <c r="GY104" i="63"/>
  <c r="GY31" i="73" s="1"/>
  <c r="GV124" i="21"/>
  <c r="GV279" i="21" s="1"/>
  <c r="GW278" i="21"/>
  <c r="GU230" i="33"/>
  <c r="GU20" i="73" s="1"/>
  <c r="GY105" i="63"/>
  <c r="GY38" i="73" s="1"/>
  <c r="GV187" i="33"/>
  <c r="GV19" i="73" s="1"/>
  <c r="GV69" i="73" s="1"/>
  <c r="GV188" i="33"/>
  <c r="GV26" i="73" s="1"/>
  <c r="GT126" i="21"/>
  <c r="GT281" i="21" s="1"/>
  <c r="GT275" i="33"/>
  <c r="GT28" i="73" s="1"/>
  <c r="GX143" i="63"/>
  <c r="GX32" i="73" s="1"/>
  <c r="GX144" i="63"/>
  <c r="GX39" i="73" s="1"/>
  <c r="GX204" i="21"/>
  <c r="GV234" i="63"/>
  <c r="GV41" i="73" s="1"/>
  <c r="GX103" i="33"/>
  <c r="GX17" i="73" s="1"/>
  <c r="GX46" i="73" s="1"/>
  <c r="GW144" i="33"/>
  <c r="GW25" i="73" s="1"/>
  <c r="GW54" i="73" s="1"/>
  <c r="GX122" i="21"/>
  <c r="GX277" i="21" s="1"/>
  <c r="GW143" i="33"/>
  <c r="GW18" i="73" s="1"/>
  <c r="GX104" i="33"/>
  <c r="GX24" i="73" s="1"/>
  <c r="GW189" i="63"/>
  <c r="GW40" i="73" s="1"/>
  <c r="GV206" i="21"/>
  <c r="GW188" i="63"/>
  <c r="GW33" i="73" s="1"/>
  <c r="GW205" i="21"/>
  <c r="GX123" i="21"/>
  <c r="GU125" i="21"/>
  <c r="GU280" i="21" s="1"/>
  <c r="GY144" i="63"/>
  <c r="GY39" i="73" s="1"/>
  <c r="HI190" i="21"/>
  <c r="HI192" i="21"/>
  <c r="HI191" i="21"/>
  <c r="HI193" i="21"/>
  <c r="HJ175" i="21"/>
  <c r="HJ182" i="21" s="1"/>
  <c r="HJ196" i="21"/>
  <c r="GY104" i="33"/>
  <c r="GY24" i="73" s="1"/>
  <c r="GY122" i="21"/>
  <c r="GY277" i="21" s="1"/>
  <c r="GY103" i="33"/>
  <c r="GY17" i="73" s="1"/>
  <c r="HL89" i="63"/>
  <c r="HL101" i="63" s="1"/>
  <c r="HL86" i="73" s="1"/>
  <c r="HK168" i="21"/>
  <c r="HH109" i="21"/>
  <c r="HH264" i="21" s="1"/>
  <c r="HH110" i="21"/>
  <c r="HH265" i="21" s="1"/>
  <c r="HH112" i="21"/>
  <c r="HH267" i="21" s="1"/>
  <c r="HH111" i="21"/>
  <c r="HH266" i="21" s="1"/>
  <c r="HI115" i="21"/>
  <c r="HI270" i="21" s="1"/>
  <c r="HI94" i="21"/>
  <c r="HI101" i="21"/>
  <c r="HK89" i="33"/>
  <c r="HK101" i="33" s="1"/>
  <c r="HK79" i="73" s="1"/>
  <c r="HJ87" i="21"/>
  <c r="GV48" i="73" l="1"/>
  <c r="GW61" i="73"/>
  <c r="GX67" i="73"/>
  <c r="GU49" i="73"/>
  <c r="GU70" i="73"/>
  <c r="GY46" i="73"/>
  <c r="GY67" i="73"/>
  <c r="GX60" i="73"/>
  <c r="GX53" i="73"/>
  <c r="GT57" i="73"/>
  <c r="GT64" i="73"/>
  <c r="GY60" i="73"/>
  <c r="GY53" i="73"/>
  <c r="GT50" i="73"/>
  <c r="GT71" i="73"/>
  <c r="GV62" i="73"/>
  <c r="GV55" i="73"/>
  <c r="GW68" i="73"/>
  <c r="GW47" i="73"/>
  <c r="GX189" i="63"/>
  <c r="GX40" i="73" s="1"/>
  <c r="GV278" i="63"/>
  <c r="GV35" i="73" s="1"/>
  <c r="GX278" i="21"/>
  <c r="GX144" i="33"/>
  <c r="GX25" i="73" s="1"/>
  <c r="GX188" i="63"/>
  <c r="GX33" i="73" s="1"/>
  <c r="GX205" i="21"/>
  <c r="GV207" i="21"/>
  <c r="GV279" i="63"/>
  <c r="GV42" i="73" s="1"/>
  <c r="GW187" i="33"/>
  <c r="GW19" i="73" s="1"/>
  <c r="GX206" i="21"/>
  <c r="GY204" i="21"/>
  <c r="GY143" i="63"/>
  <c r="GY32" i="73" s="1"/>
  <c r="GW124" i="21"/>
  <c r="GW279" i="21" s="1"/>
  <c r="GW188" i="33"/>
  <c r="GW26" i="73" s="1"/>
  <c r="GU126" i="21"/>
  <c r="GU281" i="21" s="1"/>
  <c r="GW206" i="21"/>
  <c r="GZ203" i="21"/>
  <c r="GW234" i="63"/>
  <c r="GW41" i="73" s="1"/>
  <c r="GZ105" i="63"/>
  <c r="GZ38" i="73" s="1"/>
  <c r="GW233" i="63"/>
  <c r="GW34" i="73" s="1"/>
  <c r="GZ104" i="63"/>
  <c r="GZ31" i="73" s="1"/>
  <c r="GZ143" i="63"/>
  <c r="GZ32" i="73" s="1"/>
  <c r="GU275" i="33"/>
  <c r="GU28" i="73" s="1"/>
  <c r="GX143" i="33"/>
  <c r="GX18" i="73" s="1"/>
  <c r="GU274" i="33"/>
  <c r="GU21" i="73" s="1"/>
  <c r="HA105" i="63"/>
  <c r="HA38" i="73" s="1"/>
  <c r="GV125" i="21"/>
  <c r="GV280" i="21" s="1"/>
  <c r="GV231" i="33"/>
  <c r="GV27" i="73" s="1"/>
  <c r="GV63" i="73" s="1"/>
  <c r="GV230" i="33"/>
  <c r="GV20" i="73" s="1"/>
  <c r="HJ192" i="21"/>
  <c r="HJ193" i="21"/>
  <c r="HJ191" i="21"/>
  <c r="HJ190" i="21"/>
  <c r="HK175" i="21"/>
  <c r="HK182" i="21" s="1"/>
  <c r="HK196" i="21"/>
  <c r="HL168" i="21"/>
  <c r="HM89" i="63"/>
  <c r="HM101" i="63" s="1"/>
  <c r="HM86" i="73" s="1"/>
  <c r="GY188" i="63"/>
  <c r="GY33" i="73" s="1"/>
  <c r="HJ115" i="21"/>
  <c r="HJ270" i="21" s="1"/>
  <c r="HJ94" i="21"/>
  <c r="HJ101" i="21"/>
  <c r="HL89" i="33"/>
  <c r="HL101" i="33" s="1"/>
  <c r="HL79" i="73" s="1"/>
  <c r="HK87" i="21"/>
  <c r="HI109" i="21"/>
  <c r="HI264" i="21" s="1"/>
  <c r="HI110" i="21"/>
  <c r="HI265" i="21" s="1"/>
  <c r="HI112" i="21"/>
  <c r="HI267" i="21" s="1"/>
  <c r="HI111" i="21"/>
  <c r="HI266" i="21" s="1"/>
  <c r="GW55" i="73" l="1"/>
  <c r="GW62" i="73"/>
  <c r="GV49" i="73"/>
  <c r="GV70" i="73"/>
  <c r="GX54" i="73"/>
  <c r="GX61" i="73"/>
  <c r="GU71" i="73"/>
  <c r="GU50" i="73"/>
  <c r="GW48" i="73"/>
  <c r="GW69" i="73"/>
  <c r="GX47" i="73"/>
  <c r="GX68" i="73"/>
  <c r="GU57" i="73"/>
  <c r="GU64" i="73"/>
  <c r="GV56" i="73"/>
  <c r="GZ204" i="21"/>
  <c r="GZ144" i="63"/>
  <c r="GZ39" i="73" s="1"/>
  <c r="GY205" i="21"/>
  <c r="GY189" i="63"/>
  <c r="GY40" i="73" s="1"/>
  <c r="GX234" i="63"/>
  <c r="GX41" i="73" s="1"/>
  <c r="GW278" i="63"/>
  <c r="GW35" i="73" s="1"/>
  <c r="GX233" i="63"/>
  <c r="GX34" i="73" s="1"/>
  <c r="GW207" i="21"/>
  <c r="HA104" i="63"/>
  <c r="HA31" i="73" s="1"/>
  <c r="GW279" i="63"/>
  <c r="GW42" i="73" s="1"/>
  <c r="GZ103" i="33"/>
  <c r="GZ17" i="73" s="1"/>
  <c r="GV126" i="21"/>
  <c r="GV281" i="21" s="1"/>
  <c r="GX188" i="33"/>
  <c r="GX26" i="73" s="1"/>
  <c r="HA203" i="21"/>
  <c r="GW125" i="21"/>
  <c r="GW280" i="21" s="1"/>
  <c r="GX187" i="33"/>
  <c r="GX19" i="73" s="1"/>
  <c r="GY187" i="33"/>
  <c r="GY19" i="73" s="1"/>
  <c r="GY144" i="33"/>
  <c r="GY25" i="73" s="1"/>
  <c r="GW231" i="33"/>
  <c r="GW27" i="73" s="1"/>
  <c r="GW230" i="33"/>
  <c r="GW20" i="73" s="1"/>
  <c r="GZ104" i="33"/>
  <c r="GZ24" i="73" s="1"/>
  <c r="GZ60" i="73" s="1"/>
  <c r="GY123" i="21"/>
  <c r="GY278" i="21" s="1"/>
  <c r="GV274" i="33"/>
  <c r="GV21" i="73" s="1"/>
  <c r="GV50" i="73" s="1"/>
  <c r="GX124" i="21"/>
  <c r="GX279" i="21" s="1"/>
  <c r="GV275" i="33"/>
  <c r="GV28" i="73" s="1"/>
  <c r="GY143" i="33"/>
  <c r="GY18" i="73" s="1"/>
  <c r="GY68" i="73" s="1"/>
  <c r="GZ122" i="21"/>
  <c r="GZ277" i="21" s="1"/>
  <c r="HA204" i="21"/>
  <c r="HB203" i="21"/>
  <c r="GY234" i="63"/>
  <c r="GY41" i="73" s="1"/>
  <c r="GX125" i="21"/>
  <c r="GX280" i="21" s="1"/>
  <c r="HL175" i="21"/>
  <c r="HL182" i="21" s="1"/>
  <c r="HL196" i="21"/>
  <c r="HM168" i="21"/>
  <c r="HN89" i="63"/>
  <c r="HN101" i="63" s="1"/>
  <c r="HN86" i="73" s="1"/>
  <c r="HK190" i="21"/>
  <c r="HK191" i="21"/>
  <c r="HK192" i="21"/>
  <c r="HK193" i="21"/>
  <c r="HK115" i="21"/>
  <c r="HK270" i="21" s="1"/>
  <c r="HK101" i="21"/>
  <c r="HK94" i="21"/>
  <c r="HM89" i="33"/>
  <c r="HM101" i="33" s="1"/>
  <c r="HM79" i="73" s="1"/>
  <c r="HL87" i="21"/>
  <c r="HJ109" i="21"/>
  <c r="HJ264" i="21" s="1"/>
  <c r="HJ110" i="21"/>
  <c r="HJ265" i="21" s="1"/>
  <c r="HJ111" i="21"/>
  <c r="HJ266" i="21" s="1"/>
  <c r="HJ112" i="21"/>
  <c r="HJ267" i="21" s="1"/>
  <c r="GZ53" i="73" l="1"/>
  <c r="GV71" i="73"/>
  <c r="GW70" i="73"/>
  <c r="GW49" i="73"/>
  <c r="GZ67" i="73"/>
  <c r="GZ46" i="73"/>
  <c r="GX48" i="73"/>
  <c r="GX69" i="73"/>
  <c r="GW63" i="73"/>
  <c r="GW56" i="73"/>
  <c r="GY69" i="73"/>
  <c r="GY48" i="73"/>
  <c r="GY47" i="73"/>
  <c r="GY61" i="73"/>
  <c r="GY54" i="73"/>
  <c r="GV57" i="73"/>
  <c r="GV64" i="73"/>
  <c r="GX55" i="73"/>
  <c r="GX62" i="73"/>
  <c r="HA143" i="63"/>
  <c r="HA32" i="73" s="1"/>
  <c r="HB105" i="63"/>
  <c r="HB38" i="73" s="1"/>
  <c r="HB104" i="63"/>
  <c r="HB31" i="73" s="1"/>
  <c r="GZ188" i="63"/>
  <c r="GZ33" i="73" s="1"/>
  <c r="HA144" i="63"/>
  <c r="HA39" i="73" s="1"/>
  <c r="GZ205" i="21"/>
  <c r="GX279" i="63"/>
  <c r="GX42" i="73" s="1"/>
  <c r="GZ189" i="63"/>
  <c r="GZ40" i="73" s="1"/>
  <c r="GX207" i="21"/>
  <c r="GZ123" i="21"/>
  <c r="GZ278" i="21" s="1"/>
  <c r="GZ144" i="33"/>
  <c r="GZ25" i="73" s="1"/>
  <c r="GZ143" i="33"/>
  <c r="GZ18" i="73" s="1"/>
  <c r="GZ206" i="21"/>
  <c r="GX230" i="33"/>
  <c r="GX20" i="73" s="1"/>
  <c r="GY188" i="33"/>
  <c r="GY26" i="73" s="1"/>
  <c r="GY62" i="73" s="1"/>
  <c r="GX231" i="33"/>
  <c r="GX27" i="73" s="1"/>
  <c r="GW126" i="21"/>
  <c r="GW281" i="21" s="1"/>
  <c r="GW274" i="33"/>
  <c r="GW21" i="73" s="1"/>
  <c r="GW275" i="33"/>
  <c r="GW28" i="73" s="1"/>
  <c r="GW57" i="73" s="1"/>
  <c r="GX278" i="63"/>
  <c r="GX35" i="73" s="1"/>
  <c r="HA103" i="33"/>
  <c r="HA17" i="73" s="1"/>
  <c r="HA67" i="73" s="1"/>
  <c r="HA104" i="33"/>
  <c r="HA24" i="73" s="1"/>
  <c r="HC203" i="21"/>
  <c r="GY233" i="63"/>
  <c r="GY34" i="73" s="1"/>
  <c r="GY124" i="21"/>
  <c r="GY279" i="21" s="1"/>
  <c r="HA122" i="21"/>
  <c r="HA277" i="21" s="1"/>
  <c r="GY206" i="21"/>
  <c r="HA123" i="21"/>
  <c r="HA278" i="21" s="1"/>
  <c r="GY230" i="33"/>
  <c r="GY20" i="73" s="1"/>
  <c r="HN168" i="21"/>
  <c r="HO89" i="63"/>
  <c r="HO101" i="63" s="1"/>
  <c r="HO86" i="73" s="1"/>
  <c r="HL191" i="21"/>
  <c r="HL193" i="21"/>
  <c r="HL190" i="21"/>
  <c r="HL192" i="21"/>
  <c r="HM175" i="21"/>
  <c r="HM182" i="21" s="1"/>
  <c r="HM196" i="21"/>
  <c r="HL115" i="21"/>
  <c r="HL270" i="21" s="1"/>
  <c r="HL101" i="21"/>
  <c r="HL94" i="21"/>
  <c r="HN89" i="33"/>
  <c r="HN101" i="33" s="1"/>
  <c r="HN79" i="73" s="1"/>
  <c r="HM87" i="21"/>
  <c r="HK109" i="21"/>
  <c r="HK264" i="21" s="1"/>
  <c r="HK110" i="21"/>
  <c r="HK265" i="21" s="1"/>
  <c r="HK111" i="21"/>
  <c r="HK266" i="21" s="1"/>
  <c r="HK112" i="21"/>
  <c r="HK267" i="21" s="1"/>
  <c r="GZ54" i="73" l="1"/>
  <c r="GZ61" i="73"/>
  <c r="GW50" i="73"/>
  <c r="GW71" i="73"/>
  <c r="GY55" i="73"/>
  <c r="GW64" i="73"/>
  <c r="HA46" i="73"/>
  <c r="GX56" i="73"/>
  <c r="GX63" i="73"/>
  <c r="HA60" i="73"/>
  <c r="HA53" i="73"/>
  <c r="GX49" i="73"/>
  <c r="GX70" i="73"/>
  <c r="GY70" i="73"/>
  <c r="GY49" i="73"/>
  <c r="GZ68" i="73"/>
  <c r="GZ47" i="73"/>
  <c r="GZ234" i="63"/>
  <c r="GZ41" i="73" s="1"/>
  <c r="GZ233" i="63"/>
  <c r="GZ34" i="73" s="1"/>
  <c r="HA189" i="63"/>
  <c r="HA40" i="73" s="1"/>
  <c r="GZ188" i="33"/>
  <c r="GZ26" i="73" s="1"/>
  <c r="HA188" i="63"/>
  <c r="HA33" i="73" s="1"/>
  <c r="HC105" i="63"/>
  <c r="HC38" i="73" s="1"/>
  <c r="HC104" i="63"/>
  <c r="HC31" i="73" s="1"/>
  <c r="HA205" i="21"/>
  <c r="HB144" i="63"/>
  <c r="HB39" i="73" s="1"/>
  <c r="HB122" i="21"/>
  <c r="HB277" i="21" s="1"/>
  <c r="GY125" i="21"/>
  <c r="GY280" i="21" s="1"/>
  <c r="GX126" i="21"/>
  <c r="GX281" i="21" s="1"/>
  <c r="HB143" i="63"/>
  <c r="HB32" i="73" s="1"/>
  <c r="HB104" i="33"/>
  <c r="HB24" i="73" s="1"/>
  <c r="GY231" i="33"/>
  <c r="GY27" i="73" s="1"/>
  <c r="GY56" i="73" s="1"/>
  <c r="HB204" i="21"/>
  <c r="HB103" i="33"/>
  <c r="HB17" i="73" s="1"/>
  <c r="HB46" i="73" s="1"/>
  <c r="HD105" i="63"/>
  <c r="HD38" i="73" s="1"/>
  <c r="GY278" i="63"/>
  <c r="GY35" i="73" s="1"/>
  <c r="GY207" i="21"/>
  <c r="GY279" i="63"/>
  <c r="GY42" i="73" s="1"/>
  <c r="GZ187" i="33"/>
  <c r="GZ19" i="73" s="1"/>
  <c r="GZ48" i="73" s="1"/>
  <c r="GX274" i="33"/>
  <c r="GX21" i="73" s="1"/>
  <c r="HA143" i="33"/>
  <c r="HA18" i="73" s="1"/>
  <c r="GZ124" i="21"/>
  <c r="GZ279" i="21" s="1"/>
  <c r="GX275" i="33"/>
  <c r="GX28" i="73" s="1"/>
  <c r="HA144" i="33"/>
  <c r="HA25" i="73" s="1"/>
  <c r="HC143" i="63"/>
  <c r="HC32" i="73" s="1"/>
  <c r="HA188" i="33"/>
  <c r="HA26" i="73" s="1"/>
  <c r="HO168" i="21"/>
  <c r="HP89" i="63"/>
  <c r="HP101" i="63" s="1"/>
  <c r="HP86" i="73" s="1"/>
  <c r="HM192" i="21"/>
  <c r="HM191" i="21"/>
  <c r="HM190" i="21"/>
  <c r="HM193" i="21"/>
  <c r="HN175" i="21"/>
  <c r="HN182" i="21" s="1"/>
  <c r="HN196" i="21"/>
  <c r="HM115" i="21"/>
  <c r="HM270" i="21" s="1"/>
  <c r="HM94" i="21"/>
  <c r="HM101" i="21"/>
  <c r="HO89" i="33"/>
  <c r="HO101" i="33" s="1"/>
  <c r="HO79" i="73" s="1"/>
  <c r="HN87" i="21"/>
  <c r="HL109" i="21"/>
  <c r="HL264" i="21" s="1"/>
  <c r="HL110" i="21"/>
  <c r="HL265" i="21" s="1"/>
  <c r="HL111" i="21"/>
  <c r="HL266" i="21" s="1"/>
  <c r="HL112" i="21"/>
  <c r="HL267" i="21" s="1"/>
  <c r="HA54" i="73" l="1"/>
  <c r="HA61" i="73"/>
  <c r="GX64" i="73"/>
  <c r="GX57" i="73"/>
  <c r="GZ69" i="73"/>
  <c r="HA68" i="73"/>
  <c r="HA47" i="73"/>
  <c r="HB67" i="73"/>
  <c r="GX50" i="73"/>
  <c r="GX71" i="73"/>
  <c r="HA62" i="73"/>
  <c r="HA55" i="73"/>
  <c r="HB60" i="73"/>
  <c r="HB53" i="73"/>
  <c r="GZ62" i="73"/>
  <c r="GZ55" i="73"/>
  <c r="GY63" i="73"/>
  <c r="HC144" i="63"/>
  <c r="HC39" i="73" s="1"/>
  <c r="HC204" i="21"/>
  <c r="GZ279" i="63"/>
  <c r="GZ42" i="73" s="1"/>
  <c r="GZ278" i="63"/>
  <c r="GZ35" i="73" s="1"/>
  <c r="GZ207" i="21"/>
  <c r="HB189" i="63"/>
  <c r="HB40" i="73" s="1"/>
  <c r="GY126" i="21"/>
  <c r="GY281" i="21" s="1"/>
  <c r="HA206" i="21"/>
  <c r="GY275" i="33"/>
  <c r="GY28" i="73" s="1"/>
  <c r="HA234" i="63"/>
  <c r="HA41" i="73" s="1"/>
  <c r="HA233" i="63"/>
  <c r="HA34" i="73" s="1"/>
  <c r="GY274" i="33"/>
  <c r="GY21" i="73" s="1"/>
  <c r="HE203" i="21"/>
  <c r="HC122" i="21"/>
  <c r="HC277" i="21" s="1"/>
  <c r="HC104" i="33"/>
  <c r="HC24" i="73" s="1"/>
  <c r="HA124" i="21"/>
  <c r="HA279" i="21" s="1"/>
  <c r="HB123" i="21"/>
  <c r="HB278" i="21" s="1"/>
  <c r="HD104" i="63"/>
  <c r="HD31" i="73" s="1"/>
  <c r="HB143" i="33"/>
  <c r="HB18" i="73" s="1"/>
  <c r="HB47" i="73" s="1"/>
  <c r="HC103" i="33"/>
  <c r="HC17" i="73" s="1"/>
  <c r="HD203" i="21"/>
  <c r="HB188" i="63"/>
  <c r="HB33" i="73" s="1"/>
  <c r="HB205" i="21"/>
  <c r="HB144" i="33"/>
  <c r="HB25" i="73" s="1"/>
  <c r="GZ125" i="21"/>
  <c r="GZ280" i="21" s="1"/>
  <c r="GZ230" i="33"/>
  <c r="GZ20" i="73" s="1"/>
  <c r="GZ231" i="33"/>
  <c r="GZ27" i="73" s="1"/>
  <c r="GZ56" i="73" s="1"/>
  <c r="HA231" i="33"/>
  <c r="HA27" i="73" s="1"/>
  <c r="HA187" i="33"/>
  <c r="HA19" i="73" s="1"/>
  <c r="HC143" i="33"/>
  <c r="HC18" i="73" s="1"/>
  <c r="HC47" i="73" s="1"/>
  <c r="HO196" i="21"/>
  <c r="HO175" i="21"/>
  <c r="HO182" i="21" s="1"/>
  <c r="HD104" i="33"/>
  <c r="HD24" i="73" s="1"/>
  <c r="HQ89" i="63"/>
  <c r="HQ101" i="63" s="1"/>
  <c r="HQ86" i="73" s="1"/>
  <c r="HP168" i="21"/>
  <c r="HN190" i="21"/>
  <c r="HN193" i="21"/>
  <c r="HN191" i="21"/>
  <c r="HN192" i="21"/>
  <c r="HN115" i="21"/>
  <c r="HN270" i="21" s="1"/>
  <c r="HN94" i="21"/>
  <c r="HN101" i="21"/>
  <c r="HP89" i="33"/>
  <c r="HP101" i="33" s="1"/>
  <c r="HP79" i="73" s="1"/>
  <c r="HO87" i="21"/>
  <c r="HM109" i="21"/>
  <c r="HM264" i="21" s="1"/>
  <c r="HM110" i="21"/>
  <c r="HM265" i="21" s="1"/>
  <c r="HM111" i="21"/>
  <c r="HM266" i="21" s="1"/>
  <c r="HM112" i="21"/>
  <c r="HM267" i="21" s="1"/>
  <c r="HA63" i="73" l="1"/>
  <c r="GZ70" i="73"/>
  <c r="GZ49" i="73"/>
  <c r="HA56" i="73"/>
  <c r="HB68" i="73"/>
  <c r="HD60" i="73"/>
  <c r="HD53" i="73"/>
  <c r="GY64" i="73"/>
  <c r="GY57" i="73"/>
  <c r="HC68" i="73"/>
  <c r="GZ63" i="73"/>
  <c r="HC46" i="73"/>
  <c r="HC67" i="73"/>
  <c r="GY71" i="73"/>
  <c r="GY50" i="73"/>
  <c r="HB61" i="73"/>
  <c r="HB54" i="73"/>
  <c r="HC60" i="73"/>
  <c r="HC53" i="73"/>
  <c r="HA48" i="73"/>
  <c r="HA69" i="73"/>
  <c r="HB233" i="63"/>
  <c r="HB34" i="73" s="1"/>
  <c r="HB234" i="63"/>
  <c r="HB41" i="73" s="1"/>
  <c r="HB206" i="21"/>
  <c r="HE204" i="21"/>
  <c r="HB188" i="33"/>
  <c r="HB26" i="73" s="1"/>
  <c r="HB55" i="73" s="1"/>
  <c r="HE104" i="63"/>
  <c r="HE31" i="73" s="1"/>
  <c r="HE105" i="63"/>
  <c r="HE38" i="73" s="1"/>
  <c r="HB124" i="21"/>
  <c r="HB279" i="21" s="1"/>
  <c r="HB187" i="33"/>
  <c r="HB19" i="73" s="1"/>
  <c r="HC123" i="21"/>
  <c r="HC278" i="21" s="1"/>
  <c r="HC189" i="63"/>
  <c r="HC40" i="73" s="1"/>
  <c r="GZ274" i="33"/>
  <c r="GZ21" i="73" s="1"/>
  <c r="HC205" i="21"/>
  <c r="GZ126" i="21"/>
  <c r="GZ281" i="21" s="1"/>
  <c r="HC188" i="63"/>
  <c r="HC33" i="73" s="1"/>
  <c r="GZ275" i="33"/>
  <c r="GZ28" i="73" s="1"/>
  <c r="HD144" i="33"/>
  <c r="HD25" i="73" s="1"/>
  <c r="HD143" i="63"/>
  <c r="HD32" i="73" s="1"/>
  <c r="HD122" i="21"/>
  <c r="HD277" i="21" s="1"/>
  <c r="HA278" i="63"/>
  <c r="HA35" i="73" s="1"/>
  <c r="HD204" i="21"/>
  <c r="HD144" i="63"/>
  <c r="HD39" i="73" s="1"/>
  <c r="HA207" i="21"/>
  <c r="HC206" i="21"/>
  <c r="HA279" i="63"/>
  <c r="HA42" i="73" s="1"/>
  <c r="HD103" i="33"/>
  <c r="HD17" i="73" s="1"/>
  <c r="HA230" i="33"/>
  <c r="HA20" i="73" s="1"/>
  <c r="HC124" i="21"/>
  <c r="HA125" i="21"/>
  <c r="HA280" i="21" s="1"/>
  <c r="HC144" i="33"/>
  <c r="HC25" i="73" s="1"/>
  <c r="HP175" i="21"/>
  <c r="HP182" i="21" s="1"/>
  <c r="HP196" i="21"/>
  <c r="HO190" i="21"/>
  <c r="HO192" i="21"/>
  <c r="HO191" i="21"/>
  <c r="HO193" i="21"/>
  <c r="HR89" i="63"/>
  <c r="HR101" i="63" s="1"/>
  <c r="HR86" i="73" s="1"/>
  <c r="HQ168" i="21"/>
  <c r="HQ89" i="33"/>
  <c r="HQ101" i="33" s="1"/>
  <c r="HQ79" i="73" s="1"/>
  <c r="HP87" i="21"/>
  <c r="HO115" i="21"/>
  <c r="HO270" i="21" s="1"/>
  <c r="HO101" i="21"/>
  <c r="HO94" i="21"/>
  <c r="HN109" i="21"/>
  <c r="HN264" i="21" s="1"/>
  <c r="HN110" i="21"/>
  <c r="HN265" i="21" s="1"/>
  <c r="HN112" i="21"/>
  <c r="HN267" i="21" s="1"/>
  <c r="HN111" i="21"/>
  <c r="HN266" i="21" s="1"/>
  <c r="HA49" i="73" l="1"/>
  <c r="HA70" i="73"/>
  <c r="HD67" i="73"/>
  <c r="HD46" i="73"/>
  <c r="HD61" i="73"/>
  <c r="HD54" i="73"/>
  <c r="HB69" i="73"/>
  <c r="HB48" i="73"/>
  <c r="GZ57" i="73"/>
  <c r="GZ64" i="73"/>
  <c r="HB62" i="73"/>
  <c r="HC61" i="73"/>
  <c r="HC54" i="73"/>
  <c r="GZ71" i="73"/>
  <c r="GZ50" i="73"/>
  <c r="HE144" i="63"/>
  <c r="HE39" i="73" s="1"/>
  <c r="HE143" i="63"/>
  <c r="HE32" i="73" s="1"/>
  <c r="HC234" i="63"/>
  <c r="HC41" i="73" s="1"/>
  <c r="HD123" i="21"/>
  <c r="HD278" i="21" s="1"/>
  <c r="HF104" i="63"/>
  <c r="HF31" i="73" s="1"/>
  <c r="HF203" i="21"/>
  <c r="HB279" i="63"/>
  <c r="HB42" i="73" s="1"/>
  <c r="HF105" i="63"/>
  <c r="HF38" i="73" s="1"/>
  <c r="HC279" i="21"/>
  <c r="HD143" i="33"/>
  <c r="HD18" i="73" s="1"/>
  <c r="HD205" i="21"/>
  <c r="HD188" i="63"/>
  <c r="HD33" i="73" s="1"/>
  <c r="HC233" i="63"/>
  <c r="HC34" i="73" s="1"/>
  <c r="HB207" i="21"/>
  <c r="HB278" i="63"/>
  <c r="HB35" i="73" s="1"/>
  <c r="HD189" i="63"/>
  <c r="HD40" i="73" s="1"/>
  <c r="HG105" i="63"/>
  <c r="HG38" i="73" s="1"/>
  <c r="HC187" i="33"/>
  <c r="HC19" i="73" s="1"/>
  <c r="HB125" i="21"/>
  <c r="HB280" i="21" s="1"/>
  <c r="HE104" i="33"/>
  <c r="HE24" i="73" s="1"/>
  <c r="HB231" i="33"/>
  <c r="HB27" i="73" s="1"/>
  <c r="HA275" i="33"/>
  <c r="HA28" i="73" s="1"/>
  <c r="HE122" i="21"/>
  <c r="HE277" i="21" s="1"/>
  <c r="HE103" i="33"/>
  <c r="HE17" i="73" s="1"/>
  <c r="HE46" i="73" s="1"/>
  <c r="HC188" i="33"/>
  <c r="HC26" i="73" s="1"/>
  <c r="HC62" i="73" s="1"/>
  <c r="HB230" i="33"/>
  <c r="HB20" i="73" s="1"/>
  <c r="HA274" i="33"/>
  <c r="HA21" i="73" s="1"/>
  <c r="HA50" i="73" s="1"/>
  <c r="HA126" i="21"/>
  <c r="HA281" i="21" s="1"/>
  <c r="HC230" i="33"/>
  <c r="HC20" i="73" s="1"/>
  <c r="HS89" i="63"/>
  <c r="HS101" i="63" s="1"/>
  <c r="HS86" i="73" s="1"/>
  <c r="HR168" i="21"/>
  <c r="HQ175" i="21"/>
  <c r="HQ182" i="21" s="1"/>
  <c r="HQ196" i="21"/>
  <c r="HP192" i="21"/>
  <c r="HP191" i="21"/>
  <c r="HP190" i="21"/>
  <c r="HP193" i="21"/>
  <c r="HP115" i="21"/>
  <c r="HP270" i="21" s="1"/>
  <c r="HP94" i="21"/>
  <c r="HP101" i="21"/>
  <c r="HR89" i="33"/>
  <c r="HR101" i="33" s="1"/>
  <c r="HR79" i="73" s="1"/>
  <c r="HQ87" i="21"/>
  <c r="HO109" i="21"/>
  <c r="HO264" i="21" s="1"/>
  <c r="HO110" i="21"/>
  <c r="HO265" i="21" s="1"/>
  <c r="HO111" i="21"/>
  <c r="HO266" i="21" s="1"/>
  <c r="HO112" i="21"/>
  <c r="HO267" i="21" s="1"/>
  <c r="HC70" i="73" l="1"/>
  <c r="HC49" i="73"/>
  <c r="HE60" i="73"/>
  <c r="HE53" i="73"/>
  <c r="HE67" i="73"/>
  <c r="HA71" i="73"/>
  <c r="HB70" i="73"/>
  <c r="HB49" i="73"/>
  <c r="HC48" i="73"/>
  <c r="HC69" i="73"/>
  <c r="HD68" i="73"/>
  <c r="HD47" i="73"/>
  <c r="HB63" i="73"/>
  <c r="HB56" i="73"/>
  <c r="HC55" i="73"/>
  <c r="HA64" i="73"/>
  <c r="HA57" i="73"/>
  <c r="HE205" i="21"/>
  <c r="HE234" i="63"/>
  <c r="HE41" i="73" s="1"/>
  <c r="HC279" i="63"/>
  <c r="HC42" i="73" s="1"/>
  <c r="HE189" i="63"/>
  <c r="HE40" i="73" s="1"/>
  <c r="HC278" i="63"/>
  <c r="HC35" i="73" s="1"/>
  <c r="HC207" i="21"/>
  <c r="HD233" i="63"/>
  <c r="HD34" i="73" s="1"/>
  <c r="HD234" i="63"/>
  <c r="HD41" i="73" s="1"/>
  <c r="HD206" i="21"/>
  <c r="HF143" i="63"/>
  <c r="HF32" i="73" s="1"/>
  <c r="HF204" i="21"/>
  <c r="HF144" i="63"/>
  <c r="HF39" i="73" s="1"/>
  <c r="HC125" i="21"/>
  <c r="HC280" i="21" s="1"/>
  <c r="HF103" i="33"/>
  <c r="HF17" i="73" s="1"/>
  <c r="HF46" i="73" s="1"/>
  <c r="HD187" i="33"/>
  <c r="HD19" i="73" s="1"/>
  <c r="HD48" i="73" s="1"/>
  <c r="HE144" i="33"/>
  <c r="HE25" i="73" s="1"/>
  <c r="HE54" i="73" s="1"/>
  <c r="HB126" i="21"/>
  <c r="HB281" i="21" s="1"/>
  <c r="HD124" i="21"/>
  <c r="HD279" i="21" s="1"/>
  <c r="HB275" i="33"/>
  <c r="HB28" i="73" s="1"/>
  <c r="HF122" i="21"/>
  <c r="HF277" i="21" s="1"/>
  <c r="HB274" i="33"/>
  <c r="HB21" i="73" s="1"/>
  <c r="HF104" i="33"/>
  <c r="HF24" i="73" s="1"/>
  <c r="HG203" i="21"/>
  <c r="HG104" i="63"/>
  <c r="HG31" i="73" s="1"/>
  <c r="HE188" i="63"/>
  <c r="HE33" i="73" s="1"/>
  <c r="HE123" i="21"/>
  <c r="HE278" i="21" s="1"/>
  <c r="HD188" i="33"/>
  <c r="HD26" i="73" s="1"/>
  <c r="HE143" i="33"/>
  <c r="HE18" i="73" s="1"/>
  <c r="HG144" i="63"/>
  <c r="HG39" i="73" s="1"/>
  <c r="HH203" i="21"/>
  <c r="HC231" i="33"/>
  <c r="HC27" i="73" s="1"/>
  <c r="HD125" i="21"/>
  <c r="HE187" i="33"/>
  <c r="HE19" i="73" s="1"/>
  <c r="HT89" i="63"/>
  <c r="HT101" i="63" s="1"/>
  <c r="HT86" i="73" s="1"/>
  <c r="HS168" i="21"/>
  <c r="HQ193" i="21"/>
  <c r="HQ192" i="21"/>
  <c r="HQ190" i="21"/>
  <c r="HQ191" i="21"/>
  <c r="HR175" i="21"/>
  <c r="HR182" i="21" s="1"/>
  <c r="HR196" i="21"/>
  <c r="HG103" i="33"/>
  <c r="HG17" i="73" s="1"/>
  <c r="HG122" i="21"/>
  <c r="HP109" i="21"/>
  <c r="HP264" i="21" s="1"/>
  <c r="HP110" i="21"/>
  <c r="HP265" i="21" s="1"/>
  <c r="HP111" i="21"/>
  <c r="HP266" i="21" s="1"/>
  <c r="HP112" i="21"/>
  <c r="HP267" i="21" s="1"/>
  <c r="HQ115" i="21"/>
  <c r="HQ270" i="21" s="1"/>
  <c r="HQ101" i="21"/>
  <c r="HQ94" i="21"/>
  <c r="HS89" i="33"/>
  <c r="HS101" i="33" s="1"/>
  <c r="HS79" i="73" s="1"/>
  <c r="HR87" i="21"/>
  <c r="HD69" i="73" l="1"/>
  <c r="HG46" i="73"/>
  <c r="HG67" i="73"/>
  <c r="HE48" i="73"/>
  <c r="HE69" i="73"/>
  <c r="HE61" i="73"/>
  <c r="HC63" i="73"/>
  <c r="HC56" i="73"/>
  <c r="HF60" i="73"/>
  <c r="HF53" i="73"/>
  <c r="HB71" i="73"/>
  <c r="HB50" i="73"/>
  <c r="HE68" i="73"/>
  <c r="HE47" i="73"/>
  <c r="HF67" i="73"/>
  <c r="HD62" i="73"/>
  <c r="HD55" i="73"/>
  <c r="HB64" i="73"/>
  <c r="HB57" i="73"/>
  <c r="HE206" i="21"/>
  <c r="HE233" i="63"/>
  <c r="HE34" i="73" s="1"/>
  <c r="HF205" i="21"/>
  <c r="HF189" i="63"/>
  <c r="HF40" i="73" s="1"/>
  <c r="HF188" i="63"/>
  <c r="HF33" i="73" s="1"/>
  <c r="HG143" i="63"/>
  <c r="HG32" i="73" s="1"/>
  <c r="HC274" i="33"/>
  <c r="HC21" i="73" s="1"/>
  <c r="HC126" i="21"/>
  <c r="HC281" i="21" s="1"/>
  <c r="HC275" i="33"/>
  <c r="HC28" i="73" s="1"/>
  <c r="HH105" i="63"/>
  <c r="HH38" i="73" s="1"/>
  <c r="HD279" i="63"/>
  <c r="HD42" i="73" s="1"/>
  <c r="HG204" i="21"/>
  <c r="HD207" i="21"/>
  <c r="HD280" i="21"/>
  <c r="HD278" i="63"/>
  <c r="HD35" i="73" s="1"/>
  <c r="HE188" i="33"/>
  <c r="HE26" i="73" s="1"/>
  <c r="HD230" i="33"/>
  <c r="HD20" i="73" s="1"/>
  <c r="HG277" i="21"/>
  <c r="HE124" i="21"/>
  <c r="HE279" i="21" s="1"/>
  <c r="HF144" i="33"/>
  <c r="HF25" i="73" s="1"/>
  <c r="HF61" i="73" s="1"/>
  <c r="HF143" i="33"/>
  <c r="HF18" i="73" s="1"/>
  <c r="HD231" i="33"/>
  <c r="HD27" i="73" s="1"/>
  <c r="HF123" i="21"/>
  <c r="HF278" i="21" s="1"/>
  <c r="HH104" i="63"/>
  <c r="HH31" i="73" s="1"/>
  <c r="HG104" i="33"/>
  <c r="HG24" i="73" s="1"/>
  <c r="HE230" i="33"/>
  <c r="HE20" i="73" s="1"/>
  <c r="HI104" i="63"/>
  <c r="HI31" i="73" s="1"/>
  <c r="HH144" i="63"/>
  <c r="HH39" i="73" s="1"/>
  <c r="HF234" i="63"/>
  <c r="HF41" i="73" s="1"/>
  <c r="HR193" i="21"/>
  <c r="HR190" i="21"/>
  <c r="HR192" i="21"/>
  <c r="HR191" i="21"/>
  <c r="HS196" i="21"/>
  <c r="HS175" i="21"/>
  <c r="HS182" i="21" s="1"/>
  <c r="HU89" i="63"/>
  <c r="HU101" i="63" s="1"/>
  <c r="HU86" i="73" s="1"/>
  <c r="HT168" i="21"/>
  <c r="HH104" i="33"/>
  <c r="HH24" i="73" s="1"/>
  <c r="HH122" i="21"/>
  <c r="HH277" i="21" s="1"/>
  <c r="HH103" i="33"/>
  <c r="HH17" i="73" s="1"/>
  <c r="HQ109" i="21"/>
  <c r="HQ264" i="21" s="1"/>
  <c r="HQ110" i="21"/>
  <c r="HQ265" i="21" s="1"/>
  <c r="HQ112" i="21"/>
  <c r="HQ267" i="21" s="1"/>
  <c r="HQ111" i="21"/>
  <c r="HQ266" i="21" s="1"/>
  <c r="HT89" i="33"/>
  <c r="HT101" i="33" s="1"/>
  <c r="HT79" i="73" s="1"/>
  <c r="HS87" i="21"/>
  <c r="HR115" i="21"/>
  <c r="HR270" i="21" s="1"/>
  <c r="HR94" i="21"/>
  <c r="HR101" i="21"/>
  <c r="HH46" i="73" l="1"/>
  <c r="HF54" i="73"/>
  <c r="HH67" i="73"/>
  <c r="HE49" i="73"/>
  <c r="HE70" i="73"/>
  <c r="HG60" i="73"/>
  <c r="HG53" i="73"/>
  <c r="HD70" i="73"/>
  <c r="HD49" i="73"/>
  <c r="HC57" i="73"/>
  <c r="HC64" i="73"/>
  <c r="HE62" i="73"/>
  <c r="HE55" i="73"/>
  <c r="HC71" i="73"/>
  <c r="HC50" i="73"/>
  <c r="HF47" i="73"/>
  <c r="HF68" i="73"/>
  <c r="HH53" i="73"/>
  <c r="HH60" i="73"/>
  <c r="HD63" i="73"/>
  <c r="HD56" i="73"/>
  <c r="HE278" i="63"/>
  <c r="HE35" i="73" s="1"/>
  <c r="HG188" i="63"/>
  <c r="HG33" i="73" s="1"/>
  <c r="HG189" i="63"/>
  <c r="HG40" i="73" s="1"/>
  <c r="HG205" i="21"/>
  <c r="HG144" i="33"/>
  <c r="HG25" i="73" s="1"/>
  <c r="HG123" i="21"/>
  <c r="HG278" i="21" s="1"/>
  <c r="HG143" i="33"/>
  <c r="HG18" i="73" s="1"/>
  <c r="HG68" i="73" s="1"/>
  <c r="HF124" i="21"/>
  <c r="HF279" i="21" s="1"/>
  <c r="HE279" i="63"/>
  <c r="HE42" i="73" s="1"/>
  <c r="HF188" i="33"/>
  <c r="HF26" i="73" s="1"/>
  <c r="HE207" i="21"/>
  <c r="HF230" i="33"/>
  <c r="HF20" i="73" s="1"/>
  <c r="HF187" i="33"/>
  <c r="HF19" i="73" s="1"/>
  <c r="HI203" i="21"/>
  <c r="HI144" i="63"/>
  <c r="HI39" i="73" s="1"/>
  <c r="HH143" i="63"/>
  <c r="HH32" i="73" s="1"/>
  <c r="HI105" i="63"/>
  <c r="HI38" i="73" s="1"/>
  <c r="HD275" i="33"/>
  <c r="HD28" i="73" s="1"/>
  <c r="HD57" i="73" s="1"/>
  <c r="HF206" i="21"/>
  <c r="HH204" i="21"/>
  <c r="HD274" i="33"/>
  <c r="HD21" i="73" s="1"/>
  <c r="HD126" i="21"/>
  <c r="HD281" i="21" s="1"/>
  <c r="HE231" i="33"/>
  <c r="HE27" i="73" s="1"/>
  <c r="HE56" i="73" s="1"/>
  <c r="HE125" i="21"/>
  <c r="HE280" i="21" s="1"/>
  <c r="HJ105" i="63"/>
  <c r="HJ38" i="73" s="1"/>
  <c r="HF233" i="63"/>
  <c r="HF34" i="73" s="1"/>
  <c r="HH143" i="33"/>
  <c r="HH18" i="73" s="1"/>
  <c r="HG187" i="33"/>
  <c r="HG19" i="73" s="1"/>
  <c r="HI103" i="33"/>
  <c r="HI17" i="73" s="1"/>
  <c r="HI46" i="73" s="1"/>
  <c r="HS192" i="21"/>
  <c r="HS191" i="21"/>
  <c r="HS190" i="21"/>
  <c r="HS193" i="21"/>
  <c r="HT175" i="21"/>
  <c r="HT182" i="21" s="1"/>
  <c r="HT196" i="21"/>
  <c r="HV89" i="63"/>
  <c r="HV101" i="63" s="1"/>
  <c r="HV86" i="73" s="1"/>
  <c r="HU168" i="21"/>
  <c r="HR109" i="21"/>
  <c r="HR264" i="21" s="1"/>
  <c r="HR110" i="21"/>
  <c r="HR265" i="21" s="1"/>
  <c r="HR112" i="21"/>
  <c r="HR267" i="21" s="1"/>
  <c r="HR111" i="21"/>
  <c r="HR266" i="21" s="1"/>
  <c r="HS115" i="21"/>
  <c r="HS270" i="21" s="1"/>
  <c r="HS101" i="21"/>
  <c r="HS94" i="21"/>
  <c r="HU89" i="33"/>
  <c r="HU101" i="33" s="1"/>
  <c r="HU79" i="73" s="1"/>
  <c r="HT87" i="21"/>
  <c r="HI67" i="73" l="1"/>
  <c r="HD64" i="73"/>
  <c r="HH47" i="73"/>
  <c r="HH68" i="73"/>
  <c r="HF55" i="73"/>
  <c r="HF62" i="73"/>
  <c r="HG47" i="73"/>
  <c r="HD71" i="73"/>
  <c r="HD50" i="73"/>
  <c r="HF69" i="73"/>
  <c r="HF48" i="73"/>
  <c r="HG54" i="73"/>
  <c r="HG61" i="73"/>
  <c r="HE63" i="73"/>
  <c r="HG48" i="73"/>
  <c r="HG69" i="73"/>
  <c r="HF49" i="73"/>
  <c r="HF70" i="73"/>
  <c r="HH205" i="21"/>
  <c r="HI204" i="21"/>
  <c r="HH189" i="63"/>
  <c r="HH40" i="73" s="1"/>
  <c r="HH188" i="63"/>
  <c r="HH33" i="73" s="1"/>
  <c r="HI143" i="63"/>
  <c r="HI32" i="73" s="1"/>
  <c r="HF125" i="21"/>
  <c r="HF280" i="21" s="1"/>
  <c r="HF231" i="33"/>
  <c r="HF27" i="73" s="1"/>
  <c r="HJ104" i="63"/>
  <c r="HJ31" i="73" s="1"/>
  <c r="HG206" i="21"/>
  <c r="HH123" i="21"/>
  <c r="HH278" i="21" s="1"/>
  <c r="HI143" i="33"/>
  <c r="HI18" i="73" s="1"/>
  <c r="HE126" i="21"/>
  <c r="HE281" i="21" s="1"/>
  <c r="HH234" i="63"/>
  <c r="HH41" i="73" s="1"/>
  <c r="HE274" i="33"/>
  <c r="HE21" i="73" s="1"/>
  <c r="HE50" i="73" s="1"/>
  <c r="HE275" i="33"/>
  <c r="HE28" i="73" s="1"/>
  <c r="HE57" i="73" s="1"/>
  <c r="HJ203" i="21"/>
  <c r="HF279" i="63"/>
  <c r="HF42" i="73" s="1"/>
  <c r="HI122" i="21"/>
  <c r="HI277" i="21" s="1"/>
  <c r="HG188" i="33"/>
  <c r="HG26" i="73" s="1"/>
  <c r="HF207" i="21"/>
  <c r="HG234" i="63"/>
  <c r="HG41" i="73" s="1"/>
  <c r="HF278" i="63"/>
  <c r="HF35" i="73" s="1"/>
  <c r="HG233" i="63"/>
  <c r="HG34" i="73" s="1"/>
  <c r="HG124" i="21"/>
  <c r="HG279" i="21" s="1"/>
  <c r="HH144" i="33"/>
  <c r="HH25" i="73" s="1"/>
  <c r="HI104" i="33"/>
  <c r="HI24" i="73" s="1"/>
  <c r="HK203" i="21"/>
  <c r="HJ144" i="63"/>
  <c r="HJ39" i="73" s="1"/>
  <c r="HV168" i="21"/>
  <c r="HW89" i="63"/>
  <c r="HW101" i="63" s="1"/>
  <c r="HW86" i="73" s="1"/>
  <c r="HU175" i="21"/>
  <c r="HU182" i="21" s="1"/>
  <c r="HU196" i="21"/>
  <c r="HT190" i="21"/>
  <c r="HT191" i="21"/>
  <c r="HT192" i="21"/>
  <c r="HT193" i="21"/>
  <c r="HT115" i="21"/>
  <c r="HT270" i="21" s="1"/>
  <c r="HT101" i="21"/>
  <c r="HT94" i="21"/>
  <c r="HV89" i="33"/>
  <c r="HV101" i="33" s="1"/>
  <c r="HV79" i="73" s="1"/>
  <c r="HU87" i="21"/>
  <c r="HS109" i="21"/>
  <c r="HS264" i="21" s="1"/>
  <c r="HS110" i="21"/>
  <c r="HS265" i="21" s="1"/>
  <c r="HS111" i="21"/>
  <c r="HS266" i="21" s="1"/>
  <c r="HS112" i="21"/>
  <c r="HS267" i="21" s="1"/>
  <c r="HE64" i="73" l="1"/>
  <c r="HG62" i="73"/>
  <c r="HG55" i="73"/>
  <c r="HI47" i="73"/>
  <c r="HI68" i="73"/>
  <c r="HE71" i="73"/>
  <c r="HI53" i="73"/>
  <c r="HI60" i="73"/>
  <c r="HH61" i="73"/>
  <c r="HH54" i="73"/>
  <c r="HF63" i="73"/>
  <c r="HF56" i="73"/>
  <c r="HH188" i="33"/>
  <c r="HH26" i="73" s="1"/>
  <c r="HF126" i="21"/>
  <c r="HF281" i="21" s="1"/>
  <c r="HG207" i="21"/>
  <c r="HG125" i="21"/>
  <c r="HG280" i="21" s="1"/>
  <c r="HH187" i="33"/>
  <c r="HH19" i="73" s="1"/>
  <c r="HH48" i="73" s="1"/>
  <c r="HI206" i="21"/>
  <c r="HH124" i="21"/>
  <c r="HH279" i="21" s="1"/>
  <c r="HG231" i="33"/>
  <c r="HG27" i="73" s="1"/>
  <c r="HG56" i="73" s="1"/>
  <c r="HG230" i="33"/>
  <c r="HG20" i="73" s="1"/>
  <c r="HK104" i="63"/>
  <c r="HK31" i="73" s="1"/>
  <c r="HG279" i="63"/>
  <c r="HG42" i="73" s="1"/>
  <c r="HG278" i="63"/>
  <c r="HG35" i="73" s="1"/>
  <c r="HI123" i="21"/>
  <c r="HI278" i="21" s="1"/>
  <c r="HI144" i="33"/>
  <c r="HI25" i="73" s="1"/>
  <c r="HF275" i="33"/>
  <c r="HF28" i="73" s="1"/>
  <c r="HF64" i="73" s="1"/>
  <c r="HF274" i="33"/>
  <c r="HF21" i="73" s="1"/>
  <c r="HF71" i="73" s="1"/>
  <c r="HH125" i="21"/>
  <c r="HH206" i="21"/>
  <c r="HH233" i="63"/>
  <c r="HH34" i="73" s="1"/>
  <c r="HJ143" i="63"/>
  <c r="HJ32" i="73" s="1"/>
  <c r="HI188" i="63"/>
  <c r="HI33" i="73" s="1"/>
  <c r="HI205" i="21"/>
  <c r="HI189" i="63"/>
  <c r="HI40" i="73" s="1"/>
  <c r="HK143" i="63"/>
  <c r="HK32" i="73" s="1"/>
  <c r="HJ204" i="21"/>
  <c r="HK105" i="63"/>
  <c r="HK38" i="73" s="1"/>
  <c r="HJ122" i="21"/>
  <c r="HJ277" i="21" s="1"/>
  <c r="HJ103" i="33"/>
  <c r="HJ17" i="73" s="1"/>
  <c r="HJ67" i="73" s="1"/>
  <c r="HJ104" i="33"/>
  <c r="HJ24" i="73" s="1"/>
  <c r="HU193" i="21"/>
  <c r="HU190" i="21"/>
  <c r="HU192" i="21"/>
  <c r="HU191" i="21"/>
  <c r="HW168" i="21"/>
  <c r="HX89" i="63"/>
  <c r="HX101" i="63" s="1"/>
  <c r="HX86" i="73" s="1"/>
  <c r="HV196" i="21"/>
  <c r="HV175" i="21"/>
  <c r="HV182" i="21" s="1"/>
  <c r="HU115" i="21"/>
  <c r="HU270" i="21" s="1"/>
  <c r="HU101" i="21"/>
  <c r="HU94" i="21"/>
  <c r="HT109" i="21"/>
  <c r="HT264" i="21" s="1"/>
  <c r="HT110" i="21"/>
  <c r="HT265" i="21" s="1"/>
  <c r="HT112" i="21"/>
  <c r="HT267" i="21" s="1"/>
  <c r="HT111" i="21"/>
  <c r="HT266" i="21" s="1"/>
  <c r="HW89" i="33"/>
  <c r="HW101" i="33" s="1"/>
  <c r="HW79" i="73" s="1"/>
  <c r="HV87" i="21"/>
  <c r="HJ46" i="73" l="1"/>
  <c r="HH69" i="73"/>
  <c r="HG63" i="73"/>
  <c r="HF57" i="73"/>
  <c r="HG70" i="73"/>
  <c r="HG49" i="73"/>
  <c r="HH62" i="73"/>
  <c r="HH55" i="73"/>
  <c r="HI61" i="73"/>
  <c r="HI54" i="73"/>
  <c r="HJ53" i="73"/>
  <c r="HJ60" i="73"/>
  <c r="HF50" i="73"/>
  <c r="HJ123" i="21"/>
  <c r="HJ278" i="21" s="1"/>
  <c r="HI234" i="63"/>
  <c r="HI41" i="73" s="1"/>
  <c r="HJ189" i="63"/>
  <c r="HJ40" i="73" s="1"/>
  <c r="HJ188" i="63"/>
  <c r="HJ33" i="73" s="1"/>
  <c r="HJ205" i="21"/>
  <c r="HH280" i="21"/>
  <c r="HH230" i="33"/>
  <c r="HH20" i="73" s="1"/>
  <c r="HI233" i="63"/>
  <c r="HI34" i="73" s="1"/>
  <c r="HH231" i="33"/>
  <c r="HH27" i="73" s="1"/>
  <c r="HH56" i="73" s="1"/>
  <c r="HK204" i="21"/>
  <c r="HH207" i="21"/>
  <c r="HH279" i="63"/>
  <c r="HH42" i="73" s="1"/>
  <c r="HL105" i="63"/>
  <c r="HL38" i="73" s="1"/>
  <c r="HK144" i="63"/>
  <c r="HK39" i="73" s="1"/>
  <c r="HL143" i="63"/>
  <c r="HL32" i="73" s="1"/>
  <c r="HH278" i="63"/>
  <c r="HH35" i="73" s="1"/>
  <c r="HI188" i="33"/>
  <c r="HI26" i="73" s="1"/>
  <c r="HJ144" i="33"/>
  <c r="HJ25" i="73" s="1"/>
  <c r="HI187" i="33"/>
  <c r="HI19" i="73" s="1"/>
  <c r="HJ233" i="63"/>
  <c r="HJ34" i="73" s="1"/>
  <c r="HJ143" i="33"/>
  <c r="HJ18" i="73" s="1"/>
  <c r="HI124" i="21"/>
  <c r="HI279" i="21" s="1"/>
  <c r="HG274" i="33"/>
  <c r="HG21" i="73" s="1"/>
  <c r="HK103" i="33"/>
  <c r="HK17" i="73" s="1"/>
  <c r="HG275" i="33"/>
  <c r="HG28" i="73" s="1"/>
  <c r="HK122" i="21"/>
  <c r="HK277" i="21" s="1"/>
  <c r="HL203" i="21"/>
  <c r="HL104" i="63"/>
  <c r="HL31" i="73" s="1"/>
  <c r="HK104" i="33"/>
  <c r="HK24" i="73" s="1"/>
  <c r="HJ124" i="21"/>
  <c r="HM105" i="63"/>
  <c r="HM38" i="73" s="1"/>
  <c r="HK123" i="21"/>
  <c r="HG126" i="21"/>
  <c r="HG281" i="21" s="1"/>
  <c r="HW175" i="21"/>
  <c r="HW182" i="21" s="1"/>
  <c r="HW196" i="21"/>
  <c r="HL103" i="33"/>
  <c r="HL17" i="73" s="1"/>
  <c r="HV191" i="21"/>
  <c r="HV192" i="21"/>
  <c r="HV190" i="21"/>
  <c r="HV193" i="21"/>
  <c r="HY89" i="63"/>
  <c r="HY101" i="63" s="1"/>
  <c r="HY86" i="73" s="1"/>
  <c r="HX168" i="21"/>
  <c r="HV115" i="21"/>
  <c r="HV270" i="21" s="1"/>
  <c r="HV94" i="21"/>
  <c r="HV101" i="21"/>
  <c r="HX89" i="33"/>
  <c r="HX101" i="33" s="1"/>
  <c r="HX79" i="73" s="1"/>
  <c r="HW87" i="21"/>
  <c r="HU109" i="21"/>
  <c r="HU264" i="21" s="1"/>
  <c r="HU110" i="21"/>
  <c r="HU265" i="21" s="1"/>
  <c r="HU111" i="21"/>
  <c r="HU266" i="21" s="1"/>
  <c r="HU112" i="21"/>
  <c r="HU267" i="21" s="1"/>
  <c r="HI62" i="73" l="1"/>
  <c r="HI55" i="73"/>
  <c r="HH70" i="73"/>
  <c r="HH49" i="73"/>
  <c r="HK53" i="73"/>
  <c r="HK60" i="73"/>
  <c r="HJ47" i="73"/>
  <c r="HJ68" i="73"/>
  <c r="HJ61" i="73"/>
  <c r="HJ54" i="73"/>
  <c r="HG57" i="73"/>
  <c r="HG64" i="73"/>
  <c r="HK46" i="73"/>
  <c r="HK67" i="73"/>
  <c r="HG71" i="73"/>
  <c r="HG50" i="73"/>
  <c r="HH63" i="73"/>
  <c r="HL67" i="73"/>
  <c r="HL46" i="73"/>
  <c r="HI48" i="73"/>
  <c r="HI69" i="73"/>
  <c r="HJ279" i="21"/>
  <c r="HJ187" i="33"/>
  <c r="HJ19" i="73" s="1"/>
  <c r="HL144" i="63"/>
  <c r="HL39" i="73" s="1"/>
  <c r="HL204" i="21"/>
  <c r="HK189" i="63"/>
  <c r="HK40" i="73" s="1"/>
  <c r="HK205" i="21"/>
  <c r="HK188" i="63"/>
  <c r="HK33" i="73" s="1"/>
  <c r="HH275" i="33"/>
  <c r="HH28" i="73" s="1"/>
  <c r="HK278" i="21"/>
  <c r="HJ234" i="63"/>
  <c r="HJ41" i="73" s="1"/>
  <c r="HJ206" i="21"/>
  <c r="HI278" i="63"/>
  <c r="HI35" i="73" s="1"/>
  <c r="HM203" i="21"/>
  <c r="HJ188" i="33"/>
  <c r="HJ26" i="73" s="1"/>
  <c r="HL104" i="33"/>
  <c r="HL24" i="73" s="1"/>
  <c r="HH274" i="33"/>
  <c r="HH21" i="73" s="1"/>
  <c r="HL122" i="21"/>
  <c r="HL277" i="21" s="1"/>
  <c r="HH126" i="21"/>
  <c r="HH281" i="21" s="1"/>
  <c r="HI207" i="21"/>
  <c r="HM104" i="63"/>
  <c r="HM31" i="73" s="1"/>
  <c r="HI279" i="63"/>
  <c r="HI42" i="73" s="1"/>
  <c r="HI231" i="33"/>
  <c r="HI27" i="73" s="1"/>
  <c r="HI230" i="33"/>
  <c r="HI20" i="73" s="1"/>
  <c r="HI125" i="21"/>
  <c r="HI280" i="21" s="1"/>
  <c r="HJ125" i="21"/>
  <c r="HK143" i="33"/>
  <c r="HK18" i="73" s="1"/>
  <c r="HK47" i="73" s="1"/>
  <c r="HK144" i="33"/>
  <c r="HK25" i="73" s="1"/>
  <c r="HX175" i="21"/>
  <c r="HX182" i="21" s="1"/>
  <c r="HX196" i="21"/>
  <c r="HW193" i="21"/>
  <c r="HW190" i="21"/>
  <c r="HW192" i="21"/>
  <c r="HW191" i="21"/>
  <c r="HZ89" i="63"/>
  <c r="HZ101" i="63" s="1"/>
  <c r="HZ86" i="73" s="1"/>
  <c r="HY168" i="21"/>
  <c r="HM104" i="33"/>
  <c r="HM24" i="73" s="1"/>
  <c r="HW115" i="21"/>
  <c r="HW270" i="21" s="1"/>
  <c r="HW94" i="21"/>
  <c r="HW101" i="21"/>
  <c r="HY89" i="33"/>
  <c r="HY101" i="33" s="1"/>
  <c r="HY79" i="73" s="1"/>
  <c r="HX87" i="21"/>
  <c r="HV109" i="21"/>
  <c r="HV264" i="21" s="1"/>
  <c r="HV110" i="21"/>
  <c r="HV265" i="21" s="1"/>
  <c r="HV111" i="21"/>
  <c r="HV266" i="21" s="1"/>
  <c r="HV112" i="21"/>
  <c r="HV267" i="21" s="1"/>
  <c r="HN104" i="63"/>
  <c r="HN31" i="73" s="1"/>
  <c r="HH71" i="73" l="1"/>
  <c r="HH50" i="73"/>
  <c r="HH64" i="73"/>
  <c r="HH57" i="73"/>
  <c r="HI49" i="73"/>
  <c r="HI70" i="73"/>
  <c r="HL53" i="73"/>
  <c r="HL60" i="73"/>
  <c r="HI63" i="73"/>
  <c r="HI56" i="73"/>
  <c r="HJ55" i="73"/>
  <c r="HJ62" i="73"/>
  <c r="HK61" i="73"/>
  <c r="HK54" i="73"/>
  <c r="HK68" i="73"/>
  <c r="HM60" i="73"/>
  <c r="HM53" i="73"/>
  <c r="HJ69" i="73"/>
  <c r="HJ48" i="73"/>
  <c r="HK234" i="63"/>
  <c r="HK41" i="73" s="1"/>
  <c r="HM204" i="21"/>
  <c r="HM144" i="63"/>
  <c r="HM39" i="73" s="1"/>
  <c r="HL144" i="33"/>
  <c r="HL25" i="73" s="1"/>
  <c r="HK206" i="21"/>
  <c r="HL143" i="33"/>
  <c r="HL18" i="73" s="1"/>
  <c r="HK233" i="63"/>
  <c r="HK34" i="73" s="1"/>
  <c r="HL123" i="21"/>
  <c r="HL278" i="21" s="1"/>
  <c r="HN203" i="21"/>
  <c r="HM143" i="63"/>
  <c r="HM32" i="73" s="1"/>
  <c r="HN105" i="63"/>
  <c r="HN38" i="73" s="1"/>
  <c r="HO104" i="63"/>
  <c r="HO31" i="73" s="1"/>
  <c r="HJ280" i="21"/>
  <c r="HL233" i="63"/>
  <c r="HL34" i="73" s="1"/>
  <c r="HI126" i="21"/>
  <c r="HI281" i="21" s="1"/>
  <c r="HI275" i="33"/>
  <c r="HI28" i="73" s="1"/>
  <c r="HI64" i="73" s="1"/>
  <c r="HI274" i="33"/>
  <c r="HI21" i="73" s="1"/>
  <c r="HJ279" i="63"/>
  <c r="HJ42" i="73" s="1"/>
  <c r="HN144" i="63"/>
  <c r="HN39" i="73" s="1"/>
  <c r="HJ278" i="63"/>
  <c r="HJ35" i="73" s="1"/>
  <c r="HM122" i="21"/>
  <c r="HM277" i="21" s="1"/>
  <c r="HJ207" i="21"/>
  <c r="HM103" i="33"/>
  <c r="HM17" i="73" s="1"/>
  <c r="HK124" i="21"/>
  <c r="HK279" i="21" s="1"/>
  <c r="HL188" i="63"/>
  <c r="HL33" i="73" s="1"/>
  <c r="HJ231" i="33"/>
  <c r="HJ27" i="73" s="1"/>
  <c r="HL205" i="21"/>
  <c r="HJ230" i="33"/>
  <c r="HJ20" i="73" s="1"/>
  <c r="HL189" i="63"/>
  <c r="HL40" i="73" s="1"/>
  <c r="HK188" i="33"/>
  <c r="HK26" i="73" s="1"/>
  <c r="HK62" i="73" s="1"/>
  <c r="HK187" i="33"/>
  <c r="HK19" i="73" s="1"/>
  <c r="HM143" i="33"/>
  <c r="HM18" i="73" s="1"/>
  <c r="HX193" i="21"/>
  <c r="HX190" i="21"/>
  <c r="HX191" i="21"/>
  <c r="HX192" i="21"/>
  <c r="HY175" i="21"/>
  <c r="HY182" i="21" s="1"/>
  <c r="HY196" i="21"/>
  <c r="IA89" i="63"/>
  <c r="IA101" i="63" s="1"/>
  <c r="IA86" i="73" s="1"/>
  <c r="HZ168" i="21"/>
  <c r="HX115" i="21"/>
  <c r="HX270" i="21" s="1"/>
  <c r="HX101" i="21"/>
  <c r="HX94" i="21"/>
  <c r="HZ89" i="33"/>
  <c r="HZ101" i="33" s="1"/>
  <c r="HZ79" i="73" s="1"/>
  <c r="HY87" i="21"/>
  <c r="HW109" i="21"/>
  <c r="HW264" i="21" s="1"/>
  <c r="HW110" i="21"/>
  <c r="HW265" i="21" s="1"/>
  <c r="HW112" i="21"/>
  <c r="HW267" i="21" s="1"/>
  <c r="HW111" i="21"/>
  <c r="HW266" i="21" s="1"/>
  <c r="HO105" i="63"/>
  <c r="HO38" i="73" s="1"/>
  <c r="HJ56" i="73" l="1"/>
  <c r="HJ63" i="73"/>
  <c r="HI71" i="73"/>
  <c r="HI50" i="73"/>
  <c r="HM47" i="73"/>
  <c r="HM68" i="73"/>
  <c r="HK55" i="73"/>
  <c r="HK69" i="73"/>
  <c r="HK48" i="73"/>
  <c r="HM46" i="73"/>
  <c r="HM67" i="73"/>
  <c r="HL68" i="73"/>
  <c r="HL47" i="73"/>
  <c r="HJ70" i="73"/>
  <c r="HJ49" i="73"/>
  <c r="HL54" i="73"/>
  <c r="HL61" i="73"/>
  <c r="HI57" i="73"/>
  <c r="HJ126" i="21"/>
  <c r="HJ281" i="21" s="1"/>
  <c r="HN204" i="21"/>
  <c r="HO203" i="21"/>
  <c r="HK207" i="21"/>
  <c r="HK279" i="63"/>
  <c r="HK42" i="73" s="1"/>
  <c r="HK278" i="63"/>
  <c r="HK35" i="73" s="1"/>
  <c r="HN143" i="63"/>
  <c r="HN32" i="73" s="1"/>
  <c r="HL234" i="63"/>
  <c r="HL41" i="73" s="1"/>
  <c r="HL206" i="21"/>
  <c r="HM144" i="33"/>
  <c r="HM25" i="73" s="1"/>
  <c r="HM54" i="73" s="1"/>
  <c r="HM123" i="21"/>
  <c r="HM278" i="21" s="1"/>
  <c r="HK230" i="33"/>
  <c r="HK20" i="73" s="1"/>
  <c r="HK231" i="33"/>
  <c r="HK27" i="73" s="1"/>
  <c r="HK125" i="21"/>
  <c r="HK280" i="21" s="1"/>
  <c r="HM189" i="63"/>
  <c r="HM40" i="73" s="1"/>
  <c r="HM188" i="63"/>
  <c r="HM33" i="73" s="1"/>
  <c r="HM205" i="21"/>
  <c r="HJ274" i="33"/>
  <c r="HJ21" i="73" s="1"/>
  <c r="HN104" i="33"/>
  <c r="HN24" i="73" s="1"/>
  <c r="HO204" i="21"/>
  <c r="HP105" i="63"/>
  <c r="HP38" i="73" s="1"/>
  <c r="HL187" i="33"/>
  <c r="HL19" i="73" s="1"/>
  <c r="HL48" i="73" s="1"/>
  <c r="HL124" i="21"/>
  <c r="HL279" i="21" s="1"/>
  <c r="HL188" i="33"/>
  <c r="HL26" i="73" s="1"/>
  <c r="HJ275" i="33"/>
  <c r="HJ28" i="73" s="1"/>
  <c r="HN122" i="21"/>
  <c r="HN277" i="21" s="1"/>
  <c r="HN103" i="33"/>
  <c r="HN17" i="73" s="1"/>
  <c r="HN46" i="73" s="1"/>
  <c r="HO122" i="21"/>
  <c r="HZ175" i="21"/>
  <c r="HZ182" i="21" s="1"/>
  <c r="HZ196" i="21"/>
  <c r="HY193" i="21"/>
  <c r="HY190" i="21"/>
  <c r="HY191" i="21"/>
  <c r="HY192" i="21"/>
  <c r="IB89" i="63"/>
  <c r="IB101" i="63" s="1"/>
  <c r="IB86" i="73" s="1"/>
  <c r="IA168" i="21"/>
  <c r="HY115" i="21"/>
  <c r="HY270" i="21" s="1"/>
  <c r="HY94" i="21"/>
  <c r="HY101" i="21"/>
  <c r="IA89" i="33"/>
  <c r="IA101" i="33" s="1"/>
  <c r="IA79" i="73" s="1"/>
  <c r="HZ87" i="21"/>
  <c r="HX109" i="21"/>
  <c r="HX264" i="21" s="1"/>
  <c r="HX110" i="21"/>
  <c r="HX265" i="21" s="1"/>
  <c r="HX112" i="21"/>
  <c r="HX267" i="21" s="1"/>
  <c r="HX111" i="21"/>
  <c r="HX266" i="21" s="1"/>
  <c r="HM61" i="73" l="1"/>
  <c r="HL62" i="73"/>
  <c r="HL55" i="73"/>
  <c r="HJ64" i="73"/>
  <c r="HJ57" i="73"/>
  <c r="HK56" i="73"/>
  <c r="HK63" i="73"/>
  <c r="HL69" i="73"/>
  <c r="HK49" i="73"/>
  <c r="HK70" i="73"/>
  <c r="HN53" i="73"/>
  <c r="HN60" i="73"/>
  <c r="HJ50" i="73"/>
  <c r="HJ71" i="73"/>
  <c r="HN67" i="73"/>
  <c r="HO277" i="21"/>
  <c r="HP203" i="21"/>
  <c r="HM124" i="21"/>
  <c r="HM279" i="21" s="1"/>
  <c r="HM188" i="33"/>
  <c r="HM26" i="73" s="1"/>
  <c r="HN206" i="21"/>
  <c r="HM187" i="33"/>
  <c r="HM19" i="73" s="1"/>
  <c r="HK126" i="21"/>
  <c r="HK281" i="21" s="1"/>
  <c r="HP104" i="63"/>
  <c r="HP31" i="73" s="1"/>
  <c r="HM206" i="21"/>
  <c r="HN188" i="63"/>
  <c r="HN33" i="73" s="1"/>
  <c r="HM233" i="63"/>
  <c r="HM34" i="73" s="1"/>
  <c r="HN189" i="63"/>
  <c r="HN40" i="73" s="1"/>
  <c r="HM234" i="63"/>
  <c r="HM41" i="73" s="1"/>
  <c r="HK274" i="33"/>
  <c r="HK21" i="73" s="1"/>
  <c r="HN205" i="21"/>
  <c r="HK275" i="33"/>
  <c r="HK28" i="73" s="1"/>
  <c r="HO103" i="33"/>
  <c r="HO17" i="73" s="1"/>
  <c r="HO144" i="63"/>
  <c r="HO39" i="73" s="1"/>
  <c r="HN143" i="33"/>
  <c r="HN18" i="73" s="1"/>
  <c r="HO104" i="33"/>
  <c r="HO24" i="73" s="1"/>
  <c r="HO143" i="63"/>
  <c r="HO32" i="73" s="1"/>
  <c r="HN144" i="33"/>
  <c r="HN25" i="73" s="1"/>
  <c r="HN123" i="21"/>
  <c r="HN278" i="21" s="1"/>
  <c r="HQ105" i="63"/>
  <c r="HQ38" i="73" s="1"/>
  <c r="HL278" i="63"/>
  <c r="HL35" i="73" s="1"/>
  <c r="HL207" i="21"/>
  <c r="HL279" i="63"/>
  <c r="HL42" i="73" s="1"/>
  <c r="HL125" i="21"/>
  <c r="HL280" i="21" s="1"/>
  <c r="HL230" i="33"/>
  <c r="HL20" i="73" s="1"/>
  <c r="HM125" i="21"/>
  <c r="HL231" i="33"/>
  <c r="HL27" i="73" s="1"/>
  <c r="IA196" i="21"/>
  <c r="IA175" i="21"/>
  <c r="IA182" i="21" s="1"/>
  <c r="HZ193" i="21"/>
  <c r="HZ190" i="21"/>
  <c r="HZ191" i="21"/>
  <c r="HZ192" i="21"/>
  <c r="IB168" i="21"/>
  <c r="IC89" i="63"/>
  <c r="IC101" i="63" s="1"/>
  <c r="IC86" i="73" s="1"/>
  <c r="HZ115" i="21"/>
  <c r="HZ270" i="21" s="1"/>
  <c r="HZ101" i="21"/>
  <c r="HZ94" i="21"/>
  <c r="IB89" i="33"/>
  <c r="IB101" i="33" s="1"/>
  <c r="IB79" i="73" s="1"/>
  <c r="IA87" i="21"/>
  <c r="HY109" i="21"/>
  <c r="HY264" i="21" s="1"/>
  <c r="HY110" i="21"/>
  <c r="HY265" i="21" s="1"/>
  <c r="HY112" i="21"/>
  <c r="HY267" i="21" s="1"/>
  <c r="HY111" i="21"/>
  <c r="HY266" i="21" s="1"/>
  <c r="HO46" i="73" l="1"/>
  <c r="HO67" i="73"/>
  <c r="HK57" i="73"/>
  <c r="HK64" i="73"/>
  <c r="HL63" i="73"/>
  <c r="HL56" i="73"/>
  <c r="HN61" i="73"/>
  <c r="HN54" i="73"/>
  <c r="HK71" i="73"/>
  <c r="HK50" i="73"/>
  <c r="HM69" i="73"/>
  <c r="HM48" i="73"/>
  <c r="HO53" i="73"/>
  <c r="HO60" i="73"/>
  <c r="HM62" i="73"/>
  <c r="HM55" i="73"/>
  <c r="HL70" i="73"/>
  <c r="HL49" i="73"/>
  <c r="HN68" i="73"/>
  <c r="HN47" i="73"/>
  <c r="HN234" i="63"/>
  <c r="HN41" i="73" s="1"/>
  <c r="HQ203" i="21"/>
  <c r="HQ104" i="63"/>
  <c r="HQ31" i="73" s="1"/>
  <c r="HN233" i="63"/>
  <c r="HN34" i="73" s="1"/>
  <c r="HM207" i="21"/>
  <c r="HM279" i="63"/>
  <c r="HM42" i="73" s="1"/>
  <c r="HP144" i="63"/>
  <c r="HP39" i="73" s="1"/>
  <c r="HP204" i="21"/>
  <c r="HP143" i="63"/>
  <c r="HP32" i="73" s="1"/>
  <c r="HN188" i="33"/>
  <c r="HN26" i="73" s="1"/>
  <c r="HM278" i="63"/>
  <c r="HM35" i="73" s="1"/>
  <c r="HO188" i="63"/>
  <c r="HO33" i="73" s="1"/>
  <c r="HL275" i="33"/>
  <c r="HL28" i="73" s="1"/>
  <c r="HN187" i="33"/>
  <c r="HN19" i="73" s="1"/>
  <c r="HO205" i="21"/>
  <c r="HL274" i="33"/>
  <c r="HL21" i="73" s="1"/>
  <c r="HL50" i="73" s="1"/>
  <c r="HL126" i="21"/>
  <c r="HL281" i="21" s="1"/>
  <c r="HM280" i="21"/>
  <c r="HM231" i="33"/>
  <c r="HM27" i="73" s="1"/>
  <c r="HP122" i="21"/>
  <c r="HP277" i="21" s="1"/>
  <c r="HM230" i="33"/>
  <c r="HM20" i="73" s="1"/>
  <c r="HP104" i="33"/>
  <c r="HP24" i="73" s="1"/>
  <c r="HO144" i="33"/>
  <c r="HO25" i="73" s="1"/>
  <c r="HP103" i="33"/>
  <c r="HP17" i="73" s="1"/>
  <c r="HN124" i="21"/>
  <c r="HN279" i="21" s="1"/>
  <c r="HO234" i="63"/>
  <c r="HO41" i="73" s="1"/>
  <c r="HO189" i="63"/>
  <c r="HO40" i="73" s="1"/>
  <c r="HO123" i="21"/>
  <c r="HO278" i="21" s="1"/>
  <c r="HQ144" i="63"/>
  <c r="HQ39" i="73" s="1"/>
  <c r="HN231" i="33"/>
  <c r="HN27" i="73" s="1"/>
  <c r="HO143" i="33"/>
  <c r="HO18" i="73" s="1"/>
  <c r="HO47" i="73" s="1"/>
  <c r="ID89" i="63"/>
  <c r="ID101" i="63" s="1"/>
  <c r="ID86" i="73" s="1"/>
  <c r="IC168" i="21"/>
  <c r="HP123" i="21"/>
  <c r="IB175" i="21"/>
  <c r="IB182" i="21" s="1"/>
  <c r="IB196" i="21"/>
  <c r="IA192" i="21"/>
  <c r="IA193" i="21"/>
  <c r="IA190" i="21"/>
  <c r="IA191" i="21"/>
  <c r="HZ109" i="21"/>
  <c r="HZ264" i="21" s="1"/>
  <c r="HZ110" i="21"/>
  <c r="HZ265" i="21" s="1"/>
  <c r="HZ111" i="21"/>
  <c r="HZ266" i="21" s="1"/>
  <c r="HZ112" i="21"/>
  <c r="HZ267" i="21" s="1"/>
  <c r="IC89" i="33"/>
  <c r="IC101" i="33" s="1"/>
  <c r="IC79" i="73" s="1"/>
  <c r="IB87" i="21"/>
  <c r="IA115" i="21"/>
  <c r="IA270" i="21" s="1"/>
  <c r="IA94" i="21"/>
  <c r="IA101" i="21"/>
  <c r="HL71" i="73" l="1"/>
  <c r="HN56" i="73"/>
  <c r="HN63" i="73"/>
  <c r="HP46" i="73"/>
  <c r="HP67" i="73"/>
  <c r="HO68" i="73"/>
  <c r="HO54" i="73"/>
  <c r="HO61" i="73"/>
  <c r="HP53" i="73"/>
  <c r="HP60" i="73"/>
  <c r="HM70" i="73"/>
  <c r="HM49" i="73"/>
  <c r="HM63" i="73"/>
  <c r="HM56" i="73"/>
  <c r="HN69" i="73"/>
  <c r="HN48" i="73"/>
  <c r="HL57" i="73"/>
  <c r="HL64" i="73"/>
  <c r="HN55" i="73"/>
  <c r="HN62" i="73"/>
  <c r="HO233" i="63"/>
  <c r="HO34" i="73" s="1"/>
  <c r="HO206" i="21"/>
  <c r="HN230" i="33"/>
  <c r="HN20" i="73" s="1"/>
  <c r="HP144" i="33"/>
  <c r="HP25" i="73" s="1"/>
  <c r="HP143" i="33"/>
  <c r="HP18" i="73" s="1"/>
  <c r="HR104" i="63"/>
  <c r="HR31" i="73" s="1"/>
  <c r="HP205" i="21"/>
  <c r="HR203" i="21"/>
  <c r="HQ143" i="63"/>
  <c r="HQ32" i="73" s="1"/>
  <c r="HQ204" i="21"/>
  <c r="HP278" i="21"/>
  <c r="HN125" i="21"/>
  <c r="HN280" i="21" s="1"/>
  <c r="HO188" i="33"/>
  <c r="HO26" i="73" s="1"/>
  <c r="HO62" i="73" s="1"/>
  <c r="HO124" i="21"/>
  <c r="HO279" i="21" s="1"/>
  <c r="HP189" i="63"/>
  <c r="HP40" i="73" s="1"/>
  <c r="HO187" i="33"/>
  <c r="HO19" i="73" s="1"/>
  <c r="HP188" i="63"/>
  <c r="HP33" i="73" s="1"/>
  <c r="HQ122" i="21"/>
  <c r="HQ277" i="21" s="1"/>
  <c r="HR105" i="63"/>
  <c r="HR38" i="73" s="1"/>
  <c r="HM275" i="33"/>
  <c r="HM28" i="73" s="1"/>
  <c r="HM57" i="73" s="1"/>
  <c r="HQ103" i="33"/>
  <c r="HQ17" i="73" s="1"/>
  <c r="HQ67" i="73" s="1"/>
  <c r="HN279" i="63"/>
  <c r="HN42" i="73" s="1"/>
  <c r="HN278" i="63"/>
  <c r="HN35" i="73" s="1"/>
  <c r="HM274" i="33"/>
  <c r="HM21" i="73" s="1"/>
  <c r="HM50" i="73" s="1"/>
  <c r="HQ104" i="33"/>
  <c r="HQ24" i="73" s="1"/>
  <c r="HN207" i="21"/>
  <c r="HM126" i="21"/>
  <c r="HM281" i="21" s="1"/>
  <c r="HR143" i="63"/>
  <c r="HR32" i="73" s="1"/>
  <c r="HQ143" i="33"/>
  <c r="HQ18" i="73" s="1"/>
  <c r="HN126" i="21"/>
  <c r="HO230" i="33"/>
  <c r="HO20" i="73" s="1"/>
  <c r="HR122" i="21"/>
  <c r="HR103" i="33"/>
  <c r="HR17" i="73" s="1"/>
  <c r="HR104" i="33"/>
  <c r="HR24" i="73" s="1"/>
  <c r="IE89" i="63"/>
  <c r="IE101" i="63" s="1"/>
  <c r="IE86" i="73" s="1"/>
  <c r="ID168" i="21"/>
  <c r="IB190" i="21"/>
  <c r="IB192" i="21"/>
  <c r="IB191" i="21"/>
  <c r="IB193" i="21"/>
  <c r="IC175" i="21"/>
  <c r="IC182" i="21" s="1"/>
  <c r="IC196" i="21"/>
  <c r="IB115" i="21"/>
  <c r="IB270" i="21" s="1"/>
  <c r="IB101" i="21"/>
  <c r="IB94" i="21"/>
  <c r="ID89" i="33"/>
  <c r="ID101" i="33" s="1"/>
  <c r="ID79" i="73" s="1"/>
  <c r="IC87" i="21"/>
  <c r="IA109" i="21"/>
  <c r="IA264" i="21" s="1"/>
  <c r="IA110" i="21"/>
  <c r="IA265" i="21" s="1"/>
  <c r="IA111" i="21"/>
  <c r="IA266" i="21" s="1"/>
  <c r="IA112" i="21"/>
  <c r="IA267" i="21" s="1"/>
  <c r="HO55" i="73" l="1"/>
  <c r="HR46" i="73"/>
  <c r="HQ46" i="73"/>
  <c r="HO70" i="73"/>
  <c r="HO49" i="73"/>
  <c r="HQ47" i="73"/>
  <c r="HQ68" i="73"/>
  <c r="HP68" i="73"/>
  <c r="HP47" i="73"/>
  <c r="HM64" i="73"/>
  <c r="HO69" i="73"/>
  <c r="HO48" i="73"/>
  <c r="HP54" i="73"/>
  <c r="HP61" i="73"/>
  <c r="HR67" i="73"/>
  <c r="HN49" i="73"/>
  <c r="HN70" i="73"/>
  <c r="HR60" i="73"/>
  <c r="HR53" i="73"/>
  <c r="HM71" i="73"/>
  <c r="HQ60" i="73"/>
  <c r="HQ53" i="73"/>
  <c r="HR277" i="21"/>
  <c r="HO279" i="63"/>
  <c r="HO42" i="73" s="1"/>
  <c r="HQ206" i="21"/>
  <c r="HQ189" i="63"/>
  <c r="HQ40" i="73" s="1"/>
  <c r="HQ205" i="21"/>
  <c r="HQ188" i="63"/>
  <c r="HQ33" i="73" s="1"/>
  <c r="HP124" i="21"/>
  <c r="HP279" i="21" s="1"/>
  <c r="HP188" i="33"/>
  <c r="HP26" i="73" s="1"/>
  <c r="HP62" i="73" s="1"/>
  <c r="HP187" i="33"/>
  <c r="HP19" i="73" s="1"/>
  <c r="HP233" i="63"/>
  <c r="HP34" i="73" s="1"/>
  <c r="HN281" i="21"/>
  <c r="HR204" i="21"/>
  <c r="HS105" i="63"/>
  <c r="HS38" i="73" s="1"/>
  <c r="HS104" i="63"/>
  <c r="HS31" i="73" s="1"/>
  <c r="HP234" i="63"/>
  <c r="HP41" i="73" s="1"/>
  <c r="HP206" i="21"/>
  <c r="HO231" i="33"/>
  <c r="HO27" i="73" s="1"/>
  <c r="HO56" i="73" s="1"/>
  <c r="HR144" i="63"/>
  <c r="HR39" i="73" s="1"/>
  <c r="HN274" i="33"/>
  <c r="HN21" i="73" s="1"/>
  <c r="HQ123" i="21"/>
  <c r="HQ278" i="21" s="1"/>
  <c r="HS203" i="21"/>
  <c r="HO278" i="63"/>
  <c r="HO35" i="73" s="1"/>
  <c r="HN275" i="33"/>
  <c r="HN28" i="73" s="1"/>
  <c r="HN64" i="73" s="1"/>
  <c r="HO125" i="21"/>
  <c r="HO280" i="21" s="1"/>
  <c r="HQ144" i="33"/>
  <c r="HQ25" i="73" s="1"/>
  <c r="HO207" i="21"/>
  <c r="HS144" i="63"/>
  <c r="HS39" i="73" s="1"/>
  <c r="ID175" i="21"/>
  <c r="ID182" i="21" s="1"/>
  <c r="ID196" i="21"/>
  <c r="IC190" i="21"/>
  <c r="IC192" i="21"/>
  <c r="IC191" i="21"/>
  <c r="IC193" i="21"/>
  <c r="IE168" i="21"/>
  <c r="IF89" i="63"/>
  <c r="IF101" i="63" s="1"/>
  <c r="IF86" i="73" s="1"/>
  <c r="IC101" i="21"/>
  <c r="IC115" i="21"/>
  <c r="IC270" i="21" s="1"/>
  <c r="IC94" i="21"/>
  <c r="IB109" i="21"/>
  <c r="IB264" i="21" s="1"/>
  <c r="IB110" i="21"/>
  <c r="IB265" i="21" s="1"/>
  <c r="IB112" i="21"/>
  <c r="IB267" i="21" s="1"/>
  <c r="IB111" i="21"/>
  <c r="IB266" i="21" s="1"/>
  <c r="IE89" i="33"/>
  <c r="IE101" i="33" s="1"/>
  <c r="IE79" i="73" s="1"/>
  <c r="ID87" i="21"/>
  <c r="HN57" i="73" l="1"/>
  <c r="HO63" i="73"/>
  <c r="HP69" i="73"/>
  <c r="HP48" i="73"/>
  <c r="HP55" i="73"/>
  <c r="HQ54" i="73"/>
  <c r="HQ61" i="73"/>
  <c r="HN50" i="73"/>
  <c r="HN71" i="73"/>
  <c r="HQ233" i="63"/>
  <c r="HQ34" i="73" s="1"/>
  <c r="HP278" i="63"/>
  <c r="HP35" i="73" s="1"/>
  <c r="HQ234" i="63"/>
  <c r="HQ41" i="73" s="1"/>
  <c r="HO275" i="33"/>
  <c r="HO28" i="73" s="1"/>
  <c r="HR234" i="63"/>
  <c r="HR41" i="73" s="1"/>
  <c r="HR144" i="33"/>
  <c r="HR25" i="73" s="1"/>
  <c r="HR143" i="33"/>
  <c r="HR18" i="73" s="1"/>
  <c r="HR47" i="73" s="1"/>
  <c r="HR123" i="21"/>
  <c r="HR278" i="21" s="1"/>
  <c r="HT143" i="63"/>
  <c r="HT32" i="73" s="1"/>
  <c r="HO126" i="21"/>
  <c r="HO281" i="21" s="1"/>
  <c r="HO274" i="33"/>
  <c r="HO21" i="73" s="1"/>
  <c r="HT203" i="21"/>
  <c r="HS204" i="21"/>
  <c r="HS143" i="63"/>
  <c r="HS32" i="73" s="1"/>
  <c r="HQ188" i="33"/>
  <c r="HQ26" i="73" s="1"/>
  <c r="HP207" i="21"/>
  <c r="HP279" i="63"/>
  <c r="HP42" i="73" s="1"/>
  <c r="HR205" i="21"/>
  <c r="HR189" i="63"/>
  <c r="HR40" i="73" s="1"/>
  <c r="HR188" i="63"/>
  <c r="HR33" i="73" s="1"/>
  <c r="HQ124" i="21"/>
  <c r="HQ279" i="21" s="1"/>
  <c r="HS122" i="21"/>
  <c r="HS277" i="21" s="1"/>
  <c r="HQ187" i="33"/>
  <c r="HQ19" i="73" s="1"/>
  <c r="HT104" i="63"/>
  <c r="HT31" i="73" s="1"/>
  <c r="HT105" i="63"/>
  <c r="HT38" i="73" s="1"/>
  <c r="HU104" i="63"/>
  <c r="HU31" i="73" s="1"/>
  <c r="HP231" i="33"/>
  <c r="HP27" i="73" s="1"/>
  <c r="HP56" i="73" s="1"/>
  <c r="HS123" i="21"/>
  <c r="HS104" i="33"/>
  <c r="HS24" i="73" s="1"/>
  <c r="HS103" i="33"/>
  <c r="HS17" i="73" s="1"/>
  <c r="HP125" i="21"/>
  <c r="HP280" i="21" s="1"/>
  <c r="HP230" i="33"/>
  <c r="HP20" i="73" s="1"/>
  <c r="HQ230" i="33"/>
  <c r="HQ20" i="73" s="1"/>
  <c r="ID190" i="21"/>
  <c r="ID192" i="21"/>
  <c r="ID191" i="21"/>
  <c r="ID193" i="21"/>
  <c r="IG89" i="63"/>
  <c r="IG101" i="63" s="1"/>
  <c r="IG86" i="73" s="1"/>
  <c r="IF168" i="21"/>
  <c r="IE175" i="21"/>
  <c r="IE182" i="21" s="1"/>
  <c r="IE196" i="21"/>
  <c r="IF89" i="33"/>
  <c r="IF101" i="33" s="1"/>
  <c r="IF79" i="73" s="1"/>
  <c r="IE87" i="21"/>
  <c r="IC109" i="21"/>
  <c r="IC264" i="21" s="1"/>
  <c r="IC110" i="21"/>
  <c r="IC265" i="21" s="1"/>
  <c r="IC111" i="21"/>
  <c r="IC266" i="21" s="1"/>
  <c r="IC112" i="21"/>
  <c r="IC267" i="21" s="1"/>
  <c r="ID115" i="21"/>
  <c r="ID270" i="21" s="1"/>
  <c r="ID101" i="21"/>
  <c r="ID94" i="21"/>
  <c r="HP63" i="73" l="1"/>
  <c r="HQ49" i="73"/>
  <c r="HP49" i="73"/>
  <c r="HP70" i="73"/>
  <c r="HO64" i="73"/>
  <c r="HO57" i="73"/>
  <c r="HO71" i="73"/>
  <c r="HO50" i="73"/>
  <c r="HQ70" i="73"/>
  <c r="HQ69" i="73"/>
  <c r="HQ48" i="73"/>
  <c r="HQ62" i="73"/>
  <c r="HQ55" i="73"/>
  <c r="HR68" i="73"/>
  <c r="HS46" i="73"/>
  <c r="HS67" i="73"/>
  <c r="HR61" i="73"/>
  <c r="HR54" i="73"/>
  <c r="HS60" i="73"/>
  <c r="HS53" i="73"/>
  <c r="HR206" i="21"/>
  <c r="HR233" i="63"/>
  <c r="HR34" i="73" s="1"/>
  <c r="HT204" i="21"/>
  <c r="HT144" i="63"/>
  <c r="HT39" i="73" s="1"/>
  <c r="HS189" i="63"/>
  <c r="HS40" i="73" s="1"/>
  <c r="HP274" i="33"/>
  <c r="HP21" i="73" s="1"/>
  <c r="HP275" i="33"/>
  <c r="HP28" i="73" s="1"/>
  <c r="HS143" i="33"/>
  <c r="HS18" i="73" s="1"/>
  <c r="HU143" i="63"/>
  <c r="HU32" i="73" s="1"/>
  <c r="HR124" i="21"/>
  <c r="HR279" i="21" s="1"/>
  <c r="HS278" i="21"/>
  <c r="HR188" i="33"/>
  <c r="HR26" i="73" s="1"/>
  <c r="HR55" i="73" s="1"/>
  <c r="HR187" i="33"/>
  <c r="HR19" i="73" s="1"/>
  <c r="HQ125" i="21"/>
  <c r="HQ280" i="21" s="1"/>
  <c r="HQ231" i="33"/>
  <c r="HQ27" i="73" s="1"/>
  <c r="HS206" i="21"/>
  <c r="HQ279" i="63"/>
  <c r="HQ42" i="73" s="1"/>
  <c r="HP126" i="21"/>
  <c r="HP281" i="21" s="1"/>
  <c r="HS144" i="33"/>
  <c r="HS25" i="73" s="1"/>
  <c r="HT103" i="33"/>
  <c r="HT17" i="73" s="1"/>
  <c r="HQ278" i="63"/>
  <c r="HQ35" i="73" s="1"/>
  <c r="HQ207" i="21"/>
  <c r="HS205" i="21"/>
  <c r="HU203" i="21"/>
  <c r="HS188" i="63"/>
  <c r="HS33" i="73" s="1"/>
  <c r="HU105" i="63"/>
  <c r="HU38" i="73" s="1"/>
  <c r="HR231" i="33"/>
  <c r="HR27" i="73" s="1"/>
  <c r="HT104" i="33"/>
  <c r="HT24" i="73" s="1"/>
  <c r="HT122" i="21"/>
  <c r="HT277" i="21" s="1"/>
  <c r="HT123" i="21"/>
  <c r="HU103" i="33"/>
  <c r="HU17" i="73" s="1"/>
  <c r="HU46" i="73" s="1"/>
  <c r="HU104" i="33"/>
  <c r="HU24" i="73" s="1"/>
  <c r="HU122" i="21"/>
  <c r="IH89" i="63"/>
  <c r="IH101" i="63" s="1"/>
  <c r="IH86" i="73" s="1"/>
  <c r="IG168" i="21"/>
  <c r="IE190" i="21"/>
  <c r="IE193" i="21"/>
  <c r="IE191" i="21"/>
  <c r="IE192" i="21"/>
  <c r="IF175" i="21"/>
  <c r="IF182" i="21" s="1"/>
  <c r="IF196" i="21"/>
  <c r="ID109" i="21"/>
  <c r="ID264" i="21" s="1"/>
  <c r="ID110" i="21"/>
  <c r="ID265" i="21" s="1"/>
  <c r="ID111" i="21"/>
  <c r="ID266" i="21" s="1"/>
  <c r="ID112" i="21"/>
  <c r="ID267" i="21" s="1"/>
  <c r="IE115" i="21"/>
  <c r="IE270" i="21" s="1"/>
  <c r="IE101" i="21"/>
  <c r="IE94" i="21"/>
  <c r="IG89" i="33"/>
  <c r="IG101" i="33" s="1"/>
  <c r="IG79" i="73" s="1"/>
  <c r="IF87" i="21"/>
  <c r="HR63" i="73" l="1"/>
  <c r="HR56" i="73"/>
  <c r="HU67" i="73"/>
  <c r="HU60" i="73"/>
  <c r="HU53" i="73"/>
  <c r="HS47" i="73"/>
  <c r="HS68" i="73"/>
  <c r="HS61" i="73"/>
  <c r="HS54" i="73"/>
  <c r="HP57" i="73"/>
  <c r="HP64" i="73"/>
  <c r="HP71" i="73"/>
  <c r="HP50" i="73"/>
  <c r="HQ63" i="73"/>
  <c r="HQ56" i="73"/>
  <c r="HR48" i="73"/>
  <c r="HR69" i="73"/>
  <c r="HT60" i="73"/>
  <c r="HT53" i="73"/>
  <c r="HT46" i="73"/>
  <c r="HT67" i="73"/>
  <c r="HR62" i="73"/>
  <c r="HT278" i="21"/>
  <c r="HV104" i="63"/>
  <c r="HV31" i="73" s="1"/>
  <c r="HS233" i="63"/>
  <c r="HS34" i="73" s="1"/>
  <c r="HS124" i="21"/>
  <c r="HS279" i="21" s="1"/>
  <c r="HU204" i="21"/>
  <c r="HU144" i="63"/>
  <c r="HU39" i="73" s="1"/>
  <c r="HV203" i="21"/>
  <c r="HT144" i="33"/>
  <c r="HT25" i="73" s="1"/>
  <c r="HT143" i="33"/>
  <c r="HT18" i="73" s="1"/>
  <c r="HS234" i="63"/>
  <c r="HS41" i="73" s="1"/>
  <c r="HR207" i="21"/>
  <c r="HR278" i="63"/>
  <c r="HR35" i="73" s="1"/>
  <c r="HT188" i="63"/>
  <c r="HT33" i="73" s="1"/>
  <c r="HR279" i="63"/>
  <c r="HR42" i="73" s="1"/>
  <c r="HT189" i="63"/>
  <c r="HT40" i="73" s="1"/>
  <c r="HS188" i="33"/>
  <c r="HS26" i="73" s="1"/>
  <c r="HS55" i="73" s="1"/>
  <c r="HQ274" i="33"/>
  <c r="HQ21" i="73" s="1"/>
  <c r="HQ50" i="73" s="1"/>
  <c r="HT234" i="63"/>
  <c r="HT41" i="73" s="1"/>
  <c r="HQ126" i="21"/>
  <c r="HQ281" i="21" s="1"/>
  <c r="HQ275" i="33"/>
  <c r="HQ28" i="73" s="1"/>
  <c r="HU277" i="21"/>
  <c r="HS187" i="33"/>
  <c r="HS19" i="73" s="1"/>
  <c r="HV105" i="63"/>
  <c r="HV38" i="73" s="1"/>
  <c r="HT205" i="21"/>
  <c r="HV143" i="63"/>
  <c r="HV32" i="73" s="1"/>
  <c r="HR230" i="33"/>
  <c r="HR20" i="73" s="1"/>
  <c r="HU143" i="33"/>
  <c r="HU18" i="73" s="1"/>
  <c r="HS231" i="33"/>
  <c r="HS27" i="73" s="1"/>
  <c r="HR125" i="21"/>
  <c r="HR280" i="21" s="1"/>
  <c r="HV104" i="33"/>
  <c r="HV24" i="73" s="1"/>
  <c r="HV122" i="21"/>
  <c r="HV103" i="33"/>
  <c r="HV17" i="73" s="1"/>
  <c r="IF190" i="21"/>
  <c r="IF193" i="21"/>
  <c r="IF192" i="21"/>
  <c r="IF191" i="21"/>
  <c r="IG175" i="21"/>
  <c r="IG182" i="21" s="1"/>
  <c r="IG196" i="21"/>
  <c r="II89" i="63"/>
  <c r="II101" i="63" s="1"/>
  <c r="II86" i="73" s="1"/>
  <c r="IH168" i="21"/>
  <c r="IH89" i="33"/>
  <c r="IH101" i="33" s="1"/>
  <c r="IH79" i="73" s="1"/>
  <c r="IG87" i="21"/>
  <c r="IE109" i="21"/>
  <c r="IE264" i="21" s="1"/>
  <c r="IE110" i="21"/>
  <c r="IE265" i="21" s="1"/>
  <c r="IE111" i="21"/>
  <c r="IE266" i="21" s="1"/>
  <c r="IE112" i="21"/>
  <c r="IE267" i="21" s="1"/>
  <c r="IF115" i="21"/>
  <c r="IF270" i="21" s="1"/>
  <c r="IF101" i="21"/>
  <c r="IF94" i="21"/>
  <c r="HS62" i="73" l="1"/>
  <c r="HS63" i="73"/>
  <c r="HS56" i="73"/>
  <c r="HQ64" i="73"/>
  <c r="HQ57" i="73"/>
  <c r="HU68" i="73"/>
  <c r="HU47" i="73"/>
  <c r="HR49" i="73"/>
  <c r="HR70" i="73"/>
  <c r="HQ71" i="73"/>
  <c r="HV46" i="73"/>
  <c r="HV67" i="73"/>
  <c r="HT61" i="73"/>
  <c r="HT54" i="73"/>
  <c r="HT68" i="73"/>
  <c r="HT47" i="73"/>
  <c r="HV53" i="73"/>
  <c r="HV60" i="73"/>
  <c r="HS69" i="73"/>
  <c r="HS48" i="73"/>
  <c r="HV277" i="21"/>
  <c r="HU205" i="21"/>
  <c r="HU189" i="63"/>
  <c r="HU40" i="73" s="1"/>
  <c r="HU188" i="63"/>
  <c r="HU33" i="73" s="1"/>
  <c r="HU144" i="33"/>
  <c r="HU25" i="73" s="1"/>
  <c r="HU61" i="73" s="1"/>
  <c r="HV144" i="63"/>
  <c r="HV39" i="73" s="1"/>
  <c r="HW203" i="21"/>
  <c r="HS207" i="21"/>
  <c r="HT124" i="21"/>
  <c r="HT279" i="21" s="1"/>
  <c r="HU123" i="21"/>
  <c r="HU278" i="21" s="1"/>
  <c r="HR126" i="21"/>
  <c r="HR281" i="21" s="1"/>
  <c r="HR274" i="33"/>
  <c r="HR21" i="73" s="1"/>
  <c r="HR275" i="33"/>
  <c r="HR28" i="73" s="1"/>
  <c r="HR64" i="73" s="1"/>
  <c r="HW105" i="63"/>
  <c r="HW38" i="73" s="1"/>
  <c r="HW104" i="63"/>
  <c r="HW31" i="73" s="1"/>
  <c r="HT187" i="33"/>
  <c r="HT19" i="73" s="1"/>
  <c r="HT48" i="73" s="1"/>
  <c r="HT188" i="33"/>
  <c r="HT26" i="73" s="1"/>
  <c r="HS279" i="63"/>
  <c r="HS42" i="73" s="1"/>
  <c r="HT206" i="21"/>
  <c r="HS278" i="63"/>
  <c r="HS35" i="73" s="1"/>
  <c r="HT233" i="63"/>
  <c r="HT34" i="73" s="1"/>
  <c r="HS230" i="33"/>
  <c r="HS20" i="73" s="1"/>
  <c r="HV204" i="21"/>
  <c r="HS125" i="21"/>
  <c r="HS280" i="21" s="1"/>
  <c r="HW122" i="21"/>
  <c r="HS275" i="33"/>
  <c r="HS28" i="73" s="1"/>
  <c r="HT230" i="33"/>
  <c r="HT20" i="73" s="1"/>
  <c r="IH175" i="21"/>
  <c r="IH182" i="21" s="1"/>
  <c r="IH196" i="21"/>
  <c r="II168" i="21"/>
  <c r="IJ89" i="63"/>
  <c r="IJ101" i="63" s="1"/>
  <c r="IJ86" i="73" s="1"/>
  <c r="IG193" i="21"/>
  <c r="IG192" i="21"/>
  <c r="IG191" i="21"/>
  <c r="IG190" i="21"/>
  <c r="IF109" i="21"/>
  <c r="IF264" i="21" s="1"/>
  <c r="IF110" i="21"/>
  <c r="IF265" i="21" s="1"/>
  <c r="IF111" i="21"/>
  <c r="IF266" i="21" s="1"/>
  <c r="IF112" i="21"/>
  <c r="IF267" i="21" s="1"/>
  <c r="IG115" i="21"/>
  <c r="IG270" i="21" s="1"/>
  <c r="IG94" i="21"/>
  <c r="IG101" i="21"/>
  <c r="II89" i="33"/>
  <c r="II101" i="33" s="1"/>
  <c r="II79" i="73" s="1"/>
  <c r="IH87" i="21"/>
  <c r="HT69" i="73" l="1"/>
  <c r="HS49" i="73"/>
  <c r="HS70" i="73"/>
  <c r="HR50" i="73"/>
  <c r="HR71" i="73"/>
  <c r="HT70" i="73"/>
  <c r="HT49" i="73"/>
  <c r="HS64" i="73"/>
  <c r="HS57" i="73"/>
  <c r="HT62" i="73"/>
  <c r="HT55" i="73"/>
  <c r="HU54" i="73"/>
  <c r="HR57" i="73"/>
  <c r="HU206" i="21"/>
  <c r="HU234" i="63"/>
  <c r="HU41" i="73" s="1"/>
  <c r="HW277" i="21"/>
  <c r="HV233" i="63"/>
  <c r="HV34" i="73" s="1"/>
  <c r="HU233" i="63"/>
  <c r="HU34" i="73" s="1"/>
  <c r="HV188" i="63"/>
  <c r="HV33" i="73" s="1"/>
  <c r="HU187" i="33"/>
  <c r="HU19" i="73" s="1"/>
  <c r="HU124" i="21"/>
  <c r="HU279" i="21" s="1"/>
  <c r="HU188" i="33"/>
  <c r="HU26" i="73" s="1"/>
  <c r="HX105" i="63"/>
  <c r="HX38" i="73" s="1"/>
  <c r="HV189" i="63"/>
  <c r="HV40" i="73" s="1"/>
  <c r="HV205" i="21"/>
  <c r="HX203" i="21"/>
  <c r="HW204" i="21"/>
  <c r="HW144" i="63"/>
  <c r="HW39" i="73" s="1"/>
  <c r="HT207" i="21"/>
  <c r="HT279" i="63"/>
  <c r="HT42" i="73" s="1"/>
  <c r="HW143" i="63"/>
  <c r="HW32" i="73" s="1"/>
  <c r="HT278" i="63"/>
  <c r="HT35" i="73" s="1"/>
  <c r="HV144" i="33"/>
  <c r="HV25" i="73" s="1"/>
  <c r="HX104" i="63"/>
  <c r="HX31" i="73" s="1"/>
  <c r="HW104" i="33"/>
  <c r="HW24" i="73" s="1"/>
  <c r="HV143" i="33"/>
  <c r="HV18" i="73" s="1"/>
  <c r="HU230" i="33"/>
  <c r="HU20" i="73" s="1"/>
  <c r="HW103" i="33"/>
  <c r="HW17" i="73" s="1"/>
  <c r="HX144" i="63"/>
  <c r="HX39" i="73" s="1"/>
  <c r="HS126" i="21"/>
  <c r="HS281" i="21" s="1"/>
  <c r="HS274" i="33"/>
  <c r="HS21" i="73" s="1"/>
  <c r="HT125" i="21"/>
  <c r="HT280" i="21" s="1"/>
  <c r="HT231" i="33"/>
  <c r="HT27" i="73" s="1"/>
  <c r="HW144" i="33"/>
  <c r="HW25" i="73" s="1"/>
  <c r="HV123" i="21"/>
  <c r="HV278" i="21" s="1"/>
  <c r="IJ168" i="21"/>
  <c r="IK89" i="63"/>
  <c r="IK101" i="63" s="1"/>
  <c r="IK86" i="73" s="1"/>
  <c r="HX104" i="33"/>
  <c r="HX24" i="73" s="1"/>
  <c r="IH191" i="21"/>
  <c r="IH190" i="21"/>
  <c r="IH193" i="21"/>
  <c r="IH192" i="21"/>
  <c r="II175" i="21"/>
  <c r="II182" i="21" s="1"/>
  <c r="II196" i="21"/>
  <c r="IJ89" i="33"/>
  <c r="IJ101" i="33" s="1"/>
  <c r="IJ79" i="73" s="1"/>
  <c r="II87" i="21"/>
  <c r="IG109" i="21"/>
  <c r="IG264" i="21" s="1"/>
  <c r="IG110" i="21"/>
  <c r="IG265" i="21" s="1"/>
  <c r="IG112" i="21"/>
  <c r="IG267" i="21" s="1"/>
  <c r="IG111" i="21"/>
  <c r="IG266" i="21" s="1"/>
  <c r="IH115" i="21"/>
  <c r="IH270" i="21" s="1"/>
  <c r="IH94" i="21"/>
  <c r="IH101" i="21"/>
  <c r="HS71" i="73" l="1"/>
  <c r="HS50" i="73"/>
  <c r="HV54" i="73"/>
  <c r="HV61" i="73"/>
  <c r="HX53" i="73"/>
  <c r="HX60" i="73"/>
  <c r="HW46" i="73"/>
  <c r="HW67" i="73"/>
  <c r="HU55" i="73"/>
  <c r="HU62" i="73"/>
  <c r="HU70" i="73"/>
  <c r="HU49" i="73"/>
  <c r="HW54" i="73"/>
  <c r="HW61" i="73"/>
  <c r="HV47" i="73"/>
  <c r="HV68" i="73"/>
  <c r="HU48" i="73"/>
  <c r="HU69" i="73"/>
  <c r="HT63" i="73"/>
  <c r="HT56" i="73"/>
  <c r="HW53" i="73"/>
  <c r="HW60" i="73"/>
  <c r="HV234" i="63"/>
  <c r="HV41" i="73" s="1"/>
  <c r="HV206" i="21"/>
  <c r="HX204" i="21"/>
  <c r="HY104" i="63"/>
  <c r="HY31" i="73" s="1"/>
  <c r="HV188" i="33"/>
  <c r="HV26" i="73" s="1"/>
  <c r="HV187" i="33"/>
  <c r="HV19" i="73" s="1"/>
  <c r="HV124" i="21"/>
  <c r="HV279" i="21" s="1"/>
  <c r="HU207" i="21"/>
  <c r="HY203" i="21"/>
  <c r="HU231" i="33"/>
  <c r="HU27" i="73" s="1"/>
  <c r="HY105" i="63"/>
  <c r="HY38" i="73" s="1"/>
  <c r="HU278" i="63"/>
  <c r="HU35" i="73" s="1"/>
  <c r="HX143" i="63"/>
  <c r="HX32" i="73" s="1"/>
  <c r="HT275" i="33"/>
  <c r="HT28" i="73" s="1"/>
  <c r="HW143" i="33"/>
  <c r="HW18" i="73" s="1"/>
  <c r="HW68" i="73" s="1"/>
  <c r="HT274" i="33"/>
  <c r="HT21" i="73" s="1"/>
  <c r="HT50" i="73" s="1"/>
  <c r="HU125" i="21"/>
  <c r="HU280" i="21" s="1"/>
  <c r="HT126" i="21"/>
  <c r="HT281" i="21" s="1"/>
  <c r="HW188" i="63"/>
  <c r="HW33" i="73" s="1"/>
  <c r="HU279" i="63"/>
  <c r="HU42" i="73" s="1"/>
  <c r="HW205" i="21"/>
  <c r="HW189" i="63"/>
  <c r="HW40" i="73" s="1"/>
  <c r="HX143" i="33"/>
  <c r="HX18" i="73" s="1"/>
  <c r="HU274" i="33"/>
  <c r="HU21" i="73" s="1"/>
  <c r="HZ104" i="63"/>
  <c r="HZ31" i="73" s="1"/>
  <c r="HX122" i="21"/>
  <c r="HX277" i="21" s="1"/>
  <c r="HX103" i="33"/>
  <c r="HX17" i="73" s="1"/>
  <c r="HX46" i="73" s="1"/>
  <c r="HW123" i="21"/>
  <c r="HW278" i="21" s="1"/>
  <c r="II190" i="21"/>
  <c r="II192" i="21"/>
  <c r="II191" i="21"/>
  <c r="II193" i="21"/>
  <c r="IL89" i="63"/>
  <c r="IL101" i="63" s="1"/>
  <c r="IL86" i="73" s="1"/>
  <c r="IK168" i="21"/>
  <c r="IJ175" i="21"/>
  <c r="IJ182" i="21" s="1"/>
  <c r="IJ196" i="21"/>
  <c r="II115" i="21"/>
  <c r="II270" i="21" s="1"/>
  <c r="II94" i="21"/>
  <c r="II101" i="21"/>
  <c r="IH109" i="21"/>
  <c r="IH264" i="21" s="1"/>
  <c r="IH110" i="21"/>
  <c r="IH265" i="21" s="1"/>
  <c r="IH112" i="21"/>
  <c r="IH267" i="21" s="1"/>
  <c r="IH111" i="21"/>
  <c r="IH266" i="21" s="1"/>
  <c r="IK89" i="33"/>
  <c r="IK101" i="33" s="1"/>
  <c r="IK79" i="73" s="1"/>
  <c r="IJ87" i="21"/>
  <c r="HX67" i="73" l="1"/>
  <c r="HW47" i="73"/>
  <c r="HT57" i="73"/>
  <c r="HT64" i="73"/>
  <c r="HV62" i="73"/>
  <c r="HV55" i="73"/>
  <c r="HU50" i="73"/>
  <c r="HT71" i="73"/>
  <c r="HU63" i="73"/>
  <c r="HU56" i="73"/>
  <c r="HU71" i="73"/>
  <c r="HV69" i="73"/>
  <c r="HV48" i="73"/>
  <c r="HX68" i="73"/>
  <c r="HX47" i="73"/>
  <c r="HZ203" i="21"/>
  <c r="HY143" i="63"/>
  <c r="HY32" i="73" s="1"/>
  <c r="HV278" i="63"/>
  <c r="HV35" i="73" s="1"/>
  <c r="HV207" i="21"/>
  <c r="HV279" i="63"/>
  <c r="HV42" i="73" s="1"/>
  <c r="HY204" i="21"/>
  <c r="HY144" i="63"/>
  <c r="HY39" i="73" s="1"/>
  <c r="HW233" i="63"/>
  <c r="HW34" i="73" s="1"/>
  <c r="HX189" i="63"/>
  <c r="HX40" i="73" s="1"/>
  <c r="HW124" i="21"/>
  <c r="HW279" i="21" s="1"/>
  <c r="HX188" i="63"/>
  <c r="HX33" i="73" s="1"/>
  <c r="HX205" i="21"/>
  <c r="HW187" i="33"/>
  <c r="HW19" i="73" s="1"/>
  <c r="HY103" i="33"/>
  <c r="HY17" i="73" s="1"/>
  <c r="HY67" i="73" s="1"/>
  <c r="HX144" i="33"/>
  <c r="HX25" i="73" s="1"/>
  <c r="HU275" i="33"/>
  <c r="HU28" i="73" s="1"/>
  <c r="HU64" i="73" s="1"/>
  <c r="HZ105" i="63"/>
  <c r="HZ38" i="73" s="1"/>
  <c r="HX123" i="21"/>
  <c r="HX278" i="21" s="1"/>
  <c r="HX234" i="63"/>
  <c r="HX41" i="73" s="1"/>
  <c r="HW234" i="63"/>
  <c r="HW41" i="73" s="1"/>
  <c r="HW206" i="21"/>
  <c r="HY104" i="33"/>
  <c r="HY24" i="73" s="1"/>
  <c r="HY122" i="21"/>
  <c r="HY277" i="21" s="1"/>
  <c r="HU126" i="21"/>
  <c r="HU281" i="21" s="1"/>
  <c r="HW188" i="33"/>
  <c r="HW26" i="73" s="1"/>
  <c r="HW62" i="73" s="1"/>
  <c r="HV231" i="33"/>
  <c r="HV27" i="73" s="1"/>
  <c r="HX124" i="21"/>
  <c r="HV125" i="21"/>
  <c r="HV280" i="21" s="1"/>
  <c r="HV230" i="33"/>
  <c r="HV20" i="73" s="1"/>
  <c r="IM89" i="63"/>
  <c r="IM101" i="63" s="1"/>
  <c r="IM86" i="73" s="1"/>
  <c r="IL168" i="21"/>
  <c r="IJ190" i="21"/>
  <c r="IJ192" i="21"/>
  <c r="IJ191" i="21"/>
  <c r="IJ193" i="21"/>
  <c r="IK196" i="21"/>
  <c r="IK175" i="21"/>
  <c r="IK182" i="21" s="1"/>
  <c r="IL89" i="33"/>
  <c r="IL101" i="33" s="1"/>
  <c r="IL79" i="73" s="1"/>
  <c r="IK87" i="21"/>
  <c r="IJ115" i="21"/>
  <c r="IJ270" i="21" s="1"/>
  <c r="IJ101" i="21"/>
  <c r="IJ94" i="21"/>
  <c r="II109" i="21"/>
  <c r="II264" i="21" s="1"/>
  <c r="II110" i="21"/>
  <c r="II265" i="21" s="1"/>
  <c r="II112" i="21"/>
  <c r="II267" i="21" s="1"/>
  <c r="II111" i="21"/>
  <c r="II266" i="21" s="1"/>
  <c r="HY46" i="73" l="1"/>
  <c r="HX61" i="73"/>
  <c r="HX54" i="73"/>
  <c r="HY53" i="73"/>
  <c r="HY60" i="73"/>
  <c r="HV70" i="73"/>
  <c r="HV49" i="73"/>
  <c r="HW48" i="73"/>
  <c r="HW69" i="73"/>
  <c r="HU57" i="73"/>
  <c r="HV56" i="73"/>
  <c r="HV63" i="73"/>
  <c r="HW55" i="73"/>
  <c r="HW230" i="33"/>
  <c r="HW20" i="73" s="1"/>
  <c r="HY143" i="33"/>
  <c r="HY18" i="73" s="1"/>
  <c r="HW125" i="21"/>
  <c r="HW280" i="21" s="1"/>
  <c r="HY123" i="21"/>
  <c r="HY278" i="21" s="1"/>
  <c r="HW231" i="33"/>
  <c r="HW27" i="73" s="1"/>
  <c r="HW56" i="73" s="1"/>
  <c r="HY144" i="33"/>
  <c r="HY25" i="73" s="1"/>
  <c r="HX125" i="21"/>
  <c r="HX279" i="21"/>
  <c r="HY205" i="21"/>
  <c r="HX233" i="63"/>
  <c r="HX34" i="73" s="1"/>
  <c r="HX206" i="21"/>
  <c r="HY189" i="63"/>
  <c r="HY40" i="73" s="1"/>
  <c r="IA104" i="63"/>
  <c r="IA31" i="73" s="1"/>
  <c r="HZ144" i="63"/>
  <c r="HZ39" i="73" s="1"/>
  <c r="HV126" i="21"/>
  <c r="HV281" i="21" s="1"/>
  <c r="IA203" i="21"/>
  <c r="IA105" i="63"/>
  <c r="IA38" i="73" s="1"/>
  <c r="HW207" i="21"/>
  <c r="HZ143" i="63"/>
  <c r="HZ32" i="73" s="1"/>
  <c r="HW278" i="63"/>
  <c r="HW35" i="73" s="1"/>
  <c r="HX188" i="33"/>
  <c r="HX26" i="73" s="1"/>
  <c r="HX62" i="73" s="1"/>
  <c r="IA143" i="63"/>
  <c r="IA32" i="73" s="1"/>
  <c r="HY188" i="63"/>
  <c r="HY33" i="73" s="1"/>
  <c r="HZ204" i="21"/>
  <c r="HX187" i="33"/>
  <c r="HX19" i="73" s="1"/>
  <c r="HX69" i="73" s="1"/>
  <c r="HW279" i="63"/>
  <c r="HW42" i="73" s="1"/>
  <c r="HY206" i="21"/>
  <c r="IB203" i="21"/>
  <c r="HZ104" i="33"/>
  <c r="HZ24" i="73" s="1"/>
  <c r="HV275" i="33"/>
  <c r="HV28" i="73" s="1"/>
  <c r="HZ103" i="33"/>
  <c r="HZ17" i="73" s="1"/>
  <c r="HZ46" i="73" s="1"/>
  <c r="HV274" i="33"/>
  <c r="HV21" i="73" s="1"/>
  <c r="HZ122" i="21"/>
  <c r="HZ277" i="21" s="1"/>
  <c r="IL175" i="21"/>
  <c r="IL182" i="21" s="1"/>
  <c r="IL196" i="21"/>
  <c r="IN89" i="63"/>
  <c r="IN101" i="63" s="1"/>
  <c r="IN86" i="73" s="1"/>
  <c r="IM168" i="21"/>
  <c r="IK190" i="21"/>
  <c r="IK192" i="21"/>
  <c r="IK191" i="21"/>
  <c r="IK193" i="21"/>
  <c r="IJ109" i="21"/>
  <c r="IJ264" i="21" s="1"/>
  <c r="IJ110" i="21"/>
  <c r="IJ265" i="21" s="1"/>
  <c r="IJ112" i="21"/>
  <c r="IJ267" i="21" s="1"/>
  <c r="IJ111" i="21"/>
  <c r="IJ266" i="21" s="1"/>
  <c r="IK115" i="21"/>
  <c r="IK270" i="21" s="1"/>
  <c r="IK101" i="21"/>
  <c r="IK94" i="21"/>
  <c r="IM89" i="33"/>
  <c r="IM101" i="33" s="1"/>
  <c r="IM79" i="73" s="1"/>
  <c r="IL87" i="21"/>
  <c r="HX55" i="73" l="1"/>
  <c r="HW63" i="73"/>
  <c r="HZ53" i="73"/>
  <c r="HZ60" i="73"/>
  <c r="HV64" i="73"/>
  <c r="HV57" i="73"/>
  <c r="HY68" i="73"/>
  <c r="HY47" i="73"/>
  <c r="HX48" i="73"/>
  <c r="HZ67" i="73"/>
  <c r="HW70" i="73"/>
  <c r="HW49" i="73"/>
  <c r="HY54" i="73"/>
  <c r="HY61" i="73"/>
  <c r="HV71" i="73"/>
  <c r="HV50" i="73"/>
  <c r="HX230" i="33"/>
  <c r="HX20" i="73" s="1"/>
  <c r="HX231" i="33"/>
  <c r="HX27" i="73" s="1"/>
  <c r="HX56" i="73" s="1"/>
  <c r="HZ144" i="33"/>
  <c r="HZ25" i="73" s="1"/>
  <c r="HZ61" i="73" s="1"/>
  <c r="HZ188" i="63"/>
  <c r="HZ33" i="73" s="1"/>
  <c r="HZ143" i="33"/>
  <c r="HZ18" i="73" s="1"/>
  <c r="HZ205" i="21"/>
  <c r="IB104" i="63"/>
  <c r="IB31" i="73" s="1"/>
  <c r="HZ189" i="63"/>
  <c r="HZ40" i="73" s="1"/>
  <c r="HZ123" i="21"/>
  <c r="HZ278" i="21" s="1"/>
  <c r="HX280" i="21"/>
  <c r="IA204" i="21"/>
  <c r="IA144" i="63"/>
  <c r="IA39" i="73" s="1"/>
  <c r="HX207" i="21"/>
  <c r="HX278" i="63"/>
  <c r="HX35" i="73" s="1"/>
  <c r="IA104" i="33"/>
  <c r="IA24" i="73" s="1"/>
  <c r="HW275" i="33"/>
  <c r="HW28" i="73" s="1"/>
  <c r="HY124" i="21"/>
  <c r="HY279" i="21" s="1"/>
  <c r="IA122" i="21"/>
  <c r="IA277" i="21" s="1"/>
  <c r="HY233" i="63"/>
  <c r="HY34" i="73" s="1"/>
  <c r="HX279" i="63"/>
  <c r="HX42" i="73" s="1"/>
  <c r="IA103" i="33"/>
  <c r="IA17" i="73" s="1"/>
  <c r="IC105" i="63"/>
  <c r="IC38" i="73" s="1"/>
  <c r="HY234" i="63"/>
  <c r="HY41" i="73" s="1"/>
  <c r="IB105" i="63"/>
  <c r="IB38" i="73" s="1"/>
  <c r="HY188" i="33"/>
  <c r="HY26" i="73" s="1"/>
  <c r="HY187" i="33"/>
  <c r="HY19" i="73" s="1"/>
  <c r="HW126" i="21"/>
  <c r="HW281" i="21" s="1"/>
  <c r="HW274" i="33"/>
  <c r="HW21" i="73" s="1"/>
  <c r="IM175" i="21"/>
  <c r="IM182" i="21" s="1"/>
  <c r="IM196" i="21"/>
  <c r="IN168" i="21"/>
  <c r="IO89" i="63"/>
  <c r="IO101" i="63" s="1"/>
  <c r="IO86" i="73" s="1"/>
  <c r="IL193" i="21"/>
  <c r="IL191" i="21"/>
  <c r="IL192" i="21"/>
  <c r="IL190" i="21"/>
  <c r="IB122" i="21"/>
  <c r="IB277" i="21" s="1"/>
  <c r="IB104" i="33"/>
  <c r="IB24" i="73" s="1"/>
  <c r="IK109" i="21"/>
  <c r="IK264" i="21" s="1"/>
  <c r="IK110" i="21"/>
  <c r="IK265" i="21" s="1"/>
  <c r="IK112" i="21"/>
  <c r="IK267" i="21" s="1"/>
  <c r="IK111" i="21"/>
  <c r="IK266" i="21" s="1"/>
  <c r="IL101" i="21"/>
  <c r="IL115" i="21"/>
  <c r="IL270" i="21" s="1"/>
  <c r="IL94" i="21"/>
  <c r="IN89" i="33"/>
  <c r="IN101" i="33" s="1"/>
  <c r="IN79" i="73" s="1"/>
  <c r="IM87" i="21"/>
  <c r="IA53" i="73" l="1"/>
  <c r="IA60" i="73"/>
  <c r="IB53" i="73"/>
  <c r="IB60" i="73"/>
  <c r="IA46" i="73"/>
  <c r="IA67" i="73"/>
  <c r="HZ47" i="73"/>
  <c r="HZ68" i="73"/>
  <c r="HX63" i="73"/>
  <c r="HW71" i="73"/>
  <c r="HW50" i="73"/>
  <c r="HY69" i="73"/>
  <c r="HY48" i="73"/>
  <c r="HY62" i="73"/>
  <c r="HY55" i="73"/>
  <c r="HX70" i="73"/>
  <c r="HX49" i="73"/>
  <c r="HW64" i="73"/>
  <c r="HW57" i="73"/>
  <c r="HZ54" i="73"/>
  <c r="IC144" i="63"/>
  <c r="IC39" i="73" s="1"/>
  <c r="HY125" i="21"/>
  <c r="HY280" i="21" s="1"/>
  <c r="IA188" i="63"/>
  <c r="IA33" i="73" s="1"/>
  <c r="HY278" i="63"/>
  <c r="HY35" i="73" s="1"/>
  <c r="HY230" i="33"/>
  <c r="HY20" i="73" s="1"/>
  <c r="HY231" i="33"/>
  <c r="HY27" i="73" s="1"/>
  <c r="HX275" i="33"/>
  <c r="HX28" i="73" s="1"/>
  <c r="HZ234" i="63"/>
  <c r="HZ41" i="73" s="1"/>
  <c r="HZ233" i="63"/>
  <c r="HZ34" i="73" s="1"/>
  <c r="IA189" i="63"/>
  <c r="IA40" i="73" s="1"/>
  <c r="HZ206" i="21"/>
  <c r="IB144" i="63"/>
  <c r="IB39" i="73" s="1"/>
  <c r="IA205" i="21"/>
  <c r="HX274" i="33"/>
  <c r="HX21" i="73" s="1"/>
  <c r="HX126" i="21"/>
  <c r="HX281" i="21" s="1"/>
  <c r="IB103" i="33"/>
  <c r="IB17" i="73" s="1"/>
  <c r="IB204" i="21"/>
  <c r="IB143" i="63"/>
  <c r="IB32" i="73" s="1"/>
  <c r="HY279" i="63"/>
  <c r="HY42" i="73" s="1"/>
  <c r="HY207" i="21"/>
  <c r="IC203" i="21"/>
  <c r="IC104" i="63"/>
  <c r="IC31" i="73" s="1"/>
  <c r="ID203" i="21"/>
  <c r="HZ124" i="21"/>
  <c r="HZ279" i="21" s="1"/>
  <c r="IC122" i="21"/>
  <c r="IA206" i="21"/>
  <c r="HZ187" i="33"/>
  <c r="HZ19" i="73" s="1"/>
  <c r="IA123" i="21"/>
  <c r="IA278" i="21" s="1"/>
  <c r="HZ188" i="33"/>
  <c r="HZ26" i="73" s="1"/>
  <c r="HZ55" i="73" s="1"/>
  <c r="HZ230" i="33"/>
  <c r="HZ20" i="73" s="1"/>
  <c r="IA143" i="33"/>
  <c r="IA18" i="73" s="1"/>
  <c r="IA47" i="73" s="1"/>
  <c r="IA144" i="33"/>
  <c r="IA25" i="73" s="1"/>
  <c r="IM190" i="21"/>
  <c r="IM192" i="21"/>
  <c r="IM191" i="21"/>
  <c r="IM193" i="21"/>
  <c r="IO168" i="21"/>
  <c r="IP89" i="63"/>
  <c r="IP101" i="63" s="1"/>
  <c r="IP86" i="73" s="1"/>
  <c r="IN196" i="21"/>
  <c r="IN175" i="21"/>
  <c r="IN182" i="21" s="1"/>
  <c r="IM115" i="21"/>
  <c r="IM270" i="21" s="1"/>
  <c r="IM94" i="21"/>
  <c r="IM101" i="21"/>
  <c r="IL109" i="21"/>
  <c r="IL264" i="21" s="1"/>
  <c r="IL110" i="21"/>
  <c r="IL265" i="21" s="1"/>
  <c r="IL111" i="21"/>
  <c r="IL266" i="21" s="1"/>
  <c r="IL112" i="21"/>
  <c r="IL267" i="21" s="1"/>
  <c r="IO89" i="33"/>
  <c r="IO101" i="33" s="1"/>
  <c r="IO79" i="73" s="1"/>
  <c r="IN87" i="21"/>
  <c r="HZ62" i="73" l="1"/>
  <c r="IA61" i="73"/>
  <c r="IA54" i="73"/>
  <c r="IB67" i="73"/>
  <c r="IB46" i="73"/>
  <c r="HX50" i="73"/>
  <c r="HX71" i="73"/>
  <c r="HX64" i="73"/>
  <c r="HX57" i="73"/>
  <c r="HZ70" i="73"/>
  <c r="HZ49" i="73"/>
  <c r="HY63" i="73"/>
  <c r="HY56" i="73"/>
  <c r="IA68" i="73"/>
  <c r="HY70" i="73"/>
  <c r="HY49" i="73"/>
  <c r="HZ69" i="73"/>
  <c r="HZ48" i="73"/>
  <c r="IC204" i="21"/>
  <c r="IC143" i="63"/>
  <c r="IC32" i="73" s="1"/>
  <c r="IB205" i="21"/>
  <c r="IA230" i="33"/>
  <c r="IA20" i="73" s="1"/>
  <c r="IB189" i="63"/>
  <c r="IB40" i="73" s="1"/>
  <c r="IB188" i="63"/>
  <c r="IB33" i="73" s="1"/>
  <c r="IC277" i="21"/>
  <c r="IA187" i="33"/>
  <c r="IA19" i="73" s="1"/>
  <c r="ID104" i="63"/>
  <c r="ID31" i="73" s="1"/>
  <c r="ID105" i="63"/>
  <c r="ID38" i="73" s="1"/>
  <c r="IA124" i="21"/>
  <c r="IA279" i="21" s="1"/>
  <c r="HY126" i="21"/>
  <c r="HY281" i="21" s="1"/>
  <c r="IA188" i="33"/>
  <c r="IA26" i="73" s="1"/>
  <c r="IA62" i="73" s="1"/>
  <c r="IC143" i="33"/>
  <c r="IC18" i="73" s="1"/>
  <c r="HZ279" i="63"/>
  <c r="HZ42" i="73" s="1"/>
  <c r="IA234" i="63"/>
  <c r="IA41" i="73" s="1"/>
  <c r="HY275" i="33"/>
  <c r="HY28" i="73" s="1"/>
  <c r="HY274" i="33"/>
  <c r="HY21" i="73" s="1"/>
  <c r="HY50" i="73" s="1"/>
  <c r="IB144" i="33"/>
  <c r="IB25" i="73" s="1"/>
  <c r="IB143" i="33"/>
  <c r="IB18" i="73" s="1"/>
  <c r="IC104" i="33"/>
  <c r="IC24" i="73" s="1"/>
  <c r="HZ231" i="33"/>
  <c r="HZ27" i="73" s="1"/>
  <c r="IB123" i="21"/>
  <c r="IB278" i="21" s="1"/>
  <c r="HZ207" i="21"/>
  <c r="HZ278" i="63"/>
  <c r="HZ35" i="73" s="1"/>
  <c r="IA233" i="63"/>
  <c r="IA34" i="73" s="1"/>
  <c r="IC103" i="33"/>
  <c r="IC17" i="73" s="1"/>
  <c r="HZ125" i="21"/>
  <c r="HZ280" i="21" s="1"/>
  <c r="IB234" i="63"/>
  <c r="IB41" i="73" s="1"/>
  <c r="IE105" i="63"/>
  <c r="IE38" i="73" s="1"/>
  <c r="ID143" i="63"/>
  <c r="ID32" i="73" s="1"/>
  <c r="ID103" i="33"/>
  <c r="ID17" i="73" s="1"/>
  <c r="IQ89" i="63"/>
  <c r="IQ101" i="63" s="1"/>
  <c r="IQ86" i="73" s="1"/>
  <c r="IP168" i="21"/>
  <c r="IN190" i="21"/>
  <c r="IN192" i="21"/>
  <c r="IN191" i="21"/>
  <c r="IN193" i="21"/>
  <c r="IO175" i="21"/>
  <c r="IO182" i="21" s="1"/>
  <c r="IO196" i="21"/>
  <c r="IN115" i="21"/>
  <c r="IN270" i="21" s="1"/>
  <c r="IN101" i="21"/>
  <c r="IN94" i="21"/>
  <c r="IM109" i="21"/>
  <c r="IM264" i="21" s="1"/>
  <c r="IM112" i="21"/>
  <c r="IM267" i="21" s="1"/>
  <c r="IM110" i="21"/>
  <c r="IM265" i="21" s="1"/>
  <c r="IM111" i="21"/>
  <c r="IM266" i="21" s="1"/>
  <c r="IP89" i="33"/>
  <c r="IP101" i="33" s="1"/>
  <c r="IP79" i="73" s="1"/>
  <c r="IO87" i="21"/>
  <c r="HY71" i="73" l="1"/>
  <c r="ID46" i="73"/>
  <c r="IB68" i="73"/>
  <c r="IB47" i="73"/>
  <c r="IA49" i="73"/>
  <c r="IA70" i="73"/>
  <c r="IC46" i="73"/>
  <c r="IC67" i="73"/>
  <c r="IB61" i="73"/>
  <c r="IB54" i="73"/>
  <c r="ID67" i="73"/>
  <c r="HY57" i="73"/>
  <c r="HY64" i="73"/>
  <c r="IA48" i="73"/>
  <c r="IA69" i="73"/>
  <c r="IA55" i="73"/>
  <c r="IC60" i="73"/>
  <c r="IC53" i="73"/>
  <c r="HZ56" i="73"/>
  <c r="HZ63" i="73"/>
  <c r="IC68" i="73"/>
  <c r="IC47" i="73"/>
  <c r="HZ275" i="33"/>
  <c r="HZ28" i="73" s="1"/>
  <c r="IA231" i="33"/>
  <c r="IA27" i="73" s="1"/>
  <c r="IA125" i="21"/>
  <c r="IA280" i="21" s="1"/>
  <c r="IB187" i="33"/>
  <c r="IB19" i="73" s="1"/>
  <c r="IB69" i="73" s="1"/>
  <c r="IE203" i="21"/>
  <c r="IA278" i="63"/>
  <c r="IA35" i="73" s="1"/>
  <c r="IB233" i="63"/>
  <c r="IB34" i="73" s="1"/>
  <c r="IB124" i="21"/>
  <c r="IB279" i="21" s="1"/>
  <c r="HZ274" i="33"/>
  <c r="HZ21" i="73" s="1"/>
  <c r="ID143" i="33"/>
  <c r="ID18" i="73" s="1"/>
  <c r="IB188" i="33"/>
  <c r="IB26" i="73" s="1"/>
  <c r="IC144" i="33"/>
  <c r="IC25" i="73" s="1"/>
  <c r="IC54" i="73" s="1"/>
  <c r="IC123" i="21"/>
  <c r="IC278" i="21" s="1"/>
  <c r="IA279" i="63"/>
  <c r="IA42" i="73" s="1"/>
  <c r="IA207" i="21"/>
  <c r="ID104" i="33"/>
  <c r="ID24" i="73" s="1"/>
  <c r="ID122" i="21"/>
  <c r="ID277" i="21" s="1"/>
  <c r="IE104" i="63"/>
  <c r="IE31" i="73" s="1"/>
  <c r="HZ126" i="21"/>
  <c r="HZ281" i="21" s="1"/>
  <c r="IC189" i="63"/>
  <c r="IC40" i="73" s="1"/>
  <c r="IC188" i="63"/>
  <c r="IC33" i="73" s="1"/>
  <c r="IC205" i="21"/>
  <c r="IE144" i="63"/>
  <c r="IE39" i="73" s="1"/>
  <c r="IB206" i="21"/>
  <c r="IF203" i="21"/>
  <c r="ID144" i="63"/>
  <c r="ID39" i="73" s="1"/>
  <c r="ID204" i="21"/>
  <c r="IC233" i="63"/>
  <c r="IC34" i="73" s="1"/>
  <c r="IP175" i="21"/>
  <c r="IP182" i="21" s="1"/>
  <c r="IP196" i="21"/>
  <c r="IR89" i="63"/>
  <c r="IR101" i="63" s="1"/>
  <c r="IR86" i="73" s="1"/>
  <c r="IQ168" i="21"/>
  <c r="IE122" i="21"/>
  <c r="IE104" i="33"/>
  <c r="IE24" i="73" s="1"/>
  <c r="IE103" i="33"/>
  <c r="IE17" i="73" s="1"/>
  <c r="IO190" i="21"/>
  <c r="IO193" i="21"/>
  <c r="IO191" i="21"/>
  <c r="IO192" i="21"/>
  <c r="IQ89" i="33"/>
  <c r="IQ101" i="33" s="1"/>
  <c r="IQ79" i="73" s="1"/>
  <c r="IP87" i="21"/>
  <c r="IN109" i="21"/>
  <c r="IN264" i="21" s="1"/>
  <c r="IN110" i="21"/>
  <c r="IN265" i="21" s="1"/>
  <c r="IN111" i="21"/>
  <c r="IN266" i="21" s="1"/>
  <c r="IN112" i="21"/>
  <c r="IN267" i="21" s="1"/>
  <c r="IO101" i="21"/>
  <c r="IO115" i="21"/>
  <c r="IO270" i="21" s="1"/>
  <c r="IO94" i="21"/>
  <c r="IB48" i="73" l="1"/>
  <c r="IC61" i="73"/>
  <c r="ID47" i="73"/>
  <c r="ID68" i="73"/>
  <c r="IA56" i="73"/>
  <c r="IA63" i="73"/>
  <c r="IE46" i="73"/>
  <c r="IE67" i="73"/>
  <c r="IE60" i="73"/>
  <c r="IE53" i="73"/>
  <c r="HZ50" i="73"/>
  <c r="HZ71" i="73"/>
  <c r="HZ64" i="73"/>
  <c r="HZ57" i="73"/>
  <c r="IB62" i="73"/>
  <c r="IB55" i="73"/>
  <c r="ID53" i="73"/>
  <c r="ID60" i="73"/>
  <c r="IA126" i="21"/>
  <c r="IA281" i="21" s="1"/>
  <c r="IC234" i="63"/>
  <c r="IC41" i="73" s="1"/>
  <c r="IE277" i="21"/>
  <c r="IC206" i="21"/>
  <c r="IB278" i="63"/>
  <c r="IB35" i="73" s="1"/>
  <c r="IB207" i="21"/>
  <c r="IA274" i="33"/>
  <c r="IA21" i="73" s="1"/>
  <c r="ID144" i="33"/>
  <c r="ID25" i="73" s="1"/>
  <c r="IA275" i="33"/>
  <c r="IA28" i="73" s="1"/>
  <c r="ID123" i="21"/>
  <c r="ID278" i="21" s="1"/>
  <c r="IB279" i="63"/>
  <c r="IB42" i="73" s="1"/>
  <c r="IE143" i="63"/>
  <c r="IE32" i="73" s="1"/>
  <c r="IF105" i="63"/>
  <c r="IF38" i="73" s="1"/>
  <c r="IF144" i="63"/>
  <c r="IF39" i="73" s="1"/>
  <c r="IF104" i="63"/>
  <c r="IF31" i="73" s="1"/>
  <c r="IB231" i="33"/>
  <c r="IB27" i="73" s="1"/>
  <c r="IC188" i="33"/>
  <c r="IC26" i="73" s="1"/>
  <c r="IE204" i="21"/>
  <c r="IC124" i="21"/>
  <c r="IC279" i="21" s="1"/>
  <c r="IE143" i="33"/>
  <c r="IE18" i="73" s="1"/>
  <c r="IE68" i="73" s="1"/>
  <c r="IC187" i="33"/>
  <c r="IC19" i="73" s="1"/>
  <c r="IB230" i="33"/>
  <c r="IB20" i="73" s="1"/>
  <c r="IB125" i="21"/>
  <c r="IB280" i="21" s="1"/>
  <c r="ID234" i="63"/>
  <c r="ID41" i="73" s="1"/>
  <c r="ID205" i="21"/>
  <c r="ID188" i="63"/>
  <c r="ID33" i="73" s="1"/>
  <c r="ID189" i="63"/>
  <c r="ID40" i="73" s="1"/>
  <c r="IC230" i="33"/>
  <c r="IC20" i="73" s="1"/>
  <c r="IQ175" i="21"/>
  <c r="IQ182" i="21" s="1"/>
  <c r="IQ196" i="21"/>
  <c r="IP193" i="21"/>
  <c r="IP191" i="21"/>
  <c r="IP190" i="21"/>
  <c r="IP192" i="21"/>
  <c r="IF104" i="33"/>
  <c r="IF24" i="73" s="1"/>
  <c r="IF122" i="21"/>
  <c r="IF277" i="21" s="1"/>
  <c r="IR168" i="21"/>
  <c r="IS89" i="63"/>
  <c r="IS101" i="63" s="1"/>
  <c r="IS86" i="73" s="1"/>
  <c r="IP115" i="21"/>
  <c r="IP270" i="21" s="1"/>
  <c r="IP94" i="21"/>
  <c r="IP101" i="21"/>
  <c r="IR89" i="33"/>
  <c r="IR101" i="33" s="1"/>
  <c r="IR79" i="73" s="1"/>
  <c r="IQ87" i="21"/>
  <c r="IO109" i="21"/>
  <c r="IO264" i="21" s="1"/>
  <c r="IO110" i="21"/>
  <c r="IO265" i="21" s="1"/>
  <c r="IO112" i="21"/>
  <c r="IO267" i="21" s="1"/>
  <c r="IO111" i="21"/>
  <c r="IO266" i="21" s="1"/>
  <c r="IA71" i="73" l="1"/>
  <c r="IA50" i="73"/>
  <c r="IB49" i="73"/>
  <c r="IB70" i="73"/>
  <c r="IE47" i="73"/>
  <c r="IC70" i="73"/>
  <c r="IC49" i="73"/>
  <c r="IA64" i="73"/>
  <c r="IA57" i="73"/>
  <c r="IC69" i="73"/>
  <c r="IC48" i="73"/>
  <c r="IF60" i="73"/>
  <c r="IF53" i="73"/>
  <c r="IC55" i="73"/>
  <c r="IC62" i="73"/>
  <c r="IB63" i="73"/>
  <c r="IB56" i="73"/>
  <c r="ID54" i="73"/>
  <c r="ID61" i="73"/>
  <c r="IC207" i="21"/>
  <c r="IE189" i="63"/>
  <c r="IE40" i="73" s="1"/>
  <c r="IE205" i="21"/>
  <c r="IE188" i="63"/>
  <c r="IE33" i="73" s="1"/>
  <c r="IC278" i="63"/>
  <c r="IC35" i="73" s="1"/>
  <c r="IG104" i="63"/>
  <c r="IG31" i="73" s="1"/>
  <c r="IF143" i="63"/>
  <c r="IF32" i="73" s="1"/>
  <c r="IF204" i="21"/>
  <c r="IE144" i="33"/>
  <c r="IE25" i="73" s="1"/>
  <c r="IE123" i="21"/>
  <c r="IE278" i="21" s="1"/>
  <c r="IG105" i="63"/>
  <c r="IG38" i="73" s="1"/>
  <c r="IG203" i="21"/>
  <c r="ID231" i="33"/>
  <c r="ID27" i="73" s="1"/>
  <c r="IB126" i="21"/>
  <c r="IB281" i="21" s="1"/>
  <c r="IF103" i="33"/>
  <c r="IF17" i="73" s="1"/>
  <c r="IF67" i="73" s="1"/>
  <c r="ID206" i="21"/>
  <c r="ID188" i="33"/>
  <c r="ID26" i="73" s="1"/>
  <c r="IC279" i="63"/>
  <c r="IC42" i="73" s="1"/>
  <c r="ID233" i="63"/>
  <c r="ID34" i="73" s="1"/>
  <c r="IB275" i="33"/>
  <c r="IB28" i="73" s="1"/>
  <c r="IB57" i="73" s="1"/>
  <c r="ID124" i="21"/>
  <c r="ID279" i="21" s="1"/>
  <c r="ID187" i="33"/>
  <c r="ID19" i="73" s="1"/>
  <c r="IB274" i="33"/>
  <c r="IB21" i="73" s="1"/>
  <c r="IB50" i="73" s="1"/>
  <c r="IC231" i="33"/>
  <c r="IC27" i="73" s="1"/>
  <c r="IC63" i="73" s="1"/>
  <c r="IC125" i="21"/>
  <c r="IC280" i="21" s="1"/>
  <c r="IF123" i="21"/>
  <c r="IR175" i="21"/>
  <c r="IR182" i="21" s="1"/>
  <c r="IR196" i="21"/>
  <c r="IT89" i="63"/>
  <c r="IT101" i="63" s="1"/>
  <c r="IT86" i="73" s="1"/>
  <c r="IS168" i="21"/>
  <c r="IQ192" i="21"/>
  <c r="IQ190" i="21"/>
  <c r="IQ193" i="21"/>
  <c r="IQ191" i="21"/>
  <c r="IP109" i="21"/>
  <c r="IP264" i="21" s="1"/>
  <c r="IP110" i="21"/>
  <c r="IP265" i="21" s="1"/>
  <c r="IP111" i="21"/>
  <c r="IP266" i="21" s="1"/>
  <c r="IP112" i="21"/>
  <c r="IP267" i="21" s="1"/>
  <c r="IQ115" i="21"/>
  <c r="IQ270" i="21" s="1"/>
  <c r="IQ101" i="21"/>
  <c r="IQ94" i="21"/>
  <c r="IS89" i="33"/>
  <c r="IS101" i="33" s="1"/>
  <c r="IS79" i="73" s="1"/>
  <c r="IR87" i="21"/>
  <c r="IB64" i="73" l="1"/>
  <c r="IE61" i="73"/>
  <c r="IE54" i="73"/>
  <c r="IC56" i="73"/>
  <c r="ID48" i="73"/>
  <c r="ID69" i="73"/>
  <c r="ID55" i="73"/>
  <c r="ID62" i="73"/>
  <c r="ID63" i="73"/>
  <c r="ID56" i="73"/>
  <c r="IB71" i="73"/>
  <c r="IF46" i="73"/>
  <c r="ID207" i="21"/>
  <c r="IG143" i="63"/>
  <c r="IG32" i="73" s="1"/>
  <c r="ID279" i="63"/>
  <c r="ID42" i="73" s="1"/>
  <c r="IC274" i="33"/>
  <c r="IC21" i="73" s="1"/>
  <c r="IG144" i="63"/>
  <c r="IG39" i="73" s="1"/>
  <c r="ID278" i="63"/>
  <c r="ID35" i="73" s="1"/>
  <c r="IG204" i="21"/>
  <c r="ID230" i="33"/>
  <c r="ID20" i="73" s="1"/>
  <c r="IE233" i="63"/>
  <c r="IE34" i="73" s="1"/>
  <c r="IE188" i="33"/>
  <c r="IE26" i="73" s="1"/>
  <c r="IE62" i="73" s="1"/>
  <c r="IE234" i="63"/>
  <c r="IE41" i="73" s="1"/>
  <c r="IE206" i="21"/>
  <c r="IF278" i="21"/>
  <c r="IC126" i="21"/>
  <c r="IC281" i="21" s="1"/>
  <c r="ID125" i="21"/>
  <c r="ID280" i="21" s="1"/>
  <c r="IC275" i="33"/>
  <c r="IC28" i="73" s="1"/>
  <c r="IC57" i="73" s="1"/>
  <c r="IF205" i="21"/>
  <c r="IH203" i="21"/>
  <c r="IG123" i="21"/>
  <c r="IH104" i="63"/>
  <c r="IH31" i="73" s="1"/>
  <c r="IH105" i="63"/>
  <c r="IH38" i="73" s="1"/>
  <c r="IG122" i="21"/>
  <c r="IG277" i="21" s="1"/>
  <c r="IF143" i="33"/>
  <c r="IF18" i="73" s="1"/>
  <c r="IG103" i="33"/>
  <c r="IG17" i="73" s="1"/>
  <c r="IG46" i="73" s="1"/>
  <c r="IE187" i="33"/>
  <c r="IE19" i="73" s="1"/>
  <c r="IE124" i="21"/>
  <c r="IE279" i="21" s="1"/>
  <c r="IG104" i="33"/>
  <c r="IG24" i="73" s="1"/>
  <c r="IF144" i="33"/>
  <c r="IF25" i="73" s="1"/>
  <c r="II104" i="63"/>
  <c r="II31" i="73" s="1"/>
  <c r="IF189" i="63"/>
  <c r="IF40" i="73" s="1"/>
  <c r="IF188" i="63"/>
  <c r="IF33" i="73" s="1"/>
  <c r="ID274" i="33"/>
  <c r="ID21" i="73" s="1"/>
  <c r="IE125" i="21"/>
  <c r="IR193" i="21"/>
  <c r="IR190" i="21"/>
  <c r="IR191" i="21"/>
  <c r="IR192" i="21"/>
  <c r="IT168" i="21"/>
  <c r="IU89" i="63"/>
  <c r="IU101" i="63" s="1"/>
  <c r="IU86" i="73" s="1"/>
  <c r="IS175" i="21"/>
  <c r="IS182" i="21" s="1"/>
  <c r="IS196" i="21"/>
  <c r="IT89" i="33"/>
  <c r="IT101" i="33" s="1"/>
  <c r="IT79" i="73" s="1"/>
  <c r="IS87" i="21"/>
  <c r="IR115" i="21"/>
  <c r="IR270" i="21" s="1"/>
  <c r="IR94" i="21"/>
  <c r="IR101" i="21"/>
  <c r="IQ109" i="21"/>
  <c r="IQ264" i="21" s="1"/>
  <c r="IQ110" i="21"/>
  <c r="IQ265" i="21" s="1"/>
  <c r="IQ112" i="21"/>
  <c r="IQ267" i="21" s="1"/>
  <c r="IQ111" i="21"/>
  <c r="IQ266" i="21" s="1"/>
  <c r="IC64" i="73" l="1"/>
  <c r="IE48" i="73"/>
  <c r="IE69" i="73"/>
  <c r="ID50" i="73"/>
  <c r="ID71" i="73"/>
  <c r="ID70" i="73"/>
  <c r="ID49" i="73"/>
  <c r="IF68" i="73"/>
  <c r="IF47" i="73"/>
  <c r="IE55" i="73"/>
  <c r="IF61" i="73"/>
  <c r="IF54" i="73"/>
  <c r="IC71" i="73"/>
  <c r="IC50" i="73"/>
  <c r="IG67" i="73"/>
  <c r="IG53" i="73"/>
  <c r="IG60" i="73"/>
  <c r="IG278" i="21"/>
  <c r="IE278" i="63"/>
  <c r="IE35" i="73" s="1"/>
  <c r="IE207" i="21"/>
  <c r="IE279" i="63"/>
  <c r="IE42" i="73" s="1"/>
  <c r="IE280" i="21"/>
  <c r="IG189" i="63"/>
  <c r="IG40" i="73" s="1"/>
  <c r="IF234" i="63"/>
  <c r="IF41" i="73" s="1"/>
  <c r="IG188" i="63"/>
  <c r="IG33" i="73" s="1"/>
  <c r="IG205" i="21"/>
  <c r="IF233" i="63"/>
  <c r="IF34" i="73" s="1"/>
  <c r="IF206" i="21"/>
  <c r="IH122" i="21"/>
  <c r="IH277" i="21" s="1"/>
  <c r="IH104" i="33"/>
  <c r="IH24" i="73" s="1"/>
  <c r="II203" i="21"/>
  <c r="IH103" i="33"/>
  <c r="IH17" i="73" s="1"/>
  <c r="IH46" i="73" s="1"/>
  <c r="IG144" i="33"/>
  <c r="IG25" i="73" s="1"/>
  <c r="II105" i="63"/>
  <c r="II38" i="73" s="1"/>
  <c r="IG143" i="33"/>
  <c r="IG18" i="73" s="1"/>
  <c r="IH204" i="21"/>
  <c r="IF188" i="33"/>
  <c r="IF26" i="73" s="1"/>
  <c r="ID275" i="33"/>
  <c r="ID28" i="73" s="1"/>
  <c r="IH143" i="63"/>
  <c r="IH32" i="73" s="1"/>
  <c r="IF187" i="33"/>
  <c r="IF19" i="73" s="1"/>
  <c r="IH144" i="63"/>
  <c r="IH39" i="73" s="1"/>
  <c r="IF124" i="21"/>
  <c r="IF279" i="21" s="1"/>
  <c r="IE231" i="33"/>
  <c r="IE27" i="73" s="1"/>
  <c r="IE230" i="33"/>
  <c r="IE20" i="73" s="1"/>
  <c r="IE49" i="73" s="1"/>
  <c r="IJ105" i="63"/>
  <c r="IJ38" i="73" s="1"/>
  <c r="ID126" i="21"/>
  <c r="ID281" i="21" s="1"/>
  <c r="IT196" i="21"/>
  <c r="IT175" i="21"/>
  <c r="IT182" i="21" s="1"/>
  <c r="IS193" i="21"/>
  <c r="IS191" i="21"/>
  <c r="IS190" i="21"/>
  <c r="IS192" i="21"/>
  <c r="IU168" i="21"/>
  <c r="IV89" i="63"/>
  <c r="IV101" i="63" s="1"/>
  <c r="IV86" i="73" s="1"/>
  <c r="IS115" i="21"/>
  <c r="IS270" i="21" s="1"/>
  <c r="IS94" i="21"/>
  <c r="IS101" i="21"/>
  <c r="IR109" i="21"/>
  <c r="IR264" i="21" s="1"/>
  <c r="IR110" i="21"/>
  <c r="IR265" i="21" s="1"/>
  <c r="IR112" i="21"/>
  <c r="IR267" i="21" s="1"/>
  <c r="IR111" i="21"/>
  <c r="IR266" i="21" s="1"/>
  <c r="IU89" i="33"/>
  <c r="IU101" i="33" s="1"/>
  <c r="IU79" i="73" s="1"/>
  <c r="IT87" i="21"/>
  <c r="IE70" i="73" l="1"/>
  <c r="ID64" i="73"/>
  <c r="ID57" i="73"/>
  <c r="IH60" i="73"/>
  <c r="IH53" i="73"/>
  <c r="IF55" i="73"/>
  <c r="IF62" i="73"/>
  <c r="IG68" i="73"/>
  <c r="IG47" i="73"/>
  <c r="IE56" i="73"/>
  <c r="IE63" i="73"/>
  <c r="IG61" i="73"/>
  <c r="IG54" i="73"/>
  <c r="IH67" i="73"/>
  <c r="IF48" i="73"/>
  <c r="IF69" i="73"/>
  <c r="II143" i="63"/>
  <c r="II32" i="73" s="1"/>
  <c r="II144" i="63"/>
  <c r="II39" i="73" s="1"/>
  <c r="IG206" i="21"/>
  <c r="IG233" i="63"/>
  <c r="IG34" i="73" s="1"/>
  <c r="II204" i="21"/>
  <c r="IG234" i="63"/>
  <c r="IG41" i="73" s="1"/>
  <c r="IE126" i="21"/>
  <c r="IE281" i="21" s="1"/>
  <c r="IH234" i="63"/>
  <c r="IH41" i="73" s="1"/>
  <c r="IF279" i="63"/>
  <c r="IF42" i="73" s="1"/>
  <c r="IF278" i="63"/>
  <c r="IF35" i="73" s="1"/>
  <c r="IH188" i="63"/>
  <c r="IH33" i="73" s="1"/>
  <c r="IJ104" i="63"/>
  <c r="IJ31" i="73" s="1"/>
  <c r="IF207" i="21"/>
  <c r="IH205" i="21"/>
  <c r="IG187" i="33"/>
  <c r="IG19" i="73" s="1"/>
  <c r="IH189" i="63"/>
  <c r="IH40" i="73" s="1"/>
  <c r="IJ203" i="21"/>
  <c r="IE274" i="33"/>
  <c r="IE21" i="73" s="1"/>
  <c r="IG188" i="33"/>
  <c r="IG26" i="73" s="1"/>
  <c r="IE275" i="33"/>
  <c r="IE28" i="73" s="1"/>
  <c r="IK203" i="21"/>
  <c r="IF125" i="21"/>
  <c r="IF280" i="21" s="1"/>
  <c r="IG124" i="21"/>
  <c r="IG279" i="21" s="1"/>
  <c r="IG230" i="33"/>
  <c r="IG20" i="73" s="1"/>
  <c r="IF230" i="33"/>
  <c r="IF20" i="73" s="1"/>
  <c r="II104" i="33"/>
  <c r="II24" i="73" s="1"/>
  <c r="II122" i="21"/>
  <c r="II277" i="21" s="1"/>
  <c r="IH143" i="33"/>
  <c r="IH18" i="73" s="1"/>
  <c r="IH47" i="73" s="1"/>
  <c r="II103" i="33"/>
  <c r="II17" i="73" s="1"/>
  <c r="IH123" i="21"/>
  <c r="IH278" i="21" s="1"/>
  <c r="IF231" i="33"/>
  <c r="IF27" i="73" s="1"/>
  <c r="IF56" i="73" s="1"/>
  <c r="IH144" i="33"/>
  <c r="IH25" i="73" s="1"/>
  <c r="IW89" i="63"/>
  <c r="IW101" i="63" s="1"/>
  <c r="IW86" i="73" s="1"/>
  <c r="IV168" i="21"/>
  <c r="IJ122" i="21"/>
  <c r="IU175" i="21"/>
  <c r="IU182" i="21" s="1"/>
  <c r="IU196" i="21"/>
  <c r="IT191" i="21"/>
  <c r="IT190" i="21"/>
  <c r="IT192" i="21"/>
  <c r="IT193" i="21"/>
  <c r="IF275" i="33"/>
  <c r="IF28" i="73" s="1"/>
  <c r="IS109" i="21"/>
  <c r="IS264" i="21" s="1"/>
  <c r="IS110" i="21"/>
  <c r="IS265" i="21" s="1"/>
  <c r="IS111" i="21"/>
  <c r="IS266" i="21" s="1"/>
  <c r="IS112" i="21"/>
  <c r="IS267" i="21" s="1"/>
  <c r="IT115" i="21"/>
  <c r="IT270" i="21" s="1"/>
  <c r="IT101" i="21"/>
  <c r="IT94" i="21"/>
  <c r="IV89" i="33"/>
  <c r="IV101" i="33" s="1"/>
  <c r="IV79" i="73" s="1"/>
  <c r="IU87" i="21"/>
  <c r="IH68" i="73" l="1"/>
  <c r="II46" i="73"/>
  <c r="II67" i="73"/>
  <c r="IF63" i="73"/>
  <c r="IE57" i="73"/>
  <c r="IE64" i="73"/>
  <c r="IF64" i="73"/>
  <c r="IF57" i="73"/>
  <c r="II60" i="73"/>
  <c r="II53" i="73"/>
  <c r="IE71" i="73"/>
  <c r="IE50" i="73"/>
  <c r="IG48" i="73"/>
  <c r="IG69" i="73"/>
  <c r="IG62" i="73"/>
  <c r="IG55" i="73"/>
  <c r="IF70" i="73"/>
  <c r="IF49" i="73"/>
  <c r="IH61" i="73"/>
  <c r="IH54" i="73"/>
  <c r="IG49" i="73"/>
  <c r="IG70" i="73"/>
  <c r="IH233" i="63"/>
  <c r="IH34" i="73" s="1"/>
  <c r="IH206" i="21"/>
  <c r="IJ277" i="21"/>
  <c r="IF274" i="33"/>
  <c r="IF21" i="73" s="1"/>
  <c r="IF126" i="21"/>
  <c r="IF281" i="21" s="1"/>
  <c r="II205" i="21"/>
  <c r="IJ143" i="63"/>
  <c r="IJ32" i="73" s="1"/>
  <c r="IJ144" i="63"/>
  <c r="IJ39" i="73" s="1"/>
  <c r="IJ204" i="21"/>
  <c r="II189" i="63"/>
  <c r="II40" i="73" s="1"/>
  <c r="IK105" i="63"/>
  <c r="IK38" i="73" s="1"/>
  <c r="II188" i="63"/>
  <c r="II33" i="73" s="1"/>
  <c r="IG125" i="21"/>
  <c r="IG280" i="21" s="1"/>
  <c r="IJ103" i="33"/>
  <c r="IJ17" i="73" s="1"/>
  <c r="IJ104" i="33"/>
  <c r="IJ24" i="73" s="1"/>
  <c r="IG231" i="33"/>
  <c r="IG27" i="73" s="1"/>
  <c r="IK104" i="63"/>
  <c r="IK31" i="73" s="1"/>
  <c r="IG207" i="21"/>
  <c r="IG278" i="63"/>
  <c r="IG35" i="73" s="1"/>
  <c r="IG279" i="63"/>
  <c r="IG42" i="73" s="1"/>
  <c r="IK204" i="21"/>
  <c r="II144" i="33"/>
  <c r="II25" i="73" s="1"/>
  <c r="II143" i="33"/>
  <c r="II18" i="73" s="1"/>
  <c r="II68" i="73" s="1"/>
  <c r="II123" i="21"/>
  <c r="II278" i="21" s="1"/>
  <c r="IH124" i="21"/>
  <c r="IH279" i="21" s="1"/>
  <c r="IH187" i="33"/>
  <c r="IH19" i="73" s="1"/>
  <c r="IH188" i="33"/>
  <c r="IH26" i="73" s="1"/>
  <c r="IH62" i="73" s="1"/>
  <c r="IK103" i="33"/>
  <c r="IK17" i="73" s="1"/>
  <c r="IU193" i="21"/>
  <c r="IU190" i="21"/>
  <c r="IU192" i="21"/>
  <c r="IU191" i="21"/>
  <c r="IV196" i="21"/>
  <c r="IV175" i="21"/>
  <c r="IV182" i="21" s="1"/>
  <c r="IX89" i="63"/>
  <c r="IX101" i="63" s="1"/>
  <c r="IX86" i="73" s="1"/>
  <c r="IW168" i="21"/>
  <c r="IT109" i="21"/>
  <c r="IT264" i="21" s="1"/>
  <c r="IT110" i="21"/>
  <c r="IT265" i="21" s="1"/>
  <c r="IT111" i="21"/>
  <c r="IT266" i="21" s="1"/>
  <c r="IT112" i="21"/>
  <c r="IT267" i="21" s="1"/>
  <c r="IU115" i="21"/>
  <c r="IU270" i="21" s="1"/>
  <c r="IU94" i="21"/>
  <c r="IU101" i="21"/>
  <c r="IK144" i="63"/>
  <c r="IK39" i="73" s="1"/>
  <c r="IW89" i="33"/>
  <c r="IW101" i="33" s="1"/>
  <c r="IW79" i="73" s="1"/>
  <c r="IV87" i="21"/>
  <c r="IH55" i="73" l="1"/>
  <c r="IG63" i="73"/>
  <c r="IG56" i="73"/>
  <c r="IJ60" i="73"/>
  <c r="IJ53" i="73"/>
  <c r="II61" i="73"/>
  <c r="II54" i="73"/>
  <c r="IJ46" i="73"/>
  <c r="IJ67" i="73"/>
  <c r="IK46" i="73"/>
  <c r="IK67" i="73"/>
  <c r="IF50" i="73"/>
  <c r="IF71" i="73"/>
  <c r="IH69" i="73"/>
  <c r="IH48" i="73"/>
  <c r="II47" i="73"/>
  <c r="II234" i="63"/>
  <c r="II41" i="73" s="1"/>
  <c r="IK143" i="63"/>
  <c r="IK32" i="73" s="1"/>
  <c r="IH230" i="33"/>
  <c r="IH20" i="73" s="1"/>
  <c r="IH125" i="21"/>
  <c r="IH280" i="21" s="1"/>
  <c r="II206" i="21"/>
  <c r="II233" i="63"/>
  <c r="II34" i="73" s="1"/>
  <c r="IH207" i="21"/>
  <c r="IH279" i="63"/>
  <c r="IH42" i="73" s="1"/>
  <c r="IH278" i="63"/>
  <c r="IH35" i="73" s="1"/>
  <c r="IK123" i="21"/>
  <c r="IK278" i="21" s="1"/>
  <c r="IH231" i="33"/>
  <c r="IH27" i="73" s="1"/>
  <c r="IJ189" i="63"/>
  <c r="IJ40" i="73" s="1"/>
  <c r="IL203" i="21"/>
  <c r="IL105" i="63"/>
  <c r="IL38" i="73" s="1"/>
  <c r="IL104" i="63"/>
  <c r="IL31" i="73" s="1"/>
  <c r="IJ143" i="33"/>
  <c r="IJ18" i="73" s="1"/>
  <c r="II188" i="33"/>
  <c r="II26" i="73" s="1"/>
  <c r="IG274" i="33"/>
  <c r="IG21" i="73" s="1"/>
  <c r="IJ205" i="21"/>
  <c r="IJ188" i="63"/>
  <c r="IJ33" i="73" s="1"/>
  <c r="IJ123" i="21"/>
  <c r="IJ278" i="21" s="1"/>
  <c r="II187" i="33"/>
  <c r="II19" i="73" s="1"/>
  <c r="IJ144" i="33"/>
  <c r="IJ25" i="73" s="1"/>
  <c r="II124" i="21"/>
  <c r="II279" i="21" s="1"/>
  <c r="IG275" i="33"/>
  <c r="IG28" i="73" s="1"/>
  <c r="IG64" i="73" s="1"/>
  <c r="IG126" i="21"/>
  <c r="IG281" i="21" s="1"/>
  <c r="II230" i="33"/>
  <c r="II20" i="73" s="1"/>
  <c r="IJ234" i="63"/>
  <c r="IJ41" i="73" s="1"/>
  <c r="IK122" i="21"/>
  <c r="IK277" i="21" s="1"/>
  <c r="IK104" i="33"/>
  <c r="IK24" i="73" s="1"/>
  <c r="IL122" i="21"/>
  <c r="IL103" i="33"/>
  <c r="IL17" i="73" s="1"/>
  <c r="IL104" i="33"/>
  <c r="IL24" i="73" s="1"/>
  <c r="IV190" i="21"/>
  <c r="IV192" i="21"/>
  <c r="IV193" i="21"/>
  <c r="IV191" i="21"/>
  <c r="IW175" i="21"/>
  <c r="IW182" i="21" s="1"/>
  <c r="IW196" i="21"/>
  <c r="IX168" i="21"/>
  <c r="IY89" i="63"/>
  <c r="IY101" i="63" s="1"/>
  <c r="IY86" i="73" s="1"/>
  <c r="IU109" i="21"/>
  <c r="IU264" i="21" s="1"/>
  <c r="IU110" i="21"/>
  <c r="IU265" i="21" s="1"/>
  <c r="IU111" i="21"/>
  <c r="IU266" i="21" s="1"/>
  <c r="IU112" i="21"/>
  <c r="IU267" i="21" s="1"/>
  <c r="IV115" i="21"/>
  <c r="IV270" i="21" s="1"/>
  <c r="IV101" i="21"/>
  <c r="IV94" i="21"/>
  <c r="IX89" i="33"/>
  <c r="IX101" i="33" s="1"/>
  <c r="IX79" i="73" s="1"/>
  <c r="IW87" i="21"/>
  <c r="IJ68" i="73" l="1"/>
  <c r="IJ47" i="73"/>
  <c r="IJ54" i="73"/>
  <c r="IJ61" i="73"/>
  <c r="IL46" i="73"/>
  <c r="IK60" i="73"/>
  <c r="IK53" i="73"/>
  <c r="II48" i="73"/>
  <c r="II69" i="73"/>
  <c r="IL67" i="73"/>
  <c r="II49" i="73"/>
  <c r="II70" i="73"/>
  <c r="IH63" i="73"/>
  <c r="IH56" i="73"/>
  <c r="IH49" i="73"/>
  <c r="IH70" i="73"/>
  <c r="IG57" i="73"/>
  <c r="IG50" i="73"/>
  <c r="IG71" i="73"/>
  <c r="IL60" i="73"/>
  <c r="IL53" i="73"/>
  <c r="II62" i="73"/>
  <c r="II55" i="73"/>
  <c r="II279" i="63"/>
  <c r="II42" i="73" s="1"/>
  <c r="IH274" i="33"/>
  <c r="IH21" i="73" s="1"/>
  <c r="IH126" i="21"/>
  <c r="IH281" i="21" s="1"/>
  <c r="IH275" i="33"/>
  <c r="IH28" i="73" s="1"/>
  <c r="IK205" i="21"/>
  <c r="II125" i="21"/>
  <c r="II280" i="21" s="1"/>
  <c r="IK189" i="63"/>
  <c r="IK40" i="73" s="1"/>
  <c r="IL277" i="21"/>
  <c r="IK144" i="33"/>
  <c r="IK25" i="73" s="1"/>
  <c r="IK54" i="73" s="1"/>
  <c r="IK143" i="33"/>
  <c r="IK18" i="73" s="1"/>
  <c r="IK188" i="63"/>
  <c r="IK33" i="73" s="1"/>
  <c r="IJ233" i="63"/>
  <c r="IJ34" i="73" s="1"/>
  <c r="IM104" i="63"/>
  <c r="IM31" i="73" s="1"/>
  <c r="IM105" i="63"/>
  <c r="IM38" i="73" s="1"/>
  <c r="IL144" i="63"/>
  <c r="IL39" i="73" s="1"/>
  <c r="IL143" i="63"/>
  <c r="IL32" i="73" s="1"/>
  <c r="IL204" i="21"/>
  <c r="IJ206" i="21"/>
  <c r="IM203" i="21"/>
  <c r="II278" i="63"/>
  <c r="II35" i="73" s="1"/>
  <c r="II207" i="21"/>
  <c r="IJ187" i="33"/>
  <c r="IJ19" i="73" s="1"/>
  <c r="IJ69" i="73" s="1"/>
  <c r="IJ124" i="21"/>
  <c r="IJ279" i="21" s="1"/>
  <c r="II231" i="33"/>
  <c r="II27" i="73" s="1"/>
  <c r="IJ188" i="33"/>
  <c r="IJ26" i="73" s="1"/>
  <c r="IM204" i="21"/>
  <c r="IJ230" i="33"/>
  <c r="IJ20" i="73" s="1"/>
  <c r="IW190" i="21"/>
  <c r="IW192" i="21"/>
  <c r="IW193" i="21"/>
  <c r="IW191" i="21"/>
  <c r="IM103" i="33"/>
  <c r="IM17" i="73" s="1"/>
  <c r="IM104" i="33"/>
  <c r="IM24" i="73" s="1"/>
  <c r="IM122" i="21"/>
  <c r="IZ89" i="63"/>
  <c r="IZ101" i="63" s="1"/>
  <c r="IZ86" i="73" s="1"/>
  <c r="IY168" i="21"/>
  <c r="IX196" i="21"/>
  <c r="IX175" i="21"/>
  <c r="IX182" i="21" s="1"/>
  <c r="IY89" i="33"/>
  <c r="IY101" i="33" s="1"/>
  <c r="IY79" i="73" s="1"/>
  <c r="IX87" i="21"/>
  <c r="IW115" i="21"/>
  <c r="IW270" i="21" s="1"/>
  <c r="IW94" i="21"/>
  <c r="IW101" i="21"/>
  <c r="IV109" i="21"/>
  <c r="IV264" i="21" s="1"/>
  <c r="IV110" i="21"/>
  <c r="IV265" i="21" s="1"/>
  <c r="IV112" i="21"/>
  <c r="IV267" i="21" s="1"/>
  <c r="IV111" i="21"/>
  <c r="IV266" i="21" s="1"/>
  <c r="IK61" i="73" l="1"/>
  <c r="IJ49" i="73"/>
  <c r="IJ70" i="73"/>
  <c r="IK47" i="73"/>
  <c r="IK68" i="73"/>
  <c r="IH71" i="73"/>
  <c r="IH50" i="73"/>
  <c r="IH57" i="73"/>
  <c r="IH64" i="73"/>
  <c r="IM53" i="73"/>
  <c r="IM60" i="73"/>
  <c r="IJ62" i="73"/>
  <c r="IJ55" i="73"/>
  <c r="IJ48" i="73"/>
  <c r="IM46" i="73"/>
  <c r="IM67" i="73"/>
  <c r="II63" i="73"/>
  <c r="II56" i="73"/>
  <c r="IL144" i="33"/>
  <c r="IL25" i="73" s="1"/>
  <c r="IL54" i="73" s="1"/>
  <c r="IJ278" i="63"/>
  <c r="IJ35" i="73" s="1"/>
  <c r="IL189" i="63"/>
  <c r="IL40" i="73" s="1"/>
  <c r="IJ279" i="63"/>
  <c r="IJ42" i="73" s="1"/>
  <c r="IL205" i="21"/>
  <c r="IL143" i="33"/>
  <c r="IL18" i="73" s="1"/>
  <c r="IJ207" i="21"/>
  <c r="IK124" i="21"/>
  <c r="IK279" i="21" s="1"/>
  <c r="IJ125" i="21"/>
  <c r="IJ280" i="21" s="1"/>
  <c r="IN105" i="63"/>
  <c r="IN38" i="73" s="1"/>
  <c r="IL188" i="63"/>
  <c r="IL33" i="73" s="1"/>
  <c r="IL123" i="21"/>
  <c r="IL278" i="21" s="1"/>
  <c r="IN104" i="63"/>
  <c r="IN31" i="73" s="1"/>
  <c r="IM277" i="21"/>
  <c r="IK188" i="33"/>
  <c r="IK26" i="73" s="1"/>
  <c r="II274" i="33"/>
  <c r="II21" i="73" s="1"/>
  <c r="IN203" i="21"/>
  <c r="II275" i="33"/>
  <c r="II28" i="73" s="1"/>
  <c r="II126" i="21"/>
  <c r="II281" i="21" s="1"/>
  <c r="IK187" i="33"/>
  <c r="IK19" i="73" s="1"/>
  <c r="IK231" i="33"/>
  <c r="IK27" i="73" s="1"/>
  <c r="IK234" i="63"/>
  <c r="IK41" i="73" s="1"/>
  <c r="IK233" i="63"/>
  <c r="IK34" i="73" s="1"/>
  <c r="IJ231" i="33"/>
  <c r="IJ27" i="73" s="1"/>
  <c r="IK206" i="21"/>
  <c r="IM144" i="63"/>
  <c r="IM39" i="73" s="1"/>
  <c r="IM143" i="63"/>
  <c r="IM32" i="73" s="1"/>
  <c r="IO104" i="63"/>
  <c r="IO31" i="73" s="1"/>
  <c r="IM144" i="33"/>
  <c r="IM25" i="73" s="1"/>
  <c r="IN122" i="21"/>
  <c r="IN104" i="33"/>
  <c r="IN24" i="73" s="1"/>
  <c r="IN103" i="33"/>
  <c r="IN17" i="73" s="1"/>
  <c r="IY196" i="21"/>
  <c r="IY175" i="21"/>
  <c r="IY182" i="21" s="1"/>
  <c r="JA89" i="63"/>
  <c r="JA101" i="63" s="1"/>
  <c r="JA86" i="73" s="1"/>
  <c r="IZ168" i="21"/>
  <c r="IX191" i="21"/>
  <c r="IX190" i="21"/>
  <c r="IX193" i="21"/>
  <c r="IX192" i="21"/>
  <c r="IW109" i="21"/>
  <c r="IW264" i="21" s="1"/>
  <c r="IW110" i="21"/>
  <c r="IW265" i="21" s="1"/>
  <c r="IW111" i="21"/>
  <c r="IW266" i="21" s="1"/>
  <c r="IW112" i="21"/>
  <c r="IW267" i="21" s="1"/>
  <c r="IZ89" i="33"/>
  <c r="IZ101" i="33" s="1"/>
  <c r="IZ79" i="73" s="1"/>
  <c r="IY87" i="21"/>
  <c r="IX115" i="21"/>
  <c r="IX270" i="21" s="1"/>
  <c r="IX101" i="21"/>
  <c r="IX94" i="21"/>
  <c r="IM61" i="73" l="1"/>
  <c r="IK63" i="73"/>
  <c r="IK56" i="73"/>
  <c r="IK69" i="73"/>
  <c r="IK48" i="73"/>
  <c r="IM54" i="73"/>
  <c r="II64" i="73"/>
  <c r="II57" i="73"/>
  <c r="IN67" i="73"/>
  <c r="IJ63" i="73"/>
  <c r="IJ56" i="73"/>
  <c r="IN53" i="73"/>
  <c r="IN60" i="73"/>
  <c r="IK62" i="73"/>
  <c r="IK55" i="73"/>
  <c r="IL61" i="73"/>
  <c r="IN46" i="73"/>
  <c r="II71" i="73"/>
  <c r="II50" i="73"/>
  <c r="IL47" i="73"/>
  <c r="IL68" i="73"/>
  <c r="IL234" i="63"/>
  <c r="IL41" i="73" s="1"/>
  <c r="IM188" i="63"/>
  <c r="IM33" i="73" s="1"/>
  <c r="IM205" i="21"/>
  <c r="IK230" i="33"/>
  <c r="IK20" i="73" s="1"/>
  <c r="IK70" i="73" s="1"/>
  <c r="IM189" i="63"/>
  <c r="IM40" i="73" s="1"/>
  <c r="IN204" i="21"/>
  <c r="IL124" i="21"/>
  <c r="IL279" i="21" s="1"/>
  <c r="IL206" i="21"/>
  <c r="IL233" i="63"/>
  <c r="IL34" i="73" s="1"/>
  <c r="IN144" i="63"/>
  <c r="IN39" i="73" s="1"/>
  <c r="IN277" i="21"/>
  <c r="IJ126" i="21"/>
  <c r="IJ281" i="21" s="1"/>
  <c r="IK125" i="21"/>
  <c r="IK280" i="21" s="1"/>
  <c r="IJ275" i="33"/>
  <c r="IJ28" i="73" s="1"/>
  <c r="IJ274" i="33"/>
  <c r="IJ21" i="73" s="1"/>
  <c r="IJ50" i="73" s="1"/>
  <c r="IO105" i="63"/>
  <c r="IO38" i="73" s="1"/>
  <c r="IK279" i="63"/>
  <c r="IK42" i="73" s="1"/>
  <c r="IK207" i="21"/>
  <c r="IP203" i="21"/>
  <c r="IK278" i="63"/>
  <c r="IK35" i="73" s="1"/>
  <c r="IN143" i="63"/>
  <c r="IN32" i="73" s="1"/>
  <c r="IO203" i="21"/>
  <c r="IL188" i="33"/>
  <c r="IL26" i="73" s="1"/>
  <c r="IL187" i="33"/>
  <c r="IL19" i="73" s="1"/>
  <c r="IM123" i="21"/>
  <c r="IM278" i="21" s="1"/>
  <c r="IM143" i="33"/>
  <c r="IM18" i="73" s="1"/>
  <c r="IY190" i="21"/>
  <c r="IY192" i="21"/>
  <c r="IY193" i="21"/>
  <c r="IY191" i="21"/>
  <c r="IZ196" i="21"/>
  <c r="IZ175" i="21"/>
  <c r="IZ182" i="21" s="1"/>
  <c r="IO103" i="33"/>
  <c r="IO17" i="73" s="1"/>
  <c r="IO46" i="73" s="1"/>
  <c r="IO122" i="21"/>
  <c r="IO104" i="33"/>
  <c r="IO24" i="73" s="1"/>
  <c r="JB89" i="63"/>
  <c r="JB101" i="63" s="1"/>
  <c r="JB86" i="73" s="1"/>
  <c r="JA168" i="21"/>
  <c r="IY115" i="21"/>
  <c r="IY270" i="21" s="1"/>
  <c r="IY94" i="21"/>
  <c r="IY101" i="21"/>
  <c r="IX109" i="21"/>
  <c r="IX264" i="21" s="1"/>
  <c r="IX112" i="21"/>
  <c r="IX267" i="21" s="1"/>
  <c r="IX110" i="21"/>
  <c r="IX265" i="21" s="1"/>
  <c r="IX111" i="21"/>
  <c r="IX266" i="21" s="1"/>
  <c r="JA89" i="33"/>
  <c r="JA101" i="33" s="1"/>
  <c r="JA79" i="73" s="1"/>
  <c r="IZ87" i="21"/>
  <c r="IL69" i="73" l="1"/>
  <c r="IL48" i="73"/>
  <c r="IO67" i="73"/>
  <c r="IK49" i="73"/>
  <c r="IL55" i="73"/>
  <c r="IL62" i="73"/>
  <c r="IJ71" i="73"/>
  <c r="IM47" i="73"/>
  <c r="IM68" i="73"/>
  <c r="IJ57" i="73"/>
  <c r="IJ64" i="73"/>
  <c r="IO53" i="73"/>
  <c r="IO60" i="73"/>
  <c r="IQ105" i="63"/>
  <c r="IQ38" i="73" s="1"/>
  <c r="IO277" i="21"/>
  <c r="IK274" i="33"/>
  <c r="IK21" i="73" s="1"/>
  <c r="IK71" i="73" s="1"/>
  <c r="IM187" i="33"/>
  <c r="IM19" i="73" s="1"/>
  <c r="IN189" i="63"/>
  <c r="IN40" i="73" s="1"/>
  <c r="IM188" i="33"/>
  <c r="IM26" i="73" s="1"/>
  <c r="IM62" i="73" s="1"/>
  <c r="IN188" i="63"/>
  <c r="IN33" i="73" s="1"/>
  <c r="IO204" i="21"/>
  <c r="IM233" i="63"/>
  <c r="IM34" i="73" s="1"/>
  <c r="IK126" i="21"/>
  <c r="IK281" i="21" s="1"/>
  <c r="IO144" i="63"/>
  <c r="IO39" i="73" s="1"/>
  <c r="IL231" i="33"/>
  <c r="IL27" i="73" s="1"/>
  <c r="IO143" i="63"/>
  <c r="IO32" i="73" s="1"/>
  <c r="IL230" i="33"/>
  <c r="IL20" i="73" s="1"/>
  <c r="IM124" i="21"/>
  <c r="IM279" i="21" s="1"/>
  <c r="IL125" i="21"/>
  <c r="IL280" i="21" s="1"/>
  <c r="IK275" i="33"/>
  <c r="IK28" i="73" s="1"/>
  <c r="IK64" i="73" s="1"/>
  <c r="IL278" i="63"/>
  <c r="IL35" i="73" s="1"/>
  <c r="IP105" i="63"/>
  <c r="IP38" i="73" s="1"/>
  <c r="IP104" i="63"/>
  <c r="IP31" i="73" s="1"/>
  <c r="IN205" i="21"/>
  <c r="IN123" i="21"/>
  <c r="IN278" i="21" s="1"/>
  <c r="IL207" i="21"/>
  <c r="IM206" i="21"/>
  <c r="IM234" i="63"/>
  <c r="IM41" i="73" s="1"/>
  <c r="IN144" i="33"/>
  <c r="IN25" i="73" s="1"/>
  <c r="IN143" i="33"/>
  <c r="IN18" i="73" s="1"/>
  <c r="IO143" i="33"/>
  <c r="IO18" i="73" s="1"/>
  <c r="IL279" i="63"/>
  <c r="IL42" i="73" s="1"/>
  <c r="IZ190" i="21"/>
  <c r="IZ193" i="21"/>
  <c r="IZ192" i="21"/>
  <c r="IZ191" i="21"/>
  <c r="JA175" i="21"/>
  <c r="JA182" i="21" s="1"/>
  <c r="JA196" i="21"/>
  <c r="JC89" i="63"/>
  <c r="JC101" i="63" s="1"/>
  <c r="JC86" i="73" s="1"/>
  <c r="JB168" i="21"/>
  <c r="IZ115" i="21"/>
  <c r="IZ270" i="21" s="1"/>
  <c r="IZ94" i="21"/>
  <c r="IZ101" i="21"/>
  <c r="IY109" i="21"/>
  <c r="IY264" i="21" s="1"/>
  <c r="IY110" i="21"/>
  <c r="IY265" i="21" s="1"/>
  <c r="IY111" i="21"/>
  <c r="IY266" i="21" s="1"/>
  <c r="IY112" i="21"/>
  <c r="IY267" i="21" s="1"/>
  <c r="JB89" i="33"/>
  <c r="JB101" i="33" s="1"/>
  <c r="JB79" i="73" s="1"/>
  <c r="JA87" i="21"/>
  <c r="IL70" i="73" l="1"/>
  <c r="IL49" i="73"/>
  <c r="IO68" i="73"/>
  <c r="IO47" i="73"/>
  <c r="IL63" i="73"/>
  <c r="IL56" i="73"/>
  <c r="IM48" i="73"/>
  <c r="IM69" i="73"/>
  <c r="IK50" i="73"/>
  <c r="IN68" i="73"/>
  <c r="IN47" i="73"/>
  <c r="IN61" i="73"/>
  <c r="IN54" i="73"/>
  <c r="IM55" i="73"/>
  <c r="IK57" i="73"/>
  <c r="IM279" i="63"/>
  <c r="IM42" i="73" s="1"/>
  <c r="IM207" i="21"/>
  <c r="IP204" i="21"/>
  <c r="IQ203" i="21"/>
  <c r="IQ104" i="63"/>
  <c r="IQ31" i="73" s="1"/>
  <c r="IM278" i="63"/>
  <c r="IM35" i="73" s="1"/>
  <c r="IP143" i="63"/>
  <c r="IP32" i="73" s="1"/>
  <c r="IO189" i="63"/>
  <c r="IO40" i="73" s="1"/>
  <c r="IN206" i="21"/>
  <c r="IN233" i="63"/>
  <c r="IN34" i="73" s="1"/>
  <c r="IO188" i="63"/>
  <c r="IO33" i="73" s="1"/>
  <c r="IN234" i="63"/>
  <c r="IN41" i="73" s="1"/>
  <c r="IP144" i="63"/>
  <c r="IP39" i="73" s="1"/>
  <c r="IO205" i="21"/>
  <c r="IM125" i="21"/>
  <c r="IM280" i="21" s="1"/>
  <c r="IM230" i="33"/>
  <c r="IM20" i="73" s="1"/>
  <c r="IM231" i="33"/>
  <c r="IM27" i="73" s="1"/>
  <c r="IM56" i="73" s="1"/>
  <c r="IP104" i="33"/>
  <c r="IP24" i="73" s="1"/>
  <c r="IP122" i="21"/>
  <c r="IP277" i="21" s="1"/>
  <c r="IP103" i="33"/>
  <c r="IP17" i="73" s="1"/>
  <c r="IP46" i="73" s="1"/>
  <c r="IN188" i="33"/>
  <c r="IN26" i="73" s="1"/>
  <c r="IN187" i="33"/>
  <c r="IN19" i="73" s="1"/>
  <c r="IN124" i="21"/>
  <c r="IN279" i="21" s="1"/>
  <c r="IL126" i="21"/>
  <c r="IL281" i="21" s="1"/>
  <c r="IL275" i="33"/>
  <c r="IL28" i="73" s="1"/>
  <c r="IL274" i="33"/>
  <c r="IL21" i="73" s="1"/>
  <c r="IL50" i="73" s="1"/>
  <c r="IO144" i="33"/>
  <c r="IO25" i="73" s="1"/>
  <c r="IO123" i="21"/>
  <c r="IO278" i="21" s="1"/>
  <c r="IR203" i="21"/>
  <c r="IQ144" i="63"/>
  <c r="IQ39" i="73" s="1"/>
  <c r="IP123" i="21"/>
  <c r="IN230" i="33"/>
  <c r="IN20" i="73" s="1"/>
  <c r="JA191" i="21"/>
  <c r="JA190" i="21"/>
  <c r="JA193" i="21"/>
  <c r="JA192" i="21"/>
  <c r="JB196" i="21"/>
  <c r="JB175" i="21"/>
  <c r="JB182" i="21" s="1"/>
  <c r="JD89" i="63"/>
  <c r="JD101" i="63" s="1"/>
  <c r="JD86" i="73" s="1"/>
  <c r="JC168" i="21"/>
  <c r="IQ122" i="21"/>
  <c r="IQ103" i="33"/>
  <c r="IQ17" i="73" s="1"/>
  <c r="IQ104" i="33"/>
  <c r="IQ24" i="73" s="1"/>
  <c r="JC89" i="33"/>
  <c r="JC101" i="33" s="1"/>
  <c r="JC79" i="73" s="1"/>
  <c r="JB87" i="21"/>
  <c r="JA115" i="21"/>
  <c r="JA270" i="21" s="1"/>
  <c r="JA101" i="21"/>
  <c r="JA94" i="21"/>
  <c r="IZ109" i="21"/>
  <c r="IZ264" i="21" s="1"/>
  <c r="IZ110" i="21"/>
  <c r="IZ265" i="21" s="1"/>
  <c r="IZ111" i="21"/>
  <c r="IZ266" i="21" s="1"/>
  <c r="IZ112" i="21"/>
  <c r="IZ267" i="21" s="1"/>
  <c r="IM63" i="73" l="1"/>
  <c r="IQ46" i="73"/>
  <c r="IQ67" i="73"/>
  <c r="IP53" i="73"/>
  <c r="IP60" i="73"/>
  <c r="IP67" i="73"/>
  <c r="IL64" i="73"/>
  <c r="IL57" i="73"/>
  <c r="IO61" i="73"/>
  <c r="IO54" i="73"/>
  <c r="IN49" i="73"/>
  <c r="IN70" i="73"/>
  <c r="IM49" i="73"/>
  <c r="IM70" i="73"/>
  <c r="IL71" i="73"/>
  <c r="IQ53" i="73"/>
  <c r="IQ60" i="73"/>
  <c r="IN48" i="73"/>
  <c r="IN69" i="73"/>
  <c r="IN62" i="73"/>
  <c r="IN55" i="73"/>
  <c r="IQ277" i="21"/>
  <c r="IP278" i="21"/>
  <c r="IN278" i="63"/>
  <c r="IN35" i="73" s="1"/>
  <c r="IO206" i="21"/>
  <c r="IP189" i="63"/>
  <c r="IP40" i="73" s="1"/>
  <c r="IP205" i="21"/>
  <c r="IP188" i="63"/>
  <c r="IP33" i="73" s="1"/>
  <c r="IN279" i="63"/>
  <c r="IN42" i="73" s="1"/>
  <c r="IN207" i="21"/>
  <c r="IO230" i="33"/>
  <c r="IO20" i="73" s="1"/>
  <c r="IR105" i="63"/>
  <c r="IR38" i="73" s="1"/>
  <c r="IO234" i="63"/>
  <c r="IO41" i="73" s="1"/>
  <c r="IM275" i="33"/>
  <c r="IM28" i="73" s="1"/>
  <c r="IM274" i="33"/>
  <c r="IM21" i="73" s="1"/>
  <c r="IM126" i="21"/>
  <c r="IM281" i="21" s="1"/>
  <c r="IR104" i="63"/>
  <c r="IR31" i="73" s="1"/>
  <c r="IP144" i="33"/>
  <c r="IP25" i="73" s="1"/>
  <c r="IN231" i="33"/>
  <c r="IN27" i="73" s="1"/>
  <c r="IN56" i="73" s="1"/>
  <c r="IP143" i="33"/>
  <c r="IP18" i="73" s="1"/>
  <c r="IO187" i="33"/>
  <c r="IO19" i="73" s="1"/>
  <c r="IO233" i="63"/>
  <c r="IO34" i="73" s="1"/>
  <c r="IQ143" i="63"/>
  <c r="IQ32" i="73" s="1"/>
  <c r="IQ204" i="21"/>
  <c r="IN125" i="21"/>
  <c r="IN280" i="21" s="1"/>
  <c r="IO124" i="21"/>
  <c r="IO279" i="21" s="1"/>
  <c r="IO188" i="33"/>
  <c r="IO26" i="73" s="1"/>
  <c r="IQ143" i="33"/>
  <c r="IQ18" i="73" s="1"/>
  <c r="IQ68" i="73" s="1"/>
  <c r="JC175" i="21"/>
  <c r="JC182" i="21" s="1"/>
  <c r="JC196" i="21"/>
  <c r="JE89" i="63"/>
  <c r="JE101" i="63" s="1"/>
  <c r="JE86" i="73" s="1"/>
  <c r="JD168" i="21"/>
  <c r="JB193" i="21"/>
  <c r="JB191" i="21"/>
  <c r="JB190" i="21"/>
  <c r="JB192" i="21"/>
  <c r="JA109" i="21"/>
  <c r="JA264" i="21" s="1"/>
  <c r="JA110" i="21"/>
  <c r="JA265" i="21" s="1"/>
  <c r="JA111" i="21"/>
  <c r="JA266" i="21" s="1"/>
  <c r="JA112" i="21"/>
  <c r="JA267" i="21" s="1"/>
  <c r="JB115" i="21"/>
  <c r="JB270" i="21" s="1"/>
  <c r="JB101" i="21"/>
  <c r="JB94" i="21"/>
  <c r="JD89" i="33"/>
  <c r="JD101" i="33" s="1"/>
  <c r="JD79" i="73" s="1"/>
  <c r="JC87" i="21"/>
  <c r="IN63" i="73" l="1"/>
  <c r="IQ47" i="73"/>
  <c r="IM64" i="73"/>
  <c r="IM57" i="73"/>
  <c r="IM71" i="73"/>
  <c r="IM50" i="73"/>
  <c r="IO48" i="73"/>
  <c r="IO69" i="73"/>
  <c r="IP61" i="73"/>
  <c r="IP54" i="73"/>
  <c r="IP47" i="73"/>
  <c r="IP68" i="73"/>
  <c r="IO55" i="73"/>
  <c r="IO62" i="73"/>
  <c r="IO49" i="73"/>
  <c r="IO70" i="73"/>
  <c r="IO231" i="33"/>
  <c r="IO27" i="73" s="1"/>
  <c r="IO56" i="73" s="1"/>
  <c r="IO125" i="21"/>
  <c r="IO280" i="21" s="1"/>
  <c r="IS203" i="21"/>
  <c r="IS143" i="63"/>
  <c r="IS32" i="73" s="1"/>
  <c r="IQ205" i="21"/>
  <c r="IQ189" i="63"/>
  <c r="IQ40" i="73" s="1"/>
  <c r="IS105" i="63"/>
  <c r="IS38" i="73" s="1"/>
  <c r="IQ188" i="63"/>
  <c r="IQ33" i="73" s="1"/>
  <c r="IP206" i="21"/>
  <c r="IN274" i="33"/>
  <c r="IN21" i="73" s="1"/>
  <c r="IN126" i="21"/>
  <c r="IN281" i="21" s="1"/>
  <c r="IN275" i="33"/>
  <c r="IN28" i="73" s="1"/>
  <c r="IR143" i="63"/>
  <c r="IR32" i="73" s="1"/>
  <c r="IR204" i="21"/>
  <c r="IR144" i="63"/>
  <c r="IR39" i="73" s="1"/>
  <c r="IR104" i="33"/>
  <c r="IR24" i="73" s="1"/>
  <c r="IR103" i="33"/>
  <c r="IR17" i="73" s="1"/>
  <c r="IP187" i="33"/>
  <c r="IP19" i="73" s="1"/>
  <c r="IQ234" i="63"/>
  <c r="IQ41" i="73" s="1"/>
  <c r="IP233" i="63"/>
  <c r="IP34" i="73" s="1"/>
  <c r="IP234" i="63"/>
  <c r="IP41" i="73" s="1"/>
  <c r="IO207" i="21"/>
  <c r="IO278" i="63"/>
  <c r="IO35" i="73" s="1"/>
  <c r="IO279" i="63"/>
  <c r="IO42" i="73" s="1"/>
  <c r="IQ144" i="33"/>
  <c r="IQ25" i="73" s="1"/>
  <c r="IQ123" i="21"/>
  <c r="IQ278" i="21" s="1"/>
  <c r="IS104" i="63"/>
  <c r="IS31" i="73" s="1"/>
  <c r="IR122" i="21"/>
  <c r="IR277" i="21" s="1"/>
  <c r="IP188" i="33"/>
  <c r="IP26" i="73" s="1"/>
  <c r="IP55" i="73" s="1"/>
  <c r="IR143" i="33"/>
  <c r="IR18" i="73" s="1"/>
  <c r="IS122" i="21"/>
  <c r="IP124" i="21"/>
  <c r="IP279" i="21" s="1"/>
  <c r="JD196" i="21"/>
  <c r="JD175" i="21"/>
  <c r="JD182" i="21" s="1"/>
  <c r="JC192" i="21"/>
  <c r="JC191" i="21"/>
  <c r="JC193" i="21"/>
  <c r="JC190" i="21"/>
  <c r="JF89" i="63"/>
  <c r="JF101" i="63" s="1"/>
  <c r="JF86" i="73" s="1"/>
  <c r="JE168" i="21"/>
  <c r="JC115" i="21"/>
  <c r="JC270" i="21" s="1"/>
  <c r="JC101" i="21"/>
  <c r="JC94" i="21"/>
  <c r="JE89" i="33"/>
  <c r="JE101" i="33" s="1"/>
  <c r="JE79" i="73" s="1"/>
  <c r="JD87" i="21"/>
  <c r="JB109" i="21"/>
  <c r="JB264" i="21" s="1"/>
  <c r="JB110" i="21"/>
  <c r="JB265" i="21" s="1"/>
  <c r="JB111" i="21"/>
  <c r="JB266" i="21" s="1"/>
  <c r="JB112" i="21"/>
  <c r="JB267" i="21" s="1"/>
  <c r="IO63" i="73" l="1"/>
  <c r="IR68" i="73"/>
  <c r="IR47" i="73"/>
  <c r="IN57" i="73"/>
  <c r="IN64" i="73"/>
  <c r="IN71" i="73"/>
  <c r="IN50" i="73"/>
  <c r="IQ61" i="73"/>
  <c r="IQ54" i="73"/>
  <c r="IR67" i="73"/>
  <c r="IR46" i="73"/>
  <c r="IP48" i="73"/>
  <c r="IP69" i="73"/>
  <c r="IR53" i="73"/>
  <c r="IR60" i="73"/>
  <c r="IP62" i="73"/>
  <c r="IP279" i="63"/>
  <c r="IP42" i="73" s="1"/>
  <c r="IS277" i="21"/>
  <c r="IQ187" i="33"/>
  <c r="IQ19" i="73" s="1"/>
  <c r="IQ124" i="21"/>
  <c r="IQ279" i="21" s="1"/>
  <c r="IQ188" i="33"/>
  <c r="IQ26" i="73" s="1"/>
  <c r="IQ55" i="73" s="1"/>
  <c r="IP207" i="21"/>
  <c r="IT105" i="63"/>
  <c r="IT38" i="73" s="1"/>
  <c r="IS204" i="21"/>
  <c r="IS144" i="63"/>
  <c r="IS39" i="73" s="1"/>
  <c r="IT203" i="21"/>
  <c r="IR189" i="63"/>
  <c r="IR40" i="73" s="1"/>
  <c r="IT104" i="63"/>
  <c r="IT31" i="73" s="1"/>
  <c r="IR188" i="63"/>
  <c r="IR33" i="73" s="1"/>
  <c r="IR205" i="21"/>
  <c r="IP278" i="63"/>
  <c r="IP35" i="73" s="1"/>
  <c r="IO126" i="21"/>
  <c r="IO281" i="21" s="1"/>
  <c r="IQ233" i="63"/>
  <c r="IQ34" i="73" s="1"/>
  <c r="IQ206" i="21"/>
  <c r="IO274" i="33"/>
  <c r="IO21" i="73" s="1"/>
  <c r="IO275" i="33"/>
  <c r="IO28" i="73" s="1"/>
  <c r="IO64" i="73" s="1"/>
  <c r="IP231" i="33"/>
  <c r="IP27" i="73" s="1"/>
  <c r="IS104" i="33"/>
  <c r="IS24" i="73" s="1"/>
  <c r="IP125" i="21"/>
  <c r="IP280" i="21" s="1"/>
  <c r="IP230" i="33"/>
  <c r="IP20" i="73" s="1"/>
  <c r="IR206" i="21"/>
  <c r="IS103" i="33"/>
  <c r="IS17" i="73" s="1"/>
  <c r="IS46" i="73" s="1"/>
  <c r="IU105" i="63"/>
  <c r="IU38" i="73" s="1"/>
  <c r="IS143" i="33"/>
  <c r="IS18" i="73" s="1"/>
  <c r="IR144" i="33"/>
  <c r="IR25" i="73" s="1"/>
  <c r="IR123" i="21"/>
  <c r="IR278" i="21" s="1"/>
  <c r="JE175" i="21"/>
  <c r="JE182" i="21" s="1"/>
  <c r="JE196" i="21"/>
  <c r="JD192" i="21"/>
  <c r="JD191" i="21"/>
  <c r="JD190" i="21"/>
  <c r="JD193" i="21"/>
  <c r="JF168" i="21"/>
  <c r="JG89" i="63"/>
  <c r="JG101" i="63" s="1"/>
  <c r="JG86" i="73" s="1"/>
  <c r="JF89" i="33"/>
  <c r="JF101" i="33" s="1"/>
  <c r="JF79" i="73" s="1"/>
  <c r="JE87" i="21"/>
  <c r="JC109" i="21"/>
  <c r="JC264" i="21" s="1"/>
  <c r="JC110" i="21"/>
  <c r="JC265" i="21" s="1"/>
  <c r="JC112" i="21"/>
  <c r="JC267" i="21" s="1"/>
  <c r="JC111" i="21"/>
  <c r="JC266" i="21" s="1"/>
  <c r="IS205" i="21"/>
  <c r="JD115" i="21"/>
  <c r="JD270" i="21" s="1"/>
  <c r="JD94" i="21"/>
  <c r="JD101" i="21"/>
  <c r="IS67" i="73" l="1"/>
  <c r="IO57" i="73"/>
  <c r="IO71" i="73"/>
  <c r="IO50" i="73"/>
  <c r="IQ69" i="73"/>
  <c r="IQ48" i="73"/>
  <c r="IP56" i="73"/>
  <c r="IP63" i="73"/>
  <c r="IP70" i="73"/>
  <c r="IP49" i="73"/>
  <c r="IQ62" i="73"/>
  <c r="IR54" i="73"/>
  <c r="IR61" i="73"/>
  <c r="IS47" i="73"/>
  <c r="IS68" i="73"/>
  <c r="IS60" i="73"/>
  <c r="IS53" i="73"/>
  <c r="IS188" i="63"/>
  <c r="IS33" i="73" s="1"/>
  <c r="IQ279" i="63"/>
  <c r="IQ42" i="73" s="1"/>
  <c r="IQ278" i="63"/>
  <c r="IQ35" i="73" s="1"/>
  <c r="IS189" i="63"/>
  <c r="IS40" i="73" s="1"/>
  <c r="IQ207" i="21"/>
  <c r="IP126" i="21"/>
  <c r="IP281" i="21" s="1"/>
  <c r="IP274" i="33"/>
  <c r="IP21" i="73" s="1"/>
  <c r="IR188" i="33"/>
  <c r="IR26" i="73" s="1"/>
  <c r="IP275" i="33"/>
  <c r="IP28" i="73" s="1"/>
  <c r="IR187" i="33"/>
  <c r="IR19" i="73" s="1"/>
  <c r="IR48" i="73" s="1"/>
  <c r="IR124" i="21"/>
  <c r="IR279" i="21" s="1"/>
  <c r="IR233" i="63"/>
  <c r="IR34" i="73" s="1"/>
  <c r="IU203" i="21"/>
  <c r="IT104" i="33"/>
  <c r="IT24" i="73" s="1"/>
  <c r="IT143" i="63"/>
  <c r="IT32" i="73" s="1"/>
  <c r="IT144" i="63"/>
  <c r="IT39" i="73" s="1"/>
  <c r="IR234" i="63"/>
  <c r="IR41" i="73" s="1"/>
  <c r="IU104" i="63"/>
  <c r="IU31" i="73" s="1"/>
  <c r="IT103" i="33"/>
  <c r="IT17" i="73" s="1"/>
  <c r="IT46" i="73" s="1"/>
  <c r="IT204" i="21"/>
  <c r="IQ125" i="21"/>
  <c r="IQ280" i="21" s="1"/>
  <c r="IQ230" i="33"/>
  <c r="IQ20" i="73" s="1"/>
  <c r="IV105" i="63"/>
  <c r="IV38" i="73" s="1"/>
  <c r="IU143" i="63"/>
  <c r="IU32" i="73" s="1"/>
  <c r="IS233" i="63"/>
  <c r="IS34" i="73" s="1"/>
  <c r="IQ231" i="33"/>
  <c r="IQ27" i="73" s="1"/>
  <c r="IS144" i="33"/>
  <c r="IS25" i="73" s="1"/>
  <c r="IS61" i="73" s="1"/>
  <c r="IT122" i="21"/>
  <c r="IT277" i="21" s="1"/>
  <c r="IS123" i="21"/>
  <c r="IS278" i="21" s="1"/>
  <c r="IU104" i="33"/>
  <c r="IU24" i="73" s="1"/>
  <c r="IU122" i="21"/>
  <c r="IU103" i="33"/>
  <c r="IU17" i="73" s="1"/>
  <c r="JF175" i="21"/>
  <c r="JF182" i="21" s="1"/>
  <c r="JF196" i="21"/>
  <c r="JH89" i="63"/>
  <c r="JH101" i="63" s="1"/>
  <c r="JH86" i="73" s="1"/>
  <c r="JG168" i="21"/>
  <c r="JE192" i="21"/>
  <c r="JE190" i="21"/>
  <c r="JE193" i="21"/>
  <c r="JE191" i="21"/>
  <c r="JD109" i="21"/>
  <c r="JD264" i="21" s="1"/>
  <c r="JD110" i="21"/>
  <c r="JD265" i="21" s="1"/>
  <c r="JD111" i="21"/>
  <c r="JD266" i="21" s="1"/>
  <c r="JD112" i="21"/>
  <c r="JD267" i="21" s="1"/>
  <c r="JG89" i="33"/>
  <c r="JG101" i="33" s="1"/>
  <c r="JG79" i="73" s="1"/>
  <c r="JF87" i="21"/>
  <c r="JE115" i="21"/>
  <c r="JE270" i="21" s="1"/>
  <c r="JE94" i="21"/>
  <c r="JE101" i="21"/>
  <c r="IP64" i="73" l="1"/>
  <c r="IP57" i="73"/>
  <c r="IU46" i="73"/>
  <c r="IU67" i="73"/>
  <c r="IR62" i="73"/>
  <c r="IR55" i="73"/>
  <c r="IT67" i="73"/>
  <c r="IR69" i="73"/>
  <c r="IP50" i="73"/>
  <c r="IP71" i="73"/>
  <c r="IQ70" i="73"/>
  <c r="IQ49" i="73"/>
  <c r="IT60" i="73"/>
  <c r="IT53" i="73"/>
  <c r="IS54" i="73"/>
  <c r="IU53" i="73"/>
  <c r="IU60" i="73"/>
  <c r="IQ56" i="73"/>
  <c r="IQ63" i="73"/>
  <c r="IR231" i="33"/>
  <c r="IR27" i="73" s="1"/>
  <c r="IR63" i="73" s="1"/>
  <c r="IS187" i="33"/>
  <c r="IS19" i="73" s="1"/>
  <c r="IV104" i="63"/>
  <c r="IV31" i="73" s="1"/>
  <c r="IS124" i="21"/>
  <c r="IS279" i="21" s="1"/>
  <c r="IR125" i="21"/>
  <c r="IR280" i="21" s="1"/>
  <c r="IR230" i="33"/>
  <c r="IR20" i="73" s="1"/>
  <c r="IS188" i="33"/>
  <c r="IS26" i="73" s="1"/>
  <c r="IV203" i="21"/>
  <c r="IU277" i="21"/>
  <c r="IT189" i="63"/>
  <c r="IT40" i="73" s="1"/>
  <c r="IT205" i="21"/>
  <c r="IT188" i="63"/>
  <c r="IT33" i="73" s="1"/>
  <c r="IU144" i="63"/>
  <c r="IU39" i="73" s="1"/>
  <c r="IQ126" i="21"/>
  <c r="IQ281" i="21" s="1"/>
  <c r="IQ274" i="33"/>
  <c r="IQ21" i="73" s="1"/>
  <c r="IQ275" i="33"/>
  <c r="IQ28" i="73" s="1"/>
  <c r="IS206" i="21"/>
  <c r="IR207" i="21"/>
  <c r="IU204" i="21"/>
  <c r="IR278" i="63"/>
  <c r="IR35" i="73" s="1"/>
  <c r="IV204" i="21"/>
  <c r="IS234" i="63"/>
  <c r="IS41" i="73" s="1"/>
  <c r="IT144" i="33"/>
  <c r="IT25" i="73" s="1"/>
  <c r="IT61" i="73" s="1"/>
  <c r="IT143" i="33"/>
  <c r="IT18" i="73" s="1"/>
  <c r="IT123" i="21"/>
  <c r="IT278" i="21" s="1"/>
  <c r="IR279" i="63"/>
  <c r="IR42" i="73" s="1"/>
  <c r="IT234" i="63"/>
  <c r="IT41" i="73" s="1"/>
  <c r="JI89" i="63"/>
  <c r="JI101" i="63" s="1"/>
  <c r="JI86" i="73" s="1"/>
  <c r="JH168" i="21"/>
  <c r="JF191" i="21"/>
  <c r="JF190" i="21"/>
  <c r="JF193" i="21"/>
  <c r="JF192" i="21"/>
  <c r="IV122" i="21"/>
  <c r="IV104" i="33"/>
  <c r="IV24" i="73" s="1"/>
  <c r="IV103" i="33"/>
  <c r="IV17" i="73" s="1"/>
  <c r="JG175" i="21"/>
  <c r="JG182" i="21" s="1"/>
  <c r="JG196" i="21"/>
  <c r="JE109" i="21"/>
  <c r="JE264" i="21" s="1"/>
  <c r="JE110" i="21"/>
  <c r="JE265" i="21" s="1"/>
  <c r="JE112" i="21"/>
  <c r="JE267" i="21" s="1"/>
  <c r="JE111" i="21"/>
  <c r="JE266" i="21" s="1"/>
  <c r="JF115" i="21"/>
  <c r="JF270" i="21" s="1"/>
  <c r="JF101" i="21"/>
  <c r="JF94" i="21"/>
  <c r="JH89" i="33"/>
  <c r="JH101" i="33" s="1"/>
  <c r="JH79" i="73" s="1"/>
  <c r="JG87" i="21"/>
  <c r="IT54" i="73" l="1"/>
  <c r="IT47" i="73"/>
  <c r="IT68" i="73"/>
  <c r="IQ57" i="73"/>
  <c r="IQ64" i="73"/>
  <c r="IQ71" i="73"/>
  <c r="IQ50" i="73"/>
  <c r="IS55" i="73"/>
  <c r="IS62" i="73"/>
  <c r="IR70" i="73"/>
  <c r="IR49" i="73"/>
  <c r="IV67" i="73"/>
  <c r="IV46" i="73"/>
  <c r="IV53" i="73"/>
  <c r="IV60" i="73"/>
  <c r="IS69" i="73"/>
  <c r="IS48" i="73"/>
  <c r="IR56" i="73"/>
  <c r="IS230" i="33"/>
  <c r="IS20" i="73" s="1"/>
  <c r="IU205" i="21"/>
  <c r="IS125" i="21"/>
  <c r="IS280" i="21" s="1"/>
  <c r="IS231" i="33"/>
  <c r="IS27" i="73" s="1"/>
  <c r="IU143" i="33"/>
  <c r="IU18" i="73" s="1"/>
  <c r="IU47" i="73" s="1"/>
  <c r="IU123" i="21"/>
  <c r="IU278" i="21" s="1"/>
  <c r="IU188" i="63"/>
  <c r="IU33" i="73" s="1"/>
  <c r="IU144" i="33"/>
  <c r="IU25" i="73" s="1"/>
  <c r="IW144" i="63"/>
  <c r="IW39" i="73" s="1"/>
  <c r="IT187" i="33"/>
  <c r="IT19" i="73" s="1"/>
  <c r="IT188" i="33"/>
  <c r="IT26" i="73" s="1"/>
  <c r="IV277" i="21"/>
  <c r="IW104" i="63"/>
  <c r="IW31" i="73" s="1"/>
  <c r="IT125" i="21"/>
  <c r="IW203" i="21"/>
  <c r="IT124" i="21"/>
  <c r="IT279" i="21" s="1"/>
  <c r="IR275" i="33"/>
  <c r="IR28" i="73" s="1"/>
  <c r="IR57" i="73" s="1"/>
  <c r="IV144" i="63"/>
  <c r="IV39" i="73" s="1"/>
  <c r="IR274" i="33"/>
  <c r="IR21" i="73" s="1"/>
  <c r="IR50" i="73" s="1"/>
  <c r="IT233" i="63"/>
  <c r="IT34" i="73" s="1"/>
  <c r="IU189" i="63"/>
  <c r="IU40" i="73" s="1"/>
  <c r="IT206" i="21"/>
  <c r="IS207" i="21"/>
  <c r="IW105" i="63"/>
  <c r="IW38" i="73" s="1"/>
  <c r="IS279" i="63"/>
  <c r="IS42" i="73" s="1"/>
  <c r="IV143" i="63"/>
  <c r="IV32" i="73" s="1"/>
  <c r="IS278" i="63"/>
  <c r="IS35" i="73" s="1"/>
  <c r="IR126" i="21"/>
  <c r="IR281" i="21" s="1"/>
  <c r="IV123" i="21"/>
  <c r="IV278" i="21" s="1"/>
  <c r="JH175" i="21"/>
  <c r="JH182" i="21" s="1"/>
  <c r="JH196" i="21"/>
  <c r="JG190" i="21"/>
  <c r="JG192" i="21"/>
  <c r="JG191" i="21"/>
  <c r="JG193" i="21"/>
  <c r="JI168" i="21"/>
  <c r="JJ89" i="63"/>
  <c r="JJ101" i="63" s="1"/>
  <c r="JJ86" i="73" s="1"/>
  <c r="JF109" i="21"/>
  <c r="JF264" i="21" s="1"/>
  <c r="JF110" i="21"/>
  <c r="JF265" i="21" s="1"/>
  <c r="JF111" i="21"/>
  <c r="JF266" i="21" s="1"/>
  <c r="JF112" i="21"/>
  <c r="JF267" i="21" s="1"/>
  <c r="JG115" i="21"/>
  <c r="JG270" i="21" s="1"/>
  <c r="JG101" i="21"/>
  <c r="JG94" i="21"/>
  <c r="JI89" i="33"/>
  <c r="JI101" i="33" s="1"/>
  <c r="JI79" i="73" s="1"/>
  <c r="JH87" i="21"/>
  <c r="IU68" i="73" l="1"/>
  <c r="IS63" i="73"/>
  <c r="IS56" i="73"/>
  <c r="IT55" i="73"/>
  <c r="IT62" i="73"/>
  <c r="IT69" i="73"/>
  <c r="IT48" i="73"/>
  <c r="IS49" i="73"/>
  <c r="IS70" i="73"/>
  <c r="IU61" i="73"/>
  <c r="IU54" i="73"/>
  <c r="IR64" i="73"/>
  <c r="IR71" i="73"/>
  <c r="IU124" i="21"/>
  <c r="IU279" i="21" s="1"/>
  <c r="IU188" i="33"/>
  <c r="IU26" i="73" s="1"/>
  <c r="IU187" i="33"/>
  <c r="IU19" i="73" s="1"/>
  <c r="IX105" i="63"/>
  <c r="IX38" i="73" s="1"/>
  <c r="IX203" i="21"/>
  <c r="IX104" i="63"/>
  <c r="IX31" i="73" s="1"/>
  <c r="IV189" i="63"/>
  <c r="IV40" i="73" s="1"/>
  <c r="IV188" i="63"/>
  <c r="IV33" i="73" s="1"/>
  <c r="IS275" i="33"/>
  <c r="IS28" i="73" s="1"/>
  <c r="IS57" i="73" s="1"/>
  <c r="IT230" i="33"/>
  <c r="IT20" i="73" s="1"/>
  <c r="IS274" i="33"/>
  <c r="IS21" i="73" s="1"/>
  <c r="IS50" i="73" s="1"/>
  <c r="IT231" i="33"/>
  <c r="IT27" i="73" s="1"/>
  <c r="IW143" i="63"/>
  <c r="IW32" i="73" s="1"/>
  <c r="IW204" i="21"/>
  <c r="IS126" i="21"/>
  <c r="IS281" i="21" s="1"/>
  <c r="IV143" i="33"/>
  <c r="IV18" i="73" s="1"/>
  <c r="IT207" i="21"/>
  <c r="IT280" i="21"/>
  <c r="IW122" i="21"/>
  <c r="IW277" i="21" s="1"/>
  <c r="IU233" i="63"/>
  <c r="IU34" i="73" s="1"/>
  <c r="IU234" i="63"/>
  <c r="IU41" i="73" s="1"/>
  <c r="IU206" i="21"/>
  <c r="IV144" i="33"/>
  <c r="IV25" i="73" s="1"/>
  <c r="IT279" i="63"/>
  <c r="IT42" i="73" s="1"/>
  <c r="IV205" i="21"/>
  <c r="IT278" i="63"/>
  <c r="IT35" i="73" s="1"/>
  <c r="IX204" i="21"/>
  <c r="IW103" i="33"/>
  <c r="IW17" i="73" s="1"/>
  <c r="IW46" i="73" s="1"/>
  <c r="IT275" i="33"/>
  <c r="IT28" i="73" s="1"/>
  <c r="IW104" i="33"/>
  <c r="IW24" i="73" s="1"/>
  <c r="IX104" i="33"/>
  <c r="IX24" i="73" s="1"/>
  <c r="IX103" i="33"/>
  <c r="IX17" i="73" s="1"/>
  <c r="IX122" i="21"/>
  <c r="JI175" i="21"/>
  <c r="JI182" i="21" s="1"/>
  <c r="JI196" i="21"/>
  <c r="JK89" i="63"/>
  <c r="JK101" i="63" s="1"/>
  <c r="JK86" i="73" s="1"/>
  <c r="JJ168" i="21"/>
  <c r="JH191" i="21"/>
  <c r="JH192" i="21"/>
  <c r="JH190" i="21"/>
  <c r="JH193" i="21"/>
  <c r="IV233" i="63"/>
  <c r="IV34" i="73" s="1"/>
  <c r="IV206" i="21"/>
  <c r="JG109" i="21"/>
  <c r="JG264" i="21" s="1"/>
  <c r="JG112" i="21"/>
  <c r="JG267" i="21" s="1"/>
  <c r="JG111" i="21"/>
  <c r="JG266" i="21" s="1"/>
  <c r="JG110" i="21"/>
  <c r="JG265" i="21" s="1"/>
  <c r="JH115" i="21"/>
  <c r="JH270" i="21" s="1"/>
  <c r="JH94" i="21"/>
  <c r="JH101" i="21"/>
  <c r="JJ89" i="33"/>
  <c r="JJ101" i="33" s="1"/>
  <c r="JJ79" i="73" s="1"/>
  <c r="JI87" i="21"/>
  <c r="IW67" i="73" l="1"/>
  <c r="IS64" i="73"/>
  <c r="IS71" i="73"/>
  <c r="IX46" i="73"/>
  <c r="IV68" i="73"/>
  <c r="IV47" i="73"/>
  <c r="IX60" i="73"/>
  <c r="IX53" i="73"/>
  <c r="IV61" i="73"/>
  <c r="IV54" i="73"/>
  <c r="IW53" i="73"/>
  <c r="IW60" i="73"/>
  <c r="IT64" i="73"/>
  <c r="IT57" i="73"/>
  <c r="IU69" i="73"/>
  <c r="IU48" i="73"/>
  <c r="IX67" i="73"/>
  <c r="IU62" i="73"/>
  <c r="IU55" i="73"/>
  <c r="IT63" i="73"/>
  <c r="IT56" i="73"/>
  <c r="IT49" i="73"/>
  <c r="IT70" i="73"/>
  <c r="IW189" i="63"/>
  <c r="IW40" i="73" s="1"/>
  <c r="IX277" i="21"/>
  <c r="IW188" i="63"/>
  <c r="IW33" i="73" s="1"/>
  <c r="IV234" i="63"/>
  <c r="IV41" i="73" s="1"/>
  <c r="IW205" i="21"/>
  <c r="IY105" i="63"/>
  <c r="IY38" i="73" s="1"/>
  <c r="IY104" i="63"/>
  <c r="IY31" i="73" s="1"/>
  <c r="IY203" i="21"/>
  <c r="IV187" i="33"/>
  <c r="IV19" i="73" s="1"/>
  <c r="IV48" i="73" s="1"/>
  <c r="IV188" i="33"/>
  <c r="IV26" i="73" s="1"/>
  <c r="IX143" i="63"/>
  <c r="IX32" i="73" s="1"/>
  <c r="IV124" i="21"/>
  <c r="IV279" i="21" s="1"/>
  <c r="IU230" i="33"/>
  <c r="IU20" i="73" s="1"/>
  <c r="IU49" i="73" s="1"/>
  <c r="IX144" i="63"/>
  <c r="IX39" i="73" s="1"/>
  <c r="IU125" i="21"/>
  <c r="IU280" i="21" s="1"/>
  <c r="IW143" i="33"/>
  <c r="IW18" i="73" s="1"/>
  <c r="IW144" i="33"/>
  <c r="IW25" i="73" s="1"/>
  <c r="IW123" i="21"/>
  <c r="IW278" i="21" s="1"/>
  <c r="IU231" i="33"/>
  <c r="IU27" i="73" s="1"/>
  <c r="IX123" i="21"/>
  <c r="IX278" i="21" s="1"/>
  <c r="IY143" i="63"/>
  <c r="IY32" i="73" s="1"/>
  <c r="IU278" i="63"/>
  <c r="IU35" i="73" s="1"/>
  <c r="IW206" i="21"/>
  <c r="IU207" i="21"/>
  <c r="IU279" i="63"/>
  <c r="IU42" i="73" s="1"/>
  <c r="IZ104" i="63"/>
  <c r="IZ31" i="73" s="1"/>
  <c r="IT274" i="33"/>
  <c r="IT21" i="73" s="1"/>
  <c r="IT71" i="73" s="1"/>
  <c r="IT126" i="21"/>
  <c r="IT281" i="21" s="1"/>
  <c r="JI193" i="21"/>
  <c r="JI192" i="21"/>
  <c r="JI190" i="21"/>
  <c r="JI191" i="21"/>
  <c r="JJ196" i="21"/>
  <c r="JJ175" i="21"/>
  <c r="JJ182" i="21" s="1"/>
  <c r="JL89" i="63"/>
  <c r="JL101" i="63" s="1"/>
  <c r="JL86" i="73" s="1"/>
  <c r="JK168" i="21"/>
  <c r="JH109" i="21"/>
  <c r="JH264" i="21" s="1"/>
  <c r="JH110" i="21"/>
  <c r="JH265" i="21" s="1"/>
  <c r="JH112" i="21"/>
  <c r="JH267" i="21" s="1"/>
  <c r="JH111" i="21"/>
  <c r="JH266" i="21" s="1"/>
  <c r="JI115" i="21"/>
  <c r="JI270" i="21" s="1"/>
  <c r="JI94" i="21"/>
  <c r="JI101" i="21"/>
  <c r="JK89" i="33"/>
  <c r="JK101" i="33" s="1"/>
  <c r="JK79" i="73" s="1"/>
  <c r="JJ87" i="21"/>
  <c r="IT50" i="73" l="1"/>
  <c r="IV69" i="73"/>
  <c r="IW47" i="73"/>
  <c r="IW68" i="73"/>
  <c r="IU70" i="73"/>
  <c r="IU56" i="73"/>
  <c r="IU63" i="73"/>
  <c r="IV62" i="73"/>
  <c r="IV55" i="73"/>
  <c r="IW54" i="73"/>
  <c r="IW61" i="73"/>
  <c r="IU274" i="33"/>
  <c r="IU21" i="73" s="1"/>
  <c r="IV231" i="33"/>
  <c r="IV27" i="73" s="1"/>
  <c r="IV63" i="73" s="1"/>
  <c r="IV278" i="63"/>
  <c r="IV35" i="73" s="1"/>
  <c r="IV230" i="33"/>
  <c r="IV20" i="73" s="1"/>
  <c r="IV207" i="21"/>
  <c r="IV125" i="21"/>
  <c r="IV280" i="21" s="1"/>
  <c r="IU126" i="21"/>
  <c r="IU281" i="21" s="1"/>
  <c r="IU275" i="33"/>
  <c r="IU28" i="73" s="1"/>
  <c r="IV279" i="63"/>
  <c r="IV42" i="73" s="1"/>
  <c r="IZ105" i="63"/>
  <c r="IZ38" i="73" s="1"/>
  <c r="IX205" i="21"/>
  <c r="IY123" i="21"/>
  <c r="IY103" i="33"/>
  <c r="IY17" i="73" s="1"/>
  <c r="IY122" i="21"/>
  <c r="IY277" i="21" s="1"/>
  <c r="IX189" i="63"/>
  <c r="IX40" i="73" s="1"/>
  <c r="IY104" i="33"/>
  <c r="IY24" i="73" s="1"/>
  <c r="IW188" i="33"/>
  <c r="IW26" i="73" s="1"/>
  <c r="IX144" i="33"/>
  <c r="IX25" i="73" s="1"/>
  <c r="IX143" i="33"/>
  <c r="IX18" i="73" s="1"/>
  <c r="IY144" i="63"/>
  <c r="IY39" i="73" s="1"/>
  <c r="IY204" i="21"/>
  <c r="IW234" i="63"/>
  <c r="IW41" i="73" s="1"/>
  <c r="IW233" i="63"/>
  <c r="IW34" i="73" s="1"/>
  <c r="IX206" i="21"/>
  <c r="IW187" i="33"/>
  <c r="IW19" i="73" s="1"/>
  <c r="IW124" i="21"/>
  <c r="IW279" i="21" s="1"/>
  <c r="IX188" i="63"/>
  <c r="IX33" i="73" s="1"/>
  <c r="IZ204" i="21"/>
  <c r="IZ203" i="21"/>
  <c r="IV274" i="33"/>
  <c r="IV21" i="73" s="1"/>
  <c r="JK196" i="21"/>
  <c r="JK175" i="21"/>
  <c r="JK182" i="21" s="1"/>
  <c r="JM89" i="63"/>
  <c r="JM101" i="63" s="1"/>
  <c r="JM86" i="73" s="1"/>
  <c r="JL168" i="21"/>
  <c r="IZ103" i="33"/>
  <c r="IZ17" i="73" s="1"/>
  <c r="IZ122" i="21"/>
  <c r="IZ104" i="33"/>
  <c r="IZ24" i="73" s="1"/>
  <c r="JJ190" i="21"/>
  <c r="JJ192" i="21"/>
  <c r="JJ191" i="21"/>
  <c r="JJ193" i="21"/>
  <c r="JL89" i="33"/>
  <c r="JL101" i="33" s="1"/>
  <c r="JL79" i="73" s="1"/>
  <c r="JK87" i="21"/>
  <c r="JI109" i="21"/>
  <c r="JI264" i="21" s="1"/>
  <c r="JI110" i="21"/>
  <c r="JI265" i="21" s="1"/>
  <c r="JI111" i="21"/>
  <c r="JI266" i="21" s="1"/>
  <c r="JI112" i="21"/>
  <c r="JI267" i="21" s="1"/>
  <c r="JJ115" i="21"/>
  <c r="JJ270" i="21" s="1"/>
  <c r="JJ101" i="21"/>
  <c r="JJ94" i="21"/>
  <c r="IV56" i="73" l="1"/>
  <c r="IZ60" i="73"/>
  <c r="IZ53" i="73"/>
  <c r="IY46" i="73"/>
  <c r="IY67" i="73"/>
  <c r="IV70" i="73"/>
  <c r="IV49" i="73"/>
  <c r="IZ67" i="73"/>
  <c r="IZ46" i="73"/>
  <c r="IW69" i="73"/>
  <c r="IW48" i="73"/>
  <c r="IU71" i="73"/>
  <c r="IU50" i="73"/>
  <c r="IV71" i="73"/>
  <c r="IV50" i="73"/>
  <c r="IX61" i="73"/>
  <c r="IX54" i="73"/>
  <c r="IW62" i="73"/>
  <c r="IW55" i="73"/>
  <c r="IY60" i="73"/>
  <c r="IY53" i="73"/>
  <c r="IU64" i="73"/>
  <c r="IU57" i="73"/>
  <c r="IX47" i="73"/>
  <c r="IX68" i="73"/>
  <c r="IW279" i="63"/>
  <c r="IW42" i="73" s="1"/>
  <c r="IW278" i="63"/>
  <c r="IW35" i="73" s="1"/>
  <c r="IW207" i="21"/>
  <c r="IY143" i="33"/>
  <c r="IY18" i="73" s="1"/>
  <c r="IY47" i="73" s="1"/>
  <c r="JA105" i="63"/>
  <c r="JA38" i="73" s="1"/>
  <c r="IY144" i="33"/>
  <c r="IY25" i="73" s="1"/>
  <c r="IX233" i="63"/>
  <c r="IX34" i="73" s="1"/>
  <c r="IX188" i="33"/>
  <c r="IX26" i="73" s="1"/>
  <c r="IX234" i="63"/>
  <c r="IX41" i="73" s="1"/>
  <c r="JA203" i="21"/>
  <c r="IV275" i="33"/>
  <c r="IV28" i="73" s="1"/>
  <c r="IZ143" i="63"/>
  <c r="IZ32" i="73" s="1"/>
  <c r="IV126" i="21"/>
  <c r="IV281" i="21" s="1"/>
  <c r="IX124" i="21"/>
  <c r="IX279" i="21" s="1"/>
  <c r="IY278" i="21"/>
  <c r="JA104" i="63"/>
  <c r="JA31" i="73" s="1"/>
  <c r="IZ144" i="63"/>
  <c r="IZ39" i="73" s="1"/>
  <c r="IX187" i="33"/>
  <c r="IX19" i="73" s="1"/>
  <c r="IY234" i="63"/>
  <c r="IY41" i="73" s="1"/>
  <c r="IZ277" i="21"/>
  <c r="IW231" i="33"/>
  <c r="IW27" i="73" s="1"/>
  <c r="IW125" i="21"/>
  <c r="IW280" i="21" s="1"/>
  <c r="IW230" i="33"/>
  <c r="IW20" i="73" s="1"/>
  <c r="IW275" i="33"/>
  <c r="IW28" i="73" s="1"/>
  <c r="IY188" i="63"/>
  <c r="IY33" i="73" s="1"/>
  <c r="IY189" i="63"/>
  <c r="IY40" i="73" s="1"/>
  <c r="IY205" i="21"/>
  <c r="IZ123" i="21"/>
  <c r="IZ278" i="21" s="1"/>
  <c r="IX230" i="33"/>
  <c r="IX20" i="73" s="1"/>
  <c r="JL175" i="21"/>
  <c r="JL182" i="21" s="1"/>
  <c r="JL196" i="21"/>
  <c r="JA104" i="33"/>
  <c r="JA24" i="73" s="1"/>
  <c r="JN89" i="63"/>
  <c r="JN101" i="63" s="1"/>
  <c r="JN86" i="73" s="1"/>
  <c r="JM168" i="21"/>
  <c r="JK193" i="21"/>
  <c r="JK192" i="21"/>
  <c r="JK191" i="21"/>
  <c r="JK190" i="21"/>
  <c r="JJ109" i="21"/>
  <c r="JJ264" i="21" s="1"/>
  <c r="JJ110" i="21"/>
  <c r="JJ265" i="21" s="1"/>
  <c r="JJ111" i="21"/>
  <c r="JJ266" i="21" s="1"/>
  <c r="JJ112" i="21"/>
  <c r="JJ267" i="21" s="1"/>
  <c r="JK115" i="21"/>
  <c r="JK270" i="21" s="1"/>
  <c r="JK94" i="21"/>
  <c r="JK101" i="21"/>
  <c r="JM89" i="33"/>
  <c r="JM101" i="33" s="1"/>
  <c r="JM79" i="73" s="1"/>
  <c r="JL87" i="21"/>
  <c r="IW70" i="73" l="1"/>
  <c r="IW49" i="73"/>
  <c r="IY61" i="73"/>
  <c r="IY54" i="73"/>
  <c r="IX70" i="73"/>
  <c r="IX49" i="73"/>
  <c r="IW63" i="73"/>
  <c r="IW56" i="73"/>
  <c r="IY68" i="73"/>
  <c r="IV64" i="73"/>
  <c r="IV57" i="73"/>
  <c r="IX69" i="73"/>
  <c r="IX48" i="73"/>
  <c r="JA60" i="73"/>
  <c r="JA53" i="73"/>
  <c r="IW57" i="73"/>
  <c r="IW64" i="73"/>
  <c r="IX55" i="73"/>
  <c r="IX62" i="73"/>
  <c r="IX279" i="63"/>
  <c r="IX42" i="73" s="1"/>
  <c r="IY233" i="63"/>
  <c r="IY34" i="73" s="1"/>
  <c r="IX278" i="63"/>
  <c r="IX35" i="73" s="1"/>
  <c r="IY206" i="21"/>
  <c r="IX207" i="21"/>
  <c r="IZ143" i="33"/>
  <c r="IZ18" i="73" s="1"/>
  <c r="IW274" i="33"/>
  <c r="IW21" i="73" s="1"/>
  <c r="IZ144" i="33"/>
  <c r="IZ25" i="73" s="1"/>
  <c r="JB104" i="63"/>
  <c r="JB31" i="73" s="1"/>
  <c r="JA143" i="33"/>
  <c r="JA18" i="73" s="1"/>
  <c r="JB203" i="21"/>
  <c r="JB105" i="63"/>
  <c r="JB38" i="73" s="1"/>
  <c r="IX125" i="21"/>
  <c r="IX280" i="21" s="1"/>
  <c r="JA103" i="33"/>
  <c r="JA17" i="73" s="1"/>
  <c r="JA46" i="73" s="1"/>
  <c r="IY188" i="33"/>
  <c r="IY26" i="73" s="1"/>
  <c r="IY62" i="73" s="1"/>
  <c r="IZ188" i="63"/>
  <c r="IZ33" i="73" s="1"/>
  <c r="IZ205" i="21"/>
  <c r="IY187" i="33"/>
  <c r="IY19" i="73" s="1"/>
  <c r="IW126" i="21"/>
  <c r="IW281" i="21" s="1"/>
  <c r="IX231" i="33"/>
  <c r="IX27" i="73" s="1"/>
  <c r="IZ189" i="63"/>
  <c r="IZ40" i="73" s="1"/>
  <c r="IY124" i="21"/>
  <c r="IY279" i="21" s="1"/>
  <c r="JA122" i="21"/>
  <c r="JA277" i="21" s="1"/>
  <c r="JA204" i="21"/>
  <c r="JC104" i="63"/>
  <c r="JC31" i="73" s="1"/>
  <c r="JA143" i="63"/>
  <c r="JA32" i="73" s="1"/>
  <c r="JA144" i="63"/>
  <c r="JA39" i="73" s="1"/>
  <c r="JB122" i="21"/>
  <c r="JB104" i="33"/>
  <c r="JB24" i="73" s="1"/>
  <c r="JL192" i="21"/>
  <c r="JL191" i="21"/>
  <c r="JL190" i="21"/>
  <c r="JL193" i="21"/>
  <c r="JN168" i="21"/>
  <c r="JO89" i="63"/>
  <c r="JO101" i="63" s="1"/>
  <c r="JO86" i="73" s="1"/>
  <c r="IZ187" i="33"/>
  <c r="IZ19" i="73" s="1"/>
  <c r="JM175" i="21"/>
  <c r="JM182" i="21" s="1"/>
  <c r="JM196" i="21"/>
  <c r="JL115" i="21"/>
  <c r="JL270" i="21" s="1"/>
  <c r="JL101" i="21"/>
  <c r="JL94" i="21"/>
  <c r="JN89" i="33"/>
  <c r="JN101" i="33" s="1"/>
  <c r="JN79" i="73" s="1"/>
  <c r="JM87" i="21"/>
  <c r="JK109" i="21"/>
  <c r="JK264" i="21" s="1"/>
  <c r="JK110" i="21"/>
  <c r="JK265" i="21" s="1"/>
  <c r="JK111" i="21"/>
  <c r="JK266" i="21" s="1"/>
  <c r="JK112" i="21"/>
  <c r="JK267" i="21" s="1"/>
  <c r="IZ69" i="73" l="1"/>
  <c r="IY69" i="73"/>
  <c r="IY48" i="73"/>
  <c r="JA47" i="73"/>
  <c r="JA68" i="73"/>
  <c r="IZ48" i="73"/>
  <c r="IZ61" i="73"/>
  <c r="IZ54" i="73"/>
  <c r="IZ68" i="73"/>
  <c r="IZ47" i="73"/>
  <c r="IW50" i="73"/>
  <c r="IW71" i="73"/>
  <c r="JB53" i="73"/>
  <c r="JB60" i="73"/>
  <c r="IY55" i="73"/>
  <c r="IX63" i="73"/>
  <c r="IX56" i="73"/>
  <c r="JA67" i="73"/>
  <c r="IZ233" i="63"/>
  <c r="IZ34" i="73" s="1"/>
  <c r="IZ124" i="21"/>
  <c r="IZ279" i="21" s="1"/>
  <c r="JB204" i="21"/>
  <c r="IZ206" i="21"/>
  <c r="IZ234" i="63"/>
  <c r="IZ41" i="73" s="1"/>
  <c r="IZ188" i="33"/>
  <c r="IZ26" i="73" s="1"/>
  <c r="JB277" i="21"/>
  <c r="JA189" i="63"/>
  <c r="JA40" i="73" s="1"/>
  <c r="JA188" i="63"/>
  <c r="JA33" i="73" s="1"/>
  <c r="JA205" i="21"/>
  <c r="JC203" i="21"/>
  <c r="JB144" i="63"/>
  <c r="JB39" i="73" s="1"/>
  <c r="JC105" i="63"/>
  <c r="JC38" i="73" s="1"/>
  <c r="IY278" i="63"/>
  <c r="IY35" i="73" s="1"/>
  <c r="IY279" i="63"/>
  <c r="IY42" i="73" s="1"/>
  <c r="JB143" i="63"/>
  <c r="JB32" i="73" s="1"/>
  <c r="IY207" i="21"/>
  <c r="JA144" i="33"/>
  <c r="JA25" i="73" s="1"/>
  <c r="JA54" i="73" s="1"/>
  <c r="JA123" i="21"/>
  <c r="JA278" i="21" s="1"/>
  <c r="JA206" i="21"/>
  <c r="IX126" i="21"/>
  <c r="IX281" i="21" s="1"/>
  <c r="IX274" i="33"/>
  <c r="IX21" i="73" s="1"/>
  <c r="IX275" i="33"/>
  <c r="IX28" i="73" s="1"/>
  <c r="JB143" i="33"/>
  <c r="JB18" i="73" s="1"/>
  <c r="JB103" i="33"/>
  <c r="JB17" i="73" s="1"/>
  <c r="JB46" i="73" s="1"/>
  <c r="IY230" i="33"/>
  <c r="IY20" i="73" s="1"/>
  <c r="IY231" i="33"/>
  <c r="IY27" i="73" s="1"/>
  <c r="IY125" i="21"/>
  <c r="IY280" i="21" s="1"/>
  <c r="JD203" i="21"/>
  <c r="IZ230" i="33"/>
  <c r="IZ20" i="73" s="1"/>
  <c r="JN175" i="21"/>
  <c r="JN182" i="21" s="1"/>
  <c r="JN196" i="21"/>
  <c r="JM191" i="21"/>
  <c r="JM192" i="21"/>
  <c r="JM190" i="21"/>
  <c r="JM193" i="21"/>
  <c r="JO168" i="21"/>
  <c r="JP89" i="63"/>
  <c r="JP101" i="63" s="1"/>
  <c r="JP86" i="73" s="1"/>
  <c r="JM115" i="21"/>
  <c r="JM270" i="21" s="1"/>
  <c r="JM94" i="21"/>
  <c r="JM101" i="21"/>
  <c r="JO89" i="33"/>
  <c r="JO101" i="33" s="1"/>
  <c r="JO79" i="73" s="1"/>
  <c r="JN87" i="21"/>
  <c r="JL109" i="21"/>
  <c r="JL264" i="21" s="1"/>
  <c r="JL110" i="21"/>
  <c r="JL265" i="21" s="1"/>
  <c r="JL111" i="21"/>
  <c r="JL266" i="21" s="1"/>
  <c r="JL112" i="21"/>
  <c r="JL267" i="21" s="1"/>
  <c r="IZ70" i="73" l="1"/>
  <c r="JB67" i="73"/>
  <c r="JA61" i="73"/>
  <c r="IY56" i="73"/>
  <c r="IY63" i="73"/>
  <c r="IY49" i="73"/>
  <c r="IY70" i="73"/>
  <c r="JB68" i="73"/>
  <c r="JB47" i="73"/>
  <c r="IZ49" i="73"/>
  <c r="IX64" i="73"/>
  <c r="IX57" i="73"/>
  <c r="IX50" i="73"/>
  <c r="IX71" i="73"/>
  <c r="IZ62" i="73"/>
  <c r="IZ55" i="73"/>
  <c r="JA124" i="21"/>
  <c r="JA279" i="21" s="1"/>
  <c r="JB123" i="21"/>
  <c r="JB278" i="21" s="1"/>
  <c r="JA188" i="33"/>
  <c r="JA26" i="73" s="1"/>
  <c r="JC144" i="63"/>
  <c r="JC39" i="73" s="1"/>
  <c r="IZ278" i="63"/>
  <c r="IZ35" i="73" s="1"/>
  <c r="IZ279" i="63"/>
  <c r="IZ42" i="73" s="1"/>
  <c r="JC143" i="63"/>
  <c r="JC32" i="73" s="1"/>
  <c r="JB144" i="33"/>
  <c r="JB25" i="73" s="1"/>
  <c r="JB61" i="73" s="1"/>
  <c r="JA233" i="63"/>
  <c r="JA34" i="73" s="1"/>
  <c r="JA234" i="63"/>
  <c r="JA41" i="73" s="1"/>
  <c r="JC204" i="21"/>
  <c r="JA187" i="33"/>
  <c r="JA19" i="73" s="1"/>
  <c r="IY275" i="33"/>
  <c r="IY28" i="73" s="1"/>
  <c r="IY274" i="33"/>
  <c r="IY21" i="73" s="1"/>
  <c r="JC104" i="33"/>
  <c r="JC24" i="73" s="1"/>
  <c r="JB205" i="21"/>
  <c r="JD104" i="63"/>
  <c r="JD31" i="73" s="1"/>
  <c r="JC122" i="21"/>
  <c r="JC277" i="21" s="1"/>
  <c r="IY126" i="21"/>
  <c r="IY281" i="21" s="1"/>
  <c r="JD105" i="63"/>
  <c r="JD38" i="73" s="1"/>
  <c r="JC103" i="33"/>
  <c r="JC17" i="73" s="1"/>
  <c r="JB189" i="63"/>
  <c r="JB40" i="73" s="1"/>
  <c r="JB188" i="63"/>
  <c r="JB33" i="73" s="1"/>
  <c r="IZ207" i="21"/>
  <c r="JB206" i="21"/>
  <c r="IZ231" i="33"/>
  <c r="IZ27" i="73" s="1"/>
  <c r="IZ125" i="21"/>
  <c r="IZ280" i="21" s="1"/>
  <c r="JE105" i="63"/>
  <c r="JE38" i="73" s="1"/>
  <c r="JC144" i="33"/>
  <c r="JC25" i="73" s="1"/>
  <c r="JQ89" i="63"/>
  <c r="JQ101" i="63" s="1"/>
  <c r="JQ86" i="73" s="1"/>
  <c r="JP168" i="21"/>
  <c r="JO175" i="21"/>
  <c r="JO182" i="21" s="1"/>
  <c r="JO196" i="21"/>
  <c r="JN190" i="21"/>
  <c r="JN192" i="21"/>
  <c r="JN193" i="21"/>
  <c r="JN191" i="21"/>
  <c r="JM109" i="21"/>
  <c r="JM264" i="21" s="1"/>
  <c r="JM110" i="21"/>
  <c r="JM265" i="21" s="1"/>
  <c r="JM111" i="21"/>
  <c r="JM266" i="21" s="1"/>
  <c r="JM112" i="21"/>
  <c r="JM267" i="21" s="1"/>
  <c r="JN115" i="21"/>
  <c r="JN270" i="21" s="1"/>
  <c r="JN101" i="21"/>
  <c r="JN94" i="21"/>
  <c r="JP89" i="33"/>
  <c r="JP101" i="33" s="1"/>
  <c r="JP79" i="73" s="1"/>
  <c r="JO87" i="21"/>
  <c r="JD204" i="21"/>
  <c r="JC60" i="73" l="1"/>
  <c r="JC53" i="73"/>
  <c r="JC54" i="73"/>
  <c r="JC61" i="73"/>
  <c r="JC46" i="73"/>
  <c r="JC67" i="73"/>
  <c r="IY57" i="73"/>
  <c r="IY64" i="73"/>
  <c r="JB54" i="73"/>
  <c r="IY71" i="73"/>
  <c r="IY50" i="73"/>
  <c r="JA48" i="73"/>
  <c r="JA69" i="73"/>
  <c r="IZ63" i="73"/>
  <c r="IZ56" i="73"/>
  <c r="JA55" i="73"/>
  <c r="JA62" i="73"/>
  <c r="JD144" i="63"/>
  <c r="JD39" i="73" s="1"/>
  <c r="JD143" i="63"/>
  <c r="JD32" i="73" s="1"/>
  <c r="JC143" i="33"/>
  <c r="JC18" i="73" s="1"/>
  <c r="JC68" i="73" s="1"/>
  <c r="JB124" i="21"/>
  <c r="JB279" i="21" s="1"/>
  <c r="JB187" i="33"/>
  <c r="JB19" i="73" s="1"/>
  <c r="JB188" i="33"/>
  <c r="JB26" i="73" s="1"/>
  <c r="JC123" i="21"/>
  <c r="JC278" i="21" s="1"/>
  <c r="JC205" i="21"/>
  <c r="JC188" i="63"/>
  <c r="JC33" i="73" s="1"/>
  <c r="JC189" i="63"/>
  <c r="JC40" i="73" s="1"/>
  <c r="IZ126" i="21"/>
  <c r="IZ281" i="21" s="1"/>
  <c r="IZ275" i="33"/>
  <c r="IZ28" i="73" s="1"/>
  <c r="IZ57" i="73" s="1"/>
  <c r="JA207" i="21"/>
  <c r="JD123" i="21"/>
  <c r="JD278" i="21" s="1"/>
  <c r="JA279" i="63"/>
  <c r="JA42" i="73" s="1"/>
  <c r="JB234" i="63"/>
  <c r="JB41" i="73" s="1"/>
  <c r="JA278" i="63"/>
  <c r="JA35" i="73" s="1"/>
  <c r="JB233" i="63"/>
  <c r="JB34" i="73" s="1"/>
  <c r="IZ274" i="33"/>
  <c r="IZ21" i="73" s="1"/>
  <c r="JD122" i="21"/>
  <c r="JD277" i="21" s="1"/>
  <c r="JD104" i="33"/>
  <c r="JD24" i="73" s="1"/>
  <c r="JE203" i="21"/>
  <c r="JE104" i="63"/>
  <c r="JE31" i="73" s="1"/>
  <c r="JD103" i="33"/>
  <c r="JD17" i="73" s="1"/>
  <c r="JB125" i="21"/>
  <c r="JB280" i="21" s="1"/>
  <c r="JA231" i="33"/>
  <c r="JA27" i="73" s="1"/>
  <c r="JA230" i="33"/>
  <c r="JA20" i="73" s="1"/>
  <c r="JA49" i="73" s="1"/>
  <c r="JA125" i="21"/>
  <c r="JA280" i="21" s="1"/>
  <c r="JE122" i="21"/>
  <c r="JQ168" i="21"/>
  <c r="JR89" i="63"/>
  <c r="JR101" i="63" s="1"/>
  <c r="JR86" i="73" s="1"/>
  <c r="JP175" i="21"/>
  <c r="JP182" i="21" s="1"/>
  <c r="JP196" i="21"/>
  <c r="JO190" i="21"/>
  <c r="JO192" i="21"/>
  <c r="JO193" i="21"/>
  <c r="JO191" i="21"/>
  <c r="JE204" i="21"/>
  <c r="JO115" i="21"/>
  <c r="JO270" i="21" s="1"/>
  <c r="JO101" i="21"/>
  <c r="JO94" i="21"/>
  <c r="JQ89" i="33"/>
  <c r="JQ101" i="33" s="1"/>
  <c r="JQ79" i="73" s="1"/>
  <c r="JP87" i="21"/>
  <c r="JN109" i="21"/>
  <c r="JN264" i="21" s="1"/>
  <c r="JN110" i="21"/>
  <c r="JN265" i="21" s="1"/>
  <c r="JN112" i="21"/>
  <c r="JN267" i="21" s="1"/>
  <c r="JN111" i="21"/>
  <c r="JN266" i="21" s="1"/>
  <c r="IZ64" i="73" l="1"/>
  <c r="JC47" i="73"/>
  <c r="JD53" i="73"/>
  <c r="JD60" i="73"/>
  <c r="IZ50" i="73"/>
  <c r="IZ71" i="73"/>
  <c r="JA63" i="73"/>
  <c r="JA56" i="73"/>
  <c r="JD67" i="73"/>
  <c r="JD46" i="73"/>
  <c r="JB55" i="73"/>
  <c r="JB62" i="73"/>
  <c r="JB48" i="73"/>
  <c r="JB69" i="73"/>
  <c r="JA70" i="73"/>
  <c r="JE143" i="63"/>
  <c r="JE32" i="73" s="1"/>
  <c r="JE144" i="63"/>
  <c r="JE39" i="73" s="1"/>
  <c r="JE277" i="21"/>
  <c r="JC234" i="63"/>
  <c r="JC41" i="73" s="1"/>
  <c r="JC233" i="63"/>
  <c r="JC34" i="73" s="1"/>
  <c r="JF105" i="63"/>
  <c r="JF38" i="73" s="1"/>
  <c r="JC187" i="33"/>
  <c r="JC19" i="73" s="1"/>
  <c r="JF104" i="63"/>
  <c r="JF31" i="73" s="1"/>
  <c r="JF203" i="21"/>
  <c r="JA126" i="21"/>
  <c r="JA281" i="21" s="1"/>
  <c r="JD234" i="63"/>
  <c r="JD41" i="73" s="1"/>
  <c r="JD144" i="33"/>
  <c r="JD25" i="73" s="1"/>
  <c r="JD188" i="63"/>
  <c r="JD33" i="73" s="1"/>
  <c r="JA275" i="33"/>
  <c r="JA28" i="73" s="1"/>
  <c r="JA57" i="73" s="1"/>
  <c r="JE104" i="33"/>
  <c r="JE24" i="73" s="1"/>
  <c r="JC206" i="21"/>
  <c r="JA274" i="33"/>
  <c r="JA21" i="73" s="1"/>
  <c r="JA50" i="73" s="1"/>
  <c r="JB279" i="63"/>
  <c r="JB42" i="73" s="1"/>
  <c r="JB207" i="21"/>
  <c r="JG105" i="63"/>
  <c r="JG38" i="73" s="1"/>
  <c r="JE143" i="33"/>
  <c r="JE18" i="73" s="1"/>
  <c r="JD143" i="33"/>
  <c r="JD18" i="73" s="1"/>
  <c r="JE103" i="33"/>
  <c r="JE17" i="73" s="1"/>
  <c r="JB278" i="63"/>
  <c r="JB35" i="73" s="1"/>
  <c r="JC188" i="33"/>
  <c r="JC26" i="73" s="1"/>
  <c r="JC62" i="73" s="1"/>
  <c r="JC124" i="21"/>
  <c r="JC279" i="21" s="1"/>
  <c r="JD205" i="21"/>
  <c r="JD189" i="63"/>
  <c r="JD40" i="73" s="1"/>
  <c r="JB230" i="33"/>
  <c r="JB20" i="73" s="1"/>
  <c r="JB231" i="33"/>
  <c r="JB27" i="73" s="1"/>
  <c r="JQ175" i="21"/>
  <c r="JQ182" i="21" s="1"/>
  <c r="JQ196" i="21"/>
  <c r="JF103" i="33"/>
  <c r="JF17" i="73" s="1"/>
  <c r="JF122" i="21"/>
  <c r="JF104" i="33"/>
  <c r="JF24" i="73" s="1"/>
  <c r="JR168" i="21"/>
  <c r="JS89" i="63"/>
  <c r="JS101" i="63" s="1"/>
  <c r="JS86" i="73" s="1"/>
  <c r="JP190" i="21"/>
  <c r="JP193" i="21"/>
  <c r="JP192" i="21"/>
  <c r="JP191" i="21"/>
  <c r="JO109" i="21"/>
  <c r="JO264" i="21" s="1"/>
  <c r="JO110" i="21"/>
  <c r="JO265" i="21" s="1"/>
  <c r="JO111" i="21"/>
  <c r="JO266" i="21" s="1"/>
  <c r="JO112" i="21"/>
  <c r="JO267" i="21" s="1"/>
  <c r="JP115" i="21"/>
  <c r="JP270" i="21" s="1"/>
  <c r="JP101" i="21"/>
  <c r="JP94" i="21"/>
  <c r="JR89" i="33"/>
  <c r="JR101" i="33" s="1"/>
  <c r="JR79" i="73" s="1"/>
  <c r="JQ87" i="21"/>
  <c r="JA64" i="73" l="1"/>
  <c r="JC55" i="73"/>
  <c r="JE46" i="73"/>
  <c r="JE67" i="73"/>
  <c r="JE53" i="73"/>
  <c r="JE60" i="73"/>
  <c r="JC48" i="73"/>
  <c r="JC69" i="73"/>
  <c r="JB63" i="73"/>
  <c r="JB56" i="73"/>
  <c r="JD68" i="73"/>
  <c r="JD47" i="73"/>
  <c r="JF67" i="73"/>
  <c r="JB70" i="73"/>
  <c r="JB49" i="73"/>
  <c r="JE47" i="73"/>
  <c r="JE68" i="73"/>
  <c r="JA71" i="73"/>
  <c r="JD54" i="73"/>
  <c r="JD61" i="73"/>
  <c r="JF53" i="73"/>
  <c r="JF60" i="73"/>
  <c r="JF46" i="73"/>
  <c r="JE189" i="63"/>
  <c r="JE40" i="73" s="1"/>
  <c r="JE188" i="63"/>
  <c r="JE33" i="73" s="1"/>
  <c r="JD206" i="21"/>
  <c r="JG203" i="21"/>
  <c r="JF204" i="21"/>
  <c r="JF277" i="21"/>
  <c r="JF144" i="63"/>
  <c r="JF39" i="73" s="1"/>
  <c r="JC278" i="63"/>
  <c r="JC35" i="73" s="1"/>
  <c r="JF143" i="63"/>
  <c r="JF32" i="73" s="1"/>
  <c r="JE205" i="21"/>
  <c r="JG104" i="63"/>
  <c r="JG31" i="73" s="1"/>
  <c r="JE144" i="33"/>
  <c r="JE25" i="73" s="1"/>
  <c r="JE123" i="21"/>
  <c r="JE278" i="21" s="1"/>
  <c r="JD233" i="63"/>
  <c r="JD34" i="73" s="1"/>
  <c r="JD188" i="33"/>
  <c r="JD26" i="73" s="1"/>
  <c r="JC279" i="63"/>
  <c r="JC42" i="73" s="1"/>
  <c r="JC207" i="21"/>
  <c r="JB126" i="21"/>
  <c r="JB281" i="21" s="1"/>
  <c r="JB275" i="33"/>
  <c r="JB28" i="73" s="1"/>
  <c r="JB274" i="33"/>
  <c r="JB21" i="73" s="1"/>
  <c r="JD187" i="33"/>
  <c r="JD19" i="73" s="1"/>
  <c r="JD48" i="73" s="1"/>
  <c r="JD124" i="21"/>
  <c r="JD279" i="21" s="1"/>
  <c r="JH105" i="63"/>
  <c r="JH38" i="73" s="1"/>
  <c r="JF123" i="21"/>
  <c r="JE124" i="21"/>
  <c r="JC230" i="33"/>
  <c r="JC20" i="73" s="1"/>
  <c r="JC125" i="21"/>
  <c r="JC280" i="21" s="1"/>
  <c r="JC231" i="33"/>
  <c r="JC27" i="73" s="1"/>
  <c r="JC63" i="73" s="1"/>
  <c r="JQ190" i="21"/>
  <c r="JQ193" i="21"/>
  <c r="JQ192" i="21"/>
  <c r="JQ191" i="21"/>
  <c r="JT89" i="63"/>
  <c r="JT101" i="63" s="1"/>
  <c r="JT86" i="73" s="1"/>
  <c r="JS168" i="21"/>
  <c r="JG104" i="33"/>
  <c r="JG24" i="73" s="1"/>
  <c r="JG122" i="21"/>
  <c r="JG103" i="33"/>
  <c r="JG17" i="73" s="1"/>
  <c r="JR175" i="21"/>
  <c r="JR182" i="21" s="1"/>
  <c r="JR196" i="21"/>
  <c r="JP109" i="21"/>
  <c r="JP264" i="21" s="1"/>
  <c r="JP110" i="21"/>
  <c r="JP265" i="21" s="1"/>
  <c r="JP112" i="21"/>
  <c r="JP267" i="21" s="1"/>
  <c r="JP111" i="21"/>
  <c r="JP266" i="21" s="1"/>
  <c r="JS89" i="33"/>
  <c r="JS101" i="33" s="1"/>
  <c r="JS79" i="73" s="1"/>
  <c r="JR87" i="21"/>
  <c r="JQ115" i="21"/>
  <c r="JQ270" i="21" s="1"/>
  <c r="JQ101" i="21"/>
  <c r="JQ94" i="21"/>
  <c r="JD69" i="73" l="1"/>
  <c r="JD62" i="73"/>
  <c r="JD55" i="73"/>
  <c r="JC56" i="73"/>
  <c r="JG46" i="73"/>
  <c r="JG67" i="73"/>
  <c r="JE54" i="73"/>
  <c r="JE61" i="73"/>
  <c r="JG60" i="73"/>
  <c r="JG53" i="73"/>
  <c r="JB64" i="73"/>
  <c r="JB57" i="73"/>
  <c r="JB50" i="73"/>
  <c r="JB71" i="73"/>
  <c r="JC70" i="73"/>
  <c r="JC49" i="73"/>
  <c r="JF278" i="21"/>
  <c r="JG204" i="21"/>
  <c r="JG144" i="63"/>
  <c r="JG39" i="73" s="1"/>
  <c r="JG143" i="63"/>
  <c r="JG32" i="73" s="1"/>
  <c r="JE279" i="21"/>
  <c r="JG277" i="21"/>
  <c r="JD231" i="33"/>
  <c r="JD27" i="73" s="1"/>
  <c r="JD56" i="73" s="1"/>
  <c r="JD230" i="33"/>
  <c r="JD20" i="73" s="1"/>
  <c r="JD125" i="21"/>
  <c r="JD280" i="21" s="1"/>
  <c r="JF188" i="63"/>
  <c r="JF33" i="73" s="1"/>
  <c r="JF205" i="21"/>
  <c r="JH104" i="63"/>
  <c r="JH31" i="73" s="1"/>
  <c r="JE233" i="63"/>
  <c r="JE34" i="73" s="1"/>
  <c r="JF189" i="63"/>
  <c r="JF40" i="73" s="1"/>
  <c r="JE234" i="63"/>
  <c r="JE41" i="73" s="1"/>
  <c r="JE206" i="21"/>
  <c r="JH203" i="21"/>
  <c r="JE187" i="33"/>
  <c r="JE19" i="73" s="1"/>
  <c r="JF144" i="33"/>
  <c r="JF25" i="73" s="1"/>
  <c r="JF143" i="33"/>
  <c r="JF18" i="73" s="1"/>
  <c r="JD279" i="63"/>
  <c r="JD42" i="73" s="1"/>
  <c r="JC126" i="21"/>
  <c r="JC281" i="21" s="1"/>
  <c r="JD278" i="63"/>
  <c r="JD35" i="73" s="1"/>
  <c r="JD207" i="21"/>
  <c r="JC274" i="33"/>
  <c r="JC21" i="73" s="1"/>
  <c r="JC275" i="33"/>
  <c r="JC28" i="73" s="1"/>
  <c r="JE188" i="33"/>
  <c r="JE26" i="73" s="1"/>
  <c r="JF187" i="33"/>
  <c r="JF19" i="73" s="1"/>
  <c r="JE125" i="21"/>
  <c r="JH144" i="63"/>
  <c r="JH39" i="73" s="1"/>
  <c r="JF233" i="63"/>
  <c r="JF34" i="73" s="1"/>
  <c r="JG123" i="21"/>
  <c r="JH104" i="33"/>
  <c r="JH24" i="73" s="1"/>
  <c r="JH122" i="21"/>
  <c r="JH103" i="33"/>
  <c r="JH17" i="73" s="1"/>
  <c r="JR190" i="21"/>
  <c r="JR192" i="21"/>
  <c r="JR191" i="21"/>
  <c r="JR193" i="21"/>
  <c r="JU89" i="63"/>
  <c r="JU101" i="63" s="1"/>
  <c r="JU86" i="73" s="1"/>
  <c r="JT168" i="21"/>
  <c r="JS196" i="21"/>
  <c r="JS175" i="21"/>
  <c r="JS182" i="21" s="1"/>
  <c r="JT89" i="33"/>
  <c r="JT101" i="33" s="1"/>
  <c r="JT79" i="73" s="1"/>
  <c r="JS87" i="21"/>
  <c r="JQ109" i="21"/>
  <c r="JQ264" i="21" s="1"/>
  <c r="JQ110" i="21"/>
  <c r="JQ265" i="21" s="1"/>
  <c r="JQ111" i="21"/>
  <c r="JQ266" i="21" s="1"/>
  <c r="JQ112" i="21"/>
  <c r="JQ267" i="21" s="1"/>
  <c r="JR115" i="21"/>
  <c r="JR270" i="21" s="1"/>
  <c r="JR101" i="21"/>
  <c r="JR94" i="21"/>
  <c r="JF48" i="73" l="1"/>
  <c r="JF69" i="73"/>
  <c r="JD63" i="73"/>
  <c r="JD70" i="73"/>
  <c r="JD49" i="73"/>
  <c r="JH67" i="73"/>
  <c r="JH46" i="73"/>
  <c r="JF61" i="73"/>
  <c r="JF54" i="73"/>
  <c r="JE69" i="73"/>
  <c r="JE48" i="73"/>
  <c r="JF47" i="73"/>
  <c r="JF68" i="73"/>
  <c r="JE62" i="73"/>
  <c r="JE55" i="73"/>
  <c r="JC57" i="73"/>
  <c r="JC64" i="73"/>
  <c r="JH60" i="73"/>
  <c r="JH53" i="73"/>
  <c r="JC71" i="73"/>
  <c r="JC50" i="73"/>
  <c r="JG278" i="21"/>
  <c r="JG205" i="21"/>
  <c r="JG189" i="63"/>
  <c r="JG40" i="73" s="1"/>
  <c r="JG188" i="63"/>
  <c r="JG33" i="73" s="1"/>
  <c r="JD126" i="21"/>
  <c r="JD281" i="21" s="1"/>
  <c r="JH277" i="21"/>
  <c r="JD275" i="33"/>
  <c r="JD28" i="73" s="1"/>
  <c r="JF234" i="63"/>
  <c r="JF41" i="73" s="1"/>
  <c r="JG144" i="33"/>
  <c r="JG25" i="73" s="1"/>
  <c r="JE280" i="21"/>
  <c r="JI104" i="63"/>
  <c r="JI31" i="73" s="1"/>
  <c r="JF206" i="21"/>
  <c r="JI105" i="63"/>
  <c r="JI38" i="73" s="1"/>
  <c r="JE207" i="21"/>
  <c r="JI203" i="21"/>
  <c r="JJ104" i="63"/>
  <c r="JJ31" i="73" s="1"/>
  <c r="JE231" i="33"/>
  <c r="JE27" i="73" s="1"/>
  <c r="JE63" i="73" s="1"/>
  <c r="JD274" i="33"/>
  <c r="JD21" i="73" s="1"/>
  <c r="JG143" i="33"/>
  <c r="JG18" i="73" s="1"/>
  <c r="JG68" i="73" s="1"/>
  <c r="JE230" i="33"/>
  <c r="JE20" i="73" s="1"/>
  <c r="JF124" i="21"/>
  <c r="JF279" i="21" s="1"/>
  <c r="JH204" i="21"/>
  <c r="JE279" i="63"/>
  <c r="JE42" i="73" s="1"/>
  <c r="JH143" i="63"/>
  <c r="JH32" i="73" s="1"/>
  <c r="JE278" i="63"/>
  <c r="JE35" i="73" s="1"/>
  <c r="JF188" i="33"/>
  <c r="JF26" i="73" s="1"/>
  <c r="JF230" i="33"/>
  <c r="JF20" i="73" s="1"/>
  <c r="JH123" i="21"/>
  <c r="JV89" i="63"/>
  <c r="JV101" i="63" s="1"/>
  <c r="JV86" i="73" s="1"/>
  <c r="JU168" i="21"/>
  <c r="JI103" i="33"/>
  <c r="JI17" i="73" s="1"/>
  <c r="JI122" i="21"/>
  <c r="JI104" i="33"/>
  <c r="JI24" i="73" s="1"/>
  <c r="JT196" i="21"/>
  <c r="JT175" i="21"/>
  <c r="JT182" i="21" s="1"/>
  <c r="JS191" i="21"/>
  <c r="JS190" i="21"/>
  <c r="JS192" i="21"/>
  <c r="JS193" i="21"/>
  <c r="JS115" i="21"/>
  <c r="JS270" i="21" s="1"/>
  <c r="JS101" i="21"/>
  <c r="JS94" i="21"/>
  <c r="JU89" i="33"/>
  <c r="JU101" i="33" s="1"/>
  <c r="JU79" i="73" s="1"/>
  <c r="JT87" i="21"/>
  <c r="JR109" i="21"/>
  <c r="JR264" i="21" s="1"/>
  <c r="JR110" i="21"/>
  <c r="JR265" i="21" s="1"/>
  <c r="JR111" i="21"/>
  <c r="JR266" i="21" s="1"/>
  <c r="JR112" i="21"/>
  <c r="JR267" i="21" s="1"/>
  <c r="JI46" i="73" l="1"/>
  <c r="JF70" i="73"/>
  <c r="JF49" i="73"/>
  <c r="JF62" i="73"/>
  <c r="JF55" i="73"/>
  <c r="JD50" i="73"/>
  <c r="JD71" i="73"/>
  <c r="JG61" i="73"/>
  <c r="JG54" i="73"/>
  <c r="JE56" i="73"/>
  <c r="JI60" i="73"/>
  <c r="JI53" i="73"/>
  <c r="JD57" i="73"/>
  <c r="JD64" i="73"/>
  <c r="JG47" i="73"/>
  <c r="JI67" i="73"/>
  <c r="JE70" i="73"/>
  <c r="JE49" i="73"/>
  <c r="JH205" i="21"/>
  <c r="JH278" i="21"/>
  <c r="JH188" i="63"/>
  <c r="JH33" i="73" s="1"/>
  <c r="JI144" i="63"/>
  <c r="JI39" i="73" s="1"/>
  <c r="JI204" i="21"/>
  <c r="JI143" i="63"/>
  <c r="JI32" i="73" s="1"/>
  <c r="JI277" i="21"/>
  <c r="JJ203" i="21"/>
  <c r="JF278" i="63"/>
  <c r="JF35" i="73" s="1"/>
  <c r="JH189" i="63"/>
  <c r="JH40" i="73" s="1"/>
  <c r="JF125" i="21"/>
  <c r="JF280" i="21" s="1"/>
  <c r="JF231" i="33"/>
  <c r="JF27" i="73" s="1"/>
  <c r="JJ105" i="63"/>
  <c r="JJ38" i="73" s="1"/>
  <c r="JE126" i="21"/>
  <c r="JE281" i="21" s="1"/>
  <c r="JF207" i="21"/>
  <c r="JG188" i="33"/>
  <c r="JG26" i="73" s="1"/>
  <c r="JG55" i="73" s="1"/>
  <c r="JG124" i="21"/>
  <c r="JG279" i="21" s="1"/>
  <c r="JE275" i="33"/>
  <c r="JE28" i="73" s="1"/>
  <c r="JE64" i="73" s="1"/>
  <c r="JG187" i="33"/>
  <c r="JG19" i="73" s="1"/>
  <c r="JE274" i="33"/>
  <c r="JE21" i="73" s="1"/>
  <c r="JG206" i="21"/>
  <c r="JG233" i="63"/>
  <c r="JG34" i="73" s="1"/>
  <c r="JG234" i="63"/>
  <c r="JG41" i="73" s="1"/>
  <c r="JF279" i="63"/>
  <c r="JF42" i="73" s="1"/>
  <c r="JH234" i="63"/>
  <c r="JH41" i="73" s="1"/>
  <c r="JH143" i="33"/>
  <c r="JH18" i="73" s="1"/>
  <c r="JH187" i="33"/>
  <c r="JH19" i="73" s="1"/>
  <c r="JH144" i="33"/>
  <c r="JH25" i="73" s="1"/>
  <c r="JU196" i="21"/>
  <c r="JU175" i="21"/>
  <c r="JU182" i="21" s="1"/>
  <c r="JJ104" i="33"/>
  <c r="JJ24" i="73" s="1"/>
  <c r="JJ122" i="21"/>
  <c r="JW89" i="63"/>
  <c r="JW101" i="63" s="1"/>
  <c r="JW86" i="73" s="1"/>
  <c r="JV168" i="21"/>
  <c r="JT190" i="21"/>
  <c r="JT192" i="21"/>
  <c r="JT191" i="21"/>
  <c r="JT193" i="21"/>
  <c r="JT115" i="21"/>
  <c r="JT270" i="21" s="1"/>
  <c r="JT94" i="21"/>
  <c r="JT101" i="21"/>
  <c r="JV89" i="33"/>
  <c r="JV101" i="33" s="1"/>
  <c r="JV79" i="73" s="1"/>
  <c r="JU87" i="21"/>
  <c r="JS109" i="21"/>
  <c r="JS264" i="21" s="1"/>
  <c r="JS110" i="21"/>
  <c r="JS265" i="21" s="1"/>
  <c r="JS111" i="21"/>
  <c r="JS266" i="21" s="1"/>
  <c r="JS112" i="21"/>
  <c r="JS267" i="21" s="1"/>
  <c r="JH54" i="73" l="1"/>
  <c r="JH61" i="73"/>
  <c r="JE50" i="73"/>
  <c r="JE71" i="73"/>
  <c r="JF56" i="73"/>
  <c r="JF63" i="73"/>
  <c r="JG69" i="73"/>
  <c r="JG48" i="73"/>
  <c r="JH48" i="73"/>
  <c r="JH68" i="73"/>
  <c r="JH47" i="73"/>
  <c r="JH69" i="73"/>
  <c r="JE57" i="73"/>
  <c r="JG62" i="73"/>
  <c r="JJ53" i="73"/>
  <c r="JJ60" i="73"/>
  <c r="JH233" i="63"/>
  <c r="JH34" i="73" s="1"/>
  <c r="JF126" i="21"/>
  <c r="JF281" i="21" s="1"/>
  <c r="JK105" i="63"/>
  <c r="JK38" i="73" s="1"/>
  <c r="JK204" i="21"/>
  <c r="JG125" i="21"/>
  <c r="JG280" i="21" s="1"/>
  <c r="JF274" i="33"/>
  <c r="JF21" i="73" s="1"/>
  <c r="JG230" i="33"/>
  <c r="JG20" i="73" s="1"/>
  <c r="JF275" i="33"/>
  <c r="JF28" i="73" s="1"/>
  <c r="JG231" i="33"/>
  <c r="JG27" i="73" s="1"/>
  <c r="JJ277" i="21"/>
  <c r="JI188" i="63"/>
  <c r="JI33" i="73" s="1"/>
  <c r="JJ204" i="21"/>
  <c r="JG278" i="63"/>
  <c r="JG35" i="73" s="1"/>
  <c r="JG207" i="21"/>
  <c r="JG279" i="63"/>
  <c r="JG42" i="73" s="1"/>
  <c r="JH188" i="33"/>
  <c r="JH26" i="73" s="1"/>
  <c r="JJ103" i="33"/>
  <c r="JJ17" i="73" s="1"/>
  <c r="JJ46" i="73" s="1"/>
  <c r="JI189" i="63"/>
  <c r="JI40" i="73" s="1"/>
  <c r="JH206" i="21"/>
  <c r="JI205" i="21"/>
  <c r="JJ143" i="63"/>
  <c r="JJ32" i="73" s="1"/>
  <c r="JK203" i="21"/>
  <c r="JK104" i="63"/>
  <c r="JK31" i="73" s="1"/>
  <c r="JL203" i="21"/>
  <c r="JI123" i="21"/>
  <c r="JI278" i="21" s="1"/>
  <c r="JI143" i="33"/>
  <c r="JI18" i="73" s="1"/>
  <c r="JH124" i="21"/>
  <c r="JH279" i="21" s="1"/>
  <c r="JI144" i="33"/>
  <c r="JI25" i="73" s="1"/>
  <c r="JI61" i="73" s="1"/>
  <c r="JJ144" i="63"/>
  <c r="JJ39" i="73" s="1"/>
  <c r="JV175" i="21"/>
  <c r="JV182" i="21" s="1"/>
  <c r="JV196" i="21"/>
  <c r="JX89" i="63"/>
  <c r="JX101" i="63" s="1"/>
  <c r="JX86" i="73" s="1"/>
  <c r="JW168" i="21"/>
  <c r="JU192" i="21"/>
  <c r="JU191" i="21"/>
  <c r="JU193" i="21"/>
  <c r="JU190" i="21"/>
  <c r="JU115" i="21"/>
  <c r="JU270" i="21" s="1"/>
  <c r="JU101" i="21"/>
  <c r="JU94" i="21"/>
  <c r="JW89" i="33"/>
  <c r="JW101" i="33" s="1"/>
  <c r="JW79" i="73" s="1"/>
  <c r="JV87" i="21"/>
  <c r="JT109" i="21"/>
  <c r="JT264" i="21" s="1"/>
  <c r="JT110" i="21"/>
  <c r="JT265" i="21" s="1"/>
  <c r="JT111" i="21"/>
  <c r="JT266" i="21" s="1"/>
  <c r="JT112" i="21"/>
  <c r="JT267" i="21" s="1"/>
  <c r="JI54" i="73" l="1"/>
  <c r="JI68" i="73"/>
  <c r="JI47" i="73"/>
  <c r="JG56" i="73"/>
  <c r="JG63" i="73"/>
  <c r="JH62" i="73"/>
  <c r="JH55" i="73"/>
  <c r="JF57" i="73"/>
  <c r="JF64" i="73"/>
  <c r="JJ67" i="73"/>
  <c r="JG70" i="73"/>
  <c r="JG49" i="73"/>
  <c r="JF50" i="73"/>
  <c r="JF71" i="73"/>
  <c r="JK143" i="63"/>
  <c r="JK32" i="73" s="1"/>
  <c r="JH230" i="33"/>
  <c r="JH20" i="73" s="1"/>
  <c r="JK144" i="63"/>
  <c r="JK39" i="73" s="1"/>
  <c r="JG126" i="21"/>
  <c r="JG281" i="21" s="1"/>
  <c r="JJ144" i="33"/>
  <c r="JJ25" i="73" s="1"/>
  <c r="JJ123" i="21"/>
  <c r="JJ278" i="21" s="1"/>
  <c r="JJ143" i="33"/>
  <c r="JJ18" i="73" s="1"/>
  <c r="JH125" i="21"/>
  <c r="JH280" i="21" s="1"/>
  <c r="JL105" i="63"/>
  <c r="JL38" i="73" s="1"/>
  <c r="JJ189" i="63"/>
  <c r="JJ40" i="73" s="1"/>
  <c r="JI206" i="21"/>
  <c r="JJ205" i="21"/>
  <c r="JJ188" i="63"/>
  <c r="JJ33" i="73" s="1"/>
  <c r="JH231" i="33"/>
  <c r="JH27" i="73" s="1"/>
  <c r="JI124" i="21"/>
  <c r="JI279" i="21" s="1"/>
  <c r="JK103" i="33"/>
  <c r="JK17" i="73" s="1"/>
  <c r="JI188" i="33"/>
  <c r="JI26" i="73" s="1"/>
  <c r="JH278" i="63"/>
  <c r="JH35" i="73" s="1"/>
  <c r="JI187" i="33"/>
  <c r="JI19" i="73" s="1"/>
  <c r="JL104" i="63"/>
  <c r="JL31" i="73" s="1"/>
  <c r="JG274" i="33"/>
  <c r="JG21" i="73" s="1"/>
  <c r="JI233" i="63"/>
  <c r="JI34" i="73" s="1"/>
  <c r="JI234" i="63"/>
  <c r="JI41" i="73" s="1"/>
  <c r="JK122" i="21"/>
  <c r="JK277" i="21" s="1"/>
  <c r="JG275" i="33"/>
  <c r="JG28" i="73" s="1"/>
  <c r="JK104" i="33"/>
  <c r="JK24" i="73" s="1"/>
  <c r="JH279" i="63"/>
  <c r="JH42" i="73" s="1"/>
  <c r="JH207" i="21"/>
  <c r="JL143" i="63"/>
  <c r="JL32" i="73" s="1"/>
  <c r="JM105" i="63"/>
  <c r="JM38" i="73" s="1"/>
  <c r="JK143" i="33"/>
  <c r="JK18" i="73" s="1"/>
  <c r="JL122" i="21"/>
  <c r="JL277" i="21" s="1"/>
  <c r="JL103" i="33"/>
  <c r="JL17" i="73" s="1"/>
  <c r="JL104" i="33"/>
  <c r="JL24" i="73" s="1"/>
  <c r="JV190" i="21"/>
  <c r="JV192" i="21"/>
  <c r="JV193" i="21"/>
  <c r="JV191" i="21"/>
  <c r="JW196" i="21"/>
  <c r="JW175" i="21"/>
  <c r="JW182" i="21" s="1"/>
  <c r="JX168" i="21"/>
  <c r="JY89" i="63"/>
  <c r="JY101" i="63" s="1"/>
  <c r="JY86" i="73" s="1"/>
  <c r="JV115" i="21"/>
  <c r="JV270" i="21" s="1"/>
  <c r="JV94" i="21"/>
  <c r="JV101" i="21"/>
  <c r="JU109" i="21"/>
  <c r="JU264" i="21" s="1"/>
  <c r="JU110" i="21"/>
  <c r="JU265" i="21" s="1"/>
  <c r="JU111" i="21"/>
  <c r="JU266" i="21" s="1"/>
  <c r="JU112" i="21"/>
  <c r="JU267" i="21" s="1"/>
  <c r="JX89" i="33"/>
  <c r="JX101" i="33" s="1"/>
  <c r="JX79" i="73" s="1"/>
  <c r="JW87" i="21"/>
  <c r="JK47" i="73" l="1"/>
  <c r="JK68" i="73"/>
  <c r="JL53" i="73"/>
  <c r="JL60" i="73"/>
  <c r="JH49" i="73"/>
  <c r="JH70" i="73"/>
  <c r="JL67" i="73"/>
  <c r="JL46" i="73"/>
  <c r="JI62" i="73"/>
  <c r="JI55" i="73"/>
  <c r="JK46" i="73"/>
  <c r="JK67" i="73"/>
  <c r="JJ47" i="73"/>
  <c r="JJ68" i="73"/>
  <c r="JG57" i="73"/>
  <c r="JG64" i="73"/>
  <c r="JH63" i="73"/>
  <c r="JH56" i="73"/>
  <c r="JG71" i="73"/>
  <c r="JG50" i="73"/>
  <c r="JJ54" i="73"/>
  <c r="JJ61" i="73"/>
  <c r="JK53" i="73"/>
  <c r="JK60" i="73"/>
  <c r="JI69" i="73"/>
  <c r="JI48" i="73"/>
  <c r="JI207" i="21"/>
  <c r="JI231" i="33"/>
  <c r="JI27" i="73" s="1"/>
  <c r="JJ188" i="33"/>
  <c r="JJ26" i="73" s="1"/>
  <c r="JI230" i="33"/>
  <c r="JI20" i="73" s="1"/>
  <c r="JI125" i="21"/>
  <c r="JI280" i="21" s="1"/>
  <c r="JI278" i="63"/>
  <c r="JI35" i="73" s="1"/>
  <c r="JH275" i="33"/>
  <c r="JH28" i="73" s="1"/>
  <c r="JK123" i="21"/>
  <c r="JK278" i="21" s="1"/>
  <c r="JM104" i="63"/>
  <c r="JM31" i="73" s="1"/>
  <c r="JK233" i="63"/>
  <c r="JK34" i="73" s="1"/>
  <c r="JK189" i="63"/>
  <c r="JK40" i="73" s="1"/>
  <c r="JK144" i="33"/>
  <c r="JK25" i="73" s="1"/>
  <c r="JJ124" i="21"/>
  <c r="JJ279" i="21" s="1"/>
  <c r="JH126" i="21"/>
  <c r="JH281" i="21" s="1"/>
  <c r="JJ187" i="33"/>
  <c r="JJ19" i="73" s="1"/>
  <c r="JJ231" i="33"/>
  <c r="JJ27" i="73" s="1"/>
  <c r="JM203" i="21"/>
  <c r="JK188" i="63"/>
  <c r="JK33" i="73" s="1"/>
  <c r="JL144" i="63"/>
  <c r="JL39" i="73" s="1"/>
  <c r="JH274" i="33"/>
  <c r="JH21" i="73" s="1"/>
  <c r="JH50" i="73" s="1"/>
  <c r="JK205" i="21"/>
  <c r="JJ206" i="21"/>
  <c r="JI279" i="63"/>
  <c r="JI42" i="73" s="1"/>
  <c r="JJ233" i="63"/>
  <c r="JJ34" i="73" s="1"/>
  <c r="JL204" i="21"/>
  <c r="JM204" i="21"/>
  <c r="JJ234" i="63"/>
  <c r="JJ41" i="73" s="1"/>
  <c r="JL144" i="33"/>
  <c r="JL25" i="73" s="1"/>
  <c r="JX175" i="21"/>
  <c r="JX182" i="21" s="1"/>
  <c r="JX196" i="21"/>
  <c r="JW190" i="21"/>
  <c r="JW192" i="21"/>
  <c r="JW191" i="21"/>
  <c r="JW193" i="21"/>
  <c r="JM104" i="33"/>
  <c r="JM24" i="73" s="1"/>
  <c r="JM122" i="21"/>
  <c r="JM103" i="33"/>
  <c r="JM17" i="73" s="1"/>
  <c r="JZ89" i="63"/>
  <c r="JZ101" i="63" s="1"/>
  <c r="JZ86" i="73" s="1"/>
  <c r="JY168" i="21"/>
  <c r="JY89" i="33"/>
  <c r="JY101" i="33" s="1"/>
  <c r="JY79" i="73" s="1"/>
  <c r="JX87" i="21"/>
  <c r="JK234" i="63"/>
  <c r="JK41" i="73" s="1"/>
  <c r="JW115" i="21"/>
  <c r="JW270" i="21" s="1"/>
  <c r="JW94" i="21"/>
  <c r="JW101" i="21"/>
  <c r="JV109" i="21"/>
  <c r="JV264" i="21" s="1"/>
  <c r="JV110" i="21"/>
  <c r="JV265" i="21" s="1"/>
  <c r="JV112" i="21"/>
  <c r="JV267" i="21" s="1"/>
  <c r="JV111" i="21"/>
  <c r="JV266" i="21" s="1"/>
  <c r="JH71" i="73" l="1"/>
  <c r="JM46" i="73"/>
  <c r="JM67" i="73"/>
  <c r="JI70" i="73"/>
  <c r="JI49" i="73"/>
  <c r="JI63" i="73"/>
  <c r="JI56" i="73"/>
  <c r="JL61" i="73"/>
  <c r="JL54" i="73"/>
  <c r="JK54" i="73"/>
  <c r="JK61" i="73"/>
  <c r="JM53" i="73"/>
  <c r="JM60" i="73"/>
  <c r="JJ55" i="73"/>
  <c r="JJ62" i="73"/>
  <c r="JJ56" i="73"/>
  <c r="JJ63" i="73"/>
  <c r="JJ69" i="73"/>
  <c r="JJ48" i="73"/>
  <c r="JH57" i="73"/>
  <c r="JH64" i="73"/>
  <c r="JK187" i="33"/>
  <c r="JK19" i="73" s="1"/>
  <c r="JK188" i="33"/>
  <c r="JK26" i="73" s="1"/>
  <c r="JK62" i="73" s="1"/>
  <c r="JN143" i="63"/>
  <c r="JN32" i="73" s="1"/>
  <c r="JK124" i="21"/>
  <c r="JK279" i="21" s="1"/>
  <c r="JL189" i="63"/>
  <c r="JL40" i="73" s="1"/>
  <c r="JK206" i="21"/>
  <c r="JJ230" i="33"/>
  <c r="JJ20" i="73" s="1"/>
  <c r="JJ278" i="63"/>
  <c r="JJ35" i="73" s="1"/>
  <c r="JM143" i="63"/>
  <c r="JM32" i="73" s="1"/>
  <c r="JM144" i="63"/>
  <c r="JM39" i="73" s="1"/>
  <c r="JM277" i="21"/>
  <c r="JJ125" i="21"/>
  <c r="JJ280" i="21" s="1"/>
  <c r="JI126" i="21"/>
  <c r="JI281" i="21" s="1"/>
  <c r="JI274" i="33"/>
  <c r="JI21" i="73" s="1"/>
  <c r="JN105" i="63"/>
  <c r="JN38" i="73" s="1"/>
  <c r="JN104" i="63"/>
  <c r="JN31" i="73" s="1"/>
  <c r="JN203" i="21"/>
  <c r="JJ279" i="63"/>
  <c r="JJ42" i="73" s="1"/>
  <c r="JJ207" i="21"/>
  <c r="JL205" i="21"/>
  <c r="JM143" i="33"/>
  <c r="JM18" i="73" s="1"/>
  <c r="JL188" i="63"/>
  <c r="JL33" i="73" s="1"/>
  <c r="JI275" i="33"/>
  <c r="JI28" i="73" s="1"/>
  <c r="JI64" i="73" s="1"/>
  <c r="JL123" i="21"/>
  <c r="JL278" i="21" s="1"/>
  <c r="JK231" i="33"/>
  <c r="JK27" i="73" s="1"/>
  <c r="JK56" i="73" s="1"/>
  <c r="JL143" i="33"/>
  <c r="JL18" i="73" s="1"/>
  <c r="JY175" i="21"/>
  <c r="JY182" i="21" s="1"/>
  <c r="JY196" i="21"/>
  <c r="KA89" i="63"/>
  <c r="KA101" i="63" s="1"/>
  <c r="KA86" i="73" s="1"/>
  <c r="JZ168" i="21"/>
  <c r="JX190" i="21"/>
  <c r="JX192" i="21"/>
  <c r="JX191" i="21"/>
  <c r="JX193" i="21"/>
  <c r="JX115" i="21"/>
  <c r="JX270" i="21" s="1"/>
  <c r="JX94" i="21"/>
  <c r="JX101" i="21"/>
  <c r="JW109" i="21"/>
  <c r="JW264" i="21" s="1"/>
  <c r="JW110" i="21"/>
  <c r="JW265" i="21" s="1"/>
  <c r="JW111" i="21"/>
  <c r="JW266" i="21" s="1"/>
  <c r="JW112" i="21"/>
  <c r="JW267" i="21" s="1"/>
  <c r="JZ89" i="33"/>
  <c r="JZ101" i="33" s="1"/>
  <c r="JZ79" i="73" s="1"/>
  <c r="JY87" i="21"/>
  <c r="JK55" i="73" l="1"/>
  <c r="JI57" i="73"/>
  <c r="JK69" i="73"/>
  <c r="JK48" i="73"/>
  <c r="JJ49" i="73"/>
  <c r="JJ70" i="73"/>
  <c r="JK63" i="73"/>
  <c r="JI50" i="73"/>
  <c r="JI71" i="73"/>
  <c r="JM68" i="73"/>
  <c r="JM47" i="73"/>
  <c r="JL68" i="73"/>
  <c r="JL47" i="73"/>
  <c r="JM205" i="21"/>
  <c r="JJ275" i="33"/>
  <c r="JJ28" i="73" s="1"/>
  <c r="JJ274" i="33"/>
  <c r="JJ21" i="73" s="1"/>
  <c r="JJ126" i="21"/>
  <c r="JJ281" i="21" s="1"/>
  <c r="JN144" i="63"/>
  <c r="JN39" i="73" s="1"/>
  <c r="JN204" i="21"/>
  <c r="JL124" i="21"/>
  <c r="JL279" i="21" s="1"/>
  <c r="JK279" i="63"/>
  <c r="JK42" i="73" s="1"/>
  <c r="JO104" i="63"/>
  <c r="JO31" i="73" s="1"/>
  <c r="JN103" i="33"/>
  <c r="JN17" i="73" s="1"/>
  <c r="JN46" i="73" s="1"/>
  <c r="JN104" i="33"/>
  <c r="JN24" i="73" s="1"/>
  <c r="JN122" i="21"/>
  <c r="JN277" i="21" s="1"/>
  <c r="JO105" i="63"/>
  <c r="JO38" i="73" s="1"/>
  <c r="JO203" i="21"/>
  <c r="JL206" i="21"/>
  <c r="JK278" i="63"/>
  <c r="JK35" i="73" s="1"/>
  <c r="JK207" i="21"/>
  <c r="JL234" i="63"/>
  <c r="JL41" i="73" s="1"/>
  <c r="JL233" i="63"/>
  <c r="JL34" i="73" s="1"/>
  <c r="JK125" i="21"/>
  <c r="JK280" i="21" s="1"/>
  <c r="JM123" i="21"/>
  <c r="JM278" i="21" s="1"/>
  <c r="JL231" i="33"/>
  <c r="JL27" i="73" s="1"/>
  <c r="JK230" i="33"/>
  <c r="JK20" i="73" s="1"/>
  <c r="JM144" i="33"/>
  <c r="JM25" i="73" s="1"/>
  <c r="JN144" i="33"/>
  <c r="JN25" i="73" s="1"/>
  <c r="JM188" i="63"/>
  <c r="JM33" i="73" s="1"/>
  <c r="JM233" i="63"/>
  <c r="JM34" i="73" s="1"/>
  <c r="JM189" i="63"/>
  <c r="JM40" i="73" s="1"/>
  <c r="JO204" i="21"/>
  <c r="JL188" i="33"/>
  <c r="JL26" i="73" s="1"/>
  <c r="JL187" i="33"/>
  <c r="JL19" i="73" s="1"/>
  <c r="JL69" i="73" s="1"/>
  <c r="JY190" i="21"/>
  <c r="JY192" i="21"/>
  <c r="JY193" i="21"/>
  <c r="JY191" i="21"/>
  <c r="JZ175" i="21"/>
  <c r="JZ182" i="21" s="1"/>
  <c r="JZ196" i="21"/>
  <c r="KB89" i="63"/>
  <c r="KB101" i="63" s="1"/>
  <c r="KB86" i="73" s="1"/>
  <c r="KA168" i="21"/>
  <c r="JX109" i="21"/>
  <c r="JX264" i="21" s="1"/>
  <c r="JX112" i="21"/>
  <c r="JX267" i="21" s="1"/>
  <c r="JX110" i="21"/>
  <c r="JX265" i="21" s="1"/>
  <c r="JX111" i="21"/>
  <c r="JX266" i="21" s="1"/>
  <c r="KA89" i="33"/>
  <c r="KA101" i="33" s="1"/>
  <c r="KA79" i="73" s="1"/>
  <c r="JZ87" i="21"/>
  <c r="JY115" i="21"/>
  <c r="JY270" i="21" s="1"/>
  <c r="JY101" i="21"/>
  <c r="JY94" i="21"/>
  <c r="JL63" i="73" l="1"/>
  <c r="JL56" i="73"/>
  <c r="JL48" i="73"/>
  <c r="JN67" i="73"/>
  <c r="JN61" i="73"/>
  <c r="JN54" i="73"/>
  <c r="JM54" i="73"/>
  <c r="JM61" i="73"/>
  <c r="JK70" i="73"/>
  <c r="JK49" i="73"/>
  <c r="JL62" i="73"/>
  <c r="JL55" i="73"/>
  <c r="JN53" i="73"/>
  <c r="JN60" i="73"/>
  <c r="JJ71" i="73"/>
  <c r="JJ50" i="73"/>
  <c r="JJ64" i="73"/>
  <c r="JJ57" i="73"/>
  <c r="JL278" i="63"/>
  <c r="JL35" i="73" s="1"/>
  <c r="JN206" i="21"/>
  <c r="JN205" i="21"/>
  <c r="JN189" i="63"/>
  <c r="JN40" i="73" s="1"/>
  <c r="JK126" i="21"/>
  <c r="JK281" i="21" s="1"/>
  <c r="JK274" i="33"/>
  <c r="JK21" i="73" s="1"/>
  <c r="JL125" i="21"/>
  <c r="JL280" i="21" s="1"/>
  <c r="JK275" i="33"/>
  <c r="JK28" i="73" s="1"/>
  <c r="JP105" i="63"/>
  <c r="JP38" i="73" s="1"/>
  <c r="JM188" i="33"/>
  <c r="JM26" i="73" s="1"/>
  <c r="JL279" i="63"/>
  <c r="JL42" i="73" s="1"/>
  <c r="JL207" i="21"/>
  <c r="JO143" i="63"/>
  <c r="JO32" i="73" s="1"/>
  <c r="JM231" i="33"/>
  <c r="JM27" i="73" s="1"/>
  <c r="JM63" i="73" s="1"/>
  <c r="JN188" i="63"/>
  <c r="JN33" i="73" s="1"/>
  <c r="JM187" i="33"/>
  <c r="JM19" i="73" s="1"/>
  <c r="JN143" i="33"/>
  <c r="JN18" i="73" s="1"/>
  <c r="JM124" i="21"/>
  <c r="JM279" i="21" s="1"/>
  <c r="JN123" i="21"/>
  <c r="JN278" i="21" s="1"/>
  <c r="JM206" i="21"/>
  <c r="JP203" i="21"/>
  <c r="JP104" i="63"/>
  <c r="JP31" i="73" s="1"/>
  <c r="JQ105" i="63"/>
  <c r="JQ38" i="73" s="1"/>
  <c r="JM234" i="63"/>
  <c r="JM41" i="73" s="1"/>
  <c r="JP143" i="63"/>
  <c r="JP32" i="73" s="1"/>
  <c r="JL230" i="33"/>
  <c r="JL20" i="73" s="1"/>
  <c r="JO144" i="63"/>
  <c r="JO39" i="73" s="1"/>
  <c r="JO103" i="33"/>
  <c r="JO17" i="73" s="1"/>
  <c r="JO104" i="33"/>
  <c r="JO24" i="73" s="1"/>
  <c r="JL275" i="33"/>
  <c r="JL28" i="73" s="1"/>
  <c r="JO122" i="21"/>
  <c r="JO277" i="21" s="1"/>
  <c r="KA175" i="21"/>
  <c r="KA182" i="21" s="1"/>
  <c r="KA196" i="21"/>
  <c r="KC89" i="63"/>
  <c r="KC101" i="63" s="1"/>
  <c r="KC86" i="73" s="1"/>
  <c r="KB168" i="21"/>
  <c r="JZ193" i="21"/>
  <c r="JZ190" i="21"/>
  <c r="JZ192" i="21"/>
  <c r="JZ191" i="21"/>
  <c r="JY109" i="21"/>
  <c r="JY264" i="21" s="1"/>
  <c r="JY110" i="21"/>
  <c r="JY265" i="21" s="1"/>
  <c r="JY111" i="21"/>
  <c r="JY266" i="21" s="1"/>
  <c r="JY112" i="21"/>
  <c r="JY267" i="21" s="1"/>
  <c r="JZ115" i="21"/>
  <c r="JZ270" i="21" s="1"/>
  <c r="JZ94" i="21"/>
  <c r="JZ101" i="21"/>
  <c r="KB89" i="33"/>
  <c r="KB101" i="33" s="1"/>
  <c r="KB79" i="73" s="1"/>
  <c r="KA87" i="21"/>
  <c r="JL57" i="73" l="1"/>
  <c r="JL64" i="73"/>
  <c r="JK71" i="73"/>
  <c r="JK50" i="73"/>
  <c r="JO60" i="73"/>
  <c r="JO53" i="73"/>
  <c r="JO46" i="73"/>
  <c r="JO67" i="73"/>
  <c r="JL70" i="73"/>
  <c r="JL49" i="73"/>
  <c r="JM55" i="73"/>
  <c r="JM62" i="73"/>
  <c r="JN47" i="73"/>
  <c r="JN68" i="73"/>
  <c r="JM56" i="73"/>
  <c r="JM48" i="73"/>
  <c r="JM69" i="73"/>
  <c r="JK57" i="73"/>
  <c r="JK64" i="73"/>
  <c r="JN234" i="63"/>
  <c r="JN41" i="73" s="1"/>
  <c r="JN233" i="63"/>
  <c r="JN34" i="73" s="1"/>
  <c r="JQ104" i="63"/>
  <c r="JQ31" i="73" s="1"/>
  <c r="JQ203" i="21"/>
  <c r="JM207" i="21"/>
  <c r="JM230" i="33"/>
  <c r="JM20" i="73" s="1"/>
  <c r="JM125" i="21"/>
  <c r="JM280" i="21" s="1"/>
  <c r="JM278" i="63"/>
  <c r="JM35" i="73" s="1"/>
  <c r="JM279" i="63"/>
  <c r="JM42" i="73" s="1"/>
  <c r="JN124" i="21"/>
  <c r="JN279" i="21" s="1"/>
  <c r="JP144" i="63"/>
  <c r="JP39" i="73" s="1"/>
  <c r="JN188" i="33"/>
  <c r="JN26" i="73" s="1"/>
  <c r="JN55" i="73" s="1"/>
  <c r="JO189" i="63"/>
  <c r="JO40" i="73" s="1"/>
  <c r="JO188" i="63"/>
  <c r="JO33" i="73" s="1"/>
  <c r="JP122" i="21"/>
  <c r="JP277" i="21" s="1"/>
  <c r="JO205" i="21"/>
  <c r="JP204" i="21"/>
  <c r="JP104" i="33"/>
  <c r="JP24" i="73" s="1"/>
  <c r="JN187" i="33"/>
  <c r="JN19" i="73" s="1"/>
  <c r="JP103" i="33"/>
  <c r="JP17" i="73" s="1"/>
  <c r="JN231" i="33"/>
  <c r="JN27" i="73" s="1"/>
  <c r="JR105" i="63"/>
  <c r="JR38" i="73" s="1"/>
  <c r="JP143" i="33"/>
  <c r="JP18" i="73" s="1"/>
  <c r="JO123" i="21"/>
  <c r="JO278" i="21" s="1"/>
  <c r="JL274" i="33"/>
  <c r="JL21" i="73" s="1"/>
  <c r="JO144" i="33"/>
  <c r="JO25" i="73" s="1"/>
  <c r="JO61" i="73" s="1"/>
  <c r="JL126" i="21"/>
  <c r="JL281" i="21" s="1"/>
  <c r="JO143" i="33"/>
  <c r="JO18" i="73" s="1"/>
  <c r="JO188" i="33"/>
  <c r="JO26" i="73" s="1"/>
  <c r="KA193" i="21"/>
  <c r="KA191" i="21"/>
  <c r="KA192" i="21"/>
  <c r="KA190" i="21"/>
  <c r="KB175" i="21"/>
  <c r="KB182" i="21" s="1"/>
  <c r="KB196" i="21"/>
  <c r="JQ122" i="21"/>
  <c r="KD89" i="63"/>
  <c r="KD101" i="63" s="1"/>
  <c r="KD86" i="73" s="1"/>
  <c r="KC168" i="21"/>
  <c r="KA115" i="21"/>
  <c r="KA270" i="21" s="1"/>
  <c r="KA101" i="21"/>
  <c r="KA94" i="21"/>
  <c r="JZ109" i="21"/>
  <c r="JZ264" i="21" s="1"/>
  <c r="JZ110" i="21"/>
  <c r="JZ265" i="21" s="1"/>
  <c r="JZ112" i="21"/>
  <c r="JZ267" i="21" s="1"/>
  <c r="JZ111" i="21"/>
  <c r="JZ266" i="21" s="1"/>
  <c r="KC89" i="33"/>
  <c r="KC101" i="33" s="1"/>
  <c r="KC79" i="73" s="1"/>
  <c r="KB87" i="21"/>
  <c r="JO62" i="73" l="1"/>
  <c r="JP53" i="73"/>
  <c r="JP60" i="73"/>
  <c r="JL50" i="73"/>
  <c r="JL71" i="73"/>
  <c r="JO54" i="73"/>
  <c r="JP68" i="73"/>
  <c r="JP47" i="73"/>
  <c r="JN62" i="73"/>
  <c r="JM70" i="73"/>
  <c r="JM49" i="73"/>
  <c r="JN63" i="73"/>
  <c r="JN56" i="73"/>
  <c r="JO47" i="73"/>
  <c r="JO68" i="73"/>
  <c r="JP67" i="73"/>
  <c r="JP46" i="73"/>
  <c r="JO55" i="73"/>
  <c r="JN69" i="73"/>
  <c r="JN48" i="73"/>
  <c r="JR203" i="21"/>
  <c r="JQ143" i="63"/>
  <c r="JQ32" i="73" s="1"/>
  <c r="JQ204" i="21"/>
  <c r="JQ144" i="63"/>
  <c r="JQ39" i="73" s="1"/>
  <c r="JR104" i="63"/>
  <c r="JR31" i="73" s="1"/>
  <c r="JO206" i="21"/>
  <c r="JQ277" i="21"/>
  <c r="JN279" i="63"/>
  <c r="JN42" i="73" s="1"/>
  <c r="JN278" i="63"/>
  <c r="JN35" i="73" s="1"/>
  <c r="JN207" i="21"/>
  <c r="JN230" i="33"/>
  <c r="JN20" i="73" s="1"/>
  <c r="JQ104" i="33"/>
  <c r="JQ24" i="73" s="1"/>
  <c r="JN125" i="21"/>
  <c r="JN280" i="21" s="1"/>
  <c r="JP205" i="21"/>
  <c r="JP188" i="63"/>
  <c r="JP33" i="73" s="1"/>
  <c r="JP189" i="63"/>
  <c r="JP40" i="73" s="1"/>
  <c r="JQ103" i="33"/>
  <c r="JQ17" i="73" s="1"/>
  <c r="JO234" i="63"/>
  <c r="JO41" i="73" s="1"/>
  <c r="JP144" i="33"/>
  <c r="JP25" i="73" s="1"/>
  <c r="JO233" i="63"/>
  <c r="JO34" i="73" s="1"/>
  <c r="JP123" i="21"/>
  <c r="JP278" i="21" s="1"/>
  <c r="JM274" i="33"/>
  <c r="JM21" i="73" s="1"/>
  <c r="JM275" i="33"/>
  <c r="JM28" i="73" s="1"/>
  <c r="JM126" i="21"/>
  <c r="JM281" i="21" s="1"/>
  <c r="JS105" i="63"/>
  <c r="JS38" i="73" s="1"/>
  <c r="JO124" i="21"/>
  <c r="JO279" i="21" s="1"/>
  <c r="JO187" i="33"/>
  <c r="JO19" i="73" s="1"/>
  <c r="KB193" i="21"/>
  <c r="KB190" i="21"/>
  <c r="KB192" i="21"/>
  <c r="KB191" i="21"/>
  <c r="KE89" i="63"/>
  <c r="KE101" i="63" s="1"/>
  <c r="KE86" i="73" s="1"/>
  <c r="KD168" i="21"/>
  <c r="KC175" i="21"/>
  <c r="KC182" i="21" s="1"/>
  <c r="KC196" i="21"/>
  <c r="JR122" i="21"/>
  <c r="JR103" i="33"/>
  <c r="JR17" i="73" s="1"/>
  <c r="JR67" i="73" s="1"/>
  <c r="JR104" i="33"/>
  <c r="JR24" i="73" s="1"/>
  <c r="KD89" i="33"/>
  <c r="KD101" i="33" s="1"/>
  <c r="KD79" i="73" s="1"/>
  <c r="KC87" i="21"/>
  <c r="KB115" i="21"/>
  <c r="KB270" i="21" s="1"/>
  <c r="KB101" i="21"/>
  <c r="KB94" i="21"/>
  <c r="KA109" i="21"/>
  <c r="KA264" i="21" s="1"/>
  <c r="KA110" i="21"/>
  <c r="KA265" i="21" s="1"/>
  <c r="KA112" i="21"/>
  <c r="KA267" i="21" s="1"/>
  <c r="KA111" i="21"/>
  <c r="KA266" i="21" s="1"/>
  <c r="JQ60" i="73" l="1"/>
  <c r="JQ53" i="73"/>
  <c r="JO48" i="73"/>
  <c r="JO69" i="73"/>
  <c r="JP61" i="73"/>
  <c r="JP54" i="73"/>
  <c r="JN70" i="73"/>
  <c r="JN49" i="73"/>
  <c r="JQ46" i="73"/>
  <c r="JQ67" i="73"/>
  <c r="JR60" i="73"/>
  <c r="JR53" i="73"/>
  <c r="JM50" i="73"/>
  <c r="JM71" i="73"/>
  <c r="JM64" i="73"/>
  <c r="JM57" i="73"/>
  <c r="JR46" i="73"/>
  <c r="JR277" i="21"/>
  <c r="JO279" i="63"/>
  <c r="JO42" i="73" s="1"/>
  <c r="JN274" i="33"/>
  <c r="JN21" i="73" s="1"/>
  <c r="JO278" i="63"/>
  <c r="JO35" i="73" s="1"/>
  <c r="JO207" i="21"/>
  <c r="JR144" i="63"/>
  <c r="JR39" i="73" s="1"/>
  <c r="JR143" i="63"/>
  <c r="JR32" i="73" s="1"/>
  <c r="JR204" i="21"/>
  <c r="JQ189" i="63"/>
  <c r="JQ40" i="73" s="1"/>
  <c r="JQ188" i="63"/>
  <c r="JQ33" i="73" s="1"/>
  <c r="JQ205" i="21"/>
  <c r="JP233" i="63"/>
  <c r="JP34" i="73" s="1"/>
  <c r="JP188" i="33"/>
  <c r="JP26" i="73" s="1"/>
  <c r="JN275" i="33"/>
  <c r="JN28" i="73" s="1"/>
  <c r="JN57" i="73" s="1"/>
  <c r="JN126" i="21"/>
  <c r="JN281" i="21" s="1"/>
  <c r="JS203" i="21"/>
  <c r="JS104" i="63"/>
  <c r="JS31" i="73" s="1"/>
  <c r="JP124" i="21"/>
  <c r="JP279" i="21" s="1"/>
  <c r="JP187" i="33"/>
  <c r="JP19" i="73" s="1"/>
  <c r="JP48" i="73" s="1"/>
  <c r="JP206" i="21"/>
  <c r="JP234" i="63"/>
  <c r="JP41" i="73" s="1"/>
  <c r="JS143" i="63"/>
  <c r="JS32" i="73" s="1"/>
  <c r="JO231" i="33"/>
  <c r="JO27" i="73" s="1"/>
  <c r="JQ144" i="33"/>
  <c r="JQ25" i="73" s="1"/>
  <c r="JQ54" i="73" s="1"/>
  <c r="JO230" i="33"/>
  <c r="JO20" i="73" s="1"/>
  <c r="JQ123" i="21"/>
  <c r="JQ278" i="21" s="1"/>
  <c r="JO125" i="21"/>
  <c r="JO280" i="21" s="1"/>
  <c r="JQ143" i="33"/>
  <c r="JQ18" i="73" s="1"/>
  <c r="JQ188" i="33"/>
  <c r="JQ26" i="73" s="1"/>
  <c r="JQ234" i="63"/>
  <c r="JQ41" i="73" s="1"/>
  <c r="JP125" i="21"/>
  <c r="KC191" i="21"/>
  <c r="KC193" i="21"/>
  <c r="KC192" i="21"/>
  <c r="KC190" i="21"/>
  <c r="KD175" i="21"/>
  <c r="KD182" i="21" s="1"/>
  <c r="KD196" i="21"/>
  <c r="KF89" i="63"/>
  <c r="KF101" i="63" s="1"/>
  <c r="KF86" i="73" s="1"/>
  <c r="KE168" i="21"/>
  <c r="KE89" i="33"/>
  <c r="KE101" i="33" s="1"/>
  <c r="KE79" i="73" s="1"/>
  <c r="KD87" i="21"/>
  <c r="KB109" i="21"/>
  <c r="KB264" i="21" s="1"/>
  <c r="KB110" i="21"/>
  <c r="KB265" i="21" s="1"/>
  <c r="KB111" i="21"/>
  <c r="KB266" i="21" s="1"/>
  <c r="KB112" i="21"/>
  <c r="KB267" i="21" s="1"/>
  <c r="KC115" i="21"/>
  <c r="KC270" i="21" s="1"/>
  <c r="KC101" i="21"/>
  <c r="KC94" i="21"/>
  <c r="JQ68" i="73" l="1"/>
  <c r="JQ47" i="73"/>
  <c r="JN71" i="73"/>
  <c r="JN50" i="73"/>
  <c r="JO70" i="73"/>
  <c r="JO49" i="73"/>
  <c r="JN64" i="73"/>
  <c r="JO63" i="73"/>
  <c r="JO56" i="73"/>
  <c r="JQ61" i="73"/>
  <c r="JQ62" i="73"/>
  <c r="JQ55" i="73"/>
  <c r="JP62" i="73"/>
  <c r="JP55" i="73"/>
  <c r="JP69" i="73"/>
  <c r="JR189" i="63"/>
  <c r="JR40" i="73" s="1"/>
  <c r="JQ233" i="63"/>
  <c r="JQ34" i="73" s="1"/>
  <c r="JR205" i="21"/>
  <c r="JQ206" i="21"/>
  <c r="JR188" i="63"/>
  <c r="JR33" i="73" s="1"/>
  <c r="JP280" i="21"/>
  <c r="JT105" i="63"/>
  <c r="JT38" i="73" s="1"/>
  <c r="JT203" i="21"/>
  <c r="JP279" i="63"/>
  <c r="JP42" i="73" s="1"/>
  <c r="JP278" i="63"/>
  <c r="JP35" i="73" s="1"/>
  <c r="JP207" i="21"/>
  <c r="JR144" i="33"/>
  <c r="JR25" i="73" s="1"/>
  <c r="JR54" i="73" s="1"/>
  <c r="JS144" i="63"/>
  <c r="JS39" i="73" s="1"/>
  <c r="JR143" i="33"/>
  <c r="JR18" i="73" s="1"/>
  <c r="JR123" i="21"/>
  <c r="JR278" i="21" s="1"/>
  <c r="JS204" i="21"/>
  <c r="JO274" i="33"/>
  <c r="JO21" i="73" s="1"/>
  <c r="JQ124" i="21"/>
  <c r="JQ279" i="21" s="1"/>
  <c r="JO126" i="21"/>
  <c r="JO281" i="21" s="1"/>
  <c r="JP231" i="33"/>
  <c r="JP27" i="73" s="1"/>
  <c r="JP63" i="73" s="1"/>
  <c r="JS143" i="33"/>
  <c r="JS18" i="73" s="1"/>
  <c r="JO275" i="33"/>
  <c r="JO28" i="73" s="1"/>
  <c r="JP230" i="33"/>
  <c r="JP20" i="73" s="1"/>
  <c r="JT104" i="63"/>
  <c r="JT31" i="73" s="1"/>
  <c r="JT143" i="63"/>
  <c r="JT32" i="73" s="1"/>
  <c r="JS103" i="33"/>
  <c r="JS17" i="73" s="1"/>
  <c r="JQ187" i="33"/>
  <c r="JQ19" i="73" s="1"/>
  <c r="JR233" i="63"/>
  <c r="JR34" i="73" s="1"/>
  <c r="JS122" i="21"/>
  <c r="JS277" i="21" s="1"/>
  <c r="JS104" i="33"/>
  <c r="JS24" i="73" s="1"/>
  <c r="KE175" i="21"/>
  <c r="KE182" i="21" s="1"/>
  <c r="KE196" i="21"/>
  <c r="JT122" i="21"/>
  <c r="KD192" i="21"/>
  <c r="KD193" i="21"/>
  <c r="KD191" i="21"/>
  <c r="KD190" i="21"/>
  <c r="KG89" i="63"/>
  <c r="KG101" i="63" s="1"/>
  <c r="KG86" i="73" s="1"/>
  <c r="KF168" i="21"/>
  <c r="KC109" i="21"/>
  <c r="KC264" i="21" s="1"/>
  <c r="KC110" i="21"/>
  <c r="KC265" i="21" s="1"/>
  <c r="KC112" i="21"/>
  <c r="KC267" i="21" s="1"/>
  <c r="KC111" i="21"/>
  <c r="KC266" i="21" s="1"/>
  <c r="KD115" i="21"/>
  <c r="KD270" i="21" s="1"/>
  <c r="KD94" i="21"/>
  <c r="KD101" i="21"/>
  <c r="KF89" i="33"/>
  <c r="KF101" i="33" s="1"/>
  <c r="KF79" i="73" s="1"/>
  <c r="KE87" i="21"/>
  <c r="JS68" i="73" l="1"/>
  <c r="JP56" i="73"/>
  <c r="JQ48" i="73"/>
  <c r="JQ69" i="73"/>
  <c r="JS46" i="73"/>
  <c r="JS67" i="73"/>
  <c r="JP49" i="73"/>
  <c r="JP70" i="73"/>
  <c r="JR61" i="73"/>
  <c r="JO71" i="73"/>
  <c r="JO50" i="73"/>
  <c r="JS47" i="73"/>
  <c r="JS53" i="73"/>
  <c r="JS60" i="73"/>
  <c r="JO57" i="73"/>
  <c r="JO64" i="73"/>
  <c r="JR47" i="73"/>
  <c r="JR68" i="73"/>
  <c r="JP274" i="33"/>
  <c r="JP21" i="73" s="1"/>
  <c r="JP50" i="73" s="1"/>
  <c r="JP126" i="21"/>
  <c r="JP281" i="21" s="1"/>
  <c r="JP275" i="33"/>
  <c r="JP28" i="73" s="1"/>
  <c r="JP57" i="73" s="1"/>
  <c r="JT277" i="21"/>
  <c r="JS205" i="21"/>
  <c r="JR188" i="33"/>
  <c r="JR26" i="73" s="1"/>
  <c r="JS189" i="63"/>
  <c r="JS40" i="73" s="1"/>
  <c r="JS188" i="63"/>
  <c r="JS33" i="73" s="1"/>
  <c r="JU203" i="21"/>
  <c r="JR124" i="21"/>
  <c r="JR279" i="21" s="1"/>
  <c r="JS144" i="33"/>
  <c r="JS25" i="73" s="1"/>
  <c r="JS123" i="21"/>
  <c r="JS278" i="21" s="1"/>
  <c r="JQ279" i="63"/>
  <c r="JQ42" i="73" s="1"/>
  <c r="JQ207" i="21"/>
  <c r="JR187" i="33"/>
  <c r="JR19" i="73" s="1"/>
  <c r="JT204" i="21"/>
  <c r="JT144" i="63"/>
  <c r="JT39" i="73" s="1"/>
  <c r="JU105" i="63"/>
  <c r="JU38" i="73" s="1"/>
  <c r="JT104" i="33"/>
  <c r="JT24" i="73" s="1"/>
  <c r="JT53" i="73" s="1"/>
  <c r="JU104" i="63"/>
  <c r="JU31" i="73" s="1"/>
  <c r="JR234" i="63"/>
  <c r="JR41" i="73" s="1"/>
  <c r="JV104" i="63"/>
  <c r="JV31" i="73" s="1"/>
  <c r="JQ278" i="63"/>
  <c r="JQ35" i="73" s="1"/>
  <c r="JT103" i="33"/>
  <c r="JT17" i="73" s="1"/>
  <c r="JT46" i="73" s="1"/>
  <c r="JU204" i="21"/>
  <c r="JR206" i="21"/>
  <c r="JS234" i="63"/>
  <c r="JS41" i="73" s="1"/>
  <c r="JS188" i="33"/>
  <c r="JS26" i="73" s="1"/>
  <c r="JQ230" i="33"/>
  <c r="JQ20" i="73" s="1"/>
  <c r="JQ125" i="21"/>
  <c r="JQ280" i="21" s="1"/>
  <c r="JQ231" i="33"/>
  <c r="JQ27" i="73" s="1"/>
  <c r="KF196" i="21"/>
  <c r="KF175" i="21"/>
  <c r="KF182" i="21" s="1"/>
  <c r="KH89" i="63"/>
  <c r="KH101" i="63" s="1"/>
  <c r="KH86" i="73" s="1"/>
  <c r="KG168" i="21"/>
  <c r="KE193" i="21"/>
  <c r="KE190" i="21"/>
  <c r="KE192" i="21"/>
  <c r="KE191" i="21"/>
  <c r="JU103" i="33"/>
  <c r="JU17" i="73" s="1"/>
  <c r="JU122" i="21"/>
  <c r="JU104" i="33"/>
  <c r="JU24" i="73" s="1"/>
  <c r="KE115" i="21"/>
  <c r="KE270" i="21" s="1"/>
  <c r="KE94" i="21"/>
  <c r="KE101" i="21"/>
  <c r="KD109" i="21"/>
  <c r="KD264" i="21" s="1"/>
  <c r="KD110" i="21"/>
  <c r="KD265" i="21" s="1"/>
  <c r="KD112" i="21"/>
  <c r="KD267" i="21" s="1"/>
  <c r="KD111" i="21"/>
  <c r="KD266" i="21" s="1"/>
  <c r="KG89" i="33"/>
  <c r="KG101" i="33" s="1"/>
  <c r="KG79" i="73" s="1"/>
  <c r="KF87" i="21"/>
  <c r="JS62" i="73" l="1"/>
  <c r="JP71" i="73"/>
  <c r="JS54" i="73"/>
  <c r="JS61" i="73"/>
  <c r="JU60" i="73"/>
  <c r="JU53" i="73"/>
  <c r="JT60" i="73"/>
  <c r="JP64" i="73"/>
  <c r="JU46" i="73"/>
  <c r="JU67" i="73"/>
  <c r="JQ63" i="73"/>
  <c r="JQ56" i="73"/>
  <c r="JR69" i="73"/>
  <c r="JR48" i="73"/>
  <c r="JS55" i="73"/>
  <c r="JR62" i="73"/>
  <c r="JR55" i="73"/>
  <c r="JQ70" i="73"/>
  <c r="JQ49" i="73"/>
  <c r="JT67" i="73"/>
  <c r="JU277" i="21"/>
  <c r="JU143" i="63"/>
  <c r="JU32" i="73" s="1"/>
  <c r="JS187" i="33"/>
  <c r="JS19" i="73" s="1"/>
  <c r="JS124" i="21"/>
  <c r="JS279" i="21" s="1"/>
  <c r="JT189" i="63"/>
  <c r="JT40" i="73" s="1"/>
  <c r="JT188" i="63"/>
  <c r="JT33" i="73" s="1"/>
  <c r="JQ126" i="21"/>
  <c r="JQ281" i="21" s="1"/>
  <c r="JT205" i="21"/>
  <c r="JQ274" i="33"/>
  <c r="JQ21" i="73" s="1"/>
  <c r="JQ50" i="73" s="1"/>
  <c r="JS233" i="63"/>
  <c r="JS34" i="73" s="1"/>
  <c r="JV203" i="21"/>
  <c r="JV105" i="63"/>
  <c r="JV38" i="73" s="1"/>
  <c r="JT143" i="33"/>
  <c r="JT18" i="73" s="1"/>
  <c r="JQ275" i="33"/>
  <c r="JQ28" i="73" s="1"/>
  <c r="JQ57" i="73" s="1"/>
  <c r="JR279" i="63"/>
  <c r="JR42" i="73" s="1"/>
  <c r="JW203" i="21"/>
  <c r="JR207" i="21"/>
  <c r="JR278" i="63"/>
  <c r="JR35" i="73" s="1"/>
  <c r="JU144" i="63"/>
  <c r="JU39" i="73" s="1"/>
  <c r="JS230" i="33"/>
  <c r="JS20" i="73" s="1"/>
  <c r="JR231" i="33"/>
  <c r="JR27" i="73" s="1"/>
  <c r="JR230" i="33"/>
  <c r="JR20" i="73" s="1"/>
  <c r="JT144" i="33"/>
  <c r="JT25" i="73" s="1"/>
  <c r="JR125" i="21"/>
  <c r="JR280" i="21" s="1"/>
  <c r="JT123" i="21"/>
  <c r="JT278" i="21" s="1"/>
  <c r="JS206" i="21"/>
  <c r="KI89" i="63"/>
  <c r="KI101" i="63" s="1"/>
  <c r="KI86" i="73" s="1"/>
  <c r="KH168" i="21"/>
  <c r="KF192" i="21"/>
  <c r="KF191" i="21"/>
  <c r="KF193" i="21"/>
  <c r="KF190" i="21"/>
  <c r="JV103" i="33"/>
  <c r="JV17" i="73" s="1"/>
  <c r="KG196" i="21"/>
  <c r="KG175" i="21"/>
  <c r="KG182" i="21" s="1"/>
  <c r="KF115" i="21"/>
  <c r="KF270" i="21" s="1"/>
  <c r="KF94" i="21"/>
  <c r="KF101" i="21"/>
  <c r="KH89" i="33"/>
  <c r="KH101" i="33" s="1"/>
  <c r="KH79" i="73" s="1"/>
  <c r="KG87" i="21"/>
  <c r="KE109" i="21"/>
  <c r="KE264" i="21" s="1"/>
  <c r="KE110" i="21"/>
  <c r="KE265" i="21" s="1"/>
  <c r="KE112" i="21"/>
  <c r="KE267" i="21" s="1"/>
  <c r="KE111" i="21"/>
  <c r="KE266" i="21" s="1"/>
  <c r="JQ71" i="73" l="1"/>
  <c r="JQ64" i="73"/>
  <c r="JR63" i="73"/>
  <c r="JR56" i="73"/>
  <c r="JS70" i="73"/>
  <c r="JS49" i="73"/>
  <c r="JS48" i="73"/>
  <c r="JS69" i="73"/>
  <c r="JV67" i="73"/>
  <c r="JV46" i="73"/>
  <c r="JT61" i="73"/>
  <c r="JT54" i="73"/>
  <c r="JR49" i="73"/>
  <c r="JR70" i="73"/>
  <c r="JT47" i="73"/>
  <c r="JT68" i="73"/>
  <c r="JS278" i="63"/>
  <c r="JS35" i="73" s="1"/>
  <c r="JV204" i="21"/>
  <c r="JW105" i="63"/>
  <c r="JW38" i="73" s="1"/>
  <c r="JS125" i="21"/>
  <c r="JS280" i="21" s="1"/>
  <c r="JS231" i="33"/>
  <c r="JS27" i="73" s="1"/>
  <c r="JT234" i="63"/>
  <c r="JT41" i="73" s="1"/>
  <c r="JW104" i="63"/>
  <c r="JW31" i="73" s="1"/>
  <c r="JV144" i="63"/>
  <c r="JV39" i="73" s="1"/>
  <c r="JV143" i="63"/>
  <c r="JV32" i="73" s="1"/>
  <c r="JR275" i="33"/>
  <c r="JR28" i="73" s="1"/>
  <c r="JR64" i="73" s="1"/>
  <c r="JR274" i="33"/>
  <c r="JR21" i="73" s="1"/>
  <c r="JR71" i="73" s="1"/>
  <c r="JU233" i="63"/>
  <c r="JU34" i="73" s="1"/>
  <c r="JS207" i="21"/>
  <c r="JU205" i="21"/>
  <c r="JS279" i="63"/>
  <c r="JS42" i="73" s="1"/>
  <c r="JR126" i="21"/>
  <c r="JR281" i="21" s="1"/>
  <c r="JV122" i="21"/>
  <c r="JV277" i="21" s="1"/>
  <c r="JT206" i="21"/>
  <c r="JU188" i="63"/>
  <c r="JU33" i="73" s="1"/>
  <c r="JT233" i="63"/>
  <c r="JT34" i="73" s="1"/>
  <c r="JU189" i="63"/>
  <c r="JU40" i="73" s="1"/>
  <c r="JU144" i="33"/>
  <c r="JU25" i="73" s="1"/>
  <c r="JT188" i="33"/>
  <c r="JT26" i="73" s="1"/>
  <c r="JU123" i="21"/>
  <c r="JU278" i="21" s="1"/>
  <c r="JT187" i="33"/>
  <c r="JT19" i="73" s="1"/>
  <c r="JT69" i="73" s="1"/>
  <c r="JT124" i="21"/>
  <c r="JT279" i="21" s="1"/>
  <c r="JU143" i="33"/>
  <c r="JU18" i="73" s="1"/>
  <c r="JV104" i="33"/>
  <c r="JV24" i="73" s="1"/>
  <c r="JT230" i="33"/>
  <c r="JT20" i="73" s="1"/>
  <c r="KG192" i="21"/>
  <c r="KG193" i="21"/>
  <c r="KG191" i="21"/>
  <c r="KG190" i="21"/>
  <c r="KH175" i="21"/>
  <c r="KH182" i="21" s="1"/>
  <c r="KH196" i="21"/>
  <c r="KI168" i="21"/>
  <c r="KJ89" i="63"/>
  <c r="KJ101" i="63" s="1"/>
  <c r="KJ86" i="73" s="1"/>
  <c r="JW103" i="33"/>
  <c r="JW17" i="73" s="1"/>
  <c r="KG115" i="21"/>
  <c r="KG270" i="21" s="1"/>
  <c r="KG94" i="21"/>
  <c r="KG101" i="21"/>
  <c r="KF109" i="21"/>
  <c r="KF264" i="21" s="1"/>
  <c r="KF110" i="21"/>
  <c r="KF265" i="21" s="1"/>
  <c r="KF111" i="21"/>
  <c r="KF266" i="21" s="1"/>
  <c r="KF112" i="21"/>
  <c r="KF267" i="21" s="1"/>
  <c r="KH87" i="21"/>
  <c r="KI89" i="33"/>
  <c r="KI101" i="33" s="1"/>
  <c r="KI79" i="73" s="1"/>
  <c r="JR50" i="73" l="1"/>
  <c r="JT62" i="73"/>
  <c r="JT55" i="73"/>
  <c r="JW46" i="73"/>
  <c r="JW67" i="73"/>
  <c r="JU54" i="73"/>
  <c r="JU61" i="73"/>
  <c r="JU68" i="73"/>
  <c r="JU47" i="73"/>
  <c r="JR57" i="73"/>
  <c r="JT48" i="73"/>
  <c r="JT70" i="73"/>
  <c r="JT49" i="73"/>
  <c r="JS56" i="73"/>
  <c r="JS63" i="73"/>
  <c r="JV53" i="73"/>
  <c r="JV60" i="73"/>
  <c r="JU124" i="21"/>
  <c r="JU279" i="21" s="1"/>
  <c r="JU188" i="33"/>
  <c r="JU26" i="73" s="1"/>
  <c r="JU206" i="21"/>
  <c r="JW144" i="63"/>
  <c r="JW39" i="73" s="1"/>
  <c r="JW143" i="63"/>
  <c r="JW32" i="73" s="1"/>
  <c r="JW204" i="21"/>
  <c r="JU234" i="63"/>
  <c r="JU41" i="73" s="1"/>
  <c r="JU187" i="33"/>
  <c r="JU19" i="73" s="1"/>
  <c r="JV144" i="33"/>
  <c r="JV25" i="73" s="1"/>
  <c r="JV123" i="21"/>
  <c r="JV278" i="21" s="1"/>
  <c r="JV143" i="33"/>
  <c r="JV18" i="73" s="1"/>
  <c r="JV47" i="73" s="1"/>
  <c r="JX104" i="63"/>
  <c r="JX31" i="73" s="1"/>
  <c r="JX105" i="63"/>
  <c r="JX38" i="73" s="1"/>
  <c r="JV188" i="63"/>
  <c r="JV33" i="73" s="1"/>
  <c r="JV205" i="21"/>
  <c r="JV189" i="63"/>
  <c r="JV40" i="73" s="1"/>
  <c r="JT278" i="63"/>
  <c r="JT35" i="73" s="1"/>
  <c r="JW122" i="21"/>
  <c r="JW277" i="21" s="1"/>
  <c r="JT207" i="21"/>
  <c r="JT279" i="63"/>
  <c r="JT42" i="73" s="1"/>
  <c r="JX144" i="63"/>
  <c r="JX39" i="73" s="1"/>
  <c r="JX203" i="21"/>
  <c r="JS126" i="21"/>
  <c r="JS281" i="21" s="1"/>
  <c r="JU125" i="21"/>
  <c r="JT125" i="21"/>
  <c r="JT280" i="21" s="1"/>
  <c r="JS275" i="33"/>
  <c r="JS28" i="73" s="1"/>
  <c r="JW104" i="33"/>
  <c r="JW24" i="73" s="1"/>
  <c r="JS274" i="33"/>
  <c r="JS21" i="73" s="1"/>
  <c r="JT231" i="33"/>
  <c r="JT27" i="73" s="1"/>
  <c r="JT56" i="73" s="1"/>
  <c r="KI175" i="21"/>
  <c r="KI182" i="21" s="1"/>
  <c r="KI196" i="21"/>
  <c r="KH190" i="21"/>
  <c r="KH192" i="21"/>
  <c r="KH191" i="21"/>
  <c r="KH193" i="21"/>
  <c r="KK89" i="63"/>
  <c r="KK101" i="63" s="1"/>
  <c r="KK86" i="73" s="1"/>
  <c r="KJ168" i="21"/>
  <c r="KH115" i="21"/>
  <c r="KH270" i="21" s="1"/>
  <c r="KH101" i="21"/>
  <c r="KH94" i="21"/>
  <c r="KG109" i="21"/>
  <c r="KG264" i="21" s="1"/>
  <c r="KG110" i="21"/>
  <c r="KG265" i="21" s="1"/>
  <c r="KG112" i="21"/>
  <c r="KG267" i="21" s="1"/>
  <c r="KG111" i="21"/>
  <c r="KG266" i="21" s="1"/>
  <c r="KJ89" i="33"/>
  <c r="KJ101" i="33" s="1"/>
  <c r="KJ79" i="73" s="1"/>
  <c r="KI87" i="21"/>
  <c r="JT63" i="73" l="1"/>
  <c r="JS64" i="73"/>
  <c r="JS57" i="73"/>
  <c r="JU62" i="73"/>
  <c r="JU55" i="73"/>
  <c r="JV61" i="73"/>
  <c r="JV54" i="73"/>
  <c r="JS71" i="73"/>
  <c r="JS50" i="73"/>
  <c r="JW53" i="73"/>
  <c r="JW60" i="73"/>
  <c r="JU48" i="73"/>
  <c r="JU69" i="73"/>
  <c r="JV68" i="73"/>
  <c r="JU280" i="21"/>
  <c r="JV233" i="63"/>
  <c r="JV34" i="73" s="1"/>
  <c r="JY203" i="21"/>
  <c r="JZ203" i="21"/>
  <c r="JX204" i="21"/>
  <c r="JU230" i="33"/>
  <c r="JU20" i="73" s="1"/>
  <c r="JV206" i="21"/>
  <c r="JV234" i="63"/>
  <c r="JV41" i="73" s="1"/>
  <c r="JU231" i="33"/>
  <c r="JU27" i="73" s="1"/>
  <c r="JT126" i="21"/>
  <c r="JT281" i="21" s="1"/>
  <c r="JT274" i="33"/>
  <c r="JT21" i="73" s="1"/>
  <c r="JT275" i="33"/>
  <c r="JT28" i="73" s="1"/>
  <c r="JW188" i="63"/>
  <c r="JW33" i="73" s="1"/>
  <c r="JW123" i="21"/>
  <c r="JW278" i="21" s="1"/>
  <c r="JW144" i="33"/>
  <c r="JW25" i="73" s="1"/>
  <c r="JW61" i="73" s="1"/>
  <c r="JW205" i="21"/>
  <c r="JV124" i="21"/>
  <c r="JV279" i="21" s="1"/>
  <c r="JW143" i="33"/>
  <c r="JW18" i="73" s="1"/>
  <c r="JW68" i="73" s="1"/>
  <c r="JW189" i="63"/>
  <c r="JW40" i="73" s="1"/>
  <c r="JV187" i="33"/>
  <c r="JV19" i="73" s="1"/>
  <c r="JV69" i="73" s="1"/>
  <c r="JV188" i="33"/>
  <c r="JV26" i="73" s="1"/>
  <c r="JX143" i="63"/>
  <c r="JX32" i="73" s="1"/>
  <c r="JY104" i="63"/>
  <c r="JY31" i="73" s="1"/>
  <c r="JU278" i="63"/>
  <c r="JU35" i="73" s="1"/>
  <c r="JU279" i="63"/>
  <c r="JU42" i="73" s="1"/>
  <c r="JY105" i="63"/>
  <c r="JY38" i="73" s="1"/>
  <c r="JU207" i="21"/>
  <c r="JX123" i="21"/>
  <c r="JX104" i="33"/>
  <c r="JX24" i="73" s="1"/>
  <c r="JY204" i="21"/>
  <c r="JV125" i="21"/>
  <c r="JX103" i="33"/>
  <c r="JX17" i="73" s="1"/>
  <c r="JX122" i="21"/>
  <c r="JX277" i="21" s="1"/>
  <c r="KK168" i="21"/>
  <c r="KL89" i="63"/>
  <c r="KL101" i="63" s="1"/>
  <c r="KL86" i="73" s="1"/>
  <c r="KI193" i="21"/>
  <c r="KI192" i="21"/>
  <c r="KI190" i="21"/>
  <c r="KI191" i="21"/>
  <c r="JY122" i="21"/>
  <c r="JY103" i="33"/>
  <c r="JY17" i="73" s="1"/>
  <c r="JY104" i="33"/>
  <c r="JY24" i="73" s="1"/>
  <c r="KJ175" i="21"/>
  <c r="KJ182" i="21" s="1"/>
  <c r="KJ196" i="21"/>
  <c r="KK89" i="33"/>
  <c r="KK101" i="33" s="1"/>
  <c r="KK79" i="73" s="1"/>
  <c r="KJ87" i="21"/>
  <c r="KH109" i="21"/>
  <c r="KH264" i="21" s="1"/>
  <c r="KH110" i="21"/>
  <c r="KH265" i="21" s="1"/>
  <c r="KH111" i="21"/>
  <c r="KH266" i="21" s="1"/>
  <c r="KH112" i="21"/>
  <c r="KH267" i="21" s="1"/>
  <c r="KI115" i="21"/>
  <c r="KI270" i="21" s="1"/>
  <c r="KI101" i="21"/>
  <c r="KI94" i="21"/>
  <c r="JU49" i="73" l="1"/>
  <c r="JU70" i="73"/>
  <c r="JX53" i="73"/>
  <c r="JX60" i="73"/>
  <c r="JW54" i="73"/>
  <c r="JY60" i="73"/>
  <c r="JY53" i="73"/>
  <c r="JT50" i="73"/>
  <c r="JT71" i="73"/>
  <c r="JY46" i="73"/>
  <c r="JY67" i="73"/>
  <c r="JU63" i="73"/>
  <c r="JU56" i="73"/>
  <c r="JW47" i="73"/>
  <c r="JV62" i="73"/>
  <c r="JV55" i="73"/>
  <c r="JT57" i="73"/>
  <c r="JT64" i="73"/>
  <c r="JX46" i="73"/>
  <c r="JX67" i="73"/>
  <c r="JV48" i="73"/>
  <c r="JY277" i="21"/>
  <c r="JZ105" i="63"/>
  <c r="JZ38" i="73" s="1"/>
  <c r="JZ104" i="63"/>
  <c r="JZ31" i="73" s="1"/>
  <c r="JX188" i="63"/>
  <c r="JX33" i="73" s="1"/>
  <c r="JW188" i="33"/>
  <c r="JW26" i="73" s="1"/>
  <c r="JW55" i="73" s="1"/>
  <c r="JW124" i="21"/>
  <c r="JW279" i="21" s="1"/>
  <c r="JV280" i="21"/>
  <c r="JV279" i="63"/>
  <c r="JV42" i="73" s="1"/>
  <c r="JW187" i="33"/>
  <c r="JW19" i="73" s="1"/>
  <c r="JX278" i="21"/>
  <c r="JV207" i="21"/>
  <c r="JV278" i="63"/>
  <c r="JV35" i="73" s="1"/>
  <c r="JW233" i="63"/>
  <c r="JW34" i="73" s="1"/>
  <c r="JW206" i="21"/>
  <c r="JW234" i="63"/>
  <c r="JW41" i="73" s="1"/>
  <c r="JX234" i="63"/>
  <c r="JX41" i="73" s="1"/>
  <c r="JU275" i="33"/>
  <c r="JU28" i="73" s="1"/>
  <c r="KA104" i="63"/>
  <c r="KA31" i="73" s="1"/>
  <c r="JY123" i="21"/>
  <c r="JY278" i="21" s="1"/>
  <c r="JV231" i="33"/>
  <c r="JV27" i="73" s="1"/>
  <c r="JV230" i="33"/>
  <c r="JV20" i="73" s="1"/>
  <c r="JX189" i="63"/>
  <c r="JX40" i="73" s="1"/>
  <c r="JY144" i="63"/>
  <c r="JY39" i="73" s="1"/>
  <c r="JY143" i="63"/>
  <c r="JY32" i="73" s="1"/>
  <c r="JZ144" i="63"/>
  <c r="JZ39" i="73" s="1"/>
  <c r="JX205" i="21"/>
  <c r="JX143" i="33"/>
  <c r="JX18" i="73" s="1"/>
  <c r="JU274" i="33"/>
  <c r="JU21" i="73" s="1"/>
  <c r="JU50" i="73" s="1"/>
  <c r="JX144" i="33"/>
  <c r="JX25" i="73" s="1"/>
  <c r="JU126" i="21"/>
  <c r="JU281" i="21" s="1"/>
  <c r="JW231" i="33"/>
  <c r="JW27" i="73" s="1"/>
  <c r="KJ191" i="21"/>
  <c r="KJ192" i="21"/>
  <c r="KJ190" i="21"/>
  <c r="KJ193" i="21"/>
  <c r="JZ103" i="33"/>
  <c r="JZ17" i="73" s="1"/>
  <c r="JZ104" i="33"/>
  <c r="JZ24" i="73" s="1"/>
  <c r="JZ122" i="21"/>
  <c r="JZ277" i="21" s="1"/>
  <c r="KM89" i="63"/>
  <c r="KM101" i="63" s="1"/>
  <c r="KM86" i="73" s="1"/>
  <c r="KL168" i="21"/>
  <c r="KK175" i="21"/>
  <c r="KK182" i="21" s="1"/>
  <c r="KK196" i="21"/>
  <c r="KJ115" i="21"/>
  <c r="KJ270" i="21" s="1"/>
  <c r="KJ94" i="21"/>
  <c r="KJ101" i="21"/>
  <c r="KI109" i="21"/>
  <c r="KI264" i="21" s="1"/>
  <c r="KI110" i="21"/>
  <c r="KI265" i="21" s="1"/>
  <c r="KI112" i="21"/>
  <c r="KI267" i="21" s="1"/>
  <c r="KI111" i="21"/>
  <c r="KI266" i="21" s="1"/>
  <c r="KL89" i="33"/>
  <c r="KL101" i="33" s="1"/>
  <c r="KL79" i="73" s="1"/>
  <c r="KK87" i="21"/>
  <c r="JW62" i="73" l="1"/>
  <c r="JU71" i="73"/>
  <c r="JZ60" i="73"/>
  <c r="JZ53" i="73"/>
  <c r="JX61" i="73"/>
  <c r="JX54" i="73"/>
  <c r="JV70" i="73"/>
  <c r="JV49" i="73"/>
  <c r="JW56" i="73"/>
  <c r="JW63" i="73"/>
  <c r="JX68" i="73"/>
  <c r="JX47" i="73"/>
  <c r="JZ46" i="73"/>
  <c r="JV63" i="73"/>
  <c r="JV56" i="73"/>
  <c r="JZ67" i="73"/>
  <c r="JU64" i="73"/>
  <c r="JU57" i="73"/>
  <c r="JW69" i="73"/>
  <c r="JW48" i="73"/>
  <c r="JX206" i="21"/>
  <c r="JZ143" i="63"/>
  <c r="JZ32" i="73" s="1"/>
  <c r="JZ204" i="21"/>
  <c r="JW230" i="33"/>
  <c r="JW20" i="73" s="1"/>
  <c r="JW125" i="21"/>
  <c r="JW280" i="21" s="1"/>
  <c r="JV275" i="33"/>
  <c r="JV28" i="73" s="1"/>
  <c r="JX233" i="63"/>
  <c r="JX34" i="73" s="1"/>
  <c r="JY143" i="33"/>
  <c r="JY18" i="73" s="1"/>
  <c r="JW279" i="63"/>
  <c r="JW42" i="73" s="1"/>
  <c r="JX188" i="33"/>
  <c r="JX26" i="73" s="1"/>
  <c r="JY144" i="33"/>
  <c r="JY25" i="73" s="1"/>
  <c r="JY54" i="73" s="1"/>
  <c r="KA105" i="63"/>
  <c r="KA38" i="73" s="1"/>
  <c r="KA203" i="21"/>
  <c r="JV126" i="21"/>
  <c r="JV281" i="21" s="1"/>
  <c r="JX124" i="21"/>
  <c r="JX279" i="21" s="1"/>
  <c r="JX187" i="33"/>
  <c r="JX19" i="73" s="1"/>
  <c r="JX69" i="73" s="1"/>
  <c r="JV274" i="33"/>
  <c r="JV21" i="73" s="1"/>
  <c r="JW278" i="63"/>
  <c r="JW35" i="73" s="1"/>
  <c r="JW207" i="21"/>
  <c r="JY205" i="21"/>
  <c r="JY189" i="63"/>
  <c r="JY40" i="73" s="1"/>
  <c r="JY188" i="63"/>
  <c r="JY33" i="73" s="1"/>
  <c r="JW275" i="33"/>
  <c r="JW28" i="73" s="1"/>
  <c r="KB105" i="63"/>
  <c r="KB38" i="73" s="1"/>
  <c r="JY233" i="63"/>
  <c r="JY34" i="73" s="1"/>
  <c r="KA204" i="21"/>
  <c r="JX230" i="33"/>
  <c r="JX20" i="73" s="1"/>
  <c r="KK191" i="21"/>
  <c r="KK190" i="21"/>
  <c r="KK192" i="21"/>
  <c r="KK193" i="21"/>
  <c r="KL196" i="21"/>
  <c r="KL175" i="21"/>
  <c r="KL182" i="21" s="1"/>
  <c r="KN89" i="63"/>
  <c r="KN101" i="63" s="1"/>
  <c r="KN86" i="73" s="1"/>
  <c r="KM168" i="21"/>
  <c r="KK115" i="21"/>
  <c r="KK270" i="21" s="1"/>
  <c r="KK94" i="21"/>
  <c r="KK101" i="21"/>
  <c r="KM89" i="33"/>
  <c r="KM101" i="33" s="1"/>
  <c r="KM79" i="73" s="1"/>
  <c r="KL87" i="21"/>
  <c r="KJ109" i="21"/>
  <c r="KJ264" i="21" s="1"/>
  <c r="KJ110" i="21"/>
  <c r="KJ265" i="21" s="1"/>
  <c r="KJ111" i="21"/>
  <c r="KJ266" i="21" s="1"/>
  <c r="KJ112" i="21"/>
  <c r="KJ267" i="21" s="1"/>
  <c r="JX62" i="73" l="1"/>
  <c r="JX55" i="73"/>
  <c r="JV50" i="73"/>
  <c r="JV71" i="73"/>
  <c r="JY47" i="73"/>
  <c r="JY68" i="73"/>
  <c r="JV64" i="73"/>
  <c r="JV57" i="73"/>
  <c r="JX48" i="73"/>
  <c r="JW70" i="73"/>
  <c r="JW49" i="73"/>
  <c r="JW57" i="73"/>
  <c r="JW64" i="73"/>
  <c r="JX70" i="73"/>
  <c r="JX49" i="73"/>
  <c r="JY61" i="73"/>
  <c r="JZ143" i="33"/>
  <c r="JZ18" i="73" s="1"/>
  <c r="JZ144" i="33"/>
  <c r="JZ25" i="73" s="1"/>
  <c r="JZ123" i="21"/>
  <c r="JZ278" i="21" s="1"/>
  <c r="JY206" i="21"/>
  <c r="JZ189" i="63"/>
  <c r="JZ40" i="73" s="1"/>
  <c r="KB104" i="63"/>
  <c r="KB31" i="73" s="1"/>
  <c r="KB203" i="21"/>
  <c r="JY124" i="21"/>
  <c r="JY279" i="21" s="1"/>
  <c r="JY188" i="33"/>
  <c r="JY26" i="73" s="1"/>
  <c r="JY187" i="33"/>
  <c r="JY19" i="73" s="1"/>
  <c r="KA144" i="63"/>
  <c r="KA39" i="73" s="1"/>
  <c r="JY234" i="63"/>
  <c r="JY41" i="73" s="1"/>
  <c r="JW274" i="33"/>
  <c r="JW21" i="73" s="1"/>
  <c r="KA143" i="63"/>
  <c r="KA32" i="73" s="1"/>
  <c r="JZ205" i="21"/>
  <c r="JZ188" i="63"/>
  <c r="JZ33" i="73" s="1"/>
  <c r="JX279" i="63"/>
  <c r="JX42" i="73" s="1"/>
  <c r="JX207" i="21"/>
  <c r="JX278" i="63"/>
  <c r="JX35" i="73" s="1"/>
  <c r="JZ233" i="63"/>
  <c r="JZ34" i="73" s="1"/>
  <c r="JX125" i="21"/>
  <c r="JX280" i="21" s="1"/>
  <c r="JW126" i="21"/>
  <c r="JW281" i="21" s="1"/>
  <c r="KB143" i="63"/>
  <c r="KB32" i="73" s="1"/>
  <c r="KA103" i="33"/>
  <c r="KA17" i="73" s="1"/>
  <c r="KA104" i="33"/>
  <c r="KA24" i="73" s="1"/>
  <c r="KA122" i="21"/>
  <c r="KA277" i="21" s="1"/>
  <c r="JX231" i="33"/>
  <c r="JX27" i="73" s="1"/>
  <c r="KN168" i="21"/>
  <c r="KO89" i="63"/>
  <c r="KO101" i="63" s="1"/>
  <c r="KO86" i="73" s="1"/>
  <c r="KM175" i="21"/>
  <c r="KM182" i="21" s="1"/>
  <c r="KM196" i="21"/>
  <c r="KL190" i="21"/>
  <c r="KL193" i="21"/>
  <c r="KL191" i="21"/>
  <c r="KL192" i="21"/>
  <c r="KL115" i="21"/>
  <c r="KL270" i="21" s="1"/>
  <c r="KL94" i="21"/>
  <c r="KL101" i="21"/>
  <c r="KN89" i="33"/>
  <c r="KN101" i="33" s="1"/>
  <c r="KN79" i="73" s="1"/>
  <c r="KM87" i="21"/>
  <c r="KK109" i="21"/>
  <c r="KK264" i="21" s="1"/>
  <c r="KK110" i="21"/>
  <c r="KK265" i="21" s="1"/>
  <c r="KK111" i="21"/>
  <c r="KK266" i="21" s="1"/>
  <c r="KK112" i="21"/>
  <c r="KK267" i="21" s="1"/>
  <c r="JW71" i="73" l="1"/>
  <c r="JW50" i="73"/>
  <c r="JX63" i="73"/>
  <c r="JX56" i="73"/>
  <c r="JY48" i="73"/>
  <c r="JY69" i="73"/>
  <c r="JZ61" i="73"/>
  <c r="JZ54" i="73"/>
  <c r="KA46" i="73"/>
  <c r="KA67" i="73"/>
  <c r="KA53" i="73"/>
  <c r="KA60" i="73"/>
  <c r="JY55" i="73"/>
  <c r="JY62" i="73"/>
  <c r="JZ47" i="73"/>
  <c r="JZ68" i="73"/>
  <c r="JY279" i="63"/>
  <c r="JY42" i="73" s="1"/>
  <c r="JY278" i="63"/>
  <c r="JY35" i="73" s="1"/>
  <c r="JY207" i="21"/>
  <c r="JZ234" i="63"/>
  <c r="JZ41" i="73" s="1"/>
  <c r="KA189" i="63"/>
  <c r="KA40" i="73" s="1"/>
  <c r="JX126" i="21"/>
  <c r="JX281" i="21" s="1"/>
  <c r="KB103" i="33"/>
  <c r="KB17" i="73" s="1"/>
  <c r="KB104" i="33"/>
  <c r="KB24" i="73" s="1"/>
  <c r="KB122" i="21"/>
  <c r="KB277" i="21" s="1"/>
  <c r="JX275" i="33"/>
  <c r="JX28" i="73" s="1"/>
  <c r="KA206" i="21"/>
  <c r="JX274" i="33"/>
  <c r="JX21" i="73" s="1"/>
  <c r="KC105" i="63"/>
  <c r="KC38" i="73" s="1"/>
  <c r="JZ188" i="33"/>
  <c r="JZ26" i="73" s="1"/>
  <c r="KC104" i="63"/>
  <c r="KC31" i="73" s="1"/>
  <c r="JZ187" i="33"/>
  <c r="JZ19" i="73" s="1"/>
  <c r="JZ124" i="21"/>
  <c r="JZ279" i="21" s="1"/>
  <c r="KC203" i="21"/>
  <c r="KB204" i="21"/>
  <c r="KA188" i="63"/>
  <c r="KA33" i="73" s="1"/>
  <c r="JZ206" i="21"/>
  <c r="KA205" i="21"/>
  <c r="KB144" i="63"/>
  <c r="KB39" i="73" s="1"/>
  <c r="KD104" i="63"/>
  <c r="KD31" i="73" s="1"/>
  <c r="KC144" i="63"/>
  <c r="KC39" i="73" s="1"/>
  <c r="KA144" i="33"/>
  <c r="KA25" i="73" s="1"/>
  <c r="JY230" i="33"/>
  <c r="JY20" i="73" s="1"/>
  <c r="KA123" i="21"/>
  <c r="KA278" i="21" s="1"/>
  <c r="JZ230" i="33"/>
  <c r="JZ20" i="73" s="1"/>
  <c r="JY231" i="33"/>
  <c r="JY27" i="73" s="1"/>
  <c r="KA143" i="33"/>
  <c r="KA18" i="73" s="1"/>
  <c r="KA68" i="73" s="1"/>
  <c r="KB143" i="33"/>
  <c r="KB18" i="73" s="1"/>
  <c r="JY125" i="21"/>
  <c r="JY280" i="21" s="1"/>
  <c r="KM190" i="21"/>
  <c r="KM191" i="21"/>
  <c r="KM192" i="21"/>
  <c r="KM193" i="21"/>
  <c r="KC104" i="33"/>
  <c r="KC24" i="73" s="1"/>
  <c r="KC122" i="21"/>
  <c r="KC103" i="33"/>
  <c r="KC17" i="73" s="1"/>
  <c r="KN175" i="21"/>
  <c r="KN182" i="21" s="1"/>
  <c r="KN196" i="21"/>
  <c r="KP89" i="63"/>
  <c r="KP101" i="63" s="1"/>
  <c r="KP86" i="73" s="1"/>
  <c r="KO168" i="21"/>
  <c r="KM115" i="21"/>
  <c r="KM270" i="21" s="1"/>
  <c r="KM94" i="21"/>
  <c r="KM101" i="21"/>
  <c r="KO89" i="33"/>
  <c r="KO101" i="33" s="1"/>
  <c r="KO79" i="73" s="1"/>
  <c r="KN87" i="21"/>
  <c r="KL109" i="21"/>
  <c r="KL264" i="21" s="1"/>
  <c r="KL110" i="21"/>
  <c r="KL265" i="21" s="1"/>
  <c r="KL112" i="21"/>
  <c r="KL267" i="21" s="1"/>
  <c r="KL111" i="21"/>
  <c r="KL266" i="21" s="1"/>
  <c r="JY63" i="73" l="1"/>
  <c r="JY56" i="73"/>
  <c r="JZ49" i="73"/>
  <c r="JZ70" i="73"/>
  <c r="JX50" i="73"/>
  <c r="JX71" i="73"/>
  <c r="KA47" i="73"/>
  <c r="JY70" i="73"/>
  <c r="JY49" i="73"/>
  <c r="JZ55" i="73"/>
  <c r="JZ62" i="73"/>
  <c r="JX64" i="73"/>
  <c r="JX57" i="73"/>
  <c r="KC67" i="73"/>
  <c r="KB68" i="73"/>
  <c r="KB47" i="73"/>
  <c r="JZ69" i="73"/>
  <c r="JZ48" i="73"/>
  <c r="KB53" i="73"/>
  <c r="KB60" i="73"/>
  <c r="KC60" i="73"/>
  <c r="KC53" i="73"/>
  <c r="KA61" i="73"/>
  <c r="KA54" i="73"/>
  <c r="KC46" i="73"/>
  <c r="KB67" i="73"/>
  <c r="KB46" i="73"/>
  <c r="KA124" i="21"/>
  <c r="KA279" i="21" s="1"/>
  <c r="KB144" i="33"/>
  <c r="KB25" i="73" s="1"/>
  <c r="KA233" i="63"/>
  <c r="KA34" i="73" s="1"/>
  <c r="KA234" i="63"/>
  <c r="KA41" i="73" s="1"/>
  <c r="KA187" i="33"/>
  <c r="KA19" i="73" s="1"/>
  <c r="KA188" i="33"/>
  <c r="KA26" i="73" s="1"/>
  <c r="KA62" i="73" s="1"/>
  <c r="JZ207" i="21"/>
  <c r="JY275" i="33"/>
  <c r="JY28" i="73" s="1"/>
  <c r="JY64" i="73" s="1"/>
  <c r="JY274" i="33"/>
  <c r="JY21" i="73" s="1"/>
  <c r="JY71" i="73" s="1"/>
  <c r="JY126" i="21"/>
  <c r="JY281" i="21" s="1"/>
  <c r="JZ125" i="21"/>
  <c r="JZ280" i="21" s="1"/>
  <c r="JZ231" i="33"/>
  <c r="JZ27" i="73" s="1"/>
  <c r="KC277" i="21"/>
  <c r="KB123" i="21"/>
  <c r="KB278" i="21" s="1"/>
  <c r="KC204" i="21"/>
  <c r="JZ279" i="63"/>
  <c r="JZ42" i="73" s="1"/>
  <c r="KB189" i="63"/>
  <c r="KB40" i="73" s="1"/>
  <c r="KB205" i="21"/>
  <c r="JZ278" i="63"/>
  <c r="JZ35" i="73" s="1"/>
  <c r="KD105" i="63"/>
  <c r="KD38" i="73" s="1"/>
  <c r="KD203" i="21"/>
  <c r="KB188" i="63"/>
  <c r="KB33" i="73" s="1"/>
  <c r="KC143" i="63"/>
  <c r="KC32" i="73" s="1"/>
  <c r="KD144" i="63"/>
  <c r="KD39" i="73" s="1"/>
  <c r="KA230" i="33"/>
  <c r="KA20" i="73" s="1"/>
  <c r="KD122" i="21"/>
  <c r="KN191" i="21"/>
  <c r="KN190" i="21"/>
  <c r="KN192" i="21"/>
  <c r="KN193" i="21"/>
  <c r="KQ89" i="63"/>
  <c r="KQ101" i="63" s="1"/>
  <c r="KQ86" i="73" s="1"/>
  <c r="KP168" i="21"/>
  <c r="KO175" i="21"/>
  <c r="KO182" i="21" s="1"/>
  <c r="KO196" i="21"/>
  <c r="KN115" i="21"/>
  <c r="KN270" i="21" s="1"/>
  <c r="KN101" i="21"/>
  <c r="KN94" i="21"/>
  <c r="KP89" i="33"/>
  <c r="KP101" i="33" s="1"/>
  <c r="KP79" i="73" s="1"/>
  <c r="KO87" i="21"/>
  <c r="KM109" i="21"/>
  <c r="KM264" i="21" s="1"/>
  <c r="KM110" i="21"/>
  <c r="KM265" i="21" s="1"/>
  <c r="KM112" i="21"/>
  <c r="KM267" i="21" s="1"/>
  <c r="KM111" i="21"/>
  <c r="KM266" i="21" s="1"/>
  <c r="KA55" i="73" l="1"/>
  <c r="KA69" i="73"/>
  <c r="KA48" i="73"/>
  <c r="JY57" i="73"/>
  <c r="KB61" i="73"/>
  <c r="KB54" i="73"/>
  <c r="KA70" i="73"/>
  <c r="KA49" i="73"/>
  <c r="JZ63" i="73"/>
  <c r="JZ56" i="73"/>
  <c r="JY50" i="73"/>
  <c r="KE104" i="63"/>
  <c r="KE31" i="73" s="1"/>
  <c r="KE203" i="21"/>
  <c r="KE105" i="63"/>
  <c r="KE38" i="73" s="1"/>
  <c r="JZ275" i="33"/>
  <c r="JZ28" i="73" s="1"/>
  <c r="JZ64" i="73" s="1"/>
  <c r="JZ126" i="21"/>
  <c r="JZ281" i="21" s="1"/>
  <c r="JZ274" i="33"/>
  <c r="JZ21" i="73" s="1"/>
  <c r="JZ71" i="73" s="1"/>
  <c r="KB230" i="33"/>
  <c r="KB20" i="73" s="1"/>
  <c r="KB124" i="21"/>
  <c r="KB279" i="21" s="1"/>
  <c r="KB188" i="33"/>
  <c r="KB26" i="73" s="1"/>
  <c r="KB62" i="73" s="1"/>
  <c r="KC205" i="21"/>
  <c r="KA207" i="21"/>
  <c r="KA278" i="63"/>
  <c r="KA35" i="73" s="1"/>
  <c r="KA279" i="63"/>
  <c r="KA42" i="73" s="1"/>
  <c r="KC188" i="63"/>
  <c r="KC33" i="73" s="1"/>
  <c r="KB187" i="33"/>
  <c r="KB19" i="73" s="1"/>
  <c r="KC144" i="33"/>
  <c r="KC25" i="73" s="1"/>
  <c r="KC123" i="21"/>
  <c r="KC278" i="21" s="1"/>
  <c r="KC143" i="33"/>
  <c r="KC18" i="73" s="1"/>
  <c r="KD143" i="33"/>
  <c r="KD18" i="73" s="1"/>
  <c r="KD68" i="73" s="1"/>
  <c r="KD104" i="33"/>
  <c r="KD24" i="73" s="1"/>
  <c r="KC189" i="63"/>
  <c r="KC40" i="73" s="1"/>
  <c r="KD103" i="33"/>
  <c r="KD17" i="73" s="1"/>
  <c r="KD46" i="73" s="1"/>
  <c r="KB233" i="63"/>
  <c r="KB34" i="73" s="1"/>
  <c r="KB206" i="21"/>
  <c r="KD277" i="21"/>
  <c r="KB234" i="63"/>
  <c r="KB41" i="73" s="1"/>
  <c r="KD204" i="21"/>
  <c r="KD143" i="63"/>
  <c r="KD32" i="73" s="1"/>
  <c r="KC206" i="21"/>
  <c r="KA125" i="21"/>
  <c r="KA280" i="21" s="1"/>
  <c r="KA231" i="33"/>
  <c r="KA27" i="73" s="1"/>
  <c r="KA63" i="73" s="1"/>
  <c r="KO191" i="21"/>
  <c r="KO190" i="21"/>
  <c r="KO192" i="21"/>
  <c r="KO193" i="21"/>
  <c r="KP175" i="21"/>
  <c r="KP182" i="21" s="1"/>
  <c r="KP196" i="21"/>
  <c r="KE104" i="33"/>
  <c r="KE24" i="73" s="1"/>
  <c r="KQ168" i="21"/>
  <c r="KR89" i="63"/>
  <c r="KR101" i="63" s="1"/>
  <c r="KR86" i="73" s="1"/>
  <c r="KN109" i="21"/>
  <c r="KN264" i="21" s="1"/>
  <c r="KN110" i="21"/>
  <c r="KN265" i="21" s="1"/>
  <c r="KN112" i="21"/>
  <c r="KN267" i="21" s="1"/>
  <c r="KN111" i="21"/>
  <c r="KN266" i="21" s="1"/>
  <c r="KO115" i="21"/>
  <c r="KO270" i="21" s="1"/>
  <c r="KO94" i="21"/>
  <c r="KO101" i="21"/>
  <c r="KQ89" i="33"/>
  <c r="KQ101" i="33" s="1"/>
  <c r="KQ79" i="73" s="1"/>
  <c r="KP87" i="21"/>
  <c r="KA56" i="73" l="1"/>
  <c r="JZ50" i="73"/>
  <c r="KC54" i="73"/>
  <c r="KC61" i="73"/>
  <c r="KB48" i="73"/>
  <c r="KB69" i="73"/>
  <c r="KB49" i="73"/>
  <c r="KB70" i="73"/>
  <c r="KE60" i="73"/>
  <c r="KE53" i="73"/>
  <c r="KB55" i="73"/>
  <c r="KD47" i="73"/>
  <c r="KD60" i="73"/>
  <c r="KD53" i="73"/>
  <c r="KC47" i="73"/>
  <c r="KC68" i="73"/>
  <c r="KD67" i="73"/>
  <c r="JZ57" i="73"/>
  <c r="KB125" i="21"/>
  <c r="KB280" i="21" s="1"/>
  <c r="KB231" i="33"/>
  <c r="KB27" i="73" s="1"/>
  <c r="KB56" i="73" s="1"/>
  <c r="KB278" i="63"/>
  <c r="KB35" i="73" s="1"/>
  <c r="KE204" i="21"/>
  <c r="KD188" i="63"/>
  <c r="KD33" i="73" s="1"/>
  <c r="KD205" i="21"/>
  <c r="KF144" i="63"/>
  <c r="KF39" i="73" s="1"/>
  <c r="KA274" i="33"/>
  <c r="KA21" i="73" s="1"/>
  <c r="KA275" i="33"/>
  <c r="KA28" i="73" s="1"/>
  <c r="KA126" i="21"/>
  <c r="KA281" i="21" s="1"/>
  <c r="KE122" i="21"/>
  <c r="KE277" i="21" s="1"/>
  <c r="KB279" i="63"/>
  <c r="KB42" i="73" s="1"/>
  <c r="KD189" i="63"/>
  <c r="KD40" i="73" s="1"/>
  <c r="KD123" i="21"/>
  <c r="KD278" i="21" s="1"/>
  <c r="KB207" i="21"/>
  <c r="KD144" i="33"/>
  <c r="KD25" i="73" s="1"/>
  <c r="KC233" i="63"/>
  <c r="KC34" i="73" s="1"/>
  <c r="KE144" i="63"/>
  <c r="KE39" i="73" s="1"/>
  <c r="KE103" i="33"/>
  <c r="KE17" i="73" s="1"/>
  <c r="KF104" i="63"/>
  <c r="KF31" i="73" s="1"/>
  <c r="KC124" i="21"/>
  <c r="KC279" i="21" s="1"/>
  <c r="KE143" i="63"/>
  <c r="KE32" i="73" s="1"/>
  <c r="KC188" i="33"/>
  <c r="KC26" i="73" s="1"/>
  <c r="KC187" i="33"/>
  <c r="KC19" i="73" s="1"/>
  <c r="KF105" i="63"/>
  <c r="KF38" i="73" s="1"/>
  <c r="KC234" i="63"/>
  <c r="KC41" i="73" s="1"/>
  <c r="KF203" i="21"/>
  <c r="KP190" i="21"/>
  <c r="KP192" i="21"/>
  <c r="KP191" i="21"/>
  <c r="KP193" i="21"/>
  <c r="KQ196" i="21"/>
  <c r="KQ175" i="21"/>
  <c r="KQ182" i="21" s="1"/>
  <c r="KS89" i="63"/>
  <c r="KS101" i="63" s="1"/>
  <c r="KS86" i="73" s="1"/>
  <c r="KR168" i="21"/>
  <c r="KR89" i="33"/>
  <c r="KR101" i="33" s="1"/>
  <c r="KR79" i="73" s="1"/>
  <c r="KQ87" i="21"/>
  <c r="KP115" i="21"/>
  <c r="KP270" i="21" s="1"/>
  <c r="KP94" i="21"/>
  <c r="KP101" i="21"/>
  <c r="KO109" i="21"/>
  <c r="KO264" i="21" s="1"/>
  <c r="KO110" i="21"/>
  <c r="KO265" i="21" s="1"/>
  <c r="KO112" i="21"/>
  <c r="KO267" i="21" s="1"/>
  <c r="KO111" i="21"/>
  <c r="KO266" i="21" s="1"/>
  <c r="KB63" i="73" l="1"/>
  <c r="KE46" i="73"/>
  <c r="KE67" i="73"/>
  <c r="KA57" i="73"/>
  <c r="KA64" i="73"/>
  <c r="KC55" i="73"/>
  <c r="KC62" i="73"/>
  <c r="KC48" i="73"/>
  <c r="KC69" i="73"/>
  <c r="KD61" i="73"/>
  <c r="KD54" i="73"/>
  <c r="KA71" i="73"/>
  <c r="KA50" i="73"/>
  <c r="KC230" i="33"/>
  <c r="KC20" i="73" s="1"/>
  <c r="KC125" i="21"/>
  <c r="KC280" i="21" s="1"/>
  <c r="KC231" i="33"/>
  <c r="KC27" i="73" s="1"/>
  <c r="KE188" i="63"/>
  <c r="KE33" i="73" s="1"/>
  <c r="KB126" i="21"/>
  <c r="KB281" i="21" s="1"/>
  <c r="KF143" i="63"/>
  <c r="KF32" i="73" s="1"/>
  <c r="KE189" i="63"/>
  <c r="KE40" i="73" s="1"/>
  <c r="KF204" i="21"/>
  <c r="KE205" i="21"/>
  <c r="KE123" i="21"/>
  <c r="KE278" i="21" s="1"/>
  <c r="KE143" i="33"/>
  <c r="KE18" i="73" s="1"/>
  <c r="KE68" i="73" s="1"/>
  <c r="KB275" i="33"/>
  <c r="KB28" i="73" s="1"/>
  <c r="KE144" i="33"/>
  <c r="KE25" i="73" s="1"/>
  <c r="KB274" i="33"/>
  <c r="KB21" i="73" s="1"/>
  <c r="KD188" i="33"/>
  <c r="KD26" i="73" s="1"/>
  <c r="KD55" i="73" s="1"/>
  <c r="KF122" i="21"/>
  <c r="KF277" i="21" s="1"/>
  <c r="KG105" i="63"/>
  <c r="KG38" i="73" s="1"/>
  <c r="KG203" i="21"/>
  <c r="KG104" i="63"/>
  <c r="KG31" i="73" s="1"/>
  <c r="KD124" i="21"/>
  <c r="KD279" i="21" s="1"/>
  <c r="KD187" i="33"/>
  <c r="KD19" i="73" s="1"/>
  <c r="KD48" i="73" s="1"/>
  <c r="KE233" i="63"/>
  <c r="KE34" i="73" s="1"/>
  <c r="KD233" i="63"/>
  <c r="KD34" i="73" s="1"/>
  <c r="KD234" i="63"/>
  <c r="KD41" i="73" s="1"/>
  <c r="KD206" i="21"/>
  <c r="KF143" i="33"/>
  <c r="KF18" i="73" s="1"/>
  <c r="KF104" i="33"/>
  <c r="KF24" i="73" s="1"/>
  <c r="KF103" i="33"/>
  <c r="KF17" i="73" s="1"/>
  <c r="KC279" i="63"/>
  <c r="KC42" i="73" s="1"/>
  <c r="KG204" i="21"/>
  <c r="KC278" i="63"/>
  <c r="KC35" i="73" s="1"/>
  <c r="KC207" i="21"/>
  <c r="KD230" i="33"/>
  <c r="KD20" i="73" s="1"/>
  <c r="KE187" i="33"/>
  <c r="KE19" i="73" s="1"/>
  <c r="KT89" i="63"/>
  <c r="KT101" i="63" s="1"/>
  <c r="KT86" i="73" s="1"/>
  <c r="KS168" i="21"/>
  <c r="KG103" i="33"/>
  <c r="KG17" i="73" s="1"/>
  <c r="KR175" i="21"/>
  <c r="KR182" i="21" s="1"/>
  <c r="KR196" i="21"/>
  <c r="KQ192" i="21"/>
  <c r="KQ191" i="21"/>
  <c r="KQ193" i="21"/>
  <c r="KQ190" i="21"/>
  <c r="KP109" i="21"/>
  <c r="KP264" i="21" s="1"/>
  <c r="KP110" i="21"/>
  <c r="KP265" i="21" s="1"/>
  <c r="KP112" i="21"/>
  <c r="KP267" i="21" s="1"/>
  <c r="KP111" i="21"/>
  <c r="KP266" i="21" s="1"/>
  <c r="KQ115" i="21"/>
  <c r="KQ270" i="21" s="1"/>
  <c r="KQ94" i="21"/>
  <c r="KQ101" i="21"/>
  <c r="KS89" i="33"/>
  <c r="KS101" i="33" s="1"/>
  <c r="KS79" i="73" s="1"/>
  <c r="KR87" i="21"/>
  <c r="KG46" i="73" l="1"/>
  <c r="KE47" i="73"/>
  <c r="KE61" i="73"/>
  <c r="KE54" i="73"/>
  <c r="KB57" i="73"/>
  <c r="KB64" i="73"/>
  <c r="KF60" i="73"/>
  <c r="KF53" i="73"/>
  <c r="KC63" i="73"/>
  <c r="KC56" i="73"/>
  <c r="KF67" i="73"/>
  <c r="KF46" i="73"/>
  <c r="KE69" i="73"/>
  <c r="KE48" i="73"/>
  <c r="KF47" i="73"/>
  <c r="KF68" i="73"/>
  <c r="KD62" i="73"/>
  <c r="KB50" i="73"/>
  <c r="KB71" i="73"/>
  <c r="KD70" i="73"/>
  <c r="KD49" i="73"/>
  <c r="KG67" i="73"/>
  <c r="KC70" i="73"/>
  <c r="KC49" i="73"/>
  <c r="KD69" i="73"/>
  <c r="KI105" i="63"/>
  <c r="KI38" i="73" s="1"/>
  <c r="KE234" i="63"/>
  <c r="KE41" i="73" s="1"/>
  <c r="KD125" i="21"/>
  <c r="KD280" i="21" s="1"/>
  <c r="KH203" i="21"/>
  <c r="KE206" i="21"/>
  <c r="KH105" i="63"/>
  <c r="KH38" i="73" s="1"/>
  <c r="KH104" i="63"/>
  <c r="KH31" i="73" s="1"/>
  <c r="KD231" i="33"/>
  <c r="KD27" i="73" s="1"/>
  <c r="KD279" i="63"/>
  <c r="KD42" i="73" s="1"/>
  <c r="KC274" i="33"/>
  <c r="KC21" i="73" s="1"/>
  <c r="KC50" i="73" s="1"/>
  <c r="KC275" i="33"/>
  <c r="KC28" i="73" s="1"/>
  <c r="KC126" i="21"/>
  <c r="KC281" i="21" s="1"/>
  <c r="KF144" i="33"/>
  <c r="KF25" i="73" s="1"/>
  <c r="KE124" i="21"/>
  <c r="KE279" i="21" s="1"/>
  <c r="KF123" i="21"/>
  <c r="KF278" i="21" s="1"/>
  <c r="KG104" i="33"/>
  <c r="KG24" i="73" s="1"/>
  <c r="KG122" i="21"/>
  <c r="KG277" i="21" s="1"/>
  <c r="KG144" i="63"/>
  <c r="KG39" i="73" s="1"/>
  <c r="KG143" i="63"/>
  <c r="KG32" i="73" s="1"/>
  <c r="KE188" i="33"/>
  <c r="KE26" i="73" s="1"/>
  <c r="KE55" i="73" s="1"/>
  <c r="KF205" i="21"/>
  <c r="KF206" i="21"/>
  <c r="KF189" i="63"/>
  <c r="KF40" i="73" s="1"/>
  <c r="KD278" i="63"/>
  <c r="KD35" i="73" s="1"/>
  <c r="KF188" i="63"/>
  <c r="KF33" i="73" s="1"/>
  <c r="KD207" i="21"/>
  <c r="KG123" i="21"/>
  <c r="KG278" i="21" s="1"/>
  <c r="KR190" i="21"/>
  <c r="KR193" i="21"/>
  <c r="KR192" i="21"/>
  <c r="KR191" i="21"/>
  <c r="KS175" i="21"/>
  <c r="KS182" i="21" s="1"/>
  <c r="KS196" i="21"/>
  <c r="KU89" i="63"/>
  <c r="KU101" i="63" s="1"/>
  <c r="KU86" i="73" s="1"/>
  <c r="KT168" i="21"/>
  <c r="KI104" i="63"/>
  <c r="KI31" i="73" s="1"/>
  <c r="KQ109" i="21"/>
  <c r="KQ264" i="21" s="1"/>
  <c r="KQ110" i="21"/>
  <c r="KQ265" i="21" s="1"/>
  <c r="KQ111" i="21"/>
  <c r="KQ266" i="21" s="1"/>
  <c r="KQ112" i="21"/>
  <c r="KQ267" i="21" s="1"/>
  <c r="KR115" i="21"/>
  <c r="KR270" i="21" s="1"/>
  <c r="KR101" i="21"/>
  <c r="KR94" i="21"/>
  <c r="KT89" i="33"/>
  <c r="KT101" i="33" s="1"/>
  <c r="KT79" i="73" s="1"/>
  <c r="KS87" i="21"/>
  <c r="KF61" i="73" l="1"/>
  <c r="KF54" i="73"/>
  <c r="KE62" i="73"/>
  <c r="KG60" i="73"/>
  <c r="KG53" i="73"/>
  <c r="KD56" i="73"/>
  <c r="KD63" i="73"/>
  <c r="KC64" i="73"/>
  <c r="KC57" i="73"/>
  <c r="KC71" i="73"/>
  <c r="KG188" i="63"/>
  <c r="KG33" i="73" s="1"/>
  <c r="KI203" i="21"/>
  <c r="KF124" i="21"/>
  <c r="KF279" i="21" s="1"/>
  <c r="KF188" i="33"/>
  <c r="KF26" i="73" s="1"/>
  <c r="KF187" i="33"/>
  <c r="KF19" i="73" s="1"/>
  <c r="KF69" i="73" s="1"/>
  <c r="KE125" i="21"/>
  <c r="KE280" i="21" s="1"/>
  <c r="KE231" i="33"/>
  <c r="KE27" i="73" s="1"/>
  <c r="KG205" i="21"/>
  <c r="KE230" i="33"/>
  <c r="KE20" i="73" s="1"/>
  <c r="KF233" i="63"/>
  <c r="KF34" i="73" s="1"/>
  <c r="KG143" i="33"/>
  <c r="KG18" i="73" s="1"/>
  <c r="KG144" i="33"/>
  <c r="KG25" i="73" s="1"/>
  <c r="KG54" i="73" s="1"/>
  <c r="KE279" i="63"/>
  <c r="KE42" i="73" s="1"/>
  <c r="KD274" i="33"/>
  <c r="KD21" i="73" s="1"/>
  <c r="KD50" i="73" s="1"/>
  <c r="KE278" i="63"/>
  <c r="KE35" i="73" s="1"/>
  <c r="KD126" i="21"/>
  <c r="KD281" i="21" s="1"/>
  <c r="KE207" i="21"/>
  <c r="KD275" i="33"/>
  <c r="KD28" i="73" s="1"/>
  <c r="KH144" i="63"/>
  <c r="KH39" i="73" s="1"/>
  <c r="KH103" i="33"/>
  <c r="KH17" i="73" s="1"/>
  <c r="KH67" i="73" s="1"/>
  <c r="KG189" i="63"/>
  <c r="KG40" i="73" s="1"/>
  <c r="KH104" i="33"/>
  <c r="KH24" i="73" s="1"/>
  <c r="KH122" i="21"/>
  <c r="KH277" i="21" s="1"/>
  <c r="KH204" i="21"/>
  <c r="KF234" i="63"/>
  <c r="KF41" i="73" s="1"/>
  <c r="KH143" i="63"/>
  <c r="KH32" i="73" s="1"/>
  <c r="KI143" i="63"/>
  <c r="KI32" i="73" s="1"/>
  <c r="KF231" i="33"/>
  <c r="KF27" i="73" s="1"/>
  <c r="KS193" i="21"/>
  <c r="KS192" i="21"/>
  <c r="KS191" i="21"/>
  <c r="KS190" i="21"/>
  <c r="KT175" i="21"/>
  <c r="KT182" i="21" s="1"/>
  <c r="KT196" i="21"/>
  <c r="KU168" i="21"/>
  <c r="KV89" i="63"/>
  <c r="KV101" i="63" s="1"/>
  <c r="KV86" i="73" s="1"/>
  <c r="KU89" i="33"/>
  <c r="KU101" i="33" s="1"/>
  <c r="KU79" i="73" s="1"/>
  <c r="KT87" i="21"/>
  <c r="KR109" i="21"/>
  <c r="KR264" i="21" s="1"/>
  <c r="KR110" i="21"/>
  <c r="KR265" i="21" s="1"/>
  <c r="KR112" i="21"/>
  <c r="KR267" i="21" s="1"/>
  <c r="KR111" i="21"/>
  <c r="KR266" i="21" s="1"/>
  <c r="KS115" i="21"/>
  <c r="KS270" i="21" s="1"/>
  <c r="KS101" i="21"/>
  <c r="KS94" i="21"/>
  <c r="KG61" i="73" l="1"/>
  <c r="KH46" i="73"/>
  <c r="KF48" i="73"/>
  <c r="KE70" i="73"/>
  <c r="KE49" i="73"/>
  <c r="KD71" i="73"/>
  <c r="KE56" i="73"/>
  <c r="KE63" i="73"/>
  <c r="KH53" i="73"/>
  <c r="KH60" i="73"/>
  <c r="KF63" i="73"/>
  <c r="KF56" i="73"/>
  <c r="KF62" i="73"/>
  <c r="KF55" i="73"/>
  <c r="KG68" i="73"/>
  <c r="KG47" i="73"/>
  <c r="KD64" i="73"/>
  <c r="KD57" i="73"/>
  <c r="KF207" i="21"/>
  <c r="KJ203" i="21"/>
  <c r="KF125" i="21"/>
  <c r="KF280" i="21" s="1"/>
  <c r="KF279" i="63"/>
  <c r="KF42" i="73" s="1"/>
  <c r="KF278" i="63"/>
  <c r="KF35" i="73" s="1"/>
  <c r="KH144" i="33"/>
  <c r="KH25" i="73" s="1"/>
  <c r="KH54" i="73" s="1"/>
  <c r="KH143" i="33"/>
  <c r="KH18" i="73" s="1"/>
  <c r="KH123" i="21"/>
  <c r="KH278" i="21" s="1"/>
  <c r="KJ204" i="21"/>
  <c r="KE275" i="33"/>
  <c r="KE28" i="73" s="1"/>
  <c r="KG234" i="63"/>
  <c r="KG41" i="73" s="1"/>
  <c r="KE126" i="21"/>
  <c r="KE281" i="21" s="1"/>
  <c r="KE274" i="33"/>
  <c r="KE21" i="73" s="1"/>
  <c r="KG124" i="21"/>
  <c r="KG279" i="21" s="1"/>
  <c r="KG188" i="33"/>
  <c r="KG26" i="73" s="1"/>
  <c r="KH233" i="63"/>
  <c r="KH34" i="73" s="1"/>
  <c r="KH205" i="21"/>
  <c r="KG187" i="33"/>
  <c r="KG19" i="73" s="1"/>
  <c r="KI104" i="33"/>
  <c r="KI24" i="73" s="1"/>
  <c r="KI122" i="21"/>
  <c r="KI277" i="21" s="1"/>
  <c r="KJ105" i="63"/>
  <c r="KJ38" i="73" s="1"/>
  <c r="KI103" i="33"/>
  <c r="KI17" i="73" s="1"/>
  <c r="KJ104" i="63"/>
  <c r="KJ31" i="73" s="1"/>
  <c r="KF230" i="33"/>
  <c r="KF20" i="73" s="1"/>
  <c r="KH188" i="63"/>
  <c r="KH33" i="73" s="1"/>
  <c r="KI204" i="21"/>
  <c r="KH189" i="63"/>
  <c r="KH40" i="73" s="1"/>
  <c r="KG233" i="63"/>
  <c r="KG34" i="73" s="1"/>
  <c r="KI144" i="63"/>
  <c r="KI39" i="73" s="1"/>
  <c r="KG206" i="21"/>
  <c r="KF126" i="21"/>
  <c r="KG231" i="33"/>
  <c r="KG27" i="73" s="1"/>
  <c r="KU175" i="21"/>
  <c r="KU182" i="21" s="1"/>
  <c r="KU196" i="21"/>
  <c r="KV168" i="21"/>
  <c r="KW89" i="63"/>
  <c r="KW101" i="63" s="1"/>
  <c r="KW86" i="73" s="1"/>
  <c r="KT191" i="21"/>
  <c r="KT192" i="21"/>
  <c r="KT190" i="21"/>
  <c r="KT193" i="21"/>
  <c r="KS109" i="21"/>
  <c r="KS264" i="21" s="1"/>
  <c r="KS110" i="21"/>
  <c r="KS265" i="21" s="1"/>
  <c r="KS112" i="21"/>
  <c r="KS267" i="21" s="1"/>
  <c r="KS111" i="21"/>
  <c r="KS266" i="21" s="1"/>
  <c r="KI188" i="63"/>
  <c r="KI33" i="73" s="1"/>
  <c r="KI205" i="21"/>
  <c r="KI189" i="63"/>
  <c r="KI40" i="73" s="1"/>
  <c r="KT115" i="21"/>
  <c r="KT270" i="21" s="1"/>
  <c r="KT94" i="21"/>
  <c r="KT101" i="21"/>
  <c r="KV89" i="33"/>
  <c r="KV101" i="33" s="1"/>
  <c r="KV79" i="73" s="1"/>
  <c r="KU87" i="21"/>
  <c r="KI46" i="73" l="1"/>
  <c r="KI67" i="73"/>
  <c r="KH61" i="73"/>
  <c r="KE71" i="73"/>
  <c r="KE50" i="73"/>
  <c r="KE57" i="73"/>
  <c r="KE64" i="73"/>
  <c r="KI60" i="73"/>
  <c r="KI53" i="73"/>
  <c r="KG69" i="73"/>
  <c r="KG48" i="73"/>
  <c r="KG63" i="73"/>
  <c r="KG56" i="73"/>
  <c r="KF49" i="73"/>
  <c r="KF70" i="73"/>
  <c r="KG62" i="73"/>
  <c r="KG55" i="73"/>
  <c r="KH47" i="73"/>
  <c r="KH68" i="73"/>
  <c r="KF281" i="21"/>
  <c r="KJ143" i="63"/>
  <c r="KJ32" i="73" s="1"/>
  <c r="KI123" i="21"/>
  <c r="KI278" i="21" s="1"/>
  <c r="KH206" i="21"/>
  <c r="KF274" i="33"/>
  <c r="KF21" i="73" s="1"/>
  <c r="KF71" i="73" s="1"/>
  <c r="KK105" i="63"/>
  <c r="KK38" i="73" s="1"/>
  <c r="KJ144" i="63"/>
  <c r="KJ39" i="73" s="1"/>
  <c r="KK203" i="21"/>
  <c r="KI144" i="33"/>
  <c r="KI25" i="73" s="1"/>
  <c r="KK104" i="63"/>
  <c r="KK31" i="73" s="1"/>
  <c r="KI143" i="33"/>
  <c r="KI18" i="73" s="1"/>
  <c r="KI47" i="73" s="1"/>
  <c r="KG278" i="63"/>
  <c r="KG35" i="73" s="1"/>
  <c r="KG207" i="21"/>
  <c r="KG279" i="63"/>
  <c r="KG42" i="73" s="1"/>
  <c r="KH234" i="63"/>
  <c r="KH41" i="73" s="1"/>
  <c r="KG125" i="21"/>
  <c r="KG280" i="21" s="1"/>
  <c r="KH188" i="33"/>
  <c r="KH26" i="73" s="1"/>
  <c r="KI234" i="63"/>
  <c r="KI41" i="73" s="1"/>
  <c r="KH187" i="33"/>
  <c r="KH19" i="73" s="1"/>
  <c r="KJ103" i="33"/>
  <c r="KJ17" i="73" s="1"/>
  <c r="KH124" i="21"/>
  <c r="KH279" i="21" s="1"/>
  <c r="KL104" i="63"/>
  <c r="KL31" i="73" s="1"/>
  <c r="KJ104" i="33"/>
  <c r="KJ24" i="73" s="1"/>
  <c r="KJ122" i="21"/>
  <c r="KJ277" i="21" s="1"/>
  <c r="KF275" i="33"/>
  <c r="KF28" i="73" s="1"/>
  <c r="KG230" i="33"/>
  <c r="KG20" i="73" s="1"/>
  <c r="KJ144" i="33"/>
  <c r="KJ25" i="73" s="1"/>
  <c r="KV175" i="21"/>
  <c r="KV182" i="21" s="1"/>
  <c r="KV196" i="21"/>
  <c r="KU193" i="21"/>
  <c r="KU190" i="21"/>
  <c r="KU191" i="21"/>
  <c r="KU192" i="21"/>
  <c r="KX89" i="63"/>
  <c r="KX101" i="63" s="1"/>
  <c r="KX86" i="73" s="1"/>
  <c r="KW168" i="21"/>
  <c r="KU115" i="21"/>
  <c r="KU270" i="21" s="1"/>
  <c r="KU101" i="21"/>
  <c r="KU94" i="21"/>
  <c r="KT109" i="21"/>
  <c r="KT264" i="21" s="1"/>
  <c r="KT110" i="21"/>
  <c r="KT265" i="21" s="1"/>
  <c r="KT112" i="21"/>
  <c r="KT267" i="21" s="1"/>
  <c r="KT111" i="21"/>
  <c r="KT266" i="21" s="1"/>
  <c r="KW89" i="33"/>
  <c r="KW101" i="33" s="1"/>
  <c r="KW79" i="73" s="1"/>
  <c r="KV87" i="21"/>
  <c r="KI68" i="73" l="1"/>
  <c r="KG70" i="73"/>
  <c r="KG49" i="73"/>
  <c r="KF57" i="73"/>
  <c r="KF64" i="73"/>
  <c r="KH62" i="73"/>
  <c r="KH55" i="73"/>
  <c r="KI61" i="73"/>
  <c r="KI54" i="73"/>
  <c r="KF50" i="73"/>
  <c r="KJ53" i="73"/>
  <c r="KJ60" i="73"/>
  <c r="KJ67" i="73"/>
  <c r="KJ46" i="73"/>
  <c r="KJ61" i="73"/>
  <c r="KJ54" i="73"/>
  <c r="KH69" i="73"/>
  <c r="KH48" i="73"/>
  <c r="KK204" i="21"/>
  <c r="KK143" i="63"/>
  <c r="KK32" i="73" s="1"/>
  <c r="KK144" i="63"/>
  <c r="KK39" i="73" s="1"/>
  <c r="KH279" i="63"/>
  <c r="KH42" i="73" s="1"/>
  <c r="KI206" i="21"/>
  <c r="KJ143" i="33"/>
  <c r="KJ18" i="73" s="1"/>
  <c r="KI233" i="63"/>
  <c r="KI34" i="73" s="1"/>
  <c r="KJ123" i="21"/>
  <c r="KJ278" i="21" s="1"/>
  <c r="KH278" i="63"/>
  <c r="KH35" i="73" s="1"/>
  <c r="KH207" i="21"/>
  <c r="KI188" i="33"/>
  <c r="KI26" i="73" s="1"/>
  <c r="KI187" i="33"/>
  <c r="KI19" i="73" s="1"/>
  <c r="KI124" i="21"/>
  <c r="KI279" i="21" s="1"/>
  <c r="KG275" i="33"/>
  <c r="KG28" i="73" s="1"/>
  <c r="KG64" i="73" s="1"/>
  <c r="KH231" i="33"/>
  <c r="KH27" i="73" s="1"/>
  <c r="KG126" i="21"/>
  <c r="KG281" i="21" s="1"/>
  <c r="KK104" i="33"/>
  <c r="KK24" i="73" s="1"/>
  <c r="KG274" i="33"/>
  <c r="KG21" i="73" s="1"/>
  <c r="KL105" i="63"/>
  <c r="KL38" i="73" s="1"/>
  <c r="KJ189" i="63"/>
  <c r="KJ40" i="73" s="1"/>
  <c r="KJ188" i="63"/>
  <c r="KJ33" i="73" s="1"/>
  <c r="KL203" i="21"/>
  <c r="KJ205" i="21"/>
  <c r="KK103" i="33"/>
  <c r="KK17" i="73" s="1"/>
  <c r="KK122" i="21"/>
  <c r="KK277" i="21" s="1"/>
  <c r="KM105" i="63"/>
  <c r="KM38" i="73" s="1"/>
  <c r="KH230" i="33"/>
  <c r="KH20" i="73" s="1"/>
  <c r="KH125" i="21"/>
  <c r="KH280" i="21" s="1"/>
  <c r="KY89" i="63"/>
  <c r="KY101" i="63" s="1"/>
  <c r="KY86" i="73" s="1"/>
  <c r="KX168" i="21"/>
  <c r="KV192" i="21"/>
  <c r="KV191" i="21"/>
  <c r="KV190" i="21"/>
  <c r="KV193" i="21"/>
  <c r="KW175" i="21"/>
  <c r="KW182" i="21" s="1"/>
  <c r="KW196" i="21"/>
  <c r="KV115" i="21"/>
  <c r="KV270" i="21" s="1"/>
  <c r="KV94" i="21"/>
  <c r="KV101" i="21"/>
  <c r="KU109" i="21"/>
  <c r="KU264" i="21" s="1"/>
  <c r="KU110" i="21"/>
  <c r="KU265" i="21" s="1"/>
  <c r="KU112" i="21"/>
  <c r="KU267" i="21" s="1"/>
  <c r="KU111" i="21"/>
  <c r="KU266" i="21" s="1"/>
  <c r="KX89" i="33"/>
  <c r="KX101" i="33" s="1"/>
  <c r="KX79" i="73" s="1"/>
  <c r="KW87" i="21"/>
  <c r="KJ68" i="73" l="1"/>
  <c r="KJ47" i="73"/>
  <c r="KI69" i="73"/>
  <c r="KI48" i="73"/>
  <c r="KH70" i="73"/>
  <c r="KH49" i="73"/>
  <c r="KI62" i="73"/>
  <c r="KI55" i="73"/>
  <c r="KG57" i="73"/>
  <c r="KK60" i="73"/>
  <c r="KK53" i="73"/>
  <c r="KK46" i="73"/>
  <c r="KK67" i="73"/>
  <c r="KG71" i="73"/>
  <c r="KG50" i="73"/>
  <c r="KH63" i="73"/>
  <c r="KH56" i="73"/>
  <c r="KJ206" i="21"/>
  <c r="KJ234" i="63"/>
  <c r="KJ41" i="73" s="1"/>
  <c r="KJ233" i="63"/>
  <c r="KJ34" i="73" s="1"/>
  <c r="KK205" i="21"/>
  <c r="KM203" i="21"/>
  <c r="KH275" i="33"/>
  <c r="KH28" i="73" s="1"/>
  <c r="KK189" i="63"/>
  <c r="KK40" i="73" s="1"/>
  <c r="KH126" i="21"/>
  <c r="KH281" i="21" s="1"/>
  <c r="KK188" i="63"/>
  <c r="KK33" i="73" s="1"/>
  <c r="KI207" i="21"/>
  <c r="KH274" i="33"/>
  <c r="KH21" i="73" s="1"/>
  <c r="KJ187" i="33"/>
  <c r="KJ19" i="73" s="1"/>
  <c r="KJ188" i="33"/>
  <c r="KJ26" i="73" s="1"/>
  <c r="KM104" i="63"/>
  <c r="KM31" i="73" s="1"/>
  <c r="KI279" i="63"/>
  <c r="KI42" i="73" s="1"/>
  <c r="KI278" i="63"/>
  <c r="KI35" i="73" s="1"/>
  <c r="KJ124" i="21"/>
  <c r="KJ279" i="21" s="1"/>
  <c r="KL103" i="33"/>
  <c r="KL17" i="73" s="1"/>
  <c r="KL46" i="73" s="1"/>
  <c r="KK143" i="33"/>
  <c r="KK18" i="73" s="1"/>
  <c r="KL104" i="33"/>
  <c r="KL24" i="73" s="1"/>
  <c r="KL122" i="21"/>
  <c r="KL277" i="21" s="1"/>
  <c r="KL143" i="63"/>
  <c r="KL32" i="73" s="1"/>
  <c r="KL204" i="21"/>
  <c r="KL144" i="63"/>
  <c r="KL39" i="73" s="1"/>
  <c r="KK144" i="33"/>
  <c r="KK25" i="73" s="1"/>
  <c r="KK123" i="21"/>
  <c r="KK278" i="21" s="1"/>
  <c r="KN104" i="63"/>
  <c r="KN31" i="73" s="1"/>
  <c r="KI230" i="33"/>
  <c r="KI20" i="73" s="1"/>
  <c r="KI70" i="73" s="1"/>
  <c r="KI231" i="33"/>
  <c r="KI27" i="73" s="1"/>
  <c r="KI125" i="21"/>
  <c r="KI280" i="21" s="1"/>
  <c r="KJ230" i="33"/>
  <c r="KJ20" i="73" s="1"/>
  <c r="KX175" i="21"/>
  <c r="KX182" i="21" s="1"/>
  <c r="KX196" i="21"/>
  <c r="KW191" i="21"/>
  <c r="KW190" i="21"/>
  <c r="KW192" i="21"/>
  <c r="KW193" i="21"/>
  <c r="KY168" i="21"/>
  <c r="KZ89" i="63"/>
  <c r="KZ101" i="63" s="1"/>
  <c r="KZ86" i="73" s="1"/>
  <c r="KW115" i="21"/>
  <c r="KW270" i="21" s="1"/>
  <c r="KW101" i="21"/>
  <c r="KW94" i="21"/>
  <c r="KY89" i="33"/>
  <c r="KY101" i="33" s="1"/>
  <c r="KY79" i="73" s="1"/>
  <c r="KX87" i="21"/>
  <c r="KV109" i="21"/>
  <c r="KV264" i="21" s="1"/>
  <c r="KV110" i="21"/>
  <c r="KV265" i="21" s="1"/>
  <c r="KV111" i="21"/>
  <c r="KV266" i="21" s="1"/>
  <c r="KV112" i="21"/>
  <c r="KV267" i="21" s="1"/>
  <c r="KL67" i="73" l="1"/>
  <c r="KL53" i="73"/>
  <c r="KL60" i="73"/>
  <c r="KJ48" i="73"/>
  <c r="KJ69" i="73"/>
  <c r="KK68" i="73"/>
  <c r="KK47" i="73"/>
  <c r="KH50" i="73"/>
  <c r="KH71" i="73"/>
  <c r="KI56" i="73"/>
  <c r="KI63" i="73"/>
  <c r="KI49" i="73"/>
  <c r="KK54" i="73"/>
  <c r="KK61" i="73"/>
  <c r="KJ49" i="73"/>
  <c r="KJ70" i="73"/>
  <c r="KJ62" i="73"/>
  <c r="KJ55" i="73"/>
  <c r="KH64" i="73"/>
  <c r="KH57" i="73"/>
  <c r="KN105" i="63"/>
  <c r="KN38" i="73" s="1"/>
  <c r="KK234" i="63"/>
  <c r="KK41" i="73" s="1"/>
  <c r="KK233" i="63"/>
  <c r="KK34" i="73" s="1"/>
  <c r="KK188" i="33"/>
  <c r="KK26" i="73" s="1"/>
  <c r="KK187" i="33"/>
  <c r="KK19" i="73" s="1"/>
  <c r="KK206" i="21"/>
  <c r="KK124" i="21"/>
  <c r="KK279" i="21" s="1"/>
  <c r="KJ207" i="21"/>
  <c r="KJ278" i="63"/>
  <c r="KJ35" i="73" s="1"/>
  <c r="KJ279" i="63"/>
  <c r="KJ42" i="73" s="1"/>
  <c r="KL188" i="63"/>
  <c r="KL33" i="73" s="1"/>
  <c r="KL205" i="21"/>
  <c r="KL189" i="63"/>
  <c r="KL40" i="73" s="1"/>
  <c r="KM204" i="21"/>
  <c r="KM144" i="63"/>
  <c r="KM39" i="73" s="1"/>
  <c r="KN203" i="21"/>
  <c r="KM143" i="63"/>
  <c r="KM32" i="73" s="1"/>
  <c r="KI274" i="33"/>
  <c r="KI21" i="73" s="1"/>
  <c r="KM122" i="21"/>
  <c r="KM277" i="21" s="1"/>
  <c r="KI275" i="33"/>
  <c r="KI28" i="73" s="1"/>
  <c r="KM103" i="33"/>
  <c r="KM17" i="73" s="1"/>
  <c r="KI126" i="21"/>
  <c r="KI281" i="21" s="1"/>
  <c r="KM104" i="33"/>
  <c r="KM24" i="73" s="1"/>
  <c r="KJ231" i="33"/>
  <c r="KJ27" i="73" s="1"/>
  <c r="KJ56" i="73" s="1"/>
  <c r="KJ125" i="21"/>
  <c r="KJ280" i="21" s="1"/>
  <c r="KO104" i="63"/>
  <c r="KO31" i="73" s="1"/>
  <c r="KL143" i="33"/>
  <c r="KL18" i="73" s="1"/>
  <c r="KL47" i="73" s="1"/>
  <c r="KL144" i="33"/>
  <c r="KL25" i="73" s="1"/>
  <c r="KL123" i="21"/>
  <c r="KL278" i="21" s="1"/>
  <c r="LA89" i="63"/>
  <c r="LA101" i="63" s="1"/>
  <c r="LA86" i="73" s="1"/>
  <c r="KZ168" i="21"/>
  <c r="KX190" i="21"/>
  <c r="KX193" i="21"/>
  <c r="KX191" i="21"/>
  <c r="KX192" i="21"/>
  <c r="KY175" i="21"/>
  <c r="KY182" i="21" s="1"/>
  <c r="KY196" i="21"/>
  <c r="KW109" i="21"/>
  <c r="KW264" i="21" s="1"/>
  <c r="KW110" i="21"/>
  <c r="KW265" i="21" s="1"/>
  <c r="KW111" i="21"/>
  <c r="KW266" i="21" s="1"/>
  <c r="KW112" i="21"/>
  <c r="KW267" i="21" s="1"/>
  <c r="KX115" i="21"/>
  <c r="KX270" i="21" s="1"/>
  <c r="KX101" i="21"/>
  <c r="KX94" i="21"/>
  <c r="KZ89" i="33"/>
  <c r="KZ101" i="33" s="1"/>
  <c r="KZ79" i="73" s="1"/>
  <c r="KY87" i="21"/>
  <c r="KL68" i="73" l="1"/>
  <c r="KJ63" i="73"/>
  <c r="KI57" i="73"/>
  <c r="KI64" i="73"/>
  <c r="KI71" i="73"/>
  <c r="KI50" i="73"/>
  <c r="KM53" i="73"/>
  <c r="KM60" i="73"/>
  <c r="KM46" i="73"/>
  <c r="KM67" i="73"/>
  <c r="KK69" i="73"/>
  <c r="KK48" i="73"/>
  <c r="KL61" i="73"/>
  <c r="KL54" i="73"/>
  <c r="KK62" i="73"/>
  <c r="KK55" i="73"/>
  <c r="KM188" i="63"/>
  <c r="KM33" i="73" s="1"/>
  <c r="KJ126" i="21"/>
  <c r="KJ281" i="21" s="1"/>
  <c r="KJ275" i="33"/>
  <c r="KJ28" i="73" s="1"/>
  <c r="KM205" i="21"/>
  <c r="KN143" i="63"/>
  <c r="KN32" i="73" s="1"/>
  <c r="KM189" i="63"/>
  <c r="KM40" i="73" s="1"/>
  <c r="KN204" i="21"/>
  <c r="KN144" i="63"/>
  <c r="KN39" i="73" s="1"/>
  <c r="KM143" i="33"/>
  <c r="KM18" i="73" s="1"/>
  <c r="KM47" i="73" s="1"/>
  <c r="KM144" i="33"/>
  <c r="KM25" i="73" s="1"/>
  <c r="KM123" i="21"/>
  <c r="KM278" i="21" s="1"/>
  <c r="KJ274" i="33"/>
  <c r="KJ21" i="73" s="1"/>
  <c r="KN104" i="33"/>
  <c r="KN24" i="73" s="1"/>
  <c r="KM233" i="63"/>
  <c r="KM34" i="73" s="1"/>
  <c r="KN122" i="21"/>
  <c r="KN277" i="21" s="1"/>
  <c r="KN103" i="33"/>
  <c r="KN17" i="73" s="1"/>
  <c r="KL187" i="33"/>
  <c r="KL19" i="73" s="1"/>
  <c r="KO105" i="63"/>
  <c r="KO38" i="73" s="1"/>
  <c r="KL206" i="21"/>
  <c r="KL234" i="63"/>
  <c r="KL41" i="73" s="1"/>
  <c r="KK278" i="63"/>
  <c r="KK35" i="73" s="1"/>
  <c r="KL233" i="63"/>
  <c r="KL34" i="73" s="1"/>
  <c r="KK207" i="21"/>
  <c r="KK279" i="63"/>
  <c r="KK42" i="73" s="1"/>
  <c r="KL188" i="33"/>
  <c r="KL26" i="73" s="1"/>
  <c r="KL55" i="73" s="1"/>
  <c r="KK230" i="33"/>
  <c r="KK20" i="73" s="1"/>
  <c r="KK231" i="33"/>
  <c r="KK27" i="73" s="1"/>
  <c r="KM187" i="33"/>
  <c r="KM19" i="73" s="1"/>
  <c r="KL124" i="21"/>
  <c r="KL279" i="21" s="1"/>
  <c r="KO203" i="21"/>
  <c r="KN123" i="21"/>
  <c r="KK125" i="21"/>
  <c r="KK280" i="21" s="1"/>
  <c r="KY190" i="21"/>
  <c r="KY191" i="21"/>
  <c r="KY192" i="21"/>
  <c r="KY193" i="21"/>
  <c r="LB89" i="63"/>
  <c r="LB101" i="63" s="1"/>
  <c r="LB86" i="73" s="1"/>
  <c r="LA168" i="21"/>
  <c r="KZ175" i="21"/>
  <c r="KZ182" i="21" s="1"/>
  <c r="KZ196" i="21"/>
  <c r="KY115" i="21"/>
  <c r="KY270" i="21" s="1"/>
  <c r="KY101" i="21"/>
  <c r="KY94" i="21"/>
  <c r="LA89" i="33"/>
  <c r="LA101" i="33" s="1"/>
  <c r="LA79" i="73" s="1"/>
  <c r="KZ87" i="21"/>
  <c r="KX109" i="21"/>
  <c r="KX264" i="21" s="1"/>
  <c r="KX110" i="21"/>
  <c r="KX265" i="21" s="1"/>
  <c r="KX112" i="21"/>
  <c r="KX267" i="21" s="1"/>
  <c r="KX111" i="21"/>
  <c r="KX266" i="21" s="1"/>
  <c r="KM68" i="73" l="1"/>
  <c r="KN60" i="73"/>
  <c r="KN53" i="73"/>
  <c r="KM48" i="73"/>
  <c r="KM69" i="73"/>
  <c r="KJ71" i="73"/>
  <c r="KJ50" i="73"/>
  <c r="KN67" i="73"/>
  <c r="KN46" i="73"/>
  <c r="KK56" i="73"/>
  <c r="KK63" i="73"/>
  <c r="KJ57" i="73"/>
  <c r="KJ64" i="73"/>
  <c r="KK49" i="73"/>
  <c r="KK70" i="73"/>
  <c r="KM61" i="73"/>
  <c r="KM54" i="73"/>
  <c r="KL62" i="73"/>
  <c r="KL69" i="73"/>
  <c r="KL48" i="73"/>
  <c r="KN144" i="33"/>
  <c r="KN25" i="73" s="1"/>
  <c r="KN278" i="21"/>
  <c r="KO144" i="63"/>
  <c r="KO39" i="73" s="1"/>
  <c r="KO204" i="21"/>
  <c r="KQ105" i="63"/>
  <c r="KQ38" i="73" s="1"/>
  <c r="KM234" i="63"/>
  <c r="KM41" i="73" s="1"/>
  <c r="KM206" i="21"/>
  <c r="KL125" i="21"/>
  <c r="KL280" i="21" s="1"/>
  <c r="KL230" i="33"/>
  <c r="KL20" i="73" s="1"/>
  <c r="KL231" i="33"/>
  <c r="KL27" i="73" s="1"/>
  <c r="KP104" i="63"/>
  <c r="KP31" i="73" s="1"/>
  <c r="KN205" i="21"/>
  <c r="KP105" i="63"/>
  <c r="KP38" i="73" s="1"/>
  <c r="KP203" i="21"/>
  <c r="KK274" i="33"/>
  <c r="KK21" i="73" s="1"/>
  <c r="KK50" i="73" s="1"/>
  <c r="KN188" i="63"/>
  <c r="KN33" i="73" s="1"/>
  <c r="KO143" i="63"/>
  <c r="KO32" i="73" s="1"/>
  <c r="KL207" i="21"/>
  <c r="KN189" i="63"/>
  <c r="KN40" i="73" s="1"/>
  <c r="KL279" i="63"/>
  <c r="KL42" i="73" s="1"/>
  <c r="KL278" i="63"/>
  <c r="KL35" i="73" s="1"/>
  <c r="KK126" i="21"/>
  <c r="KK281" i="21" s="1"/>
  <c r="KN143" i="33"/>
  <c r="KN18" i="73" s="1"/>
  <c r="KK275" i="33"/>
  <c r="KK28" i="73" s="1"/>
  <c r="KO103" i="33"/>
  <c r="KO17" i="73" s="1"/>
  <c r="KO46" i="73" s="1"/>
  <c r="KM124" i="21"/>
  <c r="KM279" i="21" s="1"/>
  <c r="KM188" i="33"/>
  <c r="KM26" i="73" s="1"/>
  <c r="KM55" i="73" s="1"/>
  <c r="KP143" i="63"/>
  <c r="KP32" i="73" s="1"/>
  <c r="KO122" i="21"/>
  <c r="KO277" i="21" s="1"/>
  <c r="KO123" i="21"/>
  <c r="KO104" i="33"/>
  <c r="KO24" i="73" s="1"/>
  <c r="KZ190" i="21"/>
  <c r="KZ193" i="21"/>
  <c r="KZ192" i="21"/>
  <c r="KZ191" i="21"/>
  <c r="LA175" i="21"/>
  <c r="LA182" i="21" s="1"/>
  <c r="LA196" i="21"/>
  <c r="LC89" i="63"/>
  <c r="LC101" i="63" s="1"/>
  <c r="LC86" i="73" s="1"/>
  <c r="LB168" i="21"/>
  <c r="KP104" i="33"/>
  <c r="KP24" i="73" s="1"/>
  <c r="KP122" i="21"/>
  <c r="KP103" i="33"/>
  <c r="KP17" i="73" s="1"/>
  <c r="KQ104" i="63"/>
  <c r="KQ31" i="73" s="1"/>
  <c r="KQ203" i="21"/>
  <c r="KZ115" i="21"/>
  <c r="KZ270" i="21" s="1"/>
  <c r="KZ94" i="21"/>
  <c r="KZ101" i="21"/>
  <c r="KY109" i="21"/>
  <c r="KY264" i="21" s="1"/>
  <c r="KY110" i="21"/>
  <c r="KY265" i="21" s="1"/>
  <c r="KY112" i="21"/>
  <c r="KY267" i="21" s="1"/>
  <c r="KY111" i="21"/>
  <c r="KY266" i="21" s="1"/>
  <c r="LB89" i="33"/>
  <c r="LB101" i="33" s="1"/>
  <c r="LB79" i="73" s="1"/>
  <c r="LA87" i="21"/>
  <c r="KK71" i="73" l="1"/>
  <c r="KL70" i="73"/>
  <c r="KL49" i="73"/>
  <c r="KN61" i="73"/>
  <c r="KN54" i="73"/>
  <c r="KO67" i="73"/>
  <c r="KP60" i="73"/>
  <c r="KP53" i="73"/>
  <c r="KK64" i="73"/>
  <c r="KK57" i="73"/>
  <c r="KM62" i="73"/>
  <c r="KO60" i="73"/>
  <c r="KO53" i="73"/>
  <c r="KN68" i="73"/>
  <c r="KN47" i="73"/>
  <c r="KP67" i="73"/>
  <c r="KL63" i="73"/>
  <c r="KL56" i="73"/>
  <c r="KP46" i="73"/>
  <c r="KO278" i="21"/>
  <c r="KN206" i="21"/>
  <c r="KN234" i="63"/>
  <c r="KN41" i="73" s="1"/>
  <c r="KO144" i="33"/>
  <c r="KO25" i="73" s="1"/>
  <c r="KO54" i="73" s="1"/>
  <c r="KN233" i="63"/>
  <c r="KN34" i="73" s="1"/>
  <c r="KP277" i="21"/>
  <c r="KP204" i="21"/>
  <c r="KN124" i="21"/>
  <c r="KN279" i="21" s="1"/>
  <c r="KN188" i="33"/>
  <c r="KN26" i="73" s="1"/>
  <c r="KN187" i="33"/>
  <c r="KN19" i="73" s="1"/>
  <c r="KN69" i="73" s="1"/>
  <c r="KL126" i="21"/>
  <c r="KL281" i="21" s="1"/>
  <c r="KO189" i="63"/>
  <c r="KO40" i="73" s="1"/>
  <c r="KM207" i="21"/>
  <c r="KM231" i="33"/>
  <c r="KM27" i="73" s="1"/>
  <c r="KM278" i="63"/>
  <c r="KM35" i="73" s="1"/>
  <c r="KO205" i="21"/>
  <c r="KP144" i="63"/>
  <c r="KP39" i="73" s="1"/>
  <c r="KM279" i="63"/>
  <c r="KM42" i="73" s="1"/>
  <c r="KR104" i="63"/>
  <c r="KR31" i="73" s="1"/>
  <c r="KO188" i="63"/>
  <c r="KO33" i="73" s="1"/>
  <c r="KL274" i="33"/>
  <c r="KL21" i="73" s="1"/>
  <c r="KM230" i="33"/>
  <c r="KM20" i="73" s="1"/>
  <c r="KM125" i="21"/>
  <c r="KM280" i="21" s="1"/>
  <c r="KL275" i="33"/>
  <c r="KL28" i="73" s="1"/>
  <c r="KO143" i="33"/>
  <c r="KO18" i="73" s="1"/>
  <c r="KO47" i="73" s="1"/>
  <c r="KQ143" i="63"/>
  <c r="KQ32" i="73" s="1"/>
  <c r="KO233" i="63"/>
  <c r="KO34" i="73" s="1"/>
  <c r="LB175" i="21"/>
  <c r="LB182" i="21" s="1"/>
  <c r="LB196" i="21"/>
  <c r="LA190" i="21"/>
  <c r="LA193" i="21"/>
  <c r="LA191" i="21"/>
  <c r="LA192" i="21"/>
  <c r="LD89" i="63"/>
  <c r="LD101" i="63" s="1"/>
  <c r="LD86" i="73" s="1"/>
  <c r="LC168" i="21"/>
  <c r="KQ104" i="33"/>
  <c r="KQ24" i="73" s="1"/>
  <c r="LA115" i="21"/>
  <c r="LA270" i="21" s="1"/>
  <c r="LA94" i="21"/>
  <c r="LA101" i="21"/>
  <c r="LC89" i="33"/>
  <c r="LC101" i="33" s="1"/>
  <c r="LC79" i="73" s="1"/>
  <c r="LB87" i="21"/>
  <c r="KZ109" i="21"/>
  <c r="KZ264" i="21" s="1"/>
  <c r="KZ110" i="21"/>
  <c r="KZ265" i="21" s="1"/>
  <c r="KZ112" i="21"/>
  <c r="KZ267" i="21" s="1"/>
  <c r="KZ111" i="21"/>
  <c r="KZ266" i="21" s="1"/>
  <c r="KN62" i="73" l="1"/>
  <c r="KN55" i="73"/>
  <c r="KL64" i="73"/>
  <c r="KL57" i="73"/>
  <c r="KO68" i="73"/>
  <c r="KM70" i="73"/>
  <c r="KM49" i="73"/>
  <c r="KL50" i="73"/>
  <c r="KL71" i="73"/>
  <c r="KN48" i="73"/>
  <c r="KQ60" i="73"/>
  <c r="KQ53" i="73"/>
  <c r="KM63" i="73"/>
  <c r="KM56" i="73"/>
  <c r="KO61" i="73"/>
  <c r="KP143" i="33"/>
  <c r="KP18" i="73" s="1"/>
  <c r="KP144" i="33"/>
  <c r="KP25" i="73" s="1"/>
  <c r="KP61" i="73" s="1"/>
  <c r="KO188" i="33"/>
  <c r="KO26" i="73" s="1"/>
  <c r="KO234" i="63"/>
  <c r="KO41" i="73" s="1"/>
  <c r="KO206" i="21"/>
  <c r="KP123" i="21"/>
  <c r="KP278" i="21" s="1"/>
  <c r="KR203" i="21"/>
  <c r="KR105" i="63"/>
  <c r="KR38" i="73" s="1"/>
  <c r="KQ144" i="63"/>
  <c r="KQ39" i="73" s="1"/>
  <c r="KM275" i="33"/>
  <c r="KM28" i="73" s="1"/>
  <c r="KP205" i="21"/>
  <c r="KN278" i="63"/>
  <c r="KN35" i="73" s="1"/>
  <c r="KP234" i="63"/>
  <c r="KP41" i="73" s="1"/>
  <c r="KO124" i="21"/>
  <c r="KO279" i="21" s="1"/>
  <c r="KN279" i="63"/>
  <c r="KN42" i="73" s="1"/>
  <c r="KO187" i="33"/>
  <c r="KO19" i="73" s="1"/>
  <c r="KM274" i="33"/>
  <c r="KM21" i="73" s="1"/>
  <c r="KP189" i="63"/>
  <c r="KP40" i="73" s="1"/>
  <c r="KM126" i="21"/>
  <c r="KM281" i="21" s="1"/>
  <c r="KQ204" i="21"/>
  <c r="KP188" i="63"/>
  <c r="KP33" i="73" s="1"/>
  <c r="KN207" i="21"/>
  <c r="KQ123" i="21"/>
  <c r="KQ103" i="33"/>
  <c r="KQ17" i="73" s="1"/>
  <c r="KN231" i="33"/>
  <c r="KN27" i="73" s="1"/>
  <c r="KN125" i="21"/>
  <c r="KN280" i="21" s="1"/>
  <c r="KN230" i="33"/>
  <c r="KN20" i="73" s="1"/>
  <c r="KQ122" i="21"/>
  <c r="KQ277" i="21" s="1"/>
  <c r="LC175" i="21"/>
  <c r="LC182" i="21" s="1"/>
  <c r="LC196" i="21"/>
  <c r="LB190" i="21"/>
  <c r="LB191" i="21"/>
  <c r="LB192" i="21"/>
  <c r="LB193" i="21"/>
  <c r="LE89" i="63"/>
  <c r="LE101" i="63" s="1"/>
  <c r="LE86" i="73" s="1"/>
  <c r="LD168" i="21"/>
  <c r="LA109" i="21"/>
  <c r="LA264" i="21" s="1"/>
  <c r="LA110" i="21"/>
  <c r="LA265" i="21" s="1"/>
  <c r="LA111" i="21"/>
  <c r="LA266" i="21" s="1"/>
  <c r="LA112" i="21"/>
  <c r="LA267" i="21" s="1"/>
  <c r="LB115" i="21"/>
  <c r="LB270" i="21" s="1"/>
  <c r="LB101" i="21"/>
  <c r="LB94" i="21"/>
  <c r="LD89" i="33"/>
  <c r="LD101" i="33" s="1"/>
  <c r="LD79" i="73" s="1"/>
  <c r="LC87" i="21"/>
  <c r="KO55" i="73" l="1"/>
  <c r="KO62" i="73"/>
  <c r="KM64" i="73"/>
  <c r="KM57" i="73"/>
  <c r="KN63" i="73"/>
  <c r="KN56" i="73"/>
  <c r="KM71" i="73"/>
  <c r="KM50" i="73"/>
  <c r="KP47" i="73"/>
  <c r="KP68" i="73"/>
  <c r="KP54" i="73"/>
  <c r="KN70" i="73"/>
  <c r="KN49" i="73"/>
  <c r="KQ46" i="73"/>
  <c r="KQ67" i="73"/>
  <c r="KO48" i="73"/>
  <c r="KO69" i="73"/>
  <c r="KQ278" i="21"/>
  <c r="KS104" i="63"/>
  <c r="KS31" i="73" s="1"/>
  <c r="KS203" i="21"/>
  <c r="KP188" i="33"/>
  <c r="KP26" i="73" s="1"/>
  <c r="KS105" i="63"/>
  <c r="KS38" i="73" s="1"/>
  <c r="KR143" i="63"/>
  <c r="KR32" i="73" s="1"/>
  <c r="KR204" i="21"/>
  <c r="KO279" i="63"/>
  <c r="KO42" i="73" s="1"/>
  <c r="KR144" i="63"/>
  <c r="KR39" i="73" s="1"/>
  <c r="KO207" i="21"/>
  <c r="KO278" i="63"/>
  <c r="KO35" i="73" s="1"/>
  <c r="KP233" i="63"/>
  <c r="KP34" i="73" s="1"/>
  <c r="KP124" i="21"/>
  <c r="KP279" i="21" s="1"/>
  <c r="KR104" i="33"/>
  <c r="KR24" i="73" s="1"/>
  <c r="KR60" i="73" s="1"/>
  <c r="KP187" i="33"/>
  <c r="KP19" i="73" s="1"/>
  <c r="KR122" i="21"/>
  <c r="KR277" i="21" s="1"/>
  <c r="KP206" i="21"/>
  <c r="KR103" i="33"/>
  <c r="KR17" i="73" s="1"/>
  <c r="KN274" i="33"/>
  <c r="KN21" i="73" s="1"/>
  <c r="KN126" i="21"/>
  <c r="KN281" i="21" s="1"/>
  <c r="KQ144" i="33"/>
  <c r="KQ25" i="73" s="1"/>
  <c r="KN275" i="33"/>
  <c r="KN28" i="73" s="1"/>
  <c r="KN57" i="73" s="1"/>
  <c r="KQ143" i="33"/>
  <c r="KQ18" i="73" s="1"/>
  <c r="KQ47" i="73" s="1"/>
  <c r="KQ189" i="63"/>
  <c r="KQ40" i="73" s="1"/>
  <c r="KQ188" i="63"/>
  <c r="KQ33" i="73" s="1"/>
  <c r="KQ205" i="21"/>
  <c r="KO125" i="21"/>
  <c r="KO280" i="21" s="1"/>
  <c r="KO231" i="33"/>
  <c r="KO27" i="73" s="1"/>
  <c r="KO230" i="33"/>
  <c r="KO20" i="73" s="1"/>
  <c r="KS143" i="63"/>
  <c r="KS32" i="73" s="1"/>
  <c r="KQ206" i="21"/>
  <c r="KP125" i="21"/>
  <c r="KS104" i="33"/>
  <c r="KS24" i="73" s="1"/>
  <c r="KS103" i="33"/>
  <c r="KS17" i="73" s="1"/>
  <c r="KS122" i="21"/>
  <c r="LF89" i="63"/>
  <c r="LF101" i="63" s="1"/>
  <c r="LF86" i="73" s="1"/>
  <c r="LE168" i="21"/>
  <c r="LC192" i="21"/>
  <c r="LC193" i="21"/>
  <c r="LC191" i="21"/>
  <c r="LC190" i="21"/>
  <c r="LD175" i="21"/>
  <c r="LD182" i="21" s="1"/>
  <c r="LD196" i="21"/>
  <c r="LC115" i="21"/>
  <c r="LC270" i="21" s="1"/>
  <c r="LC94" i="21"/>
  <c r="LC101" i="21"/>
  <c r="LB109" i="21"/>
  <c r="LB264" i="21" s="1"/>
  <c r="LB110" i="21"/>
  <c r="LB265" i="21" s="1"/>
  <c r="LB112" i="21"/>
  <c r="LB267" i="21" s="1"/>
  <c r="LB111" i="21"/>
  <c r="LB266" i="21" s="1"/>
  <c r="LE89" i="33"/>
  <c r="LE101" i="33" s="1"/>
  <c r="LE79" i="73" s="1"/>
  <c r="LD87" i="21"/>
  <c r="KS46" i="73" l="1"/>
  <c r="KN71" i="73"/>
  <c r="KN50" i="73"/>
  <c r="KR67" i="73"/>
  <c r="KR46" i="73"/>
  <c r="KS53" i="73"/>
  <c r="KS60" i="73"/>
  <c r="KR53" i="73"/>
  <c r="KQ68" i="73"/>
  <c r="KP48" i="73"/>
  <c r="KP69" i="73"/>
  <c r="KO70" i="73"/>
  <c r="KO49" i="73"/>
  <c r="KQ54" i="73"/>
  <c r="KQ61" i="73"/>
  <c r="KS67" i="73"/>
  <c r="KN64" i="73"/>
  <c r="KO63" i="73"/>
  <c r="KO56" i="73"/>
  <c r="KP55" i="73"/>
  <c r="KP62" i="73"/>
  <c r="KP280" i="21"/>
  <c r="KT203" i="21"/>
  <c r="KT105" i="63"/>
  <c r="KT38" i="73" s="1"/>
  <c r="KT104" i="63"/>
  <c r="KT31" i="73" s="1"/>
  <c r="KO274" i="33"/>
  <c r="KO21" i="73" s="1"/>
  <c r="KO50" i="73" s="1"/>
  <c r="KS143" i="33"/>
  <c r="KS18" i="73" s="1"/>
  <c r="KS277" i="21"/>
  <c r="KS204" i="21"/>
  <c r="KQ188" i="33"/>
  <c r="KQ26" i="73" s="1"/>
  <c r="KQ62" i="73" s="1"/>
  <c r="KP230" i="33"/>
  <c r="KP20" i="73" s="1"/>
  <c r="KP231" i="33"/>
  <c r="KP27" i="73" s="1"/>
  <c r="KQ124" i="21"/>
  <c r="KQ279" i="21" s="1"/>
  <c r="KQ187" i="33"/>
  <c r="KQ19" i="73" s="1"/>
  <c r="KR189" i="63"/>
  <c r="KR40" i="73" s="1"/>
  <c r="KO275" i="33"/>
  <c r="KO28" i="73" s="1"/>
  <c r="KO126" i="21"/>
  <c r="KO281" i="21" s="1"/>
  <c r="KP207" i="21"/>
  <c r="KQ233" i="63"/>
  <c r="KQ34" i="73" s="1"/>
  <c r="KQ234" i="63"/>
  <c r="KQ41" i="73" s="1"/>
  <c r="KP278" i="63"/>
  <c r="KP35" i="73" s="1"/>
  <c r="KR205" i="21"/>
  <c r="KP279" i="63"/>
  <c r="KP42" i="73" s="1"/>
  <c r="KR188" i="63"/>
  <c r="KR33" i="73" s="1"/>
  <c r="KS144" i="63"/>
  <c r="KS39" i="73" s="1"/>
  <c r="KR234" i="63"/>
  <c r="KR41" i="73" s="1"/>
  <c r="KR123" i="21"/>
  <c r="KR278" i="21" s="1"/>
  <c r="KR144" i="33"/>
  <c r="KR25" i="73" s="1"/>
  <c r="KR143" i="33"/>
  <c r="KR18" i="73" s="1"/>
  <c r="KT204" i="21"/>
  <c r="LE175" i="21"/>
  <c r="LE182" i="21" s="1"/>
  <c r="LE196" i="21"/>
  <c r="LD192" i="21"/>
  <c r="LD190" i="21"/>
  <c r="LD191" i="21"/>
  <c r="LD193" i="21"/>
  <c r="LF168" i="21"/>
  <c r="LG89" i="63"/>
  <c r="LG101" i="63" s="1"/>
  <c r="LG86" i="73" s="1"/>
  <c r="KT122" i="21"/>
  <c r="KT104" i="33"/>
  <c r="KT24" i="73" s="1"/>
  <c r="KT103" i="33"/>
  <c r="KT17" i="73" s="1"/>
  <c r="LF89" i="33"/>
  <c r="LF101" i="33" s="1"/>
  <c r="LF79" i="73" s="1"/>
  <c r="LE87" i="21"/>
  <c r="LD115" i="21"/>
  <c r="LD270" i="21" s="1"/>
  <c r="LD101" i="21"/>
  <c r="LD94" i="21"/>
  <c r="LC109" i="21"/>
  <c r="LC264" i="21" s="1"/>
  <c r="LC110" i="21"/>
  <c r="LC265" i="21" s="1"/>
  <c r="LC111" i="21"/>
  <c r="LC266" i="21" s="1"/>
  <c r="LC112" i="21"/>
  <c r="LC267" i="21" s="1"/>
  <c r="KO71" i="73" l="1"/>
  <c r="KQ55" i="73"/>
  <c r="KT60" i="73"/>
  <c r="KT53" i="73"/>
  <c r="KO64" i="73"/>
  <c r="KO57" i="73"/>
  <c r="KS68" i="73"/>
  <c r="KS47" i="73"/>
  <c r="KQ48" i="73"/>
  <c r="KQ69" i="73"/>
  <c r="KP49" i="73"/>
  <c r="KP70" i="73"/>
  <c r="KR68" i="73"/>
  <c r="KR47" i="73"/>
  <c r="KT46" i="73"/>
  <c r="KR54" i="73"/>
  <c r="KR61" i="73"/>
  <c r="KP63" i="73"/>
  <c r="KP56" i="73"/>
  <c r="KT67" i="73"/>
  <c r="KS123" i="21"/>
  <c r="KS278" i="21" s="1"/>
  <c r="KT277" i="21"/>
  <c r="KS144" i="33"/>
  <c r="KS25" i="73" s="1"/>
  <c r="KS206" i="21"/>
  <c r="KS188" i="63"/>
  <c r="KS33" i="73" s="1"/>
  <c r="KS189" i="63"/>
  <c r="KS40" i="73" s="1"/>
  <c r="KS205" i="21"/>
  <c r="KQ230" i="33"/>
  <c r="KQ20" i="73" s="1"/>
  <c r="KQ125" i="21"/>
  <c r="KQ280" i="21" s="1"/>
  <c r="KQ231" i="33"/>
  <c r="KQ27" i="73" s="1"/>
  <c r="KQ63" i="73" s="1"/>
  <c r="KQ279" i="63"/>
  <c r="KQ42" i="73" s="1"/>
  <c r="KQ278" i="63"/>
  <c r="KQ35" i="73" s="1"/>
  <c r="KR124" i="21"/>
  <c r="KR279" i="21" s="1"/>
  <c r="KQ207" i="21"/>
  <c r="KP274" i="33"/>
  <c r="KP21" i="73" s="1"/>
  <c r="KP126" i="21"/>
  <c r="KP281" i="21" s="1"/>
  <c r="KP275" i="33"/>
  <c r="KP28" i="73" s="1"/>
  <c r="KR233" i="63"/>
  <c r="KR34" i="73" s="1"/>
  <c r="KR187" i="33"/>
  <c r="KR19" i="73" s="1"/>
  <c r="KR48" i="73" s="1"/>
  <c r="KU104" i="63"/>
  <c r="KU31" i="73" s="1"/>
  <c r="KU105" i="63"/>
  <c r="KU38" i="73" s="1"/>
  <c r="KR188" i="33"/>
  <c r="KR26" i="73" s="1"/>
  <c r="KU203" i="21"/>
  <c r="KT143" i="63"/>
  <c r="KT32" i="73" s="1"/>
  <c r="KT144" i="63"/>
  <c r="KT39" i="73" s="1"/>
  <c r="KR206" i="21"/>
  <c r="KR230" i="33"/>
  <c r="KR20" i="73" s="1"/>
  <c r="KT123" i="21"/>
  <c r="KT278" i="21" s="1"/>
  <c r="KU204" i="21"/>
  <c r="KQ274" i="33"/>
  <c r="KQ21" i="73" s="1"/>
  <c r="LH89" i="63"/>
  <c r="LH101" i="63" s="1"/>
  <c r="LH86" i="73" s="1"/>
  <c r="LG168" i="21"/>
  <c r="LE190" i="21"/>
  <c r="LE192" i="21"/>
  <c r="LE193" i="21"/>
  <c r="LE191" i="21"/>
  <c r="LF175" i="21"/>
  <c r="LF182" i="21" s="1"/>
  <c r="LF196" i="21"/>
  <c r="LE115" i="21"/>
  <c r="LE270" i="21" s="1"/>
  <c r="LE94" i="21"/>
  <c r="LE101" i="21"/>
  <c r="LG89" i="33"/>
  <c r="LG101" i="33" s="1"/>
  <c r="LG79" i="73" s="1"/>
  <c r="LF87" i="21"/>
  <c r="KV203" i="21"/>
  <c r="LD109" i="21"/>
  <c r="LD264" i="21" s="1"/>
  <c r="LD110" i="21"/>
  <c r="LD265" i="21" s="1"/>
  <c r="LD111" i="21"/>
  <c r="LD266" i="21" s="1"/>
  <c r="LD112" i="21"/>
  <c r="LD267" i="21" s="1"/>
  <c r="KR69" i="73" l="1"/>
  <c r="KP71" i="73"/>
  <c r="KP50" i="73"/>
  <c r="KQ71" i="73"/>
  <c r="KQ50" i="73"/>
  <c r="KR62" i="73"/>
  <c r="KR55" i="73"/>
  <c r="KQ56" i="73"/>
  <c r="KQ49" i="73"/>
  <c r="KQ70" i="73"/>
  <c r="KR49" i="73"/>
  <c r="KR70" i="73"/>
  <c r="KS61" i="73"/>
  <c r="KS54" i="73"/>
  <c r="KP64" i="73"/>
  <c r="KP57" i="73"/>
  <c r="KS233" i="63"/>
  <c r="KS34" i="73" s="1"/>
  <c r="KT189" i="63"/>
  <c r="KT40" i="73" s="1"/>
  <c r="KS234" i="63"/>
  <c r="KS41" i="73" s="1"/>
  <c r="KV105" i="63"/>
  <c r="KV38" i="73" s="1"/>
  <c r="KV104" i="63"/>
  <c r="KV31" i="73" s="1"/>
  <c r="KT205" i="21"/>
  <c r="KV144" i="63"/>
  <c r="KV39" i="73" s="1"/>
  <c r="KT188" i="63"/>
  <c r="KT33" i="73" s="1"/>
  <c r="KS230" i="33"/>
  <c r="KS20" i="73" s="1"/>
  <c r="KT233" i="63"/>
  <c r="KT34" i="73" s="1"/>
  <c r="KU144" i="63"/>
  <c r="KU39" i="73" s="1"/>
  <c r="KR279" i="63"/>
  <c r="KR42" i="73" s="1"/>
  <c r="KT143" i="33"/>
  <c r="KT18" i="73" s="1"/>
  <c r="KT144" i="33"/>
  <c r="KT25" i="73" s="1"/>
  <c r="KU122" i="21"/>
  <c r="KU277" i="21" s="1"/>
  <c r="KU143" i="63"/>
  <c r="KU32" i="73" s="1"/>
  <c r="KS187" i="33"/>
  <c r="KS19" i="73" s="1"/>
  <c r="KU104" i="33"/>
  <c r="KU24" i="73" s="1"/>
  <c r="KS124" i="21"/>
  <c r="KS279" i="21" s="1"/>
  <c r="KR207" i="21"/>
  <c r="KQ275" i="33"/>
  <c r="KQ28" i="73" s="1"/>
  <c r="KR278" i="63"/>
  <c r="KR35" i="73" s="1"/>
  <c r="KU103" i="33"/>
  <c r="KU17" i="73" s="1"/>
  <c r="KU123" i="21"/>
  <c r="KU278" i="21" s="1"/>
  <c r="KQ126" i="21"/>
  <c r="KQ281" i="21" s="1"/>
  <c r="KR231" i="33"/>
  <c r="KR27" i="73" s="1"/>
  <c r="KR125" i="21"/>
  <c r="KR280" i="21" s="1"/>
  <c r="KS188" i="33"/>
  <c r="KS26" i="73" s="1"/>
  <c r="LG175" i="21"/>
  <c r="LG182" i="21" s="1"/>
  <c r="LG196" i="21"/>
  <c r="KV104" i="33"/>
  <c r="KV24" i="73" s="1"/>
  <c r="KV122" i="21"/>
  <c r="KV277" i="21" s="1"/>
  <c r="KV103" i="33"/>
  <c r="KV17" i="73" s="1"/>
  <c r="LF190" i="21"/>
  <c r="LF193" i="21"/>
  <c r="LF192" i="21"/>
  <c r="LF191" i="21"/>
  <c r="LI89" i="63"/>
  <c r="LI101" i="63" s="1"/>
  <c r="LI86" i="73" s="1"/>
  <c r="LH168" i="21"/>
  <c r="LF115" i="21"/>
  <c r="LF270" i="21" s="1"/>
  <c r="LF101" i="21"/>
  <c r="LF94" i="21"/>
  <c r="LH89" i="33"/>
  <c r="LH101" i="33" s="1"/>
  <c r="LH79" i="73" s="1"/>
  <c r="LG87" i="21"/>
  <c r="LE109" i="21"/>
  <c r="LE264" i="21" s="1"/>
  <c r="LE110" i="21"/>
  <c r="LE265" i="21" s="1"/>
  <c r="LE111" i="21"/>
  <c r="LE266" i="21" s="1"/>
  <c r="LE112" i="21"/>
  <c r="LE267" i="21" s="1"/>
  <c r="KV143" i="63"/>
  <c r="KV32" i="73" s="1"/>
  <c r="KS48" i="73" l="1"/>
  <c r="KS69" i="73"/>
  <c r="KV60" i="73"/>
  <c r="KV53" i="73"/>
  <c r="KU46" i="73"/>
  <c r="KU67" i="73"/>
  <c r="KT61" i="73"/>
  <c r="KT54" i="73"/>
  <c r="KS70" i="73"/>
  <c r="KS49" i="73"/>
  <c r="KS62" i="73"/>
  <c r="KS55" i="73"/>
  <c r="KV46" i="73"/>
  <c r="KV67" i="73"/>
  <c r="KQ57" i="73"/>
  <c r="KQ64" i="73"/>
  <c r="KT47" i="73"/>
  <c r="KT68" i="73"/>
  <c r="KR63" i="73"/>
  <c r="KR56" i="73"/>
  <c r="KU60" i="73"/>
  <c r="KU53" i="73"/>
  <c r="KS207" i="21"/>
  <c r="KV204" i="21"/>
  <c r="KR274" i="33"/>
  <c r="KR21" i="73" s="1"/>
  <c r="KR275" i="33"/>
  <c r="KR28" i="73" s="1"/>
  <c r="KR126" i="21"/>
  <c r="KR281" i="21" s="1"/>
  <c r="KT206" i="21"/>
  <c r="KS231" i="33"/>
  <c r="KS27" i="73" s="1"/>
  <c r="KS63" i="73" s="1"/>
  <c r="KS125" i="21"/>
  <c r="KS280" i="21" s="1"/>
  <c r="KW203" i="21"/>
  <c r="KT124" i="21"/>
  <c r="KT279" i="21" s="1"/>
  <c r="KT188" i="33"/>
  <c r="KT26" i="73" s="1"/>
  <c r="KT55" i="73" s="1"/>
  <c r="KT234" i="63"/>
  <c r="KT41" i="73" s="1"/>
  <c r="KS279" i="63"/>
  <c r="KS42" i="73" s="1"/>
  <c r="KS278" i="63"/>
  <c r="KS35" i="73" s="1"/>
  <c r="KW104" i="63"/>
  <c r="KW31" i="73" s="1"/>
  <c r="KW105" i="63"/>
  <c r="KW38" i="73" s="1"/>
  <c r="KU144" i="33"/>
  <c r="KU25" i="73" s="1"/>
  <c r="KT187" i="33"/>
  <c r="KT19" i="73" s="1"/>
  <c r="KU189" i="63"/>
  <c r="KU40" i="73" s="1"/>
  <c r="KU188" i="63"/>
  <c r="KU33" i="73" s="1"/>
  <c r="KU205" i="21"/>
  <c r="KU143" i="33"/>
  <c r="KU18" i="73" s="1"/>
  <c r="KU68" i="73" s="1"/>
  <c r="KT125" i="21"/>
  <c r="LG192" i="21"/>
  <c r="LG193" i="21"/>
  <c r="LG191" i="21"/>
  <c r="LG190" i="21"/>
  <c r="LH196" i="21"/>
  <c r="LH175" i="21"/>
  <c r="LH182" i="21" s="1"/>
  <c r="LJ89" i="63"/>
  <c r="LJ101" i="63" s="1"/>
  <c r="LJ86" i="73" s="1"/>
  <c r="LI168" i="21"/>
  <c r="LF109" i="21"/>
  <c r="LF264" i="21" s="1"/>
  <c r="LF110" i="21"/>
  <c r="LF265" i="21" s="1"/>
  <c r="LF111" i="21"/>
  <c r="LF266" i="21" s="1"/>
  <c r="LF112" i="21"/>
  <c r="LF267" i="21" s="1"/>
  <c r="LI89" i="33"/>
  <c r="LI101" i="33" s="1"/>
  <c r="LI79" i="73" s="1"/>
  <c r="LH87" i="21"/>
  <c r="LG115" i="21"/>
  <c r="LG270" i="21" s="1"/>
  <c r="LG101" i="21"/>
  <c r="LG94" i="21"/>
  <c r="KU47" i="73" l="1"/>
  <c r="KT69" i="73"/>
  <c r="KT48" i="73"/>
  <c r="KS56" i="73"/>
  <c r="KR57" i="73"/>
  <c r="KR64" i="73"/>
  <c r="KU61" i="73"/>
  <c r="KU54" i="73"/>
  <c r="KR71" i="73"/>
  <c r="KR50" i="73"/>
  <c r="KT62" i="73"/>
  <c r="KT280" i="21"/>
  <c r="KU234" i="63"/>
  <c r="KU41" i="73" s="1"/>
  <c r="KV189" i="63"/>
  <c r="KV40" i="73" s="1"/>
  <c r="KU206" i="21"/>
  <c r="KT207" i="21"/>
  <c r="KU233" i="63"/>
  <c r="KU34" i="73" s="1"/>
  <c r="KT279" i="63"/>
  <c r="KT42" i="73" s="1"/>
  <c r="KT278" i="63"/>
  <c r="KT35" i="73" s="1"/>
  <c r="KW204" i="21"/>
  <c r="KW144" i="63"/>
  <c r="KW39" i="73" s="1"/>
  <c r="KW143" i="63"/>
  <c r="KW32" i="73" s="1"/>
  <c r="KV123" i="21"/>
  <c r="KV278" i="21" s="1"/>
  <c r="KV144" i="33"/>
  <c r="KV25" i="73" s="1"/>
  <c r="KV143" i="33"/>
  <c r="KV18" i="73" s="1"/>
  <c r="KX104" i="63"/>
  <c r="KX31" i="73" s="1"/>
  <c r="KU187" i="33"/>
  <c r="KU19" i="73" s="1"/>
  <c r="KU188" i="33"/>
  <c r="KU26" i="73" s="1"/>
  <c r="KU55" i="73" s="1"/>
  <c r="KU124" i="21"/>
  <c r="KU279" i="21" s="1"/>
  <c r="KW144" i="33"/>
  <c r="KW25" i="73" s="1"/>
  <c r="KX203" i="21"/>
  <c r="KX105" i="63"/>
  <c r="KX38" i="73" s="1"/>
  <c r="KW104" i="33"/>
  <c r="KW24" i="73" s="1"/>
  <c r="KT231" i="33"/>
  <c r="KT27" i="73" s="1"/>
  <c r="KS126" i="21"/>
  <c r="KS281" i="21" s="1"/>
  <c r="KT230" i="33"/>
  <c r="KT20" i="73" s="1"/>
  <c r="KS275" i="33"/>
  <c r="KS28" i="73" s="1"/>
  <c r="KS274" i="33"/>
  <c r="KS21" i="73" s="1"/>
  <c r="KV205" i="21"/>
  <c r="KV188" i="63"/>
  <c r="KV33" i="73" s="1"/>
  <c r="KX204" i="21"/>
  <c r="KV233" i="63"/>
  <c r="KV34" i="73" s="1"/>
  <c r="KW122" i="21"/>
  <c r="KW277" i="21" s="1"/>
  <c r="KW103" i="33"/>
  <c r="KW17" i="73" s="1"/>
  <c r="KT275" i="33"/>
  <c r="KT28" i="73" s="1"/>
  <c r="LI175" i="21"/>
  <c r="LI182" i="21" s="1"/>
  <c r="LI196" i="21"/>
  <c r="LK89" i="63"/>
  <c r="LK101" i="63" s="1"/>
  <c r="LK86" i="73" s="1"/>
  <c r="LJ168" i="21"/>
  <c r="KX103" i="33"/>
  <c r="KX17" i="73" s="1"/>
  <c r="KX46" i="73" s="1"/>
  <c r="LH190" i="21"/>
  <c r="LH193" i="21"/>
  <c r="LH192" i="21"/>
  <c r="LH191" i="21"/>
  <c r="LH115" i="21"/>
  <c r="LH270" i="21" s="1"/>
  <c r="LH94" i="21"/>
  <c r="LH101" i="21"/>
  <c r="LG109" i="21"/>
  <c r="LG264" i="21" s="1"/>
  <c r="LG110" i="21"/>
  <c r="LG265" i="21" s="1"/>
  <c r="LG112" i="21"/>
  <c r="LG267" i="21" s="1"/>
  <c r="LG111" i="21"/>
  <c r="LG266" i="21" s="1"/>
  <c r="LJ89" i="33"/>
  <c r="LJ101" i="33" s="1"/>
  <c r="LJ79" i="73" s="1"/>
  <c r="LI87" i="21"/>
  <c r="KU62" i="73" l="1"/>
  <c r="KT64" i="73"/>
  <c r="KT57" i="73"/>
  <c r="KS64" i="73"/>
  <c r="KS57" i="73"/>
  <c r="KW54" i="73"/>
  <c r="KW46" i="73"/>
  <c r="KW67" i="73"/>
  <c r="KT70" i="73"/>
  <c r="KT49" i="73"/>
  <c r="KT56" i="73"/>
  <c r="KT63" i="73"/>
  <c r="KS50" i="73"/>
  <c r="KS71" i="73"/>
  <c r="KU69" i="73"/>
  <c r="KU48" i="73"/>
  <c r="KW60" i="73"/>
  <c r="KW53" i="73"/>
  <c r="KV47" i="73"/>
  <c r="KV68" i="73"/>
  <c r="KW61" i="73"/>
  <c r="KX67" i="73"/>
  <c r="KV61" i="73"/>
  <c r="KV54" i="73"/>
  <c r="KV187" i="33"/>
  <c r="KV19" i="73" s="1"/>
  <c r="KV48" i="73" s="1"/>
  <c r="KU207" i="21"/>
  <c r="KV188" i="33"/>
  <c r="KV26" i="73" s="1"/>
  <c r="KV55" i="73" s="1"/>
  <c r="KV124" i="21"/>
  <c r="KV279" i="21" s="1"/>
  <c r="KU279" i="63"/>
  <c r="KU42" i="73" s="1"/>
  <c r="KU278" i="63"/>
  <c r="KU35" i="73" s="1"/>
  <c r="KY105" i="63"/>
  <c r="KY38" i="73" s="1"/>
  <c r="KY104" i="63"/>
  <c r="KY31" i="73" s="1"/>
  <c r="KX144" i="63"/>
  <c r="KX39" i="73" s="1"/>
  <c r="KY203" i="21"/>
  <c r="KW123" i="21"/>
  <c r="KW278" i="21" s="1"/>
  <c r="KW143" i="33"/>
  <c r="KW18" i="73" s="1"/>
  <c r="KX143" i="63"/>
  <c r="KX32" i="73" s="1"/>
  <c r="KV206" i="21"/>
  <c r="KT126" i="21"/>
  <c r="KT281" i="21" s="1"/>
  <c r="KX104" i="33"/>
  <c r="KX24" i="73" s="1"/>
  <c r="KW188" i="63"/>
  <c r="KW33" i="73" s="1"/>
  <c r="KV234" i="63"/>
  <c r="KV41" i="73" s="1"/>
  <c r="KW205" i="21"/>
  <c r="KW189" i="63"/>
  <c r="KW40" i="73" s="1"/>
  <c r="KU125" i="21"/>
  <c r="KU280" i="21" s="1"/>
  <c r="KU231" i="33"/>
  <c r="KU27" i="73" s="1"/>
  <c r="KX122" i="21"/>
  <c r="KX277" i="21" s="1"/>
  <c r="KU230" i="33"/>
  <c r="KU20" i="73" s="1"/>
  <c r="KX143" i="33"/>
  <c r="KX18" i="73" s="1"/>
  <c r="KT274" i="33"/>
  <c r="KT21" i="73" s="1"/>
  <c r="KY143" i="63"/>
  <c r="KY32" i="73" s="1"/>
  <c r="KW233" i="63"/>
  <c r="KW34" i="73" s="1"/>
  <c r="KY122" i="21"/>
  <c r="KY104" i="33"/>
  <c r="KY24" i="73" s="1"/>
  <c r="KY103" i="33"/>
  <c r="KY17" i="73" s="1"/>
  <c r="LJ175" i="21"/>
  <c r="LJ182" i="21" s="1"/>
  <c r="LJ196" i="21"/>
  <c r="LI192" i="21"/>
  <c r="LI193" i="21"/>
  <c r="LI190" i="21"/>
  <c r="LI191" i="21"/>
  <c r="LL89" i="63"/>
  <c r="LL101" i="63" s="1"/>
  <c r="LL86" i="73" s="1"/>
  <c r="LK168" i="21"/>
  <c r="LH109" i="21"/>
  <c r="LH264" i="21" s="1"/>
  <c r="LH110" i="21"/>
  <c r="LH265" i="21" s="1"/>
  <c r="LH111" i="21"/>
  <c r="LH266" i="21" s="1"/>
  <c r="LH112" i="21"/>
  <c r="LH267" i="21" s="1"/>
  <c r="LK89" i="33"/>
  <c r="LK101" i="33" s="1"/>
  <c r="LK79" i="73" s="1"/>
  <c r="LJ87" i="21"/>
  <c r="LI115" i="21"/>
  <c r="LI270" i="21" s="1"/>
  <c r="LI94" i="21"/>
  <c r="LI101" i="21"/>
  <c r="KY60" i="73" l="1"/>
  <c r="KY53" i="73"/>
  <c r="KU63" i="73"/>
  <c r="KU56" i="73"/>
  <c r="KV62" i="73"/>
  <c r="KW68" i="73"/>
  <c r="KW47" i="73"/>
  <c r="KT50" i="73"/>
  <c r="KT71" i="73"/>
  <c r="KY46" i="73"/>
  <c r="KY67" i="73"/>
  <c r="KX47" i="73"/>
  <c r="KX68" i="73"/>
  <c r="KU49" i="73"/>
  <c r="KU70" i="73"/>
  <c r="KX60" i="73"/>
  <c r="KX53" i="73"/>
  <c r="KV69" i="73"/>
  <c r="KZ104" i="63"/>
  <c r="KZ31" i="73" s="1"/>
  <c r="KY277" i="21"/>
  <c r="KZ203" i="21"/>
  <c r="KW188" i="33"/>
  <c r="KW26" i="73" s="1"/>
  <c r="KV207" i="21"/>
  <c r="KV279" i="63"/>
  <c r="KV42" i="73" s="1"/>
  <c r="KV278" i="63"/>
  <c r="KV35" i="73" s="1"/>
  <c r="KV125" i="21"/>
  <c r="KV280" i="21" s="1"/>
  <c r="KV231" i="33"/>
  <c r="KV27" i="73" s="1"/>
  <c r="KV63" i="73" s="1"/>
  <c r="KV230" i="33"/>
  <c r="KV20" i="73" s="1"/>
  <c r="KW234" i="63"/>
  <c r="KW41" i="73" s="1"/>
  <c r="KZ105" i="63"/>
  <c r="KZ38" i="73" s="1"/>
  <c r="KW124" i="21"/>
  <c r="KW279" i="21" s="1"/>
  <c r="KU275" i="33"/>
  <c r="KU28" i="73" s="1"/>
  <c r="KW187" i="33"/>
  <c r="KW19" i="73" s="1"/>
  <c r="KU274" i="33"/>
  <c r="KU21" i="73" s="1"/>
  <c r="KW206" i="21"/>
  <c r="KX205" i="21"/>
  <c r="KU126" i="21"/>
  <c r="KU281" i="21" s="1"/>
  <c r="KX188" i="63"/>
  <c r="KX33" i="73" s="1"/>
  <c r="KX189" i="63"/>
  <c r="KX40" i="73" s="1"/>
  <c r="KY204" i="21"/>
  <c r="KY144" i="63"/>
  <c r="KY39" i="73" s="1"/>
  <c r="KX123" i="21"/>
  <c r="KX278" i="21" s="1"/>
  <c r="KX144" i="33"/>
  <c r="KX25" i="73" s="1"/>
  <c r="KX54" i="73" s="1"/>
  <c r="LA105" i="63"/>
  <c r="LA38" i="73" s="1"/>
  <c r="KV274" i="33"/>
  <c r="KV21" i="73" s="1"/>
  <c r="LK196" i="21"/>
  <c r="LK175" i="21"/>
  <c r="LK182" i="21" s="1"/>
  <c r="LL168" i="21"/>
  <c r="LM89" i="63"/>
  <c r="LM101" i="63" s="1"/>
  <c r="LM86" i="73" s="1"/>
  <c r="LJ190" i="21"/>
  <c r="LJ191" i="21"/>
  <c r="LJ192" i="21"/>
  <c r="LJ193" i="21"/>
  <c r="LJ115" i="21"/>
  <c r="LJ270" i="21" s="1"/>
  <c r="LJ94" i="21"/>
  <c r="LJ101" i="21"/>
  <c r="LI109" i="21"/>
  <c r="LI264" i="21" s="1"/>
  <c r="LI110" i="21"/>
  <c r="LI265" i="21" s="1"/>
  <c r="LI112" i="21"/>
  <c r="LI267" i="21" s="1"/>
  <c r="LI111" i="21"/>
  <c r="LI266" i="21" s="1"/>
  <c r="LL89" i="33"/>
  <c r="LL101" i="33" s="1"/>
  <c r="LL79" i="73" s="1"/>
  <c r="LK87" i="21"/>
  <c r="KV70" i="73" l="1"/>
  <c r="KV49" i="73"/>
  <c r="KU71" i="73"/>
  <c r="KU50" i="73"/>
  <c r="KX61" i="73"/>
  <c r="KV71" i="73"/>
  <c r="KV50" i="73"/>
  <c r="KW69" i="73"/>
  <c r="KW48" i="73"/>
  <c r="KU64" i="73"/>
  <c r="KU57" i="73"/>
  <c r="KV56" i="73"/>
  <c r="KW62" i="73"/>
  <c r="KW55" i="73"/>
  <c r="KW278" i="63"/>
  <c r="KW35" i="73" s="1"/>
  <c r="KY143" i="33"/>
  <c r="KY18" i="73" s="1"/>
  <c r="KY47" i="73" s="1"/>
  <c r="KY144" i="33"/>
  <c r="KY25" i="73" s="1"/>
  <c r="KY123" i="21"/>
  <c r="KY278" i="21" s="1"/>
  <c r="KY234" i="63"/>
  <c r="KY41" i="73" s="1"/>
  <c r="KW207" i="21"/>
  <c r="KW279" i="63"/>
  <c r="KW42" i="73" s="1"/>
  <c r="KX187" i="33"/>
  <c r="KX19" i="73" s="1"/>
  <c r="KX124" i="21"/>
  <c r="KX279" i="21" s="1"/>
  <c r="KY205" i="21"/>
  <c r="KV126" i="21"/>
  <c r="KV281" i="21" s="1"/>
  <c r="KY189" i="63"/>
  <c r="KY40" i="73" s="1"/>
  <c r="KV275" i="33"/>
  <c r="KV28" i="73" s="1"/>
  <c r="KV57" i="73" s="1"/>
  <c r="KY188" i="63"/>
  <c r="KY33" i="73" s="1"/>
  <c r="KX234" i="63"/>
  <c r="KX41" i="73" s="1"/>
  <c r="KZ204" i="21"/>
  <c r="LA104" i="63"/>
  <c r="LA31" i="73" s="1"/>
  <c r="KZ143" i="63"/>
  <c r="KZ32" i="73" s="1"/>
  <c r="KX233" i="63"/>
  <c r="KX34" i="73" s="1"/>
  <c r="KZ144" i="63"/>
  <c r="KZ39" i="73" s="1"/>
  <c r="KX206" i="21"/>
  <c r="LA203" i="21"/>
  <c r="KW125" i="21"/>
  <c r="KW280" i="21" s="1"/>
  <c r="KW230" i="33"/>
  <c r="KW20" i="73" s="1"/>
  <c r="KW231" i="33"/>
  <c r="KW27" i="73" s="1"/>
  <c r="KW63" i="73" s="1"/>
  <c r="LB105" i="63"/>
  <c r="LB38" i="73" s="1"/>
  <c r="KZ122" i="21"/>
  <c r="KZ277" i="21" s="1"/>
  <c r="KZ104" i="33"/>
  <c r="KZ24" i="73" s="1"/>
  <c r="KZ53" i="73" s="1"/>
  <c r="KZ103" i="33"/>
  <c r="KZ17" i="73" s="1"/>
  <c r="KZ46" i="73" s="1"/>
  <c r="KX188" i="33"/>
  <c r="KX26" i="73" s="1"/>
  <c r="LA122" i="21"/>
  <c r="LA104" i="33"/>
  <c r="LA24" i="73" s="1"/>
  <c r="LA103" i="33"/>
  <c r="LA17" i="73" s="1"/>
  <c r="LA67" i="73" s="1"/>
  <c r="LK190" i="21"/>
  <c r="LK193" i="21"/>
  <c r="LK192" i="21"/>
  <c r="LK191" i="21"/>
  <c r="LM168" i="21"/>
  <c r="LN89" i="63"/>
  <c r="LN101" i="63" s="1"/>
  <c r="LN86" i="73" s="1"/>
  <c r="LL175" i="21"/>
  <c r="LL182" i="21" s="1"/>
  <c r="LL196" i="21"/>
  <c r="LK115" i="21"/>
  <c r="LK270" i="21" s="1"/>
  <c r="LK101" i="21"/>
  <c r="LK94" i="21"/>
  <c r="LM89" i="33"/>
  <c r="LM101" i="33" s="1"/>
  <c r="LM79" i="73" s="1"/>
  <c r="LL87" i="21"/>
  <c r="LJ109" i="21"/>
  <c r="LJ264" i="21" s="1"/>
  <c r="LJ110" i="21"/>
  <c r="LJ265" i="21" s="1"/>
  <c r="LJ112" i="21"/>
  <c r="LJ267" i="21" s="1"/>
  <c r="LJ111" i="21"/>
  <c r="LJ266" i="21" s="1"/>
  <c r="KY68" i="73" l="1"/>
  <c r="KW56" i="73"/>
  <c r="KY54" i="73"/>
  <c r="KY61" i="73"/>
  <c r="LA46" i="73"/>
  <c r="LA53" i="73"/>
  <c r="LA60" i="73"/>
  <c r="KZ60" i="73"/>
  <c r="KV64" i="73"/>
  <c r="KW70" i="73"/>
  <c r="KW49" i="73"/>
  <c r="KX69" i="73"/>
  <c r="KX48" i="73"/>
  <c r="KX62" i="73"/>
  <c r="KX55" i="73"/>
  <c r="KZ67" i="73"/>
  <c r="LA204" i="21"/>
  <c r="LA143" i="63"/>
  <c r="LA32" i="73" s="1"/>
  <c r="LA144" i="63"/>
  <c r="LA39" i="73" s="1"/>
  <c r="KX207" i="21"/>
  <c r="KY188" i="33"/>
  <c r="KY26" i="73" s="1"/>
  <c r="KY62" i="73" s="1"/>
  <c r="KY187" i="33"/>
  <c r="KY19" i="73" s="1"/>
  <c r="KY124" i="21"/>
  <c r="KY279" i="21" s="1"/>
  <c r="KZ189" i="63"/>
  <c r="KZ40" i="73" s="1"/>
  <c r="KZ188" i="63"/>
  <c r="KZ33" i="73" s="1"/>
  <c r="KZ205" i="21"/>
  <c r="LB104" i="63"/>
  <c r="LB31" i="73" s="1"/>
  <c r="KW126" i="21"/>
  <c r="KW281" i="21" s="1"/>
  <c r="KW274" i="33"/>
  <c r="KW21" i="73" s="1"/>
  <c r="KW50" i="73" s="1"/>
  <c r="KY206" i="21"/>
  <c r="KX278" i="63"/>
  <c r="KX35" i="73" s="1"/>
  <c r="KY231" i="33"/>
  <c r="KY27" i="73" s="1"/>
  <c r="KX279" i="63"/>
  <c r="KX42" i="73" s="1"/>
  <c r="LB203" i="21"/>
  <c r="KY233" i="63"/>
  <c r="KY34" i="73" s="1"/>
  <c r="LA277" i="21"/>
  <c r="KW275" i="33"/>
  <c r="KW28" i="73" s="1"/>
  <c r="KZ123" i="21"/>
  <c r="KZ278" i="21" s="1"/>
  <c r="KZ143" i="33"/>
  <c r="KZ18" i="73" s="1"/>
  <c r="KZ144" i="33"/>
  <c r="KZ25" i="73" s="1"/>
  <c r="LB143" i="63"/>
  <c r="LB32" i="73" s="1"/>
  <c r="KX230" i="33"/>
  <c r="KX20" i="73" s="1"/>
  <c r="KX125" i="21"/>
  <c r="KX280" i="21" s="1"/>
  <c r="KX231" i="33"/>
  <c r="KX27" i="73" s="1"/>
  <c r="LA123" i="21"/>
  <c r="LM175" i="21"/>
  <c r="LM182" i="21" s="1"/>
  <c r="LM196" i="21"/>
  <c r="LO89" i="63"/>
  <c r="LO101" i="63" s="1"/>
  <c r="LO86" i="73" s="1"/>
  <c r="LN168" i="21"/>
  <c r="LL193" i="21"/>
  <c r="LL190" i="21"/>
  <c r="LL192" i="21"/>
  <c r="LL191" i="21"/>
  <c r="LL115" i="21"/>
  <c r="LL270" i="21" s="1"/>
  <c r="LL94" i="21"/>
  <c r="LL101" i="21"/>
  <c r="LN89" i="33"/>
  <c r="LN101" i="33" s="1"/>
  <c r="LN79" i="73" s="1"/>
  <c r="LM87" i="21"/>
  <c r="LK109" i="21"/>
  <c r="LK264" i="21" s="1"/>
  <c r="LK110" i="21"/>
  <c r="LK265" i="21" s="1"/>
  <c r="LK111" i="21"/>
  <c r="LK266" i="21" s="1"/>
  <c r="LK112" i="21"/>
  <c r="LK267" i="21" s="1"/>
  <c r="LA278" i="21" l="1"/>
  <c r="KW64" i="73"/>
  <c r="KW57" i="73"/>
  <c r="KW71" i="73"/>
  <c r="KX56" i="73"/>
  <c r="KX63" i="73"/>
  <c r="KX49" i="73"/>
  <c r="KX70" i="73"/>
  <c r="KZ61" i="73"/>
  <c r="KZ54" i="73"/>
  <c r="KY56" i="73"/>
  <c r="KY63" i="73"/>
  <c r="KZ47" i="73"/>
  <c r="KZ68" i="73"/>
  <c r="KY55" i="73"/>
  <c r="KY69" i="73"/>
  <c r="KY48" i="73"/>
  <c r="KY230" i="33"/>
  <c r="KY20" i="73" s="1"/>
  <c r="KZ233" i="63"/>
  <c r="KZ34" i="73" s="1"/>
  <c r="KY125" i="21"/>
  <c r="KY280" i="21" s="1"/>
  <c r="KZ206" i="21"/>
  <c r="LA189" i="63"/>
  <c r="LA40" i="73" s="1"/>
  <c r="KZ234" i="63"/>
  <c r="KZ41" i="73" s="1"/>
  <c r="KZ188" i="33"/>
  <c r="KZ26" i="73" s="1"/>
  <c r="LA234" i="63"/>
  <c r="LA41" i="73" s="1"/>
  <c r="KX275" i="33"/>
  <c r="KX28" i="73" s="1"/>
  <c r="LA143" i="33"/>
  <c r="LA18" i="73" s="1"/>
  <c r="LA144" i="33"/>
  <c r="LA25" i="73" s="1"/>
  <c r="KX126" i="21"/>
  <c r="KX281" i="21" s="1"/>
  <c r="KX274" i="33"/>
  <c r="KX21" i="73" s="1"/>
  <c r="KX50" i="73" s="1"/>
  <c r="KY279" i="63"/>
  <c r="KY42" i="73" s="1"/>
  <c r="KY278" i="63"/>
  <c r="KY35" i="73" s="1"/>
  <c r="KY207" i="21"/>
  <c r="KZ187" i="33"/>
  <c r="KZ19" i="73" s="1"/>
  <c r="KZ48" i="73" s="1"/>
  <c r="LB204" i="21"/>
  <c r="LC105" i="63"/>
  <c r="LC38" i="73" s="1"/>
  <c r="LC203" i="21"/>
  <c r="LB144" i="63"/>
  <c r="LB39" i="73" s="1"/>
  <c r="LC104" i="63"/>
  <c r="LC31" i="73" s="1"/>
  <c r="LA188" i="63"/>
  <c r="LA33" i="73" s="1"/>
  <c r="LA205" i="21"/>
  <c r="KZ124" i="21"/>
  <c r="KZ279" i="21" s="1"/>
  <c r="LB103" i="33"/>
  <c r="LB17" i="73" s="1"/>
  <c r="LB104" i="33"/>
  <c r="LB24" i="73" s="1"/>
  <c r="LB122" i="21"/>
  <c r="LB277" i="21" s="1"/>
  <c r="LD203" i="21"/>
  <c r="LC144" i="63"/>
  <c r="LC39" i="73" s="1"/>
  <c r="LN196" i="21"/>
  <c r="LN175" i="21"/>
  <c r="LN182" i="21" s="1"/>
  <c r="LO168" i="21"/>
  <c r="LP89" i="63"/>
  <c r="LP101" i="63" s="1"/>
  <c r="LP86" i="73" s="1"/>
  <c r="LM192" i="21"/>
  <c r="LM193" i="21"/>
  <c r="LM191" i="21"/>
  <c r="LM190" i="21"/>
  <c r="LC103" i="33"/>
  <c r="LC17" i="73" s="1"/>
  <c r="LC122" i="21"/>
  <c r="LC104" i="33"/>
  <c r="LC24" i="73" s="1"/>
  <c r="LM115" i="21"/>
  <c r="LM270" i="21" s="1"/>
  <c r="LM101" i="21"/>
  <c r="LM94" i="21"/>
  <c r="LO89" i="33"/>
  <c r="LO101" i="33" s="1"/>
  <c r="LO79" i="73" s="1"/>
  <c r="LN87" i="21"/>
  <c r="LL109" i="21"/>
  <c r="LL264" i="21" s="1"/>
  <c r="LL110" i="21"/>
  <c r="LL265" i="21" s="1"/>
  <c r="LL111" i="21"/>
  <c r="LL266" i="21" s="1"/>
  <c r="LL112" i="21"/>
  <c r="LL267" i="21" s="1"/>
  <c r="KX71" i="73" l="1"/>
  <c r="LB60" i="73"/>
  <c r="LB53" i="73"/>
  <c r="LA54" i="73"/>
  <c r="LA61" i="73"/>
  <c r="LB46" i="73"/>
  <c r="LB67" i="73"/>
  <c r="LA68" i="73"/>
  <c r="LA47" i="73"/>
  <c r="KZ69" i="73"/>
  <c r="LC53" i="73"/>
  <c r="LC60" i="73"/>
  <c r="KX64" i="73"/>
  <c r="KX57" i="73"/>
  <c r="KY70" i="73"/>
  <c r="KY49" i="73"/>
  <c r="LC46" i="73"/>
  <c r="LC67" i="73"/>
  <c r="KZ62" i="73"/>
  <c r="KZ55" i="73"/>
  <c r="KY126" i="21"/>
  <c r="KY281" i="21" s="1"/>
  <c r="KZ278" i="63"/>
  <c r="KZ35" i="73" s="1"/>
  <c r="KZ207" i="21"/>
  <c r="LA233" i="63"/>
  <c r="LA34" i="73" s="1"/>
  <c r="KZ279" i="63"/>
  <c r="KZ42" i="73" s="1"/>
  <c r="LE105" i="63"/>
  <c r="LE38" i="73" s="1"/>
  <c r="LA187" i="33"/>
  <c r="LA19" i="73" s="1"/>
  <c r="LA124" i="21"/>
  <c r="LA279" i="21" s="1"/>
  <c r="LA188" i="33"/>
  <c r="LA26" i="73" s="1"/>
  <c r="LA206" i="21"/>
  <c r="KY275" i="33"/>
  <c r="KY28" i="73" s="1"/>
  <c r="LB234" i="63"/>
  <c r="LB41" i="73" s="1"/>
  <c r="KY274" i="33"/>
  <c r="KY21" i="73" s="1"/>
  <c r="KZ125" i="21"/>
  <c r="KZ280" i="21" s="1"/>
  <c r="LC277" i="21"/>
  <c r="LD105" i="63"/>
  <c r="LD38" i="73" s="1"/>
  <c r="LB189" i="63"/>
  <c r="LB40" i="73" s="1"/>
  <c r="LC143" i="63"/>
  <c r="LC32" i="73" s="1"/>
  <c r="LD104" i="63"/>
  <c r="LD31" i="73" s="1"/>
  <c r="LB205" i="21"/>
  <c r="LC204" i="21"/>
  <c r="LB188" i="63"/>
  <c r="LB33" i="73" s="1"/>
  <c r="LC144" i="33"/>
  <c r="LC25" i="73" s="1"/>
  <c r="LC54" i="73" s="1"/>
  <c r="LD144" i="63"/>
  <c r="LD39" i="73" s="1"/>
  <c r="KZ230" i="33"/>
  <c r="KZ20" i="73" s="1"/>
  <c r="LB143" i="33"/>
  <c r="LB18" i="73" s="1"/>
  <c r="LB47" i="73" s="1"/>
  <c r="KZ231" i="33"/>
  <c r="KZ27" i="73" s="1"/>
  <c r="LA125" i="21"/>
  <c r="LB123" i="21"/>
  <c r="LB278" i="21" s="1"/>
  <c r="LB144" i="33"/>
  <c r="LB25" i="73" s="1"/>
  <c r="LO175" i="21"/>
  <c r="LO182" i="21" s="1"/>
  <c r="LO196" i="21"/>
  <c r="LD122" i="21"/>
  <c r="LD277" i="21" s="1"/>
  <c r="LD104" i="33"/>
  <c r="LD24" i="73" s="1"/>
  <c r="LD103" i="33"/>
  <c r="LD17" i="73" s="1"/>
  <c r="LQ89" i="63"/>
  <c r="LQ101" i="63" s="1"/>
  <c r="LQ86" i="73" s="1"/>
  <c r="LP168" i="21"/>
  <c r="LN193" i="21"/>
  <c r="LN190" i="21"/>
  <c r="LN192" i="21"/>
  <c r="LN191" i="21"/>
  <c r="LM109" i="21"/>
  <c r="LM264" i="21" s="1"/>
  <c r="LM110" i="21"/>
  <c r="LM265" i="21" s="1"/>
  <c r="LM111" i="21"/>
  <c r="LM266" i="21" s="1"/>
  <c r="LM112" i="21"/>
  <c r="LM267" i="21" s="1"/>
  <c r="LN115" i="21"/>
  <c r="LN270" i="21" s="1"/>
  <c r="LN101" i="21"/>
  <c r="LN94" i="21"/>
  <c r="LP89" i="33"/>
  <c r="LP101" i="33" s="1"/>
  <c r="LP79" i="73" s="1"/>
  <c r="LO87" i="21"/>
  <c r="LC61" i="73" l="1"/>
  <c r="LA62" i="73"/>
  <c r="LA55" i="73"/>
  <c r="LA69" i="73"/>
  <c r="LA48" i="73"/>
  <c r="KZ49" i="73"/>
  <c r="KZ70" i="73"/>
  <c r="LB54" i="73"/>
  <c r="LB61" i="73"/>
  <c r="LD53" i="73"/>
  <c r="LD60" i="73"/>
  <c r="KY71" i="73"/>
  <c r="KY50" i="73"/>
  <c r="LD46" i="73"/>
  <c r="LD67" i="73"/>
  <c r="KZ56" i="73"/>
  <c r="KZ63" i="73"/>
  <c r="KY64" i="73"/>
  <c r="KY57" i="73"/>
  <c r="LB68" i="73"/>
  <c r="LE104" i="63"/>
  <c r="LE31" i="73" s="1"/>
  <c r="LE203" i="21"/>
  <c r="LA280" i="21"/>
  <c r="LB233" i="63"/>
  <c r="LB34" i="73" s="1"/>
  <c r="LA230" i="33"/>
  <c r="LA20" i="73" s="1"/>
  <c r="LB206" i="21"/>
  <c r="LD143" i="63"/>
  <c r="LD32" i="73" s="1"/>
  <c r="LA231" i="33"/>
  <c r="LA27" i="73" s="1"/>
  <c r="LB187" i="33"/>
  <c r="LB19" i="73" s="1"/>
  <c r="LD204" i="21"/>
  <c r="LB188" i="33"/>
  <c r="LB26" i="73" s="1"/>
  <c r="LB62" i="73" s="1"/>
  <c r="LC143" i="33"/>
  <c r="LC18" i="73" s="1"/>
  <c r="LC123" i="21"/>
  <c r="LC278" i="21" s="1"/>
  <c r="LC188" i="63"/>
  <c r="LC33" i="73" s="1"/>
  <c r="LC189" i="63"/>
  <c r="LC40" i="73" s="1"/>
  <c r="LC205" i="21"/>
  <c r="LB124" i="21"/>
  <c r="LB279" i="21" s="1"/>
  <c r="LA279" i="63"/>
  <c r="LA42" i="73" s="1"/>
  <c r="KZ126" i="21"/>
  <c r="KZ281" i="21" s="1"/>
  <c r="LA278" i="63"/>
  <c r="LA35" i="73" s="1"/>
  <c r="LA207" i="21"/>
  <c r="KZ275" i="33"/>
  <c r="KZ28" i="73" s="1"/>
  <c r="LA274" i="33"/>
  <c r="LA21" i="73" s="1"/>
  <c r="KZ274" i="33"/>
  <c r="KZ21" i="73" s="1"/>
  <c r="LP175" i="21"/>
  <c r="LP182" i="21" s="1"/>
  <c r="LP196" i="21"/>
  <c r="LR89" i="63"/>
  <c r="LR101" i="63" s="1"/>
  <c r="LR86" i="73" s="1"/>
  <c r="LQ168" i="21"/>
  <c r="LO193" i="21"/>
  <c r="LO191" i="21"/>
  <c r="LO190" i="21"/>
  <c r="LO192" i="21"/>
  <c r="LQ89" i="33"/>
  <c r="LQ101" i="33" s="1"/>
  <c r="LQ79" i="73" s="1"/>
  <c r="LP87" i="21"/>
  <c r="LO115" i="21"/>
  <c r="LO270" i="21" s="1"/>
  <c r="LO101" i="21"/>
  <c r="LO94" i="21"/>
  <c r="LN109" i="21"/>
  <c r="LN264" i="21" s="1"/>
  <c r="LN110" i="21"/>
  <c r="LN265" i="21" s="1"/>
  <c r="LN111" i="21"/>
  <c r="LN266" i="21" s="1"/>
  <c r="LN112" i="21"/>
  <c r="LN267" i="21" s="1"/>
  <c r="LC47" i="73" l="1"/>
  <c r="LC68" i="73"/>
  <c r="LA71" i="73"/>
  <c r="LB69" i="73"/>
  <c r="LB48" i="73"/>
  <c r="KZ71" i="73"/>
  <c r="KZ50" i="73"/>
  <c r="LA63" i="73"/>
  <c r="LA56" i="73"/>
  <c r="LA50" i="73"/>
  <c r="KZ57" i="73"/>
  <c r="KZ64" i="73"/>
  <c r="LA70" i="73"/>
  <c r="LA49" i="73"/>
  <c r="LB55" i="73"/>
  <c r="LC234" i="63"/>
  <c r="LC41" i="73" s="1"/>
  <c r="LD234" i="63"/>
  <c r="LD41" i="73" s="1"/>
  <c r="LE143" i="63"/>
  <c r="LE32" i="73" s="1"/>
  <c r="LC233" i="63"/>
  <c r="LC34" i="73" s="1"/>
  <c r="LC206" i="21"/>
  <c r="LD189" i="63"/>
  <c r="LD40" i="73" s="1"/>
  <c r="LB207" i="21"/>
  <c r="LB279" i="63"/>
  <c r="LB42" i="73" s="1"/>
  <c r="LE144" i="63"/>
  <c r="LE39" i="73" s="1"/>
  <c r="LE204" i="21"/>
  <c r="LD188" i="63"/>
  <c r="LD33" i="73" s="1"/>
  <c r="LF104" i="63"/>
  <c r="LF31" i="73" s="1"/>
  <c r="LD205" i="21"/>
  <c r="LF203" i="21"/>
  <c r="LF105" i="63"/>
  <c r="LF38" i="73" s="1"/>
  <c r="LC187" i="33"/>
  <c r="LC19" i="73" s="1"/>
  <c r="LE103" i="33"/>
  <c r="LE17" i="73" s="1"/>
  <c r="LC124" i="21"/>
  <c r="LC279" i="21" s="1"/>
  <c r="LC188" i="33"/>
  <c r="LC26" i="73" s="1"/>
  <c r="LC62" i="73" s="1"/>
  <c r="LB278" i="63"/>
  <c r="LB35" i="73" s="1"/>
  <c r="LE104" i="33"/>
  <c r="LE24" i="73" s="1"/>
  <c r="LA126" i="21"/>
  <c r="LA281" i="21" s="1"/>
  <c r="LB125" i="21"/>
  <c r="LB280" i="21" s="1"/>
  <c r="LA275" i="33"/>
  <c r="LA28" i="73" s="1"/>
  <c r="LB231" i="33"/>
  <c r="LB27" i="73" s="1"/>
  <c r="LB230" i="33"/>
  <c r="LB20" i="73" s="1"/>
  <c r="LG203" i="21"/>
  <c r="LE122" i="21"/>
  <c r="LE277" i="21" s="1"/>
  <c r="LC231" i="33"/>
  <c r="LC27" i="73" s="1"/>
  <c r="LD143" i="33"/>
  <c r="LD18" i="73" s="1"/>
  <c r="LD123" i="21"/>
  <c r="LD278" i="21" s="1"/>
  <c r="LD144" i="33"/>
  <c r="LD25" i="73" s="1"/>
  <c r="LQ175" i="21"/>
  <c r="LQ182" i="21" s="1"/>
  <c r="LQ196" i="21"/>
  <c r="LS89" i="63"/>
  <c r="LS101" i="63" s="1"/>
  <c r="LS86" i="73" s="1"/>
  <c r="LR168" i="21"/>
  <c r="LF103" i="33"/>
  <c r="LF17" i="73" s="1"/>
  <c r="LF122" i="21"/>
  <c r="LF104" i="33"/>
  <c r="LF24" i="73" s="1"/>
  <c r="LP191" i="21"/>
  <c r="LP193" i="21"/>
  <c r="LP190" i="21"/>
  <c r="LP192" i="21"/>
  <c r="LO109" i="21"/>
  <c r="LO264" i="21" s="1"/>
  <c r="LO110" i="21"/>
  <c r="LO265" i="21" s="1"/>
  <c r="LO112" i="21"/>
  <c r="LO267" i="21" s="1"/>
  <c r="LO111" i="21"/>
  <c r="LO266" i="21" s="1"/>
  <c r="LP115" i="21"/>
  <c r="LP270" i="21" s="1"/>
  <c r="LP94" i="21"/>
  <c r="LP101" i="21"/>
  <c r="LR89" i="33"/>
  <c r="LR101" i="33" s="1"/>
  <c r="LR79" i="73" s="1"/>
  <c r="LQ87" i="21"/>
  <c r="LF67" i="73" l="1"/>
  <c r="LC55" i="73"/>
  <c r="LF60" i="73"/>
  <c r="LF53" i="73"/>
  <c r="LD68" i="73"/>
  <c r="LD47" i="73"/>
  <c r="LC63" i="73"/>
  <c r="LC56" i="73"/>
  <c r="LE60" i="73"/>
  <c r="LE53" i="73"/>
  <c r="LF46" i="73"/>
  <c r="LE46" i="73"/>
  <c r="LE67" i="73"/>
  <c r="LB70" i="73"/>
  <c r="LB49" i="73"/>
  <c r="LB63" i="73"/>
  <c r="LB56" i="73"/>
  <c r="LD61" i="73"/>
  <c r="LD54" i="73"/>
  <c r="LA64" i="73"/>
  <c r="LA57" i="73"/>
  <c r="LC69" i="73"/>
  <c r="LC48" i="73"/>
  <c r="LD206" i="21"/>
  <c r="LD233" i="63"/>
  <c r="LD34" i="73" s="1"/>
  <c r="LF144" i="63"/>
  <c r="LF39" i="73" s="1"/>
  <c r="LB126" i="21"/>
  <c r="LB281" i="21" s="1"/>
  <c r="LF204" i="21"/>
  <c r="LF143" i="63"/>
  <c r="LF32" i="73" s="1"/>
  <c r="LB275" i="33"/>
  <c r="LB28" i="73" s="1"/>
  <c r="LC230" i="33"/>
  <c r="LC20" i="73" s="1"/>
  <c r="LB274" i="33"/>
  <c r="LB21" i="73" s="1"/>
  <c r="LC207" i="21"/>
  <c r="LF277" i="21"/>
  <c r="LC278" i="63"/>
  <c r="LC35" i="73" s="1"/>
  <c r="LC279" i="63"/>
  <c r="LC42" i="73" s="1"/>
  <c r="LE188" i="63"/>
  <c r="LE33" i="73" s="1"/>
  <c r="LE189" i="63"/>
  <c r="LE40" i="73" s="1"/>
  <c r="LC125" i="21"/>
  <c r="LC280" i="21" s="1"/>
  <c r="LD124" i="21"/>
  <c r="LD279" i="21" s="1"/>
  <c r="LE205" i="21"/>
  <c r="LG105" i="63"/>
  <c r="LG38" i="73" s="1"/>
  <c r="LG104" i="63"/>
  <c r="LG31" i="73" s="1"/>
  <c r="LE233" i="63"/>
  <c r="LE34" i="73" s="1"/>
  <c r="LG144" i="63"/>
  <c r="LG39" i="73" s="1"/>
  <c r="LE144" i="33"/>
  <c r="LE25" i="73" s="1"/>
  <c r="LE54" i="73" s="1"/>
  <c r="LD188" i="33"/>
  <c r="LD26" i="73" s="1"/>
  <c r="LD62" i="73" s="1"/>
  <c r="LE143" i="33"/>
  <c r="LE18" i="73" s="1"/>
  <c r="LD187" i="33"/>
  <c r="LD19" i="73" s="1"/>
  <c r="LD69" i="73" s="1"/>
  <c r="LE123" i="21"/>
  <c r="LE278" i="21" s="1"/>
  <c r="LG104" i="33"/>
  <c r="LG24" i="73" s="1"/>
  <c r="LT89" i="63"/>
  <c r="LT101" i="63" s="1"/>
  <c r="LT86" i="73" s="1"/>
  <c r="LS168" i="21"/>
  <c r="LQ191" i="21"/>
  <c r="LQ192" i="21"/>
  <c r="LQ193" i="21"/>
  <c r="LQ190" i="21"/>
  <c r="LR196" i="21"/>
  <c r="LR175" i="21"/>
  <c r="LR182" i="21" s="1"/>
  <c r="LS89" i="33"/>
  <c r="LS101" i="33" s="1"/>
  <c r="LS79" i="73" s="1"/>
  <c r="LR87" i="21"/>
  <c r="LP109" i="21"/>
  <c r="LP264" i="21" s="1"/>
  <c r="LP110" i="21"/>
  <c r="LP265" i="21" s="1"/>
  <c r="LP112" i="21"/>
  <c r="LP267" i="21" s="1"/>
  <c r="LP111" i="21"/>
  <c r="LP266" i="21" s="1"/>
  <c r="LQ115" i="21"/>
  <c r="LQ270" i="21" s="1"/>
  <c r="LQ94" i="21"/>
  <c r="LQ101" i="21"/>
  <c r="LD55" i="73" l="1"/>
  <c r="LE61" i="73"/>
  <c r="LD48" i="73"/>
  <c r="LG60" i="73"/>
  <c r="LG53" i="73"/>
  <c r="LE47" i="73"/>
  <c r="LE68" i="73"/>
  <c r="LB50" i="73"/>
  <c r="LB71" i="73"/>
  <c r="LC49" i="73"/>
  <c r="LC70" i="73"/>
  <c r="LB64" i="73"/>
  <c r="LB57" i="73"/>
  <c r="LG143" i="63"/>
  <c r="LG32" i="73" s="1"/>
  <c r="LF143" i="33"/>
  <c r="LF18" i="73" s="1"/>
  <c r="LF123" i="21"/>
  <c r="LF278" i="21" s="1"/>
  <c r="LH144" i="63"/>
  <c r="LH39" i="73" s="1"/>
  <c r="LF144" i="33"/>
  <c r="LF25" i="73" s="1"/>
  <c r="LF61" i="73" s="1"/>
  <c r="LC275" i="33"/>
  <c r="LC28" i="73" s="1"/>
  <c r="LC274" i="33"/>
  <c r="LC21" i="73" s="1"/>
  <c r="LG204" i="21"/>
  <c r="LC126" i="21"/>
  <c r="LC281" i="21" s="1"/>
  <c r="LE206" i="21"/>
  <c r="LF188" i="63"/>
  <c r="LF33" i="73" s="1"/>
  <c r="LD230" i="33"/>
  <c r="LD20" i="73" s="1"/>
  <c r="LD125" i="21"/>
  <c r="LD280" i="21" s="1"/>
  <c r="LD278" i="63"/>
  <c r="LD35" i="73" s="1"/>
  <c r="LD207" i="21"/>
  <c r="LD279" i="63"/>
  <c r="LD42" i="73" s="1"/>
  <c r="LE124" i="21"/>
  <c r="LE279" i="21" s="1"/>
  <c r="LG122" i="21"/>
  <c r="LG277" i="21" s="1"/>
  <c r="LF205" i="21"/>
  <c r="LH105" i="63"/>
  <c r="LH38" i="73" s="1"/>
  <c r="LF189" i="63"/>
  <c r="LF40" i="73" s="1"/>
  <c r="LH203" i="21"/>
  <c r="LE234" i="63"/>
  <c r="LE41" i="73" s="1"/>
  <c r="LH104" i="63"/>
  <c r="LH31" i="73" s="1"/>
  <c r="LE125" i="21"/>
  <c r="LG103" i="33"/>
  <c r="LG17" i="73" s="1"/>
  <c r="LF233" i="63"/>
  <c r="LF34" i="73" s="1"/>
  <c r="LG123" i="21"/>
  <c r="LE188" i="33"/>
  <c r="LE26" i="73" s="1"/>
  <c r="LD231" i="33"/>
  <c r="LD27" i="73" s="1"/>
  <c r="LE187" i="33"/>
  <c r="LE19" i="73" s="1"/>
  <c r="LR192" i="21"/>
  <c r="LR193" i="21"/>
  <c r="LR191" i="21"/>
  <c r="LR190" i="21"/>
  <c r="LS175" i="21"/>
  <c r="LS182" i="21" s="1"/>
  <c r="LS196" i="21"/>
  <c r="LH104" i="33"/>
  <c r="LH24" i="73" s="1"/>
  <c r="LH103" i="33"/>
  <c r="LH17" i="73" s="1"/>
  <c r="LH122" i="21"/>
  <c r="LU89" i="63"/>
  <c r="LU101" i="63" s="1"/>
  <c r="LU86" i="73" s="1"/>
  <c r="LT168" i="21"/>
  <c r="LQ109" i="21"/>
  <c r="LQ264" i="21" s="1"/>
  <c r="LQ110" i="21"/>
  <c r="LQ265" i="21" s="1"/>
  <c r="LQ111" i="21"/>
  <c r="LQ266" i="21" s="1"/>
  <c r="LQ112" i="21"/>
  <c r="LQ267" i="21" s="1"/>
  <c r="LR115" i="21"/>
  <c r="LR270" i="21" s="1"/>
  <c r="LR101" i="21"/>
  <c r="LR94" i="21"/>
  <c r="LS87" i="21"/>
  <c r="LT89" i="33"/>
  <c r="LT101" i="33" s="1"/>
  <c r="LT79" i="73" s="1"/>
  <c r="LH60" i="73" l="1"/>
  <c r="LG46" i="73"/>
  <c r="LG67" i="73"/>
  <c r="LF47" i="73"/>
  <c r="LF68" i="73"/>
  <c r="LH67" i="73"/>
  <c r="LH46" i="73"/>
  <c r="LE48" i="73"/>
  <c r="LE69" i="73"/>
  <c r="LC71" i="73"/>
  <c r="LC50" i="73"/>
  <c r="LE55" i="73"/>
  <c r="LE62" i="73"/>
  <c r="LD63" i="73"/>
  <c r="LD56" i="73"/>
  <c r="LC57" i="73"/>
  <c r="LC64" i="73"/>
  <c r="LH53" i="73"/>
  <c r="LD70" i="73"/>
  <c r="LD49" i="73"/>
  <c r="LF54" i="73"/>
  <c r="LH143" i="63"/>
  <c r="LH32" i="73" s="1"/>
  <c r="LG189" i="63"/>
  <c r="LG40" i="73" s="1"/>
  <c r="LG278" i="21"/>
  <c r="LH204" i="21"/>
  <c r="LH277" i="21"/>
  <c r="LG205" i="21"/>
  <c r="LG144" i="33"/>
  <c r="LG25" i="73" s="1"/>
  <c r="LE207" i="21"/>
  <c r="LE280" i="21"/>
  <c r="LE230" i="33"/>
  <c r="LE20" i="73" s="1"/>
  <c r="LF187" i="33"/>
  <c r="LF19" i="73" s="1"/>
  <c r="LE231" i="33"/>
  <c r="LE27" i="73" s="1"/>
  <c r="LF124" i="21"/>
  <c r="LF279" i="21" s="1"/>
  <c r="LF188" i="33"/>
  <c r="LF26" i="73" s="1"/>
  <c r="LI203" i="21"/>
  <c r="LI105" i="63"/>
  <c r="LI38" i="73" s="1"/>
  <c r="LF206" i="21"/>
  <c r="LD126" i="21"/>
  <c r="LD281" i="21" s="1"/>
  <c r="LD274" i="33"/>
  <c r="LD21" i="73" s="1"/>
  <c r="LF234" i="63"/>
  <c r="LF41" i="73" s="1"/>
  <c r="LE279" i="63"/>
  <c r="LE42" i="73" s="1"/>
  <c r="LE278" i="63"/>
  <c r="LE35" i="73" s="1"/>
  <c r="LD275" i="33"/>
  <c r="LD28" i="73" s="1"/>
  <c r="LD64" i="73" s="1"/>
  <c r="LI104" i="63"/>
  <c r="LI31" i="73" s="1"/>
  <c r="LG188" i="63"/>
  <c r="LG33" i="73" s="1"/>
  <c r="LG143" i="33"/>
  <c r="LG18" i="73" s="1"/>
  <c r="LG68" i="73" s="1"/>
  <c r="LF125" i="21"/>
  <c r="LT196" i="21"/>
  <c r="LT175" i="21"/>
  <c r="LT182" i="21" s="1"/>
  <c r="LS190" i="21"/>
  <c r="LS193" i="21"/>
  <c r="LS192" i="21"/>
  <c r="LS191" i="21"/>
  <c r="LI104" i="33"/>
  <c r="LI24" i="73" s="1"/>
  <c r="LV89" i="63"/>
  <c r="LV101" i="63" s="1"/>
  <c r="LV86" i="73" s="1"/>
  <c r="LU168" i="21"/>
  <c r="LU89" i="33"/>
  <c r="LU101" i="33" s="1"/>
  <c r="LU79" i="73" s="1"/>
  <c r="LT87" i="21"/>
  <c r="LR109" i="21"/>
  <c r="LR264" i="21" s="1"/>
  <c r="LR110" i="21"/>
  <c r="LR265" i="21" s="1"/>
  <c r="LR112" i="21"/>
  <c r="LR267" i="21" s="1"/>
  <c r="LR111" i="21"/>
  <c r="LR266" i="21" s="1"/>
  <c r="LS115" i="21"/>
  <c r="LS270" i="21" s="1"/>
  <c r="LS101" i="21"/>
  <c r="LS94" i="21"/>
  <c r="LG61" i="73" l="1"/>
  <c r="LG54" i="73"/>
  <c r="LD57" i="73"/>
  <c r="LF62" i="73"/>
  <c r="LF55" i="73"/>
  <c r="LG47" i="73"/>
  <c r="LE63" i="73"/>
  <c r="LE56" i="73"/>
  <c r="LD71" i="73"/>
  <c r="LD50" i="73"/>
  <c r="LF69" i="73"/>
  <c r="LF48" i="73"/>
  <c r="LI53" i="73"/>
  <c r="LI60" i="73"/>
  <c r="LE49" i="73"/>
  <c r="LE70" i="73"/>
  <c r="LE274" i="33"/>
  <c r="LE21" i="73" s="1"/>
  <c r="LH144" i="33"/>
  <c r="LH25" i="73" s="1"/>
  <c r="LH143" i="33"/>
  <c r="LH18" i="73" s="1"/>
  <c r="LH123" i="21"/>
  <c r="LH278" i="21" s="1"/>
  <c r="LI144" i="63"/>
  <c r="LI39" i="73" s="1"/>
  <c r="LG187" i="33"/>
  <c r="LG19" i="73" s="1"/>
  <c r="LG188" i="33"/>
  <c r="LG26" i="73" s="1"/>
  <c r="LG62" i="73" s="1"/>
  <c r="LJ104" i="63"/>
  <c r="LJ31" i="73" s="1"/>
  <c r="LJ203" i="21"/>
  <c r="LJ105" i="63"/>
  <c r="LJ38" i="73" s="1"/>
  <c r="LF230" i="33"/>
  <c r="LF20" i="73" s="1"/>
  <c r="LF231" i="33"/>
  <c r="LF27" i="73" s="1"/>
  <c r="LI204" i="21"/>
  <c r="LI143" i="63"/>
  <c r="LI32" i="73" s="1"/>
  <c r="LF279" i="63"/>
  <c r="LF42" i="73" s="1"/>
  <c r="LF207" i="21"/>
  <c r="LI103" i="33"/>
  <c r="LI17" i="73" s="1"/>
  <c r="LI67" i="73" s="1"/>
  <c r="LF280" i="21"/>
  <c r="LH189" i="63"/>
  <c r="LH40" i="73" s="1"/>
  <c r="LH205" i="21"/>
  <c r="LG233" i="63"/>
  <c r="LG34" i="73" s="1"/>
  <c r="LH188" i="63"/>
  <c r="LH33" i="73" s="1"/>
  <c r="LJ144" i="63"/>
  <c r="LJ39" i="73" s="1"/>
  <c r="LG234" i="63"/>
  <c r="LG41" i="73" s="1"/>
  <c r="LG206" i="21"/>
  <c r="LK104" i="63"/>
  <c r="LK31" i="73" s="1"/>
  <c r="LG124" i="21"/>
  <c r="LG279" i="21" s="1"/>
  <c r="LI122" i="21"/>
  <c r="LI277" i="21" s="1"/>
  <c r="LI144" i="33"/>
  <c r="LI25" i="73" s="1"/>
  <c r="LF278" i="63"/>
  <c r="LF35" i="73" s="1"/>
  <c r="LE275" i="33"/>
  <c r="LE28" i="73" s="1"/>
  <c r="LE57" i="73" s="1"/>
  <c r="LE126" i="21"/>
  <c r="LE281" i="21" s="1"/>
  <c r="LJ103" i="33"/>
  <c r="LJ17" i="73" s="1"/>
  <c r="LT190" i="21"/>
  <c r="LT193" i="21"/>
  <c r="LT192" i="21"/>
  <c r="LT191" i="21"/>
  <c r="LU175" i="21"/>
  <c r="LU182" i="21" s="1"/>
  <c r="LU196" i="21"/>
  <c r="LW89" i="63"/>
  <c r="LW101" i="63" s="1"/>
  <c r="LW86" i="73" s="1"/>
  <c r="LV168" i="21"/>
  <c r="LS109" i="21"/>
  <c r="LS264" i="21" s="1"/>
  <c r="LS110" i="21"/>
  <c r="LS265" i="21" s="1"/>
  <c r="LS112" i="21"/>
  <c r="LS267" i="21" s="1"/>
  <c r="LS111" i="21"/>
  <c r="LS266" i="21" s="1"/>
  <c r="LV89" i="33"/>
  <c r="LV101" i="33" s="1"/>
  <c r="LV79" i="73" s="1"/>
  <c r="LU87" i="21"/>
  <c r="LT115" i="21"/>
  <c r="LT270" i="21" s="1"/>
  <c r="LT94" i="21"/>
  <c r="LT101" i="21"/>
  <c r="LJ67" i="73" l="1"/>
  <c r="LE64" i="73"/>
  <c r="LH68" i="73"/>
  <c r="LH47" i="73"/>
  <c r="LJ46" i="73"/>
  <c r="LG55" i="73"/>
  <c r="LF49" i="73"/>
  <c r="LF70" i="73"/>
  <c r="LH61" i="73"/>
  <c r="LH54" i="73"/>
  <c r="LE50" i="73"/>
  <c r="LE71" i="73"/>
  <c r="LI46" i="73"/>
  <c r="LG48" i="73"/>
  <c r="LG69" i="73"/>
  <c r="LF56" i="73"/>
  <c r="LF63" i="73"/>
  <c r="LI54" i="73"/>
  <c r="LI61" i="73"/>
  <c r="LF275" i="33"/>
  <c r="LF28" i="73" s="1"/>
  <c r="LF64" i="73" s="1"/>
  <c r="LH206" i="21"/>
  <c r="LH233" i="63"/>
  <c r="LH34" i="73" s="1"/>
  <c r="LH234" i="63"/>
  <c r="LH41" i="73" s="1"/>
  <c r="LK105" i="63"/>
  <c r="LK38" i="73" s="1"/>
  <c r="LG207" i="21"/>
  <c r="LK203" i="21"/>
  <c r="LI123" i="21"/>
  <c r="LI278" i="21" s="1"/>
  <c r="LI143" i="33"/>
  <c r="LI18" i="73" s="1"/>
  <c r="LJ143" i="63"/>
  <c r="LJ32" i="73" s="1"/>
  <c r="LF274" i="33"/>
  <c r="LF21" i="73" s="1"/>
  <c r="LF71" i="73" s="1"/>
  <c r="LF126" i="21"/>
  <c r="LF281" i="21" s="1"/>
  <c r="LI188" i="63"/>
  <c r="LI33" i="73" s="1"/>
  <c r="LI189" i="63"/>
  <c r="LI40" i="73" s="1"/>
  <c r="LG278" i="63"/>
  <c r="LG35" i="73" s="1"/>
  <c r="LJ204" i="21"/>
  <c r="LH187" i="33"/>
  <c r="LH19" i="73" s="1"/>
  <c r="LH48" i="73" s="1"/>
  <c r="LJ122" i="21"/>
  <c r="LJ277" i="21" s="1"/>
  <c r="LG279" i="63"/>
  <c r="LG42" i="73" s="1"/>
  <c r="LI205" i="21"/>
  <c r="LL105" i="63"/>
  <c r="LL38" i="73" s="1"/>
  <c r="LK204" i="21"/>
  <c r="LG125" i="21"/>
  <c r="LG280" i="21" s="1"/>
  <c r="LH188" i="33"/>
  <c r="LH26" i="73" s="1"/>
  <c r="LH124" i="21"/>
  <c r="LH279" i="21" s="1"/>
  <c r="LH125" i="21"/>
  <c r="LJ143" i="33"/>
  <c r="LJ18" i="73" s="1"/>
  <c r="LJ104" i="33"/>
  <c r="LJ24" i="73" s="1"/>
  <c r="LI206" i="21"/>
  <c r="LG231" i="33"/>
  <c r="LG27" i="73" s="1"/>
  <c r="LG56" i="73" s="1"/>
  <c r="LG230" i="33"/>
  <c r="LG20" i="73" s="1"/>
  <c r="LU190" i="21"/>
  <c r="LU192" i="21"/>
  <c r="LU193" i="21"/>
  <c r="LU191" i="21"/>
  <c r="LV175" i="21"/>
  <c r="LV182" i="21" s="1"/>
  <c r="LV196" i="21"/>
  <c r="LX89" i="63"/>
  <c r="LX101" i="63" s="1"/>
  <c r="LX86" i="73" s="1"/>
  <c r="LW168" i="21"/>
  <c r="LW89" i="33"/>
  <c r="LW101" i="33" s="1"/>
  <c r="LW79" i="73" s="1"/>
  <c r="LV87" i="21"/>
  <c r="LU115" i="21"/>
  <c r="LU270" i="21" s="1"/>
  <c r="LU101" i="21"/>
  <c r="LU94" i="21"/>
  <c r="LT109" i="21"/>
  <c r="LT264" i="21" s="1"/>
  <c r="LT110" i="21"/>
  <c r="LT265" i="21" s="1"/>
  <c r="LT112" i="21"/>
  <c r="LT267" i="21" s="1"/>
  <c r="LT111" i="21"/>
  <c r="LT266" i="21" s="1"/>
  <c r="LF50" i="73" l="1"/>
  <c r="LH62" i="73"/>
  <c r="LH55" i="73"/>
  <c r="LG63" i="73"/>
  <c r="LH69" i="73"/>
  <c r="LG49" i="73"/>
  <c r="LG70" i="73"/>
  <c r="LI47" i="73"/>
  <c r="LI68" i="73"/>
  <c r="LF57" i="73"/>
  <c r="LJ60" i="73"/>
  <c r="LJ53" i="73"/>
  <c r="LJ47" i="73"/>
  <c r="LJ68" i="73"/>
  <c r="LH280" i="21"/>
  <c r="LI187" i="33"/>
  <c r="LI19" i="73" s="1"/>
  <c r="LL104" i="63"/>
  <c r="LL31" i="73" s="1"/>
  <c r="LK143" i="63"/>
  <c r="LK32" i="73" s="1"/>
  <c r="LI234" i="63"/>
  <c r="LI41" i="73" s="1"/>
  <c r="LJ233" i="63"/>
  <c r="LJ34" i="73" s="1"/>
  <c r="LI188" i="33"/>
  <c r="LI26" i="73" s="1"/>
  <c r="LI124" i="21"/>
  <c r="LI279" i="21" s="1"/>
  <c r="LJ144" i="33"/>
  <c r="LJ25" i="73" s="1"/>
  <c r="LG275" i="33"/>
  <c r="LG28" i="73" s="1"/>
  <c r="LG274" i="33"/>
  <c r="LG21" i="73" s="1"/>
  <c r="LJ205" i="21"/>
  <c r="LI233" i="63"/>
  <c r="LI34" i="73" s="1"/>
  <c r="LH207" i="21"/>
  <c r="LJ188" i="63"/>
  <c r="LJ33" i="73" s="1"/>
  <c r="LJ189" i="63"/>
  <c r="LJ40" i="73" s="1"/>
  <c r="LH278" i="63"/>
  <c r="LH35" i="73" s="1"/>
  <c r="LH279" i="63"/>
  <c r="LH42" i="73" s="1"/>
  <c r="LG126" i="21"/>
  <c r="LG281" i="21" s="1"/>
  <c r="LK104" i="33"/>
  <c r="LK24" i="73" s="1"/>
  <c r="LJ123" i="21"/>
  <c r="LJ278" i="21" s="1"/>
  <c r="LL203" i="21"/>
  <c r="LK144" i="63"/>
  <c r="LK39" i="73" s="1"/>
  <c r="LK103" i="33"/>
  <c r="LK17" i="73" s="1"/>
  <c r="LH231" i="33"/>
  <c r="LH27" i="73" s="1"/>
  <c r="LH63" i="73" s="1"/>
  <c r="LK123" i="21"/>
  <c r="LK278" i="21" s="1"/>
  <c r="LK122" i="21"/>
  <c r="LK277" i="21" s="1"/>
  <c r="LH230" i="33"/>
  <c r="LH20" i="73" s="1"/>
  <c r="LH275" i="33"/>
  <c r="LH28" i="73" s="1"/>
  <c r="LW196" i="21"/>
  <c r="LW175" i="21"/>
  <c r="LW182" i="21" s="1"/>
  <c r="LY89" i="63"/>
  <c r="LY101" i="63" s="1"/>
  <c r="LY86" i="73" s="1"/>
  <c r="LX168" i="21"/>
  <c r="LL122" i="21"/>
  <c r="LL103" i="33"/>
  <c r="LL17" i="73" s="1"/>
  <c r="LL104" i="33"/>
  <c r="LL24" i="73" s="1"/>
  <c r="LV190" i="21"/>
  <c r="LV193" i="21"/>
  <c r="LV191" i="21"/>
  <c r="LV192" i="21"/>
  <c r="LU109" i="21"/>
  <c r="LU264" i="21" s="1"/>
  <c r="LU110" i="21"/>
  <c r="LU265" i="21" s="1"/>
  <c r="LU111" i="21"/>
  <c r="LU266" i="21" s="1"/>
  <c r="LU112" i="21"/>
  <c r="LU267" i="21" s="1"/>
  <c r="LV115" i="21"/>
  <c r="LV270" i="21" s="1"/>
  <c r="LV101" i="21"/>
  <c r="LV94" i="21"/>
  <c r="LX89" i="33"/>
  <c r="LX101" i="33" s="1"/>
  <c r="LX79" i="73" s="1"/>
  <c r="LW87" i="21"/>
  <c r="LK46" i="73" l="1"/>
  <c r="LK67" i="73"/>
  <c r="LI62" i="73"/>
  <c r="LI55" i="73"/>
  <c r="LG64" i="73"/>
  <c r="LG57" i="73"/>
  <c r="LK60" i="73"/>
  <c r="LK53" i="73"/>
  <c r="LH56" i="73"/>
  <c r="LI69" i="73"/>
  <c r="LI48" i="73"/>
  <c r="LJ61" i="73"/>
  <c r="LJ54" i="73"/>
  <c r="LH64" i="73"/>
  <c r="LH57" i="73"/>
  <c r="LL60" i="73"/>
  <c r="LL53" i="73"/>
  <c r="LH70" i="73"/>
  <c r="LH49" i="73"/>
  <c r="LL67" i="73"/>
  <c r="LL46" i="73"/>
  <c r="LG71" i="73"/>
  <c r="LG50" i="73"/>
  <c r="LJ234" i="63"/>
  <c r="LJ41" i="73" s="1"/>
  <c r="LJ206" i="21"/>
  <c r="LM105" i="63"/>
  <c r="LM38" i="73" s="1"/>
  <c r="LL277" i="21"/>
  <c r="LJ187" i="33"/>
  <c r="LJ19" i="73" s="1"/>
  <c r="LJ188" i="33"/>
  <c r="LJ26" i="73" s="1"/>
  <c r="LJ55" i="73" s="1"/>
  <c r="LM104" i="63"/>
  <c r="LM31" i="73" s="1"/>
  <c r="LJ124" i="21"/>
  <c r="LJ279" i="21" s="1"/>
  <c r="LL143" i="33"/>
  <c r="LL18" i="73" s="1"/>
  <c r="LJ125" i="21"/>
  <c r="LN203" i="21"/>
  <c r="LK188" i="63"/>
  <c r="LK33" i="73" s="1"/>
  <c r="LK144" i="33"/>
  <c r="LK25" i="73" s="1"/>
  <c r="LK205" i="21"/>
  <c r="LK143" i="33"/>
  <c r="LK18" i="73" s="1"/>
  <c r="LK68" i="73" s="1"/>
  <c r="LK189" i="63"/>
  <c r="LK40" i="73" s="1"/>
  <c r="LI278" i="63"/>
  <c r="LI35" i="73" s="1"/>
  <c r="LL144" i="63"/>
  <c r="LL39" i="73" s="1"/>
  <c r="LI279" i="63"/>
  <c r="LI42" i="73" s="1"/>
  <c r="LL204" i="21"/>
  <c r="LL143" i="63"/>
  <c r="LL32" i="73" s="1"/>
  <c r="LI207" i="21"/>
  <c r="LM203" i="21"/>
  <c r="LH274" i="33"/>
  <c r="LH21" i="73" s="1"/>
  <c r="LI231" i="33"/>
  <c r="LI27" i="73" s="1"/>
  <c r="LH126" i="21"/>
  <c r="LH281" i="21" s="1"/>
  <c r="LI125" i="21"/>
  <c r="LI280" i="21" s="1"/>
  <c r="LI230" i="33"/>
  <c r="LI20" i="73" s="1"/>
  <c r="LM144" i="63"/>
  <c r="LM39" i="73" s="1"/>
  <c r="LM122" i="21"/>
  <c r="LM103" i="33"/>
  <c r="LM17" i="73" s="1"/>
  <c r="LM104" i="33"/>
  <c r="LM24" i="73" s="1"/>
  <c r="LX175" i="21"/>
  <c r="LX182" i="21" s="1"/>
  <c r="LX196" i="21"/>
  <c r="LW192" i="21"/>
  <c r="LW191" i="21"/>
  <c r="LW190" i="21"/>
  <c r="LW193" i="21"/>
  <c r="LZ89" i="63"/>
  <c r="LZ101" i="63" s="1"/>
  <c r="LZ86" i="73" s="1"/>
  <c r="LY168" i="21"/>
  <c r="LV109" i="21"/>
  <c r="LV264" i="21" s="1"/>
  <c r="LV110" i="21"/>
  <c r="LV265" i="21" s="1"/>
  <c r="LV111" i="21"/>
  <c r="LV266" i="21" s="1"/>
  <c r="LV112" i="21"/>
  <c r="LV267" i="21" s="1"/>
  <c r="LW115" i="21"/>
  <c r="LW270" i="21" s="1"/>
  <c r="LW94" i="21"/>
  <c r="LW101" i="21"/>
  <c r="LY89" i="33"/>
  <c r="LY101" i="33" s="1"/>
  <c r="LY79" i="73" s="1"/>
  <c r="LX87" i="21"/>
  <c r="LM46" i="73" l="1"/>
  <c r="LM67" i="73"/>
  <c r="LJ62" i="73"/>
  <c r="LJ69" i="73"/>
  <c r="LJ48" i="73"/>
  <c r="LI70" i="73"/>
  <c r="LI49" i="73"/>
  <c r="LI63" i="73"/>
  <c r="LI56" i="73"/>
  <c r="LL68" i="73"/>
  <c r="LL47" i="73"/>
  <c r="LK47" i="73"/>
  <c r="LM60" i="73"/>
  <c r="LM53" i="73"/>
  <c r="LH71" i="73"/>
  <c r="LH50" i="73"/>
  <c r="LK61" i="73"/>
  <c r="LK54" i="73"/>
  <c r="LJ280" i="21"/>
  <c r="LI274" i="33"/>
  <c r="LI21" i="73" s="1"/>
  <c r="LM204" i="21"/>
  <c r="LI275" i="33"/>
  <c r="LI28" i="73" s="1"/>
  <c r="LI64" i="73" s="1"/>
  <c r="LI126" i="21"/>
  <c r="LI281" i="21" s="1"/>
  <c r="LN104" i="63"/>
  <c r="LN31" i="73" s="1"/>
  <c r="LK233" i="63"/>
  <c r="LK34" i="73" s="1"/>
  <c r="LL123" i="21"/>
  <c r="LL278" i="21" s="1"/>
  <c r="LL144" i="33"/>
  <c r="LL25" i="73" s="1"/>
  <c r="LN105" i="63"/>
  <c r="LN38" i="73" s="1"/>
  <c r="LK206" i="21"/>
  <c r="LK234" i="63"/>
  <c r="LK41" i="73" s="1"/>
  <c r="LN204" i="21"/>
  <c r="LK124" i="21"/>
  <c r="LK279" i="21" s="1"/>
  <c r="LJ278" i="63"/>
  <c r="LJ35" i="73" s="1"/>
  <c r="LK188" i="33"/>
  <c r="LK26" i="73" s="1"/>
  <c r="LK62" i="73" s="1"/>
  <c r="LJ279" i="63"/>
  <c r="LJ42" i="73" s="1"/>
  <c r="LJ207" i="21"/>
  <c r="LK187" i="33"/>
  <c r="LK19" i="73" s="1"/>
  <c r="LJ230" i="33"/>
  <c r="LJ20" i="73" s="1"/>
  <c r="LJ231" i="33"/>
  <c r="LJ27" i="73" s="1"/>
  <c r="LM143" i="33"/>
  <c r="LM18" i="73" s="1"/>
  <c r="LL205" i="21"/>
  <c r="LM143" i="63"/>
  <c r="LM32" i="73" s="1"/>
  <c r="LL188" i="63"/>
  <c r="LL33" i="73" s="1"/>
  <c r="LL189" i="63"/>
  <c r="LL40" i="73" s="1"/>
  <c r="LM277" i="21"/>
  <c r="LL234" i="63"/>
  <c r="LL41" i="73" s="1"/>
  <c r="MA89" i="63"/>
  <c r="MA101" i="63" s="1"/>
  <c r="MA86" i="73" s="1"/>
  <c r="LZ168" i="21"/>
  <c r="LX191" i="21"/>
  <c r="LX190" i="21"/>
  <c r="LX192" i="21"/>
  <c r="LX193" i="21"/>
  <c r="LN104" i="33"/>
  <c r="LN24" i="73" s="1"/>
  <c r="LY175" i="21"/>
  <c r="LY182" i="21" s="1"/>
  <c r="LY196" i="21"/>
  <c r="LZ89" i="33"/>
  <c r="LZ101" i="33" s="1"/>
  <c r="LZ79" i="73" s="1"/>
  <c r="LY87" i="21"/>
  <c r="LX115" i="21"/>
  <c r="LX270" i="21" s="1"/>
  <c r="LX101" i="21"/>
  <c r="LX94" i="21"/>
  <c r="LW109" i="21"/>
  <c r="LW264" i="21" s="1"/>
  <c r="LW110" i="21"/>
  <c r="LW265" i="21" s="1"/>
  <c r="LW111" i="21"/>
  <c r="LW266" i="21" s="1"/>
  <c r="LW112" i="21"/>
  <c r="LW267" i="21" s="1"/>
  <c r="LM68" i="73" l="1"/>
  <c r="LM47" i="73"/>
  <c r="LJ56" i="73"/>
  <c r="LJ63" i="73"/>
  <c r="LJ70" i="73"/>
  <c r="LJ49" i="73"/>
  <c r="LK55" i="73"/>
  <c r="LN60" i="73"/>
  <c r="LN53" i="73"/>
  <c r="LK69" i="73"/>
  <c r="LK48" i="73"/>
  <c r="LI50" i="73"/>
  <c r="LI71" i="73"/>
  <c r="LL54" i="73"/>
  <c r="LL61" i="73"/>
  <c r="LI57" i="73"/>
  <c r="LK278" i="63"/>
  <c r="LK35" i="73" s="1"/>
  <c r="LK279" i="63"/>
  <c r="LK42" i="73" s="1"/>
  <c r="LN143" i="63"/>
  <c r="LN32" i="73" s="1"/>
  <c r="LN144" i="63"/>
  <c r="LN39" i="73" s="1"/>
  <c r="LK207" i="21"/>
  <c r="LL206" i="21"/>
  <c r="LL233" i="63"/>
  <c r="LL34" i="73" s="1"/>
  <c r="LO203" i="21"/>
  <c r="LM189" i="63"/>
  <c r="LM40" i="73" s="1"/>
  <c r="LM188" i="63"/>
  <c r="LM33" i="73" s="1"/>
  <c r="LM123" i="21"/>
  <c r="LM278" i="21" s="1"/>
  <c r="LM205" i="21"/>
  <c r="LM144" i="33"/>
  <c r="LM25" i="73" s="1"/>
  <c r="LM54" i="73" s="1"/>
  <c r="LM233" i="63"/>
  <c r="LM34" i="73" s="1"/>
  <c r="LL124" i="21"/>
  <c r="LL279" i="21" s="1"/>
  <c r="LK125" i="21"/>
  <c r="LK280" i="21" s="1"/>
  <c r="LJ126" i="21"/>
  <c r="LJ281" i="21" s="1"/>
  <c r="LK230" i="33"/>
  <c r="LK20" i="73" s="1"/>
  <c r="LK231" i="33"/>
  <c r="LK27" i="73" s="1"/>
  <c r="LN122" i="21"/>
  <c r="LN277" i="21" s="1"/>
  <c r="LO105" i="63"/>
  <c r="LO38" i="73" s="1"/>
  <c r="LO104" i="63"/>
  <c r="LO31" i="73" s="1"/>
  <c r="LJ275" i="33"/>
  <c r="LJ28" i="73" s="1"/>
  <c r="LJ64" i="73" s="1"/>
  <c r="LN103" i="33"/>
  <c r="LN17" i="73" s="1"/>
  <c r="LN67" i="73" s="1"/>
  <c r="LJ274" i="33"/>
  <c r="LJ21" i="73" s="1"/>
  <c r="LM187" i="33"/>
  <c r="LM19" i="73" s="1"/>
  <c r="LL230" i="33"/>
  <c r="LL20" i="73" s="1"/>
  <c r="LK126" i="21"/>
  <c r="LL187" i="33"/>
  <c r="LL19" i="73" s="1"/>
  <c r="LL69" i="73" s="1"/>
  <c r="LN144" i="33"/>
  <c r="LN25" i="73" s="1"/>
  <c r="LL188" i="33"/>
  <c r="LL26" i="73" s="1"/>
  <c r="LZ196" i="21"/>
  <c r="LZ175" i="21"/>
  <c r="LZ182" i="21" s="1"/>
  <c r="MB89" i="63"/>
  <c r="MB101" i="63" s="1"/>
  <c r="MB86" i="73" s="1"/>
  <c r="MA168" i="21"/>
  <c r="LO104" i="33"/>
  <c r="LO24" i="73" s="1"/>
  <c r="LY190" i="21"/>
  <c r="LY193" i="21"/>
  <c r="LY192" i="21"/>
  <c r="LY191" i="21"/>
  <c r="LX109" i="21"/>
  <c r="LX264" i="21" s="1"/>
  <c r="LX110" i="21"/>
  <c r="LX265" i="21" s="1"/>
  <c r="LX111" i="21"/>
  <c r="LX266" i="21" s="1"/>
  <c r="LX112" i="21"/>
  <c r="LX267" i="21" s="1"/>
  <c r="LY115" i="21"/>
  <c r="LY270" i="21" s="1"/>
  <c r="LY94" i="21"/>
  <c r="LY101" i="21"/>
  <c r="MA89" i="33"/>
  <c r="MA101" i="33" s="1"/>
  <c r="MA79" i="73" s="1"/>
  <c r="LZ87" i="21"/>
  <c r="LJ57" i="73" l="1"/>
  <c r="LN54" i="73"/>
  <c r="LJ50" i="73"/>
  <c r="LJ71" i="73"/>
  <c r="LL62" i="73"/>
  <c r="LL55" i="73"/>
  <c r="LM61" i="73"/>
  <c r="LN61" i="73"/>
  <c r="LL48" i="73"/>
  <c r="LN46" i="73"/>
  <c r="LO60" i="73"/>
  <c r="LO53" i="73"/>
  <c r="LL70" i="73"/>
  <c r="LL49" i="73"/>
  <c r="LK56" i="73"/>
  <c r="LK63" i="73"/>
  <c r="LM48" i="73"/>
  <c r="LM69" i="73"/>
  <c r="LK49" i="73"/>
  <c r="LK70" i="73"/>
  <c r="LK281" i="21"/>
  <c r="LL279" i="63"/>
  <c r="LL42" i="73" s="1"/>
  <c r="LM206" i="21"/>
  <c r="LP104" i="63"/>
  <c r="LP31" i="73" s="1"/>
  <c r="LM234" i="63"/>
  <c r="LM41" i="73" s="1"/>
  <c r="LP203" i="21"/>
  <c r="LP105" i="63"/>
  <c r="LP38" i="73" s="1"/>
  <c r="LN234" i="63"/>
  <c r="LN41" i="73" s="1"/>
  <c r="LO144" i="33"/>
  <c r="LO25" i="73" s="1"/>
  <c r="LN123" i="21"/>
  <c r="LN278" i="21" s="1"/>
  <c r="LN143" i="33"/>
  <c r="LN18" i="73" s="1"/>
  <c r="LM231" i="33"/>
  <c r="LM27" i="73" s="1"/>
  <c r="LO122" i="21"/>
  <c r="LO277" i="21" s="1"/>
  <c r="LN189" i="63"/>
  <c r="LN40" i="73" s="1"/>
  <c r="LN205" i="21"/>
  <c r="LM188" i="33"/>
  <c r="LM26" i="73" s="1"/>
  <c r="LN188" i="63"/>
  <c r="LN33" i="73" s="1"/>
  <c r="LK274" i="33"/>
  <c r="LK21" i="73" s="1"/>
  <c r="LO144" i="63"/>
  <c r="LO39" i="73" s="1"/>
  <c r="LO204" i="21"/>
  <c r="LO143" i="63"/>
  <c r="LO32" i="73" s="1"/>
  <c r="LL278" i="63"/>
  <c r="LL35" i="73" s="1"/>
  <c r="LQ203" i="21"/>
  <c r="LL207" i="21"/>
  <c r="LL231" i="33"/>
  <c r="LL27" i="73" s="1"/>
  <c r="LN188" i="33"/>
  <c r="LN26" i="73" s="1"/>
  <c r="LL125" i="21"/>
  <c r="LL280" i="21" s="1"/>
  <c r="LK275" i="33"/>
  <c r="LK28" i="73" s="1"/>
  <c r="LM124" i="21"/>
  <c r="LM279" i="21" s="1"/>
  <c r="LO103" i="33"/>
  <c r="LO17" i="73" s="1"/>
  <c r="LP104" i="33"/>
  <c r="LP24" i="73" s="1"/>
  <c r="LP122" i="21"/>
  <c r="LP103" i="33"/>
  <c r="LP17" i="73" s="1"/>
  <c r="LZ191" i="21"/>
  <c r="LZ193" i="21"/>
  <c r="LZ192" i="21"/>
  <c r="LZ190" i="21"/>
  <c r="MA175" i="21"/>
  <c r="MA182" i="21" s="1"/>
  <c r="MA196" i="21"/>
  <c r="MB168" i="21"/>
  <c r="MC89" i="63"/>
  <c r="MC101" i="63" s="1"/>
  <c r="MC86" i="73" s="1"/>
  <c r="LY109" i="21"/>
  <c r="LY264" i="21" s="1"/>
  <c r="LY110" i="21"/>
  <c r="LY265" i="21" s="1"/>
  <c r="LY112" i="21"/>
  <c r="LY267" i="21" s="1"/>
  <c r="LY111" i="21"/>
  <c r="LY266" i="21" s="1"/>
  <c r="MB89" i="33"/>
  <c r="MB101" i="33" s="1"/>
  <c r="MB79" i="73" s="1"/>
  <c r="MA87" i="21"/>
  <c r="LZ115" i="21"/>
  <c r="LZ270" i="21" s="1"/>
  <c r="LZ101" i="21"/>
  <c r="LZ94" i="21"/>
  <c r="LP60" i="73" l="1"/>
  <c r="LK64" i="73"/>
  <c r="LK57" i="73"/>
  <c r="LM63" i="73"/>
  <c r="LM56" i="73"/>
  <c r="LN47" i="73"/>
  <c r="LN68" i="73"/>
  <c r="LO46" i="73"/>
  <c r="LO67" i="73"/>
  <c r="LP46" i="73"/>
  <c r="LP67" i="73"/>
  <c r="LO61" i="73"/>
  <c r="LO54" i="73"/>
  <c r="LK71" i="73"/>
  <c r="LK50" i="73"/>
  <c r="LM55" i="73"/>
  <c r="LM62" i="73"/>
  <c r="LN55" i="73"/>
  <c r="LN62" i="73"/>
  <c r="LL63" i="73"/>
  <c r="LL56" i="73"/>
  <c r="LP53" i="73"/>
  <c r="LM278" i="63"/>
  <c r="LM35" i="73" s="1"/>
  <c r="LM207" i="21"/>
  <c r="LP143" i="63"/>
  <c r="LP32" i="73" s="1"/>
  <c r="LP277" i="21"/>
  <c r="LP144" i="63"/>
  <c r="LP39" i="73" s="1"/>
  <c r="LP204" i="21"/>
  <c r="LN233" i="63"/>
  <c r="LN34" i="73" s="1"/>
  <c r="LN206" i="21"/>
  <c r="LR105" i="63"/>
  <c r="LR38" i="73" s="1"/>
  <c r="LO143" i="33"/>
  <c r="LO18" i="73" s="1"/>
  <c r="LO68" i="73" s="1"/>
  <c r="LL126" i="21"/>
  <c r="LL281" i="21" s="1"/>
  <c r="LM279" i="63"/>
  <c r="LM42" i="73" s="1"/>
  <c r="LO123" i="21"/>
  <c r="LO278" i="21" s="1"/>
  <c r="LP143" i="33"/>
  <c r="LP18" i="73" s="1"/>
  <c r="LL275" i="33"/>
  <c r="LL28" i="73" s="1"/>
  <c r="LO188" i="63"/>
  <c r="LO33" i="73" s="1"/>
  <c r="LM125" i="21"/>
  <c r="LM280" i="21" s="1"/>
  <c r="LM230" i="33"/>
  <c r="LM20" i="73" s="1"/>
  <c r="LL274" i="33"/>
  <c r="LL21" i="73" s="1"/>
  <c r="LL50" i="73" s="1"/>
  <c r="LQ104" i="63"/>
  <c r="LQ31" i="73" s="1"/>
  <c r="LO234" i="63"/>
  <c r="LO41" i="73" s="1"/>
  <c r="LO205" i="21"/>
  <c r="LQ105" i="63"/>
  <c r="LQ38" i="73" s="1"/>
  <c r="LO189" i="63"/>
  <c r="LO40" i="73" s="1"/>
  <c r="LN187" i="33"/>
  <c r="LN19" i="73" s="1"/>
  <c r="LN124" i="21"/>
  <c r="LN279" i="21" s="1"/>
  <c r="LQ143" i="63"/>
  <c r="LQ32" i="73" s="1"/>
  <c r="LM126" i="21"/>
  <c r="LN230" i="33"/>
  <c r="LN20" i="73" s="1"/>
  <c r="MD89" i="63"/>
  <c r="MD101" i="63" s="1"/>
  <c r="MD86" i="73" s="1"/>
  <c r="MC168" i="21"/>
  <c r="MB196" i="21"/>
  <c r="MB175" i="21"/>
  <c r="MB182" i="21" s="1"/>
  <c r="MA193" i="21"/>
  <c r="MA191" i="21"/>
  <c r="MA190" i="21"/>
  <c r="MA192" i="21"/>
  <c r="LZ109" i="21"/>
  <c r="LZ264" i="21" s="1"/>
  <c r="LZ110" i="21"/>
  <c r="LZ265" i="21" s="1"/>
  <c r="LZ111" i="21"/>
  <c r="LZ266" i="21" s="1"/>
  <c r="LZ112" i="21"/>
  <c r="LZ267" i="21" s="1"/>
  <c r="MC89" i="33"/>
  <c r="MC101" i="33" s="1"/>
  <c r="MC79" i="73" s="1"/>
  <c r="MB87" i="21"/>
  <c r="MA115" i="21"/>
  <c r="MA270" i="21" s="1"/>
  <c r="MA94" i="21"/>
  <c r="MA101" i="21"/>
  <c r="LO47" i="73" l="1"/>
  <c r="LP47" i="73"/>
  <c r="LP68" i="73"/>
  <c r="LN49" i="73"/>
  <c r="LN70" i="73"/>
  <c r="LM70" i="73"/>
  <c r="LM49" i="73"/>
  <c r="LL71" i="73"/>
  <c r="LL57" i="73"/>
  <c r="LL64" i="73"/>
  <c r="LN48" i="73"/>
  <c r="LN69" i="73"/>
  <c r="LR104" i="63"/>
  <c r="LR31" i="73" s="1"/>
  <c r="LM281" i="21"/>
  <c r="LP205" i="21"/>
  <c r="LP144" i="33"/>
  <c r="LP25" i="73" s="1"/>
  <c r="LO233" i="63"/>
  <c r="LO34" i="73" s="1"/>
  <c r="LN207" i="21"/>
  <c r="LO187" i="33"/>
  <c r="LO19" i="73" s="1"/>
  <c r="LR203" i="21"/>
  <c r="LP123" i="21"/>
  <c r="LP278" i="21" s="1"/>
  <c r="LQ144" i="63"/>
  <c r="LQ39" i="73" s="1"/>
  <c r="LO206" i="21"/>
  <c r="LO124" i="21"/>
  <c r="LO279" i="21" s="1"/>
  <c r="LQ104" i="33"/>
  <c r="LQ24" i="73" s="1"/>
  <c r="LO188" i="33"/>
  <c r="LO26" i="73" s="1"/>
  <c r="LO62" i="73" s="1"/>
  <c r="LQ204" i="21"/>
  <c r="LQ103" i="33"/>
  <c r="LQ17" i="73" s="1"/>
  <c r="LQ122" i="21"/>
  <c r="LQ277" i="21" s="1"/>
  <c r="LM274" i="33"/>
  <c r="LM21" i="73" s="1"/>
  <c r="LM50" i="73" s="1"/>
  <c r="LN279" i="63"/>
  <c r="LN42" i="73" s="1"/>
  <c r="LP189" i="63"/>
  <c r="LP40" i="73" s="1"/>
  <c r="LN278" i="63"/>
  <c r="LN35" i="73" s="1"/>
  <c r="LP188" i="63"/>
  <c r="LP33" i="73" s="1"/>
  <c r="LR144" i="63"/>
  <c r="LR39" i="73" s="1"/>
  <c r="LR122" i="21"/>
  <c r="LM275" i="33"/>
  <c r="LM28" i="73" s="1"/>
  <c r="LM57" i="73" s="1"/>
  <c r="LS203" i="21"/>
  <c r="LN125" i="21"/>
  <c r="LN280" i="21" s="1"/>
  <c r="LN231" i="33"/>
  <c r="LN27" i="73" s="1"/>
  <c r="MC175" i="21"/>
  <c r="MC182" i="21" s="1"/>
  <c r="MC196" i="21"/>
  <c r="MD168" i="21"/>
  <c r="ME89" i="63"/>
  <c r="ME101" i="63" s="1"/>
  <c r="ME86" i="73" s="1"/>
  <c r="MB190" i="21"/>
  <c r="MB193" i="21"/>
  <c r="MB191" i="21"/>
  <c r="MB192" i="21"/>
  <c r="MA109" i="21"/>
  <c r="MA264" i="21" s="1"/>
  <c r="MA110" i="21"/>
  <c r="MA265" i="21" s="1"/>
  <c r="MA111" i="21"/>
  <c r="MA266" i="21" s="1"/>
  <c r="MA112" i="21"/>
  <c r="MA267" i="21" s="1"/>
  <c r="MB115" i="21"/>
  <c r="MB270" i="21" s="1"/>
  <c r="MB94" i="21"/>
  <c r="MB101" i="21"/>
  <c r="MD89" i="33"/>
  <c r="MD101" i="33" s="1"/>
  <c r="MD79" i="73" s="1"/>
  <c r="MC87" i="21"/>
  <c r="LM64" i="73" l="1"/>
  <c r="LM71" i="73"/>
  <c r="LO48" i="73"/>
  <c r="LO69" i="73"/>
  <c r="LO55" i="73"/>
  <c r="LQ60" i="73"/>
  <c r="LQ53" i="73"/>
  <c r="LQ46" i="73"/>
  <c r="LQ67" i="73"/>
  <c r="LN63" i="73"/>
  <c r="LN56" i="73"/>
  <c r="LP61" i="73"/>
  <c r="LP54" i="73"/>
  <c r="LO279" i="63"/>
  <c r="LO42" i="73" s="1"/>
  <c r="LO207" i="21"/>
  <c r="LS104" i="63"/>
  <c r="LS31" i="73" s="1"/>
  <c r="LO278" i="63"/>
  <c r="LO35" i="73" s="1"/>
  <c r="LP234" i="63"/>
  <c r="LP41" i="73" s="1"/>
  <c r="LP233" i="63"/>
  <c r="LP34" i="73" s="1"/>
  <c r="LR277" i="21"/>
  <c r="LR144" i="33"/>
  <c r="LR25" i="73" s="1"/>
  <c r="LQ188" i="63"/>
  <c r="LQ33" i="73" s="1"/>
  <c r="LQ205" i="21"/>
  <c r="LQ233" i="63"/>
  <c r="LQ34" i="73" s="1"/>
  <c r="LO125" i="21"/>
  <c r="LO280" i="21" s="1"/>
  <c r="LO231" i="33"/>
  <c r="LO27" i="73" s="1"/>
  <c r="LO56" i="73" s="1"/>
  <c r="LO230" i="33"/>
  <c r="LO20" i="73" s="1"/>
  <c r="LN275" i="33"/>
  <c r="LN28" i="73" s="1"/>
  <c r="LN274" i="33"/>
  <c r="LN21" i="73" s="1"/>
  <c r="LQ144" i="33"/>
  <c r="LQ25" i="73" s="1"/>
  <c r="LS105" i="63"/>
  <c r="LS38" i="73" s="1"/>
  <c r="LP188" i="33"/>
  <c r="LP26" i="73" s="1"/>
  <c r="LP187" i="33"/>
  <c r="LP19" i="73" s="1"/>
  <c r="LP69" i="73" s="1"/>
  <c r="LP124" i="21"/>
  <c r="LP279" i="21" s="1"/>
  <c r="LR104" i="33"/>
  <c r="LR24" i="73" s="1"/>
  <c r="LP206" i="21"/>
  <c r="LQ189" i="63"/>
  <c r="LQ40" i="73" s="1"/>
  <c r="LR143" i="63"/>
  <c r="LR32" i="73" s="1"/>
  <c r="LR204" i="21"/>
  <c r="LN126" i="21"/>
  <c r="LN281" i="21" s="1"/>
  <c r="LQ143" i="33"/>
  <c r="LQ18" i="73" s="1"/>
  <c r="LR103" i="33"/>
  <c r="LR17" i="73" s="1"/>
  <c r="LQ123" i="21"/>
  <c r="LQ278" i="21" s="1"/>
  <c r="MD196" i="21"/>
  <c r="MD175" i="21"/>
  <c r="MD182" i="21" s="1"/>
  <c r="MC191" i="21"/>
  <c r="MC190" i="21"/>
  <c r="MC193" i="21"/>
  <c r="MC192" i="21"/>
  <c r="MF89" i="63"/>
  <c r="MF101" i="63" s="1"/>
  <c r="MF86" i="73" s="1"/>
  <c r="ME168" i="21"/>
  <c r="MB109" i="21"/>
  <c r="MB264" i="21" s="1"/>
  <c r="MB110" i="21"/>
  <c r="MB265" i="21" s="1"/>
  <c r="MB111" i="21"/>
  <c r="MB266" i="21" s="1"/>
  <c r="MB112" i="21"/>
  <c r="MB267" i="21" s="1"/>
  <c r="MC115" i="21"/>
  <c r="MC270" i="21" s="1"/>
  <c r="MC94" i="21"/>
  <c r="MC101" i="21"/>
  <c r="ME89" i="33"/>
  <c r="ME101" i="33" s="1"/>
  <c r="ME79" i="73" s="1"/>
  <c r="MD87" i="21"/>
  <c r="LP48" i="73" l="1"/>
  <c r="LO63" i="73"/>
  <c r="LN71" i="73"/>
  <c r="LN50" i="73"/>
  <c r="LR61" i="73"/>
  <c r="LR54" i="73"/>
  <c r="LN64" i="73"/>
  <c r="LN57" i="73"/>
  <c r="LR53" i="73"/>
  <c r="LR60" i="73"/>
  <c r="LO49" i="73"/>
  <c r="LO70" i="73"/>
  <c r="LQ47" i="73"/>
  <c r="LQ68" i="73"/>
  <c r="LP62" i="73"/>
  <c r="LP55" i="73"/>
  <c r="LQ61" i="73"/>
  <c r="LQ54" i="73"/>
  <c r="LR46" i="73"/>
  <c r="LR67" i="73"/>
  <c r="LR123" i="21"/>
  <c r="LR278" i="21" s="1"/>
  <c r="LR143" i="33"/>
  <c r="LR18" i="73" s="1"/>
  <c r="LQ234" i="63"/>
  <c r="LQ41" i="73" s="1"/>
  <c r="LQ124" i="21"/>
  <c r="LQ279" i="21" s="1"/>
  <c r="LR189" i="63"/>
  <c r="LR40" i="73" s="1"/>
  <c r="LO275" i="33"/>
  <c r="LO28" i="73" s="1"/>
  <c r="LQ206" i="21"/>
  <c r="LQ187" i="33"/>
  <c r="LQ19" i="73" s="1"/>
  <c r="LP278" i="63"/>
  <c r="LP35" i="73" s="1"/>
  <c r="LT105" i="63"/>
  <c r="LT38" i="73" s="1"/>
  <c r="LT104" i="63"/>
  <c r="LT31" i="73" s="1"/>
  <c r="LT203" i="21"/>
  <c r="LQ188" i="33"/>
  <c r="LQ26" i="73" s="1"/>
  <c r="LS104" i="33"/>
  <c r="LS24" i="73" s="1"/>
  <c r="LS122" i="21"/>
  <c r="LS277" i="21" s="1"/>
  <c r="LS103" i="33"/>
  <c r="LS17" i="73" s="1"/>
  <c r="LS144" i="63"/>
  <c r="LS39" i="73" s="1"/>
  <c r="LP231" i="33"/>
  <c r="LP27" i="73" s="1"/>
  <c r="LP230" i="33"/>
  <c r="LP20" i="73" s="1"/>
  <c r="LS143" i="63"/>
  <c r="LS32" i="73" s="1"/>
  <c r="LP125" i="21"/>
  <c r="LP280" i="21" s="1"/>
  <c r="LR205" i="21"/>
  <c r="LP279" i="63"/>
  <c r="LP42" i="73" s="1"/>
  <c r="LR188" i="63"/>
  <c r="LR33" i="73" s="1"/>
  <c r="LS204" i="21"/>
  <c r="LP207" i="21"/>
  <c r="LO126" i="21"/>
  <c r="LO281" i="21" s="1"/>
  <c r="LQ231" i="33"/>
  <c r="LQ27" i="73" s="1"/>
  <c r="LO274" i="33"/>
  <c r="LO21" i="73" s="1"/>
  <c r="LR233" i="63"/>
  <c r="LR34" i="73" s="1"/>
  <c r="LS123" i="21"/>
  <c r="ME175" i="21"/>
  <c r="ME182" i="21" s="1"/>
  <c r="ME196" i="21"/>
  <c r="MF168" i="21"/>
  <c r="MG89" i="63"/>
  <c r="MG101" i="63" s="1"/>
  <c r="MG86" i="73" s="1"/>
  <c r="MD191" i="21"/>
  <c r="MD190" i="21"/>
  <c r="MD193" i="21"/>
  <c r="MD192" i="21"/>
  <c r="MF89" i="33"/>
  <c r="MF101" i="33" s="1"/>
  <c r="MF79" i="73" s="1"/>
  <c r="ME87" i="21"/>
  <c r="MC109" i="21"/>
  <c r="MC264" i="21" s="1"/>
  <c r="MC110" i="21"/>
  <c r="MC265" i="21" s="1"/>
  <c r="MC111" i="21"/>
  <c r="MC266" i="21" s="1"/>
  <c r="MC112" i="21"/>
  <c r="MC267" i="21" s="1"/>
  <c r="MD115" i="21"/>
  <c r="MD270" i="21" s="1"/>
  <c r="MD101" i="21"/>
  <c r="MD94" i="21"/>
  <c r="LQ62" i="73" l="1"/>
  <c r="LQ55" i="73"/>
  <c r="LQ63" i="73"/>
  <c r="LQ56" i="73"/>
  <c r="LP49" i="73"/>
  <c r="LP70" i="73"/>
  <c r="LO64" i="73"/>
  <c r="LO57" i="73"/>
  <c r="LP63" i="73"/>
  <c r="LP56" i="73"/>
  <c r="LR47" i="73"/>
  <c r="LR68" i="73"/>
  <c r="LS46" i="73"/>
  <c r="LS67" i="73"/>
  <c r="LQ48" i="73"/>
  <c r="LQ69" i="73"/>
  <c r="LS53" i="73"/>
  <c r="LS60" i="73"/>
  <c r="LO50" i="73"/>
  <c r="LO71" i="73"/>
  <c r="LP126" i="21"/>
  <c r="LP281" i="21" s="1"/>
  <c r="LS143" i="33"/>
  <c r="LS18" i="73" s="1"/>
  <c r="LS47" i="73" s="1"/>
  <c r="LP274" i="33"/>
  <c r="LP21" i="73" s="1"/>
  <c r="LP275" i="33"/>
  <c r="LP28" i="73" s="1"/>
  <c r="LQ207" i="21"/>
  <c r="LS278" i="21"/>
  <c r="LQ230" i="33"/>
  <c r="LQ20" i="73" s="1"/>
  <c r="LT204" i="21"/>
  <c r="LQ279" i="63"/>
  <c r="LQ42" i="73" s="1"/>
  <c r="LT144" i="63"/>
  <c r="LT39" i="73" s="1"/>
  <c r="LQ278" i="63"/>
  <c r="LQ35" i="73" s="1"/>
  <c r="LU144" i="63"/>
  <c r="LU39" i="73" s="1"/>
  <c r="LU104" i="63"/>
  <c r="LU31" i="73" s="1"/>
  <c r="LR188" i="33"/>
  <c r="LR26" i="73" s="1"/>
  <c r="LU203" i="21"/>
  <c r="LU105" i="63"/>
  <c r="LU38" i="73" s="1"/>
  <c r="LR187" i="33"/>
  <c r="LR19" i="73" s="1"/>
  <c r="LR124" i="21"/>
  <c r="LR279" i="21" s="1"/>
  <c r="LT122" i="21"/>
  <c r="LT277" i="21" s="1"/>
  <c r="LS188" i="63"/>
  <c r="LS33" i="73" s="1"/>
  <c r="LS205" i="21"/>
  <c r="LR206" i="21"/>
  <c r="LR234" i="63"/>
  <c r="LR41" i="73" s="1"/>
  <c r="LT143" i="63"/>
  <c r="LT32" i="73" s="1"/>
  <c r="LS234" i="63"/>
  <c r="LS41" i="73" s="1"/>
  <c r="LS189" i="63"/>
  <c r="LS40" i="73" s="1"/>
  <c r="LT103" i="33"/>
  <c r="LT17" i="73" s="1"/>
  <c r="LS144" i="33"/>
  <c r="LS25" i="73" s="1"/>
  <c r="LQ125" i="21"/>
  <c r="LQ280" i="21" s="1"/>
  <c r="LR125" i="21"/>
  <c r="LT104" i="33"/>
  <c r="LT24" i="73" s="1"/>
  <c r="LV203" i="21"/>
  <c r="LT123" i="21"/>
  <c r="LQ274" i="33"/>
  <c r="LQ21" i="73" s="1"/>
  <c r="MH89" i="63"/>
  <c r="MH101" i="63" s="1"/>
  <c r="MH86" i="73" s="1"/>
  <c r="MG168" i="21"/>
  <c r="MF175" i="21"/>
  <c r="MF182" i="21" s="1"/>
  <c r="MF196" i="21"/>
  <c r="ME190" i="21"/>
  <c r="ME191" i="21"/>
  <c r="ME192" i="21"/>
  <c r="ME193" i="21"/>
  <c r="MG89" i="33"/>
  <c r="MG101" i="33" s="1"/>
  <c r="MG79" i="73" s="1"/>
  <c r="MF87" i="21"/>
  <c r="MD109" i="21"/>
  <c r="MD264" i="21" s="1"/>
  <c r="MD110" i="21"/>
  <c r="MD265" i="21" s="1"/>
  <c r="MD111" i="21"/>
  <c r="MD266" i="21" s="1"/>
  <c r="MD112" i="21"/>
  <c r="MD267" i="21" s="1"/>
  <c r="LV105" i="63"/>
  <c r="LV38" i="73" s="1"/>
  <c r="ME115" i="21"/>
  <c r="ME270" i="21" s="1"/>
  <c r="ME101" i="21"/>
  <c r="ME94" i="21"/>
  <c r="LT46" i="73" l="1"/>
  <c r="LT67" i="73"/>
  <c r="LR69" i="73"/>
  <c r="LR48" i="73"/>
  <c r="LS68" i="73"/>
  <c r="LR55" i="73"/>
  <c r="LR62" i="73"/>
  <c r="LP71" i="73"/>
  <c r="LP50" i="73"/>
  <c r="LQ50" i="73"/>
  <c r="LQ71" i="73"/>
  <c r="LT53" i="73"/>
  <c r="LT60" i="73"/>
  <c r="LQ70" i="73"/>
  <c r="LQ49" i="73"/>
  <c r="LS61" i="73"/>
  <c r="LS54" i="73"/>
  <c r="LP64" i="73"/>
  <c r="LP57" i="73"/>
  <c r="LU143" i="63"/>
  <c r="LU32" i="73" s="1"/>
  <c r="LU204" i="21"/>
  <c r="LV144" i="63"/>
  <c r="LV39" i="73" s="1"/>
  <c r="LR280" i="21"/>
  <c r="LT278" i="21"/>
  <c r="LR207" i="21"/>
  <c r="LR278" i="63"/>
  <c r="LR35" i="73" s="1"/>
  <c r="LT189" i="63"/>
  <c r="LT40" i="73" s="1"/>
  <c r="LR279" i="63"/>
  <c r="LR42" i="73" s="1"/>
  <c r="LT188" i="63"/>
  <c r="LT33" i="73" s="1"/>
  <c r="LS187" i="33"/>
  <c r="LS19" i="73" s="1"/>
  <c r="LT205" i="21"/>
  <c r="LS124" i="21"/>
  <c r="LS279" i="21" s="1"/>
  <c r="LU103" i="33"/>
  <c r="LU17" i="73" s="1"/>
  <c r="LU46" i="73" s="1"/>
  <c r="LU122" i="21"/>
  <c r="LU277" i="21" s="1"/>
  <c r="LU104" i="33"/>
  <c r="LU24" i="73" s="1"/>
  <c r="LR231" i="33"/>
  <c r="LR27" i="73" s="1"/>
  <c r="LR230" i="33"/>
  <c r="LR20" i="73" s="1"/>
  <c r="LQ126" i="21"/>
  <c r="LQ281" i="21" s="1"/>
  <c r="LT144" i="33"/>
  <c r="LT25" i="73" s="1"/>
  <c r="LT143" i="33"/>
  <c r="LT18" i="73" s="1"/>
  <c r="LS188" i="33"/>
  <c r="LS26" i="73" s="1"/>
  <c r="LS55" i="73" s="1"/>
  <c r="LS233" i="63"/>
  <c r="LS34" i="73" s="1"/>
  <c r="LS206" i="21"/>
  <c r="LV104" i="63"/>
  <c r="LV31" i="73" s="1"/>
  <c r="LQ275" i="33"/>
  <c r="LQ28" i="73" s="1"/>
  <c r="LQ64" i="73" s="1"/>
  <c r="LS230" i="33"/>
  <c r="LS20" i="73" s="1"/>
  <c r="MI89" i="63"/>
  <c r="MI101" i="63" s="1"/>
  <c r="MI86" i="73" s="1"/>
  <c r="MH168" i="21"/>
  <c r="MF193" i="21"/>
  <c r="MF190" i="21"/>
  <c r="MF191" i="21"/>
  <c r="MF192" i="21"/>
  <c r="MG175" i="21"/>
  <c r="MG182" i="21" s="1"/>
  <c r="MG196" i="21"/>
  <c r="LV104" i="33"/>
  <c r="LV24" i="73" s="1"/>
  <c r="LW105" i="63"/>
  <c r="LW38" i="73" s="1"/>
  <c r="MF115" i="21"/>
  <c r="MF270" i="21" s="1"/>
  <c r="MF101" i="21"/>
  <c r="MF94" i="21"/>
  <c r="ME109" i="21"/>
  <c r="ME264" i="21" s="1"/>
  <c r="ME110" i="21"/>
  <c r="ME265" i="21" s="1"/>
  <c r="ME111" i="21"/>
  <c r="ME266" i="21" s="1"/>
  <c r="ME112" i="21"/>
  <c r="ME267" i="21" s="1"/>
  <c r="MH89" i="33"/>
  <c r="MH101" i="33" s="1"/>
  <c r="MH79" i="73" s="1"/>
  <c r="MG87" i="21"/>
  <c r="LU67" i="73" l="1"/>
  <c r="LS62" i="73"/>
  <c r="LU60" i="73"/>
  <c r="LU53" i="73"/>
  <c r="LQ57" i="73"/>
  <c r="LT54" i="73"/>
  <c r="LT61" i="73"/>
  <c r="LV60" i="73"/>
  <c r="LV53" i="73"/>
  <c r="LS70" i="73"/>
  <c r="LS49" i="73"/>
  <c r="LS69" i="73"/>
  <c r="LS48" i="73"/>
  <c r="LR63" i="73"/>
  <c r="LR56" i="73"/>
  <c r="LT68" i="73"/>
  <c r="LT47" i="73"/>
  <c r="LR70" i="73"/>
  <c r="LR49" i="73"/>
  <c r="LV204" i="21"/>
  <c r="LV143" i="63"/>
  <c r="LV32" i="73" s="1"/>
  <c r="LU205" i="21"/>
  <c r="LW203" i="21"/>
  <c r="LW104" i="63"/>
  <c r="LW31" i="73" s="1"/>
  <c r="LU143" i="33"/>
  <c r="LU18" i="73" s="1"/>
  <c r="LS207" i="21"/>
  <c r="LU188" i="63"/>
  <c r="LU33" i="73" s="1"/>
  <c r="LU144" i="33"/>
  <c r="LU25" i="73" s="1"/>
  <c r="LU123" i="21"/>
  <c r="LU278" i="21" s="1"/>
  <c r="LR126" i="21"/>
  <c r="LR281" i="21" s="1"/>
  <c r="LT233" i="63"/>
  <c r="LT34" i="73" s="1"/>
  <c r="LU189" i="63"/>
  <c r="LU40" i="73" s="1"/>
  <c r="LT206" i="21"/>
  <c r="LT234" i="63"/>
  <c r="LT41" i="73" s="1"/>
  <c r="LR275" i="33"/>
  <c r="LR28" i="73" s="1"/>
  <c r="LR274" i="33"/>
  <c r="LR21" i="73" s="1"/>
  <c r="LS278" i="63"/>
  <c r="LS35" i="73" s="1"/>
  <c r="LS125" i="21"/>
  <c r="LS280" i="21" s="1"/>
  <c r="LV103" i="33"/>
  <c r="LV17" i="73" s="1"/>
  <c r="LV67" i="73" s="1"/>
  <c r="LT188" i="33"/>
  <c r="LT26" i="73" s="1"/>
  <c r="LS231" i="33"/>
  <c r="LS27" i="73" s="1"/>
  <c r="LT187" i="33"/>
  <c r="LT19" i="73" s="1"/>
  <c r="LT69" i="73" s="1"/>
  <c r="LS279" i="63"/>
  <c r="LS42" i="73" s="1"/>
  <c r="LV122" i="21"/>
  <c r="LV277" i="21" s="1"/>
  <c r="LT124" i="21"/>
  <c r="LT279" i="21" s="1"/>
  <c r="LW144" i="63"/>
  <c r="LW39" i="73" s="1"/>
  <c r="LV123" i="21"/>
  <c r="LT125" i="21"/>
  <c r="MG193" i="21"/>
  <c r="MG191" i="21"/>
  <c r="MG192" i="21"/>
  <c r="MG190" i="21"/>
  <c r="MH175" i="21"/>
  <c r="MH182" i="21" s="1"/>
  <c r="MH196" i="21"/>
  <c r="LW122" i="21"/>
  <c r="MI168" i="21"/>
  <c r="MJ89" i="63"/>
  <c r="MJ101" i="63" s="1"/>
  <c r="MJ86" i="73" s="1"/>
  <c r="MG115" i="21"/>
  <c r="MG270" i="21" s="1"/>
  <c r="MG94" i="21"/>
  <c r="MG101" i="21"/>
  <c r="MI89" i="33"/>
  <c r="MI101" i="33" s="1"/>
  <c r="MI79" i="73" s="1"/>
  <c r="MH87" i="21"/>
  <c r="MF109" i="21"/>
  <c r="MF264" i="21" s="1"/>
  <c r="MF110" i="21"/>
  <c r="MF265" i="21" s="1"/>
  <c r="MF111" i="21"/>
  <c r="MF266" i="21" s="1"/>
  <c r="MF112" i="21"/>
  <c r="MF267" i="21" s="1"/>
  <c r="LR50" i="73" l="1"/>
  <c r="LR71" i="73"/>
  <c r="LU54" i="73"/>
  <c r="LU61" i="73"/>
  <c r="LR57" i="73"/>
  <c r="LR64" i="73"/>
  <c r="LT48" i="73"/>
  <c r="LV46" i="73"/>
  <c r="LS63" i="73"/>
  <c r="LS56" i="73"/>
  <c r="LU47" i="73"/>
  <c r="LU68" i="73"/>
  <c r="LT62" i="73"/>
  <c r="LT55" i="73"/>
  <c r="LV278" i="21"/>
  <c r="LW277" i="21"/>
  <c r="LU233" i="63"/>
  <c r="LU34" i="73" s="1"/>
  <c r="LV189" i="63"/>
  <c r="LV40" i="73" s="1"/>
  <c r="LX104" i="63"/>
  <c r="LX31" i="73" s="1"/>
  <c r="LT280" i="21"/>
  <c r="LX105" i="63"/>
  <c r="LX38" i="73" s="1"/>
  <c r="LX203" i="21"/>
  <c r="LU187" i="33"/>
  <c r="LU19" i="73" s="1"/>
  <c r="LT231" i="33"/>
  <c r="LT27" i="73" s="1"/>
  <c r="LW123" i="21"/>
  <c r="LT230" i="33"/>
  <c r="LT20" i="73" s="1"/>
  <c r="LS274" i="33"/>
  <c r="LS21" i="73" s="1"/>
  <c r="LS126" i="21"/>
  <c r="LS281" i="21" s="1"/>
  <c r="LS275" i="33"/>
  <c r="LS28" i="73" s="1"/>
  <c r="LW204" i="21"/>
  <c r="LW143" i="63"/>
  <c r="LW32" i="73" s="1"/>
  <c r="LT278" i="63"/>
  <c r="LT35" i="73" s="1"/>
  <c r="LT207" i="21"/>
  <c r="LT279" i="63"/>
  <c r="LT42" i="73" s="1"/>
  <c r="LW103" i="33"/>
  <c r="LW17" i="73" s="1"/>
  <c r="LV188" i="63"/>
  <c r="LV33" i="73" s="1"/>
  <c r="LU206" i="21"/>
  <c r="LV205" i="21"/>
  <c r="LU234" i="63"/>
  <c r="LU41" i="73" s="1"/>
  <c r="LV143" i="33"/>
  <c r="LV18" i="73" s="1"/>
  <c r="LU124" i="21"/>
  <c r="LU279" i="21" s="1"/>
  <c r="LU188" i="33"/>
  <c r="LU26" i="73" s="1"/>
  <c r="LV144" i="33"/>
  <c r="LV25" i="73" s="1"/>
  <c r="LY105" i="63"/>
  <c r="LY38" i="73" s="1"/>
  <c r="LW104" i="33"/>
  <c r="LW24" i="73" s="1"/>
  <c r="MJ168" i="21"/>
  <c r="MK89" i="63"/>
  <c r="MK101" i="63" s="1"/>
  <c r="MK86" i="73" s="1"/>
  <c r="LX103" i="33"/>
  <c r="LX17" i="73" s="1"/>
  <c r="LX122" i="21"/>
  <c r="MI175" i="21"/>
  <c r="MI182" i="21" s="1"/>
  <c r="MI196" i="21"/>
  <c r="MH192" i="21"/>
  <c r="MH193" i="21"/>
  <c r="MH191" i="21"/>
  <c r="MH190" i="21"/>
  <c r="MH115" i="21"/>
  <c r="MH270" i="21" s="1"/>
  <c r="MH101" i="21"/>
  <c r="MH94" i="21"/>
  <c r="MJ89" i="33"/>
  <c r="MJ101" i="33" s="1"/>
  <c r="MJ79" i="73" s="1"/>
  <c r="MI87" i="21"/>
  <c r="MG109" i="21"/>
  <c r="MG264" i="21" s="1"/>
  <c r="MG110" i="21"/>
  <c r="MG265" i="21" s="1"/>
  <c r="MG112" i="21"/>
  <c r="MG267" i="21" s="1"/>
  <c r="MG111" i="21"/>
  <c r="MG266" i="21" s="1"/>
  <c r="LW60" i="73" l="1"/>
  <c r="LW53" i="73"/>
  <c r="LV61" i="73"/>
  <c r="LV54" i="73"/>
  <c r="LW46" i="73"/>
  <c r="LW67" i="73"/>
  <c r="LS71" i="73"/>
  <c r="LS50" i="73"/>
  <c r="LU69" i="73"/>
  <c r="LU48" i="73"/>
  <c r="LT49" i="73"/>
  <c r="LT70" i="73"/>
  <c r="LS64" i="73"/>
  <c r="LS57" i="73"/>
  <c r="LU55" i="73"/>
  <c r="LU62" i="73"/>
  <c r="LX67" i="73"/>
  <c r="LX46" i="73"/>
  <c r="LV47" i="73"/>
  <c r="LV68" i="73"/>
  <c r="LT56" i="73"/>
  <c r="LT63" i="73"/>
  <c r="LU207" i="21"/>
  <c r="LU278" i="63"/>
  <c r="LU35" i="73" s="1"/>
  <c r="LU279" i="63"/>
  <c r="LU42" i="73" s="1"/>
  <c r="LW278" i="21"/>
  <c r="LX204" i="21"/>
  <c r="LX143" i="63"/>
  <c r="LX32" i="73" s="1"/>
  <c r="LV234" i="63"/>
  <c r="LV41" i="73" s="1"/>
  <c r="LX144" i="63"/>
  <c r="LX39" i="73" s="1"/>
  <c r="LX277" i="21"/>
  <c r="LV233" i="63"/>
  <c r="LV34" i="73" s="1"/>
  <c r="LT275" i="33"/>
  <c r="LT28" i="73" s="1"/>
  <c r="LT57" i="73" s="1"/>
  <c r="LT274" i="33"/>
  <c r="LT21" i="73" s="1"/>
  <c r="LV206" i="21"/>
  <c r="LW143" i="33"/>
  <c r="LW18" i="73" s="1"/>
  <c r="LW68" i="73" s="1"/>
  <c r="LW144" i="33"/>
  <c r="LW25" i="73" s="1"/>
  <c r="LT126" i="21"/>
  <c r="LT281" i="21" s="1"/>
  <c r="LW205" i="21"/>
  <c r="LW189" i="63"/>
  <c r="LW40" i="73" s="1"/>
  <c r="LX104" i="33"/>
  <c r="LX24" i="73" s="1"/>
  <c r="LX123" i="21"/>
  <c r="LW188" i="63"/>
  <c r="LW33" i="73" s="1"/>
  <c r="LV187" i="33"/>
  <c r="LV19" i="73" s="1"/>
  <c r="LY203" i="21"/>
  <c r="LY104" i="63"/>
  <c r="LY31" i="73" s="1"/>
  <c r="LV188" i="33"/>
  <c r="LV26" i="73" s="1"/>
  <c r="LV231" i="33"/>
  <c r="LV27" i="73" s="1"/>
  <c r="LU126" i="21"/>
  <c r="LW206" i="21"/>
  <c r="LU230" i="33"/>
  <c r="LU20" i="73" s="1"/>
  <c r="LU231" i="33"/>
  <c r="LU27" i="73" s="1"/>
  <c r="LU125" i="21"/>
  <c r="LU280" i="21" s="1"/>
  <c r="LV124" i="21"/>
  <c r="LV279" i="21" s="1"/>
  <c r="ML89" i="63"/>
  <c r="ML101" i="63" s="1"/>
  <c r="ML86" i="73" s="1"/>
  <c r="MK168" i="21"/>
  <c r="MJ175" i="21"/>
  <c r="MJ182" i="21" s="1"/>
  <c r="MJ196" i="21"/>
  <c r="MI190" i="21"/>
  <c r="MI192" i="21"/>
  <c r="MI191" i="21"/>
  <c r="MI193" i="21"/>
  <c r="MI115" i="21"/>
  <c r="MI270" i="21" s="1"/>
  <c r="MI94" i="21"/>
  <c r="MI101" i="21"/>
  <c r="MK89" i="33"/>
  <c r="MK101" i="33" s="1"/>
  <c r="MK79" i="73" s="1"/>
  <c r="MJ87" i="21"/>
  <c r="MH109" i="21"/>
  <c r="MH264" i="21" s="1"/>
  <c r="MH110" i="21"/>
  <c r="MH265" i="21" s="1"/>
  <c r="MH111" i="21"/>
  <c r="MH266" i="21" s="1"/>
  <c r="MH112" i="21"/>
  <c r="MH267" i="21" s="1"/>
  <c r="LU281" i="21" l="1"/>
  <c r="LW61" i="73"/>
  <c r="LW54" i="73"/>
  <c r="LU56" i="73"/>
  <c r="LU63" i="73"/>
  <c r="LV69" i="73"/>
  <c r="LV48" i="73"/>
  <c r="LT64" i="73"/>
  <c r="LU70" i="73"/>
  <c r="LU49" i="73"/>
  <c r="LW47" i="73"/>
  <c r="LT50" i="73"/>
  <c r="LT71" i="73"/>
  <c r="LV63" i="73"/>
  <c r="LV56" i="73"/>
  <c r="LX53" i="73"/>
  <c r="LX60" i="73"/>
  <c r="LV55" i="73"/>
  <c r="LV62" i="73"/>
  <c r="LX278" i="21"/>
  <c r="LY144" i="63"/>
  <c r="LY39" i="73" s="1"/>
  <c r="LY204" i="21"/>
  <c r="LY143" i="63"/>
  <c r="LY32" i="73" s="1"/>
  <c r="LV230" i="33"/>
  <c r="LV20" i="73" s="1"/>
  <c r="LW187" i="33"/>
  <c r="LW19" i="73" s="1"/>
  <c r="LX143" i="33"/>
  <c r="LX18" i="73" s="1"/>
  <c r="LZ104" i="63"/>
  <c r="LZ31" i="73" s="1"/>
  <c r="LZ105" i="63"/>
  <c r="LZ38" i="73" s="1"/>
  <c r="LW124" i="21"/>
  <c r="LW279" i="21" s="1"/>
  <c r="LV125" i="21"/>
  <c r="LV280" i="21" s="1"/>
  <c r="LX144" i="33"/>
  <c r="LX25" i="73" s="1"/>
  <c r="LZ203" i="21"/>
  <c r="LW188" i="33"/>
  <c r="LW26" i="73" s="1"/>
  <c r="LW62" i="73" s="1"/>
  <c r="LY144" i="33"/>
  <c r="LY25" i="73" s="1"/>
  <c r="LY122" i="21"/>
  <c r="LY277" i="21" s="1"/>
  <c r="LV278" i="63"/>
  <c r="LV35" i="73" s="1"/>
  <c r="LV207" i="21"/>
  <c r="LV279" i="63"/>
  <c r="LV42" i="73" s="1"/>
  <c r="LY103" i="33"/>
  <c r="LY17" i="73" s="1"/>
  <c r="LY67" i="73" s="1"/>
  <c r="LX188" i="63"/>
  <c r="LX33" i="73" s="1"/>
  <c r="LW234" i="63"/>
  <c r="LW41" i="73" s="1"/>
  <c r="LX205" i="21"/>
  <c r="LW233" i="63"/>
  <c r="LW34" i="73" s="1"/>
  <c r="LX189" i="63"/>
  <c r="LX40" i="73" s="1"/>
  <c r="LU274" i="33"/>
  <c r="LU21" i="73" s="1"/>
  <c r="LY104" i="33"/>
  <c r="LY24" i="73" s="1"/>
  <c r="LU275" i="33"/>
  <c r="LU28" i="73" s="1"/>
  <c r="LU57" i="73" s="1"/>
  <c r="LZ204" i="21"/>
  <c r="LX234" i="63"/>
  <c r="LX41" i="73" s="1"/>
  <c r="MM89" i="63"/>
  <c r="MM101" i="63" s="1"/>
  <c r="MM86" i="73" s="1"/>
  <c r="ML168" i="21"/>
  <c r="MK175" i="21"/>
  <c r="MK182" i="21" s="1"/>
  <c r="MK196" i="21"/>
  <c r="MJ192" i="21"/>
  <c r="MJ191" i="21"/>
  <c r="MJ193" i="21"/>
  <c r="MJ190" i="21"/>
  <c r="MJ115" i="21"/>
  <c r="MJ270" i="21" s="1"/>
  <c r="MJ94" i="21"/>
  <c r="MJ101" i="21"/>
  <c r="ML89" i="33"/>
  <c r="ML101" i="33" s="1"/>
  <c r="ML79" i="73" s="1"/>
  <c r="MK87" i="21"/>
  <c r="MI109" i="21"/>
  <c r="MI264" i="21" s="1"/>
  <c r="MI110" i="21"/>
  <c r="MI265" i="21" s="1"/>
  <c r="MI112" i="21"/>
  <c r="MI267" i="21" s="1"/>
  <c r="MI111" i="21"/>
  <c r="MI266" i="21" s="1"/>
  <c r="LU50" i="73" l="1"/>
  <c r="LU71" i="73"/>
  <c r="LU64" i="73"/>
  <c r="LY46" i="73"/>
  <c r="LY61" i="73"/>
  <c r="LY54" i="73"/>
  <c r="LW48" i="73"/>
  <c r="LW69" i="73"/>
  <c r="LY53" i="73"/>
  <c r="LY60" i="73"/>
  <c r="LX47" i="73"/>
  <c r="LX68" i="73"/>
  <c r="LV49" i="73"/>
  <c r="LV70" i="73"/>
  <c r="LW55" i="73"/>
  <c r="LX61" i="73"/>
  <c r="LX54" i="73"/>
  <c r="LW278" i="63"/>
  <c r="LW35" i="73" s="1"/>
  <c r="LW207" i="21"/>
  <c r="LX206" i="21"/>
  <c r="LW279" i="63"/>
  <c r="LW42" i="73" s="1"/>
  <c r="LX233" i="63"/>
  <c r="LX34" i="73" s="1"/>
  <c r="LY143" i="33"/>
  <c r="LY18" i="73" s="1"/>
  <c r="LV274" i="33"/>
  <c r="LV21" i="73" s="1"/>
  <c r="LY123" i="21"/>
  <c r="LY278" i="21" s="1"/>
  <c r="LV275" i="33"/>
  <c r="LV28" i="73" s="1"/>
  <c r="LZ143" i="63"/>
  <c r="LZ32" i="73" s="1"/>
  <c r="LV126" i="21"/>
  <c r="LV281" i="21" s="1"/>
  <c r="LY205" i="21"/>
  <c r="LY189" i="63"/>
  <c r="LY40" i="73" s="1"/>
  <c r="MA104" i="63"/>
  <c r="MA31" i="73" s="1"/>
  <c r="LX124" i="21"/>
  <c r="LX279" i="21" s="1"/>
  <c r="LZ104" i="33"/>
  <c r="LZ24" i="73" s="1"/>
  <c r="LY188" i="63"/>
  <c r="LY33" i="73" s="1"/>
  <c r="MA203" i="21"/>
  <c r="MA105" i="63"/>
  <c r="MA38" i="73" s="1"/>
  <c r="LZ144" i="63"/>
  <c r="LZ39" i="73" s="1"/>
  <c r="LZ103" i="33"/>
  <c r="LZ17" i="73" s="1"/>
  <c r="LZ46" i="73" s="1"/>
  <c r="LX188" i="33"/>
  <c r="LX26" i="73" s="1"/>
  <c r="LZ122" i="21"/>
  <c r="LZ277" i="21" s="1"/>
  <c r="LX187" i="33"/>
  <c r="LX19" i="73" s="1"/>
  <c r="LX48" i="73" s="1"/>
  <c r="LW230" i="33"/>
  <c r="LW20" i="73" s="1"/>
  <c r="LW231" i="33"/>
  <c r="LW27" i="73" s="1"/>
  <c r="LW56" i="73" s="1"/>
  <c r="LW125" i="21"/>
  <c r="LW280" i="21" s="1"/>
  <c r="LZ143" i="33"/>
  <c r="LZ18" i="73" s="1"/>
  <c r="MA122" i="21"/>
  <c r="MK193" i="21"/>
  <c r="MK190" i="21"/>
  <c r="MK192" i="21"/>
  <c r="MK191" i="21"/>
  <c r="MN89" i="63"/>
  <c r="MN101" i="63" s="1"/>
  <c r="MN86" i="73" s="1"/>
  <c r="MM168" i="21"/>
  <c r="ML196" i="21"/>
  <c r="ML175" i="21"/>
  <c r="ML182" i="21" s="1"/>
  <c r="MJ109" i="21"/>
  <c r="MJ264" i="21" s="1"/>
  <c r="MJ110" i="21"/>
  <c r="MJ265" i="21" s="1"/>
  <c r="MJ112" i="21"/>
  <c r="MJ267" i="21" s="1"/>
  <c r="MJ111" i="21"/>
  <c r="MJ266" i="21" s="1"/>
  <c r="MM89" i="33"/>
  <c r="MM101" i="33" s="1"/>
  <c r="MM79" i="73" s="1"/>
  <c r="ML87" i="21"/>
  <c r="MK115" i="21"/>
  <c r="MK270" i="21" s="1"/>
  <c r="MK101" i="21"/>
  <c r="MK94" i="21"/>
  <c r="LX69" i="73" l="1"/>
  <c r="LW49" i="73"/>
  <c r="LW70" i="73"/>
  <c r="LV64" i="73"/>
  <c r="LV57" i="73"/>
  <c r="LW63" i="73"/>
  <c r="LZ60" i="73"/>
  <c r="LZ53" i="73"/>
  <c r="LZ67" i="73"/>
  <c r="LV50" i="73"/>
  <c r="LV71" i="73"/>
  <c r="LX55" i="73"/>
  <c r="LX62" i="73"/>
  <c r="LY68" i="73"/>
  <c r="LY47" i="73"/>
  <c r="LZ47" i="73"/>
  <c r="LZ68" i="73"/>
  <c r="LZ205" i="21"/>
  <c r="MB105" i="63"/>
  <c r="MB38" i="73" s="1"/>
  <c r="LZ188" i="63"/>
  <c r="LZ33" i="73" s="1"/>
  <c r="LZ189" i="63"/>
  <c r="LZ40" i="73" s="1"/>
  <c r="MA277" i="21"/>
  <c r="LX279" i="63"/>
  <c r="LX42" i="73" s="1"/>
  <c r="LY188" i="33"/>
  <c r="LY26" i="73" s="1"/>
  <c r="LY187" i="33"/>
  <c r="LY19" i="73" s="1"/>
  <c r="LY124" i="21"/>
  <c r="LY279" i="21" s="1"/>
  <c r="MA144" i="33"/>
  <c r="MA25" i="73" s="1"/>
  <c r="MA143" i="63"/>
  <c r="MA32" i="73" s="1"/>
  <c r="MC203" i="21"/>
  <c r="LX278" i="63"/>
  <c r="LX35" i="73" s="1"/>
  <c r="MA144" i="63"/>
  <c r="MA39" i="73" s="1"/>
  <c r="LX207" i="21"/>
  <c r="MA204" i="21"/>
  <c r="MB203" i="21"/>
  <c r="LW274" i="33"/>
  <c r="LW21" i="73" s="1"/>
  <c r="LY234" i="63"/>
  <c r="LY41" i="73" s="1"/>
  <c r="LW275" i="33"/>
  <c r="LW28" i="73" s="1"/>
  <c r="MB104" i="63"/>
  <c r="MB31" i="73" s="1"/>
  <c r="LY233" i="63"/>
  <c r="LY34" i="73" s="1"/>
  <c r="LW126" i="21"/>
  <c r="LW281" i="21" s="1"/>
  <c r="LY206" i="21"/>
  <c r="MA103" i="33"/>
  <c r="MA17" i="73" s="1"/>
  <c r="MA104" i="33"/>
  <c r="MA24" i="73" s="1"/>
  <c r="MB143" i="63"/>
  <c r="MB32" i="73" s="1"/>
  <c r="LX230" i="33"/>
  <c r="LX20" i="73" s="1"/>
  <c r="LX231" i="33"/>
  <c r="LX27" i="73" s="1"/>
  <c r="LX56" i="73" s="1"/>
  <c r="LX125" i="21"/>
  <c r="LX280" i="21" s="1"/>
  <c r="LZ123" i="21"/>
  <c r="LZ278" i="21" s="1"/>
  <c r="LZ144" i="33"/>
  <c r="LZ25" i="73" s="1"/>
  <c r="MB104" i="33"/>
  <c r="MB24" i="73" s="1"/>
  <c r="MB103" i="33"/>
  <c r="MB17" i="73" s="1"/>
  <c r="MB122" i="21"/>
  <c r="ML192" i="21"/>
  <c r="ML193" i="21"/>
  <c r="ML190" i="21"/>
  <c r="ML191" i="21"/>
  <c r="MM175" i="21"/>
  <c r="MM182" i="21" s="1"/>
  <c r="MM196" i="21"/>
  <c r="MO89" i="63"/>
  <c r="MO101" i="63" s="1"/>
  <c r="MO86" i="73" s="1"/>
  <c r="MN168" i="21"/>
  <c r="MN89" i="33"/>
  <c r="MN101" i="33" s="1"/>
  <c r="MN79" i="73" s="1"/>
  <c r="MM87" i="21"/>
  <c r="LZ206" i="21"/>
  <c r="MK109" i="21"/>
  <c r="MK264" i="21" s="1"/>
  <c r="MK110" i="21"/>
  <c r="MK265" i="21" s="1"/>
  <c r="MK111" i="21"/>
  <c r="MK266" i="21" s="1"/>
  <c r="MK112" i="21"/>
  <c r="MK267" i="21" s="1"/>
  <c r="ML115" i="21"/>
  <c r="ML270" i="21" s="1"/>
  <c r="ML101" i="21"/>
  <c r="ML94" i="21"/>
  <c r="LX63" i="73" l="1"/>
  <c r="MA54" i="73"/>
  <c r="LX70" i="73"/>
  <c r="LX49" i="73"/>
  <c r="LW57" i="73"/>
  <c r="LW64" i="73"/>
  <c r="MB46" i="73"/>
  <c r="MB67" i="73"/>
  <c r="LW71" i="73"/>
  <c r="LW50" i="73"/>
  <c r="MA53" i="73"/>
  <c r="MA60" i="73"/>
  <c r="MA61" i="73"/>
  <c r="MB53" i="73"/>
  <c r="MB60" i="73"/>
  <c r="MA46" i="73"/>
  <c r="MA67" i="73"/>
  <c r="LY55" i="73"/>
  <c r="LY62" i="73"/>
  <c r="LZ61" i="73"/>
  <c r="LZ54" i="73"/>
  <c r="LY48" i="73"/>
  <c r="LY69" i="73"/>
  <c r="LY125" i="21"/>
  <c r="LY280" i="21" s="1"/>
  <c r="LY278" i="63"/>
  <c r="LY35" i="73" s="1"/>
  <c r="MA189" i="63"/>
  <c r="MA40" i="73" s="1"/>
  <c r="LX126" i="21"/>
  <c r="LX281" i="21" s="1"/>
  <c r="MA188" i="63"/>
  <c r="MA33" i="73" s="1"/>
  <c r="LY230" i="33"/>
  <c r="LY20" i="73" s="1"/>
  <c r="LY70" i="73" s="1"/>
  <c r="LY231" i="33"/>
  <c r="LY27" i="73" s="1"/>
  <c r="LZ234" i="63"/>
  <c r="LZ41" i="73" s="1"/>
  <c r="LZ233" i="63"/>
  <c r="LZ34" i="73" s="1"/>
  <c r="LZ187" i="33"/>
  <c r="LZ19" i="73" s="1"/>
  <c r="MC104" i="63"/>
  <c r="MC31" i="73" s="1"/>
  <c r="MC105" i="63"/>
  <c r="MC38" i="73" s="1"/>
  <c r="MA143" i="33"/>
  <c r="MA18" i="73" s="1"/>
  <c r="MA68" i="73" s="1"/>
  <c r="LZ124" i="21"/>
  <c r="LZ279" i="21" s="1"/>
  <c r="LX274" i="33"/>
  <c r="LX21" i="73" s="1"/>
  <c r="MB144" i="63"/>
  <c r="MB39" i="73" s="1"/>
  <c r="MB204" i="21"/>
  <c r="MA123" i="21"/>
  <c r="MA278" i="21" s="1"/>
  <c r="MB277" i="21"/>
  <c r="LX275" i="33"/>
  <c r="LX28" i="73" s="1"/>
  <c r="LY279" i="63"/>
  <c r="LY42" i="73" s="1"/>
  <c r="LY207" i="21"/>
  <c r="MA205" i="21"/>
  <c r="LZ188" i="33"/>
  <c r="LZ26" i="73" s="1"/>
  <c r="LZ55" i="73" s="1"/>
  <c r="MC144" i="63"/>
  <c r="MC39" i="73" s="1"/>
  <c r="LZ230" i="33"/>
  <c r="LZ20" i="73" s="1"/>
  <c r="MD203" i="21"/>
  <c r="MP89" i="63"/>
  <c r="MP101" i="63" s="1"/>
  <c r="MP86" i="73" s="1"/>
  <c r="MO168" i="21"/>
  <c r="MC104" i="33"/>
  <c r="MC24" i="73" s="1"/>
  <c r="MC122" i="21"/>
  <c r="MC277" i="21" s="1"/>
  <c r="MC103" i="33"/>
  <c r="MC17" i="73" s="1"/>
  <c r="MM192" i="21"/>
  <c r="MM191" i="21"/>
  <c r="MM193" i="21"/>
  <c r="MM190" i="21"/>
  <c r="MN175" i="21"/>
  <c r="MN182" i="21" s="1"/>
  <c r="MN196" i="21"/>
  <c r="ML109" i="21"/>
  <c r="ML264" i="21" s="1"/>
  <c r="ML110" i="21"/>
  <c r="ML265" i="21" s="1"/>
  <c r="ML111" i="21"/>
  <c r="ML266" i="21" s="1"/>
  <c r="ML112" i="21"/>
  <c r="ML267" i="21" s="1"/>
  <c r="MM115" i="21"/>
  <c r="MM270" i="21" s="1"/>
  <c r="MM94" i="21"/>
  <c r="MM101" i="21"/>
  <c r="MO89" i="33"/>
  <c r="MO101" i="33" s="1"/>
  <c r="MO79" i="73" s="1"/>
  <c r="MN87" i="21"/>
  <c r="MA47" i="73" l="1"/>
  <c r="LX50" i="73"/>
  <c r="LX71" i="73"/>
  <c r="LY63" i="73"/>
  <c r="LY56" i="73"/>
  <c r="MC60" i="73"/>
  <c r="MC53" i="73"/>
  <c r="LZ62" i="73"/>
  <c r="LX57" i="73"/>
  <c r="LX64" i="73"/>
  <c r="LZ70" i="73"/>
  <c r="LZ49" i="73"/>
  <c r="LZ69" i="73"/>
  <c r="LZ48" i="73"/>
  <c r="LY49" i="73"/>
  <c r="MC46" i="73"/>
  <c r="MC67" i="73"/>
  <c r="MA124" i="21"/>
  <c r="MA279" i="21" s="1"/>
  <c r="LZ125" i="21"/>
  <c r="LZ280" i="21" s="1"/>
  <c r="MA234" i="63"/>
  <c r="MA41" i="73" s="1"/>
  <c r="MB188" i="63"/>
  <c r="MB33" i="73" s="1"/>
  <c r="MA233" i="63"/>
  <c r="MA34" i="73" s="1"/>
  <c r="MA206" i="21"/>
  <c r="MB189" i="63"/>
  <c r="MB40" i="73" s="1"/>
  <c r="MA187" i="33"/>
  <c r="MA19" i="73" s="1"/>
  <c r="MA48" i="73" s="1"/>
  <c r="MB205" i="21"/>
  <c r="MA188" i="33"/>
  <c r="MA26" i="73" s="1"/>
  <c r="MA55" i="73" s="1"/>
  <c r="LY274" i="33"/>
  <c r="LY21" i="73" s="1"/>
  <c r="LY275" i="33"/>
  <c r="LY28" i="73" s="1"/>
  <c r="LY64" i="73" s="1"/>
  <c r="LY126" i="21"/>
  <c r="LY281" i="21" s="1"/>
  <c r="MC204" i="21"/>
  <c r="MC143" i="63"/>
  <c r="MC32" i="73" s="1"/>
  <c r="LZ278" i="63"/>
  <c r="LZ35" i="73" s="1"/>
  <c r="LZ207" i="21"/>
  <c r="LZ279" i="63"/>
  <c r="LZ42" i="73" s="1"/>
  <c r="MD105" i="63"/>
  <c r="MD38" i="73" s="1"/>
  <c r="MD104" i="63"/>
  <c r="MD31" i="73" s="1"/>
  <c r="LZ231" i="33"/>
  <c r="LZ27" i="73" s="1"/>
  <c r="MC144" i="33"/>
  <c r="MC25" i="73" s="1"/>
  <c r="MC54" i="73" s="1"/>
  <c r="MB234" i="63"/>
  <c r="MB41" i="73" s="1"/>
  <c r="MB144" i="33"/>
  <c r="MB25" i="73" s="1"/>
  <c r="MB143" i="33"/>
  <c r="MB18" i="73" s="1"/>
  <c r="MB123" i="21"/>
  <c r="MB278" i="21" s="1"/>
  <c r="MD122" i="21"/>
  <c r="MD277" i="21" s="1"/>
  <c r="MD103" i="33"/>
  <c r="MD17" i="73" s="1"/>
  <c r="MD104" i="33"/>
  <c r="MD24" i="73" s="1"/>
  <c r="MO175" i="21"/>
  <c r="MO182" i="21" s="1"/>
  <c r="MO196" i="21"/>
  <c r="MQ89" i="63"/>
  <c r="MQ101" i="63" s="1"/>
  <c r="MQ86" i="73" s="1"/>
  <c r="MP168" i="21"/>
  <c r="MN191" i="21"/>
  <c r="MN193" i="21"/>
  <c r="MN190" i="21"/>
  <c r="MN192" i="21"/>
  <c r="MM109" i="21"/>
  <c r="MM264" i="21" s="1"/>
  <c r="MM110" i="21"/>
  <c r="MM265" i="21" s="1"/>
  <c r="MM112" i="21"/>
  <c r="MM267" i="21" s="1"/>
  <c r="MM111" i="21"/>
  <c r="MM266" i="21" s="1"/>
  <c r="MP89" i="33"/>
  <c r="MP101" i="33" s="1"/>
  <c r="MP79" i="73" s="1"/>
  <c r="MO87" i="21"/>
  <c r="MN115" i="21"/>
  <c r="MN270" i="21" s="1"/>
  <c r="MN94" i="21"/>
  <c r="MN101" i="21"/>
  <c r="MD46" i="73" l="1"/>
  <c r="MA62" i="73"/>
  <c r="MC61" i="73"/>
  <c r="MD67" i="73"/>
  <c r="LY57" i="73"/>
  <c r="MB68" i="73"/>
  <c r="MB47" i="73"/>
  <c r="LY50" i="73"/>
  <c r="LY71" i="73"/>
  <c r="MB61" i="73"/>
  <c r="MB54" i="73"/>
  <c r="MA69" i="73"/>
  <c r="MD60" i="73"/>
  <c r="MD53" i="73"/>
  <c r="LZ56" i="73"/>
  <c r="LZ63" i="73"/>
  <c r="MB233" i="63"/>
  <c r="MB34" i="73" s="1"/>
  <c r="MC189" i="63"/>
  <c r="MC40" i="73" s="1"/>
  <c r="MC188" i="63"/>
  <c r="MC33" i="73" s="1"/>
  <c r="MC205" i="21"/>
  <c r="LZ275" i="33"/>
  <c r="LZ28" i="73" s="1"/>
  <c r="LZ57" i="73" s="1"/>
  <c r="LZ274" i="33"/>
  <c r="LZ21" i="73" s="1"/>
  <c r="LZ126" i="21"/>
  <c r="LZ281" i="21" s="1"/>
  <c r="MB206" i="21"/>
  <c r="ME203" i="21"/>
  <c r="ME104" i="63"/>
  <c r="ME31" i="73" s="1"/>
  <c r="ME105" i="63"/>
  <c r="ME38" i="73" s="1"/>
  <c r="MD144" i="63"/>
  <c r="MD39" i="73" s="1"/>
  <c r="MB187" i="33"/>
  <c r="MB19" i="73" s="1"/>
  <c r="MB69" i="73" s="1"/>
  <c r="MB124" i="21"/>
  <c r="MB279" i="21" s="1"/>
  <c r="MB188" i="33"/>
  <c r="MB26" i="73" s="1"/>
  <c r="MD143" i="63"/>
  <c r="MD32" i="73" s="1"/>
  <c r="MD204" i="21"/>
  <c r="MC143" i="33"/>
  <c r="MC18" i="73" s="1"/>
  <c r="MA207" i="21"/>
  <c r="MA278" i="63"/>
  <c r="MA35" i="73" s="1"/>
  <c r="MA279" i="63"/>
  <c r="MA42" i="73" s="1"/>
  <c r="MC123" i="21"/>
  <c r="MC278" i="21" s="1"/>
  <c r="MC234" i="63"/>
  <c r="MC41" i="73" s="1"/>
  <c r="ME144" i="63"/>
  <c r="ME39" i="73" s="1"/>
  <c r="MA125" i="21"/>
  <c r="MA280" i="21" s="1"/>
  <c r="MA230" i="33"/>
  <c r="MA20" i="73" s="1"/>
  <c r="MA231" i="33"/>
  <c r="MA27" i="73" s="1"/>
  <c r="MP196" i="21"/>
  <c r="MP175" i="21"/>
  <c r="MP182" i="21" s="1"/>
  <c r="MQ168" i="21"/>
  <c r="MR89" i="63"/>
  <c r="MR101" i="63" s="1"/>
  <c r="MR86" i="73" s="1"/>
  <c r="MO191" i="21"/>
  <c r="MO190" i="21"/>
  <c r="MO193" i="21"/>
  <c r="MO192" i="21"/>
  <c r="MN109" i="21"/>
  <c r="MN264" i="21" s="1"/>
  <c r="MN110" i="21"/>
  <c r="MN265" i="21" s="1"/>
  <c r="MN112" i="21"/>
  <c r="MN267" i="21" s="1"/>
  <c r="MN111" i="21"/>
  <c r="MN266" i="21" s="1"/>
  <c r="MO115" i="21"/>
  <c r="MO270" i="21" s="1"/>
  <c r="MO101" i="21"/>
  <c r="MO94" i="21"/>
  <c r="MQ89" i="33"/>
  <c r="MQ101" i="33" s="1"/>
  <c r="MQ79" i="73" s="1"/>
  <c r="MP87" i="21"/>
  <c r="MB48" i="73" l="1"/>
  <c r="LZ64" i="73"/>
  <c r="MB62" i="73"/>
  <c r="MB55" i="73"/>
  <c r="LZ50" i="73"/>
  <c r="LZ71" i="73"/>
  <c r="MA63" i="73"/>
  <c r="MA56" i="73"/>
  <c r="MA70" i="73"/>
  <c r="MA49" i="73"/>
  <c r="MC68" i="73"/>
  <c r="MC47" i="73"/>
  <c r="MC233" i="63"/>
  <c r="MC34" i="73" s="1"/>
  <c r="MD143" i="33"/>
  <c r="MD18" i="73" s="1"/>
  <c r="MA274" i="33"/>
  <c r="MA21" i="73" s="1"/>
  <c r="MD144" i="33"/>
  <c r="MD25" i="73" s="1"/>
  <c r="MD61" i="73" s="1"/>
  <c r="MD123" i="21"/>
  <c r="MD278" i="21" s="1"/>
  <c r="MA275" i="33"/>
  <c r="MA28" i="73" s="1"/>
  <c r="MA126" i="21"/>
  <c r="MA281" i="21" s="1"/>
  <c r="MC124" i="21"/>
  <c r="MC279" i="21" s="1"/>
  <c r="MC188" i="33"/>
  <c r="MC26" i="73" s="1"/>
  <c r="MC187" i="33"/>
  <c r="MC19" i="73" s="1"/>
  <c r="MF203" i="21"/>
  <c r="MF105" i="63"/>
  <c r="MF38" i="73" s="1"/>
  <c r="MB279" i="63"/>
  <c r="MB42" i="73" s="1"/>
  <c r="MB278" i="63"/>
  <c r="MB35" i="73" s="1"/>
  <c r="MB207" i="21"/>
  <c r="MF104" i="63"/>
  <c r="MF31" i="73" s="1"/>
  <c r="ME103" i="33"/>
  <c r="ME17" i="73" s="1"/>
  <c r="ME122" i="21"/>
  <c r="ME277" i="21" s="1"/>
  <c r="MD205" i="21"/>
  <c r="MD189" i="63"/>
  <c r="MD40" i="73" s="1"/>
  <c r="MD188" i="63"/>
  <c r="MD33" i="73" s="1"/>
  <c r="ME204" i="21"/>
  <c r="MD206" i="21"/>
  <c r="ME143" i="63"/>
  <c r="ME32" i="73" s="1"/>
  <c r="MC206" i="21"/>
  <c r="MF204" i="21"/>
  <c r="MB230" i="33"/>
  <c r="MB20" i="73" s="1"/>
  <c r="MB125" i="21"/>
  <c r="MB280" i="21" s="1"/>
  <c r="ME104" i="33"/>
  <c r="ME24" i="73" s="1"/>
  <c r="ME143" i="33"/>
  <c r="ME18" i="73" s="1"/>
  <c r="ME68" i="73" s="1"/>
  <c r="MB231" i="33"/>
  <c r="MB27" i="73" s="1"/>
  <c r="MP192" i="21"/>
  <c r="MP191" i="21"/>
  <c r="MP193" i="21"/>
  <c r="MP190" i="21"/>
  <c r="MF103" i="33"/>
  <c r="MF17" i="73" s="1"/>
  <c r="MQ196" i="21"/>
  <c r="MQ175" i="21"/>
  <c r="MQ182" i="21" s="1"/>
  <c r="MS89" i="63"/>
  <c r="MS101" i="63" s="1"/>
  <c r="MS86" i="73" s="1"/>
  <c r="MR168" i="21"/>
  <c r="MP115" i="21"/>
  <c r="MP270" i="21" s="1"/>
  <c r="MP101" i="21"/>
  <c r="MP94" i="21"/>
  <c r="MR89" i="33"/>
  <c r="MR101" i="33" s="1"/>
  <c r="MR79" i="73" s="1"/>
  <c r="MQ87" i="21"/>
  <c r="MO109" i="21"/>
  <c r="MO264" i="21" s="1"/>
  <c r="MO110" i="21"/>
  <c r="MO265" i="21" s="1"/>
  <c r="MO111" i="21"/>
  <c r="MO266" i="21" s="1"/>
  <c r="MO112" i="21"/>
  <c r="MO267" i="21" s="1"/>
  <c r="ME47" i="73" l="1"/>
  <c r="MB49" i="73"/>
  <c r="MB70" i="73"/>
  <c r="MA71" i="73"/>
  <c r="MA50" i="73"/>
  <c r="MC48" i="73"/>
  <c r="MC69" i="73"/>
  <c r="MD47" i="73"/>
  <c r="MD68" i="73"/>
  <c r="ME46" i="73"/>
  <c r="ME67" i="73"/>
  <c r="MC62" i="73"/>
  <c r="MC55" i="73"/>
  <c r="MD54" i="73"/>
  <c r="MB63" i="73"/>
  <c r="MB56" i="73"/>
  <c r="MA57" i="73"/>
  <c r="MA64" i="73"/>
  <c r="ME60" i="73"/>
  <c r="ME53" i="73"/>
  <c r="MF46" i="73"/>
  <c r="MF67" i="73"/>
  <c r="MC278" i="63"/>
  <c r="MC35" i="73" s="1"/>
  <c r="MC207" i="21"/>
  <c r="MC279" i="63"/>
  <c r="MC42" i="73" s="1"/>
  <c r="MD124" i="21"/>
  <c r="MD279" i="21" s="1"/>
  <c r="ME205" i="21"/>
  <c r="ME123" i="21"/>
  <c r="ME278" i="21" s="1"/>
  <c r="ME144" i="33"/>
  <c r="ME25" i="73" s="1"/>
  <c r="MD187" i="33"/>
  <c r="MD19" i="73" s="1"/>
  <c r="MD188" i="33"/>
  <c r="MD26" i="73" s="1"/>
  <c r="MG203" i="21"/>
  <c r="MG105" i="63"/>
  <c r="MG38" i="73" s="1"/>
  <c r="MG104" i="63"/>
  <c r="MG31" i="73" s="1"/>
  <c r="ME188" i="63"/>
  <c r="ME33" i="73" s="1"/>
  <c r="MF144" i="63"/>
  <c r="MF39" i="73" s="1"/>
  <c r="MF143" i="63"/>
  <c r="MF32" i="73" s="1"/>
  <c r="ME189" i="63"/>
  <c r="ME40" i="73" s="1"/>
  <c r="MB274" i="33"/>
  <c r="MB21" i="73" s="1"/>
  <c r="MD233" i="63"/>
  <c r="MD34" i="73" s="1"/>
  <c r="MD234" i="63"/>
  <c r="MD41" i="73" s="1"/>
  <c r="MF104" i="33"/>
  <c r="MF24" i="73" s="1"/>
  <c r="MF53" i="73" s="1"/>
  <c r="MF122" i="21"/>
  <c r="MF277" i="21" s="1"/>
  <c r="MC125" i="21"/>
  <c r="MC280" i="21" s="1"/>
  <c r="MC231" i="33"/>
  <c r="MC27" i="73" s="1"/>
  <c r="MC230" i="33"/>
  <c r="MC20" i="73" s="1"/>
  <c r="ME206" i="21"/>
  <c r="MC274" i="33"/>
  <c r="MC21" i="73" s="1"/>
  <c r="MB126" i="21"/>
  <c r="MB281" i="21" s="1"/>
  <c r="MB275" i="33"/>
  <c r="MB28" i="73" s="1"/>
  <c r="MB64" i="73" s="1"/>
  <c r="MR175" i="21"/>
  <c r="MR182" i="21" s="1"/>
  <c r="MR196" i="21"/>
  <c r="MQ191" i="21"/>
  <c r="MQ192" i="21"/>
  <c r="MQ193" i="21"/>
  <c r="MQ190" i="21"/>
  <c r="MT89" i="63"/>
  <c r="MT101" i="63" s="1"/>
  <c r="MT86" i="73" s="1"/>
  <c r="MS168" i="21"/>
  <c r="MP109" i="21"/>
  <c r="MP264" i="21" s="1"/>
  <c r="MP110" i="21"/>
  <c r="MP265" i="21" s="1"/>
  <c r="MP112" i="21"/>
  <c r="MP267" i="21" s="1"/>
  <c r="MP111" i="21"/>
  <c r="MP266" i="21" s="1"/>
  <c r="MQ115" i="21"/>
  <c r="MQ270" i="21" s="1"/>
  <c r="MQ101" i="21"/>
  <c r="MQ94" i="21"/>
  <c r="MS89" i="33"/>
  <c r="MS101" i="33" s="1"/>
  <c r="MS79" i="73" s="1"/>
  <c r="MR87" i="21"/>
  <c r="MD62" i="73" l="1"/>
  <c r="MD55" i="73"/>
  <c r="MC63" i="73"/>
  <c r="MC56" i="73"/>
  <c r="ME61" i="73"/>
  <c r="ME54" i="73"/>
  <c r="MF60" i="73"/>
  <c r="MB57" i="73"/>
  <c r="MD69" i="73"/>
  <c r="MD48" i="73"/>
  <c r="MC49" i="73"/>
  <c r="MC70" i="73"/>
  <c r="MC71" i="73"/>
  <c r="MB71" i="73"/>
  <c r="MB50" i="73"/>
  <c r="MC50" i="73"/>
  <c r="ME188" i="33"/>
  <c r="ME26" i="73" s="1"/>
  <c r="ME187" i="33"/>
  <c r="ME19" i="73" s="1"/>
  <c r="ME124" i="21"/>
  <c r="ME279" i="21" s="1"/>
  <c r="MD279" i="63"/>
  <c r="MD42" i="73" s="1"/>
  <c r="MD278" i="63"/>
  <c r="MD35" i="73" s="1"/>
  <c r="MG143" i="63"/>
  <c r="MG32" i="73" s="1"/>
  <c r="MH203" i="21"/>
  <c r="MH104" i="63"/>
  <c r="MH31" i="73" s="1"/>
  <c r="MF189" i="63"/>
  <c r="MF40" i="73" s="1"/>
  <c r="MH105" i="63"/>
  <c r="MH38" i="73" s="1"/>
  <c r="MG204" i="21"/>
  <c r="MG144" i="63"/>
  <c r="MG39" i="73" s="1"/>
  <c r="MH204" i="21"/>
  <c r="MF188" i="63"/>
  <c r="MF33" i="73" s="1"/>
  <c r="MD207" i="21"/>
  <c r="MG104" i="33"/>
  <c r="MG24" i="73" s="1"/>
  <c r="MG103" i="33"/>
  <c r="MG17" i="73" s="1"/>
  <c r="MG46" i="73" s="1"/>
  <c r="MI104" i="63"/>
  <c r="MI31" i="73" s="1"/>
  <c r="MG122" i="21"/>
  <c r="MG277" i="21" s="1"/>
  <c r="MF205" i="21"/>
  <c r="MD231" i="33"/>
  <c r="MD27" i="73" s="1"/>
  <c r="MC126" i="21"/>
  <c r="MC281" i="21" s="1"/>
  <c r="MD230" i="33"/>
  <c r="MD20" i="73" s="1"/>
  <c r="MD125" i="21"/>
  <c r="MD280" i="21" s="1"/>
  <c r="MC275" i="33"/>
  <c r="MC28" i="73" s="1"/>
  <c r="MC57" i="73" s="1"/>
  <c r="ME234" i="63"/>
  <c r="ME41" i="73" s="1"/>
  <c r="ME233" i="63"/>
  <c r="ME34" i="73" s="1"/>
  <c r="ME125" i="21"/>
  <c r="ME280" i="21" s="1"/>
  <c r="MF187" i="33"/>
  <c r="MF19" i="73" s="1"/>
  <c r="MF144" i="33"/>
  <c r="MF25" i="73" s="1"/>
  <c r="MF143" i="33"/>
  <c r="MF18" i="73" s="1"/>
  <c r="MF123" i="21"/>
  <c r="MF278" i="21" s="1"/>
  <c r="MG143" i="33"/>
  <c r="MG18" i="73" s="1"/>
  <c r="MR192" i="21"/>
  <c r="MR193" i="21"/>
  <c r="MR191" i="21"/>
  <c r="MR190" i="21"/>
  <c r="MS175" i="21"/>
  <c r="MS182" i="21" s="1"/>
  <c r="MS196" i="21"/>
  <c r="MT168" i="21"/>
  <c r="MU89" i="63"/>
  <c r="MU101" i="63" s="1"/>
  <c r="MU86" i="73" s="1"/>
  <c r="MH103" i="33"/>
  <c r="MH17" i="73" s="1"/>
  <c r="MH122" i="21"/>
  <c r="MH104" i="33"/>
  <c r="MH24" i="73" s="1"/>
  <c r="MT89" i="33"/>
  <c r="MT101" i="33" s="1"/>
  <c r="MT79" i="73" s="1"/>
  <c r="MS87" i="21"/>
  <c r="MQ109" i="21"/>
  <c r="MQ264" i="21" s="1"/>
  <c r="MQ110" i="21"/>
  <c r="MQ265" i="21" s="1"/>
  <c r="MQ112" i="21"/>
  <c r="MQ267" i="21" s="1"/>
  <c r="MQ111" i="21"/>
  <c r="MQ266" i="21" s="1"/>
  <c r="MR115" i="21"/>
  <c r="MR270" i="21" s="1"/>
  <c r="MR94" i="21"/>
  <c r="MR101" i="21"/>
  <c r="MH67" i="73" l="1"/>
  <c r="MF48" i="73"/>
  <c r="MH53" i="73"/>
  <c r="MH60" i="73"/>
  <c r="MG67" i="73"/>
  <c r="MD56" i="73"/>
  <c r="MD63" i="73"/>
  <c r="MF69" i="73"/>
  <c r="ME62" i="73"/>
  <c r="ME55" i="73"/>
  <c r="MC64" i="73"/>
  <c r="MF61" i="73"/>
  <c r="MF54" i="73"/>
  <c r="ME69" i="73"/>
  <c r="ME48" i="73"/>
  <c r="MG68" i="73"/>
  <c r="MG47" i="73"/>
  <c r="MG60" i="73"/>
  <c r="MG53" i="73"/>
  <c r="MH46" i="73"/>
  <c r="MF68" i="73"/>
  <c r="MF47" i="73"/>
  <c r="MD49" i="73"/>
  <c r="MD70" i="73"/>
  <c r="MF233" i="63"/>
  <c r="MF34" i="73" s="1"/>
  <c r="MF206" i="21"/>
  <c r="MH277" i="21"/>
  <c r="MH144" i="63"/>
  <c r="MH39" i="73" s="1"/>
  <c r="MF234" i="63"/>
  <c r="MF41" i="73" s="1"/>
  <c r="MH143" i="63"/>
  <c r="MH32" i="73" s="1"/>
  <c r="MG188" i="63"/>
  <c r="MG33" i="73" s="1"/>
  <c r="ME207" i="21"/>
  <c r="ME279" i="63"/>
  <c r="ME42" i="73" s="1"/>
  <c r="ME278" i="63"/>
  <c r="ME35" i="73" s="1"/>
  <c r="MI105" i="63"/>
  <c r="MI38" i="73" s="1"/>
  <c r="MI203" i="21"/>
  <c r="ME230" i="33"/>
  <c r="ME20" i="73" s="1"/>
  <c r="ME49" i="73" s="1"/>
  <c r="ME231" i="33"/>
  <c r="ME27" i="73" s="1"/>
  <c r="MG123" i="21"/>
  <c r="MG278" i="21" s="1"/>
  <c r="MF124" i="21"/>
  <c r="MF279" i="21" s="1"/>
  <c r="MG205" i="21"/>
  <c r="MG189" i="63"/>
  <c r="MG40" i="73" s="1"/>
  <c r="MG144" i="33"/>
  <c r="MG25" i="73" s="1"/>
  <c r="MH123" i="21"/>
  <c r="MH278" i="21" s="1"/>
  <c r="MF188" i="33"/>
  <c r="MF26" i="73" s="1"/>
  <c r="MD275" i="33"/>
  <c r="MD28" i="73" s="1"/>
  <c r="MD126" i="21"/>
  <c r="MD281" i="21" s="1"/>
  <c r="MD274" i="33"/>
  <c r="MD21" i="73" s="1"/>
  <c r="MD71" i="73" s="1"/>
  <c r="MT196" i="21"/>
  <c r="MT175" i="21"/>
  <c r="MT182" i="21" s="1"/>
  <c r="MS190" i="21"/>
  <c r="MS193" i="21"/>
  <c r="MS192" i="21"/>
  <c r="MS191" i="21"/>
  <c r="MV89" i="63"/>
  <c r="MV101" i="63" s="1"/>
  <c r="MV86" i="73" s="1"/>
  <c r="MU168" i="21"/>
  <c r="MI122" i="21"/>
  <c r="MI103" i="33"/>
  <c r="MI17" i="73" s="1"/>
  <c r="MI104" i="33"/>
  <c r="MI24" i="73" s="1"/>
  <c r="MR109" i="21"/>
  <c r="MR264" i="21" s="1"/>
  <c r="MR110" i="21"/>
  <c r="MR265" i="21" s="1"/>
  <c r="MR112" i="21"/>
  <c r="MR267" i="21" s="1"/>
  <c r="MR111" i="21"/>
  <c r="MR266" i="21" s="1"/>
  <c r="MS115" i="21"/>
  <c r="MS270" i="21" s="1"/>
  <c r="MS101" i="21"/>
  <c r="MS94" i="21"/>
  <c r="MU89" i="33"/>
  <c r="MU101" i="33" s="1"/>
  <c r="MU79" i="73" s="1"/>
  <c r="MT87" i="21"/>
  <c r="ME70" i="73" l="1"/>
  <c r="MF62" i="73"/>
  <c r="MF55" i="73"/>
  <c r="ME63" i="73"/>
  <c r="ME56" i="73"/>
  <c r="MG54" i="73"/>
  <c r="MG61" i="73"/>
  <c r="MI46" i="73"/>
  <c r="MI67" i="73"/>
  <c r="MD64" i="73"/>
  <c r="MD57" i="73"/>
  <c r="MI60" i="73"/>
  <c r="MI53" i="73"/>
  <c r="MD50" i="73"/>
  <c r="MI277" i="21"/>
  <c r="MH188" i="63"/>
  <c r="MH33" i="73" s="1"/>
  <c r="MH205" i="21"/>
  <c r="MJ104" i="63"/>
  <c r="MJ31" i="73" s="1"/>
  <c r="MJ203" i="21"/>
  <c r="MH189" i="63"/>
  <c r="MH40" i="73" s="1"/>
  <c r="MJ105" i="63"/>
  <c r="MJ38" i="73" s="1"/>
  <c r="MI204" i="21"/>
  <c r="MF125" i="21"/>
  <c r="MF280" i="21" s="1"/>
  <c r="MF230" i="33"/>
  <c r="MF20" i="73" s="1"/>
  <c r="MG206" i="21"/>
  <c r="MF231" i="33"/>
  <c r="MF27" i="73" s="1"/>
  <c r="MF56" i="73" s="1"/>
  <c r="MI144" i="63"/>
  <c r="MI39" i="73" s="1"/>
  <c r="MI143" i="63"/>
  <c r="MI32" i="73" s="1"/>
  <c r="MG188" i="33"/>
  <c r="MG26" i="73" s="1"/>
  <c r="MG187" i="33"/>
  <c r="MG19" i="73" s="1"/>
  <c r="MG233" i="63"/>
  <c r="MG34" i="73" s="1"/>
  <c r="MG234" i="63"/>
  <c r="MG41" i="73" s="1"/>
  <c r="ME274" i="33"/>
  <c r="ME21" i="73" s="1"/>
  <c r="MG124" i="21"/>
  <c r="MG279" i="21" s="1"/>
  <c r="ME275" i="33"/>
  <c r="ME28" i="73" s="1"/>
  <c r="MH144" i="33"/>
  <c r="MH25" i="73" s="1"/>
  <c r="ME126" i="21"/>
  <c r="ME281" i="21" s="1"/>
  <c r="MF278" i="63"/>
  <c r="MF35" i="73" s="1"/>
  <c r="MF279" i="63"/>
  <c r="MF42" i="73" s="1"/>
  <c r="MF207" i="21"/>
  <c r="MH143" i="33"/>
  <c r="MH18" i="73" s="1"/>
  <c r="MH47" i="73" s="1"/>
  <c r="MH206" i="21"/>
  <c r="MK203" i="21"/>
  <c r="MI123" i="21"/>
  <c r="MJ144" i="63"/>
  <c r="MJ39" i="73" s="1"/>
  <c r="MG230" i="33"/>
  <c r="MG20" i="73" s="1"/>
  <c r="MT191" i="21"/>
  <c r="MT192" i="21"/>
  <c r="MT193" i="21"/>
  <c r="MT190" i="21"/>
  <c r="MW89" i="63"/>
  <c r="MW101" i="63" s="1"/>
  <c r="MW86" i="73" s="1"/>
  <c r="MV168" i="21"/>
  <c r="MU175" i="21"/>
  <c r="MU182" i="21" s="1"/>
  <c r="MU196" i="21"/>
  <c r="MF274" i="33"/>
  <c r="MF21" i="73" s="1"/>
  <c r="MS109" i="21"/>
  <c r="MS264" i="21" s="1"/>
  <c r="MS110" i="21"/>
  <c r="MS265" i="21" s="1"/>
  <c r="MS111" i="21"/>
  <c r="MS266" i="21" s="1"/>
  <c r="MS112" i="21"/>
  <c r="MS267" i="21" s="1"/>
  <c r="MT115" i="21"/>
  <c r="MT270" i="21" s="1"/>
  <c r="MT101" i="21"/>
  <c r="MT94" i="21"/>
  <c r="MV89" i="33"/>
  <c r="MV101" i="33" s="1"/>
  <c r="MV79" i="73" s="1"/>
  <c r="MU87" i="21"/>
  <c r="MH68" i="73" l="1"/>
  <c r="MG69" i="73"/>
  <c r="MG48" i="73"/>
  <c r="MG62" i="73"/>
  <c r="MG55" i="73"/>
  <c r="MH61" i="73"/>
  <c r="MH54" i="73"/>
  <c r="ME64" i="73"/>
  <c r="ME57" i="73"/>
  <c r="MG49" i="73"/>
  <c r="MG70" i="73"/>
  <c r="ME71" i="73"/>
  <c r="ME50" i="73"/>
  <c r="MF63" i="73"/>
  <c r="MF70" i="73"/>
  <c r="MF49" i="73"/>
  <c r="MF50" i="73"/>
  <c r="MF71" i="73"/>
  <c r="MF275" i="33"/>
  <c r="MF28" i="73" s="1"/>
  <c r="MI278" i="21"/>
  <c r="MG207" i="21"/>
  <c r="MG279" i="63"/>
  <c r="MG42" i="73" s="1"/>
  <c r="MG278" i="63"/>
  <c r="MG35" i="73" s="1"/>
  <c r="MI143" i="33"/>
  <c r="MI18" i="73" s="1"/>
  <c r="MI47" i="73" s="1"/>
  <c r="MJ204" i="21"/>
  <c r="MI189" i="63"/>
  <c r="MI40" i="73" s="1"/>
  <c r="MJ143" i="63"/>
  <c r="MJ32" i="73" s="1"/>
  <c r="MI188" i="63"/>
  <c r="MI33" i="73" s="1"/>
  <c r="MI205" i="21"/>
  <c r="MI144" i="33"/>
  <c r="MI25" i="73" s="1"/>
  <c r="MF126" i="21"/>
  <c r="MF281" i="21" s="1"/>
  <c r="MK104" i="63"/>
  <c r="MK31" i="73" s="1"/>
  <c r="MK105" i="63"/>
  <c r="MK38" i="73" s="1"/>
  <c r="MH233" i="63"/>
  <c r="MH34" i="73" s="1"/>
  <c r="MH188" i="33"/>
  <c r="MH26" i="73" s="1"/>
  <c r="MH55" i="73" s="1"/>
  <c r="MJ122" i="21"/>
  <c r="MJ277" i="21" s="1"/>
  <c r="MH234" i="63"/>
  <c r="MH41" i="73" s="1"/>
  <c r="MH187" i="33"/>
  <c r="MH19" i="73" s="1"/>
  <c r="MH231" i="33"/>
  <c r="MH27" i="73" s="1"/>
  <c r="MJ104" i="33"/>
  <c r="MJ24" i="73" s="1"/>
  <c r="MH124" i="21"/>
  <c r="MH279" i="21" s="1"/>
  <c r="MJ103" i="33"/>
  <c r="MJ17" i="73" s="1"/>
  <c r="MK144" i="63"/>
  <c r="MK39" i="73" s="1"/>
  <c r="MG125" i="21"/>
  <c r="MG280" i="21" s="1"/>
  <c r="MG231" i="33"/>
  <c r="MG27" i="73" s="1"/>
  <c r="MU191" i="21"/>
  <c r="MU190" i="21"/>
  <c r="MU193" i="21"/>
  <c r="MU192" i="21"/>
  <c r="MV175" i="21"/>
  <c r="MV182" i="21" s="1"/>
  <c r="MV196" i="21"/>
  <c r="MX89" i="63"/>
  <c r="MX101" i="63" s="1"/>
  <c r="MX86" i="73" s="1"/>
  <c r="MW168" i="21"/>
  <c r="MJ143" i="33"/>
  <c r="MJ18" i="73" s="1"/>
  <c r="MJ123" i="21"/>
  <c r="MJ144" i="33"/>
  <c r="MJ25" i="73" s="1"/>
  <c r="MT109" i="21"/>
  <c r="MT264" i="21" s="1"/>
  <c r="MT110" i="21"/>
  <c r="MT265" i="21" s="1"/>
  <c r="MT112" i="21"/>
  <c r="MT267" i="21" s="1"/>
  <c r="MT111" i="21"/>
  <c r="MT266" i="21" s="1"/>
  <c r="MU115" i="21"/>
  <c r="MU270" i="21" s="1"/>
  <c r="MU94" i="21"/>
  <c r="MU101" i="21"/>
  <c r="MW89" i="33"/>
  <c r="MW101" i="33" s="1"/>
  <c r="MW79" i="73" s="1"/>
  <c r="MV87" i="21"/>
  <c r="MH56" i="73" l="1"/>
  <c r="MH63" i="73"/>
  <c r="MI61" i="73"/>
  <c r="MI54" i="73"/>
  <c r="MG63" i="73"/>
  <c r="MG56" i="73"/>
  <c r="MF64" i="73"/>
  <c r="MF57" i="73"/>
  <c r="MJ46" i="73"/>
  <c r="MJ67" i="73"/>
  <c r="MJ68" i="73"/>
  <c r="MJ47" i="73"/>
  <c r="MH69" i="73"/>
  <c r="MH48" i="73"/>
  <c r="MJ61" i="73"/>
  <c r="MJ54" i="73"/>
  <c r="MJ53" i="73"/>
  <c r="MJ60" i="73"/>
  <c r="MH62" i="73"/>
  <c r="MI68" i="73"/>
  <c r="MH278" i="63"/>
  <c r="MH35" i="73" s="1"/>
  <c r="MI234" i="63"/>
  <c r="MI41" i="73" s="1"/>
  <c r="MI206" i="21"/>
  <c r="MI233" i="63"/>
  <c r="MI34" i="73" s="1"/>
  <c r="MG274" i="33"/>
  <c r="MG21" i="73" s="1"/>
  <c r="MG50" i="73" s="1"/>
  <c r="MJ205" i="21"/>
  <c r="MG275" i="33"/>
  <c r="MG28" i="73" s="1"/>
  <c r="MI124" i="21"/>
  <c r="MI279" i="21" s="1"/>
  <c r="MJ278" i="21"/>
  <c r="MH207" i="21"/>
  <c r="MJ189" i="63"/>
  <c r="MJ40" i="73" s="1"/>
  <c r="MI188" i="33"/>
  <c r="MI26" i="73" s="1"/>
  <c r="MI55" i="73" s="1"/>
  <c r="MI187" i="33"/>
  <c r="MI19" i="73" s="1"/>
  <c r="MH279" i="63"/>
  <c r="MH42" i="73" s="1"/>
  <c r="MJ188" i="63"/>
  <c r="MJ33" i="73" s="1"/>
  <c r="MG126" i="21"/>
  <c r="MG281" i="21" s="1"/>
  <c r="MH125" i="21"/>
  <c r="MH280" i="21" s="1"/>
  <c r="MH230" i="33"/>
  <c r="MH20" i="73" s="1"/>
  <c r="MK104" i="33"/>
  <c r="MK24" i="73" s="1"/>
  <c r="MK143" i="63"/>
  <c r="MK32" i="73" s="1"/>
  <c r="MK204" i="21"/>
  <c r="ML203" i="21"/>
  <c r="ML104" i="63"/>
  <c r="ML31" i="73" s="1"/>
  <c r="ML105" i="63"/>
  <c r="ML38" i="73" s="1"/>
  <c r="MJ187" i="33"/>
  <c r="MJ19" i="73" s="1"/>
  <c r="MK122" i="21"/>
  <c r="MK277" i="21" s="1"/>
  <c r="MK103" i="33"/>
  <c r="MK17" i="73" s="1"/>
  <c r="MK46" i="73" s="1"/>
  <c r="ML144" i="63"/>
  <c r="ML39" i="73" s="1"/>
  <c r="MK144" i="33"/>
  <c r="MK25" i="73" s="1"/>
  <c r="MK54" i="73" s="1"/>
  <c r="MY89" i="63"/>
  <c r="MY101" i="63" s="1"/>
  <c r="MY86" i="73" s="1"/>
  <c r="MX168" i="21"/>
  <c r="MV190" i="21"/>
  <c r="MV191" i="21"/>
  <c r="MV193" i="21"/>
  <c r="MV192" i="21"/>
  <c r="ML104" i="33"/>
  <c r="ML24" i="73" s="1"/>
  <c r="ML103" i="33"/>
  <c r="ML17" i="73" s="1"/>
  <c r="ML122" i="21"/>
  <c r="MW196" i="21"/>
  <c r="MW175" i="21"/>
  <c r="MW182" i="21" s="1"/>
  <c r="MU109" i="21"/>
  <c r="MU264" i="21" s="1"/>
  <c r="MU110" i="21"/>
  <c r="MU265" i="21" s="1"/>
  <c r="MU112" i="21"/>
  <c r="MU267" i="21" s="1"/>
  <c r="MU111" i="21"/>
  <c r="MU266" i="21" s="1"/>
  <c r="MX89" i="33"/>
  <c r="MX101" i="33" s="1"/>
  <c r="MX79" i="73" s="1"/>
  <c r="MW87" i="21"/>
  <c r="MV115" i="21"/>
  <c r="MV270" i="21" s="1"/>
  <c r="MV101" i="21"/>
  <c r="MV94" i="21"/>
  <c r="ML46" i="73" l="1"/>
  <c r="MI62" i="73"/>
  <c r="MK61" i="73"/>
  <c r="ML67" i="73"/>
  <c r="MG64" i="73"/>
  <c r="MG57" i="73"/>
  <c r="MK67" i="73"/>
  <c r="MI69" i="73"/>
  <c r="MI48" i="73"/>
  <c r="MG71" i="73"/>
  <c r="MJ69" i="73"/>
  <c r="ML53" i="73"/>
  <c r="ML60" i="73"/>
  <c r="MK60" i="73"/>
  <c r="MK53" i="73"/>
  <c r="MH70" i="73"/>
  <c r="MH49" i="73"/>
  <c r="MJ48" i="73"/>
  <c r="ML277" i="21"/>
  <c r="MN104" i="63"/>
  <c r="MN31" i="73" s="1"/>
  <c r="MJ206" i="21"/>
  <c r="MM203" i="21"/>
  <c r="MK123" i="21"/>
  <c r="MK278" i="21" s="1"/>
  <c r="MI230" i="33"/>
  <c r="MI20" i="73" s="1"/>
  <c r="MK188" i="63"/>
  <c r="MK33" i="73" s="1"/>
  <c r="MI125" i="21"/>
  <c r="MI280" i="21" s="1"/>
  <c r="MK189" i="63"/>
  <c r="MK40" i="73" s="1"/>
  <c r="MI231" i="33"/>
  <c r="MI27" i="73" s="1"/>
  <c r="MK205" i="21"/>
  <c r="MI207" i="21"/>
  <c r="MJ233" i="63"/>
  <c r="MJ34" i="73" s="1"/>
  <c r="MI278" i="63"/>
  <c r="MI35" i="73" s="1"/>
  <c r="MH126" i="21"/>
  <c r="MH281" i="21" s="1"/>
  <c r="MH275" i="33"/>
  <c r="MH28" i="73" s="1"/>
  <c r="MK143" i="33"/>
  <c r="MK18" i="73" s="1"/>
  <c r="MI279" i="63"/>
  <c r="MI42" i="73" s="1"/>
  <c r="MJ234" i="63"/>
  <c r="MJ41" i="73" s="1"/>
  <c r="MK206" i="21"/>
  <c r="MH274" i="33"/>
  <c r="MH21" i="73" s="1"/>
  <c r="MJ124" i="21"/>
  <c r="MJ279" i="21" s="1"/>
  <c r="MM104" i="63"/>
  <c r="MM31" i="73" s="1"/>
  <c r="MM105" i="63"/>
  <c r="MM38" i="73" s="1"/>
  <c r="ML204" i="21"/>
  <c r="MM144" i="63"/>
  <c r="MM39" i="73" s="1"/>
  <c r="ML143" i="63"/>
  <c r="ML32" i="73" s="1"/>
  <c r="MJ188" i="33"/>
  <c r="MJ26" i="73" s="1"/>
  <c r="MJ55" i="73" s="1"/>
  <c r="ML123" i="21"/>
  <c r="MZ89" i="63"/>
  <c r="MZ101" i="63" s="1"/>
  <c r="MZ86" i="73" s="1"/>
  <c r="MY168" i="21"/>
  <c r="MW193" i="21"/>
  <c r="MW190" i="21"/>
  <c r="MW191" i="21"/>
  <c r="MW192" i="21"/>
  <c r="MX196" i="21"/>
  <c r="MX175" i="21"/>
  <c r="MX182" i="21" s="1"/>
  <c r="MN203" i="21"/>
  <c r="MV109" i="21"/>
  <c r="MV264" i="21" s="1"/>
  <c r="MV110" i="21"/>
  <c r="MV265" i="21" s="1"/>
  <c r="MV112" i="21"/>
  <c r="MV267" i="21" s="1"/>
  <c r="MV111" i="21"/>
  <c r="MV266" i="21" s="1"/>
  <c r="MW101" i="21"/>
  <c r="MW115" i="21"/>
  <c r="MW270" i="21" s="1"/>
  <c r="MW94" i="21"/>
  <c r="MY89" i="33"/>
  <c r="MY101" i="33" s="1"/>
  <c r="MY79" i="73" s="1"/>
  <c r="MX87" i="21"/>
  <c r="MI70" i="73" l="1"/>
  <c r="MI49" i="73"/>
  <c r="MH50" i="73"/>
  <c r="MH71" i="73"/>
  <c r="MH57" i="73"/>
  <c r="MH64" i="73"/>
  <c r="MI56" i="73"/>
  <c r="MI63" i="73"/>
  <c r="MK68" i="73"/>
  <c r="MK47" i="73"/>
  <c r="MJ62" i="73"/>
  <c r="MI126" i="21"/>
  <c r="MI281" i="21" s="1"/>
  <c r="ML278" i="21"/>
  <c r="MI274" i="33"/>
  <c r="MI21" i="73" s="1"/>
  <c r="MI275" i="33"/>
  <c r="MI28" i="73" s="1"/>
  <c r="MN105" i="63"/>
  <c r="MN38" i="73" s="1"/>
  <c r="MJ230" i="33"/>
  <c r="MJ20" i="73" s="1"/>
  <c r="MM143" i="63"/>
  <c r="MM32" i="73" s="1"/>
  <c r="MK233" i="63"/>
  <c r="MK34" i="73" s="1"/>
  <c r="MK234" i="63"/>
  <c r="MK41" i="73" s="1"/>
  <c r="ML233" i="63"/>
  <c r="ML34" i="73" s="1"/>
  <c r="MJ125" i="21"/>
  <c r="MJ280" i="21" s="1"/>
  <c r="MJ231" i="33"/>
  <c r="MJ27" i="73" s="1"/>
  <c r="MJ63" i="73" s="1"/>
  <c r="MM204" i="21"/>
  <c r="MK187" i="33"/>
  <c r="MK19" i="73" s="1"/>
  <c r="MJ278" i="63"/>
  <c r="MJ35" i="73" s="1"/>
  <c r="MJ207" i="21"/>
  <c r="ML189" i="63"/>
  <c r="ML40" i="73" s="1"/>
  <c r="MJ279" i="63"/>
  <c r="MJ42" i="73" s="1"/>
  <c r="ML205" i="21"/>
  <c r="ML188" i="63"/>
  <c r="ML33" i="73" s="1"/>
  <c r="MM104" i="33"/>
  <c r="MM24" i="73" s="1"/>
  <c r="MM122" i="21"/>
  <c r="MM277" i="21" s="1"/>
  <c r="MM143" i="33"/>
  <c r="MM18" i="73" s="1"/>
  <c r="MM68" i="73" s="1"/>
  <c r="MM103" i="33"/>
  <c r="MM17" i="73" s="1"/>
  <c r="MJ126" i="21"/>
  <c r="ML144" i="33"/>
  <c r="ML25" i="73" s="1"/>
  <c r="MK124" i="21"/>
  <c r="MK279" i="21" s="1"/>
  <c r="MK188" i="33"/>
  <c r="MK26" i="73" s="1"/>
  <c r="ML143" i="33"/>
  <c r="ML18" i="73" s="1"/>
  <c r="MN104" i="33"/>
  <c r="MN24" i="73" s="1"/>
  <c r="MN60" i="73" s="1"/>
  <c r="MN122" i="21"/>
  <c r="MN277" i="21" s="1"/>
  <c r="MN103" i="33"/>
  <c r="MN17" i="73" s="1"/>
  <c r="MY175" i="21"/>
  <c r="MY182" i="21" s="1"/>
  <c r="MY196" i="21"/>
  <c r="MX191" i="21"/>
  <c r="MX190" i="21"/>
  <c r="MX193" i="21"/>
  <c r="MX192" i="21"/>
  <c r="NA89" i="63"/>
  <c r="NA101" i="63" s="1"/>
  <c r="NA86" i="73" s="1"/>
  <c r="MZ168" i="21"/>
  <c r="MX115" i="21"/>
  <c r="MX270" i="21" s="1"/>
  <c r="MX94" i="21"/>
  <c r="MX101" i="21"/>
  <c r="MZ89" i="33"/>
  <c r="MZ101" i="33" s="1"/>
  <c r="MZ79" i="73" s="1"/>
  <c r="MY87" i="21"/>
  <c r="MW109" i="21"/>
  <c r="MW264" i="21" s="1"/>
  <c r="MW110" i="21"/>
  <c r="MW265" i="21" s="1"/>
  <c r="MW111" i="21"/>
  <c r="MW266" i="21" s="1"/>
  <c r="MW112" i="21"/>
  <c r="MW267" i="21" s="1"/>
  <c r="MK207" i="21"/>
  <c r="MN67" i="73" l="1"/>
  <c r="MN46" i="73"/>
  <c r="MM46" i="73"/>
  <c r="MM67" i="73"/>
  <c r="MJ56" i="73"/>
  <c r="MI71" i="73"/>
  <c r="MI50" i="73"/>
  <c r="MK69" i="73"/>
  <c r="MK48" i="73"/>
  <c r="MJ70" i="73"/>
  <c r="MJ49" i="73"/>
  <c r="ML61" i="73"/>
  <c r="ML54" i="73"/>
  <c r="MM47" i="73"/>
  <c r="ML68" i="73"/>
  <c r="ML47" i="73"/>
  <c r="MM53" i="73"/>
  <c r="MM60" i="73"/>
  <c r="MN53" i="73"/>
  <c r="MK62" i="73"/>
  <c r="MK55" i="73"/>
  <c r="MI57" i="73"/>
  <c r="MI64" i="73"/>
  <c r="MO105" i="63"/>
  <c r="MO38" i="73" s="1"/>
  <c r="MN144" i="63"/>
  <c r="MN39" i="73" s="1"/>
  <c r="ML234" i="63"/>
  <c r="ML41" i="73" s="1"/>
  <c r="ML206" i="21"/>
  <c r="MK278" i="63"/>
  <c r="MK35" i="73" s="1"/>
  <c r="MK279" i="63"/>
  <c r="MK42" i="73" s="1"/>
  <c r="MN204" i="21"/>
  <c r="MN143" i="63"/>
  <c r="MN32" i="73" s="1"/>
  <c r="MM123" i="21"/>
  <c r="MM278" i="21" s="1"/>
  <c r="MM144" i="33"/>
  <c r="MM25" i="73" s="1"/>
  <c r="MM189" i="63"/>
  <c r="MM40" i="73" s="1"/>
  <c r="MM188" i="63"/>
  <c r="MM33" i="73" s="1"/>
  <c r="MM205" i="21"/>
  <c r="MJ281" i="21"/>
  <c r="MO203" i="21"/>
  <c r="ML124" i="21"/>
  <c r="ML279" i="21" s="1"/>
  <c r="MK230" i="33"/>
  <c r="MK20" i="73" s="1"/>
  <c r="ML187" i="33"/>
  <c r="ML19" i="73" s="1"/>
  <c r="MO104" i="63"/>
  <c r="MO31" i="73" s="1"/>
  <c r="ML188" i="33"/>
  <c r="ML26" i="73" s="1"/>
  <c r="MK125" i="21"/>
  <c r="MK280" i="21" s="1"/>
  <c r="MK231" i="33"/>
  <c r="MK27" i="73" s="1"/>
  <c r="MP105" i="63"/>
  <c r="MP38" i="73" s="1"/>
  <c r="MJ274" i="33"/>
  <c r="MJ21" i="73" s="1"/>
  <c r="MJ50" i="73" s="1"/>
  <c r="MJ275" i="33"/>
  <c r="MJ28" i="73" s="1"/>
  <c r="MO144" i="63"/>
  <c r="MO39" i="73" s="1"/>
  <c r="MO104" i="33"/>
  <c r="MO24" i="73" s="1"/>
  <c r="MO122" i="21"/>
  <c r="MO103" i="33"/>
  <c r="MO17" i="73" s="1"/>
  <c r="MZ175" i="21"/>
  <c r="MZ182" i="21" s="1"/>
  <c r="MZ196" i="21"/>
  <c r="MY192" i="21"/>
  <c r="MY193" i="21"/>
  <c r="MY191" i="21"/>
  <c r="MY190" i="21"/>
  <c r="NB89" i="63"/>
  <c r="NB101" i="63" s="1"/>
  <c r="NB86" i="73" s="1"/>
  <c r="NA168" i="21"/>
  <c r="MX109" i="21"/>
  <c r="MX264" i="21" s="1"/>
  <c r="MX110" i="21"/>
  <c r="MX265" i="21" s="1"/>
  <c r="MX112" i="21"/>
  <c r="MX267" i="21" s="1"/>
  <c r="MX111" i="21"/>
  <c r="MX266" i="21" s="1"/>
  <c r="NA89" i="33"/>
  <c r="NA101" i="33" s="1"/>
  <c r="NA79" i="73" s="1"/>
  <c r="MZ87" i="21"/>
  <c r="MY115" i="21"/>
  <c r="MY270" i="21" s="1"/>
  <c r="MY101" i="21"/>
  <c r="MY94" i="21"/>
  <c r="MK63" i="73" l="1"/>
  <c r="MK56" i="73"/>
  <c r="MO46" i="73"/>
  <c r="MO67" i="73"/>
  <c r="ML62" i="73"/>
  <c r="ML55" i="73"/>
  <c r="MO60" i="73"/>
  <c r="MO53" i="73"/>
  <c r="ML69" i="73"/>
  <c r="ML48" i="73"/>
  <c r="MM61" i="73"/>
  <c r="MM54" i="73"/>
  <c r="MJ57" i="73"/>
  <c r="MJ64" i="73"/>
  <c r="MK70" i="73"/>
  <c r="MK49" i="73"/>
  <c r="MJ71" i="73"/>
  <c r="ML125" i="21"/>
  <c r="ML280" i="21" s="1"/>
  <c r="MN144" i="33"/>
  <c r="MN25" i="73" s="1"/>
  <c r="MO277" i="21"/>
  <c r="MN143" i="33"/>
  <c r="MN18" i="73" s="1"/>
  <c r="MN123" i="21"/>
  <c r="MN278" i="21" s="1"/>
  <c r="ML279" i="63"/>
  <c r="ML42" i="73" s="1"/>
  <c r="MM187" i="33"/>
  <c r="MM19" i="73" s="1"/>
  <c r="MM124" i="21"/>
  <c r="MM279" i="21" s="1"/>
  <c r="ML230" i="33"/>
  <c r="ML20" i="73" s="1"/>
  <c r="ML231" i="33"/>
  <c r="ML27" i="73" s="1"/>
  <c r="MM230" i="33"/>
  <c r="MM20" i="73" s="1"/>
  <c r="MM234" i="63"/>
  <c r="MM41" i="73" s="1"/>
  <c r="MN189" i="63"/>
  <c r="MN40" i="73" s="1"/>
  <c r="MP203" i="21"/>
  <c r="MN188" i="63"/>
  <c r="MN33" i="73" s="1"/>
  <c r="ML207" i="21"/>
  <c r="MP104" i="63"/>
  <c r="MP31" i="73" s="1"/>
  <c r="MK274" i="33"/>
  <c r="MK21" i="73" s="1"/>
  <c r="MK71" i="73" s="1"/>
  <c r="MN205" i="21"/>
  <c r="ML278" i="63"/>
  <c r="ML35" i="73" s="1"/>
  <c r="MO204" i="21"/>
  <c r="MO143" i="63"/>
  <c r="MO32" i="73" s="1"/>
  <c r="MK126" i="21"/>
  <c r="MK281" i="21" s="1"/>
  <c r="MO143" i="33"/>
  <c r="MO18" i="73" s="1"/>
  <c r="MK275" i="33"/>
  <c r="MK28" i="73" s="1"/>
  <c r="MM188" i="33"/>
  <c r="MM26" i="73" s="1"/>
  <c r="MN233" i="63"/>
  <c r="MN34" i="73" s="1"/>
  <c r="MM233" i="63"/>
  <c r="MM34" i="73" s="1"/>
  <c r="MM206" i="21"/>
  <c r="NA175" i="21"/>
  <c r="NA182" i="21" s="1"/>
  <c r="NA196" i="21"/>
  <c r="NC89" i="63"/>
  <c r="NC101" i="63" s="1"/>
  <c r="NC86" i="73" s="1"/>
  <c r="NB168" i="21"/>
  <c r="MP104" i="33"/>
  <c r="MP24" i="73" s="1"/>
  <c r="MP122" i="21"/>
  <c r="MP103" i="33"/>
  <c r="MP17" i="73" s="1"/>
  <c r="MZ191" i="21"/>
  <c r="MZ190" i="21"/>
  <c r="MZ193" i="21"/>
  <c r="MZ192" i="21"/>
  <c r="MY109" i="21"/>
  <c r="MY264" i="21" s="1"/>
  <c r="MY110" i="21"/>
  <c r="MY265" i="21" s="1"/>
  <c r="MY112" i="21"/>
  <c r="MY267" i="21" s="1"/>
  <c r="MY111" i="21"/>
  <c r="MY266" i="21" s="1"/>
  <c r="MZ115" i="21"/>
  <c r="MZ270" i="21" s="1"/>
  <c r="MZ94" i="21"/>
  <c r="MZ101" i="21"/>
  <c r="NB89" i="33"/>
  <c r="NB101" i="33" s="1"/>
  <c r="NB79" i="73" s="1"/>
  <c r="NA87" i="21"/>
  <c r="MP46" i="73" l="1"/>
  <c r="MM70" i="73"/>
  <c r="MK50" i="73"/>
  <c r="MM49" i="73"/>
  <c r="MP53" i="73"/>
  <c r="MP60" i="73"/>
  <c r="MM62" i="73"/>
  <c r="MM55" i="73"/>
  <c r="ML63" i="73"/>
  <c r="ML56" i="73"/>
  <c r="MN54" i="73"/>
  <c r="MN61" i="73"/>
  <c r="MK64" i="73"/>
  <c r="MK57" i="73"/>
  <c r="ML70" i="73"/>
  <c r="ML49" i="73"/>
  <c r="MO47" i="73"/>
  <c r="MO68" i="73"/>
  <c r="MM48" i="73"/>
  <c r="MM69" i="73"/>
  <c r="MN47" i="73"/>
  <c r="MN68" i="73"/>
  <c r="MP67" i="73"/>
  <c r="MN187" i="33"/>
  <c r="MN19" i="73" s="1"/>
  <c r="MM278" i="63"/>
  <c r="MM35" i="73" s="1"/>
  <c r="MM279" i="63"/>
  <c r="MM42" i="73" s="1"/>
  <c r="MM207" i="21"/>
  <c r="MN234" i="63"/>
  <c r="MN41" i="73" s="1"/>
  <c r="ML274" i="33"/>
  <c r="ML21" i="73" s="1"/>
  <c r="ML71" i="73" s="1"/>
  <c r="MN206" i="21"/>
  <c r="MM231" i="33"/>
  <c r="MM27" i="73" s="1"/>
  <c r="ML275" i="33"/>
  <c r="ML28" i="73" s="1"/>
  <c r="ML64" i="73" s="1"/>
  <c r="MP144" i="63"/>
  <c r="MP39" i="73" s="1"/>
  <c r="MP204" i="21"/>
  <c r="MN188" i="33"/>
  <c r="MN26" i="73" s="1"/>
  <c r="MN62" i="73" s="1"/>
  <c r="MP277" i="21"/>
  <c r="MM125" i="21"/>
  <c r="MM280" i="21" s="1"/>
  <c r="ML126" i="21"/>
  <c r="ML281" i="21" s="1"/>
  <c r="MN124" i="21"/>
  <c r="MN279" i="21" s="1"/>
  <c r="MO123" i="21"/>
  <c r="MO278" i="21" s="1"/>
  <c r="MO205" i="21"/>
  <c r="MQ104" i="63"/>
  <c r="MQ31" i="73" s="1"/>
  <c r="MP143" i="63"/>
  <c r="MP32" i="73" s="1"/>
  <c r="MQ203" i="21"/>
  <c r="MQ105" i="63"/>
  <c r="MQ38" i="73" s="1"/>
  <c r="MO144" i="33"/>
  <c r="MO25" i="73" s="1"/>
  <c r="MO188" i="63"/>
  <c r="MO33" i="73" s="1"/>
  <c r="MO189" i="63"/>
  <c r="MO40" i="73" s="1"/>
  <c r="MO234" i="63"/>
  <c r="MO41" i="73" s="1"/>
  <c r="MP144" i="33"/>
  <c r="MP25" i="73" s="1"/>
  <c r="NB175" i="21"/>
  <c r="NB182" i="21" s="1"/>
  <c r="NB196" i="21"/>
  <c r="NA191" i="21"/>
  <c r="NA190" i="21"/>
  <c r="NA192" i="21"/>
  <c r="NA193" i="21"/>
  <c r="NC168" i="21"/>
  <c r="ND89" i="63"/>
  <c r="ND101" i="63" s="1"/>
  <c r="ND86" i="73" s="1"/>
  <c r="MZ109" i="21"/>
  <c r="MZ264" i="21" s="1"/>
  <c r="MZ110" i="21"/>
  <c r="MZ265" i="21" s="1"/>
  <c r="MZ111" i="21"/>
  <c r="MZ266" i="21" s="1"/>
  <c r="MZ112" i="21"/>
  <c r="MZ267" i="21" s="1"/>
  <c r="NA115" i="21"/>
  <c r="NA270" i="21" s="1"/>
  <c r="NA101" i="21"/>
  <c r="NA94" i="21"/>
  <c r="NC89" i="33"/>
  <c r="NC101" i="33" s="1"/>
  <c r="NC79" i="73" s="1"/>
  <c r="NB87" i="21"/>
  <c r="MN55" i="73" l="1"/>
  <c r="MM56" i="73"/>
  <c r="MM63" i="73"/>
  <c r="MO54" i="73"/>
  <c r="MO61" i="73"/>
  <c r="ML57" i="73"/>
  <c r="ML50" i="73"/>
  <c r="MP61" i="73"/>
  <c r="MP54" i="73"/>
  <c r="MN48" i="73"/>
  <c r="MN69" i="73"/>
  <c r="MO233" i="63"/>
  <c r="MO34" i="73" s="1"/>
  <c r="MN207" i="21"/>
  <c r="MO124" i="21"/>
  <c r="MO279" i="21" s="1"/>
  <c r="MN278" i="63"/>
  <c r="MN35" i="73" s="1"/>
  <c r="MO188" i="33"/>
  <c r="MO26" i="73" s="1"/>
  <c r="MN279" i="63"/>
  <c r="MN42" i="73" s="1"/>
  <c r="MO187" i="33"/>
  <c r="MO19" i="73" s="1"/>
  <c r="MR105" i="63"/>
  <c r="MR38" i="73" s="1"/>
  <c r="MR203" i="21"/>
  <c r="MQ204" i="21"/>
  <c r="MM274" i="33"/>
  <c r="MM21" i="73" s="1"/>
  <c r="MM126" i="21"/>
  <c r="MM281" i="21" s="1"/>
  <c r="MM275" i="33"/>
  <c r="MM28" i="73" s="1"/>
  <c r="MP188" i="63"/>
  <c r="MP33" i="73" s="1"/>
  <c r="MR104" i="63"/>
  <c r="MR31" i="73" s="1"/>
  <c r="MP205" i="21"/>
  <c r="MO206" i="21"/>
  <c r="MQ144" i="63"/>
  <c r="MQ39" i="73" s="1"/>
  <c r="MP189" i="63"/>
  <c r="MP40" i="73" s="1"/>
  <c r="MQ143" i="63"/>
  <c r="MQ32" i="73" s="1"/>
  <c r="MP123" i="21"/>
  <c r="MP278" i="21" s="1"/>
  <c r="MQ103" i="33"/>
  <c r="MQ17" i="73" s="1"/>
  <c r="MR204" i="21"/>
  <c r="MP143" i="33"/>
  <c r="MP18" i="73" s="1"/>
  <c r="MP47" i="73" s="1"/>
  <c r="MP206" i="21"/>
  <c r="MS104" i="63"/>
  <c r="MS31" i="73" s="1"/>
  <c r="MQ104" i="33"/>
  <c r="MQ24" i="73" s="1"/>
  <c r="MN230" i="33"/>
  <c r="MN20" i="73" s="1"/>
  <c r="MN125" i="21"/>
  <c r="MN280" i="21" s="1"/>
  <c r="MN231" i="33"/>
  <c r="MN27" i="73" s="1"/>
  <c r="MR103" i="33"/>
  <c r="MR17" i="73" s="1"/>
  <c r="MQ122" i="21"/>
  <c r="MQ277" i="21" s="1"/>
  <c r="NB193" i="21"/>
  <c r="NB190" i="21"/>
  <c r="NB191" i="21"/>
  <c r="NB192" i="21"/>
  <c r="ND168" i="21"/>
  <c r="NE89" i="63"/>
  <c r="NE101" i="63" s="1"/>
  <c r="NE86" i="73" s="1"/>
  <c r="NC196" i="21"/>
  <c r="NC175" i="21"/>
  <c r="NC182" i="21" s="1"/>
  <c r="NA109" i="21"/>
  <c r="NA264" i="21" s="1"/>
  <c r="NA110" i="21"/>
  <c r="NA265" i="21" s="1"/>
  <c r="NA111" i="21"/>
  <c r="NA266" i="21" s="1"/>
  <c r="NA112" i="21"/>
  <c r="NA267" i="21" s="1"/>
  <c r="NB115" i="21"/>
  <c r="NB270" i="21" s="1"/>
  <c r="NB101" i="21"/>
  <c r="NB94" i="21"/>
  <c r="ND89" i="33"/>
  <c r="ND101" i="33" s="1"/>
  <c r="ND79" i="73" s="1"/>
  <c r="NC87" i="21"/>
  <c r="MO55" i="73" l="1"/>
  <c r="MO62" i="73"/>
  <c r="MN49" i="73"/>
  <c r="MN70" i="73"/>
  <c r="MQ60" i="73"/>
  <c r="MQ53" i="73"/>
  <c r="MM71" i="73"/>
  <c r="MM50" i="73"/>
  <c r="MM64" i="73"/>
  <c r="MM57" i="73"/>
  <c r="MR67" i="73"/>
  <c r="MR46" i="73"/>
  <c r="MO69" i="73"/>
  <c r="MO48" i="73"/>
  <c r="MN56" i="73"/>
  <c r="MN63" i="73"/>
  <c r="MQ46" i="73"/>
  <c r="MQ67" i="73"/>
  <c r="MP68" i="73"/>
  <c r="MQ188" i="63"/>
  <c r="MQ33" i="73" s="1"/>
  <c r="MQ205" i="21"/>
  <c r="MR144" i="63"/>
  <c r="MR39" i="73" s="1"/>
  <c r="MR143" i="63"/>
  <c r="MR32" i="73" s="1"/>
  <c r="MO207" i="21"/>
  <c r="MS105" i="63"/>
  <c r="MS38" i="73" s="1"/>
  <c r="MN126" i="21"/>
  <c r="MN281" i="21" s="1"/>
  <c r="MS203" i="21"/>
  <c r="MP234" i="63"/>
  <c r="MP41" i="73" s="1"/>
  <c r="MN275" i="33"/>
  <c r="MN28" i="73" s="1"/>
  <c r="MP233" i="63"/>
  <c r="MP34" i="73" s="1"/>
  <c r="MN274" i="33"/>
  <c r="MN21" i="73" s="1"/>
  <c r="MQ189" i="63"/>
  <c r="MQ40" i="73" s="1"/>
  <c r="MQ144" i="33"/>
  <c r="MQ25" i="73" s="1"/>
  <c r="MO279" i="63"/>
  <c r="MO42" i="73" s="1"/>
  <c r="MQ143" i="33"/>
  <c r="MQ18" i="73" s="1"/>
  <c r="MQ47" i="73" s="1"/>
  <c r="MP124" i="21"/>
  <c r="MP279" i="21" s="1"/>
  <c r="MO278" i="63"/>
  <c r="MO35" i="73" s="1"/>
  <c r="MQ123" i="21"/>
  <c r="MQ278" i="21" s="1"/>
  <c r="MR104" i="33"/>
  <c r="MR24" i="73" s="1"/>
  <c r="MS144" i="63"/>
  <c r="MS39" i="73" s="1"/>
  <c r="MO230" i="33"/>
  <c r="MO20" i="73" s="1"/>
  <c r="MP188" i="33"/>
  <c r="MP26" i="73" s="1"/>
  <c r="MP62" i="73" s="1"/>
  <c r="MP187" i="33"/>
  <c r="MP19" i="73" s="1"/>
  <c r="MP69" i="73" s="1"/>
  <c r="MO125" i="21"/>
  <c r="MO280" i="21" s="1"/>
  <c r="MO231" i="33"/>
  <c r="MO27" i="73" s="1"/>
  <c r="MR122" i="21"/>
  <c r="MR277" i="21" s="1"/>
  <c r="NE168" i="21"/>
  <c r="NF89" i="63"/>
  <c r="NF101" i="63" s="1"/>
  <c r="NF86" i="73" s="1"/>
  <c r="NC192" i="21"/>
  <c r="NC191" i="21"/>
  <c r="NC193" i="21"/>
  <c r="NC190" i="21"/>
  <c r="ND196" i="21"/>
  <c r="ND175" i="21"/>
  <c r="ND182" i="21" s="1"/>
  <c r="MS104" i="33"/>
  <c r="MS24" i="73" s="1"/>
  <c r="MS122" i="21"/>
  <c r="MS103" i="33"/>
  <c r="MS17" i="73" s="1"/>
  <c r="MS46" i="73" s="1"/>
  <c r="NC115" i="21"/>
  <c r="NC270" i="21" s="1"/>
  <c r="NC94" i="21"/>
  <c r="NC101" i="21"/>
  <c r="NE89" i="33"/>
  <c r="NE101" i="33" s="1"/>
  <c r="NE79" i="73" s="1"/>
  <c r="ND87" i="21"/>
  <c r="MR205" i="21"/>
  <c r="NB109" i="21"/>
  <c r="NB264" i="21" s="1"/>
  <c r="NB110" i="21"/>
  <c r="NB265" i="21" s="1"/>
  <c r="NB112" i="21"/>
  <c r="NB267" i="21" s="1"/>
  <c r="NB111" i="21"/>
  <c r="NB266" i="21" s="1"/>
  <c r="MS204" i="21"/>
  <c r="MP55" i="73" l="1"/>
  <c r="MP48" i="73"/>
  <c r="MO70" i="73"/>
  <c r="MO49" i="73"/>
  <c r="MQ61" i="73"/>
  <c r="MQ54" i="73"/>
  <c r="MS67" i="73"/>
  <c r="MR60" i="73"/>
  <c r="MR53" i="73"/>
  <c r="MN71" i="73"/>
  <c r="MN50" i="73"/>
  <c r="MQ68" i="73"/>
  <c r="MS60" i="73"/>
  <c r="MS53" i="73"/>
  <c r="MO63" i="73"/>
  <c r="MO56" i="73"/>
  <c r="MN64" i="73"/>
  <c r="MN57" i="73"/>
  <c r="MR189" i="63"/>
  <c r="MR40" i="73" s="1"/>
  <c r="MR188" i="63"/>
  <c r="MR33" i="73" s="1"/>
  <c r="MQ188" i="33"/>
  <c r="MQ26" i="73" s="1"/>
  <c r="MQ55" i="73" s="1"/>
  <c r="MT203" i="21"/>
  <c r="MS143" i="63"/>
  <c r="MS32" i="73" s="1"/>
  <c r="MQ187" i="33"/>
  <c r="MQ19" i="73" s="1"/>
  <c r="MQ48" i="73" s="1"/>
  <c r="MQ124" i="21"/>
  <c r="MQ279" i="21" s="1"/>
  <c r="MT105" i="63"/>
  <c r="MT38" i="73" s="1"/>
  <c r="MT104" i="63"/>
  <c r="MT31" i="73" s="1"/>
  <c r="MS277" i="21"/>
  <c r="MO126" i="21"/>
  <c r="MO281" i="21" s="1"/>
  <c r="MP279" i="63"/>
  <c r="MP42" i="73" s="1"/>
  <c r="MO275" i="33"/>
  <c r="MO28" i="73" s="1"/>
  <c r="MP278" i="63"/>
  <c r="MP35" i="73" s="1"/>
  <c r="MO274" i="33"/>
  <c r="MO21" i="73" s="1"/>
  <c r="MO50" i="73" s="1"/>
  <c r="MQ234" i="63"/>
  <c r="MQ41" i="73" s="1"/>
  <c r="MT143" i="63"/>
  <c r="MT32" i="73" s="1"/>
  <c r="MR143" i="33"/>
  <c r="MR18" i="73" s="1"/>
  <c r="MR123" i="21"/>
  <c r="MR278" i="21" s="1"/>
  <c r="MP125" i="21"/>
  <c r="MP280" i="21" s="1"/>
  <c r="MR144" i="33"/>
  <c r="MR25" i="73" s="1"/>
  <c r="MQ233" i="63"/>
  <c r="MQ34" i="73" s="1"/>
  <c r="MQ206" i="21"/>
  <c r="MP207" i="21"/>
  <c r="MP231" i="33"/>
  <c r="MP27" i="73" s="1"/>
  <c r="MP230" i="33"/>
  <c r="MP20" i="73" s="1"/>
  <c r="MU203" i="21"/>
  <c r="MR234" i="63"/>
  <c r="MR41" i="73" s="1"/>
  <c r="MR124" i="21"/>
  <c r="MR279" i="21" s="1"/>
  <c r="ND190" i="21"/>
  <c r="ND191" i="21"/>
  <c r="ND192" i="21"/>
  <c r="ND193" i="21"/>
  <c r="NG89" i="63"/>
  <c r="NG101" i="63" s="1"/>
  <c r="NG86" i="73" s="1"/>
  <c r="NF168" i="21"/>
  <c r="NE175" i="21"/>
  <c r="NE182" i="21" s="1"/>
  <c r="NE196" i="21"/>
  <c r="NC109" i="21"/>
  <c r="NC264" i="21" s="1"/>
  <c r="NC110" i="21"/>
  <c r="NC265" i="21" s="1"/>
  <c r="NC112" i="21"/>
  <c r="NC267" i="21" s="1"/>
  <c r="NC111" i="21"/>
  <c r="NC266" i="21" s="1"/>
  <c r="ND115" i="21"/>
  <c r="ND270" i="21" s="1"/>
  <c r="ND101" i="21"/>
  <c r="ND94" i="21"/>
  <c r="NF89" i="33"/>
  <c r="NF101" i="33" s="1"/>
  <c r="NF79" i="73" s="1"/>
  <c r="NE87" i="21"/>
  <c r="MQ69" i="73" l="1"/>
  <c r="MP63" i="73"/>
  <c r="MP56" i="73"/>
  <c r="MQ62" i="73"/>
  <c r="MR68" i="73"/>
  <c r="MR47" i="73"/>
  <c r="MO64" i="73"/>
  <c r="MO57" i="73"/>
  <c r="MP70" i="73"/>
  <c r="MP49" i="73"/>
  <c r="MR61" i="73"/>
  <c r="MR54" i="73"/>
  <c r="MO71" i="73"/>
  <c r="MR233" i="63"/>
  <c r="MR34" i="73" s="1"/>
  <c r="MT144" i="63"/>
  <c r="MT39" i="73" s="1"/>
  <c r="MQ279" i="63"/>
  <c r="MQ42" i="73" s="1"/>
  <c r="MT204" i="21"/>
  <c r="MQ278" i="63"/>
  <c r="MQ35" i="73" s="1"/>
  <c r="MQ207" i="21"/>
  <c r="MQ125" i="21"/>
  <c r="MQ280" i="21" s="1"/>
  <c r="MQ231" i="33"/>
  <c r="MQ27" i="73" s="1"/>
  <c r="MQ230" i="33"/>
  <c r="MQ20" i="73" s="1"/>
  <c r="MS143" i="33"/>
  <c r="MS18" i="73" s="1"/>
  <c r="MS144" i="33"/>
  <c r="MS25" i="73" s="1"/>
  <c r="MS123" i="21"/>
  <c r="MS278" i="21" s="1"/>
  <c r="MP274" i="33"/>
  <c r="MP21" i="73" s="1"/>
  <c r="MS205" i="21"/>
  <c r="MP126" i="21"/>
  <c r="MP281" i="21" s="1"/>
  <c r="MT103" i="33"/>
  <c r="MT17" i="73" s="1"/>
  <c r="MT46" i="73" s="1"/>
  <c r="MP275" i="33"/>
  <c r="MP28" i="73" s="1"/>
  <c r="MR231" i="33"/>
  <c r="MR27" i="73" s="1"/>
  <c r="MT122" i="21"/>
  <c r="MT277" i="21" s="1"/>
  <c r="MR206" i="21"/>
  <c r="MR188" i="33"/>
  <c r="MR26" i="73" s="1"/>
  <c r="MR187" i="33"/>
  <c r="MR19" i="73" s="1"/>
  <c r="MR69" i="73" s="1"/>
  <c r="MS189" i="63"/>
  <c r="MS40" i="73" s="1"/>
  <c r="MS188" i="63"/>
  <c r="MS33" i="73" s="1"/>
  <c r="MU204" i="21"/>
  <c r="MU104" i="63"/>
  <c r="MU31" i="73" s="1"/>
  <c r="MU105" i="63"/>
  <c r="MU38" i="73" s="1"/>
  <c r="MT104" i="33"/>
  <c r="MT24" i="73" s="1"/>
  <c r="MT144" i="33"/>
  <c r="MT25" i="73" s="1"/>
  <c r="NE193" i="21"/>
  <c r="NE191" i="21"/>
  <c r="NE190" i="21"/>
  <c r="NE192" i="21"/>
  <c r="NF175" i="21"/>
  <c r="NF182" i="21" s="1"/>
  <c r="NF196" i="21"/>
  <c r="NH89" i="63"/>
  <c r="NH101" i="63" s="1"/>
  <c r="NH86" i="73" s="1"/>
  <c r="NG168" i="21"/>
  <c r="NE115" i="21"/>
  <c r="NE270" i="21" s="1"/>
  <c r="NE94" i="21"/>
  <c r="NE101" i="21"/>
  <c r="ND109" i="21"/>
  <c r="ND264" i="21" s="1"/>
  <c r="ND110" i="21"/>
  <c r="ND265" i="21" s="1"/>
  <c r="ND111" i="21"/>
  <c r="ND266" i="21" s="1"/>
  <c r="ND112" i="21"/>
  <c r="ND267" i="21" s="1"/>
  <c r="NG89" i="33"/>
  <c r="NG101" i="33" s="1"/>
  <c r="NG79" i="73" s="1"/>
  <c r="NF87" i="21"/>
  <c r="MR63" i="73" l="1"/>
  <c r="MT67" i="73"/>
  <c r="MR48" i="73"/>
  <c r="MT53" i="73"/>
  <c r="MT60" i="73"/>
  <c r="MS61" i="73"/>
  <c r="MS54" i="73"/>
  <c r="MT61" i="73"/>
  <c r="MT54" i="73"/>
  <c r="MS47" i="73"/>
  <c r="MS68" i="73"/>
  <c r="MP64" i="73"/>
  <c r="MP57" i="73"/>
  <c r="MQ49" i="73"/>
  <c r="MQ70" i="73"/>
  <c r="MR62" i="73"/>
  <c r="MR55" i="73"/>
  <c r="MQ56" i="73"/>
  <c r="MQ63" i="73"/>
  <c r="MP50" i="73"/>
  <c r="MP71" i="73"/>
  <c r="MR56" i="73"/>
  <c r="MV203" i="21"/>
  <c r="MV105" i="63"/>
  <c r="MV38" i="73" s="1"/>
  <c r="MS206" i="21"/>
  <c r="MR279" i="63"/>
  <c r="MR42" i="73" s="1"/>
  <c r="MS188" i="33"/>
  <c r="MS26" i="73" s="1"/>
  <c r="MR278" i="63"/>
  <c r="MR35" i="73" s="1"/>
  <c r="MS187" i="33"/>
  <c r="MS19" i="73" s="1"/>
  <c r="MR207" i="21"/>
  <c r="MU144" i="63"/>
  <c r="MU39" i="73" s="1"/>
  <c r="MR125" i="21"/>
  <c r="MR280" i="21" s="1"/>
  <c r="MR230" i="33"/>
  <c r="MR20" i="73" s="1"/>
  <c r="MU103" i="33"/>
  <c r="MU17" i="73" s="1"/>
  <c r="MS234" i="63"/>
  <c r="MS41" i="73" s="1"/>
  <c r="MT188" i="63"/>
  <c r="MT33" i="73" s="1"/>
  <c r="MQ126" i="21"/>
  <c r="MQ281" i="21" s="1"/>
  <c r="MT205" i="21"/>
  <c r="MQ274" i="33"/>
  <c r="MQ21" i="73" s="1"/>
  <c r="MS233" i="63"/>
  <c r="MS34" i="73" s="1"/>
  <c r="MT123" i="21"/>
  <c r="MT278" i="21" s="1"/>
  <c r="MT189" i="63"/>
  <c r="MT40" i="73" s="1"/>
  <c r="MV104" i="63"/>
  <c r="MV31" i="73" s="1"/>
  <c r="MQ275" i="33"/>
  <c r="MQ28" i="73" s="1"/>
  <c r="MT143" i="33"/>
  <c r="MT18" i="73" s="1"/>
  <c r="MU143" i="63"/>
  <c r="MU32" i="73" s="1"/>
  <c r="MW104" i="63"/>
  <c r="MW31" i="73" s="1"/>
  <c r="MS125" i="21"/>
  <c r="MU122" i="21"/>
  <c r="MU277" i="21" s="1"/>
  <c r="MU104" i="33"/>
  <c r="MU24" i="73" s="1"/>
  <c r="MR275" i="33"/>
  <c r="MR28" i="73" s="1"/>
  <c r="MS124" i="21"/>
  <c r="MS279" i="21" s="1"/>
  <c r="MU123" i="21"/>
  <c r="MU278" i="21" s="1"/>
  <c r="NF191" i="21"/>
  <c r="NF192" i="21"/>
  <c r="NF190" i="21"/>
  <c r="NF193" i="21"/>
  <c r="MV104" i="33"/>
  <c r="MV24" i="73" s="1"/>
  <c r="MV103" i="33"/>
  <c r="MV17" i="73" s="1"/>
  <c r="MV122" i="21"/>
  <c r="NI89" i="63"/>
  <c r="NI101" i="63" s="1"/>
  <c r="NI86" i="73" s="1"/>
  <c r="NH168" i="21"/>
  <c r="NG175" i="21"/>
  <c r="NG182" i="21" s="1"/>
  <c r="NG196" i="21"/>
  <c r="NF115" i="21"/>
  <c r="NF270" i="21" s="1"/>
  <c r="NF94" i="21"/>
  <c r="NF101" i="21"/>
  <c r="NE109" i="21"/>
  <c r="NE264" i="21" s="1"/>
  <c r="NE110" i="21"/>
  <c r="NE265" i="21" s="1"/>
  <c r="NE111" i="21"/>
  <c r="NE266" i="21" s="1"/>
  <c r="NE112" i="21"/>
  <c r="NE267" i="21" s="1"/>
  <c r="NH89" i="33"/>
  <c r="NH101" i="33" s="1"/>
  <c r="NH79" i="73" s="1"/>
  <c r="NG87" i="21"/>
  <c r="MV60" i="73" l="1"/>
  <c r="MU53" i="73"/>
  <c r="MU60" i="73"/>
  <c r="MU46" i="73"/>
  <c r="MU67" i="73"/>
  <c r="MR57" i="73"/>
  <c r="MR70" i="73"/>
  <c r="MR49" i="73"/>
  <c r="MV53" i="73"/>
  <c r="MQ71" i="73"/>
  <c r="MQ50" i="73"/>
  <c r="MT68" i="73"/>
  <c r="MT47" i="73"/>
  <c r="MS69" i="73"/>
  <c r="MS48" i="73"/>
  <c r="MQ57" i="73"/>
  <c r="MQ64" i="73"/>
  <c r="MR64" i="73"/>
  <c r="MV67" i="73"/>
  <c r="MV46" i="73"/>
  <c r="MS62" i="73"/>
  <c r="MS55" i="73"/>
  <c r="MV277" i="21"/>
  <c r="MS280" i="21"/>
  <c r="MU205" i="21"/>
  <c r="MV144" i="63"/>
  <c r="MV39" i="73" s="1"/>
  <c r="MV143" i="63"/>
  <c r="MV32" i="73" s="1"/>
  <c r="MT233" i="63"/>
  <c r="MT34" i="73" s="1"/>
  <c r="MS207" i="21"/>
  <c r="MS278" i="63"/>
  <c r="MS35" i="73" s="1"/>
  <c r="MV204" i="21"/>
  <c r="MW105" i="63"/>
  <c r="MW38" i="73" s="1"/>
  <c r="MS230" i="33"/>
  <c r="MS20" i="73" s="1"/>
  <c r="MW203" i="21"/>
  <c r="MS231" i="33"/>
  <c r="MS27" i="73" s="1"/>
  <c r="MU143" i="33"/>
  <c r="MU18" i="73" s="1"/>
  <c r="MU47" i="73" s="1"/>
  <c r="MU144" i="33"/>
  <c r="MU25" i="73" s="1"/>
  <c r="MT124" i="21"/>
  <c r="MT279" i="21" s="1"/>
  <c r="MT188" i="33"/>
  <c r="MT26" i="73" s="1"/>
  <c r="MR274" i="33"/>
  <c r="MR21" i="73" s="1"/>
  <c r="MR126" i="21"/>
  <c r="MR281" i="21" s="1"/>
  <c r="MX104" i="63"/>
  <c r="MX31" i="73" s="1"/>
  <c r="MU188" i="63"/>
  <c r="MU33" i="73" s="1"/>
  <c r="MS279" i="63"/>
  <c r="MS42" i="73" s="1"/>
  <c r="MT187" i="33"/>
  <c r="MT19" i="73" s="1"/>
  <c r="MU189" i="63"/>
  <c r="MU40" i="73" s="1"/>
  <c r="MT234" i="63"/>
  <c r="MT41" i="73" s="1"/>
  <c r="MW204" i="21"/>
  <c r="MT206" i="21"/>
  <c r="MV144" i="33"/>
  <c r="MV25" i="73" s="1"/>
  <c r="MW104" i="33"/>
  <c r="MW24" i="73" s="1"/>
  <c r="MW103" i="33"/>
  <c r="MW17" i="73" s="1"/>
  <c r="MW122" i="21"/>
  <c r="NH175" i="21"/>
  <c r="NH182" i="21" s="1"/>
  <c r="NH196" i="21"/>
  <c r="NJ89" i="63"/>
  <c r="NJ101" i="63" s="1"/>
  <c r="NJ86" i="73" s="1"/>
  <c r="NI168" i="21"/>
  <c r="NG190" i="21"/>
  <c r="NG193" i="21"/>
  <c r="NG192" i="21"/>
  <c r="NG191" i="21"/>
  <c r="NG115" i="21"/>
  <c r="NG270" i="21" s="1"/>
  <c r="NG94" i="21"/>
  <c r="NG101" i="21"/>
  <c r="NI89" i="33"/>
  <c r="NI101" i="33" s="1"/>
  <c r="NI79" i="73" s="1"/>
  <c r="NH87" i="21"/>
  <c r="NF109" i="21"/>
  <c r="NF264" i="21" s="1"/>
  <c r="NF110" i="21"/>
  <c r="NF265" i="21" s="1"/>
  <c r="NF112" i="21"/>
  <c r="NF267" i="21" s="1"/>
  <c r="NF111" i="21"/>
  <c r="NF266" i="21" s="1"/>
  <c r="MU68" i="73" l="1"/>
  <c r="MT69" i="73"/>
  <c r="MT48" i="73"/>
  <c r="MU61" i="73"/>
  <c r="MU54" i="73"/>
  <c r="MW46" i="73"/>
  <c r="MW67" i="73"/>
  <c r="MW53" i="73"/>
  <c r="MW60" i="73"/>
  <c r="MS56" i="73"/>
  <c r="MS63" i="73"/>
  <c r="MS70" i="73"/>
  <c r="MS49" i="73"/>
  <c r="MR71" i="73"/>
  <c r="MR50" i="73"/>
  <c r="MV61" i="73"/>
  <c r="MV54" i="73"/>
  <c r="MT62" i="73"/>
  <c r="MT55" i="73"/>
  <c r="MV188" i="63"/>
  <c r="MV33" i="73" s="1"/>
  <c r="MV205" i="21"/>
  <c r="MW143" i="63"/>
  <c r="MW32" i="73" s="1"/>
  <c r="MW144" i="63"/>
  <c r="MW39" i="73" s="1"/>
  <c r="MW277" i="21"/>
  <c r="MT279" i="63"/>
  <c r="MT42" i="73" s="1"/>
  <c r="MT207" i="21"/>
  <c r="MV206" i="21"/>
  <c r="MX203" i="21"/>
  <c r="MV189" i="63"/>
  <c r="MV40" i="73" s="1"/>
  <c r="MX144" i="63"/>
  <c r="MX39" i="73" s="1"/>
  <c r="MT278" i="63"/>
  <c r="MT35" i="73" s="1"/>
  <c r="MV143" i="33"/>
  <c r="MV18" i="73" s="1"/>
  <c r="MV123" i="21"/>
  <c r="MV278" i="21" s="1"/>
  <c r="MX105" i="63"/>
  <c r="MX38" i="73" s="1"/>
  <c r="MU234" i="63"/>
  <c r="MU41" i="73" s="1"/>
  <c r="MU206" i="21"/>
  <c r="MU233" i="63"/>
  <c r="MU34" i="73" s="1"/>
  <c r="MT125" i="21"/>
  <c r="MT280" i="21" s="1"/>
  <c r="MT231" i="33"/>
  <c r="MT27" i="73" s="1"/>
  <c r="MT230" i="33"/>
  <c r="MT20" i="73" s="1"/>
  <c r="MS275" i="33"/>
  <c r="MS28" i="73" s="1"/>
  <c r="MS57" i="73" s="1"/>
  <c r="MS274" i="33"/>
  <c r="MS21" i="73" s="1"/>
  <c r="MS50" i="73" s="1"/>
  <c r="MS126" i="21"/>
  <c r="MS281" i="21" s="1"/>
  <c r="MU187" i="33"/>
  <c r="MU19" i="73" s="1"/>
  <c r="MU124" i="21"/>
  <c r="MU279" i="21" s="1"/>
  <c r="MU188" i="33"/>
  <c r="MU26" i="73" s="1"/>
  <c r="NI175" i="21"/>
  <c r="NI182" i="21" s="1"/>
  <c r="NI196" i="21"/>
  <c r="NK89" i="63"/>
  <c r="NK101" i="63" s="1"/>
  <c r="NK86" i="73" s="1"/>
  <c r="NJ168" i="21"/>
  <c r="NH190" i="21"/>
  <c r="NH192" i="21"/>
  <c r="NH191" i="21"/>
  <c r="NH193" i="21"/>
  <c r="NH115" i="21"/>
  <c r="NH270" i="21" s="1"/>
  <c r="NH94" i="21"/>
  <c r="NH101" i="21"/>
  <c r="NJ89" i="33"/>
  <c r="NJ101" i="33" s="1"/>
  <c r="NJ79" i="73" s="1"/>
  <c r="NI87" i="21"/>
  <c r="NG109" i="21"/>
  <c r="NG264" i="21" s="1"/>
  <c r="NG112" i="21"/>
  <c r="NG267" i="21" s="1"/>
  <c r="NG110" i="21"/>
  <c r="NG265" i="21" s="1"/>
  <c r="NG111" i="21"/>
  <c r="NG266" i="21" s="1"/>
  <c r="MS71" i="73" l="1"/>
  <c r="MS64" i="73"/>
  <c r="MU69" i="73"/>
  <c r="MU48" i="73"/>
  <c r="MT56" i="73"/>
  <c r="MT63" i="73"/>
  <c r="MU62" i="73"/>
  <c r="MU55" i="73"/>
  <c r="MT70" i="73"/>
  <c r="MT49" i="73"/>
  <c r="MV68" i="73"/>
  <c r="MV47" i="73"/>
  <c r="MV234" i="63"/>
  <c r="MV41" i="73" s="1"/>
  <c r="MX204" i="21"/>
  <c r="MV233" i="63"/>
  <c r="MV34" i="73" s="1"/>
  <c r="MX143" i="63"/>
  <c r="MX32" i="73" s="1"/>
  <c r="MY203" i="21"/>
  <c r="MW123" i="21"/>
  <c r="MW278" i="21" s="1"/>
  <c r="MW188" i="63"/>
  <c r="MW33" i="73" s="1"/>
  <c r="MV188" i="33"/>
  <c r="MV26" i="73" s="1"/>
  <c r="MV62" i="73" s="1"/>
  <c r="MT275" i="33"/>
  <c r="MT28" i="73" s="1"/>
  <c r="MW205" i="21"/>
  <c r="MW189" i="63"/>
  <c r="MW40" i="73" s="1"/>
  <c r="MT274" i="33"/>
  <c r="MT21" i="73" s="1"/>
  <c r="MV124" i="21"/>
  <c r="MV279" i="21" s="1"/>
  <c r="MW144" i="33"/>
  <c r="MW25" i="73" s="1"/>
  <c r="MV187" i="33"/>
  <c r="MV19" i="73" s="1"/>
  <c r="MW143" i="33"/>
  <c r="MW18" i="73" s="1"/>
  <c r="MY105" i="63"/>
  <c r="MY38" i="73" s="1"/>
  <c r="MU278" i="63"/>
  <c r="MU35" i="73" s="1"/>
  <c r="MU207" i="21"/>
  <c r="MY104" i="63"/>
  <c r="MY31" i="73" s="1"/>
  <c r="MU279" i="63"/>
  <c r="MU42" i="73" s="1"/>
  <c r="MY144" i="63"/>
  <c r="MY39" i="73" s="1"/>
  <c r="MV125" i="21"/>
  <c r="MV280" i="21" s="1"/>
  <c r="MX103" i="33"/>
  <c r="MX17" i="73" s="1"/>
  <c r="MX46" i="73" s="1"/>
  <c r="MW206" i="21"/>
  <c r="MX122" i="21"/>
  <c r="MX277" i="21" s="1"/>
  <c r="MU125" i="21"/>
  <c r="MU280" i="21" s="1"/>
  <c r="MT126" i="21"/>
  <c r="MT281" i="21" s="1"/>
  <c r="MU231" i="33"/>
  <c r="MU27" i="73" s="1"/>
  <c r="MU56" i="73" s="1"/>
  <c r="MX104" i="33"/>
  <c r="MX24" i="73" s="1"/>
  <c r="MU230" i="33"/>
  <c r="MU20" i="73" s="1"/>
  <c r="MU49" i="73" s="1"/>
  <c r="NJ175" i="21"/>
  <c r="NJ182" i="21" s="1"/>
  <c r="NJ196" i="21"/>
  <c r="NK168" i="21"/>
  <c r="NL89" i="63"/>
  <c r="NL101" i="63" s="1"/>
  <c r="NL86" i="73" s="1"/>
  <c r="NI192" i="21"/>
  <c r="NI193" i="21"/>
  <c r="NI190" i="21"/>
  <c r="NI191" i="21"/>
  <c r="NI115" i="21"/>
  <c r="NI270" i="21" s="1"/>
  <c r="NI94" i="21"/>
  <c r="NI101" i="21"/>
  <c r="NJ87" i="21"/>
  <c r="NK89" i="33"/>
  <c r="NK101" i="33" s="1"/>
  <c r="NK79" i="73" s="1"/>
  <c r="NH109" i="21"/>
  <c r="NH264" i="21" s="1"/>
  <c r="NH111" i="21"/>
  <c r="NH266" i="21" s="1"/>
  <c r="NH110" i="21"/>
  <c r="NH265" i="21" s="1"/>
  <c r="NH112" i="21"/>
  <c r="NH267" i="21" s="1"/>
  <c r="MW68" i="73" l="1"/>
  <c r="MW47" i="73"/>
  <c r="MX67" i="73"/>
  <c r="MV48" i="73"/>
  <c r="MV69" i="73"/>
  <c r="MT64" i="73"/>
  <c r="MT57" i="73"/>
  <c r="MW54" i="73"/>
  <c r="MW61" i="73"/>
  <c r="MX60" i="73"/>
  <c r="MX53" i="73"/>
  <c r="MT71" i="73"/>
  <c r="MT50" i="73"/>
  <c r="MU70" i="73"/>
  <c r="MV55" i="73"/>
  <c r="MU63" i="73"/>
  <c r="MY204" i="21"/>
  <c r="MX189" i="63"/>
  <c r="MX40" i="73" s="1"/>
  <c r="MX143" i="33"/>
  <c r="MX18" i="73" s="1"/>
  <c r="MX144" i="33"/>
  <c r="MX25" i="73" s="1"/>
  <c r="MW124" i="21"/>
  <c r="MW279" i="21" s="1"/>
  <c r="MZ105" i="63"/>
  <c r="MZ38" i="73" s="1"/>
  <c r="MX123" i="21"/>
  <c r="MX278" i="21" s="1"/>
  <c r="MX205" i="21"/>
  <c r="MX188" i="63"/>
  <c r="MX33" i="73" s="1"/>
  <c r="MW233" i="63"/>
  <c r="MW34" i="73" s="1"/>
  <c r="MW234" i="63"/>
  <c r="MW41" i="73" s="1"/>
  <c r="MY143" i="63"/>
  <c r="MY32" i="73" s="1"/>
  <c r="MV279" i="63"/>
  <c r="MV42" i="73" s="1"/>
  <c r="MV278" i="63"/>
  <c r="MV35" i="73" s="1"/>
  <c r="MY123" i="21"/>
  <c r="MZ104" i="63"/>
  <c r="MZ31" i="73" s="1"/>
  <c r="MZ203" i="21"/>
  <c r="MV207" i="21"/>
  <c r="MZ204" i="21"/>
  <c r="MW188" i="33"/>
  <c r="MW26" i="73" s="1"/>
  <c r="MY104" i="33"/>
  <c r="MY24" i="73" s="1"/>
  <c r="MV230" i="33"/>
  <c r="MV20" i="73" s="1"/>
  <c r="MY103" i="33"/>
  <c r="MY17" i="73" s="1"/>
  <c r="MV231" i="33"/>
  <c r="MV27" i="73" s="1"/>
  <c r="MV56" i="73" s="1"/>
  <c r="MY122" i="21"/>
  <c r="MY277" i="21" s="1"/>
  <c r="MW187" i="33"/>
  <c r="MW19" i="73" s="1"/>
  <c r="MU275" i="33"/>
  <c r="MU28" i="73" s="1"/>
  <c r="MX233" i="63"/>
  <c r="MX34" i="73" s="1"/>
  <c r="MU274" i="33"/>
  <c r="MU21" i="73" s="1"/>
  <c r="MU126" i="21"/>
  <c r="MU281" i="21" s="1"/>
  <c r="MW125" i="21"/>
  <c r="MW280" i="21" s="1"/>
  <c r="NK175" i="21"/>
  <c r="NK182" i="21" s="1"/>
  <c r="NK196" i="21"/>
  <c r="NM89" i="63"/>
  <c r="NM101" i="63" s="1"/>
  <c r="NM86" i="73" s="1"/>
  <c r="NL168" i="21"/>
  <c r="NJ190" i="21"/>
  <c r="NJ192" i="21"/>
  <c r="NJ193" i="21"/>
  <c r="NJ191" i="21"/>
  <c r="MZ122" i="21"/>
  <c r="MZ103" i="33"/>
  <c r="MZ17" i="73" s="1"/>
  <c r="MZ104" i="33"/>
  <c r="MZ24" i="73" s="1"/>
  <c r="MZ144" i="63"/>
  <c r="MZ39" i="73" s="1"/>
  <c r="NL89" i="33"/>
  <c r="NL101" i="33" s="1"/>
  <c r="NL79" i="73" s="1"/>
  <c r="NK87" i="21"/>
  <c r="NI109" i="21"/>
  <c r="NI264" i="21" s="1"/>
  <c r="NI110" i="21"/>
  <c r="NI265" i="21" s="1"/>
  <c r="NI111" i="21"/>
  <c r="NI266" i="21" s="1"/>
  <c r="NI112" i="21"/>
  <c r="NI267" i="21" s="1"/>
  <c r="NJ115" i="21"/>
  <c r="NJ270" i="21" s="1"/>
  <c r="NJ94" i="21"/>
  <c r="NJ101" i="21"/>
  <c r="MV63" i="73" l="1"/>
  <c r="MZ46" i="73"/>
  <c r="MZ67" i="73"/>
  <c r="MU71" i="73"/>
  <c r="MU50" i="73"/>
  <c r="MY53" i="73"/>
  <c r="MY60" i="73"/>
  <c r="MW55" i="73"/>
  <c r="MW62" i="73"/>
  <c r="MX61" i="73"/>
  <c r="MX54" i="73"/>
  <c r="MU57" i="73"/>
  <c r="MU64" i="73"/>
  <c r="MX47" i="73"/>
  <c r="MX68" i="73"/>
  <c r="MZ53" i="73"/>
  <c r="MZ60" i="73"/>
  <c r="MW48" i="73"/>
  <c r="MW69" i="73"/>
  <c r="MY46" i="73"/>
  <c r="MY67" i="73"/>
  <c r="MV70" i="73"/>
  <c r="MV49" i="73"/>
  <c r="MY278" i="21"/>
  <c r="MX206" i="21"/>
  <c r="MZ277" i="21"/>
  <c r="MV274" i="33"/>
  <c r="MV21" i="73" s="1"/>
  <c r="MV126" i="21"/>
  <c r="MV281" i="21" s="1"/>
  <c r="MV275" i="33"/>
  <c r="MV28" i="73" s="1"/>
  <c r="MZ143" i="63"/>
  <c r="MZ32" i="73" s="1"/>
  <c r="MX234" i="63"/>
  <c r="MX41" i="73" s="1"/>
  <c r="MW279" i="63"/>
  <c r="MW42" i="73" s="1"/>
  <c r="MW278" i="63"/>
  <c r="MW35" i="73" s="1"/>
  <c r="MW207" i="21"/>
  <c r="MY189" i="63"/>
  <c r="MY40" i="73" s="1"/>
  <c r="MY205" i="21"/>
  <c r="MW231" i="33"/>
  <c r="MW27" i="73" s="1"/>
  <c r="MY188" i="63"/>
  <c r="MY33" i="73" s="1"/>
  <c r="MW230" i="33"/>
  <c r="MW20" i="73" s="1"/>
  <c r="MY143" i="33"/>
  <c r="MY18" i="73" s="1"/>
  <c r="MY68" i="73" s="1"/>
  <c r="MY144" i="33"/>
  <c r="MY25" i="73" s="1"/>
  <c r="NA104" i="63"/>
  <c r="NA31" i="73" s="1"/>
  <c r="NA203" i="21"/>
  <c r="NA105" i="63"/>
  <c r="NA38" i="73" s="1"/>
  <c r="MX187" i="33"/>
  <c r="MX19" i="73" s="1"/>
  <c r="MX188" i="33"/>
  <c r="MX26" i="73" s="1"/>
  <c r="MX55" i="73" s="1"/>
  <c r="MX124" i="21"/>
  <c r="MX279" i="21" s="1"/>
  <c r="MY124" i="21"/>
  <c r="NK193" i="21"/>
  <c r="NK190" i="21"/>
  <c r="NK191" i="21"/>
  <c r="NK192" i="21"/>
  <c r="NL196" i="21"/>
  <c r="NL175" i="21"/>
  <c r="NL182" i="21" s="1"/>
  <c r="NN89" i="63"/>
  <c r="NN101" i="63" s="1"/>
  <c r="NN86" i="73" s="1"/>
  <c r="NM168" i="21"/>
  <c r="NJ109" i="21"/>
  <c r="NJ264" i="21" s="1"/>
  <c r="NJ110" i="21"/>
  <c r="NJ265" i="21" s="1"/>
  <c r="NJ111" i="21"/>
  <c r="NJ266" i="21" s="1"/>
  <c r="NJ112" i="21"/>
  <c r="NJ267" i="21" s="1"/>
  <c r="NK115" i="21"/>
  <c r="NK270" i="21" s="1"/>
  <c r="NK94" i="21"/>
  <c r="NK101" i="21"/>
  <c r="NM89" i="33"/>
  <c r="NM101" i="33" s="1"/>
  <c r="NM79" i="73" s="1"/>
  <c r="NL87" i="21"/>
  <c r="MY47" i="73" l="1"/>
  <c r="MX69" i="73"/>
  <c r="MX48" i="73"/>
  <c r="MW63" i="73"/>
  <c r="MW56" i="73"/>
  <c r="MV64" i="73"/>
  <c r="MV57" i="73"/>
  <c r="MX62" i="73"/>
  <c r="MW70" i="73"/>
  <c r="MW49" i="73"/>
  <c r="MY61" i="73"/>
  <c r="MY54" i="73"/>
  <c r="MV50" i="73"/>
  <c r="MV71" i="73"/>
  <c r="MX278" i="63"/>
  <c r="MX35" i="73" s="1"/>
  <c r="MX207" i="21"/>
  <c r="MX230" i="33"/>
  <c r="MX20" i="73" s="1"/>
  <c r="MX231" i="33"/>
  <c r="MX27" i="73" s="1"/>
  <c r="MX279" i="63"/>
  <c r="MX42" i="73" s="1"/>
  <c r="MX125" i="21"/>
  <c r="MX280" i="21" s="1"/>
  <c r="MZ144" i="33"/>
  <c r="MZ25" i="73" s="1"/>
  <c r="MZ123" i="21"/>
  <c r="MZ278" i="21" s="1"/>
  <c r="MZ143" i="33"/>
  <c r="MZ18" i="73" s="1"/>
  <c r="MZ188" i="63"/>
  <c r="MZ33" i="73" s="1"/>
  <c r="NB203" i="21"/>
  <c r="NB105" i="63"/>
  <c r="NB38" i="73" s="1"/>
  <c r="NB104" i="63"/>
  <c r="NB31" i="73" s="1"/>
  <c r="MW275" i="33"/>
  <c r="MW28" i="73" s="1"/>
  <c r="MY233" i="63"/>
  <c r="MY34" i="73" s="1"/>
  <c r="MY279" i="21"/>
  <c r="MZ205" i="21"/>
  <c r="MY206" i="21"/>
  <c r="MY234" i="63"/>
  <c r="MY41" i="73" s="1"/>
  <c r="MZ189" i="63"/>
  <c r="MZ40" i="73" s="1"/>
  <c r="NB204" i="21"/>
  <c r="NA204" i="21"/>
  <c r="MW274" i="33"/>
  <c r="MW21" i="73" s="1"/>
  <c r="MW50" i="73" s="1"/>
  <c r="NA103" i="33"/>
  <c r="NA17" i="73" s="1"/>
  <c r="NA144" i="63"/>
  <c r="NA39" i="73" s="1"/>
  <c r="NA143" i="63"/>
  <c r="NA32" i="73" s="1"/>
  <c r="MW126" i="21"/>
  <c r="MW281" i="21" s="1"/>
  <c r="MY188" i="33"/>
  <c r="MY26" i="73" s="1"/>
  <c r="MY62" i="73" s="1"/>
  <c r="MY187" i="33"/>
  <c r="MY19" i="73" s="1"/>
  <c r="NA122" i="21"/>
  <c r="NA277" i="21" s="1"/>
  <c r="NA104" i="33"/>
  <c r="NA24" i="73" s="1"/>
  <c r="MY125" i="21"/>
  <c r="NM175" i="21"/>
  <c r="NM182" i="21" s="1"/>
  <c r="NM196" i="21"/>
  <c r="NO89" i="63"/>
  <c r="NO101" i="63" s="1"/>
  <c r="NO86" i="73" s="1"/>
  <c r="NN168" i="21"/>
  <c r="NL191" i="21"/>
  <c r="NL193" i="21"/>
  <c r="NL192" i="21"/>
  <c r="NL190" i="21"/>
  <c r="NB104" i="33"/>
  <c r="NB24" i="73" s="1"/>
  <c r="NB103" i="33"/>
  <c r="NB17" i="73" s="1"/>
  <c r="NN89" i="33"/>
  <c r="NN101" i="33" s="1"/>
  <c r="NN79" i="73" s="1"/>
  <c r="NM87" i="21"/>
  <c r="NK109" i="21"/>
  <c r="NK264" i="21" s="1"/>
  <c r="NK110" i="21"/>
  <c r="NK265" i="21" s="1"/>
  <c r="NK111" i="21"/>
  <c r="NK266" i="21" s="1"/>
  <c r="NK112" i="21"/>
  <c r="NK267" i="21" s="1"/>
  <c r="NL115" i="21"/>
  <c r="NL270" i="21" s="1"/>
  <c r="NL94" i="21"/>
  <c r="NL101" i="21"/>
  <c r="MW71" i="73" l="1"/>
  <c r="NB46" i="73"/>
  <c r="NB67" i="73"/>
  <c r="NA60" i="73"/>
  <c r="NA53" i="73"/>
  <c r="MZ61" i="73"/>
  <c r="MZ54" i="73"/>
  <c r="MW64" i="73"/>
  <c r="MW57" i="73"/>
  <c r="MY48" i="73"/>
  <c r="MY69" i="73"/>
  <c r="MX63" i="73"/>
  <c r="MX56" i="73"/>
  <c r="MZ68" i="73"/>
  <c r="MZ47" i="73"/>
  <c r="MX70" i="73"/>
  <c r="MX49" i="73"/>
  <c r="NB53" i="73"/>
  <c r="NB60" i="73"/>
  <c r="NA46" i="73"/>
  <c r="NA67" i="73"/>
  <c r="MY55" i="73"/>
  <c r="NB144" i="63"/>
  <c r="NB39" i="73" s="1"/>
  <c r="NC104" i="63"/>
  <c r="NC31" i="73" s="1"/>
  <c r="NC203" i="21"/>
  <c r="NC105" i="63"/>
  <c r="NC38" i="73" s="1"/>
  <c r="NB143" i="63"/>
  <c r="NB32" i="73" s="1"/>
  <c r="MY280" i="21"/>
  <c r="MZ206" i="21"/>
  <c r="MZ233" i="63"/>
  <c r="MZ34" i="73" s="1"/>
  <c r="NB143" i="33"/>
  <c r="NB18" i="73" s="1"/>
  <c r="MZ234" i="63"/>
  <c r="MZ41" i="73" s="1"/>
  <c r="MZ188" i="33"/>
  <c r="MZ26" i="73" s="1"/>
  <c r="MZ124" i="21"/>
  <c r="MZ279" i="21" s="1"/>
  <c r="MZ187" i="33"/>
  <c r="MZ19" i="73" s="1"/>
  <c r="MZ69" i="73" s="1"/>
  <c r="MX275" i="33"/>
  <c r="MX28" i="73" s="1"/>
  <c r="MX274" i="33"/>
  <c r="MX21" i="73" s="1"/>
  <c r="MX126" i="21"/>
  <c r="MX281" i="21" s="1"/>
  <c r="MY279" i="63"/>
  <c r="MY42" i="73" s="1"/>
  <c r="MY207" i="21"/>
  <c r="MY278" i="63"/>
  <c r="MY35" i="73" s="1"/>
  <c r="NA205" i="21"/>
  <c r="NA188" i="63"/>
  <c r="NA33" i="73" s="1"/>
  <c r="NA189" i="63"/>
  <c r="NA40" i="73" s="1"/>
  <c r="NB122" i="21"/>
  <c r="NB277" i="21" s="1"/>
  <c r="NA123" i="21"/>
  <c r="NA278" i="21" s="1"/>
  <c r="NA143" i="33"/>
  <c r="NA18" i="73" s="1"/>
  <c r="NA144" i="33"/>
  <c r="NA25" i="73" s="1"/>
  <c r="NA54" i="73" s="1"/>
  <c r="MY231" i="33"/>
  <c r="MY27" i="73" s="1"/>
  <c r="MY230" i="33"/>
  <c r="MY20" i="73" s="1"/>
  <c r="ND104" i="63"/>
  <c r="ND31" i="73" s="1"/>
  <c r="NA233" i="63"/>
  <c r="NA34" i="73" s="1"/>
  <c r="NM192" i="21"/>
  <c r="NM193" i="21"/>
  <c r="NM191" i="21"/>
  <c r="NM190" i="21"/>
  <c r="NP89" i="63"/>
  <c r="NP101" i="63" s="1"/>
  <c r="NP86" i="73" s="1"/>
  <c r="NO168" i="21"/>
  <c r="NN175" i="21"/>
  <c r="NN182" i="21" s="1"/>
  <c r="NN196" i="21"/>
  <c r="NL109" i="21"/>
  <c r="NL264" i="21" s="1"/>
  <c r="NL110" i="21"/>
  <c r="NL265" i="21" s="1"/>
  <c r="NL112" i="21"/>
  <c r="NL267" i="21" s="1"/>
  <c r="NL111" i="21"/>
  <c r="NL266" i="21" s="1"/>
  <c r="NM115" i="21"/>
  <c r="NM270" i="21" s="1"/>
  <c r="NM94" i="21"/>
  <c r="NM101" i="21"/>
  <c r="NO89" i="33"/>
  <c r="NO101" i="33" s="1"/>
  <c r="NO79" i="73" s="1"/>
  <c r="NN87" i="21"/>
  <c r="NA68" i="73" l="1"/>
  <c r="NA47" i="73"/>
  <c r="MZ48" i="73"/>
  <c r="MX71" i="73"/>
  <c r="MX50" i="73"/>
  <c r="NA61" i="73"/>
  <c r="MX64" i="73"/>
  <c r="MX57" i="73"/>
  <c r="NB47" i="73"/>
  <c r="NB68" i="73"/>
  <c r="MY49" i="73"/>
  <c r="MY70" i="73"/>
  <c r="MY63" i="73"/>
  <c r="MY56" i="73"/>
  <c r="MZ62" i="73"/>
  <c r="MZ55" i="73"/>
  <c r="MZ279" i="63"/>
  <c r="MZ42" i="73" s="1"/>
  <c r="NA206" i="21"/>
  <c r="NB144" i="33"/>
  <c r="NB25" i="73" s="1"/>
  <c r="NB54" i="73" s="1"/>
  <c r="NA124" i="21"/>
  <c r="NA279" i="21" s="1"/>
  <c r="NB123" i="21"/>
  <c r="NB278" i="21" s="1"/>
  <c r="NA188" i="33"/>
  <c r="NA26" i="73" s="1"/>
  <c r="NA187" i="33"/>
  <c r="NA19" i="73" s="1"/>
  <c r="NC122" i="21"/>
  <c r="NC277" i="21" s="1"/>
  <c r="NC103" i="33"/>
  <c r="NC17" i="73" s="1"/>
  <c r="NC144" i="63"/>
  <c r="NC39" i="73" s="1"/>
  <c r="NC104" i="33"/>
  <c r="NC24" i="73" s="1"/>
  <c r="NC143" i="63"/>
  <c r="NC32" i="73" s="1"/>
  <c r="NC204" i="21"/>
  <c r="MZ278" i="63"/>
  <c r="MZ35" i="73" s="1"/>
  <c r="ND105" i="63"/>
  <c r="ND38" i="73" s="1"/>
  <c r="ND203" i="21"/>
  <c r="MZ207" i="21"/>
  <c r="NB233" i="63"/>
  <c r="NB34" i="73" s="1"/>
  <c r="NB205" i="21"/>
  <c r="NB189" i="63"/>
  <c r="NB40" i="73" s="1"/>
  <c r="NA234" i="63"/>
  <c r="NA41" i="73" s="1"/>
  <c r="NB188" i="63"/>
  <c r="NB33" i="73" s="1"/>
  <c r="NC123" i="21"/>
  <c r="MY275" i="33"/>
  <c r="MY28" i="73" s="1"/>
  <c r="MZ231" i="33"/>
  <c r="MZ27" i="73" s="1"/>
  <c r="MZ63" i="73" s="1"/>
  <c r="MZ126" i="21"/>
  <c r="MZ230" i="33"/>
  <c r="MZ20" i="73" s="1"/>
  <c r="MZ125" i="21"/>
  <c r="MZ280" i="21" s="1"/>
  <c r="MY274" i="33"/>
  <c r="MY21" i="73" s="1"/>
  <c r="MY126" i="21"/>
  <c r="MY281" i="21" s="1"/>
  <c r="NN193" i="21"/>
  <c r="NN190" i="21"/>
  <c r="NN192" i="21"/>
  <c r="NN191" i="21"/>
  <c r="NO196" i="21"/>
  <c r="NO175" i="21"/>
  <c r="NO182" i="21" s="1"/>
  <c r="NP168" i="21"/>
  <c r="NQ89" i="63"/>
  <c r="NQ101" i="63" s="1"/>
  <c r="NQ86" i="73" s="1"/>
  <c r="ND122" i="21"/>
  <c r="ND103" i="33"/>
  <c r="ND17" i="73" s="1"/>
  <c r="ND104" i="33"/>
  <c r="ND24" i="73" s="1"/>
  <c r="NM109" i="21"/>
  <c r="NM264" i="21" s="1"/>
  <c r="NM110" i="21"/>
  <c r="NM265" i="21" s="1"/>
  <c r="NM111" i="21"/>
  <c r="NM266" i="21" s="1"/>
  <c r="NM112" i="21"/>
  <c r="NM267" i="21" s="1"/>
  <c r="ND204" i="21"/>
  <c r="ND143" i="63"/>
  <c r="ND32" i="73" s="1"/>
  <c r="ND144" i="63"/>
  <c r="ND39" i="73" s="1"/>
  <c r="NN115" i="21"/>
  <c r="NN270" i="21" s="1"/>
  <c r="NN94" i="21"/>
  <c r="NN101" i="21"/>
  <c r="NP89" i="33"/>
  <c r="NP101" i="33" s="1"/>
  <c r="NP79" i="73" s="1"/>
  <c r="NO87" i="21"/>
  <c r="MZ70" i="73" l="1"/>
  <c r="MZ49" i="73"/>
  <c r="NA62" i="73"/>
  <c r="NA55" i="73"/>
  <c r="NB61" i="73"/>
  <c r="MY71" i="73"/>
  <c r="MY50" i="73"/>
  <c r="MZ56" i="73"/>
  <c r="ND67" i="73"/>
  <c r="ND46" i="73"/>
  <c r="MY57" i="73"/>
  <c r="MY64" i="73"/>
  <c r="NC60" i="73"/>
  <c r="NC53" i="73"/>
  <c r="ND53" i="73"/>
  <c r="ND60" i="73"/>
  <c r="NC46" i="73"/>
  <c r="NC67" i="73"/>
  <c r="NA69" i="73"/>
  <c r="NA48" i="73"/>
  <c r="NC188" i="63"/>
  <c r="NC33" i="73" s="1"/>
  <c r="NB125" i="21"/>
  <c r="NC205" i="21"/>
  <c r="NE105" i="63"/>
  <c r="NE38" i="73" s="1"/>
  <c r="MZ274" i="33"/>
  <c r="MZ21" i="73" s="1"/>
  <c r="MZ50" i="73" s="1"/>
  <c r="NA231" i="33"/>
  <c r="NA27" i="73" s="1"/>
  <c r="NA63" i="73" s="1"/>
  <c r="NA230" i="33"/>
  <c r="NA20" i="73" s="1"/>
  <c r="NA125" i="21"/>
  <c r="NA280" i="21" s="1"/>
  <c r="NA279" i="63"/>
  <c r="NA42" i="73" s="1"/>
  <c r="NC278" i="21"/>
  <c r="NB187" i="33"/>
  <c r="NB19" i="73" s="1"/>
  <c r="NB124" i="21"/>
  <c r="NB279" i="21" s="1"/>
  <c r="NB188" i="33"/>
  <c r="NB26" i="73" s="1"/>
  <c r="NA278" i="63"/>
  <c r="NA35" i="73" s="1"/>
  <c r="ND277" i="21"/>
  <c r="NC233" i="63"/>
  <c r="NC34" i="73" s="1"/>
  <c r="NA207" i="21"/>
  <c r="NF203" i="21"/>
  <c r="MZ281" i="21"/>
  <c r="NC143" i="33"/>
  <c r="NC18" i="73" s="1"/>
  <c r="NC68" i="73" s="1"/>
  <c r="NC144" i="33"/>
  <c r="NC25" i="73" s="1"/>
  <c r="NB234" i="63"/>
  <c r="NB41" i="73" s="1"/>
  <c r="NC189" i="63"/>
  <c r="NC40" i="73" s="1"/>
  <c r="NB206" i="21"/>
  <c r="MZ275" i="33"/>
  <c r="MZ28" i="73" s="1"/>
  <c r="NE203" i="21"/>
  <c r="NE104" i="63"/>
  <c r="NE31" i="73" s="1"/>
  <c r="NP175" i="21"/>
  <c r="NP182" i="21" s="1"/>
  <c r="NP196" i="21"/>
  <c r="NE103" i="33"/>
  <c r="NE17" i="73" s="1"/>
  <c r="NE104" i="33"/>
  <c r="NE24" i="73" s="1"/>
  <c r="NR89" i="63"/>
  <c r="NR101" i="63" s="1"/>
  <c r="NR86" i="73" s="1"/>
  <c r="NQ168" i="21"/>
  <c r="NO190" i="21"/>
  <c r="NO193" i="21"/>
  <c r="NO191" i="21"/>
  <c r="NO192" i="21"/>
  <c r="NO115" i="21"/>
  <c r="NO270" i="21" s="1"/>
  <c r="NO94" i="21"/>
  <c r="NO101" i="21"/>
  <c r="NQ89" i="33"/>
  <c r="NQ101" i="33" s="1"/>
  <c r="NQ79" i="73" s="1"/>
  <c r="NP87" i="21"/>
  <c r="NN109" i="21"/>
  <c r="NN264" i="21" s="1"/>
  <c r="NN110" i="21"/>
  <c r="NN265" i="21" s="1"/>
  <c r="NN111" i="21"/>
  <c r="NN266" i="21" s="1"/>
  <c r="NN112" i="21"/>
  <c r="NN267" i="21" s="1"/>
  <c r="NE60" i="73" l="1"/>
  <c r="MZ71" i="73"/>
  <c r="NA70" i="73"/>
  <c r="NA49" i="73"/>
  <c r="NE46" i="73"/>
  <c r="NE67" i="73"/>
  <c r="NC61" i="73"/>
  <c r="NC54" i="73"/>
  <c r="NB62" i="73"/>
  <c r="NB55" i="73"/>
  <c r="NE53" i="73"/>
  <c r="NB69" i="73"/>
  <c r="NB48" i="73"/>
  <c r="NC47" i="73"/>
  <c r="MZ64" i="73"/>
  <c r="MZ57" i="73"/>
  <c r="NA56" i="73"/>
  <c r="NE144" i="63"/>
  <c r="NE39" i="73" s="1"/>
  <c r="NE143" i="63"/>
  <c r="NE32" i="73" s="1"/>
  <c r="NB231" i="33"/>
  <c r="NB27" i="73" s="1"/>
  <c r="NB230" i="33"/>
  <c r="NB20" i="73" s="1"/>
  <c r="NC234" i="63"/>
  <c r="NC41" i="73" s="1"/>
  <c r="NB280" i="21"/>
  <c r="NB278" i="63"/>
  <c r="NB35" i="73" s="1"/>
  <c r="ND189" i="63"/>
  <c r="ND40" i="73" s="1"/>
  <c r="NB207" i="21"/>
  <c r="NB279" i="63"/>
  <c r="NB42" i="73" s="1"/>
  <c r="ND143" i="33"/>
  <c r="ND18" i="73" s="1"/>
  <c r="NC206" i="21"/>
  <c r="ND144" i="33"/>
  <c r="ND25" i="73" s="1"/>
  <c r="ND123" i="21"/>
  <c r="ND278" i="21" s="1"/>
  <c r="NF105" i="63"/>
  <c r="NF38" i="73" s="1"/>
  <c r="NE122" i="21"/>
  <c r="NE277" i="21" s="1"/>
  <c r="NF104" i="63"/>
  <c r="NF31" i="73" s="1"/>
  <c r="NC187" i="33"/>
  <c r="NC19" i="73" s="1"/>
  <c r="NC48" i="73" s="1"/>
  <c r="ND205" i="21"/>
  <c r="NA126" i="21"/>
  <c r="NA281" i="21" s="1"/>
  <c r="ND188" i="63"/>
  <c r="ND33" i="73" s="1"/>
  <c r="NG105" i="63"/>
  <c r="NG38" i="73" s="1"/>
  <c r="NE204" i="21"/>
  <c r="ND206" i="21"/>
  <c r="NC124" i="21"/>
  <c r="NC279" i="21" s="1"/>
  <c r="NC188" i="33"/>
  <c r="NC26" i="73" s="1"/>
  <c r="NF144" i="63"/>
  <c r="NF39" i="73" s="1"/>
  <c r="NA274" i="33"/>
  <c r="NA21" i="73" s="1"/>
  <c r="NA71" i="73" s="1"/>
  <c r="NA275" i="33"/>
  <c r="NA28" i="73" s="1"/>
  <c r="NE144" i="33"/>
  <c r="NE25" i="73" s="1"/>
  <c r="NS89" i="63"/>
  <c r="NS101" i="63" s="1"/>
  <c r="NS86" i="73" s="1"/>
  <c r="NR168" i="21"/>
  <c r="NP192" i="21"/>
  <c r="NP190" i="21"/>
  <c r="NP193" i="21"/>
  <c r="NP191" i="21"/>
  <c r="NQ175" i="21"/>
  <c r="NQ182" i="21" s="1"/>
  <c r="NQ196" i="21"/>
  <c r="NO109" i="21"/>
  <c r="NO264" i="21" s="1"/>
  <c r="NO110" i="21"/>
  <c r="NO265" i="21" s="1"/>
  <c r="NO112" i="21"/>
  <c r="NO267" i="21" s="1"/>
  <c r="NO111" i="21"/>
  <c r="NO266" i="21" s="1"/>
  <c r="NP115" i="21"/>
  <c r="NP270" i="21" s="1"/>
  <c r="NP101" i="21"/>
  <c r="NP94" i="21"/>
  <c r="NR89" i="33"/>
  <c r="NR101" i="33" s="1"/>
  <c r="NR79" i="73" s="1"/>
  <c r="NQ87" i="21"/>
  <c r="NE205" i="21"/>
  <c r="NA50" i="73" l="1"/>
  <c r="NA57" i="73"/>
  <c r="NA64" i="73"/>
  <c r="ND61" i="73"/>
  <c r="ND54" i="73"/>
  <c r="NB49" i="73"/>
  <c r="NB70" i="73"/>
  <c r="NC62" i="73"/>
  <c r="NC55" i="73"/>
  <c r="NE54" i="73"/>
  <c r="NE61" i="73"/>
  <c r="NB63" i="73"/>
  <c r="NB56" i="73"/>
  <c r="ND68" i="73"/>
  <c r="ND47" i="73"/>
  <c r="NC69" i="73"/>
  <c r="ND188" i="33"/>
  <c r="ND26" i="73" s="1"/>
  <c r="ND187" i="33"/>
  <c r="ND19" i="73" s="1"/>
  <c r="ND48" i="73" s="1"/>
  <c r="ND124" i="21"/>
  <c r="ND279" i="21" s="1"/>
  <c r="NB126" i="21"/>
  <c r="NB281" i="21" s="1"/>
  <c r="NB275" i="33"/>
  <c r="NB28" i="73" s="1"/>
  <c r="ND233" i="63"/>
  <c r="ND34" i="73" s="1"/>
  <c r="NC279" i="63"/>
  <c r="NC42" i="73" s="1"/>
  <c r="NB274" i="33"/>
  <c r="NB21" i="73" s="1"/>
  <c r="NF123" i="21"/>
  <c r="NE123" i="21"/>
  <c r="NE278" i="21" s="1"/>
  <c r="NG104" i="63"/>
  <c r="NG31" i="73" s="1"/>
  <c r="NF204" i="21"/>
  <c r="NE143" i="33"/>
  <c r="NE18" i="73" s="1"/>
  <c r="NE206" i="21"/>
  <c r="NC278" i="63"/>
  <c r="NC35" i="73" s="1"/>
  <c r="NC207" i="21"/>
  <c r="NG203" i="21"/>
  <c r="NF143" i="63"/>
  <c r="NF32" i="73" s="1"/>
  <c r="NF104" i="33"/>
  <c r="NF24" i="73" s="1"/>
  <c r="NF103" i="33"/>
  <c r="NF17" i="73" s="1"/>
  <c r="NF46" i="73" s="1"/>
  <c r="NF122" i="21"/>
  <c r="NF277" i="21" s="1"/>
  <c r="ND234" i="63"/>
  <c r="ND41" i="73" s="1"/>
  <c r="NG204" i="21"/>
  <c r="NE188" i="63"/>
  <c r="NE33" i="73" s="1"/>
  <c r="NE189" i="63"/>
  <c r="NE40" i="73" s="1"/>
  <c r="ND125" i="21"/>
  <c r="ND280" i="21" s="1"/>
  <c r="NE188" i="33"/>
  <c r="NE26" i="73" s="1"/>
  <c r="NC230" i="33"/>
  <c r="NC20" i="73" s="1"/>
  <c r="NC49" i="73" s="1"/>
  <c r="NC231" i="33"/>
  <c r="NC27" i="73" s="1"/>
  <c r="NC125" i="21"/>
  <c r="NC280" i="21" s="1"/>
  <c r="NQ190" i="21"/>
  <c r="NQ193" i="21"/>
  <c r="NQ192" i="21"/>
  <c r="NQ191" i="21"/>
  <c r="NR175" i="21"/>
  <c r="NR182" i="21" s="1"/>
  <c r="NR196" i="21"/>
  <c r="NT89" i="63"/>
  <c r="NT101" i="63" s="1"/>
  <c r="NT86" i="73" s="1"/>
  <c r="NS168" i="21"/>
  <c r="NG122" i="21"/>
  <c r="NG103" i="33"/>
  <c r="NG17" i="73" s="1"/>
  <c r="NG104" i="33"/>
  <c r="NG24" i="73" s="1"/>
  <c r="NS89" i="33"/>
  <c r="NS101" i="33" s="1"/>
  <c r="NS79" i="73" s="1"/>
  <c r="NR87" i="21"/>
  <c r="NP109" i="21"/>
  <c r="NP264" i="21" s="1"/>
  <c r="NP110" i="21"/>
  <c r="NP265" i="21" s="1"/>
  <c r="NP112" i="21"/>
  <c r="NP267" i="21" s="1"/>
  <c r="NP111" i="21"/>
  <c r="NP266" i="21" s="1"/>
  <c r="NQ115" i="21"/>
  <c r="NQ270" i="21" s="1"/>
  <c r="NQ101" i="21"/>
  <c r="NQ94" i="21"/>
  <c r="NC70" i="73" l="1"/>
  <c r="NG60" i="73"/>
  <c r="NG53" i="73"/>
  <c r="ND62" i="73"/>
  <c r="ND55" i="73"/>
  <c r="NE62" i="73"/>
  <c r="NE55" i="73"/>
  <c r="NG46" i="73"/>
  <c r="NG67" i="73"/>
  <c r="ND69" i="73"/>
  <c r="NF60" i="73"/>
  <c r="NF53" i="73"/>
  <c r="NB71" i="73"/>
  <c r="NB50" i="73"/>
  <c r="NC56" i="73"/>
  <c r="NC63" i="73"/>
  <c r="NE68" i="73"/>
  <c r="NE47" i="73"/>
  <c r="NB64" i="73"/>
  <c r="NB57" i="73"/>
  <c r="NF67" i="73"/>
  <c r="ND279" i="63"/>
  <c r="ND42" i="73" s="1"/>
  <c r="NG277" i="21"/>
  <c r="ND230" i="33"/>
  <c r="ND20" i="73" s="1"/>
  <c r="NF278" i="21"/>
  <c r="ND278" i="63"/>
  <c r="ND35" i="73" s="1"/>
  <c r="ND207" i="21"/>
  <c r="NE233" i="63"/>
  <c r="NE34" i="73" s="1"/>
  <c r="NF189" i="63"/>
  <c r="NF40" i="73" s="1"/>
  <c r="NE234" i="63"/>
  <c r="NE41" i="73" s="1"/>
  <c r="NF144" i="33"/>
  <c r="NF25" i="73" s="1"/>
  <c r="NF143" i="33"/>
  <c r="NF18" i="73" s="1"/>
  <c r="ND231" i="33"/>
  <c r="ND27" i="73" s="1"/>
  <c r="NH203" i="21"/>
  <c r="NH105" i="63"/>
  <c r="NH38" i="73" s="1"/>
  <c r="NH104" i="63"/>
  <c r="NH31" i="73" s="1"/>
  <c r="NG143" i="63"/>
  <c r="NG32" i="73" s="1"/>
  <c r="NC126" i="21"/>
  <c r="NC281" i="21" s="1"/>
  <c r="NC275" i="33"/>
  <c r="NC28" i="73" s="1"/>
  <c r="NG144" i="63"/>
  <c r="NG39" i="73" s="1"/>
  <c r="NC274" i="33"/>
  <c r="NC21" i="73" s="1"/>
  <c r="NF188" i="63"/>
  <c r="NF33" i="73" s="1"/>
  <c r="NF205" i="21"/>
  <c r="NE124" i="21"/>
  <c r="NE279" i="21" s="1"/>
  <c r="NE187" i="33"/>
  <c r="NE19" i="73" s="1"/>
  <c r="NI203" i="21"/>
  <c r="NG143" i="33"/>
  <c r="NG18" i="73" s="1"/>
  <c r="NR192" i="21"/>
  <c r="NR191" i="21"/>
  <c r="NR190" i="21"/>
  <c r="NR193" i="21"/>
  <c r="NH104" i="33"/>
  <c r="NH24" i="73" s="1"/>
  <c r="NS196" i="21"/>
  <c r="NS175" i="21"/>
  <c r="NS182" i="21" s="1"/>
  <c r="NT168" i="21"/>
  <c r="NU89" i="63"/>
  <c r="NU101" i="63" s="1"/>
  <c r="NU86" i="73" s="1"/>
  <c r="NQ109" i="21"/>
  <c r="NQ264" i="21" s="1"/>
  <c r="NQ110" i="21"/>
  <c r="NQ265" i="21" s="1"/>
  <c r="NQ111" i="21"/>
  <c r="NQ266" i="21" s="1"/>
  <c r="NQ112" i="21"/>
  <c r="NQ267" i="21" s="1"/>
  <c r="NT89" i="33"/>
  <c r="NT101" i="33" s="1"/>
  <c r="NT79" i="73" s="1"/>
  <c r="NS87" i="21"/>
  <c r="NR115" i="21"/>
  <c r="NR270" i="21" s="1"/>
  <c r="NR101" i="21"/>
  <c r="NR94" i="21"/>
  <c r="NG68" i="73" l="1"/>
  <c r="NF47" i="73"/>
  <c r="NF68" i="73"/>
  <c r="NC64" i="73"/>
  <c r="NC57" i="73"/>
  <c r="ND49" i="73"/>
  <c r="ND70" i="73"/>
  <c r="NF61" i="73"/>
  <c r="NF54" i="73"/>
  <c r="NE48" i="73"/>
  <c r="NE69" i="73"/>
  <c r="NG47" i="73"/>
  <c r="NH53" i="73"/>
  <c r="NH60" i="73"/>
  <c r="NC71" i="73"/>
  <c r="NC50" i="73"/>
  <c r="ND63" i="73"/>
  <c r="ND56" i="73"/>
  <c r="NF206" i="21"/>
  <c r="NH204" i="21"/>
  <c r="NF233" i="63"/>
  <c r="NF34" i="73" s="1"/>
  <c r="NH143" i="63"/>
  <c r="NH32" i="73" s="1"/>
  <c r="NH144" i="63"/>
  <c r="NH39" i="73" s="1"/>
  <c r="NI143" i="63"/>
  <c r="NI32" i="73" s="1"/>
  <c r="NF234" i="63"/>
  <c r="NF41" i="73" s="1"/>
  <c r="NE279" i="63"/>
  <c r="NE42" i="73" s="1"/>
  <c r="ND274" i="33"/>
  <c r="ND21" i="73" s="1"/>
  <c r="NG189" i="63"/>
  <c r="NG40" i="73" s="1"/>
  <c r="NF187" i="33"/>
  <c r="NF19" i="73" s="1"/>
  <c r="NH103" i="33"/>
  <c r="NH17" i="73" s="1"/>
  <c r="NE278" i="63"/>
  <c r="NE35" i="73" s="1"/>
  <c r="NG205" i="21"/>
  <c r="NE207" i="21"/>
  <c r="NG188" i="63"/>
  <c r="NG33" i="73" s="1"/>
  <c r="NI105" i="63"/>
  <c r="NI38" i="73" s="1"/>
  <c r="NI104" i="63"/>
  <c r="NI31" i="73" s="1"/>
  <c r="NH123" i="21"/>
  <c r="NF124" i="21"/>
  <c r="NF279" i="21" s="1"/>
  <c r="NF125" i="21"/>
  <c r="NF188" i="33"/>
  <c r="NF26" i="73" s="1"/>
  <c r="NF62" i="73" s="1"/>
  <c r="NH122" i="21"/>
  <c r="NH277" i="21" s="1"/>
  <c r="NG144" i="33"/>
  <c r="NG25" i="73" s="1"/>
  <c r="NG123" i="21"/>
  <c r="NG278" i="21" s="1"/>
  <c r="NJ104" i="63"/>
  <c r="NJ31" i="73" s="1"/>
  <c r="ND126" i="21"/>
  <c r="ND281" i="21" s="1"/>
  <c r="NE125" i="21"/>
  <c r="NE280" i="21" s="1"/>
  <c r="ND275" i="33"/>
  <c r="ND28" i="73" s="1"/>
  <c r="NE230" i="33"/>
  <c r="NE20" i="73" s="1"/>
  <c r="NE49" i="73" s="1"/>
  <c r="NE231" i="33"/>
  <c r="NE27" i="73" s="1"/>
  <c r="NS190" i="21"/>
  <c r="NS191" i="21"/>
  <c r="NS192" i="21"/>
  <c r="NS193" i="21"/>
  <c r="NT196" i="21"/>
  <c r="NT175" i="21"/>
  <c r="NT182" i="21" s="1"/>
  <c r="NV89" i="63"/>
  <c r="NV101" i="63" s="1"/>
  <c r="NV86" i="73" s="1"/>
  <c r="NU168" i="21"/>
  <c r="NS115" i="21"/>
  <c r="NS270" i="21" s="1"/>
  <c r="NS101" i="21"/>
  <c r="NS94" i="21"/>
  <c r="NU89" i="33"/>
  <c r="NU101" i="33" s="1"/>
  <c r="NU79" i="73" s="1"/>
  <c r="NT87" i="21"/>
  <c r="NR109" i="21"/>
  <c r="NR264" i="21" s="1"/>
  <c r="NR110" i="21"/>
  <c r="NR265" i="21" s="1"/>
  <c r="NR112" i="21"/>
  <c r="NR267" i="21" s="1"/>
  <c r="NR111" i="21"/>
  <c r="NR266" i="21" s="1"/>
  <c r="NH67" i="73" l="1"/>
  <c r="NH46" i="73"/>
  <c r="NF69" i="73"/>
  <c r="NF48" i="73"/>
  <c r="NF55" i="73"/>
  <c r="ND71" i="73"/>
  <c r="ND50" i="73"/>
  <c r="NG61" i="73"/>
  <c r="NG54" i="73"/>
  <c r="NE63" i="73"/>
  <c r="NE56" i="73"/>
  <c r="NE70" i="73"/>
  <c r="ND57" i="73"/>
  <c r="ND64" i="73"/>
  <c r="NF280" i="21"/>
  <c r="NE126" i="21"/>
  <c r="NE281" i="21" s="1"/>
  <c r="NH189" i="63"/>
  <c r="NH40" i="73" s="1"/>
  <c r="NE275" i="33"/>
  <c r="NE28" i="73" s="1"/>
  <c r="NH188" i="63"/>
  <c r="NH33" i="73" s="1"/>
  <c r="NE274" i="33"/>
  <c r="NE21" i="73" s="1"/>
  <c r="NE50" i="73" s="1"/>
  <c r="NH278" i="21"/>
  <c r="NH205" i="21"/>
  <c r="NH143" i="33"/>
  <c r="NH18" i="73" s="1"/>
  <c r="NF231" i="33"/>
  <c r="NF27" i="73" s="1"/>
  <c r="NF230" i="33"/>
  <c r="NF20" i="73" s="1"/>
  <c r="NH144" i="33"/>
  <c r="NH25" i="73" s="1"/>
  <c r="NI144" i="63"/>
  <c r="NI39" i="73" s="1"/>
  <c r="NF279" i="63"/>
  <c r="NF42" i="73" s="1"/>
  <c r="NF278" i="63"/>
  <c r="NF35" i="73" s="1"/>
  <c r="NF207" i="21"/>
  <c r="NH206" i="21"/>
  <c r="NI204" i="21"/>
  <c r="NG206" i="21"/>
  <c r="NG188" i="33"/>
  <c r="NG26" i="73" s="1"/>
  <c r="NG55" i="73" s="1"/>
  <c r="NG124" i="21"/>
  <c r="NG279" i="21" s="1"/>
  <c r="NI122" i="21"/>
  <c r="NI277" i="21" s="1"/>
  <c r="NG233" i="63"/>
  <c r="NG34" i="73" s="1"/>
  <c r="NG234" i="63"/>
  <c r="NG41" i="73" s="1"/>
  <c r="NJ203" i="21"/>
  <c r="NI104" i="33"/>
  <c r="NI24" i="73" s="1"/>
  <c r="NG187" i="33"/>
  <c r="NG19" i="73" s="1"/>
  <c r="NJ105" i="63"/>
  <c r="NJ38" i="73" s="1"/>
  <c r="NI103" i="33"/>
  <c r="NI17" i="73" s="1"/>
  <c r="NI46" i="73" s="1"/>
  <c r="NK105" i="63"/>
  <c r="NK38" i="73" s="1"/>
  <c r="NJ143" i="63"/>
  <c r="NJ32" i="73" s="1"/>
  <c r="NG231" i="33"/>
  <c r="NG27" i="73" s="1"/>
  <c r="NV168" i="21"/>
  <c r="NW89" i="63"/>
  <c r="NW101" i="63" s="1"/>
  <c r="NW86" i="73" s="1"/>
  <c r="NI144" i="33"/>
  <c r="NI25" i="73" s="1"/>
  <c r="NI61" i="73" s="1"/>
  <c r="NJ122" i="21"/>
  <c r="NJ103" i="33"/>
  <c r="NJ17" i="73" s="1"/>
  <c r="NJ46" i="73" s="1"/>
  <c r="NU196" i="21"/>
  <c r="NU175" i="21"/>
  <c r="NU182" i="21" s="1"/>
  <c r="NT190" i="21"/>
  <c r="NT192" i="21"/>
  <c r="NT193" i="21"/>
  <c r="NT191" i="21"/>
  <c r="NS109" i="21"/>
  <c r="NS264" i="21" s="1"/>
  <c r="NS110" i="21"/>
  <c r="NS265" i="21" s="1"/>
  <c r="NS112" i="21"/>
  <c r="NS267" i="21" s="1"/>
  <c r="NS111" i="21"/>
  <c r="NS266" i="21" s="1"/>
  <c r="NT115" i="21"/>
  <c r="NT270" i="21" s="1"/>
  <c r="NT101" i="21"/>
  <c r="NT94" i="21"/>
  <c r="NV89" i="33"/>
  <c r="NV101" i="33" s="1"/>
  <c r="NV79" i="73" s="1"/>
  <c r="NU87" i="21"/>
  <c r="NI54" i="73" l="1"/>
  <c r="NJ67" i="73"/>
  <c r="NH54" i="73"/>
  <c r="NH61" i="73"/>
  <c r="NE64" i="73"/>
  <c r="NE57" i="73"/>
  <c r="NG69" i="73"/>
  <c r="NG48" i="73"/>
  <c r="NF70" i="73"/>
  <c r="NF49" i="73"/>
  <c r="NG62" i="73"/>
  <c r="NI60" i="73"/>
  <c r="NI53" i="73"/>
  <c r="NF56" i="73"/>
  <c r="NF63" i="73"/>
  <c r="NH47" i="73"/>
  <c r="NH68" i="73"/>
  <c r="NG56" i="73"/>
  <c r="NG63" i="73"/>
  <c r="NI67" i="73"/>
  <c r="NE71" i="73"/>
  <c r="NG207" i="21"/>
  <c r="NK104" i="63"/>
  <c r="NK31" i="73" s="1"/>
  <c r="NI123" i="21"/>
  <c r="NI278" i="21" s="1"/>
  <c r="NI143" i="33"/>
  <c r="NI18" i="73" s="1"/>
  <c r="NH233" i="63"/>
  <c r="NH34" i="73" s="1"/>
  <c r="NH234" i="63"/>
  <c r="NH41" i="73" s="1"/>
  <c r="NJ277" i="21"/>
  <c r="NH188" i="33"/>
  <c r="NH26" i="73" s="1"/>
  <c r="NH187" i="33"/>
  <c r="NH19" i="73" s="1"/>
  <c r="NH48" i="73" s="1"/>
  <c r="NH124" i="21"/>
  <c r="NH279" i="21" s="1"/>
  <c r="NJ104" i="33"/>
  <c r="NJ24" i="73" s="1"/>
  <c r="NL203" i="21"/>
  <c r="NK203" i="21"/>
  <c r="NJ204" i="21"/>
  <c r="NF126" i="21"/>
  <c r="NF281" i="21" s="1"/>
  <c r="NJ144" i="63"/>
  <c r="NJ39" i="73" s="1"/>
  <c r="NF275" i="33"/>
  <c r="NF28" i="73" s="1"/>
  <c r="NI205" i="21"/>
  <c r="NG279" i="63"/>
  <c r="NG42" i="73" s="1"/>
  <c r="NG278" i="63"/>
  <c r="NG35" i="73" s="1"/>
  <c r="NI233" i="63"/>
  <c r="NI34" i="73" s="1"/>
  <c r="NI188" i="63"/>
  <c r="NI33" i="73" s="1"/>
  <c r="NI189" i="63"/>
  <c r="NI40" i="73" s="1"/>
  <c r="NF274" i="33"/>
  <c r="NF21" i="73" s="1"/>
  <c r="NH125" i="21"/>
  <c r="NH280" i="21" s="1"/>
  <c r="NK143" i="63"/>
  <c r="NK32" i="73" s="1"/>
  <c r="NG125" i="21"/>
  <c r="NG280" i="21" s="1"/>
  <c r="NG230" i="33"/>
  <c r="NG20" i="73" s="1"/>
  <c r="NK104" i="33"/>
  <c r="NK24" i="73" s="1"/>
  <c r="NK122" i="21"/>
  <c r="NK103" i="33"/>
  <c r="NK17" i="73" s="1"/>
  <c r="NW168" i="21"/>
  <c r="NX89" i="63"/>
  <c r="NX101" i="63" s="1"/>
  <c r="NX86" i="73" s="1"/>
  <c r="NU193" i="21"/>
  <c r="NU190" i="21"/>
  <c r="NU191" i="21"/>
  <c r="NU192" i="21"/>
  <c r="NV196" i="21"/>
  <c r="NV175" i="21"/>
  <c r="NV182" i="21" s="1"/>
  <c r="NU115" i="21"/>
  <c r="NU270" i="21" s="1"/>
  <c r="NU101" i="21"/>
  <c r="NU94" i="21"/>
  <c r="NW89" i="33"/>
  <c r="NW101" i="33" s="1"/>
  <c r="NW79" i="73" s="1"/>
  <c r="NV87" i="21"/>
  <c r="NT109" i="21"/>
  <c r="NT264" i="21" s="1"/>
  <c r="NT110" i="21"/>
  <c r="NT265" i="21" s="1"/>
  <c r="NT112" i="21"/>
  <c r="NT267" i="21" s="1"/>
  <c r="NT111" i="21"/>
  <c r="NT266" i="21" s="1"/>
  <c r="NH62" i="73" l="1"/>
  <c r="NH55" i="73"/>
  <c r="NK46" i="73"/>
  <c r="NK67" i="73"/>
  <c r="NF64" i="73"/>
  <c r="NF57" i="73"/>
  <c r="NG70" i="73"/>
  <c r="NG49" i="73"/>
  <c r="NH69" i="73"/>
  <c r="NK60" i="73"/>
  <c r="NK53" i="73"/>
  <c r="NI68" i="73"/>
  <c r="NI47" i="73"/>
  <c r="NJ60" i="73"/>
  <c r="NJ53" i="73"/>
  <c r="NF50" i="73"/>
  <c r="NF71" i="73"/>
  <c r="NI188" i="33"/>
  <c r="NI26" i="73" s="1"/>
  <c r="NI124" i="21"/>
  <c r="NI279" i="21" s="1"/>
  <c r="NL104" i="63"/>
  <c r="NL31" i="73" s="1"/>
  <c r="NK144" i="63"/>
  <c r="NK39" i="73" s="1"/>
  <c r="NJ123" i="21"/>
  <c r="NJ278" i="21" s="1"/>
  <c r="NJ144" i="33"/>
  <c r="NJ25" i="73" s="1"/>
  <c r="NJ61" i="73" s="1"/>
  <c r="NK204" i="21"/>
  <c r="NJ143" i="33"/>
  <c r="NJ18" i="73" s="1"/>
  <c r="NH279" i="63"/>
  <c r="NH42" i="73" s="1"/>
  <c r="NH207" i="21"/>
  <c r="NH278" i="63"/>
  <c r="NH35" i="73" s="1"/>
  <c r="NJ189" i="63"/>
  <c r="NJ40" i="73" s="1"/>
  <c r="NJ205" i="21"/>
  <c r="NJ188" i="63"/>
  <c r="NJ33" i="73" s="1"/>
  <c r="NM203" i="21"/>
  <c r="NK277" i="21"/>
  <c r="NI231" i="33"/>
  <c r="NI27" i="73" s="1"/>
  <c r="NI206" i="21"/>
  <c r="NG275" i="33"/>
  <c r="NG28" i="73" s="1"/>
  <c r="NG126" i="21"/>
  <c r="NG281" i="21" s="1"/>
  <c r="NL105" i="63"/>
  <c r="NL38" i="73" s="1"/>
  <c r="NG274" i="33"/>
  <c r="NG21" i="73" s="1"/>
  <c r="NI187" i="33"/>
  <c r="NI19" i="73" s="1"/>
  <c r="NI234" i="63"/>
  <c r="NI41" i="73" s="1"/>
  <c r="NL204" i="21"/>
  <c r="NH231" i="33"/>
  <c r="NH27" i="73" s="1"/>
  <c r="NH230" i="33"/>
  <c r="NH20" i="73" s="1"/>
  <c r="NH49" i="73" s="1"/>
  <c r="NJ233" i="63"/>
  <c r="NJ34" i="73" s="1"/>
  <c r="NV191" i="21"/>
  <c r="NV192" i="21"/>
  <c r="NV190" i="21"/>
  <c r="NV193" i="21"/>
  <c r="NY89" i="63"/>
  <c r="NY101" i="63" s="1"/>
  <c r="NY86" i="73" s="1"/>
  <c r="NX168" i="21"/>
  <c r="NL122" i="21"/>
  <c r="NL277" i="21" s="1"/>
  <c r="NL104" i="33"/>
  <c r="NL24" i="73" s="1"/>
  <c r="NL103" i="33"/>
  <c r="NL17" i="73" s="1"/>
  <c r="NW175" i="21"/>
  <c r="NW182" i="21" s="1"/>
  <c r="NW196" i="21"/>
  <c r="NU109" i="21"/>
  <c r="NU264" i="21" s="1"/>
  <c r="NU110" i="21"/>
  <c r="NU265" i="21" s="1"/>
  <c r="NU111" i="21"/>
  <c r="NU266" i="21" s="1"/>
  <c r="NU112" i="21"/>
  <c r="NU267" i="21" s="1"/>
  <c r="NV115" i="21"/>
  <c r="NV270" i="21" s="1"/>
  <c r="NV94" i="21"/>
  <c r="NV101" i="21"/>
  <c r="NX89" i="33"/>
  <c r="NX101" i="33" s="1"/>
  <c r="NX79" i="73" s="1"/>
  <c r="NW87" i="21"/>
  <c r="NL46" i="73" l="1"/>
  <c r="NL67" i="73"/>
  <c r="NJ54" i="73"/>
  <c r="NG64" i="73"/>
  <c r="NG57" i="73"/>
  <c r="NL60" i="73"/>
  <c r="NH63" i="73"/>
  <c r="NH56" i="73"/>
  <c r="NI63" i="73"/>
  <c r="NI56" i="73"/>
  <c r="NI62" i="73"/>
  <c r="NI55" i="73"/>
  <c r="NH70" i="73"/>
  <c r="NL53" i="73"/>
  <c r="NJ47" i="73"/>
  <c r="NJ68" i="73"/>
  <c r="NI48" i="73"/>
  <c r="NI69" i="73"/>
  <c r="NG71" i="73"/>
  <c r="NG50" i="73"/>
  <c r="NJ187" i="33"/>
  <c r="NJ19" i="73" s="1"/>
  <c r="NH126" i="21"/>
  <c r="NH281" i="21" s="1"/>
  <c r="NJ188" i="33"/>
  <c r="NJ26" i="73" s="1"/>
  <c r="NJ124" i="21"/>
  <c r="NJ279" i="21" s="1"/>
  <c r="NI230" i="33"/>
  <c r="NI20" i="73" s="1"/>
  <c r="NI49" i="73" s="1"/>
  <c r="NM104" i="63"/>
  <c r="NM31" i="73" s="1"/>
  <c r="NH274" i="33"/>
  <c r="NH21" i="73" s="1"/>
  <c r="NH50" i="73" s="1"/>
  <c r="NH275" i="33"/>
  <c r="NH28" i="73" s="1"/>
  <c r="NH57" i="73" s="1"/>
  <c r="NI125" i="21"/>
  <c r="NI280" i="21" s="1"/>
  <c r="NM105" i="63"/>
  <c r="NM38" i="73" s="1"/>
  <c r="NL144" i="63"/>
  <c r="NL39" i="73" s="1"/>
  <c r="NL143" i="63"/>
  <c r="NL32" i="73" s="1"/>
  <c r="NI279" i="63"/>
  <c r="NI42" i="73" s="1"/>
  <c r="NI207" i="21"/>
  <c r="NI278" i="63"/>
  <c r="NI35" i="73" s="1"/>
  <c r="NK188" i="63"/>
  <c r="NK33" i="73" s="1"/>
  <c r="NK123" i="21"/>
  <c r="NK278" i="21" s="1"/>
  <c r="NK189" i="63"/>
  <c r="NK40" i="73" s="1"/>
  <c r="NK205" i="21"/>
  <c r="NJ206" i="21"/>
  <c r="NJ234" i="63"/>
  <c r="NJ41" i="73" s="1"/>
  <c r="NJ231" i="33"/>
  <c r="NJ27" i="73" s="1"/>
  <c r="NN104" i="63"/>
  <c r="NN31" i="73" s="1"/>
  <c r="NK143" i="33"/>
  <c r="NK18" i="73" s="1"/>
  <c r="NI274" i="33"/>
  <c r="NI21" i="73" s="1"/>
  <c r="NK144" i="33"/>
  <c r="NK25" i="73" s="1"/>
  <c r="NK61" i="73" s="1"/>
  <c r="NX196" i="21"/>
  <c r="NX175" i="21"/>
  <c r="NX182" i="21" s="1"/>
  <c r="NY168" i="21"/>
  <c r="NZ89" i="63"/>
  <c r="NZ101" i="63" s="1"/>
  <c r="NZ86" i="73" s="1"/>
  <c r="NW192" i="21"/>
  <c r="NW193" i="21"/>
  <c r="NW190" i="21"/>
  <c r="NW191" i="21"/>
  <c r="NW115" i="21"/>
  <c r="NW270" i="21" s="1"/>
  <c r="NW101" i="21"/>
  <c r="NW94" i="21"/>
  <c r="NY89" i="33"/>
  <c r="NY101" i="33" s="1"/>
  <c r="NY79" i="73" s="1"/>
  <c r="NX87" i="21"/>
  <c r="NV109" i="21"/>
  <c r="NV264" i="21" s="1"/>
  <c r="NV110" i="21"/>
  <c r="NV265" i="21" s="1"/>
  <c r="NV111" i="21"/>
  <c r="NV266" i="21" s="1"/>
  <c r="NV112" i="21"/>
  <c r="NV267" i="21" s="1"/>
  <c r="NI70" i="73" l="1"/>
  <c r="NJ55" i="73"/>
  <c r="NJ62" i="73"/>
  <c r="NH64" i="73"/>
  <c r="NJ56" i="73"/>
  <c r="NJ63" i="73"/>
  <c r="NK68" i="73"/>
  <c r="NK47" i="73"/>
  <c r="NH71" i="73"/>
  <c r="NI50" i="73"/>
  <c r="NI71" i="73"/>
  <c r="NJ69" i="73"/>
  <c r="NJ48" i="73"/>
  <c r="NK54" i="73"/>
  <c r="NJ125" i="21"/>
  <c r="NJ280" i="21" s="1"/>
  <c r="NM204" i="21"/>
  <c r="NJ230" i="33"/>
  <c r="NJ20" i="73" s="1"/>
  <c r="NL205" i="21"/>
  <c r="NJ279" i="63"/>
  <c r="NJ42" i="73" s="1"/>
  <c r="NJ278" i="63"/>
  <c r="NJ35" i="73" s="1"/>
  <c r="NJ207" i="21"/>
  <c r="NL189" i="63"/>
  <c r="NL40" i="73" s="1"/>
  <c r="NM144" i="63"/>
  <c r="NM39" i="73" s="1"/>
  <c r="NI275" i="33"/>
  <c r="NI28" i="73" s="1"/>
  <c r="NI57" i="73" s="1"/>
  <c r="NM143" i="63"/>
  <c r="NM32" i="73" s="1"/>
  <c r="NL188" i="63"/>
  <c r="NL33" i="73" s="1"/>
  <c r="NM143" i="33"/>
  <c r="NM18" i="73" s="1"/>
  <c r="NN105" i="63"/>
  <c r="NN38" i="73" s="1"/>
  <c r="NM122" i="21"/>
  <c r="NM277" i="21" s="1"/>
  <c r="NM103" i="33"/>
  <c r="NM17" i="73" s="1"/>
  <c r="NM46" i="73" s="1"/>
  <c r="NN203" i="21"/>
  <c r="NK206" i="21"/>
  <c r="NL206" i="21"/>
  <c r="NK234" i="63"/>
  <c r="NK41" i="73" s="1"/>
  <c r="NK233" i="63"/>
  <c r="NK34" i="73" s="1"/>
  <c r="NO203" i="21"/>
  <c r="NL143" i="33"/>
  <c r="NL18" i="73" s="1"/>
  <c r="NL123" i="21"/>
  <c r="NL278" i="21" s="1"/>
  <c r="NM104" i="33"/>
  <c r="NM24" i="73" s="1"/>
  <c r="NL144" i="33"/>
  <c r="NL25" i="73" s="1"/>
  <c r="NK187" i="33"/>
  <c r="NK19" i="73" s="1"/>
  <c r="NJ275" i="33"/>
  <c r="NJ28" i="73" s="1"/>
  <c r="NK124" i="21"/>
  <c r="NK279" i="21" s="1"/>
  <c r="NI126" i="21"/>
  <c r="NI281" i="21" s="1"/>
  <c r="NK188" i="33"/>
  <c r="NK26" i="73" s="1"/>
  <c r="NK62" i="73" s="1"/>
  <c r="NK231" i="33"/>
  <c r="NK27" i="73" s="1"/>
  <c r="NY196" i="21"/>
  <c r="NY175" i="21"/>
  <c r="NY182" i="21" s="1"/>
  <c r="NN104" i="33"/>
  <c r="NN24" i="73" s="1"/>
  <c r="NN122" i="21"/>
  <c r="OA89" i="63"/>
  <c r="OA101" i="63" s="1"/>
  <c r="OA86" i="73" s="1"/>
  <c r="NZ168" i="21"/>
  <c r="NX190" i="21"/>
  <c r="NX192" i="21"/>
  <c r="NX193" i="21"/>
  <c r="NX191" i="21"/>
  <c r="NX115" i="21"/>
  <c r="NX270" i="21" s="1"/>
  <c r="NX101" i="21"/>
  <c r="NX94" i="21"/>
  <c r="NZ89" i="33"/>
  <c r="NZ101" i="33" s="1"/>
  <c r="NZ79" i="73" s="1"/>
  <c r="NY87" i="21"/>
  <c r="NW109" i="21"/>
  <c r="NW264" i="21" s="1"/>
  <c r="NW110" i="21"/>
  <c r="NW265" i="21" s="1"/>
  <c r="NW112" i="21"/>
  <c r="NW267" i="21" s="1"/>
  <c r="NW111" i="21"/>
  <c r="NW266" i="21" s="1"/>
  <c r="NK63" i="73" l="1"/>
  <c r="NK56" i="73"/>
  <c r="NM67" i="73"/>
  <c r="NN53" i="73"/>
  <c r="NN60" i="73"/>
  <c r="NM47" i="73"/>
  <c r="NM68" i="73"/>
  <c r="NJ64" i="73"/>
  <c r="NJ57" i="73"/>
  <c r="NI64" i="73"/>
  <c r="NK48" i="73"/>
  <c r="NK69" i="73"/>
  <c r="NJ70" i="73"/>
  <c r="NJ49" i="73"/>
  <c r="NL54" i="73"/>
  <c r="NL61" i="73"/>
  <c r="NM53" i="73"/>
  <c r="NM60" i="73"/>
  <c r="NL47" i="73"/>
  <c r="NL68" i="73"/>
  <c r="NK55" i="73"/>
  <c r="NK278" i="63"/>
  <c r="NK35" i="73" s="1"/>
  <c r="NN277" i="21"/>
  <c r="NM123" i="21"/>
  <c r="NM278" i="21" s="1"/>
  <c r="NN123" i="21"/>
  <c r="NM205" i="21"/>
  <c r="NK279" i="63"/>
  <c r="NK42" i="73" s="1"/>
  <c r="NO105" i="63"/>
  <c r="NO38" i="73" s="1"/>
  <c r="NK207" i="21"/>
  <c r="NM144" i="33"/>
  <c r="NM25" i="73" s="1"/>
  <c r="NJ126" i="21"/>
  <c r="NJ281" i="21" s="1"/>
  <c r="NL234" i="63"/>
  <c r="NL41" i="73" s="1"/>
  <c r="NL188" i="33"/>
  <c r="NL26" i="73" s="1"/>
  <c r="NL233" i="63"/>
  <c r="NL34" i="73" s="1"/>
  <c r="NN103" i="33"/>
  <c r="NN17" i="73" s="1"/>
  <c r="NJ274" i="33"/>
  <c r="NJ21" i="73" s="1"/>
  <c r="NJ50" i="73" s="1"/>
  <c r="NM188" i="63"/>
  <c r="NM33" i="73" s="1"/>
  <c r="NM189" i="63"/>
  <c r="NM40" i="73" s="1"/>
  <c r="NN144" i="63"/>
  <c r="NN39" i="73" s="1"/>
  <c r="NN143" i="63"/>
  <c r="NN32" i="73" s="1"/>
  <c r="NN204" i="21"/>
  <c r="NO104" i="63"/>
  <c r="NO31" i="73" s="1"/>
  <c r="NM234" i="63"/>
  <c r="NM41" i="73" s="1"/>
  <c r="NL124" i="21"/>
  <c r="NL279" i="21" s="1"/>
  <c r="NL231" i="33"/>
  <c r="NL27" i="73" s="1"/>
  <c r="NL187" i="33"/>
  <c r="NL19" i="73" s="1"/>
  <c r="NL48" i="73" s="1"/>
  <c r="NP105" i="63"/>
  <c r="NP38" i="73" s="1"/>
  <c r="NK230" i="33"/>
  <c r="NK20" i="73" s="1"/>
  <c r="NK125" i="21"/>
  <c r="NK280" i="21" s="1"/>
  <c r="OB89" i="63"/>
  <c r="OB101" i="63" s="1"/>
  <c r="OB86" i="73" s="1"/>
  <c r="OA168" i="21"/>
  <c r="NZ196" i="21"/>
  <c r="NZ175" i="21"/>
  <c r="NZ182" i="21" s="1"/>
  <c r="NM188" i="33"/>
  <c r="NM26" i="73" s="1"/>
  <c r="NM124" i="21"/>
  <c r="NM187" i="33"/>
  <c r="NM19" i="73" s="1"/>
  <c r="NY190" i="21"/>
  <c r="NY192" i="21"/>
  <c r="NY191" i="21"/>
  <c r="NY193" i="21"/>
  <c r="NO122" i="21"/>
  <c r="NO277" i="21" s="1"/>
  <c r="OA89" i="33"/>
  <c r="OA101" i="33" s="1"/>
  <c r="OA79" i="73" s="1"/>
  <c r="NZ87" i="21"/>
  <c r="NY115" i="21"/>
  <c r="NY270" i="21" s="1"/>
  <c r="NY94" i="21"/>
  <c r="NY101" i="21"/>
  <c r="NX109" i="21"/>
  <c r="NX264" i="21" s="1"/>
  <c r="NX110" i="21"/>
  <c r="NX265" i="21" s="1"/>
  <c r="NX112" i="21"/>
  <c r="NX267" i="21" s="1"/>
  <c r="NX111" i="21"/>
  <c r="NX266" i="21" s="1"/>
  <c r="NL63" i="73" l="1"/>
  <c r="NL56" i="73"/>
  <c r="NL69" i="73"/>
  <c r="NM69" i="73"/>
  <c r="NM48" i="73"/>
  <c r="NM55" i="73"/>
  <c r="NM62" i="73"/>
  <c r="NM54" i="73"/>
  <c r="NM61" i="73"/>
  <c r="NJ71" i="73"/>
  <c r="NK49" i="73"/>
  <c r="NK70" i="73"/>
  <c r="NN67" i="73"/>
  <c r="NN46" i="73"/>
  <c r="NL62" i="73"/>
  <c r="NL55" i="73"/>
  <c r="NN144" i="33"/>
  <c r="NN25" i="73" s="1"/>
  <c r="NN143" i="33"/>
  <c r="NN18" i="73" s="1"/>
  <c r="NN189" i="63"/>
  <c r="NN40" i="73" s="1"/>
  <c r="NL230" i="33"/>
  <c r="NL20" i="73" s="1"/>
  <c r="NL125" i="21"/>
  <c r="NL280" i="21" s="1"/>
  <c r="NN278" i="21"/>
  <c r="NP203" i="21"/>
  <c r="NP104" i="63"/>
  <c r="NP31" i="73" s="1"/>
  <c r="NM279" i="21"/>
  <c r="NM233" i="63"/>
  <c r="NM34" i="73" s="1"/>
  <c r="NP144" i="63"/>
  <c r="NP39" i="73" s="1"/>
  <c r="NM206" i="21"/>
  <c r="NN233" i="63"/>
  <c r="NN34" i="73" s="1"/>
  <c r="NK274" i="33"/>
  <c r="NK21" i="73" s="1"/>
  <c r="NO204" i="21"/>
  <c r="NL279" i="63"/>
  <c r="NL42" i="73" s="1"/>
  <c r="NN205" i="21"/>
  <c r="NN188" i="63"/>
  <c r="NN33" i="73" s="1"/>
  <c r="NO104" i="33"/>
  <c r="NO24" i="73" s="1"/>
  <c r="NO144" i="63"/>
  <c r="NO39" i="73" s="1"/>
  <c r="NO143" i="63"/>
  <c r="NO32" i="73" s="1"/>
  <c r="NL278" i="63"/>
  <c r="NL35" i="73" s="1"/>
  <c r="NL207" i="21"/>
  <c r="NK275" i="33"/>
  <c r="NK28" i="73" s="1"/>
  <c r="NK126" i="21"/>
  <c r="NK281" i="21" s="1"/>
  <c r="NO103" i="33"/>
  <c r="NO17" i="73" s="1"/>
  <c r="OC89" i="63"/>
  <c r="OC101" i="63" s="1"/>
  <c r="OC86" i="73" s="1"/>
  <c r="OB168" i="21"/>
  <c r="NZ191" i="21"/>
  <c r="NZ193" i="21"/>
  <c r="NZ190" i="21"/>
  <c r="NZ192" i="21"/>
  <c r="NP122" i="21"/>
  <c r="NP104" i="33"/>
  <c r="NP24" i="73" s="1"/>
  <c r="NP103" i="33"/>
  <c r="NP17" i="73" s="1"/>
  <c r="OA175" i="21"/>
  <c r="OA182" i="21" s="1"/>
  <c r="OA196" i="21"/>
  <c r="NZ115" i="21"/>
  <c r="NZ270" i="21" s="1"/>
  <c r="NZ101" i="21"/>
  <c r="NZ94" i="21"/>
  <c r="OB89" i="33"/>
  <c r="OB101" i="33" s="1"/>
  <c r="OB79" i="73" s="1"/>
  <c r="OA87" i="21"/>
  <c r="NY109" i="21"/>
  <c r="NY264" i="21" s="1"/>
  <c r="NY110" i="21"/>
  <c r="NY265" i="21" s="1"/>
  <c r="NY112" i="21"/>
  <c r="NY267" i="21" s="1"/>
  <c r="NY111" i="21"/>
  <c r="NY266" i="21" s="1"/>
  <c r="NO46" i="73" l="1"/>
  <c r="NO67" i="73"/>
  <c r="NO53" i="73"/>
  <c r="NO60" i="73"/>
  <c r="NN47" i="73"/>
  <c r="NN68" i="73"/>
  <c r="NP53" i="73"/>
  <c r="NP60" i="73"/>
  <c r="NN61" i="73"/>
  <c r="NN54" i="73"/>
  <c r="NK71" i="73"/>
  <c r="NK50" i="73"/>
  <c r="NP67" i="73"/>
  <c r="NP46" i="73"/>
  <c r="NK57" i="73"/>
  <c r="NK64" i="73"/>
  <c r="NL49" i="73"/>
  <c r="NL70" i="73"/>
  <c r="NP143" i="63"/>
  <c r="NP32" i="73" s="1"/>
  <c r="NM125" i="21"/>
  <c r="NM280" i="21" s="1"/>
  <c r="NQ104" i="63"/>
  <c r="NQ31" i="73" s="1"/>
  <c r="NQ203" i="21"/>
  <c r="NP277" i="21"/>
  <c r="NQ105" i="63"/>
  <c r="NQ38" i="73" s="1"/>
  <c r="NM231" i="33"/>
  <c r="NM27" i="73" s="1"/>
  <c r="NM230" i="33"/>
  <c r="NM20" i="73" s="1"/>
  <c r="NL274" i="33"/>
  <c r="NL21" i="73" s="1"/>
  <c r="NO189" i="63"/>
  <c r="NO40" i="73" s="1"/>
  <c r="NP204" i="21"/>
  <c r="NL275" i="33"/>
  <c r="NL28" i="73" s="1"/>
  <c r="NL126" i="21"/>
  <c r="NL281" i="21" s="1"/>
  <c r="NR104" i="63"/>
  <c r="NR31" i="73" s="1"/>
  <c r="NN187" i="33"/>
  <c r="NN19" i="73" s="1"/>
  <c r="NN48" i="73" s="1"/>
  <c r="NN206" i="21"/>
  <c r="NN124" i="21"/>
  <c r="NN279" i="21" s="1"/>
  <c r="NN188" i="33"/>
  <c r="NN26" i="73" s="1"/>
  <c r="NN234" i="63"/>
  <c r="NN41" i="73" s="1"/>
  <c r="NO143" i="33"/>
  <c r="NO18" i="73" s="1"/>
  <c r="NM278" i="63"/>
  <c r="NM35" i="73" s="1"/>
  <c r="NM279" i="63"/>
  <c r="NM42" i="73" s="1"/>
  <c r="NM207" i="21"/>
  <c r="NO188" i="63"/>
  <c r="NO33" i="73" s="1"/>
  <c r="NO205" i="21"/>
  <c r="NO123" i="21"/>
  <c r="NO278" i="21" s="1"/>
  <c r="NP143" i="33"/>
  <c r="NP18" i="73" s="1"/>
  <c r="NO144" i="33"/>
  <c r="NO25" i="73" s="1"/>
  <c r="OA192" i="21"/>
  <c r="OA190" i="21"/>
  <c r="OA191" i="21"/>
  <c r="OA193" i="21"/>
  <c r="NQ122" i="21"/>
  <c r="OB175" i="21"/>
  <c r="OB182" i="21" s="1"/>
  <c r="OB196" i="21"/>
  <c r="OC168" i="21"/>
  <c r="OD89" i="63"/>
  <c r="OD101" i="63" s="1"/>
  <c r="OD86" i="73" s="1"/>
  <c r="NZ109" i="21"/>
  <c r="NZ264" i="21" s="1"/>
  <c r="NZ110" i="21"/>
  <c r="NZ265" i="21" s="1"/>
  <c r="NZ111" i="21"/>
  <c r="NZ266" i="21" s="1"/>
  <c r="NZ112" i="21"/>
  <c r="NZ267" i="21" s="1"/>
  <c r="OA115" i="21"/>
  <c r="OA270" i="21" s="1"/>
  <c r="OA94" i="21"/>
  <c r="OA101" i="21"/>
  <c r="OC89" i="33"/>
  <c r="OC101" i="33" s="1"/>
  <c r="OC79" i="73" s="1"/>
  <c r="OB87" i="21"/>
  <c r="NN69" i="73" l="1"/>
  <c r="NO47" i="73"/>
  <c r="NO68" i="73"/>
  <c r="NP47" i="73"/>
  <c r="NP68" i="73"/>
  <c r="NN62" i="73"/>
  <c r="NN55" i="73"/>
  <c r="NL57" i="73"/>
  <c r="NL64" i="73"/>
  <c r="NL50" i="73"/>
  <c r="NL71" i="73"/>
  <c r="NM49" i="73"/>
  <c r="NM70" i="73"/>
  <c r="NO61" i="73"/>
  <c r="NO54" i="73"/>
  <c r="NM63" i="73"/>
  <c r="NM56" i="73"/>
  <c r="NQ144" i="63"/>
  <c r="NQ39" i="73" s="1"/>
  <c r="NN207" i="21"/>
  <c r="NN279" i="63"/>
  <c r="NN42" i="73" s="1"/>
  <c r="NQ204" i="21"/>
  <c r="NO233" i="63"/>
  <c r="NO34" i="73" s="1"/>
  <c r="NQ143" i="63"/>
  <c r="NQ32" i="73" s="1"/>
  <c r="NP123" i="21"/>
  <c r="NP278" i="21" s="1"/>
  <c r="NP144" i="33"/>
  <c r="NP25" i="73" s="1"/>
  <c r="NQ277" i="21"/>
  <c r="NN278" i="63"/>
  <c r="NN35" i="73" s="1"/>
  <c r="NR105" i="63"/>
  <c r="NR38" i="73" s="1"/>
  <c r="NO206" i="21"/>
  <c r="NO234" i="63"/>
  <c r="NO41" i="73" s="1"/>
  <c r="NM274" i="33"/>
  <c r="NM21" i="73" s="1"/>
  <c r="NO124" i="21"/>
  <c r="NO279" i="21" s="1"/>
  <c r="NO188" i="33"/>
  <c r="NO26" i="73" s="1"/>
  <c r="NO62" i="73" s="1"/>
  <c r="NM275" i="33"/>
  <c r="NM28" i="73" s="1"/>
  <c r="NM64" i="73" s="1"/>
  <c r="NR203" i="21"/>
  <c r="NO187" i="33"/>
  <c r="NO19" i="73" s="1"/>
  <c r="NM126" i="21"/>
  <c r="NM281" i="21" s="1"/>
  <c r="NQ103" i="33"/>
  <c r="NQ17" i="73" s="1"/>
  <c r="NQ104" i="33"/>
  <c r="NQ24" i="73" s="1"/>
  <c r="NP188" i="63"/>
  <c r="NP33" i="73" s="1"/>
  <c r="NP189" i="63"/>
  <c r="NP40" i="73" s="1"/>
  <c r="NP205" i="21"/>
  <c r="NS105" i="63"/>
  <c r="NS38" i="73" s="1"/>
  <c r="NP234" i="63"/>
  <c r="NP41" i="73" s="1"/>
  <c r="NN231" i="33"/>
  <c r="NN27" i="73" s="1"/>
  <c r="NO125" i="21"/>
  <c r="NN230" i="33"/>
  <c r="NN20" i="73" s="1"/>
  <c r="NN125" i="21"/>
  <c r="NN280" i="21" s="1"/>
  <c r="NQ123" i="21"/>
  <c r="NR103" i="33"/>
  <c r="NR17" i="73" s="1"/>
  <c r="NR46" i="73" s="1"/>
  <c r="OE89" i="63"/>
  <c r="OE101" i="63" s="1"/>
  <c r="OE86" i="73" s="1"/>
  <c r="OD168" i="21"/>
  <c r="OC175" i="21"/>
  <c r="OC182" i="21" s="1"/>
  <c r="OC196" i="21"/>
  <c r="OB192" i="21"/>
  <c r="OB193" i="21"/>
  <c r="OB191" i="21"/>
  <c r="OB190" i="21"/>
  <c r="OB115" i="21"/>
  <c r="OB270" i="21" s="1"/>
  <c r="OB101" i="21"/>
  <c r="OB94" i="21"/>
  <c r="OD89" i="33"/>
  <c r="OD101" i="33" s="1"/>
  <c r="OD79" i="73" s="1"/>
  <c r="OC87" i="21"/>
  <c r="OA109" i="21"/>
  <c r="OA264" i="21" s="1"/>
  <c r="OA110" i="21"/>
  <c r="OA265" i="21" s="1"/>
  <c r="OA112" i="21"/>
  <c r="OA267" i="21" s="1"/>
  <c r="OA111" i="21"/>
  <c r="OA266" i="21" s="1"/>
  <c r="NO55" i="73" l="1"/>
  <c r="NR67" i="73"/>
  <c r="NM57" i="73"/>
  <c r="NN56" i="73"/>
  <c r="NN63" i="73"/>
  <c r="NO69" i="73"/>
  <c r="NO48" i="73"/>
  <c r="NP54" i="73"/>
  <c r="NP61" i="73"/>
  <c r="NN70" i="73"/>
  <c r="NN49" i="73"/>
  <c r="NQ60" i="73"/>
  <c r="NQ53" i="73"/>
  <c r="NM50" i="73"/>
  <c r="NM71" i="73"/>
  <c r="NQ46" i="73"/>
  <c r="NQ67" i="73"/>
  <c r="NP206" i="21"/>
  <c r="NQ278" i="21"/>
  <c r="NP233" i="63"/>
  <c r="NP34" i="73" s="1"/>
  <c r="NR143" i="63"/>
  <c r="NR32" i="73" s="1"/>
  <c r="NO280" i="21"/>
  <c r="NR144" i="63"/>
  <c r="NR39" i="73" s="1"/>
  <c r="NN126" i="21"/>
  <c r="NN281" i="21" s="1"/>
  <c r="NN274" i="33"/>
  <c r="NN21" i="73" s="1"/>
  <c r="NO207" i="21"/>
  <c r="NQ143" i="33"/>
  <c r="NQ18" i="73" s="1"/>
  <c r="NO279" i="63"/>
  <c r="NO42" i="73" s="1"/>
  <c r="NQ144" i="33"/>
  <c r="NQ25" i="73" s="1"/>
  <c r="NQ54" i="73" s="1"/>
  <c r="NN275" i="33"/>
  <c r="NN28" i="73" s="1"/>
  <c r="NO278" i="63"/>
  <c r="NO35" i="73" s="1"/>
  <c r="NR204" i="21"/>
  <c r="NQ188" i="63"/>
  <c r="NQ33" i="73" s="1"/>
  <c r="NO231" i="33"/>
  <c r="NO27" i="73" s="1"/>
  <c r="NP188" i="33"/>
  <c r="NP26" i="73" s="1"/>
  <c r="NP124" i="21"/>
  <c r="NP279" i="21" s="1"/>
  <c r="NQ189" i="63"/>
  <c r="NQ40" i="73" s="1"/>
  <c r="NP187" i="33"/>
  <c r="NP19" i="73" s="1"/>
  <c r="NP69" i="73" s="1"/>
  <c r="NS104" i="63"/>
  <c r="NS31" i="73" s="1"/>
  <c r="NS203" i="21"/>
  <c r="NO230" i="33"/>
  <c r="NO20" i="73" s="1"/>
  <c r="NR104" i="33"/>
  <c r="NR24" i="73" s="1"/>
  <c r="NQ205" i="21"/>
  <c r="NR122" i="21"/>
  <c r="NR277" i="21" s="1"/>
  <c r="NR123" i="21"/>
  <c r="NS144" i="63"/>
  <c r="NS39" i="73" s="1"/>
  <c r="OD196" i="21"/>
  <c r="OD175" i="21"/>
  <c r="OD182" i="21" s="1"/>
  <c r="OF89" i="63"/>
  <c r="OF101" i="63" s="1"/>
  <c r="OF86" i="73" s="1"/>
  <c r="OE168" i="21"/>
  <c r="OC190" i="21"/>
  <c r="OC192" i="21"/>
  <c r="OC193" i="21"/>
  <c r="OC191" i="21"/>
  <c r="OE89" i="33"/>
  <c r="OE101" i="33" s="1"/>
  <c r="OE79" i="73" s="1"/>
  <c r="OD87" i="21"/>
  <c r="OB109" i="21"/>
  <c r="OB264" i="21" s="1"/>
  <c r="OB110" i="21"/>
  <c r="OB265" i="21" s="1"/>
  <c r="OB111" i="21"/>
  <c r="OB266" i="21" s="1"/>
  <c r="OB112" i="21"/>
  <c r="OB267" i="21" s="1"/>
  <c r="OC115" i="21"/>
  <c r="OC270" i="21" s="1"/>
  <c r="OC94" i="21"/>
  <c r="OC101" i="21"/>
  <c r="NQ61" i="73" l="1"/>
  <c r="NP48" i="73"/>
  <c r="NO49" i="73"/>
  <c r="NO70" i="73"/>
  <c r="NN64" i="73"/>
  <c r="NN57" i="73"/>
  <c r="NP62" i="73"/>
  <c r="NP55" i="73"/>
  <c r="NQ47" i="73"/>
  <c r="NQ68" i="73"/>
  <c r="NR53" i="73"/>
  <c r="NR60" i="73"/>
  <c r="NO56" i="73"/>
  <c r="NO63" i="73"/>
  <c r="NN50" i="73"/>
  <c r="NN71" i="73"/>
  <c r="NO126" i="21"/>
  <c r="NO281" i="21" s="1"/>
  <c r="NO274" i="33"/>
  <c r="NO21" i="73" s="1"/>
  <c r="NO275" i="33"/>
  <c r="NO28" i="73" s="1"/>
  <c r="NS204" i="21"/>
  <c r="NQ206" i="21"/>
  <c r="NR189" i="63"/>
  <c r="NR40" i="73" s="1"/>
  <c r="NR144" i="33"/>
  <c r="NR25" i="73" s="1"/>
  <c r="NR188" i="63"/>
  <c r="NR33" i="73" s="1"/>
  <c r="NR205" i="21"/>
  <c r="NT105" i="63"/>
  <c r="NT38" i="73" s="1"/>
  <c r="NT203" i="21"/>
  <c r="NT104" i="63"/>
  <c r="NT31" i="73" s="1"/>
  <c r="NR278" i="21"/>
  <c r="NQ234" i="63"/>
  <c r="NQ41" i="73" s="1"/>
  <c r="NQ233" i="63"/>
  <c r="NQ34" i="73" s="1"/>
  <c r="NR143" i="33"/>
  <c r="NR18" i="73" s="1"/>
  <c r="NS123" i="21"/>
  <c r="NS104" i="33"/>
  <c r="NS24" i="73" s="1"/>
  <c r="NS143" i="63"/>
  <c r="NS32" i="73" s="1"/>
  <c r="NP125" i="21"/>
  <c r="NP280" i="21" s="1"/>
  <c r="NP278" i="63"/>
  <c r="NP35" i="73" s="1"/>
  <c r="NP279" i="63"/>
  <c r="NP42" i="73" s="1"/>
  <c r="NP207" i="21"/>
  <c r="NP231" i="33"/>
  <c r="NP27" i="73" s="1"/>
  <c r="NQ187" i="33"/>
  <c r="NQ19" i="73" s="1"/>
  <c r="NQ230" i="33"/>
  <c r="NQ20" i="73" s="1"/>
  <c r="NQ124" i="21"/>
  <c r="NQ279" i="21" s="1"/>
  <c r="NQ188" i="33"/>
  <c r="NQ26" i="73" s="1"/>
  <c r="NP230" i="33"/>
  <c r="NP20" i="73" s="1"/>
  <c r="NP275" i="33"/>
  <c r="NP28" i="73" s="1"/>
  <c r="NU104" i="63"/>
  <c r="NU31" i="73" s="1"/>
  <c r="NS122" i="21"/>
  <c r="NS277" i="21" s="1"/>
  <c r="NS103" i="33"/>
  <c r="NS17" i="73" s="1"/>
  <c r="OD190" i="21"/>
  <c r="OD192" i="21"/>
  <c r="OD191" i="21"/>
  <c r="OD193" i="21"/>
  <c r="OG89" i="63"/>
  <c r="OG101" i="63" s="1"/>
  <c r="OG86" i="73" s="1"/>
  <c r="OF168" i="21"/>
  <c r="NT122" i="21"/>
  <c r="NT103" i="33"/>
  <c r="NT17" i="73" s="1"/>
  <c r="OE196" i="21"/>
  <c r="OE175" i="21"/>
  <c r="OE182" i="21" s="1"/>
  <c r="OC109" i="21"/>
  <c r="OC264" i="21" s="1"/>
  <c r="OC110" i="21"/>
  <c r="OC265" i="21" s="1"/>
  <c r="OC111" i="21"/>
  <c r="OC266" i="21" s="1"/>
  <c r="OC112" i="21"/>
  <c r="OC267" i="21" s="1"/>
  <c r="OD115" i="21"/>
  <c r="OD270" i="21" s="1"/>
  <c r="OD101" i="21"/>
  <c r="OD94" i="21"/>
  <c r="OF89" i="33"/>
  <c r="OF101" i="33" s="1"/>
  <c r="OF79" i="73" s="1"/>
  <c r="OE87" i="21"/>
  <c r="NT67" i="73" l="1"/>
  <c r="NP63" i="73"/>
  <c r="NP56" i="73"/>
  <c r="NR54" i="73"/>
  <c r="NR61" i="73"/>
  <c r="NP57" i="73"/>
  <c r="NP64" i="73"/>
  <c r="NS46" i="73"/>
  <c r="NS67" i="73"/>
  <c r="NR47" i="73"/>
  <c r="NR68" i="73"/>
  <c r="NT46" i="73"/>
  <c r="NQ69" i="73"/>
  <c r="NQ48" i="73"/>
  <c r="NO57" i="73"/>
  <c r="NO64" i="73"/>
  <c r="NP70" i="73"/>
  <c r="NP49" i="73"/>
  <c r="NQ62" i="73"/>
  <c r="NQ55" i="73"/>
  <c r="NQ70" i="73"/>
  <c r="NQ49" i="73"/>
  <c r="NS53" i="73"/>
  <c r="NS60" i="73"/>
  <c r="NO71" i="73"/>
  <c r="NO50" i="73"/>
  <c r="NS278" i="21"/>
  <c r="NT277" i="21"/>
  <c r="NT143" i="63"/>
  <c r="NT32" i="73" s="1"/>
  <c r="NR233" i="63"/>
  <c r="NR34" i="73" s="1"/>
  <c r="NR234" i="63"/>
  <c r="NR41" i="73" s="1"/>
  <c r="NR206" i="21"/>
  <c r="NQ125" i="21"/>
  <c r="NQ280" i="21" s="1"/>
  <c r="NS206" i="21"/>
  <c r="NT204" i="21"/>
  <c r="NT144" i="63"/>
  <c r="NT39" i="73" s="1"/>
  <c r="NT123" i="21"/>
  <c r="NV105" i="63"/>
  <c r="NV38" i="73" s="1"/>
  <c r="NQ231" i="33"/>
  <c r="NQ27" i="73" s="1"/>
  <c r="NQ279" i="63"/>
  <c r="NQ42" i="73" s="1"/>
  <c r="NS144" i="33"/>
  <c r="NS25" i="73" s="1"/>
  <c r="NT104" i="33"/>
  <c r="NT24" i="73" s="1"/>
  <c r="NT60" i="73" s="1"/>
  <c r="NS189" i="63"/>
  <c r="NS40" i="73" s="1"/>
  <c r="NS143" i="33"/>
  <c r="NS18" i="73" s="1"/>
  <c r="NS68" i="73" s="1"/>
  <c r="NS205" i="21"/>
  <c r="NQ207" i="21"/>
  <c r="NQ278" i="63"/>
  <c r="NQ35" i="73" s="1"/>
  <c r="NP274" i="33"/>
  <c r="NP21" i="73" s="1"/>
  <c r="NP71" i="73" s="1"/>
  <c r="NS188" i="63"/>
  <c r="NS33" i="73" s="1"/>
  <c r="NU203" i="21"/>
  <c r="NU105" i="63"/>
  <c r="NU38" i="73" s="1"/>
  <c r="NR188" i="33"/>
  <c r="NR26" i="73" s="1"/>
  <c r="NP126" i="21"/>
  <c r="NP281" i="21" s="1"/>
  <c r="NR124" i="21"/>
  <c r="NR279" i="21" s="1"/>
  <c r="NR231" i="33"/>
  <c r="NR27" i="73" s="1"/>
  <c r="NR187" i="33"/>
  <c r="NR19" i="73" s="1"/>
  <c r="OF196" i="21"/>
  <c r="OF175" i="21"/>
  <c r="OF182" i="21" s="1"/>
  <c r="NU122" i="21"/>
  <c r="OH89" i="63"/>
  <c r="OH101" i="63" s="1"/>
  <c r="OH86" i="73" s="1"/>
  <c r="OG168" i="21"/>
  <c r="OE192" i="21"/>
  <c r="OE193" i="21"/>
  <c r="OE190" i="21"/>
  <c r="OE191" i="21"/>
  <c r="OD109" i="21"/>
  <c r="OD264" i="21" s="1"/>
  <c r="OD110" i="21"/>
  <c r="OD265" i="21" s="1"/>
  <c r="OD111" i="21"/>
  <c r="OD266" i="21" s="1"/>
  <c r="OD112" i="21"/>
  <c r="OD267" i="21" s="1"/>
  <c r="OG89" i="33"/>
  <c r="OG101" i="33" s="1"/>
  <c r="OG79" i="73" s="1"/>
  <c r="OF87" i="21"/>
  <c r="OE115" i="21"/>
  <c r="OE270" i="21" s="1"/>
  <c r="OE101" i="21"/>
  <c r="OE94" i="21"/>
  <c r="NP50" i="73" l="1"/>
  <c r="NT53" i="73"/>
  <c r="NR62" i="73"/>
  <c r="NR55" i="73"/>
  <c r="NS47" i="73"/>
  <c r="NS61" i="73"/>
  <c r="NS54" i="73"/>
  <c r="NR69" i="73"/>
  <c r="NR48" i="73"/>
  <c r="NR63" i="73"/>
  <c r="NR56" i="73"/>
  <c r="NQ63" i="73"/>
  <c r="NQ56" i="73"/>
  <c r="NT144" i="33"/>
  <c r="NT25" i="73" s="1"/>
  <c r="NS233" i="63"/>
  <c r="NS34" i="73" s="1"/>
  <c r="NS234" i="63"/>
  <c r="NS41" i="73" s="1"/>
  <c r="NT143" i="33"/>
  <c r="NT18" i="73" s="1"/>
  <c r="NT278" i="21"/>
  <c r="NS124" i="21"/>
  <c r="NS279" i="21" s="1"/>
  <c r="NV104" i="63"/>
  <c r="NV31" i="73" s="1"/>
  <c r="NS188" i="33"/>
  <c r="NS26" i="73" s="1"/>
  <c r="NS62" i="73" s="1"/>
  <c r="NV203" i="21"/>
  <c r="NS187" i="33"/>
  <c r="NS19" i="73" s="1"/>
  <c r="NR125" i="21"/>
  <c r="NR280" i="21" s="1"/>
  <c r="NR278" i="63"/>
  <c r="NR35" i="73" s="1"/>
  <c r="NR207" i="21"/>
  <c r="NR279" i="63"/>
  <c r="NR42" i="73" s="1"/>
  <c r="NT205" i="21"/>
  <c r="NT188" i="63"/>
  <c r="NT33" i="73" s="1"/>
  <c r="NT189" i="63"/>
  <c r="NT40" i="73" s="1"/>
  <c r="NU144" i="63"/>
  <c r="NU39" i="73" s="1"/>
  <c r="NU143" i="63"/>
  <c r="NU32" i="73" s="1"/>
  <c r="NU204" i="21"/>
  <c r="NU277" i="21"/>
  <c r="NQ275" i="33"/>
  <c r="NQ28" i="73" s="1"/>
  <c r="NU103" i="33"/>
  <c r="NU17" i="73" s="1"/>
  <c r="NT206" i="21"/>
  <c r="NQ274" i="33"/>
  <c r="NQ21" i="73" s="1"/>
  <c r="NQ50" i="73" s="1"/>
  <c r="NW105" i="63"/>
  <c r="NW38" i="73" s="1"/>
  <c r="NV143" i="63"/>
  <c r="NV32" i="73" s="1"/>
  <c r="NR230" i="33"/>
  <c r="NR20" i="73" s="1"/>
  <c r="NS230" i="33"/>
  <c r="NS20" i="73" s="1"/>
  <c r="NU104" i="33"/>
  <c r="NU24" i="73" s="1"/>
  <c r="NU60" i="73" s="1"/>
  <c r="NQ126" i="21"/>
  <c r="NQ281" i="21" s="1"/>
  <c r="NU123" i="21"/>
  <c r="OF193" i="21"/>
  <c r="OF190" i="21"/>
  <c r="OF191" i="21"/>
  <c r="OF192" i="21"/>
  <c r="OG175" i="21"/>
  <c r="OG182" i="21" s="1"/>
  <c r="OG196" i="21"/>
  <c r="OH168" i="21"/>
  <c r="OI89" i="63"/>
  <c r="OI101" i="63" s="1"/>
  <c r="OI86" i="73" s="1"/>
  <c r="OF115" i="21"/>
  <c r="OF270" i="21" s="1"/>
  <c r="OF101" i="21"/>
  <c r="OF94" i="21"/>
  <c r="OH89" i="33"/>
  <c r="OH101" i="33" s="1"/>
  <c r="OH79" i="73" s="1"/>
  <c r="OG87" i="21"/>
  <c r="OE109" i="21"/>
  <c r="OE264" i="21" s="1"/>
  <c r="OE110" i="21"/>
  <c r="OE265" i="21" s="1"/>
  <c r="OE112" i="21"/>
  <c r="OE267" i="21" s="1"/>
  <c r="OE111" i="21"/>
  <c r="OE266" i="21" s="1"/>
  <c r="NS55" i="73" l="1"/>
  <c r="NU53" i="73"/>
  <c r="NT61" i="73"/>
  <c r="NT54" i="73"/>
  <c r="NQ71" i="73"/>
  <c r="NU46" i="73"/>
  <c r="NU67" i="73"/>
  <c r="NQ64" i="73"/>
  <c r="NQ57" i="73"/>
  <c r="NT68" i="73"/>
  <c r="NT47" i="73"/>
  <c r="NS70" i="73"/>
  <c r="NS49" i="73"/>
  <c r="NR70" i="73"/>
  <c r="NR49" i="73"/>
  <c r="NS48" i="73"/>
  <c r="NS69" i="73"/>
  <c r="NU278" i="21"/>
  <c r="NV204" i="21"/>
  <c r="NV144" i="33"/>
  <c r="NV25" i="73" s="1"/>
  <c r="NU143" i="33"/>
  <c r="NU18" i="73" s="1"/>
  <c r="NX104" i="63"/>
  <c r="NX31" i="73" s="1"/>
  <c r="NS278" i="63"/>
  <c r="NS35" i="73" s="1"/>
  <c r="NT125" i="21"/>
  <c r="NT280" i="21" s="1"/>
  <c r="NV144" i="63"/>
  <c r="NV39" i="73" s="1"/>
  <c r="NV122" i="21"/>
  <c r="NV277" i="21" s="1"/>
  <c r="NT234" i="63"/>
  <c r="NT41" i="73" s="1"/>
  <c r="NV104" i="33"/>
  <c r="NV24" i="73" s="1"/>
  <c r="NS231" i="33"/>
  <c r="NS27" i="73" s="1"/>
  <c r="NS63" i="73" s="1"/>
  <c r="NS207" i="21"/>
  <c r="NT233" i="63"/>
  <c r="NT34" i="73" s="1"/>
  <c r="NR274" i="33"/>
  <c r="NR21" i="73" s="1"/>
  <c r="NR71" i="73" s="1"/>
  <c r="NV103" i="33"/>
  <c r="NV17" i="73" s="1"/>
  <c r="NS279" i="63"/>
  <c r="NS42" i="73" s="1"/>
  <c r="NW203" i="21"/>
  <c r="NU189" i="63"/>
  <c r="NU40" i="73" s="1"/>
  <c r="NW104" i="63"/>
  <c r="NW31" i="73" s="1"/>
  <c r="NU205" i="21"/>
  <c r="NU188" i="63"/>
  <c r="NU33" i="73" s="1"/>
  <c r="NR126" i="21"/>
  <c r="NR281" i="21" s="1"/>
  <c r="NT188" i="33"/>
  <c r="NT26" i="73" s="1"/>
  <c r="NR275" i="33"/>
  <c r="NR28" i="73" s="1"/>
  <c r="NR64" i="73" s="1"/>
  <c r="NT124" i="21"/>
  <c r="NT279" i="21" s="1"/>
  <c r="NT187" i="33"/>
  <c r="NT19" i="73" s="1"/>
  <c r="NT48" i="73" s="1"/>
  <c r="NS125" i="21"/>
  <c r="NS280" i="21" s="1"/>
  <c r="NW144" i="63"/>
  <c r="NW39" i="73" s="1"/>
  <c r="NU234" i="63"/>
  <c r="NU41" i="73" s="1"/>
  <c r="NU144" i="33"/>
  <c r="NU25" i="73" s="1"/>
  <c r="OH175" i="21"/>
  <c r="OH182" i="21" s="1"/>
  <c r="OH196" i="21"/>
  <c r="OG192" i="21"/>
  <c r="OG193" i="21"/>
  <c r="OG190" i="21"/>
  <c r="OG191" i="21"/>
  <c r="NW104" i="33"/>
  <c r="NW24" i="73" s="1"/>
  <c r="NW103" i="33"/>
  <c r="NW17" i="73" s="1"/>
  <c r="NW122" i="21"/>
  <c r="OJ89" i="63"/>
  <c r="OJ101" i="63" s="1"/>
  <c r="OJ86" i="73" s="1"/>
  <c r="OI168" i="21"/>
  <c r="OF109" i="21"/>
  <c r="OF264" i="21" s="1"/>
  <c r="OF110" i="21"/>
  <c r="OF265" i="21" s="1"/>
  <c r="OF111" i="21"/>
  <c r="OF266" i="21" s="1"/>
  <c r="OF112" i="21"/>
  <c r="OF267" i="21" s="1"/>
  <c r="OG115" i="21"/>
  <c r="OG270" i="21" s="1"/>
  <c r="OG94" i="21"/>
  <c r="OG101" i="21"/>
  <c r="OI89" i="33"/>
  <c r="OI101" i="33" s="1"/>
  <c r="OI79" i="73" s="1"/>
  <c r="OH87" i="21"/>
  <c r="NV53" i="73" l="1"/>
  <c r="NV60" i="73"/>
  <c r="NV61" i="73"/>
  <c r="NV54" i="73"/>
  <c r="NS56" i="73"/>
  <c r="NU47" i="73"/>
  <c r="NU68" i="73"/>
  <c r="NT55" i="73"/>
  <c r="NT62" i="73"/>
  <c r="NV46" i="73"/>
  <c r="NV67" i="73"/>
  <c r="NU61" i="73"/>
  <c r="NU54" i="73"/>
  <c r="NR50" i="73"/>
  <c r="NW46" i="73"/>
  <c r="NW67" i="73"/>
  <c r="NW60" i="73"/>
  <c r="NW53" i="73"/>
  <c r="NR57" i="73"/>
  <c r="NT69" i="73"/>
  <c r="NV189" i="63"/>
  <c r="NV40" i="73" s="1"/>
  <c r="NX203" i="21"/>
  <c r="NV123" i="21"/>
  <c r="NV278" i="21" s="1"/>
  <c r="NW123" i="21"/>
  <c r="NT207" i="21"/>
  <c r="NV143" i="33"/>
  <c r="NV18" i="73" s="1"/>
  <c r="NV47" i="73" s="1"/>
  <c r="NV188" i="63"/>
  <c r="NV33" i="73" s="1"/>
  <c r="NX105" i="63"/>
  <c r="NX38" i="73" s="1"/>
  <c r="NU206" i="21"/>
  <c r="NW204" i="21"/>
  <c r="NW143" i="63"/>
  <c r="NW32" i="73" s="1"/>
  <c r="NU233" i="63"/>
  <c r="NU34" i="73" s="1"/>
  <c r="NV206" i="21"/>
  <c r="NW277" i="21"/>
  <c r="NS126" i="21"/>
  <c r="NS281" i="21" s="1"/>
  <c r="NS274" i="33"/>
  <c r="NS21" i="73" s="1"/>
  <c r="NS275" i="33"/>
  <c r="NS28" i="73" s="1"/>
  <c r="NU124" i="21"/>
  <c r="NU279" i="21" s="1"/>
  <c r="NT230" i="33"/>
  <c r="NT20" i="73" s="1"/>
  <c r="NV205" i="21"/>
  <c r="NT231" i="33"/>
  <c r="NT27" i="73" s="1"/>
  <c r="NT56" i="73" s="1"/>
  <c r="NT279" i="63"/>
  <c r="NT42" i="73" s="1"/>
  <c r="NU187" i="33"/>
  <c r="NU19" i="73" s="1"/>
  <c r="NT278" i="63"/>
  <c r="NT35" i="73" s="1"/>
  <c r="NX204" i="21"/>
  <c r="NY203" i="21"/>
  <c r="NU188" i="33"/>
  <c r="NU26" i="73" s="1"/>
  <c r="OI175" i="21"/>
  <c r="OI182" i="21" s="1"/>
  <c r="OI196" i="21"/>
  <c r="NW143" i="33"/>
  <c r="NW18" i="73" s="1"/>
  <c r="NW68" i="73" s="1"/>
  <c r="NW144" i="33"/>
  <c r="NW25" i="73" s="1"/>
  <c r="OJ168" i="21"/>
  <c r="OK89" i="63"/>
  <c r="OK101" i="63" s="1"/>
  <c r="OK86" i="73" s="1"/>
  <c r="NX122" i="21"/>
  <c r="NX103" i="33"/>
  <c r="NX17" i="73" s="1"/>
  <c r="NX104" i="33"/>
  <c r="NX24" i="73" s="1"/>
  <c r="OH193" i="21"/>
  <c r="OH190" i="21"/>
  <c r="OH191" i="21"/>
  <c r="OH192" i="21"/>
  <c r="OH115" i="21"/>
  <c r="OH270" i="21" s="1"/>
  <c r="OH94" i="21"/>
  <c r="OH101" i="21"/>
  <c r="OJ89" i="33"/>
  <c r="OJ101" i="33" s="1"/>
  <c r="OJ79" i="73" s="1"/>
  <c r="OI87" i="21"/>
  <c r="OG109" i="21"/>
  <c r="OG264" i="21" s="1"/>
  <c r="OG110" i="21"/>
  <c r="OG265" i="21" s="1"/>
  <c r="OG112" i="21"/>
  <c r="OG267" i="21" s="1"/>
  <c r="OG111" i="21"/>
  <c r="OG266" i="21" s="1"/>
  <c r="NW61" i="73" l="1"/>
  <c r="NW54" i="73"/>
  <c r="NU48" i="73"/>
  <c r="NU69" i="73"/>
  <c r="NT63" i="73"/>
  <c r="NV68" i="73"/>
  <c r="NX53" i="73"/>
  <c r="NX60" i="73"/>
  <c r="NX67" i="73"/>
  <c r="NX46" i="73"/>
  <c r="NU62" i="73"/>
  <c r="NU55" i="73"/>
  <c r="NT70" i="73"/>
  <c r="NT49" i="73"/>
  <c r="NW47" i="73"/>
  <c r="NS71" i="73"/>
  <c r="NS50" i="73"/>
  <c r="NS57" i="73"/>
  <c r="NS64" i="73"/>
  <c r="NU207" i="21"/>
  <c r="NX277" i="21"/>
  <c r="NW278" i="21"/>
  <c r="NT126" i="21"/>
  <c r="NT281" i="21" s="1"/>
  <c r="NT275" i="33"/>
  <c r="NT28" i="73" s="1"/>
  <c r="NV233" i="63"/>
  <c r="NV34" i="73" s="1"/>
  <c r="NV234" i="63"/>
  <c r="NV41" i="73" s="1"/>
  <c r="NX143" i="63"/>
  <c r="NX32" i="73" s="1"/>
  <c r="NX143" i="33"/>
  <c r="NX18" i="73" s="1"/>
  <c r="NT274" i="33"/>
  <c r="NT21" i="73" s="1"/>
  <c r="NU279" i="63"/>
  <c r="NU42" i="73" s="1"/>
  <c r="NU278" i="63"/>
  <c r="NU35" i="73" s="1"/>
  <c r="NY143" i="63"/>
  <c r="NY32" i="73" s="1"/>
  <c r="NV124" i="21"/>
  <c r="NV279" i="21" s="1"/>
  <c r="NX144" i="63"/>
  <c r="NX39" i="73" s="1"/>
  <c r="NY104" i="63"/>
  <c r="NY31" i="73" s="1"/>
  <c r="NY105" i="63"/>
  <c r="NY38" i="73" s="1"/>
  <c r="NV187" i="33"/>
  <c r="NV19" i="73" s="1"/>
  <c r="NW189" i="63"/>
  <c r="NW40" i="73" s="1"/>
  <c r="NW188" i="63"/>
  <c r="NW33" i="73" s="1"/>
  <c r="NW205" i="21"/>
  <c r="NU231" i="33"/>
  <c r="NU27" i="73" s="1"/>
  <c r="NU125" i="21"/>
  <c r="NU280" i="21" s="1"/>
  <c r="NU230" i="33"/>
  <c r="NU20" i="73" s="1"/>
  <c r="NZ105" i="63"/>
  <c r="NZ38" i="73" s="1"/>
  <c r="NV188" i="33"/>
  <c r="NV26" i="73" s="1"/>
  <c r="NV55" i="73" s="1"/>
  <c r="NV230" i="33"/>
  <c r="NV20" i="73" s="1"/>
  <c r="NY104" i="33"/>
  <c r="NY24" i="73" s="1"/>
  <c r="OI192" i="21"/>
  <c r="OI193" i="21"/>
  <c r="OI190" i="21"/>
  <c r="OI191" i="21"/>
  <c r="OJ175" i="21"/>
  <c r="OJ182" i="21" s="1"/>
  <c r="OJ196" i="21"/>
  <c r="OL89" i="63"/>
  <c r="OL101" i="63" s="1"/>
  <c r="OL86" i="73" s="1"/>
  <c r="OK168" i="21"/>
  <c r="OK89" i="33"/>
  <c r="OK101" i="33" s="1"/>
  <c r="OK79" i="73" s="1"/>
  <c r="OJ87" i="21"/>
  <c r="OI115" i="21"/>
  <c r="OI270" i="21" s="1"/>
  <c r="OI94" i="21"/>
  <c r="OI101" i="21"/>
  <c r="OH109" i="21"/>
  <c r="OH264" i="21" s="1"/>
  <c r="OH110" i="21"/>
  <c r="OH265" i="21" s="1"/>
  <c r="OH111" i="21"/>
  <c r="OH266" i="21" s="1"/>
  <c r="OH112" i="21"/>
  <c r="OH267" i="21" s="1"/>
  <c r="NV69" i="73" l="1"/>
  <c r="NV48" i="73"/>
  <c r="NT50" i="73"/>
  <c r="NT71" i="73"/>
  <c r="NX47" i="73"/>
  <c r="NX68" i="73"/>
  <c r="NV62" i="73"/>
  <c r="NY60" i="73"/>
  <c r="NY53" i="73"/>
  <c r="NV70" i="73"/>
  <c r="NV49" i="73"/>
  <c r="NU70" i="73"/>
  <c r="NU49" i="73"/>
  <c r="NU63" i="73"/>
  <c r="NU56" i="73"/>
  <c r="NT64" i="73"/>
  <c r="NT57" i="73"/>
  <c r="NW234" i="63"/>
  <c r="NW41" i="73" s="1"/>
  <c r="NX205" i="21"/>
  <c r="NU275" i="33"/>
  <c r="NU28" i="73" s="1"/>
  <c r="NZ203" i="21"/>
  <c r="NX123" i="21"/>
  <c r="NX278" i="21" s="1"/>
  <c r="NX144" i="33"/>
  <c r="NX25" i="73" s="1"/>
  <c r="NV279" i="63"/>
  <c r="NV42" i="73" s="1"/>
  <c r="NV207" i="21"/>
  <c r="NY144" i="63"/>
  <c r="NY39" i="73" s="1"/>
  <c r="NX188" i="63"/>
  <c r="NX33" i="73" s="1"/>
  <c r="NY204" i="21"/>
  <c r="NW233" i="63"/>
  <c r="NW34" i="73" s="1"/>
  <c r="NV278" i="63"/>
  <c r="NV35" i="73" s="1"/>
  <c r="NW206" i="21"/>
  <c r="NX189" i="63"/>
  <c r="NX40" i="73" s="1"/>
  <c r="NZ104" i="63"/>
  <c r="NZ31" i="73" s="1"/>
  <c r="NU274" i="33"/>
  <c r="NU21" i="73" s="1"/>
  <c r="NU126" i="21"/>
  <c r="NU281" i="21" s="1"/>
  <c r="OA104" i="63"/>
  <c r="OA31" i="73" s="1"/>
  <c r="NY123" i="21"/>
  <c r="NW230" i="33"/>
  <c r="NW20" i="73" s="1"/>
  <c r="NV125" i="21"/>
  <c r="NV280" i="21" s="1"/>
  <c r="NW124" i="21"/>
  <c r="NW279" i="21" s="1"/>
  <c r="NY122" i="21"/>
  <c r="NY277" i="21" s="1"/>
  <c r="NW187" i="33"/>
  <c r="NW19" i="73" s="1"/>
  <c r="NW188" i="33"/>
  <c r="NW26" i="73" s="1"/>
  <c r="NW62" i="73" s="1"/>
  <c r="NV231" i="33"/>
  <c r="NV27" i="73" s="1"/>
  <c r="NY103" i="33"/>
  <c r="NY17" i="73" s="1"/>
  <c r="NY46" i="73" s="1"/>
  <c r="NZ204" i="21"/>
  <c r="OK175" i="21"/>
  <c r="OK182" i="21" s="1"/>
  <c r="OK196" i="21"/>
  <c r="OM89" i="63"/>
  <c r="OM101" i="63" s="1"/>
  <c r="OM86" i="73" s="1"/>
  <c r="OL168" i="21"/>
  <c r="OJ190" i="21"/>
  <c r="OJ192" i="21"/>
  <c r="OJ191" i="21"/>
  <c r="OJ193" i="21"/>
  <c r="OI109" i="21"/>
  <c r="OI264" i="21" s="1"/>
  <c r="OI110" i="21"/>
  <c r="OI265" i="21" s="1"/>
  <c r="OI112" i="21"/>
  <c r="OI267" i="21" s="1"/>
  <c r="OI111" i="21"/>
  <c r="OI266" i="21" s="1"/>
  <c r="OL89" i="33"/>
  <c r="OL101" i="33" s="1"/>
  <c r="OL79" i="73" s="1"/>
  <c r="OK87" i="21"/>
  <c r="OJ115" i="21"/>
  <c r="OJ270" i="21" s="1"/>
  <c r="OJ101" i="21"/>
  <c r="OJ94" i="21"/>
  <c r="NY67" i="73" l="1"/>
  <c r="NU71" i="73"/>
  <c r="NU50" i="73"/>
  <c r="NX61" i="73"/>
  <c r="NX54" i="73"/>
  <c r="NW70" i="73"/>
  <c r="NW49" i="73"/>
  <c r="NW69" i="73"/>
  <c r="NW48" i="73"/>
  <c r="NW55" i="73"/>
  <c r="NV56" i="73"/>
  <c r="NV63" i="73"/>
  <c r="NU64" i="73"/>
  <c r="NU57" i="73"/>
  <c r="NY205" i="21"/>
  <c r="NY189" i="63"/>
  <c r="NY40" i="73" s="1"/>
  <c r="NY188" i="63"/>
  <c r="NY33" i="73" s="1"/>
  <c r="NX206" i="21"/>
  <c r="OA105" i="63"/>
  <c r="OA38" i="73" s="1"/>
  <c r="OA203" i="21"/>
  <c r="NY278" i="21"/>
  <c r="NW231" i="33"/>
  <c r="NW27" i="73" s="1"/>
  <c r="NY143" i="33"/>
  <c r="NY18" i="73" s="1"/>
  <c r="NW278" i="63"/>
  <c r="NW35" i="73" s="1"/>
  <c r="NX188" i="33"/>
  <c r="NX26" i="73" s="1"/>
  <c r="NX187" i="33"/>
  <c r="NX19" i="73" s="1"/>
  <c r="NX48" i="73" s="1"/>
  <c r="NW207" i="21"/>
  <c r="NW279" i="63"/>
  <c r="NW42" i="73" s="1"/>
  <c r="NX124" i="21"/>
  <c r="NX279" i="21" s="1"/>
  <c r="NV274" i="33"/>
  <c r="NV21" i="73" s="1"/>
  <c r="NV275" i="33"/>
  <c r="NV28" i="73" s="1"/>
  <c r="NV64" i="73" s="1"/>
  <c r="NY144" i="33"/>
  <c r="NY25" i="73" s="1"/>
  <c r="NV126" i="21"/>
  <c r="NV281" i="21" s="1"/>
  <c r="NW125" i="21"/>
  <c r="NW280" i="21" s="1"/>
  <c r="NX234" i="63"/>
  <c r="NX41" i="73" s="1"/>
  <c r="OA204" i="21"/>
  <c r="NX233" i="63"/>
  <c r="NX34" i="73" s="1"/>
  <c r="NZ144" i="63"/>
  <c r="NZ39" i="73" s="1"/>
  <c r="NZ122" i="21"/>
  <c r="NZ277" i="21" s="1"/>
  <c r="NZ143" i="63"/>
  <c r="NZ32" i="73" s="1"/>
  <c r="OB104" i="63"/>
  <c r="OB31" i="73" s="1"/>
  <c r="NY234" i="63"/>
  <c r="NY41" i="73" s="1"/>
  <c r="NZ103" i="33"/>
  <c r="NZ17" i="73" s="1"/>
  <c r="NZ104" i="33"/>
  <c r="NZ24" i="73" s="1"/>
  <c r="OA122" i="21"/>
  <c r="OA104" i="33"/>
  <c r="OA24" i="73" s="1"/>
  <c r="OA103" i="33"/>
  <c r="OA17" i="73" s="1"/>
  <c r="ON89" i="63"/>
  <c r="ON101" i="63" s="1"/>
  <c r="ON86" i="73" s="1"/>
  <c r="OM168" i="21"/>
  <c r="OK192" i="21"/>
  <c r="OK190" i="21"/>
  <c r="OK191" i="21"/>
  <c r="OK193" i="21"/>
  <c r="OL175" i="21"/>
  <c r="OL182" i="21" s="1"/>
  <c r="OL196" i="21"/>
  <c r="OK115" i="21"/>
  <c r="OK270" i="21" s="1"/>
  <c r="OK101" i="21"/>
  <c r="OK94" i="21"/>
  <c r="OM89" i="33"/>
  <c r="OM101" i="33" s="1"/>
  <c r="OM79" i="73" s="1"/>
  <c r="OL87" i="21"/>
  <c r="OJ109" i="21"/>
  <c r="OJ264" i="21" s="1"/>
  <c r="OJ110" i="21"/>
  <c r="OJ265" i="21" s="1"/>
  <c r="OJ111" i="21"/>
  <c r="OJ266" i="21" s="1"/>
  <c r="OJ112" i="21"/>
  <c r="OJ267" i="21" s="1"/>
  <c r="NZ53" i="73" l="1"/>
  <c r="NZ60" i="73"/>
  <c r="NZ46" i="73"/>
  <c r="NZ67" i="73"/>
  <c r="NV57" i="73"/>
  <c r="NW56" i="73"/>
  <c r="NW63" i="73"/>
  <c r="NX69" i="73"/>
  <c r="NX62" i="73"/>
  <c r="NX55" i="73"/>
  <c r="NV50" i="73"/>
  <c r="NV71" i="73"/>
  <c r="NY54" i="73"/>
  <c r="NY61" i="73"/>
  <c r="OA53" i="73"/>
  <c r="OA60" i="73"/>
  <c r="OA46" i="73"/>
  <c r="OA67" i="73"/>
  <c r="NY68" i="73"/>
  <c r="NY47" i="73"/>
  <c r="OA144" i="63"/>
  <c r="OA39" i="73" s="1"/>
  <c r="OA277" i="21"/>
  <c r="NY125" i="21"/>
  <c r="NZ188" i="63"/>
  <c r="NZ33" i="73" s="1"/>
  <c r="NY233" i="63"/>
  <c r="NY34" i="73" s="1"/>
  <c r="NX230" i="33"/>
  <c r="NX20" i="73" s="1"/>
  <c r="NW126" i="21"/>
  <c r="NW281" i="21" s="1"/>
  <c r="NW275" i="33"/>
  <c r="NW28" i="73" s="1"/>
  <c r="NW274" i="33"/>
  <c r="NW21" i="73" s="1"/>
  <c r="NY206" i="21"/>
  <c r="NX231" i="33"/>
  <c r="NX27" i="73" s="1"/>
  <c r="NX63" i="73" s="1"/>
  <c r="NX125" i="21"/>
  <c r="NX280" i="21" s="1"/>
  <c r="NZ205" i="21"/>
  <c r="NZ189" i="63"/>
  <c r="NZ40" i="73" s="1"/>
  <c r="OA143" i="63"/>
  <c r="OA32" i="73" s="1"/>
  <c r="OB105" i="63"/>
  <c r="OB38" i="73" s="1"/>
  <c r="NY188" i="33"/>
  <c r="NY26" i="73" s="1"/>
  <c r="OB203" i="21"/>
  <c r="OB144" i="63"/>
  <c r="OB39" i="73" s="1"/>
  <c r="NX207" i="21"/>
  <c r="NX279" i="63"/>
  <c r="NX42" i="73" s="1"/>
  <c r="NX278" i="63"/>
  <c r="NX35" i="73" s="1"/>
  <c r="NY187" i="33"/>
  <c r="NY19" i="73" s="1"/>
  <c r="NY124" i="21"/>
  <c r="NY279" i="21" s="1"/>
  <c r="OC203" i="21"/>
  <c r="OA144" i="33"/>
  <c r="OA25" i="73" s="1"/>
  <c r="NZ144" i="33"/>
  <c r="NZ25" i="73" s="1"/>
  <c r="NZ61" i="73" s="1"/>
  <c r="NZ123" i="21"/>
  <c r="NZ278" i="21" s="1"/>
  <c r="NZ143" i="33"/>
  <c r="NZ18" i="73" s="1"/>
  <c r="OL192" i="21"/>
  <c r="OL190" i="21"/>
  <c r="OL191" i="21"/>
  <c r="OL193" i="21"/>
  <c r="OM196" i="21"/>
  <c r="OM175" i="21"/>
  <c r="OM182" i="21" s="1"/>
  <c r="OO89" i="63"/>
  <c r="OO101" i="63" s="1"/>
  <c r="OO86" i="73" s="1"/>
  <c r="ON168" i="21"/>
  <c r="OL115" i="21"/>
  <c r="OL270" i="21" s="1"/>
  <c r="OL101" i="21"/>
  <c r="OL94" i="21"/>
  <c r="ON89" i="33"/>
  <c r="ON101" i="33" s="1"/>
  <c r="ON79" i="73" s="1"/>
  <c r="OM87" i="21"/>
  <c r="OK109" i="21"/>
  <c r="OK264" i="21" s="1"/>
  <c r="OK110" i="21"/>
  <c r="OK265" i="21" s="1"/>
  <c r="OK112" i="21"/>
  <c r="OK267" i="21" s="1"/>
  <c r="OK111" i="21"/>
  <c r="OK266" i="21" s="1"/>
  <c r="NY55" i="73" l="1"/>
  <c r="NY62" i="73"/>
  <c r="NW57" i="73"/>
  <c r="NW64" i="73"/>
  <c r="NX56" i="73"/>
  <c r="NY48" i="73"/>
  <c r="NY69" i="73"/>
  <c r="NW71" i="73"/>
  <c r="NW50" i="73"/>
  <c r="NZ47" i="73"/>
  <c r="NZ68" i="73"/>
  <c r="OA61" i="73"/>
  <c r="OA54" i="73"/>
  <c r="NX70" i="73"/>
  <c r="NX49" i="73"/>
  <c r="NZ54" i="73"/>
  <c r="NY231" i="33"/>
  <c r="NY27" i="73" s="1"/>
  <c r="NY230" i="33"/>
  <c r="NY20" i="73" s="1"/>
  <c r="NY278" i="63"/>
  <c r="NY35" i="73" s="1"/>
  <c r="NY280" i="21"/>
  <c r="OB143" i="63"/>
  <c r="OB32" i="73" s="1"/>
  <c r="OB204" i="21"/>
  <c r="OA234" i="63"/>
  <c r="OA41" i="73" s="1"/>
  <c r="OC105" i="63"/>
  <c r="OC38" i="73" s="1"/>
  <c r="NY279" i="63"/>
  <c r="NY42" i="73" s="1"/>
  <c r="OC104" i="63"/>
  <c r="OC31" i="73" s="1"/>
  <c r="NZ206" i="21"/>
  <c r="NZ188" i="33"/>
  <c r="NZ26" i="73" s="1"/>
  <c r="OB103" i="33"/>
  <c r="OB17" i="73" s="1"/>
  <c r="OA123" i="21"/>
  <c r="OA278" i="21" s="1"/>
  <c r="NX274" i="33"/>
  <c r="NX21" i="73" s="1"/>
  <c r="OA143" i="33"/>
  <c r="OA18" i="73" s="1"/>
  <c r="OA68" i="73" s="1"/>
  <c r="OA188" i="63"/>
  <c r="OA33" i="73" s="1"/>
  <c r="NY207" i="21"/>
  <c r="NZ233" i="63"/>
  <c r="NZ34" i="73" s="1"/>
  <c r="OA205" i="21"/>
  <c r="NZ234" i="63"/>
  <c r="NZ41" i="73" s="1"/>
  <c r="OA189" i="63"/>
  <c r="OA40" i="73" s="1"/>
  <c r="NZ187" i="33"/>
  <c r="NZ19" i="73" s="1"/>
  <c r="OB122" i="21"/>
  <c r="OB277" i="21" s="1"/>
  <c r="NZ230" i="33"/>
  <c r="NZ20" i="73" s="1"/>
  <c r="NZ124" i="21"/>
  <c r="NZ279" i="21" s="1"/>
  <c r="OB104" i="33"/>
  <c r="OB24" i="73" s="1"/>
  <c r="NX126" i="21"/>
  <c r="NX281" i="21" s="1"/>
  <c r="NX275" i="33"/>
  <c r="NX28" i="73" s="1"/>
  <c r="OM192" i="21"/>
  <c r="OM191" i="21"/>
  <c r="OM190" i="21"/>
  <c r="OM193" i="21"/>
  <c r="ON175" i="21"/>
  <c r="ON182" i="21" s="1"/>
  <c r="ON196" i="21"/>
  <c r="OP89" i="63"/>
  <c r="OP101" i="63" s="1"/>
  <c r="OP86" i="73" s="1"/>
  <c r="OO168" i="21"/>
  <c r="OL109" i="21"/>
  <c r="OL264" i="21" s="1"/>
  <c r="OL110" i="21"/>
  <c r="OL265" i="21" s="1"/>
  <c r="OL111" i="21"/>
  <c r="OL266" i="21" s="1"/>
  <c r="OL112" i="21"/>
  <c r="OL267" i="21" s="1"/>
  <c r="OO89" i="33"/>
  <c r="OO101" i="33" s="1"/>
  <c r="OO79" i="73" s="1"/>
  <c r="ON87" i="21"/>
  <c r="OM115" i="21"/>
  <c r="OM270" i="21" s="1"/>
  <c r="OM101" i="21"/>
  <c r="OM94" i="21"/>
  <c r="OA47" i="73" l="1"/>
  <c r="NX57" i="73"/>
  <c r="NX64" i="73"/>
  <c r="OB67" i="73"/>
  <c r="OB46" i="73"/>
  <c r="NZ62" i="73"/>
  <c r="NZ55" i="73"/>
  <c r="NZ69" i="73"/>
  <c r="NZ48" i="73"/>
  <c r="OB53" i="73"/>
  <c r="OB60" i="73"/>
  <c r="NY70" i="73"/>
  <c r="NY49" i="73"/>
  <c r="NX71" i="73"/>
  <c r="NX50" i="73"/>
  <c r="NZ49" i="73"/>
  <c r="NZ70" i="73"/>
  <c r="NY63" i="73"/>
  <c r="NY56" i="73"/>
  <c r="OB143" i="33"/>
  <c r="OB18" i="73" s="1"/>
  <c r="OB123" i="21"/>
  <c r="OB278" i="21" s="1"/>
  <c r="OB144" i="33"/>
  <c r="OB25" i="73" s="1"/>
  <c r="OD104" i="63"/>
  <c r="OD31" i="73" s="1"/>
  <c r="NY126" i="21"/>
  <c r="NY281" i="21" s="1"/>
  <c r="OD203" i="21"/>
  <c r="OD105" i="63"/>
  <c r="OD38" i="73" s="1"/>
  <c r="NY274" i="33"/>
  <c r="NY21" i="73" s="1"/>
  <c r="NY50" i="73" s="1"/>
  <c r="NY275" i="33"/>
  <c r="NY28" i="73" s="1"/>
  <c r="NZ231" i="33"/>
  <c r="NZ27" i="73" s="1"/>
  <c r="OA233" i="63"/>
  <c r="OA34" i="73" s="1"/>
  <c r="OA206" i="21"/>
  <c r="OC144" i="63"/>
  <c r="OC39" i="73" s="1"/>
  <c r="OC143" i="63"/>
  <c r="OC32" i="73" s="1"/>
  <c r="OC204" i="21"/>
  <c r="OC104" i="33"/>
  <c r="OC24" i="73" s="1"/>
  <c r="OC103" i="33"/>
  <c r="OC17" i="73" s="1"/>
  <c r="OC46" i="73" s="1"/>
  <c r="OC122" i="21"/>
  <c r="OC277" i="21" s="1"/>
  <c r="OA187" i="33"/>
  <c r="OA19" i="73" s="1"/>
  <c r="OB234" i="63"/>
  <c r="OB41" i="73" s="1"/>
  <c r="OB189" i="63"/>
  <c r="OB40" i="73" s="1"/>
  <c r="OB188" i="63"/>
  <c r="OB33" i="73" s="1"/>
  <c r="NZ279" i="63"/>
  <c r="NZ42" i="73" s="1"/>
  <c r="OB205" i="21"/>
  <c r="NZ207" i="21"/>
  <c r="NZ278" i="63"/>
  <c r="NZ35" i="73" s="1"/>
  <c r="OA188" i="33"/>
  <c r="OA26" i="73" s="1"/>
  <c r="OA62" i="73" s="1"/>
  <c r="OA124" i="21"/>
  <c r="OA279" i="21" s="1"/>
  <c r="OA125" i="21"/>
  <c r="NZ125" i="21"/>
  <c r="NZ280" i="21" s="1"/>
  <c r="OE104" i="63"/>
  <c r="OE31" i="73" s="1"/>
  <c r="ON190" i="21"/>
  <c r="ON192" i="21"/>
  <c r="ON191" i="21"/>
  <c r="ON193" i="21"/>
  <c r="OO175" i="21"/>
  <c r="OO182" i="21" s="1"/>
  <c r="OO196" i="21"/>
  <c r="OP168" i="21"/>
  <c r="OQ89" i="63"/>
  <c r="OQ101" i="63" s="1"/>
  <c r="OQ86" i="73" s="1"/>
  <c r="OM109" i="21"/>
  <c r="OM264" i="21" s="1"/>
  <c r="OM110" i="21"/>
  <c r="OM265" i="21" s="1"/>
  <c r="OM111" i="21"/>
  <c r="OM266" i="21" s="1"/>
  <c r="OM112" i="21"/>
  <c r="OM267" i="21" s="1"/>
  <c r="ON115" i="21"/>
  <c r="ON270" i="21" s="1"/>
  <c r="ON94" i="21"/>
  <c r="ON101" i="21"/>
  <c r="OP89" i="33"/>
  <c r="OP101" i="33" s="1"/>
  <c r="OP79" i="73" s="1"/>
  <c r="OO87" i="21"/>
  <c r="NY71" i="73" l="1"/>
  <c r="NZ63" i="73"/>
  <c r="NZ56" i="73"/>
  <c r="NY57" i="73"/>
  <c r="NY64" i="73"/>
  <c r="OB68" i="73"/>
  <c r="OB47" i="73"/>
  <c r="OC60" i="73"/>
  <c r="OC53" i="73"/>
  <c r="OC67" i="73"/>
  <c r="OB54" i="73"/>
  <c r="OB61" i="73"/>
  <c r="OA48" i="73"/>
  <c r="OA69" i="73"/>
  <c r="OA55" i="73"/>
  <c r="OD144" i="63"/>
  <c r="OD39" i="73" s="1"/>
  <c r="OD143" i="63"/>
  <c r="OD32" i="73" s="1"/>
  <c r="OD204" i="21"/>
  <c r="OA280" i="21"/>
  <c r="OC143" i="33"/>
  <c r="OC18" i="73" s="1"/>
  <c r="OC123" i="21"/>
  <c r="OC278" i="21" s="1"/>
  <c r="OC188" i="63"/>
  <c r="OC33" i="73" s="1"/>
  <c r="OC205" i="21"/>
  <c r="OC144" i="33"/>
  <c r="OC25" i="73" s="1"/>
  <c r="OA207" i="21"/>
  <c r="OE203" i="21"/>
  <c r="OC189" i="63"/>
  <c r="OC40" i="73" s="1"/>
  <c r="OF203" i="21"/>
  <c r="OB124" i="21"/>
  <c r="OB279" i="21" s="1"/>
  <c r="OA278" i="63"/>
  <c r="OA35" i="73" s="1"/>
  <c r="OA231" i="33"/>
  <c r="OA27" i="73" s="1"/>
  <c r="OA56" i="73" s="1"/>
  <c r="OA279" i="63"/>
  <c r="OA42" i="73" s="1"/>
  <c r="OB188" i="33"/>
  <c r="OB26" i="73" s="1"/>
  <c r="OB62" i="73" s="1"/>
  <c r="OB206" i="21"/>
  <c r="OC206" i="21"/>
  <c r="OB187" i="33"/>
  <c r="OB19" i="73" s="1"/>
  <c r="OE105" i="63"/>
  <c r="OE38" i="73" s="1"/>
  <c r="OB233" i="63"/>
  <c r="OB34" i="73" s="1"/>
  <c r="NZ275" i="33"/>
  <c r="NZ28" i="73" s="1"/>
  <c r="NZ126" i="21"/>
  <c r="NZ281" i="21" s="1"/>
  <c r="NZ274" i="33"/>
  <c r="NZ21" i="73" s="1"/>
  <c r="OA230" i="33"/>
  <c r="OA20" i="73" s="1"/>
  <c r="OB230" i="33"/>
  <c r="OB20" i="73" s="1"/>
  <c r="OD104" i="33"/>
  <c r="OD24" i="73" s="1"/>
  <c r="OD122" i="21"/>
  <c r="OD277" i="21" s="1"/>
  <c r="OD103" i="33"/>
  <c r="OD17" i="73" s="1"/>
  <c r="OD46" i="73" s="1"/>
  <c r="OE104" i="33"/>
  <c r="OE24" i="73" s="1"/>
  <c r="OE122" i="21"/>
  <c r="OE103" i="33"/>
  <c r="OE17" i="73" s="1"/>
  <c r="OO192" i="21"/>
  <c r="OO190" i="21"/>
  <c r="OO191" i="21"/>
  <c r="OO193" i="21"/>
  <c r="OR89" i="63"/>
  <c r="OR101" i="63" s="1"/>
  <c r="OR86" i="73" s="1"/>
  <c r="OQ168" i="21"/>
  <c r="OP175" i="21"/>
  <c r="OP182" i="21" s="1"/>
  <c r="OP196" i="21"/>
  <c r="OO115" i="21"/>
  <c r="OO270" i="21" s="1"/>
  <c r="OO101" i="21"/>
  <c r="OO94" i="21"/>
  <c r="OQ89" i="33"/>
  <c r="OQ101" i="33" s="1"/>
  <c r="OQ79" i="73" s="1"/>
  <c r="OP87" i="21"/>
  <c r="ON109" i="21"/>
  <c r="ON264" i="21" s="1"/>
  <c r="ON110" i="21"/>
  <c r="ON265" i="21" s="1"/>
  <c r="ON112" i="21"/>
  <c r="ON267" i="21" s="1"/>
  <c r="ON111" i="21"/>
  <c r="ON266" i="21" s="1"/>
  <c r="OD60" i="73" l="1"/>
  <c r="OD53" i="73"/>
  <c r="OB48" i="73"/>
  <c r="OB69" i="73"/>
  <c r="OC47" i="73"/>
  <c r="OC68" i="73"/>
  <c r="OB70" i="73"/>
  <c r="OB49" i="73"/>
  <c r="OB55" i="73"/>
  <c r="NZ71" i="73"/>
  <c r="NZ50" i="73"/>
  <c r="OA49" i="73"/>
  <c r="OA70" i="73"/>
  <c r="OC54" i="73"/>
  <c r="OC61" i="73"/>
  <c r="OD67" i="73"/>
  <c r="OE46" i="73"/>
  <c r="OE67" i="73"/>
  <c r="OE53" i="73"/>
  <c r="OE60" i="73"/>
  <c r="NZ64" i="73"/>
  <c r="NZ57" i="73"/>
  <c r="OA63" i="73"/>
  <c r="OF105" i="63"/>
  <c r="OF38" i="73" s="1"/>
  <c r="OE277" i="21"/>
  <c r="OB278" i="63"/>
  <c r="OB35" i="73" s="1"/>
  <c r="OB207" i="21"/>
  <c r="OF104" i="63"/>
  <c r="OF31" i="73" s="1"/>
  <c r="OB279" i="63"/>
  <c r="OB42" i="73" s="1"/>
  <c r="OA126" i="21"/>
  <c r="OA281" i="21" s="1"/>
  <c r="OC233" i="63"/>
  <c r="OC34" i="73" s="1"/>
  <c r="OA275" i="33"/>
  <c r="OA28" i="73" s="1"/>
  <c r="OC234" i="63"/>
  <c r="OC41" i="73" s="1"/>
  <c r="OE143" i="63"/>
  <c r="OE32" i="73" s="1"/>
  <c r="OD205" i="21"/>
  <c r="OB231" i="33"/>
  <c r="OB27" i="73" s="1"/>
  <c r="OA274" i="33"/>
  <c r="OA21" i="73" s="1"/>
  <c r="OC187" i="33"/>
  <c r="OC19" i="73" s="1"/>
  <c r="OB125" i="21"/>
  <c r="OB280" i="21" s="1"/>
  <c r="OC124" i="21"/>
  <c r="OC279" i="21" s="1"/>
  <c r="OE144" i="63"/>
  <c r="OE39" i="73" s="1"/>
  <c r="OC188" i="33"/>
  <c r="OC26" i="73" s="1"/>
  <c r="OD188" i="63"/>
  <c r="OD33" i="73" s="1"/>
  <c r="OD189" i="63"/>
  <c r="OD40" i="73" s="1"/>
  <c r="OE204" i="21"/>
  <c r="OD143" i="33"/>
  <c r="OD18" i="73" s="1"/>
  <c r="OD47" i="73" s="1"/>
  <c r="OD234" i="63"/>
  <c r="OD41" i="73" s="1"/>
  <c r="OF143" i="63"/>
  <c r="OF32" i="73" s="1"/>
  <c r="OC230" i="33"/>
  <c r="OC20" i="73" s="1"/>
  <c r="OD187" i="33"/>
  <c r="OD19" i="73" s="1"/>
  <c r="OD144" i="33"/>
  <c r="OD25" i="73" s="1"/>
  <c r="OD123" i="21"/>
  <c r="OD278" i="21" s="1"/>
  <c r="OE123" i="21"/>
  <c r="OP193" i="21"/>
  <c r="OP191" i="21"/>
  <c r="OP192" i="21"/>
  <c r="OP190" i="21"/>
  <c r="OQ175" i="21"/>
  <c r="OQ182" i="21" s="1"/>
  <c r="OQ196" i="21"/>
  <c r="OS89" i="63"/>
  <c r="OS101" i="63" s="1"/>
  <c r="OS86" i="73" s="1"/>
  <c r="OR168" i="21"/>
  <c r="OO109" i="21"/>
  <c r="OO264" i="21" s="1"/>
  <c r="OO110" i="21"/>
  <c r="OO265" i="21" s="1"/>
  <c r="OO112" i="21"/>
  <c r="OO267" i="21" s="1"/>
  <c r="OO111" i="21"/>
  <c r="OO266" i="21" s="1"/>
  <c r="OP115" i="21"/>
  <c r="OP270" i="21" s="1"/>
  <c r="OP94" i="21"/>
  <c r="OP101" i="21"/>
  <c r="OR89" i="33"/>
  <c r="OR101" i="33" s="1"/>
  <c r="OR79" i="73" s="1"/>
  <c r="OQ87" i="21"/>
  <c r="OD68" i="73" l="1"/>
  <c r="OA71" i="73"/>
  <c r="OA50" i="73"/>
  <c r="OD69" i="73"/>
  <c r="OB63" i="73"/>
  <c r="OB56" i="73"/>
  <c r="OD61" i="73"/>
  <c r="OD54" i="73"/>
  <c r="OC62" i="73"/>
  <c r="OC55" i="73"/>
  <c r="OC69" i="73"/>
  <c r="OC48" i="73"/>
  <c r="OD48" i="73"/>
  <c r="OC49" i="73"/>
  <c r="OC70" i="73"/>
  <c r="OA64" i="73"/>
  <c r="OA57" i="73"/>
  <c r="OC279" i="63"/>
  <c r="OC42" i="73" s="1"/>
  <c r="OC278" i="63"/>
  <c r="OC35" i="73" s="1"/>
  <c r="OC207" i="21"/>
  <c r="OC231" i="33"/>
  <c r="OC27" i="73" s="1"/>
  <c r="OC63" i="73" s="1"/>
  <c r="OC125" i="21"/>
  <c r="OC280" i="21" s="1"/>
  <c r="OE143" i="33"/>
  <c r="OE18" i="73" s="1"/>
  <c r="OE47" i="73" s="1"/>
  <c r="OE278" i="21"/>
  <c r="OE205" i="21"/>
  <c r="OE188" i="63"/>
  <c r="OE33" i="73" s="1"/>
  <c r="OE189" i="63"/>
  <c r="OE40" i="73" s="1"/>
  <c r="OD206" i="21"/>
  <c r="OF144" i="63"/>
  <c r="OF39" i="73" s="1"/>
  <c r="OB126" i="21"/>
  <c r="OB281" i="21" s="1"/>
  <c r="OB275" i="33"/>
  <c r="OB28" i="73" s="1"/>
  <c r="OB274" i="33"/>
  <c r="OB21" i="73" s="1"/>
  <c r="OE144" i="33"/>
  <c r="OE25" i="73" s="1"/>
  <c r="OF204" i="21"/>
  <c r="OG203" i="21"/>
  <c r="OG105" i="63"/>
  <c r="OG38" i="73" s="1"/>
  <c r="OF104" i="33"/>
  <c r="OF24" i="73" s="1"/>
  <c r="OD233" i="63"/>
  <c r="OD34" i="73" s="1"/>
  <c r="OD124" i="21"/>
  <c r="OD279" i="21" s="1"/>
  <c r="OG104" i="63"/>
  <c r="OG31" i="73" s="1"/>
  <c r="OD188" i="33"/>
  <c r="OD26" i="73" s="1"/>
  <c r="OF103" i="33"/>
  <c r="OF17" i="73" s="1"/>
  <c r="OF122" i="21"/>
  <c r="OF277" i="21" s="1"/>
  <c r="OG204" i="21"/>
  <c r="OD125" i="21"/>
  <c r="OE187" i="33"/>
  <c r="OE19" i="73" s="1"/>
  <c r="OC275" i="33"/>
  <c r="OC28" i="73" s="1"/>
  <c r="OT89" i="63"/>
  <c r="OT101" i="63" s="1"/>
  <c r="OT86" i="73" s="1"/>
  <c r="OS168" i="21"/>
  <c r="OQ193" i="21"/>
  <c r="OQ190" i="21"/>
  <c r="OQ192" i="21"/>
  <c r="OQ191" i="21"/>
  <c r="OR175" i="21"/>
  <c r="OR182" i="21" s="1"/>
  <c r="OR196" i="21"/>
  <c r="OG103" i="33"/>
  <c r="OG17" i="73" s="1"/>
  <c r="OG46" i="73" s="1"/>
  <c r="OG104" i="33"/>
  <c r="OG24" i="73" s="1"/>
  <c r="OP109" i="21"/>
  <c r="OP264" i="21" s="1"/>
  <c r="OP110" i="21"/>
  <c r="OP265" i="21" s="1"/>
  <c r="OP112" i="21"/>
  <c r="OP267" i="21" s="1"/>
  <c r="OP111" i="21"/>
  <c r="OP266" i="21" s="1"/>
  <c r="OQ115" i="21"/>
  <c r="OQ270" i="21" s="1"/>
  <c r="OQ101" i="21"/>
  <c r="OQ94" i="21"/>
  <c r="OS89" i="33"/>
  <c r="OS101" i="33" s="1"/>
  <c r="OS79" i="73" s="1"/>
  <c r="OR87" i="21"/>
  <c r="OE68" i="73" l="1"/>
  <c r="OG67" i="73"/>
  <c r="OF67" i="73"/>
  <c r="OF46" i="73"/>
  <c r="OC57" i="73"/>
  <c r="OF53" i="73"/>
  <c r="OF60" i="73"/>
  <c r="OD55" i="73"/>
  <c r="OD62" i="73"/>
  <c r="OE61" i="73"/>
  <c r="OE54" i="73"/>
  <c r="OB71" i="73"/>
  <c r="OB50" i="73"/>
  <c r="OE69" i="73"/>
  <c r="OE48" i="73"/>
  <c r="OG60" i="73"/>
  <c r="OG53" i="73"/>
  <c r="OC64" i="73"/>
  <c r="OB57" i="73"/>
  <c r="OB64" i="73"/>
  <c r="OC56" i="73"/>
  <c r="OF144" i="33"/>
  <c r="OF25" i="73" s="1"/>
  <c r="OF123" i="21"/>
  <c r="OF278" i="21" s="1"/>
  <c r="OD279" i="63"/>
  <c r="OD42" i="73" s="1"/>
  <c r="OH105" i="63"/>
  <c r="OH38" i="73" s="1"/>
  <c r="OD278" i="63"/>
  <c r="OD35" i="73" s="1"/>
  <c r="OG143" i="63"/>
  <c r="OG32" i="73" s="1"/>
  <c r="OD280" i="21"/>
  <c r="OF143" i="33"/>
  <c r="OF18" i="73" s="1"/>
  <c r="OD230" i="33"/>
  <c r="OD20" i="73" s="1"/>
  <c r="OD231" i="33"/>
  <c r="OD27" i="73" s="1"/>
  <c r="OC126" i="21"/>
  <c r="OC281" i="21" s="1"/>
  <c r="OD207" i="21"/>
  <c r="OG144" i="63"/>
  <c r="OG39" i="73" s="1"/>
  <c r="OF188" i="63"/>
  <c r="OF33" i="73" s="1"/>
  <c r="OF205" i="21"/>
  <c r="OE188" i="33"/>
  <c r="OE26" i="73" s="1"/>
  <c r="OE55" i="73" s="1"/>
  <c r="OE206" i="21"/>
  <c r="OF189" i="63"/>
  <c r="OF40" i="73" s="1"/>
  <c r="OE233" i="63"/>
  <c r="OE34" i="73" s="1"/>
  <c r="OH104" i="63"/>
  <c r="OH31" i="73" s="1"/>
  <c r="OH203" i="21"/>
  <c r="OC274" i="33"/>
  <c r="OC21" i="73" s="1"/>
  <c r="OE124" i="21"/>
  <c r="OE279" i="21" s="1"/>
  <c r="OG144" i="33"/>
  <c r="OG25" i="73" s="1"/>
  <c r="OE125" i="21"/>
  <c r="OE234" i="63"/>
  <c r="OE41" i="73" s="1"/>
  <c r="OF234" i="63"/>
  <c r="OF41" i="73" s="1"/>
  <c r="OI104" i="63"/>
  <c r="OI31" i="73" s="1"/>
  <c r="OG122" i="21"/>
  <c r="OG277" i="21" s="1"/>
  <c r="OS175" i="21"/>
  <c r="OS182" i="21" s="1"/>
  <c r="OS196" i="21"/>
  <c r="OR192" i="21"/>
  <c r="OR193" i="21"/>
  <c r="OR191" i="21"/>
  <c r="OR190" i="21"/>
  <c r="OH104" i="33"/>
  <c r="OH24" i="73" s="1"/>
  <c r="OH103" i="33"/>
  <c r="OH17" i="73" s="1"/>
  <c r="OH122" i="21"/>
  <c r="OU89" i="63"/>
  <c r="OU101" i="63" s="1"/>
  <c r="OU86" i="73" s="1"/>
  <c r="OT168" i="21"/>
  <c r="OQ109" i="21"/>
  <c r="OQ264" i="21" s="1"/>
  <c r="OQ110" i="21"/>
  <c r="OQ265" i="21" s="1"/>
  <c r="OQ112" i="21"/>
  <c r="OQ267" i="21" s="1"/>
  <c r="OQ111" i="21"/>
  <c r="OQ266" i="21" s="1"/>
  <c r="OT89" i="33"/>
  <c r="OT101" i="33" s="1"/>
  <c r="OT79" i="73" s="1"/>
  <c r="OS87" i="21"/>
  <c r="OR115" i="21"/>
  <c r="OR270" i="21" s="1"/>
  <c r="OR101" i="21"/>
  <c r="OR94" i="21"/>
  <c r="OE62" i="73" l="1"/>
  <c r="OG61" i="73"/>
  <c r="OH67" i="73"/>
  <c r="OD70" i="73"/>
  <c r="OD49" i="73"/>
  <c r="OF54" i="73"/>
  <c r="OF61" i="73"/>
  <c r="OF68" i="73"/>
  <c r="OF47" i="73"/>
  <c r="OD63" i="73"/>
  <c r="OD56" i="73"/>
  <c r="OC50" i="73"/>
  <c r="OC71" i="73"/>
  <c r="OH46" i="73"/>
  <c r="OG54" i="73"/>
  <c r="OH60" i="73"/>
  <c r="OH53" i="73"/>
  <c r="OH277" i="21"/>
  <c r="OE231" i="33"/>
  <c r="OE27" i="73" s="1"/>
  <c r="OE230" i="33"/>
  <c r="OE20" i="73" s="1"/>
  <c r="OF206" i="21"/>
  <c r="OG123" i="21"/>
  <c r="OG278" i="21" s="1"/>
  <c r="OG143" i="33"/>
  <c r="OG18" i="73" s="1"/>
  <c r="OE280" i="21"/>
  <c r="OE279" i="63"/>
  <c r="OE42" i="73" s="1"/>
  <c r="OE278" i="63"/>
  <c r="OE35" i="73" s="1"/>
  <c r="OF188" i="33"/>
  <c r="OF26" i="73" s="1"/>
  <c r="OE207" i="21"/>
  <c r="OH143" i="63"/>
  <c r="OH32" i="73" s="1"/>
  <c r="OF233" i="63"/>
  <c r="OF34" i="73" s="1"/>
  <c r="OH204" i="21"/>
  <c r="OG205" i="21"/>
  <c r="OH144" i="63"/>
  <c r="OH39" i="73" s="1"/>
  <c r="OG189" i="63"/>
  <c r="OG40" i="73" s="1"/>
  <c r="OD275" i="33"/>
  <c r="OD28" i="73" s="1"/>
  <c r="OF124" i="21"/>
  <c r="OF279" i="21" s="1"/>
  <c r="OF187" i="33"/>
  <c r="OF19" i="73" s="1"/>
  <c r="OF48" i="73" s="1"/>
  <c r="OD274" i="33"/>
  <c r="OD21" i="73" s="1"/>
  <c r="OD126" i="21"/>
  <c r="OD281" i="21" s="1"/>
  <c r="OG188" i="63"/>
  <c r="OG33" i="73" s="1"/>
  <c r="OI203" i="21"/>
  <c r="OG206" i="21"/>
  <c r="OI105" i="63"/>
  <c r="OI38" i="73" s="1"/>
  <c r="OI143" i="63"/>
  <c r="OI32" i="73" s="1"/>
  <c r="OH144" i="33"/>
  <c r="OH25" i="73" s="1"/>
  <c r="OT175" i="21"/>
  <c r="OT182" i="21" s="1"/>
  <c r="OT196" i="21"/>
  <c r="OS192" i="21"/>
  <c r="OS191" i="21"/>
  <c r="OS190" i="21"/>
  <c r="OS193" i="21"/>
  <c r="OU168" i="21"/>
  <c r="OV89" i="63"/>
  <c r="OV101" i="63" s="1"/>
  <c r="OV86" i="73" s="1"/>
  <c r="OR109" i="21"/>
  <c r="OR264" i="21" s="1"/>
  <c r="OR110" i="21"/>
  <c r="OR265" i="21" s="1"/>
  <c r="OR111" i="21"/>
  <c r="OR266" i="21" s="1"/>
  <c r="OR112" i="21"/>
  <c r="OR267" i="21" s="1"/>
  <c r="OS115" i="21"/>
  <c r="OS270" i="21" s="1"/>
  <c r="OS94" i="21"/>
  <c r="OS101" i="21"/>
  <c r="OU89" i="33"/>
  <c r="OU101" i="33" s="1"/>
  <c r="OU79" i="73" s="1"/>
  <c r="OT87" i="21"/>
  <c r="OF69" i="73" l="1"/>
  <c r="OG47" i="73"/>
  <c r="OG68" i="73"/>
  <c r="OD50" i="73"/>
  <c r="OD71" i="73"/>
  <c r="OH61" i="73"/>
  <c r="OH54" i="73"/>
  <c r="OD57" i="73"/>
  <c r="OD64" i="73"/>
  <c r="OE56" i="73"/>
  <c r="OE63" i="73"/>
  <c r="OE49" i="73"/>
  <c r="OE70" i="73"/>
  <c r="OF62" i="73"/>
  <c r="OF55" i="73"/>
  <c r="OJ105" i="63"/>
  <c r="OJ38" i="73" s="1"/>
  <c r="OF207" i="21"/>
  <c r="OF279" i="63"/>
  <c r="OF42" i="73" s="1"/>
  <c r="OH123" i="21"/>
  <c r="OH278" i="21" s="1"/>
  <c r="OF278" i="63"/>
  <c r="OF35" i="73" s="1"/>
  <c r="OH143" i="33"/>
  <c r="OH18" i="73" s="1"/>
  <c r="OE126" i="21"/>
  <c r="OE281" i="21" s="1"/>
  <c r="OE275" i="33"/>
  <c r="OE28" i="73" s="1"/>
  <c r="OG234" i="63"/>
  <c r="OG41" i="73" s="1"/>
  <c r="OJ144" i="63"/>
  <c r="OJ39" i="73" s="1"/>
  <c r="OF125" i="21"/>
  <c r="OF280" i="21" s="1"/>
  <c r="OF230" i="33"/>
  <c r="OF20" i="73" s="1"/>
  <c r="OF231" i="33"/>
  <c r="OF27" i="73" s="1"/>
  <c r="OG187" i="33"/>
  <c r="OG19" i="73" s="1"/>
  <c r="OI103" i="33"/>
  <c r="OI17" i="73" s="1"/>
  <c r="OI144" i="63"/>
  <c r="OI39" i="73" s="1"/>
  <c r="OI204" i="21"/>
  <c r="OJ203" i="21"/>
  <c r="OG188" i="33"/>
  <c r="OG26" i="73" s="1"/>
  <c r="OJ104" i="63"/>
  <c r="OJ31" i="73" s="1"/>
  <c r="OE274" i="33"/>
  <c r="OE21" i="73" s="1"/>
  <c r="OG124" i="21"/>
  <c r="OG279" i="21" s="1"/>
  <c r="OH205" i="21"/>
  <c r="OH233" i="63"/>
  <c r="OH34" i="73" s="1"/>
  <c r="OG233" i="63"/>
  <c r="OG34" i="73" s="1"/>
  <c r="OG231" i="33"/>
  <c r="OG27" i="73" s="1"/>
  <c r="OI122" i="21"/>
  <c r="OI277" i="21" s="1"/>
  <c r="OI104" i="33"/>
  <c r="OI24" i="73" s="1"/>
  <c r="OH189" i="63"/>
  <c r="OH40" i="73" s="1"/>
  <c r="OH188" i="63"/>
  <c r="OH33" i="73" s="1"/>
  <c r="OK203" i="21"/>
  <c r="OW89" i="63"/>
  <c r="OW101" i="63" s="1"/>
  <c r="OW86" i="73" s="1"/>
  <c r="OV168" i="21"/>
  <c r="OU175" i="21"/>
  <c r="OU182" i="21" s="1"/>
  <c r="OU196" i="21"/>
  <c r="OT190" i="21"/>
  <c r="OT191" i="21"/>
  <c r="OT192" i="21"/>
  <c r="OT193" i="21"/>
  <c r="OT115" i="21"/>
  <c r="OT270" i="21" s="1"/>
  <c r="OT94" i="21"/>
  <c r="OT101" i="21"/>
  <c r="OS109" i="21"/>
  <c r="OS264" i="21" s="1"/>
  <c r="OS110" i="21"/>
  <c r="OS265" i="21" s="1"/>
  <c r="OS111" i="21"/>
  <c r="OS266" i="21" s="1"/>
  <c r="OS112" i="21"/>
  <c r="OS267" i="21" s="1"/>
  <c r="OV89" i="33"/>
  <c r="OV101" i="33" s="1"/>
  <c r="OV79" i="73" s="1"/>
  <c r="OU87" i="21"/>
  <c r="OE57" i="73" l="1"/>
  <c r="OE64" i="73"/>
  <c r="OI46" i="73"/>
  <c r="OI67" i="73"/>
  <c r="OG48" i="73"/>
  <c r="OG69" i="73"/>
  <c r="OH47" i="73"/>
  <c r="OH68" i="73"/>
  <c r="OF63" i="73"/>
  <c r="OF56" i="73"/>
  <c r="OI60" i="73"/>
  <c r="OI53" i="73"/>
  <c r="OF70" i="73"/>
  <c r="OF49" i="73"/>
  <c r="OE71" i="73"/>
  <c r="OE50" i="73"/>
  <c r="OG62" i="73"/>
  <c r="OG55" i="73"/>
  <c r="OG63" i="73"/>
  <c r="OG56" i="73"/>
  <c r="OJ143" i="63"/>
  <c r="OJ32" i="73" s="1"/>
  <c r="OH234" i="63"/>
  <c r="OH41" i="73" s="1"/>
  <c r="OF274" i="33"/>
  <c r="OF21" i="73" s="1"/>
  <c r="OF275" i="33"/>
  <c r="OF28" i="73" s="1"/>
  <c r="OF57" i="73" s="1"/>
  <c r="OJ204" i="21"/>
  <c r="OI205" i="21"/>
  <c r="OI123" i="21"/>
  <c r="OI278" i="21" s="1"/>
  <c r="OG125" i="21"/>
  <c r="OG280" i="21" s="1"/>
  <c r="OI144" i="33"/>
  <c r="OI25" i="73" s="1"/>
  <c r="OF126" i="21"/>
  <c r="OF281" i="21" s="1"/>
  <c r="OI143" i="33"/>
  <c r="OI18" i="73" s="1"/>
  <c r="OI47" i="73" s="1"/>
  <c r="OG230" i="33"/>
  <c r="OG20" i="73" s="1"/>
  <c r="OG49" i="73" s="1"/>
  <c r="OH124" i="21"/>
  <c r="OH279" i="21" s="1"/>
  <c r="OH188" i="33"/>
  <c r="OH26" i="73" s="1"/>
  <c r="OH187" i="33"/>
  <c r="OH19" i="73" s="1"/>
  <c r="OK105" i="63"/>
  <c r="OK38" i="73" s="1"/>
  <c r="OG207" i="21"/>
  <c r="OI189" i="63"/>
  <c r="OI40" i="73" s="1"/>
  <c r="OI188" i="63"/>
  <c r="OI33" i="73" s="1"/>
  <c r="OG279" i="63"/>
  <c r="OG42" i="73" s="1"/>
  <c r="OG278" i="63"/>
  <c r="OG35" i="73" s="1"/>
  <c r="OL104" i="63"/>
  <c r="OL31" i="73" s="1"/>
  <c r="OH206" i="21"/>
  <c r="OJ104" i="33"/>
  <c r="OJ24" i="73" s="1"/>
  <c r="OJ53" i="73" s="1"/>
  <c r="OJ103" i="33"/>
  <c r="OJ17" i="73" s="1"/>
  <c r="OJ46" i="73" s="1"/>
  <c r="OJ122" i="21"/>
  <c r="OJ277" i="21" s="1"/>
  <c r="OK104" i="63"/>
  <c r="OK31" i="73" s="1"/>
  <c r="OV175" i="21"/>
  <c r="OV182" i="21" s="1"/>
  <c r="OV196" i="21"/>
  <c r="OU190" i="21"/>
  <c r="OU191" i="21"/>
  <c r="OU192" i="21"/>
  <c r="OU193" i="21"/>
  <c r="OW168" i="21"/>
  <c r="OX89" i="63"/>
  <c r="OX101" i="63" s="1"/>
  <c r="OX86" i="73" s="1"/>
  <c r="OK122" i="21"/>
  <c r="OK277" i="21" s="1"/>
  <c r="OK104" i="33"/>
  <c r="OK24" i="73" s="1"/>
  <c r="OK103" i="33"/>
  <c r="OK17" i="73" s="1"/>
  <c r="OT109" i="21"/>
  <c r="OT264" i="21" s="1"/>
  <c r="OT110" i="21"/>
  <c r="OT265" i="21" s="1"/>
  <c r="OT111" i="21"/>
  <c r="OT266" i="21" s="1"/>
  <c r="OT112" i="21"/>
  <c r="OT267" i="21" s="1"/>
  <c r="OU115" i="21"/>
  <c r="OU270" i="21" s="1"/>
  <c r="OU94" i="21"/>
  <c r="OU101" i="21"/>
  <c r="OW89" i="33"/>
  <c r="OW101" i="33" s="1"/>
  <c r="OW79" i="73" s="1"/>
  <c r="OV87" i="21"/>
  <c r="OK46" i="73" l="1"/>
  <c r="OK60" i="73"/>
  <c r="OI68" i="73"/>
  <c r="OI61" i="73"/>
  <c r="OI54" i="73"/>
  <c r="OF64" i="73"/>
  <c r="OF50" i="73"/>
  <c r="OF71" i="73"/>
  <c r="OK53" i="73"/>
  <c r="OH48" i="73"/>
  <c r="OH69" i="73"/>
  <c r="OJ60" i="73"/>
  <c r="OG70" i="73"/>
  <c r="OJ67" i="73"/>
  <c r="OK67" i="73"/>
  <c r="OH55" i="73"/>
  <c r="OH62" i="73"/>
  <c r="OI233" i="63"/>
  <c r="OI34" i="73" s="1"/>
  <c r="OK143" i="63"/>
  <c r="OK32" i="73" s="1"/>
  <c r="OI234" i="63"/>
  <c r="OI41" i="73" s="1"/>
  <c r="OI206" i="21"/>
  <c r="OL203" i="21"/>
  <c r="OI187" i="33"/>
  <c r="OI19" i="73" s="1"/>
  <c r="OK204" i="21"/>
  <c r="OL105" i="63"/>
  <c r="OL38" i="73" s="1"/>
  <c r="OI124" i="21"/>
  <c r="OI279" i="21" s="1"/>
  <c r="OK144" i="63"/>
  <c r="OK39" i="73" s="1"/>
  <c r="OJ233" i="63"/>
  <c r="OJ34" i="73" s="1"/>
  <c r="OG275" i="33"/>
  <c r="OG28" i="73" s="1"/>
  <c r="OG57" i="73" s="1"/>
  <c r="OG274" i="33"/>
  <c r="OG21" i="73" s="1"/>
  <c r="OG50" i="73" s="1"/>
  <c r="OI188" i="33"/>
  <c r="OI26" i="73" s="1"/>
  <c r="OI62" i="73" s="1"/>
  <c r="OG126" i="21"/>
  <c r="OG281" i="21" s="1"/>
  <c r="OH230" i="33"/>
  <c r="OH20" i="73" s="1"/>
  <c r="OH279" i="63"/>
  <c r="OH42" i="73" s="1"/>
  <c r="OH125" i="21"/>
  <c r="OH280" i="21" s="1"/>
  <c r="OJ189" i="63"/>
  <c r="OJ40" i="73" s="1"/>
  <c r="OH278" i="63"/>
  <c r="OH35" i="73" s="1"/>
  <c r="OH207" i="21"/>
  <c r="OH231" i="33"/>
  <c r="OH27" i="73" s="1"/>
  <c r="OJ188" i="63"/>
  <c r="OJ33" i="73" s="1"/>
  <c r="OJ205" i="21"/>
  <c r="OL144" i="63"/>
  <c r="OL39" i="73" s="1"/>
  <c r="OJ124" i="21"/>
  <c r="OJ123" i="21"/>
  <c r="OJ278" i="21" s="1"/>
  <c r="OJ144" i="33"/>
  <c r="OJ25" i="73" s="1"/>
  <c r="OJ143" i="33"/>
  <c r="OJ18" i="73" s="1"/>
  <c r="OL103" i="33"/>
  <c r="OL17" i="73" s="1"/>
  <c r="OL46" i="73" s="1"/>
  <c r="OL104" i="33"/>
  <c r="OL24" i="73" s="1"/>
  <c r="OL122" i="21"/>
  <c r="OV190" i="21"/>
  <c r="OV192" i="21"/>
  <c r="OV191" i="21"/>
  <c r="OV193" i="21"/>
  <c r="OY89" i="63"/>
  <c r="OY101" i="63" s="1"/>
  <c r="OY86" i="73" s="1"/>
  <c r="OX168" i="21"/>
  <c r="OW175" i="21"/>
  <c r="OW182" i="21" s="1"/>
  <c r="OW196" i="21"/>
  <c r="OU109" i="21"/>
  <c r="OU264" i="21" s="1"/>
  <c r="OU110" i="21"/>
  <c r="OU265" i="21" s="1"/>
  <c r="OU112" i="21"/>
  <c r="OU267" i="21" s="1"/>
  <c r="OU111" i="21"/>
  <c r="OU266" i="21" s="1"/>
  <c r="OX89" i="33"/>
  <c r="OX101" i="33" s="1"/>
  <c r="OX79" i="73" s="1"/>
  <c r="OW87" i="21"/>
  <c r="OJ206" i="21"/>
  <c r="OV115" i="21"/>
  <c r="OV270" i="21" s="1"/>
  <c r="OV101" i="21"/>
  <c r="OV94" i="21"/>
  <c r="OI55" i="73" l="1"/>
  <c r="OJ61" i="73"/>
  <c r="OJ54" i="73"/>
  <c r="OG64" i="73"/>
  <c r="OH63" i="73"/>
  <c r="OH56" i="73"/>
  <c r="OG71" i="73"/>
  <c r="OH49" i="73"/>
  <c r="OH70" i="73"/>
  <c r="OI69" i="73"/>
  <c r="OI48" i="73"/>
  <c r="OJ47" i="73"/>
  <c r="OJ68" i="73"/>
  <c r="OL67" i="73"/>
  <c r="OL60" i="73"/>
  <c r="OL53" i="73"/>
  <c r="OJ234" i="63"/>
  <c r="OJ41" i="73" s="1"/>
  <c r="OK189" i="63"/>
  <c r="OK40" i="73" s="1"/>
  <c r="OK188" i="63"/>
  <c r="OK33" i="73" s="1"/>
  <c r="OK205" i="21"/>
  <c r="OL143" i="63"/>
  <c r="OL32" i="73" s="1"/>
  <c r="OL277" i="21"/>
  <c r="OM105" i="63"/>
  <c r="OM38" i="73" s="1"/>
  <c r="OH275" i="33"/>
  <c r="OH28" i="73" s="1"/>
  <c r="OM104" i="63"/>
  <c r="OM31" i="73" s="1"/>
  <c r="OH126" i="21"/>
  <c r="OH281" i="21" s="1"/>
  <c r="OI230" i="33"/>
  <c r="OI20" i="73" s="1"/>
  <c r="OI125" i="21"/>
  <c r="OI280" i="21" s="1"/>
  <c r="OM203" i="21"/>
  <c r="OH274" i="33"/>
  <c r="OH21" i="73" s="1"/>
  <c r="OI231" i="33"/>
  <c r="OI27" i="73" s="1"/>
  <c r="OI279" i="63"/>
  <c r="OI42" i="73" s="1"/>
  <c r="OJ279" i="21"/>
  <c r="OI278" i="63"/>
  <c r="OI35" i="73" s="1"/>
  <c r="OI207" i="21"/>
  <c r="OJ187" i="33"/>
  <c r="OJ19" i="73" s="1"/>
  <c r="OJ48" i="73" s="1"/>
  <c r="OL204" i="21"/>
  <c r="OJ188" i="33"/>
  <c r="OJ26" i="73" s="1"/>
  <c r="ON105" i="63"/>
  <c r="ON38" i="73" s="1"/>
  <c r="OK233" i="63"/>
  <c r="OK34" i="73" s="1"/>
  <c r="OL144" i="33"/>
  <c r="OL25" i="73" s="1"/>
  <c r="OL54" i="73" s="1"/>
  <c r="OK123" i="21"/>
  <c r="OK278" i="21" s="1"/>
  <c r="OK143" i="33"/>
  <c r="OK18" i="73" s="1"/>
  <c r="OJ231" i="33"/>
  <c r="OJ27" i="73" s="1"/>
  <c r="OK144" i="33"/>
  <c r="OK25" i="73" s="1"/>
  <c r="OW191" i="21"/>
  <c r="OW190" i="21"/>
  <c r="OW192" i="21"/>
  <c r="OW193" i="21"/>
  <c r="OM122" i="21"/>
  <c r="OM103" i="33"/>
  <c r="OM17" i="73" s="1"/>
  <c r="OM104" i="33"/>
  <c r="OM24" i="73" s="1"/>
  <c r="OX196" i="21"/>
  <c r="OX175" i="21"/>
  <c r="OX182" i="21" s="1"/>
  <c r="OZ89" i="63"/>
  <c r="OZ101" i="63" s="1"/>
  <c r="OZ86" i="73" s="1"/>
  <c r="OY168" i="21"/>
  <c r="OV109" i="21"/>
  <c r="OV264" i="21" s="1"/>
  <c r="OV110" i="21"/>
  <c r="OV265" i="21" s="1"/>
  <c r="OV111" i="21"/>
  <c r="OV266" i="21" s="1"/>
  <c r="OV112" i="21"/>
  <c r="OV267" i="21" s="1"/>
  <c r="OW115" i="21"/>
  <c r="OW270" i="21" s="1"/>
  <c r="OW101" i="21"/>
  <c r="OW94" i="21"/>
  <c r="OY89" i="33"/>
  <c r="OY101" i="33" s="1"/>
  <c r="OY79" i="73" s="1"/>
  <c r="OX87" i="21"/>
  <c r="OJ56" i="73" l="1"/>
  <c r="OM46" i="73"/>
  <c r="OM67" i="73"/>
  <c r="OK68" i="73"/>
  <c r="OK47" i="73"/>
  <c r="OI70" i="73"/>
  <c r="OI49" i="73"/>
  <c r="OJ63" i="73"/>
  <c r="OK54" i="73"/>
  <c r="OK61" i="73"/>
  <c r="OH64" i="73"/>
  <c r="OH57" i="73"/>
  <c r="OJ69" i="73"/>
  <c r="OM60" i="73"/>
  <c r="OM53" i="73"/>
  <c r="OL61" i="73"/>
  <c r="OI56" i="73"/>
  <c r="OI63" i="73"/>
  <c r="OJ62" i="73"/>
  <c r="OJ55" i="73"/>
  <c r="OH71" i="73"/>
  <c r="OH50" i="73"/>
  <c r="OI274" i="33"/>
  <c r="OI21" i="73" s="1"/>
  <c r="OJ278" i="63"/>
  <c r="OJ35" i="73" s="1"/>
  <c r="OI126" i="21"/>
  <c r="OI281" i="21" s="1"/>
  <c r="OM144" i="63"/>
  <c r="OM39" i="73" s="1"/>
  <c r="OM204" i="21"/>
  <c r="OM143" i="63"/>
  <c r="OM32" i="73" s="1"/>
  <c r="OL205" i="21"/>
  <c r="ON104" i="63"/>
  <c r="ON31" i="73" s="1"/>
  <c r="OI275" i="33"/>
  <c r="OI28" i="73" s="1"/>
  <c r="OL234" i="63"/>
  <c r="OL41" i="73" s="1"/>
  <c r="OL188" i="63"/>
  <c r="OL33" i="73" s="1"/>
  <c r="OJ207" i="21"/>
  <c r="OL189" i="63"/>
  <c r="OL40" i="73" s="1"/>
  <c r="OM277" i="21"/>
  <c r="OK188" i="33"/>
  <c r="OK26" i="73" s="1"/>
  <c r="OK187" i="33"/>
  <c r="OK19" i="73" s="1"/>
  <c r="OK124" i="21"/>
  <c r="OK279" i="21" s="1"/>
  <c r="OK206" i="21"/>
  <c r="OJ125" i="21"/>
  <c r="OJ280" i="21" s="1"/>
  <c r="ON203" i="21"/>
  <c r="OK234" i="63"/>
  <c r="OK41" i="73" s="1"/>
  <c r="OJ279" i="63"/>
  <c r="OJ42" i="73" s="1"/>
  <c r="OJ230" i="33"/>
  <c r="OJ20" i="73" s="1"/>
  <c r="OO105" i="63"/>
  <c r="OO38" i="73" s="1"/>
  <c r="OK230" i="33"/>
  <c r="OK20" i="73" s="1"/>
  <c r="OL143" i="33"/>
  <c r="OL18" i="73" s="1"/>
  <c r="OL123" i="21"/>
  <c r="OL278" i="21" s="1"/>
  <c r="OX193" i="21"/>
  <c r="OX192" i="21"/>
  <c r="OX190" i="21"/>
  <c r="OX191" i="21"/>
  <c r="OY196" i="21"/>
  <c r="OY175" i="21"/>
  <c r="OY182" i="21" s="1"/>
  <c r="PA89" i="63"/>
  <c r="PA101" i="63" s="1"/>
  <c r="PA86" i="73" s="1"/>
  <c r="OZ168" i="21"/>
  <c r="OW109" i="21"/>
  <c r="OW264" i="21" s="1"/>
  <c r="OW110" i="21"/>
  <c r="OW265" i="21" s="1"/>
  <c r="OW112" i="21"/>
  <c r="OW267" i="21" s="1"/>
  <c r="OW111" i="21"/>
  <c r="OW266" i="21" s="1"/>
  <c r="OX115" i="21"/>
  <c r="OX270" i="21" s="1"/>
  <c r="OX101" i="21"/>
  <c r="OX94" i="21"/>
  <c r="OZ89" i="33"/>
  <c r="OZ101" i="33" s="1"/>
  <c r="OZ79" i="73" s="1"/>
  <c r="OY87" i="21"/>
  <c r="OL47" i="73" l="1"/>
  <c r="OL68" i="73"/>
  <c r="OK70" i="73"/>
  <c r="OK49" i="73"/>
  <c r="OI57" i="73"/>
  <c r="OI64" i="73"/>
  <c r="OI71" i="73"/>
  <c r="OI50" i="73"/>
  <c r="OK69" i="73"/>
  <c r="OK48" i="73"/>
  <c r="OJ49" i="73"/>
  <c r="OJ70" i="73"/>
  <c r="OK62" i="73"/>
  <c r="OK55" i="73"/>
  <c r="ON204" i="21"/>
  <c r="OL233" i="63"/>
  <c r="OL34" i="73" s="1"/>
  <c r="ON143" i="63"/>
  <c r="ON32" i="73" s="1"/>
  <c r="ON144" i="63"/>
  <c r="ON39" i="73" s="1"/>
  <c r="OM143" i="33"/>
  <c r="OM18" i="73" s="1"/>
  <c r="OM47" i="73" s="1"/>
  <c r="OK279" i="63"/>
  <c r="OK42" i="73" s="1"/>
  <c r="OM144" i="33"/>
  <c r="OM25" i="73" s="1"/>
  <c r="OM123" i="21"/>
  <c r="OM278" i="21" s="1"/>
  <c r="OM205" i="21"/>
  <c r="OL206" i="21"/>
  <c r="OL231" i="33"/>
  <c r="OL27" i="73" s="1"/>
  <c r="OL187" i="33"/>
  <c r="OL19" i="73" s="1"/>
  <c r="OL69" i="73" s="1"/>
  <c r="OM234" i="63"/>
  <c r="OM41" i="73" s="1"/>
  <c r="OP105" i="63"/>
  <c r="OP38" i="73" s="1"/>
  <c r="OK125" i="21"/>
  <c r="OK280" i="21" s="1"/>
  <c r="OK231" i="33"/>
  <c r="OK27" i="73" s="1"/>
  <c r="OM189" i="63"/>
  <c r="OM40" i="73" s="1"/>
  <c r="OM188" i="63"/>
  <c r="OM33" i="73" s="1"/>
  <c r="OO203" i="21"/>
  <c r="ON104" i="33"/>
  <c r="ON24" i="73" s="1"/>
  <c r="OO104" i="63"/>
  <c r="OO31" i="73" s="1"/>
  <c r="OK278" i="63"/>
  <c r="OK35" i="73" s="1"/>
  <c r="OK207" i="21"/>
  <c r="ON122" i="21"/>
  <c r="ON277" i="21" s="1"/>
  <c r="OL124" i="21"/>
  <c r="OL279" i="21" s="1"/>
  <c r="OL188" i="33"/>
  <c r="OL26" i="73" s="1"/>
  <c r="OJ274" i="33"/>
  <c r="OJ21" i="73" s="1"/>
  <c r="ON103" i="33"/>
  <c r="ON17" i="73" s="1"/>
  <c r="OJ126" i="21"/>
  <c r="OJ281" i="21" s="1"/>
  <c r="OJ275" i="33"/>
  <c r="OJ28" i="73" s="1"/>
  <c r="OO143" i="63"/>
  <c r="OO32" i="73" s="1"/>
  <c r="OO104" i="33"/>
  <c r="OO24" i="73" s="1"/>
  <c r="OO122" i="21"/>
  <c r="OO103" i="33"/>
  <c r="OO17" i="73" s="1"/>
  <c r="OY190" i="21"/>
  <c r="OY192" i="21"/>
  <c r="OY191" i="21"/>
  <c r="OY193" i="21"/>
  <c r="OZ175" i="21"/>
  <c r="OZ182" i="21" s="1"/>
  <c r="OZ196" i="21"/>
  <c r="PA168" i="21"/>
  <c r="PB89" i="63"/>
  <c r="PB101" i="63" s="1"/>
  <c r="PB86" i="73" s="1"/>
  <c r="OY115" i="21"/>
  <c r="OY270" i="21" s="1"/>
  <c r="OY94" i="21"/>
  <c r="OY101" i="21"/>
  <c r="OX109" i="21"/>
  <c r="OX264" i="21" s="1"/>
  <c r="OX110" i="21"/>
  <c r="OX265" i="21" s="1"/>
  <c r="OX112" i="21"/>
  <c r="OX267" i="21" s="1"/>
  <c r="OX111" i="21"/>
  <c r="OX266" i="21" s="1"/>
  <c r="PA89" i="33"/>
  <c r="PA101" i="33" s="1"/>
  <c r="PA79" i="73" s="1"/>
  <c r="OZ87" i="21"/>
  <c r="OL48" i="73" l="1"/>
  <c r="OO46" i="73"/>
  <c r="OJ57" i="73"/>
  <c r="OJ64" i="73"/>
  <c r="ON67" i="73"/>
  <c r="ON46" i="73"/>
  <c r="ON53" i="73"/>
  <c r="ON60" i="73"/>
  <c r="OM61" i="73"/>
  <c r="OM54" i="73"/>
  <c r="OJ71" i="73"/>
  <c r="OJ50" i="73"/>
  <c r="OL56" i="73"/>
  <c r="OL63" i="73"/>
  <c r="OL55" i="73"/>
  <c r="OL62" i="73"/>
  <c r="OO60" i="73"/>
  <c r="OO53" i="73"/>
  <c r="OK63" i="73"/>
  <c r="OK56" i="73"/>
  <c r="OM68" i="73"/>
  <c r="OO67" i="73"/>
  <c r="OL279" i="63"/>
  <c r="OL42" i="73" s="1"/>
  <c r="OL278" i="63"/>
  <c r="OL35" i="73" s="1"/>
  <c r="OL207" i="21"/>
  <c r="ON189" i="63"/>
  <c r="ON40" i="73" s="1"/>
  <c r="OK274" i="33"/>
  <c r="OK21" i="73" s="1"/>
  <c r="OK275" i="33"/>
  <c r="OK28" i="73" s="1"/>
  <c r="OK64" i="73" s="1"/>
  <c r="OK126" i="21"/>
  <c r="OK281" i="21" s="1"/>
  <c r="OL230" i="33"/>
  <c r="OL20" i="73" s="1"/>
  <c r="OL125" i="21"/>
  <c r="OL280" i="21" s="1"/>
  <c r="OM233" i="63"/>
  <c r="OM34" i="73" s="1"/>
  <c r="OM206" i="21"/>
  <c r="OM124" i="21"/>
  <c r="OM279" i="21" s="1"/>
  <c r="OM187" i="33"/>
  <c r="OM19" i="73" s="1"/>
  <c r="OM188" i="33"/>
  <c r="OM26" i="73" s="1"/>
  <c r="OM55" i="73" s="1"/>
  <c r="OP203" i="21"/>
  <c r="ON205" i="21"/>
  <c r="OP104" i="63"/>
  <c r="OP31" i="73" s="1"/>
  <c r="ON188" i="63"/>
  <c r="ON33" i="73" s="1"/>
  <c r="OQ104" i="63"/>
  <c r="OQ31" i="73" s="1"/>
  <c r="OO277" i="21"/>
  <c r="OO204" i="21"/>
  <c r="OO144" i="63"/>
  <c r="OO39" i="73" s="1"/>
  <c r="OP143" i="63"/>
  <c r="OP32" i="73" s="1"/>
  <c r="ON143" i="33"/>
  <c r="ON18" i="73" s="1"/>
  <c r="ON144" i="33"/>
  <c r="ON25" i="73" s="1"/>
  <c r="ON123" i="21"/>
  <c r="ON278" i="21" s="1"/>
  <c r="OM230" i="33"/>
  <c r="OM20" i="73" s="1"/>
  <c r="OO123" i="21"/>
  <c r="PB168" i="21"/>
  <c r="PC89" i="63"/>
  <c r="PC101" i="63" s="1"/>
  <c r="PC86" i="73" s="1"/>
  <c r="PA196" i="21"/>
  <c r="PA175" i="21"/>
  <c r="PA182" i="21" s="1"/>
  <c r="OZ192" i="21"/>
  <c r="OZ190" i="21"/>
  <c r="OZ191" i="21"/>
  <c r="OZ193" i="21"/>
  <c r="OY109" i="21"/>
  <c r="OY264" i="21" s="1"/>
  <c r="OY110" i="21"/>
  <c r="OY265" i="21" s="1"/>
  <c r="OY111" i="21"/>
  <c r="OY266" i="21" s="1"/>
  <c r="OY112" i="21"/>
  <c r="OY267" i="21" s="1"/>
  <c r="PB89" i="33"/>
  <c r="PB101" i="33" s="1"/>
  <c r="PB79" i="73" s="1"/>
  <c r="PA87" i="21"/>
  <c r="OZ115" i="21"/>
  <c r="OZ270" i="21" s="1"/>
  <c r="OZ101" i="21"/>
  <c r="OZ94" i="21"/>
  <c r="OK71" i="73" l="1"/>
  <c r="OK50" i="73"/>
  <c r="OK57" i="73"/>
  <c r="OM70" i="73"/>
  <c r="OM49" i="73"/>
  <c r="OM62" i="73"/>
  <c r="ON54" i="73"/>
  <c r="ON61" i="73"/>
  <c r="OM48" i="73"/>
  <c r="OM69" i="73"/>
  <c r="ON68" i="73"/>
  <c r="ON47" i="73"/>
  <c r="OL70" i="73"/>
  <c r="OL49" i="73"/>
  <c r="OO188" i="63"/>
  <c r="OO33" i="73" s="1"/>
  <c r="ON187" i="33"/>
  <c r="ON19" i="73" s="1"/>
  <c r="ON69" i="73" s="1"/>
  <c r="OM207" i="21"/>
  <c r="ON188" i="33"/>
  <c r="ON26" i="73" s="1"/>
  <c r="OM278" i="63"/>
  <c r="OM35" i="73" s="1"/>
  <c r="ON234" i="63"/>
  <c r="ON41" i="73" s="1"/>
  <c r="ON233" i="63"/>
  <c r="ON34" i="73" s="1"/>
  <c r="OM231" i="33"/>
  <c r="OM27" i="73" s="1"/>
  <c r="OO278" i="21"/>
  <c r="ON206" i="21"/>
  <c r="OP144" i="63"/>
  <c r="OP39" i="73" s="1"/>
  <c r="ON124" i="21"/>
  <c r="ON279" i="21" s="1"/>
  <c r="OQ105" i="63"/>
  <c r="OQ38" i="73" s="1"/>
  <c r="OM279" i="63"/>
  <c r="OM42" i="73" s="1"/>
  <c r="OO143" i="33"/>
  <c r="OO18" i="73" s="1"/>
  <c r="OQ203" i="21"/>
  <c r="OO205" i="21"/>
  <c r="OO189" i="63"/>
  <c r="OO40" i="73" s="1"/>
  <c r="OO144" i="33"/>
  <c r="OO25" i="73" s="1"/>
  <c r="OL126" i="21"/>
  <c r="OL281" i="21" s="1"/>
  <c r="OQ144" i="63"/>
  <c r="OQ39" i="73" s="1"/>
  <c r="OL275" i="33"/>
  <c r="OL28" i="73" s="1"/>
  <c r="OL57" i="73" s="1"/>
  <c r="OP143" i="33"/>
  <c r="OP18" i="73" s="1"/>
  <c r="OP204" i="21"/>
  <c r="OL274" i="33"/>
  <c r="OL21" i="73" s="1"/>
  <c r="OP122" i="21"/>
  <c r="OP277" i="21" s="1"/>
  <c r="OM125" i="21"/>
  <c r="OM280" i="21" s="1"/>
  <c r="OO234" i="63"/>
  <c r="OO41" i="73" s="1"/>
  <c r="OP104" i="33"/>
  <c r="OP24" i="73" s="1"/>
  <c r="OP103" i="33"/>
  <c r="OP17" i="73" s="1"/>
  <c r="OP67" i="73" s="1"/>
  <c r="ON125" i="21"/>
  <c r="OQ103" i="33"/>
  <c r="OQ17" i="73" s="1"/>
  <c r="OQ122" i="21"/>
  <c r="OQ104" i="33"/>
  <c r="OQ24" i="73" s="1"/>
  <c r="PA190" i="21"/>
  <c r="PA193" i="21"/>
  <c r="PA192" i="21"/>
  <c r="PA191" i="21"/>
  <c r="PB175" i="21"/>
  <c r="PB182" i="21" s="1"/>
  <c r="PB196" i="21"/>
  <c r="PC168" i="21"/>
  <c r="PD89" i="63"/>
  <c r="PD101" i="63" s="1"/>
  <c r="PD86" i="73" s="1"/>
  <c r="OZ109" i="21"/>
  <c r="OZ264" i="21" s="1"/>
  <c r="OZ110" i="21"/>
  <c r="OZ265" i="21" s="1"/>
  <c r="OZ111" i="21"/>
  <c r="OZ266" i="21" s="1"/>
  <c r="OZ112" i="21"/>
  <c r="OZ267" i="21" s="1"/>
  <c r="PC89" i="33"/>
  <c r="PC101" i="33" s="1"/>
  <c r="PC79" i="73" s="1"/>
  <c r="PB87" i="21"/>
  <c r="PA115" i="21"/>
  <c r="PA270" i="21" s="1"/>
  <c r="PA101" i="21"/>
  <c r="PA94" i="21"/>
  <c r="ON48" i="73" l="1"/>
  <c r="OP60" i="73"/>
  <c r="OP53" i="73"/>
  <c r="OL64" i="73"/>
  <c r="ON62" i="73"/>
  <c r="ON55" i="73"/>
  <c r="OP46" i="73"/>
  <c r="OO54" i="73"/>
  <c r="OO61" i="73"/>
  <c r="OQ53" i="73"/>
  <c r="OQ60" i="73"/>
  <c r="OL50" i="73"/>
  <c r="OL71" i="73"/>
  <c r="OM63" i="73"/>
  <c r="OM56" i="73"/>
  <c r="OQ46" i="73"/>
  <c r="OQ67" i="73"/>
  <c r="OP68" i="73"/>
  <c r="OP47" i="73"/>
  <c r="OO47" i="73"/>
  <c r="OO68" i="73"/>
  <c r="OO188" i="33"/>
  <c r="OO26" i="73" s="1"/>
  <c r="OQ143" i="63"/>
  <c r="OQ32" i="73" s="1"/>
  <c r="OQ204" i="21"/>
  <c r="OO124" i="21"/>
  <c r="OO279" i="21" s="1"/>
  <c r="OP189" i="63"/>
  <c r="OP40" i="73" s="1"/>
  <c r="OO187" i="33"/>
  <c r="OO19" i="73" s="1"/>
  <c r="OO233" i="63"/>
  <c r="OO34" i="73" s="1"/>
  <c r="ON280" i="21"/>
  <c r="OR203" i="21"/>
  <c r="OM126" i="21"/>
  <c r="OM281" i="21" s="1"/>
  <c r="OR104" i="63"/>
  <c r="OR31" i="73" s="1"/>
  <c r="OR105" i="63"/>
  <c r="OR38" i="73" s="1"/>
  <c r="OQ277" i="21"/>
  <c r="ON278" i="63"/>
  <c r="ON35" i="73" s="1"/>
  <c r="OP123" i="21"/>
  <c r="OP278" i="21" s="1"/>
  <c r="OP144" i="33"/>
  <c r="OP25" i="73" s="1"/>
  <c r="OM274" i="33"/>
  <c r="OM21" i="73" s="1"/>
  <c r="OM275" i="33"/>
  <c r="OM28" i="73" s="1"/>
  <c r="ON207" i="21"/>
  <c r="ON279" i="63"/>
  <c r="ON42" i="73" s="1"/>
  <c r="OP188" i="63"/>
  <c r="OP33" i="73" s="1"/>
  <c r="OO206" i="21"/>
  <c r="OP205" i="21"/>
  <c r="ON231" i="33"/>
  <c r="ON27" i="73" s="1"/>
  <c r="OS104" i="63"/>
  <c r="OS31" i="73" s="1"/>
  <c r="OP234" i="63"/>
  <c r="OP41" i="73" s="1"/>
  <c r="OP124" i="21"/>
  <c r="ON230" i="33"/>
  <c r="ON20" i="73" s="1"/>
  <c r="PE89" i="63"/>
  <c r="PE101" i="63" s="1"/>
  <c r="PE86" i="73" s="1"/>
  <c r="PD168" i="21"/>
  <c r="PC175" i="21"/>
  <c r="PC182" i="21" s="1"/>
  <c r="PC196" i="21"/>
  <c r="PB190" i="21"/>
  <c r="PB192" i="21"/>
  <c r="PB193" i="21"/>
  <c r="PB191" i="21"/>
  <c r="PB115" i="21"/>
  <c r="PB270" i="21" s="1"/>
  <c r="PB101" i="21"/>
  <c r="PB94" i="21"/>
  <c r="PD89" i="33"/>
  <c r="PD101" i="33" s="1"/>
  <c r="PD79" i="73" s="1"/>
  <c r="PC87" i="21"/>
  <c r="OR143" i="63"/>
  <c r="OR32" i="73" s="1"/>
  <c r="PA109" i="21"/>
  <c r="PA264" i="21" s="1"/>
  <c r="PA110" i="21"/>
  <c r="PA265" i="21" s="1"/>
  <c r="PA111" i="21"/>
  <c r="PA266" i="21" s="1"/>
  <c r="PA112" i="21"/>
  <c r="PA267" i="21" s="1"/>
  <c r="ON70" i="73" l="1"/>
  <c r="ON49" i="73"/>
  <c r="OM57" i="73"/>
  <c r="OM64" i="73"/>
  <c r="OM71" i="73"/>
  <c r="OM50" i="73"/>
  <c r="OO62" i="73"/>
  <c r="OO55" i="73"/>
  <c r="OO48" i="73"/>
  <c r="OO69" i="73"/>
  <c r="ON63" i="73"/>
  <c r="ON56" i="73"/>
  <c r="OP54" i="73"/>
  <c r="OP61" i="73"/>
  <c r="OT104" i="63"/>
  <c r="OT31" i="73" s="1"/>
  <c r="OO207" i="21"/>
  <c r="OR144" i="63"/>
  <c r="OR39" i="73" s="1"/>
  <c r="OR204" i="21"/>
  <c r="OQ144" i="33"/>
  <c r="OQ25" i="73" s="1"/>
  <c r="OQ189" i="63"/>
  <c r="OQ40" i="73" s="1"/>
  <c r="OO278" i="63"/>
  <c r="OO35" i="73" s="1"/>
  <c r="OQ143" i="33"/>
  <c r="OQ18" i="73" s="1"/>
  <c r="OQ68" i="73" s="1"/>
  <c r="OQ123" i="21"/>
  <c r="OQ278" i="21" s="1"/>
  <c r="OO279" i="63"/>
  <c r="OO42" i="73" s="1"/>
  <c r="OQ205" i="21"/>
  <c r="OQ188" i="63"/>
  <c r="OQ33" i="73" s="1"/>
  <c r="OO230" i="33"/>
  <c r="OO20" i="73" s="1"/>
  <c r="OP206" i="21"/>
  <c r="OO125" i="21"/>
  <c r="OO280" i="21" s="1"/>
  <c r="ON274" i="33"/>
  <c r="ON21" i="73" s="1"/>
  <c r="ON50" i="73" s="1"/>
  <c r="ON126" i="21"/>
  <c r="ON281" i="21" s="1"/>
  <c r="ON275" i="33"/>
  <c r="ON28" i="73" s="1"/>
  <c r="OO231" i="33"/>
  <c r="OO27" i="73" s="1"/>
  <c r="OP279" i="21"/>
  <c r="OR122" i="21"/>
  <c r="OR277" i="21" s="1"/>
  <c r="OP233" i="63"/>
  <c r="OP34" i="73" s="1"/>
  <c r="OQ233" i="63"/>
  <c r="OQ34" i="73" s="1"/>
  <c r="OS105" i="63"/>
  <c r="OS38" i="73" s="1"/>
  <c r="OS203" i="21"/>
  <c r="OR104" i="33"/>
  <c r="OR24" i="73" s="1"/>
  <c r="OP188" i="33"/>
  <c r="OP26" i="73" s="1"/>
  <c r="OP187" i="33"/>
  <c r="OP19" i="73" s="1"/>
  <c r="OR103" i="33"/>
  <c r="OR17" i="73" s="1"/>
  <c r="OS104" i="33"/>
  <c r="OS24" i="73" s="1"/>
  <c r="PC191" i="21"/>
  <c r="PC193" i="21"/>
  <c r="PC190" i="21"/>
  <c r="PC192" i="21"/>
  <c r="PD175" i="21"/>
  <c r="PD182" i="21" s="1"/>
  <c r="PD196" i="21"/>
  <c r="PF89" i="63"/>
  <c r="PF101" i="63" s="1"/>
  <c r="PF86" i="73" s="1"/>
  <c r="PE168" i="21"/>
  <c r="PC115" i="21"/>
  <c r="PC270" i="21" s="1"/>
  <c r="PC101" i="21"/>
  <c r="PC94" i="21"/>
  <c r="PB109" i="21"/>
  <c r="PB264" i="21" s="1"/>
  <c r="PB110" i="21"/>
  <c r="PB265" i="21" s="1"/>
  <c r="PB111" i="21"/>
  <c r="PB266" i="21" s="1"/>
  <c r="PB112" i="21"/>
  <c r="PB267" i="21" s="1"/>
  <c r="PE89" i="33"/>
  <c r="PE101" i="33" s="1"/>
  <c r="PE79" i="73" s="1"/>
  <c r="PD87" i="21"/>
  <c r="OT105" i="63"/>
  <c r="OT38" i="73" s="1"/>
  <c r="OT203" i="21"/>
  <c r="OQ47" i="73" l="1"/>
  <c r="OO70" i="73"/>
  <c r="OO49" i="73"/>
  <c r="OP69" i="73"/>
  <c r="OP48" i="73"/>
  <c r="OP55" i="73"/>
  <c r="OP62" i="73"/>
  <c r="OO63" i="73"/>
  <c r="OO56" i="73"/>
  <c r="OR53" i="73"/>
  <c r="OR60" i="73"/>
  <c r="ON57" i="73"/>
  <c r="ON64" i="73"/>
  <c r="ON71" i="73"/>
  <c r="OQ61" i="73"/>
  <c r="OQ54" i="73"/>
  <c r="OS53" i="73"/>
  <c r="OS60" i="73"/>
  <c r="OR67" i="73"/>
  <c r="OR46" i="73"/>
  <c r="OR205" i="21"/>
  <c r="OR188" i="63"/>
  <c r="OR33" i="73" s="1"/>
  <c r="OR189" i="63"/>
  <c r="OR40" i="73" s="1"/>
  <c r="OP278" i="63"/>
  <c r="OP35" i="73" s="1"/>
  <c r="OP279" i="63"/>
  <c r="OP42" i="73" s="1"/>
  <c r="OP207" i="21"/>
  <c r="OS204" i="21"/>
  <c r="OQ188" i="33"/>
  <c r="OQ26" i="73" s="1"/>
  <c r="OQ62" i="73" s="1"/>
  <c r="OS144" i="63"/>
  <c r="OS39" i="73" s="1"/>
  <c r="OO126" i="21"/>
  <c r="OO281" i="21" s="1"/>
  <c r="OQ206" i="21"/>
  <c r="OQ187" i="33"/>
  <c r="OQ19" i="73" s="1"/>
  <c r="OS143" i="63"/>
  <c r="OS32" i="73" s="1"/>
  <c r="OQ234" i="63"/>
  <c r="OQ41" i="73" s="1"/>
  <c r="OS103" i="33"/>
  <c r="OS17" i="73" s="1"/>
  <c r="OO274" i="33"/>
  <c r="OO21" i="73" s="1"/>
  <c r="OO50" i="73" s="1"/>
  <c r="OQ124" i="21"/>
  <c r="OQ279" i="21" s="1"/>
  <c r="OO275" i="33"/>
  <c r="OO28" i="73" s="1"/>
  <c r="OR144" i="33"/>
  <c r="OR25" i="73" s="1"/>
  <c r="OR143" i="33"/>
  <c r="OR18" i="73" s="1"/>
  <c r="OR123" i="21"/>
  <c r="OR278" i="21" s="1"/>
  <c r="OT143" i="63"/>
  <c r="OT32" i="73" s="1"/>
  <c r="OP125" i="21"/>
  <c r="OP280" i="21" s="1"/>
  <c r="OP274" i="33"/>
  <c r="OP21" i="73" s="1"/>
  <c r="OQ230" i="33"/>
  <c r="OQ20" i="73" s="1"/>
  <c r="OQ49" i="73" s="1"/>
  <c r="OS122" i="21"/>
  <c r="OS277" i="21" s="1"/>
  <c r="OS143" i="33"/>
  <c r="OS18" i="73" s="1"/>
  <c r="OP231" i="33"/>
  <c r="OP27" i="73" s="1"/>
  <c r="OP230" i="33"/>
  <c r="OP20" i="73" s="1"/>
  <c r="PF168" i="21"/>
  <c r="PG89" i="63"/>
  <c r="PG101" i="63" s="1"/>
  <c r="PG86" i="73" s="1"/>
  <c r="PE196" i="21"/>
  <c r="PE175" i="21"/>
  <c r="PE182" i="21" s="1"/>
  <c r="OT104" i="33"/>
  <c r="OT24" i="73" s="1"/>
  <c r="OT122" i="21"/>
  <c r="OT277" i="21" s="1"/>
  <c r="OT103" i="33"/>
  <c r="OT17" i="73" s="1"/>
  <c r="OT46" i="73" s="1"/>
  <c r="PD192" i="21"/>
  <c r="PD193" i="21"/>
  <c r="PD191" i="21"/>
  <c r="PD190" i="21"/>
  <c r="PC109" i="21"/>
  <c r="PC264" i="21" s="1"/>
  <c r="PC110" i="21"/>
  <c r="PC265" i="21" s="1"/>
  <c r="PC112" i="21"/>
  <c r="PC267" i="21" s="1"/>
  <c r="PC111" i="21"/>
  <c r="PC266" i="21" s="1"/>
  <c r="PD115" i="21"/>
  <c r="PD270" i="21" s="1"/>
  <c r="PD101" i="21"/>
  <c r="PD94" i="21"/>
  <c r="PF89" i="33"/>
  <c r="PF101" i="33" s="1"/>
  <c r="PF79" i="73" s="1"/>
  <c r="PE87" i="21"/>
  <c r="OP71" i="73" l="1"/>
  <c r="OT67" i="73"/>
  <c r="OS67" i="73"/>
  <c r="OS46" i="73"/>
  <c r="OO71" i="73"/>
  <c r="OQ70" i="73"/>
  <c r="OP63" i="73"/>
  <c r="OP56" i="73"/>
  <c r="OR47" i="73"/>
  <c r="OR68" i="73"/>
  <c r="OQ48" i="73"/>
  <c r="OQ69" i="73"/>
  <c r="OP50" i="73"/>
  <c r="OR61" i="73"/>
  <c r="OR54" i="73"/>
  <c r="OP70" i="73"/>
  <c r="OP49" i="73"/>
  <c r="OS68" i="73"/>
  <c r="OS47" i="73"/>
  <c r="OT60" i="73"/>
  <c r="OT53" i="73"/>
  <c r="OO57" i="73"/>
  <c r="OO64" i="73"/>
  <c r="OQ55" i="73"/>
  <c r="OQ279" i="63"/>
  <c r="OQ42" i="73" s="1"/>
  <c r="OS205" i="21"/>
  <c r="OR188" i="33"/>
  <c r="OR26" i="73" s="1"/>
  <c r="OR187" i="33"/>
  <c r="OR19" i="73" s="1"/>
  <c r="OR48" i="73" s="1"/>
  <c r="OQ278" i="63"/>
  <c r="OQ35" i="73" s="1"/>
  <c r="OQ207" i="21"/>
  <c r="OR234" i="63"/>
  <c r="OR41" i="73" s="1"/>
  <c r="OU105" i="63"/>
  <c r="OU38" i="73" s="1"/>
  <c r="OT204" i="21"/>
  <c r="OR233" i="63"/>
  <c r="OR34" i="73" s="1"/>
  <c r="OR124" i="21"/>
  <c r="OR279" i="21" s="1"/>
  <c r="OQ125" i="21"/>
  <c r="OQ280" i="21" s="1"/>
  <c r="OQ231" i="33"/>
  <c r="OQ27" i="73" s="1"/>
  <c r="OS188" i="63"/>
  <c r="OS33" i="73" s="1"/>
  <c r="OS189" i="63"/>
  <c r="OS40" i="73" s="1"/>
  <c r="OT143" i="33"/>
  <c r="OT18" i="73" s="1"/>
  <c r="OT47" i="73" s="1"/>
  <c r="OU104" i="63"/>
  <c r="OU31" i="73" s="1"/>
  <c r="OU203" i="21"/>
  <c r="OR206" i="21"/>
  <c r="OT144" i="63"/>
  <c r="OT39" i="73" s="1"/>
  <c r="OU144" i="63"/>
  <c r="OU39" i="73" s="1"/>
  <c r="OP275" i="33"/>
  <c r="OP28" i="73" s="1"/>
  <c r="OP64" i="73" s="1"/>
  <c r="OP126" i="21"/>
  <c r="OP281" i="21" s="1"/>
  <c r="OS123" i="21"/>
  <c r="OS278" i="21" s="1"/>
  <c r="OS144" i="33"/>
  <c r="OS25" i="73" s="1"/>
  <c r="PF196" i="21"/>
  <c r="PF175" i="21"/>
  <c r="PF182" i="21" s="1"/>
  <c r="PH89" i="63"/>
  <c r="PH101" i="63" s="1"/>
  <c r="PH86" i="73" s="1"/>
  <c r="PG168" i="21"/>
  <c r="PE193" i="21"/>
  <c r="PE190" i="21"/>
  <c r="PE192" i="21"/>
  <c r="PE191" i="21"/>
  <c r="OU104" i="33"/>
  <c r="OU24" i="73" s="1"/>
  <c r="OU103" i="33"/>
  <c r="OU17" i="73" s="1"/>
  <c r="OU122" i="21"/>
  <c r="PG89" i="33"/>
  <c r="PG101" i="33" s="1"/>
  <c r="PG79" i="73" s="1"/>
  <c r="PF87" i="21"/>
  <c r="PD109" i="21"/>
  <c r="PD264" i="21" s="1"/>
  <c r="PD110" i="21"/>
  <c r="PD265" i="21" s="1"/>
  <c r="PD111" i="21"/>
  <c r="PD266" i="21" s="1"/>
  <c r="PD112" i="21"/>
  <c r="PD267" i="21" s="1"/>
  <c r="PE115" i="21"/>
  <c r="PE270" i="21" s="1"/>
  <c r="PE101" i="21"/>
  <c r="PE94" i="21"/>
  <c r="OV104" i="63"/>
  <c r="OV31" i="73" s="1"/>
  <c r="OV105" i="63"/>
  <c r="OV38" i="73" s="1"/>
  <c r="OV203" i="21"/>
  <c r="OT68" i="73" l="1"/>
  <c r="OP57" i="73"/>
  <c r="OQ56" i="73"/>
  <c r="OQ63" i="73"/>
  <c r="OU46" i="73"/>
  <c r="OU67" i="73"/>
  <c r="OR62" i="73"/>
  <c r="OR55" i="73"/>
  <c r="OU53" i="73"/>
  <c r="OU60" i="73"/>
  <c r="OR69" i="73"/>
  <c r="OS54" i="73"/>
  <c r="OS61" i="73"/>
  <c r="OS187" i="33"/>
  <c r="OS19" i="73" s="1"/>
  <c r="OR125" i="21"/>
  <c r="OR280" i="21" s="1"/>
  <c r="OR231" i="33"/>
  <c r="OR27" i="73" s="1"/>
  <c r="OR63" i="73" s="1"/>
  <c r="OQ126" i="21"/>
  <c r="OQ281" i="21" s="1"/>
  <c r="OS124" i="21"/>
  <c r="OS279" i="21" s="1"/>
  <c r="OS188" i="33"/>
  <c r="OS26" i="73" s="1"/>
  <c r="OR230" i="33"/>
  <c r="OR20" i="73" s="1"/>
  <c r="OT188" i="63"/>
  <c r="OT33" i="73" s="1"/>
  <c r="OS206" i="21"/>
  <c r="OS233" i="63"/>
  <c r="OS34" i="73" s="1"/>
  <c r="OT189" i="63"/>
  <c r="OT40" i="73" s="1"/>
  <c r="OT205" i="21"/>
  <c r="OR207" i="21"/>
  <c r="OQ275" i="33"/>
  <c r="OQ28" i="73" s="1"/>
  <c r="OU277" i="21"/>
  <c r="OQ274" i="33"/>
  <c r="OQ21" i="73" s="1"/>
  <c r="OS234" i="63"/>
  <c r="OS41" i="73" s="1"/>
  <c r="OR278" i="63"/>
  <c r="OR35" i="73" s="1"/>
  <c r="OU143" i="63"/>
  <c r="OU32" i="73" s="1"/>
  <c r="OT144" i="33"/>
  <c r="OT25" i="73" s="1"/>
  <c r="OT123" i="21"/>
  <c r="OT278" i="21" s="1"/>
  <c r="OU204" i="21"/>
  <c r="OR279" i="63"/>
  <c r="OR42" i="73" s="1"/>
  <c r="OT234" i="63"/>
  <c r="OT41" i="73" s="1"/>
  <c r="OV204" i="21"/>
  <c r="OW105" i="63"/>
  <c r="OW38" i="73" s="1"/>
  <c r="PG196" i="21"/>
  <c r="PG175" i="21"/>
  <c r="PG182" i="21" s="1"/>
  <c r="PI89" i="63"/>
  <c r="PI101" i="63" s="1"/>
  <c r="PI86" i="73" s="1"/>
  <c r="PH168" i="21"/>
  <c r="OV103" i="33"/>
  <c r="OV17" i="73" s="1"/>
  <c r="PF190" i="21"/>
  <c r="PF191" i="21"/>
  <c r="PF192" i="21"/>
  <c r="PF193" i="21"/>
  <c r="PF115" i="21"/>
  <c r="PF270" i="21" s="1"/>
  <c r="PF94" i="21"/>
  <c r="PF101" i="21"/>
  <c r="PE109" i="21"/>
  <c r="PE264" i="21" s="1"/>
  <c r="PE110" i="21"/>
  <c r="PE265" i="21" s="1"/>
  <c r="PE111" i="21"/>
  <c r="PE266" i="21" s="1"/>
  <c r="PE112" i="21"/>
  <c r="PE267" i="21" s="1"/>
  <c r="PH89" i="33"/>
  <c r="PH101" i="33" s="1"/>
  <c r="PH79" i="73" s="1"/>
  <c r="PG87" i="21"/>
  <c r="OS69" i="73" l="1"/>
  <c r="OS48" i="73"/>
  <c r="OQ71" i="73"/>
  <c r="OQ50" i="73"/>
  <c r="OR56" i="73"/>
  <c r="OV67" i="73"/>
  <c r="OV46" i="73"/>
  <c r="OR70" i="73"/>
  <c r="OR49" i="73"/>
  <c r="OQ64" i="73"/>
  <c r="OQ57" i="73"/>
  <c r="OS55" i="73"/>
  <c r="OS62" i="73"/>
  <c r="OT61" i="73"/>
  <c r="OT54" i="73"/>
  <c r="OT206" i="21"/>
  <c r="OT233" i="63"/>
  <c r="OT34" i="73" s="1"/>
  <c r="OW104" i="63"/>
  <c r="OW31" i="73" s="1"/>
  <c r="OW203" i="21"/>
  <c r="OR274" i="33"/>
  <c r="OR21" i="73" s="1"/>
  <c r="OR126" i="21"/>
  <c r="OR281" i="21" s="1"/>
  <c r="OV144" i="63"/>
  <c r="OV39" i="73" s="1"/>
  <c r="OR275" i="33"/>
  <c r="OR28" i="73" s="1"/>
  <c r="OS207" i="21"/>
  <c r="OU143" i="33"/>
  <c r="OU18" i="73" s="1"/>
  <c r="OU68" i="73" s="1"/>
  <c r="OU123" i="21"/>
  <c r="OU278" i="21" s="1"/>
  <c r="OX104" i="63"/>
  <c r="OX31" i="73" s="1"/>
  <c r="OS279" i="63"/>
  <c r="OS42" i="73" s="1"/>
  <c r="OU144" i="33"/>
  <c r="OU25" i="73" s="1"/>
  <c r="OS278" i="63"/>
  <c r="OS35" i="73" s="1"/>
  <c r="OT187" i="33"/>
  <c r="OT19" i="73" s="1"/>
  <c r="OT69" i="73" s="1"/>
  <c r="OV122" i="21"/>
  <c r="OV277" i="21" s="1"/>
  <c r="OU205" i="21"/>
  <c r="OT188" i="33"/>
  <c r="OT26" i="73" s="1"/>
  <c r="OU189" i="63"/>
  <c r="OU40" i="73" s="1"/>
  <c r="OV104" i="33"/>
  <c r="OV24" i="73" s="1"/>
  <c r="OU188" i="63"/>
  <c r="OU33" i="73" s="1"/>
  <c r="OT124" i="21"/>
  <c r="OT279" i="21" s="1"/>
  <c r="OV143" i="63"/>
  <c r="OV32" i="73" s="1"/>
  <c r="OS230" i="33"/>
  <c r="OS20" i="73" s="1"/>
  <c r="OS231" i="33"/>
  <c r="OS27" i="73" s="1"/>
  <c r="OS125" i="21"/>
  <c r="OS280" i="21" s="1"/>
  <c r="OU124" i="21"/>
  <c r="PJ89" i="63"/>
  <c r="PJ101" i="63" s="1"/>
  <c r="PJ86" i="73" s="1"/>
  <c r="PI168" i="21"/>
  <c r="PH196" i="21"/>
  <c r="PH175" i="21"/>
  <c r="PH182" i="21" s="1"/>
  <c r="OW104" i="33"/>
  <c r="OW24" i="73" s="1"/>
  <c r="OW103" i="33"/>
  <c r="OW17" i="73" s="1"/>
  <c r="OW122" i="21"/>
  <c r="PG190" i="21"/>
  <c r="PG192" i="21"/>
  <c r="PG193" i="21"/>
  <c r="PG191" i="21"/>
  <c r="PF109" i="21"/>
  <c r="PF264" i="21" s="1"/>
  <c r="PF110" i="21"/>
  <c r="PF265" i="21" s="1"/>
  <c r="PF111" i="21"/>
  <c r="PF266" i="21" s="1"/>
  <c r="PF112" i="21"/>
  <c r="PF267" i="21" s="1"/>
  <c r="OW204" i="21"/>
  <c r="OW143" i="63"/>
  <c r="OW32" i="73" s="1"/>
  <c r="OW144" i="63"/>
  <c r="OW39" i="73" s="1"/>
  <c r="PG115" i="21"/>
  <c r="PG270" i="21" s="1"/>
  <c r="PG94" i="21"/>
  <c r="PG101" i="21"/>
  <c r="PI89" i="33"/>
  <c r="PI101" i="33" s="1"/>
  <c r="PI79" i="73" s="1"/>
  <c r="PH87" i="21"/>
  <c r="OU47" i="73" l="1"/>
  <c r="OW60" i="73"/>
  <c r="OU61" i="73"/>
  <c r="OU54" i="73"/>
  <c r="OV60" i="73"/>
  <c r="OV53" i="73"/>
  <c r="OR50" i="73"/>
  <c r="OR71" i="73"/>
  <c r="OT48" i="73"/>
  <c r="OT62" i="73"/>
  <c r="OT55" i="73"/>
  <c r="OW46" i="73"/>
  <c r="OW67" i="73"/>
  <c r="OS49" i="73"/>
  <c r="OS70" i="73"/>
  <c r="OS63" i="73"/>
  <c r="OS56" i="73"/>
  <c r="OR57" i="73"/>
  <c r="OR64" i="73"/>
  <c r="OW53" i="73"/>
  <c r="OW277" i="21"/>
  <c r="OT279" i="63"/>
  <c r="OT42" i="73" s="1"/>
  <c r="OS274" i="33"/>
  <c r="OS21" i="73" s="1"/>
  <c r="OS50" i="73" s="1"/>
  <c r="OT207" i="21"/>
  <c r="OU234" i="63"/>
  <c r="OU41" i="73" s="1"/>
  <c r="OU279" i="21"/>
  <c r="OT278" i="63"/>
  <c r="OT35" i="73" s="1"/>
  <c r="OX105" i="63"/>
  <c r="OX38" i="73" s="1"/>
  <c r="OX203" i="21"/>
  <c r="OU206" i="21"/>
  <c r="OU233" i="63"/>
  <c r="OU34" i="73" s="1"/>
  <c r="OU187" i="33"/>
  <c r="OU19" i="73" s="1"/>
  <c r="OX144" i="63"/>
  <c r="OX39" i="73" s="1"/>
  <c r="OS275" i="33"/>
  <c r="OS28" i="73" s="1"/>
  <c r="OS126" i="21"/>
  <c r="OS281" i="21" s="1"/>
  <c r="OV205" i="21"/>
  <c r="OV189" i="63"/>
  <c r="OV40" i="73" s="1"/>
  <c r="OU188" i="33"/>
  <c r="OU26" i="73" s="1"/>
  <c r="OU62" i="73" s="1"/>
  <c r="OV188" i="63"/>
  <c r="OV33" i="73" s="1"/>
  <c r="OV123" i="21"/>
  <c r="OV278" i="21" s="1"/>
  <c r="OV233" i="63"/>
  <c r="OV34" i="73" s="1"/>
  <c r="OT125" i="21"/>
  <c r="OT280" i="21" s="1"/>
  <c r="OV143" i="33"/>
  <c r="OV18" i="73" s="1"/>
  <c r="OT230" i="33"/>
  <c r="OT20" i="73" s="1"/>
  <c r="OT231" i="33"/>
  <c r="OT27" i="73" s="1"/>
  <c r="OV144" i="33"/>
  <c r="OV25" i="73" s="1"/>
  <c r="OX103" i="33"/>
  <c r="OX17" i="73" s="1"/>
  <c r="OX46" i="73" s="1"/>
  <c r="OX122" i="21"/>
  <c r="OX104" i="33"/>
  <c r="OX24" i="73" s="1"/>
  <c r="PH192" i="21"/>
  <c r="PH193" i="21"/>
  <c r="PH190" i="21"/>
  <c r="PH191" i="21"/>
  <c r="PI196" i="21"/>
  <c r="PI175" i="21"/>
  <c r="PI182" i="21" s="1"/>
  <c r="PK89" i="63"/>
  <c r="PK101" i="63" s="1"/>
  <c r="PK86" i="73" s="1"/>
  <c r="PJ168" i="21"/>
  <c r="OW144" i="33"/>
  <c r="OW25" i="73" s="1"/>
  <c r="OW54" i="73" s="1"/>
  <c r="OW143" i="33"/>
  <c r="OW18" i="73" s="1"/>
  <c r="OW123" i="21"/>
  <c r="OW278" i="21" s="1"/>
  <c r="PG109" i="21"/>
  <c r="PG264" i="21" s="1"/>
  <c r="PG110" i="21"/>
  <c r="PG265" i="21" s="1"/>
  <c r="PG111" i="21"/>
  <c r="PG266" i="21" s="1"/>
  <c r="PG112" i="21"/>
  <c r="PG267" i="21" s="1"/>
  <c r="PH115" i="21"/>
  <c r="PH270" i="21" s="1"/>
  <c r="PH101" i="21"/>
  <c r="PH94" i="21"/>
  <c r="PJ89" i="33"/>
  <c r="PJ101" i="33" s="1"/>
  <c r="PJ79" i="73" s="1"/>
  <c r="PI87" i="21"/>
  <c r="OX67" i="73" l="1"/>
  <c r="OS71" i="73"/>
  <c r="OV61" i="73"/>
  <c r="OV54" i="73"/>
  <c r="OT63" i="73"/>
  <c r="OT56" i="73"/>
  <c r="OT70" i="73"/>
  <c r="OT49" i="73"/>
  <c r="OX60" i="73"/>
  <c r="OX53" i="73"/>
  <c r="OW61" i="73"/>
  <c r="OU69" i="73"/>
  <c r="OU48" i="73"/>
  <c r="OW68" i="73"/>
  <c r="OW47" i="73"/>
  <c r="OV47" i="73"/>
  <c r="OV68" i="73"/>
  <c r="OS64" i="73"/>
  <c r="OS57" i="73"/>
  <c r="OU55" i="73"/>
  <c r="OY105" i="63"/>
  <c r="OY38" i="73" s="1"/>
  <c r="OX143" i="63"/>
  <c r="OX32" i="73" s="1"/>
  <c r="OX204" i="21"/>
  <c r="OX277" i="21"/>
  <c r="OU231" i="33"/>
  <c r="OU27" i="73" s="1"/>
  <c r="OU230" i="33"/>
  <c r="OU20" i="73" s="1"/>
  <c r="OU278" i="63"/>
  <c r="OU35" i="73" s="1"/>
  <c r="OU279" i="63"/>
  <c r="OU42" i="73" s="1"/>
  <c r="OY203" i="21"/>
  <c r="OY104" i="63"/>
  <c r="OY31" i="73" s="1"/>
  <c r="OU207" i="21"/>
  <c r="OU125" i="21"/>
  <c r="OU280" i="21" s="1"/>
  <c r="OV234" i="63"/>
  <c r="OV41" i="73" s="1"/>
  <c r="OV206" i="21"/>
  <c r="OT274" i="33"/>
  <c r="OT21" i="73" s="1"/>
  <c r="OT275" i="33"/>
  <c r="OT28" i="73" s="1"/>
  <c r="OV124" i="21"/>
  <c r="OV279" i="21" s="1"/>
  <c r="OV187" i="33"/>
  <c r="OV19" i="73" s="1"/>
  <c r="OV48" i="73" s="1"/>
  <c r="OT126" i="21"/>
  <c r="OT281" i="21" s="1"/>
  <c r="OW189" i="63"/>
  <c r="OW40" i="73" s="1"/>
  <c r="OW205" i="21"/>
  <c r="OW234" i="63"/>
  <c r="OW41" i="73" s="1"/>
  <c r="OW188" i="63"/>
  <c r="OW33" i="73" s="1"/>
  <c r="OV188" i="33"/>
  <c r="OV26" i="73" s="1"/>
  <c r="PJ196" i="21"/>
  <c r="PJ175" i="21"/>
  <c r="PJ182" i="21" s="1"/>
  <c r="OY104" i="33"/>
  <c r="OY24" i="73" s="1"/>
  <c r="OY122" i="21"/>
  <c r="OY103" i="33"/>
  <c r="OY17" i="73" s="1"/>
  <c r="PL89" i="63"/>
  <c r="PL101" i="63" s="1"/>
  <c r="PL86" i="73" s="1"/>
  <c r="PK168" i="21"/>
  <c r="PI192" i="21"/>
  <c r="PI190" i="21"/>
  <c r="PI193" i="21"/>
  <c r="PI191" i="21"/>
  <c r="PH109" i="21"/>
  <c r="PH264" i="21" s="1"/>
  <c r="PH110" i="21"/>
  <c r="PH265" i="21" s="1"/>
  <c r="PH111" i="21"/>
  <c r="PH266" i="21" s="1"/>
  <c r="PH112" i="21"/>
  <c r="PH267" i="21" s="1"/>
  <c r="PI115" i="21"/>
  <c r="PI270" i="21" s="1"/>
  <c r="PI101" i="21"/>
  <c r="PI94" i="21"/>
  <c r="PK89" i="33"/>
  <c r="PK101" i="33" s="1"/>
  <c r="PK79" i="73" s="1"/>
  <c r="PJ87" i="21"/>
  <c r="OV69" i="73" l="1"/>
  <c r="OY53" i="73"/>
  <c r="OY60" i="73"/>
  <c r="OT57" i="73"/>
  <c r="OT64" i="73"/>
  <c r="OV62" i="73"/>
  <c r="OV55" i="73"/>
  <c r="OT50" i="73"/>
  <c r="OT71" i="73"/>
  <c r="OU70" i="73"/>
  <c r="OU49" i="73"/>
  <c r="OY46" i="73"/>
  <c r="OY67" i="73"/>
  <c r="OU56" i="73"/>
  <c r="OU63" i="73"/>
  <c r="OU126" i="21"/>
  <c r="OU281" i="21" s="1"/>
  <c r="OU274" i="33"/>
  <c r="OU21" i="73" s="1"/>
  <c r="OU275" i="33"/>
  <c r="OU28" i="73" s="1"/>
  <c r="OY277" i="21"/>
  <c r="OV230" i="33"/>
  <c r="OV20" i="73" s="1"/>
  <c r="OV231" i="33"/>
  <c r="OV27" i="73" s="1"/>
  <c r="OV125" i="21"/>
  <c r="OV280" i="21" s="1"/>
  <c r="OZ104" i="63"/>
  <c r="OZ31" i="73" s="1"/>
  <c r="OX205" i="21"/>
  <c r="OX188" i="63"/>
  <c r="OX33" i="73" s="1"/>
  <c r="OX143" i="33"/>
  <c r="OX18" i="73" s="1"/>
  <c r="OX123" i="21"/>
  <c r="OX278" i="21" s="1"/>
  <c r="OY144" i="63"/>
  <c r="OY39" i="73" s="1"/>
  <c r="OX144" i="33"/>
  <c r="OX25" i="73" s="1"/>
  <c r="OX189" i="63"/>
  <c r="OX40" i="73" s="1"/>
  <c r="OW124" i="21"/>
  <c r="OW279" i="21" s="1"/>
  <c r="OZ203" i="21"/>
  <c r="OW187" i="33"/>
  <c r="OW19" i="73" s="1"/>
  <c r="OW188" i="33"/>
  <c r="OW26" i="73" s="1"/>
  <c r="OW206" i="21"/>
  <c r="OZ105" i="63"/>
  <c r="OZ38" i="73" s="1"/>
  <c r="OY143" i="63"/>
  <c r="OY32" i="73" s="1"/>
  <c r="OY204" i="21"/>
  <c r="OV279" i="63"/>
  <c r="OV42" i="73" s="1"/>
  <c r="OW233" i="63"/>
  <c r="OW34" i="73" s="1"/>
  <c r="OV278" i="63"/>
  <c r="OV35" i="73" s="1"/>
  <c r="OV207" i="21"/>
  <c r="OZ104" i="33"/>
  <c r="OZ24" i="73" s="1"/>
  <c r="OZ103" i="33"/>
  <c r="OZ17" i="73" s="1"/>
  <c r="OZ122" i="21"/>
  <c r="PL168" i="21"/>
  <c r="PM89" i="63"/>
  <c r="PM101" i="63" s="1"/>
  <c r="PM86" i="73" s="1"/>
  <c r="PJ192" i="21"/>
  <c r="PJ191" i="21"/>
  <c r="PJ190" i="21"/>
  <c r="PJ193" i="21"/>
  <c r="PK175" i="21"/>
  <c r="PK182" i="21" s="1"/>
  <c r="PK196" i="21"/>
  <c r="PI109" i="21"/>
  <c r="PI264" i="21" s="1"/>
  <c r="PI110" i="21"/>
  <c r="PI265" i="21" s="1"/>
  <c r="PI111" i="21"/>
  <c r="PI266" i="21" s="1"/>
  <c r="PI112" i="21"/>
  <c r="PI267" i="21" s="1"/>
  <c r="PJ115" i="21"/>
  <c r="PJ270" i="21" s="1"/>
  <c r="PJ101" i="21"/>
  <c r="PJ94" i="21"/>
  <c r="PL89" i="33"/>
  <c r="PL101" i="33" s="1"/>
  <c r="PL79" i="73" s="1"/>
  <c r="PK87" i="21"/>
  <c r="OW69" i="73" l="1"/>
  <c r="OW48" i="73"/>
  <c r="OZ60" i="73"/>
  <c r="OV63" i="73"/>
  <c r="OV56" i="73"/>
  <c r="OU71" i="73"/>
  <c r="OU50" i="73"/>
  <c r="OX61" i="73"/>
  <c r="OX54" i="73"/>
  <c r="OZ46" i="73"/>
  <c r="OZ67" i="73"/>
  <c r="OZ53" i="73"/>
  <c r="OV70" i="73"/>
  <c r="OV49" i="73"/>
  <c r="OW62" i="73"/>
  <c r="OW55" i="73"/>
  <c r="OX47" i="73"/>
  <c r="OX68" i="73"/>
  <c r="OU57" i="73"/>
  <c r="OU64" i="73"/>
  <c r="PA105" i="63"/>
  <c r="PA38" i="73" s="1"/>
  <c r="OV274" i="33"/>
  <c r="OV21" i="73" s="1"/>
  <c r="OX187" i="33"/>
  <c r="OX19" i="73" s="1"/>
  <c r="OW278" i="63"/>
  <c r="OW35" i="73" s="1"/>
  <c r="OZ143" i="63"/>
  <c r="OZ32" i="73" s="1"/>
  <c r="PA203" i="21"/>
  <c r="PA104" i="63"/>
  <c r="PA31" i="73" s="1"/>
  <c r="OV126" i="21"/>
  <c r="OV281" i="21" s="1"/>
  <c r="OZ204" i="21"/>
  <c r="OV275" i="33"/>
  <c r="OV28" i="73" s="1"/>
  <c r="OV64" i="73" s="1"/>
  <c r="OX188" i="33"/>
  <c r="OX26" i="73" s="1"/>
  <c r="OX124" i="21"/>
  <c r="OX279" i="21" s="1"/>
  <c r="OZ277" i="21"/>
  <c r="OY123" i="21"/>
  <c r="OY278" i="21" s="1"/>
  <c r="OY143" i="33"/>
  <c r="OY18" i="73" s="1"/>
  <c r="OY47" i="73" s="1"/>
  <c r="OY144" i="33"/>
  <c r="OY25" i="73" s="1"/>
  <c r="OZ144" i="63"/>
  <c r="OZ39" i="73" s="1"/>
  <c r="PA143" i="63"/>
  <c r="PA32" i="73" s="1"/>
  <c r="OW207" i="21"/>
  <c r="OY205" i="21"/>
  <c r="OX234" i="63"/>
  <c r="OX41" i="73" s="1"/>
  <c r="OW279" i="63"/>
  <c r="OW42" i="73" s="1"/>
  <c r="OY188" i="63"/>
  <c r="OY33" i="73" s="1"/>
  <c r="PB203" i="21"/>
  <c r="OY189" i="63"/>
  <c r="OY40" i="73" s="1"/>
  <c r="OX233" i="63"/>
  <c r="OX34" i="73" s="1"/>
  <c r="OX206" i="21"/>
  <c r="OY233" i="63"/>
  <c r="OY34" i="73" s="1"/>
  <c r="OW125" i="21"/>
  <c r="OW280" i="21" s="1"/>
  <c r="OZ143" i="33"/>
  <c r="OZ18" i="73" s="1"/>
  <c r="OW231" i="33"/>
  <c r="OW27" i="73" s="1"/>
  <c r="OW230" i="33"/>
  <c r="OW20" i="73" s="1"/>
  <c r="OX230" i="33"/>
  <c r="OX20" i="73" s="1"/>
  <c r="PM168" i="21"/>
  <c r="PN89" i="63"/>
  <c r="PN101" i="63" s="1"/>
  <c r="PN86" i="73" s="1"/>
  <c r="PL175" i="21"/>
  <c r="PL182" i="21" s="1"/>
  <c r="PL196" i="21"/>
  <c r="PK193" i="21"/>
  <c r="PK191" i="21"/>
  <c r="PK190" i="21"/>
  <c r="PK192" i="21"/>
  <c r="PK115" i="21"/>
  <c r="PK270" i="21" s="1"/>
  <c r="PK94" i="21"/>
  <c r="PK101" i="21"/>
  <c r="PM89" i="33"/>
  <c r="PM101" i="33" s="1"/>
  <c r="PM79" i="73" s="1"/>
  <c r="PL87" i="21"/>
  <c r="PJ109" i="21"/>
  <c r="PJ264" i="21" s="1"/>
  <c r="PJ110" i="21"/>
  <c r="PJ265" i="21" s="1"/>
  <c r="PJ112" i="21"/>
  <c r="PJ267" i="21" s="1"/>
  <c r="PJ111" i="21"/>
  <c r="PJ266" i="21" s="1"/>
  <c r="OY68" i="73" l="1"/>
  <c r="OW63" i="73"/>
  <c r="OW56" i="73"/>
  <c r="OZ47" i="73"/>
  <c r="OZ68" i="73"/>
  <c r="OX70" i="73"/>
  <c r="OX49" i="73"/>
  <c r="OY61" i="73"/>
  <c r="OY54" i="73"/>
  <c r="OW70" i="73"/>
  <c r="OW49" i="73"/>
  <c r="OV57" i="73"/>
  <c r="OX62" i="73"/>
  <c r="OX55" i="73"/>
  <c r="OX69" i="73"/>
  <c r="OX48" i="73"/>
  <c r="OV71" i="73"/>
  <c r="OV50" i="73"/>
  <c r="OZ189" i="63"/>
  <c r="OZ40" i="73" s="1"/>
  <c r="OZ188" i="63"/>
  <c r="OZ33" i="73" s="1"/>
  <c r="PB104" i="63"/>
  <c r="PB31" i="73" s="1"/>
  <c r="OX207" i="21"/>
  <c r="OX278" i="63"/>
  <c r="OX35" i="73" s="1"/>
  <c r="OX279" i="63"/>
  <c r="OX42" i="73" s="1"/>
  <c r="PB105" i="63"/>
  <c r="PB38" i="73" s="1"/>
  <c r="OZ205" i="21"/>
  <c r="OZ144" i="33"/>
  <c r="OZ25" i="73" s="1"/>
  <c r="PA144" i="63"/>
  <c r="PA39" i="73" s="1"/>
  <c r="OY234" i="63"/>
  <c r="OY41" i="73" s="1"/>
  <c r="PA204" i="21"/>
  <c r="OY206" i="21"/>
  <c r="PC203" i="21"/>
  <c r="OW126" i="21"/>
  <c r="OW281" i="21" s="1"/>
  <c r="PA122" i="21"/>
  <c r="PA277" i="21" s="1"/>
  <c r="OY187" i="33"/>
  <c r="OY19" i="73" s="1"/>
  <c r="OY124" i="21"/>
  <c r="OY279" i="21" s="1"/>
  <c r="OW274" i="33"/>
  <c r="OW21" i="73" s="1"/>
  <c r="OW50" i="73" s="1"/>
  <c r="OY188" i="33"/>
  <c r="OY26" i="73" s="1"/>
  <c r="OY62" i="73" s="1"/>
  <c r="OW275" i="33"/>
  <c r="OW28" i="73" s="1"/>
  <c r="OW57" i="73" s="1"/>
  <c r="PA103" i="33"/>
  <c r="PA17" i="73" s="1"/>
  <c r="PA46" i="73" s="1"/>
  <c r="PA144" i="33"/>
  <c r="PA25" i="73" s="1"/>
  <c r="PA104" i="33"/>
  <c r="PA24" i="73" s="1"/>
  <c r="OX125" i="21"/>
  <c r="OX280" i="21" s="1"/>
  <c r="OX231" i="33"/>
  <c r="OX27" i="73" s="1"/>
  <c r="OZ123" i="21"/>
  <c r="OZ278" i="21" s="1"/>
  <c r="OY125" i="21"/>
  <c r="PM175" i="21"/>
  <c r="PM182" i="21" s="1"/>
  <c r="PM196" i="21"/>
  <c r="PL192" i="21"/>
  <c r="PL191" i="21"/>
  <c r="PL193" i="21"/>
  <c r="PL190" i="21"/>
  <c r="PO89" i="63"/>
  <c r="PO101" i="63" s="1"/>
  <c r="PO86" i="73" s="1"/>
  <c r="PN168" i="21"/>
  <c r="PK109" i="21"/>
  <c r="PK264" i="21" s="1"/>
  <c r="PK110" i="21"/>
  <c r="PK265" i="21" s="1"/>
  <c r="PK112" i="21"/>
  <c r="PK267" i="21" s="1"/>
  <c r="PK111" i="21"/>
  <c r="PK266" i="21" s="1"/>
  <c r="PN89" i="33"/>
  <c r="PN101" i="33" s="1"/>
  <c r="PN79" i="73" s="1"/>
  <c r="PM87" i="21"/>
  <c r="PL115" i="21"/>
  <c r="PL270" i="21" s="1"/>
  <c r="PL94" i="21"/>
  <c r="PL101" i="21"/>
  <c r="PA67" i="73" l="1"/>
  <c r="OY69" i="73"/>
  <c r="OY48" i="73"/>
  <c r="OZ54" i="73"/>
  <c r="OZ61" i="73"/>
  <c r="PA53" i="73"/>
  <c r="PA60" i="73"/>
  <c r="OW64" i="73"/>
  <c r="OW71" i="73"/>
  <c r="PA61" i="73"/>
  <c r="PA54" i="73"/>
  <c r="OY55" i="73"/>
  <c r="OX56" i="73"/>
  <c r="OX63" i="73"/>
  <c r="OX275" i="33"/>
  <c r="OX28" i="73" s="1"/>
  <c r="OZ188" i="33"/>
  <c r="OZ26" i="73" s="1"/>
  <c r="PC104" i="63"/>
  <c r="PC31" i="73" s="1"/>
  <c r="OZ233" i="63"/>
  <c r="OZ34" i="73" s="1"/>
  <c r="OZ234" i="63"/>
  <c r="OZ41" i="73" s="1"/>
  <c r="OZ206" i="21"/>
  <c r="OX126" i="21"/>
  <c r="OX281" i="21" s="1"/>
  <c r="OX274" i="33"/>
  <c r="OX21" i="73" s="1"/>
  <c r="OZ124" i="21"/>
  <c r="OZ279" i="21" s="1"/>
  <c r="OZ187" i="33"/>
  <c r="OZ19" i="73" s="1"/>
  <c r="OZ48" i="73" s="1"/>
  <c r="PB144" i="63"/>
  <c r="PB39" i="73" s="1"/>
  <c r="OY280" i="21"/>
  <c r="PA234" i="63"/>
  <c r="PA41" i="73" s="1"/>
  <c r="PB204" i="21"/>
  <c r="PB143" i="63"/>
  <c r="PB32" i="73" s="1"/>
  <c r="PA123" i="21"/>
  <c r="PA278" i="21" s="1"/>
  <c r="PA143" i="33"/>
  <c r="PA18" i="73" s="1"/>
  <c r="PC105" i="63"/>
  <c r="PC38" i="73" s="1"/>
  <c r="PB122" i="21"/>
  <c r="PB277" i="21" s="1"/>
  <c r="PB103" i="33"/>
  <c r="PB17" i="73" s="1"/>
  <c r="PB46" i="73" s="1"/>
  <c r="PB104" i="33"/>
  <c r="PB24" i="73" s="1"/>
  <c r="OY278" i="63"/>
  <c r="OY35" i="73" s="1"/>
  <c r="PC144" i="63"/>
  <c r="PC39" i="73" s="1"/>
  <c r="OY207" i="21"/>
  <c r="PA188" i="63"/>
  <c r="PA33" i="73" s="1"/>
  <c r="PA189" i="63"/>
  <c r="PA40" i="73" s="1"/>
  <c r="PA205" i="21"/>
  <c r="OY231" i="33"/>
  <c r="OY27" i="73" s="1"/>
  <c r="PB144" i="33"/>
  <c r="PB25" i="73" s="1"/>
  <c r="OY230" i="33"/>
  <c r="OY20" i="73" s="1"/>
  <c r="PD203" i="21"/>
  <c r="OY279" i="63"/>
  <c r="OY42" i="73" s="1"/>
  <c r="PP89" i="63"/>
  <c r="PP101" i="63" s="1"/>
  <c r="PP86" i="73" s="1"/>
  <c r="PO168" i="21"/>
  <c r="PM191" i="21"/>
  <c r="PM192" i="21"/>
  <c r="PM190" i="21"/>
  <c r="PM193" i="21"/>
  <c r="PN175" i="21"/>
  <c r="PN182" i="21" s="1"/>
  <c r="PN196" i="21"/>
  <c r="PN87" i="21"/>
  <c r="PO89" i="33"/>
  <c r="PO101" i="33" s="1"/>
  <c r="PO79" i="73" s="1"/>
  <c r="PL109" i="21"/>
  <c r="PL264" i="21" s="1"/>
  <c r="PL110" i="21"/>
  <c r="PL265" i="21" s="1"/>
  <c r="PL111" i="21"/>
  <c r="PL266" i="21" s="1"/>
  <c r="PL112" i="21"/>
  <c r="PL267" i="21" s="1"/>
  <c r="PM115" i="21"/>
  <c r="PM270" i="21" s="1"/>
  <c r="PM94" i="21"/>
  <c r="PM101" i="21"/>
  <c r="PB67" i="73" l="1"/>
  <c r="PA47" i="73"/>
  <c r="PA68" i="73"/>
  <c r="OX64" i="73"/>
  <c r="OX57" i="73"/>
  <c r="OX50" i="73"/>
  <c r="OX71" i="73"/>
  <c r="OY70" i="73"/>
  <c r="OY49" i="73"/>
  <c r="OZ69" i="73"/>
  <c r="PB61" i="73"/>
  <c r="PB54" i="73"/>
  <c r="PB53" i="73"/>
  <c r="PB60" i="73"/>
  <c r="OY56" i="73"/>
  <c r="OY63" i="73"/>
  <c r="OZ62" i="73"/>
  <c r="OZ55" i="73"/>
  <c r="PA206" i="21"/>
  <c r="PD104" i="63"/>
  <c r="PD31" i="73" s="1"/>
  <c r="PD105" i="63"/>
  <c r="PD38" i="73" s="1"/>
  <c r="OZ230" i="33"/>
  <c r="OZ20" i="73" s="1"/>
  <c r="OZ125" i="21"/>
  <c r="OZ280" i="21" s="1"/>
  <c r="OZ231" i="33"/>
  <c r="OZ27" i="73" s="1"/>
  <c r="OZ63" i="73" s="1"/>
  <c r="PB188" i="63"/>
  <c r="PB33" i="73" s="1"/>
  <c r="PB189" i="63"/>
  <c r="PB40" i="73" s="1"/>
  <c r="PB205" i="21"/>
  <c r="PC143" i="63"/>
  <c r="PC32" i="73" s="1"/>
  <c r="PC204" i="21"/>
  <c r="PA187" i="33"/>
  <c r="PA19" i="73" s="1"/>
  <c r="PA233" i="63"/>
  <c r="PA34" i="73" s="1"/>
  <c r="PA124" i="21"/>
  <c r="PA279" i="21" s="1"/>
  <c r="PA188" i="33"/>
  <c r="PA26" i="73" s="1"/>
  <c r="PB234" i="63"/>
  <c r="PB41" i="73" s="1"/>
  <c r="OY275" i="33"/>
  <c r="OY28" i="73" s="1"/>
  <c r="OY274" i="33"/>
  <c r="OY21" i="73" s="1"/>
  <c r="OY126" i="21"/>
  <c r="OY281" i="21" s="1"/>
  <c r="PB123" i="21"/>
  <c r="PB278" i="21" s="1"/>
  <c r="PB143" i="33"/>
  <c r="PB18" i="73" s="1"/>
  <c r="PC144" i="33"/>
  <c r="PC25" i="73" s="1"/>
  <c r="PC104" i="33"/>
  <c r="PC24" i="73" s="1"/>
  <c r="PE104" i="63"/>
  <c r="PE31" i="73" s="1"/>
  <c r="PC103" i="33"/>
  <c r="PC17" i="73" s="1"/>
  <c r="PC122" i="21"/>
  <c r="PC277" i="21" s="1"/>
  <c r="OZ278" i="63"/>
  <c r="OZ35" i="73" s="1"/>
  <c r="OZ207" i="21"/>
  <c r="OZ279" i="63"/>
  <c r="OZ42" i="73" s="1"/>
  <c r="PA231" i="33"/>
  <c r="PA27" i="73" s="1"/>
  <c r="PD122" i="21"/>
  <c r="PD277" i="21" s="1"/>
  <c r="PO175" i="21"/>
  <c r="PO182" i="21" s="1"/>
  <c r="PO196" i="21"/>
  <c r="PP168" i="21"/>
  <c r="PQ89" i="63"/>
  <c r="PQ101" i="63" s="1"/>
  <c r="PQ86" i="73" s="1"/>
  <c r="PN191" i="21"/>
  <c r="PN190" i="21"/>
  <c r="PN192" i="21"/>
  <c r="PN193" i="21"/>
  <c r="PM109" i="21"/>
  <c r="PM264" i="21" s="1"/>
  <c r="PM110" i="21"/>
  <c r="PM265" i="21" s="1"/>
  <c r="PM111" i="21"/>
  <c r="PM266" i="21" s="1"/>
  <c r="PM112" i="21"/>
  <c r="PM267" i="21" s="1"/>
  <c r="PN101" i="21"/>
  <c r="PN115" i="21"/>
  <c r="PN270" i="21" s="1"/>
  <c r="PN94" i="21"/>
  <c r="PP89" i="33"/>
  <c r="PP101" i="33" s="1"/>
  <c r="PP79" i="73" s="1"/>
  <c r="PO87" i="21"/>
  <c r="OZ56" i="73" l="1"/>
  <c r="PA48" i="73"/>
  <c r="PA69" i="73"/>
  <c r="OY71" i="73"/>
  <c r="OY50" i="73"/>
  <c r="PC46" i="73"/>
  <c r="PC67" i="73"/>
  <c r="OY57" i="73"/>
  <c r="OY64" i="73"/>
  <c r="OZ70" i="73"/>
  <c r="OZ49" i="73"/>
  <c r="PC60" i="73"/>
  <c r="PC53" i="73"/>
  <c r="PA62" i="73"/>
  <c r="PA55" i="73"/>
  <c r="PA63" i="73"/>
  <c r="PA56" i="73"/>
  <c r="PC61" i="73"/>
  <c r="PC54" i="73"/>
  <c r="PB68" i="73"/>
  <c r="PB47" i="73"/>
  <c r="PE203" i="21"/>
  <c r="PB206" i="21"/>
  <c r="PE105" i="63"/>
  <c r="PE38" i="73" s="1"/>
  <c r="PA278" i="63"/>
  <c r="PA35" i="73" s="1"/>
  <c r="PA279" i="63"/>
  <c r="PA42" i="73" s="1"/>
  <c r="PB233" i="63"/>
  <c r="PB34" i="73" s="1"/>
  <c r="PD143" i="63"/>
  <c r="PD32" i="73" s="1"/>
  <c r="PD144" i="63"/>
  <c r="PD39" i="73" s="1"/>
  <c r="PA207" i="21"/>
  <c r="PD204" i="21"/>
  <c r="PC205" i="21"/>
  <c r="PC189" i="63"/>
  <c r="PC40" i="73" s="1"/>
  <c r="PC188" i="63"/>
  <c r="PC33" i="73" s="1"/>
  <c r="PC123" i="21"/>
  <c r="PC278" i="21" s="1"/>
  <c r="OZ275" i="33"/>
  <c r="OZ28" i="73" s="1"/>
  <c r="PC143" i="33"/>
  <c r="PC18" i="73" s="1"/>
  <c r="OZ126" i="21"/>
  <c r="OZ281" i="21" s="1"/>
  <c r="OZ274" i="33"/>
  <c r="OZ21" i="73" s="1"/>
  <c r="PB188" i="33"/>
  <c r="PB26" i="73" s="1"/>
  <c r="PB187" i="33"/>
  <c r="PB19" i="73" s="1"/>
  <c r="PB48" i="73" s="1"/>
  <c r="PB124" i="21"/>
  <c r="PB279" i="21" s="1"/>
  <c r="PA230" i="33"/>
  <c r="PA20" i="73" s="1"/>
  <c r="PC206" i="21"/>
  <c r="PD144" i="33"/>
  <c r="PD25" i="73" s="1"/>
  <c r="PD104" i="33"/>
  <c r="PD24" i="73" s="1"/>
  <c r="PA125" i="21"/>
  <c r="PA280" i="21" s="1"/>
  <c r="PD103" i="33"/>
  <c r="PD17" i="73" s="1"/>
  <c r="PF104" i="63"/>
  <c r="PF31" i="73" s="1"/>
  <c r="PB230" i="33"/>
  <c r="PB20" i="73" s="1"/>
  <c r="PP196" i="21"/>
  <c r="PP175" i="21"/>
  <c r="PP182" i="21" s="1"/>
  <c r="PQ168" i="21"/>
  <c r="PR89" i="63"/>
  <c r="PR101" i="63" s="1"/>
  <c r="PR86" i="73" s="1"/>
  <c r="PE103" i="33"/>
  <c r="PE17" i="73" s="1"/>
  <c r="PO192" i="21"/>
  <c r="PO193" i="21"/>
  <c r="PO191" i="21"/>
  <c r="PO190" i="21"/>
  <c r="PO115" i="21"/>
  <c r="PO270" i="21" s="1"/>
  <c r="PO94" i="21"/>
  <c r="PO101" i="21"/>
  <c r="PN109" i="21"/>
  <c r="PN264" i="21" s="1"/>
  <c r="PN110" i="21"/>
  <c r="PN265" i="21" s="1"/>
  <c r="PN111" i="21"/>
  <c r="PN266" i="21" s="1"/>
  <c r="PN112" i="21"/>
  <c r="PN267" i="21" s="1"/>
  <c r="PQ89" i="33"/>
  <c r="PQ101" i="33" s="1"/>
  <c r="PQ79" i="73" s="1"/>
  <c r="PP87" i="21"/>
  <c r="PD67" i="73" l="1"/>
  <c r="PD46" i="73"/>
  <c r="PB55" i="73"/>
  <c r="PB62" i="73"/>
  <c r="PE46" i="73"/>
  <c r="PE67" i="73"/>
  <c r="OZ71" i="73"/>
  <c r="OZ50" i="73"/>
  <c r="PD60" i="73"/>
  <c r="PD53" i="73"/>
  <c r="PD61" i="73"/>
  <c r="PD54" i="73"/>
  <c r="PC47" i="73"/>
  <c r="PC68" i="73"/>
  <c r="OZ64" i="73"/>
  <c r="OZ57" i="73"/>
  <c r="PA70" i="73"/>
  <c r="PA49" i="73"/>
  <c r="PB49" i="73"/>
  <c r="PB70" i="73"/>
  <c r="PB69" i="73"/>
  <c r="PD205" i="21"/>
  <c r="PB207" i="21"/>
  <c r="PD206" i="21"/>
  <c r="PE204" i="21"/>
  <c r="PE143" i="63"/>
  <c r="PE32" i="73" s="1"/>
  <c r="PB278" i="63"/>
  <c r="PB35" i="73" s="1"/>
  <c r="PB279" i="63"/>
  <c r="PB42" i="73" s="1"/>
  <c r="PA274" i="33"/>
  <c r="PA21" i="73" s="1"/>
  <c r="PA50" i="73" s="1"/>
  <c r="PC188" i="33"/>
  <c r="PC26" i="73" s="1"/>
  <c r="PC55" i="73" s="1"/>
  <c r="PD188" i="63"/>
  <c r="PD33" i="73" s="1"/>
  <c r="PA275" i="33"/>
  <c r="PA28" i="73" s="1"/>
  <c r="PC124" i="21"/>
  <c r="PC279" i="21" s="1"/>
  <c r="PA126" i="21"/>
  <c r="PA281" i="21" s="1"/>
  <c r="PE144" i="63"/>
  <c r="PE39" i="73" s="1"/>
  <c r="PD143" i="33"/>
  <c r="PD18" i="73" s="1"/>
  <c r="PC233" i="63"/>
  <c r="PC34" i="73" s="1"/>
  <c r="PE104" i="33"/>
  <c r="PE24" i="73" s="1"/>
  <c r="PC234" i="63"/>
  <c r="PC41" i="73" s="1"/>
  <c r="PD123" i="21"/>
  <c r="PD278" i="21" s="1"/>
  <c r="PC187" i="33"/>
  <c r="PC19" i="73" s="1"/>
  <c r="PE122" i="21"/>
  <c r="PE277" i="21" s="1"/>
  <c r="PF203" i="21"/>
  <c r="PD189" i="63"/>
  <c r="PD40" i="73" s="1"/>
  <c r="PF105" i="63"/>
  <c r="PF38" i="73" s="1"/>
  <c r="PG105" i="63"/>
  <c r="PG38" i="73" s="1"/>
  <c r="PB231" i="33"/>
  <c r="PB27" i="73" s="1"/>
  <c r="PB125" i="21"/>
  <c r="PB280" i="21" s="1"/>
  <c r="PQ175" i="21"/>
  <c r="PQ182" i="21" s="1"/>
  <c r="PQ196" i="21"/>
  <c r="PP192" i="21"/>
  <c r="PP190" i="21"/>
  <c r="PP193" i="21"/>
  <c r="PP191" i="21"/>
  <c r="PR168" i="21"/>
  <c r="PS89" i="63"/>
  <c r="PS101" i="63" s="1"/>
  <c r="PS86" i="73" s="1"/>
  <c r="PF103" i="33"/>
  <c r="PF17" i="73" s="1"/>
  <c r="PF46" i="73" s="1"/>
  <c r="PF104" i="33"/>
  <c r="PF24" i="73" s="1"/>
  <c r="PF122" i="21"/>
  <c r="PO109" i="21"/>
  <c r="PO264" i="21" s="1"/>
  <c r="PO112" i="21"/>
  <c r="PO267" i="21" s="1"/>
  <c r="PO110" i="21"/>
  <c r="PO265" i="21" s="1"/>
  <c r="PO111" i="21"/>
  <c r="PO266" i="21" s="1"/>
  <c r="PP115" i="21"/>
  <c r="PP270" i="21" s="1"/>
  <c r="PP101" i="21"/>
  <c r="PP94" i="21"/>
  <c r="PR89" i="33"/>
  <c r="PR101" i="33" s="1"/>
  <c r="PR79" i="73" s="1"/>
  <c r="PQ87" i="21"/>
  <c r="PD47" i="73" l="1"/>
  <c r="PD68" i="73"/>
  <c r="PA71" i="73"/>
  <c r="PF67" i="73"/>
  <c r="PC62" i="73"/>
  <c r="PF53" i="73"/>
  <c r="PF60" i="73"/>
  <c r="PC69" i="73"/>
  <c r="PC48" i="73"/>
  <c r="PA64" i="73"/>
  <c r="PA57" i="73"/>
  <c r="PB63" i="73"/>
  <c r="PB56" i="73"/>
  <c r="PE60" i="73"/>
  <c r="PE53" i="73"/>
  <c r="PD187" i="33"/>
  <c r="PD19" i="73" s="1"/>
  <c r="PD188" i="33"/>
  <c r="PD26" i="73" s="1"/>
  <c r="PD62" i="73" s="1"/>
  <c r="PD124" i="21"/>
  <c r="PD279" i="21" s="1"/>
  <c r="PD234" i="63"/>
  <c r="PD41" i="73" s="1"/>
  <c r="PD233" i="63"/>
  <c r="PD34" i="73" s="1"/>
  <c r="PE123" i="21"/>
  <c r="PE278" i="21" s="1"/>
  <c r="PD125" i="21"/>
  <c r="PD280" i="21" s="1"/>
  <c r="PB274" i="33"/>
  <c r="PB21" i="73" s="1"/>
  <c r="PB50" i="73" s="1"/>
  <c r="PE188" i="63"/>
  <c r="PE33" i="73" s="1"/>
  <c r="PE189" i="63"/>
  <c r="PE40" i="73" s="1"/>
  <c r="PE205" i="21"/>
  <c r="PE144" i="33"/>
  <c r="PE25" i="73" s="1"/>
  <c r="PE61" i="73" s="1"/>
  <c r="PE143" i="33"/>
  <c r="PE18" i="73" s="1"/>
  <c r="PC278" i="63"/>
  <c r="PC35" i="73" s="1"/>
  <c r="PG104" i="63"/>
  <c r="PG31" i="73" s="1"/>
  <c r="PG203" i="21"/>
  <c r="PC279" i="63"/>
  <c r="PC42" i="73" s="1"/>
  <c r="PC207" i="21"/>
  <c r="PH104" i="63"/>
  <c r="PH31" i="73" s="1"/>
  <c r="PF144" i="63"/>
  <c r="PF39" i="73" s="1"/>
  <c r="PB126" i="21"/>
  <c r="PB281" i="21" s="1"/>
  <c r="PF143" i="63"/>
  <c r="PF32" i="73" s="1"/>
  <c r="PF204" i="21"/>
  <c r="PF277" i="21"/>
  <c r="PB275" i="33"/>
  <c r="PB28" i="73" s="1"/>
  <c r="PG144" i="63"/>
  <c r="PG39" i="73" s="1"/>
  <c r="PE234" i="63"/>
  <c r="PE41" i="73" s="1"/>
  <c r="PC125" i="21"/>
  <c r="PC280" i="21" s="1"/>
  <c r="PC231" i="33"/>
  <c r="PC27" i="73" s="1"/>
  <c r="PC230" i="33"/>
  <c r="PC20" i="73" s="1"/>
  <c r="PQ192" i="21"/>
  <c r="PQ190" i="21"/>
  <c r="PQ191" i="21"/>
  <c r="PQ193" i="21"/>
  <c r="PR175" i="21"/>
  <c r="PR182" i="21" s="1"/>
  <c r="PR196" i="21"/>
  <c r="PT89" i="63"/>
  <c r="PT101" i="63" s="1"/>
  <c r="PT86" i="73" s="1"/>
  <c r="PS168" i="21"/>
  <c r="PQ115" i="21"/>
  <c r="PQ270" i="21" s="1"/>
  <c r="PQ101" i="21"/>
  <c r="PQ94" i="21"/>
  <c r="PP109" i="21"/>
  <c r="PP264" i="21" s="1"/>
  <c r="PP110" i="21"/>
  <c r="PP265" i="21" s="1"/>
  <c r="PP111" i="21"/>
  <c r="PP266" i="21" s="1"/>
  <c r="PP112" i="21"/>
  <c r="PP267" i="21" s="1"/>
  <c r="PS89" i="33"/>
  <c r="PS101" i="33" s="1"/>
  <c r="PS79" i="73" s="1"/>
  <c r="PR87" i="21"/>
  <c r="PC63" i="73" l="1"/>
  <c r="PC56" i="73"/>
  <c r="PE47" i="73"/>
  <c r="PE68" i="73"/>
  <c r="PE54" i="73"/>
  <c r="PB64" i="73"/>
  <c r="PB57" i="73"/>
  <c r="PD48" i="73"/>
  <c r="PD69" i="73"/>
  <c r="PB71" i="73"/>
  <c r="PC49" i="73"/>
  <c r="PC70" i="73"/>
  <c r="PD55" i="73"/>
  <c r="PD231" i="33"/>
  <c r="PD27" i="73" s="1"/>
  <c r="PD63" i="73" s="1"/>
  <c r="PE206" i="21"/>
  <c r="PD230" i="33"/>
  <c r="PD20" i="73" s="1"/>
  <c r="PE233" i="63"/>
  <c r="PE34" i="73" s="1"/>
  <c r="PF233" i="63"/>
  <c r="PF34" i="73" s="1"/>
  <c r="PG143" i="63"/>
  <c r="PG32" i="73" s="1"/>
  <c r="PG204" i="21"/>
  <c r="PE188" i="33"/>
  <c r="PE26" i="73" s="1"/>
  <c r="PF144" i="33"/>
  <c r="PF25" i="73" s="1"/>
  <c r="PF143" i="33"/>
  <c r="PF18" i="73" s="1"/>
  <c r="PF47" i="73" s="1"/>
  <c r="PF123" i="21"/>
  <c r="PF278" i="21" s="1"/>
  <c r="PC274" i="33"/>
  <c r="PC21" i="73" s="1"/>
  <c r="PE124" i="21"/>
  <c r="PE279" i="21" s="1"/>
  <c r="PC126" i="21"/>
  <c r="PC281" i="21" s="1"/>
  <c r="PH203" i="21"/>
  <c r="PC275" i="33"/>
  <c r="PC28" i="73" s="1"/>
  <c r="PF205" i="21"/>
  <c r="PH105" i="63"/>
  <c r="PH38" i="73" s="1"/>
  <c r="PE187" i="33"/>
  <c r="PE19" i="73" s="1"/>
  <c r="PF188" i="63"/>
  <c r="PF33" i="73" s="1"/>
  <c r="PF189" i="63"/>
  <c r="PF40" i="73" s="1"/>
  <c r="PD207" i="21"/>
  <c r="PD278" i="63"/>
  <c r="PD35" i="73" s="1"/>
  <c r="PD279" i="63"/>
  <c r="PD42" i="73" s="1"/>
  <c r="PG103" i="33"/>
  <c r="PG17" i="73" s="1"/>
  <c r="PG104" i="33"/>
  <c r="PG24" i="73" s="1"/>
  <c r="PG122" i="21"/>
  <c r="PG277" i="21" s="1"/>
  <c r="PI105" i="63"/>
  <c r="PI38" i="73" s="1"/>
  <c r="PH143" i="63"/>
  <c r="PH32" i="73" s="1"/>
  <c r="PS175" i="21"/>
  <c r="PS182" i="21" s="1"/>
  <c r="PS196" i="21"/>
  <c r="PU89" i="63"/>
  <c r="PU101" i="63" s="1"/>
  <c r="PU86" i="73" s="1"/>
  <c r="PT168" i="21"/>
  <c r="PR191" i="21"/>
  <c r="PR193" i="21"/>
  <c r="PR190" i="21"/>
  <c r="PR192" i="21"/>
  <c r="PR115" i="21"/>
  <c r="PR270" i="21" s="1"/>
  <c r="PR101" i="21"/>
  <c r="PR94" i="21"/>
  <c r="PT89" i="33"/>
  <c r="PT101" i="33" s="1"/>
  <c r="PT79" i="73" s="1"/>
  <c r="PS87" i="21"/>
  <c r="PQ109" i="21"/>
  <c r="PQ264" i="21" s="1"/>
  <c r="PQ110" i="21"/>
  <c r="PQ265" i="21" s="1"/>
  <c r="PQ112" i="21"/>
  <c r="PQ267" i="21" s="1"/>
  <c r="PQ111" i="21"/>
  <c r="PQ266" i="21" s="1"/>
  <c r="PF68" i="73" l="1"/>
  <c r="PC57" i="73"/>
  <c r="PC64" i="73"/>
  <c r="PD56" i="73"/>
  <c r="PC71" i="73"/>
  <c r="PC50" i="73"/>
  <c r="PE55" i="73"/>
  <c r="PE62" i="73"/>
  <c r="PD70" i="73"/>
  <c r="PD49" i="73"/>
  <c r="PE69" i="73"/>
  <c r="PE48" i="73"/>
  <c r="PG53" i="73"/>
  <c r="PG60" i="73"/>
  <c r="PG46" i="73"/>
  <c r="PG67" i="73"/>
  <c r="PF54" i="73"/>
  <c r="PF61" i="73"/>
  <c r="PI104" i="63"/>
  <c r="PI31" i="73" s="1"/>
  <c r="PF206" i="21"/>
  <c r="PE125" i="21"/>
  <c r="PE280" i="21" s="1"/>
  <c r="PE230" i="33"/>
  <c r="PE20" i="73" s="1"/>
  <c r="PG123" i="21"/>
  <c r="PG278" i="21" s="1"/>
  <c r="PG143" i="33"/>
  <c r="PG18" i="73" s="1"/>
  <c r="PG68" i="73" s="1"/>
  <c r="PF234" i="63"/>
  <c r="PF41" i="73" s="1"/>
  <c r="PH144" i="63"/>
  <c r="PH39" i="73" s="1"/>
  <c r="PI203" i="21"/>
  <c r="PF187" i="33"/>
  <c r="PF19" i="73" s="1"/>
  <c r="PF188" i="33"/>
  <c r="PF26" i="73" s="1"/>
  <c r="PE231" i="33"/>
  <c r="PE27" i="73" s="1"/>
  <c r="PE278" i="63"/>
  <c r="PE35" i="73" s="1"/>
  <c r="PG188" i="63"/>
  <c r="PG33" i="73" s="1"/>
  <c r="PG144" i="33"/>
  <c r="PG25" i="73" s="1"/>
  <c r="PJ203" i="21"/>
  <c r="PE279" i="63"/>
  <c r="PE42" i="73" s="1"/>
  <c r="PE207" i="21"/>
  <c r="PD126" i="21"/>
  <c r="PD281" i="21" s="1"/>
  <c r="PF124" i="21"/>
  <c r="PF279" i="21" s="1"/>
  <c r="PD275" i="33"/>
  <c r="PD28" i="73" s="1"/>
  <c r="PD64" i="73" s="1"/>
  <c r="PD274" i="33"/>
  <c r="PD21" i="73" s="1"/>
  <c r="PH122" i="21"/>
  <c r="PH277" i="21" s="1"/>
  <c r="PG189" i="63"/>
  <c r="PG40" i="73" s="1"/>
  <c r="PH103" i="33"/>
  <c r="PH17" i="73" s="1"/>
  <c r="PH204" i="21"/>
  <c r="PG205" i="21"/>
  <c r="PH104" i="33"/>
  <c r="PH24" i="73" s="1"/>
  <c r="PH60" i="73" s="1"/>
  <c r="PG233" i="63"/>
  <c r="PG34" i="73" s="1"/>
  <c r="PI204" i="21"/>
  <c r="PF231" i="33"/>
  <c r="PF27" i="73" s="1"/>
  <c r="PT196" i="21"/>
  <c r="PT175" i="21"/>
  <c r="PT182" i="21" s="1"/>
  <c r="PU168" i="21"/>
  <c r="PV89" i="63"/>
  <c r="PV101" i="63" s="1"/>
  <c r="PV86" i="73" s="1"/>
  <c r="PI103" i="33"/>
  <c r="PI17" i="73" s="1"/>
  <c r="PI67" i="73" s="1"/>
  <c r="PI104" i="33"/>
  <c r="PI24" i="73" s="1"/>
  <c r="PI122" i="21"/>
  <c r="PS190" i="21"/>
  <c r="PS192" i="21"/>
  <c r="PS191" i="21"/>
  <c r="PS193" i="21"/>
  <c r="PJ105" i="63"/>
  <c r="PJ38" i="73" s="1"/>
  <c r="PS115" i="21"/>
  <c r="PS270" i="21" s="1"/>
  <c r="PS101" i="21"/>
  <c r="PS94" i="21"/>
  <c r="PU89" i="33"/>
  <c r="PU101" i="33" s="1"/>
  <c r="PU79" i="73" s="1"/>
  <c r="PT87" i="21"/>
  <c r="PR109" i="21"/>
  <c r="PR264" i="21" s="1"/>
  <c r="PR110" i="21"/>
  <c r="PR265" i="21" s="1"/>
  <c r="PR112" i="21"/>
  <c r="PR267" i="21" s="1"/>
  <c r="PR111" i="21"/>
  <c r="PR266" i="21" s="1"/>
  <c r="PF62" i="73" l="1"/>
  <c r="PF55" i="73"/>
  <c r="PH67" i="73"/>
  <c r="PH46" i="73"/>
  <c r="PI46" i="73"/>
  <c r="PD57" i="73"/>
  <c r="PF56" i="73"/>
  <c r="PF63" i="73"/>
  <c r="PG61" i="73"/>
  <c r="PG54" i="73"/>
  <c r="PD50" i="73"/>
  <c r="PD71" i="73"/>
  <c r="PG47" i="73"/>
  <c r="PF69" i="73"/>
  <c r="PF48" i="73"/>
  <c r="PI60" i="73"/>
  <c r="PI53" i="73"/>
  <c r="PE63" i="73"/>
  <c r="PE56" i="73"/>
  <c r="PE70" i="73"/>
  <c r="PE49" i="73"/>
  <c r="PH53" i="73"/>
  <c r="PI277" i="21"/>
  <c r="PH143" i="33"/>
  <c r="PH18" i="73" s="1"/>
  <c r="PH189" i="63"/>
  <c r="PH40" i="73" s="1"/>
  <c r="PG125" i="21"/>
  <c r="PG124" i="21"/>
  <c r="PG279" i="21" s="1"/>
  <c r="PG187" i="33"/>
  <c r="PG19" i="73" s="1"/>
  <c r="PG188" i="33"/>
  <c r="PG26" i="73" s="1"/>
  <c r="PG62" i="73" s="1"/>
  <c r="PG234" i="63"/>
  <c r="PG41" i="73" s="1"/>
  <c r="PG206" i="21"/>
  <c r="PH123" i="21"/>
  <c r="PH278" i="21" s="1"/>
  <c r="PF207" i="21"/>
  <c r="PH144" i="33"/>
  <c r="PH25" i="73" s="1"/>
  <c r="PJ104" i="63"/>
  <c r="PJ31" i="73" s="1"/>
  <c r="PI143" i="33"/>
  <c r="PI18" i="73" s="1"/>
  <c r="PI144" i="63"/>
  <c r="PI39" i="73" s="1"/>
  <c r="PI143" i="63"/>
  <c r="PI32" i="73" s="1"/>
  <c r="PE275" i="33"/>
  <c r="PE28" i="73" s="1"/>
  <c r="PE57" i="73" s="1"/>
  <c r="PE126" i="21"/>
  <c r="PE281" i="21" s="1"/>
  <c r="PE274" i="33"/>
  <c r="PE21" i="73" s="1"/>
  <c r="PF125" i="21"/>
  <c r="PF280" i="21" s="1"/>
  <c r="PH205" i="21"/>
  <c r="PF279" i="63"/>
  <c r="PF42" i="73" s="1"/>
  <c r="PF278" i="63"/>
  <c r="PF35" i="73" s="1"/>
  <c r="PH188" i="63"/>
  <c r="PH33" i="73" s="1"/>
  <c r="PF230" i="33"/>
  <c r="PF20" i="73" s="1"/>
  <c r="PK104" i="63"/>
  <c r="PK31" i="73" s="1"/>
  <c r="PJ204" i="21"/>
  <c r="PH233" i="63"/>
  <c r="PH34" i="73" s="1"/>
  <c r="PT193" i="21"/>
  <c r="PT191" i="21"/>
  <c r="PT190" i="21"/>
  <c r="PT192" i="21"/>
  <c r="PU196" i="21"/>
  <c r="PU175" i="21"/>
  <c r="PU182" i="21" s="1"/>
  <c r="PJ104" i="33"/>
  <c r="PJ24" i="73" s="1"/>
  <c r="PJ122" i="21"/>
  <c r="PJ277" i="21" s="1"/>
  <c r="PJ103" i="33"/>
  <c r="PJ17" i="73" s="1"/>
  <c r="PW89" i="63"/>
  <c r="PW101" i="63" s="1"/>
  <c r="PW86" i="73" s="1"/>
  <c r="PV168" i="21"/>
  <c r="PV89" i="33"/>
  <c r="PV101" i="33" s="1"/>
  <c r="PV79" i="73" s="1"/>
  <c r="PU87" i="21"/>
  <c r="PS109" i="21"/>
  <c r="PS264" i="21" s="1"/>
  <c r="PS110" i="21"/>
  <c r="PS265" i="21" s="1"/>
  <c r="PS112" i="21"/>
  <c r="PS267" i="21" s="1"/>
  <c r="PS111" i="21"/>
  <c r="PS266" i="21" s="1"/>
  <c r="PT115" i="21"/>
  <c r="PT270" i="21" s="1"/>
  <c r="PT101" i="21"/>
  <c r="PT94" i="21"/>
  <c r="PJ46" i="73" l="1"/>
  <c r="PE64" i="73"/>
  <c r="PJ67" i="73"/>
  <c r="PH61" i="73"/>
  <c r="PH54" i="73"/>
  <c r="PG55" i="73"/>
  <c r="PE50" i="73"/>
  <c r="PE71" i="73"/>
  <c r="PJ53" i="73"/>
  <c r="PJ60" i="73"/>
  <c r="PH68" i="73"/>
  <c r="PH47" i="73"/>
  <c r="PF70" i="73"/>
  <c r="PF49" i="73"/>
  <c r="PI68" i="73"/>
  <c r="PI47" i="73"/>
  <c r="PG48" i="73"/>
  <c r="PG69" i="73"/>
  <c r="PG230" i="33"/>
  <c r="PG20" i="73" s="1"/>
  <c r="PG49" i="73" s="1"/>
  <c r="PH187" i="33"/>
  <c r="PH19" i="73" s="1"/>
  <c r="PH124" i="21"/>
  <c r="PH279" i="21" s="1"/>
  <c r="PH188" i="33"/>
  <c r="PH26" i="73" s="1"/>
  <c r="PH62" i="73" s="1"/>
  <c r="PG231" i="33"/>
  <c r="PG27" i="73" s="1"/>
  <c r="PF275" i="33"/>
  <c r="PF28" i="73" s="1"/>
  <c r="PF126" i="21"/>
  <c r="PF281" i="21" s="1"/>
  <c r="PF274" i="33"/>
  <c r="PF21" i="73" s="1"/>
  <c r="PG278" i="63"/>
  <c r="PG35" i="73" s="1"/>
  <c r="PG280" i="21"/>
  <c r="PG207" i="21"/>
  <c r="PG279" i="63"/>
  <c r="PG42" i="73" s="1"/>
  <c r="PJ143" i="63"/>
  <c r="PJ32" i="73" s="1"/>
  <c r="PK105" i="63"/>
  <c r="PK38" i="73" s="1"/>
  <c r="PI144" i="33"/>
  <c r="PI25" i="73" s="1"/>
  <c r="PK144" i="63"/>
  <c r="PK39" i="73" s="1"/>
  <c r="PI123" i="21"/>
  <c r="PI278" i="21" s="1"/>
  <c r="PK203" i="21"/>
  <c r="PH206" i="21"/>
  <c r="PH234" i="63"/>
  <c r="PH41" i="73" s="1"/>
  <c r="PJ144" i="63"/>
  <c r="PJ39" i="73" s="1"/>
  <c r="PI205" i="21"/>
  <c r="PI188" i="63"/>
  <c r="PI33" i="73" s="1"/>
  <c r="PI189" i="63"/>
  <c r="PI40" i="73" s="1"/>
  <c r="PH231" i="33"/>
  <c r="PH27" i="73" s="1"/>
  <c r="PJ144" i="33"/>
  <c r="PJ25" i="73" s="1"/>
  <c r="PU190" i="21"/>
  <c r="PU191" i="21"/>
  <c r="PU193" i="21"/>
  <c r="PU192" i="21"/>
  <c r="PX89" i="63"/>
  <c r="PX101" i="63" s="1"/>
  <c r="PX86" i="73" s="1"/>
  <c r="PW168" i="21"/>
  <c r="PV196" i="21"/>
  <c r="PV175" i="21"/>
  <c r="PV182" i="21" s="1"/>
  <c r="PW89" i="33"/>
  <c r="PW101" i="33" s="1"/>
  <c r="PW79" i="73" s="1"/>
  <c r="PV87" i="21"/>
  <c r="PU115" i="21"/>
  <c r="PU270" i="21" s="1"/>
  <c r="PU101" i="21"/>
  <c r="PU94" i="21"/>
  <c r="PT109" i="21"/>
  <c r="PT264" i="21" s="1"/>
  <c r="PT110" i="21"/>
  <c r="PT265" i="21" s="1"/>
  <c r="PT111" i="21"/>
  <c r="PT266" i="21" s="1"/>
  <c r="PT112" i="21"/>
  <c r="PT267" i="21" s="1"/>
  <c r="PI233" i="63"/>
  <c r="PI34" i="73" s="1"/>
  <c r="PJ54" i="73" l="1"/>
  <c r="PG56" i="73"/>
  <c r="PG63" i="73"/>
  <c r="PJ61" i="73"/>
  <c r="PH48" i="73"/>
  <c r="PH69" i="73"/>
  <c r="PH55" i="73"/>
  <c r="PH56" i="73"/>
  <c r="PF50" i="73"/>
  <c r="PF71" i="73"/>
  <c r="PG70" i="73"/>
  <c r="PI54" i="73"/>
  <c r="PI61" i="73"/>
  <c r="PH63" i="73"/>
  <c r="PF64" i="73"/>
  <c r="PF57" i="73"/>
  <c r="PI188" i="33"/>
  <c r="PI26" i="73" s="1"/>
  <c r="PL203" i="21"/>
  <c r="PL104" i="63"/>
  <c r="PL31" i="73" s="1"/>
  <c r="PL105" i="63"/>
  <c r="PL38" i="73" s="1"/>
  <c r="PI206" i="21"/>
  <c r="PI234" i="63"/>
  <c r="PI41" i="73" s="1"/>
  <c r="PJ189" i="63"/>
  <c r="PJ40" i="73" s="1"/>
  <c r="PH230" i="33"/>
  <c r="PH20" i="73" s="1"/>
  <c r="PH49" i="73" s="1"/>
  <c r="PJ188" i="63"/>
  <c r="PJ33" i="73" s="1"/>
  <c r="PJ205" i="21"/>
  <c r="PI187" i="33"/>
  <c r="PI19" i="73" s="1"/>
  <c r="PK104" i="33"/>
  <c r="PK24" i="73" s="1"/>
  <c r="PH125" i="21"/>
  <c r="PH280" i="21" s="1"/>
  <c r="PK204" i="21"/>
  <c r="PK103" i="33"/>
  <c r="PK17" i="73" s="1"/>
  <c r="PK143" i="63"/>
  <c r="PK32" i="73" s="1"/>
  <c r="PK122" i="21"/>
  <c r="PK277" i="21" s="1"/>
  <c r="PI124" i="21"/>
  <c r="PI279" i="21" s="1"/>
  <c r="PH207" i="21"/>
  <c r="PH278" i="63"/>
  <c r="PH35" i="73" s="1"/>
  <c r="PG126" i="21"/>
  <c r="PG281" i="21" s="1"/>
  <c r="PH279" i="63"/>
  <c r="PH42" i="73" s="1"/>
  <c r="PG275" i="33"/>
  <c r="PG28" i="73" s="1"/>
  <c r="PG274" i="33"/>
  <c r="PG21" i="73" s="1"/>
  <c r="PL143" i="63"/>
  <c r="PL32" i="73" s="1"/>
  <c r="PJ234" i="63"/>
  <c r="PJ41" i="73" s="1"/>
  <c r="PM203" i="21"/>
  <c r="PJ143" i="33"/>
  <c r="PJ18" i="73" s="1"/>
  <c r="PI125" i="21"/>
  <c r="PJ123" i="21"/>
  <c r="PJ278" i="21" s="1"/>
  <c r="PW175" i="21"/>
  <c r="PW182" i="21" s="1"/>
  <c r="PW196" i="21"/>
  <c r="PV191" i="21"/>
  <c r="PV192" i="21"/>
  <c r="PV190" i="21"/>
  <c r="PV193" i="21"/>
  <c r="PY89" i="63"/>
  <c r="PY101" i="63" s="1"/>
  <c r="PY86" i="73" s="1"/>
  <c r="PX168" i="21"/>
  <c r="PV115" i="21"/>
  <c r="PV270" i="21" s="1"/>
  <c r="PV101" i="21"/>
  <c r="PV94" i="21"/>
  <c r="PX89" i="33"/>
  <c r="PX101" i="33" s="1"/>
  <c r="PX79" i="73" s="1"/>
  <c r="PW87" i="21"/>
  <c r="PU109" i="21"/>
  <c r="PU264" i="21" s="1"/>
  <c r="PU110" i="21"/>
  <c r="PU265" i="21" s="1"/>
  <c r="PU112" i="21"/>
  <c r="PU267" i="21" s="1"/>
  <c r="PU111" i="21"/>
  <c r="PU266" i="21" s="1"/>
  <c r="PH70" i="73" l="1"/>
  <c r="PJ47" i="73"/>
  <c r="PJ68" i="73"/>
  <c r="PK53" i="73"/>
  <c r="PK60" i="73"/>
  <c r="PI48" i="73"/>
  <c r="PI69" i="73"/>
  <c r="PI62" i="73"/>
  <c r="PI55" i="73"/>
  <c r="PG71" i="73"/>
  <c r="PG50" i="73"/>
  <c r="PG57" i="73"/>
  <c r="PG64" i="73"/>
  <c r="PK46" i="73"/>
  <c r="PK67" i="73"/>
  <c r="PI278" i="63"/>
  <c r="PI35" i="73" s="1"/>
  <c r="PI279" i="63"/>
  <c r="PI42" i="73" s="1"/>
  <c r="PH275" i="33"/>
  <c r="PH28" i="73" s="1"/>
  <c r="PI280" i="21"/>
  <c r="PJ206" i="21"/>
  <c r="PI230" i="33"/>
  <c r="PI20" i="73" s="1"/>
  <c r="PL204" i="21"/>
  <c r="PL144" i="63"/>
  <c r="PL39" i="73" s="1"/>
  <c r="PN105" i="63"/>
  <c r="PN38" i="73" s="1"/>
  <c r="PH126" i="21"/>
  <c r="PH281" i="21" s="1"/>
  <c r="PI231" i="33"/>
  <c r="PI27" i="73" s="1"/>
  <c r="PI207" i="21"/>
  <c r="PK189" i="63"/>
  <c r="PK40" i="73" s="1"/>
  <c r="PK205" i="21"/>
  <c r="PK188" i="63"/>
  <c r="PK33" i="73" s="1"/>
  <c r="PH274" i="33"/>
  <c r="PH21" i="73" s="1"/>
  <c r="PJ188" i="33"/>
  <c r="PJ26" i="73" s="1"/>
  <c r="PJ187" i="33"/>
  <c r="PJ19" i="73" s="1"/>
  <c r="PM143" i="63"/>
  <c r="PM32" i="73" s="1"/>
  <c r="PJ124" i="21"/>
  <c r="PJ279" i="21" s="1"/>
  <c r="PJ233" i="63"/>
  <c r="PJ34" i="73" s="1"/>
  <c r="PM105" i="63"/>
  <c r="PM38" i="73" s="1"/>
  <c r="PM104" i="63"/>
  <c r="PM31" i="73" s="1"/>
  <c r="PL103" i="33"/>
  <c r="PL17" i="73" s="1"/>
  <c r="PL104" i="33"/>
  <c r="PL24" i="73" s="1"/>
  <c r="PK123" i="21"/>
  <c r="PK278" i="21" s="1"/>
  <c r="PK143" i="33"/>
  <c r="PK18" i="73" s="1"/>
  <c r="PK144" i="33"/>
  <c r="PK25" i="73" s="1"/>
  <c r="PL122" i="21"/>
  <c r="PL277" i="21" s="1"/>
  <c r="PL123" i="21"/>
  <c r="PX175" i="21"/>
  <c r="PX182" i="21" s="1"/>
  <c r="PX196" i="21"/>
  <c r="PZ89" i="63"/>
  <c r="PZ101" i="63" s="1"/>
  <c r="PZ86" i="73" s="1"/>
  <c r="PY168" i="21"/>
  <c r="PW193" i="21"/>
  <c r="PW192" i="21"/>
  <c r="PW190" i="21"/>
  <c r="PW191" i="21"/>
  <c r="PW115" i="21"/>
  <c r="PW270" i="21" s="1"/>
  <c r="PW94" i="21"/>
  <c r="PW101" i="21"/>
  <c r="PY89" i="33"/>
  <c r="PY101" i="33" s="1"/>
  <c r="PY79" i="73" s="1"/>
  <c r="PX87" i="21"/>
  <c r="PV109" i="21"/>
  <c r="PV264" i="21" s="1"/>
  <c r="PV110" i="21"/>
  <c r="PV265" i="21" s="1"/>
  <c r="PV111" i="21"/>
  <c r="PV266" i="21" s="1"/>
  <c r="PV112" i="21"/>
  <c r="PV267" i="21" s="1"/>
  <c r="PJ55" i="73" l="1"/>
  <c r="PJ62" i="73"/>
  <c r="PL46" i="73"/>
  <c r="PL67" i="73"/>
  <c r="PH71" i="73"/>
  <c r="PH50" i="73"/>
  <c r="PI70" i="73"/>
  <c r="PI49" i="73"/>
  <c r="PJ69" i="73"/>
  <c r="PJ48" i="73"/>
  <c r="PL53" i="73"/>
  <c r="PL60" i="73"/>
  <c r="PK61" i="73"/>
  <c r="PK54" i="73"/>
  <c r="PK47" i="73"/>
  <c r="PK68" i="73"/>
  <c r="PI63" i="73"/>
  <c r="PI56" i="73"/>
  <c r="PH64" i="73"/>
  <c r="PH57" i="73"/>
  <c r="PL188" i="63"/>
  <c r="PL33" i="73" s="1"/>
  <c r="PL278" i="21"/>
  <c r="PL189" i="63"/>
  <c r="PL40" i="73" s="1"/>
  <c r="PL205" i="21"/>
  <c r="PK206" i="21"/>
  <c r="PK234" i="63"/>
  <c r="PK41" i="73" s="1"/>
  <c r="PM204" i="21"/>
  <c r="PI275" i="33"/>
  <c r="PI28" i="73" s="1"/>
  <c r="PJ278" i="63"/>
  <c r="PJ35" i="73" s="1"/>
  <c r="PM144" i="63"/>
  <c r="PM39" i="73" s="1"/>
  <c r="PJ207" i="21"/>
  <c r="PI126" i="21"/>
  <c r="PI281" i="21" s="1"/>
  <c r="PK233" i="63"/>
  <c r="PK34" i="73" s="1"/>
  <c r="PJ279" i="63"/>
  <c r="PJ42" i="73" s="1"/>
  <c r="PN104" i="63"/>
  <c r="PN31" i="73" s="1"/>
  <c r="PN203" i="21"/>
  <c r="PJ125" i="21"/>
  <c r="PJ280" i="21" s="1"/>
  <c r="PO105" i="63"/>
  <c r="PO38" i="73" s="1"/>
  <c r="PI274" i="33"/>
  <c r="PI21" i="73" s="1"/>
  <c r="PI50" i="73" s="1"/>
  <c r="PJ231" i="33"/>
  <c r="PJ27" i="73" s="1"/>
  <c r="PJ230" i="33"/>
  <c r="PJ20" i="73" s="1"/>
  <c r="PL143" i="33"/>
  <c r="PL18" i="73" s="1"/>
  <c r="PK187" i="33"/>
  <c r="PK19" i="73" s="1"/>
  <c r="PM122" i="21"/>
  <c r="PM277" i="21" s="1"/>
  <c r="PM103" i="33"/>
  <c r="PM17" i="73" s="1"/>
  <c r="PM104" i="33"/>
  <c r="PM24" i="73" s="1"/>
  <c r="PK188" i="33"/>
  <c r="PK26" i="73" s="1"/>
  <c r="PK62" i="73" s="1"/>
  <c r="PL144" i="33"/>
  <c r="PL25" i="73" s="1"/>
  <c r="PK231" i="33"/>
  <c r="PK27" i="73" s="1"/>
  <c r="PK124" i="21"/>
  <c r="PK279" i="21" s="1"/>
  <c r="PM143" i="33"/>
  <c r="PM18" i="73" s="1"/>
  <c r="PN144" i="63"/>
  <c r="PN39" i="73" s="1"/>
  <c r="PL187" i="33"/>
  <c r="PL19" i="73" s="1"/>
  <c r="PX192" i="21"/>
  <c r="PX193" i="21"/>
  <c r="PX191" i="21"/>
  <c r="PX190" i="21"/>
  <c r="PY196" i="21"/>
  <c r="PY175" i="21"/>
  <c r="PY182" i="21" s="1"/>
  <c r="PZ168" i="21"/>
  <c r="QA89" i="63"/>
  <c r="QA101" i="63" s="1"/>
  <c r="QA86" i="73" s="1"/>
  <c r="PX115" i="21"/>
  <c r="PX270" i="21" s="1"/>
  <c r="PX101" i="21"/>
  <c r="PX94" i="21"/>
  <c r="PW109" i="21"/>
  <c r="PW264" i="21" s="1"/>
  <c r="PW110" i="21"/>
  <c r="PW265" i="21" s="1"/>
  <c r="PW111" i="21"/>
  <c r="PW266" i="21" s="1"/>
  <c r="PW112" i="21"/>
  <c r="PW267" i="21" s="1"/>
  <c r="PZ89" i="33"/>
  <c r="PZ101" i="33" s="1"/>
  <c r="PZ79" i="73" s="1"/>
  <c r="PY87" i="21"/>
  <c r="PL69" i="73" l="1"/>
  <c r="PK55" i="73"/>
  <c r="PI64" i="73"/>
  <c r="PI57" i="73"/>
  <c r="PK48" i="73"/>
  <c r="PK69" i="73"/>
  <c r="PL68" i="73"/>
  <c r="PL47" i="73"/>
  <c r="PK56" i="73"/>
  <c r="PK63" i="73"/>
  <c r="PJ70" i="73"/>
  <c r="PJ49" i="73"/>
  <c r="PL54" i="73"/>
  <c r="PL61" i="73"/>
  <c r="PJ63" i="73"/>
  <c r="PJ56" i="73"/>
  <c r="PM47" i="73"/>
  <c r="PM68" i="73"/>
  <c r="PM60" i="73"/>
  <c r="PM53" i="73"/>
  <c r="PM46" i="73"/>
  <c r="PM67" i="73"/>
  <c r="PL48" i="73"/>
  <c r="PI71" i="73"/>
  <c r="PO203" i="21"/>
  <c r="PM205" i="21"/>
  <c r="PK279" i="63"/>
  <c r="PK42" i="73" s="1"/>
  <c r="PO104" i="63"/>
  <c r="PO31" i="73" s="1"/>
  <c r="PL206" i="21"/>
  <c r="PL234" i="63"/>
  <c r="PL41" i="73" s="1"/>
  <c r="PJ274" i="33"/>
  <c r="PJ21" i="73" s="1"/>
  <c r="PL233" i="63"/>
  <c r="PL34" i="73" s="1"/>
  <c r="PJ275" i="33"/>
  <c r="PJ28" i="73" s="1"/>
  <c r="PJ126" i="21"/>
  <c r="PJ281" i="21" s="1"/>
  <c r="PM234" i="63"/>
  <c r="PM41" i="73" s="1"/>
  <c r="PN204" i="21"/>
  <c r="PM144" i="33"/>
  <c r="PM25" i="73" s="1"/>
  <c r="PM123" i="21"/>
  <c r="PM278" i="21" s="1"/>
  <c r="PN103" i="33"/>
  <c r="PN17" i="73" s="1"/>
  <c r="PN67" i="73" s="1"/>
  <c r="PK125" i="21"/>
  <c r="PK280" i="21" s="1"/>
  <c r="PK230" i="33"/>
  <c r="PK20" i="73" s="1"/>
  <c r="PL188" i="33"/>
  <c r="PL26" i="73" s="1"/>
  <c r="PN143" i="63"/>
  <c r="PN32" i="73" s="1"/>
  <c r="PO143" i="63"/>
  <c r="PO32" i="73" s="1"/>
  <c r="PK207" i="21"/>
  <c r="PK278" i="63"/>
  <c r="PK35" i="73" s="1"/>
  <c r="PN122" i="21"/>
  <c r="PN277" i="21" s="1"/>
  <c r="PL230" i="33"/>
  <c r="PL20" i="73" s="1"/>
  <c r="PN104" i="33"/>
  <c r="PN24" i="73" s="1"/>
  <c r="PM189" i="63"/>
  <c r="PM40" i="73" s="1"/>
  <c r="PM188" i="63"/>
  <c r="PM33" i="73" s="1"/>
  <c r="PM124" i="21"/>
  <c r="PK275" i="33"/>
  <c r="PK28" i="73" s="1"/>
  <c r="PL124" i="21"/>
  <c r="PL279" i="21" s="1"/>
  <c r="PY190" i="21"/>
  <c r="PY191" i="21"/>
  <c r="PY192" i="21"/>
  <c r="PY193" i="21"/>
  <c r="PO122" i="21"/>
  <c r="PO103" i="33"/>
  <c r="PO17" i="73" s="1"/>
  <c r="PO104" i="33"/>
  <c r="PO24" i="73" s="1"/>
  <c r="QB89" i="63"/>
  <c r="QB101" i="63" s="1"/>
  <c r="QB86" i="73" s="1"/>
  <c r="QA168" i="21"/>
  <c r="PZ175" i="21"/>
  <c r="PZ182" i="21" s="1"/>
  <c r="PZ196" i="21"/>
  <c r="PX109" i="21"/>
  <c r="PX264" i="21" s="1"/>
  <c r="PX110" i="21"/>
  <c r="PX265" i="21" s="1"/>
  <c r="PX111" i="21"/>
  <c r="PX266" i="21" s="1"/>
  <c r="PX112" i="21"/>
  <c r="PX267" i="21" s="1"/>
  <c r="PY115" i="21"/>
  <c r="PY270" i="21" s="1"/>
  <c r="PY101" i="21"/>
  <c r="PY94" i="21"/>
  <c r="QA89" i="33"/>
  <c r="QA101" i="33" s="1"/>
  <c r="QA79" i="73" s="1"/>
  <c r="PZ87" i="21"/>
  <c r="PJ50" i="73" l="1"/>
  <c r="PJ71" i="73"/>
  <c r="PO53" i="73"/>
  <c r="PO60" i="73"/>
  <c r="PK64" i="73"/>
  <c r="PK57" i="73"/>
  <c r="PM54" i="73"/>
  <c r="PM61" i="73"/>
  <c r="PN46" i="73"/>
  <c r="PL70" i="73"/>
  <c r="PL49" i="73"/>
  <c r="PO46" i="73"/>
  <c r="PO67" i="73"/>
  <c r="PL62" i="73"/>
  <c r="PL55" i="73"/>
  <c r="PN60" i="73"/>
  <c r="PN53" i="73"/>
  <c r="PK70" i="73"/>
  <c r="PK49" i="73"/>
  <c r="PJ64" i="73"/>
  <c r="PJ57" i="73"/>
  <c r="PN143" i="33"/>
  <c r="PN18" i="73" s="1"/>
  <c r="PN68" i="73" s="1"/>
  <c r="PN123" i="21"/>
  <c r="PN278" i="21" s="1"/>
  <c r="PM233" i="63"/>
  <c r="PM34" i="73" s="1"/>
  <c r="PO277" i="21"/>
  <c r="PM279" i="21"/>
  <c r="PN144" i="33"/>
  <c r="PN25" i="73" s="1"/>
  <c r="PM206" i="21"/>
  <c r="PL207" i="21"/>
  <c r="PN189" i="63"/>
  <c r="PN40" i="73" s="1"/>
  <c r="PQ105" i="63"/>
  <c r="PQ38" i="73" s="1"/>
  <c r="PO123" i="21"/>
  <c r="PO204" i="21"/>
  <c r="PK126" i="21"/>
  <c r="PK281" i="21" s="1"/>
  <c r="PL278" i="63"/>
  <c r="PL35" i="73" s="1"/>
  <c r="PM188" i="33"/>
  <c r="PM26" i="73" s="1"/>
  <c r="PL279" i="63"/>
  <c r="PL42" i="73" s="1"/>
  <c r="PO144" i="63"/>
  <c r="PO39" i="73" s="1"/>
  <c r="PN188" i="63"/>
  <c r="PN33" i="73" s="1"/>
  <c r="PP105" i="63"/>
  <c r="PP38" i="73" s="1"/>
  <c r="PN205" i="21"/>
  <c r="PP144" i="63"/>
  <c r="PP39" i="73" s="1"/>
  <c r="PM187" i="33"/>
  <c r="PM19" i="73" s="1"/>
  <c r="PL231" i="33"/>
  <c r="PL27" i="73" s="1"/>
  <c r="PK274" i="33"/>
  <c r="PK21" i="73" s="1"/>
  <c r="PL125" i="21"/>
  <c r="PL280" i="21" s="1"/>
  <c r="PP203" i="21"/>
  <c r="PP104" i="63"/>
  <c r="PP31" i="73" s="1"/>
  <c r="PZ192" i="21"/>
  <c r="PZ191" i="21"/>
  <c r="PZ193" i="21"/>
  <c r="PZ190" i="21"/>
  <c r="QA175" i="21"/>
  <c r="QA182" i="21" s="1"/>
  <c r="QA196" i="21"/>
  <c r="QC89" i="63"/>
  <c r="QC101" i="63" s="1"/>
  <c r="QC86" i="73" s="1"/>
  <c r="QB168" i="21"/>
  <c r="PP104" i="33"/>
  <c r="PP24" i="73" s="1"/>
  <c r="PP122" i="21"/>
  <c r="PP103" i="33"/>
  <c r="PP17" i="73" s="1"/>
  <c r="PQ203" i="21"/>
  <c r="PY109" i="21"/>
  <c r="PY264" i="21" s="1"/>
  <c r="PY110" i="21"/>
  <c r="PY265" i="21" s="1"/>
  <c r="PY111" i="21"/>
  <c r="PY266" i="21" s="1"/>
  <c r="PY112" i="21"/>
  <c r="PY267" i="21" s="1"/>
  <c r="PZ115" i="21"/>
  <c r="PZ270" i="21" s="1"/>
  <c r="PZ101" i="21"/>
  <c r="PZ94" i="21"/>
  <c r="QB89" i="33"/>
  <c r="QB101" i="33" s="1"/>
  <c r="QB79" i="73" s="1"/>
  <c r="QA87" i="21"/>
  <c r="PP53" i="73" l="1"/>
  <c r="PN47" i="73"/>
  <c r="PK71" i="73"/>
  <c r="PK50" i="73"/>
  <c r="PL63" i="73"/>
  <c r="PL56" i="73"/>
  <c r="PM55" i="73"/>
  <c r="PM62" i="73"/>
  <c r="PP67" i="73"/>
  <c r="PP46" i="73"/>
  <c r="PM48" i="73"/>
  <c r="PM69" i="73"/>
  <c r="PN61" i="73"/>
  <c r="PN54" i="73"/>
  <c r="PP60" i="73"/>
  <c r="PN187" i="33"/>
  <c r="PN19" i="73" s="1"/>
  <c r="PN188" i="33"/>
  <c r="PN26" i="73" s="1"/>
  <c r="PQ104" i="63"/>
  <c r="PQ31" i="73" s="1"/>
  <c r="PN124" i="21"/>
  <c r="PN279" i="21" s="1"/>
  <c r="PO278" i="21"/>
  <c r="PM207" i="21"/>
  <c r="PN125" i="21"/>
  <c r="PL275" i="33"/>
  <c r="PL28" i="73" s="1"/>
  <c r="PL57" i="73" s="1"/>
  <c r="PP204" i="21"/>
  <c r="PN233" i="63"/>
  <c r="PN34" i="73" s="1"/>
  <c r="PO143" i="33"/>
  <c r="PO18" i="73" s="1"/>
  <c r="PO47" i="73" s="1"/>
  <c r="PO144" i="33"/>
  <c r="PO25" i="73" s="1"/>
  <c r="PN234" i="63"/>
  <c r="PN41" i="73" s="1"/>
  <c r="PM278" i="63"/>
  <c r="PM35" i="73" s="1"/>
  <c r="PL274" i="33"/>
  <c r="PL21" i="73" s="1"/>
  <c r="PO188" i="63"/>
  <c r="PO33" i="73" s="1"/>
  <c r="PN206" i="21"/>
  <c r="PM279" i="63"/>
  <c r="PM42" i="73" s="1"/>
  <c r="PL126" i="21"/>
  <c r="PL281" i="21" s="1"/>
  <c r="PO205" i="21"/>
  <c r="PP277" i="21"/>
  <c r="PO189" i="63"/>
  <c r="PO40" i="73" s="1"/>
  <c r="PP143" i="63"/>
  <c r="PP32" i="73" s="1"/>
  <c r="PR105" i="63"/>
  <c r="PR38" i="73" s="1"/>
  <c r="PM230" i="33"/>
  <c r="PM20" i="73" s="1"/>
  <c r="PM125" i="21"/>
  <c r="PM280" i="21" s="1"/>
  <c r="PM231" i="33"/>
  <c r="PM27" i="73" s="1"/>
  <c r="PQ143" i="63"/>
  <c r="PQ32" i="73" s="1"/>
  <c r="PP123" i="21"/>
  <c r="PQ103" i="33"/>
  <c r="PQ17" i="73" s="1"/>
  <c r="PQ67" i="73" s="1"/>
  <c r="PQ122" i="21"/>
  <c r="PQ277" i="21" s="1"/>
  <c r="PQ104" i="33"/>
  <c r="PQ24" i="73" s="1"/>
  <c r="QA191" i="21"/>
  <c r="QA190" i="21"/>
  <c r="QA192" i="21"/>
  <c r="QA193" i="21"/>
  <c r="QB175" i="21"/>
  <c r="QB182" i="21" s="1"/>
  <c r="QB196" i="21"/>
  <c r="QD89" i="63"/>
  <c r="QD101" i="63" s="1"/>
  <c r="QD86" i="73" s="1"/>
  <c r="QC168" i="21"/>
  <c r="PZ109" i="21"/>
  <c r="PZ264" i="21" s="1"/>
  <c r="PZ110" i="21"/>
  <c r="PZ265" i="21" s="1"/>
  <c r="PZ111" i="21"/>
  <c r="PZ266" i="21" s="1"/>
  <c r="PZ112" i="21"/>
  <c r="PZ267" i="21" s="1"/>
  <c r="QA115" i="21"/>
  <c r="QA270" i="21" s="1"/>
  <c r="QA101" i="21"/>
  <c r="QA94" i="21"/>
  <c r="QC89" i="33"/>
  <c r="QC101" i="33" s="1"/>
  <c r="QC79" i="73" s="1"/>
  <c r="QB87" i="21"/>
  <c r="PO68" i="73" l="1"/>
  <c r="PQ46" i="73"/>
  <c r="PL50" i="73"/>
  <c r="PL71" i="73"/>
  <c r="PO61" i="73"/>
  <c r="PO54" i="73"/>
  <c r="PL64" i="73"/>
  <c r="PQ60" i="73"/>
  <c r="PQ53" i="73"/>
  <c r="PM63" i="73"/>
  <c r="PM56" i="73"/>
  <c r="PN62" i="73"/>
  <c r="PN55" i="73"/>
  <c r="PM70" i="73"/>
  <c r="PM49" i="73"/>
  <c r="PN48" i="73"/>
  <c r="PN69" i="73"/>
  <c r="PN230" i="33"/>
  <c r="PN20" i="73" s="1"/>
  <c r="PO206" i="21"/>
  <c r="PR104" i="63"/>
  <c r="PR31" i="73" s="1"/>
  <c r="PP144" i="33"/>
  <c r="PP25" i="73" s="1"/>
  <c r="PN231" i="33"/>
  <c r="PN27" i="73" s="1"/>
  <c r="PR203" i="21"/>
  <c r="PP278" i="21"/>
  <c r="PN280" i="21"/>
  <c r="PO124" i="21"/>
  <c r="PO279" i="21" s="1"/>
  <c r="PO188" i="33"/>
  <c r="PO26" i="73" s="1"/>
  <c r="PO62" i="73" s="1"/>
  <c r="PO187" i="33"/>
  <c r="PO19" i="73" s="1"/>
  <c r="PP143" i="33"/>
  <c r="PP18" i="73" s="1"/>
  <c r="PO234" i="63"/>
  <c r="PO41" i="73" s="1"/>
  <c r="PO233" i="63"/>
  <c r="PO34" i="73" s="1"/>
  <c r="PQ204" i="21"/>
  <c r="PM274" i="33"/>
  <c r="PM21" i="73" s="1"/>
  <c r="PQ144" i="63"/>
  <c r="PQ39" i="73" s="1"/>
  <c r="PP188" i="63"/>
  <c r="PP33" i="73" s="1"/>
  <c r="PP205" i="21"/>
  <c r="PP189" i="63"/>
  <c r="PP40" i="73" s="1"/>
  <c r="PR143" i="63"/>
  <c r="PR32" i="73" s="1"/>
  <c r="PN207" i="21"/>
  <c r="PQ143" i="33"/>
  <c r="PQ18" i="73" s="1"/>
  <c r="PN278" i="63"/>
  <c r="PN35" i="73" s="1"/>
  <c r="PN279" i="63"/>
  <c r="PN42" i="73" s="1"/>
  <c r="PM275" i="33"/>
  <c r="PM28" i="73" s="1"/>
  <c r="PM64" i="73" s="1"/>
  <c r="PM126" i="21"/>
  <c r="PM281" i="21" s="1"/>
  <c r="QC196" i="21"/>
  <c r="QC175" i="21"/>
  <c r="QC182" i="21" s="1"/>
  <c r="QB190" i="21"/>
  <c r="QB192" i="21"/>
  <c r="QB193" i="21"/>
  <c r="QB191" i="21"/>
  <c r="QE89" i="63"/>
  <c r="QE101" i="63" s="1"/>
  <c r="QE86" i="73" s="1"/>
  <c r="QD168" i="21"/>
  <c r="QD89" i="33"/>
  <c r="QD101" i="33" s="1"/>
  <c r="QD79" i="73" s="1"/>
  <c r="QC87" i="21"/>
  <c r="QB115" i="21"/>
  <c r="QB270" i="21" s="1"/>
  <c r="QB94" i="21"/>
  <c r="QB101" i="21"/>
  <c r="QA109" i="21"/>
  <c r="QA264" i="21" s="1"/>
  <c r="QA110" i="21"/>
  <c r="QA265" i="21" s="1"/>
  <c r="QA111" i="21"/>
  <c r="QA266" i="21" s="1"/>
  <c r="QA112" i="21"/>
  <c r="QA267" i="21" s="1"/>
  <c r="PP68" i="73" l="1"/>
  <c r="PP47" i="73"/>
  <c r="PP61" i="73"/>
  <c r="PP54" i="73"/>
  <c r="PO69" i="73"/>
  <c r="PO48" i="73"/>
  <c r="PN63" i="73"/>
  <c r="PN56" i="73"/>
  <c r="PM57" i="73"/>
  <c r="PO55" i="73"/>
  <c r="PN49" i="73"/>
  <c r="PN70" i="73"/>
  <c r="PM71" i="73"/>
  <c r="PM50" i="73"/>
  <c r="PQ68" i="73"/>
  <c r="PQ47" i="73"/>
  <c r="PS105" i="63"/>
  <c r="PS38" i="73" s="1"/>
  <c r="PS104" i="63"/>
  <c r="PS31" i="73" s="1"/>
  <c r="PS203" i="21"/>
  <c r="PP233" i="63"/>
  <c r="PP34" i="73" s="1"/>
  <c r="PP234" i="63"/>
  <c r="PP41" i="73" s="1"/>
  <c r="PP206" i="21"/>
  <c r="PQ123" i="21"/>
  <c r="PQ278" i="21" s="1"/>
  <c r="PQ144" i="33"/>
  <c r="PQ25" i="73" s="1"/>
  <c r="PO231" i="33"/>
  <c r="PO27" i="73" s="1"/>
  <c r="PO56" i="73" s="1"/>
  <c r="PO125" i="21"/>
  <c r="PO280" i="21" s="1"/>
  <c r="PO230" i="33"/>
  <c r="PO20" i="73" s="1"/>
  <c r="PO49" i="73" s="1"/>
  <c r="PN126" i="21"/>
  <c r="PN281" i="21" s="1"/>
  <c r="PR204" i="21"/>
  <c r="PR144" i="63"/>
  <c r="PR39" i="73" s="1"/>
  <c r="PN275" i="33"/>
  <c r="PN28" i="73" s="1"/>
  <c r="PN274" i="33"/>
  <c r="PN21" i="73" s="1"/>
  <c r="PT104" i="63"/>
  <c r="PT31" i="73" s="1"/>
  <c r="PP188" i="33"/>
  <c r="PP26" i="73" s="1"/>
  <c r="PP55" i="73" s="1"/>
  <c r="PO207" i="21"/>
  <c r="PO278" i="63"/>
  <c r="PO35" i="73" s="1"/>
  <c r="PO279" i="63"/>
  <c r="PO42" i="73" s="1"/>
  <c r="PR103" i="33"/>
  <c r="PR17" i="73" s="1"/>
  <c r="PR67" i="73" s="1"/>
  <c r="PQ205" i="21"/>
  <c r="PQ189" i="63"/>
  <c r="PQ40" i="73" s="1"/>
  <c r="PQ188" i="63"/>
  <c r="PQ33" i="73" s="1"/>
  <c r="PR104" i="33"/>
  <c r="PR24" i="73" s="1"/>
  <c r="PR122" i="21"/>
  <c r="PR277" i="21" s="1"/>
  <c r="PS143" i="63"/>
  <c r="PS32" i="73" s="1"/>
  <c r="PQ206" i="21"/>
  <c r="PP187" i="33"/>
  <c r="PP19" i="73" s="1"/>
  <c r="PP48" i="73" s="1"/>
  <c r="PR143" i="33"/>
  <c r="PR18" i="73" s="1"/>
  <c r="PP124" i="21"/>
  <c r="PP279" i="21" s="1"/>
  <c r="QD196" i="21"/>
  <c r="QD175" i="21"/>
  <c r="QD182" i="21" s="1"/>
  <c r="QC193" i="21"/>
  <c r="QC191" i="21"/>
  <c r="QC192" i="21"/>
  <c r="QC190" i="21"/>
  <c r="QE168" i="21"/>
  <c r="QF89" i="63"/>
  <c r="QF101" i="63" s="1"/>
  <c r="QF86" i="73" s="1"/>
  <c r="QB109" i="21"/>
  <c r="QB264" i="21" s="1"/>
  <c r="QB110" i="21"/>
  <c r="QB265" i="21" s="1"/>
  <c r="QB112" i="21"/>
  <c r="QB267" i="21" s="1"/>
  <c r="QB111" i="21"/>
  <c r="QB266" i="21" s="1"/>
  <c r="QC115" i="21"/>
  <c r="QC270" i="21" s="1"/>
  <c r="QC101" i="21"/>
  <c r="QC94" i="21"/>
  <c r="QE89" i="33"/>
  <c r="QE101" i="33" s="1"/>
  <c r="QE79" i="73" s="1"/>
  <c r="QD87" i="21"/>
  <c r="PO63" i="73" l="1"/>
  <c r="PR53" i="73"/>
  <c r="PR60" i="73"/>
  <c r="PN71" i="73"/>
  <c r="PN50" i="73"/>
  <c r="PQ61" i="73"/>
  <c r="PQ54" i="73"/>
  <c r="PN64" i="73"/>
  <c r="PN57" i="73"/>
  <c r="PR47" i="73"/>
  <c r="PR68" i="73"/>
  <c r="PP69" i="73"/>
  <c r="PP62" i="73"/>
  <c r="PR46" i="73"/>
  <c r="PO70" i="73"/>
  <c r="PQ233" i="63"/>
  <c r="PQ34" i="73" s="1"/>
  <c r="PS204" i="21"/>
  <c r="PQ234" i="63"/>
  <c r="PQ41" i="73" s="1"/>
  <c r="PP278" i="63"/>
  <c r="PP35" i="73" s="1"/>
  <c r="PP207" i="21"/>
  <c r="PR205" i="21"/>
  <c r="PT105" i="63"/>
  <c r="PT38" i="73" s="1"/>
  <c r="PT203" i="21"/>
  <c r="PU104" i="63"/>
  <c r="PU31" i="73" s="1"/>
  <c r="PP230" i="33"/>
  <c r="PP20" i="73" s="1"/>
  <c r="PO275" i="33"/>
  <c r="PO28" i="73" s="1"/>
  <c r="PS144" i="63"/>
  <c r="PS39" i="73" s="1"/>
  <c r="PS122" i="21"/>
  <c r="PS277" i="21" s="1"/>
  <c r="PQ187" i="33"/>
  <c r="PQ19" i="73" s="1"/>
  <c r="PR188" i="63"/>
  <c r="PR33" i="73" s="1"/>
  <c r="PR123" i="21"/>
  <c r="PR278" i="21" s="1"/>
  <c r="PR189" i="63"/>
  <c r="PR40" i="73" s="1"/>
  <c r="PR144" i="33"/>
  <c r="PR25" i="73" s="1"/>
  <c r="PO126" i="21"/>
  <c r="PO281" i="21" s="1"/>
  <c r="PT144" i="63"/>
  <c r="PT39" i="73" s="1"/>
  <c r="PP279" i="63"/>
  <c r="PP42" i="73" s="1"/>
  <c r="PQ188" i="33"/>
  <c r="PQ26" i="73" s="1"/>
  <c r="PP125" i="21"/>
  <c r="PP280" i="21" s="1"/>
  <c r="PS103" i="33"/>
  <c r="PS17" i="73" s="1"/>
  <c r="PQ124" i="21"/>
  <c r="PQ279" i="21" s="1"/>
  <c r="PS143" i="33"/>
  <c r="PS18" i="73" s="1"/>
  <c r="PS47" i="73" s="1"/>
  <c r="PS104" i="33"/>
  <c r="PS24" i="73" s="1"/>
  <c r="PP231" i="33"/>
  <c r="PP27" i="73" s="1"/>
  <c r="PP56" i="73" s="1"/>
  <c r="PO274" i="33"/>
  <c r="PO21" i="73" s="1"/>
  <c r="QG89" i="63"/>
  <c r="QG101" i="63" s="1"/>
  <c r="QG86" i="73" s="1"/>
  <c r="QF168" i="21"/>
  <c r="QE175" i="21"/>
  <c r="QE182" i="21" s="1"/>
  <c r="QE196" i="21"/>
  <c r="PT122" i="21"/>
  <c r="QD193" i="21"/>
  <c r="QD190" i="21"/>
  <c r="QD192" i="21"/>
  <c r="QD191" i="21"/>
  <c r="QD115" i="21"/>
  <c r="QD270" i="21" s="1"/>
  <c r="QD94" i="21"/>
  <c r="QD101" i="21"/>
  <c r="QF89" i="33"/>
  <c r="QF101" i="33" s="1"/>
  <c r="QF79" i="73" s="1"/>
  <c r="QE87" i="21"/>
  <c r="PU203" i="21"/>
  <c r="QC109" i="21"/>
  <c r="QC264" i="21" s="1"/>
  <c r="QC110" i="21"/>
  <c r="QC265" i="21" s="1"/>
  <c r="QC112" i="21"/>
  <c r="QC267" i="21" s="1"/>
  <c r="QC111" i="21"/>
  <c r="QC266" i="21" s="1"/>
  <c r="PP63" i="73" l="1"/>
  <c r="PS68" i="73"/>
  <c r="PQ62" i="73"/>
  <c r="PQ55" i="73"/>
  <c r="PQ69" i="73"/>
  <c r="PQ48" i="73"/>
  <c r="PO71" i="73"/>
  <c r="PO50" i="73"/>
  <c r="PS53" i="73"/>
  <c r="PS60" i="73"/>
  <c r="PO57" i="73"/>
  <c r="PO64" i="73"/>
  <c r="PR61" i="73"/>
  <c r="PR54" i="73"/>
  <c r="PP49" i="73"/>
  <c r="PP70" i="73"/>
  <c r="PS46" i="73"/>
  <c r="PS67" i="73"/>
  <c r="PT204" i="21"/>
  <c r="PP126" i="21"/>
  <c r="PP281" i="21" s="1"/>
  <c r="PR234" i="63"/>
  <c r="PR41" i="73" s="1"/>
  <c r="PU105" i="63"/>
  <c r="PU38" i="73" s="1"/>
  <c r="PS205" i="21"/>
  <c r="PR233" i="63"/>
  <c r="PR34" i="73" s="1"/>
  <c r="PQ279" i="63"/>
  <c r="PQ42" i="73" s="1"/>
  <c r="PS189" i="63"/>
  <c r="PS40" i="73" s="1"/>
  <c r="PR206" i="21"/>
  <c r="PS188" i="63"/>
  <c r="PS33" i="73" s="1"/>
  <c r="PR187" i="33"/>
  <c r="PR19" i="73" s="1"/>
  <c r="PS233" i="63"/>
  <c r="PS34" i="73" s="1"/>
  <c r="PT143" i="63"/>
  <c r="PT32" i="73" s="1"/>
  <c r="PP275" i="33"/>
  <c r="PP28" i="73" s="1"/>
  <c r="PT277" i="21"/>
  <c r="PP274" i="33"/>
  <c r="PP21" i="73" s="1"/>
  <c r="PS123" i="21"/>
  <c r="PS278" i="21" s="1"/>
  <c r="PS144" i="33"/>
  <c r="PS25" i="73" s="1"/>
  <c r="PQ231" i="33"/>
  <c r="PQ27" i="73" s="1"/>
  <c r="PQ63" i="73" s="1"/>
  <c r="PQ230" i="33"/>
  <c r="PQ20" i="73" s="1"/>
  <c r="PQ125" i="21"/>
  <c r="PQ280" i="21" s="1"/>
  <c r="PR188" i="33"/>
  <c r="PR26" i="73" s="1"/>
  <c r="PR62" i="73" s="1"/>
  <c r="PR124" i="21"/>
  <c r="PR279" i="21" s="1"/>
  <c r="PT104" i="33"/>
  <c r="PT24" i="73" s="1"/>
  <c r="PT103" i="33"/>
  <c r="PT17" i="73" s="1"/>
  <c r="PQ278" i="63"/>
  <c r="PQ35" i="73" s="1"/>
  <c r="PQ207" i="21"/>
  <c r="PU143" i="63"/>
  <c r="PU32" i="73" s="1"/>
  <c r="PT123" i="21"/>
  <c r="PR231" i="33"/>
  <c r="PR27" i="73" s="1"/>
  <c r="QH89" i="63"/>
  <c r="QH101" i="63" s="1"/>
  <c r="QH86" i="73" s="1"/>
  <c r="QG168" i="21"/>
  <c r="QF175" i="21"/>
  <c r="QF182" i="21" s="1"/>
  <c r="QF196" i="21"/>
  <c r="PU104" i="33"/>
  <c r="PU24" i="73" s="1"/>
  <c r="PU122" i="21"/>
  <c r="PU277" i="21" s="1"/>
  <c r="QE193" i="21"/>
  <c r="QE192" i="21"/>
  <c r="QE191" i="21"/>
  <c r="QE190" i="21"/>
  <c r="PV104" i="63"/>
  <c r="PV31" i="73" s="1"/>
  <c r="PV105" i="63"/>
  <c r="PV38" i="73" s="1"/>
  <c r="QE115" i="21"/>
  <c r="QE270" i="21" s="1"/>
  <c r="QE94" i="21"/>
  <c r="QE101" i="21"/>
  <c r="QD109" i="21"/>
  <c r="QD264" i="21" s="1"/>
  <c r="QD110" i="21"/>
  <c r="QD265" i="21" s="1"/>
  <c r="QD112" i="21"/>
  <c r="QD267" i="21" s="1"/>
  <c r="QD111" i="21"/>
  <c r="QD266" i="21" s="1"/>
  <c r="QG89" i="33"/>
  <c r="QG101" i="33" s="1"/>
  <c r="QG79" i="73" s="1"/>
  <c r="QF87" i="21"/>
  <c r="PQ56" i="73" l="1"/>
  <c r="PP57" i="73"/>
  <c r="PP64" i="73"/>
  <c r="PQ49" i="73"/>
  <c r="PQ70" i="73"/>
  <c r="PU60" i="73"/>
  <c r="PU53" i="73"/>
  <c r="PR69" i="73"/>
  <c r="PR48" i="73"/>
  <c r="PS61" i="73"/>
  <c r="PS54" i="73"/>
  <c r="PT67" i="73"/>
  <c r="PT46" i="73"/>
  <c r="PR56" i="73"/>
  <c r="PR63" i="73"/>
  <c r="PR55" i="73"/>
  <c r="PT53" i="73"/>
  <c r="PT60" i="73"/>
  <c r="PP71" i="73"/>
  <c r="PP50" i="73"/>
  <c r="PT278" i="21"/>
  <c r="PV203" i="21"/>
  <c r="PT205" i="21"/>
  <c r="PS234" i="63"/>
  <c r="PS41" i="73" s="1"/>
  <c r="PS206" i="21"/>
  <c r="PR207" i="21"/>
  <c r="PR278" i="63"/>
  <c r="PR35" i="73" s="1"/>
  <c r="PR279" i="63"/>
  <c r="PR42" i="73" s="1"/>
  <c r="PT189" i="63"/>
  <c r="PT40" i="73" s="1"/>
  <c r="PT188" i="63"/>
  <c r="PT33" i="73" s="1"/>
  <c r="PU144" i="63"/>
  <c r="PU39" i="73" s="1"/>
  <c r="PU204" i="21"/>
  <c r="PT144" i="33"/>
  <c r="PT25" i="73" s="1"/>
  <c r="PR125" i="21"/>
  <c r="PR280" i="21" s="1"/>
  <c r="PR230" i="33"/>
  <c r="PR20" i="73" s="1"/>
  <c r="PQ126" i="21"/>
  <c r="PQ281" i="21" s="1"/>
  <c r="PT143" i="33"/>
  <c r="PT18" i="73" s="1"/>
  <c r="PQ275" i="33"/>
  <c r="PQ28" i="73" s="1"/>
  <c r="PS188" i="33"/>
  <c r="PS26" i="73" s="1"/>
  <c r="PS55" i="73" s="1"/>
  <c r="PQ274" i="33"/>
  <c r="PQ21" i="73" s="1"/>
  <c r="PU103" i="33"/>
  <c r="PU17" i="73" s="1"/>
  <c r="PU46" i="73" s="1"/>
  <c r="PS187" i="33"/>
  <c r="PS19" i="73" s="1"/>
  <c r="PS124" i="21"/>
  <c r="PS279" i="21" s="1"/>
  <c r="PW105" i="63"/>
  <c r="PW38" i="73" s="1"/>
  <c r="PV122" i="21"/>
  <c r="QI89" i="63"/>
  <c r="QI101" i="63" s="1"/>
  <c r="QI86" i="73" s="1"/>
  <c r="QH168" i="21"/>
  <c r="QF190" i="21"/>
  <c r="QF192" i="21"/>
  <c r="QF191" i="21"/>
  <c r="QF193" i="21"/>
  <c r="QG175" i="21"/>
  <c r="QG182" i="21" s="1"/>
  <c r="QG196" i="21"/>
  <c r="QE109" i="21"/>
  <c r="QE264" i="21" s="1"/>
  <c r="QE110" i="21"/>
  <c r="QE265" i="21" s="1"/>
  <c r="QE112" i="21"/>
  <c r="QE267" i="21" s="1"/>
  <c r="QE111" i="21"/>
  <c r="QE266" i="21" s="1"/>
  <c r="QF115" i="21"/>
  <c r="QF270" i="21" s="1"/>
  <c r="QF94" i="21"/>
  <c r="QF101" i="21"/>
  <c r="QH89" i="33"/>
  <c r="QH101" i="33" s="1"/>
  <c r="QH79" i="73" s="1"/>
  <c r="QG87" i="21"/>
  <c r="PR49" i="73" l="1"/>
  <c r="PR70" i="73"/>
  <c r="PS69" i="73"/>
  <c r="PS48" i="73"/>
  <c r="PU67" i="73"/>
  <c r="PT68" i="73"/>
  <c r="PT47" i="73"/>
  <c r="PT54" i="73"/>
  <c r="PT61" i="73"/>
  <c r="PQ50" i="73"/>
  <c r="PQ71" i="73"/>
  <c r="PS62" i="73"/>
  <c r="PQ64" i="73"/>
  <c r="PQ57" i="73"/>
  <c r="PV277" i="21"/>
  <c r="PS207" i="21"/>
  <c r="PS279" i="63"/>
  <c r="PS42" i="73" s="1"/>
  <c r="PS230" i="33"/>
  <c r="PS20" i="73" s="1"/>
  <c r="PS231" i="33"/>
  <c r="PS27" i="73" s="1"/>
  <c r="PS278" i="63"/>
  <c r="PS35" i="73" s="1"/>
  <c r="PT187" i="33"/>
  <c r="PT19" i="73" s="1"/>
  <c r="PR274" i="33"/>
  <c r="PR21" i="73" s="1"/>
  <c r="PV204" i="21"/>
  <c r="PR126" i="21"/>
  <c r="PR281" i="21" s="1"/>
  <c r="PR275" i="33"/>
  <c r="PR28" i="73" s="1"/>
  <c r="PU205" i="21"/>
  <c r="PV144" i="63"/>
  <c r="PV39" i="73" s="1"/>
  <c r="PU123" i="21"/>
  <c r="PU278" i="21" s="1"/>
  <c r="PU144" i="33"/>
  <c r="PU25" i="73" s="1"/>
  <c r="PU143" i="33"/>
  <c r="PU18" i="73" s="1"/>
  <c r="PS125" i="21"/>
  <c r="PS280" i="21" s="1"/>
  <c r="PV143" i="63"/>
  <c r="PV32" i="73" s="1"/>
  <c r="PX105" i="63"/>
  <c r="PX38" i="73" s="1"/>
  <c r="PV104" i="33"/>
  <c r="PV24" i="73" s="1"/>
  <c r="PV103" i="33"/>
  <c r="PV17" i="73" s="1"/>
  <c r="PU189" i="63"/>
  <c r="PU40" i="73" s="1"/>
  <c r="PT124" i="21"/>
  <c r="PT279" i="21" s="1"/>
  <c r="PT188" i="33"/>
  <c r="PT26" i="73" s="1"/>
  <c r="PW104" i="63"/>
  <c r="PW31" i="73" s="1"/>
  <c r="PU188" i="63"/>
  <c r="PU33" i="73" s="1"/>
  <c r="PT206" i="21"/>
  <c r="PW203" i="21"/>
  <c r="PT233" i="63"/>
  <c r="PT34" i="73" s="1"/>
  <c r="PT234" i="63"/>
  <c r="PT41" i="73" s="1"/>
  <c r="PV123" i="21"/>
  <c r="PU206" i="21"/>
  <c r="PW204" i="21"/>
  <c r="PW122" i="21"/>
  <c r="QI168" i="21"/>
  <c r="QJ89" i="63"/>
  <c r="QJ101" i="63" s="1"/>
  <c r="QJ86" i="73" s="1"/>
  <c r="QG190" i="21"/>
  <c r="QG192" i="21"/>
  <c r="QG191" i="21"/>
  <c r="QG193" i="21"/>
  <c r="QH175" i="21"/>
  <c r="QH182" i="21" s="1"/>
  <c r="QH196" i="21"/>
  <c r="QI89" i="33"/>
  <c r="QI101" i="33" s="1"/>
  <c r="QI79" i="73" s="1"/>
  <c r="QH87" i="21"/>
  <c r="QF109" i="21"/>
  <c r="QF264" i="21" s="1"/>
  <c r="QF110" i="21"/>
  <c r="QF265" i="21" s="1"/>
  <c r="QF112" i="21"/>
  <c r="QF267" i="21" s="1"/>
  <c r="QF111" i="21"/>
  <c r="QF266" i="21" s="1"/>
  <c r="QG115" i="21"/>
  <c r="QG270" i="21" s="1"/>
  <c r="QG94" i="21"/>
  <c r="QG101" i="21"/>
  <c r="PT62" i="73" l="1"/>
  <c r="PT55" i="73"/>
  <c r="PU68" i="73"/>
  <c r="PU47" i="73"/>
  <c r="PR71" i="73"/>
  <c r="PR50" i="73"/>
  <c r="PU54" i="73"/>
  <c r="PU61" i="73"/>
  <c r="PT69" i="73"/>
  <c r="PT48" i="73"/>
  <c r="PV67" i="73"/>
  <c r="PV46" i="73"/>
  <c r="PS63" i="73"/>
  <c r="PS56" i="73"/>
  <c r="PV60" i="73"/>
  <c r="PV53" i="73"/>
  <c r="PS70" i="73"/>
  <c r="PS49" i="73"/>
  <c r="PR64" i="73"/>
  <c r="PR57" i="73"/>
  <c r="PT279" i="63"/>
  <c r="PT42" i="73" s="1"/>
  <c r="PV278" i="21"/>
  <c r="PU234" i="63"/>
  <c r="PU41" i="73" s="1"/>
  <c r="PU233" i="63"/>
  <c r="PU34" i="73" s="1"/>
  <c r="PT207" i="21"/>
  <c r="PW277" i="21"/>
  <c r="PT278" i="63"/>
  <c r="PT35" i="73" s="1"/>
  <c r="PU124" i="21"/>
  <c r="PU279" i="21" s="1"/>
  <c r="PT125" i="21"/>
  <c r="PT280" i="21" s="1"/>
  <c r="PU188" i="33"/>
  <c r="PU26" i="73" s="1"/>
  <c r="PU187" i="33"/>
  <c r="PU19" i="73" s="1"/>
  <c r="PX104" i="63"/>
  <c r="PX31" i="73" s="1"/>
  <c r="PX203" i="21"/>
  <c r="PT230" i="33"/>
  <c r="PT20" i="73" s="1"/>
  <c r="PT231" i="33"/>
  <c r="PT27" i="73" s="1"/>
  <c r="PT63" i="73" s="1"/>
  <c r="PW144" i="63"/>
  <c r="PW39" i="73" s="1"/>
  <c r="PS275" i="33"/>
  <c r="PS28" i="73" s="1"/>
  <c r="PW104" i="33"/>
  <c r="PW24" i="73" s="1"/>
  <c r="PW143" i="63"/>
  <c r="PW32" i="73" s="1"/>
  <c r="PS274" i="33"/>
  <c r="PS21" i="73" s="1"/>
  <c r="PS126" i="21"/>
  <c r="PS281" i="21" s="1"/>
  <c r="PV205" i="21"/>
  <c r="PV188" i="63"/>
  <c r="PV33" i="73" s="1"/>
  <c r="PV189" i="63"/>
  <c r="PV40" i="73" s="1"/>
  <c r="PY203" i="21"/>
  <c r="PV144" i="33"/>
  <c r="PV25" i="73" s="1"/>
  <c r="PV54" i="73" s="1"/>
  <c r="PV143" i="33"/>
  <c r="PV18" i="73" s="1"/>
  <c r="PW103" i="33"/>
  <c r="PW17" i="73" s="1"/>
  <c r="PV206" i="21"/>
  <c r="PX204" i="21"/>
  <c r="PW144" i="33"/>
  <c r="PW25" i="73" s="1"/>
  <c r="PX103" i="33"/>
  <c r="PX17" i="73" s="1"/>
  <c r="QH191" i="21"/>
  <c r="QH192" i="21"/>
  <c r="QH190" i="21"/>
  <c r="QH193" i="21"/>
  <c r="QK89" i="63"/>
  <c r="QK101" i="63" s="1"/>
  <c r="QK86" i="73" s="1"/>
  <c r="QJ168" i="21"/>
  <c r="QI175" i="21"/>
  <c r="QI182" i="21" s="1"/>
  <c r="QI196" i="21"/>
  <c r="QG109" i="21"/>
  <c r="QG264" i="21" s="1"/>
  <c r="QG110" i="21"/>
  <c r="QG265" i="21" s="1"/>
  <c r="QG111" i="21"/>
  <c r="QG266" i="21" s="1"/>
  <c r="QG112" i="21"/>
  <c r="QG267" i="21" s="1"/>
  <c r="QH115" i="21"/>
  <c r="QH270" i="21" s="1"/>
  <c r="QH94" i="21"/>
  <c r="QH101" i="21"/>
  <c r="QJ89" i="33"/>
  <c r="QJ101" i="33" s="1"/>
  <c r="QJ79" i="73" s="1"/>
  <c r="QI87" i="21"/>
  <c r="PX46" i="73" l="1"/>
  <c r="PT56" i="73"/>
  <c r="PW61" i="73"/>
  <c r="PW54" i="73"/>
  <c r="PT70" i="73"/>
  <c r="PT49" i="73"/>
  <c r="PX67" i="73"/>
  <c r="PW46" i="73"/>
  <c r="PW67" i="73"/>
  <c r="PS71" i="73"/>
  <c r="PS50" i="73"/>
  <c r="PV61" i="73"/>
  <c r="PS57" i="73"/>
  <c r="PS64" i="73"/>
  <c r="PV68" i="73"/>
  <c r="PV47" i="73"/>
  <c r="PU69" i="73"/>
  <c r="PU48" i="73"/>
  <c r="PW53" i="73"/>
  <c r="PW60" i="73"/>
  <c r="PU55" i="73"/>
  <c r="PU62" i="73"/>
  <c r="PV124" i="21"/>
  <c r="PV279" i="21" s="1"/>
  <c r="PV234" i="63"/>
  <c r="PV41" i="73" s="1"/>
  <c r="PY105" i="63"/>
  <c r="PY38" i="73" s="1"/>
  <c r="PW205" i="21"/>
  <c r="PY104" i="63"/>
  <c r="PY31" i="73" s="1"/>
  <c r="PW189" i="63"/>
  <c r="PW40" i="73" s="1"/>
  <c r="PX143" i="63"/>
  <c r="PX32" i="73" s="1"/>
  <c r="PV233" i="63"/>
  <c r="PV34" i="73" s="1"/>
  <c r="PW188" i="63"/>
  <c r="PW33" i="73" s="1"/>
  <c r="PV188" i="33"/>
  <c r="PV26" i="73" s="1"/>
  <c r="PV187" i="33"/>
  <c r="PV19" i="73" s="1"/>
  <c r="PX104" i="33"/>
  <c r="PX24" i="73" s="1"/>
  <c r="PU278" i="63"/>
  <c r="PU35" i="73" s="1"/>
  <c r="PU279" i="63"/>
  <c r="PU42" i="73" s="1"/>
  <c r="PU207" i="21"/>
  <c r="PT274" i="33"/>
  <c r="PT21" i="73" s="1"/>
  <c r="PX144" i="63"/>
  <c r="PX39" i="73" s="1"/>
  <c r="PY144" i="63"/>
  <c r="PY39" i="73" s="1"/>
  <c r="PW143" i="33"/>
  <c r="PW18" i="73" s="1"/>
  <c r="PW68" i="73" s="1"/>
  <c r="PX122" i="21"/>
  <c r="PX277" i="21" s="1"/>
  <c r="PW123" i="21"/>
  <c r="PW278" i="21" s="1"/>
  <c r="PU231" i="33"/>
  <c r="PU27" i="73" s="1"/>
  <c r="PU63" i="73" s="1"/>
  <c r="PU125" i="21"/>
  <c r="PU280" i="21" s="1"/>
  <c r="PU230" i="33"/>
  <c r="PU20" i="73" s="1"/>
  <c r="PZ203" i="21"/>
  <c r="PT275" i="33"/>
  <c r="PT28" i="73" s="1"/>
  <c r="PT57" i="73" s="1"/>
  <c r="PT126" i="21"/>
  <c r="PT281" i="21" s="1"/>
  <c r="QJ175" i="21"/>
  <c r="QJ182" i="21" s="1"/>
  <c r="QJ196" i="21"/>
  <c r="PY122" i="21"/>
  <c r="PY277" i="21" s="1"/>
  <c r="PY103" i="33"/>
  <c r="PY17" i="73" s="1"/>
  <c r="PY104" i="33"/>
  <c r="PY24" i="73" s="1"/>
  <c r="QI190" i="21"/>
  <c r="QI192" i="21"/>
  <c r="QI193" i="21"/>
  <c r="QI191" i="21"/>
  <c r="QK168" i="21"/>
  <c r="QL89" i="63"/>
  <c r="QL101" i="63" s="1"/>
  <c r="QL86" i="73" s="1"/>
  <c r="QK89" i="33"/>
  <c r="QK101" i="33" s="1"/>
  <c r="QK79" i="73" s="1"/>
  <c r="QJ87" i="21"/>
  <c r="QI115" i="21"/>
  <c r="QI270" i="21" s="1"/>
  <c r="QI94" i="21"/>
  <c r="QI101" i="21"/>
  <c r="QH109" i="21"/>
  <c r="QH264" i="21" s="1"/>
  <c r="QH110" i="21"/>
  <c r="QH265" i="21" s="1"/>
  <c r="QH111" i="21"/>
  <c r="QH266" i="21" s="1"/>
  <c r="QH112" i="21"/>
  <c r="QH267" i="21" s="1"/>
  <c r="PY53" i="73" l="1"/>
  <c r="PY60" i="73"/>
  <c r="PU70" i="73"/>
  <c r="PU49" i="73"/>
  <c r="PT71" i="73"/>
  <c r="PT50" i="73"/>
  <c r="PX53" i="73"/>
  <c r="PX60" i="73"/>
  <c r="PU56" i="73"/>
  <c r="PT64" i="73"/>
  <c r="PY67" i="73"/>
  <c r="PV62" i="73"/>
  <c r="PV55" i="73"/>
  <c r="PY46" i="73"/>
  <c r="PV69" i="73"/>
  <c r="PV48" i="73"/>
  <c r="PW47" i="73"/>
  <c r="PX205" i="21"/>
  <c r="PW233" i="63"/>
  <c r="PW34" i="73" s="1"/>
  <c r="PZ104" i="63"/>
  <c r="PZ31" i="73" s="1"/>
  <c r="PX188" i="63"/>
  <c r="PX33" i="73" s="1"/>
  <c r="PX189" i="63"/>
  <c r="PX40" i="73" s="1"/>
  <c r="PW187" i="33"/>
  <c r="PW19" i="73" s="1"/>
  <c r="PW124" i="21"/>
  <c r="PW279" i="21" s="1"/>
  <c r="PW206" i="21"/>
  <c r="PW234" i="63"/>
  <c r="PW41" i="73" s="1"/>
  <c r="PW188" i="33"/>
  <c r="PW26" i="73" s="1"/>
  <c r="PW62" i="73" s="1"/>
  <c r="PU274" i="33"/>
  <c r="PU21" i="73" s="1"/>
  <c r="PU50" i="73" s="1"/>
  <c r="PY204" i="21"/>
  <c r="PY143" i="63"/>
  <c r="PY32" i="73" s="1"/>
  <c r="PU126" i="21"/>
  <c r="PU281" i="21" s="1"/>
  <c r="PV278" i="63"/>
  <c r="PV35" i="73" s="1"/>
  <c r="PV279" i="63"/>
  <c r="PV42" i="73" s="1"/>
  <c r="PZ105" i="63"/>
  <c r="PZ38" i="73" s="1"/>
  <c r="PV207" i="21"/>
  <c r="PV125" i="21"/>
  <c r="PV280" i="21" s="1"/>
  <c r="PU275" i="33"/>
  <c r="PU28" i="73" s="1"/>
  <c r="PX188" i="33"/>
  <c r="PX26" i="73" s="1"/>
  <c r="PV230" i="33"/>
  <c r="PV20" i="73" s="1"/>
  <c r="PY143" i="33"/>
  <c r="PY18" i="73" s="1"/>
  <c r="PV231" i="33"/>
  <c r="PV27" i="73" s="1"/>
  <c r="PZ204" i="21"/>
  <c r="PX233" i="63"/>
  <c r="PX34" i="73" s="1"/>
  <c r="QA105" i="63"/>
  <c r="QA38" i="73" s="1"/>
  <c r="PX144" i="33"/>
  <c r="PX25" i="73" s="1"/>
  <c r="PX123" i="21"/>
  <c r="PX278" i="21" s="1"/>
  <c r="PW231" i="33"/>
  <c r="PW27" i="73" s="1"/>
  <c r="PX143" i="33"/>
  <c r="PX18" i="73" s="1"/>
  <c r="PV275" i="33"/>
  <c r="PV28" i="73" s="1"/>
  <c r="QL168" i="21"/>
  <c r="QM89" i="63"/>
  <c r="QM101" i="63" s="1"/>
  <c r="QM86" i="73" s="1"/>
  <c r="QK196" i="21"/>
  <c r="QK175" i="21"/>
  <c r="QK182" i="21" s="1"/>
  <c r="QJ192" i="21"/>
  <c r="QJ190" i="21"/>
  <c r="QJ193" i="21"/>
  <c r="QJ191" i="21"/>
  <c r="PZ103" i="33"/>
  <c r="PZ17" i="73" s="1"/>
  <c r="PZ122" i="21"/>
  <c r="PZ277" i="21" s="1"/>
  <c r="PZ104" i="33"/>
  <c r="PZ24" i="73" s="1"/>
  <c r="QI109" i="21"/>
  <c r="QI264" i="21" s="1"/>
  <c r="QI110" i="21"/>
  <c r="QI265" i="21" s="1"/>
  <c r="QI112" i="21"/>
  <c r="QI267" i="21" s="1"/>
  <c r="QI111" i="21"/>
  <c r="QI266" i="21" s="1"/>
  <c r="QJ115" i="21"/>
  <c r="QJ270" i="21" s="1"/>
  <c r="QJ101" i="21"/>
  <c r="QJ94" i="21"/>
  <c r="QL89" i="33"/>
  <c r="QL101" i="33" s="1"/>
  <c r="QL79" i="73" s="1"/>
  <c r="QK87" i="21"/>
  <c r="PW55" i="73" l="1"/>
  <c r="PU71" i="73"/>
  <c r="PZ46" i="73"/>
  <c r="PZ67" i="73"/>
  <c r="PX62" i="73"/>
  <c r="PX55" i="73"/>
  <c r="PX54" i="73"/>
  <c r="PX61" i="73"/>
  <c r="PU64" i="73"/>
  <c r="PU57" i="73"/>
  <c r="PZ60" i="73"/>
  <c r="PZ53" i="73"/>
  <c r="PV64" i="73"/>
  <c r="PV57" i="73"/>
  <c r="PV63" i="73"/>
  <c r="PV56" i="73"/>
  <c r="PX68" i="73"/>
  <c r="PX47" i="73"/>
  <c r="PY68" i="73"/>
  <c r="PY47" i="73"/>
  <c r="PW56" i="73"/>
  <c r="PW63" i="73"/>
  <c r="PV70" i="73"/>
  <c r="PV49" i="73"/>
  <c r="PW48" i="73"/>
  <c r="PW69" i="73"/>
  <c r="PW279" i="63"/>
  <c r="PW42" i="73" s="1"/>
  <c r="QA104" i="63"/>
  <c r="QA31" i="73" s="1"/>
  <c r="PZ144" i="63"/>
  <c r="PZ39" i="73" s="1"/>
  <c r="PZ143" i="63"/>
  <c r="PZ32" i="73" s="1"/>
  <c r="PX206" i="21"/>
  <c r="QA203" i="21"/>
  <c r="PY188" i="63"/>
  <c r="PY33" i="73" s="1"/>
  <c r="PY206" i="21"/>
  <c r="PY144" i="33"/>
  <c r="PY25" i="73" s="1"/>
  <c r="PY123" i="21"/>
  <c r="PY278" i="21" s="1"/>
  <c r="PW230" i="33"/>
  <c r="PW20" i="73" s="1"/>
  <c r="PW49" i="73" s="1"/>
  <c r="PX124" i="21"/>
  <c r="PX279" i="21" s="1"/>
  <c r="PV126" i="21"/>
  <c r="PV281" i="21" s="1"/>
  <c r="PX234" i="63"/>
  <c r="PX41" i="73" s="1"/>
  <c r="PW207" i="21"/>
  <c r="PY205" i="21"/>
  <c r="PY189" i="63"/>
  <c r="PY40" i="73" s="1"/>
  <c r="PX125" i="21"/>
  <c r="PX187" i="33"/>
  <c r="PX19" i="73" s="1"/>
  <c r="PX48" i="73" s="1"/>
  <c r="PV274" i="33"/>
  <c r="PV21" i="73" s="1"/>
  <c r="PV71" i="73" s="1"/>
  <c r="PW278" i="63"/>
  <c r="PW35" i="73" s="1"/>
  <c r="PW125" i="21"/>
  <c r="PW280" i="21" s="1"/>
  <c r="PZ144" i="33"/>
  <c r="PZ25" i="73" s="1"/>
  <c r="QL196" i="21"/>
  <c r="QL175" i="21"/>
  <c r="QL182" i="21" s="1"/>
  <c r="QA122" i="21"/>
  <c r="QA104" i="33"/>
  <c r="QA24" i="73" s="1"/>
  <c r="QA103" i="33"/>
  <c r="QA17" i="73" s="1"/>
  <c r="QK192" i="21"/>
  <c r="QK191" i="21"/>
  <c r="QK193" i="21"/>
  <c r="QK190" i="21"/>
  <c r="QM168" i="21"/>
  <c r="QN89" i="63"/>
  <c r="QN101" i="63" s="1"/>
  <c r="QN86" i="73" s="1"/>
  <c r="QJ109" i="21"/>
  <c r="QJ264" i="21" s="1"/>
  <c r="QJ110" i="21"/>
  <c r="QJ265" i="21" s="1"/>
  <c r="QJ112" i="21"/>
  <c r="QJ267" i="21" s="1"/>
  <c r="QJ111" i="21"/>
  <c r="QJ266" i="21" s="1"/>
  <c r="QK115" i="21"/>
  <c r="QK270" i="21" s="1"/>
  <c r="QK94" i="21"/>
  <c r="QK101" i="21"/>
  <c r="QM89" i="33"/>
  <c r="QM101" i="33" s="1"/>
  <c r="QM79" i="73" s="1"/>
  <c r="QL87" i="21"/>
  <c r="PW70" i="73" l="1"/>
  <c r="PX69" i="73"/>
  <c r="QA46" i="73"/>
  <c r="QA67" i="73"/>
  <c r="QA53" i="73"/>
  <c r="QA60" i="73"/>
  <c r="PV50" i="73"/>
  <c r="PY54" i="73"/>
  <c r="PY61" i="73"/>
  <c r="PZ61" i="73"/>
  <c r="PZ54" i="73"/>
  <c r="QA277" i="21"/>
  <c r="PX278" i="63"/>
  <c r="PX35" i="73" s="1"/>
  <c r="PX279" i="63"/>
  <c r="PX42" i="73" s="1"/>
  <c r="PZ189" i="63"/>
  <c r="PZ40" i="73" s="1"/>
  <c r="PX207" i="21"/>
  <c r="PZ188" i="63"/>
  <c r="PZ33" i="73" s="1"/>
  <c r="PY233" i="63"/>
  <c r="PY34" i="73" s="1"/>
  <c r="PX231" i="33"/>
  <c r="PX27" i="73" s="1"/>
  <c r="PX230" i="33"/>
  <c r="PX20" i="73" s="1"/>
  <c r="PX280" i="21"/>
  <c r="PY234" i="63"/>
  <c r="PY41" i="73" s="1"/>
  <c r="PZ205" i="21"/>
  <c r="PW275" i="33"/>
  <c r="PW28" i="73" s="1"/>
  <c r="QA144" i="63"/>
  <c r="QA39" i="73" s="1"/>
  <c r="QB203" i="21"/>
  <c r="QB105" i="63"/>
  <c r="QB38" i="73" s="1"/>
  <c r="PZ143" i="33"/>
  <c r="PZ18" i="73" s="1"/>
  <c r="PZ47" i="73" s="1"/>
  <c r="PW126" i="21"/>
  <c r="PW281" i="21" s="1"/>
  <c r="QB104" i="63"/>
  <c r="QB31" i="73" s="1"/>
  <c r="QA204" i="21"/>
  <c r="PZ123" i="21"/>
  <c r="PZ278" i="21" s="1"/>
  <c r="PW274" i="33"/>
  <c r="PW21" i="73" s="1"/>
  <c r="QA143" i="63"/>
  <c r="QA32" i="73" s="1"/>
  <c r="PY188" i="33"/>
  <c r="PY26" i="73" s="1"/>
  <c r="PY230" i="33"/>
  <c r="PY20" i="73" s="1"/>
  <c r="PY187" i="33"/>
  <c r="PY19" i="73" s="1"/>
  <c r="PY124" i="21"/>
  <c r="PY279" i="21" s="1"/>
  <c r="QA123" i="21"/>
  <c r="QB103" i="33"/>
  <c r="QB17" i="73" s="1"/>
  <c r="QM175" i="21"/>
  <c r="QM182" i="21" s="1"/>
  <c r="QM196" i="21"/>
  <c r="QO89" i="63"/>
  <c r="QO101" i="63" s="1"/>
  <c r="QO86" i="73" s="1"/>
  <c r="QN168" i="21"/>
  <c r="QL193" i="21"/>
  <c r="QL192" i="21"/>
  <c r="QL190" i="21"/>
  <c r="QL191" i="21"/>
  <c r="QC203" i="21"/>
  <c r="QC105" i="63"/>
  <c r="QC38" i="73" s="1"/>
  <c r="QC104" i="63"/>
  <c r="QC31" i="73" s="1"/>
  <c r="QK109" i="21"/>
  <c r="QK264" i="21" s="1"/>
  <c r="QK110" i="21"/>
  <c r="QK265" i="21" s="1"/>
  <c r="QK112" i="21"/>
  <c r="QK267" i="21" s="1"/>
  <c r="QK111" i="21"/>
  <c r="QK266" i="21" s="1"/>
  <c r="QL101" i="21"/>
  <c r="QL115" i="21"/>
  <c r="QL270" i="21" s="1"/>
  <c r="QL94" i="21"/>
  <c r="QN89" i="33"/>
  <c r="QN101" i="33" s="1"/>
  <c r="QN79" i="73" s="1"/>
  <c r="QM87" i="21"/>
  <c r="PW64" i="73" l="1"/>
  <c r="PW57" i="73"/>
  <c r="PZ68" i="73"/>
  <c r="QB67" i="73"/>
  <c r="QB46" i="73"/>
  <c r="PY49" i="73"/>
  <c r="PY70" i="73"/>
  <c r="PX70" i="73"/>
  <c r="PX49" i="73"/>
  <c r="PW71" i="73"/>
  <c r="PW50" i="73"/>
  <c r="PY69" i="73"/>
  <c r="PY48" i="73"/>
  <c r="PY62" i="73"/>
  <c r="PY55" i="73"/>
  <c r="PX56" i="73"/>
  <c r="PX63" i="73"/>
  <c r="PX126" i="21"/>
  <c r="PX281" i="21" s="1"/>
  <c r="PX275" i="33"/>
  <c r="PX28" i="73" s="1"/>
  <c r="PX274" i="33"/>
  <c r="PX21" i="73" s="1"/>
  <c r="QB144" i="63"/>
  <c r="QB39" i="73" s="1"/>
  <c r="QB143" i="63"/>
  <c r="QB32" i="73" s="1"/>
  <c r="QA189" i="63"/>
  <c r="QA40" i="73" s="1"/>
  <c r="QA188" i="63"/>
  <c r="QA33" i="73" s="1"/>
  <c r="QA205" i="21"/>
  <c r="PY279" i="63"/>
  <c r="PY42" i="73" s="1"/>
  <c r="QB204" i="21"/>
  <c r="QA278" i="21"/>
  <c r="PZ234" i="63"/>
  <c r="PZ41" i="73" s="1"/>
  <c r="PZ233" i="63"/>
  <c r="PZ34" i="73" s="1"/>
  <c r="PZ231" i="33"/>
  <c r="PZ27" i="73" s="1"/>
  <c r="QB122" i="21"/>
  <c r="QB277" i="21" s="1"/>
  <c r="PZ206" i="21"/>
  <c r="PZ188" i="33"/>
  <c r="PZ26" i="73" s="1"/>
  <c r="PY207" i="21"/>
  <c r="PY278" i="63"/>
  <c r="PY35" i="73" s="1"/>
  <c r="QB104" i="33"/>
  <c r="QB24" i="73" s="1"/>
  <c r="PZ187" i="33"/>
  <c r="PZ19" i="73" s="1"/>
  <c r="QA233" i="63"/>
  <c r="QA34" i="73" s="1"/>
  <c r="PY125" i="21"/>
  <c r="PY280" i="21" s="1"/>
  <c r="PZ124" i="21"/>
  <c r="PZ279" i="21" s="1"/>
  <c r="QA144" i="33"/>
  <c r="QA25" i="73" s="1"/>
  <c r="PY231" i="33"/>
  <c r="PY27" i="73" s="1"/>
  <c r="QA143" i="33"/>
  <c r="QA18" i="73" s="1"/>
  <c r="QA68" i="73" s="1"/>
  <c r="QO168" i="21"/>
  <c r="QP89" i="63"/>
  <c r="QP101" i="63" s="1"/>
  <c r="QP86" i="73" s="1"/>
  <c r="QM193" i="21"/>
  <c r="QM190" i="21"/>
  <c r="QM192" i="21"/>
  <c r="QM191" i="21"/>
  <c r="QN175" i="21"/>
  <c r="QN182" i="21" s="1"/>
  <c r="QN196" i="21"/>
  <c r="QM101" i="21"/>
  <c r="QM115" i="21"/>
  <c r="QM270" i="21" s="1"/>
  <c r="QM94" i="21"/>
  <c r="QO89" i="33"/>
  <c r="QO101" i="33" s="1"/>
  <c r="QO79" i="73" s="1"/>
  <c r="QN87" i="21"/>
  <c r="QL109" i="21"/>
  <c r="QL264" i="21" s="1"/>
  <c r="QL110" i="21"/>
  <c r="QL265" i="21" s="1"/>
  <c r="QL111" i="21"/>
  <c r="QL266" i="21" s="1"/>
  <c r="QL112" i="21"/>
  <c r="QL267" i="21" s="1"/>
  <c r="PY63" i="73" l="1"/>
  <c r="PY56" i="73"/>
  <c r="PX57" i="73"/>
  <c r="PX64" i="73"/>
  <c r="QA61" i="73"/>
  <c r="QA54" i="73"/>
  <c r="PZ55" i="73"/>
  <c r="PZ62" i="73"/>
  <c r="PX50" i="73"/>
  <c r="PX71" i="73"/>
  <c r="QA47" i="73"/>
  <c r="QB60" i="73"/>
  <c r="QB53" i="73"/>
  <c r="PZ63" i="73"/>
  <c r="PZ56" i="73"/>
  <c r="PZ69" i="73"/>
  <c r="PZ48" i="73"/>
  <c r="QD203" i="21"/>
  <c r="QD105" i="63"/>
  <c r="QD38" i="73" s="1"/>
  <c r="QC144" i="63"/>
  <c r="QC39" i="73" s="1"/>
  <c r="QC143" i="63"/>
  <c r="QC32" i="73" s="1"/>
  <c r="QC204" i="21"/>
  <c r="PZ278" i="63"/>
  <c r="PZ35" i="73" s="1"/>
  <c r="QA187" i="33"/>
  <c r="QA19" i="73" s="1"/>
  <c r="QA124" i="21"/>
  <c r="QA279" i="21" s="1"/>
  <c r="PZ207" i="21"/>
  <c r="QA188" i="33"/>
  <c r="QA26" i="73" s="1"/>
  <c r="QA62" i="73" s="1"/>
  <c r="PZ279" i="63"/>
  <c r="PZ42" i="73" s="1"/>
  <c r="PZ125" i="21"/>
  <c r="PZ280" i="21" s="1"/>
  <c r="PZ230" i="33"/>
  <c r="PZ20" i="73" s="1"/>
  <c r="QA234" i="63"/>
  <c r="QA41" i="73" s="1"/>
  <c r="QD104" i="63"/>
  <c r="QD31" i="73" s="1"/>
  <c r="QB188" i="63"/>
  <c r="QB33" i="73" s="1"/>
  <c r="QA206" i="21"/>
  <c r="QB189" i="63"/>
  <c r="QB40" i="73" s="1"/>
  <c r="QC103" i="33"/>
  <c r="QC17" i="73" s="1"/>
  <c r="PY275" i="33"/>
  <c r="PY28" i="73" s="1"/>
  <c r="PY126" i="21"/>
  <c r="PY281" i="21" s="1"/>
  <c r="PY274" i="33"/>
  <c r="PY21" i="73" s="1"/>
  <c r="PY50" i="73" s="1"/>
  <c r="QC104" i="33"/>
  <c r="QC24" i="73" s="1"/>
  <c r="QC122" i="21"/>
  <c r="QC277" i="21" s="1"/>
  <c r="QB205" i="21"/>
  <c r="QB233" i="63"/>
  <c r="QB34" i="73" s="1"/>
  <c r="QE104" i="63"/>
  <c r="QE31" i="73" s="1"/>
  <c r="QD144" i="63"/>
  <c r="QD39" i="73" s="1"/>
  <c r="QB143" i="33"/>
  <c r="QB18" i="73" s="1"/>
  <c r="QB144" i="33"/>
  <c r="QB25" i="73" s="1"/>
  <c r="QB123" i="21"/>
  <c r="QB278" i="21" s="1"/>
  <c r="QN193" i="21"/>
  <c r="QN191" i="21"/>
  <c r="QN190" i="21"/>
  <c r="QN192" i="21"/>
  <c r="QD122" i="21"/>
  <c r="QQ89" i="63"/>
  <c r="QQ101" i="63" s="1"/>
  <c r="QQ86" i="73" s="1"/>
  <c r="QP168" i="21"/>
  <c r="QO196" i="21"/>
  <c r="QO175" i="21"/>
  <c r="QO182" i="21" s="1"/>
  <c r="QM109" i="21"/>
  <c r="QM264" i="21" s="1"/>
  <c r="QM110" i="21"/>
  <c r="QM265" i="21" s="1"/>
  <c r="QM111" i="21"/>
  <c r="QM266" i="21" s="1"/>
  <c r="QM112" i="21"/>
  <c r="QM267" i="21" s="1"/>
  <c r="QN115" i="21"/>
  <c r="QN270" i="21" s="1"/>
  <c r="QN94" i="21"/>
  <c r="QN101" i="21"/>
  <c r="QP89" i="33"/>
  <c r="QP101" i="33" s="1"/>
  <c r="QP79" i="73" s="1"/>
  <c r="QO87" i="21"/>
  <c r="QD277" i="21" l="1"/>
  <c r="QA55" i="73"/>
  <c r="QC46" i="73"/>
  <c r="QC67" i="73"/>
  <c r="QC60" i="73"/>
  <c r="QC53" i="73"/>
  <c r="QA69" i="73"/>
  <c r="QA48" i="73"/>
  <c r="PY64" i="73"/>
  <c r="PY57" i="73"/>
  <c r="QB54" i="73"/>
  <c r="QB61" i="73"/>
  <c r="QB68" i="73"/>
  <c r="QB47" i="73"/>
  <c r="PZ49" i="73"/>
  <c r="PZ70" i="73"/>
  <c r="PY71" i="73"/>
  <c r="QB124" i="21"/>
  <c r="QB279" i="21" s="1"/>
  <c r="QB188" i="33"/>
  <c r="QB26" i="73" s="1"/>
  <c r="QB187" i="33"/>
  <c r="QB19" i="73" s="1"/>
  <c r="QB48" i="73" s="1"/>
  <c r="QA279" i="63"/>
  <c r="QA42" i="73" s="1"/>
  <c r="QA207" i="21"/>
  <c r="QE105" i="63"/>
  <c r="QE38" i="73" s="1"/>
  <c r="QC189" i="63"/>
  <c r="QC40" i="73" s="1"/>
  <c r="QD204" i="21"/>
  <c r="QC205" i="21"/>
  <c r="PZ275" i="33"/>
  <c r="PZ28" i="73" s="1"/>
  <c r="PZ64" i="73" s="1"/>
  <c r="QE203" i="21"/>
  <c r="QA125" i="21"/>
  <c r="QA280" i="21" s="1"/>
  <c r="QA230" i="33"/>
  <c r="QA20" i="73" s="1"/>
  <c r="QA231" i="33"/>
  <c r="QA27" i="73" s="1"/>
  <c r="QC188" i="63"/>
  <c r="QC33" i="73" s="1"/>
  <c r="QC206" i="21"/>
  <c r="QB234" i="63"/>
  <c r="QB41" i="73" s="1"/>
  <c r="PZ126" i="21"/>
  <c r="PZ281" i="21" s="1"/>
  <c r="QB206" i="21"/>
  <c r="PZ274" i="33"/>
  <c r="PZ21" i="73" s="1"/>
  <c r="QA278" i="63"/>
  <c r="QA35" i="73" s="1"/>
  <c r="QD143" i="63"/>
  <c r="QD32" i="73" s="1"/>
  <c r="QD104" i="33"/>
  <c r="QD24" i="73" s="1"/>
  <c r="QA126" i="21"/>
  <c r="QD103" i="33"/>
  <c r="QD17" i="73" s="1"/>
  <c r="QD46" i="73" s="1"/>
  <c r="QE143" i="63"/>
  <c r="QE32" i="73" s="1"/>
  <c r="QF203" i="21"/>
  <c r="QC123" i="21"/>
  <c r="QC278" i="21" s="1"/>
  <c r="QB231" i="33"/>
  <c r="QB27" i="73" s="1"/>
  <c r="QC143" i="33"/>
  <c r="QC18" i="73" s="1"/>
  <c r="QC144" i="33"/>
  <c r="QC25" i="73" s="1"/>
  <c r="QC61" i="73" s="1"/>
  <c r="QO191" i="21"/>
  <c r="QO193" i="21"/>
  <c r="QO192" i="21"/>
  <c r="QO190" i="21"/>
  <c r="QE103" i="33"/>
  <c r="QE17" i="73" s="1"/>
  <c r="QP175" i="21"/>
  <c r="QP182" i="21" s="1"/>
  <c r="QP196" i="21"/>
  <c r="QQ168" i="21"/>
  <c r="QR89" i="63"/>
  <c r="QR101" i="63" s="1"/>
  <c r="QR86" i="73" s="1"/>
  <c r="QO115" i="21"/>
  <c r="QO270" i="21" s="1"/>
  <c r="QO94" i="21"/>
  <c r="QO101" i="21"/>
  <c r="QN109" i="21"/>
  <c r="QN264" i="21" s="1"/>
  <c r="QN110" i="21"/>
  <c r="QN265" i="21" s="1"/>
  <c r="QN111" i="21"/>
  <c r="QN266" i="21" s="1"/>
  <c r="QN112" i="21"/>
  <c r="QN267" i="21" s="1"/>
  <c r="QQ89" i="33"/>
  <c r="QQ101" i="33" s="1"/>
  <c r="QQ79" i="73" s="1"/>
  <c r="QP87" i="21"/>
  <c r="QD67" i="73" l="1"/>
  <c r="QB62" i="73"/>
  <c r="QB55" i="73"/>
  <c r="QB69" i="73"/>
  <c r="QC54" i="73"/>
  <c r="QD53" i="73"/>
  <c r="QD60" i="73"/>
  <c r="PZ57" i="73"/>
  <c r="QC47" i="73"/>
  <c r="QC68" i="73"/>
  <c r="QA63" i="73"/>
  <c r="QA56" i="73"/>
  <c r="QA70" i="73"/>
  <c r="QA49" i="73"/>
  <c r="QB63" i="73"/>
  <c r="QB56" i="73"/>
  <c r="QE46" i="73"/>
  <c r="QE67" i="73"/>
  <c r="PZ50" i="73"/>
  <c r="PZ71" i="73"/>
  <c r="QC124" i="21"/>
  <c r="QC279" i="21" s="1"/>
  <c r="QA274" i="33"/>
  <c r="QA21" i="73" s="1"/>
  <c r="QD189" i="63"/>
  <c r="QD40" i="73" s="1"/>
  <c r="QD205" i="21"/>
  <c r="QF104" i="63"/>
  <c r="QF31" i="73" s="1"/>
  <c r="QC188" i="33"/>
  <c r="QC26" i="73" s="1"/>
  <c r="QA281" i="21"/>
  <c r="QC187" i="33"/>
  <c r="QC19" i="73" s="1"/>
  <c r="QD188" i="63"/>
  <c r="QD33" i="73" s="1"/>
  <c r="QB125" i="21"/>
  <c r="QB280" i="21" s="1"/>
  <c r="QB230" i="33"/>
  <c r="QB20" i="73" s="1"/>
  <c r="QE144" i="63"/>
  <c r="QE39" i="73" s="1"/>
  <c r="QC233" i="63"/>
  <c r="QC34" i="73" s="1"/>
  <c r="QC234" i="63"/>
  <c r="QC41" i="73" s="1"/>
  <c r="QE122" i="21"/>
  <c r="QE277" i="21" s="1"/>
  <c r="QF105" i="63"/>
  <c r="QF38" i="73" s="1"/>
  <c r="QE204" i="21"/>
  <c r="QB278" i="63"/>
  <c r="QB35" i="73" s="1"/>
  <c r="QB207" i="21"/>
  <c r="QB279" i="63"/>
  <c r="QB42" i="73" s="1"/>
  <c r="QD234" i="63"/>
  <c r="QD41" i="73" s="1"/>
  <c r="QE104" i="33"/>
  <c r="QE24" i="73" s="1"/>
  <c r="QE143" i="33"/>
  <c r="QE18" i="73" s="1"/>
  <c r="QE47" i="73" s="1"/>
  <c r="QA275" i="33"/>
  <c r="QA28" i="73" s="1"/>
  <c r="QD143" i="33"/>
  <c r="QD18" i="73" s="1"/>
  <c r="QD144" i="33"/>
  <c r="QD25" i="73" s="1"/>
  <c r="QD54" i="73" s="1"/>
  <c r="QD123" i="21"/>
  <c r="QD278" i="21" s="1"/>
  <c r="QB274" i="33"/>
  <c r="QB21" i="73" s="1"/>
  <c r="QC125" i="21"/>
  <c r="QC280" i="21" s="1"/>
  <c r="QP191" i="21"/>
  <c r="QP192" i="21"/>
  <c r="QP190" i="21"/>
  <c r="QP193" i="21"/>
  <c r="QR168" i="21"/>
  <c r="QS89" i="63"/>
  <c r="QS101" i="63" s="1"/>
  <c r="QS86" i="73" s="1"/>
  <c r="QF122" i="21"/>
  <c r="QF277" i="21" s="1"/>
  <c r="QF104" i="33"/>
  <c r="QF24" i="73" s="1"/>
  <c r="QF60" i="73" s="1"/>
  <c r="QF103" i="33"/>
  <c r="QF17" i="73" s="1"/>
  <c r="QQ175" i="21"/>
  <c r="QQ182" i="21" s="1"/>
  <c r="QQ196" i="21"/>
  <c r="QP115" i="21"/>
  <c r="QP270" i="21" s="1"/>
  <c r="QP94" i="21"/>
  <c r="QP101" i="21"/>
  <c r="QO109" i="21"/>
  <c r="QO264" i="21" s="1"/>
  <c r="QO110" i="21"/>
  <c r="QO265" i="21" s="1"/>
  <c r="QO111" i="21"/>
  <c r="QO266" i="21" s="1"/>
  <c r="QO112" i="21"/>
  <c r="QO267" i="21" s="1"/>
  <c r="QR89" i="33"/>
  <c r="QR101" i="33" s="1"/>
  <c r="QR79" i="73" s="1"/>
  <c r="QQ87" i="21"/>
  <c r="QF53" i="73" l="1"/>
  <c r="QB70" i="73"/>
  <c r="QB49" i="73"/>
  <c r="QA71" i="73"/>
  <c r="QA50" i="73"/>
  <c r="QD47" i="73"/>
  <c r="QD68" i="73"/>
  <c r="QC69" i="73"/>
  <c r="QC48" i="73"/>
  <c r="QC62" i="73"/>
  <c r="QC55" i="73"/>
  <c r="QA57" i="73"/>
  <c r="QA64" i="73"/>
  <c r="QD61" i="73"/>
  <c r="QF67" i="73"/>
  <c r="QF46" i="73"/>
  <c r="QE53" i="73"/>
  <c r="QE60" i="73"/>
  <c r="QB50" i="73"/>
  <c r="QB71" i="73"/>
  <c r="QE68" i="73"/>
  <c r="QC231" i="33"/>
  <c r="QC27" i="73" s="1"/>
  <c r="QD188" i="33"/>
  <c r="QD26" i="73" s="1"/>
  <c r="QD206" i="21"/>
  <c r="QD233" i="63"/>
  <c r="QD34" i="73" s="1"/>
  <c r="QF204" i="21"/>
  <c r="QC279" i="63"/>
  <c r="QC42" i="73" s="1"/>
  <c r="QF144" i="63"/>
  <c r="QF39" i="73" s="1"/>
  <c r="QE144" i="33"/>
  <c r="QE25" i="73" s="1"/>
  <c r="QC278" i="63"/>
  <c r="QC35" i="73" s="1"/>
  <c r="QC230" i="33"/>
  <c r="QC20" i="73" s="1"/>
  <c r="QE189" i="63"/>
  <c r="QE40" i="73" s="1"/>
  <c r="QC207" i="21"/>
  <c r="QE123" i="21"/>
  <c r="QE278" i="21" s="1"/>
  <c r="QD124" i="21"/>
  <c r="QD279" i="21" s="1"/>
  <c r="QD187" i="33"/>
  <c r="QD19" i="73" s="1"/>
  <c r="QB126" i="21"/>
  <c r="QB281" i="21" s="1"/>
  <c r="QE188" i="63"/>
  <c r="QE33" i="73" s="1"/>
  <c r="QE205" i="21"/>
  <c r="QG105" i="63"/>
  <c r="QG38" i="73" s="1"/>
  <c r="QF143" i="63"/>
  <c r="QF32" i="73" s="1"/>
  <c r="QG203" i="21"/>
  <c r="QG104" i="63"/>
  <c r="QG31" i="73" s="1"/>
  <c r="QG204" i="21"/>
  <c r="QB275" i="33"/>
  <c r="QB28" i="73" s="1"/>
  <c r="QF143" i="33"/>
  <c r="QF18" i="73" s="1"/>
  <c r="QD125" i="21"/>
  <c r="QS168" i="21"/>
  <c r="QT89" i="63"/>
  <c r="QT101" i="63" s="1"/>
  <c r="QT86" i="73" s="1"/>
  <c r="QQ191" i="21"/>
  <c r="QQ190" i="21"/>
  <c r="QQ192" i="21"/>
  <c r="QQ193" i="21"/>
  <c r="QG103" i="33"/>
  <c r="QG17" i="73" s="1"/>
  <c r="QG104" i="33"/>
  <c r="QG24" i="73" s="1"/>
  <c r="QG122" i="21"/>
  <c r="QR175" i="21"/>
  <c r="QR182" i="21" s="1"/>
  <c r="QR196" i="21"/>
  <c r="QP109" i="21"/>
  <c r="QP264" i="21" s="1"/>
  <c r="QP110" i="21"/>
  <c r="QP265" i="21" s="1"/>
  <c r="QP111" i="21"/>
  <c r="QP266" i="21" s="1"/>
  <c r="QP112" i="21"/>
  <c r="QP267" i="21" s="1"/>
  <c r="QH105" i="63"/>
  <c r="QH38" i="73" s="1"/>
  <c r="QQ115" i="21"/>
  <c r="QQ270" i="21" s="1"/>
  <c r="QQ94" i="21"/>
  <c r="QQ101" i="21"/>
  <c r="QS89" i="33"/>
  <c r="QS101" i="33" s="1"/>
  <c r="QS79" i="73" s="1"/>
  <c r="QR87" i="21"/>
  <c r="QG60" i="73" l="1"/>
  <c r="QG53" i="73"/>
  <c r="QC49" i="73"/>
  <c r="QC70" i="73"/>
  <c r="QD55" i="73"/>
  <c r="QD62" i="73"/>
  <c r="QG46" i="73"/>
  <c r="QG67" i="73"/>
  <c r="QF68" i="73"/>
  <c r="QF47" i="73"/>
  <c r="QC63" i="73"/>
  <c r="QC56" i="73"/>
  <c r="QB57" i="73"/>
  <c r="QB64" i="73"/>
  <c r="QD69" i="73"/>
  <c r="QD48" i="73"/>
  <c r="QE61" i="73"/>
  <c r="QE54" i="73"/>
  <c r="QH203" i="21"/>
  <c r="QH104" i="63"/>
  <c r="QH31" i="73" s="1"/>
  <c r="QE124" i="21"/>
  <c r="QE279" i="21" s="1"/>
  <c r="QC275" i="33"/>
  <c r="QC28" i="73" s="1"/>
  <c r="QC64" i="73" s="1"/>
  <c r="QC274" i="33"/>
  <c r="QC21" i="73" s="1"/>
  <c r="QC126" i="21"/>
  <c r="QC281" i="21" s="1"/>
  <c r="QF206" i="21"/>
  <c r="QD207" i="21"/>
  <c r="QD280" i="21"/>
  <c r="QD279" i="63"/>
  <c r="QD42" i="73" s="1"/>
  <c r="QG144" i="63"/>
  <c r="QG39" i="73" s="1"/>
  <c r="QF205" i="21"/>
  <c r="QG143" i="63"/>
  <c r="QG32" i="73" s="1"/>
  <c r="QD278" i="63"/>
  <c r="QD35" i="73" s="1"/>
  <c r="QF123" i="21"/>
  <c r="QF278" i="21" s="1"/>
  <c r="QE187" i="33"/>
  <c r="QE19" i="73" s="1"/>
  <c r="QF144" i="33"/>
  <c r="QF25" i="73" s="1"/>
  <c r="QE188" i="33"/>
  <c r="QE26" i="73" s="1"/>
  <c r="QE62" i="73" s="1"/>
  <c r="QE233" i="63"/>
  <c r="QE34" i="73" s="1"/>
  <c r="QE206" i="21"/>
  <c r="QG277" i="21"/>
  <c r="QE234" i="63"/>
  <c r="QE41" i="73" s="1"/>
  <c r="QF188" i="63"/>
  <c r="QF33" i="73" s="1"/>
  <c r="QF189" i="63"/>
  <c r="QF40" i="73" s="1"/>
  <c r="QH144" i="63"/>
  <c r="QH39" i="73" s="1"/>
  <c r="QD231" i="33"/>
  <c r="QD27" i="73" s="1"/>
  <c r="QD230" i="33"/>
  <c r="QD20" i="73" s="1"/>
  <c r="QE230" i="33"/>
  <c r="QE20" i="73" s="1"/>
  <c r="QU89" i="63"/>
  <c r="QU101" i="63" s="1"/>
  <c r="QU86" i="73" s="1"/>
  <c r="QT168" i="21"/>
  <c r="QS196" i="21"/>
  <c r="QS175" i="21"/>
  <c r="QS182" i="21" s="1"/>
  <c r="QR190" i="21"/>
  <c r="QR192" i="21"/>
  <c r="QR191" i="21"/>
  <c r="QR193" i="21"/>
  <c r="QT89" i="33"/>
  <c r="QT101" i="33" s="1"/>
  <c r="QT79" i="73" s="1"/>
  <c r="QS87" i="21"/>
  <c r="QR101" i="21"/>
  <c r="QR115" i="21"/>
  <c r="QR270" i="21" s="1"/>
  <c r="QR94" i="21"/>
  <c r="QQ109" i="21"/>
  <c r="QQ264" i="21" s="1"/>
  <c r="QQ110" i="21"/>
  <c r="QQ265" i="21" s="1"/>
  <c r="QQ111" i="21"/>
  <c r="QQ266" i="21" s="1"/>
  <c r="QQ112" i="21"/>
  <c r="QQ267" i="21" s="1"/>
  <c r="QE70" i="73" l="1"/>
  <c r="QD70" i="73"/>
  <c r="QD49" i="73"/>
  <c r="QD56" i="73"/>
  <c r="QD63" i="73"/>
  <c r="QF54" i="73"/>
  <c r="QF61" i="73"/>
  <c r="QE48" i="73"/>
  <c r="QE69" i="73"/>
  <c r="QC57" i="73"/>
  <c r="QC71" i="73"/>
  <c r="QC50" i="73"/>
  <c r="QE49" i="73"/>
  <c r="QE55" i="73"/>
  <c r="QE278" i="63"/>
  <c r="QE35" i="73" s="1"/>
  <c r="QE207" i="21"/>
  <c r="QE279" i="63"/>
  <c r="QE42" i="73" s="1"/>
  <c r="QF233" i="63"/>
  <c r="QF34" i="73" s="1"/>
  <c r="QG189" i="63"/>
  <c r="QG40" i="73" s="1"/>
  <c r="QG144" i="33"/>
  <c r="QG25" i="73" s="1"/>
  <c r="QF234" i="63"/>
  <c r="QF41" i="73" s="1"/>
  <c r="QG143" i="33"/>
  <c r="QG18" i="73" s="1"/>
  <c r="QH143" i="63"/>
  <c r="QH32" i="73" s="1"/>
  <c r="QG123" i="21"/>
  <c r="QG278" i="21" s="1"/>
  <c r="QH204" i="21"/>
  <c r="QJ105" i="63"/>
  <c r="QJ38" i="73" s="1"/>
  <c r="QF124" i="21"/>
  <c r="QF279" i="21" s="1"/>
  <c r="QI105" i="63"/>
  <c r="QI38" i="73" s="1"/>
  <c r="QF187" i="33"/>
  <c r="QF19" i="73" s="1"/>
  <c r="QF69" i="73" s="1"/>
  <c r="QD126" i="21"/>
  <c r="QD281" i="21" s="1"/>
  <c r="QD275" i="33"/>
  <c r="QD28" i="73" s="1"/>
  <c r="QD64" i="73" s="1"/>
  <c r="QD274" i="33"/>
  <c r="QD21" i="73" s="1"/>
  <c r="QD71" i="73" s="1"/>
  <c r="QI104" i="63"/>
  <c r="QI31" i="73" s="1"/>
  <c r="QH122" i="21"/>
  <c r="QH277" i="21" s="1"/>
  <c r="QH104" i="33"/>
  <c r="QH24" i="73" s="1"/>
  <c r="QI203" i="21"/>
  <c r="QI143" i="63"/>
  <c r="QI32" i="73" s="1"/>
  <c r="QG188" i="63"/>
  <c r="QG33" i="73" s="1"/>
  <c r="QG205" i="21"/>
  <c r="QH103" i="33"/>
  <c r="QH17" i="73" s="1"/>
  <c r="QH67" i="73" s="1"/>
  <c r="QE231" i="33"/>
  <c r="QE27" i="73" s="1"/>
  <c r="QE56" i="73" s="1"/>
  <c r="QE125" i="21"/>
  <c r="QE280" i="21" s="1"/>
  <c r="QF188" i="33"/>
  <c r="QF26" i="73" s="1"/>
  <c r="QG234" i="63"/>
  <c r="QG41" i="73" s="1"/>
  <c r="QF230" i="33"/>
  <c r="QF20" i="73" s="1"/>
  <c r="QT196" i="21"/>
  <c r="QT175" i="21"/>
  <c r="QT182" i="21" s="1"/>
  <c r="QV89" i="63"/>
  <c r="QV101" i="63" s="1"/>
  <c r="QV86" i="73" s="1"/>
  <c r="QU168" i="21"/>
  <c r="QI122" i="21"/>
  <c r="QI104" i="33"/>
  <c r="QI24" i="73" s="1"/>
  <c r="QI103" i="33"/>
  <c r="QI17" i="73" s="1"/>
  <c r="QS193" i="21"/>
  <c r="QS192" i="21"/>
  <c r="QS191" i="21"/>
  <c r="QS190" i="21"/>
  <c r="QS115" i="21"/>
  <c r="QS270" i="21" s="1"/>
  <c r="QS94" i="21"/>
  <c r="QS101" i="21"/>
  <c r="QR109" i="21"/>
  <c r="QR264" i="21" s="1"/>
  <c r="QR110" i="21"/>
  <c r="QR265" i="21" s="1"/>
  <c r="QR112" i="21"/>
  <c r="QR267" i="21" s="1"/>
  <c r="QR111" i="21"/>
  <c r="QR266" i="21" s="1"/>
  <c r="QU89" i="33"/>
  <c r="QU101" i="33" s="1"/>
  <c r="QU79" i="73" s="1"/>
  <c r="QT87" i="21"/>
  <c r="QD50" i="73" l="1"/>
  <c r="QF48" i="73"/>
  <c r="QE63" i="73"/>
  <c r="QH46" i="73"/>
  <c r="QD57" i="73"/>
  <c r="QF49" i="73"/>
  <c r="QF70" i="73"/>
  <c r="QG47" i="73"/>
  <c r="QG68" i="73"/>
  <c r="QG54" i="73"/>
  <c r="QG61" i="73"/>
  <c r="QI46" i="73"/>
  <c r="QI67" i="73"/>
  <c r="QI60" i="73"/>
  <c r="QI53" i="73"/>
  <c r="QF55" i="73"/>
  <c r="QF62" i="73"/>
  <c r="QH60" i="73"/>
  <c r="QH53" i="73"/>
  <c r="QJ203" i="21"/>
  <c r="QG233" i="63"/>
  <c r="QG34" i="73" s="1"/>
  <c r="QJ104" i="63"/>
  <c r="QJ31" i="73" s="1"/>
  <c r="QH188" i="63"/>
  <c r="QH33" i="73" s="1"/>
  <c r="QH143" i="33"/>
  <c r="QH18" i="73" s="1"/>
  <c r="QI204" i="21"/>
  <c r="QH144" i="33"/>
  <c r="QH25" i="73" s="1"/>
  <c r="QH123" i="21"/>
  <c r="QH278" i="21" s="1"/>
  <c r="QF279" i="63"/>
  <c r="QF42" i="73" s="1"/>
  <c r="QF125" i="21"/>
  <c r="QF280" i="21" s="1"/>
  <c r="QF231" i="33"/>
  <c r="QF27" i="73" s="1"/>
  <c r="QF63" i="73" s="1"/>
  <c r="QG187" i="33"/>
  <c r="QG19" i="73" s="1"/>
  <c r="QJ144" i="63"/>
  <c r="QJ39" i="73" s="1"/>
  <c r="QG124" i="21"/>
  <c r="QG279" i="21" s="1"/>
  <c r="QG188" i="33"/>
  <c r="QG26" i="73" s="1"/>
  <c r="QE275" i="33"/>
  <c r="QE28" i="73" s="1"/>
  <c r="QE126" i="21"/>
  <c r="QE281" i="21" s="1"/>
  <c r="QI277" i="21"/>
  <c r="QE274" i="33"/>
  <c r="QE21" i="73" s="1"/>
  <c r="QF207" i="21"/>
  <c r="QG206" i="21"/>
  <c r="QF278" i="63"/>
  <c r="QF35" i="73" s="1"/>
  <c r="QI144" i="63"/>
  <c r="QI39" i="73" s="1"/>
  <c r="QH189" i="63"/>
  <c r="QH40" i="73" s="1"/>
  <c r="QH205" i="21"/>
  <c r="QG125" i="21"/>
  <c r="QV168" i="21"/>
  <c r="QW89" i="63"/>
  <c r="QW101" i="63" s="1"/>
  <c r="QW86" i="73" s="1"/>
  <c r="QJ104" i="33"/>
  <c r="QJ24" i="73" s="1"/>
  <c r="QJ122" i="21"/>
  <c r="QT190" i="21"/>
  <c r="QT193" i="21"/>
  <c r="QT191" i="21"/>
  <c r="QT192" i="21"/>
  <c r="QU196" i="21"/>
  <c r="QU175" i="21"/>
  <c r="QU182" i="21" s="1"/>
  <c r="QV89" i="33"/>
  <c r="QV101" i="33" s="1"/>
  <c r="QV79" i="73" s="1"/>
  <c r="QU87" i="21"/>
  <c r="QS109" i="21"/>
  <c r="QS264" i="21" s="1"/>
  <c r="QS110" i="21"/>
  <c r="QS265" i="21" s="1"/>
  <c r="QS112" i="21"/>
  <c r="QS267" i="21" s="1"/>
  <c r="QS111" i="21"/>
  <c r="QS266" i="21" s="1"/>
  <c r="QK104" i="63"/>
  <c r="QK31" i="73" s="1"/>
  <c r="QT115" i="21"/>
  <c r="QT270" i="21" s="1"/>
  <c r="QT94" i="21"/>
  <c r="QT101" i="21"/>
  <c r="QF56" i="73" l="1"/>
  <c r="QJ60" i="73"/>
  <c r="QJ53" i="73"/>
  <c r="QH68" i="73"/>
  <c r="QH47" i="73"/>
  <c r="QG69" i="73"/>
  <c r="QG48" i="73"/>
  <c r="QE71" i="73"/>
  <c r="QE50" i="73"/>
  <c r="QE64" i="73"/>
  <c r="QE57" i="73"/>
  <c r="QG62" i="73"/>
  <c r="QG55" i="73"/>
  <c r="QH61" i="73"/>
  <c r="QH54" i="73"/>
  <c r="QG207" i="21"/>
  <c r="QG279" i="63"/>
  <c r="QG42" i="73" s="1"/>
  <c r="QJ277" i="21"/>
  <c r="QH234" i="63"/>
  <c r="QH41" i="73" s="1"/>
  <c r="QH206" i="21"/>
  <c r="QG278" i="63"/>
  <c r="QG35" i="73" s="1"/>
  <c r="QJ204" i="21"/>
  <c r="QJ143" i="63"/>
  <c r="QJ32" i="73" s="1"/>
  <c r="QI189" i="63"/>
  <c r="QI40" i="73" s="1"/>
  <c r="QH233" i="63"/>
  <c r="QH34" i="73" s="1"/>
  <c r="QI205" i="21"/>
  <c r="QF274" i="33"/>
  <c r="QF21" i="73" s="1"/>
  <c r="QI188" i="63"/>
  <c r="QI33" i="73" s="1"/>
  <c r="QH188" i="33"/>
  <c r="QH26" i="73" s="1"/>
  <c r="QH55" i="73" s="1"/>
  <c r="QI144" i="33"/>
  <c r="QI25" i="73" s="1"/>
  <c r="QG280" i="21"/>
  <c r="QG231" i="33"/>
  <c r="QG27" i="73" s="1"/>
  <c r="QI123" i="21"/>
  <c r="QI278" i="21" s="1"/>
  <c r="QI143" i="33"/>
  <c r="QI18" i="73" s="1"/>
  <c r="QI47" i="73" s="1"/>
  <c r="QH124" i="21"/>
  <c r="QH279" i="21" s="1"/>
  <c r="QH187" i="33"/>
  <c r="QH19" i="73" s="1"/>
  <c r="QH48" i="73" s="1"/>
  <c r="QF126" i="21"/>
  <c r="QF281" i="21" s="1"/>
  <c r="QK203" i="21"/>
  <c r="QK105" i="63"/>
  <c r="QK38" i="73" s="1"/>
  <c r="QK144" i="63"/>
  <c r="QK39" i="73" s="1"/>
  <c r="QF275" i="33"/>
  <c r="QF28" i="73" s="1"/>
  <c r="QJ103" i="33"/>
  <c r="QJ17" i="73" s="1"/>
  <c r="QG230" i="33"/>
  <c r="QG20" i="73" s="1"/>
  <c r="QJ123" i="21"/>
  <c r="QL203" i="21"/>
  <c r="QH125" i="21"/>
  <c r="QX89" i="63"/>
  <c r="QX101" i="63" s="1"/>
  <c r="QX86" i="73" s="1"/>
  <c r="QW168" i="21"/>
  <c r="QV175" i="21"/>
  <c r="QV182" i="21" s="1"/>
  <c r="QV196" i="21"/>
  <c r="QU193" i="21"/>
  <c r="QU190" i="21"/>
  <c r="QU191" i="21"/>
  <c r="QU192" i="21"/>
  <c r="QU115" i="21"/>
  <c r="QU270" i="21" s="1"/>
  <c r="QU94" i="21"/>
  <c r="QU101" i="21"/>
  <c r="QT109" i="21"/>
  <c r="QT264" i="21" s="1"/>
  <c r="QT110" i="21"/>
  <c r="QT265" i="21" s="1"/>
  <c r="QT112" i="21"/>
  <c r="QT267" i="21" s="1"/>
  <c r="QT111" i="21"/>
  <c r="QT266" i="21" s="1"/>
  <c r="QW89" i="33"/>
  <c r="QW101" i="33" s="1"/>
  <c r="QW79" i="73" s="1"/>
  <c r="QV87" i="21"/>
  <c r="QH62" i="73" l="1"/>
  <c r="QG70" i="73"/>
  <c r="QG49" i="73"/>
  <c r="QF71" i="73"/>
  <c r="QF50" i="73"/>
  <c r="QI68" i="73"/>
  <c r="QJ67" i="73"/>
  <c r="QJ46" i="73"/>
  <c r="QH69" i="73"/>
  <c r="QI61" i="73"/>
  <c r="QI54" i="73"/>
  <c r="QF57" i="73"/>
  <c r="QF64" i="73"/>
  <c r="QG63" i="73"/>
  <c r="QG56" i="73"/>
  <c r="QJ278" i="21"/>
  <c r="QI233" i="63"/>
  <c r="QI34" i="73" s="1"/>
  <c r="QI206" i="21"/>
  <c r="QL105" i="63"/>
  <c r="QL38" i="73" s="1"/>
  <c r="QH280" i="21"/>
  <c r="QJ205" i="21"/>
  <c r="QI234" i="63"/>
  <c r="QI41" i="73" s="1"/>
  <c r="QK204" i="21"/>
  <c r="QJ189" i="63"/>
  <c r="QJ40" i="73" s="1"/>
  <c r="QJ188" i="63"/>
  <c r="QJ33" i="73" s="1"/>
  <c r="QJ143" i="33"/>
  <c r="QJ18" i="73" s="1"/>
  <c r="QH278" i="63"/>
  <c r="QH35" i="73" s="1"/>
  <c r="QG126" i="21"/>
  <c r="QG281" i="21" s="1"/>
  <c r="QH279" i="63"/>
  <c r="QH42" i="73" s="1"/>
  <c r="QG275" i="33"/>
  <c r="QG28" i="73" s="1"/>
  <c r="QG64" i="73" s="1"/>
  <c r="QM203" i="21"/>
  <c r="QH207" i="21"/>
  <c r="QG274" i="33"/>
  <c r="QG21" i="73" s="1"/>
  <c r="QK103" i="33"/>
  <c r="QK17" i="73" s="1"/>
  <c r="QK46" i="73" s="1"/>
  <c r="QH231" i="33"/>
  <c r="QH27" i="73" s="1"/>
  <c r="QK122" i="21"/>
  <c r="QK277" i="21" s="1"/>
  <c r="QH230" i="33"/>
  <c r="QH20" i="73" s="1"/>
  <c r="QK143" i="63"/>
  <c r="QK32" i="73" s="1"/>
  <c r="QK104" i="33"/>
  <c r="QK24" i="73" s="1"/>
  <c r="QJ144" i="33"/>
  <c r="QJ25" i="73" s="1"/>
  <c r="QI187" i="33"/>
  <c r="QI19" i="73" s="1"/>
  <c r="QL104" i="63"/>
  <c r="QL31" i="73" s="1"/>
  <c r="QI124" i="21"/>
  <c r="QI279" i="21" s="1"/>
  <c r="QI230" i="33"/>
  <c r="QI20" i="73" s="1"/>
  <c r="QJ206" i="21"/>
  <c r="QL204" i="21"/>
  <c r="QI188" i="33"/>
  <c r="QI26" i="73" s="1"/>
  <c r="QI55" i="73" s="1"/>
  <c r="QV191" i="21"/>
  <c r="QV192" i="21"/>
  <c r="QV190" i="21"/>
  <c r="QV193" i="21"/>
  <c r="QW175" i="21"/>
  <c r="QW182" i="21" s="1"/>
  <c r="QW196" i="21"/>
  <c r="QY89" i="63"/>
  <c r="QY101" i="63" s="1"/>
  <c r="QY86" i="73" s="1"/>
  <c r="QX168" i="21"/>
  <c r="QU109" i="21"/>
  <c r="QU264" i="21" s="1"/>
  <c r="QU110" i="21"/>
  <c r="QU265" i="21" s="1"/>
  <c r="QU112" i="21"/>
  <c r="QU267" i="21" s="1"/>
  <c r="QU111" i="21"/>
  <c r="QU266" i="21" s="1"/>
  <c r="QV115" i="21"/>
  <c r="QV270" i="21" s="1"/>
  <c r="QV101" i="21"/>
  <c r="QV94" i="21"/>
  <c r="QX89" i="33"/>
  <c r="QX101" i="33" s="1"/>
  <c r="QX79" i="73" s="1"/>
  <c r="QW87" i="21"/>
  <c r="QK67" i="73" l="1"/>
  <c r="QG57" i="73"/>
  <c r="QI49" i="73"/>
  <c r="QI70" i="73"/>
  <c r="QH63" i="73"/>
  <c r="QH56" i="73"/>
  <c r="QJ68" i="73"/>
  <c r="QJ47" i="73"/>
  <c r="QI69" i="73"/>
  <c r="QI48" i="73"/>
  <c r="QJ61" i="73"/>
  <c r="QJ54" i="73"/>
  <c r="QH49" i="73"/>
  <c r="QH70" i="73"/>
  <c r="QG50" i="73"/>
  <c r="QG71" i="73"/>
  <c r="QK60" i="73"/>
  <c r="QK53" i="73"/>
  <c r="QI62" i="73"/>
  <c r="QM104" i="63"/>
  <c r="QM31" i="73" s="1"/>
  <c r="QK144" i="33"/>
  <c r="QK25" i="73" s="1"/>
  <c r="QK54" i="73" s="1"/>
  <c r="QH274" i="33"/>
  <c r="QH21" i="73" s="1"/>
  <c r="QH126" i="21"/>
  <c r="QH281" i="21" s="1"/>
  <c r="QK123" i="21"/>
  <c r="QK278" i="21" s="1"/>
  <c r="QM143" i="63"/>
  <c r="QM32" i="73" s="1"/>
  <c r="QJ188" i="33"/>
  <c r="QJ26" i="73" s="1"/>
  <c r="QL143" i="63"/>
  <c r="QL32" i="73" s="1"/>
  <c r="QL144" i="63"/>
  <c r="QL39" i="73" s="1"/>
  <c r="QJ187" i="33"/>
  <c r="QJ19" i="73" s="1"/>
  <c r="QJ69" i="73" s="1"/>
  <c r="QM105" i="63"/>
  <c r="QM38" i="73" s="1"/>
  <c r="QJ124" i="21"/>
  <c r="QJ279" i="21" s="1"/>
  <c r="QK143" i="33"/>
  <c r="QK18" i="73" s="1"/>
  <c r="QH275" i="33"/>
  <c r="QH28" i="73" s="1"/>
  <c r="QH64" i="73" s="1"/>
  <c r="QJ233" i="63"/>
  <c r="QJ34" i="73" s="1"/>
  <c r="QJ234" i="63"/>
  <c r="QJ41" i="73" s="1"/>
  <c r="QK189" i="63"/>
  <c r="QK40" i="73" s="1"/>
  <c r="QI125" i="21"/>
  <c r="QI280" i="21" s="1"/>
  <c r="QK188" i="63"/>
  <c r="QK33" i="73" s="1"/>
  <c r="QI231" i="33"/>
  <c r="QI27" i="73" s="1"/>
  <c r="QI278" i="63"/>
  <c r="QI35" i="73" s="1"/>
  <c r="QI207" i="21"/>
  <c r="QI279" i="63"/>
  <c r="QI42" i="73" s="1"/>
  <c r="QK205" i="21"/>
  <c r="QJ230" i="33"/>
  <c r="QJ20" i="73" s="1"/>
  <c r="QL104" i="33"/>
  <c r="QL24" i="73" s="1"/>
  <c r="QL103" i="33"/>
  <c r="QL17" i="73" s="1"/>
  <c r="QL67" i="73" s="1"/>
  <c r="QL122" i="21"/>
  <c r="QL277" i="21" s="1"/>
  <c r="QZ89" i="63"/>
  <c r="QZ101" i="63" s="1"/>
  <c r="QZ86" i="73" s="1"/>
  <c r="QY168" i="21"/>
  <c r="QX175" i="21"/>
  <c r="QX182" i="21" s="1"/>
  <c r="QX196" i="21"/>
  <c r="QW190" i="21"/>
  <c r="QW192" i="21"/>
  <c r="QW193" i="21"/>
  <c r="QW191" i="21"/>
  <c r="QY89" i="33"/>
  <c r="QY101" i="33" s="1"/>
  <c r="QY79" i="73" s="1"/>
  <c r="QX87" i="21"/>
  <c r="QV109" i="21"/>
  <c r="QV264" i="21" s="1"/>
  <c r="QV110" i="21"/>
  <c r="QV265" i="21" s="1"/>
  <c r="QV112" i="21"/>
  <c r="QV267" i="21" s="1"/>
  <c r="QV111" i="21"/>
  <c r="QV266" i="21" s="1"/>
  <c r="QW115" i="21"/>
  <c r="QW270" i="21" s="1"/>
  <c r="QW94" i="21"/>
  <c r="QW101" i="21"/>
  <c r="QL46" i="73" l="1"/>
  <c r="QL53" i="73"/>
  <c r="QL60" i="73"/>
  <c r="QK61" i="73"/>
  <c r="QJ62" i="73"/>
  <c r="QJ55" i="73"/>
  <c r="QJ70" i="73"/>
  <c r="QJ49" i="73"/>
  <c r="QJ48" i="73"/>
  <c r="QK68" i="73"/>
  <c r="QK47" i="73"/>
  <c r="QI63" i="73"/>
  <c r="QI56" i="73"/>
  <c r="QH50" i="73"/>
  <c r="QH71" i="73"/>
  <c r="QH57" i="73"/>
  <c r="QK233" i="63"/>
  <c r="QK34" i="73" s="1"/>
  <c r="QK206" i="21"/>
  <c r="QK234" i="63"/>
  <c r="QK41" i="73" s="1"/>
  <c r="QM204" i="21"/>
  <c r="QJ279" i="63"/>
  <c r="QJ42" i="73" s="1"/>
  <c r="QN203" i="21"/>
  <c r="QM144" i="63"/>
  <c r="QM39" i="73" s="1"/>
  <c r="QJ278" i="63"/>
  <c r="QJ35" i="73" s="1"/>
  <c r="QJ207" i="21"/>
  <c r="QL188" i="63"/>
  <c r="QL33" i="73" s="1"/>
  <c r="QN105" i="63"/>
  <c r="QN38" i="73" s="1"/>
  <c r="QN104" i="63"/>
  <c r="QN31" i="73" s="1"/>
  <c r="QL205" i="21"/>
  <c r="QL189" i="63"/>
  <c r="QL40" i="73" s="1"/>
  <c r="QM122" i="21"/>
  <c r="QM277" i="21" s="1"/>
  <c r="QK124" i="21"/>
  <c r="QK279" i="21" s="1"/>
  <c r="QK188" i="33"/>
  <c r="QK26" i="73" s="1"/>
  <c r="QI274" i="33"/>
  <c r="QI21" i="73" s="1"/>
  <c r="QJ231" i="33"/>
  <c r="QJ27" i="73" s="1"/>
  <c r="QJ125" i="21"/>
  <c r="QJ280" i="21" s="1"/>
  <c r="QL123" i="21"/>
  <c r="QL278" i="21" s="1"/>
  <c r="QM104" i="33"/>
  <c r="QM24" i="73" s="1"/>
  <c r="QI126" i="21"/>
  <c r="QI281" i="21" s="1"/>
  <c r="QL143" i="33"/>
  <c r="QL18" i="73" s="1"/>
  <c r="QL68" i="73" s="1"/>
  <c r="QI275" i="33"/>
  <c r="QI28" i="73" s="1"/>
  <c r="QL144" i="33"/>
  <c r="QL25" i="73" s="1"/>
  <c r="QK187" i="33"/>
  <c r="QK19" i="73" s="1"/>
  <c r="QN144" i="63"/>
  <c r="QN39" i="73" s="1"/>
  <c r="QM144" i="33"/>
  <c r="QM25" i="73" s="1"/>
  <c r="QM103" i="33"/>
  <c r="QM17" i="73" s="1"/>
  <c r="QX193" i="21"/>
  <c r="QX192" i="21"/>
  <c r="QX191" i="21"/>
  <c r="QX190" i="21"/>
  <c r="QY196" i="21"/>
  <c r="QY175" i="21"/>
  <c r="QY182" i="21" s="1"/>
  <c r="RA89" i="63"/>
  <c r="RA101" i="63" s="1"/>
  <c r="RA86" i="73" s="1"/>
  <c r="QZ168" i="21"/>
  <c r="QN103" i="33"/>
  <c r="QN17" i="73" s="1"/>
  <c r="QN104" i="33"/>
  <c r="QN24" i="73" s="1"/>
  <c r="QN122" i="21"/>
  <c r="QX115" i="21"/>
  <c r="QX270" i="21" s="1"/>
  <c r="QX101" i="21"/>
  <c r="QX94" i="21"/>
  <c r="QZ89" i="33"/>
  <c r="QZ101" i="33" s="1"/>
  <c r="QZ79" i="73" s="1"/>
  <c r="QY87" i="21"/>
  <c r="QW109" i="21"/>
  <c r="QW264" i="21" s="1"/>
  <c r="QW110" i="21"/>
  <c r="QW265" i="21" s="1"/>
  <c r="QW112" i="21"/>
  <c r="QW267" i="21" s="1"/>
  <c r="QW111" i="21"/>
  <c r="QW266" i="21" s="1"/>
  <c r="QN60" i="73" l="1"/>
  <c r="QN53" i="73"/>
  <c r="QL47" i="73"/>
  <c r="QN67" i="73"/>
  <c r="QN46" i="73"/>
  <c r="QM60" i="73"/>
  <c r="QM53" i="73"/>
  <c r="QM61" i="73"/>
  <c r="QM54" i="73"/>
  <c r="QK69" i="73"/>
  <c r="QK48" i="73"/>
  <c r="QJ63" i="73"/>
  <c r="QJ56" i="73"/>
  <c r="QM46" i="73"/>
  <c r="QM67" i="73"/>
  <c r="QL61" i="73"/>
  <c r="QL54" i="73"/>
  <c r="QI71" i="73"/>
  <c r="QI50" i="73"/>
  <c r="QI57" i="73"/>
  <c r="QI64" i="73"/>
  <c r="QK55" i="73"/>
  <c r="QK62" i="73"/>
  <c r="QO105" i="63"/>
  <c r="QO38" i="73" s="1"/>
  <c r="QK278" i="63"/>
  <c r="QK35" i="73" s="1"/>
  <c r="QN277" i="21"/>
  <c r="QJ275" i="33"/>
  <c r="QJ28" i="73" s="1"/>
  <c r="QJ126" i="21"/>
  <c r="QJ281" i="21" s="1"/>
  <c r="QJ274" i="33"/>
  <c r="QJ21" i="73" s="1"/>
  <c r="QJ50" i="73" s="1"/>
  <c r="QO104" i="63"/>
  <c r="QO31" i="73" s="1"/>
  <c r="QO203" i="21"/>
  <c r="QN204" i="21"/>
  <c r="QL187" i="33"/>
  <c r="QL19" i="73" s="1"/>
  <c r="QK207" i="21"/>
  <c r="QM188" i="63"/>
  <c r="QM33" i="73" s="1"/>
  <c r="QK279" i="63"/>
  <c r="QK42" i="73" s="1"/>
  <c r="QL124" i="21"/>
  <c r="QL279" i="21" s="1"/>
  <c r="QL233" i="63"/>
  <c r="QL34" i="73" s="1"/>
  <c r="QM189" i="63"/>
  <c r="QM40" i="73" s="1"/>
  <c r="QL188" i="33"/>
  <c r="QL26" i="73" s="1"/>
  <c r="QL206" i="21"/>
  <c r="QL234" i="63"/>
  <c r="QL41" i="73" s="1"/>
  <c r="QM205" i="21"/>
  <c r="QN143" i="63"/>
  <c r="QN32" i="73" s="1"/>
  <c r="QK230" i="33"/>
  <c r="QK20" i="73" s="1"/>
  <c r="QM123" i="21"/>
  <c r="QM278" i="21" s="1"/>
  <c r="QK231" i="33"/>
  <c r="QK27" i="73" s="1"/>
  <c r="QM143" i="33"/>
  <c r="QM18" i="73" s="1"/>
  <c r="QM206" i="21"/>
  <c r="QL231" i="33"/>
  <c r="QL27" i="73" s="1"/>
  <c r="QN123" i="21"/>
  <c r="QK125" i="21"/>
  <c r="QK280" i="21" s="1"/>
  <c r="QZ196" i="21"/>
  <c r="QZ175" i="21"/>
  <c r="QZ182" i="21" s="1"/>
  <c r="RB89" i="63"/>
  <c r="RB101" i="63" s="1"/>
  <c r="RB86" i="73" s="1"/>
  <c r="RA168" i="21"/>
  <c r="QY191" i="21"/>
  <c r="QY193" i="21"/>
  <c r="QY190" i="21"/>
  <c r="QY192" i="21"/>
  <c r="QY115" i="21"/>
  <c r="QY270" i="21" s="1"/>
  <c r="QY101" i="21"/>
  <c r="QY94" i="21"/>
  <c r="QZ87" i="21"/>
  <c r="RA89" i="33"/>
  <c r="RA101" i="33" s="1"/>
  <c r="RA79" i="73" s="1"/>
  <c r="QX109" i="21"/>
  <c r="QX264" i="21" s="1"/>
  <c r="QX110" i="21"/>
  <c r="QX265" i="21" s="1"/>
  <c r="QX111" i="21"/>
  <c r="QX266" i="21" s="1"/>
  <c r="QX112" i="21"/>
  <c r="QX267" i="21" s="1"/>
  <c r="QL69" i="73" l="1"/>
  <c r="QL48" i="73"/>
  <c r="QJ71" i="73"/>
  <c r="QM68" i="73"/>
  <c r="QM47" i="73"/>
  <c r="QL55" i="73"/>
  <c r="QL62" i="73"/>
  <c r="QK63" i="73"/>
  <c r="QK56" i="73"/>
  <c r="QL63" i="73"/>
  <c r="QL56" i="73"/>
  <c r="QK70" i="73"/>
  <c r="QK49" i="73"/>
  <c r="QJ64" i="73"/>
  <c r="QJ57" i="73"/>
  <c r="QK126" i="21"/>
  <c r="QK281" i="21" s="1"/>
  <c r="QL278" i="63"/>
  <c r="QL35" i="73" s="1"/>
  <c r="QL207" i="21"/>
  <c r="QL279" i="63"/>
  <c r="QL42" i="73" s="1"/>
  <c r="QO204" i="21"/>
  <c r="QK274" i="33"/>
  <c r="QK21" i="73" s="1"/>
  <c r="QK50" i="73" s="1"/>
  <c r="QK275" i="33"/>
  <c r="QK28" i="73" s="1"/>
  <c r="QO143" i="63"/>
  <c r="QO32" i="73" s="1"/>
  <c r="QO144" i="63"/>
  <c r="QO39" i="73" s="1"/>
  <c r="QP203" i="21"/>
  <c r="QN278" i="21"/>
  <c r="QL125" i="21"/>
  <c r="QL280" i="21" s="1"/>
  <c r="QN188" i="63"/>
  <c r="QN33" i="73" s="1"/>
  <c r="QM233" i="63"/>
  <c r="QM34" i="73" s="1"/>
  <c r="QP104" i="63"/>
  <c r="QP31" i="73" s="1"/>
  <c r="QM188" i="33"/>
  <c r="QM26" i="73" s="1"/>
  <c r="QM124" i="21"/>
  <c r="QM279" i="21" s="1"/>
  <c r="QP105" i="63"/>
  <c r="QP38" i="73" s="1"/>
  <c r="QL230" i="33"/>
  <c r="QL20" i="73" s="1"/>
  <c r="QO122" i="21"/>
  <c r="QO277" i="21" s="1"/>
  <c r="QO104" i="33"/>
  <c r="QO24" i="73" s="1"/>
  <c r="QO103" i="33"/>
  <c r="QO17" i="73" s="1"/>
  <c r="QO46" i="73" s="1"/>
  <c r="QN205" i="21"/>
  <c r="QM234" i="63"/>
  <c r="QM41" i="73" s="1"/>
  <c r="QM187" i="33"/>
  <c r="QM19" i="73" s="1"/>
  <c r="QN143" i="33"/>
  <c r="QN18" i="73" s="1"/>
  <c r="QN189" i="63"/>
  <c r="QN40" i="73" s="1"/>
  <c r="QO123" i="21"/>
  <c r="QM230" i="33"/>
  <c r="QM20" i="73" s="1"/>
  <c r="QP143" i="63"/>
  <c r="QP32" i="73" s="1"/>
  <c r="QN206" i="21"/>
  <c r="QN144" i="33"/>
  <c r="QN25" i="73" s="1"/>
  <c r="RA175" i="21"/>
  <c r="RA182" i="21" s="1"/>
  <c r="RA196" i="21"/>
  <c r="QZ192" i="21"/>
  <c r="QZ193" i="21"/>
  <c r="QZ190" i="21"/>
  <c r="QZ191" i="21"/>
  <c r="RB168" i="21"/>
  <c r="RC89" i="63"/>
  <c r="RC101" i="63" s="1"/>
  <c r="RC86" i="73" s="1"/>
  <c r="QY109" i="21"/>
  <c r="QY264" i="21" s="1"/>
  <c r="QY110" i="21"/>
  <c r="QY265" i="21" s="1"/>
  <c r="QY111" i="21"/>
  <c r="QY266" i="21" s="1"/>
  <c r="QY112" i="21"/>
  <c r="QY267" i="21" s="1"/>
  <c r="RB89" i="33"/>
  <c r="RB101" i="33" s="1"/>
  <c r="RB79" i="73" s="1"/>
  <c r="RA87" i="21"/>
  <c r="QZ115" i="21"/>
  <c r="QZ270" i="21" s="1"/>
  <c r="QZ101" i="21"/>
  <c r="QZ94" i="21"/>
  <c r="QO67" i="73" l="1"/>
  <c r="QK64" i="73"/>
  <c r="QK57" i="73"/>
  <c r="QK71" i="73"/>
  <c r="QM49" i="73"/>
  <c r="QM70" i="73"/>
  <c r="QO53" i="73"/>
  <c r="QO60" i="73"/>
  <c r="QL49" i="73"/>
  <c r="QL70" i="73"/>
  <c r="QN68" i="73"/>
  <c r="QN47" i="73"/>
  <c r="QM48" i="73"/>
  <c r="QM69" i="73"/>
  <c r="QN61" i="73"/>
  <c r="QN54" i="73"/>
  <c r="QM62" i="73"/>
  <c r="QM55" i="73"/>
  <c r="QO278" i="21"/>
  <c r="QM207" i="21"/>
  <c r="QM278" i="63"/>
  <c r="QM35" i="73" s="1"/>
  <c r="QM279" i="63"/>
  <c r="QM42" i="73" s="1"/>
  <c r="QN234" i="63"/>
  <c r="QN41" i="73" s="1"/>
  <c r="QO205" i="21"/>
  <c r="QP144" i="63"/>
  <c r="QP39" i="73" s="1"/>
  <c r="QP204" i="21"/>
  <c r="QN233" i="63"/>
  <c r="QN34" i="73" s="1"/>
  <c r="QN188" i="33"/>
  <c r="QN26" i="73" s="1"/>
  <c r="QN124" i="21"/>
  <c r="QN279" i="21" s="1"/>
  <c r="QN187" i="33"/>
  <c r="QN19" i="73" s="1"/>
  <c r="QN69" i="73" s="1"/>
  <c r="QQ144" i="63"/>
  <c r="QQ39" i="73" s="1"/>
  <c r="QL274" i="33"/>
  <c r="QL21" i="73" s="1"/>
  <c r="QO188" i="63"/>
  <c r="QO33" i="73" s="1"/>
  <c r="QO189" i="63"/>
  <c r="QO40" i="73" s="1"/>
  <c r="QN125" i="21"/>
  <c r="QN280" i="21" s="1"/>
  <c r="QO144" i="33"/>
  <c r="QO25" i="73" s="1"/>
  <c r="QL126" i="21"/>
  <c r="QL281" i="21" s="1"/>
  <c r="QL275" i="33"/>
  <c r="QL28" i="73" s="1"/>
  <c r="QQ203" i="21"/>
  <c r="QQ105" i="63"/>
  <c r="QQ38" i="73" s="1"/>
  <c r="QO143" i="33"/>
  <c r="QO18" i="73" s="1"/>
  <c r="QM125" i="21"/>
  <c r="QM280" i="21" s="1"/>
  <c r="QM231" i="33"/>
  <c r="QM27" i="73" s="1"/>
  <c r="QQ104" i="63"/>
  <c r="QQ31" i="73" s="1"/>
  <c r="QP104" i="33"/>
  <c r="QP24" i="73" s="1"/>
  <c r="QP122" i="21"/>
  <c r="QP277" i="21" s="1"/>
  <c r="QM274" i="33"/>
  <c r="QM21" i="73" s="1"/>
  <c r="QP103" i="33"/>
  <c r="QP17" i="73" s="1"/>
  <c r="QP46" i="73" s="1"/>
  <c r="RB196" i="21"/>
  <c r="RB175" i="21"/>
  <c r="RB182" i="21" s="1"/>
  <c r="RD89" i="63"/>
  <c r="RD101" i="63" s="1"/>
  <c r="RD86" i="73" s="1"/>
  <c r="RC168" i="21"/>
  <c r="QQ104" i="33"/>
  <c r="QQ24" i="73" s="1"/>
  <c r="QQ103" i="33"/>
  <c r="QQ17" i="73" s="1"/>
  <c r="QQ122" i="21"/>
  <c r="RA192" i="21"/>
  <c r="RA191" i="21"/>
  <c r="RA190" i="21"/>
  <c r="RA193" i="21"/>
  <c r="RC89" i="33"/>
  <c r="RC101" i="33" s="1"/>
  <c r="RC79" i="73" s="1"/>
  <c r="RB87" i="21"/>
  <c r="QZ109" i="21"/>
  <c r="QZ264" i="21" s="1"/>
  <c r="QZ110" i="21"/>
  <c r="QZ265" i="21" s="1"/>
  <c r="QZ111" i="21"/>
  <c r="QZ266" i="21" s="1"/>
  <c r="QZ112" i="21"/>
  <c r="QZ267" i="21" s="1"/>
  <c r="QN207" i="21"/>
  <c r="RA115" i="21"/>
  <c r="RA270" i="21" s="1"/>
  <c r="RA101" i="21"/>
  <c r="RA94" i="21"/>
  <c r="QL64" i="73" l="1"/>
  <c r="QL57" i="73"/>
  <c r="QN48" i="73"/>
  <c r="QO61" i="73"/>
  <c r="QO54" i="73"/>
  <c r="QN62" i="73"/>
  <c r="QN55" i="73"/>
  <c r="QP67" i="73"/>
  <c r="QM56" i="73"/>
  <c r="QM63" i="73"/>
  <c r="QQ46" i="73"/>
  <c r="QQ67" i="73"/>
  <c r="QP60" i="73"/>
  <c r="QP53" i="73"/>
  <c r="QQ60" i="73"/>
  <c r="QQ53" i="73"/>
  <c r="QO68" i="73"/>
  <c r="QO47" i="73"/>
  <c r="QL50" i="73"/>
  <c r="QL71" i="73"/>
  <c r="QM50" i="73"/>
  <c r="QM71" i="73"/>
  <c r="QN278" i="63"/>
  <c r="QN35" i="73" s="1"/>
  <c r="QM126" i="21"/>
  <c r="QM281" i="21" s="1"/>
  <c r="QP188" i="63"/>
  <c r="QP33" i="73" s="1"/>
  <c r="QN279" i="63"/>
  <c r="QN42" i="73" s="1"/>
  <c r="QP189" i="63"/>
  <c r="QP40" i="73" s="1"/>
  <c r="QP205" i="21"/>
  <c r="QQ277" i="21"/>
  <c r="QO187" i="33"/>
  <c r="QO19" i="73" s="1"/>
  <c r="QR105" i="63"/>
  <c r="QR38" i="73" s="1"/>
  <c r="QN231" i="33"/>
  <c r="QN27" i="73" s="1"/>
  <c r="QN56" i="73" s="1"/>
  <c r="QN230" i="33"/>
  <c r="QN20" i="73" s="1"/>
  <c r="QN49" i="73" s="1"/>
  <c r="QO233" i="63"/>
  <c r="QO34" i="73" s="1"/>
  <c r="QP234" i="63"/>
  <c r="QP41" i="73" s="1"/>
  <c r="QQ143" i="63"/>
  <c r="QQ32" i="73" s="1"/>
  <c r="QO206" i="21"/>
  <c r="QO234" i="63"/>
  <c r="QO41" i="73" s="1"/>
  <c r="QQ204" i="21"/>
  <c r="QM275" i="33"/>
  <c r="QM28" i="73" s="1"/>
  <c r="QR104" i="63"/>
  <c r="QR31" i="73" s="1"/>
  <c r="QR203" i="21"/>
  <c r="QO188" i="33"/>
  <c r="QO26" i="73" s="1"/>
  <c r="QO124" i="21"/>
  <c r="QO279" i="21" s="1"/>
  <c r="QP123" i="21"/>
  <c r="QP278" i="21" s="1"/>
  <c r="QP144" i="33"/>
  <c r="QP25" i="73" s="1"/>
  <c r="QP143" i="33"/>
  <c r="QP18" i="73" s="1"/>
  <c r="QP47" i="73" s="1"/>
  <c r="QS203" i="21"/>
  <c r="QN126" i="21"/>
  <c r="QN281" i="21" s="1"/>
  <c r="QQ123" i="21"/>
  <c r="RC196" i="21"/>
  <c r="RC175" i="21"/>
  <c r="RC182" i="21" s="1"/>
  <c r="QR103" i="33"/>
  <c r="QR17" i="73" s="1"/>
  <c r="QR122" i="21"/>
  <c r="QR104" i="33"/>
  <c r="QR24" i="73" s="1"/>
  <c r="RE89" i="63"/>
  <c r="RE101" i="63" s="1"/>
  <c r="RE86" i="73" s="1"/>
  <c r="RD168" i="21"/>
  <c r="RB191" i="21"/>
  <c r="RB192" i="21"/>
  <c r="RB193" i="21"/>
  <c r="RB190" i="21"/>
  <c r="RB101" i="21"/>
  <c r="RB115" i="21"/>
  <c r="RB270" i="21" s="1"/>
  <c r="RB94" i="21"/>
  <c r="RA109" i="21"/>
  <c r="RA264" i="21" s="1"/>
  <c r="RA110" i="21"/>
  <c r="RA265" i="21" s="1"/>
  <c r="RA111" i="21"/>
  <c r="RA266" i="21" s="1"/>
  <c r="RA112" i="21"/>
  <c r="RA267" i="21" s="1"/>
  <c r="RD89" i="33"/>
  <c r="RD101" i="33" s="1"/>
  <c r="RD79" i="73" s="1"/>
  <c r="RC87" i="21"/>
  <c r="QN70" i="73" l="1"/>
  <c r="QP68" i="73"/>
  <c r="QO62" i="73"/>
  <c r="QO55" i="73"/>
  <c r="QN63" i="73"/>
  <c r="QM64" i="73"/>
  <c r="QM57" i="73"/>
  <c r="QP61" i="73"/>
  <c r="QP54" i="73"/>
  <c r="QO69" i="73"/>
  <c r="QO48" i="73"/>
  <c r="QR60" i="73"/>
  <c r="QR53" i="73"/>
  <c r="QR67" i="73"/>
  <c r="QR46" i="73"/>
  <c r="QR204" i="21"/>
  <c r="QO125" i="21"/>
  <c r="QO280" i="21" s="1"/>
  <c r="QO231" i="33"/>
  <c r="QO27" i="73" s="1"/>
  <c r="QO63" i="73" s="1"/>
  <c r="QN275" i="33"/>
  <c r="QN28" i="73" s="1"/>
  <c r="QP188" i="33"/>
  <c r="QP26" i="73" s="1"/>
  <c r="QP62" i="73" s="1"/>
  <c r="QO230" i="33"/>
  <c r="QO20" i="73" s="1"/>
  <c r="QO70" i="73" s="1"/>
  <c r="QP187" i="33"/>
  <c r="QP19" i="73" s="1"/>
  <c r="QP124" i="21"/>
  <c r="QP279" i="21" s="1"/>
  <c r="QO278" i="63"/>
  <c r="QO35" i="73" s="1"/>
  <c r="QO207" i="21"/>
  <c r="QR277" i="21"/>
  <c r="QR143" i="63"/>
  <c r="QR32" i="73" s="1"/>
  <c r="QR144" i="63"/>
  <c r="QR39" i="73" s="1"/>
  <c r="QQ278" i="21"/>
  <c r="QP233" i="63"/>
  <c r="QP34" i="73" s="1"/>
  <c r="QP206" i="21"/>
  <c r="QS105" i="63"/>
  <c r="QS38" i="73" s="1"/>
  <c r="QO279" i="63"/>
  <c r="QO42" i="73" s="1"/>
  <c r="QP231" i="33"/>
  <c r="QP27" i="73" s="1"/>
  <c r="QQ205" i="21"/>
  <c r="QQ188" i="63"/>
  <c r="QQ33" i="73" s="1"/>
  <c r="QQ189" i="63"/>
  <c r="QQ40" i="73" s="1"/>
  <c r="QS104" i="63"/>
  <c r="QS31" i="73" s="1"/>
  <c r="QQ144" i="33"/>
  <c r="QQ25" i="73" s="1"/>
  <c r="QR123" i="21"/>
  <c r="QQ143" i="33"/>
  <c r="QQ18" i="73" s="1"/>
  <c r="QQ68" i="73" s="1"/>
  <c r="QN274" i="33"/>
  <c r="QN21" i="73" s="1"/>
  <c r="QS104" i="33"/>
  <c r="QS24" i="73" s="1"/>
  <c r="QS122" i="21"/>
  <c r="QS277" i="21" s="1"/>
  <c r="QS103" i="33"/>
  <c r="QS17" i="73" s="1"/>
  <c r="RC190" i="21"/>
  <c r="RC191" i="21"/>
  <c r="RC192" i="21"/>
  <c r="RC193" i="21"/>
  <c r="RF89" i="63"/>
  <c r="RF101" i="63" s="1"/>
  <c r="RF86" i="73" s="1"/>
  <c r="RE168" i="21"/>
  <c r="RD175" i="21"/>
  <c r="RD182" i="21" s="1"/>
  <c r="RD196" i="21"/>
  <c r="RE89" i="33"/>
  <c r="RE101" i="33" s="1"/>
  <c r="RE79" i="73" s="1"/>
  <c r="RD87" i="21"/>
  <c r="RB109" i="21"/>
  <c r="RB264" i="21" s="1"/>
  <c r="RB110" i="21"/>
  <c r="RB265" i="21" s="1"/>
  <c r="RB112" i="21"/>
  <c r="RB267" i="21" s="1"/>
  <c r="RB111" i="21"/>
  <c r="RB266" i="21" s="1"/>
  <c r="RC115" i="21"/>
  <c r="RC270" i="21" s="1"/>
  <c r="RC94" i="21"/>
  <c r="RC101" i="21"/>
  <c r="QR278" i="21" l="1"/>
  <c r="QO56" i="73"/>
  <c r="QS46" i="73"/>
  <c r="QS60" i="73"/>
  <c r="QS53" i="73"/>
  <c r="QN64" i="73"/>
  <c r="QN57" i="73"/>
  <c r="QN50" i="73"/>
  <c r="QN71" i="73"/>
  <c r="QP56" i="73"/>
  <c r="QP63" i="73"/>
  <c r="QQ47" i="73"/>
  <c r="QS67" i="73"/>
  <c r="QQ61" i="73"/>
  <c r="QQ54" i="73"/>
  <c r="QO49" i="73"/>
  <c r="QP69" i="73"/>
  <c r="QP48" i="73"/>
  <c r="QP55" i="73"/>
  <c r="QR188" i="63"/>
  <c r="QR33" i="73" s="1"/>
  <c r="QQ206" i="21"/>
  <c r="QT104" i="63"/>
  <c r="QT31" i="73" s="1"/>
  <c r="QP278" i="63"/>
  <c r="QP35" i="73" s="1"/>
  <c r="QT203" i="21"/>
  <c r="QT105" i="63"/>
  <c r="QT38" i="73" s="1"/>
  <c r="QP279" i="63"/>
  <c r="QP42" i="73" s="1"/>
  <c r="QQ233" i="63"/>
  <c r="QQ34" i="73" s="1"/>
  <c r="QQ187" i="33"/>
  <c r="QQ19" i="73" s="1"/>
  <c r="QP207" i="21"/>
  <c r="QQ234" i="63"/>
  <c r="QQ41" i="73" s="1"/>
  <c r="QO274" i="33"/>
  <c r="QO21" i="73" s="1"/>
  <c r="QO126" i="21"/>
  <c r="QO281" i="21" s="1"/>
  <c r="QQ124" i="21"/>
  <c r="QQ279" i="21" s="1"/>
  <c r="QQ188" i="33"/>
  <c r="QQ26" i="73" s="1"/>
  <c r="QQ55" i="73" s="1"/>
  <c r="QO275" i="33"/>
  <c r="QO28" i="73" s="1"/>
  <c r="QP125" i="21"/>
  <c r="QP280" i="21" s="1"/>
  <c r="QP230" i="33"/>
  <c r="QP20" i="73" s="1"/>
  <c r="QS144" i="63"/>
  <c r="QS39" i="73" s="1"/>
  <c r="QS143" i="63"/>
  <c r="QS32" i="73" s="1"/>
  <c r="QT144" i="63"/>
  <c r="QT39" i="73" s="1"/>
  <c r="QR205" i="21"/>
  <c r="QS204" i="21"/>
  <c r="QR189" i="63"/>
  <c r="QR40" i="73" s="1"/>
  <c r="QR144" i="33"/>
  <c r="QR25" i="73" s="1"/>
  <c r="QR143" i="33"/>
  <c r="QR18" i="73" s="1"/>
  <c r="QS123" i="21"/>
  <c r="RE196" i="21"/>
  <c r="RE175" i="21"/>
  <c r="RE182" i="21" s="1"/>
  <c r="RG89" i="63"/>
  <c r="RG101" i="63" s="1"/>
  <c r="RG86" i="73" s="1"/>
  <c r="RF168" i="21"/>
  <c r="RD191" i="21"/>
  <c r="RD192" i="21"/>
  <c r="RD190" i="21"/>
  <c r="RD193" i="21"/>
  <c r="RC109" i="21"/>
  <c r="RC264" i="21" s="1"/>
  <c r="RC110" i="21"/>
  <c r="RC265" i="21" s="1"/>
  <c r="RC111" i="21"/>
  <c r="RC266" i="21" s="1"/>
  <c r="RC112" i="21"/>
  <c r="RC267" i="21" s="1"/>
  <c r="RD115" i="21"/>
  <c r="RD270" i="21" s="1"/>
  <c r="RD94" i="21"/>
  <c r="RD101" i="21"/>
  <c r="RF89" i="33"/>
  <c r="RF101" i="33" s="1"/>
  <c r="RF79" i="73" s="1"/>
  <c r="RE87" i="21"/>
  <c r="QQ62" i="73" l="1"/>
  <c r="QO50" i="73"/>
  <c r="QO71" i="73"/>
  <c r="QP70" i="73"/>
  <c r="QP49" i="73"/>
  <c r="QR54" i="73"/>
  <c r="QR61" i="73"/>
  <c r="QQ69" i="73"/>
  <c r="QQ48" i="73"/>
  <c r="QR68" i="73"/>
  <c r="QR47" i="73"/>
  <c r="QO57" i="73"/>
  <c r="QO64" i="73"/>
  <c r="QU105" i="63"/>
  <c r="QU38" i="73" s="1"/>
  <c r="QQ207" i="21"/>
  <c r="QQ278" i="63"/>
  <c r="QQ35" i="73" s="1"/>
  <c r="QQ125" i="21"/>
  <c r="QQ280" i="21" s="1"/>
  <c r="QQ230" i="33"/>
  <c r="QQ20" i="73" s="1"/>
  <c r="QQ231" i="33"/>
  <c r="QQ27" i="73" s="1"/>
  <c r="QT204" i="21"/>
  <c r="QR234" i="63"/>
  <c r="QR41" i="73" s="1"/>
  <c r="QS144" i="33"/>
  <c r="QS25" i="73" s="1"/>
  <c r="QS61" i="73" s="1"/>
  <c r="QR188" i="33"/>
  <c r="QR26" i="73" s="1"/>
  <c r="QP126" i="21"/>
  <c r="QP281" i="21" s="1"/>
  <c r="QR124" i="21"/>
  <c r="QR279" i="21" s="1"/>
  <c r="QR206" i="21"/>
  <c r="QR187" i="33"/>
  <c r="QR19" i="73" s="1"/>
  <c r="QR48" i="73" s="1"/>
  <c r="QR233" i="63"/>
  <c r="QR34" i="73" s="1"/>
  <c r="QS143" i="33"/>
  <c r="QS18" i="73" s="1"/>
  <c r="QS189" i="63"/>
  <c r="QS40" i="73" s="1"/>
  <c r="QT143" i="63"/>
  <c r="QT32" i="73" s="1"/>
  <c r="QP275" i="33"/>
  <c r="QP28" i="73" s="1"/>
  <c r="QP274" i="33"/>
  <c r="QP21" i="73" s="1"/>
  <c r="QT123" i="21"/>
  <c r="QS278" i="21"/>
  <c r="QS188" i="63"/>
  <c r="QS33" i="73" s="1"/>
  <c r="QT104" i="33"/>
  <c r="QT24" i="73" s="1"/>
  <c r="QS205" i="21"/>
  <c r="QU203" i="21"/>
  <c r="QS234" i="63"/>
  <c r="QS41" i="73" s="1"/>
  <c r="QQ279" i="63"/>
  <c r="QQ42" i="73" s="1"/>
  <c r="QU104" i="63"/>
  <c r="QU31" i="73" s="1"/>
  <c r="QT122" i="21"/>
  <c r="QT277" i="21" s="1"/>
  <c r="QR125" i="21"/>
  <c r="QT103" i="33"/>
  <c r="QT17" i="73" s="1"/>
  <c r="QT46" i="73" s="1"/>
  <c r="QQ126" i="21"/>
  <c r="RE191" i="21"/>
  <c r="RE190" i="21"/>
  <c r="RE192" i="21"/>
  <c r="RE193" i="21"/>
  <c r="RG168" i="21"/>
  <c r="RH89" i="63"/>
  <c r="RH101" i="63" s="1"/>
  <c r="RH86" i="73" s="1"/>
  <c r="QT143" i="33"/>
  <c r="QT18" i="73" s="1"/>
  <c r="QT68" i="73" s="1"/>
  <c r="QT144" i="33"/>
  <c r="QT25" i="73" s="1"/>
  <c r="QT54" i="73" s="1"/>
  <c r="QU103" i="33"/>
  <c r="QU17" i="73" s="1"/>
  <c r="RF175" i="21"/>
  <c r="RF182" i="21" s="1"/>
  <c r="RF196" i="21"/>
  <c r="RG89" i="33"/>
  <c r="RG101" i="33" s="1"/>
  <c r="RG79" i="73" s="1"/>
  <c r="RF87" i="21"/>
  <c r="RE115" i="21"/>
  <c r="RE270" i="21" s="1"/>
  <c r="RE94" i="21"/>
  <c r="RE101" i="21"/>
  <c r="RD109" i="21"/>
  <c r="RD264" i="21" s="1"/>
  <c r="RD110" i="21"/>
  <c r="RD265" i="21" s="1"/>
  <c r="RD111" i="21"/>
  <c r="RD266" i="21" s="1"/>
  <c r="RD112" i="21"/>
  <c r="RD267" i="21" s="1"/>
  <c r="QV104" i="63"/>
  <c r="QV31" i="73" s="1"/>
  <c r="QV203" i="21"/>
  <c r="QV105" i="63"/>
  <c r="QV38" i="73" s="1"/>
  <c r="QT61" i="73" l="1"/>
  <c r="QQ63" i="73"/>
  <c r="QQ56" i="73"/>
  <c r="QR69" i="73"/>
  <c r="QQ49" i="73"/>
  <c r="QQ70" i="73"/>
  <c r="QP50" i="73"/>
  <c r="QP71" i="73"/>
  <c r="QS54" i="73"/>
  <c r="QP64" i="73"/>
  <c r="QP57" i="73"/>
  <c r="QU46" i="73"/>
  <c r="QU67" i="73"/>
  <c r="QR62" i="73"/>
  <c r="QR55" i="73"/>
  <c r="QT47" i="73"/>
  <c r="QT60" i="73"/>
  <c r="QT53" i="73"/>
  <c r="QS68" i="73"/>
  <c r="QS47" i="73"/>
  <c r="QT67" i="73"/>
  <c r="QQ281" i="21"/>
  <c r="QT188" i="63"/>
  <c r="QT33" i="73" s="1"/>
  <c r="QU144" i="63"/>
  <c r="QU39" i="73" s="1"/>
  <c r="QT278" i="21"/>
  <c r="QR278" i="63"/>
  <c r="QR35" i="73" s="1"/>
  <c r="QR280" i="21"/>
  <c r="QT205" i="21"/>
  <c r="QS233" i="63"/>
  <c r="QS34" i="73" s="1"/>
  <c r="QQ275" i="33"/>
  <c r="QQ28" i="73" s="1"/>
  <c r="QS206" i="21"/>
  <c r="QR279" i="63"/>
  <c r="QR42" i="73" s="1"/>
  <c r="QR207" i="21"/>
  <c r="QR230" i="33"/>
  <c r="QR20" i="73" s="1"/>
  <c r="QR231" i="33"/>
  <c r="QR27" i="73" s="1"/>
  <c r="QT189" i="63"/>
  <c r="QT40" i="73" s="1"/>
  <c r="QU143" i="63"/>
  <c r="QU32" i="73" s="1"/>
  <c r="QU204" i="21"/>
  <c r="QU122" i="21"/>
  <c r="QU277" i="21" s="1"/>
  <c r="QU104" i="33"/>
  <c r="QU24" i="73" s="1"/>
  <c r="QS187" i="33"/>
  <c r="QS19" i="73" s="1"/>
  <c r="QS188" i="33"/>
  <c r="QS26" i="73" s="1"/>
  <c r="QS124" i="21"/>
  <c r="QS279" i="21" s="1"/>
  <c r="QW105" i="63"/>
  <c r="QW38" i="73" s="1"/>
  <c r="QQ274" i="33"/>
  <c r="QQ21" i="73" s="1"/>
  <c r="QU123" i="21"/>
  <c r="QV104" i="33"/>
  <c r="QV24" i="73" s="1"/>
  <c r="QV60" i="73" s="1"/>
  <c r="QV122" i="21"/>
  <c r="QV277" i="21" s="1"/>
  <c r="QV103" i="33"/>
  <c r="QV17" i="73" s="1"/>
  <c r="QV67" i="73" s="1"/>
  <c r="RF193" i="21"/>
  <c r="RF190" i="21"/>
  <c r="RF191" i="21"/>
  <c r="RF192" i="21"/>
  <c r="RI89" i="63"/>
  <c r="RI101" i="63" s="1"/>
  <c r="RI86" i="73" s="1"/>
  <c r="RH168" i="21"/>
  <c r="RG175" i="21"/>
  <c r="RG182" i="21" s="1"/>
  <c r="RG196" i="21"/>
  <c r="RE109" i="21"/>
  <c r="RE264" i="21" s="1"/>
  <c r="RE110" i="21"/>
  <c r="RE265" i="21" s="1"/>
  <c r="RE111" i="21"/>
  <c r="RE266" i="21" s="1"/>
  <c r="RE112" i="21"/>
  <c r="RE267" i="21" s="1"/>
  <c r="RF115" i="21"/>
  <c r="RF270" i="21" s="1"/>
  <c r="RF101" i="21"/>
  <c r="RF94" i="21"/>
  <c r="RH89" i="33"/>
  <c r="RH101" i="33" s="1"/>
  <c r="RH79" i="73" s="1"/>
  <c r="RG87" i="21"/>
  <c r="QV53" i="73" l="1"/>
  <c r="QQ71" i="73"/>
  <c r="QQ50" i="73"/>
  <c r="QR63" i="73"/>
  <c r="QR56" i="73"/>
  <c r="QS55" i="73"/>
  <c r="QS62" i="73"/>
  <c r="QR49" i="73"/>
  <c r="QR70" i="73"/>
  <c r="QV46" i="73"/>
  <c r="QQ57" i="73"/>
  <c r="QQ64" i="73"/>
  <c r="QS48" i="73"/>
  <c r="QS69" i="73"/>
  <c r="QU53" i="73"/>
  <c r="QU60" i="73"/>
  <c r="QT206" i="21"/>
  <c r="QT233" i="63"/>
  <c r="QT34" i="73" s="1"/>
  <c r="QT234" i="63"/>
  <c r="QT41" i="73" s="1"/>
  <c r="QT230" i="33"/>
  <c r="QT20" i="73" s="1"/>
  <c r="QU188" i="63"/>
  <c r="QU33" i="73" s="1"/>
  <c r="QU205" i="21"/>
  <c r="QS279" i="63"/>
  <c r="QS42" i="73" s="1"/>
  <c r="QS207" i="21"/>
  <c r="QU278" i="21"/>
  <c r="QW104" i="63"/>
  <c r="QW31" i="73" s="1"/>
  <c r="QW203" i="21"/>
  <c r="QS278" i="63"/>
  <c r="QS35" i="73" s="1"/>
  <c r="QR275" i="33"/>
  <c r="QR28" i="73" s="1"/>
  <c r="QR274" i="33"/>
  <c r="QR21" i="73" s="1"/>
  <c r="QR50" i="73" s="1"/>
  <c r="QR126" i="21"/>
  <c r="QR281" i="21" s="1"/>
  <c r="QT124" i="21"/>
  <c r="QT279" i="21" s="1"/>
  <c r="QU189" i="63"/>
  <c r="QU40" i="73" s="1"/>
  <c r="QU144" i="33"/>
  <c r="QU25" i="73" s="1"/>
  <c r="QU143" i="33"/>
  <c r="QU18" i="73" s="1"/>
  <c r="QU47" i="73" s="1"/>
  <c r="QV144" i="63"/>
  <c r="QV39" i="73" s="1"/>
  <c r="QV143" i="63"/>
  <c r="QV32" i="73" s="1"/>
  <c r="QX104" i="63"/>
  <c r="QX31" i="73" s="1"/>
  <c r="QV204" i="21"/>
  <c r="QW143" i="63"/>
  <c r="QW32" i="73" s="1"/>
  <c r="QU234" i="63"/>
  <c r="QU41" i="73" s="1"/>
  <c r="QT188" i="33"/>
  <c r="QT26" i="73" s="1"/>
  <c r="QS125" i="21"/>
  <c r="QS280" i="21" s="1"/>
  <c r="QT187" i="33"/>
  <c r="QT19" i="73" s="1"/>
  <c r="QS230" i="33"/>
  <c r="QS20" i="73" s="1"/>
  <c r="QS231" i="33"/>
  <c r="QS27" i="73" s="1"/>
  <c r="RG190" i="21"/>
  <c r="RG192" i="21"/>
  <c r="RG193" i="21"/>
  <c r="RG191" i="21"/>
  <c r="RI168" i="21"/>
  <c r="RJ89" i="63"/>
  <c r="RJ101" i="63" s="1"/>
  <c r="RJ86" i="73" s="1"/>
  <c r="QW122" i="21"/>
  <c r="QW103" i="33"/>
  <c r="QW17" i="73" s="1"/>
  <c r="QW67" i="73" s="1"/>
  <c r="QW104" i="33"/>
  <c r="QW24" i="73" s="1"/>
  <c r="RH196" i="21"/>
  <c r="RH175" i="21"/>
  <c r="RH182" i="21" s="1"/>
  <c r="RG115" i="21"/>
  <c r="RG270" i="21" s="1"/>
  <c r="RG101" i="21"/>
  <c r="RG94" i="21"/>
  <c r="RI89" i="33"/>
  <c r="RI101" i="33" s="1"/>
  <c r="RI79" i="73" s="1"/>
  <c r="RH87" i="21"/>
  <c r="RF109" i="21"/>
  <c r="RF264" i="21" s="1"/>
  <c r="RF110" i="21"/>
  <c r="RF265" i="21" s="1"/>
  <c r="RF112" i="21"/>
  <c r="RF267" i="21" s="1"/>
  <c r="RF111" i="21"/>
  <c r="RF266" i="21" s="1"/>
  <c r="QW46" i="73" l="1"/>
  <c r="QR71" i="73"/>
  <c r="QU61" i="73"/>
  <c r="QU54" i="73"/>
  <c r="QU68" i="73"/>
  <c r="QT69" i="73"/>
  <c r="QT48" i="73"/>
  <c r="QS63" i="73"/>
  <c r="QS56" i="73"/>
  <c r="QT49" i="73"/>
  <c r="QT70" i="73"/>
  <c r="QT62" i="73"/>
  <c r="QT55" i="73"/>
  <c r="QW60" i="73"/>
  <c r="QW53" i="73"/>
  <c r="QS70" i="73"/>
  <c r="QS49" i="73"/>
  <c r="QR57" i="73"/>
  <c r="QR64" i="73"/>
  <c r="QU206" i="21"/>
  <c r="QS275" i="33"/>
  <c r="QS28" i="73" s="1"/>
  <c r="QS64" i="73" s="1"/>
  <c r="QX105" i="63"/>
  <c r="QX38" i="73" s="1"/>
  <c r="QS274" i="33"/>
  <c r="QS21" i="73" s="1"/>
  <c r="QS126" i="21"/>
  <c r="QS281" i="21" s="1"/>
  <c r="QV144" i="33"/>
  <c r="QV25" i="73" s="1"/>
  <c r="QT231" i="33"/>
  <c r="QT27" i="73" s="1"/>
  <c r="QT125" i="21"/>
  <c r="QT280" i="21" s="1"/>
  <c r="QV143" i="33"/>
  <c r="QV18" i="73" s="1"/>
  <c r="QV123" i="21"/>
  <c r="QV278" i="21" s="1"/>
  <c r="QT279" i="63"/>
  <c r="QT42" i="73" s="1"/>
  <c r="QU233" i="63"/>
  <c r="QU34" i="73" s="1"/>
  <c r="QT278" i="63"/>
  <c r="QT35" i="73" s="1"/>
  <c r="QT207" i="21"/>
  <c r="QW277" i="21"/>
  <c r="QW144" i="63"/>
  <c r="QW39" i="73" s="1"/>
  <c r="QX203" i="21"/>
  <c r="QV188" i="63"/>
  <c r="QV33" i="73" s="1"/>
  <c r="QW204" i="21"/>
  <c r="QV189" i="63"/>
  <c r="QV40" i="73" s="1"/>
  <c r="QX204" i="21"/>
  <c r="QV234" i="63"/>
  <c r="QV41" i="73" s="1"/>
  <c r="QV205" i="21"/>
  <c r="QU187" i="33"/>
  <c r="QU19" i="73" s="1"/>
  <c r="QU124" i="21"/>
  <c r="QU279" i="21" s="1"/>
  <c r="QU188" i="33"/>
  <c r="QU26" i="73" s="1"/>
  <c r="QU62" i="73" s="1"/>
  <c r="RI196" i="21"/>
  <c r="RI175" i="21"/>
  <c r="RI182" i="21" s="1"/>
  <c r="RK89" i="63"/>
  <c r="RK101" i="63" s="1"/>
  <c r="RK86" i="73" s="1"/>
  <c r="RJ168" i="21"/>
  <c r="QX122" i="21"/>
  <c r="RH190" i="21"/>
  <c r="RH191" i="21"/>
  <c r="RH193" i="21"/>
  <c r="RH192" i="21"/>
  <c r="RH115" i="21"/>
  <c r="RH270" i="21" s="1"/>
  <c r="RH101" i="21"/>
  <c r="RH94" i="21"/>
  <c r="RJ89" i="33"/>
  <c r="RJ101" i="33" s="1"/>
  <c r="RJ79" i="73" s="1"/>
  <c r="RI87" i="21"/>
  <c r="RG109" i="21"/>
  <c r="RG264" i="21" s="1"/>
  <c r="RG110" i="21"/>
  <c r="RG265" i="21" s="1"/>
  <c r="RG111" i="21"/>
  <c r="RG266" i="21" s="1"/>
  <c r="RG112" i="21"/>
  <c r="RG267" i="21" s="1"/>
  <c r="QU278" i="63"/>
  <c r="QU35" i="73" s="1"/>
  <c r="QV68" i="73" l="1"/>
  <c r="QV47" i="73"/>
  <c r="QU69" i="73"/>
  <c r="QU48" i="73"/>
  <c r="QU55" i="73"/>
  <c r="QT56" i="73"/>
  <c r="QT63" i="73"/>
  <c r="QV54" i="73"/>
  <c r="QV61" i="73"/>
  <c r="QS50" i="73"/>
  <c r="QS71" i="73"/>
  <c r="QS57" i="73"/>
  <c r="QV187" i="33"/>
  <c r="QV19" i="73" s="1"/>
  <c r="QV48" i="73" s="1"/>
  <c r="QX144" i="63"/>
  <c r="QX39" i="73" s="1"/>
  <c r="QX143" i="63"/>
  <c r="QX32" i="73" s="1"/>
  <c r="QV188" i="33"/>
  <c r="QV26" i="73" s="1"/>
  <c r="QX277" i="21"/>
  <c r="QV124" i="21"/>
  <c r="QV279" i="21" s="1"/>
  <c r="QT274" i="33"/>
  <c r="QT21" i="73" s="1"/>
  <c r="QT275" i="33"/>
  <c r="QT28" i="73" s="1"/>
  <c r="QW188" i="63"/>
  <c r="QW33" i="73" s="1"/>
  <c r="QW205" i="21"/>
  <c r="QU279" i="63"/>
  <c r="QU42" i="73" s="1"/>
  <c r="QW143" i="33"/>
  <c r="QW18" i="73" s="1"/>
  <c r="QU125" i="21"/>
  <c r="QU280" i="21" s="1"/>
  <c r="QW123" i="21"/>
  <c r="QW278" i="21" s="1"/>
  <c r="QU230" i="33"/>
  <c r="QU20" i="73" s="1"/>
  <c r="QW144" i="33"/>
  <c r="QW25" i="73" s="1"/>
  <c r="QT126" i="21"/>
  <c r="QT281" i="21" s="1"/>
  <c r="QV233" i="63"/>
  <c r="QV34" i="73" s="1"/>
  <c r="QV206" i="21"/>
  <c r="QY204" i="21"/>
  <c r="QW189" i="63"/>
  <c r="QW40" i="73" s="1"/>
  <c r="QY203" i="21"/>
  <c r="QY105" i="63"/>
  <c r="QY38" i="73" s="1"/>
  <c r="QU207" i="21"/>
  <c r="QY104" i="63"/>
  <c r="QY31" i="73" s="1"/>
  <c r="QU231" i="33"/>
  <c r="QU27" i="73" s="1"/>
  <c r="QU56" i="73" s="1"/>
  <c r="QX103" i="33"/>
  <c r="QX17" i="73" s="1"/>
  <c r="QX46" i="73" s="1"/>
  <c r="QX104" i="33"/>
  <c r="QX24" i="73" s="1"/>
  <c r="RJ175" i="21"/>
  <c r="RJ182" i="21" s="1"/>
  <c r="RJ196" i="21"/>
  <c r="RK168" i="21"/>
  <c r="RL89" i="63"/>
  <c r="RL101" i="63" s="1"/>
  <c r="RL86" i="73" s="1"/>
  <c r="RI192" i="21"/>
  <c r="RI193" i="21"/>
  <c r="RI191" i="21"/>
  <c r="RI190" i="21"/>
  <c r="QY103" i="33"/>
  <c r="QY17" i="73" s="1"/>
  <c r="QY104" i="33"/>
  <c r="QY24" i="73" s="1"/>
  <c r="QY122" i="21"/>
  <c r="RK89" i="33"/>
  <c r="RK101" i="33" s="1"/>
  <c r="RK79" i="73" s="1"/>
  <c r="RJ87" i="21"/>
  <c r="RH109" i="21"/>
  <c r="RH264" i="21" s="1"/>
  <c r="RH110" i="21"/>
  <c r="RH265" i="21" s="1"/>
  <c r="RH111" i="21"/>
  <c r="RH266" i="21" s="1"/>
  <c r="RH112" i="21"/>
  <c r="RH267" i="21" s="1"/>
  <c r="RI115" i="21"/>
  <c r="RI270" i="21" s="1"/>
  <c r="RI101" i="21"/>
  <c r="RI94" i="21"/>
  <c r="QV69" i="73" l="1"/>
  <c r="QT64" i="73"/>
  <c r="QT57" i="73"/>
  <c r="QU49" i="73"/>
  <c r="QU70" i="73"/>
  <c r="QT71" i="73"/>
  <c r="QT50" i="73"/>
  <c r="QY53" i="73"/>
  <c r="QY60" i="73"/>
  <c r="QY46" i="73"/>
  <c r="QY67" i="73"/>
  <c r="QU63" i="73"/>
  <c r="QW68" i="73"/>
  <c r="QW47" i="73"/>
  <c r="QV62" i="73"/>
  <c r="QV55" i="73"/>
  <c r="QW54" i="73"/>
  <c r="QW61" i="73"/>
  <c r="QX60" i="73"/>
  <c r="QX53" i="73"/>
  <c r="QX67" i="73"/>
  <c r="QW233" i="63"/>
  <c r="QW34" i="73" s="1"/>
  <c r="QW206" i="21"/>
  <c r="QW234" i="63"/>
  <c r="QW41" i="73" s="1"/>
  <c r="QU275" i="33"/>
  <c r="QU28" i="73" s="1"/>
  <c r="QU126" i="21"/>
  <c r="QU281" i="21" s="1"/>
  <c r="QU274" i="33"/>
  <c r="QU21" i="73" s="1"/>
  <c r="QY277" i="21"/>
  <c r="QZ105" i="63"/>
  <c r="QZ38" i="73" s="1"/>
  <c r="QZ203" i="21"/>
  <c r="QZ104" i="63"/>
  <c r="QZ31" i="73" s="1"/>
  <c r="QY144" i="63"/>
  <c r="QY39" i="73" s="1"/>
  <c r="QY143" i="63"/>
  <c r="QY32" i="73" s="1"/>
  <c r="QX143" i="33"/>
  <c r="QX18" i="73" s="1"/>
  <c r="QW188" i="33"/>
  <c r="QW26" i="73" s="1"/>
  <c r="QX123" i="21"/>
  <c r="QX278" i="21" s="1"/>
  <c r="QX144" i="33"/>
  <c r="QX25" i="73" s="1"/>
  <c r="QX61" i="73" s="1"/>
  <c r="QV278" i="63"/>
  <c r="QV35" i="73" s="1"/>
  <c r="QX188" i="63"/>
  <c r="QX33" i="73" s="1"/>
  <c r="QV207" i="21"/>
  <c r="QX189" i="63"/>
  <c r="QX40" i="73" s="1"/>
  <c r="QV279" i="63"/>
  <c r="QV42" i="73" s="1"/>
  <c r="QX205" i="21"/>
  <c r="QZ143" i="63"/>
  <c r="QZ32" i="73" s="1"/>
  <c r="QV125" i="21"/>
  <c r="QV280" i="21" s="1"/>
  <c r="QY144" i="33"/>
  <c r="QY25" i="73" s="1"/>
  <c r="QW187" i="33"/>
  <c r="QW19" i="73" s="1"/>
  <c r="QV230" i="33"/>
  <c r="QV20" i="73" s="1"/>
  <c r="QW124" i="21"/>
  <c r="QW279" i="21" s="1"/>
  <c r="QV231" i="33"/>
  <c r="QV27" i="73" s="1"/>
  <c r="QV56" i="73" s="1"/>
  <c r="QZ104" i="33"/>
  <c r="QZ24" i="73" s="1"/>
  <c r="QZ122" i="21"/>
  <c r="QZ103" i="33"/>
  <c r="QZ17" i="73" s="1"/>
  <c r="RJ192" i="21"/>
  <c r="RJ190" i="21"/>
  <c r="RJ191" i="21"/>
  <c r="RJ193" i="21"/>
  <c r="RK175" i="21"/>
  <c r="RK182" i="21" s="1"/>
  <c r="RK196" i="21"/>
  <c r="RM89" i="63"/>
  <c r="RM101" i="63" s="1"/>
  <c r="RM86" i="73" s="1"/>
  <c r="RL168" i="21"/>
  <c r="RL89" i="33"/>
  <c r="RL101" i="33" s="1"/>
  <c r="RL79" i="73" s="1"/>
  <c r="RK87" i="21"/>
  <c r="RI109" i="21"/>
  <c r="RI264" i="21" s="1"/>
  <c r="RI110" i="21"/>
  <c r="RI265" i="21" s="1"/>
  <c r="RI111" i="21"/>
  <c r="RI266" i="21" s="1"/>
  <c r="RI112" i="21"/>
  <c r="RI267" i="21" s="1"/>
  <c r="RJ115" i="21"/>
  <c r="RJ270" i="21" s="1"/>
  <c r="RJ94" i="21"/>
  <c r="RJ101" i="21"/>
  <c r="QY61" i="73" l="1"/>
  <c r="QW69" i="73"/>
  <c r="QW48" i="73"/>
  <c r="QZ67" i="73"/>
  <c r="QZ46" i="73"/>
  <c r="QX54" i="73"/>
  <c r="QW62" i="73"/>
  <c r="QW55" i="73"/>
  <c r="QU71" i="73"/>
  <c r="QU50" i="73"/>
  <c r="QV63" i="73"/>
  <c r="QX47" i="73"/>
  <c r="QX68" i="73"/>
  <c r="QZ53" i="73"/>
  <c r="QZ60" i="73"/>
  <c r="QU57" i="73"/>
  <c r="QU64" i="73"/>
  <c r="QV49" i="73"/>
  <c r="QV70" i="73"/>
  <c r="QY54" i="73"/>
  <c r="QX233" i="63"/>
  <c r="QX34" i="73" s="1"/>
  <c r="RA104" i="63"/>
  <c r="RA31" i="73" s="1"/>
  <c r="QZ204" i="21"/>
  <c r="QZ144" i="63"/>
  <c r="QZ39" i="73" s="1"/>
  <c r="QX234" i="63"/>
  <c r="QX41" i="73" s="1"/>
  <c r="QX206" i="21"/>
  <c r="QV126" i="21"/>
  <c r="QV281" i="21" s="1"/>
  <c r="QV274" i="33"/>
  <c r="QV21" i="73" s="1"/>
  <c r="QY188" i="63"/>
  <c r="QY33" i="73" s="1"/>
  <c r="QY205" i="21"/>
  <c r="QV275" i="33"/>
  <c r="QV28" i="73" s="1"/>
  <c r="QY189" i="63"/>
  <c r="QY40" i="73" s="1"/>
  <c r="QZ277" i="21"/>
  <c r="QY206" i="21"/>
  <c r="QY143" i="33"/>
  <c r="QY18" i="73" s="1"/>
  <c r="QY68" i="73" s="1"/>
  <c r="QY123" i="21"/>
  <c r="QY278" i="21" s="1"/>
  <c r="QX124" i="21"/>
  <c r="QX279" i="21" s="1"/>
  <c r="QW278" i="63"/>
  <c r="QW35" i="73" s="1"/>
  <c r="RA203" i="21"/>
  <c r="QW207" i="21"/>
  <c r="RA105" i="63"/>
  <c r="RA38" i="73" s="1"/>
  <c r="QW279" i="63"/>
  <c r="QW42" i="73" s="1"/>
  <c r="QZ144" i="33"/>
  <c r="QZ25" i="73" s="1"/>
  <c r="QX230" i="33"/>
  <c r="QX20" i="73" s="1"/>
  <c r="RB104" i="63"/>
  <c r="RB31" i="73" s="1"/>
  <c r="QW230" i="33"/>
  <c r="QW20" i="73" s="1"/>
  <c r="QY188" i="33"/>
  <c r="QY26" i="73" s="1"/>
  <c r="QW125" i="21"/>
  <c r="QW280" i="21" s="1"/>
  <c r="QX187" i="33"/>
  <c r="QX19" i="73" s="1"/>
  <c r="QW231" i="33"/>
  <c r="QW27" i="73" s="1"/>
  <c r="QW63" i="73" s="1"/>
  <c r="QX188" i="33"/>
  <c r="QX26" i="73" s="1"/>
  <c r="QX55" i="73" s="1"/>
  <c r="RK190" i="21"/>
  <c r="RK192" i="21"/>
  <c r="RK193" i="21"/>
  <c r="RK191" i="21"/>
  <c r="RL196" i="21"/>
  <c r="RL175" i="21"/>
  <c r="RL182" i="21" s="1"/>
  <c r="RN89" i="63"/>
  <c r="RN101" i="63" s="1"/>
  <c r="RN86" i="73" s="1"/>
  <c r="RM168" i="21"/>
  <c r="RK115" i="21"/>
  <c r="RK270" i="21" s="1"/>
  <c r="RK101" i="21"/>
  <c r="RK94" i="21"/>
  <c r="RM89" i="33"/>
  <c r="RM101" i="33" s="1"/>
  <c r="RM79" i="73" s="1"/>
  <c r="RL87" i="21"/>
  <c r="RJ109" i="21"/>
  <c r="RJ264" i="21" s="1"/>
  <c r="RJ110" i="21"/>
  <c r="RJ265" i="21" s="1"/>
  <c r="RJ112" i="21"/>
  <c r="RJ267" i="21" s="1"/>
  <c r="RJ111" i="21"/>
  <c r="RJ266" i="21" s="1"/>
  <c r="QY47" i="73" l="1"/>
  <c r="QX62" i="73"/>
  <c r="QY62" i="73"/>
  <c r="QY55" i="73"/>
  <c r="QX49" i="73"/>
  <c r="QX70" i="73"/>
  <c r="QV71" i="73"/>
  <c r="QV50" i="73"/>
  <c r="QW56" i="73"/>
  <c r="QZ54" i="73"/>
  <c r="QZ61" i="73"/>
  <c r="QX69" i="73"/>
  <c r="QX48" i="73"/>
  <c r="QW70" i="73"/>
  <c r="QW49" i="73"/>
  <c r="QV57" i="73"/>
  <c r="QV64" i="73"/>
  <c r="QX207" i="21"/>
  <c r="QX279" i="63"/>
  <c r="QX42" i="73" s="1"/>
  <c r="QZ189" i="63"/>
  <c r="QZ40" i="73" s="1"/>
  <c r="QZ205" i="21"/>
  <c r="QY234" i="63"/>
  <c r="QY41" i="73" s="1"/>
  <c r="QX278" i="63"/>
  <c r="QX35" i="73" s="1"/>
  <c r="QZ188" i="63"/>
  <c r="QZ33" i="73" s="1"/>
  <c r="QW274" i="33"/>
  <c r="QW21" i="73" s="1"/>
  <c r="QW275" i="33"/>
  <c r="QW28" i="73" s="1"/>
  <c r="RB105" i="63"/>
  <c r="RB38" i="73" s="1"/>
  <c r="RA204" i="21"/>
  <c r="RA144" i="63"/>
  <c r="RA39" i="73" s="1"/>
  <c r="RB203" i="21"/>
  <c r="QW126" i="21"/>
  <c r="QW281" i="21" s="1"/>
  <c r="QZ123" i="21"/>
  <c r="QZ278" i="21" s="1"/>
  <c r="QZ143" i="33"/>
  <c r="QZ18" i="73" s="1"/>
  <c r="QY233" i="63"/>
  <c r="QY34" i="73" s="1"/>
  <c r="QX125" i="21"/>
  <c r="QX280" i="21" s="1"/>
  <c r="QX231" i="33"/>
  <c r="QX27" i="73" s="1"/>
  <c r="RA143" i="63"/>
  <c r="RA32" i="73" s="1"/>
  <c r="RB144" i="63"/>
  <c r="RB39" i="73" s="1"/>
  <c r="RA103" i="33"/>
  <c r="RA17" i="73" s="1"/>
  <c r="RA104" i="33"/>
  <c r="RA24" i="73" s="1"/>
  <c r="RA122" i="21"/>
  <c r="RA277" i="21" s="1"/>
  <c r="QZ233" i="63"/>
  <c r="QZ34" i="73" s="1"/>
  <c r="RC104" i="63"/>
  <c r="RC31" i="73" s="1"/>
  <c r="QY187" i="33"/>
  <c r="QY19" i="73" s="1"/>
  <c r="QY124" i="21"/>
  <c r="QY279" i="21" s="1"/>
  <c r="RA143" i="33"/>
  <c r="RA18" i="73" s="1"/>
  <c r="RL191" i="21"/>
  <c r="RL193" i="21"/>
  <c r="RL190" i="21"/>
  <c r="RL192" i="21"/>
  <c r="RN168" i="21"/>
  <c r="RO89" i="63"/>
  <c r="RO101" i="63" s="1"/>
  <c r="RO86" i="73" s="1"/>
  <c r="RM196" i="21"/>
  <c r="RM175" i="21"/>
  <c r="RM182" i="21" s="1"/>
  <c r="RB143" i="63"/>
  <c r="RB32" i="73" s="1"/>
  <c r="RC203" i="21"/>
  <c r="RK109" i="21"/>
  <c r="RK264" i="21" s="1"/>
  <c r="RK110" i="21"/>
  <c r="RK265" i="21" s="1"/>
  <c r="RK112" i="21"/>
  <c r="RK267" i="21" s="1"/>
  <c r="RK111" i="21"/>
  <c r="RK266" i="21" s="1"/>
  <c r="RL115" i="21"/>
  <c r="RL270" i="21" s="1"/>
  <c r="RL101" i="21"/>
  <c r="RL94" i="21"/>
  <c r="RN89" i="33"/>
  <c r="RN101" i="33" s="1"/>
  <c r="RN79" i="73" s="1"/>
  <c r="RM87" i="21"/>
  <c r="QW64" i="73" l="1"/>
  <c r="QW57" i="73"/>
  <c r="QZ68" i="73"/>
  <c r="QZ47" i="73"/>
  <c r="QW50" i="73"/>
  <c r="QW71" i="73"/>
  <c r="RA60" i="73"/>
  <c r="RA53" i="73"/>
  <c r="RA46" i="73"/>
  <c r="RA67" i="73"/>
  <c r="RA68" i="73"/>
  <c r="RA47" i="73"/>
  <c r="QY69" i="73"/>
  <c r="QY48" i="73"/>
  <c r="QX56" i="73"/>
  <c r="QX63" i="73"/>
  <c r="QY207" i="21"/>
  <c r="RB204" i="21"/>
  <c r="QZ124" i="21"/>
  <c r="QZ279" i="21" s="1"/>
  <c r="QZ187" i="33"/>
  <c r="QZ19" i="73" s="1"/>
  <c r="QZ69" i="73" s="1"/>
  <c r="RA205" i="21"/>
  <c r="QZ188" i="33"/>
  <c r="QZ26" i="73" s="1"/>
  <c r="RC105" i="63"/>
  <c r="RC38" i="73" s="1"/>
  <c r="QX126" i="21"/>
  <c r="QX281" i="21" s="1"/>
  <c r="QX275" i="33"/>
  <c r="QX28" i="73" s="1"/>
  <c r="QZ206" i="21"/>
  <c r="QX274" i="33"/>
  <c r="QX21" i="73" s="1"/>
  <c r="RA144" i="33"/>
  <c r="RA25" i="73" s="1"/>
  <c r="RA61" i="73" s="1"/>
  <c r="RA123" i="21"/>
  <c r="RA278" i="21" s="1"/>
  <c r="RB122" i="21"/>
  <c r="RB277" i="21" s="1"/>
  <c r="QZ234" i="63"/>
  <c r="QZ41" i="73" s="1"/>
  <c r="QY278" i="63"/>
  <c r="QY35" i="73" s="1"/>
  <c r="RA188" i="63"/>
  <c r="RA33" i="73" s="1"/>
  <c r="RA189" i="63"/>
  <c r="RA40" i="73" s="1"/>
  <c r="QY279" i="63"/>
  <c r="QY42" i="73" s="1"/>
  <c r="RA206" i="21"/>
  <c r="RB103" i="33"/>
  <c r="RB17" i="73" s="1"/>
  <c r="RB46" i="73" s="1"/>
  <c r="RB104" i="33"/>
  <c r="RB24" i="73" s="1"/>
  <c r="RC204" i="21"/>
  <c r="QY231" i="33"/>
  <c r="QY27" i="73" s="1"/>
  <c r="RB144" i="33"/>
  <c r="RB25" i="73" s="1"/>
  <c r="RB54" i="73" s="1"/>
  <c r="QY230" i="33"/>
  <c r="QY20" i="73" s="1"/>
  <c r="QY125" i="21"/>
  <c r="QY280" i="21" s="1"/>
  <c r="QZ230" i="33"/>
  <c r="QZ20" i="73" s="1"/>
  <c r="QY126" i="21"/>
  <c r="RC103" i="33"/>
  <c r="RC17" i="73" s="1"/>
  <c r="RC122" i="21"/>
  <c r="RC277" i="21" s="1"/>
  <c r="RC104" i="33"/>
  <c r="RC24" i="73" s="1"/>
  <c r="RP89" i="63"/>
  <c r="RP101" i="63" s="1"/>
  <c r="RP86" i="73" s="1"/>
  <c r="RO168" i="21"/>
  <c r="RN175" i="21"/>
  <c r="RN182" i="21" s="1"/>
  <c r="RN196" i="21"/>
  <c r="RM191" i="21"/>
  <c r="RM193" i="21"/>
  <c r="RM192" i="21"/>
  <c r="RM190" i="21"/>
  <c r="RL109" i="21"/>
  <c r="RL264" i="21" s="1"/>
  <c r="RL111" i="21"/>
  <c r="RL266" i="21" s="1"/>
  <c r="RL112" i="21"/>
  <c r="RL267" i="21" s="1"/>
  <c r="RL110" i="21"/>
  <c r="RL265" i="21" s="1"/>
  <c r="RM115" i="21"/>
  <c r="RM270" i="21" s="1"/>
  <c r="RM94" i="21"/>
  <c r="RM101" i="21"/>
  <c r="RO89" i="33"/>
  <c r="RO101" i="33" s="1"/>
  <c r="RO79" i="73" s="1"/>
  <c r="RN87" i="21"/>
  <c r="QX57" i="73" l="1"/>
  <c r="QX64" i="73"/>
  <c r="RC60" i="73"/>
  <c r="RC53" i="73"/>
  <c r="QY56" i="73"/>
  <c r="QY63" i="73"/>
  <c r="RA54" i="73"/>
  <c r="QZ62" i="73"/>
  <c r="QZ55" i="73"/>
  <c r="QY281" i="21"/>
  <c r="RB67" i="73"/>
  <c r="QZ49" i="73"/>
  <c r="QZ70" i="73"/>
  <c r="RB61" i="73"/>
  <c r="QY70" i="73"/>
  <c r="QY49" i="73"/>
  <c r="RC46" i="73"/>
  <c r="RC67" i="73"/>
  <c r="RB60" i="73"/>
  <c r="RB53" i="73"/>
  <c r="QX71" i="73"/>
  <c r="QX50" i="73"/>
  <c r="QZ48" i="73"/>
  <c r="RB189" i="63"/>
  <c r="RB40" i="73" s="1"/>
  <c r="RA233" i="63"/>
  <c r="RA34" i="73" s="1"/>
  <c r="RB205" i="21"/>
  <c r="RA234" i="63"/>
  <c r="RA41" i="73" s="1"/>
  <c r="RD105" i="63"/>
  <c r="RD38" i="73" s="1"/>
  <c r="RB188" i="63"/>
  <c r="RB33" i="73" s="1"/>
  <c r="RD104" i="63"/>
  <c r="RD31" i="73" s="1"/>
  <c r="RD203" i="21"/>
  <c r="RA188" i="33"/>
  <c r="RA26" i="73" s="1"/>
  <c r="RC144" i="33"/>
  <c r="RC25" i="73" s="1"/>
  <c r="QZ231" i="33"/>
  <c r="QZ27" i="73" s="1"/>
  <c r="QZ63" i="73" s="1"/>
  <c r="QZ125" i="21"/>
  <c r="QZ280" i="21" s="1"/>
  <c r="RA187" i="33"/>
  <c r="RA19" i="73" s="1"/>
  <c r="RA124" i="21"/>
  <c r="RA279" i="21" s="1"/>
  <c r="RB206" i="21"/>
  <c r="RC143" i="63"/>
  <c r="RC32" i="73" s="1"/>
  <c r="QZ279" i="63"/>
  <c r="QZ42" i="73" s="1"/>
  <c r="RC144" i="63"/>
  <c r="RC39" i="73" s="1"/>
  <c r="QZ278" i="63"/>
  <c r="QZ35" i="73" s="1"/>
  <c r="QZ207" i="21"/>
  <c r="RB143" i="33"/>
  <c r="RB18" i="73" s="1"/>
  <c r="RE104" i="63"/>
  <c r="RE31" i="73" s="1"/>
  <c r="RD143" i="63"/>
  <c r="RD32" i="73" s="1"/>
  <c r="QY274" i="33"/>
  <c r="QY21" i="73" s="1"/>
  <c r="RB123" i="21"/>
  <c r="RB278" i="21" s="1"/>
  <c r="QY275" i="33"/>
  <c r="QY28" i="73" s="1"/>
  <c r="RN191" i="21"/>
  <c r="RN192" i="21"/>
  <c r="RN193" i="21"/>
  <c r="RN190" i="21"/>
  <c r="RD122" i="21"/>
  <c r="RD103" i="33"/>
  <c r="RD17" i="73" s="1"/>
  <c r="RD104" i="33"/>
  <c r="RD24" i="73" s="1"/>
  <c r="RO196" i="21"/>
  <c r="RO175" i="21"/>
  <c r="RO182" i="21" s="1"/>
  <c r="RP168" i="21"/>
  <c r="RQ89" i="63"/>
  <c r="RQ101" i="63" s="1"/>
  <c r="RQ86" i="73" s="1"/>
  <c r="RN115" i="21"/>
  <c r="RN270" i="21" s="1"/>
  <c r="RN101" i="21"/>
  <c r="RN94" i="21"/>
  <c r="RM109" i="21"/>
  <c r="RM264" i="21" s="1"/>
  <c r="RM110" i="21"/>
  <c r="RM265" i="21" s="1"/>
  <c r="RM112" i="21"/>
  <c r="RM267" i="21" s="1"/>
  <c r="RM111" i="21"/>
  <c r="RM266" i="21" s="1"/>
  <c r="RP89" i="33"/>
  <c r="RP101" i="33" s="1"/>
  <c r="RP79" i="73" s="1"/>
  <c r="RO87" i="21"/>
  <c r="QZ56" i="73" l="1"/>
  <c r="RB47" i="73"/>
  <c r="RB68" i="73"/>
  <c r="RA69" i="73"/>
  <c r="RA48" i="73"/>
  <c r="QY71" i="73"/>
  <c r="QY50" i="73"/>
  <c r="QY57" i="73"/>
  <c r="QY64" i="73"/>
  <c r="RC61" i="73"/>
  <c r="RC54" i="73"/>
  <c r="RD67" i="73"/>
  <c r="RD46" i="73"/>
  <c r="RD53" i="73"/>
  <c r="RD60" i="73"/>
  <c r="RA62" i="73"/>
  <c r="RA55" i="73"/>
  <c r="RB188" i="33"/>
  <c r="RB26" i="73" s="1"/>
  <c r="RC143" i="33"/>
  <c r="RC18" i="73" s="1"/>
  <c r="RC47" i="73" s="1"/>
  <c r="RC123" i="21"/>
  <c r="RC278" i="21" s="1"/>
  <c r="RA125" i="21"/>
  <c r="RA280" i="21" s="1"/>
  <c r="RE203" i="21"/>
  <c r="RA278" i="63"/>
  <c r="RA35" i="73" s="1"/>
  <c r="RD277" i="21"/>
  <c r="RB234" i="63"/>
  <c r="RB41" i="73" s="1"/>
  <c r="RB233" i="63"/>
  <c r="RB34" i="73" s="1"/>
  <c r="RC189" i="63"/>
  <c r="RC40" i="73" s="1"/>
  <c r="RB124" i="21"/>
  <c r="RB279" i="21" s="1"/>
  <c r="RB187" i="33"/>
  <c r="RB19" i="73" s="1"/>
  <c r="RA207" i="21"/>
  <c r="RA279" i="63"/>
  <c r="RA42" i="73" s="1"/>
  <c r="QZ126" i="21"/>
  <c r="QZ281" i="21" s="1"/>
  <c r="RA230" i="33"/>
  <c r="RA20" i="73" s="1"/>
  <c r="RA231" i="33"/>
  <c r="RA27" i="73" s="1"/>
  <c r="RA63" i="73" s="1"/>
  <c r="QZ274" i="33"/>
  <c r="QZ21" i="73" s="1"/>
  <c r="QZ275" i="33"/>
  <c r="QZ28" i="73" s="1"/>
  <c r="QZ57" i="73" s="1"/>
  <c r="RC188" i="63"/>
  <c r="RC33" i="73" s="1"/>
  <c r="RC205" i="21"/>
  <c r="RD204" i="21"/>
  <c r="RD144" i="63"/>
  <c r="RD39" i="73" s="1"/>
  <c r="RE105" i="63"/>
  <c r="RE38" i="73" s="1"/>
  <c r="RB230" i="33"/>
  <c r="RB20" i="73" s="1"/>
  <c r="RC233" i="63"/>
  <c r="RC34" i="73" s="1"/>
  <c r="RF104" i="63"/>
  <c r="RF31" i="73" s="1"/>
  <c r="RC188" i="33"/>
  <c r="RC26" i="73" s="1"/>
  <c r="RR89" i="63"/>
  <c r="RR101" i="63" s="1"/>
  <c r="RR86" i="73" s="1"/>
  <c r="RQ168" i="21"/>
  <c r="RP175" i="21"/>
  <c r="RP182" i="21" s="1"/>
  <c r="RP196" i="21"/>
  <c r="RO191" i="21"/>
  <c r="RO190" i="21"/>
  <c r="RO192" i="21"/>
  <c r="RO193" i="21"/>
  <c r="RO115" i="21"/>
  <c r="RO270" i="21" s="1"/>
  <c r="RO101" i="21"/>
  <c r="RO94" i="21"/>
  <c r="RN109" i="21"/>
  <c r="RN264" i="21" s="1"/>
  <c r="RN110" i="21"/>
  <c r="RN265" i="21" s="1"/>
  <c r="RN112" i="21"/>
  <c r="RN267" i="21" s="1"/>
  <c r="RN111" i="21"/>
  <c r="RN266" i="21" s="1"/>
  <c r="RQ89" i="33"/>
  <c r="RQ101" i="33" s="1"/>
  <c r="RQ79" i="73" s="1"/>
  <c r="RP87" i="21"/>
  <c r="RC62" i="73" l="1"/>
  <c r="RC55" i="73"/>
  <c r="RA56" i="73"/>
  <c r="RB70" i="73"/>
  <c r="RB49" i="73"/>
  <c r="RB55" i="73"/>
  <c r="RB62" i="73"/>
  <c r="RA70" i="73"/>
  <c r="RA49" i="73"/>
  <c r="QZ50" i="73"/>
  <c r="QZ71" i="73"/>
  <c r="QZ64" i="73"/>
  <c r="RB69" i="73"/>
  <c r="RB48" i="73"/>
  <c r="RC68" i="73"/>
  <c r="RB207" i="21"/>
  <c r="RB279" i="63"/>
  <c r="RB42" i="73" s="1"/>
  <c r="RD205" i="21"/>
  <c r="RB278" i="63"/>
  <c r="RB35" i="73" s="1"/>
  <c r="RD188" i="63"/>
  <c r="RD33" i="73" s="1"/>
  <c r="RD189" i="63"/>
  <c r="RD40" i="73" s="1"/>
  <c r="RE143" i="63"/>
  <c r="RE32" i="73" s="1"/>
  <c r="RE204" i="21"/>
  <c r="RE144" i="63"/>
  <c r="RE39" i="73" s="1"/>
  <c r="RB231" i="33"/>
  <c r="RB27" i="73" s="1"/>
  <c r="RB125" i="21"/>
  <c r="RB280" i="21" s="1"/>
  <c r="RE144" i="33"/>
  <c r="RE25" i="73" s="1"/>
  <c r="RE122" i="21"/>
  <c r="RE277" i="21" s="1"/>
  <c r="RA275" i="33"/>
  <c r="RA28" i="73" s="1"/>
  <c r="RA57" i="73" s="1"/>
  <c r="RG203" i="21"/>
  <c r="RC206" i="21"/>
  <c r="RF203" i="21"/>
  <c r="RC234" i="63"/>
  <c r="RC41" i="73" s="1"/>
  <c r="RF105" i="63"/>
  <c r="RF38" i="73" s="1"/>
  <c r="RC124" i="21"/>
  <c r="RC279" i="21" s="1"/>
  <c r="RD143" i="33"/>
  <c r="RD18" i="73" s="1"/>
  <c r="RC187" i="33"/>
  <c r="RC19" i="73" s="1"/>
  <c r="RD144" i="33"/>
  <c r="RD25" i="73" s="1"/>
  <c r="RA274" i="33"/>
  <c r="RA21" i="73" s="1"/>
  <c r="RA126" i="21"/>
  <c r="RA281" i="21" s="1"/>
  <c r="RD123" i="21"/>
  <c r="RD278" i="21" s="1"/>
  <c r="RD234" i="63"/>
  <c r="RD41" i="73" s="1"/>
  <c r="RE103" i="33"/>
  <c r="RE17" i="73" s="1"/>
  <c r="RC125" i="21"/>
  <c r="RE104" i="33"/>
  <c r="RE24" i="73" s="1"/>
  <c r="RE60" i="73" s="1"/>
  <c r="RP191" i="21"/>
  <c r="RP193" i="21"/>
  <c r="RP190" i="21"/>
  <c r="RP192" i="21"/>
  <c r="RQ196" i="21"/>
  <c r="RQ175" i="21"/>
  <c r="RQ182" i="21" s="1"/>
  <c r="RF122" i="21"/>
  <c r="RF103" i="33"/>
  <c r="RF17" i="73" s="1"/>
  <c r="RF46" i="73" s="1"/>
  <c r="RF104" i="33"/>
  <c r="RF24" i="73" s="1"/>
  <c r="RR168" i="21"/>
  <c r="RS89" i="63"/>
  <c r="RS101" i="63" s="1"/>
  <c r="RS86" i="73" s="1"/>
  <c r="RP115" i="21"/>
  <c r="RP270" i="21" s="1"/>
  <c r="RP101" i="21"/>
  <c r="RP94" i="21"/>
  <c r="RO109" i="21"/>
  <c r="RO264" i="21" s="1"/>
  <c r="RO110" i="21"/>
  <c r="RO265" i="21" s="1"/>
  <c r="RO111" i="21"/>
  <c r="RO266" i="21" s="1"/>
  <c r="RO112" i="21"/>
  <c r="RO267" i="21" s="1"/>
  <c r="RR89" i="33"/>
  <c r="RR101" i="33" s="1"/>
  <c r="RR79" i="73" s="1"/>
  <c r="RQ87" i="21"/>
  <c r="RA64" i="73" l="1"/>
  <c r="RF60" i="73"/>
  <c r="RF53" i="73"/>
  <c r="RD54" i="73"/>
  <c r="RD61" i="73"/>
  <c r="RC69" i="73"/>
  <c r="RC48" i="73"/>
  <c r="RE53" i="73"/>
  <c r="RE67" i="73"/>
  <c r="RE46" i="73"/>
  <c r="RE54" i="73"/>
  <c r="RE61" i="73"/>
  <c r="RA71" i="73"/>
  <c r="RA50" i="73"/>
  <c r="RD68" i="73"/>
  <c r="RD47" i="73"/>
  <c r="RF67" i="73"/>
  <c r="RB63" i="73"/>
  <c r="RB56" i="73"/>
  <c r="RC280" i="21"/>
  <c r="RD124" i="21"/>
  <c r="RD279" i="21" s="1"/>
  <c r="RG143" i="63"/>
  <c r="RG32" i="73" s="1"/>
  <c r="RD187" i="33"/>
  <c r="RD19" i="73" s="1"/>
  <c r="RD48" i="73" s="1"/>
  <c r="RB274" i="33"/>
  <c r="RB21" i="73" s="1"/>
  <c r="RB71" i="73" s="1"/>
  <c r="RF144" i="63"/>
  <c r="RF39" i="73" s="1"/>
  <c r="RF143" i="63"/>
  <c r="RF32" i="73" s="1"/>
  <c r="RF204" i="21"/>
  <c r="RC278" i="63"/>
  <c r="RC35" i="73" s="1"/>
  <c r="RD188" i="33"/>
  <c r="RD26" i="73" s="1"/>
  <c r="RC279" i="63"/>
  <c r="RC42" i="73" s="1"/>
  <c r="RE143" i="33"/>
  <c r="RE18" i="73" s="1"/>
  <c r="RE123" i="21"/>
  <c r="RE278" i="21" s="1"/>
  <c r="RB275" i="33"/>
  <c r="RB28" i="73" s="1"/>
  <c r="RB64" i="73" s="1"/>
  <c r="RB126" i="21"/>
  <c r="RB281" i="21" s="1"/>
  <c r="RC207" i="21"/>
  <c r="RC230" i="33"/>
  <c r="RC20" i="73" s="1"/>
  <c r="RC49" i="73" s="1"/>
  <c r="RC231" i="33"/>
  <c r="RC27" i="73" s="1"/>
  <c r="RG104" i="63"/>
  <c r="RG31" i="73" s="1"/>
  <c r="RF277" i="21"/>
  <c r="RG105" i="63"/>
  <c r="RG38" i="73" s="1"/>
  <c r="RE205" i="21"/>
  <c r="RD206" i="21"/>
  <c r="RD233" i="63"/>
  <c r="RD34" i="73" s="1"/>
  <c r="RE189" i="63"/>
  <c r="RE40" i="73" s="1"/>
  <c r="RE188" i="63"/>
  <c r="RE33" i="73" s="1"/>
  <c r="RE234" i="63"/>
  <c r="RE41" i="73" s="1"/>
  <c r="RH203" i="21"/>
  <c r="RD230" i="33"/>
  <c r="RD20" i="73" s="1"/>
  <c r="RF143" i="33"/>
  <c r="RF18" i="73" s="1"/>
  <c r="RG104" i="33"/>
  <c r="RG24" i="73" s="1"/>
  <c r="RG122" i="21"/>
  <c r="RG277" i="21" s="1"/>
  <c r="RG103" i="33"/>
  <c r="RG17" i="73" s="1"/>
  <c r="RS168" i="21"/>
  <c r="RT89" i="63"/>
  <c r="RT101" i="63" s="1"/>
  <c r="RT86" i="73" s="1"/>
  <c r="RQ190" i="21"/>
  <c r="RQ192" i="21"/>
  <c r="RQ193" i="21"/>
  <c r="RQ191" i="21"/>
  <c r="RR175" i="21"/>
  <c r="RR182" i="21" s="1"/>
  <c r="RR196" i="21"/>
  <c r="RP109" i="21"/>
  <c r="RP264" i="21" s="1"/>
  <c r="RP110" i="21"/>
  <c r="RP265" i="21" s="1"/>
  <c r="RP112" i="21"/>
  <c r="RP267" i="21" s="1"/>
  <c r="RP111" i="21"/>
  <c r="RP266" i="21" s="1"/>
  <c r="RQ115" i="21"/>
  <c r="RQ270" i="21" s="1"/>
  <c r="RQ101" i="21"/>
  <c r="RQ94" i="21"/>
  <c r="RS89" i="33"/>
  <c r="RS101" i="33" s="1"/>
  <c r="RS79" i="73" s="1"/>
  <c r="RR87" i="21"/>
  <c r="RD278" i="63"/>
  <c r="RD35" i="73" s="1"/>
  <c r="RD279" i="63"/>
  <c r="RD42" i="73" s="1"/>
  <c r="RD69" i="73" l="1"/>
  <c r="RB57" i="73"/>
  <c r="RG53" i="73"/>
  <c r="RG60" i="73"/>
  <c r="RF47" i="73"/>
  <c r="RF68" i="73"/>
  <c r="RB50" i="73"/>
  <c r="RD49" i="73"/>
  <c r="RD70" i="73"/>
  <c r="RC70" i="73"/>
  <c r="RE68" i="73"/>
  <c r="RE47" i="73"/>
  <c r="RG67" i="73"/>
  <c r="RG46" i="73"/>
  <c r="RC56" i="73"/>
  <c r="RC63" i="73"/>
  <c r="RD62" i="73"/>
  <c r="RD55" i="73"/>
  <c r="RD207" i="21"/>
  <c r="RF189" i="63"/>
  <c r="RF40" i="73" s="1"/>
  <c r="RG144" i="63"/>
  <c r="RG39" i="73" s="1"/>
  <c r="RG204" i="21"/>
  <c r="RF188" i="63"/>
  <c r="RF33" i="73" s="1"/>
  <c r="RC274" i="33"/>
  <c r="RC21" i="73" s="1"/>
  <c r="RE124" i="21"/>
  <c r="RE279" i="21" s="1"/>
  <c r="RE187" i="33"/>
  <c r="RE19" i="73" s="1"/>
  <c r="RE188" i="33"/>
  <c r="RE26" i="73" s="1"/>
  <c r="RE233" i="63"/>
  <c r="RE34" i="73" s="1"/>
  <c r="RF123" i="21"/>
  <c r="RF278" i="21" s="1"/>
  <c r="RC126" i="21"/>
  <c r="RC281" i="21" s="1"/>
  <c r="RE206" i="21"/>
  <c r="RF144" i="33"/>
  <c r="RF25" i="73" s="1"/>
  <c r="RD231" i="33"/>
  <c r="RD27" i="73" s="1"/>
  <c r="RD56" i="73" s="1"/>
  <c r="RD125" i="21"/>
  <c r="RD280" i="21" s="1"/>
  <c r="RC275" i="33"/>
  <c r="RC28" i="73" s="1"/>
  <c r="RF205" i="21"/>
  <c r="RH104" i="63"/>
  <c r="RH31" i="73" s="1"/>
  <c r="RH105" i="63"/>
  <c r="RH38" i="73" s="1"/>
  <c r="RE125" i="21"/>
  <c r="RI104" i="63"/>
  <c r="RI31" i="73" s="1"/>
  <c r="RG123" i="21"/>
  <c r="RH104" i="33"/>
  <c r="RH24" i="73" s="1"/>
  <c r="RH122" i="21"/>
  <c r="RH277" i="21" s="1"/>
  <c r="RH103" i="33"/>
  <c r="RH17" i="73" s="1"/>
  <c r="RS196" i="21"/>
  <c r="RS175" i="21"/>
  <c r="RS182" i="21" s="1"/>
  <c r="RR193" i="21"/>
  <c r="RR191" i="21"/>
  <c r="RR190" i="21"/>
  <c r="RR192" i="21"/>
  <c r="RT168" i="21"/>
  <c r="RU89" i="63"/>
  <c r="RU101" i="63" s="1"/>
  <c r="RU86" i="73" s="1"/>
  <c r="RQ109" i="21"/>
  <c r="RQ264" i="21" s="1"/>
  <c r="RQ110" i="21"/>
  <c r="RQ265" i="21" s="1"/>
  <c r="RQ112" i="21"/>
  <c r="RQ267" i="21" s="1"/>
  <c r="RQ111" i="21"/>
  <c r="RQ266" i="21" s="1"/>
  <c r="RT89" i="33"/>
  <c r="RT101" i="33" s="1"/>
  <c r="RT79" i="73" s="1"/>
  <c r="RS87" i="21"/>
  <c r="RR115" i="21"/>
  <c r="RR270" i="21" s="1"/>
  <c r="RR94" i="21"/>
  <c r="RR101" i="21"/>
  <c r="RF61" i="73" l="1"/>
  <c r="RF54" i="73"/>
  <c r="RH67" i="73"/>
  <c r="RH46" i="73"/>
  <c r="RC57" i="73"/>
  <c r="RC64" i="73"/>
  <c r="RC71" i="73"/>
  <c r="RC50" i="73"/>
  <c r="RE55" i="73"/>
  <c r="RE62" i="73"/>
  <c r="RH60" i="73"/>
  <c r="RH53" i="73"/>
  <c r="RE69" i="73"/>
  <c r="RE48" i="73"/>
  <c r="RD63" i="73"/>
  <c r="RG278" i="21"/>
  <c r="RF124" i="21"/>
  <c r="RF279" i="21" s="1"/>
  <c r="RE280" i="21"/>
  <c r="RF206" i="21"/>
  <c r="RF234" i="63"/>
  <c r="RF41" i="73" s="1"/>
  <c r="RF233" i="63"/>
  <c r="RF34" i="73" s="1"/>
  <c r="RE278" i="63"/>
  <c r="RE35" i="73" s="1"/>
  <c r="RF188" i="33"/>
  <c r="RF26" i="73" s="1"/>
  <c r="RF55" i="73" s="1"/>
  <c r="RD274" i="33"/>
  <c r="RD21" i="73" s="1"/>
  <c r="RF187" i="33"/>
  <c r="RF19" i="73" s="1"/>
  <c r="RD275" i="33"/>
  <c r="RD28" i="73" s="1"/>
  <c r="RI105" i="63"/>
  <c r="RI38" i="73" s="1"/>
  <c r="RG144" i="33"/>
  <c r="RG25" i="73" s="1"/>
  <c r="RH143" i="63"/>
  <c r="RH32" i="73" s="1"/>
  <c r="RE279" i="63"/>
  <c r="RE42" i="73" s="1"/>
  <c r="RE207" i="21"/>
  <c r="RG143" i="33"/>
  <c r="RG18" i="73" s="1"/>
  <c r="RG47" i="73" s="1"/>
  <c r="RI203" i="21"/>
  <c r="RE231" i="33"/>
  <c r="RE27" i="73" s="1"/>
  <c r="RE230" i="33"/>
  <c r="RE20" i="73" s="1"/>
  <c r="RD126" i="21"/>
  <c r="RD281" i="21" s="1"/>
  <c r="RG188" i="63"/>
  <c r="RG33" i="73" s="1"/>
  <c r="RG205" i="21"/>
  <c r="RH144" i="63"/>
  <c r="RH39" i="73" s="1"/>
  <c r="RG189" i="63"/>
  <c r="RG40" i="73" s="1"/>
  <c r="RH204" i="21"/>
  <c r="RI204" i="21"/>
  <c r="RJ203" i="21"/>
  <c r="RH123" i="21"/>
  <c r="RT175" i="21"/>
  <c r="RT182" i="21" s="1"/>
  <c r="RT196" i="21"/>
  <c r="RS191" i="21"/>
  <c r="RS190" i="21"/>
  <c r="RS192" i="21"/>
  <c r="RS193" i="21"/>
  <c r="RU168" i="21"/>
  <c r="RV89" i="63"/>
  <c r="RV101" i="63" s="1"/>
  <c r="RV86" i="73" s="1"/>
  <c r="RR109" i="21"/>
  <c r="RR264" i="21" s="1"/>
  <c r="RR110" i="21"/>
  <c r="RR265" i="21" s="1"/>
  <c r="RR112" i="21"/>
  <c r="RR267" i="21" s="1"/>
  <c r="RR111" i="21"/>
  <c r="RR266" i="21" s="1"/>
  <c r="RS115" i="21"/>
  <c r="RS270" i="21" s="1"/>
  <c r="RS101" i="21"/>
  <c r="RS94" i="21"/>
  <c r="RU89" i="33"/>
  <c r="RU101" i="33" s="1"/>
  <c r="RU79" i="73" s="1"/>
  <c r="RT87" i="21"/>
  <c r="RG61" i="73" l="1"/>
  <c r="RG54" i="73"/>
  <c r="RE49" i="73"/>
  <c r="RE70" i="73"/>
  <c r="RD57" i="73"/>
  <c r="RD64" i="73"/>
  <c r="RE63" i="73"/>
  <c r="RE56" i="73"/>
  <c r="RF48" i="73"/>
  <c r="RF69" i="73"/>
  <c r="RG68" i="73"/>
  <c r="RD50" i="73"/>
  <c r="RD71" i="73"/>
  <c r="RF62" i="73"/>
  <c r="RG234" i="63"/>
  <c r="RG41" i="73" s="1"/>
  <c r="RG124" i="21"/>
  <c r="RG279" i="21" s="1"/>
  <c r="RG206" i="21"/>
  <c r="RG233" i="63"/>
  <c r="RG34" i="73" s="1"/>
  <c r="RH205" i="21"/>
  <c r="RG187" i="33"/>
  <c r="RG19" i="73" s="1"/>
  <c r="RG188" i="33"/>
  <c r="RG26" i="73" s="1"/>
  <c r="RG55" i="73" s="1"/>
  <c r="RH144" i="33"/>
  <c r="RH25" i="73" s="1"/>
  <c r="RI143" i="63"/>
  <c r="RI32" i="73" s="1"/>
  <c r="RI144" i="63"/>
  <c r="RI39" i="73" s="1"/>
  <c r="RJ104" i="63"/>
  <c r="RJ31" i="73" s="1"/>
  <c r="RJ105" i="63"/>
  <c r="RJ38" i="73" s="1"/>
  <c r="RI104" i="33"/>
  <c r="RI24" i="73" s="1"/>
  <c r="RI103" i="33"/>
  <c r="RI17" i="73" s="1"/>
  <c r="RI122" i="21"/>
  <c r="RI277" i="21" s="1"/>
  <c r="RH278" i="21"/>
  <c r="RH189" i="63"/>
  <c r="RH40" i="73" s="1"/>
  <c r="RH188" i="63"/>
  <c r="RH33" i="73" s="1"/>
  <c r="RH143" i="33"/>
  <c r="RH18" i="73" s="1"/>
  <c r="RF207" i="21"/>
  <c r="RF279" i="63"/>
  <c r="RF42" i="73" s="1"/>
  <c r="RF278" i="63"/>
  <c r="RF35" i="73" s="1"/>
  <c r="RE126" i="21"/>
  <c r="RE281" i="21" s="1"/>
  <c r="RE274" i="33"/>
  <c r="RE21" i="73" s="1"/>
  <c r="RE50" i="73" s="1"/>
  <c r="RJ144" i="63"/>
  <c r="RJ39" i="73" s="1"/>
  <c r="RH233" i="63"/>
  <c r="RH34" i="73" s="1"/>
  <c r="RK104" i="63"/>
  <c r="RK31" i="73" s="1"/>
  <c r="RE275" i="33"/>
  <c r="RE28" i="73" s="1"/>
  <c r="RF230" i="33"/>
  <c r="RF20" i="73" s="1"/>
  <c r="RF231" i="33"/>
  <c r="RF27" i="73" s="1"/>
  <c r="RF125" i="21"/>
  <c r="RF280" i="21" s="1"/>
  <c r="RW89" i="63"/>
  <c r="RW101" i="63" s="1"/>
  <c r="RW86" i="73" s="1"/>
  <c r="RV168" i="21"/>
  <c r="RU175" i="21"/>
  <c r="RU182" i="21" s="1"/>
  <c r="RU196" i="21"/>
  <c r="RT190" i="21"/>
  <c r="RT192" i="21"/>
  <c r="RT193" i="21"/>
  <c r="RT191" i="21"/>
  <c r="RJ104" i="33"/>
  <c r="RJ24" i="73" s="1"/>
  <c r="RJ122" i="21"/>
  <c r="RJ277" i="21" s="1"/>
  <c r="RV89" i="33"/>
  <c r="RV101" i="33" s="1"/>
  <c r="RV79" i="73" s="1"/>
  <c r="RU87" i="21"/>
  <c r="RS109" i="21"/>
  <c r="RS264" i="21" s="1"/>
  <c r="RS110" i="21"/>
  <c r="RS265" i="21" s="1"/>
  <c r="RS111" i="21"/>
  <c r="RS266" i="21" s="1"/>
  <c r="RS112" i="21"/>
  <c r="RS267" i="21" s="1"/>
  <c r="RT115" i="21"/>
  <c r="RT270" i="21" s="1"/>
  <c r="RT94" i="21"/>
  <c r="RT101" i="21"/>
  <c r="RG69" i="73" l="1"/>
  <c r="RG48" i="73"/>
  <c r="RF70" i="73"/>
  <c r="RF49" i="73"/>
  <c r="RI60" i="73"/>
  <c r="RI53" i="73"/>
  <c r="RG62" i="73"/>
  <c r="RF56" i="73"/>
  <c r="RF63" i="73"/>
  <c r="RJ53" i="73"/>
  <c r="RJ60" i="73"/>
  <c r="RH54" i="73"/>
  <c r="RH61" i="73"/>
  <c r="RE71" i="73"/>
  <c r="RI46" i="73"/>
  <c r="RI67" i="73"/>
  <c r="RE64" i="73"/>
  <c r="RE57" i="73"/>
  <c r="RH47" i="73"/>
  <c r="RH68" i="73"/>
  <c r="RG278" i="63"/>
  <c r="RG35" i="73" s="1"/>
  <c r="RG207" i="21"/>
  <c r="RI189" i="63"/>
  <c r="RI40" i="73" s="1"/>
  <c r="RI143" i="33"/>
  <c r="RI18" i="73" s="1"/>
  <c r="RG279" i="63"/>
  <c r="RG42" i="73" s="1"/>
  <c r="RJ204" i="21"/>
  <c r="RJ143" i="63"/>
  <c r="RJ32" i="73" s="1"/>
  <c r="RI188" i="63"/>
  <c r="RI33" i="73" s="1"/>
  <c r="RI205" i="21"/>
  <c r="RK105" i="63"/>
  <c r="RK38" i="73" s="1"/>
  <c r="RK203" i="21"/>
  <c r="RH234" i="63"/>
  <c r="RH41" i="73" s="1"/>
  <c r="RF274" i="33"/>
  <c r="RF21" i="73" s="1"/>
  <c r="RI123" i="21"/>
  <c r="RI278" i="21" s="1"/>
  <c r="RI144" i="33"/>
  <c r="RI25" i="73" s="1"/>
  <c r="RI61" i="73" s="1"/>
  <c r="RH206" i="21"/>
  <c r="RH187" i="33"/>
  <c r="RH19" i="73" s="1"/>
  <c r="RH48" i="73" s="1"/>
  <c r="RJ103" i="33"/>
  <c r="RJ17" i="73" s="1"/>
  <c r="RJ46" i="73" s="1"/>
  <c r="RF275" i="33"/>
  <c r="RF28" i="73" s="1"/>
  <c r="RH124" i="21"/>
  <c r="RH279" i="21" s="1"/>
  <c r="RG230" i="33"/>
  <c r="RG20" i="73" s="1"/>
  <c r="RH231" i="33"/>
  <c r="RH27" i="73" s="1"/>
  <c r="RH63" i="73" s="1"/>
  <c r="RG231" i="33"/>
  <c r="RG27" i="73" s="1"/>
  <c r="RG125" i="21"/>
  <c r="RG280" i="21" s="1"/>
  <c r="RL203" i="21"/>
  <c r="RH188" i="33"/>
  <c r="RH26" i="73" s="1"/>
  <c r="RF126" i="21"/>
  <c r="RF281" i="21" s="1"/>
  <c r="RV196" i="21"/>
  <c r="RV175" i="21"/>
  <c r="RV182" i="21" s="1"/>
  <c r="RU190" i="21"/>
  <c r="RU193" i="21"/>
  <c r="RU192" i="21"/>
  <c r="RU191" i="21"/>
  <c r="RX89" i="63"/>
  <c r="RX101" i="63" s="1"/>
  <c r="RX86" i="73" s="1"/>
  <c r="RW168" i="21"/>
  <c r="RT109" i="21"/>
  <c r="RT264" i="21" s="1"/>
  <c r="RT110" i="21"/>
  <c r="RT265" i="21" s="1"/>
  <c r="RT112" i="21"/>
  <c r="RT267" i="21" s="1"/>
  <c r="RT111" i="21"/>
  <c r="RT266" i="21" s="1"/>
  <c r="RU115" i="21"/>
  <c r="RU270" i="21" s="1"/>
  <c r="RU94" i="21"/>
  <c r="RU101" i="21"/>
  <c r="RW89" i="33"/>
  <c r="RW101" i="33" s="1"/>
  <c r="RW79" i="73" s="1"/>
  <c r="RV87" i="21"/>
  <c r="RH69" i="73" l="1"/>
  <c r="RG63" i="73"/>
  <c r="RG56" i="73"/>
  <c r="RI54" i="73"/>
  <c r="RF50" i="73"/>
  <c r="RF71" i="73"/>
  <c r="RF57" i="73"/>
  <c r="RF64" i="73"/>
  <c r="RJ67" i="73"/>
  <c r="RG49" i="73"/>
  <c r="RG70" i="73"/>
  <c r="RH56" i="73"/>
  <c r="RI68" i="73"/>
  <c r="RI47" i="73"/>
  <c r="RH62" i="73"/>
  <c r="RH55" i="73"/>
  <c r="RI206" i="21"/>
  <c r="RH279" i="63"/>
  <c r="RH42" i="73" s="1"/>
  <c r="RG275" i="33"/>
  <c r="RG28" i="73" s="1"/>
  <c r="RK144" i="63"/>
  <c r="RK39" i="73" s="1"/>
  <c r="RI233" i="63"/>
  <c r="RI34" i="73" s="1"/>
  <c r="RK143" i="63"/>
  <c r="RK32" i="73" s="1"/>
  <c r="RJ188" i="63"/>
  <c r="RJ33" i="73" s="1"/>
  <c r="RK204" i="21"/>
  <c r="RJ205" i="21"/>
  <c r="RJ189" i="63"/>
  <c r="RJ40" i="73" s="1"/>
  <c r="RI234" i="63"/>
  <c r="RI41" i="73" s="1"/>
  <c r="RH278" i="63"/>
  <c r="RH35" i="73" s="1"/>
  <c r="RL105" i="63"/>
  <c r="RL38" i="73" s="1"/>
  <c r="RH207" i="21"/>
  <c r="RL104" i="63"/>
  <c r="RL31" i="73" s="1"/>
  <c r="RK103" i="33"/>
  <c r="RK17" i="73" s="1"/>
  <c r="RG126" i="21"/>
  <c r="RG281" i="21" s="1"/>
  <c r="RG274" i="33"/>
  <c r="RG21" i="73" s="1"/>
  <c r="RI187" i="33"/>
  <c r="RI19" i="73" s="1"/>
  <c r="RK122" i="21"/>
  <c r="RK277" i="21" s="1"/>
  <c r="RK104" i="33"/>
  <c r="RK24" i="73" s="1"/>
  <c r="RL143" i="63"/>
  <c r="RL32" i="73" s="1"/>
  <c r="RJ144" i="33"/>
  <c r="RJ25" i="73" s="1"/>
  <c r="RJ54" i="73" s="1"/>
  <c r="RH125" i="21"/>
  <c r="RH280" i="21" s="1"/>
  <c r="RJ123" i="21"/>
  <c r="RJ278" i="21" s="1"/>
  <c r="RI124" i="21"/>
  <c r="RI279" i="21" s="1"/>
  <c r="RH230" i="33"/>
  <c r="RH20" i="73" s="1"/>
  <c r="RI188" i="33"/>
  <c r="RI26" i="73" s="1"/>
  <c r="RJ143" i="33"/>
  <c r="RJ18" i="73" s="1"/>
  <c r="RM203" i="21"/>
  <c r="RI125" i="21"/>
  <c r="RV191" i="21"/>
  <c r="RV190" i="21"/>
  <c r="RV192" i="21"/>
  <c r="RV193" i="21"/>
  <c r="RY89" i="63"/>
  <c r="RY101" i="63" s="1"/>
  <c r="RY86" i="73" s="1"/>
  <c r="RX168" i="21"/>
  <c r="RW196" i="21"/>
  <c r="RW175" i="21"/>
  <c r="RW182" i="21" s="1"/>
  <c r="RX89" i="33"/>
  <c r="RX101" i="33" s="1"/>
  <c r="RX79" i="73" s="1"/>
  <c r="RW87" i="21"/>
  <c r="RV115" i="21"/>
  <c r="RV270" i="21" s="1"/>
  <c r="RV101" i="21"/>
  <c r="RV94" i="21"/>
  <c r="RU109" i="21"/>
  <c r="RU264" i="21" s="1"/>
  <c r="RU110" i="21"/>
  <c r="RU265" i="21" s="1"/>
  <c r="RU112" i="21"/>
  <c r="RU267" i="21" s="1"/>
  <c r="RU111" i="21"/>
  <c r="RU266" i="21" s="1"/>
  <c r="RI280" i="21" l="1"/>
  <c r="RK46" i="73"/>
  <c r="RK67" i="73"/>
  <c r="RJ47" i="73"/>
  <c r="RJ68" i="73"/>
  <c r="RK53" i="73"/>
  <c r="RK60" i="73"/>
  <c r="RI62" i="73"/>
  <c r="RI55" i="73"/>
  <c r="RH70" i="73"/>
  <c r="RH49" i="73"/>
  <c r="RI69" i="73"/>
  <c r="RI48" i="73"/>
  <c r="RG57" i="73"/>
  <c r="RG64" i="73"/>
  <c r="RJ61" i="73"/>
  <c r="RG71" i="73"/>
  <c r="RG50" i="73"/>
  <c r="RJ206" i="21"/>
  <c r="RJ234" i="63"/>
  <c r="RJ41" i="73" s="1"/>
  <c r="RJ233" i="63"/>
  <c r="RJ34" i="73" s="1"/>
  <c r="RN104" i="63"/>
  <c r="RN31" i="73" s="1"/>
  <c r="RJ187" i="33"/>
  <c r="RJ19" i="73" s="1"/>
  <c r="RK189" i="63"/>
  <c r="RK40" i="73" s="1"/>
  <c r="RK205" i="21"/>
  <c r="RM105" i="63"/>
  <c r="RM38" i="73" s="1"/>
  <c r="RM143" i="63"/>
  <c r="RM32" i="73" s="1"/>
  <c r="RJ124" i="21"/>
  <c r="RJ279" i="21" s="1"/>
  <c r="RH274" i="33"/>
  <c r="RH21" i="73" s="1"/>
  <c r="RH50" i="73" s="1"/>
  <c r="RJ188" i="33"/>
  <c r="RJ26" i="73" s="1"/>
  <c r="RH126" i="21"/>
  <c r="RH281" i="21" s="1"/>
  <c r="RH275" i="33"/>
  <c r="RH28" i="73" s="1"/>
  <c r="RL144" i="63"/>
  <c r="RL39" i="73" s="1"/>
  <c r="RL204" i="21"/>
  <c r="RL104" i="33"/>
  <c r="RL24" i="73" s="1"/>
  <c r="RM104" i="63"/>
  <c r="RM31" i="73" s="1"/>
  <c r="RI207" i="21"/>
  <c r="RI231" i="33"/>
  <c r="RI27" i="73" s="1"/>
  <c r="RI230" i="33"/>
  <c r="RI20" i="73" s="1"/>
  <c r="RI279" i="63"/>
  <c r="RI42" i="73" s="1"/>
  <c r="RI278" i="63"/>
  <c r="RI35" i="73" s="1"/>
  <c r="RL122" i="21"/>
  <c r="RL277" i="21" s="1"/>
  <c r="RK188" i="63"/>
  <c r="RK33" i="73" s="1"/>
  <c r="RL103" i="33"/>
  <c r="RL17" i="73" s="1"/>
  <c r="RL46" i="73" s="1"/>
  <c r="RK144" i="33"/>
  <c r="RK25" i="73" s="1"/>
  <c r="RK143" i="33"/>
  <c r="RK18" i="73" s="1"/>
  <c r="RK68" i="73" s="1"/>
  <c r="RK123" i="21"/>
  <c r="RK278" i="21" s="1"/>
  <c r="RJ125" i="21"/>
  <c r="RW190" i="21"/>
  <c r="RW193" i="21"/>
  <c r="RW192" i="21"/>
  <c r="RW191" i="21"/>
  <c r="RM103" i="33"/>
  <c r="RM17" i="73" s="1"/>
  <c r="RM104" i="33"/>
  <c r="RM24" i="73" s="1"/>
  <c r="RM122" i="21"/>
  <c r="RM277" i="21" s="1"/>
  <c r="RY168" i="21"/>
  <c r="RZ89" i="63"/>
  <c r="RZ101" i="63" s="1"/>
  <c r="RZ86" i="73" s="1"/>
  <c r="RX175" i="21"/>
  <c r="RX182" i="21" s="1"/>
  <c r="RX196" i="21"/>
  <c r="RV109" i="21"/>
  <c r="RV264" i="21" s="1"/>
  <c r="RV110" i="21"/>
  <c r="RV265" i="21" s="1"/>
  <c r="RV112" i="21"/>
  <c r="RV267" i="21" s="1"/>
  <c r="RV111" i="21"/>
  <c r="RV266" i="21" s="1"/>
  <c r="RW115" i="21"/>
  <c r="RW270" i="21" s="1"/>
  <c r="RW94" i="21"/>
  <c r="RW101" i="21"/>
  <c r="RY89" i="33"/>
  <c r="RY101" i="33" s="1"/>
  <c r="RY79" i="73" s="1"/>
  <c r="RX87" i="21"/>
  <c r="RL67" i="73" l="1"/>
  <c r="RM46" i="73"/>
  <c r="RH71" i="73"/>
  <c r="RM67" i="73"/>
  <c r="RK61" i="73"/>
  <c r="RK54" i="73"/>
  <c r="RH64" i="73"/>
  <c r="RH57" i="73"/>
  <c r="RK47" i="73"/>
  <c r="RI70" i="73"/>
  <c r="RI49" i="73"/>
  <c r="RJ69" i="73"/>
  <c r="RJ48" i="73"/>
  <c r="RL53" i="73"/>
  <c r="RL60" i="73"/>
  <c r="RM53" i="73"/>
  <c r="RM60" i="73"/>
  <c r="RI63" i="73"/>
  <c r="RI56" i="73"/>
  <c r="RJ62" i="73"/>
  <c r="RJ55" i="73"/>
  <c r="RJ280" i="21"/>
  <c r="RI126" i="21"/>
  <c r="RI281" i="21" s="1"/>
  <c r="RI275" i="33"/>
  <c r="RI28" i="73" s="1"/>
  <c r="RI57" i="73" s="1"/>
  <c r="RN203" i="21"/>
  <c r="RN105" i="63"/>
  <c r="RN38" i="73" s="1"/>
  <c r="RL143" i="33"/>
  <c r="RL18" i="73" s="1"/>
  <c r="RL123" i="21"/>
  <c r="RL278" i="21" s="1"/>
  <c r="RM204" i="21"/>
  <c r="RL144" i="33"/>
  <c r="RL25" i="73" s="1"/>
  <c r="RM144" i="63"/>
  <c r="RM39" i="73" s="1"/>
  <c r="RK234" i="63"/>
  <c r="RK41" i="73" s="1"/>
  <c r="RL189" i="63"/>
  <c r="RL40" i="73" s="1"/>
  <c r="RL188" i="63"/>
  <c r="RL33" i="73" s="1"/>
  <c r="RI274" i="33"/>
  <c r="RI21" i="73" s="1"/>
  <c r="RK233" i="63"/>
  <c r="RK34" i="73" s="1"/>
  <c r="RL205" i="21"/>
  <c r="RJ207" i="21"/>
  <c r="RK206" i="21"/>
  <c r="RJ279" i="63"/>
  <c r="RJ42" i="73" s="1"/>
  <c r="RJ278" i="63"/>
  <c r="RJ35" i="73" s="1"/>
  <c r="RK124" i="21"/>
  <c r="RK279" i="21" s="1"/>
  <c r="RK188" i="33"/>
  <c r="RK26" i="73" s="1"/>
  <c r="RK62" i="73" s="1"/>
  <c r="RK187" i="33"/>
  <c r="RK19" i="73" s="1"/>
  <c r="RK125" i="21"/>
  <c r="RN143" i="63"/>
  <c r="RN32" i="73" s="1"/>
  <c r="RJ231" i="33"/>
  <c r="RJ27" i="73" s="1"/>
  <c r="RJ230" i="33"/>
  <c r="RJ20" i="73" s="1"/>
  <c r="RX190" i="21"/>
  <c r="RX192" i="21"/>
  <c r="RX193" i="21"/>
  <c r="RX191" i="21"/>
  <c r="SA89" i="63"/>
  <c r="SA101" i="63" s="1"/>
  <c r="SA86" i="73" s="1"/>
  <c r="RZ168" i="21"/>
  <c r="RN103" i="33"/>
  <c r="RN17" i="73" s="1"/>
  <c r="RN46" i="73" s="1"/>
  <c r="RY175" i="21"/>
  <c r="RY182" i="21" s="1"/>
  <c r="RY196" i="21"/>
  <c r="RX115" i="21"/>
  <c r="RX270" i="21" s="1"/>
  <c r="RX101" i="21"/>
  <c r="RX94" i="21"/>
  <c r="RZ89" i="33"/>
  <c r="RZ101" i="33" s="1"/>
  <c r="RZ79" i="73" s="1"/>
  <c r="RY87" i="21"/>
  <c r="RW109" i="21"/>
  <c r="RW264" i="21" s="1"/>
  <c r="RW110" i="21"/>
  <c r="RW265" i="21" s="1"/>
  <c r="RW111" i="21"/>
  <c r="RW266" i="21" s="1"/>
  <c r="RW112" i="21"/>
  <c r="RW267" i="21" s="1"/>
  <c r="RK55" i="73" l="1"/>
  <c r="RI64" i="73"/>
  <c r="RJ70" i="73"/>
  <c r="RJ49" i="73"/>
  <c r="RJ63" i="73"/>
  <c r="RJ56" i="73"/>
  <c r="RL61" i="73"/>
  <c r="RL54" i="73"/>
  <c r="RK69" i="73"/>
  <c r="RK48" i="73"/>
  <c r="RI71" i="73"/>
  <c r="RI50" i="73"/>
  <c r="RL68" i="73"/>
  <c r="RL47" i="73"/>
  <c r="RN67" i="73"/>
  <c r="RJ126" i="21"/>
  <c r="RJ281" i="21" s="1"/>
  <c r="RJ275" i="33"/>
  <c r="RJ28" i="73" s="1"/>
  <c r="RL124" i="21"/>
  <c r="RL279" i="21" s="1"/>
  <c r="RM233" i="63"/>
  <c r="RM34" i="73" s="1"/>
  <c r="RO105" i="63"/>
  <c r="RO38" i="73" s="1"/>
  <c r="RK278" i="63"/>
  <c r="RK35" i="73" s="1"/>
  <c r="RP104" i="63"/>
  <c r="RP31" i="73" s="1"/>
  <c r="RK207" i="21"/>
  <c r="RM205" i="21"/>
  <c r="RM189" i="63"/>
  <c r="RM40" i="73" s="1"/>
  <c r="RK280" i="21"/>
  <c r="RL188" i="33"/>
  <c r="RL26" i="73" s="1"/>
  <c r="RL62" i="73" s="1"/>
  <c r="RM188" i="63"/>
  <c r="RM33" i="73" s="1"/>
  <c r="RK279" i="63"/>
  <c r="RK42" i="73" s="1"/>
  <c r="RL187" i="33"/>
  <c r="RL19" i="73" s="1"/>
  <c r="RN204" i="21"/>
  <c r="RN104" i="33"/>
  <c r="RN24" i="73" s="1"/>
  <c r="RN144" i="63"/>
  <c r="RN39" i="73" s="1"/>
  <c r="RK230" i="33"/>
  <c r="RK20" i="73" s="1"/>
  <c r="RK49" i="73" s="1"/>
  <c r="RN122" i="21"/>
  <c r="RN277" i="21" s="1"/>
  <c r="RK231" i="33"/>
  <c r="RK27" i="73" s="1"/>
  <c r="RK56" i="73" s="1"/>
  <c r="RJ274" i="33"/>
  <c r="RJ21" i="73" s="1"/>
  <c r="RL233" i="63"/>
  <c r="RL34" i="73" s="1"/>
  <c r="RL234" i="63"/>
  <c r="RL41" i="73" s="1"/>
  <c r="RO104" i="63"/>
  <c r="RO31" i="73" s="1"/>
  <c r="RO203" i="21"/>
  <c r="RL206" i="21"/>
  <c r="RM123" i="21"/>
  <c r="RM278" i="21" s="1"/>
  <c r="RM143" i="33"/>
  <c r="RM18" i="73" s="1"/>
  <c r="RM144" i="33"/>
  <c r="RM25" i="73" s="1"/>
  <c r="RZ175" i="21"/>
  <c r="RZ182" i="21" s="1"/>
  <c r="RZ196" i="21"/>
  <c r="RO122" i="21"/>
  <c r="RO104" i="33"/>
  <c r="RO24" i="73" s="1"/>
  <c r="RO103" i="33"/>
  <c r="RO17" i="73" s="1"/>
  <c r="RY190" i="21"/>
  <c r="RY192" i="21"/>
  <c r="RY191" i="21"/>
  <c r="RY193" i="21"/>
  <c r="SB89" i="63"/>
  <c r="SB101" i="63" s="1"/>
  <c r="SB86" i="73" s="1"/>
  <c r="SA168" i="21"/>
  <c r="RY115" i="21"/>
  <c r="RY270" i="21" s="1"/>
  <c r="RY94" i="21"/>
  <c r="RY101" i="21"/>
  <c r="SA89" i="33"/>
  <c r="SA101" i="33" s="1"/>
  <c r="SA79" i="73" s="1"/>
  <c r="RZ87" i="21"/>
  <c r="RX109" i="21"/>
  <c r="RX264" i="21" s="1"/>
  <c r="RX110" i="21"/>
  <c r="RX265" i="21" s="1"/>
  <c r="RX111" i="21"/>
  <c r="RX266" i="21" s="1"/>
  <c r="RX112" i="21"/>
  <c r="RX267" i="21" s="1"/>
  <c r="RL55" i="73" l="1"/>
  <c r="RL69" i="73"/>
  <c r="RL48" i="73"/>
  <c r="RM68" i="73"/>
  <c r="RM47" i="73"/>
  <c r="RM54" i="73"/>
  <c r="RM61" i="73"/>
  <c r="RO46" i="73"/>
  <c r="RO67" i="73"/>
  <c r="RK70" i="73"/>
  <c r="RJ50" i="73"/>
  <c r="RJ71" i="73"/>
  <c r="RO60" i="73"/>
  <c r="RO53" i="73"/>
  <c r="RJ64" i="73"/>
  <c r="RJ57" i="73"/>
  <c r="RK63" i="73"/>
  <c r="RN60" i="73"/>
  <c r="RN53" i="73"/>
  <c r="RN188" i="63"/>
  <c r="RN33" i="73" s="1"/>
  <c r="RN189" i="63"/>
  <c r="RN40" i="73" s="1"/>
  <c r="RN144" i="33"/>
  <c r="RN25" i="73" s="1"/>
  <c r="RN143" i="33"/>
  <c r="RN18" i="73" s="1"/>
  <c r="RN47" i="73" s="1"/>
  <c r="RO144" i="63"/>
  <c r="RO39" i="73" s="1"/>
  <c r="RM206" i="21"/>
  <c r="RM188" i="33"/>
  <c r="RM26" i="73" s="1"/>
  <c r="RL207" i="21"/>
  <c r="RM187" i="33"/>
  <c r="RM19" i="73" s="1"/>
  <c r="RL279" i="63"/>
  <c r="RL42" i="73" s="1"/>
  <c r="RM234" i="63"/>
  <c r="RM41" i="73" s="1"/>
  <c r="RM124" i="21"/>
  <c r="RM279" i="21" s="1"/>
  <c r="RL278" i="63"/>
  <c r="RL35" i="73" s="1"/>
  <c r="RN205" i="21"/>
  <c r="RP105" i="63"/>
  <c r="RP38" i="73" s="1"/>
  <c r="RP203" i="21"/>
  <c r="RO204" i="21"/>
  <c r="RK126" i="21"/>
  <c r="RK281" i="21" s="1"/>
  <c r="RN123" i="21"/>
  <c r="RN278" i="21" s="1"/>
  <c r="RK275" i="33"/>
  <c r="RK28" i="73" s="1"/>
  <c r="RO143" i="63"/>
  <c r="RO32" i="73" s="1"/>
  <c r="RO277" i="21"/>
  <c r="RL125" i="21"/>
  <c r="RL280" i="21" s="1"/>
  <c r="RL230" i="33"/>
  <c r="RL20" i="73" s="1"/>
  <c r="RK274" i="33"/>
  <c r="RK21" i="73" s="1"/>
  <c r="RL231" i="33"/>
  <c r="RL27" i="73" s="1"/>
  <c r="SA175" i="21"/>
  <c r="SA182" i="21" s="1"/>
  <c r="SA196" i="21"/>
  <c r="SB168" i="21"/>
  <c r="SC89" i="63"/>
  <c r="SC101" i="63" s="1"/>
  <c r="SC86" i="73" s="1"/>
  <c r="RZ192" i="21"/>
  <c r="RZ191" i="21"/>
  <c r="RZ190" i="21"/>
  <c r="RZ193" i="21"/>
  <c r="RP104" i="33"/>
  <c r="RP24" i="73" s="1"/>
  <c r="RP103" i="33"/>
  <c r="RP17" i="73" s="1"/>
  <c r="RP122" i="21"/>
  <c r="SB89" i="33"/>
  <c r="SB101" i="33" s="1"/>
  <c r="SB79" i="73" s="1"/>
  <c r="SA87" i="21"/>
  <c r="RZ115" i="21"/>
  <c r="RZ270" i="21" s="1"/>
  <c r="RZ94" i="21"/>
  <c r="RZ101" i="21"/>
  <c r="RY109" i="21"/>
  <c r="RY264" i="21" s="1"/>
  <c r="RY110" i="21"/>
  <c r="RY265" i="21" s="1"/>
  <c r="RY111" i="21"/>
  <c r="RY266" i="21" s="1"/>
  <c r="RY112" i="21"/>
  <c r="RY267" i="21" s="1"/>
  <c r="RN54" i="73" l="1"/>
  <c r="RN61" i="73"/>
  <c r="RL63" i="73"/>
  <c r="RL56" i="73"/>
  <c r="RP67" i="73"/>
  <c r="RP46" i="73"/>
  <c r="RP53" i="73"/>
  <c r="RP60" i="73"/>
  <c r="RN68" i="73"/>
  <c r="RK71" i="73"/>
  <c r="RK50" i="73"/>
  <c r="RM69" i="73"/>
  <c r="RM48" i="73"/>
  <c r="RL70" i="73"/>
  <c r="RL49" i="73"/>
  <c r="RK64" i="73"/>
  <c r="RK57" i="73"/>
  <c r="RM62" i="73"/>
  <c r="RM55" i="73"/>
  <c r="RP144" i="63"/>
  <c r="RP39" i="73" s="1"/>
  <c r="RL126" i="21"/>
  <c r="RL281" i="21" s="1"/>
  <c r="RO205" i="21"/>
  <c r="RP277" i="21"/>
  <c r="RM279" i="63"/>
  <c r="RM42" i="73" s="1"/>
  <c r="RL275" i="33"/>
  <c r="RL28" i="73" s="1"/>
  <c r="RO189" i="63"/>
  <c r="RO40" i="73" s="1"/>
  <c r="RO123" i="21"/>
  <c r="RO278" i="21" s="1"/>
  <c r="RN206" i="21"/>
  <c r="RO188" i="63"/>
  <c r="RO33" i="73" s="1"/>
  <c r="RN233" i="63"/>
  <c r="RN34" i="73" s="1"/>
  <c r="RO143" i="33"/>
  <c r="RO18" i="73" s="1"/>
  <c r="RO47" i="73" s="1"/>
  <c r="RO144" i="33"/>
  <c r="RO25" i="73" s="1"/>
  <c r="RN234" i="63"/>
  <c r="RN41" i="73" s="1"/>
  <c r="RM207" i="21"/>
  <c r="RM278" i="63"/>
  <c r="RM35" i="73" s="1"/>
  <c r="RO234" i="63"/>
  <c r="RO41" i="73" s="1"/>
  <c r="RP143" i="33"/>
  <c r="RP18" i="73" s="1"/>
  <c r="RM231" i="33"/>
  <c r="RM27" i="73" s="1"/>
  <c r="RM230" i="33"/>
  <c r="RM20" i="73" s="1"/>
  <c r="RM125" i="21"/>
  <c r="RM280" i="21" s="1"/>
  <c r="RL274" i="33"/>
  <c r="RL21" i="73" s="1"/>
  <c r="RQ203" i="21"/>
  <c r="RQ104" i="63"/>
  <c r="RQ31" i="73" s="1"/>
  <c r="RP204" i="21"/>
  <c r="RQ105" i="63"/>
  <c r="RQ38" i="73" s="1"/>
  <c r="RP143" i="63"/>
  <c r="RP32" i="73" s="1"/>
  <c r="RN231" i="33"/>
  <c r="RN27" i="73" s="1"/>
  <c r="RR203" i="21"/>
  <c r="RN124" i="21"/>
  <c r="RN279" i="21" s="1"/>
  <c r="RN187" i="33"/>
  <c r="RN19" i="73" s="1"/>
  <c r="RN69" i="73" s="1"/>
  <c r="RN188" i="33"/>
  <c r="RN26" i="73" s="1"/>
  <c r="SB175" i="21"/>
  <c r="SB182" i="21" s="1"/>
  <c r="SB196" i="21"/>
  <c r="SC168" i="21"/>
  <c r="SD89" i="63"/>
  <c r="SD101" i="63" s="1"/>
  <c r="SD86" i="73" s="1"/>
  <c r="SA191" i="21"/>
  <c r="SA190" i="21"/>
  <c r="SA192" i="21"/>
  <c r="SA193" i="21"/>
  <c r="RQ122" i="21"/>
  <c r="RQ104" i="33"/>
  <c r="RQ24" i="73" s="1"/>
  <c r="RQ103" i="33"/>
  <c r="RQ17" i="73" s="1"/>
  <c r="RZ109" i="21"/>
  <c r="RZ264" i="21" s="1"/>
  <c r="RZ110" i="21"/>
  <c r="RZ265" i="21" s="1"/>
  <c r="RZ112" i="21"/>
  <c r="RZ267" i="21" s="1"/>
  <c r="RZ111" i="21"/>
  <c r="RZ266" i="21" s="1"/>
  <c r="SC89" i="33"/>
  <c r="SC101" i="33" s="1"/>
  <c r="SC79" i="73" s="1"/>
  <c r="SB87" i="21"/>
  <c r="SA115" i="21"/>
  <c r="SA270" i="21" s="1"/>
  <c r="SA94" i="21"/>
  <c r="SA101" i="21"/>
  <c r="RP68" i="73" l="1"/>
  <c r="RP47" i="73"/>
  <c r="RN62" i="73"/>
  <c r="RN55" i="73"/>
  <c r="RM63" i="73"/>
  <c r="RM56" i="73"/>
  <c r="RQ60" i="73"/>
  <c r="RQ53" i="73"/>
  <c r="RL71" i="73"/>
  <c r="RL50" i="73"/>
  <c r="RL64" i="73"/>
  <c r="RL57" i="73"/>
  <c r="RQ46" i="73"/>
  <c r="RQ67" i="73"/>
  <c r="RO61" i="73"/>
  <c r="RO54" i="73"/>
  <c r="RN48" i="73"/>
  <c r="RN56" i="73"/>
  <c r="RN63" i="73"/>
  <c r="RM70" i="73"/>
  <c r="RM49" i="73"/>
  <c r="RO68" i="73"/>
  <c r="RP189" i="63"/>
  <c r="RP40" i="73" s="1"/>
  <c r="RN278" i="63"/>
  <c r="RN35" i="73" s="1"/>
  <c r="RO206" i="21"/>
  <c r="RN207" i="21"/>
  <c r="RO233" i="63"/>
  <c r="RO34" i="73" s="1"/>
  <c r="RP188" i="63"/>
  <c r="RP33" i="73" s="1"/>
  <c r="RN279" i="63"/>
  <c r="RN42" i="73" s="1"/>
  <c r="RP205" i="21"/>
  <c r="RQ143" i="63"/>
  <c r="RQ32" i="73" s="1"/>
  <c r="RQ277" i="21"/>
  <c r="RQ144" i="63"/>
  <c r="RQ39" i="73" s="1"/>
  <c r="RQ204" i="21"/>
  <c r="RP123" i="21"/>
  <c r="RP278" i="21" s="1"/>
  <c r="RP144" i="33"/>
  <c r="RP25" i="73" s="1"/>
  <c r="RO230" i="33"/>
  <c r="RO20" i="73" s="1"/>
  <c r="RN125" i="21"/>
  <c r="RN280" i="21" s="1"/>
  <c r="RR104" i="63"/>
  <c r="RR31" i="73" s="1"/>
  <c r="RO188" i="33"/>
  <c r="RO26" i="73" s="1"/>
  <c r="RO55" i="73" s="1"/>
  <c r="RM126" i="21"/>
  <c r="RM281" i="21" s="1"/>
  <c r="RR105" i="63"/>
  <c r="RR38" i="73" s="1"/>
  <c r="RO187" i="33"/>
  <c r="RO19" i="73" s="1"/>
  <c r="RO124" i="21"/>
  <c r="RO279" i="21" s="1"/>
  <c r="RM275" i="33"/>
  <c r="RM28" i="73" s="1"/>
  <c r="RM274" i="33"/>
  <c r="RM21" i="73" s="1"/>
  <c r="RM50" i="73" s="1"/>
  <c r="RR122" i="21"/>
  <c r="RR277" i="21" s="1"/>
  <c r="RN230" i="33"/>
  <c r="RN20" i="73" s="1"/>
  <c r="RS105" i="63"/>
  <c r="RS38" i="73" s="1"/>
  <c r="SE89" i="63"/>
  <c r="SE101" i="63" s="1"/>
  <c r="SE86" i="73" s="1"/>
  <c r="SD168" i="21"/>
  <c r="SB191" i="21"/>
  <c r="SB190" i="21"/>
  <c r="SB192" i="21"/>
  <c r="SB193" i="21"/>
  <c r="SC175" i="21"/>
  <c r="SC182" i="21" s="1"/>
  <c r="SC196" i="21"/>
  <c r="SD89" i="33"/>
  <c r="SD101" i="33" s="1"/>
  <c r="SD79" i="73" s="1"/>
  <c r="SC87" i="21"/>
  <c r="SA109" i="21"/>
  <c r="SA264" i="21" s="1"/>
  <c r="SA112" i="21"/>
  <c r="SA267" i="21" s="1"/>
  <c r="SA110" i="21"/>
  <c r="SA265" i="21" s="1"/>
  <c r="SA111" i="21"/>
  <c r="SA266" i="21" s="1"/>
  <c r="SB115" i="21"/>
  <c r="SB270" i="21" s="1"/>
  <c r="SB101" i="21"/>
  <c r="SB94" i="21"/>
  <c r="RO62" i="73" l="1"/>
  <c r="RP54" i="73"/>
  <c r="RP61" i="73"/>
  <c r="RO48" i="73"/>
  <c r="RO69" i="73"/>
  <c r="RO49" i="73"/>
  <c r="RO70" i="73"/>
  <c r="RM64" i="73"/>
  <c r="RM57" i="73"/>
  <c r="RN49" i="73"/>
  <c r="RN70" i="73"/>
  <c r="RM71" i="73"/>
  <c r="RQ144" i="33"/>
  <c r="RQ25" i="73" s="1"/>
  <c r="RQ54" i="73" s="1"/>
  <c r="RQ189" i="63"/>
  <c r="RQ40" i="73" s="1"/>
  <c r="RP206" i="21"/>
  <c r="RO125" i="21"/>
  <c r="RO280" i="21" s="1"/>
  <c r="RP188" i="33"/>
  <c r="RP26" i="73" s="1"/>
  <c r="RQ188" i="63"/>
  <c r="RQ33" i="73" s="1"/>
  <c r="RQ205" i="21"/>
  <c r="RR144" i="63"/>
  <c r="RR39" i="73" s="1"/>
  <c r="RP124" i="21"/>
  <c r="RP279" i="21" s="1"/>
  <c r="RP187" i="33"/>
  <c r="RP19" i="73" s="1"/>
  <c r="RP48" i="73" s="1"/>
  <c r="RS203" i="21"/>
  <c r="RS104" i="63"/>
  <c r="RS31" i="73" s="1"/>
  <c r="RP234" i="63"/>
  <c r="RP41" i="73" s="1"/>
  <c r="RP233" i="63"/>
  <c r="RP34" i="73" s="1"/>
  <c r="RS143" i="63"/>
  <c r="RS32" i="73" s="1"/>
  <c r="RR104" i="33"/>
  <c r="RR24" i="73" s="1"/>
  <c r="RO278" i="63"/>
  <c r="RO35" i="73" s="1"/>
  <c r="RO231" i="33"/>
  <c r="RO27" i="73" s="1"/>
  <c r="RO207" i="21"/>
  <c r="RR204" i="21"/>
  <c r="RN275" i="33"/>
  <c r="RN28" i="73" s="1"/>
  <c r="RR143" i="63"/>
  <c r="RR32" i="73" s="1"/>
  <c r="RQ143" i="33"/>
  <c r="RQ18" i="73" s="1"/>
  <c r="RO279" i="63"/>
  <c r="RO42" i="73" s="1"/>
  <c r="RR103" i="33"/>
  <c r="RR17" i="73" s="1"/>
  <c r="RR46" i="73" s="1"/>
  <c r="RT105" i="63"/>
  <c r="RT38" i="73" s="1"/>
  <c r="RN274" i="33"/>
  <c r="RN21" i="73" s="1"/>
  <c r="RN126" i="21"/>
  <c r="RN281" i="21" s="1"/>
  <c r="RQ123" i="21"/>
  <c r="RQ278" i="21" s="1"/>
  <c r="SC193" i="21"/>
  <c r="SC190" i="21"/>
  <c r="SC192" i="21"/>
  <c r="SC191" i="21"/>
  <c r="RS103" i="33"/>
  <c r="RS17" i="73" s="1"/>
  <c r="RS122" i="21"/>
  <c r="RS104" i="33"/>
  <c r="RS24" i="73" s="1"/>
  <c r="SD175" i="21"/>
  <c r="SD182" i="21" s="1"/>
  <c r="SD196" i="21"/>
  <c r="SF89" i="63"/>
  <c r="SF101" i="63" s="1"/>
  <c r="SF86" i="73" s="1"/>
  <c r="SE168" i="21"/>
  <c r="SC115" i="21"/>
  <c r="SC270" i="21" s="1"/>
  <c r="SC101" i="21"/>
  <c r="SC94" i="21"/>
  <c r="SE89" i="33"/>
  <c r="SE101" i="33" s="1"/>
  <c r="SE79" i="73" s="1"/>
  <c r="SD87" i="21"/>
  <c r="SB109" i="21"/>
  <c r="SB264" i="21" s="1"/>
  <c r="SB110" i="21"/>
  <c r="SB265" i="21" s="1"/>
  <c r="SB111" i="21"/>
  <c r="SB266" i="21" s="1"/>
  <c r="SB112" i="21"/>
  <c r="SB267" i="21" s="1"/>
  <c r="RP69" i="73" l="1"/>
  <c r="RQ61" i="73"/>
  <c r="RN64" i="73"/>
  <c r="RN57" i="73"/>
  <c r="RP62" i="73"/>
  <c r="RP55" i="73"/>
  <c r="RR53" i="73"/>
  <c r="RR60" i="73"/>
  <c r="RQ68" i="73"/>
  <c r="RQ47" i="73"/>
  <c r="RS60" i="73"/>
  <c r="RS53" i="73"/>
  <c r="RN50" i="73"/>
  <c r="RN71" i="73"/>
  <c r="RR67" i="73"/>
  <c r="RS46" i="73"/>
  <c r="RS67" i="73"/>
  <c r="RO56" i="73"/>
  <c r="RO63" i="73"/>
  <c r="RR144" i="33"/>
  <c r="RR25" i="73" s="1"/>
  <c r="RR61" i="73" s="1"/>
  <c r="RS204" i="21"/>
  <c r="RQ188" i="33"/>
  <c r="RQ26" i="73" s="1"/>
  <c r="RS277" i="21"/>
  <c r="RP125" i="21"/>
  <c r="RP280" i="21" s="1"/>
  <c r="RR143" i="33"/>
  <c r="RR18" i="73" s="1"/>
  <c r="RS144" i="63"/>
  <c r="RS39" i="73" s="1"/>
  <c r="RR123" i="21"/>
  <c r="RR278" i="21" s="1"/>
  <c r="RT104" i="63"/>
  <c r="RT31" i="73" s="1"/>
  <c r="RP231" i="33"/>
  <c r="RP27" i="73" s="1"/>
  <c r="RQ187" i="33"/>
  <c r="RQ19" i="73" s="1"/>
  <c r="RQ234" i="63"/>
  <c r="RQ41" i="73" s="1"/>
  <c r="RT203" i="21"/>
  <c r="RQ124" i="21"/>
  <c r="RQ279" i="21" s="1"/>
  <c r="RP230" i="33"/>
  <c r="RP20" i="73" s="1"/>
  <c r="RO274" i="33"/>
  <c r="RO21" i="73" s="1"/>
  <c r="RO126" i="21"/>
  <c r="RO281" i="21" s="1"/>
  <c r="RO275" i="33"/>
  <c r="RO28" i="73" s="1"/>
  <c r="RQ206" i="21"/>
  <c r="RR188" i="63"/>
  <c r="RR33" i="73" s="1"/>
  <c r="RQ233" i="63"/>
  <c r="RQ34" i="73" s="1"/>
  <c r="RP207" i="21"/>
  <c r="RR205" i="21"/>
  <c r="RP278" i="63"/>
  <c r="RP35" i="73" s="1"/>
  <c r="RP279" i="63"/>
  <c r="RP42" i="73" s="1"/>
  <c r="RR189" i="63"/>
  <c r="RR40" i="73" s="1"/>
  <c r="RR233" i="63"/>
  <c r="RR34" i="73" s="1"/>
  <c r="RS144" i="33"/>
  <c r="RS25" i="73" s="1"/>
  <c r="RQ231" i="33"/>
  <c r="RQ27" i="73" s="1"/>
  <c r="SE175" i="21"/>
  <c r="SE182" i="21" s="1"/>
  <c r="SE196" i="21"/>
  <c r="SF168" i="21"/>
  <c r="SG89" i="63"/>
  <c r="SG101" i="63" s="1"/>
  <c r="SG86" i="73" s="1"/>
  <c r="SI86" i="73" s="1"/>
  <c r="RT104" i="33"/>
  <c r="RT24" i="73" s="1"/>
  <c r="RT122" i="21"/>
  <c r="RT103" i="33"/>
  <c r="RT17" i="73" s="1"/>
  <c r="SD190" i="21"/>
  <c r="SD191" i="21"/>
  <c r="SD192" i="21"/>
  <c r="SD193" i="21"/>
  <c r="SC109" i="21"/>
  <c r="SC264" i="21" s="1"/>
  <c r="SC110" i="21"/>
  <c r="SC265" i="21" s="1"/>
  <c r="SC111" i="21"/>
  <c r="SC266" i="21" s="1"/>
  <c r="SC112" i="21"/>
  <c r="SC267" i="21" s="1"/>
  <c r="SD115" i="21"/>
  <c r="SD270" i="21" s="1"/>
  <c r="SD94" i="21"/>
  <c r="SD101" i="21"/>
  <c r="SF89" i="33"/>
  <c r="SF101" i="33" s="1"/>
  <c r="SF79" i="73" s="1"/>
  <c r="SE87" i="21"/>
  <c r="RT67" i="73" l="1"/>
  <c r="RT46" i="73"/>
  <c r="RQ62" i="73"/>
  <c r="RQ55" i="73"/>
  <c r="RT53" i="73"/>
  <c r="RT60" i="73"/>
  <c r="RO57" i="73"/>
  <c r="RO64" i="73"/>
  <c r="RP63" i="73"/>
  <c r="RP56" i="73"/>
  <c r="RO71" i="73"/>
  <c r="RO50" i="73"/>
  <c r="RQ63" i="73"/>
  <c r="RQ56" i="73"/>
  <c r="RS61" i="73"/>
  <c r="RS54" i="73"/>
  <c r="RQ48" i="73"/>
  <c r="RQ69" i="73"/>
  <c r="RP70" i="73"/>
  <c r="RP49" i="73"/>
  <c r="RR47" i="73"/>
  <c r="RR68" i="73"/>
  <c r="RR54" i="73"/>
  <c r="RQ278" i="63"/>
  <c r="RQ35" i="73" s="1"/>
  <c r="RQ207" i="21"/>
  <c r="RQ279" i="63"/>
  <c r="RQ42" i="73" s="1"/>
  <c r="RU105" i="63"/>
  <c r="RU38" i="73" s="1"/>
  <c r="RS205" i="21"/>
  <c r="RR206" i="21"/>
  <c r="RQ125" i="21"/>
  <c r="RQ280" i="21" s="1"/>
  <c r="RQ230" i="33"/>
  <c r="RQ20" i="73" s="1"/>
  <c r="RS189" i="63"/>
  <c r="RS40" i="73" s="1"/>
  <c r="RP274" i="33"/>
  <c r="RP21" i="73" s="1"/>
  <c r="RP50" i="73" s="1"/>
  <c r="RP126" i="21"/>
  <c r="RP281" i="21" s="1"/>
  <c r="RT277" i="21"/>
  <c r="RP275" i="33"/>
  <c r="RP28" i="73" s="1"/>
  <c r="RT204" i="21"/>
  <c r="RT143" i="63"/>
  <c r="RT32" i="73" s="1"/>
  <c r="RU104" i="63"/>
  <c r="RU31" i="73" s="1"/>
  <c r="RR234" i="63"/>
  <c r="RR41" i="73" s="1"/>
  <c r="RU203" i="21"/>
  <c r="RS143" i="33"/>
  <c r="RS18" i="73" s="1"/>
  <c r="RS47" i="73" s="1"/>
  <c r="RS123" i="21"/>
  <c r="RS278" i="21" s="1"/>
  <c r="RS206" i="21"/>
  <c r="RT144" i="63"/>
  <c r="RT39" i="73" s="1"/>
  <c r="RS188" i="63"/>
  <c r="RS33" i="73" s="1"/>
  <c r="RR188" i="33"/>
  <c r="RR26" i="73" s="1"/>
  <c r="RR187" i="33"/>
  <c r="RR19" i="73" s="1"/>
  <c r="RR124" i="21"/>
  <c r="RR279" i="21" s="1"/>
  <c r="RT144" i="33"/>
  <c r="RT25" i="73" s="1"/>
  <c r="RQ275" i="33"/>
  <c r="RQ28" i="73" s="1"/>
  <c r="SE191" i="21"/>
  <c r="SE192" i="21"/>
  <c r="SE190" i="21"/>
  <c r="SE193" i="21"/>
  <c r="SF175" i="21"/>
  <c r="SF182" i="21" s="1"/>
  <c r="SF196" i="21"/>
  <c r="RU103" i="33"/>
  <c r="RU17" i="73" s="1"/>
  <c r="RU122" i="21"/>
  <c r="RU104" i="33"/>
  <c r="RU24" i="73" s="1"/>
  <c r="SG168" i="21"/>
  <c r="SD109" i="21"/>
  <c r="SD264" i="21" s="1"/>
  <c r="SD110" i="21"/>
  <c r="SD265" i="21" s="1"/>
  <c r="SD112" i="21"/>
  <c r="SD267" i="21" s="1"/>
  <c r="SD111" i="21"/>
  <c r="SD266" i="21" s="1"/>
  <c r="SF87" i="21"/>
  <c r="SG89" i="33"/>
  <c r="SG101" i="33" s="1"/>
  <c r="SG79" i="73" s="1"/>
  <c r="SI79" i="73" s="1"/>
  <c r="SE115" i="21"/>
  <c r="SE270" i="21" s="1"/>
  <c r="SE101" i="21"/>
  <c r="SE94" i="21"/>
  <c r="I93" i="73" l="1"/>
  <c r="Q93" i="73"/>
  <c r="Y93" i="73"/>
  <c r="AG93" i="73"/>
  <c r="AO93" i="73"/>
  <c r="AW93" i="73"/>
  <c r="BE93" i="73"/>
  <c r="BM93" i="73"/>
  <c r="BU93" i="73"/>
  <c r="CC93" i="73"/>
  <c r="CK93" i="73"/>
  <c r="CS93" i="73"/>
  <c r="DA93" i="73"/>
  <c r="DI93" i="73"/>
  <c r="DQ93" i="73"/>
  <c r="DY93" i="73"/>
  <c r="EG93" i="73"/>
  <c r="EO93" i="73"/>
  <c r="EW93" i="73"/>
  <c r="FE93" i="73"/>
  <c r="FM93" i="73"/>
  <c r="FU93" i="73"/>
  <c r="GC93" i="73"/>
  <c r="GK93" i="73"/>
  <c r="GS93" i="73"/>
  <c r="HA93" i="73"/>
  <c r="HI93" i="73"/>
  <c r="HQ93" i="73"/>
  <c r="HY93" i="73"/>
  <c r="IG93" i="73"/>
  <c r="IO93" i="73"/>
  <c r="IW93" i="73"/>
  <c r="JE93" i="73"/>
  <c r="JM93" i="73"/>
  <c r="JU93" i="73"/>
  <c r="KC93" i="73"/>
  <c r="KK93" i="73"/>
  <c r="KS93" i="73"/>
  <c r="LA93" i="73"/>
  <c r="LI93" i="73"/>
  <c r="LQ93" i="73"/>
  <c r="LY93" i="73"/>
  <c r="MG93" i="73"/>
  <c r="MO93" i="73"/>
  <c r="MW93" i="73"/>
  <c r="NE93" i="73"/>
  <c r="NM93" i="73"/>
  <c r="NU93" i="73"/>
  <c r="OC93" i="73"/>
  <c r="OK93" i="73"/>
  <c r="OS93" i="73"/>
  <c r="PA93" i="73"/>
  <c r="PI93" i="73"/>
  <c r="PQ93" i="73"/>
  <c r="PY93" i="73"/>
  <c r="QG93" i="73"/>
  <c r="QO93" i="73"/>
  <c r="QW93" i="73"/>
  <c r="RE93" i="73"/>
  <c r="RM93" i="73"/>
  <c r="RU93" i="73"/>
  <c r="SC93" i="73"/>
  <c r="K93" i="73"/>
  <c r="T93" i="73"/>
  <c r="AC93" i="73"/>
  <c r="AL93" i="73"/>
  <c r="AU93" i="73"/>
  <c r="BD93" i="73"/>
  <c r="BN93" i="73"/>
  <c r="BW93" i="73"/>
  <c r="CF93" i="73"/>
  <c r="CO93" i="73"/>
  <c r="CX93" i="73"/>
  <c r="DG93" i="73"/>
  <c r="DP93" i="73"/>
  <c r="DZ93" i="73"/>
  <c r="EI93" i="73"/>
  <c r="ER93" i="73"/>
  <c r="FA93" i="73"/>
  <c r="FJ93" i="73"/>
  <c r="FS93" i="73"/>
  <c r="GB93" i="73"/>
  <c r="GL93" i="73"/>
  <c r="GU93" i="73"/>
  <c r="HD93" i="73"/>
  <c r="HM93" i="73"/>
  <c r="HV93" i="73"/>
  <c r="IE93" i="73"/>
  <c r="IN93" i="73"/>
  <c r="IX93" i="73"/>
  <c r="JG93" i="73"/>
  <c r="JP93" i="73"/>
  <c r="JY93" i="73"/>
  <c r="KH93" i="73"/>
  <c r="KQ93" i="73"/>
  <c r="KZ93" i="73"/>
  <c r="LJ93" i="73"/>
  <c r="LS93" i="73"/>
  <c r="MB93" i="73"/>
  <c r="MK93" i="73"/>
  <c r="MT93" i="73"/>
  <c r="NC93" i="73"/>
  <c r="NL93" i="73"/>
  <c r="NV93" i="73"/>
  <c r="OE93" i="73"/>
  <c r="ON93" i="73"/>
  <c r="OW93" i="73"/>
  <c r="PF93" i="73"/>
  <c r="PO93" i="73"/>
  <c r="PX93" i="73"/>
  <c r="QH93" i="73"/>
  <c r="QQ93" i="73"/>
  <c r="QZ93" i="73"/>
  <c r="RI93" i="73"/>
  <c r="RR93" i="73"/>
  <c r="SA93" i="73"/>
  <c r="C93" i="73"/>
  <c r="M93" i="73"/>
  <c r="W93" i="73"/>
  <c r="AH93" i="73"/>
  <c r="AR93" i="73"/>
  <c r="BB93" i="73"/>
  <c r="BL93" i="73"/>
  <c r="BX93" i="73"/>
  <c r="CH93" i="73"/>
  <c r="CR93" i="73"/>
  <c r="DC93" i="73"/>
  <c r="DM93" i="73"/>
  <c r="DW93" i="73"/>
  <c r="EH93" i="73"/>
  <c r="ES93" i="73"/>
  <c r="FC93" i="73"/>
  <c r="FN93" i="73"/>
  <c r="FX93" i="73"/>
  <c r="GH93" i="73"/>
  <c r="GR93" i="73"/>
  <c r="HC93" i="73"/>
  <c r="HN93" i="73"/>
  <c r="HX93" i="73"/>
  <c r="II93" i="73"/>
  <c r="IS93" i="73"/>
  <c r="JC93" i="73"/>
  <c r="JN93" i="73"/>
  <c r="JX93" i="73"/>
  <c r="KI93" i="73"/>
  <c r="KT93" i="73"/>
  <c r="LD93" i="73"/>
  <c r="LN93" i="73"/>
  <c r="LX93" i="73"/>
  <c r="MI93" i="73"/>
  <c r="MS93" i="73"/>
  <c r="ND93" i="73"/>
  <c r="NO93" i="73"/>
  <c r="NY93" i="73"/>
  <c r="OI93" i="73"/>
  <c r="OT93" i="73"/>
  <c r="PD93" i="73"/>
  <c r="PN93" i="73"/>
  <c r="PZ93" i="73"/>
  <c r="QJ93" i="73"/>
  <c r="QT93" i="73"/>
  <c r="RD93" i="73"/>
  <c r="RO93" i="73"/>
  <c r="RY93" i="73"/>
  <c r="D93" i="73"/>
  <c r="N93" i="73"/>
  <c r="X93" i="73"/>
  <c r="AI93" i="73"/>
  <c r="AS93" i="73"/>
  <c r="BC93" i="73"/>
  <c r="BO93" i="73"/>
  <c r="BY93" i="73"/>
  <c r="CI93" i="73"/>
  <c r="CT93" i="73"/>
  <c r="DD93" i="73"/>
  <c r="DN93" i="73"/>
  <c r="DX93" i="73"/>
  <c r="EJ93" i="73"/>
  <c r="ET93" i="73"/>
  <c r="FD93" i="73"/>
  <c r="FO93" i="73"/>
  <c r="FY93" i="73"/>
  <c r="GI93" i="73"/>
  <c r="GT93" i="73"/>
  <c r="HE93" i="73"/>
  <c r="HO93" i="73"/>
  <c r="HZ93" i="73"/>
  <c r="IJ93" i="73"/>
  <c r="IT93" i="73"/>
  <c r="JD93" i="73"/>
  <c r="JO93" i="73"/>
  <c r="JZ93" i="73"/>
  <c r="KJ93" i="73"/>
  <c r="KU93" i="73"/>
  <c r="LE93" i="73"/>
  <c r="LO93" i="73"/>
  <c r="LZ93" i="73"/>
  <c r="MJ93" i="73"/>
  <c r="MU93" i="73"/>
  <c r="NF93" i="73"/>
  <c r="NP93" i="73"/>
  <c r="NZ93" i="73"/>
  <c r="OJ93" i="73"/>
  <c r="OU93" i="73"/>
  <c r="PE93" i="73"/>
  <c r="PP93" i="73"/>
  <c r="QA93" i="73"/>
  <c r="QK93" i="73"/>
  <c r="QU93" i="73"/>
  <c r="RF93" i="73"/>
  <c r="RP93" i="73"/>
  <c r="RZ93" i="73"/>
  <c r="E93" i="73"/>
  <c r="R93" i="73"/>
  <c r="AE93" i="73"/>
  <c r="AT93" i="73"/>
  <c r="BH93" i="73"/>
  <c r="BT93" i="73"/>
  <c r="CJ93" i="73"/>
  <c r="CW93" i="73"/>
  <c r="DK93" i="73"/>
  <c r="EA93" i="73"/>
  <c r="EM93" i="73"/>
  <c r="EZ93" i="73"/>
  <c r="FP93" i="73"/>
  <c r="GD93" i="73"/>
  <c r="GP93" i="73"/>
  <c r="HF93" i="73"/>
  <c r="HS93" i="73"/>
  <c r="IF93" i="73"/>
  <c r="IU93" i="73"/>
  <c r="JI93" i="73"/>
  <c r="JV93" i="73"/>
  <c r="KL93" i="73"/>
  <c r="KX93" i="73"/>
  <c r="LL93" i="73"/>
  <c r="MA93" i="73"/>
  <c r="MN93" i="73"/>
  <c r="NA93" i="73"/>
  <c r="NQ93" i="73"/>
  <c r="OD93" i="73"/>
  <c r="OQ93" i="73"/>
  <c r="PG93" i="73"/>
  <c r="PT93" i="73"/>
  <c r="QF93" i="73"/>
  <c r="QV93" i="73"/>
  <c r="RJ93" i="73"/>
  <c r="RW93" i="73"/>
  <c r="F93" i="73"/>
  <c r="S93" i="73"/>
  <c r="AF93" i="73"/>
  <c r="AV93" i="73"/>
  <c r="BI93" i="73"/>
  <c r="BV93" i="73"/>
  <c r="CL93" i="73"/>
  <c r="CY93" i="73"/>
  <c r="DL93" i="73"/>
  <c r="EB93" i="73"/>
  <c r="EN93" i="73"/>
  <c r="FB93" i="73"/>
  <c r="FQ93" i="73"/>
  <c r="GE93" i="73"/>
  <c r="GQ93" i="73"/>
  <c r="HG93" i="73"/>
  <c r="HT93" i="73"/>
  <c r="IH93" i="73"/>
  <c r="IV93" i="73"/>
  <c r="JJ93" i="73"/>
  <c r="JW93" i="73"/>
  <c r="KM93" i="73"/>
  <c r="KY93" i="73"/>
  <c r="LM93" i="73"/>
  <c r="MC93" i="73"/>
  <c r="MP93" i="73"/>
  <c r="NB93" i="73"/>
  <c r="NR93" i="73"/>
  <c r="OF93" i="73"/>
  <c r="OR93" i="73"/>
  <c r="PH93" i="73"/>
  <c r="PU93" i="73"/>
  <c r="QI93" i="73"/>
  <c r="QX93" i="73"/>
  <c r="RK93" i="73"/>
  <c r="RX93" i="73"/>
  <c r="G93" i="73"/>
  <c r="U93" i="73"/>
  <c r="AJ93" i="73"/>
  <c r="AX93" i="73"/>
  <c r="BJ93" i="73"/>
  <c r="BZ93" i="73"/>
  <c r="CM93" i="73"/>
  <c r="CZ93" i="73"/>
  <c r="DO93" i="73"/>
  <c r="EC93" i="73"/>
  <c r="EP93" i="73"/>
  <c r="FF93" i="73"/>
  <c r="FR93" i="73"/>
  <c r="GF93" i="73"/>
  <c r="GV93" i="73"/>
  <c r="HH93" i="73"/>
  <c r="HU93" i="73"/>
  <c r="IK93" i="73"/>
  <c r="IY93" i="73"/>
  <c r="JK93" i="73"/>
  <c r="KA93" i="73"/>
  <c r="KN93" i="73"/>
  <c r="LB93" i="73"/>
  <c r="LP93" i="73"/>
  <c r="MD93" i="73"/>
  <c r="MQ93" i="73"/>
  <c r="NG93" i="73"/>
  <c r="NS93" i="73"/>
  <c r="OG93" i="73"/>
  <c r="OV93" i="73"/>
  <c r="PJ93" i="73"/>
  <c r="PV93" i="73"/>
  <c r="QL93" i="73"/>
  <c r="QY93" i="73"/>
  <c r="RL93" i="73"/>
  <c r="SB93" i="73"/>
  <c r="AY93" i="73"/>
  <c r="H93" i="73"/>
  <c r="AB93" i="73"/>
  <c r="AZ93" i="73"/>
  <c r="BS93" i="73"/>
  <c r="CQ93" i="73"/>
  <c r="DR93" i="73"/>
  <c r="EK93" i="73"/>
  <c r="FH93" i="73"/>
  <c r="GA93" i="73"/>
  <c r="GY93" i="73"/>
  <c r="HW93" i="73"/>
  <c r="IQ93" i="73"/>
  <c r="JQ93" i="73"/>
  <c r="KG93" i="73"/>
  <c r="LG93" i="73"/>
  <c r="ME93" i="73"/>
  <c r="MY93" i="73"/>
  <c r="NW93" i="73"/>
  <c r="OP93" i="73"/>
  <c r="PM93" i="73"/>
  <c r="QM93" i="73"/>
  <c r="RG93" i="73"/>
  <c r="SE93" i="73"/>
  <c r="J93" i="73"/>
  <c r="AD93" i="73"/>
  <c r="BA93" i="73"/>
  <c r="CA93" i="73"/>
  <c r="CU93" i="73"/>
  <c r="DS93" i="73"/>
  <c r="EL93" i="73"/>
  <c r="FI93" i="73"/>
  <c r="GG93" i="73"/>
  <c r="GZ93" i="73"/>
  <c r="IA93" i="73"/>
  <c r="IR93" i="73"/>
  <c r="JR93" i="73"/>
  <c r="KO93" i="73"/>
  <c r="LH93" i="73"/>
  <c r="MF93" i="73"/>
  <c r="MZ93" i="73"/>
  <c r="NX93" i="73"/>
  <c r="OX93" i="73"/>
  <c r="PR93" i="73"/>
  <c r="QN93" i="73"/>
  <c r="RH93" i="73"/>
  <c r="SF93" i="73"/>
  <c r="L93" i="73"/>
  <c r="AK93" i="73"/>
  <c r="BF93" i="73"/>
  <c r="CB93" i="73"/>
  <c r="CV93" i="73"/>
  <c r="DT93" i="73"/>
  <c r="EQ93" i="73"/>
  <c r="FK93" i="73"/>
  <c r="GJ93" i="73"/>
  <c r="HB93" i="73"/>
  <c r="IB93" i="73"/>
  <c r="IZ93" i="73"/>
  <c r="JS93" i="73"/>
  <c r="KP93" i="73"/>
  <c r="LK93" i="73"/>
  <c r="MH93" i="73"/>
  <c r="NH93" i="73"/>
  <c r="OA93" i="73"/>
  <c r="OY93" i="73"/>
  <c r="PS93" i="73"/>
  <c r="QP93" i="73"/>
  <c r="RN93" i="73"/>
  <c r="SG93" i="73"/>
  <c r="O93" i="73"/>
  <c r="AM93" i="73"/>
  <c r="BG93" i="73"/>
  <c r="CD93" i="73"/>
  <c r="DB93" i="73"/>
  <c r="DU93" i="73"/>
  <c r="EU93" i="73"/>
  <c r="FL93" i="73"/>
  <c r="GM93" i="73"/>
  <c r="HJ93" i="73"/>
  <c r="IC93" i="73"/>
  <c r="JA93" i="73"/>
  <c r="JT93" i="73"/>
  <c r="KR93" i="73"/>
  <c r="LR93" i="73"/>
  <c r="ML93" i="73"/>
  <c r="NI93" i="73"/>
  <c r="OB93" i="73"/>
  <c r="OZ93" i="73"/>
  <c r="PW93" i="73"/>
  <c r="QR93" i="73"/>
  <c r="RQ93" i="73"/>
  <c r="B93" i="73"/>
  <c r="P93" i="73"/>
  <c r="AN93" i="73"/>
  <c r="BK93" i="73"/>
  <c r="CE93" i="73"/>
  <c r="DE93" i="73"/>
  <c r="DV93" i="73"/>
  <c r="EV93" i="73"/>
  <c r="FT93" i="73"/>
  <c r="GN93" i="73"/>
  <c r="HK93" i="73"/>
  <c r="ID93" i="73"/>
  <c r="JB93" i="73"/>
  <c r="KB93" i="73"/>
  <c r="KV93" i="73"/>
  <c r="LT93" i="73"/>
  <c r="MM93" i="73"/>
  <c r="NJ93" i="73"/>
  <c r="OH93" i="73"/>
  <c r="PB93" i="73"/>
  <c r="QB93" i="73"/>
  <c r="QS93" i="73"/>
  <c r="RS93" i="73"/>
  <c r="V93" i="73"/>
  <c r="AP93" i="73"/>
  <c r="BP93" i="73"/>
  <c r="CG93" i="73"/>
  <c r="DF93" i="73"/>
  <c r="ED93" i="73"/>
  <c r="EX93" i="73"/>
  <c r="FV93" i="73"/>
  <c r="GO93" i="73"/>
  <c r="HL93" i="73"/>
  <c r="IL93" i="73"/>
  <c r="JF93" i="73"/>
  <c r="KD93" i="73"/>
  <c r="KW93" i="73"/>
  <c r="LU93" i="73"/>
  <c r="MR93" i="73"/>
  <c r="NK93" i="73"/>
  <c r="OL93" i="73"/>
  <c r="PC93" i="73"/>
  <c r="QC93" i="73"/>
  <c r="RA93" i="73"/>
  <c r="RT93" i="73"/>
  <c r="Z93" i="73"/>
  <c r="AQ93" i="73"/>
  <c r="BQ93" i="73"/>
  <c r="CN93" i="73"/>
  <c r="DH93" i="73"/>
  <c r="EE93" i="73"/>
  <c r="EY93" i="73"/>
  <c r="FW93" i="73"/>
  <c r="GW93" i="73"/>
  <c r="HP93" i="73"/>
  <c r="IM93" i="73"/>
  <c r="JH93" i="73"/>
  <c r="KE93" i="73"/>
  <c r="LC93" i="73"/>
  <c r="LV93" i="73"/>
  <c r="MV93" i="73"/>
  <c r="NN93" i="73"/>
  <c r="OM93" i="73"/>
  <c r="PK93" i="73"/>
  <c r="QD93" i="73"/>
  <c r="RB93" i="73"/>
  <c r="RV93" i="73"/>
  <c r="AA93" i="73"/>
  <c r="BR93" i="73"/>
  <c r="CP93" i="73"/>
  <c r="DJ93" i="73"/>
  <c r="EF93" i="73"/>
  <c r="FG93" i="73"/>
  <c r="FZ93" i="73"/>
  <c r="GX93" i="73"/>
  <c r="HR93" i="73"/>
  <c r="IP93" i="73"/>
  <c r="JL93" i="73"/>
  <c r="KF93" i="73"/>
  <c r="LF93" i="73"/>
  <c r="LW93" i="73"/>
  <c r="MX93" i="73"/>
  <c r="NT93" i="73"/>
  <c r="OO93" i="73"/>
  <c r="PL93" i="73"/>
  <c r="QE93" i="73"/>
  <c r="RC93" i="73"/>
  <c r="SD93" i="73"/>
  <c r="RU67" i="73"/>
  <c r="RU60" i="73"/>
  <c r="RP57" i="73"/>
  <c r="RP64" i="73"/>
  <c r="RS68" i="73"/>
  <c r="RQ57" i="73"/>
  <c r="RQ64" i="73"/>
  <c r="RU53" i="73"/>
  <c r="RR69" i="73"/>
  <c r="RR48" i="73"/>
  <c r="RT61" i="73"/>
  <c r="RT54" i="73"/>
  <c r="RP71" i="73"/>
  <c r="RR55" i="73"/>
  <c r="RR62" i="73"/>
  <c r="RU46" i="73"/>
  <c r="RQ70" i="73"/>
  <c r="RQ49" i="73"/>
  <c r="RU277" i="21"/>
  <c r="RS234" i="63"/>
  <c r="RS41" i="73" s="1"/>
  <c r="RS233" i="63"/>
  <c r="RS34" i="73" s="1"/>
  <c r="RR278" i="63"/>
  <c r="RR35" i="73" s="1"/>
  <c r="RV105" i="63"/>
  <c r="RV38" i="73" s="1"/>
  <c r="RU204" i="21"/>
  <c r="RU143" i="63"/>
  <c r="RU32" i="73" s="1"/>
  <c r="RV104" i="63"/>
  <c r="RV31" i="73" s="1"/>
  <c r="RS230" i="33"/>
  <c r="RS20" i="73" s="1"/>
  <c r="RQ126" i="21"/>
  <c r="RQ281" i="21" s="1"/>
  <c r="RT143" i="33"/>
  <c r="RT18" i="73" s="1"/>
  <c r="RR279" i="63"/>
  <c r="RR42" i="73" s="1"/>
  <c r="RT123" i="21"/>
  <c r="RT278" i="21" s="1"/>
  <c r="RR125" i="21"/>
  <c r="RR280" i="21" s="1"/>
  <c r="RR230" i="33"/>
  <c r="RR20" i="73" s="1"/>
  <c r="RR231" i="33"/>
  <c r="RR27" i="73" s="1"/>
  <c r="RS187" i="33"/>
  <c r="RS19" i="73" s="1"/>
  <c r="RV203" i="21"/>
  <c r="RU144" i="63"/>
  <c r="RU39" i="73" s="1"/>
  <c r="RR207" i="21"/>
  <c r="RT189" i="63"/>
  <c r="RT40" i="73" s="1"/>
  <c r="RT188" i="63"/>
  <c r="RT33" i="73" s="1"/>
  <c r="RT234" i="63"/>
  <c r="RT41" i="73" s="1"/>
  <c r="RT205" i="21"/>
  <c r="RQ274" i="33"/>
  <c r="RQ21" i="73" s="1"/>
  <c r="RQ50" i="73" s="1"/>
  <c r="RS124" i="21"/>
  <c r="RS279" i="21" s="1"/>
  <c r="RS188" i="33"/>
  <c r="RS26" i="73" s="1"/>
  <c r="RV204" i="21"/>
  <c r="SF190" i="21"/>
  <c r="SF192" i="21"/>
  <c r="SF193" i="21"/>
  <c r="SF191" i="21"/>
  <c r="RV122" i="21"/>
  <c r="SG175" i="21"/>
  <c r="SG182" i="21" s="1"/>
  <c r="SG196" i="21"/>
  <c r="SE109" i="21"/>
  <c r="SE264" i="21" s="1"/>
  <c r="SE110" i="21"/>
  <c r="SE265" i="21" s="1"/>
  <c r="SE111" i="21"/>
  <c r="SE266" i="21" s="1"/>
  <c r="SE112" i="21"/>
  <c r="SE267" i="21" s="1"/>
  <c r="SG87" i="21"/>
  <c r="SF115" i="21"/>
  <c r="SF270" i="21" s="1"/>
  <c r="SF101" i="21"/>
  <c r="SF94" i="21"/>
  <c r="SI93" i="73" l="1"/>
  <c r="RR49" i="73"/>
  <c r="RR70" i="73"/>
  <c r="RT68" i="73"/>
  <c r="RT47" i="73"/>
  <c r="RS70" i="73"/>
  <c r="RS62" i="73"/>
  <c r="RS55" i="73"/>
  <c r="RS48" i="73"/>
  <c r="RS69" i="73"/>
  <c r="RS49" i="73"/>
  <c r="RR63" i="73"/>
  <c r="RR56" i="73"/>
  <c r="RQ71" i="73"/>
  <c r="RV277" i="21"/>
  <c r="RS125" i="21"/>
  <c r="RS280" i="21" s="1"/>
  <c r="RS231" i="33"/>
  <c r="RS27" i="73" s="1"/>
  <c r="RS56" i="73" s="1"/>
  <c r="RW104" i="63"/>
  <c r="RW31" i="73" s="1"/>
  <c r="RU123" i="21"/>
  <c r="RU278" i="21" s="1"/>
  <c r="RS279" i="63"/>
  <c r="RS42" i="73" s="1"/>
  <c r="RU144" i="33"/>
  <c r="RU25" i="73" s="1"/>
  <c r="RU143" i="33"/>
  <c r="RU18" i="73" s="1"/>
  <c r="RV144" i="63"/>
  <c r="RV39" i="73" s="1"/>
  <c r="RS207" i="21"/>
  <c r="RS278" i="63"/>
  <c r="RS35" i="73" s="1"/>
  <c r="RT188" i="33"/>
  <c r="RT26" i="73" s="1"/>
  <c r="RU188" i="63"/>
  <c r="RU33" i="73" s="1"/>
  <c r="RV143" i="63"/>
  <c r="RV32" i="73" s="1"/>
  <c r="RT124" i="21"/>
  <c r="RT279" i="21" s="1"/>
  <c r="RT187" i="33"/>
  <c r="RT19" i="73" s="1"/>
  <c r="RT69" i="73" s="1"/>
  <c r="RW105" i="63"/>
  <c r="RW38" i="73" s="1"/>
  <c r="RV103" i="33"/>
  <c r="RV17" i="73" s="1"/>
  <c r="RV46" i="73" s="1"/>
  <c r="RT206" i="21"/>
  <c r="RR126" i="21"/>
  <c r="RR281" i="21" s="1"/>
  <c r="RW203" i="21"/>
  <c r="RT233" i="63"/>
  <c r="RT34" i="73" s="1"/>
  <c r="RU205" i="21"/>
  <c r="RU189" i="63"/>
  <c r="RU40" i="73" s="1"/>
  <c r="RR275" i="33"/>
  <c r="RR28" i="73" s="1"/>
  <c r="RR274" i="33"/>
  <c r="RR21" i="73" s="1"/>
  <c r="RW204" i="21"/>
  <c r="RV104" i="33"/>
  <c r="RV24" i="73" s="1"/>
  <c r="SG190" i="21"/>
  <c r="SG192" i="21"/>
  <c r="SG193" i="21"/>
  <c r="SG191" i="21"/>
  <c r="SG115" i="21"/>
  <c r="SG270" i="21" s="1"/>
  <c r="SG101" i="21"/>
  <c r="SG94" i="21"/>
  <c r="SF109" i="21"/>
  <c r="SF264" i="21" s="1"/>
  <c r="SF110" i="21"/>
  <c r="SF265" i="21" s="1"/>
  <c r="SF112" i="21"/>
  <c r="SF267" i="21" s="1"/>
  <c r="SF111" i="21"/>
  <c r="SF266" i="21" s="1"/>
  <c r="RS63" i="73" l="1"/>
  <c r="RU54" i="73"/>
  <c r="RU61" i="73"/>
  <c r="RT62" i="73"/>
  <c r="RT55" i="73"/>
  <c r="RT48" i="73"/>
  <c r="RR64" i="73"/>
  <c r="RR57" i="73"/>
  <c r="RV67" i="73"/>
  <c r="RV53" i="73"/>
  <c r="RV60" i="73"/>
  <c r="RR50" i="73"/>
  <c r="RR71" i="73"/>
  <c r="RU68" i="73"/>
  <c r="RU47" i="73"/>
  <c r="RW143" i="63"/>
  <c r="RW32" i="73" s="1"/>
  <c r="RT279" i="63"/>
  <c r="RT42" i="73" s="1"/>
  <c r="RU233" i="63"/>
  <c r="RU34" i="73" s="1"/>
  <c r="RT125" i="21"/>
  <c r="RT280" i="21" s="1"/>
  <c r="RT231" i="33"/>
  <c r="RT27" i="73" s="1"/>
  <c r="RT56" i="73" s="1"/>
  <c r="RU234" i="63"/>
  <c r="RU41" i="73" s="1"/>
  <c r="RU206" i="21"/>
  <c r="RV233" i="63"/>
  <c r="RV34" i="73" s="1"/>
  <c r="RT230" i="33"/>
  <c r="RT20" i="73" s="1"/>
  <c r="RS274" i="33"/>
  <c r="RS21" i="73" s="1"/>
  <c r="RV188" i="63"/>
  <c r="RV33" i="73" s="1"/>
  <c r="RS126" i="21"/>
  <c r="RS281" i="21" s="1"/>
  <c r="RV189" i="63"/>
  <c r="RV40" i="73" s="1"/>
  <c r="RS275" i="33"/>
  <c r="RS28" i="73" s="1"/>
  <c r="RV205" i="21"/>
  <c r="RU124" i="21"/>
  <c r="RU279" i="21" s="1"/>
  <c r="RX105" i="63"/>
  <c r="RX38" i="73" s="1"/>
  <c r="RV144" i="33"/>
  <c r="RV25" i="73" s="1"/>
  <c r="RT278" i="63"/>
  <c r="RT35" i="73" s="1"/>
  <c r="RX104" i="63"/>
  <c r="RX31" i="73" s="1"/>
  <c r="RV123" i="21"/>
  <c r="RV278" i="21" s="1"/>
  <c r="RU187" i="33"/>
  <c r="RU19" i="73" s="1"/>
  <c r="RW103" i="33"/>
  <c r="RW17" i="73" s="1"/>
  <c r="RT207" i="21"/>
  <c r="RV143" i="33"/>
  <c r="RV18" i="73" s="1"/>
  <c r="RU188" i="33"/>
  <c r="RU26" i="73" s="1"/>
  <c r="RW144" i="63"/>
  <c r="RW39" i="73" s="1"/>
  <c r="RX203" i="21"/>
  <c r="RW144" i="33"/>
  <c r="RW25" i="73" s="1"/>
  <c r="RW104" i="33"/>
  <c r="RW24" i="73" s="1"/>
  <c r="RW122" i="21"/>
  <c r="RW277" i="21" s="1"/>
  <c r="RX104" i="33"/>
  <c r="RX24" i="73" s="1"/>
  <c r="RX122" i="21"/>
  <c r="RX103" i="33"/>
  <c r="RX17" i="73" s="1"/>
  <c r="RY203" i="21"/>
  <c r="SG109" i="21"/>
  <c r="SG264" i="21" s="1"/>
  <c r="SG110" i="21"/>
  <c r="SG265" i="21" s="1"/>
  <c r="SG111" i="21"/>
  <c r="SG266" i="21" s="1"/>
  <c r="SG112" i="21"/>
  <c r="SG267" i="21" s="1"/>
  <c r="RV47" i="73" l="1"/>
  <c r="RV68" i="73"/>
  <c r="RW46" i="73"/>
  <c r="RW67" i="73"/>
  <c r="RT63" i="73"/>
  <c r="RW60" i="73"/>
  <c r="RW53" i="73"/>
  <c r="RU69" i="73"/>
  <c r="RU48" i="73"/>
  <c r="RS57" i="73"/>
  <c r="RS64" i="73"/>
  <c r="RX46" i="73"/>
  <c r="RX67" i="73"/>
  <c r="RX60" i="73"/>
  <c r="RX53" i="73"/>
  <c r="RT70" i="73"/>
  <c r="RT49" i="73"/>
  <c r="RW61" i="73"/>
  <c r="RW54" i="73"/>
  <c r="RU62" i="73"/>
  <c r="RU55" i="73"/>
  <c r="RV61" i="73"/>
  <c r="RV54" i="73"/>
  <c r="RS71" i="73"/>
  <c r="RS50" i="73"/>
  <c r="RY104" i="63"/>
  <c r="RY31" i="73" s="1"/>
  <c r="RY105" i="63"/>
  <c r="RY38" i="73" s="1"/>
  <c r="RU279" i="63"/>
  <c r="RU42" i="73" s="1"/>
  <c r="RW123" i="21"/>
  <c r="RW278" i="21" s="1"/>
  <c r="RV206" i="21"/>
  <c r="RV234" i="63"/>
  <c r="RV41" i="73" s="1"/>
  <c r="RU207" i="21"/>
  <c r="RW188" i="63"/>
  <c r="RW33" i="73" s="1"/>
  <c r="RW143" i="33"/>
  <c r="RW18" i="73" s="1"/>
  <c r="RW47" i="73" s="1"/>
  <c r="RU278" i="63"/>
  <c r="RU35" i="73" s="1"/>
  <c r="RX277" i="21"/>
  <c r="RY144" i="63"/>
  <c r="RY39" i="73" s="1"/>
  <c r="RV124" i="21"/>
  <c r="RV279" i="21" s="1"/>
  <c r="RW189" i="63"/>
  <c r="RW40" i="73" s="1"/>
  <c r="RX144" i="63"/>
  <c r="RX39" i="73" s="1"/>
  <c r="RV187" i="33"/>
  <c r="RV19" i="73" s="1"/>
  <c r="RX204" i="21"/>
  <c r="RV188" i="33"/>
  <c r="RV26" i="73" s="1"/>
  <c r="RV62" i="73" s="1"/>
  <c r="RW205" i="21"/>
  <c r="RX143" i="63"/>
  <c r="RX32" i="73" s="1"/>
  <c r="RT126" i="21"/>
  <c r="RT281" i="21" s="1"/>
  <c r="RZ105" i="63"/>
  <c r="RZ38" i="73" s="1"/>
  <c r="RV125" i="21"/>
  <c r="RT275" i="33"/>
  <c r="RT28" i="73" s="1"/>
  <c r="RU230" i="33"/>
  <c r="RU20" i="73" s="1"/>
  <c r="RY103" i="33"/>
  <c r="RY17" i="73" s="1"/>
  <c r="RU231" i="33"/>
  <c r="RU27" i="73" s="1"/>
  <c r="RT274" i="33"/>
  <c r="RT21" i="73" s="1"/>
  <c r="RU125" i="21"/>
  <c r="RU280" i="21" s="1"/>
  <c r="RZ203" i="21"/>
  <c r="RY46" i="73" l="1"/>
  <c r="RV55" i="73"/>
  <c r="RT50" i="73"/>
  <c r="RT71" i="73"/>
  <c r="RY67" i="73"/>
  <c r="RU70" i="73"/>
  <c r="RU49" i="73"/>
  <c r="RW68" i="73"/>
  <c r="RV69" i="73"/>
  <c r="RV48" i="73"/>
  <c r="RU63" i="73"/>
  <c r="RU56" i="73"/>
  <c r="RT57" i="73"/>
  <c r="RT64" i="73"/>
  <c r="RY143" i="63"/>
  <c r="RY32" i="73" s="1"/>
  <c r="RV231" i="33"/>
  <c r="RV27" i="73" s="1"/>
  <c r="RX189" i="63"/>
  <c r="RX40" i="73" s="1"/>
  <c r="RX205" i="21"/>
  <c r="RX188" i="63"/>
  <c r="RX33" i="73" s="1"/>
  <c r="RZ104" i="63"/>
  <c r="RZ31" i="73" s="1"/>
  <c r="RW234" i="63"/>
  <c r="RW41" i="73" s="1"/>
  <c r="RW124" i="21"/>
  <c r="RW279" i="21" s="1"/>
  <c r="RV280" i="21"/>
  <c r="RV230" i="33"/>
  <c r="RV20" i="73" s="1"/>
  <c r="RW233" i="63"/>
  <c r="RW34" i="73" s="1"/>
  <c r="RW206" i="21"/>
  <c r="RW187" i="33"/>
  <c r="RW19" i="73" s="1"/>
  <c r="RW188" i="33"/>
  <c r="RW26" i="73" s="1"/>
  <c r="RW62" i="73" s="1"/>
  <c r="RY204" i="21"/>
  <c r="RV207" i="21"/>
  <c r="SA105" i="63"/>
  <c r="SA38" i="73" s="1"/>
  <c r="RV278" i="63"/>
  <c r="RV35" i="73" s="1"/>
  <c r="RY122" i="21"/>
  <c r="RY277" i="21" s="1"/>
  <c r="RX144" i="33"/>
  <c r="RX25" i="73" s="1"/>
  <c r="RV279" i="63"/>
  <c r="RV42" i="73" s="1"/>
  <c r="RZ204" i="21"/>
  <c r="RU274" i="33"/>
  <c r="RU21" i="73" s="1"/>
  <c r="RU275" i="33"/>
  <c r="RU28" i="73" s="1"/>
  <c r="RU64" i="73" s="1"/>
  <c r="RX123" i="21"/>
  <c r="RX278" i="21" s="1"/>
  <c r="RX143" i="33"/>
  <c r="RX18" i="73" s="1"/>
  <c r="RY104" i="33"/>
  <c r="RY24" i="73" s="1"/>
  <c r="RU126" i="21"/>
  <c r="RU281" i="21" s="1"/>
  <c r="RY143" i="33"/>
  <c r="RY18" i="73" s="1"/>
  <c r="RZ103" i="33"/>
  <c r="RZ17" i="73" s="1"/>
  <c r="RZ46" i="73" l="1"/>
  <c r="RW55" i="73"/>
  <c r="RZ67" i="73"/>
  <c r="RY47" i="73"/>
  <c r="RY68" i="73"/>
  <c r="RW48" i="73"/>
  <c r="RW69" i="73"/>
  <c r="RU50" i="73"/>
  <c r="RU71" i="73"/>
  <c r="RY60" i="73"/>
  <c r="RY53" i="73"/>
  <c r="RU57" i="73"/>
  <c r="RX54" i="73"/>
  <c r="RX61" i="73"/>
  <c r="RX68" i="73"/>
  <c r="RX47" i="73"/>
  <c r="RV70" i="73"/>
  <c r="RV49" i="73"/>
  <c r="RV63" i="73"/>
  <c r="RV56" i="73"/>
  <c r="RW207" i="21"/>
  <c r="RX188" i="33"/>
  <c r="RX26" i="73" s="1"/>
  <c r="RW278" i="63"/>
  <c r="RW35" i="73" s="1"/>
  <c r="RW279" i="63"/>
  <c r="RW42" i="73" s="1"/>
  <c r="SA143" i="63"/>
  <c r="SA32" i="73" s="1"/>
  <c r="RV275" i="33"/>
  <c r="RV28" i="73" s="1"/>
  <c r="SA104" i="63"/>
  <c r="SA31" i="73" s="1"/>
  <c r="RX124" i="21"/>
  <c r="RX279" i="21" s="1"/>
  <c r="SA203" i="21"/>
  <c r="RZ144" i="63"/>
  <c r="RZ39" i="73" s="1"/>
  <c r="RY144" i="33"/>
  <c r="RY25" i="73" s="1"/>
  <c r="RY54" i="73" s="1"/>
  <c r="RX187" i="33"/>
  <c r="RX19" i="73" s="1"/>
  <c r="RX69" i="73" s="1"/>
  <c r="RX234" i="63"/>
  <c r="RX41" i="73" s="1"/>
  <c r="RY205" i="21"/>
  <c r="RX233" i="63"/>
  <c r="RX34" i="73" s="1"/>
  <c r="RY188" i="63"/>
  <c r="RY33" i="73" s="1"/>
  <c r="RX206" i="21"/>
  <c r="RX125" i="21"/>
  <c r="RZ143" i="63"/>
  <c r="RZ32" i="73" s="1"/>
  <c r="RY189" i="63"/>
  <c r="RY40" i="73" s="1"/>
  <c r="RZ122" i="21"/>
  <c r="RZ277" i="21" s="1"/>
  <c r="RY123" i="21"/>
  <c r="RY278" i="21" s="1"/>
  <c r="RV126" i="21"/>
  <c r="RV281" i="21" s="1"/>
  <c r="RV274" i="33"/>
  <c r="RV21" i="73" s="1"/>
  <c r="RZ104" i="33"/>
  <c r="RZ24" i="73" s="1"/>
  <c r="RY234" i="63"/>
  <c r="RY41" i="73" s="1"/>
  <c r="RZ144" i="33"/>
  <c r="RZ25" i="73" s="1"/>
  <c r="RW230" i="33"/>
  <c r="RW20" i="73" s="1"/>
  <c r="RW125" i="21"/>
  <c r="RW280" i="21" s="1"/>
  <c r="RW231" i="33"/>
  <c r="RW27" i="73" s="1"/>
  <c r="SA104" i="33"/>
  <c r="SA24" i="73" s="1"/>
  <c r="SA103" i="33"/>
  <c r="SA17" i="73" s="1"/>
  <c r="SA122" i="21"/>
  <c r="RZ54" i="73" l="1"/>
  <c r="RX62" i="73"/>
  <c r="RX55" i="73"/>
  <c r="RZ53" i="73"/>
  <c r="RZ60" i="73"/>
  <c r="RX48" i="73"/>
  <c r="RY61" i="73"/>
  <c r="RZ61" i="73"/>
  <c r="SA46" i="73"/>
  <c r="SA67" i="73"/>
  <c r="SA53" i="73"/>
  <c r="SA60" i="73"/>
  <c r="RW49" i="73"/>
  <c r="RW70" i="73"/>
  <c r="RV50" i="73"/>
  <c r="RV71" i="73"/>
  <c r="RW63" i="73"/>
  <c r="RW56" i="73"/>
  <c r="RV64" i="73"/>
  <c r="RV57" i="73"/>
  <c r="RY206" i="21"/>
  <c r="RY233" i="63"/>
  <c r="RY34" i="73" s="1"/>
  <c r="RX279" i="63"/>
  <c r="RX42" i="73" s="1"/>
  <c r="SA204" i="21"/>
  <c r="RZ188" i="63"/>
  <c r="RZ33" i="73" s="1"/>
  <c r="RZ205" i="21"/>
  <c r="RZ189" i="63"/>
  <c r="RZ40" i="73" s="1"/>
  <c r="RZ143" i="33"/>
  <c r="RZ18" i="73" s="1"/>
  <c r="SB203" i="21"/>
  <c r="SA144" i="63"/>
  <c r="SA39" i="73" s="1"/>
  <c r="RZ123" i="21"/>
  <c r="RZ278" i="21" s="1"/>
  <c r="SB105" i="63"/>
  <c r="SB38" i="73" s="1"/>
  <c r="RX207" i="21"/>
  <c r="RX278" i="63"/>
  <c r="RX35" i="73" s="1"/>
  <c r="SA277" i="21"/>
  <c r="RX280" i="21"/>
  <c r="RW126" i="21"/>
  <c r="RW281" i="21" s="1"/>
  <c r="SB104" i="63"/>
  <c r="SB31" i="73" s="1"/>
  <c r="SB143" i="63"/>
  <c r="SB32" i="73" s="1"/>
  <c r="RZ206" i="21"/>
  <c r="RX231" i="33"/>
  <c r="RX27" i="73" s="1"/>
  <c r="RX230" i="33"/>
  <c r="RX20" i="73" s="1"/>
  <c r="RW274" i="33"/>
  <c r="RW21" i="73" s="1"/>
  <c r="RY187" i="33"/>
  <c r="RY19" i="73" s="1"/>
  <c r="RW275" i="33"/>
  <c r="RW28" i="73" s="1"/>
  <c r="RY230" i="33"/>
  <c r="RY20" i="73" s="1"/>
  <c r="SC105" i="63"/>
  <c r="SC38" i="73" s="1"/>
  <c r="RY124" i="21"/>
  <c r="RY279" i="21" s="1"/>
  <c r="RY188" i="33"/>
  <c r="RY26" i="73" s="1"/>
  <c r="SB103" i="33"/>
  <c r="SB17" i="73" s="1"/>
  <c r="SB122" i="21"/>
  <c r="SB104" i="33"/>
  <c r="SB24" i="73" s="1"/>
  <c r="SB46" i="73" l="1"/>
  <c r="SB67" i="73"/>
  <c r="RW57" i="73"/>
  <c r="RW64" i="73"/>
  <c r="RZ47" i="73"/>
  <c r="RZ68" i="73"/>
  <c r="RW71" i="73"/>
  <c r="RW50" i="73"/>
  <c r="RY70" i="73"/>
  <c r="RY49" i="73"/>
  <c r="RX70" i="73"/>
  <c r="RX49" i="73"/>
  <c r="SB53" i="73"/>
  <c r="SB60" i="73"/>
  <c r="RY55" i="73"/>
  <c r="RY62" i="73"/>
  <c r="RX63" i="73"/>
  <c r="RX56" i="73"/>
  <c r="RY48" i="73"/>
  <c r="RY69" i="73"/>
  <c r="SB277" i="21"/>
  <c r="RY231" i="33"/>
  <c r="RY27" i="73" s="1"/>
  <c r="RY279" i="63"/>
  <c r="RY42" i="73" s="1"/>
  <c r="RY207" i="21"/>
  <c r="RX275" i="33"/>
  <c r="RX28" i="73" s="1"/>
  <c r="RX57" i="73" s="1"/>
  <c r="RX126" i="21"/>
  <c r="RX281" i="21" s="1"/>
  <c r="RX274" i="33"/>
  <c r="RX21" i="73" s="1"/>
  <c r="RX50" i="73" s="1"/>
  <c r="RZ187" i="33"/>
  <c r="RZ19" i="73" s="1"/>
  <c r="SC204" i="21"/>
  <c r="SB144" i="63"/>
  <c r="SB39" i="73" s="1"/>
  <c r="SB204" i="21"/>
  <c r="RZ234" i="63"/>
  <c r="RZ41" i="73" s="1"/>
  <c r="SA189" i="63"/>
  <c r="SA40" i="73" s="1"/>
  <c r="RZ124" i="21"/>
  <c r="RZ279" i="21" s="1"/>
  <c r="RY125" i="21"/>
  <c r="RY280" i="21" s="1"/>
  <c r="RZ233" i="63"/>
  <c r="RZ34" i="73" s="1"/>
  <c r="RY278" i="63"/>
  <c r="RY35" i="73" s="1"/>
  <c r="RZ188" i="33"/>
  <c r="RZ26" i="73" s="1"/>
  <c r="SA188" i="63"/>
  <c r="SA33" i="73" s="1"/>
  <c r="RZ231" i="33"/>
  <c r="RZ27" i="73" s="1"/>
  <c r="SA205" i="21"/>
  <c r="SC203" i="21"/>
  <c r="SC104" i="63"/>
  <c r="SC31" i="73" s="1"/>
  <c r="SD203" i="21"/>
  <c r="SA206" i="21"/>
  <c r="SA143" i="33"/>
  <c r="SA18" i="73" s="1"/>
  <c r="SA47" i="73" s="1"/>
  <c r="SA123" i="21"/>
  <c r="SA278" i="21" s="1"/>
  <c r="SA144" i="33"/>
  <c r="SA25" i="73" s="1"/>
  <c r="SB123" i="21"/>
  <c r="SC122" i="21"/>
  <c r="SC104" i="33"/>
  <c r="SC24" i="73" s="1"/>
  <c r="SC103" i="33"/>
  <c r="SC17" i="73" s="1"/>
  <c r="SC67" i="73" s="1"/>
  <c r="SC144" i="63"/>
  <c r="SC39" i="73" s="1"/>
  <c r="RX64" i="73" l="1"/>
  <c r="SC46" i="73"/>
  <c r="RY63" i="73"/>
  <c r="RY56" i="73"/>
  <c r="RZ48" i="73"/>
  <c r="RZ69" i="73"/>
  <c r="RX71" i="73"/>
  <c r="RZ55" i="73"/>
  <c r="RZ62" i="73"/>
  <c r="SC60" i="73"/>
  <c r="SC53" i="73"/>
  <c r="SA61" i="73"/>
  <c r="SA54" i="73"/>
  <c r="RZ63" i="73"/>
  <c r="RZ56" i="73"/>
  <c r="SA68" i="73"/>
  <c r="SA233" i="63"/>
  <c r="SA34" i="73" s="1"/>
  <c r="SB143" i="33"/>
  <c r="SB18" i="73" s="1"/>
  <c r="SA234" i="63"/>
  <c r="SA41" i="73" s="1"/>
  <c r="SC143" i="63"/>
  <c r="SC32" i="73" s="1"/>
  <c r="SB144" i="33"/>
  <c r="SB25" i="73" s="1"/>
  <c r="RY274" i="33"/>
  <c r="RY21" i="73" s="1"/>
  <c r="RY50" i="73" s="1"/>
  <c r="SD204" i="21"/>
  <c r="RY275" i="33"/>
  <c r="RY28" i="73" s="1"/>
  <c r="RY57" i="73" s="1"/>
  <c r="SB278" i="21"/>
  <c r="SA188" i="33"/>
  <c r="SA26" i="73" s="1"/>
  <c r="RY126" i="21"/>
  <c r="RY281" i="21" s="1"/>
  <c r="SD105" i="63"/>
  <c r="SD38" i="73" s="1"/>
  <c r="RZ125" i="21"/>
  <c r="RZ280" i="21" s="1"/>
  <c r="RZ230" i="33"/>
  <c r="RZ20" i="73" s="1"/>
  <c r="SD104" i="63"/>
  <c r="SD31" i="73" s="1"/>
  <c r="SA124" i="21"/>
  <c r="SA279" i="21" s="1"/>
  <c r="SA187" i="33"/>
  <c r="SA19" i="73" s="1"/>
  <c r="RZ207" i="21"/>
  <c r="RZ279" i="63"/>
  <c r="RZ42" i="73" s="1"/>
  <c r="SC277" i="21"/>
  <c r="SB189" i="63"/>
  <c r="SB40" i="73" s="1"/>
  <c r="RZ278" i="63"/>
  <c r="RZ35" i="73" s="1"/>
  <c r="SB205" i="21"/>
  <c r="SB188" i="63"/>
  <c r="SB33" i="73" s="1"/>
  <c r="SB206" i="21"/>
  <c r="SC143" i="33"/>
  <c r="SC18" i="73" s="1"/>
  <c r="RY64" i="73" l="1"/>
  <c r="SA48" i="73"/>
  <c r="SA69" i="73"/>
  <c r="RZ49" i="73"/>
  <c r="RZ70" i="73"/>
  <c r="SB61" i="73"/>
  <c r="SB54" i="73"/>
  <c r="SC68" i="73"/>
  <c r="SC47" i="73"/>
  <c r="SA62" i="73"/>
  <c r="SA55" i="73"/>
  <c r="SB68" i="73"/>
  <c r="SB47" i="73"/>
  <c r="RY71" i="73"/>
  <c r="SC234" i="63"/>
  <c r="SC41" i="73" s="1"/>
  <c r="SD143" i="63"/>
  <c r="SD32" i="73" s="1"/>
  <c r="SD144" i="63"/>
  <c r="SD39" i="73" s="1"/>
  <c r="SB233" i="63"/>
  <c r="SB34" i="73" s="1"/>
  <c r="RZ275" i="33"/>
  <c r="RZ28" i="73" s="1"/>
  <c r="SA278" i="63"/>
  <c r="SA35" i="73" s="1"/>
  <c r="SC188" i="63"/>
  <c r="SC33" i="73" s="1"/>
  <c r="SC144" i="33"/>
  <c r="SC25" i="73" s="1"/>
  <c r="SA279" i="63"/>
  <c r="SA42" i="73" s="1"/>
  <c r="SC205" i="21"/>
  <c r="SC189" i="63"/>
  <c r="SC40" i="73" s="1"/>
  <c r="SB231" i="33"/>
  <c r="SB27" i="73" s="1"/>
  <c r="RZ274" i="33"/>
  <c r="RZ21" i="73" s="1"/>
  <c r="SA207" i="21"/>
  <c r="RZ126" i="21"/>
  <c r="RZ281" i="21" s="1"/>
  <c r="SC123" i="21"/>
  <c r="SC278" i="21" s="1"/>
  <c r="SD103" i="33"/>
  <c r="SD17" i="73" s="1"/>
  <c r="SD46" i="73" s="1"/>
  <c r="SF203" i="21"/>
  <c r="SD122" i="21"/>
  <c r="SD277" i="21" s="1"/>
  <c r="SE203" i="21"/>
  <c r="SE105" i="63"/>
  <c r="SE38" i="73" s="1"/>
  <c r="SD104" i="33"/>
  <c r="SD24" i="73" s="1"/>
  <c r="SE104" i="63"/>
  <c r="SE31" i="73" s="1"/>
  <c r="SB124" i="21"/>
  <c r="SB279" i="21" s="1"/>
  <c r="SB187" i="33"/>
  <c r="SB19" i="73" s="1"/>
  <c r="SB48" i="73" s="1"/>
  <c r="SB188" i="33"/>
  <c r="SB26" i="73" s="1"/>
  <c r="SB234" i="63"/>
  <c r="SB41" i="73" s="1"/>
  <c r="SA231" i="33"/>
  <c r="SA27" i="73" s="1"/>
  <c r="SA125" i="21"/>
  <c r="SA280" i="21" s="1"/>
  <c r="SD123" i="21"/>
  <c r="SD278" i="21" s="1"/>
  <c r="SA230" i="33"/>
  <c r="SA20" i="73" s="1"/>
  <c r="SA70" i="73" s="1"/>
  <c r="SB63" i="73" l="1"/>
  <c r="SA49" i="73"/>
  <c r="SD53" i="73"/>
  <c r="SD60" i="73"/>
  <c r="RZ50" i="73"/>
  <c r="RZ71" i="73"/>
  <c r="RZ64" i="73"/>
  <c r="RZ57" i="73"/>
  <c r="SB69" i="73"/>
  <c r="SC61" i="73"/>
  <c r="SC54" i="73"/>
  <c r="SA63" i="73"/>
  <c r="SA56" i="73"/>
  <c r="SB56" i="73"/>
  <c r="SD67" i="73"/>
  <c r="SB62" i="73"/>
  <c r="SB55" i="73"/>
  <c r="SC233" i="63"/>
  <c r="SC34" i="73" s="1"/>
  <c r="SC206" i="21"/>
  <c r="SE204" i="21"/>
  <c r="SA126" i="21"/>
  <c r="SA281" i="21" s="1"/>
  <c r="SD189" i="63"/>
  <c r="SD40" i="73" s="1"/>
  <c r="SE143" i="63"/>
  <c r="SE32" i="73" s="1"/>
  <c r="SB207" i="21"/>
  <c r="SB279" i="63"/>
  <c r="SB42" i="73" s="1"/>
  <c r="SE144" i="63"/>
  <c r="SE39" i="73" s="1"/>
  <c r="SB278" i="63"/>
  <c r="SB35" i="73" s="1"/>
  <c r="SA274" i="33"/>
  <c r="SA21" i="73" s="1"/>
  <c r="SA275" i="33"/>
  <c r="SA28" i="73" s="1"/>
  <c r="SB230" i="33"/>
  <c r="SB20" i="73" s="1"/>
  <c r="SD205" i="21"/>
  <c r="SB125" i="21"/>
  <c r="SB280" i="21" s="1"/>
  <c r="SD188" i="63"/>
  <c r="SD33" i="73" s="1"/>
  <c r="SD143" i="33"/>
  <c r="SD18" i="73" s="1"/>
  <c r="SF104" i="63"/>
  <c r="SF31" i="73" s="1"/>
  <c r="SD144" i="33"/>
  <c r="SD25" i="73" s="1"/>
  <c r="SF105" i="63"/>
  <c r="SF38" i="73" s="1"/>
  <c r="SE123" i="21"/>
  <c r="SC188" i="33"/>
  <c r="SC26" i="73" s="1"/>
  <c r="SC124" i="21"/>
  <c r="SC279" i="21" s="1"/>
  <c r="SG105" i="63"/>
  <c r="SG38" i="73" s="1"/>
  <c r="SF204" i="21"/>
  <c r="SD206" i="21"/>
  <c r="SC187" i="33"/>
  <c r="SC19" i="73" s="1"/>
  <c r="SE104" i="33"/>
  <c r="SE24" i="73" s="1"/>
  <c r="SE122" i="21"/>
  <c r="SE277" i="21" s="1"/>
  <c r="SE103" i="33"/>
  <c r="SE17" i="73" s="1"/>
  <c r="SF104" i="33"/>
  <c r="SF24" i="73" s="1"/>
  <c r="SB70" i="73" l="1"/>
  <c r="SB49" i="73"/>
  <c r="SE53" i="73"/>
  <c r="SE60" i="73"/>
  <c r="SA64" i="73"/>
  <c r="SA57" i="73"/>
  <c r="SC48" i="73"/>
  <c r="SC69" i="73"/>
  <c r="SE46" i="73"/>
  <c r="SE67" i="73"/>
  <c r="SA71" i="73"/>
  <c r="SA50" i="73"/>
  <c r="SF53" i="73"/>
  <c r="SF60" i="73"/>
  <c r="SC62" i="73"/>
  <c r="SC55" i="73"/>
  <c r="SD61" i="73"/>
  <c r="SD54" i="73"/>
  <c r="SD47" i="73"/>
  <c r="SD68" i="73"/>
  <c r="SY38" i="73"/>
  <c r="SR38" i="73"/>
  <c r="SZ38" i="73"/>
  <c r="ST38" i="73"/>
  <c r="SV38" i="73"/>
  <c r="SX38" i="73"/>
  <c r="SU38" i="73"/>
  <c r="SW38" i="73"/>
  <c r="SS38" i="73"/>
  <c r="SD234" i="63"/>
  <c r="SD41" i="73" s="1"/>
  <c r="SD233" i="63"/>
  <c r="SD34" i="73" s="1"/>
  <c r="SE278" i="21"/>
  <c r="SD124" i="21"/>
  <c r="SD279" i="21" s="1"/>
  <c r="SD188" i="33"/>
  <c r="SD26" i="73" s="1"/>
  <c r="SD62" i="73" s="1"/>
  <c r="SE189" i="63"/>
  <c r="SE40" i="73" s="1"/>
  <c r="SG144" i="63"/>
  <c r="SG39" i="73" s="1"/>
  <c r="SD187" i="33"/>
  <c r="SD19" i="73" s="1"/>
  <c r="SE205" i="21"/>
  <c r="SG104" i="63"/>
  <c r="SG31" i="73" s="1"/>
  <c r="SE188" i="63"/>
  <c r="SE33" i="73" s="1"/>
  <c r="SC278" i="63"/>
  <c r="SC35" i="73" s="1"/>
  <c r="SF144" i="63"/>
  <c r="SF39" i="73" s="1"/>
  <c r="SG203" i="21"/>
  <c r="SE144" i="33"/>
  <c r="SE25" i="73" s="1"/>
  <c r="SC207" i="21"/>
  <c r="SE143" i="33"/>
  <c r="SE18" i="73" s="1"/>
  <c r="SE47" i="73" s="1"/>
  <c r="SC125" i="21"/>
  <c r="SC280" i="21" s="1"/>
  <c r="SB126" i="21"/>
  <c r="SB281" i="21" s="1"/>
  <c r="SC279" i="63"/>
  <c r="SC42" i="73" s="1"/>
  <c r="SC231" i="33"/>
  <c r="SC27" i="73" s="1"/>
  <c r="SB274" i="33"/>
  <c r="SB21" i="73" s="1"/>
  <c r="SC230" i="33"/>
  <c r="SC20" i="73" s="1"/>
  <c r="SB275" i="33"/>
  <c r="SB28" i="73" s="1"/>
  <c r="SF122" i="21"/>
  <c r="SF277" i="21" s="1"/>
  <c r="SF103" i="33"/>
  <c r="SF17" i="73" s="1"/>
  <c r="SF143" i="63"/>
  <c r="SF32" i="73" s="1"/>
  <c r="SG122" i="21"/>
  <c r="SE234" i="63"/>
  <c r="SE41" i="73" s="1"/>
  <c r="SD231" i="33"/>
  <c r="SD27" i="73" s="1"/>
  <c r="SI38" i="73"/>
  <c r="SE68" i="73" l="1"/>
  <c r="TC38" i="73"/>
  <c r="SD69" i="73"/>
  <c r="SD48" i="73"/>
  <c r="SC70" i="73"/>
  <c r="SC49" i="73"/>
  <c r="SD55" i="73"/>
  <c r="SB64" i="73"/>
  <c r="SB57" i="73"/>
  <c r="SE61" i="73"/>
  <c r="SE54" i="73"/>
  <c r="SB71" i="73"/>
  <c r="SB50" i="73"/>
  <c r="TD38" i="73"/>
  <c r="SD63" i="73"/>
  <c r="SD56" i="73"/>
  <c r="SF67" i="73"/>
  <c r="SF46" i="73"/>
  <c r="SC63" i="73"/>
  <c r="SC56" i="73"/>
  <c r="TG38" i="73"/>
  <c r="TE38" i="73"/>
  <c r="TS38" i="73"/>
  <c r="TT38" i="73" s="1"/>
  <c r="TR38" i="73"/>
  <c r="SX86" i="73"/>
  <c r="SW86" i="73"/>
  <c r="SV86" i="73"/>
  <c r="ST86" i="73"/>
  <c r="SZ86" i="73"/>
  <c r="SY86" i="73"/>
  <c r="SU86" i="73"/>
  <c r="SS86" i="73"/>
  <c r="SR86" i="73"/>
  <c r="TF38" i="73"/>
  <c r="TI38" i="73"/>
  <c r="TH38" i="73"/>
  <c r="SV87" i="73"/>
  <c r="SW87" i="73"/>
  <c r="SX87" i="73"/>
  <c r="SY87" i="73"/>
  <c r="SR87" i="73"/>
  <c r="SZ87" i="73"/>
  <c r="SU87" i="73"/>
  <c r="ST87" i="73"/>
  <c r="SS87" i="73"/>
  <c r="TQ38" i="73"/>
  <c r="D76" i="36" s="1"/>
  <c r="TP38" i="73"/>
  <c r="D75" i="36" s="1"/>
  <c r="TJ38" i="73"/>
  <c r="SI31" i="73"/>
  <c r="ST31" i="73"/>
  <c r="SW31" i="73"/>
  <c r="SY31" i="73"/>
  <c r="SZ31" i="73"/>
  <c r="SV31" i="73"/>
  <c r="SR31" i="73"/>
  <c r="SU31" i="73"/>
  <c r="SS31" i="73"/>
  <c r="SX31" i="73"/>
  <c r="SV39" i="73"/>
  <c r="SZ39" i="73"/>
  <c r="SR39" i="73"/>
  <c r="SU39" i="73"/>
  <c r="SW39" i="73"/>
  <c r="ST39" i="73"/>
  <c r="SS39" i="73"/>
  <c r="SY39" i="73"/>
  <c r="SX39" i="73"/>
  <c r="TV38" i="73"/>
  <c r="E74" i="36" s="1"/>
  <c r="TB38" i="73"/>
  <c r="SG277" i="21"/>
  <c r="SG204" i="21"/>
  <c r="SG143" i="63"/>
  <c r="SG32" i="73" s="1"/>
  <c r="SE124" i="21"/>
  <c r="SE279" i="21" s="1"/>
  <c r="SD278" i="63"/>
  <c r="SD35" i="73" s="1"/>
  <c r="SC126" i="21"/>
  <c r="SC281" i="21" s="1"/>
  <c r="SD207" i="21"/>
  <c r="SC275" i="33"/>
  <c r="SC28" i="73" s="1"/>
  <c r="SC274" i="33"/>
  <c r="SC21" i="73" s="1"/>
  <c r="SC50" i="73" s="1"/>
  <c r="SF123" i="21"/>
  <c r="SF278" i="21" s="1"/>
  <c r="SE187" i="33"/>
  <c r="SE19" i="73" s="1"/>
  <c r="SF144" i="33"/>
  <c r="SF25" i="73" s="1"/>
  <c r="SE188" i="33"/>
  <c r="SE26" i="73" s="1"/>
  <c r="SE62" i="73" s="1"/>
  <c r="SF143" i="33"/>
  <c r="SF18" i="73" s="1"/>
  <c r="SD279" i="63"/>
  <c r="SD42" i="73" s="1"/>
  <c r="SE233" i="63"/>
  <c r="SE34" i="73" s="1"/>
  <c r="SD230" i="33"/>
  <c r="SD20" i="73" s="1"/>
  <c r="SD125" i="21"/>
  <c r="SD280" i="21" s="1"/>
  <c r="SF205" i="21"/>
  <c r="SE206" i="21"/>
  <c r="SF188" i="63"/>
  <c r="SF33" i="73" s="1"/>
  <c r="SF189" i="63"/>
  <c r="SF40" i="73" s="1"/>
  <c r="SG104" i="33"/>
  <c r="SG24" i="73" s="1"/>
  <c r="SG103" i="33"/>
  <c r="SK86" i="73"/>
  <c r="SK38" i="73"/>
  <c r="D73" i="36" s="1"/>
  <c r="SI39" i="73"/>
  <c r="SZ277" i="21" l="1"/>
  <c r="SW277" i="21"/>
  <c r="SX277" i="21"/>
  <c r="SU277" i="21"/>
  <c r="SI277" i="21"/>
  <c r="SS277" i="21"/>
  <c r="ST277" i="21"/>
  <c r="SR277" i="21"/>
  <c r="SY277" i="21"/>
  <c r="SV277" i="21"/>
  <c r="SE55" i="73"/>
  <c r="SD49" i="73"/>
  <c r="SD70" i="73"/>
  <c r="SF54" i="73"/>
  <c r="SF61" i="73"/>
  <c r="SG17" i="73"/>
  <c r="SS17" i="73" s="1"/>
  <c r="SC64" i="73"/>
  <c r="SC57" i="73"/>
  <c r="SG60" i="73"/>
  <c r="SG53" i="73"/>
  <c r="SF47" i="73"/>
  <c r="SF68" i="73"/>
  <c r="TH39" i="73"/>
  <c r="TF86" i="73"/>
  <c r="SC71" i="73"/>
  <c r="SE69" i="73"/>
  <c r="SE48" i="73"/>
  <c r="D35" i="36"/>
  <c r="TE39" i="73"/>
  <c r="TG31" i="73"/>
  <c r="TD31" i="73"/>
  <c r="TG39" i="73"/>
  <c r="TF39" i="73"/>
  <c r="TK38" i="73"/>
  <c r="TB39" i="73"/>
  <c r="TV39" i="73"/>
  <c r="G74" i="36" s="1"/>
  <c r="TP31" i="73"/>
  <c r="TJ31" i="73"/>
  <c r="TQ31" i="73"/>
  <c r="TC87" i="73"/>
  <c r="TG87" i="73"/>
  <c r="TF87" i="73"/>
  <c r="TQ86" i="73"/>
  <c r="D37" i="36" s="1"/>
  <c r="TP86" i="73"/>
  <c r="D36" i="36" s="1"/>
  <c r="TJ86" i="73"/>
  <c r="TQ39" i="73"/>
  <c r="F76" i="36" s="1"/>
  <c r="TP39" i="73"/>
  <c r="F75" i="36" s="1"/>
  <c r="TJ39" i="73"/>
  <c r="TI31" i="73"/>
  <c r="TD87" i="73"/>
  <c r="TD86" i="73"/>
  <c r="TQ87" i="73"/>
  <c r="F37" i="36" s="1"/>
  <c r="TP87" i="73"/>
  <c r="F36" i="36" s="1"/>
  <c r="TJ87" i="73"/>
  <c r="TS31" i="73"/>
  <c r="TT31" i="73" s="1"/>
  <c r="TR31" i="73"/>
  <c r="TR39" i="73"/>
  <c r="TS39" i="73"/>
  <c r="TT39" i="73" s="1"/>
  <c r="TD39" i="73"/>
  <c r="TE31" i="73"/>
  <c r="TI87" i="73"/>
  <c r="TC86" i="73"/>
  <c r="TS86" i="73"/>
  <c r="TT86" i="73" s="1"/>
  <c r="SK87" i="73" s="1"/>
  <c r="TR86" i="73"/>
  <c r="SS32" i="73"/>
  <c r="SX32" i="73"/>
  <c r="ST32" i="73"/>
  <c r="SV32" i="73"/>
  <c r="SR32" i="73"/>
  <c r="SY32" i="73"/>
  <c r="SW32" i="73"/>
  <c r="SZ32" i="73"/>
  <c r="SU32" i="73"/>
  <c r="TE87" i="73"/>
  <c r="TI39" i="73"/>
  <c r="TC39" i="73"/>
  <c r="TI86" i="73"/>
  <c r="TH86" i="73"/>
  <c r="SK39" i="73"/>
  <c r="ST79" i="73"/>
  <c r="SW79" i="73"/>
  <c r="SU79" i="73"/>
  <c r="SX79" i="73"/>
  <c r="SZ79" i="73"/>
  <c r="SY79" i="73"/>
  <c r="SS79" i="73"/>
  <c r="SV79" i="73"/>
  <c r="SR79" i="73"/>
  <c r="TV31" i="73"/>
  <c r="E69" i="36" s="1"/>
  <c r="TB31" i="73"/>
  <c r="TH87" i="73"/>
  <c r="TE86" i="73"/>
  <c r="TH31" i="73"/>
  <c r="TG86" i="73"/>
  <c r="SK31" i="73"/>
  <c r="TC31" i="73"/>
  <c r="TV87" i="73"/>
  <c r="TB87" i="73"/>
  <c r="TV86" i="73"/>
  <c r="TB86" i="73"/>
  <c r="TS87" i="73"/>
  <c r="TT87" i="73" s="1"/>
  <c r="TR87" i="73"/>
  <c r="SI24" i="73"/>
  <c r="SK24" i="73" s="1"/>
  <c r="SX24" i="73"/>
  <c r="SU24" i="73"/>
  <c r="SR24" i="73"/>
  <c r="SW24" i="73"/>
  <c r="SZ24" i="73"/>
  <c r="ST24" i="73"/>
  <c r="SS24" i="73"/>
  <c r="SV24" i="73"/>
  <c r="SY24" i="73"/>
  <c r="TF31" i="73"/>
  <c r="SI32" i="73"/>
  <c r="SF206" i="21"/>
  <c r="SF234" i="63"/>
  <c r="SF41" i="73" s="1"/>
  <c r="SF124" i="21"/>
  <c r="SF279" i="21" s="1"/>
  <c r="SF188" i="33"/>
  <c r="SF26" i="73" s="1"/>
  <c r="SF187" i="33"/>
  <c r="SF19" i="73" s="1"/>
  <c r="SF48" i="73" s="1"/>
  <c r="SF233" i="63"/>
  <c r="SF34" i="73" s="1"/>
  <c r="SG205" i="21"/>
  <c r="SD275" i="33"/>
  <c r="SD28" i="73" s="1"/>
  <c r="SD126" i="21"/>
  <c r="SD281" i="21" s="1"/>
  <c r="SD274" i="33"/>
  <c r="SD21" i="73" s="1"/>
  <c r="SE278" i="63"/>
  <c r="SE35" i="73" s="1"/>
  <c r="SE207" i="21"/>
  <c r="SG189" i="63"/>
  <c r="SG40" i="73" s="1"/>
  <c r="SE279" i="63"/>
  <c r="SE42" i="73" s="1"/>
  <c r="SG188" i="63"/>
  <c r="SG33" i="73" s="1"/>
  <c r="SG144" i="33"/>
  <c r="SG25" i="73" s="1"/>
  <c r="SG123" i="21"/>
  <c r="SG278" i="21" s="1"/>
  <c r="SG143" i="33"/>
  <c r="SG18" i="73" s="1"/>
  <c r="SG233" i="63"/>
  <c r="SG34" i="73" s="1"/>
  <c r="SE231" i="33"/>
  <c r="SE27" i="73" s="1"/>
  <c r="SE230" i="33"/>
  <c r="SE20" i="73" s="1"/>
  <c r="SE125" i="21"/>
  <c r="SE280" i="21" s="1"/>
  <c r="SL86" i="73"/>
  <c r="SL38" i="73"/>
  <c r="TD277" i="21" l="1"/>
  <c r="TF277" i="21"/>
  <c r="TC277" i="21"/>
  <c r="SK277" i="21"/>
  <c r="D79" i="36" s="1"/>
  <c r="Z85" i="36" s="1"/>
  <c r="TS277" i="21"/>
  <c r="TT277" i="21" s="1"/>
  <c r="TR277" i="21"/>
  <c r="TE277" i="21"/>
  <c r="SZ278" i="21"/>
  <c r="SW278" i="21"/>
  <c r="ST278" i="21"/>
  <c r="SR278" i="21"/>
  <c r="SU278" i="21"/>
  <c r="SY278" i="21"/>
  <c r="SI278" i="21"/>
  <c r="SX278" i="21"/>
  <c r="SS278" i="21"/>
  <c r="SV278" i="21"/>
  <c r="TI277" i="21"/>
  <c r="TH277" i="21"/>
  <c r="TV277" i="21"/>
  <c r="E80" i="36" s="1"/>
  <c r="Z61" i="36" s="1"/>
  <c r="TB277" i="21"/>
  <c r="TG277" i="21"/>
  <c r="TJ277" i="21"/>
  <c r="TQ277" i="21"/>
  <c r="D82" i="36" s="1"/>
  <c r="Z78" i="36" s="1"/>
  <c r="TP277" i="21"/>
  <c r="D81" i="36" s="1"/>
  <c r="Z70" i="36" s="1"/>
  <c r="D71" i="36"/>
  <c r="D70" i="36"/>
  <c r="ST17" i="73"/>
  <c r="SI17" i="73"/>
  <c r="TR17" i="73" s="1"/>
  <c r="SR17" i="73"/>
  <c r="SW17" i="73"/>
  <c r="TV79" i="73"/>
  <c r="TR13" i="73"/>
  <c r="SZ17" i="73"/>
  <c r="E73" i="36"/>
  <c r="SF69" i="73"/>
  <c r="SU17" i="73"/>
  <c r="SV17" i="73"/>
  <c r="TT13" i="73"/>
  <c r="SY17" i="73"/>
  <c r="TS13" i="73"/>
  <c r="SX17" i="73"/>
  <c r="TC24" i="73"/>
  <c r="E35" i="36"/>
  <c r="SG46" i="73"/>
  <c r="SU46" i="73" s="1"/>
  <c r="SG67" i="73"/>
  <c r="SX67" i="73" s="1"/>
  <c r="SE49" i="73"/>
  <c r="SE70" i="73"/>
  <c r="SG68" i="73"/>
  <c r="SG47" i="73"/>
  <c r="SZ47" i="73" s="1"/>
  <c r="TP47" i="73" s="1"/>
  <c r="F86" i="36" s="1"/>
  <c r="AA71" i="36" s="1"/>
  <c r="SE63" i="73"/>
  <c r="SE56" i="73"/>
  <c r="SG54" i="73"/>
  <c r="SG61" i="73"/>
  <c r="SD50" i="73"/>
  <c r="SD71" i="73"/>
  <c r="SD64" i="73"/>
  <c r="SD57" i="73"/>
  <c r="SF62" i="73"/>
  <c r="SF55" i="73"/>
  <c r="F35" i="36"/>
  <c r="SL87" i="73"/>
  <c r="TD32" i="73"/>
  <c r="TI32" i="73"/>
  <c r="TC79" i="73"/>
  <c r="SY33" i="73"/>
  <c r="SR33" i="73"/>
  <c r="SS33" i="73"/>
  <c r="SV33" i="73"/>
  <c r="ST33" i="73"/>
  <c r="SX33" i="73"/>
  <c r="SW33" i="73"/>
  <c r="SZ33" i="73"/>
  <c r="SU33" i="73"/>
  <c r="ST25" i="73"/>
  <c r="SV25" i="73"/>
  <c r="SZ25" i="73"/>
  <c r="SX25" i="73"/>
  <c r="SU25" i="73"/>
  <c r="SR25" i="73"/>
  <c r="SY25" i="73"/>
  <c r="SW25" i="73"/>
  <c r="SS25" i="73"/>
  <c r="TQ79" i="73"/>
  <c r="D33" i="36" s="1"/>
  <c r="TJ79" i="73"/>
  <c r="TP79" i="73"/>
  <c r="D32" i="36" s="1"/>
  <c r="TB32" i="73"/>
  <c r="TV32" i="73"/>
  <c r="G69" i="36" s="1"/>
  <c r="SY40" i="73"/>
  <c r="SZ40" i="73"/>
  <c r="SX40" i="73"/>
  <c r="SR40" i="73"/>
  <c r="SU40" i="73"/>
  <c r="ST40" i="73"/>
  <c r="SW40" i="73"/>
  <c r="SV40" i="73"/>
  <c r="SS40" i="73"/>
  <c r="TG24" i="73"/>
  <c r="TI79" i="73"/>
  <c r="TH79" i="73"/>
  <c r="TG32" i="73"/>
  <c r="TF32" i="73"/>
  <c r="TD24" i="73"/>
  <c r="TS32" i="73"/>
  <c r="TT32" i="73" s="1"/>
  <c r="TR32" i="73"/>
  <c r="TG79" i="73"/>
  <c r="TH32" i="73"/>
  <c r="TK87" i="73"/>
  <c r="SV53" i="73"/>
  <c r="SU53" i="73"/>
  <c r="SY53" i="73"/>
  <c r="SZ53" i="73"/>
  <c r="SX53" i="73"/>
  <c r="SR53" i="73"/>
  <c r="ST53" i="73"/>
  <c r="SS53" i="73"/>
  <c r="SW53" i="73"/>
  <c r="TP24" i="73"/>
  <c r="D64" i="36" s="1"/>
  <c r="TQ24" i="73"/>
  <c r="D65" i="36" s="1"/>
  <c r="TJ24" i="73"/>
  <c r="D62" i="36"/>
  <c r="TS79" i="73"/>
  <c r="TT79" i="73" s="1"/>
  <c r="TR79" i="73"/>
  <c r="TV24" i="73"/>
  <c r="E63" i="36" s="1"/>
  <c r="TB24" i="73"/>
  <c r="TK31" i="73"/>
  <c r="TF79" i="73"/>
  <c r="TE79" i="73"/>
  <c r="ST81" i="73"/>
  <c r="SR81" i="73"/>
  <c r="SV81" i="73"/>
  <c r="SY81" i="73"/>
  <c r="SX81" i="73"/>
  <c r="SU81" i="73"/>
  <c r="SZ81" i="73"/>
  <c r="SS81" i="73"/>
  <c r="SW81" i="73"/>
  <c r="SU88" i="73"/>
  <c r="SY88" i="73"/>
  <c r="SR88" i="73"/>
  <c r="ST88" i="73"/>
  <c r="SX88" i="73"/>
  <c r="SZ88" i="73"/>
  <c r="SV88" i="73"/>
  <c r="SW88" i="73"/>
  <c r="SS88" i="73"/>
  <c r="SS60" i="73"/>
  <c r="SZ60" i="73"/>
  <c r="SR60" i="73"/>
  <c r="SW60" i="73"/>
  <c r="SU60" i="73"/>
  <c r="SV60" i="73"/>
  <c r="SY60" i="73"/>
  <c r="SX60" i="73"/>
  <c r="ST60" i="73"/>
  <c r="TE24" i="73"/>
  <c r="F73" i="36"/>
  <c r="SL39" i="73"/>
  <c r="SU80" i="73"/>
  <c r="SW80" i="73"/>
  <c r="SV80" i="73"/>
  <c r="SZ80" i="73"/>
  <c r="ST80" i="73"/>
  <c r="SR80" i="73"/>
  <c r="SS80" i="73"/>
  <c r="SX80" i="73"/>
  <c r="SY80" i="73"/>
  <c r="TI24" i="73"/>
  <c r="TH24" i="73"/>
  <c r="TB79" i="73"/>
  <c r="TD79" i="73"/>
  <c r="TE32" i="73"/>
  <c r="TC32" i="73"/>
  <c r="TK39" i="73"/>
  <c r="SY34" i="73"/>
  <c r="SR34" i="73"/>
  <c r="SU34" i="73"/>
  <c r="SZ34" i="73"/>
  <c r="SV34" i="73"/>
  <c r="SX34" i="73"/>
  <c r="ST34" i="73"/>
  <c r="SW34" i="73"/>
  <c r="SS34" i="73"/>
  <c r="TK86" i="73"/>
  <c r="TF24" i="73"/>
  <c r="TS24" i="73"/>
  <c r="TT24" i="73" s="1"/>
  <c r="SK25" i="73" s="1"/>
  <c r="TR24" i="73"/>
  <c r="D68" i="36"/>
  <c r="SK32" i="73"/>
  <c r="TQ32" i="73"/>
  <c r="F71" i="36" s="1"/>
  <c r="TP32" i="73"/>
  <c r="F70" i="36" s="1"/>
  <c r="TJ32" i="73"/>
  <c r="SL31" i="73"/>
  <c r="SI60" i="73"/>
  <c r="SG188" i="33"/>
  <c r="SG26" i="73" s="1"/>
  <c r="SF278" i="63"/>
  <c r="SF35" i="73" s="1"/>
  <c r="SF207" i="21"/>
  <c r="SI25" i="73"/>
  <c r="SR18" i="73"/>
  <c r="SY18" i="73"/>
  <c r="SG187" i="33"/>
  <c r="SG19" i="73" s="1"/>
  <c r="SG124" i="21"/>
  <c r="SG279" i="21" s="1"/>
  <c r="SI18" i="73"/>
  <c r="SK79" i="73"/>
  <c r="SF279" i="63"/>
  <c r="SF42" i="73" s="1"/>
  <c r="SU18" i="73"/>
  <c r="SE126" i="21"/>
  <c r="SE281" i="21" s="1"/>
  <c r="ST18" i="73"/>
  <c r="SG206" i="21"/>
  <c r="SS18" i="73"/>
  <c r="SX18" i="73"/>
  <c r="SG234" i="63"/>
  <c r="SG41" i="73" s="1"/>
  <c r="SZ18" i="73"/>
  <c r="SW18" i="73"/>
  <c r="SV18" i="73"/>
  <c r="SI40" i="73"/>
  <c r="SI33" i="73"/>
  <c r="SI53" i="73"/>
  <c r="SE275" i="33"/>
  <c r="SE28" i="73" s="1"/>
  <c r="SF231" i="33"/>
  <c r="SF27" i="73" s="1"/>
  <c r="SF63" i="73" s="1"/>
  <c r="SF230" i="33"/>
  <c r="SF20" i="73" s="1"/>
  <c r="SF125" i="21"/>
  <c r="SF280" i="21" s="1"/>
  <c r="SE274" i="33"/>
  <c r="SE21" i="73" s="1"/>
  <c r="SI34" i="73"/>
  <c r="TC278" i="21" l="1"/>
  <c r="TD278" i="21"/>
  <c r="TF278" i="21"/>
  <c r="TQ278" i="21"/>
  <c r="F82" i="36" s="1"/>
  <c r="AA78" i="36" s="1"/>
  <c r="TP278" i="21"/>
  <c r="F81" i="36" s="1"/>
  <c r="AA70" i="36" s="1"/>
  <c r="TJ278" i="21"/>
  <c r="TH278" i="21"/>
  <c r="SR279" i="21"/>
  <c r="SZ279" i="21"/>
  <c r="SW279" i="21"/>
  <c r="SV279" i="21"/>
  <c r="SU279" i="21"/>
  <c r="ST279" i="21"/>
  <c r="SS279" i="21"/>
  <c r="SX279" i="21"/>
  <c r="SY279" i="21"/>
  <c r="SI279" i="21"/>
  <c r="TS278" i="21"/>
  <c r="TT278" i="21" s="1"/>
  <c r="TR278" i="21"/>
  <c r="SL277" i="21"/>
  <c r="F79" i="36" s="1"/>
  <c r="AA85" i="36" s="1"/>
  <c r="TG278" i="21"/>
  <c r="TI278" i="21"/>
  <c r="TE278" i="21"/>
  <c r="SK278" i="21"/>
  <c r="E79" i="36" s="1"/>
  <c r="TK277" i="21"/>
  <c r="TB278" i="21"/>
  <c r="TV278" i="21"/>
  <c r="G80" i="36" s="1"/>
  <c r="AA61" i="36" s="1"/>
  <c r="SK17" i="73"/>
  <c r="D57" i="36" s="1"/>
  <c r="TS17" i="73"/>
  <c r="TT17" i="73" s="1"/>
  <c r="TH17" i="73"/>
  <c r="TV17" i="73"/>
  <c r="E58" i="36" s="1"/>
  <c r="TP17" i="73"/>
  <c r="D59" i="36" s="1"/>
  <c r="TQ17" i="73"/>
  <c r="D60" i="36" s="1"/>
  <c r="SW47" i="73"/>
  <c r="TB17" i="73"/>
  <c r="TC17" i="73"/>
  <c r="TD17" i="73"/>
  <c r="TE17" i="73"/>
  <c r="TG17" i="73"/>
  <c r="SZ67" i="73"/>
  <c r="TQ67" i="73" s="1"/>
  <c r="D97" i="36" s="1"/>
  <c r="Z81" i="36" s="1"/>
  <c r="G35" i="36"/>
  <c r="ST67" i="73"/>
  <c r="TH40" i="73"/>
  <c r="SY67" i="73"/>
  <c r="SX46" i="73"/>
  <c r="SU67" i="73"/>
  <c r="TI34" i="73"/>
  <c r="SY46" i="73"/>
  <c r="SZ46" i="73"/>
  <c r="TQ46" i="73" s="1"/>
  <c r="D87" i="36" s="1"/>
  <c r="Z79" i="36" s="1"/>
  <c r="TJ17" i="73"/>
  <c r="SS46" i="73"/>
  <c r="SR46" i="73"/>
  <c r="SW46" i="73"/>
  <c r="TF17" i="73"/>
  <c r="E68" i="36"/>
  <c r="SS67" i="73"/>
  <c r="SV67" i="73"/>
  <c r="SV46" i="73"/>
  <c r="ST47" i="73"/>
  <c r="SU47" i="73"/>
  <c r="SR67" i="73"/>
  <c r="SI67" i="73"/>
  <c r="TS67" i="73" s="1"/>
  <c r="SI46" i="73"/>
  <c r="TR46" i="73" s="1"/>
  <c r="SW67" i="73"/>
  <c r="ST46" i="73"/>
  <c r="SX47" i="73"/>
  <c r="SS47" i="73"/>
  <c r="SI47" i="73"/>
  <c r="TR47" i="73" s="1"/>
  <c r="SY47" i="73"/>
  <c r="TI17" i="73"/>
  <c r="SV47" i="73"/>
  <c r="SR47" i="73"/>
  <c r="TV47" i="73" s="1"/>
  <c r="G85" i="36" s="1"/>
  <c r="AA62" i="36" s="1"/>
  <c r="SE57" i="73"/>
  <c r="SE64" i="73"/>
  <c r="SE71" i="73"/>
  <c r="SE50" i="73"/>
  <c r="SG48" i="73"/>
  <c r="SG69" i="73"/>
  <c r="E62" i="36"/>
  <c r="TE25" i="73"/>
  <c r="SF56" i="73"/>
  <c r="D31" i="36"/>
  <c r="SK80" i="73"/>
  <c r="TH25" i="73"/>
  <c r="TD33" i="73"/>
  <c r="SG62" i="73"/>
  <c r="SG55" i="73"/>
  <c r="SF49" i="73"/>
  <c r="SF70" i="73"/>
  <c r="TE34" i="73"/>
  <c r="TF33" i="73"/>
  <c r="TG88" i="73"/>
  <c r="TI88" i="73"/>
  <c r="TC88" i="73"/>
  <c r="TG53" i="73"/>
  <c r="TH33" i="73"/>
  <c r="TG60" i="73"/>
  <c r="TI53" i="73"/>
  <c r="TF81" i="73"/>
  <c r="TD60" i="73"/>
  <c r="TC60" i="73"/>
  <c r="TF53" i="73"/>
  <c r="TC53" i="73"/>
  <c r="TR81" i="73"/>
  <c r="TS81" i="73"/>
  <c r="TT81" i="73" s="1"/>
  <c r="SU68" i="73"/>
  <c r="ST68" i="73"/>
  <c r="SZ68" i="73"/>
  <c r="SV68" i="73"/>
  <c r="SX68" i="73"/>
  <c r="SR68" i="73"/>
  <c r="SW68" i="73"/>
  <c r="SY68" i="73"/>
  <c r="SS68" i="73"/>
  <c r="F68" i="36"/>
  <c r="SL32" i="73"/>
  <c r="TS80" i="73"/>
  <c r="TT80" i="73" s="1"/>
  <c r="TR80" i="73"/>
  <c r="TF34" i="73"/>
  <c r="TV80" i="73"/>
  <c r="TB80" i="73"/>
  <c r="TV60" i="73"/>
  <c r="E100" i="36" s="1"/>
  <c r="Z65" i="36" s="1"/>
  <c r="TB60" i="73"/>
  <c r="TE88" i="73"/>
  <c r="TD88" i="73"/>
  <c r="TH81" i="73"/>
  <c r="TK24" i="73"/>
  <c r="TF40" i="73"/>
  <c r="TI25" i="73"/>
  <c r="TQ33" i="73"/>
  <c r="H71" i="36" s="1"/>
  <c r="TP33" i="73"/>
  <c r="H70" i="36" s="1"/>
  <c r="TJ33" i="73"/>
  <c r="TS34" i="73"/>
  <c r="TT34" i="73" s="1"/>
  <c r="TR34" i="73"/>
  <c r="ST82" i="73"/>
  <c r="SX82" i="73"/>
  <c r="SW82" i="73"/>
  <c r="SS82" i="73"/>
  <c r="SY82" i="73"/>
  <c r="SR82" i="73"/>
  <c r="SV82" i="73"/>
  <c r="SU82" i="73"/>
  <c r="SZ82" i="73"/>
  <c r="TJ34" i="73"/>
  <c r="TP34" i="73"/>
  <c r="J70" i="36" s="1"/>
  <c r="TQ34" i="73"/>
  <c r="J71" i="36" s="1"/>
  <c r="TQ60" i="73"/>
  <c r="D102" i="36" s="1"/>
  <c r="Z82" i="36" s="1"/>
  <c r="TJ60" i="73"/>
  <c r="TP60" i="73"/>
  <c r="D101" i="36" s="1"/>
  <c r="Z74" i="36" s="1"/>
  <c r="TB88" i="73"/>
  <c r="TV88" i="73"/>
  <c r="TJ81" i="73"/>
  <c r="TI81" i="73"/>
  <c r="TE53" i="73"/>
  <c r="TG40" i="73"/>
  <c r="TB25" i="73"/>
  <c r="TV25" i="73"/>
  <c r="G63" i="36" s="1"/>
  <c r="TG33" i="73"/>
  <c r="TQ80" i="73"/>
  <c r="F33" i="36" s="1"/>
  <c r="TJ80" i="73"/>
  <c r="TP80" i="73"/>
  <c r="F32" i="36" s="1"/>
  <c r="SX41" i="73"/>
  <c r="SV41" i="73"/>
  <c r="SY41" i="73"/>
  <c r="ST41" i="73"/>
  <c r="SS41" i="73"/>
  <c r="SU41" i="73"/>
  <c r="SR41" i="73"/>
  <c r="SW41" i="73"/>
  <c r="SZ41" i="73"/>
  <c r="TG80" i="73"/>
  <c r="TF80" i="73"/>
  <c r="TS33" i="73"/>
  <c r="TT33" i="73" s="1"/>
  <c r="TR33" i="73"/>
  <c r="TG81" i="73"/>
  <c r="TQ47" i="73"/>
  <c r="F87" i="36" s="1"/>
  <c r="AA79" i="36" s="1"/>
  <c r="TQ25" i="73"/>
  <c r="F65" i="36" s="1"/>
  <c r="TP25" i="73"/>
  <c r="F64" i="36" s="1"/>
  <c r="TJ25" i="73"/>
  <c r="TS40" i="73"/>
  <c r="TT40" i="73" s="1"/>
  <c r="TR40" i="73"/>
  <c r="ST93" i="73"/>
  <c r="SS93" i="73"/>
  <c r="SZ93" i="73"/>
  <c r="SR93" i="73"/>
  <c r="SU93" i="73"/>
  <c r="SW93" i="73"/>
  <c r="SY93" i="73"/>
  <c r="SX93" i="73"/>
  <c r="SV93" i="73"/>
  <c r="ST54" i="73"/>
  <c r="SS54" i="73"/>
  <c r="SW54" i="73"/>
  <c r="SZ54" i="73"/>
  <c r="SV54" i="73"/>
  <c r="SX54" i="73"/>
  <c r="SY54" i="73"/>
  <c r="SR54" i="73"/>
  <c r="SU54" i="73"/>
  <c r="TS60" i="73"/>
  <c r="TT60" i="73" s="1"/>
  <c r="TR60" i="73"/>
  <c r="TG34" i="73"/>
  <c r="TI80" i="73"/>
  <c r="TE80" i="73"/>
  <c r="TF60" i="73"/>
  <c r="TF88" i="73"/>
  <c r="TC81" i="73"/>
  <c r="TK79" i="73"/>
  <c r="TV53" i="73"/>
  <c r="E90" i="36" s="1"/>
  <c r="Z63" i="36" s="1"/>
  <c r="TB53" i="73"/>
  <c r="TF25" i="73"/>
  <c r="TC33" i="73"/>
  <c r="TE40" i="73"/>
  <c r="TD40" i="73"/>
  <c r="TK32" i="73"/>
  <c r="TS53" i="73"/>
  <c r="TT53" i="73" s="1"/>
  <c r="TR53" i="73"/>
  <c r="SR26" i="73"/>
  <c r="SZ26" i="73"/>
  <c r="SW26" i="73"/>
  <c r="SS26" i="73"/>
  <c r="SX26" i="73"/>
  <c r="SY26" i="73"/>
  <c r="SV26" i="73"/>
  <c r="ST26" i="73"/>
  <c r="SU26" i="73"/>
  <c r="TD53" i="73"/>
  <c r="TH80" i="73"/>
  <c r="TE60" i="73"/>
  <c r="TQ88" i="73"/>
  <c r="H37" i="36" s="1"/>
  <c r="TP88" i="73"/>
  <c r="H36" i="36" s="1"/>
  <c r="TJ88" i="73"/>
  <c r="TQ81" i="73"/>
  <c r="H33" i="36" s="1"/>
  <c r="TP81" i="73"/>
  <c r="H32" i="36" s="1"/>
  <c r="TH53" i="73"/>
  <c r="TP40" i="73"/>
  <c r="H75" i="36" s="1"/>
  <c r="TQ40" i="73"/>
  <c r="H76" i="36" s="1"/>
  <c r="TJ40" i="73"/>
  <c r="TC25" i="73"/>
  <c r="TD25" i="73"/>
  <c r="TB33" i="73"/>
  <c r="TV33" i="73"/>
  <c r="I69" i="36" s="1"/>
  <c r="SY61" i="73"/>
  <c r="ST61" i="73"/>
  <c r="SZ61" i="73"/>
  <c r="SW61" i="73"/>
  <c r="SV61" i="73"/>
  <c r="SS61" i="73"/>
  <c r="SU61" i="73"/>
  <c r="SR61" i="73"/>
  <c r="SX61" i="73"/>
  <c r="TB34" i="73"/>
  <c r="TV34" i="73"/>
  <c r="K69" i="36" s="1"/>
  <c r="TI60" i="73"/>
  <c r="TH60" i="73"/>
  <c r="TV81" i="73"/>
  <c r="TB81" i="73"/>
  <c r="TC34" i="73"/>
  <c r="TE81" i="73"/>
  <c r="TD81" i="73"/>
  <c r="TV40" i="73"/>
  <c r="I74" i="36" s="1"/>
  <c r="TB40" i="73"/>
  <c r="TR25" i="73"/>
  <c r="TS25" i="73"/>
  <c r="TT25" i="73" s="1"/>
  <c r="TD34" i="73"/>
  <c r="ST89" i="73"/>
  <c r="SX89" i="73"/>
  <c r="SU89" i="73"/>
  <c r="SW89" i="73"/>
  <c r="SV89" i="73"/>
  <c r="SZ89" i="73"/>
  <c r="SS89" i="73"/>
  <c r="SY89" i="73"/>
  <c r="SR89" i="73"/>
  <c r="TS88" i="73"/>
  <c r="TT88" i="73" s="1"/>
  <c r="TR88" i="73"/>
  <c r="TH34" i="73"/>
  <c r="TD80" i="73"/>
  <c r="TC80" i="73"/>
  <c r="TH88" i="73"/>
  <c r="TQ53" i="73"/>
  <c r="D92" i="36" s="1"/>
  <c r="Z80" i="36" s="1"/>
  <c r="TP53" i="73"/>
  <c r="D91" i="36" s="1"/>
  <c r="Z72" i="36" s="1"/>
  <c r="TJ53" i="73"/>
  <c r="TC40" i="73"/>
  <c r="TI40" i="73"/>
  <c r="TG25" i="73"/>
  <c r="TE33" i="73"/>
  <c r="TI33" i="73"/>
  <c r="SK60" i="73"/>
  <c r="SG230" i="33"/>
  <c r="SG20" i="73" s="1"/>
  <c r="SG125" i="21"/>
  <c r="SG280" i="21" s="1"/>
  <c r="TE18" i="73"/>
  <c r="SM31" i="73"/>
  <c r="SG231" i="33"/>
  <c r="SG27" i="73" s="1"/>
  <c r="SG63" i="73" s="1"/>
  <c r="SL79" i="73"/>
  <c r="SI26" i="73"/>
  <c r="TF18" i="73"/>
  <c r="TJ18" i="73"/>
  <c r="SM86" i="73"/>
  <c r="SL24" i="73"/>
  <c r="SF274" i="33"/>
  <c r="SF21" i="73" s="1"/>
  <c r="SF50" i="73" s="1"/>
  <c r="TB18" i="73"/>
  <c r="SG207" i="21"/>
  <c r="SI54" i="73"/>
  <c r="SG278" i="63"/>
  <c r="SG35" i="73" s="1"/>
  <c r="SG279" i="63"/>
  <c r="SG42" i="73" s="1"/>
  <c r="TV18" i="73"/>
  <c r="G58" i="36" s="1"/>
  <c r="TG18" i="73"/>
  <c r="SM38" i="73"/>
  <c r="SI41" i="73"/>
  <c r="SF126" i="21"/>
  <c r="SF281" i="21" s="1"/>
  <c r="SF275" i="33"/>
  <c r="SF28" i="73" s="1"/>
  <c r="TS18" i="73"/>
  <c r="TT18" i="73" s="1"/>
  <c r="TR18" i="73"/>
  <c r="SL17" i="73"/>
  <c r="ST19" i="73"/>
  <c r="SS19" i="73"/>
  <c r="SI19" i="73"/>
  <c r="SV19" i="73"/>
  <c r="SZ19" i="73"/>
  <c r="SU19" i="73"/>
  <c r="SR19" i="73"/>
  <c r="SX19" i="73"/>
  <c r="SW19" i="73"/>
  <c r="SY19" i="73"/>
  <c r="TD18" i="73"/>
  <c r="TC18" i="73"/>
  <c r="G73" i="36"/>
  <c r="TH18" i="73"/>
  <c r="TI18" i="73"/>
  <c r="TQ18" i="73"/>
  <c r="F60" i="36" s="1"/>
  <c r="TP18" i="73"/>
  <c r="F59" i="36" s="1"/>
  <c r="SK53" i="73"/>
  <c r="SI61" i="73"/>
  <c r="SI68" i="73"/>
  <c r="SM79" i="73"/>
  <c r="SN31" i="73"/>
  <c r="TS46" i="73" l="1"/>
  <c r="TH67" i="73"/>
  <c r="TI279" i="21"/>
  <c r="TC279" i="21"/>
  <c r="TK278" i="21"/>
  <c r="TG47" i="73"/>
  <c r="TG279" i="21"/>
  <c r="SM277" i="21"/>
  <c r="H79" i="36" s="1"/>
  <c r="AB85" i="36" s="1"/>
  <c r="TS279" i="21"/>
  <c r="TT279" i="21" s="1"/>
  <c r="TR279" i="21"/>
  <c r="TP279" i="21"/>
  <c r="H81" i="36" s="1"/>
  <c r="AB70" i="36" s="1"/>
  <c r="TQ279" i="21"/>
  <c r="H82" i="36" s="1"/>
  <c r="AB78" i="36" s="1"/>
  <c r="TJ279" i="21"/>
  <c r="SS280" i="21"/>
  <c r="SV280" i="21"/>
  <c r="ST280" i="21"/>
  <c r="SI280" i="21"/>
  <c r="SX280" i="21"/>
  <c r="SY280" i="21"/>
  <c r="SR280" i="21"/>
  <c r="SZ280" i="21"/>
  <c r="SU280" i="21"/>
  <c r="SW280" i="21"/>
  <c r="TV279" i="21"/>
  <c r="I80" i="36" s="1"/>
  <c r="AB61" i="36" s="1"/>
  <c r="TB279" i="21"/>
  <c r="TH279" i="21"/>
  <c r="TD279" i="21"/>
  <c r="SL278" i="21"/>
  <c r="G79" i="36" s="1"/>
  <c r="TE279" i="21"/>
  <c r="SK18" i="73"/>
  <c r="E57" i="36" s="1"/>
  <c r="TF279" i="21"/>
  <c r="TE46" i="73"/>
  <c r="TH47" i="73"/>
  <c r="TB46" i="73"/>
  <c r="TI67" i="73"/>
  <c r="TP67" i="73"/>
  <c r="D96" i="36" s="1"/>
  <c r="Z73" i="36" s="1"/>
  <c r="TT67" i="73"/>
  <c r="SK46" i="73"/>
  <c r="D84" i="36" s="1"/>
  <c r="Z86" i="36" s="1"/>
  <c r="TB67" i="73"/>
  <c r="TC47" i="73"/>
  <c r="TF46" i="73"/>
  <c r="TJ67" i="73"/>
  <c r="TS47" i="73"/>
  <c r="TT47" i="73" s="1"/>
  <c r="TE67" i="73"/>
  <c r="TB47" i="73"/>
  <c r="TF67" i="73"/>
  <c r="TJ46" i="73"/>
  <c r="TP46" i="73"/>
  <c r="D86" i="36" s="1"/>
  <c r="Z71" i="36" s="1"/>
  <c r="TT46" i="73"/>
  <c r="TI46" i="73"/>
  <c r="TG67" i="73"/>
  <c r="TK17" i="73"/>
  <c r="TI47" i="73"/>
  <c r="TG46" i="73"/>
  <c r="TF47" i="73"/>
  <c r="TV46" i="73"/>
  <c r="E85" i="36" s="1"/>
  <c r="Z62" i="36" s="1"/>
  <c r="TD46" i="73"/>
  <c r="TD67" i="73"/>
  <c r="TH46" i="73"/>
  <c r="TR67" i="73"/>
  <c r="SK67" i="73"/>
  <c r="D94" i="36" s="1"/>
  <c r="Z88" i="36" s="1"/>
  <c r="TC46" i="73"/>
  <c r="TD47" i="73"/>
  <c r="SL46" i="73"/>
  <c r="F84" i="36" s="1"/>
  <c r="AA86" i="36" s="1"/>
  <c r="TE47" i="73"/>
  <c r="E31" i="36"/>
  <c r="TJ47" i="73"/>
  <c r="TC67" i="73"/>
  <c r="TV67" i="73"/>
  <c r="E95" i="36" s="1"/>
  <c r="Z64" i="36" s="1"/>
  <c r="SF57" i="73"/>
  <c r="SF64" i="73"/>
  <c r="SG70" i="73"/>
  <c r="SG49" i="73"/>
  <c r="TC26" i="73"/>
  <c r="H31" i="36"/>
  <c r="SM80" i="73"/>
  <c r="SG56" i="73"/>
  <c r="F31" i="36"/>
  <c r="SL80" i="73"/>
  <c r="SF71" i="73"/>
  <c r="TE89" i="73"/>
  <c r="TI89" i="73"/>
  <c r="TG89" i="73"/>
  <c r="H35" i="36"/>
  <c r="SM87" i="73"/>
  <c r="TD41" i="73"/>
  <c r="TI41" i="73"/>
  <c r="TG41" i="73"/>
  <c r="G68" i="36"/>
  <c r="TG26" i="73"/>
  <c r="TF26" i="73"/>
  <c r="TH68" i="73"/>
  <c r="TE82" i="73"/>
  <c r="TK81" i="73"/>
  <c r="TD68" i="73"/>
  <c r="TK53" i="73"/>
  <c r="TD26" i="73"/>
  <c r="TB54" i="73"/>
  <c r="TV54" i="73"/>
  <c r="G90" i="36" s="1"/>
  <c r="AA63" i="36" s="1"/>
  <c r="TV68" i="73"/>
  <c r="G95" i="36" s="1"/>
  <c r="AA64" i="36" s="1"/>
  <c r="TB68" i="73"/>
  <c r="D89" i="36"/>
  <c r="Z87" i="36" s="1"/>
  <c r="SK54" i="73"/>
  <c r="SY95" i="73"/>
  <c r="SX95" i="73"/>
  <c r="SW95" i="73"/>
  <c r="SR95" i="73"/>
  <c r="SZ95" i="73"/>
  <c r="SV95" i="73"/>
  <c r="SU95" i="73"/>
  <c r="ST95" i="73"/>
  <c r="SS95" i="73"/>
  <c r="TK40" i="73"/>
  <c r="TC61" i="73"/>
  <c r="TH82" i="73"/>
  <c r="TG82" i="73"/>
  <c r="TS41" i="73"/>
  <c r="TT41" i="73" s="1"/>
  <c r="TR41" i="73"/>
  <c r="TS54" i="73"/>
  <c r="TT54" i="73" s="1"/>
  <c r="TR54" i="73"/>
  <c r="TS26" i="73"/>
  <c r="TT26" i="73" s="1"/>
  <c r="TR26" i="73"/>
  <c r="TH89" i="73"/>
  <c r="TF61" i="73"/>
  <c r="TI26" i="73"/>
  <c r="TH54" i="73"/>
  <c r="TD93" i="73"/>
  <c r="TF41" i="73"/>
  <c r="TK88" i="73"/>
  <c r="TK60" i="73"/>
  <c r="ST90" i="73"/>
  <c r="SY90" i="73"/>
  <c r="SS90" i="73"/>
  <c r="SX90" i="73"/>
  <c r="SV90" i="73"/>
  <c r="SZ90" i="73"/>
  <c r="SR90" i="73"/>
  <c r="SW90" i="73"/>
  <c r="SU90" i="73"/>
  <c r="H68" i="36"/>
  <c r="SM32" i="73"/>
  <c r="TE61" i="73"/>
  <c r="TK33" i="73"/>
  <c r="TQ93" i="73"/>
  <c r="D41" i="36" s="1"/>
  <c r="TJ93" i="73"/>
  <c r="TP93" i="73"/>
  <c r="D40" i="36" s="1"/>
  <c r="SS35" i="73"/>
  <c r="SV35" i="73"/>
  <c r="SZ35" i="73"/>
  <c r="SW35" i="73"/>
  <c r="SU35" i="73"/>
  <c r="ST35" i="73"/>
  <c r="SX35" i="73"/>
  <c r="SR35" i="73"/>
  <c r="SY35" i="73"/>
  <c r="SZ55" i="73"/>
  <c r="ST55" i="73"/>
  <c r="SV55" i="73"/>
  <c r="SX55" i="73"/>
  <c r="SW55" i="73"/>
  <c r="SR55" i="73"/>
  <c r="SU55" i="73"/>
  <c r="SY55" i="73"/>
  <c r="SS55" i="73"/>
  <c r="TI54" i="73"/>
  <c r="TC93" i="73"/>
  <c r="J68" i="36"/>
  <c r="SN32" i="73"/>
  <c r="H73" i="36"/>
  <c r="SM39" i="73"/>
  <c r="TR89" i="73"/>
  <c r="TS89" i="73"/>
  <c r="TT89" i="73" s="1"/>
  <c r="SR62" i="73"/>
  <c r="SV62" i="73"/>
  <c r="SZ62" i="73"/>
  <c r="SY62" i="73"/>
  <c r="SX62" i="73"/>
  <c r="SS62" i="73"/>
  <c r="SW62" i="73"/>
  <c r="ST62" i="73"/>
  <c r="SU62" i="73"/>
  <c r="SU94" i="73"/>
  <c r="ST94" i="73"/>
  <c r="SS94" i="73"/>
  <c r="SZ94" i="73"/>
  <c r="SY94" i="73"/>
  <c r="SV94" i="73"/>
  <c r="SR94" i="73"/>
  <c r="SX94" i="73"/>
  <c r="SW94" i="73"/>
  <c r="TC89" i="73"/>
  <c r="TB89" i="73"/>
  <c r="TV89" i="73"/>
  <c r="TD89" i="73"/>
  <c r="TG61" i="73"/>
  <c r="TH26" i="73"/>
  <c r="TF54" i="73"/>
  <c r="TI93" i="73"/>
  <c r="TH93" i="73"/>
  <c r="TJ41" i="73"/>
  <c r="TQ41" i="73"/>
  <c r="J76" i="36" s="1"/>
  <c r="TP41" i="73"/>
  <c r="J75" i="36" s="1"/>
  <c r="TH41" i="73"/>
  <c r="TJ82" i="73"/>
  <c r="TQ82" i="73"/>
  <c r="J33" i="36" s="1"/>
  <c r="TP82" i="73"/>
  <c r="J32" i="36" s="1"/>
  <c r="TD82" i="73"/>
  <c r="TQ68" i="73"/>
  <c r="F97" i="36" s="1"/>
  <c r="AA81" i="36" s="1"/>
  <c r="TP68" i="73"/>
  <c r="F96" i="36" s="1"/>
  <c r="AA73" i="36" s="1"/>
  <c r="TJ68" i="73"/>
  <c r="D99" i="36"/>
  <c r="Z89" i="36" s="1"/>
  <c r="SK61" i="73"/>
  <c r="TJ54" i="73"/>
  <c r="TQ54" i="73"/>
  <c r="F92" i="36" s="1"/>
  <c r="AA80" i="36" s="1"/>
  <c r="TP54" i="73"/>
  <c r="F91" i="36" s="1"/>
  <c r="AA72" i="36" s="1"/>
  <c r="TK34" i="73"/>
  <c r="TC68" i="73"/>
  <c r="TR68" i="73"/>
  <c r="TS68" i="73"/>
  <c r="TT68" i="73" s="1"/>
  <c r="TS93" i="73"/>
  <c r="TT93" i="73" s="1"/>
  <c r="TR93" i="73"/>
  <c r="SY48" i="73"/>
  <c r="SW48" i="73"/>
  <c r="ST48" i="73"/>
  <c r="SU48" i="73"/>
  <c r="SX48" i="73"/>
  <c r="SV48" i="73"/>
  <c r="SR48" i="73"/>
  <c r="SZ48" i="73"/>
  <c r="SS48" i="73"/>
  <c r="TJ89" i="73"/>
  <c r="TP89" i="73"/>
  <c r="J36" i="36" s="1"/>
  <c r="TQ89" i="73"/>
  <c r="J37" i="36" s="1"/>
  <c r="TH61" i="73"/>
  <c r="TI61" i="73"/>
  <c r="TQ26" i="73"/>
  <c r="H65" i="36" s="1"/>
  <c r="TP26" i="73"/>
  <c r="H64" i="36" s="1"/>
  <c r="TJ26" i="73"/>
  <c r="TC54" i="73"/>
  <c r="TF93" i="73"/>
  <c r="TE93" i="73"/>
  <c r="TK25" i="73"/>
  <c r="TE41" i="73"/>
  <c r="TC82" i="73"/>
  <c r="TV82" i="73"/>
  <c r="TB82" i="73"/>
  <c r="TK80" i="73"/>
  <c r="TI68" i="73"/>
  <c r="TQ61" i="73"/>
  <c r="F102" i="36" s="1"/>
  <c r="AA82" i="36" s="1"/>
  <c r="TJ61" i="73"/>
  <c r="TP61" i="73"/>
  <c r="F101" i="36" s="1"/>
  <c r="AA74" i="36" s="1"/>
  <c r="F57" i="36"/>
  <c r="SL18" i="73"/>
  <c r="TD61" i="73"/>
  <c r="TG54" i="73"/>
  <c r="TG93" i="73"/>
  <c r="TB41" i="73"/>
  <c r="TV41" i="73"/>
  <c r="K74" i="36" s="1"/>
  <c r="TF82" i="73"/>
  <c r="TF68" i="73"/>
  <c r="TE68" i="73"/>
  <c r="TS82" i="73"/>
  <c r="TT82" i="73" s="1"/>
  <c r="TR82" i="73"/>
  <c r="TS61" i="73"/>
  <c r="TT61" i="73" s="1"/>
  <c r="TR61" i="73"/>
  <c r="SS69" i="73"/>
  <c r="SW69" i="73"/>
  <c r="ST69" i="73"/>
  <c r="SU69" i="73"/>
  <c r="SX69" i="73"/>
  <c r="SV69" i="73"/>
  <c r="SZ69" i="73"/>
  <c r="SR69" i="73"/>
  <c r="SY69" i="73"/>
  <c r="SS42" i="73"/>
  <c r="SU42" i="73"/>
  <c r="ST42" i="73"/>
  <c r="SY42" i="73"/>
  <c r="SV42" i="73"/>
  <c r="SR42" i="73"/>
  <c r="SX42" i="73"/>
  <c r="SW42" i="73"/>
  <c r="SZ42" i="73"/>
  <c r="F62" i="36"/>
  <c r="SL25" i="73"/>
  <c r="SR27" i="73"/>
  <c r="SX27" i="73"/>
  <c r="SV27" i="73"/>
  <c r="SW27" i="73"/>
  <c r="SZ27" i="73"/>
  <c r="SY27" i="73"/>
  <c r="SU27" i="73"/>
  <c r="ST27" i="73"/>
  <c r="SS27" i="73"/>
  <c r="TF89" i="73"/>
  <c r="TB61" i="73"/>
  <c r="TV61" i="73"/>
  <c r="G100" i="36" s="1"/>
  <c r="AA65" i="36" s="1"/>
  <c r="TE26" i="73"/>
  <c r="TB26" i="73"/>
  <c r="TV26" i="73"/>
  <c r="I63" i="36" s="1"/>
  <c r="TE54" i="73"/>
  <c r="TD54" i="73"/>
  <c r="TV93" i="73"/>
  <c r="TB93" i="73"/>
  <c r="TC41" i="73"/>
  <c r="TI82" i="73"/>
  <c r="TG68" i="73"/>
  <c r="SN38" i="73"/>
  <c r="TK18" i="73"/>
  <c r="SR20" i="73"/>
  <c r="SX20" i="73"/>
  <c r="SW20" i="73"/>
  <c r="SY20" i="73"/>
  <c r="SU20" i="73"/>
  <c r="SI20" i="73"/>
  <c r="ST20" i="73"/>
  <c r="SV20" i="73"/>
  <c r="SZ20" i="73"/>
  <c r="SS20" i="73"/>
  <c r="SI27" i="73"/>
  <c r="SM24" i="73"/>
  <c r="SM17" i="73"/>
  <c r="SI69" i="73"/>
  <c r="SI48" i="73"/>
  <c r="SG274" i="33"/>
  <c r="SG21" i="73" s="1"/>
  <c r="SG126" i="21"/>
  <c r="SG281" i="21" s="1"/>
  <c r="SI55" i="73"/>
  <c r="SI62" i="73"/>
  <c r="SI42" i="73"/>
  <c r="SI35" i="73"/>
  <c r="SL53" i="73"/>
  <c r="SN86" i="73"/>
  <c r="TQ19" i="73"/>
  <c r="H60" i="36" s="1"/>
  <c r="TJ19" i="73"/>
  <c r="TP19" i="73"/>
  <c r="H59" i="36" s="1"/>
  <c r="TG19" i="73"/>
  <c r="TC19" i="73"/>
  <c r="TF19" i="73"/>
  <c r="TR19" i="73"/>
  <c r="TS19" i="73"/>
  <c r="TT19" i="73" s="1"/>
  <c r="SG275" i="33"/>
  <c r="SG28" i="73" s="1"/>
  <c r="SG64" i="73" s="1"/>
  <c r="TI19" i="73"/>
  <c r="TH19" i="73"/>
  <c r="TB19" i="73"/>
  <c r="TV19" i="73"/>
  <c r="I58" i="36" s="1"/>
  <c r="TD19" i="73"/>
  <c r="TE19" i="73"/>
  <c r="SK93" i="73"/>
  <c r="SL67" i="73"/>
  <c r="SL60" i="73"/>
  <c r="SN79" i="73"/>
  <c r="TI280" i="21" l="1"/>
  <c r="TH280" i="21"/>
  <c r="TK279" i="21"/>
  <c r="TS280" i="21"/>
  <c r="TT280" i="21" s="1"/>
  <c r="TR280" i="21"/>
  <c r="SN277" i="21"/>
  <c r="TJ280" i="21"/>
  <c r="TP280" i="21"/>
  <c r="J81" i="36" s="1"/>
  <c r="AC70" i="36" s="1"/>
  <c r="TQ280" i="21"/>
  <c r="J82" i="36" s="1"/>
  <c r="AC78" i="36" s="1"/>
  <c r="TB280" i="21"/>
  <c r="TV280" i="21"/>
  <c r="K80" i="36" s="1"/>
  <c r="AC61" i="36" s="1"/>
  <c r="SI281" i="21"/>
  <c r="SR281" i="21"/>
  <c r="SX281" i="21"/>
  <c r="SZ281" i="21"/>
  <c r="SW281" i="21"/>
  <c r="SS281" i="21"/>
  <c r="SY281" i="21"/>
  <c r="ST281" i="21"/>
  <c r="SU281" i="21"/>
  <c r="SV281" i="21"/>
  <c r="TD280" i="21"/>
  <c r="SM278" i="21"/>
  <c r="I79" i="36" s="1"/>
  <c r="TG280" i="21"/>
  <c r="TF280" i="21"/>
  <c r="TE280" i="21"/>
  <c r="TC280" i="21"/>
  <c r="SK47" i="73"/>
  <c r="E84" i="36" s="1"/>
  <c r="SK68" i="73"/>
  <c r="E94" i="36" s="1"/>
  <c r="TK67" i="73"/>
  <c r="G31" i="36"/>
  <c r="TK46" i="73"/>
  <c r="SL47" i="73"/>
  <c r="G84" i="36" s="1"/>
  <c r="I73" i="36"/>
  <c r="TK47" i="73"/>
  <c r="I31" i="36"/>
  <c r="SN80" i="73"/>
  <c r="K68" i="36"/>
  <c r="TG90" i="73"/>
  <c r="G57" i="36"/>
  <c r="TD55" i="73"/>
  <c r="E89" i="36"/>
  <c r="SG57" i="73"/>
  <c r="I35" i="36"/>
  <c r="TH27" i="73"/>
  <c r="TC27" i="73"/>
  <c r="TC90" i="73"/>
  <c r="SG71" i="73"/>
  <c r="SG50" i="73"/>
  <c r="TH90" i="73"/>
  <c r="J35" i="36"/>
  <c r="SN87" i="73"/>
  <c r="D39" i="36"/>
  <c r="SK94" i="73"/>
  <c r="TF42" i="73"/>
  <c r="TI42" i="73"/>
  <c r="TG35" i="73"/>
  <c r="TE62" i="73"/>
  <c r="E99" i="36"/>
  <c r="TF27" i="73"/>
  <c r="TF48" i="73"/>
  <c r="TE69" i="73"/>
  <c r="TH48" i="73"/>
  <c r="TC95" i="73"/>
  <c r="TE94" i="73"/>
  <c r="TF69" i="73"/>
  <c r="TH69" i="73"/>
  <c r="TI62" i="73"/>
  <c r="TF62" i="73"/>
  <c r="TC55" i="73"/>
  <c r="TF55" i="73"/>
  <c r="TD48" i="73"/>
  <c r="TS27" i="73"/>
  <c r="TT27" i="73" s="1"/>
  <c r="TR27" i="73"/>
  <c r="TJ95" i="73"/>
  <c r="TI95" i="73"/>
  <c r="TP35" i="73"/>
  <c r="L70" i="36" s="1"/>
  <c r="N70" i="36" s="1"/>
  <c r="TQ35" i="73"/>
  <c r="L71" i="36" s="1"/>
  <c r="N71" i="36" s="1"/>
  <c r="TJ35" i="73"/>
  <c r="TS35" i="73"/>
  <c r="TT35" i="73" s="1"/>
  <c r="TR35" i="73"/>
  <c r="TD27" i="73"/>
  <c r="TD42" i="73"/>
  <c r="TV94" i="73"/>
  <c r="TB94" i="73"/>
  <c r="TD62" i="73"/>
  <c r="TQ55" i="73"/>
  <c r="H92" i="36" s="1"/>
  <c r="AB80" i="36" s="1"/>
  <c r="TP55" i="73"/>
  <c r="H91" i="36" s="1"/>
  <c r="AB72" i="36" s="1"/>
  <c r="TJ55" i="73"/>
  <c r="TF35" i="73"/>
  <c r="TI90" i="73"/>
  <c r="TS94" i="73"/>
  <c r="TT94" i="73" s="1"/>
  <c r="TR94" i="73"/>
  <c r="J73" i="36"/>
  <c r="SN39" i="73"/>
  <c r="TE27" i="73"/>
  <c r="TE42" i="73"/>
  <c r="TK93" i="73"/>
  <c r="TE48" i="73"/>
  <c r="TG94" i="73"/>
  <c r="TF94" i="73"/>
  <c r="TG62" i="73"/>
  <c r="TI55" i="73"/>
  <c r="TI35" i="73"/>
  <c r="TC35" i="73"/>
  <c r="TE90" i="73"/>
  <c r="TD90" i="73"/>
  <c r="TF95" i="73"/>
  <c r="TK68" i="73"/>
  <c r="TB48" i="73"/>
  <c r="TV48" i="73"/>
  <c r="I85" i="36" s="1"/>
  <c r="AB62" i="36" s="1"/>
  <c r="TE95" i="73"/>
  <c r="TD95" i="73"/>
  <c r="TS48" i="73"/>
  <c r="TT48" i="73" s="1"/>
  <c r="TR48" i="73"/>
  <c r="TI27" i="73"/>
  <c r="TC42" i="73"/>
  <c r="TC62" i="73"/>
  <c r="F99" i="36"/>
  <c r="AA89" i="36" s="1"/>
  <c r="SL61" i="73"/>
  <c r="SZ83" i="73"/>
  <c r="SX83" i="73"/>
  <c r="SY83" i="73"/>
  <c r="ST83" i="73"/>
  <c r="SV83" i="73"/>
  <c r="SS83" i="73"/>
  <c r="SW83" i="73"/>
  <c r="SU83" i="73"/>
  <c r="SR83" i="73"/>
  <c r="F89" i="36"/>
  <c r="AA87" i="36" s="1"/>
  <c r="SL54" i="73"/>
  <c r="TR69" i="73"/>
  <c r="TS69" i="73"/>
  <c r="TT69" i="73" s="1"/>
  <c r="H62" i="36"/>
  <c r="SM25" i="73"/>
  <c r="TJ27" i="73"/>
  <c r="TP27" i="73"/>
  <c r="J64" i="36" s="1"/>
  <c r="TQ27" i="73"/>
  <c r="J65" i="36" s="1"/>
  <c r="TG42" i="73"/>
  <c r="TI69" i="73"/>
  <c r="TD69" i="73"/>
  <c r="TC69" i="73"/>
  <c r="TG48" i="73"/>
  <c r="TQ94" i="73"/>
  <c r="F41" i="36" s="1"/>
  <c r="TP94" i="73"/>
  <c r="F40" i="36" s="1"/>
  <c r="TJ94" i="73"/>
  <c r="TH62" i="73"/>
  <c r="TV55" i="73"/>
  <c r="I90" i="36" s="1"/>
  <c r="AB63" i="36" s="1"/>
  <c r="TB55" i="73"/>
  <c r="TH35" i="73"/>
  <c r="TV90" i="73"/>
  <c r="TB90" i="73"/>
  <c r="TV95" i="73"/>
  <c r="TB95" i="73"/>
  <c r="TS55" i="73"/>
  <c r="TT55" i="73" s="1"/>
  <c r="TR55" i="73"/>
  <c r="TR95" i="73"/>
  <c r="TS95" i="73"/>
  <c r="TT95" i="73" s="1"/>
  <c r="SX49" i="73"/>
  <c r="ST49" i="73"/>
  <c r="SV49" i="73"/>
  <c r="SZ49" i="73"/>
  <c r="SY49" i="73"/>
  <c r="SW49" i="73"/>
  <c r="SU49" i="73"/>
  <c r="SS49" i="73"/>
  <c r="SR49" i="73"/>
  <c r="TK61" i="73"/>
  <c r="TH94" i="73"/>
  <c r="TV62" i="73"/>
  <c r="I100" i="36" s="1"/>
  <c r="AB65" i="36" s="1"/>
  <c r="TB62" i="73"/>
  <c r="SW28" i="73"/>
  <c r="ST28" i="73"/>
  <c r="SR28" i="73"/>
  <c r="SZ28" i="73"/>
  <c r="SV28" i="73"/>
  <c r="SS28" i="73"/>
  <c r="SY28" i="73"/>
  <c r="SU28" i="73"/>
  <c r="SX28" i="73"/>
  <c r="TS90" i="73"/>
  <c r="TT90" i="73" s="1"/>
  <c r="TR90" i="73"/>
  <c r="TS42" i="73"/>
  <c r="TT42" i="73" s="1"/>
  <c r="TR42" i="73"/>
  <c r="TK26" i="73"/>
  <c r="TE55" i="73"/>
  <c r="TV35" i="73"/>
  <c r="M69" i="36" s="1"/>
  <c r="TB35" i="73"/>
  <c r="SS96" i="73"/>
  <c r="SZ96" i="73"/>
  <c r="SR96" i="73"/>
  <c r="SY96" i="73"/>
  <c r="SX96" i="73"/>
  <c r="SW96" i="73"/>
  <c r="SV96" i="73"/>
  <c r="ST96" i="73"/>
  <c r="SU96" i="73"/>
  <c r="H57" i="36"/>
  <c r="SM18" i="73"/>
  <c r="TG27" i="73"/>
  <c r="TH42" i="73"/>
  <c r="TV69" i="73"/>
  <c r="I95" i="36" s="1"/>
  <c r="AB64" i="36" s="1"/>
  <c r="TB69" i="73"/>
  <c r="TK41" i="73"/>
  <c r="TK82" i="73"/>
  <c r="TC48" i="73"/>
  <c r="TI48" i="73"/>
  <c r="TK89" i="73"/>
  <c r="TD94" i="73"/>
  <c r="TC94" i="73"/>
  <c r="TG55" i="73"/>
  <c r="TD35" i="73"/>
  <c r="TJ90" i="73"/>
  <c r="TQ90" i="73"/>
  <c r="L37" i="36" s="1"/>
  <c r="N37" i="36" s="1"/>
  <c r="TP90" i="73"/>
  <c r="L36" i="36" s="1"/>
  <c r="N36" i="36" s="1"/>
  <c r="TG95" i="73"/>
  <c r="TK54" i="73"/>
  <c r="SZ70" i="73"/>
  <c r="SU70" i="73"/>
  <c r="ST70" i="73"/>
  <c r="SV70" i="73"/>
  <c r="SR70" i="73"/>
  <c r="SY70" i="73"/>
  <c r="SS70" i="73"/>
  <c r="SX70" i="73"/>
  <c r="SW70" i="73"/>
  <c r="SY63" i="73"/>
  <c r="SR63" i="73"/>
  <c r="SS63" i="73"/>
  <c r="SZ63" i="73"/>
  <c r="SU63" i="73"/>
  <c r="SV63" i="73"/>
  <c r="SW63" i="73"/>
  <c r="ST63" i="73"/>
  <c r="SX63" i="73"/>
  <c r="TV27" i="73"/>
  <c r="K63" i="36" s="1"/>
  <c r="TB27" i="73"/>
  <c r="TQ42" i="73"/>
  <c r="L76" i="36" s="1"/>
  <c r="N76" i="36" s="1"/>
  <c r="TJ42" i="73"/>
  <c r="TP42" i="73"/>
  <c r="L75" i="36" s="1"/>
  <c r="N75" i="36" s="1"/>
  <c r="TG69" i="73"/>
  <c r="TI94" i="73"/>
  <c r="TQ95" i="73"/>
  <c r="H41" i="36" s="1"/>
  <c r="TP95" i="73"/>
  <c r="H40" i="36" s="1"/>
  <c r="F94" i="36"/>
  <c r="AA88" i="36" s="1"/>
  <c r="SL68" i="73"/>
  <c r="TR62" i="73"/>
  <c r="TS62" i="73"/>
  <c r="TT62" i="73" s="1"/>
  <c r="SY56" i="73"/>
  <c r="SX56" i="73"/>
  <c r="SR56" i="73"/>
  <c r="SS56" i="73"/>
  <c r="ST56" i="73"/>
  <c r="SU56" i="73"/>
  <c r="SZ56" i="73"/>
  <c r="SW56" i="73"/>
  <c r="SV56" i="73"/>
  <c r="TV42" i="73"/>
  <c r="M74" i="36" s="1"/>
  <c r="O74" i="36" s="1"/>
  <c r="TB42" i="73"/>
  <c r="TQ69" i="73"/>
  <c r="H97" i="36" s="1"/>
  <c r="AB81" i="36" s="1"/>
  <c r="TP69" i="73"/>
  <c r="H96" i="36" s="1"/>
  <c r="AB73" i="36" s="1"/>
  <c r="TJ69" i="73"/>
  <c r="TQ48" i="73"/>
  <c r="H87" i="36" s="1"/>
  <c r="AB79" i="36" s="1"/>
  <c r="TP48" i="73"/>
  <c r="H86" i="36" s="1"/>
  <c r="AB71" i="36" s="1"/>
  <c r="TJ48" i="73"/>
  <c r="TP62" i="73"/>
  <c r="H101" i="36" s="1"/>
  <c r="AB74" i="36" s="1"/>
  <c r="TQ62" i="73"/>
  <c r="H102" i="36" s="1"/>
  <c r="AB82" i="36" s="1"/>
  <c r="TJ62" i="73"/>
  <c r="TH55" i="73"/>
  <c r="TE35" i="73"/>
  <c r="TF90" i="73"/>
  <c r="TH95" i="73"/>
  <c r="SO86" i="73"/>
  <c r="SI49" i="73"/>
  <c r="G62" i="36"/>
  <c r="TK19" i="73"/>
  <c r="TS20" i="73"/>
  <c r="TT20" i="73" s="1"/>
  <c r="TR20" i="73"/>
  <c r="SN17" i="73"/>
  <c r="TP20" i="73"/>
  <c r="J59" i="36" s="1"/>
  <c r="TQ20" i="73"/>
  <c r="J60" i="36" s="1"/>
  <c r="SM53" i="73"/>
  <c r="TB20" i="73"/>
  <c r="SI63" i="73"/>
  <c r="TV20" i="73"/>
  <c r="K58" i="36" s="1"/>
  <c r="TC20" i="73"/>
  <c r="TD20" i="73"/>
  <c r="TE20" i="73"/>
  <c r="TJ20" i="73"/>
  <c r="TG20" i="73"/>
  <c r="TI20" i="73"/>
  <c r="SN24" i="73"/>
  <c r="TF20" i="73"/>
  <c r="SI70" i="73"/>
  <c r="TH20" i="73"/>
  <c r="ST21" i="73"/>
  <c r="SX21" i="73"/>
  <c r="SI21" i="73"/>
  <c r="SW21" i="73"/>
  <c r="SY21" i="73"/>
  <c r="SU21" i="73"/>
  <c r="SR21" i="73"/>
  <c r="SV21" i="73"/>
  <c r="SI56" i="73"/>
  <c r="SZ21" i="73"/>
  <c r="SS21" i="73"/>
  <c r="SM46" i="73"/>
  <c r="SM67" i="73"/>
  <c r="SO38" i="73"/>
  <c r="SL93" i="73"/>
  <c r="F39" i="36" s="1"/>
  <c r="SO31" i="73"/>
  <c r="SM60" i="73"/>
  <c r="I68" i="36"/>
  <c r="SI28" i="73"/>
  <c r="SM93" i="73"/>
  <c r="J31" i="36"/>
  <c r="O69" i="36" l="1"/>
  <c r="TE281" i="21"/>
  <c r="TF281" i="21"/>
  <c r="TH281" i="21"/>
  <c r="TS281" i="21"/>
  <c r="TT281" i="21" s="1"/>
  <c r="SO277" i="21"/>
  <c r="L79" i="36" s="1"/>
  <c r="AD85" i="36" s="1"/>
  <c r="TR281" i="21"/>
  <c r="TD281" i="21"/>
  <c r="TI281" i="21"/>
  <c r="TK280" i="21"/>
  <c r="TV281" i="21"/>
  <c r="M80" i="36" s="1"/>
  <c r="TB281" i="21"/>
  <c r="TC281" i="21"/>
  <c r="SN278" i="21"/>
  <c r="K79" i="36" s="1"/>
  <c r="J79" i="36"/>
  <c r="AC85" i="36" s="1"/>
  <c r="TG281" i="21"/>
  <c r="TQ281" i="21"/>
  <c r="L82" i="36" s="1"/>
  <c r="TJ281" i="21"/>
  <c r="TP281" i="21"/>
  <c r="L81" i="36" s="1"/>
  <c r="K35" i="36"/>
  <c r="I57" i="36"/>
  <c r="E39" i="36"/>
  <c r="L35" i="36"/>
  <c r="N35" i="36" s="1"/>
  <c r="SO87" i="73"/>
  <c r="TK90" i="73"/>
  <c r="H39" i="36"/>
  <c r="SM94" i="73"/>
  <c r="SL94" i="73"/>
  <c r="G89" i="36"/>
  <c r="TF28" i="73"/>
  <c r="TG83" i="73"/>
  <c r="TD83" i="73"/>
  <c r="TE83" i="73"/>
  <c r="TC83" i="73"/>
  <c r="TD96" i="73"/>
  <c r="TI96" i="73"/>
  <c r="G94" i="36"/>
  <c r="TG70" i="73"/>
  <c r="TH70" i="73"/>
  <c r="TC70" i="73"/>
  <c r="TF63" i="73"/>
  <c r="TE63" i="73"/>
  <c r="G99" i="36"/>
  <c r="TG56" i="73"/>
  <c r="TH49" i="73"/>
  <c r="TG49" i="73"/>
  <c r="TF49" i="73"/>
  <c r="TD49" i="73"/>
  <c r="L68" i="36"/>
  <c r="N68" i="36" s="1"/>
  <c r="SO32" i="73"/>
  <c r="L73" i="36"/>
  <c r="N73" i="36" s="1"/>
  <c r="SO39" i="73"/>
  <c r="TS56" i="73"/>
  <c r="TT56" i="73" s="1"/>
  <c r="TR56" i="73"/>
  <c r="J62" i="36"/>
  <c r="SN25" i="73"/>
  <c r="TE56" i="73"/>
  <c r="TJ63" i="73"/>
  <c r="TP63" i="73"/>
  <c r="J101" i="36" s="1"/>
  <c r="AC74" i="36" s="1"/>
  <c r="TQ63" i="73"/>
  <c r="J102" i="36" s="1"/>
  <c r="AC82" i="36" s="1"/>
  <c r="TV70" i="73"/>
  <c r="K95" i="36" s="1"/>
  <c r="AC64" i="36" s="1"/>
  <c r="TB70" i="73"/>
  <c r="TJ96" i="73"/>
  <c r="TQ96" i="73"/>
  <c r="J41" i="36" s="1"/>
  <c r="TP96" i="73"/>
  <c r="J40" i="36" s="1"/>
  <c r="TV28" i="73"/>
  <c r="M63" i="36" s="1"/>
  <c r="O63" i="36" s="1"/>
  <c r="TB28" i="73"/>
  <c r="TC49" i="73"/>
  <c r="SR71" i="73"/>
  <c r="SV71" i="73"/>
  <c r="SU71" i="73"/>
  <c r="SX71" i="73"/>
  <c r="SY71" i="73"/>
  <c r="ST71" i="73"/>
  <c r="SS71" i="73"/>
  <c r="SZ71" i="73"/>
  <c r="SW71" i="73"/>
  <c r="TS63" i="73"/>
  <c r="TT63" i="73" s="1"/>
  <c r="TR63" i="73"/>
  <c r="TD56" i="73"/>
  <c r="TK27" i="73"/>
  <c r="TC63" i="73"/>
  <c r="TF70" i="73"/>
  <c r="TE96" i="73"/>
  <c r="TD28" i="73"/>
  <c r="TE49" i="73"/>
  <c r="TK55" i="73"/>
  <c r="TF83" i="73"/>
  <c r="TK94" i="73"/>
  <c r="TS70" i="73"/>
  <c r="TT70" i="73" s="1"/>
  <c r="TR70" i="73"/>
  <c r="J57" i="36"/>
  <c r="SN18" i="73"/>
  <c r="TB49" i="73"/>
  <c r="TV49" i="73"/>
  <c r="K85" i="36" s="1"/>
  <c r="AC62" i="36" s="1"/>
  <c r="TS96" i="73"/>
  <c r="TT96" i="73" s="1"/>
  <c r="TR96" i="73"/>
  <c r="TD70" i="73"/>
  <c r="TH28" i="73"/>
  <c r="H94" i="36"/>
  <c r="AB88" i="36" s="1"/>
  <c r="SM68" i="73"/>
  <c r="H84" i="36"/>
  <c r="AB86" i="36" s="1"/>
  <c r="SM47" i="73"/>
  <c r="H89" i="36"/>
  <c r="AB87" i="36" s="1"/>
  <c r="SM54" i="73"/>
  <c r="TR49" i="73"/>
  <c r="TS49" i="73"/>
  <c r="TT49" i="73" s="1"/>
  <c r="TK42" i="73"/>
  <c r="TB56" i="73"/>
  <c r="TV56" i="73"/>
  <c r="K90" i="36" s="1"/>
  <c r="AC63" i="36" s="1"/>
  <c r="TH63" i="73"/>
  <c r="TI63" i="73"/>
  <c r="TE70" i="73"/>
  <c r="TK69" i="73"/>
  <c r="TF96" i="73"/>
  <c r="TE28" i="73"/>
  <c r="TK62" i="73"/>
  <c r="TI49" i="73"/>
  <c r="TI83" i="73"/>
  <c r="TR28" i="73"/>
  <c r="TS28" i="73"/>
  <c r="TT28" i="73" s="1"/>
  <c r="TC56" i="73"/>
  <c r="TB63" i="73"/>
  <c r="TV63" i="73"/>
  <c r="K100" i="36" s="1"/>
  <c r="AC65" i="36" s="1"/>
  <c r="TK35" i="73"/>
  <c r="TG28" i="73"/>
  <c r="SX57" i="73"/>
  <c r="SS57" i="73"/>
  <c r="SU57" i="73"/>
  <c r="SY57" i="73"/>
  <c r="SZ57" i="73"/>
  <c r="SW57" i="73"/>
  <c r="SR57" i="73"/>
  <c r="ST57" i="73"/>
  <c r="SV57" i="73"/>
  <c r="TH56" i="73"/>
  <c r="TD63" i="73"/>
  <c r="TP70" i="73"/>
  <c r="J96" i="36" s="1"/>
  <c r="AC73" i="36" s="1"/>
  <c r="TQ70" i="73"/>
  <c r="J97" i="36" s="1"/>
  <c r="AC81" i="36" s="1"/>
  <c r="TG96" i="73"/>
  <c r="TI28" i="73"/>
  <c r="TJ49" i="73"/>
  <c r="TQ49" i="73"/>
  <c r="J87" i="36" s="1"/>
  <c r="AC79" i="36" s="1"/>
  <c r="TP49" i="73"/>
  <c r="J86" i="36" s="1"/>
  <c r="AC71" i="36" s="1"/>
  <c r="TK95" i="73"/>
  <c r="TH83" i="73"/>
  <c r="TS83" i="73"/>
  <c r="TT83" i="73" s="1"/>
  <c r="TR83" i="73"/>
  <c r="H99" i="36"/>
  <c r="AB89" i="36" s="1"/>
  <c r="SM61" i="73"/>
  <c r="TJ56" i="73"/>
  <c r="TP56" i="73"/>
  <c r="J91" i="36" s="1"/>
  <c r="AC72" i="36" s="1"/>
  <c r="TQ56" i="73"/>
  <c r="J92" i="36" s="1"/>
  <c r="AC80" i="36" s="1"/>
  <c r="TJ70" i="73"/>
  <c r="TI70" i="73"/>
  <c r="TC96" i="73"/>
  <c r="TV96" i="73"/>
  <c r="TB96" i="73"/>
  <c r="TP28" i="73"/>
  <c r="L64" i="36" s="1"/>
  <c r="N64" i="36" s="1"/>
  <c r="TJ28" i="73"/>
  <c r="TQ28" i="73"/>
  <c r="L65" i="36" s="1"/>
  <c r="N65" i="36" s="1"/>
  <c r="SX64" i="73"/>
  <c r="SS64" i="73"/>
  <c r="SZ64" i="73"/>
  <c r="SR64" i="73"/>
  <c r="SV64" i="73"/>
  <c r="SY64" i="73"/>
  <c r="ST64" i="73"/>
  <c r="SW64" i="73"/>
  <c r="SU64" i="73"/>
  <c r="SU50" i="73"/>
  <c r="SW50" i="73"/>
  <c r="SR50" i="73"/>
  <c r="SZ50" i="73"/>
  <c r="SY50" i="73"/>
  <c r="ST50" i="73"/>
  <c r="SV50" i="73"/>
  <c r="SS50" i="73"/>
  <c r="SX50" i="73"/>
  <c r="TK48" i="73"/>
  <c r="TF56" i="73"/>
  <c r="TI56" i="73"/>
  <c r="TG63" i="73"/>
  <c r="TH96" i="73"/>
  <c r="TC28" i="73"/>
  <c r="TV83" i="73"/>
  <c r="TB83" i="73"/>
  <c r="TQ83" i="73"/>
  <c r="L33" i="36" s="1"/>
  <c r="TP83" i="73"/>
  <c r="L32" i="36" s="1"/>
  <c r="TJ83" i="73"/>
  <c r="K73" i="36"/>
  <c r="TK20" i="73"/>
  <c r="SN46" i="73"/>
  <c r="SN60" i="73"/>
  <c r="SI50" i="73"/>
  <c r="SN67" i="73"/>
  <c r="SI71" i="73"/>
  <c r="TR21" i="73"/>
  <c r="SO17" i="73"/>
  <c r="TS21" i="73"/>
  <c r="TT21" i="73" s="1"/>
  <c r="TG21" i="73"/>
  <c r="TH21" i="73"/>
  <c r="I62" i="36"/>
  <c r="SN53" i="73"/>
  <c r="TF21" i="73"/>
  <c r="TJ21" i="73"/>
  <c r="TI21" i="73"/>
  <c r="TB21" i="73"/>
  <c r="TE21" i="73"/>
  <c r="TP21" i="73"/>
  <c r="L59" i="36" s="1"/>
  <c r="N59" i="36" s="1"/>
  <c r="TD21" i="73"/>
  <c r="TQ21" i="73"/>
  <c r="L60" i="36" s="1"/>
  <c r="N60" i="36" s="1"/>
  <c r="TV21" i="73"/>
  <c r="M58" i="36" s="1"/>
  <c r="O58" i="36" s="1"/>
  <c r="TC21" i="73"/>
  <c r="SO79" i="73"/>
  <c r="SI64" i="73"/>
  <c r="SO24" i="73"/>
  <c r="SI57" i="73"/>
  <c r="SN93" i="73"/>
  <c r="K31" i="36"/>
  <c r="N81" i="36" l="1"/>
  <c r="AD70" i="36"/>
  <c r="O80" i="36"/>
  <c r="AD61" i="36"/>
  <c r="N82" i="36"/>
  <c r="AD78" i="36"/>
  <c r="SO278" i="21"/>
  <c r="M79" i="36" s="1"/>
  <c r="N79" i="36"/>
  <c r="TK281" i="21"/>
  <c r="M73" i="36"/>
  <c r="O73" i="36" s="1"/>
  <c r="G39" i="36"/>
  <c r="M35" i="36"/>
  <c r="O35" i="36" s="1"/>
  <c r="I39" i="36"/>
  <c r="L31" i="36"/>
  <c r="N31" i="36" s="1"/>
  <c r="SO80" i="73"/>
  <c r="M68" i="36"/>
  <c r="O68" i="36" s="1"/>
  <c r="N33" i="36"/>
  <c r="N32" i="36"/>
  <c r="J39" i="36"/>
  <c r="SN94" i="73"/>
  <c r="I99" i="36"/>
  <c r="TF64" i="73"/>
  <c r="TE71" i="73"/>
  <c r="I94" i="36"/>
  <c r="TK70" i="73"/>
  <c r="TI64" i="73"/>
  <c r="TD64" i="73"/>
  <c r="TC57" i="73"/>
  <c r="I89" i="36"/>
  <c r="TF57" i="73"/>
  <c r="TH57" i="73"/>
  <c r="I84" i="36"/>
  <c r="TD50" i="73"/>
  <c r="TI50" i="73"/>
  <c r="J89" i="36"/>
  <c r="AC87" i="36" s="1"/>
  <c r="SN54" i="73"/>
  <c r="TS64" i="73"/>
  <c r="TT64" i="73" s="1"/>
  <c r="TR64" i="73"/>
  <c r="L57" i="36"/>
  <c r="N57" i="36" s="1"/>
  <c r="SO18" i="73"/>
  <c r="J99" i="36"/>
  <c r="AC89" i="36" s="1"/>
  <c r="SN61" i="73"/>
  <c r="TJ50" i="73"/>
  <c r="TQ50" i="73"/>
  <c r="L87" i="36" s="1"/>
  <c r="TP50" i="73"/>
  <c r="L86" i="36" s="1"/>
  <c r="TK96" i="73"/>
  <c r="TD57" i="73"/>
  <c r="TK49" i="73"/>
  <c r="TF71" i="73"/>
  <c r="TS57" i="73"/>
  <c r="TT57" i="73" s="1"/>
  <c r="TR57" i="73"/>
  <c r="TV50" i="73"/>
  <c r="M85" i="36" s="1"/>
  <c r="TB50" i="73"/>
  <c r="TV64" i="73"/>
  <c r="M100" i="36" s="1"/>
  <c r="TB64" i="73"/>
  <c r="TV57" i="73"/>
  <c r="M90" i="36" s="1"/>
  <c r="TB57" i="73"/>
  <c r="TK56" i="73"/>
  <c r="TH71" i="73"/>
  <c r="TG71" i="73"/>
  <c r="TV71" i="73"/>
  <c r="M95" i="36" s="1"/>
  <c r="TB71" i="73"/>
  <c r="TQ64" i="73"/>
  <c r="L102" i="36" s="1"/>
  <c r="TP64" i="73"/>
  <c r="L101" i="36" s="1"/>
  <c r="TJ64" i="73"/>
  <c r="L62" i="36"/>
  <c r="N62" i="36" s="1"/>
  <c r="SO25" i="73"/>
  <c r="TS71" i="73"/>
  <c r="TT71" i="73" s="1"/>
  <c r="TR71" i="73"/>
  <c r="J94" i="36"/>
  <c r="AC88" i="36" s="1"/>
  <c r="SN68" i="73"/>
  <c r="J84" i="36"/>
  <c r="AC86" i="36" s="1"/>
  <c r="SN47" i="73"/>
  <c r="TK83" i="73"/>
  <c r="TH50" i="73"/>
  <c r="TE50" i="73"/>
  <c r="TC64" i="73"/>
  <c r="TQ57" i="73"/>
  <c r="L92" i="36" s="1"/>
  <c r="TJ57" i="73"/>
  <c r="TP57" i="73"/>
  <c r="L91" i="36" s="1"/>
  <c r="TK63" i="73"/>
  <c r="TC71" i="73"/>
  <c r="TK28" i="73"/>
  <c r="TG50" i="73"/>
  <c r="TG57" i="73"/>
  <c r="TC50" i="73"/>
  <c r="TE64" i="73"/>
  <c r="TH64" i="73"/>
  <c r="TI57" i="73"/>
  <c r="TD71" i="73"/>
  <c r="SZ97" i="73"/>
  <c r="SR97" i="73"/>
  <c r="SY97" i="73"/>
  <c r="SX97" i="73"/>
  <c r="SU97" i="73"/>
  <c r="ST97" i="73"/>
  <c r="SS97" i="73"/>
  <c r="SV97" i="73"/>
  <c r="SW97" i="73"/>
  <c r="TS50" i="73"/>
  <c r="TT50" i="73" s="1"/>
  <c r="TR50" i="73"/>
  <c r="TQ71" i="73"/>
  <c r="L97" i="36" s="1"/>
  <c r="TJ71" i="73"/>
  <c r="TP71" i="73"/>
  <c r="L96" i="36" s="1"/>
  <c r="TF50" i="73"/>
  <c r="TG64" i="73"/>
  <c r="TE57" i="73"/>
  <c r="TI71" i="73"/>
  <c r="TK21" i="73"/>
  <c r="K57" i="36"/>
  <c r="K62" i="36"/>
  <c r="SO46" i="73"/>
  <c r="SO67" i="73"/>
  <c r="SO53" i="73"/>
  <c r="SO60" i="73"/>
  <c r="N101" i="36" l="1"/>
  <c r="AD74" i="36"/>
  <c r="O90" i="36"/>
  <c r="AD63" i="36"/>
  <c r="X85" i="36"/>
  <c r="AE85" i="36"/>
  <c r="N92" i="36"/>
  <c r="AD80" i="36"/>
  <c r="O100" i="36"/>
  <c r="AD65" i="36"/>
  <c r="O95" i="36"/>
  <c r="AD64" i="36"/>
  <c r="N86" i="36"/>
  <c r="AD71" i="36"/>
  <c r="X78" i="36"/>
  <c r="AE78" i="36"/>
  <c r="N96" i="36"/>
  <c r="AD73" i="36"/>
  <c r="N102" i="36"/>
  <c r="AD82" i="36"/>
  <c r="O79" i="36"/>
  <c r="N87" i="36"/>
  <c r="AD79" i="36"/>
  <c r="N91" i="36"/>
  <c r="AD72" i="36"/>
  <c r="N97" i="36"/>
  <c r="AD81" i="36"/>
  <c r="O85" i="36"/>
  <c r="AD62" i="36"/>
  <c r="AE61" i="36"/>
  <c r="X61" i="36"/>
  <c r="Y61" i="36" s="1"/>
  <c r="X70" i="36"/>
  <c r="AE70" i="36"/>
  <c r="TH97" i="73"/>
  <c r="K94" i="36"/>
  <c r="M57" i="36"/>
  <c r="O57" i="36" s="1"/>
  <c r="K39" i="36"/>
  <c r="M31" i="36"/>
  <c r="O31" i="36" s="1"/>
  <c r="M62" i="36"/>
  <c r="O62" i="36" s="1"/>
  <c r="K89" i="36"/>
  <c r="TC97" i="73"/>
  <c r="TG97" i="73"/>
  <c r="TE97" i="73"/>
  <c r="K99" i="36"/>
  <c r="K84" i="36"/>
  <c r="L99" i="36"/>
  <c r="SO61" i="73"/>
  <c r="L84" i="36"/>
  <c r="SO47" i="73"/>
  <c r="TK57" i="73"/>
  <c r="TD97" i="73"/>
  <c r="TK64" i="73"/>
  <c r="L89" i="36"/>
  <c r="SO54" i="73"/>
  <c r="TI97" i="73"/>
  <c r="TV97" i="73"/>
  <c r="TB97" i="73"/>
  <c r="TK71" i="73"/>
  <c r="TQ97" i="73"/>
  <c r="L41" i="36" s="1"/>
  <c r="N41" i="36" s="1"/>
  <c r="TP97" i="73"/>
  <c r="L40" i="36" s="1"/>
  <c r="N40" i="36" s="1"/>
  <c r="TJ97" i="73"/>
  <c r="TS97" i="73"/>
  <c r="TT97" i="73" s="1"/>
  <c r="TR97" i="73"/>
  <c r="TK50" i="73"/>
  <c r="L94" i="36"/>
  <c r="SO68" i="73"/>
  <c r="TF97" i="73"/>
  <c r="SO93" i="73"/>
  <c r="N84" i="36" l="1"/>
  <c r="AD86" i="36"/>
  <c r="X79" i="36"/>
  <c r="AE79" i="36"/>
  <c r="X80" i="36"/>
  <c r="AE80" i="36"/>
  <c r="N99" i="36"/>
  <c r="AD89" i="36"/>
  <c r="AE62" i="36"/>
  <c r="X62" i="36"/>
  <c r="Y62" i="36" s="1"/>
  <c r="Y85" i="36"/>
  <c r="U85" i="36" s="1"/>
  <c r="X71" i="36"/>
  <c r="AE71" i="36"/>
  <c r="X81" i="36"/>
  <c r="AE81" i="36"/>
  <c r="X82" i="36"/>
  <c r="AE82" i="36"/>
  <c r="AE64" i="36"/>
  <c r="X64" i="36"/>
  <c r="X63" i="36"/>
  <c r="Y63" i="36" s="1"/>
  <c r="AE63" i="36"/>
  <c r="N94" i="36"/>
  <c r="AD88" i="36"/>
  <c r="N89" i="36"/>
  <c r="AD87" i="36"/>
  <c r="X72" i="36"/>
  <c r="AE72" i="36"/>
  <c r="X73" i="36"/>
  <c r="AE73" i="36"/>
  <c r="X65" i="36"/>
  <c r="AE65" i="36"/>
  <c r="X74" i="36"/>
  <c r="AE74" i="36"/>
  <c r="L39" i="36"/>
  <c r="N39" i="36" s="1"/>
  <c r="SO94" i="73"/>
  <c r="M99" i="36"/>
  <c r="M84" i="36"/>
  <c r="M89" i="36"/>
  <c r="TK97" i="73"/>
  <c r="M94" i="36"/>
  <c r="V64" i="36" l="1"/>
  <c r="V74" i="36"/>
  <c r="O84" i="36"/>
  <c r="V61" i="36"/>
  <c r="V71" i="36"/>
  <c r="V65" i="36"/>
  <c r="Y64" i="36"/>
  <c r="V79" i="36"/>
  <c r="O99" i="36"/>
  <c r="V80" i="36"/>
  <c r="X87" i="36"/>
  <c r="AE87" i="36"/>
  <c r="Y65" i="36"/>
  <c r="V62" i="36"/>
  <c r="X88" i="36"/>
  <c r="AE88" i="36"/>
  <c r="V82" i="36"/>
  <c r="O94" i="36"/>
  <c r="X86" i="36"/>
  <c r="AE86" i="36"/>
  <c r="V63" i="36"/>
  <c r="V81" i="36"/>
  <c r="V70" i="36"/>
  <c r="V73" i="36"/>
  <c r="O89" i="36"/>
  <c r="V72" i="36"/>
  <c r="X89" i="36"/>
  <c r="AE89" i="36"/>
  <c r="V78" i="36"/>
  <c r="M39" i="36"/>
  <c r="O39" i="36" s="1"/>
  <c r="K47" i="36" l="1"/>
  <c r="H47" i="36"/>
  <c r="J48" i="36"/>
  <c r="H48" i="36"/>
  <c r="H49" i="36"/>
  <c r="J49" i="36"/>
  <c r="D48" i="36"/>
  <c r="F48" i="36"/>
  <c r="F49" i="36"/>
  <c r="D49" i="36"/>
  <c r="Y89" i="36"/>
  <c r="U89" i="36" s="1"/>
  <c r="Y87" i="36"/>
  <c r="U87" i="36" s="1"/>
  <c r="Y88" i="36"/>
  <c r="U88" i="36" s="1"/>
  <c r="D47" i="36"/>
  <c r="G47" i="36"/>
  <c r="Y86" i="36"/>
  <c r="U86" i="36" s="1"/>
  <c r="V88" i="36" l="1"/>
  <c r="V86" i="36"/>
  <c r="V85" i="36"/>
  <c r="V87" i="36"/>
  <c r="V89" i="36"/>
  <c r="F50" i="36" l="1"/>
  <c r="G50" i="36"/>
  <c r="D50" i="36"/>
  <c r="K50" i="36"/>
  <c r="H50" i="36"/>
  <c r="J50" i="36"/>
</calcChain>
</file>

<file path=xl/connections.xml><?xml version="1.0" encoding="utf-8"?>
<connections xmlns="http://schemas.openxmlformats.org/spreadsheetml/2006/main">
  <connection id="1" name="Connection" description="Refresh Soybean Futures Prices from CBOT" type="4" refreshedVersion="5" refreshOnLoad="1" saveData="1">
    <webPr sourceData="1" parsePre="1" consecutive="1" xl2000="1" url="http://www.cmegroup.com/trading/agricultural/grain-and-oilseed/soybean_quotes_settlements_futures.html" htmlFormat="all"/>
  </connection>
  <connection id="2" name="Connection1" description="Refresh Corn Futures Prices from CBOT" type="4" refreshedVersion="5" refreshOnLoad="1" saveData="1">
    <webPr sourceData="1" parsePre="1" consecutive="1" xl2000="1" url="http://www.cmegroup.com/trading/agricultural/grain-and-oilseed/corn_quotes_settlements_futures.html" htmlFormat="all"/>
  </connection>
</connections>
</file>

<file path=xl/sharedStrings.xml><?xml version="1.0" encoding="utf-8"?>
<sst xmlns="http://schemas.openxmlformats.org/spreadsheetml/2006/main" count="5991" uniqueCount="1211">
  <si>
    <t>Corn</t>
  </si>
  <si>
    <t>Soybeans</t>
  </si>
  <si>
    <t>County</t>
  </si>
  <si>
    <t>Buena Vista</t>
  </si>
  <si>
    <t>Cherokee</t>
  </si>
  <si>
    <t>Clay</t>
  </si>
  <si>
    <t>Dickinson</t>
  </si>
  <si>
    <t>Emmet</t>
  </si>
  <si>
    <t>Lyon</t>
  </si>
  <si>
    <t>O'Brien</t>
  </si>
  <si>
    <t>Osceola</t>
  </si>
  <si>
    <t>Palo Alto</t>
  </si>
  <si>
    <t>Plymouth</t>
  </si>
  <si>
    <t>Pocahontas</t>
  </si>
  <si>
    <t>Sioux</t>
  </si>
  <si>
    <t>Butler</t>
  </si>
  <si>
    <t>Cerro Gordo</t>
  </si>
  <si>
    <t>Floyd</t>
  </si>
  <si>
    <t>Franklin</t>
  </si>
  <si>
    <t>Hancock</t>
  </si>
  <si>
    <t>Humboldt</t>
  </si>
  <si>
    <t>Kossuth</t>
  </si>
  <si>
    <t>Mitchell</t>
  </si>
  <si>
    <t>Winnebago</t>
  </si>
  <si>
    <t>Worth</t>
  </si>
  <si>
    <t>Wright</t>
  </si>
  <si>
    <t>Allamakee</t>
  </si>
  <si>
    <t>Black Hawk</t>
  </si>
  <si>
    <t>Bremer</t>
  </si>
  <si>
    <t>Buchanan</t>
  </si>
  <si>
    <t>Chickasaw</t>
  </si>
  <si>
    <t>Clayton</t>
  </si>
  <si>
    <t>Delaware</t>
  </si>
  <si>
    <t>Dubuque</t>
  </si>
  <si>
    <t>Fayette</t>
  </si>
  <si>
    <t>Howard</t>
  </si>
  <si>
    <t>Winneshiek</t>
  </si>
  <si>
    <t>Audubon</t>
  </si>
  <si>
    <t>Calhoun</t>
  </si>
  <si>
    <t>Carroll</t>
  </si>
  <si>
    <t>Crawford</t>
  </si>
  <si>
    <t>Greene</t>
  </si>
  <si>
    <t>Guthrie</t>
  </si>
  <si>
    <t>Harrison</t>
  </si>
  <si>
    <t>Ida</t>
  </si>
  <si>
    <t>Monona</t>
  </si>
  <si>
    <t>Sac</t>
  </si>
  <si>
    <t>Shelby</t>
  </si>
  <si>
    <t>Woodbury</t>
  </si>
  <si>
    <t>Boone</t>
  </si>
  <si>
    <t>Dallas</t>
  </si>
  <si>
    <t>Grundy</t>
  </si>
  <si>
    <t>Hamilton</t>
  </si>
  <si>
    <t>Hardin</t>
  </si>
  <si>
    <t>Jasper</t>
  </si>
  <si>
    <t>Marshall</t>
  </si>
  <si>
    <t>Polk</t>
  </si>
  <si>
    <t>Poweshiek</t>
  </si>
  <si>
    <t>Story</t>
  </si>
  <si>
    <t>Tama</t>
  </si>
  <si>
    <t>Webster</t>
  </si>
  <si>
    <t>Benton</t>
  </si>
  <si>
    <t>Cedar</t>
  </si>
  <si>
    <t>Clinton</t>
  </si>
  <si>
    <t>Iowa</t>
  </si>
  <si>
    <t>Jackson</t>
  </si>
  <si>
    <t>Johnson</t>
  </si>
  <si>
    <t>Jones</t>
  </si>
  <si>
    <t>Linn</t>
  </si>
  <si>
    <t>Muscatine</t>
  </si>
  <si>
    <t>Scott</t>
  </si>
  <si>
    <t>Adair</t>
  </si>
  <si>
    <t>Adams</t>
  </si>
  <si>
    <t>Cass</t>
  </si>
  <si>
    <t>Fremont</t>
  </si>
  <si>
    <t>Mills</t>
  </si>
  <si>
    <t>Montgomery</t>
  </si>
  <si>
    <t>Page</t>
  </si>
  <si>
    <t>Taylor</t>
  </si>
  <si>
    <t>Appanoose</t>
  </si>
  <si>
    <t>Clarke</t>
  </si>
  <si>
    <t>Decatur</t>
  </si>
  <si>
    <t>Lucas</t>
  </si>
  <si>
    <t>Madison</t>
  </si>
  <si>
    <t>Marion</t>
  </si>
  <si>
    <t>Monroe</t>
  </si>
  <si>
    <t>Ringgold</t>
  </si>
  <si>
    <t>Union</t>
  </si>
  <si>
    <t>Warren</t>
  </si>
  <si>
    <t>Wayne</t>
  </si>
  <si>
    <t>Davis</t>
  </si>
  <si>
    <t>Des Moines</t>
  </si>
  <si>
    <t>Henry</t>
  </si>
  <si>
    <t>Jefferson</t>
  </si>
  <si>
    <t>Keokuk</t>
  </si>
  <si>
    <t>Lee</t>
  </si>
  <si>
    <t>Louisa</t>
  </si>
  <si>
    <t>Mahaska</t>
  </si>
  <si>
    <t>Van Buren</t>
  </si>
  <si>
    <t>Wapello</t>
  </si>
  <si>
    <t>Washington</t>
  </si>
  <si>
    <t>E. Pottawattamie</t>
  </si>
  <si>
    <t>W. Pottawattamie</t>
  </si>
  <si>
    <t>Payment Acres</t>
  </si>
  <si>
    <t>Wheat</t>
  </si>
  <si>
    <t>Oats</t>
  </si>
  <si>
    <t>Name of farm or producer:</t>
  </si>
  <si>
    <t xml:space="preserve">  Equal to 85% of the base acres.</t>
  </si>
  <si>
    <t>Total</t>
  </si>
  <si>
    <t>Average</t>
  </si>
  <si>
    <t xml:space="preserve"> Pick county where farm is located from list</t>
  </si>
  <si>
    <t>Use current program yields</t>
  </si>
  <si>
    <t>FSA code and farm number:</t>
  </si>
  <si>
    <t>Payment Acres for ARC-CO and PLC</t>
  </si>
  <si>
    <t>1. Base acreage reallocation for ARC-CO and PLC</t>
  </si>
  <si>
    <t>2008 actual farm yield per planted acre</t>
  </si>
  <si>
    <t>2009 actual farm yield per planted acre</t>
  </si>
  <si>
    <t>2010 actual farm yield per planted acre</t>
  </si>
  <si>
    <t>2011 actual farm yield per planted acre</t>
  </si>
  <si>
    <t>2012 actual farm yield per planted acre</t>
  </si>
  <si>
    <t>SUBSTITUTE COUNTY YIELDS FOR UPDATING PRICE LOSS COVERAGE (PLC) PAYMENT YIELDS (75 percent of the average of 2008-2012 county yields)</t>
  </si>
  <si>
    <t>bushels</t>
  </si>
  <si>
    <t>ST_CTY</t>
  </si>
  <si>
    <t>State</t>
  </si>
  <si>
    <t>source:</t>
  </si>
  <si>
    <t xml:space="preserve"> https://www.fsa.usda.gov/Internet/FSA_File/plc_subyields_web.xls</t>
  </si>
  <si>
    <t>19001</t>
  </si>
  <si>
    <t xml:space="preserve"> </t>
  </si>
  <si>
    <t>https://www.fsa.usda.gov/FSA/webapp?area=home&amp;subject=arpl&amp;topic=landing</t>
  </si>
  <si>
    <t>19003</t>
  </si>
  <si>
    <t>19005</t>
  </si>
  <si>
    <t>19007</t>
  </si>
  <si>
    <t>19009</t>
  </si>
  <si>
    <t>19011</t>
  </si>
  <si>
    <t>19013</t>
  </si>
  <si>
    <t>19015</t>
  </si>
  <si>
    <t>19017</t>
  </si>
  <si>
    <t>19019</t>
  </si>
  <si>
    <t>19021</t>
  </si>
  <si>
    <t>19023</t>
  </si>
  <si>
    <t>19025</t>
  </si>
  <si>
    <t>19027</t>
  </si>
  <si>
    <t>19029</t>
  </si>
  <si>
    <t>19031</t>
  </si>
  <si>
    <t>19033</t>
  </si>
  <si>
    <t>19035</t>
  </si>
  <si>
    <t>19037</t>
  </si>
  <si>
    <t>19039</t>
  </si>
  <si>
    <t>19041</t>
  </si>
  <si>
    <t>19043</t>
  </si>
  <si>
    <t>19045</t>
  </si>
  <si>
    <t>19047</t>
  </si>
  <si>
    <t>19049</t>
  </si>
  <si>
    <t>19051</t>
  </si>
  <si>
    <t>19053</t>
  </si>
  <si>
    <t>19055</t>
  </si>
  <si>
    <t>19057</t>
  </si>
  <si>
    <t>19059</t>
  </si>
  <si>
    <t>19061</t>
  </si>
  <si>
    <t>19063</t>
  </si>
  <si>
    <t>19065</t>
  </si>
  <si>
    <t>19067</t>
  </si>
  <si>
    <t>19069</t>
  </si>
  <si>
    <t>19071</t>
  </si>
  <si>
    <t>19073</t>
  </si>
  <si>
    <t>19075</t>
  </si>
  <si>
    <t>19077</t>
  </si>
  <si>
    <t>19079</t>
  </si>
  <si>
    <t>19081</t>
  </si>
  <si>
    <t>19083</t>
  </si>
  <si>
    <t>19085</t>
  </si>
  <si>
    <t>19087</t>
  </si>
  <si>
    <t>19089</t>
  </si>
  <si>
    <t>19091</t>
  </si>
  <si>
    <t>19093</t>
  </si>
  <si>
    <t>19095</t>
  </si>
  <si>
    <t>19097</t>
  </si>
  <si>
    <t>19099</t>
  </si>
  <si>
    <t>19101</t>
  </si>
  <si>
    <t>19103</t>
  </si>
  <si>
    <t>19105</t>
  </si>
  <si>
    <t>19107</t>
  </si>
  <si>
    <t>19109</t>
  </si>
  <si>
    <t>19111</t>
  </si>
  <si>
    <t>19113</t>
  </si>
  <si>
    <t>19115</t>
  </si>
  <si>
    <t>19117</t>
  </si>
  <si>
    <t>19119</t>
  </si>
  <si>
    <t>19121</t>
  </si>
  <si>
    <t>19123</t>
  </si>
  <si>
    <t>19125</t>
  </si>
  <si>
    <t>19127</t>
  </si>
  <si>
    <t>19129</t>
  </si>
  <si>
    <t>19131</t>
  </si>
  <si>
    <t>19133</t>
  </si>
  <si>
    <t>19135</t>
  </si>
  <si>
    <t>19137</t>
  </si>
  <si>
    <t>19139</t>
  </si>
  <si>
    <t>19141</t>
  </si>
  <si>
    <t>19143</t>
  </si>
  <si>
    <t>19145</t>
  </si>
  <si>
    <t>19147</t>
  </si>
  <si>
    <t>19149</t>
  </si>
  <si>
    <t>19151</t>
  </si>
  <si>
    <t>19153</t>
  </si>
  <si>
    <t>19155</t>
  </si>
  <si>
    <t>East Pottawattamie</t>
  </si>
  <si>
    <t>19156</t>
  </si>
  <si>
    <t>West Pottawattamie</t>
  </si>
  <si>
    <t>19157</t>
  </si>
  <si>
    <t>19159</t>
  </si>
  <si>
    <t>19161</t>
  </si>
  <si>
    <t>19163</t>
  </si>
  <si>
    <t>19165</t>
  </si>
  <si>
    <t>19167</t>
  </si>
  <si>
    <t>19169</t>
  </si>
  <si>
    <t>19171</t>
  </si>
  <si>
    <t>19173</t>
  </si>
  <si>
    <t>19175</t>
  </si>
  <si>
    <t>19177</t>
  </si>
  <si>
    <t>19179</t>
  </si>
  <si>
    <t>19181</t>
  </si>
  <si>
    <t>19183</t>
  </si>
  <si>
    <t>19185</t>
  </si>
  <si>
    <t>19187</t>
  </si>
  <si>
    <t>19189</t>
  </si>
  <si>
    <t>19191</t>
  </si>
  <si>
    <t>19193</t>
  </si>
  <si>
    <t>19195</t>
  </si>
  <si>
    <t>19197</t>
  </si>
  <si>
    <t>Use new program yields</t>
  </si>
  <si>
    <t>2015 projected planted acres</t>
  </si>
  <si>
    <t>2016 projected planted acres</t>
  </si>
  <si>
    <t>2017 projected planted acres</t>
  </si>
  <si>
    <t>2018 projected planted acres</t>
  </si>
  <si>
    <t>Average of Yield</t>
  </si>
  <si>
    <t>Row Labels</t>
  </si>
  <si>
    <t>ADAIR</t>
  </si>
  <si>
    <t>ADAMS</t>
  </si>
  <si>
    <t>ALLAMAKEE</t>
  </si>
  <si>
    <t>APPANOOSE</t>
  </si>
  <si>
    <t>AUDUBON</t>
  </si>
  <si>
    <t>BENTON</t>
  </si>
  <si>
    <t>BLACK HAWK</t>
  </si>
  <si>
    <t>BOONE</t>
  </si>
  <si>
    <t>BREMER</t>
  </si>
  <si>
    <t>BUCHANAN</t>
  </si>
  <si>
    <t>BUENA VISTA</t>
  </si>
  <si>
    <t>BUTLER</t>
  </si>
  <si>
    <t>CALHOUN</t>
  </si>
  <si>
    <t>CARROLL</t>
  </si>
  <si>
    <t>CASS</t>
  </si>
  <si>
    <t>CEDAR</t>
  </si>
  <si>
    <t>CERRO GORDO</t>
  </si>
  <si>
    <t>CHEROKEE</t>
  </si>
  <si>
    <t>CHICKASAW</t>
  </si>
  <si>
    <t>CLARKE</t>
  </si>
  <si>
    <t>CLAY</t>
  </si>
  <si>
    <t>CLAYTON</t>
  </si>
  <si>
    <t>CLINTON</t>
  </si>
  <si>
    <t>CRAWFORD</t>
  </si>
  <si>
    <t>DALLAS</t>
  </si>
  <si>
    <t>DAVIS</t>
  </si>
  <si>
    <t>DECATUR</t>
  </si>
  <si>
    <t>DELAWARE</t>
  </si>
  <si>
    <t>DES MOINES</t>
  </si>
  <si>
    <t>DICKINSON</t>
  </si>
  <si>
    <t>DUBUQUE</t>
  </si>
  <si>
    <t>EMMET</t>
  </si>
  <si>
    <t>FAYETTE</t>
  </si>
  <si>
    <t>FLOYD</t>
  </si>
  <si>
    <t>FRANKLIN</t>
  </si>
  <si>
    <t>FREMONT</t>
  </si>
  <si>
    <t>GREENE</t>
  </si>
  <si>
    <t>GRUNDY</t>
  </si>
  <si>
    <t>GUTHRIE</t>
  </si>
  <si>
    <t>HAMILTON</t>
  </si>
  <si>
    <t>HANCOCK</t>
  </si>
  <si>
    <t>HARDIN</t>
  </si>
  <si>
    <t>HARRISON</t>
  </si>
  <si>
    <t>HENRY</t>
  </si>
  <si>
    <t>HOWARD</t>
  </si>
  <si>
    <t>HUMBOLDT</t>
  </si>
  <si>
    <t>IDA</t>
  </si>
  <si>
    <t>IOWA</t>
  </si>
  <si>
    <t>JACKSON</t>
  </si>
  <si>
    <t>JASPER</t>
  </si>
  <si>
    <t>JEFFERSON</t>
  </si>
  <si>
    <t>JOHNSON</t>
  </si>
  <si>
    <t>JONES</t>
  </si>
  <si>
    <t>KEOKUK</t>
  </si>
  <si>
    <t>KOSSUTH</t>
  </si>
  <si>
    <t>LEE</t>
  </si>
  <si>
    <t>LINN</t>
  </si>
  <si>
    <t>LOUISA</t>
  </si>
  <si>
    <t>LUCAS</t>
  </si>
  <si>
    <t>LYON</t>
  </si>
  <si>
    <t>MADISON</t>
  </si>
  <si>
    <t>MAHASKA</t>
  </si>
  <si>
    <t>MARION</t>
  </si>
  <si>
    <t>MARSHALL</t>
  </si>
  <si>
    <t>MILLS</t>
  </si>
  <si>
    <t>MITCHELL</t>
  </si>
  <si>
    <t>MONONA</t>
  </si>
  <si>
    <t>MONROE</t>
  </si>
  <si>
    <t>MONTGOMERY</t>
  </si>
  <si>
    <t>MUSCATINE</t>
  </si>
  <si>
    <t>O BRIEN</t>
  </si>
  <si>
    <t>OSCEOLA</t>
  </si>
  <si>
    <t>PAGE</t>
  </si>
  <si>
    <t>PALO ALTO</t>
  </si>
  <si>
    <t>PLYMOUTH</t>
  </si>
  <si>
    <t>POCAHONTAS</t>
  </si>
  <si>
    <t>POLK</t>
  </si>
  <si>
    <t>POTTAWATTAMIE</t>
  </si>
  <si>
    <t>POWESHIEK</t>
  </si>
  <si>
    <t>RINGGOLD</t>
  </si>
  <si>
    <t>SAC</t>
  </si>
  <si>
    <t>SCOTT</t>
  </si>
  <si>
    <t>SHELBY</t>
  </si>
  <si>
    <t>SIOUX</t>
  </si>
  <si>
    <t>STORY</t>
  </si>
  <si>
    <t>TAMA</t>
  </si>
  <si>
    <t>TAYLOR</t>
  </si>
  <si>
    <t>UNION</t>
  </si>
  <si>
    <t>VAN BUREN</t>
  </si>
  <si>
    <t>WAPELLO</t>
  </si>
  <si>
    <t>WARREN</t>
  </si>
  <si>
    <t>WASHINGTON</t>
  </si>
  <si>
    <t>WAYNE</t>
  </si>
  <si>
    <t>WEBSTER</t>
  </si>
  <si>
    <t>WINNEBAGO</t>
  </si>
  <si>
    <t>WINNESHIEK</t>
  </si>
  <si>
    <t>WOODBURY</t>
  </si>
  <si>
    <t>WORTH</t>
  </si>
  <si>
    <t>WRIGHT</t>
  </si>
  <si>
    <t>Grand Total</t>
  </si>
  <si>
    <t>Chosen county:</t>
  </si>
  <si>
    <t>County yields</t>
  </si>
  <si>
    <t>T-yield</t>
  </si>
  <si>
    <t>Name</t>
  </si>
  <si>
    <t>Soy</t>
  </si>
  <si>
    <t>Olympic Average 09-13</t>
  </si>
  <si>
    <t>Olympic Average 10-14</t>
  </si>
  <si>
    <t>Olympic Average 11-15</t>
  </si>
  <si>
    <t>Olympic Average 12-16</t>
  </si>
  <si>
    <t>Olympic Average 13-17</t>
  </si>
  <si>
    <t>70% T-Yield</t>
  </si>
  <si>
    <t>Higher</t>
  </si>
  <si>
    <t>Reference Price</t>
  </si>
  <si>
    <t>Loan Rates</t>
  </si>
  <si>
    <t>Higher of MYA Prices and Reference Prices</t>
  </si>
  <si>
    <t>Calculations for ARC-IC</t>
  </si>
  <si>
    <t>Farm Yields</t>
  </si>
  <si>
    <t>County:</t>
  </si>
  <si>
    <t>T-yield:</t>
  </si>
  <si>
    <t>Higher of Farm Yields or 70% T-Yield</t>
  </si>
  <si>
    <t>Annual Crop Revenues for ARC-IC Revenue Guarantee</t>
  </si>
  <si>
    <t>Actual Revenue per Acre</t>
  </si>
  <si>
    <t>Actual and Weighted Revenue</t>
  </si>
  <si>
    <t xml:space="preserve">Planted Acres </t>
  </si>
  <si>
    <t>2013 GRIP</t>
  </si>
  <si>
    <t>http://www.rma.usda.gov/data/gripfinal/</t>
  </si>
  <si>
    <t>EXPECTED COUNTY YIELD</t>
  </si>
  <si>
    <t>CORN</t>
  </si>
  <si>
    <t>SOYBEANS</t>
  </si>
  <si>
    <t>\\cyfiles.iastate.edu\28\28\plastina\Documents\Farm Bill\GRIP COUNTY YIELDS.XLXS</t>
  </si>
  <si>
    <t>NO GRIP FOR WHEAT IN IOWA</t>
  </si>
  <si>
    <t>NO OATS GRIP</t>
  </si>
  <si>
    <t>Administrative Fee per crop per county</t>
  </si>
  <si>
    <t>2014-2018</t>
  </si>
  <si>
    <t xml:space="preserve"> The inflation rate is necessary to compare monetary values across time</t>
  </si>
  <si>
    <t>Number of farms in the chosen county</t>
  </si>
  <si>
    <t># of farms in =county</t>
  </si>
  <si>
    <t>COUNTY:</t>
  </si>
  <si>
    <t>ARC-CO</t>
  </si>
  <si>
    <t>TO DO LIST</t>
  </si>
  <si>
    <t>Issue</t>
  </si>
  <si>
    <t>To do</t>
  </si>
  <si>
    <t xml:space="preserve">SCO: there is no GRIP for wheat and oats in Iowa. </t>
  </si>
  <si>
    <t>So keep the decision tool for soybeans and corn.</t>
  </si>
  <si>
    <t xml:space="preserve">county yields and t-yields: calculate them from 10 year average </t>
  </si>
  <si>
    <t>Chad will provide the data</t>
  </si>
  <si>
    <t>Use USDA long-term projections as the basis</t>
  </si>
  <si>
    <t>Acraege: leave it blank</t>
  </si>
  <si>
    <t>how to project county yields:</t>
  </si>
  <si>
    <t>use trend over 10 year average</t>
  </si>
  <si>
    <t>how to project farm yields?</t>
  </si>
  <si>
    <t>multiply ratio of farm yield to county yield 2008-2013 with projected  county yields</t>
  </si>
  <si>
    <t>T-Adjusted APH yield?</t>
  </si>
  <si>
    <t>farmers will not know it, hide it. Use same projection.</t>
  </si>
  <si>
    <t>projected and harvest prices?</t>
  </si>
  <si>
    <t xml:space="preserve">based on historical data provided by Chad, create 3 scenarios: average, low volatility and high volatility. The average relates harvest and projected prices with respect to MYA 2000-2013. The low volatility uses the realization of prices for the 7 years with lowest market volatilty before planting time for futures prices (RMA). Similar for high volatility. </t>
  </si>
  <si>
    <t>Producer premiums in year t?</t>
  </si>
  <si>
    <t>Producer premium in t-1 * Trend-Adjusted Yield t / Trend-Adjusted Yield t-1 * Projected Price t / Projected Price t-1</t>
  </si>
  <si>
    <t>GRIP premiums database?</t>
  </si>
  <si>
    <t>SCO producer premiums in year t?</t>
  </si>
  <si>
    <t>done.</t>
  </si>
  <si>
    <t>status</t>
  </si>
  <si>
    <t>Column Labels</t>
  </si>
  <si>
    <t>TA</t>
  </si>
  <si>
    <t>Reinsurance Year</t>
  </si>
  <si>
    <t>State Code</t>
  </si>
  <si>
    <t>County Code</t>
  </si>
  <si>
    <t>Insurance Option Code</t>
  </si>
  <si>
    <t>Option Conversion Factor</t>
  </si>
  <si>
    <t>TREND-ADJUSTMENT DATA</t>
  </si>
  <si>
    <t>TRANSITIONAL YIELDS</t>
  </si>
  <si>
    <t>corn</t>
  </si>
  <si>
    <t>Soybean</t>
  </si>
  <si>
    <t>Source: CHAD</t>
  </si>
  <si>
    <t>Available information</t>
  </si>
  <si>
    <t xml:space="preserve">Transitional Yield </t>
  </si>
  <si>
    <t>% of Tyield</t>
  </si>
  <si>
    <t>CHOSEN COUNTY YIELDS</t>
  </si>
  <si>
    <t>Years of "continued" data</t>
  </si>
  <si>
    <t>YEARS of actual data</t>
  </si>
  <si>
    <t>Assigned yield (ACTUAL OR SUBSTITUTE, including restriction of .6*t yield)</t>
  </si>
  <si>
    <t>imposing cups (0.9 from previous data point)</t>
  </si>
  <si>
    <t>Actual Data</t>
  </si>
  <si>
    <t>2014 APH</t>
  </si>
  <si>
    <t>% of trend factor</t>
  </si>
  <si>
    <t>Adjustment factors</t>
  </si>
  <si>
    <t>Years passed</t>
  </si>
  <si>
    <t>2014 TA-APH</t>
  </si>
  <si>
    <t>Un-capped Trend Adjusted Yield</t>
  </si>
  <si>
    <t>Capped Trend Adjusted Yield</t>
  </si>
  <si>
    <t>max</t>
  </si>
  <si>
    <t>CALCULATION OF T-A APH YIELDS BASED ON 6 YEARS OF INFORMATION</t>
  </si>
  <si>
    <t>projection of county yields</t>
  </si>
  <si>
    <t>year</t>
  </si>
  <si>
    <t>trend</t>
  </si>
  <si>
    <t>trend^3</t>
  </si>
  <si>
    <t>trend^2</t>
  </si>
  <si>
    <t>projected county yields</t>
  </si>
  <si>
    <t>polyn-1</t>
  </si>
  <si>
    <t>rsquare</t>
  </si>
  <si>
    <t>shares of rsquare</t>
  </si>
  <si>
    <t>PROJECTION OF ACTUAL FARM YIELDS</t>
  </si>
  <si>
    <t>Farm Data</t>
  </si>
  <si>
    <t>County Yields</t>
  </si>
  <si>
    <t>Ratio of farm/county</t>
  </si>
  <si>
    <t>average ratio</t>
  </si>
  <si>
    <t>projected with OLS</t>
  </si>
  <si>
    <t xml:space="preserve">2014 projected </t>
  </si>
  <si>
    <t>#years with actual yield 2008-13</t>
  </si>
  <si>
    <t>Adjusting Upward for Trend 2014 TA-APH</t>
  </si>
  <si>
    <t>Imposing floors: FINAL APH</t>
  </si>
  <si>
    <t>PROJECTION OF T-A FARM YIELDS</t>
  </si>
  <si>
    <t>TA-Yields</t>
  </si>
  <si>
    <t>I calculated the T-Adjusted APH yield based on 6 years of data for 2014 and 7 years of data for 2015. projected 2016-18 using projected actual yields</t>
  </si>
  <si>
    <t>PRICE VOLATILITY</t>
  </si>
  <si>
    <t xml:space="preserve">High </t>
  </si>
  <si>
    <t>Low</t>
  </si>
  <si>
    <t>Planting/MYA</t>
  </si>
  <si>
    <t>Harvest/MYA</t>
  </si>
  <si>
    <t>CHOSEN PRICES</t>
  </si>
  <si>
    <t>PROJECTED</t>
  </si>
  <si>
    <t>HARVEST</t>
  </si>
  <si>
    <t>CHOSEN LEVEL OF VOLATILITY</t>
  </si>
  <si>
    <t>LEVEL</t>
  </si>
  <si>
    <t>MULTIPLIERS</t>
  </si>
  <si>
    <t>MYA</t>
  </si>
  <si>
    <t>using GRIP premiums for 2014 and  adjustment:Producer premium in t-1 * County Yield t / County Yield t-1 * Projected Price t / Projected Price t-1</t>
  </si>
  <si>
    <t>MYA Prices (http://quickstats.nass.usda.gov/     for 2009-2012)</t>
  </si>
  <si>
    <t>Note: Enter your data in yellow-shaded cells. Results are reported in blue-shaded cells. Green-shaded cells contain automatic projections that can be modified manually.</t>
  </si>
  <si>
    <t>FAPRI PROJECTIONS</t>
  </si>
  <si>
    <t>Projected Annual Inflation Rate</t>
  </si>
  <si>
    <t>USDA</t>
  </si>
  <si>
    <t>FAPRI</t>
  </si>
  <si>
    <t xml:space="preserve"> If no selection is made, then USDA projections are used for calculations.</t>
  </si>
  <si>
    <t>MYA Volatility Level</t>
  </si>
  <si>
    <t>SIMULATIONS</t>
  </si>
  <si>
    <t>COUNTY YIELD</t>
  </si>
  <si>
    <t>FARM YIELD</t>
  </si>
  <si>
    <t>2013 actual farm yield per planted acre</t>
  </si>
  <si>
    <t xml:space="preserve">2014-2018 Payment Yields for PLC </t>
  </si>
  <si>
    <t>2014 planted &amp; considered planted acres</t>
  </si>
  <si>
    <t>Actual Farm Yields per Planted Acre</t>
  </si>
  <si>
    <t>County (choose from drop-down list)</t>
  </si>
  <si>
    <t>2014 Base acres from FSA letter</t>
  </si>
  <si>
    <t xml:space="preserve">  Copy and paste cells D27 and E27 from the Base Acreage Reallocation and Payment Yield Update: A Decision Tool, available at http://www.extension.iastate.edu/agdm/crops/html/a1-35.html</t>
  </si>
  <si>
    <t xml:space="preserve">  Copy and paste cells D28 and E28 from the Base Acreage Reallocation and Payment Yield Update: A Decision Tool, available at http://www.extension.iastate.edu/agdm/crops/html/a1-35.html</t>
  </si>
  <si>
    <t>2. Payment yields for Price Loss Coverage (PLC) program</t>
  </si>
  <si>
    <t>Payment Yields for PLC</t>
  </si>
  <si>
    <t>3. Enter actual farm yields per planted acre</t>
  </si>
  <si>
    <t>4. Enter projected farm planted acres</t>
  </si>
  <si>
    <t>Planted Acres</t>
  </si>
  <si>
    <t xml:space="preserve">  Enter yields on planted and considered planted acres. </t>
  </si>
  <si>
    <t>Futures Market</t>
  </si>
  <si>
    <t>Month</t>
  </si>
  <si>
    <t>Open</t>
  </si>
  <si>
    <t>High</t>
  </si>
  <si>
    <t>Last</t>
  </si>
  <si>
    <t>Change</t>
  </si>
  <si>
    <t>Settle</t>
  </si>
  <si>
    <t>Estimated Volume</t>
  </si>
  <si>
    <t>Prior Day Open Interest</t>
  </si>
  <si>
    <t>About This Report</t>
  </si>
  <si>
    <t>-</t>
  </si>
  <si>
    <t>JLY 15</t>
  </si>
  <si>
    <t>JLY 16</t>
  </si>
  <si>
    <t>JLY 17</t>
  </si>
  <si>
    <t>FUTURES PRICES</t>
  </si>
  <si>
    <t>$/BUSHEL</t>
  </si>
  <si>
    <t>September</t>
  </si>
  <si>
    <t>November</t>
  </si>
  <si>
    <t>January</t>
  </si>
  <si>
    <t xml:space="preserve">March </t>
  </si>
  <si>
    <t>May</t>
  </si>
  <si>
    <t>July</t>
  </si>
  <si>
    <t>August</t>
  </si>
  <si>
    <t>Year</t>
  </si>
  <si>
    <t>December</t>
  </si>
  <si>
    <t>Net Present Value</t>
  </si>
  <si>
    <t>WHOLE FARM (CORN AND SOYBEANS)</t>
  </si>
  <si>
    <t>1. Choose a set of Marketing Year Average (MYA) Price Projections:</t>
  </si>
  <si>
    <t>4. Revise inflation assumptions and modify manually as necessary</t>
  </si>
  <si>
    <t>CY</t>
  </si>
  <si>
    <t>FY</t>
  </si>
  <si>
    <t>DETRENDED</t>
  </si>
  <si>
    <t>CY2</t>
  </si>
  <si>
    <t>RESIDUALS</t>
  </si>
  <si>
    <t>PROJECTIONS ON TREND</t>
  </si>
  <si>
    <t>mya 2</t>
  </si>
  <si>
    <t>MYA2</t>
  </si>
  <si>
    <t>mean</t>
  </si>
  <si>
    <t>stdev</t>
  </si>
  <si>
    <t>corrle</t>
  </si>
  <si>
    <t>sigma</t>
  </si>
  <si>
    <t>T matrix</t>
  </si>
  <si>
    <t>T transposed</t>
  </si>
  <si>
    <t>T*T'</t>
  </si>
  <si>
    <t>sigma-T*T'</t>
  </si>
  <si>
    <t>test</t>
  </si>
  <si>
    <t>DMYA</t>
  </si>
  <si>
    <t>DCY</t>
  </si>
  <si>
    <t>DFY</t>
  </si>
  <si>
    <t>random#1</t>
  </si>
  <si>
    <t>random#2</t>
  </si>
  <si>
    <t>random#3</t>
  </si>
  <si>
    <t>random numbers from univariate normal (0,1)</t>
  </si>
  <si>
    <t xml:space="preserve">Simulated detrended residuals based on random numbers above, and the T matrix </t>
  </si>
  <si>
    <t>Planting</t>
  </si>
  <si>
    <t>Harvest</t>
  </si>
  <si>
    <t>LEVELS</t>
  </si>
  <si>
    <t>PROJECTIONS IN TREND</t>
  </si>
  <si>
    <t>MEAN</t>
  </si>
  <si>
    <t>STDEV</t>
  </si>
  <si>
    <t>SIGMA</t>
  </si>
  <si>
    <t>CORREL</t>
  </si>
  <si>
    <t>random#4</t>
  </si>
  <si>
    <t>random#5</t>
  </si>
  <si>
    <t>DP</t>
  </si>
  <si>
    <t>DH</t>
  </si>
  <si>
    <t>Dcy</t>
  </si>
  <si>
    <t>Dmya</t>
  </si>
  <si>
    <t>volatility factor chosen</t>
  </si>
  <si>
    <t>planting prices</t>
  </si>
  <si>
    <t>harvest prices</t>
  </si>
  <si>
    <t>policy chosen</t>
  </si>
  <si>
    <t>policy number</t>
  </si>
  <si>
    <t xml:space="preserve">2014 producer premium </t>
  </si>
  <si>
    <t>PLC</t>
  </si>
  <si>
    <t>Payment Yields PLC</t>
  </si>
  <si>
    <t>Olympic Avg</t>
  </si>
  <si>
    <t>ARC-IC COMPONENT</t>
  </si>
  <si>
    <t>FARM YIELDS</t>
  </si>
  <si>
    <t>FM W/ CUPS</t>
  </si>
  <si>
    <t>FARM REVEN</t>
  </si>
  <si>
    <t xml:space="preserve"> Enter 0 or leave cell in blank if crop will not be planted in a particular year.</t>
  </si>
  <si>
    <t>COMBO</t>
  </si>
  <si>
    <t>DATA POINT VALIDATION</t>
  </si>
  <si>
    <t>Olympic Average Price</t>
  </si>
  <si>
    <t>Olympic Average County Yields</t>
  </si>
  <si>
    <t>SCO</t>
  </si>
  <si>
    <t>Imputed 2014 price</t>
  </si>
  <si>
    <t>Imputed 2014 county yield</t>
  </si>
  <si>
    <t>Imputed 2015 Price</t>
  </si>
  <si>
    <t>Imputed 2015 County Yield</t>
  </si>
  <si>
    <t>Imputed 2016 Price</t>
  </si>
  <si>
    <t>Imputed 2016 County Yield</t>
  </si>
  <si>
    <t>Imputed 2017 Price</t>
  </si>
  <si>
    <t>Imputed 2017 County Yield</t>
  </si>
  <si>
    <t>SOY</t>
  </si>
  <si>
    <t>with OLS</t>
  </si>
  <si>
    <t>County Yields (ARC-CO, SCO)</t>
  </si>
  <si>
    <t>Farm Yields (ARC-IC, COMBO, SCO)</t>
  </si>
  <si>
    <t>Minimum County Yields (70% of T-Yields):</t>
  </si>
  <si>
    <t>Instructions</t>
  </si>
  <si>
    <t>soy</t>
  </si>
  <si>
    <t>farm1</t>
  </si>
  <si>
    <t>farm2</t>
  </si>
  <si>
    <t>farm3</t>
  </si>
  <si>
    <t>farm4</t>
  </si>
  <si>
    <t>farm5</t>
  </si>
  <si>
    <t>sum by crop</t>
  </si>
  <si>
    <t>sum by farm</t>
  </si>
  <si>
    <t>FARM YIELD OR 70%T-YIELD</t>
  </si>
  <si>
    <t>PLANTED ACRES</t>
  </si>
  <si>
    <t>Farm1</t>
  </si>
  <si>
    <t>Total Planted Acres</t>
  </si>
  <si>
    <t>Farm 1 only</t>
  </si>
  <si>
    <t>FARM 1</t>
  </si>
  <si>
    <t>FARM1</t>
  </si>
  <si>
    <t>MAX(MYA, REF PRICE)</t>
  </si>
  <si>
    <t>BASE ACRES</t>
  </si>
  <si>
    <t>FSA</t>
  </si>
  <si>
    <t>ANNUAL REVENUE per acre FOR BENCHMARK CALCULATION</t>
  </si>
  <si>
    <t>CORN REVENUE FOR BENCHMARK (O.A. OF PREVIOUS 5 YEARS)</t>
  </si>
  <si>
    <t>CORN ACTUAL REVENUE MAX(MYA, LOAN RATE)*FY</t>
  </si>
  <si>
    <t>TOTAL PLANTED ACRES CORN+SOY</t>
  </si>
  <si>
    <t>BENCHMARKS</t>
  </si>
  <si>
    <t>ACTUAL WEIGHTED REVENUE</t>
  </si>
  <si>
    <t>ARC-IC PAYMENTS</t>
  </si>
  <si>
    <t>SOYBEAN</t>
  </si>
  <si>
    <t>WHOLE FARM 1</t>
  </si>
  <si>
    <t>&lt;=0</t>
  </si>
  <si>
    <t>=&lt;25000</t>
  </si>
  <si>
    <t>=&lt;50000</t>
  </si>
  <si>
    <t>=&lt;75000</t>
  </si>
  <si>
    <t>=&lt;100000</t>
  </si>
  <si>
    <t>=&lt;125000</t>
  </si>
  <si>
    <t>=&lt;150000</t>
  </si>
  <si>
    <t>=&lt;$10,000</t>
  </si>
  <si>
    <t>all</t>
  </si>
  <si>
    <t>PROBABILITIES</t>
  </si>
  <si>
    <t>Prob Payment &lt;=$0</t>
  </si>
  <si>
    <t>Prob Pay &gt;0,=&lt;$10,000</t>
  </si>
  <si>
    <t>Prob Pay &gt;$10,000,=&lt;$25,000</t>
  </si>
  <si>
    <t>Prob Pay &gt;$25,000,=&lt;$50,000</t>
  </si>
  <si>
    <t>Prob Pay &gt;$50,000,=&lt;$75,000</t>
  </si>
  <si>
    <t>Prob Pay &gt;$75,000,=&lt;$100,000</t>
  </si>
  <si>
    <t>Prob Pay &gt;$100,000,=&lt;$125,000</t>
  </si>
  <si>
    <t>Prob Pay &gt;$125,000,=&lt;$150,000</t>
  </si>
  <si>
    <t>Prob Pay &gt;$150,000</t>
  </si>
  <si>
    <t>Sum of probabilities</t>
  </si>
  <si>
    <t>SUM</t>
  </si>
  <si>
    <t>n/a: not available</t>
  </si>
  <si>
    <t>Use base acres reported by FSA or new Reallocation?</t>
  </si>
  <si>
    <t>2014-2018 Reallocated acres</t>
  </si>
  <si>
    <t>Reallocated Acres</t>
  </si>
  <si>
    <t>Projections for Farm Yields (mean values)</t>
  </si>
  <si>
    <t>Projections for County Yields (mean values)</t>
  </si>
  <si>
    <t>Farm Yield Regressions</t>
  </si>
  <si>
    <t>Trend</t>
  </si>
  <si>
    <t>Raw FY</t>
  </si>
  <si>
    <t>5 FY</t>
  </si>
  <si>
    <t>5 point Trend</t>
  </si>
  <si>
    <t>4 FY</t>
  </si>
  <si>
    <t>4 T</t>
  </si>
  <si>
    <t>3 FY</t>
  </si>
  <si>
    <t>3 T</t>
  </si>
  <si>
    <t>2 FY</t>
  </si>
  <si>
    <t>2T</t>
  </si>
  <si>
    <t>Fit FY</t>
  </si>
  <si>
    <t>correl with DMYA</t>
  </si>
  <si>
    <t>correl with DCY2</t>
  </si>
  <si>
    <t>DCY2</t>
  </si>
  <si>
    <t>DMYA2</t>
  </si>
  <si>
    <t>References</t>
  </si>
  <si>
    <t>Max observation</t>
  </si>
  <si>
    <t xml:space="preserve">CORN  </t>
  </si>
  <si>
    <t>FARM YIELDS(FROM STEP 1)</t>
  </si>
  <si>
    <t>COUNTY YIELDS</t>
  </si>
  <si>
    <t>TREND</t>
  </si>
  <si>
    <t>FY PROJECTED</t>
  </si>
  <si>
    <t>YEAR</t>
  </si>
  <si>
    <t>MAX #</t>
  </si>
  <si>
    <t>FY PROJ</t>
  </si>
  <si>
    <t>RATIO</t>
  </si>
  <si>
    <t>REFERENCE</t>
  </si>
  <si>
    <t>Accumulated actual data</t>
  </si>
  <si>
    <t>years to be modified</t>
  </si>
  <si>
    <t>2008-2013 missing to 4</t>
  </si>
  <si>
    <t>Welcome to the ISU Farm Bill Analyzer. Its goal is to help you make informed decisions regarding:</t>
  </si>
  <si>
    <t xml:space="preserve"> (1) the reallocation of base acres and</t>
  </si>
  <si>
    <t xml:space="preserve"> (2) the ELECTION of a commodity program for the life of the Farm Bill (PLC, ARC-CO, ARC-IC, or PLC + SCO)</t>
  </si>
  <si>
    <t xml:space="preserve"> Then, review the projections in the green shaded cells. You can modify the projections manually by overwriting the green shaded cells.</t>
  </si>
  <si>
    <t>CROP REVENUE ONLY</t>
  </si>
  <si>
    <t>ZEROS MEAN N/A IN CROP REVENUE CALCULATION</t>
  </si>
  <si>
    <t>WHOLE FARM</t>
  </si>
  <si>
    <t>ARC-IC</t>
  </si>
  <si>
    <t>Expected program payments based on 500 simulations per year per variable (MYA, projected and harvest prices; county yields; and farm yields)</t>
  </si>
  <si>
    <t>EXPECTED CROP REVENUE</t>
  </si>
  <si>
    <t>Login</t>
  </si>
  <si>
    <t>CME ClearPort</t>
  </si>
  <si>
    <t>CME EOS Trader</t>
  </si>
  <si>
    <t>Co-Location Portal</t>
  </si>
  <si>
    <t>ConfirmHub</t>
  </si>
  <si>
    <t>Firm Administrator Dashboard</t>
  </si>
  <si>
    <t>Membership Portal</t>
  </si>
  <si>
    <t>Risk Management Tools</t>
  </si>
  <si>
    <t>Subscription Center</t>
  </si>
  <si>
    <t>Feedback</t>
  </si>
  <si>
    <t>CME Globex</t>
  </si>
  <si>
    <t>CME Direct</t>
  </si>
  <si>
    <t>Co-Location Services</t>
  </si>
  <si>
    <t>Global Repository Services</t>
  </si>
  <si>
    <t>Straight Through Processing</t>
  </si>
  <si>
    <t>Membership</t>
  </si>
  <si>
    <t>Energy</t>
  </si>
  <si>
    <t>Equity Index</t>
  </si>
  <si>
    <t>FX</t>
  </si>
  <si>
    <t>Interest Rates</t>
  </si>
  <si>
    <t>Metals</t>
  </si>
  <si>
    <t>Options</t>
  </si>
  <si>
    <t>OTC</t>
  </si>
  <si>
    <t>Real Estate</t>
  </si>
  <si>
    <t>Weather</t>
  </si>
  <si>
    <t>Clearing</t>
  </si>
  <si>
    <t>Risk Management</t>
  </si>
  <si>
    <t>Financial &amp; Collateral Management</t>
  </si>
  <si>
    <t>Clearing Operations</t>
  </si>
  <si>
    <t>Deliveries</t>
  </si>
  <si>
    <t>Trading Practices</t>
  </si>
  <si>
    <t>CME Clearing Europe</t>
  </si>
  <si>
    <t>Intras</t>
  </si>
  <si>
    <t>Short Option Minimum</t>
  </si>
  <si>
    <t>Rulebooks</t>
  </si>
  <si>
    <t>Registrar's Office Advisories</t>
  </si>
  <si>
    <t>Position Limits</t>
  </si>
  <si>
    <t>Regulatory Outreach</t>
  </si>
  <si>
    <t>Settlements</t>
  </si>
  <si>
    <t>Volume</t>
  </si>
  <si>
    <t>Delayed Quotes</t>
  </si>
  <si>
    <t>Block Trades</t>
  </si>
  <si>
    <t>Licensed Distributor List</t>
  </si>
  <si>
    <t>Education</t>
  </si>
  <si>
    <t>Getting Started</t>
  </si>
  <si>
    <t>All Education Materials</t>
  </si>
  <si>
    <t>Managed Futures</t>
  </si>
  <si>
    <t>Simulated Trading</t>
  </si>
  <si>
    <t>Video Library</t>
  </si>
  <si>
    <t>Glossary</t>
  </si>
  <si>
    <t>Corporate Overview</t>
  </si>
  <si>
    <t>Global Offices</t>
  </si>
  <si>
    <t>Corporate Citizenship</t>
  </si>
  <si>
    <t>Center for Innovation</t>
  </si>
  <si>
    <t>Careers</t>
  </si>
  <si>
    <t>Investor Relations</t>
  </si>
  <si>
    <t>Media Room</t>
  </si>
  <si>
    <t>Global</t>
  </si>
  <si>
    <t>Asia Pacific</t>
  </si>
  <si>
    <t>Latin America</t>
  </si>
  <si>
    <t>Português</t>
  </si>
  <si>
    <t>Español</t>
  </si>
  <si>
    <t>Français</t>
  </si>
  <si>
    <t>Deutsch</t>
  </si>
  <si>
    <t>Italiano</t>
  </si>
  <si>
    <t>CME Europe</t>
  </si>
  <si>
    <t>Asset Class Navigation</t>
  </si>
  <si>
    <t>View an Agricultural Product:</t>
  </si>
  <si>
    <t>Quotes</t>
  </si>
  <si>
    <t>Time &amp; Sales</t>
  </si>
  <si>
    <t>Contract Specs</t>
  </si>
  <si>
    <t>Margins</t>
  </si>
  <si>
    <t>Calendar</t>
  </si>
  <si>
    <t>Futures</t>
  </si>
  <si>
    <t>Trade Date:</t>
  </si>
  <si>
    <t>Soybean Report</t>
  </si>
  <si>
    <t>Insight Into AG Markets</t>
  </si>
  <si>
    <t>Quick Links</t>
  </si>
  <si>
    <t>Contract Related</t>
  </si>
  <si>
    <t>Short-Dated New Crop Options</t>
  </si>
  <si>
    <t>Financial Safeguards</t>
  </si>
  <si>
    <t>Price Limit Update</t>
  </si>
  <si>
    <t>Resources</t>
  </si>
  <si>
    <t>Advisory Notices</t>
  </si>
  <si>
    <t>Ag Broker Directory</t>
  </si>
  <si>
    <t>Events Calendar</t>
  </si>
  <si>
    <t>Exchange Fees</t>
  </si>
  <si>
    <t>Holiday Calendar</t>
  </si>
  <si>
    <t>Performance Bonds/Margins</t>
  </si>
  <si>
    <t>Vendor Codes Lookup</t>
  </si>
  <si>
    <t>Find a Broker</t>
  </si>
  <si>
    <t>CME e-quotes</t>
  </si>
  <si>
    <t>Global Partnerships</t>
  </si>
  <si>
    <t>Exchange Partners</t>
  </si>
  <si>
    <t>Index Partners</t>
  </si>
  <si>
    <t>Subsidiaries &amp; Other Ventures</t>
  </si>
  <si>
    <t>Global Offices Contact Information</t>
  </si>
  <si>
    <t>Chicago - Global Headquarters</t>
  </si>
  <si>
    <t>New York</t>
  </si>
  <si>
    <t>Houston</t>
  </si>
  <si>
    <t>Calgary</t>
  </si>
  <si>
    <t>São Paulo</t>
  </si>
  <si>
    <t>London</t>
  </si>
  <si>
    <t>Belfast</t>
  </si>
  <si>
    <t>Singapore</t>
  </si>
  <si>
    <t>Hong Kong</t>
  </si>
  <si>
    <t>Tokyo</t>
  </si>
  <si>
    <t>Seoul</t>
  </si>
  <si>
    <t>Beijing</t>
  </si>
  <si>
    <t>Site Map</t>
  </si>
  <si>
    <t>Disclaimer</t>
  </si>
  <si>
    <t>Privacy Policy</t>
  </si>
  <si>
    <t>View Corn Reports</t>
  </si>
  <si>
    <t>Beta Test Our New Charting Functionality</t>
  </si>
  <si>
    <t>The ISU Farm Bill Analyzer focuses on decisions at the single-farm level for corn and/or soybean producers in Iowa.</t>
  </si>
  <si>
    <t>Average 09-13</t>
  </si>
  <si>
    <t>TA factor</t>
  </si>
  <si>
    <t>Projected Yields</t>
  </si>
  <si>
    <t>Years since'11</t>
  </si>
  <si>
    <t>Period</t>
  </si>
  <si>
    <t>Sum of Value</t>
  </si>
  <si>
    <t>CORN, GRAIN - ACRES HARVESTED</t>
  </si>
  <si>
    <t>CORN, GRAIN - PRODUCTION, MEASURED IN BU</t>
  </si>
  <si>
    <t>SOYBEANS - ACRES HARVESTED</t>
  </si>
  <si>
    <t>SOYBEANS - PRODUCTION, MEASURED IN BU</t>
  </si>
  <si>
    <t>Data from NASS as of 10/17/2014</t>
  </si>
  <si>
    <t>CORN YIELDS</t>
  </si>
  <si>
    <t xml:space="preserve">IOWA </t>
  </si>
  <si>
    <t>SOY YIELDS</t>
  </si>
  <si>
    <t>Average ratio of Farm Yields to County Yields (2008-2013)</t>
  </si>
  <si>
    <t>projected with average ratio</t>
  </si>
  <si>
    <t xml:space="preserve">CORN &amp; SOYBEANS: ARC-CO </t>
  </si>
  <si>
    <t xml:space="preserve">CORN: ARC-CO &amp; SOYBEANS: PLC </t>
  </si>
  <si>
    <t>PLC+COMBO</t>
  </si>
  <si>
    <t>PLC+COMBO+SCO</t>
  </si>
  <si>
    <t>ARC-CO+COMBO</t>
  </si>
  <si>
    <t xml:space="preserve">CORN &amp; SOYBEANS: PLC </t>
  </si>
  <si>
    <t xml:space="preserve">CORN: PLC &amp; SOYBEANS: ARC-CO </t>
  </si>
  <si>
    <t>CORN: PLC &amp; SOYBEANS: ARC-CO</t>
  </si>
  <si>
    <t>CORN: ARC-CO &amp; SOYBEANS: PLC</t>
  </si>
  <si>
    <t>STEP 2</t>
  </si>
  <si>
    <t>STEP 3</t>
  </si>
  <si>
    <t xml:space="preserve">  Choose from list</t>
  </si>
  <si>
    <t xml:space="preserve"> The available sets of price projections are derived from USDA data, FAPRI data and the CME (futures prices).</t>
  </si>
  <si>
    <t>Agricultural Act of 2014: 2014-2018 Commodity Programs Payments Worksheet</t>
  </si>
  <si>
    <t>. . . and justice for all</t>
  </si>
  <si>
    <t xml:space="preserve">The U.S. Department of Agriculture (USDA) prohibits discrimination in all its programs and activities on the basis of race, color, national origin, gender, religion, age, disability, political beliefs, sexual orientation, and marital or family status. (Not all prohibited bases apply to all programs.) Many materials can be made available in alternative formats for ADA clients. To file a complaint of discrimination, write USDA, Office of Civil Rights, Room 326-W, Whitten Building, 14th and Independence Avenue, SW, Washington, DC 20250-9410 or call 202-720-5964. </t>
  </si>
  <si>
    <t xml:space="preserve">Issued in furtherance of Cooperative Extension work, Acts of May 8 and July 30, 1914, in cooperation with the U.S. Department of Agriculture. Cathann A. Kress, director, Cooperative Extension Service, Iowa State University of Science and Technology, Ames, Iowa. </t>
  </si>
  <si>
    <t xml:space="preserve">This worksheet is for planning purposes only. Calculations are based on current rules and interpretations, which are subject to change. See your county FSA office for official program details. Prepared by Alejandro Plastina and Chad Hart, Iowa State University Extension Economists. </t>
  </si>
  <si>
    <r>
      <t xml:space="preserve">Send questions or comments to </t>
    </r>
    <r>
      <rPr>
        <u/>
        <sz val="10"/>
        <color rgb="FFC00000"/>
        <rFont val="Arial"/>
        <family val="2"/>
      </rPr>
      <t>plastina@iastate.edu</t>
    </r>
    <r>
      <rPr>
        <sz val="10"/>
        <rFont val="Arial"/>
        <family val="2"/>
      </rPr>
      <t xml:space="preserve">. </t>
    </r>
  </si>
  <si>
    <t xml:space="preserve">  Copy and paste cells D59 and E59 from the Base Acreage Reallocation and Payment Yield Update: A Decision Tool, available at http://www.extension.iastate.edu/agdm/crops/html/a1-35.html</t>
  </si>
  <si>
    <t xml:space="preserve">Ag Decision Maker -- Iowa State University Extension and Outreach </t>
  </si>
  <si>
    <r>
      <t xml:space="preserve">Visit the </t>
    </r>
    <r>
      <rPr>
        <u/>
        <sz val="10"/>
        <color rgb="FFC00000"/>
        <rFont val="Arial"/>
        <family val="2"/>
      </rPr>
      <t>AgDM Farm Bill webpage</t>
    </r>
    <r>
      <rPr>
        <sz val="10"/>
        <rFont val="Arial"/>
        <family val="2"/>
      </rPr>
      <t xml:space="preserve"> for more information and resources for the 2014 Farm Bill.</t>
    </r>
  </si>
  <si>
    <t>PROGRAM YEAR 2014 ARC-CO COUNTY YIELDS (UNIT PER ACRE), Crop Years 2009-2013 (higher of county average yield or 70% of T-yield)</t>
  </si>
  <si>
    <t>ST_Cty</t>
  </si>
  <si>
    <t>State Name</t>
  </si>
  <si>
    <t>County Name</t>
  </si>
  <si>
    <t>Crop/Type Code</t>
  </si>
  <si>
    <t>Crop Name</t>
  </si>
  <si>
    <t>Unit</t>
  </si>
  <si>
    <t>Yield Type</t>
  </si>
  <si>
    <t>Crop Year 2009</t>
  </si>
  <si>
    <t>Crop Year 2010</t>
  </si>
  <si>
    <t>Crop Year 2011</t>
  </si>
  <si>
    <t xml:space="preserve">Latest update:  </t>
  </si>
  <si>
    <t>Crop Year 2012</t>
  </si>
  <si>
    <t>Crop Year 2013</t>
  </si>
  <si>
    <t>0041</t>
  </si>
  <si>
    <t>Bushels</t>
  </si>
  <si>
    <t>All</t>
  </si>
  <si>
    <t>Commodity</t>
  </si>
  <si>
    <t>check</t>
  </si>
  <si>
    <t>NASS yields (direct from their website) as of 10/23/2014</t>
  </si>
  <si>
    <t>from Kevin McClure</t>
  </si>
  <si>
    <t>Final data set to use for 2009-2013</t>
  </si>
  <si>
    <t>t-yields</t>
  </si>
  <si>
    <t>0081</t>
  </si>
  <si>
    <t xml:space="preserve">data from NASS: yield per acre </t>
  </si>
  <si>
    <t>as of 10/23/2014</t>
  </si>
  <si>
    <t>Final Crop year data</t>
  </si>
  <si>
    <t>difference between NASS and FSA yields</t>
  </si>
  <si>
    <t xml:space="preserve">PLC and ARC-CO payments and probabilities are not affected by the number of enrolled farms, while ARC-IC payments and </t>
  </si>
  <si>
    <t>probabilities might be.</t>
  </si>
  <si>
    <t xml:space="preserve">Using historical information and expectations about prices and yields, the ISU Farm Bill Analyzer calculates expected payments and </t>
  </si>
  <si>
    <t>probabilities associated with payments under all possible combinations of programs across crops.</t>
  </si>
  <si>
    <r>
      <rPr>
        <b/>
        <u/>
        <sz val="11"/>
        <color rgb="FFC00000"/>
        <rFont val="Arial"/>
        <family val="2"/>
      </rPr>
      <t>Step 1 - Farm data:</t>
    </r>
    <r>
      <rPr>
        <sz val="11"/>
        <rFont val="Arial"/>
        <family val="2"/>
      </rPr>
      <t xml:space="preserve"> Please enter your farm-specific data in the yellow shaded cells. Then, review the projections in the green </t>
    </r>
  </si>
  <si>
    <t>shaded cells. You can modify the projections manually by entering new data in the green shaded cells.</t>
  </si>
  <si>
    <t xml:space="preserve"> Based on the information entered in Steps 1 and 2, and using Monte Carlo simulation techniques for 500 random draws per year of </t>
  </si>
  <si>
    <t>Date Updated:</t>
  </si>
  <si>
    <t>Average of Expected Index Value</t>
  </si>
  <si>
    <t>OFFICIAL SCO YIELDS FROM RMA AS OF OCTOBER 2014</t>
  </si>
  <si>
    <t>FINAL SCO YIELDS</t>
  </si>
  <si>
    <t>2014 Planted</t>
  </si>
  <si>
    <t>2015 Planted</t>
  </si>
  <si>
    <t>2016 Planted</t>
  </si>
  <si>
    <t>2017 Planted</t>
  </si>
  <si>
    <t>2018 Planted</t>
  </si>
  <si>
    <t>original(Chad)</t>
  </si>
  <si>
    <t>JLY 18</t>
  </si>
  <si>
    <t>Grain and Oilseed Calendar Spread Options</t>
  </si>
  <si>
    <t>Weekly Agricultural Options</t>
  </si>
  <si>
    <t>Agriculture RFQ Contact Directory</t>
  </si>
  <si>
    <t>QuikStrike Options Pricing and Analysis</t>
  </si>
  <si>
    <t>Request for Cross</t>
  </si>
  <si>
    <t>Agricultural Options Open Interest Profile Tool</t>
  </si>
  <si>
    <t>Product Listings/Expirations Calendar</t>
  </si>
  <si>
    <t>CFTC Agriculture Commitment of Traders Tool</t>
  </si>
  <si>
    <t>2014 actual farm yield per planted acre</t>
  </si>
  <si>
    <t xml:space="preserve">  Enter NP if the crop was not planted in a particular year.</t>
  </si>
  <si>
    <t xml:space="preserve">  Enter ND if no yield data is available.</t>
  </si>
  <si>
    <t xml:space="preserve">  Do not leave cells blank.</t>
  </si>
  <si>
    <t>original formula</t>
  </si>
  <si>
    <t>modified on 11/21/2014</t>
  </si>
  <si>
    <r>
      <t xml:space="preserve"> To paste</t>
    </r>
    <r>
      <rPr>
        <b/>
        <u/>
        <sz val="12"/>
        <rFont val="Arial"/>
        <family val="2"/>
      </rPr>
      <t xml:space="preserve"> only values</t>
    </r>
    <r>
      <rPr>
        <b/>
        <sz val="12"/>
        <rFont val="Arial"/>
        <family val="2"/>
      </rPr>
      <t>, make a right click over the cell you want to copy data into, and choose the "Values" option (icon with numbers 123 on it) .</t>
    </r>
  </si>
  <si>
    <r>
      <t xml:space="preserve">After analyzing expected payments, copy and </t>
    </r>
    <r>
      <rPr>
        <b/>
        <u/>
        <sz val="12"/>
        <rFont val="Arial"/>
        <family val="2"/>
      </rPr>
      <t xml:space="preserve">paste only values </t>
    </r>
    <r>
      <rPr>
        <b/>
        <sz val="12"/>
        <rFont val="Arial"/>
        <family val="2"/>
      </rPr>
      <t>in the shaded cells :</t>
    </r>
  </si>
  <si>
    <t>If cell D9 on this page reads "FSA" then choose Reallocated Acres  in "Step 1-Farm data" cell D19, and enter "Reallocated Acres" below.</t>
  </si>
  <si>
    <t>If cell D9 on this page reads "Reallocated Acres" then choose "FSA" in "Step 1-Farm data" cell D19, and enter "FSA" below.</t>
  </si>
  <si>
    <t>3) then select the other base acreage allocation option and compare payments under both possible base acreage allocations.</t>
  </si>
  <si>
    <t>1) type your choice of base acreage allocation below: FSA or Reallocated Acres (see "Step 1-Farm data" cell D19).</t>
  </si>
  <si>
    <r>
      <t>4) copy and paste (</t>
    </r>
    <r>
      <rPr>
        <b/>
        <u/>
        <sz val="12"/>
        <rFont val="Arial"/>
        <family val="2"/>
      </rPr>
      <t>only values</t>
    </r>
    <r>
      <rPr>
        <b/>
        <sz val="12"/>
        <rFont val="Arial"/>
        <family val="2"/>
      </rPr>
      <t>) your preferred combination of programs under the new choice of base acreage allocation below.</t>
    </r>
  </si>
  <si>
    <t>5) compare payments under both possible base acreage allocations and decide whether you want to Reallocate Acres or mainatain the FSA allocation.</t>
  </si>
  <si>
    <t>Food and Agricultural Policy Research Institute at the University of Missouri (FAPRI-MU)</t>
  </si>
  <si>
    <t>USDA PROJECTIONS - Long Term: USDA Office of the Chief Economist</t>
  </si>
  <si>
    <t>http://www.usda.gov/oce/commodity/projections/index.htm</t>
  </si>
  <si>
    <t>WASDE dec 10 2014</t>
  </si>
  <si>
    <t>Actual U.S. monthly 
farm price</t>
  </si>
  <si>
    <t>Sept. 2014</t>
  </si>
  <si>
    <t>Oct. 2014</t>
  </si>
  <si>
    <t>Nov. 2014</t>
  </si>
  <si>
    <t>Dec. 2014</t>
  </si>
  <si>
    <t>Jan. 2015</t>
  </si>
  <si>
    <t>Feb. 2015</t>
  </si>
  <si>
    <t>Mar. 2015</t>
  </si>
  <si>
    <t>Apr. 2015</t>
  </si>
  <si>
    <t>May 2015</t>
  </si>
  <si>
    <t>Jun. 2015</t>
  </si>
  <si>
    <t>Jul. 2015</t>
  </si>
  <si>
    <t>Aug. 2015</t>
  </si>
  <si>
    <t>http://www.extension.iastate.edu/agdm/crops/xls/a2-15pricecalc.xlsx</t>
  </si>
  <si>
    <t>Account Manager</t>
  </si>
  <si>
    <t>Firmsoft</t>
  </si>
  <si>
    <t>CME Group - How the world advances</t>
  </si>
  <si>
    <t>Trading</t>
  </si>
  <si>
    <t xml:space="preserve">All Products Home </t>
  </si>
  <si>
    <t>Agricultural</t>
  </si>
  <si>
    <t xml:space="preserve">Trading </t>
  </si>
  <si>
    <t>Tools &amp; Resources</t>
  </si>
  <si>
    <t xml:space="preserve">Services </t>
  </si>
  <si>
    <t>Swap Execution Facility (SEF)</t>
  </si>
  <si>
    <t>Read more</t>
  </si>
  <si>
    <t xml:space="preserve">Economic Research </t>
  </si>
  <si>
    <t>Reports on a variety of topics on the forefront of financial market trends.</t>
  </si>
  <si>
    <t xml:space="preserve">Holiday Calendar </t>
  </si>
  <si>
    <t>Hours for floor and electronically traded futures and options during holidays</t>
  </si>
  <si>
    <t xml:space="preserve">Find a Broker </t>
  </si>
  <si>
    <t>Search our broker directory to start trading</t>
  </si>
  <si>
    <t xml:space="preserve">Clearing Home </t>
  </si>
  <si>
    <t>BCM/Disaster Recovery</t>
  </si>
  <si>
    <t xml:space="preserve">Performance Bonds / Margins </t>
  </si>
  <si>
    <t>Margins View All Margins</t>
  </si>
  <si>
    <t>Outrights / Vol Scans</t>
  </si>
  <si>
    <t>Inters / Intex / Supers</t>
  </si>
  <si>
    <t xml:space="preserve">CME Clearing Europe </t>
  </si>
  <si>
    <t>Our European Clearing House</t>
  </si>
  <si>
    <t xml:space="preserve">Margin Services </t>
  </si>
  <si>
    <t>Tools for calculating initial margins and portfolio margining savings</t>
  </si>
  <si>
    <t>Latest Clearing Advisories View All Clearing Advisories</t>
  </si>
  <si>
    <t>Regulation</t>
  </si>
  <si>
    <t xml:space="preserve">Market Regulation Home </t>
  </si>
  <si>
    <t>Dispute Resolution / Arbitration</t>
  </si>
  <si>
    <t>CFTC / SEC Rule Filings</t>
  </si>
  <si>
    <t>CME Rulebook</t>
  </si>
  <si>
    <t>CBOT Rulebook</t>
  </si>
  <si>
    <t>NYMEX / COMEX Rulebook</t>
  </si>
  <si>
    <t>SEF Rulebook</t>
  </si>
  <si>
    <t>Market Regulation Advisory Notices View All MRANs</t>
  </si>
  <si>
    <t>Data</t>
  </si>
  <si>
    <t xml:space="preserve">Market Data Home </t>
  </si>
  <si>
    <t xml:space="preserve">Reports </t>
  </si>
  <si>
    <t>Volume &amp; Open Interest</t>
  </si>
  <si>
    <t>Daily Bulletin</t>
  </si>
  <si>
    <t>Registrar Reports</t>
  </si>
  <si>
    <t xml:space="preserve">Distributors </t>
  </si>
  <si>
    <t>New &amp; Existing Distributors</t>
  </si>
  <si>
    <t xml:space="preserve">Intraday Data </t>
  </si>
  <si>
    <t xml:space="preserve">Subscription Based Data </t>
  </si>
  <si>
    <t>MDP (Streaming)</t>
  </si>
  <si>
    <t>MDP (Streaming) Access our market data directly via our Market Data Platform</t>
  </si>
  <si>
    <t>E-Quotes</t>
  </si>
  <si>
    <t>E-Quotes Offering charting, analytics, real-time quotes and news on our products</t>
  </si>
  <si>
    <t>Datamine (Historical)</t>
  </si>
  <si>
    <t>Datamine (Historical) Comprehensive historical price information available on select CME Group contracts</t>
  </si>
  <si>
    <t xml:space="preserve">Education Home </t>
  </si>
  <si>
    <t>Latest Market Reports View All Market Reports</t>
  </si>
  <si>
    <t>About</t>
  </si>
  <si>
    <t xml:space="preserve">About Us Home </t>
  </si>
  <si>
    <t>Futures Fundamentals</t>
  </si>
  <si>
    <t>News View All News</t>
  </si>
  <si>
    <t>Jobs View All Jobs</t>
  </si>
  <si>
    <t>Open Markets Visit Open Markets</t>
  </si>
  <si>
    <t xml:space="preserve">Global Home </t>
  </si>
  <si>
    <t xml:space="preserve">Global Sites </t>
  </si>
  <si>
    <t xml:space="preserve">Français </t>
  </si>
  <si>
    <t>Portugues</t>
  </si>
  <si>
    <t>中文 (简体)</t>
  </si>
  <si>
    <t>中文 (传统)</t>
  </si>
  <si>
    <t>한국어</t>
  </si>
  <si>
    <t>日本語</t>
  </si>
  <si>
    <t xml:space="preserve">Global Offices </t>
  </si>
  <si>
    <t>Email and Message</t>
  </si>
  <si>
    <t>Email (optional)</t>
  </si>
  <si>
    <t>Enter your Message (maximum 500 characters)</t>
  </si>
  <si>
    <t>Website Rating</t>
  </si>
  <si>
    <t>How was your website experience?</t>
  </si>
  <si>
    <t>Poor</t>
  </si>
  <si>
    <t>Good</t>
  </si>
  <si>
    <t>Very Good</t>
  </si>
  <si>
    <t>Interact With CME Group</t>
  </si>
  <si>
    <t>Twitter</t>
  </si>
  <si>
    <t>LinkedIn</t>
  </si>
  <si>
    <t>Facebook</t>
  </si>
  <si>
    <t>Instagram</t>
  </si>
  <si>
    <t>Weibo</t>
  </si>
  <si>
    <t>GooglePlus</t>
  </si>
  <si>
    <t>YouTube</t>
  </si>
  <si>
    <t>YouKu</t>
  </si>
  <si>
    <t>Pinterest</t>
  </si>
  <si>
    <t>SlideShare</t>
  </si>
  <si>
    <t>Rss</t>
  </si>
  <si>
    <t>Wechat</t>
  </si>
  <si>
    <t>SubscriptionsSubscriptions</t>
  </si>
  <si>
    <t>Global Websites</t>
  </si>
  <si>
    <t>中文(简体)</t>
  </si>
  <si>
    <t>中文(繁體)</t>
  </si>
  <si>
    <t>English</t>
  </si>
  <si>
    <t>Washington D.C.</t>
  </si>
  <si>
    <t>CalgaryHoustonChicagoNew YorkWashington D.C.São PauloBelfastLondonSingaporeHong KongBeijingSeoulTokyo</t>
  </si>
  <si>
    <t>CME Group is the world's leading and most diverse derivatives marketplace. The company is comprised of four Designated Contract Markets (DCMs). Further information on each exchange's rules and product listings can be found by clicking on the links to CME, CBOT, NYMEX and COMEX.</t>
  </si>
  <si>
    <t>Contact Us Global Customer Contacts</t>
  </si>
  <si>
    <t>CME Group/Chicago HQ</t>
  </si>
  <si>
    <t>Phone: +1 312 930 1000</t>
  </si>
  <si>
    <t>Toll Free (US Only): +1 866 716 7274</t>
  </si>
  <si>
    <t>Recognized Excellence</t>
  </si>
  <si>
    <t xml:space="preserve">This worksheet is for planning purposes only. Calculations are based on current rules and interpretations, which are subject to change. See your county FSA office for official program details. Prepared by Alejandro Plastina and Chad Hart, Iowa State University Extension and Outreach Economists. </t>
  </si>
  <si>
    <t xml:space="preserve">RSS </t>
  </si>
  <si>
    <t>Event Calendar</t>
  </si>
  <si>
    <t>Futures Institute</t>
  </si>
  <si>
    <t>Send Us Feedback (Email Optional)</t>
  </si>
  <si>
    <t>Expected Payment</t>
  </si>
  <si>
    <t xml:space="preserve">Average </t>
  </si>
  <si>
    <t>© 2015 CME Group Inc. All rights reserved.</t>
  </si>
  <si>
    <t>WASDE Jan 12 2015</t>
  </si>
  <si>
    <t>http://www.fapri.missouri.edu/outreach/publications/2015/FAPRI_MU_Bulletin_02_15.pdf</t>
  </si>
  <si>
    <t>CME Direct Messenger</t>
  </si>
  <si>
    <t>Prob. Actual&lt;Exp.*</t>
  </si>
  <si>
    <t>2014-2018**</t>
  </si>
  <si>
    <t>** Net Present Value calculated using the consumer price index for all urban consumers as deflator (Source: USDA, October 2014).</t>
  </si>
  <si>
    <t>Note: Enter your data in yellow-shaded cells. Green-shaded cells contain automatic projections that can be modified manually.</t>
  </si>
  <si>
    <t>985'4</t>
  </si>
  <si>
    <t>percentile</t>
  </si>
  <si>
    <t>rank of expected value</t>
  </si>
  <si>
    <t>expected value</t>
  </si>
  <si>
    <t>Prob Payment&lt;=0</t>
  </si>
  <si>
    <t xml:space="preserve"> Expected net present values of payments for different combinations of programs at the whole farm level for the years </t>
  </si>
  <si>
    <t>5. Revise the assumptions and modify manually as necessary</t>
  </si>
  <si>
    <t>Expected Revenue</t>
  </si>
  <si>
    <t>Revenue</t>
  </si>
  <si>
    <t>Highest Revenue among the 25% lowest simulated revenues</t>
  </si>
  <si>
    <t>Lowest Revenue among the 25% highest simulated revenues</t>
  </si>
  <si>
    <t>CORN - PLC</t>
  </si>
  <si>
    <t xml:space="preserve">CORN - ARC-CO </t>
  </si>
  <si>
    <t>Expected payments by crop and program:</t>
  </si>
  <si>
    <t>No Payment</t>
  </si>
  <si>
    <t>SOYBEANS - PLC</t>
  </si>
  <si>
    <t>SOYBEANS - ARC-CO</t>
  </si>
  <si>
    <t>Probability</t>
  </si>
  <si>
    <t>Ranking prob(payment&gt;0)</t>
  </si>
  <si>
    <t>Ranking 75%</t>
  </si>
  <si>
    <t>Ranking 25%</t>
  </si>
  <si>
    <t>Payment surpassed 75% of the time by simulated payments</t>
  </si>
  <si>
    <t>Payment surpassed 25% of the time by simulated payments</t>
  </si>
  <si>
    <t>Expected payment</t>
  </si>
  <si>
    <t>greater than zero</t>
  </si>
  <si>
    <t>Goal 1: Minimize the probability of not receiving payments:</t>
  </si>
  <si>
    <t>GOALS</t>
  </si>
  <si>
    <t xml:space="preserve"> Prob. Actual&lt;Exp.*</t>
  </si>
  <si>
    <t>984'2</t>
  </si>
  <si>
    <t>973'4</t>
  </si>
  <si>
    <t>983'2</t>
  </si>
  <si>
    <t>977'4</t>
  </si>
  <si>
    <t>979'0</t>
  </si>
  <si>
    <t>992'0</t>
  </si>
  <si>
    <t>966'0</t>
  </si>
  <si>
    <t>388'2</t>
  </si>
  <si>
    <t>-2'6</t>
  </si>
  <si>
    <t>410'4</t>
  </si>
  <si>
    <t>418'6</t>
  </si>
  <si>
    <t>-3'0</t>
  </si>
  <si>
    <t>422'4</t>
  </si>
  <si>
    <t>*Prob.Actual&lt;Exp.: Probability that the actual payment is less than or equal to the Expected Payment. The lower the percentage, the better (the more likely the actual payments are to exceed the expected payment). The probability is calculated as the count of simulated payments less than or equal to the Expected Payment divided by the count of all valid simulations (~ 500 per year).</t>
  </si>
  <si>
    <t>Version 2.1</t>
  </si>
  <si>
    <t>The process is set up in 3 stages:</t>
  </si>
  <si>
    <t xml:space="preserve"> MYA price, county yield and farm yield for 2014 through 2018, expected payments are calculated for </t>
  </si>
  <si>
    <t xml:space="preserve"> 2014-2018 can be visualized in  the following tabs: "Highly Likely Payments", "Highly Unlikely Payments", and "Expected Payments".</t>
  </si>
  <si>
    <t>The average annual probability of receiving no payment can be visualized in the tab: "Prob No Payment".</t>
  </si>
  <si>
    <t>Joe Greene</t>
  </si>
  <si>
    <t>3. Revise the expected crop revenue</t>
  </si>
  <si>
    <t>4. Best Combinations of Programs for Specific Goals:</t>
  </si>
  <si>
    <t>5. Compare payments across programs</t>
  </si>
  <si>
    <t xml:space="preserve"> all possible combinations of programs across crops. The programs that address specific goals are highlighted in Box 4.</t>
  </si>
  <si>
    <t xml:space="preserve"> Expected payments by year, by crop and for the whole farm can be analyzed in Box 5.</t>
  </si>
  <si>
    <t>2. Revise the Projected Prices that will be used as the Mean Prices for the 500 simulations</t>
  </si>
  <si>
    <t xml:space="preserve">Mean Marketing Year Average Prices </t>
  </si>
  <si>
    <r>
      <t>2) copy and paste (</t>
    </r>
    <r>
      <rPr>
        <b/>
        <u/>
        <sz val="12"/>
        <rFont val="Arial"/>
        <family val="2"/>
      </rPr>
      <t>only values</t>
    </r>
    <r>
      <rPr>
        <b/>
        <sz val="12"/>
        <rFont val="Arial"/>
        <family val="2"/>
      </rPr>
      <t>) your choice of program(s) below (from Box 5 in the tab "Step 2 -Expected Payments")</t>
    </r>
  </si>
  <si>
    <t>Compare payments across programs</t>
  </si>
  <si>
    <t>2014-18</t>
  </si>
  <si>
    <t>982'2</t>
  </si>
  <si>
    <t>972'2</t>
  </si>
  <si>
    <t>974'0</t>
  </si>
  <si>
    <t>-9'6</t>
  </si>
  <si>
    <t>973'6</t>
  </si>
  <si>
    <t>989'6</t>
  </si>
  <si>
    <t>992'4</t>
  </si>
  <si>
    <t>-9'0</t>
  </si>
  <si>
    <t>981'2</t>
  </si>
  <si>
    <t>995'0</t>
  </si>
  <si>
    <t>998'2</t>
  </si>
  <si>
    <t>985'2</t>
  </si>
  <si>
    <t>987'0</t>
  </si>
  <si>
    <t>993'6</t>
  </si>
  <si>
    <t>997'6</t>
  </si>
  <si>
    <t>985'6</t>
  </si>
  <si>
    <t>987'2</t>
  </si>
  <si>
    <t>983'6</t>
  </si>
  <si>
    <t>971'2A</t>
  </si>
  <si>
    <t>-9'2</t>
  </si>
  <si>
    <t>969'6</t>
  </si>
  <si>
    <t>972'0</t>
  </si>
  <si>
    <t>960'0</t>
  </si>
  <si>
    <t>961'4</t>
  </si>
  <si>
    <t>962'6</t>
  </si>
  <si>
    <t>977'0</t>
  </si>
  <si>
    <t>968'2</t>
  </si>
  <si>
    <t>973'0</t>
  </si>
  <si>
    <t>974'2</t>
  </si>
  <si>
    <t>-8'6</t>
  </si>
  <si>
    <t>978'0</t>
  </si>
  <si>
    <t>-8'4</t>
  </si>
  <si>
    <t>981'6</t>
  </si>
  <si>
    <t>970'4</t>
  </si>
  <si>
    <t>967'2</t>
  </si>
  <si>
    <t>967'6</t>
  </si>
  <si>
    <t>-10'2</t>
  </si>
  <si>
    <t>961'2</t>
  </si>
  <si>
    <t>-10'0</t>
  </si>
  <si>
    <t>964'4</t>
  </si>
  <si>
    <t>967'4</t>
  </si>
  <si>
    <t>-10'6</t>
  </si>
  <si>
    <t>-11'2</t>
  </si>
  <si>
    <t>977'6</t>
  </si>
  <si>
    <t>955'6</t>
  </si>
  <si>
    <t>929'0</t>
  </si>
  <si>
    <t>383'4</t>
  </si>
  <si>
    <t>386'0</t>
  </si>
  <si>
    <t>380'0</t>
  </si>
  <si>
    <t>381'0</t>
  </si>
  <si>
    <t>381'2</t>
  </si>
  <si>
    <t>392'0</t>
  </si>
  <si>
    <t>394'2</t>
  </si>
  <si>
    <t>389'4</t>
  </si>
  <si>
    <t>389'6</t>
  </si>
  <si>
    <t>399'6</t>
  </si>
  <si>
    <t>401'4</t>
  </si>
  <si>
    <t>395'4</t>
  </si>
  <si>
    <t>397'0</t>
  </si>
  <si>
    <t>406'0</t>
  </si>
  <si>
    <t>407'4B</t>
  </si>
  <si>
    <t>402'0</t>
  </si>
  <si>
    <t>403'4</t>
  </si>
  <si>
    <t>413'6</t>
  </si>
  <si>
    <t>415'6</t>
  </si>
  <si>
    <t>411'2</t>
  </si>
  <si>
    <t>422'2</t>
  </si>
  <si>
    <t>423'6B</t>
  </si>
  <si>
    <t>419'6</t>
  </si>
  <si>
    <t>428'0</t>
  </si>
  <si>
    <t>430'0B</t>
  </si>
  <si>
    <t>425'2</t>
  </si>
  <si>
    <t>-2'4</t>
  </si>
  <si>
    <t>426'0</t>
  </si>
  <si>
    <t>433'2</t>
  </si>
  <si>
    <t>434'4B</t>
  </si>
  <si>
    <t>430'4</t>
  </si>
  <si>
    <t>-2'2</t>
  </si>
  <si>
    <t>430'6</t>
  </si>
  <si>
    <t>-2'0</t>
  </si>
  <si>
    <t>417'6</t>
  </si>
  <si>
    <t>420'2</t>
  </si>
  <si>
    <t>417'4</t>
  </si>
  <si>
    <t>-1'0</t>
  </si>
  <si>
    <t>418'0</t>
  </si>
  <si>
    <t>426'6</t>
  </si>
  <si>
    <t>431'4</t>
  </si>
  <si>
    <t>436'6</t>
  </si>
  <si>
    <t>436'4</t>
  </si>
  <si>
    <t>-1'2</t>
  </si>
  <si>
    <t>428'2</t>
  </si>
  <si>
    <t>417'2</t>
  </si>
  <si>
    <t>420'0</t>
  </si>
  <si>
    <t>+5'4</t>
  </si>
  <si>
    <t>420'4</t>
  </si>
  <si>
    <t>+2'6</t>
  </si>
  <si>
    <t>435'0</t>
  </si>
  <si>
    <t>405'0</t>
  </si>
  <si>
    <t>1st Ranked Program</t>
  </si>
  <si>
    <t>2nd Ranked Program</t>
  </si>
  <si>
    <t>Goal 3: Maximize High, but Unlikely Payments (payment surpassed 25% of the time by simulated payments):</t>
  </si>
  <si>
    <t>Goal 2: Maximize Low, but Likely Payments (payment surpassed 75% of the time by simulated payments):</t>
  </si>
  <si>
    <t>Goal 4: Maximize the probability of receiving payments greater than the Expected Payments:</t>
  </si>
  <si>
    <t>Last Updated: Tuesday, 27 Jan 2015 03:30 PM</t>
  </si>
  <si>
    <t>np</t>
  </si>
  <si>
    <r>
      <rPr>
        <b/>
        <u/>
        <sz val="11"/>
        <color rgb="FFC00000"/>
        <rFont val="Arial"/>
        <family val="2"/>
      </rPr>
      <t>Step 2 - Expected Payments:</t>
    </r>
    <r>
      <rPr>
        <b/>
        <sz val="11"/>
        <color rgb="FFC00000"/>
        <rFont val="Arial"/>
        <family val="2"/>
      </rPr>
      <t xml:space="preserve"> </t>
    </r>
    <r>
      <rPr>
        <sz val="11"/>
        <rFont val="Arial"/>
        <family val="2"/>
      </rPr>
      <t>Please choose the set of Marketing Year Average (MYA) price projections.</t>
    </r>
  </si>
  <si>
    <r>
      <t xml:space="preserve">Soybean Futures </t>
    </r>
    <r>
      <rPr>
        <sz val="17"/>
        <color rgb="FFD06600"/>
        <rFont val="Arial"/>
        <family val="2"/>
      </rPr>
      <t>Settlements</t>
    </r>
  </si>
  <si>
    <r>
      <t xml:space="preserve">Corn Futures </t>
    </r>
    <r>
      <rPr>
        <sz val="17"/>
        <color rgb="FFD06600"/>
        <rFont val="Arial"/>
        <family val="2"/>
      </rPr>
      <t>Settlements</t>
    </r>
  </si>
  <si>
    <r>
      <rPr>
        <b/>
        <u/>
        <sz val="11"/>
        <color rgb="FFC00000"/>
        <rFont val="Arial"/>
        <family val="2"/>
      </rPr>
      <t>Step 3 - Revise Reallocation:</t>
    </r>
    <r>
      <rPr>
        <sz val="11"/>
        <rFont val="Arial"/>
        <family val="2"/>
      </rPr>
      <t xml:space="preserve"> All calculations are based on your choice of base acreage allocation in Row 20 from Step 1-Farm Data. </t>
    </r>
  </si>
  <si>
    <t xml:space="preserve"> In Section 4 you can analyze the potential consequences of choosing the alternative base acreage allocation.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</si>
</sst>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4" formatCode="_(&quot;$&quot;* #,##0.00_);_(&quot;$&quot;* \(#,##0.00\);_(&quot;$&quot;* &quot;-&quot;??_);_(@_)"/>
    <numFmt numFmtId="43" formatCode="_(* #,##0.00_);_(* \(#,##0.00\);_(* &quot;-&quot;??_);_(@_)"/>
    <numFmt numFmtId="164" formatCode="0.0"/>
    <numFmt numFmtId="165" formatCode="_(&quot;$&quot;* #,##0_);_(&quot;$&quot;* \(#,##0\);_(&quot;$&quot;* &quot;-&quot;??_);_(@_)"/>
    <numFmt numFmtId="166" formatCode="0.0%"/>
    <numFmt numFmtId="167" formatCode="0.00_)"/>
    <numFmt numFmtId="168" formatCode="_(* #,##0.0_);_(* \(#,##0.0\);_(* &quot;-&quot;??_);_(@_)"/>
    <numFmt numFmtId="169" formatCode="_(* #,##0_);_(* \(#,##0\);_(* &quot;-&quot;??_);_(@_)"/>
    <numFmt numFmtId="170" formatCode="0.00000"/>
    <numFmt numFmtId="171" formatCode="0.000000"/>
    <numFmt numFmtId="172" formatCode="0.000000000"/>
    <numFmt numFmtId="173" formatCode="_(* #,##0.0000_);_(* \(#,##0.0000\);_(* &quot;-&quot;??_);_(@_)"/>
    <numFmt numFmtId="174" formatCode="&quot;$&quot;#,##0"/>
  </numFmts>
  <fonts count="6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0"/>
      <name val="WP TypographicSymbols"/>
    </font>
    <font>
      <sz val="9"/>
      <name val="Times New Roman"/>
      <family val="1"/>
    </font>
    <font>
      <b/>
      <sz val="14"/>
      <name val="Arial"/>
      <family val="2"/>
    </font>
    <font>
      <i/>
      <sz val="8"/>
      <name val="Arial"/>
      <family val="2"/>
    </font>
    <font>
      <b/>
      <sz val="12"/>
      <name val="Arial"/>
      <family val="2"/>
    </font>
    <font>
      <sz val="7"/>
      <name val="Times New Roman"/>
      <family val="1"/>
    </font>
    <font>
      <sz val="9"/>
      <name val="Arial"/>
      <family val="2"/>
    </font>
    <font>
      <sz val="11"/>
      <color rgb="FFFF0000"/>
      <name val="Calibri"/>
      <family val="2"/>
      <scheme val="minor"/>
    </font>
    <font>
      <b/>
      <sz val="11"/>
      <color theme="1"/>
      <name val="Calibri"/>
      <family val="2"/>
      <scheme val="minor"/>
    </font>
    <font>
      <sz val="10"/>
      <color theme="0"/>
      <name val="Arial"/>
      <family val="2"/>
    </font>
    <font>
      <sz val="10"/>
      <color rgb="FFFF0000"/>
      <name val="Arial"/>
      <family val="2"/>
    </font>
    <font>
      <sz val="14"/>
      <name val="Arial"/>
      <family val="2"/>
    </font>
    <font>
      <sz val="12"/>
      <name val="Helv"/>
    </font>
    <font>
      <sz val="10"/>
      <color theme="1"/>
      <name val="Calibri"/>
      <family val="2"/>
      <scheme val="minor"/>
    </font>
    <font>
      <sz val="12"/>
      <color rgb="FFFF0000"/>
      <name val="Helv"/>
    </font>
    <font>
      <b/>
      <i/>
      <sz val="12"/>
      <name val="Arial"/>
      <family val="2"/>
    </font>
    <font>
      <sz val="10"/>
      <color rgb="FF333333"/>
      <name val="Arial"/>
      <family val="2"/>
    </font>
    <font>
      <b/>
      <sz val="10"/>
      <color rgb="FF333333"/>
      <name val="Arial"/>
      <family val="2"/>
    </font>
    <font>
      <u/>
      <sz val="10"/>
      <color theme="10"/>
      <name val="Arial"/>
      <family val="2"/>
    </font>
    <font>
      <b/>
      <sz val="10"/>
      <color rgb="FFFF0000"/>
      <name val="Arial"/>
      <family val="2"/>
    </font>
    <font>
      <b/>
      <u/>
      <sz val="12"/>
      <name val="Arial"/>
      <family val="2"/>
    </font>
    <font>
      <sz val="12"/>
      <name val="Arial"/>
      <family val="2"/>
    </font>
    <font>
      <sz val="10"/>
      <color rgb="FFD06600"/>
      <name val="Arial"/>
      <family val="2"/>
    </font>
    <font>
      <b/>
      <sz val="14"/>
      <color theme="0"/>
      <name val="Arial"/>
      <family val="2"/>
    </font>
    <font>
      <b/>
      <sz val="11"/>
      <name val="Arial"/>
      <family val="2"/>
    </font>
    <font>
      <u/>
      <sz val="10"/>
      <name val="Arial"/>
      <family val="2"/>
    </font>
    <font>
      <u/>
      <sz val="10"/>
      <color rgb="FFC00000"/>
      <name val="Arial"/>
      <family val="2"/>
    </font>
    <font>
      <sz val="6"/>
      <name val="Arial"/>
      <family val="2"/>
    </font>
    <font>
      <sz val="8"/>
      <name val="Arial"/>
      <family val="2"/>
    </font>
    <font>
      <sz val="11"/>
      <name val="Arial"/>
      <family val="2"/>
    </font>
    <font>
      <b/>
      <sz val="11"/>
      <color rgb="FFC00000"/>
      <name val="Arial"/>
      <family val="2"/>
    </font>
    <font>
      <b/>
      <u/>
      <sz val="11"/>
      <color rgb="FFC00000"/>
      <name val="Arial"/>
      <family val="2"/>
    </font>
    <font>
      <b/>
      <sz val="6"/>
      <name val="Arial"/>
      <family val="2"/>
    </font>
    <font>
      <b/>
      <sz val="11"/>
      <color rgb="FF333333"/>
      <name val="Arial"/>
      <family val="2"/>
    </font>
    <font>
      <u/>
      <sz val="10"/>
      <color indexed="12"/>
      <name val="Arial"/>
      <family val="2"/>
    </font>
    <font>
      <u/>
      <sz val="6.85"/>
      <color indexed="12"/>
      <name val="Arial MT"/>
    </font>
    <font>
      <sz val="10"/>
      <color rgb="FF979696"/>
      <name val="Arial"/>
      <family val="2"/>
    </font>
    <font>
      <sz val="10"/>
      <color theme="1"/>
      <name val="Arial"/>
      <family val="2"/>
    </font>
    <font>
      <b/>
      <sz val="10"/>
      <color theme="0"/>
      <name val="Arial"/>
      <family val="2"/>
    </font>
    <font>
      <b/>
      <sz val="10"/>
      <color theme="1"/>
      <name val="Arial"/>
      <family val="2"/>
    </font>
    <font>
      <b/>
      <sz val="14"/>
      <color theme="1"/>
      <name val="Arial"/>
      <family val="2"/>
    </font>
    <font>
      <sz val="8"/>
      <color rgb="FF333333"/>
      <name val="Arial"/>
      <family val="2"/>
    </font>
    <font>
      <sz val="17"/>
      <color rgb="FFD06600"/>
      <name val="Arial"/>
      <family val="2"/>
    </font>
    <font>
      <b/>
      <sz val="8"/>
      <color rgb="FF333333"/>
      <name val="Arial"/>
      <family val="2"/>
    </font>
    <font>
      <sz val="11"/>
      <color rgb="FFD06600"/>
      <name val="Arial"/>
      <family val="2"/>
    </font>
    <font>
      <sz val="5"/>
      <color rgb="FFFFFFFF"/>
      <name val="Arial"/>
      <family val="2"/>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rgb="FF0070C0"/>
        <bgColor indexed="64"/>
      </patternFill>
    </fill>
    <fill>
      <patternFill patternType="solid">
        <fgColor rgb="FFCCFF99"/>
        <bgColor indexed="64"/>
      </patternFill>
    </fill>
    <fill>
      <patternFill patternType="solid">
        <fgColor rgb="FFFFFFFF"/>
        <bgColor indexed="64"/>
      </patternFill>
    </fill>
    <fill>
      <patternFill patternType="solid">
        <fgColor rgb="FFD3D3D3"/>
        <bgColor indexed="64"/>
      </patternFill>
    </fill>
    <fill>
      <patternFill patternType="solid">
        <fgColor rgb="FF00B0F0"/>
        <bgColor indexed="64"/>
      </patternFill>
    </fill>
    <fill>
      <patternFill patternType="solid">
        <fgColor rgb="FFFFFF99"/>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00000"/>
        <bgColor indexed="64"/>
      </patternFill>
    </fill>
    <fill>
      <patternFill patternType="solid">
        <fgColor theme="2" tint="-9.9978637043366805E-2"/>
        <bgColor indexed="54"/>
      </patternFill>
    </fill>
    <fill>
      <patternFill patternType="solid">
        <fgColor theme="2" tint="-9.9978637043366805E-2"/>
        <bgColor indexed="64"/>
      </patternFill>
    </fill>
    <fill>
      <patternFill patternType="solid">
        <fgColor indexed="65"/>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2" tint="-9.9948118533890809E-2"/>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CACACA"/>
      </left>
      <right style="medium">
        <color rgb="FFCACACA"/>
      </right>
      <top style="medium">
        <color rgb="FFCACACA"/>
      </top>
      <bottom style="medium">
        <color rgb="FFCACACA"/>
      </bottom>
      <diagonal/>
    </border>
    <border>
      <left style="medium">
        <color rgb="FFCACACA"/>
      </left>
      <right/>
      <top style="medium">
        <color rgb="FFCACACA"/>
      </top>
      <bottom/>
      <diagonal/>
    </border>
    <border>
      <left/>
      <right/>
      <top style="medium">
        <color rgb="FFCACACA"/>
      </top>
      <bottom/>
      <diagonal/>
    </border>
    <border>
      <left/>
      <right style="medium">
        <color rgb="FFCACACA"/>
      </right>
      <top style="medium">
        <color rgb="FFCACACA"/>
      </top>
      <bottom/>
      <diagonal/>
    </border>
    <border>
      <left style="medium">
        <color rgb="FFCACACA"/>
      </left>
      <right/>
      <top/>
      <bottom style="medium">
        <color rgb="FFCACACA"/>
      </bottom>
      <diagonal/>
    </border>
    <border>
      <left/>
      <right/>
      <top/>
      <bottom style="medium">
        <color rgb="FFCACACA"/>
      </bottom>
      <diagonal/>
    </border>
    <border>
      <left/>
      <right style="medium">
        <color rgb="FFCACACA"/>
      </right>
      <top/>
      <bottom style="medium">
        <color rgb="FFCACACA"/>
      </bottom>
      <diagonal/>
    </border>
    <border>
      <left/>
      <right/>
      <top style="medium">
        <color rgb="FFD06600"/>
      </top>
      <bottom/>
      <diagonal/>
    </border>
  </borders>
  <cellStyleXfs count="13">
    <xf numFmtId="0" fontId="0" fillId="0" borderId="0"/>
    <xf numFmtId="44" fontId="16" fillId="0" borderId="0" applyFont="0" applyFill="0" applyBorder="0" applyAlignment="0" applyProtection="0"/>
    <xf numFmtId="9" fontId="16" fillId="0" borderId="0" applyFont="0" applyFill="0" applyBorder="0" applyAlignment="0" applyProtection="0"/>
    <xf numFmtId="0" fontId="15" fillId="0" borderId="0"/>
    <xf numFmtId="0" fontId="14" fillId="0" borderId="0"/>
    <xf numFmtId="43" fontId="16" fillId="0" borderId="0" applyFont="0" applyFill="0" applyBorder="0" applyAlignment="0" applyProtection="0"/>
    <xf numFmtId="0" fontId="31" fillId="0" borderId="0"/>
    <xf numFmtId="0" fontId="31" fillId="0" borderId="0"/>
    <xf numFmtId="0" fontId="11" fillId="0" borderId="0"/>
    <xf numFmtId="0" fontId="37" fillId="0" borderId="0" applyNumberFormat="0" applyFill="0" applyBorder="0" applyAlignment="0" applyProtection="0"/>
    <xf numFmtId="0" fontId="4" fillId="0" borderId="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cellStyleXfs>
  <cellXfs count="614">
    <xf numFmtId="0" fontId="0" fillId="0" borderId="0" xfId="0"/>
    <xf numFmtId="44" fontId="0" fillId="0" borderId="0" xfId="1" applyFont="1"/>
    <xf numFmtId="0" fontId="0" fillId="0" borderId="0" xfId="0" applyFill="1" applyBorder="1"/>
    <xf numFmtId="0" fontId="0" fillId="0" borderId="3" xfId="0" applyBorder="1"/>
    <xf numFmtId="0" fontId="0" fillId="0" borderId="0" xfId="0" applyBorder="1"/>
    <xf numFmtId="0" fontId="0" fillId="0" borderId="4" xfId="0" applyBorder="1"/>
    <xf numFmtId="0" fontId="17" fillId="0" borderId="3" xfId="0" applyFont="1" applyBorder="1"/>
    <xf numFmtId="164" fontId="0" fillId="0" borderId="0" xfId="0" applyNumberFormat="1" applyBorder="1"/>
    <xf numFmtId="44" fontId="0" fillId="0" borderId="0" xfId="1" applyFont="1" applyBorder="1"/>
    <xf numFmtId="44" fontId="0" fillId="0" borderId="4" xfId="1" applyFont="1" applyBorder="1"/>
    <xf numFmtId="0" fontId="0" fillId="0" borderId="5" xfId="0" applyBorder="1"/>
    <xf numFmtId="0" fontId="17" fillId="0" borderId="0" xfId="0" applyFont="1" applyBorder="1"/>
    <xf numFmtId="0" fontId="0" fillId="0" borderId="11" xfId="0" applyBorder="1"/>
    <xf numFmtId="44" fontId="0" fillId="0" borderId="0" xfId="0" applyNumberFormat="1" applyBorder="1"/>
    <xf numFmtId="0" fontId="19" fillId="0" borderId="0" xfId="0" applyFont="1" applyAlignment="1">
      <alignment wrapText="1"/>
    </xf>
    <xf numFmtId="0" fontId="20" fillId="0" borderId="0" xfId="0" applyFont="1" applyAlignment="1">
      <alignment wrapText="1"/>
    </xf>
    <xf numFmtId="2" fontId="0" fillId="0" borderId="0" xfId="0" applyNumberFormat="1" applyBorder="1"/>
    <xf numFmtId="0" fontId="0" fillId="0" borderId="8" xfId="0" applyBorder="1"/>
    <xf numFmtId="0" fontId="22" fillId="0" borderId="0" xfId="0" applyFont="1" applyBorder="1" applyAlignment="1">
      <alignment horizontal="left"/>
    </xf>
    <xf numFmtId="0" fontId="24" fillId="0" borderId="0" xfId="0" applyFont="1" applyAlignment="1">
      <alignment wrapText="1"/>
    </xf>
    <xf numFmtId="0" fontId="24"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center"/>
    </xf>
    <xf numFmtId="14" fontId="17" fillId="0" borderId="0" xfId="0" applyNumberFormat="1" applyFont="1" applyBorder="1" applyAlignment="1">
      <alignment horizontal="left" vertical="top"/>
    </xf>
    <xf numFmtId="0" fontId="0" fillId="0" borderId="0" xfId="0" applyProtection="1">
      <protection locked="0"/>
    </xf>
    <xf numFmtId="44" fontId="0" fillId="0" borderId="0" xfId="0" applyNumberFormat="1"/>
    <xf numFmtId="0" fontId="0" fillId="0" borderId="0" xfId="0" applyNumberFormat="1"/>
    <xf numFmtId="0" fontId="0" fillId="0" borderId="6" xfId="0" applyBorder="1"/>
    <xf numFmtId="0" fontId="0" fillId="0" borderId="7" xfId="0" applyBorder="1"/>
    <xf numFmtId="0" fontId="18" fillId="0" borderId="0" xfId="0" applyFont="1" applyFill="1" applyBorder="1" applyAlignment="1">
      <alignment horizontal="left"/>
    </xf>
    <xf numFmtId="0" fontId="17" fillId="0" borderId="0" xfId="0" applyFont="1" applyAlignment="1">
      <alignment horizontal="center"/>
    </xf>
    <xf numFmtId="0" fontId="17" fillId="0" borderId="0" xfId="0" applyFont="1" applyFill="1" applyBorder="1" applyAlignment="1">
      <alignment horizontal="center"/>
    </xf>
    <xf numFmtId="0" fontId="0" fillId="0" borderId="0" xfId="0" applyFont="1" applyAlignment="1">
      <alignment horizontal="left"/>
    </xf>
    <xf numFmtId="0" fontId="17" fillId="0" borderId="0" xfId="0" applyFont="1" applyBorder="1" applyAlignment="1">
      <alignment horizontal="center"/>
    </xf>
    <xf numFmtId="0" fontId="18" fillId="0" borderId="0" xfId="0" applyFont="1" applyFill="1" applyBorder="1" applyAlignment="1" applyProtection="1">
      <alignment horizontal="center"/>
      <protection locked="0"/>
    </xf>
    <xf numFmtId="2" fontId="17" fillId="0" borderId="0" xfId="0" applyNumberFormat="1" applyFont="1" applyBorder="1"/>
    <xf numFmtId="0" fontId="17" fillId="0" borderId="1" xfId="0" applyFont="1" applyBorder="1" applyAlignment="1">
      <alignment horizontal="center"/>
    </xf>
    <xf numFmtId="0" fontId="15" fillId="0" borderId="0" xfId="3"/>
    <xf numFmtId="0" fontId="17" fillId="0" borderId="1" xfId="0" applyFont="1" applyFill="1" applyBorder="1" applyAlignment="1">
      <alignment horizontal="center"/>
    </xf>
    <xf numFmtId="0" fontId="15" fillId="0" borderId="0" xfId="3" applyAlignment="1">
      <alignment horizontal="left"/>
    </xf>
    <xf numFmtId="0" fontId="15" fillId="0" borderId="0" xfId="3" applyNumberFormat="1"/>
    <xf numFmtId="0" fontId="26" fillId="2" borderId="0" xfId="3" applyFont="1" applyFill="1"/>
    <xf numFmtId="0" fontId="26" fillId="2" borderId="0" xfId="3" applyNumberFormat="1" applyFont="1" applyFill="1"/>
    <xf numFmtId="0" fontId="15" fillId="0" borderId="0" xfId="3" applyAlignment="1">
      <alignment horizontal="right"/>
    </xf>
    <xf numFmtId="164" fontId="15" fillId="0" borderId="0" xfId="3" applyNumberFormat="1"/>
    <xf numFmtId="44" fontId="0" fillId="0" borderId="0" xfId="1" applyFont="1" applyFill="1" applyBorder="1"/>
    <xf numFmtId="0" fontId="27" fillId="0" borderId="0" xfId="0" applyFont="1" applyFill="1" applyBorder="1"/>
    <xf numFmtId="44" fontId="15" fillId="0" borderId="0" xfId="1" applyFont="1"/>
    <xf numFmtId="0" fontId="17" fillId="0" borderId="0" xfId="0" applyFont="1" applyBorder="1" applyAlignment="1">
      <alignment horizontal="center"/>
    </xf>
    <xf numFmtId="0" fontId="0" fillId="0" borderId="13" xfId="0" applyBorder="1"/>
    <xf numFmtId="0" fontId="0" fillId="0" borderId="10" xfId="0" applyBorder="1"/>
    <xf numFmtId="0" fontId="0" fillId="0" borderId="15" xfId="0" applyBorder="1"/>
    <xf numFmtId="0" fontId="0" fillId="0" borderId="16" xfId="0" applyBorder="1"/>
    <xf numFmtId="0" fontId="0" fillId="0" borderId="23" xfId="0" applyBorder="1"/>
    <xf numFmtId="0" fontId="17" fillId="0" borderId="21" xfId="0" applyFont="1" applyFill="1" applyBorder="1" applyAlignment="1">
      <alignment horizontal="center"/>
    </xf>
    <xf numFmtId="44" fontId="0" fillId="0" borderId="21" xfId="0" applyNumberFormat="1" applyBorder="1"/>
    <xf numFmtId="44" fontId="15" fillId="0" borderId="0" xfId="1" applyFont="1" applyBorder="1"/>
    <xf numFmtId="0" fontId="0" fillId="0" borderId="18" xfId="0" applyBorder="1"/>
    <xf numFmtId="0" fontId="0" fillId="0" borderId="20" xfId="0" applyBorder="1"/>
    <xf numFmtId="0" fontId="0" fillId="0" borderId="2" xfId="0" applyBorder="1"/>
    <xf numFmtId="0" fontId="0" fillId="0" borderId="19" xfId="0" applyBorder="1"/>
    <xf numFmtId="0" fontId="14" fillId="0" borderId="8" xfId="3" applyFont="1" applyFill="1" applyBorder="1" applyAlignment="1">
      <alignment horizontal="left"/>
    </xf>
    <xf numFmtId="0" fontId="0" fillId="0" borderId="9" xfId="0" applyBorder="1"/>
    <xf numFmtId="44" fontId="0" fillId="0" borderId="4" xfId="0" applyNumberFormat="1" applyBorder="1"/>
    <xf numFmtId="44" fontId="0" fillId="0" borderId="3" xfId="1" applyFont="1" applyBorder="1"/>
    <xf numFmtId="44" fontId="0" fillId="0" borderId="25" xfId="0" applyNumberFormat="1" applyBorder="1"/>
    <xf numFmtId="164" fontId="17" fillId="0" borderId="5" xfId="0" applyNumberFormat="1"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164" fontId="17" fillId="0" borderId="6" xfId="0" applyNumberFormat="1" applyFont="1" applyBorder="1" applyAlignment="1">
      <alignment horizontal="center"/>
    </xf>
    <xf numFmtId="0" fontId="17" fillId="0" borderId="26" xfId="0" applyFont="1" applyFill="1" applyBorder="1" applyAlignment="1">
      <alignment horizontal="center"/>
    </xf>
    <xf numFmtId="164" fontId="17" fillId="0" borderId="19" xfId="0" applyNumberFormat="1" applyFont="1" applyBorder="1" applyAlignment="1">
      <alignment horizontal="center"/>
    </xf>
    <xf numFmtId="0" fontId="17" fillId="0" borderId="19" xfId="0" applyFont="1" applyBorder="1" applyAlignment="1">
      <alignment horizontal="center"/>
    </xf>
    <xf numFmtId="0" fontId="0" fillId="0" borderId="25" xfId="0" applyBorder="1"/>
    <xf numFmtId="0" fontId="0" fillId="0" borderId="26" xfId="0" applyBorder="1"/>
    <xf numFmtId="0" fontId="15" fillId="0" borderId="3" xfId="3" applyBorder="1" applyAlignment="1">
      <alignment horizontal="right"/>
    </xf>
    <xf numFmtId="0" fontId="15" fillId="0" borderId="5" xfId="3" applyBorder="1" applyAlignment="1">
      <alignment horizontal="right"/>
    </xf>
    <xf numFmtId="44" fontId="15" fillId="0" borderId="6" xfId="1" applyFont="1" applyBorder="1"/>
    <xf numFmtId="0" fontId="15" fillId="0" borderId="8" xfId="3" applyBorder="1" applyAlignment="1">
      <alignment horizontal="right"/>
    </xf>
    <xf numFmtId="44" fontId="15" fillId="0" borderId="9" xfId="1" applyFont="1" applyBorder="1"/>
    <xf numFmtId="44" fontId="0" fillId="0" borderId="3" xfId="0" applyNumberFormat="1" applyBorder="1"/>
    <xf numFmtId="44" fontId="15" fillId="0" borderId="8" xfId="1" applyFont="1" applyBorder="1"/>
    <xf numFmtId="44" fontId="15" fillId="0" borderId="3" xfId="1" applyFont="1" applyBorder="1"/>
    <xf numFmtId="44" fontId="15" fillId="0" borderId="5" xfId="1" applyFont="1" applyBorder="1"/>
    <xf numFmtId="0" fontId="0" fillId="0" borderId="1" xfId="0" applyBorder="1"/>
    <xf numFmtId="164" fontId="17" fillId="0" borderId="18" xfId="0" applyNumberFormat="1" applyFont="1" applyBorder="1" applyAlignment="1">
      <alignment horizontal="center"/>
    </xf>
    <xf numFmtId="0" fontId="17" fillId="0" borderId="20" xfId="0" applyFont="1" applyBorder="1" applyAlignment="1">
      <alignment horizontal="center"/>
    </xf>
    <xf numFmtId="164" fontId="17" fillId="0" borderId="11" xfId="0" applyNumberFormat="1" applyFont="1" applyBorder="1" applyAlignment="1">
      <alignment horizontal="center"/>
    </xf>
    <xf numFmtId="44" fontId="0" fillId="0" borderId="23" xfId="0" applyNumberFormat="1" applyBorder="1"/>
    <xf numFmtId="0" fontId="17" fillId="0" borderId="24" xfId="0" applyFont="1" applyBorder="1"/>
    <xf numFmtId="0" fontId="17" fillId="0" borderId="0" xfId="0" applyFont="1"/>
    <xf numFmtId="44" fontId="17" fillId="0" borderId="0" xfId="1" applyFont="1" applyBorder="1"/>
    <xf numFmtId="0" fontId="0" fillId="0" borderId="3" xfId="0" applyFont="1" applyBorder="1" applyAlignment="1">
      <alignment horizontal="left"/>
    </xf>
    <xf numFmtId="165" fontId="0" fillId="0" borderId="0" xfId="1" applyNumberFormat="1" applyFont="1" applyBorder="1"/>
    <xf numFmtId="9" fontId="0" fillId="0" borderId="0" xfId="0" applyNumberFormat="1"/>
    <xf numFmtId="0" fontId="0" fillId="0" borderId="0" xfId="0" applyAlignment="1">
      <alignment wrapText="1"/>
    </xf>
    <xf numFmtId="0" fontId="14" fillId="0" borderId="0" xfId="4"/>
    <xf numFmtId="0" fontId="0" fillId="0" borderId="0" xfId="0" applyFont="1" applyBorder="1" applyAlignment="1">
      <alignment horizontal="left"/>
    </xf>
    <xf numFmtId="0" fontId="0" fillId="0" borderId="8" xfId="0" applyFont="1" applyBorder="1" applyAlignment="1">
      <alignment horizontal="left"/>
    </xf>
    <xf numFmtId="0" fontId="0" fillId="0" borderId="0" xfId="0" applyFill="1"/>
    <xf numFmtId="0" fontId="0" fillId="0" borderId="0" xfId="0" applyFont="1" applyFill="1" applyBorder="1" applyAlignment="1">
      <alignment horizontal="left"/>
    </xf>
    <xf numFmtId="0" fontId="13" fillId="0" borderId="0" xfId="4" applyFont="1"/>
    <xf numFmtId="0" fontId="14" fillId="3" borderId="0" xfId="4" applyFill="1"/>
    <xf numFmtId="0" fontId="29" fillId="0" borderId="0" xfId="0" applyFont="1" applyFill="1" applyBorder="1"/>
    <xf numFmtId="0" fontId="30" fillId="0" borderId="0" xfId="0" applyFont="1" applyAlignment="1">
      <alignment wrapText="1"/>
    </xf>
    <xf numFmtId="0" fontId="17" fillId="0" borderId="0" xfId="0" applyFont="1" applyFill="1" applyBorder="1" applyAlignment="1">
      <alignment horizontal="center"/>
    </xf>
    <xf numFmtId="0" fontId="15" fillId="0" borderId="3" xfId="3" applyBorder="1"/>
    <xf numFmtId="167" fontId="31" fillId="0" borderId="0" xfId="6" applyNumberFormat="1" applyProtection="1"/>
    <xf numFmtId="167" fontId="31" fillId="0" borderId="6" xfId="7" applyNumberFormat="1" applyBorder="1" applyProtection="1"/>
    <xf numFmtId="0" fontId="12" fillId="0" borderId="0" xfId="3" applyFont="1"/>
    <xf numFmtId="0" fontId="15" fillId="2" borderId="0" xfId="3" applyFill="1"/>
    <xf numFmtId="9" fontId="15" fillId="0" borderId="0" xfId="2" applyFont="1"/>
    <xf numFmtId="43" fontId="15" fillId="0" borderId="0" xfId="5" applyFont="1"/>
    <xf numFmtId="0" fontId="12" fillId="0" borderId="0" xfId="3" applyFont="1" applyAlignment="1">
      <alignment wrapText="1"/>
    </xf>
    <xf numFmtId="0" fontId="15" fillId="0" borderId="0" xfId="3" applyAlignment="1">
      <alignment wrapText="1"/>
    </xf>
    <xf numFmtId="0" fontId="15" fillId="0" borderId="8" xfId="3" applyBorder="1"/>
    <xf numFmtId="0" fontId="15" fillId="0" borderId="9" xfId="3" applyBorder="1"/>
    <xf numFmtId="0" fontId="15" fillId="0" borderId="2" xfId="3" applyBorder="1"/>
    <xf numFmtId="0" fontId="15" fillId="0" borderId="0" xfId="3" applyBorder="1" applyAlignment="1">
      <alignment horizontal="right"/>
    </xf>
    <xf numFmtId="0" fontId="15" fillId="0" borderId="0" xfId="3" applyBorder="1"/>
    <xf numFmtId="9" fontId="15" fillId="0" borderId="0" xfId="2" applyFont="1" applyBorder="1"/>
    <xf numFmtId="0" fontId="15" fillId="0" borderId="4" xfId="3" applyBorder="1"/>
    <xf numFmtId="0" fontId="15" fillId="0" borderId="5" xfId="3" applyBorder="1"/>
    <xf numFmtId="0" fontId="15" fillId="0" borderId="6" xfId="3" applyBorder="1" applyAlignment="1">
      <alignment horizontal="right"/>
    </xf>
    <xf numFmtId="0" fontId="15" fillId="0" borderId="6" xfId="3" applyBorder="1"/>
    <xf numFmtId="0" fontId="15" fillId="0" borderId="7" xfId="3" applyBorder="1"/>
    <xf numFmtId="0" fontId="12" fillId="0" borderId="0" xfId="3" applyFont="1" applyAlignment="1">
      <alignment horizontal="left"/>
    </xf>
    <xf numFmtId="0" fontId="15" fillId="0" borderId="2" xfId="3" applyBorder="1" applyAlignment="1">
      <alignment horizontal="right"/>
    </xf>
    <xf numFmtId="0" fontId="15" fillId="0" borderId="4" xfId="3" applyBorder="1" applyAlignment="1">
      <alignment horizontal="right"/>
    </xf>
    <xf numFmtId="0" fontId="15" fillId="0" borderId="7" xfId="3" applyBorder="1" applyAlignment="1">
      <alignment horizontal="right"/>
    </xf>
    <xf numFmtId="0" fontId="15" fillId="0" borderId="18" xfId="3" applyBorder="1"/>
    <xf numFmtId="0" fontId="15" fillId="0" borderId="19" xfId="3" applyBorder="1"/>
    <xf numFmtId="0" fontId="15" fillId="0" borderId="20" xfId="3" applyBorder="1"/>
    <xf numFmtId="0" fontId="12" fillId="0" borderId="18" xfId="3" applyFont="1" applyBorder="1"/>
    <xf numFmtId="168" fontId="15" fillId="0" borderId="0" xfId="3" applyNumberFormat="1"/>
    <xf numFmtId="168" fontId="15" fillId="0" borderId="6" xfId="3" applyNumberFormat="1" applyBorder="1"/>
    <xf numFmtId="168" fontId="15" fillId="0" borderId="0" xfId="5" applyNumberFormat="1" applyFont="1" applyBorder="1"/>
    <xf numFmtId="168" fontId="15" fillId="0" borderId="0" xfId="3" applyNumberFormat="1" applyBorder="1"/>
    <xf numFmtId="168" fontId="15" fillId="0" borderId="4" xfId="3" applyNumberFormat="1" applyBorder="1"/>
    <xf numFmtId="168" fontId="15" fillId="0" borderId="7" xfId="3" applyNumberFormat="1" applyBorder="1"/>
    <xf numFmtId="0" fontId="15" fillId="2" borderId="20" xfId="3" applyFill="1" applyBorder="1"/>
    <xf numFmtId="0" fontId="30" fillId="5" borderId="0" xfId="0" applyFont="1" applyFill="1" applyAlignment="1">
      <alignment wrapText="1"/>
    </xf>
    <xf numFmtId="168" fontId="15" fillId="6" borderId="0" xfId="5" applyNumberFormat="1" applyFont="1" applyFill="1"/>
    <xf numFmtId="9" fontId="15" fillId="0" borderId="0" xfId="3" applyNumberFormat="1"/>
    <xf numFmtId="164" fontId="15" fillId="0" borderId="18" xfId="3" applyNumberFormat="1" applyBorder="1"/>
    <xf numFmtId="0" fontId="12" fillId="0" borderId="0" xfId="3" applyFont="1" applyBorder="1"/>
    <xf numFmtId="0" fontId="12" fillId="0" borderId="8" xfId="3" applyFont="1" applyBorder="1"/>
    <xf numFmtId="0" fontId="15" fillId="2" borderId="2" xfId="3" applyFill="1" applyBorder="1"/>
    <xf numFmtId="43" fontId="15" fillId="0" borderId="4" xfId="5" applyFont="1" applyBorder="1"/>
    <xf numFmtId="43" fontId="15" fillId="0" borderId="7" xfId="5" applyFont="1" applyBorder="1"/>
    <xf numFmtId="43" fontId="15" fillId="0" borderId="19" xfId="5" applyFont="1" applyBorder="1"/>
    <xf numFmtId="43" fontId="15" fillId="0" borderId="20" xfId="5" applyFont="1" applyBorder="1"/>
    <xf numFmtId="0" fontId="12" fillId="0" borderId="19" xfId="3" applyFont="1" applyBorder="1" applyAlignment="1">
      <alignment horizontal="right"/>
    </xf>
    <xf numFmtId="43" fontId="15" fillId="0" borderId="3" xfId="5" applyFont="1" applyBorder="1"/>
    <xf numFmtId="43" fontId="15" fillId="0" borderId="5" xfId="5" applyFont="1" applyBorder="1"/>
    <xf numFmtId="0" fontId="15" fillId="0" borderId="24" xfId="3" applyBorder="1"/>
    <xf numFmtId="0" fontId="15" fillId="0" borderId="25" xfId="3" applyBorder="1"/>
    <xf numFmtId="0" fontId="15" fillId="0" borderId="26" xfId="3" applyBorder="1"/>
    <xf numFmtId="0" fontId="12" fillId="0" borderId="1" xfId="3" applyFont="1" applyBorder="1"/>
    <xf numFmtId="0" fontId="15" fillId="2" borderId="19" xfId="3" applyFill="1" applyBorder="1"/>
    <xf numFmtId="0" fontId="15" fillId="0" borderId="18" xfId="3" applyFill="1" applyBorder="1"/>
    <xf numFmtId="0" fontId="15" fillId="0" borderId="19" xfId="3" applyFill="1" applyBorder="1"/>
    <xf numFmtId="0" fontId="15" fillId="0" borderId="1" xfId="3" applyFill="1" applyBorder="1"/>
    <xf numFmtId="168" fontId="15" fillId="0" borderId="18" xfId="3" applyNumberFormat="1" applyFill="1" applyBorder="1"/>
    <xf numFmtId="43" fontId="15" fillId="0" borderId="18" xfId="5" applyFont="1" applyFill="1" applyBorder="1"/>
    <xf numFmtId="43" fontId="15" fillId="0" borderId="20" xfId="5" applyFont="1" applyFill="1" applyBorder="1"/>
    <xf numFmtId="44" fontId="0" fillId="0" borderId="22" xfId="0" applyNumberFormat="1" applyBorder="1"/>
    <xf numFmtId="0" fontId="0" fillId="2" borderId="0" xfId="0" applyFill="1"/>
    <xf numFmtId="9" fontId="0" fillId="0" borderId="0" xfId="2" applyFont="1"/>
    <xf numFmtId="0" fontId="32" fillId="0" borderId="0" xfId="3" applyFont="1" applyAlignment="1">
      <alignment horizontal="right"/>
    </xf>
    <xf numFmtId="0" fontId="15" fillId="2" borderId="27" xfId="3" applyFill="1" applyBorder="1"/>
    <xf numFmtId="168" fontId="15" fillId="2" borderId="28" xfId="3" applyNumberFormat="1" applyFill="1" applyBorder="1"/>
    <xf numFmtId="0" fontId="12" fillId="2" borderId="30" xfId="3" applyFont="1" applyFill="1" applyBorder="1" applyAlignment="1">
      <alignment horizontal="right"/>
    </xf>
    <xf numFmtId="0" fontId="0" fillId="0" borderId="3" xfId="0" applyFont="1" applyBorder="1"/>
    <xf numFmtId="168" fontId="15" fillId="7" borderId="0" xfId="5" applyNumberFormat="1" applyFont="1" applyFill="1"/>
    <xf numFmtId="168" fontId="15" fillId="7" borderId="0" xfId="3" applyNumberFormat="1" applyFill="1"/>
    <xf numFmtId="0" fontId="0" fillId="0" borderId="0" xfId="0" applyAlignment="1">
      <alignment horizontal="right"/>
    </xf>
    <xf numFmtId="0" fontId="17" fillId="0" borderId="3" xfId="0" applyFont="1" applyBorder="1" applyAlignment="1">
      <alignment horizontal="center"/>
    </xf>
    <xf numFmtId="0" fontId="0" fillId="0" borderId="5" xfId="0" applyFont="1" applyBorder="1"/>
    <xf numFmtId="0" fontId="0" fillId="0" borderId="5" xfId="0" applyFont="1" applyBorder="1" applyAlignment="1">
      <alignment horizontal="left"/>
    </xf>
    <xf numFmtId="0" fontId="0" fillId="0" borderId="0" xfId="0" applyProtection="1"/>
    <xf numFmtId="164" fontId="0" fillId="8" borderId="1" xfId="0" applyNumberFormat="1" applyFill="1" applyBorder="1" applyProtection="1">
      <protection locked="0"/>
    </xf>
    <xf numFmtId="0" fontId="29" fillId="2" borderId="0" xfId="0" applyFont="1" applyFill="1" applyBorder="1"/>
    <xf numFmtId="167" fontId="33" fillId="2" borderId="0" xfId="6" applyNumberFormat="1" applyFont="1" applyFill="1" applyProtection="1"/>
    <xf numFmtId="167" fontId="33" fillId="2" borderId="6" xfId="7" applyNumberFormat="1" applyFont="1" applyFill="1" applyBorder="1" applyProtection="1"/>
    <xf numFmtId="44" fontId="29" fillId="2" borderId="0" xfId="1" applyFont="1" applyFill="1" applyBorder="1"/>
    <xf numFmtId="0" fontId="34" fillId="0" borderId="0" xfId="0" applyFont="1" applyBorder="1" applyAlignment="1">
      <alignment horizontal="left"/>
    </xf>
    <xf numFmtId="44" fontId="0" fillId="8" borderId="1" xfId="1" applyFont="1" applyFill="1" applyBorder="1" applyProtection="1">
      <protection locked="0"/>
    </xf>
    <xf numFmtId="2" fontId="15" fillId="0" borderId="0" xfId="3" applyNumberFormat="1"/>
    <xf numFmtId="43" fontId="15" fillId="0" borderId="0" xfId="5" applyNumberFormat="1" applyFont="1"/>
    <xf numFmtId="0" fontId="0" fillId="3" borderId="0" xfId="0" applyFill="1"/>
    <xf numFmtId="8" fontId="0" fillId="0" borderId="0" xfId="0" applyNumberFormat="1"/>
    <xf numFmtId="0" fontId="11" fillId="0" borderId="0" xfId="8"/>
    <xf numFmtId="8" fontId="11" fillId="0" borderId="0" xfId="8" applyNumberFormat="1"/>
    <xf numFmtId="166" fontId="0" fillId="0" borderId="0" xfId="2" applyNumberFormat="1" applyFont="1"/>
    <xf numFmtId="0" fontId="17" fillId="0" borderId="0" xfId="0" applyFont="1" applyBorder="1" applyAlignment="1">
      <alignment horizontal="center"/>
    </xf>
    <xf numFmtId="0" fontId="15" fillId="0" borderId="0" xfId="3" applyFill="1" applyAlignment="1">
      <alignment horizontal="right"/>
    </xf>
    <xf numFmtId="44" fontId="0" fillId="0" borderId="8" xfId="1" applyFont="1" applyBorder="1"/>
    <xf numFmtId="44" fontId="0" fillId="0" borderId="9" xfId="1" applyFont="1" applyBorder="1"/>
    <xf numFmtId="44" fontId="0" fillId="0" borderId="2" xfId="1" applyFont="1" applyBorder="1"/>
    <xf numFmtId="44" fontId="0" fillId="0" borderId="5" xfId="1" applyFont="1" applyBorder="1"/>
    <xf numFmtId="44" fontId="0" fillId="0" borderId="6" xfId="1" applyFont="1" applyBorder="1"/>
    <xf numFmtId="44" fontId="0" fillId="0" borderId="7" xfId="1" applyFont="1" applyBorder="1"/>
    <xf numFmtId="44" fontId="0" fillId="0" borderId="24" xfId="0" applyNumberFormat="1" applyBorder="1"/>
    <xf numFmtId="44" fontId="0" fillId="0" borderId="26" xfId="0" applyNumberFormat="1" applyBorder="1"/>
    <xf numFmtId="0" fontId="0" fillId="4" borderId="0" xfId="0" applyFill="1" applyBorder="1"/>
    <xf numFmtId="0" fontId="28" fillId="4" borderId="0" xfId="0" applyFont="1" applyFill="1" applyBorder="1" applyAlignment="1" applyProtection="1">
      <alignment horizontal="left"/>
    </xf>
    <xf numFmtId="0" fontId="18" fillId="2" borderId="1" xfId="0" applyFont="1" applyFill="1" applyBorder="1" applyAlignment="1" applyProtection="1">
      <alignment horizontal="center"/>
      <protection locked="0"/>
    </xf>
    <xf numFmtId="0" fontId="0" fillId="4" borderId="5" xfId="0" applyFont="1" applyFill="1" applyBorder="1"/>
    <xf numFmtId="2" fontId="0" fillId="4" borderId="1" xfId="0" applyNumberFormat="1" applyFont="1" applyFill="1" applyBorder="1" applyProtection="1"/>
    <xf numFmtId="164" fontId="0" fillId="4" borderId="0" xfId="0" applyNumberFormat="1" applyFill="1" applyBorder="1" applyProtection="1">
      <protection locked="0"/>
    </xf>
    <xf numFmtId="0" fontId="0" fillId="4" borderId="0" xfId="0" applyFill="1"/>
    <xf numFmtId="0" fontId="0" fillId="0" borderId="24" xfId="0" applyBorder="1"/>
    <xf numFmtId="0" fontId="0" fillId="0" borderId="0" xfId="0" applyBorder="1" applyProtection="1"/>
    <xf numFmtId="0" fontId="0" fillId="0" borderId="0" xfId="0" applyFont="1" applyBorder="1"/>
    <xf numFmtId="164" fontId="17" fillId="0" borderId="1" xfId="0" applyNumberFormat="1" applyFont="1" applyBorder="1" applyAlignment="1" applyProtection="1">
      <alignment horizontal="center" wrapText="1"/>
    </xf>
    <xf numFmtId="164" fontId="0" fillId="2" borderId="1" xfId="0" applyNumberFormat="1" applyFill="1" applyBorder="1" applyProtection="1">
      <protection locked="0"/>
    </xf>
    <xf numFmtId="0" fontId="10" fillId="0" borderId="0" xfId="3" applyFont="1" applyFill="1" applyAlignment="1">
      <alignment horizontal="right"/>
    </xf>
    <xf numFmtId="0" fontId="0" fillId="2" borderId="0" xfId="0" applyFill="1" applyBorder="1"/>
    <xf numFmtId="0" fontId="0" fillId="3" borderId="0" xfId="0" applyFill="1" applyBorder="1"/>
    <xf numFmtId="0" fontId="0" fillId="5" borderId="0" xfId="0" applyFill="1" applyBorder="1"/>
    <xf numFmtId="0" fontId="0" fillId="11" borderId="0" xfId="0" applyFill="1" applyBorder="1"/>
    <xf numFmtId="166" fontId="0" fillId="0" borderId="1" xfId="2" applyNumberFormat="1" applyFont="1" applyFill="1" applyBorder="1" applyProtection="1"/>
    <xf numFmtId="0" fontId="17" fillId="0" borderId="13" xfId="0" applyFont="1" applyBorder="1"/>
    <xf numFmtId="0" fontId="0" fillId="0" borderId="14" xfId="0" applyBorder="1"/>
    <xf numFmtId="0" fontId="17" fillId="0" borderId="11" xfId="0" applyFont="1" applyBorder="1"/>
    <xf numFmtId="0" fontId="17" fillId="0" borderId="12" xfId="0" applyFont="1" applyBorder="1" applyAlignment="1">
      <alignment horizontal="center"/>
    </xf>
    <xf numFmtId="0" fontId="0" fillId="0" borderId="11" xfId="0" applyFont="1" applyBorder="1"/>
    <xf numFmtId="0" fontId="0" fillId="0" borderId="3" xfId="0" applyBorder="1" applyAlignment="1">
      <alignment horizontal="left"/>
    </xf>
    <xf numFmtId="0" fontId="0" fillId="0" borderId="5" xfId="0" applyBorder="1" applyAlignment="1">
      <alignment horizontal="left"/>
    </xf>
    <xf numFmtId="0" fontId="0" fillId="0" borderId="0" xfId="0" applyFont="1" applyFill="1" applyBorder="1"/>
    <xf numFmtId="43" fontId="0" fillId="0" borderId="0" xfId="5" applyFont="1"/>
    <xf numFmtId="43" fontId="0" fillId="0" borderId="0" xfId="5" applyNumberFormat="1" applyFont="1"/>
    <xf numFmtId="0" fontId="0" fillId="0" borderId="3" xfId="0" applyBorder="1" applyAlignment="1">
      <alignment horizontal="right"/>
    </xf>
    <xf numFmtId="0" fontId="0" fillId="0" borderId="3" xfId="0" applyFont="1" applyBorder="1" applyAlignment="1">
      <alignment horizontal="right"/>
    </xf>
    <xf numFmtId="0" fontId="0" fillId="0" borderId="5" xfId="0" applyFont="1" applyBorder="1" applyAlignment="1">
      <alignment horizontal="right"/>
    </xf>
    <xf numFmtId="0" fontId="0" fillId="0" borderId="0" xfId="0" applyBorder="1" applyAlignment="1">
      <alignment horizontal="right"/>
    </xf>
    <xf numFmtId="2" fontId="0" fillId="0" borderId="0" xfId="0" applyNumberFormat="1"/>
    <xf numFmtId="43" fontId="9" fillId="0" borderId="0" xfId="5" applyFont="1"/>
    <xf numFmtId="0" fontId="15" fillId="0" borderId="0" xfId="3" applyFill="1"/>
    <xf numFmtId="0" fontId="9" fillId="0" borderId="0" xfId="3" applyFont="1" applyFill="1"/>
    <xf numFmtId="164" fontId="0" fillId="0" borderId="0" xfId="0" applyNumberFormat="1"/>
    <xf numFmtId="0" fontId="0" fillId="0" borderId="0" xfId="0" applyNumberFormat="1" applyFill="1"/>
    <xf numFmtId="0" fontId="0" fillId="8" borderId="0" xfId="0" applyFill="1"/>
    <xf numFmtId="2" fontId="0" fillId="0" borderId="0" xfId="0" applyNumberFormat="1" applyFill="1"/>
    <xf numFmtId="9" fontId="0" fillId="0" borderId="0" xfId="0" applyNumberFormat="1" applyFill="1"/>
    <xf numFmtId="44" fontId="0" fillId="0" borderId="0" xfId="0" applyNumberFormat="1" applyFill="1"/>
    <xf numFmtId="169" fontId="0" fillId="0" borderId="0" xfId="5" applyNumberFormat="1" applyFont="1"/>
    <xf numFmtId="0" fontId="28" fillId="0" borderId="0" xfId="0" applyFont="1"/>
    <xf numFmtId="0" fontId="17" fillId="0" borderId="0" xfId="0" applyFont="1" applyFill="1"/>
    <xf numFmtId="0" fontId="7" fillId="0" borderId="0" xfId="3" applyFont="1"/>
    <xf numFmtId="164" fontId="15" fillId="0" borderId="0" xfId="3" applyNumberFormat="1" applyFill="1" applyBorder="1"/>
    <xf numFmtId="43" fontId="0" fillId="0" borderId="0" xfId="5" applyFont="1" applyFill="1" applyProtection="1"/>
    <xf numFmtId="0" fontId="0" fillId="0" borderId="0" xfId="0" applyFill="1" applyProtection="1"/>
    <xf numFmtId="0" fontId="17" fillId="0" borderId="4" xfId="0" applyFont="1" applyBorder="1"/>
    <xf numFmtId="0" fontId="0" fillId="0" borderId="3" xfId="0" applyFont="1" applyFill="1" applyBorder="1"/>
    <xf numFmtId="0" fontId="0" fillId="12" borderId="0" xfId="0" applyFill="1"/>
    <xf numFmtId="0" fontId="17" fillId="3" borderId="0" xfId="0" applyFont="1" applyFill="1"/>
    <xf numFmtId="49" fontId="0" fillId="0" borderId="0" xfId="0" applyNumberFormat="1"/>
    <xf numFmtId="0" fontId="29" fillId="0" borderId="0" xfId="0" applyFont="1"/>
    <xf numFmtId="0" fontId="0" fillId="0" borderId="0" xfId="0" applyFont="1"/>
    <xf numFmtId="0" fontId="0" fillId="13" borderId="0" xfId="0" applyFill="1"/>
    <xf numFmtId="0" fontId="0" fillId="0" borderId="11" xfId="0" applyFont="1" applyFill="1" applyBorder="1"/>
    <xf numFmtId="9" fontId="0" fillId="0" borderId="0" xfId="2" applyFont="1" applyFill="1"/>
    <xf numFmtId="0" fontId="38" fillId="0" borderId="0" xfId="0" applyFont="1"/>
    <xf numFmtId="8" fontId="26" fillId="0" borderId="0" xfId="8" applyNumberFormat="1" applyFont="1"/>
    <xf numFmtId="0" fontId="26" fillId="0" borderId="0" xfId="8" applyFont="1"/>
    <xf numFmtId="8" fontId="29" fillId="0" borderId="0" xfId="0" applyNumberFormat="1" applyFont="1"/>
    <xf numFmtId="0" fontId="12" fillId="0" borderId="8" xfId="3" applyFont="1" applyBorder="1" applyAlignment="1">
      <alignment horizontal="center" wrapText="1"/>
    </xf>
    <xf numFmtId="0" fontId="12" fillId="0" borderId="9" xfId="3" applyFont="1" applyBorder="1" applyAlignment="1">
      <alignment horizontal="center" wrapText="1"/>
    </xf>
    <xf numFmtId="0" fontId="0" fillId="8" borderId="27" xfId="0" applyFill="1" applyBorder="1"/>
    <xf numFmtId="0" fontId="0" fillId="8" borderId="28" xfId="0" applyFill="1" applyBorder="1"/>
    <xf numFmtId="0" fontId="0" fillId="8" borderId="29" xfId="0" applyFill="1" applyBorder="1"/>
    <xf numFmtId="170" fontId="0" fillId="8" borderId="0" xfId="0" applyNumberFormat="1" applyFill="1"/>
    <xf numFmtId="0" fontId="6" fillId="0" borderId="0" xfId="3" applyFont="1"/>
    <xf numFmtId="43" fontId="15" fillId="0" borderId="0" xfId="3" applyNumberFormat="1"/>
    <xf numFmtId="0" fontId="5" fillId="0" borderId="0" xfId="3" applyFont="1" applyAlignment="1">
      <alignment horizontal="left"/>
    </xf>
    <xf numFmtId="0" fontId="5" fillId="0" borderId="0" xfId="3" applyFont="1"/>
    <xf numFmtId="0" fontId="15" fillId="0" borderId="0" xfId="3" applyFill="1" applyBorder="1"/>
    <xf numFmtId="9" fontId="15" fillId="0" borderId="8" xfId="2" applyFont="1" applyBorder="1"/>
    <xf numFmtId="9" fontId="15" fillId="0" borderId="2" xfId="2" applyFont="1" applyBorder="1"/>
    <xf numFmtId="9" fontId="15" fillId="0" borderId="3" xfId="2" applyFont="1" applyBorder="1"/>
    <xf numFmtId="9" fontId="15" fillId="0" borderId="4" xfId="2" applyFont="1" applyBorder="1"/>
    <xf numFmtId="9" fontId="15" fillId="0" borderId="5" xfId="2" applyFont="1" applyBorder="1"/>
    <xf numFmtId="9" fontId="15" fillId="0" borderId="7" xfId="2" applyFont="1" applyBorder="1"/>
    <xf numFmtId="0" fontId="5" fillId="0" borderId="2" xfId="3" applyFont="1" applyBorder="1" applyAlignment="1">
      <alignment horizontal="center" wrapText="1"/>
    </xf>
    <xf numFmtId="0" fontId="15" fillId="0" borderId="24" xfId="3" applyBorder="1" applyAlignment="1">
      <alignment horizontal="right"/>
    </xf>
    <xf numFmtId="0" fontId="15" fillId="0" borderId="25" xfId="3" applyBorder="1" applyAlignment="1">
      <alignment horizontal="right"/>
    </xf>
    <xf numFmtId="0" fontId="15" fillId="0" borderId="26" xfId="3" applyBorder="1" applyAlignment="1">
      <alignment horizontal="right"/>
    </xf>
    <xf numFmtId="0" fontId="5" fillId="0" borderId="19" xfId="3" applyFont="1" applyBorder="1" applyAlignment="1">
      <alignment horizontal="right"/>
    </xf>
    <xf numFmtId="0" fontId="8" fillId="0" borderId="0" xfId="3" applyFont="1" applyBorder="1" applyAlignment="1">
      <alignment horizontal="right"/>
    </xf>
    <xf numFmtId="164" fontId="15" fillId="0" borderId="0" xfId="3" applyNumberFormat="1" applyBorder="1"/>
    <xf numFmtId="0" fontId="12" fillId="0" borderId="0" xfId="3" applyFont="1" applyFill="1" applyBorder="1"/>
    <xf numFmtId="0" fontId="12" fillId="2" borderId="27" xfId="3" applyFont="1" applyFill="1" applyBorder="1"/>
    <xf numFmtId="164" fontId="15" fillId="2" borderId="30" xfId="3" applyNumberFormat="1" applyFill="1" applyBorder="1"/>
    <xf numFmtId="164" fontId="15" fillId="2" borderId="31" xfId="3" applyNumberFormat="1" applyFill="1" applyBorder="1"/>
    <xf numFmtId="0" fontId="12" fillId="0" borderId="24" xfId="3" applyFont="1" applyBorder="1" applyAlignment="1">
      <alignment wrapText="1"/>
    </xf>
    <xf numFmtId="168" fontId="15" fillId="0" borderId="3" xfId="5" applyNumberFormat="1" applyFont="1" applyBorder="1"/>
    <xf numFmtId="168" fontId="15" fillId="0" borderId="4" xfId="5" applyNumberFormat="1" applyFont="1" applyBorder="1"/>
    <xf numFmtId="168" fontId="15" fillId="0" borderId="5" xfId="5" applyNumberFormat="1" applyFont="1" applyBorder="1"/>
    <xf numFmtId="168" fontId="15" fillId="0" borderId="7" xfId="5" applyNumberFormat="1" applyFont="1" applyBorder="1"/>
    <xf numFmtId="168" fontId="15" fillId="0" borderId="8" xfId="5" applyNumberFormat="1" applyFont="1" applyBorder="1"/>
    <xf numFmtId="168" fontId="15" fillId="0" borderId="2" xfId="5" applyNumberFormat="1" applyFont="1" applyBorder="1"/>
    <xf numFmtId="43" fontId="0" fillId="0" borderId="0" xfId="0" applyNumberFormat="1"/>
    <xf numFmtId="170" fontId="0" fillId="0" borderId="0" xfId="0" applyNumberFormat="1" applyFill="1"/>
    <xf numFmtId="16" fontId="0" fillId="0" borderId="0" xfId="0" applyNumberFormat="1" applyBorder="1"/>
    <xf numFmtId="3" fontId="0" fillId="0" borderId="0" xfId="0" applyNumberFormat="1" applyBorder="1"/>
    <xf numFmtId="0" fontId="17" fillId="0" borderId="11" xfId="0" applyFont="1" applyBorder="1" applyAlignment="1">
      <alignment horizontal="center"/>
    </xf>
    <xf numFmtId="0" fontId="40" fillId="4" borderId="0" xfId="0" applyFont="1" applyFill="1"/>
    <xf numFmtId="0" fontId="17" fillId="0" borderId="1" xfId="0" applyFont="1" applyBorder="1" applyAlignment="1">
      <alignment horizontal="center"/>
    </xf>
    <xf numFmtId="9" fontId="0" fillId="3" borderId="0" xfId="0" applyNumberFormat="1" applyFill="1"/>
    <xf numFmtId="0" fontId="17" fillId="0" borderId="23" xfId="0" applyFont="1" applyBorder="1" applyAlignment="1">
      <alignment horizontal="center"/>
    </xf>
    <xf numFmtId="0" fontId="17" fillId="0" borderId="15" xfId="0" applyFont="1" applyBorder="1" applyAlignment="1">
      <alignment horizontal="center"/>
    </xf>
    <xf numFmtId="0" fontId="17" fillId="0" borderId="22" xfId="0" applyFont="1" applyBorder="1" applyAlignment="1">
      <alignment horizontal="center"/>
    </xf>
    <xf numFmtId="44" fontId="17" fillId="0" borderId="21" xfId="1" applyFont="1" applyBorder="1" applyAlignment="1">
      <alignment horizontal="right"/>
    </xf>
    <xf numFmtId="0" fontId="0" fillId="0" borderId="21" xfId="0" applyBorder="1"/>
    <xf numFmtId="0" fontId="0" fillId="0" borderId="22" xfId="0" applyBorder="1"/>
    <xf numFmtId="44" fontId="0" fillId="0" borderId="0" xfId="2" applyNumberFormat="1" applyFont="1"/>
    <xf numFmtId="0" fontId="17" fillId="0" borderId="8" xfId="0" applyFont="1" applyBorder="1" applyAlignment="1">
      <alignment horizontal="center"/>
    </xf>
    <xf numFmtId="44" fontId="17" fillId="0" borderId="4" xfId="1" applyFont="1" applyBorder="1"/>
    <xf numFmtId="0" fontId="17" fillId="2" borderId="0" xfId="0" applyFont="1" applyFill="1"/>
    <xf numFmtId="0" fontId="23" fillId="0" borderId="0" xfId="0" applyFont="1" applyAlignment="1"/>
    <xf numFmtId="0" fontId="35" fillId="0" borderId="0" xfId="0" applyFont="1" applyAlignment="1">
      <alignment horizontal="left" vertical="center" indent="1"/>
    </xf>
    <xf numFmtId="0" fontId="37" fillId="0" borderId="0" xfId="9" applyAlignment="1">
      <alignment horizontal="left" vertical="center" indent="1"/>
    </xf>
    <xf numFmtId="0" fontId="35" fillId="0" borderId="0" xfId="0" applyFont="1" applyAlignment="1">
      <alignment horizontal="left" vertical="center" indent="2"/>
    </xf>
    <xf numFmtId="0" fontId="37" fillId="0" borderId="0" xfId="9" applyAlignment="1">
      <alignment horizontal="left" vertical="center" indent="2"/>
    </xf>
    <xf numFmtId="0" fontId="35" fillId="0" borderId="0" xfId="0" applyFont="1" applyAlignment="1">
      <alignment horizontal="left" vertical="center"/>
    </xf>
    <xf numFmtId="0" fontId="0" fillId="0" borderId="0" xfId="0" applyAlignment="1">
      <alignment horizontal="left" vertical="center"/>
    </xf>
    <xf numFmtId="0" fontId="37" fillId="0" borderId="0" xfId="9" applyAlignment="1">
      <alignment horizontal="left" vertical="center"/>
    </xf>
    <xf numFmtId="0" fontId="41" fillId="0" borderId="0" xfId="0" applyFont="1" applyAlignment="1">
      <alignment horizontal="left" vertical="center"/>
    </xf>
    <xf numFmtId="171" fontId="0" fillId="0" borderId="0" xfId="0" applyNumberFormat="1"/>
    <xf numFmtId="0" fontId="36" fillId="9" borderId="0" xfId="0" applyFont="1" applyFill="1" applyBorder="1" applyAlignment="1">
      <alignment horizontal="center" vertical="center" wrapText="1"/>
    </xf>
    <xf numFmtId="0" fontId="0" fillId="0" borderId="14" xfId="0" applyBorder="1" applyAlignment="1">
      <alignment horizontal="center"/>
    </xf>
    <xf numFmtId="165" fontId="0" fillId="4" borderId="0" xfId="1" applyNumberFormat="1" applyFont="1" applyFill="1" applyBorder="1"/>
    <xf numFmtId="0" fontId="4" fillId="0" borderId="0" xfId="3" applyFont="1"/>
    <xf numFmtId="0" fontId="17" fillId="0" borderId="1" xfId="0" applyFont="1" applyBorder="1" applyAlignment="1">
      <alignment horizontal="right"/>
    </xf>
    <xf numFmtId="43" fontId="17" fillId="0" borderId="1" xfId="5" applyFont="1" applyBorder="1" applyAlignment="1">
      <alignment horizontal="right"/>
    </xf>
    <xf numFmtId="0" fontId="4" fillId="2" borderId="9" xfId="3" applyFont="1" applyFill="1" applyBorder="1"/>
    <xf numFmtId="0" fontId="12" fillId="4" borderId="9" xfId="3" applyFont="1" applyFill="1" applyBorder="1"/>
    <xf numFmtId="0" fontId="15" fillId="4" borderId="2" xfId="3" applyFill="1" applyBorder="1"/>
    <xf numFmtId="0" fontId="15" fillId="4" borderId="19" xfId="3" applyFill="1" applyBorder="1"/>
    <xf numFmtId="0" fontId="15" fillId="4" borderId="20" xfId="3" applyFill="1" applyBorder="1"/>
    <xf numFmtId="43" fontId="15" fillId="4" borderId="0" xfId="5" applyFont="1" applyFill="1" applyBorder="1"/>
    <xf numFmtId="43" fontId="15" fillId="4" borderId="4" xfId="5" applyFont="1" applyFill="1" applyBorder="1"/>
    <xf numFmtId="43" fontId="15" fillId="4" borderId="19" xfId="5" applyFont="1" applyFill="1" applyBorder="1"/>
    <xf numFmtId="43" fontId="15" fillId="4" borderId="20" xfId="5" applyFont="1" applyFill="1" applyBorder="1"/>
    <xf numFmtId="168" fontId="15" fillId="2" borderId="0" xfId="3" applyNumberFormat="1" applyFill="1"/>
    <xf numFmtId="172" fontId="0" fillId="8" borderId="0" xfId="0" applyNumberFormat="1" applyFill="1"/>
    <xf numFmtId="44" fontId="29" fillId="0" borderId="0" xfId="0" applyNumberFormat="1" applyFont="1"/>
    <xf numFmtId="0" fontId="29" fillId="0" borderId="0" xfId="0" applyFont="1" applyFill="1"/>
    <xf numFmtId="0" fontId="0" fillId="11" borderId="0" xfId="0" applyFill="1"/>
    <xf numFmtId="0" fontId="0" fillId="3" borderId="0" xfId="0" applyNumberFormat="1" applyFill="1"/>
    <xf numFmtId="169" fontId="0" fillId="0" borderId="0" xfId="5" applyNumberFormat="1" applyFont="1" applyFill="1"/>
    <xf numFmtId="0" fontId="4" fillId="0" borderId="0" xfId="10"/>
    <xf numFmtId="0" fontId="4" fillId="13" borderId="0" xfId="10" applyFill="1"/>
    <xf numFmtId="0" fontId="0" fillId="13" borderId="0" xfId="0" applyFont="1" applyFill="1"/>
    <xf numFmtId="0" fontId="4" fillId="5" borderId="0" xfId="10" applyFill="1"/>
    <xf numFmtId="0" fontId="27" fillId="0" borderId="0" xfId="10" applyFont="1"/>
    <xf numFmtId="0" fontId="4" fillId="0" borderId="0" xfId="10" applyFill="1"/>
    <xf numFmtId="0" fontId="4" fillId="2" borderId="0" xfId="10" applyFill="1"/>
    <xf numFmtId="0" fontId="4" fillId="14" borderId="0" xfId="10" applyFill="1"/>
    <xf numFmtId="0" fontId="0" fillId="0" borderId="0" xfId="0" applyFill="1" applyAlignment="1">
      <alignment wrapText="1"/>
    </xf>
    <xf numFmtId="0" fontId="21" fillId="15" borderId="33" xfId="0" applyFont="1" applyFill="1" applyBorder="1" applyAlignment="1" applyProtection="1"/>
    <xf numFmtId="0" fontId="16" fillId="16" borderId="0" xfId="0" applyFont="1" applyFill="1" applyProtection="1"/>
    <xf numFmtId="0" fontId="16" fillId="0" borderId="0" xfId="0" applyFont="1" applyFill="1" applyProtection="1"/>
    <xf numFmtId="0" fontId="16" fillId="16" borderId="0" xfId="0" applyFont="1" applyFill="1" applyAlignment="1" applyProtection="1">
      <alignment vertical="center"/>
    </xf>
    <xf numFmtId="0" fontId="16" fillId="0" borderId="0" xfId="0" applyFont="1" applyFill="1" applyAlignment="1" applyProtection="1">
      <alignment vertical="center"/>
    </xf>
    <xf numFmtId="0" fontId="16" fillId="17" borderId="0" xfId="0" applyFont="1" applyFill="1" applyProtection="1"/>
    <xf numFmtId="0" fontId="16" fillId="0" borderId="0" xfId="0" applyFont="1" applyProtection="1"/>
    <xf numFmtId="0" fontId="42" fillId="15" borderId="33" xfId="0" applyFont="1" applyFill="1" applyBorder="1" applyAlignment="1" applyProtection="1"/>
    <xf numFmtId="0" fontId="43" fillId="0" borderId="0" xfId="0" applyFont="1" applyAlignment="1" applyProtection="1"/>
    <xf numFmtId="0" fontId="17" fillId="0" borderId="0" xfId="0" applyFont="1" applyAlignment="1" applyProtection="1"/>
    <xf numFmtId="0" fontId="16" fillId="0" borderId="0" xfId="0" applyFont="1" applyAlignment="1" applyProtection="1"/>
    <xf numFmtId="0" fontId="16" fillId="0" borderId="0" xfId="0" applyFont="1" applyFill="1" applyBorder="1" applyAlignment="1" applyProtection="1"/>
    <xf numFmtId="0" fontId="44" fillId="0" borderId="0" xfId="9" applyFont="1" applyAlignment="1" applyProtection="1">
      <alignment wrapText="1"/>
    </xf>
    <xf numFmtId="0" fontId="16" fillId="0" borderId="0" xfId="0" applyFont="1" applyBorder="1" applyProtection="1"/>
    <xf numFmtId="14" fontId="16" fillId="0" borderId="0" xfId="0" applyNumberFormat="1" applyFont="1" applyAlignment="1" applyProtection="1"/>
    <xf numFmtId="0" fontId="17" fillId="0" borderId="0" xfId="0" applyFont="1" applyProtection="1"/>
    <xf numFmtId="0" fontId="46" fillId="0" borderId="0" xfId="0" applyFont="1" applyProtection="1"/>
    <xf numFmtId="0" fontId="46" fillId="0" borderId="0" xfId="0" applyFont="1" applyAlignment="1" applyProtection="1">
      <alignment wrapText="1"/>
    </xf>
    <xf numFmtId="0" fontId="0" fillId="0" borderId="0" xfId="0" applyFont="1" applyBorder="1" applyAlignment="1" applyProtection="1">
      <alignment horizontal="left"/>
    </xf>
    <xf numFmtId="164" fontId="0" fillId="12" borderId="1" xfId="0" applyNumberFormat="1" applyFill="1" applyBorder="1" applyAlignment="1" applyProtection="1">
      <alignment horizontal="right"/>
      <protection locked="0"/>
    </xf>
    <xf numFmtId="164" fontId="0" fillId="12" borderId="1" xfId="0" applyNumberFormat="1" applyFont="1" applyFill="1" applyBorder="1" applyAlignment="1" applyProtection="1">
      <alignment horizontal="right"/>
      <protection locked="0"/>
    </xf>
    <xf numFmtId="0" fontId="0" fillId="12" borderId="1" xfId="0" applyFill="1" applyBorder="1" applyAlignment="1" applyProtection="1">
      <alignment horizontal="center"/>
      <protection locked="0"/>
    </xf>
    <xf numFmtId="164" fontId="0" fillId="12" borderId="1" xfId="0" applyNumberFormat="1" applyFill="1" applyBorder="1" applyAlignment="1" applyProtection="1">
      <protection locked="0"/>
    </xf>
    <xf numFmtId="0" fontId="18" fillId="17" borderId="19" xfId="0" applyFont="1" applyFill="1" applyBorder="1" applyAlignment="1" applyProtection="1">
      <alignment horizontal="center"/>
      <protection locked="0"/>
    </xf>
    <xf numFmtId="0" fontId="18" fillId="17" borderId="20" xfId="0" applyFont="1" applyFill="1" applyBorder="1" applyAlignment="1" applyProtection="1">
      <alignment horizontal="center"/>
      <protection locked="0"/>
    </xf>
    <xf numFmtId="0" fontId="17" fillId="17" borderId="18" xfId="0" applyFont="1" applyFill="1" applyBorder="1" applyAlignment="1">
      <alignment horizontal="left"/>
    </xf>
    <xf numFmtId="2" fontId="17" fillId="17" borderId="19" xfId="0" applyNumberFormat="1" applyFont="1" applyFill="1" applyBorder="1"/>
    <xf numFmtId="2" fontId="17" fillId="17" borderId="20" xfId="0" applyNumberFormat="1" applyFont="1" applyFill="1" applyBorder="1"/>
    <xf numFmtId="164" fontId="17" fillId="17" borderId="19" xfId="0" applyNumberFormat="1" applyFont="1" applyFill="1" applyBorder="1"/>
    <xf numFmtId="164" fontId="17" fillId="17" borderId="20" xfId="0" applyNumberFormat="1" applyFont="1" applyFill="1" applyBorder="1"/>
    <xf numFmtId="0" fontId="17" fillId="17" borderId="18" xfId="0" applyFont="1" applyFill="1" applyBorder="1"/>
    <xf numFmtId="0" fontId="17" fillId="17" borderId="19" xfId="0" applyFont="1" applyFill="1" applyBorder="1"/>
    <xf numFmtId="0" fontId="17" fillId="17" borderId="20" xfId="0" applyFont="1" applyFill="1" applyBorder="1"/>
    <xf numFmtId="44" fontId="17" fillId="17" borderId="19" xfId="1" applyFont="1" applyFill="1" applyBorder="1"/>
    <xf numFmtId="44" fontId="17" fillId="17" borderId="20" xfId="1" applyFont="1" applyFill="1" applyBorder="1"/>
    <xf numFmtId="0" fontId="17" fillId="17" borderId="27" xfId="0" applyFont="1" applyFill="1" applyBorder="1"/>
    <xf numFmtId="0" fontId="17" fillId="17" borderId="28" xfId="0" applyFont="1" applyFill="1" applyBorder="1"/>
    <xf numFmtId="0" fontId="0" fillId="12" borderId="29" xfId="0" applyFont="1" applyFill="1" applyBorder="1" applyProtection="1">
      <protection locked="0"/>
    </xf>
    <xf numFmtId="14" fontId="15" fillId="0" borderId="0" xfId="3" applyNumberFormat="1"/>
    <xf numFmtId="0" fontId="3" fillId="0" borderId="0" xfId="3" applyFont="1"/>
    <xf numFmtId="0" fontId="47" fillId="4" borderId="0" xfId="0" applyFont="1" applyFill="1" applyAlignment="1">
      <alignment wrapText="1"/>
    </xf>
    <xf numFmtId="0" fontId="0" fillId="4" borderId="0" xfId="0" applyFont="1" applyFill="1" applyAlignment="1">
      <alignment vertical="top" wrapText="1"/>
    </xf>
    <xf numFmtId="164" fontId="0" fillId="17" borderId="29" xfId="0" applyNumberFormat="1" applyFill="1" applyBorder="1"/>
    <xf numFmtId="0" fontId="0" fillId="12" borderId="32" xfId="0" applyFill="1" applyBorder="1" applyAlignment="1" applyProtection="1">
      <alignment horizontal="center"/>
      <protection locked="0"/>
    </xf>
    <xf numFmtId="44" fontId="0" fillId="8" borderId="34" xfId="1" applyFont="1" applyFill="1" applyBorder="1" applyProtection="1">
      <protection locked="0"/>
    </xf>
    <xf numFmtId="44" fontId="0" fillId="8" borderId="35" xfId="1" applyFont="1" applyFill="1" applyBorder="1" applyProtection="1">
      <protection locked="0"/>
    </xf>
    <xf numFmtId="44" fontId="0" fillId="8" borderId="36" xfId="1" applyFont="1" applyFill="1" applyBorder="1" applyProtection="1">
      <protection locked="0"/>
    </xf>
    <xf numFmtId="0" fontId="17" fillId="17" borderId="37" xfId="0" applyFont="1" applyFill="1" applyBorder="1"/>
    <xf numFmtId="0" fontId="17" fillId="17" borderId="38" xfId="0" applyFont="1" applyFill="1" applyBorder="1"/>
    <xf numFmtId="0" fontId="17" fillId="17" borderId="39" xfId="0" applyFont="1" applyFill="1" applyBorder="1"/>
    <xf numFmtId="0" fontId="48" fillId="4" borderId="0" xfId="0" applyFont="1" applyFill="1"/>
    <xf numFmtId="0" fontId="48" fillId="4" borderId="0" xfId="9" applyFont="1" applyFill="1"/>
    <xf numFmtId="0" fontId="43" fillId="4" borderId="0" xfId="0" applyFont="1" applyFill="1"/>
    <xf numFmtId="0" fontId="51" fillId="0" borderId="0" xfId="0" applyFont="1" applyAlignment="1" applyProtection="1">
      <alignment horizontal="left"/>
    </xf>
    <xf numFmtId="0" fontId="0" fillId="0" borderId="0" xfId="9" applyFont="1" applyAlignment="1" applyProtection="1">
      <alignment horizontal="right"/>
    </xf>
    <xf numFmtId="0" fontId="2" fillId="0" borderId="0" xfId="4" applyFont="1"/>
    <xf numFmtId="0" fontId="14" fillId="5" borderId="0" xfId="4" applyFill="1"/>
    <xf numFmtId="44" fontId="0" fillId="0" borderId="11" xfId="1" applyFont="1" applyFill="1" applyBorder="1" applyAlignment="1">
      <alignment horizontal="right"/>
    </xf>
    <xf numFmtId="0" fontId="1" fillId="0" borderId="0" xfId="3" applyFont="1"/>
    <xf numFmtId="43" fontId="15" fillId="2" borderId="0" xfId="5" applyFont="1" applyFill="1"/>
    <xf numFmtId="0" fontId="52" fillId="9" borderId="40" xfId="0" applyFont="1" applyFill="1" applyBorder="1" applyAlignment="1">
      <alignment horizontal="center" vertical="center" wrapText="1"/>
    </xf>
    <xf numFmtId="16" fontId="52" fillId="9" borderId="40" xfId="0" applyNumberFormat="1" applyFont="1" applyFill="1" applyBorder="1" applyAlignment="1">
      <alignment horizontal="center" vertical="center" wrapText="1"/>
    </xf>
    <xf numFmtId="0" fontId="35" fillId="9" borderId="40" xfId="0" applyFont="1" applyFill="1" applyBorder="1" applyAlignment="1">
      <alignment vertical="top" wrapText="1"/>
    </xf>
    <xf numFmtId="164" fontId="0" fillId="0" borderId="1" xfId="0" applyNumberFormat="1" applyFill="1" applyBorder="1" applyProtection="1"/>
    <xf numFmtId="0" fontId="42" fillId="15" borderId="33" xfId="0" applyFont="1" applyFill="1" applyBorder="1" applyAlignment="1" applyProtection="1">
      <alignment horizontal="center"/>
    </xf>
    <xf numFmtId="0" fontId="0" fillId="0" borderId="0" xfId="0" applyAlignment="1">
      <alignment horizontal="center"/>
    </xf>
    <xf numFmtId="0" fontId="0" fillId="0" borderId="21" xfId="0" applyFont="1" applyBorder="1" applyAlignment="1">
      <alignment horizontal="center"/>
    </xf>
    <xf numFmtId="0" fontId="0" fillId="0" borderId="23" xfId="0" applyFont="1" applyBorder="1" applyAlignment="1">
      <alignment horizontal="center"/>
    </xf>
    <xf numFmtId="0" fontId="0" fillId="0" borderId="0" xfId="0" applyAlignment="1" applyProtection="1">
      <alignment horizontal="left"/>
    </xf>
    <xf numFmtId="0" fontId="25" fillId="0" borderId="0" xfId="0" applyFont="1" applyAlignment="1" applyProtection="1">
      <alignment horizontal="left"/>
    </xf>
    <xf numFmtId="0" fontId="23" fillId="0" borderId="0" xfId="0" applyFont="1" applyBorder="1" applyAlignment="1" applyProtection="1">
      <alignment horizontal="left"/>
    </xf>
    <xf numFmtId="0" fontId="0" fillId="0" borderId="0" xfId="0" applyFont="1" applyProtection="1"/>
    <xf numFmtId="0" fontId="0" fillId="0" borderId="0" xfId="0" applyFont="1" applyFill="1" applyProtection="1"/>
    <xf numFmtId="0" fontId="0" fillId="0" borderId="0" xfId="0" applyFont="1" applyFill="1" applyBorder="1" applyProtection="1"/>
    <xf numFmtId="0" fontId="0" fillId="12" borderId="32" xfId="0" applyFont="1" applyFill="1" applyBorder="1" applyProtection="1">
      <protection locked="0"/>
    </xf>
    <xf numFmtId="0" fontId="0" fillId="0" borderId="0" xfId="0" applyFont="1" applyFill="1" applyBorder="1" applyProtection="1">
      <protection locked="0"/>
    </xf>
    <xf numFmtId="43" fontId="0" fillId="0" borderId="0" xfId="5" applyFont="1" applyBorder="1"/>
    <xf numFmtId="43" fontId="0" fillId="0" borderId="0" xfId="5" applyFont="1" applyFill="1" applyBorder="1"/>
    <xf numFmtId="0" fontId="0" fillId="0" borderId="0" xfId="0" applyFill="1" applyBorder="1"/>
    <xf numFmtId="0" fontId="0" fillId="0" borderId="0" xfId="0" applyBorder="1"/>
    <xf numFmtId="0" fontId="17" fillId="18" borderId="3" xfId="0" applyNumberFormat="1" applyFont="1" applyFill="1" applyBorder="1"/>
    <xf numFmtId="0" fontId="17" fillId="18" borderId="3" xfId="0" quotePrefix="1" applyNumberFormat="1" applyFont="1" applyFill="1" applyBorder="1"/>
    <xf numFmtId="0" fontId="17" fillId="18" borderId="25" xfId="0" applyNumberFormat="1" applyFont="1" applyFill="1" applyBorder="1"/>
    <xf numFmtId="173" fontId="0" fillId="0" borderId="0" xfId="5" applyNumberFormat="1" applyFont="1" applyBorder="1"/>
    <xf numFmtId="0" fontId="0" fillId="0" borderId="0" xfId="9" applyFont="1"/>
    <xf numFmtId="0" fontId="0" fillId="0" borderId="47" xfId="0" applyBorder="1"/>
    <xf numFmtId="0" fontId="37" fillId="0" borderId="0" xfId="9" applyAlignment="1">
      <alignment horizontal="left" vertical="center" indent="3"/>
    </xf>
    <xf numFmtId="0" fontId="55" fillId="0" borderId="0" xfId="0" applyFont="1" applyAlignment="1">
      <alignment horizontal="left" vertical="center" indent="1"/>
    </xf>
    <xf numFmtId="0" fontId="55" fillId="0" borderId="0" xfId="0" applyFont="1" applyAlignment="1">
      <alignment horizontal="left" vertical="center" indent="2"/>
    </xf>
    <xf numFmtId="0" fontId="55" fillId="0" borderId="0" xfId="0" applyFont="1" applyAlignment="1">
      <alignment horizontal="left" vertical="center" indent="3"/>
    </xf>
    <xf numFmtId="0" fontId="55" fillId="0" borderId="0" xfId="0" applyFont="1" applyAlignment="1">
      <alignment horizontal="left" vertical="center" indent="4"/>
    </xf>
    <xf numFmtId="0" fontId="55" fillId="0" borderId="0" xfId="0" applyFont="1" applyAlignment="1">
      <alignment horizontal="center" vertical="center"/>
    </xf>
    <xf numFmtId="0" fontId="37" fillId="0" borderId="0" xfId="9" applyAlignment="1">
      <alignment horizontal="center" vertical="center"/>
    </xf>
    <xf numFmtId="0" fontId="37" fillId="0" borderId="0" xfId="9" applyAlignment="1">
      <alignment horizontal="left" vertical="center" indent="4"/>
    </xf>
    <xf numFmtId="0" fontId="55" fillId="0" borderId="47" xfId="0" applyFont="1" applyBorder="1" applyAlignment="1">
      <alignment horizontal="left" vertical="center" indent="3"/>
    </xf>
    <xf numFmtId="0" fontId="55" fillId="0" borderId="47" xfId="0" applyFont="1" applyBorder="1" applyAlignment="1">
      <alignment horizontal="left" vertical="center" indent="4"/>
    </xf>
    <xf numFmtId="0" fontId="0" fillId="0" borderId="0" xfId="0" applyFont="1" applyAlignment="1">
      <alignment vertical="top" wrapText="1"/>
    </xf>
    <xf numFmtId="0" fontId="0" fillId="0" borderId="12" xfId="0" applyBorder="1"/>
    <xf numFmtId="0" fontId="17" fillId="17" borderId="10" xfId="0" applyFont="1" applyFill="1" applyBorder="1"/>
    <xf numFmtId="0" fontId="17" fillId="0" borderId="17" xfId="0" applyFont="1" applyBorder="1" applyAlignment="1">
      <alignment horizontal="center"/>
    </xf>
    <xf numFmtId="0" fontId="17" fillId="0" borderId="14" xfId="0" applyFont="1" applyBorder="1" applyAlignment="1">
      <alignment horizontal="center"/>
    </xf>
    <xf numFmtId="9" fontId="0" fillId="0" borderId="12" xfId="2" applyFont="1" applyBorder="1" applyAlignment="1">
      <alignment horizontal="right"/>
    </xf>
    <xf numFmtId="9" fontId="0" fillId="0" borderId="17" xfId="2" applyFont="1" applyBorder="1" applyAlignment="1">
      <alignment horizontal="right"/>
    </xf>
    <xf numFmtId="9" fontId="0" fillId="0" borderId="12" xfId="1" applyNumberFormat="1" applyFont="1" applyFill="1" applyBorder="1" applyAlignment="1">
      <alignment horizontal="right"/>
    </xf>
    <xf numFmtId="9" fontId="0" fillId="0" borderId="17" xfId="1" applyNumberFormat="1" applyFont="1" applyFill="1" applyBorder="1" applyAlignment="1">
      <alignment horizontal="right"/>
    </xf>
    <xf numFmtId="9" fontId="0" fillId="0" borderId="0" xfId="5" applyNumberFormat="1" applyFont="1"/>
    <xf numFmtId="0" fontId="0" fillId="0" borderId="0"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2" fontId="16" fillId="12" borderId="1" xfId="0" applyNumberFormat="1" applyFont="1" applyFill="1" applyBorder="1" applyProtection="1">
      <protection locked="0"/>
    </xf>
    <xf numFmtId="0" fontId="17" fillId="16" borderId="0" xfId="0" applyFont="1" applyFill="1" applyProtection="1"/>
    <xf numFmtId="0" fontId="17" fillId="0" borderId="0" xfId="0" applyFont="1" applyFill="1" applyProtection="1"/>
    <xf numFmtId="0" fontId="38" fillId="0" borderId="0" xfId="0" applyFont="1" applyFill="1"/>
    <xf numFmtId="44" fontId="38" fillId="0" borderId="0" xfId="0" applyNumberFormat="1" applyFont="1"/>
    <xf numFmtId="0" fontId="17" fillId="17" borderId="0" xfId="0" applyFont="1" applyFill="1" applyProtection="1"/>
    <xf numFmtId="165" fontId="0" fillId="0" borderId="0" xfId="1" applyNumberFormat="1" applyFont="1"/>
    <xf numFmtId="9" fontId="16" fillId="0" borderId="12" xfId="1" applyNumberFormat="1" applyFont="1" applyFill="1" applyBorder="1" applyAlignment="1">
      <alignment horizontal="right"/>
    </xf>
    <xf numFmtId="0" fontId="0" fillId="16" borderId="0" xfId="0" applyFont="1" applyFill="1" applyProtection="1"/>
    <xf numFmtId="44" fontId="17" fillId="0" borderId="0" xfId="1" applyFont="1" applyBorder="1" applyAlignment="1">
      <alignment horizontal="right"/>
    </xf>
    <xf numFmtId="0" fontId="0" fillId="4" borderId="0" xfId="0" applyNumberFormat="1" applyFill="1"/>
    <xf numFmtId="0" fontId="17" fillId="0" borderId="21" xfId="0" applyFont="1" applyBorder="1"/>
    <xf numFmtId="9" fontId="0" fillId="0" borderId="21" xfId="0" applyNumberFormat="1" applyBorder="1" applyAlignment="1">
      <alignment horizontal="right"/>
    </xf>
    <xf numFmtId="0" fontId="29" fillId="0" borderId="0" xfId="0" applyFont="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21" xfId="0" applyFill="1" applyBorder="1"/>
    <xf numFmtId="174" fontId="0" fillId="0" borderId="11" xfId="1" applyNumberFormat="1" applyFont="1" applyFill="1" applyBorder="1" applyAlignment="1">
      <alignment horizontal="right"/>
    </xf>
    <xf numFmtId="174" fontId="0" fillId="0" borderId="15" xfId="1" applyNumberFormat="1" applyFont="1" applyFill="1" applyBorder="1" applyAlignment="1">
      <alignment horizontal="right"/>
    </xf>
    <xf numFmtId="174" fontId="17" fillId="0" borderId="11" xfId="1" applyNumberFormat="1" applyFont="1" applyFill="1" applyBorder="1" applyAlignment="1">
      <alignment horizontal="right"/>
    </xf>
    <xf numFmtId="174" fontId="17" fillId="0" borderId="15" xfId="1" applyNumberFormat="1" applyFont="1" applyFill="1" applyBorder="1" applyAlignment="1">
      <alignment horizontal="right"/>
    </xf>
    <xf numFmtId="0" fontId="29" fillId="0" borderId="23" xfId="0" applyFont="1" applyBorder="1"/>
    <xf numFmtId="174" fontId="17" fillId="0" borderId="21" xfId="1" applyNumberFormat="1" applyFont="1" applyFill="1" applyBorder="1" applyAlignment="1">
      <alignment horizontal="right"/>
    </xf>
    <xf numFmtId="0" fontId="29" fillId="0" borderId="13" xfId="0" applyFont="1" applyBorder="1"/>
    <xf numFmtId="0" fontId="29" fillId="0" borderId="0" xfId="0" applyFont="1" applyBorder="1"/>
    <xf numFmtId="9" fontId="0" fillId="0" borderId="21" xfId="2" applyFont="1" applyBorder="1" applyAlignment="1">
      <alignment horizontal="right"/>
    </xf>
    <xf numFmtId="0" fontId="29" fillId="0" borderId="21" xfId="0" applyFont="1" applyBorder="1"/>
    <xf numFmtId="9" fontId="0" fillId="0" borderId="22" xfId="2" applyFont="1" applyBorder="1" applyAlignment="1">
      <alignment horizontal="right"/>
    </xf>
    <xf numFmtId="0" fontId="56" fillId="16" borderId="0" xfId="0" applyFont="1" applyFill="1" applyProtection="1"/>
    <xf numFmtId="0" fontId="56" fillId="0" borderId="0" xfId="0" applyFont="1" applyFill="1" applyProtection="1"/>
    <xf numFmtId="0" fontId="56" fillId="0" borderId="0" xfId="0" applyFont="1"/>
    <xf numFmtId="174" fontId="0" fillId="0" borderId="0" xfId="1" applyNumberFormat="1" applyFont="1" applyFill="1" applyBorder="1" applyAlignment="1">
      <alignment horizontal="right"/>
    </xf>
    <xf numFmtId="0" fontId="17" fillId="0" borderId="21" xfId="0" applyFont="1" applyFill="1" applyBorder="1"/>
    <xf numFmtId="0" fontId="17" fillId="0" borderId="11" xfId="0" applyFont="1" applyBorder="1" applyAlignment="1">
      <alignment horizontal="left"/>
    </xf>
    <xf numFmtId="0" fontId="17" fillId="0" borderId="21" xfId="0" applyFont="1" applyBorder="1" applyAlignment="1">
      <alignment horizontal="left"/>
    </xf>
    <xf numFmtId="0" fontId="0" fillId="0" borderId="11" xfId="0" applyFont="1" applyBorder="1" applyAlignment="1">
      <alignment horizontal="center"/>
    </xf>
    <xf numFmtId="44" fontId="17" fillId="0" borderId="23" xfId="1" applyFont="1" applyBorder="1"/>
    <xf numFmtId="44" fontId="17" fillId="0" borderId="11" xfId="1" applyFont="1" applyBorder="1"/>
    <xf numFmtId="9" fontId="17" fillId="0" borderId="11" xfId="2" applyFont="1" applyFill="1" applyBorder="1" applyAlignment="1">
      <alignment horizontal="right"/>
    </xf>
    <xf numFmtId="174" fontId="0" fillId="0" borderId="16" xfId="1" applyNumberFormat="1" applyFont="1" applyFill="1" applyBorder="1" applyAlignment="1">
      <alignment horizontal="right"/>
    </xf>
    <xf numFmtId="0" fontId="56" fillId="0" borderId="13" xfId="0" applyFont="1" applyFill="1" applyBorder="1" applyAlignment="1">
      <alignment horizontal="left"/>
    </xf>
    <xf numFmtId="0" fontId="56" fillId="0" borderId="15" xfId="0" applyFont="1" applyFill="1" applyBorder="1" applyAlignment="1">
      <alignment horizontal="left"/>
    </xf>
    <xf numFmtId="0" fontId="56" fillId="0" borderId="15" xfId="0" applyFont="1" applyBorder="1" applyAlignment="1">
      <alignment horizontal="left"/>
    </xf>
    <xf numFmtId="0" fontId="56" fillId="0" borderId="13" xfId="0" applyFont="1" applyFill="1" applyBorder="1" applyAlignment="1"/>
    <xf numFmtId="0" fontId="56" fillId="0" borderId="10" xfId="0" applyFont="1" applyFill="1" applyBorder="1" applyAlignment="1">
      <alignment horizontal="right"/>
    </xf>
    <xf numFmtId="0" fontId="56" fillId="0" borderId="11" xfId="0" applyFont="1" applyFill="1" applyBorder="1" applyAlignment="1"/>
    <xf numFmtId="0" fontId="56" fillId="0" borderId="11" xfId="0" applyFont="1" applyFill="1" applyBorder="1" applyAlignment="1">
      <alignment horizontal="left"/>
    </xf>
    <xf numFmtId="0" fontId="56" fillId="0" borderId="11" xfId="0" applyFont="1" applyBorder="1"/>
    <xf numFmtId="0" fontId="56" fillId="0" borderId="11" xfId="0" applyFont="1" applyBorder="1" applyAlignment="1"/>
    <xf numFmtId="0" fontId="56" fillId="0" borderId="14" xfId="0" applyFont="1" applyBorder="1"/>
    <xf numFmtId="0" fontId="56" fillId="0" borderId="12" xfId="0" applyFont="1" applyBorder="1"/>
    <xf numFmtId="0" fontId="56" fillId="0" borderId="17" xfId="0" applyFont="1" applyBorder="1"/>
    <xf numFmtId="9" fontId="56" fillId="0" borderId="23" xfId="2" applyFont="1" applyFill="1" applyBorder="1" applyAlignment="1"/>
    <xf numFmtId="9" fontId="0" fillId="0" borderId="21" xfId="2" applyFont="1" applyFill="1" applyBorder="1" applyAlignment="1">
      <alignment horizontal="right"/>
    </xf>
    <xf numFmtId="9" fontId="0" fillId="0" borderId="22" xfId="2" applyFont="1" applyFill="1" applyBorder="1" applyAlignment="1">
      <alignment horizontal="right"/>
    </xf>
    <xf numFmtId="9" fontId="17" fillId="0" borderId="21" xfId="2" applyFont="1" applyFill="1" applyBorder="1" applyAlignment="1">
      <alignment horizontal="right"/>
    </xf>
    <xf numFmtId="9" fontId="17" fillId="0" borderId="22" xfId="2" applyFont="1" applyFill="1" applyBorder="1" applyAlignment="1">
      <alignment horizontal="right"/>
    </xf>
    <xf numFmtId="44" fontId="17" fillId="0" borderId="11" xfId="1" applyFont="1" applyBorder="1" applyAlignment="1">
      <alignment horizontal="right"/>
    </xf>
    <xf numFmtId="0" fontId="28" fillId="0" borderId="0" xfId="0" applyFont="1" applyBorder="1"/>
    <xf numFmtId="174" fontId="28" fillId="0" borderId="0" xfId="0" applyNumberFormat="1" applyFont="1" applyBorder="1"/>
    <xf numFmtId="9" fontId="57" fillId="0" borderId="0" xfId="2" applyFont="1" applyBorder="1" applyAlignment="1">
      <alignment horizontal="right"/>
    </xf>
    <xf numFmtId="0" fontId="57" fillId="0" borderId="0" xfId="0" applyFont="1" applyBorder="1"/>
    <xf numFmtId="0" fontId="29" fillId="0" borderId="11" xfId="0" applyFont="1" applyBorder="1" applyAlignment="1">
      <alignment horizontal="center"/>
    </xf>
    <xf numFmtId="44" fontId="38" fillId="0" borderId="11" xfId="1" applyFont="1" applyBorder="1" applyAlignment="1">
      <alignment horizontal="right"/>
    </xf>
    <xf numFmtId="174" fontId="0" fillId="0" borderId="11" xfId="1" applyNumberFormat="1" applyFont="1" applyFill="1" applyBorder="1" applyAlignment="1">
      <alignment horizontal="left"/>
    </xf>
    <xf numFmtId="0" fontId="0" fillId="0" borderId="11" xfId="0" applyFont="1" applyBorder="1" applyAlignment="1">
      <alignment horizontal="right"/>
    </xf>
    <xf numFmtId="0" fontId="17" fillId="17" borderId="13" xfId="0" applyFont="1" applyFill="1" applyBorder="1"/>
    <xf numFmtId="0" fontId="0" fillId="0" borderId="15" xfId="0" applyFont="1" applyBorder="1" applyAlignment="1">
      <alignment horizontal="right"/>
    </xf>
    <xf numFmtId="0" fontId="17" fillId="0" borderId="23" xfId="0" applyFont="1" applyBorder="1"/>
    <xf numFmtId="0" fontId="56" fillId="0" borderId="0" xfId="0" applyFont="1" applyBorder="1"/>
    <xf numFmtId="174" fontId="56" fillId="0" borderId="0" xfId="0" applyNumberFormat="1" applyFont="1" applyBorder="1"/>
    <xf numFmtId="9" fontId="58" fillId="0" borderId="0" xfId="2" applyFont="1" applyBorder="1" applyAlignment="1">
      <alignment horizontal="right"/>
    </xf>
    <xf numFmtId="9" fontId="56" fillId="0" borderId="0" xfId="2" applyFont="1" applyBorder="1"/>
    <xf numFmtId="9" fontId="56" fillId="0" borderId="0" xfId="0" applyNumberFormat="1" applyFont="1"/>
    <xf numFmtId="174" fontId="58" fillId="0" borderId="0" xfId="2" applyNumberFormat="1" applyFont="1" applyBorder="1" applyAlignment="1">
      <alignment horizontal="right"/>
    </xf>
    <xf numFmtId="9" fontId="28" fillId="0" borderId="0" xfId="2" applyFont="1" applyBorder="1"/>
    <xf numFmtId="9" fontId="28" fillId="0" borderId="0" xfId="0" applyNumberFormat="1" applyFont="1"/>
    <xf numFmtId="174" fontId="57" fillId="0" borderId="0" xfId="2" applyNumberFormat="1" applyFont="1" applyBorder="1" applyAlignment="1">
      <alignment horizontal="right"/>
    </xf>
    <xf numFmtId="9" fontId="57" fillId="0" borderId="0" xfId="2" applyFont="1" applyBorder="1"/>
    <xf numFmtId="0" fontId="57" fillId="0" borderId="0" xfId="0" applyFont="1"/>
    <xf numFmtId="44" fontId="57" fillId="0" borderId="0" xfId="0" applyNumberFormat="1" applyFont="1" applyBorder="1"/>
    <xf numFmtId="44" fontId="28" fillId="0" borderId="0" xfId="0" applyNumberFormat="1" applyFont="1" applyBorder="1"/>
    <xf numFmtId="0" fontId="59" fillId="15" borderId="33" xfId="0" applyFont="1" applyFill="1" applyBorder="1" applyAlignment="1" applyProtection="1"/>
    <xf numFmtId="0" fontId="58" fillId="0" borderId="0" xfId="0" applyFont="1"/>
    <xf numFmtId="44" fontId="57" fillId="0" borderId="0" xfId="1" applyFont="1" applyBorder="1" applyAlignment="1">
      <alignment horizontal="right"/>
    </xf>
    <xf numFmtId="166" fontId="57" fillId="0" borderId="0" xfId="2" applyNumberFormat="1" applyFont="1" applyBorder="1" applyAlignment="1">
      <alignment horizontal="right"/>
    </xf>
    <xf numFmtId="166" fontId="28" fillId="0" borderId="0" xfId="2" applyNumberFormat="1" applyFont="1" applyBorder="1"/>
    <xf numFmtId="166" fontId="57" fillId="0" borderId="0" xfId="1" applyNumberFormat="1" applyFont="1" applyBorder="1" applyAlignment="1">
      <alignment horizontal="right"/>
    </xf>
    <xf numFmtId="174" fontId="57" fillId="0" borderId="0" xfId="1" applyNumberFormat="1" applyFont="1" applyBorder="1" applyAlignment="1">
      <alignment horizontal="right"/>
    </xf>
    <xf numFmtId="9" fontId="57" fillId="0" borderId="0" xfId="0" applyNumberFormat="1" applyFont="1" applyBorder="1"/>
    <xf numFmtId="9" fontId="28" fillId="0" borderId="0" xfId="0" applyNumberFormat="1" applyFont="1" applyBorder="1"/>
    <xf numFmtId="44" fontId="28" fillId="0" borderId="0" xfId="1" applyFont="1" applyBorder="1" applyAlignment="1">
      <alignment horizontal="right"/>
    </xf>
    <xf numFmtId="9" fontId="28" fillId="0" borderId="0" xfId="2" applyFont="1" applyBorder="1" applyAlignment="1">
      <alignment horizontal="right"/>
    </xf>
    <xf numFmtId="0" fontId="12" fillId="0" borderId="9" xfId="3" applyFont="1" applyBorder="1" applyAlignment="1">
      <alignment horizontal="center" wrapText="1"/>
    </xf>
    <xf numFmtId="0" fontId="12" fillId="0" borderId="2" xfId="3" applyFont="1" applyBorder="1" applyAlignment="1">
      <alignment horizontal="center" wrapText="1"/>
    </xf>
    <xf numFmtId="0" fontId="12" fillId="0" borderId="8" xfId="3" applyFont="1" applyBorder="1" applyAlignment="1">
      <alignment horizontal="center" wrapText="1"/>
    </xf>
    <xf numFmtId="0" fontId="15" fillId="0" borderId="5" xfId="3" applyBorder="1" applyAlignment="1">
      <alignment horizontal="center"/>
    </xf>
    <xf numFmtId="0" fontId="15" fillId="0" borderId="7" xfId="3" applyBorder="1" applyAlignment="1">
      <alignment horizontal="center"/>
    </xf>
    <xf numFmtId="0" fontId="15" fillId="0" borderId="0" xfId="3" applyBorder="1" applyAlignment="1">
      <alignment horizontal="center"/>
    </xf>
    <xf numFmtId="0" fontId="15" fillId="0" borderId="0" xfId="3" applyAlignment="1">
      <alignment horizontal="center"/>
    </xf>
    <xf numFmtId="0" fontId="35" fillId="10" borderId="41" xfId="0" applyFont="1" applyFill="1" applyBorder="1" applyAlignment="1">
      <alignment horizontal="left" vertical="center" wrapText="1" indent="1"/>
    </xf>
    <xf numFmtId="0" fontId="35" fillId="10" borderId="42" xfId="0" applyFont="1" applyFill="1" applyBorder="1" applyAlignment="1">
      <alignment horizontal="left" vertical="center" wrapText="1" indent="1"/>
    </xf>
    <xf numFmtId="0" fontId="35" fillId="10" borderId="43" xfId="0" applyFont="1" applyFill="1" applyBorder="1" applyAlignment="1">
      <alignment horizontal="left" vertical="center" wrapText="1" indent="1"/>
    </xf>
    <xf numFmtId="0" fontId="37" fillId="10" borderId="44" xfId="9" applyFill="1" applyBorder="1" applyAlignment="1">
      <alignment horizontal="left" vertical="center" wrapText="1" indent="1"/>
    </xf>
    <xf numFmtId="0" fontId="37" fillId="10" borderId="45" xfId="9" applyFill="1" applyBorder="1" applyAlignment="1">
      <alignment horizontal="left" vertical="center" wrapText="1" indent="1"/>
    </xf>
    <xf numFmtId="0" fontId="37" fillId="10" borderId="46" xfId="9" applyFill="1" applyBorder="1" applyAlignment="1">
      <alignment horizontal="left" vertical="center" wrapText="1" indent="1"/>
    </xf>
    <xf numFmtId="0" fontId="0" fillId="0" borderId="0" xfId="0" applyBorder="1" applyAlignment="1">
      <alignment horizontal="center"/>
    </xf>
    <xf numFmtId="0" fontId="49" fillId="17" borderId="19" xfId="0" applyFont="1" applyFill="1" applyBorder="1" applyAlignment="1">
      <alignment horizontal="center" vertical="top" wrapText="1"/>
    </xf>
    <xf numFmtId="0" fontId="0" fillId="0" borderId="0" xfId="9" applyFont="1"/>
    <xf numFmtId="0" fontId="16" fillId="0" borderId="0" xfId="9" applyFont="1"/>
    <xf numFmtId="14" fontId="0" fillId="0" borderId="0" xfId="0" applyNumberFormat="1" applyFont="1" applyAlignment="1" applyProtection="1">
      <alignment horizontal="left"/>
    </xf>
    <xf numFmtId="14" fontId="16" fillId="0" borderId="0" xfId="0" applyNumberFormat="1" applyFont="1" applyAlignment="1" applyProtection="1">
      <alignment horizontal="left"/>
    </xf>
    <xf numFmtId="0" fontId="46" fillId="0" borderId="0" xfId="0" applyFont="1" applyAlignment="1" applyProtection="1">
      <alignment horizontal="left" wrapText="1"/>
    </xf>
    <xf numFmtId="0" fontId="0" fillId="4" borderId="0" xfId="0" applyFont="1" applyFill="1" applyAlignment="1">
      <alignment horizontal="left" vertical="top" wrapText="1"/>
    </xf>
    <xf numFmtId="0" fontId="0" fillId="0" borderId="0" xfId="9" applyFont="1" applyAlignment="1" applyProtection="1">
      <alignment horizontal="left"/>
    </xf>
    <xf numFmtId="0" fontId="17" fillId="0" borderId="1" xfId="0" applyFont="1" applyBorder="1" applyAlignment="1">
      <alignment horizontal="center"/>
    </xf>
    <xf numFmtId="0" fontId="0" fillId="0" borderId="0" xfId="0" applyFont="1" applyAlignment="1">
      <alignment horizontal="left" vertical="top" wrapText="1"/>
    </xf>
    <xf numFmtId="0" fontId="23" fillId="0" borderId="0" xfId="0" applyFont="1" applyAlignment="1">
      <alignment horizontal="center"/>
    </xf>
    <xf numFmtId="44" fontId="17" fillId="0" borderId="0" xfId="1" applyFont="1" applyBorder="1" applyAlignment="1">
      <alignment horizontal="center"/>
    </xf>
    <xf numFmtId="44" fontId="17" fillId="0" borderId="4" xfId="1" applyFont="1" applyBorder="1" applyAlignment="1">
      <alignment horizontal="center"/>
    </xf>
    <xf numFmtId="0" fontId="0" fillId="12" borderId="1" xfId="0" applyFont="1" applyFill="1" applyBorder="1" applyAlignment="1" applyProtection="1">
      <alignment horizontal="left"/>
      <protection locked="0"/>
    </xf>
    <xf numFmtId="0" fontId="17" fillId="12" borderId="1" xfId="0" applyFont="1" applyFill="1" applyBorder="1" applyAlignment="1" applyProtection="1">
      <alignment horizontal="left"/>
      <protection locked="0"/>
    </xf>
    <xf numFmtId="0" fontId="16" fillId="12" borderId="1" xfId="0" applyFont="1" applyFill="1" applyBorder="1" applyAlignment="1" applyProtection="1">
      <alignment horizontal="center"/>
      <protection locked="0"/>
    </xf>
    <xf numFmtId="2" fontId="18" fillId="12" borderId="18" xfId="0" applyNumberFormat="1" applyFont="1" applyFill="1" applyBorder="1" applyAlignment="1" applyProtection="1">
      <alignment horizontal="center"/>
      <protection locked="0"/>
    </xf>
    <xf numFmtId="2" fontId="18" fillId="12" borderId="20" xfId="0" applyNumberFormat="1" applyFont="1" applyFill="1" applyBorder="1" applyAlignment="1" applyProtection="1">
      <alignment horizontal="center"/>
      <protection locked="0"/>
    </xf>
    <xf numFmtId="0" fontId="17" fillId="0" borderId="0"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4"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23" fillId="0" borderId="0" xfId="0" applyFont="1" applyAlignment="1" applyProtection="1">
      <alignment horizontal="center"/>
    </xf>
    <xf numFmtId="0" fontId="60" fillId="0" borderId="0" xfId="0" applyFont="1" applyAlignment="1">
      <alignment horizontal="left" vertical="center" indent="3"/>
    </xf>
    <xf numFmtId="0" fontId="62" fillId="9" borderId="40" xfId="0" applyFont="1" applyFill="1" applyBorder="1" applyAlignment="1">
      <alignment horizontal="center" vertical="center" wrapText="1"/>
    </xf>
    <xf numFmtId="16" fontId="62" fillId="9" borderId="40" xfId="0" applyNumberFormat="1" applyFont="1" applyFill="1" applyBorder="1" applyAlignment="1">
      <alignment horizontal="center" vertical="center" wrapText="1"/>
    </xf>
    <xf numFmtId="0" fontId="60" fillId="9" borderId="40" xfId="0" applyFont="1" applyFill="1" applyBorder="1" applyAlignment="1">
      <alignment vertical="top" wrapText="1"/>
    </xf>
    <xf numFmtId="3" fontId="60" fillId="9" borderId="40" xfId="0" applyNumberFormat="1" applyFont="1" applyFill="1" applyBorder="1" applyAlignment="1">
      <alignment horizontal="right" vertical="top" wrapText="1"/>
    </xf>
    <xf numFmtId="0" fontId="60" fillId="9" borderId="40" xfId="0" applyFont="1" applyFill="1" applyBorder="1" applyAlignment="1">
      <alignment horizontal="right" vertical="top" wrapText="1"/>
    </xf>
    <xf numFmtId="0" fontId="63" fillId="0" borderId="0" xfId="0" applyFont="1" applyAlignment="1">
      <alignment horizontal="left" vertical="center"/>
    </xf>
    <xf numFmtId="0" fontId="64" fillId="0" borderId="47" xfId="0" applyFont="1" applyBorder="1" applyAlignment="1">
      <alignment horizontal="left" vertical="center"/>
    </xf>
  </cellXfs>
  <cellStyles count="13">
    <cellStyle name="Comma" xfId="5" builtinId="3"/>
    <cellStyle name="Currency" xfId="1" builtinId="4"/>
    <cellStyle name="Hyperlink" xfId="9" builtinId="8"/>
    <cellStyle name="Hyperlink 2" xfId="12"/>
    <cellStyle name="Hyperlink 3" xfId="11"/>
    <cellStyle name="Normal" xfId="0" builtinId="0"/>
    <cellStyle name="Normal 2" xfId="3"/>
    <cellStyle name="Normal 2 2" xfId="7"/>
    <cellStyle name="Normal 3" xfId="4"/>
    <cellStyle name="Normal 4" xfId="8"/>
    <cellStyle name="Normal 5" xfId="6"/>
    <cellStyle name="Normal 6" xfId="10"/>
    <cellStyle name="Percent" xfId="2" builtinId="5"/>
  </cellStyles>
  <dxfs count="173">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3.xml"/><Relationship Id="rId26"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hartsheet" Target="chartsheets/sheet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8.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hartsheet" Target="chartsheets/sheet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16.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hartsheet" Target="chartsheets/sheet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7.xml"/><Relationship Id="rId27" Type="http://schemas.openxmlformats.org/officeDocument/2006/relationships/theme" Target="theme/theme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'corn yields'!$D$27</c:f>
              <c:strCache>
                <c:ptCount val="1"/>
                <c:pt idx="0">
                  <c:v>Higher</c:v>
                </c:pt>
              </c:strCache>
            </c:strRef>
          </c:tx>
          <c:spPr>
            <a:ln w="28575" cap="rnd">
              <a:solidFill>
                <a:schemeClr val="accent1"/>
              </a:solidFill>
              <a:round/>
            </a:ln>
            <a:effectLst/>
          </c:spPr>
          <c:marker>
            <c:symbol val="none"/>
          </c:marker>
          <c:cat>
            <c:numRef>
              <c:f>'corn yields'!$A$28:$A$37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'corn yields'!$D$28:$D$37</c:f>
              <c:numCache>
                <c:formatCode>_(* #,##0.00_);_(* \(#,##0.00\);_(* "-"??_);_(@_)</c:formatCode>
                <c:ptCount val="10"/>
                <c:pt idx="0">
                  <c:v>184</c:v>
                </c:pt>
                <c:pt idx="1">
                  <c:v>162</c:v>
                </c:pt>
                <c:pt idx="2">
                  <c:v>182</c:v>
                </c:pt>
                <c:pt idx="3">
                  <c:v>147</c:v>
                </c:pt>
                <c:pt idx="4">
                  <c:v>154</c:v>
                </c:pt>
                <c:pt idx="5">
                  <c:v>172.7</c:v>
                </c:pt>
                <c:pt idx="6">
                  <c:v>175.2</c:v>
                </c:pt>
                <c:pt idx="7">
                  <c:v>177.5</c:v>
                </c:pt>
                <c:pt idx="8">
                  <c:v>179.8</c:v>
                </c:pt>
                <c:pt idx="9">
                  <c:v>182.2</c:v>
                </c:pt>
              </c:numCache>
            </c:numRef>
          </c:val>
          <c:smooth val="0"/>
        </c:ser>
        <c:dLbls>
          <c:showLegendKey val="0"/>
          <c:showVal val="0"/>
          <c:showCatName val="0"/>
          <c:showSerName val="0"/>
          <c:showPercent val="0"/>
          <c:showBubbleSize val="0"/>
        </c:dLbls>
        <c:smooth val="0"/>
        <c:axId val="153818664"/>
        <c:axId val="153819048"/>
      </c:lineChart>
      <c:catAx>
        <c:axId val="15381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819048"/>
        <c:crosses val="autoZero"/>
        <c:auto val="1"/>
        <c:lblAlgn val="ctr"/>
        <c:lblOffset val="100"/>
        <c:noMultiLvlLbl val="0"/>
      </c:catAx>
      <c:valAx>
        <c:axId val="1538190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8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Expected Payment </a:t>
            </a:r>
            <a:r>
              <a:rPr lang="en-US" sz="1800" baseline="0"/>
              <a:t> </a:t>
            </a:r>
          </a:p>
          <a:p>
            <a:pPr>
              <a:defRPr sz="1800"/>
            </a:pPr>
            <a:r>
              <a:rPr lang="en-US" sz="1800"/>
              <a:t>(Average Annual</a:t>
            </a:r>
            <a:r>
              <a:rPr lang="en-US" sz="1800" baseline="0"/>
              <a:t> Payment over 500 simulations)</a:t>
            </a:r>
            <a:endParaRPr lang="en-US" sz="1800"/>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2 - Expected Payments'!$W$85</c:f>
              <c:strCache>
                <c:ptCount val="1"/>
                <c:pt idx="0">
                  <c:v>ARC-IC</c:v>
                </c:pt>
              </c:strCache>
            </c:strRef>
          </c:tx>
          <c:spPr>
            <a:ln w="28575" cap="rnd">
              <a:solidFill>
                <a:schemeClr val="tx1"/>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Payments'!$Z$85:$AD$85</c:f>
              <c:numCache>
                <c:formatCode>"$"#,##0</c:formatCode>
                <c:ptCount val="5"/>
                <c:pt idx="0">
                  <c:v>3669.3771199999919</c:v>
                </c:pt>
                <c:pt idx="1">
                  <c:v>3839.8406999999988</c:v>
                </c:pt>
                <c:pt idx="2">
                  <c:v>4830.2876399999977</c:v>
                </c:pt>
                <c:pt idx="3">
                  <c:v>946.89480000000015</c:v>
                </c:pt>
                <c:pt idx="4">
                  <c:v>2350.3714799999998</c:v>
                </c:pt>
              </c:numCache>
            </c:numRef>
          </c:val>
          <c:smooth val="0"/>
        </c:ser>
        <c:ser>
          <c:idx val="1"/>
          <c:order val="1"/>
          <c:tx>
            <c:strRef>
              <c:f>'Step 2 - Expected Payments'!$W$86</c:f>
              <c:strCache>
                <c:ptCount val="1"/>
                <c:pt idx="0">
                  <c:v>CORN &amp; SOYBEANS: PLC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Payments'!$Z$86:$AD$86</c:f>
              <c:numCache>
                <c:formatCode>"$"#,##0</c:formatCode>
                <c:ptCount val="5"/>
                <c:pt idx="0">
                  <c:v>4210.4222999999993</c:v>
                </c:pt>
                <c:pt idx="1">
                  <c:v>6913.9169999999976</c:v>
                </c:pt>
                <c:pt idx="2">
                  <c:v>6578.3574000000035</c:v>
                </c:pt>
                <c:pt idx="3">
                  <c:v>5847.1550999999972</c:v>
                </c:pt>
                <c:pt idx="4">
                  <c:v>5352.9956999999931</c:v>
                </c:pt>
              </c:numCache>
            </c:numRef>
          </c:val>
          <c:smooth val="0"/>
        </c:ser>
        <c:ser>
          <c:idx val="2"/>
          <c:order val="2"/>
          <c:tx>
            <c:strRef>
              <c:f>'Step 2 - Expected Payments'!$W$87</c:f>
              <c:strCache>
                <c:ptCount val="1"/>
                <c:pt idx="0">
                  <c:v>CORN &amp; SOYBEANS: ARC-CO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Payments'!$Z$87:$AD$87</c:f>
              <c:numCache>
                <c:formatCode>"$"#,##0</c:formatCode>
                <c:ptCount val="5"/>
                <c:pt idx="0">
                  <c:v>7582.4722399999901</c:v>
                </c:pt>
                <c:pt idx="1">
                  <c:v>8795.8907399999989</c:v>
                </c:pt>
                <c:pt idx="2">
                  <c:v>7809.1329399999977</c:v>
                </c:pt>
                <c:pt idx="3">
                  <c:v>3506.0505800000001</c:v>
                </c:pt>
                <c:pt idx="4">
                  <c:v>2290.7546799999996</c:v>
                </c:pt>
              </c:numCache>
            </c:numRef>
          </c:val>
          <c:smooth val="0"/>
        </c:ser>
        <c:ser>
          <c:idx val="3"/>
          <c:order val="3"/>
          <c:tx>
            <c:strRef>
              <c:f>'Step 2 - Expected Payments'!$W$88</c:f>
              <c:strCache>
                <c:ptCount val="1"/>
                <c:pt idx="0">
                  <c:v>CORN: PLC &amp; SOYBEANS: ARC-CO</c:v>
                </c:pt>
              </c:strCache>
            </c:strRef>
          </c:tx>
          <c:spPr>
            <a:ln w="28575" cap="rnd">
              <a:solidFill>
                <a:schemeClr val="accent4"/>
              </a:solidFill>
              <a:round/>
            </a:ln>
            <a:effectLst/>
          </c:spPr>
          <c:marker>
            <c:symbol val="x"/>
            <c:size val="5"/>
            <c:spPr>
              <a:solidFill>
                <a:schemeClr val="accent4"/>
              </a:solidFill>
              <a:ln w="9525">
                <a:solidFill>
                  <a:schemeClr val="accent4"/>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Payments'!$Z$88:$AD$88</c:f>
              <c:numCache>
                <c:formatCode>"$"#,##0</c:formatCode>
                <c:ptCount val="5"/>
                <c:pt idx="0">
                  <c:v>6645.3100800000011</c:v>
                </c:pt>
                <c:pt idx="1">
                  <c:v>9262.0660800000096</c:v>
                </c:pt>
                <c:pt idx="2">
                  <c:v>8485.2808800000039</c:v>
                </c:pt>
                <c:pt idx="3">
                  <c:v>6194.0477399999963</c:v>
                </c:pt>
                <c:pt idx="4">
                  <c:v>5196.7995399999945</c:v>
                </c:pt>
              </c:numCache>
            </c:numRef>
          </c:val>
          <c:smooth val="0"/>
        </c:ser>
        <c:ser>
          <c:idx val="4"/>
          <c:order val="4"/>
          <c:tx>
            <c:strRef>
              <c:f>'Step 2 - Expected Payments'!$W$89</c:f>
              <c:strCache>
                <c:ptCount val="1"/>
                <c:pt idx="0">
                  <c:v>CORN: ARC-CO &amp; SOYBEANS: PLC</c:v>
                </c:pt>
              </c:strCache>
            </c:strRef>
          </c:tx>
          <c:spPr>
            <a:ln w="41275" cap="rnd">
              <a:solidFill>
                <a:schemeClr val="accent5"/>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Payments'!$Z$89:$AD$89</c:f>
              <c:numCache>
                <c:formatCode>"$"#,##0</c:formatCode>
                <c:ptCount val="5"/>
                <c:pt idx="0">
                  <c:v>5147.5844599999955</c:v>
                </c:pt>
                <c:pt idx="1">
                  <c:v>6447.741660000007</c:v>
                </c:pt>
                <c:pt idx="2">
                  <c:v>5902.20946</c:v>
                </c:pt>
                <c:pt idx="3">
                  <c:v>3159.1579399999991</c:v>
                </c:pt>
                <c:pt idx="4">
                  <c:v>2446.9508399999986</c:v>
                </c:pt>
              </c:numCache>
            </c:numRef>
          </c:val>
          <c:smooth val="0"/>
        </c:ser>
        <c:dLbls>
          <c:showLegendKey val="0"/>
          <c:showVal val="0"/>
          <c:showCatName val="0"/>
          <c:showSerName val="0"/>
          <c:showPercent val="0"/>
          <c:showBubbleSize val="0"/>
        </c:dLbls>
        <c:smooth val="0"/>
        <c:axId val="250770656"/>
        <c:axId val="250771048"/>
      </c:lineChart>
      <c:catAx>
        <c:axId val="25077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771048"/>
        <c:crosses val="autoZero"/>
        <c:auto val="1"/>
        <c:lblAlgn val="ctr"/>
        <c:lblOffset val="100"/>
        <c:noMultiLvlLbl val="0"/>
      </c:catAx>
      <c:valAx>
        <c:axId val="2507710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770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'soy yields'!$D$27</c:f>
              <c:strCache>
                <c:ptCount val="1"/>
                <c:pt idx="0">
                  <c:v>Higher</c:v>
                </c:pt>
              </c:strCache>
            </c:strRef>
          </c:tx>
          <c:spPr>
            <a:ln w="28575" cap="rnd">
              <a:solidFill>
                <a:schemeClr val="accent1"/>
              </a:solidFill>
              <a:round/>
            </a:ln>
            <a:effectLst/>
          </c:spPr>
          <c:marker>
            <c:symbol val="none"/>
          </c:marker>
          <c:cat>
            <c:numRef>
              <c:f>'soy yields'!$A$28:$A$37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'soy yields'!$D$28:$D$37</c:f>
              <c:numCache>
                <c:formatCode>General</c:formatCode>
                <c:ptCount val="10"/>
                <c:pt idx="0">
                  <c:v>52</c:v>
                </c:pt>
                <c:pt idx="1">
                  <c:v>46</c:v>
                </c:pt>
                <c:pt idx="2">
                  <c:v>51</c:v>
                </c:pt>
                <c:pt idx="3">
                  <c:v>45</c:v>
                </c:pt>
                <c:pt idx="4">
                  <c:v>41</c:v>
                </c:pt>
                <c:pt idx="5">
                  <c:v>46</c:v>
                </c:pt>
                <c:pt idx="6">
                  <c:v>49</c:v>
                </c:pt>
                <c:pt idx="7">
                  <c:v>49.5</c:v>
                </c:pt>
                <c:pt idx="8">
                  <c:v>50</c:v>
                </c:pt>
                <c:pt idx="9">
                  <c:v>50.5</c:v>
                </c:pt>
              </c:numCache>
            </c:numRef>
          </c:val>
          <c:smooth val="0"/>
        </c:ser>
        <c:dLbls>
          <c:showLegendKey val="0"/>
          <c:showVal val="0"/>
          <c:showCatName val="0"/>
          <c:showSerName val="0"/>
          <c:showPercent val="0"/>
          <c:showBubbleSize val="0"/>
        </c:dLbls>
        <c:smooth val="0"/>
        <c:axId val="245869440"/>
        <c:axId val="242838904"/>
      </c:lineChart>
      <c:catAx>
        <c:axId val="24586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2838904"/>
        <c:crosses val="autoZero"/>
        <c:auto val="1"/>
        <c:lblAlgn val="ctr"/>
        <c:lblOffset val="100"/>
        <c:noMultiLvlLbl val="0"/>
      </c:catAx>
      <c:valAx>
        <c:axId val="242838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586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Average Annual Probability of  Not Receiving a Payment  2014-2018</a:t>
            </a:r>
          </a:p>
          <a:p>
            <a:pPr>
              <a:defRPr sz="1800" b="1"/>
            </a:pPr>
            <a:r>
              <a:rPr lang="en-US" sz="1800" b="1"/>
              <a:t>(the smaller the better!)</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spPr>
            <a:solidFill>
              <a:schemeClr val="accent2"/>
            </a:solidFill>
            <a:ln>
              <a:noFill/>
            </a:ln>
            <a:effectLst/>
          </c:spPr>
          <c:invertIfNegative val="0"/>
          <c:cat>
            <c:strRef>
              <c:f>'Step 2 - Expected Payments'!$W$61:$W$65</c:f>
              <c:strCache>
                <c:ptCount val="5"/>
                <c:pt idx="0">
                  <c:v>ARC-IC</c:v>
                </c:pt>
                <c:pt idx="1">
                  <c:v>CORN &amp; SOYBEANS: PLC </c:v>
                </c:pt>
                <c:pt idx="2">
                  <c:v>CORN &amp; SOYBEANS: ARC-CO </c:v>
                </c:pt>
                <c:pt idx="3">
                  <c:v>CORN: PLC &amp; SOYBEANS: ARC-CO</c:v>
                </c:pt>
                <c:pt idx="4">
                  <c:v>CORN: ARC-CO &amp; SOYBEANS: PLC</c:v>
                </c:pt>
              </c:strCache>
            </c:strRef>
          </c:cat>
          <c:val>
            <c:numRef>
              <c:f>'Step 2 - Expected Payments'!$Y$61:$Y$65</c:f>
              <c:numCache>
                <c:formatCode>0.0%</c:formatCode>
                <c:ptCount val="5"/>
                <c:pt idx="0">
                  <c:v>0.47320000000000007</c:v>
                </c:pt>
                <c:pt idx="1">
                  <c:v>0.30840000000000001</c:v>
                </c:pt>
                <c:pt idx="2">
                  <c:v>0.2016</c:v>
                </c:pt>
                <c:pt idx="3">
                  <c:v>0.1804</c:v>
                </c:pt>
                <c:pt idx="4">
                  <c:v>0.26959999999999995</c:v>
                </c:pt>
              </c:numCache>
            </c:numRef>
          </c:val>
        </c:ser>
        <c:dLbls>
          <c:showLegendKey val="0"/>
          <c:showVal val="0"/>
          <c:showCatName val="0"/>
          <c:showSerName val="0"/>
          <c:showPercent val="0"/>
          <c:showBubbleSize val="0"/>
        </c:dLbls>
        <c:gapWidth val="182"/>
        <c:axId val="248099456"/>
        <c:axId val="249236184"/>
      </c:barChart>
      <c:catAx>
        <c:axId val="248099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49236184"/>
        <c:crosses val="autoZero"/>
        <c:auto val="1"/>
        <c:lblAlgn val="ctr"/>
        <c:lblOffset val="100"/>
        <c:noMultiLvlLbl val="0"/>
      </c:catAx>
      <c:valAx>
        <c:axId val="24923618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809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Probability of</a:t>
            </a:r>
            <a:r>
              <a:rPr lang="en-US" sz="1800" baseline="0"/>
              <a:t> NO Payment (the lower the better!)</a:t>
            </a:r>
            <a:endParaRPr lang="en-US" sz="1800"/>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2 - Expected Payments'!$W$61</c:f>
              <c:strCache>
                <c:ptCount val="1"/>
                <c:pt idx="0">
                  <c:v>ARC-IC</c:v>
                </c:pt>
              </c:strCache>
            </c:strRef>
          </c:tx>
          <c:spPr>
            <a:ln w="28575" cap="rnd">
              <a:solidFill>
                <a:schemeClr val="tx1"/>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Payments'!$Z$61:$AD$61</c:f>
              <c:numCache>
                <c:formatCode>0%</c:formatCode>
                <c:ptCount val="5"/>
                <c:pt idx="0">
                  <c:v>0.44800000000000001</c:v>
                </c:pt>
                <c:pt idx="1">
                  <c:v>0.22600000000000001</c:v>
                </c:pt>
                <c:pt idx="2">
                  <c:v>0.34200000000000003</c:v>
                </c:pt>
                <c:pt idx="3">
                  <c:v>0.74199999999999999</c:v>
                </c:pt>
                <c:pt idx="4">
                  <c:v>0.60799999999999998</c:v>
                </c:pt>
              </c:numCache>
            </c:numRef>
          </c:val>
          <c:smooth val="0"/>
        </c:ser>
        <c:ser>
          <c:idx val="1"/>
          <c:order val="1"/>
          <c:tx>
            <c:strRef>
              <c:f>'Step 2 - Expected Payments'!$W$62</c:f>
              <c:strCache>
                <c:ptCount val="1"/>
                <c:pt idx="0">
                  <c:v>CORN &amp; SOYBEANS: PLC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Payments'!$Z$62:$AD$62</c:f>
              <c:numCache>
                <c:formatCode>0%</c:formatCode>
                <c:ptCount val="5"/>
                <c:pt idx="0">
                  <c:v>0.47199999999999998</c:v>
                </c:pt>
                <c:pt idx="1">
                  <c:v>0.224</c:v>
                </c:pt>
                <c:pt idx="2">
                  <c:v>0.216</c:v>
                </c:pt>
                <c:pt idx="3">
                  <c:v>0.28999999999999998</c:v>
                </c:pt>
                <c:pt idx="4">
                  <c:v>0.34</c:v>
                </c:pt>
              </c:numCache>
            </c:numRef>
          </c:val>
          <c:smooth val="0"/>
        </c:ser>
        <c:ser>
          <c:idx val="2"/>
          <c:order val="2"/>
          <c:tx>
            <c:strRef>
              <c:f>'Step 2 - Expected Payments'!$W$63</c:f>
              <c:strCache>
                <c:ptCount val="1"/>
                <c:pt idx="0">
                  <c:v>CORN &amp; SOYBEANS: ARC-CO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Payments'!$Z$63:$AD$63</c:f>
              <c:numCache>
                <c:formatCode>0%</c:formatCode>
                <c:ptCount val="5"/>
                <c:pt idx="0">
                  <c:v>0.08</c:v>
                </c:pt>
                <c:pt idx="1">
                  <c:v>2.8000000000000001E-2</c:v>
                </c:pt>
                <c:pt idx="2">
                  <c:v>0.04</c:v>
                </c:pt>
                <c:pt idx="3">
                  <c:v>0.32600000000000001</c:v>
                </c:pt>
                <c:pt idx="4">
                  <c:v>0.53400000000000003</c:v>
                </c:pt>
              </c:numCache>
            </c:numRef>
          </c:val>
          <c:smooth val="0"/>
        </c:ser>
        <c:ser>
          <c:idx val="3"/>
          <c:order val="3"/>
          <c:tx>
            <c:strRef>
              <c:f>'Step 2 - Expected Payments'!$W$64</c:f>
              <c:strCache>
                <c:ptCount val="1"/>
                <c:pt idx="0">
                  <c:v>CORN: PLC &amp; SOYBEANS: ARC-CO</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Payments'!$Z$64:$AD$64</c:f>
              <c:numCache>
                <c:formatCode>0%</c:formatCode>
                <c:ptCount val="5"/>
                <c:pt idx="0">
                  <c:v>0.158</c:v>
                </c:pt>
                <c:pt idx="1">
                  <c:v>5.1999999999999998E-2</c:v>
                </c:pt>
                <c:pt idx="2">
                  <c:v>0.06</c:v>
                </c:pt>
                <c:pt idx="3">
                  <c:v>0.254</c:v>
                </c:pt>
                <c:pt idx="4">
                  <c:v>0.378</c:v>
                </c:pt>
              </c:numCache>
            </c:numRef>
          </c:val>
          <c:smooth val="0"/>
        </c:ser>
        <c:ser>
          <c:idx val="4"/>
          <c:order val="4"/>
          <c:tx>
            <c:strRef>
              <c:f>'Step 2 - Expected Payments'!$W$65</c:f>
              <c:strCache>
                <c:ptCount val="1"/>
                <c:pt idx="0">
                  <c:v>CORN: ARC-CO &amp; SOYBEANS: PLC</c:v>
                </c:pt>
              </c:strCache>
            </c:strRef>
          </c:tx>
          <c:spPr>
            <a:ln w="50800" cap="rnd">
              <a:solidFill>
                <a:schemeClr val="accent5"/>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Payments'!$Z$65:$AD$65</c:f>
              <c:numCache>
                <c:formatCode>0%</c:formatCode>
                <c:ptCount val="5"/>
                <c:pt idx="0">
                  <c:v>0.224</c:v>
                </c:pt>
                <c:pt idx="1">
                  <c:v>0.11799999999999999</c:v>
                </c:pt>
                <c:pt idx="2">
                  <c:v>0.14599999999999999</c:v>
                </c:pt>
                <c:pt idx="3">
                  <c:v>0.38200000000000001</c:v>
                </c:pt>
                <c:pt idx="4">
                  <c:v>0.47799999999999998</c:v>
                </c:pt>
              </c:numCache>
            </c:numRef>
          </c:val>
          <c:smooth val="0"/>
        </c:ser>
        <c:dLbls>
          <c:showLegendKey val="0"/>
          <c:showVal val="0"/>
          <c:showCatName val="0"/>
          <c:showSerName val="0"/>
          <c:showPercent val="0"/>
          <c:showBubbleSize val="0"/>
        </c:dLbls>
        <c:smooth val="0"/>
        <c:axId val="247754672"/>
        <c:axId val="212201248"/>
      </c:lineChart>
      <c:catAx>
        <c:axId val="24775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12201248"/>
        <c:crosses val="autoZero"/>
        <c:auto val="1"/>
        <c:lblAlgn val="ctr"/>
        <c:lblOffset val="100"/>
        <c:noMultiLvlLbl val="0"/>
      </c:catAx>
      <c:valAx>
        <c:axId val="21220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7754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Net Present Value 2014-2018 of Highly Likely</a:t>
            </a:r>
            <a:r>
              <a:rPr lang="en-US" sz="1800" b="1" baseline="0"/>
              <a:t> Payments </a:t>
            </a:r>
          </a:p>
          <a:p>
            <a:pPr>
              <a:defRPr sz="1800" b="1"/>
            </a:pPr>
            <a:r>
              <a:rPr lang="en-US" sz="1800" b="1" baseline="0"/>
              <a:t>(</a:t>
            </a:r>
            <a:r>
              <a:rPr lang="en-US" sz="1800" b="1"/>
              <a:t>Payments Surpassed 75% of the time by Simulated</a:t>
            </a:r>
            <a:r>
              <a:rPr lang="en-US" sz="1800" b="1" baseline="0"/>
              <a:t> Payments)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'Step 2 - Expected Payments'!$W$70:$W$74</c:f>
              <c:strCache>
                <c:ptCount val="5"/>
                <c:pt idx="0">
                  <c:v>ARC-IC</c:v>
                </c:pt>
                <c:pt idx="1">
                  <c:v>CORN &amp; SOYBEANS: PLC </c:v>
                </c:pt>
                <c:pt idx="2">
                  <c:v>CORN &amp; SOYBEANS: ARC-CO </c:v>
                </c:pt>
                <c:pt idx="3">
                  <c:v>CORN: PLC &amp; SOYBEANS: ARC-CO</c:v>
                </c:pt>
                <c:pt idx="4">
                  <c:v>CORN: ARC-CO &amp; SOYBEANS: PLC</c:v>
                </c:pt>
              </c:strCache>
            </c:strRef>
          </c:cat>
          <c:val>
            <c:numRef>
              <c:f>'Step 2 - Expected Payments'!$X$70:$X$74</c:f>
              <c:numCache>
                <c:formatCode>"$"#,##0</c:formatCode>
                <c:ptCount val="5"/>
                <c:pt idx="0">
                  <c:v>491.37659783677486</c:v>
                </c:pt>
                <c:pt idx="1">
                  <c:v>854.98773543203515</c:v>
                </c:pt>
                <c:pt idx="2">
                  <c:v>15069.955108089031</c:v>
                </c:pt>
                <c:pt idx="3">
                  <c:v>10752.851239602567</c:v>
                </c:pt>
                <c:pt idx="4">
                  <c:v>8026.9484561282889</c:v>
                </c:pt>
              </c:numCache>
            </c:numRef>
          </c:val>
        </c:ser>
        <c:dLbls>
          <c:showLegendKey val="0"/>
          <c:showVal val="0"/>
          <c:showCatName val="0"/>
          <c:showSerName val="0"/>
          <c:showPercent val="0"/>
          <c:showBubbleSize val="0"/>
        </c:dLbls>
        <c:gapWidth val="182"/>
        <c:axId val="212200512"/>
        <c:axId val="242583680"/>
      </c:barChart>
      <c:catAx>
        <c:axId val="212200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42583680"/>
        <c:crosses val="autoZero"/>
        <c:auto val="1"/>
        <c:lblAlgn val="ctr"/>
        <c:lblOffset val="100"/>
        <c:noMultiLvlLbl val="0"/>
      </c:catAx>
      <c:valAx>
        <c:axId val="242583680"/>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1220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Highly Likely Payment </a:t>
            </a:r>
            <a:r>
              <a:rPr lang="en-US" sz="1800" baseline="0"/>
              <a:t> </a:t>
            </a:r>
          </a:p>
          <a:p>
            <a:pPr>
              <a:defRPr sz="1800"/>
            </a:pPr>
            <a:r>
              <a:rPr lang="en-US" sz="1800"/>
              <a:t>(Probability of payment</a:t>
            </a:r>
            <a:r>
              <a:rPr lang="en-US" sz="1800" baseline="0"/>
              <a:t> greater than </a:t>
            </a:r>
            <a:r>
              <a:rPr lang="en-US" sz="1800"/>
              <a:t>Highly Likely</a:t>
            </a:r>
            <a:r>
              <a:rPr lang="en-US" sz="1800" baseline="0"/>
              <a:t> Payment = 75%)</a:t>
            </a:r>
            <a:endParaRPr lang="en-US" sz="1800"/>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2 - Expected Payments'!$W$70</c:f>
              <c:strCache>
                <c:ptCount val="1"/>
                <c:pt idx="0">
                  <c:v>ARC-IC</c:v>
                </c:pt>
              </c:strCache>
            </c:strRef>
          </c:tx>
          <c:spPr>
            <a:ln w="28575" cap="rnd">
              <a:solidFill>
                <a:schemeClr val="tx1"/>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Payments'!$Z$70:$AD$70</c:f>
              <c:numCache>
                <c:formatCode>"$"#,##0</c:formatCode>
                <c:ptCount val="5"/>
                <c:pt idx="0">
                  <c:v>0</c:v>
                </c:pt>
                <c:pt idx="1">
                  <c:v>499.73</c:v>
                </c:pt>
                <c:pt idx="2">
                  <c:v>0</c:v>
                </c:pt>
                <c:pt idx="3">
                  <c:v>0</c:v>
                </c:pt>
                <c:pt idx="4">
                  <c:v>0</c:v>
                </c:pt>
              </c:numCache>
            </c:numRef>
          </c:val>
          <c:smooth val="0"/>
        </c:ser>
        <c:ser>
          <c:idx val="1"/>
          <c:order val="1"/>
          <c:tx>
            <c:strRef>
              <c:f>'Step 2 - Expected Payments'!$W$71</c:f>
              <c:strCache>
                <c:ptCount val="1"/>
                <c:pt idx="0">
                  <c:v>CORN &amp; SOYBEANS: PLC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Payments'!$Z$71:$AD$71</c:f>
              <c:numCache>
                <c:formatCode>"$"#,##0</c:formatCode>
                <c:ptCount val="5"/>
                <c:pt idx="0">
                  <c:v>0</c:v>
                </c:pt>
                <c:pt idx="1">
                  <c:v>382.49999999999864</c:v>
                </c:pt>
                <c:pt idx="2">
                  <c:v>497.25000000000301</c:v>
                </c:pt>
                <c:pt idx="3">
                  <c:v>0</c:v>
                </c:pt>
                <c:pt idx="4">
                  <c:v>0</c:v>
                </c:pt>
              </c:numCache>
            </c:numRef>
          </c:val>
          <c:smooth val="0"/>
        </c:ser>
        <c:ser>
          <c:idx val="2"/>
          <c:order val="2"/>
          <c:tx>
            <c:strRef>
              <c:f>'Step 2 - Expected Payments'!$W$72</c:f>
              <c:strCache>
                <c:ptCount val="1"/>
                <c:pt idx="0">
                  <c:v>CORN &amp; SOYBEANS: ARC-CO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Payments'!$Z$72:$AD$72</c:f>
              <c:numCache>
                <c:formatCode>"$"#,##0</c:formatCode>
                <c:ptCount val="5"/>
                <c:pt idx="0">
                  <c:v>4931.8100000000004</c:v>
                </c:pt>
                <c:pt idx="1">
                  <c:v>5621.14</c:v>
                </c:pt>
                <c:pt idx="2">
                  <c:v>4787.83</c:v>
                </c:pt>
                <c:pt idx="3">
                  <c:v>0</c:v>
                </c:pt>
                <c:pt idx="4">
                  <c:v>0</c:v>
                </c:pt>
              </c:numCache>
            </c:numRef>
          </c:val>
          <c:smooth val="0"/>
        </c:ser>
        <c:ser>
          <c:idx val="3"/>
          <c:order val="3"/>
          <c:tx>
            <c:strRef>
              <c:f>'Step 2 - Expected Payments'!$W$73</c:f>
              <c:strCache>
                <c:ptCount val="1"/>
                <c:pt idx="0">
                  <c:v>CORN: PLC &amp; SOYBEANS: ARC-CO</c:v>
                </c:pt>
              </c:strCache>
            </c:strRef>
          </c:tx>
          <c:spPr>
            <a:ln w="28575" cap="rnd">
              <a:solidFill>
                <a:schemeClr val="accent4"/>
              </a:solidFill>
              <a:round/>
            </a:ln>
            <a:effectLst/>
          </c:spPr>
          <c:marker>
            <c:symbol val="x"/>
            <c:size val="5"/>
            <c:spPr>
              <a:solidFill>
                <a:schemeClr val="accent4"/>
              </a:solidFill>
              <a:ln w="9525">
                <a:solidFill>
                  <a:schemeClr val="accent4"/>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Payments'!$Z$73:$AD$73</c:f>
              <c:numCache>
                <c:formatCode>"$"#,##0</c:formatCode>
                <c:ptCount val="5"/>
                <c:pt idx="0">
                  <c:v>1927.8000000000018</c:v>
                </c:pt>
                <c:pt idx="1">
                  <c:v>4641.13</c:v>
                </c:pt>
                <c:pt idx="2">
                  <c:v>4424.96</c:v>
                </c:pt>
                <c:pt idx="3">
                  <c:v>0</c:v>
                </c:pt>
                <c:pt idx="4">
                  <c:v>0</c:v>
                </c:pt>
              </c:numCache>
            </c:numRef>
          </c:val>
          <c:smooth val="0"/>
        </c:ser>
        <c:ser>
          <c:idx val="4"/>
          <c:order val="4"/>
          <c:tx>
            <c:strRef>
              <c:f>'Step 2 - Expected Payments'!$W$74</c:f>
              <c:strCache>
                <c:ptCount val="1"/>
                <c:pt idx="0">
                  <c:v>CORN: ARC-CO &amp; SOYBEANS: PLC</c:v>
                </c:pt>
              </c:strCache>
            </c:strRef>
          </c:tx>
          <c:spPr>
            <a:ln w="44450" cap="rnd">
              <a:solidFill>
                <a:schemeClr val="accent5"/>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Payments'!$Z$74:$AD$74</c:f>
              <c:numCache>
                <c:formatCode>"$"#,##0</c:formatCode>
                <c:ptCount val="5"/>
                <c:pt idx="0">
                  <c:v>1423.58</c:v>
                </c:pt>
                <c:pt idx="1">
                  <c:v>4130.66</c:v>
                </c:pt>
                <c:pt idx="2">
                  <c:v>2639.2500000000014</c:v>
                </c:pt>
                <c:pt idx="3">
                  <c:v>0</c:v>
                </c:pt>
                <c:pt idx="4">
                  <c:v>0</c:v>
                </c:pt>
              </c:numCache>
            </c:numRef>
          </c:val>
          <c:smooth val="0"/>
        </c:ser>
        <c:dLbls>
          <c:showLegendKey val="0"/>
          <c:showVal val="0"/>
          <c:showCatName val="0"/>
          <c:showSerName val="0"/>
          <c:showPercent val="0"/>
          <c:showBubbleSize val="0"/>
        </c:dLbls>
        <c:smooth val="0"/>
        <c:axId val="249928792"/>
        <c:axId val="249896288"/>
      </c:lineChart>
      <c:catAx>
        <c:axId val="24992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9896288"/>
        <c:crosses val="autoZero"/>
        <c:auto val="1"/>
        <c:lblAlgn val="ctr"/>
        <c:lblOffset val="100"/>
        <c:noMultiLvlLbl val="0"/>
      </c:catAx>
      <c:valAx>
        <c:axId val="2498962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9928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Highly Unlikely Payments </a:t>
            </a:r>
          </a:p>
          <a:p>
            <a:pPr>
              <a:defRPr sz="1800" b="1"/>
            </a:pPr>
            <a:r>
              <a:rPr lang="en-US" sz="1800" b="1"/>
              <a:t>(Payment Surpassed</a:t>
            </a:r>
            <a:r>
              <a:rPr lang="en-US" sz="1800" b="1" baseline="0"/>
              <a:t> only 25% of the time by Simulated Payments)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cat>
            <c:strRef>
              <c:f>'Step 2 - Expected Payments'!$W$78:$W$82</c:f>
              <c:strCache>
                <c:ptCount val="5"/>
                <c:pt idx="0">
                  <c:v>ARC-IC</c:v>
                </c:pt>
                <c:pt idx="1">
                  <c:v>CORN &amp; SOYBEANS: PLC </c:v>
                </c:pt>
                <c:pt idx="2">
                  <c:v>CORN &amp; SOYBEANS: ARC-CO </c:v>
                </c:pt>
                <c:pt idx="3">
                  <c:v>CORN: PLC &amp; SOYBEANS: ARC-CO</c:v>
                </c:pt>
                <c:pt idx="4">
                  <c:v>CORN: ARC-CO &amp; SOYBEANS: PLC</c:v>
                </c:pt>
              </c:strCache>
            </c:strRef>
          </c:cat>
          <c:val>
            <c:numRef>
              <c:f>'Step 2 - Expected Payments'!$X$78:$X$82</c:f>
              <c:numCache>
                <c:formatCode>"$"#,##0</c:formatCode>
                <c:ptCount val="5"/>
                <c:pt idx="0">
                  <c:v>29993.550752354357</c:v>
                </c:pt>
                <c:pt idx="1">
                  <c:v>47715.751743068315</c:v>
                </c:pt>
                <c:pt idx="2">
                  <c:v>44875.211410746109</c:v>
                </c:pt>
                <c:pt idx="3">
                  <c:v>54353.282395070026</c:v>
                </c:pt>
                <c:pt idx="4">
                  <c:v>33845.075795832425</c:v>
                </c:pt>
              </c:numCache>
            </c:numRef>
          </c:val>
        </c:ser>
        <c:dLbls>
          <c:showLegendKey val="0"/>
          <c:showVal val="0"/>
          <c:showCatName val="0"/>
          <c:showSerName val="0"/>
          <c:showPercent val="0"/>
          <c:showBubbleSize val="0"/>
        </c:dLbls>
        <c:gapWidth val="182"/>
        <c:axId val="250453424"/>
        <c:axId val="250453816"/>
      </c:barChart>
      <c:catAx>
        <c:axId val="25045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50453816"/>
        <c:crosses val="autoZero"/>
        <c:auto val="1"/>
        <c:lblAlgn val="ctr"/>
        <c:lblOffset val="100"/>
        <c:noMultiLvlLbl val="0"/>
      </c:catAx>
      <c:valAx>
        <c:axId val="250453816"/>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453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Highly Unlikely Payment </a:t>
            </a:r>
          </a:p>
          <a:p>
            <a:pPr>
              <a:defRPr sz="1800"/>
            </a:pPr>
            <a:r>
              <a:rPr lang="en-US" sz="1800"/>
              <a:t>(Probability of payment</a:t>
            </a:r>
            <a:r>
              <a:rPr lang="en-US" sz="1800" baseline="0"/>
              <a:t> greater than </a:t>
            </a:r>
            <a:r>
              <a:rPr lang="en-US" sz="1800"/>
              <a:t>Highly Unlikely</a:t>
            </a:r>
            <a:r>
              <a:rPr lang="en-US" sz="1800" baseline="0"/>
              <a:t> Payment = 25%)</a:t>
            </a:r>
            <a:endParaRPr lang="en-US" sz="1800"/>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2 - Expected Payments'!$W$78</c:f>
              <c:strCache>
                <c:ptCount val="1"/>
                <c:pt idx="0">
                  <c:v>ARC-IC</c:v>
                </c:pt>
              </c:strCache>
            </c:strRef>
          </c:tx>
          <c:spPr>
            <a:ln w="28575" cap="rnd">
              <a:solidFill>
                <a:schemeClr val="tx1"/>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Payments'!$Z$78:$AD$78</c:f>
              <c:numCache>
                <c:formatCode>"$"#,##0</c:formatCode>
                <c:ptCount val="5"/>
                <c:pt idx="0">
                  <c:v>8437.17</c:v>
                </c:pt>
                <c:pt idx="1">
                  <c:v>6934.2</c:v>
                </c:pt>
                <c:pt idx="2">
                  <c:v>8444.7999999999993</c:v>
                </c:pt>
                <c:pt idx="3">
                  <c:v>167.31</c:v>
                </c:pt>
                <c:pt idx="4">
                  <c:v>6999.55</c:v>
                </c:pt>
              </c:numCache>
            </c:numRef>
          </c:val>
          <c:smooth val="0"/>
        </c:ser>
        <c:ser>
          <c:idx val="1"/>
          <c:order val="1"/>
          <c:tx>
            <c:strRef>
              <c:f>'Step 2 - Expected Payments'!$W$79</c:f>
              <c:strCache>
                <c:ptCount val="1"/>
                <c:pt idx="0">
                  <c:v>CORN &amp; SOYBEANS: PLC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Payments'!$Z$79:$AD$79</c:f>
              <c:numCache>
                <c:formatCode>"$"#,##0</c:formatCode>
                <c:ptCount val="5"/>
                <c:pt idx="0">
                  <c:v>7497.0000000000018</c:v>
                </c:pt>
                <c:pt idx="1">
                  <c:v>12247.650000000003</c:v>
                </c:pt>
                <c:pt idx="2">
                  <c:v>10947.150000000007</c:v>
                </c:pt>
                <c:pt idx="3">
                  <c:v>9746.1000000000022</c:v>
                </c:pt>
                <c:pt idx="4">
                  <c:v>9172.350000000004</c:v>
                </c:pt>
              </c:numCache>
            </c:numRef>
          </c:val>
          <c:smooth val="0"/>
        </c:ser>
        <c:ser>
          <c:idx val="2"/>
          <c:order val="2"/>
          <c:tx>
            <c:strRef>
              <c:f>'Step 2 - Expected Payments'!$W$80</c:f>
              <c:strCache>
                <c:ptCount val="1"/>
                <c:pt idx="0">
                  <c:v>CORN &amp; SOYBEANS: ARC-CO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Payments'!$Z$80:$AD$80</c:f>
              <c:numCache>
                <c:formatCode>"$"#,##0</c:formatCode>
                <c:ptCount val="5"/>
                <c:pt idx="0">
                  <c:v>11090.07</c:v>
                </c:pt>
                <c:pt idx="1">
                  <c:v>12059.2</c:v>
                </c:pt>
                <c:pt idx="2">
                  <c:v>11509.74</c:v>
                </c:pt>
                <c:pt idx="3">
                  <c:v>6018.71</c:v>
                </c:pt>
                <c:pt idx="4">
                  <c:v>5614.06</c:v>
                </c:pt>
              </c:numCache>
            </c:numRef>
          </c:val>
          <c:smooth val="0"/>
        </c:ser>
        <c:ser>
          <c:idx val="3"/>
          <c:order val="3"/>
          <c:tx>
            <c:strRef>
              <c:f>'Step 2 - Expected Payments'!$W$81</c:f>
              <c:strCache>
                <c:ptCount val="1"/>
                <c:pt idx="0">
                  <c:v>CORN: PLC &amp; SOYBEANS: ARC-CO</c:v>
                </c:pt>
              </c:strCache>
            </c:strRef>
          </c:tx>
          <c:spPr>
            <a:ln w="28575" cap="rnd">
              <a:solidFill>
                <a:schemeClr val="accent4"/>
              </a:solidFill>
              <a:round/>
            </a:ln>
            <a:effectLst/>
          </c:spPr>
          <c:marker>
            <c:symbol val="x"/>
            <c:size val="5"/>
            <c:spPr>
              <a:solidFill>
                <a:schemeClr val="accent4"/>
              </a:solidFill>
              <a:ln w="9525">
                <a:solidFill>
                  <a:schemeClr val="accent4"/>
                </a:solidFill>
              </a:ln>
              <a:effectLst/>
            </c:spPr>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Payments'!$Z$81:$AD$81</c:f>
              <c:numCache>
                <c:formatCode>"$"#,##0</c:formatCode>
                <c:ptCount val="5"/>
                <c:pt idx="0">
                  <c:v>9919.4500000000044</c:v>
                </c:pt>
                <c:pt idx="1">
                  <c:v>14351.400000000003</c:v>
                </c:pt>
                <c:pt idx="2">
                  <c:v>13093.350000000004</c:v>
                </c:pt>
                <c:pt idx="3">
                  <c:v>10067.400000000005</c:v>
                </c:pt>
                <c:pt idx="4">
                  <c:v>8930.0500000000011</c:v>
                </c:pt>
              </c:numCache>
            </c:numRef>
          </c:val>
          <c:smooth val="0"/>
        </c:ser>
        <c:ser>
          <c:idx val="4"/>
          <c:order val="4"/>
          <c:tx>
            <c:strRef>
              <c:f>'Step 2 - Expected Payments'!$W$82</c:f>
              <c:strCache>
                <c:ptCount val="1"/>
                <c:pt idx="0">
                  <c:v>CORN: ARC-CO &amp; SOYBEANS: PLC</c:v>
                </c:pt>
              </c:strCache>
            </c:strRef>
          </c:tx>
          <c:spPr>
            <a:ln w="41275" cap="rnd">
              <a:solidFill>
                <a:schemeClr val="accent5"/>
              </a:solidFill>
              <a:round/>
            </a:ln>
            <a:effectLst/>
          </c:spPr>
          <c:marker>
            <c:symbol val="none"/>
          </c:marker>
          <c:cat>
            <c:numRef>
              <c:f>'Step 2 - Expected Payments'!$Z$60:$AD$60</c:f>
              <c:numCache>
                <c:formatCode>General</c:formatCode>
                <c:ptCount val="5"/>
                <c:pt idx="0">
                  <c:v>2014</c:v>
                </c:pt>
                <c:pt idx="1">
                  <c:v>2015</c:v>
                </c:pt>
                <c:pt idx="2">
                  <c:v>2016</c:v>
                </c:pt>
                <c:pt idx="3">
                  <c:v>2017</c:v>
                </c:pt>
                <c:pt idx="4">
                  <c:v>2018</c:v>
                </c:pt>
              </c:numCache>
            </c:numRef>
          </c:cat>
          <c:val>
            <c:numRef>
              <c:f>'Step 2 - Expected Payments'!$Z$82:$AD$82</c:f>
              <c:numCache>
                <c:formatCode>"$"#,##0</c:formatCode>
                <c:ptCount val="5"/>
                <c:pt idx="0">
                  <c:v>7478.3</c:v>
                </c:pt>
                <c:pt idx="1">
                  <c:v>8310.7100000000009</c:v>
                </c:pt>
                <c:pt idx="2">
                  <c:v>7609.46</c:v>
                </c:pt>
                <c:pt idx="3">
                  <c:v>5996.31</c:v>
                </c:pt>
                <c:pt idx="4">
                  <c:v>5662.67</c:v>
                </c:pt>
              </c:numCache>
            </c:numRef>
          </c:val>
          <c:smooth val="0"/>
        </c:ser>
        <c:dLbls>
          <c:showLegendKey val="0"/>
          <c:showVal val="0"/>
          <c:showCatName val="0"/>
          <c:showSerName val="0"/>
          <c:showPercent val="0"/>
          <c:showBubbleSize val="0"/>
        </c:dLbls>
        <c:smooth val="0"/>
        <c:axId val="250454600"/>
        <c:axId val="250454992"/>
      </c:lineChart>
      <c:catAx>
        <c:axId val="25045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454992"/>
        <c:crosses val="autoZero"/>
        <c:auto val="1"/>
        <c:lblAlgn val="ctr"/>
        <c:lblOffset val="100"/>
        <c:noMultiLvlLbl val="0"/>
      </c:catAx>
      <c:valAx>
        <c:axId val="2504549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454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Net Present Value of Expected Payments (in light blue) and Associated Probabilities</a:t>
            </a:r>
            <a:r>
              <a:rPr lang="en-US" sz="1800" b="1" baseline="0"/>
              <a:t> of Receiving Lower Payments (in yellow)</a:t>
            </a:r>
          </a:p>
        </c:rich>
      </c:tx>
      <c:layout>
        <c:manualLayout>
          <c:xMode val="edge"/>
          <c:yMode val="edge"/>
          <c:x val="0.11569912723438927"/>
          <c:y val="3.838383838383838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00B0F0"/>
            </a:solidFill>
            <a:ln>
              <a:solidFill>
                <a:schemeClr val="tx1"/>
              </a:solidFill>
            </a:ln>
            <a:effectLst/>
          </c:spPr>
          <c:invertIfNegative val="0"/>
          <c:cat>
            <c:strRef>
              <c:f>'Step 2 - Expected Payments'!$W$85:$W$89</c:f>
              <c:strCache>
                <c:ptCount val="5"/>
                <c:pt idx="0">
                  <c:v>ARC-IC</c:v>
                </c:pt>
                <c:pt idx="1">
                  <c:v>CORN &amp; SOYBEANS: PLC </c:v>
                </c:pt>
                <c:pt idx="2">
                  <c:v>CORN &amp; SOYBEANS: ARC-CO </c:v>
                </c:pt>
                <c:pt idx="3">
                  <c:v>CORN: PLC &amp; SOYBEANS: ARC-CO</c:v>
                </c:pt>
                <c:pt idx="4">
                  <c:v>CORN: ARC-CO &amp; SOYBEANS: PLC</c:v>
                </c:pt>
              </c:strCache>
            </c:strRef>
          </c:cat>
          <c:val>
            <c:numRef>
              <c:f>'Step 2 - Expected Payments'!$X$85:$X$89</c:f>
              <c:numCache>
                <c:formatCode>"$"#,##0</c:formatCode>
                <c:ptCount val="5"/>
                <c:pt idx="0">
                  <c:v>15154.201041022905</c:v>
                </c:pt>
                <c:pt idx="1">
                  <c:v>27784.933003785376</c:v>
                </c:pt>
                <c:pt idx="2">
                  <c:v>29165.958521881454</c:v>
                </c:pt>
                <c:pt idx="3">
                  <c:v>34548.208134949018</c:v>
                </c:pt>
                <c:pt idx="4">
                  <c:v>22402.683390717841</c:v>
                </c:pt>
              </c:numCache>
            </c:numRef>
          </c:val>
        </c:ser>
        <c:dLbls>
          <c:showLegendKey val="0"/>
          <c:showVal val="0"/>
          <c:showCatName val="0"/>
          <c:showSerName val="0"/>
          <c:showPercent val="0"/>
          <c:showBubbleSize val="0"/>
        </c:dLbls>
        <c:gapWidth val="91"/>
        <c:overlap val="-100"/>
        <c:axId val="250455776"/>
        <c:axId val="250456168"/>
      </c:barChart>
      <c:barChart>
        <c:barDir val="bar"/>
        <c:grouping val="clustered"/>
        <c:varyColors val="0"/>
        <c:ser>
          <c:idx val="1"/>
          <c:order val="1"/>
          <c:tx>
            <c:v>Probability</c:v>
          </c:tx>
          <c:spPr>
            <a:solidFill>
              <a:srgbClr val="FFFF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'Step 2 - Expected Payments'!$W$85:$W$89</c:f>
              <c:strCache>
                <c:ptCount val="5"/>
                <c:pt idx="0">
                  <c:v>ARC-IC</c:v>
                </c:pt>
                <c:pt idx="1">
                  <c:v>CORN &amp; SOYBEANS: PLC </c:v>
                </c:pt>
                <c:pt idx="2">
                  <c:v>CORN &amp; SOYBEANS: ARC-CO </c:v>
                </c:pt>
                <c:pt idx="3">
                  <c:v>CORN: PLC &amp; SOYBEANS: ARC-CO</c:v>
                </c:pt>
                <c:pt idx="4">
                  <c:v>CORN: ARC-CO &amp; SOYBEANS: PLC</c:v>
                </c:pt>
              </c:strCache>
            </c:strRef>
          </c:cat>
          <c:val>
            <c:numRef>
              <c:f>'Step 2 - Expected Payments'!$Y$85:$Y$89</c:f>
              <c:numCache>
                <c:formatCode>0%</c:formatCode>
                <c:ptCount val="5"/>
                <c:pt idx="0">
                  <c:v>0.58399999999999996</c:v>
                </c:pt>
                <c:pt idx="1">
                  <c:v>0.60839999999999994</c:v>
                </c:pt>
                <c:pt idx="2" formatCode="0.0%">
                  <c:v>0.52399999999999991</c:v>
                </c:pt>
                <c:pt idx="3">
                  <c:v>0.61559999999999993</c:v>
                </c:pt>
                <c:pt idx="4" formatCode="0.0%">
                  <c:v>0.44440000000000002</c:v>
                </c:pt>
              </c:numCache>
            </c:numRef>
          </c:val>
        </c:ser>
        <c:dLbls>
          <c:showLegendKey val="0"/>
          <c:showVal val="0"/>
          <c:showCatName val="0"/>
          <c:showSerName val="0"/>
          <c:showPercent val="0"/>
          <c:showBubbleSize val="0"/>
        </c:dLbls>
        <c:gapWidth val="500"/>
        <c:axId val="250456952"/>
        <c:axId val="250456560"/>
      </c:barChart>
      <c:catAx>
        <c:axId val="250455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50456168"/>
        <c:crosses val="autoZero"/>
        <c:auto val="1"/>
        <c:lblAlgn val="ctr"/>
        <c:lblOffset val="100"/>
        <c:noMultiLvlLbl val="0"/>
      </c:catAx>
      <c:valAx>
        <c:axId val="25045616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0455776"/>
        <c:crosses val="autoZero"/>
        <c:crossBetween val="between"/>
      </c:valAx>
      <c:valAx>
        <c:axId val="250456560"/>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250456952"/>
        <c:crosses val="max"/>
        <c:crossBetween val="between"/>
      </c:valAx>
      <c:catAx>
        <c:axId val="250456952"/>
        <c:scaling>
          <c:orientation val="minMax"/>
        </c:scaling>
        <c:delete val="1"/>
        <c:axPos val="l"/>
        <c:numFmt formatCode="General" sourceLinked="1"/>
        <c:majorTickMark val="out"/>
        <c:minorTickMark val="none"/>
        <c:tickLblPos val="nextTo"/>
        <c:crossAx val="25045656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UIH2X2Cw4UaRSFWUifzYcEMFK7PaUt8sLZJgsYEIYtw1lSUQUM+vrqWHD5hP7nPbZUwcPTK8E49dZ7We093f/A==" saltValue="s85CUHOWZmx4ETp+6LFrAA=="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whVXQ9T1GJJrXTdWiJyoIT8tSSPhsbm8ZIk3tunV+4D45AxIRpR3hVVksgZm0uDNkaCwk55ySuj49r+9JWIzwg==" saltValue="HUb8KoJoASzGbV1hN6zpvg==" spinCount="100000"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TLtf63f6sqN+vb35cyuScSQh0AGZnVum4fc8gBkEa813LmU4w/9nXhAX9/GOy+3MkfEfubfRrtTqu37RfxxNCQ==" saltValue="uOyy+33xrC1uL+YNqL4MGw==" spinCount="100000" content="1" objects="1"/>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8ab6mKxc7ER3hhA1mFypcbxGEegjXfpvgG6OnHkeIbH4HXqBfSHi1bV7e0PehwHBTYNFOZdQOGPIP3rMPcK4rg==" saltValue="fzj1o8qh+9JKat75E8+e7g==" spinCount="100000" content="1" objects="1"/>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plmFHMpSEFNXwzMYN80/JOWbK4CRNZOqIyC6YYB0i2aa1+mges3nh/CA2DvioLvVHOcDsWNwS5a+DttlL4T2VA==" saltValue="yL8sK2Qh/hAwMj06KJ+Iew==" spinCount="100000" content="1" objects="1"/>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hPYziP4l2DX/4Oh0UIyvoaGT2Lg7LA3E4vgzpNq97bfXyNlxRdm/wtnOEoAw04zrWX7agd/fXasr8jYtnPSdMQ==" saltValue="Jd5vHDSOuWaizZmNQ8Skrw==" spinCount="100000" content="1" objects="1"/>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workbookViewId="0"/>
  </sheetViews>
  <sheetProtection algorithmName="SHA-512" hashValue="LtgSLgcyF7hGPzap9vM3zrJ8M0bVP/tyUXQLg5RoWKsmB8wR/jyOB+uqjIIgY/+BweMszTI9BynbcyNbg69+XA==" saltValue="IXMvCz0lcxZUp+OdjzUg0Q==" spinCount="100000" content="1" objects="1"/>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96" workbookViewId="0" zoomToFit="1"/>
  </sheetViews>
  <sheetProtection algorithmName="SHA-512" hashValue="yUW/D28JbEsGfozVgPkHnYjz3/CgTE5OhPVGiNx20QYZtJDbJxI+tTp86bI8pEYS1j9NAjqQlSSCVdwe64jejg==" saltValue="mhwUDLHJEtwMaGnDNpX61w=="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9</xdr:col>
      <xdr:colOff>438150</xdr:colOff>
      <xdr:row>34</xdr:row>
      <xdr:rowOff>176212</xdr:rowOff>
    </xdr:from>
    <xdr:to>
      <xdr:col>17</xdr:col>
      <xdr:colOff>152400</xdr:colOff>
      <xdr:row>49</xdr:row>
      <xdr:rowOff>61912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8656320" cy="62788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10</xdr:col>
      <xdr:colOff>247650</xdr:colOff>
      <xdr:row>24</xdr:row>
      <xdr:rowOff>42862</xdr:rowOff>
    </xdr:from>
    <xdr:to>
      <xdr:col>17</xdr:col>
      <xdr:colOff>628650</xdr:colOff>
      <xdr:row>38</xdr:row>
      <xdr:rowOff>119062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47106</xdr:colOff>
      <xdr:row>39</xdr:row>
      <xdr:rowOff>37931</xdr:rowOff>
    </xdr:from>
    <xdr:to>
      <xdr:col>5</xdr:col>
      <xdr:colOff>37581</xdr:colOff>
      <xdr:row>43</xdr:row>
      <xdr:rowOff>91271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5706" y="8162756"/>
          <a:ext cx="3876675" cy="7010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queryTables/queryTable1.xml><?xml version="1.0" encoding="utf-8"?>
<queryTable xmlns="http://schemas.openxmlformats.org/spreadsheetml/2006/main" name="soybean_quotes_settlements_futures" backgroundRefresh="0" refreshOnLoad="1" preserveFormatting="0"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corn_quotes_settlements_futures" backgroundRefresh="0" refreshOnLoad="1" preserveFormatting="0"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xtension.iastate.edu/agdm/info/farmbill.html" TargetMode="External"/><Relationship Id="rId1" Type="http://schemas.openxmlformats.org/officeDocument/2006/relationships/hyperlink" Target="mailto:plastina@iastate.edu?subject=Farm%20Bill%20Payment%20Analyzer"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plastina@iastate.edu?subject=ISU%20Farm%20Bill%20Analyzer"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6" Type="http://schemas.openxmlformats.org/officeDocument/2006/relationships/hyperlink" Target="http://www.cmegroup.com/company/membership/index.html" TargetMode="External"/><Relationship Id="rId117" Type="http://schemas.openxmlformats.org/officeDocument/2006/relationships/hyperlink" Target="http://www.cmegroup.com/ko/index.html" TargetMode="External"/><Relationship Id="rId21" Type="http://schemas.openxmlformats.org/officeDocument/2006/relationships/hyperlink" Target="http://www.cmegroup.com/trading/weather/index.html" TargetMode="External"/><Relationship Id="rId42" Type="http://schemas.openxmlformats.org/officeDocument/2006/relationships/hyperlink" Target="http://www.cmegroup.com/clearing/financial-and-collateral-management/index.html" TargetMode="External"/><Relationship Id="rId47" Type="http://schemas.openxmlformats.org/officeDocument/2006/relationships/hyperlink" Target="http://www.cmegroup.com/clearing/margins/" TargetMode="External"/><Relationship Id="rId63" Type="http://schemas.openxmlformats.org/officeDocument/2006/relationships/hyperlink" Target="http://www.cmegroup.com/rulebook/CBOT/index.html" TargetMode="External"/><Relationship Id="rId68" Type="http://schemas.openxmlformats.org/officeDocument/2006/relationships/hyperlink" Target="http://www.cmegroup.com/market-data/index.html" TargetMode="External"/><Relationship Id="rId84" Type="http://schemas.openxmlformats.org/officeDocument/2006/relationships/hyperlink" Target="http://www.cmegroup.com/education/getting-started.html" TargetMode="External"/><Relationship Id="rId89" Type="http://schemas.openxmlformats.org/officeDocument/2006/relationships/hyperlink" Target="http://www.cmegroup.com/education/investor-resource-center.html" TargetMode="External"/><Relationship Id="rId112" Type="http://schemas.openxmlformats.org/officeDocument/2006/relationships/hyperlink" Target="http://www.cmegroup.com/es/index.html" TargetMode="External"/><Relationship Id="rId133" Type="http://schemas.openxmlformats.org/officeDocument/2006/relationships/hyperlink" Target="http://www.cmegroup.com/trading/agricultural/weekly-options-on-grain-futures.html" TargetMode="External"/><Relationship Id="rId138" Type="http://schemas.openxmlformats.org/officeDocument/2006/relationships/hyperlink" Target="http://www.cmegroup.com/trading/agricultural/options-open-interest-grainoilseed/main.html" TargetMode="External"/><Relationship Id="rId154" Type="http://schemas.openxmlformats.org/officeDocument/2006/relationships/hyperlink" Target="http://www.cmegroup.com/" TargetMode="External"/><Relationship Id="rId159" Type="http://schemas.openxmlformats.org/officeDocument/2006/relationships/hyperlink" Target="http://www.weibo.com/cmegroup" TargetMode="External"/><Relationship Id="rId175" Type="http://schemas.openxmlformats.org/officeDocument/2006/relationships/hyperlink" Target="http://www.cmegroup.com/es/" TargetMode="External"/><Relationship Id="rId170" Type="http://schemas.openxmlformats.org/officeDocument/2006/relationships/hyperlink" Target="http://www.cmegroup.com/international/?tabs=3" TargetMode="External"/><Relationship Id="rId16" Type="http://schemas.openxmlformats.org/officeDocument/2006/relationships/hyperlink" Target="http://www.cmegroup.com/trading/fx/index.html" TargetMode="External"/><Relationship Id="rId107" Type="http://schemas.openxmlformats.org/officeDocument/2006/relationships/hyperlink" Target="http://www.cmegroup.com/europe/clearing-europe/index.html" TargetMode="External"/><Relationship Id="rId11" Type="http://schemas.openxmlformats.org/officeDocument/2006/relationships/hyperlink" Target="http://www.cmegroup.com/" TargetMode="External"/><Relationship Id="rId32" Type="http://schemas.openxmlformats.org/officeDocument/2006/relationships/hyperlink" Target="http://www.cmegroup.com/trading/cme-direct/messenger.html" TargetMode="External"/><Relationship Id="rId37" Type="http://schemas.openxmlformats.org/officeDocument/2006/relationships/hyperlink" Target="http://www.cmegroup.com/tools-information/find-a-broker.html" TargetMode="External"/><Relationship Id="rId53" Type="http://schemas.openxmlformats.org/officeDocument/2006/relationships/hyperlink" Target="http://www.cmegroup.com/clearing/margin-services.html" TargetMode="External"/><Relationship Id="rId58" Type="http://schemas.openxmlformats.org/officeDocument/2006/relationships/hyperlink" Target="http://www.cmegroup.com/market-regulation/outreach.html" TargetMode="External"/><Relationship Id="rId74" Type="http://schemas.openxmlformats.org/officeDocument/2006/relationships/hyperlink" Target="http://www.cmegroup.com/market-data/licensed-quote-vendors/index.html" TargetMode="External"/><Relationship Id="rId79" Type="http://schemas.openxmlformats.org/officeDocument/2006/relationships/hyperlink" Target="http://www.cmegroup.com/market-data/real-time-quotes/index.html" TargetMode="External"/><Relationship Id="rId102" Type="http://schemas.openxmlformats.org/officeDocument/2006/relationships/hyperlink" Target="http://cmegroup.mediaroom.com/index.php?s=131&amp;table%5Bnewsfeed_releases%5D=newsfeed_releases&amp;do_search=yes" TargetMode="External"/><Relationship Id="rId123" Type="http://schemas.openxmlformats.org/officeDocument/2006/relationships/hyperlink" Target="http://www.cmegroup.com/trading/agricultural/grain-and-oilseed/soybean_quotes_timeSales_globex_futures.html" TargetMode="External"/><Relationship Id="rId128" Type="http://schemas.openxmlformats.org/officeDocument/2006/relationships/hyperlink" Target="http://www.cmegroup.com/trading/agricultural/grain-and-oilseed/soybean_quotes_settlements_options.html" TargetMode="External"/><Relationship Id="rId144" Type="http://schemas.openxmlformats.org/officeDocument/2006/relationships/hyperlink" Target="http://www.cmegroup.com/trading/agricultural/cftc-tff/main.html" TargetMode="External"/><Relationship Id="rId149" Type="http://schemas.openxmlformats.org/officeDocument/2006/relationships/hyperlink" Target="http://www.cmegroup.com/market-regulation/rulebook/" TargetMode="External"/><Relationship Id="rId5" Type="http://schemas.openxmlformats.org/officeDocument/2006/relationships/hyperlink" Target="http://www2.confirmhub.com/public/pag1.aspx" TargetMode="External"/><Relationship Id="rId90" Type="http://schemas.openxmlformats.org/officeDocument/2006/relationships/hyperlink" Target="http://www.cmegroup.com/education/glossary.html" TargetMode="External"/><Relationship Id="rId95" Type="http://schemas.openxmlformats.org/officeDocument/2006/relationships/hyperlink" Target="http://www.cmegroup.com/company/center-for-innovation/index.html" TargetMode="External"/><Relationship Id="rId160" Type="http://schemas.openxmlformats.org/officeDocument/2006/relationships/hyperlink" Target="https://plus.google.com/u/0/?hl=en&amp;tab=wX" TargetMode="External"/><Relationship Id="rId165" Type="http://schemas.openxmlformats.org/officeDocument/2006/relationships/hyperlink" Target="http://www.cmegroup.com/rss/" TargetMode="External"/><Relationship Id="rId181" Type="http://schemas.openxmlformats.org/officeDocument/2006/relationships/hyperlink" Target="http://www.cmegroup.com/tools-information/contacts-list.html" TargetMode="External"/><Relationship Id="rId186" Type="http://schemas.openxmlformats.org/officeDocument/2006/relationships/hyperlink" Target="http://www.cmegroup.com/site-map.html" TargetMode="External"/><Relationship Id="rId22" Type="http://schemas.openxmlformats.org/officeDocument/2006/relationships/hyperlink" Target="http://www.cmegroup.com/trading/real-estate/index.html" TargetMode="External"/><Relationship Id="rId27" Type="http://schemas.openxmlformats.org/officeDocument/2006/relationships/hyperlink" Target="http://www.cmegroup.com/tools-information/index.html" TargetMode="External"/><Relationship Id="rId43" Type="http://schemas.openxmlformats.org/officeDocument/2006/relationships/hyperlink" Target="http://www.cmegroup.com/clearing/trading-practices/index.html" TargetMode="External"/><Relationship Id="rId48" Type="http://schemas.openxmlformats.org/officeDocument/2006/relationships/hyperlink" Target="http://www.cmegroup.com/clearing/margins/intras.html" TargetMode="External"/><Relationship Id="rId64" Type="http://schemas.openxmlformats.org/officeDocument/2006/relationships/hyperlink" Target="http://www.cmegroup.com/rulebook/NYMEX/index.html" TargetMode="External"/><Relationship Id="rId69" Type="http://schemas.openxmlformats.org/officeDocument/2006/relationships/hyperlink" Target="http://www.cmegroup.com/market-data/settlements/index.html" TargetMode="External"/><Relationship Id="rId113" Type="http://schemas.openxmlformats.org/officeDocument/2006/relationships/hyperlink" Target="http://www.cmegroup.com/de/index.html" TargetMode="External"/><Relationship Id="rId118" Type="http://schemas.openxmlformats.org/officeDocument/2006/relationships/hyperlink" Target="http://www.cmegroup.com/ja/index.html" TargetMode="External"/><Relationship Id="rId134" Type="http://schemas.openxmlformats.org/officeDocument/2006/relationships/hyperlink" Target="http://www.cmegroup.com/education/files/agricultural-options-rfq-directory.pdf" TargetMode="External"/><Relationship Id="rId139" Type="http://schemas.openxmlformats.org/officeDocument/2006/relationships/hyperlink" Target="http://www.cmegroup.com/trading/Price-Limit-Update.html" TargetMode="External"/><Relationship Id="rId80" Type="http://schemas.openxmlformats.org/officeDocument/2006/relationships/hyperlink" Target="http://www.cmegroup.com/market-data/real-time-quotes/index.html" TargetMode="External"/><Relationship Id="rId85" Type="http://schemas.openxmlformats.org/officeDocument/2006/relationships/hyperlink" Target="http://www.cmegroup.com/education/browse-all.html" TargetMode="External"/><Relationship Id="rId150" Type="http://schemas.openxmlformats.org/officeDocument/2006/relationships/hyperlink" Target="http://www.cmegroup.com/tools-information/vendorSymbol.html" TargetMode="External"/><Relationship Id="rId155" Type="http://schemas.openxmlformats.org/officeDocument/2006/relationships/hyperlink" Target="http://twitter.com/CMEGroup" TargetMode="External"/><Relationship Id="rId171" Type="http://schemas.openxmlformats.org/officeDocument/2006/relationships/hyperlink" Target="http://www.cmegroup.com/cn-s/" TargetMode="External"/><Relationship Id="rId176" Type="http://schemas.openxmlformats.org/officeDocument/2006/relationships/hyperlink" Target="http://www.cmegroup.com/pt/" TargetMode="External"/><Relationship Id="rId12" Type="http://schemas.openxmlformats.org/officeDocument/2006/relationships/hyperlink" Target="http://www.cmegroup.com/trading/products/index.html" TargetMode="External"/><Relationship Id="rId17" Type="http://schemas.openxmlformats.org/officeDocument/2006/relationships/hyperlink" Target="http://www.cmegroup.com/trading/interest-rates/index.html" TargetMode="External"/><Relationship Id="rId33" Type="http://schemas.openxmlformats.org/officeDocument/2006/relationships/hyperlink" Target="http://www.cmegroup.com/trading/cme-research/index.html" TargetMode="External"/><Relationship Id="rId38" Type="http://schemas.openxmlformats.org/officeDocument/2006/relationships/hyperlink" Target="http://www.cmegroup.com/tools-information/find-a-broker.html" TargetMode="External"/><Relationship Id="rId59" Type="http://schemas.openxmlformats.org/officeDocument/2006/relationships/hyperlink" Target="http://www.cmegroup.com/market-regulation/position-limits/index.html" TargetMode="External"/><Relationship Id="rId103" Type="http://schemas.openxmlformats.org/officeDocument/2006/relationships/hyperlink" Target="http://tbe.taleo.net/CH11/ats/careers/jobSearch.jsp?org=cmegroup&amp;cws=1" TargetMode="External"/><Relationship Id="rId108" Type="http://schemas.openxmlformats.org/officeDocument/2006/relationships/hyperlink" Target="http://www.cmegroup.com/international/asia-pacific/index.html" TargetMode="External"/><Relationship Id="rId124" Type="http://schemas.openxmlformats.org/officeDocument/2006/relationships/hyperlink" Target="http://www.cmegroup.com/trading/agricultural/grain-and-oilseed/soybean_contract_specifications.html" TargetMode="External"/><Relationship Id="rId129" Type="http://schemas.openxmlformats.org/officeDocument/2006/relationships/hyperlink" Target="http://www.cmegroup.com/trading/about-settlements.html" TargetMode="External"/><Relationship Id="rId54" Type="http://schemas.openxmlformats.org/officeDocument/2006/relationships/hyperlink" Target="http://www.cmegroup.com/clearing/margin-services.html" TargetMode="External"/><Relationship Id="rId70" Type="http://schemas.openxmlformats.org/officeDocument/2006/relationships/hyperlink" Target="http://www.cmegroup.com/market-data/volume-open-interest/exchange-volume.html" TargetMode="External"/><Relationship Id="rId75" Type="http://schemas.openxmlformats.org/officeDocument/2006/relationships/hyperlink" Target="http://www.cmegroup.com/market-data/delayed-quotes/commodities.html" TargetMode="External"/><Relationship Id="rId91" Type="http://schemas.openxmlformats.org/officeDocument/2006/relationships/hyperlink" Target="http://www.cmegroup.com/education/market-commentary/index.html" TargetMode="External"/><Relationship Id="rId96" Type="http://schemas.openxmlformats.org/officeDocument/2006/relationships/hyperlink" Target="http://www.cmegroup.com/company/corporate-citizenship/index.html" TargetMode="External"/><Relationship Id="rId140" Type="http://schemas.openxmlformats.org/officeDocument/2006/relationships/hyperlink" Target="http://www.cmegroup.com/tools-information/calendars/expiration-calendar/" TargetMode="External"/><Relationship Id="rId145" Type="http://schemas.openxmlformats.org/officeDocument/2006/relationships/hyperlink" Target="http://www.cmegroup.com/education/events/" TargetMode="External"/><Relationship Id="rId161" Type="http://schemas.openxmlformats.org/officeDocument/2006/relationships/hyperlink" Target="https://www.youtube.com/user/cmegroup" TargetMode="External"/><Relationship Id="rId166" Type="http://schemas.openxmlformats.org/officeDocument/2006/relationships/hyperlink" Target="http://www.cmegroup.com/tools-information/wechat.html" TargetMode="External"/><Relationship Id="rId182" Type="http://schemas.openxmlformats.org/officeDocument/2006/relationships/hyperlink" Target="http://www.cmegroup.com/tools-information/contacts-list.html" TargetMode="External"/><Relationship Id="rId187" Type="http://schemas.openxmlformats.org/officeDocument/2006/relationships/hyperlink" Target="http://www.cmegroup.com/disclaimer.html" TargetMode="External"/><Relationship Id="rId1" Type="http://schemas.openxmlformats.org/officeDocument/2006/relationships/hyperlink" Target="https://services.cmegroup.com/ravmanager/" TargetMode="External"/><Relationship Id="rId6" Type="http://schemas.openxmlformats.org/officeDocument/2006/relationships/hyperlink" Target="https://firmadb.cmegroup.com/" TargetMode="External"/><Relationship Id="rId23" Type="http://schemas.openxmlformats.org/officeDocument/2006/relationships/hyperlink" Target="http://www.cmegroup.com/globex/index.html" TargetMode="External"/><Relationship Id="rId28" Type="http://schemas.openxmlformats.org/officeDocument/2006/relationships/hyperlink" Target="http://www.cmegroup.com/trading/straight-through-processing/index.html" TargetMode="External"/><Relationship Id="rId49" Type="http://schemas.openxmlformats.org/officeDocument/2006/relationships/hyperlink" Target="http://www.cmegroup.com/clearing/margins/inters.html" TargetMode="External"/><Relationship Id="rId114" Type="http://schemas.openxmlformats.org/officeDocument/2006/relationships/hyperlink" Target="http://www.cmegroup.com/pt/index.html" TargetMode="External"/><Relationship Id="rId119" Type="http://schemas.openxmlformats.org/officeDocument/2006/relationships/hyperlink" Target="http://www.cmegroup.com/company/history/global-offices.html" TargetMode="External"/><Relationship Id="rId44" Type="http://schemas.openxmlformats.org/officeDocument/2006/relationships/hyperlink" Target="http://www.cmegroup.com/clearing/deliveries/index.html" TargetMode="External"/><Relationship Id="rId60" Type="http://schemas.openxmlformats.org/officeDocument/2006/relationships/hyperlink" Target="http://www.cmegroup.com/market-regulation/rule-filings.html" TargetMode="External"/><Relationship Id="rId65" Type="http://schemas.openxmlformats.org/officeDocument/2006/relationships/hyperlink" Target="http://www.cmegroup.com/rulebook/SEF/cme-sef-rulebook.pdf" TargetMode="External"/><Relationship Id="rId81" Type="http://schemas.openxmlformats.org/officeDocument/2006/relationships/hyperlink" Target="http://www.cmegroup.com/market-data/datamine-historical-data/datamine.html" TargetMode="External"/><Relationship Id="rId86" Type="http://schemas.openxmlformats.org/officeDocument/2006/relationships/hyperlink" Target="http://www.cmegroup.com/education/simulation/index.html" TargetMode="External"/><Relationship Id="rId130" Type="http://schemas.openxmlformats.org/officeDocument/2006/relationships/hyperlink" Target="http://www.cmegroup.com/trading/agricultural/soybean-reports.html" TargetMode="External"/><Relationship Id="rId135" Type="http://schemas.openxmlformats.org/officeDocument/2006/relationships/hyperlink" Target="http://www.cmegroup.com/tools-information/quikstrike.html" TargetMode="External"/><Relationship Id="rId151" Type="http://schemas.openxmlformats.org/officeDocument/2006/relationships/hyperlink" Target="http://www.cmegroup.com/clearing/cme-clearing-overview/safeguards.html" TargetMode="External"/><Relationship Id="rId156" Type="http://schemas.openxmlformats.org/officeDocument/2006/relationships/hyperlink" Target="http://www.linkedin.com/company/cme-group" TargetMode="External"/><Relationship Id="rId177" Type="http://schemas.openxmlformats.org/officeDocument/2006/relationships/hyperlink" Target="http://www.cmegroup.com/fr/" TargetMode="External"/><Relationship Id="rId172" Type="http://schemas.openxmlformats.org/officeDocument/2006/relationships/hyperlink" Target="http://www.cmegroup.com/cn-t/" TargetMode="External"/><Relationship Id="rId13" Type="http://schemas.openxmlformats.org/officeDocument/2006/relationships/hyperlink" Target="http://www.cmegroup.com/trading/agricultural/index.html" TargetMode="External"/><Relationship Id="rId18" Type="http://schemas.openxmlformats.org/officeDocument/2006/relationships/hyperlink" Target="http://www.cmegroup.com/trading/metals/index.html" TargetMode="External"/><Relationship Id="rId39" Type="http://schemas.openxmlformats.org/officeDocument/2006/relationships/hyperlink" Target="http://www.cmegroup.com/clearing/index.html" TargetMode="External"/><Relationship Id="rId109" Type="http://schemas.openxmlformats.org/officeDocument/2006/relationships/hyperlink" Target="http://www.cmegroup.com/international/latin-america/index.html" TargetMode="External"/><Relationship Id="rId34" Type="http://schemas.openxmlformats.org/officeDocument/2006/relationships/hyperlink" Target="http://www.cmegroup.com/trading/cme-research/index.html" TargetMode="External"/><Relationship Id="rId50" Type="http://schemas.openxmlformats.org/officeDocument/2006/relationships/hyperlink" Target="http://www.cmegroup.com/clearing/margins/som.html" TargetMode="External"/><Relationship Id="rId55" Type="http://schemas.openxmlformats.org/officeDocument/2006/relationships/hyperlink" Target="http://www.cmegroup.com/tools-information/advisorySearch.html" TargetMode="External"/><Relationship Id="rId76" Type="http://schemas.openxmlformats.org/officeDocument/2006/relationships/hyperlink" Target="http://www.cmegroup.com/clearing/trading-practices/block-data.html" TargetMode="External"/><Relationship Id="rId97" Type="http://schemas.openxmlformats.org/officeDocument/2006/relationships/hyperlink" Target="http://www.cmegroup.com/company/careers/" TargetMode="External"/><Relationship Id="rId104" Type="http://schemas.openxmlformats.org/officeDocument/2006/relationships/hyperlink" Target="http://openmarkets.cmegroup.com/" TargetMode="External"/><Relationship Id="rId120" Type="http://schemas.openxmlformats.org/officeDocument/2006/relationships/hyperlink" Target="http://www.cmegroup.com/trading/agricultural/grain-and-oilseed/soybean.html" TargetMode="External"/><Relationship Id="rId125" Type="http://schemas.openxmlformats.org/officeDocument/2006/relationships/hyperlink" Target="http://www.cmegroup.com/trading/agricultural/grain-and-oilseed/soybean_performance_bonds.html" TargetMode="External"/><Relationship Id="rId141" Type="http://schemas.openxmlformats.org/officeDocument/2006/relationships/hyperlink" Target="http://www.cmegroup.com/trading/cme-direct/" TargetMode="External"/><Relationship Id="rId146" Type="http://schemas.openxmlformats.org/officeDocument/2006/relationships/hyperlink" Target="http://www.cmegroup.com/company/clearing-fees/" TargetMode="External"/><Relationship Id="rId167" Type="http://schemas.openxmlformats.org/officeDocument/2006/relationships/hyperlink" Target="http://pages.cmegroup.com/subscription-center-sign-in.html" TargetMode="External"/><Relationship Id="rId188" Type="http://schemas.openxmlformats.org/officeDocument/2006/relationships/hyperlink" Target="http://www.cmegroup.com/privacy-policy.html" TargetMode="External"/><Relationship Id="rId7" Type="http://schemas.openxmlformats.org/officeDocument/2006/relationships/hyperlink" Target="https://firmsoft.cmegroup.com/" TargetMode="External"/><Relationship Id="rId71" Type="http://schemas.openxmlformats.org/officeDocument/2006/relationships/hyperlink" Target="http://www.cmegroup.com/market-data/daily-bulletin.html" TargetMode="External"/><Relationship Id="rId92" Type="http://schemas.openxmlformats.org/officeDocument/2006/relationships/hyperlink" Target="http://www.cmegroup.com/company/index.html" TargetMode="External"/><Relationship Id="rId162" Type="http://schemas.openxmlformats.org/officeDocument/2006/relationships/hyperlink" Target="http://i.youku.com/u/UNDY2MzQ1MzM2" TargetMode="External"/><Relationship Id="rId183" Type="http://schemas.openxmlformats.org/officeDocument/2006/relationships/hyperlink" Target="tel:+13129301000" TargetMode="External"/><Relationship Id="rId2" Type="http://schemas.openxmlformats.org/officeDocument/2006/relationships/hyperlink" Target="https://services.cmegroup.com/cpc/" TargetMode="External"/><Relationship Id="rId29" Type="http://schemas.openxmlformats.org/officeDocument/2006/relationships/hyperlink" Target="http://www.cmegroup.com/market-data/repository/swap-execution-facility.html" TargetMode="External"/><Relationship Id="rId24" Type="http://schemas.openxmlformats.org/officeDocument/2006/relationships/hyperlink" Target="http://www.cmegroup.com/trading/cme-direct/index.html" TargetMode="External"/><Relationship Id="rId40" Type="http://schemas.openxmlformats.org/officeDocument/2006/relationships/hyperlink" Target="http://www.cmegroup.com/clearing/systems-operations/index.html" TargetMode="External"/><Relationship Id="rId45" Type="http://schemas.openxmlformats.org/officeDocument/2006/relationships/hyperlink" Target="http://www.cmegroup.com/clearing/business-continuity-management-disaster-recovery.html" TargetMode="External"/><Relationship Id="rId66" Type="http://schemas.openxmlformats.org/officeDocument/2006/relationships/hyperlink" Target="http://www.cmegroup.com/tools-information/advisorySearch.html" TargetMode="External"/><Relationship Id="rId87" Type="http://schemas.openxmlformats.org/officeDocument/2006/relationships/hyperlink" Target="http://www.cmegroup.com/education/events/index.html" TargetMode="External"/><Relationship Id="rId110" Type="http://schemas.openxmlformats.org/officeDocument/2006/relationships/hyperlink" Target="http://www.cmegroup.com/fr/index.html" TargetMode="External"/><Relationship Id="rId115" Type="http://schemas.openxmlformats.org/officeDocument/2006/relationships/hyperlink" Target="http://www.cmegroup.com/cn-s/index.html" TargetMode="External"/><Relationship Id="rId131" Type="http://schemas.openxmlformats.org/officeDocument/2006/relationships/hyperlink" Target="http://openmarkets.cmegroup.com/" TargetMode="External"/><Relationship Id="rId136" Type="http://schemas.openxmlformats.org/officeDocument/2006/relationships/hyperlink" Target="http://www.cmegroup.com/trading/interest-rates/rfc.html" TargetMode="External"/><Relationship Id="rId157" Type="http://schemas.openxmlformats.org/officeDocument/2006/relationships/hyperlink" Target="http://www.facebook.com/CMEGroup" TargetMode="External"/><Relationship Id="rId178" Type="http://schemas.openxmlformats.org/officeDocument/2006/relationships/hyperlink" Target="http://www.cmegroup.com/de/" TargetMode="External"/><Relationship Id="rId61" Type="http://schemas.openxmlformats.org/officeDocument/2006/relationships/hyperlink" Target="http://www.cmegroup.com/market-regulation/rulebook/index.html" TargetMode="External"/><Relationship Id="rId82" Type="http://schemas.openxmlformats.org/officeDocument/2006/relationships/hyperlink" Target="http://www.cmegroup.com/market-data/datamine-historical-data/datamine.html" TargetMode="External"/><Relationship Id="rId152" Type="http://schemas.openxmlformats.org/officeDocument/2006/relationships/hyperlink" Target="http://www.cmegroup.com/tools-information/find-a-broker.html" TargetMode="External"/><Relationship Id="rId173" Type="http://schemas.openxmlformats.org/officeDocument/2006/relationships/hyperlink" Target="http://www.cmegroup.com/ja/" TargetMode="External"/><Relationship Id="rId19" Type="http://schemas.openxmlformats.org/officeDocument/2006/relationships/hyperlink" Target="http://www.cmegroup.com/education/options.html" TargetMode="External"/><Relationship Id="rId14" Type="http://schemas.openxmlformats.org/officeDocument/2006/relationships/hyperlink" Target="http://www.cmegroup.com/trading/energy/index.html" TargetMode="External"/><Relationship Id="rId30" Type="http://schemas.openxmlformats.org/officeDocument/2006/relationships/hyperlink" Target="http://www.cmegroup.com/trading/global-repository-services/index.html" TargetMode="External"/><Relationship Id="rId35" Type="http://schemas.openxmlformats.org/officeDocument/2006/relationships/hyperlink" Target="http://www.cmegroup.com/tools-information/holiday-calendar/index.html" TargetMode="External"/><Relationship Id="rId56" Type="http://schemas.openxmlformats.org/officeDocument/2006/relationships/hyperlink" Target="http://www.cmegroup.com/market-regulation/index.html" TargetMode="External"/><Relationship Id="rId77" Type="http://schemas.openxmlformats.org/officeDocument/2006/relationships/hyperlink" Target="http://www.cmegroup.com/market-data/distributor/market-data-platform.html" TargetMode="External"/><Relationship Id="rId100" Type="http://schemas.openxmlformats.org/officeDocument/2006/relationships/hyperlink" Target="https://www.myfuturesinstitute.com/" TargetMode="External"/><Relationship Id="rId105" Type="http://schemas.openxmlformats.org/officeDocument/2006/relationships/hyperlink" Target="http://www.cmegroup.com/international/index.html" TargetMode="External"/><Relationship Id="rId126" Type="http://schemas.openxmlformats.org/officeDocument/2006/relationships/hyperlink" Target="http://www.cmegroup.com/trading/agricultural/grain-and-oilseed/soybean_product_calendar_futures.html" TargetMode="External"/><Relationship Id="rId147" Type="http://schemas.openxmlformats.org/officeDocument/2006/relationships/hyperlink" Target="http://www.cmegroup.com/tools-information/holiday-calendar/" TargetMode="External"/><Relationship Id="rId168" Type="http://schemas.openxmlformats.org/officeDocument/2006/relationships/hyperlink" Target="http://www.cmegroup.com/international/?tabs=1" TargetMode="External"/><Relationship Id="rId8" Type="http://schemas.openxmlformats.org/officeDocument/2006/relationships/hyperlink" Target="https://mbrportal.cmegroup.com/" TargetMode="External"/><Relationship Id="rId51" Type="http://schemas.openxmlformats.org/officeDocument/2006/relationships/hyperlink" Target="http://www.cmegroup.com/europe/clearing-europe/" TargetMode="External"/><Relationship Id="rId72" Type="http://schemas.openxmlformats.org/officeDocument/2006/relationships/hyperlink" Target="http://www.cmegroup.com/market-data/reports/registrar-reports.html" TargetMode="External"/><Relationship Id="rId93" Type="http://schemas.openxmlformats.org/officeDocument/2006/relationships/hyperlink" Target="http://www.cmegroup.com/company/history/index.html" TargetMode="External"/><Relationship Id="rId98" Type="http://schemas.openxmlformats.org/officeDocument/2006/relationships/hyperlink" Target="http://investor.cmegroup.com/investor-relations/index.cfm" TargetMode="External"/><Relationship Id="rId121" Type="http://schemas.openxmlformats.org/officeDocument/2006/relationships/hyperlink" Target="http://www.cmegroup.com/trading/agricultural/grain-and-oilseed/soybean_quotes_settlements_futures.html" TargetMode="External"/><Relationship Id="rId142" Type="http://schemas.openxmlformats.org/officeDocument/2006/relationships/hyperlink" Target="http://www.cmegroup.com/tools-information/advisorySearch.html" TargetMode="External"/><Relationship Id="rId163" Type="http://schemas.openxmlformats.org/officeDocument/2006/relationships/hyperlink" Target="http://pinterest.com/cmegroup/" TargetMode="External"/><Relationship Id="rId184" Type="http://schemas.openxmlformats.org/officeDocument/2006/relationships/hyperlink" Target="tel:+18667167274" TargetMode="External"/><Relationship Id="rId189" Type="http://schemas.openxmlformats.org/officeDocument/2006/relationships/queryTable" Target="../queryTables/queryTable1.xml"/><Relationship Id="rId3" Type="http://schemas.openxmlformats.org/officeDocument/2006/relationships/hyperlink" Target="https://eostrader.cmegroup.com/index.jsp" TargetMode="External"/><Relationship Id="rId25" Type="http://schemas.openxmlformats.org/officeDocument/2006/relationships/hyperlink" Target="http://www.cmegroup.com/clearport/index.html" TargetMode="External"/><Relationship Id="rId46" Type="http://schemas.openxmlformats.org/officeDocument/2006/relationships/hyperlink" Target="http://www.cmegroup.com/clearing/margins/index.html" TargetMode="External"/><Relationship Id="rId67" Type="http://schemas.openxmlformats.org/officeDocument/2006/relationships/hyperlink" Target="http://www.cmegroup.com/rulebook/rulebook-harmonization.html" TargetMode="External"/><Relationship Id="rId116" Type="http://schemas.openxmlformats.org/officeDocument/2006/relationships/hyperlink" Target="http://www.cmegroup.com/cn-t/index.html" TargetMode="External"/><Relationship Id="rId137" Type="http://schemas.openxmlformats.org/officeDocument/2006/relationships/hyperlink" Target="http://www.cmegroup.com/trading/agricultural/short-dated-new-crop-options.html" TargetMode="External"/><Relationship Id="rId158" Type="http://schemas.openxmlformats.org/officeDocument/2006/relationships/hyperlink" Target="http://instagram.com/cmegroup" TargetMode="External"/><Relationship Id="rId20" Type="http://schemas.openxmlformats.org/officeDocument/2006/relationships/hyperlink" Target="http://www.cmegroup.com/trading/otc/index.html" TargetMode="External"/><Relationship Id="rId41" Type="http://schemas.openxmlformats.org/officeDocument/2006/relationships/hyperlink" Target="http://www.cmegroup.com/clearing/risk-management/index.html" TargetMode="External"/><Relationship Id="rId62" Type="http://schemas.openxmlformats.org/officeDocument/2006/relationships/hyperlink" Target="http://www.cmegroup.com/rulebook/CME/index.html" TargetMode="External"/><Relationship Id="rId83" Type="http://schemas.openxmlformats.org/officeDocument/2006/relationships/hyperlink" Target="http://www.cmegroup.com/education/index.html" TargetMode="External"/><Relationship Id="rId88" Type="http://schemas.openxmlformats.org/officeDocument/2006/relationships/hyperlink" Target="http://www.cmegroup.com/education/videos.html" TargetMode="External"/><Relationship Id="rId111" Type="http://schemas.openxmlformats.org/officeDocument/2006/relationships/hyperlink" Target="http://www.cmegroup.com/it/index.html" TargetMode="External"/><Relationship Id="rId132" Type="http://schemas.openxmlformats.org/officeDocument/2006/relationships/hyperlink" Target="http://www.cmegroup.com/trading/agricultural/grain-and-oilseed/grain-calendar-spreads-options.html" TargetMode="External"/><Relationship Id="rId153" Type="http://schemas.openxmlformats.org/officeDocument/2006/relationships/hyperlink" Target="http://www.cmegroup.com/mobile/e-quotes.html" TargetMode="External"/><Relationship Id="rId174" Type="http://schemas.openxmlformats.org/officeDocument/2006/relationships/hyperlink" Target="http://www.cmegroup.com/ko/" TargetMode="External"/><Relationship Id="rId179" Type="http://schemas.openxmlformats.org/officeDocument/2006/relationships/hyperlink" Target="http://www.cmegroup.com/it/" TargetMode="External"/><Relationship Id="rId15" Type="http://schemas.openxmlformats.org/officeDocument/2006/relationships/hyperlink" Target="http://www.cmegroup.com/trading/equity-index/index.html" TargetMode="External"/><Relationship Id="rId36" Type="http://schemas.openxmlformats.org/officeDocument/2006/relationships/hyperlink" Target="http://www.cmegroup.com/tools-information/holiday-calendar/index.html" TargetMode="External"/><Relationship Id="rId57" Type="http://schemas.openxmlformats.org/officeDocument/2006/relationships/hyperlink" Target="http://www.cmegroup.com/market-regulation/dispute-resolution/index.html" TargetMode="External"/><Relationship Id="rId106" Type="http://schemas.openxmlformats.org/officeDocument/2006/relationships/hyperlink" Target="http://www.cmegroup.com/europe/index.html" TargetMode="External"/><Relationship Id="rId127" Type="http://schemas.openxmlformats.org/officeDocument/2006/relationships/hyperlink" Target="http://www.cmegroup.com/trading/agricultural/grain-and-oilseed/soybean_quotes_settlements_futures.html" TargetMode="External"/><Relationship Id="rId10" Type="http://schemas.openxmlformats.org/officeDocument/2006/relationships/hyperlink" Target="http://www.cmegroup.com/tools-information/communications/sub-center.html" TargetMode="External"/><Relationship Id="rId31" Type="http://schemas.openxmlformats.org/officeDocument/2006/relationships/hyperlink" Target="http://www.cmegroup.com/globex/trading-cme-group-products/co-location-services.html" TargetMode="External"/><Relationship Id="rId52" Type="http://schemas.openxmlformats.org/officeDocument/2006/relationships/hyperlink" Target="http://www.cmegroup.com/europe/clearing-europe/" TargetMode="External"/><Relationship Id="rId73" Type="http://schemas.openxmlformats.org/officeDocument/2006/relationships/hyperlink" Target="http://www.cmegroup.com/market-data/distributor/index.html" TargetMode="External"/><Relationship Id="rId78" Type="http://schemas.openxmlformats.org/officeDocument/2006/relationships/hyperlink" Target="http://www.cmegroup.com/market-data/distributor/market-data-platform.html" TargetMode="External"/><Relationship Id="rId94" Type="http://schemas.openxmlformats.org/officeDocument/2006/relationships/hyperlink" Target="http://www.cmegroup.com/company/history/global-offices.html" TargetMode="External"/><Relationship Id="rId99" Type="http://schemas.openxmlformats.org/officeDocument/2006/relationships/hyperlink" Target="http://futuresfundamentals.cmegroup.com/" TargetMode="External"/><Relationship Id="rId101" Type="http://schemas.openxmlformats.org/officeDocument/2006/relationships/hyperlink" Target="http://www.cmegroup.mediaroom.com/" TargetMode="External"/><Relationship Id="rId122" Type="http://schemas.openxmlformats.org/officeDocument/2006/relationships/hyperlink" Target="http://www.cmegroup.com/trading/agricultural/grain-and-oilseed/soybean_quotes_volume_voi.html" TargetMode="External"/><Relationship Id="rId143" Type="http://schemas.openxmlformats.org/officeDocument/2006/relationships/hyperlink" Target="http://www.cmegroup.com/tools-information/find-a-broker.html" TargetMode="External"/><Relationship Id="rId148" Type="http://schemas.openxmlformats.org/officeDocument/2006/relationships/hyperlink" Target="http://www.cmegroup.com/clearing/margins/" TargetMode="External"/><Relationship Id="rId164" Type="http://schemas.openxmlformats.org/officeDocument/2006/relationships/hyperlink" Target="http://www.slideshare.net/CMEGroup" TargetMode="External"/><Relationship Id="rId169" Type="http://schemas.openxmlformats.org/officeDocument/2006/relationships/hyperlink" Target="http://www.cmegroup.com/international/?tabs=2" TargetMode="External"/><Relationship Id="rId185" Type="http://schemas.openxmlformats.org/officeDocument/2006/relationships/hyperlink" Target="http://www.cmegroup.com/company/careers/index.html" TargetMode="External"/><Relationship Id="rId4" Type="http://schemas.openxmlformats.org/officeDocument/2006/relationships/hyperlink" Target="https://coloportal.cmegroup.com/" TargetMode="External"/><Relationship Id="rId9" Type="http://schemas.openxmlformats.org/officeDocument/2006/relationships/hyperlink" Target="https://risktools.cmegroup.com/" TargetMode="External"/><Relationship Id="rId180" Type="http://schemas.openxmlformats.org/officeDocument/2006/relationships/hyperlink" Target="http://www.cmegroup.com/"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cmegroup.com/company/membership/index.html" TargetMode="External"/><Relationship Id="rId117" Type="http://schemas.openxmlformats.org/officeDocument/2006/relationships/hyperlink" Target="http://www.cmegroup.com/ko/index.html" TargetMode="External"/><Relationship Id="rId21" Type="http://schemas.openxmlformats.org/officeDocument/2006/relationships/hyperlink" Target="http://www.cmegroup.com/trading/weather/index.html" TargetMode="External"/><Relationship Id="rId42" Type="http://schemas.openxmlformats.org/officeDocument/2006/relationships/hyperlink" Target="http://www.cmegroup.com/clearing/financial-and-collateral-management/index.html" TargetMode="External"/><Relationship Id="rId47" Type="http://schemas.openxmlformats.org/officeDocument/2006/relationships/hyperlink" Target="http://www.cmegroup.com/clearing/margins/" TargetMode="External"/><Relationship Id="rId63" Type="http://schemas.openxmlformats.org/officeDocument/2006/relationships/hyperlink" Target="http://www.cmegroup.com/rulebook/CBOT/index.html" TargetMode="External"/><Relationship Id="rId68" Type="http://schemas.openxmlformats.org/officeDocument/2006/relationships/hyperlink" Target="http://www.cmegroup.com/market-data/index.html" TargetMode="External"/><Relationship Id="rId84" Type="http://schemas.openxmlformats.org/officeDocument/2006/relationships/hyperlink" Target="http://www.cmegroup.com/education/getting-started.html" TargetMode="External"/><Relationship Id="rId89" Type="http://schemas.openxmlformats.org/officeDocument/2006/relationships/hyperlink" Target="http://www.cmegroup.com/education/investor-resource-center.html" TargetMode="External"/><Relationship Id="rId112" Type="http://schemas.openxmlformats.org/officeDocument/2006/relationships/hyperlink" Target="http://www.cmegroup.com/es/index.html" TargetMode="External"/><Relationship Id="rId133" Type="http://schemas.openxmlformats.org/officeDocument/2006/relationships/hyperlink" Target="http://www.cmegroup.com/trading/agricultural/grain-and-oilseed/grain-calendar-spreads-options.html" TargetMode="External"/><Relationship Id="rId138" Type="http://schemas.openxmlformats.org/officeDocument/2006/relationships/hyperlink" Target="http://www.cmegroup.com/trading/agricultural/short-dated-new-crop-options.html" TargetMode="External"/><Relationship Id="rId154" Type="http://schemas.openxmlformats.org/officeDocument/2006/relationships/hyperlink" Target="http://www.cmegroup.com/mobile/e-quotes.html" TargetMode="External"/><Relationship Id="rId159" Type="http://schemas.openxmlformats.org/officeDocument/2006/relationships/hyperlink" Target="http://instagram.com/cmegroup" TargetMode="External"/><Relationship Id="rId175" Type="http://schemas.openxmlformats.org/officeDocument/2006/relationships/hyperlink" Target="http://www.cmegroup.com/ko/" TargetMode="External"/><Relationship Id="rId170" Type="http://schemas.openxmlformats.org/officeDocument/2006/relationships/hyperlink" Target="http://www.cmegroup.com/international/?tabs=2" TargetMode="External"/><Relationship Id="rId16" Type="http://schemas.openxmlformats.org/officeDocument/2006/relationships/hyperlink" Target="http://www.cmegroup.com/trading/fx/index.html" TargetMode="External"/><Relationship Id="rId107" Type="http://schemas.openxmlformats.org/officeDocument/2006/relationships/hyperlink" Target="http://www.cmegroup.com/europe/clearing-europe/index.html" TargetMode="External"/><Relationship Id="rId11" Type="http://schemas.openxmlformats.org/officeDocument/2006/relationships/hyperlink" Target="http://www.cmegroup.com/" TargetMode="External"/><Relationship Id="rId32" Type="http://schemas.openxmlformats.org/officeDocument/2006/relationships/hyperlink" Target="http://www.cmegroup.com/trading/cme-direct/messenger.html" TargetMode="External"/><Relationship Id="rId37" Type="http://schemas.openxmlformats.org/officeDocument/2006/relationships/hyperlink" Target="http://www.cmegroup.com/tools-information/find-a-broker.html" TargetMode="External"/><Relationship Id="rId53" Type="http://schemas.openxmlformats.org/officeDocument/2006/relationships/hyperlink" Target="http://www.cmegroup.com/clearing/margin-services.html" TargetMode="External"/><Relationship Id="rId58" Type="http://schemas.openxmlformats.org/officeDocument/2006/relationships/hyperlink" Target="http://www.cmegroup.com/market-regulation/outreach.html" TargetMode="External"/><Relationship Id="rId74" Type="http://schemas.openxmlformats.org/officeDocument/2006/relationships/hyperlink" Target="http://www.cmegroup.com/market-data/licensed-quote-vendors/index.html" TargetMode="External"/><Relationship Id="rId79" Type="http://schemas.openxmlformats.org/officeDocument/2006/relationships/hyperlink" Target="http://www.cmegroup.com/market-data/real-time-quotes/index.html" TargetMode="External"/><Relationship Id="rId102" Type="http://schemas.openxmlformats.org/officeDocument/2006/relationships/hyperlink" Target="http://cmegroup.mediaroom.com/index.php?s=131&amp;table%5Bnewsfeed_releases%5D=newsfeed_releases&amp;do_search=yes" TargetMode="External"/><Relationship Id="rId123" Type="http://schemas.openxmlformats.org/officeDocument/2006/relationships/hyperlink" Target="http://www.cmegroup.com/trading/agricultural/grain-and-oilseed/corn_quotes_timeSales_globex_futures.html" TargetMode="External"/><Relationship Id="rId128" Type="http://schemas.openxmlformats.org/officeDocument/2006/relationships/hyperlink" Target="http://www.cmegroup.com/trading/agricultural/grain-and-oilseed/corn_quotes_settlements_options.html" TargetMode="External"/><Relationship Id="rId144" Type="http://schemas.openxmlformats.org/officeDocument/2006/relationships/hyperlink" Target="http://www.cmegroup.com/tools-information/find-a-broker.html" TargetMode="External"/><Relationship Id="rId149" Type="http://schemas.openxmlformats.org/officeDocument/2006/relationships/hyperlink" Target="http://www.cmegroup.com/clearing/margins/" TargetMode="External"/><Relationship Id="rId5" Type="http://schemas.openxmlformats.org/officeDocument/2006/relationships/hyperlink" Target="http://www2.confirmhub.com/public/pag1.aspx" TargetMode="External"/><Relationship Id="rId90" Type="http://schemas.openxmlformats.org/officeDocument/2006/relationships/hyperlink" Target="http://www.cmegroup.com/education/glossary.html" TargetMode="External"/><Relationship Id="rId95" Type="http://schemas.openxmlformats.org/officeDocument/2006/relationships/hyperlink" Target="http://www.cmegroup.com/company/center-for-innovation/index.html" TargetMode="External"/><Relationship Id="rId160" Type="http://schemas.openxmlformats.org/officeDocument/2006/relationships/hyperlink" Target="http://www.weibo.com/cmegroup" TargetMode="External"/><Relationship Id="rId165" Type="http://schemas.openxmlformats.org/officeDocument/2006/relationships/hyperlink" Target="http://www.slideshare.net/CMEGroup" TargetMode="External"/><Relationship Id="rId181" Type="http://schemas.openxmlformats.org/officeDocument/2006/relationships/hyperlink" Target="http://www.cmegroup.com/" TargetMode="External"/><Relationship Id="rId186" Type="http://schemas.openxmlformats.org/officeDocument/2006/relationships/hyperlink" Target="http://www.cmegroup.com/company/careers/index.html" TargetMode="External"/><Relationship Id="rId22" Type="http://schemas.openxmlformats.org/officeDocument/2006/relationships/hyperlink" Target="http://www.cmegroup.com/trading/real-estate/index.html" TargetMode="External"/><Relationship Id="rId27" Type="http://schemas.openxmlformats.org/officeDocument/2006/relationships/hyperlink" Target="http://www.cmegroup.com/tools-information/index.html" TargetMode="External"/><Relationship Id="rId43" Type="http://schemas.openxmlformats.org/officeDocument/2006/relationships/hyperlink" Target="http://www.cmegroup.com/clearing/trading-practices/index.html" TargetMode="External"/><Relationship Id="rId48" Type="http://schemas.openxmlformats.org/officeDocument/2006/relationships/hyperlink" Target="http://www.cmegroup.com/clearing/margins/intras.html" TargetMode="External"/><Relationship Id="rId64" Type="http://schemas.openxmlformats.org/officeDocument/2006/relationships/hyperlink" Target="http://www.cmegroup.com/rulebook/NYMEX/index.html" TargetMode="External"/><Relationship Id="rId69" Type="http://schemas.openxmlformats.org/officeDocument/2006/relationships/hyperlink" Target="http://www.cmegroup.com/market-data/settlements/index.html" TargetMode="External"/><Relationship Id="rId113" Type="http://schemas.openxmlformats.org/officeDocument/2006/relationships/hyperlink" Target="http://www.cmegroup.com/de/index.html" TargetMode="External"/><Relationship Id="rId118" Type="http://schemas.openxmlformats.org/officeDocument/2006/relationships/hyperlink" Target="http://www.cmegroup.com/ja/index.html" TargetMode="External"/><Relationship Id="rId134" Type="http://schemas.openxmlformats.org/officeDocument/2006/relationships/hyperlink" Target="http://www.cmegroup.com/trading/agricultural/weekly-options-on-grain-futures.html" TargetMode="External"/><Relationship Id="rId139" Type="http://schemas.openxmlformats.org/officeDocument/2006/relationships/hyperlink" Target="http://www.cmegroup.com/trading/agricultural/options-open-interest-grainoilseed/main.html" TargetMode="External"/><Relationship Id="rId80" Type="http://schemas.openxmlformats.org/officeDocument/2006/relationships/hyperlink" Target="http://www.cmegroup.com/market-data/real-time-quotes/index.html" TargetMode="External"/><Relationship Id="rId85" Type="http://schemas.openxmlformats.org/officeDocument/2006/relationships/hyperlink" Target="http://www.cmegroup.com/education/browse-all.html" TargetMode="External"/><Relationship Id="rId150" Type="http://schemas.openxmlformats.org/officeDocument/2006/relationships/hyperlink" Target="http://www.cmegroup.com/market-regulation/rulebook/" TargetMode="External"/><Relationship Id="rId155" Type="http://schemas.openxmlformats.org/officeDocument/2006/relationships/hyperlink" Target="http://www.cmegroup.com/" TargetMode="External"/><Relationship Id="rId171" Type="http://schemas.openxmlformats.org/officeDocument/2006/relationships/hyperlink" Target="http://www.cmegroup.com/international/?tabs=3" TargetMode="External"/><Relationship Id="rId176" Type="http://schemas.openxmlformats.org/officeDocument/2006/relationships/hyperlink" Target="http://www.cmegroup.com/es/" TargetMode="External"/><Relationship Id="rId12" Type="http://schemas.openxmlformats.org/officeDocument/2006/relationships/hyperlink" Target="http://www.cmegroup.com/trading/products/index.html" TargetMode="External"/><Relationship Id="rId17" Type="http://schemas.openxmlformats.org/officeDocument/2006/relationships/hyperlink" Target="http://www.cmegroup.com/trading/interest-rates/index.html" TargetMode="External"/><Relationship Id="rId33" Type="http://schemas.openxmlformats.org/officeDocument/2006/relationships/hyperlink" Target="http://www.cmegroup.com/trading/cme-research/index.html" TargetMode="External"/><Relationship Id="rId38" Type="http://schemas.openxmlformats.org/officeDocument/2006/relationships/hyperlink" Target="http://www.cmegroup.com/tools-information/find-a-broker.html" TargetMode="External"/><Relationship Id="rId59" Type="http://schemas.openxmlformats.org/officeDocument/2006/relationships/hyperlink" Target="http://www.cmegroup.com/market-regulation/position-limits/index.html" TargetMode="External"/><Relationship Id="rId103" Type="http://schemas.openxmlformats.org/officeDocument/2006/relationships/hyperlink" Target="http://tbe.taleo.net/CH11/ats/careers/jobSearch.jsp?org=cmegroup&amp;cws=1" TargetMode="External"/><Relationship Id="rId108" Type="http://schemas.openxmlformats.org/officeDocument/2006/relationships/hyperlink" Target="http://www.cmegroup.com/international/asia-pacific/index.html" TargetMode="External"/><Relationship Id="rId124" Type="http://schemas.openxmlformats.org/officeDocument/2006/relationships/hyperlink" Target="http://www.cmegroup.com/trading/agricultural/grain-and-oilseed/corn_contract_specifications.html" TargetMode="External"/><Relationship Id="rId129" Type="http://schemas.openxmlformats.org/officeDocument/2006/relationships/hyperlink" Target="http://www.cmegroup.com/trading/about-settlements.html" TargetMode="External"/><Relationship Id="rId54" Type="http://schemas.openxmlformats.org/officeDocument/2006/relationships/hyperlink" Target="http://www.cmegroup.com/clearing/margin-services.html" TargetMode="External"/><Relationship Id="rId70" Type="http://schemas.openxmlformats.org/officeDocument/2006/relationships/hyperlink" Target="http://www.cmegroup.com/market-data/volume-open-interest/exchange-volume.html" TargetMode="External"/><Relationship Id="rId75" Type="http://schemas.openxmlformats.org/officeDocument/2006/relationships/hyperlink" Target="http://www.cmegroup.com/market-data/delayed-quotes/commodities.html" TargetMode="External"/><Relationship Id="rId91" Type="http://schemas.openxmlformats.org/officeDocument/2006/relationships/hyperlink" Target="http://www.cmegroup.com/education/market-commentary/index.html" TargetMode="External"/><Relationship Id="rId96" Type="http://schemas.openxmlformats.org/officeDocument/2006/relationships/hyperlink" Target="http://www.cmegroup.com/company/corporate-citizenship/index.html" TargetMode="External"/><Relationship Id="rId140" Type="http://schemas.openxmlformats.org/officeDocument/2006/relationships/hyperlink" Target="http://www.cmegroup.com/trading/Price-Limit-Update.html" TargetMode="External"/><Relationship Id="rId145" Type="http://schemas.openxmlformats.org/officeDocument/2006/relationships/hyperlink" Target="http://www.cmegroup.com/trading/agricultural/cftc-tff/main.html" TargetMode="External"/><Relationship Id="rId161" Type="http://schemas.openxmlformats.org/officeDocument/2006/relationships/hyperlink" Target="https://plus.google.com/u/0/?hl=en&amp;tab=wX" TargetMode="External"/><Relationship Id="rId166" Type="http://schemas.openxmlformats.org/officeDocument/2006/relationships/hyperlink" Target="http://www.cmegroup.com/rss/" TargetMode="External"/><Relationship Id="rId182" Type="http://schemas.openxmlformats.org/officeDocument/2006/relationships/hyperlink" Target="http://www.cmegroup.com/tools-information/contacts-list.html" TargetMode="External"/><Relationship Id="rId187" Type="http://schemas.openxmlformats.org/officeDocument/2006/relationships/hyperlink" Target="http://www.cmegroup.com/site-map.html" TargetMode="External"/><Relationship Id="rId1" Type="http://schemas.openxmlformats.org/officeDocument/2006/relationships/hyperlink" Target="https://services.cmegroup.com/ravmanager/" TargetMode="External"/><Relationship Id="rId6" Type="http://schemas.openxmlformats.org/officeDocument/2006/relationships/hyperlink" Target="https://firmadb.cmegroup.com/" TargetMode="External"/><Relationship Id="rId23" Type="http://schemas.openxmlformats.org/officeDocument/2006/relationships/hyperlink" Target="http://www.cmegroup.com/globex/index.html" TargetMode="External"/><Relationship Id="rId28" Type="http://schemas.openxmlformats.org/officeDocument/2006/relationships/hyperlink" Target="http://www.cmegroup.com/trading/straight-through-processing/index.html" TargetMode="External"/><Relationship Id="rId49" Type="http://schemas.openxmlformats.org/officeDocument/2006/relationships/hyperlink" Target="http://www.cmegroup.com/clearing/margins/inters.html" TargetMode="External"/><Relationship Id="rId114" Type="http://schemas.openxmlformats.org/officeDocument/2006/relationships/hyperlink" Target="http://www.cmegroup.com/pt/index.html" TargetMode="External"/><Relationship Id="rId119" Type="http://schemas.openxmlformats.org/officeDocument/2006/relationships/hyperlink" Target="http://www.cmegroup.com/company/history/global-offices.html" TargetMode="External"/><Relationship Id="rId44" Type="http://schemas.openxmlformats.org/officeDocument/2006/relationships/hyperlink" Target="http://www.cmegroup.com/clearing/deliveries/index.html" TargetMode="External"/><Relationship Id="rId60" Type="http://schemas.openxmlformats.org/officeDocument/2006/relationships/hyperlink" Target="http://www.cmegroup.com/market-regulation/rule-filings.html" TargetMode="External"/><Relationship Id="rId65" Type="http://schemas.openxmlformats.org/officeDocument/2006/relationships/hyperlink" Target="http://www.cmegroup.com/rulebook/SEF/cme-sef-rulebook.pdf" TargetMode="External"/><Relationship Id="rId81" Type="http://schemas.openxmlformats.org/officeDocument/2006/relationships/hyperlink" Target="http://www.cmegroup.com/market-data/datamine-historical-data/datamine.html" TargetMode="External"/><Relationship Id="rId86" Type="http://schemas.openxmlformats.org/officeDocument/2006/relationships/hyperlink" Target="http://www.cmegroup.com/education/simulation/index.html" TargetMode="External"/><Relationship Id="rId130" Type="http://schemas.openxmlformats.org/officeDocument/2006/relationships/hyperlink" Target="http://www.cmegroup.com/trading/agricultural/corn-reports.html" TargetMode="External"/><Relationship Id="rId135" Type="http://schemas.openxmlformats.org/officeDocument/2006/relationships/hyperlink" Target="http://www.cmegroup.com/education/files/agricultural-options-rfq-directory.pdf" TargetMode="External"/><Relationship Id="rId151" Type="http://schemas.openxmlformats.org/officeDocument/2006/relationships/hyperlink" Target="http://www.cmegroup.com/tools-information/vendorSymbol.html" TargetMode="External"/><Relationship Id="rId156" Type="http://schemas.openxmlformats.org/officeDocument/2006/relationships/hyperlink" Target="http://twitter.com/CMEGroup" TargetMode="External"/><Relationship Id="rId177" Type="http://schemas.openxmlformats.org/officeDocument/2006/relationships/hyperlink" Target="http://www.cmegroup.com/pt/" TargetMode="External"/><Relationship Id="rId172" Type="http://schemas.openxmlformats.org/officeDocument/2006/relationships/hyperlink" Target="http://www.cmegroup.com/cn-s/" TargetMode="External"/><Relationship Id="rId13" Type="http://schemas.openxmlformats.org/officeDocument/2006/relationships/hyperlink" Target="http://www.cmegroup.com/trading/agricultural/index.html" TargetMode="External"/><Relationship Id="rId18" Type="http://schemas.openxmlformats.org/officeDocument/2006/relationships/hyperlink" Target="http://www.cmegroup.com/trading/metals/index.html" TargetMode="External"/><Relationship Id="rId39" Type="http://schemas.openxmlformats.org/officeDocument/2006/relationships/hyperlink" Target="http://www.cmegroup.com/clearing/index.html" TargetMode="External"/><Relationship Id="rId109" Type="http://schemas.openxmlformats.org/officeDocument/2006/relationships/hyperlink" Target="http://www.cmegroup.com/international/latin-america/index.html" TargetMode="External"/><Relationship Id="rId34" Type="http://schemas.openxmlformats.org/officeDocument/2006/relationships/hyperlink" Target="http://www.cmegroup.com/trading/cme-research/index.html" TargetMode="External"/><Relationship Id="rId50" Type="http://schemas.openxmlformats.org/officeDocument/2006/relationships/hyperlink" Target="http://www.cmegroup.com/clearing/margins/som.html" TargetMode="External"/><Relationship Id="rId55" Type="http://schemas.openxmlformats.org/officeDocument/2006/relationships/hyperlink" Target="http://www.cmegroup.com/tools-information/advisorySearch.html" TargetMode="External"/><Relationship Id="rId76" Type="http://schemas.openxmlformats.org/officeDocument/2006/relationships/hyperlink" Target="http://www.cmegroup.com/clearing/trading-practices/block-data.html" TargetMode="External"/><Relationship Id="rId97" Type="http://schemas.openxmlformats.org/officeDocument/2006/relationships/hyperlink" Target="http://www.cmegroup.com/company/careers/" TargetMode="External"/><Relationship Id="rId104" Type="http://schemas.openxmlformats.org/officeDocument/2006/relationships/hyperlink" Target="http://openmarkets.cmegroup.com/" TargetMode="External"/><Relationship Id="rId120" Type="http://schemas.openxmlformats.org/officeDocument/2006/relationships/hyperlink" Target="http://www.cmegroup.com/trading/agricultural/grain-and-oilseed/corn.html" TargetMode="External"/><Relationship Id="rId125" Type="http://schemas.openxmlformats.org/officeDocument/2006/relationships/hyperlink" Target="http://www.cmegroup.com/trading/agricultural/grain-and-oilseed/corn_performance_bonds.html" TargetMode="External"/><Relationship Id="rId141" Type="http://schemas.openxmlformats.org/officeDocument/2006/relationships/hyperlink" Target="http://www.cmegroup.com/tools-information/calendars/expiration-calendar/" TargetMode="External"/><Relationship Id="rId146" Type="http://schemas.openxmlformats.org/officeDocument/2006/relationships/hyperlink" Target="http://www.cmegroup.com/education/events/" TargetMode="External"/><Relationship Id="rId167" Type="http://schemas.openxmlformats.org/officeDocument/2006/relationships/hyperlink" Target="http://www.cmegroup.com/tools-information/wechat.html" TargetMode="External"/><Relationship Id="rId188" Type="http://schemas.openxmlformats.org/officeDocument/2006/relationships/hyperlink" Target="http://www.cmegroup.com/disclaimer.html" TargetMode="External"/><Relationship Id="rId7" Type="http://schemas.openxmlformats.org/officeDocument/2006/relationships/hyperlink" Target="https://firmsoft.cmegroup.com/" TargetMode="External"/><Relationship Id="rId71" Type="http://schemas.openxmlformats.org/officeDocument/2006/relationships/hyperlink" Target="http://www.cmegroup.com/market-data/daily-bulletin.html" TargetMode="External"/><Relationship Id="rId92" Type="http://schemas.openxmlformats.org/officeDocument/2006/relationships/hyperlink" Target="http://www.cmegroup.com/company/index.html" TargetMode="External"/><Relationship Id="rId162" Type="http://schemas.openxmlformats.org/officeDocument/2006/relationships/hyperlink" Target="https://www.youtube.com/user/cmegroup" TargetMode="External"/><Relationship Id="rId183" Type="http://schemas.openxmlformats.org/officeDocument/2006/relationships/hyperlink" Target="http://www.cmegroup.com/tools-information/contacts-list.html" TargetMode="External"/><Relationship Id="rId2" Type="http://schemas.openxmlformats.org/officeDocument/2006/relationships/hyperlink" Target="https://services.cmegroup.com/cpc/" TargetMode="External"/><Relationship Id="rId29" Type="http://schemas.openxmlformats.org/officeDocument/2006/relationships/hyperlink" Target="http://www.cmegroup.com/market-data/repository/swap-execution-facility.html" TargetMode="External"/><Relationship Id="rId24" Type="http://schemas.openxmlformats.org/officeDocument/2006/relationships/hyperlink" Target="http://www.cmegroup.com/trading/cme-direct/index.html" TargetMode="External"/><Relationship Id="rId40" Type="http://schemas.openxmlformats.org/officeDocument/2006/relationships/hyperlink" Target="http://www.cmegroup.com/clearing/systems-operations/index.html" TargetMode="External"/><Relationship Id="rId45" Type="http://schemas.openxmlformats.org/officeDocument/2006/relationships/hyperlink" Target="http://www.cmegroup.com/clearing/business-continuity-management-disaster-recovery.html" TargetMode="External"/><Relationship Id="rId66" Type="http://schemas.openxmlformats.org/officeDocument/2006/relationships/hyperlink" Target="http://www.cmegroup.com/tools-information/advisorySearch.html" TargetMode="External"/><Relationship Id="rId87" Type="http://schemas.openxmlformats.org/officeDocument/2006/relationships/hyperlink" Target="http://www.cmegroup.com/education/events/index.html" TargetMode="External"/><Relationship Id="rId110" Type="http://schemas.openxmlformats.org/officeDocument/2006/relationships/hyperlink" Target="http://www.cmegroup.com/fr/index.html" TargetMode="External"/><Relationship Id="rId115" Type="http://schemas.openxmlformats.org/officeDocument/2006/relationships/hyperlink" Target="http://www.cmegroup.com/cn-s/index.html" TargetMode="External"/><Relationship Id="rId131" Type="http://schemas.openxmlformats.org/officeDocument/2006/relationships/hyperlink" Target="http://www.cmegroup.com/tools-information/new-charts-poc.html" TargetMode="External"/><Relationship Id="rId136" Type="http://schemas.openxmlformats.org/officeDocument/2006/relationships/hyperlink" Target="http://www.cmegroup.com/tools-information/quikstrike.html" TargetMode="External"/><Relationship Id="rId157" Type="http://schemas.openxmlformats.org/officeDocument/2006/relationships/hyperlink" Target="http://www.linkedin.com/company/cme-group" TargetMode="External"/><Relationship Id="rId178" Type="http://schemas.openxmlformats.org/officeDocument/2006/relationships/hyperlink" Target="http://www.cmegroup.com/fr/" TargetMode="External"/><Relationship Id="rId61" Type="http://schemas.openxmlformats.org/officeDocument/2006/relationships/hyperlink" Target="http://www.cmegroup.com/market-regulation/rulebook/index.html" TargetMode="External"/><Relationship Id="rId82" Type="http://schemas.openxmlformats.org/officeDocument/2006/relationships/hyperlink" Target="http://www.cmegroup.com/market-data/datamine-historical-data/datamine.html" TargetMode="External"/><Relationship Id="rId152" Type="http://schemas.openxmlformats.org/officeDocument/2006/relationships/hyperlink" Target="http://www.cmegroup.com/clearing/cme-clearing-overview/safeguards.html" TargetMode="External"/><Relationship Id="rId173" Type="http://schemas.openxmlformats.org/officeDocument/2006/relationships/hyperlink" Target="http://www.cmegroup.com/cn-t/" TargetMode="External"/><Relationship Id="rId19" Type="http://schemas.openxmlformats.org/officeDocument/2006/relationships/hyperlink" Target="http://www.cmegroup.com/education/options.html" TargetMode="External"/><Relationship Id="rId14" Type="http://schemas.openxmlformats.org/officeDocument/2006/relationships/hyperlink" Target="http://www.cmegroup.com/trading/energy/index.html" TargetMode="External"/><Relationship Id="rId30" Type="http://schemas.openxmlformats.org/officeDocument/2006/relationships/hyperlink" Target="http://www.cmegroup.com/trading/global-repository-services/index.html" TargetMode="External"/><Relationship Id="rId35" Type="http://schemas.openxmlformats.org/officeDocument/2006/relationships/hyperlink" Target="http://www.cmegroup.com/tools-information/holiday-calendar/index.html" TargetMode="External"/><Relationship Id="rId56" Type="http://schemas.openxmlformats.org/officeDocument/2006/relationships/hyperlink" Target="http://www.cmegroup.com/market-regulation/index.html" TargetMode="External"/><Relationship Id="rId77" Type="http://schemas.openxmlformats.org/officeDocument/2006/relationships/hyperlink" Target="http://www.cmegroup.com/market-data/distributor/market-data-platform.html" TargetMode="External"/><Relationship Id="rId100" Type="http://schemas.openxmlformats.org/officeDocument/2006/relationships/hyperlink" Target="https://www.myfuturesinstitute.com/" TargetMode="External"/><Relationship Id="rId105" Type="http://schemas.openxmlformats.org/officeDocument/2006/relationships/hyperlink" Target="http://www.cmegroup.com/international/index.html" TargetMode="External"/><Relationship Id="rId126" Type="http://schemas.openxmlformats.org/officeDocument/2006/relationships/hyperlink" Target="http://www.cmegroup.com/trading/agricultural/grain-and-oilseed/corn_product_calendar_futures.html" TargetMode="External"/><Relationship Id="rId147" Type="http://schemas.openxmlformats.org/officeDocument/2006/relationships/hyperlink" Target="http://www.cmegroup.com/company/clearing-fees/" TargetMode="External"/><Relationship Id="rId168" Type="http://schemas.openxmlformats.org/officeDocument/2006/relationships/hyperlink" Target="http://pages.cmegroup.com/subscription-center-sign-in.html" TargetMode="External"/><Relationship Id="rId8" Type="http://schemas.openxmlformats.org/officeDocument/2006/relationships/hyperlink" Target="https://mbrportal.cmegroup.com/" TargetMode="External"/><Relationship Id="rId51" Type="http://schemas.openxmlformats.org/officeDocument/2006/relationships/hyperlink" Target="http://www.cmegroup.com/europe/clearing-europe/" TargetMode="External"/><Relationship Id="rId72" Type="http://schemas.openxmlformats.org/officeDocument/2006/relationships/hyperlink" Target="http://www.cmegroup.com/market-data/reports/registrar-reports.html" TargetMode="External"/><Relationship Id="rId93" Type="http://schemas.openxmlformats.org/officeDocument/2006/relationships/hyperlink" Target="http://www.cmegroup.com/company/history/index.html" TargetMode="External"/><Relationship Id="rId98" Type="http://schemas.openxmlformats.org/officeDocument/2006/relationships/hyperlink" Target="http://investor.cmegroup.com/investor-relations/index.cfm" TargetMode="External"/><Relationship Id="rId121" Type="http://schemas.openxmlformats.org/officeDocument/2006/relationships/hyperlink" Target="http://www.cmegroup.com/trading/agricultural/grain-and-oilseed/corn_quotes_settlements_futures.html" TargetMode="External"/><Relationship Id="rId142" Type="http://schemas.openxmlformats.org/officeDocument/2006/relationships/hyperlink" Target="http://www.cmegroup.com/trading/cme-direct/" TargetMode="External"/><Relationship Id="rId163" Type="http://schemas.openxmlformats.org/officeDocument/2006/relationships/hyperlink" Target="http://i.youku.com/u/UNDY2MzQ1MzM2" TargetMode="External"/><Relationship Id="rId184" Type="http://schemas.openxmlformats.org/officeDocument/2006/relationships/hyperlink" Target="tel:+13129301000" TargetMode="External"/><Relationship Id="rId189" Type="http://schemas.openxmlformats.org/officeDocument/2006/relationships/hyperlink" Target="http://www.cmegroup.com/privacy-policy.html" TargetMode="External"/><Relationship Id="rId3" Type="http://schemas.openxmlformats.org/officeDocument/2006/relationships/hyperlink" Target="https://eostrader.cmegroup.com/index.jsp" TargetMode="External"/><Relationship Id="rId25" Type="http://schemas.openxmlformats.org/officeDocument/2006/relationships/hyperlink" Target="http://www.cmegroup.com/clearport/index.html" TargetMode="External"/><Relationship Id="rId46" Type="http://schemas.openxmlformats.org/officeDocument/2006/relationships/hyperlink" Target="http://www.cmegroup.com/clearing/margins/index.html" TargetMode="External"/><Relationship Id="rId67" Type="http://schemas.openxmlformats.org/officeDocument/2006/relationships/hyperlink" Target="http://www.cmegroup.com/rulebook/rulebook-harmonization.html" TargetMode="External"/><Relationship Id="rId116" Type="http://schemas.openxmlformats.org/officeDocument/2006/relationships/hyperlink" Target="http://www.cmegroup.com/cn-t/index.html" TargetMode="External"/><Relationship Id="rId137" Type="http://schemas.openxmlformats.org/officeDocument/2006/relationships/hyperlink" Target="http://www.cmegroup.com/trading/interest-rates/rfc.html" TargetMode="External"/><Relationship Id="rId158" Type="http://schemas.openxmlformats.org/officeDocument/2006/relationships/hyperlink" Target="http://www.facebook.com/CMEGroup" TargetMode="External"/><Relationship Id="rId20" Type="http://schemas.openxmlformats.org/officeDocument/2006/relationships/hyperlink" Target="http://www.cmegroup.com/trading/otc/index.html" TargetMode="External"/><Relationship Id="rId41" Type="http://schemas.openxmlformats.org/officeDocument/2006/relationships/hyperlink" Target="http://www.cmegroup.com/clearing/risk-management/index.html" TargetMode="External"/><Relationship Id="rId62" Type="http://schemas.openxmlformats.org/officeDocument/2006/relationships/hyperlink" Target="http://www.cmegroup.com/rulebook/CME/index.html" TargetMode="External"/><Relationship Id="rId83" Type="http://schemas.openxmlformats.org/officeDocument/2006/relationships/hyperlink" Target="http://www.cmegroup.com/education/index.html" TargetMode="External"/><Relationship Id="rId88" Type="http://schemas.openxmlformats.org/officeDocument/2006/relationships/hyperlink" Target="http://www.cmegroup.com/education/videos.html" TargetMode="External"/><Relationship Id="rId111" Type="http://schemas.openxmlformats.org/officeDocument/2006/relationships/hyperlink" Target="http://www.cmegroup.com/it/index.html" TargetMode="External"/><Relationship Id="rId132" Type="http://schemas.openxmlformats.org/officeDocument/2006/relationships/hyperlink" Target="http://openmarkets.cmegroup.com/" TargetMode="External"/><Relationship Id="rId153" Type="http://schemas.openxmlformats.org/officeDocument/2006/relationships/hyperlink" Target="http://www.cmegroup.com/tools-information/find-a-broker.html" TargetMode="External"/><Relationship Id="rId174" Type="http://schemas.openxmlformats.org/officeDocument/2006/relationships/hyperlink" Target="http://www.cmegroup.com/ja/" TargetMode="External"/><Relationship Id="rId179" Type="http://schemas.openxmlformats.org/officeDocument/2006/relationships/hyperlink" Target="http://www.cmegroup.com/de/" TargetMode="External"/><Relationship Id="rId190" Type="http://schemas.openxmlformats.org/officeDocument/2006/relationships/queryTable" Target="../queryTables/queryTable2.xml"/><Relationship Id="rId15" Type="http://schemas.openxmlformats.org/officeDocument/2006/relationships/hyperlink" Target="http://www.cmegroup.com/trading/equity-index/index.html" TargetMode="External"/><Relationship Id="rId36" Type="http://schemas.openxmlformats.org/officeDocument/2006/relationships/hyperlink" Target="http://www.cmegroup.com/tools-information/holiday-calendar/index.html" TargetMode="External"/><Relationship Id="rId57" Type="http://schemas.openxmlformats.org/officeDocument/2006/relationships/hyperlink" Target="http://www.cmegroup.com/market-regulation/dispute-resolution/index.html" TargetMode="External"/><Relationship Id="rId106" Type="http://schemas.openxmlformats.org/officeDocument/2006/relationships/hyperlink" Target="http://www.cmegroup.com/europe/index.html" TargetMode="External"/><Relationship Id="rId127" Type="http://schemas.openxmlformats.org/officeDocument/2006/relationships/hyperlink" Target="http://www.cmegroup.com/trading/agricultural/grain-and-oilseed/corn_quotes_settlements_futures.html" TargetMode="External"/><Relationship Id="rId10" Type="http://schemas.openxmlformats.org/officeDocument/2006/relationships/hyperlink" Target="http://www.cmegroup.com/tools-information/communications/sub-center.html" TargetMode="External"/><Relationship Id="rId31" Type="http://schemas.openxmlformats.org/officeDocument/2006/relationships/hyperlink" Target="http://www.cmegroup.com/globex/trading-cme-group-products/co-location-services.html" TargetMode="External"/><Relationship Id="rId52" Type="http://schemas.openxmlformats.org/officeDocument/2006/relationships/hyperlink" Target="http://www.cmegroup.com/europe/clearing-europe/" TargetMode="External"/><Relationship Id="rId73" Type="http://schemas.openxmlformats.org/officeDocument/2006/relationships/hyperlink" Target="http://www.cmegroup.com/market-data/distributor/index.html" TargetMode="External"/><Relationship Id="rId78" Type="http://schemas.openxmlformats.org/officeDocument/2006/relationships/hyperlink" Target="http://www.cmegroup.com/market-data/distributor/market-data-platform.html" TargetMode="External"/><Relationship Id="rId94" Type="http://schemas.openxmlformats.org/officeDocument/2006/relationships/hyperlink" Target="http://www.cmegroup.com/company/history/global-offices.html" TargetMode="External"/><Relationship Id="rId99" Type="http://schemas.openxmlformats.org/officeDocument/2006/relationships/hyperlink" Target="http://futuresfundamentals.cmegroup.com/" TargetMode="External"/><Relationship Id="rId101" Type="http://schemas.openxmlformats.org/officeDocument/2006/relationships/hyperlink" Target="http://www.cmegroup.mediaroom.com/" TargetMode="External"/><Relationship Id="rId122" Type="http://schemas.openxmlformats.org/officeDocument/2006/relationships/hyperlink" Target="http://www.cmegroup.com/trading/agricultural/grain-and-oilseed/corn_quotes_volume_voi.html" TargetMode="External"/><Relationship Id="rId143" Type="http://schemas.openxmlformats.org/officeDocument/2006/relationships/hyperlink" Target="http://www.cmegroup.com/tools-information/advisorySearch.html" TargetMode="External"/><Relationship Id="rId148" Type="http://schemas.openxmlformats.org/officeDocument/2006/relationships/hyperlink" Target="http://www.cmegroup.com/tools-information/holiday-calendar/" TargetMode="External"/><Relationship Id="rId164" Type="http://schemas.openxmlformats.org/officeDocument/2006/relationships/hyperlink" Target="http://pinterest.com/cmegroup/" TargetMode="External"/><Relationship Id="rId169" Type="http://schemas.openxmlformats.org/officeDocument/2006/relationships/hyperlink" Target="http://www.cmegroup.com/international/?tabs=1" TargetMode="External"/><Relationship Id="rId185" Type="http://schemas.openxmlformats.org/officeDocument/2006/relationships/hyperlink" Target="tel:+18667167274" TargetMode="External"/><Relationship Id="rId4" Type="http://schemas.openxmlformats.org/officeDocument/2006/relationships/hyperlink" Target="https://coloportal.cmegroup.com/" TargetMode="External"/><Relationship Id="rId9" Type="http://schemas.openxmlformats.org/officeDocument/2006/relationships/hyperlink" Target="https://risktools.cmegroup.com/" TargetMode="External"/><Relationship Id="rId180" Type="http://schemas.openxmlformats.org/officeDocument/2006/relationships/hyperlink" Target="http://www.cmegroup.com/i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FF99"/>
  </sheetPr>
  <dimension ref="A1:SJ355"/>
  <sheetViews>
    <sheetView topLeftCell="A265" workbookViewId="0">
      <selection activeCell="B294" sqref="B294"/>
    </sheetView>
  </sheetViews>
  <sheetFormatPr defaultRowHeight="13.2"/>
  <cols>
    <col min="1" max="1" width="26.88671875" customWidth="1"/>
    <col min="2" max="3" width="15" bestFit="1" customWidth="1"/>
    <col min="4" max="4" width="12.5546875" bestFit="1" customWidth="1"/>
    <col min="5" max="5" width="11.5546875" bestFit="1" customWidth="1"/>
    <col min="6" max="7" width="11.44140625" bestFit="1" customWidth="1"/>
    <col min="8" max="9" width="12.44140625" bestFit="1" customWidth="1"/>
    <col min="10" max="10" width="11.44140625" bestFit="1" customWidth="1"/>
    <col min="11" max="11" width="13.44140625" bestFit="1" customWidth="1"/>
    <col min="12" max="12" width="12.44140625" bestFit="1" customWidth="1"/>
    <col min="13" max="13" width="11.44140625" bestFit="1" customWidth="1"/>
    <col min="14" max="14" width="14.6640625" bestFit="1" customWidth="1"/>
    <col min="15" max="15" width="12.44140625" bestFit="1" customWidth="1"/>
    <col min="16" max="16" width="12.6640625" bestFit="1" customWidth="1"/>
    <col min="17" max="17" width="11.44140625" bestFit="1" customWidth="1"/>
    <col min="18" max="19" width="12.44140625" bestFit="1" customWidth="1"/>
    <col min="20" max="20" width="11.44140625" bestFit="1" customWidth="1"/>
    <col min="21" max="22" width="12.44140625" bestFit="1" customWidth="1"/>
    <col min="23" max="23" width="14.88671875" customWidth="1"/>
    <col min="24" max="24" width="12.6640625" bestFit="1" customWidth="1"/>
    <col min="25" max="26" width="11.44140625" bestFit="1" customWidth="1"/>
    <col min="27" max="27" width="12.44140625" bestFit="1" customWidth="1"/>
    <col min="28" max="28" width="11.44140625" bestFit="1" customWidth="1"/>
    <col min="29" max="30" width="12.44140625" bestFit="1" customWidth="1"/>
    <col min="31" max="31" width="11.44140625" bestFit="1" customWidth="1"/>
    <col min="32" max="32" width="12.44140625" bestFit="1" customWidth="1"/>
    <col min="33" max="33" width="11.44140625" bestFit="1" customWidth="1"/>
    <col min="34" max="34" width="12.44140625" bestFit="1" customWidth="1"/>
    <col min="35" max="36" width="11.44140625" bestFit="1" customWidth="1"/>
    <col min="37" max="37" width="12.44140625" bestFit="1" customWidth="1"/>
    <col min="38" max="40" width="11.44140625" bestFit="1" customWidth="1"/>
    <col min="41" max="41" width="12.44140625" bestFit="1" customWidth="1"/>
    <col min="42" max="42" width="11.44140625" bestFit="1" customWidth="1"/>
    <col min="43" max="44" width="12.44140625" bestFit="1" customWidth="1"/>
    <col min="45" max="47" width="11.44140625" bestFit="1" customWidth="1"/>
    <col min="48" max="49" width="12.44140625" bestFit="1" customWidth="1"/>
    <col min="50" max="50" width="11.44140625" bestFit="1" customWidth="1"/>
    <col min="51" max="55" width="12.44140625" bestFit="1" customWidth="1"/>
    <col min="56" max="58" width="11.44140625" bestFit="1" customWidth="1"/>
    <col min="59" max="59" width="12.44140625" bestFit="1" customWidth="1"/>
    <col min="60" max="62" width="11.44140625" bestFit="1" customWidth="1"/>
    <col min="63" max="64" width="12.44140625" bestFit="1" customWidth="1"/>
    <col min="65" max="65" width="11.44140625" bestFit="1" customWidth="1"/>
    <col min="66" max="66" width="12.44140625" bestFit="1" customWidth="1"/>
    <col min="67" max="68" width="11.44140625" bestFit="1" customWidth="1"/>
    <col min="69" max="69" width="12.44140625" bestFit="1" customWidth="1"/>
    <col min="70" max="71" width="11.44140625" bestFit="1" customWidth="1"/>
    <col min="72" max="72" width="12.44140625" bestFit="1" customWidth="1"/>
    <col min="73" max="73" width="11.44140625" bestFit="1" customWidth="1"/>
    <col min="74" max="75" width="12.44140625" bestFit="1" customWidth="1"/>
    <col min="76" max="78" width="11.44140625" bestFit="1" customWidth="1"/>
    <col min="79" max="80" width="12.44140625" bestFit="1" customWidth="1"/>
    <col min="81" max="82" width="11.44140625" bestFit="1" customWidth="1"/>
    <col min="83" max="83" width="12.44140625" bestFit="1" customWidth="1"/>
    <col min="84" max="84" width="11.44140625" bestFit="1" customWidth="1"/>
    <col min="85" max="86" width="12.44140625" bestFit="1" customWidth="1"/>
    <col min="87" max="87" width="11.44140625" bestFit="1" customWidth="1"/>
    <col min="88" max="91" width="12.44140625" bestFit="1" customWidth="1"/>
    <col min="92" max="92" width="11.44140625" bestFit="1" customWidth="1"/>
    <col min="93" max="94" width="12.44140625" bestFit="1" customWidth="1"/>
    <col min="95" max="96" width="11.44140625" bestFit="1" customWidth="1"/>
    <col min="97" max="102" width="12.44140625" bestFit="1" customWidth="1"/>
    <col min="103" max="103" width="11.44140625" bestFit="1" customWidth="1"/>
    <col min="104" max="104" width="12.44140625" bestFit="1" customWidth="1"/>
    <col min="105" max="105" width="11.44140625" bestFit="1" customWidth="1"/>
    <col min="106" max="106" width="12.44140625" bestFit="1" customWidth="1"/>
    <col min="107" max="107" width="11.44140625" bestFit="1" customWidth="1"/>
    <col min="108" max="111" width="12.44140625" bestFit="1" customWidth="1"/>
    <col min="112" max="112" width="11.44140625" bestFit="1" customWidth="1"/>
    <col min="113" max="113" width="12.44140625" bestFit="1" customWidth="1"/>
    <col min="114" max="117" width="11.44140625" bestFit="1" customWidth="1"/>
    <col min="118" max="119" width="12.44140625" bestFit="1" customWidth="1"/>
    <col min="120" max="120" width="11.44140625" bestFit="1" customWidth="1"/>
    <col min="121" max="121" width="12.44140625" bestFit="1" customWidth="1"/>
    <col min="122" max="122" width="11.44140625" bestFit="1" customWidth="1"/>
    <col min="123" max="123" width="12.44140625" bestFit="1" customWidth="1"/>
    <col min="124" max="124" width="11.44140625" bestFit="1" customWidth="1"/>
    <col min="125" max="128" width="12.44140625" bestFit="1" customWidth="1"/>
    <col min="129" max="130" width="11.44140625" bestFit="1" customWidth="1"/>
    <col min="131" max="133" width="12.44140625" bestFit="1" customWidth="1"/>
    <col min="134" max="135" width="11.44140625" bestFit="1" customWidth="1"/>
    <col min="136" max="138" width="12.44140625" bestFit="1" customWidth="1"/>
    <col min="139" max="140" width="11.44140625" bestFit="1" customWidth="1"/>
    <col min="141" max="142" width="12.44140625" bestFit="1" customWidth="1"/>
    <col min="143" max="144" width="11.44140625" bestFit="1" customWidth="1"/>
    <col min="145" max="145" width="12.44140625" bestFit="1" customWidth="1"/>
    <col min="146" max="147" width="11.44140625" bestFit="1" customWidth="1"/>
    <col min="148" max="149" width="12.44140625" bestFit="1" customWidth="1"/>
    <col min="150" max="150" width="11.44140625" bestFit="1" customWidth="1"/>
    <col min="151" max="151" width="12.44140625" bestFit="1" customWidth="1"/>
    <col min="152" max="152" width="11.44140625" bestFit="1" customWidth="1"/>
    <col min="153" max="153" width="12.44140625" bestFit="1" customWidth="1"/>
    <col min="154" max="154" width="11.44140625" bestFit="1" customWidth="1"/>
    <col min="155" max="155" width="12.44140625" bestFit="1" customWidth="1"/>
    <col min="156" max="156" width="11.44140625" bestFit="1" customWidth="1"/>
    <col min="157" max="157" width="12.44140625" bestFit="1" customWidth="1"/>
    <col min="158" max="158" width="11.33203125" bestFit="1" customWidth="1"/>
    <col min="159" max="160" width="12.44140625" bestFit="1" customWidth="1"/>
    <col min="161" max="161" width="11.44140625" bestFit="1" customWidth="1"/>
    <col min="162" max="164" width="12.44140625" bestFit="1" customWidth="1"/>
    <col min="165" max="165" width="11.44140625" bestFit="1" customWidth="1"/>
    <col min="166" max="166" width="11.33203125" bestFit="1" customWidth="1"/>
    <col min="167" max="167" width="11.44140625" bestFit="1" customWidth="1"/>
    <col min="168" max="168" width="12.44140625" bestFit="1" customWidth="1"/>
    <col min="169" max="169" width="11.44140625" bestFit="1" customWidth="1"/>
    <col min="170" max="170" width="12.44140625" bestFit="1" customWidth="1"/>
    <col min="171" max="171" width="11.44140625" bestFit="1" customWidth="1"/>
    <col min="172" max="172" width="12.44140625" bestFit="1" customWidth="1"/>
    <col min="173" max="174" width="11.44140625" bestFit="1" customWidth="1"/>
    <col min="175" max="175" width="12.44140625" bestFit="1" customWidth="1"/>
    <col min="176" max="176" width="11.44140625" bestFit="1" customWidth="1"/>
    <col min="177" max="179" width="12.44140625" bestFit="1" customWidth="1"/>
    <col min="180" max="180" width="11.44140625" bestFit="1" customWidth="1"/>
    <col min="181" max="181" width="12.44140625" bestFit="1" customWidth="1"/>
    <col min="182" max="184" width="11.44140625" bestFit="1" customWidth="1"/>
    <col min="185" max="185" width="11.33203125" bestFit="1" customWidth="1"/>
    <col min="186" max="186" width="12.44140625" bestFit="1" customWidth="1"/>
    <col min="187" max="188" width="11.44140625" bestFit="1" customWidth="1"/>
    <col min="189" max="195" width="12.44140625" bestFit="1" customWidth="1"/>
    <col min="196" max="198" width="11.44140625" bestFit="1" customWidth="1"/>
    <col min="199" max="199" width="12.44140625" bestFit="1" customWidth="1"/>
    <col min="200" max="200" width="11.44140625" bestFit="1" customWidth="1"/>
    <col min="201" max="202" width="12.44140625" bestFit="1" customWidth="1"/>
    <col min="203" max="204" width="11.44140625" bestFit="1" customWidth="1"/>
    <col min="205" max="207" width="12.44140625" bestFit="1" customWidth="1"/>
    <col min="208" max="210" width="11.44140625" bestFit="1" customWidth="1"/>
    <col min="211" max="213" width="12.44140625" bestFit="1" customWidth="1"/>
    <col min="214" max="218" width="11.44140625" bestFit="1" customWidth="1"/>
    <col min="219" max="220" width="12.44140625" bestFit="1" customWidth="1"/>
    <col min="221" max="221" width="11.44140625" bestFit="1" customWidth="1"/>
    <col min="222" max="224" width="12.44140625" bestFit="1" customWidth="1"/>
    <col min="225" max="225" width="11.44140625" bestFit="1" customWidth="1"/>
    <col min="226" max="227" width="12.44140625" bestFit="1" customWidth="1"/>
    <col min="228" max="228" width="11.33203125" bestFit="1" customWidth="1"/>
    <col min="229" max="229" width="12.44140625" bestFit="1" customWidth="1"/>
    <col min="230" max="230" width="11.44140625" bestFit="1" customWidth="1"/>
    <col min="231" max="234" width="12.44140625" bestFit="1" customWidth="1"/>
    <col min="235" max="235" width="11.44140625" bestFit="1" customWidth="1"/>
    <col min="236" max="237" width="12.44140625" bestFit="1" customWidth="1"/>
    <col min="238" max="242" width="11.44140625" bestFit="1" customWidth="1"/>
    <col min="243" max="245" width="12.44140625" bestFit="1" customWidth="1"/>
    <col min="246" max="249" width="11.44140625" bestFit="1" customWidth="1"/>
    <col min="250" max="250" width="12.44140625" bestFit="1" customWidth="1"/>
    <col min="251" max="251" width="11.44140625" bestFit="1" customWidth="1"/>
    <col min="252" max="253" width="12.44140625" bestFit="1" customWidth="1"/>
    <col min="254" max="254" width="11.44140625" bestFit="1" customWidth="1"/>
    <col min="255" max="256" width="12.44140625" bestFit="1" customWidth="1"/>
    <col min="257" max="257" width="11.44140625" bestFit="1" customWidth="1"/>
    <col min="258" max="258" width="12.44140625" bestFit="1" customWidth="1"/>
    <col min="259" max="260" width="11.44140625" bestFit="1" customWidth="1"/>
    <col min="261" max="261" width="12.44140625" bestFit="1" customWidth="1"/>
    <col min="262" max="262" width="11.44140625" bestFit="1" customWidth="1"/>
    <col min="263" max="264" width="12.44140625" bestFit="1" customWidth="1"/>
    <col min="265" max="265" width="11.44140625" bestFit="1" customWidth="1"/>
    <col min="266" max="267" width="12.44140625" bestFit="1" customWidth="1"/>
    <col min="268" max="268" width="11.44140625" bestFit="1" customWidth="1"/>
    <col min="269" max="270" width="12.44140625" bestFit="1" customWidth="1"/>
    <col min="271" max="271" width="11.44140625" bestFit="1" customWidth="1"/>
    <col min="272" max="272" width="12.44140625" bestFit="1" customWidth="1"/>
    <col min="273" max="276" width="11.44140625" bestFit="1" customWidth="1"/>
    <col min="277" max="277" width="12.44140625" bestFit="1" customWidth="1"/>
    <col min="278" max="281" width="11.44140625" bestFit="1" customWidth="1"/>
    <col min="282" max="282" width="12.44140625" bestFit="1" customWidth="1"/>
    <col min="283" max="283" width="11.44140625" bestFit="1" customWidth="1"/>
    <col min="284" max="287" width="12.44140625" bestFit="1" customWidth="1"/>
    <col min="288" max="288" width="11.44140625" bestFit="1" customWidth="1"/>
    <col min="289" max="290" width="12.44140625" bestFit="1" customWidth="1"/>
    <col min="291" max="292" width="11.44140625" bestFit="1" customWidth="1"/>
    <col min="293" max="294" width="12.44140625" bestFit="1" customWidth="1"/>
    <col min="295" max="295" width="11.44140625" bestFit="1" customWidth="1"/>
    <col min="296" max="296" width="12.44140625" bestFit="1" customWidth="1"/>
    <col min="297" max="298" width="11.44140625" bestFit="1" customWidth="1"/>
    <col min="299" max="301" width="12.44140625" bestFit="1" customWidth="1"/>
    <col min="302" max="302" width="11.33203125" bestFit="1" customWidth="1"/>
    <col min="303" max="305" width="12.44140625" bestFit="1" customWidth="1"/>
    <col min="306" max="306" width="11.44140625" bestFit="1" customWidth="1"/>
    <col min="307" max="307" width="12.44140625" bestFit="1" customWidth="1"/>
    <col min="308" max="308" width="11.33203125" bestFit="1" customWidth="1"/>
    <col min="309" max="309" width="11.44140625" bestFit="1" customWidth="1"/>
    <col min="310" max="312" width="12.44140625" bestFit="1" customWidth="1"/>
    <col min="313" max="313" width="11.33203125" bestFit="1" customWidth="1"/>
    <col min="314" max="315" width="12.44140625" bestFit="1" customWidth="1"/>
    <col min="316" max="319" width="11.44140625" bestFit="1" customWidth="1"/>
    <col min="320" max="320" width="12.44140625" bestFit="1" customWidth="1"/>
    <col min="321" max="321" width="11.44140625" bestFit="1" customWidth="1"/>
    <col min="322" max="322" width="12.44140625" bestFit="1" customWidth="1"/>
    <col min="323" max="323" width="11.44140625" bestFit="1" customWidth="1"/>
    <col min="324" max="325" width="12.44140625" bestFit="1" customWidth="1"/>
    <col min="326" max="326" width="11.44140625" bestFit="1" customWidth="1"/>
    <col min="327" max="328" width="12.44140625" bestFit="1" customWidth="1"/>
    <col min="329" max="331" width="11.44140625" bestFit="1" customWidth="1"/>
    <col min="332" max="333" width="12.44140625" bestFit="1" customWidth="1"/>
    <col min="334" max="334" width="11.44140625" bestFit="1" customWidth="1"/>
    <col min="335" max="340" width="12.44140625" bestFit="1" customWidth="1"/>
    <col min="341" max="342" width="11.44140625" bestFit="1" customWidth="1"/>
    <col min="343" max="345" width="12.44140625" bestFit="1" customWidth="1"/>
    <col min="346" max="346" width="11.44140625" bestFit="1" customWidth="1"/>
    <col min="347" max="349" width="12.44140625" bestFit="1" customWidth="1"/>
    <col min="350" max="350" width="11.33203125" bestFit="1" customWidth="1"/>
    <col min="351" max="352" width="11.44140625" bestFit="1" customWidth="1"/>
    <col min="353" max="353" width="12.44140625" bestFit="1" customWidth="1"/>
    <col min="354" max="354" width="11.44140625" bestFit="1" customWidth="1"/>
    <col min="355" max="355" width="12.44140625" bestFit="1" customWidth="1"/>
    <col min="356" max="356" width="11.44140625" bestFit="1" customWidth="1"/>
    <col min="357" max="357" width="11.33203125" bestFit="1" customWidth="1"/>
    <col min="358" max="358" width="12.44140625" bestFit="1" customWidth="1"/>
    <col min="359" max="359" width="11.44140625" bestFit="1" customWidth="1"/>
    <col min="360" max="360" width="12.44140625" bestFit="1" customWidth="1"/>
    <col min="361" max="361" width="11.44140625" bestFit="1" customWidth="1"/>
    <col min="362" max="366" width="12.44140625" bestFit="1" customWidth="1"/>
    <col min="367" max="371" width="11.44140625" bestFit="1" customWidth="1"/>
    <col min="372" max="372" width="12.44140625" bestFit="1" customWidth="1"/>
    <col min="373" max="373" width="11.44140625" bestFit="1" customWidth="1"/>
    <col min="374" max="374" width="12.44140625" bestFit="1" customWidth="1"/>
    <col min="375" max="382" width="11.44140625" bestFit="1" customWidth="1"/>
    <col min="383" max="383" width="12.44140625" bestFit="1" customWidth="1"/>
    <col min="384" max="385" width="11.44140625" bestFit="1" customWidth="1"/>
    <col min="386" max="388" width="12.44140625" bestFit="1" customWidth="1"/>
    <col min="389" max="392" width="11.44140625" bestFit="1" customWidth="1"/>
    <col min="393" max="393" width="12.44140625" bestFit="1" customWidth="1"/>
    <col min="394" max="394" width="11.44140625" bestFit="1" customWidth="1"/>
    <col min="395" max="395" width="12.44140625" bestFit="1" customWidth="1"/>
    <col min="396" max="396" width="11.44140625" bestFit="1" customWidth="1"/>
    <col min="397" max="397" width="12.6640625" bestFit="1" customWidth="1"/>
    <col min="398" max="400" width="11.44140625" bestFit="1" customWidth="1"/>
    <col min="401" max="401" width="12.44140625" bestFit="1" customWidth="1"/>
    <col min="402" max="402" width="12.6640625" bestFit="1" customWidth="1"/>
    <col min="403" max="403" width="11.44140625" bestFit="1" customWidth="1"/>
    <col min="404" max="406" width="12.44140625" bestFit="1" customWidth="1"/>
    <col min="407" max="407" width="11.44140625" bestFit="1" customWidth="1"/>
    <col min="408" max="409" width="12.44140625" bestFit="1" customWidth="1"/>
    <col min="410" max="410" width="11.44140625" bestFit="1" customWidth="1"/>
    <col min="411" max="411" width="12.44140625" bestFit="1" customWidth="1"/>
    <col min="412" max="412" width="11.44140625" bestFit="1" customWidth="1"/>
    <col min="413" max="420" width="12.44140625" bestFit="1" customWidth="1"/>
    <col min="421" max="421" width="11.44140625" bestFit="1" customWidth="1"/>
    <col min="422" max="422" width="12.44140625" bestFit="1" customWidth="1"/>
    <col min="423" max="423" width="11.44140625" bestFit="1" customWidth="1"/>
    <col min="424" max="424" width="12.44140625" bestFit="1" customWidth="1"/>
    <col min="425" max="428" width="11.44140625" bestFit="1" customWidth="1"/>
    <col min="429" max="432" width="12.44140625" bestFit="1" customWidth="1"/>
    <col min="433" max="434" width="11.44140625" bestFit="1" customWidth="1"/>
    <col min="435" max="437" width="12.44140625" bestFit="1" customWidth="1"/>
    <col min="438" max="439" width="11.44140625" bestFit="1" customWidth="1"/>
    <col min="440" max="441" width="12.44140625" bestFit="1" customWidth="1"/>
    <col min="442" max="443" width="11.44140625" bestFit="1" customWidth="1"/>
    <col min="444" max="444" width="12.44140625" bestFit="1" customWidth="1"/>
    <col min="445" max="446" width="11.44140625" bestFit="1" customWidth="1"/>
    <col min="447" max="448" width="12.44140625" bestFit="1" customWidth="1"/>
    <col min="449" max="449" width="11.44140625" bestFit="1" customWidth="1"/>
    <col min="450" max="450" width="12.44140625" bestFit="1" customWidth="1"/>
    <col min="451" max="453" width="11.44140625" bestFit="1" customWidth="1"/>
    <col min="454" max="454" width="12.44140625" bestFit="1" customWidth="1"/>
    <col min="455" max="456" width="11.44140625" bestFit="1" customWidth="1"/>
    <col min="457" max="459" width="12.44140625" bestFit="1" customWidth="1"/>
    <col min="460" max="461" width="11.44140625" bestFit="1" customWidth="1"/>
    <col min="462" max="463" width="12.44140625" bestFit="1" customWidth="1"/>
    <col min="464" max="464" width="11.44140625" bestFit="1" customWidth="1"/>
    <col min="465" max="465" width="12.44140625" bestFit="1" customWidth="1"/>
    <col min="466" max="467" width="11.44140625" bestFit="1" customWidth="1"/>
    <col min="468" max="469" width="12.44140625" bestFit="1" customWidth="1"/>
    <col min="470" max="471" width="11.44140625" bestFit="1" customWidth="1"/>
    <col min="472" max="472" width="12.44140625" bestFit="1" customWidth="1"/>
    <col min="473" max="473" width="11.44140625" bestFit="1" customWidth="1"/>
    <col min="474" max="475" width="12.44140625" bestFit="1" customWidth="1"/>
    <col min="476" max="477" width="11.44140625" bestFit="1" customWidth="1"/>
    <col min="478" max="478" width="12.44140625" bestFit="1" customWidth="1"/>
    <col min="479" max="479" width="11.44140625" bestFit="1" customWidth="1"/>
    <col min="480" max="488" width="12.44140625" bestFit="1" customWidth="1"/>
    <col min="489" max="490" width="11.44140625" bestFit="1" customWidth="1"/>
    <col min="491" max="491" width="12.44140625" customWidth="1"/>
    <col min="492" max="495" width="12.44140625" bestFit="1" customWidth="1"/>
    <col min="496" max="496" width="11.44140625" bestFit="1" customWidth="1"/>
    <col min="497" max="497" width="12.44140625" bestFit="1" customWidth="1"/>
    <col min="498" max="498" width="11.44140625" bestFit="1" customWidth="1"/>
    <col min="499" max="501" width="12.44140625" bestFit="1" customWidth="1"/>
  </cols>
  <sheetData>
    <row r="1" spans="1:36" ht="14.4">
      <c r="A1" t="s">
        <v>472</v>
      </c>
      <c r="E1" s="37"/>
      <c r="F1" s="37"/>
    </row>
    <row r="2" spans="1:36" ht="14.4">
      <c r="A2" t="s">
        <v>374</v>
      </c>
      <c r="B2">
        <f>+'Step 1-Farm Data'!D10</f>
        <v>8</v>
      </c>
      <c r="F2" s="37"/>
      <c r="Y2" t="s">
        <v>556</v>
      </c>
      <c r="Z2" t="s">
        <v>555</v>
      </c>
      <c r="AA2" t="s">
        <v>537</v>
      </c>
    </row>
    <row r="3" spans="1:36" ht="14.4">
      <c r="E3" s="37"/>
      <c r="F3" s="37"/>
    </row>
    <row r="4" spans="1:36">
      <c r="X4" t="s">
        <v>527</v>
      </c>
      <c r="Y4">
        <f>+'simulations soy farm1 '!Q20</f>
        <v>0.96450535114667602</v>
      </c>
      <c r="Z4">
        <f>+'simulations soy farm1 '!R20</f>
        <v>3.4650034860370864</v>
      </c>
      <c r="AA4" s="190">
        <f>+IF(HLOOKUP($B$26,$G$26:$AG$37,10,0)=0,Z4,HLOOKUP($B$26,$G$26:$AG$37,10,0))</f>
        <v>0.8660254037844386</v>
      </c>
    </row>
    <row r="5" spans="1:36">
      <c r="A5" t="s">
        <v>365</v>
      </c>
      <c r="Q5" t="s">
        <v>520</v>
      </c>
    </row>
    <row r="6" spans="1:36">
      <c r="L6" t="s">
        <v>523</v>
      </c>
      <c r="Q6" t="s">
        <v>522</v>
      </c>
      <c r="W6" t="s">
        <v>528</v>
      </c>
      <c r="X6" t="s">
        <v>555</v>
      </c>
      <c r="Y6">
        <f>+IFERROR(CORREL(Q8:Q17,R8:R17),0.00000000000000001)</f>
        <v>0.104128613623043</v>
      </c>
    </row>
    <row r="7" spans="1:36">
      <c r="B7" t="s">
        <v>462</v>
      </c>
      <c r="C7" t="s">
        <v>473</v>
      </c>
      <c r="E7" t="s">
        <v>474</v>
      </c>
      <c r="H7" t="s">
        <v>462</v>
      </c>
      <c r="I7" t="s">
        <v>473</v>
      </c>
      <c r="K7" t="s">
        <v>462</v>
      </c>
      <c r="L7" t="s">
        <v>473</v>
      </c>
      <c r="M7" t="s">
        <v>521</v>
      </c>
      <c r="N7" t="s">
        <v>474</v>
      </c>
      <c r="O7" t="s">
        <v>525</v>
      </c>
      <c r="Q7" t="s">
        <v>462</v>
      </c>
      <c r="R7" t="s">
        <v>473</v>
      </c>
      <c r="S7" t="s">
        <v>521</v>
      </c>
      <c r="T7" t="s">
        <v>474</v>
      </c>
      <c r="U7" t="s">
        <v>524</v>
      </c>
      <c r="X7" t="s">
        <v>537</v>
      </c>
      <c r="Y7">
        <f>+IFERROR(HLOOKUP($B$26,$G$26:$AG$37,11,0),0.00000000000000001)</f>
        <v>-0.99701697338020534</v>
      </c>
      <c r="Z7">
        <f>+IFERROR(HLOOKUP($B$26,$G$26:$AG$37,12,0),0.00000000000000001)</f>
        <v>0.57170008033670106</v>
      </c>
    </row>
    <row r="8" spans="1:36">
      <c r="A8">
        <v>2004</v>
      </c>
      <c r="B8">
        <v>5.74</v>
      </c>
      <c r="C8">
        <f>+INDEX('soy yields'!$B$5:$CX$14,'simulations soy farm1 '!$A8-2003,'simulations soy farm1 '!$B$2)</f>
        <v>52</v>
      </c>
      <c r="F8">
        <v>1</v>
      </c>
      <c r="K8">
        <f t="array" ref="K8:K17">+TREND(B8:B17,F8:F17)</f>
        <v>5.502909090909089</v>
      </c>
      <c r="L8">
        <f t="array" ref="L8:L17">+TREND(C8:C17,F8:F17)</f>
        <v>54.323636363636361</v>
      </c>
      <c r="Q8">
        <f t="shared" ref="Q8:Q17" si="0">+B8-K8</f>
        <v>0.23709090909091124</v>
      </c>
      <c r="R8">
        <f t="shared" ref="R8:R17" si="1">+C8-L8</f>
        <v>-2.3236363636363606</v>
      </c>
    </row>
    <row r="9" spans="1:36">
      <c r="A9">
        <v>2005</v>
      </c>
      <c r="B9">
        <v>5.66</v>
      </c>
      <c r="C9">
        <f>+INDEX('soy yields'!$B$5:$CX$14,'simulations soy farm1 '!$A9-2003,'simulations soy farm1 '!$B$2)</f>
        <v>56.3</v>
      </c>
      <c r="F9">
        <v>2</v>
      </c>
      <c r="K9">
        <v>6.4731515151515131</v>
      </c>
      <c r="L9">
        <v>53.173939393939392</v>
      </c>
      <c r="Q9">
        <f t="shared" si="0"/>
        <v>-0.81315151515151296</v>
      </c>
      <c r="R9">
        <f t="shared" si="1"/>
        <v>3.1260606060606051</v>
      </c>
    </row>
    <row r="10" spans="1:36">
      <c r="A10">
        <v>2006</v>
      </c>
      <c r="B10">
        <v>6.43</v>
      </c>
      <c r="C10">
        <f>+INDEX('soy yields'!$B$5:$CX$14,'simulations soy farm1 '!$A10-2003,'simulations soy farm1 '!$B$2)</f>
        <v>50</v>
      </c>
      <c r="F10">
        <v>3</v>
      </c>
      <c r="K10">
        <v>7.4433939393939381</v>
      </c>
      <c r="L10">
        <v>52.024242424242416</v>
      </c>
      <c r="Q10">
        <f t="shared" si="0"/>
        <v>-1.0133939393939384</v>
      </c>
      <c r="R10">
        <f t="shared" si="1"/>
        <v>-2.0242424242424164</v>
      </c>
      <c r="W10" t="s">
        <v>529</v>
      </c>
      <c r="X10" t="s">
        <v>535</v>
      </c>
      <c r="Y10" t="s">
        <v>536</v>
      </c>
      <c r="Z10" t="s">
        <v>537</v>
      </c>
      <c r="AC10" t="s">
        <v>530</v>
      </c>
      <c r="AH10" t="s">
        <v>531</v>
      </c>
    </row>
    <row r="11" spans="1:36">
      <c r="A11">
        <v>2007</v>
      </c>
      <c r="B11">
        <v>10.1</v>
      </c>
      <c r="C11">
        <f>+INDEX('soy yields'!$B$5:$CX$14,'simulations soy farm1 '!$A11-2003,'simulations soy farm1 '!$B$2)</f>
        <v>54.2</v>
      </c>
      <c r="F11">
        <v>4</v>
      </c>
      <c r="K11">
        <v>8.4136363636363622</v>
      </c>
      <c r="L11">
        <v>50.874545454545448</v>
      </c>
      <c r="Q11">
        <f t="shared" si="0"/>
        <v>1.6863636363636374</v>
      </c>
      <c r="R11">
        <f t="shared" si="1"/>
        <v>3.325454545454555</v>
      </c>
      <c r="W11" t="s">
        <v>535</v>
      </c>
      <c r="X11">
        <f>+Y4^2</f>
        <v>0.93027057239057276</v>
      </c>
      <c r="Y11">
        <f>+Y4*Z4*Y6</f>
        <v>0.34799932659932781</v>
      </c>
      <c r="Z11">
        <f>+Y7*Y4*AA4</f>
        <v>-0.83279445539968433</v>
      </c>
      <c r="AD11">
        <f>+Y4</f>
        <v>0.96450535114667602</v>
      </c>
      <c r="AE11">
        <v>0</v>
      </c>
      <c r="AF11">
        <v>0</v>
      </c>
      <c r="AH11">
        <f>+AD11</f>
        <v>0.96450535114667602</v>
      </c>
      <c r="AI11">
        <f>+AD12</f>
        <v>0.36080600920005285</v>
      </c>
      <c r="AJ11">
        <f>+AD13</f>
        <v>-0.86344202695153116</v>
      </c>
    </row>
    <row r="12" spans="1:36">
      <c r="A12">
        <v>2008</v>
      </c>
      <c r="B12">
        <v>9.9700000000000006</v>
      </c>
      <c r="C12">
        <f>+INDEX('soy yields'!$B$5:$CX$14,'simulations soy farm1 '!$A12-2003,'simulations soy farm1 '!$B$2)</f>
        <v>44</v>
      </c>
      <c r="D12">
        <f>+IF(E12="",100,1)</f>
        <v>100</v>
      </c>
      <c r="E12" t="str">
        <f>+IFERROR('Step 1-Farm Data'!E31*1,"")</f>
        <v/>
      </c>
      <c r="F12">
        <v>5</v>
      </c>
      <c r="G12">
        <v>1</v>
      </c>
      <c r="H12">
        <f>+B12</f>
        <v>9.9700000000000006</v>
      </c>
      <c r="I12">
        <f>+C12</f>
        <v>44</v>
      </c>
      <c r="K12">
        <v>9.3838787878787873</v>
      </c>
      <c r="L12">
        <v>49.724848484848479</v>
      </c>
      <c r="M12">
        <f t="array" ref="M12:M17">+TREND(C12:C17,G12:G17)</f>
        <v>48.714285714285715</v>
      </c>
      <c r="N12" t="e">
        <f t="array" ref="N12:N17">+TREND(E12:E17,G12:G17)</f>
        <v>#VALUE!</v>
      </c>
      <c r="O12">
        <f t="array" ref="O12:O17">+TREND(B12:B17,G12:G17)</f>
        <v>9.5947619047619028</v>
      </c>
      <c r="Q12">
        <f t="shared" si="0"/>
        <v>0.58612121212121338</v>
      </c>
      <c r="R12">
        <f t="shared" si="1"/>
        <v>-5.7248484848484793</v>
      </c>
      <c r="S12">
        <f t="shared" ref="S12:S17" si="2">+M12-C12</f>
        <v>4.7142857142857153</v>
      </c>
      <c r="T12" t="e">
        <f t="shared" ref="T12:T17" si="3">+E12-N12</f>
        <v>#VALUE!</v>
      </c>
      <c r="U12">
        <f t="shared" ref="U12:U17" si="4">+B12-O12</f>
        <v>0.37523809523809781</v>
      </c>
      <c r="W12" t="s">
        <v>536</v>
      </c>
      <c r="X12">
        <f>+Y11</f>
        <v>0.34799932659932781</v>
      </c>
      <c r="Y12">
        <f>+Z4^2</f>
        <v>12.006249158249162</v>
      </c>
      <c r="Z12">
        <f>+Z7*Z4*AA4</f>
        <v>1.7155467634186965</v>
      </c>
      <c r="AD12">
        <f>+Y6*Z4</f>
        <v>0.36080600920005285</v>
      </c>
      <c r="AE12">
        <f>+Z4*(1-Y6^2)^0.5</f>
        <v>3.4461671726679617</v>
      </c>
      <c r="AF12">
        <v>0</v>
      </c>
      <c r="AH12">
        <f>+AE11</f>
        <v>0</v>
      </c>
      <c r="AI12">
        <f>+AE12</f>
        <v>3.4461671726679617</v>
      </c>
      <c r="AJ12">
        <f>+AE13</f>
        <v>0.58821343648554114</v>
      </c>
    </row>
    <row r="13" spans="1:36">
      <c r="A13">
        <v>2009</v>
      </c>
      <c r="B13">
        <v>9.59</v>
      </c>
      <c r="C13">
        <f>+INDEX('soy yields'!$B$5:$CX$14,'simulations soy farm1 '!$A13-2003,'simulations soy farm1 '!$B$2)</f>
        <v>52</v>
      </c>
      <c r="D13">
        <f>+IF(E13="",IF(D12&gt;=100,100+D12,100),COUNTIF($D$12:D12,"&lt;100")+1)</f>
        <v>1</v>
      </c>
      <c r="E13">
        <f>+IFERROR('Step 1-Farm Data'!E32*1,"")</f>
        <v>50</v>
      </c>
      <c r="F13">
        <v>6</v>
      </c>
      <c r="G13">
        <v>2</v>
      </c>
      <c r="H13">
        <f>+B13</f>
        <v>9.59</v>
      </c>
      <c r="I13">
        <f t="shared" ref="I13:I17" si="5">+C13</f>
        <v>52</v>
      </c>
      <c r="K13">
        <v>10.354121212121212</v>
      </c>
      <c r="L13">
        <v>48.575151515151511</v>
      </c>
      <c r="M13">
        <v>47.828571428571429</v>
      </c>
      <c r="N13" t="e">
        <v>#VALUE!</v>
      </c>
      <c r="O13">
        <v>10.474190476190474</v>
      </c>
      <c r="Q13">
        <f t="shared" si="0"/>
        <v>-0.76412121212121242</v>
      </c>
      <c r="R13">
        <f t="shared" si="1"/>
        <v>3.4248484848484892</v>
      </c>
      <c r="S13">
        <f t="shared" si="2"/>
        <v>-4.1714285714285708</v>
      </c>
      <c r="T13" t="e">
        <f t="shared" si="3"/>
        <v>#VALUE!</v>
      </c>
      <c r="U13">
        <f t="shared" si="4"/>
        <v>-0.88419047619047397</v>
      </c>
      <c r="W13" t="s">
        <v>537</v>
      </c>
      <c r="X13">
        <f>+Z11</f>
        <v>-0.83279445539968433</v>
      </c>
      <c r="Y13">
        <f>+Z12</f>
        <v>1.7155467634186965</v>
      </c>
      <c r="Z13">
        <f>+AA4^2</f>
        <v>0.74999999999999989</v>
      </c>
      <c r="AD13">
        <f>+Y7*AA4</f>
        <v>-0.86344202695153116</v>
      </c>
      <c r="AE13">
        <f>+AA4*(Z7-Y7*Y6)/(1-Y6^2)^0.5</f>
        <v>0.58821343648554114</v>
      </c>
      <c r="AF13">
        <f>+IFERROR(AA4*(1-Y7^2-(Z7-Y7*Y6)^2/(1-Y6^2))^0.5,0.00000001)</f>
        <v>1E-8</v>
      </c>
      <c r="AH13">
        <f>+AF11</f>
        <v>0</v>
      </c>
      <c r="AI13">
        <f>+AF12</f>
        <v>0</v>
      </c>
      <c r="AJ13">
        <f>+AF13</f>
        <v>1E-8</v>
      </c>
    </row>
    <row r="14" spans="1:36">
      <c r="A14">
        <v>2010</v>
      </c>
      <c r="B14">
        <v>11.3</v>
      </c>
      <c r="C14">
        <f>+INDEX('soy yields'!$B$5:$CX$14,'simulations soy farm1 '!$A14-2003,'simulations soy farm1 '!$B$2)</f>
        <v>46</v>
      </c>
      <c r="D14">
        <f>+IF(E14="",100,COUNTIF($D$12:D13,"&lt;100")+1)</f>
        <v>100</v>
      </c>
      <c r="E14" t="str">
        <f>+IFERROR('Step 1-Farm Data'!E33*1,"")</f>
        <v/>
      </c>
      <c r="F14">
        <v>7</v>
      </c>
      <c r="G14">
        <v>3</v>
      </c>
      <c r="H14">
        <f t="shared" ref="H14:H17" si="6">+B14</f>
        <v>11.3</v>
      </c>
      <c r="I14">
        <f t="shared" si="5"/>
        <v>46</v>
      </c>
      <c r="K14">
        <v>11.324363636363636</v>
      </c>
      <c r="L14">
        <v>47.425454545454542</v>
      </c>
      <c r="M14">
        <v>46.942857142857143</v>
      </c>
      <c r="N14" t="e">
        <v>#VALUE!</v>
      </c>
      <c r="O14">
        <v>11.353619047619045</v>
      </c>
      <c r="Q14">
        <f t="shared" si="0"/>
        <v>-2.4363636363634811E-2</v>
      </c>
      <c r="R14">
        <f t="shared" si="1"/>
        <v>-1.4254545454545422</v>
      </c>
      <c r="S14">
        <f t="shared" si="2"/>
        <v>0.94285714285714306</v>
      </c>
      <c r="T14" t="e">
        <f t="shared" si="3"/>
        <v>#VALUE!</v>
      </c>
      <c r="U14">
        <f t="shared" si="4"/>
        <v>-5.3619047619044125E-2</v>
      </c>
    </row>
    <row r="15" spans="1:36">
      <c r="A15">
        <v>2011</v>
      </c>
      <c r="B15">
        <v>12.5</v>
      </c>
      <c r="C15">
        <f>+INDEX('soy yields'!$B$5:$CX$14,'simulations soy farm1 '!$A15-2003,'simulations soy farm1 '!$B$2)</f>
        <v>51</v>
      </c>
      <c r="D15">
        <f>+IF(E15="",100,COUNTIF($D$12:D14,"&lt;100")+1)</f>
        <v>2</v>
      </c>
      <c r="E15">
        <f>+IFERROR('Step 1-Farm Data'!E34*1,"")</f>
        <v>48</v>
      </c>
      <c r="F15">
        <v>8</v>
      </c>
      <c r="G15">
        <v>4</v>
      </c>
      <c r="H15">
        <f t="shared" si="6"/>
        <v>12.5</v>
      </c>
      <c r="I15">
        <f t="shared" si="5"/>
        <v>51</v>
      </c>
      <c r="K15">
        <v>12.294606060606061</v>
      </c>
      <c r="L15">
        <v>46.275757575757567</v>
      </c>
      <c r="M15">
        <v>46.057142857142857</v>
      </c>
      <c r="N15" t="e">
        <v>#VALUE!</v>
      </c>
      <c r="O15">
        <v>12.233047619047618</v>
      </c>
      <c r="Q15">
        <f t="shared" si="0"/>
        <v>0.20539393939393946</v>
      </c>
      <c r="R15">
        <f t="shared" si="1"/>
        <v>4.7242424242424335</v>
      </c>
      <c r="S15">
        <f t="shared" si="2"/>
        <v>-4.9428571428571431</v>
      </c>
      <c r="T15" t="e">
        <f t="shared" si="3"/>
        <v>#VALUE!</v>
      </c>
      <c r="U15">
        <f t="shared" si="4"/>
        <v>0.26695238095238238</v>
      </c>
    </row>
    <row r="16" spans="1:36">
      <c r="A16">
        <v>2012</v>
      </c>
      <c r="B16">
        <v>14.4</v>
      </c>
      <c r="C16">
        <f>+INDEX('soy yields'!$B$5:$CX$14,'simulations soy farm1 '!$A16-2003,'simulations soy farm1 '!$B$2)</f>
        <v>45</v>
      </c>
      <c r="D16">
        <f>+IF(E16="",100,COUNTIF($D$12:D15,"&lt;100")+1)</f>
        <v>100</v>
      </c>
      <c r="E16" t="str">
        <f>+IFERROR('Step 1-Farm Data'!E35*1,"")</f>
        <v/>
      </c>
      <c r="F16">
        <v>9</v>
      </c>
      <c r="G16">
        <v>5</v>
      </c>
      <c r="H16">
        <f t="shared" si="6"/>
        <v>14.4</v>
      </c>
      <c r="I16">
        <f t="shared" si="5"/>
        <v>45</v>
      </c>
      <c r="K16">
        <v>13.264848484848486</v>
      </c>
      <c r="L16">
        <v>45.126060606060598</v>
      </c>
      <c r="M16">
        <v>45.171428571428571</v>
      </c>
      <c r="N16" t="e">
        <v>#VALUE!</v>
      </c>
      <c r="O16">
        <v>13.112476190476189</v>
      </c>
      <c r="Q16">
        <f t="shared" si="0"/>
        <v>1.1351515151515148</v>
      </c>
      <c r="R16">
        <f t="shared" si="1"/>
        <v>-0.12606060606059799</v>
      </c>
      <c r="S16">
        <f t="shared" si="2"/>
        <v>0.17142857142857082</v>
      </c>
      <c r="T16" t="e">
        <f t="shared" si="3"/>
        <v>#VALUE!</v>
      </c>
      <c r="U16">
        <f t="shared" si="4"/>
        <v>1.2875238095238117</v>
      </c>
      <c r="AB16" t="s">
        <v>532</v>
      </c>
      <c r="AG16" t="s">
        <v>533</v>
      </c>
      <c r="AJ16" t="s">
        <v>534</v>
      </c>
    </row>
    <row r="17" spans="1:35">
      <c r="A17">
        <v>2013</v>
      </c>
      <c r="B17" s="25">
        <f>+Prices!C13</f>
        <v>13</v>
      </c>
      <c r="C17">
        <f>+INDEX('soy yields'!$B$5:$CX$14,'simulations soy farm1 '!$A17-2003,'simulations soy farm1 '!$B$2)</f>
        <v>41</v>
      </c>
      <c r="D17">
        <f>+IF(E17="",100,COUNTIF($D$12:D16,"&lt;100")+1)</f>
        <v>3</v>
      </c>
      <c r="E17">
        <f>+IFERROR('Step 1-Farm Data'!E36*1,"")</f>
        <v>49</v>
      </c>
      <c r="F17">
        <v>10</v>
      </c>
      <c r="G17">
        <v>6</v>
      </c>
      <c r="H17">
        <f t="shared" si="6"/>
        <v>13</v>
      </c>
      <c r="I17">
        <f t="shared" si="5"/>
        <v>41</v>
      </c>
      <c r="K17">
        <v>14.235090909090911</v>
      </c>
      <c r="L17">
        <v>43.976363636363629</v>
      </c>
      <c r="M17">
        <v>44.285714285714285</v>
      </c>
      <c r="N17" t="e">
        <v>#VALUE!</v>
      </c>
      <c r="O17">
        <v>13.99190476190476</v>
      </c>
      <c r="Q17">
        <f t="shared" si="0"/>
        <v>-1.2350909090909106</v>
      </c>
      <c r="R17">
        <f t="shared" si="1"/>
        <v>-2.9763636363636294</v>
      </c>
      <c r="S17">
        <f t="shared" si="2"/>
        <v>3.2857142857142847</v>
      </c>
      <c r="T17" t="e">
        <f t="shared" si="3"/>
        <v>#VALUE!</v>
      </c>
      <c r="U17">
        <f t="shared" si="4"/>
        <v>-0.99190476190475962</v>
      </c>
      <c r="AC17">
        <f t="array" ref="AC17:AE19">+MMULT(AD11:AF13,AH11:AJ13)</f>
        <v>0.93027057239057276</v>
      </c>
      <c r="AD17">
        <v>0.34799932659932781</v>
      </c>
      <c r="AE17">
        <v>-0.83279445539968422</v>
      </c>
      <c r="AG17" s="231">
        <f>+AC17-X11</f>
        <v>0</v>
      </c>
      <c r="AH17" s="231">
        <f t="shared" ref="AH17:AI19" si="7">+AD17-Y11</f>
        <v>0</v>
      </c>
      <c r="AI17" s="231">
        <f t="shared" si="7"/>
        <v>0</v>
      </c>
    </row>
    <row r="18" spans="1:35">
      <c r="B18" s="25"/>
      <c r="H18" t="s">
        <v>659</v>
      </c>
      <c r="I18" t="s">
        <v>658</v>
      </c>
      <c r="AC18">
        <v>0.34799932659932781</v>
      </c>
      <c r="AD18">
        <v>12.006249158249162</v>
      </c>
      <c r="AE18">
        <v>1.7155467634186965</v>
      </c>
      <c r="AG18" s="231">
        <f>+AC18-X12</f>
        <v>0</v>
      </c>
      <c r="AH18" s="231">
        <f t="shared" si="7"/>
        <v>0</v>
      </c>
      <c r="AI18" s="231">
        <f t="shared" si="7"/>
        <v>0</v>
      </c>
    </row>
    <row r="19" spans="1:35">
      <c r="D19">
        <v>1</v>
      </c>
      <c r="E19">
        <f>+VLOOKUP(D19,$D$12:$E$17,2,0)</f>
        <v>50</v>
      </c>
      <c r="F19">
        <f>+VLOOKUP(D19,$D$12:$G$17,3,0)</f>
        <v>6</v>
      </c>
      <c r="G19">
        <f>+VLOOKUP(D19,$D$12:$G$17,4,0)</f>
        <v>2</v>
      </c>
      <c r="H19">
        <f>+VLOOKUP($D19,$D$12:$U$17,18,0)</f>
        <v>-0.88419047619047397</v>
      </c>
      <c r="I19">
        <f>+VLOOKUP($D19,$D$12:$S$17,16,0)</f>
        <v>-4.1714285714285708</v>
      </c>
      <c r="P19" t="s">
        <v>526</v>
      </c>
      <c r="Q19" s="231">
        <f>SUM(Q8:Q17)</f>
        <v>7.1054273576010019E-15</v>
      </c>
      <c r="R19" s="231">
        <f>SUM(R8:R17)</f>
        <v>5.6843418860808015E-14</v>
      </c>
      <c r="S19" s="231">
        <f>SUM(S12:S18)</f>
        <v>0</v>
      </c>
      <c r="T19" s="231" t="e">
        <f>SUM(T12:T18)</f>
        <v>#VALUE!</v>
      </c>
      <c r="U19" s="231">
        <f>SUM(U12:U18)</f>
        <v>1.4210854715202004E-14</v>
      </c>
      <c r="AC19">
        <v>-0.83279445539968422</v>
      </c>
      <c r="AD19">
        <v>1.7155467634186965</v>
      </c>
      <c r="AE19">
        <v>1.0915271807682985</v>
      </c>
      <c r="AG19" s="231">
        <f>+AC19-X13</f>
        <v>0</v>
      </c>
      <c r="AH19" s="231">
        <f t="shared" si="7"/>
        <v>0</v>
      </c>
      <c r="AI19" s="231">
        <f t="shared" si="7"/>
        <v>0.34152718076829858</v>
      </c>
    </row>
    <row r="20" spans="1:35">
      <c r="D20">
        <v>2</v>
      </c>
      <c r="E20">
        <f t="shared" ref="E20:E24" si="8">+VLOOKUP(D20,$D$12:$E$17,2,0)</f>
        <v>48</v>
      </c>
      <c r="F20">
        <f t="shared" ref="F20:F23" si="9">+VLOOKUP(D20,$D$12:$G$17,3,0)</f>
        <v>8</v>
      </c>
      <c r="G20">
        <f t="shared" ref="G20:G23" si="10">+VLOOKUP(D20,$D$12:$G$17,4,0)</f>
        <v>4</v>
      </c>
      <c r="H20">
        <f t="shared" ref="H20:H24" si="11">+VLOOKUP($D20,$D$12:$U$17,18,0)</f>
        <v>0.26695238095238238</v>
      </c>
      <c r="I20">
        <f t="shared" ref="I20:I23" si="12">+VLOOKUP($D20,$D$12:$S$17,16,0)</f>
        <v>-4.9428571428571431</v>
      </c>
      <c r="P20" t="s">
        <v>527</v>
      </c>
      <c r="Q20">
        <f>+STDEV(Q8:Q17)</f>
        <v>0.96450535114667602</v>
      </c>
      <c r="R20">
        <f>+STDEV(R8:R17)</f>
        <v>3.4650034860370864</v>
      </c>
      <c r="S20">
        <f>+STDEV(S12:S17)</f>
        <v>3.8928505897716792</v>
      </c>
      <c r="T20" t="e">
        <f>+STDEV(T12:T17)</f>
        <v>#VALUE!</v>
      </c>
      <c r="U20">
        <f>+STDEV(U12:U17)</f>
        <v>0.85303313171853046</v>
      </c>
      <c r="AG20" s="231"/>
      <c r="AH20" s="231"/>
      <c r="AI20" s="231"/>
    </row>
    <row r="21" spans="1:35">
      <c r="D21">
        <v>3</v>
      </c>
      <c r="E21">
        <f t="shared" si="8"/>
        <v>49</v>
      </c>
      <c r="F21">
        <f t="shared" si="9"/>
        <v>10</v>
      </c>
      <c r="G21">
        <f t="shared" si="10"/>
        <v>6</v>
      </c>
      <c r="H21">
        <f t="shared" si="11"/>
        <v>-0.99190476190475962</v>
      </c>
      <c r="I21">
        <f t="shared" si="12"/>
        <v>3.2857142857142847</v>
      </c>
    </row>
    <row r="22" spans="1:35">
      <c r="D22">
        <v>4</v>
      </c>
      <c r="E22" t="e">
        <f t="shared" si="8"/>
        <v>#N/A</v>
      </c>
      <c r="F22" t="e">
        <f t="shared" si="9"/>
        <v>#N/A</v>
      </c>
      <c r="G22" t="e">
        <f t="shared" si="10"/>
        <v>#N/A</v>
      </c>
      <c r="H22" t="e">
        <f t="shared" si="11"/>
        <v>#N/A</v>
      </c>
      <c r="I22" t="e">
        <f t="shared" si="12"/>
        <v>#N/A</v>
      </c>
    </row>
    <row r="23" spans="1:35">
      <c r="D23">
        <v>5</v>
      </c>
      <c r="E23" t="e">
        <f t="shared" si="8"/>
        <v>#N/A</v>
      </c>
      <c r="F23" t="e">
        <f t="shared" si="9"/>
        <v>#N/A</v>
      </c>
      <c r="G23" t="e">
        <f t="shared" si="10"/>
        <v>#N/A</v>
      </c>
      <c r="H23" t="e">
        <f t="shared" si="11"/>
        <v>#N/A</v>
      </c>
      <c r="I23" t="e">
        <f t="shared" si="12"/>
        <v>#N/A</v>
      </c>
    </row>
    <row r="24" spans="1:35">
      <c r="D24">
        <v>6</v>
      </c>
      <c r="E24" t="e">
        <f t="shared" si="8"/>
        <v>#N/A</v>
      </c>
      <c r="F24" t="e">
        <f>+VLOOKUP(D24,$D$12:$G$17,3,0)</f>
        <v>#N/A</v>
      </c>
      <c r="G24" t="e">
        <f>+VLOOKUP(D24,$D$12:$G$17,4,0)</f>
        <v>#N/A</v>
      </c>
      <c r="H24" t="e">
        <f t="shared" si="11"/>
        <v>#N/A</v>
      </c>
      <c r="I24" t="e">
        <f>+VLOOKUP($D24,$D$12:$S$17,16,0)</f>
        <v>#N/A</v>
      </c>
    </row>
    <row r="26" spans="1:35" s="243" customFormat="1" ht="13.8" thickBot="1">
      <c r="A26" s="243" t="s">
        <v>661</v>
      </c>
      <c r="B26" s="243">
        <f>+COUNTIF(D12:D17,"&lt;100")</f>
        <v>3</v>
      </c>
      <c r="F26" s="243" t="s">
        <v>660</v>
      </c>
      <c r="G26" s="243">
        <v>6</v>
      </c>
      <c r="M26" s="243">
        <v>5</v>
      </c>
      <c r="S26" s="243">
        <v>4</v>
      </c>
      <c r="Y26" s="243">
        <v>3</v>
      </c>
      <c r="AE26" s="243">
        <v>2</v>
      </c>
      <c r="AF26" s="243">
        <v>1</v>
      </c>
      <c r="AG26" s="243">
        <v>0</v>
      </c>
    </row>
    <row r="27" spans="1:35" s="243" customFormat="1" ht="13.8" thickBot="1">
      <c r="A27" s="243" t="s">
        <v>644</v>
      </c>
      <c r="B27" s="270" t="s">
        <v>646</v>
      </c>
      <c r="C27" s="271" t="s">
        <v>645</v>
      </c>
      <c r="D27" s="271" t="s">
        <v>535</v>
      </c>
      <c r="E27" s="272" t="s">
        <v>536</v>
      </c>
      <c r="F27" s="271" t="s">
        <v>655</v>
      </c>
      <c r="G27" s="271" t="s">
        <v>537</v>
      </c>
      <c r="H27" s="270" t="s">
        <v>647</v>
      </c>
      <c r="I27" s="271" t="s">
        <v>648</v>
      </c>
      <c r="J27" s="271" t="s">
        <v>535</v>
      </c>
      <c r="K27" s="272" t="s">
        <v>536</v>
      </c>
      <c r="L27" s="271" t="s">
        <v>655</v>
      </c>
      <c r="M27" s="271" t="s">
        <v>537</v>
      </c>
      <c r="N27" s="270" t="s">
        <v>649</v>
      </c>
      <c r="O27" s="271" t="s">
        <v>650</v>
      </c>
      <c r="P27" s="271" t="s">
        <v>535</v>
      </c>
      <c r="Q27" s="272" t="s">
        <v>536</v>
      </c>
      <c r="R27" s="271" t="s">
        <v>655</v>
      </c>
      <c r="S27" s="271" t="s">
        <v>537</v>
      </c>
      <c r="T27" s="270" t="s">
        <v>651</v>
      </c>
      <c r="U27" s="271" t="s">
        <v>652</v>
      </c>
      <c r="V27" s="271" t="s">
        <v>535</v>
      </c>
      <c r="W27" s="272" t="s">
        <v>536</v>
      </c>
      <c r="X27" s="271" t="s">
        <v>655</v>
      </c>
      <c r="Y27" s="271" t="s">
        <v>537</v>
      </c>
      <c r="Z27" s="270" t="s">
        <v>653</v>
      </c>
      <c r="AA27" s="271" t="s">
        <v>654</v>
      </c>
      <c r="AB27" s="271" t="s">
        <v>535</v>
      </c>
      <c r="AC27" s="272" t="s">
        <v>536</v>
      </c>
      <c r="AD27" s="271" t="s">
        <v>655</v>
      </c>
      <c r="AE27" s="271" t="s">
        <v>537</v>
      </c>
    </row>
    <row r="28" spans="1:35" s="243" customFormat="1">
      <c r="A28" s="243">
        <v>1</v>
      </c>
      <c r="B28" s="243" t="str">
        <f t="shared" ref="B28:B32" si="13">+E12</f>
        <v/>
      </c>
      <c r="C28" s="243">
        <v>1</v>
      </c>
      <c r="D28" s="243">
        <f>+U12</f>
        <v>0.37523809523809781</v>
      </c>
      <c r="E28" s="243">
        <f>+S12</f>
        <v>4.7142857142857153</v>
      </c>
      <c r="F28" s="243" t="e">
        <f t="array" ref="F28:F33">+TREND(B28:B33,C28:C33)</f>
        <v>#VALUE!</v>
      </c>
      <c r="G28" s="243" t="e">
        <f>+B28-F28</f>
        <v>#VALUE!</v>
      </c>
      <c r="H28" s="243">
        <f>+E19</f>
        <v>50</v>
      </c>
      <c r="I28" s="243">
        <f>+G19</f>
        <v>2</v>
      </c>
      <c r="J28" s="243">
        <f t="shared" ref="J28:K32" si="14">+H19</f>
        <v>-0.88419047619047397</v>
      </c>
      <c r="K28" s="243">
        <f t="shared" si="14"/>
        <v>-4.1714285714285708</v>
      </c>
      <c r="L28" s="243" t="e">
        <f t="array" ref="L28:L32">+TREND(H28:H32,I28:I32)</f>
        <v>#VALUE!</v>
      </c>
      <c r="M28" s="243" t="e">
        <f>+H28-L28</f>
        <v>#VALUE!</v>
      </c>
      <c r="N28" s="243">
        <f>+E19</f>
        <v>50</v>
      </c>
      <c r="O28" s="243">
        <f>+G19</f>
        <v>2</v>
      </c>
      <c r="P28" s="243">
        <f>+H19</f>
        <v>-0.88419047619047397</v>
      </c>
      <c r="Q28" s="243">
        <f>+I19</f>
        <v>-4.1714285714285708</v>
      </c>
      <c r="R28" s="243" t="e">
        <f t="array" ref="R28:R31">+TREND(N28:N31,O28:O31)</f>
        <v>#VALUE!</v>
      </c>
      <c r="S28" s="243" t="e">
        <f>+N28-R28</f>
        <v>#VALUE!</v>
      </c>
      <c r="T28" s="243">
        <f>+E19</f>
        <v>50</v>
      </c>
      <c r="U28" s="243">
        <f>+G19</f>
        <v>2</v>
      </c>
      <c r="V28" s="243">
        <f>+H19</f>
        <v>-0.88419047619047397</v>
      </c>
      <c r="W28" s="243">
        <f>+I19</f>
        <v>-4.1714285714285708</v>
      </c>
      <c r="X28" s="243">
        <f t="array" ref="X28:X30">+TREND(T28:T30,U28:U30)</f>
        <v>49.5</v>
      </c>
      <c r="Y28" s="243">
        <f>+T28-X28</f>
        <v>0.5</v>
      </c>
      <c r="Z28" s="243">
        <f>+E19</f>
        <v>50</v>
      </c>
      <c r="AA28" s="243">
        <f>+G19</f>
        <v>2</v>
      </c>
      <c r="AB28" s="243">
        <f>+H19</f>
        <v>-0.88419047619047397</v>
      </c>
      <c r="AC28" s="243">
        <f t="shared" ref="AC28:AC29" si="15">+I19</f>
        <v>-4.1714285714285708</v>
      </c>
      <c r="AD28" s="243">
        <f>+AVERAGE(Z28:Z29)</f>
        <v>49</v>
      </c>
      <c r="AE28" s="243">
        <f>+AD28-Z28</f>
        <v>-1</v>
      </c>
    </row>
    <row r="29" spans="1:35" s="243" customFormat="1">
      <c r="A29" s="243">
        <v>2</v>
      </c>
      <c r="B29" s="243">
        <f t="shared" si="13"/>
        <v>50</v>
      </c>
      <c r="C29" s="243">
        <v>2</v>
      </c>
      <c r="D29" s="243">
        <f t="shared" ref="D29:D33" si="16">+U13</f>
        <v>-0.88419047619047397</v>
      </c>
      <c r="E29" s="243">
        <f t="shared" ref="E29:E33" si="17">+S13</f>
        <v>-4.1714285714285708</v>
      </c>
      <c r="F29" s="243" t="e">
        <v>#VALUE!</v>
      </c>
      <c r="G29" s="243" t="e">
        <f t="shared" ref="G29:G33" si="18">+B29-F29</f>
        <v>#VALUE!</v>
      </c>
      <c r="H29" s="243">
        <f t="shared" ref="H29:H32" si="19">+E20</f>
        <v>48</v>
      </c>
      <c r="I29" s="243">
        <f t="shared" ref="I29:I32" si="20">+G20</f>
        <v>4</v>
      </c>
      <c r="J29" s="243">
        <f t="shared" si="14"/>
        <v>0.26695238095238238</v>
      </c>
      <c r="K29" s="243">
        <f t="shared" si="14"/>
        <v>-4.9428571428571431</v>
      </c>
      <c r="L29" s="243" t="e">
        <v>#VALUE!</v>
      </c>
      <c r="M29" s="243" t="e">
        <f>+H29-L29</f>
        <v>#VALUE!</v>
      </c>
      <c r="N29" s="243">
        <f t="shared" ref="N29:N31" si="21">+E20</f>
        <v>48</v>
      </c>
      <c r="O29" s="243">
        <f t="shared" ref="O29:Q31" si="22">+G20</f>
        <v>4</v>
      </c>
      <c r="P29" s="243">
        <f t="shared" si="22"/>
        <v>0.26695238095238238</v>
      </c>
      <c r="Q29" s="243">
        <f t="shared" si="22"/>
        <v>-4.9428571428571431</v>
      </c>
      <c r="R29" s="243" t="e">
        <v>#VALUE!</v>
      </c>
      <c r="S29" s="243" t="e">
        <f t="shared" ref="S29:S31" si="23">+N29-R29</f>
        <v>#VALUE!</v>
      </c>
      <c r="T29" s="243">
        <f t="shared" ref="T29:T30" si="24">+E20</f>
        <v>48</v>
      </c>
      <c r="U29" s="243">
        <f t="shared" ref="U29:W30" si="25">+G20</f>
        <v>4</v>
      </c>
      <c r="V29" s="243">
        <f t="shared" si="25"/>
        <v>0.26695238095238238</v>
      </c>
      <c r="W29" s="243">
        <f t="shared" si="25"/>
        <v>-4.9428571428571431</v>
      </c>
      <c r="X29" s="243">
        <v>49</v>
      </c>
      <c r="Y29" s="243">
        <f t="shared" ref="Y29:Y30" si="26">+T29-X29</f>
        <v>-1</v>
      </c>
      <c r="Z29" s="243">
        <f>+E20</f>
        <v>48</v>
      </c>
      <c r="AA29" s="243">
        <f>+G20</f>
        <v>4</v>
      </c>
      <c r="AB29" s="243">
        <f>+H20</f>
        <v>0.26695238095238238</v>
      </c>
      <c r="AC29" s="243">
        <f t="shared" si="15"/>
        <v>-4.9428571428571431</v>
      </c>
      <c r="AD29" s="243">
        <f>+AD28</f>
        <v>49</v>
      </c>
      <c r="AE29" s="243">
        <f>+AD29-Z29</f>
        <v>1</v>
      </c>
    </row>
    <row r="30" spans="1:35" s="243" customFormat="1">
      <c r="A30" s="243">
        <v>3</v>
      </c>
      <c r="B30" s="243" t="str">
        <f t="shared" si="13"/>
        <v/>
      </c>
      <c r="C30" s="243">
        <v>3</v>
      </c>
      <c r="D30" s="243">
        <f t="shared" si="16"/>
        <v>-5.3619047619044125E-2</v>
      </c>
      <c r="E30" s="243">
        <f t="shared" si="17"/>
        <v>0.94285714285714306</v>
      </c>
      <c r="F30" s="243" t="e">
        <v>#VALUE!</v>
      </c>
      <c r="G30" s="243" t="e">
        <f t="shared" si="18"/>
        <v>#VALUE!</v>
      </c>
      <c r="H30" s="243">
        <f t="shared" si="19"/>
        <v>49</v>
      </c>
      <c r="I30" s="243">
        <f t="shared" si="20"/>
        <v>6</v>
      </c>
      <c r="J30" s="243">
        <f t="shared" si="14"/>
        <v>-0.99190476190475962</v>
      </c>
      <c r="K30" s="243">
        <f t="shared" si="14"/>
        <v>3.2857142857142847</v>
      </c>
      <c r="L30" s="243" t="e">
        <v>#VALUE!</v>
      </c>
      <c r="M30" s="243" t="e">
        <f>+H30-L30</f>
        <v>#VALUE!</v>
      </c>
      <c r="N30" s="243">
        <f t="shared" si="21"/>
        <v>49</v>
      </c>
      <c r="O30" s="243">
        <f t="shared" si="22"/>
        <v>6</v>
      </c>
      <c r="P30" s="243">
        <f t="shared" si="22"/>
        <v>-0.99190476190475962</v>
      </c>
      <c r="Q30" s="243">
        <f t="shared" si="22"/>
        <v>3.2857142857142847</v>
      </c>
      <c r="R30" s="243" t="e">
        <v>#VALUE!</v>
      </c>
      <c r="S30" s="243" t="e">
        <f t="shared" si="23"/>
        <v>#VALUE!</v>
      </c>
      <c r="T30" s="243">
        <f t="shared" si="24"/>
        <v>49</v>
      </c>
      <c r="U30" s="243">
        <f t="shared" si="25"/>
        <v>6</v>
      </c>
      <c r="V30" s="243">
        <f t="shared" si="25"/>
        <v>-0.99190476190475962</v>
      </c>
      <c r="W30" s="243">
        <f t="shared" si="25"/>
        <v>3.2857142857142847</v>
      </c>
      <c r="X30" s="243">
        <v>48.5</v>
      </c>
      <c r="Y30" s="243">
        <f t="shared" si="26"/>
        <v>0.5</v>
      </c>
    </row>
    <row r="31" spans="1:35" s="243" customFormat="1">
      <c r="A31" s="243">
        <v>4</v>
      </c>
      <c r="B31" s="243">
        <f t="shared" si="13"/>
        <v>48</v>
      </c>
      <c r="C31" s="243">
        <v>4</v>
      </c>
      <c r="D31" s="243">
        <f t="shared" si="16"/>
        <v>0.26695238095238238</v>
      </c>
      <c r="E31" s="243">
        <f t="shared" si="17"/>
        <v>-4.9428571428571431</v>
      </c>
      <c r="F31" s="243" t="e">
        <v>#VALUE!</v>
      </c>
      <c r="G31" s="243" t="e">
        <f t="shared" si="18"/>
        <v>#VALUE!</v>
      </c>
      <c r="H31" s="243" t="e">
        <f t="shared" si="19"/>
        <v>#N/A</v>
      </c>
      <c r="I31" s="243" t="e">
        <f t="shared" si="20"/>
        <v>#N/A</v>
      </c>
      <c r="J31" s="243" t="e">
        <f t="shared" si="14"/>
        <v>#N/A</v>
      </c>
      <c r="K31" s="243" t="e">
        <f t="shared" si="14"/>
        <v>#N/A</v>
      </c>
      <c r="L31" s="243" t="e">
        <v>#VALUE!</v>
      </c>
      <c r="M31" s="243" t="e">
        <f>+H31-L31</f>
        <v>#N/A</v>
      </c>
      <c r="N31" s="243" t="e">
        <f t="shared" si="21"/>
        <v>#N/A</v>
      </c>
      <c r="O31" s="243" t="e">
        <f t="shared" si="22"/>
        <v>#N/A</v>
      </c>
      <c r="P31" s="243" t="e">
        <f t="shared" si="22"/>
        <v>#N/A</v>
      </c>
      <c r="Q31" s="243" t="e">
        <f t="shared" si="22"/>
        <v>#N/A</v>
      </c>
      <c r="R31" s="243" t="e">
        <v>#VALUE!</v>
      </c>
      <c r="S31" s="243" t="e">
        <f t="shared" si="23"/>
        <v>#N/A</v>
      </c>
    </row>
    <row r="32" spans="1:35" s="243" customFormat="1">
      <c r="A32" s="243">
        <v>5</v>
      </c>
      <c r="B32" s="243" t="str">
        <f t="shared" si="13"/>
        <v/>
      </c>
      <c r="C32" s="243">
        <v>5</v>
      </c>
      <c r="D32" s="243">
        <f t="shared" si="16"/>
        <v>1.2875238095238117</v>
      </c>
      <c r="E32" s="243">
        <f t="shared" si="17"/>
        <v>0.17142857142857082</v>
      </c>
      <c r="F32" s="243" t="e">
        <v>#VALUE!</v>
      </c>
      <c r="G32" s="243" t="e">
        <f t="shared" si="18"/>
        <v>#VALUE!</v>
      </c>
      <c r="H32" s="243" t="e">
        <f t="shared" si="19"/>
        <v>#N/A</v>
      </c>
      <c r="I32" s="243" t="e">
        <f t="shared" si="20"/>
        <v>#N/A</v>
      </c>
      <c r="J32" s="243" t="e">
        <f t="shared" si="14"/>
        <v>#N/A</v>
      </c>
      <c r="K32" s="243" t="e">
        <f t="shared" si="14"/>
        <v>#N/A</v>
      </c>
      <c r="L32" s="243" t="e">
        <v>#VALUE!</v>
      </c>
      <c r="M32" s="243" t="e">
        <f>+H32-L32</f>
        <v>#N/A</v>
      </c>
    </row>
    <row r="33" spans="1:33" s="243" customFormat="1">
      <c r="A33" s="243">
        <v>6</v>
      </c>
      <c r="B33" s="243">
        <f>+E17</f>
        <v>49</v>
      </c>
      <c r="C33" s="243">
        <v>6</v>
      </c>
      <c r="D33" s="243">
        <f t="shared" si="16"/>
        <v>-0.99190476190475962</v>
      </c>
      <c r="E33" s="243">
        <f t="shared" si="17"/>
        <v>3.2857142857142847</v>
      </c>
      <c r="F33" s="243" t="e">
        <v>#VALUE!</v>
      </c>
      <c r="G33" s="243" t="e">
        <f t="shared" si="18"/>
        <v>#VALUE!</v>
      </c>
    </row>
    <row r="34" spans="1:33" s="243" customFormat="1">
      <c r="A34" s="243" t="s">
        <v>526</v>
      </c>
      <c r="G34" s="243" t="e">
        <f>+AVERAGE(G28:G33)</f>
        <v>#VALUE!</v>
      </c>
      <c r="M34" s="243" t="e">
        <f>+AVERAGE(M28:M33)</f>
        <v>#VALUE!</v>
      </c>
      <c r="S34" s="243" t="e">
        <f>+AVERAGE(S28:S33)</f>
        <v>#VALUE!</v>
      </c>
      <c r="Y34" s="243">
        <f>+AVERAGE(Y28:Y33)</f>
        <v>0</v>
      </c>
      <c r="AE34" s="243">
        <f>+AVERAGE(AE28:AE33)</f>
        <v>0</v>
      </c>
      <c r="AF34" s="243">
        <v>0</v>
      </c>
      <c r="AG34" s="243">
        <v>0</v>
      </c>
    </row>
    <row r="35" spans="1:33" s="243" customFormat="1">
      <c r="A35" s="243" t="s">
        <v>527</v>
      </c>
      <c r="G35" s="243" t="e">
        <f>+STDEV(G28:G33)</f>
        <v>#VALUE!</v>
      </c>
      <c r="M35" s="243" t="e">
        <f>+STDEV(M28:M33)</f>
        <v>#VALUE!</v>
      </c>
      <c r="S35" s="243" t="e">
        <f>+STDEV(S28:S33)</f>
        <v>#VALUE!</v>
      </c>
      <c r="Y35" s="243">
        <f>+STDEV(Y28:Y33)</f>
        <v>0.8660254037844386</v>
      </c>
      <c r="AE35" s="243">
        <f>+STDEV(AE28:AE33)</f>
        <v>1.4142135623730951</v>
      </c>
      <c r="AF35" s="243">
        <v>0</v>
      </c>
      <c r="AG35" s="243">
        <v>0</v>
      </c>
    </row>
    <row r="36" spans="1:33" s="243" customFormat="1">
      <c r="A36" s="243" t="s">
        <v>656</v>
      </c>
      <c r="G36" s="243" t="e">
        <f>+CORREL($G$28:$G$33,$D$28:$D$33)</f>
        <v>#VALUE!</v>
      </c>
      <c r="M36" s="243" t="e">
        <f>+CORREL($M$28:$M$32,$J$28:$J$32)</f>
        <v>#VALUE!</v>
      </c>
      <c r="S36" s="243" t="e">
        <f>+CORREL($S$28:$S$31,$P$28:$P$31)</f>
        <v>#VALUE!</v>
      </c>
      <c r="Y36" s="243">
        <f>+CORREL($Y$28:$Y$31,$V$28:$V$31)</f>
        <v>-0.99701697338020534</v>
      </c>
      <c r="AE36" s="273">
        <f>+CORREL($AE$28:$AE$31,$AB$28:$AB$31)</f>
        <v>1</v>
      </c>
      <c r="AF36" s="243">
        <v>0</v>
      </c>
      <c r="AG36" s="243">
        <v>0</v>
      </c>
    </row>
    <row r="37" spans="1:33" s="243" customFormat="1">
      <c r="A37" s="243" t="s">
        <v>657</v>
      </c>
      <c r="G37" s="243" t="e">
        <f>+CORREL($G$28:$G$33,$E$28:$E$33)</f>
        <v>#VALUE!</v>
      </c>
      <c r="M37" s="243" t="e">
        <f>+CORREL($M$28:$M$32,$K$28:$K$32)</f>
        <v>#VALUE!</v>
      </c>
      <c r="S37" s="243" t="e">
        <f>+CORREL($S$28:$S$31,$Q$28:$Q$31)</f>
        <v>#VALUE!</v>
      </c>
      <c r="Y37" s="243">
        <f>+CORREL($Y$28:$Y$31,$W$28:$W$31)</f>
        <v>0.57170008033670106</v>
      </c>
      <c r="AE37" s="273">
        <f>+CORREL($AE$28:$AE$29,$AC$28:$AC$29)</f>
        <v>-1</v>
      </c>
      <c r="AF37" s="243">
        <v>0</v>
      </c>
      <c r="AG37" s="243">
        <v>0</v>
      </c>
    </row>
    <row r="38" spans="1:33" s="99" customFormat="1">
      <c r="AE38" s="304"/>
    </row>
    <row r="39" spans="1:33" s="99" customFormat="1">
      <c r="AE39" s="304"/>
    </row>
    <row r="40" spans="1:33">
      <c r="K40" s="231"/>
      <c r="L40" s="231"/>
      <c r="M40" s="231"/>
    </row>
    <row r="41" spans="1:33">
      <c r="B41" t="s">
        <v>545</v>
      </c>
      <c r="G41" t="s">
        <v>546</v>
      </c>
      <c r="K41" t="s">
        <v>522</v>
      </c>
    </row>
    <row r="42" spans="1:33">
      <c r="B42" t="s">
        <v>462</v>
      </c>
      <c r="C42" t="s">
        <v>543</v>
      </c>
      <c r="D42" t="s">
        <v>544</v>
      </c>
      <c r="G42" t="s">
        <v>462</v>
      </c>
      <c r="H42" t="s">
        <v>543</v>
      </c>
      <c r="I42" t="s">
        <v>544</v>
      </c>
      <c r="K42" t="s">
        <v>535</v>
      </c>
      <c r="L42" t="s">
        <v>553</v>
      </c>
      <c r="M42" t="s">
        <v>554</v>
      </c>
    </row>
    <row r="43" spans="1:33">
      <c r="A43">
        <v>2004</v>
      </c>
      <c r="B43">
        <f t="shared" ref="B43:B52" si="27">+B8</f>
        <v>5.74</v>
      </c>
      <c r="C43">
        <v>6.72</v>
      </c>
      <c r="D43">
        <v>5.26</v>
      </c>
      <c r="E43">
        <v>1</v>
      </c>
      <c r="G43">
        <f t="array" ref="G43:G52">+TREND(B43:B52,$E$43:$E$52)</f>
        <v>5.502909090909089</v>
      </c>
      <c r="H43">
        <f t="array" ref="H43:H52">+TREND(C43:C52,$E$43:$E$52)</f>
        <v>5.8665454545454514</v>
      </c>
      <c r="I43">
        <f t="array" ref="I43:I52">+TREND(D43:D52,$E$43:$E$52)</f>
        <v>5.0390909090909091</v>
      </c>
      <c r="K43">
        <f>+B43-G43</f>
        <v>0.23709090909091124</v>
      </c>
      <c r="L43">
        <f t="shared" ref="L43:M52" si="28">+C43-H43</f>
        <v>0.85345454545454835</v>
      </c>
      <c r="M43">
        <f t="shared" si="28"/>
        <v>0.22090909090909072</v>
      </c>
      <c r="P43" t="s">
        <v>549</v>
      </c>
      <c r="Q43" t="s">
        <v>462</v>
      </c>
      <c r="R43" t="s">
        <v>543</v>
      </c>
      <c r="S43" t="s">
        <v>544</v>
      </c>
      <c r="V43" t="s">
        <v>530</v>
      </c>
      <c r="AA43" t="s">
        <v>531</v>
      </c>
    </row>
    <row r="44" spans="1:33">
      <c r="A44">
        <v>2005</v>
      </c>
      <c r="B44">
        <f t="shared" si="27"/>
        <v>5.66</v>
      </c>
      <c r="C44">
        <v>5.53</v>
      </c>
      <c r="D44">
        <v>5.75</v>
      </c>
      <c r="E44">
        <v>2</v>
      </c>
      <c r="G44">
        <v>6.4731515151515131</v>
      </c>
      <c r="H44">
        <v>6.71442424242424</v>
      </c>
      <c r="I44">
        <v>6.0881818181818179</v>
      </c>
      <c r="K44">
        <f t="shared" ref="K44:K52" si="29">+B44-G44</f>
        <v>-0.81315151515151296</v>
      </c>
      <c r="L44">
        <f t="shared" si="28"/>
        <v>-1.1844242424242397</v>
      </c>
      <c r="M44">
        <f t="shared" si="28"/>
        <v>-0.33818181818181792</v>
      </c>
      <c r="P44" t="s">
        <v>462</v>
      </c>
      <c r="Q44">
        <f>+IF(K55=0,0.00000000000000001,K55^2)</f>
        <v>0.93027057239057276</v>
      </c>
      <c r="R44">
        <f>+IFERROR(CORREL(K43:K52,L43:L52)*K55*L55,0.00000000000000001)</f>
        <v>0.71990693602693656</v>
      </c>
      <c r="S44">
        <f>+IFERROR(CORREL(K43:K52,M43:M52)*K55*M55,0.00000000000000001)</f>
        <v>0.9790242424242428</v>
      </c>
      <c r="W44">
        <f>+IFERROR(K55,0.00000000000000001)</f>
        <v>0.96450535114667602</v>
      </c>
      <c r="X44">
        <v>0</v>
      </c>
      <c r="Y44">
        <v>0</v>
      </c>
      <c r="AA44">
        <f>+W44</f>
        <v>0.96450535114667602</v>
      </c>
      <c r="AB44">
        <f>+W45</f>
        <v>0.74640014715424585</v>
      </c>
      <c r="AC44">
        <f>+W46</f>
        <v>1.0150531993008702</v>
      </c>
    </row>
    <row r="45" spans="1:33">
      <c r="A45">
        <v>2006</v>
      </c>
      <c r="B45">
        <f t="shared" si="27"/>
        <v>6.43</v>
      </c>
      <c r="C45">
        <v>6.18</v>
      </c>
      <c r="D45">
        <v>5.93</v>
      </c>
      <c r="E45">
        <v>3</v>
      </c>
      <c r="G45">
        <v>7.4433939393939381</v>
      </c>
      <c r="H45">
        <v>7.5623030303030276</v>
      </c>
      <c r="I45">
        <v>7.1372727272727277</v>
      </c>
      <c r="K45">
        <f t="shared" si="29"/>
        <v>-1.0133939393939384</v>
      </c>
      <c r="L45">
        <f t="shared" si="28"/>
        <v>-1.3823030303030279</v>
      </c>
      <c r="M45">
        <f t="shared" si="28"/>
        <v>-1.2072727272727279</v>
      </c>
      <c r="P45" t="s">
        <v>543</v>
      </c>
      <c r="Q45">
        <f>+R44</f>
        <v>0.71990693602693656</v>
      </c>
      <c r="R45">
        <f>+IF(L55=0,0.00000000000000001,L55^2)</f>
        <v>3.2112709764309755</v>
      </c>
      <c r="S45">
        <f>+IFERROR(CORREL(L43:L52,M43:M52)*L55*M55,0.00000000000000001)</f>
        <v>0.26717676767676751</v>
      </c>
      <c r="W45">
        <f>+IFERROR(L55*L57,0.00000000000000001)</f>
        <v>0.74640014715424585</v>
      </c>
      <c r="X45">
        <f>+IFERROR(L55*(1-L57^2)^0.5,0.00000000000000001)</f>
        <v>1.6291586162062599</v>
      </c>
      <c r="Y45">
        <v>0</v>
      </c>
      <c r="AA45">
        <f>+X44</f>
        <v>0</v>
      </c>
      <c r="AB45">
        <f>+X45</f>
        <v>1.6291586162062599</v>
      </c>
      <c r="AC45">
        <f>+X46</f>
        <v>-0.30105054521511088</v>
      </c>
    </row>
    <row r="46" spans="1:33">
      <c r="A46">
        <v>2007</v>
      </c>
      <c r="B46">
        <f t="shared" si="27"/>
        <v>10.1</v>
      </c>
      <c r="C46">
        <v>8.09</v>
      </c>
      <c r="D46">
        <v>9.75</v>
      </c>
      <c r="E46">
        <v>4</v>
      </c>
      <c r="G46">
        <v>8.4136363636363622</v>
      </c>
      <c r="H46">
        <v>8.4101818181818153</v>
      </c>
      <c r="I46">
        <v>8.1863636363636374</v>
      </c>
      <c r="K46">
        <f t="shared" si="29"/>
        <v>1.6863636363636374</v>
      </c>
      <c r="L46">
        <f t="shared" si="28"/>
        <v>-0.32018181818181546</v>
      </c>
      <c r="M46">
        <f t="shared" si="28"/>
        <v>1.5636363636363626</v>
      </c>
      <c r="P46" t="s">
        <v>544</v>
      </c>
      <c r="Q46">
        <f>+S44</f>
        <v>0.9790242424242428</v>
      </c>
      <c r="R46">
        <f>+S45</f>
        <v>0.26717676767676751</v>
      </c>
      <c r="S46">
        <f>+IF(M55=0,0.00000000000000001,M55^2)</f>
        <v>1.2257979797979806</v>
      </c>
      <c r="W46">
        <f>+IFERROR(M55*M57,0.00000000000000001)</f>
        <v>1.0150531993008702</v>
      </c>
      <c r="X46">
        <f>+IFERROR(M55*(M58-M57*L57)/(1-L57^2)^0.5,0.00000000000000001)</f>
        <v>-0.30105054521511088</v>
      </c>
      <c r="Y46">
        <f>+IFERROR(M55*(1-M57^2-(M58-M57*L57)^2/(1-L57^2))^0.5,0.00000000000000001)</f>
        <v>0.32378009761678211</v>
      </c>
      <c r="AA46">
        <f>+Y44</f>
        <v>0</v>
      </c>
      <c r="AB46">
        <f>+Y45</f>
        <v>0</v>
      </c>
      <c r="AC46">
        <f>+Y46</f>
        <v>0.32378009761678211</v>
      </c>
    </row>
    <row r="47" spans="1:33">
      <c r="A47">
        <v>2008</v>
      </c>
      <c r="B47">
        <f t="shared" si="27"/>
        <v>9.9700000000000006</v>
      </c>
      <c r="C47">
        <v>13.36</v>
      </c>
      <c r="D47">
        <v>9.2200000000000006</v>
      </c>
      <c r="E47">
        <v>5</v>
      </c>
      <c r="G47">
        <v>9.3838787878787873</v>
      </c>
      <c r="H47">
        <v>9.2580606060606048</v>
      </c>
      <c r="I47">
        <v>9.235454545454548</v>
      </c>
      <c r="K47">
        <f t="shared" si="29"/>
        <v>0.58612121212121338</v>
      </c>
      <c r="L47">
        <f t="shared" si="28"/>
        <v>4.1019393939393947</v>
      </c>
      <c r="M47">
        <f t="shared" si="28"/>
        <v>-1.5454545454547386E-2</v>
      </c>
    </row>
    <row r="48" spans="1:33">
      <c r="A48">
        <v>2009</v>
      </c>
      <c r="B48">
        <f t="shared" si="27"/>
        <v>9.59</v>
      </c>
      <c r="C48">
        <v>8.8000000000000007</v>
      </c>
      <c r="D48">
        <v>9.66</v>
      </c>
      <c r="E48">
        <v>6</v>
      </c>
      <c r="G48">
        <v>10.354121212121212</v>
      </c>
      <c r="H48">
        <v>10.105939393939392</v>
      </c>
      <c r="I48">
        <v>10.284545454545455</v>
      </c>
      <c r="K48">
        <f t="shared" si="29"/>
        <v>-0.76412121212121242</v>
      </c>
      <c r="L48">
        <f t="shared" si="28"/>
        <v>-1.3059393939393917</v>
      </c>
      <c r="M48">
        <f t="shared" si="28"/>
        <v>-0.62454545454545496</v>
      </c>
    </row>
    <row r="49" spans="1:31">
      <c r="A49">
        <v>2010</v>
      </c>
      <c r="B49">
        <f t="shared" si="27"/>
        <v>11.3</v>
      </c>
      <c r="C49">
        <v>9.23</v>
      </c>
      <c r="D49">
        <v>11.63</v>
      </c>
      <c r="E49">
        <v>7</v>
      </c>
      <c r="G49">
        <v>11.324363636363636</v>
      </c>
      <c r="H49">
        <v>10.953818181818182</v>
      </c>
      <c r="I49">
        <v>11.333636363636366</v>
      </c>
      <c r="K49">
        <f t="shared" si="29"/>
        <v>-2.4363636363634811E-2</v>
      </c>
      <c r="L49">
        <f t="shared" si="28"/>
        <v>-1.7238181818181815</v>
      </c>
      <c r="M49">
        <f t="shared" si="28"/>
        <v>0.29636363636363505</v>
      </c>
      <c r="U49" t="s">
        <v>532</v>
      </c>
      <c r="Z49" t="s">
        <v>533</v>
      </c>
      <c r="AC49" t="s">
        <v>534</v>
      </c>
    </row>
    <row r="50" spans="1:31">
      <c r="A50">
        <v>2011</v>
      </c>
      <c r="B50">
        <f t="shared" si="27"/>
        <v>12.5</v>
      </c>
      <c r="C50">
        <v>13.49</v>
      </c>
      <c r="D50">
        <v>12.14</v>
      </c>
      <c r="E50">
        <v>8</v>
      </c>
      <c r="G50">
        <v>12.294606060606061</v>
      </c>
      <c r="H50">
        <v>11.80169696969697</v>
      </c>
      <c r="I50">
        <v>12.382727272727276</v>
      </c>
      <c r="K50">
        <f t="shared" si="29"/>
        <v>0.20539393939393946</v>
      </c>
      <c r="L50">
        <f t="shared" si="28"/>
        <v>1.6883030303030306</v>
      </c>
      <c r="M50">
        <f t="shared" si="28"/>
        <v>-0.24272727272727579</v>
      </c>
      <c r="V50">
        <f t="array" ref="V50:X52">+MMULT(W44:Y46,AA44:AC46)</f>
        <v>0.93027057239057276</v>
      </c>
      <c r="W50">
        <v>0.71990693602693656</v>
      </c>
      <c r="X50">
        <v>0.9790242424242428</v>
      </c>
      <c r="Z50" s="232">
        <f>+V50-Q44</f>
        <v>0</v>
      </c>
      <c r="AA50" s="232">
        <f t="shared" ref="AA50:AB52" si="30">+W50-R44</f>
        <v>0</v>
      </c>
      <c r="AB50" s="232">
        <f t="shared" si="30"/>
        <v>0</v>
      </c>
    </row>
    <row r="51" spans="1:31">
      <c r="A51">
        <v>2012</v>
      </c>
      <c r="B51">
        <f t="shared" si="27"/>
        <v>14.4</v>
      </c>
      <c r="C51">
        <v>12.55</v>
      </c>
      <c r="D51">
        <v>15.39</v>
      </c>
      <c r="E51">
        <v>9</v>
      </c>
      <c r="G51">
        <v>13.264848484848486</v>
      </c>
      <c r="H51">
        <v>12.649575757575757</v>
      </c>
      <c r="I51">
        <v>13.431818181818183</v>
      </c>
      <c r="K51">
        <f t="shared" si="29"/>
        <v>1.1351515151515148</v>
      </c>
      <c r="L51">
        <f t="shared" si="28"/>
        <v>-9.9575757575756541E-2</v>
      </c>
      <c r="M51">
        <f t="shared" si="28"/>
        <v>1.9581818181818171</v>
      </c>
      <c r="V51">
        <v>0.71990693602693656</v>
      </c>
      <c r="W51">
        <v>3.2112709764309755</v>
      </c>
      <c r="X51">
        <v>0.26717676767676746</v>
      </c>
      <c r="Z51" s="232">
        <f>+V51-Q45</f>
        <v>0</v>
      </c>
      <c r="AA51" s="232">
        <f t="shared" si="30"/>
        <v>0</v>
      </c>
      <c r="AB51" s="232">
        <f t="shared" si="30"/>
        <v>0</v>
      </c>
    </row>
    <row r="52" spans="1:31">
      <c r="A52">
        <v>2013</v>
      </c>
      <c r="B52">
        <f t="shared" si="27"/>
        <v>13</v>
      </c>
      <c r="C52">
        <v>12.87</v>
      </c>
      <c r="D52">
        <v>12.87</v>
      </c>
      <c r="E52">
        <v>10</v>
      </c>
      <c r="G52">
        <v>14.235090909090911</v>
      </c>
      <c r="H52">
        <v>13.497454545454547</v>
      </c>
      <c r="I52">
        <v>14.480909090909094</v>
      </c>
      <c r="K52">
        <f t="shared" si="29"/>
        <v>-1.2350909090909106</v>
      </c>
      <c r="L52">
        <f t="shared" si="28"/>
        <v>-0.62745454545454749</v>
      </c>
      <c r="M52">
        <f t="shared" si="28"/>
        <v>-1.6109090909090948</v>
      </c>
      <c r="V52">
        <v>0.9790242424242428</v>
      </c>
      <c r="W52">
        <v>0.26717676767676746</v>
      </c>
      <c r="X52">
        <v>1.2257979797979806</v>
      </c>
      <c r="Z52" s="232">
        <f>+V52-Q46</f>
        <v>0</v>
      </c>
      <c r="AA52" s="232">
        <f t="shared" si="30"/>
        <v>0</v>
      </c>
      <c r="AB52" s="232">
        <f t="shared" si="30"/>
        <v>0</v>
      </c>
    </row>
    <row r="54" spans="1:31">
      <c r="J54" t="s">
        <v>547</v>
      </c>
      <c r="K54" s="231">
        <f>+AVERAGE(K43:K52)</f>
        <v>7.1054273576010023E-16</v>
      </c>
      <c r="L54" s="231">
        <f>+AVERAGE(L43:L52)</f>
        <v>1.3322676295501878E-15</v>
      </c>
      <c r="M54" s="231">
        <f>+AVERAGE(M43:M52)</f>
        <v>-1.3322676295501878E-15</v>
      </c>
    </row>
    <row r="55" spans="1:31" ht="14.4">
      <c r="A55" s="37"/>
      <c r="B55" s="37"/>
      <c r="J55" t="s">
        <v>548</v>
      </c>
      <c r="K55">
        <f>+IFERROR(STDEV(K43:K52),0.00000000000000001)</f>
        <v>0.96450535114667602</v>
      </c>
      <c r="L55">
        <f>+IFERROR(STDEV(L43:L52),0.00000000000000001)</f>
        <v>1.7920019465477641</v>
      </c>
      <c r="M55">
        <f>+IFERROR(STDEV(M43:M52),0.00000000000000001)</f>
        <v>1.1071576128979923</v>
      </c>
    </row>
    <row r="56" spans="1:31" ht="14.4">
      <c r="A56" s="37"/>
      <c r="B56" s="37"/>
      <c r="J56" t="s">
        <v>550</v>
      </c>
    </row>
    <row r="57" spans="1:31">
      <c r="J57" t="s">
        <v>462</v>
      </c>
      <c r="K57">
        <f>+IFERROR(CORREL($K$43:$K$52,K43:K52),0.00000000000000001)</f>
        <v>1</v>
      </c>
      <c r="L57">
        <f>+IFERROR(CORREL($K$43:$K$52,L43:L52),0.00000000000000001)</f>
        <v>0.41651748682090578</v>
      </c>
      <c r="M57">
        <f>+IFERROR(CORREL($K$43:$K$52,M43:M52),0.00000000000000001)</f>
        <v>0.91681002548856783</v>
      </c>
    </row>
    <row r="58" spans="1:31">
      <c r="J58" t="s">
        <v>543</v>
      </c>
      <c r="K58">
        <f>+L57</f>
        <v>0.41651748682090578</v>
      </c>
      <c r="L58">
        <v>1</v>
      </c>
      <c r="M58">
        <f>+IFERROR(CORREL(L43:L52,M43:M52),0.00000000000000001)</f>
        <v>0.13466376846602843</v>
      </c>
    </row>
    <row r="59" spans="1:31">
      <c r="J59" t="s">
        <v>544</v>
      </c>
      <c r="K59">
        <f>+M57</f>
        <v>0.91681002548856783</v>
      </c>
      <c r="L59">
        <f>+M58</f>
        <v>0.13466376846602843</v>
      </c>
      <c r="M59">
        <v>1</v>
      </c>
    </row>
    <row r="61" spans="1:31" ht="14.4">
      <c r="E61" s="38" t="s">
        <v>584</v>
      </c>
      <c r="X61" s="37" t="s">
        <v>339</v>
      </c>
      <c r="Y61" s="37">
        <f>+INDEX(TYields!$C$3:$G$102,B2,3)</f>
        <v>48</v>
      </c>
    </row>
    <row r="62" spans="1:31" ht="14.4">
      <c r="A62" t="s">
        <v>560</v>
      </c>
      <c r="B62" t="e">
        <f>+'Step 1-Farm Data'!#REF!</f>
        <v>#REF!</v>
      </c>
      <c r="C62" s="94" t="e">
        <f>IF(B62="None",0,'Step 1-Farm Data'!#REF!)</f>
        <v>#REF!</v>
      </c>
      <c r="E62" t="s">
        <v>369</v>
      </c>
      <c r="K62" s="3"/>
      <c r="L62" s="38" t="s">
        <v>584</v>
      </c>
      <c r="P62" s="4"/>
      <c r="Q62" s="105" t="s">
        <v>584</v>
      </c>
      <c r="S62" t="s">
        <v>351</v>
      </c>
      <c r="AB62" s="239" t="s">
        <v>566</v>
      </c>
    </row>
    <row r="63" spans="1:31" ht="14.4">
      <c r="A63" t="s">
        <v>561</v>
      </c>
      <c r="B63" t="e">
        <f>+IF(B62="None","",IF(B62="YP",1,IF(B62="RP",2,3)))</f>
        <v>#REF!</v>
      </c>
      <c r="F63" t="s">
        <v>571</v>
      </c>
      <c r="G63" t="s">
        <v>575</v>
      </c>
      <c r="K63" s="233" t="s">
        <v>477</v>
      </c>
      <c r="L63" s="216">
        <f>+'Step 1-Farm Data'!E42</f>
        <v>50</v>
      </c>
      <c r="N63" s="25"/>
      <c r="P63" s="236" t="s">
        <v>349</v>
      </c>
      <c r="Q63" s="8">
        <v>8.4</v>
      </c>
      <c r="T63" t="s">
        <v>584</v>
      </c>
      <c r="W63" s="37"/>
      <c r="X63" s="37" t="s">
        <v>338</v>
      </c>
      <c r="Y63" s="37" t="s">
        <v>347</v>
      </c>
      <c r="Z63" s="37" t="s">
        <v>348</v>
      </c>
      <c r="AC63" s="239" t="s">
        <v>567</v>
      </c>
      <c r="AD63" s="239" t="s">
        <v>568</v>
      </c>
      <c r="AE63" s="240" t="s">
        <v>569</v>
      </c>
    </row>
    <row r="64" spans="1:31" ht="14.4">
      <c r="A64" t="s">
        <v>562</v>
      </c>
      <c r="C64" s="25" t="e">
        <f>+'Step 1-Farm Data'!#REF!</f>
        <v>#REF!</v>
      </c>
      <c r="E64" s="176" t="s">
        <v>370</v>
      </c>
      <c r="F64" s="1">
        <v>30</v>
      </c>
      <c r="G64" s="1">
        <v>30</v>
      </c>
      <c r="K64" s="234" t="s">
        <v>231</v>
      </c>
      <c r="L64" s="216">
        <f>+'Step 1-Farm Data'!E43</f>
        <v>200</v>
      </c>
      <c r="P64" s="236" t="s">
        <v>350</v>
      </c>
      <c r="Q64" s="8">
        <v>5</v>
      </c>
      <c r="S64">
        <v>2009</v>
      </c>
      <c r="T64" s="25">
        <f>+Prices!C17</f>
        <v>9.59</v>
      </c>
      <c r="W64" s="37">
        <v>2009</v>
      </c>
      <c r="X64" s="37">
        <f>+INDEX('soy yields'!$B$10:$CX$14,W64-2008,$B$2)</f>
        <v>52</v>
      </c>
      <c r="Y64" s="37">
        <f>$Y$61*0.7</f>
        <v>33.599999999999994</v>
      </c>
      <c r="Z64" s="238">
        <f>IF(X64&gt;0,MAX(Y64,X64),"")</f>
        <v>52</v>
      </c>
      <c r="AB64">
        <v>2009</v>
      </c>
      <c r="AC64">
        <f>+'Step 1-Farm Data'!E32</f>
        <v>50</v>
      </c>
      <c r="AD64">
        <f>+MAX(AC64,Y64)</f>
        <v>50</v>
      </c>
      <c r="AE64" s="1">
        <f>+AD64*T64</f>
        <v>479.5</v>
      </c>
    </row>
    <row r="65" spans="1:501" ht="14.4">
      <c r="C65" s="25"/>
      <c r="E65" s="176" t="s">
        <v>373</v>
      </c>
      <c r="F65">
        <f>+'Step 1-Farm Data'!$E$12</f>
        <v>1</v>
      </c>
      <c r="K65" s="234" t="s">
        <v>232</v>
      </c>
      <c r="L65" s="216">
        <f>+'Step 1-Farm Data'!E44</f>
        <v>0</v>
      </c>
      <c r="S65">
        <v>2010</v>
      </c>
      <c r="T65" s="25">
        <f>+Prices!C18</f>
        <v>11.3</v>
      </c>
      <c r="W65" s="37">
        <v>2010</v>
      </c>
      <c r="X65" s="37">
        <f>+INDEX('soy yields'!$B$10:$CX$14,W65-2008,$B$2)</f>
        <v>46</v>
      </c>
      <c r="Y65" s="37">
        <f>$Y$61*0.7</f>
        <v>33.599999999999994</v>
      </c>
      <c r="Z65" s="238">
        <f>IF(X65&gt;0,MAX(Y65,X65),"")</f>
        <v>46</v>
      </c>
      <c r="AB65">
        <v>2010</v>
      </c>
      <c r="AC65" t="str">
        <f>+'Step 1-Farm Data'!E33</f>
        <v>np</v>
      </c>
      <c r="AD65">
        <f>+MAX(AC65,Y65)</f>
        <v>33.599999999999994</v>
      </c>
      <c r="AE65" s="1">
        <f>+AD65*T65</f>
        <v>379.67999999999995</v>
      </c>
    </row>
    <row r="66" spans="1:501" ht="14.4">
      <c r="K66" s="234" t="s">
        <v>233</v>
      </c>
      <c r="L66" s="216">
        <f>+'Step 1-Farm Data'!E45</f>
        <v>200</v>
      </c>
      <c r="S66">
        <v>2011</v>
      </c>
      <c r="T66" s="25">
        <f>+Prices!C19</f>
        <v>12.5</v>
      </c>
      <c r="W66" s="37">
        <v>2011</v>
      </c>
      <c r="X66" s="37">
        <f>+INDEX('soy yields'!$B$10:$CX$14,W66-2008,$B$2)</f>
        <v>51</v>
      </c>
      <c r="Y66" s="37">
        <f>$Y$61*0.7</f>
        <v>33.599999999999994</v>
      </c>
      <c r="Z66" s="238">
        <f>IF(X66&gt;0,MAX(Y66,X66),"")</f>
        <v>51</v>
      </c>
      <c r="AB66">
        <v>2011</v>
      </c>
      <c r="AC66">
        <f>+'Step 1-Farm Data'!E34</f>
        <v>48</v>
      </c>
      <c r="AD66">
        <f>+MAX(AC66,Y66)</f>
        <v>48</v>
      </c>
      <c r="AE66" s="1">
        <f>+AD66*T66</f>
        <v>600</v>
      </c>
    </row>
    <row r="67" spans="1:501" ht="14.4">
      <c r="A67" t="s">
        <v>557</v>
      </c>
      <c r="C67" s="25"/>
      <c r="K67" s="235" t="s">
        <v>234</v>
      </c>
      <c r="L67" s="216">
        <f>+'Step 1-Farm Data'!E46</f>
        <v>0</v>
      </c>
      <c r="P67" s="176" t="s">
        <v>103</v>
      </c>
      <c r="Q67" s="237">
        <f>+'Step 1-Farm Data'!E20</f>
        <v>85</v>
      </c>
      <c r="S67">
        <v>2012</v>
      </c>
      <c r="T67" s="25">
        <f>+Prices!C20</f>
        <v>14.4</v>
      </c>
      <c r="W67" s="37">
        <v>2012</v>
      </c>
      <c r="X67" s="37">
        <f>+INDEX('soy yields'!$B$10:$CX$14,W67-2008,$B$2)</f>
        <v>45</v>
      </c>
      <c r="Y67" s="37">
        <f>$Y$61*0.7</f>
        <v>33.599999999999994</v>
      </c>
      <c r="Z67" s="238">
        <f>IF(X67&gt;0,MAX(Y67,X67),"")</f>
        <v>45</v>
      </c>
      <c r="AB67">
        <v>2012</v>
      </c>
      <c r="AC67" t="str">
        <f>+'Step 1-Farm Data'!E35</f>
        <v>np</v>
      </c>
      <c r="AD67">
        <f>+MAX(AC67,Y67)</f>
        <v>33.599999999999994</v>
      </c>
      <c r="AE67" s="1">
        <f>+AD67*T67</f>
        <v>483.83999999999992</v>
      </c>
    </row>
    <row r="68" spans="1:501" ht="14.4">
      <c r="A68" t="s">
        <v>558</v>
      </c>
      <c r="B68" t="str">
        <f>+Prices!C55</f>
        <v/>
      </c>
      <c r="P68" s="176" t="s">
        <v>564</v>
      </c>
      <c r="Q68">
        <f>+'Step 1-Farm Data'!E26</f>
        <v>45</v>
      </c>
      <c r="S68">
        <v>2013</v>
      </c>
      <c r="T68" s="25">
        <f>+Prices!C21</f>
        <v>13</v>
      </c>
      <c r="W68" s="37">
        <v>2013</v>
      </c>
      <c r="X68" s="37">
        <f>+INDEX('soy yields'!$B$10:$CX$14,W68-2008,$B$2)</f>
        <v>41</v>
      </c>
      <c r="Y68" s="37">
        <f>$Y$61*0.7</f>
        <v>33.599999999999994</v>
      </c>
      <c r="Z68" s="238">
        <f>IF(X68&gt;0,MAX(Y68,X68),"")</f>
        <v>41</v>
      </c>
      <c r="AB68">
        <v>2013</v>
      </c>
      <c r="AC68">
        <f>+'Step 1-Farm Data'!E36</f>
        <v>49</v>
      </c>
      <c r="AD68">
        <f>+MAX(AC68,Y68)</f>
        <v>49</v>
      </c>
      <c r="AE68" s="1">
        <f>+AD68*T68</f>
        <v>637</v>
      </c>
    </row>
    <row r="69" spans="1:501">
      <c r="A69" t="s">
        <v>559</v>
      </c>
      <c r="B69" t="str">
        <f>+Prices!E55</f>
        <v/>
      </c>
      <c r="S69" t="s">
        <v>565</v>
      </c>
      <c r="T69" s="237">
        <f>+(SUM(T64:T68)-MAX(T64:T68)-MIN(T64:T68))/3</f>
        <v>12.266666666666666</v>
      </c>
      <c r="Y69" t="s">
        <v>565</v>
      </c>
      <c r="Z69" s="237">
        <f>+ROUND((SUM(Z64:Z68)-MAX(Z64:Z68)-MIN(Z64:Z68))/3,1)</f>
        <v>47.3</v>
      </c>
      <c r="AD69" t="s">
        <v>565</v>
      </c>
      <c r="AE69" s="237">
        <f>+ROUND((SUM(AE64:AE68)-MAX(AE64:AE68)-MIN(AE64:AE68))/3,1)</f>
        <v>521.1</v>
      </c>
    </row>
    <row r="70" spans="1:501">
      <c r="A70" t="s">
        <v>575</v>
      </c>
      <c r="B70" t="str">
        <f>+Prices!G55</f>
        <v/>
      </c>
    </row>
    <row r="72" spans="1:501">
      <c r="A72" t="s">
        <v>541</v>
      </c>
    </row>
    <row r="73" spans="1:501">
      <c r="A73">
        <v>2014</v>
      </c>
      <c r="B73">
        <v>1</v>
      </c>
      <c r="C73">
        <v>2</v>
      </c>
      <c r="D73">
        <v>3</v>
      </c>
      <c r="E73">
        <v>4</v>
      </c>
      <c r="F73">
        <v>5</v>
      </c>
      <c r="G73">
        <v>6</v>
      </c>
      <c r="H73">
        <v>7</v>
      </c>
      <c r="I73">
        <v>8</v>
      </c>
      <c r="J73">
        <v>9</v>
      </c>
      <c r="K73">
        <v>10</v>
      </c>
      <c r="L73">
        <v>11</v>
      </c>
      <c r="M73">
        <v>12</v>
      </c>
      <c r="N73">
        <v>13</v>
      </c>
      <c r="O73">
        <v>14</v>
      </c>
      <c r="P73">
        <v>15</v>
      </c>
      <c r="Q73">
        <v>16</v>
      </c>
      <c r="R73">
        <v>17</v>
      </c>
      <c r="S73">
        <v>18</v>
      </c>
      <c r="T73">
        <v>19</v>
      </c>
      <c r="U73">
        <v>20</v>
      </c>
      <c r="V73">
        <v>21</v>
      </c>
      <c r="W73">
        <v>22</v>
      </c>
      <c r="X73">
        <v>23</v>
      </c>
      <c r="Y73">
        <v>24</v>
      </c>
      <c r="Z73">
        <v>25</v>
      </c>
      <c r="AA73">
        <v>26</v>
      </c>
      <c r="AB73">
        <v>27</v>
      </c>
      <c r="AC73">
        <v>28</v>
      </c>
      <c r="AD73">
        <v>29</v>
      </c>
      <c r="AE73">
        <v>30</v>
      </c>
      <c r="AF73">
        <v>31</v>
      </c>
      <c r="AG73">
        <v>32</v>
      </c>
      <c r="AH73">
        <v>33</v>
      </c>
      <c r="AI73">
        <v>34</v>
      </c>
      <c r="AJ73">
        <v>35</v>
      </c>
      <c r="AK73">
        <v>36</v>
      </c>
      <c r="AL73">
        <v>37</v>
      </c>
      <c r="AM73">
        <v>38</v>
      </c>
      <c r="AN73">
        <v>39</v>
      </c>
      <c r="AO73">
        <v>40</v>
      </c>
      <c r="AP73">
        <v>41</v>
      </c>
      <c r="AQ73">
        <v>42</v>
      </c>
      <c r="AR73">
        <v>43</v>
      </c>
      <c r="AS73">
        <v>44</v>
      </c>
      <c r="AT73">
        <v>45</v>
      </c>
      <c r="AU73">
        <v>46</v>
      </c>
      <c r="AV73">
        <v>47</v>
      </c>
      <c r="AW73">
        <v>48</v>
      </c>
      <c r="AX73">
        <v>49</v>
      </c>
      <c r="AY73">
        <v>50</v>
      </c>
      <c r="AZ73">
        <v>51</v>
      </c>
      <c r="BA73">
        <v>52</v>
      </c>
      <c r="BB73">
        <v>53</v>
      </c>
      <c r="BC73">
        <v>54</v>
      </c>
      <c r="BD73">
        <v>55</v>
      </c>
      <c r="BE73">
        <v>56</v>
      </c>
      <c r="BF73">
        <v>57</v>
      </c>
      <c r="BG73">
        <v>58</v>
      </c>
      <c r="BH73">
        <v>59</v>
      </c>
      <c r="BI73">
        <v>60</v>
      </c>
      <c r="BJ73">
        <v>61</v>
      </c>
      <c r="BK73">
        <v>62</v>
      </c>
      <c r="BL73">
        <v>63</v>
      </c>
      <c r="BM73">
        <v>64</v>
      </c>
      <c r="BN73">
        <v>65</v>
      </c>
      <c r="BO73">
        <v>66</v>
      </c>
      <c r="BP73">
        <v>67</v>
      </c>
      <c r="BQ73">
        <v>68</v>
      </c>
      <c r="BR73">
        <v>69</v>
      </c>
      <c r="BS73">
        <v>70</v>
      </c>
      <c r="BT73">
        <v>71</v>
      </c>
      <c r="BU73">
        <v>72</v>
      </c>
      <c r="BV73">
        <v>73</v>
      </c>
      <c r="BW73">
        <v>74</v>
      </c>
      <c r="BX73">
        <v>75</v>
      </c>
      <c r="BY73">
        <v>76</v>
      </c>
      <c r="BZ73">
        <v>77</v>
      </c>
      <c r="CA73">
        <v>78</v>
      </c>
      <c r="CB73">
        <v>79</v>
      </c>
      <c r="CC73">
        <v>80</v>
      </c>
      <c r="CD73">
        <v>81</v>
      </c>
      <c r="CE73">
        <v>82</v>
      </c>
      <c r="CF73">
        <v>83</v>
      </c>
      <c r="CG73">
        <v>84</v>
      </c>
      <c r="CH73">
        <v>85</v>
      </c>
      <c r="CI73">
        <v>86</v>
      </c>
      <c r="CJ73">
        <v>87</v>
      </c>
      <c r="CK73">
        <v>88</v>
      </c>
      <c r="CL73">
        <v>89</v>
      </c>
      <c r="CM73">
        <v>90</v>
      </c>
      <c r="CN73">
        <v>91</v>
      </c>
      <c r="CO73">
        <v>92</v>
      </c>
      <c r="CP73">
        <v>93</v>
      </c>
      <c r="CQ73">
        <v>94</v>
      </c>
      <c r="CR73">
        <v>95</v>
      </c>
      <c r="CS73">
        <v>96</v>
      </c>
      <c r="CT73">
        <v>97</v>
      </c>
      <c r="CU73">
        <v>98</v>
      </c>
      <c r="CV73">
        <v>99</v>
      </c>
      <c r="CW73">
        <v>100</v>
      </c>
      <c r="CX73">
        <v>101</v>
      </c>
      <c r="CY73">
        <v>102</v>
      </c>
      <c r="CZ73">
        <v>103</v>
      </c>
      <c r="DA73">
        <v>104</v>
      </c>
      <c r="DB73">
        <v>105</v>
      </c>
      <c r="DC73">
        <v>106</v>
      </c>
      <c r="DD73">
        <v>107</v>
      </c>
      <c r="DE73">
        <v>108</v>
      </c>
      <c r="DF73">
        <v>109</v>
      </c>
      <c r="DG73">
        <v>110</v>
      </c>
      <c r="DH73">
        <v>111</v>
      </c>
      <c r="DI73">
        <v>112</v>
      </c>
      <c r="DJ73">
        <v>113</v>
      </c>
      <c r="DK73">
        <v>114</v>
      </c>
      <c r="DL73">
        <v>115</v>
      </c>
      <c r="DM73">
        <v>116</v>
      </c>
      <c r="DN73">
        <v>117</v>
      </c>
      <c r="DO73">
        <v>118</v>
      </c>
      <c r="DP73">
        <v>119</v>
      </c>
      <c r="DQ73">
        <v>120</v>
      </c>
      <c r="DR73">
        <v>121</v>
      </c>
      <c r="DS73">
        <v>122</v>
      </c>
      <c r="DT73">
        <v>123</v>
      </c>
      <c r="DU73">
        <v>124</v>
      </c>
      <c r="DV73">
        <v>125</v>
      </c>
      <c r="DW73">
        <v>126</v>
      </c>
      <c r="DX73">
        <v>127</v>
      </c>
      <c r="DY73">
        <v>128</v>
      </c>
      <c r="DZ73">
        <v>129</v>
      </c>
      <c r="EA73">
        <v>130</v>
      </c>
      <c r="EB73">
        <v>131</v>
      </c>
      <c r="EC73">
        <v>132</v>
      </c>
      <c r="ED73">
        <v>133</v>
      </c>
      <c r="EE73">
        <v>134</v>
      </c>
      <c r="EF73">
        <v>135</v>
      </c>
      <c r="EG73">
        <v>136</v>
      </c>
      <c r="EH73">
        <v>137</v>
      </c>
      <c r="EI73">
        <v>138</v>
      </c>
      <c r="EJ73">
        <v>139</v>
      </c>
      <c r="EK73">
        <v>140</v>
      </c>
      <c r="EL73">
        <v>141</v>
      </c>
      <c r="EM73">
        <v>142</v>
      </c>
      <c r="EN73">
        <v>143</v>
      </c>
      <c r="EO73">
        <v>144</v>
      </c>
      <c r="EP73">
        <v>145</v>
      </c>
      <c r="EQ73">
        <v>146</v>
      </c>
      <c r="ER73">
        <v>147</v>
      </c>
      <c r="ES73">
        <v>148</v>
      </c>
      <c r="ET73">
        <v>149</v>
      </c>
      <c r="EU73">
        <v>150</v>
      </c>
      <c r="EV73">
        <v>151</v>
      </c>
      <c r="EW73">
        <v>152</v>
      </c>
      <c r="EX73">
        <v>153</v>
      </c>
      <c r="EY73">
        <v>154</v>
      </c>
      <c r="EZ73">
        <v>155</v>
      </c>
      <c r="FA73">
        <v>156</v>
      </c>
      <c r="FB73">
        <v>157</v>
      </c>
      <c r="FC73">
        <v>158</v>
      </c>
      <c r="FD73">
        <v>159</v>
      </c>
      <c r="FE73">
        <v>160</v>
      </c>
      <c r="FF73">
        <v>161</v>
      </c>
      <c r="FG73">
        <v>162</v>
      </c>
      <c r="FH73">
        <v>163</v>
      </c>
      <c r="FI73">
        <v>164</v>
      </c>
      <c r="FJ73">
        <v>165</v>
      </c>
      <c r="FK73">
        <v>166</v>
      </c>
      <c r="FL73">
        <v>167</v>
      </c>
      <c r="FM73">
        <v>168</v>
      </c>
      <c r="FN73">
        <v>169</v>
      </c>
      <c r="FO73">
        <v>170</v>
      </c>
      <c r="FP73">
        <v>171</v>
      </c>
      <c r="FQ73">
        <v>172</v>
      </c>
      <c r="FR73">
        <v>173</v>
      </c>
      <c r="FS73">
        <v>174</v>
      </c>
      <c r="FT73">
        <v>175</v>
      </c>
      <c r="FU73">
        <v>176</v>
      </c>
      <c r="FV73">
        <v>177</v>
      </c>
      <c r="FW73">
        <v>178</v>
      </c>
      <c r="FX73">
        <v>179</v>
      </c>
      <c r="FY73">
        <v>180</v>
      </c>
      <c r="FZ73">
        <v>181</v>
      </c>
      <c r="GA73">
        <v>182</v>
      </c>
      <c r="GB73">
        <v>183</v>
      </c>
      <c r="GC73">
        <v>184</v>
      </c>
      <c r="GD73">
        <v>185</v>
      </c>
      <c r="GE73">
        <v>186</v>
      </c>
      <c r="GF73">
        <v>187</v>
      </c>
      <c r="GG73">
        <v>188</v>
      </c>
      <c r="GH73">
        <v>189</v>
      </c>
      <c r="GI73">
        <v>190</v>
      </c>
      <c r="GJ73">
        <v>191</v>
      </c>
      <c r="GK73">
        <v>192</v>
      </c>
      <c r="GL73">
        <v>193</v>
      </c>
      <c r="GM73">
        <v>194</v>
      </c>
      <c r="GN73">
        <v>195</v>
      </c>
      <c r="GO73">
        <v>196</v>
      </c>
      <c r="GP73">
        <v>197</v>
      </c>
      <c r="GQ73">
        <v>198</v>
      </c>
      <c r="GR73">
        <v>199</v>
      </c>
      <c r="GS73">
        <v>200</v>
      </c>
      <c r="GT73">
        <v>201</v>
      </c>
      <c r="GU73">
        <v>202</v>
      </c>
      <c r="GV73">
        <v>203</v>
      </c>
      <c r="GW73">
        <v>204</v>
      </c>
      <c r="GX73">
        <v>205</v>
      </c>
      <c r="GY73">
        <v>206</v>
      </c>
      <c r="GZ73">
        <v>207</v>
      </c>
      <c r="HA73">
        <v>208</v>
      </c>
      <c r="HB73">
        <v>209</v>
      </c>
      <c r="HC73">
        <v>210</v>
      </c>
      <c r="HD73">
        <v>211</v>
      </c>
      <c r="HE73">
        <v>212</v>
      </c>
      <c r="HF73">
        <v>213</v>
      </c>
      <c r="HG73">
        <v>214</v>
      </c>
      <c r="HH73">
        <v>215</v>
      </c>
      <c r="HI73">
        <v>216</v>
      </c>
      <c r="HJ73">
        <v>217</v>
      </c>
      <c r="HK73">
        <v>218</v>
      </c>
      <c r="HL73">
        <v>219</v>
      </c>
      <c r="HM73">
        <v>220</v>
      </c>
      <c r="HN73">
        <v>221</v>
      </c>
      <c r="HO73">
        <v>222</v>
      </c>
      <c r="HP73">
        <v>223</v>
      </c>
      <c r="HQ73">
        <v>224</v>
      </c>
      <c r="HR73">
        <v>225</v>
      </c>
      <c r="HS73">
        <v>226</v>
      </c>
      <c r="HT73">
        <v>227</v>
      </c>
      <c r="HU73">
        <v>228</v>
      </c>
      <c r="HV73">
        <v>229</v>
      </c>
      <c r="HW73">
        <v>230</v>
      </c>
      <c r="HX73">
        <v>231</v>
      </c>
      <c r="HY73">
        <v>232</v>
      </c>
      <c r="HZ73">
        <v>233</v>
      </c>
      <c r="IA73">
        <v>234</v>
      </c>
      <c r="IB73">
        <v>235</v>
      </c>
      <c r="IC73">
        <v>236</v>
      </c>
      <c r="ID73">
        <v>237</v>
      </c>
      <c r="IE73">
        <v>238</v>
      </c>
      <c r="IF73">
        <v>239</v>
      </c>
      <c r="IG73">
        <v>240</v>
      </c>
      <c r="IH73">
        <v>241</v>
      </c>
      <c r="II73">
        <v>242</v>
      </c>
      <c r="IJ73">
        <v>243</v>
      </c>
      <c r="IK73">
        <v>244</v>
      </c>
      <c r="IL73">
        <v>245</v>
      </c>
      <c r="IM73">
        <v>246</v>
      </c>
      <c r="IN73">
        <v>247</v>
      </c>
      <c r="IO73">
        <v>248</v>
      </c>
      <c r="IP73">
        <v>249</v>
      </c>
      <c r="IQ73">
        <v>250</v>
      </c>
      <c r="IR73">
        <v>251</v>
      </c>
      <c r="IS73">
        <v>252</v>
      </c>
      <c r="IT73">
        <v>253</v>
      </c>
      <c r="IU73">
        <v>254</v>
      </c>
      <c r="IV73">
        <v>255</v>
      </c>
      <c r="IW73">
        <v>256</v>
      </c>
      <c r="IX73">
        <v>257</v>
      </c>
      <c r="IY73">
        <v>258</v>
      </c>
      <c r="IZ73">
        <v>259</v>
      </c>
      <c r="JA73">
        <v>260</v>
      </c>
      <c r="JB73">
        <v>261</v>
      </c>
      <c r="JC73">
        <v>262</v>
      </c>
      <c r="JD73">
        <v>263</v>
      </c>
      <c r="JE73">
        <v>264</v>
      </c>
      <c r="JF73">
        <v>265</v>
      </c>
      <c r="JG73">
        <v>266</v>
      </c>
      <c r="JH73">
        <v>267</v>
      </c>
      <c r="JI73">
        <v>268</v>
      </c>
      <c r="JJ73">
        <v>269</v>
      </c>
      <c r="JK73">
        <v>270</v>
      </c>
      <c r="JL73">
        <v>271</v>
      </c>
      <c r="JM73">
        <v>272</v>
      </c>
      <c r="JN73">
        <v>273</v>
      </c>
      <c r="JO73">
        <v>274</v>
      </c>
      <c r="JP73">
        <v>275</v>
      </c>
      <c r="JQ73">
        <v>276</v>
      </c>
      <c r="JR73">
        <v>277</v>
      </c>
      <c r="JS73">
        <v>278</v>
      </c>
      <c r="JT73">
        <v>279</v>
      </c>
      <c r="JU73">
        <v>280</v>
      </c>
      <c r="JV73">
        <v>281</v>
      </c>
      <c r="JW73">
        <v>282</v>
      </c>
      <c r="JX73">
        <v>283</v>
      </c>
      <c r="JY73">
        <v>284</v>
      </c>
      <c r="JZ73">
        <v>285</v>
      </c>
      <c r="KA73">
        <v>286</v>
      </c>
      <c r="KB73">
        <v>287</v>
      </c>
      <c r="KC73">
        <v>288</v>
      </c>
      <c r="KD73">
        <v>289</v>
      </c>
      <c r="KE73">
        <v>290</v>
      </c>
      <c r="KF73">
        <v>291</v>
      </c>
      <c r="KG73">
        <v>292</v>
      </c>
      <c r="KH73">
        <v>293</v>
      </c>
      <c r="KI73">
        <v>294</v>
      </c>
      <c r="KJ73">
        <v>295</v>
      </c>
      <c r="KK73">
        <v>296</v>
      </c>
      <c r="KL73">
        <v>297</v>
      </c>
      <c r="KM73">
        <v>298</v>
      </c>
      <c r="KN73">
        <v>299</v>
      </c>
      <c r="KO73">
        <v>300</v>
      </c>
      <c r="KP73">
        <v>301</v>
      </c>
      <c r="KQ73">
        <v>302</v>
      </c>
      <c r="KR73">
        <v>303</v>
      </c>
      <c r="KS73">
        <v>304</v>
      </c>
      <c r="KT73">
        <v>305</v>
      </c>
      <c r="KU73">
        <v>306</v>
      </c>
      <c r="KV73">
        <v>307</v>
      </c>
      <c r="KW73">
        <v>308</v>
      </c>
      <c r="KX73">
        <v>309</v>
      </c>
      <c r="KY73">
        <v>310</v>
      </c>
      <c r="KZ73">
        <v>311</v>
      </c>
      <c r="LA73">
        <v>312</v>
      </c>
      <c r="LB73">
        <v>313</v>
      </c>
      <c r="LC73">
        <v>314</v>
      </c>
      <c r="LD73">
        <v>315</v>
      </c>
      <c r="LE73">
        <v>316</v>
      </c>
      <c r="LF73">
        <v>317</v>
      </c>
      <c r="LG73">
        <v>318</v>
      </c>
      <c r="LH73">
        <v>319</v>
      </c>
      <c r="LI73">
        <v>320</v>
      </c>
      <c r="LJ73">
        <v>321</v>
      </c>
      <c r="LK73">
        <v>322</v>
      </c>
      <c r="LL73">
        <v>323</v>
      </c>
      <c r="LM73">
        <v>324</v>
      </c>
      <c r="LN73">
        <v>325</v>
      </c>
      <c r="LO73">
        <v>326</v>
      </c>
      <c r="LP73">
        <v>327</v>
      </c>
      <c r="LQ73">
        <v>328</v>
      </c>
      <c r="LR73">
        <v>329</v>
      </c>
      <c r="LS73">
        <v>330</v>
      </c>
      <c r="LT73">
        <v>331</v>
      </c>
      <c r="LU73">
        <v>332</v>
      </c>
      <c r="LV73">
        <v>333</v>
      </c>
      <c r="LW73">
        <v>334</v>
      </c>
      <c r="LX73">
        <v>335</v>
      </c>
      <c r="LY73">
        <v>336</v>
      </c>
      <c r="LZ73">
        <v>337</v>
      </c>
      <c r="MA73">
        <v>338</v>
      </c>
      <c r="MB73">
        <v>339</v>
      </c>
      <c r="MC73">
        <v>340</v>
      </c>
      <c r="MD73">
        <v>341</v>
      </c>
      <c r="ME73">
        <v>342</v>
      </c>
      <c r="MF73">
        <v>343</v>
      </c>
      <c r="MG73">
        <v>344</v>
      </c>
      <c r="MH73">
        <v>345</v>
      </c>
      <c r="MI73">
        <v>346</v>
      </c>
      <c r="MJ73">
        <v>347</v>
      </c>
      <c r="MK73">
        <v>348</v>
      </c>
      <c r="ML73">
        <v>349</v>
      </c>
      <c r="MM73">
        <v>350</v>
      </c>
      <c r="MN73">
        <v>351</v>
      </c>
      <c r="MO73">
        <v>352</v>
      </c>
      <c r="MP73">
        <v>353</v>
      </c>
      <c r="MQ73">
        <v>354</v>
      </c>
      <c r="MR73">
        <v>355</v>
      </c>
      <c r="MS73">
        <v>356</v>
      </c>
      <c r="MT73">
        <v>357</v>
      </c>
      <c r="MU73">
        <v>358</v>
      </c>
      <c r="MV73">
        <v>359</v>
      </c>
      <c r="MW73">
        <v>360</v>
      </c>
      <c r="MX73">
        <v>361</v>
      </c>
      <c r="MY73">
        <v>362</v>
      </c>
      <c r="MZ73">
        <v>363</v>
      </c>
      <c r="NA73">
        <v>364</v>
      </c>
      <c r="NB73">
        <v>365</v>
      </c>
      <c r="NC73">
        <v>366</v>
      </c>
      <c r="ND73">
        <v>367</v>
      </c>
      <c r="NE73">
        <v>368</v>
      </c>
      <c r="NF73">
        <v>369</v>
      </c>
      <c r="NG73">
        <v>370</v>
      </c>
      <c r="NH73">
        <v>371</v>
      </c>
      <c r="NI73">
        <v>372</v>
      </c>
      <c r="NJ73">
        <v>373</v>
      </c>
      <c r="NK73">
        <v>374</v>
      </c>
      <c r="NL73">
        <v>375</v>
      </c>
      <c r="NM73">
        <v>376</v>
      </c>
      <c r="NN73">
        <v>377</v>
      </c>
      <c r="NO73">
        <v>378</v>
      </c>
      <c r="NP73">
        <v>379</v>
      </c>
      <c r="NQ73">
        <v>380</v>
      </c>
      <c r="NR73">
        <v>381</v>
      </c>
      <c r="NS73">
        <v>382</v>
      </c>
      <c r="NT73">
        <v>383</v>
      </c>
      <c r="NU73">
        <v>384</v>
      </c>
      <c r="NV73">
        <v>385</v>
      </c>
      <c r="NW73">
        <v>386</v>
      </c>
      <c r="NX73">
        <v>387</v>
      </c>
      <c r="NY73">
        <v>388</v>
      </c>
      <c r="NZ73">
        <v>389</v>
      </c>
      <c r="OA73">
        <v>390</v>
      </c>
      <c r="OB73">
        <v>391</v>
      </c>
      <c r="OC73">
        <v>392</v>
      </c>
      <c r="OD73">
        <v>393</v>
      </c>
      <c r="OE73">
        <v>394</v>
      </c>
      <c r="OF73">
        <v>395</v>
      </c>
      <c r="OG73">
        <v>396</v>
      </c>
      <c r="OH73">
        <v>397</v>
      </c>
      <c r="OI73">
        <v>398</v>
      </c>
      <c r="OJ73">
        <v>399</v>
      </c>
      <c r="OK73">
        <v>400</v>
      </c>
      <c r="OL73">
        <v>401</v>
      </c>
      <c r="OM73">
        <v>402</v>
      </c>
      <c r="ON73">
        <v>403</v>
      </c>
      <c r="OO73">
        <v>404</v>
      </c>
      <c r="OP73">
        <v>405</v>
      </c>
      <c r="OQ73">
        <v>406</v>
      </c>
      <c r="OR73">
        <v>407</v>
      </c>
      <c r="OS73">
        <v>408</v>
      </c>
      <c r="OT73">
        <v>409</v>
      </c>
      <c r="OU73">
        <v>410</v>
      </c>
      <c r="OV73">
        <v>411</v>
      </c>
      <c r="OW73">
        <v>412</v>
      </c>
      <c r="OX73">
        <v>413</v>
      </c>
      <c r="OY73">
        <v>414</v>
      </c>
      <c r="OZ73">
        <v>415</v>
      </c>
      <c r="PA73">
        <v>416</v>
      </c>
      <c r="PB73">
        <v>417</v>
      </c>
      <c r="PC73">
        <v>418</v>
      </c>
      <c r="PD73">
        <v>419</v>
      </c>
      <c r="PE73">
        <v>420</v>
      </c>
      <c r="PF73">
        <v>421</v>
      </c>
      <c r="PG73">
        <v>422</v>
      </c>
      <c r="PH73">
        <v>423</v>
      </c>
      <c r="PI73">
        <v>424</v>
      </c>
      <c r="PJ73">
        <v>425</v>
      </c>
      <c r="PK73">
        <v>426</v>
      </c>
      <c r="PL73">
        <v>427</v>
      </c>
      <c r="PM73">
        <v>428</v>
      </c>
      <c r="PN73">
        <v>429</v>
      </c>
      <c r="PO73">
        <v>430</v>
      </c>
      <c r="PP73">
        <v>431</v>
      </c>
      <c r="PQ73">
        <v>432</v>
      </c>
      <c r="PR73">
        <v>433</v>
      </c>
      <c r="PS73">
        <v>434</v>
      </c>
      <c r="PT73">
        <v>435</v>
      </c>
      <c r="PU73">
        <v>436</v>
      </c>
      <c r="PV73">
        <v>437</v>
      </c>
      <c r="PW73">
        <v>438</v>
      </c>
      <c r="PX73">
        <v>439</v>
      </c>
      <c r="PY73">
        <v>440</v>
      </c>
      <c r="PZ73">
        <v>441</v>
      </c>
      <c r="QA73">
        <v>442</v>
      </c>
      <c r="QB73">
        <v>443</v>
      </c>
      <c r="QC73">
        <v>444</v>
      </c>
      <c r="QD73">
        <v>445</v>
      </c>
      <c r="QE73">
        <v>446</v>
      </c>
      <c r="QF73">
        <v>447</v>
      </c>
      <c r="QG73">
        <v>448</v>
      </c>
      <c r="QH73">
        <v>449</v>
      </c>
      <c r="QI73">
        <v>450</v>
      </c>
      <c r="QJ73">
        <v>451</v>
      </c>
      <c r="QK73">
        <v>452</v>
      </c>
      <c r="QL73">
        <v>453</v>
      </c>
      <c r="QM73">
        <v>454</v>
      </c>
      <c r="QN73">
        <v>455</v>
      </c>
      <c r="QO73">
        <v>456</v>
      </c>
      <c r="QP73">
        <v>457</v>
      </c>
      <c r="QQ73">
        <v>458</v>
      </c>
      <c r="QR73">
        <v>459</v>
      </c>
      <c r="QS73">
        <v>460</v>
      </c>
      <c r="QT73">
        <v>461</v>
      </c>
      <c r="QU73">
        <v>462</v>
      </c>
      <c r="QV73">
        <v>463</v>
      </c>
      <c r="QW73">
        <v>464</v>
      </c>
      <c r="QX73">
        <v>465</v>
      </c>
      <c r="QY73">
        <v>466</v>
      </c>
      <c r="QZ73">
        <v>467</v>
      </c>
      <c r="RA73">
        <v>468</v>
      </c>
      <c r="RB73">
        <v>469</v>
      </c>
      <c r="RC73">
        <v>470</v>
      </c>
      <c r="RD73">
        <v>471</v>
      </c>
      <c r="RE73">
        <v>472</v>
      </c>
      <c r="RF73">
        <v>473</v>
      </c>
      <c r="RG73">
        <v>474</v>
      </c>
      <c r="RH73">
        <v>475</v>
      </c>
      <c r="RI73">
        <v>476</v>
      </c>
      <c r="RJ73">
        <v>477</v>
      </c>
      <c r="RK73">
        <v>478</v>
      </c>
      <c r="RL73">
        <v>479</v>
      </c>
      <c r="RM73">
        <v>480</v>
      </c>
      <c r="RN73">
        <v>481</v>
      </c>
      <c r="RO73">
        <v>482</v>
      </c>
      <c r="RP73">
        <v>483</v>
      </c>
      <c r="RQ73">
        <v>484</v>
      </c>
      <c r="RR73">
        <v>485</v>
      </c>
      <c r="RS73">
        <v>486</v>
      </c>
      <c r="RT73">
        <v>487</v>
      </c>
      <c r="RU73">
        <v>488</v>
      </c>
      <c r="RV73">
        <v>489</v>
      </c>
      <c r="RW73">
        <v>490</v>
      </c>
      <c r="RX73">
        <v>491</v>
      </c>
      <c r="RY73">
        <v>492</v>
      </c>
      <c r="RZ73">
        <v>493</v>
      </c>
      <c r="SA73">
        <v>494</v>
      </c>
      <c r="SB73">
        <v>495</v>
      </c>
      <c r="SC73">
        <v>496</v>
      </c>
      <c r="SD73">
        <v>497</v>
      </c>
      <c r="SE73">
        <v>498</v>
      </c>
      <c r="SF73">
        <v>499</v>
      </c>
      <c r="SG73">
        <v>500</v>
      </c>
    </row>
    <row r="74" spans="1:501">
      <c r="A74" t="s">
        <v>538</v>
      </c>
      <c r="B74">
        <v>-2.3887150746304542</v>
      </c>
      <c r="C74">
        <v>-1.5365912986453623</v>
      </c>
      <c r="D74">
        <v>-0.63437823882850353</v>
      </c>
      <c r="E74">
        <v>1.6572130334679969</v>
      </c>
      <c r="F74">
        <v>0.20331071937107481</v>
      </c>
      <c r="G74">
        <v>0.54692691264790483</v>
      </c>
      <c r="H74">
        <v>0.55485088523710147</v>
      </c>
      <c r="I74">
        <v>0.13207454685471021</v>
      </c>
      <c r="J74">
        <v>-1.1516658560140058</v>
      </c>
      <c r="K74">
        <v>0.70748910729889758</v>
      </c>
      <c r="L74">
        <v>-0.4819503374164924</v>
      </c>
      <c r="M74">
        <v>-1.0706867215048987</v>
      </c>
      <c r="N74">
        <v>-0.19815843188553117</v>
      </c>
      <c r="O74">
        <v>-0.90437879407545552</v>
      </c>
      <c r="P74">
        <v>0.69516318035311997</v>
      </c>
      <c r="Q74">
        <v>0.19168737708241679</v>
      </c>
      <c r="R74">
        <v>8.8509750639786944E-2</v>
      </c>
      <c r="S74">
        <v>-0.95445329861831851</v>
      </c>
      <c r="T74">
        <v>-0.81322468759026378</v>
      </c>
      <c r="U74">
        <v>1.1950623957091011</v>
      </c>
      <c r="V74">
        <v>-0.46245190787885804</v>
      </c>
      <c r="W74">
        <v>0.20612219486793038</v>
      </c>
      <c r="X74">
        <v>1.6280273484881036</v>
      </c>
      <c r="Y74">
        <v>0.98555574368219823</v>
      </c>
      <c r="Z74">
        <v>7.75321495893877E-2</v>
      </c>
      <c r="AA74">
        <v>0.31185663829091936</v>
      </c>
      <c r="AB74">
        <v>0.38222879084059969</v>
      </c>
      <c r="AC74">
        <v>0.76928358794248197</v>
      </c>
      <c r="AD74">
        <v>0.79001665653777309</v>
      </c>
      <c r="AE74">
        <v>-0.20354491425678134</v>
      </c>
      <c r="AF74">
        <v>1.1134602573292796</v>
      </c>
      <c r="AG74">
        <v>0.28729232326440979</v>
      </c>
      <c r="AH74">
        <v>-0.77526237873826176</v>
      </c>
      <c r="AI74">
        <v>0.4067044301336864</v>
      </c>
      <c r="AJ74">
        <v>0.75445541369845159</v>
      </c>
      <c r="AK74">
        <v>-0.32078332878882065</v>
      </c>
      <c r="AL74">
        <v>-1.5965997590683401</v>
      </c>
      <c r="AM74">
        <v>1.4743591236765496</v>
      </c>
      <c r="AN74">
        <v>0.39327915146714076</v>
      </c>
      <c r="AO74">
        <v>-0.60894990383530967</v>
      </c>
      <c r="AP74">
        <v>1.2973077900824137</v>
      </c>
      <c r="AQ74">
        <v>1.6530020729987882</v>
      </c>
      <c r="AR74">
        <v>-0.8820347829896491</v>
      </c>
      <c r="AS74">
        <v>0.29647253541043028</v>
      </c>
      <c r="AT74">
        <v>-1.5782643458805978</v>
      </c>
      <c r="AU74">
        <v>-0.5146910098119406</v>
      </c>
      <c r="AV74">
        <v>-1.2811506167054176</v>
      </c>
      <c r="AW74">
        <v>0.11542397260200232</v>
      </c>
      <c r="AX74">
        <v>0.21206460587563924</v>
      </c>
      <c r="AY74">
        <v>1.0846315490198322</v>
      </c>
      <c r="AZ74">
        <v>-1.1707334124366753</v>
      </c>
      <c r="BA74">
        <v>1.5281784726539627</v>
      </c>
      <c r="BB74">
        <v>-8.7587750385864638E-2</v>
      </c>
      <c r="BC74">
        <v>0.12682903616223484</v>
      </c>
      <c r="BD74">
        <v>1.1826568879769184</v>
      </c>
      <c r="BE74">
        <v>-0.1793910087144468</v>
      </c>
      <c r="BF74">
        <v>0.23606844479218125</v>
      </c>
      <c r="BG74">
        <v>0.27622945708571933</v>
      </c>
      <c r="BH74">
        <v>0.55699274525977671</v>
      </c>
      <c r="BI74">
        <v>1.6991180018521845</v>
      </c>
      <c r="BJ74">
        <v>1.2367149793135468</v>
      </c>
      <c r="BK74">
        <v>2.3135726223699749</v>
      </c>
      <c r="BL74">
        <v>1.2578630048665218</v>
      </c>
      <c r="BM74">
        <v>0.49522441258886829</v>
      </c>
      <c r="BN74">
        <v>-0.40354962038691156</v>
      </c>
      <c r="BO74">
        <v>-1.4268243830883875</v>
      </c>
      <c r="BP74">
        <v>-0.1965986484719906</v>
      </c>
      <c r="BQ74">
        <v>0.89646164269652218</v>
      </c>
      <c r="BR74">
        <v>-0.8173833521141205</v>
      </c>
      <c r="BS74">
        <v>-0.3557784111762885</v>
      </c>
      <c r="BT74">
        <v>0.64263304011547007</v>
      </c>
      <c r="BU74">
        <v>-2.0335846784291789</v>
      </c>
      <c r="BV74">
        <v>-0.81471625890117139</v>
      </c>
      <c r="BW74">
        <v>-0.72280045060324483</v>
      </c>
      <c r="BX74">
        <v>0.18156697478843853</v>
      </c>
      <c r="BY74">
        <v>-1.091962076316122</v>
      </c>
      <c r="BZ74">
        <v>1.9890649127773941</v>
      </c>
      <c r="CA74">
        <v>0.16231297195190564</v>
      </c>
      <c r="CB74">
        <v>-0.50623839342733845</v>
      </c>
      <c r="CC74">
        <v>0.86656427811249159</v>
      </c>
      <c r="CD74">
        <v>6.2501612774212845E-2</v>
      </c>
      <c r="CE74">
        <v>-0.87337639342877083</v>
      </c>
      <c r="CF74">
        <v>2.6959605747833848</v>
      </c>
      <c r="CG74">
        <v>0.26813154363480862</v>
      </c>
      <c r="CH74">
        <v>-1.8588252714835107</v>
      </c>
      <c r="CI74">
        <v>-1.9963135855505243</v>
      </c>
      <c r="CJ74">
        <v>1.8015953173744492E-2</v>
      </c>
      <c r="CK74">
        <v>4.5647539081983268E-2</v>
      </c>
      <c r="CL74">
        <v>0.60572915572265629</v>
      </c>
      <c r="CM74">
        <v>1.1175916370120831</v>
      </c>
      <c r="CN74">
        <v>0.96475787358940579</v>
      </c>
      <c r="CO74">
        <v>-0.95096083896351047</v>
      </c>
      <c r="CP74">
        <v>-1.0060284694191068</v>
      </c>
      <c r="CQ74">
        <v>0.44228272599866614</v>
      </c>
      <c r="CR74">
        <v>-1.1742304195649922</v>
      </c>
      <c r="CS74">
        <v>0.6186462542245863</v>
      </c>
      <c r="CT74">
        <v>0.24339101400983054</v>
      </c>
      <c r="CU74">
        <v>-0.51669985623448156</v>
      </c>
      <c r="CV74">
        <v>-0.17674778973741923</v>
      </c>
      <c r="CW74">
        <v>1.1964698387600947</v>
      </c>
      <c r="CX74">
        <v>1.3458520697895437</v>
      </c>
      <c r="CY74">
        <v>0.16882722775335424</v>
      </c>
      <c r="CZ74">
        <v>0.71349404606735334</v>
      </c>
      <c r="DA74">
        <v>0.75730667958850972</v>
      </c>
      <c r="DB74">
        <v>0.35138100429321639</v>
      </c>
      <c r="DC74">
        <v>0.18343371266382746</v>
      </c>
      <c r="DD74">
        <v>-0.29367583920247853</v>
      </c>
      <c r="DE74">
        <v>-0.37327367863326799</v>
      </c>
      <c r="DF74">
        <v>0.15750856618979014</v>
      </c>
      <c r="DG74">
        <v>-1.1104793884442188</v>
      </c>
      <c r="DH74">
        <v>2.2243693820200861</v>
      </c>
      <c r="DI74">
        <v>2.7260830393061042</v>
      </c>
      <c r="DJ74">
        <v>0.22436438484874088</v>
      </c>
      <c r="DK74">
        <v>-0.39179212762974203</v>
      </c>
      <c r="DL74">
        <v>0.52572659114957787</v>
      </c>
      <c r="DM74">
        <v>0.95216364570660517</v>
      </c>
      <c r="DN74">
        <v>-0.98580585472518578</v>
      </c>
      <c r="DO74">
        <v>-2.0974766812287271</v>
      </c>
      <c r="DP74">
        <v>1.7787442629924044E-2</v>
      </c>
      <c r="DQ74">
        <v>0.40695340430829674</v>
      </c>
      <c r="DR74">
        <v>-1.6697231330908835</v>
      </c>
      <c r="DS74">
        <v>-1.5249861462507397</v>
      </c>
      <c r="DT74">
        <v>-1.4465786080108956</v>
      </c>
      <c r="DU74">
        <v>1.3012231647735462</v>
      </c>
      <c r="DV74">
        <v>0.61245145843713544</v>
      </c>
      <c r="DW74">
        <v>0.21050027498858981</v>
      </c>
      <c r="DX74">
        <v>0.10703388397814706</v>
      </c>
      <c r="DY74">
        <v>-0.11141992217744701</v>
      </c>
      <c r="DZ74">
        <v>-0.75873458627029322</v>
      </c>
      <c r="EA74">
        <v>0.59885110204049852</v>
      </c>
      <c r="EB74">
        <v>-0.51242182053101715</v>
      </c>
      <c r="EC74">
        <v>1.0312191989214625</v>
      </c>
      <c r="ED74">
        <v>0.18545733837527223</v>
      </c>
      <c r="EE74">
        <v>-2.0577590476023033</v>
      </c>
      <c r="EF74">
        <v>-0.54506131164089311</v>
      </c>
      <c r="EG74">
        <v>0.4263949904270703</v>
      </c>
      <c r="EH74">
        <v>0.91921720013488084</v>
      </c>
      <c r="EI74">
        <v>-0.43748059397330508</v>
      </c>
      <c r="EJ74">
        <v>0.94532424554927275</v>
      </c>
      <c r="EK74">
        <v>0.18545733837527223</v>
      </c>
      <c r="EL74">
        <v>0.61115997596061788</v>
      </c>
      <c r="EM74">
        <v>-1.3809221854899079</v>
      </c>
      <c r="EN74">
        <v>8.682036423124373E-2</v>
      </c>
      <c r="EO74">
        <v>1.3400085663306527</v>
      </c>
      <c r="EP74">
        <v>-1.7803722585085779</v>
      </c>
      <c r="EQ74">
        <v>1.4261922842706554</v>
      </c>
      <c r="ER74">
        <v>-0.30688056540384423</v>
      </c>
      <c r="ES74">
        <v>-0.83070517575833946</v>
      </c>
      <c r="ET74">
        <v>7.262315193656832E-2</v>
      </c>
      <c r="EU74">
        <v>-9.8958707894780673E-2</v>
      </c>
      <c r="EV74">
        <v>-0.40048007576842792</v>
      </c>
      <c r="EW74">
        <v>0.14165038919600192</v>
      </c>
      <c r="EX74">
        <v>0.517575244884938</v>
      </c>
      <c r="EY74">
        <v>-0.62793560573481955</v>
      </c>
      <c r="EZ74">
        <v>0.76312744567985646</v>
      </c>
      <c r="FA74">
        <v>-0.56209273679996841</v>
      </c>
      <c r="FB74">
        <v>-0.5538686309591867</v>
      </c>
      <c r="FC74">
        <v>0.68661620389320888</v>
      </c>
      <c r="FD74">
        <v>1.6123976820381358</v>
      </c>
      <c r="FE74">
        <v>0.62244907894637436</v>
      </c>
      <c r="FF74">
        <v>1.1131078281323425E-2</v>
      </c>
      <c r="FG74">
        <v>-1.0761300472950097</v>
      </c>
      <c r="FH74">
        <v>0.96366193247376941</v>
      </c>
      <c r="FI74">
        <v>0.33644710129010491</v>
      </c>
      <c r="FJ74">
        <v>-1.1133170119137503</v>
      </c>
      <c r="FK74">
        <v>-1.2957139006175566</v>
      </c>
      <c r="FL74">
        <v>0.48298261390300468</v>
      </c>
      <c r="FM74">
        <v>1.9765047909459099</v>
      </c>
      <c r="FN74">
        <v>-0.20432480596355163</v>
      </c>
      <c r="FO74">
        <v>-0.57702663980307989</v>
      </c>
      <c r="FP74">
        <v>-0.29399643608485349</v>
      </c>
      <c r="FQ74">
        <v>0.69633188104489818</v>
      </c>
      <c r="FR74">
        <v>1.4240777090890333</v>
      </c>
      <c r="FS74">
        <v>-0.26622842597134877</v>
      </c>
      <c r="FT74">
        <v>-1.157925453298958</v>
      </c>
      <c r="FU74">
        <v>-8.7584339780732989E-3</v>
      </c>
      <c r="FV74">
        <v>-0.97664496934157796</v>
      </c>
      <c r="FW74">
        <v>1.3847056834492832</v>
      </c>
      <c r="FX74">
        <v>-9.6575831776135601E-2</v>
      </c>
      <c r="FY74">
        <v>2.0088100427528843</v>
      </c>
      <c r="FZ74">
        <v>-0.42522287913016044</v>
      </c>
      <c r="GA74">
        <v>-0.90760750026674941</v>
      </c>
      <c r="GB74">
        <v>-0.63260131355491467</v>
      </c>
      <c r="GC74">
        <v>-1.4200850273482502</v>
      </c>
      <c r="GD74">
        <v>1.0538747119426262</v>
      </c>
      <c r="GE74">
        <v>1.6263038560282439</v>
      </c>
      <c r="GF74">
        <v>0.16564740690228064</v>
      </c>
      <c r="GG74">
        <v>-1.2154646356066223</v>
      </c>
      <c r="GH74">
        <v>-1.6623698684270494</v>
      </c>
      <c r="GI74">
        <v>-1.2000782589893788</v>
      </c>
      <c r="GJ74">
        <v>1.2629425327759236</v>
      </c>
      <c r="GK74">
        <v>0.23559664441563655</v>
      </c>
      <c r="GL74">
        <v>0.66298525780439377</v>
      </c>
      <c r="GM74">
        <v>0.68043163992115296</v>
      </c>
      <c r="GN74">
        <v>-1.3847056834492832</v>
      </c>
      <c r="GO74">
        <v>0.88689830590737984</v>
      </c>
      <c r="GP74">
        <v>-1.575872374814935</v>
      </c>
      <c r="GQ74">
        <v>-1.3747967386734672</v>
      </c>
      <c r="GR74">
        <v>-1.4400757208932191</v>
      </c>
      <c r="GS74">
        <v>-1.033304215525277</v>
      </c>
      <c r="GT74">
        <v>-1.159571638709167</v>
      </c>
      <c r="GU74">
        <v>0.26622842597134877</v>
      </c>
      <c r="GV74">
        <v>0.90922412709915079</v>
      </c>
      <c r="GW74">
        <v>5.7136730902129784E-2</v>
      </c>
      <c r="GX74">
        <v>-1.1782026376749855</v>
      </c>
      <c r="GY74">
        <v>1.6793637769296765</v>
      </c>
      <c r="GZ74">
        <v>0.55003738452796824</v>
      </c>
      <c r="HA74">
        <v>1.0959979590552393</v>
      </c>
      <c r="HB74">
        <v>-0.54240103963820729</v>
      </c>
      <c r="HC74">
        <v>0.626912424195325</v>
      </c>
      <c r="HD74">
        <v>0.40114400690072216</v>
      </c>
      <c r="HE74">
        <v>-1.5476462067454122</v>
      </c>
      <c r="HF74">
        <v>-0.47894559429551009</v>
      </c>
      <c r="HG74">
        <v>1.4045303942111786</v>
      </c>
      <c r="HH74">
        <v>-0.55342297855531797</v>
      </c>
      <c r="HI74">
        <v>-0.696136339684017</v>
      </c>
      <c r="HJ74">
        <v>0.59473677538335323</v>
      </c>
      <c r="HK74">
        <v>2.5630288291722536</v>
      </c>
      <c r="HL74">
        <v>-0.40147597246686928</v>
      </c>
      <c r="HM74">
        <v>0.93485368779511191</v>
      </c>
      <c r="HN74">
        <v>0.66670736487139948</v>
      </c>
      <c r="HO74">
        <v>1.5644445738871582E-2</v>
      </c>
      <c r="HP74">
        <v>0.6400955498975236</v>
      </c>
      <c r="HQ74">
        <v>-0.77123900155129377</v>
      </c>
      <c r="HR74">
        <v>-0.55422560762963258</v>
      </c>
      <c r="HS74">
        <v>-0.96695430329418741</v>
      </c>
      <c r="HT74">
        <v>-0.2375634267082205</v>
      </c>
      <c r="HU74">
        <v>0.32255570658890065</v>
      </c>
      <c r="HV74">
        <v>-0.39055407796695363</v>
      </c>
      <c r="HW74">
        <v>-0.94735923994448967</v>
      </c>
      <c r="HX74">
        <v>-0.31169520298135467</v>
      </c>
      <c r="HY74">
        <v>0.80082827480509877</v>
      </c>
      <c r="HZ74">
        <v>0.40197278394771274</v>
      </c>
      <c r="IA74">
        <v>1.2007058103336021</v>
      </c>
      <c r="IB74">
        <v>-0.93520839072880335</v>
      </c>
      <c r="IC74">
        <v>-1.0538747119426262</v>
      </c>
      <c r="ID74">
        <v>0.94353254098678008</v>
      </c>
      <c r="IE74">
        <v>0.12860368769906927</v>
      </c>
      <c r="IF74">
        <v>-1.9223080016672611</v>
      </c>
      <c r="IG74">
        <v>-0.60187403505551629</v>
      </c>
      <c r="IH74">
        <v>0.77722688729409128</v>
      </c>
      <c r="II74">
        <v>-0.88542492449050769</v>
      </c>
      <c r="IJ74">
        <v>1.6737476471462287</v>
      </c>
      <c r="IK74">
        <v>-2.1385494619607925</v>
      </c>
      <c r="IL74">
        <v>0.6333493729471229</v>
      </c>
      <c r="IM74">
        <v>-0.47329081098723691</v>
      </c>
      <c r="IN74">
        <v>-0.73627688834676519</v>
      </c>
      <c r="IO74">
        <v>-0.7408993951685261</v>
      </c>
      <c r="IP74">
        <v>0.11565589375095442</v>
      </c>
      <c r="IQ74">
        <v>0.50615085456229281</v>
      </c>
      <c r="IR74">
        <v>-0.53056282922625542</v>
      </c>
      <c r="IS74">
        <v>7.2085413194145076E-2</v>
      </c>
      <c r="IT74">
        <v>0.4162791356066009</v>
      </c>
      <c r="IU74">
        <v>0.44726675696438178</v>
      </c>
      <c r="IV74">
        <v>0.25475401344010606</v>
      </c>
      <c r="IW74">
        <v>1.7033426047419198</v>
      </c>
      <c r="IX74">
        <v>1.4956640370655805E-2</v>
      </c>
      <c r="IY74">
        <v>-0.25183112484228332</v>
      </c>
      <c r="IZ74">
        <v>-0.16975945982267149</v>
      </c>
      <c r="JA74">
        <v>1.8214086594525725</v>
      </c>
      <c r="JB74">
        <v>8.9892182586481795E-2</v>
      </c>
      <c r="JC74">
        <v>-0.11103566066594794</v>
      </c>
      <c r="JD74">
        <v>-0.55030568546499126</v>
      </c>
      <c r="JE74">
        <v>0.36917526813340373</v>
      </c>
      <c r="JF74">
        <v>0.74614490586100146</v>
      </c>
      <c r="JG74">
        <v>-1.2068630894646049</v>
      </c>
      <c r="JH74">
        <v>0.77309323387453333</v>
      </c>
      <c r="JI74">
        <v>0.14435499906539917</v>
      </c>
      <c r="JJ74">
        <v>-1.3669659892912023</v>
      </c>
      <c r="JK74">
        <v>1.2090845302736852</v>
      </c>
      <c r="JL74">
        <v>0.24465180104016326</v>
      </c>
      <c r="JM74">
        <v>-1.0529424798733089</v>
      </c>
      <c r="JN74">
        <v>-2.1860796550754458</v>
      </c>
      <c r="JO74">
        <v>-1.2583996067405678E-2</v>
      </c>
      <c r="JP74">
        <v>0.31708054848422762</v>
      </c>
      <c r="JQ74">
        <v>-1.5235218597808853</v>
      </c>
      <c r="JR74">
        <v>-0.26710040401667356</v>
      </c>
      <c r="JS74">
        <v>1.4491979527520016</v>
      </c>
      <c r="JT74">
        <v>0.45098886403138749</v>
      </c>
      <c r="JU74">
        <v>-0.33256355891353451</v>
      </c>
      <c r="JV74">
        <v>0.22742483452020679</v>
      </c>
      <c r="JW74">
        <v>0.64056393966893665</v>
      </c>
      <c r="JX74">
        <v>1.2496366252889857</v>
      </c>
      <c r="JY74">
        <v>2.0995503291487694</v>
      </c>
      <c r="JZ74">
        <v>0.23976781449164264</v>
      </c>
      <c r="KA74">
        <v>-0.62514345700037666</v>
      </c>
      <c r="KB74">
        <v>-0.27956843950960319</v>
      </c>
      <c r="KC74">
        <v>-0.53364829000202008</v>
      </c>
      <c r="KD74">
        <v>0.83329950939514674</v>
      </c>
      <c r="KE74">
        <v>1.1475185601739213</v>
      </c>
      <c r="KF74">
        <v>-1.4402939996216446</v>
      </c>
      <c r="KG74">
        <v>-0.31016952561913058</v>
      </c>
      <c r="KH74">
        <v>0.47774506128916983</v>
      </c>
      <c r="KI74">
        <v>1.5547811926808208</v>
      </c>
      <c r="KJ74">
        <v>-0.54195766097109299</v>
      </c>
      <c r="KK74">
        <v>0.32908928915276192</v>
      </c>
      <c r="KL74">
        <v>-0.65348558564437553</v>
      </c>
      <c r="KM74">
        <v>0.4922003427054733</v>
      </c>
      <c r="KN74">
        <v>-0.69906491262372583</v>
      </c>
      <c r="KO74">
        <v>-0.40130998968379572</v>
      </c>
      <c r="KP74">
        <v>-8.6436102719744667E-2</v>
      </c>
      <c r="KQ74">
        <v>0.16293370208586566</v>
      </c>
      <c r="KR74">
        <v>0.57089437177637592</v>
      </c>
      <c r="KS74">
        <v>-1.5838668332435191</v>
      </c>
      <c r="KT74">
        <v>-0.22546259970113169</v>
      </c>
      <c r="KU74">
        <v>-0.5830918325955281</v>
      </c>
      <c r="KV74">
        <v>-0.7608787200297229</v>
      </c>
      <c r="KW74">
        <v>-1.4061743058846332</v>
      </c>
      <c r="KX74">
        <v>0.30087221603025682</v>
      </c>
      <c r="KY74">
        <v>-0.83720351540250704</v>
      </c>
      <c r="KZ74">
        <v>2.2918902686797082</v>
      </c>
      <c r="LA74">
        <v>-1.0207304512732662</v>
      </c>
      <c r="LB74">
        <v>-1.0078065315610729</v>
      </c>
      <c r="LC74">
        <v>-0.73227056418545544</v>
      </c>
      <c r="LD74">
        <v>1.1829638424387667</v>
      </c>
      <c r="LE74">
        <v>0.25475401344010606</v>
      </c>
      <c r="LF74">
        <v>1.1942802302655764</v>
      </c>
      <c r="LG74">
        <v>1.01086243375903</v>
      </c>
      <c r="LH74">
        <v>0.83016402641078457</v>
      </c>
      <c r="LI74">
        <v>1.264811544388067</v>
      </c>
      <c r="LJ74">
        <v>0.24977907742140815</v>
      </c>
      <c r="LK74">
        <v>-0.21316054699127562</v>
      </c>
      <c r="LL74">
        <v>6.6718257585307583E-2</v>
      </c>
      <c r="LM74">
        <v>-1.4883380572427996</v>
      </c>
      <c r="LN74">
        <v>-0.29159991754568182</v>
      </c>
      <c r="LO74">
        <v>8.4669409261550754E-2</v>
      </c>
      <c r="LP74">
        <v>0.37524273466260638</v>
      </c>
      <c r="LQ74">
        <v>0.88113210949813947</v>
      </c>
      <c r="LR74">
        <v>1.4494162314804271</v>
      </c>
      <c r="LS74">
        <v>-0.21754431145382114</v>
      </c>
      <c r="LT74">
        <v>-0.12629016055143438</v>
      </c>
      <c r="LU74">
        <v>0.67321707319933921</v>
      </c>
      <c r="LV74">
        <v>-1.4888018995407037</v>
      </c>
      <c r="LW74">
        <v>-1.3031876733293757</v>
      </c>
      <c r="LX74">
        <v>-8.6358795670093969E-2</v>
      </c>
      <c r="LY74">
        <v>0.63288212004408706</v>
      </c>
      <c r="LZ74">
        <v>-0.20159177438472398</v>
      </c>
      <c r="MA74">
        <v>0.18483433450455777</v>
      </c>
      <c r="MB74">
        <v>0.21214304979366716</v>
      </c>
      <c r="MC74">
        <v>0.24496671358065214</v>
      </c>
      <c r="MD74">
        <v>-0.62198523664847016</v>
      </c>
      <c r="ME74">
        <v>1.3196768122725189E-2</v>
      </c>
      <c r="MF74">
        <v>-0.44963371692574583</v>
      </c>
      <c r="MG74">
        <v>-0.74857098297798075</v>
      </c>
      <c r="MH74">
        <v>0.19870412870659493</v>
      </c>
      <c r="MI74">
        <v>0.46637069317512214</v>
      </c>
      <c r="MJ74">
        <v>-0.55547388910781592</v>
      </c>
      <c r="MK74">
        <v>-0.11180532055732328</v>
      </c>
      <c r="ML74">
        <v>-0.26385123419458978</v>
      </c>
      <c r="MM74">
        <v>1.1303973224130459</v>
      </c>
      <c r="MN74">
        <v>-0.54745896704844199</v>
      </c>
      <c r="MO74">
        <v>0.16673311620252207</v>
      </c>
      <c r="MP74">
        <v>-0.321426796290325</v>
      </c>
      <c r="MQ74">
        <v>-0.64989080783561803</v>
      </c>
      <c r="MR74">
        <v>-0.63550032791681588</v>
      </c>
      <c r="MS74">
        <v>1.2631107892957516</v>
      </c>
      <c r="MT74">
        <v>0.72668058237468358</v>
      </c>
      <c r="MU74">
        <v>-1.6191688700928353</v>
      </c>
      <c r="MV74">
        <v>-0.28107933758292347</v>
      </c>
      <c r="MW74">
        <v>-0.21817186279804446</v>
      </c>
      <c r="MX74">
        <v>0.32933257898548618</v>
      </c>
      <c r="MY74">
        <v>-1.2619238987099379E-3</v>
      </c>
      <c r="MZ74">
        <v>0.18374521459918469</v>
      </c>
      <c r="NA74">
        <v>0.44954958866583183</v>
      </c>
      <c r="NB74">
        <v>6.7867631514673121E-2</v>
      </c>
      <c r="NC74">
        <v>1.2733698895317502</v>
      </c>
      <c r="ND74">
        <v>0.54488396017404739</v>
      </c>
      <c r="NE74">
        <v>-1.44636032928247</v>
      </c>
      <c r="NF74">
        <v>5.7826810007099994E-2</v>
      </c>
      <c r="NG74">
        <v>0.88508613771409728</v>
      </c>
      <c r="NH74">
        <v>0.92225491243880242</v>
      </c>
      <c r="NI74">
        <v>0.85338797362055629</v>
      </c>
      <c r="NJ74">
        <v>0.61836772147216834</v>
      </c>
      <c r="NK74">
        <v>-1.2418263395375106</v>
      </c>
      <c r="NL74">
        <v>0.3010325144714443</v>
      </c>
      <c r="NM74">
        <v>-0.27471969588077627</v>
      </c>
      <c r="NN74">
        <v>-0.77423010225174949</v>
      </c>
      <c r="NO74">
        <v>2.5692133931443095</v>
      </c>
      <c r="NP74">
        <v>-0.18086780073645059</v>
      </c>
      <c r="NQ74">
        <v>-0.5983929440844804</v>
      </c>
      <c r="NR74">
        <v>7.5076513894600794E-2</v>
      </c>
      <c r="NS74">
        <v>0.57368652051081881</v>
      </c>
      <c r="NT74">
        <v>-1.1362135410308838</v>
      </c>
      <c r="NU74">
        <v>-0.61143737184465863</v>
      </c>
      <c r="NV74">
        <v>0.30543787943315692</v>
      </c>
      <c r="NW74">
        <v>-1.7383126760250889</v>
      </c>
      <c r="NX74">
        <v>-1.7641878002905287</v>
      </c>
      <c r="NY74">
        <v>-0.30511728255078197</v>
      </c>
      <c r="NZ74">
        <v>-4.2660985855036415E-2</v>
      </c>
      <c r="OA74">
        <v>-0.77619233707082458</v>
      </c>
      <c r="OB74">
        <v>-0.39708424992568325</v>
      </c>
      <c r="OC74">
        <v>0.90552930487319827</v>
      </c>
      <c r="OD74">
        <v>-0.69379893830046058</v>
      </c>
      <c r="OE74">
        <v>0.15611476555932313</v>
      </c>
      <c r="OF74">
        <v>-1.5291607269318774</v>
      </c>
      <c r="OG74">
        <v>0.44464741222327575</v>
      </c>
      <c r="OH74">
        <v>-2.5025656213983893</v>
      </c>
      <c r="OI74">
        <v>-0.53868234317633323</v>
      </c>
      <c r="OJ74">
        <v>-1.3835096979164518</v>
      </c>
      <c r="OK74">
        <v>-1.2100372259737924</v>
      </c>
      <c r="OL74">
        <v>-0.73367118602618575</v>
      </c>
      <c r="OM74">
        <v>0.98941882242797874</v>
      </c>
      <c r="ON74">
        <v>-0.43033651309087873</v>
      </c>
      <c r="OO74">
        <v>0.11149722922709771</v>
      </c>
      <c r="OP74">
        <v>1.5128625818761066</v>
      </c>
      <c r="OQ74">
        <v>-0.90760750026674941</v>
      </c>
      <c r="OR74">
        <v>0.19566186892916448</v>
      </c>
      <c r="OS74">
        <v>0.26932184482575394</v>
      </c>
      <c r="OT74">
        <v>-6.6333996073808521E-2</v>
      </c>
      <c r="OU74">
        <v>-5.6991211749846116E-3</v>
      </c>
      <c r="OV74">
        <v>1.2290274753468111</v>
      </c>
      <c r="OW74">
        <v>-0.14466422726400197</v>
      </c>
      <c r="OX74">
        <v>-0.78709490480832756</v>
      </c>
      <c r="OY74">
        <v>0.40919871935329866</v>
      </c>
      <c r="OZ74">
        <v>-0.418115178035805</v>
      </c>
      <c r="PA74">
        <v>-1.1167367119924165</v>
      </c>
      <c r="PB74">
        <v>1.0999110600096174</v>
      </c>
      <c r="PC74">
        <v>0.88305114331888035</v>
      </c>
      <c r="PD74">
        <v>1.2421560313669033</v>
      </c>
      <c r="PE74">
        <v>0.50076778279617429</v>
      </c>
      <c r="PF74">
        <v>0.59218336900812574</v>
      </c>
      <c r="PG74">
        <v>0.41327780309075024</v>
      </c>
      <c r="PH74">
        <v>-1.1801967048086226</v>
      </c>
      <c r="PI74">
        <v>0.14713805285282433</v>
      </c>
      <c r="PJ74">
        <v>0.47140929382294416</v>
      </c>
      <c r="PK74">
        <v>0.31635636332794093</v>
      </c>
      <c r="PL74">
        <v>0.39377596294798423</v>
      </c>
      <c r="PM74">
        <v>1.7105685401475057</v>
      </c>
      <c r="PN74">
        <v>-0.83731265476671979</v>
      </c>
      <c r="PO74">
        <v>3.8985490391496569E-2</v>
      </c>
      <c r="PP74">
        <v>-2.092674549203366</v>
      </c>
      <c r="PQ74">
        <v>-1.6040303307818249</v>
      </c>
      <c r="PR74">
        <v>-1.3473663784679957</v>
      </c>
      <c r="PS74">
        <v>1.2996179066249169</v>
      </c>
      <c r="PT74">
        <v>0.83102804637746885</v>
      </c>
      <c r="PU74">
        <v>-0.46406967157963663</v>
      </c>
      <c r="PV74">
        <v>-0.44160856305097695</v>
      </c>
      <c r="PW74">
        <v>0.8822598829283379</v>
      </c>
      <c r="PX74">
        <v>0.52063796829315834</v>
      </c>
      <c r="PY74">
        <v>2.1609230316244066</v>
      </c>
      <c r="PZ74">
        <v>0.72957163865794428</v>
      </c>
      <c r="QA74">
        <v>1.3650196706294082</v>
      </c>
      <c r="QB74">
        <v>0.12366854207357392</v>
      </c>
      <c r="QC74">
        <v>3.0381488613784313</v>
      </c>
      <c r="QD74">
        <v>1.3673570720129646</v>
      </c>
      <c r="QE74">
        <v>1.1719475878635421</v>
      </c>
      <c r="QF74">
        <v>0.63316292653325945</v>
      </c>
      <c r="QG74">
        <v>-0.17744696378940716</v>
      </c>
      <c r="QH74">
        <v>0.42823785406653769</v>
      </c>
      <c r="QI74">
        <v>-2.0311745174694806</v>
      </c>
      <c r="QJ74">
        <v>-1.0659482541086618</v>
      </c>
      <c r="QK74">
        <v>0.41469547795713879</v>
      </c>
      <c r="QL74">
        <v>-0.82123619904450607</v>
      </c>
      <c r="QM74">
        <v>1.3500266504706815</v>
      </c>
      <c r="QN74">
        <v>-1.3147200661478564</v>
      </c>
      <c r="QO74">
        <v>-0.44110265662311576</v>
      </c>
      <c r="QP74">
        <v>1.1900783647433855</v>
      </c>
      <c r="QQ74">
        <v>-1.2013356354145799</v>
      </c>
      <c r="QR74">
        <v>-0.36712890505441464</v>
      </c>
      <c r="QS74">
        <v>-0.26377279027656186</v>
      </c>
      <c r="QT74">
        <v>-0.4151957000431139</v>
      </c>
      <c r="QU74">
        <v>0.51294477998453658</v>
      </c>
      <c r="QV74">
        <v>0.57468014347250573</v>
      </c>
      <c r="QW74">
        <v>-0.66070015236618929</v>
      </c>
      <c r="QX74">
        <v>0.43865838961210102</v>
      </c>
      <c r="QY74">
        <v>0.41377802517672535</v>
      </c>
      <c r="QZ74">
        <v>-0.94772076408844441</v>
      </c>
      <c r="RA74">
        <v>-0.54905967772356234</v>
      </c>
      <c r="RB74">
        <v>1.2823693396057934</v>
      </c>
      <c r="RC74">
        <v>2.0995503291487694</v>
      </c>
      <c r="RD74">
        <v>-0.65168705987161957</v>
      </c>
      <c r="RE74">
        <v>0.83460008681868203</v>
      </c>
      <c r="RF74">
        <v>0.14481884136330336</v>
      </c>
      <c r="RG74">
        <v>-0.31772401598573197</v>
      </c>
      <c r="RH74">
        <v>0.14853071661491413</v>
      </c>
      <c r="RI74">
        <v>0.35928451325162314</v>
      </c>
      <c r="RJ74">
        <v>0.30071191758906934</v>
      </c>
      <c r="RK74">
        <v>-8.0908648669719696E-2</v>
      </c>
      <c r="RL74">
        <v>1.4061743058846332</v>
      </c>
      <c r="RM74">
        <v>0.24780547391856089</v>
      </c>
      <c r="RN74">
        <v>0.29096213438606355</v>
      </c>
      <c r="RO74">
        <v>7.2852799348765984E-2</v>
      </c>
      <c r="RP74">
        <v>-0.27996520657325163</v>
      </c>
      <c r="RQ74">
        <v>0.74887566370307468</v>
      </c>
      <c r="RR74">
        <v>-0.91119318312848918</v>
      </c>
      <c r="RS74">
        <v>-0.2195815795857925</v>
      </c>
      <c r="RT74">
        <v>-0.15626937965862453</v>
      </c>
      <c r="RU74">
        <v>2.0433617464732379</v>
      </c>
      <c r="RV74">
        <v>0.92202071755309589</v>
      </c>
      <c r="RW74">
        <v>1.1228939911234193</v>
      </c>
      <c r="RX74">
        <v>-7.7147888077888638E-2</v>
      </c>
      <c r="RY74">
        <v>3.7914560380158946E-2</v>
      </c>
      <c r="RZ74">
        <v>-0.92483332991832867</v>
      </c>
      <c r="SA74">
        <v>1.168307335319696</v>
      </c>
      <c r="SB74">
        <v>-0.96634266810724512</v>
      </c>
      <c r="SC74">
        <v>-0.75151092460146174</v>
      </c>
      <c r="SD74">
        <v>0.19964090824942105</v>
      </c>
      <c r="SE74">
        <v>-0.94389179139398038</v>
      </c>
      <c r="SF74">
        <v>0.5181868800718803</v>
      </c>
      <c r="SG74">
        <v>-0.61679429563810118</v>
      </c>
    </row>
    <row r="75" spans="1:501">
      <c r="A75" t="s">
        <v>539</v>
      </c>
      <c r="B75">
        <v>-1.1730116966646165</v>
      </c>
      <c r="C75">
        <v>-0.1702244389889529</v>
      </c>
      <c r="D75">
        <v>1.4939178072381765</v>
      </c>
      <c r="E75">
        <v>1.2408327165758237</v>
      </c>
      <c r="F75">
        <v>1.1478141459519975</v>
      </c>
      <c r="G75">
        <v>1.4568922779290006</v>
      </c>
      <c r="H75">
        <v>-0.10341864253859967</v>
      </c>
      <c r="I75">
        <v>-0.36295887184678577</v>
      </c>
      <c r="J75">
        <v>-4.3349928091629408E-2</v>
      </c>
      <c r="K75">
        <v>-1.1913198250113055</v>
      </c>
      <c r="L75">
        <v>-1.3103749552101362</v>
      </c>
      <c r="M75">
        <v>-0.70827582021593116</v>
      </c>
      <c r="N75">
        <v>0.3784452928812243</v>
      </c>
      <c r="O75">
        <v>-1.629759935894981</v>
      </c>
      <c r="P75">
        <v>1.2503051038947888</v>
      </c>
      <c r="Q75">
        <v>0.1723981313261902</v>
      </c>
      <c r="R75">
        <v>1.0412941264803521</v>
      </c>
      <c r="S75">
        <v>-0.4819503374164924</v>
      </c>
      <c r="T75">
        <v>-0.3105719770246651</v>
      </c>
      <c r="U75">
        <v>-1.0581516107777134</v>
      </c>
      <c r="V75">
        <v>1.7584170564077795</v>
      </c>
      <c r="W75">
        <v>-0.40139184420695528</v>
      </c>
      <c r="X75">
        <v>0.91467427409952506</v>
      </c>
      <c r="Y75">
        <v>-0.10834241948032286</v>
      </c>
      <c r="Z75">
        <v>-1.7026923160301521</v>
      </c>
      <c r="AA75">
        <v>-2.0402876543812454</v>
      </c>
      <c r="AB75">
        <v>2.3449047148460522E-2</v>
      </c>
      <c r="AC75">
        <v>0.92132040663273074</v>
      </c>
      <c r="AD75">
        <v>0.14574652595911175</v>
      </c>
      <c r="AE75">
        <v>0.14969145922805183</v>
      </c>
      <c r="AF75">
        <v>-0.25246208679163828</v>
      </c>
      <c r="AG75">
        <v>-1.8794526113197207</v>
      </c>
      <c r="AH75">
        <v>0.14195961739460472</v>
      </c>
      <c r="AI75">
        <v>-0.74836862040683627</v>
      </c>
      <c r="AJ75">
        <v>-1.6497097021783702</v>
      </c>
      <c r="AK75">
        <v>-0.60049842431908473</v>
      </c>
      <c r="AL75">
        <v>-1.3594126357929781</v>
      </c>
      <c r="AM75">
        <v>1.4215538612916134</v>
      </c>
      <c r="AN75">
        <v>-0.6650839168287348</v>
      </c>
      <c r="AO75">
        <v>0.34959157346747816</v>
      </c>
      <c r="AP75">
        <v>-0.20112338461331092</v>
      </c>
      <c r="AQ75">
        <v>-1.0405074135633186</v>
      </c>
      <c r="AR75">
        <v>-0.56433350437146146</v>
      </c>
      <c r="AS75">
        <v>1.4743591236765496</v>
      </c>
      <c r="AT75">
        <v>-0.59656485973391682</v>
      </c>
      <c r="AU75">
        <v>-0.22154154066811316</v>
      </c>
      <c r="AV75">
        <v>-1.0208577805315144</v>
      </c>
      <c r="AW75">
        <v>-1.0017242857429665</v>
      </c>
      <c r="AX75">
        <v>0.51207280193921179</v>
      </c>
      <c r="AY75">
        <v>0.17822458175942302</v>
      </c>
      <c r="AZ75">
        <v>0.6873915481264703</v>
      </c>
      <c r="BA75">
        <v>-0.27487772058520932</v>
      </c>
      <c r="BB75">
        <v>0.61587002164742444</v>
      </c>
      <c r="BC75">
        <v>-0.93864855443825945</v>
      </c>
      <c r="BD75">
        <v>-0.3346667654113844</v>
      </c>
      <c r="BE75">
        <v>-0.44980424718232825</v>
      </c>
      <c r="BF75">
        <v>0.20885863705188967</v>
      </c>
      <c r="BG75">
        <v>-0.47175149120448623</v>
      </c>
      <c r="BH75">
        <v>-0.30920773497200571</v>
      </c>
      <c r="BI75">
        <v>-0.47423213800357189</v>
      </c>
      <c r="BJ75">
        <v>-0.33693368095555343</v>
      </c>
      <c r="BK75">
        <v>-1.6231570043601096</v>
      </c>
      <c r="BL75">
        <v>0.28832914722443093</v>
      </c>
      <c r="BM75">
        <v>-0.97886413641390391</v>
      </c>
      <c r="BN75">
        <v>-0.99467342806747183</v>
      </c>
      <c r="BO75">
        <v>1.0744952305685729</v>
      </c>
      <c r="BP75">
        <v>-0.68632516558864154</v>
      </c>
      <c r="BQ75">
        <v>-0.19114168026135303</v>
      </c>
      <c r="BR75">
        <v>-0.10564917829469778</v>
      </c>
      <c r="BS75">
        <v>-0.6657523954345379</v>
      </c>
      <c r="BT75">
        <v>0.33612423067097552</v>
      </c>
      <c r="BU75">
        <v>0.12736904864141252</v>
      </c>
      <c r="BV75">
        <v>0.66766233430826105</v>
      </c>
      <c r="BW75">
        <v>-2.0603147277142853</v>
      </c>
      <c r="BX75">
        <v>3.0460068956017494</v>
      </c>
      <c r="BY75">
        <v>0.29375541998888366</v>
      </c>
      <c r="BZ75">
        <v>-0.51102688303217292</v>
      </c>
      <c r="CA75">
        <v>-1.142657310992945</v>
      </c>
      <c r="CB75">
        <v>-0.24087057681754231</v>
      </c>
      <c r="CC75">
        <v>1.3789417607767973</v>
      </c>
      <c r="CD75">
        <v>1.2637906365853269</v>
      </c>
      <c r="CE75">
        <v>0.99567841971293092</v>
      </c>
      <c r="CF75">
        <v>1.0489566193427891</v>
      </c>
      <c r="CG75">
        <v>-0.7150742931116838</v>
      </c>
      <c r="CH75">
        <v>0.1157320639322279</v>
      </c>
      <c r="CI75">
        <v>-1.4012539395480417</v>
      </c>
      <c r="CJ75">
        <v>2.1333107724785805</v>
      </c>
      <c r="CK75">
        <v>-1.6032026906032115</v>
      </c>
      <c r="CL75">
        <v>-3.116438165307045</v>
      </c>
      <c r="CM75">
        <v>0.10503413250262383</v>
      </c>
      <c r="CN75">
        <v>-0.69243696998455562</v>
      </c>
      <c r="CO75">
        <v>-0.11126644494652282</v>
      </c>
      <c r="CP75">
        <v>-1.4105035006650724</v>
      </c>
      <c r="CQ75">
        <v>0.2860974745999556</v>
      </c>
      <c r="CR75">
        <v>1.5897967386990786</v>
      </c>
      <c r="CS75">
        <v>-1.4971965356380679</v>
      </c>
      <c r="CT75">
        <v>8.9507921074982733E-2</v>
      </c>
      <c r="CU75">
        <v>0.32166894925467204</v>
      </c>
      <c r="CV75">
        <v>-1.2928853720950428</v>
      </c>
      <c r="CW75">
        <v>0.71024260250851512</v>
      </c>
      <c r="CX75">
        <v>0.2831495748978341</v>
      </c>
      <c r="CY75">
        <v>-7.1318027039524168E-2</v>
      </c>
      <c r="CZ75">
        <v>-7.323592399188783E-2</v>
      </c>
      <c r="DA75">
        <v>-0.17970137378142681</v>
      </c>
      <c r="DB75">
        <v>1.4159013517200947</v>
      </c>
      <c r="DC75">
        <v>-1.2925329428981058</v>
      </c>
      <c r="DD75">
        <v>0.5893593879591208</v>
      </c>
      <c r="DE75">
        <v>0.24701648726477288</v>
      </c>
      <c r="DF75">
        <v>0.97874135462916456</v>
      </c>
      <c r="DG75">
        <v>1.5779960449435748</v>
      </c>
      <c r="DH75">
        <v>-1.5281784726539627</v>
      </c>
      <c r="DI75">
        <v>-0.92330992629285902</v>
      </c>
      <c r="DJ75">
        <v>-2.244796633021906</v>
      </c>
      <c r="DK75">
        <v>0.8899633030523546</v>
      </c>
      <c r="DL75">
        <v>-0.44532271203934215</v>
      </c>
      <c r="DM75">
        <v>-1.1974088920396753</v>
      </c>
      <c r="DN75">
        <v>-0.72837565312511288</v>
      </c>
      <c r="DO75">
        <v>-0.65083554545708466</v>
      </c>
      <c r="DP75">
        <v>1.1167367119924165</v>
      </c>
      <c r="DQ75">
        <v>-0.72290049502043985</v>
      </c>
      <c r="DR75">
        <v>-0.81205371316173114</v>
      </c>
      <c r="DS75">
        <v>1.6497097021783702</v>
      </c>
      <c r="DT75">
        <v>-0.93757989816367626</v>
      </c>
      <c r="DU75">
        <v>-1.6231570043601096</v>
      </c>
      <c r="DV75">
        <v>-1.1896190699189901E-2</v>
      </c>
      <c r="DW75">
        <v>-1.1295287549728528</v>
      </c>
      <c r="DX75">
        <v>0.34674712878768332</v>
      </c>
      <c r="DY75">
        <v>1.0026087693404406</v>
      </c>
      <c r="DZ75">
        <v>-0.86111867858562618</v>
      </c>
      <c r="EA75">
        <v>0.27893179321836215</v>
      </c>
      <c r="EB75">
        <v>-0.42195893001917284</v>
      </c>
      <c r="EC75">
        <v>0.62672597778146155</v>
      </c>
      <c r="ED75">
        <v>0.19714434529305436</v>
      </c>
      <c r="EE75">
        <v>-0.21989535525790416</v>
      </c>
      <c r="EF75">
        <v>-0.51556526159401983</v>
      </c>
      <c r="EG75">
        <v>-1.1247630027355626</v>
      </c>
      <c r="EH75">
        <v>-0.51250935939606279</v>
      </c>
      <c r="EI75">
        <v>8.7511580204591155E-2</v>
      </c>
      <c r="EJ75">
        <v>-1.2695932127826381</v>
      </c>
      <c r="EK75">
        <v>-0.81279836194880772</v>
      </c>
      <c r="EL75">
        <v>-0.3138643478450831</v>
      </c>
      <c r="EM75">
        <v>1.2273994798306376</v>
      </c>
      <c r="EN75">
        <v>-0.84035718828090467</v>
      </c>
      <c r="EO75">
        <v>0.88293745648115873</v>
      </c>
      <c r="EP75">
        <v>1.6257217794191092E-2</v>
      </c>
      <c r="EQ75">
        <v>1.7573393051861785</v>
      </c>
      <c r="ER75">
        <v>2.3036773200146854</v>
      </c>
      <c r="ES75">
        <v>-2.0847892301389948E-2</v>
      </c>
      <c r="ET75">
        <v>-1.9415892893448472</v>
      </c>
      <c r="EU75">
        <v>-0.91641823019017465</v>
      </c>
      <c r="EV75">
        <v>1.1889915185747668</v>
      </c>
      <c r="EW75">
        <v>2.4578548618592322</v>
      </c>
      <c r="EX75">
        <v>-2.0384504750836641</v>
      </c>
      <c r="EY75">
        <v>0.21691789697797503</v>
      </c>
      <c r="EZ75">
        <v>-0.27360670173948165</v>
      </c>
      <c r="FA75">
        <v>1.6994408724713139</v>
      </c>
      <c r="FB75">
        <v>0.94019469543127343</v>
      </c>
      <c r="FC75">
        <v>0.7478638508473523</v>
      </c>
      <c r="FD75">
        <v>0.22177573555381969</v>
      </c>
      <c r="FE75">
        <v>-1.168759808933828</v>
      </c>
      <c r="FF75">
        <v>0.13562612366513349</v>
      </c>
      <c r="FG75">
        <v>0.44363332563079894</v>
      </c>
      <c r="FH75">
        <v>1.0351322998758405</v>
      </c>
      <c r="FI75">
        <v>0.93461494543589652</v>
      </c>
      <c r="FJ75">
        <v>0.82295173342572525</v>
      </c>
      <c r="FK75">
        <v>-0.86890395323280245</v>
      </c>
      <c r="FL75">
        <v>-0.47568846639478579</v>
      </c>
      <c r="FM75">
        <v>-1.6796730051282793</v>
      </c>
      <c r="FN75">
        <v>-0.977013314695796</v>
      </c>
      <c r="FO75">
        <v>-0.63746824707777705</v>
      </c>
      <c r="FP75">
        <v>1.560183591209352</v>
      </c>
      <c r="FQ75">
        <v>0.88135720943682827</v>
      </c>
      <c r="FR75">
        <v>0.99479848358896561</v>
      </c>
      <c r="FS75">
        <v>-0.58354544307803735</v>
      </c>
      <c r="FT75">
        <v>0.11057409210479818</v>
      </c>
      <c r="FU75">
        <v>-0.78907760325819254</v>
      </c>
      <c r="FV75">
        <v>0.67293058236828074</v>
      </c>
      <c r="FW75">
        <v>8.6436102719744667E-2</v>
      </c>
      <c r="FX75">
        <v>0.85217607193044387</v>
      </c>
      <c r="FY75">
        <v>1.0890516932704486</v>
      </c>
      <c r="FZ75">
        <v>0.16270064406853635</v>
      </c>
      <c r="GA75">
        <v>0.2617139216454234</v>
      </c>
      <c r="GB75">
        <v>0.11265228749834932</v>
      </c>
      <c r="GC75">
        <v>2.1778123482363299</v>
      </c>
      <c r="GD75">
        <v>-0.99467342806747183</v>
      </c>
      <c r="GE75">
        <v>-0.61171476772869937</v>
      </c>
      <c r="GF75">
        <v>-0.58790419643628411</v>
      </c>
      <c r="GG75">
        <v>-1.705957402009517</v>
      </c>
      <c r="GH75">
        <v>0.49358277465216815</v>
      </c>
      <c r="GI75">
        <v>2.5186636776197702</v>
      </c>
      <c r="GJ75">
        <v>-0.36802930480916984</v>
      </c>
      <c r="GK75">
        <v>-1.48096660268493</v>
      </c>
      <c r="GL75">
        <v>1.5321211321861483</v>
      </c>
      <c r="GM75">
        <v>-0.11688825907185674</v>
      </c>
      <c r="GN75">
        <v>0.47252115109586157</v>
      </c>
      <c r="GO75">
        <v>0.1116518433263991</v>
      </c>
      <c r="GP75">
        <v>-1.2578630048665218</v>
      </c>
      <c r="GQ75">
        <v>-0.81781081462395377</v>
      </c>
      <c r="GR75">
        <v>-0.36377628021000419</v>
      </c>
      <c r="GS75">
        <v>-1.2855093700636644</v>
      </c>
      <c r="GT75">
        <v>0.45964497985551134</v>
      </c>
      <c r="GU75">
        <v>2.4261680664494634</v>
      </c>
      <c r="GV75">
        <v>-0.85625288193114102</v>
      </c>
      <c r="GW75">
        <v>0.84384737419895828</v>
      </c>
      <c r="GX75">
        <v>0.1142689143307507</v>
      </c>
      <c r="GY75">
        <v>0.53479425332625397</v>
      </c>
      <c r="GZ75">
        <v>-5.4608335631201044E-2</v>
      </c>
      <c r="HA75">
        <v>-0.47081130105652846</v>
      </c>
      <c r="HB75">
        <v>-2.0974766812287271</v>
      </c>
      <c r="HC75">
        <v>0.17216507330886088</v>
      </c>
      <c r="HD75">
        <v>1.2321265785431024</v>
      </c>
      <c r="HE75">
        <v>0.68690724219777621</v>
      </c>
      <c r="HF75">
        <v>1.253151822311338</v>
      </c>
      <c r="HG75">
        <v>0.1644843905523885</v>
      </c>
      <c r="HH75">
        <v>-1.9227900338592008</v>
      </c>
      <c r="HI75">
        <v>-0.25475401344010606</v>
      </c>
      <c r="HJ75">
        <v>-0.66136635723523796</v>
      </c>
      <c r="HK75">
        <v>0.27368628252588678</v>
      </c>
      <c r="HL75">
        <v>-0.3346667654113844</v>
      </c>
      <c r="HM75">
        <v>-0.74321633292129263</v>
      </c>
      <c r="HN75">
        <v>-1.2469695320760366</v>
      </c>
      <c r="HO75">
        <v>6.5645053837215528E-2</v>
      </c>
      <c r="HP75">
        <v>-1.0204712452832609</v>
      </c>
      <c r="HQ75">
        <v>-0.30095179681666195</v>
      </c>
      <c r="HR75">
        <v>0.18701484805205837</v>
      </c>
      <c r="HS75">
        <v>-0.30471710488200188</v>
      </c>
      <c r="HT75">
        <v>-1.8381342670181766</v>
      </c>
      <c r="HU75">
        <v>-0.1607622834853828</v>
      </c>
      <c r="HV75">
        <v>0.69321572482294869</v>
      </c>
      <c r="HW75">
        <v>-1.1084966899943538</v>
      </c>
      <c r="HX75">
        <v>1.4529268810292706</v>
      </c>
      <c r="HY75">
        <v>0.64989080783561803</v>
      </c>
      <c r="HZ75">
        <v>1.4314991858555004</v>
      </c>
      <c r="IA75">
        <v>-0.77021013566991314</v>
      </c>
      <c r="IB75">
        <v>2.1100640879012644</v>
      </c>
      <c r="IC75">
        <v>0.26163434085901827</v>
      </c>
      <c r="ID75">
        <v>-0.77598542702617124</v>
      </c>
      <c r="IE75">
        <v>-1.8134323909180239</v>
      </c>
      <c r="IF75">
        <v>-1.7138791008619592</v>
      </c>
      <c r="IG75">
        <v>0.21229880076134577</v>
      </c>
      <c r="IH75">
        <v>-1.2889813660876825E-2</v>
      </c>
      <c r="II75">
        <v>1.1598717719607521</v>
      </c>
      <c r="IJ75">
        <v>8.0908648669719696E-2</v>
      </c>
      <c r="IK75">
        <v>0.6021491572028026</v>
      </c>
      <c r="IL75">
        <v>-7.6918240665690973E-2</v>
      </c>
      <c r="IM75">
        <v>-0.29311649996088818</v>
      </c>
      <c r="IN75">
        <v>-0.99693352240137756</v>
      </c>
      <c r="IO75">
        <v>1.6904323274502531</v>
      </c>
      <c r="IP75">
        <v>0.985680799203692</v>
      </c>
      <c r="IQ75">
        <v>2.1266532712616026</v>
      </c>
      <c r="IR75">
        <v>-0.36712890505441464</v>
      </c>
      <c r="IS75">
        <v>-0.12305235941312276</v>
      </c>
      <c r="IT75">
        <v>1.6257217794191092E-2</v>
      </c>
      <c r="IU75">
        <v>-0.29807210921717342</v>
      </c>
      <c r="IV75">
        <v>1.0286180440743919</v>
      </c>
      <c r="IW75">
        <v>-0.5672063707606867</v>
      </c>
      <c r="IX75">
        <v>0.25530653147143312</v>
      </c>
      <c r="IY75">
        <v>0.40471149986842647</v>
      </c>
      <c r="IZ75">
        <v>-0.6422555998142343</v>
      </c>
      <c r="JA75">
        <v>-1.4426723282667808</v>
      </c>
      <c r="JB75">
        <v>-0.23968823370523751</v>
      </c>
      <c r="JC75">
        <v>1.4983697838033549</v>
      </c>
      <c r="JD75">
        <v>-0.91096126197953708</v>
      </c>
      <c r="JE75">
        <v>1.7456386558478698</v>
      </c>
      <c r="JF75">
        <v>1.2377017810649704</v>
      </c>
      <c r="JG75">
        <v>-0.76456217357190326</v>
      </c>
      <c r="JH75">
        <v>0.17962292986339889</v>
      </c>
      <c r="JI75">
        <v>0.45658566705242265</v>
      </c>
      <c r="JJ75">
        <v>2.4261680664494634</v>
      </c>
      <c r="JK75">
        <v>-0.18094510778610129</v>
      </c>
      <c r="JL75">
        <v>1.519870238553267</v>
      </c>
      <c r="JM75">
        <v>-2.7454370865598321</v>
      </c>
      <c r="JN75">
        <v>-0.61531522987934295</v>
      </c>
      <c r="JO75">
        <v>-1.5879049897193909</v>
      </c>
      <c r="JP75">
        <v>-0.98891860034200363</v>
      </c>
      <c r="JQ75">
        <v>-0.33280684874625877</v>
      </c>
      <c r="JR75">
        <v>-1.0510802894714288</v>
      </c>
      <c r="JS75">
        <v>0.41577891352062579</v>
      </c>
      <c r="JT75">
        <v>-0.18444552551954985</v>
      </c>
      <c r="JU75">
        <v>1.285859525523847</v>
      </c>
      <c r="JV75">
        <v>-0.38099415178294294</v>
      </c>
      <c r="JW75">
        <v>0.15836121747270226</v>
      </c>
      <c r="JX75">
        <v>-1.3370117812883109</v>
      </c>
      <c r="JY75">
        <v>0.47868752517388202</v>
      </c>
      <c r="JZ75">
        <v>0.5983929440844804</v>
      </c>
      <c r="KA75">
        <v>1.0770872904686257</v>
      </c>
      <c r="KB75">
        <v>1.8032278603641316</v>
      </c>
      <c r="KC75">
        <v>9.5653831522213295E-2</v>
      </c>
      <c r="KD75">
        <v>-1.5617342796758749</v>
      </c>
      <c r="KE75">
        <v>-0.61106902649044059</v>
      </c>
      <c r="KF75">
        <v>1.1580732461879961</v>
      </c>
      <c r="KG75">
        <v>-1.5111845641513355</v>
      </c>
      <c r="KH75">
        <v>-1.2048053577018436</v>
      </c>
      <c r="KI75">
        <v>1.0135431693925057</v>
      </c>
      <c r="KJ75">
        <v>1.5114255802473053</v>
      </c>
      <c r="KK75">
        <v>-0.62059370975475758</v>
      </c>
      <c r="KL75">
        <v>-6.1198761613923125E-2</v>
      </c>
      <c r="KM75">
        <v>-1.6051399143179879</v>
      </c>
      <c r="KN75">
        <v>-0.28179556466056965</v>
      </c>
      <c r="KO75">
        <v>1.893454282253515E-2</v>
      </c>
      <c r="KP75">
        <v>-0.24252358343801461</v>
      </c>
      <c r="KQ75">
        <v>-0.46952891352702864</v>
      </c>
      <c r="KR75">
        <v>2.0770585251739249E-2</v>
      </c>
      <c r="KS75">
        <v>-1.2846362551499624</v>
      </c>
      <c r="KT75">
        <v>-0.42237616071361117</v>
      </c>
      <c r="KU75">
        <v>-4.1894736568792723E-2</v>
      </c>
      <c r="KV75">
        <v>-0.33321157388854772</v>
      </c>
      <c r="KW75">
        <v>-0.51050392357865348</v>
      </c>
      <c r="KX75">
        <v>-0.87214402810786851</v>
      </c>
      <c r="KY75">
        <v>-0.59510284700081684</v>
      </c>
      <c r="KZ75">
        <v>1.9018443708773702</v>
      </c>
      <c r="LA75">
        <v>-2.0622246665880084</v>
      </c>
      <c r="LB75">
        <v>-1.069736299541546</v>
      </c>
      <c r="LC75">
        <v>-0.5410720405052416</v>
      </c>
      <c r="LD75">
        <v>0.1907528712763451</v>
      </c>
      <c r="LE75">
        <v>1.4874103726469912</v>
      </c>
      <c r="LF75">
        <v>-2.6680208975449204</v>
      </c>
      <c r="LG75">
        <v>8.0065092333825305E-2</v>
      </c>
      <c r="LH75">
        <v>0.47628759602957871</v>
      </c>
      <c r="LI75">
        <v>-0.17791307982406579</v>
      </c>
      <c r="LJ75">
        <v>1.2704504115390591</v>
      </c>
      <c r="LK75">
        <v>2.272245183121413</v>
      </c>
      <c r="LL75">
        <v>0.12798636817024089</v>
      </c>
      <c r="LM75">
        <v>-1.6894773580133915</v>
      </c>
      <c r="LN75">
        <v>-0.38395683077396825</v>
      </c>
      <c r="LO75">
        <v>-0.27813712222268805</v>
      </c>
      <c r="LP75">
        <v>0.40512645682611037</v>
      </c>
      <c r="LQ75">
        <v>0.56209273679996841</v>
      </c>
      <c r="LR75">
        <v>-6.4111418396350928E-2</v>
      </c>
      <c r="LS75">
        <v>0.13747921911999583</v>
      </c>
      <c r="LT75">
        <v>-2.071947164949961</v>
      </c>
      <c r="LU75">
        <v>0.29911234378232621</v>
      </c>
      <c r="LV75">
        <v>-0.2559386302891653</v>
      </c>
      <c r="LW75">
        <v>-0.18818241187545937</v>
      </c>
      <c r="LX75">
        <v>0.73898831942642573</v>
      </c>
      <c r="LY75">
        <v>1.4633360478910618</v>
      </c>
      <c r="LZ75">
        <v>0.2481999672454549</v>
      </c>
      <c r="MA75">
        <v>-0.47697312766104005</v>
      </c>
      <c r="MB75">
        <v>1.3044405022810679</v>
      </c>
      <c r="MC75">
        <v>-0.89794866653392091</v>
      </c>
      <c r="MD75">
        <v>-0.59665580920409411</v>
      </c>
      <c r="ME75">
        <v>-0.27630790100374725</v>
      </c>
      <c r="MF75">
        <v>0.23064444576448295</v>
      </c>
      <c r="MG75">
        <v>0.31563331504003145</v>
      </c>
      <c r="MH75">
        <v>-9.1888523456873372E-2</v>
      </c>
      <c r="MI75">
        <v>1.317084752372466</v>
      </c>
      <c r="MJ75">
        <v>1.9301296561025083</v>
      </c>
      <c r="MK75">
        <v>-0.74130184657406062</v>
      </c>
      <c r="ML75">
        <v>2.3294160200748593</v>
      </c>
      <c r="MM75">
        <v>-0.64837877289392054</v>
      </c>
      <c r="MN75">
        <v>1.0012195161834825</v>
      </c>
      <c r="MO75">
        <v>0.77154709288151935</v>
      </c>
      <c r="MP75">
        <v>1.9103117665508762</v>
      </c>
      <c r="MQ75">
        <v>-0.3589582320273621</v>
      </c>
      <c r="MR75">
        <v>-1.2327791409916244</v>
      </c>
      <c r="MS75">
        <v>0.4772300599142909</v>
      </c>
      <c r="MT75">
        <v>2.2773201635573059</v>
      </c>
      <c r="MU75">
        <v>-0.32255570658890065</v>
      </c>
      <c r="MV75">
        <v>-6.1888840718893334E-2</v>
      </c>
      <c r="MW75">
        <v>1.1476663530629594</v>
      </c>
      <c r="MX75">
        <v>0.24031805878621526</v>
      </c>
      <c r="MY75">
        <v>-0.40454551708535291</v>
      </c>
      <c r="MZ75">
        <v>-0.83774693848681636</v>
      </c>
      <c r="NA75">
        <v>0.14373654266819358</v>
      </c>
      <c r="NB75">
        <v>-0.44650505515164696</v>
      </c>
      <c r="NC75">
        <v>0.6573736754944548</v>
      </c>
      <c r="ND75">
        <v>-0.28904651117045432</v>
      </c>
      <c r="NE75">
        <v>-1.43470515467925</v>
      </c>
      <c r="NF75">
        <v>1.0893290891544893</v>
      </c>
      <c r="NG75">
        <v>-9.8305008577881381E-3</v>
      </c>
      <c r="NH75">
        <v>0.43503973756742198</v>
      </c>
      <c r="NI75">
        <v>0.5038918970967643</v>
      </c>
      <c r="NJ75">
        <v>-6.165919330669567E-2</v>
      </c>
      <c r="NK75">
        <v>-0.12413011063472368</v>
      </c>
      <c r="NL75">
        <v>0.64517280407017097</v>
      </c>
      <c r="NM75">
        <v>0.14458692021435127</v>
      </c>
      <c r="NN75">
        <v>-6.5184622144442983E-2</v>
      </c>
      <c r="NO75">
        <v>1.3310500435181893</v>
      </c>
      <c r="NP75">
        <v>0.25578174245310947</v>
      </c>
      <c r="NQ75">
        <v>0.36852043194812723</v>
      </c>
      <c r="NR75">
        <v>0.6367190508171916</v>
      </c>
      <c r="NS75">
        <v>-0.92459913503262214</v>
      </c>
      <c r="NT75">
        <v>1.5019031707197428</v>
      </c>
      <c r="NU75">
        <v>1.5638079275959171</v>
      </c>
      <c r="NV75">
        <v>-1.7286856746068224</v>
      </c>
      <c r="NW75">
        <v>0.5680158210452646</v>
      </c>
      <c r="NX75">
        <v>8.0217432696372271E-2</v>
      </c>
      <c r="NY75">
        <v>0.46279183152364567</v>
      </c>
      <c r="NZ75">
        <v>-0.49868731366586871</v>
      </c>
      <c r="OA75">
        <v>1.1652855391730554</v>
      </c>
      <c r="OB75">
        <v>-0.94939878181321546</v>
      </c>
      <c r="OC75">
        <v>1.0872531674976926</v>
      </c>
      <c r="OD75">
        <v>-0.12659825188165996</v>
      </c>
      <c r="OE75">
        <v>0.91397623691591434</v>
      </c>
      <c r="OF75">
        <v>0.95662699095555581</v>
      </c>
      <c r="OG75">
        <v>1.3317958291736431</v>
      </c>
      <c r="OH75">
        <v>1.6177500583580695</v>
      </c>
      <c r="OI75">
        <v>0.14180500329530332</v>
      </c>
      <c r="OJ75">
        <v>0.46355808080988936</v>
      </c>
      <c r="OK75">
        <v>0.41003090700542089</v>
      </c>
      <c r="OL75">
        <v>1.0042549547506496</v>
      </c>
      <c r="OM75">
        <v>0.65083554545708466</v>
      </c>
      <c r="ON75">
        <v>0.58945033742929809</v>
      </c>
      <c r="OO75">
        <v>0.11180532055732328</v>
      </c>
      <c r="OP75">
        <v>-0.5967467586742714</v>
      </c>
      <c r="OQ75">
        <v>-0.91898300524917431</v>
      </c>
      <c r="OR75">
        <v>7.5614252637024038E-2</v>
      </c>
      <c r="OS75">
        <v>-0.85691453932668082</v>
      </c>
      <c r="OT75">
        <v>-0.70640908234054223</v>
      </c>
      <c r="OU75">
        <v>0.23394591153191868</v>
      </c>
      <c r="OV75">
        <v>1.4964916772441939</v>
      </c>
      <c r="OW75">
        <v>-0.6041682354407385</v>
      </c>
      <c r="OX75">
        <v>0.54577185437665321</v>
      </c>
      <c r="OY75">
        <v>0.55270902521442622</v>
      </c>
      <c r="OZ75">
        <v>-1.2368786883598659</v>
      </c>
      <c r="PA75">
        <v>0.82843826021417044</v>
      </c>
      <c r="PB75">
        <v>0.7563903636764735</v>
      </c>
      <c r="PC75">
        <v>-0.97197244031121954</v>
      </c>
      <c r="PD75">
        <v>1.7314232536591589</v>
      </c>
      <c r="PE75">
        <v>0.70916030381340533</v>
      </c>
      <c r="PF75">
        <v>2.9563670977950096</v>
      </c>
      <c r="PG75">
        <v>-0.61439095588866621</v>
      </c>
      <c r="PH75">
        <v>-0.90150251708109863</v>
      </c>
      <c r="PI75">
        <v>-0.48160700316657312</v>
      </c>
      <c r="PJ75">
        <v>0.14412307791644707</v>
      </c>
      <c r="PK75">
        <v>-0.96744088295963593</v>
      </c>
      <c r="PL75">
        <v>1.7473939806222916</v>
      </c>
      <c r="PM75">
        <v>-0.56738599596428685</v>
      </c>
      <c r="PN75">
        <v>-0.19971821529907174</v>
      </c>
      <c r="PO75">
        <v>-0.1975342911464395</v>
      </c>
      <c r="PP75">
        <v>0.31748299988976214</v>
      </c>
      <c r="PQ75">
        <v>-0.44760440687241498</v>
      </c>
      <c r="PR75">
        <v>-0.99655608210014179</v>
      </c>
      <c r="PS75">
        <v>0.14559191185981035</v>
      </c>
      <c r="PT75">
        <v>-0.57711758927325718</v>
      </c>
      <c r="PU75">
        <v>-3.4929144021589309E-2</v>
      </c>
      <c r="PV75">
        <v>0.16378635336877778</v>
      </c>
      <c r="PW75">
        <v>0.20870174921583384</v>
      </c>
      <c r="PX75">
        <v>0.60288357417448424</v>
      </c>
      <c r="PY75">
        <v>-0.13801923159917351</v>
      </c>
      <c r="PZ75">
        <v>0.62235585573944263</v>
      </c>
      <c r="QA75">
        <v>-1.8692571757128462</v>
      </c>
      <c r="QB75">
        <v>0.25001554604386911</v>
      </c>
      <c r="QC75">
        <v>-0.68768144956266042</v>
      </c>
      <c r="QD75">
        <v>0.72300053943763487</v>
      </c>
      <c r="QE75">
        <v>0.14157308214635123</v>
      </c>
      <c r="QF75">
        <v>-0.94831875685486011</v>
      </c>
      <c r="QG75">
        <v>0.70552459874306805</v>
      </c>
      <c r="QH75">
        <v>0.66022494138451293</v>
      </c>
      <c r="QI75">
        <v>0.2644856067490764</v>
      </c>
      <c r="QJ75">
        <v>0.47337607611552812</v>
      </c>
      <c r="QK75">
        <v>0.50510834626038559</v>
      </c>
      <c r="QL75">
        <v>-1.0368330549681559</v>
      </c>
      <c r="QM75">
        <v>-0.86123009168659337</v>
      </c>
      <c r="QN75">
        <v>0.27320993467583321</v>
      </c>
      <c r="QO75">
        <v>-0.23481106836698018</v>
      </c>
      <c r="QP75">
        <v>-0.40429540604236536</v>
      </c>
      <c r="QQ75">
        <v>-0.3928664682462113</v>
      </c>
      <c r="QR75">
        <v>0.82973201642744243</v>
      </c>
      <c r="QS75">
        <v>-0.43428372009657323</v>
      </c>
      <c r="QT75">
        <v>-0.47235062083927915</v>
      </c>
      <c r="QU75">
        <v>-0.90564526544767432</v>
      </c>
      <c r="QV75">
        <v>1.0732674127211794</v>
      </c>
      <c r="QW75">
        <v>-0.64357209339505062</v>
      </c>
      <c r="QX75">
        <v>-0.41227849578717723</v>
      </c>
      <c r="QY75">
        <v>-0.75232264862279408</v>
      </c>
      <c r="QZ75">
        <v>0.58200384955853224</v>
      </c>
      <c r="RA75">
        <v>-0.53877101890975609</v>
      </c>
      <c r="RB75">
        <v>0.36018263926962391</v>
      </c>
      <c r="RC75">
        <v>1.6326521290466189</v>
      </c>
      <c r="RD75">
        <v>0.68526105678756721</v>
      </c>
      <c r="RE75">
        <v>0.65367430579499342</v>
      </c>
      <c r="RF75">
        <v>0.96086751000257209</v>
      </c>
      <c r="RG75">
        <v>-1.4247120816435199</v>
      </c>
      <c r="RH75">
        <v>-0.2917602159868693</v>
      </c>
      <c r="RI75">
        <v>0.59181843425903935</v>
      </c>
      <c r="RJ75">
        <v>-0.90081357484450564</v>
      </c>
      <c r="RK75">
        <v>0.52388259064173326</v>
      </c>
      <c r="RL75">
        <v>0.21683945305994712</v>
      </c>
      <c r="RM75">
        <v>0.76220658229431137</v>
      </c>
      <c r="RN75">
        <v>-0.17100092009059153</v>
      </c>
      <c r="RO75">
        <v>0.53983285397407599</v>
      </c>
      <c r="RP75">
        <v>-1.0215035217697732</v>
      </c>
      <c r="RQ75">
        <v>-0.61725813793600537</v>
      </c>
      <c r="RR75">
        <v>-0.63493871493847109</v>
      </c>
      <c r="RS75">
        <v>0.20518427845672704</v>
      </c>
      <c r="RT75">
        <v>-0.86189629655564204</v>
      </c>
      <c r="RU75">
        <v>0.99970520750503056</v>
      </c>
      <c r="RV75">
        <v>-1.0891881174757145</v>
      </c>
      <c r="RW75">
        <v>-1.2501368473749608</v>
      </c>
      <c r="RX75">
        <v>0.54151541917235591</v>
      </c>
      <c r="RY75">
        <v>0.59775288718810771</v>
      </c>
      <c r="RZ75">
        <v>0.29367583920247853</v>
      </c>
      <c r="SA75">
        <v>1.7777711036615074</v>
      </c>
      <c r="SB75">
        <v>0.44093440010328777</v>
      </c>
      <c r="SC75">
        <v>-0.96038093033712357</v>
      </c>
      <c r="SD75">
        <v>0.90357161752763204</v>
      </c>
      <c r="SE75">
        <v>0.88271235654246993</v>
      </c>
      <c r="SF75">
        <v>0.16146032066899352</v>
      </c>
      <c r="SG75">
        <v>0.77319782576523721</v>
      </c>
    </row>
    <row r="76" spans="1:501">
      <c r="A76" t="s">
        <v>540</v>
      </c>
      <c r="B76">
        <v>-3.1560603019897826E-2</v>
      </c>
      <c r="C76">
        <v>0.34017375583061948</v>
      </c>
      <c r="D76">
        <v>-7.2852799348765984E-2</v>
      </c>
      <c r="E76">
        <v>2.9876900953240693E-2</v>
      </c>
      <c r="F76">
        <v>-1.6384819900849834</v>
      </c>
      <c r="G76">
        <v>-0.18818241187545937</v>
      </c>
      <c r="H76">
        <v>-0.76016249295207672</v>
      </c>
      <c r="I76">
        <v>-2.0654442778322846</v>
      </c>
      <c r="J76">
        <v>-0.60987076722085476</v>
      </c>
      <c r="K76">
        <v>-0.54036377150623593</v>
      </c>
      <c r="L76">
        <v>0.48762899496068712</v>
      </c>
      <c r="M76">
        <v>-0.53788653531228192</v>
      </c>
      <c r="N76">
        <v>-0.22452127268479671</v>
      </c>
      <c r="O76">
        <v>0.72997181632672437</v>
      </c>
      <c r="P76">
        <v>1.3959652278572321</v>
      </c>
      <c r="Q76">
        <v>1.5703380995546468</v>
      </c>
      <c r="R76">
        <v>-1.273747329832986E-2</v>
      </c>
      <c r="S76">
        <v>-1.3091130313114263</v>
      </c>
      <c r="T76">
        <v>0.63129391492111608</v>
      </c>
      <c r="U76">
        <v>-0.27273358682577964</v>
      </c>
      <c r="V76">
        <v>-1.1783549780375324</v>
      </c>
      <c r="W76">
        <v>-0.22216909201233648</v>
      </c>
      <c r="X76">
        <v>-2.8958311304450035E-2</v>
      </c>
      <c r="Y76">
        <v>-0.59866806623176672</v>
      </c>
      <c r="Z76">
        <v>0.32892785384319723</v>
      </c>
      <c r="AA76">
        <v>-1.3467979442793876</v>
      </c>
      <c r="AB76">
        <v>1.2329428500379436</v>
      </c>
      <c r="AC76">
        <v>-1.2331065590842627</v>
      </c>
      <c r="AD76">
        <v>-0.90783714767894708</v>
      </c>
      <c r="AE76">
        <v>-0.86556156020378694</v>
      </c>
      <c r="AF76">
        <v>0.54408474170486443</v>
      </c>
      <c r="AG76">
        <v>6.1584159993799403E-3</v>
      </c>
      <c r="AH76">
        <v>0.64724645199021325</v>
      </c>
      <c r="AI76">
        <v>-0.10818894224939868</v>
      </c>
      <c r="AJ76">
        <v>0.1326156962022651</v>
      </c>
      <c r="AK76">
        <v>-1.235548552358523E-2</v>
      </c>
      <c r="AL76">
        <v>4.7944013203959912E-2</v>
      </c>
      <c r="AM76">
        <v>0.41327780309075024</v>
      </c>
      <c r="AN76">
        <v>0.29815169000357855</v>
      </c>
      <c r="AO76">
        <v>-0.81141479313373566</v>
      </c>
      <c r="AP76">
        <v>1.3370117812883109</v>
      </c>
      <c r="AQ76">
        <v>0.99291810329305008</v>
      </c>
      <c r="AR76">
        <v>0.16270064406853635</v>
      </c>
      <c r="AS76">
        <v>-9.6729309007059783E-2</v>
      </c>
      <c r="AT76">
        <v>-0.15944578990456648</v>
      </c>
      <c r="AU76">
        <v>-0.76599690146395005</v>
      </c>
      <c r="AV76">
        <v>-0.22326616999635007</v>
      </c>
      <c r="AW76">
        <v>4.2450665205251426E-3</v>
      </c>
      <c r="AX76">
        <v>0.68903887040505651</v>
      </c>
      <c r="AY76">
        <v>-0.54036377150623593</v>
      </c>
      <c r="AZ76">
        <v>0.40006625567912124</v>
      </c>
      <c r="BA76">
        <v>3.8220377973630093E-2</v>
      </c>
      <c r="BB76">
        <v>-0.75873458627029322</v>
      </c>
      <c r="BC76">
        <v>1.3831095202476718</v>
      </c>
      <c r="BD76">
        <v>-0.1645616976020392</v>
      </c>
      <c r="BE76">
        <v>-1.5054592950036749</v>
      </c>
      <c r="BF76">
        <v>-1.2675400284933858</v>
      </c>
      <c r="BG76">
        <v>1.1624229045992251</v>
      </c>
      <c r="BH76">
        <v>-2.5589542929083109</v>
      </c>
      <c r="BI76">
        <v>-1.1537485988810658</v>
      </c>
      <c r="BJ76">
        <v>1.1586735126911663</v>
      </c>
      <c r="BK76">
        <v>0.86845830082893372</v>
      </c>
      <c r="BL76">
        <v>-0.49012896852218546</v>
      </c>
      <c r="BM76">
        <v>0.985680799203692</v>
      </c>
      <c r="BN76">
        <v>0.73257069743704051</v>
      </c>
      <c r="BO76">
        <v>1.0376197678851895</v>
      </c>
      <c r="BP76">
        <v>1.5281784726539627</v>
      </c>
      <c r="BQ76">
        <v>0.54001020544092171</v>
      </c>
      <c r="BR76">
        <v>1.5908790373941883</v>
      </c>
      <c r="BS76">
        <v>-3.45578882843256</v>
      </c>
      <c r="BT76">
        <v>-0.82413407653803006</v>
      </c>
      <c r="BU76">
        <v>-0.50945800467161462</v>
      </c>
      <c r="BV76">
        <v>-8.5744886746397242E-2</v>
      </c>
      <c r="BW76">
        <v>3.0718183552380651E-2</v>
      </c>
      <c r="BX76">
        <v>0.6180903255881276</v>
      </c>
      <c r="BY76">
        <v>-0.71487647801404819</v>
      </c>
      <c r="BZ76">
        <v>5.8525984059087932E-3</v>
      </c>
      <c r="CA76">
        <v>-0.55449390856665559</v>
      </c>
      <c r="CB76">
        <v>-0.88271235654246993</v>
      </c>
      <c r="CC76">
        <v>-0.16440594663436059</v>
      </c>
      <c r="CD76">
        <v>1.0152075446967501</v>
      </c>
      <c r="CE76">
        <v>0.40603936213301495</v>
      </c>
      <c r="CF76">
        <v>0.18273453861183953</v>
      </c>
      <c r="CG76">
        <v>-1.1857537174364552E-3</v>
      </c>
      <c r="CH76">
        <v>-0.67072505771648139</v>
      </c>
      <c r="CI76">
        <v>-0.18304490367881954</v>
      </c>
      <c r="CJ76">
        <v>0.69574753069900908</v>
      </c>
      <c r="CK76">
        <v>-0.76651076597045176</v>
      </c>
      <c r="CL76">
        <v>0.38420466808020137</v>
      </c>
      <c r="CM76">
        <v>0.40504346543457359</v>
      </c>
      <c r="CN76">
        <v>0.27479813979880419</v>
      </c>
      <c r="CO76">
        <v>1.5128625818761066</v>
      </c>
      <c r="CP76">
        <v>0.63615743783884682</v>
      </c>
      <c r="CQ76">
        <v>-2.1037340047769248</v>
      </c>
      <c r="CR76">
        <v>-0.12713826436083764</v>
      </c>
      <c r="CS76">
        <v>1.1093470675405115</v>
      </c>
      <c r="CT76">
        <v>-2.6845373213291168</v>
      </c>
      <c r="CU76">
        <v>-0.97037855084636249</v>
      </c>
      <c r="CV76">
        <v>-1.0509484127396718</v>
      </c>
      <c r="CW76">
        <v>-1.0883604772971012</v>
      </c>
      <c r="CX76">
        <v>0.5330309704731917</v>
      </c>
      <c r="CY76">
        <v>-1.7932097762241028</v>
      </c>
      <c r="CZ76">
        <v>0.27432179194875062</v>
      </c>
      <c r="DA76">
        <v>0.18716946215135977</v>
      </c>
      <c r="DB76">
        <v>0.92096797743579373</v>
      </c>
      <c r="DC76">
        <v>-0.11496240404085256</v>
      </c>
      <c r="DD76">
        <v>1.8798982637235895</v>
      </c>
      <c r="DE76">
        <v>1.8807986634783447</v>
      </c>
      <c r="DF76">
        <v>0.13995077097206376</v>
      </c>
      <c r="DG76">
        <v>1.973276084754616</v>
      </c>
      <c r="DH76">
        <v>-0.66241454987903126</v>
      </c>
      <c r="DI76">
        <v>2.10443431569729</v>
      </c>
      <c r="DJ76">
        <v>-0.40570739656686783</v>
      </c>
      <c r="DK76">
        <v>-0.3435798134887591</v>
      </c>
      <c r="DL76">
        <v>0.76036712925997563</v>
      </c>
      <c r="DM76">
        <v>-0.54222368817136157</v>
      </c>
      <c r="DN76">
        <v>1.8631544662639499</v>
      </c>
      <c r="DO76">
        <v>0.28816998565162066</v>
      </c>
      <c r="DP76">
        <v>-1.3310500435181893</v>
      </c>
      <c r="DQ76">
        <v>-0.80833615356823429</v>
      </c>
      <c r="DR76">
        <v>0.81269263318972662</v>
      </c>
      <c r="DS76">
        <v>1.2726832210319117</v>
      </c>
      <c r="DT76">
        <v>0.66613438320928253</v>
      </c>
      <c r="DU76">
        <v>-0.41152816265821457</v>
      </c>
      <c r="DV76">
        <v>0.26115912987734191</v>
      </c>
      <c r="DW76">
        <v>-0.23386746761389077</v>
      </c>
      <c r="DX76">
        <v>0.35504399420460686</v>
      </c>
      <c r="DY76">
        <v>8.1522557593416423E-2</v>
      </c>
      <c r="DZ76">
        <v>-0.97405973065178841</v>
      </c>
      <c r="EA76">
        <v>-0.21989535525790416</v>
      </c>
      <c r="EB76">
        <v>-0.7147787073336076</v>
      </c>
      <c r="EC76">
        <v>0.5107654033054132</v>
      </c>
      <c r="ED76">
        <v>1.6856620277394541</v>
      </c>
      <c r="EE76">
        <v>4.0516852095606737E-2</v>
      </c>
      <c r="EF76">
        <v>-5.200377017899882E-2</v>
      </c>
      <c r="EG76">
        <v>0.4868536507274257</v>
      </c>
      <c r="EH76">
        <v>-1.0868393474083859</v>
      </c>
      <c r="EI76">
        <v>-9.1351921582827345E-2</v>
      </c>
      <c r="EJ76">
        <v>0.23253051040228456</v>
      </c>
      <c r="EK76">
        <v>1.3565249901148491</v>
      </c>
      <c r="EL76">
        <v>-0.45276806304173078</v>
      </c>
      <c r="EM76">
        <v>-0.14682882465422153</v>
      </c>
      <c r="EN76">
        <v>0.36541109693644103</v>
      </c>
      <c r="EO76">
        <v>0.8140773388731759</v>
      </c>
      <c r="EP76">
        <v>-1.2548298400361091</v>
      </c>
      <c r="EQ76">
        <v>-0.65718268160708249</v>
      </c>
      <c r="ER76">
        <v>-1.353268999082502</v>
      </c>
      <c r="ES76">
        <v>0.68381041273823939</v>
      </c>
      <c r="ET76">
        <v>1.4450552043854259</v>
      </c>
      <c r="EU76">
        <v>-0.52405766837182455</v>
      </c>
      <c r="EV76">
        <v>-1.2400096238707192</v>
      </c>
      <c r="EW76">
        <v>1.3026510714553297</v>
      </c>
      <c r="EX76">
        <v>-0.43386307879700325</v>
      </c>
      <c r="EY76">
        <v>0.6041682354407385</v>
      </c>
      <c r="EZ76">
        <v>-3.1696981750428677</v>
      </c>
      <c r="FA76">
        <v>-1.6725061868783087</v>
      </c>
      <c r="FB76">
        <v>-1.327903191850055</v>
      </c>
      <c r="FC76">
        <v>0.57206534620490856</v>
      </c>
      <c r="FD76">
        <v>-0.17379534256178886</v>
      </c>
      <c r="FE76">
        <v>-0.88859906099969521</v>
      </c>
      <c r="FF76">
        <v>-0.6730260793119669</v>
      </c>
      <c r="FG76">
        <v>-0.65357994571968447</v>
      </c>
      <c r="FH76">
        <v>0.8243478077929467</v>
      </c>
      <c r="FI76">
        <v>-0.89943796410807408</v>
      </c>
      <c r="FJ76">
        <v>0.35064886105828919</v>
      </c>
      <c r="FK76">
        <v>-0.40454551708535291</v>
      </c>
      <c r="FL76">
        <v>5.6991211749846116E-3</v>
      </c>
      <c r="FM76">
        <v>0.58372620515001472</v>
      </c>
      <c r="FN76">
        <v>1.0838061825779732</v>
      </c>
      <c r="FO76">
        <v>2.5609915610402822</v>
      </c>
      <c r="FP76">
        <v>-0.14651959645561874</v>
      </c>
      <c r="FQ76">
        <v>-0.75761136031360365</v>
      </c>
      <c r="FR76">
        <v>-0.46347395254997537</v>
      </c>
      <c r="FS76">
        <v>-2.5861663743853569</v>
      </c>
      <c r="FT76">
        <v>-0.19800154404947534</v>
      </c>
      <c r="FU76">
        <v>1.3941462384536862</v>
      </c>
      <c r="FV76">
        <v>-0.61042328525218181</v>
      </c>
      <c r="FW76">
        <v>0.91886704467469826</v>
      </c>
      <c r="FX76">
        <v>1.0750386536528822</v>
      </c>
      <c r="FY76">
        <v>0.3526827185851289</v>
      </c>
      <c r="FZ76">
        <v>-0.11935298971366137</v>
      </c>
      <c r="GA76">
        <v>-7.6995547715341672E-2</v>
      </c>
      <c r="GB76">
        <v>9.8305008577881381E-3</v>
      </c>
      <c r="GC76">
        <v>0.214256488106912</v>
      </c>
      <c r="GD76">
        <v>-0.37196173252596054</v>
      </c>
      <c r="GE76">
        <v>1.4457100405707024</v>
      </c>
      <c r="GF76">
        <v>-5.4455995268654078E-2</v>
      </c>
      <c r="GG76">
        <v>0.43428372009657323</v>
      </c>
      <c r="GH76">
        <v>0.26797351893037558</v>
      </c>
      <c r="GI76">
        <v>0.9942982615029905</v>
      </c>
      <c r="GJ76">
        <v>-0.23127313397708349</v>
      </c>
      <c r="GK76">
        <v>0.22067865756980609</v>
      </c>
      <c r="GL76">
        <v>9.9344106274656951E-2</v>
      </c>
      <c r="GM76">
        <v>-2.0838706404902041</v>
      </c>
      <c r="GN76">
        <v>1.5326168067986146</v>
      </c>
      <c r="GO76">
        <v>-0.46961531552369706</v>
      </c>
      <c r="GP76">
        <v>-6.7867631514673121E-2</v>
      </c>
      <c r="GQ76">
        <v>0.19301182874187361</v>
      </c>
      <c r="GR76">
        <v>-0.2734486770350486</v>
      </c>
      <c r="GS76">
        <v>-1.0014719009632245</v>
      </c>
      <c r="GT76">
        <v>0.56209273679996841</v>
      </c>
      <c r="GU76">
        <v>-1.0015969564847182</v>
      </c>
      <c r="GV76">
        <v>1.2516443348431494</v>
      </c>
      <c r="GW76">
        <v>1.8985883798450232</v>
      </c>
      <c r="GX76">
        <v>0.97565816759015433</v>
      </c>
      <c r="GY76">
        <v>-1.0833923624886665</v>
      </c>
      <c r="GZ76">
        <v>0.49176833272213116</v>
      </c>
      <c r="HA76">
        <v>0.91898300524917431</v>
      </c>
      <c r="HB76">
        <v>-0.64131654653465375</v>
      </c>
      <c r="HC76">
        <v>-0.80188328865915537</v>
      </c>
      <c r="HD76">
        <v>1.9117396732326597</v>
      </c>
      <c r="HE76">
        <v>0.29431475923047401</v>
      </c>
      <c r="HF76">
        <v>0.41402813621971291</v>
      </c>
      <c r="HG76">
        <v>-0.64686901168897748</v>
      </c>
      <c r="HH76">
        <v>-2.2732456272933632</v>
      </c>
      <c r="HI76">
        <v>1.5524756236118264</v>
      </c>
      <c r="HJ76">
        <v>-0.7535413715231698</v>
      </c>
      <c r="HK76">
        <v>1.5014302334748209</v>
      </c>
      <c r="HL76">
        <v>0.91805077317985706</v>
      </c>
      <c r="HM76">
        <v>0.58690375226433389</v>
      </c>
      <c r="HN76">
        <v>-0.45259866965352558</v>
      </c>
      <c r="HO76">
        <v>0.95554014478693716</v>
      </c>
      <c r="HP76">
        <v>-0.89703235062188469</v>
      </c>
      <c r="HQ76">
        <v>1.2615828381967731</v>
      </c>
      <c r="HR76">
        <v>0.23543975657958072</v>
      </c>
      <c r="HS76">
        <v>0.45794422476319596</v>
      </c>
      <c r="HT76">
        <v>-0.48849074119061697</v>
      </c>
      <c r="HU76">
        <v>0.58554178394842893</v>
      </c>
      <c r="HV76">
        <v>1.7978118194150738</v>
      </c>
      <c r="HW76">
        <v>-0.16859530660440214</v>
      </c>
      <c r="HX76">
        <v>1.256344148714561</v>
      </c>
      <c r="HY76">
        <v>1.2309828889556229</v>
      </c>
      <c r="HZ76">
        <v>0.52783548198931385</v>
      </c>
      <c r="IA76">
        <v>0.5859055818291381</v>
      </c>
      <c r="IB76">
        <v>1.067301127477549</v>
      </c>
      <c r="IC76">
        <v>-1.1507745512062684</v>
      </c>
      <c r="ID76">
        <v>1.5499290384468623</v>
      </c>
      <c r="IE76">
        <v>-6.2348135543288663E-2</v>
      </c>
      <c r="IF76">
        <v>0.18351215658185538</v>
      </c>
      <c r="IG76">
        <v>-0.34130835047108121</v>
      </c>
      <c r="IH76">
        <v>0.75822299550054595</v>
      </c>
      <c r="II76">
        <v>-0.73007186074391939</v>
      </c>
      <c r="IJ76">
        <v>1.0024814400821924</v>
      </c>
      <c r="IK76">
        <v>-0.64291498347301967</v>
      </c>
      <c r="IL76">
        <v>-0.14396846381714568</v>
      </c>
      <c r="IM76">
        <v>1.7863749235402793</v>
      </c>
      <c r="IN76">
        <v>-0.27328951546223834</v>
      </c>
      <c r="IO76">
        <v>-1.5436035027960315</v>
      </c>
      <c r="IP76">
        <v>0.22954509404371493</v>
      </c>
      <c r="IQ76">
        <v>1.0135431693925057</v>
      </c>
      <c r="IR76">
        <v>-0.84122802945785224</v>
      </c>
      <c r="IS76">
        <v>0.33847186386992689</v>
      </c>
      <c r="IT76">
        <v>-0.79043502410058863</v>
      </c>
      <c r="IU76">
        <v>1.2575264918268658</v>
      </c>
      <c r="IV76">
        <v>-0.24118435248965397</v>
      </c>
      <c r="IW76">
        <v>0.47894559429551009</v>
      </c>
      <c r="IX76">
        <v>-0.66498841988504864</v>
      </c>
      <c r="IY76">
        <v>1.100193003367167</v>
      </c>
      <c r="IZ76">
        <v>-1.2759551282215398</v>
      </c>
      <c r="JA76">
        <v>1.3757812666881364</v>
      </c>
      <c r="JB76">
        <v>-0.27059058993472718</v>
      </c>
      <c r="JC76">
        <v>-0.56855469665606506</v>
      </c>
      <c r="JD76">
        <v>0.80515746958553791</v>
      </c>
      <c r="JE76">
        <v>-0.79294750321423635</v>
      </c>
      <c r="JF76">
        <v>-1.2114719538658392</v>
      </c>
      <c r="JG76">
        <v>-1.2479677025112323</v>
      </c>
      <c r="JH76">
        <v>0.72837565312511288</v>
      </c>
      <c r="JI76">
        <v>0.1605303623364307</v>
      </c>
      <c r="JJ76">
        <v>-3.1560603019897826E-2</v>
      </c>
      <c r="JK76">
        <v>0.83709437603829429</v>
      </c>
      <c r="JL76">
        <v>-0.72339730650128331</v>
      </c>
      <c r="JM76">
        <v>0.94460801847162656</v>
      </c>
      <c r="JN76">
        <v>0.83785607785102911</v>
      </c>
      <c r="JO76">
        <v>-0.39303131416090764</v>
      </c>
      <c r="JP76">
        <v>-0.21715322873205878</v>
      </c>
      <c r="JQ76">
        <v>-1.6373087419196963</v>
      </c>
      <c r="JR76">
        <v>-6.7254859459353611E-2</v>
      </c>
      <c r="JS76">
        <v>-1.8511354937800206</v>
      </c>
      <c r="JT76">
        <v>-0.15224486560327932</v>
      </c>
      <c r="JU76">
        <v>-0.12814098226954229</v>
      </c>
      <c r="JV76">
        <v>-0.30928731575841084</v>
      </c>
      <c r="JW76">
        <v>-0.22554104361915961</v>
      </c>
      <c r="JX76">
        <v>-0.46799186748103239</v>
      </c>
      <c r="JY76">
        <v>0.62087110563879833</v>
      </c>
      <c r="JZ76">
        <v>-2.10443431569729</v>
      </c>
      <c r="KA76">
        <v>-0.25175154405587818</v>
      </c>
      <c r="KB76">
        <v>0.65613903643679805</v>
      </c>
      <c r="KC76">
        <v>1.4459283192991279</v>
      </c>
      <c r="KD76">
        <v>0.36590222407539841</v>
      </c>
      <c r="KE76">
        <v>1.1386964615667239</v>
      </c>
      <c r="KF76">
        <v>-2.2091808205004781</v>
      </c>
      <c r="KG76">
        <v>-0.42296278479625471</v>
      </c>
      <c r="KH76">
        <v>0.93876678874948993</v>
      </c>
      <c r="KI76">
        <v>0.41369503378518857</v>
      </c>
      <c r="KJ76">
        <v>1.1925658327527344</v>
      </c>
      <c r="KK76">
        <v>0.9543327905703336</v>
      </c>
      <c r="KL76">
        <v>4.1511611925670877E-2</v>
      </c>
      <c r="KM76">
        <v>-0.27217765818932094</v>
      </c>
      <c r="KN76">
        <v>0.23488837541663088</v>
      </c>
      <c r="KO76">
        <v>-1.4602164810639806</v>
      </c>
      <c r="KP76">
        <v>-1.2037003216391895</v>
      </c>
      <c r="KQ76">
        <v>-1.6197373042814434</v>
      </c>
      <c r="KR76">
        <v>1.1075076145061757</v>
      </c>
      <c r="KS76">
        <v>1.1913198250113055</v>
      </c>
      <c r="KT76">
        <v>0.23764187062624842</v>
      </c>
      <c r="KU76">
        <v>0.44870375859318301</v>
      </c>
      <c r="KV76">
        <v>-0.97319798442185856</v>
      </c>
      <c r="KW76">
        <v>-0.32223283596977126</v>
      </c>
      <c r="KX76">
        <v>-0.81642269833537284</v>
      </c>
      <c r="KY76">
        <v>-1.4546867532772012</v>
      </c>
      <c r="KZ76">
        <v>2.0053721527801827</v>
      </c>
      <c r="LA76">
        <v>-2.3994653020054102</v>
      </c>
      <c r="LB76">
        <v>0.83492523117456585</v>
      </c>
      <c r="LC76">
        <v>-1.7580578060005791</v>
      </c>
      <c r="LD76">
        <v>-0.21542973627219908</v>
      </c>
      <c r="LE76">
        <v>-0.64536152422078885</v>
      </c>
      <c r="LF76">
        <v>-0.64291498347301967</v>
      </c>
      <c r="LG76">
        <v>1.1068004823755473</v>
      </c>
      <c r="LH76">
        <v>1.3432099876808934</v>
      </c>
      <c r="LI76">
        <v>-2.6395719032734632</v>
      </c>
      <c r="LJ76">
        <v>-0.96695430329418741</v>
      </c>
      <c r="LK76">
        <v>0.37877498471061699</v>
      </c>
      <c r="LL76">
        <v>-0.54506131164089311</v>
      </c>
      <c r="LM76">
        <v>-0.46262130126706325</v>
      </c>
      <c r="LN76">
        <v>-1.2377017810649704</v>
      </c>
      <c r="LO76">
        <v>-0.69136831370997243</v>
      </c>
      <c r="LP76">
        <v>-2.1179312170716003</v>
      </c>
      <c r="LQ76">
        <v>1.0269309314026032</v>
      </c>
      <c r="LR76">
        <v>0.71310068960883655</v>
      </c>
      <c r="LS76">
        <v>-0.47705952965770848</v>
      </c>
      <c r="LT76">
        <v>0.97578094937489368</v>
      </c>
      <c r="LU76">
        <v>-0.41069597500609234</v>
      </c>
      <c r="LV76">
        <v>-0.71744807428331114</v>
      </c>
      <c r="LW76">
        <v>-0.42388251131342258</v>
      </c>
      <c r="LX76">
        <v>0.49410118663217872</v>
      </c>
      <c r="LY76">
        <v>0.30207274903659709</v>
      </c>
      <c r="LZ76">
        <v>0.54151541917235591</v>
      </c>
      <c r="MA76">
        <v>2.1802770788781345</v>
      </c>
      <c r="MB76">
        <v>-1.2617533684533555</v>
      </c>
      <c r="MC76">
        <v>5.2540372053044848E-2</v>
      </c>
      <c r="MD76">
        <v>1.1811175681941677</v>
      </c>
      <c r="ME76">
        <v>1.0292683327861596</v>
      </c>
      <c r="MF76">
        <v>1.0898816071858164</v>
      </c>
      <c r="MG76">
        <v>-1.6381864043069072</v>
      </c>
      <c r="MH76">
        <v>-0.41261159822170157</v>
      </c>
      <c r="MI76">
        <v>0.82080759966629557</v>
      </c>
      <c r="MJ76">
        <v>-0.67321707319933921</v>
      </c>
      <c r="MK76">
        <v>-0.36794745028601028</v>
      </c>
      <c r="ML76">
        <v>-0.67792598201776855</v>
      </c>
      <c r="MM76">
        <v>1.8562514014774933</v>
      </c>
      <c r="MN76">
        <v>0.36385813473316375</v>
      </c>
      <c r="MO76">
        <v>0.54514998737431597</v>
      </c>
      <c r="MP76">
        <v>2.7350779419066384E-2</v>
      </c>
      <c r="MQ76">
        <v>0.8140773388731759</v>
      </c>
      <c r="MR76">
        <v>0.56074895837809891</v>
      </c>
      <c r="MS76">
        <v>-1.1855854609166272</v>
      </c>
      <c r="MT76">
        <v>1.1084966899943538</v>
      </c>
      <c r="MU76">
        <v>1.1680049283313565</v>
      </c>
      <c r="MV76">
        <v>-1.5395880836877041</v>
      </c>
      <c r="MW76">
        <v>0.77909021456434857</v>
      </c>
      <c r="MX76">
        <v>2.0673905964940786</v>
      </c>
      <c r="MY76">
        <v>-0.61374521465040743</v>
      </c>
      <c r="MZ76">
        <v>6.5184622144442983E-2</v>
      </c>
      <c r="NA76">
        <v>1.8295031622983515</v>
      </c>
      <c r="NB76">
        <v>-1.6309149941662326</v>
      </c>
      <c r="NC76">
        <v>1.3012231647735462</v>
      </c>
      <c r="ND76">
        <v>1.7414367903256789</v>
      </c>
      <c r="NE76">
        <v>6.3650986703578383E-2</v>
      </c>
      <c r="NF76">
        <v>1.7670981833362021</v>
      </c>
      <c r="NG76">
        <v>0.56702674555708654</v>
      </c>
      <c r="NH76">
        <v>0.73307091952301562</v>
      </c>
      <c r="NI76">
        <v>0.49929440137930214</v>
      </c>
      <c r="NJ76">
        <v>3.3168134905281477E-2</v>
      </c>
      <c r="NK76">
        <v>-0.59008698372053914</v>
      </c>
      <c r="NL76">
        <v>2.0577590476023033</v>
      </c>
      <c r="NM76">
        <v>-0.54027509577281307</v>
      </c>
      <c r="NN76">
        <v>0.75802063292940147</v>
      </c>
      <c r="NO76">
        <v>-0.26646603146218695</v>
      </c>
      <c r="NP76">
        <v>-1.1547899703145958</v>
      </c>
      <c r="NQ76">
        <v>-1.4470151654677466</v>
      </c>
      <c r="NR76">
        <v>-1.4597708286601119</v>
      </c>
      <c r="NS76">
        <v>0.10364942681917455</v>
      </c>
      <c r="NT76">
        <v>0.54986003306112252</v>
      </c>
      <c r="NU76">
        <v>-0.7405969881801866</v>
      </c>
      <c r="NV76">
        <v>0.36418441595742479</v>
      </c>
      <c r="NW76">
        <v>0.1647163117013406</v>
      </c>
      <c r="NX76">
        <v>0.19527305994415656</v>
      </c>
      <c r="NY76">
        <v>1.1553856893442571</v>
      </c>
      <c r="NZ76">
        <v>2.3065922505338676E-2</v>
      </c>
      <c r="OA76">
        <v>0.14976876627770253</v>
      </c>
      <c r="OB76">
        <v>1.4074066712055355</v>
      </c>
      <c r="OC76">
        <v>0.13562612366513349</v>
      </c>
      <c r="OD76">
        <v>0.21347318579501007</v>
      </c>
      <c r="OE76">
        <v>-0.52467271416389849</v>
      </c>
      <c r="OF76">
        <v>-0.74755917012225837</v>
      </c>
      <c r="OG76">
        <v>-0.11996917237411253</v>
      </c>
      <c r="OH76">
        <v>9.5116092779790051E-2</v>
      </c>
      <c r="OI76">
        <v>-0.96732037491165102</v>
      </c>
      <c r="OJ76">
        <v>1.7591355572221801</v>
      </c>
      <c r="OK76">
        <v>2.4863311409717426E-3</v>
      </c>
      <c r="OL76">
        <v>-8.0372046795673668E-2</v>
      </c>
      <c r="OM76">
        <v>1.6277408576570451</v>
      </c>
      <c r="ON76">
        <v>-0.73918954512919299</v>
      </c>
      <c r="OO76">
        <v>2.2961285139899701</v>
      </c>
      <c r="OP76">
        <v>1.294474714086391</v>
      </c>
      <c r="OQ76">
        <v>-0.16091803445306141</v>
      </c>
      <c r="OR76">
        <v>-0.67446535467752255</v>
      </c>
      <c r="OS76">
        <v>1.0980920706060715</v>
      </c>
      <c r="OT76">
        <v>-1.0003350325860083</v>
      </c>
      <c r="OU76">
        <v>-0.77857293945271522</v>
      </c>
      <c r="OV76">
        <v>1.0992107490892522</v>
      </c>
      <c r="OW76">
        <v>-0.33669039112282917</v>
      </c>
      <c r="OX76">
        <v>0.25143663151538931</v>
      </c>
      <c r="OY76">
        <v>0.1873263499874156</v>
      </c>
      <c r="OZ76">
        <v>1.3515500540961511</v>
      </c>
      <c r="PA76">
        <v>-0.94664073913008906</v>
      </c>
      <c r="PB76">
        <v>0.87337639342877083</v>
      </c>
      <c r="PC76">
        <v>1.1882161743415054</v>
      </c>
      <c r="PD76">
        <v>0.59418994169391226</v>
      </c>
      <c r="PE76">
        <v>0.39625660974706989</v>
      </c>
      <c r="PF76">
        <v>-0.74958506957045756</v>
      </c>
      <c r="PG76">
        <v>-0.14837610251561273</v>
      </c>
      <c r="PH76">
        <v>6.6181655711261556E-2</v>
      </c>
      <c r="PI76">
        <v>-2.2683934730594046E-2</v>
      </c>
      <c r="PJ76">
        <v>-0.62096432884573005</v>
      </c>
      <c r="PK76">
        <v>-1.2178702490928117</v>
      </c>
      <c r="PL76">
        <v>-1.8315495253773406</v>
      </c>
      <c r="PM76">
        <v>-0.81375674199080095</v>
      </c>
      <c r="PN76">
        <v>-0.11095835361629725</v>
      </c>
      <c r="PO76">
        <v>0.50545622798381373</v>
      </c>
      <c r="PP76">
        <v>-2.3036773200146854</v>
      </c>
      <c r="PQ76">
        <v>1.0343478606955614</v>
      </c>
      <c r="PR76">
        <v>0.29128159440006129</v>
      </c>
      <c r="PS76">
        <v>-0.17791307982406579</v>
      </c>
      <c r="PT76">
        <v>-1.3386966202233452</v>
      </c>
      <c r="PU76">
        <v>-0.18724790606938768</v>
      </c>
      <c r="PV76">
        <v>0.32812067729537375</v>
      </c>
      <c r="PW76">
        <v>0.13964154277346097</v>
      </c>
      <c r="PX76">
        <v>0.30824367058812641</v>
      </c>
      <c r="PY76">
        <v>-0.55511691243737005</v>
      </c>
      <c r="PZ76">
        <v>0.92541995400097221</v>
      </c>
      <c r="QA76">
        <v>-0.53567760005535092</v>
      </c>
      <c r="QB76">
        <v>0.95493533081025817</v>
      </c>
      <c r="QC76">
        <v>-1.2721648090519011</v>
      </c>
      <c r="QD76">
        <v>-4.8021320253610611E-2</v>
      </c>
      <c r="QE76">
        <v>-0.7956737135828007</v>
      </c>
      <c r="QF76">
        <v>-1.3843055057805032</v>
      </c>
      <c r="QG76">
        <v>0.10434177966089919</v>
      </c>
      <c r="QH76">
        <v>0.10142002793145366</v>
      </c>
      <c r="QI76">
        <v>-0.48109086492331699</v>
      </c>
      <c r="QJ76">
        <v>4.7791672841412947E-2</v>
      </c>
      <c r="QK76">
        <v>-0.21206460587563924</v>
      </c>
      <c r="QL76">
        <v>2.3180291464086622</v>
      </c>
      <c r="QM76">
        <v>0.96573330665705726</v>
      </c>
      <c r="QN76">
        <v>1.0155918062082492</v>
      </c>
      <c r="QO76">
        <v>-0.44921080188942142</v>
      </c>
      <c r="QP76">
        <v>-2.6600537239573896</v>
      </c>
      <c r="QQ76">
        <v>-1.5099885786185041</v>
      </c>
      <c r="QR76">
        <v>0.17550519260112196</v>
      </c>
      <c r="QS76">
        <v>0.12289774531382136</v>
      </c>
      <c r="QT76">
        <v>-0.39476844904129393</v>
      </c>
      <c r="QU76">
        <v>-0.81578264143900014</v>
      </c>
      <c r="QV76">
        <v>-0.10834241948032286</v>
      </c>
      <c r="QW76">
        <v>-0.57955958254751749</v>
      </c>
      <c r="QX76">
        <v>-1.4657916835858487</v>
      </c>
      <c r="QY76">
        <v>0.14566921890946105</v>
      </c>
      <c r="QZ76">
        <v>-4.3579575503827073E-2</v>
      </c>
      <c r="RA76">
        <v>1.3935368770034984</v>
      </c>
      <c r="RB76">
        <v>-1.6090370991150849</v>
      </c>
      <c r="RC76">
        <v>-1.980297383852303</v>
      </c>
      <c r="RD76">
        <v>-1.4465786080108956</v>
      </c>
      <c r="RE76">
        <v>1.9546178009477444E-2</v>
      </c>
      <c r="RF76">
        <v>-0.29687271307921037</v>
      </c>
      <c r="RG76">
        <v>-0.47448907025682274</v>
      </c>
      <c r="RH76">
        <v>1.3599901649286039</v>
      </c>
      <c r="RI76">
        <v>-1.7148795450339094</v>
      </c>
      <c r="RJ76">
        <v>-1.0416897566756234</v>
      </c>
      <c r="RK76">
        <v>0.70532905738218687</v>
      </c>
      <c r="RL76">
        <v>-1.3626959116663784</v>
      </c>
      <c r="RM76">
        <v>0.67994960772921331</v>
      </c>
      <c r="RN76">
        <v>0.3792683855863288</v>
      </c>
      <c r="RO76">
        <v>-1.3340240911929868</v>
      </c>
      <c r="RP76">
        <v>1.0890516932704486</v>
      </c>
      <c r="RQ76">
        <v>-1.846487975853961</v>
      </c>
      <c r="RR76">
        <v>0.12675172911258414</v>
      </c>
      <c r="RS76">
        <v>-0.83720351540250704</v>
      </c>
      <c r="RT76">
        <v>1.1397219168429729</v>
      </c>
      <c r="RU76">
        <v>-0.83829036157112569</v>
      </c>
      <c r="RV76">
        <v>-1.6411195247201249</v>
      </c>
      <c r="RW76">
        <v>-0.92155460151843727</v>
      </c>
      <c r="RX76">
        <v>2.4247128749266267</v>
      </c>
      <c r="RY76">
        <v>0.51652591537276749</v>
      </c>
      <c r="RZ76">
        <v>8.1445250543765724E-2</v>
      </c>
      <c r="SA76">
        <v>0.22405060917662922</v>
      </c>
      <c r="SB76">
        <v>0.46372861106647179</v>
      </c>
      <c r="SC76">
        <v>1.3549924915423617</v>
      </c>
      <c r="SD76">
        <v>0.80568725024932064</v>
      </c>
      <c r="SE76">
        <v>-0.28028352971887216</v>
      </c>
      <c r="SF76">
        <v>-1.4680381354992278</v>
      </c>
      <c r="SG76">
        <v>-0.55297732615144923</v>
      </c>
    </row>
    <row r="77" spans="1:501">
      <c r="A77" t="s">
        <v>551</v>
      </c>
      <c r="B77">
        <v>-0.16673311620252207</v>
      </c>
      <c r="C77">
        <v>0.6644154382229317</v>
      </c>
      <c r="D77">
        <v>0.79945948527893052</v>
      </c>
      <c r="E77">
        <v>-0.23457459974451922</v>
      </c>
      <c r="F77">
        <v>0.14768033906875644</v>
      </c>
      <c r="G77">
        <v>0.92155460151843727</v>
      </c>
      <c r="H77">
        <v>0.57098304750979878</v>
      </c>
      <c r="I77">
        <v>-1.8452283256920055</v>
      </c>
      <c r="J77">
        <v>-0.1008811523206532</v>
      </c>
      <c r="K77">
        <v>-8.2136466517113149E-2</v>
      </c>
      <c r="L77">
        <v>-1.674679879215546</v>
      </c>
      <c r="M77">
        <v>0.99404587672324851</v>
      </c>
      <c r="N77">
        <v>0.64253754317178391</v>
      </c>
      <c r="O77">
        <v>0.15766431715746876</v>
      </c>
      <c r="P77">
        <v>-0.10626536095514894</v>
      </c>
      <c r="Q77">
        <v>-0.19254457583883777</v>
      </c>
      <c r="R77">
        <v>-0.21770119928987697</v>
      </c>
      <c r="S77">
        <v>1.0453823051648214</v>
      </c>
      <c r="T77">
        <v>1.0386679605289828</v>
      </c>
      <c r="U77">
        <v>-3.7301788324839436E-2</v>
      </c>
      <c r="V77">
        <v>0.24709606805117801</v>
      </c>
      <c r="W77">
        <v>-1.2997975318285171</v>
      </c>
      <c r="X77">
        <v>-0.96597659648978151</v>
      </c>
      <c r="Y77">
        <v>-0.32699063012842089</v>
      </c>
      <c r="Z77">
        <v>-1.2290274753468111</v>
      </c>
      <c r="AA77">
        <v>0.34520326153142378</v>
      </c>
      <c r="AB77">
        <v>-2.4276232579723001</v>
      </c>
      <c r="AC77">
        <v>0.26100110517290886</v>
      </c>
      <c r="AD77">
        <v>-0.26123871066374704</v>
      </c>
      <c r="AE77">
        <v>0.33280684874625877</v>
      </c>
      <c r="AF77">
        <v>0.56514068091928493</v>
      </c>
      <c r="AG77">
        <v>1.3561430023401044</v>
      </c>
      <c r="AH77">
        <v>0.49436039262218401</v>
      </c>
      <c r="AI77">
        <v>0.81460939327371307</v>
      </c>
      <c r="AJ77">
        <v>-1.4666920833406039</v>
      </c>
      <c r="AK77">
        <v>0.99894805316580459</v>
      </c>
      <c r="AL77">
        <v>0.7995640771696344</v>
      </c>
      <c r="AM77">
        <v>1.0275789463776164</v>
      </c>
      <c r="AN77">
        <v>-0.56918452173704281</v>
      </c>
      <c r="AO77">
        <v>-0.2322167347301729</v>
      </c>
      <c r="AP77">
        <v>-0.26805196284840349</v>
      </c>
      <c r="AQ77">
        <v>0.11681095202220604</v>
      </c>
      <c r="AR77">
        <v>-0.28243334782018792</v>
      </c>
      <c r="AS77">
        <v>1.2548298400361091</v>
      </c>
      <c r="AT77">
        <v>-0.28402610041666776</v>
      </c>
      <c r="AU77">
        <v>-5.1774122766801156E-2</v>
      </c>
      <c r="AV77">
        <v>0.65651875047478825</v>
      </c>
      <c r="AW77">
        <v>-0.6082132131268736</v>
      </c>
      <c r="AX77">
        <v>1.7242746253032237</v>
      </c>
      <c r="AY77">
        <v>-1.2660166248679161E-2</v>
      </c>
      <c r="AZ77">
        <v>0.76609921961789951</v>
      </c>
      <c r="BA77">
        <v>-0.54116071623866446</v>
      </c>
      <c r="BB77">
        <v>2.3080428945831954</v>
      </c>
      <c r="BC77">
        <v>2.3605025489814579</v>
      </c>
      <c r="BD77">
        <v>0.32078332878882065</v>
      </c>
      <c r="BE77">
        <v>0.88803290054784156</v>
      </c>
      <c r="BF77">
        <v>0.31957597457221709</v>
      </c>
      <c r="BG77">
        <v>1.0999110600096174</v>
      </c>
      <c r="BH77">
        <v>0.94712049758527428</v>
      </c>
      <c r="BI77">
        <v>-0.49531081458553672</v>
      </c>
      <c r="BJ77">
        <v>-0.27845544536830857</v>
      </c>
      <c r="BK77">
        <v>-0.24914697860367596</v>
      </c>
      <c r="BL77">
        <v>0.65301151153107639</v>
      </c>
      <c r="BM77">
        <v>-0.79914343587006442</v>
      </c>
      <c r="BN77">
        <v>0.8419920050073415</v>
      </c>
      <c r="BO77">
        <v>1.2214104572194628</v>
      </c>
      <c r="BP77">
        <v>0.93366907094605267</v>
      </c>
      <c r="BQ77">
        <v>2.4990731617435813</v>
      </c>
      <c r="BR77">
        <v>1.0477629075467121</v>
      </c>
      <c r="BS77">
        <v>-0.75567641033558175</v>
      </c>
      <c r="BT77">
        <v>-0.17837919585872442</v>
      </c>
      <c r="BU77">
        <v>0.30015144147910178</v>
      </c>
      <c r="BV77">
        <v>-0.49289155867882073</v>
      </c>
      <c r="BW77">
        <v>-0.48031893129518721</v>
      </c>
      <c r="BX77">
        <v>-0.52063796829315834</v>
      </c>
      <c r="BY77">
        <v>-0.42882561501755845</v>
      </c>
      <c r="BZ77">
        <v>-0.9010432222567033</v>
      </c>
      <c r="CA77">
        <v>8.7587750385864638E-2</v>
      </c>
      <c r="CB77">
        <v>-0.2545948518672958</v>
      </c>
      <c r="CC77">
        <v>-0.33401988730474841</v>
      </c>
      <c r="CD77">
        <v>-0.50094058678951114</v>
      </c>
      <c r="CE77">
        <v>-1.8688206182559952</v>
      </c>
      <c r="CF77">
        <v>-0.78980747275636531</v>
      </c>
      <c r="CG77">
        <v>0.11049678505514748</v>
      </c>
      <c r="CH77">
        <v>-0.14103193279879633</v>
      </c>
      <c r="CI77">
        <v>-1.0045073395303916</v>
      </c>
      <c r="CJ77">
        <v>-0.70572127697232645</v>
      </c>
      <c r="CK77">
        <v>-0.40496047404303681</v>
      </c>
      <c r="CL77">
        <v>0.77950517152203247</v>
      </c>
      <c r="CM77">
        <v>0.90288267529103905</v>
      </c>
      <c r="CN77">
        <v>0.66355823946651071</v>
      </c>
      <c r="CO77">
        <v>-7.4232957558706403E-2</v>
      </c>
      <c r="CP77">
        <v>-0.59017907005909365</v>
      </c>
      <c r="CQ77">
        <v>2.244796633021906</v>
      </c>
      <c r="CR77">
        <v>5.3765916163683869E-2</v>
      </c>
      <c r="CS77">
        <v>-0.18491277842258569</v>
      </c>
      <c r="CT77">
        <v>0.54834799811942503</v>
      </c>
      <c r="CU77">
        <v>-0.74402350946911611</v>
      </c>
      <c r="CV77">
        <v>0.60545289670699276</v>
      </c>
      <c r="CW77">
        <v>-1.1299630386929493</v>
      </c>
      <c r="CX77">
        <v>1.1309771252854262</v>
      </c>
      <c r="CY77">
        <v>-0.17783577277441509</v>
      </c>
      <c r="CZ77">
        <v>8.9585228124633431E-2</v>
      </c>
      <c r="DA77">
        <v>-1.1888369044754654</v>
      </c>
      <c r="DB77">
        <v>0.90265302787884139</v>
      </c>
      <c r="DC77">
        <v>0.2503315954527352</v>
      </c>
      <c r="DD77">
        <v>0.49600430429563858</v>
      </c>
      <c r="DE77">
        <v>-0.34349795896559954</v>
      </c>
      <c r="DF77">
        <v>8.536062523489818E-2</v>
      </c>
      <c r="DG77">
        <v>1.7974252841668203</v>
      </c>
      <c r="DH77">
        <v>0.41527869143465068</v>
      </c>
      <c r="DI77">
        <v>-0.69925931711622979</v>
      </c>
      <c r="DJ77">
        <v>2.2048152459319681</v>
      </c>
      <c r="DK77">
        <v>-0.96609937827452086</v>
      </c>
      <c r="DL77">
        <v>0.10688040674722288</v>
      </c>
      <c r="DM77">
        <v>0.3557784111762885</v>
      </c>
      <c r="DN77">
        <v>1.3245880836620927</v>
      </c>
      <c r="DO77">
        <v>0.99191765912109986</v>
      </c>
      <c r="DP77">
        <v>-0.38717075767635833</v>
      </c>
      <c r="DQ77">
        <v>0.87035573415050749</v>
      </c>
      <c r="DR77">
        <v>-0.62877461459720507</v>
      </c>
      <c r="DS77">
        <v>-0.43344243749743327</v>
      </c>
      <c r="DT77">
        <v>1.1317024473100901</v>
      </c>
      <c r="DU77">
        <v>1.5021396393422037</v>
      </c>
      <c r="DV77">
        <v>0.82112819654867053</v>
      </c>
      <c r="DW77">
        <v>1.218834313476691</v>
      </c>
      <c r="DX77">
        <v>0.64216237660730258</v>
      </c>
      <c r="DY77">
        <v>1.9169965526089072</v>
      </c>
      <c r="DZ77">
        <v>3.2325715437764302E-2</v>
      </c>
      <c r="EA77">
        <v>-1.8315495253773406</v>
      </c>
      <c r="EB77">
        <v>1.1022962098650169</v>
      </c>
      <c r="EC77">
        <v>0.81588950706645846</v>
      </c>
      <c r="ED77">
        <v>0.2993510861415416</v>
      </c>
      <c r="EE77">
        <v>-7.661128620384261E-2</v>
      </c>
      <c r="EF77">
        <v>1.2609052646439523</v>
      </c>
      <c r="EG77">
        <v>-1.0687881513149478</v>
      </c>
      <c r="EH77">
        <v>0.45107299229130149</v>
      </c>
      <c r="EI77">
        <v>-0.66775783125194721</v>
      </c>
      <c r="EJ77">
        <v>1.1111887943116017</v>
      </c>
      <c r="EK77">
        <v>-4.9246864364249632E-2</v>
      </c>
      <c r="EL77">
        <v>6.3869265432003886E-3</v>
      </c>
      <c r="EM77">
        <v>8.0679001257522032E-2</v>
      </c>
      <c r="EN77">
        <v>0.44718149183609057</v>
      </c>
      <c r="EO77">
        <v>-0.85063675214769319</v>
      </c>
      <c r="EP77">
        <v>0.43638578972604591</v>
      </c>
      <c r="EQ77">
        <v>0.36377628021000419</v>
      </c>
      <c r="ER77">
        <v>0.12490204426285345</v>
      </c>
      <c r="ES77">
        <v>-0.62802882894175127</v>
      </c>
      <c r="ET77">
        <v>2.1100640879012644</v>
      </c>
      <c r="EU77">
        <v>0.87786474978202023</v>
      </c>
      <c r="EV77">
        <v>-0.84668954514199868</v>
      </c>
      <c r="EW77">
        <v>0.97565816759015433</v>
      </c>
      <c r="EX77">
        <v>1.3673570720129646</v>
      </c>
      <c r="EY77">
        <v>-0.57522129282006063</v>
      </c>
      <c r="EZ77">
        <v>0.5737774699809961</v>
      </c>
      <c r="FA77">
        <v>0.95578116088290699</v>
      </c>
      <c r="FB77">
        <v>-0.43411546357674524</v>
      </c>
      <c r="FC77">
        <v>-1.0986514098476619</v>
      </c>
      <c r="FD77">
        <v>2.5509507395327091</v>
      </c>
      <c r="FE77">
        <v>-1.6774856703705154</v>
      </c>
      <c r="FF77">
        <v>-7.7685626820311882E-2</v>
      </c>
      <c r="FG77">
        <v>0.14682882465422153</v>
      </c>
      <c r="FH77">
        <v>0.60673983171000145</v>
      </c>
      <c r="FI77">
        <v>0.88000433606794104</v>
      </c>
      <c r="FJ77">
        <v>5.9283138398313895E-2</v>
      </c>
      <c r="FK77">
        <v>1.1970951163675636</v>
      </c>
      <c r="FL77">
        <v>0.55217469707713462</v>
      </c>
      <c r="FM77">
        <v>0.55860141401353758</v>
      </c>
      <c r="FN77">
        <v>0.85030819718667772</v>
      </c>
      <c r="FO77">
        <v>-0.9845621207205113</v>
      </c>
      <c r="FP77">
        <v>0.12428472473402508</v>
      </c>
      <c r="FQ77">
        <v>-0.12544205674203113</v>
      </c>
      <c r="FR77">
        <v>0.87573198470636271</v>
      </c>
      <c r="FS77">
        <v>9.2579739430220798E-2</v>
      </c>
      <c r="FT77">
        <v>-3.9368615034618415E-2</v>
      </c>
      <c r="FU77">
        <v>-0.45887873056926765</v>
      </c>
      <c r="FV77">
        <v>-0.88192109615192749</v>
      </c>
      <c r="FW77">
        <v>-0.75364368967711926</v>
      </c>
      <c r="FX77">
        <v>-0.17426145859644748</v>
      </c>
      <c r="FY77">
        <v>-0.28163640308775939</v>
      </c>
      <c r="FZ77">
        <v>1.4653460311819799</v>
      </c>
      <c r="GA77">
        <v>-0.32054117582447361</v>
      </c>
      <c r="GB77">
        <v>1.5509476725128479</v>
      </c>
      <c r="GC77">
        <v>0.96854137154878117</v>
      </c>
      <c r="GD77">
        <v>0.60655679590126965</v>
      </c>
      <c r="GE77">
        <v>0.1762816737027606</v>
      </c>
      <c r="GF77">
        <v>-0.82359747466398403</v>
      </c>
      <c r="GG77">
        <v>0.18553464542492293</v>
      </c>
      <c r="GH77">
        <v>1.5499290384468623</v>
      </c>
      <c r="GI77">
        <v>-0.54586053011007607</v>
      </c>
      <c r="GJ77">
        <v>0.8049460120673757</v>
      </c>
      <c r="GK77">
        <v>0.32803995964059141</v>
      </c>
      <c r="GL77">
        <v>2.2622407414019108</v>
      </c>
      <c r="GM77">
        <v>-1.3507906260201707</v>
      </c>
      <c r="GN77">
        <v>-0.79001665653777309</v>
      </c>
      <c r="GO77">
        <v>-0.55208602134371176</v>
      </c>
      <c r="GP77">
        <v>0.45675506044062786</v>
      </c>
      <c r="GQ77">
        <v>0.657753389532445</v>
      </c>
      <c r="GR77">
        <v>-1.4037095752428286</v>
      </c>
      <c r="GS77">
        <v>0.31587433113600127</v>
      </c>
      <c r="GT77">
        <v>-0.5909987521590665</v>
      </c>
      <c r="GU77">
        <v>-0.68120243668090552</v>
      </c>
      <c r="GV77">
        <v>1.0914072845480405</v>
      </c>
      <c r="GW77">
        <v>-0.44633679863181897</v>
      </c>
      <c r="GX77">
        <v>0.9571112968842499</v>
      </c>
      <c r="GY77">
        <v>0.86478394223377109</v>
      </c>
      <c r="GZ77">
        <v>-1.6222975318669342</v>
      </c>
      <c r="HA77">
        <v>-2.8499016480054706E-2</v>
      </c>
      <c r="HB77">
        <v>9.1197307483525947E-2</v>
      </c>
      <c r="HC77">
        <v>0.57901615946320817</v>
      </c>
      <c r="HD77">
        <v>0.79525307228323072</v>
      </c>
      <c r="HE77">
        <v>-0.64479650063731242</v>
      </c>
      <c r="HF77">
        <v>0.41452835830568802</v>
      </c>
      <c r="HG77">
        <v>-0.3357990863150917</v>
      </c>
      <c r="HH77">
        <v>0.33207925298484042</v>
      </c>
      <c r="HI77">
        <v>2.4218388716690242</v>
      </c>
      <c r="HJ77">
        <v>1.0774965630844235</v>
      </c>
      <c r="HK77">
        <v>-1.1343195183144417</v>
      </c>
      <c r="HL77">
        <v>0.42078909245901741</v>
      </c>
      <c r="HM77">
        <v>1.0655435289663728</v>
      </c>
      <c r="HN77">
        <v>-0.46645709517179057</v>
      </c>
      <c r="HO77">
        <v>-0.11950646694458555</v>
      </c>
      <c r="HP77">
        <v>8.5130977822700515E-2</v>
      </c>
      <c r="HQ77">
        <v>-5.56042323296424E-2</v>
      </c>
      <c r="HR77">
        <v>0.3526827185851289</v>
      </c>
      <c r="HS77">
        <v>1.5570867617498152</v>
      </c>
      <c r="HT77">
        <v>0.32957359508145601</v>
      </c>
      <c r="HU77">
        <v>0.30904629966244102</v>
      </c>
      <c r="HV77">
        <v>0.90911044026142918</v>
      </c>
      <c r="HW77">
        <v>0.39113160710257944</v>
      </c>
      <c r="HX77">
        <v>-2.0706465875264257</v>
      </c>
      <c r="HY77">
        <v>-0.10211124390480109</v>
      </c>
      <c r="HZ77">
        <v>-0.43924842429987621</v>
      </c>
      <c r="IA77">
        <v>-0.10557187124504708</v>
      </c>
      <c r="IB77">
        <v>-0.42279452827642672</v>
      </c>
      <c r="IC77">
        <v>-0.13207454685471021</v>
      </c>
      <c r="ID77">
        <v>0.25096255740209017</v>
      </c>
      <c r="IE77">
        <v>0.52555037655110937</v>
      </c>
      <c r="IF77">
        <v>-0.70817577579873614</v>
      </c>
      <c r="IG77">
        <v>-0.4002322384621948</v>
      </c>
      <c r="IH77">
        <v>1.0658141036401503</v>
      </c>
      <c r="II77">
        <v>1.6828198567964137</v>
      </c>
      <c r="IJ77">
        <v>0.31756371754454449</v>
      </c>
      <c r="IK77">
        <v>-0.23811480787117034</v>
      </c>
      <c r="IL77">
        <v>0.67619566834764555</v>
      </c>
      <c r="IM77">
        <v>-0.9942982615029905</v>
      </c>
      <c r="IN77">
        <v>-0.72468992584617808</v>
      </c>
      <c r="IO77">
        <v>-0.57603301684139296</v>
      </c>
      <c r="IP77">
        <v>0.30119281291263178</v>
      </c>
      <c r="IQ77">
        <v>1.4242914403439499</v>
      </c>
      <c r="IR77">
        <v>0.93213202490005642</v>
      </c>
      <c r="IS77">
        <v>0.39749807001498993</v>
      </c>
      <c r="IT77">
        <v>0.97726115200202912</v>
      </c>
      <c r="IU77">
        <v>-0.70405349106295034</v>
      </c>
      <c r="IV77">
        <v>0.10880398804147262</v>
      </c>
      <c r="IW77">
        <v>-1.0994926924468018</v>
      </c>
      <c r="IX77">
        <v>-1.0717735676735174</v>
      </c>
      <c r="IY77">
        <v>-9.5731138571863994E-2</v>
      </c>
      <c r="IZ77">
        <v>0.47132289182627574</v>
      </c>
      <c r="JA77">
        <v>-6.6870597947854549E-2</v>
      </c>
      <c r="JB77">
        <v>-0.38502776078530587</v>
      </c>
      <c r="JC77">
        <v>0.64310256675526034</v>
      </c>
      <c r="JD77">
        <v>-0.14141846804704983</v>
      </c>
      <c r="JE77">
        <v>0.20081188267795369</v>
      </c>
      <c r="JF77">
        <v>-0.38717075767635833</v>
      </c>
      <c r="JG77">
        <v>0.75008983912994154</v>
      </c>
      <c r="JH77">
        <v>1.3260591913422104</v>
      </c>
      <c r="JI77">
        <v>-0.18950572666653898</v>
      </c>
      <c r="JJ77">
        <v>0.85294686869019642</v>
      </c>
      <c r="JK77">
        <v>-1.2285386219446082</v>
      </c>
      <c r="JL77">
        <v>0.89349214249523357</v>
      </c>
      <c r="JM77">
        <v>-0.46023956201679539</v>
      </c>
      <c r="JN77">
        <v>-0.12035457075398881</v>
      </c>
      <c r="JO77">
        <v>0.82123619904450607</v>
      </c>
      <c r="JP77">
        <v>-0.36467554309638217</v>
      </c>
      <c r="JQ77">
        <v>0.35561470212996937</v>
      </c>
      <c r="JR77">
        <v>-0.18716946215135977</v>
      </c>
      <c r="JS77">
        <v>0.37893869375693612</v>
      </c>
      <c r="JT77">
        <v>0.31233867048285902</v>
      </c>
      <c r="JU77">
        <v>-0.11065139915444888</v>
      </c>
      <c r="JV77">
        <v>-7.2699322117841803E-2</v>
      </c>
      <c r="JW77">
        <v>1.6420062820543535</v>
      </c>
      <c r="JX77">
        <v>0.95011955636437051</v>
      </c>
      <c r="JY77">
        <v>-0.7616949915245641</v>
      </c>
      <c r="JZ77">
        <v>5.6991211749846116E-3</v>
      </c>
      <c r="KA77">
        <v>0.89258037405670621</v>
      </c>
      <c r="KB77">
        <v>-1.7537695384817198</v>
      </c>
      <c r="KC77">
        <v>1.4394299796549603</v>
      </c>
      <c r="KD77">
        <v>-0.30391447580768727</v>
      </c>
      <c r="KE77">
        <v>-1.8469108908902854</v>
      </c>
      <c r="KF77">
        <v>-3.0947830964578316E-2</v>
      </c>
      <c r="KG77">
        <v>0.83416580309858546</v>
      </c>
      <c r="KH77">
        <v>-0.44743501348420978</v>
      </c>
      <c r="KI77">
        <v>0.44616740524361376</v>
      </c>
      <c r="KJ77">
        <v>-0.92530399342649616</v>
      </c>
      <c r="KK77">
        <v>-1.1384054232621565</v>
      </c>
      <c r="KL77">
        <v>1.168307335319696</v>
      </c>
      <c r="KM77">
        <v>-0.81995040090987459</v>
      </c>
      <c r="KN77">
        <v>1.4018678484717384</v>
      </c>
      <c r="KO77">
        <v>-1.0086978363688104</v>
      </c>
      <c r="KP77">
        <v>0.79903884397936054</v>
      </c>
      <c r="KQ77">
        <v>-0.10980443221342284</v>
      </c>
      <c r="KR77">
        <v>-0.12112423064536415</v>
      </c>
      <c r="KS77">
        <v>0.34853428587666713</v>
      </c>
      <c r="KT77">
        <v>0.77453933045035228</v>
      </c>
      <c r="KU77">
        <v>-1.103701379179256</v>
      </c>
      <c r="KV77">
        <v>0.86167347035370767</v>
      </c>
      <c r="KW77">
        <v>-1.6384819900849834</v>
      </c>
      <c r="KX77">
        <v>0.17752427083905786</v>
      </c>
      <c r="KY77">
        <v>-0.63981360653997399</v>
      </c>
      <c r="KZ77">
        <v>0.18032324078376405</v>
      </c>
      <c r="LA77">
        <v>-1.6784224499133416</v>
      </c>
      <c r="LB77">
        <v>-1.7551974451635033</v>
      </c>
      <c r="LC77">
        <v>-0.71734802986611612</v>
      </c>
      <c r="LD77">
        <v>-0.76210426414036192</v>
      </c>
      <c r="LE77">
        <v>-1.2818463801522739</v>
      </c>
      <c r="LF77">
        <v>2.4609835236333311</v>
      </c>
      <c r="LG77">
        <v>1.0798225957842078</v>
      </c>
      <c r="LH77">
        <v>-1.0308281161997002</v>
      </c>
      <c r="LI77">
        <v>1.6364356270059943</v>
      </c>
      <c r="LJ77">
        <v>-0.27869305085914675</v>
      </c>
      <c r="LK77">
        <v>-1.5368414096883498</v>
      </c>
      <c r="LL77">
        <v>0.17892375581141096</v>
      </c>
      <c r="LM77">
        <v>0.94508550319005735</v>
      </c>
      <c r="LN77">
        <v>-9.5269570010714233E-2</v>
      </c>
      <c r="LO77">
        <v>0.37122390494914725</v>
      </c>
      <c r="LP77">
        <v>1.6440708350273781</v>
      </c>
      <c r="LQ77">
        <v>-1.9247363525209948</v>
      </c>
      <c r="LR77">
        <v>0.30199316825019196</v>
      </c>
      <c r="LS77">
        <v>0.83948634710395709</v>
      </c>
      <c r="LT77">
        <v>-1.168759808933828</v>
      </c>
      <c r="LU77">
        <v>0.91793481260538101</v>
      </c>
      <c r="LV77">
        <v>0.13701537682209164</v>
      </c>
      <c r="LW77">
        <v>0.50641119742067531</v>
      </c>
      <c r="LX77">
        <v>0.62337676354218274</v>
      </c>
      <c r="LY77">
        <v>-0.58372620515001472</v>
      </c>
      <c r="LZ77">
        <v>-0.10803432815009728</v>
      </c>
      <c r="MA77">
        <v>1.2916507330373861</v>
      </c>
      <c r="MB77">
        <v>-0.86311729319277219</v>
      </c>
      <c r="MC77">
        <v>-2.1852429199498147</v>
      </c>
      <c r="MD77">
        <v>0.59747890190919861</v>
      </c>
      <c r="ME77">
        <v>1.7722231859806925</v>
      </c>
      <c r="MF77">
        <v>0.71932845457922667</v>
      </c>
      <c r="MG77">
        <v>-0.33434389479225501</v>
      </c>
      <c r="MH77">
        <v>-1.2661757864407264</v>
      </c>
      <c r="MI77">
        <v>1.0042549547506496</v>
      </c>
      <c r="MJ77">
        <v>1.7379625205649063</v>
      </c>
      <c r="MK77">
        <v>-1.2614145816769451</v>
      </c>
      <c r="ML77">
        <v>0.3515435764711583</v>
      </c>
      <c r="MM77">
        <v>0.24685959942871705</v>
      </c>
      <c r="MN77">
        <v>1.3563339962274767</v>
      </c>
      <c r="MO77">
        <v>-1.3211001714807935</v>
      </c>
      <c r="MP77">
        <v>-0.34934714676637668</v>
      </c>
      <c r="MQ77">
        <v>2.4547262000851333</v>
      </c>
      <c r="MR77">
        <v>1.0813323569891509</v>
      </c>
      <c r="MS77">
        <v>-1.4285205907071941</v>
      </c>
      <c r="MT77">
        <v>-1.1610700312303379</v>
      </c>
      <c r="MU77">
        <v>-0.29455463845806662</v>
      </c>
      <c r="MV77">
        <v>-0.26076349968207069</v>
      </c>
      <c r="MW77">
        <v>2.1408231987152249</v>
      </c>
      <c r="MX77">
        <v>-0.18639184418134391</v>
      </c>
      <c r="MY77">
        <v>0.32569914765190333</v>
      </c>
      <c r="MZ77">
        <v>0.43546037886699196</v>
      </c>
      <c r="NA77">
        <v>1.1565794011403341</v>
      </c>
      <c r="NB77">
        <v>0.70798023443785496</v>
      </c>
      <c r="NC77">
        <v>-0.50562903197715059</v>
      </c>
      <c r="ND77">
        <v>-1.0502822078706231</v>
      </c>
      <c r="NE77">
        <v>-1.9018443708773702</v>
      </c>
      <c r="NF77">
        <v>-0.66890606831293553</v>
      </c>
      <c r="NG77">
        <v>-1.62515789270401</v>
      </c>
      <c r="NH77">
        <v>-1.0140547601622529</v>
      </c>
      <c r="NI77">
        <v>-0.89726199803408235</v>
      </c>
      <c r="NJ77">
        <v>-1.3683302313438617</v>
      </c>
      <c r="NK77">
        <v>-0.69994257501093671</v>
      </c>
      <c r="NL77">
        <v>0.80346694630861748</v>
      </c>
      <c r="NM77">
        <v>4.8097490434884094E-2</v>
      </c>
      <c r="NN77">
        <v>0.24094788386719301</v>
      </c>
      <c r="NO77">
        <v>1.0671647032722831</v>
      </c>
      <c r="NP77">
        <v>-0.26583279577607755</v>
      </c>
      <c r="NQ77">
        <v>-0.42932924770866521</v>
      </c>
      <c r="NR77">
        <v>-0.19940671336371452</v>
      </c>
      <c r="NS77">
        <v>0.76220658229431137</v>
      </c>
      <c r="NT77">
        <v>-0.63129391492111608</v>
      </c>
      <c r="NU77">
        <v>-1.9846629584208131</v>
      </c>
      <c r="NV77">
        <v>0.38280404623947106</v>
      </c>
      <c r="NW77">
        <v>-0.53162011681706645</v>
      </c>
      <c r="NX77">
        <v>0.49738787311071064</v>
      </c>
      <c r="NY77">
        <v>-0.4130288289161399</v>
      </c>
      <c r="NZ77">
        <v>-0.42840611058636568</v>
      </c>
      <c r="OA77">
        <v>-1.0426128937979229</v>
      </c>
      <c r="OB77">
        <v>-1.54284862219356</v>
      </c>
      <c r="OC77">
        <v>-3.9751739677740261E-2</v>
      </c>
      <c r="OD77">
        <v>-0.48504603000765201</v>
      </c>
      <c r="OE77">
        <v>0.82962515079998411</v>
      </c>
      <c r="OF77">
        <v>-1.1619727047218475</v>
      </c>
      <c r="OG77">
        <v>-1.5225441529764794</v>
      </c>
      <c r="OH77">
        <v>0.5816423254145775</v>
      </c>
      <c r="OI77">
        <v>-0.4940147846355103</v>
      </c>
      <c r="OJ77">
        <v>-1.3685257727047428</v>
      </c>
      <c r="OK77">
        <v>-0.15139335118874442</v>
      </c>
      <c r="OL77">
        <v>-1.3282738109410275</v>
      </c>
      <c r="OM77">
        <v>0.18771515897242352</v>
      </c>
      <c r="ON77">
        <v>0.60545289670699276</v>
      </c>
      <c r="OO77">
        <v>-6.3107563619269058E-3</v>
      </c>
      <c r="OP77">
        <v>1.3502585716196336E-2</v>
      </c>
      <c r="OQ77">
        <v>-1.1482575246191118</v>
      </c>
      <c r="OR77">
        <v>-1.0704161468311213</v>
      </c>
      <c r="OS77">
        <v>-0.32086290957522579</v>
      </c>
      <c r="OT77">
        <v>0.27416263037594035</v>
      </c>
      <c r="OU77">
        <v>-0.2481999672454549</v>
      </c>
      <c r="OV77">
        <v>-0.53338339967012871</v>
      </c>
      <c r="OW77">
        <v>-0.94699998953728937</v>
      </c>
      <c r="OX77">
        <v>2.1860796550754458</v>
      </c>
      <c r="OY77">
        <v>0.46765080696786754</v>
      </c>
      <c r="OZ77">
        <v>-1.620587681827601</v>
      </c>
      <c r="PA77">
        <v>-0.88633214545552619</v>
      </c>
      <c r="PB77">
        <v>0.68168674260959961</v>
      </c>
      <c r="PC77">
        <v>-4.9935806600842625E-2</v>
      </c>
      <c r="PD77">
        <v>0.85393821791512892</v>
      </c>
      <c r="PE77">
        <v>0.50649873628572095</v>
      </c>
      <c r="PF77">
        <v>0.76251353675615974</v>
      </c>
      <c r="PG77">
        <v>0.60471847973531112</v>
      </c>
      <c r="PH77">
        <v>-0.27599071472650394</v>
      </c>
      <c r="PI77">
        <v>0.82714450400089845</v>
      </c>
      <c r="PJ77">
        <v>-0.12289774531382136</v>
      </c>
      <c r="PK77">
        <v>-0.14273155102273449</v>
      </c>
      <c r="PL77">
        <v>-0.12050804798491299</v>
      </c>
      <c r="PM77">
        <v>-0.23953134586918168</v>
      </c>
      <c r="PN77">
        <v>-0.24883092919480987</v>
      </c>
      <c r="PO77">
        <v>-0.66470192905399017</v>
      </c>
      <c r="PP77">
        <v>1.0359167390561197</v>
      </c>
      <c r="PQ77">
        <v>1.0431381269881967</v>
      </c>
      <c r="PR77">
        <v>-1.5461273505934514</v>
      </c>
      <c r="PS77">
        <v>-2.8576323529705405E-2</v>
      </c>
      <c r="PT77">
        <v>-0.37056906876387075</v>
      </c>
      <c r="PU77">
        <v>-0.9559016689308919</v>
      </c>
      <c r="PV77">
        <v>-1.6868852981133386E-2</v>
      </c>
      <c r="PW77">
        <v>-0.9658560884417966</v>
      </c>
      <c r="PX77">
        <v>-0.7555740921816323</v>
      </c>
      <c r="PY77">
        <v>0.23394591153191868</v>
      </c>
      <c r="PZ77">
        <v>-0.28299041332502384</v>
      </c>
      <c r="QA77">
        <v>0.33143237487820443</v>
      </c>
      <c r="QB77">
        <v>0.97442807600600645</v>
      </c>
      <c r="QC77">
        <v>-0.5830918325955281</v>
      </c>
      <c r="QD77">
        <v>0.33013975553330965</v>
      </c>
      <c r="QE77">
        <v>-1.1795827958849259</v>
      </c>
      <c r="QF77">
        <v>-1.8583978089736775</v>
      </c>
      <c r="QG77">
        <v>0.89406285042059608</v>
      </c>
      <c r="QH77">
        <v>-0.42765122998389415</v>
      </c>
      <c r="QI77">
        <v>-1.4321403796202503</v>
      </c>
      <c r="QJ77">
        <v>-0.39468545764975715</v>
      </c>
      <c r="QK77">
        <v>-9.9066710390616208E-3</v>
      </c>
      <c r="QL77">
        <v>0.80209474617731757</v>
      </c>
      <c r="QM77">
        <v>-0.14876263776386622</v>
      </c>
      <c r="QN77">
        <v>0.64753066908451729</v>
      </c>
      <c r="QO77">
        <v>1.8553964764578268</v>
      </c>
      <c r="QP77">
        <v>-0.9809673429117538</v>
      </c>
      <c r="QQ77">
        <v>0.63026732277648989</v>
      </c>
      <c r="QR77">
        <v>-1.8688206182559952</v>
      </c>
      <c r="QS77">
        <v>-0.82908627518918365</v>
      </c>
      <c r="QT77">
        <v>-0.16828380466904491</v>
      </c>
      <c r="QU77">
        <v>-0.79819528764346614</v>
      </c>
      <c r="QV77">
        <v>0.37434006117109675</v>
      </c>
      <c r="QW77">
        <v>-0.29735247153439559</v>
      </c>
      <c r="QX77">
        <v>-0.25775761969271116</v>
      </c>
      <c r="QY77">
        <v>1.0175153875024989</v>
      </c>
      <c r="QZ77">
        <v>1.2257760317879729</v>
      </c>
      <c r="RA77">
        <v>0.52247969506424852</v>
      </c>
      <c r="RB77">
        <v>-0.79095798355410807</v>
      </c>
      <c r="RC77">
        <v>-0.11796601029345766</v>
      </c>
      <c r="RD77">
        <v>-0.39849169297667686</v>
      </c>
      <c r="RE77">
        <v>0.28928639039804693</v>
      </c>
      <c r="RF77">
        <v>-0.41136217987514101</v>
      </c>
      <c r="RG77">
        <v>0.59583271649898961</v>
      </c>
      <c r="RH77">
        <v>0.22020913093001582</v>
      </c>
      <c r="RI77">
        <v>0.25783720047911629</v>
      </c>
      <c r="RJ77">
        <v>-0.50554262998048216</v>
      </c>
      <c r="RK77">
        <v>-0.15510863704548683</v>
      </c>
      <c r="RL77">
        <v>1.0818803275469691</v>
      </c>
      <c r="RM77">
        <v>1.3626959116663784</v>
      </c>
      <c r="RN77">
        <v>-0.79535993791068904</v>
      </c>
      <c r="RO77">
        <v>0.39096676118788309</v>
      </c>
      <c r="RP77">
        <v>1.1451584214228205</v>
      </c>
      <c r="RQ77">
        <v>-0.29072225515847094</v>
      </c>
      <c r="RR77">
        <v>-0.35186872082704213</v>
      </c>
      <c r="RS77">
        <v>-1.0753115020634141</v>
      </c>
      <c r="RT77">
        <v>-0.32481239031767473</v>
      </c>
      <c r="RU77">
        <v>0.95953282652772032</v>
      </c>
      <c r="RV77">
        <v>1.4925171853974462</v>
      </c>
      <c r="RW77">
        <v>1.1435395208536647</v>
      </c>
      <c r="RX77">
        <v>0.35740868042921647</v>
      </c>
      <c r="RY77">
        <v>-1.7205638869199902</v>
      </c>
      <c r="RZ77">
        <v>-1.3024737199884839</v>
      </c>
      <c r="SA77">
        <v>0.83460008681868203</v>
      </c>
      <c r="SB77">
        <v>0.21809228201163933</v>
      </c>
      <c r="SC77">
        <v>1.5155137589317746</v>
      </c>
      <c r="SD77">
        <v>-1.1857537174364552E-3</v>
      </c>
      <c r="SE77">
        <v>0.60554611991392449</v>
      </c>
      <c r="SF77">
        <v>0.22169842850416899</v>
      </c>
      <c r="SG77">
        <v>1.1092038221249823</v>
      </c>
    </row>
    <row r="78" spans="1:501">
      <c r="A78" t="s">
        <v>552</v>
      </c>
      <c r="B78">
        <v>-3.75314357370371E-2</v>
      </c>
      <c r="C78">
        <v>0.87371290646842681</v>
      </c>
      <c r="D78">
        <v>0.90564526544767432</v>
      </c>
      <c r="E78">
        <v>0.55708142099319957</v>
      </c>
      <c r="F78">
        <v>0.81781081462395377</v>
      </c>
      <c r="G78">
        <v>-0.30511728255078197</v>
      </c>
      <c r="H78">
        <v>1.4834904504823498</v>
      </c>
      <c r="I78">
        <v>0.87069111032178625</v>
      </c>
      <c r="J78">
        <v>-0.49012896852218546</v>
      </c>
      <c r="K78">
        <v>2.3617394617758691</v>
      </c>
      <c r="L78">
        <v>-0.64432583712914493</v>
      </c>
      <c r="M78">
        <v>-0.51556526159401983</v>
      </c>
      <c r="N78">
        <v>0.15193563740467653</v>
      </c>
      <c r="O78">
        <v>-1.1448628356447443</v>
      </c>
      <c r="P78">
        <v>0.61060745792929083</v>
      </c>
      <c r="Q78">
        <v>0.55592181524843909</v>
      </c>
      <c r="R78">
        <v>0.62096432884573005</v>
      </c>
      <c r="S78">
        <v>0.14381384971784428</v>
      </c>
      <c r="T78">
        <v>-1.519870238553267</v>
      </c>
      <c r="U78">
        <v>-0.20151446733507328</v>
      </c>
      <c r="V78">
        <v>-0.63578227127436548</v>
      </c>
      <c r="W78">
        <v>-2.2486165107693523</v>
      </c>
      <c r="X78">
        <v>1.9400795281399041</v>
      </c>
      <c r="Y78">
        <v>-0.83655095295398496</v>
      </c>
      <c r="Z78">
        <v>0.35252014640718699</v>
      </c>
      <c r="AA78">
        <v>0.31185663829091936</v>
      </c>
      <c r="AB78">
        <v>1.3857015801477246</v>
      </c>
      <c r="AC78">
        <v>0.69156385507085361</v>
      </c>
      <c r="AD78">
        <v>-0.67465748543327209</v>
      </c>
      <c r="AE78">
        <v>-0.52713176046381705</v>
      </c>
      <c r="AF78">
        <v>-4.8863739721127786E-2</v>
      </c>
      <c r="AG78">
        <v>0.5496826815942768</v>
      </c>
      <c r="AH78">
        <v>0.14311808627098799</v>
      </c>
      <c r="AI78">
        <v>0.52282985052443109</v>
      </c>
      <c r="AJ78">
        <v>1.2680538929998875</v>
      </c>
      <c r="AK78">
        <v>1.7897855286719278</v>
      </c>
      <c r="AL78">
        <v>-0.40703753256821074</v>
      </c>
      <c r="AM78">
        <v>1.5235218597808853</v>
      </c>
      <c r="AN78">
        <v>0.64989080783561803</v>
      </c>
      <c r="AO78">
        <v>0.85956799011910334</v>
      </c>
      <c r="AP78">
        <v>-0.38568714444409125</v>
      </c>
      <c r="AQ78">
        <v>0.48840547606232576</v>
      </c>
      <c r="AR78">
        <v>-0.44878788685309701</v>
      </c>
      <c r="AS78">
        <v>0.46551804189221002</v>
      </c>
      <c r="AT78">
        <v>-1.4010515769768972</v>
      </c>
      <c r="AU78">
        <v>1.0943267625407316</v>
      </c>
      <c r="AV78">
        <v>0.98754753707908094</v>
      </c>
      <c r="AW78">
        <v>-1.7785123418434523</v>
      </c>
      <c r="AX78">
        <v>-1.9935123418690637</v>
      </c>
      <c r="AY78">
        <v>-3.7607605918310583E-2</v>
      </c>
      <c r="AZ78">
        <v>0.64188043324975297</v>
      </c>
      <c r="BA78">
        <v>-0.97639713203534484</v>
      </c>
      <c r="BB78">
        <v>-1.2293526197026949</v>
      </c>
      <c r="BC78">
        <v>1.5138266462599859</v>
      </c>
      <c r="BD78">
        <v>-7.2699322117841803E-2</v>
      </c>
      <c r="BE78">
        <v>-0.28856902645202354</v>
      </c>
      <c r="BF78">
        <v>0.44278976929490454</v>
      </c>
      <c r="BG78">
        <v>-0.74190666055073962</v>
      </c>
      <c r="BH78">
        <v>2.10443431569729</v>
      </c>
      <c r="BI78">
        <v>0.18958417058456689</v>
      </c>
      <c r="BJ78">
        <v>0.46177092372090556</v>
      </c>
      <c r="BK78">
        <v>-6.6794427766581066E-2</v>
      </c>
      <c r="BL78">
        <v>-1.1524093679327052</v>
      </c>
      <c r="BM78">
        <v>-0.3979948814958334</v>
      </c>
      <c r="BN78">
        <v>0.1067269295162987</v>
      </c>
      <c r="BO78">
        <v>-1.00501438282663</v>
      </c>
      <c r="BP78">
        <v>-0.16107264855236281</v>
      </c>
      <c r="BQ78">
        <v>1.0686540008464362</v>
      </c>
      <c r="BR78">
        <v>-0.61420678321155719</v>
      </c>
      <c r="BS78">
        <v>-0.14559191185981035</v>
      </c>
      <c r="BT78">
        <v>-0.38313373806886375</v>
      </c>
      <c r="BU78">
        <v>0.3307059159851633</v>
      </c>
      <c r="BV78">
        <v>-0.73177034209948033</v>
      </c>
      <c r="BW78">
        <v>-1.2957139006175566</v>
      </c>
      <c r="BX78">
        <v>-0.34934714676637668</v>
      </c>
      <c r="BY78">
        <v>-0.62439994508167729</v>
      </c>
      <c r="BZ78">
        <v>-0.36729261410073377</v>
      </c>
      <c r="CA78">
        <v>-0.68081817516940646</v>
      </c>
      <c r="CB78">
        <v>-0.91886704467469826</v>
      </c>
      <c r="CC78">
        <v>1.9622348190750927E-2</v>
      </c>
      <c r="CD78">
        <v>2.738888724707067</v>
      </c>
      <c r="CE78">
        <v>0.20065499484189786</v>
      </c>
      <c r="CF78">
        <v>-0.30047203836147673</v>
      </c>
      <c r="CG78">
        <v>2.6279849407728761E-2</v>
      </c>
      <c r="CH78">
        <v>-0.58644900491344742</v>
      </c>
      <c r="CI78">
        <v>-0.96780922831385396</v>
      </c>
      <c r="CJ78">
        <v>0.3899754119629506</v>
      </c>
      <c r="CK78">
        <v>0.703367959431489</v>
      </c>
      <c r="CL78">
        <v>-0.85129613580647856</v>
      </c>
      <c r="CM78">
        <v>0.18779246602207422</v>
      </c>
      <c r="CN78">
        <v>-1.5451178114744835</v>
      </c>
      <c r="CO78">
        <v>5.6140834203688428E-2</v>
      </c>
      <c r="CP78">
        <v>-0.68545432441169396</v>
      </c>
      <c r="CQ78">
        <v>-0.27162286642123945</v>
      </c>
      <c r="CR78">
        <v>-4.021103450213559E-2</v>
      </c>
      <c r="CS78">
        <v>-0.6594632395717781</v>
      </c>
      <c r="CT78">
        <v>1.0982330422848463</v>
      </c>
      <c r="CU78">
        <v>1.071366568794474</v>
      </c>
      <c r="CV78">
        <v>0.37401150621008128</v>
      </c>
      <c r="CW78">
        <v>1.0447229215060361</v>
      </c>
      <c r="CX78">
        <v>-7.3466708272462711E-2</v>
      </c>
      <c r="CY78">
        <v>0.57567149269743823</v>
      </c>
      <c r="CZ78">
        <v>1.0329131328035146</v>
      </c>
      <c r="DA78">
        <v>-0.97099018603330478</v>
      </c>
      <c r="DB78">
        <v>-0.28235263016540557</v>
      </c>
      <c r="DC78">
        <v>2.895612851716578</v>
      </c>
      <c r="DD78">
        <v>1.2989085007575341</v>
      </c>
      <c r="DE78">
        <v>0.48530409912928008</v>
      </c>
      <c r="DF78">
        <v>-0.21151663531782106</v>
      </c>
      <c r="DG78">
        <v>0.9425775715499185</v>
      </c>
      <c r="DH78">
        <v>-0.55627879191888496</v>
      </c>
      <c r="DI78">
        <v>0.8218785296776332</v>
      </c>
      <c r="DJ78">
        <v>-0.40745248952589463</v>
      </c>
      <c r="DK78">
        <v>1.8644550436874852</v>
      </c>
      <c r="DL78">
        <v>-1.3094722817186266</v>
      </c>
      <c r="DM78">
        <v>-1.3426415534922853E-2</v>
      </c>
      <c r="DN78">
        <v>-0.91223682829877362</v>
      </c>
      <c r="DO78">
        <v>-0.73949195211753249</v>
      </c>
      <c r="DP78">
        <v>0.67005430537392385</v>
      </c>
      <c r="DQ78">
        <v>-1.859689291450195</v>
      </c>
      <c r="DR78">
        <v>-0.22193262338987552</v>
      </c>
      <c r="DS78">
        <v>-0.28354747882985976</v>
      </c>
      <c r="DT78">
        <v>-1.4209217624738812</v>
      </c>
      <c r="DU78">
        <v>-0.5315325779520208</v>
      </c>
      <c r="DV78">
        <v>3.1472882255911827</v>
      </c>
      <c r="DW78">
        <v>0.86712134361732751</v>
      </c>
      <c r="DX78">
        <v>0.63288212004408706</v>
      </c>
      <c r="DY78">
        <v>-0.15510863704548683</v>
      </c>
      <c r="DZ78">
        <v>-6.3650986703578383E-2</v>
      </c>
      <c r="EA78">
        <v>-0.29951252145110629</v>
      </c>
      <c r="EB78">
        <v>5.3536268751486205E-2</v>
      </c>
      <c r="EC78">
        <v>0.15441173673025332</v>
      </c>
      <c r="ED78">
        <v>1.1338829608575907</v>
      </c>
      <c r="EE78">
        <v>2.2692256607115269</v>
      </c>
      <c r="EF78">
        <v>0.28060185286449268</v>
      </c>
      <c r="EG78">
        <v>1.6847116057761014</v>
      </c>
      <c r="EH78">
        <v>0.7757785169815179</v>
      </c>
      <c r="EI78">
        <v>-1.4622173694078811</v>
      </c>
      <c r="EJ78">
        <v>-0.64244431996485218</v>
      </c>
      <c r="EK78">
        <v>0.57720853874343447</v>
      </c>
      <c r="EL78">
        <v>-0.47311914386227727</v>
      </c>
      <c r="EM78">
        <v>0.1322291609540116</v>
      </c>
      <c r="EN78">
        <v>2.216274879174307</v>
      </c>
      <c r="EO78">
        <v>-0.74938157013093587</v>
      </c>
      <c r="EP78">
        <v>-0.59209241953794844</v>
      </c>
      <c r="EQ78">
        <v>0.48874881031224504</v>
      </c>
      <c r="ER78">
        <v>0.7206176633189898</v>
      </c>
      <c r="ES78">
        <v>-0.49712866712070536</v>
      </c>
      <c r="ET78">
        <v>-0.65178141994692851</v>
      </c>
      <c r="EU78">
        <v>-1.6107151168398559</v>
      </c>
      <c r="EV78">
        <v>-0.59628973758663051</v>
      </c>
      <c r="EW78">
        <v>0.18164541870646644</v>
      </c>
      <c r="EX78">
        <v>-1.7235970517504029</v>
      </c>
      <c r="EY78">
        <v>-0.50502080739533994</v>
      </c>
      <c r="EZ78">
        <v>0.63475226852460764</v>
      </c>
      <c r="FA78">
        <v>0.69740508479299024</v>
      </c>
      <c r="FB78">
        <v>-2.3191569198388606</v>
      </c>
      <c r="FC78">
        <v>1.1321390047669411</v>
      </c>
      <c r="FD78">
        <v>-0.40778559196041897</v>
      </c>
      <c r="FE78">
        <v>0.13446765478875022</v>
      </c>
      <c r="FF78">
        <v>1.0764028957055416</v>
      </c>
      <c r="FG78">
        <v>-0.77929826147737913</v>
      </c>
      <c r="FH78">
        <v>0.98754753707908094</v>
      </c>
      <c r="FI78">
        <v>0.69506540967267938</v>
      </c>
      <c r="FJ78">
        <v>-0.17814727470977232</v>
      </c>
      <c r="FK78">
        <v>1.2084501577191986</v>
      </c>
      <c r="FL78">
        <v>-0.55538521337439306</v>
      </c>
      <c r="FM78">
        <v>-0.87573198470636271</v>
      </c>
      <c r="FN78">
        <v>1.2890131984022446</v>
      </c>
      <c r="FO78">
        <v>1.3282738109410275</v>
      </c>
      <c r="FP78">
        <v>7.8223365562735125E-2</v>
      </c>
      <c r="FQ78">
        <v>-0.53479425332625397</v>
      </c>
      <c r="FR78">
        <v>-1.0268013284076005</v>
      </c>
      <c r="FS78">
        <v>0.78334551290026866</v>
      </c>
      <c r="FT78">
        <v>-0.32690991247363854</v>
      </c>
      <c r="FU78">
        <v>0.8085476110863965</v>
      </c>
      <c r="FV78">
        <v>0.13153567124390975</v>
      </c>
      <c r="FW78">
        <v>0.45675506044062786</v>
      </c>
      <c r="FX78">
        <v>-1.5911518858047202</v>
      </c>
      <c r="FY78">
        <v>-0.51259576139273122</v>
      </c>
      <c r="FZ78">
        <v>2.0752304408233613</v>
      </c>
      <c r="GA78">
        <v>1.9311210053274408</v>
      </c>
      <c r="GB78">
        <v>-1.9165145204169676</v>
      </c>
      <c r="GC78">
        <v>-0.23929487724672072</v>
      </c>
      <c r="GD78">
        <v>-0.39600877244083676</v>
      </c>
      <c r="GE78">
        <v>1.1353404261171818</v>
      </c>
      <c r="GF78">
        <v>6.5950871430686675E-2</v>
      </c>
      <c r="GG78">
        <v>1.368721314065624</v>
      </c>
      <c r="GH78">
        <v>-0.29128159440006129</v>
      </c>
      <c r="GI78">
        <v>-1.0486905921425205</v>
      </c>
      <c r="GJ78">
        <v>-1.753055585140828</v>
      </c>
      <c r="GK78">
        <v>1.3652152119902894</v>
      </c>
      <c r="GL78">
        <v>-1.8344235286349431</v>
      </c>
      <c r="GM78">
        <v>0.70209580371738411</v>
      </c>
      <c r="GN78">
        <v>-1.0215035217697732</v>
      </c>
      <c r="GO78">
        <v>-0.34707113627518993</v>
      </c>
      <c r="GP78">
        <v>-1.1145993994432501</v>
      </c>
      <c r="GQ78">
        <v>-0.12451664588297717</v>
      </c>
      <c r="GR78">
        <v>0.92085201686131768</v>
      </c>
      <c r="GS78">
        <v>0.6082132131268736</v>
      </c>
      <c r="GT78">
        <v>0.74948275141650811</v>
      </c>
      <c r="GU78">
        <v>-2.9274087864905596</v>
      </c>
      <c r="GV78">
        <v>0.23504640012106393</v>
      </c>
      <c r="GW78">
        <v>3.0871660783304833E-2</v>
      </c>
      <c r="GX78">
        <v>-1.7484489944763482</v>
      </c>
      <c r="GY78">
        <v>-0.57089437177637592</v>
      </c>
      <c r="GZ78">
        <v>0.93769813247490674</v>
      </c>
      <c r="HA78">
        <v>-1.137818799179513</v>
      </c>
      <c r="HB78">
        <v>-0.12667555893131066</v>
      </c>
      <c r="HC78">
        <v>0.77743379733874463</v>
      </c>
      <c r="HD78">
        <v>-0.20987499738112092</v>
      </c>
      <c r="HE78">
        <v>2.1318192011676729</v>
      </c>
      <c r="HF78">
        <v>1.0631174518493935</v>
      </c>
      <c r="HG78">
        <v>0.61319042288232595</v>
      </c>
      <c r="HH78">
        <v>-1.3951557775726542</v>
      </c>
      <c r="HI78">
        <v>-0.79756546256248839</v>
      </c>
      <c r="HJ78">
        <v>-1.2135456017858814</v>
      </c>
      <c r="HK78">
        <v>8.0831341620068997E-2</v>
      </c>
      <c r="HL78">
        <v>0.56146518545574509</v>
      </c>
      <c r="HM78">
        <v>1.5413434084621258</v>
      </c>
      <c r="HN78">
        <v>-0.63812422013143077</v>
      </c>
      <c r="HO78">
        <v>0.261080685959314</v>
      </c>
      <c r="HP78">
        <v>1.0477629075467121</v>
      </c>
      <c r="HQ78">
        <v>-2.6279849407728761E-2</v>
      </c>
      <c r="HR78">
        <v>0.11141992217744701</v>
      </c>
      <c r="HS78">
        <v>-0.51120082389388699</v>
      </c>
      <c r="HT78">
        <v>0.86023419498815201</v>
      </c>
      <c r="HU78">
        <v>-8.0294739746022969E-2</v>
      </c>
      <c r="HV78">
        <v>-3.1066883821040392</v>
      </c>
      <c r="HW78">
        <v>-1.1519637155288365</v>
      </c>
      <c r="HX78">
        <v>-0.19207618606742471</v>
      </c>
      <c r="HY78">
        <v>-1.4283114069257863</v>
      </c>
      <c r="HZ78">
        <v>1.6620651877019554</v>
      </c>
      <c r="IA78">
        <v>0.68962094701419119</v>
      </c>
      <c r="IB78">
        <v>-1.2598911780514754</v>
      </c>
      <c r="IC78">
        <v>0.28745262170559727</v>
      </c>
      <c r="ID78">
        <v>-1.1058136806241237</v>
      </c>
      <c r="IE78">
        <v>-0.75222033046884462</v>
      </c>
      <c r="IF78">
        <v>-2.3004213289823383</v>
      </c>
      <c r="IG78">
        <v>9.0199137048330158E-2</v>
      </c>
      <c r="IH78">
        <v>0.77722688729409128</v>
      </c>
      <c r="II78">
        <v>0.6968184607103467</v>
      </c>
      <c r="IJ78">
        <v>-1.4297961570264306</v>
      </c>
      <c r="IK78">
        <v>-2.369270077906549</v>
      </c>
      <c r="IL78">
        <v>-0.20674747247539926</v>
      </c>
      <c r="IM78">
        <v>-7.0398300522356294E-2</v>
      </c>
      <c r="IN78">
        <v>0.82252313404751476</v>
      </c>
      <c r="IO78">
        <v>-0.43832187657244503</v>
      </c>
      <c r="IP78">
        <v>0.41836528907879256</v>
      </c>
      <c r="IQ78">
        <v>0.36508481571217999</v>
      </c>
      <c r="IR78">
        <v>-0.39708424992568325</v>
      </c>
      <c r="IS78">
        <v>-1.0176427167607471</v>
      </c>
      <c r="IT78">
        <v>0.86812406152603216</v>
      </c>
      <c r="IU78">
        <v>0.28681370167760178</v>
      </c>
      <c r="IV78">
        <v>-1.3847056834492832</v>
      </c>
      <c r="IW78">
        <v>1.3205499271862209</v>
      </c>
      <c r="IX78">
        <v>-7.3849832915584557E-2</v>
      </c>
      <c r="IY78">
        <v>-1.5378373063867912</v>
      </c>
      <c r="IZ78">
        <v>1.3569115253631026</v>
      </c>
      <c r="JA78">
        <v>-0.50406470109010115</v>
      </c>
      <c r="JB78">
        <v>-1.3681346899829805</v>
      </c>
      <c r="JC78">
        <v>0.70650685302098282</v>
      </c>
      <c r="JD78">
        <v>0.24023961486818735</v>
      </c>
      <c r="JE78">
        <v>-0.25246208679163828</v>
      </c>
      <c r="JF78">
        <v>5.7826810007099994E-2</v>
      </c>
      <c r="JG78">
        <v>-6.2731260186410509E-2</v>
      </c>
      <c r="JH78">
        <v>9.6008534455904737E-3</v>
      </c>
      <c r="JI78">
        <v>-2.8227805159986019</v>
      </c>
      <c r="JJ78">
        <v>0.30231376513256691</v>
      </c>
      <c r="JK78">
        <v>-0.89098648459184915</v>
      </c>
      <c r="JL78">
        <v>1.1277938938292209</v>
      </c>
      <c r="JM78">
        <v>1.8803530110744759</v>
      </c>
      <c r="JN78">
        <v>1.2370446711429395</v>
      </c>
      <c r="JO78">
        <v>-0.63709421738167293</v>
      </c>
      <c r="JP78">
        <v>-1.7017146092257462</v>
      </c>
      <c r="JQ78">
        <v>-0.84822431745124049</v>
      </c>
      <c r="JR78">
        <v>-0.72717966759228148</v>
      </c>
      <c r="JS78">
        <v>0.68284407461760566</v>
      </c>
      <c r="JT78">
        <v>0.86322643255698495</v>
      </c>
      <c r="JU78">
        <v>0.68361714511411265</v>
      </c>
      <c r="JV78">
        <v>1.0235680747427978</v>
      </c>
      <c r="JW78">
        <v>-9.1197307483525947E-2</v>
      </c>
      <c r="JX78">
        <v>-0.65765789258875884</v>
      </c>
      <c r="JY78">
        <v>-1.7023648979375139</v>
      </c>
      <c r="JZ78">
        <v>-0.76651076597045176</v>
      </c>
      <c r="KA78">
        <v>1.7215734260389581</v>
      </c>
      <c r="KB78">
        <v>-0.48040419642347842</v>
      </c>
      <c r="KC78">
        <v>-0.13145836419425905</v>
      </c>
      <c r="KD78">
        <v>-0.19776848603214603</v>
      </c>
      <c r="KE78">
        <v>-1.0647340786817949</v>
      </c>
      <c r="KF78">
        <v>-0.31482841222896241</v>
      </c>
      <c r="KG78">
        <v>-0.59054286793980282</v>
      </c>
      <c r="KH78">
        <v>-7.8223365562735125E-2</v>
      </c>
      <c r="KI78">
        <v>0.28888734959764406</v>
      </c>
      <c r="KJ78">
        <v>-1.2048053577018436</v>
      </c>
      <c r="KK78">
        <v>5.307583705871366E-2</v>
      </c>
      <c r="KL78">
        <v>-1.255839379155077</v>
      </c>
      <c r="KM78">
        <v>-0.31474883144255728</v>
      </c>
      <c r="KN78">
        <v>-2.2065614757593721</v>
      </c>
      <c r="KO78">
        <v>-0.70650685302098282</v>
      </c>
      <c r="KP78">
        <v>0.54861402531969361</v>
      </c>
      <c r="KQ78">
        <v>-1.0398480299045332</v>
      </c>
      <c r="KR78">
        <v>0.33013975553330965</v>
      </c>
      <c r="KS78">
        <v>-1.7480988390161656</v>
      </c>
      <c r="KT78">
        <v>0.40230474951385986</v>
      </c>
      <c r="KU78">
        <v>1.0901590030698571</v>
      </c>
      <c r="KV78">
        <v>-1.2154646356066223</v>
      </c>
      <c r="KW78">
        <v>6.2807430367683992E-2</v>
      </c>
      <c r="KX78">
        <v>1.2837631402362604</v>
      </c>
      <c r="KY78">
        <v>8.1522557593416423E-2</v>
      </c>
      <c r="KZ78">
        <v>-1.8024547898676246</v>
      </c>
      <c r="LA78">
        <v>-1.1303973224130459</v>
      </c>
      <c r="LB78">
        <v>-1.6455487639177591</v>
      </c>
      <c r="LC78">
        <v>-0.98208147392142564</v>
      </c>
      <c r="LD78">
        <v>-1.6126750779221766</v>
      </c>
      <c r="LE78">
        <v>-0.68700273914146237</v>
      </c>
      <c r="LF78">
        <v>0.62980006987345405</v>
      </c>
      <c r="LG78">
        <v>0.92812342700199224</v>
      </c>
      <c r="LH78">
        <v>-0.21402115635282826</v>
      </c>
      <c r="LI78">
        <v>-1.6312060324708</v>
      </c>
      <c r="LJ78">
        <v>9.6268877314287238E-2</v>
      </c>
      <c r="LK78">
        <v>0.17076786207326222</v>
      </c>
      <c r="LL78">
        <v>1.168154994957149</v>
      </c>
      <c r="LM78">
        <v>1.4825718608335592</v>
      </c>
      <c r="LN78">
        <v>-0.63082779888645746</v>
      </c>
      <c r="LO78">
        <v>-0.3884906618623063</v>
      </c>
      <c r="LP78">
        <v>-1.7246111383428797</v>
      </c>
      <c r="LQ78">
        <v>1.3845055946148932</v>
      </c>
      <c r="LR78">
        <v>1.0155918062082492</v>
      </c>
      <c r="LS78">
        <v>0.20088918972760439</v>
      </c>
      <c r="LT78">
        <v>0.34682784644246567</v>
      </c>
      <c r="LU78">
        <v>-1.7300499166594818</v>
      </c>
      <c r="LV78">
        <v>0.38403982216550503</v>
      </c>
      <c r="LW78">
        <v>1.0136318451259285E-2</v>
      </c>
      <c r="LX78">
        <v>0.82048700278392062</v>
      </c>
      <c r="LY78">
        <v>-2.2074345906730741</v>
      </c>
      <c r="LZ78">
        <v>-4.7867843022686429E-2</v>
      </c>
      <c r="MA78">
        <v>-1.8903028831118718</v>
      </c>
      <c r="MB78">
        <v>1.0452504284330644</v>
      </c>
      <c r="MC78">
        <v>-1.1765200724767055</v>
      </c>
      <c r="MD78">
        <v>-1.6672629499225877</v>
      </c>
      <c r="ME78">
        <v>-0.92354412117856555</v>
      </c>
      <c r="MF78">
        <v>0.48272340791299939</v>
      </c>
      <c r="MG78">
        <v>0.72349621405010112</v>
      </c>
      <c r="MH78">
        <v>-0.8952042662713211</v>
      </c>
      <c r="MI78">
        <v>0.8930373951443471</v>
      </c>
      <c r="MJ78">
        <v>-1.1138854461023584</v>
      </c>
      <c r="MK78">
        <v>0.1350076672679279</v>
      </c>
      <c r="ML78">
        <v>0.28163640308775939</v>
      </c>
      <c r="MM78">
        <v>0.85470901467488147</v>
      </c>
      <c r="MN78">
        <v>7.3159753810614347E-2</v>
      </c>
      <c r="MO78">
        <v>-0.48797346607898362</v>
      </c>
      <c r="MP78">
        <v>-1.7939782992471009E-2</v>
      </c>
      <c r="MQ78">
        <v>-0.64347887018811889</v>
      </c>
      <c r="MR78">
        <v>1.1863585314131342</v>
      </c>
      <c r="MS78">
        <v>1.9743492885027081</v>
      </c>
      <c r="MT78">
        <v>0.29543343771365471</v>
      </c>
      <c r="MU78">
        <v>-1.8106675270246342</v>
      </c>
      <c r="MV78">
        <v>0.58726755014504306</v>
      </c>
      <c r="MW78">
        <v>0.58726755014504306</v>
      </c>
      <c r="MX78">
        <v>-0.1907528712763451</v>
      </c>
      <c r="MY78">
        <v>-1.2214104572194628</v>
      </c>
      <c r="MZ78">
        <v>-1.0230519364995416</v>
      </c>
      <c r="NA78">
        <v>-0.58182195061817765</v>
      </c>
      <c r="NB78">
        <v>0.58236651057086419</v>
      </c>
      <c r="NC78">
        <v>-1.6731246432755142</v>
      </c>
      <c r="ND78">
        <v>-1.0293979357811622</v>
      </c>
      <c r="NE78">
        <v>0.89007698989007622</v>
      </c>
      <c r="NF78">
        <v>-0.51390543376328424</v>
      </c>
      <c r="NG78">
        <v>-1.0721805665525608</v>
      </c>
      <c r="NH78">
        <v>0.30015144147910178</v>
      </c>
      <c r="NI78">
        <v>-0.61744231061311439</v>
      </c>
      <c r="NJ78">
        <v>-0.42329702409915626</v>
      </c>
      <c r="NK78">
        <v>-9.66531388257863E-2</v>
      </c>
      <c r="NL78">
        <v>-0.71467866291641258</v>
      </c>
      <c r="NM78">
        <v>0.31466811378777493</v>
      </c>
      <c r="NN78">
        <v>0.52098926062171813</v>
      </c>
      <c r="NO78">
        <v>-0.26250518203596584</v>
      </c>
      <c r="NP78">
        <v>0.43201453081564978</v>
      </c>
      <c r="NQ78">
        <v>1.3903127182857133</v>
      </c>
      <c r="NR78">
        <v>-1.0764028957055416</v>
      </c>
      <c r="NS78">
        <v>1.2682221495197155</v>
      </c>
      <c r="NT78">
        <v>-1.3714588931179605</v>
      </c>
      <c r="NU78">
        <v>-4.2584815673762932E-2</v>
      </c>
      <c r="NV78">
        <v>-2.8728663892252371E-2</v>
      </c>
      <c r="NW78">
        <v>-1.6323610907420516</v>
      </c>
      <c r="NX78">
        <v>0.33644710129010491</v>
      </c>
      <c r="NY78">
        <v>-0.59282228903612122</v>
      </c>
      <c r="NZ78">
        <v>0.5275717285257997</v>
      </c>
      <c r="OA78">
        <v>-1.043533757183468</v>
      </c>
      <c r="OB78">
        <v>0.75516709330258891</v>
      </c>
      <c r="OC78">
        <v>0.59875901570194401</v>
      </c>
      <c r="OD78">
        <v>-1.6104331734823063</v>
      </c>
      <c r="OE78">
        <v>1.3014005162403919</v>
      </c>
      <c r="OF78">
        <v>-1.1220322448934894</v>
      </c>
      <c r="OG78">
        <v>2.1476807887665927</v>
      </c>
      <c r="OH78">
        <v>-0.74513309300527908</v>
      </c>
      <c r="OI78">
        <v>2.073256837320514</v>
      </c>
      <c r="OJ78">
        <v>0.74160425356240012</v>
      </c>
      <c r="OK78">
        <v>-2.0872357708867639</v>
      </c>
      <c r="OL78">
        <v>0.23646180125069804</v>
      </c>
      <c r="OM78">
        <v>-4.021103450213559E-2</v>
      </c>
      <c r="ON78">
        <v>0.11272959454800002</v>
      </c>
      <c r="OO78">
        <v>-0.21715322873205878</v>
      </c>
      <c r="OP78">
        <v>-0.10818894224939868</v>
      </c>
      <c r="OQ78">
        <v>0.15704472389188595</v>
      </c>
      <c r="OR78">
        <v>-0.11080487638537306</v>
      </c>
      <c r="OS78">
        <v>-0.46194145397748798</v>
      </c>
      <c r="OT78">
        <v>0.16898297872103285</v>
      </c>
      <c r="OU78">
        <v>0.82843826021417044</v>
      </c>
      <c r="OV78">
        <v>0.28506065063993447</v>
      </c>
      <c r="OW78">
        <v>-0.1384830738970777</v>
      </c>
      <c r="OX78">
        <v>0.38535745261469856</v>
      </c>
      <c r="OY78">
        <v>2.7046098693972453E-2</v>
      </c>
      <c r="OZ78">
        <v>0.81492999015608802</v>
      </c>
      <c r="PA78">
        <v>-7.6457808972918428E-2</v>
      </c>
      <c r="PB78">
        <v>-0.64329015003750101</v>
      </c>
      <c r="PC78">
        <v>0.46602963266195729</v>
      </c>
      <c r="PD78">
        <v>-1.0251187632093206</v>
      </c>
      <c r="PE78">
        <v>1.0545409168116748</v>
      </c>
      <c r="PF78">
        <v>0.60123284129076637</v>
      </c>
      <c r="PG78">
        <v>0.17814727470977232</v>
      </c>
      <c r="PH78">
        <v>-1.2416603567544371</v>
      </c>
      <c r="PI78">
        <v>-0.31901208785711788</v>
      </c>
      <c r="PJ78">
        <v>-6.165919330669567E-2</v>
      </c>
      <c r="PK78">
        <v>0.82779251897591166</v>
      </c>
      <c r="PL78">
        <v>1.3716544344788417</v>
      </c>
      <c r="PM78">
        <v>-0.418199306295719</v>
      </c>
      <c r="PN78">
        <v>3.6307028494775295E-2</v>
      </c>
      <c r="PO78">
        <v>1.3656040209752973</v>
      </c>
      <c r="PP78">
        <v>-2.9947841539978981</v>
      </c>
      <c r="PQ78">
        <v>1.1020165402442217</v>
      </c>
      <c r="PR78">
        <v>-0.38379312172764912</v>
      </c>
      <c r="PS78">
        <v>-0.68584085965994745</v>
      </c>
      <c r="PT78">
        <v>0.12328314369369764</v>
      </c>
      <c r="PU78">
        <v>-1.0140547601622529</v>
      </c>
      <c r="PV78">
        <v>-1.1110455488960724</v>
      </c>
      <c r="PW78">
        <v>-1.5085561244632117</v>
      </c>
      <c r="PX78">
        <v>-0.29000375434407033</v>
      </c>
      <c r="PY78">
        <v>-1.0996313903888222</v>
      </c>
      <c r="PZ78">
        <v>-0.52941913963877596</v>
      </c>
      <c r="QA78">
        <v>0.86211684902082197</v>
      </c>
      <c r="QB78">
        <v>0.53709072744823061</v>
      </c>
      <c r="QC78">
        <v>-0.25823283067438751</v>
      </c>
      <c r="QD78">
        <v>-1.510898073320277E-2</v>
      </c>
      <c r="QE78">
        <v>-0.11319116310914978</v>
      </c>
      <c r="QF78">
        <v>0.36263145375414751</v>
      </c>
      <c r="QG78">
        <v>0.97861857284442522</v>
      </c>
      <c r="QH78">
        <v>-1.4527040548273362</v>
      </c>
      <c r="QI78">
        <v>0.79945948527893052</v>
      </c>
      <c r="QJ78">
        <v>-0.66842744672612753</v>
      </c>
      <c r="QK78">
        <v>1.2024383977404796</v>
      </c>
      <c r="QL78">
        <v>1.4748138710274361</v>
      </c>
      <c r="QM78">
        <v>0.2284457423229469</v>
      </c>
      <c r="QN78">
        <v>1.3053363545623142</v>
      </c>
      <c r="QO78">
        <v>0.74857098297798075</v>
      </c>
      <c r="QP78">
        <v>1.7909223970491439</v>
      </c>
      <c r="QQ78">
        <v>8.6205318439169787E-2</v>
      </c>
      <c r="QR78">
        <v>0.33790456654969603</v>
      </c>
      <c r="QS78">
        <v>0.47560206439811736</v>
      </c>
      <c r="QT78">
        <v>1.6476269593113102</v>
      </c>
      <c r="QU78">
        <v>1.0857343113457318</v>
      </c>
      <c r="QV78">
        <v>-6.4035248215077445E-2</v>
      </c>
      <c r="QW78">
        <v>-0.69321572482294869</v>
      </c>
      <c r="QX78">
        <v>-1.2453074305085465</v>
      </c>
      <c r="QY78">
        <v>6.5567746787564829E-2</v>
      </c>
      <c r="QZ78">
        <v>-0.44540684029925615</v>
      </c>
      <c r="RA78">
        <v>-0.68313397605379578</v>
      </c>
      <c r="RB78">
        <v>-1.1785095921368338</v>
      </c>
      <c r="RC78">
        <v>1.7856245904113166</v>
      </c>
      <c r="RD78">
        <v>-0.37475047065527178</v>
      </c>
      <c r="RE78">
        <v>2.6107954909093678</v>
      </c>
      <c r="RF78">
        <v>1.4881061360938475</v>
      </c>
      <c r="RG78">
        <v>-1.159271505457582</v>
      </c>
      <c r="RH78">
        <v>-9.6575831776135601E-2</v>
      </c>
      <c r="RI78">
        <v>-0.85415877038030885</v>
      </c>
      <c r="RJ78">
        <v>-1.5570867617498152</v>
      </c>
      <c r="RK78">
        <v>1.6263038560282439</v>
      </c>
      <c r="RL78">
        <v>1.3058752301731147</v>
      </c>
      <c r="RM78">
        <v>0.85140754890744574</v>
      </c>
      <c r="RN78">
        <v>0.5980268724670168</v>
      </c>
      <c r="RO78">
        <v>1.4549050320056267</v>
      </c>
      <c r="RP78">
        <v>4.449816515261773E-2</v>
      </c>
      <c r="RQ78">
        <v>0.53461917559616268</v>
      </c>
      <c r="RR78">
        <v>0.20698166736110579</v>
      </c>
      <c r="RS78">
        <v>1.2930604498251341</v>
      </c>
      <c r="RT78">
        <v>0.33887658901221585</v>
      </c>
      <c r="RU78">
        <v>0.46364448280655779</v>
      </c>
      <c r="RV78">
        <v>-0.46134573494782671</v>
      </c>
      <c r="RW78">
        <v>0.73818455348373391</v>
      </c>
      <c r="RX78">
        <v>-0.87248054114752449</v>
      </c>
      <c r="RY78">
        <v>4.0363374864682555E-2</v>
      </c>
      <c r="RZ78">
        <v>1.5388377505587414</v>
      </c>
      <c r="SA78">
        <v>-0.69428551796590909</v>
      </c>
      <c r="SB78">
        <v>-1.2678810890065506</v>
      </c>
      <c r="SC78">
        <v>0.53744543038192205</v>
      </c>
      <c r="SD78">
        <v>1.4325632946565747</v>
      </c>
      <c r="SE78">
        <v>-0.45014303395873867</v>
      </c>
      <c r="SF78">
        <v>-0.35716311685973778</v>
      </c>
      <c r="SG78">
        <v>0.25712552087497897</v>
      </c>
    </row>
    <row r="80" spans="1:501">
      <c r="A80" t="s">
        <v>542</v>
      </c>
    </row>
    <row r="81" spans="1:504">
      <c r="A81">
        <v>2014</v>
      </c>
    </row>
    <row r="82" spans="1:504">
      <c r="A82" t="s">
        <v>535</v>
      </c>
      <c r="B82">
        <f t="array" ref="B82:B84">+MMULT($AD$11:$AF$13,B74:B76)</f>
        <v>-2.3039284718458046</v>
      </c>
      <c r="C82">
        <f t="array" ref="C82:C84">+MMULT($AD$11:$AF$13,C74:C76)</f>
        <v>-1.482050530068872</v>
      </c>
      <c r="D82">
        <f t="array" ref="D82:D84">+MMULT($AD$11:$AF$13,D74:D76)</f>
        <v>-0.61186120600109573</v>
      </c>
      <c r="E82">
        <f t="array" ref="E82:E84">+MMULT($AD$11:$AF$13,E74:E76)</f>
        <v>1.5983908387698984</v>
      </c>
      <c r="F82">
        <f t="array" ref="F82:F84">+MMULT($AD$11:$AF$13,F74:F76)</f>
        <v>0.1960942767788818</v>
      </c>
      <c r="G82">
        <f t="array" ref="G82:G84">+MMULT($AD$11:$AF$13,G74:G76)</f>
        <v>0.52751393393503487</v>
      </c>
      <c r="H82">
        <f t="array" ref="H82:H84">+MMULT($AD$11:$AF$13,H74:H76)</f>
        <v>0.53515664789965456</v>
      </c>
      <c r="I82">
        <f t="array" ref="I82:I84">+MMULT($AD$11:$AF$13,I74:I76)</f>
        <v>0.12738660719164038</v>
      </c>
      <c r="J82">
        <f t="array" ref="J82:J84">+MMULT($AD$11:$AF$13,J74:J76)</f>
        <v>-1.1107878808584259</v>
      </c>
      <c r="K82">
        <f t="array" ref="K82:K84">+MMULT($AD$11:$AF$13,K74:K76)</f>
        <v>0.6823770298677716</v>
      </c>
      <c r="L82">
        <f t="array" ref="L82:L84">+MMULT($AD$11:$AF$13,L74:L76)</f>
        <v>-0.46484367942515298</v>
      </c>
      <c r="M82">
        <f t="array" ref="M82:M84">+MMULT($AD$11:$AF$13,M74:M76)</f>
        <v>-1.0326830722931657</v>
      </c>
      <c r="N82">
        <f t="array" ref="N82:N84">+MMULT($AD$11:$AF$13,N74:N76)</f>
        <v>-0.19112486792842892</v>
      </c>
      <c r="O82">
        <f t="array" ref="O82:O84">+MMULT($AD$11:$AF$13,O74:O76)</f>
        <v>-0.87227818634935461</v>
      </c>
      <c r="P82">
        <f t="array" ref="P82:P84">+MMULT($AD$11:$AF$13,P74:P76)</f>
        <v>0.67048860737072602</v>
      </c>
      <c r="Q82">
        <f t="array" ref="Q82:Q84">+MMULT($AD$11:$AF$13,Q74:Q76)</f>
        <v>0.1848835009432617</v>
      </c>
      <c r="R82">
        <f t="array" ref="R82:R84">+MMULT($AD$11:$AF$13,R74:R76)</f>
        <v>8.5368128120732439E-2</v>
      </c>
      <c r="S82">
        <f t="array" ref="S82:S84">+MMULT($AD$11:$AF$13,S74:S76)</f>
        <v>-0.92057531393696457</v>
      </c>
      <c r="T82">
        <f t="array" ref="T82:T84">+MMULT($AD$11:$AF$13,T74:T76)</f>
        <v>-0.78435956286539332</v>
      </c>
      <c r="U82">
        <f t="array" ref="U82:U84">+MMULT($AD$11:$AF$13,U74:U76)</f>
        <v>1.1526440756155945</v>
      </c>
      <c r="V82">
        <f t="array" ref="V82:V84">+MMULT($AD$11:$AF$13,V74:V76)</f>
        <v>-0.44603733979714821</v>
      </c>
      <c r="W82">
        <f t="array" ref="W82:W84">+MMULT($AD$11:$AF$13,W74:W76)</f>
        <v>0.19880595994021677</v>
      </c>
      <c r="X82">
        <f t="array" ref="X82:X84">+MMULT($AD$11:$AF$13,X74:X76)</f>
        <v>1.5702410894299101</v>
      </c>
      <c r="Y82">
        <f t="array" ref="Y82:Y84">+MMULT($AD$11:$AF$13,Y74:Y76)</f>
        <v>0.950573788634822</v>
      </c>
      <c r="Z82">
        <f t="array" ref="Z82:Z84">+MMULT($AD$11:$AF$13,Z74:Z76)</f>
        <v>7.4780173164868999E-2</v>
      </c>
      <c r="AA82">
        <f t="array" ref="AA82:AA84">+MMULT($AD$11:$AF$13,AA74:AA76)</f>
        <v>0.30078739642220509</v>
      </c>
      <c r="AB82">
        <f t="array" ref="AB82:AB84">+MMULT($AD$11:$AF$13,AB74:AB76)</f>
        <v>0.36866171412808196</v>
      </c>
      <c r="AC82">
        <f t="array" ref="AC82:AC84">+MMULT($AD$11:$AF$13,AC74:AC76)</f>
        <v>0.7419781371198384</v>
      </c>
      <c r="AD82">
        <f t="array" ref="AD82:AD84">+MMULT($AD$11:$AF$13,AD74:AD76)</f>
        <v>0.76197529272568776</v>
      </c>
      <c r="AE82">
        <f t="array" ref="AE82:AE84">+MMULT($AD$11:$AF$13,AE74:AE76)</f>
        <v>-0.19632015899935695</v>
      </c>
      <c r="AF82">
        <f t="array" ref="AF82:AF84">+MMULT($AD$11:$AF$13,AF74:AF76)</f>
        <v>1.0739383764832451</v>
      </c>
      <c r="AG82">
        <f t="array" ref="AG82:AG84">+MMULT($AD$11:$AF$13,AG74:AG76)</f>
        <v>0.27709498313188391</v>
      </c>
      <c r="AH82">
        <f t="array" ref="AH82:AH84">+MMULT($AD$11:$AF$13,AH74:AH76)</f>
        <v>-0.7477447128357545</v>
      </c>
      <c r="AI82">
        <f t="array" ref="AI82:AI84">+MMULT($AD$11:$AF$13,AI74:AI76)</f>
        <v>0.39226859919899998</v>
      </c>
      <c r="AJ82">
        <f t="array" ref="AJ82:AJ84">+MMULT($AD$11:$AF$13,AJ74:AJ76)</f>
        <v>0.72767628371373583</v>
      </c>
      <c r="AK82">
        <f t="array" ref="AK82:AK84">+MMULT($AD$11:$AF$13,AK74:AK76)</f>
        <v>-0.30939723717546108</v>
      </c>
      <c r="AL82">
        <f t="array" ref="AL82:AL84">+MMULT($AD$11:$AF$13,AL74:AL76)</f>
        <v>-1.5399290112609076</v>
      </c>
      <c r="AM82">
        <f t="array" ref="AM82:AM84">+MMULT($AD$11:$AF$13,AM74:AM76)</f>
        <v>1.4220272642979561</v>
      </c>
      <c r="AN82">
        <f t="array" ref="AN82:AN84">+MMULT($AD$11:$AF$13,AN74:AN76)</f>
        <v>0.37931984608448138</v>
      </c>
      <c r="AO82">
        <f t="array" ref="AO82:AO84">+MMULT($AD$11:$AF$13,AO74:AO76)</f>
        <v>-0.58733544082940992</v>
      </c>
      <c r="AP82">
        <f t="array" ref="AP82:AP84">+MMULT($AD$11:$AF$13,AP74:AP76)</f>
        <v>1.2512603056187568</v>
      </c>
      <c r="AQ82">
        <f t="array" ref="AQ82:AQ84">+MMULT($AD$11:$AF$13,AQ74:AQ76)</f>
        <v>1.5943293448638796</v>
      </c>
      <c r="AR82">
        <f t="array" ref="AR82:AR84">+MMULT($AD$11:$AF$13,AR74:AR76)</f>
        <v>-0.85072726809101373</v>
      </c>
      <c r="AS82">
        <f t="array" ref="AS82:AS84">+MMULT($AD$11:$AF$13,AS74:AS76)</f>
        <v>0.2859493468713824</v>
      </c>
      <c r="AT82">
        <f t="array" ref="AT82:AT84">+MMULT($AD$11:$AF$13,AT74:AT76)</f>
        <v>-1.522244407125845</v>
      </c>
      <c r="AU82">
        <f t="array" ref="AU82:AU84">+MMULT($AD$11:$AF$13,AU74:AU76)</f>
        <v>-0.49642223315070305</v>
      </c>
      <c r="AV82">
        <f t="array" ref="AV82:AV84">+MMULT($AD$11:$AF$13,AV74:AV76)</f>
        <v>-1.2356766254372393</v>
      </c>
      <c r="AW82">
        <f t="array" ref="AW82:AW84">+MMULT($AD$11:$AF$13,AW74:AW76)</f>
        <v>0.11132703922523857</v>
      </c>
      <c r="AX82">
        <f t="array" ref="AX82:AX84">+MMULT($AD$11:$AF$13,AX74:AX76)</f>
        <v>0.20453744715586489</v>
      </c>
      <c r="AY82">
        <f t="array" ref="AY82:AY84">+MMULT($AD$11:$AF$13,AY74:AY76)</f>
        <v>1.0461329330521363</v>
      </c>
      <c r="AZ82">
        <f t="array" ref="AZ82:AZ84">+MMULT($AD$11:$AF$13,AZ74:AZ76)</f>
        <v>-1.1291786410613818</v>
      </c>
      <c r="BA82">
        <f t="array" ref="BA82:BA84">+MMULT($AD$11:$AF$13,BA74:BA76)</f>
        <v>1.4739363143819013</v>
      </c>
      <c r="BB82">
        <f t="array" ref="BB82:BB84">+MMULT($AD$11:$AF$13,BB74:BB76)</f>
        <v>-8.4478853942065779E-2</v>
      </c>
      <c r="BC82">
        <f t="array" ref="BC82:BC84">+MMULT($AD$11:$AF$13,BC74:BC76)</f>
        <v>0.12232728405925079</v>
      </c>
      <c r="BD82">
        <f t="array" ref="BD82:BD84">+MMULT($AD$11:$AF$13,BD74:BD76)</f>
        <v>1.1406788970242128</v>
      </c>
      <c r="BE82">
        <f t="array" ref="BE82:BE84">+MMULT($AD$11:$AF$13,BE74:BE76)</f>
        <v>-0.17302358785268393</v>
      </c>
      <c r="BF82">
        <f t="array" ref="BF82:BF84">+MMULT($AD$11:$AF$13,BF74:BF76)</f>
        <v>0.22768927823893248</v>
      </c>
      <c r="BG82">
        <f t="array" ref="BG82:BG84">+MMULT($AD$11:$AF$13,BG74:BG76)</f>
        <v>0.26642478950351739</v>
      </c>
      <c r="BH82">
        <f t="array" ref="BH82:BH84">+MMULT($AD$11:$AF$13,BH74:BH76)</f>
        <v>0.53722248335293199</v>
      </c>
      <c r="BI82">
        <f t="array" ref="BI82:BI84">+MMULT($AD$11:$AF$13,BI74:BI76)</f>
        <v>1.6388084050160798</v>
      </c>
      <c r="BJ82">
        <f t="array" ref="BJ82:BJ84">+MMULT($AD$11:$AF$13,BJ74:BJ76)</f>
        <v>1.1928182153911666</v>
      </c>
      <c r="BK82">
        <f t="array" ref="BK82:BK84">+MMULT($AD$11:$AF$13,BK74:BK76)</f>
        <v>2.2314531745422888</v>
      </c>
      <c r="BL82">
        <f t="array" ref="BL82:BL84">+MMULT($AD$11:$AF$13,BL74:BL76)</f>
        <v>1.2132155992031977</v>
      </c>
      <c r="BM82">
        <f t="array" ref="BM82:BM84">+MMULT($AD$11:$AF$13,BM74:BM76)</f>
        <v>0.4776465959604328</v>
      </c>
      <c r="BN82">
        <f t="array" ref="BN82:BN84">+MMULT($AD$11:$AF$13,BN74:BN76)</f>
        <v>-0.38922576831638594</v>
      </c>
      <c r="BO82">
        <f t="array" ref="BO82:BO84">+MMULT($AD$11:$AF$13,BO74:BO76)</f>
        <v>-1.3761797526353046</v>
      </c>
      <c r="BP82">
        <f t="array" ref="BP82:BP84">+MMULT($AD$11:$AF$13,BP74:BP76)</f>
        <v>-0.18962044847943921</v>
      </c>
      <c r="BQ82">
        <f t="array" ref="BQ82:BQ84">+MMULT($AD$11:$AF$13,BQ74:BQ76)</f>
        <v>0.86464205147853512</v>
      </c>
      <c r="BR82">
        <f t="array" ref="BR82:BR84">+MMULT($AD$11:$AF$13,BR74:BR76)</f>
        <v>-0.78837061705227696</v>
      </c>
      <c r="BS82">
        <f t="array" ref="BS82:BS84">+MMULT($AD$11:$AF$13,BS74:BS76)</f>
        <v>-0.3431501814019926</v>
      </c>
      <c r="BT82">
        <f t="array" ref="BT82:BT84">+MMULT($AD$11:$AF$13,BT74:BT76)</f>
        <v>0.61982300601502738</v>
      </c>
      <c r="BU82">
        <f t="array" ref="BU82:BU84">+MMULT($AD$11:$AF$13,BU74:BU76)</f>
        <v>-1.9614033043548353</v>
      </c>
      <c r="BV82">
        <f t="array" ref="BV82:BV84">+MMULT($AD$11:$AF$13,BV74:BV76)</f>
        <v>-0.78579819137638052</v>
      </c>
      <c r="BW82">
        <f t="array" ref="BW82:BW84">+MMULT($AD$11:$AF$13,BW74:BW76)</f>
        <v>-0.69714490241805827</v>
      </c>
      <c r="BX82">
        <f t="array" ref="BX82:BX84">+MMULT($AD$11:$AF$13,BX74:BX76)</f>
        <v>0.17512231877496257</v>
      </c>
      <c r="BY82">
        <f t="array" ref="BY82:BY84">+MMULT($AD$11:$AF$13,BY74:BY76)</f>
        <v>-1.0532032658561346</v>
      </c>
      <c r="BZ82">
        <f t="array" ref="BZ82:BZ84">+MMULT($AD$11:$AF$13,BZ74:BZ76)</f>
        <v>1.918463752151893</v>
      </c>
      <c r="CA82">
        <f t="array" ref="CA82:CA84">+MMULT($AD$11:$AF$13,CA74:CA76)</f>
        <v>0.15655173000813333</v>
      </c>
      <c r="CB82">
        <f t="array" ref="CB82:CB84">+MMULT($AD$11:$AF$13,CB74:CB76)</f>
        <v>-0.48826963941656421</v>
      </c>
      <c r="CC82">
        <f t="array" ref="CC82:CC84">+MMULT($AD$11:$AF$13,CC74:CC76)</f>
        <v>0.83580588335205452</v>
      </c>
      <c r="CD82">
        <f t="array" ref="CD82:CD84">+MMULT($AD$11:$AF$13,CD74:CD76)</f>
        <v>6.0283139976025732E-2</v>
      </c>
      <c r="CE82">
        <f t="array" ref="CE82:CE84">+MMULT($AD$11:$AF$13,CE74:CE76)</f>
        <v>-0.84237620502723409</v>
      </c>
      <c r="CF82">
        <f t="array" ref="CF82:CF84">+MMULT($AD$11:$AF$13,CF74:CF76)</f>
        <v>2.6002684008590431</v>
      </c>
      <c r="CG82">
        <f t="array" ref="CG82:CG84">+MMULT($AD$11:$AF$13,CG74:CG76)</f>
        <v>0.25861430864699136</v>
      </c>
      <c r="CH82">
        <f t="array" ref="CH82:CH84">+MMULT($AD$11:$AF$13,CH74:CH76)</f>
        <v>-1.7928469211925189</v>
      </c>
      <c r="CI82">
        <f t="array" ref="CI82:CI84">+MMULT($AD$11:$AF$13,CI74:CI76)</f>
        <v>-1.9254551358302883</v>
      </c>
      <c r="CJ82">
        <f t="array" ref="CJ82:CJ84">+MMULT($AD$11:$AF$13,CJ74:CJ76)</f>
        <v>1.7376483242084503E-2</v>
      </c>
      <c r="CK82">
        <f t="array" ref="CK82:CK84">+MMULT($AD$11:$AF$13,CK74:CK76)</f>
        <v>4.4027295711249886E-2</v>
      </c>
      <c r="CL82">
        <f t="array" ref="CL82:CL84">+MMULT($AD$11:$AF$13,CL74:CL76)</f>
        <v>0.58422901204006017</v>
      </c>
      <c r="CM82">
        <f t="array" ref="CM82:CM84">+MMULT($AD$11:$AF$13,CM74:CM76)</f>
        <v>1.0779231142949277</v>
      </c>
      <c r="CN82">
        <f t="array" ref="CN82:CN84">+MMULT($AD$11:$AF$13,CN74:CN76)</f>
        <v>0.93051413163787033</v>
      </c>
      <c r="CO82">
        <f t="array" ref="CO82:CO84">+MMULT($AD$11:$AF$13,CO74:CO76)</f>
        <v>-0.91720681791123826</v>
      </c>
      <c r="CP82">
        <f t="array" ref="CP82:CP84">+MMULT($AD$11:$AF$13,CP74:CP76)</f>
        <v>-0.97031984216062861</v>
      </c>
      <c r="CQ82">
        <f t="array" ref="CQ82:CQ84">+MMULT($AD$11:$AF$13,CQ74:CQ76)</f>
        <v>0.42658405594545257</v>
      </c>
      <c r="CR82">
        <f t="array" ref="CR82:CR84">+MMULT($AD$11:$AF$13,CR74:CR76)</f>
        <v>-1.1325515231496415</v>
      </c>
      <c r="CS82">
        <f t="array" ref="CS82:CS84">+MMULT($AD$11:$AF$13,CS74:CS76)</f>
        <v>0.59668762266646036</v>
      </c>
      <c r="CT82">
        <f t="array" ref="CT82:CT84">+MMULT($AD$11:$AF$13,CT74:CT76)</f>
        <v>0.23475193543349715</v>
      </c>
      <c r="CU82">
        <f t="array" ref="CU82:CU84">+MMULT($AD$11:$AF$13,CU74:CU76)</f>
        <v>-0.49835977627487565</v>
      </c>
      <c r="CV82">
        <f t="array" ref="CV82:CV84">+MMULT($AD$11:$AF$13,CV74:CV76)</f>
        <v>-0.1704741890050884</v>
      </c>
      <c r="CW82">
        <f t="array" ref="CW82:CW84">+MMULT($AD$11:$AF$13,CW74:CW76)</f>
        <v>1.1540015619697119</v>
      </c>
      <c r="CX82">
        <f t="array" ref="CX82:CX84">+MMULT($AD$11:$AF$13,CX74:CX76)</f>
        <v>1.2980815231638445</v>
      </c>
      <c r="CY82">
        <f t="array" ref="CY82:CY84">+MMULT($AD$11:$AF$13,CY74:CY76)</f>
        <v>0.16283476458736879</v>
      </c>
      <c r="CZ82">
        <f t="array" ref="CZ82:CZ84">+MMULT($AD$11:$AF$13,CZ74:CZ76)</f>
        <v>0.68816882544325531</v>
      </c>
      <c r="DA82">
        <f t="array" ref="DA82:DA84">+MMULT($AD$11:$AF$13,DA74:DA76)</f>
        <v>0.73042634492223879</v>
      </c>
      <c r="DB82">
        <f t="array" ref="DB82:DB84">+MMULT($AD$11:$AF$13,DB74:DB76)</f>
        <v>0.33890885893210038</v>
      </c>
      <c r="DC82">
        <f t="array" ref="DC82:DC84">+MMULT($AD$11:$AF$13,DC74:DC76)</f>
        <v>0.17692279744496339</v>
      </c>
      <c r="DD82">
        <f t="array" ref="DD82:DD84">+MMULT($AD$11:$AF$13,DD74:DD76)</f>
        <v>-0.28325191841328129</v>
      </c>
      <c r="DE82">
        <f t="array" ref="DE82:DE84">+MMULT($AD$11:$AF$13,DE74:DE76)</f>
        <v>-0.36002446048399162</v>
      </c>
      <c r="DF82">
        <f t="array" ref="DF82:DF84">+MMULT($AD$11:$AF$13,DF74:DF76)</f>
        <v>0.15191785494149301</v>
      </c>
      <c r="DG82">
        <f t="array" ref="DG82:DG84">+MMULT($AD$11:$AF$13,DG74:DG76)</f>
        <v>-1.0710633124925373</v>
      </c>
      <c r="DH82">
        <f t="array" ref="DH82:DH84">+MMULT($AD$11:$AF$13,DH74:DH76)</f>
        <v>2.1454161718851976</v>
      </c>
      <c r="DI82">
        <f t="array" ref="DI82:DI84">+MMULT($AD$11:$AF$13,DI74:DI76)</f>
        <v>2.629321679080932</v>
      </c>
      <c r="DJ82">
        <f t="array" ref="DJ82:DJ84">+MMULT($AD$11:$AF$13,DJ74:DJ76)</f>
        <v>0.21640064979334278</v>
      </c>
      <c r="DK82">
        <f t="array" ref="DK82:DK84">+MMULT($AD$11:$AF$13,DK74:DK76)</f>
        <v>-0.37788560363602763</v>
      </c>
      <c r="DL82">
        <f t="array" ref="DL82:DL84">+MMULT($AD$11:$AF$13,DL74:DL76)</f>
        <v>0.50706611040386862</v>
      </c>
      <c r="DM82">
        <f t="array" ref="DM82:DM84">+MMULT($AD$11:$AF$13,DM74:DM76)</f>
        <v>0.9183669314513484</v>
      </c>
      <c r="DN82">
        <f t="array" ref="DN82:DN84">+MMULT($AD$11:$AF$13,DN74:DN76)</f>
        <v>-0.95081502207416435</v>
      </c>
      <c r="DO82">
        <f t="array" ref="DO82:DO84">+MMULT($AD$11:$AF$13,DO74:DO76)</f>
        <v>-2.0230274829504782</v>
      </c>
      <c r="DP82">
        <f t="array" ref="DP82:DP84">+MMULT($AD$11:$AF$13,DP74:DP76)</f>
        <v>1.7156083599776245E-2</v>
      </c>
      <c r="DQ82">
        <f t="array" ref="DQ82:DQ84">+MMULT($AD$11:$AF$13,DQ74:DQ76)</f>
        <v>0.39250873612270898</v>
      </c>
      <c r="DR82">
        <f t="array" ref="DR82:DR84">+MMULT($AD$11:$AF$13,DR74:DR76)</f>
        <v>-1.6104568967995507</v>
      </c>
      <c r="DS82">
        <f t="array" ref="DS82:DS84">+MMULT($AD$11:$AF$13,DS74:DS76)</f>
        <v>-1.4708572984833859</v>
      </c>
      <c r="DT82">
        <f t="array" ref="DT82:DT84">+MMULT($AD$11:$AF$13,DT74:DT76)</f>
        <v>-1.3952328082808185</v>
      </c>
      <c r="DU82">
        <f t="array" ref="DU82:DU84">+MMULT($AD$11:$AF$13,DU74:DU76)</f>
        <v>1.2550367054600982</v>
      </c>
      <c r="DV82">
        <f t="array" ref="DV82:DV84">+MMULT($AD$11:$AF$13,DV74:DV76)</f>
        <v>0.59071270898020312</v>
      </c>
      <c r="DW82">
        <f t="array" ref="DW82:DW84">+MMULT($AD$11:$AF$13,DW74:DW76)</f>
        <v>0.20302864164434167</v>
      </c>
      <c r="DX82">
        <f t="array" ref="DX82:DX84">+MMULT($AD$11:$AF$13,DX74:DX76)</f>
        <v>0.10323475385093531</v>
      </c>
      <c r="DY82">
        <f t="array" ref="DY82:DY84">+MMULT($AD$11:$AF$13,DY74:DY76)</f>
        <v>-0.10746511116449384</v>
      </c>
      <c r="DZ82">
        <f t="array" ref="DZ82:DZ84">+MMULT($AD$11:$AF$13,DZ74:DZ76)</f>
        <v>-0.73180356855775708</v>
      </c>
      <c r="EA82">
        <f t="array" ref="EA82:EA84">+MMULT($AD$11:$AF$13,EA74:EA76)</f>
        <v>0.57759509245814489</v>
      </c>
      <c r="EB82">
        <f t="array" ref="EB82:EB84">+MMULT($AD$11:$AF$13,EB74:EB76)</f>
        <v>-0.4942335879464877</v>
      </c>
      <c r="EC82">
        <f t="array" ref="EC82:EC84">+MMULT($AD$11:$AF$13,EC74:EC76)</f>
        <v>0.99461643556493917</v>
      </c>
      <c r="ED82">
        <f t="array" ref="ED82:ED84">+MMULT($AD$11:$AF$13,ED74:ED76)</f>
        <v>0.17887459527236985</v>
      </c>
      <c r="EE82">
        <f t="array" ref="EE82:EE84">+MMULT($AD$11:$AF$13,EE74:EE76)</f>
        <v>-1.9847196127829092</v>
      </c>
      <c r="EF82">
        <f t="array" ref="EF82:EF84">+MMULT($AD$11:$AF$13,EF74:EF76)</f>
        <v>-0.52571455178066739</v>
      </c>
      <c r="EG82">
        <f t="array" ref="EG82:EG84">+MMULT($AD$11:$AF$13,EG74:EG76)</f>
        <v>0.41126024996904498</v>
      </c>
      <c r="EH82">
        <f t="array" ref="EH82:EH84">+MMULT($AD$11:$AF$13,EH74:EH76)</f>
        <v>0.88658990839615759</v>
      </c>
      <c r="EI82">
        <f t="array" ref="EI82:EI84">+MMULT($AD$11:$AF$13,EI74:EI76)</f>
        <v>-0.421952373910079</v>
      </c>
      <c r="EJ82">
        <f t="array" ref="EJ82:EJ84">+MMULT($AD$11:$AF$13,EJ74:EJ76)</f>
        <v>0.91177029340096793</v>
      </c>
      <c r="EK82">
        <f t="array" ref="EK82:EK84">+MMULT($AD$11:$AF$13,EK74:EK76)</f>
        <v>0.17887459527236985</v>
      </c>
      <c r="EL82">
        <f t="array" ref="EL82:EL84">+MMULT($AD$11:$AF$13,EL74:EL76)</f>
        <v>0.58946706722068987</v>
      </c>
      <c r="EM82">
        <f t="array" ref="EM82:EM84">+MMULT($AD$11:$AF$13,EM74:EM76)</f>
        <v>-1.3319068374221787</v>
      </c>
      <c r="EN82">
        <f t="array" ref="EN82:EN84">+MMULT($AD$11:$AF$13,EN74:EN76)</f>
        <v>8.3738705889538037E-2</v>
      </c>
      <c r="EO82">
        <f t="array" ref="EO82:EO84">+MMULT($AD$11:$AF$13,EO74:EO76)</f>
        <v>1.2924454328083002</v>
      </c>
      <c r="EP82">
        <f t="array" ref="EP82:EP84">+MMULT($AD$11:$AF$13,EP74:EP76)</f>
        <v>-1.7171785703646165</v>
      </c>
      <c r="EQ82">
        <f t="array" ref="EQ82:EQ84">+MMULT($AD$11:$AF$13,EQ74:EQ76)</f>
        <v>1.3755700899431484</v>
      </c>
      <c r="ER82">
        <f t="array" ref="ER82:ER84">+MMULT($AD$11:$AF$13,ER74:ER76)</f>
        <v>-0.29598794749492524</v>
      </c>
      <c r="ES82">
        <f t="array" ref="ES82:ES84">+MMULT($AD$11:$AF$13,ES74:ES76)</f>
        <v>-0.80121958724415843</v>
      </c>
      <c r="ET82">
        <f t="array" ref="ET82:ET84">+MMULT($AD$11:$AF$13,ET74:ET76)</f>
        <v>7.0045418659958225E-2</v>
      </c>
      <c r="EU82">
        <f t="array" ref="EU82:EU84">+MMULT($AD$11:$AF$13,EU74:EU76)</f>
        <v>-9.5446203307076774E-2</v>
      </c>
      <c r="EV82">
        <f t="array" ref="EV82:EV84">+MMULT($AD$11:$AF$13,EV74:EV76)</f>
        <v>-0.38626517610627498</v>
      </c>
      <c r="EW82">
        <f t="array" ref="EW82:EW84">+MMULT($AD$11:$AF$13,EW74:EW76)</f>
        <v>0.13662255837155315</v>
      </c>
      <c r="EX82">
        <f t="array" ref="EX82:EX84">+MMULT($AD$11:$AF$13,EX74:EX76)</f>
        <v>0.49920409331257398</v>
      </c>
      <c r="EY82">
        <f t="array" ref="EY82:EY84">+MMULT($AD$11:$AF$13,EY74:EY76)</f>
        <v>-0.60564725190676283</v>
      </c>
      <c r="EZ82">
        <f t="array" ref="EZ82:EZ84">+MMULT($AD$11:$AF$13,EZ74:EZ76)</f>
        <v>0.73604050496511586</v>
      </c>
      <c r="FA82">
        <f t="array" ref="FA82:FA84">+MMULT($AD$11:$AF$13,FA74:FA76)</f>
        <v>-0.54214145248424972</v>
      </c>
      <c r="FB82">
        <f t="array" ref="FB82:FB84">+MMULT($AD$11:$AF$13,FB74:FB76)</f>
        <v>-0.53420925839241906</v>
      </c>
      <c r="FC82">
        <f t="array" ref="FC82:FC84">+MMULT($AD$11:$AF$13,FC74:FC76)</f>
        <v>0.66224500283901711</v>
      </c>
      <c r="FD82">
        <f t="array" ref="FD82:FD84">+MMULT($AD$11:$AF$13,FD74:FD76)</f>
        <v>1.5551661925022786</v>
      </c>
      <c r="FE82">
        <f t="array" ref="FE82:FE84">+MMULT($AD$11:$AF$13,FE74:FE76)</f>
        <v>0.60035546746009782</v>
      </c>
      <c r="FF82">
        <f t="array" ref="FF82:FF84">+MMULT($AD$11:$AF$13,FF74:FF76)</f>
        <v>1.0735984566368989E-2</v>
      </c>
      <c r="FG82">
        <f t="array" ref="FG82:FG84">+MMULT($AD$11:$AF$13,FG74:FG76)</f>
        <v>-1.0379331891457624</v>
      </c>
      <c r="FH82">
        <f t="array" ref="FH82:FH84">+MMULT($AD$11:$AF$13,FH74:FH76)</f>
        <v>0.92945709056729731</v>
      </c>
      <c r="FI82">
        <f t="array" ref="FI82:FI84">+MMULT($AD$11:$AF$13,FI74:FI76)</f>
        <v>0.32450502957209393</v>
      </c>
      <c r="FJ82">
        <f t="array" ref="FJ82:FJ84">+MMULT($AD$11:$AF$13,FJ74:FJ76)</f>
        <v>-1.0738002155134398</v>
      </c>
      <c r="FK82">
        <f t="array" ref="FK82:FK84">+MMULT($AD$11:$AF$13,FK74:FK76)</f>
        <v>-1.2497229907007656</v>
      </c>
      <c r="FL82">
        <f t="array" ref="FL82:FL84">+MMULT($AD$11:$AF$13,FL74:FL76)</f>
        <v>0.46583931562025699</v>
      </c>
      <c r="FM82">
        <f t="array" ref="FM82:FM84">+MMULT($AD$11:$AF$13,FM74:FM76)</f>
        <v>1.9063494474343723</v>
      </c>
      <c r="FN82">
        <f t="array" ref="FN82:FN84">+MMULT($AD$11:$AF$13,FN74:FN76)</f>
        <v>-0.19707236872385181</v>
      </c>
      <c r="FO82">
        <f t="array" ref="FO82:FO84">+MMULT($AD$11:$AF$13,FO74:FO76)</f>
        <v>-0.55654528184425611</v>
      </c>
      <c r="FP82">
        <f t="array" ref="FP82:FP84">+MMULT($AD$11:$AF$13,FP74:FP76)</f>
        <v>-0.28356113582189291</v>
      </c>
      <c r="FQ82">
        <f t="array" ref="FQ82:FQ84">+MMULT($AD$11:$AF$13,FQ74:FQ76)</f>
        <v>0.67161582544183496</v>
      </c>
      <c r="FR82">
        <f t="array" ref="FR82:FR84">+MMULT($AD$11:$AF$13,FR74:FR76)</f>
        <v>1.373530570865072</v>
      </c>
      <c r="FS82">
        <f t="array" ref="FS82:FS84">+MMULT($AD$11:$AF$13,FS74:FS76)</f>
        <v>-0.25677874147672258</v>
      </c>
      <c r="FT82">
        <f t="array" ref="FT82:FT84">+MMULT($AD$11:$AF$13,FT74:FT76)</f>
        <v>-1.1168252959357856</v>
      </c>
      <c r="FU82">
        <f t="array" ref="FU82:FU84">+MMULT($AD$11:$AF$13,FU74:FU76)</f>
        <v>-8.4475564395165657E-3</v>
      </c>
      <c r="FV82">
        <f t="array" ref="FV82:FV84">+MMULT($AD$11:$AF$13,FV74:FV76)</f>
        <v>-0.94197929910043332</v>
      </c>
      <c r="FW82">
        <f t="array" ref="FW82:FW84">+MMULT($AD$11:$AF$13,FW74:FW76)</f>
        <v>1.3355560414500489</v>
      </c>
      <c r="FX82">
        <f t="array" ref="FX82:FX84">+MMULT($AD$11:$AF$13,FX74:FX76)</f>
        <v>-9.3147906539523984E-2</v>
      </c>
      <c r="FY82">
        <f t="array" ref="FY82:FY84">+MMULT($AD$11:$AF$13,FY74:FY76)</f>
        <v>1.93750803567234</v>
      </c>
      <c r="FZ82">
        <f t="array" ref="FZ82:FZ84">+MMULT($AD$11:$AF$13,FZ74:FZ76)</f>
        <v>-0.41012974235103594</v>
      </c>
      <c r="GA82">
        <f t="array" ref="GA82:GA84">+MMULT($AD$11:$AF$13,GA74:GA76)</f>
        <v>-0.87539229074813796</v>
      </c>
      <c r="GB82">
        <f t="array" ref="GB82:GB84">+MMULT($AD$11:$AF$13,GB74:GB76)</f>
        <v>-0.61014735206613147</v>
      </c>
      <c r="GC82">
        <f t="array" ref="GC82:GC84">+MMULT($AD$11:$AF$13,GC74:GC76)</f>
        <v>-1.369679607960661</v>
      </c>
      <c r="GD82">
        <f t="array" ref="GD82:GD84">+MMULT($AD$11:$AF$13,GD74:GD76)</f>
        <v>1.0164677991068247</v>
      </c>
      <c r="GE82">
        <f t="array" ref="GE82:GE84">+MMULT($AD$11:$AF$13,GE74:GE76)</f>
        <v>1.5685787717297146</v>
      </c>
      <c r="GF82">
        <f t="array" ref="GF82:GF84">+MMULT($AD$11:$AF$13,GF74:GF76)</f>
        <v>0.15976781036082052</v>
      </c>
      <c r="GG82">
        <f t="array" ref="GG82:GG84">+MMULT($AD$11:$AF$13,GG74:GG76)</f>
        <v>-1.172322145172132</v>
      </c>
      <c r="GH82">
        <f t="array" ref="GH82:GH84">+MMULT($AD$11:$AF$13,GH74:GH76)</f>
        <v>-1.6033646336828848</v>
      </c>
      <c r="GI82">
        <f t="array" ref="GI82:GI84">+MMULT($AD$11:$AF$13,GI74:GI76)</f>
        <v>-1.1574819025900425</v>
      </c>
      <c r="GJ82">
        <f t="array" ref="GJ82:GJ84">+MMULT($AD$11:$AF$13,GJ74:GJ76)</f>
        <v>1.2181148310531147</v>
      </c>
      <c r="GK82">
        <f t="array" ref="GK82:GK84">+MMULT($AD$11:$AF$13,GK74:GK76)</f>
        <v>0.22723422425108208</v>
      </c>
      <c r="GL82">
        <f t="array" ref="GL82:GL84">+MMULT($AD$11:$AF$13,GL74:GL76)</f>
        <v>0.63945282888369637</v>
      </c>
      <c r="GM82">
        <f t="array" ref="GM82:GM84">+MMULT($AD$11:$AF$13,GM74:GM76)</f>
        <v>0.65627995779346027</v>
      </c>
      <c r="GN82">
        <f t="array" ref="GN82:GN84">+MMULT($AD$11:$AF$13,GN74:GN76)</f>
        <v>-1.3355560414500489</v>
      </c>
      <c r="GO82">
        <f t="array" ref="GO82:GO84">+MMULT($AD$11:$AF$13,GO74:GO76)</f>
        <v>0.85541816197058951</v>
      </c>
      <c r="GP82">
        <f t="array" ref="GP82:GP84">+MMULT($AD$11:$AF$13,GP74:GP76)</f>
        <v>-1.5199373382332251</v>
      </c>
      <c r="GQ82">
        <f t="array" ref="GQ82:GQ84">+MMULT($AD$11:$AF$13,GQ74:GQ76)</f>
        <v>-1.3259988111895575</v>
      </c>
      <c r="GR82">
        <f t="array" ref="GR82:GR84">+MMULT($AD$11:$AF$13,GR74:GR76)</f>
        <v>-1.3889607388579168</v>
      </c>
      <c r="GS82">
        <f t="array" ref="GS82:GS84">+MMULT($AD$11:$AF$13,GS74:GS76)</f>
        <v>-0.99662744523654789</v>
      </c>
      <c r="GT82">
        <f t="array" ref="GT82:GT84">+MMULT($AD$11:$AF$13,GT74:GT76)</f>
        <v>-1.1184130505729117</v>
      </c>
      <c r="GU82">
        <f t="array" ref="GU82:GU84">+MMULT($AD$11:$AF$13,GU74:GU76)</f>
        <v>0.25677874147672258</v>
      </c>
      <c r="GV82">
        <f t="array" ref="GV82:GV84">+MMULT($AD$11:$AF$13,GV74:GV76)</f>
        <v>0.87695153597879638</v>
      </c>
      <c r="GW82">
        <f t="array" ref="GW82:GW84">+MMULT($AD$11:$AF$13,GW74:GW76)</f>
        <v>5.5108682702131824E-2</v>
      </c>
      <c r="GX82">
        <f t="array" ref="GX82:GX84">+MMULT($AD$11:$AF$13,GX74:GX76)</f>
        <v>-1.1363827487726517</v>
      </c>
      <c r="GY82">
        <f t="array" ref="GY82:GY84">+MMULT($AD$11:$AF$13,GY74:GY76)</f>
        <v>1.6197553493705656</v>
      </c>
      <c r="GZ82">
        <f t="array" ref="GZ82:GZ84">+MMULT($AD$11:$AF$13,GZ74:GZ76)</f>
        <v>0.5305140007079473</v>
      </c>
      <c r="HA82">
        <f t="array" ref="HA82:HA84">+MMULT($AD$11:$AF$13,HA74:HA76)</f>
        <v>1.0570958963546138</v>
      </c>
      <c r="HB82">
        <f t="array" ref="HB82:HB84">+MMULT($AD$11:$AF$13,HB74:HB76)</f>
        <v>-0.52314870519857126</v>
      </c>
      <c r="HC82">
        <f t="array" ref="HC82:HC84">+MMULT($AD$11:$AF$13,HC74:HC76)</f>
        <v>0.60466038783672582</v>
      </c>
      <c r="HD82">
        <f t="array" ref="HD82:HD84">+MMULT($AD$11:$AF$13,HD74:HD76)</f>
        <v>0.38690554123616566</v>
      </c>
      <c r="HE82">
        <f t="array" ref="HE82:HE84">+MMULT($AD$11:$AF$13,HE74:HE76)</f>
        <v>-1.492713048087805</v>
      </c>
      <c r="HF82">
        <f t="array" ref="HF82:HF84">+MMULT($AD$11:$AF$13,HF74:HF76)</f>
        <v>-0.46194558860614438</v>
      </c>
      <c r="HG82">
        <f t="array" ref="HG82:HG84">+MMULT($AD$11:$AF$13,HG74:HG76)</f>
        <v>1.3546770810648321</v>
      </c>
      <c r="HH82">
        <f t="array" ref="HH82:HH84">+MMULT($AD$11:$AF$13,HH74:HH76)</f>
        <v>-0.53377942426413627</v>
      </c>
      <c r="HI82">
        <f t="array" ref="HI82:HI84">+MMULT($AD$11:$AF$13,HI74:HI76)</f>
        <v>-0.67142722475289451</v>
      </c>
      <c r="HJ82">
        <f t="array" ref="HJ82:HJ84">+MMULT($AD$11:$AF$13,HJ74:HJ76)</f>
        <v>0.57362680238096286</v>
      </c>
      <c r="HK82">
        <f t="array" ref="HK82:HK84">+MMULT($AD$11:$AF$13,HK74:HK76)</f>
        <v>2.4720550208798384</v>
      </c>
      <c r="HL82">
        <f t="array" ref="HL82:HL84">+MMULT($AD$11:$AF$13,HL74:HL76)</f>
        <v>-0.38722572380111098</v>
      </c>
      <c r="HM82">
        <f t="array" ref="HM82:HM84">+MMULT($AD$11:$AF$13,HM74:HM76)</f>
        <v>0.90167138441758943</v>
      </c>
      <c r="HN82">
        <f t="array" ref="HN82:HN84">+MMULT($AD$11:$AF$13,HN74:HN76)</f>
        <v>0.64304282106736421</v>
      </c>
      <c r="HO82">
        <f t="array" ref="HO82:HO84">+MMULT($AD$11:$AF$13,HO74:HO76)</f>
        <v>1.5089151630865454E-2</v>
      </c>
      <c r="HP82">
        <f t="array" ref="HP82:HP84">+MMULT($AD$11:$AF$13,HP74:HP76)</f>
        <v>0.61737558312133567</v>
      </c>
      <c r="HQ82">
        <f t="array" ref="HQ82:HQ84">+MMULT($AD$11:$AF$13,HQ74:HQ76)</f>
        <v>-0.74386414400924239</v>
      </c>
      <c r="HR82">
        <f t="array" ref="HR82:HR84">+MMULT($AD$11:$AF$13,HR74:HR76)</f>
        <v>-0.53455356430129863</v>
      </c>
      <c r="HS82">
        <f t="array" ref="HS82:HS84">+MMULT($AD$11:$AF$13,HS74:HS76)</f>
        <v>-0.93263259984154967</v>
      </c>
      <c r="HT82">
        <f t="array" ref="HT82:HT84">+MMULT($AD$11:$AF$13,HT74:HT76)</f>
        <v>-0.22913119629681986</v>
      </c>
      <c r="HU82">
        <f t="array" ref="HU82:HU84">+MMULT($AD$11:$AF$13,HU74:HU76)</f>
        <v>0.31110670504789184</v>
      </c>
      <c r="HV82">
        <f t="array" ref="HV82:HV84">+MMULT($AD$11:$AF$13,HV74:HV76)</f>
        <v>-0.37669149811128289</v>
      </c>
      <c r="HW82">
        <f t="array" ref="HW82:HW84">+MMULT($AD$11:$AF$13,HW74:HW76)</f>
        <v>-0.91373305638470814</v>
      </c>
      <c r="HX82">
        <f t="array" ref="HX82:HX84">+MMULT($AD$11:$AF$13,HX74:HX76)</f>
        <v>-0.30063169120226596</v>
      </c>
      <c r="HY82">
        <f t="array" ref="HY82:HY84">+MMULT($AD$11:$AF$13,HY74:HY76)</f>
        <v>0.77240315639907853</v>
      </c>
      <c r="HZ82">
        <f t="array" ref="HZ82:HZ84">+MMULT($AD$11:$AF$13,HZ74:HZ76)</f>
        <v>0.38770490113289563</v>
      </c>
      <c r="IA82">
        <f t="array" ref="IA82:IA84">+MMULT($AD$11:$AF$13,IA74:IA76)</f>
        <v>1.1580871792196652</v>
      </c>
      <c r="IB82">
        <f t="array" ref="IB82:IB84">+MMULT($AD$11:$AF$13,IB74:IB76)</f>
        <v>-0.9020134972952023</v>
      </c>
      <c r="IC82">
        <f t="array" ref="IC82:IC84">+MMULT($AD$11:$AF$13,IC74:IC76)</f>
        <v>-1.0164677991068247</v>
      </c>
      <c r="ID82">
        <f t="array" ref="ID82:ID84">+MMULT($AD$11:$AF$13,ID74:ID76)</f>
        <v>0.91004218476276977</v>
      </c>
      <c r="IE82">
        <f t="array" ref="IE82:IE84">+MMULT($AD$11:$AF$13,IE74:IE76)</f>
        <v>0.12403894496294826</v>
      </c>
      <c r="IF82">
        <f t="array" ref="IF82:IF84">+MMULT($AD$11:$AF$13,IF74:IF76)</f>
        <v>-1.8540763541601468</v>
      </c>
      <c r="IG82">
        <f t="array" ref="IG82:IG84">+MMULT($AD$11:$AF$13,IG74:IG76)</f>
        <v>-0.5805107275272875</v>
      </c>
      <c r="IH82">
        <f t="array" ref="IH82:IH84">+MMULT($AD$11:$AF$13,IH74:IH76)</f>
        <v>0.74963949185022549</v>
      </c>
      <c r="II82">
        <f t="array" ref="II82:II84">+MMULT($AD$11:$AF$13,II74:II76)</f>
        <v>-0.85399707770973621</v>
      </c>
      <c r="IJ82">
        <f t="array" ref="IJ82:IJ84">+MMULT($AD$11:$AF$13,IJ74:IJ76)</f>
        <v>1.6143385621416961</v>
      </c>
      <c r="IK82">
        <f t="array" ref="IK82:IK84">+MMULT($AD$11:$AF$13,IK74:IK76)</f>
        <v>-2.0626423997530292</v>
      </c>
      <c r="IL82">
        <f t="array" ref="IL82:IL84">+MMULT($AD$11:$AF$13,IL74:IL76)</f>
        <v>0.61086885935289181</v>
      </c>
      <c r="IM82">
        <f t="array" ref="IM82:IM84">+MMULT($AD$11:$AF$13,IM74:IM76)</f>
        <v>-0.45649151984573999</v>
      </c>
      <c r="IN82">
        <f t="array" ref="IN82:IN84">+MMULT($AD$11:$AF$13,IN74:IN76)</f>
        <v>-0.71014299873607878</v>
      </c>
      <c r="IO82">
        <f t="array" ref="IO82:IO84">+MMULT($AD$11:$AF$13,IO74:IO76)</f>
        <v>-0.7146014313013791</v>
      </c>
      <c r="IP82">
        <f t="array" ref="IP82:IP84">+MMULT($AD$11:$AF$13,IP74:IP76)</f>
        <v>0.11155072841444695</v>
      </c>
      <c r="IQ82">
        <f t="array" ref="IQ82:IQ84">+MMULT($AD$11:$AF$13,IQ74:IQ76)</f>
        <v>0.48818520771279439</v>
      </c>
      <c r="IR82">
        <f t="array" ref="IR82:IR84">+MMULT($AD$11:$AF$13,IR74:IR76)</f>
        <v>-0.51173068790824339</v>
      </c>
      <c r="IS82">
        <f t="array" ref="IS82:IS84">+MMULT($AD$11:$AF$13,IS74:IS76)</f>
        <v>6.9526766765372131E-2</v>
      </c>
      <c r="IT82">
        <f t="array" ref="IT82:IT84">+MMULT($AD$11:$AF$13,IT74:IT76)</f>
        <v>0.40150345386327935</v>
      </c>
      <c r="IU82">
        <f t="array" ref="IU82:IU84">+MMULT($AD$11:$AF$13,IU74:IU76)</f>
        <v>0.43139118048216607</v>
      </c>
      <c r="IV82">
        <f t="array" ref="IV82:IV84">+MMULT($AD$11:$AF$13,IV74:IV76)</f>
        <v>0.24571160918907453</v>
      </c>
      <c r="IW82">
        <f t="array" ref="IW82:IW84">+MMULT($AD$11:$AF$13,IW74:IW76)</f>
        <v>1.6428830571096991</v>
      </c>
      <c r="IX82">
        <f t="array" ref="IX82:IX84">+MMULT($AD$11:$AF$13,IX74:IX76)</f>
        <v>1.4425759672673927E-2</v>
      </c>
      <c r="IY82">
        <f t="array" ref="IY82:IY84">+MMULT($AD$11:$AF$13,IY74:IY76)</f>
        <v>-0.24289246749566887</v>
      </c>
      <c r="IZ82">
        <f t="array" ref="IZ82:IZ84">+MMULT($AD$11:$AF$13,IZ74:IZ76)</f>
        <v>-0.1637339074067358</v>
      </c>
      <c r="JA82">
        <f t="array" ref="JA82:JA84">+MMULT($AD$11:$AF$13,JA74:JA76)</f>
        <v>1.7567583986668998</v>
      </c>
      <c r="JB82">
        <f t="array" ref="JB82:JB84">+MMULT($AD$11:$AF$13,JB74:JB76)</f>
        <v>8.6701491130915742E-2</v>
      </c>
      <c r="JC82">
        <f t="array" ref="JC82:JC84">+MMULT($AD$11:$AF$13,JC74:JC76)</f>
        <v>-0.10709448888041329</v>
      </c>
      <c r="JD82">
        <f t="array" ref="JD82:JD84">+MMULT($AD$11:$AF$13,JD74:JD76)</f>
        <v>-0.53077277839742365</v>
      </c>
      <c r="JE82">
        <f t="array" ref="JE82:JE84">+MMULT($AD$11:$AF$13,JE74:JE76)</f>
        <v>0.35607152162567685</v>
      </c>
      <c r="JF82">
        <f t="array" ref="JF82:JF84">+MMULT($AD$11:$AF$13,JF74:JF76)</f>
        <v>0.71966075443376876</v>
      </c>
      <c r="JG82">
        <f t="array" ref="JG82:JG84">+MMULT($AD$11:$AF$13,JG74:JG76)</f>
        <v>-1.164025907890021</v>
      </c>
      <c r="JH82">
        <f t="array" ref="JH82:JH84">+MMULT($AD$11:$AF$13,JH74:JH76)</f>
        <v>0.74565256100727606</v>
      </c>
      <c r="JI82">
        <f t="array" ref="JI82:JI84">+MMULT($AD$11:$AF$13,JI74:JI76)</f>
        <v>0.13923116906335092</v>
      </c>
      <c r="JJ82">
        <f t="array" ref="JJ82:JJ84">+MMULT($AD$11:$AF$13,JJ74:JJ76)</f>
        <v>-1.3184460115068743</v>
      </c>
      <c r="JK82">
        <f t="array" ref="JK82:JK84">+MMULT($AD$11:$AF$13,JK74:JK76)</f>
        <v>1.1661684994376347</v>
      </c>
      <c r="JL82">
        <f t="array" ref="JL82:JL84">+MMULT($AD$11:$AF$13,JL74:JL76)</f>
        <v>0.23596797127090938</v>
      </c>
      <c r="JM82">
        <f t="array" ref="JM82:JM84">+MMULT($AD$11:$AF$13,JM74:JM76)</f>
        <v>-1.0155686562874577</v>
      </c>
      <c r="JN82">
        <f t="array" ref="JN82:JN84">+MMULT($AD$11:$AF$13,JN74:JN76)</f>
        <v>-2.1084855253531471</v>
      </c>
      <c r="JO82">
        <f t="array" ref="JO82:JO84">+MMULT($AD$11:$AF$13,JO74:JO76)</f>
        <v>-1.2137331545821504E-2</v>
      </c>
      <c r="JP82">
        <f t="array" ref="JP82:JP84">+MMULT($AD$11:$AF$13,JP74:JP76)</f>
        <v>0.30582588575756059</v>
      </c>
      <c r="JQ82">
        <f t="array" ref="JQ82:JQ84">+MMULT($AD$11:$AF$13,JQ74:JQ76)</f>
        <v>-1.4694449863475996</v>
      </c>
      <c r="JR82">
        <f t="array" ref="JR82:JR84">+MMULT($AD$11:$AF$13,JR74:JR76)</f>
        <v>-0.25761976896752076</v>
      </c>
      <c r="JS82">
        <f t="array" ref="JS82:JS84">+MMULT($AD$11:$AF$13,JS74:JS76)</f>
        <v>1.3977591803001133</v>
      </c>
      <c r="JT82">
        <f t="array" ref="JT82:JT84">+MMULT($AD$11:$AF$13,JT74:JT76)</f>
        <v>0.43498117266583392</v>
      </c>
      <c r="JU82">
        <f t="array" ref="JU82:JU84">+MMULT($AD$11:$AF$13,JU74:JU76)</f>
        <v>-0.3207593321684869</v>
      </c>
      <c r="JV82">
        <f t="array" ref="JV82:JV84">+MMULT($AD$11:$AF$13,JV74:JV76)</f>
        <v>0.21935246987838672</v>
      </c>
      <c r="JW82">
        <f t="array" ref="JW82:JW84">+MMULT($AD$11:$AF$13,JW74:JW76)</f>
        <v>0.61782734756228597</v>
      </c>
      <c r="JX82">
        <f t="array" ref="JX82:JX84">+MMULT($AD$11:$AF$13,JX74:JX76)</f>
        <v>1.2052812120801004</v>
      </c>
      <c r="JY82">
        <f t="array" ref="JY82:JY84">+MMULT($AD$11:$AF$13,JY74:JY76)</f>
        <v>2.025027527465753</v>
      </c>
      <c r="JZ82">
        <f t="array" ref="JZ82:JZ84">+MMULT($AD$11:$AF$13,JZ74:JZ76)</f>
        <v>0.23125734010993285</v>
      </c>
      <c r="KA82">
        <f t="array" ref="KA82:KA84">+MMULT($AD$11:$AF$13,KA74:KA76)</f>
        <v>-0.60295420951119527</v>
      </c>
      <c r="KB82">
        <f t="array" ref="KB82:KB84">+MMULT($AD$11:$AF$13,KB74:KB76)</f>
        <v>-0.26964525591873806</v>
      </c>
      <c r="KC82">
        <f t="array" ref="KC82:KC84">+MMULT($AD$11:$AF$13,KC74:KC76)</f>
        <v>-0.51470663133722161</v>
      </c>
      <c r="KD82">
        <f t="array" ref="KD82:KD84">+MMULT($AD$11:$AF$13,KD74:KD76)</f>
        <v>0.80372183591951885</v>
      </c>
      <c r="KE82">
        <f t="array" ref="KE82:KE84">+MMULT($AD$11:$AF$13,KE74:KE76)</f>
        <v>1.1067877918278761</v>
      </c>
      <c r="KF82">
        <f t="array" ref="KF82:KF84">+MMULT($AD$11:$AF$13,KF74:KF76)</f>
        <v>-1.3891712698595249</v>
      </c>
      <c r="KG82">
        <f t="array" ref="KG82:KG84">+MMULT($AD$11:$AF$13,KG74:KG76)</f>
        <v>-0.29916016722227745</v>
      </c>
      <c r="KH82">
        <f t="array" ref="KH82:KH84">+MMULT($AD$11:$AF$13,KH74:KH76)</f>
        <v>0.46078766809730098</v>
      </c>
      <c r="KI82">
        <f t="array" ref="KI82:KI84">+MMULT($AD$11:$AF$13,KI74:KI76)</f>
        <v>1.4995947802028629</v>
      </c>
      <c r="KJ82">
        <f t="array" ref="KJ82:KJ84">+MMULT($AD$11:$AF$13,KJ74:KJ76)</f>
        <v>-0.52272106410155528</v>
      </c>
      <c r="KK82">
        <f t="array" ref="KK82:KK84">+MMULT($AD$11:$AF$13,KK74:KK76)</f>
        <v>0.31740838039289465</v>
      </c>
      <c r="KL82">
        <f t="array" ref="KL82:KL84">+MMULT($AD$11:$AF$13,KL74:KL76)</f>
        <v>-0.63029034425121966</v>
      </c>
      <c r="KM82">
        <f t="array" ref="KM82:KM84">+MMULT($AD$11:$AF$13,KM74:KM76)</f>
        <v>0.47472986437565678</v>
      </c>
      <c r="KN82">
        <f t="array" ref="KN82:KN84">+MMULT($AD$11:$AF$13,KN74:KN76)</f>
        <v>-0.67425184902446711</v>
      </c>
      <c r="KO82">
        <f t="array" ref="KO82:KO84">+MMULT($AD$11:$AF$13,KO74:KO76)</f>
        <v>-0.38706563251863835</v>
      </c>
      <c r="KP82">
        <f t="array" ref="KP82:KP84">+MMULT($AD$11:$AF$13,KP74:KP76)</f>
        <v>-8.3368083605457485E-2</v>
      </c>
      <c r="KQ82">
        <f t="array" ref="KQ82:KQ84">+MMULT($AD$11:$AF$13,KQ74:KQ76)</f>
        <v>0.15715042754395575</v>
      </c>
      <c r="KR82">
        <f t="array" ref="KR82:KR84">+MMULT($AD$11:$AF$13,KR74:KR76)</f>
        <v>0.55063067651783448</v>
      </c>
      <c r="KS82">
        <f t="array" ref="KS82:KS84">+MMULT($AD$11:$AF$13,KS74:KS76)</f>
        <v>-1.5276480361671141</v>
      </c>
      <c r="KT82">
        <f t="array" ref="KT82:KT84">+MMULT($AD$11:$AF$13,KT74:KT76)</f>
        <v>-0.21745988389518248</v>
      </c>
      <c r="KU82">
        <f t="array" ref="KU82:KU84">+MMULT($AD$11:$AF$13,KU74:KU76)</f>
        <v>-0.56239519274830863</v>
      </c>
      <c r="KV82">
        <f t="array" ref="KV82:KV84">+MMULT($AD$11:$AF$13,KV74:KV76)</f>
        <v>-0.73387159704230132</v>
      </c>
      <c r="KW82">
        <f t="array" ref="KW82:KW84">+MMULT($AD$11:$AF$13,KW74:KW76)</f>
        <v>-1.3562626426706916</v>
      </c>
      <c r="KX82">
        <f t="array" ref="KX82:KX84">+MMULT($AD$11:$AF$13,KX74:KX76)</f>
        <v>0.29019286237254144</v>
      </c>
      <c r="KY82">
        <f t="array" ref="KY82:KY84">+MMULT($AD$11:$AF$13,KY74:KY76)</f>
        <v>-0.80748727060452663</v>
      </c>
      <c r="KZ82">
        <f t="array" ref="KZ82:KZ84">+MMULT($AD$11:$AF$13,KZ74:KZ76)</f>
        <v>2.2105404283825716</v>
      </c>
      <c r="LA82">
        <f t="array" ref="LA82:LA84">+MMULT($AD$11:$AF$13,LA74:LA76)</f>
        <v>-0.98449998233142666</v>
      </c>
      <c r="LB82">
        <f t="array" ref="LB82:LB84">+MMULT($AD$11:$AF$13,LB74:LB76)</f>
        <v>-0.97203479261122627</v>
      </c>
      <c r="LC82">
        <f t="array" ref="LC82:LC84">+MMULT($AD$11:$AF$13,LC74:LC76)</f>
        <v>-0.70627887764406727</v>
      </c>
      <c r="LD82">
        <f t="array" ref="LD82:LD84">+MMULT($AD$11:$AF$13,LD74:LD76)</f>
        <v>1.1409749562452238</v>
      </c>
      <c r="LE82">
        <f t="array" ref="LE82:LE84">+MMULT($AD$11:$AF$13,LE74:LE76)</f>
        <v>0.24571160918907453</v>
      </c>
      <c r="LF82">
        <f t="array" ref="LF82:LF84">+MMULT($AD$11:$AF$13,LF74:LF76)</f>
        <v>1.1518896728598329</v>
      </c>
      <c r="LG82">
        <f t="array" ref="LG82:LG84">+MMULT($AD$11:$AF$13,LG74:LG76)</f>
        <v>0.97498222663373668</v>
      </c>
      <c r="LH82">
        <f t="array" ref="LH82:LH84">+MMULT($AD$11:$AF$13,LH74:LH76)</f>
        <v>0.80069764580267222</v>
      </c>
      <c r="LI82">
        <f t="array" ref="LI82:LI84">+MMULT($AD$11:$AF$13,LI74:LI76)</f>
        <v>1.219917502754382</v>
      </c>
      <c r="LJ82">
        <f t="array" ref="LJ82:LJ84">+MMULT($AD$11:$AF$13,LJ74:LJ76)</f>
        <v>0.24091325677742803</v>
      </c>
      <c r="LK82">
        <f t="array" ref="LK82:LK84">+MMULT($AD$11:$AF$13,LK74:LK76)</f>
        <v>-0.20559448822643783</v>
      </c>
      <c r="LL82">
        <f t="array" ref="LL82:LL84">+MMULT($AD$11:$AF$13,LL74:LL76)</f>
        <v>6.4350116460211465E-2</v>
      </c>
      <c r="LM82">
        <f t="array" ref="LM82:LM84">+MMULT($AD$11:$AF$13,LM74:LM76)</f>
        <v>-1.4355100205259279</v>
      </c>
      <c r="LN82">
        <f t="array" ref="LN82:LN84">+MMULT($AD$11:$AF$13,LN74:LN76)</f>
        <v>-0.28124968086673963</v>
      </c>
      <c r="LO82">
        <f t="array" ref="LO82:LO84">+MMULT($AD$11:$AF$13,LO74:LO76)</f>
        <v>8.1664098311193631E-2</v>
      </c>
      <c r="LP82">
        <f t="array" ref="LP82:LP84">+MMULT($AD$11:$AF$13,LP74:LP76)</f>
        <v>0.36192362556099616</v>
      </c>
      <c r="LQ82">
        <f t="array" ref="LQ82:LQ84">+MMULT($AD$11:$AF$13,LQ74:LQ76)</f>
        <v>0.84985663467811434</v>
      </c>
      <c r="LR82">
        <f t="array" ref="LR82:LR84">+MMULT($AD$11:$AF$13,LR74:LR76)</f>
        <v>1.3979697113017211</v>
      </c>
      <c r="LS82">
        <f t="array" ref="LS82:LS84">+MMULT($AD$11:$AF$13,LS74:LS76)</f>
        <v>-0.20982265250872961</v>
      </c>
      <c r="LT82">
        <f t="array" ref="LT82:LT84">+MMULT($AD$11:$AF$13,LT74:LT76)</f>
        <v>-0.12180753564903131</v>
      </c>
      <c r="LU82">
        <f t="array" ref="LU82:LU84">+MMULT($AD$11:$AF$13,LU74:LU76)</f>
        <v>0.64932146958406611</v>
      </c>
      <c r="LV82">
        <f t="array" ref="LV82:LV84">+MMULT($AD$11:$AF$13,LV74:LV76)</f>
        <v>-1.4359573989043448</v>
      </c>
      <c r="LW82">
        <f t="array" ref="LW82:LW84">+MMULT($AD$11:$AF$13,LW74:LW76)</f>
        <v>-1.2569314844745691</v>
      </c>
      <c r="LX82">
        <f t="array" ref="LX82:LX84">+MMULT($AD$11:$AF$13,LX74:LX76)</f>
        <v>-8.3293520542388033E-2</v>
      </c>
      <c r="LY82">
        <f t="array" ref="LY82:LY84">+MMULT($AD$11:$AF$13,LY74:LY76)</f>
        <v>0.61041819142757492</v>
      </c>
      <c r="LZ82">
        <f t="array" ref="LZ82:LZ84">+MMULT($AD$11:$AF$13,LZ74:LZ76)</f>
        <v>-0.19443634514121969</v>
      </c>
      <c r="MA82">
        <f t="array" ref="MA82:MA84">+MMULT($AD$11:$AF$13,MA74:MA76)</f>
        <v>0.17827370470528067</v>
      </c>
      <c r="MB82">
        <f t="array" ref="MB82:MB84">+MMULT($AD$11:$AF$13,MB74:MB76)</f>
        <v>0.20461310673456773</v>
      </c>
      <c r="MC82">
        <f t="array" ref="MC82:MC84">+MMULT($AD$11:$AF$13,MC74:MC76)</f>
        <v>0.23627170610135409</v>
      </c>
      <c r="MD82">
        <f t="array" ref="MD82:MD84">+MMULT($AD$11:$AF$13,MD74:MD76)</f>
        <v>-0.59990808908168114</v>
      </c>
      <c r="ME82">
        <f t="array" ref="ME82:ME84">+MMULT($AD$11:$AF$13,ME74:ME76)</f>
        <v>1.2728353472210319E-2</v>
      </c>
      <c r="MF82">
        <f t="array" ref="MF82:MF84">+MMULT($AD$11:$AF$13,MF74:MF76)</f>
        <v>-0.43367412603085159</v>
      </c>
      <c r="MG82">
        <f t="array" ref="MG82:MG84">+MMULT($AD$11:$AF$13,MG74:MG76)</f>
        <v>-0.72200071879538974</v>
      </c>
      <c r="MH82">
        <f t="array" ref="MH82:MH84">+MMULT($AD$11:$AF$13,MH74:MH76)</f>
        <v>0.19165119543244866</v>
      </c>
      <c r="MI82">
        <f t="array" ref="MI82:MI84">+MMULT($AD$11:$AF$13,MI74:MI76)</f>
        <v>0.4498170291853899</v>
      </c>
      <c r="MJ82">
        <f t="array" ref="MJ82:MJ84">+MMULT($AD$11:$AF$13,MJ74:MJ76)</f>
        <v>-0.53575753846674379</v>
      </c>
      <c r="MK82">
        <f t="array" ref="MK82:MK84">+MMULT($AD$11:$AF$13,MK74:MK76)</f>
        <v>-0.10783682996420776</v>
      </c>
      <c r="ML82">
        <f t="array" ref="ML82:ML84">+MMULT($AD$11:$AF$13,ML74:ML76)</f>
        <v>-0.25448592728733666</v>
      </c>
      <c r="MM82">
        <f t="array" ref="MM82:MM84">+MMULT($AD$11:$AF$13,MM74:MM76)</f>
        <v>1.0902742663892573</v>
      </c>
      <c r="MN82">
        <f t="array" ref="MN82:MN84">+MMULT($AD$11:$AF$13,MN74:MN76)</f>
        <v>-0.52802710325145408</v>
      </c>
      <c r="MO82">
        <f t="array" ref="MO82:MO84">+MMULT($AD$11:$AF$13,MO74:MO76)</f>
        <v>0.16081498279069309</v>
      </c>
      <c r="MP82">
        <f t="array" ref="MP82:MP84">+MMULT($AD$11:$AF$13,MP74:MP76)</f>
        <v>-0.31001786502395101</v>
      </c>
      <c r="MQ82">
        <f t="array" ref="MQ82:MQ84">+MMULT($AD$11:$AF$13,MQ74:MQ76)</f>
        <v>-0.62682316181848974</v>
      </c>
      <c r="MR82">
        <f t="array" ref="MR82:MR84">+MMULT($AD$11:$AF$13,MR74:MR76)</f>
        <v>-0.61294346693123625</v>
      </c>
      <c r="MS82">
        <f t="array" ref="MS82:MS84">+MMULT($AD$11:$AF$13,MS74:MS76)</f>
        <v>1.2182771153668539</v>
      </c>
      <c r="MT82">
        <f t="array" ref="MT82:MT84">+MMULT($AD$11:$AF$13,MT74:MT76)</f>
        <v>0.70088731027476525</v>
      </c>
      <c r="MU82">
        <f t="array" ref="MU82:MU84">+MMULT($AD$11:$AF$13,MU74:MU76)</f>
        <v>-1.5616970396146568</v>
      </c>
      <c r="MV82">
        <f t="array" ref="MV82:MV84">+MMULT($AD$11:$AF$13,MV74:MV76)</f>
        <v>-0.27110252519549272</v>
      </c>
      <c r="MW82">
        <f t="array" ref="MW82:MW84">+MMULT($AD$11:$AF$13,MW74:MW76)</f>
        <v>-0.21042792913835229</v>
      </c>
      <c r="MX82">
        <f t="array" ref="MX82:MX84">+MMULT($AD$11:$AF$13,MX74:MX76)</f>
        <v>0.31764303473843675</v>
      </c>
      <c r="MY82">
        <f t="array" ref="MY82:MY84">+MMULT($AD$11:$AF$13,MY74:MY76)</f>
        <v>-1.2171323530456111E-3</v>
      </c>
      <c r="MZ82">
        <f t="array" ref="MZ82:MZ84">+MMULT($AD$11:$AF$13,MZ74:MZ76)</f>
        <v>0.17722324272850798</v>
      </c>
      <c r="NA82">
        <f t="array" ref="NA82:NA84">+MMULT($AD$11:$AF$13,NA74:NA76)</f>
        <v>0.43359298387398187</v>
      </c>
      <c r="NB82">
        <f t="array" ref="NB82:NB84">+MMULT($AD$11:$AF$13,NB74:NB76)</f>
        <v>6.5458693765553008E-2</v>
      </c>
      <c r="NC82">
        <f t="array" ref="NC82:NC84">+MMULT($AD$11:$AF$13,NC74:NC76)</f>
        <v>1.2281720724424248</v>
      </c>
      <c r="ND82">
        <f t="array" ref="ND82:ND84">+MMULT($AD$11:$AF$13,ND74:ND76)</f>
        <v>0.52554349534186096</v>
      </c>
      <c r="NE82">
        <f t="array" ref="NE82:NE84">+MMULT($AD$11:$AF$13,NE74:NE76)</f>
        <v>-1.3950222772792107</v>
      </c>
      <c r="NF82">
        <f t="array" ref="NF82:NF84">+MMULT($AD$11:$AF$13,NF74:NF76)</f>
        <v>5.57742676915901E-2</v>
      </c>
      <c r="NG82">
        <f t="array" ref="NG82:NG84">+MMULT($AD$11:$AF$13,NG74:NG76)</f>
        <v>0.85367031605099064</v>
      </c>
      <c r="NH82">
        <f t="array" ref="NH82:NH84">+MMULT($AD$11:$AF$13,NH74:NH76)</f>
        <v>0.8895197981685341</v>
      </c>
      <c r="NI82">
        <f t="array" ref="NI82:NI84">+MMULT($AD$11:$AF$13,NI74:NI76)</f>
        <v>0.82309726716124498</v>
      </c>
      <c r="NJ82">
        <f t="array" ref="NJ82:NJ84">+MMULT($AD$11:$AF$13,NJ74:NJ76)</f>
        <v>0.59641897633628371</v>
      </c>
      <c r="NK82">
        <f t="array" ref="NK82:NK84">+MMULT($AD$11:$AF$13,NK74:NK76)</f>
        <v>-1.197748149678818</v>
      </c>
      <c r="NL82">
        <f t="array" ref="NL82:NL84">+MMULT($AD$11:$AF$13,NL74:NL76)</f>
        <v>0.29034747107684722</v>
      </c>
      <c r="NM82">
        <f t="array" ref="NM82:NM84">+MMULT($AD$11:$AF$13,NM74:NM76)</f>
        <v>-0.26496861674239613</v>
      </c>
      <c r="NN82">
        <f t="array" ref="NN82:NN84">+MMULT($AD$11:$AF$13,NN74:NN76)</f>
        <v>-0.74674907664065049</v>
      </c>
      <c r="NO82">
        <f t="array" ref="NO82:NO84">+MMULT($AD$11:$AF$13,NO74:NO76)</f>
        <v>2.4780200659253953</v>
      </c>
      <c r="NP82">
        <f t="array" ref="NP82:NP84">+MMULT($AD$11:$AF$13,NP74:NP76)</f>
        <v>-0.1744479616604373</v>
      </c>
      <c r="NQ82">
        <f t="array" ref="NQ82:NQ84">+MMULT($AD$11:$AF$13,NQ74:NQ76)</f>
        <v>-0.577153196657895</v>
      </c>
      <c r="NR82">
        <f t="array" ref="NR82:NR84">+MMULT($AD$11:$AF$13,NR74:NR76)</f>
        <v>7.2411699396780244E-2</v>
      </c>
      <c r="NS82">
        <f t="array" ref="NS82:NS84">+MMULT($AD$11:$AF$13,NS74:NS76)</f>
        <v>0.55332371891340204</v>
      </c>
      <c r="NT82">
        <f t="array" ref="NT82:NT84">+MMULT($AD$11:$AF$13,NT74:NT76)</f>
        <v>-1.0958840403696009</v>
      </c>
      <c r="NU82">
        <f t="array" ref="NU82:NU84">+MMULT($AD$11:$AF$13,NU74:NU76)</f>
        <v>-0.58973461703523322</v>
      </c>
      <c r="NV82">
        <f t="array" ref="NV82:NV84">+MMULT($AD$11:$AF$13,NV74:NV76)</f>
        <v>0.2945964691561731</v>
      </c>
      <c r="NW82">
        <f t="array" ref="NW82:NW84">+MMULT($AD$11:$AF$13,NW74:NW76)</f>
        <v>-1.6766118779922965</v>
      </c>
      <c r="NX82">
        <f t="array" ref="NX82:NX84">+MMULT($AD$11:$AF$13,NX74:NX76)</f>
        <v>-1.7015685738078983</v>
      </c>
      <c r="NY82">
        <f t="array" ref="NY82:NY84">+MMULT($AD$11:$AF$13,NY74:NY76)</f>
        <v>-0.29428725174756154</v>
      </c>
      <c r="NZ82">
        <f t="array" ref="NZ82:NZ84">+MMULT($AD$11:$AF$13,NZ74:NZ76)</f>
        <v>-4.1146749142375275E-2</v>
      </c>
      <c r="OA82">
        <f t="array" ref="OA82:OA84">+MMULT($AD$11:$AF$13,OA74:OA76)</f>
        <v>-0.74864166262385479</v>
      </c>
      <c r="OB82">
        <f t="array" ref="OB82:OB84">+MMULT($AD$11:$AF$13,OB74:OB76)</f>
        <v>-0.3829898839093856</v>
      </c>
      <c r="OC82">
        <f t="array" ref="OC82:OC84">+MMULT($AD$11:$AF$13,OC74:OC76)</f>
        <v>0.87338786017032954</v>
      </c>
      <c r="OD82">
        <f t="array" ref="OD82:OD84">+MMULT($AD$11:$AF$13,OD74:OD76)</f>
        <v>-0.66917278861067675</v>
      </c>
      <c r="OE82">
        <f t="array" ref="OE82:OE84">+MMULT($AD$11:$AF$13,OE74:OE76)</f>
        <v>0.15057352677497596</v>
      </c>
      <c r="OF82">
        <f t="array" ref="OF82:OF84">+MMULT($AD$11:$AF$13,OF74:OF76)</f>
        <v>-1.4748837038891367</v>
      </c>
      <c r="OG82">
        <f t="array" ref="OG82:OG84">+MMULT($AD$11:$AF$13,OG74:OG76)</f>
        <v>0.42886480846287139</v>
      </c>
      <c r="OH82">
        <f t="array" ref="OH82:OH84">+MMULT($AD$11:$AF$13,OH74:OH76)</f>
        <v>-2.4137379334344531</v>
      </c>
      <c r="OI82">
        <f t="array" ref="OI82:OI84">+MMULT($AD$11:$AF$13,OI74:OI76)</f>
        <v>-0.51956200256180352</v>
      </c>
      <c r="OJ82">
        <f t="array" ref="OJ82:OJ84">+MMULT($AD$11:$AF$13,OJ74:OJ76)</f>
        <v>-1.3344025070037391</v>
      </c>
      <c r="OK82">
        <f t="array" ref="OK82:OK84">+MMULT($AD$11:$AF$13,OK74:OK76)</f>
        <v>-1.1670873795384025</v>
      </c>
      <c r="OL82">
        <f t="array" ref="OL82:OL84">+MMULT($AD$11:$AF$13,OL74:OL76)</f>
        <v>-0.70762978490438455</v>
      </c>
      <c r="OM82">
        <f t="array" ref="OM82:OM84">+MMULT($AD$11:$AF$13,OM74:OM76)</f>
        <v>0.95429974875702828</v>
      </c>
      <c r="ON82">
        <f t="array" ref="ON82:ON84">+MMULT($AD$11:$AF$13,ON74:ON76)</f>
        <v>-0.41506186966995412</v>
      </c>
      <c r="OO82">
        <f t="array" ref="OO82:OO84">+MMULT($AD$11:$AF$13,OO74:OO76)</f>
        <v>0.1075396742275633</v>
      </c>
      <c r="OP82">
        <f t="array" ref="OP82:OP84">+MMULT($AD$11:$AF$13,OP74:OP76)</f>
        <v>1.459164055769081</v>
      </c>
      <c r="OQ82">
        <f t="array" ref="OQ82:OQ84">+MMULT($AD$11:$AF$13,OQ74:OQ76)</f>
        <v>-0.87539229074813796</v>
      </c>
      <c r="OR82">
        <f t="array" ref="OR82:OR84">+MMULT($AD$11:$AF$13,OR74:OR76)</f>
        <v>0.1887169195975387</v>
      </c>
      <c r="OS82">
        <f t="array" ref="OS82:OS84">+MMULT($AD$11:$AF$13,OS74:OS76)</f>
        <v>0.25976236051513441</v>
      </c>
      <c r="OT82">
        <f t="array" ref="OT82:OT84">+MMULT($AD$11:$AF$13,OT74:OT76)</f>
        <v>-6.3979494176130913E-2</v>
      </c>
      <c r="OU82">
        <f t="array" ref="OU82:OU84">+MMULT($AD$11:$AF$13,OU74:OU76)</f>
        <v>-5.49683287010599E-3</v>
      </c>
      <c r="OV82">
        <f t="array" ref="OV82:OV84">+MMULT($AD$11:$AF$13,OV74:OV76)</f>
        <v>1.1854035766782887</v>
      </c>
      <c r="OW82">
        <f t="array" ref="OW82:OW84">+MMULT($AD$11:$AF$13,OW74:OW76)</f>
        <v>-0.13952942131562876</v>
      </c>
      <c r="OX82">
        <f t="array" ref="OX82:OX84">+MMULT($AD$11:$AF$13,OX74:OX76)</f>
        <v>-0.75915724754791547</v>
      </c>
      <c r="OY82">
        <f t="array" ref="OY82:OY84">+MMULT($AD$11:$AF$13,OY74:OY76)</f>
        <v>0.39467435449862343</v>
      </c>
      <c r="OZ82">
        <f t="array" ref="OZ82:OZ84">+MMULT($AD$11:$AF$13,OZ74:OZ76)</f>
        <v>-0.40327432661117907</v>
      </c>
      <c r="PA82">
        <f t="array" ref="PA82:PA84">+MMULT($AD$11:$AF$13,PA74:PA76)</f>
        <v>-1.0770985345386301</v>
      </c>
      <c r="PB82">
        <f t="array" ref="PB82:PB84">+MMULT($AD$11:$AF$13,PB74:PB76)</f>
        <v>1.0608701031646885</v>
      </c>
      <c r="PC82">
        <f t="array" ref="PC82:PC84">+MMULT($AD$11:$AF$13,PC74:PC76)</f>
        <v>0.85170755306725043</v>
      </c>
      <c r="PD82">
        <f t="array" ref="PD82:PD84">+MMULT($AD$11:$AF$13,PD74:PD76)</f>
        <v>1.1980661392124967</v>
      </c>
      <c r="PE82">
        <f t="array" ref="PE82:PE84">+MMULT($AD$11:$AF$13,PE74:PE76)</f>
        <v>0.48299320618876646</v>
      </c>
      <c r="PF82">
        <f t="array" ref="PF82:PF84">+MMULT($AD$11:$AF$13,PF74:PF76)</f>
        <v>0.57116402826840396</v>
      </c>
      <c r="PG82">
        <f t="array" ref="PG82:PG84">+MMULT($AD$11:$AF$13,PG74:PG76)</f>
        <v>0.3986086525911709</v>
      </c>
      <c r="PH82">
        <f t="array" ref="PH82:PH84">+MMULT($AD$11:$AF$13,PH74:PH76)</f>
        <v>-1.1383060371935905</v>
      </c>
      <c r="PI82">
        <f t="array" ref="PI82:PI84">+MMULT($AD$11:$AF$13,PI74:PI76)</f>
        <v>0.14191543933385151</v>
      </c>
      <c r="PJ82">
        <f t="array" ref="PJ82:PJ84">+MMULT($AD$11:$AF$13,PJ74:PJ76)</f>
        <v>0.45467678647250531</v>
      </c>
      <c r="PK82">
        <f t="array" ref="PK82:PK84">+MMULT($AD$11:$AF$13,PK74:PK76)</f>
        <v>0.3051274052991011</v>
      </c>
      <c r="PL82">
        <f t="array" ref="PL82:PL84">+MMULT($AD$11:$AF$13,PL74:PL76)</f>
        <v>0.37979902341626604</v>
      </c>
      <c r="PM82">
        <f t="array" ref="PM82:PM84">+MMULT($AD$11:$AF$13,PM74:PM76)</f>
        <v>1.6498525104754269</v>
      </c>
      <c r="PN82">
        <f t="array" ref="PN82:PN84">+MMULT($AD$11:$AF$13,PN74:PN76)</f>
        <v>-0.80759253610533055</v>
      </c>
      <c r="PO82">
        <f t="array" ref="PO82:PO84">+MMULT($AD$11:$AF$13,PO74:PO76)</f>
        <v>3.7601714099675762E-2</v>
      </c>
      <c r="PP82">
        <f t="array" ref="PP82:PP84">+MMULT($AD$11:$AF$13,PP74:PP76)</f>
        <v>-2.0183958009151044</v>
      </c>
      <c r="PQ82">
        <f t="array" ref="PQ82:PQ84">+MMULT($AD$11:$AF$13,PQ74:PQ76)</f>
        <v>-1.5470958374406429</v>
      </c>
      <c r="PR82">
        <f t="array" ref="PR82:PR84">+MMULT($AD$11:$AF$13,PR74:PR76)</f>
        <v>-1.2995420819874994</v>
      </c>
      <c r="PS82">
        <f t="array" ref="PS82:PS84">+MMULT($AD$11:$AF$13,PS74:PS76)</f>
        <v>1.2534884253857734</v>
      </c>
      <c r="PT82">
        <f t="array" ref="PT82:PT84">+MMULT($AD$11:$AF$13,PT74:PT76)</f>
        <v>0.80153099768403679</v>
      </c>
      <c r="PU82">
        <f t="array" ref="PU82:PU84">+MMULT($AD$11:$AF$13,PU74:PU76)</f>
        <v>-0.44759768154344004</v>
      </c>
      <c r="PV82">
        <f t="array" ref="PV82:PV84">+MMULT($AD$11:$AF$13,PV74:PV76)</f>
        <v>-0.42593382217486153</v>
      </c>
      <c r="PW82">
        <f t="array" ref="PW82:PW84">+MMULT($AD$11:$AF$13,PW74:PW76)</f>
        <v>0.85094437818642177</v>
      </c>
      <c r="PX82">
        <f t="array" ref="PX82:PX84">+MMULT($AD$11:$AF$13,PX74:PX76)</f>
        <v>0.5021581064288847</v>
      </c>
      <c r="PY82">
        <f t="array" ref="PY82:PY84">+MMULT($AD$11:$AF$13,PY74:PY76)</f>
        <v>2.0842218274178381</v>
      </c>
      <c r="PZ82">
        <f t="array" ref="PZ82:PZ84">+MMULT($AD$11:$AF$13,PZ74:PZ76)</f>
        <v>0.70367574953043632</v>
      </c>
      <c r="QA82">
        <f t="array" ref="QA82:QA84">+MMULT($AD$11:$AF$13,QA74:QA76)</f>
        <v>1.3165687767425374</v>
      </c>
      <c r="QB82">
        <f t="array" ref="QB82:QB84">+MMULT($AD$11:$AF$13,QB74:QB76)</f>
        <v>0.11927897059846988</v>
      </c>
      <c r="QC82">
        <f t="array" ref="QC82:QC84">+MMULT($AD$11:$AF$13,QC74:QC76)</f>
        <v>2.9303108343796778</v>
      </c>
      <c r="QD82">
        <f t="array" ref="QD82:QD84">+MMULT($AD$11:$AF$13,QD74:QD76)</f>
        <v>1.3188232128847552</v>
      </c>
      <c r="QE82">
        <f t="array" ref="QE82:QE84">+MMULT($AD$11:$AF$13,QE74:QE76)</f>
        <v>1.1303497197578256</v>
      </c>
      <c r="QF82">
        <f t="array" ref="QF82:QF84">+MMULT($AD$11:$AF$13,QF74:QF76)</f>
        <v>0.61068903078901848</v>
      </c>
      <c r="QG82">
        <f t="array" ref="QG82:QG84">+MMULT($AD$11:$AF$13,QG74:QG76)</f>
        <v>-0.17114854611961366</v>
      </c>
      <c r="QH82">
        <f t="array" ref="QH82:QH84">+MMULT($AD$11:$AF$13,QH74:QH76)</f>
        <v>0.41303770181074495</v>
      </c>
      <c r="QI82">
        <f t="array" ref="QI82:QI84">+MMULT($AD$11:$AF$13,QI74:QI76)</f>
        <v>-1.9590786912120817</v>
      </c>
      <c r="QJ82">
        <f t="array" ref="QJ82:QJ84">+MMULT($AD$11:$AF$13,QJ74:QJ76)</f>
        <v>-1.0281127951332611</v>
      </c>
      <c r="QK82">
        <f t="array" ref="QK82:QK84">+MMULT($AD$11:$AF$13,QK74:QK76)</f>
        <v>0.39997600758598878</v>
      </c>
      <c r="QL82">
        <f t="array" ref="QL82:QL84">+MMULT($AD$11:$AF$13,QL74:QL76)</f>
        <v>-0.79208670853378282</v>
      </c>
      <c r="QM82">
        <f t="array" ref="QM82:QM84">+MMULT($AD$11:$AF$13,QM74:QM76)</f>
        <v>1.3021079285695956</v>
      </c>
      <c r="QN82">
        <f t="array" ref="QN82:QN84">+MMULT($AD$11:$AF$13,QN74:QN76)</f>
        <v>-1.2680545390595193</v>
      </c>
      <c r="QO82">
        <f t="array" ref="QO82:QO84">+MMULT($AD$11:$AF$13,QO74:QO76)</f>
        <v>-0.42544587271800993</v>
      </c>
      <c r="QP82">
        <f t="array" ref="QP82:QP84">+MMULT($AD$11:$AF$13,QP74:QP76)</f>
        <v>1.1478369510788811</v>
      </c>
      <c r="QQ82">
        <f t="array" ref="QQ82:QQ84">+MMULT($AD$11:$AF$13,QQ74:QQ76)</f>
        <v>-1.1586946488805545</v>
      </c>
      <c r="QR82">
        <f t="array" ref="QR82:QR84">+MMULT($AD$11:$AF$13,QR74:QR76)</f>
        <v>-0.35409779348560289</v>
      </c>
      <c r="QS82">
        <f t="array" ref="QS82:QS84">+MMULT($AD$11:$AF$13,QS74:QS76)</f>
        <v>-0.25441026770863384</v>
      </c>
      <c r="QT82">
        <f t="array" ref="QT82:QT84">+MMULT($AD$11:$AF$13,QT74:QT76)</f>
        <v>-0.40045847446467353</v>
      </c>
      <c r="QU82">
        <f t="array" ref="QU82:QU84">+MMULT($AD$11:$AF$13,QU74:QU76)</f>
        <v>0.49473798513783995</v>
      </c>
      <c r="QV82">
        <f t="array" ref="QV82:QV84">+MMULT($AD$11:$AF$13,QV74:QV76)</f>
        <v>0.55428207357697135</v>
      </c>
      <c r="QW82">
        <f t="array" ref="QW82:QW84">+MMULT($AD$11:$AF$13,QW74:QW76)</f>
        <v>-0.6372488324606137</v>
      </c>
      <c r="QX82">
        <f t="array" ref="QX82:QX84">+MMULT($AD$11:$AF$13,QX74:QX76)</f>
        <v>0.42308836410625489</v>
      </c>
      <c r="QY82">
        <f t="array" ref="QY82:QY84">+MMULT($AD$11:$AF$13,QY74:QY76)</f>
        <v>0.39909111946985565</v>
      </c>
      <c r="QZ82">
        <f t="array" ref="QZ82:QZ84">+MMULT($AD$11:$AF$13,QZ74:QZ76)</f>
        <v>-0.91408174835612122</v>
      </c>
      <c r="RA82">
        <f t="array" ref="RA82:RA84">+MMULT($AD$11:$AF$13,RA74:RA76)</f>
        <v>-0.5295709972632453</v>
      </c>
      <c r="RB82">
        <f t="array" ref="RB82:RB84">+MMULT($AD$11:$AF$13,RB74:RB76)</f>
        <v>1.2368520901962168</v>
      </c>
      <c r="RC82">
        <f t="array" ref="RC82:RC84">+MMULT($AD$11:$AF$13,RC74:RC76)</f>
        <v>2.025027527465753</v>
      </c>
      <c r="RD82">
        <f t="array" ref="RD82:RD84">+MMULT($AD$11:$AF$13,RD74:RD76)</f>
        <v>-0.6285556565192213</v>
      </c>
      <c r="RE82">
        <f t="array" ref="RE82:RE84">+MMULT($AD$11:$AF$13,RE74:RE76)</f>
        <v>0.80497624980409921</v>
      </c>
      <c r="RF82">
        <f t="array" ref="RF82:RF84">+MMULT($AD$11:$AF$13,RF74:RF76)</f>
        <v>0.13967854744176769</v>
      </c>
      <c r="RG82">
        <f t="array" ref="RG82:RG84">+MMULT($AD$11:$AF$13,RG74:RG76)</f>
        <v>-0.30644651360605052</v>
      </c>
      <c r="RH82">
        <f t="array" ref="RH82:RH84">+MMULT($AD$11:$AF$13,RH74:RH76)</f>
        <v>0.14325867098473519</v>
      </c>
      <c r="RI82">
        <f t="array" ref="RI82:RI84">+MMULT($AD$11:$AF$13,RI74:RI76)</f>
        <v>0.34653183561531936</v>
      </c>
      <c r="RJ82">
        <f t="array" ref="RJ82:RJ84">+MMULT($AD$11:$AF$13,RJ74:RJ76)</f>
        <v>0.2900382536682356</v>
      </c>
      <c r="RK82">
        <f t="array" ref="RK82:RK84">+MMULT($AD$11:$AF$13,RK74:RK76)</f>
        <v>-7.8036824595991039E-2</v>
      </c>
      <c r="RL82">
        <f t="array" ref="RL82:RL84">+MMULT($AD$11:$AF$13,RL74:RL76)</f>
        <v>1.3562626426706916</v>
      </c>
      <c r="RM82">
        <f t="array" ref="RM82:RM84">+MMULT($AD$11:$AF$13,RM74:RM76)</f>
        <v>0.23900970563789004</v>
      </c>
      <c r="RN82">
        <f t="array" ref="RN82:RN84">+MMULT($AD$11:$AF$13,RN74:RN76)</f>
        <v>0.28063453559641655</v>
      </c>
      <c r="RO82">
        <f t="array" ref="RO82:RO84">+MMULT($AD$11:$AF$13,RO74:RO76)</f>
        <v>7.0266914817899859E-2</v>
      </c>
      <c r="RP82">
        <f t="array" ref="RP82:RP84">+MMULT($AD$11:$AF$13,RP74:RP76)</f>
        <v>-0.27002793987478574</v>
      </c>
      <c r="RQ82">
        <f t="array" ref="RQ82:RQ84">+MMULT($AD$11:$AF$13,RQ74:RQ76)</f>
        <v>0.7222945849851341</v>
      </c>
      <c r="RR82">
        <f t="array" ref="RR82:RR84">+MMULT($AD$11:$AF$13,RR74:RR76)</f>
        <v>-0.87885070105580088</v>
      </c>
      <c r="RS82">
        <f t="array" ref="RS82:RS84">+MMULT($AD$11:$AF$13,RS74:RS76)</f>
        <v>-0.21178760852373657</v>
      </c>
      <c r="RT82">
        <f t="array" ref="RT82:RT84">+MMULT($AD$11:$AF$13,RT74:RT76)</f>
        <v>-0.15072265290111489</v>
      </c>
      <c r="RU82">
        <f t="array" ref="RU82:RU84">+MMULT($AD$11:$AF$13,RU74:RU76)</f>
        <v>1.9708333388018555</v>
      </c>
      <c r="RV82">
        <f t="array" ref="RV82:RV84">+MMULT($AD$11:$AF$13,RV74:RV76)</f>
        <v>0.88929391594805896</v>
      </c>
      <c r="RW82">
        <f t="array" ref="RW82:RW84">+MMULT($AD$11:$AF$13,RW74:RW76)</f>
        <v>1.083037263208986</v>
      </c>
      <c r="RX82">
        <f t="array" ref="RX82:RX84">+MMULT($AD$11:$AF$13,RX74:RX76)</f>
        <v>-7.4409550880788447E-2</v>
      </c>
      <c r="RY82">
        <f t="array" ref="RY82:RY84">+MMULT($AD$11:$AF$13,RY74:RY76)</f>
        <v>3.6568796373037053E-2</v>
      </c>
      <c r="RZ82">
        <f t="array" ref="RZ82:RZ84">+MMULT($AD$11:$AF$13,RZ74:RZ76)</f>
        <v>-0.89200669562502721</v>
      </c>
      <c r="SA82">
        <f t="array" ref="SA82:SA84">+MMULT($AD$11:$AF$13,SA74:SA76)</f>
        <v>1.1268386766997607</v>
      </c>
      <c r="SB82">
        <f t="array" ref="SB82:SB84">+MMULT($AD$11:$AF$13,SB74:SB76)</f>
        <v>-0.93204267443079425</v>
      </c>
      <c r="SC82">
        <f t="array" ref="SC82:SC84">+MMULT($AD$11:$AF$13,SC74:SC76)</f>
        <v>-0.72483630822329603</v>
      </c>
      <c r="SD82">
        <f t="array" ref="SD82:SD84">+MMULT($AD$11:$AF$13,SD74:SD76)</f>
        <v>0.19255472431434917</v>
      </c>
      <c r="SE82">
        <f t="array" ref="SE82:SE84">+MMULT($AD$11:$AF$13,SE74:SE76)</f>
        <v>-0.91038868370291615</v>
      </c>
      <c r="SF82">
        <f t="array" ref="SF82:SF84">+MMULT($AD$11:$AF$13,SF74:SF76)</f>
        <v>0.4997940187233294</v>
      </c>
      <c r="SG82">
        <f t="array" ref="SG82:SG84">+MMULT($AD$11:$AF$13,SG74:SG76)</f>
        <v>-0.5949013986996935</v>
      </c>
    </row>
    <row r="83" spans="1:504">
      <c r="A83" t="s">
        <v>536</v>
      </c>
      <c r="B83">
        <v>-4.9042571553945713</v>
      </c>
      <c r="C83">
        <v>-1.1410332478653094</v>
      </c>
      <c r="D83">
        <v>4.9194030252932368</v>
      </c>
      <c r="E83">
        <v>4.8740493956359145</v>
      </c>
      <c r="F83">
        <v>4.0289151593875561</v>
      </c>
      <c r="G83">
        <v>5.2180288589889665</v>
      </c>
      <c r="H83">
        <v>-0.1562043973548895</v>
      </c>
      <c r="I83">
        <v>-1.2031636590194372</v>
      </c>
      <c r="J83">
        <v>-0.56491906056726604</v>
      </c>
      <c r="K83">
        <v>-3.8502209517454782</v>
      </c>
      <c r="L83">
        <v>-4.689661732407286</v>
      </c>
      <c r="M83">
        <v>-2.8271470839122879</v>
      </c>
      <c r="N83">
        <v>1.2326889919800283</v>
      </c>
      <c r="O83">
        <v>-5.9427304939062466</v>
      </c>
      <c r="P83">
        <v>4.5595794577074527</v>
      </c>
      <c r="Q83">
        <v>0.66327473834474926</v>
      </c>
      <c r="R83">
        <v>3.6204084856721832</v>
      </c>
      <c r="S83">
        <v>-2.0052539173032655</v>
      </c>
      <c r="T83">
        <v>-1.3636993060853921</v>
      </c>
      <c r="U83">
        <v>-3.2153816510270268</v>
      </c>
      <c r="V83">
        <v>5.8929437083231964</v>
      </c>
      <c r="W83">
        <v>-1.3088932703448084</v>
      </c>
      <c r="X83">
        <v>3.7395225075622167</v>
      </c>
      <c r="Y83">
        <v>-1.7771654698346406E-2</v>
      </c>
      <c r="Z83">
        <v>-5.8397882991790446</v>
      </c>
      <c r="AA83">
        <v>-6.9186525882240728</v>
      </c>
      <c r="AB83">
        <v>0.21871978113792639</v>
      </c>
      <c r="AC83">
        <v>3.4525862821554392</v>
      </c>
      <c r="AD83">
        <v>0.78730965033765266</v>
      </c>
      <c r="AE83">
        <v>0.44242156461452065</v>
      </c>
      <c r="AF83">
        <v>-0.46828340399475238</v>
      </c>
      <c r="AG83">
        <v>-6.3732510950842567</v>
      </c>
      <c r="AH83">
        <v>0.20949724835429839</v>
      </c>
      <c r="AI83">
        <v>-2.432261970340333</v>
      </c>
      <c r="AJ83">
        <v>-5.4129633731430253</v>
      </c>
      <c r="AK83">
        <v>-2.1851585098054693</v>
      </c>
      <c r="AL83">
        <v>-5.2608259869390022</v>
      </c>
      <c r="AM83">
        <v>5.4308698825039663</v>
      </c>
      <c r="AN83">
        <v>-2.1500928801021728</v>
      </c>
      <c r="AO83">
        <v>0.98503821971938921</v>
      </c>
      <c r="AP83">
        <v>-0.22502835926648906</v>
      </c>
      <c r="AQ83">
        <v>-2.9893494103814477</v>
      </c>
      <c r="AR83">
        <v>-2.2630310472277322</v>
      </c>
      <c r="AS83">
        <v>5.1878570850764874</v>
      </c>
      <c r="AT83">
        <v>-2.6253094960822017</v>
      </c>
      <c r="AU83">
        <v>-0.94917279405412724</v>
      </c>
      <c r="AV83">
        <v>-3.9802934124280478</v>
      </c>
      <c r="AW83">
        <v>-3.4104636866711275</v>
      </c>
      <c r="AX83">
        <v>1.841202664197586</v>
      </c>
      <c r="AY83">
        <v>1.0055332836761179</v>
      </c>
      <c r="AZ83">
        <v>1.946458537544415</v>
      </c>
      <c r="BA83">
        <v>-0.39589860111483643</v>
      </c>
      <c r="BB83">
        <v>2.0907888645601269</v>
      </c>
      <c r="BC83">
        <v>-3.1889791565889807</v>
      </c>
      <c r="BD83">
        <v>-0.72660790873977676</v>
      </c>
      <c r="BE83">
        <v>-1.6148259847069966</v>
      </c>
      <c r="BF83">
        <v>0.80493669219992448</v>
      </c>
      <c r="BG83">
        <v>-1.5260692546114634</v>
      </c>
      <c r="BH83">
        <v>-0.86461521622497961</v>
      </c>
      <c r="BI83">
        <v>-1.0212312408037971</v>
      </c>
      <c r="BJ83">
        <v>-0.71491559447116182</v>
      </c>
      <c r="BK83">
        <v>-4.7589194796400651</v>
      </c>
      <c r="BL83">
        <v>1.447474972994458</v>
      </c>
      <c r="BM83">
        <v>-3.1946495094469394</v>
      </c>
      <c r="BN83">
        <v>-3.5734140433772263</v>
      </c>
      <c r="BO83">
        <v>3.18808337928226</v>
      </c>
      <c r="BP83">
        <v>-2.4361252291967825</v>
      </c>
      <c r="BQ83">
        <v>-0.33525743614301462</v>
      </c>
      <c r="BR83">
        <v>-0.65900155532138949</v>
      </c>
      <c r="BS83">
        <v>-2.4226610389676164</v>
      </c>
      <c r="BT83">
        <v>1.3902061522607498</v>
      </c>
      <c r="BU83">
        <v>-0.29479453795242017</v>
      </c>
      <c r="BV83">
        <v>2.0069214969154627</v>
      </c>
      <c r="BW83">
        <v>-7.3609797260434568</v>
      </c>
      <c r="BX83">
        <v>10.56255942691894</v>
      </c>
      <c r="BY83">
        <v>0.61834380620555729</v>
      </c>
      <c r="BZ83">
        <v>-1.0434174954372417</v>
      </c>
      <c r="CA83">
        <v>-3.8792246191015662</v>
      </c>
      <c r="CB83">
        <v>-1.012734129126575</v>
      </c>
      <c r="CC83">
        <v>5.064725427911049</v>
      </c>
      <c r="CD83">
        <v>4.3777847623991306</v>
      </c>
      <c r="CE83">
        <v>3.1161548335060449</v>
      </c>
      <c r="CF83">
        <v>4.5875986430801561</v>
      </c>
      <c r="CG83">
        <v>-2.3675220827407073</v>
      </c>
      <c r="CH83">
        <v>-0.27184328845581668</v>
      </c>
      <c r="CI83">
        <v>-5.5492372649564503</v>
      </c>
      <c r="CJ83">
        <v>7.3582458173811682</v>
      </c>
      <c r="CK83">
        <v>-5.5084345770837642</v>
      </c>
      <c r="CL83">
        <v>-10.5212161815983</v>
      </c>
      <c r="CM83">
        <v>0.76519895790588299</v>
      </c>
      <c r="CN83">
        <v>-2.0381631168883239</v>
      </c>
      <c r="CO83">
        <v>-0.72655515520613223</v>
      </c>
      <c r="CP83">
        <v>-5.2238119781179604</v>
      </c>
      <c r="CQ83">
        <v>1.1455179904552721</v>
      </c>
      <c r="CR83">
        <v>5.0550359405548013</v>
      </c>
      <c r="CS83">
        <v>-4.9363782660547733</v>
      </c>
      <c r="CT83">
        <v>0.39627619974240141</v>
      </c>
      <c r="CU83">
        <v>0.92209656030584275</v>
      </c>
      <c r="CV83">
        <v>-4.5192707919866271</v>
      </c>
      <c r="CW83">
        <v>2.8793082490463648</v>
      </c>
      <c r="CX83">
        <v>1.4613722842422003</v>
      </c>
      <c r="CY83">
        <v>-0.18485996531305809</v>
      </c>
      <c r="CZ83">
        <v>5.0497022287105953E-3</v>
      </c>
      <c r="DA83">
        <v>-0.34604017440601492</v>
      </c>
      <c r="DB83">
        <v>5.0062131359017252</v>
      </c>
      <c r="DC83">
        <v>-4.3881006115883805</v>
      </c>
      <c r="DD83">
        <v>1.9250709681472811</v>
      </c>
      <c r="DE83">
        <v>0.71658072319252153</v>
      </c>
      <c r="DF83">
        <v>3.4297363640373595</v>
      </c>
      <c r="DG83">
        <v>5.037370532240951</v>
      </c>
      <c r="DH83">
        <v>-4.4637926467244959</v>
      </c>
      <c r="DI83">
        <v>-2.1982932160289401</v>
      </c>
      <c r="DJ83">
        <v>-7.6549924477317628</v>
      </c>
      <c r="DK83">
        <v>2.9256013658520881</v>
      </c>
      <c r="DL83">
        <v>-1.3449711981904215</v>
      </c>
      <c r="DM83">
        <v>-3.7829248508950708</v>
      </c>
      <c r="DN83">
        <v>-2.8657889414597917</v>
      </c>
      <c r="DO83">
        <v>-2.9996702823039607</v>
      </c>
      <c r="DP83">
        <v>3.8548792135705998</v>
      </c>
      <c r="DQ83">
        <v>-2.3444047213060073</v>
      </c>
      <c r="DR83">
        <v>-3.4009189888606133</v>
      </c>
      <c r="DS83">
        <v>5.1349512545648412</v>
      </c>
      <c r="DT83">
        <v>-3.7529913213556103</v>
      </c>
      <c r="DU83">
        <v>-5.1241812473512711</v>
      </c>
      <c r="DV83">
        <v>0.17997990468010869</v>
      </c>
      <c r="DW83">
        <v>-3.8165951518178121</v>
      </c>
      <c r="DX83">
        <v>1.2335670409723209</v>
      </c>
      <c r="DY83">
        <v>3.4149564504638255</v>
      </c>
      <c r="DZ83">
        <v>-3.2413149200272366</v>
      </c>
      <c r="EA83">
        <v>1.1773146654348134</v>
      </c>
      <c r="EB83">
        <v>-1.6390258849389931</v>
      </c>
      <c r="EC83">
        <v>2.5318725746620312</v>
      </c>
      <c r="ED83">
        <v>0.7463064931620873</v>
      </c>
      <c r="EE83">
        <v>-1.5002479845726371</v>
      </c>
      <c r="EF83">
        <v>-1.9733854764957783</v>
      </c>
      <c r="EG83">
        <v>-3.7222754622198551</v>
      </c>
      <c r="EH83">
        <v>-1.4345338404670853</v>
      </c>
      <c r="EI83">
        <v>0.14373390771538455</v>
      </c>
      <c r="EJ83">
        <v>-4.0341517840968937</v>
      </c>
      <c r="EK83">
        <v>-2.7341249108102272</v>
      </c>
      <c r="EL83">
        <v>-0.86111882030541298</v>
      </c>
      <c r="EM83">
        <v>3.7315787723796467</v>
      </c>
      <c r="EN83">
        <v>-2.8646860464336332</v>
      </c>
      <c r="EO83">
        <v>3.5262332211559633</v>
      </c>
      <c r="EP83">
        <v>-0.58634391920171003</v>
      </c>
      <c r="EQ83">
        <v>6.5706637712113363</v>
      </c>
      <c r="ER83">
        <v>7.8281328045498988</v>
      </c>
      <c r="ES83">
        <v>-0.37156874135556206</v>
      </c>
      <c r="ET83">
        <v>-6.6648384021181668</v>
      </c>
      <c r="EU83">
        <v>-3.1938353177869612</v>
      </c>
      <c r="EV83">
        <v>3.9529679219908491</v>
      </c>
      <c r="EW83">
        <v>8.5212870517490771</v>
      </c>
      <c r="EX83">
        <v>-6.8380968517750587</v>
      </c>
      <c r="EY83">
        <v>0.52097239578987042</v>
      </c>
      <c r="EZ83">
        <v>-0.66755346556977668</v>
      </c>
      <c r="FA83">
        <v>5.6537509094357095</v>
      </c>
      <c r="FB83">
        <v>3.0402289649543257</v>
      </c>
      <c r="FC83">
        <v>2.8249991047939926</v>
      </c>
      <c r="FD83">
        <v>1.3460390324594598</v>
      </c>
      <c r="FE83">
        <v>-3.8031583181765467</v>
      </c>
      <c r="FF83">
        <v>0.47140645506376611</v>
      </c>
      <c r="FG83">
        <v>1.1405604157455989</v>
      </c>
      <c r="FH83">
        <v>3.9149339672742816</v>
      </c>
      <c r="FI83">
        <v>3.3422314799694535</v>
      </c>
      <c r="FJ83">
        <v>2.4343377803788018</v>
      </c>
      <c r="FK83">
        <v>-3.4618896413791562</v>
      </c>
      <c r="FL83">
        <v>-1.4650389478711245</v>
      </c>
      <c r="FM83">
        <v>-5.0752991653036421</v>
      </c>
      <c r="FN83">
        <v>-3.4406728301844489</v>
      </c>
      <c r="FO83">
        <v>-2.4050168258070905</v>
      </c>
      <c r="FP83">
        <v>5.270577794538065</v>
      </c>
      <c r="FQ83">
        <v>3.2885450096340145</v>
      </c>
      <c r="FR83">
        <v>3.942057672571329</v>
      </c>
      <c r="FS83">
        <v>-2.1070519656058466</v>
      </c>
      <c r="FT83">
        <v>-3.6729655396840033E-2</v>
      </c>
      <c r="FU83">
        <v>-2.722453428646368</v>
      </c>
      <c r="FV83">
        <v>1.9666519086484604</v>
      </c>
      <c r="FW83">
        <v>0.79748339128810752</v>
      </c>
      <c r="FX83">
        <v>2.9018960639715043</v>
      </c>
      <c r="FY83">
        <v>4.4778449294537337</v>
      </c>
      <c r="FZ83">
        <v>0.40727064852141459</v>
      </c>
      <c r="GA83">
        <v>0.57443968531337153</v>
      </c>
      <c r="GB83">
        <v>0.15997225974430479</v>
      </c>
      <c r="GC83">
        <v>6.9927302112806968</v>
      </c>
      <c r="GD83">
        <v>-3.0475665863183545</v>
      </c>
      <c r="GE83">
        <v>-1.5212911475426427</v>
      </c>
      <c r="GF83">
        <v>-1.9662495626137098</v>
      </c>
      <c r="GG83">
        <v>-6.3175613412721399</v>
      </c>
      <c r="GH83">
        <v>1.1011757169590894</v>
      </c>
      <c r="GI83">
        <v>8.24674063745071</v>
      </c>
      <c r="GJ83">
        <v>-0.81261325371328441</v>
      </c>
      <c r="GK83">
        <v>-5.0186538049378715</v>
      </c>
      <c r="GL83">
        <v>5.519154615317647</v>
      </c>
      <c r="GM83">
        <v>-0.1573126567503422</v>
      </c>
      <c r="GN83">
        <v>1.1287767477358686</v>
      </c>
      <c r="GO83">
        <v>0.70476915556003239</v>
      </c>
      <c r="GP83">
        <v>-4.9033904176500744</v>
      </c>
      <c r="GQ83">
        <v>-3.314347707551935</v>
      </c>
      <c r="GR83">
        <v>-1.7732218488563498</v>
      </c>
      <c r="GS83">
        <v>-4.8029025615637373</v>
      </c>
      <c r="GT83">
        <v>1.1656330253154696</v>
      </c>
      <c r="GU83">
        <v>8.4570375618837765</v>
      </c>
      <c r="GV83">
        <v>-2.6227370444463878</v>
      </c>
      <c r="GW83">
        <v>2.9286543955620421</v>
      </c>
      <c r="GX83">
        <v>-3.1312810305446692E-2</v>
      </c>
      <c r="GY83">
        <v>2.448914942293535</v>
      </c>
      <c r="GZ83">
        <v>1.0267340016091919E-2</v>
      </c>
      <c r="HA83">
        <v>-1.2270518005239774</v>
      </c>
      <c r="HB83">
        <v>-7.4239568387848038</v>
      </c>
      <c r="HC83">
        <v>0.81950339380881543</v>
      </c>
      <c r="HD83">
        <v>4.3908493357912999</v>
      </c>
      <c r="HE83">
        <v>1.808797137220445</v>
      </c>
      <c r="HF83">
        <v>4.1457642239166566</v>
      </c>
      <c r="HG83">
        <v>1.07360371347345</v>
      </c>
      <c r="HH83">
        <v>-6.8259342309108471</v>
      </c>
      <c r="HI83">
        <v>-1.1290950928032288</v>
      </c>
      <c r="HJ83">
        <v>-2.0645944269604932</v>
      </c>
      <c r="HK83">
        <v>1.8679248857685651</v>
      </c>
      <c r="HL83">
        <v>-1.2981725641591639</v>
      </c>
      <c r="HM83">
        <v>-2.223946900424715</v>
      </c>
      <c r="HN83">
        <v>-4.0567134431340328</v>
      </c>
      <c r="HO83">
        <v>0.23186843961502218</v>
      </c>
      <c r="HP83">
        <v>-3.2857641852815305</v>
      </c>
      <c r="HQ83">
        <v>-1.3153978690341745</v>
      </c>
      <c r="HR83">
        <v>0.44451650047316837</v>
      </c>
      <c r="HS83">
        <v>-1.3989890070451683</v>
      </c>
      <c r="HT83">
        <v>-6.4202322818766078</v>
      </c>
      <c r="HU83">
        <v>-0.43763366671142256</v>
      </c>
      <c r="HV83">
        <v>2.24802301621401</v>
      </c>
      <c r="HW83">
        <v>-4.1618778107128032</v>
      </c>
      <c r="HX83">
        <v>4.8945674194154192</v>
      </c>
      <c r="HY83">
        <v>2.5285760216687603</v>
      </c>
      <c r="HZ83">
        <v>5.0782196979793479</v>
      </c>
      <c r="IA83">
        <v>-2.221051013952009</v>
      </c>
      <c r="IB83">
        <v>6.934204784721639</v>
      </c>
      <c r="IC83">
        <v>0.52139134769809459</v>
      </c>
      <c r="ID83">
        <v>-2.3337432944224963</v>
      </c>
      <c r="IE83">
        <v>-6.2029901921073565</v>
      </c>
      <c r="IF83">
        <v>-6.5998941738470593</v>
      </c>
      <c r="IG83">
        <v>0.51445738935101226</v>
      </c>
      <c r="IH83">
        <v>0.23600767874763959</v>
      </c>
      <c r="II83">
        <v>3.677645391583686</v>
      </c>
      <c r="IJ83">
        <v>0.88272293800532231</v>
      </c>
      <c r="IK83">
        <v>1.3035051617549844</v>
      </c>
      <c r="IL83">
        <v>-3.6556856279070765E-2</v>
      </c>
      <c r="IM83">
        <v>-1.1808946286359041</v>
      </c>
      <c r="IN83">
        <v>-3.7012527039824969</v>
      </c>
      <c r="IO83">
        <v>5.5581914404862713</v>
      </c>
      <c r="IP83">
        <v>3.4385501544096315</v>
      </c>
      <c r="IQ83">
        <v>7.5114249609564858</v>
      </c>
      <c r="IR83">
        <v>-1.4566178377790711</v>
      </c>
      <c r="IS83">
        <v>-0.39805015127272675</v>
      </c>
      <c r="IT83">
        <v>0.20622110391272008</v>
      </c>
      <c r="IU83">
        <v>-0.86582978424395396</v>
      </c>
      <c r="IV83">
        <v>3.6367065156201175</v>
      </c>
      <c r="IW83">
        <v>-1.3401117275262562</v>
      </c>
      <c r="IX83">
        <v>0.8852254334477494</v>
      </c>
      <c r="IY83">
        <v>1.3038413021010808</v>
      </c>
      <c r="IZ83">
        <v>-2.2745703977645606</v>
      </c>
      <c r="JA83">
        <v>-4.3145148290499362</v>
      </c>
      <c r="JB83">
        <v>-0.79357208301244508</v>
      </c>
      <c r="JC83">
        <v>5.1235704278569409</v>
      </c>
      <c r="JD83">
        <v>-3.3378783948187825</v>
      </c>
      <c r="JE83">
        <v>6.1489632863137267</v>
      </c>
      <c r="JF83">
        <v>4.5345408132274274</v>
      </c>
      <c r="JG83">
        <v>-3.0702525189877274</v>
      </c>
      <c r="JH83">
        <v>0.89794732880751837</v>
      </c>
      <c r="JI83">
        <v>1.6255546884276266</v>
      </c>
      <c r="JJ83">
        <v>7.8677712026650815</v>
      </c>
      <c r="JK83">
        <v>-0.18732212635375944</v>
      </c>
      <c r="JL83">
        <v>5.3259987627941987</v>
      </c>
      <c r="JM83">
        <v>-9.8411431364079576</v>
      </c>
      <c r="JN83">
        <v>-2.9092298221940318</v>
      </c>
      <c r="JO83">
        <v>-5.4767264302874912</v>
      </c>
      <c r="JP83">
        <v>-3.2935742496458027</v>
      </c>
      <c r="JQ83">
        <v>-1.6966038791450124</v>
      </c>
      <c r="JR83">
        <v>-3.7185698202437543</v>
      </c>
      <c r="JS83">
        <v>1.9557229727356682</v>
      </c>
      <c r="JT83">
        <v>-0.47291062296613329</v>
      </c>
      <c r="JU83">
        <v>4.3112959550257237</v>
      </c>
      <c r="JV83">
        <v>-1.2309132919166343</v>
      </c>
      <c r="JW83">
        <v>0.77685854778757102</v>
      </c>
      <c r="JX83">
        <v>-4.156689706425353</v>
      </c>
      <c r="JY83">
        <v>2.4071676105947253</v>
      </c>
      <c r="JZ83">
        <v>2.1486717885414195</v>
      </c>
      <c r="KA83">
        <v>3.4862673466130287</v>
      </c>
      <c r="KB83">
        <v>6.1133546842694111</v>
      </c>
      <c r="KC83">
        <v>0.13709558429970201</v>
      </c>
      <c r="KD83">
        <v>-5.0813379365960198</v>
      </c>
      <c r="KE83">
        <v>-1.6918144271461819</v>
      </c>
      <c r="KF83">
        <v>3.4712472744798268</v>
      </c>
      <c r="KG83">
        <v>-5.3197056655349861</v>
      </c>
      <c r="KH83">
        <v>-3.9795873841877949</v>
      </c>
      <c r="KI83">
        <v>4.0538135957527617</v>
      </c>
      <c r="KJ83">
        <v>5.0130836377685144</v>
      </c>
      <c r="KK83">
        <v>-2.0199322770313843</v>
      </c>
      <c r="KL83">
        <v>-0.44668268950794054</v>
      </c>
      <c r="KM83">
        <v>-5.3539916388832545</v>
      </c>
      <c r="KN83">
        <v>-1.2233414456322373</v>
      </c>
      <c r="KO83">
        <v>-7.9543455925428316E-2</v>
      </c>
      <c r="KP83">
        <v>-0.86696347711500221</v>
      </c>
      <c r="KQ83">
        <v>-1.5592876696015086</v>
      </c>
      <c r="KR83">
        <v>0.2775610290070506</v>
      </c>
      <c r="KS83">
        <v>-4.9985399625238234</v>
      </c>
      <c r="KT83">
        <v>-1.5369271203908084</v>
      </c>
      <c r="KU83">
        <v>-0.3547593029868833</v>
      </c>
      <c r="KV83">
        <v>-1.4228324019469067</v>
      </c>
      <c r="KW83">
        <v>-2.2666380025008381</v>
      </c>
      <c r="KX83">
        <v>-2.8969976159586874</v>
      </c>
      <c r="KY83">
        <v>-2.3528919549760929</v>
      </c>
      <c r="KZ83">
        <v>7.3810014198077081</v>
      </c>
      <c r="LA83">
        <v>-7.4750566292546035</v>
      </c>
      <c r="LB83">
        <v>-4.0501127715896752</v>
      </c>
      <c r="LC83">
        <v>-2.1288323239560585</v>
      </c>
      <c r="LD83">
        <v>1.0841867461029893</v>
      </c>
      <c r="LE83">
        <v>5.2177815774189016</v>
      </c>
      <c r="LF83">
        <v>-8.7635425493627732</v>
      </c>
      <c r="LG83">
        <v>0.6406429334523065</v>
      </c>
      <c r="LH83">
        <v>1.940894847536796</v>
      </c>
      <c r="LI83">
        <v>-0.15676660955713623</v>
      </c>
      <c r="LJ83">
        <v>4.4683062948544965</v>
      </c>
      <c r="LK83">
        <v>7.7536271520470921</v>
      </c>
      <c r="LL83">
        <v>0.46513476879741583</v>
      </c>
      <c r="LM83">
        <v>-6.3592227249258819</v>
      </c>
      <c r="LN83">
        <v>-1.4283904284675992</v>
      </c>
      <c r="LO83">
        <v>-0.92795778844717813</v>
      </c>
      <c r="LP83">
        <v>1.531523329868355</v>
      </c>
      <c r="LQ83">
        <v>2.2549832975611914</v>
      </c>
      <c r="LR83">
        <v>0.30201942067954746</v>
      </c>
      <c r="LS83">
        <v>0.39528507701552867</v>
      </c>
      <c r="LT83">
        <v>-7.1858425521828027</v>
      </c>
      <c r="LU83">
        <v>1.2736919055888201</v>
      </c>
      <c r="LV83">
        <v>-1.4191759777828628</v>
      </c>
      <c r="LW83">
        <v>-1.1187059939313637</v>
      </c>
      <c r="LX83">
        <v>2.5155185149673649</v>
      </c>
      <c r="LY83">
        <v>5.271248322851025</v>
      </c>
      <c r="LZ83">
        <v>0.78260305577524025</v>
      </c>
      <c r="MA83">
        <v>-1.5770397961945042</v>
      </c>
      <c r="MB83">
        <v>4.5718625248351055</v>
      </c>
      <c r="MC83">
        <v>-3.0060957550362812</v>
      </c>
      <c r="MD83">
        <v>-2.2805916740772725</v>
      </c>
      <c r="ME83">
        <v>-0.94744174474720377</v>
      </c>
      <c r="MF83">
        <v>0.63260877054599263</v>
      </c>
      <c r="MG83">
        <v>0.81763625992007527</v>
      </c>
      <c r="MH83">
        <v>-0.24496956939180684</v>
      </c>
      <c r="MI83">
        <v>4.7071635858598819</v>
      </c>
      <c r="MJ83">
        <v>6.4511311427095421</v>
      </c>
      <c r="MK83">
        <v>-2.5949901202192902</v>
      </c>
      <c r="ML83">
        <v>7.9323579090365754</v>
      </c>
      <c r="MM83">
        <v>-1.8265674958914879</v>
      </c>
      <c r="MN83">
        <v>3.2528433442044848</v>
      </c>
      <c r="MO83">
        <v>2.7190385739142116</v>
      </c>
      <c r="MP83">
        <v>6.4672809798295017</v>
      </c>
      <c r="MQ83">
        <v>-1.4715145843625923</v>
      </c>
      <c r="MR83">
        <v>-4.4776553439961368</v>
      </c>
      <c r="MS83">
        <v>2.1003525293503227</v>
      </c>
      <c r="MT83">
        <v>8.1102167101958003</v>
      </c>
      <c r="MU83">
        <v>-1.6957867456425431</v>
      </c>
      <c r="MV83">
        <v>-0.31469440530181547</v>
      </c>
      <c r="MW83">
        <v>3.8763323919652257</v>
      </c>
      <c r="MX83">
        <v>0.9470013787116589</v>
      </c>
      <c r="MY83">
        <v>-1.3945867905553371</v>
      </c>
      <c r="MZ83">
        <v>-2.8207196208272136</v>
      </c>
      <c r="NA83">
        <v>0.65754034787996063</v>
      </c>
      <c r="NB83">
        <v>-1.5142440142132345</v>
      </c>
      <c r="NC83">
        <v>2.7248590887425346</v>
      </c>
      <c r="ND83">
        <v>-0.79950519102230433</v>
      </c>
      <c r="NE83">
        <v>-5.4660893047868235</v>
      </c>
      <c r="NF83">
        <v>3.7748744078199237</v>
      </c>
      <c r="NG83">
        <v>0.2854668477999181</v>
      </c>
      <c r="NH83">
        <v>1.8319747768331232</v>
      </c>
      <c r="NI83">
        <v>2.0444032234096046</v>
      </c>
      <c r="NJ83">
        <v>1.0622901935780138E-2</v>
      </c>
      <c r="NK83">
        <v>-0.87583151809706594</v>
      </c>
      <c r="NL83">
        <v>2.3319876782706608</v>
      </c>
      <c r="NM83">
        <v>0.399150180920464</v>
      </c>
      <c r="NN83">
        <v>-0.50398397839294706</v>
      </c>
      <c r="NO83">
        <v>5.5140085963143699</v>
      </c>
      <c r="NP83">
        <v>0.81620845483320792</v>
      </c>
      <c r="NQ83">
        <v>1.0540792449484619</v>
      </c>
      <c r="NR83">
        <v>2.2213283485014728</v>
      </c>
      <c r="NS83">
        <v>-2.9793336430292419</v>
      </c>
      <c r="NT83">
        <v>4.7658567301218886</v>
      </c>
      <c r="NU83">
        <v>5.1685332664279269</v>
      </c>
      <c r="NV83">
        <v>-5.8471360013545972</v>
      </c>
      <c r="NW83">
        <v>1.3302838166637536</v>
      </c>
      <c r="NX83">
        <v>-0.36008687646830573</v>
      </c>
      <c r="NY83">
        <v>1.484769868520557</v>
      </c>
      <c r="NZ83">
        <v>-1.7339521898361834</v>
      </c>
      <c r="OA83">
        <v>3.7357139123726837</v>
      </c>
      <c r="OB83">
        <v>-3.4150572991875379</v>
      </c>
      <c r="OC83">
        <v>4.0735765889148059</v>
      </c>
      <c r="OD83">
        <v>-0.68660556586714949</v>
      </c>
      <c r="OE83">
        <v>3.2060420497968809</v>
      </c>
      <c r="OF83">
        <v>2.7449661534094254</v>
      </c>
      <c r="OG83">
        <v>4.7500225254997277</v>
      </c>
      <c r="OH83">
        <v>4.6720964300772554</v>
      </c>
      <c r="OI83">
        <v>0.29432392080836034</v>
      </c>
      <c r="OJ83">
        <v>1.0983200279171972</v>
      </c>
      <c r="OK83">
        <v>0.97644634901424465</v>
      </c>
      <c r="OL83">
        <v>3.1961174853556606</v>
      </c>
      <c r="OM83">
        <v>2.5998763483073066</v>
      </c>
      <c r="ON83">
        <v>1.8760764028655139</v>
      </c>
      <c r="OO83">
        <v>0.42552869574855856</v>
      </c>
      <c r="OP83">
        <v>-1.5106391795044782</v>
      </c>
      <c r="OQ83">
        <v>-3.4944393050207356</v>
      </c>
      <c r="OR83">
        <v>0.33117533330448973</v>
      </c>
      <c r="OS83">
        <v>-2.8558978151875203</v>
      </c>
      <c r="OT83">
        <v>-2.4583374944341587</v>
      </c>
      <c r="OU83">
        <v>0.80416044333408765</v>
      </c>
      <c r="OV83">
        <v>5.6006009908668588</v>
      </c>
      <c r="OW83">
        <v>-2.134260462257735</v>
      </c>
      <c r="OX83">
        <v>1.5968324768533535</v>
      </c>
      <c r="OY83">
        <v>2.0523690556309004</v>
      </c>
      <c r="OZ83">
        <v>-4.413349201171445</v>
      </c>
      <c r="PA83">
        <v>2.4520114205510604</v>
      </c>
      <c r="PB83">
        <v>3.0035021610613137</v>
      </c>
      <c r="PC83">
        <v>-3.0309693575980656</v>
      </c>
      <c r="PD83">
        <v>6.4149513392354152</v>
      </c>
      <c r="PE83">
        <v>2.6245649844076424</v>
      </c>
      <c r="PF83">
        <v>10.401798560863281</v>
      </c>
      <c r="PG83">
        <v>-1.9681808285434723</v>
      </c>
      <c r="PH83">
        <v>-3.5325504435754724</v>
      </c>
      <c r="PI83">
        <v>-1.6066099507883453</v>
      </c>
      <c r="PJ83">
        <v>0.66675952594359833</v>
      </c>
      <c r="PK83">
        <v>-3.2198197354150087</v>
      </c>
      <c r="PL83">
        <v>6.1638885074483074</v>
      </c>
      <c r="PM83">
        <v>-1.3381235850898601</v>
      </c>
      <c r="PN83">
        <v>-0.99036979476657505</v>
      </c>
      <c r="PO83">
        <v>-0.66666999042023256</v>
      </c>
      <c r="PP83">
        <v>0.33904993944765838</v>
      </c>
      <c r="PQ83">
        <v>-2.1212633955904612</v>
      </c>
      <c r="PR83">
        <v>-3.9204367418014723</v>
      </c>
      <c r="PS83">
        <v>0.97064401763150887</v>
      </c>
      <c r="PT83">
        <v>-1.6890037779759997</v>
      </c>
      <c r="PU83">
        <v>-0.28781079569002033</v>
      </c>
      <c r="PV83">
        <v>0.40510013104748377</v>
      </c>
      <c r="PW83">
        <v>1.0375457844626674</v>
      </c>
      <c r="PX83">
        <v>2.2654868898387157</v>
      </c>
      <c r="PY83">
        <v>0.30403667009495333</v>
      </c>
      <c r="PZ83">
        <v>2.4079761511366606</v>
      </c>
      <c r="QA83">
        <v>-5.9492654163762708</v>
      </c>
      <c r="QB83">
        <v>0.90621572056219202</v>
      </c>
      <c r="QC83">
        <v>-1.2736828707059227</v>
      </c>
      <c r="QD83">
        <v>2.9849313731356721</v>
      </c>
      <c r="QE83">
        <v>0.91073024039485317</v>
      </c>
      <c r="QF83">
        <v>-3.0396159804026177</v>
      </c>
      <c r="QG83">
        <v>2.3673317808485748</v>
      </c>
      <c r="QH83">
        <v>2.4297563106900797</v>
      </c>
      <c r="QI83">
        <v>0.17860164398482858</v>
      </c>
      <c r="QJ83">
        <v>1.2467325582569933</v>
      </c>
      <c r="QK83">
        <v>1.8903124219581666</v>
      </c>
      <c r="QL83">
        <v>-3.8694069931561637</v>
      </c>
      <c r="QM83">
        <v>-2.4808451420141155</v>
      </c>
      <c r="QN83">
        <v>0.46716820784457708</v>
      </c>
      <c r="QO83">
        <v>-0.96835068476910724</v>
      </c>
      <c r="QP83">
        <v>-0.96388213094527786</v>
      </c>
      <c r="QQ83">
        <v>-1.7873326424358378</v>
      </c>
      <c r="QR83">
        <v>2.7269329220291776</v>
      </c>
      <c r="QS83">
        <v>-1.5917851076161811</v>
      </c>
      <c r="QT83">
        <v>-1.7776043070952332</v>
      </c>
      <c r="QU83">
        <v>-2.9359314248617174</v>
      </c>
      <c r="QV83">
        <v>3.906006974346834</v>
      </c>
      <c r="QW83">
        <v>-2.4562416067563348</v>
      </c>
      <c r="QX83">
        <v>-1.2625100352206327</v>
      </c>
      <c r="QY83">
        <v>-2.4433360169797935</v>
      </c>
      <c r="QZ83">
        <v>1.6637392139882206</v>
      </c>
      <c r="RA83">
        <v>-2.0547990300837768</v>
      </c>
      <c r="RB83">
        <v>1.7039361513595579</v>
      </c>
      <c r="RC83">
        <v>6.3839225468817391</v>
      </c>
      <c r="RD83">
        <v>2.1263915512894753</v>
      </c>
      <c r="RE83">
        <v>2.5537996608502915</v>
      </c>
      <c r="RF83">
        <v>3.363561578463337</v>
      </c>
      <c r="RG83">
        <v>-5.0244327404981615</v>
      </c>
      <c r="RH83">
        <v>-0.95186370351901206</v>
      </c>
      <c r="RI83">
        <v>2.1691372717169553</v>
      </c>
      <c r="RJ83">
        <v>-2.9958555034186021</v>
      </c>
      <c r="RK83">
        <v>1.7761946595654983</v>
      </c>
      <c r="RL83">
        <v>1.2546211444203541</v>
      </c>
      <c r="RM83">
        <v>2.7161010067965807</v>
      </c>
      <c r="RN83">
        <v>-0.48431687077604885</v>
      </c>
      <c r="RO83">
        <v>1.8866399878851985</v>
      </c>
      <c r="RP83">
        <v>-3.6212850323862682</v>
      </c>
      <c r="RQ83">
        <v>-1.8569758924094673</v>
      </c>
      <c r="RR83">
        <v>-2.5168689320918229</v>
      </c>
      <c r="RS83">
        <v>0.62787297134094122</v>
      </c>
      <c r="RT83">
        <v>-3.02662165466894</v>
      </c>
      <c r="RU83">
        <v>4.1824084655461089</v>
      </c>
      <c r="RV83">
        <v>-3.4208537198047209</v>
      </c>
      <c r="RW83">
        <v>-3.9030336650742479</v>
      </c>
      <c r="RX83">
        <v>1.8383172394297085</v>
      </c>
      <c r="RY83">
        <v>2.0736361784164918</v>
      </c>
      <c r="RZ83">
        <v>0.67837061352226846</v>
      </c>
      <c r="SA83">
        <v>6.5480287251318261</v>
      </c>
      <c r="SB83">
        <v>1.1708714133364846</v>
      </c>
      <c r="SC83">
        <v>-3.5807828929598071</v>
      </c>
      <c r="SD83">
        <v>3.1858904858567638</v>
      </c>
      <c r="SE83">
        <v>2.7014125156554862</v>
      </c>
      <c r="SF83">
        <v>0.74338419699648939</v>
      </c>
      <c r="SG83">
        <v>2.4420258768238621</v>
      </c>
    </row>
    <row r="84" spans="1:504">
      <c r="A84" t="s">
        <v>537</v>
      </c>
      <c r="B84">
        <v>1.3725357444001622</v>
      </c>
      <c r="C84">
        <v>1.2266292066686593</v>
      </c>
      <c r="D84">
        <v>1.4264913588820098</v>
      </c>
      <c r="E84">
        <v>-0.70103290408857921</v>
      </c>
      <c r="F84">
        <v>0.49961266721758629</v>
      </c>
      <c r="G84">
        <v>0.38472392945699135</v>
      </c>
      <c r="H84">
        <v>-0.53991381573089869</v>
      </c>
      <c r="I84">
        <v>-0.32753602041129171</v>
      </c>
      <c r="J84">
        <v>0.96889768481471739</v>
      </c>
      <c r="K84">
        <v>-1.3116261624791807</v>
      </c>
      <c r="L84">
        <v>-0.35464397438358086</v>
      </c>
      <c r="M84">
        <v>0.50785855347858577</v>
      </c>
      <c r="N84">
        <v>0.3937049220870093</v>
      </c>
      <c r="O84">
        <v>-0.17776802615103116</v>
      </c>
      <c r="P84">
        <v>0.13521317027084684</v>
      </c>
      <c r="Q84">
        <v>-6.4104024434619489E-2</v>
      </c>
      <c r="R84">
        <v>0.53608015790445074</v>
      </c>
      <c r="S84">
        <v>0.54062541351132465</v>
      </c>
      <c r="T84">
        <v>0.51948976905111544</v>
      </c>
      <c r="U84">
        <v>-1.6542860953102245</v>
      </c>
      <c r="V84">
        <v>1.433624940447384</v>
      </c>
      <c r="W84">
        <v>-0.41407864401639738</v>
      </c>
      <c r="X84">
        <v>-0.86768353596767867</v>
      </c>
      <c r="Y84">
        <v>-0.91469872186504031</v>
      </c>
      <c r="Z84">
        <v>-1.0684910115957122</v>
      </c>
      <c r="AA84">
        <v>-1.4693947539547978</v>
      </c>
      <c r="AB84">
        <v>-0.31623934498770429</v>
      </c>
      <c r="AC84">
        <v>-0.12229875031497403</v>
      </c>
      <c r="AD84">
        <v>-0.59640352743457958</v>
      </c>
      <c r="AE84">
        <v>0.26379975233100289</v>
      </c>
      <c r="AF84">
        <v>-1.1099099677315398</v>
      </c>
      <c r="AG84">
        <v>-1.3535795450815495</v>
      </c>
      <c r="AH84">
        <v>0.752896680579348</v>
      </c>
      <c r="AI84">
        <v>-0.79136617657413577</v>
      </c>
      <c r="AJ84">
        <v>-1.6218099234440677</v>
      </c>
      <c r="AK84">
        <v>-7.6243434274757577E-2</v>
      </c>
      <c r="AL84">
        <v>0.57894655457807909</v>
      </c>
      <c r="AM84">
        <v>-0.43684654416935498</v>
      </c>
      <c r="AN84">
        <v>-0.73078504098814323</v>
      </c>
      <c r="AO84">
        <v>0.73142739196104467</v>
      </c>
      <c r="AP84">
        <v>-1.2384535316996517</v>
      </c>
      <c r="AQ84">
        <v>-2.0393118919567375</v>
      </c>
      <c r="AR84">
        <v>0.42963735256307739</v>
      </c>
      <c r="AS84">
        <v>0.61125099887405954</v>
      </c>
      <c r="AT84">
        <v>1.0118322980474159</v>
      </c>
      <c r="AU84">
        <v>0.3140921301450913</v>
      </c>
      <c r="AV84">
        <v>0.50571701983622386</v>
      </c>
      <c r="AW84">
        <v>-0.6888895933477146</v>
      </c>
      <c r="AX84">
        <v>0.11810261630789282</v>
      </c>
      <c r="AY84">
        <v>-0.83168237488199215</v>
      </c>
      <c r="AZ84">
        <v>1.4151933793894556</v>
      </c>
      <c r="BA84">
        <v>-1.4811802862285672</v>
      </c>
      <c r="BB84">
        <v>0.437889959003606</v>
      </c>
      <c r="BC84">
        <v>-0.66163519808744808</v>
      </c>
      <c r="BD84">
        <v>-1.2180111503487281</v>
      </c>
      <c r="BE84">
        <v>-0.10968718085422031</v>
      </c>
      <c r="BF84">
        <v>-8.0977972506078508E-2</v>
      </c>
      <c r="BG84">
        <v>-0.51599867651415487</v>
      </c>
      <c r="BH84">
        <v>-0.66281111492973632</v>
      </c>
      <c r="BI84">
        <v>-1.7460396186735383</v>
      </c>
      <c r="BJ84">
        <v>-1.2660205952556636</v>
      </c>
      <c r="BK84">
        <v>-2.952398585364354</v>
      </c>
      <c r="BL84">
        <v>-0.91649270892275492</v>
      </c>
      <c r="BM84">
        <v>-1.0033785982772796</v>
      </c>
      <c r="BN84">
        <v>-0.23663856577631848</v>
      </c>
      <c r="BO84">
        <v>1.8640126798739671</v>
      </c>
      <c r="BP84">
        <v>-0.23395413338303106</v>
      </c>
      <c r="BQ84">
        <v>-0.88647475705623335</v>
      </c>
      <c r="BR84">
        <v>0.6436188880280459</v>
      </c>
      <c r="BS84">
        <v>-8.4410506433268875E-2</v>
      </c>
      <c r="BT84">
        <v>-0.35716359417563365</v>
      </c>
      <c r="BU84">
        <v>1.8308026574291472</v>
      </c>
      <c r="BV84">
        <v>1.0961882131939675</v>
      </c>
      <c r="BW84">
        <v>-0.58780851977306414</v>
      </c>
      <c r="BX84">
        <v>1.6349296330626764</v>
      </c>
      <c r="BY84">
        <v>1.115636826457745</v>
      </c>
      <c r="BZ84">
        <v>-2.0180351189730064</v>
      </c>
      <c r="CA84">
        <v>-0.81227423067210736</v>
      </c>
      <c r="CB84">
        <v>0.29542418597636311</v>
      </c>
      <c r="CC84">
        <v>6.2884053398643308E-2</v>
      </c>
      <c r="CD84">
        <v>0.68941212427467413</v>
      </c>
      <c r="CE84">
        <v>1.3397813123879854</v>
      </c>
      <c r="CF84">
        <v>-1.7107952836571578</v>
      </c>
      <c r="CG84">
        <v>-0.65213235083123222</v>
      </c>
      <c r="CH84">
        <v>1.6730630084883422</v>
      </c>
      <c r="CI84">
        <v>0.89946465173771817</v>
      </c>
      <c r="CJ84">
        <v>1.2392863364029236</v>
      </c>
      <c r="CK84">
        <v>-0.98243937535798542</v>
      </c>
      <c r="CL84">
        <v>-2.3561428089687153</v>
      </c>
      <c r="CM84">
        <v>-0.90319309628771216</v>
      </c>
      <c r="CN84">
        <v>-1.2403132208057552</v>
      </c>
      <c r="CO84">
        <v>0.75565115152728446</v>
      </c>
      <c r="CP84">
        <v>3.8970155866666412E-2</v>
      </c>
      <c r="CQ84">
        <v>-0.21359913575500228</v>
      </c>
      <c r="CR84">
        <v>1.9490196952896519</v>
      </c>
      <c r="CS84">
        <v>-1.4148362839420934</v>
      </c>
      <c r="CT84">
        <v>-0.15750429547561762</v>
      </c>
      <c r="CU84">
        <v>0.63535035954066377</v>
      </c>
      <c r="CV84">
        <v>-0.6078810883813166</v>
      </c>
      <c r="CW84">
        <v>-0.61530811168902477</v>
      </c>
      <c r="CX84">
        <v>-0.99551284929561223</v>
      </c>
      <c r="CY84">
        <v>-0.18772276343634897</v>
      </c>
      <c r="CZ84">
        <v>-0.6591390971364891</v>
      </c>
      <c r="DA84">
        <v>-0.75959317518928782</v>
      </c>
      <c r="DB84">
        <v>0.52945508245028006</v>
      </c>
      <c r="DC84">
        <v>-0.91866962193618862</v>
      </c>
      <c r="DD84">
        <v>0.60024119158311229</v>
      </c>
      <c r="DE84">
        <v>0.46759861733734898</v>
      </c>
      <c r="DF84">
        <v>0.43970930138330044</v>
      </c>
      <c r="DG84">
        <v>1.8870330701357863</v>
      </c>
      <c r="DH84">
        <v>-2.8195091254875062</v>
      </c>
      <c r="DI84">
        <v>-2.8969179487382442</v>
      </c>
      <c r="DJ84">
        <v>-1.5141451850075918</v>
      </c>
      <c r="DK84">
        <v>0.86177815822292803</v>
      </c>
      <c r="DL84">
        <v>-0.71587922867456166</v>
      </c>
      <c r="DM84">
        <v>-1.5264701129257094</v>
      </c>
      <c r="DN84">
        <v>0.42274587803902264</v>
      </c>
      <c r="DO84">
        <v>1.428219307225149</v>
      </c>
      <c r="DP84">
        <v>0.64152110018145714</v>
      </c>
      <c r="DQ84">
        <v>-0.77660046478721501</v>
      </c>
      <c r="DR84">
        <v>0.96404822938107426</v>
      </c>
      <c r="DS84">
        <v>2.2871185550404527</v>
      </c>
      <c r="DT84">
        <v>0.69753967822837615</v>
      </c>
      <c r="DU84">
        <v>-2.078293530513875</v>
      </c>
      <c r="DV84">
        <v>-0.53581382528304822</v>
      </c>
      <c r="DW84">
        <v>-0.84615877702049391</v>
      </c>
      <c r="DX84">
        <v>0.11154377003155135</v>
      </c>
      <c r="DY84">
        <v>0.68595259392718211</v>
      </c>
      <c r="DZ84">
        <v>0.14860174219411673</v>
      </c>
      <c r="EA84">
        <v>-0.35300178295291268</v>
      </c>
      <c r="EB84">
        <v>0.19424461594336845</v>
      </c>
      <c r="EC84">
        <v>-0.52174934911483328</v>
      </c>
      <c r="ED84">
        <v>-4.4168690474641129E-2</v>
      </c>
      <c r="EE84">
        <v>1.6474102408612927</v>
      </c>
      <c r="EF84">
        <v>0.16736642896124984</v>
      </c>
      <c r="EG84">
        <v>-1.0297680610186732</v>
      </c>
      <c r="EH84">
        <v>-1.0951556648829277</v>
      </c>
      <c r="EI84">
        <v>0.42921461722317378</v>
      </c>
      <c r="EJ84">
        <v>-1.5630244670077804</v>
      </c>
      <c r="EK84">
        <v>-0.63823056424625801</v>
      </c>
      <c r="EL84">
        <v>-0.71232043959901525</v>
      </c>
      <c r="EM84">
        <v>1.9143191154052013</v>
      </c>
      <c r="EN84">
        <v>-0.56927373721242214</v>
      </c>
      <c r="EO84">
        <v>-0.63766402902559527</v>
      </c>
      <c r="EP84">
        <v>1.5468109330130384</v>
      </c>
      <c r="EQ84">
        <v>-0.19774377155044059</v>
      </c>
      <c r="ER84">
        <v>1.6200275168512768</v>
      </c>
      <c r="ES84">
        <v>0.70500275721993155</v>
      </c>
      <c r="ET84">
        <v>-1.2047747751902198</v>
      </c>
      <c r="EU84">
        <v>-0.45360441434956311</v>
      </c>
      <c r="EV84">
        <v>1.0451721030681236</v>
      </c>
      <c r="EW84">
        <v>1.3234363685375556</v>
      </c>
      <c r="EX84">
        <v>-1.6459401819365629</v>
      </c>
      <c r="EY84">
        <v>0.66978001986902369</v>
      </c>
      <c r="EZ84">
        <v>-0.8198554784927965</v>
      </c>
      <c r="FA84">
        <v>1.4849684309725744</v>
      </c>
      <c r="FB84">
        <v>1.0312685928663439</v>
      </c>
      <c r="FC84">
        <v>-0.15294971537643337</v>
      </c>
      <c r="FD84">
        <v>-1.2617604570296908</v>
      </c>
      <c r="FE84">
        <v>-1.2249289269247132</v>
      </c>
      <c r="FF84">
        <v>7.0166060754638285E-2</v>
      </c>
      <c r="FG84">
        <v>1.190126985772852</v>
      </c>
      <c r="FH84">
        <v>-0.22318747670055311</v>
      </c>
      <c r="FI84">
        <v>0.25925049275132023</v>
      </c>
      <c r="FJ84">
        <v>1.4453559680929979</v>
      </c>
      <c r="FK84">
        <v>0.60767285234610402</v>
      </c>
      <c r="FL84">
        <v>-0.69683383458838177</v>
      </c>
      <c r="FM84">
        <v>-2.694603527654988</v>
      </c>
      <c r="FN84">
        <v>-0.39826972387363441</v>
      </c>
      <c r="FO84">
        <v>0.1232616888224847</v>
      </c>
      <c r="FP84">
        <v>1.1715698289580418</v>
      </c>
      <c r="FQ84">
        <v>-8.2816065442349401E-2</v>
      </c>
      <c r="FR84">
        <v>-0.64445471366459672</v>
      </c>
      <c r="FS84">
        <v>-0.11337648452725678</v>
      </c>
      <c r="FT84">
        <v>1.0648426651784395</v>
      </c>
      <c r="FU84">
        <v>-0.45658363473786467</v>
      </c>
      <c r="FV84">
        <v>1.239103116207138</v>
      </c>
      <c r="FW84">
        <v>-1.1447701958428858</v>
      </c>
      <c r="FX84">
        <v>0.58464905845465931</v>
      </c>
      <c r="FY84">
        <v>-1.0938961725393073</v>
      </c>
      <c r="FZ84">
        <v>0.46285800843474639</v>
      </c>
      <c r="GA84">
        <v>0.93761010416394108</v>
      </c>
      <c r="GB84">
        <v>0.61247814968372283</v>
      </c>
      <c r="GC84">
        <v>2.5071795819763962</v>
      </c>
      <c r="GD84">
        <v>-1.4950399964567407</v>
      </c>
      <c r="GE84">
        <v>-1.7640379291056703</v>
      </c>
      <c r="GF84">
        <v>-0.48884008102958748</v>
      </c>
      <c r="GG84">
        <v>4.6016187064959579E-2</v>
      </c>
      <c r="GH84">
        <v>1.7256920314857569</v>
      </c>
      <c r="GI84">
        <v>2.5177098315492725</v>
      </c>
      <c r="GJ84">
        <v>-1.3069574448452619</v>
      </c>
      <c r="GK84">
        <v>-1.0745484966760495</v>
      </c>
      <c r="GL84">
        <v>0.32876490243116424</v>
      </c>
      <c r="GM84">
        <v>-0.65626853976765021</v>
      </c>
      <c r="GN84">
        <v>1.473556387473123</v>
      </c>
      <c r="GO84">
        <v>-0.70011016119573388</v>
      </c>
      <c r="GP84">
        <v>0.62078251612788837</v>
      </c>
      <c r="GQ84">
        <v>0.70600997495169571</v>
      </c>
      <c r="GR84">
        <v>1.029443800782988</v>
      </c>
      <c r="GS84">
        <v>0.13604439209647673</v>
      </c>
      <c r="GT84">
        <v>1.2715922449076169</v>
      </c>
      <c r="GU84">
        <v>1.197231834088933</v>
      </c>
      <c r="GV84">
        <v>-1.2887217609206487</v>
      </c>
      <c r="GW84">
        <v>0.44702812808923426</v>
      </c>
      <c r="GX84">
        <v>1.0845241941722745</v>
      </c>
      <c r="GY84">
        <v>-1.1354601088133076</v>
      </c>
      <c r="GZ84">
        <v>-0.50704674604064892</v>
      </c>
      <c r="HA84">
        <v>-1.2232682234422565</v>
      </c>
      <c r="HB84">
        <v>-0.76543211994117144</v>
      </c>
      <c r="HC84">
        <v>-0.44003273287335226</v>
      </c>
      <c r="HD84">
        <v>0.37838883364958847</v>
      </c>
      <c r="HE84">
        <v>1.7403508501792144</v>
      </c>
      <c r="HF84">
        <v>1.1506624987181726</v>
      </c>
      <c r="HG84">
        <v>-1.1159786483463729</v>
      </c>
      <c r="HH84">
        <v>-0.65316229782356916</v>
      </c>
      <c r="HI84">
        <v>0.451223653992055</v>
      </c>
      <c r="HJ84">
        <v>-0.9025453121402971</v>
      </c>
      <c r="HK84">
        <v>-2.0520408436178932</v>
      </c>
      <c r="HL84">
        <v>0.14979574845950763</v>
      </c>
      <c r="HM84">
        <v>-1.2443617904637034</v>
      </c>
      <c r="HN84">
        <v>-1.3091473966892746</v>
      </c>
      <c r="HO84">
        <v>2.5105240321963828E-2</v>
      </c>
      <c r="HP84">
        <v>-1.1529403060392429</v>
      </c>
      <c r="HQ84">
        <v>0.48889628875732549</v>
      </c>
      <c r="HR84">
        <v>0.58854633084109409</v>
      </c>
      <c r="HS84">
        <v>0.65567029276671362</v>
      </c>
      <c r="HT84">
        <v>-0.87609303212300293</v>
      </c>
      <c r="HU84">
        <v>-0.37307068247268571</v>
      </c>
      <c r="HV84">
        <v>0.74497962641601279</v>
      </c>
      <c r="HW84">
        <v>0.16595713334855264</v>
      </c>
      <c r="HX84">
        <v>1.1237618640691776</v>
      </c>
      <c r="HY84">
        <v>-0.30919427111063008</v>
      </c>
      <c r="HZ84">
        <v>0.49494686536551002</v>
      </c>
      <c r="IA84">
        <v>-1.4897878035062646</v>
      </c>
      <c r="IB84">
        <v>2.0486662875351005</v>
      </c>
      <c r="IC84">
        <v>1.0638565406642693</v>
      </c>
      <c r="ID84">
        <v>-1.2711306888788281</v>
      </c>
      <c r="IE84">
        <v>-1.1777271278998893</v>
      </c>
      <c r="IF84">
        <v>0.65167480358108665</v>
      </c>
      <c r="IG84">
        <v>0.64456034054233879</v>
      </c>
      <c r="IH84">
        <v>-0.67867231297333208</v>
      </c>
      <c r="II84">
        <v>1.4467652450823796</v>
      </c>
      <c r="IJ84">
        <v>-1.3975924967570645</v>
      </c>
      <c r="IK84">
        <v>2.2007057007775161</v>
      </c>
      <c r="IL84">
        <v>-0.59210481045601771</v>
      </c>
      <c r="IM84">
        <v>0.23624413130749508</v>
      </c>
      <c r="IN84">
        <v>4.9322712979452434E-2</v>
      </c>
      <c r="IO84">
        <v>1.6340586685712055</v>
      </c>
      <c r="IP84">
        <v>0.4799285331436543</v>
      </c>
      <c r="IQ84">
        <v>0.81389411923092092</v>
      </c>
      <c r="IR84">
        <v>0.24216008140474554</v>
      </c>
      <c r="IS84">
        <v>-0.1346226230953195</v>
      </c>
      <c r="IT84">
        <v>-0.34987019458372998</v>
      </c>
      <c r="IU84">
        <v>-0.56151892232922584</v>
      </c>
      <c r="IV84">
        <v>0.38508163038542753</v>
      </c>
      <c r="IW84">
        <v>-1.8043759949834435</v>
      </c>
      <c r="IX84">
        <v>0.1372605337061073</v>
      </c>
      <c r="IY84">
        <v>0.45549833000806</v>
      </c>
      <c r="IZ84">
        <v>-0.23120593414488003</v>
      </c>
      <c r="JA84">
        <v>-2.4212800189993873</v>
      </c>
      <c r="JB84">
        <v>-0.21860453067838212</v>
      </c>
      <c r="JC84">
        <v>0.97723408988083027</v>
      </c>
      <c r="JD84">
        <v>-6.0682589861770261E-2</v>
      </c>
      <c r="JE84">
        <v>0.70804666287132023</v>
      </c>
      <c r="JF84">
        <v>8.3779935953599144E-2</v>
      </c>
      <c r="JG84">
        <v>0.59233055621704445</v>
      </c>
      <c r="JH84">
        <v>-0.56186456074883351</v>
      </c>
      <c r="JI84">
        <v>0.14392765287863762</v>
      </c>
      <c r="JJ84">
        <v>2.6074005401095142</v>
      </c>
      <c r="JK84">
        <v>-1.1504087328704162</v>
      </c>
      <c r="JL84">
        <v>0.68276544181008192</v>
      </c>
      <c r="JM84">
        <v>-0.70574818480894908</v>
      </c>
      <c r="JN84">
        <v>1.5256163709451886</v>
      </c>
      <c r="JO84">
        <v>-0.9231615036741031</v>
      </c>
      <c r="JP84">
        <v>-0.85547588197329838</v>
      </c>
      <c r="JQ84">
        <v>1.1197113261541261</v>
      </c>
      <c r="JR84">
        <v>-0.38763383552102554</v>
      </c>
      <c r="JS84">
        <v>-1.0067316927493606</v>
      </c>
      <c r="JT84">
        <v>-0.49789607682451437</v>
      </c>
      <c r="JU84">
        <v>1.0435092024631567</v>
      </c>
      <c r="JV84">
        <v>-0.42047404249125581</v>
      </c>
      <c r="JW84">
        <v>-0.45993963277956307</v>
      </c>
      <c r="JX84">
        <v>-1.8654370798655635</v>
      </c>
      <c r="JY84">
        <v>-1.5312695514929684</v>
      </c>
      <c r="JZ84">
        <v>0.14495714122188669</v>
      </c>
      <c r="KA84">
        <v>1.1733323476518276</v>
      </c>
      <c r="KB84">
        <v>1.302074003154494</v>
      </c>
      <c r="KC84">
        <v>0.51703924461053596</v>
      </c>
      <c r="KD84">
        <v>-1.6381389013162575</v>
      </c>
      <c r="KE84">
        <v>-1.3502547521759247</v>
      </c>
      <c r="KF84">
        <v>1.92480459218984</v>
      </c>
      <c r="KG84">
        <v>-0.62108566597381265</v>
      </c>
      <c r="KH84">
        <v>-1.1211878544479295</v>
      </c>
      <c r="KI84">
        <v>-0.74628370964268409</v>
      </c>
      <c r="KJ84">
        <v>1.3569898677858701</v>
      </c>
      <c r="KK84">
        <v>-0.64919107200692783</v>
      </c>
      <c r="KL84">
        <v>0.52824898518991914</v>
      </c>
      <c r="KM84">
        <v>-1.3691513293347195</v>
      </c>
      <c r="KN84">
        <v>0.43784609000003138</v>
      </c>
      <c r="KO84">
        <v>0.3576454488282359</v>
      </c>
      <c r="KP84">
        <v>-6.8023078745738569E-2</v>
      </c>
      <c r="KQ84">
        <v>-0.41686703794016583</v>
      </c>
      <c r="KR84">
        <v>-0.48071664513799744</v>
      </c>
      <c r="KS84">
        <v>0.61193689455460931</v>
      </c>
      <c r="KT84">
        <v>-5.377344651879689E-2</v>
      </c>
      <c r="KU84">
        <v>0.47882295135441721</v>
      </c>
      <c r="KV84">
        <v>0.46097512960103226</v>
      </c>
      <c r="KW84">
        <v>0.91386472247030981</v>
      </c>
      <c r="KX84">
        <v>-0.77279256011046249</v>
      </c>
      <c r="KY84">
        <v>0.37282919506654089</v>
      </c>
      <c r="KZ84">
        <v>-0.86022394603111518</v>
      </c>
      <c r="LA84">
        <v>-0.33168671211509471</v>
      </c>
      <c r="LB84">
        <v>0.24094925784867841</v>
      </c>
      <c r="LC84">
        <v>0.31400731830482087</v>
      </c>
      <c r="LD84">
        <v>-0.90921729814705499</v>
      </c>
      <c r="LE84">
        <v>0.65494943856654797</v>
      </c>
      <c r="LF84">
        <v>-2.6005574899579358</v>
      </c>
      <c r="LG84">
        <v>-0.82572573460183829</v>
      </c>
      <c r="LH84">
        <v>-0.43663973261827671</v>
      </c>
      <c r="LI84">
        <v>-1.1967423340728882</v>
      </c>
      <c r="LJ84">
        <v>0.5316262398874928</v>
      </c>
      <c r="LK84">
        <v>1.5206169262495581</v>
      </c>
      <c r="LL84">
        <v>1.7675948429975611E-2</v>
      </c>
      <c r="LM84">
        <v>0.29132034168704396</v>
      </c>
      <c r="LN84">
        <v>2.5931044595871828E-2</v>
      </c>
      <c r="LO84">
        <v>-0.23671112574407158</v>
      </c>
      <c r="LP84">
        <v>-8.5699543214331014E-2</v>
      </c>
      <c r="LQ84">
        <v>-0.43017598403117052</v>
      </c>
      <c r="LR84">
        <v>-1.2891980794077826</v>
      </c>
      <c r="LS84">
        <v>0.2687040203867887</v>
      </c>
      <c r="LT84">
        <v>-1.1097029201433168</v>
      </c>
      <c r="LU84">
        <v>-0.40534201873712783</v>
      </c>
      <c r="LV84">
        <v>1.1349475814424419</v>
      </c>
      <c r="LW84">
        <v>1.0145355787435395</v>
      </c>
      <c r="LX84">
        <v>0.50924867741198354</v>
      </c>
      <c r="LY84">
        <v>0.3142969079316506</v>
      </c>
      <c r="LZ84">
        <v>0.32005737137570384</v>
      </c>
      <c r="MA84">
        <v>-0.44015571316483898</v>
      </c>
      <c r="MB84">
        <v>0.58411619300261508</v>
      </c>
      <c r="MC84">
        <v>-0.73970002611385655</v>
      </c>
      <c r="MD84">
        <v>0.186087241345857</v>
      </c>
      <c r="ME84">
        <v>-0.17392265390193273</v>
      </c>
      <c r="MF84">
        <v>0.52390082087636258</v>
      </c>
      <c r="MG84">
        <v>0.83200738738676405</v>
      </c>
      <c r="MH84">
        <v>-0.22561956393632598</v>
      </c>
      <c r="MI84">
        <v>0.37204289991787409</v>
      </c>
      <c r="MJ84">
        <v>1.614947691876444</v>
      </c>
      <c r="MK84">
        <v>-0.33950629771989915</v>
      </c>
      <c r="ML84">
        <v>1.5980140398600853</v>
      </c>
      <c r="MM84">
        <v>-1.3574176429106011</v>
      </c>
      <c r="MN84">
        <v>1.0616298561103568</v>
      </c>
      <c r="MO84">
        <v>0.30986999255191655</v>
      </c>
      <c r="MP84">
        <v>1.4012044537406187</v>
      </c>
      <c r="MQ84">
        <v>0.34999898933993856</v>
      </c>
      <c r="MR84">
        <v>-0.176419558078029</v>
      </c>
      <c r="MS84">
        <v>-0.80990981849334098</v>
      </c>
      <c r="MT84">
        <v>0.71210377547690862</v>
      </c>
      <c r="MU84">
        <v>1.2083268622191485</v>
      </c>
      <c r="MV84">
        <v>0.20629184990154575</v>
      </c>
      <c r="MW84">
        <v>0.86345153270302877</v>
      </c>
      <c r="MX84">
        <v>-0.14300125765832347</v>
      </c>
      <c r="MY84">
        <v>-0.2368695168280871</v>
      </c>
      <c r="MZ84">
        <v>-0.65142734547688941</v>
      </c>
      <c r="NA84">
        <v>-0.30361222404641258</v>
      </c>
      <c r="NB84">
        <v>-0.32124005452749521</v>
      </c>
      <c r="NC84">
        <v>-0.71280503674638596</v>
      </c>
      <c r="ND84">
        <v>-0.64049673525141815</v>
      </c>
      <c r="NE84">
        <v>0.40493544567704831</v>
      </c>
      <c r="NF84">
        <v>0.59082792662153683</v>
      </c>
      <c r="NG84">
        <v>-0.77000299579622833</v>
      </c>
      <c r="NH84">
        <v>-0.54041742458915598</v>
      </c>
      <c r="NI84">
        <v>-0.44045505231754256</v>
      </c>
      <c r="NJ84">
        <v>-0.57019344448350529</v>
      </c>
      <c r="NK84">
        <v>0.99923004688341754</v>
      </c>
      <c r="NL84">
        <v>0.11957520831317843</v>
      </c>
      <c r="NM84">
        <v>0.32225249486219903</v>
      </c>
      <c r="NN84">
        <v>0.63016034579775382</v>
      </c>
      <c r="NO84">
        <v>-1.4354253022801406</v>
      </c>
      <c r="NP84">
        <v>0.30662310664885001</v>
      </c>
      <c r="NQ84">
        <v>0.73344627177499022</v>
      </c>
      <c r="NR84">
        <v>0.309702469025675</v>
      </c>
      <c r="NS84">
        <v>-1.0392066856572357</v>
      </c>
      <c r="NT84">
        <v>1.8644941537336734</v>
      </c>
      <c r="NU84">
        <v>1.447793551388026</v>
      </c>
      <c r="NV84">
        <v>-1.2805640393475031</v>
      </c>
      <c r="NW84">
        <v>1.8350467601849973</v>
      </c>
      <c r="NX84">
        <v>1.5704588639111285</v>
      </c>
      <c r="NY84">
        <v>0.53567147005540827</v>
      </c>
      <c r="NZ84">
        <v>-0.25649929017406115</v>
      </c>
      <c r="OA84">
        <v>1.3556336978062562</v>
      </c>
      <c r="OB84">
        <v>-0.21558987634511087</v>
      </c>
      <c r="OC84">
        <v>-0.14233513512385662</v>
      </c>
      <c r="OD84">
        <v>0.52458837092532851</v>
      </c>
      <c r="OE84">
        <v>0.40281704832410081</v>
      </c>
      <c r="OF84">
        <v>1.8830424799059355</v>
      </c>
      <c r="OG84">
        <v>0.3994529372868294</v>
      </c>
      <c r="OH84">
        <v>3.1124026548720889</v>
      </c>
      <c r="OI84">
        <v>0.54853257290114354</v>
      </c>
      <c r="OJ84">
        <v>1.4672515271912645</v>
      </c>
      <c r="OK84">
        <v>1.2859826839814243</v>
      </c>
      <c r="OL84">
        <v>1.2241987932161746</v>
      </c>
      <c r="OM84">
        <v>-0.47147556448354905</v>
      </c>
      <c r="ON84">
        <v>0.71829323235939624</v>
      </c>
      <c r="OO84">
        <v>-3.0505978819648959E-2</v>
      </c>
      <c r="OP84">
        <v>-1.6572835828808863</v>
      </c>
      <c r="OQ84">
        <v>0.2431083065081272</v>
      </c>
      <c r="OR84">
        <v>-0.12446536805906634</v>
      </c>
      <c r="OS84">
        <v>-0.73659243456952528</v>
      </c>
      <c r="OT84">
        <v>-0.35824376386571416</v>
      </c>
      <c r="OU84">
        <v>0.14253098152737401</v>
      </c>
      <c r="OV84">
        <v>-0.18093745135664757</v>
      </c>
      <c r="OW84">
        <v>-0.23047070373469938</v>
      </c>
      <c r="OX84">
        <v>1.0006411605252685</v>
      </c>
      <c r="OY84">
        <v>-2.8208494693168152E-2</v>
      </c>
      <c r="OZ84">
        <v>-0.36653043345794911</v>
      </c>
      <c r="PA84">
        <v>1.451535916664193</v>
      </c>
      <c r="PB84">
        <v>-0.5047904512446606</v>
      </c>
      <c r="PC84">
        <v>-1.3341907064916594</v>
      </c>
      <c r="PD84">
        <v>-5.4083293525778675E-2</v>
      </c>
      <c r="PE84">
        <v>-1.524632612177319E-2</v>
      </c>
      <c r="PF84">
        <v>1.2276588341475754</v>
      </c>
      <c r="PG84">
        <v>-0.71823444098742306</v>
      </c>
      <c r="PH84">
        <v>0.48875554209065336</v>
      </c>
      <c r="PI84">
        <v>-0.41033288919189637</v>
      </c>
      <c r="PJ84">
        <v>-0.3222594714538094</v>
      </c>
      <c r="PK84">
        <v>-0.84221711813188849</v>
      </c>
      <c r="PL84">
        <v>0.68783788430789339</v>
      </c>
      <c r="PM84">
        <v>-1.810720842181976</v>
      </c>
      <c r="PN84">
        <v>0.60549399696453454</v>
      </c>
      <c r="PO84">
        <v>-0.14985403000975356</v>
      </c>
      <c r="PP84">
        <v>1.9936508978681586</v>
      </c>
      <c r="PQ84">
        <v>1.1217002840929768</v>
      </c>
      <c r="PR84">
        <v>0.57718508208087471</v>
      </c>
      <c r="PS84">
        <v>-1.0365056025382957</v>
      </c>
      <c r="PT84">
        <v>-1.0570128746473726</v>
      </c>
      <c r="PU84">
        <v>0.38015146416453632</v>
      </c>
      <c r="PV84">
        <v>0.47764472984557932</v>
      </c>
      <c r="PW84">
        <v>-0.63901908711045996</v>
      </c>
      <c r="PX84">
        <v>-9.4916480602675921E-2</v>
      </c>
      <c r="PY84">
        <v>-1.947016534583238</v>
      </c>
      <c r="PZ84">
        <v>-0.26386472861356869</v>
      </c>
      <c r="QA84">
        <v>-2.2781375435950539</v>
      </c>
      <c r="QB84">
        <v>4.0281896424479227E-2</v>
      </c>
      <c r="QC84">
        <v>-3.0277688924253381</v>
      </c>
      <c r="QD84">
        <v>-0.7553549304220869</v>
      </c>
      <c r="QE84">
        <v>-0.92863361953943668</v>
      </c>
      <c r="QF84">
        <v>-1.1045133293727898</v>
      </c>
      <c r="QG84">
        <v>0.56821421588588095</v>
      </c>
      <c r="QH84">
        <v>1.8594621906864339E-2</v>
      </c>
      <c r="QI84">
        <v>1.9093754252920756</v>
      </c>
      <c r="QJ84">
        <v>1.1988306901129016</v>
      </c>
      <c r="QK84">
        <v>-6.0953990024241914E-2</v>
      </c>
      <c r="QL84">
        <v>9.9210737164629914E-2</v>
      </c>
      <c r="QM84">
        <v>-1.672256849699387</v>
      </c>
      <c r="QN84">
        <v>1.2958903235021364</v>
      </c>
      <c r="QO84">
        <v>0.24274754198727755</v>
      </c>
      <c r="QP84">
        <v>-1.2653756922292267</v>
      </c>
      <c r="QQ84">
        <v>0.80619432562454307</v>
      </c>
      <c r="QR84">
        <v>0.8050540484325952</v>
      </c>
      <c r="QS84">
        <v>-2.7699005487697041E-2</v>
      </c>
      <c r="QT84">
        <v>8.0654430969150454E-2</v>
      </c>
      <c r="QU84">
        <v>-0.97561080252771848</v>
      </c>
      <c r="QV84">
        <v>0.13510732409254927</v>
      </c>
      <c r="QW84">
        <v>0.19191852028855577</v>
      </c>
      <c r="QX84">
        <v>-0.62126385451994903</v>
      </c>
      <c r="QY84">
        <v>-0.79979962580221919</v>
      </c>
      <c r="QZ84">
        <v>1.1606444214894225</v>
      </c>
      <c r="RA84">
        <v>0.15716886247463177</v>
      </c>
      <c r="RB84">
        <v>-0.89538732997287618</v>
      </c>
      <c r="RC84">
        <v>-0.85249209227799472</v>
      </c>
      <c r="RD84">
        <v>0.96577374255057735</v>
      </c>
      <c r="RE84">
        <v>-0.33612878070721131</v>
      </c>
      <c r="RF84">
        <v>0.4401525031696879</v>
      </c>
      <c r="RG84">
        <v>-0.56369852591699332</v>
      </c>
      <c r="RH84">
        <v>-0.29986492869404335</v>
      </c>
      <c r="RI84">
        <v>3.7894189467930647E-2</v>
      </c>
      <c r="RJ84">
        <v>-0.78951796656059725</v>
      </c>
      <c r="RK84">
        <v>0.37801471361490457</v>
      </c>
      <c r="RL84">
        <v>-1.0866021266971124</v>
      </c>
      <c r="RM84">
        <v>0.2343744991928054</v>
      </c>
      <c r="RN84">
        <v>-0.35181397013643895</v>
      </c>
      <c r="RO84">
        <v>0.25463275608485597</v>
      </c>
      <c r="RP84">
        <v>-0.35912836059225162</v>
      </c>
      <c r="RQ84">
        <v>-1.0096902699813397</v>
      </c>
      <c r="RR84">
        <v>0.41328300678072627</v>
      </c>
      <c r="RS84">
        <v>0.31028810533057805</v>
      </c>
      <c r="RT84">
        <v>-0.37204942117103496</v>
      </c>
      <c r="RU84">
        <v>-1.1762843809739518</v>
      </c>
      <c r="RV84">
        <v>-1.436786539226153</v>
      </c>
      <c r="RW84">
        <v>-1.704901164034472</v>
      </c>
      <c r="RX84">
        <v>0.38513939872541053</v>
      </c>
      <c r="RY84">
        <v>0.31886926024170936</v>
      </c>
      <c r="RZ84">
        <v>0.97128404038153349</v>
      </c>
      <c r="SA84">
        <v>3.6943198699154058E-2</v>
      </c>
      <c r="SB84">
        <v>1.093744415467002</v>
      </c>
      <c r="SC84">
        <v>8.3977162195249713E-2</v>
      </c>
      <c r="SD84">
        <v>0.35911462383227521</v>
      </c>
      <c r="SE84">
        <v>1.3342191074513914</v>
      </c>
      <c r="SF84">
        <v>-0.35245121467256957</v>
      </c>
      <c r="SG84">
        <v>0.9873714614846496</v>
      </c>
    </row>
    <row r="86" spans="1:504">
      <c r="A86">
        <v>2014</v>
      </c>
      <c r="B86" s="25"/>
    </row>
    <row r="87" spans="1:504">
      <c r="A87" t="s">
        <v>462</v>
      </c>
      <c r="B87" s="25">
        <f>+IF('Step 2 - Expected Payments'!$E$13+B74&gt;=0,ROUND(B74+'Step 2 - Expected Payments'!$E$13,2),"")</f>
        <v>7.81</v>
      </c>
      <c r="C87" s="25">
        <f>+IF('Step 2 - Expected Payments'!$E$13&gt;=C74,ROUND(C74+'Step 2 - Expected Payments'!$E$13,2),"")</f>
        <v>8.66</v>
      </c>
      <c r="D87" s="25">
        <f>+IF('Step 2 - Expected Payments'!$E$13&gt;=D74,ROUND(D74+'Step 2 - Expected Payments'!$E$13,2),"")</f>
        <v>9.57</v>
      </c>
      <c r="E87" s="25">
        <f>+IF('Step 2 - Expected Payments'!$E$13&gt;=E74,ROUND(E74+'Step 2 - Expected Payments'!$E$13,2),"")</f>
        <v>11.86</v>
      </c>
      <c r="F87" s="25">
        <f>+IF('Step 2 - Expected Payments'!$E$13&gt;=F74,ROUND(F74+'Step 2 - Expected Payments'!$E$13,2),"")</f>
        <v>10.4</v>
      </c>
      <c r="G87" s="25">
        <f>+IF('Step 2 - Expected Payments'!$E$13&gt;=G74,ROUND(G74+'Step 2 - Expected Payments'!$E$13,2),"")</f>
        <v>10.75</v>
      </c>
      <c r="H87" s="25">
        <f>+IF('Step 2 - Expected Payments'!$E$13&gt;=H74,ROUND(H74+'Step 2 - Expected Payments'!$E$13,2),"")</f>
        <v>10.75</v>
      </c>
      <c r="I87" s="25">
        <f>+IF('Step 2 - Expected Payments'!$E$13&gt;=I74,ROUND(I74+'Step 2 - Expected Payments'!$E$13,2),"")</f>
        <v>10.33</v>
      </c>
      <c r="J87" s="25">
        <f>+IF('Step 2 - Expected Payments'!$E$13&gt;=J74,ROUND(J74+'Step 2 - Expected Payments'!$E$13,2),"")</f>
        <v>9.0500000000000007</v>
      </c>
      <c r="K87" s="25">
        <f>+IF('Step 2 - Expected Payments'!$E$13&gt;=K74,ROUND(K74+'Step 2 - Expected Payments'!$E$13,2),"")</f>
        <v>10.91</v>
      </c>
      <c r="L87" s="25">
        <f>+IF('Step 2 - Expected Payments'!$E$13&gt;=L74,ROUND(L74+'Step 2 - Expected Payments'!$E$13,2),"")</f>
        <v>9.7200000000000006</v>
      </c>
      <c r="M87" s="25">
        <f>+IF('Step 2 - Expected Payments'!$E$13&gt;=M74,ROUND(M74+'Step 2 - Expected Payments'!$E$13,2),"")</f>
        <v>9.1300000000000008</v>
      </c>
      <c r="N87" s="25">
        <f>+IF('Step 2 - Expected Payments'!$E$13&gt;=N74,ROUND(N74+'Step 2 - Expected Payments'!$E$13,2),"")</f>
        <v>10</v>
      </c>
      <c r="O87" s="25">
        <f>+IF('Step 2 - Expected Payments'!$E$13&gt;=O74,ROUND(O74+'Step 2 - Expected Payments'!$E$13,2),"")</f>
        <v>9.3000000000000007</v>
      </c>
      <c r="P87" s="25">
        <f>+IF('Step 2 - Expected Payments'!$E$13&gt;=P74,ROUND(P74+'Step 2 - Expected Payments'!$E$13,2),"")</f>
        <v>10.9</v>
      </c>
      <c r="Q87" s="25">
        <f>+IF('Step 2 - Expected Payments'!$E$13&gt;=Q74,ROUND(Q74+'Step 2 - Expected Payments'!$E$13,2),"")</f>
        <v>10.39</v>
      </c>
      <c r="R87" s="25">
        <f>+IF('Step 2 - Expected Payments'!$E$13&gt;=R74,ROUND(R74+'Step 2 - Expected Payments'!$E$13,2),"")</f>
        <v>10.29</v>
      </c>
      <c r="S87" s="25">
        <f>+IF('Step 2 - Expected Payments'!$E$13&gt;=S74,ROUND(S74+'Step 2 - Expected Payments'!$E$13,2),"")</f>
        <v>9.25</v>
      </c>
      <c r="T87" s="25">
        <f>+IF('Step 2 - Expected Payments'!$E$13&gt;=T74,ROUND(T74+'Step 2 - Expected Payments'!$E$13,2),"")</f>
        <v>9.39</v>
      </c>
      <c r="U87" s="25">
        <f>+IF('Step 2 - Expected Payments'!$E$13&gt;=U74,ROUND(U74+'Step 2 - Expected Payments'!$E$13,2),"")</f>
        <v>11.4</v>
      </c>
      <c r="V87" s="25">
        <f>+IF('Step 2 - Expected Payments'!$E$13&gt;=V74,ROUND(V74+'Step 2 - Expected Payments'!$E$13,2),"")</f>
        <v>9.74</v>
      </c>
      <c r="W87" s="25">
        <f>+IF('Step 2 - Expected Payments'!$E$13&gt;=W74,ROUND(W74+'Step 2 - Expected Payments'!$E$13,2),"")</f>
        <v>10.41</v>
      </c>
      <c r="X87" s="25">
        <f>+IF('Step 2 - Expected Payments'!$E$13&gt;=X74,ROUND(X74+'Step 2 - Expected Payments'!$E$13,2),"")</f>
        <v>11.83</v>
      </c>
      <c r="Y87" s="25">
        <f>+IF('Step 2 - Expected Payments'!$E$13&gt;=Y74,ROUND(Y74+'Step 2 - Expected Payments'!$E$13,2),"")</f>
        <v>11.19</v>
      </c>
      <c r="Z87" s="25">
        <f>+IF('Step 2 - Expected Payments'!$E$13&gt;=Z74,ROUND(Z74+'Step 2 - Expected Payments'!$E$13,2),"")</f>
        <v>10.28</v>
      </c>
      <c r="AA87" s="25">
        <f>+IF('Step 2 - Expected Payments'!$E$13&gt;=AA74,ROUND(AA74+'Step 2 - Expected Payments'!$E$13,2),"")</f>
        <v>10.51</v>
      </c>
      <c r="AB87" s="25">
        <f>+IF('Step 2 - Expected Payments'!$E$13&gt;=AB74,ROUND(AB74+'Step 2 - Expected Payments'!$E$13,2),"")</f>
        <v>10.58</v>
      </c>
      <c r="AC87" s="25">
        <f>+IF('Step 2 - Expected Payments'!$E$13&gt;=AC74,ROUND(AC74+'Step 2 - Expected Payments'!$E$13,2),"")</f>
        <v>10.97</v>
      </c>
      <c r="AD87" s="25">
        <f>+IF('Step 2 - Expected Payments'!$E$13&gt;=AD74,ROUND(AD74+'Step 2 - Expected Payments'!$E$13,2),"")</f>
        <v>10.99</v>
      </c>
      <c r="AE87" s="25">
        <f>+IF('Step 2 - Expected Payments'!$E$13&gt;=AE74,ROUND(AE74+'Step 2 - Expected Payments'!$E$13,2),"")</f>
        <v>10</v>
      </c>
      <c r="AF87" s="25">
        <f>+IF('Step 2 - Expected Payments'!$E$13&gt;=AF74,ROUND(AF74+'Step 2 - Expected Payments'!$E$13,2),"")</f>
        <v>11.31</v>
      </c>
      <c r="AG87" s="25">
        <f>+IF('Step 2 - Expected Payments'!$E$13&gt;=AG74,ROUND(AG74+'Step 2 - Expected Payments'!$E$13,2),"")</f>
        <v>10.49</v>
      </c>
      <c r="AH87" s="25">
        <f>+IF('Step 2 - Expected Payments'!$E$13&gt;=AH74,ROUND(AH74+'Step 2 - Expected Payments'!$E$13,2),"")</f>
        <v>9.42</v>
      </c>
      <c r="AI87" s="25">
        <f>+IF('Step 2 - Expected Payments'!$E$13&gt;=AI74,ROUND(AI74+'Step 2 - Expected Payments'!$E$13,2),"")</f>
        <v>10.61</v>
      </c>
      <c r="AJ87" s="25">
        <f>+IF('Step 2 - Expected Payments'!$E$13&gt;=AJ74,ROUND(AJ74+'Step 2 - Expected Payments'!$E$13,2),"")</f>
        <v>10.95</v>
      </c>
      <c r="AK87" s="25">
        <f>+IF('Step 2 - Expected Payments'!$E$13&gt;=AK74,ROUND(AK74+'Step 2 - Expected Payments'!$E$13,2),"")</f>
        <v>9.8800000000000008</v>
      </c>
      <c r="AL87" s="25">
        <f>+IF('Step 2 - Expected Payments'!$E$13&gt;=AL74,ROUND(AL74+'Step 2 - Expected Payments'!$E$13,2),"")</f>
        <v>8.6</v>
      </c>
      <c r="AM87" s="25">
        <f>+IF('Step 2 - Expected Payments'!$E$13&gt;=AM74,ROUND(AM74+'Step 2 - Expected Payments'!$E$13,2),"")</f>
        <v>11.67</v>
      </c>
      <c r="AN87" s="25">
        <f>+IF('Step 2 - Expected Payments'!$E$13&gt;=AN74,ROUND(AN74+'Step 2 - Expected Payments'!$E$13,2),"")</f>
        <v>10.59</v>
      </c>
      <c r="AO87" s="25">
        <f>+IF('Step 2 - Expected Payments'!$E$13&gt;=AO74,ROUND(AO74+'Step 2 - Expected Payments'!$E$13,2),"")</f>
        <v>9.59</v>
      </c>
      <c r="AP87" s="25">
        <f>+IF('Step 2 - Expected Payments'!$E$13&gt;=AP74,ROUND(AP74+'Step 2 - Expected Payments'!$E$13,2),"")</f>
        <v>11.5</v>
      </c>
      <c r="AQ87" s="25">
        <f>+IF('Step 2 - Expected Payments'!$E$13&gt;=AQ74,ROUND(AQ74+'Step 2 - Expected Payments'!$E$13,2),"")</f>
        <v>11.85</v>
      </c>
      <c r="AR87" s="25">
        <f>+IF('Step 2 - Expected Payments'!$E$13&gt;=AR74,ROUND(AR74+'Step 2 - Expected Payments'!$E$13,2),"")</f>
        <v>9.32</v>
      </c>
      <c r="AS87" s="25">
        <f>+IF('Step 2 - Expected Payments'!$E$13&gt;=AS74,ROUND(AS74+'Step 2 - Expected Payments'!$E$13,2),"")</f>
        <v>10.5</v>
      </c>
      <c r="AT87" s="25">
        <f>+IF('Step 2 - Expected Payments'!$E$13&gt;=AT74,ROUND(AT74+'Step 2 - Expected Payments'!$E$13,2),"")</f>
        <v>8.6199999999999992</v>
      </c>
      <c r="AU87" s="25">
        <f>+IF('Step 2 - Expected Payments'!$E$13&gt;=AU74,ROUND(AU74+'Step 2 - Expected Payments'!$E$13,2),"")</f>
        <v>9.69</v>
      </c>
      <c r="AV87" s="25">
        <f>+IF('Step 2 - Expected Payments'!$E$13&gt;=AV74,ROUND(AV74+'Step 2 - Expected Payments'!$E$13,2),"")</f>
        <v>8.92</v>
      </c>
      <c r="AW87" s="25">
        <f>+IF('Step 2 - Expected Payments'!$E$13&gt;=AW74,ROUND(AW74+'Step 2 - Expected Payments'!$E$13,2),"")</f>
        <v>10.32</v>
      </c>
      <c r="AX87" s="25">
        <f>+IF('Step 2 - Expected Payments'!$E$13&gt;=AX74,ROUND(AX74+'Step 2 - Expected Payments'!$E$13,2),"")</f>
        <v>10.41</v>
      </c>
      <c r="AY87" s="25">
        <f>+IF('Step 2 - Expected Payments'!$E$13&gt;=AY74,ROUND(AY74+'Step 2 - Expected Payments'!$E$13,2),"")</f>
        <v>11.28</v>
      </c>
      <c r="AZ87" s="25">
        <f>+IF('Step 2 - Expected Payments'!$E$13&gt;=AZ74,ROUND(AZ74+'Step 2 - Expected Payments'!$E$13,2),"")</f>
        <v>9.0299999999999994</v>
      </c>
      <c r="BA87" s="25">
        <f>+IF('Step 2 - Expected Payments'!$E$13&gt;=BA74,ROUND(BA74+'Step 2 - Expected Payments'!$E$13,2),"")</f>
        <v>11.73</v>
      </c>
      <c r="BB87" s="25">
        <f>+IF('Step 2 - Expected Payments'!$E$13&gt;=BB74,ROUND(BB74+'Step 2 - Expected Payments'!$E$13,2),"")</f>
        <v>10.11</v>
      </c>
      <c r="BC87" s="25">
        <f>+IF('Step 2 - Expected Payments'!$E$13&gt;=BC74,ROUND(BC74+'Step 2 - Expected Payments'!$E$13,2),"")</f>
        <v>10.33</v>
      </c>
      <c r="BD87" s="25">
        <f>+IF('Step 2 - Expected Payments'!$E$13&gt;=BD74,ROUND(BD74+'Step 2 - Expected Payments'!$E$13,2),"")</f>
        <v>11.38</v>
      </c>
      <c r="BE87" s="25">
        <f>+IF('Step 2 - Expected Payments'!$E$13&gt;=BE74,ROUND(BE74+'Step 2 - Expected Payments'!$E$13,2),"")</f>
        <v>10.02</v>
      </c>
      <c r="BF87" s="25">
        <f>+IF('Step 2 - Expected Payments'!$E$13&gt;=BF74,ROUND(BF74+'Step 2 - Expected Payments'!$E$13,2),"")</f>
        <v>10.44</v>
      </c>
      <c r="BG87" s="25">
        <f>+IF('Step 2 - Expected Payments'!$E$13&gt;=BG74,ROUND(BG74+'Step 2 - Expected Payments'!$E$13,2),"")</f>
        <v>10.48</v>
      </c>
      <c r="BH87" s="25">
        <f>+IF('Step 2 - Expected Payments'!$E$13&gt;=BH74,ROUND(BH74+'Step 2 - Expected Payments'!$E$13,2),"")</f>
        <v>10.76</v>
      </c>
      <c r="BI87" s="25">
        <f>+IF('Step 2 - Expected Payments'!$E$13&gt;=BI74,ROUND(BI74+'Step 2 - Expected Payments'!$E$13,2),"")</f>
        <v>11.9</v>
      </c>
      <c r="BJ87" s="25">
        <f>+IF('Step 2 - Expected Payments'!$E$13&gt;=BJ74,ROUND(BJ74+'Step 2 - Expected Payments'!$E$13,2),"")</f>
        <v>11.44</v>
      </c>
      <c r="BK87" s="25">
        <f>+IF('Step 2 - Expected Payments'!$E$13&gt;=BK74,ROUND(BK74+'Step 2 - Expected Payments'!$E$13,2),"")</f>
        <v>12.51</v>
      </c>
      <c r="BL87" s="25">
        <f>+IF('Step 2 - Expected Payments'!$E$13&gt;=BL74,ROUND(BL74+'Step 2 - Expected Payments'!$E$13,2),"")</f>
        <v>11.46</v>
      </c>
      <c r="BM87" s="25">
        <f>+IF('Step 2 - Expected Payments'!$E$13&gt;=BM74,ROUND(BM74+'Step 2 - Expected Payments'!$E$13,2),"")</f>
        <v>10.7</v>
      </c>
      <c r="BN87" s="25">
        <f>+IF('Step 2 - Expected Payments'!$E$13&gt;=BN74,ROUND(BN74+'Step 2 - Expected Payments'!$E$13,2),"")</f>
        <v>9.8000000000000007</v>
      </c>
      <c r="BO87" s="25">
        <f>+IF('Step 2 - Expected Payments'!$E$13&gt;=BO74,ROUND(BO74+'Step 2 - Expected Payments'!$E$13,2),"")</f>
        <v>8.77</v>
      </c>
      <c r="BP87" s="25">
        <f>+IF('Step 2 - Expected Payments'!$E$13&gt;=BP74,ROUND(BP74+'Step 2 - Expected Payments'!$E$13,2),"")</f>
        <v>10</v>
      </c>
      <c r="BQ87" s="25">
        <f>+IF('Step 2 - Expected Payments'!$E$13&gt;=BQ74,ROUND(BQ74+'Step 2 - Expected Payments'!$E$13,2),"")</f>
        <v>11.1</v>
      </c>
      <c r="BR87" s="25">
        <f>+IF('Step 2 - Expected Payments'!$E$13&gt;=BR74,ROUND(BR74+'Step 2 - Expected Payments'!$E$13,2),"")</f>
        <v>9.3800000000000008</v>
      </c>
      <c r="BS87" s="25">
        <f>+IF('Step 2 - Expected Payments'!$E$13&gt;=BS74,ROUND(BS74+'Step 2 - Expected Payments'!$E$13,2),"")</f>
        <v>9.84</v>
      </c>
      <c r="BT87" s="25">
        <f>+IF('Step 2 - Expected Payments'!$E$13&gt;=BT74,ROUND(BT74+'Step 2 - Expected Payments'!$E$13,2),"")</f>
        <v>10.84</v>
      </c>
      <c r="BU87" s="25">
        <f>+IF('Step 2 - Expected Payments'!$E$13&gt;=BU74,ROUND(BU74+'Step 2 - Expected Payments'!$E$13,2),"")</f>
        <v>8.17</v>
      </c>
      <c r="BV87" s="25">
        <f>+IF('Step 2 - Expected Payments'!$E$13&gt;=BV74,ROUND(BV74+'Step 2 - Expected Payments'!$E$13,2),"")</f>
        <v>9.39</v>
      </c>
      <c r="BW87" s="25">
        <f>+IF('Step 2 - Expected Payments'!$E$13&gt;=BW74,ROUND(BW74+'Step 2 - Expected Payments'!$E$13,2),"")</f>
        <v>9.48</v>
      </c>
      <c r="BX87" s="25">
        <f>+IF('Step 2 - Expected Payments'!$E$13&gt;=BX74,ROUND(BX74+'Step 2 - Expected Payments'!$E$13,2),"")</f>
        <v>10.38</v>
      </c>
      <c r="BY87" s="25">
        <f>+IF('Step 2 - Expected Payments'!$E$13&gt;=BY74,ROUND(BY74+'Step 2 - Expected Payments'!$E$13,2),"")</f>
        <v>9.11</v>
      </c>
      <c r="BZ87" s="25">
        <f>+IF('Step 2 - Expected Payments'!$E$13&gt;=BZ74,ROUND(BZ74+'Step 2 - Expected Payments'!$E$13,2),"")</f>
        <v>12.19</v>
      </c>
      <c r="CA87" s="25">
        <f>+IF('Step 2 - Expected Payments'!$E$13&gt;=CA74,ROUND(CA74+'Step 2 - Expected Payments'!$E$13,2),"")</f>
        <v>10.36</v>
      </c>
      <c r="CB87" s="25">
        <f>+IF('Step 2 - Expected Payments'!$E$13&gt;=CB74,ROUND(CB74+'Step 2 - Expected Payments'!$E$13,2),"")</f>
        <v>9.69</v>
      </c>
      <c r="CC87" s="25">
        <f>+IF('Step 2 - Expected Payments'!$E$13&gt;=CC74,ROUND(CC74+'Step 2 - Expected Payments'!$E$13,2),"")</f>
        <v>11.07</v>
      </c>
      <c r="CD87" s="25">
        <f>+IF('Step 2 - Expected Payments'!$E$13&gt;=CD74,ROUND(CD74+'Step 2 - Expected Payments'!$E$13,2),"")</f>
        <v>10.26</v>
      </c>
      <c r="CE87" s="25">
        <f>+IF('Step 2 - Expected Payments'!$E$13&gt;=CE74,ROUND(CE74+'Step 2 - Expected Payments'!$E$13,2),"")</f>
        <v>9.33</v>
      </c>
      <c r="CF87" s="25">
        <f>+IF('Step 2 - Expected Payments'!$E$13&gt;=CF74,ROUND(CF74+'Step 2 - Expected Payments'!$E$13,2),"")</f>
        <v>12.9</v>
      </c>
      <c r="CG87" s="25">
        <f>+IF('Step 2 - Expected Payments'!$E$13&gt;=CG74,ROUND(CG74+'Step 2 - Expected Payments'!$E$13,2),"")</f>
        <v>10.47</v>
      </c>
      <c r="CH87" s="25">
        <f>+IF('Step 2 - Expected Payments'!$E$13&gt;=CH74,ROUND(CH74+'Step 2 - Expected Payments'!$E$13,2),"")</f>
        <v>8.34</v>
      </c>
      <c r="CI87" s="25">
        <f>+IF('Step 2 - Expected Payments'!$E$13&gt;=CI74,ROUND(CI74+'Step 2 - Expected Payments'!$E$13,2),"")</f>
        <v>8.1999999999999993</v>
      </c>
      <c r="CJ87" s="25">
        <f>+IF('Step 2 - Expected Payments'!$E$13&gt;=CJ74,ROUND(CJ74+'Step 2 - Expected Payments'!$E$13,2),"")</f>
        <v>10.220000000000001</v>
      </c>
      <c r="CK87" s="25">
        <f>+IF('Step 2 - Expected Payments'!$E$13&gt;=CK74,ROUND(CK74+'Step 2 - Expected Payments'!$E$13,2),"")</f>
        <v>10.25</v>
      </c>
      <c r="CL87" s="25">
        <f>+IF('Step 2 - Expected Payments'!$E$13&gt;=CL74,ROUND(CL74+'Step 2 - Expected Payments'!$E$13,2),"")</f>
        <v>10.81</v>
      </c>
      <c r="CM87" s="25">
        <f>+IF('Step 2 - Expected Payments'!$E$13&gt;=CM74,ROUND(CM74+'Step 2 - Expected Payments'!$E$13,2),"")</f>
        <v>11.32</v>
      </c>
      <c r="CN87" s="25">
        <f>+IF('Step 2 - Expected Payments'!$E$13&gt;=CN74,ROUND(CN74+'Step 2 - Expected Payments'!$E$13,2),"")</f>
        <v>11.16</v>
      </c>
      <c r="CO87" s="25">
        <f>+IF('Step 2 - Expected Payments'!$E$13&gt;=CO74,ROUND(CO74+'Step 2 - Expected Payments'!$E$13,2),"")</f>
        <v>9.25</v>
      </c>
      <c r="CP87" s="25">
        <f>+IF('Step 2 - Expected Payments'!$E$13&gt;=CP74,ROUND(CP74+'Step 2 - Expected Payments'!$E$13,2),"")</f>
        <v>9.19</v>
      </c>
      <c r="CQ87" s="25">
        <f>+IF('Step 2 - Expected Payments'!$E$13&gt;=CQ74,ROUND(CQ74+'Step 2 - Expected Payments'!$E$13,2),"")</f>
        <v>10.64</v>
      </c>
      <c r="CR87" s="25">
        <f>+IF('Step 2 - Expected Payments'!$E$13&gt;=CR74,ROUND(CR74+'Step 2 - Expected Payments'!$E$13,2),"")</f>
        <v>9.0299999999999994</v>
      </c>
      <c r="CS87" s="25">
        <f>+IF('Step 2 - Expected Payments'!$E$13&gt;=CS74,ROUND(CS74+'Step 2 - Expected Payments'!$E$13,2),"")</f>
        <v>10.82</v>
      </c>
      <c r="CT87" s="25">
        <f>+IF('Step 2 - Expected Payments'!$E$13&gt;=CT74,ROUND(CT74+'Step 2 - Expected Payments'!$E$13,2),"")</f>
        <v>10.44</v>
      </c>
      <c r="CU87" s="25">
        <f>+IF('Step 2 - Expected Payments'!$E$13&gt;=CU74,ROUND(CU74+'Step 2 - Expected Payments'!$E$13,2),"")</f>
        <v>9.68</v>
      </c>
      <c r="CV87" s="25">
        <f>+IF('Step 2 - Expected Payments'!$E$13&gt;=CV74,ROUND(CV74+'Step 2 - Expected Payments'!$E$13,2),"")</f>
        <v>10.02</v>
      </c>
      <c r="CW87" s="25">
        <f>+IF('Step 2 - Expected Payments'!$E$13&gt;=CW74,ROUND(CW74+'Step 2 - Expected Payments'!$E$13,2),"")</f>
        <v>11.4</v>
      </c>
      <c r="CX87" s="25">
        <f>+IF('Step 2 - Expected Payments'!$E$13&gt;=CX74,ROUND(CX74+'Step 2 - Expected Payments'!$E$13,2),"")</f>
        <v>11.55</v>
      </c>
      <c r="CY87" s="25">
        <f>+IF('Step 2 - Expected Payments'!$E$13&gt;=CY74,ROUND(CY74+'Step 2 - Expected Payments'!$E$13,2),"")</f>
        <v>10.37</v>
      </c>
      <c r="CZ87" s="25">
        <f>+IF('Step 2 - Expected Payments'!$E$13&gt;=CZ74,ROUND(CZ74+'Step 2 - Expected Payments'!$E$13,2),"")</f>
        <v>10.91</v>
      </c>
      <c r="DA87" s="25">
        <f>+IF('Step 2 - Expected Payments'!$E$13&gt;=DA74,ROUND(DA74+'Step 2 - Expected Payments'!$E$13,2),"")</f>
        <v>10.96</v>
      </c>
      <c r="DB87" s="25">
        <f>+IF('Step 2 - Expected Payments'!$E$13&gt;=DB74,ROUND(DB74+'Step 2 - Expected Payments'!$E$13,2),"")</f>
        <v>10.55</v>
      </c>
      <c r="DC87" s="25">
        <f>+IF('Step 2 - Expected Payments'!$E$13&gt;=DC74,ROUND(DC74+'Step 2 - Expected Payments'!$E$13,2),"")</f>
        <v>10.38</v>
      </c>
      <c r="DD87" s="25">
        <f>+IF('Step 2 - Expected Payments'!$E$13&gt;=DD74,ROUND(DD74+'Step 2 - Expected Payments'!$E$13,2),"")</f>
        <v>9.91</v>
      </c>
      <c r="DE87" s="25">
        <f>+IF('Step 2 - Expected Payments'!$E$13&gt;=DE74,ROUND(DE74+'Step 2 - Expected Payments'!$E$13,2),"")</f>
        <v>9.83</v>
      </c>
      <c r="DF87" s="25">
        <f>+IF('Step 2 - Expected Payments'!$E$13&gt;=DF74,ROUND(DF74+'Step 2 - Expected Payments'!$E$13,2),"")</f>
        <v>10.36</v>
      </c>
      <c r="DG87" s="25">
        <f>+IF('Step 2 - Expected Payments'!$E$13&gt;=DG74,ROUND(DG74+'Step 2 - Expected Payments'!$E$13,2),"")</f>
        <v>9.09</v>
      </c>
      <c r="DH87" s="25">
        <f>+IF('Step 2 - Expected Payments'!$E$13&gt;=DH74,ROUND(DH74+'Step 2 - Expected Payments'!$E$13,2),"")</f>
        <v>12.42</v>
      </c>
      <c r="DI87" s="25">
        <f>+IF('Step 2 - Expected Payments'!$E$13&gt;=DI74,ROUND(DI74+'Step 2 - Expected Payments'!$E$13,2),"")</f>
        <v>12.93</v>
      </c>
      <c r="DJ87" s="25">
        <f>+IF('Step 2 - Expected Payments'!$E$13&gt;=DJ74,ROUND(DJ74+'Step 2 - Expected Payments'!$E$13,2),"")</f>
        <v>10.42</v>
      </c>
      <c r="DK87" s="25">
        <f>+IF('Step 2 - Expected Payments'!$E$13&gt;=DK74,ROUND(DK74+'Step 2 - Expected Payments'!$E$13,2),"")</f>
        <v>9.81</v>
      </c>
      <c r="DL87" s="25">
        <f>+IF('Step 2 - Expected Payments'!$E$13&gt;=DL74,ROUND(DL74+'Step 2 - Expected Payments'!$E$13,2),"")</f>
        <v>10.73</v>
      </c>
      <c r="DM87" s="25">
        <f>+IF('Step 2 - Expected Payments'!$E$13&gt;=DM74,ROUND(DM74+'Step 2 - Expected Payments'!$E$13,2),"")</f>
        <v>11.15</v>
      </c>
      <c r="DN87" s="25">
        <f>+IF('Step 2 - Expected Payments'!$E$13&gt;=DN74,ROUND(DN74+'Step 2 - Expected Payments'!$E$13,2),"")</f>
        <v>9.2100000000000009</v>
      </c>
      <c r="DO87" s="25">
        <f>+IF('Step 2 - Expected Payments'!$E$13&gt;=DO74,ROUND(DO74+'Step 2 - Expected Payments'!$E$13,2),"")</f>
        <v>8.1</v>
      </c>
      <c r="DP87" s="25">
        <f>+IF('Step 2 - Expected Payments'!$E$13&gt;=DP74,ROUND(DP74+'Step 2 - Expected Payments'!$E$13,2),"")</f>
        <v>10.220000000000001</v>
      </c>
      <c r="DQ87" s="25">
        <f>+IF('Step 2 - Expected Payments'!$E$13&gt;=DQ74,ROUND(DQ74+'Step 2 - Expected Payments'!$E$13,2),"")</f>
        <v>10.61</v>
      </c>
      <c r="DR87" s="25">
        <f>+IF('Step 2 - Expected Payments'!$E$13&gt;=DR74,ROUND(DR74+'Step 2 - Expected Payments'!$E$13,2),"")</f>
        <v>8.5299999999999994</v>
      </c>
      <c r="DS87" s="25">
        <f>+IF('Step 2 - Expected Payments'!$E$13&gt;=DS74,ROUND(DS74+'Step 2 - Expected Payments'!$E$13,2),"")</f>
        <v>8.68</v>
      </c>
      <c r="DT87" s="25">
        <f>+IF('Step 2 - Expected Payments'!$E$13&gt;=DT74,ROUND(DT74+'Step 2 - Expected Payments'!$E$13,2),"")</f>
        <v>8.75</v>
      </c>
      <c r="DU87" s="25">
        <f>+IF('Step 2 - Expected Payments'!$E$13&gt;=DU74,ROUND(DU74+'Step 2 - Expected Payments'!$E$13,2),"")</f>
        <v>11.5</v>
      </c>
      <c r="DV87" s="25">
        <f>+IF('Step 2 - Expected Payments'!$E$13&gt;=DV74,ROUND(DV74+'Step 2 - Expected Payments'!$E$13,2),"")</f>
        <v>10.81</v>
      </c>
      <c r="DW87" s="25">
        <f>+IF('Step 2 - Expected Payments'!$E$13&gt;=DW74,ROUND(DW74+'Step 2 - Expected Payments'!$E$13,2),"")</f>
        <v>10.41</v>
      </c>
      <c r="DX87" s="25">
        <f>+IF('Step 2 - Expected Payments'!$E$13&gt;=DX74,ROUND(DX74+'Step 2 - Expected Payments'!$E$13,2),"")</f>
        <v>10.31</v>
      </c>
      <c r="DY87" s="25">
        <f>+IF('Step 2 - Expected Payments'!$E$13&gt;=DY74,ROUND(DY74+'Step 2 - Expected Payments'!$E$13,2),"")</f>
        <v>10.09</v>
      </c>
      <c r="DZ87" s="25">
        <f>+IF('Step 2 - Expected Payments'!$E$13&gt;=DZ74,ROUND(DZ74+'Step 2 - Expected Payments'!$E$13,2),"")</f>
        <v>9.44</v>
      </c>
      <c r="EA87" s="25">
        <f>+IF('Step 2 - Expected Payments'!$E$13&gt;=EA74,ROUND(EA74+'Step 2 - Expected Payments'!$E$13,2),"")</f>
        <v>10.8</v>
      </c>
      <c r="EB87" s="25">
        <f>+IF('Step 2 - Expected Payments'!$E$13&gt;=EB74,ROUND(EB74+'Step 2 - Expected Payments'!$E$13,2),"")</f>
        <v>9.69</v>
      </c>
      <c r="EC87" s="25">
        <f>+IF('Step 2 - Expected Payments'!$E$13&gt;=EC74,ROUND(EC74+'Step 2 - Expected Payments'!$E$13,2),"")</f>
        <v>11.23</v>
      </c>
      <c r="ED87" s="25">
        <f>+IF('Step 2 - Expected Payments'!$E$13&gt;=ED74,ROUND(ED74+'Step 2 - Expected Payments'!$E$13,2),"")</f>
        <v>10.39</v>
      </c>
      <c r="EE87" s="25">
        <f>+IF('Step 2 - Expected Payments'!$E$13&gt;=EE74,ROUND(EE74+'Step 2 - Expected Payments'!$E$13,2),"")</f>
        <v>8.14</v>
      </c>
      <c r="EF87" s="25">
        <f>+IF('Step 2 - Expected Payments'!$E$13&gt;=EF74,ROUND(EF74+'Step 2 - Expected Payments'!$E$13,2),"")</f>
        <v>9.65</v>
      </c>
      <c r="EG87" s="25">
        <f>+IF('Step 2 - Expected Payments'!$E$13&gt;=EG74,ROUND(EG74+'Step 2 - Expected Payments'!$E$13,2),"")</f>
        <v>10.63</v>
      </c>
      <c r="EH87" s="25">
        <f>+IF('Step 2 - Expected Payments'!$E$13&gt;=EH74,ROUND(EH74+'Step 2 - Expected Payments'!$E$13,2),"")</f>
        <v>11.12</v>
      </c>
      <c r="EI87" s="25">
        <f>+IF('Step 2 - Expected Payments'!$E$13&gt;=EI74,ROUND(EI74+'Step 2 - Expected Payments'!$E$13,2),"")</f>
        <v>9.76</v>
      </c>
      <c r="EJ87" s="25">
        <f>+IF('Step 2 - Expected Payments'!$E$13&gt;=EJ74,ROUND(EJ74+'Step 2 - Expected Payments'!$E$13,2),"")</f>
        <v>11.15</v>
      </c>
      <c r="EK87" s="25">
        <f>+IF('Step 2 - Expected Payments'!$E$13&gt;=EK74,ROUND(EK74+'Step 2 - Expected Payments'!$E$13,2),"")</f>
        <v>10.39</v>
      </c>
      <c r="EL87" s="25">
        <f>+IF('Step 2 - Expected Payments'!$E$13&gt;=EL74,ROUND(EL74+'Step 2 - Expected Payments'!$E$13,2),"")</f>
        <v>10.81</v>
      </c>
      <c r="EM87" s="25">
        <f>+IF('Step 2 - Expected Payments'!$E$13&gt;=EM74,ROUND(EM74+'Step 2 - Expected Payments'!$E$13,2),"")</f>
        <v>8.82</v>
      </c>
      <c r="EN87" s="25">
        <f>+IF('Step 2 - Expected Payments'!$E$13&gt;=EN74,ROUND(EN74+'Step 2 - Expected Payments'!$E$13,2),"")</f>
        <v>10.29</v>
      </c>
      <c r="EO87" s="25">
        <f>+IF('Step 2 - Expected Payments'!$E$13&gt;=EO74,ROUND(EO74+'Step 2 - Expected Payments'!$E$13,2),"")</f>
        <v>11.54</v>
      </c>
      <c r="EP87" s="25">
        <f>+IF('Step 2 - Expected Payments'!$E$13&gt;=EP74,ROUND(EP74+'Step 2 - Expected Payments'!$E$13,2),"")</f>
        <v>8.42</v>
      </c>
      <c r="EQ87" s="25">
        <f>+IF('Step 2 - Expected Payments'!$E$13&gt;=EQ74,ROUND(EQ74+'Step 2 - Expected Payments'!$E$13,2),"")</f>
        <v>11.63</v>
      </c>
      <c r="ER87" s="25">
        <f>+IF('Step 2 - Expected Payments'!$E$13&gt;=ER74,ROUND(ER74+'Step 2 - Expected Payments'!$E$13,2),"")</f>
        <v>9.89</v>
      </c>
      <c r="ES87" s="25">
        <f>+IF('Step 2 - Expected Payments'!$E$13&gt;=ES74,ROUND(ES74+'Step 2 - Expected Payments'!$E$13,2),"")</f>
        <v>9.3699999999999992</v>
      </c>
      <c r="ET87" s="25">
        <f>+IF('Step 2 - Expected Payments'!$E$13&gt;=ET74,ROUND(ET74+'Step 2 - Expected Payments'!$E$13,2),"")</f>
        <v>10.27</v>
      </c>
      <c r="EU87" s="25">
        <f>+IF('Step 2 - Expected Payments'!$E$13&gt;=EU74,ROUND(EU74+'Step 2 - Expected Payments'!$E$13,2),"")</f>
        <v>10.1</v>
      </c>
      <c r="EV87" s="25">
        <f>+IF('Step 2 - Expected Payments'!$E$13&gt;=EV74,ROUND(EV74+'Step 2 - Expected Payments'!$E$13,2),"")</f>
        <v>9.8000000000000007</v>
      </c>
      <c r="EW87" s="25">
        <f>+IF('Step 2 - Expected Payments'!$E$13&gt;=EW74,ROUND(EW74+'Step 2 - Expected Payments'!$E$13,2),"")</f>
        <v>10.34</v>
      </c>
      <c r="EX87" s="25">
        <f>+IF('Step 2 - Expected Payments'!$E$13&gt;=EX74,ROUND(EX74+'Step 2 - Expected Payments'!$E$13,2),"")</f>
        <v>10.72</v>
      </c>
      <c r="EY87" s="25">
        <f>+IF('Step 2 - Expected Payments'!$E$13&gt;=EY74,ROUND(EY74+'Step 2 - Expected Payments'!$E$13,2),"")</f>
        <v>9.57</v>
      </c>
      <c r="EZ87" s="25">
        <f>+IF('Step 2 - Expected Payments'!$E$13&gt;=EZ74,ROUND(EZ74+'Step 2 - Expected Payments'!$E$13,2),"")</f>
        <v>10.96</v>
      </c>
      <c r="FA87" s="25">
        <f>+IF('Step 2 - Expected Payments'!$E$13&gt;=FA74,ROUND(FA74+'Step 2 - Expected Payments'!$E$13,2),"")</f>
        <v>9.64</v>
      </c>
      <c r="FB87" s="25">
        <f>+IF('Step 2 - Expected Payments'!$E$13&gt;=FB74,ROUND(FB74+'Step 2 - Expected Payments'!$E$13,2),"")</f>
        <v>9.65</v>
      </c>
      <c r="FC87" s="25">
        <f>+IF('Step 2 - Expected Payments'!$E$13&gt;=FC74,ROUND(FC74+'Step 2 - Expected Payments'!$E$13,2),"")</f>
        <v>10.89</v>
      </c>
      <c r="FD87" s="25">
        <f>+IF('Step 2 - Expected Payments'!$E$13&gt;=FD74,ROUND(FD74+'Step 2 - Expected Payments'!$E$13,2),"")</f>
        <v>11.81</v>
      </c>
      <c r="FE87" s="25">
        <f>+IF('Step 2 - Expected Payments'!$E$13&gt;=FE74,ROUND(FE74+'Step 2 - Expected Payments'!$E$13,2),"")</f>
        <v>10.82</v>
      </c>
      <c r="FF87" s="25">
        <f>+IF('Step 2 - Expected Payments'!$E$13&gt;=FF74,ROUND(FF74+'Step 2 - Expected Payments'!$E$13,2),"")</f>
        <v>10.210000000000001</v>
      </c>
      <c r="FG87" s="25">
        <f>+IF('Step 2 - Expected Payments'!$E$13&gt;=FG74,ROUND(FG74+'Step 2 - Expected Payments'!$E$13,2),"")</f>
        <v>9.1199999999999992</v>
      </c>
      <c r="FH87" s="25">
        <f>+IF('Step 2 - Expected Payments'!$E$13&gt;=FH74,ROUND(FH74+'Step 2 - Expected Payments'!$E$13,2),"")</f>
        <v>11.16</v>
      </c>
      <c r="FI87" s="25">
        <f>+IF('Step 2 - Expected Payments'!$E$13&gt;=FI74,ROUND(FI74+'Step 2 - Expected Payments'!$E$13,2),"")</f>
        <v>10.54</v>
      </c>
      <c r="FJ87" s="25">
        <f>+IF('Step 2 - Expected Payments'!$E$13&gt;=FJ74,ROUND(FJ74+'Step 2 - Expected Payments'!$E$13,2),"")</f>
        <v>9.09</v>
      </c>
      <c r="FK87" s="25">
        <f>+IF('Step 2 - Expected Payments'!$E$13&gt;=FK74,ROUND(FK74+'Step 2 - Expected Payments'!$E$13,2),"")</f>
        <v>8.9</v>
      </c>
      <c r="FL87" s="25">
        <f>+IF('Step 2 - Expected Payments'!$E$13&gt;=FL74,ROUND(FL74+'Step 2 - Expected Payments'!$E$13,2),"")</f>
        <v>10.68</v>
      </c>
      <c r="FM87" s="25">
        <f>+IF('Step 2 - Expected Payments'!$E$13&gt;=FM74,ROUND(FM74+'Step 2 - Expected Payments'!$E$13,2),"")</f>
        <v>12.18</v>
      </c>
      <c r="FN87" s="25">
        <f>+IF('Step 2 - Expected Payments'!$E$13&gt;=FN74,ROUND(FN74+'Step 2 - Expected Payments'!$E$13,2),"")</f>
        <v>10</v>
      </c>
      <c r="FO87" s="25">
        <f>+IF('Step 2 - Expected Payments'!$E$13&gt;=FO74,ROUND(FO74+'Step 2 - Expected Payments'!$E$13,2),"")</f>
        <v>9.6199999999999992</v>
      </c>
      <c r="FP87" s="25">
        <f>+IF('Step 2 - Expected Payments'!$E$13&gt;=FP74,ROUND(FP74+'Step 2 - Expected Payments'!$E$13,2),"")</f>
        <v>9.91</v>
      </c>
      <c r="FQ87" s="25">
        <f>+IF('Step 2 - Expected Payments'!$E$13&gt;=FQ74,ROUND(FQ74+'Step 2 - Expected Payments'!$E$13,2),"")</f>
        <v>10.9</v>
      </c>
      <c r="FR87" s="25">
        <f>+IF('Step 2 - Expected Payments'!$E$13&gt;=FR74,ROUND(FR74+'Step 2 - Expected Payments'!$E$13,2),"")</f>
        <v>11.62</v>
      </c>
      <c r="FS87" s="25">
        <f>+IF('Step 2 - Expected Payments'!$E$13&gt;=FS74,ROUND(FS74+'Step 2 - Expected Payments'!$E$13,2),"")</f>
        <v>9.93</v>
      </c>
      <c r="FT87" s="25">
        <f>+IF('Step 2 - Expected Payments'!$E$13&gt;=FT74,ROUND(FT74+'Step 2 - Expected Payments'!$E$13,2),"")</f>
        <v>9.0399999999999991</v>
      </c>
      <c r="FU87" s="25">
        <f>+IF('Step 2 - Expected Payments'!$E$13&gt;=FU74,ROUND(FU74+'Step 2 - Expected Payments'!$E$13,2),"")</f>
        <v>10.19</v>
      </c>
      <c r="FV87" s="25">
        <f>+IF('Step 2 - Expected Payments'!$E$13&gt;=FV74,ROUND(FV74+'Step 2 - Expected Payments'!$E$13,2),"")</f>
        <v>9.2200000000000006</v>
      </c>
      <c r="FW87" s="25">
        <f>+IF('Step 2 - Expected Payments'!$E$13&gt;=FW74,ROUND(FW74+'Step 2 - Expected Payments'!$E$13,2),"")</f>
        <v>11.58</v>
      </c>
      <c r="FX87" s="25">
        <f>+IF('Step 2 - Expected Payments'!$E$13&gt;=FX74,ROUND(FX74+'Step 2 - Expected Payments'!$E$13,2),"")</f>
        <v>10.1</v>
      </c>
      <c r="FY87" s="25">
        <f>+IF('Step 2 - Expected Payments'!$E$13&gt;=FY74,ROUND(FY74+'Step 2 - Expected Payments'!$E$13,2),"")</f>
        <v>12.21</v>
      </c>
      <c r="FZ87" s="25">
        <f>+IF('Step 2 - Expected Payments'!$E$13&gt;=FZ74,ROUND(FZ74+'Step 2 - Expected Payments'!$E$13,2),"")</f>
        <v>9.77</v>
      </c>
      <c r="GA87" s="25">
        <f>+IF('Step 2 - Expected Payments'!$E$13&gt;=GA74,ROUND(GA74+'Step 2 - Expected Payments'!$E$13,2),"")</f>
        <v>9.2899999999999991</v>
      </c>
      <c r="GB87" s="25">
        <f>+IF('Step 2 - Expected Payments'!$E$13&gt;=GB74,ROUND(GB74+'Step 2 - Expected Payments'!$E$13,2),"")</f>
        <v>9.57</v>
      </c>
      <c r="GC87" s="25">
        <f>+IF('Step 2 - Expected Payments'!$E$13&gt;=GC74,ROUND(GC74+'Step 2 - Expected Payments'!$E$13,2),"")</f>
        <v>8.7799999999999994</v>
      </c>
      <c r="GD87" s="25">
        <f>+IF('Step 2 - Expected Payments'!$E$13&gt;=GD74,ROUND(GD74+'Step 2 - Expected Payments'!$E$13,2),"")</f>
        <v>11.25</v>
      </c>
      <c r="GE87" s="25">
        <f>+IF('Step 2 - Expected Payments'!$E$13&gt;=GE74,ROUND(GE74+'Step 2 - Expected Payments'!$E$13,2),"")</f>
        <v>11.83</v>
      </c>
      <c r="GF87" s="25">
        <f>+IF('Step 2 - Expected Payments'!$E$13&gt;=GF74,ROUND(GF74+'Step 2 - Expected Payments'!$E$13,2),"")</f>
        <v>10.37</v>
      </c>
      <c r="GG87" s="25">
        <f>+IF('Step 2 - Expected Payments'!$E$13&gt;=GG74,ROUND(GG74+'Step 2 - Expected Payments'!$E$13,2),"")</f>
        <v>8.98</v>
      </c>
      <c r="GH87" s="25">
        <f>+IF('Step 2 - Expected Payments'!$E$13&gt;=GH74,ROUND(GH74+'Step 2 - Expected Payments'!$E$13,2),"")</f>
        <v>8.5399999999999991</v>
      </c>
      <c r="GI87" s="25">
        <f>+IF('Step 2 - Expected Payments'!$E$13&gt;=GI74,ROUND(GI74+'Step 2 - Expected Payments'!$E$13,2),"")</f>
        <v>9</v>
      </c>
      <c r="GJ87" s="25">
        <f>+IF('Step 2 - Expected Payments'!$E$13&gt;=GJ74,ROUND(GJ74+'Step 2 - Expected Payments'!$E$13,2),"")</f>
        <v>11.46</v>
      </c>
      <c r="GK87" s="25">
        <f>+IF('Step 2 - Expected Payments'!$E$13&gt;=GK74,ROUND(GK74+'Step 2 - Expected Payments'!$E$13,2),"")</f>
        <v>10.44</v>
      </c>
      <c r="GL87" s="25">
        <f>+IF('Step 2 - Expected Payments'!$E$13&gt;=GL74,ROUND(GL74+'Step 2 - Expected Payments'!$E$13,2),"")</f>
        <v>10.86</v>
      </c>
      <c r="GM87" s="25">
        <f>+IF('Step 2 - Expected Payments'!$E$13&gt;=GM74,ROUND(GM74+'Step 2 - Expected Payments'!$E$13,2),"")</f>
        <v>10.88</v>
      </c>
      <c r="GN87" s="25">
        <f>+IF('Step 2 - Expected Payments'!$E$13&gt;=GN74,ROUND(GN74+'Step 2 - Expected Payments'!$E$13,2),"")</f>
        <v>8.82</v>
      </c>
      <c r="GO87" s="25">
        <f>+IF('Step 2 - Expected Payments'!$E$13&gt;=GO74,ROUND(GO74+'Step 2 - Expected Payments'!$E$13,2),"")</f>
        <v>11.09</v>
      </c>
      <c r="GP87" s="25">
        <f>+IF('Step 2 - Expected Payments'!$E$13&gt;=GP74,ROUND(GP74+'Step 2 - Expected Payments'!$E$13,2),"")</f>
        <v>8.6199999999999992</v>
      </c>
      <c r="GQ87" s="25">
        <f>+IF('Step 2 - Expected Payments'!$E$13&gt;=GQ74,ROUND(GQ74+'Step 2 - Expected Payments'!$E$13,2),"")</f>
        <v>8.83</v>
      </c>
      <c r="GR87" s="25">
        <f>+IF('Step 2 - Expected Payments'!$E$13&gt;=GR74,ROUND(GR74+'Step 2 - Expected Payments'!$E$13,2),"")</f>
        <v>8.76</v>
      </c>
      <c r="GS87" s="25">
        <f>+IF('Step 2 - Expected Payments'!$E$13&gt;=GS74,ROUND(GS74+'Step 2 - Expected Payments'!$E$13,2),"")</f>
        <v>9.17</v>
      </c>
      <c r="GT87" s="25">
        <f>+IF('Step 2 - Expected Payments'!$E$13&gt;=GT74,ROUND(GT74+'Step 2 - Expected Payments'!$E$13,2),"")</f>
        <v>9.0399999999999991</v>
      </c>
      <c r="GU87" s="25">
        <f>+IF('Step 2 - Expected Payments'!$E$13&gt;=GU74,ROUND(GU74+'Step 2 - Expected Payments'!$E$13,2),"")</f>
        <v>10.47</v>
      </c>
      <c r="GV87" s="25">
        <f>+IF('Step 2 - Expected Payments'!$E$13&gt;=GV74,ROUND(GV74+'Step 2 - Expected Payments'!$E$13,2),"")</f>
        <v>11.11</v>
      </c>
      <c r="GW87" s="25">
        <f>+IF('Step 2 - Expected Payments'!$E$13&gt;=GW74,ROUND(GW74+'Step 2 - Expected Payments'!$E$13,2),"")</f>
        <v>10.26</v>
      </c>
      <c r="GX87" s="25">
        <f>+IF('Step 2 - Expected Payments'!$E$13&gt;=GX74,ROUND(GX74+'Step 2 - Expected Payments'!$E$13,2),"")</f>
        <v>9.02</v>
      </c>
      <c r="GY87" s="25">
        <f>+IF('Step 2 - Expected Payments'!$E$13&gt;=GY74,ROUND(GY74+'Step 2 - Expected Payments'!$E$13,2),"")</f>
        <v>11.88</v>
      </c>
      <c r="GZ87" s="25">
        <f>+IF('Step 2 - Expected Payments'!$E$13&gt;=GZ74,ROUND(GZ74+'Step 2 - Expected Payments'!$E$13,2),"")</f>
        <v>10.75</v>
      </c>
      <c r="HA87" s="25">
        <f>+IF('Step 2 - Expected Payments'!$E$13&gt;=HA74,ROUND(HA74+'Step 2 - Expected Payments'!$E$13,2),"")</f>
        <v>11.3</v>
      </c>
      <c r="HB87" s="25">
        <f>+IF('Step 2 - Expected Payments'!$E$13&gt;=HB74,ROUND(HB74+'Step 2 - Expected Payments'!$E$13,2),"")</f>
        <v>9.66</v>
      </c>
      <c r="HC87" s="25">
        <f>+IF('Step 2 - Expected Payments'!$E$13&gt;=HC74,ROUND(HC74+'Step 2 - Expected Payments'!$E$13,2),"")</f>
        <v>10.83</v>
      </c>
      <c r="HD87" s="25">
        <f>+IF('Step 2 - Expected Payments'!$E$13&gt;=HD74,ROUND(HD74+'Step 2 - Expected Payments'!$E$13,2),"")</f>
        <v>10.6</v>
      </c>
      <c r="HE87" s="25">
        <f>+IF('Step 2 - Expected Payments'!$E$13&gt;=HE74,ROUND(HE74+'Step 2 - Expected Payments'!$E$13,2),"")</f>
        <v>8.65</v>
      </c>
      <c r="HF87" s="25">
        <f>+IF('Step 2 - Expected Payments'!$E$13&gt;=HF74,ROUND(HF74+'Step 2 - Expected Payments'!$E$13,2),"")</f>
        <v>9.7200000000000006</v>
      </c>
      <c r="HG87" s="25">
        <f>+IF('Step 2 - Expected Payments'!$E$13&gt;=HG74,ROUND(HG74+'Step 2 - Expected Payments'!$E$13,2),"")</f>
        <v>11.6</v>
      </c>
      <c r="HH87" s="25">
        <f>+IF('Step 2 - Expected Payments'!$E$13&gt;=HH74,ROUND(HH74+'Step 2 - Expected Payments'!$E$13,2),"")</f>
        <v>9.65</v>
      </c>
      <c r="HI87" s="25">
        <f>+IF('Step 2 - Expected Payments'!$E$13&gt;=HI74,ROUND(HI74+'Step 2 - Expected Payments'!$E$13,2),"")</f>
        <v>9.5</v>
      </c>
      <c r="HJ87" s="25">
        <f>+IF('Step 2 - Expected Payments'!$E$13&gt;=HJ74,ROUND(HJ74+'Step 2 - Expected Payments'!$E$13,2),"")</f>
        <v>10.79</v>
      </c>
      <c r="HK87" s="25">
        <f>+IF('Step 2 - Expected Payments'!$E$13&gt;=HK74,ROUND(HK74+'Step 2 - Expected Payments'!$E$13,2),"")</f>
        <v>12.76</v>
      </c>
      <c r="HL87" s="25">
        <f>+IF('Step 2 - Expected Payments'!$E$13&gt;=HL74,ROUND(HL74+'Step 2 - Expected Payments'!$E$13,2),"")</f>
        <v>9.8000000000000007</v>
      </c>
      <c r="HM87" s="25">
        <f>+IF('Step 2 - Expected Payments'!$E$13&gt;=HM74,ROUND(HM74+'Step 2 - Expected Payments'!$E$13,2),"")</f>
        <v>11.13</v>
      </c>
      <c r="HN87" s="25">
        <f>+IF('Step 2 - Expected Payments'!$E$13&gt;=HN74,ROUND(HN74+'Step 2 - Expected Payments'!$E$13,2),"")</f>
        <v>10.87</v>
      </c>
      <c r="HO87" s="25">
        <f>+IF('Step 2 - Expected Payments'!$E$13&gt;=HO74,ROUND(HO74+'Step 2 - Expected Payments'!$E$13,2),"")</f>
        <v>10.220000000000001</v>
      </c>
      <c r="HP87" s="25">
        <f>+IF('Step 2 - Expected Payments'!$E$13&gt;=HP74,ROUND(HP74+'Step 2 - Expected Payments'!$E$13,2),"")</f>
        <v>10.84</v>
      </c>
      <c r="HQ87" s="25">
        <f>+IF('Step 2 - Expected Payments'!$E$13&gt;=HQ74,ROUND(HQ74+'Step 2 - Expected Payments'!$E$13,2),"")</f>
        <v>9.43</v>
      </c>
      <c r="HR87" s="25">
        <f>+IF('Step 2 - Expected Payments'!$E$13&gt;=HR74,ROUND(HR74+'Step 2 - Expected Payments'!$E$13,2),"")</f>
        <v>9.65</v>
      </c>
      <c r="HS87" s="25">
        <f>+IF('Step 2 - Expected Payments'!$E$13&gt;=HS74,ROUND(HS74+'Step 2 - Expected Payments'!$E$13,2),"")</f>
        <v>9.23</v>
      </c>
      <c r="HT87" s="25">
        <f>+IF('Step 2 - Expected Payments'!$E$13&gt;=HT74,ROUND(HT74+'Step 2 - Expected Payments'!$E$13,2),"")</f>
        <v>9.9600000000000009</v>
      </c>
      <c r="HU87" s="25">
        <f>+IF('Step 2 - Expected Payments'!$E$13&gt;=HU74,ROUND(HU74+'Step 2 - Expected Payments'!$E$13,2),"")</f>
        <v>10.52</v>
      </c>
      <c r="HV87" s="25">
        <f>+IF('Step 2 - Expected Payments'!$E$13&gt;=HV74,ROUND(HV74+'Step 2 - Expected Payments'!$E$13,2),"")</f>
        <v>9.81</v>
      </c>
      <c r="HW87" s="25">
        <f>+IF('Step 2 - Expected Payments'!$E$13&gt;=HW74,ROUND(HW74+'Step 2 - Expected Payments'!$E$13,2),"")</f>
        <v>9.25</v>
      </c>
      <c r="HX87" s="25">
        <f>+IF('Step 2 - Expected Payments'!$E$13&gt;=HX74,ROUND(HX74+'Step 2 - Expected Payments'!$E$13,2),"")</f>
        <v>9.89</v>
      </c>
      <c r="HY87" s="25">
        <f>+IF('Step 2 - Expected Payments'!$E$13&gt;=HY74,ROUND(HY74+'Step 2 - Expected Payments'!$E$13,2),"")</f>
        <v>11</v>
      </c>
      <c r="HZ87" s="25">
        <f>+IF('Step 2 - Expected Payments'!$E$13&gt;=HZ74,ROUND(HZ74+'Step 2 - Expected Payments'!$E$13,2),"")</f>
        <v>10.6</v>
      </c>
      <c r="IA87" s="25">
        <f>+IF('Step 2 - Expected Payments'!$E$13&gt;=IA74,ROUND(IA74+'Step 2 - Expected Payments'!$E$13,2),"")</f>
        <v>11.4</v>
      </c>
      <c r="IB87" s="25">
        <f>+IF('Step 2 - Expected Payments'!$E$13&gt;=IB74,ROUND(IB74+'Step 2 - Expected Payments'!$E$13,2),"")</f>
        <v>9.26</v>
      </c>
      <c r="IC87" s="25">
        <f>+IF('Step 2 - Expected Payments'!$E$13&gt;=IC74,ROUND(IC74+'Step 2 - Expected Payments'!$E$13,2),"")</f>
        <v>9.15</v>
      </c>
      <c r="ID87" s="25">
        <f>+IF('Step 2 - Expected Payments'!$E$13&gt;=ID74,ROUND(ID74+'Step 2 - Expected Payments'!$E$13,2),"")</f>
        <v>11.14</v>
      </c>
      <c r="IE87" s="25">
        <f>+IF('Step 2 - Expected Payments'!$E$13&gt;=IE74,ROUND(IE74+'Step 2 - Expected Payments'!$E$13,2),"")</f>
        <v>10.33</v>
      </c>
      <c r="IF87" s="25">
        <f>+IF('Step 2 - Expected Payments'!$E$13&gt;=IF74,ROUND(IF74+'Step 2 - Expected Payments'!$E$13,2),"")</f>
        <v>8.2799999999999994</v>
      </c>
      <c r="IG87" s="25">
        <f>+IF('Step 2 - Expected Payments'!$E$13&gt;=IG74,ROUND(IG74+'Step 2 - Expected Payments'!$E$13,2),"")</f>
        <v>9.6</v>
      </c>
      <c r="IH87" s="25">
        <f>+IF('Step 2 - Expected Payments'!$E$13&gt;=IH74,ROUND(IH74+'Step 2 - Expected Payments'!$E$13,2),"")</f>
        <v>10.98</v>
      </c>
      <c r="II87" s="25">
        <f>+IF('Step 2 - Expected Payments'!$E$13&gt;=II74,ROUND(II74+'Step 2 - Expected Payments'!$E$13,2),"")</f>
        <v>9.31</v>
      </c>
      <c r="IJ87" s="25">
        <f>+IF('Step 2 - Expected Payments'!$E$13&gt;=IJ74,ROUND(IJ74+'Step 2 - Expected Payments'!$E$13,2),"")</f>
        <v>11.87</v>
      </c>
      <c r="IK87" s="25">
        <f>+IF('Step 2 - Expected Payments'!$E$13&gt;=IK74,ROUND(IK74+'Step 2 - Expected Payments'!$E$13,2),"")</f>
        <v>8.06</v>
      </c>
      <c r="IL87" s="25">
        <f>+IF('Step 2 - Expected Payments'!$E$13&gt;=IL74,ROUND(IL74+'Step 2 - Expected Payments'!$E$13,2),"")</f>
        <v>10.83</v>
      </c>
      <c r="IM87" s="25">
        <f>+IF('Step 2 - Expected Payments'!$E$13&gt;=IM74,ROUND(IM74+'Step 2 - Expected Payments'!$E$13,2),"")</f>
        <v>9.73</v>
      </c>
      <c r="IN87" s="25">
        <f>+IF('Step 2 - Expected Payments'!$E$13&gt;=IN74,ROUND(IN74+'Step 2 - Expected Payments'!$E$13,2),"")</f>
        <v>9.4600000000000009</v>
      </c>
      <c r="IO87" s="25">
        <f>+IF('Step 2 - Expected Payments'!$E$13&gt;=IO74,ROUND(IO74+'Step 2 - Expected Payments'!$E$13,2),"")</f>
        <v>9.4600000000000009</v>
      </c>
      <c r="IP87" s="25">
        <f>+IF('Step 2 - Expected Payments'!$E$13&gt;=IP74,ROUND(IP74+'Step 2 - Expected Payments'!$E$13,2),"")</f>
        <v>10.32</v>
      </c>
      <c r="IQ87" s="25">
        <f>+IF('Step 2 - Expected Payments'!$E$13&gt;=IQ74,ROUND(IQ74+'Step 2 - Expected Payments'!$E$13,2),"")</f>
        <v>10.71</v>
      </c>
      <c r="IR87" s="25">
        <f>+IF('Step 2 - Expected Payments'!$E$13&gt;=IR74,ROUND(IR74+'Step 2 - Expected Payments'!$E$13,2),"")</f>
        <v>9.67</v>
      </c>
      <c r="IS87" s="25">
        <f>+IF('Step 2 - Expected Payments'!$E$13&gt;=IS74,ROUND(IS74+'Step 2 - Expected Payments'!$E$13,2),"")</f>
        <v>10.27</v>
      </c>
      <c r="IT87" s="25">
        <f>+IF('Step 2 - Expected Payments'!$E$13&gt;=IT74,ROUND(IT74+'Step 2 - Expected Payments'!$E$13,2),"")</f>
        <v>10.62</v>
      </c>
      <c r="IU87" s="25">
        <f>+IF('Step 2 - Expected Payments'!$E$13&gt;=IU74,ROUND(IU74+'Step 2 - Expected Payments'!$E$13,2),"")</f>
        <v>10.65</v>
      </c>
      <c r="IV87" s="25">
        <f>+IF('Step 2 - Expected Payments'!$E$13&gt;=IV74,ROUND(IV74+'Step 2 - Expected Payments'!$E$13,2),"")</f>
        <v>10.45</v>
      </c>
      <c r="IW87" s="25">
        <f>+IF('Step 2 - Expected Payments'!$E$13&gt;=IW74,ROUND(IW74+'Step 2 - Expected Payments'!$E$13,2),"")</f>
        <v>11.9</v>
      </c>
      <c r="IX87" s="25">
        <f>+IF('Step 2 - Expected Payments'!$E$13&gt;=IX74,ROUND(IX74+'Step 2 - Expected Payments'!$E$13,2),"")</f>
        <v>10.210000000000001</v>
      </c>
      <c r="IY87" s="25">
        <f>+IF('Step 2 - Expected Payments'!$E$13&gt;=IY74,ROUND(IY74+'Step 2 - Expected Payments'!$E$13,2),"")</f>
        <v>9.9499999999999993</v>
      </c>
      <c r="IZ87" s="25">
        <f>+IF('Step 2 - Expected Payments'!$E$13&gt;=IZ74,ROUND(IZ74+'Step 2 - Expected Payments'!$E$13,2),"")</f>
        <v>10.029999999999999</v>
      </c>
      <c r="JA87" s="25">
        <f>+IF('Step 2 - Expected Payments'!$E$13&gt;=JA74,ROUND(JA74+'Step 2 - Expected Payments'!$E$13,2),"")</f>
        <v>12.02</v>
      </c>
      <c r="JB87" s="25">
        <f>+IF('Step 2 - Expected Payments'!$E$13&gt;=JB74,ROUND(JB74+'Step 2 - Expected Payments'!$E$13,2),"")</f>
        <v>10.29</v>
      </c>
      <c r="JC87" s="25">
        <f>+IF('Step 2 - Expected Payments'!$E$13&gt;=JC74,ROUND(JC74+'Step 2 - Expected Payments'!$E$13,2),"")</f>
        <v>10.09</v>
      </c>
      <c r="JD87" s="25">
        <f>+IF('Step 2 - Expected Payments'!$E$13&gt;=JD74,ROUND(JD74+'Step 2 - Expected Payments'!$E$13,2),"")</f>
        <v>9.65</v>
      </c>
      <c r="JE87" s="25">
        <f>+IF('Step 2 - Expected Payments'!$E$13&gt;=JE74,ROUND(JE74+'Step 2 - Expected Payments'!$E$13,2),"")</f>
        <v>10.57</v>
      </c>
      <c r="JF87" s="25">
        <f>+IF('Step 2 - Expected Payments'!$E$13&gt;=JF74,ROUND(JF74+'Step 2 - Expected Payments'!$E$13,2),"")</f>
        <v>10.95</v>
      </c>
      <c r="JG87" s="25">
        <f>+IF('Step 2 - Expected Payments'!$E$13&gt;=JG74,ROUND(JG74+'Step 2 - Expected Payments'!$E$13,2),"")</f>
        <v>8.99</v>
      </c>
      <c r="JH87" s="25">
        <f>+IF('Step 2 - Expected Payments'!$E$13&gt;=JH74,ROUND(JH74+'Step 2 - Expected Payments'!$E$13,2),"")</f>
        <v>10.97</v>
      </c>
      <c r="JI87" s="25">
        <f>+IF('Step 2 - Expected Payments'!$E$13&gt;=JI74,ROUND(JI74+'Step 2 - Expected Payments'!$E$13,2),"")</f>
        <v>10.34</v>
      </c>
      <c r="JJ87" s="25">
        <f>+IF('Step 2 - Expected Payments'!$E$13&gt;=JJ74,ROUND(JJ74+'Step 2 - Expected Payments'!$E$13,2),"")</f>
        <v>8.83</v>
      </c>
      <c r="JK87" s="25">
        <f>+IF('Step 2 - Expected Payments'!$E$13&gt;=JK74,ROUND(JK74+'Step 2 - Expected Payments'!$E$13,2),"")</f>
        <v>11.41</v>
      </c>
      <c r="JL87" s="25">
        <f>+IF('Step 2 - Expected Payments'!$E$13&gt;=JL74,ROUND(JL74+'Step 2 - Expected Payments'!$E$13,2),"")</f>
        <v>10.44</v>
      </c>
      <c r="JM87" s="25">
        <f>+IF('Step 2 - Expected Payments'!$E$13&gt;=JM74,ROUND(JM74+'Step 2 - Expected Payments'!$E$13,2),"")</f>
        <v>9.15</v>
      </c>
      <c r="JN87" s="25">
        <f>+IF('Step 2 - Expected Payments'!$E$13&gt;=JN74,ROUND(JN74+'Step 2 - Expected Payments'!$E$13,2),"")</f>
        <v>8.01</v>
      </c>
      <c r="JO87" s="25">
        <f>+IF('Step 2 - Expected Payments'!$E$13&gt;=JO74,ROUND(JO74+'Step 2 - Expected Payments'!$E$13,2),"")</f>
        <v>10.19</v>
      </c>
      <c r="JP87" s="25">
        <f>+IF('Step 2 - Expected Payments'!$E$13&gt;=JP74,ROUND(JP74+'Step 2 - Expected Payments'!$E$13,2),"")</f>
        <v>10.52</v>
      </c>
      <c r="JQ87" s="25">
        <f>+IF('Step 2 - Expected Payments'!$E$13&gt;=JQ74,ROUND(JQ74+'Step 2 - Expected Payments'!$E$13,2),"")</f>
        <v>8.68</v>
      </c>
      <c r="JR87" s="25">
        <f>+IF('Step 2 - Expected Payments'!$E$13&gt;=JR74,ROUND(JR74+'Step 2 - Expected Payments'!$E$13,2),"")</f>
        <v>9.93</v>
      </c>
      <c r="JS87" s="25">
        <f>+IF('Step 2 - Expected Payments'!$E$13&gt;=JS74,ROUND(JS74+'Step 2 - Expected Payments'!$E$13,2),"")</f>
        <v>11.65</v>
      </c>
      <c r="JT87" s="25">
        <f>+IF('Step 2 - Expected Payments'!$E$13&gt;=JT74,ROUND(JT74+'Step 2 - Expected Payments'!$E$13,2),"")</f>
        <v>10.65</v>
      </c>
      <c r="JU87" s="25">
        <f>+IF('Step 2 - Expected Payments'!$E$13&gt;=JU74,ROUND(JU74+'Step 2 - Expected Payments'!$E$13,2),"")</f>
        <v>9.8699999999999992</v>
      </c>
      <c r="JV87" s="25">
        <f>+IF('Step 2 - Expected Payments'!$E$13&gt;=JV74,ROUND(JV74+'Step 2 - Expected Payments'!$E$13,2),"")</f>
        <v>10.43</v>
      </c>
      <c r="JW87" s="25">
        <f>+IF('Step 2 - Expected Payments'!$E$13&gt;=JW74,ROUND(JW74+'Step 2 - Expected Payments'!$E$13,2),"")</f>
        <v>10.84</v>
      </c>
      <c r="JX87" s="25">
        <f>+IF('Step 2 - Expected Payments'!$E$13&gt;=JX74,ROUND(JX74+'Step 2 - Expected Payments'!$E$13,2),"")</f>
        <v>11.45</v>
      </c>
      <c r="JY87" s="25">
        <f>+IF('Step 2 - Expected Payments'!$E$13&gt;=JY74,ROUND(JY74+'Step 2 - Expected Payments'!$E$13,2),"")</f>
        <v>12.3</v>
      </c>
      <c r="JZ87" s="25">
        <f>+IF('Step 2 - Expected Payments'!$E$13&gt;=JZ74,ROUND(JZ74+'Step 2 - Expected Payments'!$E$13,2),"")</f>
        <v>10.44</v>
      </c>
      <c r="KA87" s="25">
        <f>+IF('Step 2 - Expected Payments'!$E$13&gt;=KA74,ROUND(KA74+'Step 2 - Expected Payments'!$E$13,2),"")</f>
        <v>9.57</v>
      </c>
      <c r="KB87" s="25">
        <f>+IF('Step 2 - Expected Payments'!$E$13&gt;=KB74,ROUND(KB74+'Step 2 - Expected Payments'!$E$13,2),"")</f>
        <v>9.92</v>
      </c>
      <c r="KC87" s="25">
        <f>+IF('Step 2 - Expected Payments'!$E$13&gt;=KC74,ROUND(KC74+'Step 2 - Expected Payments'!$E$13,2),"")</f>
        <v>9.67</v>
      </c>
      <c r="KD87" s="25">
        <f>+IF('Step 2 - Expected Payments'!$E$13&gt;=KD74,ROUND(KD74+'Step 2 - Expected Payments'!$E$13,2),"")</f>
        <v>11.03</v>
      </c>
      <c r="KE87" s="25">
        <f>+IF('Step 2 - Expected Payments'!$E$13&gt;=KE74,ROUND(KE74+'Step 2 - Expected Payments'!$E$13,2),"")</f>
        <v>11.35</v>
      </c>
      <c r="KF87" s="25">
        <f>+IF('Step 2 - Expected Payments'!$E$13&gt;=KF74,ROUND(KF74+'Step 2 - Expected Payments'!$E$13,2),"")</f>
        <v>8.76</v>
      </c>
      <c r="KG87" s="25">
        <f>+IF('Step 2 - Expected Payments'!$E$13&gt;=KG74,ROUND(KG74+'Step 2 - Expected Payments'!$E$13,2),"")</f>
        <v>9.89</v>
      </c>
      <c r="KH87" s="25">
        <f>+IF('Step 2 - Expected Payments'!$E$13&gt;=KH74,ROUND(KH74+'Step 2 - Expected Payments'!$E$13,2),"")</f>
        <v>10.68</v>
      </c>
      <c r="KI87" s="25">
        <f>+IF('Step 2 - Expected Payments'!$E$13&gt;=KI74,ROUND(KI74+'Step 2 - Expected Payments'!$E$13,2),"")</f>
        <v>11.75</v>
      </c>
      <c r="KJ87" s="25">
        <f>+IF('Step 2 - Expected Payments'!$E$13&gt;=KJ74,ROUND(KJ74+'Step 2 - Expected Payments'!$E$13,2),"")</f>
        <v>9.66</v>
      </c>
      <c r="KK87" s="25">
        <f>+IF('Step 2 - Expected Payments'!$E$13&gt;=KK74,ROUND(KK74+'Step 2 - Expected Payments'!$E$13,2),"")</f>
        <v>10.53</v>
      </c>
      <c r="KL87" s="25">
        <f>+IF('Step 2 - Expected Payments'!$E$13&gt;=KL74,ROUND(KL74+'Step 2 - Expected Payments'!$E$13,2),"")</f>
        <v>9.5500000000000007</v>
      </c>
      <c r="KM87" s="25">
        <f>+IF('Step 2 - Expected Payments'!$E$13&gt;=KM74,ROUND(KM74+'Step 2 - Expected Payments'!$E$13,2),"")</f>
        <v>10.69</v>
      </c>
      <c r="KN87" s="25">
        <f>+IF('Step 2 - Expected Payments'!$E$13&gt;=KN74,ROUND(KN74+'Step 2 - Expected Payments'!$E$13,2),"")</f>
        <v>9.5</v>
      </c>
      <c r="KO87" s="25">
        <f>+IF('Step 2 - Expected Payments'!$E$13&gt;=KO74,ROUND(KO74+'Step 2 - Expected Payments'!$E$13,2),"")</f>
        <v>9.8000000000000007</v>
      </c>
      <c r="KP87" s="25">
        <f>+IF('Step 2 - Expected Payments'!$E$13&gt;=KP74,ROUND(KP74+'Step 2 - Expected Payments'!$E$13,2),"")</f>
        <v>10.11</v>
      </c>
      <c r="KQ87" s="25">
        <f>+IF('Step 2 - Expected Payments'!$E$13&gt;=KQ74,ROUND(KQ74+'Step 2 - Expected Payments'!$E$13,2),"")</f>
        <v>10.36</v>
      </c>
      <c r="KR87" s="25">
        <f>+IF('Step 2 - Expected Payments'!$E$13&gt;=KR74,ROUND(KR74+'Step 2 - Expected Payments'!$E$13,2),"")</f>
        <v>10.77</v>
      </c>
      <c r="KS87" s="25">
        <f>+IF('Step 2 - Expected Payments'!$E$13&gt;=KS74,ROUND(KS74+'Step 2 - Expected Payments'!$E$13,2),"")</f>
        <v>8.6199999999999992</v>
      </c>
      <c r="KT87" s="25">
        <f>+IF('Step 2 - Expected Payments'!$E$13&gt;=KT74,ROUND(KT74+'Step 2 - Expected Payments'!$E$13,2),"")</f>
        <v>9.9700000000000006</v>
      </c>
      <c r="KU87" s="25">
        <f>+IF('Step 2 - Expected Payments'!$E$13&gt;=KU74,ROUND(KU74+'Step 2 - Expected Payments'!$E$13,2),"")</f>
        <v>9.6199999999999992</v>
      </c>
      <c r="KV87" s="25">
        <f>+IF('Step 2 - Expected Payments'!$E$13&gt;=KV74,ROUND(KV74+'Step 2 - Expected Payments'!$E$13,2),"")</f>
        <v>9.44</v>
      </c>
      <c r="KW87" s="25">
        <f>+IF('Step 2 - Expected Payments'!$E$13&gt;=KW74,ROUND(KW74+'Step 2 - Expected Payments'!$E$13,2),"")</f>
        <v>8.7899999999999991</v>
      </c>
      <c r="KX87" s="25">
        <f>+IF('Step 2 - Expected Payments'!$E$13&gt;=KX74,ROUND(KX74+'Step 2 - Expected Payments'!$E$13,2),"")</f>
        <v>10.5</v>
      </c>
      <c r="KY87" s="25">
        <f>+IF('Step 2 - Expected Payments'!$E$13&gt;=KY74,ROUND(KY74+'Step 2 - Expected Payments'!$E$13,2),"")</f>
        <v>9.36</v>
      </c>
      <c r="KZ87" s="25">
        <f>+IF('Step 2 - Expected Payments'!$E$13&gt;=KZ74,ROUND(KZ74+'Step 2 - Expected Payments'!$E$13,2),"")</f>
        <v>12.49</v>
      </c>
      <c r="LA87" s="25">
        <f>+IF('Step 2 - Expected Payments'!$E$13&gt;=LA74,ROUND(LA74+'Step 2 - Expected Payments'!$E$13,2),"")</f>
        <v>9.18</v>
      </c>
      <c r="LB87" s="25">
        <f>+IF('Step 2 - Expected Payments'!$E$13&gt;=LB74,ROUND(LB74+'Step 2 - Expected Payments'!$E$13,2),"")</f>
        <v>9.19</v>
      </c>
      <c r="LC87" s="25">
        <f>+IF('Step 2 - Expected Payments'!$E$13&gt;=LC74,ROUND(LC74+'Step 2 - Expected Payments'!$E$13,2),"")</f>
        <v>9.4700000000000006</v>
      </c>
      <c r="LD87" s="25">
        <f>+IF('Step 2 - Expected Payments'!$E$13&gt;=LD74,ROUND(LD74+'Step 2 - Expected Payments'!$E$13,2),"")</f>
        <v>11.38</v>
      </c>
      <c r="LE87" s="25">
        <f>+IF('Step 2 - Expected Payments'!$E$13&gt;=LE74,ROUND(LE74+'Step 2 - Expected Payments'!$E$13,2),"")</f>
        <v>10.45</v>
      </c>
      <c r="LF87" s="25">
        <f>+IF('Step 2 - Expected Payments'!$E$13&gt;=LF74,ROUND(LF74+'Step 2 - Expected Payments'!$E$13,2),"")</f>
        <v>11.39</v>
      </c>
      <c r="LG87" s="25">
        <f>+IF('Step 2 - Expected Payments'!$E$13&gt;=LG74,ROUND(LG74+'Step 2 - Expected Payments'!$E$13,2),"")</f>
        <v>11.21</v>
      </c>
      <c r="LH87" s="25">
        <f>+IF('Step 2 - Expected Payments'!$E$13&gt;=LH74,ROUND(LH74+'Step 2 - Expected Payments'!$E$13,2),"")</f>
        <v>11.03</v>
      </c>
      <c r="LI87" s="25">
        <f>+IF('Step 2 - Expected Payments'!$E$13&gt;=LI74,ROUND(LI74+'Step 2 - Expected Payments'!$E$13,2),"")</f>
        <v>11.46</v>
      </c>
      <c r="LJ87" s="25">
        <f>+IF('Step 2 - Expected Payments'!$E$13&gt;=LJ74,ROUND(LJ74+'Step 2 - Expected Payments'!$E$13,2),"")</f>
        <v>10.45</v>
      </c>
      <c r="LK87" s="25">
        <f>+IF('Step 2 - Expected Payments'!$E$13&gt;=LK74,ROUND(LK74+'Step 2 - Expected Payments'!$E$13,2),"")</f>
        <v>9.99</v>
      </c>
      <c r="LL87" s="25">
        <f>+IF('Step 2 - Expected Payments'!$E$13&gt;=LL74,ROUND(LL74+'Step 2 - Expected Payments'!$E$13,2),"")</f>
        <v>10.27</v>
      </c>
      <c r="LM87" s="25">
        <f>+IF('Step 2 - Expected Payments'!$E$13&gt;=LM74,ROUND(LM74+'Step 2 - Expected Payments'!$E$13,2),"")</f>
        <v>8.7100000000000009</v>
      </c>
      <c r="LN87" s="25">
        <f>+IF('Step 2 - Expected Payments'!$E$13&gt;=LN74,ROUND(LN74+'Step 2 - Expected Payments'!$E$13,2),"")</f>
        <v>9.91</v>
      </c>
      <c r="LO87" s="25">
        <f>+IF('Step 2 - Expected Payments'!$E$13&gt;=LO74,ROUND(LO74+'Step 2 - Expected Payments'!$E$13,2),"")</f>
        <v>10.28</v>
      </c>
      <c r="LP87" s="25">
        <f>+IF('Step 2 - Expected Payments'!$E$13&gt;=LP74,ROUND(LP74+'Step 2 - Expected Payments'!$E$13,2),"")</f>
        <v>10.58</v>
      </c>
      <c r="LQ87" s="25">
        <f>+IF('Step 2 - Expected Payments'!$E$13&gt;=LQ74,ROUND(LQ74+'Step 2 - Expected Payments'!$E$13,2),"")</f>
        <v>11.08</v>
      </c>
      <c r="LR87" s="25">
        <f>+IF('Step 2 - Expected Payments'!$E$13&gt;=LR74,ROUND(LR74+'Step 2 - Expected Payments'!$E$13,2),"")</f>
        <v>11.65</v>
      </c>
      <c r="LS87" s="25">
        <f>+IF('Step 2 - Expected Payments'!$E$13&gt;=LS74,ROUND(LS74+'Step 2 - Expected Payments'!$E$13,2),"")</f>
        <v>9.98</v>
      </c>
      <c r="LT87" s="25">
        <f>+IF('Step 2 - Expected Payments'!$E$13&gt;=LT74,ROUND(LT74+'Step 2 - Expected Payments'!$E$13,2),"")</f>
        <v>10.07</v>
      </c>
      <c r="LU87" s="25">
        <f>+IF('Step 2 - Expected Payments'!$E$13&gt;=LU74,ROUND(LU74+'Step 2 - Expected Payments'!$E$13,2),"")</f>
        <v>10.87</v>
      </c>
      <c r="LV87" s="25">
        <f>+IF('Step 2 - Expected Payments'!$E$13&gt;=LV74,ROUND(LV74+'Step 2 - Expected Payments'!$E$13,2),"")</f>
        <v>8.7100000000000009</v>
      </c>
      <c r="LW87" s="25">
        <f>+IF('Step 2 - Expected Payments'!$E$13&gt;=LW74,ROUND(LW74+'Step 2 - Expected Payments'!$E$13,2),"")</f>
        <v>8.9</v>
      </c>
      <c r="LX87" s="25">
        <f>+IF('Step 2 - Expected Payments'!$E$13&gt;=LX74,ROUND(LX74+'Step 2 - Expected Payments'!$E$13,2),"")</f>
        <v>10.11</v>
      </c>
      <c r="LY87" s="25">
        <f>+IF('Step 2 - Expected Payments'!$E$13&gt;=LY74,ROUND(LY74+'Step 2 - Expected Payments'!$E$13,2),"")</f>
        <v>10.83</v>
      </c>
      <c r="LZ87" s="25">
        <f>+IF('Step 2 - Expected Payments'!$E$13&gt;=LZ74,ROUND(LZ74+'Step 2 - Expected Payments'!$E$13,2),"")</f>
        <v>10</v>
      </c>
      <c r="MA87" s="25">
        <f>+IF('Step 2 - Expected Payments'!$E$13&gt;=MA74,ROUND(MA74+'Step 2 - Expected Payments'!$E$13,2),"")</f>
        <v>10.38</v>
      </c>
      <c r="MB87" s="25">
        <f>+IF('Step 2 - Expected Payments'!$E$13&gt;=MB74,ROUND(MB74+'Step 2 - Expected Payments'!$E$13,2),"")</f>
        <v>10.41</v>
      </c>
      <c r="MC87" s="25">
        <f>+IF('Step 2 - Expected Payments'!$E$13&gt;=MC74,ROUND(MC74+'Step 2 - Expected Payments'!$E$13,2),"")</f>
        <v>10.44</v>
      </c>
      <c r="MD87" s="25">
        <f>+IF('Step 2 - Expected Payments'!$E$13&gt;=MD74,ROUND(MD74+'Step 2 - Expected Payments'!$E$13,2),"")</f>
        <v>9.58</v>
      </c>
      <c r="ME87" s="25">
        <f>+IF('Step 2 - Expected Payments'!$E$13&gt;=ME74,ROUND(ME74+'Step 2 - Expected Payments'!$E$13,2),"")</f>
        <v>10.210000000000001</v>
      </c>
      <c r="MF87" s="25">
        <f>+IF('Step 2 - Expected Payments'!$E$13&gt;=MF74,ROUND(MF74+'Step 2 - Expected Payments'!$E$13,2),"")</f>
        <v>9.75</v>
      </c>
      <c r="MG87" s="25">
        <f>+IF('Step 2 - Expected Payments'!$E$13&gt;=MG74,ROUND(MG74+'Step 2 - Expected Payments'!$E$13,2),"")</f>
        <v>9.4499999999999993</v>
      </c>
      <c r="MH87" s="25">
        <f>+IF('Step 2 - Expected Payments'!$E$13&gt;=MH74,ROUND(MH74+'Step 2 - Expected Payments'!$E$13,2),"")</f>
        <v>10.4</v>
      </c>
      <c r="MI87" s="25">
        <f>+IF('Step 2 - Expected Payments'!$E$13&gt;=MI74,ROUND(MI74+'Step 2 - Expected Payments'!$E$13,2),"")</f>
        <v>10.67</v>
      </c>
      <c r="MJ87" s="25">
        <f>+IF('Step 2 - Expected Payments'!$E$13&gt;=MJ74,ROUND(MJ74+'Step 2 - Expected Payments'!$E$13,2),"")</f>
        <v>9.64</v>
      </c>
      <c r="MK87" s="25">
        <f>+IF('Step 2 - Expected Payments'!$E$13&gt;=MK74,ROUND(MK74+'Step 2 - Expected Payments'!$E$13,2),"")</f>
        <v>10.09</v>
      </c>
      <c r="ML87" s="25">
        <f>+IF('Step 2 - Expected Payments'!$E$13&gt;=ML74,ROUND(ML74+'Step 2 - Expected Payments'!$E$13,2),"")</f>
        <v>9.94</v>
      </c>
      <c r="MM87" s="25">
        <f>+IF('Step 2 - Expected Payments'!$E$13&gt;=MM74,ROUND(MM74+'Step 2 - Expected Payments'!$E$13,2),"")</f>
        <v>11.33</v>
      </c>
      <c r="MN87" s="25">
        <f>+IF('Step 2 - Expected Payments'!$E$13&gt;=MN74,ROUND(MN74+'Step 2 - Expected Payments'!$E$13,2),"")</f>
        <v>9.65</v>
      </c>
      <c r="MO87" s="25">
        <f>+IF('Step 2 - Expected Payments'!$E$13&gt;=MO74,ROUND(MO74+'Step 2 - Expected Payments'!$E$13,2),"")</f>
        <v>10.37</v>
      </c>
      <c r="MP87" s="25">
        <f>+IF('Step 2 - Expected Payments'!$E$13&gt;=MP74,ROUND(MP74+'Step 2 - Expected Payments'!$E$13,2),"")</f>
        <v>9.8800000000000008</v>
      </c>
      <c r="MQ87" s="25">
        <f>+IF('Step 2 - Expected Payments'!$E$13&gt;=MQ74,ROUND(MQ74+'Step 2 - Expected Payments'!$E$13,2),"")</f>
        <v>9.5500000000000007</v>
      </c>
      <c r="MR87" s="25">
        <f>+IF('Step 2 - Expected Payments'!$E$13&gt;=MR74,ROUND(MR74+'Step 2 - Expected Payments'!$E$13,2),"")</f>
        <v>9.56</v>
      </c>
      <c r="MS87" s="25">
        <f>+IF('Step 2 - Expected Payments'!$E$13&gt;=MS74,ROUND(MS74+'Step 2 - Expected Payments'!$E$13,2),"")</f>
        <v>11.46</v>
      </c>
      <c r="MT87" s="25">
        <f>+IF('Step 2 - Expected Payments'!$E$13&gt;=MT74,ROUND(MT74+'Step 2 - Expected Payments'!$E$13,2),"")</f>
        <v>10.93</v>
      </c>
      <c r="MU87" s="25">
        <f>+IF('Step 2 - Expected Payments'!$E$13&gt;=MU74,ROUND(MU74+'Step 2 - Expected Payments'!$E$13,2),"")</f>
        <v>8.58</v>
      </c>
      <c r="MV87" s="25">
        <f>+IF('Step 2 - Expected Payments'!$E$13&gt;=MV74,ROUND(MV74+'Step 2 - Expected Payments'!$E$13,2),"")</f>
        <v>9.92</v>
      </c>
      <c r="MW87" s="25">
        <f>+IF('Step 2 - Expected Payments'!$E$13&gt;=MW74,ROUND(MW74+'Step 2 - Expected Payments'!$E$13,2),"")</f>
        <v>9.98</v>
      </c>
      <c r="MX87" s="25">
        <f>+IF('Step 2 - Expected Payments'!$E$13&gt;=MX74,ROUND(MX74+'Step 2 - Expected Payments'!$E$13,2),"")</f>
        <v>10.53</v>
      </c>
      <c r="MY87" s="25">
        <f>+IF('Step 2 - Expected Payments'!$E$13&gt;=MY74,ROUND(MY74+'Step 2 - Expected Payments'!$E$13,2),"")</f>
        <v>10.199999999999999</v>
      </c>
      <c r="MZ87" s="25">
        <f>+IF('Step 2 - Expected Payments'!$E$13&gt;=MZ74,ROUND(MZ74+'Step 2 - Expected Payments'!$E$13,2),"")</f>
        <v>10.38</v>
      </c>
      <c r="NA87" s="25">
        <f>+IF('Step 2 - Expected Payments'!$E$13&gt;=NA74,ROUND(NA74+'Step 2 - Expected Payments'!$E$13,2),"")</f>
        <v>10.65</v>
      </c>
      <c r="NB87" s="25">
        <f>+IF('Step 2 - Expected Payments'!$E$13&gt;=NB74,ROUND(NB74+'Step 2 - Expected Payments'!$E$13,2),"")</f>
        <v>10.27</v>
      </c>
      <c r="NC87" s="25">
        <f>+IF('Step 2 - Expected Payments'!$E$13&gt;=NC74,ROUND(NC74+'Step 2 - Expected Payments'!$E$13,2),"")</f>
        <v>11.47</v>
      </c>
      <c r="ND87" s="25">
        <f>+IF('Step 2 - Expected Payments'!$E$13&gt;=ND74,ROUND(ND74+'Step 2 - Expected Payments'!$E$13,2),"")</f>
        <v>10.74</v>
      </c>
      <c r="NE87" s="25">
        <f>+IF('Step 2 - Expected Payments'!$E$13&gt;=NE74,ROUND(NE74+'Step 2 - Expected Payments'!$E$13,2),"")</f>
        <v>8.75</v>
      </c>
      <c r="NF87" s="25">
        <f>+IF('Step 2 - Expected Payments'!$E$13&gt;=NF74,ROUND(NF74+'Step 2 - Expected Payments'!$E$13,2),"")</f>
        <v>10.26</v>
      </c>
      <c r="NG87" s="25">
        <f>+IF('Step 2 - Expected Payments'!$E$13&gt;=NG74,ROUND(NG74+'Step 2 - Expected Payments'!$E$13,2),"")</f>
        <v>11.09</v>
      </c>
      <c r="NH87" s="25">
        <f>+IF('Step 2 - Expected Payments'!$E$13&gt;=NH74,ROUND(NH74+'Step 2 - Expected Payments'!$E$13,2),"")</f>
        <v>11.12</v>
      </c>
      <c r="NI87" s="25">
        <f>+IF('Step 2 - Expected Payments'!$E$13&gt;=NI74,ROUND(NI74+'Step 2 - Expected Payments'!$E$13,2),"")</f>
        <v>11.05</v>
      </c>
      <c r="NJ87" s="25">
        <f>+IF('Step 2 - Expected Payments'!$E$13&gt;=NJ74,ROUND(NJ74+'Step 2 - Expected Payments'!$E$13,2),"")</f>
        <v>10.82</v>
      </c>
      <c r="NK87" s="25">
        <f>+IF('Step 2 - Expected Payments'!$E$13&gt;=NK74,ROUND(NK74+'Step 2 - Expected Payments'!$E$13,2),"")</f>
        <v>8.9600000000000009</v>
      </c>
      <c r="NL87" s="25">
        <f>+IF('Step 2 - Expected Payments'!$E$13&gt;=NL74,ROUND(NL74+'Step 2 - Expected Payments'!$E$13,2),"")</f>
        <v>10.5</v>
      </c>
      <c r="NM87" s="25">
        <f>+IF('Step 2 - Expected Payments'!$E$13&gt;=NM74,ROUND(NM74+'Step 2 - Expected Payments'!$E$13,2),"")</f>
        <v>9.93</v>
      </c>
      <c r="NN87" s="25">
        <f>+IF('Step 2 - Expected Payments'!$E$13&gt;=NN74,ROUND(NN74+'Step 2 - Expected Payments'!$E$13,2),"")</f>
        <v>9.43</v>
      </c>
      <c r="NO87" s="25">
        <f>+IF('Step 2 - Expected Payments'!$E$13&gt;=NO74,ROUND(NO74+'Step 2 - Expected Payments'!$E$13,2),"")</f>
        <v>12.77</v>
      </c>
      <c r="NP87" s="25">
        <f>+IF('Step 2 - Expected Payments'!$E$13&gt;=NP74,ROUND(NP74+'Step 2 - Expected Payments'!$E$13,2),"")</f>
        <v>10.02</v>
      </c>
      <c r="NQ87" s="25">
        <f>+IF('Step 2 - Expected Payments'!$E$13&gt;=NQ74,ROUND(NQ74+'Step 2 - Expected Payments'!$E$13,2),"")</f>
        <v>9.6</v>
      </c>
      <c r="NR87" s="25">
        <f>+IF('Step 2 - Expected Payments'!$E$13&gt;=NR74,ROUND(NR74+'Step 2 - Expected Payments'!$E$13,2),"")</f>
        <v>10.28</v>
      </c>
      <c r="NS87" s="25">
        <f>+IF('Step 2 - Expected Payments'!$E$13&gt;=NS74,ROUND(NS74+'Step 2 - Expected Payments'!$E$13,2),"")</f>
        <v>10.77</v>
      </c>
      <c r="NT87" s="25">
        <f>+IF('Step 2 - Expected Payments'!$E$13&gt;=NT74,ROUND(NT74+'Step 2 - Expected Payments'!$E$13,2),"")</f>
        <v>9.06</v>
      </c>
      <c r="NU87" s="25">
        <f>+IF('Step 2 - Expected Payments'!$E$13&gt;=NU74,ROUND(NU74+'Step 2 - Expected Payments'!$E$13,2),"")</f>
        <v>9.59</v>
      </c>
      <c r="NV87" s="25">
        <f>+IF('Step 2 - Expected Payments'!$E$13&gt;=NV74,ROUND(NV74+'Step 2 - Expected Payments'!$E$13,2),"")</f>
        <v>10.51</v>
      </c>
      <c r="NW87" s="25">
        <f>+IF('Step 2 - Expected Payments'!$E$13&gt;=NW74,ROUND(NW74+'Step 2 - Expected Payments'!$E$13,2),"")</f>
        <v>8.4600000000000009</v>
      </c>
      <c r="NX87" s="25">
        <f>+IF('Step 2 - Expected Payments'!$E$13&gt;=NX74,ROUND(NX74+'Step 2 - Expected Payments'!$E$13,2),"")</f>
        <v>8.44</v>
      </c>
      <c r="NY87" s="25">
        <f>+IF('Step 2 - Expected Payments'!$E$13&gt;=NY74,ROUND(NY74+'Step 2 - Expected Payments'!$E$13,2),"")</f>
        <v>9.89</v>
      </c>
      <c r="NZ87" s="25">
        <f>+IF('Step 2 - Expected Payments'!$E$13&gt;=NZ74,ROUND(NZ74+'Step 2 - Expected Payments'!$E$13,2),"")</f>
        <v>10.16</v>
      </c>
      <c r="OA87" s="25">
        <f>+IF('Step 2 - Expected Payments'!$E$13&gt;=OA74,ROUND(OA74+'Step 2 - Expected Payments'!$E$13,2),"")</f>
        <v>9.42</v>
      </c>
      <c r="OB87" s="25">
        <f>+IF('Step 2 - Expected Payments'!$E$13&gt;=OB74,ROUND(OB74+'Step 2 - Expected Payments'!$E$13,2),"")</f>
        <v>9.8000000000000007</v>
      </c>
      <c r="OC87" s="25">
        <f>+IF('Step 2 - Expected Payments'!$E$13&gt;=OC74,ROUND(OC74+'Step 2 - Expected Payments'!$E$13,2),"")</f>
        <v>11.11</v>
      </c>
      <c r="OD87" s="25">
        <f>+IF('Step 2 - Expected Payments'!$E$13&gt;=OD74,ROUND(OD74+'Step 2 - Expected Payments'!$E$13,2),"")</f>
        <v>9.51</v>
      </c>
      <c r="OE87" s="25">
        <f>+IF('Step 2 - Expected Payments'!$E$13&gt;=OE74,ROUND(OE74+'Step 2 - Expected Payments'!$E$13,2),"")</f>
        <v>10.36</v>
      </c>
      <c r="OF87" s="25">
        <f>+IF('Step 2 - Expected Payments'!$E$13&gt;=OF74,ROUND(OF74+'Step 2 - Expected Payments'!$E$13,2),"")</f>
        <v>8.67</v>
      </c>
      <c r="OG87" s="25">
        <f>+IF('Step 2 - Expected Payments'!$E$13&gt;=OG74,ROUND(OG74+'Step 2 - Expected Payments'!$E$13,2),"")</f>
        <v>10.64</v>
      </c>
      <c r="OH87" s="25">
        <f>+IF('Step 2 - Expected Payments'!$E$13&gt;=OH74,ROUND(OH74+'Step 2 - Expected Payments'!$E$13,2),"")</f>
        <v>7.7</v>
      </c>
      <c r="OI87" s="25">
        <f>+IF('Step 2 - Expected Payments'!$E$13&gt;=OI74,ROUND(OI74+'Step 2 - Expected Payments'!$E$13,2),"")</f>
        <v>9.66</v>
      </c>
      <c r="OJ87" s="25">
        <f>+IF('Step 2 - Expected Payments'!$E$13&gt;=OJ74,ROUND(OJ74+'Step 2 - Expected Payments'!$E$13,2),"")</f>
        <v>8.82</v>
      </c>
      <c r="OK87" s="25">
        <f>+IF('Step 2 - Expected Payments'!$E$13&gt;=OK74,ROUND(OK74+'Step 2 - Expected Payments'!$E$13,2),"")</f>
        <v>8.99</v>
      </c>
      <c r="OL87" s="25">
        <f>+IF('Step 2 - Expected Payments'!$E$13&gt;=OL74,ROUND(OL74+'Step 2 - Expected Payments'!$E$13,2),"")</f>
        <v>9.4700000000000006</v>
      </c>
      <c r="OM87" s="25">
        <f>+IF('Step 2 - Expected Payments'!$E$13&gt;=OM74,ROUND(OM74+'Step 2 - Expected Payments'!$E$13,2),"")</f>
        <v>11.19</v>
      </c>
      <c r="ON87" s="25">
        <f>+IF('Step 2 - Expected Payments'!$E$13&gt;=ON74,ROUND(ON74+'Step 2 - Expected Payments'!$E$13,2),"")</f>
        <v>9.77</v>
      </c>
      <c r="OO87" s="25">
        <f>+IF('Step 2 - Expected Payments'!$E$13&gt;=OO74,ROUND(OO74+'Step 2 - Expected Payments'!$E$13,2),"")</f>
        <v>10.31</v>
      </c>
      <c r="OP87" s="25">
        <f>+IF('Step 2 - Expected Payments'!$E$13&gt;=OP74,ROUND(OP74+'Step 2 - Expected Payments'!$E$13,2),"")</f>
        <v>11.71</v>
      </c>
      <c r="OQ87" s="25">
        <f>+IF('Step 2 - Expected Payments'!$E$13&gt;=OQ74,ROUND(OQ74+'Step 2 - Expected Payments'!$E$13,2),"")</f>
        <v>9.2899999999999991</v>
      </c>
      <c r="OR87" s="25">
        <f>+IF('Step 2 - Expected Payments'!$E$13&gt;=OR74,ROUND(OR74+'Step 2 - Expected Payments'!$E$13,2),"")</f>
        <v>10.4</v>
      </c>
      <c r="OS87" s="25">
        <f>+IF('Step 2 - Expected Payments'!$E$13&gt;=OS74,ROUND(OS74+'Step 2 - Expected Payments'!$E$13,2),"")</f>
        <v>10.47</v>
      </c>
      <c r="OT87" s="25">
        <f>+IF('Step 2 - Expected Payments'!$E$13&gt;=OT74,ROUND(OT74+'Step 2 - Expected Payments'!$E$13,2),"")</f>
        <v>10.130000000000001</v>
      </c>
      <c r="OU87" s="25">
        <f>+IF('Step 2 - Expected Payments'!$E$13&gt;=OU74,ROUND(OU74+'Step 2 - Expected Payments'!$E$13,2),"")</f>
        <v>10.19</v>
      </c>
      <c r="OV87" s="25">
        <f>+IF('Step 2 - Expected Payments'!$E$13&gt;=OV74,ROUND(OV74+'Step 2 - Expected Payments'!$E$13,2),"")</f>
        <v>11.43</v>
      </c>
      <c r="OW87" s="25">
        <f>+IF('Step 2 - Expected Payments'!$E$13&gt;=OW74,ROUND(OW74+'Step 2 - Expected Payments'!$E$13,2),"")</f>
        <v>10.06</v>
      </c>
      <c r="OX87" s="25">
        <f>+IF('Step 2 - Expected Payments'!$E$13&gt;=OX74,ROUND(OX74+'Step 2 - Expected Payments'!$E$13,2),"")</f>
        <v>9.41</v>
      </c>
      <c r="OY87" s="25">
        <f>+IF('Step 2 - Expected Payments'!$E$13&gt;=OY74,ROUND(OY74+'Step 2 - Expected Payments'!$E$13,2),"")</f>
        <v>10.61</v>
      </c>
      <c r="OZ87" s="25">
        <f>+IF('Step 2 - Expected Payments'!$E$13&gt;=OZ74,ROUND(OZ74+'Step 2 - Expected Payments'!$E$13,2),"")</f>
        <v>9.7799999999999994</v>
      </c>
      <c r="PA87" s="25">
        <f>+IF('Step 2 - Expected Payments'!$E$13&gt;=PA74,ROUND(PA74+'Step 2 - Expected Payments'!$E$13,2),"")</f>
        <v>9.08</v>
      </c>
      <c r="PB87" s="25">
        <f>+IF('Step 2 - Expected Payments'!$E$13&gt;=PB74,ROUND(PB74+'Step 2 - Expected Payments'!$E$13,2),"")</f>
        <v>11.3</v>
      </c>
      <c r="PC87" s="25">
        <f>+IF('Step 2 - Expected Payments'!$E$13&gt;=PC74,ROUND(PC74+'Step 2 - Expected Payments'!$E$13,2),"")</f>
        <v>11.08</v>
      </c>
      <c r="PD87" s="25">
        <f>+IF('Step 2 - Expected Payments'!$E$13&gt;=PD74,ROUND(PD74+'Step 2 - Expected Payments'!$E$13,2),"")</f>
        <v>11.44</v>
      </c>
      <c r="PE87" s="25">
        <f>+IF('Step 2 - Expected Payments'!$E$13&gt;=PE74,ROUND(PE74+'Step 2 - Expected Payments'!$E$13,2),"")</f>
        <v>10.7</v>
      </c>
      <c r="PF87" s="25">
        <f>+IF('Step 2 - Expected Payments'!$E$13&gt;=PF74,ROUND(PF74+'Step 2 - Expected Payments'!$E$13,2),"")</f>
        <v>10.79</v>
      </c>
      <c r="PG87" s="25">
        <f>+IF('Step 2 - Expected Payments'!$E$13&gt;=PG74,ROUND(PG74+'Step 2 - Expected Payments'!$E$13,2),"")</f>
        <v>10.61</v>
      </c>
      <c r="PH87" s="25">
        <f>+IF('Step 2 - Expected Payments'!$E$13&gt;=PH74,ROUND(PH74+'Step 2 - Expected Payments'!$E$13,2),"")</f>
        <v>9.02</v>
      </c>
      <c r="PI87" s="25">
        <f>+IF('Step 2 - Expected Payments'!$E$13&gt;=PI74,ROUND(PI74+'Step 2 - Expected Payments'!$E$13,2),"")</f>
        <v>10.35</v>
      </c>
      <c r="PJ87" s="25">
        <f>+IF('Step 2 - Expected Payments'!$E$13&gt;=PJ74,ROUND(PJ74+'Step 2 - Expected Payments'!$E$13,2),"")</f>
        <v>10.67</v>
      </c>
      <c r="PK87" s="25">
        <f>+IF('Step 2 - Expected Payments'!$E$13&gt;=PK74,ROUND(PK74+'Step 2 - Expected Payments'!$E$13,2),"")</f>
        <v>10.52</v>
      </c>
      <c r="PL87" s="25">
        <f>+IF('Step 2 - Expected Payments'!$E$13&gt;=PL74,ROUND(PL74+'Step 2 - Expected Payments'!$E$13,2),"")</f>
        <v>10.59</v>
      </c>
      <c r="PM87" s="25">
        <f>+IF('Step 2 - Expected Payments'!$E$13&gt;=PM74,ROUND(PM74+'Step 2 - Expected Payments'!$E$13,2),"")</f>
        <v>11.91</v>
      </c>
      <c r="PN87" s="25">
        <f>+IF('Step 2 - Expected Payments'!$E$13&gt;=PN74,ROUND(PN74+'Step 2 - Expected Payments'!$E$13,2),"")</f>
        <v>9.36</v>
      </c>
      <c r="PO87" s="25">
        <f>+IF('Step 2 - Expected Payments'!$E$13&gt;=PO74,ROUND(PO74+'Step 2 - Expected Payments'!$E$13,2),"")</f>
        <v>10.24</v>
      </c>
      <c r="PP87" s="25">
        <f>+IF('Step 2 - Expected Payments'!$E$13&gt;=PP74,ROUND(PP74+'Step 2 - Expected Payments'!$E$13,2),"")</f>
        <v>8.11</v>
      </c>
      <c r="PQ87" s="25">
        <f>+IF('Step 2 - Expected Payments'!$E$13&gt;=PQ74,ROUND(PQ74+'Step 2 - Expected Payments'!$E$13,2),"")</f>
        <v>8.6</v>
      </c>
      <c r="PR87" s="25">
        <f>+IF('Step 2 - Expected Payments'!$E$13&gt;=PR74,ROUND(PR74+'Step 2 - Expected Payments'!$E$13,2),"")</f>
        <v>8.85</v>
      </c>
      <c r="PS87" s="25">
        <f>+IF('Step 2 - Expected Payments'!$E$13&gt;=PS74,ROUND(PS74+'Step 2 - Expected Payments'!$E$13,2),"")</f>
        <v>11.5</v>
      </c>
      <c r="PT87" s="25">
        <f>+IF('Step 2 - Expected Payments'!$E$13&gt;=PT74,ROUND(PT74+'Step 2 - Expected Payments'!$E$13,2),"")</f>
        <v>11.03</v>
      </c>
      <c r="PU87" s="25">
        <f>+IF('Step 2 - Expected Payments'!$E$13&gt;=PU74,ROUND(PU74+'Step 2 - Expected Payments'!$E$13,2),"")</f>
        <v>9.74</v>
      </c>
      <c r="PV87" s="25">
        <f>+IF('Step 2 - Expected Payments'!$E$13&gt;=PV74,ROUND(PV74+'Step 2 - Expected Payments'!$E$13,2),"")</f>
        <v>9.76</v>
      </c>
      <c r="PW87" s="25">
        <f>+IF('Step 2 - Expected Payments'!$E$13&gt;=PW74,ROUND(PW74+'Step 2 - Expected Payments'!$E$13,2),"")</f>
        <v>11.08</v>
      </c>
      <c r="PX87" s="25">
        <f>+IF('Step 2 - Expected Payments'!$E$13&gt;=PX74,ROUND(PX74+'Step 2 - Expected Payments'!$E$13,2),"")</f>
        <v>10.72</v>
      </c>
      <c r="PY87" s="25">
        <f>+IF('Step 2 - Expected Payments'!$E$13&gt;=PY74,ROUND(PY74+'Step 2 - Expected Payments'!$E$13,2),"")</f>
        <v>12.36</v>
      </c>
      <c r="PZ87" s="25">
        <f>+IF('Step 2 - Expected Payments'!$E$13&gt;=PZ74,ROUND(PZ74+'Step 2 - Expected Payments'!$E$13,2),"")</f>
        <v>10.93</v>
      </c>
      <c r="QA87" s="25">
        <f>+IF('Step 2 - Expected Payments'!$E$13&gt;=QA74,ROUND(QA74+'Step 2 - Expected Payments'!$E$13,2),"")</f>
        <v>11.57</v>
      </c>
      <c r="QB87" s="25">
        <f>+IF('Step 2 - Expected Payments'!$E$13&gt;=QB74,ROUND(QB74+'Step 2 - Expected Payments'!$E$13,2),"")</f>
        <v>10.32</v>
      </c>
      <c r="QC87" s="25">
        <f>+IF('Step 2 - Expected Payments'!$E$13&gt;=QC74,ROUND(QC74+'Step 2 - Expected Payments'!$E$13,2),"")</f>
        <v>13.24</v>
      </c>
      <c r="QD87" s="25">
        <f>+IF('Step 2 - Expected Payments'!$E$13&gt;=QD74,ROUND(QD74+'Step 2 - Expected Payments'!$E$13,2),"")</f>
        <v>11.57</v>
      </c>
      <c r="QE87" s="25">
        <f>+IF('Step 2 - Expected Payments'!$E$13&gt;=QE74,ROUND(QE74+'Step 2 - Expected Payments'!$E$13,2),"")</f>
        <v>11.37</v>
      </c>
      <c r="QF87" s="25">
        <f>+IF('Step 2 - Expected Payments'!$E$13&gt;=QF74,ROUND(QF74+'Step 2 - Expected Payments'!$E$13,2),"")</f>
        <v>10.83</v>
      </c>
      <c r="QG87" s="25">
        <f>+IF('Step 2 - Expected Payments'!$E$13&gt;=QG74,ROUND(QG74+'Step 2 - Expected Payments'!$E$13,2),"")</f>
        <v>10.02</v>
      </c>
      <c r="QH87" s="25">
        <f>+IF('Step 2 - Expected Payments'!$E$13&gt;=QH74,ROUND(QH74+'Step 2 - Expected Payments'!$E$13,2),"")</f>
        <v>10.63</v>
      </c>
      <c r="QI87" s="25">
        <f>+IF('Step 2 - Expected Payments'!$E$13&gt;=QI74,ROUND(QI74+'Step 2 - Expected Payments'!$E$13,2),"")</f>
        <v>8.17</v>
      </c>
      <c r="QJ87" s="25">
        <f>+IF('Step 2 - Expected Payments'!$E$13&gt;=QJ74,ROUND(QJ74+'Step 2 - Expected Payments'!$E$13,2),"")</f>
        <v>9.1300000000000008</v>
      </c>
      <c r="QK87" s="25">
        <f>+IF('Step 2 - Expected Payments'!$E$13&gt;=QK74,ROUND(QK74+'Step 2 - Expected Payments'!$E$13,2),"")</f>
        <v>10.61</v>
      </c>
      <c r="QL87" s="25">
        <f>+IF('Step 2 - Expected Payments'!$E$13&gt;=QL74,ROUND(QL74+'Step 2 - Expected Payments'!$E$13,2),"")</f>
        <v>9.3800000000000008</v>
      </c>
      <c r="QM87" s="25">
        <f>+IF('Step 2 - Expected Payments'!$E$13&gt;=QM74,ROUND(QM74+'Step 2 - Expected Payments'!$E$13,2),"")</f>
        <v>11.55</v>
      </c>
      <c r="QN87" s="25">
        <f>+IF('Step 2 - Expected Payments'!$E$13&gt;=QN74,ROUND(QN74+'Step 2 - Expected Payments'!$E$13,2),"")</f>
        <v>8.89</v>
      </c>
      <c r="QO87" s="25">
        <f>+IF('Step 2 - Expected Payments'!$E$13&gt;=QO74,ROUND(QO74+'Step 2 - Expected Payments'!$E$13,2),"")</f>
        <v>9.76</v>
      </c>
      <c r="QP87" s="25">
        <f>+IF('Step 2 - Expected Payments'!$E$13&gt;=QP74,ROUND(QP74+'Step 2 - Expected Payments'!$E$13,2),"")</f>
        <v>11.39</v>
      </c>
      <c r="QQ87" s="25">
        <f>+IF('Step 2 - Expected Payments'!$E$13&gt;=QQ74,ROUND(QQ74+'Step 2 - Expected Payments'!$E$13,2),"")</f>
        <v>9</v>
      </c>
      <c r="QR87" s="25">
        <f>+IF('Step 2 - Expected Payments'!$E$13&gt;=QR74,ROUND(QR74+'Step 2 - Expected Payments'!$E$13,2),"")</f>
        <v>9.83</v>
      </c>
      <c r="QS87" s="25">
        <f>+IF('Step 2 - Expected Payments'!$E$13&gt;=QS74,ROUND(QS74+'Step 2 - Expected Payments'!$E$13,2),"")</f>
        <v>9.94</v>
      </c>
      <c r="QT87" s="25">
        <f>+IF('Step 2 - Expected Payments'!$E$13&gt;=QT74,ROUND(QT74+'Step 2 - Expected Payments'!$E$13,2),"")</f>
        <v>9.7799999999999994</v>
      </c>
      <c r="QU87" s="25">
        <f>+IF('Step 2 - Expected Payments'!$E$13&gt;=QU74,ROUND(QU74+'Step 2 - Expected Payments'!$E$13,2),"")</f>
        <v>10.71</v>
      </c>
      <c r="QV87" s="25">
        <f>+IF('Step 2 - Expected Payments'!$E$13&gt;=QV74,ROUND(QV74+'Step 2 - Expected Payments'!$E$13,2),"")</f>
        <v>10.77</v>
      </c>
      <c r="QW87" s="25">
        <f>+IF('Step 2 - Expected Payments'!$E$13&gt;=QW74,ROUND(QW74+'Step 2 - Expected Payments'!$E$13,2),"")</f>
        <v>9.5399999999999991</v>
      </c>
      <c r="QX87" s="25">
        <f>+IF('Step 2 - Expected Payments'!$E$13&gt;=QX74,ROUND(QX74+'Step 2 - Expected Payments'!$E$13,2),"")</f>
        <v>10.64</v>
      </c>
      <c r="QY87" s="25">
        <f>+IF('Step 2 - Expected Payments'!$E$13&gt;=QY74,ROUND(QY74+'Step 2 - Expected Payments'!$E$13,2),"")</f>
        <v>10.61</v>
      </c>
      <c r="QZ87" s="25">
        <f>+IF('Step 2 - Expected Payments'!$E$13&gt;=QZ74,ROUND(QZ74+'Step 2 - Expected Payments'!$E$13,2),"")</f>
        <v>9.25</v>
      </c>
      <c r="RA87" s="25">
        <f>+IF('Step 2 - Expected Payments'!$E$13&gt;=RA74,ROUND(RA74+'Step 2 - Expected Payments'!$E$13,2),"")</f>
        <v>9.65</v>
      </c>
      <c r="RB87" s="25">
        <f>+IF('Step 2 - Expected Payments'!$E$13&gt;=RB74,ROUND(RB74+'Step 2 - Expected Payments'!$E$13,2),"")</f>
        <v>11.48</v>
      </c>
      <c r="RC87" s="25">
        <f>+IF('Step 2 - Expected Payments'!$E$13&gt;=RC74,ROUND(RC74+'Step 2 - Expected Payments'!$E$13,2),"")</f>
        <v>12.3</v>
      </c>
      <c r="RD87" s="25">
        <f>+IF('Step 2 - Expected Payments'!$E$13&gt;=RD74,ROUND(RD74+'Step 2 - Expected Payments'!$E$13,2),"")</f>
        <v>9.5500000000000007</v>
      </c>
      <c r="RE87" s="25">
        <f>+IF('Step 2 - Expected Payments'!$E$13&gt;=RE74,ROUND(RE74+'Step 2 - Expected Payments'!$E$13,2),"")</f>
        <v>11.03</v>
      </c>
      <c r="RF87" s="25">
        <f>+IF('Step 2 - Expected Payments'!$E$13&gt;=RF74,ROUND(RF74+'Step 2 - Expected Payments'!$E$13,2),"")</f>
        <v>10.34</v>
      </c>
      <c r="RG87" s="25">
        <f>+IF('Step 2 - Expected Payments'!$E$13&gt;=RG74,ROUND(RG74+'Step 2 - Expected Payments'!$E$13,2),"")</f>
        <v>9.8800000000000008</v>
      </c>
      <c r="RH87" s="25">
        <f>+IF('Step 2 - Expected Payments'!$E$13&gt;=RH74,ROUND(RH74+'Step 2 - Expected Payments'!$E$13,2),"")</f>
        <v>10.35</v>
      </c>
      <c r="RI87" s="25">
        <f>+IF('Step 2 - Expected Payments'!$E$13&gt;=RI74,ROUND(RI74+'Step 2 - Expected Payments'!$E$13,2),"")</f>
        <v>10.56</v>
      </c>
      <c r="RJ87" s="25">
        <f>+IF('Step 2 - Expected Payments'!$E$13&gt;=RJ74,ROUND(RJ74+'Step 2 - Expected Payments'!$E$13,2),"")</f>
        <v>10.5</v>
      </c>
      <c r="RK87" s="25">
        <f>+IF('Step 2 - Expected Payments'!$E$13&gt;=RK74,ROUND(RK74+'Step 2 - Expected Payments'!$E$13,2),"")</f>
        <v>10.119999999999999</v>
      </c>
      <c r="RL87" s="25">
        <f>+IF('Step 2 - Expected Payments'!$E$13&gt;=RL74,ROUND(RL74+'Step 2 - Expected Payments'!$E$13,2),"")</f>
        <v>11.61</v>
      </c>
      <c r="RM87" s="25">
        <f>+IF('Step 2 - Expected Payments'!$E$13&gt;=RM74,ROUND(RM74+'Step 2 - Expected Payments'!$E$13,2),"")</f>
        <v>10.45</v>
      </c>
      <c r="RN87" s="25">
        <f>+IF('Step 2 - Expected Payments'!$E$13&gt;=RN74,ROUND(RN74+'Step 2 - Expected Payments'!$E$13,2),"")</f>
        <v>10.49</v>
      </c>
      <c r="RO87" s="25">
        <f>+IF('Step 2 - Expected Payments'!$E$13&gt;=RO74,ROUND(RO74+'Step 2 - Expected Payments'!$E$13,2),"")</f>
        <v>10.27</v>
      </c>
      <c r="RP87" s="25">
        <f>+IF('Step 2 - Expected Payments'!$E$13&gt;=RP74,ROUND(RP74+'Step 2 - Expected Payments'!$E$13,2),"")</f>
        <v>9.92</v>
      </c>
      <c r="RQ87" s="25">
        <f>+IF('Step 2 - Expected Payments'!$E$13&gt;=RQ74,ROUND(RQ74+'Step 2 - Expected Payments'!$E$13,2),"")</f>
        <v>10.95</v>
      </c>
      <c r="RR87" s="25">
        <f>+IF('Step 2 - Expected Payments'!$E$13&gt;=RR74,ROUND(RR74+'Step 2 - Expected Payments'!$E$13,2),"")</f>
        <v>9.2899999999999991</v>
      </c>
      <c r="RS87" s="25">
        <f>+IF('Step 2 - Expected Payments'!$E$13&gt;=RS74,ROUND(RS74+'Step 2 - Expected Payments'!$E$13,2),"")</f>
        <v>9.98</v>
      </c>
      <c r="RT87" s="25">
        <f>+IF('Step 2 - Expected Payments'!$E$13&gt;=RT74,ROUND(RT74+'Step 2 - Expected Payments'!$E$13,2),"")</f>
        <v>10.039999999999999</v>
      </c>
      <c r="RU87" s="25">
        <f>+IF('Step 2 - Expected Payments'!$E$13&gt;=RU74,ROUND(RU74+'Step 2 - Expected Payments'!$E$13,2),"")</f>
        <v>12.24</v>
      </c>
      <c r="RV87" s="25">
        <f>+IF('Step 2 - Expected Payments'!$E$13&gt;=RV74,ROUND(RV74+'Step 2 - Expected Payments'!$E$13,2),"")</f>
        <v>11.12</v>
      </c>
      <c r="RW87" s="25">
        <f>+IF('Step 2 - Expected Payments'!$E$13&gt;=RW74,ROUND(RW74+'Step 2 - Expected Payments'!$E$13,2),"")</f>
        <v>11.32</v>
      </c>
      <c r="RX87" s="25">
        <f>+IF('Step 2 - Expected Payments'!$E$13&gt;=RX74,ROUND(RX74+'Step 2 - Expected Payments'!$E$13,2),"")</f>
        <v>10.119999999999999</v>
      </c>
      <c r="RY87" s="25">
        <f>+IF('Step 2 - Expected Payments'!$E$13&gt;=RY74,ROUND(RY74+'Step 2 - Expected Payments'!$E$13,2),"")</f>
        <v>10.24</v>
      </c>
      <c r="RZ87" s="25">
        <f>+IF('Step 2 - Expected Payments'!$E$13&gt;=RZ74,ROUND(RZ74+'Step 2 - Expected Payments'!$E$13,2),"")</f>
        <v>9.2799999999999994</v>
      </c>
      <c r="SA87" s="25">
        <f>+IF('Step 2 - Expected Payments'!$E$13&gt;=SA74,ROUND(SA74+'Step 2 - Expected Payments'!$E$13,2),"")</f>
        <v>11.37</v>
      </c>
      <c r="SB87" s="25">
        <f>+IF('Step 2 - Expected Payments'!$E$13&gt;=SB74,ROUND(SB74+'Step 2 - Expected Payments'!$E$13,2),"")</f>
        <v>9.23</v>
      </c>
      <c r="SC87" s="25">
        <f>+IF('Step 2 - Expected Payments'!$E$13&gt;=SC74,ROUND(SC74+'Step 2 - Expected Payments'!$E$13,2),"")</f>
        <v>9.4499999999999993</v>
      </c>
      <c r="SD87" s="25">
        <f>+IF('Step 2 - Expected Payments'!$E$13&gt;=SD74,ROUND(SD74+'Step 2 - Expected Payments'!$E$13,2),"")</f>
        <v>10.4</v>
      </c>
      <c r="SE87" s="25">
        <f>+IF('Step 2 - Expected Payments'!$E$13&gt;=SE74,ROUND(SE74+'Step 2 - Expected Payments'!$E$13,2),"")</f>
        <v>9.26</v>
      </c>
      <c r="SF87" s="25">
        <f>+IF('Step 2 - Expected Payments'!$E$13&gt;=SF74,ROUND(SF74+'Step 2 - Expected Payments'!$E$13,2),"")</f>
        <v>10.72</v>
      </c>
      <c r="SG87" s="25">
        <f>+IF('Step 2 - Expected Payments'!$E$13&gt;=SG74,ROUND(SG74+'Step 2 - Expected Payments'!$E$13,2),"")</f>
        <v>9.58</v>
      </c>
    </row>
    <row r="88" spans="1:504">
      <c r="A88" t="s">
        <v>518</v>
      </c>
      <c r="B88">
        <f>+IF('Step 1-Farm Data'!$E$59+'simulations soy farm1 '!B83&gt;=0,ROUND('simulations soy farm1 '!B83+'Step 1-Farm Data'!$E$59,1),"")</f>
        <v>41.1</v>
      </c>
      <c r="C88">
        <f>+IF('Step 1-Farm Data'!$E$59&gt;='simulations soy farm1 '!C83,ROUND('simulations soy farm1 '!C83+'Step 1-Farm Data'!$E$59,1),"")</f>
        <v>44.9</v>
      </c>
      <c r="D88">
        <f>+IF('Step 1-Farm Data'!$E$59&gt;='simulations soy farm1 '!D83,ROUND('simulations soy farm1 '!D83+'Step 1-Farm Data'!$E$59,1),"")</f>
        <v>50.9</v>
      </c>
      <c r="E88">
        <f>+IF('Step 1-Farm Data'!$E$59&gt;='simulations soy farm1 '!E83,ROUND('simulations soy farm1 '!E83+'Step 1-Farm Data'!$E$59,1),"")</f>
        <v>50.9</v>
      </c>
      <c r="F88">
        <f>+IF('Step 1-Farm Data'!$E$59&gt;='simulations soy farm1 '!F83,ROUND('simulations soy farm1 '!F83+'Step 1-Farm Data'!$E$59,1),"")</f>
        <v>50</v>
      </c>
      <c r="G88">
        <f>+IF('Step 1-Farm Data'!$E$59&gt;='simulations soy farm1 '!G83,ROUND('simulations soy farm1 '!G83+'Step 1-Farm Data'!$E$59,1),"")</f>
        <v>51.2</v>
      </c>
      <c r="H88">
        <f>+IF('Step 1-Farm Data'!$E$59&gt;='simulations soy farm1 '!H83,ROUND('simulations soy farm1 '!H83+'Step 1-Farm Data'!$E$59,1),"")</f>
        <v>45.8</v>
      </c>
      <c r="I88">
        <f>+IF('Step 1-Farm Data'!$E$59&gt;='simulations soy farm1 '!I83,ROUND('simulations soy farm1 '!I83+'Step 1-Farm Data'!$E$59,1),"")</f>
        <v>44.8</v>
      </c>
      <c r="J88">
        <f>+IF('Step 1-Farm Data'!$E$59&gt;='simulations soy farm1 '!J83,ROUND('simulations soy farm1 '!J83+'Step 1-Farm Data'!$E$59,1),"")</f>
        <v>45.4</v>
      </c>
      <c r="K88">
        <f>+IF('Step 1-Farm Data'!$E$59&gt;='simulations soy farm1 '!K83,ROUND('simulations soy farm1 '!K83+'Step 1-Farm Data'!$E$59,1),"")</f>
        <v>42.1</v>
      </c>
      <c r="L88">
        <f>+IF('Step 1-Farm Data'!$E$59&gt;='simulations soy farm1 '!L83,ROUND('simulations soy farm1 '!L83+'Step 1-Farm Data'!$E$59,1),"")</f>
        <v>41.3</v>
      </c>
      <c r="M88">
        <f>+IF('Step 1-Farm Data'!$E$59&gt;='simulations soy farm1 '!M83,ROUND('simulations soy farm1 '!M83+'Step 1-Farm Data'!$E$59,1),"")</f>
        <v>43.2</v>
      </c>
      <c r="N88">
        <f>+IF('Step 1-Farm Data'!$E$59&gt;='simulations soy farm1 '!N83,ROUND('simulations soy farm1 '!N83+'Step 1-Farm Data'!$E$59,1),"")</f>
        <v>47.2</v>
      </c>
      <c r="O88">
        <f>+IF('Step 1-Farm Data'!$E$59&gt;='simulations soy farm1 '!O83,ROUND('simulations soy farm1 '!O83+'Step 1-Farm Data'!$E$59,1),"")</f>
        <v>40.1</v>
      </c>
      <c r="P88">
        <f>+IF('Step 1-Farm Data'!$E$59&gt;='simulations soy farm1 '!P83,ROUND('simulations soy farm1 '!P83+'Step 1-Farm Data'!$E$59,1),"")</f>
        <v>50.6</v>
      </c>
      <c r="Q88">
        <f>+IF('Step 1-Farm Data'!$E$59&gt;='simulations soy farm1 '!Q83,ROUND('simulations soy farm1 '!Q83+'Step 1-Farm Data'!$E$59,1),"")</f>
        <v>46.7</v>
      </c>
      <c r="R88">
        <f>+IF('Step 1-Farm Data'!$E$59&gt;='simulations soy farm1 '!R83,ROUND('simulations soy farm1 '!R83+'Step 1-Farm Data'!$E$59,1),"")</f>
        <v>49.6</v>
      </c>
      <c r="S88">
        <f>+IF('Step 1-Farm Data'!$E$59&gt;='simulations soy farm1 '!S83,ROUND('simulations soy farm1 '!S83+'Step 1-Farm Data'!$E$59,1),"")</f>
        <v>44</v>
      </c>
      <c r="T88">
        <f>+IF('Step 1-Farm Data'!$E$59&gt;='simulations soy farm1 '!T83,ROUND('simulations soy farm1 '!T83+'Step 1-Farm Data'!$E$59,1),"")</f>
        <v>44.6</v>
      </c>
      <c r="U88">
        <f>+IF('Step 1-Farm Data'!$E$59&gt;='simulations soy farm1 '!U83,ROUND('simulations soy farm1 '!U83+'Step 1-Farm Data'!$E$59,1),"")</f>
        <v>42.8</v>
      </c>
      <c r="V88">
        <f>+IF('Step 1-Farm Data'!$E$59&gt;='simulations soy farm1 '!V83,ROUND('simulations soy farm1 '!V83+'Step 1-Farm Data'!$E$59,1),"")</f>
        <v>51.9</v>
      </c>
      <c r="W88">
        <f>+IF('Step 1-Farm Data'!$E$59&gt;='simulations soy farm1 '!W83,ROUND('simulations soy farm1 '!W83+'Step 1-Farm Data'!$E$59,1),"")</f>
        <v>44.7</v>
      </c>
      <c r="X88">
        <f>+IF('Step 1-Farm Data'!$E$59&gt;='simulations soy farm1 '!X83,ROUND('simulations soy farm1 '!X83+'Step 1-Farm Data'!$E$59,1),"")</f>
        <v>49.7</v>
      </c>
      <c r="Y88">
        <f>+IF('Step 1-Farm Data'!$E$59&gt;='simulations soy farm1 '!Y83,ROUND('simulations soy farm1 '!Y83+'Step 1-Farm Data'!$E$59,1),"")</f>
        <v>46</v>
      </c>
      <c r="Z88">
        <f>+IF('Step 1-Farm Data'!$E$59&gt;='simulations soy farm1 '!Z83,ROUND('simulations soy farm1 '!Z83+'Step 1-Farm Data'!$E$59,1),"")</f>
        <v>40.200000000000003</v>
      </c>
      <c r="AA88">
        <f>+IF('Step 1-Farm Data'!$E$59&gt;='simulations soy farm1 '!AA83,ROUND('simulations soy farm1 '!AA83+'Step 1-Farm Data'!$E$59,1),"")</f>
        <v>39.1</v>
      </c>
      <c r="AB88">
        <f>+IF('Step 1-Farm Data'!$E$59&gt;='simulations soy farm1 '!AB83,ROUND('simulations soy farm1 '!AB83+'Step 1-Farm Data'!$E$59,1),"")</f>
        <v>46.2</v>
      </c>
      <c r="AC88">
        <f>+IF('Step 1-Farm Data'!$E$59&gt;='simulations soy farm1 '!AC83,ROUND('simulations soy farm1 '!AC83+'Step 1-Farm Data'!$E$59,1),"")</f>
        <v>49.5</v>
      </c>
      <c r="AD88">
        <f>+IF('Step 1-Farm Data'!$E$59&gt;='simulations soy farm1 '!AD83,ROUND('simulations soy farm1 '!AD83+'Step 1-Farm Data'!$E$59,1),"")</f>
        <v>46.8</v>
      </c>
      <c r="AE88">
        <f>+IF('Step 1-Farm Data'!$E$59&gt;='simulations soy farm1 '!AE83,ROUND('simulations soy farm1 '!AE83+'Step 1-Farm Data'!$E$59,1),"")</f>
        <v>46.4</v>
      </c>
      <c r="AF88">
        <f>+IF('Step 1-Farm Data'!$E$59&gt;='simulations soy farm1 '!AF83,ROUND('simulations soy farm1 '!AF83+'Step 1-Farm Data'!$E$59,1),"")</f>
        <v>45.5</v>
      </c>
      <c r="AG88">
        <f>+IF('Step 1-Farm Data'!$E$59&gt;='simulations soy farm1 '!AG83,ROUND('simulations soy farm1 '!AG83+'Step 1-Farm Data'!$E$59,1),"")</f>
        <v>39.6</v>
      </c>
      <c r="AH88">
        <f>+IF('Step 1-Farm Data'!$E$59&gt;='simulations soy farm1 '!AH83,ROUND('simulations soy farm1 '!AH83+'Step 1-Farm Data'!$E$59,1),"")</f>
        <v>46.2</v>
      </c>
      <c r="AI88">
        <f>+IF('Step 1-Farm Data'!$E$59&gt;='simulations soy farm1 '!AI83,ROUND('simulations soy farm1 '!AI83+'Step 1-Farm Data'!$E$59,1),"")</f>
        <v>43.6</v>
      </c>
      <c r="AJ88">
        <f>+IF('Step 1-Farm Data'!$E$59&gt;='simulations soy farm1 '!AJ83,ROUND('simulations soy farm1 '!AJ83+'Step 1-Farm Data'!$E$59,1),"")</f>
        <v>40.6</v>
      </c>
      <c r="AK88">
        <f>+IF('Step 1-Farm Data'!$E$59&gt;='simulations soy farm1 '!AK83,ROUND('simulations soy farm1 '!AK83+'Step 1-Farm Data'!$E$59,1),"")</f>
        <v>43.8</v>
      </c>
      <c r="AL88">
        <f>+IF('Step 1-Farm Data'!$E$59&gt;='simulations soy farm1 '!AL83,ROUND('simulations soy farm1 '!AL83+'Step 1-Farm Data'!$E$59,1),"")</f>
        <v>40.700000000000003</v>
      </c>
      <c r="AM88">
        <f>+IF('Step 1-Farm Data'!$E$59&gt;='simulations soy farm1 '!AM83,ROUND('simulations soy farm1 '!AM83+'Step 1-Farm Data'!$E$59,1),"")</f>
        <v>51.4</v>
      </c>
      <c r="AN88">
        <f>+IF('Step 1-Farm Data'!$E$59&gt;='simulations soy farm1 '!AN83,ROUND('simulations soy farm1 '!AN83+'Step 1-Farm Data'!$E$59,1),"")</f>
        <v>43.8</v>
      </c>
      <c r="AO88">
        <f>+IF('Step 1-Farm Data'!$E$59&gt;='simulations soy farm1 '!AO83,ROUND('simulations soy farm1 '!AO83+'Step 1-Farm Data'!$E$59,1),"")</f>
        <v>47</v>
      </c>
      <c r="AP88">
        <f>+IF('Step 1-Farm Data'!$E$59&gt;='simulations soy farm1 '!AP83,ROUND('simulations soy farm1 '!AP83+'Step 1-Farm Data'!$E$59,1),"")</f>
        <v>45.8</v>
      </c>
      <c r="AQ88">
        <f>+IF('Step 1-Farm Data'!$E$59&gt;='simulations soy farm1 '!AQ83,ROUND('simulations soy farm1 '!AQ83+'Step 1-Farm Data'!$E$59,1),"")</f>
        <v>43</v>
      </c>
      <c r="AR88">
        <f>+IF('Step 1-Farm Data'!$E$59&gt;='simulations soy farm1 '!AR83,ROUND('simulations soy farm1 '!AR83+'Step 1-Farm Data'!$E$59,1),"")</f>
        <v>43.7</v>
      </c>
      <c r="AS88">
        <f>+IF('Step 1-Farm Data'!$E$59&gt;='simulations soy farm1 '!AS83,ROUND('simulations soy farm1 '!AS83+'Step 1-Farm Data'!$E$59,1),"")</f>
        <v>51.2</v>
      </c>
      <c r="AT88">
        <f>+IF('Step 1-Farm Data'!$E$59&gt;='simulations soy farm1 '!AT83,ROUND('simulations soy farm1 '!AT83+'Step 1-Farm Data'!$E$59,1),"")</f>
        <v>43.4</v>
      </c>
      <c r="AU88">
        <f>+IF('Step 1-Farm Data'!$E$59&gt;='simulations soy farm1 '!AU83,ROUND('simulations soy farm1 '!AU83+'Step 1-Farm Data'!$E$59,1),"")</f>
        <v>45.1</v>
      </c>
      <c r="AV88">
        <f>+IF('Step 1-Farm Data'!$E$59&gt;='simulations soy farm1 '!AV83,ROUND('simulations soy farm1 '!AV83+'Step 1-Farm Data'!$E$59,1),"")</f>
        <v>42</v>
      </c>
      <c r="AW88">
        <f>+IF('Step 1-Farm Data'!$E$59&gt;='simulations soy farm1 '!AW83,ROUND('simulations soy farm1 '!AW83+'Step 1-Farm Data'!$E$59,1),"")</f>
        <v>42.6</v>
      </c>
      <c r="AX88">
        <f>+IF('Step 1-Farm Data'!$E$59&gt;='simulations soy farm1 '!AX83,ROUND('simulations soy farm1 '!AX83+'Step 1-Farm Data'!$E$59,1),"")</f>
        <v>47.8</v>
      </c>
      <c r="AY88">
        <f>+IF('Step 1-Farm Data'!$E$59&gt;='simulations soy farm1 '!AY83,ROUND('simulations soy farm1 '!AY83+'Step 1-Farm Data'!$E$59,1),"")</f>
        <v>47</v>
      </c>
      <c r="AZ88">
        <f>+IF('Step 1-Farm Data'!$E$59&gt;='simulations soy farm1 '!AZ83,ROUND('simulations soy farm1 '!AZ83+'Step 1-Farm Data'!$E$59,1),"")</f>
        <v>47.9</v>
      </c>
      <c r="BA88">
        <f>+IF('Step 1-Farm Data'!$E$59&gt;='simulations soy farm1 '!BA83,ROUND('simulations soy farm1 '!BA83+'Step 1-Farm Data'!$E$59,1),"")</f>
        <v>45.6</v>
      </c>
      <c r="BB88">
        <f>+IF('Step 1-Farm Data'!$E$59&gt;='simulations soy farm1 '!BB83,ROUND('simulations soy farm1 '!BB83+'Step 1-Farm Data'!$E$59,1),"")</f>
        <v>48.1</v>
      </c>
      <c r="BC88">
        <f>+IF('Step 1-Farm Data'!$E$59&gt;='simulations soy farm1 '!BC83,ROUND('simulations soy farm1 '!BC83+'Step 1-Farm Data'!$E$59,1),"")</f>
        <v>42.8</v>
      </c>
      <c r="BD88">
        <f>+IF('Step 1-Farm Data'!$E$59&gt;='simulations soy farm1 '!BD83,ROUND('simulations soy farm1 '!BD83+'Step 1-Farm Data'!$E$59,1),"")</f>
        <v>45.3</v>
      </c>
      <c r="BE88">
        <f>+IF('Step 1-Farm Data'!$E$59&gt;='simulations soy farm1 '!BE83,ROUND('simulations soy farm1 '!BE83+'Step 1-Farm Data'!$E$59,1),"")</f>
        <v>44.4</v>
      </c>
      <c r="BF88">
        <f>+IF('Step 1-Farm Data'!$E$59&gt;='simulations soy farm1 '!BF83,ROUND('simulations soy farm1 '!BF83+'Step 1-Farm Data'!$E$59,1),"")</f>
        <v>46.8</v>
      </c>
      <c r="BG88">
        <f>+IF('Step 1-Farm Data'!$E$59&gt;='simulations soy farm1 '!BG83,ROUND('simulations soy farm1 '!BG83+'Step 1-Farm Data'!$E$59,1),"")</f>
        <v>44.5</v>
      </c>
      <c r="BH88">
        <f>+IF('Step 1-Farm Data'!$E$59&gt;='simulations soy farm1 '!BH83,ROUND('simulations soy farm1 '!BH83+'Step 1-Farm Data'!$E$59,1),"")</f>
        <v>45.1</v>
      </c>
      <c r="BI88">
        <f>+IF('Step 1-Farm Data'!$E$59&gt;='simulations soy farm1 '!BI83,ROUND('simulations soy farm1 '!BI83+'Step 1-Farm Data'!$E$59,1),"")</f>
        <v>45</v>
      </c>
      <c r="BJ88">
        <f>+IF('Step 1-Farm Data'!$E$59&gt;='simulations soy farm1 '!BJ83,ROUND('simulations soy farm1 '!BJ83+'Step 1-Farm Data'!$E$59,1),"")</f>
        <v>45.3</v>
      </c>
      <c r="BK88">
        <f>+IF('Step 1-Farm Data'!$E$59&gt;='simulations soy farm1 '!BK83,ROUND('simulations soy farm1 '!BK83+'Step 1-Farm Data'!$E$59,1),"")</f>
        <v>41.2</v>
      </c>
      <c r="BL88">
        <f>+IF('Step 1-Farm Data'!$E$59&gt;='simulations soy farm1 '!BL83,ROUND('simulations soy farm1 '!BL83+'Step 1-Farm Data'!$E$59,1),"")</f>
        <v>47.4</v>
      </c>
      <c r="BM88">
        <f>+IF('Step 1-Farm Data'!$E$59&gt;='simulations soy farm1 '!BM83,ROUND('simulations soy farm1 '!BM83+'Step 1-Farm Data'!$E$59,1),"")</f>
        <v>42.8</v>
      </c>
      <c r="BN88">
        <f>+IF('Step 1-Farm Data'!$E$59&gt;='simulations soy farm1 '!BN83,ROUND('simulations soy farm1 '!BN83+'Step 1-Farm Data'!$E$59,1),"")</f>
        <v>42.4</v>
      </c>
      <c r="BO88">
        <f>+IF('Step 1-Farm Data'!$E$59&gt;='simulations soy farm1 '!BO83,ROUND('simulations soy farm1 '!BO83+'Step 1-Farm Data'!$E$59,1),"")</f>
        <v>49.2</v>
      </c>
      <c r="BP88">
        <f>+IF('Step 1-Farm Data'!$E$59&gt;='simulations soy farm1 '!BP83,ROUND('simulations soy farm1 '!BP83+'Step 1-Farm Data'!$E$59,1),"")</f>
        <v>43.6</v>
      </c>
      <c r="BQ88">
        <f>+IF('Step 1-Farm Data'!$E$59&gt;='simulations soy farm1 '!BQ83,ROUND('simulations soy farm1 '!BQ83+'Step 1-Farm Data'!$E$59,1),"")</f>
        <v>45.7</v>
      </c>
      <c r="BR88">
        <f>+IF('Step 1-Farm Data'!$E$59&gt;='simulations soy farm1 '!BR83,ROUND('simulations soy farm1 '!BR83+'Step 1-Farm Data'!$E$59,1),"")</f>
        <v>45.3</v>
      </c>
      <c r="BS88">
        <f>+IF('Step 1-Farm Data'!$E$59&gt;='simulations soy farm1 '!BS83,ROUND('simulations soy farm1 '!BS83+'Step 1-Farm Data'!$E$59,1),"")</f>
        <v>43.6</v>
      </c>
      <c r="BT88">
        <f>+IF('Step 1-Farm Data'!$E$59&gt;='simulations soy farm1 '!BT83,ROUND('simulations soy farm1 '!BT83+'Step 1-Farm Data'!$E$59,1),"")</f>
        <v>47.4</v>
      </c>
      <c r="BU88">
        <f>+IF('Step 1-Farm Data'!$E$59&gt;='simulations soy farm1 '!BU83,ROUND('simulations soy farm1 '!BU83+'Step 1-Farm Data'!$E$59,1),"")</f>
        <v>45.7</v>
      </c>
      <c r="BV88">
        <f>+IF('Step 1-Farm Data'!$E$59&gt;='simulations soy farm1 '!BV83,ROUND('simulations soy farm1 '!BV83+'Step 1-Farm Data'!$E$59,1),"")</f>
        <v>48</v>
      </c>
      <c r="BW88">
        <f>+IF('Step 1-Farm Data'!$E$59&gt;='simulations soy farm1 '!BW83,ROUND('simulations soy farm1 '!BW83+'Step 1-Farm Data'!$E$59,1),"")</f>
        <v>38.6</v>
      </c>
      <c r="BX88">
        <f>+IF('Step 1-Farm Data'!$E$59&gt;='simulations soy farm1 '!BX83,ROUND('simulations soy farm1 '!BX83+'Step 1-Farm Data'!$E$59,1),"")</f>
        <v>56.6</v>
      </c>
      <c r="BY88">
        <f>+IF('Step 1-Farm Data'!$E$59&gt;='simulations soy farm1 '!BY83,ROUND('simulations soy farm1 '!BY83+'Step 1-Farm Data'!$E$59,1),"")</f>
        <v>46.6</v>
      </c>
      <c r="BZ88">
        <f>+IF('Step 1-Farm Data'!$E$59&gt;='simulations soy farm1 '!BZ83,ROUND('simulations soy farm1 '!BZ83+'Step 1-Farm Data'!$E$59,1),"")</f>
        <v>45</v>
      </c>
      <c r="CA88">
        <f>+IF('Step 1-Farm Data'!$E$59&gt;='simulations soy farm1 '!CA83,ROUND('simulations soy farm1 '!CA83+'Step 1-Farm Data'!$E$59,1),"")</f>
        <v>42.1</v>
      </c>
      <c r="CB88">
        <f>+IF('Step 1-Farm Data'!$E$59&gt;='simulations soy farm1 '!CB83,ROUND('simulations soy farm1 '!CB83+'Step 1-Farm Data'!$E$59,1),"")</f>
        <v>45</v>
      </c>
      <c r="CC88">
        <f>+IF('Step 1-Farm Data'!$E$59&gt;='simulations soy farm1 '!CC83,ROUND('simulations soy farm1 '!CC83+'Step 1-Farm Data'!$E$59,1),"")</f>
        <v>51.1</v>
      </c>
      <c r="CD88">
        <f>+IF('Step 1-Farm Data'!$E$59&gt;='simulations soy farm1 '!CD83,ROUND('simulations soy farm1 '!CD83+'Step 1-Farm Data'!$E$59,1),"")</f>
        <v>50.4</v>
      </c>
      <c r="CE88">
        <f>+IF('Step 1-Farm Data'!$E$59&gt;='simulations soy farm1 '!CE83,ROUND('simulations soy farm1 '!CE83+'Step 1-Farm Data'!$E$59,1),"")</f>
        <v>49.1</v>
      </c>
      <c r="CF88">
        <f>+IF('Step 1-Farm Data'!$E$59&gt;='simulations soy farm1 '!CF83,ROUND('simulations soy farm1 '!CF83+'Step 1-Farm Data'!$E$59,1),"")</f>
        <v>50.6</v>
      </c>
      <c r="CG88">
        <f>+IF('Step 1-Farm Data'!$E$59&gt;='simulations soy farm1 '!CG83,ROUND('simulations soy farm1 '!CG83+'Step 1-Farm Data'!$E$59,1),"")</f>
        <v>43.6</v>
      </c>
      <c r="CH88">
        <f>+IF('Step 1-Farm Data'!$E$59&gt;='simulations soy farm1 '!CH83,ROUND('simulations soy farm1 '!CH83+'Step 1-Farm Data'!$E$59,1),"")</f>
        <v>45.7</v>
      </c>
      <c r="CI88">
        <f>+IF('Step 1-Farm Data'!$E$59&gt;='simulations soy farm1 '!CI83,ROUND('simulations soy farm1 '!CI83+'Step 1-Farm Data'!$E$59,1),"")</f>
        <v>40.5</v>
      </c>
      <c r="CJ88">
        <f>+IF('Step 1-Farm Data'!$E$59&gt;='simulations soy farm1 '!CJ83,ROUND('simulations soy farm1 '!CJ83+'Step 1-Farm Data'!$E$59,1),"")</f>
        <v>53.4</v>
      </c>
      <c r="CK88">
        <f>+IF('Step 1-Farm Data'!$E$59&gt;='simulations soy farm1 '!CK83,ROUND('simulations soy farm1 '!CK83+'Step 1-Farm Data'!$E$59,1),"")</f>
        <v>40.5</v>
      </c>
      <c r="CL88">
        <f>+IF('Step 1-Farm Data'!$E$59&gt;='simulations soy farm1 '!CL83,ROUND('simulations soy farm1 '!CL83+'Step 1-Farm Data'!$E$59,1),"")</f>
        <v>35.5</v>
      </c>
      <c r="CM88">
        <f>+IF('Step 1-Farm Data'!$E$59&gt;='simulations soy farm1 '!CM83,ROUND('simulations soy farm1 '!CM83+'Step 1-Farm Data'!$E$59,1),"")</f>
        <v>46.8</v>
      </c>
      <c r="CN88">
        <f>+IF('Step 1-Farm Data'!$E$59&gt;='simulations soy farm1 '!CN83,ROUND('simulations soy farm1 '!CN83+'Step 1-Farm Data'!$E$59,1),"")</f>
        <v>44</v>
      </c>
      <c r="CO88">
        <f>+IF('Step 1-Farm Data'!$E$59&gt;='simulations soy farm1 '!CO83,ROUND('simulations soy farm1 '!CO83+'Step 1-Farm Data'!$E$59,1),"")</f>
        <v>45.3</v>
      </c>
      <c r="CP88">
        <f>+IF('Step 1-Farm Data'!$E$59&gt;='simulations soy farm1 '!CP83,ROUND('simulations soy farm1 '!CP83+'Step 1-Farm Data'!$E$59,1),"")</f>
        <v>40.799999999999997</v>
      </c>
      <c r="CQ88">
        <f>+IF('Step 1-Farm Data'!$E$59&gt;='simulations soy farm1 '!CQ83,ROUND('simulations soy farm1 '!CQ83+'Step 1-Farm Data'!$E$59,1),"")</f>
        <v>47.1</v>
      </c>
      <c r="CR88">
        <f>+IF('Step 1-Farm Data'!$E$59&gt;='simulations soy farm1 '!CR83,ROUND('simulations soy farm1 '!CR83+'Step 1-Farm Data'!$E$59,1),"")</f>
        <v>51.1</v>
      </c>
      <c r="CS88">
        <f>+IF('Step 1-Farm Data'!$E$59&gt;='simulations soy farm1 '!CS83,ROUND('simulations soy farm1 '!CS83+'Step 1-Farm Data'!$E$59,1),"")</f>
        <v>41.1</v>
      </c>
      <c r="CT88">
        <f>+IF('Step 1-Farm Data'!$E$59&gt;='simulations soy farm1 '!CT83,ROUND('simulations soy farm1 '!CT83+'Step 1-Farm Data'!$E$59,1),"")</f>
        <v>46.4</v>
      </c>
      <c r="CU88">
        <f>+IF('Step 1-Farm Data'!$E$59&gt;='simulations soy farm1 '!CU83,ROUND('simulations soy farm1 '!CU83+'Step 1-Farm Data'!$E$59,1),"")</f>
        <v>46.9</v>
      </c>
      <c r="CV88">
        <f>+IF('Step 1-Farm Data'!$E$59&gt;='simulations soy farm1 '!CV83,ROUND('simulations soy farm1 '!CV83+'Step 1-Farm Data'!$E$59,1),"")</f>
        <v>41.5</v>
      </c>
      <c r="CW88">
        <f>+IF('Step 1-Farm Data'!$E$59&gt;='simulations soy farm1 '!CW83,ROUND('simulations soy farm1 '!CW83+'Step 1-Farm Data'!$E$59,1),"")</f>
        <v>48.9</v>
      </c>
      <c r="CX88">
        <f>+IF('Step 1-Farm Data'!$E$59&gt;='simulations soy farm1 '!CX83,ROUND('simulations soy farm1 '!CX83+'Step 1-Farm Data'!$E$59,1),"")</f>
        <v>47.5</v>
      </c>
      <c r="CY88">
        <f>+IF('Step 1-Farm Data'!$E$59&gt;='simulations soy farm1 '!CY83,ROUND('simulations soy farm1 '!CY83+'Step 1-Farm Data'!$E$59,1),"")</f>
        <v>45.8</v>
      </c>
      <c r="CZ88">
        <f>+IF('Step 1-Farm Data'!$E$59&gt;='simulations soy farm1 '!CZ83,ROUND('simulations soy farm1 '!CZ83+'Step 1-Farm Data'!$E$59,1),"")</f>
        <v>46</v>
      </c>
      <c r="DA88">
        <f>+IF('Step 1-Farm Data'!$E$59&gt;='simulations soy farm1 '!DA83,ROUND('simulations soy farm1 '!DA83+'Step 1-Farm Data'!$E$59,1),"")</f>
        <v>45.7</v>
      </c>
      <c r="DB88">
        <f>+IF('Step 1-Farm Data'!$E$59&gt;='simulations soy farm1 '!DB83,ROUND('simulations soy farm1 '!DB83+'Step 1-Farm Data'!$E$59,1),"")</f>
        <v>51</v>
      </c>
      <c r="DC88">
        <f>+IF('Step 1-Farm Data'!$E$59&gt;='simulations soy farm1 '!DC83,ROUND('simulations soy farm1 '!DC83+'Step 1-Farm Data'!$E$59,1),"")</f>
        <v>41.6</v>
      </c>
      <c r="DD88">
        <f>+IF('Step 1-Farm Data'!$E$59&gt;='simulations soy farm1 '!DD83,ROUND('simulations soy farm1 '!DD83+'Step 1-Farm Data'!$E$59,1),"")</f>
        <v>47.9</v>
      </c>
      <c r="DE88">
        <f>+IF('Step 1-Farm Data'!$E$59&gt;='simulations soy farm1 '!DE83,ROUND('simulations soy farm1 '!DE83+'Step 1-Farm Data'!$E$59,1),"")</f>
        <v>46.7</v>
      </c>
      <c r="DF88">
        <f>+IF('Step 1-Farm Data'!$E$59&gt;='simulations soy farm1 '!DF83,ROUND('simulations soy farm1 '!DF83+'Step 1-Farm Data'!$E$59,1),"")</f>
        <v>49.4</v>
      </c>
      <c r="DG88">
        <f>+IF('Step 1-Farm Data'!$E$59&gt;='simulations soy farm1 '!DG83,ROUND('simulations soy farm1 '!DG83+'Step 1-Farm Data'!$E$59,1),"")</f>
        <v>51</v>
      </c>
      <c r="DH88">
        <f>+IF('Step 1-Farm Data'!$E$59&gt;='simulations soy farm1 '!DH83,ROUND('simulations soy farm1 '!DH83+'Step 1-Farm Data'!$E$59,1),"")</f>
        <v>41.5</v>
      </c>
      <c r="DI88">
        <f>+IF('Step 1-Farm Data'!$E$59&gt;='simulations soy farm1 '!DI83,ROUND('simulations soy farm1 '!DI83+'Step 1-Farm Data'!$E$59,1),"")</f>
        <v>43.8</v>
      </c>
      <c r="DJ88">
        <f>+IF('Step 1-Farm Data'!$E$59&gt;='simulations soy farm1 '!DJ83,ROUND('simulations soy farm1 '!DJ83+'Step 1-Farm Data'!$E$59,1),"")</f>
        <v>38.299999999999997</v>
      </c>
      <c r="DK88">
        <f>+IF('Step 1-Farm Data'!$E$59&gt;='simulations soy farm1 '!DK83,ROUND('simulations soy farm1 '!DK83+'Step 1-Farm Data'!$E$59,1),"")</f>
        <v>48.9</v>
      </c>
      <c r="DL88">
        <f>+IF('Step 1-Farm Data'!$E$59&gt;='simulations soy farm1 '!DL83,ROUND('simulations soy farm1 '!DL83+'Step 1-Farm Data'!$E$59,1),"")</f>
        <v>44.7</v>
      </c>
      <c r="DM88">
        <f>+IF('Step 1-Farm Data'!$E$59&gt;='simulations soy farm1 '!DM83,ROUND('simulations soy farm1 '!DM83+'Step 1-Farm Data'!$E$59,1),"")</f>
        <v>42.2</v>
      </c>
      <c r="DN88">
        <f>+IF('Step 1-Farm Data'!$E$59&gt;='simulations soy farm1 '!DN83,ROUND('simulations soy farm1 '!DN83+'Step 1-Farm Data'!$E$59,1),"")</f>
        <v>43.1</v>
      </c>
      <c r="DO88">
        <f>+IF('Step 1-Farm Data'!$E$59&gt;='simulations soy farm1 '!DO83,ROUND('simulations soy farm1 '!DO83+'Step 1-Farm Data'!$E$59,1),"")</f>
        <v>43</v>
      </c>
      <c r="DP88">
        <f>+IF('Step 1-Farm Data'!$E$59&gt;='simulations soy farm1 '!DP83,ROUND('simulations soy farm1 '!DP83+'Step 1-Farm Data'!$E$59,1),"")</f>
        <v>49.9</v>
      </c>
      <c r="DQ88">
        <f>+IF('Step 1-Farm Data'!$E$59&gt;='simulations soy farm1 '!DQ83,ROUND('simulations soy farm1 '!DQ83+'Step 1-Farm Data'!$E$59,1),"")</f>
        <v>43.7</v>
      </c>
      <c r="DR88">
        <f>+IF('Step 1-Farm Data'!$E$59&gt;='simulations soy farm1 '!DR83,ROUND('simulations soy farm1 '!DR83+'Step 1-Farm Data'!$E$59,1),"")</f>
        <v>42.6</v>
      </c>
      <c r="DS88">
        <f>+IF('Step 1-Farm Data'!$E$59&gt;='simulations soy farm1 '!DS83,ROUND('simulations soy farm1 '!DS83+'Step 1-Farm Data'!$E$59,1),"")</f>
        <v>51.1</v>
      </c>
      <c r="DT88">
        <f>+IF('Step 1-Farm Data'!$E$59&gt;='simulations soy farm1 '!DT83,ROUND('simulations soy farm1 '!DT83+'Step 1-Farm Data'!$E$59,1),"")</f>
        <v>42.2</v>
      </c>
      <c r="DU88">
        <f>+IF('Step 1-Farm Data'!$E$59&gt;='simulations soy farm1 '!DU83,ROUND('simulations soy farm1 '!DU83+'Step 1-Farm Data'!$E$59,1),"")</f>
        <v>40.9</v>
      </c>
      <c r="DV88">
        <f>+IF('Step 1-Farm Data'!$E$59&gt;='simulations soy farm1 '!DV83,ROUND('simulations soy farm1 '!DV83+'Step 1-Farm Data'!$E$59,1),"")</f>
        <v>46.2</v>
      </c>
      <c r="DW88">
        <f>+IF('Step 1-Farm Data'!$E$59&gt;='simulations soy farm1 '!DW83,ROUND('simulations soy farm1 '!DW83+'Step 1-Farm Data'!$E$59,1),"")</f>
        <v>42.2</v>
      </c>
      <c r="DX88">
        <f>+IF('Step 1-Farm Data'!$E$59&gt;='simulations soy farm1 '!DX83,ROUND('simulations soy farm1 '!DX83+'Step 1-Farm Data'!$E$59,1),"")</f>
        <v>47.2</v>
      </c>
      <c r="DY88">
        <f>+IF('Step 1-Farm Data'!$E$59&gt;='simulations soy farm1 '!DY83,ROUND('simulations soy farm1 '!DY83+'Step 1-Farm Data'!$E$59,1),"")</f>
        <v>49.4</v>
      </c>
      <c r="DZ88">
        <f>+IF('Step 1-Farm Data'!$E$59&gt;='simulations soy farm1 '!DZ83,ROUND('simulations soy farm1 '!DZ83+'Step 1-Farm Data'!$E$59,1),"")</f>
        <v>42.8</v>
      </c>
      <c r="EA88">
        <f>+IF('Step 1-Farm Data'!$E$59&gt;='simulations soy farm1 '!EA83,ROUND('simulations soy farm1 '!EA83+'Step 1-Farm Data'!$E$59,1),"")</f>
        <v>47.2</v>
      </c>
      <c r="EB88">
        <f>+IF('Step 1-Farm Data'!$E$59&gt;='simulations soy farm1 '!EB83,ROUND('simulations soy farm1 '!EB83+'Step 1-Farm Data'!$E$59,1),"")</f>
        <v>44.4</v>
      </c>
      <c r="EC88">
        <f>+IF('Step 1-Farm Data'!$E$59&gt;='simulations soy farm1 '!EC83,ROUND('simulations soy farm1 '!EC83+'Step 1-Farm Data'!$E$59,1),"")</f>
        <v>48.5</v>
      </c>
      <c r="ED88">
        <f>+IF('Step 1-Farm Data'!$E$59&gt;='simulations soy farm1 '!ED83,ROUND('simulations soy farm1 '!ED83+'Step 1-Farm Data'!$E$59,1),"")</f>
        <v>46.7</v>
      </c>
      <c r="EE88">
        <f>+IF('Step 1-Farm Data'!$E$59&gt;='simulations soy farm1 '!EE83,ROUND('simulations soy farm1 '!EE83+'Step 1-Farm Data'!$E$59,1),"")</f>
        <v>44.5</v>
      </c>
      <c r="EF88">
        <f>+IF('Step 1-Farm Data'!$E$59&gt;='simulations soy farm1 '!EF83,ROUND('simulations soy farm1 '!EF83+'Step 1-Farm Data'!$E$59,1),"")</f>
        <v>44</v>
      </c>
      <c r="EG88">
        <f>+IF('Step 1-Farm Data'!$E$59&gt;='simulations soy farm1 '!EG83,ROUND('simulations soy farm1 '!EG83+'Step 1-Farm Data'!$E$59,1),"")</f>
        <v>42.3</v>
      </c>
      <c r="EH88">
        <f>+IF('Step 1-Farm Data'!$E$59&gt;='simulations soy farm1 '!EH83,ROUND('simulations soy farm1 '!EH83+'Step 1-Farm Data'!$E$59,1),"")</f>
        <v>44.6</v>
      </c>
      <c r="EI88">
        <f>+IF('Step 1-Farm Data'!$E$59&gt;='simulations soy farm1 '!EI83,ROUND('simulations soy farm1 '!EI83+'Step 1-Farm Data'!$E$59,1),"")</f>
        <v>46.1</v>
      </c>
      <c r="EJ88">
        <f>+IF('Step 1-Farm Data'!$E$59&gt;='simulations soy farm1 '!EJ83,ROUND('simulations soy farm1 '!EJ83+'Step 1-Farm Data'!$E$59,1),"")</f>
        <v>42</v>
      </c>
      <c r="EK88">
        <f>+IF('Step 1-Farm Data'!$E$59&gt;='simulations soy farm1 '!EK83,ROUND('simulations soy farm1 '!EK83+'Step 1-Farm Data'!$E$59,1),"")</f>
        <v>43.3</v>
      </c>
      <c r="EL88">
        <f>+IF('Step 1-Farm Data'!$E$59&gt;='simulations soy farm1 '!EL83,ROUND('simulations soy farm1 '!EL83+'Step 1-Farm Data'!$E$59,1),"")</f>
        <v>45.1</v>
      </c>
      <c r="EM88">
        <f>+IF('Step 1-Farm Data'!$E$59&gt;='simulations soy farm1 '!EM83,ROUND('simulations soy farm1 '!EM83+'Step 1-Farm Data'!$E$59,1),"")</f>
        <v>49.7</v>
      </c>
      <c r="EN88">
        <f>+IF('Step 1-Farm Data'!$E$59&gt;='simulations soy farm1 '!EN83,ROUND('simulations soy farm1 '!EN83+'Step 1-Farm Data'!$E$59,1),"")</f>
        <v>43.1</v>
      </c>
      <c r="EO88">
        <f>+IF('Step 1-Farm Data'!$E$59&gt;='simulations soy farm1 '!EO83,ROUND('simulations soy farm1 '!EO83+'Step 1-Farm Data'!$E$59,1),"")</f>
        <v>49.5</v>
      </c>
      <c r="EP88">
        <f>+IF('Step 1-Farm Data'!$E$59&gt;='simulations soy farm1 '!EP83,ROUND('simulations soy farm1 '!EP83+'Step 1-Farm Data'!$E$59,1),"")</f>
        <v>45.4</v>
      </c>
      <c r="EQ88">
        <f>+IF('Step 1-Farm Data'!$E$59&gt;='simulations soy farm1 '!EQ83,ROUND('simulations soy farm1 '!EQ83+'Step 1-Farm Data'!$E$59,1),"")</f>
        <v>52.6</v>
      </c>
      <c r="ER88">
        <f>+IF('Step 1-Farm Data'!$E$59&gt;='simulations soy farm1 '!ER83,ROUND('simulations soy farm1 '!ER83+'Step 1-Farm Data'!$E$59,1),"")</f>
        <v>53.8</v>
      </c>
      <c r="ES88">
        <f>+IF('Step 1-Farm Data'!$E$59&gt;='simulations soy farm1 '!ES83,ROUND('simulations soy farm1 '!ES83+'Step 1-Farm Data'!$E$59,1),"")</f>
        <v>45.6</v>
      </c>
      <c r="ET88">
        <f>+IF('Step 1-Farm Data'!$E$59&gt;='simulations soy farm1 '!ET83,ROUND('simulations soy farm1 '!ET83+'Step 1-Farm Data'!$E$59,1),"")</f>
        <v>39.299999999999997</v>
      </c>
      <c r="EU88">
        <f>+IF('Step 1-Farm Data'!$E$59&gt;='simulations soy farm1 '!EU83,ROUND('simulations soy farm1 '!EU83+'Step 1-Farm Data'!$E$59,1),"")</f>
        <v>42.8</v>
      </c>
      <c r="EV88">
        <f>+IF('Step 1-Farm Data'!$E$59&gt;='simulations soy farm1 '!EV83,ROUND('simulations soy farm1 '!EV83+'Step 1-Farm Data'!$E$59,1),"")</f>
        <v>50</v>
      </c>
      <c r="EW88">
        <f>+IF('Step 1-Farm Data'!$E$59&gt;='simulations soy farm1 '!EW83,ROUND('simulations soy farm1 '!EW83+'Step 1-Farm Data'!$E$59,1),"")</f>
        <v>54.5</v>
      </c>
      <c r="EX88">
        <f>+IF('Step 1-Farm Data'!$E$59&gt;='simulations soy farm1 '!EX83,ROUND('simulations soy farm1 '!EX83+'Step 1-Farm Data'!$E$59,1),"")</f>
        <v>39.200000000000003</v>
      </c>
      <c r="EY88">
        <f>+IF('Step 1-Farm Data'!$E$59&gt;='simulations soy farm1 '!EY83,ROUND('simulations soy farm1 '!EY83+'Step 1-Farm Data'!$E$59,1),"")</f>
        <v>46.5</v>
      </c>
      <c r="EZ88">
        <f>+IF('Step 1-Farm Data'!$E$59&gt;='simulations soy farm1 '!EZ83,ROUND('simulations soy farm1 '!EZ83+'Step 1-Farm Data'!$E$59,1),"")</f>
        <v>45.3</v>
      </c>
      <c r="FA88">
        <f>+IF('Step 1-Farm Data'!$E$59&gt;='simulations soy farm1 '!FA83,ROUND('simulations soy farm1 '!FA83+'Step 1-Farm Data'!$E$59,1),"")</f>
        <v>51.7</v>
      </c>
      <c r="FB88">
        <f>+IF('Step 1-Farm Data'!$E$59&gt;='simulations soy farm1 '!FB83,ROUND('simulations soy farm1 '!FB83+'Step 1-Farm Data'!$E$59,1),"")</f>
        <v>49</v>
      </c>
      <c r="FC88">
        <f>+IF('Step 1-Farm Data'!$E$59&gt;='simulations soy farm1 '!FC83,ROUND('simulations soy farm1 '!FC83+'Step 1-Farm Data'!$E$59,1),"")</f>
        <v>48.8</v>
      </c>
      <c r="FD88">
        <f>+IF('Step 1-Farm Data'!$E$59&gt;='simulations soy farm1 '!FD83,ROUND('simulations soy farm1 '!FD83+'Step 1-Farm Data'!$E$59,1),"")</f>
        <v>47.3</v>
      </c>
      <c r="FE88">
        <f>+IF('Step 1-Farm Data'!$E$59&gt;='simulations soy farm1 '!FE83,ROUND('simulations soy farm1 '!FE83+'Step 1-Farm Data'!$E$59,1),"")</f>
        <v>42.2</v>
      </c>
      <c r="FF88">
        <f>+IF('Step 1-Farm Data'!$E$59&gt;='simulations soy farm1 '!FF83,ROUND('simulations soy farm1 '!FF83+'Step 1-Farm Data'!$E$59,1),"")</f>
        <v>46.5</v>
      </c>
      <c r="FG88">
        <f>+IF('Step 1-Farm Data'!$E$59&gt;='simulations soy farm1 '!FG83,ROUND('simulations soy farm1 '!FG83+'Step 1-Farm Data'!$E$59,1),"")</f>
        <v>47.1</v>
      </c>
      <c r="FH88">
        <f>+IF('Step 1-Farm Data'!$E$59&gt;='simulations soy farm1 '!FH83,ROUND('simulations soy farm1 '!FH83+'Step 1-Farm Data'!$E$59,1),"")</f>
        <v>49.9</v>
      </c>
      <c r="FI88">
        <f>+IF('Step 1-Farm Data'!$E$59&gt;='simulations soy farm1 '!FI83,ROUND('simulations soy farm1 '!FI83+'Step 1-Farm Data'!$E$59,1),"")</f>
        <v>49.3</v>
      </c>
      <c r="FJ88">
        <f>+IF('Step 1-Farm Data'!$E$59&gt;='simulations soy farm1 '!FJ83,ROUND('simulations soy farm1 '!FJ83+'Step 1-Farm Data'!$E$59,1),"")</f>
        <v>48.4</v>
      </c>
      <c r="FK88">
        <f>+IF('Step 1-Farm Data'!$E$59&gt;='simulations soy farm1 '!FK83,ROUND('simulations soy farm1 '!FK83+'Step 1-Farm Data'!$E$59,1),"")</f>
        <v>42.5</v>
      </c>
      <c r="FL88">
        <f>+IF('Step 1-Farm Data'!$E$59&gt;='simulations soy farm1 '!FL83,ROUND('simulations soy farm1 '!FL83+'Step 1-Farm Data'!$E$59,1),"")</f>
        <v>44.5</v>
      </c>
      <c r="FM88">
        <f>+IF('Step 1-Farm Data'!$E$59&gt;='simulations soy farm1 '!FM83,ROUND('simulations soy farm1 '!FM83+'Step 1-Farm Data'!$E$59,1),"")</f>
        <v>40.9</v>
      </c>
      <c r="FN88">
        <f>+IF('Step 1-Farm Data'!$E$59&gt;='simulations soy farm1 '!FN83,ROUND('simulations soy farm1 '!FN83+'Step 1-Farm Data'!$E$59,1),"")</f>
        <v>42.6</v>
      </c>
      <c r="FO88">
        <f>+IF('Step 1-Farm Data'!$E$59&gt;='simulations soy farm1 '!FO83,ROUND('simulations soy farm1 '!FO83+'Step 1-Farm Data'!$E$59,1),"")</f>
        <v>43.6</v>
      </c>
      <c r="FP88">
        <f>+IF('Step 1-Farm Data'!$E$59&gt;='simulations soy farm1 '!FP83,ROUND('simulations soy farm1 '!FP83+'Step 1-Farm Data'!$E$59,1),"")</f>
        <v>51.3</v>
      </c>
      <c r="FQ88">
        <f>+IF('Step 1-Farm Data'!$E$59&gt;='simulations soy farm1 '!FQ83,ROUND('simulations soy farm1 '!FQ83+'Step 1-Farm Data'!$E$59,1),"")</f>
        <v>49.3</v>
      </c>
      <c r="FR88">
        <f>+IF('Step 1-Farm Data'!$E$59&gt;='simulations soy farm1 '!FR83,ROUND('simulations soy farm1 '!FR83+'Step 1-Farm Data'!$E$59,1),"")</f>
        <v>49.9</v>
      </c>
      <c r="FS88">
        <f>+IF('Step 1-Farm Data'!$E$59&gt;='simulations soy farm1 '!FS83,ROUND('simulations soy farm1 '!FS83+'Step 1-Farm Data'!$E$59,1),"")</f>
        <v>43.9</v>
      </c>
      <c r="FT88">
        <f>+IF('Step 1-Farm Data'!$E$59&gt;='simulations soy farm1 '!FT83,ROUND('simulations soy farm1 '!FT83+'Step 1-Farm Data'!$E$59,1),"")</f>
        <v>46</v>
      </c>
      <c r="FU88">
        <f>+IF('Step 1-Farm Data'!$E$59&gt;='simulations soy farm1 '!FU83,ROUND('simulations soy farm1 '!FU83+'Step 1-Farm Data'!$E$59,1),"")</f>
        <v>43.3</v>
      </c>
      <c r="FV88">
        <f>+IF('Step 1-Farm Data'!$E$59&gt;='simulations soy farm1 '!FV83,ROUND('simulations soy farm1 '!FV83+'Step 1-Farm Data'!$E$59,1),"")</f>
        <v>48</v>
      </c>
      <c r="FW88">
        <f>+IF('Step 1-Farm Data'!$E$59&gt;='simulations soy farm1 '!FW83,ROUND('simulations soy farm1 '!FW83+'Step 1-Farm Data'!$E$59,1),"")</f>
        <v>46.8</v>
      </c>
      <c r="FX88">
        <f>+IF('Step 1-Farm Data'!$E$59&gt;='simulations soy farm1 '!FX83,ROUND('simulations soy farm1 '!FX83+'Step 1-Farm Data'!$E$59,1),"")</f>
        <v>48.9</v>
      </c>
      <c r="FY88">
        <f>+IF('Step 1-Farm Data'!$E$59&gt;='simulations soy farm1 '!FY83,ROUND('simulations soy farm1 '!FY83+'Step 1-Farm Data'!$E$59,1),"")</f>
        <v>50.5</v>
      </c>
      <c r="FZ88">
        <f>+IF('Step 1-Farm Data'!$E$59&gt;='simulations soy farm1 '!FZ83,ROUND('simulations soy farm1 '!FZ83+'Step 1-Farm Data'!$E$59,1),"")</f>
        <v>46.4</v>
      </c>
      <c r="GA88">
        <f>+IF('Step 1-Farm Data'!$E$59&gt;='simulations soy farm1 '!GA83,ROUND('simulations soy farm1 '!GA83+'Step 1-Farm Data'!$E$59,1),"")</f>
        <v>46.6</v>
      </c>
      <c r="GB88">
        <f>+IF('Step 1-Farm Data'!$E$59&gt;='simulations soy farm1 '!GB83,ROUND('simulations soy farm1 '!GB83+'Step 1-Farm Data'!$E$59,1),"")</f>
        <v>46.2</v>
      </c>
      <c r="GC88">
        <f>+IF('Step 1-Farm Data'!$E$59&gt;='simulations soy farm1 '!GC83,ROUND('simulations soy farm1 '!GC83+'Step 1-Farm Data'!$E$59,1),"")</f>
        <v>53</v>
      </c>
      <c r="GD88">
        <f>+IF('Step 1-Farm Data'!$E$59&gt;='simulations soy farm1 '!GD83,ROUND('simulations soy farm1 '!GD83+'Step 1-Farm Data'!$E$59,1),"")</f>
        <v>43</v>
      </c>
      <c r="GE88">
        <f>+IF('Step 1-Farm Data'!$E$59&gt;='simulations soy farm1 '!GE83,ROUND('simulations soy farm1 '!GE83+'Step 1-Farm Data'!$E$59,1),"")</f>
        <v>44.5</v>
      </c>
      <c r="GF88">
        <f>+IF('Step 1-Farm Data'!$E$59&gt;='simulations soy farm1 '!GF83,ROUND('simulations soy farm1 '!GF83+'Step 1-Farm Data'!$E$59,1),"")</f>
        <v>44</v>
      </c>
      <c r="GG88">
        <f>+IF('Step 1-Farm Data'!$E$59&gt;='simulations soy farm1 '!GG83,ROUND('simulations soy farm1 '!GG83+'Step 1-Farm Data'!$E$59,1),"")</f>
        <v>39.700000000000003</v>
      </c>
      <c r="GH88">
        <f>+IF('Step 1-Farm Data'!$E$59&gt;='simulations soy farm1 '!GH83,ROUND('simulations soy farm1 '!GH83+'Step 1-Farm Data'!$E$59,1),"")</f>
        <v>47.1</v>
      </c>
      <c r="GI88">
        <f>+IF('Step 1-Farm Data'!$E$59&gt;='simulations soy farm1 '!GI83,ROUND('simulations soy farm1 '!GI83+'Step 1-Farm Data'!$E$59,1),"")</f>
        <v>54.2</v>
      </c>
      <c r="GJ88">
        <f>+IF('Step 1-Farm Data'!$E$59&gt;='simulations soy farm1 '!GJ83,ROUND('simulations soy farm1 '!GJ83+'Step 1-Farm Data'!$E$59,1),"")</f>
        <v>45.2</v>
      </c>
      <c r="GK88">
        <f>+IF('Step 1-Farm Data'!$E$59&gt;='simulations soy farm1 '!GK83,ROUND('simulations soy farm1 '!GK83+'Step 1-Farm Data'!$E$59,1),"")</f>
        <v>41</v>
      </c>
      <c r="GL88">
        <f>+IF('Step 1-Farm Data'!$E$59&gt;='simulations soy farm1 '!GL83,ROUND('simulations soy farm1 '!GL83+'Step 1-Farm Data'!$E$59,1),"")</f>
        <v>51.5</v>
      </c>
      <c r="GM88">
        <f>+IF('Step 1-Farm Data'!$E$59&gt;='simulations soy farm1 '!GM83,ROUND('simulations soy farm1 '!GM83+'Step 1-Farm Data'!$E$59,1),"")</f>
        <v>45.8</v>
      </c>
      <c r="GN88">
        <f>+IF('Step 1-Farm Data'!$E$59&gt;='simulations soy farm1 '!GN83,ROUND('simulations soy farm1 '!GN83+'Step 1-Farm Data'!$E$59,1),"")</f>
        <v>47.1</v>
      </c>
      <c r="GO88">
        <f>+IF('Step 1-Farm Data'!$E$59&gt;='simulations soy farm1 '!GO83,ROUND('simulations soy farm1 '!GO83+'Step 1-Farm Data'!$E$59,1),"")</f>
        <v>46.7</v>
      </c>
      <c r="GP88">
        <f>+IF('Step 1-Farm Data'!$E$59&gt;='simulations soy farm1 '!GP83,ROUND('simulations soy farm1 '!GP83+'Step 1-Farm Data'!$E$59,1),"")</f>
        <v>41.1</v>
      </c>
      <c r="GQ88">
        <f>+IF('Step 1-Farm Data'!$E$59&gt;='simulations soy farm1 '!GQ83,ROUND('simulations soy farm1 '!GQ83+'Step 1-Farm Data'!$E$59,1),"")</f>
        <v>42.7</v>
      </c>
      <c r="GR88">
        <f>+IF('Step 1-Farm Data'!$E$59&gt;='simulations soy farm1 '!GR83,ROUND('simulations soy farm1 '!GR83+'Step 1-Farm Data'!$E$59,1),"")</f>
        <v>44.2</v>
      </c>
      <c r="GS88">
        <f>+IF('Step 1-Farm Data'!$E$59&gt;='simulations soy farm1 '!GS83,ROUND('simulations soy farm1 '!GS83+'Step 1-Farm Data'!$E$59,1),"")</f>
        <v>41.2</v>
      </c>
      <c r="GT88">
        <f>+IF('Step 1-Farm Data'!$E$59&gt;='simulations soy farm1 '!GT83,ROUND('simulations soy farm1 '!GT83+'Step 1-Farm Data'!$E$59,1),"")</f>
        <v>47.2</v>
      </c>
      <c r="GU88">
        <f>+IF('Step 1-Farm Data'!$E$59&gt;='simulations soy farm1 '!GU83,ROUND('simulations soy farm1 '!GU83+'Step 1-Farm Data'!$E$59,1),"")</f>
        <v>54.5</v>
      </c>
      <c r="GV88">
        <f>+IF('Step 1-Farm Data'!$E$59&gt;='simulations soy farm1 '!GV83,ROUND('simulations soy farm1 '!GV83+'Step 1-Farm Data'!$E$59,1),"")</f>
        <v>43.4</v>
      </c>
      <c r="GW88">
        <f>+IF('Step 1-Farm Data'!$E$59&gt;='simulations soy farm1 '!GW83,ROUND('simulations soy farm1 '!GW83+'Step 1-Farm Data'!$E$59,1),"")</f>
        <v>48.9</v>
      </c>
      <c r="GX88">
        <f>+IF('Step 1-Farm Data'!$E$59&gt;='simulations soy farm1 '!GX83,ROUND('simulations soy farm1 '!GX83+'Step 1-Farm Data'!$E$59,1),"")</f>
        <v>46</v>
      </c>
      <c r="GY88">
        <f>+IF('Step 1-Farm Data'!$E$59&gt;='simulations soy farm1 '!GY83,ROUND('simulations soy farm1 '!GY83+'Step 1-Farm Data'!$E$59,1),"")</f>
        <v>48.4</v>
      </c>
      <c r="GZ88">
        <f>+IF('Step 1-Farm Data'!$E$59&gt;='simulations soy farm1 '!GZ83,ROUND('simulations soy farm1 '!GZ83+'Step 1-Farm Data'!$E$59,1),"")</f>
        <v>46</v>
      </c>
      <c r="HA88">
        <f>+IF('Step 1-Farm Data'!$E$59&gt;='simulations soy farm1 '!HA83,ROUND('simulations soy farm1 '!HA83+'Step 1-Farm Data'!$E$59,1),"")</f>
        <v>44.8</v>
      </c>
      <c r="HB88">
        <f>+IF('Step 1-Farm Data'!$E$59&gt;='simulations soy farm1 '!HB83,ROUND('simulations soy farm1 '!HB83+'Step 1-Farm Data'!$E$59,1),"")</f>
        <v>38.6</v>
      </c>
      <c r="HC88">
        <f>+IF('Step 1-Farm Data'!$E$59&gt;='simulations soy farm1 '!HC83,ROUND('simulations soy farm1 '!HC83+'Step 1-Farm Data'!$E$59,1),"")</f>
        <v>46.8</v>
      </c>
      <c r="HD88">
        <f>+IF('Step 1-Farm Data'!$E$59&gt;='simulations soy farm1 '!HD83,ROUND('simulations soy farm1 '!HD83+'Step 1-Farm Data'!$E$59,1),"")</f>
        <v>50.4</v>
      </c>
      <c r="HE88">
        <f>+IF('Step 1-Farm Data'!$E$59&gt;='simulations soy farm1 '!HE83,ROUND('simulations soy farm1 '!HE83+'Step 1-Farm Data'!$E$59,1),"")</f>
        <v>47.8</v>
      </c>
      <c r="HF88">
        <f>+IF('Step 1-Farm Data'!$E$59&gt;='simulations soy farm1 '!HF83,ROUND('simulations soy farm1 '!HF83+'Step 1-Farm Data'!$E$59,1),"")</f>
        <v>50.1</v>
      </c>
      <c r="HG88">
        <f>+IF('Step 1-Farm Data'!$E$59&gt;='simulations soy farm1 '!HG83,ROUND('simulations soy farm1 '!HG83+'Step 1-Farm Data'!$E$59,1),"")</f>
        <v>47.1</v>
      </c>
      <c r="HH88">
        <f>+IF('Step 1-Farm Data'!$E$59&gt;='simulations soy farm1 '!HH83,ROUND('simulations soy farm1 '!HH83+'Step 1-Farm Data'!$E$59,1),"")</f>
        <v>39.200000000000003</v>
      </c>
      <c r="HI88">
        <f>+IF('Step 1-Farm Data'!$E$59&gt;='simulations soy farm1 '!HI83,ROUND('simulations soy farm1 '!HI83+'Step 1-Farm Data'!$E$59,1),"")</f>
        <v>44.9</v>
      </c>
      <c r="HJ88">
        <f>+IF('Step 1-Farm Data'!$E$59&gt;='simulations soy farm1 '!HJ83,ROUND('simulations soy farm1 '!HJ83+'Step 1-Farm Data'!$E$59,1),"")</f>
        <v>43.9</v>
      </c>
      <c r="HK88">
        <f>+IF('Step 1-Farm Data'!$E$59&gt;='simulations soy farm1 '!HK83,ROUND('simulations soy farm1 '!HK83+'Step 1-Farm Data'!$E$59,1),"")</f>
        <v>47.9</v>
      </c>
      <c r="HL88">
        <f>+IF('Step 1-Farm Data'!$E$59&gt;='simulations soy farm1 '!HL83,ROUND('simulations soy farm1 '!HL83+'Step 1-Farm Data'!$E$59,1),"")</f>
        <v>44.7</v>
      </c>
      <c r="HM88">
        <f>+IF('Step 1-Farm Data'!$E$59&gt;='simulations soy farm1 '!HM83,ROUND('simulations soy farm1 '!HM83+'Step 1-Farm Data'!$E$59,1),"")</f>
        <v>43.8</v>
      </c>
      <c r="HN88">
        <f>+IF('Step 1-Farm Data'!$E$59&gt;='simulations soy farm1 '!HN83,ROUND('simulations soy farm1 '!HN83+'Step 1-Farm Data'!$E$59,1),"")</f>
        <v>41.9</v>
      </c>
      <c r="HO88">
        <f>+IF('Step 1-Farm Data'!$E$59&gt;='simulations soy farm1 '!HO83,ROUND('simulations soy farm1 '!HO83+'Step 1-Farm Data'!$E$59,1),"")</f>
        <v>46.2</v>
      </c>
      <c r="HP88">
        <f>+IF('Step 1-Farm Data'!$E$59&gt;='simulations soy farm1 '!HP83,ROUND('simulations soy farm1 '!HP83+'Step 1-Farm Data'!$E$59,1),"")</f>
        <v>42.7</v>
      </c>
      <c r="HQ88">
        <f>+IF('Step 1-Farm Data'!$E$59&gt;='simulations soy farm1 '!HQ83,ROUND('simulations soy farm1 '!HQ83+'Step 1-Farm Data'!$E$59,1),"")</f>
        <v>44.7</v>
      </c>
      <c r="HR88">
        <f>+IF('Step 1-Farm Data'!$E$59&gt;='simulations soy farm1 '!HR83,ROUND('simulations soy farm1 '!HR83+'Step 1-Farm Data'!$E$59,1),"")</f>
        <v>46.4</v>
      </c>
      <c r="HS88">
        <f>+IF('Step 1-Farm Data'!$E$59&gt;='simulations soy farm1 '!HS83,ROUND('simulations soy farm1 '!HS83+'Step 1-Farm Data'!$E$59,1),"")</f>
        <v>44.6</v>
      </c>
      <c r="HT88">
        <f>+IF('Step 1-Farm Data'!$E$59&gt;='simulations soy farm1 '!HT83,ROUND('simulations soy farm1 '!HT83+'Step 1-Farm Data'!$E$59,1),"")</f>
        <v>39.6</v>
      </c>
      <c r="HU88">
        <f>+IF('Step 1-Farm Data'!$E$59&gt;='simulations soy farm1 '!HU83,ROUND('simulations soy farm1 '!HU83+'Step 1-Farm Data'!$E$59,1),"")</f>
        <v>45.6</v>
      </c>
      <c r="HV88">
        <f>+IF('Step 1-Farm Data'!$E$59&gt;='simulations soy farm1 '!HV83,ROUND('simulations soy farm1 '!HV83+'Step 1-Farm Data'!$E$59,1),"")</f>
        <v>48.2</v>
      </c>
      <c r="HW88">
        <f>+IF('Step 1-Farm Data'!$E$59&gt;='simulations soy farm1 '!HW83,ROUND('simulations soy farm1 '!HW83+'Step 1-Farm Data'!$E$59,1),"")</f>
        <v>41.8</v>
      </c>
      <c r="HX88">
        <f>+IF('Step 1-Farm Data'!$E$59&gt;='simulations soy farm1 '!HX83,ROUND('simulations soy farm1 '!HX83+'Step 1-Farm Data'!$E$59,1),"")</f>
        <v>50.9</v>
      </c>
      <c r="HY88">
        <f>+IF('Step 1-Farm Data'!$E$59&gt;='simulations soy farm1 '!HY83,ROUND('simulations soy farm1 '!HY83+'Step 1-Farm Data'!$E$59,1),"")</f>
        <v>48.5</v>
      </c>
      <c r="HZ88">
        <f>+IF('Step 1-Farm Data'!$E$59&gt;='simulations soy farm1 '!HZ83,ROUND('simulations soy farm1 '!HZ83+'Step 1-Farm Data'!$E$59,1),"")</f>
        <v>51.1</v>
      </c>
      <c r="IA88">
        <f>+IF('Step 1-Farm Data'!$E$59&gt;='simulations soy farm1 '!IA83,ROUND('simulations soy farm1 '!IA83+'Step 1-Farm Data'!$E$59,1),"")</f>
        <v>43.8</v>
      </c>
      <c r="IB88">
        <f>+IF('Step 1-Farm Data'!$E$59&gt;='simulations soy farm1 '!IB83,ROUND('simulations soy farm1 '!IB83+'Step 1-Farm Data'!$E$59,1),"")</f>
        <v>52.9</v>
      </c>
      <c r="IC88">
        <f>+IF('Step 1-Farm Data'!$E$59&gt;='simulations soy farm1 '!IC83,ROUND('simulations soy farm1 '!IC83+'Step 1-Farm Data'!$E$59,1),"")</f>
        <v>46.5</v>
      </c>
      <c r="ID88">
        <f>+IF('Step 1-Farm Data'!$E$59&gt;='simulations soy farm1 '!ID83,ROUND('simulations soy farm1 '!ID83+'Step 1-Farm Data'!$E$59,1),"")</f>
        <v>43.7</v>
      </c>
      <c r="IE88">
        <f>+IF('Step 1-Farm Data'!$E$59&gt;='simulations soy farm1 '!IE83,ROUND('simulations soy farm1 '!IE83+'Step 1-Farm Data'!$E$59,1),"")</f>
        <v>39.799999999999997</v>
      </c>
      <c r="IF88">
        <f>+IF('Step 1-Farm Data'!$E$59&gt;='simulations soy farm1 '!IF83,ROUND('simulations soy farm1 '!IF83+'Step 1-Farm Data'!$E$59,1),"")</f>
        <v>39.4</v>
      </c>
      <c r="IG88">
        <f>+IF('Step 1-Farm Data'!$E$59&gt;='simulations soy farm1 '!IG83,ROUND('simulations soy farm1 '!IG83+'Step 1-Farm Data'!$E$59,1),"")</f>
        <v>46.5</v>
      </c>
      <c r="IH88">
        <f>+IF('Step 1-Farm Data'!$E$59&gt;='simulations soy farm1 '!IH83,ROUND('simulations soy farm1 '!IH83+'Step 1-Farm Data'!$E$59,1),"")</f>
        <v>46.2</v>
      </c>
      <c r="II88">
        <f>+IF('Step 1-Farm Data'!$E$59&gt;='simulations soy farm1 '!II83,ROUND('simulations soy farm1 '!II83+'Step 1-Farm Data'!$E$59,1),"")</f>
        <v>49.7</v>
      </c>
      <c r="IJ88">
        <f>+IF('Step 1-Farm Data'!$E$59&gt;='simulations soy farm1 '!IJ83,ROUND('simulations soy farm1 '!IJ83+'Step 1-Farm Data'!$E$59,1),"")</f>
        <v>46.9</v>
      </c>
      <c r="IK88">
        <f>+IF('Step 1-Farm Data'!$E$59&gt;='simulations soy farm1 '!IK83,ROUND('simulations soy farm1 '!IK83+'Step 1-Farm Data'!$E$59,1),"")</f>
        <v>47.3</v>
      </c>
      <c r="IL88">
        <f>+IF('Step 1-Farm Data'!$E$59&gt;='simulations soy farm1 '!IL83,ROUND('simulations soy farm1 '!IL83+'Step 1-Farm Data'!$E$59,1),"")</f>
        <v>46</v>
      </c>
      <c r="IM88">
        <f>+IF('Step 1-Farm Data'!$E$59&gt;='simulations soy farm1 '!IM83,ROUND('simulations soy farm1 '!IM83+'Step 1-Farm Data'!$E$59,1),"")</f>
        <v>44.8</v>
      </c>
      <c r="IN88">
        <f>+IF('Step 1-Farm Data'!$E$59&gt;='simulations soy farm1 '!IN83,ROUND('simulations soy farm1 '!IN83+'Step 1-Farm Data'!$E$59,1),"")</f>
        <v>42.3</v>
      </c>
      <c r="IO88">
        <f>+IF('Step 1-Farm Data'!$E$59&gt;='simulations soy farm1 '!IO83,ROUND('simulations soy farm1 '!IO83+'Step 1-Farm Data'!$E$59,1),"")</f>
        <v>51.6</v>
      </c>
      <c r="IP88">
        <f>+IF('Step 1-Farm Data'!$E$59&gt;='simulations soy farm1 '!IP83,ROUND('simulations soy farm1 '!IP83+'Step 1-Farm Data'!$E$59,1),"")</f>
        <v>49.4</v>
      </c>
      <c r="IQ88">
        <f>+IF('Step 1-Farm Data'!$E$59&gt;='simulations soy farm1 '!IQ83,ROUND('simulations soy farm1 '!IQ83+'Step 1-Farm Data'!$E$59,1),"")</f>
        <v>53.5</v>
      </c>
      <c r="IR88">
        <f>+IF('Step 1-Farm Data'!$E$59&gt;='simulations soy farm1 '!IR83,ROUND('simulations soy farm1 '!IR83+'Step 1-Farm Data'!$E$59,1),"")</f>
        <v>44.5</v>
      </c>
      <c r="IS88">
        <f>+IF('Step 1-Farm Data'!$E$59&gt;='simulations soy farm1 '!IS83,ROUND('simulations soy farm1 '!IS83+'Step 1-Farm Data'!$E$59,1),"")</f>
        <v>45.6</v>
      </c>
      <c r="IT88">
        <f>+IF('Step 1-Farm Data'!$E$59&gt;='simulations soy farm1 '!IT83,ROUND('simulations soy farm1 '!IT83+'Step 1-Farm Data'!$E$59,1),"")</f>
        <v>46.2</v>
      </c>
      <c r="IU88">
        <f>+IF('Step 1-Farm Data'!$E$59&gt;='simulations soy farm1 '!IU83,ROUND('simulations soy farm1 '!IU83+'Step 1-Farm Data'!$E$59,1),"")</f>
        <v>45.1</v>
      </c>
      <c r="IV88">
        <f>+IF('Step 1-Farm Data'!$E$59&gt;='simulations soy farm1 '!IV83,ROUND('simulations soy farm1 '!IV83+'Step 1-Farm Data'!$E$59,1),"")</f>
        <v>49.6</v>
      </c>
      <c r="IW88">
        <f>+IF('Step 1-Farm Data'!$E$59&gt;='simulations soy farm1 '!IW83,ROUND('simulations soy farm1 '!IW83+'Step 1-Farm Data'!$E$59,1),"")</f>
        <v>44.7</v>
      </c>
      <c r="IX88">
        <f>+IF('Step 1-Farm Data'!$E$59&gt;='simulations soy farm1 '!IX83,ROUND('simulations soy farm1 '!IX83+'Step 1-Farm Data'!$E$59,1),"")</f>
        <v>46.9</v>
      </c>
      <c r="IY88">
        <f>+IF('Step 1-Farm Data'!$E$59&gt;='simulations soy farm1 '!IY83,ROUND('simulations soy farm1 '!IY83+'Step 1-Farm Data'!$E$59,1),"")</f>
        <v>47.3</v>
      </c>
      <c r="IZ88">
        <f>+IF('Step 1-Farm Data'!$E$59&gt;='simulations soy farm1 '!IZ83,ROUND('simulations soy farm1 '!IZ83+'Step 1-Farm Data'!$E$59,1),"")</f>
        <v>43.7</v>
      </c>
      <c r="JA88">
        <f>+IF('Step 1-Farm Data'!$E$59&gt;='simulations soy farm1 '!JA83,ROUND('simulations soy farm1 '!JA83+'Step 1-Farm Data'!$E$59,1),"")</f>
        <v>41.7</v>
      </c>
      <c r="JB88">
        <f>+IF('Step 1-Farm Data'!$E$59&gt;='simulations soy farm1 '!JB83,ROUND('simulations soy farm1 '!JB83+'Step 1-Farm Data'!$E$59,1),"")</f>
        <v>45.2</v>
      </c>
      <c r="JC88">
        <f>+IF('Step 1-Farm Data'!$E$59&gt;='simulations soy farm1 '!JC83,ROUND('simulations soy farm1 '!JC83+'Step 1-Farm Data'!$E$59,1),"")</f>
        <v>51.1</v>
      </c>
      <c r="JD88">
        <f>+IF('Step 1-Farm Data'!$E$59&gt;='simulations soy farm1 '!JD83,ROUND('simulations soy farm1 '!JD83+'Step 1-Farm Data'!$E$59,1),"")</f>
        <v>42.7</v>
      </c>
      <c r="JE88">
        <f>+IF('Step 1-Farm Data'!$E$59&gt;='simulations soy farm1 '!JE83,ROUND('simulations soy farm1 '!JE83+'Step 1-Farm Data'!$E$59,1),"")</f>
        <v>52.1</v>
      </c>
      <c r="JF88">
        <f>+IF('Step 1-Farm Data'!$E$59&gt;='simulations soy farm1 '!JF83,ROUND('simulations soy farm1 '!JF83+'Step 1-Farm Data'!$E$59,1),"")</f>
        <v>50.5</v>
      </c>
      <c r="JG88">
        <f>+IF('Step 1-Farm Data'!$E$59&gt;='simulations soy farm1 '!JG83,ROUND('simulations soy farm1 '!JG83+'Step 1-Farm Data'!$E$59,1),"")</f>
        <v>42.9</v>
      </c>
      <c r="JH88">
        <f>+IF('Step 1-Farm Data'!$E$59&gt;='simulations soy farm1 '!JH83,ROUND('simulations soy farm1 '!JH83+'Step 1-Farm Data'!$E$59,1),"")</f>
        <v>46.9</v>
      </c>
      <c r="JI88">
        <f>+IF('Step 1-Farm Data'!$E$59&gt;='simulations soy farm1 '!JI83,ROUND('simulations soy farm1 '!JI83+'Step 1-Farm Data'!$E$59,1),"")</f>
        <v>47.6</v>
      </c>
      <c r="JJ88">
        <f>+IF('Step 1-Farm Data'!$E$59&gt;='simulations soy farm1 '!JJ83,ROUND('simulations soy farm1 '!JJ83+'Step 1-Farm Data'!$E$59,1),"")</f>
        <v>53.9</v>
      </c>
      <c r="JK88">
        <f>+IF('Step 1-Farm Data'!$E$59&gt;='simulations soy farm1 '!JK83,ROUND('simulations soy farm1 '!JK83+'Step 1-Farm Data'!$E$59,1),"")</f>
        <v>45.8</v>
      </c>
      <c r="JL88">
        <f>+IF('Step 1-Farm Data'!$E$59&gt;='simulations soy farm1 '!JL83,ROUND('simulations soy farm1 '!JL83+'Step 1-Farm Data'!$E$59,1),"")</f>
        <v>51.3</v>
      </c>
      <c r="JM88">
        <f>+IF('Step 1-Farm Data'!$E$59&gt;='simulations soy farm1 '!JM83,ROUND('simulations soy farm1 '!JM83+'Step 1-Farm Data'!$E$59,1),"")</f>
        <v>36.200000000000003</v>
      </c>
      <c r="JN88">
        <f>+IF('Step 1-Farm Data'!$E$59&gt;='simulations soy farm1 '!JN83,ROUND('simulations soy farm1 '!JN83+'Step 1-Farm Data'!$E$59,1),"")</f>
        <v>43.1</v>
      </c>
      <c r="JO88">
        <f>+IF('Step 1-Farm Data'!$E$59&gt;='simulations soy farm1 '!JO83,ROUND('simulations soy farm1 '!JO83+'Step 1-Farm Data'!$E$59,1),"")</f>
        <v>40.5</v>
      </c>
      <c r="JP88">
        <f>+IF('Step 1-Farm Data'!$E$59&gt;='simulations soy farm1 '!JP83,ROUND('simulations soy farm1 '!JP83+'Step 1-Farm Data'!$E$59,1),"")</f>
        <v>42.7</v>
      </c>
      <c r="JQ88">
        <f>+IF('Step 1-Farm Data'!$E$59&gt;='simulations soy farm1 '!JQ83,ROUND('simulations soy farm1 '!JQ83+'Step 1-Farm Data'!$E$59,1),"")</f>
        <v>44.3</v>
      </c>
      <c r="JR88">
        <f>+IF('Step 1-Farm Data'!$E$59&gt;='simulations soy farm1 '!JR83,ROUND('simulations soy farm1 '!JR83+'Step 1-Farm Data'!$E$59,1),"")</f>
        <v>42.3</v>
      </c>
      <c r="JS88">
        <f>+IF('Step 1-Farm Data'!$E$59&gt;='simulations soy farm1 '!JS83,ROUND('simulations soy farm1 '!JS83+'Step 1-Farm Data'!$E$59,1),"")</f>
        <v>48</v>
      </c>
      <c r="JT88">
        <f>+IF('Step 1-Farm Data'!$E$59&gt;='simulations soy farm1 '!JT83,ROUND('simulations soy farm1 '!JT83+'Step 1-Farm Data'!$E$59,1),"")</f>
        <v>45.5</v>
      </c>
      <c r="JU88">
        <f>+IF('Step 1-Farm Data'!$E$59&gt;='simulations soy farm1 '!JU83,ROUND('simulations soy farm1 '!JU83+'Step 1-Farm Data'!$E$59,1),"")</f>
        <v>50.3</v>
      </c>
      <c r="JV88">
        <f>+IF('Step 1-Farm Data'!$E$59&gt;='simulations soy farm1 '!JV83,ROUND('simulations soy farm1 '!JV83+'Step 1-Farm Data'!$E$59,1),"")</f>
        <v>44.8</v>
      </c>
      <c r="JW88">
        <f>+IF('Step 1-Farm Data'!$E$59&gt;='simulations soy farm1 '!JW83,ROUND('simulations soy farm1 '!JW83+'Step 1-Farm Data'!$E$59,1),"")</f>
        <v>46.8</v>
      </c>
      <c r="JX88">
        <f>+IF('Step 1-Farm Data'!$E$59&gt;='simulations soy farm1 '!JX83,ROUND('simulations soy farm1 '!JX83+'Step 1-Farm Data'!$E$59,1),"")</f>
        <v>41.8</v>
      </c>
      <c r="JY88">
        <f>+IF('Step 1-Farm Data'!$E$59&gt;='simulations soy farm1 '!JY83,ROUND('simulations soy farm1 '!JY83+'Step 1-Farm Data'!$E$59,1),"")</f>
        <v>48.4</v>
      </c>
      <c r="JZ88">
        <f>+IF('Step 1-Farm Data'!$E$59&gt;='simulations soy farm1 '!JZ83,ROUND('simulations soy farm1 '!JZ83+'Step 1-Farm Data'!$E$59,1),"")</f>
        <v>48.1</v>
      </c>
      <c r="KA88">
        <f>+IF('Step 1-Farm Data'!$E$59&gt;='simulations soy farm1 '!KA83,ROUND('simulations soy farm1 '!KA83+'Step 1-Farm Data'!$E$59,1),"")</f>
        <v>49.5</v>
      </c>
      <c r="KB88">
        <f>+IF('Step 1-Farm Data'!$E$59&gt;='simulations soy farm1 '!KB83,ROUND('simulations soy farm1 '!KB83+'Step 1-Farm Data'!$E$59,1),"")</f>
        <v>52.1</v>
      </c>
      <c r="KC88">
        <f>+IF('Step 1-Farm Data'!$E$59&gt;='simulations soy farm1 '!KC83,ROUND('simulations soy farm1 '!KC83+'Step 1-Farm Data'!$E$59,1),"")</f>
        <v>46.1</v>
      </c>
      <c r="KD88">
        <f>+IF('Step 1-Farm Data'!$E$59&gt;='simulations soy farm1 '!KD83,ROUND('simulations soy farm1 '!KD83+'Step 1-Farm Data'!$E$59,1),"")</f>
        <v>40.9</v>
      </c>
      <c r="KE88">
        <f>+IF('Step 1-Farm Data'!$E$59&gt;='simulations soy farm1 '!KE83,ROUND('simulations soy farm1 '!KE83+'Step 1-Farm Data'!$E$59,1),"")</f>
        <v>44.3</v>
      </c>
      <c r="KF88">
        <f>+IF('Step 1-Farm Data'!$E$59&gt;='simulations soy farm1 '!KF83,ROUND('simulations soy farm1 '!KF83+'Step 1-Farm Data'!$E$59,1),"")</f>
        <v>49.5</v>
      </c>
      <c r="KG88">
        <f>+IF('Step 1-Farm Data'!$E$59&gt;='simulations soy farm1 '!KG83,ROUND('simulations soy farm1 '!KG83+'Step 1-Farm Data'!$E$59,1),"")</f>
        <v>40.700000000000003</v>
      </c>
      <c r="KH88">
        <f>+IF('Step 1-Farm Data'!$E$59&gt;='simulations soy farm1 '!KH83,ROUND('simulations soy farm1 '!KH83+'Step 1-Farm Data'!$E$59,1),"")</f>
        <v>42</v>
      </c>
      <c r="KI88">
        <f>+IF('Step 1-Farm Data'!$E$59&gt;='simulations soy farm1 '!KI83,ROUND('simulations soy farm1 '!KI83+'Step 1-Farm Data'!$E$59,1),"")</f>
        <v>50.1</v>
      </c>
      <c r="KJ88">
        <f>+IF('Step 1-Farm Data'!$E$59&gt;='simulations soy farm1 '!KJ83,ROUND('simulations soy farm1 '!KJ83+'Step 1-Farm Data'!$E$59,1),"")</f>
        <v>51</v>
      </c>
      <c r="KK88">
        <f>+IF('Step 1-Farm Data'!$E$59&gt;='simulations soy farm1 '!KK83,ROUND('simulations soy farm1 '!KK83+'Step 1-Farm Data'!$E$59,1),"")</f>
        <v>44</v>
      </c>
      <c r="KL88">
        <f>+IF('Step 1-Farm Data'!$E$59&gt;='simulations soy farm1 '!KL83,ROUND('simulations soy farm1 '!KL83+'Step 1-Farm Data'!$E$59,1),"")</f>
        <v>45.6</v>
      </c>
      <c r="KM88">
        <f>+IF('Step 1-Farm Data'!$E$59&gt;='simulations soy farm1 '!KM83,ROUND('simulations soy farm1 '!KM83+'Step 1-Farm Data'!$E$59,1),"")</f>
        <v>40.6</v>
      </c>
      <c r="KN88">
        <f>+IF('Step 1-Farm Data'!$E$59&gt;='simulations soy farm1 '!KN83,ROUND('simulations soy farm1 '!KN83+'Step 1-Farm Data'!$E$59,1),"")</f>
        <v>44.8</v>
      </c>
      <c r="KO88">
        <f>+IF('Step 1-Farm Data'!$E$59&gt;='simulations soy farm1 '!KO83,ROUND('simulations soy farm1 '!KO83+'Step 1-Farm Data'!$E$59,1),"")</f>
        <v>45.9</v>
      </c>
      <c r="KP88">
        <f>+IF('Step 1-Farm Data'!$E$59&gt;='simulations soy farm1 '!KP83,ROUND('simulations soy farm1 '!KP83+'Step 1-Farm Data'!$E$59,1),"")</f>
        <v>45.1</v>
      </c>
      <c r="KQ88">
        <f>+IF('Step 1-Farm Data'!$E$59&gt;='simulations soy farm1 '!KQ83,ROUND('simulations soy farm1 '!KQ83+'Step 1-Farm Data'!$E$59,1),"")</f>
        <v>44.4</v>
      </c>
      <c r="KR88">
        <f>+IF('Step 1-Farm Data'!$E$59&gt;='simulations soy farm1 '!KR83,ROUND('simulations soy farm1 '!KR83+'Step 1-Farm Data'!$E$59,1),"")</f>
        <v>46.3</v>
      </c>
      <c r="KS88">
        <f>+IF('Step 1-Farm Data'!$E$59&gt;='simulations soy farm1 '!KS83,ROUND('simulations soy farm1 '!KS83+'Step 1-Farm Data'!$E$59,1),"")</f>
        <v>41</v>
      </c>
      <c r="KT88">
        <f>+IF('Step 1-Farm Data'!$E$59&gt;='simulations soy farm1 '!KT83,ROUND('simulations soy farm1 '!KT83+'Step 1-Farm Data'!$E$59,1),"")</f>
        <v>44.5</v>
      </c>
      <c r="KU88">
        <f>+IF('Step 1-Farm Data'!$E$59&gt;='simulations soy farm1 '!KU83,ROUND('simulations soy farm1 '!KU83+'Step 1-Farm Data'!$E$59,1),"")</f>
        <v>45.6</v>
      </c>
      <c r="KV88">
        <f>+IF('Step 1-Farm Data'!$E$59&gt;='simulations soy farm1 '!KV83,ROUND('simulations soy farm1 '!KV83+'Step 1-Farm Data'!$E$59,1),"")</f>
        <v>44.6</v>
      </c>
      <c r="KW88">
        <f>+IF('Step 1-Farm Data'!$E$59&gt;='simulations soy farm1 '!KW83,ROUND('simulations soy farm1 '!KW83+'Step 1-Farm Data'!$E$59,1),"")</f>
        <v>43.7</v>
      </c>
      <c r="KX88">
        <f>+IF('Step 1-Farm Data'!$E$59&gt;='simulations soy farm1 '!KX83,ROUND('simulations soy farm1 '!KX83+'Step 1-Farm Data'!$E$59,1),"")</f>
        <v>43.1</v>
      </c>
      <c r="KY88">
        <f>+IF('Step 1-Farm Data'!$E$59&gt;='simulations soy farm1 '!KY83,ROUND('simulations soy farm1 '!KY83+'Step 1-Farm Data'!$E$59,1),"")</f>
        <v>43.6</v>
      </c>
      <c r="KZ88">
        <f>+IF('Step 1-Farm Data'!$E$59&gt;='simulations soy farm1 '!KZ83,ROUND('simulations soy farm1 '!KZ83+'Step 1-Farm Data'!$E$59,1),"")</f>
        <v>53.4</v>
      </c>
      <c r="LA88">
        <f>+IF('Step 1-Farm Data'!$E$59&gt;='simulations soy farm1 '!LA83,ROUND('simulations soy farm1 '!LA83+'Step 1-Farm Data'!$E$59,1),"")</f>
        <v>38.5</v>
      </c>
      <c r="LB88">
        <f>+IF('Step 1-Farm Data'!$E$59&gt;='simulations soy farm1 '!LB83,ROUND('simulations soy farm1 '!LB83+'Step 1-Farm Data'!$E$59,1),"")</f>
        <v>41.9</v>
      </c>
      <c r="LC88">
        <f>+IF('Step 1-Farm Data'!$E$59&gt;='simulations soy farm1 '!LC83,ROUND('simulations soy farm1 '!LC83+'Step 1-Farm Data'!$E$59,1),"")</f>
        <v>43.9</v>
      </c>
      <c r="LD88">
        <f>+IF('Step 1-Farm Data'!$E$59&gt;='simulations soy farm1 '!LD83,ROUND('simulations soy farm1 '!LD83+'Step 1-Farm Data'!$E$59,1),"")</f>
        <v>47.1</v>
      </c>
      <c r="LE88">
        <f>+IF('Step 1-Farm Data'!$E$59&gt;='simulations soy farm1 '!LE83,ROUND('simulations soy farm1 '!LE83+'Step 1-Farm Data'!$E$59,1),"")</f>
        <v>51.2</v>
      </c>
      <c r="LF88">
        <f>+IF('Step 1-Farm Data'!$E$59&gt;='simulations soy farm1 '!LF83,ROUND('simulations soy farm1 '!LF83+'Step 1-Farm Data'!$E$59,1),"")</f>
        <v>37.200000000000003</v>
      </c>
      <c r="LG88">
        <f>+IF('Step 1-Farm Data'!$E$59&gt;='simulations soy farm1 '!LG83,ROUND('simulations soy farm1 '!LG83+'Step 1-Farm Data'!$E$59,1),"")</f>
        <v>46.6</v>
      </c>
      <c r="LH88">
        <f>+IF('Step 1-Farm Data'!$E$59&gt;='simulations soy farm1 '!LH83,ROUND('simulations soy farm1 '!LH83+'Step 1-Farm Data'!$E$59,1),"")</f>
        <v>47.9</v>
      </c>
      <c r="LI88">
        <f>+IF('Step 1-Farm Data'!$E$59&gt;='simulations soy farm1 '!LI83,ROUND('simulations soy farm1 '!LI83+'Step 1-Farm Data'!$E$59,1),"")</f>
        <v>45.8</v>
      </c>
      <c r="LJ88">
        <f>+IF('Step 1-Farm Data'!$E$59&gt;='simulations soy farm1 '!LJ83,ROUND('simulations soy farm1 '!LJ83+'Step 1-Farm Data'!$E$59,1),"")</f>
        <v>50.5</v>
      </c>
      <c r="LK88">
        <f>+IF('Step 1-Farm Data'!$E$59&gt;='simulations soy farm1 '!LK83,ROUND('simulations soy farm1 '!LK83+'Step 1-Farm Data'!$E$59,1),"")</f>
        <v>53.8</v>
      </c>
      <c r="LL88">
        <f>+IF('Step 1-Farm Data'!$E$59&gt;='simulations soy farm1 '!LL83,ROUND('simulations soy farm1 '!LL83+'Step 1-Farm Data'!$E$59,1),"")</f>
        <v>46.5</v>
      </c>
      <c r="LM88">
        <f>+IF('Step 1-Farm Data'!$E$59&gt;='simulations soy farm1 '!LM83,ROUND('simulations soy farm1 '!LM83+'Step 1-Farm Data'!$E$59,1),"")</f>
        <v>39.6</v>
      </c>
      <c r="LN88">
        <f>+IF('Step 1-Farm Data'!$E$59&gt;='simulations soy farm1 '!LN83,ROUND('simulations soy farm1 '!LN83+'Step 1-Farm Data'!$E$59,1),"")</f>
        <v>44.6</v>
      </c>
      <c r="LO88">
        <f>+IF('Step 1-Farm Data'!$E$59&gt;='simulations soy farm1 '!LO83,ROUND('simulations soy farm1 '!LO83+'Step 1-Farm Data'!$E$59,1),"")</f>
        <v>45.1</v>
      </c>
      <c r="LP88">
        <f>+IF('Step 1-Farm Data'!$E$59&gt;='simulations soy farm1 '!LP83,ROUND('simulations soy farm1 '!LP83+'Step 1-Farm Data'!$E$59,1),"")</f>
        <v>47.5</v>
      </c>
      <c r="LQ88">
        <f>+IF('Step 1-Farm Data'!$E$59&gt;='simulations soy farm1 '!LQ83,ROUND('simulations soy farm1 '!LQ83+'Step 1-Farm Data'!$E$59,1),"")</f>
        <v>48.3</v>
      </c>
      <c r="LR88">
        <f>+IF('Step 1-Farm Data'!$E$59&gt;='simulations soy farm1 '!LR83,ROUND('simulations soy farm1 '!LR83+'Step 1-Farm Data'!$E$59,1),"")</f>
        <v>46.3</v>
      </c>
      <c r="LS88">
        <f>+IF('Step 1-Farm Data'!$E$59&gt;='simulations soy farm1 '!LS83,ROUND('simulations soy farm1 '!LS83+'Step 1-Farm Data'!$E$59,1),"")</f>
        <v>46.4</v>
      </c>
      <c r="LT88">
        <f>+IF('Step 1-Farm Data'!$E$59&gt;='simulations soy farm1 '!LT83,ROUND('simulations soy farm1 '!LT83+'Step 1-Farm Data'!$E$59,1),"")</f>
        <v>38.799999999999997</v>
      </c>
      <c r="LU88">
        <f>+IF('Step 1-Farm Data'!$E$59&gt;='simulations soy farm1 '!LU83,ROUND('simulations soy farm1 '!LU83+'Step 1-Farm Data'!$E$59,1),"")</f>
        <v>47.3</v>
      </c>
      <c r="LV88">
        <f>+IF('Step 1-Farm Data'!$E$59&gt;='simulations soy farm1 '!LV83,ROUND('simulations soy farm1 '!LV83+'Step 1-Farm Data'!$E$59,1),"")</f>
        <v>44.6</v>
      </c>
      <c r="LW88">
        <f>+IF('Step 1-Farm Data'!$E$59&gt;='simulations soy farm1 '!LW83,ROUND('simulations soy farm1 '!LW83+'Step 1-Farm Data'!$E$59,1),"")</f>
        <v>44.9</v>
      </c>
      <c r="LX88">
        <f>+IF('Step 1-Farm Data'!$E$59&gt;='simulations soy farm1 '!LX83,ROUND('simulations soy farm1 '!LX83+'Step 1-Farm Data'!$E$59,1),"")</f>
        <v>48.5</v>
      </c>
      <c r="LY88">
        <f>+IF('Step 1-Farm Data'!$E$59&gt;='simulations soy farm1 '!LY83,ROUND('simulations soy farm1 '!LY83+'Step 1-Farm Data'!$E$59,1),"")</f>
        <v>51.3</v>
      </c>
      <c r="LZ88">
        <f>+IF('Step 1-Farm Data'!$E$59&gt;='simulations soy farm1 '!LZ83,ROUND('simulations soy farm1 '!LZ83+'Step 1-Farm Data'!$E$59,1),"")</f>
        <v>46.8</v>
      </c>
      <c r="MA88">
        <f>+IF('Step 1-Farm Data'!$E$59&gt;='simulations soy farm1 '!MA83,ROUND('simulations soy farm1 '!MA83+'Step 1-Farm Data'!$E$59,1),"")</f>
        <v>44.4</v>
      </c>
      <c r="MB88">
        <f>+IF('Step 1-Farm Data'!$E$59&gt;='simulations soy farm1 '!MB83,ROUND('simulations soy farm1 '!MB83+'Step 1-Farm Data'!$E$59,1),"")</f>
        <v>50.6</v>
      </c>
      <c r="MC88">
        <f>+IF('Step 1-Farm Data'!$E$59&gt;='simulations soy farm1 '!MC83,ROUND('simulations soy farm1 '!MC83+'Step 1-Farm Data'!$E$59,1),"")</f>
        <v>43</v>
      </c>
      <c r="MD88">
        <f>+IF('Step 1-Farm Data'!$E$59&gt;='simulations soy farm1 '!MD83,ROUND('simulations soy farm1 '!MD83+'Step 1-Farm Data'!$E$59,1),"")</f>
        <v>43.7</v>
      </c>
      <c r="ME88">
        <f>+IF('Step 1-Farm Data'!$E$59&gt;='simulations soy farm1 '!ME83,ROUND('simulations soy farm1 '!ME83+'Step 1-Farm Data'!$E$59,1),"")</f>
        <v>45.1</v>
      </c>
      <c r="MF88">
        <f>+IF('Step 1-Farm Data'!$E$59&gt;='simulations soy farm1 '!MF83,ROUND('simulations soy farm1 '!MF83+'Step 1-Farm Data'!$E$59,1),"")</f>
        <v>46.6</v>
      </c>
      <c r="MG88">
        <f>+IF('Step 1-Farm Data'!$E$59&gt;='simulations soy farm1 '!MG83,ROUND('simulations soy farm1 '!MG83+'Step 1-Farm Data'!$E$59,1),"")</f>
        <v>46.8</v>
      </c>
      <c r="MH88">
        <f>+IF('Step 1-Farm Data'!$E$59&gt;='simulations soy farm1 '!MH83,ROUND('simulations soy farm1 '!MH83+'Step 1-Farm Data'!$E$59,1),"")</f>
        <v>45.8</v>
      </c>
      <c r="MI88">
        <f>+IF('Step 1-Farm Data'!$E$59&gt;='simulations soy farm1 '!MI83,ROUND('simulations soy farm1 '!MI83+'Step 1-Farm Data'!$E$59,1),"")</f>
        <v>50.7</v>
      </c>
      <c r="MJ88">
        <f>+IF('Step 1-Farm Data'!$E$59&gt;='simulations soy farm1 '!MJ83,ROUND('simulations soy farm1 '!MJ83+'Step 1-Farm Data'!$E$59,1),"")</f>
        <v>52.5</v>
      </c>
      <c r="MK88">
        <f>+IF('Step 1-Farm Data'!$E$59&gt;='simulations soy farm1 '!MK83,ROUND('simulations soy farm1 '!MK83+'Step 1-Farm Data'!$E$59,1),"")</f>
        <v>43.4</v>
      </c>
      <c r="ML88">
        <f>+IF('Step 1-Farm Data'!$E$59&gt;='simulations soy farm1 '!ML83,ROUND('simulations soy farm1 '!ML83+'Step 1-Farm Data'!$E$59,1),"")</f>
        <v>53.9</v>
      </c>
      <c r="MM88">
        <f>+IF('Step 1-Farm Data'!$E$59&gt;='simulations soy farm1 '!MM83,ROUND('simulations soy farm1 '!MM83+'Step 1-Farm Data'!$E$59,1),"")</f>
        <v>44.2</v>
      </c>
      <c r="MN88">
        <f>+IF('Step 1-Farm Data'!$E$59&gt;='simulations soy farm1 '!MN83,ROUND('simulations soy farm1 '!MN83+'Step 1-Farm Data'!$E$59,1),"")</f>
        <v>49.3</v>
      </c>
      <c r="MO88">
        <f>+IF('Step 1-Farm Data'!$E$59&gt;='simulations soy farm1 '!MO83,ROUND('simulations soy farm1 '!MO83+'Step 1-Farm Data'!$E$59,1),"")</f>
        <v>48.7</v>
      </c>
      <c r="MP88">
        <f>+IF('Step 1-Farm Data'!$E$59&gt;='simulations soy farm1 '!MP83,ROUND('simulations soy farm1 '!MP83+'Step 1-Farm Data'!$E$59,1),"")</f>
        <v>52.5</v>
      </c>
      <c r="MQ88">
        <f>+IF('Step 1-Farm Data'!$E$59&gt;='simulations soy farm1 '!MQ83,ROUND('simulations soy farm1 '!MQ83+'Step 1-Farm Data'!$E$59,1),"")</f>
        <v>44.5</v>
      </c>
      <c r="MR88">
        <f>+IF('Step 1-Farm Data'!$E$59&gt;='simulations soy farm1 '!MR83,ROUND('simulations soy farm1 '!MR83+'Step 1-Farm Data'!$E$59,1),"")</f>
        <v>41.5</v>
      </c>
      <c r="MS88">
        <f>+IF('Step 1-Farm Data'!$E$59&gt;='simulations soy farm1 '!MS83,ROUND('simulations soy farm1 '!MS83+'Step 1-Farm Data'!$E$59,1),"")</f>
        <v>48.1</v>
      </c>
      <c r="MT88">
        <f>+IF('Step 1-Farm Data'!$E$59&gt;='simulations soy farm1 '!MT83,ROUND('simulations soy farm1 '!MT83+'Step 1-Farm Data'!$E$59,1),"")</f>
        <v>54.1</v>
      </c>
      <c r="MU88">
        <f>+IF('Step 1-Farm Data'!$E$59&gt;='simulations soy farm1 '!MU83,ROUND('simulations soy farm1 '!MU83+'Step 1-Farm Data'!$E$59,1),"")</f>
        <v>44.3</v>
      </c>
      <c r="MV88">
        <f>+IF('Step 1-Farm Data'!$E$59&gt;='simulations soy farm1 '!MV83,ROUND('simulations soy farm1 '!MV83+'Step 1-Farm Data'!$E$59,1),"")</f>
        <v>45.7</v>
      </c>
      <c r="MW88">
        <f>+IF('Step 1-Farm Data'!$E$59&gt;='simulations soy farm1 '!MW83,ROUND('simulations soy farm1 '!MW83+'Step 1-Farm Data'!$E$59,1),"")</f>
        <v>49.9</v>
      </c>
      <c r="MX88">
        <f>+IF('Step 1-Farm Data'!$E$59&gt;='simulations soy farm1 '!MX83,ROUND('simulations soy farm1 '!MX83+'Step 1-Farm Data'!$E$59,1),"")</f>
        <v>46.9</v>
      </c>
      <c r="MY88">
        <f>+IF('Step 1-Farm Data'!$E$59&gt;='simulations soy farm1 '!MY83,ROUND('simulations soy farm1 '!MY83+'Step 1-Farm Data'!$E$59,1),"")</f>
        <v>44.6</v>
      </c>
      <c r="MZ88">
        <f>+IF('Step 1-Farm Data'!$E$59&gt;='simulations soy farm1 '!MZ83,ROUND('simulations soy farm1 '!MZ83+'Step 1-Farm Data'!$E$59,1),"")</f>
        <v>43.2</v>
      </c>
      <c r="NA88">
        <f>+IF('Step 1-Farm Data'!$E$59&gt;='simulations soy farm1 '!NA83,ROUND('simulations soy farm1 '!NA83+'Step 1-Farm Data'!$E$59,1),"")</f>
        <v>46.7</v>
      </c>
      <c r="NB88">
        <f>+IF('Step 1-Farm Data'!$E$59&gt;='simulations soy farm1 '!NB83,ROUND('simulations soy farm1 '!NB83+'Step 1-Farm Data'!$E$59,1),"")</f>
        <v>44.5</v>
      </c>
      <c r="NC88">
        <f>+IF('Step 1-Farm Data'!$E$59&gt;='simulations soy farm1 '!NC83,ROUND('simulations soy farm1 '!NC83+'Step 1-Farm Data'!$E$59,1),"")</f>
        <v>48.7</v>
      </c>
      <c r="ND88">
        <f>+IF('Step 1-Farm Data'!$E$59&gt;='simulations soy farm1 '!ND83,ROUND('simulations soy farm1 '!ND83+'Step 1-Farm Data'!$E$59,1),"")</f>
        <v>45.2</v>
      </c>
      <c r="NE88">
        <f>+IF('Step 1-Farm Data'!$E$59&gt;='simulations soy farm1 '!NE83,ROUND('simulations soy farm1 '!NE83+'Step 1-Farm Data'!$E$59,1),"")</f>
        <v>40.5</v>
      </c>
      <c r="NF88">
        <f>+IF('Step 1-Farm Data'!$E$59&gt;='simulations soy farm1 '!NF83,ROUND('simulations soy farm1 '!NF83+'Step 1-Farm Data'!$E$59,1),"")</f>
        <v>49.8</v>
      </c>
      <c r="NG88">
        <f>+IF('Step 1-Farm Data'!$E$59&gt;='simulations soy farm1 '!NG83,ROUND('simulations soy farm1 '!NG83+'Step 1-Farm Data'!$E$59,1),"")</f>
        <v>46.3</v>
      </c>
      <c r="NH88">
        <f>+IF('Step 1-Farm Data'!$E$59&gt;='simulations soy farm1 '!NH83,ROUND('simulations soy farm1 '!NH83+'Step 1-Farm Data'!$E$59,1),"")</f>
        <v>47.8</v>
      </c>
      <c r="NI88">
        <f>+IF('Step 1-Farm Data'!$E$59&gt;='simulations soy farm1 '!NI83,ROUND('simulations soy farm1 '!NI83+'Step 1-Farm Data'!$E$59,1),"")</f>
        <v>48</v>
      </c>
      <c r="NJ88">
        <f>+IF('Step 1-Farm Data'!$E$59&gt;='simulations soy farm1 '!NJ83,ROUND('simulations soy farm1 '!NJ83+'Step 1-Farm Data'!$E$59,1),"")</f>
        <v>46</v>
      </c>
      <c r="NK88">
        <f>+IF('Step 1-Farm Data'!$E$59&gt;='simulations soy farm1 '!NK83,ROUND('simulations soy farm1 '!NK83+'Step 1-Farm Data'!$E$59,1),"")</f>
        <v>45.1</v>
      </c>
      <c r="NL88">
        <f>+IF('Step 1-Farm Data'!$E$59&gt;='simulations soy farm1 '!NL83,ROUND('simulations soy farm1 '!NL83+'Step 1-Farm Data'!$E$59,1),"")</f>
        <v>48.3</v>
      </c>
      <c r="NM88">
        <f>+IF('Step 1-Farm Data'!$E$59&gt;='simulations soy farm1 '!NM83,ROUND('simulations soy farm1 '!NM83+'Step 1-Farm Data'!$E$59,1),"")</f>
        <v>46.4</v>
      </c>
      <c r="NN88">
        <f>+IF('Step 1-Farm Data'!$E$59&gt;='simulations soy farm1 '!NN83,ROUND('simulations soy farm1 '!NN83+'Step 1-Farm Data'!$E$59,1),"")</f>
        <v>45.5</v>
      </c>
      <c r="NO88">
        <f>+IF('Step 1-Farm Data'!$E$59&gt;='simulations soy farm1 '!NO83,ROUND('simulations soy farm1 '!NO83+'Step 1-Farm Data'!$E$59,1),"")</f>
        <v>51.5</v>
      </c>
      <c r="NP88">
        <f>+IF('Step 1-Farm Data'!$E$59&gt;='simulations soy farm1 '!NP83,ROUND('simulations soy farm1 '!NP83+'Step 1-Farm Data'!$E$59,1),"")</f>
        <v>46.8</v>
      </c>
      <c r="NQ88">
        <f>+IF('Step 1-Farm Data'!$E$59&gt;='simulations soy farm1 '!NQ83,ROUND('simulations soy farm1 '!NQ83+'Step 1-Farm Data'!$E$59,1),"")</f>
        <v>47.1</v>
      </c>
      <c r="NR88">
        <f>+IF('Step 1-Farm Data'!$E$59&gt;='simulations soy farm1 '!NR83,ROUND('simulations soy farm1 '!NR83+'Step 1-Farm Data'!$E$59,1),"")</f>
        <v>48.2</v>
      </c>
      <c r="NS88">
        <f>+IF('Step 1-Farm Data'!$E$59&gt;='simulations soy farm1 '!NS83,ROUND('simulations soy farm1 '!NS83+'Step 1-Farm Data'!$E$59,1),"")</f>
        <v>43</v>
      </c>
      <c r="NT88">
        <f>+IF('Step 1-Farm Data'!$E$59&gt;='simulations soy farm1 '!NT83,ROUND('simulations soy farm1 '!NT83+'Step 1-Farm Data'!$E$59,1),"")</f>
        <v>50.8</v>
      </c>
      <c r="NU88">
        <f>+IF('Step 1-Farm Data'!$E$59&gt;='simulations soy farm1 '!NU83,ROUND('simulations soy farm1 '!NU83+'Step 1-Farm Data'!$E$59,1),"")</f>
        <v>51.2</v>
      </c>
      <c r="NV88">
        <f>+IF('Step 1-Farm Data'!$E$59&gt;='simulations soy farm1 '!NV83,ROUND('simulations soy farm1 '!NV83+'Step 1-Farm Data'!$E$59,1),"")</f>
        <v>40.200000000000003</v>
      </c>
      <c r="NW88">
        <f>+IF('Step 1-Farm Data'!$E$59&gt;='simulations soy farm1 '!NW83,ROUND('simulations soy farm1 '!NW83+'Step 1-Farm Data'!$E$59,1),"")</f>
        <v>47.3</v>
      </c>
      <c r="NX88">
        <f>+IF('Step 1-Farm Data'!$E$59&gt;='simulations soy farm1 '!NX83,ROUND('simulations soy farm1 '!NX83+'Step 1-Farm Data'!$E$59,1),"")</f>
        <v>45.6</v>
      </c>
      <c r="NY88">
        <f>+IF('Step 1-Farm Data'!$E$59&gt;='simulations soy farm1 '!NY83,ROUND('simulations soy farm1 '!NY83+'Step 1-Farm Data'!$E$59,1),"")</f>
        <v>47.5</v>
      </c>
      <c r="NZ88">
        <f>+IF('Step 1-Farm Data'!$E$59&gt;='simulations soy farm1 '!NZ83,ROUND('simulations soy farm1 '!NZ83+'Step 1-Farm Data'!$E$59,1),"")</f>
        <v>44.3</v>
      </c>
      <c r="OA88">
        <f>+IF('Step 1-Farm Data'!$E$59&gt;='simulations soy farm1 '!OA83,ROUND('simulations soy farm1 '!OA83+'Step 1-Farm Data'!$E$59,1),"")</f>
        <v>49.7</v>
      </c>
      <c r="OB88">
        <f>+IF('Step 1-Farm Data'!$E$59&gt;='simulations soy farm1 '!OB83,ROUND('simulations soy farm1 '!OB83+'Step 1-Farm Data'!$E$59,1),"")</f>
        <v>42.6</v>
      </c>
      <c r="OC88">
        <f>+IF('Step 1-Farm Data'!$E$59&gt;='simulations soy farm1 '!OC83,ROUND('simulations soy farm1 '!OC83+'Step 1-Farm Data'!$E$59,1),"")</f>
        <v>50.1</v>
      </c>
      <c r="OD88">
        <f>+IF('Step 1-Farm Data'!$E$59&gt;='simulations soy farm1 '!OD83,ROUND('simulations soy farm1 '!OD83+'Step 1-Farm Data'!$E$59,1),"")</f>
        <v>45.3</v>
      </c>
      <c r="OE88">
        <f>+IF('Step 1-Farm Data'!$E$59&gt;='simulations soy farm1 '!OE83,ROUND('simulations soy farm1 '!OE83+'Step 1-Farm Data'!$E$59,1),"")</f>
        <v>49.2</v>
      </c>
      <c r="OF88">
        <f>+IF('Step 1-Farm Data'!$E$59&gt;='simulations soy farm1 '!OF83,ROUND('simulations soy farm1 '!OF83+'Step 1-Farm Data'!$E$59,1),"")</f>
        <v>48.7</v>
      </c>
      <c r="OG88">
        <f>+IF('Step 1-Farm Data'!$E$59&gt;='simulations soy farm1 '!OG83,ROUND('simulations soy farm1 '!OG83+'Step 1-Farm Data'!$E$59,1),"")</f>
        <v>50.8</v>
      </c>
      <c r="OH88">
        <f>+IF('Step 1-Farm Data'!$E$59&gt;='simulations soy farm1 '!OH83,ROUND('simulations soy farm1 '!OH83+'Step 1-Farm Data'!$E$59,1),"")</f>
        <v>50.7</v>
      </c>
      <c r="OI88">
        <f>+IF('Step 1-Farm Data'!$E$59&gt;='simulations soy farm1 '!OI83,ROUND('simulations soy farm1 '!OI83+'Step 1-Farm Data'!$E$59,1),"")</f>
        <v>46.3</v>
      </c>
      <c r="OJ88">
        <f>+IF('Step 1-Farm Data'!$E$59&gt;='simulations soy farm1 '!OJ83,ROUND('simulations soy farm1 '!OJ83+'Step 1-Farm Data'!$E$59,1),"")</f>
        <v>47.1</v>
      </c>
      <c r="OK88">
        <f>+IF('Step 1-Farm Data'!$E$59&gt;='simulations soy farm1 '!OK83,ROUND('simulations soy farm1 '!OK83+'Step 1-Farm Data'!$E$59,1),"")</f>
        <v>47</v>
      </c>
      <c r="OL88">
        <f>+IF('Step 1-Farm Data'!$E$59&gt;='simulations soy farm1 '!OL83,ROUND('simulations soy farm1 '!OL83+'Step 1-Farm Data'!$E$59,1),"")</f>
        <v>49.2</v>
      </c>
      <c r="OM88">
        <f>+IF('Step 1-Farm Data'!$E$59&gt;='simulations soy farm1 '!OM83,ROUND('simulations soy farm1 '!OM83+'Step 1-Farm Data'!$E$59,1),"")</f>
        <v>48.6</v>
      </c>
      <c r="ON88">
        <f>+IF('Step 1-Farm Data'!$E$59&gt;='simulations soy farm1 '!ON83,ROUND('simulations soy farm1 '!ON83+'Step 1-Farm Data'!$E$59,1),"")</f>
        <v>47.9</v>
      </c>
      <c r="OO88">
        <f>+IF('Step 1-Farm Data'!$E$59&gt;='simulations soy farm1 '!OO83,ROUND('simulations soy farm1 '!OO83+'Step 1-Farm Data'!$E$59,1),"")</f>
        <v>46.4</v>
      </c>
      <c r="OP88">
        <f>+IF('Step 1-Farm Data'!$E$59&gt;='simulations soy farm1 '!OP83,ROUND('simulations soy farm1 '!OP83+'Step 1-Farm Data'!$E$59,1),"")</f>
        <v>44.5</v>
      </c>
      <c r="OQ88">
        <f>+IF('Step 1-Farm Data'!$E$59&gt;='simulations soy farm1 '!OQ83,ROUND('simulations soy farm1 '!OQ83+'Step 1-Farm Data'!$E$59,1),"")</f>
        <v>42.5</v>
      </c>
      <c r="OR88">
        <f>+IF('Step 1-Farm Data'!$E$59&gt;='simulations soy farm1 '!OR83,ROUND('simulations soy farm1 '!OR83+'Step 1-Farm Data'!$E$59,1),"")</f>
        <v>46.3</v>
      </c>
      <c r="OS88">
        <f>+IF('Step 1-Farm Data'!$E$59&gt;='simulations soy farm1 '!OS83,ROUND('simulations soy farm1 '!OS83+'Step 1-Farm Data'!$E$59,1),"")</f>
        <v>43.1</v>
      </c>
      <c r="OT88">
        <f>+IF('Step 1-Farm Data'!$E$59&gt;='simulations soy farm1 '!OT83,ROUND('simulations soy farm1 '!OT83+'Step 1-Farm Data'!$E$59,1),"")</f>
        <v>43.5</v>
      </c>
      <c r="OU88">
        <f>+IF('Step 1-Farm Data'!$E$59&gt;='simulations soy farm1 '!OU83,ROUND('simulations soy farm1 '!OU83+'Step 1-Farm Data'!$E$59,1),"")</f>
        <v>46.8</v>
      </c>
      <c r="OV88">
        <f>+IF('Step 1-Farm Data'!$E$59&gt;='simulations soy farm1 '!OV83,ROUND('simulations soy farm1 '!OV83+'Step 1-Farm Data'!$E$59,1),"")</f>
        <v>51.6</v>
      </c>
      <c r="OW88">
        <f>+IF('Step 1-Farm Data'!$E$59&gt;='simulations soy farm1 '!OW83,ROUND('simulations soy farm1 '!OW83+'Step 1-Farm Data'!$E$59,1),"")</f>
        <v>43.9</v>
      </c>
      <c r="OX88">
        <f>+IF('Step 1-Farm Data'!$E$59&gt;='simulations soy farm1 '!OX83,ROUND('simulations soy farm1 '!OX83+'Step 1-Farm Data'!$E$59,1),"")</f>
        <v>47.6</v>
      </c>
      <c r="OY88">
        <f>+IF('Step 1-Farm Data'!$E$59&gt;='simulations soy farm1 '!OY83,ROUND('simulations soy farm1 '!OY83+'Step 1-Farm Data'!$E$59,1),"")</f>
        <v>48.1</v>
      </c>
      <c r="OZ88">
        <f>+IF('Step 1-Farm Data'!$E$59&gt;='simulations soy farm1 '!OZ83,ROUND('simulations soy farm1 '!OZ83+'Step 1-Farm Data'!$E$59,1),"")</f>
        <v>41.6</v>
      </c>
      <c r="PA88">
        <f>+IF('Step 1-Farm Data'!$E$59&gt;='simulations soy farm1 '!PA83,ROUND('simulations soy farm1 '!PA83+'Step 1-Farm Data'!$E$59,1),"")</f>
        <v>48.5</v>
      </c>
      <c r="PB88">
        <f>+IF('Step 1-Farm Data'!$E$59&gt;='simulations soy farm1 '!PB83,ROUND('simulations soy farm1 '!PB83+'Step 1-Farm Data'!$E$59,1),"")</f>
        <v>49</v>
      </c>
      <c r="PC88">
        <f>+IF('Step 1-Farm Data'!$E$59&gt;='simulations soy farm1 '!PC83,ROUND('simulations soy farm1 '!PC83+'Step 1-Farm Data'!$E$59,1),"")</f>
        <v>43</v>
      </c>
      <c r="PD88">
        <f>+IF('Step 1-Farm Data'!$E$59&gt;='simulations soy farm1 '!PD83,ROUND('simulations soy farm1 '!PD83+'Step 1-Farm Data'!$E$59,1),"")</f>
        <v>52.4</v>
      </c>
      <c r="PE88">
        <f>+IF('Step 1-Farm Data'!$E$59&gt;='simulations soy farm1 '!PE83,ROUND('simulations soy farm1 '!PE83+'Step 1-Farm Data'!$E$59,1),"")</f>
        <v>48.6</v>
      </c>
      <c r="PF88">
        <f>+IF('Step 1-Farm Data'!$E$59&gt;='simulations soy farm1 '!PF83,ROUND('simulations soy farm1 '!PF83+'Step 1-Farm Data'!$E$59,1),"")</f>
        <v>56.4</v>
      </c>
      <c r="PG88">
        <f>+IF('Step 1-Farm Data'!$E$59&gt;='simulations soy farm1 '!PG83,ROUND('simulations soy farm1 '!PG83+'Step 1-Farm Data'!$E$59,1),"")</f>
        <v>44</v>
      </c>
      <c r="PH88">
        <f>+IF('Step 1-Farm Data'!$E$59&gt;='simulations soy farm1 '!PH83,ROUND('simulations soy farm1 '!PH83+'Step 1-Farm Data'!$E$59,1),"")</f>
        <v>42.5</v>
      </c>
      <c r="PI88">
        <f>+IF('Step 1-Farm Data'!$E$59&gt;='simulations soy farm1 '!PI83,ROUND('simulations soy farm1 '!PI83+'Step 1-Farm Data'!$E$59,1),"")</f>
        <v>44.4</v>
      </c>
      <c r="PJ88">
        <f>+IF('Step 1-Farm Data'!$E$59&gt;='simulations soy farm1 '!PJ83,ROUND('simulations soy farm1 '!PJ83+'Step 1-Farm Data'!$E$59,1),"")</f>
        <v>46.7</v>
      </c>
      <c r="PK88">
        <f>+IF('Step 1-Farm Data'!$E$59&gt;='simulations soy farm1 '!PK83,ROUND('simulations soy farm1 '!PK83+'Step 1-Farm Data'!$E$59,1),"")</f>
        <v>42.8</v>
      </c>
      <c r="PL88">
        <f>+IF('Step 1-Farm Data'!$E$59&gt;='simulations soy farm1 '!PL83,ROUND('simulations soy farm1 '!PL83+'Step 1-Farm Data'!$E$59,1),"")</f>
        <v>52.2</v>
      </c>
      <c r="PM88">
        <f>+IF('Step 1-Farm Data'!$E$59&gt;='simulations soy farm1 '!PM83,ROUND('simulations soy farm1 '!PM83+'Step 1-Farm Data'!$E$59,1),"")</f>
        <v>44.7</v>
      </c>
      <c r="PN88">
        <f>+IF('Step 1-Farm Data'!$E$59&gt;='simulations soy farm1 '!PN83,ROUND('simulations soy farm1 '!PN83+'Step 1-Farm Data'!$E$59,1),"")</f>
        <v>45</v>
      </c>
      <c r="PO88">
        <f>+IF('Step 1-Farm Data'!$E$59&gt;='simulations soy farm1 '!PO83,ROUND('simulations soy farm1 '!PO83+'Step 1-Farm Data'!$E$59,1),"")</f>
        <v>45.3</v>
      </c>
      <c r="PP88">
        <f>+IF('Step 1-Farm Data'!$E$59&gt;='simulations soy farm1 '!PP83,ROUND('simulations soy farm1 '!PP83+'Step 1-Farm Data'!$E$59,1),"")</f>
        <v>46.3</v>
      </c>
      <c r="PQ88">
        <f>+IF('Step 1-Farm Data'!$E$59&gt;='simulations soy farm1 '!PQ83,ROUND('simulations soy farm1 '!PQ83+'Step 1-Farm Data'!$E$59,1),"")</f>
        <v>43.9</v>
      </c>
      <c r="PR88">
        <f>+IF('Step 1-Farm Data'!$E$59&gt;='simulations soy farm1 '!PR83,ROUND('simulations soy farm1 '!PR83+'Step 1-Farm Data'!$E$59,1),"")</f>
        <v>42.1</v>
      </c>
      <c r="PS88">
        <f>+IF('Step 1-Farm Data'!$E$59&gt;='simulations soy farm1 '!PS83,ROUND('simulations soy farm1 '!PS83+'Step 1-Farm Data'!$E$59,1),"")</f>
        <v>47</v>
      </c>
      <c r="PT88">
        <f>+IF('Step 1-Farm Data'!$E$59&gt;='simulations soy farm1 '!PT83,ROUND('simulations soy farm1 '!PT83+'Step 1-Farm Data'!$E$59,1),"")</f>
        <v>44.3</v>
      </c>
      <c r="PU88">
        <f>+IF('Step 1-Farm Data'!$E$59&gt;='simulations soy farm1 '!PU83,ROUND('simulations soy farm1 '!PU83+'Step 1-Farm Data'!$E$59,1),"")</f>
        <v>45.7</v>
      </c>
      <c r="PV88">
        <f>+IF('Step 1-Farm Data'!$E$59&gt;='simulations soy farm1 '!PV83,ROUND('simulations soy farm1 '!PV83+'Step 1-Farm Data'!$E$59,1),"")</f>
        <v>46.4</v>
      </c>
      <c r="PW88">
        <f>+IF('Step 1-Farm Data'!$E$59&gt;='simulations soy farm1 '!PW83,ROUND('simulations soy farm1 '!PW83+'Step 1-Farm Data'!$E$59,1),"")</f>
        <v>47</v>
      </c>
      <c r="PX88">
        <f>+IF('Step 1-Farm Data'!$E$59&gt;='simulations soy farm1 '!PX83,ROUND('simulations soy farm1 '!PX83+'Step 1-Farm Data'!$E$59,1),"")</f>
        <v>48.3</v>
      </c>
      <c r="PY88">
        <f>+IF('Step 1-Farm Data'!$E$59&gt;='simulations soy farm1 '!PY83,ROUND('simulations soy farm1 '!PY83+'Step 1-Farm Data'!$E$59,1),"")</f>
        <v>46.3</v>
      </c>
      <c r="PZ88">
        <f>+IF('Step 1-Farm Data'!$E$59&gt;='simulations soy farm1 '!PZ83,ROUND('simulations soy farm1 '!PZ83+'Step 1-Farm Data'!$E$59,1),"")</f>
        <v>48.4</v>
      </c>
      <c r="QA88">
        <f>+IF('Step 1-Farm Data'!$E$59&gt;='simulations soy farm1 '!QA83,ROUND('simulations soy farm1 '!QA83+'Step 1-Farm Data'!$E$59,1),"")</f>
        <v>40.1</v>
      </c>
      <c r="QB88">
        <f>+IF('Step 1-Farm Data'!$E$59&gt;='simulations soy farm1 '!QB83,ROUND('simulations soy farm1 '!QB83+'Step 1-Farm Data'!$E$59,1),"")</f>
        <v>46.9</v>
      </c>
      <c r="QC88">
        <f>+IF('Step 1-Farm Data'!$E$59&gt;='simulations soy farm1 '!QC83,ROUND('simulations soy farm1 '!QC83+'Step 1-Farm Data'!$E$59,1),"")</f>
        <v>44.7</v>
      </c>
      <c r="QD88">
        <f>+IF('Step 1-Farm Data'!$E$59&gt;='simulations soy farm1 '!QD83,ROUND('simulations soy farm1 '!QD83+'Step 1-Farm Data'!$E$59,1),"")</f>
        <v>49</v>
      </c>
      <c r="QE88">
        <f>+IF('Step 1-Farm Data'!$E$59&gt;='simulations soy farm1 '!QE83,ROUND('simulations soy farm1 '!QE83+'Step 1-Farm Data'!$E$59,1),"")</f>
        <v>46.9</v>
      </c>
      <c r="QF88">
        <f>+IF('Step 1-Farm Data'!$E$59&gt;='simulations soy farm1 '!QF83,ROUND('simulations soy farm1 '!QF83+'Step 1-Farm Data'!$E$59,1),"")</f>
        <v>43</v>
      </c>
      <c r="QG88">
        <f>+IF('Step 1-Farm Data'!$E$59&gt;='simulations soy farm1 '!QG83,ROUND('simulations soy farm1 '!QG83+'Step 1-Farm Data'!$E$59,1),"")</f>
        <v>48.4</v>
      </c>
      <c r="QH88">
        <f>+IF('Step 1-Farm Data'!$E$59&gt;='simulations soy farm1 '!QH83,ROUND('simulations soy farm1 '!QH83+'Step 1-Farm Data'!$E$59,1),"")</f>
        <v>48.4</v>
      </c>
      <c r="QI88">
        <f>+IF('Step 1-Farm Data'!$E$59&gt;='simulations soy farm1 '!QI83,ROUND('simulations soy farm1 '!QI83+'Step 1-Farm Data'!$E$59,1),"")</f>
        <v>46.2</v>
      </c>
      <c r="QJ88">
        <f>+IF('Step 1-Farm Data'!$E$59&gt;='simulations soy farm1 '!QJ83,ROUND('simulations soy farm1 '!QJ83+'Step 1-Farm Data'!$E$59,1),"")</f>
        <v>47.2</v>
      </c>
      <c r="QK88">
        <f>+IF('Step 1-Farm Data'!$E$59&gt;='simulations soy farm1 '!QK83,ROUND('simulations soy farm1 '!QK83+'Step 1-Farm Data'!$E$59,1),"")</f>
        <v>47.9</v>
      </c>
      <c r="QL88">
        <f>+IF('Step 1-Farm Data'!$E$59&gt;='simulations soy farm1 '!QL83,ROUND('simulations soy farm1 '!QL83+'Step 1-Farm Data'!$E$59,1),"")</f>
        <v>42.1</v>
      </c>
      <c r="QM88">
        <f>+IF('Step 1-Farm Data'!$E$59&gt;='simulations soy farm1 '!QM83,ROUND('simulations soy farm1 '!QM83+'Step 1-Farm Data'!$E$59,1),"")</f>
        <v>43.5</v>
      </c>
      <c r="QN88">
        <f>+IF('Step 1-Farm Data'!$E$59&gt;='simulations soy farm1 '!QN83,ROUND('simulations soy farm1 '!QN83+'Step 1-Farm Data'!$E$59,1),"")</f>
        <v>46.5</v>
      </c>
      <c r="QO88">
        <f>+IF('Step 1-Farm Data'!$E$59&gt;='simulations soy farm1 '!QO83,ROUND('simulations soy farm1 '!QO83+'Step 1-Farm Data'!$E$59,1),"")</f>
        <v>45</v>
      </c>
      <c r="QP88">
        <f>+IF('Step 1-Farm Data'!$E$59&gt;='simulations soy farm1 '!QP83,ROUND('simulations soy farm1 '!QP83+'Step 1-Farm Data'!$E$59,1),"")</f>
        <v>45</v>
      </c>
      <c r="QQ88">
        <f>+IF('Step 1-Farm Data'!$E$59&gt;='simulations soy farm1 '!QQ83,ROUND('simulations soy farm1 '!QQ83+'Step 1-Farm Data'!$E$59,1),"")</f>
        <v>44.2</v>
      </c>
      <c r="QR88">
        <f>+IF('Step 1-Farm Data'!$E$59&gt;='simulations soy farm1 '!QR83,ROUND('simulations soy farm1 '!QR83+'Step 1-Farm Data'!$E$59,1),"")</f>
        <v>48.7</v>
      </c>
      <c r="QS88">
        <f>+IF('Step 1-Farm Data'!$E$59&gt;='simulations soy farm1 '!QS83,ROUND('simulations soy farm1 '!QS83+'Step 1-Farm Data'!$E$59,1),"")</f>
        <v>44.4</v>
      </c>
      <c r="QT88">
        <f>+IF('Step 1-Farm Data'!$E$59&gt;='simulations soy farm1 '!QT83,ROUND('simulations soy farm1 '!QT83+'Step 1-Farm Data'!$E$59,1),"")</f>
        <v>44.2</v>
      </c>
      <c r="QU88">
        <f>+IF('Step 1-Farm Data'!$E$59&gt;='simulations soy farm1 '!QU83,ROUND('simulations soy farm1 '!QU83+'Step 1-Farm Data'!$E$59,1),"")</f>
        <v>43.1</v>
      </c>
      <c r="QV88">
        <f>+IF('Step 1-Farm Data'!$E$59&gt;='simulations soy farm1 '!QV83,ROUND('simulations soy farm1 '!QV83+'Step 1-Farm Data'!$E$59,1),"")</f>
        <v>49.9</v>
      </c>
      <c r="QW88">
        <f>+IF('Step 1-Farm Data'!$E$59&gt;='simulations soy farm1 '!QW83,ROUND('simulations soy farm1 '!QW83+'Step 1-Farm Data'!$E$59,1),"")</f>
        <v>43.5</v>
      </c>
      <c r="QX88">
        <f>+IF('Step 1-Farm Data'!$E$59&gt;='simulations soy farm1 '!QX83,ROUND('simulations soy farm1 '!QX83+'Step 1-Farm Data'!$E$59,1),"")</f>
        <v>44.7</v>
      </c>
      <c r="QY88">
        <f>+IF('Step 1-Farm Data'!$E$59&gt;='simulations soy farm1 '!QY83,ROUND('simulations soy farm1 '!QY83+'Step 1-Farm Data'!$E$59,1),"")</f>
        <v>43.6</v>
      </c>
      <c r="QZ88">
        <f>+IF('Step 1-Farm Data'!$E$59&gt;='simulations soy farm1 '!QZ83,ROUND('simulations soy farm1 '!QZ83+'Step 1-Farm Data'!$E$59,1),"")</f>
        <v>47.7</v>
      </c>
      <c r="RA88">
        <f>+IF('Step 1-Farm Data'!$E$59&gt;='simulations soy farm1 '!RA83,ROUND('simulations soy farm1 '!RA83+'Step 1-Farm Data'!$E$59,1),"")</f>
        <v>43.9</v>
      </c>
      <c r="RB88">
        <f>+IF('Step 1-Farm Data'!$E$59&gt;='simulations soy farm1 '!RB83,ROUND('simulations soy farm1 '!RB83+'Step 1-Farm Data'!$E$59,1),"")</f>
        <v>47.7</v>
      </c>
      <c r="RC88">
        <f>+IF('Step 1-Farm Data'!$E$59&gt;='simulations soy farm1 '!RC83,ROUND('simulations soy farm1 '!RC83+'Step 1-Farm Data'!$E$59,1),"")</f>
        <v>52.4</v>
      </c>
      <c r="RD88">
        <f>+IF('Step 1-Farm Data'!$E$59&gt;='simulations soy farm1 '!RD83,ROUND('simulations soy farm1 '!RD83+'Step 1-Farm Data'!$E$59,1),"")</f>
        <v>48.1</v>
      </c>
      <c r="RE88">
        <f>+IF('Step 1-Farm Data'!$E$59&gt;='simulations soy farm1 '!RE83,ROUND('simulations soy farm1 '!RE83+'Step 1-Farm Data'!$E$59,1),"")</f>
        <v>48.6</v>
      </c>
      <c r="RF88">
        <f>+IF('Step 1-Farm Data'!$E$59&gt;='simulations soy farm1 '!RF83,ROUND('simulations soy farm1 '!RF83+'Step 1-Farm Data'!$E$59,1),"")</f>
        <v>49.4</v>
      </c>
      <c r="RG88">
        <f>+IF('Step 1-Farm Data'!$E$59&gt;='simulations soy farm1 '!RG83,ROUND('simulations soy farm1 '!RG83+'Step 1-Farm Data'!$E$59,1),"")</f>
        <v>41</v>
      </c>
      <c r="RH88">
        <f>+IF('Step 1-Farm Data'!$E$59&gt;='simulations soy farm1 '!RH83,ROUND('simulations soy farm1 '!RH83+'Step 1-Farm Data'!$E$59,1),"")</f>
        <v>45</v>
      </c>
      <c r="RI88">
        <f>+IF('Step 1-Farm Data'!$E$59&gt;='simulations soy farm1 '!RI83,ROUND('simulations soy farm1 '!RI83+'Step 1-Farm Data'!$E$59,1),"")</f>
        <v>48.2</v>
      </c>
      <c r="RJ88">
        <f>+IF('Step 1-Farm Data'!$E$59&gt;='simulations soy farm1 '!RJ83,ROUND('simulations soy farm1 '!RJ83+'Step 1-Farm Data'!$E$59,1),"")</f>
        <v>43</v>
      </c>
      <c r="RK88">
        <f>+IF('Step 1-Farm Data'!$E$59&gt;='simulations soy farm1 '!RK83,ROUND('simulations soy farm1 '!RK83+'Step 1-Farm Data'!$E$59,1),"")</f>
        <v>47.8</v>
      </c>
      <c r="RL88">
        <f>+IF('Step 1-Farm Data'!$E$59&gt;='simulations soy farm1 '!RL83,ROUND('simulations soy farm1 '!RL83+'Step 1-Farm Data'!$E$59,1),"")</f>
        <v>47.3</v>
      </c>
      <c r="RM88">
        <f>+IF('Step 1-Farm Data'!$E$59&gt;='simulations soy farm1 '!RM83,ROUND('simulations soy farm1 '!RM83+'Step 1-Farm Data'!$E$59,1),"")</f>
        <v>48.7</v>
      </c>
      <c r="RN88">
        <f>+IF('Step 1-Farm Data'!$E$59&gt;='simulations soy farm1 '!RN83,ROUND('simulations soy farm1 '!RN83+'Step 1-Farm Data'!$E$59,1),"")</f>
        <v>45.5</v>
      </c>
      <c r="RO88">
        <f>+IF('Step 1-Farm Data'!$E$59&gt;='simulations soy farm1 '!RO83,ROUND('simulations soy farm1 '!RO83+'Step 1-Farm Data'!$E$59,1),"")</f>
        <v>47.9</v>
      </c>
      <c r="RP88">
        <f>+IF('Step 1-Farm Data'!$E$59&gt;='simulations soy farm1 '!RP83,ROUND('simulations soy farm1 '!RP83+'Step 1-Farm Data'!$E$59,1),"")</f>
        <v>42.4</v>
      </c>
      <c r="RQ88">
        <f>+IF('Step 1-Farm Data'!$E$59&gt;='simulations soy farm1 '!RQ83,ROUND('simulations soy farm1 '!RQ83+'Step 1-Farm Data'!$E$59,1),"")</f>
        <v>44.1</v>
      </c>
      <c r="RR88">
        <f>+IF('Step 1-Farm Data'!$E$59&gt;='simulations soy farm1 '!RR83,ROUND('simulations soy farm1 '!RR83+'Step 1-Farm Data'!$E$59,1),"")</f>
        <v>43.5</v>
      </c>
      <c r="RS88">
        <f>+IF('Step 1-Farm Data'!$E$59&gt;='simulations soy farm1 '!RS83,ROUND('simulations soy farm1 '!RS83+'Step 1-Farm Data'!$E$59,1),"")</f>
        <v>46.6</v>
      </c>
      <c r="RT88">
        <f>+IF('Step 1-Farm Data'!$E$59&gt;='simulations soy farm1 '!RT83,ROUND('simulations soy farm1 '!RT83+'Step 1-Farm Data'!$E$59,1),"")</f>
        <v>43</v>
      </c>
      <c r="RU88">
        <f>+IF('Step 1-Farm Data'!$E$59&gt;='simulations soy farm1 '!RU83,ROUND('simulations soy farm1 '!RU83+'Step 1-Farm Data'!$E$59,1),"")</f>
        <v>50.2</v>
      </c>
      <c r="RV88">
        <f>+IF('Step 1-Farm Data'!$E$59&gt;='simulations soy farm1 '!RV83,ROUND('simulations soy farm1 '!RV83+'Step 1-Farm Data'!$E$59,1),"")</f>
        <v>42.6</v>
      </c>
      <c r="RW88">
        <f>+IF('Step 1-Farm Data'!$E$59&gt;='simulations soy farm1 '!RW83,ROUND('simulations soy farm1 '!RW83+'Step 1-Farm Data'!$E$59,1),"")</f>
        <v>42.1</v>
      </c>
      <c r="RX88">
        <f>+IF('Step 1-Farm Data'!$E$59&gt;='simulations soy farm1 '!RX83,ROUND('simulations soy farm1 '!RX83+'Step 1-Farm Data'!$E$59,1),"")</f>
        <v>47.8</v>
      </c>
      <c r="RY88">
        <f>+IF('Step 1-Farm Data'!$E$59&gt;='simulations soy farm1 '!RY83,ROUND('simulations soy farm1 '!RY83+'Step 1-Farm Data'!$E$59,1),"")</f>
        <v>48.1</v>
      </c>
      <c r="RZ88">
        <f>+IF('Step 1-Farm Data'!$E$59&gt;='simulations soy farm1 '!RZ83,ROUND('simulations soy farm1 '!RZ83+'Step 1-Farm Data'!$E$59,1),"")</f>
        <v>46.7</v>
      </c>
      <c r="SA88">
        <f>+IF('Step 1-Farm Data'!$E$59&gt;='simulations soy farm1 '!SA83,ROUND('simulations soy farm1 '!SA83+'Step 1-Farm Data'!$E$59,1),"")</f>
        <v>52.5</v>
      </c>
      <c r="SB88">
        <f>+IF('Step 1-Farm Data'!$E$59&gt;='simulations soy farm1 '!SB83,ROUND('simulations soy farm1 '!SB83+'Step 1-Farm Data'!$E$59,1),"")</f>
        <v>47.2</v>
      </c>
      <c r="SC88">
        <f>+IF('Step 1-Farm Data'!$E$59&gt;='simulations soy farm1 '!SC83,ROUND('simulations soy farm1 '!SC83+'Step 1-Farm Data'!$E$59,1),"")</f>
        <v>42.4</v>
      </c>
      <c r="SD88">
        <f>+IF('Step 1-Farm Data'!$E$59&gt;='simulations soy farm1 '!SD83,ROUND('simulations soy farm1 '!SD83+'Step 1-Farm Data'!$E$59,1),"")</f>
        <v>49.2</v>
      </c>
      <c r="SE88">
        <f>+IF('Step 1-Farm Data'!$E$59&gt;='simulations soy farm1 '!SE83,ROUND('simulations soy farm1 '!SE83+'Step 1-Farm Data'!$E$59,1),"")</f>
        <v>48.7</v>
      </c>
      <c r="SF88">
        <f>+IF('Step 1-Farm Data'!$E$59&gt;='simulations soy farm1 '!SF83,ROUND('simulations soy farm1 '!SF83+'Step 1-Farm Data'!$E$59,1),"")</f>
        <v>46.7</v>
      </c>
      <c r="SG88">
        <f>+IF('Step 1-Farm Data'!$E$59&gt;='simulations soy farm1 '!SG83,ROUND('simulations soy farm1 '!SG83+'Step 1-Farm Data'!$E$59,1),"")</f>
        <v>48.4</v>
      </c>
      <c r="SI88" t="s">
        <v>896</v>
      </c>
    </row>
    <row r="89" spans="1:504" s="261" customFormat="1">
      <c r="A89" s="261" t="s">
        <v>519</v>
      </c>
      <c r="B89" s="261">
        <f>'Step 1-Farm Data'!$E$68</f>
        <v>52</v>
      </c>
      <c r="C89" s="261">
        <f>+B89</f>
        <v>52</v>
      </c>
      <c r="D89" s="261">
        <f t="shared" ref="D89:BO89" si="31">+C89</f>
        <v>52</v>
      </c>
      <c r="E89" s="261">
        <f t="shared" si="31"/>
        <v>52</v>
      </c>
      <c r="F89" s="261">
        <f t="shared" si="31"/>
        <v>52</v>
      </c>
      <c r="G89" s="261">
        <f t="shared" si="31"/>
        <v>52</v>
      </c>
      <c r="H89" s="261">
        <f t="shared" si="31"/>
        <v>52</v>
      </c>
      <c r="I89" s="261">
        <f t="shared" si="31"/>
        <v>52</v>
      </c>
      <c r="J89" s="261">
        <f t="shared" si="31"/>
        <v>52</v>
      </c>
      <c r="K89" s="261">
        <f t="shared" si="31"/>
        <v>52</v>
      </c>
      <c r="L89" s="261">
        <f t="shared" si="31"/>
        <v>52</v>
      </c>
      <c r="M89" s="261">
        <f t="shared" si="31"/>
        <v>52</v>
      </c>
      <c r="N89" s="261">
        <f t="shared" si="31"/>
        <v>52</v>
      </c>
      <c r="O89" s="261">
        <f t="shared" si="31"/>
        <v>52</v>
      </c>
      <c r="P89" s="261">
        <f t="shared" si="31"/>
        <v>52</v>
      </c>
      <c r="Q89" s="261">
        <f t="shared" si="31"/>
        <v>52</v>
      </c>
      <c r="R89" s="261">
        <f t="shared" si="31"/>
        <v>52</v>
      </c>
      <c r="S89" s="261">
        <f t="shared" si="31"/>
        <v>52</v>
      </c>
      <c r="T89" s="261">
        <f t="shared" si="31"/>
        <v>52</v>
      </c>
      <c r="U89" s="261">
        <f t="shared" si="31"/>
        <v>52</v>
      </c>
      <c r="V89" s="261">
        <f t="shared" si="31"/>
        <v>52</v>
      </c>
      <c r="W89" s="261">
        <f t="shared" si="31"/>
        <v>52</v>
      </c>
      <c r="X89" s="261">
        <f t="shared" si="31"/>
        <v>52</v>
      </c>
      <c r="Y89" s="261">
        <f t="shared" si="31"/>
        <v>52</v>
      </c>
      <c r="Z89" s="261">
        <f t="shared" si="31"/>
        <v>52</v>
      </c>
      <c r="AA89" s="261">
        <f t="shared" si="31"/>
        <v>52</v>
      </c>
      <c r="AB89" s="261">
        <f t="shared" si="31"/>
        <v>52</v>
      </c>
      <c r="AC89" s="261">
        <f t="shared" si="31"/>
        <v>52</v>
      </c>
      <c r="AD89" s="261">
        <f t="shared" si="31"/>
        <v>52</v>
      </c>
      <c r="AE89" s="261">
        <f t="shared" si="31"/>
        <v>52</v>
      </c>
      <c r="AF89" s="261">
        <f t="shared" si="31"/>
        <v>52</v>
      </c>
      <c r="AG89" s="261">
        <f t="shared" si="31"/>
        <v>52</v>
      </c>
      <c r="AH89" s="261">
        <f t="shared" si="31"/>
        <v>52</v>
      </c>
      <c r="AI89" s="261">
        <f t="shared" si="31"/>
        <v>52</v>
      </c>
      <c r="AJ89" s="261">
        <f t="shared" si="31"/>
        <v>52</v>
      </c>
      <c r="AK89" s="261">
        <f t="shared" si="31"/>
        <v>52</v>
      </c>
      <c r="AL89" s="261">
        <f t="shared" si="31"/>
        <v>52</v>
      </c>
      <c r="AM89" s="261">
        <f t="shared" si="31"/>
        <v>52</v>
      </c>
      <c r="AN89" s="261">
        <f t="shared" si="31"/>
        <v>52</v>
      </c>
      <c r="AO89" s="261">
        <f t="shared" si="31"/>
        <v>52</v>
      </c>
      <c r="AP89" s="261">
        <f t="shared" si="31"/>
        <v>52</v>
      </c>
      <c r="AQ89" s="261">
        <f t="shared" si="31"/>
        <v>52</v>
      </c>
      <c r="AR89" s="261">
        <f t="shared" si="31"/>
        <v>52</v>
      </c>
      <c r="AS89" s="261">
        <f t="shared" si="31"/>
        <v>52</v>
      </c>
      <c r="AT89" s="261">
        <f t="shared" si="31"/>
        <v>52</v>
      </c>
      <c r="AU89" s="261">
        <f t="shared" si="31"/>
        <v>52</v>
      </c>
      <c r="AV89" s="261">
        <f t="shared" si="31"/>
        <v>52</v>
      </c>
      <c r="AW89" s="261">
        <f t="shared" si="31"/>
        <v>52</v>
      </c>
      <c r="AX89" s="261">
        <f t="shared" si="31"/>
        <v>52</v>
      </c>
      <c r="AY89" s="261">
        <f t="shared" si="31"/>
        <v>52</v>
      </c>
      <c r="AZ89" s="261">
        <f t="shared" si="31"/>
        <v>52</v>
      </c>
      <c r="BA89" s="261">
        <f t="shared" si="31"/>
        <v>52</v>
      </c>
      <c r="BB89" s="261">
        <f t="shared" si="31"/>
        <v>52</v>
      </c>
      <c r="BC89" s="261">
        <f t="shared" si="31"/>
        <v>52</v>
      </c>
      <c r="BD89" s="261">
        <f t="shared" si="31"/>
        <v>52</v>
      </c>
      <c r="BE89" s="261">
        <f t="shared" si="31"/>
        <v>52</v>
      </c>
      <c r="BF89" s="261">
        <f t="shared" si="31"/>
        <v>52</v>
      </c>
      <c r="BG89" s="261">
        <f t="shared" si="31"/>
        <v>52</v>
      </c>
      <c r="BH89" s="261">
        <f t="shared" si="31"/>
        <v>52</v>
      </c>
      <c r="BI89" s="261">
        <f t="shared" si="31"/>
        <v>52</v>
      </c>
      <c r="BJ89" s="261">
        <f t="shared" si="31"/>
        <v>52</v>
      </c>
      <c r="BK89" s="261">
        <f t="shared" si="31"/>
        <v>52</v>
      </c>
      <c r="BL89" s="261">
        <f t="shared" si="31"/>
        <v>52</v>
      </c>
      <c r="BM89" s="261">
        <f t="shared" si="31"/>
        <v>52</v>
      </c>
      <c r="BN89" s="261">
        <f t="shared" si="31"/>
        <v>52</v>
      </c>
      <c r="BO89" s="261">
        <f t="shared" si="31"/>
        <v>52</v>
      </c>
      <c r="BP89" s="261">
        <f t="shared" ref="BP89:EA89" si="32">+BO89</f>
        <v>52</v>
      </c>
      <c r="BQ89" s="261">
        <f t="shared" si="32"/>
        <v>52</v>
      </c>
      <c r="BR89" s="261">
        <f t="shared" si="32"/>
        <v>52</v>
      </c>
      <c r="BS89" s="261">
        <f t="shared" si="32"/>
        <v>52</v>
      </c>
      <c r="BT89" s="261">
        <f t="shared" si="32"/>
        <v>52</v>
      </c>
      <c r="BU89" s="261">
        <f t="shared" si="32"/>
        <v>52</v>
      </c>
      <c r="BV89" s="261">
        <f t="shared" si="32"/>
        <v>52</v>
      </c>
      <c r="BW89" s="261">
        <f t="shared" si="32"/>
        <v>52</v>
      </c>
      <c r="BX89" s="261">
        <f t="shared" si="32"/>
        <v>52</v>
      </c>
      <c r="BY89" s="261">
        <f t="shared" si="32"/>
        <v>52</v>
      </c>
      <c r="BZ89" s="261">
        <f t="shared" si="32"/>
        <v>52</v>
      </c>
      <c r="CA89" s="261">
        <f t="shared" si="32"/>
        <v>52</v>
      </c>
      <c r="CB89" s="261">
        <f t="shared" si="32"/>
        <v>52</v>
      </c>
      <c r="CC89" s="261">
        <f t="shared" si="32"/>
        <v>52</v>
      </c>
      <c r="CD89" s="261">
        <f t="shared" si="32"/>
        <v>52</v>
      </c>
      <c r="CE89" s="261">
        <f t="shared" si="32"/>
        <v>52</v>
      </c>
      <c r="CF89" s="261">
        <f t="shared" si="32"/>
        <v>52</v>
      </c>
      <c r="CG89" s="261">
        <f t="shared" si="32"/>
        <v>52</v>
      </c>
      <c r="CH89" s="261">
        <f t="shared" si="32"/>
        <v>52</v>
      </c>
      <c r="CI89" s="261">
        <f t="shared" si="32"/>
        <v>52</v>
      </c>
      <c r="CJ89" s="261">
        <f t="shared" si="32"/>
        <v>52</v>
      </c>
      <c r="CK89" s="261">
        <f t="shared" si="32"/>
        <v>52</v>
      </c>
      <c r="CL89" s="261">
        <f t="shared" si="32"/>
        <v>52</v>
      </c>
      <c r="CM89" s="261">
        <f t="shared" si="32"/>
        <v>52</v>
      </c>
      <c r="CN89" s="261">
        <f t="shared" si="32"/>
        <v>52</v>
      </c>
      <c r="CO89" s="261">
        <f t="shared" si="32"/>
        <v>52</v>
      </c>
      <c r="CP89" s="261">
        <f t="shared" si="32"/>
        <v>52</v>
      </c>
      <c r="CQ89" s="261">
        <f t="shared" si="32"/>
        <v>52</v>
      </c>
      <c r="CR89" s="261">
        <f t="shared" si="32"/>
        <v>52</v>
      </c>
      <c r="CS89" s="261">
        <f t="shared" si="32"/>
        <v>52</v>
      </c>
      <c r="CT89" s="261">
        <f t="shared" si="32"/>
        <v>52</v>
      </c>
      <c r="CU89" s="261">
        <f t="shared" si="32"/>
        <v>52</v>
      </c>
      <c r="CV89" s="261">
        <f t="shared" si="32"/>
        <v>52</v>
      </c>
      <c r="CW89" s="261">
        <f t="shared" si="32"/>
        <v>52</v>
      </c>
      <c r="CX89" s="261">
        <f t="shared" si="32"/>
        <v>52</v>
      </c>
      <c r="CY89" s="261">
        <f t="shared" si="32"/>
        <v>52</v>
      </c>
      <c r="CZ89" s="261">
        <f t="shared" si="32"/>
        <v>52</v>
      </c>
      <c r="DA89" s="261">
        <f t="shared" si="32"/>
        <v>52</v>
      </c>
      <c r="DB89" s="261">
        <f t="shared" si="32"/>
        <v>52</v>
      </c>
      <c r="DC89" s="261">
        <f t="shared" si="32"/>
        <v>52</v>
      </c>
      <c r="DD89" s="261">
        <f t="shared" si="32"/>
        <v>52</v>
      </c>
      <c r="DE89" s="261">
        <f t="shared" si="32"/>
        <v>52</v>
      </c>
      <c r="DF89" s="261">
        <f t="shared" si="32"/>
        <v>52</v>
      </c>
      <c r="DG89" s="261">
        <f t="shared" si="32"/>
        <v>52</v>
      </c>
      <c r="DH89" s="261">
        <f t="shared" si="32"/>
        <v>52</v>
      </c>
      <c r="DI89" s="261">
        <f t="shared" si="32"/>
        <v>52</v>
      </c>
      <c r="DJ89" s="261">
        <f t="shared" si="32"/>
        <v>52</v>
      </c>
      <c r="DK89" s="261">
        <f t="shared" si="32"/>
        <v>52</v>
      </c>
      <c r="DL89" s="261">
        <f t="shared" si="32"/>
        <v>52</v>
      </c>
      <c r="DM89" s="261">
        <f t="shared" si="32"/>
        <v>52</v>
      </c>
      <c r="DN89" s="261">
        <f t="shared" si="32"/>
        <v>52</v>
      </c>
      <c r="DO89" s="261">
        <f t="shared" si="32"/>
        <v>52</v>
      </c>
      <c r="DP89" s="261">
        <f t="shared" si="32"/>
        <v>52</v>
      </c>
      <c r="DQ89" s="261">
        <f t="shared" si="32"/>
        <v>52</v>
      </c>
      <c r="DR89" s="261">
        <f t="shared" si="32"/>
        <v>52</v>
      </c>
      <c r="DS89" s="261">
        <f t="shared" si="32"/>
        <v>52</v>
      </c>
      <c r="DT89" s="261">
        <f t="shared" si="32"/>
        <v>52</v>
      </c>
      <c r="DU89" s="261">
        <f t="shared" si="32"/>
        <v>52</v>
      </c>
      <c r="DV89" s="261">
        <f t="shared" si="32"/>
        <v>52</v>
      </c>
      <c r="DW89" s="261">
        <f t="shared" si="32"/>
        <v>52</v>
      </c>
      <c r="DX89" s="261">
        <f t="shared" si="32"/>
        <v>52</v>
      </c>
      <c r="DY89" s="261">
        <f t="shared" si="32"/>
        <v>52</v>
      </c>
      <c r="DZ89" s="261">
        <f t="shared" si="32"/>
        <v>52</v>
      </c>
      <c r="EA89" s="261">
        <f t="shared" si="32"/>
        <v>52</v>
      </c>
      <c r="EB89" s="261">
        <f t="shared" ref="EB89:GM89" si="33">+EA89</f>
        <v>52</v>
      </c>
      <c r="EC89" s="261">
        <f t="shared" si="33"/>
        <v>52</v>
      </c>
      <c r="ED89" s="261">
        <f t="shared" si="33"/>
        <v>52</v>
      </c>
      <c r="EE89" s="261">
        <f t="shared" si="33"/>
        <v>52</v>
      </c>
      <c r="EF89" s="261">
        <f t="shared" si="33"/>
        <v>52</v>
      </c>
      <c r="EG89" s="261">
        <f t="shared" si="33"/>
        <v>52</v>
      </c>
      <c r="EH89" s="261">
        <f t="shared" si="33"/>
        <v>52</v>
      </c>
      <c r="EI89" s="261">
        <f t="shared" si="33"/>
        <v>52</v>
      </c>
      <c r="EJ89" s="261">
        <f t="shared" si="33"/>
        <v>52</v>
      </c>
      <c r="EK89" s="261">
        <f t="shared" si="33"/>
        <v>52</v>
      </c>
      <c r="EL89" s="261">
        <f t="shared" si="33"/>
        <v>52</v>
      </c>
      <c r="EM89" s="261">
        <f t="shared" si="33"/>
        <v>52</v>
      </c>
      <c r="EN89" s="261">
        <f t="shared" si="33"/>
        <v>52</v>
      </c>
      <c r="EO89" s="261">
        <f t="shared" si="33"/>
        <v>52</v>
      </c>
      <c r="EP89" s="261">
        <f t="shared" si="33"/>
        <v>52</v>
      </c>
      <c r="EQ89" s="261">
        <f t="shared" si="33"/>
        <v>52</v>
      </c>
      <c r="ER89" s="261">
        <f t="shared" si="33"/>
        <v>52</v>
      </c>
      <c r="ES89" s="261">
        <f t="shared" si="33"/>
        <v>52</v>
      </c>
      <c r="ET89" s="261">
        <f t="shared" si="33"/>
        <v>52</v>
      </c>
      <c r="EU89" s="261">
        <f t="shared" si="33"/>
        <v>52</v>
      </c>
      <c r="EV89" s="261">
        <f t="shared" si="33"/>
        <v>52</v>
      </c>
      <c r="EW89" s="261">
        <f t="shared" si="33"/>
        <v>52</v>
      </c>
      <c r="EX89" s="261">
        <f t="shared" si="33"/>
        <v>52</v>
      </c>
      <c r="EY89" s="261">
        <f t="shared" si="33"/>
        <v>52</v>
      </c>
      <c r="EZ89" s="261">
        <f t="shared" si="33"/>
        <v>52</v>
      </c>
      <c r="FA89" s="261">
        <f t="shared" si="33"/>
        <v>52</v>
      </c>
      <c r="FB89" s="261">
        <f t="shared" si="33"/>
        <v>52</v>
      </c>
      <c r="FC89" s="261">
        <f t="shared" si="33"/>
        <v>52</v>
      </c>
      <c r="FD89" s="261">
        <f t="shared" si="33"/>
        <v>52</v>
      </c>
      <c r="FE89" s="261">
        <f t="shared" si="33"/>
        <v>52</v>
      </c>
      <c r="FF89" s="261">
        <f t="shared" si="33"/>
        <v>52</v>
      </c>
      <c r="FG89" s="261">
        <f t="shared" si="33"/>
        <v>52</v>
      </c>
      <c r="FH89" s="261">
        <f t="shared" si="33"/>
        <v>52</v>
      </c>
      <c r="FI89" s="261">
        <f t="shared" si="33"/>
        <v>52</v>
      </c>
      <c r="FJ89" s="261">
        <f t="shared" si="33"/>
        <v>52</v>
      </c>
      <c r="FK89" s="261">
        <f t="shared" si="33"/>
        <v>52</v>
      </c>
      <c r="FL89" s="261">
        <f t="shared" si="33"/>
        <v>52</v>
      </c>
      <c r="FM89" s="261">
        <f t="shared" si="33"/>
        <v>52</v>
      </c>
      <c r="FN89" s="261">
        <f t="shared" si="33"/>
        <v>52</v>
      </c>
      <c r="FO89" s="261">
        <f t="shared" si="33"/>
        <v>52</v>
      </c>
      <c r="FP89" s="261">
        <f t="shared" si="33"/>
        <v>52</v>
      </c>
      <c r="FQ89" s="261">
        <f t="shared" si="33"/>
        <v>52</v>
      </c>
      <c r="FR89" s="261">
        <f t="shared" si="33"/>
        <v>52</v>
      </c>
      <c r="FS89" s="261">
        <f t="shared" si="33"/>
        <v>52</v>
      </c>
      <c r="FT89" s="261">
        <f t="shared" si="33"/>
        <v>52</v>
      </c>
      <c r="FU89" s="261">
        <f t="shared" si="33"/>
        <v>52</v>
      </c>
      <c r="FV89" s="261">
        <f t="shared" si="33"/>
        <v>52</v>
      </c>
      <c r="FW89" s="261">
        <f t="shared" si="33"/>
        <v>52</v>
      </c>
      <c r="FX89" s="261">
        <f t="shared" si="33"/>
        <v>52</v>
      </c>
      <c r="FY89" s="261">
        <f t="shared" si="33"/>
        <v>52</v>
      </c>
      <c r="FZ89" s="261">
        <f t="shared" si="33"/>
        <v>52</v>
      </c>
      <c r="GA89" s="261">
        <f t="shared" si="33"/>
        <v>52</v>
      </c>
      <c r="GB89" s="261">
        <f t="shared" si="33"/>
        <v>52</v>
      </c>
      <c r="GC89" s="261">
        <f t="shared" si="33"/>
        <v>52</v>
      </c>
      <c r="GD89" s="261">
        <f t="shared" si="33"/>
        <v>52</v>
      </c>
      <c r="GE89" s="261">
        <f t="shared" si="33"/>
        <v>52</v>
      </c>
      <c r="GF89" s="261">
        <f t="shared" si="33"/>
        <v>52</v>
      </c>
      <c r="GG89" s="261">
        <f t="shared" si="33"/>
        <v>52</v>
      </c>
      <c r="GH89" s="261">
        <f t="shared" si="33"/>
        <v>52</v>
      </c>
      <c r="GI89" s="261">
        <f t="shared" si="33"/>
        <v>52</v>
      </c>
      <c r="GJ89" s="261">
        <f t="shared" si="33"/>
        <v>52</v>
      </c>
      <c r="GK89" s="261">
        <f t="shared" si="33"/>
        <v>52</v>
      </c>
      <c r="GL89" s="261">
        <f t="shared" si="33"/>
        <v>52</v>
      </c>
      <c r="GM89" s="261">
        <f t="shared" si="33"/>
        <v>52</v>
      </c>
      <c r="GN89" s="261">
        <f t="shared" ref="GN89:IY89" si="34">+GM89</f>
        <v>52</v>
      </c>
      <c r="GO89" s="261">
        <f t="shared" si="34"/>
        <v>52</v>
      </c>
      <c r="GP89" s="261">
        <f t="shared" si="34"/>
        <v>52</v>
      </c>
      <c r="GQ89" s="261">
        <f t="shared" si="34"/>
        <v>52</v>
      </c>
      <c r="GR89" s="261">
        <f t="shared" si="34"/>
        <v>52</v>
      </c>
      <c r="GS89" s="261">
        <f t="shared" si="34"/>
        <v>52</v>
      </c>
      <c r="GT89" s="261">
        <f t="shared" si="34"/>
        <v>52</v>
      </c>
      <c r="GU89" s="261">
        <f t="shared" si="34"/>
        <v>52</v>
      </c>
      <c r="GV89" s="261">
        <f t="shared" si="34"/>
        <v>52</v>
      </c>
      <c r="GW89" s="261">
        <f t="shared" si="34"/>
        <v>52</v>
      </c>
      <c r="GX89" s="261">
        <f t="shared" si="34"/>
        <v>52</v>
      </c>
      <c r="GY89" s="261">
        <f t="shared" si="34"/>
        <v>52</v>
      </c>
      <c r="GZ89" s="261">
        <f t="shared" si="34"/>
        <v>52</v>
      </c>
      <c r="HA89" s="261">
        <f t="shared" si="34"/>
        <v>52</v>
      </c>
      <c r="HB89" s="261">
        <f t="shared" si="34"/>
        <v>52</v>
      </c>
      <c r="HC89" s="261">
        <f t="shared" si="34"/>
        <v>52</v>
      </c>
      <c r="HD89" s="261">
        <f t="shared" si="34"/>
        <v>52</v>
      </c>
      <c r="HE89" s="261">
        <f t="shared" si="34"/>
        <v>52</v>
      </c>
      <c r="HF89" s="261">
        <f t="shared" si="34"/>
        <v>52</v>
      </c>
      <c r="HG89" s="261">
        <f t="shared" si="34"/>
        <v>52</v>
      </c>
      <c r="HH89" s="261">
        <f t="shared" si="34"/>
        <v>52</v>
      </c>
      <c r="HI89" s="261">
        <f t="shared" si="34"/>
        <v>52</v>
      </c>
      <c r="HJ89" s="261">
        <f t="shared" si="34"/>
        <v>52</v>
      </c>
      <c r="HK89" s="261">
        <f t="shared" si="34"/>
        <v>52</v>
      </c>
      <c r="HL89" s="261">
        <f t="shared" si="34"/>
        <v>52</v>
      </c>
      <c r="HM89" s="261">
        <f t="shared" si="34"/>
        <v>52</v>
      </c>
      <c r="HN89" s="261">
        <f t="shared" si="34"/>
        <v>52</v>
      </c>
      <c r="HO89" s="261">
        <f t="shared" si="34"/>
        <v>52</v>
      </c>
      <c r="HP89" s="261">
        <f t="shared" si="34"/>
        <v>52</v>
      </c>
      <c r="HQ89" s="261">
        <f t="shared" si="34"/>
        <v>52</v>
      </c>
      <c r="HR89" s="261">
        <f t="shared" si="34"/>
        <v>52</v>
      </c>
      <c r="HS89" s="261">
        <f t="shared" si="34"/>
        <v>52</v>
      </c>
      <c r="HT89" s="261">
        <f t="shared" si="34"/>
        <v>52</v>
      </c>
      <c r="HU89" s="261">
        <f t="shared" si="34"/>
        <v>52</v>
      </c>
      <c r="HV89" s="261">
        <f t="shared" si="34"/>
        <v>52</v>
      </c>
      <c r="HW89" s="261">
        <f t="shared" si="34"/>
        <v>52</v>
      </c>
      <c r="HX89" s="261">
        <f t="shared" si="34"/>
        <v>52</v>
      </c>
      <c r="HY89" s="261">
        <f t="shared" si="34"/>
        <v>52</v>
      </c>
      <c r="HZ89" s="261">
        <f t="shared" si="34"/>
        <v>52</v>
      </c>
      <c r="IA89" s="261">
        <f t="shared" si="34"/>
        <v>52</v>
      </c>
      <c r="IB89" s="261">
        <f t="shared" si="34"/>
        <v>52</v>
      </c>
      <c r="IC89" s="261">
        <f t="shared" si="34"/>
        <v>52</v>
      </c>
      <c r="ID89" s="261">
        <f t="shared" si="34"/>
        <v>52</v>
      </c>
      <c r="IE89" s="261">
        <f t="shared" si="34"/>
        <v>52</v>
      </c>
      <c r="IF89" s="261">
        <f t="shared" si="34"/>
        <v>52</v>
      </c>
      <c r="IG89" s="261">
        <f t="shared" si="34"/>
        <v>52</v>
      </c>
      <c r="IH89" s="261">
        <f t="shared" si="34"/>
        <v>52</v>
      </c>
      <c r="II89" s="261">
        <f t="shared" si="34"/>
        <v>52</v>
      </c>
      <c r="IJ89" s="261">
        <f t="shared" si="34"/>
        <v>52</v>
      </c>
      <c r="IK89" s="261">
        <f t="shared" si="34"/>
        <v>52</v>
      </c>
      <c r="IL89" s="261">
        <f t="shared" si="34"/>
        <v>52</v>
      </c>
      <c r="IM89" s="261">
        <f t="shared" si="34"/>
        <v>52</v>
      </c>
      <c r="IN89" s="261">
        <f t="shared" si="34"/>
        <v>52</v>
      </c>
      <c r="IO89" s="261">
        <f t="shared" si="34"/>
        <v>52</v>
      </c>
      <c r="IP89" s="261">
        <f t="shared" si="34"/>
        <v>52</v>
      </c>
      <c r="IQ89" s="261">
        <f t="shared" si="34"/>
        <v>52</v>
      </c>
      <c r="IR89" s="261">
        <f t="shared" si="34"/>
        <v>52</v>
      </c>
      <c r="IS89" s="261">
        <f t="shared" si="34"/>
        <v>52</v>
      </c>
      <c r="IT89" s="261">
        <f t="shared" si="34"/>
        <v>52</v>
      </c>
      <c r="IU89" s="261">
        <f t="shared" si="34"/>
        <v>52</v>
      </c>
      <c r="IV89" s="261">
        <f t="shared" si="34"/>
        <v>52</v>
      </c>
      <c r="IW89" s="261">
        <f t="shared" si="34"/>
        <v>52</v>
      </c>
      <c r="IX89" s="261">
        <f t="shared" si="34"/>
        <v>52</v>
      </c>
      <c r="IY89" s="261">
        <f t="shared" si="34"/>
        <v>52</v>
      </c>
      <c r="IZ89" s="261">
        <f t="shared" ref="IZ89:LK89" si="35">+IY89</f>
        <v>52</v>
      </c>
      <c r="JA89" s="261">
        <f t="shared" si="35"/>
        <v>52</v>
      </c>
      <c r="JB89" s="261">
        <f t="shared" si="35"/>
        <v>52</v>
      </c>
      <c r="JC89" s="261">
        <f t="shared" si="35"/>
        <v>52</v>
      </c>
      <c r="JD89" s="261">
        <f t="shared" si="35"/>
        <v>52</v>
      </c>
      <c r="JE89" s="261">
        <f t="shared" si="35"/>
        <v>52</v>
      </c>
      <c r="JF89" s="261">
        <f t="shared" si="35"/>
        <v>52</v>
      </c>
      <c r="JG89" s="261">
        <f t="shared" si="35"/>
        <v>52</v>
      </c>
      <c r="JH89" s="261">
        <f t="shared" si="35"/>
        <v>52</v>
      </c>
      <c r="JI89" s="261">
        <f t="shared" si="35"/>
        <v>52</v>
      </c>
      <c r="JJ89" s="261">
        <f t="shared" si="35"/>
        <v>52</v>
      </c>
      <c r="JK89" s="261">
        <f t="shared" si="35"/>
        <v>52</v>
      </c>
      <c r="JL89" s="261">
        <f t="shared" si="35"/>
        <v>52</v>
      </c>
      <c r="JM89" s="261">
        <f t="shared" si="35"/>
        <v>52</v>
      </c>
      <c r="JN89" s="261">
        <f t="shared" si="35"/>
        <v>52</v>
      </c>
      <c r="JO89" s="261">
        <f t="shared" si="35"/>
        <v>52</v>
      </c>
      <c r="JP89" s="261">
        <f t="shared" si="35"/>
        <v>52</v>
      </c>
      <c r="JQ89" s="261">
        <f t="shared" si="35"/>
        <v>52</v>
      </c>
      <c r="JR89" s="261">
        <f t="shared" si="35"/>
        <v>52</v>
      </c>
      <c r="JS89" s="261">
        <f t="shared" si="35"/>
        <v>52</v>
      </c>
      <c r="JT89" s="261">
        <f t="shared" si="35"/>
        <v>52</v>
      </c>
      <c r="JU89" s="261">
        <f t="shared" si="35"/>
        <v>52</v>
      </c>
      <c r="JV89" s="261">
        <f t="shared" si="35"/>
        <v>52</v>
      </c>
      <c r="JW89" s="261">
        <f t="shared" si="35"/>
        <v>52</v>
      </c>
      <c r="JX89" s="261">
        <f t="shared" si="35"/>
        <v>52</v>
      </c>
      <c r="JY89" s="261">
        <f t="shared" si="35"/>
        <v>52</v>
      </c>
      <c r="JZ89" s="261">
        <f t="shared" si="35"/>
        <v>52</v>
      </c>
      <c r="KA89" s="261">
        <f t="shared" si="35"/>
        <v>52</v>
      </c>
      <c r="KB89" s="261">
        <f t="shared" si="35"/>
        <v>52</v>
      </c>
      <c r="KC89" s="261">
        <f t="shared" si="35"/>
        <v>52</v>
      </c>
      <c r="KD89" s="261">
        <f t="shared" si="35"/>
        <v>52</v>
      </c>
      <c r="KE89" s="261">
        <f t="shared" si="35"/>
        <v>52</v>
      </c>
      <c r="KF89" s="261">
        <f t="shared" si="35"/>
        <v>52</v>
      </c>
      <c r="KG89" s="261">
        <f t="shared" si="35"/>
        <v>52</v>
      </c>
      <c r="KH89" s="261">
        <f t="shared" si="35"/>
        <v>52</v>
      </c>
      <c r="KI89" s="261">
        <f t="shared" si="35"/>
        <v>52</v>
      </c>
      <c r="KJ89" s="261">
        <f t="shared" si="35"/>
        <v>52</v>
      </c>
      <c r="KK89" s="261">
        <f t="shared" si="35"/>
        <v>52</v>
      </c>
      <c r="KL89" s="261">
        <f t="shared" si="35"/>
        <v>52</v>
      </c>
      <c r="KM89" s="261">
        <f t="shared" si="35"/>
        <v>52</v>
      </c>
      <c r="KN89" s="261">
        <f t="shared" si="35"/>
        <v>52</v>
      </c>
      <c r="KO89" s="261">
        <f t="shared" si="35"/>
        <v>52</v>
      </c>
      <c r="KP89" s="261">
        <f t="shared" si="35"/>
        <v>52</v>
      </c>
      <c r="KQ89" s="261">
        <f t="shared" si="35"/>
        <v>52</v>
      </c>
      <c r="KR89" s="261">
        <f t="shared" si="35"/>
        <v>52</v>
      </c>
      <c r="KS89" s="261">
        <f t="shared" si="35"/>
        <v>52</v>
      </c>
      <c r="KT89" s="261">
        <f t="shared" si="35"/>
        <v>52</v>
      </c>
      <c r="KU89" s="261">
        <f t="shared" si="35"/>
        <v>52</v>
      </c>
      <c r="KV89" s="261">
        <f t="shared" si="35"/>
        <v>52</v>
      </c>
      <c r="KW89" s="261">
        <f t="shared" si="35"/>
        <v>52</v>
      </c>
      <c r="KX89" s="261">
        <f t="shared" si="35"/>
        <v>52</v>
      </c>
      <c r="KY89" s="261">
        <f t="shared" si="35"/>
        <v>52</v>
      </c>
      <c r="KZ89" s="261">
        <f t="shared" si="35"/>
        <v>52</v>
      </c>
      <c r="LA89" s="261">
        <f t="shared" si="35"/>
        <v>52</v>
      </c>
      <c r="LB89" s="261">
        <f t="shared" si="35"/>
        <v>52</v>
      </c>
      <c r="LC89" s="261">
        <f t="shared" si="35"/>
        <v>52</v>
      </c>
      <c r="LD89" s="261">
        <f t="shared" si="35"/>
        <v>52</v>
      </c>
      <c r="LE89" s="261">
        <f t="shared" si="35"/>
        <v>52</v>
      </c>
      <c r="LF89" s="261">
        <f t="shared" si="35"/>
        <v>52</v>
      </c>
      <c r="LG89" s="261">
        <f t="shared" si="35"/>
        <v>52</v>
      </c>
      <c r="LH89" s="261">
        <f t="shared" si="35"/>
        <v>52</v>
      </c>
      <c r="LI89" s="261">
        <f t="shared" si="35"/>
        <v>52</v>
      </c>
      <c r="LJ89" s="261">
        <f t="shared" si="35"/>
        <v>52</v>
      </c>
      <c r="LK89" s="261">
        <f t="shared" si="35"/>
        <v>52</v>
      </c>
      <c r="LL89" s="261">
        <f t="shared" ref="LL89:NW89" si="36">+LK89</f>
        <v>52</v>
      </c>
      <c r="LM89" s="261">
        <f t="shared" si="36"/>
        <v>52</v>
      </c>
      <c r="LN89" s="261">
        <f t="shared" si="36"/>
        <v>52</v>
      </c>
      <c r="LO89" s="261">
        <f t="shared" si="36"/>
        <v>52</v>
      </c>
      <c r="LP89" s="261">
        <f t="shared" si="36"/>
        <v>52</v>
      </c>
      <c r="LQ89" s="261">
        <f t="shared" si="36"/>
        <v>52</v>
      </c>
      <c r="LR89" s="261">
        <f t="shared" si="36"/>
        <v>52</v>
      </c>
      <c r="LS89" s="261">
        <f t="shared" si="36"/>
        <v>52</v>
      </c>
      <c r="LT89" s="261">
        <f t="shared" si="36"/>
        <v>52</v>
      </c>
      <c r="LU89" s="261">
        <f t="shared" si="36"/>
        <v>52</v>
      </c>
      <c r="LV89" s="261">
        <f t="shared" si="36"/>
        <v>52</v>
      </c>
      <c r="LW89" s="261">
        <f t="shared" si="36"/>
        <v>52</v>
      </c>
      <c r="LX89" s="261">
        <f t="shared" si="36"/>
        <v>52</v>
      </c>
      <c r="LY89" s="261">
        <f t="shared" si="36"/>
        <v>52</v>
      </c>
      <c r="LZ89" s="261">
        <f t="shared" si="36"/>
        <v>52</v>
      </c>
      <c r="MA89" s="261">
        <f t="shared" si="36"/>
        <v>52</v>
      </c>
      <c r="MB89" s="261">
        <f t="shared" si="36"/>
        <v>52</v>
      </c>
      <c r="MC89" s="261">
        <f t="shared" si="36"/>
        <v>52</v>
      </c>
      <c r="MD89" s="261">
        <f t="shared" si="36"/>
        <v>52</v>
      </c>
      <c r="ME89" s="261">
        <f t="shared" si="36"/>
        <v>52</v>
      </c>
      <c r="MF89" s="261">
        <f t="shared" si="36"/>
        <v>52</v>
      </c>
      <c r="MG89" s="261">
        <f t="shared" si="36"/>
        <v>52</v>
      </c>
      <c r="MH89" s="261">
        <f t="shared" si="36"/>
        <v>52</v>
      </c>
      <c r="MI89" s="261">
        <f t="shared" si="36"/>
        <v>52</v>
      </c>
      <c r="MJ89" s="261">
        <f t="shared" si="36"/>
        <v>52</v>
      </c>
      <c r="MK89" s="261">
        <f t="shared" si="36"/>
        <v>52</v>
      </c>
      <c r="ML89" s="261">
        <f t="shared" si="36"/>
        <v>52</v>
      </c>
      <c r="MM89" s="261">
        <f t="shared" si="36"/>
        <v>52</v>
      </c>
      <c r="MN89" s="261">
        <f t="shared" si="36"/>
        <v>52</v>
      </c>
      <c r="MO89" s="261">
        <f t="shared" si="36"/>
        <v>52</v>
      </c>
      <c r="MP89" s="261">
        <f t="shared" si="36"/>
        <v>52</v>
      </c>
      <c r="MQ89" s="261">
        <f t="shared" si="36"/>
        <v>52</v>
      </c>
      <c r="MR89" s="261">
        <f t="shared" si="36"/>
        <v>52</v>
      </c>
      <c r="MS89" s="261">
        <f t="shared" si="36"/>
        <v>52</v>
      </c>
      <c r="MT89" s="261">
        <f t="shared" si="36"/>
        <v>52</v>
      </c>
      <c r="MU89" s="261">
        <f t="shared" si="36"/>
        <v>52</v>
      </c>
      <c r="MV89" s="261">
        <f t="shared" si="36"/>
        <v>52</v>
      </c>
      <c r="MW89" s="261">
        <f t="shared" si="36"/>
        <v>52</v>
      </c>
      <c r="MX89" s="261">
        <f t="shared" si="36"/>
        <v>52</v>
      </c>
      <c r="MY89" s="261">
        <f t="shared" si="36"/>
        <v>52</v>
      </c>
      <c r="MZ89" s="261">
        <f t="shared" si="36"/>
        <v>52</v>
      </c>
      <c r="NA89" s="261">
        <f t="shared" si="36"/>
        <v>52</v>
      </c>
      <c r="NB89" s="261">
        <f t="shared" si="36"/>
        <v>52</v>
      </c>
      <c r="NC89" s="261">
        <f t="shared" si="36"/>
        <v>52</v>
      </c>
      <c r="ND89" s="261">
        <f t="shared" si="36"/>
        <v>52</v>
      </c>
      <c r="NE89" s="261">
        <f t="shared" si="36"/>
        <v>52</v>
      </c>
      <c r="NF89" s="261">
        <f t="shared" si="36"/>
        <v>52</v>
      </c>
      <c r="NG89" s="261">
        <f t="shared" si="36"/>
        <v>52</v>
      </c>
      <c r="NH89" s="261">
        <f t="shared" si="36"/>
        <v>52</v>
      </c>
      <c r="NI89" s="261">
        <f t="shared" si="36"/>
        <v>52</v>
      </c>
      <c r="NJ89" s="261">
        <f t="shared" si="36"/>
        <v>52</v>
      </c>
      <c r="NK89" s="261">
        <f t="shared" si="36"/>
        <v>52</v>
      </c>
      <c r="NL89" s="261">
        <f t="shared" si="36"/>
        <v>52</v>
      </c>
      <c r="NM89" s="261">
        <f t="shared" si="36"/>
        <v>52</v>
      </c>
      <c r="NN89" s="261">
        <f t="shared" si="36"/>
        <v>52</v>
      </c>
      <c r="NO89" s="261">
        <f t="shared" si="36"/>
        <v>52</v>
      </c>
      <c r="NP89" s="261">
        <f t="shared" si="36"/>
        <v>52</v>
      </c>
      <c r="NQ89" s="261">
        <f t="shared" si="36"/>
        <v>52</v>
      </c>
      <c r="NR89" s="261">
        <f t="shared" si="36"/>
        <v>52</v>
      </c>
      <c r="NS89" s="261">
        <f t="shared" si="36"/>
        <v>52</v>
      </c>
      <c r="NT89" s="261">
        <f t="shared" si="36"/>
        <v>52</v>
      </c>
      <c r="NU89" s="261">
        <f t="shared" si="36"/>
        <v>52</v>
      </c>
      <c r="NV89" s="261">
        <f t="shared" si="36"/>
        <v>52</v>
      </c>
      <c r="NW89" s="261">
        <f t="shared" si="36"/>
        <v>52</v>
      </c>
      <c r="NX89" s="261">
        <f t="shared" ref="NX89:QI89" si="37">+NW89</f>
        <v>52</v>
      </c>
      <c r="NY89" s="261">
        <f t="shared" si="37"/>
        <v>52</v>
      </c>
      <c r="NZ89" s="261">
        <f t="shared" si="37"/>
        <v>52</v>
      </c>
      <c r="OA89" s="261">
        <f t="shared" si="37"/>
        <v>52</v>
      </c>
      <c r="OB89" s="261">
        <f t="shared" si="37"/>
        <v>52</v>
      </c>
      <c r="OC89" s="261">
        <f t="shared" si="37"/>
        <v>52</v>
      </c>
      <c r="OD89" s="261">
        <f t="shared" si="37"/>
        <v>52</v>
      </c>
      <c r="OE89" s="261">
        <f t="shared" si="37"/>
        <v>52</v>
      </c>
      <c r="OF89" s="261">
        <f t="shared" si="37"/>
        <v>52</v>
      </c>
      <c r="OG89" s="261">
        <f t="shared" si="37"/>
        <v>52</v>
      </c>
      <c r="OH89" s="261">
        <f t="shared" si="37"/>
        <v>52</v>
      </c>
      <c r="OI89" s="261">
        <f t="shared" si="37"/>
        <v>52</v>
      </c>
      <c r="OJ89" s="261">
        <f t="shared" si="37"/>
        <v>52</v>
      </c>
      <c r="OK89" s="261">
        <f t="shared" si="37"/>
        <v>52</v>
      </c>
      <c r="OL89" s="261">
        <f t="shared" si="37"/>
        <v>52</v>
      </c>
      <c r="OM89" s="261">
        <f t="shared" si="37"/>
        <v>52</v>
      </c>
      <c r="ON89" s="261">
        <f t="shared" si="37"/>
        <v>52</v>
      </c>
      <c r="OO89" s="261">
        <f t="shared" si="37"/>
        <v>52</v>
      </c>
      <c r="OP89" s="261">
        <f t="shared" si="37"/>
        <v>52</v>
      </c>
      <c r="OQ89" s="261">
        <f t="shared" si="37"/>
        <v>52</v>
      </c>
      <c r="OR89" s="261">
        <f t="shared" si="37"/>
        <v>52</v>
      </c>
      <c r="OS89" s="261">
        <f t="shared" si="37"/>
        <v>52</v>
      </c>
      <c r="OT89" s="261">
        <f t="shared" si="37"/>
        <v>52</v>
      </c>
      <c r="OU89" s="261">
        <f t="shared" si="37"/>
        <v>52</v>
      </c>
      <c r="OV89" s="261">
        <f t="shared" si="37"/>
        <v>52</v>
      </c>
      <c r="OW89" s="261">
        <f t="shared" si="37"/>
        <v>52</v>
      </c>
      <c r="OX89" s="261">
        <f t="shared" si="37"/>
        <v>52</v>
      </c>
      <c r="OY89" s="261">
        <f t="shared" si="37"/>
        <v>52</v>
      </c>
      <c r="OZ89" s="261">
        <f t="shared" si="37"/>
        <v>52</v>
      </c>
      <c r="PA89" s="261">
        <f t="shared" si="37"/>
        <v>52</v>
      </c>
      <c r="PB89" s="261">
        <f t="shared" si="37"/>
        <v>52</v>
      </c>
      <c r="PC89" s="261">
        <f t="shared" si="37"/>
        <v>52</v>
      </c>
      <c r="PD89" s="261">
        <f t="shared" si="37"/>
        <v>52</v>
      </c>
      <c r="PE89" s="261">
        <f t="shared" si="37"/>
        <v>52</v>
      </c>
      <c r="PF89" s="261">
        <f t="shared" si="37"/>
        <v>52</v>
      </c>
      <c r="PG89" s="261">
        <f t="shared" si="37"/>
        <v>52</v>
      </c>
      <c r="PH89" s="261">
        <f t="shared" si="37"/>
        <v>52</v>
      </c>
      <c r="PI89" s="261">
        <f t="shared" si="37"/>
        <v>52</v>
      </c>
      <c r="PJ89" s="261">
        <f t="shared" si="37"/>
        <v>52</v>
      </c>
      <c r="PK89" s="261">
        <f t="shared" si="37"/>
        <v>52</v>
      </c>
      <c r="PL89" s="261">
        <f t="shared" si="37"/>
        <v>52</v>
      </c>
      <c r="PM89" s="261">
        <f t="shared" si="37"/>
        <v>52</v>
      </c>
      <c r="PN89" s="261">
        <f t="shared" si="37"/>
        <v>52</v>
      </c>
      <c r="PO89" s="261">
        <f t="shared" si="37"/>
        <v>52</v>
      </c>
      <c r="PP89" s="261">
        <f t="shared" si="37"/>
        <v>52</v>
      </c>
      <c r="PQ89" s="261">
        <f t="shared" si="37"/>
        <v>52</v>
      </c>
      <c r="PR89" s="261">
        <f t="shared" si="37"/>
        <v>52</v>
      </c>
      <c r="PS89" s="261">
        <f t="shared" si="37"/>
        <v>52</v>
      </c>
      <c r="PT89" s="261">
        <f t="shared" si="37"/>
        <v>52</v>
      </c>
      <c r="PU89" s="261">
        <f t="shared" si="37"/>
        <v>52</v>
      </c>
      <c r="PV89" s="261">
        <f t="shared" si="37"/>
        <v>52</v>
      </c>
      <c r="PW89" s="261">
        <f t="shared" si="37"/>
        <v>52</v>
      </c>
      <c r="PX89" s="261">
        <f t="shared" si="37"/>
        <v>52</v>
      </c>
      <c r="PY89" s="261">
        <f t="shared" si="37"/>
        <v>52</v>
      </c>
      <c r="PZ89" s="261">
        <f t="shared" si="37"/>
        <v>52</v>
      </c>
      <c r="QA89" s="261">
        <f t="shared" si="37"/>
        <v>52</v>
      </c>
      <c r="QB89" s="261">
        <f t="shared" si="37"/>
        <v>52</v>
      </c>
      <c r="QC89" s="261">
        <f t="shared" si="37"/>
        <v>52</v>
      </c>
      <c r="QD89" s="261">
        <f t="shared" si="37"/>
        <v>52</v>
      </c>
      <c r="QE89" s="261">
        <f t="shared" si="37"/>
        <v>52</v>
      </c>
      <c r="QF89" s="261">
        <f t="shared" si="37"/>
        <v>52</v>
      </c>
      <c r="QG89" s="261">
        <f t="shared" si="37"/>
        <v>52</v>
      </c>
      <c r="QH89" s="261">
        <f t="shared" si="37"/>
        <v>52</v>
      </c>
      <c r="QI89" s="261">
        <f t="shared" si="37"/>
        <v>52</v>
      </c>
      <c r="QJ89" s="261">
        <f t="shared" ref="QJ89:SG89" si="38">+QI89</f>
        <v>52</v>
      </c>
      <c r="QK89" s="261">
        <f t="shared" si="38"/>
        <v>52</v>
      </c>
      <c r="QL89" s="261">
        <f t="shared" si="38"/>
        <v>52</v>
      </c>
      <c r="QM89" s="261">
        <f t="shared" si="38"/>
        <v>52</v>
      </c>
      <c r="QN89" s="261">
        <f t="shared" si="38"/>
        <v>52</v>
      </c>
      <c r="QO89" s="261">
        <f t="shared" si="38"/>
        <v>52</v>
      </c>
      <c r="QP89" s="261">
        <f t="shared" si="38"/>
        <v>52</v>
      </c>
      <c r="QQ89" s="261">
        <f t="shared" si="38"/>
        <v>52</v>
      </c>
      <c r="QR89" s="261">
        <f t="shared" si="38"/>
        <v>52</v>
      </c>
      <c r="QS89" s="261">
        <f t="shared" si="38"/>
        <v>52</v>
      </c>
      <c r="QT89" s="261">
        <f t="shared" si="38"/>
        <v>52</v>
      </c>
      <c r="QU89" s="261">
        <f t="shared" si="38"/>
        <v>52</v>
      </c>
      <c r="QV89" s="261">
        <f t="shared" si="38"/>
        <v>52</v>
      </c>
      <c r="QW89" s="261">
        <f t="shared" si="38"/>
        <v>52</v>
      </c>
      <c r="QX89" s="261">
        <f t="shared" si="38"/>
        <v>52</v>
      </c>
      <c r="QY89" s="261">
        <f t="shared" si="38"/>
        <v>52</v>
      </c>
      <c r="QZ89" s="261">
        <f t="shared" si="38"/>
        <v>52</v>
      </c>
      <c r="RA89" s="261">
        <f t="shared" si="38"/>
        <v>52</v>
      </c>
      <c r="RB89" s="261">
        <f t="shared" si="38"/>
        <v>52</v>
      </c>
      <c r="RC89" s="261">
        <f t="shared" si="38"/>
        <v>52</v>
      </c>
      <c r="RD89" s="261">
        <f t="shared" si="38"/>
        <v>52</v>
      </c>
      <c r="RE89" s="261">
        <f t="shared" si="38"/>
        <v>52</v>
      </c>
      <c r="RF89" s="261">
        <f t="shared" si="38"/>
        <v>52</v>
      </c>
      <c r="RG89" s="261">
        <f t="shared" si="38"/>
        <v>52</v>
      </c>
      <c r="RH89" s="261">
        <f t="shared" si="38"/>
        <v>52</v>
      </c>
      <c r="RI89" s="261">
        <f t="shared" si="38"/>
        <v>52</v>
      </c>
      <c r="RJ89" s="261">
        <f t="shared" si="38"/>
        <v>52</v>
      </c>
      <c r="RK89" s="261">
        <f t="shared" si="38"/>
        <v>52</v>
      </c>
      <c r="RL89" s="261">
        <f t="shared" si="38"/>
        <v>52</v>
      </c>
      <c r="RM89" s="261">
        <f t="shared" si="38"/>
        <v>52</v>
      </c>
      <c r="RN89" s="261">
        <f t="shared" si="38"/>
        <v>52</v>
      </c>
      <c r="RO89" s="261">
        <f t="shared" si="38"/>
        <v>52</v>
      </c>
      <c r="RP89" s="261">
        <f t="shared" si="38"/>
        <v>52</v>
      </c>
      <c r="RQ89" s="261">
        <f t="shared" si="38"/>
        <v>52</v>
      </c>
      <c r="RR89" s="261">
        <f t="shared" si="38"/>
        <v>52</v>
      </c>
      <c r="RS89" s="261">
        <f t="shared" si="38"/>
        <v>52</v>
      </c>
      <c r="RT89" s="261">
        <f t="shared" si="38"/>
        <v>52</v>
      </c>
      <c r="RU89" s="261">
        <f t="shared" si="38"/>
        <v>52</v>
      </c>
      <c r="RV89" s="261">
        <f t="shared" si="38"/>
        <v>52</v>
      </c>
      <c r="RW89" s="261">
        <f t="shared" si="38"/>
        <v>52</v>
      </c>
      <c r="RX89" s="261">
        <f t="shared" si="38"/>
        <v>52</v>
      </c>
      <c r="RY89" s="261">
        <f t="shared" si="38"/>
        <v>52</v>
      </c>
      <c r="RZ89" s="261">
        <f t="shared" si="38"/>
        <v>52</v>
      </c>
      <c r="SA89" s="261">
        <f t="shared" si="38"/>
        <v>52</v>
      </c>
      <c r="SB89" s="261">
        <f t="shared" si="38"/>
        <v>52</v>
      </c>
      <c r="SC89" s="261">
        <f t="shared" si="38"/>
        <v>52</v>
      </c>
      <c r="SD89" s="261">
        <f t="shared" si="38"/>
        <v>52</v>
      </c>
      <c r="SE89" s="261">
        <f t="shared" si="38"/>
        <v>52</v>
      </c>
      <c r="SF89" s="261">
        <f t="shared" si="38"/>
        <v>52</v>
      </c>
      <c r="SG89" s="261">
        <f t="shared" si="38"/>
        <v>52</v>
      </c>
      <c r="SI89" s="261">
        <f>+IF(SH84+'Step 1-Farm Data'!$E$68&gt;=0,ROUND('Step 1-Farm Data'!$E$68+'simulations soy farm1 '!SH84,1),"")</f>
        <v>52</v>
      </c>
      <c r="SJ89" s="261" t="s">
        <v>897</v>
      </c>
    </row>
    <row r="90" spans="1:504">
      <c r="A90">
        <v>2014</v>
      </c>
    </row>
    <row r="91" spans="1:504">
      <c r="A91" t="str">
        <f>+A74</f>
        <v>random#1</v>
      </c>
      <c r="B91">
        <f>+B74</f>
        <v>-2.3887150746304542</v>
      </c>
      <c r="C91">
        <f t="shared" ref="C91:BN91" si="39">+C74</f>
        <v>-1.5365912986453623</v>
      </c>
      <c r="D91">
        <f t="shared" si="39"/>
        <v>-0.63437823882850353</v>
      </c>
      <c r="E91">
        <f t="shared" si="39"/>
        <v>1.6572130334679969</v>
      </c>
      <c r="F91">
        <f t="shared" si="39"/>
        <v>0.20331071937107481</v>
      </c>
      <c r="G91">
        <f t="shared" si="39"/>
        <v>0.54692691264790483</v>
      </c>
      <c r="H91">
        <f t="shared" si="39"/>
        <v>0.55485088523710147</v>
      </c>
      <c r="I91">
        <f t="shared" si="39"/>
        <v>0.13207454685471021</v>
      </c>
      <c r="J91">
        <f t="shared" si="39"/>
        <v>-1.1516658560140058</v>
      </c>
      <c r="K91">
        <f t="shared" si="39"/>
        <v>0.70748910729889758</v>
      </c>
      <c r="L91">
        <f t="shared" si="39"/>
        <v>-0.4819503374164924</v>
      </c>
      <c r="M91">
        <f t="shared" si="39"/>
        <v>-1.0706867215048987</v>
      </c>
      <c r="N91">
        <f t="shared" si="39"/>
        <v>-0.19815843188553117</v>
      </c>
      <c r="O91">
        <f t="shared" si="39"/>
        <v>-0.90437879407545552</v>
      </c>
      <c r="P91">
        <f t="shared" si="39"/>
        <v>0.69516318035311997</v>
      </c>
      <c r="Q91">
        <f t="shared" si="39"/>
        <v>0.19168737708241679</v>
      </c>
      <c r="R91">
        <f t="shared" si="39"/>
        <v>8.8509750639786944E-2</v>
      </c>
      <c r="S91">
        <f t="shared" si="39"/>
        <v>-0.95445329861831851</v>
      </c>
      <c r="T91">
        <f t="shared" si="39"/>
        <v>-0.81322468759026378</v>
      </c>
      <c r="U91">
        <f t="shared" si="39"/>
        <v>1.1950623957091011</v>
      </c>
      <c r="V91">
        <f t="shared" si="39"/>
        <v>-0.46245190787885804</v>
      </c>
      <c r="W91">
        <f t="shared" si="39"/>
        <v>0.20612219486793038</v>
      </c>
      <c r="X91">
        <f t="shared" si="39"/>
        <v>1.6280273484881036</v>
      </c>
      <c r="Y91">
        <f t="shared" si="39"/>
        <v>0.98555574368219823</v>
      </c>
      <c r="Z91">
        <f t="shared" si="39"/>
        <v>7.75321495893877E-2</v>
      </c>
      <c r="AA91">
        <f t="shared" si="39"/>
        <v>0.31185663829091936</v>
      </c>
      <c r="AB91">
        <f t="shared" si="39"/>
        <v>0.38222879084059969</v>
      </c>
      <c r="AC91">
        <f t="shared" si="39"/>
        <v>0.76928358794248197</v>
      </c>
      <c r="AD91">
        <f t="shared" si="39"/>
        <v>0.79001665653777309</v>
      </c>
      <c r="AE91">
        <f t="shared" si="39"/>
        <v>-0.20354491425678134</v>
      </c>
      <c r="AF91">
        <f t="shared" si="39"/>
        <v>1.1134602573292796</v>
      </c>
      <c r="AG91">
        <f t="shared" si="39"/>
        <v>0.28729232326440979</v>
      </c>
      <c r="AH91">
        <f t="shared" si="39"/>
        <v>-0.77526237873826176</v>
      </c>
      <c r="AI91">
        <f t="shared" si="39"/>
        <v>0.4067044301336864</v>
      </c>
      <c r="AJ91">
        <f t="shared" si="39"/>
        <v>0.75445541369845159</v>
      </c>
      <c r="AK91">
        <f t="shared" si="39"/>
        <v>-0.32078332878882065</v>
      </c>
      <c r="AL91">
        <f t="shared" si="39"/>
        <v>-1.5965997590683401</v>
      </c>
      <c r="AM91">
        <f t="shared" si="39"/>
        <v>1.4743591236765496</v>
      </c>
      <c r="AN91">
        <f t="shared" si="39"/>
        <v>0.39327915146714076</v>
      </c>
      <c r="AO91">
        <f t="shared" si="39"/>
        <v>-0.60894990383530967</v>
      </c>
      <c r="AP91">
        <f t="shared" si="39"/>
        <v>1.2973077900824137</v>
      </c>
      <c r="AQ91">
        <f t="shared" si="39"/>
        <v>1.6530020729987882</v>
      </c>
      <c r="AR91">
        <f t="shared" si="39"/>
        <v>-0.8820347829896491</v>
      </c>
      <c r="AS91">
        <f t="shared" si="39"/>
        <v>0.29647253541043028</v>
      </c>
      <c r="AT91">
        <f t="shared" si="39"/>
        <v>-1.5782643458805978</v>
      </c>
      <c r="AU91">
        <f t="shared" si="39"/>
        <v>-0.5146910098119406</v>
      </c>
      <c r="AV91">
        <f t="shared" si="39"/>
        <v>-1.2811506167054176</v>
      </c>
      <c r="AW91">
        <f t="shared" si="39"/>
        <v>0.11542397260200232</v>
      </c>
      <c r="AX91">
        <f t="shared" si="39"/>
        <v>0.21206460587563924</v>
      </c>
      <c r="AY91">
        <f t="shared" si="39"/>
        <v>1.0846315490198322</v>
      </c>
      <c r="AZ91">
        <f t="shared" si="39"/>
        <v>-1.1707334124366753</v>
      </c>
      <c r="BA91">
        <f t="shared" si="39"/>
        <v>1.5281784726539627</v>
      </c>
      <c r="BB91">
        <f t="shared" si="39"/>
        <v>-8.7587750385864638E-2</v>
      </c>
      <c r="BC91">
        <f t="shared" si="39"/>
        <v>0.12682903616223484</v>
      </c>
      <c r="BD91">
        <f t="shared" si="39"/>
        <v>1.1826568879769184</v>
      </c>
      <c r="BE91">
        <f t="shared" si="39"/>
        <v>-0.1793910087144468</v>
      </c>
      <c r="BF91">
        <f t="shared" si="39"/>
        <v>0.23606844479218125</v>
      </c>
      <c r="BG91">
        <f t="shared" si="39"/>
        <v>0.27622945708571933</v>
      </c>
      <c r="BH91">
        <f t="shared" si="39"/>
        <v>0.55699274525977671</v>
      </c>
      <c r="BI91">
        <f t="shared" si="39"/>
        <v>1.6991180018521845</v>
      </c>
      <c r="BJ91">
        <f t="shared" si="39"/>
        <v>1.2367149793135468</v>
      </c>
      <c r="BK91">
        <f t="shared" si="39"/>
        <v>2.3135726223699749</v>
      </c>
      <c r="BL91">
        <f t="shared" si="39"/>
        <v>1.2578630048665218</v>
      </c>
      <c r="BM91">
        <f t="shared" si="39"/>
        <v>0.49522441258886829</v>
      </c>
      <c r="BN91">
        <f t="shared" si="39"/>
        <v>-0.40354962038691156</v>
      </c>
      <c r="BO91">
        <f t="shared" ref="BO91:DZ91" si="40">+BO74</f>
        <v>-1.4268243830883875</v>
      </c>
      <c r="BP91">
        <f t="shared" si="40"/>
        <v>-0.1965986484719906</v>
      </c>
      <c r="BQ91">
        <f t="shared" si="40"/>
        <v>0.89646164269652218</v>
      </c>
      <c r="BR91">
        <f t="shared" si="40"/>
        <v>-0.8173833521141205</v>
      </c>
      <c r="BS91">
        <f t="shared" si="40"/>
        <v>-0.3557784111762885</v>
      </c>
      <c r="BT91">
        <f t="shared" si="40"/>
        <v>0.64263304011547007</v>
      </c>
      <c r="BU91">
        <f t="shared" si="40"/>
        <v>-2.0335846784291789</v>
      </c>
      <c r="BV91">
        <f t="shared" si="40"/>
        <v>-0.81471625890117139</v>
      </c>
      <c r="BW91">
        <f t="shared" si="40"/>
        <v>-0.72280045060324483</v>
      </c>
      <c r="BX91">
        <f t="shared" si="40"/>
        <v>0.18156697478843853</v>
      </c>
      <c r="BY91">
        <f t="shared" si="40"/>
        <v>-1.091962076316122</v>
      </c>
      <c r="BZ91">
        <f t="shared" si="40"/>
        <v>1.9890649127773941</v>
      </c>
      <c r="CA91">
        <f t="shared" si="40"/>
        <v>0.16231297195190564</v>
      </c>
      <c r="CB91">
        <f t="shared" si="40"/>
        <v>-0.50623839342733845</v>
      </c>
      <c r="CC91">
        <f t="shared" si="40"/>
        <v>0.86656427811249159</v>
      </c>
      <c r="CD91">
        <f t="shared" si="40"/>
        <v>6.2501612774212845E-2</v>
      </c>
      <c r="CE91">
        <f t="shared" si="40"/>
        <v>-0.87337639342877083</v>
      </c>
      <c r="CF91">
        <f t="shared" si="40"/>
        <v>2.6959605747833848</v>
      </c>
      <c r="CG91">
        <f t="shared" si="40"/>
        <v>0.26813154363480862</v>
      </c>
      <c r="CH91">
        <f t="shared" si="40"/>
        <v>-1.8588252714835107</v>
      </c>
      <c r="CI91">
        <f t="shared" si="40"/>
        <v>-1.9963135855505243</v>
      </c>
      <c r="CJ91">
        <f t="shared" si="40"/>
        <v>1.8015953173744492E-2</v>
      </c>
      <c r="CK91">
        <f t="shared" si="40"/>
        <v>4.5647539081983268E-2</v>
      </c>
      <c r="CL91">
        <f t="shared" si="40"/>
        <v>0.60572915572265629</v>
      </c>
      <c r="CM91">
        <f t="shared" si="40"/>
        <v>1.1175916370120831</v>
      </c>
      <c r="CN91">
        <f t="shared" si="40"/>
        <v>0.96475787358940579</v>
      </c>
      <c r="CO91">
        <f t="shared" si="40"/>
        <v>-0.95096083896351047</v>
      </c>
      <c r="CP91">
        <f t="shared" si="40"/>
        <v>-1.0060284694191068</v>
      </c>
      <c r="CQ91">
        <f t="shared" si="40"/>
        <v>0.44228272599866614</v>
      </c>
      <c r="CR91">
        <f t="shared" si="40"/>
        <v>-1.1742304195649922</v>
      </c>
      <c r="CS91">
        <f t="shared" si="40"/>
        <v>0.6186462542245863</v>
      </c>
      <c r="CT91">
        <f t="shared" si="40"/>
        <v>0.24339101400983054</v>
      </c>
      <c r="CU91">
        <f t="shared" si="40"/>
        <v>-0.51669985623448156</v>
      </c>
      <c r="CV91">
        <f t="shared" si="40"/>
        <v>-0.17674778973741923</v>
      </c>
      <c r="CW91">
        <f t="shared" si="40"/>
        <v>1.1964698387600947</v>
      </c>
      <c r="CX91">
        <f t="shared" si="40"/>
        <v>1.3458520697895437</v>
      </c>
      <c r="CY91">
        <f t="shared" si="40"/>
        <v>0.16882722775335424</v>
      </c>
      <c r="CZ91">
        <f t="shared" si="40"/>
        <v>0.71349404606735334</v>
      </c>
      <c r="DA91">
        <f t="shared" si="40"/>
        <v>0.75730667958850972</v>
      </c>
      <c r="DB91">
        <f t="shared" si="40"/>
        <v>0.35138100429321639</v>
      </c>
      <c r="DC91">
        <f t="shared" si="40"/>
        <v>0.18343371266382746</v>
      </c>
      <c r="DD91">
        <f t="shared" si="40"/>
        <v>-0.29367583920247853</v>
      </c>
      <c r="DE91">
        <f t="shared" si="40"/>
        <v>-0.37327367863326799</v>
      </c>
      <c r="DF91">
        <f t="shared" si="40"/>
        <v>0.15750856618979014</v>
      </c>
      <c r="DG91">
        <f t="shared" si="40"/>
        <v>-1.1104793884442188</v>
      </c>
      <c r="DH91">
        <f t="shared" si="40"/>
        <v>2.2243693820200861</v>
      </c>
      <c r="DI91">
        <f t="shared" si="40"/>
        <v>2.7260830393061042</v>
      </c>
      <c r="DJ91">
        <f t="shared" si="40"/>
        <v>0.22436438484874088</v>
      </c>
      <c r="DK91">
        <f t="shared" si="40"/>
        <v>-0.39179212762974203</v>
      </c>
      <c r="DL91">
        <f t="shared" si="40"/>
        <v>0.52572659114957787</v>
      </c>
      <c r="DM91">
        <f t="shared" si="40"/>
        <v>0.95216364570660517</v>
      </c>
      <c r="DN91">
        <f t="shared" si="40"/>
        <v>-0.98580585472518578</v>
      </c>
      <c r="DO91">
        <f t="shared" si="40"/>
        <v>-2.0974766812287271</v>
      </c>
      <c r="DP91">
        <f t="shared" si="40"/>
        <v>1.7787442629924044E-2</v>
      </c>
      <c r="DQ91">
        <f t="shared" si="40"/>
        <v>0.40695340430829674</v>
      </c>
      <c r="DR91">
        <f t="shared" si="40"/>
        <v>-1.6697231330908835</v>
      </c>
      <c r="DS91">
        <f t="shared" si="40"/>
        <v>-1.5249861462507397</v>
      </c>
      <c r="DT91">
        <f t="shared" si="40"/>
        <v>-1.4465786080108956</v>
      </c>
      <c r="DU91">
        <f t="shared" si="40"/>
        <v>1.3012231647735462</v>
      </c>
      <c r="DV91">
        <f t="shared" si="40"/>
        <v>0.61245145843713544</v>
      </c>
      <c r="DW91">
        <f t="shared" si="40"/>
        <v>0.21050027498858981</v>
      </c>
      <c r="DX91">
        <f t="shared" si="40"/>
        <v>0.10703388397814706</v>
      </c>
      <c r="DY91">
        <f t="shared" si="40"/>
        <v>-0.11141992217744701</v>
      </c>
      <c r="DZ91">
        <f t="shared" si="40"/>
        <v>-0.75873458627029322</v>
      </c>
      <c r="EA91">
        <f t="shared" ref="EA91:GL91" si="41">+EA74</f>
        <v>0.59885110204049852</v>
      </c>
      <c r="EB91">
        <f t="shared" si="41"/>
        <v>-0.51242182053101715</v>
      </c>
      <c r="EC91">
        <f t="shared" si="41"/>
        <v>1.0312191989214625</v>
      </c>
      <c r="ED91">
        <f t="shared" si="41"/>
        <v>0.18545733837527223</v>
      </c>
      <c r="EE91">
        <f t="shared" si="41"/>
        <v>-2.0577590476023033</v>
      </c>
      <c r="EF91">
        <f t="shared" si="41"/>
        <v>-0.54506131164089311</v>
      </c>
      <c r="EG91">
        <f t="shared" si="41"/>
        <v>0.4263949904270703</v>
      </c>
      <c r="EH91">
        <f t="shared" si="41"/>
        <v>0.91921720013488084</v>
      </c>
      <c r="EI91">
        <f t="shared" si="41"/>
        <v>-0.43748059397330508</v>
      </c>
      <c r="EJ91">
        <f t="shared" si="41"/>
        <v>0.94532424554927275</v>
      </c>
      <c r="EK91">
        <f t="shared" si="41"/>
        <v>0.18545733837527223</v>
      </c>
      <c r="EL91">
        <f t="shared" si="41"/>
        <v>0.61115997596061788</v>
      </c>
      <c r="EM91">
        <f t="shared" si="41"/>
        <v>-1.3809221854899079</v>
      </c>
      <c r="EN91">
        <f t="shared" si="41"/>
        <v>8.682036423124373E-2</v>
      </c>
      <c r="EO91">
        <f t="shared" si="41"/>
        <v>1.3400085663306527</v>
      </c>
      <c r="EP91">
        <f t="shared" si="41"/>
        <v>-1.7803722585085779</v>
      </c>
      <c r="EQ91">
        <f t="shared" si="41"/>
        <v>1.4261922842706554</v>
      </c>
      <c r="ER91">
        <f t="shared" si="41"/>
        <v>-0.30688056540384423</v>
      </c>
      <c r="ES91">
        <f t="shared" si="41"/>
        <v>-0.83070517575833946</v>
      </c>
      <c r="ET91">
        <f t="shared" si="41"/>
        <v>7.262315193656832E-2</v>
      </c>
      <c r="EU91">
        <f t="shared" si="41"/>
        <v>-9.8958707894780673E-2</v>
      </c>
      <c r="EV91">
        <f t="shared" si="41"/>
        <v>-0.40048007576842792</v>
      </c>
      <c r="EW91">
        <f t="shared" si="41"/>
        <v>0.14165038919600192</v>
      </c>
      <c r="EX91">
        <f t="shared" si="41"/>
        <v>0.517575244884938</v>
      </c>
      <c r="EY91">
        <f t="shared" si="41"/>
        <v>-0.62793560573481955</v>
      </c>
      <c r="EZ91">
        <f t="shared" si="41"/>
        <v>0.76312744567985646</v>
      </c>
      <c r="FA91">
        <f t="shared" si="41"/>
        <v>-0.56209273679996841</v>
      </c>
      <c r="FB91">
        <f t="shared" si="41"/>
        <v>-0.5538686309591867</v>
      </c>
      <c r="FC91">
        <f t="shared" si="41"/>
        <v>0.68661620389320888</v>
      </c>
      <c r="FD91">
        <f t="shared" si="41"/>
        <v>1.6123976820381358</v>
      </c>
      <c r="FE91">
        <f t="shared" si="41"/>
        <v>0.62244907894637436</v>
      </c>
      <c r="FF91">
        <f t="shared" si="41"/>
        <v>1.1131078281323425E-2</v>
      </c>
      <c r="FG91">
        <f t="shared" si="41"/>
        <v>-1.0761300472950097</v>
      </c>
      <c r="FH91">
        <f t="shared" si="41"/>
        <v>0.96366193247376941</v>
      </c>
      <c r="FI91">
        <f t="shared" si="41"/>
        <v>0.33644710129010491</v>
      </c>
      <c r="FJ91">
        <f t="shared" si="41"/>
        <v>-1.1133170119137503</v>
      </c>
      <c r="FK91">
        <f t="shared" si="41"/>
        <v>-1.2957139006175566</v>
      </c>
      <c r="FL91">
        <f t="shared" si="41"/>
        <v>0.48298261390300468</v>
      </c>
      <c r="FM91">
        <f t="shared" si="41"/>
        <v>1.9765047909459099</v>
      </c>
      <c r="FN91">
        <f t="shared" si="41"/>
        <v>-0.20432480596355163</v>
      </c>
      <c r="FO91">
        <f t="shared" si="41"/>
        <v>-0.57702663980307989</v>
      </c>
      <c r="FP91">
        <f t="shared" si="41"/>
        <v>-0.29399643608485349</v>
      </c>
      <c r="FQ91">
        <f t="shared" si="41"/>
        <v>0.69633188104489818</v>
      </c>
      <c r="FR91">
        <f t="shared" si="41"/>
        <v>1.4240777090890333</v>
      </c>
      <c r="FS91">
        <f t="shared" si="41"/>
        <v>-0.26622842597134877</v>
      </c>
      <c r="FT91">
        <f t="shared" si="41"/>
        <v>-1.157925453298958</v>
      </c>
      <c r="FU91">
        <f t="shared" si="41"/>
        <v>-8.7584339780732989E-3</v>
      </c>
      <c r="FV91">
        <f t="shared" si="41"/>
        <v>-0.97664496934157796</v>
      </c>
      <c r="FW91">
        <f t="shared" si="41"/>
        <v>1.3847056834492832</v>
      </c>
      <c r="FX91">
        <f t="shared" si="41"/>
        <v>-9.6575831776135601E-2</v>
      </c>
      <c r="FY91">
        <f t="shared" si="41"/>
        <v>2.0088100427528843</v>
      </c>
      <c r="FZ91">
        <f t="shared" si="41"/>
        <v>-0.42522287913016044</v>
      </c>
      <c r="GA91">
        <f t="shared" si="41"/>
        <v>-0.90760750026674941</v>
      </c>
      <c r="GB91">
        <f t="shared" si="41"/>
        <v>-0.63260131355491467</v>
      </c>
      <c r="GC91">
        <f t="shared" si="41"/>
        <v>-1.4200850273482502</v>
      </c>
      <c r="GD91">
        <f t="shared" si="41"/>
        <v>1.0538747119426262</v>
      </c>
      <c r="GE91">
        <f t="shared" si="41"/>
        <v>1.6263038560282439</v>
      </c>
      <c r="GF91">
        <f t="shared" si="41"/>
        <v>0.16564740690228064</v>
      </c>
      <c r="GG91">
        <f t="shared" si="41"/>
        <v>-1.2154646356066223</v>
      </c>
      <c r="GH91">
        <f t="shared" si="41"/>
        <v>-1.6623698684270494</v>
      </c>
      <c r="GI91">
        <f t="shared" si="41"/>
        <v>-1.2000782589893788</v>
      </c>
      <c r="GJ91">
        <f t="shared" si="41"/>
        <v>1.2629425327759236</v>
      </c>
      <c r="GK91">
        <f t="shared" si="41"/>
        <v>0.23559664441563655</v>
      </c>
      <c r="GL91">
        <f t="shared" si="41"/>
        <v>0.66298525780439377</v>
      </c>
      <c r="GM91">
        <f t="shared" ref="GM91:IX91" si="42">+GM74</f>
        <v>0.68043163992115296</v>
      </c>
      <c r="GN91">
        <f t="shared" si="42"/>
        <v>-1.3847056834492832</v>
      </c>
      <c r="GO91">
        <f t="shared" si="42"/>
        <v>0.88689830590737984</v>
      </c>
      <c r="GP91">
        <f t="shared" si="42"/>
        <v>-1.575872374814935</v>
      </c>
      <c r="GQ91">
        <f t="shared" si="42"/>
        <v>-1.3747967386734672</v>
      </c>
      <c r="GR91">
        <f t="shared" si="42"/>
        <v>-1.4400757208932191</v>
      </c>
      <c r="GS91">
        <f t="shared" si="42"/>
        <v>-1.033304215525277</v>
      </c>
      <c r="GT91">
        <f t="shared" si="42"/>
        <v>-1.159571638709167</v>
      </c>
      <c r="GU91">
        <f t="shared" si="42"/>
        <v>0.26622842597134877</v>
      </c>
      <c r="GV91">
        <f t="shared" si="42"/>
        <v>0.90922412709915079</v>
      </c>
      <c r="GW91">
        <f t="shared" si="42"/>
        <v>5.7136730902129784E-2</v>
      </c>
      <c r="GX91">
        <f t="shared" si="42"/>
        <v>-1.1782026376749855</v>
      </c>
      <c r="GY91">
        <f t="shared" si="42"/>
        <v>1.6793637769296765</v>
      </c>
      <c r="GZ91">
        <f t="shared" si="42"/>
        <v>0.55003738452796824</v>
      </c>
      <c r="HA91">
        <f t="shared" si="42"/>
        <v>1.0959979590552393</v>
      </c>
      <c r="HB91">
        <f t="shared" si="42"/>
        <v>-0.54240103963820729</v>
      </c>
      <c r="HC91">
        <f t="shared" si="42"/>
        <v>0.626912424195325</v>
      </c>
      <c r="HD91">
        <f t="shared" si="42"/>
        <v>0.40114400690072216</v>
      </c>
      <c r="HE91">
        <f t="shared" si="42"/>
        <v>-1.5476462067454122</v>
      </c>
      <c r="HF91">
        <f t="shared" si="42"/>
        <v>-0.47894559429551009</v>
      </c>
      <c r="HG91">
        <f t="shared" si="42"/>
        <v>1.4045303942111786</v>
      </c>
      <c r="HH91">
        <f t="shared" si="42"/>
        <v>-0.55342297855531797</v>
      </c>
      <c r="HI91">
        <f t="shared" si="42"/>
        <v>-0.696136339684017</v>
      </c>
      <c r="HJ91">
        <f t="shared" si="42"/>
        <v>0.59473677538335323</v>
      </c>
      <c r="HK91">
        <f t="shared" si="42"/>
        <v>2.5630288291722536</v>
      </c>
      <c r="HL91">
        <f t="shared" si="42"/>
        <v>-0.40147597246686928</v>
      </c>
      <c r="HM91">
        <f t="shared" si="42"/>
        <v>0.93485368779511191</v>
      </c>
      <c r="HN91">
        <f t="shared" si="42"/>
        <v>0.66670736487139948</v>
      </c>
      <c r="HO91">
        <f t="shared" si="42"/>
        <v>1.5644445738871582E-2</v>
      </c>
      <c r="HP91">
        <f t="shared" si="42"/>
        <v>0.6400955498975236</v>
      </c>
      <c r="HQ91">
        <f t="shared" si="42"/>
        <v>-0.77123900155129377</v>
      </c>
      <c r="HR91">
        <f t="shared" si="42"/>
        <v>-0.55422560762963258</v>
      </c>
      <c r="HS91">
        <f t="shared" si="42"/>
        <v>-0.96695430329418741</v>
      </c>
      <c r="HT91">
        <f t="shared" si="42"/>
        <v>-0.2375634267082205</v>
      </c>
      <c r="HU91">
        <f t="shared" si="42"/>
        <v>0.32255570658890065</v>
      </c>
      <c r="HV91">
        <f t="shared" si="42"/>
        <v>-0.39055407796695363</v>
      </c>
      <c r="HW91">
        <f t="shared" si="42"/>
        <v>-0.94735923994448967</v>
      </c>
      <c r="HX91">
        <f t="shared" si="42"/>
        <v>-0.31169520298135467</v>
      </c>
      <c r="HY91">
        <f t="shared" si="42"/>
        <v>0.80082827480509877</v>
      </c>
      <c r="HZ91">
        <f t="shared" si="42"/>
        <v>0.40197278394771274</v>
      </c>
      <c r="IA91">
        <f t="shared" si="42"/>
        <v>1.2007058103336021</v>
      </c>
      <c r="IB91">
        <f t="shared" si="42"/>
        <v>-0.93520839072880335</v>
      </c>
      <c r="IC91">
        <f t="shared" si="42"/>
        <v>-1.0538747119426262</v>
      </c>
      <c r="ID91">
        <f t="shared" si="42"/>
        <v>0.94353254098678008</v>
      </c>
      <c r="IE91">
        <f t="shared" si="42"/>
        <v>0.12860368769906927</v>
      </c>
      <c r="IF91">
        <f t="shared" si="42"/>
        <v>-1.9223080016672611</v>
      </c>
      <c r="IG91">
        <f t="shared" si="42"/>
        <v>-0.60187403505551629</v>
      </c>
      <c r="IH91">
        <f t="shared" si="42"/>
        <v>0.77722688729409128</v>
      </c>
      <c r="II91">
        <f t="shared" si="42"/>
        <v>-0.88542492449050769</v>
      </c>
      <c r="IJ91">
        <f t="shared" si="42"/>
        <v>1.6737476471462287</v>
      </c>
      <c r="IK91">
        <f t="shared" si="42"/>
        <v>-2.1385494619607925</v>
      </c>
      <c r="IL91">
        <f t="shared" si="42"/>
        <v>0.6333493729471229</v>
      </c>
      <c r="IM91">
        <f t="shared" si="42"/>
        <v>-0.47329081098723691</v>
      </c>
      <c r="IN91">
        <f t="shared" si="42"/>
        <v>-0.73627688834676519</v>
      </c>
      <c r="IO91">
        <f t="shared" si="42"/>
        <v>-0.7408993951685261</v>
      </c>
      <c r="IP91">
        <f t="shared" si="42"/>
        <v>0.11565589375095442</v>
      </c>
      <c r="IQ91">
        <f t="shared" si="42"/>
        <v>0.50615085456229281</v>
      </c>
      <c r="IR91">
        <f t="shared" si="42"/>
        <v>-0.53056282922625542</v>
      </c>
      <c r="IS91">
        <f t="shared" si="42"/>
        <v>7.2085413194145076E-2</v>
      </c>
      <c r="IT91">
        <f t="shared" si="42"/>
        <v>0.4162791356066009</v>
      </c>
      <c r="IU91">
        <f t="shared" si="42"/>
        <v>0.44726675696438178</v>
      </c>
      <c r="IV91">
        <f t="shared" si="42"/>
        <v>0.25475401344010606</v>
      </c>
      <c r="IW91">
        <f t="shared" si="42"/>
        <v>1.7033426047419198</v>
      </c>
      <c r="IX91">
        <f t="shared" si="42"/>
        <v>1.4956640370655805E-2</v>
      </c>
      <c r="IY91">
        <f t="shared" ref="IY91:LJ91" si="43">+IY74</f>
        <v>-0.25183112484228332</v>
      </c>
      <c r="IZ91">
        <f t="shared" si="43"/>
        <v>-0.16975945982267149</v>
      </c>
      <c r="JA91">
        <f t="shared" si="43"/>
        <v>1.8214086594525725</v>
      </c>
      <c r="JB91">
        <f t="shared" si="43"/>
        <v>8.9892182586481795E-2</v>
      </c>
      <c r="JC91">
        <f t="shared" si="43"/>
        <v>-0.11103566066594794</v>
      </c>
      <c r="JD91">
        <f t="shared" si="43"/>
        <v>-0.55030568546499126</v>
      </c>
      <c r="JE91">
        <f t="shared" si="43"/>
        <v>0.36917526813340373</v>
      </c>
      <c r="JF91">
        <f t="shared" si="43"/>
        <v>0.74614490586100146</v>
      </c>
      <c r="JG91">
        <f t="shared" si="43"/>
        <v>-1.2068630894646049</v>
      </c>
      <c r="JH91">
        <f t="shared" si="43"/>
        <v>0.77309323387453333</v>
      </c>
      <c r="JI91">
        <f t="shared" si="43"/>
        <v>0.14435499906539917</v>
      </c>
      <c r="JJ91">
        <f t="shared" si="43"/>
        <v>-1.3669659892912023</v>
      </c>
      <c r="JK91">
        <f t="shared" si="43"/>
        <v>1.2090845302736852</v>
      </c>
      <c r="JL91">
        <f t="shared" si="43"/>
        <v>0.24465180104016326</v>
      </c>
      <c r="JM91">
        <f t="shared" si="43"/>
        <v>-1.0529424798733089</v>
      </c>
      <c r="JN91">
        <f t="shared" si="43"/>
        <v>-2.1860796550754458</v>
      </c>
      <c r="JO91">
        <f t="shared" si="43"/>
        <v>-1.2583996067405678E-2</v>
      </c>
      <c r="JP91">
        <f t="shared" si="43"/>
        <v>0.31708054848422762</v>
      </c>
      <c r="JQ91">
        <f t="shared" si="43"/>
        <v>-1.5235218597808853</v>
      </c>
      <c r="JR91">
        <f t="shared" si="43"/>
        <v>-0.26710040401667356</v>
      </c>
      <c r="JS91">
        <f t="shared" si="43"/>
        <v>1.4491979527520016</v>
      </c>
      <c r="JT91">
        <f t="shared" si="43"/>
        <v>0.45098886403138749</v>
      </c>
      <c r="JU91">
        <f t="shared" si="43"/>
        <v>-0.33256355891353451</v>
      </c>
      <c r="JV91">
        <f t="shared" si="43"/>
        <v>0.22742483452020679</v>
      </c>
      <c r="JW91">
        <f t="shared" si="43"/>
        <v>0.64056393966893665</v>
      </c>
      <c r="JX91">
        <f t="shared" si="43"/>
        <v>1.2496366252889857</v>
      </c>
      <c r="JY91">
        <f t="shared" si="43"/>
        <v>2.0995503291487694</v>
      </c>
      <c r="JZ91">
        <f t="shared" si="43"/>
        <v>0.23976781449164264</v>
      </c>
      <c r="KA91">
        <f t="shared" si="43"/>
        <v>-0.62514345700037666</v>
      </c>
      <c r="KB91">
        <f t="shared" si="43"/>
        <v>-0.27956843950960319</v>
      </c>
      <c r="KC91">
        <f t="shared" si="43"/>
        <v>-0.53364829000202008</v>
      </c>
      <c r="KD91">
        <f t="shared" si="43"/>
        <v>0.83329950939514674</v>
      </c>
      <c r="KE91">
        <f t="shared" si="43"/>
        <v>1.1475185601739213</v>
      </c>
      <c r="KF91">
        <f t="shared" si="43"/>
        <v>-1.4402939996216446</v>
      </c>
      <c r="KG91">
        <f t="shared" si="43"/>
        <v>-0.31016952561913058</v>
      </c>
      <c r="KH91">
        <f t="shared" si="43"/>
        <v>0.47774506128916983</v>
      </c>
      <c r="KI91">
        <f t="shared" si="43"/>
        <v>1.5547811926808208</v>
      </c>
      <c r="KJ91">
        <f t="shared" si="43"/>
        <v>-0.54195766097109299</v>
      </c>
      <c r="KK91">
        <f t="shared" si="43"/>
        <v>0.32908928915276192</v>
      </c>
      <c r="KL91">
        <f t="shared" si="43"/>
        <v>-0.65348558564437553</v>
      </c>
      <c r="KM91">
        <f t="shared" si="43"/>
        <v>0.4922003427054733</v>
      </c>
      <c r="KN91">
        <f t="shared" si="43"/>
        <v>-0.69906491262372583</v>
      </c>
      <c r="KO91">
        <f t="shared" si="43"/>
        <v>-0.40130998968379572</v>
      </c>
      <c r="KP91">
        <f t="shared" si="43"/>
        <v>-8.6436102719744667E-2</v>
      </c>
      <c r="KQ91">
        <f t="shared" si="43"/>
        <v>0.16293370208586566</v>
      </c>
      <c r="KR91">
        <f t="shared" si="43"/>
        <v>0.57089437177637592</v>
      </c>
      <c r="KS91">
        <f t="shared" si="43"/>
        <v>-1.5838668332435191</v>
      </c>
      <c r="KT91">
        <f t="shared" si="43"/>
        <v>-0.22546259970113169</v>
      </c>
      <c r="KU91">
        <f t="shared" si="43"/>
        <v>-0.5830918325955281</v>
      </c>
      <c r="KV91">
        <f t="shared" si="43"/>
        <v>-0.7608787200297229</v>
      </c>
      <c r="KW91">
        <f t="shared" si="43"/>
        <v>-1.4061743058846332</v>
      </c>
      <c r="KX91">
        <f t="shared" si="43"/>
        <v>0.30087221603025682</v>
      </c>
      <c r="KY91">
        <f t="shared" si="43"/>
        <v>-0.83720351540250704</v>
      </c>
      <c r="KZ91">
        <f t="shared" si="43"/>
        <v>2.2918902686797082</v>
      </c>
      <c r="LA91">
        <f t="shared" si="43"/>
        <v>-1.0207304512732662</v>
      </c>
      <c r="LB91">
        <f t="shared" si="43"/>
        <v>-1.0078065315610729</v>
      </c>
      <c r="LC91">
        <f t="shared" si="43"/>
        <v>-0.73227056418545544</v>
      </c>
      <c r="LD91">
        <f t="shared" si="43"/>
        <v>1.1829638424387667</v>
      </c>
      <c r="LE91">
        <f t="shared" si="43"/>
        <v>0.25475401344010606</v>
      </c>
      <c r="LF91">
        <f t="shared" si="43"/>
        <v>1.1942802302655764</v>
      </c>
      <c r="LG91">
        <f t="shared" si="43"/>
        <v>1.01086243375903</v>
      </c>
      <c r="LH91">
        <f t="shared" si="43"/>
        <v>0.83016402641078457</v>
      </c>
      <c r="LI91">
        <f t="shared" si="43"/>
        <v>1.264811544388067</v>
      </c>
      <c r="LJ91">
        <f t="shared" si="43"/>
        <v>0.24977907742140815</v>
      </c>
      <c r="LK91">
        <f t="shared" ref="LK91:NV91" si="44">+LK74</f>
        <v>-0.21316054699127562</v>
      </c>
      <c r="LL91">
        <f t="shared" si="44"/>
        <v>6.6718257585307583E-2</v>
      </c>
      <c r="LM91">
        <f t="shared" si="44"/>
        <v>-1.4883380572427996</v>
      </c>
      <c r="LN91">
        <f t="shared" si="44"/>
        <v>-0.29159991754568182</v>
      </c>
      <c r="LO91">
        <f t="shared" si="44"/>
        <v>8.4669409261550754E-2</v>
      </c>
      <c r="LP91">
        <f t="shared" si="44"/>
        <v>0.37524273466260638</v>
      </c>
      <c r="LQ91">
        <f t="shared" si="44"/>
        <v>0.88113210949813947</v>
      </c>
      <c r="LR91">
        <f t="shared" si="44"/>
        <v>1.4494162314804271</v>
      </c>
      <c r="LS91">
        <f t="shared" si="44"/>
        <v>-0.21754431145382114</v>
      </c>
      <c r="LT91">
        <f t="shared" si="44"/>
        <v>-0.12629016055143438</v>
      </c>
      <c r="LU91">
        <f t="shared" si="44"/>
        <v>0.67321707319933921</v>
      </c>
      <c r="LV91">
        <f t="shared" si="44"/>
        <v>-1.4888018995407037</v>
      </c>
      <c r="LW91">
        <f t="shared" si="44"/>
        <v>-1.3031876733293757</v>
      </c>
      <c r="LX91">
        <f t="shared" si="44"/>
        <v>-8.6358795670093969E-2</v>
      </c>
      <c r="LY91">
        <f t="shared" si="44"/>
        <v>0.63288212004408706</v>
      </c>
      <c r="LZ91">
        <f t="shared" si="44"/>
        <v>-0.20159177438472398</v>
      </c>
      <c r="MA91">
        <f t="shared" si="44"/>
        <v>0.18483433450455777</v>
      </c>
      <c r="MB91">
        <f t="shared" si="44"/>
        <v>0.21214304979366716</v>
      </c>
      <c r="MC91">
        <f t="shared" si="44"/>
        <v>0.24496671358065214</v>
      </c>
      <c r="MD91">
        <f t="shared" si="44"/>
        <v>-0.62198523664847016</v>
      </c>
      <c r="ME91">
        <f t="shared" si="44"/>
        <v>1.3196768122725189E-2</v>
      </c>
      <c r="MF91">
        <f t="shared" si="44"/>
        <v>-0.44963371692574583</v>
      </c>
      <c r="MG91">
        <f t="shared" si="44"/>
        <v>-0.74857098297798075</v>
      </c>
      <c r="MH91">
        <f t="shared" si="44"/>
        <v>0.19870412870659493</v>
      </c>
      <c r="MI91">
        <f t="shared" si="44"/>
        <v>0.46637069317512214</v>
      </c>
      <c r="MJ91">
        <f t="shared" si="44"/>
        <v>-0.55547388910781592</v>
      </c>
      <c r="MK91">
        <f t="shared" si="44"/>
        <v>-0.11180532055732328</v>
      </c>
      <c r="ML91">
        <f t="shared" si="44"/>
        <v>-0.26385123419458978</v>
      </c>
      <c r="MM91">
        <f t="shared" si="44"/>
        <v>1.1303973224130459</v>
      </c>
      <c r="MN91">
        <f t="shared" si="44"/>
        <v>-0.54745896704844199</v>
      </c>
      <c r="MO91">
        <f t="shared" si="44"/>
        <v>0.16673311620252207</v>
      </c>
      <c r="MP91">
        <f t="shared" si="44"/>
        <v>-0.321426796290325</v>
      </c>
      <c r="MQ91">
        <f t="shared" si="44"/>
        <v>-0.64989080783561803</v>
      </c>
      <c r="MR91">
        <f t="shared" si="44"/>
        <v>-0.63550032791681588</v>
      </c>
      <c r="MS91">
        <f t="shared" si="44"/>
        <v>1.2631107892957516</v>
      </c>
      <c r="MT91">
        <f t="shared" si="44"/>
        <v>0.72668058237468358</v>
      </c>
      <c r="MU91">
        <f t="shared" si="44"/>
        <v>-1.6191688700928353</v>
      </c>
      <c r="MV91">
        <f t="shared" si="44"/>
        <v>-0.28107933758292347</v>
      </c>
      <c r="MW91">
        <f t="shared" si="44"/>
        <v>-0.21817186279804446</v>
      </c>
      <c r="MX91">
        <f t="shared" si="44"/>
        <v>0.32933257898548618</v>
      </c>
      <c r="MY91">
        <f t="shared" si="44"/>
        <v>-1.2619238987099379E-3</v>
      </c>
      <c r="MZ91">
        <f t="shared" si="44"/>
        <v>0.18374521459918469</v>
      </c>
      <c r="NA91">
        <f t="shared" si="44"/>
        <v>0.44954958866583183</v>
      </c>
      <c r="NB91">
        <f t="shared" si="44"/>
        <v>6.7867631514673121E-2</v>
      </c>
      <c r="NC91">
        <f t="shared" si="44"/>
        <v>1.2733698895317502</v>
      </c>
      <c r="ND91">
        <f t="shared" si="44"/>
        <v>0.54488396017404739</v>
      </c>
      <c r="NE91">
        <f t="shared" si="44"/>
        <v>-1.44636032928247</v>
      </c>
      <c r="NF91">
        <f t="shared" si="44"/>
        <v>5.7826810007099994E-2</v>
      </c>
      <c r="NG91">
        <f t="shared" si="44"/>
        <v>0.88508613771409728</v>
      </c>
      <c r="NH91">
        <f t="shared" si="44"/>
        <v>0.92225491243880242</v>
      </c>
      <c r="NI91">
        <f t="shared" si="44"/>
        <v>0.85338797362055629</v>
      </c>
      <c r="NJ91">
        <f t="shared" si="44"/>
        <v>0.61836772147216834</v>
      </c>
      <c r="NK91">
        <f t="shared" si="44"/>
        <v>-1.2418263395375106</v>
      </c>
      <c r="NL91">
        <f t="shared" si="44"/>
        <v>0.3010325144714443</v>
      </c>
      <c r="NM91">
        <f t="shared" si="44"/>
        <v>-0.27471969588077627</v>
      </c>
      <c r="NN91">
        <f t="shared" si="44"/>
        <v>-0.77423010225174949</v>
      </c>
      <c r="NO91">
        <f t="shared" si="44"/>
        <v>2.5692133931443095</v>
      </c>
      <c r="NP91">
        <f t="shared" si="44"/>
        <v>-0.18086780073645059</v>
      </c>
      <c r="NQ91">
        <f t="shared" si="44"/>
        <v>-0.5983929440844804</v>
      </c>
      <c r="NR91">
        <f t="shared" si="44"/>
        <v>7.5076513894600794E-2</v>
      </c>
      <c r="NS91">
        <f t="shared" si="44"/>
        <v>0.57368652051081881</v>
      </c>
      <c r="NT91">
        <f t="shared" si="44"/>
        <v>-1.1362135410308838</v>
      </c>
      <c r="NU91">
        <f t="shared" si="44"/>
        <v>-0.61143737184465863</v>
      </c>
      <c r="NV91">
        <f t="shared" si="44"/>
        <v>0.30543787943315692</v>
      </c>
      <c r="NW91">
        <f t="shared" ref="NW91:QH91" si="45">+NW74</f>
        <v>-1.7383126760250889</v>
      </c>
      <c r="NX91">
        <f t="shared" si="45"/>
        <v>-1.7641878002905287</v>
      </c>
      <c r="NY91">
        <f t="shared" si="45"/>
        <v>-0.30511728255078197</v>
      </c>
      <c r="NZ91">
        <f t="shared" si="45"/>
        <v>-4.2660985855036415E-2</v>
      </c>
      <c r="OA91">
        <f t="shared" si="45"/>
        <v>-0.77619233707082458</v>
      </c>
      <c r="OB91">
        <f t="shared" si="45"/>
        <v>-0.39708424992568325</v>
      </c>
      <c r="OC91">
        <f t="shared" si="45"/>
        <v>0.90552930487319827</v>
      </c>
      <c r="OD91">
        <f t="shared" si="45"/>
        <v>-0.69379893830046058</v>
      </c>
      <c r="OE91">
        <f t="shared" si="45"/>
        <v>0.15611476555932313</v>
      </c>
      <c r="OF91">
        <f t="shared" si="45"/>
        <v>-1.5291607269318774</v>
      </c>
      <c r="OG91">
        <f t="shared" si="45"/>
        <v>0.44464741222327575</v>
      </c>
      <c r="OH91">
        <f t="shared" si="45"/>
        <v>-2.5025656213983893</v>
      </c>
      <c r="OI91">
        <f t="shared" si="45"/>
        <v>-0.53868234317633323</v>
      </c>
      <c r="OJ91">
        <f t="shared" si="45"/>
        <v>-1.3835096979164518</v>
      </c>
      <c r="OK91">
        <f t="shared" si="45"/>
        <v>-1.2100372259737924</v>
      </c>
      <c r="OL91">
        <f t="shared" si="45"/>
        <v>-0.73367118602618575</v>
      </c>
      <c r="OM91">
        <f t="shared" si="45"/>
        <v>0.98941882242797874</v>
      </c>
      <c r="ON91">
        <f t="shared" si="45"/>
        <v>-0.43033651309087873</v>
      </c>
      <c r="OO91">
        <f t="shared" si="45"/>
        <v>0.11149722922709771</v>
      </c>
      <c r="OP91">
        <f t="shared" si="45"/>
        <v>1.5128625818761066</v>
      </c>
      <c r="OQ91">
        <f t="shared" si="45"/>
        <v>-0.90760750026674941</v>
      </c>
      <c r="OR91">
        <f t="shared" si="45"/>
        <v>0.19566186892916448</v>
      </c>
      <c r="OS91">
        <f t="shared" si="45"/>
        <v>0.26932184482575394</v>
      </c>
      <c r="OT91">
        <f t="shared" si="45"/>
        <v>-6.6333996073808521E-2</v>
      </c>
      <c r="OU91">
        <f t="shared" si="45"/>
        <v>-5.6991211749846116E-3</v>
      </c>
      <c r="OV91">
        <f t="shared" si="45"/>
        <v>1.2290274753468111</v>
      </c>
      <c r="OW91">
        <f t="shared" si="45"/>
        <v>-0.14466422726400197</v>
      </c>
      <c r="OX91">
        <f t="shared" si="45"/>
        <v>-0.78709490480832756</v>
      </c>
      <c r="OY91">
        <f t="shared" si="45"/>
        <v>0.40919871935329866</v>
      </c>
      <c r="OZ91">
        <f t="shared" si="45"/>
        <v>-0.418115178035805</v>
      </c>
      <c r="PA91">
        <f t="shared" si="45"/>
        <v>-1.1167367119924165</v>
      </c>
      <c r="PB91">
        <f t="shared" si="45"/>
        <v>1.0999110600096174</v>
      </c>
      <c r="PC91">
        <f t="shared" si="45"/>
        <v>0.88305114331888035</v>
      </c>
      <c r="PD91">
        <f t="shared" si="45"/>
        <v>1.2421560313669033</v>
      </c>
      <c r="PE91">
        <f t="shared" si="45"/>
        <v>0.50076778279617429</v>
      </c>
      <c r="PF91">
        <f t="shared" si="45"/>
        <v>0.59218336900812574</v>
      </c>
      <c r="PG91">
        <f t="shared" si="45"/>
        <v>0.41327780309075024</v>
      </c>
      <c r="PH91">
        <f t="shared" si="45"/>
        <v>-1.1801967048086226</v>
      </c>
      <c r="PI91">
        <f t="shared" si="45"/>
        <v>0.14713805285282433</v>
      </c>
      <c r="PJ91">
        <f t="shared" si="45"/>
        <v>0.47140929382294416</v>
      </c>
      <c r="PK91">
        <f t="shared" si="45"/>
        <v>0.31635636332794093</v>
      </c>
      <c r="PL91">
        <f t="shared" si="45"/>
        <v>0.39377596294798423</v>
      </c>
      <c r="PM91">
        <f t="shared" si="45"/>
        <v>1.7105685401475057</v>
      </c>
      <c r="PN91">
        <f t="shared" si="45"/>
        <v>-0.83731265476671979</v>
      </c>
      <c r="PO91">
        <f t="shared" si="45"/>
        <v>3.8985490391496569E-2</v>
      </c>
      <c r="PP91">
        <f t="shared" si="45"/>
        <v>-2.092674549203366</v>
      </c>
      <c r="PQ91">
        <f t="shared" si="45"/>
        <v>-1.6040303307818249</v>
      </c>
      <c r="PR91">
        <f t="shared" si="45"/>
        <v>-1.3473663784679957</v>
      </c>
      <c r="PS91">
        <f t="shared" si="45"/>
        <v>1.2996179066249169</v>
      </c>
      <c r="PT91">
        <f t="shared" si="45"/>
        <v>0.83102804637746885</v>
      </c>
      <c r="PU91">
        <f t="shared" si="45"/>
        <v>-0.46406967157963663</v>
      </c>
      <c r="PV91">
        <f t="shared" si="45"/>
        <v>-0.44160856305097695</v>
      </c>
      <c r="PW91">
        <f t="shared" si="45"/>
        <v>0.8822598829283379</v>
      </c>
      <c r="PX91">
        <f t="shared" si="45"/>
        <v>0.52063796829315834</v>
      </c>
      <c r="PY91">
        <f t="shared" si="45"/>
        <v>2.1609230316244066</v>
      </c>
      <c r="PZ91">
        <f t="shared" si="45"/>
        <v>0.72957163865794428</v>
      </c>
      <c r="QA91">
        <f t="shared" si="45"/>
        <v>1.3650196706294082</v>
      </c>
      <c r="QB91">
        <f t="shared" si="45"/>
        <v>0.12366854207357392</v>
      </c>
      <c r="QC91">
        <f t="shared" si="45"/>
        <v>3.0381488613784313</v>
      </c>
      <c r="QD91">
        <f t="shared" si="45"/>
        <v>1.3673570720129646</v>
      </c>
      <c r="QE91">
        <f t="shared" si="45"/>
        <v>1.1719475878635421</v>
      </c>
      <c r="QF91">
        <f t="shared" si="45"/>
        <v>0.63316292653325945</v>
      </c>
      <c r="QG91">
        <f t="shared" si="45"/>
        <v>-0.17744696378940716</v>
      </c>
      <c r="QH91">
        <f t="shared" si="45"/>
        <v>0.42823785406653769</v>
      </c>
      <c r="QI91">
        <f t="shared" ref="QI91:SG91" si="46">+QI74</f>
        <v>-2.0311745174694806</v>
      </c>
      <c r="QJ91">
        <f t="shared" si="46"/>
        <v>-1.0659482541086618</v>
      </c>
      <c r="QK91">
        <f t="shared" si="46"/>
        <v>0.41469547795713879</v>
      </c>
      <c r="QL91">
        <f t="shared" si="46"/>
        <v>-0.82123619904450607</v>
      </c>
      <c r="QM91">
        <f t="shared" si="46"/>
        <v>1.3500266504706815</v>
      </c>
      <c r="QN91">
        <f t="shared" si="46"/>
        <v>-1.3147200661478564</v>
      </c>
      <c r="QO91">
        <f t="shared" si="46"/>
        <v>-0.44110265662311576</v>
      </c>
      <c r="QP91">
        <f t="shared" si="46"/>
        <v>1.1900783647433855</v>
      </c>
      <c r="QQ91">
        <f t="shared" si="46"/>
        <v>-1.2013356354145799</v>
      </c>
      <c r="QR91">
        <f t="shared" si="46"/>
        <v>-0.36712890505441464</v>
      </c>
      <c r="QS91">
        <f t="shared" si="46"/>
        <v>-0.26377279027656186</v>
      </c>
      <c r="QT91">
        <f t="shared" si="46"/>
        <v>-0.4151957000431139</v>
      </c>
      <c r="QU91">
        <f t="shared" si="46"/>
        <v>0.51294477998453658</v>
      </c>
      <c r="QV91">
        <f t="shared" si="46"/>
        <v>0.57468014347250573</v>
      </c>
      <c r="QW91">
        <f t="shared" si="46"/>
        <v>-0.66070015236618929</v>
      </c>
      <c r="QX91">
        <f t="shared" si="46"/>
        <v>0.43865838961210102</v>
      </c>
      <c r="QY91">
        <f t="shared" si="46"/>
        <v>0.41377802517672535</v>
      </c>
      <c r="QZ91">
        <f t="shared" si="46"/>
        <v>-0.94772076408844441</v>
      </c>
      <c r="RA91">
        <f t="shared" si="46"/>
        <v>-0.54905967772356234</v>
      </c>
      <c r="RB91">
        <f t="shared" si="46"/>
        <v>1.2823693396057934</v>
      </c>
      <c r="RC91">
        <f t="shared" si="46"/>
        <v>2.0995503291487694</v>
      </c>
      <c r="RD91">
        <f t="shared" si="46"/>
        <v>-0.65168705987161957</v>
      </c>
      <c r="RE91">
        <f t="shared" si="46"/>
        <v>0.83460008681868203</v>
      </c>
      <c r="RF91">
        <f t="shared" si="46"/>
        <v>0.14481884136330336</v>
      </c>
      <c r="RG91">
        <f t="shared" si="46"/>
        <v>-0.31772401598573197</v>
      </c>
      <c r="RH91">
        <f t="shared" si="46"/>
        <v>0.14853071661491413</v>
      </c>
      <c r="RI91">
        <f t="shared" si="46"/>
        <v>0.35928451325162314</v>
      </c>
      <c r="RJ91">
        <f t="shared" si="46"/>
        <v>0.30071191758906934</v>
      </c>
      <c r="RK91">
        <f t="shared" si="46"/>
        <v>-8.0908648669719696E-2</v>
      </c>
      <c r="RL91">
        <f t="shared" si="46"/>
        <v>1.4061743058846332</v>
      </c>
      <c r="RM91">
        <f t="shared" si="46"/>
        <v>0.24780547391856089</v>
      </c>
      <c r="RN91">
        <f t="shared" si="46"/>
        <v>0.29096213438606355</v>
      </c>
      <c r="RO91">
        <f t="shared" si="46"/>
        <v>7.2852799348765984E-2</v>
      </c>
      <c r="RP91">
        <f t="shared" si="46"/>
        <v>-0.27996520657325163</v>
      </c>
      <c r="RQ91">
        <f t="shared" si="46"/>
        <v>0.74887566370307468</v>
      </c>
      <c r="RR91">
        <f t="shared" si="46"/>
        <v>-0.91119318312848918</v>
      </c>
      <c r="RS91">
        <f t="shared" si="46"/>
        <v>-0.2195815795857925</v>
      </c>
      <c r="RT91">
        <f t="shared" si="46"/>
        <v>-0.15626937965862453</v>
      </c>
      <c r="RU91">
        <f t="shared" si="46"/>
        <v>2.0433617464732379</v>
      </c>
      <c r="RV91">
        <f t="shared" si="46"/>
        <v>0.92202071755309589</v>
      </c>
      <c r="RW91">
        <f t="shared" si="46"/>
        <v>1.1228939911234193</v>
      </c>
      <c r="RX91">
        <f t="shared" si="46"/>
        <v>-7.7147888077888638E-2</v>
      </c>
      <c r="RY91">
        <f t="shared" si="46"/>
        <v>3.7914560380158946E-2</v>
      </c>
      <c r="RZ91">
        <f t="shared" si="46"/>
        <v>-0.92483332991832867</v>
      </c>
      <c r="SA91">
        <f t="shared" si="46"/>
        <v>1.168307335319696</v>
      </c>
      <c r="SB91">
        <f t="shared" si="46"/>
        <v>-0.96634266810724512</v>
      </c>
      <c r="SC91">
        <f t="shared" si="46"/>
        <v>-0.75151092460146174</v>
      </c>
      <c r="SD91">
        <f t="shared" si="46"/>
        <v>0.19964090824942105</v>
      </c>
      <c r="SE91">
        <f t="shared" si="46"/>
        <v>-0.94389179139398038</v>
      </c>
      <c r="SF91">
        <f t="shared" si="46"/>
        <v>0.5181868800718803</v>
      </c>
      <c r="SG91">
        <f t="shared" si="46"/>
        <v>-0.61679429563810118</v>
      </c>
    </row>
    <row r="92" spans="1:504">
      <c r="A92" t="s">
        <v>551</v>
      </c>
      <c r="B92">
        <f>+B77</f>
        <v>-0.16673311620252207</v>
      </c>
      <c r="C92">
        <f t="shared" ref="C92:BN93" si="47">+C77</f>
        <v>0.6644154382229317</v>
      </c>
      <c r="D92">
        <f t="shared" si="47"/>
        <v>0.79945948527893052</v>
      </c>
      <c r="E92">
        <f t="shared" si="47"/>
        <v>-0.23457459974451922</v>
      </c>
      <c r="F92">
        <f t="shared" si="47"/>
        <v>0.14768033906875644</v>
      </c>
      <c r="G92">
        <f t="shared" si="47"/>
        <v>0.92155460151843727</v>
      </c>
      <c r="H92">
        <f t="shared" si="47"/>
        <v>0.57098304750979878</v>
      </c>
      <c r="I92">
        <f t="shared" si="47"/>
        <v>-1.8452283256920055</v>
      </c>
      <c r="J92">
        <f t="shared" si="47"/>
        <v>-0.1008811523206532</v>
      </c>
      <c r="K92">
        <f t="shared" si="47"/>
        <v>-8.2136466517113149E-2</v>
      </c>
      <c r="L92">
        <f t="shared" si="47"/>
        <v>-1.674679879215546</v>
      </c>
      <c r="M92">
        <f t="shared" si="47"/>
        <v>0.99404587672324851</v>
      </c>
      <c r="N92">
        <f t="shared" si="47"/>
        <v>0.64253754317178391</v>
      </c>
      <c r="O92">
        <f t="shared" si="47"/>
        <v>0.15766431715746876</v>
      </c>
      <c r="P92">
        <f t="shared" si="47"/>
        <v>-0.10626536095514894</v>
      </c>
      <c r="Q92">
        <f t="shared" si="47"/>
        <v>-0.19254457583883777</v>
      </c>
      <c r="R92">
        <f t="shared" si="47"/>
        <v>-0.21770119928987697</v>
      </c>
      <c r="S92">
        <f t="shared" si="47"/>
        <v>1.0453823051648214</v>
      </c>
      <c r="T92">
        <f t="shared" si="47"/>
        <v>1.0386679605289828</v>
      </c>
      <c r="U92">
        <f t="shared" si="47"/>
        <v>-3.7301788324839436E-2</v>
      </c>
      <c r="V92">
        <f t="shared" si="47"/>
        <v>0.24709606805117801</v>
      </c>
      <c r="W92">
        <f t="shared" si="47"/>
        <v>-1.2997975318285171</v>
      </c>
      <c r="X92">
        <f t="shared" si="47"/>
        <v>-0.96597659648978151</v>
      </c>
      <c r="Y92">
        <f t="shared" si="47"/>
        <v>-0.32699063012842089</v>
      </c>
      <c r="Z92">
        <f t="shared" si="47"/>
        <v>-1.2290274753468111</v>
      </c>
      <c r="AA92">
        <f t="shared" si="47"/>
        <v>0.34520326153142378</v>
      </c>
      <c r="AB92">
        <f t="shared" si="47"/>
        <v>-2.4276232579723001</v>
      </c>
      <c r="AC92">
        <f t="shared" si="47"/>
        <v>0.26100110517290886</v>
      </c>
      <c r="AD92">
        <f t="shared" si="47"/>
        <v>-0.26123871066374704</v>
      </c>
      <c r="AE92">
        <f t="shared" si="47"/>
        <v>0.33280684874625877</v>
      </c>
      <c r="AF92">
        <f t="shared" si="47"/>
        <v>0.56514068091928493</v>
      </c>
      <c r="AG92">
        <f t="shared" si="47"/>
        <v>1.3561430023401044</v>
      </c>
      <c r="AH92">
        <f t="shared" si="47"/>
        <v>0.49436039262218401</v>
      </c>
      <c r="AI92">
        <f t="shared" si="47"/>
        <v>0.81460939327371307</v>
      </c>
      <c r="AJ92">
        <f t="shared" si="47"/>
        <v>-1.4666920833406039</v>
      </c>
      <c r="AK92">
        <f t="shared" si="47"/>
        <v>0.99894805316580459</v>
      </c>
      <c r="AL92">
        <f t="shared" si="47"/>
        <v>0.7995640771696344</v>
      </c>
      <c r="AM92">
        <f t="shared" si="47"/>
        <v>1.0275789463776164</v>
      </c>
      <c r="AN92">
        <f t="shared" si="47"/>
        <v>-0.56918452173704281</v>
      </c>
      <c r="AO92">
        <f t="shared" si="47"/>
        <v>-0.2322167347301729</v>
      </c>
      <c r="AP92">
        <f t="shared" si="47"/>
        <v>-0.26805196284840349</v>
      </c>
      <c r="AQ92">
        <f t="shared" si="47"/>
        <v>0.11681095202220604</v>
      </c>
      <c r="AR92">
        <f t="shared" si="47"/>
        <v>-0.28243334782018792</v>
      </c>
      <c r="AS92">
        <f t="shared" si="47"/>
        <v>1.2548298400361091</v>
      </c>
      <c r="AT92">
        <f t="shared" si="47"/>
        <v>-0.28402610041666776</v>
      </c>
      <c r="AU92">
        <f t="shared" si="47"/>
        <v>-5.1774122766801156E-2</v>
      </c>
      <c r="AV92">
        <f t="shared" si="47"/>
        <v>0.65651875047478825</v>
      </c>
      <c r="AW92">
        <f t="shared" si="47"/>
        <v>-0.6082132131268736</v>
      </c>
      <c r="AX92">
        <f t="shared" si="47"/>
        <v>1.7242746253032237</v>
      </c>
      <c r="AY92">
        <f t="shared" si="47"/>
        <v>-1.2660166248679161E-2</v>
      </c>
      <c r="AZ92">
        <f t="shared" si="47"/>
        <v>0.76609921961789951</v>
      </c>
      <c r="BA92">
        <f t="shared" si="47"/>
        <v>-0.54116071623866446</v>
      </c>
      <c r="BB92">
        <f t="shared" si="47"/>
        <v>2.3080428945831954</v>
      </c>
      <c r="BC92">
        <f t="shared" si="47"/>
        <v>2.3605025489814579</v>
      </c>
      <c r="BD92">
        <f t="shared" si="47"/>
        <v>0.32078332878882065</v>
      </c>
      <c r="BE92">
        <f t="shared" si="47"/>
        <v>0.88803290054784156</v>
      </c>
      <c r="BF92">
        <f t="shared" si="47"/>
        <v>0.31957597457221709</v>
      </c>
      <c r="BG92">
        <f t="shared" si="47"/>
        <v>1.0999110600096174</v>
      </c>
      <c r="BH92">
        <f t="shared" si="47"/>
        <v>0.94712049758527428</v>
      </c>
      <c r="BI92">
        <f t="shared" si="47"/>
        <v>-0.49531081458553672</v>
      </c>
      <c r="BJ92">
        <f t="shared" si="47"/>
        <v>-0.27845544536830857</v>
      </c>
      <c r="BK92">
        <f t="shared" si="47"/>
        <v>-0.24914697860367596</v>
      </c>
      <c r="BL92">
        <f t="shared" si="47"/>
        <v>0.65301151153107639</v>
      </c>
      <c r="BM92">
        <f t="shared" si="47"/>
        <v>-0.79914343587006442</v>
      </c>
      <c r="BN92">
        <f t="shared" si="47"/>
        <v>0.8419920050073415</v>
      </c>
      <c r="BO92">
        <f t="shared" ref="BO92:DZ93" si="48">+BO77</f>
        <v>1.2214104572194628</v>
      </c>
      <c r="BP92">
        <f t="shared" si="48"/>
        <v>0.93366907094605267</v>
      </c>
      <c r="BQ92">
        <f t="shared" si="48"/>
        <v>2.4990731617435813</v>
      </c>
      <c r="BR92">
        <f t="shared" si="48"/>
        <v>1.0477629075467121</v>
      </c>
      <c r="BS92">
        <f t="shared" si="48"/>
        <v>-0.75567641033558175</v>
      </c>
      <c r="BT92">
        <f t="shared" si="48"/>
        <v>-0.17837919585872442</v>
      </c>
      <c r="BU92">
        <f t="shared" si="48"/>
        <v>0.30015144147910178</v>
      </c>
      <c r="BV92">
        <f t="shared" si="48"/>
        <v>-0.49289155867882073</v>
      </c>
      <c r="BW92">
        <f t="shared" si="48"/>
        <v>-0.48031893129518721</v>
      </c>
      <c r="BX92">
        <f t="shared" si="48"/>
        <v>-0.52063796829315834</v>
      </c>
      <c r="BY92">
        <f t="shared" si="48"/>
        <v>-0.42882561501755845</v>
      </c>
      <c r="BZ92">
        <f t="shared" si="48"/>
        <v>-0.9010432222567033</v>
      </c>
      <c r="CA92">
        <f t="shared" si="48"/>
        <v>8.7587750385864638E-2</v>
      </c>
      <c r="CB92">
        <f t="shared" si="48"/>
        <v>-0.2545948518672958</v>
      </c>
      <c r="CC92">
        <f t="shared" si="48"/>
        <v>-0.33401988730474841</v>
      </c>
      <c r="CD92">
        <f t="shared" si="48"/>
        <v>-0.50094058678951114</v>
      </c>
      <c r="CE92">
        <f t="shared" si="48"/>
        <v>-1.8688206182559952</v>
      </c>
      <c r="CF92">
        <f t="shared" si="48"/>
        <v>-0.78980747275636531</v>
      </c>
      <c r="CG92">
        <f t="shared" si="48"/>
        <v>0.11049678505514748</v>
      </c>
      <c r="CH92">
        <f t="shared" si="48"/>
        <v>-0.14103193279879633</v>
      </c>
      <c r="CI92">
        <f t="shared" si="48"/>
        <v>-1.0045073395303916</v>
      </c>
      <c r="CJ92">
        <f t="shared" si="48"/>
        <v>-0.70572127697232645</v>
      </c>
      <c r="CK92">
        <f t="shared" si="48"/>
        <v>-0.40496047404303681</v>
      </c>
      <c r="CL92">
        <f t="shared" si="48"/>
        <v>0.77950517152203247</v>
      </c>
      <c r="CM92">
        <f t="shared" si="48"/>
        <v>0.90288267529103905</v>
      </c>
      <c r="CN92">
        <f t="shared" si="48"/>
        <v>0.66355823946651071</v>
      </c>
      <c r="CO92">
        <f t="shared" si="48"/>
        <v>-7.4232957558706403E-2</v>
      </c>
      <c r="CP92">
        <f t="shared" si="48"/>
        <v>-0.59017907005909365</v>
      </c>
      <c r="CQ92">
        <f t="shared" si="48"/>
        <v>2.244796633021906</v>
      </c>
      <c r="CR92">
        <f t="shared" si="48"/>
        <v>5.3765916163683869E-2</v>
      </c>
      <c r="CS92">
        <f t="shared" si="48"/>
        <v>-0.18491277842258569</v>
      </c>
      <c r="CT92">
        <f t="shared" si="48"/>
        <v>0.54834799811942503</v>
      </c>
      <c r="CU92">
        <f t="shared" si="48"/>
        <v>-0.74402350946911611</v>
      </c>
      <c r="CV92">
        <f t="shared" si="48"/>
        <v>0.60545289670699276</v>
      </c>
      <c r="CW92">
        <f t="shared" si="48"/>
        <v>-1.1299630386929493</v>
      </c>
      <c r="CX92">
        <f t="shared" si="48"/>
        <v>1.1309771252854262</v>
      </c>
      <c r="CY92">
        <f t="shared" si="48"/>
        <v>-0.17783577277441509</v>
      </c>
      <c r="CZ92">
        <f t="shared" si="48"/>
        <v>8.9585228124633431E-2</v>
      </c>
      <c r="DA92">
        <f t="shared" si="48"/>
        <v>-1.1888369044754654</v>
      </c>
      <c r="DB92">
        <f t="shared" si="48"/>
        <v>0.90265302787884139</v>
      </c>
      <c r="DC92">
        <f t="shared" si="48"/>
        <v>0.2503315954527352</v>
      </c>
      <c r="DD92">
        <f t="shared" si="48"/>
        <v>0.49600430429563858</v>
      </c>
      <c r="DE92">
        <f t="shared" si="48"/>
        <v>-0.34349795896559954</v>
      </c>
      <c r="DF92">
        <f t="shared" si="48"/>
        <v>8.536062523489818E-2</v>
      </c>
      <c r="DG92">
        <f t="shared" si="48"/>
        <v>1.7974252841668203</v>
      </c>
      <c r="DH92">
        <f t="shared" si="48"/>
        <v>0.41527869143465068</v>
      </c>
      <c r="DI92">
        <f t="shared" si="48"/>
        <v>-0.69925931711622979</v>
      </c>
      <c r="DJ92">
        <f t="shared" si="48"/>
        <v>2.2048152459319681</v>
      </c>
      <c r="DK92">
        <f t="shared" si="48"/>
        <v>-0.96609937827452086</v>
      </c>
      <c r="DL92">
        <f t="shared" si="48"/>
        <v>0.10688040674722288</v>
      </c>
      <c r="DM92">
        <f t="shared" si="48"/>
        <v>0.3557784111762885</v>
      </c>
      <c r="DN92">
        <f t="shared" si="48"/>
        <v>1.3245880836620927</v>
      </c>
      <c r="DO92">
        <f t="shared" si="48"/>
        <v>0.99191765912109986</v>
      </c>
      <c r="DP92">
        <f t="shared" si="48"/>
        <v>-0.38717075767635833</v>
      </c>
      <c r="DQ92">
        <f t="shared" si="48"/>
        <v>0.87035573415050749</v>
      </c>
      <c r="DR92">
        <f t="shared" si="48"/>
        <v>-0.62877461459720507</v>
      </c>
      <c r="DS92">
        <f t="shared" si="48"/>
        <v>-0.43344243749743327</v>
      </c>
      <c r="DT92">
        <f t="shared" si="48"/>
        <v>1.1317024473100901</v>
      </c>
      <c r="DU92">
        <f t="shared" si="48"/>
        <v>1.5021396393422037</v>
      </c>
      <c r="DV92">
        <f t="shared" si="48"/>
        <v>0.82112819654867053</v>
      </c>
      <c r="DW92">
        <f t="shared" si="48"/>
        <v>1.218834313476691</v>
      </c>
      <c r="DX92">
        <f t="shared" si="48"/>
        <v>0.64216237660730258</v>
      </c>
      <c r="DY92">
        <f t="shared" si="48"/>
        <v>1.9169965526089072</v>
      </c>
      <c r="DZ92">
        <f t="shared" si="48"/>
        <v>3.2325715437764302E-2</v>
      </c>
      <c r="EA92">
        <f t="shared" ref="EA92:GL93" si="49">+EA77</f>
        <v>-1.8315495253773406</v>
      </c>
      <c r="EB92">
        <f t="shared" si="49"/>
        <v>1.1022962098650169</v>
      </c>
      <c r="EC92">
        <f t="shared" si="49"/>
        <v>0.81588950706645846</v>
      </c>
      <c r="ED92">
        <f t="shared" si="49"/>
        <v>0.2993510861415416</v>
      </c>
      <c r="EE92">
        <f t="shared" si="49"/>
        <v>-7.661128620384261E-2</v>
      </c>
      <c r="EF92">
        <f t="shared" si="49"/>
        <v>1.2609052646439523</v>
      </c>
      <c r="EG92">
        <f t="shared" si="49"/>
        <v>-1.0687881513149478</v>
      </c>
      <c r="EH92">
        <f t="shared" si="49"/>
        <v>0.45107299229130149</v>
      </c>
      <c r="EI92">
        <f t="shared" si="49"/>
        <v>-0.66775783125194721</v>
      </c>
      <c r="EJ92">
        <f t="shared" si="49"/>
        <v>1.1111887943116017</v>
      </c>
      <c r="EK92">
        <f t="shared" si="49"/>
        <v>-4.9246864364249632E-2</v>
      </c>
      <c r="EL92">
        <f t="shared" si="49"/>
        <v>6.3869265432003886E-3</v>
      </c>
      <c r="EM92">
        <f t="shared" si="49"/>
        <v>8.0679001257522032E-2</v>
      </c>
      <c r="EN92">
        <f t="shared" si="49"/>
        <v>0.44718149183609057</v>
      </c>
      <c r="EO92">
        <f t="shared" si="49"/>
        <v>-0.85063675214769319</v>
      </c>
      <c r="EP92">
        <f t="shared" si="49"/>
        <v>0.43638578972604591</v>
      </c>
      <c r="EQ92">
        <f t="shared" si="49"/>
        <v>0.36377628021000419</v>
      </c>
      <c r="ER92">
        <f t="shared" si="49"/>
        <v>0.12490204426285345</v>
      </c>
      <c r="ES92">
        <f t="shared" si="49"/>
        <v>-0.62802882894175127</v>
      </c>
      <c r="ET92">
        <f t="shared" si="49"/>
        <v>2.1100640879012644</v>
      </c>
      <c r="EU92">
        <f t="shared" si="49"/>
        <v>0.87786474978202023</v>
      </c>
      <c r="EV92">
        <f t="shared" si="49"/>
        <v>-0.84668954514199868</v>
      </c>
      <c r="EW92">
        <f t="shared" si="49"/>
        <v>0.97565816759015433</v>
      </c>
      <c r="EX92">
        <f t="shared" si="49"/>
        <v>1.3673570720129646</v>
      </c>
      <c r="EY92">
        <f t="shared" si="49"/>
        <v>-0.57522129282006063</v>
      </c>
      <c r="EZ92">
        <f t="shared" si="49"/>
        <v>0.5737774699809961</v>
      </c>
      <c r="FA92">
        <f t="shared" si="49"/>
        <v>0.95578116088290699</v>
      </c>
      <c r="FB92">
        <f t="shared" si="49"/>
        <v>-0.43411546357674524</v>
      </c>
      <c r="FC92">
        <f t="shared" si="49"/>
        <v>-1.0986514098476619</v>
      </c>
      <c r="FD92">
        <f t="shared" si="49"/>
        <v>2.5509507395327091</v>
      </c>
      <c r="FE92">
        <f t="shared" si="49"/>
        <v>-1.6774856703705154</v>
      </c>
      <c r="FF92">
        <f t="shared" si="49"/>
        <v>-7.7685626820311882E-2</v>
      </c>
      <c r="FG92">
        <f t="shared" si="49"/>
        <v>0.14682882465422153</v>
      </c>
      <c r="FH92">
        <f t="shared" si="49"/>
        <v>0.60673983171000145</v>
      </c>
      <c r="FI92">
        <f t="shared" si="49"/>
        <v>0.88000433606794104</v>
      </c>
      <c r="FJ92">
        <f t="shared" si="49"/>
        <v>5.9283138398313895E-2</v>
      </c>
      <c r="FK92">
        <f t="shared" si="49"/>
        <v>1.1970951163675636</v>
      </c>
      <c r="FL92">
        <f t="shared" si="49"/>
        <v>0.55217469707713462</v>
      </c>
      <c r="FM92">
        <f t="shared" si="49"/>
        <v>0.55860141401353758</v>
      </c>
      <c r="FN92">
        <f t="shared" si="49"/>
        <v>0.85030819718667772</v>
      </c>
      <c r="FO92">
        <f t="shared" si="49"/>
        <v>-0.9845621207205113</v>
      </c>
      <c r="FP92">
        <f t="shared" si="49"/>
        <v>0.12428472473402508</v>
      </c>
      <c r="FQ92">
        <f t="shared" si="49"/>
        <v>-0.12544205674203113</v>
      </c>
      <c r="FR92">
        <f t="shared" si="49"/>
        <v>0.87573198470636271</v>
      </c>
      <c r="FS92">
        <f t="shared" si="49"/>
        <v>9.2579739430220798E-2</v>
      </c>
      <c r="FT92">
        <f t="shared" si="49"/>
        <v>-3.9368615034618415E-2</v>
      </c>
      <c r="FU92">
        <f t="shared" si="49"/>
        <v>-0.45887873056926765</v>
      </c>
      <c r="FV92">
        <f t="shared" si="49"/>
        <v>-0.88192109615192749</v>
      </c>
      <c r="FW92">
        <f t="shared" si="49"/>
        <v>-0.75364368967711926</v>
      </c>
      <c r="FX92">
        <f t="shared" si="49"/>
        <v>-0.17426145859644748</v>
      </c>
      <c r="FY92">
        <f t="shared" si="49"/>
        <v>-0.28163640308775939</v>
      </c>
      <c r="FZ92">
        <f t="shared" si="49"/>
        <v>1.4653460311819799</v>
      </c>
      <c r="GA92">
        <f t="shared" si="49"/>
        <v>-0.32054117582447361</v>
      </c>
      <c r="GB92">
        <f t="shared" si="49"/>
        <v>1.5509476725128479</v>
      </c>
      <c r="GC92">
        <f t="shared" si="49"/>
        <v>0.96854137154878117</v>
      </c>
      <c r="GD92">
        <f t="shared" si="49"/>
        <v>0.60655679590126965</v>
      </c>
      <c r="GE92">
        <f t="shared" si="49"/>
        <v>0.1762816737027606</v>
      </c>
      <c r="GF92">
        <f t="shared" si="49"/>
        <v>-0.82359747466398403</v>
      </c>
      <c r="GG92">
        <f t="shared" si="49"/>
        <v>0.18553464542492293</v>
      </c>
      <c r="GH92">
        <f t="shared" si="49"/>
        <v>1.5499290384468623</v>
      </c>
      <c r="GI92">
        <f t="shared" si="49"/>
        <v>-0.54586053011007607</v>
      </c>
      <c r="GJ92">
        <f t="shared" si="49"/>
        <v>0.8049460120673757</v>
      </c>
      <c r="GK92">
        <f t="shared" si="49"/>
        <v>0.32803995964059141</v>
      </c>
      <c r="GL92">
        <f t="shared" si="49"/>
        <v>2.2622407414019108</v>
      </c>
      <c r="GM92">
        <f t="shared" ref="GM92:IX93" si="50">+GM77</f>
        <v>-1.3507906260201707</v>
      </c>
      <c r="GN92">
        <f t="shared" si="50"/>
        <v>-0.79001665653777309</v>
      </c>
      <c r="GO92">
        <f t="shared" si="50"/>
        <v>-0.55208602134371176</v>
      </c>
      <c r="GP92">
        <f t="shared" si="50"/>
        <v>0.45675506044062786</v>
      </c>
      <c r="GQ92">
        <f t="shared" si="50"/>
        <v>0.657753389532445</v>
      </c>
      <c r="GR92">
        <f t="shared" si="50"/>
        <v>-1.4037095752428286</v>
      </c>
      <c r="GS92">
        <f t="shared" si="50"/>
        <v>0.31587433113600127</v>
      </c>
      <c r="GT92">
        <f t="shared" si="50"/>
        <v>-0.5909987521590665</v>
      </c>
      <c r="GU92">
        <f t="shared" si="50"/>
        <v>-0.68120243668090552</v>
      </c>
      <c r="GV92">
        <f t="shared" si="50"/>
        <v>1.0914072845480405</v>
      </c>
      <c r="GW92">
        <f t="shared" si="50"/>
        <v>-0.44633679863181897</v>
      </c>
      <c r="GX92">
        <f t="shared" si="50"/>
        <v>0.9571112968842499</v>
      </c>
      <c r="GY92">
        <f t="shared" si="50"/>
        <v>0.86478394223377109</v>
      </c>
      <c r="GZ92">
        <f t="shared" si="50"/>
        <v>-1.6222975318669342</v>
      </c>
      <c r="HA92">
        <f t="shared" si="50"/>
        <v>-2.8499016480054706E-2</v>
      </c>
      <c r="HB92">
        <f t="shared" si="50"/>
        <v>9.1197307483525947E-2</v>
      </c>
      <c r="HC92">
        <f t="shared" si="50"/>
        <v>0.57901615946320817</v>
      </c>
      <c r="HD92">
        <f t="shared" si="50"/>
        <v>0.79525307228323072</v>
      </c>
      <c r="HE92">
        <f t="shared" si="50"/>
        <v>-0.64479650063731242</v>
      </c>
      <c r="HF92">
        <f t="shared" si="50"/>
        <v>0.41452835830568802</v>
      </c>
      <c r="HG92">
        <f t="shared" si="50"/>
        <v>-0.3357990863150917</v>
      </c>
      <c r="HH92">
        <f t="shared" si="50"/>
        <v>0.33207925298484042</v>
      </c>
      <c r="HI92">
        <f t="shared" si="50"/>
        <v>2.4218388716690242</v>
      </c>
      <c r="HJ92">
        <f t="shared" si="50"/>
        <v>1.0774965630844235</v>
      </c>
      <c r="HK92">
        <f t="shared" si="50"/>
        <v>-1.1343195183144417</v>
      </c>
      <c r="HL92">
        <f t="shared" si="50"/>
        <v>0.42078909245901741</v>
      </c>
      <c r="HM92">
        <f t="shared" si="50"/>
        <v>1.0655435289663728</v>
      </c>
      <c r="HN92">
        <f t="shared" si="50"/>
        <v>-0.46645709517179057</v>
      </c>
      <c r="HO92">
        <f t="shared" si="50"/>
        <v>-0.11950646694458555</v>
      </c>
      <c r="HP92">
        <f t="shared" si="50"/>
        <v>8.5130977822700515E-2</v>
      </c>
      <c r="HQ92">
        <f t="shared" si="50"/>
        <v>-5.56042323296424E-2</v>
      </c>
      <c r="HR92">
        <f t="shared" si="50"/>
        <v>0.3526827185851289</v>
      </c>
      <c r="HS92">
        <f t="shared" si="50"/>
        <v>1.5570867617498152</v>
      </c>
      <c r="HT92">
        <f t="shared" si="50"/>
        <v>0.32957359508145601</v>
      </c>
      <c r="HU92">
        <f t="shared" si="50"/>
        <v>0.30904629966244102</v>
      </c>
      <c r="HV92">
        <f t="shared" si="50"/>
        <v>0.90911044026142918</v>
      </c>
      <c r="HW92">
        <f t="shared" si="50"/>
        <v>0.39113160710257944</v>
      </c>
      <c r="HX92">
        <f t="shared" si="50"/>
        <v>-2.0706465875264257</v>
      </c>
      <c r="HY92">
        <f t="shared" si="50"/>
        <v>-0.10211124390480109</v>
      </c>
      <c r="HZ92">
        <f t="shared" si="50"/>
        <v>-0.43924842429987621</v>
      </c>
      <c r="IA92">
        <f t="shared" si="50"/>
        <v>-0.10557187124504708</v>
      </c>
      <c r="IB92">
        <f t="shared" si="50"/>
        <v>-0.42279452827642672</v>
      </c>
      <c r="IC92">
        <f t="shared" si="50"/>
        <v>-0.13207454685471021</v>
      </c>
      <c r="ID92">
        <f t="shared" si="50"/>
        <v>0.25096255740209017</v>
      </c>
      <c r="IE92">
        <f t="shared" si="50"/>
        <v>0.52555037655110937</v>
      </c>
      <c r="IF92">
        <f t="shared" si="50"/>
        <v>-0.70817577579873614</v>
      </c>
      <c r="IG92">
        <f t="shared" si="50"/>
        <v>-0.4002322384621948</v>
      </c>
      <c r="IH92">
        <f t="shared" si="50"/>
        <v>1.0658141036401503</v>
      </c>
      <c r="II92">
        <f t="shared" si="50"/>
        <v>1.6828198567964137</v>
      </c>
      <c r="IJ92">
        <f t="shared" si="50"/>
        <v>0.31756371754454449</v>
      </c>
      <c r="IK92">
        <f t="shared" si="50"/>
        <v>-0.23811480787117034</v>
      </c>
      <c r="IL92">
        <f t="shared" si="50"/>
        <v>0.67619566834764555</v>
      </c>
      <c r="IM92">
        <f t="shared" si="50"/>
        <v>-0.9942982615029905</v>
      </c>
      <c r="IN92">
        <f t="shared" si="50"/>
        <v>-0.72468992584617808</v>
      </c>
      <c r="IO92">
        <f t="shared" si="50"/>
        <v>-0.57603301684139296</v>
      </c>
      <c r="IP92">
        <f t="shared" si="50"/>
        <v>0.30119281291263178</v>
      </c>
      <c r="IQ92">
        <f t="shared" si="50"/>
        <v>1.4242914403439499</v>
      </c>
      <c r="IR92">
        <f t="shared" si="50"/>
        <v>0.93213202490005642</v>
      </c>
      <c r="IS92">
        <f t="shared" si="50"/>
        <v>0.39749807001498993</v>
      </c>
      <c r="IT92">
        <f t="shared" si="50"/>
        <v>0.97726115200202912</v>
      </c>
      <c r="IU92">
        <f t="shared" si="50"/>
        <v>-0.70405349106295034</v>
      </c>
      <c r="IV92">
        <f t="shared" si="50"/>
        <v>0.10880398804147262</v>
      </c>
      <c r="IW92">
        <f t="shared" si="50"/>
        <v>-1.0994926924468018</v>
      </c>
      <c r="IX92">
        <f t="shared" si="50"/>
        <v>-1.0717735676735174</v>
      </c>
      <c r="IY92">
        <f t="shared" ref="IY92:LJ93" si="51">+IY77</f>
        <v>-9.5731138571863994E-2</v>
      </c>
      <c r="IZ92">
        <f t="shared" si="51"/>
        <v>0.47132289182627574</v>
      </c>
      <c r="JA92">
        <f t="shared" si="51"/>
        <v>-6.6870597947854549E-2</v>
      </c>
      <c r="JB92">
        <f t="shared" si="51"/>
        <v>-0.38502776078530587</v>
      </c>
      <c r="JC92">
        <f t="shared" si="51"/>
        <v>0.64310256675526034</v>
      </c>
      <c r="JD92">
        <f t="shared" si="51"/>
        <v>-0.14141846804704983</v>
      </c>
      <c r="JE92">
        <f t="shared" si="51"/>
        <v>0.20081188267795369</v>
      </c>
      <c r="JF92">
        <f t="shared" si="51"/>
        <v>-0.38717075767635833</v>
      </c>
      <c r="JG92">
        <f t="shared" si="51"/>
        <v>0.75008983912994154</v>
      </c>
      <c r="JH92">
        <f t="shared" si="51"/>
        <v>1.3260591913422104</v>
      </c>
      <c r="JI92">
        <f t="shared" si="51"/>
        <v>-0.18950572666653898</v>
      </c>
      <c r="JJ92">
        <f t="shared" si="51"/>
        <v>0.85294686869019642</v>
      </c>
      <c r="JK92">
        <f t="shared" si="51"/>
        <v>-1.2285386219446082</v>
      </c>
      <c r="JL92">
        <f t="shared" si="51"/>
        <v>0.89349214249523357</v>
      </c>
      <c r="JM92">
        <f t="shared" si="51"/>
        <v>-0.46023956201679539</v>
      </c>
      <c r="JN92">
        <f t="shared" si="51"/>
        <v>-0.12035457075398881</v>
      </c>
      <c r="JO92">
        <f t="shared" si="51"/>
        <v>0.82123619904450607</v>
      </c>
      <c r="JP92">
        <f t="shared" si="51"/>
        <v>-0.36467554309638217</v>
      </c>
      <c r="JQ92">
        <f t="shared" si="51"/>
        <v>0.35561470212996937</v>
      </c>
      <c r="JR92">
        <f t="shared" si="51"/>
        <v>-0.18716946215135977</v>
      </c>
      <c r="JS92">
        <f t="shared" si="51"/>
        <v>0.37893869375693612</v>
      </c>
      <c r="JT92">
        <f t="shared" si="51"/>
        <v>0.31233867048285902</v>
      </c>
      <c r="JU92">
        <f t="shared" si="51"/>
        <v>-0.11065139915444888</v>
      </c>
      <c r="JV92">
        <f t="shared" si="51"/>
        <v>-7.2699322117841803E-2</v>
      </c>
      <c r="JW92">
        <f t="shared" si="51"/>
        <v>1.6420062820543535</v>
      </c>
      <c r="JX92">
        <f t="shared" si="51"/>
        <v>0.95011955636437051</v>
      </c>
      <c r="JY92">
        <f t="shared" si="51"/>
        <v>-0.7616949915245641</v>
      </c>
      <c r="JZ92">
        <f t="shared" si="51"/>
        <v>5.6991211749846116E-3</v>
      </c>
      <c r="KA92">
        <f t="shared" si="51"/>
        <v>0.89258037405670621</v>
      </c>
      <c r="KB92">
        <f t="shared" si="51"/>
        <v>-1.7537695384817198</v>
      </c>
      <c r="KC92">
        <f t="shared" si="51"/>
        <v>1.4394299796549603</v>
      </c>
      <c r="KD92">
        <f t="shared" si="51"/>
        <v>-0.30391447580768727</v>
      </c>
      <c r="KE92">
        <f t="shared" si="51"/>
        <v>-1.8469108908902854</v>
      </c>
      <c r="KF92">
        <f t="shared" si="51"/>
        <v>-3.0947830964578316E-2</v>
      </c>
      <c r="KG92">
        <f t="shared" si="51"/>
        <v>0.83416580309858546</v>
      </c>
      <c r="KH92">
        <f t="shared" si="51"/>
        <v>-0.44743501348420978</v>
      </c>
      <c r="KI92">
        <f t="shared" si="51"/>
        <v>0.44616740524361376</v>
      </c>
      <c r="KJ92">
        <f t="shared" si="51"/>
        <v>-0.92530399342649616</v>
      </c>
      <c r="KK92">
        <f t="shared" si="51"/>
        <v>-1.1384054232621565</v>
      </c>
      <c r="KL92">
        <f t="shared" si="51"/>
        <v>1.168307335319696</v>
      </c>
      <c r="KM92">
        <f t="shared" si="51"/>
        <v>-0.81995040090987459</v>
      </c>
      <c r="KN92">
        <f t="shared" si="51"/>
        <v>1.4018678484717384</v>
      </c>
      <c r="KO92">
        <f t="shared" si="51"/>
        <v>-1.0086978363688104</v>
      </c>
      <c r="KP92">
        <f t="shared" si="51"/>
        <v>0.79903884397936054</v>
      </c>
      <c r="KQ92">
        <f t="shared" si="51"/>
        <v>-0.10980443221342284</v>
      </c>
      <c r="KR92">
        <f t="shared" si="51"/>
        <v>-0.12112423064536415</v>
      </c>
      <c r="KS92">
        <f t="shared" si="51"/>
        <v>0.34853428587666713</v>
      </c>
      <c r="KT92">
        <f t="shared" si="51"/>
        <v>0.77453933045035228</v>
      </c>
      <c r="KU92">
        <f t="shared" si="51"/>
        <v>-1.103701379179256</v>
      </c>
      <c r="KV92">
        <f t="shared" si="51"/>
        <v>0.86167347035370767</v>
      </c>
      <c r="KW92">
        <f t="shared" si="51"/>
        <v>-1.6384819900849834</v>
      </c>
      <c r="KX92">
        <f t="shared" si="51"/>
        <v>0.17752427083905786</v>
      </c>
      <c r="KY92">
        <f t="shared" si="51"/>
        <v>-0.63981360653997399</v>
      </c>
      <c r="KZ92">
        <f t="shared" si="51"/>
        <v>0.18032324078376405</v>
      </c>
      <c r="LA92">
        <f t="shared" si="51"/>
        <v>-1.6784224499133416</v>
      </c>
      <c r="LB92">
        <f t="shared" si="51"/>
        <v>-1.7551974451635033</v>
      </c>
      <c r="LC92">
        <f t="shared" si="51"/>
        <v>-0.71734802986611612</v>
      </c>
      <c r="LD92">
        <f t="shared" si="51"/>
        <v>-0.76210426414036192</v>
      </c>
      <c r="LE92">
        <f t="shared" si="51"/>
        <v>-1.2818463801522739</v>
      </c>
      <c r="LF92">
        <f t="shared" si="51"/>
        <v>2.4609835236333311</v>
      </c>
      <c r="LG92">
        <f t="shared" si="51"/>
        <v>1.0798225957842078</v>
      </c>
      <c r="LH92">
        <f t="shared" si="51"/>
        <v>-1.0308281161997002</v>
      </c>
      <c r="LI92">
        <f t="shared" si="51"/>
        <v>1.6364356270059943</v>
      </c>
      <c r="LJ92">
        <f t="shared" si="51"/>
        <v>-0.27869305085914675</v>
      </c>
      <c r="LK92">
        <f t="shared" ref="LK92:NV93" si="52">+LK77</f>
        <v>-1.5368414096883498</v>
      </c>
      <c r="LL92">
        <f t="shared" si="52"/>
        <v>0.17892375581141096</v>
      </c>
      <c r="LM92">
        <f t="shared" si="52"/>
        <v>0.94508550319005735</v>
      </c>
      <c r="LN92">
        <f t="shared" si="52"/>
        <v>-9.5269570010714233E-2</v>
      </c>
      <c r="LO92">
        <f t="shared" si="52"/>
        <v>0.37122390494914725</v>
      </c>
      <c r="LP92">
        <f t="shared" si="52"/>
        <v>1.6440708350273781</v>
      </c>
      <c r="LQ92">
        <f t="shared" si="52"/>
        <v>-1.9247363525209948</v>
      </c>
      <c r="LR92">
        <f t="shared" si="52"/>
        <v>0.30199316825019196</v>
      </c>
      <c r="LS92">
        <f t="shared" si="52"/>
        <v>0.83948634710395709</v>
      </c>
      <c r="LT92">
        <f t="shared" si="52"/>
        <v>-1.168759808933828</v>
      </c>
      <c r="LU92">
        <f t="shared" si="52"/>
        <v>0.91793481260538101</v>
      </c>
      <c r="LV92">
        <f t="shared" si="52"/>
        <v>0.13701537682209164</v>
      </c>
      <c r="LW92">
        <f t="shared" si="52"/>
        <v>0.50641119742067531</v>
      </c>
      <c r="LX92">
        <f t="shared" si="52"/>
        <v>0.62337676354218274</v>
      </c>
      <c r="LY92">
        <f t="shared" si="52"/>
        <v>-0.58372620515001472</v>
      </c>
      <c r="LZ92">
        <f t="shared" si="52"/>
        <v>-0.10803432815009728</v>
      </c>
      <c r="MA92">
        <f t="shared" si="52"/>
        <v>1.2916507330373861</v>
      </c>
      <c r="MB92">
        <f t="shared" si="52"/>
        <v>-0.86311729319277219</v>
      </c>
      <c r="MC92">
        <f t="shared" si="52"/>
        <v>-2.1852429199498147</v>
      </c>
      <c r="MD92">
        <f t="shared" si="52"/>
        <v>0.59747890190919861</v>
      </c>
      <c r="ME92">
        <f t="shared" si="52"/>
        <v>1.7722231859806925</v>
      </c>
      <c r="MF92">
        <f t="shared" si="52"/>
        <v>0.71932845457922667</v>
      </c>
      <c r="MG92">
        <f t="shared" si="52"/>
        <v>-0.33434389479225501</v>
      </c>
      <c r="MH92">
        <f t="shared" si="52"/>
        <v>-1.2661757864407264</v>
      </c>
      <c r="MI92">
        <f t="shared" si="52"/>
        <v>1.0042549547506496</v>
      </c>
      <c r="MJ92">
        <f t="shared" si="52"/>
        <v>1.7379625205649063</v>
      </c>
      <c r="MK92">
        <f t="shared" si="52"/>
        <v>-1.2614145816769451</v>
      </c>
      <c r="ML92">
        <f t="shared" si="52"/>
        <v>0.3515435764711583</v>
      </c>
      <c r="MM92">
        <f t="shared" si="52"/>
        <v>0.24685959942871705</v>
      </c>
      <c r="MN92">
        <f t="shared" si="52"/>
        <v>1.3563339962274767</v>
      </c>
      <c r="MO92">
        <f t="shared" si="52"/>
        <v>-1.3211001714807935</v>
      </c>
      <c r="MP92">
        <f t="shared" si="52"/>
        <v>-0.34934714676637668</v>
      </c>
      <c r="MQ92">
        <f t="shared" si="52"/>
        <v>2.4547262000851333</v>
      </c>
      <c r="MR92">
        <f t="shared" si="52"/>
        <v>1.0813323569891509</v>
      </c>
      <c r="MS92">
        <f t="shared" si="52"/>
        <v>-1.4285205907071941</v>
      </c>
      <c r="MT92">
        <f t="shared" si="52"/>
        <v>-1.1610700312303379</v>
      </c>
      <c r="MU92">
        <f t="shared" si="52"/>
        <v>-0.29455463845806662</v>
      </c>
      <c r="MV92">
        <f t="shared" si="52"/>
        <v>-0.26076349968207069</v>
      </c>
      <c r="MW92">
        <f t="shared" si="52"/>
        <v>2.1408231987152249</v>
      </c>
      <c r="MX92">
        <f t="shared" si="52"/>
        <v>-0.18639184418134391</v>
      </c>
      <c r="MY92">
        <f t="shared" si="52"/>
        <v>0.32569914765190333</v>
      </c>
      <c r="MZ92">
        <f t="shared" si="52"/>
        <v>0.43546037886699196</v>
      </c>
      <c r="NA92">
        <f t="shared" si="52"/>
        <v>1.1565794011403341</v>
      </c>
      <c r="NB92">
        <f t="shared" si="52"/>
        <v>0.70798023443785496</v>
      </c>
      <c r="NC92">
        <f t="shared" si="52"/>
        <v>-0.50562903197715059</v>
      </c>
      <c r="ND92">
        <f t="shared" si="52"/>
        <v>-1.0502822078706231</v>
      </c>
      <c r="NE92">
        <f t="shared" si="52"/>
        <v>-1.9018443708773702</v>
      </c>
      <c r="NF92">
        <f t="shared" si="52"/>
        <v>-0.66890606831293553</v>
      </c>
      <c r="NG92">
        <f t="shared" si="52"/>
        <v>-1.62515789270401</v>
      </c>
      <c r="NH92">
        <f t="shared" si="52"/>
        <v>-1.0140547601622529</v>
      </c>
      <c r="NI92">
        <f t="shared" si="52"/>
        <v>-0.89726199803408235</v>
      </c>
      <c r="NJ92">
        <f t="shared" si="52"/>
        <v>-1.3683302313438617</v>
      </c>
      <c r="NK92">
        <f t="shared" si="52"/>
        <v>-0.69994257501093671</v>
      </c>
      <c r="NL92">
        <f t="shared" si="52"/>
        <v>0.80346694630861748</v>
      </c>
      <c r="NM92">
        <f t="shared" si="52"/>
        <v>4.8097490434884094E-2</v>
      </c>
      <c r="NN92">
        <f t="shared" si="52"/>
        <v>0.24094788386719301</v>
      </c>
      <c r="NO92">
        <f t="shared" si="52"/>
        <v>1.0671647032722831</v>
      </c>
      <c r="NP92">
        <f t="shared" si="52"/>
        <v>-0.26583279577607755</v>
      </c>
      <c r="NQ92">
        <f t="shared" si="52"/>
        <v>-0.42932924770866521</v>
      </c>
      <c r="NR92">
        <f t="shared" si="52"/>
        <v>-0.19940671336371452</v>
      </c>
      <c r="NS92">
        <f t="shared" si="52"/>
        <v>0.76220658229431137</v>
      </c>
      <c r="NT92">
        <f t="shared" si="52"/>
        <v>-0.63129391492111608</v>
      </c>
      <c r="NU92">
        <f t="shared" si="52"/>
        <v>-1.9846629584208131</v>
      </c>
      <c r="NV92">
        <f t="shared" si="52"/>
        <v>0.38280404623947106</v>
      </c>
      <c r="NW92">
        <f t="shared" ref="NW92:QH93" si="53">+NW77</f>
        <v>-0.53162011681706645</v>
      </c>
      <c r="NX92">
        <f t="shared" si="53"/>
        <v>0.49738787311071064</v>
      </c>
      <c r="NY92">
        <f t="shared" si="53"/>
        <v>-0.4130288289161399</v>
      </c>
      <c r="NZ92">
        <f t="shared" si="53"/>
        <v>-0.42840611058636568</v>
      </c>
      <c r="OA92">
        <f t="shared" si="53"/>
        <v>-1.0426128937979229</v>
      </c>
      <c r="OB92">
        <f t="shared" si="53"/>
        <v>-1.54284862219356</v>
      </c>
      <c r="OC92">
        <f t="shared" si="53"/>
        <v>-3.9751739677740261E-2</v>
      </c>
      <c r="OD92">
        <f t="shared" si="53"/>
        <v>-0.48504603000765201</v>
      </c>
      <c r="OE92">
        <f t="shared" si="53"/>
        <v>0.82962515079998411</v>
      </c>
      <c r="OF92">
        <f t="shared" si="53"/>
        <v>-1.1619727047218475</v>
      </c>
      <c r="OG92">
        <f t="shared" si="53"/>
        <v>-1.5225441529764794</v>
      </c>
      <c r="OH92">
        <f t="shared" si="53"/>
        <v>0.5816423254145775</v>
      </c>
      <c r="OI92">
        <f t="shared" si="53"/>
        <v>-0.4940147846355103</v>
      </c>
      <c r="OJ92">
        <f t="shared" si="53"/>
        <v>-1.3685257727047428</v>
      </c>
      <c r="OK92">
        <f t="shared" si="53"/>
        <v>-0.15139335118874442</v>
      </c>
      <c r="OL92">
        <f t="shared" si="53"/>
        <v>-1.3282738109410275</v>
      </c>
      <c r="OM92">
        <f t="shared" si="53"/>
        <v>0.18771515897242352</v>
      </c>
      <c r="ON92">
        <f t="shared" si="53"/>
        <v>0.60545289670699276</v>
      </c>
      <c r="OO92">
        <f t="shared" si="53"/>
        <v>-6.3107563619269058E-3</v>
      </c>
      <c r="OP92">
        <f t="shared" si="53"/>
        <v>1.3502585716196336E-2</v>
      </c>
      <c r="OQ92">
        <f t="shared" si="53"/>
        <v>-1.1482575246191118</v>
      </c>
      <c r="OR92">
        <f t="shared" si="53"/>
        <v>-1.0704161468311213</v>
      </c>
      <c r="OS92">
        <f t="shared" si="53"/>
        <v>-0.32086290957522579</v>
      </c>
      <c r="OT92">
        <f t="shared" si="53"/>
        <v>0.27416263037594035</v>
      </c>
      <c r="OU92">
        <f t="shared" si="53"/>
        <v>-0.2481999672454549</v>
      </c>
      <c r="OV92">
        <f t="shared" si="53"/>
        <v>-0.53338339967012871</v>
      </c>
      <c r="OW92">
        <f t="shared" si="53"/>
        <v>-0.94699998953728937</v>
      </c>
      <c r="OX92">
        <f t="shared" si="53"/>
        <v>2.1860796550754458</v>
      </c>
      <c r="OY92">
        <f t="shared" si="53"/>
        <v>0.46765080696786754</v>
      </c>
      <c r="OZ92">
        <f t="shared" si="53"/>
        <v>-1.620587681827601</v>
      </c>
      <c r="PA92">
        <f t="shared" si="53"/>
        <v>-0.88633214545552619</v>
      </c>
      <c r="PB92">
        <f t="shared" si="53"/>
        <v>0.68168674260959961</v>
      </c>
      <c r="PC92">
        <f t="shared" si="53"/>
        <v>-4.9935806600842625E-2</v>
      </c>
      <c r="PD92">
        <f t="shared" si="53"/>
        <v>0.85393821791512892</v>
      </c>
      <c r="PE92">
        <f t="shared" si="53"/>
        <v>0.50649873628572095</v>
      </c>
      <c r="PF92">
        <f t="shared" si="53"/>
        <v>0.76251353675615974</v>
      </c>
      <c r="PG92">
        <f t="shared" si="53"/>
        <v>0.60471847973531112</v>
      </c>
      <c r="PH92">
        <f t="shared" si="53"/>
        <v>-0.27599071472650394</v>
      </c>
      <c r="PI92">
        <f t="shared" si="53"/>
        <v>0.82714450400089845</v>
      </c>
      <c r="PJ92">
        <f t="shared" si="53"/>
        <v>-0.12289774531382136</v>
      </c>
      <c r="PK92">
        <f t="shared" si="53"/>
        <v>-0.14273155102273449</v>
      </c>
      <c r="PL92">
        <f t="shared" si="53"/>
        <v>-0.12050804798491299</v>
      </c>
      <c r="PM92">
        <f t="shared" si="53"/>
        <v>-0.23953134586918168</v>
      </c>
      <c r="PN92">
        <f t="shared" si="53"/>
        <v>-0.24883092919480987</v>
      </c>
      <c r="PO92">
        <f t="shared" si="53"/>
        <v>-0.66470192905399017</v>
      </c>
      <c r="PP92">
        <f t="shared" si="53"/>
        <v>1.0359167390561197</v>
      </c>
      <c r="PQ92">
        <f t="shared" si="53"/>
        <v>1.0431381269881967</v>
      </c>
      <c r="PR92">
        <f t="shared" si="53"/>
        <v>-1.5461273505934514</v>
      </c>
      <c r="PS92">
        <f t="shared" si="53"/>
        <v>-2.8576323529705405E-2</v>
      </c>
      <c r="PT92">
        <f t="shared" si="53"/>
        <v>-0.37056906876387075</v>
      </c>
      <c r="PU92">
        <f t="shared" si="53"/>
        <v>-0.9559016689308919</v>
      </c>
      <c r="PV92">
        <f t="shared" si="53"/>
        <v>-1.6868852981133386E-2</v>
      </c>
      <c r="PW92">
        <f t="shared" si="53"/>
        <v>-0.9658560884417966</v>
      </c>
      <c r="PX92">
        <f t="shared" si="53"/>
        <v>-0.7555740921816323</v>
      </c>
      <c r="PY92">
        <f t="shared" si="53"/>
        <v>0.23394591153191868</v>
      </c>
      <c r="PZ92">
        <f t="shared" si="53"/>
        <v>-0.28299041332502384</v>
      </c>
      <c r="QA92">
        <f t="shared" si="53"/>
        <v>0.33143237487820443</v>
      </c>
      <c r="QB92">
        <f t="shared" si="53"/>
        <v>0.97442807600600645</v>
      </c>
      <c r="QC92">
        <f t="shared" si="53"/>
        <v>-0.5830918325955281</v>
      </c>
      <c r="QD92">
        <f t="shared" si="53"/>
        <v>0.33013975553330965</v>
      </c>
      <c r="QE92">
        <f t="shared" si="53"/>
        <v>-1.1795827958849259</v>
      </c>
      <c r="QF92">
        <f t="shared" si="53"/>
        <v>-1.8583978089736775</v>
      </c>
      <c r="QG92">
        <f t="shared" si="53"/>
        <v>0.89406285042059608</v>
      </c>
      <c r="QH92">
        <f t="shared" si="53"/>
        <v>-0.42765122998389415</v>
      </c>
      <c r="QI92">
        <f t="shared" ref="QI92:SG93" si="54">+QI77</f>
        <v>-1.4321403796202503</v>
      </c>
      <c r="QJ92">
        <f t="shared" si="54"/>
        <v>-0.39468545764975715</v>
      </c>
      <c r="QK92">
        <f t="shared" si="54"/>
        <v>-9.9066710390616208E-3</v>
      </c>
      <c r="QL92">
        <f t="shared" si="54"/>
        <v>0.80209474617731757</v>
      </c>
      <c r="QM92">
        <f t="shared" si="54"/>
        <v>-0.14876263776386622</v>
      </c>
      <c r="QN92">
        <f t="shared" si="54"/>
        <v>0.64753066908451729</v>
      </c>
      <c r="QO92">
        <f t="shared" si="54"/>
        <v>1.8553964764578268</v>
      </c>
      <c r="QP92">
        <f t="shared" si="54"/>
        <v>-0.9809673429117538</v>
      </c>
      <c r="QQ92">
        <f t="shared" si="54"/>
        <v>0.63026732277648989</v>
      </c>
      <c r="QR92">
        <f t="shared" si="54"/>
        <v>-1.8688206182559952</v>
      </c>
      <c r="QS92">
        <f t="shared" si="54"/>
        <v>-0.82908627518918365</v>
      </c>
      <c r="QT92">
        <f t="shared" si="54"/>
        <v>-0.16828380466904491</v>
      </c>
      <c r="QU92">
        <f t="shared" si="54"/>
        <v>-0.79819528764346614</v>
      </c>
      <c r="QV92">
        <f t="shared" si="54"/>
        <v>0.37434006117109675</v>
      </c>
      <c r="QW92">
        <f t="shared" si="54"/>
        <v>-0.29735247153439559</v>
      </c>
      <c r="QX92">
        <f t="shared" si="54"/>
        <v>-0.25775761969271116</v>
      </c>
      <c r="QY92">
        <f t="shared" si="54"/>
        <v>1.0175153875024989</v>
      </c>
      <c r="QZ92">
        <f t="shared" si="54"/>
        <v>1.2257760317879729</v>
      </c>
      <c r="RA92">
        <f t="shared" si="54"/>
        <v>0.52247969506424852</v>
      </c>
      <c r="RB92">
        <f t="shared" si="54"/>
        <v>-0.79095798355410807</v>
      </c>
      <c r="RC92">
        <f t="shared" si="54"/>
        <v>-0.11796601029345766</v>
      </c>
      <c r="RD92">
        <f t="shared" si="54"/>
        <v>-0.39849169297667686</v>
      </c>
      <c r="RE92">
        <f t="shared" si="54"/>
        <v>0.28928639039804693</v>
      </c>
      <c r="RF92">
        <f t="shared" si="54"/>
        <v>-0.41136217987514101</v>
      </c>
      <c r="RG92">
        <f t="shared" si="54"/>
        <v>0.59583271649898961</v>
      </c>
      <c r="RH92">
        <f t="shared" si="54"/>
        <v>0.22020913093001582</v>
      </c>
      <c r="RI92">
        <f t="shared" si="54"/>
        <v>0.25783720047911629</v>
      </c>
      <c r="RJ92">
        <f t="shared" si="54"/>
        <v>-0.50554262998048216</v>
      </c>
      <c r="RK92">
        <f t="shared" si="54"/>
        <v>-0.15510863704548683</v>
      </c>
      <c r="RL92">
        <f t="shared" si="54"/>
        <v>1.0818803275469691</v>
      </c>
      <c r="RM92">
        <f t="shared" si="54"/>
        <v>1.3626959116663784</v>
      </c>
      <c r="RN92">
        <f t="shared" si="54"/>
        <v>-0.79535993791068904</v>
      </c>
      <c r="RO92">
        <f t="shared" si="54"/>
        <v>0.39096676118788309</v>
      </c>
      <c r="RP92">
        <f t="shared" si="54"/>
        <v>1.1451584214228205</v>
      </c>
      <c r="RQ92">
        <f t="shared" si="54"/>
        <v>-0.29072225515847094</v>
      </c>
      <c r="RR92">
        <f t="shared" si="54"/>
        <v>-0.35186872082704213</v>
      </c>
      <c r="RS92">
        <f t="shared" si="54"/>
        <v>-1.0753115020634141</v>
      </c>
      <c r="RT92">
        <f t="shared" si="54"/>
        <v>-0.32481239031767473</v>
      </c>
      <c r="RU92">
        <f t="shared" si="54"/>
        <v>0.95953282652772032</v>
      </c>
      <c r="RV92">
        <f t="shared" si="54"/>
        <v>1.4925171853974462</v>
      </c>
      <c r="RW92">
        <f t="shared" si="54"/>
        <v>1.1435395208536647</v>
      </c>
      <c r="RX92">
        <f t="shared" si="54"/>
        <v>0.35740868042921647</v>
      </c>
      <c r="RY92">
        <f t="shared" si="54"/>
        <v>-1.7205638869199902</v>
      </c>
      <c r="RZ92">
        <f t="shared" si="54"/>
        <v>-1.3024737199884839</v>
      </c>
      <c r="SA92">
        <f t="shared" si="54"/>
        <v>0.83460008681868203</v>
      </c>
      <c r="SB92">
        <f t="shared" si="54"/>
        <v>0.21809228201163933</v>
      </c>
      <c r="SC92">
        <f t="shared" si="54"/>
        <v>1.5155137589317746</v>
      </c>
      <c r="SD92">
        <f t="shared" si="54"/>
        <v>-1.1857537174364552E-3</v>
      </c>
      <c r="SE92">
        <f t="shared" si="54"/>
        <v>0.60554611991392449</v>
      </c>
      <c r="SF92">
        <f t="shared" si="54"/>
        <v>0.22169842850416899</v>
      </c>
      <c r="SG92">
        <f t="shared" si="54"/>
        <v>1.1092038221249823</v>
      </c>
    </row>
    <row r="93" spans="1:504">
      <c r="A93" t="s">
        <v>552</v>
      </c>
      <c r="B93">
        <f>+B78</f>
        <v>-3.75314357370371E-2</v>
      </c>
      <c r="C93">
        <f t="shared" si="47"/>
        <v>0.87371290646842681</v>
      </c>
      <c r="D93">
        <f t="shared" si="47"/>
        <v>0.90564526544767432</v>
      </c>
      <c r="E93">
        <f t="shared" si="47"/>
        <v>0.55708142099319957</v>
      </c>
      <c r="F93">
        <f t="shared" si="47"/>
        <v>0.81781081462395377</v>
      </c>
      <c r="G93">
        <f t="shared" si="47"/>
        <v>-0.30511728255078197</v>
      </c>
      <c r="H93">
        <f t="shared" si="47"/>
        <v>1.4834904504823498</v>
      </c>
      <c r="I93">
        <f t="shared" si="47"/>
        <v>0.87069111032178625</v>
      </c>
      <c r="J93">
        <f t="shared" si="47"/>
        <v>-0.49012896852218546</v>
      </c>
      <c r="K93">
        <f t="shared" si="47"/>
        <v>2.3617394617758691</v>
      </c>
      <c r="L93">
        <f t="shared" si="47"/>
        <v>-0.64432583712914493</v>
      </c>
      <c r="M93">
        <f t="shared" si="47"/>
        <v>-0.51556526159401983</v>
      </c>
      <c r="N93">
        <f t="shared" si="47"/>
        <v>0.15193563740467653</v>
      </c>
      <c r="O93">
        <f t="shared" si="47"/>
        <v>-1.1448628356447443</v>
      </c>
      <c r="P93">
        <f t="shared" si="47"/>
        <v>0.61060745792929083</v>
      </c>
      <c r="Q93">
        <f t="shared" si="47"/>
        <v>0.55592181524843909</v>
      </c>
      <c r="R93">
        <f t="shared" si="47"/>
        <v>0.62096432884573005</v>
      </c>
      <c r="S93">
        <f t="shared" si="47"/>
        <v>0.14381384971784428</v>
      </c>
      <c r="T93">
        <f t="shared" si="47"/>
        <v>-1.519870238553267</v>
      </c>
      <c r="U93">
        <f t="shared" si="47"/>
        <v>-0.20151446733507328</v>
      </c>
      <c r="V93">
        <f t="shared" si="47"/>
        <v>-0.63578227127436548</v>
      </c>
      <c r="W93">
        <f t="shared" si="47"/>
        <v>-2.2486165107693523</v>
      </c>
      <c r="X93">
        <f t="shared" si="47"/>
        <v>1.9400795281399041</v>
      </c>
      <c r="Y93">
        <f t="shared" si="47"/>
        <v>-0.83655095295398496</v>
      </c>
      <c r="Z93">
        <f t="shared" si="47"/>
        <v>0.35252014640718699</v>
      </c>
      <c r="AA93">
        <f t="shared" si="47"/>
        <v>0.31185663829091936</v>
      </c>
      <c r="AB93">
        <f t="shared" si="47"/>
        <v>1.3857015801477246</v>
      </c>
      <c r="AC93">
        <f t="shared" si="47"/>
        <v>0.69156385507085361</v>
      </c>
      <c r="AD93">
        <f t="shared" si="47"/>
        <v>-0.67465748543327209</v>
      </c>
      <c r="AE93">
        <f t="shared" si="47"/>
        <v>-0.52713176046381705</v>
      </c>
      <c r="AF93">
        <f t="shared" si="47"/>
        <v>-4.8863739721127786E-2</v>
      </c>
      <c r="AG93">
        <f t="shared" si="47"/>
        <v>0.5496826815942768</v>
      </c>
      <c r="AH93">
        <f t="shared" si="47"/>
        <v>0.14311808627098799</v>
      </c>
      <c r="AI93">
        <f t="shared" si="47"/>
        <v>0.52282985052443109</v>
      </c>
      <c r="AJ93">
        <f t="shared" si="47"/>
        <v>1.2680538929998875</v>
      </c>
      <c r="AK93">
        <f t="shared" si="47"/>
        <v>1.7897855286719278</v>
      </c>
      <c r="AL93">
        <f t="shared" si="47"/>
        <v>-0.40703753256821074</v>
      </c>
      <c r="AM93">
        <f t="shared" si="47"/>
        <v>1.5235218597808853</v>
      </c>
      <c r="AN93">
        <f t="shared" si="47"/>
        <v>0.64989080783561803</v>
      </c>
      <c r="AO93">
        <f t="shared" si="47"/>
        <v>0.85956799011910334</v>
      </c>
      <c r="AP93">
        <f t="shared" si="47"/>
        <v>-0.38568714444409125</v>
      </c>
      <c r="AQ93">
        <f t="shared" si="47"/>
        <v>0.48840547606232576</v>
      </c>
      <c r="AR93">
        <f t="shared" si="47"/>
        <v>-0.44878788685309701</v>
      </c>
      <c r="AS93">
        <f t="shared" si="47"/>
        <v>0.46551804189221002</v>
      </c>
      <c r="AT93">
        <f t="shared" si="47"/>
        <v>-1.4010515769768972</v>
      </c>
      <c r="AU93">
        <f t="shared" si="47"/>
        <v>1.0943267625407316</v>
      </c>
      <c r="AV93">
        <f t="shared" si="47"/>
        <v>0.98754753707908094</v>
      </c>
      <c r="AW93">
        <f t="shared" si="47"/>
        <v>-1.7785123418434523</v>
      </c>
      <c r="AX93">
        <f t="shared" si="47"/>
        <v>-1.9935123418690637</v>
      </c>
      <c r="AY93">
        <f t="shared" si="47"/>
        <v>-3.7607605918310583E-2</v>
      </c>
      <c r="AZ93">
        <f t="shared" si="47"/>
        <v>0.64188043324975297</v>
      </c>
      <c r="BA93">
        <f t="shared" si="47"/>
        <v>-0.97639713203534484</v>
      </c>
      <c r="BB93">
        <f t="shared" si="47"/>
        <v>-1.2293526197026949</v>
      </c>
      <c r="BC93">
        <f t="shared" si="47"/>
        <v>1.5138266462599859</v>
      </c>
      <c r="BD93">
        <f t="shared" si="47"/>
        <v>-7.2699322117841803E-2</v>
      </c>
      <c r="BE93">
        <f t="shared" si="47"/>
        <v>-0.28856902645202354</v>
      </c>
      <c r="BF93">
        <f t="shared" si="47"/>
        <v>0.44278976929490454</v>
      </c>
      <c r="BG93">
        <f t="shared" si="47"/>
        <v>-0.74190666055073962</v>
      </c>
      <c r="BH93">
        <f t="shared" si="47"/>
        <v>2.10443431569729</v>
      </c>
      <c r="BI93">
        <f t="shared" si="47"/>
        <v>0.18958417058456689</v>
      </c>
      <c r="BJ93">
        <f t="shared" si="47"/>
        <v>0.46177092372090556</v>
      </c>
      <c r="BK93">
        <f t="shared" si="47"/>
        <v>-6.6794427766581066E-2</v>
      </c>
      <c r="BL93">
        <f t="shared" si="47"/>
        <v>-1.1524093679327052</v>
      </c>
      <c r="BM93">
        <f t="shared" si="47"/>
        <v>-0.3979948814958334</v>
      </c>
      <c r="BN93">
        <f t="shared" si="47"/>
        <v>0.1067269295162987</v>
      </c>
      <c r="BO93">
        <f t="shared" si="48"/>
        <v>-1.00501438282663</v>
      </c>
      <c r="BP93">
        <f t="shared" si="48"/>
        <v>-0.16107264855236281</v>
      </c>
      <c r="BQ93">
        <f t="shared" si="48"/>
        <v>1.0686540008464362</v>
      </c>
      <c r="BR93">
        <f t="shared" si="48"/>
        <v>-0.61420678321155719</v>
      </c>
      <c r="BS93">
        <f t="shared" si="48"/>
        <v>-0.14559191185981035</v>
      </c>
      <c r="BT93">
        <f t="shared" si="48"/>
        <v>-0.38313373806886375</v>
      </c>
      <c r="BU93">
        <f t="shared" si="48"/>
        <v>0.3307059159851633</v>
      </c>
      <c r="BV93">
        <f t="shared" si="48"/>
        <v>-0.73177034209948033</v>
      </c>
      <c r="BW93">
        <f t="shared" si="48"/>
        <v>-1.2957139006175566</v>
      </c>
      <c r="BX93">
        <f t="shared" si="48"/>
        <v>-0.34934714676637668</v>
      </c>
      <c r="BY93">
        <f t="shared" si="48"/>
        <v>-0.62439994508167729</v>
      </c>
      <c r="BZ93">
        <f t="shared" si="48"/>
        <v>-0.36729261410073377</v>
      </c>
      <c r="CA93">
        <f t="shared" si="48"/>
        <v>-0.68081817516940646</v>
      </c>
      <c r="CB93">
        <f t="shared" si="48"/>
        <v>-0.91886704467469826</v>
      </c>
      <c r="CC93">
        <f t="shared" si="48"/>
        <v>1.9622348190750927E-2</v>
      </c>
      <c r="CD93">
        <f t="shared" si="48"/>
        <v>2.738888724707067</v>
      </c>
      <c r="CE93">
        <f t="shared" si="48"/>
        <v>0.20065499484189786</v>
      </c>
      <c r="CF93">
        <f t="shared" si="48"/>
        <v>-0.30047203836147673</v>
      </c>
      <c r="CG93">
        <f t="shared" si="48"/>
        <v>2.6279849407728761E-2</v>
      </c>
      <c r="CH93">
        <f t="shared" si="48"/>
        <v>-0.58644900491344742</v>
      </c>
      <c r="CI93">
        <f t="shared" si="48"/>
        <v>-0.96780922831385396</v>
      </c>
      <c r="CJ93">
        <f t="shared" si="48"/>
        <v>0.3899754119629506</v>
      </c>
      <c r="CK93">
        <f t="shared" si="48"/>
        <v>0.703367959431489</v>
      </c>
      <c r="CL93">
        <f t="shared" si="48"/>
        <v>-0.85129613580647856</v>
      </c>
      <c r="CM93">
        <f t="shared" si="48"/>
        <v>0.18779246602207422</v>
      </c>
      <c r="CN93">
        <f t="shared" si="48"/>
        <v>-1.5451178114744835</v>
      </c>
      <c r="CO93">
        <f t="shared" si="48"/>
        <v>5.6140834203688428E-2</v>
      </c>
      <c r="CP93">
        <f t="shared" si="48"/>
        <v>-0.68545432441169396</v>
      </c>
      <c r="CQ93">
        <f t="shared" si="48"/>
        <v>-0.27162286642123945</v>
      </c>
      <c r="CR93">
        <f t="shared" si="48"/>
        <v>-4.021103450213559E-2</v>
      </c>
      <c r="CS93">
        <f t="shared" si="48"/>
        <v>-0.6594632395717781</v>
      </c>
      <c r="CT93">
        <f t="shared" si="48"/>
        <v>1.0982330422848463</v>
      </c>
      <c r="CU93">
        <f t="shared" si="48"/>
        <v>1.071366568794474</v>
      </c>
      <c r="CV93">
        <f t="shared" si="48"/>
        <v>0.37401150621008128</v>
      </c>
      <c r="CW93">
        <f t="shared" si="48"/>
        <v>1.0447229215060361</v>
      </c>
      <c r="CX93">
        <f t="shared" si="48"/>
        <v>-7.3466708272462711E-2</v>
      </c>
      <c r="CY93">
        <f t="shared" si="48"/>
        <v>0.57567149269743823</v>
      </c>
      <c r="CZ93">
        <f t="shared" si="48"/>
        <v>1.0329131328035146</v>
      </c>
      <c r="DA93">
        <f t="shared" si="48"/>
        <v>-0.97099018603330478</v>
      </c>
      <c r="DB93">
        <f t="shared" si="48"/>
        <v>-0.28235263016540557</v>
      </c>
      <c r="DC93">
        <f t="shared" si="48"/>
        <v>2.895612851716578</v>
      </c>
      <c r="DD93">
        <f t="shared" si="48"/>
        <v>1.2989085007575341</v>
      </c>
      <c r="DE93">
        <f t="shared" si="48"/>
        <v>0.48530409912928008</v>
      </c>
      <c r="DF93">
        <f t="shared" si="48"/>
        <v>-0.21151663531782106</v>
      </c>
      <c r="DG93">
        <f t="shared" si="48"/>
        <v>0.9425775715499185</v>
      </c>
      <c r="DH93">
        <f t="shared" si="48"/>
        <v>-0.55627879191888496</v>
      </c>
      <c r="DI93">
        <f t="shared" si="48"/>
        <v>0.8218785296776332</v>
      </c>
      <c r="DJ93">
        <f t="shared" si="48"/>
        <v>-0.40745248952589463</v>
      </c>
      <c r="DK93">
        <f t="shared" si="48"/>
        <v>1.8644550436874852</v>
      </c>
      <c r="DL93">
        <f t="shared" si="48"/>
        <v>-1.3094722817186266</v>
      </c>
      <c r="DM93">
        <f t="shared" si="48"/>
        <v>-1.3426415534922853E-2</v>
      </c>
      <c r="DN93">
        <f t="shared" si="48"/>
        <v>-0.91223682829877362</v>
      </c>
      <c r="DO93">
        <f t="shared" si="48"/>
        <v>-0.73949195211753249</v>
      </c>
      <c r="DP93">
        <f t="shared" si="48"/>
        <v>0.67005430537392385</v>
      </c>
      <c r="DQ93">
        <f t="shared" si="48"/>
        <v>-1.859689291450195</v>
      </c>
      <c r="DR93">
        <f t="shared" si="48"/>
        <v>-0.22193262338987552</v>
      </c>
      <c r="DS93">
        <f t="shared" si="48"/>
        <v>-0.28354747882985976</v>
      </c>
      <c r="DT93">
        <f t="shared" si="48"/>
        <v>-1.4209217624738812</v>
      </c>
      <c r="DU93">
        <f t="shared" si="48"/>
        <v>-0.5315325779520208</v>
      </c>
      <c r="DV93">
        <f t="shared" si="48"/>
        <v>3.1472882255911827</v>
      </c>
      <c r="DW93">
        <f t="shared" si="48"/>
        <v>0.86712134361732751</v>
      </c>
      <c r="DX93">
        <f t="shared" si="48"/>
        <v>0.63288212004408706</v>
      </c>
      <c r="DY93">
        <f t="shared" si="48"/>
        <v>-0.15510863704548683</v>
      </c>
      <c r="DZ93">
        <f t="shared" si="48"/>
        <v>-6.3650986703578383E-2</v>
      </c>
      <c r="EA93">
        <f t="shared" si="49"/>
        <v>-0.29951252145110629</v>
      </c>
      <c r="EB93">
        <f t="shared" si="49"/>
        <v>5.3536268751486205E-2</v>
      </c>
      <c r="EC93">
        <f t="shared" si="49"/>
        <v>0.15441173673025332</v>
      </c>
      <c r="ED93">
        <f t="shared" si="49"/>
        <v>1.1338829608575907</v>
      </c>
      <c r="EE93">
        <f t="shared" si="49"/>
        <v>2.2692256607115269</v>
      </c>
      <c r="EF93">
        <f t="shared" si="49"/>
        <v>0.28060185286449268</v>
      </c>
      <c r="EG93">
        <f t="shared" si="49"/>
        <v>1.6847116057761014</v>
      </c>
      <c r="EH93">
        <f t="shared" si="49"/>
        <v>0.7757785169815179</v>
      </c>
      <c r="EI93">
        <f t="shared" si="49"/>
        <v>-1.4622173694078811</v>
      </c>
      <c r="EJ93">
        <f t="shared" si="49"/>
        <v>-0.64244431996485218</v>
      </c>
      <c r="EK93">
        <f t="shared" si="49"/>
        <v>0.57720853874343447</v>
      </c>
      <c r="EL93">
        <f t="shared" si="49"/>
        <v>-0.47311914386227727</v>
      </c>
      <c r="EM93">
        <f t="shared" si="49"/>
        <v>0.1322291609540116</v>
      </c>
      <c r="EN93">
        <f t="shared" si="49"/>
        <v>2.216274879174307</v>
      </c>
      <c r="EO93">
        <f t="shared" si="49"/>
        <v>-0.74938157013093587</v>
      </c>
      <c r="EP93">
        <f t="shared" si="49"/>
        <v>-0.59209241953794844</v>
      </c>
      <c r="EQ93">
        <f t="shared" si="49"/>
        <v>0.48874881031224504</v>
      </c>
      <c r="ER93">
        <f t="shared" si="49"/>
        <v>0.7206176633189898</v>
      </c>
      <c r="ES93">
        <f t="shared" si="49"/>
        <v>-0.49712866712070536</v>
      </c>
      <c r="ET93">
        <f t="shared" si="49"/>
        <v>-0.65178141994692851</v>
      </c>
      <c r="EU93">
        <f t="shared" si="49"/>
        <v>-1.6107151168398559</v>
      </c>
      <c r="EV93">
        <f t="shared" si="49"/>
        <v>-0.59628973758663051</v>
      </c>
      <c r="EW93">
        <f t="shared" si="49"/>
        <v>0.18164541870646644</v>
      </c>
      <c r="EX93">
        <f t="shared" si="49"/>
        <v>-1.7235970517504029</v>
      </c>
      <c r="EY93">
        <f t="shared" si="49"/>
        <v>-0.50502080739533994</v>
      </c>
      <c r="EZ93">
        <f t="shared" si="49"/>
        <v>0.63475226852460764</v>
      </c>
      <c r="FA93">
        <f t="shared" si="49"/>
        <v>0.69740508479299024</v>
      </c>
      <c r="FB93">
        <f t="shared" si="49"/>
        <v>-2.3191569198388606</v>
      </c>
      <c r="FC93">
        <f t="shared" si="49"/>
        <v>1.1321390047669411</v>
      </c>
      <c r="FD93">
        <f t="shared" si="49"/>
        <v>-0.40778559196041897</v>
      </c>
      <c r="FE93">
        <f t="shared" si="49"/>
        <v>0.13446765478875022</v>
      </c>
      <c r="FF93">
        <f t="shared" si="49"/>
        <v>1.0764028957055416</v>
      </c>
      <c r="FG93">
        <f t="shared" si="49"/>
        <v>-0.77929826147737913</v>
      </c>
      <c r="FH93">
        <f t="shared" si="49"/>
        <v>0.98754753707908094</v>
      </c>
      <c r="FI93">
        <f t="shared" si="49"/>
        <v>0.69506540967267938</v>
      </c>
      <c r="FJ93">
        <f t="shared" si="49"/>
        <v>-0.17814727470977232</v>
      </c>
      <c r="FK93">
        <f t="shared" si="49"/>
        <v>1.2084501577191986</v>
      </c>
      <c r="FL93">
        <f t="shared" si="49"/>
        <v>-0.55538521337439306</v>
      </c>
      <c r="FM93">
        <f t="shared" si="49"/>
        <v>-0.87573198470636271</v>
      </c>
      <c r="FN93">
        <f t="shared" si="49"/>
        <v>1.2890131984022446</v>
      </c>
      <c r="FO93">
        <f t="shared" si="49"/>
        <v>1.3282738109410275</v>
      </c>
      <c r="FP93">
        <f t="shared" si="49"/>
        <v>7.8223365562735125E-2</v>
      </c>
      <c r="FQ93">
        <f t="shared" si="49"/>
        <v>-0.53479425332625397</v>
      </c>
      <c r="FR93">
        <f t="shared" si="49"/>
        <v>-1.0268013284076005</v>
      </c>
      <c r="FS93">
        <f t="shared" si="49"/>
        <v>0.78334551290026866</v>
      </c>
      <c r="FT93">
        <f t="shared" si="49"/>
        <v>-0.32690991247363854</v>
      </c>
      <c r="FU93">
        <f t="shared" si="49"/>
        <v>0.8085476110863965</v>
      </c>
      <c r="FV93">
        <f t="shared" si="49"/>
        <v>0.13153567124390975</v>
      </c>
      <c r="FW93">
        <f t="shared" si="49"/>
        <v>0.45675506044062786</v>
      </c>
      <c r="FX93">
        <f t="shared" si="49"/>
        <v>-1.5911518858047202</v>
      </c>
      <c r="FY93">
        <f t="shared" si="49"/>
        <v>-0.51259576139273122</v>
      </c>
      <c r="FZ93">
        <f t="shared" si="49"/>
        <v>2.0752304408233613</v>
      </c>
      <c r="GA93">
        <f t="shared" si="49"/>
        <v>1.9311210053274408</v>
      </c>
      <c r="GB93">
        <f t="shared" si="49"/>
        <v>-1.9165145204169676</v>
      </c>
      <c r="GC93">
        <f t="shared" si="49"/>
        <v>-0.23929487724672072</v>
      </c>
      <c r="GD93">
        <f t="shared" si="49"/>
        <v>-0.39600877244083676</v>
      </c>
      <c r="GE93">
        <f t="shared" si="49"/>
        <v>1.1353404261171818</v>
      </c>
      <c r="GF93">
        <f t="shared" si="49"/>
        <v>6.5950871430686675E-2</v>
      </c>
      <c r="GG93">
        <f t="shared" si="49"/>
        <v>1.368721314065624</v>
      </c>
      <c r="GH93">
        <f t="shared" si="49"/>
        <v>-0.29128159440006129</v>
      </c>
      <c r="GI93">
        <f t="shared" si="49"/>
        <v>-1.0486905921425205</v>
      </c>
      <c r="GJ93">
        <f t="shared" si="49"/>
        <v>-1.753055585140828</v>
      </c>
      <c r="GK93">
        <f t="shared" si="49"/>
        <v>1.3652152119902894</v>
      </c>
      <c r="GL93">
        <f t="shared" si="49"/>
        <v>-1.8344235286349431</v>
      </c>
      <c r="GM93">
        <f t="shared" si="50"/>
        <v>0.70209580371738411</v>
      </c>
      <c r="GN93">
        <f t="shared" si="50"/>
        <v>-1.0215035217697732</v>
      </c>
      <c r="GO93">
        <f t="shared" si="50"/>
        <v>-0.34707113627518993</v>
      </c>
      <c r="GP93">
        <f t="shared" si="50"/>
        <v>-1.1145993994432501</v>
      </c>
      <c r="GQ93">
        <f t="shared" si="50"/>
        <v>-0.12451664588297717</v>
      </c>
      <c r="GR93">
        <f t="shared" si="50"/>
        <v>0.92085201686131768</v>
      </c>
      <c r="GS93">
        <f t="shared" si="50"/>
        <v>0.6082132131268736</v>
      </c>
      <c r="GT93">
        <f t="shared" si="50"/>
        <v>0.74948275141650811</v>
      </c>
      <c r="GU93">
        <f t="shared" si="50"/>
        <v>-2.9274087864905596</v>
      </c>
      <c r="GV93">
        <f t="shared" si="50"/>
        <v>0.23504640012106393</v>
      </c>
      <c r="GW93">
        <f t="shared" si="50"/>
        <v>3.0871660783304833E-2</v>
      </c>
      <c r="GX93">
        <f t="shared" si="50"/>
        <v>-1.7484489944763482</v>
      </c>
      <c r="GY93">
        <f t="shared" si="50"/>
        <v>-0.57089437177637592</v>
      </c>
      <c r="GZ93">
        <f t="shared" si="50"/>
        <v>0.93769813247490674</v>
      </c>
      <c r="HA93">
        <f t="shared" si="50"/>
        <v>-1.137818799179513</v>
      </c>
      <c r="HB93">
        <f t="shared" si="50"/>
        <v>-0.12667555893131066</v>
      </c>
      <c r="HC93">
        <f t="shared" si="50"/>
        <v>0.77743379733874463</v>
      </c>
      <c r="HD93">
        <f t="shared" si="50"/>
        <v>-0.20987499738112092</v>
      </c>
      <c r="HE93">
        <f t="shared" si="50"/>
        <v>2.1318192011676729</v>
      </c>
      <c r="HF93">
        <f t="shared" si="50"/>
        <v>1.0631174518493935</v>
      </c>
      <c r="HG93">
        <f t="shared" si="50"/>
        <v>0.61319042288232595</v>
      </c>
      <c r="HH93">
        <f t="shared" si="50"/>
        <v>-1.3951557775726542</v>
      </c>
      <c r="HI93">
        <f t="shared" si="50"/>
        <v>-0.79756546256248839</v>
      </c>
      <c r="HJ93">
        <f t="shared" si="50"/>
        <v>-1.2135456017858814</v>
      </c>
      <c r="HK93">
        <f t="shared" si="50"/>
        <v>8.0831341620068997E-2</v>
      </c>
      <c r="HL93">
        <f t="shared" si="50"/>
        <v>0.56146518545574509</v>
      </c>
      <c r="HM93">
        <f t="shared" si="50"/>
        <v>1.5413434084621258</v>
      </c>
      <c r="HN93">
        <f t="shared" si="50"/>
        <v>-0.63812422013143077</v>
      </c>
      <c r="HO93">
        <f t="shared" si="50"/>
        <v>0.261080685959314</v>
      </c>
      <c r="HP93">
        <f t="shared" si="50"/>
        <v>1.0477629075467121</v>
      </c>
      <c r="HQ93">
        <f t="shared" si="50"/>
        <v>-2.6279849407728761E-2</v>
      </c>
      <c r="HR93">
        <f t="shared" si="50"/>
        <v>0.11141992217744701</v>
      </c>
      <c r="HS93">
        <f t="shared" si="50"/>
        <v>-0.51120082389388699</v>
      </c>
      <c r="HT93">
        <f t="shared" si="50"/>
        <v>0.86023419498815201</v>
      </c>
      <c r="HU93">
        <f t="shared" si="50"/>
        <v>-8.0294739746022969E-2</v>
      </c>
      <c r="HV93">
        <f t="shared" si="50"/>
        <v>-3.1066883821040392</v>
      </c>
      <c r="HW93">
        <f t="shared" si="50"/>
        <v>-1.1519637155288365</v>
      </c>
      <c r="HX93">
        <f t="shared" si="50"/>
        <v>-0.19207618606742471</v>
      </c>
      <c r="HY93">
        <f t="shared" si="50"/>
        <v>-1.4283114069257863</v>
      </c>
      <c r="HZ93">
        <f t="shared" si="50"/>
        <v>1.6620651877019554</v>
      </c>
      <c r="IA93">
        <f t="shared" si="50"/>
        <v>0.68962094701419119</v>
      </c>
      <c r="IB93">
        <f t="shared" si="50"/>
        <v>-1.2598911780514754</v>
      </c>
      <c r="IC93">
        <f t="shared" si="50"/>
        <v>0.28745262170559727</v>
      </c>
      <c r="ID93">
        <f t="shared" si="50"/>
        <v>-1.1058136806241237</v>
      </c>
      <c r="IE93">
        <f t="shared" si="50"/>
        <v>-0.75222033046884462</v>
      </c>
      <c r="IF93">
        <f t="shared" si="50"/>
        <v>-2.3004213289823383</v>
      </c>
      <c r="IG93">
        <f t="shared" si="50"/>
        <v>9.0199137048330158E-2</v>
      </c>
      <c r="IH93">
        <f t="shared" si="50"/>
        <v>0.77722688729409128</v>
      </c>
      <c r="II93">
        <f t="shared" si="50"/>
        <v>0.6968184607103467</v>
      </c>
      <c r="IJ93">
        <f t="shared" si="50"/>
        <v>-1.4297961570264306</v>
      </c>
      <c r="IK93">
        <f t="shared" si="50"/>
        <v>-2.369270077906549</v>
      </c>
      <c r="IL93">
        <f t="shared" si="50"/>
        <v>-0.20674747247539926</v>
      </c>
      <c r="IM93">
        <f t="shared" si="50"/>
        <v>-7.0398300522356294E-2</v>
      </c>
      <c r="IN93">
        <f t="shared" si="50"/>
        <v>0.82252313404751476</v>
      </c>
      <c r="IO93">
        <f t="shared" si="50"/>
        <v>-0.43832187657244503</v>
      </c>
      <c r="IP93">
        <f t="shared" si="50"/>
        <v>0.41836528907879256</v>
      </c>
      <c r="IQ93">
        <f t="shared" si="50"/>
        <v>0.36508481571217999</v>
      </c>
      <c r="IR93">
        <f t="shared" si="50"/>
        <v>-0.39708424992568325</v>
      </c>
      <c r="IS93">
        <f t="shared" si="50"/>
        <v>-1.0176427167607471</v>
      </c>
      <c r="IT93">
        <f t="shared" si="50"/>
        <v>0.86812406152603216</v>
      </c>
      <c r="IU93">
        <f t="shared" si="50"/>
        <v>0.28681370167760178</v>
      </c>
      <c r="IV93">
        <f t="shared" si="50"/>
        <v>-1.3847056834492832</v>
      </c>
      <c r="IW93">
        <f t="shared" si="50"/>
        <v>1.3205499271862209</v>
      </c>
      <c r="IX93">
        <f t="shared" si="50"/>
        <v>-7.3849832915584557E-2</v>
      </c>
      <c r="IY93">
        <f t="shared" si="51"/>
        <v>-1.5378373063867912</v>
      </c>
      <c r="IZ93">
        <f t="shared" si="51"/>
        <v>1.3569115253631026</v>
      </c>
      <c r="JA93">
        <f t="shared" si="51"/>
        <v>-0.50406470109010115</v>
      </c>
      <c r="JB93">
        <f t="shared" si="51"/>
        <v>-1.3681346899829805</v>
      </c>
      <c r="JC93">
        <f t="shared" si="51"/>
        <v>0.70650685302098282</v>
      </c>
      <c r="JD93">
        <f t="shared" si="51"/>
        <v>0.24023961486818735</v>
      </c>
      <c r="JE93">
        <f t="shared" si="51"/>
        <v>-0.25246208679163828</v>
      </c>
      <c r="JF93">
        <f t="shared" si="51"/>
        <v>5.7826810007099994E-2</v>
      </c>
      <c r="JG93">
        <f t="shared" si="51"/>
        <v>-6.2731260186410509E-2</v>
      </c>
      <c r="JH93">
        <f t="shared" si="51"/>
        <v>9.6008534455904737E-3</v>
      </c>
      <c r="JI93">
        <f t="shared" si="51"/>
        <v>-2.8227805159986019</v>
      </c>
      <c r="JJ93">
        <f t="shared" si="51"/>
        <v>0.30231376513256691</v>
      </c>
      <c r="JK93">
        <f t="shared" si="51"/>
        <v>-0.89098648459184915</v>
      </c>
      <c r="JL93">
        <f t="shared" si="51"/>
        <v>1.1277938938292209</v>
      </c>
      <c r="JM93">
        <f t="shared" si="51"/>
        <v>1.8803530110744759</v>
      </c>
      <c r="JN93">
        <f t="shared" si="51"/>
        <v>1.2370446711429395</v>
      </c>
      <c r="JO93">
        <f t="shared" si="51"/>
        <v>-0.63709421738167293</v>
      </c>
      <c r="JP93">
        <f t="shared" si="51"/>
        <v>-1.7017146092257462</v>
      </c>
      <c r="JQ93">
        <f t="shared" si="51"/>
        <v>-0.84822431745124049</v>
      </c>
      <c r="JR93">
        <f t="shared" si="51"/>
        <v>-0.72717966759228148</v>
      </c>
      <c r="JS93">
        <f t="shared" si="51"/>
        <v>0.68284407461760566</v>
      </c>
      <c r="JT93">
        <f t="shared" si="51"/>
        <v>0.86322643255698495</v>
      </c>
      <c r="JU93">
        <f t="shared" si="51"/>
        <v>0.68361714511411265</v>
      </c>
      <c r="JV93">
        <f t="shared" si="51"/>
        <v>1.0235680747427978</v>
      </c>
      <c r="JW93">
        <f t="shared" si="51"/>
        <v>-9.1197307483525947E-2</v>
      </c>
      <c r="JX93">
        <f t="shared" si="51"/>
        <v>-0.65765789258875884</v>
      </c>
      <c r="JY93">
        <f t="shared" si="51"/>
        <v>-1.7023648979375139</v>
      </c>
      <c r="JZ93">
        <f t="shared" si="51"/>
        <v>-0.76651076597045176</v>
      </c>
      <c r="KA93">
        <f t="shared" si="51"/>
        <v>1.7215734260389581</v>
      </c>
      <c r="KB93">
        <f t="shared" si="51"/>
        <v>-0.48040419642347842</v>
      </c>
      <c r="KC93">
        <f t="shared" si="51"/>
        <v>-0.13145836419425905</v>
      </c>
      <c r="KD93">
        <f t="shared" si="51"/>
        <v>-0.19776848603214603</v>
      </c>
      <c r="KE93">
        <f t="shared" si="51"/>
        <v>-1.0647340786817949</v>
      </c>
      <c r="KF93">
        <f t="shared" si="51"/>
        <v>-0.31482841222896241</v>
      </c>
      <c r="KG93">
        <f t="shared" si="51"/>
        <v>-0.59054286793980282</v>
      </c>
      <c r="KH93">
        <f t="shared" si="51"/>
        <v>-7.8223365562735125E-2</v>
      </c>
      <c r="KI93">
        <f t="shared" si="51"/>
        <v>0.28888734959764406</v>
      </c>
      <c r="KJ93">
        <f t="shared" si="51"/>
        <v>-1.2048053577018436</v>
      </c>
      <c r="KK93">
        <f t="shared" si="51"/>
        <v>5.307583705871366E-2</v>
      </c>
      <c r="KL93">
        <f t="shared" si="51"/>
        <v>-1.255839379155077</v>
      </c>
      <c r="KM93">
        <f t="shared" si="51"/>
        <v>-0.31474883144255728</v>
      </c>
      <c r="KN93">
        <f t="shared" si="51"/>
        <v>-2.2065614757593721</v>
      </c>
      <c r="KO93">
        <f t="shared" si="51"/>
        <v>-0.70650685302098282</v>
      </c>
      <c r="KP93">
        <f t="shared" si="51"/>
        <v>0.54861402531969361</v>
      </c>
      <c r="KQ93">
        <f t="shared" si="51"/>
        <v>-1.0398480299045332</v>
      </c>
      <c r="KR93">
        <f t="shared" si="51"/>
        <v>0.33013975553330965</v>
      </c>
      <c r="KS93">
        <f t="shared" si="51"/>
        <v>-1.7480988390161656</v>
      </c>
      <c r="KT93">
        <f t="shared" si="51"/>
        <v>0.40230474951385986</v>
      </c>
      <c r="KU93">
        <f t="shared" si="51"/>
        <v>1.0901590030698571</v>
      </c>
      <c r="KV93">
        <f t="shared" si="51"/>
        <v>-1.2154646356066223</v>
      </c>
      <c r="KW93">
        <f t="shared" si="51"/>
        <v>6.2807430367683992E-2</v>
      </c>
      <c r="KX93">
        <f t="shared" si="51"/>
        <v>1.2837631402362604</v>
      </c>
      <c r="KY93">
        <f t="shared" si="51"/>
        <v>8.1522557593416423E-2</v>
      </c>
      <c r="KZ93">
        <f t="shared" si="51"/>
        <v>-1.8024547898676246</v>
      </c>
      <c r="LA93">
        <f t="shared" si="51"/>
        <v>-1.1303973224130459</v>
      </c>
      <c r="LB93">
        <f t="shared" si="51"/>
        <v>-1.6455487639177591</v>
      </c>
      <c r="LC93">
        <f t="shared" si="51"/>
        <v>-0.98208147392142564</v>
      </c>
      <c r="LD93">
        <f t="shared" si="51"/>
        <v>-1.6126750779221766</v>
      </c>
      <c r="LE93">
        <f t="shared" si="51"/>
        <v>-0.68700273914146237</v>
      </c>
      <c r="LF93">
        <f t="shared" si="51"/>
        <v>0.62980006987345405</v>
      </c>
      <c r="LG93">
        <f t="shared" si="51"/>
        <v>0.92812342700199224</v>
      </c>
      <c r="LH93">
        <f t="shared" si="51"/>
        <v>-0.21402115635282826</v>
      </c>
      <c r="LI93">
        <f t="shared" si="51"/>
        <v>-1.6312060324708</v>
      </c>
      <c r="LJ93">
        <f t="shared" si="51"/>
        <v>9.6268877314287238E-2</v>
      </c>
      <c r="LK93">
        <f t="shared" si="52"/>
        <v>0.17076786207326222</v>
      </c>
      <c r="LL93">
        <f t="shared" si="52"/>
        <v>1.168154994957149</v>
      </c>
      <c r="LM93">
        <f t="shared" si="52"/>
        <v>1.4825718608335592</v>
      </c>
      <c r="LN93">
        <f t="shared" si="52"/>
        <v>-0.63082779888645746</v>
      </c>
      <c r="LO93">
        <f t="shared" si="52"/>
        <v>-0.3884906618623063</v>
      </c>
      <c r="LP93">
        <f t="shared" si="52"/>
        <v>-1.7246111383428797</v>
      </c>
      <c r="LQ93">
        <f t="shared" si="52"/>
        <v>1.3845055946148932</v>
      </c>
      <c r="LR93">
        <f t="shared" si="52"/>
        <v>1.0155918062082492</v>
      </c>
      <c r="LS93">
        <f t="shared" si="52"/>
        <v>0.20088918972760439</v>
      </c>
      <c r="LT93">
        <f t="shared" si="52"/>
        <v>0.34682784644246567</v>
      </c>
      <c r="LU93">
        <f t="shared" si="52"/>
        <v>-1.7300499166594818</v>
      </c>
      <c r="LV93">
        <f t="shared" si="52"/>
        <v>0.38403982216550503</v>
      </c>
      <c r="LW93">
        <f t="shared" si="52"/>
        <v>1.0136318451259285E-2</v>
      </c>
      <c r="LX93">
        <f t="shared" si="52"/>
        <v>0.82048700278392062</v>
      </c>
      <c r="LY93">
        <f t="shared" si="52"/>
        <v>-2.2074345906730741</v>
      </c>
      <c r="LZ93">
        <f t="shared" si="52"/>
        <v>-4.7867843022686429E-2</v>
      </c>
      <c r="MA93">
        <f t="shared" si="52"/>
        <v>-1.8903028831118718</v>
      </c>
      <c r="MB93">
        <f t="shared" si="52"/>
        <v>1.0452504284330644</v>
      </c>
      <c r="MC93">
        <f t="shared" si="52"/>
        <v>-1.1765200724767055</v>
      </c>
      <c r="MD93">
        <f t="shared" si="52"/>
        <v>-1.6672629499225877</v>
      </c>
      <c r="ME93">
        <f t="shared" si="52"/>
        <v>-0.92354412117856555</v>
      </c>
      <c r="MF93">
        <f t="shared" si="52"/>
        <v>0.48272340791299939</v>
      </c>
      <c r="MG93">
        <f t="shared" si="52"/>
        <v>0.72349621405010112</v>
      </c>
      <c r="MH93">
        <f t="shared" si="52"/>
        <v>-0.8952042662713211</v>
      </c>
      <c r="MI93">
        <f t="shared" si="52"/>
        <v>0.8930373951443471</v>
      </c>
      <c r="MJ93">
        <f t="shared" si="52"/>
        <v>-1.1138854461023584</v>
      </c>
      <c r="MK93">
        <f t="shared" si="52"/>
        <v>0.1350076672679279</v>
      </c>
      <c r="ML93">
        <f t="shared" si="52"/>
        <v>0.28163640308775939</v>
      </c>
      <c r="MM93">
        <f t="shared" si="52"/>
        <v>0.85470901467488147</v>
      </c>
      <c r="MN93">
        <f t="shared" si="52"/>
        <v>7.3159753810614347E-2</v>
      </c>
      <c r="MO93">
        <f t="shared" si="52"/>
        <v>-0.48797346607898362</v>
      </c>
      <c r="MP93">
        <f t="shared" si="52"/>
        <v>-1.7939782992471009E-2</v>
      </c>
      <c r="MQ93">
        <f t="shared" si="52"/>
        <v>-0.64347887018811889</v>
      </c>
      <c r="MR93">
        <f t="shared" si="52"/>
        <v>1.1863585314131342</v>
      </c>
      <c r="MS93">
        <f t="shared" si="52"/>
        <v>1.9743492885027081</v>
      </c>
      <c r="MT93">
        <f t="shared" si="52"/>
        <v>0.29543343771365471</v>
      </c>
      <c r="MU93">
        <f t="shared" si="52"/>
        <v>-1.8106675270246342</v>
      </c>
      <c r="MV93">
        <f t="shared" si="52"/>
        <v>0.58726755014504306</v>
      </c>
      <c r="MW93">
        <f t="shared" si="52"/>
        <v>0.58726755014504306</v>
      </c>
      <c r="MX93">
        <f t="shared" si="52"/>
        <v>-0.1907528712763451</v>
      </c>
      <c r="MY93">
        <f t="shared" si="52"/>
        <v>-1.2214104572194628</v>
      </c>
      <c r="MZ93">
        <f t="shared" si="52"/>
        <v>-1.0230519364995416</v>
      </c>
      <c r="NA93">
        <f t="shared" si="52"/>
        <v>-0.58182195061817765</v>
      </c>
      <c r="NB93">
        <f t="shared" si="52"/>
        <v>0.58236651057086419</v>
      </c>
      <c r="NC93">
        <f t="shared" si="52"/>
        <v>-1.6731246432755142</v>
      </c>
      <c r="ND93">
        <f t="shared" si="52"/>
        <v>-1.0293979357811622</v>
      </c>
      <c r="NE93">
        <f t="shared" si="52"/>
        <v>0.89007698989007622</v>
      </c>
      <c r="NF93">
        <f t="shared" si="52"/>
        <v>-0.51390543376328424</v>
      </c>
      <c r="NG93">
        <f t="shared" si="52"/>
        <v>-1.0721805665525608</v>
      </c>
      <c r="NH93">
        <f t="shared" si="52"/>
        <v>0.30015144147910178</v>
      </c>
      <c r="NI93">
        <f t="shared" si="52"/>
        <v>-0.61744231061311439</v>
      </c>
      <c r="NJ93">
        <f t="shared" si="52"/>
        <v>-0.42329702409915626</v>
      </c>
      <c r="NK93">
        <f t="shared" si="52"/>
        <v>-9.66531388257863E-2</v>
      </c>
      <c r="NL93">
        <f t="shared" si="52"/>
        <v>-0.71467866291641258</v>
      </c>
      <c r="NM93">
        <f t="shared" si="52"/>
        <v>0.31466811378777493</v>
      </c>
      <c r="NN93">
        <f t="shared" si="52"/>
        <v>0.52098926062171813</v>
      </c>
      <c r="NO93">
        <f t="shared" si="52"/>
        <v>-0.26250518203596584</v>
      </c>
      <c r="NP93">
        <f t="shared" si="52"/>
        <v>0.43201453081564978</v>
      </c>
      <c r="NQ93">
        <f t="shared" si="52"/>
        <v>1.3903127182857133</v>
      </c>
      <c r="NR93">
        <f t="shared" si="52"/>
        <v>-1.0764028957055416</v>
      </c>
      <c r="NS93">
        <f t="shared" si="52"/>
        <v>1.2682221495197155</v>
      </c>
      <c r="NT93">
        <f t="shared" si="52"/>
        <v>-1.3714588931179605</v>
      </c>
      <c r="NU93">
        <f t="shared" si="52"/>
        <v>-4.2584815673762932E-2</v>
      </c>
      <c r="NV93">
        <f t="shared" si="52"/>
        <v>-2.8728663892252371E-2</v>
      </c>
      <c r="NW93">
        <f t="shared" si="53"/>
        <v>-1.6323610907420516</v>
      </c>
      <c r="NX93">
        <f t="shared" si="53"/>
        <v>0.33644710129010491</v>
      </c>
      <c r="NY93">
        <f t="shared" si="53"/>
        <v>-0.59282228903612122</v>
      </c>
      <c r="NZ93">
        <f t="shared" si="53"/>
        <v>0.5275717285257997</v>
      </c>
      <c r="OA93">
        <f t="shared" si="53"/>
        <v>-1.043533757183468</v>
      </c>
      <c r="OB93">
        <f t="shared" si="53"/>
        <v>0.75516709330258891</v>
      </c>
      <c r="OC93">
        <f t="shared" si="53"/>
        <v>0.59875901570194401</v>
      </c>
      <c r="OD93">
        <f t="shared" si="53"/>
        <v>-1.6104331734823063</v>
      </c>
      <c r="OE93">
        <f t="shared" si="53"/>
        <v>1.3014005162403919</v>
      </c>
      <c r="OF93">
        <f t="shared" si="53"/>
        <v>-1.1220322448934894</v>
      </c>
      <c r="OG93">
        <f t="shared" si="53"/>
        <v>2.1476807887665927</v>
      </c>
      <c r="OH93">
        <f t="shared" si="53"/>
        <v>-0.74513309300527908</v>
      </c>
      <c r="OI93">
        <f t="shared" si="53"/>
        <v>2.073256837320514</v>
      </c>
      <c r="OJ93">
        <f t="shared" si="53"/>
        <v>0.74160425356240012</v>
      </c>
      <c r="OK93">
        <f t="shared" si="53"/>
        <v>-2.0872357708867639</v>
      </c>
      <c r="OL93">
        <f t="shared" si="53"/>
        <v>0.23646180125069804</v>
      </c>
      <c r="OM93">
        <f t="shared" si="53"/>
        <v>-4.021103450213559E-2</v>
      </c>
      <c r="ON93">
        <f t="shared" si="53"/>
        <v>0.11272959454800002</v>
      </c>
      <c r="OO93">
        <f t="shared" si="53"/>
        <v>-0.21715322873205878</v>
      </c>
      <c r="OP93">
        <f t="shared" si="53"/>
        <v>-0.10818894224939868</v>
      </c>
      <c r="OQ93">
        <f t="shared" si="53"/>
        <v>0.15704472389188595</v>
      </c>
      <c r="OR93">
        <f t="shared" si="53"/>
        <v>-0.11080487638537306</v>
      </c>
      <c r="OS93">
        <f t="shared" si="53"/>
        <v>-0.46194145397748798</v>
      </c>
      <c r="OT93">
        <f t="shared" si="53"/>
        <v>0.16898297872103285</v>
      </c>
      <c r="OU93">
        <f t="shared" si="53"/>
        <v>0.82843826021417044</v>
      </c>
      <c r="OV93">
        <f t="shared" si="53"/>
        <v>0.28506065063993447</v>
      </c>
      <c r="OW93">
        <f t="shared" si="53"/>
        <v>-0.1384830738970777</v>
      </c>
      <c r="OX93">
        <f t="shared" si="53"/>
        <v>0.38535745261469856</v>
      </c>
      <c r="OY93">
        <f t="shared" si="53"/>
        <v>2.7046098693972453E-2</v>
      </c>
      <c r="OZ93">
        <f t="shared" si="53"/>
        <v>0.81492999015608802</v>
      </c>
      <c r="PA93">
        <f t="shared" si="53"/>
        <v>-7.6457808972918428E-2</v>
      </c>
      <c r="PB93">
        <f t="shared" si="53"/>
        <v>-0.64329015003750101</v>
      </c>
      <c r="PC93">
        <f t="shared" si="53"/>
        <v>0.46602963266195729</v>
      </c>
      <c r="PD93">
        <f t="shared" si="53"/>
        <v>-1.0251187632093206</v>
      </c>
      <c r="PE93">
        <f t="shared" si="53"/>
        <v>1.0545409168116748</v>
      </c>
      <c r="PF93">
        <f t="shared" si="53"/>
        <v>0.60123284129076637</v>
      </c>
      <c r="PG93">
        <f t="shared" si="53"/>
        <v>0.17814727470977232</v>
      </c>
      <c r="PH93">
        <f t="shared" si="53"/>
        <v>-1.2416603567544371</v>
      </c>
      <c r="PI93">
        <f t="shared" si="53"/>
        <v>-0.31901208785711788</v>
      </c>
      <c r="PJ93">
        <f t="shared" si="53"/>
        <v>-6.165919330669567E-2</v>
      </c>
      <c r="PK93">
        <f t="shared" si="53"/>
        <v>0.82779251897591166</v>
      </c>
      <c r="PL93">
        <f t="shared" si="53"/>
        <v>1.3716544344788417</v>
      </c>
      <c r="PM93">
        <f t="shared" si="53"/>
        <v>-0.418199306295719</v>
      </c>
      <c r="PN93">
        <f t="shared" si="53"/>
        <v>3.6307028494775295E-2</v>
      </c>
      <c r="PO93">
        <f t="shared" si="53"/>
        <v>1.3656040209752973</v>
      </c>
      <c r="PP93">
        <f t="shared" si="53"/>
        <v>-2.9947841539978981</v>
      </c>
      <c r="PQ93">
        <f t="shared" si="53"/>
        <v>1.1020165402442217</v>
      </c>
      <c r="PR93">
        <f t="shared" si="53"/>
        <v>-0.38379312172764912</v>
      </c>
      <c r="PS93">
        <f t="shared" si="53"/>
        <v>-0.68584085965994745</v>
      </c>
      <c r="PT93">
        <f t="shared" si="53"/>
        <v>0.12328314369369764</v>
      </c>
      <c r="PU93">
        <f t="shared" si="53"/>
        <v>-1.0140547601622529</v>
      </c>
      <c r="PV93">
        <f t="shared" si="53"/>
        <v>-1.1110455488960724</v>
      </c>
      <c r="PW93">
        <f t="shared" si="53"/>
        <v>-1.5085561244632117</v>
      </c>
      <c r="PX93">
        <f t="shared" si="53"/>
        <v>-0.29000375434407033</v>
      </c>
      <c r="PY93">
        <f t="shared" si="53"/>
        <v>-1.0996313903888222</v>
      </c>
      <c r="PZ93">
        <f t="shared" si="53"/>
        <v>-0.52941913963877596</v>
      </c>
      <c r="QA93">
        <f t="shared" si="53"/>
        <v>0.86211684902082197</v>
      </c>
      <c r="QB93">
        <f t="shared" si="53"/>
        <v>0.53709072744823061</v>
      </c>
      <c r="QC93">
        <f t="shared" si="53"/>
        <v>-0.25823283067438751</v>
      </c>
      <c r="QD93">
        <f t="shared" si="53"/>
        <v>-1.510898073320277E-2</v>
      </c>
      <c r="QE93">
        <f t="shared" si="53"/>
        <v>-0.11319116310914978</v>
      </c>
      <c r="QF93">
        <f t="shared" si="53"/>
        <v>0.36263145375414751</v>
      </c>
      <c r="QG93">
        <f t="shared" si="53"/>
        <v>0.97861857284442522</v>
      </c>
      <c r="QH93">
        <f t="shared" si="53"/>
        <v>-1.4527040548273362</v>
      </c>
      <c r="QI93">
        <f t="shared" si="54"/>
        <v>0.79945948527893052</v>
      </c>
      <c r="QJ93">
        <f t="shared" si="54"/>
        <v>-0.66842744672612753</v>
      </c>
      <c r="QK93">
        <f t="shared" si="54"/>
        <v>1.2024383977404796</v>
      </c>
      <c r="QL93">
        <f t="shared" si="54"/>
        <v>1.4748138710274361</v>
      </c>
      <c r="QM93">
        <f t="shared" si="54"/>
        <v>0.2284457423229469</v>
      </c>
      <c r="QN93">
        <f t="shared" si="54"/>
        <v>1.3053363545623142</v>
      </c>
      <c r="QO93">
        <f t="shared" si="54"/>
        <v>0.74857098297798075</v>
      </c>
      <c r="QP93">
        <f t="shared" si="54"/>
        <v>1.7909223970491439</v>
      </c>
      <c r="QQ93">
        <f t="shared" si="54"/>
        <v>8.6205318439169787E-2</v>
      </c>
      <c r="QR93">
        <f t="shared" si="54"/>
        <v>0.33790456654969603</v>
      </c>
      <c r="QS93">
        <f t="shared" si="54"/>
        <v>0.47560206439811736</v>
      </c>
      <c r="QT93">
        <f t="shared" si="54"/>
        <v>1.6476269593113102</v>
      </c>
      <c r="QU93">
        <f t="shared" si="54"/>
        <v>1.0857343113457318</v>
      </c>
      <c r="QV93">
        <f t="shared" si="54"/>
        <v>-6.4035248215077445E-2</v>
      </c>
      <c r="QW93">
        <f t="shared" si="54"/>
        <v>-0.69321572482294869</v>
      </c>
      <c r="QX93">
        <f t="shared" si="54"/>
        <v>-1.2453074305085465</v>
      </c>
      <c r="QY93">
        <f t="shared" si="54"/>
        <v>6.5567746787564829E-2</v>
      </c>
      <c r="QZ93">
        <f t="shared" si="54"/>
        <v>-0.44540684029925615</v>
      </c>
      <c r="RA93">
        <f t="shared" si="54"/>
        <v>-0.68313397605379578</v>
      </c>
      <c r="RB93">
        <f t="shared" si="54"/>
        <v>-1.1785095921368338</v>
      </c>
      <c r="RC93">
        <f t="shared" si="54"/>
        <v>1.7856245904113166</v>
      </c>
      <c r="RD93">
        <f t="shared" si="54"/>
        <v>-0.37475047065527178</v>
      </c>
      <c r="RE93">
        <f t="shared" si="54"/>
        <v>2.6107954909093678</v>
      </c>
      <c r="RF93">
        <f t="shared" si="54"/>
        <v>1.4881061360938475</v>
      </c>
      <c r="RG93">
        <f t="shared" si="54"/>
        <v>-1.159271505457582</v>
      </c>
      <c r="RH93">
        <f t="shared" si="54"/>
        <v>-9.6575831776135601E-2</v>
      </c>
      <c r="RI93">
        <f t="shared" si="54"/>
        <v>-0.85415877038030885</v>
      </c>
      <c r="RJ93">
        <f t="shared" si="54"/>
        <v>-1.5570867617498152</v>
      </c>
      <c r="RK93">
        <f t="shared" si="54"/>
        <v>1.6263038560282439</v>
      </c>
      <c r="RL93">
        <f t="shared" si="54"/>
        <v>1.3058752301731147</v>
      </c>
      <c r="RM93">
        <f t="shared" si="54"/>
        <v>0.85140754890744574</v>
      </c>
      <c r="RN93">
        <f t="shared" si="54"/>
        <v>0.5980268724670168</v>
      </c>
      <c r="RO93">
        <f t="shared" si="54"/>
        <v>1.4549050320056267</v>
      </c>
      <c r="RP93">
        <f t="shared" si="54"/>
        <v>4.449816515261773E-2</v>
      </c>
      <c r="RQ93">
        <f t="shared" si="54"/>
        <v>0.53461917559616268</v>
      </c>
      <c r="RR93">
        <f t="shared" si="54"/>
        <v>0.20698166736110579</v>
      </c>
      <c r="RS93">
        <f t="shared" si="54"/>
        <v>1.2930604498251341</v>
      </c>
      <c r="RT93">
        <f t="shared" si="54"/>
        <v>0.33887658901221585</v>
      </c>
      <c r="RU93">
        <f t="shared" si="54"/>
        <v>0.46364448280655779</v>
      </c>
      <c r="RV93">
        <f t="shared" si="54"/>
        <v>-0.46134573494782671</v>
      </c>
      <c r="RW93">
        <f t="shared" si="54"/>
        <v>0.73818455348373391</v>
      </c>
      <c r="RX93">
        <f t="shared" si="54"/>
        <v>-0.87248054114752449</v>
      </c>
      <c r="RY93">
        <f t="shared" si="54"/>
        <v>4.0363374864682555E-2</v>
      </c>
      <c r="RZ93">
        <f t="shared" si="54"/>
        <v>1.5388377505587414</v>
      </c>
      <c r="SA93">
        <f t="shared" si="54"/>
        <v>-0.69428551796590909</v>
      </c>
      <c r="SB93">
        <f t="shared" si="54"/>
        <v>-1.2678810890065506</v>
      </c>
      <c r="SC93">
        <f t="shared" si="54"/>
        <v>0.53744543038192205</v>
      </c>
      <c r="SD93">
        <f t="shared" si="54"/>
        <v>1.4325632946565747</v>
      </c>
      <c r="SE93">
        <f t="shared" si="54"/>
        <v>-0.45014303395873867</v>
      </c>
      <c r="SF93">
        <f t="shared" si="54"/>
        <v>-0.35716311685973778</v>
      </c>
      <c r="SG93">
        <f t="shared" si="54"/>
        <v>0.25712552087497897</v>
      </c>
    </row>
    <row r="95" spans="1:504">
      <c r="A95">
        <v>2014</v>
      </c>
    </row>
    <row r="96" spans="1:504">
      <c r="A96" t="s">
        <v>535</v>
      </c>
      <c r="B96">
        <f t="array" ref="B96:B98">+MMULT($W$44:$Y$46,B91:B93)</f>
        <v>-2.3039284718458046</v>
      </c>
      <c r="C96">
        <f t="array" ref="C96:C98">+MMULT($W$44:$Y$46,C91:C93)</f>
        <v>-1.482050530068872</v>
      </c>
      <c r="D96">
        <f t="array" ref="D96:D98">+MMULT($W$44:$Y$46,D91:D93)</f>
        <v>-0.61186120600109573</v>
      </c>
      <c r="E96">
        <f t="array" ref="E96:E98">+MMULT($W$44:$Y$46,E91:E93)</f>
        <v>1.5983908387698984</v>
      </c>
      <c r="F96">
        <f t="array" ref="F96:F98">+MMULT($W$44:$Y$46,F91:F93)</f>
        <v>0.1960942767788818</v>
      </c>
      <c r="G96">
        <f t="array" ref="G96:G98">+MMULT($W$44:$Y$46,G91:G93)</f>
        <v>0.52751393393503487</v>
      </c>
      <c r="H96">
        <f t="array" ref="H96:H98">+MMULT($W$44:$Y$46,H91:H93)</f>
        <v>0.53515664789965456</v>
      </c>
      <c r="I96">
        <f t="array" ref="I96:I98">+MMULT($W$44:$Y$46,I91:I93)</f>
        <v>0.12738660719164038</v>
      </c>
      <c r="J96">
        <f t="array" ref="J96:J98">+MMULT($W$44:$Y$46,J91:J93)</f>
        <v>-1.1107878808584259</v>
      </c>
      <c r="K96">
        <f t="array" ref="K96:K98">+MMULT($W$44:$Y$46,K91:K93)</f>
        <v>0.6823770298677716</v>
      </c>
      <c r="L96">
        <f t="array" ref="L96:L98">+MMULT($W$44:$Y$46,L91:L93)</f>
        <v>-0.46484367942515298</v>
      </c>
      <c r="M96">
        <f t="array" ref="M96:M98">+MMULT($W$44:$Y$46,M91:M93)</f>
        <v>-1.0326830722931657</v>
      </c>
      <c r="N96">
        <f t="array" ref="N96:N98">+MMULT($W$44:$Y$46,N91:N93)</f>
        <v>-0.19112486792842892</v>
      </c>
      <c r="O96">
        <f t="array" ref="O96:O98">+MMULT($W$44:$Y$46,O91:O93)</f>
        <v>-0.87227818634935461</v>
      </c>
      <c r="P96">
        <f t="array" ref="P96:P98">+MMULT($W$44:$Y$46,P91:P93)</f>
        <v>0.67048860737072602</v>
      </c>
      <c r="Q96">
        <f t="array" ref="Q96:Q98">+MMULT($W$44:$Y$46,Q91:Q93)</f>
        <v>0.1848835009432617</v>
      </c>
      <c r="R96">
        <f t="array" ref="R96:R98">+MMULT($W$44:$Y$46,R91:R93)</f>
        <v>8.5368128120732439E-2</v>
      </c>
      <c r="S96">
        <f t="array" ref="S96:S98">+MMULT($W$44:$Y$46,S91:S93)</f>
        <v>-0.92057531393696457</v>
      </c>
      <c r="T96">
        <f t="array" ref="T96:T98">+MMULT($W$44:$Y$46,T91:T93)</f>
        <v>-0.78435956286539332</v>
      </c>
      <c r="U96">
        <f t="array" ref="U96:U98">+MMULT($W$44:$Y$46,U91:U93)</f>
        <v>1.1526440756155945</v>
      </c>
      <c r="V96">
        <f t="array" ref="V96:V98">+MMULT($W$44:$Y$46,V91:V93)</f>
        <v>-0.44603733979714821</v>
      </c>
      <c r="W96">
        <f t="array" ref="W96:W98">+MMULT($W$44:$Y$46,W91:W93)</f>
        <v>0.19880595994021677</v>
      </c>
      <c r="X96">
        <f t="array" ref="X96:X98">+MMULT($W$44:$Y$46,X91:X93)</f>
        <v>1.5702410894299101</v>
      </c>
      <c r="Y96">
        <f t="array" ref="Y96:Y98">+MMULT($W$44:$Y$46,Y91:Y93)</f>
        <v>0.950573788634822</v>
      </c>
      <c r="Z96">
        <f t="array" ref="Z96:Z98">+MMULT($W$44:$Y$46,Z91:Z93)</f>
        <v>7.4780173164868999E-2</v>
      </c>
      <c r="AA96">
        <f t="array" ref="AA96:AA98">+MMULT($W$44:$Y$46,AA91:AA93)</f>
        <v>0.30078739642220509</v>
      </c>
      <c r="AB96">
        <f t="array" ref="AB96:AB98">+MMULT($W$44:$Y$46,AB91:AB93)</f>
        <v>0.36866171412808196</v>
      </c>
      <c r="AC96">
        <f t="array" ref="AC96:AC98">+MMULT($W$44:$Y$46,AC91:AC93)</f>
        <v>0.7419781371198384</v>
      </c>
      <c r="AD96">
        <f t="array" ref="AD96:AD98">+MMULT($W$44:$Y$46,AD91:AD93)</f>
        <v>0.76197529272568776</v>
      </c>
      <c r="AE96">
        <f t="array" ref="AE96:AE98">+MMULT($W$44:$Y$46,AE91:AE93)</f>
        <v>-0.19632015899935695</v>
      </c>
      <c r="AF96">
        <f t="array" ref="AF96:AF98">+MMULT($W$44:$Y$46,AF91:AF93)</f>
        <v>1.0739383764832451</v>
      </c>
      <c r="AG96">
        <f t="array" ref="AG96:AG98">+MMULT($W$44:$Y$46,AG91:AG93)</f>
        <v>0.27709498313188391</v>
      </c>
      <c r="AH96">
        <f t="array" ref="AH96:AH98">+MMULT($W$44:$Y$46,AH91:AH93)</f>
        <v>-0.7477447128357545</v>
      </c>
      <c r="AI96">
        <f t="array" ref="AI96:AI98">+MMULT($W$44:$Y$46,AI91:AI93)</f>
        <v>0.39226859919899998</v>
      </c>
      <c r="AJ96">
        <f t="array" ref="AJ96:AJ98">+MMULT($W$44:$Y$46,AJ91:AJ93)</f>
        <v>0.72767628371373583</v>
      </c>
      <c r="AK96">
        <f t="array" ref="AK96:AK98">+MMULT($W$44:$Y$46,AK91:AK93)</f>
        <v>-0.30939723717546108</v>
      </c>
      <c r="AL96">
        <f t="array" ref="AL96:AL98">+MMULT($W$44:$Y$46,AL91:AL93)</f>
        <v>-1.5399290112609076</v>
      </c>
      <c r="AM96">
        <f t="array" ref="AM96:AM98">+MMULT($W$44:$Y$46,AM91:AM93)</f>
        <v>1.4220272642979561</v>
      </c>
      <c r="AN96">
        <f t="array" ref="AN96:AN98">+MMULT($W$44:$Y$46,AN91:AN93)</f>
        <v>0.37931984608448138</v>
      </c>
      <c r="AO96">
        <f t="array" ref="AO96:AO98">+MMULT($W$44:$Y$46,AO91:AO93)</f>
        <v>-0.58733544082940992</v>
      </c>
      <c r="AP96">
        <f t="array" ref="AP96:AP98">+MMULT($W$44:$Y$46,AP91:AP93)</f>
        <v>1.2512603056187568</v>
      </c>
      <c r="AQ96">
        <f t="array" ref="AQ96:AQ98">+MMULT($W$44:$Y$46,AQ91:AQ93)</f>
        <v>1.5943293448638796</v>
      </c>
      <c r="AR96">
        <f t="array" ref="AR96:AR98">+MMULT($W$44:$Y$46,AR91:AR93)</f>
        <v>-0.85072726809101373</v>
      </c>
      <c r="AS96">
        <f t="array" ref="AS96:AS98">+MMULT($W$44:$Y$46,AS91:AS93)</f>
        <v>0.2859493468713824</v>
      </c>
      <c r="AT96">
        <f t="array" ref="AT96:AT98">+MMULT($W$44:$Y$46,AT91:AT93)</f>
        <v>-1.522244407125845</v>
      </c>
      <c r="AU96">
        <f t="array" ref="AU96:AU98">+MMULT($W$44:$Y$46,AU91:AU93)</f>
        <v>-0.49642223315070305</v>
      </c>
      <c r="AV96">
        <f t="array" ref="AV96:AV98">+MMULT($W$44:$Y$46,AV91:AV93)</f>
        <v>-1.2356766254372393</v>
      </c>
      <c r="AW96">
        <f t="array" ref="AW96:AW98">+MMULT($W$44:$Y$46,AW91:AW93)</f>
        <v>0.11132703922523857</v>
      </c>
      <c r="AX96">
        <f t="array" ref="AX96:AX98">+MMULT($W$44:$Y$46,AX91:AX93)</f>
        <v>0.20453744715586489</v>
      </c>
      <c r="AY96">
        <f t="array" ref="AY96:AY98">+MMULT($W$44:$Y$46,AY91:AY93)</f>
        <v>1.0461329330521363</v>
      </c>
      <c r="AZ96">
        <f t="array" ref="AZ96:AZ98">+MMULT($W$44:$Y$46,AZ91:AZ93)</f>
        <v>-1.1291786410613818</v>
      </c>
      <c r="BA96">
        <f t="array" ref="BA96:BA98">+MMULT($W$44:$Y$46,BA91:BA93)</f>
        <v>1.4739363143819013</v>
      </c>
      <c r="BB96">
        <f t="array" ref="BB96:BB98">+MMULT($W$44:$Y$46,BB91:BB93)</f>
        <v>-8.4478853942065779E-2</v>
      </c>
      <c r="BC96">
        <f t="array" ref="BC96:BC98">+MMULT($W$44:$Y$46,BC91:BC93)</f>
        <v>0.12232728405925079</v>
      </c>
      <c r="BD96">
        <f t="array" ref="BD96:BD98">+MMULT($W$44:$Y$46,BD91:BD93)</f>
        <v>1.1406788970242128</v>
      </c>
      <c r="BE96">
        <f t="array" ref="BE96:BE98">+MMULT($W$44:$Y$46,BE91:BE93)</f>
        <v>-0.17302358785268393</v>
      </c>
      <c r="BF96">
        <f t="array" ref="BF96:BF98">+MMULT($W$44:$Y$46,BF91:BF93)</f>
        <v>0.22768927823893248</v>
      </c>
      <c r="BG96">
        <f t="array" ref="BG96:BG98">+MMULT($W$44:$Y$46,BG91:BG93)</f>
        <v>0.26642478950351739</v>
      </c>
      <c r="BH96">
        <f t="array" ref="BH96:BH98">+MMULT($W$44:$Y$46,BH91:BH93)</f>
        <v>0.53722248335293199</v>
      </c>
      <c r="BI96">
        <f t="array" ref="BI96:BI98">+MMULT($W$44:$Y$46,BI91:BI93)</f>
        <v>1.6388084050160798</v>
      </c>
      <c r="BJ96">
        <f t="array" ref="BJ96:BJ98">+MMULT($W$44:$Y$46,BJ91:BJ93)</f>
        <v>1.1928182153911666</v>
      </c>
      <c r="BK96">
        <f t="array" ref="BK96:BK98">+MMULT($W$44:$Y$46,BK91:BK93)</f>
        <v>2.2314531745422888</v>
      </c>
      <c r="BL96">
        <f t="array" ref="BL96:BL98">+MMULT($W$44:$Y$46,BL91:BL93)</f>
        <v>1.2132155992031977</v>
      </c>
      <c r="BM96">
        <f t="array" ref="BM96:BM98">+MMULT($W$44:$Y$46,BM91:BM93)</f>
        <v>0.4776465959604328</v>
      </c>
      <c r="BN96">
        <f t="array" ref="BN96:BN98">+MMULT($W$44:$Y$46,BN91:BN93)</f>
        <v>-0.38922576831638594</v>
      </c>
      <c r="BO96">
        <f t="array" ref="BO96:BO98">+MMULT($W$44:$Y$46,BO91:BO93)</f>
        <v>-1.3761797526353046</v>
      </c>
      <c r="BP96">
        <f t="array" ref="BP96:BP98">+MMULT($W$44:$Y$46,BP91:BP93)</f>
        <v>-0.18962044847943921</v>
      </c>
      <c r="BQ96">
        <f t="array" ref="BQ96:BQ98">+MMULT($W$44:$Y$46,BQ91:BQ93)</f>
        <v>0.86464205147853512</v>
      </c>
      <c r="BR96">
        <f t="array" ref="BR96:BR98">+MMULT($W$44:$Y$46,BR91:BR93)</f>
        <v>-0.78837061705227696</v>
      </c>
      <c r="BS96">
        <f t="array" ref="BS96:BS98">+MMULT($W$44:$Y$46,BS91:BS93)</f>
        <v>-0.3431501814019926</v>
      </c>
      <c r="BT96">
        <f t="array" ref="BT96:BT98">+MMULT($W$44:$Y$46,BT91:BT93)</f>
        <v>0.61982300601502738</v>
      </c>
      <c r="BU96">
        <f t="array" ref="BU96:BU98">+MMULT($W$44:$Y$46,BU91:BU93)</f>
        <v>-1.9614033043548353</v>
      </c>
      <c r="BV96">
        <f t="array" ref="BV96:BV98">+MMULT($W$44:$Y$46,BV91:BV93)</f>
        <v>-0.78579819137638052</v>
      </c>
      <c r="BW96">
        <f t="array" ref="BW96:BW98">+MMULT($W$44:$Y$46,BW91:BW93)</f>
        <v>-0.69714490241805827</v>
      </c>
      <c r="BX96">
        <f t="array" ref="BX96:BX98">+MMULT($W$44:$Y$46,BX91:BX93)</f>
        <v>0.17512231877496257</v>
      </c>
      <c r="BY96">
        <f t="array" ref="BY96:BY98">+MMULT($W$44:$Y$46,BY91:BY93)</f>
        <v>-1.0532032658561346</v>
      </c>
      <c r="BZ96">
        <f t="array" ref="BZ96:BZ98">+MMULT($W$44:$Y$46,BZ91:BZ93)</f>
        <v>1.918463752151893</v>
      </c>
      <c r="CA96">
        <f t="array" ref="CA96:CA98">+MMULT($W$44:$Y$46,CA91:CA93)</f>
        <v>0.15655173000813333</v>
      </c>
      <c r="CB96">
        <f t="array" ref="CB96:CB98">+MMULT($W$44:$Y$46,CB91:CB93)</f>
        <v>-0.48826963941656421</v>
      </c>
      <c r="CC96">
        <f t="array" ref="CC96:CC98">+MMULT($W$44:$Y$46,CC91:CC93)</f>
        <v>0.83580588335205452</v>
      </c>
      <c r="CD96">
        <f t="array" ref="CD96:CD98">+MMULT($W$44:$Y$46,CD91:CD93)</f>
        <v>6.0283139976025732E-2</v>
      </c>
      <c r="CE96">
        <f t="array" ref="CE96:CE98">+MMULT($W$44:$Y$46,CE91:CE93)</f>
        <v>-0.84237620502723409</v>
      </c>
      <c r="CF96">
        <f t="array" ref="CF96:CF98">+MMULT($W$44:$Y$46,CF91:CF93)</f>
        <v>2.6002684008590431</v>
      </c>
      <c r="CG96">
        <f t="array" ref="CG96:CG98">+MMULT($W$44:$Y$46,CG91:CG93)</f>
        <v>0.25861430864699136</v>
      </c>
      <c r="CH96">
        <f t="array" ref="CH96:CH98">+MMULT($W$44:$Y$46,CH91:CH93)</f>
        <v>-1.7928469211925189</v>
      </c>
      <c r="CI96">
        <f t="array" ref="CI96:CI98">+MMULT($W$44:$Y$46,CI91:CI93)</f>
        <v>-1.9254551358302883</v>
      </c>
      <c r="CJ96">
        <f t="array" ref="CJ96:CJ98">+MMULT($W$44:$Y$46,CJ91:CJ93)</f>
        <v>1.7376483242084503E-2</v>
      </c>
      <c r="CK96">
        <f t="array" ref="CK96:CK98">+MMULT($W$44:$Y$46,CK91:CK93)</f>
        <v>4.4027295711249886E-2</v>
      </c>
      <c r="CL96">
        <f t="array" ref="CL96:CL98">+MMULT($W$44:$Y$46,CL91:CL93)</f>
        <v>0.58422901204006017</v>
      </c>
      <c r="CM96">
        <f t="array" ref="CM96:CM98">+MMULT($W$44:$Y$46,CM91:CM93)</f>
        <v>1.0779231142949277</v>
      </c>
      <c r="CN96">
        <f t="array" ref="CN96:CN98">+MMULT($W$44:$Y$46,CN91:CN93)</f>
        <v>0.93051413163787033</v>
      </c>
      <c r="CO96">
        <f t="array" ref="CO96:CO98">+MMULT($W$44:$Y$46,CO91:CO93)</f>
        <v>-0.91720681791123826</v>
      </c>
      <c r="CP96">
        <f t="array" ref="CP96:CP98">+MMULT($W$44:$Y$46,CP91:CP93)</f>
        <v>-0.97031984216062861</v>
      </c>
      <c r="CQ96">
        <f t="array" ref="CQ96:CQ98">+MMULT($W$44:$Y$46,CQ91:CQ93)</f>
        <v>0.42658405594545257</v>
      </c>
      <c r="CR96">
        <f t="array" ref="CR96:CR98">+MMULT($W$44:$Y$46,CR91:CR93)</f>
        <v>-1.1325515231496415</v>
      </c>
      <c r="CS96">
        <f t="array" ref="CS96:CS98">+MMULT($W$44:$Y$46,CS91:CS93)</f>
        <v>0.59668762266646036</v>
      </c>
      <c r="CT96">
        <f t="array" ref="CT96:CT98">+MMULT($W$44:$Y$46,CT91:CT93)</f>
        <v>0.23475193543349715</v>
      </c>
      <c r="CU96">
        <f t="array" ref="CU96:CU98">+MMULT($W$44:$Y$46,CU91:CU93)</f>
        <v>-0.49835977627487565</v>
      </c>
      <c r="CV96">
        <f t="array" ref="CV96:CV98">+MMULT($W$44:$Y$46,CV91:CV93)</f>
        <v>-0.1704741890050884</v>
      </c>
      <c r="CW96">
        <f t="array" ref="CW96:CW98">+MMULT($W$44:$Y$46,CW91:CW93)</f>
        <v>1.1540015619697119</v>
      </c>
      <c r="CX96">
        <f t="array" ref="CX96:CX98">+MMULT($W$44:$Y$46,CX91:CX93)</f>
        <v>1.2980815231638445</v>
      </c>
      <c r="CY96">
        <f t="array" ref="CY96:CY98">+MMULT($W$44:$Y$46,CY91:CY93)</f>
        <v>0.16283476458736879</v>
      </c>
      <c r="CZ96">
        <f t="array" ref="CZ96:CZ98">+MMULT($W$44:$Y$46,CZ91:CZ93)</f>
        <v>0.68816882544325531</v>
      </c>
      <c r="DA96">
        <f t="array" ref="DA96:DA98">+MMULT($W$44:$Y$46,DA91:DA93)</f>
        <v>0.73042634492223879</v>
      </c>
      <c r="DB96">
        <f t="array" ref="DB96:DB98">+MMULT($W$44:$Y$46,DB91:DB93)</f>
        <v>0.33890885893210038</v>
      </c>
      <c r="DC96">
        <f t="array" ref="DC96:DC98">+MMULT($W$44:$Y$46,DC91:DC93)</f>
        <v>0.17692279744496339</v>
      </c>
      <c r="DD96">
        <f t="array" ref="DD96:DD98">+MMULT($W$44:$Y$46,DD91:DD93)</f>
        <v>-0.28325191841328129</v>
      </c>
      <c r="DE96">
        <f t="array" ref="DE96:DE98">+MMULT($W$44:$Y$46,DE91:DE93)</f>
        <v>-0.36002446048399162</v>
      </c>
      <c r="DF96">
        <f t="array" ref="DF96:DF98">+MMULT($W$44:$Y$46,DF91:DF93)</f>
        <v>0.15191785494149301</v>
      </c>
      <c r="DG96">
        <f t="array" ref="DG96:DG98">+MMULT($W$44:$Y$46,DG91:DG93)</f>
        <v>-1.0710633124925373</v>
      </c>
      <c r="DH96">
        <f t="array" ref="DH96:DH98">+MMULT($W$44:$Y$46,DH91:DH93)</f>
        <v>2.1454161718851976</v>
      </c>
      <c r="DI96">
        <f t="array" ref="DI96:DI98">+MMULT($W$44:$Y$46,DI91:DI93)</f>
        <v>2.629321679080932</v>
      </c>
      <c r="DJ96">
        <f t="array" ref="DJ96:DJ98">+MMULT($W$44:$Y$46,DJ91:DJ93)</f>
        <v>0.21640064979334278</v>
      </c>
      <c r="DK96">
        <f t="array" ref="DK96:DK98">+MMULT($W$44:$Y$46,DK91:DK93)</f>
        <v>-0.37788560363602763</v>
      </c>
      <c r="DL96">
        <f t="array" ref="DL96:DL98">+MMULT($W$44:$Y$46,DL91:DL93)</f>
        <v>0.50706611040386862</v>
      </c>
      <c r="DM96">
        <f t="array" ref="DM96:DM98">+MMULT($W$44:$Y$46,DM91:DM93)</f>
        <v>0.9183669314513484</v>
      </c>
      <c r="DN96">
        <f t="array" ref="DN96:DN98">+MMULT($W$44:$Y$46,DN91:DN93)</f>
        <v>-0.95081502207416435</v>
      </c>
      <c r="DO96">
        <f t="array" ref="DO96:DO98">+MMULT($W$44:$Y$46,DO91:DO93)</f>
        <v>-2.0230274829504782</v>
      </c>
      <c r="DP96">
        <f t="array" ref="DP96:DP98">+MMULT($W$44:$Y$46,DP91:DP93)</f>
        <v>1.7156083599776245E-2</v>
      </c>
      <c r="DQ96">
        <f t="array" ref="DQ96:DQ98">+MMULT($W$44:$Y$46,DQ91:DQ93)</f>
        <v>0.39250873612270898</v>
      </c>
      <c r="DR96">
        <f t="array" ref="DR96:DR98">+MMULT($W$44:$Y$46,DR91:DR93)</f>
        <v>-1.6104568967995507</v>
      </c>
      <c r="DS96">
        <f t="array" ref="DS96:DS98">+MMULT($W$44:$Y$46,DS91:DS93)</f>
        <v>-1.4708572984833859</v>
      </c>
      <c r="DT96">
        <f t="array" ref="DT96:DT98">+MMULT($W$44:$Y$46,DT91:DT93)</f>
        <v>-1.3952328082808185</v>
      </c>
      <c r="DU96">
        <f t="array" ref="DU96:DU98">+MMULT($W$44:$Y$46,DU91:DU93)</f>
        <v>1.2550367054600982</v>
      </c>
      <c r="DV96">
        <f t="array" ref="DV96:DV98">+MMULT($W$44:$Y$46,DV91:DV93)</f>
        <v>0.59071270898020312</v>
      </c>
      <c r="DW96">
        <f t="array" ref="DW96:DW98">+MMULT($W$44:$Y$46,DW91:DW93)</f>
        <v>0.20302864164434167</v>
      </c>
      <c r="DX96">
        <f t="array" ref="DX96:DX98">+MMULT($W$44:$Y$46,DX91:DX93)</f>
        <v>0.10323475385093531</v>
      </c>
      <c r="DY96">
        <f t="array" ref="DY96:DY98">+MMULT($W$44:$Y$46,DY91:DY93)</f>
        <v>-0.10746511116449384</v>
      </c>
      <c r="DZ96">
        <f t="array" ref="DZ96:DZ98">+MMULT($W$44:$Y$46,DZ91:DZ93)</f>
        <v>-0.73180356855775708</v>
      </c>
      <c r="EA96">
        <f t="array" ref="EA96:EA98">+MMULT($W$44:$Y$46,EA91:EA93)</f>
        <v>0.57759509245814489</v>
      </c>
      <c r="EB96">
        <f t="array" ref="EB96:EB98">+MMULT($W$44:$Y$46,EB91:EB93)</f>
        <v>-0.4942335879464877</v>
      </c>
      <c r="EC96">
        <f t="array" ref="EC96:EC98">+MMULT($W$44:$Y$46,EC91:EC93)</f>
        <v>0.99461643556493917</v>
      </c>
      <c r="ED96">
        <f t="array" ref="ED96:ED98">+MMULT($W$44:$Y$46,ED91:ED93)</f>
        <v>0.17887459527236985</v>
      </c>
      <c r="EE96">
        <f t="array" ref="EE96:EE98">+MMULT($W$44:$Y$46,EE91:EE93)</f>
        <v>-1.9847196127829092</v>
      </c>
      <c r="EF96">
        <f t="array" ref="EF96:EF98">+MMULT($W$44:$Y$46,EF91:EF93)</f>
        <v>-0.52571455178066739</v>
      </c>
      <c r="EG96">
        <f t="array" ref="EG96:EG98">+MMULT($W$44:$Y$46,EG91:EG93)</f>
        <v>0.41126024996904498</v>
      </c>
      <c r="EH96">
        <f t="array" ref="EH96:EH98">+MMULT($W$44:$Y$46,EH91:EH93)</f>
        <v>0.88658990839615759</v>
      </c>
      <c r="EI96">
        <f t="array" ref="EI96:EI98">+MMULT($W$44:$Y$46,EI91:EI93)</f>
        <v>-0.421952373910079</v>
      </c>
      <c r="EJ96">
        <f t="array" ref="EJ96:EJ98">+MMULT($W$44:$Y$46,EJ91:EJ93)</f>
        <v>0.91177029340096793</v>
      </c>
      <c r="EK96">
        <f t="array" ref="EK96:EK98">+MMULT($W$44:$Y$46,EK91:EK93)</f>
        <v>0.17887459527236985</v>
      </c>
      <c r="EL96">
        <f t="array" ref="EL96:EL98">+MMULT($W$44:$Y$46,EL91:EL93)</f>
        <v>0.58946706722068987</v>
      </c>
      <c r="EM96">
        <f t="array" ref="EM96:EM98">+MMULT($W$44:$Y$46,EM91:EM93)</f>
        <v>-1.3319068374221787</v>
      </c>
      <c r="EN96">
        <f t="array" ref="EN96:EN98">+MMULT($W$44:$Y$46,EN91:EN93)</f>
        <v>8.3738705889538037E-2</v>
      </c>
      <c r="EO96">
        <f t="array" ref="EO96:EO98">+MMULT($W$44:$Y$46,EO91:EO93)</f>
        <v>1.2924454328083002</v>
      </c>
      <c r="EP96">
        <f t="array" ref="EP96:EP98">+MMULT($W$44:$Y$46,EP91:EP93)</f>
        <v>-1.7171785703646165</v>
      </c>
      <c r="EQ96">
        <f t="array" ref="EQ96:EQ98">+MMULT($W$44:$Y$46,EQ91:EQ93)</f>
        <v>1.3755700899431484</v>
      </c>
      <c r="ER96">
        <f t="array" ref="ER96:ER98">+MMULT($W$44:$Y$46,ER91:ER93)</f>
        <v>-0.29598794749492524</v>
      </c>
      <c r="ES96">
        <f t="array" ref="ES96:ES98">+MMULT($W$44:$Y$46,ES91:ES93)</f>
        <v>-0.80121958724415843</v>
      </c>
      <c r="ET96">
        <f t="array" ref="ET96:ET98">+MMULT($W$44:$Y$46,ET91:ET93)</f>
        <v>7.0045418659958225E-2</v>
      </c>
      <c r="EU96">
        <f t="array" ref="EU96:EU98">+MMULT($W$44:$Y$46,EU91:EU93)</f>
        <v>-9.5446203307076774E-2</v>
      </c>
      <c r="EV96">
        <f t="array" ref="EV96:EV98">+MMULT($W$44:$Y$46,EV91:EV93)</f>
        <v>-0.38626517610627498</v>
      </c>
      <c r="EW96">
        <f t="array" ref="EW96:EW98">+MMULT($W$44:$Y$46,EW91:EW93)</f>
        <v>0.13662255837155315</v>
      </c>
      <c r="EX96">
        <f t="array" ref="EX96:EX98">+MMULT($W$44:$Y$46,EX91:EX93)</f>
        <v>0.49920409331257398</v>
      </c>
      <c r="EY96">
        <f t="array" ref="EY96:EY98">+MMULT($W$44:$Y$46,EY91:EY93)</f>
        <v>-0.60564725190676283</v>
      </c>
      <c r="EZ96">
        <f t="array" ref="EZ96:EZ98">+MMULT($W$44:$Y$46,EZ91:EZ93)</f>
        <v>0.73604050496511586</v>
      </c>
      <c r="FA96">
        <f t="array" ref="FA96:FA98">+MMULT($W$44:$Y$46,FA91:FA93)</f>
        <v>-0.54214145248424972</v>
      </c>
      <c r="FB96">
        <f t="array" ref="FB96:FB98">+MMULT($W$44:$Y$46,FB91:FB93)</f>
        <v>-0.53420925839241906</v>
      </c>
      <c r="FC96">
        <f t="array" ref="FC96:FC98">+MMULT($W$44:$Y$46,FC91:FC93)</f>
        <v>0.66224500283901711</v>
      </c>
      <c r="FD96">
        <f t="array" ref="FD96:FD98">+MMULT($W$44:$Y$46,FD91:FD93)</f>
        <v>1.5551661925022786</v>
      </c>
      <c r="FE96">
        <f t="array" ref="FE96:FE98">+MMULT($W$44:$Y$46,FE91:FE93)</f>
        <v>0.60035546746009782</v>
      </c>
      <c r="FF96">
        <f t="array" ref="FF96:FF98">+MMULT($W$44:$Y$46,FF91:FF93)</f>
        <v>1.0735984566368989E-2</v>
      </c>
      <c r="FG96">
        <f t="array" ref="FG96:FG98">+MMULT($W$44:$Y$46,FG91:FG93)</f>
        <v>-1.0379331891457624</v>
      </c>
      <c r="FH96">
        <f t="array" ref="FH96:FH98">+MMULT($W$44:$Y$46,FH91:FH93)</f>
        <v>0.92945709056729731</v>
      </c>
      <c r="FI96">
        <f t="array" ref="FI96:FI98">+MMULT($W$44:$Y$46,FI91:FI93)</f>
        <v>0.32450502957209393</v>
      </c>
      <c r="FJ96">
        <f t="array" ref="FJ96:FJ98">+MMULT($W$44:$Y$46,FJ91:FJ93)</f>
        <v>-1.0738002155134398</v>
      </c>
      <c r="FK96">
        <f t="array" ref="FK96:FK98">+MMULT($W$44:$Y$46,FK91:FK93)</f>
        <v>-1.2497229907007656</v>
      </c>
      <c r="FL96">
        <f t="array" ref="FL96:FL98">+MMULT($W$44:$Y$46,FL91:FL93)</f>
        <v>0.46583931562025699</v>
      </c>
      <c r="FM96">
        <f t="array" ref="FM96:FM98">+MMULT($W$44:$Y$46,FM91:FM93)</f>
        <v>1.9063494474343723</v>
      </c>
      <c r="FN96">
        <f t="array" ref="FN96:FN98">+MMULT($W$44:$Y$46,FN91:FN93)</f>
        <v>-0.19707236872385181</v>
      </c>
      <c r="FO96">
        <f t="array" ref="FO96:FO98">+MMULT($W$44:$Y$46,FO91:FO93)</f>
        <v>-0.55654528184425611</v>
      </c>
      <c r="FP96">
        <f t="array" ref="FP96:FP98">+MMULT($W$44:$Y$46,FP91:FP93)</f>
        <v>-0.28356113582189291</v>
      </c>
      <c r="FQ96">
        <f t="array" ref="FQ96:FQ98">+MMULT($W$44:$Y$46,FQ91:FQ93)</f>
        <v>0.67161582544183496</v>
      </c>
      <c r="FR96">
        <f t="array" ref="FR96:FR98">+MMULT($W$44:$Y$46,FR91:FR93)</f>
        <v>1.373530570865072</v>
      </c>
      <c r="FS96">
        <f t="array" ref="FS96:FS98">+MMULT($W$44:$Y$46,FS91:FS93)</f>
        <v>-0.25677874147672258</v>
      </c>
      <c r="FT96">
        <f t="array" ref="FT96:FT98">+MMULT($W$44:$Y$46,FT91:FT93)</f>
        <v>-1.1168252959357856</v>
      </c>
      <c r="FU96">
        <f t="array" ref="FU96:FU98">+MMULT($W$44:$Y$46,FU91:FU93)</f>
        <v>-8.4475564395165657E-3</v>
      </c>
      <c r="FV96">
        <f t="array" ref="FV96:FV98">+MMULT($W$44:$Y$46,FV91:FV93)</f>
        <v>-0.94197929910043332</v>
      </c>
      <c r="FW96">
        <f t="array" ref="FW96:FW98">+MMULT($W$44:$Y$46,FW91:FW93)</f>
        <v>1.3355560414500489</v>
      </c>
      <c r="FX96">
        <f t="array" ref="FX96:FX98">+MMULT($W$44:$Y$46,FX91:FX93)</f>
        <v>-9.3147906539523984E-2</v>
      </c>
      <c r="FY96">
        <f t="array" ref="FY96:FY98">+MMULT($W$44:$Y$46,FY91:FY93)</f>
        <v>1.93750803567234</v>
      </c>
      <c r="FZ96">
        <f t="array" ref="FZ96:FZ98">+MMULT($W$44:$Y$46,FZ91:FZ93)</f>
        <v>-0.41012974235103594</v>
      </c>
      <c r="GA96">
        <f t="array" ref="GA96:GA98">+MMULT($W$44:$Y$46,GA91:GA93)</f>
        <v>-0.87539229074813796</v>
      </c>
      <c r="GB96">
        <f t="array" ref="GB96:GB98">+MMULT($W$44:$Y$46,GB91:GB93)</f>
        <v>-0.61014735206613147</v>
      </c>
      <c r="GC96">
        <f t="array" ref="GC96:GC98">+MMULT($W$44:$Y$46,GC91:GC93)</f>
        <v>-1.369679607960661</v>
      </c>
      <c r="GD96">
        <f t="array" ref="GD96:GD98">+MMULT($W$44:$Y$46,GD91:GD93)</f>
        <v>1.0164677991068247</v>
      </c>
      <c r="GE96">
        <f t="array" ref="GE96:GE98">+MMULT($W$44:$Y$46,GE91:GE93)</f>
        <v>1.5685787717297146</v>
      </c>
      <c r="GF96">
        <f t="array" ref="GF96:GF98">+MMULT($W$44:$Y$46,GF91:GF93)</f>
        <v>0.15976781036082052</v>
      </c>
      <c r="GG96">
        <f t="array" ref="GG96:GG98">+MMULT($W$44:$Y$46,GG91:GG93)</f>
        <v>-1.172322145172132</v>
      </c>
      <c r="GH96">
        <f t="array" ref="GH96:GH98">+MMULT($W$44:$Y$46,GH91:GH93)</f>
        <v>-1.6033646336828848</v>
      </c>
      <c r="GI96">
        <f t="array" ref="GI96:GI98">+MMULT($W$44:$Y$46,GI91:GI93)</f>
        <v>-1.1574819025900425</v>
      </c>
      <c r="GJ96">
        <f t="array" ref="GJ96:GJ98">+MMULT($W$44:$Y$46,GJ91:GJ93)</f>
        <v>1.2181148310531147</v>
      </c>
      <c r="GK96">
        <f t="array" ref="GK96:GK98">+MMULT($W$44:$Y$46,GK91:GK93)</f>
        <v>0.22723422425108208</v>
      </c>
      <c r="GL96">
        <f t="array" ref="GL96:GL98">+MMULT($W$44:$Y$46,GL91:GL93)</f>
        <v>0.63945282888369637</v>
      </c>
      <c r="GM96">
        <f t="array" ref="GM96:GM98">+MMULT($W$44:$Y$46,GM91:GM93)</f>
        <v>0.65627995779346027</v>
      </c>
      <c r="GN96">
        <f t="array" ref="GN96:GN98">+MMULT($W$44:$Y$46,GN91:GN93)</f>
        <v>-1.3355560414500489</v>
      </c>
      <c r="GO96">
        <f t="array" ref="GO96:GO98">+MMULT($W$44:$Y$46,GO91:GO93)</f>
        <v>0.85541816197058951</v>
      </c>
      <c r="GP96">
        <f t="array" ref="GP96:GP98">+MMULT($W$44:$Y$46,GP91:GP93)</f>
        <v>-1.5199373382332251</v>
      </c>
      <c r="GQ96">
        <f t="array" ref="GQ96:GQ98">+MMULT($W$44:$Y$46,GQ91:GQ93)</f>
        <v>-1.3259988111895575</v>
      </c>
      <c r="GR96">
        <f t="array" ref="GR96:GR98">+MMULT($W$44:$Y$46,GR91:GR93)</f>
        <v>-1.3889607388579168</v>
      </c>
      <c r="GS96">
        <f t="array" ref="GS96:GS98">+MMULT($W$44:$Y$46,GS91:GS93)</f>
        <v>-0.99662744523654789</v>
      </c>
      <c r="GT96">
        <f t="array" ref="GT96:GT98">+MMULT($W$44:$Y$46,GT91:GT93)</f>
        <v>-1.1184130505729117</v>
      </c>
      <c r="GU96">
        <f t="array" ref="GU96:GU98">+MMULT($W$44:$Y$46,GU91:GU93)</f>
        <v>0.25677874147672258</v>
      </c>
      <c r="GV96">
        <f t="array" ref="GV96:GV98">+MMULT($W$44:$Y$46,GV91:GV93)</f>
        <v>0.87695153597879638</v>
      </c>
      <c r="GW96">
        <f t="array" ref="GW96:GW98">+MMULT($W$44:$Y$46,GW91:GW93)</f>
        <v>5.5108682702131824E-2</v>
      </c>
      <c r="GX96">
        <f t="array" ref="GX96:GX98">+MMULT($W$44:$Y$46,GX91:GX93)</f>
        <v>-1.1363827487726517</v>
      </c>
      <c r="GY96">
        <f t="array" ref="GY96:GY98">+MMULT($W$44:$Y$46,GY91:GY93)</f>
        <v>1.6197553493705656</v>
      </c>
      <c r="GZ96">
        <f t="array" ref="GZ96:GZ98">+MMULT($W$44:$Y$46,GZ91:GZ93)</f>
        <v>0.5305140007079473</v>
      </c>
      <c r="HA96">
        <f t="array" ref="HA96:HA98">+MMULT($W$44:$Y$46,HA91:HA93)</f>
        <v>1.0570958963546138</v>
      </c>
      <c r="HB96">
        <f t="array" ref="HB96:HB98">+MMULT($W$44:$Y$46,HB91:HB93)</f>
        <v>-0.52314870519857126</v>
      </c>
      <c r="HC96">
        <f t="array" ref="HC96:HC98">+MMULT($W$44:$Y$46,HC91:HC93)</f>
        <v>0.60466038783672582</v>
      </c>
      <c r="HD96">
        <f t="array" ref="HD96:HD98">+MMULT($W$44:$Y$46,HD91:HD93)</f>
        <v>0.38690554123616566</v>
      </c>
      <c r="HE96">
        <f t="array" ref="HE96:HE98">+MMULT($W$44:$Y$46,HE91:HE93)</f>
        <v>-1.492713048087805</v>
      </c>
      <c r="HF96">
        <f t="array" ref="HF96:HF98">+MMULT($W$44:$Y$46,HF91:HF93)</f>
        <v>-0.46194558860614438</v>
      </c>
      <c r="HG96">
        <f t="array" ref="HG96:HG98">+MMULT($W$44:$Y$46,HG91:HG93)</f>
        <v>1.3546770810648321</v>
      </c>
      <c r="HH96">
        <f t="array" ref="HH96:HH98">+MMULT($W$44:$Y$46,HH91:HH93)</f>
        <v>-0.53377942426413627</v>
      </c>
      <c r="HI96">
        <f t="array" ref="HI96:HI98">+MMULT($W$44:$Y$46,HI91:HI93)</f>
        <v>-0.67142722475289451</v>
      </c>
      <c r="HJ96">
        <f t="array" ref="HJ96:HJ98">+MMULT($W$44:$Y$46,HJ91:HJ93)</f>
        <v>0.57362680238096286</v>
      </c>
      <c r="HK96">
        <f t="array" ref="HK96:HK98">+MMULT($W$44:$Y$46,HK91:HK93)</f>
        <v>2.4720550208798384</v>
      </c>
      <c r="HL96">
        <f t="array" ref="HL96:HL98">+MMULT($W$44:$Y$46,HL91:HL93)</f>
        <v>-0.38722572380111098</v>
      </c>
      <c r="HM96">
        <f t="array" ref="HM96:HM98">+MMULT($W$44:$Y$46,HM91:HM93)</f>
        <v>0.90167138441758943</v>
      </c>
      <c r="HN96">
        <f t="array" ref="HN96:HN98">+MMULT($W$44:$Y$46,HN91:HN93)</f>
        <v>0.64304282106736421</v>
      </c>
      <c r="HO96">
        <f t="array" ref="HO96:HO98">+MMULT($W$44:$Y$46,HO91:HO93)</f>
        <v>1.5089151630865454E-2</v>
      </c>
      <c r="HP96">
        <f t="array" ref="HP96:HP98">+MMULT($W$44:$Y$46,HP91:HP93)</f>
        <v>0.61737558312133567</v>
      </c>
      <c r="HQ96">
        <f t="array" ref="HQ96:HQ98">+MMULT($W$44:$Y$46,HQ91:HQ93)</f>
        <v>-0.74386414400924239</v>
      </c>
      <c r="HR96">
        <f t="array" ref="HR96:HR98">+MMULT($W$44:$Y$46,HR91:HR93)</f>
        <v>-0.53455356430129863</v>
      </c>
      <c r="HS96">
        <f t="array" ref="HS96:HS98">+MMULT($W$44:$Y$46,HS91:HS93)</f>
        <v>-0.93263259984154967</v>
      </c>
      <c r="HT96">
        <f t="array" ref="HT96:HT98">+MMULT($W$44:$Y$46,HT91:HT93)</f>
        <v>-0.22913119629681986</v>
      </c>
      <c r="HU96">
        <f t="array" ref="HU96:HU98">+MMULT($W$44:$Y$46,HU91:HU93)</f>
        <v>0.31110670504789184</v>
      </c>
      <c r="HV96">
        <f t="array" ref="HV96:HV98">+MMULT($W$44:$Y$46,HV91:HV93)</f>
        <v>-0.37669149811128289</v>
      </c>
      <c r="HW96">
        <f t="array" ref="HW96:HW98">+MMULT($W$44:$Y$46,HW91:HW93)</f>
        <v>-0.91373305638470814</v>
      </c>
      <c r="HX96">
        <f t="array" ref="HX96:HX98">+MMULT($W$44:$Y$46,HX91:HX93)</f>
        <v>-0.30063169120226596</v>
      </c>
      <c r="HY96">
        <f t="array" ref="HY96:HY98">+MMULT($W$44:$Y$46,HY91:HY93)</f>
        <v>0.77240315639907853</v>
      </c>
      <c r="HZ96">
        <f t="array" ref="HZ96:HZ98">+MMULT($W$44:$Y$46,HZ91:HZ93)</f>
        <v>0.38770490113289563</v>
      </c>
      <c r="IA96">
        <f t="array" ref="IA96:IA98">+MMULT($W$44:$Y$46,IA91:IA93)</f>
        <v>1.1580871792196652</v>
      </c>
      <c r="IB96">
        <f t="array" ref="IB96:IB98">+MMULT($W$44:$Y$46,IB91:IB93)</f>
        <v>-0.9020134972952023</v>
      </c>
      <c r="IC96">
        <f t="array" ref="IC96:IC98">+MMULT($W$44:$Y$46,IC91:IC93)</f>
        <v>-1.0164677991068247</v>
      </c>
      <c r="ID96">
        <f t="array" ref="ID96:ID98">+MMULT($W$44:$Y$46,ID91:ID93)</f>
        <v>0.91004218476276977</v>
      </c>
      <c r="IE96">
        <f t="array" ref="IE96:IE98">+MMULT($W$44:$Y$46,IE91:IE93)</f>
        <v>0.12403894496294826</v>
      </c>
      <c r="IF96">
        <f t="array" ref="IF96:IF98">+MMULT($W$44:$Y$46,IF91:IF93)</f>
        <v>-1.8540763541601468</v>
      </c>
      <c r="IG96">
        <f t="array" ref="IG96:IG98">+MMULT($W$44:$Y$46,IG91:IG93)</f>
        <v>-0.5805107275272875</v>
      </c>
      <c r="IH96">
        <f t="array" ref="IH96:IH98">+MMULT($W$44:$Y$46,IH91:IH93)</f>
        <v>0.74963949185022549</v>
      </c>
      <c r="II96">
        <f t="array" ref="II96:II98">+MMULT($W$44:$Y$46,II91:II93)</f>
        <v>-0.85399707770973621</v>
      </c>
      <c r="IJ96">
        <f t="array" ref="IJ96:IJ98">+MMULT($W$44:$Y$46,IJ91:IJ93)</f>
        <v>1.6143385621416961</v>
      </c>
      <c r="IK96">
        <f t="array" ref="IK96:IK98">+MMULT($W$44:$Y$46,IK91:IK93)</f>
        <v>-2.0626423997530292</v>
      </c>
      <c r="IL96">
        <f t="array" ref="IL96:IL98">+MMULT($W$44:$Y$46,IL91:IL93)</f>
        <v>0.61086885935289181</v>
      </c>
      <c r="IM96">
        <f t="array" ref="IM96:IM98">+MMULT($W$44:$Y$46,IM91:IM93)</f>
        <v>-0.45649151984573999</v>
      </c>
      <c r="IN96">
        <f t="array" ref="IN96:IN98">+MMULT($W$44:$Y$46,IN91:IN93)</f>
        <v>-0.71014299873607878</v>
      </c>
      <c r="IO96">
        <f t="array" ref="IO96:IO98">+MMULT($W$44:$Y$46,IO91:IO93)</f>
        <v>-0.7146014313013791</v>
      </c>
      <c r="IP96">
        <f t="array" ref="IP96:IP98">+MMULT($W$44:$Y$46,IP91:IP93)</f>
        <v>0.11155072841444695</v>
      </c>
      <c r="IQ96">
        <f t="array" ref="IQ96:IQ98">+MMULT($W$44:$Y$46,IQ91:IQ93)</f>
        <v>0.48818520771279439</v>
      </c>
      <c r="IR96">
        <f t="array" ref="IR96:IR98">+MMULT($W$44:$Y$46,IR91:IR93)</f>
        <v>-0.51173068790824339</v>
      </c>
      <c r="IS96">
        <f t="array" ref="IS96:IS98">+MMULT($W$44:$Y$46,IS91:IS93)</f>
        <v>6.9526766765372131E-2</v>
      </c>
      <c r="IT96">
        <f t="array" ref="IT96:IT98">+MMULT($W$44:$Y$46,IT91:IT93)</f>
        <v>0.40150345386327935</v>
      </c>
      <c r="IU96">
        <f t="array" ref="IU96:IU98">+MMULT($W$44:$Y$46,IU91:IU93)</f>
        <v>0.43139118048216607</v>
      </c>
      <c r="IV96">
        <f t="array" ref="IV96:IV98">+MMULT($W$44:$Y$46,IV91:IV93)</f>
        <v>0.24571160918907453</v>
      </c>
      <c r="IW96">
        <f t="array" ref="IW96:IW98">+MMULT($W$44:$Y$46,IW91:IW93)</f>
        <v>1.6428830571096991</v>
      </c>
      <c r="IX96">
        <f t="array" ref="IX96:IX98">+MMULT($W$44:$Y$46,IX91:IX93)</f>
        <v>1.4425759672673927E-2</v>
      </c>
      <c r="IY96">
        <f t="array" ref="IY96:IY98">+MMULT($W$44:$Y$46,IY91:IY93)</f>
        <v>-0.24289246749566887</v>
      </c>
      <c r="IZ96">
        <f t="array" ref="IZ96:IZ98">+MMULT($W$44:$Y$46,IZ91:IZ93)</f>
        <v>-0.1637339074067358</v>
      </c>
      <c r="JA96">
        <f t="array" ref="JA96:JA98">+MMULT($W$44:$Y$46,JA91:JA93)</f>
        <v>1.7567583986668998</v>
      </c>
      <c r="JB96">
        <f t="array" ref="JB96:JB98">+MMULT($W$44:$Y$46,JB91:JB93)</f>
        <v>8.6701491130915742E-2</v>
      </c>
      <c r="JC96">
        <f t="array" ref="JC96:JC98">+MMULT($W$44:$Y$46,JC91:JC93)</f>
        <v>-0.10709448888041329</v>
      </c>
      <c r="JD96">
        <f t="array" ref="JD96:JD98">+MMULT($W$44:$Y$46,JD91:JD93)</f>
        <v>-0.53077277839742365</v>
      </c>
      <c r="JE96">
        <f t="array" ref="JE96:JE98">+MMULT($W$44:$Y$46,JE91:JE93)</f>
        <v>0.35607152162567685</v>
      </c>
      <c r="JF96">
        <f t="array" ref="JF96:JF98">+MMULT($W$44:$Y$46,JF91:JF93)</f>
        <v>0.71966075443376876</v>
      </c>
      <c r="JG96">
        <f t="array" ref="JG96:JG98">+MMULT($W$44:$Y$46,JG91:JG93)</f>
        <v>-1.164025907890021</v>
      </c>
      <c r="JH96">
        <f t="array" ref="JH96:JH98">+MMULT($W$44:$Y$46,JH91:JH93)</f>
        <v>0.74565256100727606</v>
      </c>
      <c r="JI96">
        <f t="array" ref="JI96:JI98">+MMULT($W$44:$Y$46,JI91:JI93)</f>
        <v>0.13923116906335092</v>
      </c>
      <c r="JJ96">
        <f t="array" ref="JJ96:JJ98">+MMULT($W$44:$Y$46,JJ91:JJ93)</f>
        <v>-1.3184460115068743</v>
      </c>
      <c r="JK96">
        <f t="array" ref="JK96:JK98">+MMULT($W$44:$Y$46,JK91:JK93)</f>
        <v>1.1661684994376347</v>
      </c>
      <c r="JL96">
        <f t="array" ref="JL96:JL98">+MMULT($W$44:$Y$46,JL91:JL93)</f>
        <v>0.23596797127090938</v>
      </c>
      <c r="JM96">
        <f t="array" ref="JM96:JM98">+MMULT($W$44:$Y$46,JM91:JM93)</f>
        <v>-1.0155686562874577</v>
      </c>
      <c r="JN96">
        <f t="array" ref="JN96:JN98">+MMULT($W$44:$Y$46,JN91:JN93)</f>
        <v>-2.1084855253531471</v>
      </c>
      <c r="JO96">
        <f t="array" ref="JO96:JO98">+MMULT($W$44:$Y$46,JO91:JO93)</f>
        <v>-1.2137331545821504E-2</v>
      </c>
      <c r="JP96">
        <f t="array" ref="JP96:JP98">+MMULT($W$44:$Y$46,JP91:JP93)</f>
        <v>0.30582588575756059</v>
      </c>
      <c r="JQ96">
        <f t="array" ref="JQ96:JQ98">+MMULT($W$44:$Y$46,JQ91:JQ93)</f>
        <v>-1.4694449863475996</v>
      </c>
      <c r="JR96">
        <f t="array" ref="JR96:JR98">+MMULT($W$44:$Y$46,JR91:JR93)</f>
        <v>-0.25761976896752076</v>
      </c>
      <c r="JS96">
        <f t="array" ref="JS96:JS98">+MMULT($W$44:$Y$46,JS91:JS93)</f>
        <v>1.3977591803001133</v>
      </c>
      <c r="JT96">
        <f t="array" ref="JT96:JT98">+MMULT($W$44:$Y$46,JT91:JT93)</f>
        <v>0.43498117266583392</v>
      </c>
      <c r="JU96">
        <f t="array" ref="JU96:JU98">+MMULT($W$44:$Y$46,JU91:JU93)</f>
        <v>-0.3207593321684869</v>
      </c>
      <c r="JV96">
        <f t="array" ref="JV96:JV98">+MMULT($W$44:$Y$46,JV91:JV93)</f>
        <v>0.21935246987838672</v>
      </c>
      <c r="JW96">
        <f t="array" ref="JW96:JW98">+MMULT($W$44:$Y$46,JW91:JW93)</f>
        <v>0.61782734756228597</v>
      </c>
      <c r="JX96">
        <f t="array" ref="JX96:JX98">+MMULT($W$44:$Y$46,JX91:JX93)</f>
        <v>1.2052812120801004</v>
      </c>
      <c r="JY96">
        <f t="array" ref="JY96:JY98">+MMULT($W$44:$Y$46,JY91:JY93)</f>
        <v>2.025027527465753</v>
      </c>
      <c r="JZ96">
        <f t="array" ref="JZ96:JZ98">+MMULT($W$44:$Y$46,JZ91:JZ93)</f>
        <v>0.23125734010993285</v>
      </c>
      <c r="KA96">
        <f t="array" ref="KA96:KA98">+MMULT($W$44:$Y$46,KA91:KA93)</f>
        <v>-0.60295420951119527</v>
      </c>
      <c r="KB96">
        <f t="array" ref="KB96:KB98">+MMULT($W$44:$Y$46,KB91:KB93)</f>
        <v>-0.26964525591873806</v>
      </c>
      <c r="KC96">
        <f t="array" ref="KC96:KC98">+MMULT($W$44:$Y$46,KC91:KC93)</f>
        <v>-0.51470663133722161</v>
      </c>
      <c r="KD96">
        <f t="array" ref="KD96:KD98">+MMULT($W$44:$Y$46,KD91:KD93)</f>
        <v>0.80372183591951885</v>
      </c>
      <c r="KE96">
        <f t="array" ref="KE96:KE98">+MMULT($W$44:$Y$46,KE91:KE93)</f>
        <v>1.1067877918278761</v>
      </c>
      <c r="KF96">
        <f t="array" ref="KF96:KF98">+MMULT($W$44:$Y$46,KF91:KF93)</f>
        <v>-1.3891712698595249</v>
      </c>
      <c r="KG96">
        <f t="array" ref="KG96:KG98">+MMULT($W$44:$Y$46,KG91:KG93)</f>
        <v>-0.29916016722227745</v>
      </c>
      <c r="KH96">
        <f t="array" ref="KH96:KH98">+MMULT($W$44:$Y$46,KH91:KH93)</f>
        <v>0.46078766809730098</v>
      </c>
      <c r="KI96">
        <f t="array" ref="KI96:KI98">+MMULT($W$44:$Y$46,KI91:KI93)</f>
        <v>1.4995947802028629</v>
      </c>
      <c r="KJ96">
        <f t="array" ref="KJ96:KJ98">+MMULT($W$44:$Y$46,KJ91:KJ93)</f>
        <v>-0.52272106410155528</v>
      </c>
      <c r="KK96">
        <f t="array" ref="KK96:KK98">+MMULT($W$44:$Y$46,KK91:KK93)</f>
        <v>0.31740838039289465</v>
      </c>
      <c r="KL96">
        <f t="array" ref="KL96:KL98">+MMULT($W$44:$Y$46,KL91:KL93)</f>
        <v>-0.63029034425121966</v>
      </c>
      <c r="KM96">
        <f t="array" ref="KM96:KM98">+MMULT($W$44:$Y$46,KM91:KM93)</f>
        <v>0.47472986437565678</v>
      </c>
      <c r="KN96">
        <f t="array" ref="KN96:KN98">+MMULT($W$44:$Y$46,KN91:KN93)</f>
        <v>-0.67425184902446711</v>
      </c>
      <c r="KO96">
        <f t="array" ref="KO96:KO98">+MMULT($W$44:$Y$46,KO91:KO93)</f>
        <v>-0.38706563251863835</v>
      </c>
      <c r="KP96">
        <f t="array" ref="KP96:KP98">+MMULT($W$44:$Y$46,KP91:KP93)</f>
        <v>-8.3368083605457485E-2</v>
      </c>
      <c r="KQ96">
        <f t="array" ref="KQ96:KQ98">+MMULT($W$44:$Y$46,KQ91:KQ93)</f>
        <v>0.15715042754395575</v>
      </c>
      <c r="KR96">
        <f t="array" ref="KR96:KR98">+MMULT($W$44:$Y$46,KR91:KR93)</f>
        <v>0.55063067651783448</v>
      </c>
      <c r="KS96">
        <f t="array" ref="KS96:KS98">+MMULT($W$44:$Y$46,KS91:KS93)</f>
        <v>-1.5276480361671141</v>
      </c>
      <c r="KT96">
        <f t="array" ref="KT96:KT98">+MMULT($W$44:$Y$46,KT91:KT93)</f>
        <v>-0.21745988389518248</v>
      </c>
      <c r="KU96">
        <f t="array" ref="KU96:KU98">+MMULT($W$44:$Y$46,KU91:KU93)</f>
        <v>-0.56239519274830863</v>
      </c>
      <c r="KV96">
        <f t="array" ref="KV96:KV98">+MMULT($W$44:$Y$46,KV91:KV93)</f>
        <v>-0.73387159704230132</v>
      </c>
      <c r="KW96">
        <f t="array" ref="KW96:KW98">+MMULT($W$44:$Y$46,KW91:KW93)</f>
        <v>-1.3562626426706916</v>
      </c>
      <c r="KX96">
        <f t="array" ref="KX96:KX98">+MMULT($W$44:$Y$46,KX91:KX93)</f>
        <v>0.29019286237254144</v>
      </c>
      <c r="KY96">
        <f t="array" ref="KY96:KY98">+MMULT($W$44:$Y$46,KY91:KY93)</f>
        <v>-0.80748727060452663</v>
      </c>
      <c r="KZ96">
        <f t="array" ref="KZ96:KZ98">+MMULT($W$44:$Y$46,KZ91:KZ93)</f>
        <v>2.2105404283825716</v>
      </c>
      <c r="LA96">
        <f t="array" ref="LA96:LA98">+MMULT($W$44:$Y$46,LA91:LA93)</f>
        <v>-0.98449998233142666</v>
      </c>
      <c r="LB96">
        <f t="array" ref="LB96:LB98">+MMULT($W$44:$Y$46,LB91:LB93)</f>
        <v>-0.97203479261122627</v>
      </c>
      <c r="LC96">
        <f t="array" ref="LC96:LC98">+MMULT($W$44:$Y$46,LC91:LC93)</f>
        <v>-0.70627887764406727</v>
      </c>
      <c r="LD96">
        <f t="array" ref="LD96:LD98">+MMULT($W$44:$Y$46,LD91:LD93)</f>
        <v>1.1409749562452238</v>
      </c>
      <c r="LE96">
        <f t="array" ref="LE96:LE98">+MMULT($W$44:$Y$46,LE91:LE93)</f>
        <v>0.24571160918907453</v>
      </c>
      <c r="LF96">
        <f t="array" ref="LF96:LF98">+MMULT($W$44:$Y$46,LF91:LF93)</f>
        <v>1.1518896728598329</v>
      </c>
      <c r="LG96">
        <f t="array" ref="LG96:LG98">+MMULT($W$44:$Y$46,LG91:LG93)</f>
        <v>0.97498222663373668</v>
      </c>
      <c r="LH96">
        <f t="array" ref="LH96:LH98">+MMULT($W$44:$Y$46,LH91:LH93)</f>
        <v>0.80069764580267222</v>
      </c>
      <c r="LI96">
        <f t="array" ref="LI96:LI98">+MMULT($W$44:$Y$46,LI91:LI93)</f>
        <v>1.219917502754382</v>
      </c>
      <c r="LJ96">
        <f t="array" ref="LJ96:LJ98">+MMULT($W$44:$Y$46,LJ91:LJ93)</f>
        <v>0.24091325677742803</v>
      </c>
      <c r="LK96">
        <f t="array" ref="LK96:LK98">+MMULT($W$44:$Y$46,LK91:LK93)</f>
        <v>-0.20559448822643783</v>
      </c>
      <c r="LL96">
        <f t="array" ref="LL96:LL98">+MMULT($W$44:$Y$46,LL91:LL93)</f>
        <v>6.4350116460211465E-2</v>
      </c>
      <c r="LM96">
        <f t="array" ref="LM96:LM98">+MMULT($W$44:$Y$46,LM91:LM93)</f>
        <v>-1.4355100205259279</v>
      </c>
      <c r="LN96">
        <f t="array" ref="LN96:LN98">+MMULT($W$44:$Y$46,LN91:LN93)</f>
        <v>-0.28124968086673963</v>
      </c>
      <c r="LO96">
        <f t="array" ref="LO96:LO98">+MMULT($W$44:$Y$46,LO91:LO93)</f>
        <v>8.1664098311193631E-2</v>
      </c>
      <c r="LP96">
        <f t="array" ref="LP96:LP98">+MMULT($W$44:$Y$46,LP91:LP93)</f>
        <v>0.36192362556099616</v>
      </c>
      <c r="LQ96">
        <f t="array" ref="LQ96:LQ98">+MMULT($W$44:$Y$46,LQ91:LQ93)</f>
        <v>0.84985663467811434</v>
      </c>
      <c r="LR96">
        <f t="array" ref="LR96:LR98">+MMULT($W$44:$Y$46,LR91:LR93)</f>
        <v>1.3979697113017211</v>
      </c>
      <c r="LS96">
        <f t="array" ref="LS96:LS98">+MMULT($W$44:$Y$46,LS91:LS93)</f>
        <v>-0.20982265250872961</v>
      </c>
      <c r="LT96">
        <f t="array" ref="LT96:LT98">+MMULT($W$44:$Y$46,LT91:LT93)</f>
        <v>-0.12180753564903131</v>
      </c>
      <c r="LU96">
        <f t="array" ref="LU96:LU98">+MMULT($W$44:$Y$46,LU91:LU93)</f>
        <v>0.64932146958406611</v>
      </c>
      <c r="LV96">
        <f t="array" ref="LV96:LV98">+MMULT($W$44:$Y$46,LV91:LV93)</f>
        <v>-1.4359573989043448</v>
      </c>
      <c r="LW96">
        <f t="array" ref="LW96:LW98">+MMULT($W$44:$Y$46,LW91:LW93)</f>
        <v>-1.2569314844745691</v>
      </c>
      <c r="LX96">
        <f t="array" ref="LX96:LX98">+MMULT($W$44:$Y$46,LX91:LX93)</f>
        <v>-8.3293520542388033E-2</v>
      </c>
      <c r="LY96">
        <f t="array" ref="LY96:LY98">+MMULT($W$44:$Y$46,LY91:LY93)</f>
        <v>0.61041819142757492</v>
      </c>
      <c r="LZ96">
        <f t="array" ref="LZ96:LZ98">+MMULT($W$44:$Y$46,LZ91:LZ93)</f>
        <v>-0.19443634514121969</v>
      </c>
      <c r="MA96">
        <f t="array" ref="MA96:MA98">+MMULT($W$44:$Y$46,MA91:MA93)</f>
        <v>0.17827370470528067</v>
      </c>
      <c r="MB96">
        <f t="array" ref="MB96:MB98">+MMULT($W$44:$Y$46,MB91:MB93)</f>
        <v>0.20461310673456773</v>
      </c>
      <c r="MC96">
        <f t="array" ref="MC96:MC98">+MMULT($W$44:$Y$46,MC91:MC93)</f>
        <v>0.23627170610135409</v>
      </c>
      <c r="MD96">
        <f t="array" ref="MD96:MD98">+MMULT($W$44:$Y$46,MD91:MD93)</f>
        <v>-0.59990808908168114</v>
      </c>
      <c r="ME96">
        <f t="array" ref="ME96:ME98">+MMULT($W$44:$Y$46,ME91:ME93)</f>
        <v>1.2728353472210319E-2</v>
      </c>
      <c r="MF96">
        <f t="array" ref="MF96:MF98">+MMULT($W$44:$Y$46,MF91:MF93)</f>
        <v>-0.43367412603085159</v>
      </c>
      <c r="MG96">
        <f t="array" ref="MG96:MG98">+MMULT($W$44:$Y$46,MG91:MG93)</f>
        <v>-0.72200071879538974</v>
      </c>
      <c r="MH96">
        <f t="array" ref="MH96:MH98">+MMULT($W$44:$Y$46,MH91:MH93)</f>
        <v>0.19165119543244866</v>
      </c>
      <c r="MI96">
        <f t="array" ref="MI96:MI98">+MMULT($W$44:$Y$46,MI91:MI93)</f>
        <v>0.4498170291853899</v>
      </c>
      <c r="MJ96">
        <f t="array" ref="MJ96:MJ98">+MMULT($W$44:$Y$46,MJ91:MJ93)</f>
        <v>-0.53575753846674379</v>
      </c>
      <c r="MK96">
        <f t="array" ref="MK96:MK98">+MMULT($W$44:$Y$46,MK91:MK93)</f>
        <v>-0.10783682996420776</v>
      </c>
      <c r="ML96">
        <f t="array" ref="ML96:ML98">+MMULT($W$44:$Y$46,ML91:ML93)</f>
        <v>-0.25448592728733666</v>
      </c>
      <c r="MM96">
        <f t="array" ref="MM96:MM98">+MMULT($W$44:$Y$46,MM91:MM93)</f>
        <v>1.0902742663892573</v>
      </c>
      <c r="MN96">
        <f t="array" ref="MN96:MN98">+MMULT($W$44:$Y$46,MN91:MN93)</f>
        <v>-0.52802710325145408</v>
      </c>
      <c r="MO96">
        <f t="array" ref="MO96:MO98">+MMULT($W$44:$Y$46,MO91:MO93)</f>
        <v>0.16081498279069309</v>
      </c>
      <c r="MP96">
        <f t="array" ref="MP96:MP98">+MMULT($W$44:$Y$46,MP91:MP93)</f>
        <v>-0.31001786502395101</v>
      </c>
      <c r="MQ96">
        <f t="array" ref="MQ96:MQ98">+MMULT($W$44:$Y$46,MQ91:MQ93)</f>
        <v>-0.62682316181848974</v>
      </c>
      <c r="MR96">
        <f t="array" ref="MR96:MR98">+MMULT($W$44:$Y$46,MR91:MR93)</f>
        <v>-0.61294346693123625</v>
      </c>
      <c r="MS96">
        <f t="array" ref="MS96:MS98">+MMULT($W$44:$Y$46,MS91:MS93)</f>
        <v>1.2182771153668539</v>
      </c>
      <c r="MT96">
        <f t="array" ref="MT96:MT98">+MMULT($W$44:$Y$46,MT91:MT93)</f>
        <v>0.70088731027476525</v>
      </c>
      <c r="MU96">
        <f t="array" ref="MU96:MU98">+MMULT($W$44:$Y$46,MU91:MU93)</f>
        <v>-1.5616970396146568</v>
      </c>
      <c r="MV96">
        <f t="array" ref="MV96:MV98">+MMULT($W$44:$Y$46,MV91:MV93)</f>
        <v>-0.27110252519549272</v>
      </c>
      <c r="MW96">
        <f t="array" ref="MW96:MW98">+MMULT($W$44:$Y$46,MW91:MW93)</f>
        <v>-0.21042792913835229</v>
      </c>
      <c r="MX96">
        <f t="array" ref="MX96:MX98">+MMULT($W$44:$Y$46,MX91:MX93)</f>
        <v>0.31764303473843675</v>
      </c>
      <c r="MY96">
        <f t="array" ref="MY96:MY98">+MMULT($W$44:$Y$46,MY91:MY93)</f>
        <v>-1.2171323530456111E-3</v>
      </c>
      <c r="MZ96">
        <f t="array" ref="MZ96:MZ98">+MMULT($W$44:$Y$46,MZ91:MZ93)</f>
        <v>0.17722324272850798</v>
      </c>
      <c r="NA96">
        <f t="array" ref="NA96:NA98">+MMULT($W$44:$Y$46,NA91:NA93)</f>
        <v>0.43359298387398187</v>
      </c>
      <c r="NB96">
        <f t="array" ref="NB96:NB98">+MMULT($W$44:$Y$46,NB91:NB93)</f>
        <v>6.5458693765553008E-2</v>
      </c>
      <c r="NC96">
        <f t="array" ref="NC96:NC98">+MMULT($W$44:$Y$46,NC91:NC93)</f>
        <v>1.2281720724424248</v>
      </c>
      <c r="ND96">
        <f t="array" ref="ND96:ND98">+MMULT($W$44:$Y$46,ND91:ND93)</f>
        <v>0.52554349534186096</v>
      </c>
      <c r="NE96">
        <f t="array" ref="NE96:NE98">+MMULT($W$44:$Y$46,NE91:NE93)</f>
        <v>-1.3950222772792107</v>
      </c>
      <c r="NF96">
        <f t="array" ref="NF96:NF98">+MMULT($W$44:$Y$46,NF91:NF93)</f>
        <v>5.57742676915901E-2</v>
      </c>
      <c r="NG96">
        <f t="array" ref="NG96:NG98">+MMULT($W$44:$Y$46,NG91:NG93)</f>
        <v>0.85367031605099064</v>
      </c>
      <c r="NH96">
        <f t="array" ref="NH96:NH98">+MMULT($W$44:$Y$46,NH91:NH93)</f>
        <v>0.8895197981685341</v>
      </c>
      <c r="NI96">
        <f t="array" ref="NI96:NI98">+MMULT($W$44:$Y$46,NI91:NI93)</f>
        <v>0.82309726716124498</v>
      </c>
      <c r="NJ96">
        <f t="array" ref="NJ96:NJ98">+MMULT($W$44:$Y$46,NJ91:NJ93)</f>
        <v>0.59641897633628371</v>
      </c>
      <c r="NK96">
        <f t="array" ref="NK96:NK98">+MMULT($W$44:$Y$46,NK91:NK93)</f>
        <v>-1.197748149678818</v>
      </c>
      <c r="NL96">
        <f t="array" ref="NL96:NL98">+MMULT($W$44:$Y$46,NL91:NL93)</f>
        <v>0.29034747107684722</v>
      </c>
      <c r="NM96">
        <f t="array" ref="NM96:NM98">+MMULT($W$44:$Y$46,NM91:NM93)</f>
        <v>-0.26496861674239613</v>
      </c>
      <c r="NN96">
        <f t="array" ref="NN96:NN98">+MMULT($W$44:$Y$46,NN91:NN93)</f>
        <v>-0.74674907664065049</v>
      </c>
      <c r="NO96">
        <f t="array" ref="NO96:NO98">+MMULT($W$44:$Y$46,NO91:NO93)</f>
        <v>2.4780200659253953</v>
      </c>
      <c r="NP96">
        <f t="array" ref="NP96:NP98">+MMULT($W$44:$Y$46,NP91:NP93)</f>
        <v>-0.1744479616604373</v>
      </c>
      <c r="NQ96">
        <f t="array" ref="NQ96:NQ98">+MMULT($W$44:$Y$46,NQ91:NQ93)</f>
        <v>-0.577153196657895</v>
      </c>
      <c r="NR96">
        <f t="array" ref="NR96:NR98">+MMULT($W$44:$Y$46,NR91:NR93)</f>
        <v>7.2411699396780244E-2</v>
      </c>
      <c r="NS96">
        <f t="array" ref="NS96:NS98">+MMULT($W$44:$Y$46,NS91:NS93)</f>
        <v>0.55332371891340204</v>
      </c>
      <c r="NT96">
        <f t="array" ref="NT96:NT98">+MMULT($W$44:$Y$46,NT91:NT93)</f>
        <v>-1.0958840403696009</v>
      </c>
      <c r="NU96">
        <f t="array" ref="NU96:NU98">+MMULT($W$44:$Y$46,NU91:NU93)</f>
        <v>-0.58973461703523322</v>
      </c>
      <c r="NV96">
        <f t="array" ref="NV96:NV98">+MMULT($W$44:$Y$46,NV91:NV93)</f>
        <v>0.2945964691561731</v>
      </c>
      <c r="NW96">
        <f t="array" ref="NW96:NW98">+MMULT($W$44:$Y$46,NW91:NW93)</f>
        <v>-1.6766118779922965</v>
      </c>
      <c r="NX96">
        <f t="array" ref="NX96:NX98">+MMULT($W$44:$Y$46,NX91:NX93)</f>
        <v>-1.7015685738078983</v>
      </c>
      <c r="NY96">
        <f t="array" ref="NY96:NY98">+MMULT($W$44:$Y$46,NY91:NY93)</f>
        <v>-0.29428725174756154</v>
      </c>
      <c r="NZ96">
        <f t="array" ref="NZ96:NZ98">+MMULT($W$44:$Y$46,NZ91:NZ93)</f>
        <v>-4.1146749142375275E-2</v>
      </c>
      <c r="OA96">
        <f t="array" ref="OA96:OA98">+MMULT($W$44:$Y$46,OA91:OA93)</f>
        <v>-0.74864166262385479</v>
      </c>
      <c r="OB96">
        <f t="array" ref="OB96:OB98">+MMULT($W$44:$Y$46,OB91:OB93)</f>
        <v>-0.3829898839093856</v>
      </c>
      <c r="OC96">
        <f t="array" ref="OC96:OC98">+MMULT($W$44:$Y$46,OC91:OC93)</f>
        <v>0.87338786017032954</v>
      </c>
      <c r="OD96">
        <f t="array" ref="OD96:OD98">+MMULT($W$44:$Y$46,OD91:OD93)</f>
        <v>-0.66917278861067675</v>
      </c>
      <c r="OE96">
        <f t="array" ref="OE96:OE98">+MMULT($W$44:$Y$46,OE91:OE93)</f>
        <v>0.15057352677497596</v>
      </c>
      <c r="OF96">
        <f t="array" ref="OF96:OF98">+MMULT($W$44:$Y$46,OF91:OF93)</f>
        <v>-1.4748837038891367</v>
      </c>
      <c r="OG96">
        <f t="array" ref="OG96:OG98">+MMULT($W$44:$Y$46,OG91:OG93)</f>
        <v>0.42886480846287139</v>
      </c>
      <c r="OH96">
        <f t="array" ref="OH96:OH98">+MMULT($W$44:$Y$46,OH91:OH93)</f>
        <v>-2.4137379334344531</v>
      </c>
      <c r="OI96">
        <f t="array" ref="OI96:OI98">+MMULT($W$44:$Y$46,OI91:OI93)</f>
        <v>-0.51956200256180352</v>
      </c>
      <c r="OJ96">
        <f t="array" ref="OJ96:OJ98">+MMULT($W$44:$Y$46,OJ91:OJ93)</f>
        <v>-1.3344025070037391</v>
      </c>
      <c r="OK96">
        <f t="array" ref="OK96:OK98">+MMULT($W$44:$Y$46,OK91:OK93)</f>
        <v>-1.1670873795384025</v>
      </c>
      <c r="OL96">
        <f t="array" ref="OL96:OL98">+MMULT($W$44:$Y$46,OL91:OL93)</f>
        <v>-0.70762978490438455</v>
      </c>
      <c r="OM96">
        <f t="array" ref="OM96:OM98">+MMULT($W$44:$Y$46,OM91:OM93)</f>
        <v>0.95429974875702828</v>
      </c>
      <c r="ON96">
        <f t="array" ref="ON96:ON98">+MMULT($W$44:$Y$46,ON91:ON93)</f>
        <v>-0.41506186966995412</v>
      </c>
      <c r="OO96">
        <f t="array" ref="OO96:OO98">+MMULT($W$44:$Y$46,OO91:OO93)</f>
        <v>0.1075396742275633</v>
      </c>
      <c r="OP96">
        <f t="array" ref="OP96:OP98">+MMULT($W$44:$Y$46,OP91:OP93)</f>
        <v>1.459164055769081</v>
      </c>
      <c r="OQ96">
        <f t="array" ref="OQ96:OQ98">+MMULT($W$44:$Y$46,OQ91:OQ93)</f>
        <v>-0.87539229074813796</v>
      </c>
      <c r="OR96">
        <f t="array" ref="OR96:OR98">+MMULT($W$44:$Y$46,OR91:OR93)</f>
        <v>0.1887169195975387</v>
      </c>
      <c r="OS96">
        <f t="array" ref="OS96:OS98">+MMULT($W$44:$Y$46,OS91:OS93)</f>
        <v>0.25976236051513441</v>
      </c>
      <c r="OT96">
        <f t="array" ref="OT96:OT98">+MMULT($W$44:$Y$46,OT91:OT93)</f>
        <v>-6.3979494176130913E-2</v>
      </c>
      <c r="OU96">
        <f t="array" ref="OU96:OU98">+MMULT($W$44:$Y$46,OU91:OU93)</f>
        <v>-5.49683287010599E-3</v>
      </c>
      <c r="OV96">
        <f t="array" ref="OV96:OV98">+MMULT($W$44:$Y$46,OV91:OV93)</f>
        <v>1.1854035766782887</v>
      </c>
      <c r="OW96">
        <f t="array" ref="OW96:OW98">+MMULT($W$44:$Y$46,OW91:OW93)</f>
        <v>-0.13952942131562876</v>
      </c>
      <c r="OX96">
        <f t="array" ref="OX96:OX98">+MMULT($W$44:$Y$46,OX91:OX93)</f>
        <v>-0.75915724754791547</v>
      </c>
      <c r="OY96">
        <f t="array" ref="OY96:OY98">+MMULT($W$44:$Y$46,OY91:OY93)</f>
        <v>0.39467435449862343</v>
      </c>
      <c r="OZ96">
        <f t="array" ref="OZ96:OZ98">+MMULT($W$44:$Y$46,OZ91:OZ93)</f>
        <v>-0.40327432661117907</v>
      </c>
      <c r="PA96">
        <f t="array" ref="PA96:PA98">+MMULT($W$44:$Y$46,PA91:PA93)</f>
        <v>-1.0770985345386301</v>
      </c>
      <c r="PB96">
        <f t="array" ref="PB96:PB98">+MMULT($W$44:$Y$46,PB91:PB93)</f>
        <v>1.0608701031646885</v>
      </c>
      <c r="PC96">
        <f t="array" ref="PC96:PC98">+MMULT($W$44:$Y$46,PC91:PC93)</f>
        <v>0.85170755306725043</v>
      </c>
      <c r="PD96">
        <f t="array" ref="PD96:PD98">+MMULT($W$44:$Y$46,PD91:PD93)</f>
        <v>1.1980661392124967</v>
      </c>
      <c r="PE96">
        <f t="array" ref="PE96:PE98">+MMULT($W$44:$Y$46,PE91:PE93)</f>
        <v>0.48299320618876646</v>
      </c>
      <c r="PF96">
        <f t="array" ref="PF96:PF98">+MMULT($W$44:$Y$46,PF91:PF93)</f>
        <v>0.57116402826840396</v>
      </c>
      <c r="PG96">
        <f t="array" ref="PG96:PG98">+MMULT($W$44:$Y$46,PG91:PG93)</f>
        <v>0.3986086525911709</v>
      </c>
      <c r="PH96">
        <f t="array" ref="PH96:PH98">+MMULT($W$44:$Y$46,PH91:PH93)</f>
        <v>-1.1383060371935905</v>
      </c>
      <c r="PI96">
        <f t="array" ref="PI96:PI98">+MMULT($W$44:$Y$46,PI91:PI93)</f>
        <v>0.14191543933385151</v>
      </c>
      <c r="PJ96">
        <f t="array" ref="PJ96:PJ98">+MMULT($W$44:$Y$46,PJ91:PJ93)</f>
        <v>0.45467678647250531</v>
      </c>
      <c r="PK96">
        <f t="array" ref="PK96:PK98">+MMULT($W$44:$Y$46,PK91:PK93)</f>
        <v>0.3051274052991011</v>
      </c>
      <c r="PL96">
        <f t="array" ref="PL96:PL98">+MMULT($W$44:$Y$46,PL91:PL93)</f>
        <v>0.37979902341626604</v>
      </c>
      <c r="PM96">
        <f t="array" ref="PM96:PM98">+MMULT($W$44:$Y$46,PM91:PM93)</f>
        <v>1.6498525104754269</v>
      </c>
      <c r="PN96">
        <f t="array" ref="PN96:PN98">+MMULT($W$44:$Y$46,PN91:PN93)</f>
        <v>-0.80759253610533055</v>
      </c>
      <c r="PO96">
        <f t="array" ref="PO96:PO98">+MMULT($W$44:$Y$46,PO91:PO93)</f>
        <v>3.7601714099675762E-2</v>
      </c>
      <c r="PP96">
        <f t="array" ref="PP96:PP98">+MMULT($W$44:$Y$46,PP91:PP93)</f>
        <v>-2.0183958009151044</v>
      </c>
      <c r="PQ96">
        <f t="array" ref="PQ96:PQ98">+MMULT($W$44:$Y$46,PQ91:PQ93)</f>
        <v>-1.5470958374406429</v>
      </c>
      <c r="PR96">
        <f t="array" ref="PR96:PR98">+MMULT($W$44:$Y$46,PR91:PR93)</f>
        <v>-1.2995420819874994</v>
      </c>
      <c r="PS96">
        <f t="array" ref="PS96:PS98">+MMULT($W$44:$Y$46,PS91:PS93)</f>
        <v>1.2534884253857734</v>
      </c>
      <c r="PT96">
        <f t="array" ref="PT96:PT98">+MMULT($W$44:$Y$46,PT91:PT93)</f>
        <v>0.80153099768403679</v>
      </c>
      <c r="PU96">
        <f t="array" ref="PU96:PU98">+MMULT($W$44:$Y$46,PU91:PU93)</f>
        <v>-0.44759768154344004</v>
      </c>
      <c r="PV96">
        <f t="array" ref="PV96:PV98">+MMULT($W$44:$Y$46,PV91:PV93)</f>
        <v>-0.42593382217486153</v>
      </c>
      <c r="PW96">
        <f t="array" ref="PW96:PW98">+MMULT($W$44:$Y$46,PW91:PW93)</f>
        <v>0.85094437818642177</v>
      </c>
      <c r="PX96">
        <f t="array" ref="PX96:PX98">+MMULT($W$44:$Y$46,PX91:PX93)</f>
        <v>0.5021581064288847</v>
      </c>
      <c r="PY96">
        <f t="array" ref="PY96:PY98">+MMULT($W$44:$Y$46,PY91:PY93)</f>
        <v>2.0842218274178381</v>
      </c>
      <c r="PZ96">
        <f t="array" ref="PZ96:PZ98">+MMULT($W$44:$Y$46,PZ91:PZ93)</f>
        <v>0.70367574953043632</v>
      </c>
      <c r="QA96">
        <f t="array" ref="QA96:QA98">+MMULT($W$44:$Y$46,QA91:QA93)</f>
        <v>1.3165687767425374</v>
      </c>
      <c r="QB96">
        <f t="array" ref="QB96:QB98">+MMULT($W$44:$Y$46,QB91:QB93)</f>
        <v>0.11927897059846988</v>
      </c>
      <c r="QC96">
        <f t="array" ref="QC96:QC98">+MMULT($W$44:$Y$46,QC91:QC93)</f>
        <v>2.9303108343796778</v>
      </c>
      <c r="QD96">
        <f t="array" ref="QD96:QD98">+MMULT($W$44:$Y$46,QD91:QD93)</f>
        <v>1.3188232128847552</v>
      </c>
      <c r="QE96">
        <f t="array" ref="QE96:QE98">+MMULT($W$44:$Y$46,QE91:QE93)</f>
        <v>1.1303497197578256</v>
      </c>
      <c r="QF96">
        <f t="array" ref="QF96:QF98">+MMULT($W$44:$Y$46,QF91:QF93)</f>
        <v>0.61068903078901848</v>
      </c>
      <c r="QG96">
        <f t="array" ref="QG96:QG98">+MMULT($W$44:$Y$46,QG91:QG93)</f>
        <v>-0.17114854611961366</v>
      </c>
      <c r="QH96">
        <f t="array" ref="QH96:QH98">+MMULT($W$44:$Y$46,QH91:QH93)</f>
        <v>0.41303770181074495</v>
      </c>
      <c r="QI96">
        <f t="array" ref="QI96:QI98">+MMULT($W$44:$Y$46,QI91:QI93)</f>
        <v>-1.9590786912120817</v>
      </c>
      <c r="QJ96">
        <f t="array" ref="QJ96:QJ98">+MMULT($W$44:$Y$46,QJ91:QJ93)</f>
        <v>-1.0281127951332611</v>
      </c>
      <c r="QK96">
        <f t="array" ref="QK96:QK98">+MMULT($W$44:$Y$46,QK91:QK93)</f>
        <v>0.39997600758598878</v>
      </c>
      <c r="QL96">
        <f t="array" ref="QL96:QL98">+MMULT($W$44:$Y$46,QL91:QL93)</f>
        <v>-0.79208670853378282</v>
      </c>
      <c r="QM96">
        <f t="array" ref="QM96:QM98">+MMULT($W$44:$Y$46,QM91:QM93)</f>
        <v>1.3021079285695956</v>
      </c>
      <c r="QN96">
        <f t="array" ref="QN96:QN98">+MMULT($W$44:$Y$46,QN91:QN93)</f>
        <v>-1.2680545390595193</v>
      </c>
      <c r="QO96">
        <f t="array" ref="QO96:QO98">+MMULT($W$44:$Y$46,QO91:QO93)</f>
        <v>-0.42544587271800993</v>
      </c>
      <c r="QP96">
        <f t="array" ref="QP96:QP98">+MMULT($W$44:$Y$46,QP91:QP93)</f>
        <v>1.1478369510788811</v>
      </c>
      <c r="QQ96">
        <f t="array" ref="QQ96:QQ98">+MMULT($W$44:$Y$46,QQ91:QQ93)</f>
        <v>-1.1586946488805545</v>
      </c>
      <c r="QR96">
        <f t="array" ref="QR96:QR98">+MMULT($W$44:$Y$46,QR91:QR93)</f>
        <v>-0.35409779348560289</v>
      </c>
      <c r="QS96">
        <f t="array" ref="QS96:QS98">+MMULT($W$44:$Y$46,QS91:QS93)</f>
        <v>-0.25441026770863384</v>
      </c>
      <c r="QT96">
        <f t="array" ref="QT96:QT98">+MMULT($W$44:$Y$46,QT91:QT93)</f>
        <v>-0.40045847446467353</v>
      </c>
      <c r="QU96">
        <f t="array" ref="QU96:QU98">+MMULT($W$44:$Y$46,QU91:QU93)</f>
        <v>0.49473798513783995</v>
      </c>
      <c r="QV96">
        <f t="array" ref="QV96:QV98">+MMULT($W$44:$Y$46,QV91:QV93)</f>
        <v>0.55428207357697135</v>
      </c>
      <c r="QW96">
        <f t="array" ref="QW96:QW98">+MMULT($W$44:$Y$46,QW91:QW93)</f>
        <v>-0.6372488324606137</v>
      </c>
      <c r="QX96">
        <f t="array" ref="QX96:QX98">+MMULT($W$44:$Y$46,QX91:QX93)</f>
        <v>0.42308836410625489</v>
      </c>
      <c r="QY96">
        <f t="array" ref="QY96:QY98">+MMULT($W$44:$Y$46,QY91:QY93)</f>
        <v>0.39909111946985565</v>
      </c>
      <c r="QZ96">
        <f t="array" ref="QZ96:QZ98">+MMULT($W$44:$Y$46,QZ91:QZ93)</f>
        <v>-0.91408174835612122</v>
      </c>
      <c r="RA96">
        <f t="array" ref="RA96:RA98">+MMULT($W$44:$Y$46,RA91:RA93)</f>
        <v>-0.5295709972632453</v>
      </c>
      <c r="RB96">
        <f t="array" ref="RB96:RB98">+MMULT($W$44:$Y$46,RB91:RB93)</f>
        <v>1.2368520901962168</v>
      </c>
      <c r="RC96">
        <f t="array" ref="RC96:RC98">+MMULT($W$44:$Y$46,RC91:RC93)</f>
        <v>2.025027527465753</v>
      </c>
      <c r="RD96">
        <f t="array" ref="RD96:RD98">+MMULT($W$44:$Y$46,RD91:RD93)</f>
        <v>-0.6285556565192213</v>
      </c>
      <c r="RE96">
        <f t="array" ref="RE96:RE98">+MMULT($W$44:$Y$46,RE91:RE93)</f>
        <v>0.80497624980409921</v>
      </c>
      <c r="RF96">
        <f t="array" ref="RF96:RF98">+MMULT($W$44:$Y$46,RF91:RF93)</f>
        <v>0.13967854744176769</v>
      </c>
      <c r="RG96">
        <f t="array" ref="RG96:RG98">+MMULT($W$44:$Y$46,RG91:RG93)</f>
        <v>-0.30644651360605052</v>
      </c>
      <c r="RH96">
        <f t="array" ref="RH96:RH98">+MMULT($W$44:$Y$46,RH91:RH93)</f>
        <v>0.14325867098473519</v>
      </c>
      <c r="RI96">
        <f t="array" ref="RI96:RI98">+MMULT($W$44:$Y$46,RI91:RI93)</f>
        <v>0.34653183561531936</v>
      </c>
      <c r="RJ96">
        <f t="array" ref="RJ96:RJ98">+MMULT($W$44:$Y$46,RJ91:RJ93)</f>
        <v>0.2900382536682356</v>
      </c>
      <c r="RK96">
        <f t="array" ref="RK96:RK98">+MMULT($W$44:$Y$46,RK91:RK93)</f>
        <v>-7.8036824595991039E-2</v>
      </c>
      <c r="RL96">
        <f t="array" ref="RL96:RL98">+MMULT($W$44:$Y$46,RL91:RL93)</f>
        <v>1.3562626426706916</v>
      </c>
      <c r="RM96">
        <f t="array" ref="RM96:RM98">+MMULT($W$44:$Y$46,RM91:RM93)</f>
        <v>0.23900970563789004</v>
      </c>
      <c r="RN96">
        <f t="array" ref="RN96:RN98">+MMULT($W$44:$Y$46,RN91:RN93)</f>
        <v>0.28063453559641655</v>
      </c>
      <c r="RO96">
        <f t="array" ref="RO96:RO98">+MMULT($W$44:$Y$46,RO91:RO93)</f>
        <v>7.0266914817899859E-2</v>
      </c>
      <c r="RP96">
        <f t="array" ref="RP96:RP98">+MMULT($W$44:$Y$46,RP91:RP93)</f>
        <v>-0.27002793987478574</v>
      </c>
      <c r="RQ96">
        <f t="array" ref="RQ96:RQ98">+MMULT($W$44:$Y$46,RQ91:RQ93)</f>
        <v>0.7222945849851341</v>
      </c>
      <c r="RR96">
        <f t="array" ref="RR96:RR98">+MMULT($W$44:$Y$46,RR91:RR93)</f>
        <v>-0.87885070105580088</v>
      </c>
      <c r="RS96">
        <f t="array" ref="RS96:RS98">+MMULT($W$44:$Y$46,RS91:RS93)</f>
        <v>-0.21178760852373657</v>
      </c>
      <c r="RT96">
        <f t="array" ref="RT96:RT98">+MMULT($W$44:$Y$46,RT91:RT93)</f>
        <v>-0.15072265290111489</v>
      </c>
      <c r="RU96">
        <f t="array" ref="RU96:RU98">+MMULT($W$44:$Y$46,RU91:RU93)</f>
        <v>1.9708333388018555</v>
      </c>
      <c r="RV96">
        <f t="array" ref="RV96:RV98">+MMULT($W$44:$Y$46,RV91:RV93)</f>
        <v>0.88929391594805896</v>
      </c>
      <c r="RW96">
        <f t="array" ref="RW96:RW98">+MMULT($W$44:$Y$46,RW91:RW93)</f>
        <v>1.083037263208986</v>
      </c>
      <c r="RX96">
        <f t="array" ref="RX96:RX98">+MMULT($W$44:$Y$46,RX91:RX93)</f>
        <v>-7.4409550880788447E-2</v>
      </c>
      <c r="RY96">
        <f t="array" ref="RY96:RY98">+MMULT($W$44:$Y$46,RY91:RY93)</f>
        <v>3.6568796373037053E-2</v>
      </c>
      <c r="RZ96">
        <f t="array" ref="RZ96:RZ98">+MMULT($W$44:$Y$46,RZ91:RZ93)</f>
        <v>-0.89200669562502721</v>
      </c>
      <c r="SA96">
        <f t="array" ref="SA96:SA98">+MMULT($W$44:$Y$46,SA91:SA93)</f>
        <v>1.1268386766997607</v>
      </c>
      <c r="SB96">
        <f t="array" ref="SB96:SB98">+MMULT($W$44:$Y$46,SB91:SB93)</f>
        <v>-0.93204267443079425</v>
      </c>
      <c r="SC96">
        <f t="array" ref="SC96:SC98">+MMULT($W$44:$Y$46,SC91:SC93)</f>
        <v>-0.72483630822329603</v>
      </c>
      <c r="SD96">
        <f t="array" ref="SD96:SD98">+MMULT($W$44:$Y$46,SD91:SD93)</f>
        <v>0.19255472431434917</v>
      </c>
      <c r="SE96">
        <f t="array" ref="SE96:SE98">+MMULT($W$44:$Y$46,SE91:SE93)</f>
        <v>-0.91038868370291615</v>
      </c>
      <c r="SF96">
        <f t="array" ref="SF96:SF98">+MMULT($W$44:$Y$46,SF91:SF93)</f>
        <v>0.4997940187233294</v>
      </c>
      <c r="SG96">
        <f t="array" ref="SG96:SG98">+MMULT($W$44:$Y$46,SG91:SG93)</f>
        <v>-0.5949013986996935</v>
      </c>
    </row>
    <row r="97" spans="1:502">
      <c r="A97" t="s">
        <v>553</v>
      </c>
      <c r="B97">
        <v>-2.0545719760819949</v>
      </c>
      <c r="C97">
        <v>-6.4473835503485066E-2</v>
      </c>
      <c r="D97">
        <v>0.82894629793694496</v>
      </c>
      <c r="E97">
        <v>0.85478482172952874</v>
      </c>
      <c r="F97">
        <v>0.39234584769473235</v>
      </c>
      <c r="G97">
        <v>1.909584947451302</v>
      </c>
      <c r="H97">
        <v>1.3443627339479329</v>
      </c>
      <c r="I97">
        <v>-2.9075891644612955</v>
      </c>
      <c r="J97">
        <v>-1.0239549629173827</v>
      </c>
      <c r="K97">
        <v>0.39425664166683133</v>
      </c>
      <c r="L97">
        <v>-3.0880469573799738</v>
      </c>
      <c r="M97">
        <v>0.8202976784806324</v>
      </c>
      <c r="N97">
        <v>0.89889009197509828</v>
      </c>
      <c r="O97">
        <v>-0.41816828421573266</v>
      </c>
      <c r="P97">
        <v>0.34574677170743306</v>
      </c>
      <c r="Q97">
        <v>-0.17061016826969488</v>
      </c>
      <c r="R97">
        <v>-0.28860609367941659</v>
      </c>
      <c r="S97">
        <v>0.99068950714826232</v>
      </c>
      <c r="T97">
        <v>1.0851638307863372</v>
      </c>
      <c r="U97">
        <v>0.83122421816646441</v>
      </c>
      <c r="V97">
        <v>5.7384516203723646E-2</v>
      </c>
      <c r="W97">
        <v>-1.9637267117208794</v>
      </c>
      <c r="X97">
        <v>-0.35856924274226798</v>
      </c>
      <c r="Y97">
        <v>0.20289934962067391</v>
      </c>
      <c r="Z97">
        <v>-1.9444106931527803</v>
      </c>
      <c r="AA97">
        <v>0.79516070857779264</v>
      </c>
      <c r="AB97">
        <v>-3.6696877218982715</v>
      </c>
      <c r="AC97">
        <v>0.99940558257541556</v>
      </c>
      <c r="AD97">
        <v>0.16406925232964148</v>
      </c>
      <c r="AE97">
        <v>0.39026919121366099</v>
      </c>
      <c r="AF97">
        <v>1.7517907096093044</v>
      </c>
      <c r="AG97">
        <v>2.4238070894310479</v>
      </c>
      <c r="AH97">
        <v>0.2267355395781514</v>
      </c>
      <c r="AI97">
        <v>1.6306921583944904</v>
      </c>
      <c r="AJ97">
        <v>-1.8263484130900127</v>
      </c>
      <c r="AK97">
        <v>1.3880121041449349</v>
      </c>
      <c r="AL97">
        <v>0.11091441041487426</v>
      </c>
      <c r="AM97">
        <v>2.7745509611936257</v>
      </c>
      <c r="AN97">
        <v>-0.63374825127137169</v>
      </c>
      <c r="AO97">
        <v>-0.83283819204518361</v>
      </c>
      <c r="AP97">
        <v>0.53161156055638625</v>
      </c>
      <c r="AQ97">
        <v>1.4241045594868018</v>
      </c>
      <c r="AR97">
        <v>-1.118479613923876</v>
      </c>
      <c r="AS97">
        <v>2.2656039898250877</v>
      </c>
      <c r="AT97">
        <v>-1.6407403087348564</v>
      </c>
      <c r="AU97">
        <v>-0.46851370366465461</v>
      </c>
      <c r="AV97">
        <v>0.11332217020129232</v>
      </c>
      <c r="AW97">
        <v>-0.90472332652087828</v>
      </c>
      <c r="AX97">
        <v>2.9674019155503513</v>
      </c>
      <c r="AY97">
        <v>0.78894372886990094</v>
      </c>
      <c r="AZ97">
        <v>0.37426155318826582</v>
      </c>
      <c r="BA97">
        <v>0.25899599325429734</v>
      </c>
      <c r="BB97">
        <v>3.6947924585069303</v>
      </c>
      <c r="BC97">
        <v>3.9402982775049047</v>
      </c>
      <c r="BD97">
        <v>1.4053421992505872</v>
      </c>
      <c r="BE97">
        <v>1.3128489760995412</v>
      </c>
      <c r="BF97">
        <v>0.69684147443819822</v>
      </c>
      <c r="BG97">
        <v>1.9981072878923469</v>
      </c>
      <c r="BH97">
        <v>1.9587489862523544</v>
      </c>
      <c r="BI97">
        <v>0.46128204533273021</v>
      </c>
      <c r="BJ97">
        <v>0.46943615449616005</v>
      </c>
      <c r="BK97">
        <v>1.3209509988950483</v>
      </c>
      <c r="BL97">
        <v>2.0027284624249804</v>
      </c>
      <c r="BM97">
        <v>-0.93229583970168384</v>
      </c>
      <c r="BN97">
        <v>1.0705290336936639</v>
      </c>
      <c r="BO97">
        <v>0.92488944080307678</v>
      </c>
      <c r="BP97">
        <v>1.3743537514672357</v>
      </c>
      <c r="BQ97">
        <v>4.740505676011197</v>
      </c>
      <c r="BR97">
        <v>1.0968769142716388</v>
      </c>
      <c r="BS97">
        <v>-1.4966697934183157</v>
      </c>
      <c r="BT97">
        <v>0.18905339182318237</v>
      </c>
      <c r="BU97">
        <v>-1.0288735961777513</v>
      </c>
      <c r="BV97">
        <v>-1.4111028652097251</v>
      </c>
      <c r="BW97">
        <v>-1.3220140881399538</v>
      </c>
      <c r="BX97">
        <v>-0.71268021526847858</v>
      </c>
      <c r="BY97">
        <v>-1.5136656000050133</v>
      </c>
      <c r="BZ97">
        <v>1.6696014482633803E-2</v>
      </c>
      <c r="CA97">
        <v>0.26384476436519988</v>
      </c>
      <c r="CB97">
        <v>-0.79263180791065579</v>
      </c>
      <c r="CC97">
        <v>0.10263232731500171</v>
      </c>
      <c r="CD97">
        <v>-0.76946046020350156</v>
      </c>
      <c r="CE97">
        <v>-3.6964934809519434</v>
      </c>
      <c r="CF97">
        <v>0.7255437203552404</v>
      </c>
      <c r="CG97">
        <v>0.38015021306140084</v>
      </c>
      <c r="CH97">
        <v>-1.6171908446487047</v>
      </c>
      <c r="CI97">
        <v>-3.126550541259296</v>
      </c>
      <c r="CJ97">
        <v>-1.1362847889195431</v>
      </c>
      <c r="CK97">
        <v>-0.62567351562216333</v>
      </c>
      <c r="CL97">
        <v>1.7220538975294655</v>
      </c>
      <c r="CM97">
        <v>2.3051096521979284</v>
      </c>
      <c r="CN97">
        <v>1.8011370419968724</v>
      </c>
      <c r="CO97">
        <v>-0.83073457255352945</v>
      </c>
      <c r="CP97">
        <v>-1.7123951147071526</v>
      </c>
      <c r="CQ97">
        <v>3.9872496680876255</v>
      </c>
      <c r="CR97">
        <v>-0.78885255238001295</v>
      </c>
      <c r="CS97">
        <v>0.1605054089758598</v>
      </c>
      <c r="CT97">
        <v>1.075012954488674</v>
      </c>
      <c r="CU97">
        <v>-1.597797159839625</v>
      </c>
      <c r="CV97">
        <v>0.85445422710803853</v>
      </c>
      <c r="CW97">
        <v>-0.94784375676507437</v>
      </c>
      <c r="CX97">
        <v>2.8470853113297006</v>
      </c>
      <c r="CY97">
        <v>-0.16371001384638997</v>
      </c>
      <c r="CZ97">
        <v>0.67850060726240069</v>
      </c>
      <c r="DA97">
        <v>-1.3715500691044258</v>
      </c>
      <c r="DB97">
        <v>1.7328357911251473</v>
      </c>
      <c r="DC97">
        <v>0.54474482576581384</v>
      </c>
      <c r="DD97">
        <v>0.58886999642225457</v>
      </c>
      <c r="DE97">
        <v>-0.83822418815874866</v>
      </c>
      <c r="DF97">
        <v>0.25663041506830148</v>
      </c>
      <c r="DG97">
        <v>2.0994289097408387</v>
      </c>
      <c r="DH97">
        <v>2.3368244923428132</v>
      </c>
      <c r="DI97">
        <v>0.89554444025035895</v>
      </c>
      <c r="DJ97">
        <v>3.7594593649202621</v>
      </c>
      <c r="DK97">
        <v>-1.8663628279441609</v>
      </c>
      <c r="DL97">
        <v>0.56652754055281274</v>
      </c>
      <c r="DM97">
        <v>1.2903145492983572</v>
      </c>
      <c r="DN97">
        <v>1.4221584543898407</v>
      </c>
      <c r="DO97">
        <v>5.0434297402562445E-2</v>
      </c>
      <c r="DP97">
        <v>-0.61748602601507219</v>
      </c>
      <c r="DQ97">
        <v>1.7216976243164581</v>
      </c>
      <c r="DR97">
        <v>-2.2706551732686906</v>
      </c>
      <c r="DS97">
        <v>-1.844396365648125</v>
      </c>
      <c r="DT97">
        <v>0.76399630712742761</v>
      </c>
      <c r="DU97">
        <v>3.4184568978468031</v>
      </c>
      <c r="DV97">
        <v>1.7948819351194842</v>
      </c>
      <c r="DW97">
        <v>2.1427918597558855</v>
      </c>
      <c r="DX97">
        <v>1.1260744756050556</v>
      </c>
      <c r="DY97">
        <v>3.0399276046113366</v>
      </c>
      <c r="DZ97">
        <v>-0.51365588901269732</v>
      </c>
      <c r="EA97">
        <v>-2.5369021395904698</v>
      </c>
      <c r="EB97">
        <v>1.4133436456636983</v>
      </c>
      <c r="EC97">
        <v>2.0989155821328618</v>
      </c>
      <c r="ED97">
        <v>0.62611578591233275</v>
      </c>
      <c r="EE97">
        <v>-1.6607235929559738</v>
      </c>
      <c r="EF97">
        <v>1.6473808328976802</v>
      </c>
      <c r="EG97">
        <v>-1.4229641420133086</v>
      </c>
      <c r="EH97">
        <v>1.4209733053767026</v>
      </c>
      <c r="EI97">
        <v>-1.4144190040421174</v>
      </c>
      <c r="EJ97">
        <v>2.5158929544710449</v>
      </c>
      <c r="EK97">
        <v>5.8194431253979648E-2</v>
      </c>
      <c r="EL97">
        <v>0.46657521240072192</v>
      </c>
      <c r="EM97">
        <v>-0.89928163241262238</v>
      </c>
      <c r="EN97">
        <v>0.79333231307092178</v>
      </c>
      <c r="EO97">
        <v>-0.38563960292597388</v>
      </c>
      <c r="EP97">
        <v>-0.61792844641797884</v>
      </c>
      <c r="EQ97">
        <v>1.6571593921254584</v>
      </c>
      <c r="ER97">
        <v>-2.5570457583604156E-2</v>
      </c>
      <c r="ES97">
        <v>-1.6431970433241996</v>
      </c>
      <c r="ET97">
        <v>3.4918350208440079</v>
      </c>
      <c r="EU97">
        <v>1.3563181268362723</v>
      </c>
      <c r="EV97">
        <v>-1.6783099552057443</v>
      </c>
      <c r="EW97">
        <v>1.6952297815418631</v>
      </c>
      <c r="EX97">
        <v>2.6139597942459973</v>
      </c>
      <c r="EY97">
        <v>-1.4058179539469657</v>
      </c>
      <c r="EZ97">
        <v>1.5043729467574571</v>
      </c>
      <c r="FA97">
        <v>1.1375730119981802</v>
      </c>
      <c r="FB97">
        <v>-1.1206505755664868</v>
      </c>
      <c r="FC97">
        <v>-1.2773869749360927</v>
      </c>
      <c r="FD97">
        <v>5.3593972439718733</v>
      </c>
      <c r="FE97">
        <v>-2.2682941493250603</v>
      </c>
      <c r="FF97">
        <v>-0.11825396982252999</v>
      </c>
      <c r="FG97">
        <v>-0.56401618086523764</v>
      </c>
      <c r="FH97">
        <v>1.7077528328312515</v>
      </c>
      <c r="FI97">
        <v>1.6847908123165092</v>
      </c>
      <c r="FJ97">
        <v>-0.73439834580438734</v>
      </c>
      <c r="FK97">
        <v>0.98313677715790548</v>
      </c>
      <c r="FL97">
        <v>1.2600784594844403</v>
      </c>
      <c r="FM97">
        <v>2.3853137734782539</v>
      </c>
      <c r="FN97">
        <v>1.2327788606390297</v>
      </c>
      <c r="FO97">
        <v>-2.0347006310230675</v>
      </c>
      <c r="FP97">
        <v>-1.6959452993298235E-2</v>
      </c>
      <c r="FQ97">
        <v>0.31537721090419024</v>
      </c>
      <c r="FR97">
        <v>2.4896381199949156</v>
      </c>
      <c r="FS97">
        <v>-4.7885856142783317E-2</v>
      </c>
      <c r="FT97">
        <v>-0.92841344712774498</v>
      </c>
      <c r="FU97">
        <v>-0.75412353411078781</v>
      </c>
      <c r="FV97">
        <v>-2.1657573014439899</v>
      </c>
      <c r="FW97">
        <v>-0.19426058469509</v>
      </c>
      <c r="FX97">
        <v>-0.35598377179432417</v>
      </c>
      <c r="FY97">
        <v>1.0405457387879173</v>
      </c>
      <c r="FZ97">
        <v>2.0698946928676651</v>
      </c>
      <c r="GA97">
        <v>-1.1996507902007258</v>
      </c>
      <c r="GB97">
        <v>2.0545660504319936</v>
      </c>
      <c r="GC97">
        <v>0.51795584722665033</v>
      </c>
      <c r="GD97">
        <v>1.7747894703371299</v>
      </c>
      <c r="GE97">
        <v>1.5010642450491116</v>
      </c>
      <c r="GF97">
        <v>-1.2181316732469649</v>
      </c>
      <c r="GG97">
        <v>-0.60495761667877823</v>
      </c>
      <c r="GH97">
        <v>1.2842871330752554</v>
      </c>
      <c r="GI97">
        <v>-1.7850319749820305</v>
      </c>
      <c r="GJ97">
        <v>2.2540452234517385</v>
      </c>
      <c r="GK97">
        <v>0.71027849676930088</v>
      </c>
      <c r="GL97">
        <v>4.1804012897740552</v>
      </c>
      <c r="GM97">
        <v>-1.6927779109058556</v>
      </c>
      <c r="GN97">
        <v>-2.3206069688368398</v>
      </c>
      <c r="GO97">
        <v>-0.23745467251902141</v>
      </c>
      <c r="GP97">
        <v>-0.43210493024551844</v>
      </c>
      <c r="GQ97">
        <v>4.5436113842602044E-2</v>
      </c>
      <c r="GR97">
        <v>-3.3617382791460391</v>
      </c>
      <c r="GS97">
        <v>-0.25664903031456354</v>
      </c>
      <c r="GT97">
        <v>-1.8283351510155033</v>
      </c>
      <c r="GU97">
        <v>-0.91107388277773849</v>
      </c>
      <c r="GV97">
        <v>2.456720603674714</v>
      </c>
      <c r="GW97">
        <v>-0.68450657686768401</v>
      </c>
      <c r="GX97">
        <v>0.67987549384919355</v>
      </c>
      <c r="GY97">
        <v>2.662347580872785</v>
      </c>
      <c r="GZ97">
        <v>-2.232432017339153</v>
      </c>
      <c r="HA97">
        <v>0.77162361966769843</v>
      </c>
      <c r="HB97">
        <v>-0.25627333654097595</v>
      </c>
      <c r="HC97">
        <v>1.411236690784359</v>
      </c>
      <c r="HD97">
        <v>1.5950073405554677</v>
      </c>
      <c r="HE97">
        <v>-2.2056391311704089</v>
      </c>
      <c r="HF97">
        <v>0.3178473845345009</v>
      </c>
      <c r="HG97">
        <v>0.50127171813741356</v>
      </c>
      <c r="HH97">
        <v>0.12793478363136079</v>
      </c>
      <c r="HI97">
        <v>3.4259633984632689</v>
      </c>
      <c r="HJ97">
        <v>2.1993244263457967</v>
      </c>
      <c r="HK97">
        <v>6.505867846183766E-2</v>
      </c>
      <c r="HL97">
        <v>0.38587045065705555</v>
      </c>
      <c r="HM97">
        <v>2.4337143512963517</v>
      </c>
      <c r="HN97">
        <v>-0.26230212044083395</v>
      </c>
      <c r="HO97">
        <v>-0.18301797371349979</v>
      </c>
      <c r="HP97">
        <v>0.61645927866220607</v>
      </c>
      <c r="HQ97">
        <v>-0.66624101844635086</v>
      </c>
      <c r="HR97">
        <v>0.16090201467860132</v>
      </c>
      <c r="HS97">
        <v>1.8150064798152024</v>
      </c>
      <c r="HT97">
        <v>0.35961028544754436</v>
      </c>
      <c r="HU97">
        <v>0.74424106876512464</v>
      </c>
      <c r="HV97">
        <v>1.1895754855687488</v>
      </c>
      <c r="HW97">
        <v>-6.9893648320732749E-2</v>
      </c>
      <c r="HX97">
        <v>-3.6060610745593218</v>
      </c>
      <c r="HY97">
        <v>0.43138292934076095</v>
      </c>
      <c r="HZ97">
        <v>-0.41557281001259183</v>
      </c>
      <c r="IA97">
        <v>0.72421366985407232</v>
      </c>
      <c r="IB97">
        <v>-1.386839029086266</v>
      </c>
      <c r="IC97">
        <v>-1.0017826260660032</v>
      </c>
      <c r="ID97">
        <v>1.1131106401741255</v>
      </c>
      <c r="IE97">
        <v>0.95219473563184809</v>
      </c>
      <c r="IF97">
        <v>-2.5885416422512915</v>
      </c>
      <c r="IG97">
        <v>-1.1012806681079601</v>
      </c>
      <c r="IH97">
        <v>2.3165024932680489</v>
      </c>
      <c r="II97">
        <v>2.08069917528911</v>
      </c>
      <c r="IJ97">
        <v>1.7666471567612034</v>
      </c>
      <c r="IK97">
        <v>-1.9841404239937841</v>
      </c>
      <c r="IL97">
        <v>1.574362064497699</v>
      </c>
      <c r="IM97">
        <v>-1.9731339107741279</v>
      </c>
      <c r="IN97">
        <v>-1.7301920145784724</v>
      </c>
      <c r="IO97">
        <v>-1.4914565701867206</v>
      </c>
      <c r="IP97">
        <v>0.57701644241098227</v>
      </c>
      <c r="IQ97">
        <v>2.6981877443527131</v>
      </c>
      <c r="IR97">
        <v>1.1225787459986649</v>
      </c>
      <c r="IS97">
        <v>0.70139196870606457</v>
      </c>
      <c r="IT97">
        <v>1.9028242341417703</v>
      </c>
      <c r="IU97">
        <v>-0.81317483801988555</v>
      </c>
      <c r="IV97">
        <v>0.36740738771519788</v>
      </c>
      <c r="IW97">
        <v>-0.51987282252206124</v>
      </c>
      <c r="IX97">
        <v>-1.7349255038238431</v>
      </c>
      <c r="IY97">
        <v>-0.34392799788388717</v>
      </c>
      <c r="IZ97">
        <v>0.64115126444156079</v>
      </c>
      <c r="JA97">
        <v>1.2505568806258061</v>
      </c>
      <c r="JB97">
        <v>-0.56017575565141742</v>
      </c>
      <c r="JC97">
        <v>0.96483905427326122</v>
      </c>
      <c r="JD97">
        <v>-0.64114136032042846</v>
      </c>
      <c r="JE97">
        <v>0.60270688336186962</v>
      </c>
      <c r="JF97">
        <v>-7.3839908278502731E-2</v>
      </c>
      <c r="JG97">
        <v>0.32121253677590289</v>
      </c>
      <c r="JH97">
        <v>2.7373976607025714</v>
      </c>
      <c r="JI97">
        <v>-0.20098829487435538</v>
      </c>
      <c r="JJ97">
        <v>0.36928212473098032</v>
      </c>
      <c r="JK97">
        <v>-1.0990234099650227</v>
      </c>
      <c r="JL97">
        <v>1.6382485627566303</v>
      </c>
      <c r="JM97">
        <v>-1.5357196699010518</v>
      </c>
      <c r="JN97">
        <v>-1.8277668621828826</v>
      </c>
      <c r="JO97">
        <v>1.3285313330973361</v>
      </c>
      <c r="JP97">
        <v>-0.35744533510679177</v>
      </c>
      <c r="JQ97">
        <v>-0.55780418430850098</v>
      </c>
      <c r="JR97">
        <v>-0.50429252281758286</v>
      </c>
      <c r="JS97">
        <v>1.6990328031377837</v>
      </c>
      <c r="JT97">
        <v>0.84546739066951138</v>
      </c>
      <c r="JU97">
        <v>-0.42849416963895032</v>
      </c>
      <c r="JV97">
        <v>5.1311202931776073E-2</v>
      </c>
      <c r="JW97">
        <v>3.153205701104254</v>
      </c>
      <c r="JX97">
        <v>2.4806244226821175</v>
      </c>
      <c r="JY97">
        <v>0.32618271627098916</v>
      </c>
      <c r="JZ97">
        <v>0.18824750438644372</v>
      </c>
      <c r="KA97">
        <v>0.98754783875349428</v>
      </c>
      <c r="KB97">
        <v>-3.0658386788472205</v>
      </c>
      <c r="KC97">
        <v>1.9467445915943604</v>
      </c>
      <c r="KD97">
        <v>0.12684998958419574</v>
      </c>
      <c r="KE97">
        <v>-2.1524027690830447</v>
      </c>
      <c r="KF97">
        <v>-1.1254545787318104</v>
      </c>
      <c r="KG97">
        <v>1.1274778258977931</v>
      </c>
      <c r="KH97">
        <v>-0.3723536233617139</v>
      </c>
      <c r="KI97">
        <v>1.887366383532642</v>
      </c>
      <c r="KJ97">
        <v>-1.9119842514010315</v>
      </c>
      <c r="KK97">
        <v>-1.6090107101929689</v>
      </c>
      <c r="KL97">
        <v>1.4155962244249183</v>
      </c>
      <c r="KM97">
        <v>-0.96845085227936378</v>
      </c>
      <c r="KN97">
        <v>1.7620829304675452</v>
      </c>
      <c r="KO97">
        <v>-1.9428666066233136</v>
      </c>
      <c r="KP97">
        <v>1.2372450975630076</v>
      </c>
      <c r="KQ97">
        <v>-5.7275097624857843E-2</v>
      </c>
      <c r="KR97">
        <v>0.22878505911616839</v>
      </c>
      <c r="KS97">
        <v>-0.61438080252642391</v>
      </c>
      <c r="KT97">
        <v>1.0935621061991156</v>
      </c>
      <c r="KU97">
        <v>-2.2333244412623583</v>
      </c>
      <c r="KV97">
        <v>0.83588276998637268</v>
      </c>
      <c r="KW97">
        <v>-3.71891576048254</v>
      </c>
      <c r="KX97">
        <v>0.51378626174279252</v>
      </c>
      <c r="KY97">
        <v>-1.6672466769550838</v>
      </c>
      <c r="KZ97">
        <v>2.0044423952290238</v>
      </c>
      <c r="LA97">
        <v>-3.4962897549455256</v>
      </c>
      <c r="LB97">
        <v>-3.6117219843915302</v>
      </c>
      <c r="LC97">
        <v>-1.7152405805397151</v>
      </c>
      <c r="LD97">
        <v>-0.35862434229735429</v>
      </c>
      <c r="LE97">
        <v>-1.8981826417580518</v>
      </c>
      <c r="LF97">
        <v>4.9007434514825157</v>
      </c>
      <c r="LG97">
        <v>2.5137101552064904</v>
      </c>
      <c r="LH97">
        <v>-1.0597479558592384</v>
      </c>
      <c r="LI97">
        <v>3.6100687244573511</v>
      </c>
      <c r="LJ97">
        <v>-0.26760004494059753</v>
      </c>
      <c r="LK97">
        <v>-2.6628614879781174</v>
      </c>
      <c r="LL97">
        <v>0.3412936957036935</v>
      </c>
      <c r="LM97">
        <v>0.42879844563242075</v>
      </c>
      <c r="LN97">
        <v>-0.37285946221148347</v>
      </c>
      <c r="LO97">
        <v>0.66797988282192144</v>
      </c>
      <c r="LP97">
        <v>2.9585333989090046</v>
      </c>
      <c r="LQ97">
        <v>-2.4780236764432457</v>
      </c>
      <c r="LR97">
        <v>1.5738392605549703</v>
      </c>
      <c r="LS97">
        <v>1.2052813094902295</v>
      </c>
      <c r="LT97">
        <v>-1.998358107419852</v>
      </c>
      <c r="LU97">
        <v>1.9979507315744724</v>
      </c>
      <c r="LV97">
        <v>-0.88802217519824389</v>
      </c>
      <c r="LW97">
        <v>-0.14767530552142283</v>
      </c>
      <c r="LX97">
        <v>0.95112140767129771</v>
      </c>
      <c r="LY97">
        <v>-0.47859926909333167</v>
      </c>
      <c r="LZ97">
        <v>-0.32647318661762897</v>
      </c>
      <c r="MA97">
        <v>2.2422642953303482</v>
      </c>
      <c r="MB97">
        <v>-1.2478113714178858</v>
      </c>
      <c r="MC97">
        <v>-3.377264140475476</v>
      </c>
      <c r="MD97">
        <v>0.50913802888463922</v>
      </c>
      <c r="ME97">
        <v>2.8970827429497166</v>
      </c>
      <c r="MF97">
        <v>0.83629347718119329</v>
      </c>
      <c r="MG97">
        <v>-1.1034327288269248</v>
      </c>
      <c r="MH97">
        <v>-1.9144884012048877</v>
      </c>
      <c r="MI97">
        <v>1.9841897664141872</v>
      </c>
      <c r="MJ97">
        <v>2.4168108224514513</v>
      </c>
      <c r="MK97">
        <v>-2.1384959420638241</v>
      </c>
      <c r="ML97">
        <v>0.37578164655028057</v>
      </c>
      <c r="MM97">
        <v>1.2459021711943832</v>
      </c>
      <c r="MN97">
        <v>1.8010597628415941</v>
      </c>
      <c r="MO97">
        <v>-2.0278321047704537</v>
      </c>
      <c r="MP97">
        <v>-0.80905492225193176</v>
      </c>
      <c r="MQ97">
        <v>3.5140597446932493</v>
      </c>
      <c r="MR97">
        <v>1.2873243880978156</v>
      </c>
      <c r="MS97">
        <v>-1.3845005497762166</v>
      </c>
      <c r="MT97">
        <v>-1.3491727517791794</v>
      </c>
      <c r="MU97">
        <v>-1.6884241100923452</v>
      </c>
      <c r="MV97">
        <v>-0.63462276123305583</v>
      </c>
      <c r="MW97">
        <v>3.3248970494637784</v>
      </c>
      <c r="MX97">
        <v>-5.7847993521156882E-2</v>
      </c>
      <c r="MY97">
        <v>0.52967367250443864</v>
      </c>
      <c r="MZ97">
        <v>0.84658148346332218</v>
      </c>
      <c r="NA97">
        <v>2.219795175827759</v>
      </c>
      <c r="NB97">
        <v>1.2040685091877215</v>
      </c>
      <c r="NC97">
        <v>0.12669357887867871</v>
      </c>
      <c r="ND97">
        <v>-1.3043748403446627</v>
      </c>
      <c r="NE97">
        <v>-4.1779697061127408</v>
      </c>
      <c r="NF97">
        <v>-1.0465921451259119</v>
      </c>
      <c r="NG97">
        <v>-1.9870115601603611</v>
      </c>
      <c r="NH97">
        <v>-0.96368484746525851</v>
      </c>
      <c r="NI97">
        <v>-0.82481320600162256</v>
      </c>
      <c r="NJ97">
        <v>-1.7676772279070949</v>
      </c>
      <c r="NK97">
        <v>-2.0672168394994803</v>
      </c>
      <c r="NL97">
        <v>1.5336658115153152</v>
      </c>
      <c r="NM97">
        <v>-0.12669238047169148</v>
      </c>
      <c r="NN97">
        <v>-0.18534314119304979</v>
      </c>
      <c r="NO97">
        <v>3.6562418259608087</v>
      </c>
      <c r="NP97">
        <v>-0.56808354279394735</v>
      </c>
      <c r="NQ97">
        <v>-1.146086024614642</v>
      </c>
      <c r="NR97">
        <v>-0.26882804418710965</v>
      </c>
      <c r="NS97">
        <v>1.6699551242035855</v>
      </c>
      <c r="NT97">
        <v>-1.8765478750764162</v>
      </c>
      <c r="NU97">
        <v>-3.6897077032971324</v>
      </c>
      <c r="NV97">
        <v>0.85162738840504293</v>
      </c>
      <c r="NW97">
        <v>-2.1635703310463192</v>
      </c>
      <c r="NX97">
        <v>-0.50646629466975579</v>
      </c>
      <c r="NY97">
        <v>-0.90062905996551779</v>
      </c>
      <c r="NZ97">
        <v>-0.72978367241713382</v>
      </c>
      <c r="OA97">
        <v>-2.2779318539082896</v>
      </c>
      <c r="OB97">
        <v>-2.8099288689257582</v>
      </c>
      <c r="OC97">
        <v>0.61112531720465835</v>
      </c>
      <c r="OD97">
        <v>-1.3080685486865296</v>
      </c>
      <c r="OE97">
        <v>1.4681150466336412</v>
      </c>
      <c r="OF97">
        <v>-3.0344036352985371</v>
      </c>
      <c r="OG97">
        <v>-2.1485810314608855</v>
      </c>
      <c r="OH97">
        <v>-0.92032774207551027</v>
      </c>
      <c r="OI97">
        <v>-1.2069010231384305</v>
      </c>
      <c r="OJ97">
        <v>-3.2621973962164272</v>
      </c>
      <c r="OK97">
        <v>-1.1498157460544371</v>
      </c>
      <c r="OL97">
        <v>-2.7115810049884748</v>
      </c>
      <c r="OM97">
        <v>1.0443201232898756</v>
      </c>
      <c r="ON97">
        <v>0.66517556668035893</v>
      </c>
      <c r="OO97">
        <v>7.2940325200584716E-2</v>
      </c>
      <c r="OP97">
        <v>1.1511987075970831</v>
      </c>
      <c r="OQ97">
        <v>-2.5481320116142965</v>
      </c>
      <c r="OR97">
        <v>-1.5978356407750232</v>
      </c>
      <c r="OS97">
        <v>-0.32171470914569339</v>
      </c>
      <c r="OT97">
        <v>0.39714270708791544</v>
      </c>
      <c r="OU97">
        <v>-0.40861094006370274</v>
      </c>
      <c r="OV97">
        <v>4.8380127141493756E-2</v>
      </c>
      <c r="OW97">
        <v>-1.6507905930197191</v>
      </c>
      <c r="OX97">
        <v>2.9739827530060783</v>
      </c>
      <c r="OY97">
        <v>1.067303325888143</v>
      </c>
      <c r="OZ97">
        <v>-2.9522756155805134</v>
      </c>
      <c r="PA97">
        <v>-2.277508097753139</v>
      </c>
      <c r="PB97">
        <v>1.9315496073237692</v>
      </c>
      <c r="PC97">
        <v>0.57775615373696521</v>
      </c>
      <c r="PD97">
        <v>2.3183462500250416</v>
      </c>
      <c r="PE97">
        <v>1.1989399270866343</v>
      </c>
      <c r="PF97">
        <v>1.6842612521501685</v>
      </c>
      <c r="PG97">
        <v>1.2936529346824521</v>
      </c>
      <c r="PH97">
        <v>-1.3305316450297198</v>
      </c>
      <c r="PI97">
        <v>1.4573734598420542</v>
      </c>
      <c r="PJ97">
        <v>0.15164004558899008</v>
      </c>
      <c r="PK97">
        <v>3.5960999879858513E-3</v>
      </c>
      <c r="PL97">
        <v>9.7587711993361886E-2</v>
      </c>
      <c r="PM97">
        <v>0.88653405410926278</v>
      </c>
      <c r="PN97">
        <v>-1.0303553410083262</v>
      </c>
      <c r="PO97">
        <v>-1.0538060991621365</v>
      </c>
      <c r="PP97">
        <v>0.12570008963423152</v>
      </c>
      <c r="PQ97">
        <v>0.50218899254065263</v>
      </c>
      <c r="PR97">
        <v>-3.5245611581306733</v>
      </c>
      <c r="PS97">
        <v>0.92347963305121372</v>
      </c>
      <c r="PT97">
        <v>1.6563664829258196E-2</v>
      </c>
      <c r="PU97">
        <v>-1.9036971113415695</v>
      </c>
      <c r="PV97">
        <v>-0.35709873362555439</v>
      </c>
      <c r="PW97">
        <v>-0.91501386205422919</v>
      </c>
      <c r="PX97">
        <v>-0.84234578631182822</v>
      </c>
      <c r="PY97">
        <v>1.994048266291909</v>
      </c>
      <c r="PZ97">
        <v>8.3516108281620483E-2</v>
      </c>
      <c r="QA97">
        <v>1.5588067922487603</v>
      </c>
      <c r="QB97">
        <v>1.6798041139005404</v>
      </c>
      <c r="QC97">
        <v>1.3177256740968626</v>
      </c>
      <c r="QD97">
        <v>1.5584455470421954</v>
      </c>
      <c r="QE97">
        <v>-1.0469856234061856</v>
      </c>
      <c r="QF97">
        <v>-2.5550319012912635</v>
      </c>
      <c r="QG97">
        <v>1.3241237563081552</v>
      </c>
      <c r="QH97">
        <v>-0.37707488876718381</v>
      </c>
      <c r="QI97">
        <v>-3.8492527978104092</v>
      </c>
      <c r="QJ97">
        <v>-1.4386291477469295</v>
      </c>
      <c r="QK97">
        <v>0.29338922729020045</v>
      </c>
      <c r="QL97">
        <v>0.69376874693333712</v>
      </c>
      <c r="QM97">
        <v>0.76530215749089692</v>
      </c>
      <c r="QN97">
        <v>7.362291795744591E-2</v>
      </c>
      <c r="QO97">
        <v>2.6934960682863811</v>
      </c>
      <c r="QP97">
        <v>-0.70987673235209725</v>
      </c>
      <c r="QQ97">
        <v>0.13012834435948861</v>
      </c>
      <c r="QR97">
        <v>-3.3186302811328567</v>
      </c>
      <c r="QS97">
        <v>-1.5475930982805246</v>
      </c>
      <c r="QT97">
        <v>-0.58406314195453612</v>
      </c>
      <c r="QU97">
        <v>-0.91752467101712654</v>
      </c>
      <c r="QV97">
        <v>1.0388006797025719</v>
      </c>
      <c r="QW97">
        <v>-0.97758103200144353</v>
      </c>
      <c r="QX97">
        <v>-9.2513360458280014E-2</v>
      </c>
      <c r="QY97">
        <v>1.9665379395532485</v>
      </c>
      <c r="QZ97">
        <v>1.2896046659497453</v>
      </c>
      <c r="RA97">
        <v>0.44138407275741004</v>
      </c>
      <c r="RB97">
        <v>-0.33143535017644721</v>
      </c>
      <c r="RC97">
        <v>1.3749193325453239</v>
      </c>
      <c r="RD97">
        <v>-1.1356254924862674</v>
      </c>
      <c r="RE97">
        <v>1.0942390430845967</v>
      </c>
      <c r="RF97">
        <v>-0.5620814352206982</v>
      </c>
      <c r="RG97">
        <v>0.73355675161572231</v>
      </c>
      <c r="RH97">
        <v>0.46961895176022517</v>
      </c>
      <c r="RI97">
        <v>0.68822771030030627</v>
      </c>
      <c r="RJ97">
        <v>-0.59915771195275869</v>
      </c>
      <c r="RK97">
        <v>-0.31308679976379433</v>
      </c>
      <c r="RL97">
        <v>2.812123366164005</v>
      </c>
      <c r="RM97">
        <v>2.4050098279587662</v>
      </c>
      <c r="RN97">
        <v>-1.0785933159104037</v>
      </c>
      <c r="RO97">
        <v>0.6913242077940126</v>
      </c>
      <c r="RP97">
        <v>1.6566786377978033</v>
      </c>
      <c r="RQ97">
        <v>8.5328238673870682E-2</v>
      </c>
      <c r="RR97">
        <v>-1.2533646842819008</v>
      </c>
      <c r="RS97">
        <v>-1.9157487220075036</v>
      </c>
      <c r="RT97">
        <v>-0.64581039230949056</v>
      </c>
      <c r="RU97">
        <v>3.0883966801273637</v>
      </c>
      <c r="RV97">
        <v>3.1197436316870593</v>
      </c>
      <c r="RW97">
        <v>2.7011355035842644</v>
      </c>
      <c r="RX97">
        <v>0.52469223621419236</v>
      </c>
      <c r="RY97">
        <v>-2.7747720476619957</v>
      </c>
      <c r="RZ97">
        <v>-2.8122320168456501</v>
      </c>
      <c r="SA97">
        <v>2.2317206895311541</v>
      </c>
      <c r="SB97">
        <v>-0.36597138930932654</v>
      </c>
      <c r="SC97">
        <v>1.9080844336322829</v>
      </c>
      <c r="SD97">
        <v>0.14708022240991497</v>
      </c>
      <c r="SE97">
        <v>0.28200970677388748</v>
      </c>
      <c r="SF97">
        <v>0.7479566685360054</v>
      </c>
      <c r="SG97">
        <v>1.3466936109156524</v>
      </c>
    </row>
    <row r="98" spans="1:502">
      <c r="A98" t="s">
        <v>554</v>
      </c>
      <c r="B98">
        <v>-2.3866297151103115</v>
      </c>
      <c r="C98">
        <v>-1.4768536934888146</v>
      </c>
      <c r="D98">
        <v>-0.59137546235751337</v>
      </c>
      <c r="E98">
        <v>1.933150079561168</v>
      </c>
      <c r="F98">
        <v>0.42670281494657325</v>
      </c>
      <c r="G98">
        <v>0.17893449370552408</v>
      </c>
      <c r="H98">
        <v>0.87163309130416855</v>
      </c>
      <c r="I98">
        <v>0.97148213752108314</v>
      </c>
      <c r="J98">
        <v>-1.2973257910374567</v>
      </c>
      <c r="K98">
        <v>1.5075505433404797</v>
      </c>
      <c r="L98">
        <v>-0.19366182364281784</v>
      </c>
      <c r="M98">
        <v>-1.5529918059956076</v>
      </c>
      <c r="N98">
        <v>-0.34538389243654122</v>
      </c>
      <c r="O98">
        <v>-1.3361413176302595</v>
      </c>
      <c r="P98">
        <v>0.93532139744051146</v>
      </c>
      <c r="Q98">
        <v>0.43253495451603213</v>
      </c>
      <c r="R98">
        <v>0.35643706130664898</v>
      </c>
      <c r="S98">
        <v>-1.2369697249736034</v>
      </c>
      <c r="T98">
        <v>-1.6302616109072843</v>
      </c>
      <c r="U98">
        <v>1.1590352579364334</v>
      </c>
      <c r="V98">
        <v>-0.74965534047877691</v>
      </c>
      <c r="W98">
        <v>-0.12752752438576831</v>
      </c>
      <c r="X98">
        <v>2.5715012886759068</v>
      </c>
      <c r="Y98">
        <v>0.82797366898550417</v>
      </c>
      <c r="Z98">
        <v>0.56283765544249165</v>
      </c>
      <c r="AA98">
        <v>0.31360042111461772</v>
      </c>
      <c r="AB98">
        <v>1.5674824552850581</v>
      </c>
      <c r="AC98">
        <v>0.92620385459969712</v>
      </c>
      <c r="AD98">
        <v>0.66211432450477936</v>
      </c>
      <c r="AE98">
        <v>-0.47747537254403227</v>
      </c>
      <c r="AF98">
        <v>0.94426437996563783</v>
      </c>
      <c r="AG98">
        <v>6.1325713924822667E-2</v>
      </c>
      <c r="AH98">
        <v>-0.88942123562399278</v>
      </c>
      <c r="AI98">
        <v>0.33686993103440155</v>
      </c>
      <c r="AJ98">
        <v>1.6179314460156946</v>
      </c>
      <c r="AK98">
        <v>-4.68490670301136E-2</v>
      </c>
      <c r="AL98">
        <v>-1.993133546840282</v>
      </c>
      <c r="AM98">
        <v>1.6804857998289151</v>
      </c>
      <c r="AN98">
        <v>0.78097428071325747</v>
      </c>
      <c r="AO98">
        <v>-0.26989656575437249</v>
      </c>
      <c r="AP98">
        <v>1.2726557910849425</v>
      </c>
      <c r="AQ98">
        <v>1.80085501457104</v>
      </c>
      <c r="AR98">
        <v>-0.95559410083462071</v>
      </c>
      <c r="AS98">
        <v>7.3893665124369845E-2</v>
      </c>
      <c r="AT98">
        <v>-1.9701486776025625</v>
      </c>
      <c r="AU98">
        <v>-0.15253090227393107</v>
      </c>
      <c r="AV98">
        <v>-1.1783331220908178</v>
      </c>
      <c r="AW98">
        <v>-0.27558250757016661</v>
      </c>
      <c r="AX98">
        <v>-0.9492965800461961</v>
      </c>
      <c r="AY98">
        <v>1.0925934795315542</v>
      </c>
      <c r="AZ98">
        <v>-1.2111631742412048</v>
      </c>
      <c r="BA98">
        <v>1.3979612177196219</v>
      </c>
      <c r="BB98">
        <v>-1.1817837092556569</v>
      </c>
      <c r="BC98">
        <v>-9.1745421130860594E-2</v>
      </c>
      <c r="BD98">
        <v>1.0803490681764005</v>
      </c>
      <c r="BE98">
        <v>-0.54286711375410945</v>
      </c>
      <c r="BF98">
        <v>0.2867800234836847</v>
      </c>
      <c r="BG98">
        <v>-0.29095584112368333</v>
      </c>
      <c r="BH98">
        <v>0.96162007404543171</v>
      </c>
      <c r="BI98">
        <v>1.9351923358101462</v>
      </c>
      <c r="BJ98">
        <v>1.4886728947807175</v>
      </c>
      <c r="BK98">
        <v>2.4017784195563605</v>
      </c>
      <c r="BL98">
        <v>0.70708117815004945</v>
      </c>
      <c r="BM98">
        <v>0.6143988698622842</v>
      </c>
      <c r="BN98">
        <v>-0.62855042976748421</v>
      </c>
      <c r="BO98">
        <v>-2.141412593949592</v>
      </c>
      <c r="BP98">
        <v>-0.53279178784019399</v>
      </c>
      <c r="BQ98">
        <v>0.50361781730688615</v>
      </c>
      <c r="BR98">
        <v>-1.3439851134169429</v>
      </c>
      <c r="BS98">
        <v>-0.18077698260313074</v>
      </c>
      <c r="BT98">
        <v>0.58195679840173509</v>
      </c>
      <c r="BU98">
        <v>-2.0474813952330311</v>
      </c>
      <c r="BV98">
        <v>-0.91552774544592108</v>
      </c>
      <c r="BW98">
        <v>-1.0086070069227526</v>
      </c>
      <c r="BX98">
        <v>0.22792682957856616</v>
      </c>
      <c r="BY98">
        <v>-1.1814696890471184</v>
      </c>
      <c r="BZ98">
        <v>2.171344218207103</v>
      </c>
      <c r="CA98">
        <v>-8.2047413755645254E-2</v>
      </c>
      <c r="CB98">
        <v>-0.73472384331536067</v>
      </c>
      <c r="CC98">
        <v>0.98651903789638984</v>
      </c>
      <c r="CD98">
        <v>1.1010485574284468</v>
      </c>
      <c r="CE98">
        <v>-0.25894594249131686</v>
      </c>
      <c r="CF98">
        <v>2.8770285109993683</v>
      </c>
      <c r="CG98">
        <v>0.24741155602121304</v>
      </c>
      <c r="CH98">
        <v>-2.0342293145569688</v>
      </c>
      <c r="CI98">
        <v>-2.0373143760005283</v>
      </c>
      <c r="CJ98">
        <v>0.35701120306339618</v>
      </c>
      <c r="CK98">
        <v>0.39598479865184899</v>
      </c>
      <c r="CL98">
        <v>0.10454411458917989</v>
      </c>
      <c r="CM98">
        <v>0.92340510797969</v>
      </c>
      <c r="CN98">
        <v>0.27923760053562185</v>
      </c>
      <c r="CO98">
        <v>-0.92475068487501433</v>
      </c>
      <c r="CP98">
        <v>-1.0654351537256486</v>
      </c>
      <c r="CQ98">
        <v>-0.31480283245265284</v>
      </c>
      <c r="CR98">
        <v>-1.2211121351472887</v>
      </c>
      <c r="CS98">
        <v>0.47010588026429656</v>
      </c>
      <c r="CT98">
        <v>0.43756036528725706</v>
      </c>
      <c r="CU98">
        <v>4.6398013257059112E-2</v>
      </c>
      <c r="CV98">
        <v>-0.24058285210753341</v>
      </c>
      <c r="CW98">
        <v>1.8929170160795803</v>
      </c>
      <c r="CX98">
        <v>1.0018431110565367</v>
      </c>
      <c r="CY98">
        <v>0.41129714611340235</v>
      </c>
      <c r="CZ98">
        <v>1.0317014473414268</v>
      </c>
      <c r="DA98">
        <v>0.81221926901361852</v>
      </c>
      <c r="DB98">
        <v>-6.4939357589239854E-3</v>
      </c>
      <c r="DC98">
        <v>1.0483743253926425</v>
      </c>
      <c r="DD98">
        <v>-2.6858245206545006E-2</v>
      </c>
      <c r="DE98">
        <v>-0.11835058529472922</v>
      </c>
      <c r="DF98">
        <v>6.5696834430593112E-2</v>
      </c>
      <c r="DG98">
        <v>-1.3631236596520029</v>
      </c>
      <c r="DH98">
        <v>1.9527213796241265</v>
      </c>
      <c r="DI98">
        <v>3.2437396198402499</v>
      </c>
      <c r="DJ98">
        <v>-0.56794405206941678</v>
      </c>
      <c r="DK98">
        <v>0.49682832799729532</v>
      </c>
      <c r="DL98">
        <v>7.7482990378528016E-2</v>
      </c>
      <c r="DM98">
        <v>0.85504226403954153</v>
      </c>
      <c r="DN98">
        <v>-1.6947774808164411</v>
      </c>
      <c r="DO98">
        <v>-2.6671005442705344</v>
      </c>
      <c r="DP98">
        <v>0.35156341664121454</v>
      </c>
      <c r="DQ98">
        <v>-0.45107209361021977</v>
      </c>
      <c r="DR98">
        <v>-1.5774222341141868</v>
      </c>
      <c r="DS98">
        <v>-1.5092610148878736</v>
      </c>
      <c r="DT98">
        <v>-2.2691200698452403</v>
      </c>
      <c r="DU98">
        <v>0.69649110901878586</v>
      </c>
      <c r="DV98">
        <v>1.3934990099506823</v>
      </c>
      <c r="DW98">
        <v>0.12749487626385142</v>
      </c>
      <c r="DX98">
        <v>0.12023638737914706</v>
      </c>
      <c r="DY98">
        <v>-0.74043109545426478</v>
      </c>
      <c r="DZ98">
        <v>-0.80049656615917986</v>
      </c>
      <c r="EA98">
        <v>1.0622785168014981</v>
      </c>
      <c r="EB98">
        <v>-0.83464830496760445</v>
      </c>
      <c r="EC98">
        <v>0.85111381329976399</v>
      </c>
      <c r="ED98">
        <v>0.46525799271047402</v>
      </c>
      <c r="EE98">
        <v>-1.330940929238047</v>
      </c>
      <c r="EF98">
        <v>-0.84200915026996737</v>
      </c>
      <c r="EG98">
        <v>1.3000489430459887</v>
      </c>
      <c r="EH98">
        <v>1.0484402335454697</v>
      </c>
      <c r="EI98">
        <v>-0.7164740999784277</v>
      </c>
      <c r="EJ98">
        <v>0.41701972282547439</v>
      </c>
      <c r="EK98">
        <v>0.38996349703822547</v>
      </c>
      <c r="EL98">
        <v>0.46525053858129234</v>
      </c>
      <c r="EM98">
        <v>-1.3831847690415933</v>
      </c>
      <c r="EN98">
        <v>0.67108875327470818</v>
      </c>
      <c r="EO98">
        <v>1.3736298024293636</v>
      </c>
      <c r="EP98">
        <v>-2.1302544782629544</v>
      </c>
      <c r="EQ98">
        <v>1.496393130986583</v>
      </c>
      <c r="ER98">
        <v>-0.11578027086644604</v>
      </c>
      <c r="ES98">
        <v>-0.81510189333401506</v>
      </c>
      <c r="ET98">
        <v>-0.77255343316019587</v>
      </c>
      <c r="EU98">
        <v>-0.88624751235751664</v>
      </c>
      <c r="EV98">
        <v>-0.3446789824157494</v>
      </c>
      <c r="EW98">
        <v>-9.1126571160555836E-2</v>
      </c>
      <c r="EX98">
        <v>-0.44434360550159624</v>
      </c>
      <c r="EY98">
        <v>-0.62773304805020746</v>
      </c>
      <c r="EZ98">
        <v>0.80739908650708492</v>
      </c>
      <c r="FA98">
        <v>-0.63248658395000601</v>
      </c>
      <c r="FB98">
        <v>-1.1824122827454877</v>
      </c>
      <c r="FC98">
        <v>1.394265657868816</v>
      </c>
      <c r="FD98">
        <v>0.73667145597324302</v>
      </c>
      <c r="FE98">
        <v>1.1803648550357779</v>
      </c>
      <c r="FF98">
        <v>0.38320377157728547</v>
      </c>
      <c r="FG98">
        <v>-1.3888534122597782</v>
      </c>
      <c r="FH98">
        <v>1.1152570084186157</v>
      </c>
      <c r="FI98">
        <v>0.30163426758897838</v>
      </c>
      <c r="FJ98">
        <v>-1.2056037579117063</v>
      </c>
      <c r="FK98">
        <v>-1.2843325676259243</v>
      </c>
      <c r="FL98">
        <v>0.14419787523860347</v>
      </c>
      <c r="FM98">
        <v>1.5545456637420718</v>
      </c>
      <c r="FN98">
        <v>-4.6029475145760668E-2</v>
      </c>
      <c r="FO98">
        <v>0.14075885059540971</v>
      </c>
      <c r="FP98">
        <v>-0.31051083823625697</v>
      </c>
      <c r="FQ98">
        <v>0.57142256765804167</v>
      </c>
      <c r="FR98">
        <v>0.84941720886086125</v>
      </c>
      <c r="FS98">
        <v>-4.4475509923876111E-2</v>
      </c>
      <c r="FT98">
        <v>-1.2693509162750904</v>
      </c>
      <c r="FU98">
        <v>0.39104704004055668</v>
      </c>
      <c r="FV98">
        <v>-0.68325514140258092</v>
      </c>
      <c r="FW98">
        <v>1.7803229758069434</v>
      </c>
      <c r="FX98">
        <v>-0.5607514128080473</v>
      </c>
      <c r="FY98">
        <v>1.9578675477243388</v>
      </c>
      <c r="FZ98">
        <v>-0.20084875078602482</v>
      </c>
      <c r="GA98">
        <v>-0.19951225349464174</v>
      </c>
      <c r="GB98">
        <v>-1.7295668881205353</v>
      </c>
      <c r="GC98">
        <v>-1.8105206769713962</v>
      </c>
      <c r="GD98">
        <v>0.75891488491164172</v>
      </c>
      <c r="GE98">
        <v>1.9653158721136625</v>
      </c>
      <c r="GF98">
        <v>0.43743897870717346</v>
      </c>
      <c r="GG98">
        <v>-0.84645185249269561</v>
      </c>
      <c r="GH98">
        <v>-2.2483120185062275</v>
      </c>
      <c r="GI98">
        <v>-1.3933568082912458</v>
      </c>
      <c r="GJ98">
        <v>0.47201991414119038</v>
      </c>
      <c r="GK98">
        <v>0.58241603356263016</v>
      </c>
      <c r="GL98">
        <v>-0.60203333075516341</v>
      </c>
      <c r="GM98">
        <v>1.3246552153062852</v>
      </c>
      <c r="GN98">
        <v>-1.4984574988900814</v>
      </c>
      <c r="GO98">
        <v>0.95408003421382515</v>
      </c>
      <c r="GP98">
        <v>-2.097985758076514</v>
      </c>
      <c r="GQ98">
        <v>-1.6338248562736395</v>
      </c>
      <c r="GR98">
        <v>-0.74101237886767568</v>
      </c>
      <c r="GS98">
        <v>-0.94702555590992421</v>
      </c>
      <c r="GT98">
        <v>-0.75643880671562425</v>
      </c>
      <c r="GU98">
        <v>-0.47252432216243789</v>
      </c>
      <c r="GV98">
        <v>0.67044544740427414</v>
      </c>
      <c r="GW98">
        <v>0.20236238741948662</v>
      </c>
      <c r="GX98">
        <v>-2.05019022066478</v>
      </c>
      <c r="GY98">
        <v>1.2594556618370849</v>
      </c>
      <c r="GZ98">
        <v>1.350318756237666</v>
      </c>
      <c r="HA98">
        <v>0.75267279734710713</v>
      </c>
      <c r="HB98">
        <v>-0.61903593456538619</v>
      </c>
      <c r="HC98">
        <v>0.71375392215909483</v>
      </c>
      <c r="HD98">
        <v>9.9817789450708572E-2</v>
      </c>
      <c r="HE98">
        <v>-0.68658626641772857</v>
      </c>
      <c r="HF98">
        <v>-0.26673297371786509</v>
      </c>
      <c r="HG98">
        <v>1.7253044231557793</v>
      </c>
      <c r="HH98">
        <v>-1.1134500789679969</v>
      </c>
      <c r="HI98">
        <v>-1.693947154809224</v>
      </c>
      <c r="HJ98">
        <v>-0.11361337459786736</v>
      </c>
      <c r="HK98">
        <v>2.9692697020686056</v>
      </c>
      <c r="HL98">
        <v>-0.35240700344499687</v>
      </c>
      <c r="HM98">
        <v>1.1272000855817361</v>
      </c>
      <c r="HN98">
        <v>0.61055868424530346</v>
      </c>
      <c r="HO98">
        <v>0.1363901617146927</v>
      </c>
      <c r="HP98">
        <v>0.96334708497822952</v>
      </c>
      <c r="HQ98">
        <v>-0.7746178236977318</v>
      </c>
      <c r="HR98">
        <v>-0.63266824759785989</v>
      </c>
      <c r="HS98">
        <v>-1.6157885303706643</v>
      </c>
      <c r="HT98">
        <v>-6.1831115178275664E-2</v>
      </c>
      <c r="HU98">
        <v>0.20837480624264459</v>
      </c>
      <c r="HV98">
        <v>-1.6760052276643793</v>
      </c>
      <c r="HW98">
        <v>-1.4523533352269067</v>
      </c>
      <c r="HX98">
        <v>0.24479162485491107</v>
      </c>
      <c r="HY98">
        <v>0.38116514132005103</v>
      </c>
      <c r="HZ98">
        <v>1.0784033667179538</v>
      </c>
      <c r="IA98">
        <v>1.4738482811388003</v>
      </c>
      <c r="IB98">
        <v>-1.2299314343867356</v>
      </c>
      <c r="IC98">
        <v>-0.93690634576395837</v>
      </c>
      <c r="ID98">
        <v>0.52414284818018086</v>
      </c>
      <c r="IE98">
        <v>-0.27123161478641866</v>
      </c>
      <c r="IF98">
        <v>-2.4828788261793013</v>
      </c>
      <c r="IG98">
        <v>-0.46123934585906007</v>
      </c>
      <c r="IH98">
        <v>0.71971331897017088</v>
      </c>
      <c r="II98">
        <v>-1.1797512885022245</v>
      </c>
      <c r="IJ98">
        <v>1.1404006344566433</v>
      </c>
      <c r="IK98">
        <v>-2.8661793775981534</v>
      </c>
      <c r="IL98">
        <v>0.37237351583691447</v>
      </c>
      <c r="IM98">
        <v>-0.20387488677557017</v>
      </c>
      <c r="IN98">
        <v>-0.26287529316581748</v>
      </c>
      <c r="IO98">
        <v>-0.72055714762808309</v>
      </c>
      <c r="IP98">
        <v>0.16218097856509184</v>
      </c>
      <c r="IQ98">
        <v>0.20319352686125758</v>
      </c>
      <c r="IR98">
        <v>-0.94773632874788349</v>
      </c>
      <c r="IS98">
        <v>-0.375988939586127</v>
      </c>
      <c r="IT98">
        <v>0.40942175915629886</v>
      </c>
      <c r="IU98">
        <v>0.7588198082697285</v>
      </c>
      <c r="IV98">
        <v>-0.22250676490206914</v>
      </c>
      <c r="IW98">
        <v>2.4875540193020926</v>
      </c>
      <c r="IX98">
        <v>0.31392869644389265</v>
      </c>
      <c r="IY98">
        <v>-0.72472319067421809</v>
      </c>
      <c r="IZ98">
        <v>0.12513404977814879</v>
      </c>
      <c r="JA98">
        <v>1.7057519988585779</v>
      </c>
      <c r="JB98">
        <v>-0.23581661864167944</v>
      </c>
      <c r="JC98">
        <v>-7.7560623108305277E-2</v>
      </c>
      <c r="JD98">
        <v>-0.43823063376220783</v>
      </c>
      <c r="JE98">
        <v>0.23253581114976407</v>
      </c>
      <c r="JF98">
        <v>0.89265791171503739</v>
      </c>
      <c r="JG98">
        <v>-1.4711563286563429</v>
      </c>
      <c r="JH98">
        <v>0.38862848312693715</v>
      </c>
      <c r="JI98">
        <v>-0.71038134505002293</v>
      </c>
      <c r="JJ98">
        <v>-1.5464401402386998</v>
      </c>
      <c r="JK98">
        <v>1.308653651677357</v>
      </c>
      <c r="JL98">
        <v>0.34450551375256605</v>
      </c>
      <c r="JM98">
        <v>-0.32141638032077036</v>
      </c>
      <c r="JN98">
        <v>-1.7822238942872741</v>
      </c>
      <c r="JO98">
        <v>-0.46628545883586903</v>
      </c>
      <c r="JP98">
        <v>-0.11934192604024391</v>
      </c>
      <c r="JQ98">
        <v>-1.9281518902434269</v>
      </c>
      <c r="JR98">
        <v>-0.45021995476136167</v>
      </c>
      <c r="JS98">
        <v>1.5780246391392927</v>
      </c>
      <c r="JT98">
        <v>0.64324350084218462</v>
      </c>
      <c r="JU98">
        <v>-8.2916414424251628E-2</v>
      </c>
      <c r="JV98">
        <v>0.58414544759819687</v>
      </c>
      <c r="JW98">
        <v>0.12635171673921977</v>
      </c>
      <c r="JX98">
        <v>0.769477107339259</v>
      </c>
      <c r="JY98">
        <v>1.8092720983481512</v>
      </c>
      <c r="JZ98">
        <v>-6.5195669780840071E-3</v>
      </c>
      <c r="KA98">
        <v>-0.34585446237096551</v>
      </c>
      <c r="KB98">
        <v>8.8651119180294974E-2</v>
      </c>
      <c r="KC98">
        <v>-1.0175861862334505</v>
      </c>
      <c r="KD98">
        <v>0.87330345191504666</v>
      </c>
      <c r="KE98">
        <v>1.3760662124964074</v>
      </c>
      <c r="KF98">
        <v>-1.5545933449087155</v>
      </c>
      <c r="KG98">
        <v>-0.75717066655640552</v>
      </c>
      <c r="KH98">
        <v>0.59431003873169841</v>
      </c>
      <c r="KI98">
        <v>1.5374026574906674</v>
      </c>
      <c r="KJ98">
        <v>-0.66164458226948331</v>
      </c>
      <c r="KK98">
        <v>0.69394560886303425</v>
      </c>
      <c r="KL98">
        <v>-1.4216579914559642</v>
      </c>
      <c r="KM98">
        <v>0.64454664043420262</v>
      </c>
      <c r="KN98">
        <v>-1.8460618461984477</v>
      </c>
      <c r="KO98">
        <v>-0.33243481318186241</v>
      </c>
      <c r="KP98">
        <v>-0.15065801955686769</v>
      </c>
      <c r="KQ98">
        <v>-0.13823903686802885</v>
      </c>
      <c r="KR98">
        <v>0.72284535648277404</v>
      </c>
      <c r="KS98">
        <v>-2.2786351458801395</v>
      </c>
      <c r="KT98">
        <v>-0.33177374980265795</v>
      </c>
      <c r="KU98">
        <v>9.3372460226058884E-2</v>
      </c>
      <c r="KV98">
        <v>-1.4252829054599605</v>
      </c>
      <c r="KW98">
        <v>-0.91374003558714545</v>
      </c>
      <c r="KX98">
        <v>0.66761448179976446</v>
      </c>
      <c r="KY98">
        <v>-0.6307944900347785</v>
      </c>
      <c r="KZ98">
        <v>1.6885051519037853</v>
      </c>
      <c r="LA98">
        <v>-0.89680587193770167</v>
      </c>
      <c r="LB98">
        <v>-1.0273700357252054</v>
      </c>
      <c r="LC98">
        <v>-0.84531399892403236</v>
      </c>
      <c r="LD98">
        <v>0.90805104300114348</v>
      </c>
      <c r="LE98">
        <v>0.4220516140617554</v>
      </c>
      <c r="LF98">
        <v>0.67529426514031754</v>
      </c>
      <c r="LG98">
        <v>1.0015058600388627</v>
      </c>
      <c r="LH98">
        <v>1.0836962264617691</v>
      </c>
      <c r="LI98">
        <v>0.26304911849771617</v>
      </c>
      <c r="LJ98">
        <v>0.36860969305810681</v>
      </c>
      <c r="LK98">
        <v>0.30158888415950946</v>
      </c>
      <c r="LL98">
        <v>0.39208282487354273</v>
      </c>
      <c r="LM98">
        <v>-1.3152335508312256</v>
      </c>
      <c r="LN98">
        <v>-0.47155795952931656</v>
      </c>
      <c r="LO98">
        <v>-0.15159874864895728</v>
      </c>
      <c r="LP98">
        <v>-0.67245184564721594</v>
      </c>
      <c r="LQ98">
        <v>1.9221142516499916</v>
      </c>
      <c r="LR98">
        <v>1.7091477890827702</v>
      </c>
      <c r="LS98">
        <v>-0.40850295036703421</v>
      </c>
      <c r="LT98">
        <v>0.33596050017444357</v>
      </c>
      <c r="LU98">
        <v>-0.15314936272973595</v>
      </c>
      <c r="LV98">
        <v>-1.4281172340396699</v>
      </c>
      <c r="LW98">
        <v>-1.4719782460113482</v>
      </c>
      <c r="LX98">
        <v>-9.6693245168255615E-3</v>
      </c>
      <c r="LY98">
        <v>0.1034167257970382</v>
      </c>
      <c r="LZ98">
        <v>-0.18760123703700851</v>
      </c>
      <c r="MA98">
        <v>-0.8132779268481507</v>
      </c>
      <c r="MB98">
        <v>0.81360969885482137</v>
      </c>
      <c r="MC98">
        <v>0.52558903490600217</v>
      </c>
      <c r="MD98">
        <v>-1.3510460142310081</v>
      </c>
      <c r="ME98">
        <v>-0.81915854038754565</v>
      </c>
      <c r="MF98">
        <v>-0.51666013418286283</v>
      </c>
      <c r="MG98">
        <v>-0.42493128454853057</v>
      </c>
      <c r="MH98">
        <v>0.2930288476837854</v>
      </c>
      <c r="MI98">
        <v>0.46020729748018618</v>
      </c>
      <c r="MJ98">
        <v>-1.4477040511194135</v>
      </c>
      <c r="MK98">
        <v>0.3099739949125887</v>
      </c>
      <c r="ML98">
        <v>-0.28246716268801964</v>
      </c>
      <c r="MM98">
        <v>1.349833969802277</v>
      </c>
      <c r="MN98">
        <v>-0.94033739281612228</v>
      </c>
      <c r="MO98">
        <v>0.40896481345739022</v>
      </c>
      <c r="MP98">
        <v>-0.2269026936006886</v>
      </c>
      <c r="MQ98">
        <v>-1.6070160559830635</v>
      </c>
      <c r="MR98">
        <v>-0.58648305552959412</v>
      </c>
      <c r="MS98">
        <v>2.3514365557905443</v>
      </c>
      <c r="MT98">
        <v>1.1828156832462497</v>
      </c>
      <c r="MU98">
        <v>-2.1411248159442402</v>
      </c>
      <c r="MV98">
        <v>-1.6661942406297509E-2</v>
      </c>
      <c r="MW98">
        <v>-0.67580649379983115</v>
      </c>
      <c r="MX98">
        <v>0.32864147096513135</v>
      </c>
      <c r="MY98">
        <v>-0.49480122293603829</v>
      </c>
      <c r="MZ98">
        <v>-0.27582827240921881</v>
      </c>
      <c r="NA98">
        <v>-8.025447904496133E-2</v>
      </c>
      <c r="NB98">
        <v>4.4310106560282447E-2</v>
      </c>
      <c r="NC98">
        <v>0.90303361569111895</v>
      </c>
      <c r="ND98">
        <v>0.53597567419783754</v>
      </c>
      <c r="NE98">
        <v>-0.60739218014004903</v>
      </c>
      <c r="NF98">
        <v>9.3679473556704945E-2</v>
      </c>
      <c r="NG98">
        <v>1.0405134569015231</v>
      </c>
      <c r="NH98">
        <v>1.3386026008886966</v>
      </c>
      <c r="NI98">
        <v>0.936439874974347</v>
      </c>
      <c r="NJ98">
        <v>0.90255754442138403</v>
      </c>
      <c r="NK98">
        <v>-1.0810960678213093</v>
      </c>
      <c r="NL98">
        <v>-0.16771887258441187</v>
      </c>
      <c r="NM98">
        <v>-0.19145160933455002</v>
      </c>
      <c r="NN98">
        <v>-0.68973628043092883</v>
      </c>
      <c r="NO98">
        <v>2.2016238051788171</v>
      </c>
      <c r="NP98">
        <v>3.6316375275758331E-2</v>
      </c>
      <c r="NQ98">
        <v>-2.7995280588129556E-2</v>
      </c>
      <c r="NR98">
        <v>-0.21227967924775681</v>
      </c>
      <c r="NS98">
        <v>0.76348472224530095</v>
      </c>
      <c r="NT98">
        <v>-1.4073169069255225</v>
      </c>
      <c r="NU98">
        <v>-3.6945710538059541E-2</v>
      </c>
      <c r="NV98">
        <v>0.18549056027592292</v>
      </c>
      <c r="NW98">
        <v>-2.1329613504757234</v>
      </c>
      <c r="NX98">
        <v>-1.8315484859372362</v>
      </c>
      <c r="NY98">
        <v>-0.37731177829391571</v>
      </c>
      <c r="NZ98">
        <v>0.25648594874996444</v>
      </c>
      <c r="OA98">
        <v>-0.81187279665766154</v>
      </c>
      <c r="OB98">
        <v>0.30592185580319653</v>
      </c>
      <c r="OC98">
        <v>1.1249939534283697</v>
      </c>
      <c r="OD98">
        <v>-1.0796456703206063</v>
      </c>
      <c r="OE98">
        <v>0.33007327445343715</v>
      </c>
      <c r="OF98">
        <v>-1.5656586816166485</v>
      </c>
      <c r="OG98">
        <v>1.6050798211422723</v>
      </c>
      <c r="OH98">
        <v>-2.9566002452377926</v>
      </c>
      <c r="OI98">
        <v>0.27321148558311659</v>
      </c>
      <c r="OJ98">
        <v>-0.75222381750872658</v>
      </c>
      <c r="OK98">
        <v>-1.8584805082274896</v>
      </c>
      <c r="OL98">
        <v>-0.26827610454040318</v>
      </c>
      <c r="OM98">
        <v>0.93478145752385677</v>
      </c>
      <c r="ON98">
        <v>-0.58258677991753394</v>
      </c>
      <c r="OO98">
        <v>4.4765582286960426E-2</v>
      </c>
      <c r="OP98">
        <v>1.4965416167616752</v>
      </c>
      <c r="OQ98">
        <v>-0.5247383869893768</v>
      </c>
      <c r="OR98">
        <v>0.48498015695583158</v>
      </c>
      <c r="OS98">
        <v>0.22040450503685327</v>
      </c>
      <c r="OT98">
        <v>-9.515601894354582E-2</v>
      </c>
      <c r="OU98">
        <v>0.33716764504136659</v>
      </c>
      <c r="OV98">
        <v>1.5004005994497349</v>
      </c>
      <c r="OW98">
        <v>9.3414913275524009E-2</v>
      </c>
      <c r="OX98">
        <v>-1.3322925996982895</v>
      </c>
      <c r="OY98">
        <v>0.28332892729670911</v>
      </c>
      <c r="OZ98">
        <v>0.32732776780517658</v>
      </c>
      <c r="PA98">
        <v>-0.89147191350638866</v>
      </c>
      <c r="PB98">
        <v>0.70296152730558403</v>
      </c>
      <c r="PC98">
        <v>1.0622682099306624</v>
      </c>
      <c r="PD98">
        <v>0.67186283436576888</v>
      </c>
      <c r="PE98">
        <v>0.69726358031065405</v>
      </c>
      <c r="PF98">
        <v>0.56620973535366104</v>
      </c>
      <c r="PG98">
        <v>0.29512867019702649</v>
      </c>
      <c r="PH98">
        <v>-1.5169001973944551</v>
      </c>
      <c r="PI98">
        <v>-0.20294911756130418</v>
      </c>
      <c r="PJ98">
        <v>0.49553992547976328</v>
      </c>
      <c r="PK98">
        <v>0.63211069257047026</v>
      </c>
      <c r="PL98">
        <v>0.88009697123885056</v>
      </c>
      <c r="PM98">
        <v>1.6730244993544727</v>
      </c>
      <c r="PN98">
        <v>-0.76325070890537017</v>
      </c>
      <c r="PO98">
        <v>0.68183662811269352</v>
      </c>
      <c r="PP98">
        <v>-3.4056908010773195</v>
      </c>
      <c r="PQ98">
        <v>-1.5854023979246081</v>
      </c>
      <c r="PR98">
        <v>-1.0264506456438405</v>
      </c>
      <c r="PS98">
        <v>1.105722611276907</v>
      </c>
      <c r="PT98">
        <v>0.99501432567507009</v>
      </c>
      <c r="PU98">
        <v>-0.51161143546583165</v>
      </c>
      <c r="PV98">
        <v>-0.80291224365469205</v>
      </c>
      <c r="PW98">
        <v>0.69787176956686459</v>
      </c>
      <c r="PX98">
        <v>0.66204378390441188</v>
      </c>
      <c r="PY98">
        <v>1.7669835335531887</v>
      </c>
      <c r="PZ98">
        <v>0.65433306344863718</v>
      </c>
      <c r="QA98">
        <v>1.5649259641550128</v>
      </c>
      <c r="QB98">
        <v>6.0773338923923448E-3</v>
      </c>
      <c r="QC98">
        <v>3.1758121846842231</v>
      </c>
      <c r="QD98">
        <v>1.2836594298762576</v>
      </c>
      <c r="QE98">
        <v>1.5080541464605102</v>
      </c>
      <c r="QF98">
        <v>1.3195785753698133</v>
      </c>
      <c r="QG98">
        <v>-0.13241899983119598</v>
      </c>
      <c r="QH98">
        <v>9.3072179100252228E-2</v>
      </c>
      <c r="QI98">
        <v>-1.3717544800022707</v>
      </c>
      <c r="QJ98">
        <v>-1.1795974173589612</v>
      </c>
      <c r="QK98">
        <v>0.81324600215215304</v>
      </c>
      <c r="QL98">
        <v>-0.59755411274482217</v>
      </c>
      <c r="QM98">
        <v>1.4891001286576147</v>
      </c>
      <c r="QN98">
        <v>-1.1068083379969123</v>
      </c>
      <c r="QO98">
        <v>-0.76393839771153005</v>
      </c>
      <c r="QP98">
        <v>2.0831786335139766</v>
      </c>
      <c r="QQ98">
        <v>-1.3812503348955236</v>
      </c>
      <c r="QR98">
        <v>0.2993608699465159</v>
      </c>
      <c r="QS98">
        <v>0.13584394335489314</v>
      </c>
      <c r="QT98">
        <v>0.16268502520361994</v>
      </c>
      <c r="QU98">
        <v>1.1125025278345935</v>
      </c>
      <c r="QV98">
        <v>0.44990229977704083</v>
      </c>
      <c r="QW98">
        <v>-0.80557713481404492</v>
      </c>
      <c r="QX98">
        <v>0.11965391230480932</v>
      </c>
      <c r="QY98">
        <v>0.13491267753902919</v>
      </c>
      <c r="QZ98">
        <v>-1.4752214065445008</v>
      </c>
      <c r="RA98">
        <v>-0.93580276499536208</v>
      </c>
      <c r="RB98">
        <v>1.1582134822590355</v>
      </c>
      <c r="RC98">
        <v>2.7448187146016529</v>
      </c>
      <c r="RD98">
        <v>-0.66286763760204304</v>
      </c>
      <c r="RE98">
        <v>1.6053972816135333</v>
      </c>
      <c r="RF98">
        <v>0.75265878678575238</v>
      </c>
      <c r="RG98">
        <v>-0.8772315842814693</v>
      </c>
      <c r="RH98">
        <v>5.3203167926693398E-2</v>
      </c>
      <c r="RI98">
        <v>1.0511254800373182E-2</v>
      </c>
      <c r="RJ98">
        <v>-4.6721225315364601E-2</v>
      </c>
      <c r="RK98">
        <v>0.49113377832618144</v>
      </c>
      <c r="RL98">
        <v>1.5244574749981488</v>
      </c>
      <c r="RM98">
        <v>0.11696421123265582</v>
      </c>
      <c r="RN98">
        <v>0.72841478747908284</v>
      </c>
      <c r="RO98">
        <v>0.42731800372632034</v>
      </c>
      <c r="RP98">
        <v>-0.61452252549524167</v>
      </c>
      <c r="RQ98">
        <v>1.0207697806043219</v>
      </c>
      <c r="RR98">
        <v>-0.75196274100352878</v>
      </c>
      <c r="RS98">
        <v>0.51950336777495543</v>
      </c>
      <c r="RT98">
        <v>4.8884708492927614E-2</v>
      </c>
      <c r="RU98">
        <v>1.9353718534112969</v>
      </c>
      <c r="RV98">
        <v>0.3372023996706367</v>
      </c>
      <c r="RW98">
        <v>1.0345434087236911</v>
      </c>
      <c r="RX98">
        <v>-0.46839912350208368</v>
      </c>
      <c r="RY98">
        <v>0.56953084950248944</v>
      </c>
      <c r="RZ98">
        <v>-4.8399569730491365E-2</v>
      </c>
      <c r="SA98">
        <v>0.70984145452866876</v>
      </c>
      <c r="SB98">
        <v>-1.4570606800550228</v>
      </c>
      <c r="SC98">
        <v>-1.0450556778209297</v>
      </c>
      <c r="SD98">
        <v>0.66683859781915622</v>
      </c>
      <c r="SE98">
        <v>-1.2861477276779461</v>
      </c>
      <c r="SF98">
        <v>0.34360250883622501</v>
      </c>
      <c r="SG98">
        <v>-0.87675331225472553</v>
      </c>
    </row>
    <row r="101" spans="1:502">
      <c r="A101" t="s">
        <v>572</v>
      </c>
      <c r="B101" s="26">
        <f>+IF(IFERROR(B87*B88*B89,0)&gt;0,1,0)</f>
        <v>1</v>
      </c>
      <c r="C101" s="26">
        <f t="shared" ref="C101:BN101" si="55">+IF(IFERROR(C87*C88*C89,0)&gt;0,1,0)</f>
        <v>1</v>
      </c>
      <c r="D101" s="26">
        <f t="shared" si="55"/>
        <v>1</v>
      </c>
      <c r="E101" s="26">
        <f t="shared" si="55"/>
        <v>1</v>
      </c>
      <c r="F101" s="26">
        <f t="shared" si="55"/>
        <v>1</v>
      </c>
      <c r="G101" s="26">
        <f t="shared" si="55"/>
        <v>1</v>
      </c>
      <c r="H101" s="26">
        <f t="shared" si="55"/>
        <v>1</v>
      </c>
      <c r="I101" s="26">
        <f t="shared" si="55"/>
        <v>1</v>
      </c>
      <c r="J101" s="26">
        <f t="shared" si="55"/>
        <v>1</v>
      </c>
      <c r="K101" s="26">
        <f t="shared" si="55"/>
        <v>1</v>
      </c>
      <c r="L101" s="26">
        <f t="shared" si="55"/>
        <v>1</v>
      </c>
      <c r="M101" s="26">
        <f t="shared" si="55"/>
        <v>1</v>
      </c>
      <c r="N101" s="26">
        <f t="shared" si="55"/>
        <v>1</v>
      </c>
      <c r="O101" s="26">
        <f t="shared" si="55"/>
        <v>1</v>
      </c>
      <c r="P101" s="26">
        <f t="shared" si="55"/>
        <v>1</v>
      </c>
      <c r="Q101" s="26">
        <f t="shared" si="55"/>
        <v>1</v>
      </c>
      <c r="R101" s="26">
        <f t="shared" si="55"/>
        <v>1</v>
      </c>
      <c r="S101" s="26">
        <f t="shared" si="55"/>
        <v>1</v>
      </c>
      <c r="T101" s="26">
        <f t="shared" si="55"/>
        <v>1</v>
      </c>
      <c r="U101" s="26">
        <f t="shared" si="55"/>
        <v>1</v>
      </c>
      <c r="V101" s="26">
        <f t="shared" si="55"/>
        <v>1</v>
      </c>
      <c r="W101" s="26">
        <f t="shared" si="55"/>
        <v>1</v>
      </c>
      <c r="X101" s="26">
        <f t="shared" si="55"/>
        <v>1</v>
      </c>
      <c r="Y101" s="26">
        <f t="shared" si="55"/>
        <v>1</v>
      </c>
      <c r="Z101" s="26">
        <f t="shared" si="55"/>
        <v>1</v>
      </c>
      <c r="AA101" s="26">
        <f t="shared" si="55"/>
        <v>1</v>
      </c>
      <c r="AB101" s="26">
        <f t="shared" si="55"/>
        <v>1</v>
      </c>
      <c r="AC101" s="26">
        <f t="shared" si="55"/>
        <v>1</v>
      </c>
      <c r="AD101" s="26">
        <f t="shared" si="55"/>
        <v>1</v>
      </c>
      <c r="AE101" s="26">
        <f t="shared" si="55"/>
        <v>1</v>
      </c>
      <c r="AF101" s="26">
        <f t="shared" si="55"/>
        <v>1</v>
      </c>
      <c r="AG101" s="26">
        <f t="shared" si="55"/>
        <v>1</v>
      </c>
      <c r="AH101" s="26">
        <f t="shared" si="55"/>
        <v>1</v>
      </c>
      <c r="AI101" s="26">
        <f t="shared" si="55"/>
        <v>1</v>
      </c>
      <c r="AJ101" s="26">
        <f t="shared" si="55"/>
        <v>1</v>
      </c>
      <c r="AK101" s="26">
        <f t="shared" si="55"/>
        <v>1</v>
      </c>
      <c r="AL101" s="26">
        <f t="shared" si="55"/>
        <v>1</v>
      </c>
      <c r="AM101" s="26">
        <f t="shared" si="55"/>
        <v>1</v>
      </c>
      <c r="AN101" s="26">
        <f t="shared" si="55"/>
        <v>1</v>
      </c>
      <c r="AO101" s="26">
        <f t="shared" si="55"/>
        <v>1</v>
      </c>
      <c r="AP101" s="26">
        <f t="shared" si="55"/>
        <v>1</v>
      </c>
      <c r="AQ101" s="26">
        <f t="shared" si="55"/>
        <v>1</v>
      </c>
      <c r="AR101" s="26">
        <f t="shared" si="55"/>
        <v>1</v>
      </c>
      <c r="AS101" s="26">
        <f t="shared" si="55"/>
        <v>1</v>
      </c>
      <c r="AT101" s="26">
        <f t="shared" si="55"/>
        <v>1</v>
      </c>
      <c r="AU101" s="26">
        <f t="shared" si="55"/>
        <v>1</v>
      </c>
      <c r="AV101" s="26">
        <f t="shared" si="55"/>
        <v>1</v>
      </c>
      <c r="AW101" s="26">
        <f t="shared" si="55"/>
        <v>1</v>
      </c>
      <c r="AX101" s="26">
        <f t="shared" si="55"/>
        <v>1</v>
      </c>
      <c r="AY101" s="26">
        <f t="shared" si="55"/>
        <v>1</v>
      </c>
      <c r="AZ101" s="26">
        <f t="shared" si="55"/>
        <v>1</v>
      </c>
      <c r="BA101" s="26">
        <f t="shared" si="55"/>
        <v>1</v>
      </c>
      <c r="BB101" s="26">
        <f t="shared" si="55"/>
        <v>1</v>
      </c>
      <c r="BC101" s="26">
        <f t="shared" si="55"/>
        <v>1</v>
      </c>
      <c r="BD101" s="26">
        <f t="shared" si="55"/>
        <v>1</v>
      </c>
      <c r="BE101" s="26">
        <f t="shared" si="55"/>
        <v>1</v>
      </c>
      <c r="BF101" s="26">
        <f t="shared" si="55"/>
        <v>1</v>
      </c>
      <c r="BG101" s="26">
        <f t="shared" si="55"/>
        <v>1</v>
      </c>
      <c r="BH101" s="26">
        <f t="shared" si="55"/>
        <v>1</v>
      </c>
      <c r="BI101" s="26">
        <f t="shared" si="55"/>
        <v>1</v>
      </c>
      <c r="BJ101" s="26">
        <f t="shared" si="55"/>
        <v>1</v>
      </c>
      <c r="BK101" s="26">
        <f t="shared" si="55"/>
        <v>1</v>
      </c>
      <c r="BL101" s="26">
        <f t="shared" si="55"/>
        <v>1</v>
      </c>
      <c r="BM101" s="26">
        <f t="shared" si="55"/>
        <v>1</v>
      </c>
      <c r="BN101" s="26">
        <f t="shared" si="55"/>
        <v>1</v>
      </c>
      <c r="BO101" s="26">
        <f t="shared" ref="BO101:DZ101" si="56">+IF(IFERROR(BO87*BO88*BO89,0)&gt;0,1,0)</f>
        <v>1</v>
      </c>
      <c r="BP101" s="26">
        <f t="shared" si="56"/>
        <v>1</v>
      </c>
      <c r="BQ101" s="26">
        <f t="shared" si="56"/>
        <v>1</v>
      </c>
      <c r="BR101" s="26">
        <f t="shared" si="56"/>
        <v>1</v>
      </c>
      <c r="BS101" s="26">
        <f t="shared" si="56"/>
        <v>1</v>
      </c>
      <c r="BT101" s="26">
        <f t="shared" si="56"/>
        <v>1</v>
      </c>
      <c r="BU101" s="26">
        <f t="shared" si="56"/>
        <v>1</v>
      </c>
      <c r="BV101" s="26">
        <f t="shared" si="56"/>
        <v>1</v>
      </c>
      <c r="BW101" s="26">
        <f t="shared" si="56"/>
        <v>1</v>
      </c>
      <c r="BX101" s="26">
        <f t="shared" si="56"/>
        <v>1</v>
      </c>
      <c r="BY101" s="26">
        <f t="shared" si="56"/>
        <v>1</v>
      </c>
      <c r="BZ101" s="26">
        <f t="shared" si="56"/>
        <v>1</v>
      </c>
      <c r="CA101" s="26">
        <f t="shared" si="56"/>
        <v>1</v>
      </c>
      <c r="CB101" s="26">
        <f t="shared" si="56"/>
        <v>1</v>
      </c>
      <c r="CC101" s="26">
        <f t="shared" si="56"/>
        <v>1</v>
      </c>
      <c r="CD101" s="26">
        <f t="shared" si="56"/>
        <v>1</v>
      </c>
      <c r="CE101" s="26">
        <f t="shared" si="56"/>
        <v>1</v>
      </c>
      <c r="CF101" s="26">
        <f t="shared" si="56"/>
        <v>1</v>
      </c>
      <c r="CG101" s="26">
        <f t="shared" si="56"/>
        <v>1</v>
      </c>
      <c r="CH101" s="26">
        <f t="shared" si="56"/>
        <v>1</v>
      </c>
      <c r="CI101" s="26">
        <f t="shared" si="56"/>
        <v>1</v>
      </c>
      <c r="CJ101" s="26">
        <f t="shared" si="56"/>
        <v>1</v>
      </c>
      <c r="CK101" s="26">
        <f t="shared" si="56"/>
        <v>1</v>
      </c>
      <c r="CL101" s="26">
        <f t="shared" si="56"/>
        <v>1</v>
      </c>
      <c r="CM101" s="26">
        <f t="shared" si="56"/>
        <v>1</v>
      </c>
      <c r="CN101" s="26">
        <f t="shared" si="56"/>
        <v>1</v>
      </c>
      <c r="CO101" s="26">
        <f t="shared" si="56"/>
        <v>1</v>
      </c>
      <c r="CP101" s="26">
        <f t="shared" si="56"/>
        <v>1</v>
      </c>
      <c r="CQ101" s="26">
        <f t="shared" si="56"/>
        <v>1</v>
      </c>
      <c r="CR101" s="26">
        <f t="shared" si="56"/>
        <v>1</v>
      </c>
      <c r="CS101" s="26">
        <f t="shared" si="56"/>
        <v>1</v>
      </c>
      <c r="CT101" s="26">
        <f t="shared" si="56"/>
        <v>1</v>
      </c>
      <c r="CU101" s="26">
        <f t="shared" si="56"/>
        <v>1</v>
      </c>
      <c r="CV101" s="26">
        <f t="shared" si="56"/>
        <v>1</v>
      </c>
      <c r="CW101" s="26">
        <f t="shared" si="56"/>
        <v>1</v>
      </c>
      <c r="CX101" s="26">
        <f t="shared" si="56"/>
        <v>1</v>
      </c>
      <c r="CY101" s="26">
        <f t="shared" si="56"/>
        <v>1</v>
      </c>
      <c r="CZ101" s="26">
        <f t="shared" si="56"/>
        <v>1</v>
      </c>
      <c r="DA101" s="26">
        <f t="shared" si="56"/>
        <v>1</v>
      </c>
      <c r="DB101" s="26">
        <f t="shared" si="56"/>
        <v>1</v>
      </c>
      <c r="DC101" s="26">
        <f t="shared" si="56"/>
        <v>1</v>
      </c>
      <c r="DD101" s="26">
        <f t="shared" si="56"/>
        <v>1</v>
      </c>
      <c r="DE101" s="26">
        <f t="shared" si="56"/>
        <v>1</v>
      </c>
      <c r="DF101" s="26">
        <f t="shared" si="56"/>
        <v>1</v>
      </c>
      <c r="DG101" s="26">
        <f t="shared" si="56"/>
        <v>1</v>
      </c>
      <c r="DH101" s="26">
        <f t="shared" si="56"/>
        <v>1</v>
      </c>
      <c r="DI101" s="26">
        <f t="shared" si="56"/>
        <v>1</v>
      </c>
      <c r="DJ101" s="26">
        <f t="shared" si="56"/>
        <v>1</v>
      </c>
      <c r="DK101" s="26">
        <f t="shared" si="56"/>
        <v>1</v>
      </c>
      <c r="DL101" s="26">
        <f t="shared" si="56"/>
        <v>1</v>
      </c>
      <c r="DM101" s="26">
        <f t="shared" si="56"/>
        <v>1</v>
      </c>
      <c r="DN101" s="26">
        <f t="shared" si="56"/>
        <v>1</v>
      </c>
      <c r="DO101" s="26">
        <f t="shared" si="56"/>
        <v>1</v>
      </c>
      <c r="DP101" s="26">
        <f t="shared" si="56"/>
        <v>1</v>
      </c>
      <c r="DQ101" s="26">
        <f t="shared" si="56"/>
        <v>1</v>
      </c>
      <c r="DR101" s="26">
        <f t="shared" si="56"/>
        <v>1</v>
      </c>
      <c r="DS101" s="26">
        <f t="shared" si="56"/>
        <v>1</v>
      </c>
      <c r="DT101" s="26">
        <f t="shared" si="56"/>
        <v>1</v>
      </c>
      <c r="DU101" s="26">
        <f t="shared" si="56"/>
        <v>1</v>
      </c>
      <c r="DV101" s="26">
        <f t="shared" si="56"/>
        <v>1</v>
      </c>
      <c r="DW101" s="26">
        <f t="shared" si="56"/>
        <v>1</v>
      </c>
      <c r="DX101" s="26">
        <f t="shared" si="56"/>
        <v>1</v>
      </c>
      <c r="DY101" s="26">
        <f t="shared" si="56"/>
        <v>1</v>
      </c>
      <c r="DZ101" s="26">
        <f t="shared" si="56"/>
        <v>1</v>
      </c>
      <c r="EA101" s="26">
        <f t="shared" ref="EA101:GL101" si="57">+IF(IFERROR(EA87*EA88*EA89,0)&gt;0,1,0)</f>
        <v>1</v>
      </c>
      <c r="EB101" s="26">
        <f t="shared" si="57"/>
        <v>1</v>
      </c>
      <c r="EC101" s="26">
        <f t="shared" si="57"/>
        <v>1</v>
      </c>
      <c r="ED101" s="26">
        <f t="shared" si="57"/>
        <v>1</v>
      </c>
      <c r="EE101" s="26">
        <f t="shared" si="57"/>
        <v>1</v>
      </c>
      <c r="EF101" s="26">
        <f t="shared" si="57"/>
        <v>1</v>
      </c>
      <c r="EG101" s="26">
        <f t="shared" si="57"/>
        <v>1</v>
      </c>
      <c r="EH101" s="26">
        <f t="shared" si="57"/>
        <v>1</v>
      </c>
      <c r="EI101" s="26">
        <f t="shared" si="57"/>
        <v>1</v>
      </c>
      <c r="EJ101" s="26">
        <f t="shared" si="57"/>
        <v>1</v>
      </c>
      <c r="EK101" s="26">
        <f t="shared" si="57"/>
        <v>1</v>
      </c>
      <c r="EL101" s="26">
        <f t="shared" si="57"/>
        <v>1</v>
      </c>
      <c r="EM101" s="26">
        <f t="shared" si="57"/>
        <v>1</v>
      </c>
      <c r="EN101" s="26">
        <f t="shared" si="57"/>
        <v>1</v>
      </c>
      <c r="EO101" s="26">
        <f t="shared" si="57"/>
        <v>1</v>
      </c>
      <c r="EP101" s="26">
        <f t="shared" si="57"/>
        <v>1</v>
      </c>
      <c r="EQ101" s="26">
        <f t="shared" si="57"/>
        <v>1</v>
      </c>
      <c r="ER101" s="26">
        <f t="shared" si="57"/>
        <v>1</v>
      </c>
      <c r="ES101" s="26">
        <f t="shared" si="57"/>
        <v>1</v>
      </c>
      <c r="ET101" s="26">
        <f t="shared" si="57"/>
        <v>1</v>
      </c>
      <c r="EU101" s="26">
        <f t="shared" si="57"/>
        <v>1</v>
      </c>
      <c r="EV101" s="26">
        <f t="shared" si="57"/>
        <v>1</v>
      </c>
      <c r="EW101" s="26">
        <f t="shared" si="57"/>
        <v>1</v>
      </c>
      <c r="EX101" s="26">
        <f t="shared" si="57"/>
        <v>1</v>
      </c>
      <c r="EY101" s="26">
        <f t="shared" si="57"/>
        <v>1</v>
      </c>
      <c r="EZ101" s="26">
        <f t="shared" si="57"/>
        <v>1</v>
      </c>
      <c r="FA101" s="26">
        <f t="shared" si="57"/>
        <v>1</v>
      </c>
      <c r="FB101" s="26">
        <f t="shared" si="57"/>
        <v>1</v>
      </c>
      <c r="FC101" s="26">
        <f t="shared" si="57"/>
        <v>1</v>
      </c>
      <c r="FD101" s="26">
        <f t="shared" si="57"/>
        <v>1</v>
      </c>
      <c r="FE101" s="26">
        <f t="shared" si="57"/>
        <v>1</v>
      </c>
      <c r="FF101" s="26">
        <f t="shared" si="57"/>
        <v>1</v>
      </c>
      <c r="FG101" s="26">
        <f t="shared" si="57"/>
        <v>1</v>
      </c>
      <c r="FH101" s="26">
        <f t="shared" si="57"/>
        <v>1</v>
      </c>
      <c r="FI101" s="26">
        <f t="shared" si="57"/>
        <v>1</v>
      </c>
      <c r="FJ101" s="26">
        <f t="shared" si="57"/>
        <v>1</v>
      </c>
      <c r="FK101" s="26">
        <f t="shared" si="57"/>
        <v>1</v>
      </c>
      <c r="FL101" s="26">
        <f t="shared" si="57"/>
        <v>1</v>
      </c>
      <c r="FM101" s="26">
        <f t="shared" si="57"/>
        <v>1</v>
      </c>
      <c r="FN101" s="26">
        <f t="shared" si="57"/>
        <v>1</v>
      </c>
      <c r="FO101" s="26">
        <f t="shared" si="57"/>
        <v>1</v>
      </c>
      <c r="FP101" s="26">
        <f t="shared" si="57"/>
        <v>1</v>
      </c>
      <c r="FQ101" s="26">
        <f t="shared" si="57"/>
        <v>1</v>
      </c>
      <c r="FR101" s="26">
        <f t="shared" si="57"/>
        <v>1</v>
      </c>
      <c r="FS101" s="26">
        <f t="shared" si="57"/>
        <v>1</v>
      </c>
      <c r="FT101" s="26">
        <f t="shared" si="57"/>
        <v>1</v>
      </c>
      <c r="FU101" s="26">
        <f t="shared" si="57"/>
        <v>1</v>
      </c>
      <c r="FV101" s="26">
        <f t="shared" si="57"/>
        <v>1</v>
      </c>
      <c r="FW101" s="26">
        <f t="shared" si="57"/>
        <v>1</v>
      </c>
      <c r="FX101" s="26">
        <f t="shared" si="57"/>
        <v>1</v>
      </c>
      <c r="FY101" s="26">
        <f t="shared" si="57"/>
        <v>1</v>
      </c>
      <c r="FZ101" s="26">
        <f t="shared" si="57"/>
        <v>1</v>
      </c>
      <c r="GA101" s="26">
        <f t="shared" si="57"/>
        <v>1</v>
      </c>
      <c r="GB101" s="26">
        <f t="shared" si="57"/>
        <v>1</v>
      </c>
      <c r="GC101" s="26">
        <f t="shared" si="57"/>
        <v>1</v>
      </c>
      <c r="GD101" s="26">
        <f t="shared" si="57"/>
        <v>1</v>
      </c>
      <c r="GE101" s="26">
        <f t="shared" si="57"/>
        <v>1</v>
      </c>
      <c r="GF101" s="26">
        <f t="shared" si="57"/>
        <v>1</v>
      </c>
      <c r="GG101" s="26">
        <f t="shared" si="57"/>
        <v>1</v>
      </c>
      <c r="GH101" s="26">
        <f t="shared" si="57"/>
        <v>1</v>
      </c>
      <c r="GI101" s="26">
        <f t="shared" si="57"/>
        <v>1</v>
      </c>
      <c r="GJ101" s="26">
        <f t="shared" si="57"/>
        <v>1</v>
      </c>
      <c r="GK101" s="26">
        <f t="shared" si="57"/>
        <v>1</v>
      </c>
      <c r="GL101" s="26">
        <f t="shared" si="57"/>
        <v>1</v>
      </c>
      <c r="GM101" s="26">
        <f t="shared" ref="GM101:IX101" si="58">+IF(IFERROR(GM87*GM88*GM89,0)&gt;0,1,0)</f>
        <v>1</v>
      </c>
      <c r="GN101" s="26">
        <f t="shared" si="58"/>
        <v>1</v>
      </c>
      <c r="GO101" s="26">
        <f t="shared" si="58"/>
        <v>1</v>
      </c>
      <c r="GP101" s="26">
        <f t="shared" si="58"/>
        <v>1</v>
      </c>
      <c r="GQ101" s="26">
        <f t="shared" si="58"/>
        <v>1</v>
      </c>
      <c r="GR101" s="26">
        <f t="shared" si="58"/>
        <v>1</v>
      </c>
      <c r="GS101" s="26">
        <f t="shared" si="58"/>
        <v>1</v>
      </c>
      <c r="GT101" s="26">
        <f t="shared" si="58"/>
        <v>1</v>
      </c>
      <c r="GU101" s="26">
        <f t="shared" si="58"/>
        <v>1</v>
      </c>
      <c r="GV101" s="26">
        <f t="shared" si="58"/>
        <v>1</v>
      </c>
      <c r="GW101" s="26">
        <f t="shared" si="58"/>
        <v>1</v>
      </c>
      <c r="GX101" s="26">
        <f t="shared" si="58"/>
        <v>1</v>
      </c>
      <c r="GY101" s="26">
        <f t="shared" si="58"/>
        <v>1</v>
      </c>
      <c r="GZ101" s="26">
        <f t="shared" si="58"/>
        <v>1</v>
      </c>
      <c r="HA101" s="26">
        <f t="shared" si="58"/>
        <v>1</v>
      </c>
      <c r="HB101" s="26">
        <f t="shared" si="58"/>
        <v>1</v>
      </c>
      <c r="HC101" s="26">
        <f t="shared" si="58"/>
        <v>1</v>
      </c>
      <c r="HD101" s="26">
        <f t="shared" si="58"/>
        <v>1</v>
      </c>
      <c r="HE101" s="26">
        <f t="shared" si="58"/>
        <v>1</v>
      </c>
      <c r="HF101" s="26">
        <f t="shared" si="58"/>
        <v>1</v>
      </c>
      <c r="HG101" s="26">
        <f t="shared" si="58"/>
        <v>1</v>
      </c>
      <c r="HH101" s="26">
        <f t="shared" si="58"/>
        <v>1</v>
      </c>
      <c r="HI101" s="26">
        <f t="shared" si="58"/>
        <v>1</v>
      </c>
      <c r="HJ101" s="26">
        <f t="shared" si="58"/>
        <v>1</v>
      </c>
      <c r="HK101" s="26">
        <f t="shared" si="58"/>
        <v>1</v>
      </c>
      <c r="HL101" s="26">
        <f t="shared" si="58"/>
        <v>1</v>
      </c>
      <c r="HM101" s="26">
        <f t="shared" si="58"/>
        <v>1</v>
      </c>
      <c r="HN101" s="26">
        <f t="shared" si="58"/>
        <v>1</v>
      </c>
      <c r="HO101" s="26">
        <f t="shared" si="58"/>
        <v>1</v>
      </c>
      <c r="HP101" s="26">
        <f t="shared" si="58"/>
        <v>1</v>
      </c>
      <c r="HQ101" s="26">
        <f t="shared" si="58"/>
        <v>1</v>
      </c>
      <c r="HR101" s="26">
        <f t="shared" si="58"/>
        <v>1</v>
      </c>
      <c r="HS101" s="26">
        <f t="shared" si="58"/>
        <v>1</v>
      </c>
      <c r="HT101" s="26">
        <f t="shared" si="58"/>
        <v>1</v>
      </c>
      <c r="HU101" s="26">
        <f t="shared" si="58"/>
        <v>1</v>
      </c>
      <c r="HV101" s="26">
        <f t="shared" si="58"/>
        <v>1</v>
      </c>
      <c r="HW101" s="26">
        <f t="shared" si="58"/>
        <v>1</v>
      </c>
      <c r="HX101" s="26">
        <f t="shared" si="58"/>
        <v>1</v>
      </c>
      <c r="HY101" s="26">
        <f t="shared" si="58"/>
        <v>1</v>
      </c>
      <c r="HZ101" s="26">
        <f t="shared" si="58"/>
        <v>1</v>
      </c>
      <c r="IA101" s="26">
        <f t="shared" si="58"/>
        <v>1</v>
      </c>
      <c r="IB101" s="26">
        <f t="shared" si="58"/>
        <v>1</v>
      </c>
      <c r="IC101" s="26">
        <f t="shared" si="58"/>
        <v>1</v>
      </c>
      <c r="ID101" s="26">
        <f t="shared" si="58"/>
        <v>1</v>
      </c>
      <c r="IE101" s="26">
        <f t="shared" si="58"/>
        <v>1</v>
      </c>
      <c r="IF101" s="26">
        <f t="shared" si="58"/>
        <v>1</v>
      </c>
      <c r="IG101" s="26">
        <f t="shared" si="58"/>
        <v>1</v>
      </c>
      <c r="IH101" s="26">
        <f t="shared" si="58"/>
        <v>1</v>
      </c>
      <c r="II101" s="26">
        <f t="shared" si="58"/>
        <v>1</v>
      </c>
      <c r="IJ101" s="26">
        <f t="shared" si="58"/>
        <v>1</v>
      </c>
      <c r="IK101" s="26">
        <f t="shared" si="58"/>
        <v>1</v>
      </c>
      <c r="IL101" s="26">
        <f t="shared" si="58"/>
        <v>1</v>
      </c>
      <c r="IM101" s="26">
        <f t="shared" si="58"/>
        <v>1</v>
      </c>
      <c r="IN101" s="26">
        <f t="shared" si="58"/>
        <v>1</v>
      </c>
      <c r="IO101" s="26">
        <f t="shared" si="58"/>
        <v>1</v>
      </c>
      <c r="IP101" s="26">
        <f t="shared" si="58"/>
        <v>1</v>
      </c>
      <c r="IQ101" s="26">
        <f t="shared" si="58"/>
        <v>1</v>
      </c>
      <c r="IR101" s="26">
        <f t="shared" si="58"/>
        <v>1</v>
      </c>
      <c r="IS101" s="26">
        <f t="shared" si="58"/>
        <v>1</v>
      </c>
      <c r="IT101" s="26">
        <f t="shared" si="58"/>
        <v>1</v>
      </c>
      <c r="IU101" s="26">
        <f t="shared" si="58"/>
        <v>1</v>
      </c>
      <c r="IV101" s="26">
        <f t="shared" si="58"/>
        <v>1</v>
      </c>
      <c r="IW101" s="26">
        <f t="shared" si="58"/>
        <v>1</v>
      </c>
      <c r="IX101" s="26">
        <f t="shared" si="58"/>
        <v>1</v>
      </c>
      <c r="IY101" s="26">
        <f t="shared" ref="IY101:LJ101" si="59">+IF(IFERROR(IY87*IY88*IY89,0)&gt;0,1,0)</f>
        <v>1</v>
      </c>
      <c r="IZ101" s="26">
        <f t="shared" si="59"/>
        <v>1</v>
      </c>
      <c r="JA101" s="26">
        <f t="shared" si="59"/>
        <v>1</v>
      </c>
      <c r="JB101" s="26">
        <f t="shared" si="59"/>
        <v>1</v>
      </c>
      <c r="JC101" s="26">
        <f t="shared" si="59"/>
        <v>1</v>
      </c>
      <c r="JD101" s="26">
        <f t="shared" si="59"/>
        <v>1</v>
      </c>
      <c r="JE101" s="26">
        <f t="shared" si="59"/>
        <v>1</v>
      </c>
      <c r="JF101" s="26">
        <f t="shared" si="59"/>
        <v>1</v>
      </c>
      <c r="JG101" s="26">
        <f t="shared" si="59"/>
        <v>1</v>
      </c>
      <c r="JH101" s="26">
        <f t="shared" si="59"/>
        <v>1</v>
      </c>
      <c r="JI101" s="26">
        <f t="shared" si="59"/>
        <v>1</v>
      </c>
      <c r="JJ101" s="26">
        <f t="shared" si="59"/>
        <v>1</v>
      </c>
      <c r="JK101" s="26">
        <f t="shared" si="59"/>
        <v>1</v>
      </c>
      <c r="JL101" s="26">
        <f t="shared" si="59"/>
        <v>1</v>
      </c>
      <c r="JM101" s="26">
        <f t="shared" si="59"/>
        <v>1</v>
      </c>
      <c r="JN101" s="26">
        <f t="shared" si="59"/>
        <v>1</v>
      </c>
      <c r="JO101" s="26">
        <f t="shared" si="59"/>
        <v>1</v>
      </c>
      <c r="JP101" s="26">
        <f t="shared" si="59"/>
        <v>1</v>
      </c>
      <c r="JQ101" s="26">
        <f t="shared" si="59"/>
        <v>1</v>
      </c>
      <c r="JR101" s="26">
        <f t="shared" si="59"/>
        <v>1</v>
      </c>
      <c r="JS101" s="26">
        <f t="shared" si="59"/>
        <v>1</v>
      </c>
      <c r="JT101" s="26">
        <f t="shared" si="59"/>
        <v>1</v>
      </c>
      <c r="JU101" s="26">
        <f t="shared" si="59"/>
        <v>1</v>
      </c>
      <c r="JV101" s="26">
        <f t="shared" si="59"/>
        <v>1</v>
      </c>
      <c r="JW101" s="26">
        <f t="shared" si="59"/>
        <v>1</v>
      </c>
      <c r="JX101" s="26">
        <f t="shared" si="59"/>
        <v>1</v>
      </c>
      <c r="JY101" s="26">
        <f t="shared" si="59"/>
        <v>1</v>
      </c>
      <c r="JZ101" s="26">
        <f t="shared" si="59"/>
        <v>1</v>
      </c>
      <c r="KA101" s="26">
        <f t="shared" si="59"/>
        <v>1</v>
      </c>
      <c r="KB101" s="26">
        <f t="shared" si="59"/>
        <v>1</v>
      </c>
      <c r="KC101" s="26">
        <f t="shared" si="59"/>
        <v>1</v>
      </c>
      <c r="KD101" s="26">
        <f t="shared" si="59"/>
        <v>1</v>
      </c>
      <c r="KE101" s="26">
        <f t="shared" si="59"/>
        <v>1</v>
      </c>
      <c r="KF101" s="26">
        <f t="shared" si="59"/>
        <v>1</v>
      </c>
      <c r="KG101" s="26">
        <f t="shared" si="59"/>
        <v>1</v>
      </c>
      <c r="KH101" s="26">
        <f t="shared" si="59"/>
        <v>1</v>
      </c>
      <c r="KI101" s="26">
        <f t="shared" si="59"/>
        <v>1</v>
      </c>
      <c r="KJ101" s="26">
        <f t="shared" si="59"/>
        <v>1</v>
      </c>
      <c r="KK101" s="26">
        <f t="shared" si="59"/>
        <v>1</v>
      </c>
      <c r="KL101" s="26">
        <f t="shared" si="59"/>
        <v>1</v>
      </c>
      <c r="KM101" s="26">
        <f t="shared" si="59"/>
        <v>1</v>
      </c>
      <c r="KN101" s="26">
        <f t="shared" si="59"/>
        <v>1</v>
      </c>
      <c r="KO101" s="26">
        <f t="shared" si="59"/>
        <v>1</v>
      </c>
      <c r="KP101" s="26">
        <f t="shared" si="59"/>
        <v>1</v>
      </c>
      <c r="KQ101" s="26">
        <f t="shared" si="59"/>
        <v>1</v>
      </c>
      <c r="KR101" s="26">
        <f t="shared" si="59"/>
        <v>1</v>
      </c>
      <c r="KS101" s="26">
        <f t="shared" si="59"/>
        <v>1</v>
      </c>
      <c r="KT101" s="26">
        <f t="shared" si="59"/>
        <v>1</v>
      </c>
      <c r="KU101" s="26">
        <f t="shared" si="59"/>
        <v>1</v>
      </c>
      <c r="KV101" s="26">
        <f t="shared" si="59"/>
        <v>1</v>
      </c>
      <c r="KW101" s="26">
        <f t="shared" si="59"/>
        <v>1</v>
      </c>
      <c r="KX101" s="26">
        <f t="shared" si="59"/>
        <v>1</v>
      </c>
      <c r="KY101" s="26">
        <f t="shared" si="59"/>
        <v>1</v>
      </c>
      <c r="KZ101" s="26">
        <f t="shared" si="59"/>
        <v>1</v>
      </c>
      <c r="LA101" s="26">
        <f t="shared" si="59"/>
        <v>1</v>
      </c>
      <c r="LB101" s="26">
        <f t="shared" si="59"/>
        <v>1</v>
      </c>
      <c r="LC101" s="26">
        <f t="shared" si="59"/>
        <v>1</v>
      </c>
      <c r="LD101" s="26">
        <f t="shared" si="59"/>
        <v>1</v>
      </c>
      <c r="LE101" s="26">
        <f t="shared" si="59"/>
        <v>1</v>
      </c>
      <c r="LF101" s="26">
        <f t="shared" si="59"/>
        <v>1</v>
      </c>
      <c r="LG101" s="26">
        <f t="shared" si="59"/>
        <v>1</v>
      </c>
      <c r="LH101" s="26">
        <f t="shared" si="59"/>
        <v>1</v>
      </c>
      <c r="LI101" s="26">
        <f t="shared" si="59"/>
        <v>1</v>
      </c>
      <c r="LJ101" s="26">
        <f t="shared" si="59"/>
        <v>1</v>
      </c>
      <c r="LK101" s="26">
        <f t="shared" ref="LK101:NV101" si="60">+IF(IFERROR(LK87*LK88*LK89,0)&gt;0,1,0)</f>
        <v>1</v>
      </c>
      <c r="LL101" s="26">
        <f t="shared" si="60"/>
        <v>1</v>
      </c>
      <c r="LM101" s="26">
        <f t="shared" si="60"/>
        <v>1</v>
      </c>
      <c r="LN101" s="26">
        <f t="shared" si="60"/>
        <v>1</v>
      </c>
      <c r="LO101" s="26">
        <f t="shared" si="60"/>
        <v>1</v>
      </c>
      <c r="LP101" s="26">
        <f t="shared" si="60"/>
        <v>1</v>
      </c>
      <c r="LQ101" s="26">
        <f t="shared" si="60"/>
        <v>1</v>
      </c>
      <c r="LR101" s="26">
        <f t="shared" si="60"/>
        <v>1</v>
      </c>
      <c r="LS101" s="26">
        <f t="shared" si="60"/>
        <v>1</v>
      </c>
      <c r="LT101" s="26">
        <f t="shared" si="60"/>
        <v>1</v>
      </c>
      <c r="LU101" s="26">
        <f t="shared" si="60"/>
        <v>1</v>
      </c>
      <c r="LV101" s="26">
        <f t="shared" si="60"/>
        <v>1</v>
      </c>
      <c r="LW101" s="26">
        <f t="shared" si="60"/>
        <v>1</v>
      </c>
      <c r="LX101" s="26">
        <f t="shared" si="60"/>
        <v>1</v>
      </c>
      <c r="LY101" s="26">
        <f t="shared" si="60"/>
        <v>1</v>
      </c>
      <c r="LZ101" s="26">
        <f t="shared" si="60"/>
        <v>1</v>
      </c>
      <c r="MA101" s="26">
        <f t="shared" si="60"/>
        <v>1</v>
      </c>
      <c r="MB101" s="26">
        <f t="shared" si="60"/>
        <v>1</v>
      </c>
      <c r="MC101" s="26">
        <f t="shared" si="60"/>
        <v>1</v>
      </c>
      <c r="MD101" s="26">
        <f t="shared" si="60"/>
        <v>1</v>
      </c>
      <c r="ME101" s="26">
        <f t="shared" si="60"/>
        <v>1</v>
      </c>
      <c r="MF101" s="26">
        <f t="shared" si="60"/>
        <v>1</v>
      </c>
      <c r="MG101" s="26">
        <f t="shared" si="60"/>
        <v>1</v>
      </c>
      <c r="MH101" s="26">
        <f t="shared" si="60"/>
        <v>1</v>
      </c>
      <c r="MI101" s="26">
        <f t="shared" si="60"/>
        <v>1</v>
      </c>
      <c r="MJ101" s="26">
        <f t="shared" si="60"/>
        <v>1</v>
      </c>
      <c r="MK101" s="26">
        <f t="shared" si="60"/>
        <v>1</v>
      </c>
      <c r="ML101" s="26">
        <f t="shared" si="60"/>
        <v>1</v>
      </c>
      <c r="MM101" s="26">
        <f t="shared" si="60"/>
        <v>1</v>
      </c>
      <c r="MN101" s="26">
        <f t="shared" si="60"/>
        <v>1</v>
      </c>
      <c r="MO101" s="26">
        <f t="shared" si="60"/>
        <v>1</v>
      </c>
      <c r="MP101" s="26">
        <f t="shared" si="60"/>
        <v>1</v>
      </c>
      <c r="MQ101" s="26">
        <f t="shared" si="60"/>
        <v>1</v>
      </c>
      <c r="MR101" s="26">
        <f t="shared" si="60"/>
        <v>1</v>
      </c>
      <c r="MS101" s="26">
        <f t="shared" si="60"/>
        <v>1</v>
      </c>
      <c r="MT101" s="26">
        <f t="shared" si="60"/>
        <v>1</v>
      </c>
      <c r="MU101" s="26">
        <f t="shared" si="60"/>
        <v>1</v>
      </c>
      <c r="MV101" s="26">
        <f t="shared" si="60"/>
        <v>1</v>
      </c>
      <c r="MW101" s="26">
        <f t="shared" si="60"/>
        <v>1</v>
      </c>
      <c r="MX101" s="26">
        <f t="shared" si="60"/>
        <v>1</v>
      </c>
      <c r="MY101" s="26">
        <f t="shared" si="60"/>
        <v>1</v>
      </c>
      <c r="MZ101" s="26">
        <f t="shared" si="60"/>
        <v>1</v>
      </c>
      <c r="NA101" s="26">
        <f t="shared" si="60"/>
        <v>1</v>
      </c>
      <c r="NB101" s="26">
        <f t="shared" si="60"/>
        <v>1</v>
      </c>
      <c r="NC101" s="26">
        <f t="shared" si="60"/>
        <v>1</v>
      </c>
      <c r="ND101" s="26">
        <f t="shared" si="60"/>
        <v>1</v>
      </c>
      <c r="NE101" s="26">
        <f t="shared" si="60"/>
        <v>1</v>
      </c>
      <c r="NF101" s="26">
        <f t="shared" si="60"/>
        <v>1</v>
      </c>
      <c r="NG101" s="26">
        <f t="shared" si="60"/>
        <v>1</v>
      </c>
      <c r="NH101" s="26">
        <f t="shared" si="60"/>
        <v>1</v>
      </c>
      <c r="NI101" s="26">
        <f t="shared" si="60"/>
        <v>1</v>
      </c>
      <c r="NJ101" s="26">
        <f t="shared" si="60"/>
        <v>1</v>
      </c>
      <c r="NK101" s="26">
        <f t="shared" si="60"/>
        <v>1</v>
      </c>
      <c r="NL101" s="26">
        <f t="shared" si="60"/>
        <v>1</v>
      </c>
      <c r="NM101" s="26">
        <f t="shared" si="60"/>
        <v>1</v>
      </c>
      <c r="NN101" s="26">
        <f t="shared" si="60"/>
        <v>1</v>
      </c>
      <c r="NO101" s="26">
        <f t="shared" si="60"/>
        <v>1</v>
      </c>
      <c r="NP101" s="26">
        <f t="shared" si="60"/>
        <v>1</v>
      </c>
      <c r="NQ101" s="26">
        <f t="shared" si="60"/>
        <v>1</v>
      </c>
      <c r="NR101" s="26">
        <f t="shared" si="60"/>
        <v>1</v>
      </c>
      <c r="NS101" s="26">
        <f t="shared" si="60"/>
        <v>1</v>
      </c>
      <c r="NT101" s="26">
        <f t="shared" si="60"/>
        <v>1</v>
      </c>
      <c r="NU101" s="26">
        <f t="shared" si="60"/>
        <v>1</v>
      </c>
      <c r="NV101" s="26">
        <f t="shared" si="60"/>
        <v>1</v>
      </c>
      <c r="NW101" s="26">
        <f t="shared" ref="NW101:QH101" si="61">+IF(IFERROR(NW87*NW88*NW89,0)&gt;0,1,0)</f>
        <v>1</v>
      </c>
      <c r="NX101" s="26">
        <f t="shared" si="61"/>
        <v>1</v>
      </c>
      <c r="NY101" s="26">
        <f t="shared" si="61"/>
        <v>1</v>
      </c>
      <c r="NZ101" s="26">
        <f t="shared" si="61"/>
        <v>1</v>
      </c>
      <c r="OA101" s="26">
        <f t="shared" si="61"/>
        <v>1</v>
      </c>
      <c r="OB101" s="26">
        <f t="shared" si="61"/>
        <v>1</v>
      </c>
      <c r="OC101" s="26">
        <f t="shared" si="61"/>
        <v>1</v>
      </c>
      <c r="OD101" s="26">
        <f t="shared" si="61"/>
        <v>1</v>
      </c>
      <c r="OE101" s="26">
        <f t="shared" si="61"/>
        <v>1</v>
      </c>
      <c r="OF101" s="26">
        <f t="shared" si="61"/>
        <v>1</v>
      </c>
      <c r="OG101" s="26">
        <f t="shared" si="61"/>
        <v>1</v>
      </c>
      <c r="OH101" s="26">
        <f t="shared" si="61"/>
        <v>1</v>
      </c>
      <c r="OI101" s="26">
        <f t="shared" si="61"/>
        <v>1</v>
      </c>
      <c r="OJ101" s="26">
        <f t="shared" si="61"/>
        <v>1</v>
      </c>
      <c r="OK101" s="26">
        <f t="shared" si="61"/>
        <v>1</v>
      </c>
      <c r="OL101" s="26">
        <f t="shared" si="61"/>
        <v>1</v>
      </c>
      <c r="OM101" s="26">
        <f t="shared" si="61"/>
        <v>1</v>
      </c>
      <c r="ON101" s="26">
        <f t="shared" si="61"/>
        <v>1</v>
      </c>
      <c r="OO101" s="26">
        <f t="shared" si="61"/>
        <v>1</v>
      </c>
      <c r="OP101" s="26">
        <f t="shared" si="61"/>
        <v>1</v>
      </c>
      <c r="OQ101" s="26">
        <f t="shared" si="61"/>
        <v>1</v>
      </c>
      <c r="OR101" s="26">
        <f t="shared" si="61"/>
        <v>1</v>
      </c>
      <c r="OS101" s="26">
        <f t="shared" si="61"/>
        <v>1</v>
      </c>
      <c r="OT101" s="26">
        <f t="shared" si="61"/>
        <v>1</v>
      </c>
      <c r="OU101" s="26">
        <f t="shared" si="61"/>
        <v>1</v>
      </c>
      <c r="OV101" s="26">
        <f t="shared" si="61"/>
        <v>1</v>
      </c>
      <c r="OW101" s="26">
        <f t="shared" si="61"/>
        <v>1</v>
      </c>
      <c r="OX101" s="26">
        <f t="shared" si="61"/>
        <v>1</v>
      </c>
      <c r="OY101" s="26">
        <f t="shared" si="61"/>
        <v>1</v>
      </c>
      <c r="OZ101" s="26">
        <f t="shared" si="61"/>
        <v>1</v>
      </c>
      <c r="PA101" s="26">
        <f t="shared" si="61"/>
        <v>1</v>
      </c>
      <c r="PB101" s="26">
        <f t="shared" si="61"/>
        <v>1</v>
      </c>
      <c r="PC101" s="26">
        <f t="shared" si="61"/>
        <v>1</v>
      </c>
      <c r="PD101" s="26">
        <f t="shared" si="61"/>
        <v>1</v>
      </c>
      <c r="PE101" s="26">
        <f t="shared" si="61"/>
        <v>1</v>
      </c>
      <c r="PF101" s="26">
        <f t="shared" si="61"/>
        <v>1</v>
      </c>
      <c r="PG101" s="26">
        <f t="shared" si="61"/>
        <v>1</v>
      </c>
      <c r="PH101" s="26">
        <f t="shared" si="61"/>
        <v>1</v>
      </c>
      <c r="PI101" s="26">
        <f t="shared" si="61"/>
        <v>1</v>
      </c>
      <c r="PJ101" s="26">
        <f t="shared" si="61"/>
        <v>1</v>
      </c>
      <c r="PK101" s="26">
        <f t="shared" si="61"/>
        <v>1</v>
      </c>
      <c r="PL101" s="26">
        <f t="shared" si="61"/>
        <v>1</v>
      </c>
      <c r="PM101" s="26">
        <f t="shared" si="61"/>
        <v>1</v>
      </c>
      <c r="PN101" s="26">
        <f t="shared" si="61"/>
        <v>1</v>
      </c>
      <c r="PO101" s="26">
        <f t="shared" si="61"/>
        <v>1</v>
      </c>
      <c r="PP101" s="26">
        <f t="shared" si="61"/>
        <v>1</v>
      </c>
      <c r="PQ101" s="26">
        <f t="shared" si="61"/>
        <v>1</v>
      </c>
      <c r="PR101" s="26">
        <f t="shared" si="61"/>
        <v>1</v>
      </c>
      <c r="PS101" s="26">
        <f t="shared" si="61"/>
        <v>1</v>
      </c>
      <c r="PT101" s="26">
        <f t="shared" si="61"/>
        <v>1</v>
      </c>
      <c r="PU101" s="26">
        <f t="shared" si="61"/>
        <v>1</v>
      </c>
      <c r="PV101" s="26">
        <f t="shared" si="61"/>
        <v>1</v>
      </c>
      <c r="PW101" s="26">
        <f t="shared" si="61"/>
        <v>1</v>
      </c>
      <c r="PX101" s="26">
        <f t="shared" si="61"/>
        <v>1</v>
      </c>
      <c r="PY101" s="26">
        <f t="shared" si="61"/>
        <v>1</v>
      </c>
      <c r="PZ101" s="26">
        <f t="shared" si="61"/>
        <v>1</v>
      </c>
      <c r="QA101" s="26">
        <f t="shared" si="61"/>
        <v>1</v>
      </c>
      <c r="QB101" s="26">
        <f t="shared" si="61"/>
        <v>1</v>
      </c>
      <c r="QC101" s="26">
        <f t="shared" si="61"/>
        <v>1</v>
      </c>
      <c r="QD101" s="26">
        <f t="shared" si="61"/>
        <v>1</v>
      </c>
      <c r="QE101" s="26">
        <f t="shared" si="61"/>
        <v>1</v>
      </c>
      <c r="QF101" s="26">
        <f t="shared" si="61"/>
        <v>1</v>
      </c>
      <c r="QG101" s="26">
        <f t="shared" si="61"/>
        <v>1</v>
      </c>
      <c r="QH101" s="26">
        <f t="shared" si="61"/>
        <v>1</v>
      </c>
      <c r="QI101" s="26">
        <f t="shared" ref="QI101:SG101" si="62">+IF(IFERROR(QI87*QI88*QI89,0)&gt;0,1,0)</f>
        <v>1</v>
      </c>
      <c r="QJ101" s="26">
        <f t="shared" si="62"/>
        <v>1</v>
      </c>
      <c r="QK101" s="26">
        <f t="shared" si="62"/>
        <v>1</v>
      </c>
      <c r="QL101" s="26">
        <f t="shared" si="62"/>
        <v>1</v>
      </c>
      <c r="QM101" s="26">
        <f t="shared" si="62"/>
        <v>1</v>
      </c>
      <c r="QN101" s="26">
        <f t="shared" si="62"/>
        <v>1</v>
      </c>
      <c r="QO101" s="26">
        <f t="shared" si="62"/>
        <v>1</v>
      </c>
      <c r="QP101" s="26">
        <f t="shared" si="62"/>
        <v>1</v>
      </c>
      <c r="QQ101" s="26">
        <f t="shared" si="62"/>
        <v>1</v>
      </c>
      <c r="QR101" s="26">
        <f t="shared" si="62"/>
        <v>1</v>
      </c>
      <c r="QS101" s="26">
        <f t="shared" si="62"/>
        <v>1</v>
      </c>
      <c r="QT101" s="26">
        <f t="shared" si="62"/>
        <v>1</v>
      </c>
      <c r="QU101" s="26">
        <f t="shared" si="62"/>
        <v>1</v>
      </c>
      <c r="QV101" s="26">
        <f t="shared" si="62"/>
        <v>1</v>
      </c>
      <c r="QW101" s="26">
        <f t="shared" si="62"/>
        <v>1</v>
      </c>
      <c r="QX101" s="26">
        <f t="shared" si="62"/>
        <v>1</v>
      </c>
      <c r="QY101" s="26">
        <f t="shared" si="62"/>
        <v>1</v>
      </c>
      <c r="QZ101" s="26">
        <f t="shared" si="62"/>
        <v>1</v>
      </c>
      <c r="RA101" s="26">
        <f t="shared" si="62"/>
        <v>1</v>
      </c>
      <c r="RB101" s="26">
        <f t="shared" si="62"/>
        <v>1</v>
      </c>
      <c r="RC101" s="26">
        <f t="shared" si="62"/>
        <v>1</v>
      </c>
      <c r="RD101" s="26">
        <f t="shared" si="62"/>
        <v>1</v>
      </c>
      <c r="RE101" s="26">
        <f t="shared" si="62"/>
        <v>1</v>
      </c>
      <c r="RF101" s="26">
        <f t="shared" si="62"/>
        <v>1</v>
      </c>
      <c r="RG101" s="26">
        <f t="shared" si="62"/>
        <v>1</v>
      </c>
      <c r="RH101" s="26">
        <f t="shared" si="62"/>
        <v>1</v>
      </c>
      <c r="RI101" s="26">
        <f t="shared" si="62"/>
        <v>1</v>
      </c>
      <c r="RJ101" s="26">
        <f t="shared" si="62"/>
        <v>1</v>
      </c>
      <c r="RK101" s="26">
        <f t="shared" si="62"/>
        <v>1</v>
      </c>
      <c r="RL101" s="26">
        <f t="shared" si="62"/>
        <v>1</v>
      </c>
      <c r="RM101" s="26">
        <f t="shared" si="62"/>
        <v>1</v>
      </c>
      <c r="RN101" s="26">
        <f t="shared" si="62"/>
        <v>1</v>
      </c>
      <c r="RO101" s="26">
        <f t="shared" si="62"/>
        <v>1</v>
      </c>
      <c r="RP101" s="26">
        <f t="shared" si="62"/>
        <v>1</v>
      </c>
      <c r="RQ101" s="26">
        <f t="shared" si="62"/>
        <v>1</v>
      </c>
      <c r="RR101" s="26">
        <f t="shared" si="62"/>
        <v>1</v>
      </c>
      <c r="RS101" s="26">
        <f t="shared" si="62"/>
        <v>1</v>
      </c>
      <c r="RT101" s="26">
        <f t="shared" si="62"/>
        <v>1</v>
      </c>
      <c r="RU101" s="26">
        <f t="shared" si="62"/>
        <v>1</v>
      </c>
      <c r="RV101" s="26">
        <f t="shared" si="62"/>
        <v>1</v>
      </c>
      <c r="RW101" s="26">
        <f t="shared" si="62"/>
        <v>1</v>
      </c>
      <c r="RX101" s="26">
        <f t="shared" si="62"/>
        <v>1</v>
      </c>
      <c r="RY101" s="26">
        <f t="shared" si="62"/>
        <v>1</v>
      </c>
      <c r="RZ101" s="26">
        <f t="shared" si="62"/>
        <v>1</v>
      </c>
      <c r="SA101" s="26">
        <f t="shared" si="62"/>
        <v>1</v>
      </c>
      <c r="SB101" s="26">
        <f t="shared" si="62"/>
        <v>1</v>
      </c>
      <c r="SC101" s="26">
        <f t="shared" si="62"/>
        <v>1</v>
      </c>
      <c r="SD101" s="26">
        <f t="shared" si="62"/>
        <v>1</v>
      </c>
      <c r="SE101" s="26">
        <f t="shared" si="62"/>
        <v>1</v>
      </c>
      <c r="SF101" s="26">
        <f t="shared" si="62"/>
        <v>1</v>
      </c>
      <c r="SG101" s="26">
        <f t="shared" si="62"/>
        <v>1</v>
      </c>
    </row>
    <row r="102" spans="1:502">
      <c r="A102" s="261"/>
    </row>
    <row r="104" spans="1:502">
      <c r="A104" t="s">
        <v>563</v>
      </c>
      <c r="B104" s="1">
        <f t="shared" ref="B104:BM104" si="63">+IF(B101=0,"",$Q$67*$Q$68*MAX(0,$Q$63-MAX(B87,$Q$64)))</f>
        <v>2256.7500000000027</v>
      </c>
      <c r="C104" s="1">
        <f t="shared" si="63"/>
        <v>0</v>
      </c>
      <c r="D104" s="1">
        <f t="shared" si="63"/>
        <v>0</v>
      </c>
      <c r="E104" s="1">
        <f t="shared" si="63"/>
        <v>0</v>
      </c>
      <c r="F104" s="1">
        <f t="shared" si="63"/>
        <v>0</v>
      </c>
      <c r="G104" s="1">
        <f t="shared" si="63"/>
        <v>0</v>
      </c>
      <c r="H104" s="1">
        <f t="shared" si="63"/>
        <v>0</v>
      </c>
      <c r="I104" s="1">
        <f t="shared" si="63"/>
        <v>0</v>
      </c>
      <c r="J104" s="1">
        <f t="shared" si="63"/>
        <v>0</v>
      </c>
      <c r="K104" s="1">
        <f t="shared" si="63"/>
        <v>0</v>
      </c>
      <c r="L104" s="1">
        <f t="shared" si="63"/>
        <v>0</v>
      </c>
      <c r="M104" s="1">
        <f t="shared" si="63"/>
        <v>0</v>
      </c>
      <c r="N104" s="1">
        <f t="shared" si="63"/>
        <v>0</v>
      </c>
      <c r="O104" s="1">
        <f t="shared" si="63"/>
        <v>0</v>
      </c>
      <c r="P104" s="1">
        <f t="shared" si="63"/>
        <v>0</v>
      </c>
      <c r="Q104" s="1">
        <f t="shared" si="63"/>
        <v>0</v>
      </c>
      <c r="R104" s="1">
        <f t="shared" si="63"/>
        <v>0</v>
      </c>
      <c r="S104" s="1">
        <f t="shared" si="63"/>
        <v>0</v>
      </c>
      <c r="T104" s="1">
        <f t="shared" si="63"/>
        <v>0</v>
      </c>
      <c r="U104" s="1">
        <f t="shared" si="63"/>
        <v>0</v>
      </c>
      <c r="V104" s="1">
        <f t="shared" si="63"/>
        <v>0</v>
      </c>
      <c r="W104" s="1">
        <f t="shared" si="63"/>
        <v>0</v>
      </c>
      <c r="X104" s="1">
        <f t="shared" si="63"/>
        <v>0</v>
      </c>
      <c r="Y104" s="1">
        <f t="shared" si="63"/>
        <v>0</v>
      </c>
      <c r="Z104" s="1">
        <f t="shared" si="63"/>
        <v>0</v>
      </c>
      <c r="AA104" s="1">
        <f t="shared" si="63"/>
        <v>0</v>
      </c>
      <c r="AB104" s="1">
        <f t="shared" si="63"/>
        <v>0</v>
      </c>
      <c r="AC104" s="1">
        <f t="shared" si="63"/>
        <v>0</v>
      </c>
      <c r="AD104" s="1">
        <f t="shared" si="63"/>
        <v>0</v>
      </c>
      <c r="AE104" s="1">
        <f t="shared" si="63"/>
        <v>0</v>
      </c>
      <c r="AF104" s="1">
        <f t="shared" si="63"/>
        <v>0</v>
      </c>
      <c r="AG104" s="1">
        <f t="shared" si="63"/>
        <v>0</v>
      </c>
      <c r="AH104" s="1">
        <f t="shared" si="63"/>
        <v>0</v>
      </c>
      <c r="AI104" s="1">
        <f t="shared" si="63"/>
        <v>0</v>
      </c>
      <c r="AJ104" s="1">
        <f t="shared" si="63"/>
        <v>0</v>
      </c>
      <c r="AK104" s="1">
        <f t="shared" si="63"/>
        <v>0</v>
      </c>
      <c r="AL104" s="1">
        <f t="shared" si="63"/>
        <v>0</v>
      </c>
      <c r="AM104" s="1">
        <f t="shared" si="63"/>
        <v>0</v>
      </c>
      <c r="AN104" s="1">
        <f t="shared" si="63"/>
        <v>0</v>
      </c>
      <c r="AO104" s="1">
        <f t="shared" si="63"/>
        <v>0</v>
      </c>
      <c r="AP104" s="1">
        <f t="shared" si="63"/>
        <v>0</v>
      </c>
      <c r="AQ104" s="1">
        <f t="shared" si="63"/>
        <v>0</v>
      </c>
      <c r="AR104" s="1">
        <f t="shared" si="63"/>
        <v>0</v>
      </c>
      <c r="AS104" s="1">
        <f t="shared" si="63"/>
        <v>0</v>
      </c>
      <c r="AT104" s="1">
        <f t="shared" si="63"/>
        <v>0</v>
      </c>
      <c r="AU104" s="1">
        <f t="shared" si="63"/>
        <v>0</v>
      </c>
      <c r="AV104" s="1">
        <f t="shared" si="63"/>
        <v>0</v>
      </c>
      <c r="AW104" s="1">
        <f t="shared" si="63"/>
        <v>0</v>
      </c>
      <c r="AX104" s="1">
        <f t="shared" si="63"/>
        <v>0</v>
      </c>
      <c r="AY104" s="1">
        <f t="shared" si="63"/>
        <v>0</v>
      </c>
      <c r="AZ104" s="1">
        <f t="shared" si="63"/>
        <v>0</v>
      </c>
      <c r="BA104" s="1">
        <f t="shared" si="63"/>
        <v>0</v>
      </c>
      <c r="BB104" s="1">
        <f t="shared" si="63"/>
        <v>0</v>
      </c>
      <c r="BC104" s="1">
        <f t="shared" si="63"/>
        <v>0</v>
      </c>
      <c r="BD104" s="1">
        <f t="shared" si="63"/>
        <v>0</v>
      </c>
      <c r="BE104" s="1">
        <f t="shared" si="63"/>
        <v>0</v>
      </c>
      <c r="BF104" s="1">
        <f t="shared" si="63"/>
        <v>0</v>
      </c>
      <c r="BG104" s="1">
        <f t="shared" si="63"/>
        <v>0</v>
      </c>
      <c r="BH104" s="1">
        <f t="shared" si="63"/>
        <v>0</v>
      </c>
      <c r="BI104" s="1">
        <f t="shared" si="63"/>
        <v>0</v>
      </c>
      <c r="BJ104" s="1">
        <f t="shared" si="63"/>
        <v>0</v>
      </c>
      <c r="BK104" s="1">
        <f t="shared" si="63"/>
        <v>0</v>
      </c>
      <c r="BL104" s="1">
        <f t="shared" si="63"/>
        <v>0</v>
      </c>
      <c r="BM104" s="1">
        <f t="shared" si="63"/>
        <v>0</v>
      </c>
      <c r="BN104" s="1">
        <f t="shared" ref="BN104:DY104" si="64">+IF(BN101=0,"",$Q$67*$Q$68*MAX(0,$Q$63-MAX(BN87,$Q$64)))</f>
        <v>0</v>
      </c>
      <c r="BO104" s="1">
        <f t="shared" si="64"/>
        <v>0</v>
      </c>
      <c r="BP104" s="1">
        <f t="shared" si="64"/>
        <v>0</v>
      </c>
      <c r="BQ104" s="1">
        <f t="shared" si="64"/>
        <v>0</v>
      </c>
      <c r="BR104" s="1">
        <f t="shared" si="64"/>
        <v>0</v>
      </c>
      <c r="BS104" s="1">
        <f t="shared" si="64"/>
        <v>0</v>
      </c>
      <c r="BT104" s="1">
        <f t="shared" si="64"/>
        <v>0</v>
      </c>
      <c r="BU104" s="1">
        <f t="shared" si="64"/>
        <v>879.75000000000159</v>
      </c>
      <c r="BV104" s="1">
        <f t="shared" si="64"/>
        <v>0</v>
      </c>
      <c r="BW104" s="1">
        <f t="shared" si="64"/>
        <v>0</v>
      </c>
      <c r="BX104" s="1">
        <f t="shared" si="64"/>
        <v>0</v>
      </c>
      <c r="BY104" s="1">
        <f t="shared" si="64"/>
        <v>0</v>
      </c>
      <c r="BZ104" s="1">
        <f t="shared" si="64"/>
        <v>0</v>
      </c>
      <c r="CA104" s="1">
        <f t="shared" si="64"/>
        <v>0</v>
      </c>
      <c r="CB104" s="1">
        <f t="shared" si="64"/>
        <v>0</v>
      </c>
      <c r="CC104" s="1">
        <f t="shared" si="64"/>
        <v>0</v>
      </c>
      <c r="CD104" s="1">
        <f t="shared" si="64"/>
        <v>0</v>
      </c>
      <c r="CE104" s="1">
        <f t="shared" si="64"/>
        <v>0</v>
      </c>
      <c r="CF104" s="1">
        <f t="shared" si="64"/>
        <v>0</v>
      </c>
      <c r="CG104" s="1">
        <f t="shared" si="64"/>
        <v>0</v>
      </c>
      <c r="CH104" s="1">
        <f t="shared" si="64"/>
        <v>229.5000000000019</v>
      </c>
      <c r="CI104" s="1">
        <f t="shared" si="64"/>
        <v>765.00000000000409</v>
      </c>
      <c r="CJ104" s="1">
        <f t="shared" si="64"/>
        <v>0</v>
      </c>
      <c r="CK104" s="1">
        <f t="shared" si="64"/>
        <v>0</v>
      </c>
      <c r="CL104" s="1">
        <f t="shared" si="64"/>
        <v>0</v>
      </c>
      <c r="CM104" s="1">
        <f t="shared" si="64"/>
        <v>0</v>
      </c>
      <c r="CN104" s="1">
        <f t="shared" si="64"/>
        <v>0</v>
      </c>
      <c r="CO104" s="1">
        <f t="shared" si="64"/>
        <v>0</v>
      </c>
      <c r="CP104" s="1">
        <f t="shared" si="64"/>
        <v>0</v>
      </c>
      <c r="CQ104" s="1">
        <f t="shared" si="64"/>
        <v>0</v>
      </c>
      <c r="CR104" s="1">
        <f t="shared" si="64"/>
        <v>0</v>
      </c>
      <c r="CS104" s="1">
        <f t="shared" si="64"/>
        <v>0</v>
      </c>
      <c r="CT104" s="1">
        <f t="shared" si="64"/>
        <v>0</v>
      </c>
      <c r="CU104" s="1">
        <f t="shared" si="64"/>
        <v>0</v>
      </c>
      <c r="CV104" s="1">
        <f t="shared" si="64"/>
        <v>0</v>
      </c>
      <c r="CW104" s="1">
        <f t="shared" si="64"/>
        <v>0</v>
      </c>
      <c r="CX104" s="1">
        <f t="shared" si="64"/>
        <v>0</v>
      </c>
      <c r="CY104" s="1">
        <f t="shared" si="64"/>
        <v>0</v>
      </c>
      <c r="CZ104" s="1">
        <f t="shared" si="64"/>
        <v>0</v>
      </c>
      <c r="DA104" s="1">
        <f t="shared" si="64"/>
        <v>0</v>
      </c>
      <c r="DB104" s="1">
        <f t="shared" si="64"/>
        <v>0</v>
      </c>
      <c r="DC104" s="1">
        <f t="shared" si="64"/>
        <v>0</v>
      </c>
      <c r="DD104" s="1">
        <f t="shared" si="64"/>
        <v>0</v>
      </c>
      <c r="DE104" s="1">
        <f t="shared" si="64"/>
        <v>0</v>
      </c>
      <c r="DF104" s="1">
        <f t="shared" si="64"/>
        <v>0</v>
      </c>
      <c r="DG104" s="1">
        <f t="shared" si="64"/>
        <v>0</v>
      </c>
      <c r="DH104" s="1">
        <f t="shared" si="64"/>
        <v>0</v>
      </c>
      <c r="DI104" s="1">
        <f t="shared" si="64"/>
        <v>0</v>
      </c>
      <c r="DJ104" s="1">
        <f t="shared" si="64"/>
        <v>0</v>
      </c>
      <c r="DK104" s="1">
        <f t="shared" si="64"/>
        <v>0</v>
      </c>
      <c r="DL104" s="1">
        <f t="shared" si="64"/>
        <v>0</v>
      </c>
      <c r="DM104" s="1">
        <f t="shared" si="64"/>
        <v>0</v>
      </c>
      <c r="DN104" s="1">
        <f t="shared" si="64"/>
        <v>0</v>
      </c>
      <c r="DO104" s="1">
        <f t="shared" si="64"/>
        <v>1147.5000000000027</v>
      </c>
      <c r="DP104" s="1">
        <f t="shared" si="64"/>
        <v>0</v>
      </c>
      <c r="DQ104" s="1">
        <f t="shared" si="64"/>
        <v>0</v>
      </c>
      <c r="DR104" s="1">
        <f t="shared" si="64"/>
        <v>0</v>
      </c>
      <c r="DS104" s="1">
        <f t="shared" si="64"/>
        <v>0</v>
      </c>
      <c r="DT104" s="1">
        <f t="shared" si="64"/>
        <v>0</v>
      </c>
      <c r="DU104" s="1">
        <f t="shared" si="64"/>
        <v>0</v>
      </c>
      <c r="DV104" s="1">
        <f t="shared" si="64"/>
        <v>0</v>
      </c>
      <c r="DW104" s="1">
        <f t="shared" si="64"/>
        <v>0</v>
      </c>
      <c r="DX104" s="1">
        <f t="shared" si="64"/>
        <v>0</v>
      </c>
      <c r="DY104" s="1">
        <f t="shared" si="64"/>
        <v>0</v>
      </c>
      <c r="DZ104" s="1">
        <f t="shared" ref="DZ104:GK104" si="65">+IF(DZ101=0,"",$Q$67*$Q$68*MAX(0,$Q$63-MAX(DZ87,$Q$64)))</f>
        <v>0</v>
      </c>
      <c r="EA104" s="1">
        <f t="shared" si="65"/>
        <v>0</v>
      </c>
      <c r="EB104" s="1">
        <f t="shared" si="65"/>
        <v>0</v>
      </c>
      <c r="EC104" s="1">
        <f t="shared" si="65"/>
        <v>0</v>
      </c>
      <c r="ED104" s="1">
        <f t="shared" si="65"/>
        <v>0</v>
      </c>
      <c r="EE104" s="1">
        <f t="shared" si="65"/>
        <v>994.4999999999992</v>
      </c>
      <c r="EF104" s="1">
        <f t="shared" si="65"/>
        <v>0</v>
      </c>
      <c r="EG104" s="1">
        <f t="shared" si="65"/>
        <v>0</v>
      </c>
      <c r="EH104" s="1">
        <f t="shared" si="65"/>
        <v>0</v>
      </c>
      <c r="EI104" s="1">
        <f t="shared" si="65"/>
        <v>0</v>
      </c>
      <c r="EJ104" s="1">
        <f t="shared" si="65"/>
        <v>0</v>
      </c>
      <c r="EK104" s="1">
        <f t="shared" si="65"/>
        <v>0</v>
      </c>
      <c r="EL104" s="1">
        <f t="shared" si="65"/>
        <v>0</v>
      </c>
      <c r="EM104" s="1">
        <f t="shared" si="65"/>
        <v>0</v>
      </c>
      <c r="EN104" s="1">
        <f t="shared" si="65"/>
        <v>0</v>
      </c>
      <c r="EO104" s="1">
        <f t="shared" si="65"/>
        <v>0</v>
      </c>
      <c r="EP104" s="1">
        <f t="shared" si="65"/>
        <v>0</v>
      </c>
      <c r="EQ104" s="1">
        <f t="shared" si="65"/>
        <v>0</v>
      </c>
      <c r="ER104" s="1">
        <f t="shared" si="65"/>
        <v>0</v>
      </c>
      <c r="ES104" s="1">
        <f t="shared" si="65"/>
        <v>0</v>
      </c>
      <c r="ET104" s="1">
        <f t="shared" si="65"/>
        <v>0</v>
      </c>
      <c r="EU104" s="1">
        <f t="shared" si="65"/>
        <v>0</v>
      </c>
      <c r="EV104" s="1">
        <f t="shared" si="65"/>
        <v>0</v>
      </c>
      <c r="EW104" s="1">
        <f t="shared" si="65"/>
        <v>0</v>
      </c>
      <c r="EX104" s="1">
        <f t="shared" si="65"/>
        <v>0</v>
      </c>
      <c r="EY104" s="1">
        <f t="shared" si="65"/>
        <v>0</v>
      </c>
      <c r="EZ104" s="1">
        <f t="shared" si="65"/>
        <v>0</v>
      </c>
      <c r="FA104" s="1">
        <f t="shared" si="65"/>
        <v>0</v>
      </c>
      <c r="FB104" s="1">
        <f t="shared" si="65"/>
        <v>0</v>
      </c>
      <c r="FC104" s="1">
        <f t="shared" si="65"/>
        <v>0</v>
      </c>
      <c r="FD104" s="1">
        <f t="shared" si="65"/>
        <v>0</v>
      </c>
      <c r="FE104" s="1">
        <f t="shared" si="65"/>
        <v>0</v>
      </c>
      <c r="FF104" s="1">
        <f t="shared" si="65"/>
        <v>0</v>
      </c>
      <c r="FG104" s="1">
        <f t="shared" si="65"/>
        <v>0</v>
      </c>
      <c r="FH104" s="1">
        <f t="shared" si="65"/>
        <v>0</v>
      </c>
      <c r="FI104" s="1">
        <f t="shared" si="65"/>
        <v>0</v>
      </c>
      <c r="FJ104" s="1">
        <f t="shared" si="65"/>
        <v>0</v>
      </c>
      <c r="FK104" s="1">
        <f t="shared" si="65"/>
        <v>0</v>
      </c>
      <c r="FL104" s="1">
        <f t="shared" si="65"/>
        <v>0</v>
      </c>
      <c r="FM104" s="1">
        <f t="shared" si="65"/>
        <v>0</v>
      </c>
      <c r="FN104" s="1">
        <f t="shared" si="65"/>
        <v>0</v>
      </c>
      <c r="FO104" s="1">
        <f t="shared" si="65"/>
        <v>0</v>
      </c>
      <c r="FP104" s="1">
        <f t="shared" si="65"/>
        <v>0</v>
      </c>
      <c r="FQ104" s="1">
        <f t="shared" si="65"/>
        <v>0</v>
      </c>
      <c r="FR104" s="1">
        <f t="shared" si="65"/>
        <v>0</v>
      </c>
      <c r="FS104" s="1">
        <f t="shared" si="65"/>
        <v>0</v>
      </c>
      <c r="FT104" s="1">
        <f t="shared" si="65"/>
        <v>0</v>
      </c>
      <c r="FU104" s="1">
        <f t="shared" si="65"/>
        <v>0</v>
      </c>
      <c r="FV104" s="1">
        <f t="shared" si="65"/>
        <v>0</v>
      </c>
      <c r="FW104" s="1">
        <f t="shared" si="65"/>
        <v>0</v>
      </c>
      <c r="FX104" s="1">
        <f t="shared" si="65"/>
        <v>0</v>
      </c>
      <c r="FY104" s="1">
        <f t="shared" si="65"/>
        <v>0</v>
      </c>
      <c r="FZ104" s="1">
        <f t="shared" si="65"/>
        <v>0</v>
      </c>
      <c r="GA104" s="1">
        <f t="shared" si="65"/>
        <v>0</v>
      </c>
      <c r="GB104" s="1">
        <f t="shared" si="65"/>
        <v>0</v>
      </c>
      <c r="GC104" s="1">
        <f t="shared" si="65"/>
        <v>0</v>
      </c>
      <c r="GD104" s="1">
        <f t="shared" si="65"/>
        <v>0</v>
      </c>
      <c r="GE104" s="1">
        <f t="shared" si="65"/>
        <v>0</v>
      </c>
      <c r="GF104" s="1">
        <f t="shared" si="65"/>
        <v>0</v>
      </c>
      <c r="GG104" s="1">
        <f t="shared" si="65"/>
        <v>0</v>
      </c>
      <c r="GH104" s="1">
        <f t="shared" si="65"/>
        <v>0</v>
      </c>
      <c r="GI104" s="1">
        <f t="shared" si="65"/>
        <v>0</v>
      </c>
      <c r="GJ104" s="1">
        <f t="shared" si="65"/>
        <v>0</v>
      </c>
      <c r="GK104" s="1">
        <f t="shared" si="65"/>
        <v>0</v>
      </c>
      <c r="GL104" s="1">
        <f t="shared" ref="GL104:IW104" si="66">+IF(GL101=0,"",$Q$67*$Q$68*MAX(0,$Q$63-MAX(GL87,$Q$64)))</f>
        <v>0</v>
      </c>
      <c r="GM104" s="1">
        <f t="shared" si="66"/>
        <v>0</v>
      </c>
      <c r="GN104" s="1">
        <f t="shared" si="66"/>
        <v>0</v>
      </c>
      <c r="GO104" s="1">
        <f t="shared" si="66"/>
        <v>0</v>
      </c>
      <c r="GP104" s="1">
        <f t="shared" si="66"/>
        <v>0</v>
      </c>
      <c r="GQ104" s="1">
        <f t="shared" si="66"/>
        <v>0</v>
      </c>
      <c r="GR104" s="1">
        <f t="shared" si="66"/>
        <v>0</v>
      </c>
      <c r="GS104" s="1">
        <f t="shared" si="66"/>
        <v>0</v>
      </c>
      <c r="GT104" s="1">
        <f t="shared" si="66"/>
        <v>0</v>
      </c>
      <c r="GU104" s="1">
        <f t="shared" si="66"/>
        <v>0</v>
      </c>
      <c r="GV104" s="1">
        <f t="shared" si="66"/>
        <v>0</v>
      </c>
      <c r="GW104" s="1">
        <f t="shared" si="66"/>
        <v>0</v>
      </c>
      <c r="GX104" s="1">
        <f t="shared" si="66"/>
        <v>0</v>
      </c>
      <c r="GY104" s="1">
        <f t="shared" si="66"/>
        <v>0</v>
      </c>
      <c r="GZ104" s="1">
        <f t="shared" si="66"/>
        <v>0</v>
      </c>
      <c r="HA104" s="1">
        <f t="shared" si="66"/>
        <v>0</v>
      </c>
      <c r="HB104" s="1">
        <f t="shared" si="66"/>
        <v>0</v>
      </c>
      <c r="HC104" s="1">
        <f t="shared" si="66"/>
        <v>0</v>
      </c>
      <c r="HD104" s="1">
        <f t="shared" si="66"/>
        <v>0</v>
      </c>
      <c r="HE104" s="1">
        <f t="shared" si="66"/>
        <v>0</v>
      </c>
      <c r="HF104" s="1">
        <f t="shared" si="66"/>
        <v>0</v>
      </c>
      <c r="HG104" s="1">
        <f t="shared" si="66"/>
        <v>0</v>
      </c>
      <c r="HH104" s="1">
        <f t="shared" si="66"/>
        <v>0</v>
      </c>
      <c r="HI104" s="1">
        <f t="shared" si="66"/>
        <v>0</v>
      </c>
      <c r="HJ104" s="1">
        <f t="shared" si="66"/>
        <v>0</v>
      </c>
      <c r="HK104" s="1">
        <f t="shared" si="66"/>
        <v>0</v>
      </c>
      <c r="HL104" s="1">
        <f t="shared" si="66"/>
        <v>0</v>
      </c>
      <c r="HM104" s="1">
        <f t="shared" si="66"/>
        <v>0</v>
      </c>
      <c r="HN104" s="1">
        <f t="shared" si="66"/>
        <v>0</v>
      </c>
      <c r="HO104" s="1">
        <f t="shared" si="66"/>
        <v>0</v>
      </c>
      <c r="HP104" s="1">
        <f t="shared" si="66"/>
        <v>0</v>
      </c>
      <c r="HQ104" s="1">
        <f t="shared" si="66"/>
        <v>0</v>
      </c>
      <c r="HR104" s="1">
        <f t="shared" si="66"/>
        <v>0</v>
      </c>
      <c r="HS104" s="1">
        <f t="shared" si="66"/>
        <v>0</v>
      </c>
      <c r="HT104" s="1">
        <f t="shared" si="66"/>
        <v>0</v>
      </c>
      <c r="HU104" s="1">
        <f t="shared" si="66"/>
        <v>0</v>
      </c>
      <c r="HV104" s="1">
        <f t="shared" si="66"/>
        <v>0</v>
      </c>
      <c r="HW104" s="1">
        <f t="shared" si="66"/>
        <v>0</v>
      </c>
      <c r="HX104" s="1">
        <f t="shared" si="66"/>
        <v>0</v>
      </c>
      <c r="HY104" s="1">
        <f t="shared" si="66"/>
        <v>0</v>
      </c>
      <c r="HZ104" s="1">
        <f t="shared" si="66"/>
        <v>0</v>
      </c>
      <c r="IA104" s="1">
        <f t="shared" si="66"/>
        <v>0</v>
      </c>
      <c r="IB104" s="1">
        <f t="shared" si="66"/>
        <v>0</v>
      </c>
      <c r="IC104" s="1">
        <f t="shared" si="66"/>
        <v>0</v>
      </c>
      <c r="ID104" s="1">
        <f t="shared" si="66"/>
        <v>0</v>
      </c>
      <c r="IE104" s="1">
        <f t="shared" si="66"/>
        <v>0</v>
      </c>
      <c r="IF104" s="1">
        <f t="shared" si="66"/>
        <v>459.00000000000381</v>
      </c>
      <c r="IG104" s="1">
        <f t="shared" si="66"/>
        <v>0</v>
      </c>
      <c r="IH104" s="1">
        <f t="shared" si="66"/>
        <v>0</v>
      </c>
      <c r="II104" s="1">
        <f t="shared" si="66"/>
        <v>0</v>
      </c>
      <c r="IJ104" s="1">
        <f t="shared" si="66"/>
        <v>0</v>
      </c>
      <c r="IK104" s="1">
        <f t="shared" si="66"/>
        <v>1300.4999999999995</v>
      </c>
      <c r="IL104" s="1">
        <f t="shared" si="66"/>
        <v>0</v>
      </c>
      <c r="IM104" s="1">
        <f t="shared" si="66"/>
        <v>0</v>
      </c>
      <c r="IN104" s="1">
        <f t="shared" si="66"/>
        <v>0</v>
      </c>
      <c r="IO104" s="1">
        <f t="shared" si="66"/>
        <v>0</v>
      </c>
      <c r="IP104" s="1">
        <f t="shared" si="66"/>
        <v>0</v>
      </c>
      <c r="IQ104" s="1">
        <f t="shared" si="66"/>
        <v>0</v>
      </c>
      <c r="IR104" s="1">
        <f t="shared" si="66"/>
        <v>0</v>
      </c>
      <c r="IS104" s="1">
        <f t="shared" si="66"/>
        <v>0</v>
      </c>
      <c r="IT104" s="1">
        <f t="shared" si="66"/>
        <v>0</v>
      </c>
      <c r="IU104" s="1">
        <f t="shared" si="66"/>
        <v>0</v>
      </c>
      <c r="IV104" s="1">
        <f t="shared" si="66"/>
        <v>0</v>
      </c>
      <c r="IW104" s="1">
        <f t="shared" si="66"/>
        <v>0</v>
      </c>
      <c r="IX104" s="1">
        <f t="shared" ref="IX104:LI104" si="67">+IF(IX101=0,"",$Q$67*$Q$68*MAX(0,$Q$63-MAX(IX87,$Q$64)))</f>
        <v>0</v>
      </c>
      <c r="IY104" s="1">
        <f t="shared" si="67"/>
        <v>0</v>
      </c>
      <c r="IZ104" s="1">
        <f t="shared" si="67"/>
        <v>0</v>
      </c>
      <c r="JA104" s="1">
        <f t="shared" si="67"/>
        <v>0</v>
      </c>
      <c r="JB104" s="1">
        <f t="shared" si="67"/>
        <v>0</v>
      </c>
      <c r="JC104" s="1">
        <f t="shared" si="67"/>
        <v>0</v>
      </c>
      <c r="JD104" s="1">
        <f t="shared" si="67"/>
        <v>0</v>
      </c>
      <c r="JE104" s="1">
        <f t="shared" si="67"/>
        <v>0</v>
      </c>
      <c r="JF104" s="1">
        <f t="shared" si="67"/>
        <v>0</v>
      </c>
      <c r="JG104" s="1">
        <f t="shared" si="67"/>
        <v>0</v>
      </c>
      <c r="JH104" s="1">
        <f t="shared" si="67"/>
        <v>0</v>
      </c>
      <c r="JI104" s="1">
        <f t="shared" si="67"/>
        <v>0</v>
      </c>
      <c r="JJ104" s="1">
        <f t="shared" si="67"/>
        <v>0</v>
      </c>
      <c r="JK104" s="1">
        <f t="shared" si="67"/>
        <v>0</v>
      </c>
      <c r="JL104" s="1">
        <f t="shared" si="67"/>
        <v>0</v>
      </c>
      <c r="JM104" s="1">
        <f t="shared" si="67"/>
        <v>0</v>
      </c>
      <c r="JN104" s="1">
        <f t="shared" si="67"/>
        <v>1491.7500000000023</v>
      </c>
      <c r="JO104" s="1">
        <f t="shared" si="67"/>
        <v>0</v>
      </c>
      <c r="JP104" s="1">
        <f t="shared" si="67"/>
        <v>0</v>
      </c>
      <c r="JQ104" s="1">
        <f t="shared" si="67"/>
        <v>0</v>
      </c>
      <c r="JR104" s="1">
        <f t="shared" si="67"/>
        <v>0</v>
      </c>
      <c r="JS104" s="1">
        <f t="shared" si="67"/>
        <v>0</v>
      </c>
      <c r="JT104" s="1">
        <f t="shared" si="67"/>
        <v>0</v>
      </c>
      <c r="JU104" s="1">
        <f t="shared" si="67"/>
        <v>0</v>
      </c>
      <c r="JV104" s="1">
        <f t="shared" si="67"/>
        <v>0</v>
      </c>
      <c r="JW104" s="1">
        <f t="shared" si="67"/>
        <v>0</v>
      </c>
      <c r="JX104" s="1">
        <f t="shared" si="67"/>
        <v>0</v>
      </c>
      <c r="JY104" s="1">
        <f t="shared" si="67"/>
        <v>0</v>
      </c>
      <c r="JZ104" s="1">
        <f t="shared" si="67"/>
        <v>0</v>
      </c>
      <c r="KA104" s="1">
        <f t="shared" si="67"/>
        <v>0</v>
      </c>
      <c r="KB104" s="1">
        <f t="shared" si="67"/>
        <v>0</v>
      </c>
      <c r="KC104" s="1">
        <f t="shared" si="67"/>
        <v>0</v>
      </c>
      <c r="KD104" s="1">
        <f t="shared" si="67"/>
        <v>0</v>
      </c>
      <c r="KE104" s="1">
        <f t="shared" si="67"/>
        <v>0</v>
      </c>
      <c r="KF104" s="1">
        <f t="shared" si="67"/>
        <v>0</v>
      </c>
      <c r="KG104" s="1">
        <f t="shared" si="67"/>
        <v>0</v>
      </c>
      <c r="KH104" s="1">
        <f t="shared" si="67"/>
        <v>0</v>
      </c>
      <c r="KI104" s="1">
        <f t="shared" si="67"/>
        <v>0</v>
      </c>
      <c r="KJ104" s="1">
        <f t="shared" si="67"/>
        <v>0</v>
      </c>
      <c r="KK104" s="1">
        <f t="shared" si="67"/>
        <v>0</v>
      </c>
      <c r="KL104" s="1">
        <f t="shared" si="67"/>
        <v>0</v>
      </c>
      <c r="KM104" s="1">
        <f t="shared" si="67"/>
        <v>0</v>
      </c>
      <c r="KN104" s="1">
        <f t="shared" si="67"/>
        <v>0</v>
      </c>
      <c r="KO104" s="1">
        <f t="shared" si="67"/>
        <v>0</v>
      </c>
      <c r="KP104" s="1">
        <f t="shared" si="67"/>
        <v>0</v>
      </c>
      <c r="KQ104" s="1">
        <f t="shared" si="67"/>
        <v>0</v>
      </c>
      <c r="KR104" s="1">
        <f t="shared" si="67"/>
        <v>0</v>
      </c>
      <c r="KS104" s="1">
        <f t="shared" si="67"/>
        <v>0</v>
      </c>
      <c r="KT104" s="1">
        <f t="shared" si="67"/>
        <v>0</v>
      </c>
      <c r="KU104" s="1">
        <f t="shared" si="67"/>
        <v>0</v>
      </c>
      <c r="KV104" s="1">
        <f t="shared" si="67"/>
        <v>0</v>
      </c>
      <c r="KW104" s="1">
        <f t="shared" si="67"/>
        <v>0</v>
      </c>
      <c r="KX104" s="1">
        <f t="shared" si="67"/>
        <v>0</v>
      </c>
      <c r="KY104" s="1">
        <f t="shared" si="67"/>
        <v>0</v>
      </c>
      <c r="KZ104" s="1">
        <f t="shared" si="67"/>
        <v>0</v>
      </c>
      <c r="LA104" s="1">
        <f t="shared" si="67"/>
        <v>0</v>
      </c>
      <c r="LB104" s="1">
        <f t="shared" si="67"/>
        <v>0</v>
      </c>
      <c r="LC104" s="1">
        <f t="shared" si="67"/>
        <v>0</v>
      </c>
      <c r="LD104" s="1">
        <f t="shared" si="67"/>
        <v>0</v>
      </c>
      <c r="LE104" s="1">
        <f t="shared" si="67"/>
        <v>0</v>
      </c>
      <c r="LF104" s="1">
        <f t="shared" si="67"/>
        <v>0</v>
      </c>
      <c r="LG104" s="1">
        <f t="shared" si="67"/>
        <v>0</v>
      </c>
      <c r="LH104" s="1">
        <f t="shared" si="67"/>
        <v>0</v>
      </c>
      <c r="LI104" s="1">
        <f t="shared" si="67"/>
        <v>0</v>
      </c>
      <c r="LJ104" s="1">
        <f t="shared" ref="LJ104:NU104" si="68">+IF(LJ101=0,"",$Q$67*$Q$68*MAX(0,$Q$63-MAX(LJ87,$Q$64)))</f>
        <v>0</v>
      </c>
      <c r="LK104" s="1">
        <f t="shared" si="68"/>
        <v>0</v>
      </c>
      <c r="LL104" s="1">
        <f t="shared" si="68"/>
        <v>0</v>
      </c>
      <c r="LM104" s="1">
        <f t="shared" si="68"/>
        <v>0</v>
      </c>
      <c r="LN104" s="1">
        <f t="shared" si="68"/>
        <v>0</v>
      </c>
      <c r="LO104" s="1">
        <f t="shared" si="68"/>
        <v>0</v>
      </c>
      <c r="LP104" s="1">
        <f t="shared" si="68"/>
        <v>0</v>
      </c>
      <c r="LQ104" s="1">
        <f t="shared" si="68"/>
        <v>0</v>
      </c>
      <c r="LR104" s="1">
        <f t="shared" si="68"/>
        <v>0</v>
      </c>
      <c r="LS104" s="1">
        <f t="shared" si="68"/>
        <v>0</v>
      </c>
      <c r="LT104" s="1">
        <f t="shared" si="68"/>
        <v>0</v>
      </c>
      <c r="LU104" s="1">
        <f t="shared" si="68"/>
        <v>0</v>
      </c>
      <c r="LV104" s="1">
        <f t="shared" si="68"/>
        <v>0</v>
      </c>
      <c r="LW104" s="1">
        <f t="shared" si="68"/>
        <v>0</v>
      </c>
      <c r="LX104" s="1">
        <f t="shared" si="68"/>
        <v>0</v>
      </c>
      <c r="LY104" s="1">
        <f t="shared" si="68"/>
        <v>0</v>
      </c>
      <c r="LZ104" s="1">
        <f t="shared" si="68"/>
        <v>0</v>
      </c>
      <c r="MA104" s="1">
        <f t="shared" si="68"/>
        <v>0</v>
      </c>
      <c r="MB104" s="1">
        <f t="shared" si="68"/>
        <v>0</v>
      </c>
      <c r="MC104" s="1">
        <f t="shared" si="68"/>
        <v>0</v>
      </c>
      <c r="MD104" s="1">
        <f t="shared" si="68"/>
        <v>0</v>
      </c>
      <c r="ME104" s="1">
        <f t="shared" si="68"/>
        <v>0</v>
      </c>
      <c r="MF104" s="1">
        <f t="shared" si="68"/>
        <v>0</v>
      </c>
      <c r="MG104" s="1">
        <f t="shared" si="68"/>
        <v>0</v>
      </c>
      <c r="MH104" s="1">
        <f t="shared" si="68"/>
        <v>0</v>
      </c>
      <c r="MI104" s="1">
        <f t="shared" si="68"/>
        <v>0</v>
      </c>
      <c r="MJ104" s="1">
        <f t="shared" si="68"/>
        <v>0</v>
      </c>
      <c r="MK104" s="1">
        <f t="shared" si="68"/>
        <v>0</v>
      </c>
      <c r="ML104" s="1">
        <f t="shared" si="68"/>
        <v>0</v>
      </c>
      <c r="MM104" s="1">
        <f t="shared" si="68"/>
        <v>0</v>
      </c>
      <c r="MN104" s="1">
        <f t="shared" si="68"/>
        <v>0</v>
      </c>
      <c r="MO104" s="1">
        <f t="shared" si="68"/>
        <v>0</v>
      </c>
      <c r="MP104" s="1">
        <f t="shared" si="68"/>
        <v>0</v>
      </c>
      <c r="MQ104" s="1">
        <f t="shared" si="68"/>
        <v>0</v>
      </c>
      <c r="MR104" s="1">
        <f t="shared" si="68"/>
        <v>0</v>
      </c>
      <c r="MS104" s="1">
        <f t="shared" si="68"/>
        <v>0</v>
      </c>
      <c r="MT104" s="1">
        <f t="shared" si="68"/>
        <v>0</v>
      </c>
      <c r="MU104" s="1">
        <f t="shared" si="68"/>
        <v>0</v>
      </c>
      <c r="MV104" s="1">
        <f t="shared" si="68"/>
        <v>0</v>
      </c>
      <c r="MW104" s="1">
        <f t="shared" si="68"/>
        <v>0</v>
      </c>
      <c r="MX104" s="1">
        <f t="shared" si="68"/>
        <v>0</v>
      </c>
      <c r="MY104" s="1">
        <f t="shared" si="68"/>
        <v>0</v>
      </c>
      <c r="MZ104" s="1">
        <f t="shared" si="68"/>
        <v>0</v>
      </c>
      <c r="NA104" s="1">
        <f t="shared" si="68"/>
        <v>0</v>
      </c>
      <c r="NB104" s="1">
        <f t="shared" si="68"/>
        <v>0</v>
      </c>
      <c r="NC104" s="1">
        <f t="shared" si="68"/>
        <v>0</v>
      </c>
      <c r="ND104" s="1">
        <f t="shared" si="68"/>
        <v>0</v>
      </c>
      <c r="NE104" s="1">
        <f t="shared" si="68"/>
        <v>0</v>
      </c>
      <c r="NF104" s="1">
        <f t="shared" si="68"/>
        <v>0</v>
      </c>
      <c r="NG104" s="1">
        <f t="shared" si="68"/>
        <v>0</v>
      </c>
      <c r="NH104" s="1">
        <f t="shared" si="68"/>
        <v>0</v>
      </c>
      <c r="NI104" s="1">
        <f t="shared" si="68"/>
        <v>0</v>
      </c>
      <c r="NJ104" s="1">
        <f t="shared" si="68"/>
        <v>0</v>
      </c>
      <c r="NK104" s="1">
        <f t="shared" si="68"/>
        <v>0</v>
      </c>
      <c r="NL104" s="1">
        <f t="shared" si="68"/>
        <v>0</v>
      </c>
      <c r="NM104" s="1">
        <f t="shared" si="68"/>
        <v>0</v>
      </c>
      <c r="NN104" s="1">
        <f t="shared" si="68"/>
        <v>0</v>
      </c>
      <c r="NO104" s="1">
        <f t="shared" si="68"/>
        <v>0</v>
      </c>
      <c r="NP104" s="1">
        <f t="shared" si="68"/>
        <v>0</v>
      </c>
      <c r="NQ104" s="1">
        <f t="shared" si="68"/>
        <v>0</v>
      </c>
      <c r="NR104" s="1">
        <f t="shared" si="68"/>
        <v>0</v>
      </c>
      <c r="NS104" s="1">
        <f t="shared" si="68"/>
        <v>0</v>
      </c>
      <c r="NT104" s="1">
        <f t="shared" si="68"/>
        <v>0</v>
      </c>
      <c r="NU104" s="1">
        <f t="shared" si="68"/>
        <v>0</v>
      </c>
      <c r="NV104" s="1">
        <f t="shared" ref="NV104:QG104" si="69">+IF(NV101=0,"",$Q$67*$Q$68*MAX(0,$Q$63-MAX(NV87,$Q$64)))</f>
        <v>0</v>
      </c>
      <c r="NW104" s="1">
        <f t="shared" si="69"/>
        <v>0</v>
      </c>
      <c r="NX104" s="1">
        <f t="shared" si="69"/>
        <v>0</v>
      </c>
      <c r="NY104" s="1">
        <f t="shared" si="69"/>
        <v>0</v>
      </c>
      <c r="NZ104" s="1">
        <f t="shared" si="69"/>
        <v>0</v>
      </c>
      <c r="OA104" s="1">
        <f t="shared" si="69"/>
        <v>0</v>
      </c>
      <c r="OB104" s="1">
        <f t="shared" si="69"/>
        <v>0</v>
      </c>
      <c r="OC104" s="1">
        <f t="shared" si="69"/>
        <v>0</v>
      </c>
      <c r="OD104" s="1">
        <f t="shared" si="69"/>
        <v>0</v>
      </c>
      <c r="OE104" s="1">
        <f t="shared" si="69"/>
        <v>0</v>
      </c>
      <c r="OF104" s="1">
        <f t="shared" si="69"/>
        <v>0</v>
      </c>
      <c r="OG104" s="1">
        <f t="shared" si="69"/>
        <v>0</v>
      </c>
      <c r="OH104" s="1">
        <f t="shared" si="69"/>
        <v>2677.5000000000005</v>
      </c>
      <c r="OI104" s="1">
        <f t="shared" si="69"/>
        <v>0</v>
      </c>
      <c r="OJ104" s="1">
        <f t="shared" si="69"/>
        <v>0</v>
      </c>
      <c r="OK104" s="1">
        <f t="shared" si="69"/>
        <v>0</v>
      </c>
      <c r="OL104" s="1">
        <f t="shared" si="69"/>
        <v>0</v>
      </c>
      <c r="OM104" s="1">
        <f t="shared" si="69"/>
        <v>0</v>
      </c>
      <c r="ON104" s="1">
        <f t="shared" si="69"/>
        <v>0</v>
      </c>
      <c r="OO104" s="1">
        <f t="shared" si="69"/>
        <v>0</v>
      </c>
      <c r="OP104" s="1">
        <f t="shared" si="69"/>
        <v>0</v>
      </c>
      <c r="OQ104" s="1">
        <f t="shared" si="69"/>
        <v>0</v>
      </c>
      <c r="OR104" s="1">
        <f t="shared" si="69"/>
        <v>0</v>
      </c>
      <c r="OS104" s="1">
        <f t="shared" si="69"/>
        <v>0</v>
      </c>
      <c r="OT104" s="1">
        <f t="shared" si="69"/>
        <v>0</v>
      </c>
      <c r="OU104" s="1">
        <f t="shared" si="69"/>
        <v>0</v>
      </c>
      <c r="OV104" s="1">
        <f t="shared" si="69"/>
        <v>0</v>
      </c>
      <c r="OW104" s="1">
        <f t="shared" si="69"/>
        <v>0</v>
      </c>
      <c r="OX104" s="1">
        <f t="shared" si="69"/>
        <v>0</v>
      </c>
      <c r="OY104" s="1">
        <f t="shared" si="69"/>
        <v>0</v>
      </c>
      <c r="OZ104" s="1">
        <f t="shared" si="69"/>
        <v>0</v>
      </c>
      <c r="PA104" s="1">
        <f t="shared" si="69"/>
        <v>0</v>
      </c>
      <c r="PB104" s="1">
        <f t="shared" si="69"/>
        <v>0</v>
      </c>
      <c r="PC104" s="1">
        <f t="shared" si="69"/>
        <v>0</v>
      </c>
      <c r="PD104" s="1">
        <f t="shared" si="69"/>
        <v>0</v>
      </c>
      <c r="PE104" s="1">
        <f t="shared" si="69"/>
        <v>0</v>
      </c>
      <c r="PF104" s="1">
        <f t="shared" si="69"/>
        <v>0</v>
      </c>
      <c r="PG104" s="1">
        <f t="shared" si="69"/>
        <v>0</v>
      </c>
      <c r="PH104" s="1">
        <f t="shared" si="69"/>
        <v>0</v>
      </c>
      <c r="PI104" s="1">
        <f t="shared" si="69"/>
        <v>0</v>
      </c>
      <c r="PJ104" s="1">
        <f t="shared" si="69"/>
        <v>0</v>
      </c>
      <c r="PK104" s="1">
        <f t="shared" si="69"/>
        <v>0</v>
      </c>
      <c r="PL104" s="1">
        <f t="shared" si="69"/>
        <v>0</v>
      </c>
      <c r="PM104" s="1">
        <f t="shared" si="69"/>
        <v>0</v>
      </c>
      <c r="PN104" s="1">
        <f t="shared" si="69"/>
        <v>0</v>
      </c>
      <c r="PO104" s="1">
        <f t="shared" si="69"/>
        <v>0</v>
      </c>
      <c r="PP104" s="1">
        <f t="shared" si="69"/>
        <v>1109.2500000000036</v>
      </c>
      <c r="PQ104" s="1">
        <f t="shared" si="69"/>
        <v>0</v>
      </c>
      <c r="PR104" s="1">
        <f t="shared" si="69"/>
        <v>0</v>
      </c>
      <c r="PS104" s="1">
        <f t="shared" si="69"/>
        <v>0</v>
      </c>
      <c r="PT104" s="1">
        <f t="shared" si="69"/>
        <v>0</v>
      </c>
      <c r="PU104" s="1">
        <f t="shared" si="69"/>
        <v>0</v>
      </c>
      <c r="PV104" s="1">
        <f t="shared" si="69"/>
        <v>0</v>
      </c>
      <c r="PW104" s="1">
        <f t="shared" si="69"/>
        <v>0</v>
      </c>
      <c r="PX104" s="1">
        <f t="shared" si="69"/>
        <v>0</v>
      </c>
      <c r="PY104" s="1">
        <f t="shared" si="69"/>
        <v>0</v>
      </c>
      <c r="PZ104" s="1">
        <f t="shared" si="69"/>
        <v>0</v>
      </c>
      <c r="QA104" s="1">
        <f t="shared" si="69"/>
        <v>0</v>
      </c>
      <c r="QB104" s="1">
        <f t="shared" si="69"/>
        <v>0</v>
      </c>
      <c r="QC104" s="1">
        <f t="shared" si="69"/>
        <v>0</v>
      </c>
      <c r="QD104" s="1">
        <f t="shared" si="69"/>
        <v>0</v>
      </c>
      <c r="QE104" s="1">
        <f t="shared" si="69"/>
        <v>0</v>
      </c>
      <c r="QF104" s="1">
        <f t="shared" si="69"/>
        <v>0</v>
      </c>
      <c r="QG104" s="1">
        <f t="shared" si="69"/>
        <v>0</v>
      </c>
      <c r="QH104" s="1">
        <f t="shared" ref="QH104:SG104" si="70">+IF(QH101=0,"",$Q$67*$Q$68*MAX(0,$Q$63-MAX(QH87,$Q$64)))</f>
        <v>0</v>
      </c>
      <c r="QI104" s="1">
        <f t="shared" si="70"/>
        <v>879.75000000000159</v>
      </c>
      <c r="QJ104" s="1">
        <f t="shared" si="70"/>
        <v>0</v>
      </c>
      <c r="QK104" s="1">
        <f t="shared" si="70"/>
        <v>0</v>
      </c>
      <c r="QL104" s="1">
        <f t="shared" si="70"/>
        <v>0</v>
      </c>
      <c r="QM104" s="1">
        <f t="shared" si="70"/>
        <v>0</v>
      </c>
      <c r="QN104" s="1">
        <f t="shared" si="70"/>
        <v>0</v>
      </c>
      <c r="QO104" s="1">
        <f t="shared" si="70"/>
        <v>0</v>
      </c>
      <c r="QP104" s="1">
        <f t="shared" si="70"/>
        <v>0</v>
      </c>
      <c r="QQ104" s="1">
        <f t="shared" si="70"/>
        <v>0</v>
      </c>
      <c r="QR104" s="1">
        <f t="shared" si="70"/>
        <v>0</v>
      </c>
      <c r="QS104" s="1">
        <f t="shared" si="70"/>
        <v>0</v>
      </c>
      <c r="QT104" s="1">
        <f t="shared" si="70"/>
        <v>0</v>
      </c>
      <c r="QU104" s="1">
        <f t="shared" si="70"/>
        <v>0</v>
      </c>
      <c r="QV104" s="1">
        <f t="shared" si="70"/>
        <v>0</v>
      </c>
      <c r="QW104" s="1">
        <f t="shared" si="70"/>
        <v>0</v>
      </c>
      <c r="QX104" s="1">
        <f t="shared" si="70"/>
        <v>0</v>
      </c>
      <c r="QY104" s="1">
        <f t="shared" si="70"/>
        <v>0</v>
      </c>
      <c r="QZ104" s="1">
        <f t="shared" si="70"/>
        <v>0</v>
      </c>
      <c r="RA104" s="1">
        <f t="shared" si="70"/>
        <v>0</v>
      </c>
      <c r="RB104" s="1">
        <f t="shared" si="70"/>
        <v>0</v>
      </c>
      <c r="RC104" s="1">
        <f t="shared" si="70"/>
        <v>0</v>
      </c>
      <c r="RD104" s="1">
        <f t="shared" si="70"/>
        <v>0</v>
      </c>
      <c r="RE104" s="1">
        <f t="shared" si="70"/>
        <v>0</v>
      </c>
      <c r="RF104" s="1">
        <f t="shared" si="70"/>
        <v>0</v>
      </c>
      <c r="RG104" s="1">
        <f t="shared" si="70"/>
        <v>0</v>
      </c>
      <c r="RH104" s="1">
        <f t="shared" si="70"/>
        <v>0</v>
      </c>
      <c r="RI104" s="1">
        <f t="shared" si="70"/>
        <v>0</v>
      </c>
      <c r="RJ104" s="1">
        <f t="shared" si="70"/>
        <v>0</v>
      </c>
      <c r="RK104" s="1">
        <f t="shared" si="70"/>
        <v>0</v>
      </c>
      <c r="RL104" s="1">
        <f t="shared" si="70"/>
        <v>0</v>
      </c>
      <c r="RM104" s="1">
        <f t="shared" si="70"/>
        <v>0</v>
      </c>
      <c r="RN104" s="1">
        <f t="shared" si="70"/>
        <v>0</v>
      </c>
      <c r="RO104" s="1">
        <f t="shared" si="70"/>
        <v>0</v>
      </c>
      <c r="RP104" s="1">
        <f t="shared" si="70"/>
        <v>0</v>
      </c>
      <c r="RQ104" s="1">
        <f t="shared" si="70"/>
        <v>0</v>
      </c>
      <c r="RR104" s="1">
        <f t="shared" si="70"/>
        <v>0</v>
      </c>
      <c r="RS104" s="1">
        <f t="shared" si="70"/>
        <v>0</v>
      </c>
      <c r="RT104" s="1">
        <f t="shared" si="70"/>
        <v>0</v>
      </c>
      <c r="RU104" s="1">
        <f t="shared" si="70"/>
        <v>0</v>
      </c>
      <c r="RV104" s="1">
        <f t="shared" si="70"/>
        <v>0</v>
      </c>
      <c r="RW104" s="1">
        <f t="shared" si="70"/>
        <v>0</v>
      </c>
      <c r="RX104" s="1">
        <f t="shared" si="70"/>
        <v>0</v>
      </c>
      <c r="RY104" s="1">
        <f t="shared" si="70"/>
        <v>0</v>
      </c>
      <c r="RZ104" s="1">
        <f t="shared" si="70"/>
        <v>0</v>
      </c>
      <c r="SA104" s="1">
        <f t="shared" si="70"/>
        <v>0</v>
      </c>
      <c r="SB104" s="1">
        <f t="shared" si="70"/>
        <v>0</v>
      </c>
      <c r="SC104" s="1">
        <f t="shared" si="70"/>
        <v>0</v>
      </c>
      <c r="SD104" s="1">
        <f t="shared" si="70"/>
        <v>0</v>
      </c>
      <c r="SE104" s="1">
        <f t="shared" si="70"/>
        <v>0</v>
      </c>
      <c r="SF104" s="1">
        <f t="shared" si="70"/>
        <v>0</v>
      </c>
      <c r="SG104" s="1">
        <f t="shared" si="70"/>
        <v>0</v>
      </c>
      <c r="SH104" s="25"/>
    </row>
    <row r="105" spans="1:502">
      <c r="A105" t="s">
        <v>375</v>
      </c>
      <c r="B105" s="1">
        <f t="shared" ref="B105:BM105" si="71">IF(B101=0,"",+IF($Q$67&lt;10,0,ROUND($Q$67*MIN(0.1*$T$69*$Z$69,MAX(0,(0.86*$Z$69*$T$69-B88*MAX(B87,$Q$64)))),2)))</f>
        <v>4931.8100000000004</v>
      </c>
      <c r="C105" s="1">
        <f t="shared" si="71"/>
        <v>4931.8100000000004</v>
      </c>
      <c r="D105" s="1">
        <f t="shared" si="71"/>
        <v>1008.99</v>
      </c>
      <c r="E105" s="1">
        <f t="shared" si="71"/>
        <v>0</v>
      </c>
      <c r="F105" s="1">
        <f t="shared" si="71"/>
        <v>0</v>
      </c>
      <c r="G105" s="1">
        <f t="shared" si="71"/>
        <v>0</v>
      </c>
      <c r="H105" s="1">
        <f t="shared" si="71"/>
        <v>563.84</v>
      </c>
      <c r="I105" s="1">
        <f t="shared" si="71"/>
        <v>3076.95</v>
      </c>
      <c r="J105" s="1">
        <f t="shared" si="71"/>
        <v>4931.8100000000004</v>
      </c>
      <c r="K105" s="1">
        <f t="shared" si="71"/>
        <v>3372.16</v>
      </c>
      <c r="L105" s="1">
        <f t="shared" si="71"/>
        <v>4931.8100000000004</v>
      </c>
      <c r="M105" s="1">
        <f t="shared" si="71"/>
        <v>4931.8100000000004</v>
      </c>
      <c r="N105" s="1">
        <f t="shared" si="71"/>
        <v>2293.59</v>
      </c>
      <c r="O105" s="1">
        <f t="shared" si="71"/>
        <v>4931.8100000000004</v>
      </c>
      <c r="P105" s="1">
        <f t="shared" si="71"/>
        <v>0</v>
      </c>
      <c r="Q105" s="1">
        <f t="shared" si="71"/>
        <v>1170.49</v>
      </c>
      <c r="R105" s="1">
        <f t="shared" si="71"/>
        <v>0</v>
      </c>
      <c r="S105" s="1">
        <f t="shared" si="71"/>
        <v>4931.8100000000004</v>
      </c>
      <c r="T105" s="1">
        <f t="shared" si="71"/>
        <v>4931.8100000000004</v>
      </c>
      <c r="U105" s="1">
        <f t="shared" si="71"/>
        <v>940.39</v>
      </c>
      <c r="V105" s="1">
        <f t="shared" si="71"/>
        <v>0</v>
      </c>
      <c r="W105" s="1">
        <f t="shared" si="71"/>
        <v>2860.8</v>
      </c>
      <c r="X105" s="1">
        <f t="shared" si="71"/>
        <v>0</v>
      </c>
      <c r="Y105" s="1">
        <f t="shared" si="71"/>
        <v>0</v>
      </c>
      <c r="Z105" s="1">
        <f t="shared" si="71"/>
        <v>4931.8100000000004</v>
      </c>
      <c r="AA105" s="1">
        <f t="shared" si="71"/>
        <v>4931.8100000000004</v>
      </c>
      <c r="AB105" s="1">
        <f t="shared" si="71"/>
        <v>865.93</v>
      </c>
      <c r="AC105" s="1">
        <f t="shared" si="71"/>
        <v>0</v>
      </c>
      <c r="AD105" s="1">
        <f t="shared" si="71"/>
        <v>0</v>
      </c>
      <c r="AE105" s="1">
        <f t="shared" si="71"/>
        <v>2973.59</v>
      </c>
      <c r="AF105" s="1">
        <f t="shared" si="71"/>
        <v>0</v>
      </c>
      <c r="AG105" s="1">
        <f t="shared" si="71"/>
        <v>4931.8100000000004</v>
      </c>
      <c r="AH105" s="1">
        <f t="shared" si="71"/>
        <v>4931.8100000000004</v>
      </c>
      <c r="AI105" s="1">
        <f t="shared" si="71"/>
        <v>3092.93</v>
      </c>
      <c r="AJ105" s="1">
        <f t="shared" si="71"/>
        <v>4625.1400000000003</v>
      </c>
      <c r="AK105" s="1">
        <f t="shared" si="71"/>
        <v>4931.8100000000004</v>
      </c>
      <c r="AL105" s="1">
        <f t="shared" si="71"/>
        <v>4931.8100000000004</v>
      </c>
      <c r="AM105" s="1">
        <f t="shared" si="71"/>
        <v>0</v>
      </c>
      <c r="AN105" s="1">
        <f t="shared" si="71"/>
        <v>2987.02</v>
      </c>
      <c r="AO105" s="1">
        <f t="shared" si="71"/>
        <v>4101.54</v>
      </c>
      <c r="AP105" s="1">
        <f t="shared" si="71"/>
        <v>0</v>
      </c>
      <c r="AQ105" s="1">
        <f t="shared" si="71"/>
        <v>0</v>
      </c>
      <c r="AR105" s="1">
        <f t="shared" si="71"/>
        <v>4931.8100000000004</v>
      </c>
      <c r="AS105" s="1">
        <f t="shared" si="71"/>
        <v>0</v>
      </c>
      <c r="AT105" s="1">
        <f t="shared" si="71"/>
        <v>4931.8100000000004</v>
      </c>
      <c r="AU105" s="1">
        <f t="shared" si="71"/>
        <v>4931.8100000000004</v>
      </c>
      <c r="AV105" s="1">
        <f t="shared" si="71"/>
        <v>4931.8100000000004</v>
      </c>
      <c r="AW105" s="1">
        <f t="shared" si="71"/>
        <v>4931.8100000000004</v>
      </c>
      <c r="AX105" s="1">
        <f t="shared" si="71"/>
        <v>117.76</v>
      </c>
      <c r="AY105" s="1">
        <f t="shared" si="71"/>
        <v>0</v>
      </c>
      <c r="AZ105" s="1">
        <f t="shared" si="71"/>
        <v>4931.8100000000004</v>
      </c>
      <c r="BA105" s="1">
        <f t="shared" si="71"/>
        <v>0</v>
      </c>
      <c r="BB105" s="1">
        <f t="shared" si="71"/>
        <v>1078.8599999999999</v>
      </c>
      <c r="BC105" s="1">
        <f t="shared" si="71"/>
        <v>4833.05</v>
      </c>
      <c r="BD105" s="1">
        <f t="shared" si="71"/>
        <v>0</v>
      </c>
      <c r="BE105" s="1">
        <f t="shared" si="71"/>
        <v>4598.1099999999997</v>
      </c>
      <c r="BF105" s="1">
        <f t="shared" si="71"/>
        <v>883.27</v>
      </c>
      <c r="BG105" s="1">
        <f t="shared" si="71"/>
        <v>2772.99</v>
      </c>
      <c r="BH105" s="1">
        <f t="shared" si="71"/>
        <v>1165.1300000000001</v>
      </c>
      <c r="BI105" s="1">
        <f t="shared" si="71"/>
        <v>0</v>
      </c>
      <c r="BJ105" s="1">
        <f t="shared" si="71"/>
        <v>0</v>
      </c>
      <c r="BK105" s="1">
        <f t="shared" si="71"/>
        <v>0</v>
      </c>
      <c r="BL105" s="1">
        <f t="shared" si="71"/>
        <v>0</v>
      </c>
      <c r="BM105" s="1">
        <f t="shared" si="71"/>
        <v>3486.99</v>
      </c>
      <c r="BN105" s="1">
        <f t="shared" ref="BN105:DY105" si="72">IF(BN101=0,"",+IF($Q$67&lt;10,0,ROUND($Q$67*MIN(0.1*$T$69*$Z$69,MAX(0,(0.86*$Z$69*$T$69-BN88*MAX(BN87,$Q$64)))),2)))</f>
        <v>4931.8100000000004</v>
      </c>
      <c r="BO105" s="1">
        <f t="shared" si="72"/>
        <v>4931.8100000000004</v>
      </c>
      <c r="BP105" s="1">
        <f t="shared" si="72"/>
        <v>4931.8100000000004</v>
      </c>
      <c r="BQ105" s="1">
        <f t="shared" si="72"/>
        <v>0</v>
      </c>
      <c r="BR105" s="1">
        <f t="shared" si="72"/>
        <v>4931.8100000000004</v>
      </c>
      <c r="BS105" s="1">
        <f t="shared" si="72"/>
        <v>4931.8100000000004</v>
      </c>
      <c r="BT105" s="1">
        <f t="shared" si="72"/>
        <v>0</v>
      </c>
      <c r="BU105" s="1">
        <f t="shared" si="72"/>
        <v>4931.8100000000004</v>
      </c>
      <c r="BV105" s="1">
        <f t="shared" si="72"/>
        <v>4102.3900000000003</v>
      </c>
      <c r="BW105" s="1">
        <f t="shared" si="72"/>
        <v>4931.8100000000004</v>
      </c>
      <c r="BX105" s="1">
        <f t="shared" si="72"/>
        <v>0</v>
      </c>
      <c r="BY105" s="1">
        <f t="shared" si="72"/>
        <v>4931.8100000000004</v>
      </c>
      <c r="BZ105" s="1">
        <f t="shared" si="72"/>
        <v>0</v>
      </c>
      <c r="CA105" s="1">
        <f t="shared" si="72"/>
        <v>4931.8100000000004</v>
      </c>
      <c r="CB105" s="1">
        <f t="shared" si="72"/>
        <v>4931.8100000000004</v>
      </c>
      <c r="CC105" s="1">
        <f t="shared" si="72"/>
        <v>0</v>
      </c>
      <c r="CD105" s="1">
        <f t="shared" si="72"/>
        <v>0</v>
      </c>
      <c r="CE105" s="1">
        <f t="shared" si="72"/>
        <v>3474.84</v>
      </c>
      <c r="CF105" s="1">
        <f t="shared" si="72"/>
        <v>0</v>
      </c>
      <c r="CG105" s="1">
        <f t="shared" si="72"/>
        <v>3611.77</v>
      </c>
      <c r="CH105" s="1">
        <f t="shared" si="72"/>
        <v>4931.8100000000004</v>
      </c>
      <c r="CI105" s="1">
        <f t="shared" si="72"/>
        <v>4931.8100000000004</v>
      </c>
      <c r="CJ105" s="1">
        <f t="shared" si="72"/>
        <v>0</v>
      </c>
      <c r="CK105" s="1">
        <f t="shared" si="72"/>
        <v>4931.8100000000004</v>
      </c>
      <c r="CL105" s="1">
        <f t="shared" si="72"/>
        <v>4931.8100000000004</v>
      </c>
      <c r="CM105" s="1">
        <f t="shared" si="72"/>
        <v>0</v>
      </c>
      <c r="CN105" s="1">
        <f t="shared" si="72"/>
        <v>675.19</v>
      </c>
      <c r="CO105" s="1">
        <f t="shared" si="72"/>
        <v>4931.8100000000004</v>
      </c>
      <c r="CP105" s="1">
        <f t="shared" si="72"/>
        <v>4931.8100000000004</v>
      </c>
      <c r="CQ105" s="1">
        <f t="shared" si="72"/>
        <v>0</v>
      </c>
      <c r="CR105" s="1">
        <f t="shared" si="72"/>
        <v>3191.79</v>
      </c>
      <c r="CS105" s="1">
        <f t="shared" si="72"/>
        <v>4613.92</v>
      </c>
      <c r="CT105" s="1">
        <f t="shared" si="72"/>
        <v>1238.23</v>
      </c>
      <c r="CU105" s="1">
        <f t="shared" si="72"/>
        <v>3824.27</v>
      </c>
      <c r="CV105" s="1">
        <f t="shared" si="72"/>
        <v>4931.8100000000004</v>
      </c>
      <c r="CW105" s="1">
        <f t="shared" si="72"/>
        <v>0</v>
      </c>
      <c r="CX105" s="1">
        <f t="shared" si="72"/>
        <v>0</v>
      </c>
      <c r="CY105" s="1">
        <f t="shared" si="72"/>
        <v>2043.18</v>
      </c>
      <c r="CZ105" s="1">
        <f t="shared" si="72"/>
        <v>0</v>
      </c>
      <c r="DA105" s="1">
        <f t="shared" si="72"/>
        <v>0</v>
      </c>
      <c r="DB105" s="1">
        <f t="shared" si="72"/>
        <v>0</v>
      </c>
      <c r="DC105" s="1">
        <f t="shared" si="72"/>
        <v>4931.8100000000004</v>
      </c>
      <c r="DD105" s="1">
        <f t="shared" si="72"/>
        <v>2065.0300000000002</v>
      </c>
      <c r="DE105" s="1">
        <f t="shared" si="72"/>
        <v>3393.41</v>
      </c>
      <c r="DF105" s="1">
        <f t="shared" si="72"/>
        <v>0</v>
      </c>
      <c r="DG105" s="1">
        <f t="shared" si="72"/>
        <v>3008.44</v>
      </c>
      <c r="DH105" s="1">
        <f t="shared" si="72"/>
        <v>0</v>
      </c>
      <c r="DI105" s="1">
        <f t="shared" si="72"/>
        <v>0</v>
      </c>
      <c r="DJ105" s="1">
        <f t="shared" si="72"/>
        <v>4931.8100000000004</v>
      </c>
      <c r="DK105" s="1">
        <f t="shared" si="72"/>
        <v>1638.33</v>
      </c>
      <c r="DL105" s="1">
        <f t="shared" si="72"/>
        <v>1644.96</v>
      </c>
      <c r="DM105" s="1">
        <f t="shared" si="72"/>
        <v>2418.54</v>
      </c>
      <c r="DN105" s="1">
        <f t="shared" si="72"/>
        <v>4931.8100000000004</v>
      </c>
      <c r="DO105" s="1">
        <f t="shared" si="72"/>
        <v>4931.8100000000004</v>
      </c>
      <c r="DP105" s="1">
        <f t="shared" si="72"/>
        <v>0</v>
      </c>
      <c r="DQ105" s="1">
        <f t="shared" si="72"/>
        <v>3002.75</v>
      </c>
      <c r="DR105" s="1">
        <f t="shared" si="72"/>
        <v>4931.8100000000004</v>
      </c>
      <c r="DS105" s="1">
        <f t="shared" si="72"/>
        <v>4712.01</v>
      </c>
      <c r="DT105" s="1">
        <f t="shared" si="72"/>
        <v>4931.8100000000004</v>
      </c>
      <c r="DU105" s="1">
        <f t="shared" si="72"/>
        <v>2433.84</v>
      </c>
      <c r="DV105" s="1">
        <f t="shared" si="72"/>
        <v>0</v>
      </c>
      <c r="DW105" s="1">
        <f t="shared" si="72"/>
        <v>4931.8100000000004</v>
      </c>
      <c r="DX105" s="1">
        <f t="shared" si="72"/>
        <v>1049.8699999999999</v>
      </c>
      <c r="DY105" s="1">
        <f t="shared" si="72"/>
        <v>45.68</v>
      </c>
      <c r="DZ105" s="1">
        <f t="shared" ref="DZ105:GK105" si="73">IF(DZ101=0,"",+IF($Q$67&lt;10,0,ROUND($Q$67*MIN(0.1*$T$69*$Z$69,MAX(0,(0.86*$Z$69*$T$69-DZ88*MAX(DZ87,$Q$64)))),2)))</f>
        <v>4931.8100000000004</v>
      </c>
      <c r="EA105" s="1">
        <f t="shared" si="73"/>
        <v>0</v>
      </c>
      <c r="EB105" s="1">
        <f t="shared" si="73"/>
        <v>4931.8100000000004</v>
      </c>
      <c r="EC105" s="1">
        <f t="shared" si="73"/>
        <v>0</v>
      </c>
      <c r="ED105" s="1">
        <f t="shared" si="73"/>
        <v>1170.49</v>
      </c>
      <c r="EE105" s="1">
        <f t="shared" si="73"/>
        <v>4931.8100000000004</v>
      </c>
      <c r="EF105" s="1">
        <f t="shared" si="73"/>
        <v>4931.8100000000004</v>
      </c>
      <c r="EG105" s="1">
        <f t="shared" si="73"/>
        <v>4193.43</v>
      </c>
      <c r="EH105" s="1">
        <f t="shared" si="73"/>
        <v>257.67</v>
      </c>
      <c r="EI105" s="1">
        <f t="shared" si="73"/>
        <v>4169.03</v>
      </c>
      <c r="EJ105" s="1">
        <f t="shared" si="73"/>
        <v>2608.09</v>
      </c>
      <c r="EK105" s="1">
        <f t="shared" si="73"/>
        <v>4173.2</v>
      </c>
      <c r="EL105" s="1">
        <f t="shared" si="73"/>
        <v>973.46</v>
      </c>
      <c r="EM105" s="1">
        <f t="shared" si="73"/>
        <v>4931.8100000000004</v>
      </c>
      <c r="EN105" s="1">
        <f t="shared" si="73"/>
        <v>4716.18</v>
      </c>
      <c r="EO105" s="1">
        <f t="shared" si="73"/>
        <v>0</v>
      </c>
      <c r="EP105" s="1">
        <f t="shared" si="73"/>
        <v>4931.8100000000004</v>
      </c>
      <c r="EQ105" s="1">
        <f t="shared" si="73"/>
        <v>0</v>
      </c>
      <c r="ER105" s="1">
        <f t="shared" si="73"/>
        <v>0</v>
      </c>
      <c r="ES105" s="1">
        <f t="shared" si="73"/>
        <v>4931.8100000000004</v>
      </c>
      <c r="ET105" s="1">
        <f t="shared" si="73"/>
        <v>4931.8100000000004</v>
      </c>
      <c r="EU105" s="1">
        <f t="shared" si="73"/>
        <v>4931.8100000000004</v>
      </c>
      <c r="EV105" s="1">
        <f t="shared" si="73"/>
        <v>763.59</v>
      </c>
      <c r="EW105" s="1">
        <f t="shared" si="73"/>
        <v>0</v>
      </c>
      <c r="EX105" s="1">
        <f t="shared" si="73"/>
        <v>4931.8100000000004</v>
      </c>
      <c r="EY105" s="1">
        <f t="shared" si="73"/>
        <v>4588.17</v>
      </c>
      <c r="EZ105" s="1">
        <f t="shared" si="73"/>
        <v>212.11</v>
      </c>
      <c r="FA105" s="1">
        <f t="shared" si="73"/>
        <v>50.61</v>
      </c>
      <c r="FB105" s="1">
        <f t="shared" si="73"/>
        <v>2221.34</v>
      </c>
      <c r="FC105" s="1">
        <f t="shared" si="73"/>
        <v>0</v>
      </c>
      <c r="FD105" s="1">
        <f t="shared" si="73"/>
        <v>0</v>
      </c>
      <c r="FE105" s="1">
        <f t="shared" si="73"/>
        <v>3602.25</v>
      </c>
      <c r="FF105" s="1">
        <f t="shared" si="73"/>
        <v>2058.5700000000002</v>
      </c>
      <c r="FG105" s="1">
        <f t="shared" si="73"/>
        <v>4931.8100000000004</v>
      </c>
      <c r="FH105" s="1">
        <f t="shared" si="73"/>
        <v>0</v>
      </c>
      <c r="FI105" s="1">
        <f t="shared" si="73"/>
        <v>0</v>
      </c>
      <c r="FJ105" s="1">
        <f t="shared" si="73"/>
        <v>4931.8100000000004</v>
      </c>
      <c r="FK105" s="1">
        <f t="shared" si="73"/>
        <v>4931.8100000000004</v>
      </c>
      <c r="FL105" s="1">
        <f t="shared" si="73"/>
        <v>2016.49</v>
      </c>
      <c r="FM105" s="1">
        <f t="shared" si="73"/>
        <v>69.819999999999993</v>
      </c>
      <c r="FN105" s="1">
        <f t="shared" si="73"/>
        <v>4931.8100000000004</v>
      </c>
      <c r="FO105" s="1">
        <f t="shared" si="73"/>
        <v>4931.8100000000004</v>
      </c>
      <c r="FP105" s="1">
        <f t="shared" si="73"/>
        <v>0</v>
      </c>
      <c r="FQ105" s="1">
        <f t="shared" si="73"/>
        <v>0</v>
      </c>
      <c r="FR105" s="1">
        <f t="shared" si="73"/>
        <v>0</v>
      </c>
      <c r="FS105" s="1">
        <f t="shared" si="73"/>
        <v>4931.8100000000004</v>
      </c>
      <c r="FT105" s="1">
        <f t="shared" si="73"/>
        <v>4931.8100000000004</v>
      </c>
      <c r="FU105" s="1">
        <f t="shared" si="73"/>
        <v>4909.3</v>
      </c>
      <c r="FV105" s="1">
        <f t="shared" si="73"/>
        <v>4795.99</v>
      </c>
      <c r="FW105" s="1">
        <f t="shared" si="73"/>
        <v>0</v>
      </c>
      <c r="FX105" s="1">
        <f t="shared" si="73"/>
        <v>432.94</v>
      </c>
      <c r="FY105" s="1">
        <f t="shared" si="73"/>
        <v>0</v>
      </c>
      <c r="FZ105" s="1">
        <f t="shared" si="73"/>
        <v>3880.71</v>
      </c>
      <c r="GA105" s="1">
        <f t="shared" si="73"/>
        <v>4931.8100000000004</v>
      </c>
      <c r="GB105" s="1">
        <f t="shared" si="73"/>
        <v>4832.2</v>
      </c>
      <c r="GC105" s="1">
        <f t="shared" si="73"/>
        <v>2859.69</v>
      </c>
      <c r="GD105" s="1">
        <f t="shared" si="73"/>
        <v>1294.8399999999999</v>
      </c>
      <c r="GE105" s="1">
        <f t="shared" si="73"/>
        <v>0</v>
      </c>
      <c r="GF105" s="1">
        <f t="shared" si="73"/>
        <v>3629.79</v>
      </c>
      <c r="GG105" s="1">
        <f t="shared" si="73"/>
        <v>4931.8100000000004</v>
      </c>
      <c r="GH105" s="1">
        <f t="shared" si="73"/>
        <v>4931.8100000000004</v>
      </c>
      <c r="GI105" s="1">
        <f t="shared" si="73"/>
        <v>950.59</v>
      </c>
      <c r="GJ105" s="1">
        <f t="shared" si="73"/>
        <v>0</v>
      </c>
      <c r="GK105" s="1">
        <f t="shared" si="73"/>
        <v>4931.8100000000004</v>
      </c>
      <c r="GL105" s="1">
        <f t="shared" ref="GL105:IW105" si="74">IF(GL101=0,"",+IF($Q$67&lt;10,0,ROUND($Q$67*MIN(0.1*$T$69*$Z$69,MAX(0,(0.86*$Z$69*$T$69-GL88*MAX(GL87,$Q$64)))),2)))</f>
        <v>0</v>
      </c>
      <c r="GM105" s="1">
        <f t="shared" si="74"/>
        <v>57.75</v>
      </c>
      <c r="GN105" s="1">
        <f t="shared" si="74"/>
        <v>4931.8100000000004</v>
      </c>
      <c r="GO105" s="1">
        <f t="shared" si="74"/>
        <v>0</v>
      </c>
      <c r="GP105" s="1">
        <f t="shared" si="74"/>
        <v>4931.8100000000004</v>
      </c>
      <c r="GQ105" s="1">
        <f t="shared" si="74"/>
        <v>4931.8100000000004</v>
      </c>
      <c r="GR105" s="1">
        <f t="shared" si="74"/>
        <v>4931.8100000000004</v>
      </c>
      <c r="GS105" s="1">
        <f t="shared" si="74"/>
        <v>4931.8100000000004</v>
      </c>
      <c r="GT105" s="1">
        <f t="shared" si="74"/>
        <v>4931.8100000000004</v>
      </c>
      <c r="GU105" s="1">
        <f t="shared" si="74"/>
        <v>0</v>
      </c>
      <c r="GV105" s="1">
        <f t="shared" si="74"/>
        <v>1428.8</v>
      </c>
      <c r="GW105" s="1">
        <f t="shared" si="74"/>
        <v>0</v>
      </c>
      <c r="GX105" s="1">
        <f t="shared" si="74"/>
        <v>4931.8100000000004</v>
      </c>
      <c r="GY105" s="1">
        <f t="shared" si="74"/>
        <v>0</v>
      </c>
      <c r="GZ105" s="1">
        <f t="shared" si="74"/>
        <v>381.09</v>
      </c>
      <c r="HA105" s="1">
        <f t="shared" si="74"/>
        <v>0</v>
      </c>
      <c r="HB105" s="1">
        <f t="shared" si="74"/>
        <v>4931.8100000000004</v>
      </c>
      <c r="HC105" s="1">
        <f t="shared" si="74"/>
        <v>0</v>
      </c>
      <c r="HD105" s="1">
        <f t="shared" si="74"/>
        <v>0</v>
      </c>
      <c r="HE105" s="1">
        <f t="shared" si="74"/>
        <v>4931.8100000000004</v>
      </c>
      <c r="HF105" s="1">
        <f t="shared" si="74"/>
        <v>1020.97</v>
      </c>
      <c r="HG105" s="1">
        <f t="shared" si="74"/>
        <v>0</v>
      </c>
      <c r="HH105" s="1">
        <f t="shared" si="74"/>
        <v>4931.8100000000004</v>
      </c>
      <c r="HI105" s="1">
        <f t="shared" si="74"/>
        <v>4931.8100000000004</v>
      </c>
      <c r="HJ105" s="1">
        <f t="shared" si="74"/>
        <v>2150.71</v>
      </c>
      <c r="HK105" s="1">
        <f t="shared" si="74"/>
        <v>0</v>
      </c>
      <c r="HL105" s="1">
        <f t="shared" si="74"/>
        <v>4931.8100000000004</v>
      </c>
      <c r="HM105" s="1">
        <f t="shared" si="74"/>
        <v>976.6</v>
      </c>
      <c r="HN105" s="1">
        <f t="shared" si="74"/>
        <v>3700.09</v>
      </c>
      <c r="HO105" s="1">
        <f t="shared" si="74"/>
        <v>2279.65</v>
      </c>
      <c r="HP105" s="1">
        <f t="shared" si="74"/>
        <v>3069.81</v>
      </c>
      <c r="HQ105" s="1">
        <f t="shared" si="74"/>
        <v>4931.8100000000004</v>
      </c>
      <c r="HR105" s="1">
        <f t="shared" si="74"/>
        <v>4353.99</v>
      </c>
      <c r="HS105" s="1">
        <f t="shared" si="74"/>
        <v>4931.8100000000004</v>
      </c>
      <c r="HT105" s="1">
        <f t="shared" si="74"/>
        <v>4931.8100000000004</v>
      </c>
      <c r="HU105" s="1">
        <f t="shared" si="74"/>
        <v>1638.07</v>
      </c>
      <c r="HV105" s="1">
        <f t="shared" si="74"/>
        <v>2222.02</v>
      </c>
      <c r="HW105" s="1">
        <f t="shared" si="74"/>
        <v>4931.8100000000004</v>
      </c>
      <c r="HX105" s="1">
        <f t="shared" si="74"/>
        <v>0</v>
      </c>
      <c r="HY105" s="1">
        <f t="shared" si="74"/>
        <v>0</v>
      </c>
      <c r="HZ105" s="1">
        <f t="shared" si="74"/>
        <v>0</v>
      </c>
      <c r="IA105" s="1">
        <f t="shared" si="74"/>
        <v>0</v>
      </c>
      <c r="IB105" s="1">
        <f t="shared" si="74"/>
        <v>776</v>
      </c>
      <c r="IC105" s="1">
        <f t="shared" si="74"/>
        <v>4931.8100000000004</v>
      </c>
      <c r="ID105" s="1">
        <f t="shared" si="74"/>
        <v>1034.06</v>
      </c>
      <c r="IE105" s="1">
        <f t="shared" si="74"/>
        <v>4931.8100000000004</v>
      </c>
      <c r="IF105" s="1">
        <f t="shared" si="74"/>
        <v>4931.8100000000004</v>
      </c>
      <c r="IG105" s="1">
        <f t="shared" si="74"/>
        <v>4469.59</v>
      </c>
      <c r="IH105" s="1">
        <f t="shared" si="74"/>
        <v>0</v>
      </c>
      <c r="II105" s="1">
        <f t="shared" si="74"/>
        <v>3083.5</v>
      </c>
      <c r="IJ105" s="1">
        <f t="shared" si="74"/>
        <v>0</v>
      </c>
      <c r="IK105" s="1">
        <f t="shared" si="74"/>
        <v>4931.8100000000004</v>
      </c>
      <c r="IL105" s="1">
        <f t="shared" si="74"/>
        <v>68.290000000000006</v>
      </c>
      <c r="IM105" s="1">
        <f t="shared" si="74"/>
        <v>4931.8100000000004</v>
      </c>
      <c r="IN105" s="1">
        <f t="shared" si="74"/>
        <v>4931.8100000000004</v>
      </c>
      <c r="IO105" s="1">
        <f t="shared" si="74"/>
        <v>922.03</v>
      </c>
      <c r="IP105" s="1">
        <f t="shared" si="74"/>
        <v>0</v>
      </c>
      <c r="IQ105" s="1">
        <f t="shared" si="74"/>
        <v>0</v>
      </c>
      <c r="IR105" s="1">
        <f t="shared" si="74"/>
        <v>4931.8100000000004</v>
      </c>
      <c r="IS105" s="1">
        <f t="shared" si="74"/>
        <v>2607.0700000000002</v>
      </c>
      <c r="IT105" s="1">
        <f t="shared" si="74"/>
        <v>708.85</v>
      </c>
      <c r="IU105" s="1">
        <f t="shared" si="74"/>
        <v>1586.82</v>
      </c>
      <c r="IV105" s="1">
        <f t="shared" si="74"/>
        <v>0</v>
      </c>
      <c r="IW105" s="1">
        <f t="shared" si="74"/>
        <v>0</v>
      </c>
      <c r="IX105" s="1">
        <f t="shared" ref="IX105:LI105" si="75">IF(IX101=0,"",+IF($Q$67&lt;10,0,ROUND($Q$67*MIN(0.1*$T$69*$Z$69,MAX(0,(0.86*$Z$69*$T$69-IX88*MAX(IX87,$Q$64)))),2)))</f>
        <v>1711.43</v>
      </c>
      <c r="IY105" s="1">
        <f t="shared" si="75"/>
        <v>2409.62</v>
      </c>
      <c r="IZ105" s="1">
        <f t="shared" si="75"/>
        <v>4931.8100000000004</v>
      </c>
      <c r="JA105" s="1">
        <f t="shared" si="75"/>
        <v>0</v>
      </c>
      <c r="JB105" s="1">
        <f t="shared" si="75"/>
        <v>2879.41</v>
      </c>
      <c r="JC105" s="1">
        <f t="shared" si="75"/>
        <v>0</v>
      </c>
      <c r="JD105" s="1">
        <f t="shared" si="75"/>
        <v>4931.8100000000004</v>
      </c>
      <c r="JE105" s="1">
        <f t="shared" si="75"/>
        <v>0</v>
      </c>
      <c r="JF105" s="1">
        <f t="shared" si="75"/>
        <v>0</v>
      </c>
      <c r="JG105" s="1">
        <f t="shared" si="75"/>
        <v>4931.8100000000004</v>
      </c>
      <c r="JH105" s="1">
        <f t="shared" si="75"/>
        <v>0</v>
      </c>
      <c r="JI105" s="1">
        <f t="shared" si="75"/>
        <v>577.95000000000005</v>
      </c>
      <c r="JJ105" s="1">
        <f t="shared" si="75"/>
        <v>1958.95</v>
      </c>
      <c r="JK105" s="1">
        <f t="shared" si="75"/>
        <v>0</v>
      </c>
      <c r="JL105" s="1">
        <f t="shared" si="75"/>
        <v>0</v>
      </c>
      <c r="JM105" s="1">
        <f t="shared" si="75"/>
        <v>4931.8100000000004</v>
      </c>
      <c r="JN105" s="1">
        <f t="shared" si="75"/>
        <v>4931.8100000000004</v>
      </c>
      <c r="JO105" s="1">
        <f t="shared" si="75"/>
        <v>4931.8100000000004</v>
      </c>
      <c r="JP105" s="1">
        <f t="shared" si="75"/>
        <v>4231.25</v>
      </c>
      <c r="JQ105" s="1">
        <f t="shared" si="75"/>
        <v>4931.8100000000004</v>
      </c>
      <c r="JR105" s="1">
        <f t="shared" si="75"/>
        <v>4931.8100000000004</v>
      </c>
      <c r="JS105" s="1">
        <f t="shared" si="75"/>
        <v>0</v>
      </c>
      <c r="JT105" s="1">
        <f t="shared" si="75"/>
        <v>1224.72</v>
      </c>
      <c r="JU105" s="1">
        <f t="shared" si="75"/>
        <v>214.41</v>
      </c>
      <c r="JV105" s="1">
        <f t="shared" si="75"/>
        <v>2696.15</v>
      </c>
      <c r="JW105" s="1">
        <f t="shared" si="75"/>
        <v>0</v>
      </c>
      <c r="JX105" s="1">
        <f t="shared" si="75"/>
        <v>1731.74</v>
      </c>
      <c r="JY105" s="1">
        <f t="shared" si="75"/>
        <v>0</v>
      </c>
      <c r="JZ105" s="1">
        <f t="shared" si="75"/>
        <v>0</v>
      </c>
      <c r="KA105" s="1">
        <f t="shared" si="75"/>
        <v>2147.8200000000002</v>
      </c>
      <c r="KB105" s="1">
        <f t="shared" si="75"/>
        <v>0</v>
      </c>
      <c r="KC105" s="1">
        <f t="shared" si="75"/>
        <v>4521.7</v>
      </c>
      <c r="KD105" s="1">
        <f t="shared" si="75"/>
        <v>4067.8</v>
      </c>
      <c r="KE105" s="1">
        <f t="shared" si="75"/>
        <v>0</v>
      </c>
      <c r="KF105" s="1">
        <f t="shared" si="75"/>
        <v>4931.8100000000004</v>
      </c>
      <c r="KG105" s="1">
        <f t="shared" si="75"/>
        <v>4931.8100000000004</v>
      </c>
      <c r="KH105" s="1">
        <f t="shared" si="75"/>
        <v>4285.99</v>
      </c>
      <c r="KI105" s="1">
        <f t="shared" si="75"/>
        <v>0</v>
      </c>
      <c r="KJ105" s="1">
        <f t="shared" si="75"/>
        <v>537.49</v>
      </c>
      <c r="KK105" s="1">
        <f t="shared" si="75"/>
        <v>3031.39</v>
      </c>
      <c r="KL105" s="1">
        <f t="shared" si="75"/>
        <v>4931.8100000000004</v>
      </c>
      <c r="KM105" s="1">
        <f t="shared" si="75"/>
        <v>4931.8100000000004</v>
      </c>
      <c r="KN105" s="1">
        <f t="shared" si="75"/>
        <v>4931.8100000000004</v>
      </c>
      <c r="KO105" s="1">
        <f t="shared" si="75"/>
        <v>4178.8900000000003</v>
      </c>
      <c r="KP105" s="1">
        <f t="shared" si="75"/>
        <v>3656.91</v>
      </c>
      <c r="KQ105" s="1">
        <f t="shared" si="75"/>
        <v>3314.95</v>
      </c>
      <c r="KR105" s="1">
        <f t="shared" si="75"/>
        <v>28.26</v>
      </c>
      <c r="KS105" s="1">
        <f t="shared" si="75"/>
        <v>4931.8100000000004</v>
      </c>
      <c r="KT105" s="1">
        <f t="shared" si="75"/>
        <v>4702.07</v>
      </c>
      <c r="KU105" s="1">
        <f t="shared" si="75"/>
        <v>4931.8100000000004</v>
      </c>
      <c r="KV105" s="1">
        <f t="shared" si="75"/>
        <v>4931.8100000000004</v>
      </c>
      <c r="KW105" s="1">
        <f t="shared" si="75"/>
        <v>4931.8100000000004</v>
      </c>
      <c r="KX105" s="1">
        <f t="shared" si="75"/>
        <v>3946.84</v>
      </c>
      <c r="KY105" s="1">
        <f t="shared" si="75"/>
        <v>4931.8100000000004</v>
      </c>
      <c r="KZ105" s="1">
        <f t="shared" si="75"/>
        <v>0</v>
      </c>
      <c r="LA105" s="1">
        <f t="shared" si="75"/>
        <v>4931.8100000000004</v>
      </c>
      <c r="LB105" s="1">
        <f t="shared" si="75"/>
        <v>4931.8100000000004</v>
      </c>
      <c r="LC105" s="1">
        <f t="shared" si="75"/>
        <v>4931.8100000000004</v>
      </c>
      <c r="LD105" s="1">
        <f t="shared" si="75"/>
        <v>0</v>
      </c>
      <c r="LE105" s="1">
        <f t="shared" si="75"/>
        <v>0</v>
      </c>
      <c r="LF105" s="1">
        <f t="shared" si="75"/>
        <v>4931.8100000000004</v>
      </c>
      <c r="LG105" s="1">
        <f t="shared" si="75"/>
        <v>0</v>
      </c>
      <c r="LH105" s="1">
        <f t="shared" si="75"/>
        <v>0</v>
      </c>
      <c r="LI105" s="1">
        <f t="shared" si="75"/>
        <v>0</v>
      </c>
      <c r="LJ105" s="1">
        <f t="shared" ref="LJ105:NU105" si="76">IF(LJ101=0,"",+IF($Q$67&lt;10,0,ROUND($Q$67*MIN(0.1*$T$69*$Z$69,MAX(0,(0.86*$Z$69*$T$69-LJ88*MAX(LJ87,$Q$64)))),2)))</f>
        <v>0</v>
      </c>
      <c r="LK105" s="1">
        <f t="shared" si="76"/>
        <v>0</v>
      </c>
      <c r="LL105" s="1">
        <f t="shared" si="76"/>
        <v>1821.42</v>
      </c>
      <c r="LM105" s="1">
        <f t="shared" si="76"/>
        <v>4931.8100000000004</v>
      </c>
      <c r="LN105" s="1">
        <f t="shared" si="76"/>
        <v>4844.78</v>
      </c>
      <c r="LO105" s="1">
        <f t="shared" si="76"/>
        <v>3005.21</v>
      </c>
      <c r="LP105" s="1">
        <f t="shared" si="76"/>
        <v>0</v>
      </c>
      <c r="LQ105" s="1">
        <f t="shared" si="76"/>
        <v>0</v>
      </c>
      <c r="LR105" s="1">
        <f t="shared" si="76"/>
        <v>0</v>
      </c>
      <c r="LS105" s="1">
        <f t="shared" si="76"/>
        <v>3052.47</v>
      </c>
      <c r="LT105" s="1">
        <f t="shared" si="76"/>
        <v>4931.8100000000004</v>
      </c>
      <c r="LU105" s="1">
        <f t="shared" si="76"/>
        <v>0</v>
      </c>
      <c r="LV105" s="1">
        <f t="shared" si="76"/>
        <v>4931.8100000000004</v>
      </c>
      <c r="LW105" s="1">
        <f t="shared" si="76"/>
        <v>4931.8100000000004</v>
      </c>
      <c r="LX105" s="1">
        <f t="shared" si="76"/>
        <v>735.12</v>
      </c>
      <c r="LY105" s="1">
        <f t="shared" si="76"/>
        <v>0</v>
      </c>
      <c r="LZ105" s="1">
        <f t="shared" si="76"/>
        <v>2633.59</v>
      </c>
      <c r="MA105" s="1">
        <f t="shared" si="76"/>
        <v>3239.47</v>
      </c>
      <c r="MB105" s="1">
        <f t="shared" si="76"/>
        <v>0</v>
      </c>
      <c r="MC105" s="1">
        <f t="shared" si="76"/>
        <v>4255.3900000000003</v>
      </c>
      <c r="MD105" s="1">
        <f t="shared" si="76"/>
        <v>4931.8100000000004</v>
      </c>
      <c r="ME105" s="1">
        <f t="shared" si="76"/>
        <v>3273.56</v>
      </c>
      <c r="MF105" s="1">
        <f t="shared" si="76"/>
        <v>3793.84</v>
      </c>
      <c r="MG105" s="1">
        <f t="shared" si="76"/>
        <v>4821.49</v>
      </c>
      <c r="MH105" s="1">
        <f t="shared" si="76"/>
        <v>1926.39</v>
      </c>
      <c r="MI105" s="1">
        <f t="shared" si="76"/>
        <v>0</v>
      </c>
      <c r="MJ105" s="1">
        <f t="shared" si="76"/>
        <v>0</v>
      </c>
      <c r="MK105" s="1">
        <f t="shared" si="76"/>
        <v>4931.8100000000004</v>
      </c>
      <c r="ML105" s="1">
        <f t="shared" si="76"/>
        <v>0</v>
      </c>
      <c r="MM105" s="1">
        <f t="shared" si="76"/>
        <v>0</v>
      </c>
      <c r="MN105" s="1">
        <f t="shared" si="76"/>
        <v>1975.27</v>
      </c>
      <c r="MO105" s="1">
        <f t="shared" si="76"/>
        <v>0</v>
      </c>
      <c r="MP105" s="1">
        <f t="shared" si="76"/>
        <v>0</v>
      </c>
      <c r="MQ105" s="1">
        <f t="shared" si="76"/>
        <v>4931.8100000000004</v>
      </c>
      <c r="MR105" s="1">
        <f t="shared" si="76"/>
        <v>4931.8100000000004</v>
      </c>
      <c r="MS105" s="1">
        <f t="shared" si="76"/>
        <v>0</v>
      </c>
      <c r="MT105" s="1">
        <f t="shared" si="76"/>
        <v>0</v>
      </c>
      <c r="MU105" s="1">
        <f t="shared" si="76"/>
        <v>4931.8100000000004</v>
      </c>
      <c r="MV105" s="1">
        <f t="shared" si="76"/>
        <v>3879.35</v>
      </c>
      <c r="MW105" s="1">
        <f t="shared" si="76"/>
        <v>83.42</v>
      </c>
      <c r="MX105" s="1">
        <f t="shared" si="76"/>
        <v>435.75</v>
      </c>
      <c r="MY105" s="1">
        <f t="shared" si="76"/>
        <v>3745.39</v>
      </c>
      <c r="MZ105" s="1">
        <f t="shared" si="76"/>
        <v>4298.2299999999996</v>
      </c>
      <c r="NA105" s="1">
        <f t="shared" si="76"/>
        <v>138.41999999999999</v>
      </c>
      <c r="NB105" s="1">
        <f t="shared" si="76"/>
        <v>3567.32</v>
      </c>
      <c r="NC105" s="1">
        <f t="shared" si="76"/>
        <v>0</v>
      </c>
      <c r="ND105" s="1">
        <f t="shared" si="76"/>
        <v>1150.51</v>
      </c>
      <c r="NE105" s="1">
        <f t="shared" si="76"/>
        <v>4931.8100000000004</v>
      </c>
      <c r="NF105" s="1">
        <f t="shared" si="76"/>
        <v>0</v>
      </c>
      <c r="NG105" s="1">
        <f t="shared" si="76"/>
        <v>0</v>
      </c>
      <c r="NH105" s="1">
        <f t="shared" si="76"/>
        <v>0</v>
      </c>
      <c r="NI105" s="1">
        <f t="shared" si="76"/>
        <v>0</v>
      </c>
      <c r="NJ105" s="1">
        <f t="shared" si="76"/>
        <v>107.39</v>
      </c>
      <c r="NK105" s="1">
        <f t="shared" si="76"/>
        <v>4931.8100000000004</v>
      </c>
      <c r="NL105" s="1">
        <f t="shared" si="76"/>
        <v>0</v>
      </c>
      <c r="NM105" s="1">
        <f t="shared" si="76"/>
        <v>3249.67</v>
      </c>
      <c r="NN105" s="1">
        <f t="shared" si="76"/>
        <v>4931.8100000000004</v>
      </c>
      <c r="NO105" s="1">
        <f t="shared" si="76"/>
        <v>0</v>
      </c>
      <c r="NP105" s="1">
        <f t="shared" si="76"/>
        <v>2554.0300000000002</v>
      </c>
      <c r="NQ105" s="1">
        <f t="shared" si="76"/>
        <v>3979.99</v>
      </c>
      <c r="NR105" s="1">
        <f t="shared" si="76"/>
        <v>296.43</v>
      </c>
      <c r="NS105" s="1">
        <f t="shared" si="76"/>
        <v>3049.24</v>
      </c>
      <c r="NT105" s="1">
        <f t="shared" si="76"/>
        <v>3292.51</v>
      </c>
      <c r="NU105" s="1">
        <f t="shared" si="76"/>
        <v>677.91</v>
      </c>
      <c r="NV105" s="1">
        <f t="shared" ref="NV105:QG105" si="77">IF(NV101=0,"",+IF($Q$67&lt;10,0,ROUND($Q$67*MIN(0.1*$T$69*$Z$69,MAX(0,(0.86*$Z$69*$T$69-NV88*MAX(NV87,$Q$64)))),2)))</f>
        <v>4931.8100000000004</v>
      </c>
      <c r="NW105" s="1">
        <f t="shared" si="77"/>
        <v>4931.8100000000004</v>
      </c>
      <c r="NX105" s="1">
        <f t="shared" si="77"/>
        <v>4931.8100000000004</v>
      </c>
      <c r="NY105" s="1">
        <f t="shared" si="77"/>
        <v>2482.7199999999998</v>
      </c>
      <c r="NZ105" s="1">
        <f t="shared" si="77"/>
        <v>4156.1099999999997</v>
      </c>
      <c r="OA105" s="1">
        <f t="shared" si="77"/>
        <v>2618.8000000000002</v>
      </c>
      <c r="OB105" s="1">
        <f t="shared" si="77"/>
        <v>4931.8100000000004</v>
      </c>
      <c r="OC105" s="1">
        <f t="shared" si="77"/>
        <v>0</v>
      </c>
      <c r="OD105" s="1">
        <f t="shared" si="77"/>
        <v>4931.8100000000004</v>
      </c>
      <c r="OE105" s="1">
        <f t="shared" si="77"/>
        <v>0</v>
      </c>
      <c r="OF105" s="1">
        <f t="shared" si="77"/>
        <v>4931.8100000000004</v>
      </c>
      <c r="OG105" s="1">
        <f t="shared" si="77"/>
        <v>0</v>
      </c>
      <c r="OH105" s="1">
        <f t="shared" si="77"/>
        <v>4931.8100000000004</v>
      </c>
      <c r="OI105" s="1">
        <f t="shared" si="77"/>
        <v>4396.66</v>
      </c>
      <c r="OJ105" s="1">
        <f t="shared" si="77"/>
        <v>4931.8100000000004</v>
      </c>
      <c r="OK105" s="1">
        <f t="shared" si="77"/>
        <v>4931.8100000000004</v>
      </c>
      <c r="OL105" s="1">
        <f t="shared" si="77"/>
        <v>2810.05</v>
      </c>
      <c r="OM105" s="1">
        <f t="shared" si="77"/>
        <v>0</v>
      </c>
      <c r="ON105" s="1">
        <f t="shared" si="77"/>
        <v>2635.04</v>
      </c>
      <c r="OO105" s="1">
        <f t="shared" si="77"/>
        <v>1750.95</v>
      </c>
      <c r="OP105" s="1">
        <f t="shared" si="77"/>
        <v>0</v>
      </c>
      <c r="OQ105" s="1">
        <f t="shared" si="77"/>
        <v>4931.8100000000004</v>
      </c>
      <c r="OR105" s="1">
        <f t="shared" si="77"/>
        <v>1484.39</v>
      </c>
      <c r="OS105" s="1">
        <f t="shared" si="77"/>
        <v>4056.75</v>
      </c>
      <c r="OT105" s="1">
        <f t="shared" si="77"/>
        <v>4931.8100000000004</v>
      </c>
      <c r="OU105" s="1">
        <f t="shared" si="77"/>
        <v>1877.77</v>
      </c>
      <c r="OV105" s="1">
        <f t="shared" si="77"/>
        <v>0</v>
      </c>
      <c r="OW105" s="1">
        <f t="shared" si="77"/>
        <v>4874.7</v>
      </c>
      <c r="OX105" s="1">
        <f t="shared" si="77"/>
        <v>4340.7299999999996</v>
      </c>
      <c r="OY105" s="1">
        <f t="shared" si="77"/>
        <v>0</v>
      </c>
      <c r="OZ105" s="1">
        <f t="shared" si="77"/>
        <v>4931.8100000000004</v>
      </c>
      <c r="PA105" s="1">
        <f t="shared" si="77"/>
        <v>4931.8100000000004</v>
      </c>
      <c r="PB105" s="1">
        <f t="shared" si="77"/>
        <v>0</v>
      </c>
      <c r="PC105" s="1">
        <f t="shared" si="77"/>
        <v>1916.19</v>
      </c>
      <c r="PD105" s="1">
        <f t="shared" si="77"/>
        <v>0</v>
      </c>
      <c r="PE105" s="1">
        <f t="shared" si="77"/>
        <v>0</v>
      </c>
      <c r="PF105" s="1">
        <f t="shared" si="77"/>
        <v>0</v>
      </c>
      <c r="PG105" s="1">
        <f t="shared" si="77"/>
        <v>2732.19</v>
      </c>
      <c r="PH105" s="1">
        <f t="shared" si="77"/>
        <v>4931.8100000000004</v>
      </c>
      <c r="PI105" s="1">
        <f t="shared" si="77"/>
        <v>3352.69</v>
      </c>
      <c r="PJ105" s="1">
        <f t="shared" si="77"/>
        <v>59.03</v>
      </c>
      <c r="PK105" s="1">
        <f t="shared" si="77"/>
        <v>4141.83</v>
      </c>
      <c r="PL105" s="1">
        <f t="shared" si="77"/>
        <v>0</v>
      </c>
      <c r="PM105" s="1">
        <f t="shared" si="77"/>
        <v>0</v>
      </c>
      <c r="PN105" s="1">
        <f t="shared" si="77"/>
        <v>4931.8100000000004</v>
      </c>
      <c r="PO105" s="1">
        <f t="shared" si="77"/>
        <v>2984.47</v>
      </c>
      <c r="PP105" s="1">
        <f t="shared" si="77"/>
        <v>4931.8100000000004</v>
      </c>
      <c r="PQ105" s="1">
        <f t="shared" si="77"/>
        <v>4931.8100000000004</v>
      </c>
      <c r="PR105" s="1">
        <f t="shared" si="77"/>
        <v>4931.8100000000004</v>
      </c>
      <c r="PS105" s="1">
        <f t="shared" si="77"/>
        <v>0</v>
      </c>
      <c r="PT105" s="1">
        <f t="shared" si="77"/>
        <v>880.13</v>
      </c>
      <c r="PU105" s="1">
        <f t="shared" si="77"/>
        <v>4578.5600000000004</v>
      </c>
      <c r="PV105" s="1">
        <f t="shared" si="77"/>
        <v>3920.15</v>
      </c>
      <c r="PW105" s="1">
        <f t="shared" si="77"/>
        <v>0</v>
      </c>
      <c r="PX105" s="1">
        <f t="shared" si="77"/>
        <v>0</v>
      </c>
      <c r="PY105" s="1">
        <f t="shared" si="77"/>
        <v>0</v>
      </c>
      <c r="PZ105" s="1">
        <f t="shared" si="77"/>
        <v>0</v>
      </c>
      <c r="QA105" s="1">
        <f t="shared" si="77"/>
        <v>2977.25</v>
      </c>
      <c r="QB105" s="1">
        <f t="shared" si="77"/>
        <v>1272.9100000000001</v>
      </c>
      <c r="QC105" s="1">
        <f t="shared" si="77"/>
        <v>0</v>
      </c>
      <c r="QD105" s="1">
        <f t="shared" si="77"/>
        <v>0</v>
      </c>
      <c r="QE105" s="1">
        <f t="shared" si="77"/>
        <v>0</v>
      </c>
      <c r="QF105" s="1">
        <f t="shared" si="77"/>
        <v>2829.94</v>
      </c>
      <c r="QG105" s="1">
        <f t="shared" si="77"/>
        <v>1191.31</v>
      </c>
      <c r="QH105" s="1">
        <f t="shared" ref="QH105:SG105" si="78">IF(QH101=0,"",+IF($Q$67&lt;10,0,ROUND($Q$67*MIN(0.1*$T$69*$Z$69,MAX(0,(0.86*$Z$69*$T$69-QH88*MAX(QH87,$Q$64)))),2)))</f>
        <v>0</v>
      </c>
      <c r="QI105" s="1">
        <f t="shared" si="78"/>
        <v>4931.8100000000004</v>
      </c>
      <c r="QJ105" s="1">
        <f t="shared" si="78"/>
        <v>4931.8100000000004</v>
      </c>
      <c r="QK105" s="1">
        <f t="shared" si="78"/>
        <v>0</v>
      </c>
      <c r="QL105" s="1">
        <f t="shared" si="78"/>
        <v>4931.8100000000004</v>
      </c>
      <c r="QM105" s="1">
        <f t="shared" si="78"/>
        <v>0</v>
      </c>
      <c r="QN105" s="1">
        <f t="shared" si="78"/>
        <v>4931.8100000000004</v>
      </c>
      <c r="QO105" s="1">
        <f t="shared" si="78"/>
        <v>4931.8100000000004</v>
      </c>
      <c r="QP105" s="1">
        <f t="shared" si="78"/>
        <v>0</v>
      </c>
      <c r="QQ105" s="1">
        <f t="shared" si="78"/>
        <v>4931.8100000000004</v>
      </c>
      <c r="QR105" s="1">
        <f t="shared" si="78"/>
        <v>1722.31</v>
      </c>
      <c r="QS105" s="1">
        <f t="shared" si="78"/>
        <v>4900.03</v>
      </c>
      <c r="QT105" s="1">
        <f t="shared" si="78"/>
        <v>4931.8100000000004</v>
      </c>
      <c r="QU105" s="1">
        <f t="shared" si="78"/>
        <v>3177.51</v>
      </c>
      <c r="QV105" s="1">
        <f t="shared" si="78"/>
        <v>0</v>
      </c>
      <c r="QW105" s="1">
        <f t="shared" si="78"/>
        <v>4931.8100000000004</v>
      </c>
      <c r="QX105" s="1">
        <f t="shared" si="78"/>
        <v>1986.91</v>
      </c>
      <c r="QY105" s="1">
        <f t="shared" si="78"/>
        <v>3092.93</v>
      </c>
      <c r="QZ105" s="1">
        <f t="shared" si="78"/>
        <v>4909.47</v>
      </c>
      <c r="RA105" s="1">
        <f t="shared" si="78"/>
        <v>4931.8100000000004</v>
      </c>
      <c r="RB105" s="1">
        <f t="shared" si="78"/>
        <v>0</v>
      </c>
      <c r="RC105" s="1">
        <f t="shared" si="78"/>
        <v>0</v>
      </c>
      <c r="RD105" s="1">
        <f t="shared" si="78"/>
        <v>3368.42</v>
      </c>
      <c r="RE105" s="1">
        <f t="shared" si="78"/>
        <v>0</v>
      </c>
      <c r="RF105" s="1">
        <f t="shared" si="78"/>
        <v>0</v>
      </c>
      <c r="RG105" s="1">
        <f t="shared" si="78"/>
        <v>4931.8100000000004</v>
      </c>
      <c r="RH105" s="1">
        <f t="shared" si="78"/>
        <v>2824.84</v>
      </c>
      <c r="RI105" s="1">
        <f t="shared" si="78"/>
        <v>0</v>
      </c>
      <c r="RJ105" s="1">
        <f t="shared" si="78"/>
        <v>4036.09</v>
      </c>
      <c r="RK105" s="1">
        <f t="shared" si="78"/>
        <v>1296.03</v>
      </c>
      <c r="RL105" s="1">
        <f t="shared" si="78"/>
        <v>0</v>
      </c>
      <c r="RM105" s="1">
        <f t="shared" si="78"/>
        <v>0</v>
      </c>
      <c r="RN105" s="1">
        <f t="shared" si="78"/>
        <v>1843.52</v>
      </c>
      <c r="RO105" s="1">
        <f t="shared" si="78"/>
        <v>599.29</v>
      </c>
      <c r="RP105" s="1">
        <f t="shared" si="78"/>
        <v>4931.8100000000004</v>
      </c>
      <c r="RQ105" s="1">
        <f t="shared" si="78"/>
        <v>1367.52</v>
      </c>
      <c r="RR105" s="1">
        <f t="shared" si="78"/>
        <v>4931.8100000000004</v>
      </c>
      <c r="RS105" s="1">
        <f t="shared" si="78"/>
        <v>2882.81</v>
      </c>
      <c r="RT105" s="1">
        <f t="shared" si="78"/>
        <v>4931.8100000000004</v>
      </c>
      <c r="RU105" s="1">
        <f t="shared" si="78"/>
        <v>0</v>
      </c>
      <c r="RV105" s="1">
        <f t="shared" si="78"/>
        <v>2148.0700000000002</v>
      </c>
      <c r="RW105" s="1">
        <f t="shared" si="78"/>
        <v>1904.97</v>
      </c>
      <c r="RX105" s="1">
        <f t="shared" si="78"/>
        <v>1296.03</v>
      </c>
      <c r="RY105" s="1">
        <f t="shared" si="78"/>
        <v>547.35</v>
      </c>
      <c r="RZ105" s="1">
        <f t="shared" si="78"/>
        <v>4931.8100000000004</v>
      </c>
      <c r="SA105" s="1">
        <f t="shared" si="78"/>
        <v>0</v>
      </c>
      <c r="SB105" s="1">
        <f t="shared" si="78"/>
        <v>4931.8100000000004</v>
      </c>
      <c r="SC105" s="1">
        <f t="shared" si="78"/>
        <v>4931.8100000000004</v>
      </c>
      <c r="SD105" s="1">
        <f t="shared" si="78"/>
        <v>0</v>
      </c>
      <c r="SE105" s="1">
        <f t="shared" si="78"/>
        <v>4081.82</v>
      </c>
      <c r="SF105" s="1">
        <f t="shared" si="78"/>
        <v>0</v>
      </c>
      <c r="SG105" s="1">
        <f t="shared" si="78"/>
        <v>3001.47</v>
      </c>
      <c r="SH105" s="25"/>
    </row>
    <row r="106" spans="1:50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25"/>
    </row>
    <row r="109" spans="1:502" s="99" customFormat="1"/>
    <row r="110" spans="1:502" s="243" customFormat="1"/>
    <row r="113" spans="1:501">
      <c r="A113">
        <v>2015</v>
      </c>
    </row>
    <row r="114" spans="1:501">
      <c r="A114" t="s">
        <v>538</v>
      </c>
      <c r="B114">
        <v>-2.3470784071832895</v>
      </c>
      <c r="C114">
        <v>-0.64169171309913509</v>
      </c>
      <c r="D114">
        <v>-0.77971208156668581</v>
      </c>
      <c r="E114">
        <v>-0.69857605922152288</v>
      </c>
      <c r="F114">
        <v>-1.519870238553267</v>
      </c>
      <c r="G114">
        <v>-1.387502379657235</v>
      </c>
      <c r="H114">
        <v>0.32215211831498891</v>
      </c>
      <c r="I114">
        <v>-1.043533757183468</v>
      </c>
      <c r="J114">
        <v>1.1343195183144417</v>
      </c>
      <c r="K114">
        <v>1.2927102943649516</v>
      </c>
      <c r="L114">
        <v>0.78292941907420754</v>
      </c>
      <c r="M114">
        <v>2.8652493710978888E-2</v>
      </c>
      <c r="N114">
        <v>-0.17371803551213816</v>
      </c>
      <c r="O114">
        <v>0.86278305388987064</v>
      </c>
      <c r="P114">
        <v>0.95529912869096734</v>
      </c>
      <c r="Q114">
        <v>-0.26543602871242911</v>
      </c>
      <c r="R114">
        <v>-0.15766431715746876</v>
      </c>
      <c r="S114">
        <v>1.472699295845814E-2</v>
      </c>
      <c r="T114">
        <v>-1.2127475201850757</v>
      </c>
      <c r="U114">
        <v>-0.85503870650427416</v>
      </c>
      <c r="V114">
        <v>-0.19784692995017394</v>
      </c>
      <c r="W114">
        <v>0.70886471803532913</v>
      </c>
      <c r="X114">
        <v>-0.24827841116348282</v>
      </c>
      <c r="Y114">
        <v>1.256007635674905</v>
      </c>
      <c r="Z114">
        <v>7.2293460107175633E-3</v>
      </c>
      <c r="AA114">
        <v>-0.68226427174522541</v>
      </c>
      <c r="AB114">
        <v>-0.16363060240109917</v>
      </c>
      <c r="AC114">
        <v>1.2792429515684489</v>
      </c>
      <c r="AD114">
        <v>-0.57287593335786369</v>
      </c>
      <c r="AE114">
        <v>0.79085339166340418</v>
      </c>
      <c r="AF114">
        <v>0.11904376151505858</v>
      </c>
      <c r="AG114">
        <v>0.32013872441893909</v>
      </c>
      <c r="AH114">
        <v>1.3815179045195691</v>
      </c>
      <c r="AI114">
        <v>-0.46705395106982905</v>
      </c>
      <c r="AJ114">
        <v>0.47997559704526793</v>
      </c>
      <c r="AK114">
        <v>-3.6689016269519925E-2</v>
      </c>
      <c r="AL114">
        <v>1.1766724128392525</v>
      </c>
      <c r="AM114">
        <v>0.18654645828064531</v>
      </c>
      <c r="AN114">
        <v>0.17682623365544714</v>
      </c>
      <c r="AO114">
        <v>-0.1824230366764823</v>
      </c>
      <c r="AP114">
        <v>-2.9647253541043028E-2</v>
      </c>
      <c r="AQ114">
        <v>0.73076989792753011</v>
      </c>
      <c r="AR114">
        <v>-0.47808725867071189</v>
      </c>
      <c r="AS114">
        <v>0.50232870307809208</v>
      </c>
      <c r="AT114">
        <v>0.42698161450971384</v>
      </c>
      <c r="AU114">
        <v>-0.46458126234938391</v>
      </c>
      <c r="AV114">
        <v>-0.6719710654579103</v>
      </c>
      <c r="AW114">
        <v>1.5071236703079194</v>
      </c>
      <c r="AX114">
        <v>-1.9507388060446829</v>
      </c>
      <c r="AY114">
        <v>1.5563182387268171</v>
      </c>
      <c r="AZ114">
        <v>-0.67619566834764555</v>
      </c>
      <c r="BA114">
        <v>-0.32690991247363854</v>
      </c>
      <c r="BB114">
        <v>0.76466449172585271</v>
      </c>
      <c r="BC114">
        <v>2.3953907657414675</v>
      </c>
      <c r="BD114">
        <v>-0.38478106034744997</v>
      </c>
      <c r="BE114">
        <v>-1.180503659270471</v>
      </c>
      <c r="BF114">
        <v>-1.6715375750209205E-2</v>
      </c>
      <c r="BG114">
        <v>0.19737854017876089</v>
      </c>
      <c r="BH114">
        <v>1.4901934264344163</v>
      </c>
      <c r="BI114">
        <v>-0.380337041860912</v>
      </c>
      <c r="BJ114">
        <v>-0.62328467720362823</v>
      </c>
      <c r="BK114">
        <v>-0.78845005191396922</v>
      </c>
      <c r="BL114">
        <v>-0.70984924604999833</v>
      </c>
      <c r="BM114">
        <v>-6.7254859459353611E-2</v>
      </c>
      <c r="BN114">
        <v>-0.528099235452828</v>
      </c>
      <c r="BO114">
        <v>4.5417891669785604E-2</v>
      </c>
      <c r="BP114">
        <v>8.1599864643067122E-2</v>
      </c>
      <c r="BQ114">
        <v>1.4359875422087498</v>
      </c>
      <c r="BR114">
        <v>-0.15758587323944084</v>
      </c>
      <c r="BS114">
        <v>0.86134150478756055</v>
      </c>
      <c r="BT114">
        <v>0.38741859498259146</v>
      </c>
      <c r="BU114">
        <v>0.8635606718598865</v>
      </c>
      <c r="BV114">
        <v>0.5293304639053531</v>
      </c>
      <c r="BW114">
        <v>-1.9684830476762727</v>
      </c>
      <c r="BX114">
        <v>-0.65130848270200659</v>
      </c>
      <c r="BY114">
        <v>1.747748683555983</v>
      </c>
      <c r="BZ114">
        <v>-0.45192109610070474</v>
      </c>
      <c r="CA114">
        <v>1.3101953300065361</v>
      </c>
      <c r="CB114">
        <v>0.15603745850967243</v>
      </c>
      <c r="CC114">
        <v>0.44127091314294375</v>
      </c>
      <c r="CD114">
        <v>-0.38535745261469856</v>
      </c>
      <c r="CE114">
        <v>0.66699385570245795</v>
      </c>
      <c r="CF114">
        <v>0.81131020124303177</v>
      </c>
      <c r="CG114">
        <v>0.36819301385548897</v>
      </c>
      <c r="CH114">
        <v>-0.54160409490577877</v>
      </c>
      <c r="CI114">
        <v>0.68816689235973172</v>
      </c>
      <c r="CJ114">
        <v>-0.85945885075489059</v>
      </c>
      <c r="CK114">
        <v>-0.21770119928987697</v>
      </c>
      <c r="CL114">
        <v>1.5489149518543854</v>
      </c>
      <c r="CM114">
        <v>-0.51059032557532191</v>
      </c>
      <c r="CN114">
        <v>1.0996313903888222</v>
      </c>
      <c r="CO114">
        <v>1.0008398021454923</v>
      </c>
      <c r="CP114">
        <v>0.69049519879627042</v>
      </c>
      <c r="CQ114">
        <v>-1.3584485714090988</v>
      </c>
      <c r="CR114">
        <v>-1.047631030814955</v>
      </c>
      <c r="CS114">
        <v>1.0537428352108691</v>
      </c>
      <c r="CT114">
        <v>2.9563670977950096</v>
      </c>
      <c r="CU114">
        <v>-2.9724560590693727E-2</v>
      </c>
      <c r="CV114">
        <v>1.5732302927062847</v>
      </c>
      <c r="CW114">
        <v>-1.3634689821628854</v>
      </c>
      <c r="CX114">
        <v>-2.0772131392732263</v>
      </c>
      <c r="CY114">
        <v>-1.0390613169874996</v>
      </c>
      <c r="CZ114">
        <v>0.37368408811744303</v>
      </c>
      <c r="DA114">
        <v>0.20135757949901745</v>
      </c>
      <c r="DB114">
        <v>0.84013890955247916</v>
      </c>
      <c r="DC114">
        <v>-1.304620127484668</v>
      </c>
      <c r="DD114">
        <v>-1.7026923160301521</v>
      </c>
      <c r="DE114">
        <v>-0.87069111032178625</v>
      </c>
      <c r="DF114">
        <v>-0.62514345700037666</v>
      </c>
      <c r="DG114">
        <v>-0.40247073229693342</v>
      </c>
      <c r="DH114">
        <v>1.43470515467925</v>
      </c>
      <c r="DI114">
        <v>1.1607698979787529</v>
      </c>
      <c r="DJ114">
        <v>-0.27074975150753744</v>
      </c>
      <c r="DK114">
        <v>-0.27845544536830857</v>
      </c>
      <c r="DL114">
        <v>0.4790308594238013</v>
      </c>
      <c r="DM114">
        <v>-2.1689174900529906E-2</v>
      </c>
      <c r="DN114">
        <v>0.3704042228491744</v>
      </c>
      <c r="DO114">
        <v>-2.1032064978498966E-3</v>
      </c>
      <c r="DP114">
        <v>0.61189894040580839</v>
      </c>
      <c r="DQ114">
        <v>-0.58445266404305585</v>
      </c>
      <c r="DR114">
        <v>0.7346739039348904</v>
      </c>
      <c r="DS114">
        <v>-0.92096797743579373</v>
      </c>
      <c r="DT114">
        <v>1.5174464351730421</v>
      </c>
      <c r="DU114">
        <v>0.52423388297029305</v>
      </c>
      <c r="DV114">
        <v>-1.6715375750209205E-2</v>
      </c>
      <c r="DW114">
        <v>0.72528678174421657</v>
      </c>
      <c r="DX114">
        <v>1.6346848497050814</v>
      </c>
      <c r="DY114">
        <v>0.65500216805958189</v>
      </c>
      <c r="DZ114">
        <v>-1.0855978871404659</v>
      </c>
      <c r="EA114">
        <v>5.1927599997725338E-2</v>
      </c>
      <c r="EB114">
        <v>0.31732270144857466</v>
      </c>
      <c r="EC114">
        <v>-0.24331257009180263</v>
      </c>
      <c r="ED114">
        <v>0.49461959861218929</v>
      </c>
      <c r="EE114">
        <v>-1.1062365956604481</v>
      </c>
      <c r="EF114">
        <v>-0.34861614039982669</v>
      </c>
      <c r="EG114">
        <v>-0.12258851711521856</v>
      </c>
      <c r="EH114">
        <v>-0.38420466808020137</v>
      </c>
      <c r="EI114">
        <v>-1.5436035027960315</v>
      </c>
      <c r="EJ114">
        <v>0.37434006117109675</v>
      </c>
      <c r="EK114">
        <v>-0.9407904144609347</v>
      </c>
      <c r="EL114">
        <v>-1.1695192370098084</v>
      </c>
      <c r="EM114">
        <v>0.20182596927043051</v>
      </c>
      <c r="EN114">
        <v>7.3619048635009676E-2</v>
      </c>
      <c r="EO114">
        <v>-0.72887360147433355</v>
      </c>
      <c r="EP114">
        <v>-0.20338802642072551</v>
      </c>
      <c r="EQ114">
        <v>2.2207495931070298</v>
      </c>
      <c r="ER114">
        <v>-0.24260316422441974</v>
      </c>
      <c r="ES114">
        <v>-0.5216907084104605</v>
      </c>
      <c r="ET114">
        <v>-0.56990302255144343</v>
      </c>
      <c r="EU114">
        <v>0.96561052487231791</v>
      </c>
      <c r="EV114">
        <v>0.76763853940065019</v>
      </c>
      <c r="EW114">
        <v>0.30896671887603588</v>
      </c>
      <c r="EX114">
        <v>-0.87449734564870596</v>
      </c>
      <c r="EY114">
        <v>0.27122496248921379</v>
      </c>
      <c r="EZ114">
        <v>-0.30551746021956205</v>
      </c>
      <c r="FA114">
        <v>-0.97590600489638746</v>
      </c>
      <c r="FB114">
        <v>-2.4594191927462816</v>
      </c>
      <c r="FC114">
        <v>0.74553781814756803</v>
      </c>
      <c r="FD114">
        <v>-0.38338157537509687</v>
      </c>
      <c r="FE114">
        <v>6.1735363487969153E-2</v>
      </c>
      <c r="FF114">
        <v>-1.153002813225612</v>
      </c>
      <c r="FG114">
        <v>0.15665705177525524</v>
      </c>
      <c r="FH114">
        <v>0.92272330221021548</v>
      </c>
      <c r="FI114">
        <v>-0.78532366387662478</v>
      </c>
      <c r="FJ114">
        <v>-0.53779785957885906</v>
      </c>
      <c r="FK114">
        <v>-0.13817384569847491</v>
      </c>
      <c r="FL114">
        <v>0.3717968866112642</v>
      </c>
      <c r="FM114">
        <v>7.262315193656832E-2</v>
      </c>
      <c r="FN114">
        <v>-0.82714450400089845</v>
      </c>
      <c r="FO114">
        <v>0.40197278394771274</v>
      </c>
      <c r="FP114">
        <v>0.15727664504083805</v>
      </c>
      <c r="FQ114">
        <v>0.23968823370523751</v>
      </c>
      <c r="FR114">
        <v>-0.50310973165323958</v>
      </c>
      <c r="FS114">
        <v>0.56137537285394501</v>
      </c>
      <c r="FT114">
        <v>0.25348981580464169</v>
      </c>
      <c r="FU114">
        <v>0.92859409051015973</v>
      </c>
      <c r="FV114">
        <v>1.935077307280153</v>
      </c>
      <c r="FW114">
        <v>-0.49125105761049781</v>
      </c>
      <c r="FX114">
        <v>1.7488036974100396</v>
      </c>
      <c r="FY114">
        <v>-0.34593426789797377</v>
      </c>
      <c r="FZ114">
        <v>-0.12482473721320275</v>
      </c>
      <c r="GA114">
        <v>4.6106833906378597E-2</v>
      </c>
      <c r="GB114">
        <v>-0.85030819718667772</v>
      </c>
      <c r="GC114">
        <v>0.67811924964189529</v>
      </c>
      <c r="GD114">
        <v>0.51381789489823859</v>
      </c>
      <c r="GE114">
        <v>0.39493329495599028</v>
      </c>
      <c r="GF114">
        <v>1.7981983546633273</v>
      </c>
      <c r="GG114">
        <v>-0.30736146072740667</v>
      </c>
      <c r="GH114">
        <v>0.26084308046847582</v>
      </c>
      <c r="GI114">
        <v>0.78106040746206418</v>
      </c>
      <c r="GJ114">
        <v>-1.3327235137694515</v>
      </c>
      <c r="GK114">
        <v>2.1672803995897993</v>
      </c>
      <c r="GL114">
        <v>0.36140704651188571</v>
      </c>
      <c r="GM114">
        <v>-0.78719949669903144</v>
      </c>
      <c r="GN114">
        <v>-0.501113390782848</v>
      </c>
      <c r="GO114">
        <v>0.73407136369496584</v>
      </c>
      <c r="GP114">
        <v>-9.1812353275599889E-2</v>
      </c>
      <c r="GQ114">
        <v>1.4232364264898933</v>
      </c>
      <c r="GR114">
        <v>-0.35626726457849145</v>
      </c>
      <c r="GS114">
        <v>-0.44574449020728935</v>
      </c>
      <c r="GT114">
        <v>-2.092406248266343E-2</v>
      </c>
      <c r="GU114">
        <v>-0.60628053688560612</v>
      </c>
      <c r="GV114">
        <v>0.93674998424830846</v>
      </c>
      <c r="GW114">
        <v>-1.618036549189128</v>
      </c>
      <c r="GX114">
        <v>-2.0059451344422996</v>
      </c>
      <c r="GY114">
        <v>2.7487840270623565</v>
      </c>
      <c r="GZ114">
        <v>-0.27797796064987779</v>
      </c>
      <c r="HA114">
        <v>-1.0816074791364372</v>
      </c>
      <c r="HB114">
        <v>1.1849670045194216</v>
      </c>
      <c r="HC114">
        <v>0.82649876276263967</v>
      </c>
      <c r="HD114">
        <v>1.2283771866350435</v>
      </c>
      <c r="HE114">
        <v>1.180503659270471</v>
      </c>
      <c r="HF114">
        <v>-0.99392082120175473</v>
      </c>
      <c r="HG114">
        <v>-6.296204446698539E-2</v>
      </c>
      <c r="HH114">
        <v>1.1430961421865504</v>
      </c>
      <c r="HI114">
        <v>-0.28721274247800466</v>
      </c>
      <c r="HJ114">
        <v>-1.5835985323064961</v>
      </c>
      <c r="HK114">
        <v>-1.7681941244518384</v>
      </c>
      <c r="HL114">
        <v>2.15153704630211</v>
      </c>
      <c r="HM114">
        <v>-0.26868633540289011</v>
      </c>
      <c r="HN114">
        <v>-0.33401988730474841</v>
      </c>
      <c r="HO114">
        <v>0.33434389479225501</v>
      </c>
      <c r="HP114">
        <v>1.5591467672493309</v>
      </c>
      <c r="HQ114">
        <v>-0.47012690629344434</v>
      </c>
      <c r="HR114">
        <v>0.40114400690072216</v>
      </c>
      <c r="HS114">
        <v>0.64253754317178391</v>
      </c>
      <c r="HT114">
        <v>-0.28434442356228828</v>
      </c>
      <c r="HU114">
        <v>-0.79746087067178451</v>
      </c>
      <c r="HV114">
        <v>0.25926055968739092</v>
      </c>
      <c r="HW114">
        <v>0.16231297195190564</v>
      </c>
      <c r="HX114">
        <v>-0.21770119928987697</v>
      </c>
      <c r="HY114">
        <v>0.73617684392957017</v>
      </c>
      <c r="HZ114">
        <v>0.31989657145459205</v>
      </c>
      <c r="IA114">
        <v>1.7235970517504029</v>
      </c>
      <c r="IB114">
        <v>2.8483918868005276</v>
      </c>
      <c r="IC114">
        <v>-1.636144588701427</v>
      </c>
      <c r="ID114">
        <v>-0.69068846642039716</v>
      </c>
      <c r="IE114">
        <v>1.0120106708200183</v>
      </c>
      <c r="IF114">
        <v>-0.89212562670581974</v>
      </c>
      <c r="IG114">
        <v>-1.4076135812501889</v>
      </c>
      <c r="IH114">
        <v>-0.66670736487139948</v>
      </c>
      <c r="II114">
        <v>6.5950871430686675E-2</v>
      </c>
      <c r="IJ114">
        <v>-0.62421349866781384</v>
      </c>
      <c r="IK114">
        <v>1.6939520719461143</v>
      </c>
      <c r="IL114">
        <v>-0.79630353866377845</v>
      </c>
      <c r="IM114">
        <v>0.76507376434165053</v>
      </c>
      <c r="IN114">
        <v>0.59647391026373953</v>
      </c>
      <c r="IO114">
        <v>0.39369297155644745</v>
      </c>
      <c r="IP114">
        <v>-0.45412434701574966</v>
      </c>
      <c r="IQ114">
        <v>-1.0894655133597553</v>
      </c>
      <c r="IR114">
        <v>-0.61457512856577523</v>
      </c>
      <c r="IS114">
        <v>-0.97295242085237987</v>
      </c>
      <c r="IT114">
        <v>-0.93355083663482219</v>
      </c>
      <c r="IU114">
        <v>-0.50589051170391031</v>
      </c>
      <c r="IV114">
        <v>0.52239101933082566</v>
      </c>
      <c r="IW114">
        <v>-1.13504711407586</v>
      </c>
      <c r="IX114">
        <v>-0.20987499738112092</v>
      </c>
      <c r="IY114">
        <v>-1.6446620065835305</v>
      </c>
      <c r="IZ114">
        <v>1.2699365470325574</v>
      </c>
      <c r="JA114">
        <v>0.26963789423462003</v>
      </c>
      <c r="JB114">
        <v>1.2905957191833295</v>
      </c>
      <c r="JC114">
        <v>6.0279035096755251E-2</v>
      </c>
      <c r="JD114">
        <v>0.6367190508171916</v>
      </c>
      <c r="JE114">
        <v>-0.91444235295057297</v>
      </c>
      <c r="JF114">
        <v>-0.52678046813525725</v>
      </c>
      <c r="JG114">
        <v>-0.21018763618485536</v>
      </c>
      <c r="JH114">
        <v>-0.94138613349059597</v>
      </c>
      <c r="JI114">
        <v>2.9504008125513792</v>
      </c>
      <c r="JJ114">
        <v>0.62737740336160641</v>
      </c>
      <c r="JK114">
        <v>0.92319169198162854</v>
      </c>
      <c r="JL114">
        <v>-0.51390543376328424</v>
      </c>
      <c r="JM114">
        <v>1.6177500583580695</v>
      </c>
      <c r="JN114">
        <v>-6.5184622144442983E-2</v>
      </c>
      <c r="JO114">
        <v>-0.68497001848299988</v>
      </c>
      <c r="JP114">
        <v>0.49410118663217872</v>
      </c>
      <c r="JQ114">
        <v>0.24551809474360198</v>
      </c>
      <c r="JR114">
        <v>-0.8818096830509603</v>
      </c>
      <c r="JS114">
        <v>0.40969780457089655</v>
      </c>
      <c r="JT114">
        <v>0.52519908422254957</v>
      </c>
      <c r="JU114">
        <v>-1.4051465768716298</v>
      </c>
      <c r="JV114">
        <v>0.9752898222359363</v>
      </c>
      <c r="JW114">
        <v>2.1561936591751873</v>
      </c>
      <c r="JX114">
        <v>-0.91910123956040479</v>
      </c>
      <c r="JY114">
        <v>0.13948692867415957</v>
      </c>
      <c r="JZ114">
        <v>0.44481566874310374</v>
      </c>
      <c r="KA114">
        <v>1.6955618775682524</v>
      </c>
      <c r="KB114">
        <v>-0.84166458691470325</v>
      </c>
      <c r="KC114">
        <v>-0.2040906110778451</v>
      </c>
      <c r="KD114">
        <v>-0.1158866780315293</v>
      </c>
      <c r="KE114">
        <v>0.57675606512930244</v>
      </c>
      <c r="KF114">
        <v>-0.82359747466398403</v>
      </c>
      <c r="KG114">
        <v>1.3636645235237665</v>
      </c>
      <c r="KH114">
        <v>-0.43377895053708926</v>
      </c>
      <c r="KI114">
        <v>-1.2204441190988291</v>
      </c>
      <c r="KJ114">
        <v>-0.53038775149616413</v>
      </c>
      <c r="KK114">
        <v>-0.53974417824065313</v>
      </c>
      <c r="KL114">
        <v>-3.1025138014229015E-2</v>
      </c>
      <c r="KM114">
        <v>-2.3191569198388606</v>
      </c>
      <c r="KN114">
        <v>1.9985600374639034</v>
      </c>
      <c r="KO114">
        <v>-0.80325662565883249</v>
      </c>
      <c r="KP114">
        <v>-1.8335958884563297</v>
      </c>
      <c r="KQ114">
        <v>0.39683641261945013</v>
      </c>
      <c r="KR114">
        <v>-1.335329216090031</v>
      </c>
      <c r="KS114">
        <v>-0.11958377399423625</v>
      </c>
      <c r="KT114">
        <v>-0.78365701483562589</v>
      </c>
      <c r="KU114">
        <v>-0.36762003219337203</v>
      </c>
      <c r="KV114">
        <v>-0.54532847570953891</v>
      </c>
      <c r="KW114">
        <v>0.5967467586742714</v>
      </c>
      <c r="KX114">
        <v>-0.12613554645213298</v>
      </c>
      <c r="KY114">
        <v>1.54909685079474E-2</v>
      </c>
      <c r="KZ114">
        <v>0.77670847531408072</v>
      </c>
      <c r="LA114">
        <v>0.26496081773075275</v>
      </c>
      <c r="LB114">
        <v>-0.8299480214191135</v>
      </c>
      <c r="LC114">
        <v>-0.62300614445121028</v>
      </c>
      <c r="LD114">
        <v>0.26345560399931855</v>
      </c>
      <c r="LE114">
        <v>-0.43067075239378028</v>
      </c>
      <c r="LF114">
        <v>-0.55172904467326589</v>
      </c>
      <c r="LG114">
        <v>1.16755018098047</v>
      </c>
      <c r="LH114">
        <v>-0.50702055887086317</v>
      </c>
      <c r="LI114">
        <v>0.26725956558948383</v>
      </c>
      <c r="LJ114">
        <v>0.19558456187951379</v>
      </c>
      <c r="LK114">
        <v>1.9004437490366399</v>
      </c>
      <c r="LL114">
        <v>-0.81237203630735166</v>
      </c>
      <c r="LM114">
        <v>-2.5733606889843941</v>
      </c>
      <c r="LN114">
        <v>0.37589870771626011</v>
      </c>
      <c r="LO114">
        <v>0.81322468759026378</v>
      </c>
      <c r="LP114">
        <v>-1.3381350072450005</v>
      </c>
      <c r="LQ114">
        <v>-0.66689835875877179</v>
      </c>
      <c r="LR114">
        <v>-0.13354110706131905</v>
      </c>
      <c r="LS114">
        <v>0.68981535150669515</v>
      </c>
      <c r="LT114">
        <v>0.16626700016786344</v>
      </c>
      <c r="LU114">
        <v>1.3437738743959926</v>
      </c>
      <c r="LV114">
        <v>-9.2427399067673832E-2</v>
      </c>
      <c r="LW114">
        <v>-0.7686662684136536</v>
      </c>
      <c r="LX114">
        <v>1.4542456483468413</v>
      </c>
      <c r="LY114">
        <v>0.55895952755236067</v>
      </c>
      <c r="LZ114">
        <v>-0.17177740119223017</v>
      </c>
      <c r="MA114">
        <v>1.3525050235330127</v>
      </c>
      <c r="MB114">
        <v>0.64564460444671568</v>
      </c>
      <c r="MC114">
        <v>-0.98867076303577051</v>
      </c>
      <c r="MD114">
        <v>-1.0878056855290197</v>
      </c>
      <c r="ME114">
        <v>1.0968346941808704</v>
      </c>
      <c r="MF114">
        <v>2.047690941253677</v>
      </c>
      <c r="MG114">
        <v>0.17519369066576473</v>
      </c>
      <c r="MH114">
        <v>-0.45200522436061874</v>
      </c>
      <c r="MI114">
        <v>-0.44135504140285775</v>
      </c>
      <c r="MJ114">
        <v>1.827470441639889</v>
      </c>
      <c r="MK114">
        <v>-0.9381733434565831</v>
      </c>
      <c r="ML114">
        <v>-0.6909795047249645</v>
      </c>
      <c r="MM114">
        <v>8.8355136540485546E-2</v>
      </c>
      <c r="MN114">
        <v>1.3553744793171063</v>
      </c>
      <c r="MO114">
        <v>1.5950263332342729E-2</v>
      </c>
      <c r="MP114">
        <v>1.1745351002900861</v>
      </c>
      <c r="MQ114">
        <v>0.5075435183243826</v>
      </c>
      <c r="MR114">
        <v>-0.41945213524741121</v>
      </c>
      <c r="MS114">
        <v>0.40462850847688969</v>
      </c>
      <c r="MT114">
        <v>-0.31121317078941502</v>
      </c>
      <c r="MU114">
        <v>-0.88282376964343712</v>
      </c>
      <c r="MV114">
        <v>-1.0671647032722831</v>
      </c>
      <c r="MW114">
        <v>0.25230519895558245</v>
      </c>
      <c r="MX114">
        <v>0.56612861953908578</v>
      </c>
      <c r="MY114">
        <v>-0.4572643774736207</v>
      </c>
      <c r="MZ114">
        <v>0.32545813155593351</v>
      </c>
      <c r="NA114">
        <v>-0.75486241257749498</v>
      </c>
      <c r="NB114">
        <v>-1.1362135410308838</v>
      </c>
      <c r="NC114">
        <v>0.14798956726735923</v>
      </c>
      <c r="ND114">
        <v>-0.7639459909114521</v>
      </c>
      <c r="NE114">
        <v>-0.67966084316140041</v>
      </c>
      <c r="NF114">
        <v>-0.37935024010948837</v>
      </c>
      <c r="NG114">
        <v>0.31804574973648414</v>
      </c>
      <c r="NH114">
        <v>-0.74261151894461364</v>
      </c>
      <c r="NI114">
        <v>0.35056700653512962</v>
      </c>
      <c r="NJ114">
        <v>-0.92061782197561115</v>
      </c>
      <c r="NK114">
        <v>-0.17185470824188087</v>
      </c>
      <c r="NL114">
        <v>-0.41636212699813768</v>
      </c>
      <c r="NM114">
        <v>0.59601688917609863</v>
      </c>
      <c r="NN114">
        <v>-0.30455566957243718</v>
      </c>
      <c r="NO114">
        <v>-0.93757989816367626</v>
      </c>
      <c r="NP114">
        <v>-0.77484855864895508</v>
      </c>
      <c r="NQ114">
        <v>0.409447693527909</v>
      </c>
      <c r="NR114">
        <v>7.2392367655993439E-2</v>
      </c>
      <c r="NS114">
        <v>9.9496446637203917E-2</v>
      </c>
      <c r="NT114">
        <v>1.5968726074788719</v>
      </c>
      <c r="NU114">
        <v>-0.39080077840480953</v>
      </c>
      <c r="NV114">
        <v>0.62588810578745324</v>
      </c>
      <c r="NW114">
        <v>-0.18483433450455777</v>
      </c>
      <c r="NX114">
        <v>0.1350849743175786</v>
      </c>
      <c r="NY114">
        <v>0.1325383891526144</v>
      </c>
      <c r="NZ114">
        <v>0.99806584330508485</v>
      </c>
      <c r="OA114">
        <v>-1.4057604857953265</v>
      </c>
      <c r="OB114">
        <v>3.6000074032926932E-2</v>
      </c>
      <c r="OC114">
        <v>-0.55752934713382274</v>
      </c>
      <c r="OD114">
        <v>-1.2340888133621775</v>
      </c>
      <c r="OE114">
        <v>-1.6828198567964137</v>
      </c>
      <c r="OF114">
        <v>-0.30335513656609692</v>
      </c>
      <c r="OG114">
        <v>-0.87989292296697386</v>
      </c>
      <c r="OH114">
        <v>1.3576800483861007</v>
      </c>
      <c r="OI114">
        <v>1.0809208106365986</v>
      </c>
      <c r="OJ114">
        <v>-0.20487277652136981</v>
      </c>
      <c r="OK114">
        <v>2.354354364797473</v>
      </c>
      <c r="OL114">
        <v>-2.0694415070465766E-2</v>
      </c>
      <c r="OM114">
        <v>1.0969756658596452</v>
      </c>
      <c r="ON114">
        <v>-4.0363374864682555E-2</v>
      </c>
      <c r="OO114">
        <v>0.79746087067178451</v>
      </c>
      <c r="OP114">
        <v>-0.59492094806046225</v>
      </c>
      <c r="OQ114">
        <v>-1.4962552086217329</v>
      </c>
      <c r="OR114">
        <v>1.4946181181585416</v>
      </c>
      <c r="OS114">
        <v>-0.75659272624761797</v>
      </c>
      <c r="OT114">
        <v>0.9407904144609347</v>
      </c>
      <c r="OU114">
        <v>-0.10449525689182337</v>
      </c>
      <c r="OV114">
        <v>1.0266717254125979</v>
      </c>
      <c r="OW114">
        <v>-0.5967467586742714</v>
      </c>
      <c r="OX114">
        <v>1.3943463272880763</v>
      </c>
      <c r="OY114">
        <v>0.41945213524741121</v>
      </c>
      <c r="OZ114">
        <v>-0.35634911910165101</v>
      </c>
      <c r="PA114">
        <v>0.71388967626262456</v>
      </c>
      <c r="PB114">
        <v>0.82488668340374716</v>
      </c>
      <c r="PC114">
        <v>-0.34374238566670101</v>
      </c>
      <c r="PD114">
        <v>-0.38659436540910974</v>
      </c>
      <c r="PE114">
        <v>-0.58001205616164953</v>
      </c>
      <c r="PF114">
        <v>-1.1188785720150918</v>
      </c>
      <c r="PG114">
        <v>-0.25206759346474428</v>
      </c>
      <c r="PH114">
        <v>-0.53983285397407599</v>
      </c>
      <c r="PI114">
        <v>0.4621961124939844</v>
      </c>
      <c r="PJ114">
        <v>0.61125319916754961</v>
      </c>
      <c r="PK114">
        <v>1.3280896382639185</v>
      </c>
      <c r="PL114">
        <v>0.19160893316438887</v>
      </c>
      <c r="PM114">
        <v>0.65585481934249401</v>
      </c>
      <c r="PN114">
        <v>-4.0899976738728583E-2</v>
      </c>
      <c r="PO114">
        <v>-6.549043973791413E-2</v>
      </c>
      <c r="PP114">
        <v>2.2918902686797082</v>
      </c>
      <c r="PQ114">
        <v>-0.60031652537873015</v>
      </c>
      <c r="PR114">
        <v>0.37343738767958712</v>
      </c>
      <c r="PS114">
        <v>0.39385895433952101</v>
      </c>
      <c r="PT114">
        <v>0.71903059506439604</v>
      </c>
      <c r="PU114">
        <v>-1.0159760677197482</v>
      </c>
      <c r="PV114">
        <v>1.3845055946148932</v>
      </c>
      <c r="PW114">
        <v>0.78303401096491143</v>
      </c>
      <c r="PX114">
        <v>1.1126076060463674</v>
      </c>
      <c r="PY114">
        <v>0.33725655157468282</v>
      </c>
      <c r="PZ114">
        <v>-0.24071255211310927</v>
      </c>
      <c r="QA114">
        <v>-1.1054908100049943E-2</v>
      </c>
      <c r="QB114">
        <v>1.1143129086121917</v>
      </c>
      <c r="QC114">
        <v>-0.20893594410154037</v>
      </c>
      <c r="QD114">
        <v>1.8844002624973655</v>
      </c>
      <c r="QE114">
        <v>0.95795712695689872</v>
      </c>
      <c r="QF114">
        <v>-1.0416897566756234</v>
      </c>
      <c r="QG114">
        <v>0.79861592894303612</v>
      </c>
      <c r="QH114">
        <v>2.9880902729928493</v>
      </c>
      <c r="QI114">
        <v>-0.34934714676637668</v>
      </c>
      <c r="QJ114">
        <v>0.67014980231761001</v>
      </c>
      <c r="QK114">
        <v>-0.42020360524475109</v>
      </c>
      <c r="QL114">
        <v>-1.1397219168429729</v>
      </c>
      <c r="QM114">
        <v>-0.70170358412724454</v>
      </c>
      <c r="QN114">
        <v>0.26694237931224052</v>
      </c>
      <c r="QO114">
        <v>8.2443420978961512E-2</v>
      </c>
      <c r="QP114">
        <v>1.7290312825934961</v>
      </c>
      <c r="QQ114">
        <v>0.12729287846013904</v>
      </c>
      <c r="QR114">
        <v>-1.3656062947120517E-2</v>
      </c>
      <c r="QS114">
        <v>0.63045376919035334</v>
      </c>
      <c r="QT114">
        <v>-0.55797499953769147</v>
      </c>
      <c r="QU114">
        <v>1.3120006769895554</v>
      </c>
      <c r="QV114">
        <v>-0.15797354535607155</v>
      </c>
      <c r="QW114">
        <v>0.99517592389020137</v>
      </c>
      <c r="QX114">
        <v>1.2273994798306376</v>
      </c>
      <c r="QY114">
        <v>0.45158230932429433</v>
      </c>
      <c r="QZ114">
        <v>1.0727239896368701</v>
      </c>
      <c r="RA114">
        <v>-0.88610477178008296</v>
      </c>
      <c r="RB114">
        <v>-0.33377773434040137</v>
      </c>
      <c r="RC114">
        <v>0.67005430537392385</v>
      </c>
      <c r="RD114">
        <v>-0.5849062745255651</v>
      </c>
      <c r="RE114">
        <v>1.3695034795091487</v>
      </c>
      <c r="RF114">
        <v>-1.0943267625407316</v>
      </c>
      <c r="RG114">
        <v>-0.65613903643679805</v>
      </c>
      <c r="RH114">
        <v>0.93662947620032355</v>
      </c>
      <c r="RI114">
        <v>-0.29327679840207566</v>
      </c>
      <c r="RJ114">
        <v>-2.0036623027408496</v>
      </c>
      <c r="RK114">
        <v>-1.1356314644217491</v>
      </c>
      <c r="RL114">
        <v>-0.44388684727891814</v>
      </c>
      <c r="RM114">
        <v>1.1207407624169718</v>
      </c>
      <c r="RN114">
        <v>0.15425712263095193</v>
      </c>
      <c r="RO114">
        <v>1.4716442819917575</v>
      </c>
      <c r="RP114">
        <v>-0.50762992032105103</v>
      </c>
      <c r="RQ114">
        <v>-1.1600218385865446</v>
      </c>
      <c r="RR114">
        <v>-3.4699496609391645E-2</v>
      </c>
      <c r="RS114">
        <v>1.0370945346949156</v>
      </c>
      <c r="RT114">
        <v>0.25001554604386911</v>
      </c>
      <c r="RU114">
        <v>-1.9748949853237718</v>
      </c>
      <c r="RV114">
        <v>-0.10849589671124704</v>
      </c>
      <c r="RW114">
        <v>-0.60517777455970645</v>
      </c>
      <c r="RX114">
        <v>1.6381864043069072</v>
      </c>
      <c r="RY114">
        <v>1.3913199836679269</v>
      </c>
      <c r="RZ114">
        <v>0.14002807802171446</v>
      </c>
      <c r="SA114">
        <v>0.89852164819603786</v>
      </c>
      <c r="SB114">
        <v>-0.5277479431242682</v>
      </c>
      <c r="SC114">
        <v>0.97985321190208197</v>
      </c>
      <c r="SD114">
        <v>0.20979655346309301</v>
      </c>
      <c r="SE114">
        <v>-0.63120069171418436</v>
      </c>
      <c r="SF114">
        <v>-1.3565249901148491</v>
      </c>
      <c r="SG114">
        <v>-0.7031712812022306</v>
      </c>
    </row>
    <row r="115" spans="1:501">
      <c r="A115" t="s">
        <v>539</v>
      </c>
      <c r="B115">
        <v>-0.25190956876031123</v>
      </c>
      <c r="C115">
        <v>-0.29951252145110629</v>
      </c>
      <c r="D115">
        <v>1.6059721019701101</v>
      </c>
      <c r="E115">
        <v>-1.4266151993069798</v>
      </c>
      <c r="F115">
        <v>0.25041003937076312</v>
      </c>
      <c r="G115">
        <v>-0.17565980670042336</v>
      </c>
      <c r="H115">
        <v>1.3362659956328571</v>
      </c>
      <c r="I115">
        <v>2.1885898604523391</v>
      </c>
      <c r="J115">
        <v>0.38576899896725081</v>
      </c>
      <c r="K115">
        <v>-2.2972017177380621</v>
      </c>
      <c r="L115">
        <v>0.14574652595911175</v>
      </c>
      <c r="M115">
        <v>-1.0842177289305255</v>
      </c>
      <c r="N115">
        <v>-0.64460891735507175</v>
      </c>
      <c r="O115">
        <v>-0.29655211619683541</v>
      </c>
      <c r="P115">
        <v>-1.1422162060625851</v>
      </c>
      <c r="Q115">
        <v>-0.49695472625899129</v>
      </c>
      <c r="R115">
        <v>0.64790810938575305</v>
      </c>
      <c r="S115">
        <v>1.9574508769437671</v>
      </c>
      <c r="T115">
        <v>0.67130031311535276</v>
      </c>
      <c r="U115">
        <v>1.1432439350755885</v>
      </c>
      <c r="V115">
        <v>0.58890464060823433</v>
      </c>
      <c r="W115">
        <v>0.62430672187474556</v>
      </c>
      <c r="X115">
        <v>1.3464205039781518</v>
      </c>
      <c r="Y115">
        <v>0.46381501306314021</v>
      </c>
      <c r="Z115">
        <v>-2.3981192498467863</v>
      </c>
      <c r="AA115">
        <v>-1.0647340786817949</v>
      </c>
      <c r="AB115">
        <v>1.766729837981984</v>
      </c>
      <c r="AC115">
        <v>-1.0460416888236068</v>
      </c>
      <c r="AD115">
        <v>-1.8995160644408315</v>
      </c>
      <c r="AE115">
        <v>-0.93710468718199991</v>
      </c>
      <c r="AF115">
        <v>-0.42488750295888167</v>
      </c>
      <c r="AG115">
        <v>-1.0364396985096391</v>
      </c>
      <c r="AH115">
        <v>0.68584085965994745</v>
      </c>
      <c r="AI115">
        <v>1.710895958240144</v>
      </c>
      <c r="AJ115">
        <v>0.37704921851400286</v>
      </c>
      <c r="AK115">
        <v>0.44186208469909616</v>
      </c>
      <c r="AL115">
        <v>-4.2450665205251426E-3</v>
      </c>
      <c r="AM115">
        <v>-0.11349925443937536</v>
      </c>
      <c r="AN115">
        <v>-0.5080642040411476</v>
      </c>
      <c r="AO115">
        <v>0.88372871687170118</v>
      </c>
      <c r="AP115">
        <v>4.8863739721127786E-2</v>
      </c>
      <c r="AQ115">
        <v>1.4573333828593604</v>
      </c>
      <c r="AR115">
        <v>0.90656840256997384</v>
      </c>
      <c r="AS115">
        <v>-1.0270605343976058</v>
      </c>
      <c r="AT115">
        <v>0.8679012353240978</v>
      </c>
      <c r="AU115">
        <v>-0.13060912351647858</v>
      </c>
      <c r="AV115">
        <v>-0.19737854017876089</v>
      </c>
      <c r="AW115">
        <v>-2.647138899192214</v>
      </c>
      <c r="AX115">
        <v>2.0838706404902041</v>
      </c>
      <c r="AY115">
        <v>-0.60123284129076637</v>
      </c>
      <c r="AZ115">
        <v>-0.76692003858624958</v>
      </c>
      <c r="BA115">
        <v>0.22334461391437799</v>
      </c>
      <c r="BB115">
        <v>0.51669985623448156</v>
      </c>
      <c r="BC115">
        <v>-0.4085336513526272</v>
      </c>
      <c r="BD115">
        <v>-8.259803507826291E-2</v>
      </c>
      <c r="BE115">
        <v>0.43714408093364909</v>
      </c>
      <c r="BF115">
        <v>-8.0908648669719696E-2</v>
      </c>
      <c r="BG115">
        <v>0.43958607420790941</v>
      </c>
      <c r="BH115">
        <v>-1.0654093784978613</v>
      </c>
      <c r="BI115">
        <v>0.44481566874310374</v>
      </c>
      <c r="BJ115">
        <v>-0.5038918970967643</v>
      </c>
      <c r="BK115">
        <v>1.6799913282738999</v>
      </c>
      <c r="BL115">
        <v>5.4302518037729897E-2</v>
      </c>
      <c r="BM115">
        <v>0.92015170594095252</v>
      </c>
      <c r="BN115">
        <v>-1.2571899787872098</v>
      </c>
      <c r="BO115">
        <v>-1.1461906979093328</v>
      </c>
      <c r="BP115">
        <v>0.95529912869096734</v>
      </c>
      <c r="BQ115">
        <v>-0.44971898205403704</v>
      </c>
      <c r="BR115">
        <v>-1.127505129261408</v>
      </c>
      <c r="BS115">
        <v>-0.93461494543589652</v>
      </c>
      <c r="BT115">
        <v>0.52493533075903542</v>
      </c>
      <c r="BU115">
        <v>-1.0508142622711603</v>
      </c>
      <c r="BV115">
        <v>0.2124556885974016</v>
      </c>
      <c r="BW115">
        <v>2.4218388716690242</v>
      </c>
      <c r="BX115">
        <v>0.10757275958894752</v>
      </c>
      <c r="BY115">
        <v>-0.33628566598054022</v>
      </c>
      <c r="BZ115">
        <v>0.23811480787117034</v>
      </c>
      <c r="CA115">
        <v>8.9200966613134369E-2</v>
      </c>
      <c r="CB115">
        <v>3.8833150028949603E-2</v>
      </c>
      <c r="CC115">
        <v>0.59738795243902132</v>
      </c>
      <c r="CD115">
        <v>0.15479827197850682</v>
      </c>
      <c r="CE115">
        <v>-1.3519320418708958</v>
      </c>
      <c r="CF115">
        <v>-0.73647697718115523</v>
      </c>
      <c r="CG115">
        <v>-0.55315467761829495</v>
      </c>
      <c r="CH115">
        <v>-0.60563706938410178</v>
      </c>
      <c r="CI115">
        <v>1.253151822311338</v>
      </c>
      <c r="CJ115">
        <v>1.1109045772172976</v>
      </c>
      <c r="CK115">
        <v>1.1588235793169588</v>
      </c>
      <c r="CL115">
        <v>0.44549096855917014</v>
      </c>
      <c r="CM115">
        <v>1.7033426047419198</v>
      </c>
      <c r="CN115">
        <v>0.96780922831385396</v>
      </c>
      <c r="CO115">
        <v>-0.94855977295082994</v>
      </c>
      <c r="CP115">
        <v>0.55958480515982956</v>
      </c>
      <c r="CQ115">
        <v>-0.64470214056200348</v>
      </c>
      <c r="CR115">
        <v>0.39237079363374505</v>
      </c>
      <c r="CS115">
        <v>-1.0934900274151005</v>
      </c>
      <c r="CT115">
        <v>-0.92777099780505523</v>
      </c>
      <c r="CU115">
        <v>-0.71112935984274372</v>
      </c>
      <c r="CV115">
        <v>-0.82016413216479123</v>
      </c>
      <c r="CW115">
        <v>0.56603767006890848</v>
      </c>
      <c r="CX115">
        <v>1.2423220141499769</v>
      </c>
      <c r="CY115">
        <v>0.59446392697282135</v>
      </c>
      <c r="CZ115">
        <v>-2.3282700567506254</v>
      </c>
      <c r="DA115">
        <v>-0.3784452928812243</v>
      </c>
      <c r="DB115">
        <v>-0.73217051976826042</v>
      </c>
      <c r="DC115">
        <v>-0.89349214249523357</v>
      </c>
      <c r="DD115">
        <v>0.44068087845516857</v>
      </c>
      <c r="DE115">
        <v>-0.24551809474360198</v>
      </c>
      <c r="DF115">
        <v>-0.4992068625142565</v>
      </c>
      <c r="DG115">
        <v>9.2272784968372434E-2</v>
      </c>
      <c r="DH115">
        <v>-0.9283598956244532</v>
      </c>
      <c r="DI115">
        <v>1.3042608770774677</v>
      </c>
      <c r="DJ115">
        <v>0.78500988820451312</v>
      </c>
      <c r="DK115">
        <v>-0.57874558478943072</v>
      </c>
      <c r="DL115">
        <v>-0.87865373643580824</v>
      </c>
      <c r="DM115">
        <v>0.80441850514034741</v>
      </c>
      <c r="DN115">
        <v>0.45404021875583567</v>
      </c>
      <c r="DO115">
        <v>-0.54514998737431597</v>
      </c>
      <c r="DP115">
        <v>2.0539664546959102</v>
      </c>
      <c r="DQ115">
        <v>-1.6076410247478634</v>
      </c>
      <c r="DR115">
        <v>-1.3588328329205979</v>
      </c>
      <c r="DS115">
        <v>2.8028443921357393</v>
      </c>
      <c r="DT115">
        <v>-0.94843926490284503</v>
      </c>
      <c r="DU115">
        <v>1.298019469686551</v>
      </c>
      <c r="DV115">
        <v>-0.64216237660730258</v>
      </c>
      <c r="DW115">
        <v>-0.67773498813039623</v>
      </c>
      <c r="DX115">
        <v>1.647331373533234</v>
      </c>
      <c r="DY115">
        <v>-0.20159177438472398</v>
      </c>
      <c r="DZ115">
        <v>1.0405074135633186</v>
      </c>
      <c r="EA115">
        <v>0.44946546040591784</v>
      </c>
      <c r="EB115">
        <v>1.2309828889556229</v>
      </c>
      <c r="EC115">
        <v>0.79137635111692362</v>
      </c>
      <c r="ED115">
        <v>1.0097164704347961</v>
      </c>
      <c r="EE115">
        <v>0.72508782977820374</v>
      </c>
      <c r="EF115">
        <v>-1.5677187548135407</v>
      </c>
      <c r="EG115">
        <v>0.18156697478843853</v>
      </c>
      <c r="EH115">
        <v>-2.4394466890953481</v>
      </c>
      <c r="EI115">
        <v>5.0395101425237954E-2</v>
      </c>
      <c r="EJ115">
        <v>0.10795702110044658</v>
      </c>
      <c r="EK115">
        <v>-1.0235680747427978</v>
      </c>
      <c r="EL115">
        <v>-0.53470671446120832</v>
      </c>
      <c r="EM115">
        <v>1.1447150427557062</v>
      </c>
      <c r="EN115">
        <v>-1.4033003026270308</v>
      </c>
      <c r="EO115">
        <v>0.68816689235973172</v>
      </c>
      <c r="EP115">
        <v>-1.2458053788577672</v>
      </c>
      <c r="EQ115">
        <v>0.66881057136924937</v>
      </c>
      <c r="ER115">
        <v>1.3943463272880763</v>
      </c>
      <c r="ES115">
        <v>-0.92155460151843727</v>
      </c>
      <c r="ET115">
        <v>0.80452309703105129</v>
      </c>
      <c r="EU115">
        <v>1.8138234736397862</v>
      </c>
      <c r="EV115">
        <v>0.21128244043211453</v>
      </c>
      <c r="EW115">
        <v>0.62551634982810356</v>
      </c>
      <c r="EX115">
        <v>-0.42530587052169722</v>
      </c>
      <c r="EY115">
        <v>0.92541995400097221</v>
      </c>
      <c r="EZ115">
        <v>0.53488292905967683</v>
      </c>
      <c r="FA115">
        <v>-0.24457222025375813</v>
      </c>
      <c r="FB115">
        <v>0.31893137020233553</v>
      </c>
      <c r="FC115">
        <v>0.27813712222268805</v>
      </c>
      <c r="FD115">
        <v>0.10726466825872194</v>
      </c>
      <c r="FE115">
        <v>0.75222033046884462</v>
      </c>
      <c r="FF115">
        <v>-0.98133796200272627</v>
      </c>
      <c r="FG115">
        <v>0.9990753824240528</v>
      </c>
      <c r="FH115">
        <v>-0.23481106836698018</v>
      </c>
      <c r="FI115">
        <v>0.74917807069141418</v>
      </c>
      <c r="FJ115">
        <v>0.5078038611827651</v>
      </c>
      <c r="FK115">
        <v>-9.2950358521193266E-3</v>
      </c>
      <c r="FL115">
        <v>0.19044136934098788</v>
      </c>
      <c r="FM115">
        <v>0.61033006204525009</v>
      </c>
      <c r="FN115">
        <v>0.28099975679651834</v>
      </c>
      <c r="FO115">
        <v>-1.7703860066831112</v>
      </c>
      <c r="FP115">
        <v>1.3420776667771861</v>
      </c>
      <c r="FQ115">
        <v>0.82843826021417044</v>
      </c>
      <c r="FR115">
        <v>0.14621036825701594</v>
      </c>
      <c r="FS115">
        <v>3.4447111829649657E-4</v>
      </c>
      <c r="FT115">
        <v>0.8694632924743928</v>
      </c>
      <c r="FU115">
        <v>-0.6113441486377269</v>
      </c>
      <c r="FV115">
        <v>-1.0625808499753475</v>
      </c>
      <c r="FW115">
        <v>-0.21558662410825491</v>
      </c>
      <c r="FX115">
        <v>0.36459368857322261</v>
      </c>
      <c r="FY115">
        <v>0.95554014478693716</v>
      </c>
      <c r="FZ115">
        <v>-1.0121380000782665</v>
      </c>
      <c r="GA115">
        <v>1.1406018529669382</v>
      </c>
      <c r="GB115">
        <v>-0.35700054468179587</v>
      </c>
      <c r="GC115">
        <v>-0.73197043093387038</v>
      </c>
      <c r="GD115">
        <v>-0.85868350652162917</v>
      </c>
      <c r="GE115">
        <v>-2.4903101802919991E-2</v>
      </c>
      <c r="GF115">
        <v>-0.29943180379632395</v>
      </c>
      <c r="GG115">
        <v>-2.092406248266343E-2</v>
      </c>
      <c r="GH115">
        <v>-1.100193003367167</v>
      </c>
      <c r="GI115">
        <v>0.15154796528804582</v>
      </c>
      <c r="GJ115">
        <v>-8.9200966613134369E-2</v>
      </c>
      <c r="GK115">
        <v>-1.3795352060697041</v>
      </c>
      <c r="GL115">
        <v>-0.50649873628572095</v>
      </c>
      <c r="GM115">
        <v>-0.90334197011543438</v>
      </c>
      <c r="GN115">
        <v>0.47928892854542937</v>
      </c>
      <c r="GO115">
        <v>-0.87550688476767391</v>
      </c>
      <c r="GP115">
        <v>0.88871274783741683</v>
      </c>
      <c r="GQ115">
        <v>0.36418441595742479</v>
      </c>
      <c r="GR115">
        <v>-0.85228748503141105</v>
      </c>
      <c r="GS115">
        <v>7.3542878453736193E-2</v>
      </c>
      <c r="GT115">
        <v>1.2728537512884941</v>
      </c>
      <c r="GU115">
        <v>0.89657532953424379</v>
      </c>
      <c r="GV115">
        <v>1.4573333828593604</v>
      </c>
      <c r="GW115">
        <v>0.81354301073588431</v>
      </c>
      <c r="GX115">
        <v>0.67879341258958448</v>
      </c>
      <c r="GY115">
        <v>1.2830651030526496</v>
      </c>
      <c r="GZ115">
        <v>1.0213739187747706</v>
      </c>
      <c r="HA115">
        <v>-0.74523541115922853</v>
      </c>
      <c r="HB115">
        <v>0.43235104385530576</v>
      </c>
      <c r="HC115">
        <v>-0.71270505941356532</v>
      </c>
      <c r="HD115">
        <v>2.4904875317588449</v>
      </c>
      <c r="HE115">
        <v>-0.2538843091315357</v>
      </c>
      <c r="HF115">
        <v>1.8884747987613082</v>
      </c>
      <c r="HG115">
        <v>2.2148469724925235E-2</v>
      </c>
      <c r="HH115">
        <v>1.2802820492652245</v>
      </c>
      <c r="HI115">
        <v>0.36811115933232941</v>
      </c>
      <c r="HJ115">
        <v>0.25775761969271116</v>
      </c>
      <c r="HK115">
        <v>-1.3415137800620869</v>
      </c>
      <c r="HL115">
        <v>0.16650005818519276</v>
      </c>
      <c r="HM115">
        <v>-0.62040726334089413</v>
      </c>
      <c r="HN115">
        <v>0.7639459909114521</v>
      </c>
      <c r="HO115">
        <v>1.0419535101391375</v>
      </c>
      <c r="HP115">
        <v>0.40205577533924952</v>
      </c>
      <c r="HQ115">
        <v>-2.1476807887665927</v>
      </c>
      <c r="HR115">
        <v>0.32908928915276192</v>
      </c>
      <c r="HS115">
        <v>-0.94424876806442626</v>
      </c>
      <c r="HT115">
        <v>-1.5817249732208438</v>
      </c>
      <c r="HU115">
        <v>0.96792973636183888</v>
      </c>
      <c r="HV115">
        <v>-0.75740899774245918</v>
      </c>
      <c r="HW115">
        <v>-9.6883923106361181E-2</v>
      </c>
      <c r="HX115">
        <v>-8.7203488874365576E-2</v>
      </c>
      <c r="HY115">
        <v>-0.10287976692779921</v>
      </c>
      <c r="HZ115">
        <v>1.1942802302655764</v>
      </c>
      <c r="IA115">
        <v>1.7046477296389639</v>
      </c>
      <c r="IB115">
        <v>-1.0086978363688104</v>
      </c>
      <c r="IC115">
        <v>1.1788165465986822</v>
      </c>
      <c r="ID115">
        <v>-0.87831494965939783</v>
      </c>
      <c r="IE115">
        <v>-1.3403860066318884</v>
      </c>
      <c r="IF115">
        <v>0.2284457423229469</v>
      </c>
      <c r="IG115">
        <v>-0.90058392743230797</v>
      </c>
      <c r="IH115">
        <v>0.26155476007261313</v>
      </c>
      <c r="II115">
        <v>-0.8173833521141205</v>
      </c>
      <c r="IJ115">
        <v>-2.3036773200146854</v>
      </c>
      <c r="IK115">
        <v>0.9250675248040352</v>
      </c>
      <c r="IL115">
        <v>-1.3626959116663784</v>
      </c>
      <c r="IM115">
        <v>1.2612463251571171</v>
      </c>
      <c r="IN115">
        <v>0.51486495067365468</v>
      </c>
      <c r="IO115">
        <v>1.0193139132752549</v>
      </c>
      <c r="IP115">
        <v>0.37384779716376215</v>
      </c>
      <c r="IQ115">
        <v>0.65405401983298361</v>
      </c>
      <c r="IR115">
        <v>-2.0539664546959102</v>
      </c>
      <c r="IS115">
        <v>-1.2157852324889973</v>
      </c>
      <c r="IT115">
        <v>-0.86812406152603216</v>
      </c>
      <c r="IU115">
        <v>0.71982412919169292</v>
      </c>
      <c r="IV115">
        <v>1.809094101190567</v>
      </c>
      <c r="IW115">
        <v>-2.1065352484583855</v>
      </c>
      <c r="IX115">
        <v>0.34894128475571051</v>
      </c>
      <c r="IY115">
        <v>-0.48659558160579763</v>
      </c>
      <c r="IZ115">
        <v>-0.62235585573944263</v>
      </c>
      <c r="JA115">
        <v>0.76517608249559999</v>
      </c>
      <c r="JB115">
        <v>0.27845544536830857</v>
      </c>
      <c r="JC115">
        <v>0.65405401983298361</v>
      </c>
      <c r="JD115">
        <v>0.94915776571724564</v>
      </c>
      <c r="JE115">
        <v>0.79305209510494024</v>
      </c>
      <c r="JF115">
        <v>0.63064135247259401</v>
      </c>
      <c r="JG115">
        <v>0.24756900529609993</v>
      </c>
      <c r="JH115">
        <v>0.16494936971866991</v>
      </c>
      <c r="JI115">
        <v>-1.377557055093348</v>
      </c>
      <c r="JJ115">
        <v>1.0095891411765479</v>
      </c>
      <c r="JK115">
        <v>0.2969522938656155</v>
      </c>
      <c r="JL115">
        <v>-0.41411112761124969</v>
      </c>
      <c r="JM115">
        <v>-5.9742433222709224E-2</v>
      </c>
      <c r="JN115">
        <v>-1.811849870136939</v>
      </c>
      <c r="JO115">
        <v>-0.40994791561388411</v>
      </c>
      <c r="JP115">
        <v>-1.0894655133597553</v>
      </c>
      <c r="JQ115">
        <v>-0.48014726417022757</v>
      </c>
      <c r="JR115">
        <v>-2.2335370886139572</v>
      </c>
      <c r="JS115">
        <v>0.22891754269949161</v>
      </c>
      <c r="JT115">
        <v>-1.0243434189760592</v>
      </c>
      <c r="JU115">
        <v>-6.1584159993799403E-3</v>
      </c>
      <c r="JV115">
        <v>0.18825971892511006</v>
      </c>
      <c r="JW115">
        <v>0.26187194634985644</v>
      </c>
      <c r="JX115">
        <v>1.3726366887567565</v>
      </c>
      <c r="JY115">
        <v>0.48909441829891875</v>
      </c>
      <c r="JZ115">
        <v>0.4652633833757136</v>
      </c>
      <c r="KA115">
        <v>-1.217708813783247</v>
      </c>
      <c r="KB115">
        <v>-1.0652729542925954</v>
      </c>
      <c r="KC115">
        <v>-0.47406047087861225</v>
      </c>
      <c r="KD115">
        <v>2.327105903532356</v>
      </c>
      <c r="KE115">
        <v>-1.0764028957055416</v>
      </c>
      <c r="KF115">
        <v>-9.5884615802788176E-2</v>
      </c>
      <c r="KG115">
        <v>-0.30119281291263178</v>
      </c>
      <c r="KH115">
        <v>-0.5078038611827651</v>
      </c>
      <c r="KI115">
        <v>0.87337639342877083</v>
      </c>
      <c r="KJ115">
        <v>0.36410256143426523</v>
      </c>
      <c r="KK115">
        <v>0.15007799447630532</v>
      </c>
      <c r="KL115">
        <v>0.77237245932337828</v>
      </c>
      <c r="KM115">
        <v>1.3347698768484406</v>
      </c>
      <c r="KN115">
        <v>7.1548811320099048E-2</v>
      </c>
      <c r="KO115">
        <v>0.53965550250723027</v>
      </c>
      <c r="KP115">
        <v>-0.41544581108610146</v>
      </c>
      <c r="KQ115">
        <v>0.14736997400177643</v>
      </c>
      <c r="KR115">
        <v>-0.52449649956542999</v>
      </c>
      <c r="KS115">
        <v>-0.75802063292940147</v>
      </c>
      <c r="KT115">
        <v>-0.83362465375103056</v>
      </c>
      <c r="KU115">
        <v>0.49938080337597057</v>
      </c>
      <c r="KV115">
        <v>-0.75049683800898492</v>
      </c>
      <c r="KW115">
        <v>-0.31265926736523397</v>
      </c>
      <c r="KX115">
        <v>1.3698922884941567</v>
      </c>
      <c r="KY115">
        <v>0.46066475078987423</v>
      </c>
      <c r="KZ115">
        <v>0.19215462998545263</v>
      </c>
      <c r="LA115">
        <v>-1.7729598766891286</v>
      </c>
      <c r="LB115">
        <v>0.81364987636334263</v>
      </c>
      <c r="LC115">
        <v>1.0506823855394032</v>
      </c>
      <c r="LD115">
        <v>0.94903953140601516</v>
      </c>
      <c r="LE115">
        <v>1.5365912986453623</v>
      </c>
      <c r="LF115">
        <v>-0.87326498032780364</v>
      </c>
      <c r="LG115">
        <v>-0.71349404606735334</v>
      </c>
      <c r="LH115">
        <v>1.0430062502564397</v>
      </c>
      <c r="LI115">
        <v>1.4494162314804271</v>
      </c>
      <c r="LJ115">
        <v>1.8475247998139821E-2</v>
      </c>
      <c r="LK115">
        <v>-0.76558649197977502</v>
      </c>
      <c r="LL115">
        <v>-0.85735791799379513</v>
      </c>
      <c r="LM115">
        <v>-0.57206534620490856</v>
      </c>
      <c r="LN115">
        <v>-0.5065862751507666</v>
      </c>
      <c r="LO115">
        <v>2.3065922505338676E-2</v>
      </c>
      <c r="LP115">
        <v>-0.96841858976404183</v>
      </c>
      <c r="LQ115">
        <v>0.2793296971503878</v>
      </c>
      <c r="LR115">
        <v>-4.7816683945711702E-3</v>
      </c>
      <c r="LS115">
        <v>-1.3469889381667599</v>
      </c>
      <c r="LT115">
        <v>0.93924427346792072</v>
      </c>
      <c r="LU115">
        <v>-0.44464741222327575</v>
      </c>
      <c r="LV115">
        <v>1.7290312825934961</v>
      </c>
      <c r="LW115">
        <v>6.3344032241730019E-2</v>
      </c>
      <c r="LX115">
        <v>0.21355162971303798</v>
      </c>
      <c r="LY115">
        <v>-0.44346506911097094</v>
      </c>
      <c r="LZ115">
        <v>1.7212187231052667E-3</v>
      </c>
      <c r="MA115">
        <v>-0.41236148717871401</v>
      </c>
      <c r="MB115">
        <v>8.3364284364506602E-2</v>
      </c>
      <c r="MC115">
        <v>0.79651499618194066</v>
      </c>
      <c r="MD115">
        <v>0.28864860723842867</v>
      </c>
      <c r="ME115">
        <v>0.75425305112730712</v>
      </c>
      <c r="MF115">
        <v>-0.91235278887324966</v>
      </c>
      <c r="MG115">
        <v>0.49194113671546802</v>
      </c>
      <c r="MH115">
        <v>1.0702797226258554</v>
      </c>
      <c r="MI115">
        <v>0.54897100199013948</v>
      </c>
      <c r="MJ115">
        <v>0.65746803556976374</v>
      </c>
      <c r="MK115">
        <v>-1.3565249901148491</v>
      </c>
      <c r="ML115">
        <v>-0.41336079448228702</v>
      </c>
      <c r="MM115">
        <v>-2.1037340047769248</v>
      </c>
      <c r="MN115">
        <v>0.39824385567044374</v>
      </c>
      <c r="MO115">
        <v>0.34430968298693188</v>
      </c>
      <c r="MP115">
        <v>-0.98480995802674443</v>
      </c>
      <c r="MQ115">
        <v>-1.0177723197557498</v>
      </c>
      <c r="MR115">
        <v>-0.17993443179875612</v>
      </c>
      <c r="MS115">
        <v>-0.24291807676490862</v>
      </c>
      <c r="MT115">
        <v>-0.64140976974158548</v>
      </c>
      <c r="MU115">
        <v>-0.74614490586100146</v>
      </c>
      <c r="MV115">
        <v>0.17364072846248746</v>
      </c>
      <c r="MW115">
        <v>0.1222815626533702</v>
      </c>
      <c r="MX115">
        <v>7.0015175879234448E-2</v>
      </c>
      <c r="MY115">
        <v>-0.3357990863150917</v>
      </c>
      <c r="MZ115">
        <v>0.37245399653329514</v>
      </c>
      <c r="NA115">
        <v>0.91049741968163289</v>
      </c>
      <c r="NB115">
        <v>0.35830566957884002</v>
      </c>
      <c r="NC115">
        <v>0.40595750760985538</v>
      </c>
      <c r="ND115">
        <v>-0.79966866906033829</v>
      </c>
      <c r="NE115">
        <v>-7.1472641138825566E-2</v>
      </c>
      <c r="NF115">
        <v>-4.4421994971344247E-2</v>
      </c>
      <c r="NG115">
        <v>-0.25096255740209017</v>
      </c>
      <c r="NH115">
        <v>0.58735849961522035</v>
      </c>
      <c r="NI115">
        <v>0.26868633540289011</v>
      </c>
      <c r="NJ115">
        <v>0.22091398932388984</v>
      </c>
      <c r="NK115">
        <v>-1.870139385573566</v>
      </c>
      <c r="NL115">
        <v>-1.3592170944320969</v>
      </c>
      <c r="NM115">
        <v>-0.12266582416486926</v>
      </c>
      <c r="NN115">
        <v>-3.0718183552380651E-2</v>
      </c>
      <c r="NO115">
        <v>-0.21402115635282826</v>
      </c>
      <c r="NP115">
        <v>-1.6211561160162091</v>
      </c>
      <c r="NQ115">
        <v>0.36590222407539841</v>
      </c>
      <c r="NR115">
        <v>-0.2761498762993142</v>
      </c>
      <c r="NS115">
        <v>1.071366568794474</v>
      </c>
      <c r="NT115">
        <v>-1.9584877009037882</v>
      </c>
      <c r="NU115">
        <v>-2.1640880731865764</v>
      </c>
      <c r="NV115">
        <v>-1.3712633517570794</v>
      </c>
      <c r="NW115">
        <v>0.16975945982267149</v>
      </c>
      <c r="NX115">
        <v>6.8021108745597303E-2</v>
      </c>
      <c r="NY115">
        <v>1.5916930351522751</v>
      </c>
      <c r="NZ115">
        <v>-6.296204446698539E-2</v>
      </c>
      <c r="OA115">
        <v>1.1692145562847145</v>
      </c>
      <c r="OB115">
        <v>1.4261922842706554</v>
      </c>
      <c r="OC115">
        <v>0.73407136369496584</v>
      </c>
      <c r="OD115">
        <v>0.42254441723343916</v>
      </c>
      <c r="OE115">
        <v>-2.3482789401896298</v>
      </c>
      <c r="OF115">
        <v>0.1984699338208884</v>
      </c>
      <c r="OG115">
        <v>-0.45870933718106244</v>
      </c>
      <c r="OH115">
        <v>2.0421248336788267</v>
      </c>
      <c r="OI115">
        <v>0.32586058296146803</v>
      </c>
      <c r="OJ115">
        <v>-1.24132839118829</v>
      </c>
      <c r="OK115">
        <v>-1.1964698387600947</v>
      </c>
      <c r="OL115">
        <v>1.0596249921945855</v>
      </c>
      <c r="OM115">
        <v>-2.0831976144108921</v>
      </c>
      <c r="ON115">
        <v>1.0844951248145662</v>
      </c>
      <c r="OO115">
        <v>-0.93189555627759546</v>
      </c>
      <c r="OP115">
        <v>1.8830451153917238</v>
      </c>
      <c r="OQ115">
        <v>-1.1472229743958451</v>
      </c>
      <c r="OR115">
        <v>-0.46338755055330694</v>
      </c>
      <c r="OS115">
        <v>-1.2301666174607817</v>
      </c>
      <c r="OT115">
        <v>0.13678345567313954</v>
      </c>
      <c r="OU115">
        <v>-0.67072505771648139</v>
      </c>
      <c r="OV115">
        <v>0.12251234693394508</v>
      </c>
      <c r="OW115">
        <v>-0.27662622414936777</v>
      </c>
      <c r="OX115">
        <v>-0.61596210798597895</v>
      </c>
      <c r="OY115">
        <v>0.51399183575995266</v>
      </c>
      <c r="OZ115">
        <v>-0.41061298361455556</v>
      </c>
      <c r="PA115">
        <v>-0.19730009626073297</v>
      </c>
      <c r="PB115">
        <v>0.15619207260897383</v>
      </c>
      <c r="PC115">
        <v>-1.1684574019454885</v>
      </c>
      <c r="PD115">
        <v>-0.63148036133497953</v>
      </c>
      <c r="PE115">
        <v>-0.28729232326440979</v>
      </c>
      <c r="PF115">
        <v>1.3483168004313484</v>
      </c>
      <c r="PG115">
        <v>1.3280896382639185</v>
      </c>
      <c r="PH115">
        <v>-0.81131020124303177</v>
      </c>
      <c r="PI115">
        <v>-0.14180500329530332</v>
      </c>
      <c r="PJ115">
        <v>1.0620419743645471</v>
      </c>
      <c r="PK115">
        <v>-0.50989342526008841</v>
      </c>
      <c r="PL115">
        <v>0.32070261113403831</v>
      </c>
      <c r="PM115">
        <v>-0.61337459555943497</v>
      </c>
      <c r="PN115">
        <v>-0.74624495027819648</v>
      </c>
      <c r="PO115">
        <v>0.35594098335423041</v>
      </c>
      <c r="PP115">
        <v>-1.2718237485387363</v>
      </c>
      <c r="PQ115">
        <v>1.472699295845814E-2</v>
      </c>
      <c r="PR115">
        <v>-3.9368615034618415E-2</v>
      </c>
      <c r="PS115">
        <v>-0.33401988730474841</v>
      </c>
      <c r="PT115">
        <v>-0.18327909856452607</v>
      </c>
      <c r="PU115">
        <v>-1.1762131180148572</v>
      </c>
      <c r="PV115">
        <v>0.13099452189635485</v>
      </c>
      <c r="PW115">
        <v>-0.61106902649044059</v>
      </c>
      <c r="PX115">
        <v>0.90449248091317713</v>
      </c>
      <c r="PY115">
        <v>-0.74634613156376872</v>
      </c>
      <c r="PZ115">
        <v>-1.36405105877202</v>
      </c>
      <c r="QA115">
        <v>6.296204446698539E-2</v>
      </c>
      <c r="QB115">
        <v>-0.16208105080295354</v>
      </c>
      <c r="QC115">
        <v>-0.25119902602455113</v>
      </c>
      <c r="QD115">
        <v>0.13138105714460835</v>
      </c>
      <c r="QE115">
        <v>-2.9164948500692844</v>
      </c>
      <c r="QF115">
        <v>1.20528056868352</v>
      </c>
      <c r="QG115">
        <v>2.3025859263725579</v>
      </c>
      <c r="QH115">
        <v>-1.8024547898676246</v>
      </c>
      <c r="QI115">
        <v>1.9622348190750927E-2</v>
      </c>
      <c r="QJ115">
        <v>0.90737557911779732</v>
      </c>
      <c r="QK115">
        <v>-9.9066710390616208E-3</v>
      </c>
      <c r="QL115">
        <v>-0.88565229816595092</v>
      </c>
      <c r="QM115">
        <v>-0.54808197091915645</v>
      </c>
      <c r="QN115">
        <v>-0.49150912673212588</v>
      </c>
      <c r="QO115">
        <v>7.3542878453736193E-2</v>
      </c>
      <c r="QP115">
        <v>-0.80241079558618367</v>
      </c>
      <c r="QQ115">
        <v>0.20143602341704536</v>
      </c>
      <c r="QR115">
        <v>-0.87035573415050749</v>
      </c>
      <c r="QS115">
        <v>-0.33782384889491368</v>
      </c>
      <c r="QT115">
        <v>-0.54639258451061323</v>
      </c>
      <c r="QU115">
        <v>-0.18615764929563738</v>
      </c>
      <c r="QV115">
        <v>1.498133315180894</v>
      </c>
      <c r="QW115">
        <v>0.43285467654641252</v>
      </c>
      <c r="QX115">
        <v>-0.27948885872319806</v>
      </c>
      <c r="QY115">
        <v>0.41211251300410368</v>
      </c>
      <c r="QZ115">
        <v>-0.51652591537276749</v>
      </c>
      <c r="RA115">
        <v>-0.40520944821764715</v>
      </c>
      <c r="RB115">
        <v>0.77144477472756989</v>
      </c>
      <c r="RC115">
        <v>-0.81354301073588431</v>
      </c>
      <c r="RD115">
        <v>-0.22005224309395999</v>
      </c>
      <c r="RE115">
        <v>-1.0265421224175952</v>
      </c>
      <c r="RF115">
        <v>-0.61827677200199105</v>
      </c>
      <c r="RG115">
        <v>0.19449316823738627</v>
      </c>
      <c r="RH115">
        <v>-0.46270770326373167</v>
      </c>
      <c r="RI115">
        <v>-2.0140214473940432</v>
      </c>
      <c r="RJ115">
        <v>-5.8439582062419504E-2</v>
      </c>
      <c r="RK115">
        <v>0.75384605224826373</v>
      </c>
      <c r="RL115">
        <v>1.0430062502564397</v>
      </c>
      <c r="RM115">
        <v>0.34284994399058633</v>
      </c>
      <c r="RN115">
        <v>-1.25298356579151</v>
      </c>
      <c r="RO115">
        <v>-0.12613554645213298</v>
      </c>
      <c r="RP115">
        <v>0.75323669079807587</v>
      </c>
      <c r="RQ115">
        <v>-0.47697312766104005</v>
      </c>
      <c r="RR115">
        <v>0.20120182853133883</v>
      </c>
      <c r="RS115">
        <v>9.6961230156011879E-2</v>
      </c>
      <c r="RT115">
        <v>-1.9765047909459099</v>
      </c>
      <c r="RU115">
        <v>0.71319846028927714</v>
      </c>
      <c r="RV115">
        <v>2.432025212328881</v>
      </c>
      <c r="RW115">
        <v>-0.88011802290566266</v>
      </c>
      <c r="RX115">
        <v>-1.3449061952996999</v>
      </c>
      <c r="RY115">
        <v>0.27281316761218477</v>
      </c>
      <c r="RZ115">
        <v>0.63447259890381247</v>
      </c>
      <c r="SA115">
        <v>-0.65908352553378791</v>
      </c>
      <c r="SB115">
        <v>-0.69146608439041302</v>
      </c>
      <c r="SC115">
        <v>-0.23441771190846339</v>
      </c>
      <c r="SD115">
        <v>0.67225755628896877</v>
      </c>
      <c r="SE115">
        <v>-1.1302518032607622</v>
      </c>
      <c r="SF115">
        <v>0.75720436143456027</v>
      </c>
      <c r="SG115">
        <v>-1.8781156541081145</v>
      </c>
    </row>
    <row r="116" spans="1:501">
      <c r="A116" t="s">
        <v>540</v>
      </c>
      <c r="B116">
        <v>1.5476462067454122</v>
      </c>
      <c r="C116">
        <v>0.64281948652933352</v>
      </c>
      <c r="D116">
        <v>-0.74806621341849677</v>
      </c>
      <c r="E116">
        <v>-1.1038423508580308</v>
      </c>
      <c r="F116">
        <v>0.33944388633244671</v>
      </c>
      <c r="G116">
        <v>-0.1171952135337051</v>
      </c>
      <c r="H116">
        <v>-6.2655090005137026E-2</v>
      </c>
      <c r="I116">
        <v>-0.86100953922141343</v>
      </c>
      <c r="J116">
        <v>-0.78251446211652365</v>
      </c>
      <c r="K116">
        <v>-1.0222765922662802</v>
      </c>
      <c r="L116">
        <v>1.3260591913422104</v>
      </c>
      <c r="M116">
        <v>-1.416528903064318</v>
      </c>
      <c r="N116">
        <v>1.8150149116991088</v>
      </c>
      <c r="O116">
        <v>2.5949339033104479</v>
      </c>
      <c r="P116">
        <v>-0.41594603317207657</v>
      </c>
      <c r="Q116">
        <v>-1.413404788763728</v>
      </c>
      <c r="R116">
        <v>-0.71310068960883655</v>
      </c>
      <c r="S116">
        <v>3.9062797441147268E-2</v>
      </c>
      <c r="T116">
        <v>-0.35170614864910021</v>
      </c>
      <c r="U116">
        <v>1.1356314644217491</v>
      </c>
      <c r="V116">
        <v>2.9880902729928493</v>
      </c>
      <c r="W116">
        <v>0.50476046453695744</v>
      </c>
      <c r="X116">
        <v>0.29767193154839333</v>
      </c>
      <c r="Y116">
        <v>-1.753055585140828</v>
      </c>
      <c r="Z116">
        <v>0.96500116342213005</v>
      </c>
      <c r="AA116">
        <v>-1.8059563444694504</v>
      </c>
      <c r="AB116">
        <v>1.1655856724246405</v>
      </c>
      <c r="AC116">
        <v>1.1992915460723452</v>
      </c>
      <c r="AD116">
        <v>-0.67542600845627021</v>
      </c>
      <c r="AE116">
        <v>1.0242138159810565</v>
      </c>
      <c r="AF116">
        <v>-2.1753658074885607</v>
      </c>
      <c r="AG116">
        <v>1.5617342796758749</v>
      </c>
      <c r="AH116">
        <v>0.12335931387497112</v>
      </c>
      <c r="AI116">
        <v>-0.42421788748470135</v>
      </c>
      <c r="AJ116">
        <v>-0.42053784454765264</v>
      </c>
      <c r="AK116">
        <v>-1.3515500540961511</v>
      </c>
      <c r="AL116">
        <v>-1.8452283256920055</v>
      </c>
      <c r="AM116">
        <v>0.55940631682460662</v>
      </c>
      <c r="AN116">
        <v>-0.33936316867766436</v>
      </c>
      <c r="AO116">
        <v>0.46415493670792785</v>
      </c>
      <c r="AP116">
        <v>1.0067901712318417</v>
      </c>
      <c r="AQ116">
        <v>1.5625118976458907</v>
      </c>
      <c r="AR116">
        <v>0.1678188255027635</v>
      </c>
      <c r="AS116">
        <v>0.19020717445528135</v>
      </c>
      <c r="AT116">
        <v>-0.80051222539623268</v>
      </c>
      <c r="AU116">
        <v>-0.52968289310229011</v>
      </c>
      <c r="AV116">
        <v>-1.6530020729987882</v>
      </c>
      <c r="AW116">
        <v>4.0899976738728583E-2</v>
      </c>
      <c r="AX116">
        <v>-0.26599082048051059</v>
      </c>
      <c r="AY116">
        <v>-0.2767058049357729</v>
      </c>
      <c r="AZ116">
        <v>0.88237356976605952</v>
      </c>
      <c r="BA116">
        <v>0.54027509577281307</v>
      </c>
      <c r="BB116">
        <v>-1.3925273378845304</v>
      </c>
      <c r="BC116">
        <v>0.83135319073335268</v>
      </c>
      <c r="BD116">
        <v>2.8422846298781224E-2</v>
      </c>
      <c r="BE116">
        <v>-1.7594902601558715</v>
      </c>
      <c r="BF116">
        <v>0.13184376257413533</v>
      </c>
      <c r="BG116">
        <v>2.0421248336788267</v>
      </c>
      <c r="BH116">
        <v>-0.44025910028722137</v>
      </c>
      <c r="BI116">
        <v>1.1430961421865504</v>
      </c>
      <c r="BJ116">
        <v>-0.32836283025972079</v>
      </c>
      <c r="BK116">
        <v>0.33839114621514454</v>
      </c>
      <c r="BL116">
        <v>1.5517116480623372</v>
      </c>
      <c r="BM116">
        <v>0.63746824707777705</v>
      </c>
      <c r="BN116">
        <v>1.2496366252889857</v>
      </c>
      <c r="BO116">
        <v>-1.1930342225241475</v>
      </c>
      <c r="BP116">
        <v>-1.1788165465986822</v>
      </c>
      <c r="BQ116">
        <v>1.3096541806589812</v>
      </c>
      <c r="BR116">
        <v>-0.32957359508145601</v>
      </c>
      <c r="BS116">
        <v>-1.099772362067597</v>
      </c>
      <c r="BT116">
        <v>-1.7442334865336306</v>
      </c>
      <c r="BU116">
        <v>-0.78824086813256145</v>
      </c>
      <c r="BV116">
        <v>1.4327770259114914</v>
      </c>
      <c r="BW116">
        <v>-0.47491766963503323</v>
      </c>
      <c r="BX116">
        <v>0.70925807449384592</v>
      </c>
      <c r="BY116">
        <v>-1.4424540495383553</v>
      </c>
      <c r="BZ116">
        <v>-0.88542492449050769</v>
      </c>
      <c r="CA116">
        <v>1.0235680747427978</v>
      </c>
      <c r="CB116">
        <v>1.6605463315499946</v>
      </c>
      <c r="CC116">
        <v>-2.1114919945830479</v>
      </c>
      <c r="CD116">
        <v>1.2024383977404796</v>
      </c>
      <c r="CE116">
        <v>0.90081357484450564</v>
      </c>
      <c r="CF116">
        <v>-0.26820998755283654</v>
      </c>
      <c r="CG116">
        <v>0.68197550717741251</v>
      </c>
      <c r="CH116">
        <v>-1.1479619388410356</v>
      </c>
      <c r="CI116">
        <v>-0.14922761693014763</v>
      </c>
      <c r="CJ116">
        <v>-0.59501189753063954</v>
      </c>
      <c r="CK116">
        <v>-1.3299404599820264</v>
      </c>
      <c r="CL116">
        <v>0.53559006119030528</v>
      </c>
      <c r="CM116">
        <v>0.85250576375983655</v>
      </c>
      <c r="CN116">
        <v>0.8930373951443471</v>
      </c>
      <c r="CO116">
        <v>0.44422449718695134</v>
      </c>
      <c r="CP116">
        <v>-0.89406285042059608</v>
      </c>
      <c r="CQ116">
        <v>-0.59300418797647581</v>
      </c>
      <c r="CR116">
        <v>-0.69652742240577936</v>
      </c>
      <c r="CS116">
        <v>1.1217457540624309</v>
      </c>
      <c r="CT116">
        <v>-1.6154899640241638</v>
      </c>
      <c r="CU116">
        <v>-0.55815462474129163</v>
      </c>
      <c r="CV116">
        <v>0.50484686653362587</v>
      </c>
      <c r="CW116">
        <v>0.93059725259081461</v>
      </c>
      <c r="CX116">
        <v>0.52125187721685506</v>
      </c>
      <c r="CY116">
        <v>0.18973992155224551</v>
      </c>
      <c r="CZ116">
        <v>2.4887776817195117</v>
      </c>
      <c r="DA116">
        <v>1.8754417396849021</v>
      </c>
      <c r="DB116">
        <v>0.11634824659267906</v>
      </c>
      <c r="DC116">
        <v>0.22970198187977076</v>
      </c>
      <c r="DD116">
        <v>1.4764009392820299</v>
      </c>
      <c r="DE116">
        <v>2.0427432900760323</v>
      </c>
      <c r="DF116">
        <v>-1.4202942111296579</v>
      </c>
      <c r="DG116">
        <v>-0.7754692887829151</v>
      </c>
      <c r="DH116">
        <v>2.3113534552976489</v>
      </c>
      <c r="DI116">
        <v>9.1121137302252464E-2</v>
      </c>
      <c r="DJ116">
        <v>-1.6194553609238937</v>
      </c>
      <c r="DK116">
        <v>-0.12443933883332647</v>
      </c>
      <c r="DL116">
        <v>-1.166492893389659</v>
      </c>
      <c r="DM116">
        <v>0.95505583885824308</v>
      </c>
      <c r="DN116">
        <v>0.51303231884958223</v>
      </c>
      <c r="DO116">
        <v>-0.92342588686733507</v>
      </c>
      <c r="DP116">
        <v>0.12490204426285345</v>
      </c>
      <c r="DQ116">
        <v>-0.87505668489029631</v>
      </c>
      <c r="DR116">
        <v>-1.0854591891984455</v>
      </c>
      <c r="DS116">
        <v>0.72977172749233432</v>
      </c>
      <c r="DT116">
        <v>-0.99054204838466831</v>
      </c>
      <c r="DU116">
        <v>0.70837359089637175</v>
      </c>
      <c r="DV116">
        <v>1.2385248737700749</v>
      </c>
      <c r="DW116">
        <v>0.15100567907211371</v>
      </c>
      <c r="DX116">
        <v>2.3295569917536341E-2</v>
      </c>
      <c r="DY116">
        <v>0.29519469535443932</v>
      </c>
      <c r="DZ116">
        <v>0.34560912354208995</v>
      </c>
      <c r="EA116">
        <v>1.799353412934579</v>
      </c>
      <c r="EB116">
        <v>1.7445836419938132</v>
      </c>
      <c r="EC116">
        <v>-0.70160581344680395</v>
      </c>
      <c r="ED116">
        <v>-1.2881355360150337</v>
      </c>
      <c r="EE116">
        <v>-0.56021235650405288</v>
      </c>
      <c r="EF116">
        <v>-2.5354529498144984</v>
      </c>
      <c r="EG116">
        <v>0.71675458457320929</v>
      </c>
      <c r="EH116">
        <v>-0.44751914174412377</v>
      </c>
      <c r="EI116">
        <v>1.963198883458972</v>
      </c>
      <c r="EJ116">
        <v>-0.53859366744291037</v>
      </c>
      <c r="EK116">
        <v>1.0352619028708432</v>
      </c>
      <c r="EL116">
        <v>-1.3031876733293757</v>
      </c>
      <c r="EM116">
        <v>-0.25846929929684848</v>
      </c>
      <c r="EN116">
        <v>-0.28458316592150368</v>
      </c>
      <c r="EO116">
        <v>0.47800199354242068</v>
      </c>
      <c r="EP116">
        <v>0.74634613156376872</v>
      </c>
      <c r="EQ116">
        <v>1.0787289284053259</v>
      </c>
      <c r="ER116">
        <v>0.78855464380467311</v>
      </c>
      <c r="ES116">
        <v>1.3588328329205979</v>
      </c>
      <c r="ET116">
        <v>-0.27575197236728854</v>
      </c>
      <c r="EU116">
        <v>1.8648916011443362</v>
      </c>
      <c r="EV116">
        <v>-0.6657523954345379</v>
      </c>
      <c r="EW116">
        <v>2.1962114260531962</v>
      </c>
      <c r="EX116">
        <v>-0.70493570092367008</v>
      </c>
      <c r="EY116">
        <v>-1.7591355572221801</v>
      </c>
      <c r="EZ116">
        <v>2.1009509509894997</v>
      </c>
      <c r="FA116">
        <v>0.76763853940065019</v>
      </c>
      <c r="FB116">
        <v>0.58790419643628411</v>
      </c>
      <c r="FC116">
        <v>0.43857426135218702</v>
      </c>
      <c r="FD116">
        <v>0.26345560399931855</v>
      </c>
      <c r="FE116">
        <v>1.3917224350734614</v>
      </c>
      <c r="FF116">
        <v>0.77691538535873406</v>
      </c>
      <c r="FG116">
        <v>-0.985680799203692</v>
      </c>
      <c r="FH116">
        <v>0.25333179110020865</v>
      </c>
      <c r="FI116">
        <v>0.55155169320642017</v>
      </c>
      <c r="FJ116">
        <v>0.47989033191697672</v>
      </c>
      <c r="FK116">
        <v>1.5247451301547699</v>
      </c>
      <c r="FL116">
        <v>-1.0911298886639997</v>
      </c>
      <c r="FM116">
        <v>-1.4472334441961721</v>
      </c>
      <c r="FN116">
        <v>-0.21331629795895424</v>
      </c>
      <c r="FO116">
        <v>0.22962353796174284</v>
      </c>
      <c r="FP116">
        <v>1.0721805665525608</v>
      </c>
      <c r="FQ116">
        <v>-0.24930500330810901</v>
      </c>
      <c r="FR116">
        <v>-2.5668214220786467E-2</v>
      </c>
      <c r="FS116">
        <v>0.75151092460146174</v>
      </c>
      <c r="FT116">
        <v>0.39327915146714076</v>
      </c>
      <c r="FU116">
        <v>0.60178308558533899</v>
      </c>
      <c r="FV116">
        <v>-0.1240539404534502</v>
      </c>
      <c r="FW116">
        <v>3.8985490391496569E-2</v>
      </c>
      <c r="FX116">
        <v>1.7069442037609406</v>
      </c>
      <c r="FY116">
        <v>-1.1239012565056328</v>
      </c>
      <c r="FZ116">
        <v>0.99718590718111955</v>
      </c>
      <c r="GA116">
        <v>-0.91490619524847716</v>
      </c>
      <c r="GB116">
        <v>0.21895402824156918</v>
      </c>
      <c r="GC116">
        <v>0.78292941907420754</v>
      </c>
      <c r="GD116">
        <v>1.4251327229430899</v>
      </c>
      <c r="GE116">
        <v>0.50345761337666772</v>
      </c>
      <c r="GF116">
        <v>0.44118678488302976</v>
      </c>
      <c r="GG116">
        <v>4.9782329369918443E-2</v>
      </c>
      <c r="GH116">
        <v>1.5227897165459581</v>
      </c>
      <c r="GI116">
        <v>-0.848442596179666</v>
      </c>
      <c r="GJ116">
        <v>0.44971898205403704</v>
      </c>
      <c r="GK116">
        <v>-0.33264541343669407</v>
      </c>
      <c r="GL116">
        <v>-0.97886413641390391</v>
      </c>
      <c r="GM116">
        <v>0.8701317710801959</v>
      </c>
      <c r="GN116">
        <v>-1.4192437447491102</v>
      </c>
      <c r="GO116">
        <v>1.5208388504106551</v>
      </c>
      <c r="GP116">
        <v>0.25356825972266961</v>
      </c>
      <c r="GQ116">
        <v>0.22970198187977076</v>
      </c>
      <c r="GR116">
        <v>0.61744231061311439</v>
      </c>
      <c r="GS116">
        <v>-1.8032278603641316</v>
      </c>
      <c r="GT116">
        <v>-2.2224639906198718E-2</v>
      </c>
      <c r="GU116">
        <v>-8.9354443844058551E-2</v>
      </c>
      <c r="GV116">
        <v>-0.24630708139738999</v>
      </c>
      <c r="GW116">
        <v>1.8092123355017975E-2</v>
      </c>
      <c r="GX116">
        <v>8.9892182586481795E-2</v>
      </c>
      <c r="GY116">
        <v>-1.0690587259887252</v>
      </c>
      <c r="GZ116">
        <v>0.18086780073645059</v>
      </c>
      <c r="HA116">
        <v>0.22091398932388984</v>
      </c>
      <c r="HB116">
        <v>-1.9517665350576863</v>
      </c>
      <c r="HC116">
        <v>0.82887027019751258</v>
      </c>
      <c r="HD116">
        <v>2.3004213289823383</v>
      </c>
      <c r="HE116">
        <v>0.73728074312384706</v>
      </c>
      <c r="HF116">
        <v>0.5369145128497621</v>
      </c>
      <c r="HG116">
        <v>0.21300365915521979</v>
      </c>
      <c r="HH116">
        <v>-1.8262562662130222</v>
      </c>
      <c r="HI116">
        <v>0.11203610483789816</v>
      </c>
      <c r="HJ116">
        <v>0.33685182643239386</v>
      </c>
      <c r="HK116">
        <v>0.54514998737431597</v>
      </c>
      <c r="HL116">
        <v>-0.25348981580464169</v>
      </c>
      <c r="HM116">
        <v>1.5111845641513355</v>
      </c>
      <c r="HN116">
        <v>0.94855977295082994</v>
      </c>
      <c r="HO116">
        <v>-1.0578833098406903</v>
      </c>
      <c r="HP116">
        <v>-1.0528083294047974</v>
      </c>
      <c r="HQ116">
        <v>-0.7639459909114521</v>
      </c>
      <c r="HR116">
        <v>2.1936466509941965</v>
      </c>
      <c r="HS116">
        <v>0.62031404013396241</v>
      </c>
      <c r="HT116">
        <v>0.35219500205130316</v>
      </c>
      <c r="HU116">
        <v>0.79074879977270029</v>
      </c>
      <c r="HV116">
        <v>-2.0122752175666392</v>
      </c>
      <c r="HW116">
        <v>0.60370894061634317</v>
      </c>
      <c r="HX116">
        <v>-0.2259344000776764</v>
      </c>
      <c r="HY116">
        <v>-0.15379214346467052</v>
      </c>
      <c r="HZ116">
        <v>0.72300053943763487</v>
      </c>
      <c r="IA116">
        <v>7.2161583375418559E-2</v>
      </c>
      <c r="IB116">
        <v>-1.6333387975464575E-2</v>
      </c>
      <c r="IC116">
        <v>-0.85857436715741642</v>
      </c>
      <c r="ID116">
        <v>0.10880398804147262</v>
      </c>
      <c r="IE116">
        <v>0.5434640115709044</v>
      </c>
      <c r="IF116">
        <v>-0.79577830547350459</v>
      </c>
      <c r="IG116">
        <v>1.0204712452832609</v>
      </c>
      <c r="IH116">
        <v>1.8234186427434906</v>
      </c>
      <c r="II116">
        <v>2.214492269558832</v>
      </c>
      <c r="IJ116">
        <v>-2.0667357603088021</v>
      </c>
      <c r="IK116">
        <v>-0.60545289670699276</v>
      </c>
      <c r="IL116">
        <v>0.45107299229130149</v>
      </c>
      <c r="IM116">
        <v>-0.35724497138289735</v>
      </c>
      <c r="IN116">
        <v>-0.36238702705304604</v>
      </c>
      <c r="IO116">
        <v>1.2193163456686307</v>
      </c>
      <c r="IP116">
        <v>-0.40130998968379572</v>
      </c>
      <c r="IQ116">
        <v>1.8622813513502479</v>
      </c>
      <c r="IR116">
        <v>-1.1457473192422185</v>
      </c>
      <c r="IS116">
        <v>-1.1279371392447501</v>
      </c>
      <c r="IT116">
        <v>0.59355102166591678</v>
      </c>
      <c r="IU116">
        <v>1.3781505003862549</v>
      </c>
      <c r="IV116">
        <v>0.61633272707695141</v>
      </c>
      <c r="IW116">
        <v>-0.29567331694124732</v>
      </c>
      <c r="IX116">
        <v>2.1002506400691345</v>
      </c>
      <c r="IY116">
        <v>0.44946546040591784</v>
      </c>
      <c r="IZ116">
        <v>-0.5107654033054132</v>
      </c>
      <c r="JA116">
        <v>-0.58599539443093818</v>
      </c>
      <c r="JB116">
        <v>-1.0040002962341532</v>
      </c>
      <c r="JC116">
        <v>-0.74928038884536363</v>
      </c>
      <c r="JD116">
        <v>-1.4084389476920478</v>
      </c>
      <c r="JE116">
        <v>0.61272885432117619</v>
      </c>
      <c r="JF116">
        <v>2.0552215573843569</v>
      </c>
      <c r="JG116">
        <v>0.31354375096270815</v>
      </c>
      <c r="JH116">
        <v>-5.9283138398313895E-2</v>
      </c>
      <c r="JI116">
        <v>0.38692405723850243</v>
      </c>
      <c r="JJ116">
        <v>1.0465714694873895</v>
      </c>
      <c r="JK116">
        <v>-1.4422357708099298</v>
      </c>
      <c r="JL116">
        <v>1.4520446711685508</v>
      </c>
      <c r="JM116">
        <v>0.63849938669591211</v>
      </c>
      <c r="JN116">
        <v>-0.60673983171000145</v>
      </c>
      <c r="JO116">
        <v>-0.59227431847830303</v>
      </c>
      <c r="JP116">
        <v>1.7833690435509197</v>
      </c>
      <c r="JQ116">
        <v>-0.71211388785741292</v>
      </c>
      <c r="JR116">
        <v>-6.8557710619643331E-2</v>
      </c>
      <c r="JS116">
        <v>-1.3185399438953027</v>
      </c>
      <c r="JT116">
        <v>0.26797351893037558</v>
      </c>
      <c r="JU116">
        <v>-1.3411363397608511</v>
      </c>
      <c r="JV116">
        <v>0.17038018995663151</v>
      </c>
      <c r="JW116">
        <v>-0.61420678321155719</v>
      </c>
      <c r="JX116">
        <v>0.21480445866473019</v>
      </c>
      <c r="JY116">
        <v>-0.33717583391990047</v>
      </c>
      <c r="JZ116">
        <v>1.9940671336371452</v>
      </c>
      <c r="KA116">
        <v>-0.46108993956295308</v>
      </c>
      <c r="KB116">
        <v>-0.20487277652136981</v>
      </c>
      <c r="KC116">
        <v>-0.20893594410154037</v>
      </c>
      <c r="KD116">
        <v>-0.20573224901454523</v>
      </c>
      <c r="KE116">
        <v>-0.59875901570194401</v>
      </c>
      <c r="KF116">
        <v>1.2065447663189843</v>
      </c>
      <c r="KG116">
        <v>0.23599000087415334</v>
      </c>
      <c r="KH116">
        <v>-0.68913550421711989</v>
      </c>
      <c r="KI116">
        <v>-0.30864498512528371</v>
      </c>
      <c r="KJ116">
        <v>1.4323518371384125</v>
      </c>
      <c r="KK116">
        <v>-2.265223884023726</v>
      </c>
      <c r="KL116">
        <v>-0.22868107407703064</v>
      </c>
      <c r="KM116">
        <v>-1.8551418179413304E-2</v>
      </c>
      <c r="KN116">
        <v>-5.3689745982410386E-2</v>
      </c>
      <c r="KO116">
        <v>-0.79210849435185082</v>
      </c>
      <c r="KP116">
        <v>0.97099018603330478</v>
      </c>
      <c r="KQ116">
        <v>-0.63859374677122105</v>
      </c>
      <c r="KR116">
        <v>-0.40197278394771274</v>
      </c>
      <c r="KS116">
        <v>-1.0120106708200183</v>
      </c>
      <c r="KT116">
        <v>-6.1735363487969153E-2</v>
      </c>
      <c r="KU116">
        <v>0.71932845457922667</v>
      </c>
      <c r="KV116">
        <v>4.2048213799716905E-2</v>
      </c>
      <c r="KW116">
        <v>-0.19691015040734783</v>
      </c>
      <c r="KX116">
        <v>1.0553435458859894</v>
      </c>
      <c r="KY116">
        <v>0.75710204328061081</v>
      </c>
      <c r="KZ116">
        <v>-1.2721648090519011</v>
      </c>
      <c r="LA116">
        <v>-1.4086435839999467</v>
      </c>
      <c r="LB116">
        <v>-0.40753548091743141</v>
      </c>
      <c r="LC116">
        <v>-0.50102698878617957</v>
      </c>
      <c r="LD116">
        <v>-0.53885969464317895</v>
      </c>
      <c r="LE116">
        <v>-1.4857960195513442</v>
      </c>
      <c r="LF116">
        <v>1.9684830476762727</v>
      </c>
      <c r="LG116">
        <v>0.20831066649407148</v>
      </c>
      <c r="LH116">
        <v>-4.7714365791762248E-2</v>
      </c>
      <c r="LI116">
        <v>0.1078808509191731</v>
      </c>
      <c r="LJ116">
        <v>-1.3280896382639185</v>
      </c>
      <c r="LK116">
        <v>-1.3650196706294082</v>
      </c>
      <c r="LL116">
        <v>1.8812443158822134</v>
      </c>
      <c r="LM116">
        <v>-1.5403384168166667</v>
      </c>
      <c r="LN116">
        <v>0.13809653864882421</v>
      </c>
      <c r="LO116">
        <v>1.1621227713476401</v>
      </c>
      <c r="LP116">
        <v>-0.2249919361929642</v>
      </c>
      <c r="LQ116">
        <v>-1.7142156139016151</v>
      </c>
      <c r="LR116">
        <v>1.0738131095422432</v>
      </c>
      <c r="LS116">
        <v>0.80304516814067028</v>
      </c>
      <c r="LT116">
        <v>-0.23119469005905557</v>
      </c>
      <c r="LU116">
        <v>-0.29671241463802289</v>
      </c>
      <c r="LV116">
        <v>1.234743649547454</v>
      </c>
      <c r="LW116">
        <v>0.49159552872879431</v>
      </c>
      <c r="LX116">
        <v>-0.31394506549986545</v>
      </c>
      <c r="LY116">
        <v>0.37565314414678141</v>
      </c>
      <c r="LZ116">
        <v>0.35520770325092599</v>
      </c>
      <c r="MA116">
        <v>-0.1222815626533702</v>
      </c>
      <c r="MB116">
        <v>-0.99342059911577962</v>
      </c>
      <c r="MC116">
        <v>0.628122052148683</v>
      </c>
      <c r="MD116">
        <v>0.26504039851715788</v>
      </c>
      <c r="ME116">
        <v>0.85448846220970154</v>
      </c>
      <c r="MF116">
        <v>-0.11480778994155116</v>
      </c>
      <c r="MG116">
        <v>-0.14002807802171446</v>
      </c>
      <c r="MH116">
        <v>-0.71546992330695502</v>
      </c>
      <c r="MI116">
        <v>0.4940147846355103</v>
      </c>
      <c r="MJ116">
        <v>0.13817384569847491</v>
      </c>
      <c r="MK116">
        <v>0.86778982222313061</v>
      </c>
      <c r="ML116">
        <v>-1.0916846804320812</v>
      </c>
      <c r="MM116">
        <v>-0.46611603465862572</v>
      </c>
      <c r="MN116">
        <v>-7.3849832915584557E-2</v>
      </c>
      <c r="MO116">
        <v>0.35072957871307153</v>
      </c>
      <c r="MP116">
        <v>-0.43646991798595991</v>
      </c>
      <c r="MQ116">
        <v>0.16153762771864422</v>
      </c>
      <c r="MR116">
        <v>1.4444049156736583</v>
      </c>
      <c r="MS116">
        <v>-0.93912376541993581</v>
      </c>
      <c r="MT116">
        <v>-0.28617705538636073</v>
      </c>
      <c r="MU116">
        <v>0.92859409051015973</v>
      </c>
      <c r="MV116">
        <v>-0.55654595598753076</v>
      </c>
      <c r="MW116">
        <v>-0.70690020947949961</v>
      </c>
      <c r="MX116">
        <v>0.42128931454499252</v>
      </c>
      <c r="MY116">
        <v>-1.4748138710274361</v>
      </c>
      <c r="MZ116">
        <v>1.7069442037609406</v>
      </c>
      <c r="NA116">
        <v>0.88418119048583321</v>
      </c>
      <c r="NB116">
        <v>-0.10518760973354802</v>
      </c>
      <c r="NC116">
        <v>-0.90472440206212923</v>
      </c>
      <c r="ND116">
        <v>-0.77526237873826176</v>
      </c>
      <c r="NE116">
        <v>-0.21558662410825491</v>
      </c>
      <c r="NF116">
        <v>-0.36884785004076548</v>
      </c>
      <c r="NG116">
        <v>-0.68014287535334006</v>
      </c>
      <c r="NH116">
        <v>-1.0227927305095363</v>
      </c>
      <c r="NI116">
        <v>-0.69010638981126249</v>
      </c>
      <c r="NJ116">
        <v>9.9881845017080195E-2</v>
      </c>
      <c r="NK116">
        <v>2.0947300072293729</v>
      </c>
      <c r="NL116">
        <v>0.13176645552448463</v>
      </c>
      <c r="NM116">
        <v>-0.18164541870646644</v>
      </c>
      <c r="NN116">
        <v>-0.37048607737233397</v>
      </c>
      <c r="NO116">
        <v>1.4327770259114914</v>
      </c>
      <c r="NP116">
        <v>-0.13778844731859863</v>
      </c>
      <c r="NQ116">
        <v>-0.48083393267006613</v>
      </c>
      <c r="NR116">
        <v>1.3559497347159777</v>
      </c>
      <c r="NS116">
        <v>0.16898297872103285</v>
      </c>
      <c r="NT116">
        <v>-0.76609921961789951</v>
      </c>
      <c r="NU116">
        <v>-0.73187038651667535</v>
      </c>
      <c r="NV116">
        <v>2.6225097826682031</v>
      </c>
      <c r="NW116">
        <v>-1.4662418834632263</v>
      </c>
      <c r="NX116">
        <v>1.3033650247962214</v>
      </c>
      <c r="NY116">
        <v>0.18997297956957482</v>
      </c>
      <c r="NZ116">
        <v>-1.4398619896383025</v>
      </c>
      <c r="OA116">
        <v>0.59501189753063954</v>
      </c>
      <c r="OB116">
        <v>0.22052176973375026</v>
      </c>
      <c r="OC116">
        <v>0.44794205678044818</v>
      </c>
      <c r="OD116">
        <v>0.49868731366586871</v>
      </c>
      <c r="OE116">
        <v>0.84221028373576701</v>
      </c>
      <c r="OF116">
        <v>0.23260895432031248</v>
      </c>
      <c r="OG116">
        <v>-0.49868731366586871</v>
      </c>
      <c r="OH116">
        <v>3.116438165307045</v>
      </c>
      <c r="OI116">
        <v>2.0186871552141383</v>
      </c>
      <c r="OJ116">
        <v>-0.39700125853414647</v>
      </c>
      <c r="OK116">
        <v>-0.46449599722109269</v>
      </c>
      <c r="OL116">
        <v>0.68313397605379578</v>
      </c>
      <c r="OM116">
        <v>1.8857554096030071</v>
      </c>
      <c r="ON116">
        <v>9.2657046479871497E-2</v>
      </c>
      <c r="OO116">
        <v>-0.93083372121327557</v>
      </c>
      <c r="OP116">
        <v>2.0235120246070437E-2</v>
      </c>
      <c r="OQ116">
        <v>5.1697952585527673E-2</v>
      </c>
      <c r="OR116">
        <v>0.16665580915287137</v>
      </c>
      <c r="OS116">
        <v>1.4754914445802569</v>
      </c>
      <c r="OT116">
        <v>-0.44017497202730738</v>
      </c>
      <c r="OU116">
        <v>-0.17783577277441509</v>
      </c>
      <c r="OV116">
        <v>0.94365304903476499</v>
      </c>
      <c r="OW116">
        <v>-4.7867843022686429E-2</v>
      </c>
      <c r="OX116">
        <v>0.77557160693686455</v>
      </c>
      <c r="OY116">
        <v>0.70258465711958706</v>
      </c>
      <c r="OZ116">
        <v>1.0374878911534324</v>
      </c>
      <c r="PA116">
        <v>4.2048213799716905E-2</v>
      </c>
      <c r="PB116">
        <v>-5.9972080634906888E-2</v>
      </c>
      <c r="PC116">
        <v>1.1568795343919192</v>
      </c>
      <c r="PD116">
        <v>0.97898919193539768</v>
      </c>
      <c r="PE116">
        <v>-1.4897295841365121</v>
      </c>
      <c r="PF116">
        <v>2.0805327949346974</v>
      </c>
      <c r="PG116">
        <v>-1.8628725229064003E-2</v>
      </c>
      <c r="PH116">
        <v>0.29719217309320811</v>
      </c>
      <c r="PI116">
        <v>-1.4734519027115311</v>
      </c>
      <c r="PJ116">
        <v>-0.41086309465754312</v>
      </c>
      <c r="PK116">
        <v>-0.38708776628482156</v>
      </c>
      <c r="PL116">
        <v>0.17255388229386881</v>
      </c>
      <c r="PM116">
        <v>1.0002099770645145</v>
      </c>
      <c r="PN116">
        <v>-2.3004213289823383</v>
      </c>
      <c r="PO116">
        <v>0.5667561708833091</v>
      </c>
      <c r="PP116">
        <v>3.1636773201171309E-2</v>
      </c>
      <c r="PQ116">
        <v>1.188682290376164</v>
      </c>
      <c r="PR116">
        <v>-3.7455265555763617E-2</v>
      </c>
      <c r="PS116">
        <v>-0.41369503378518857</v>
      </c>
      <c r="PT116">
        <v>-1.108355718315579</v>
      </c>
      <c r="PU116">
        <v>1.3277212929097004</v>
      </c>
      <c r="PV116">
        <v>-0.28306999411142897</v>
      </c>
      <c r="PW116">
        <v>-1.7958882381208241</v>
      </c>
      <c r="PX116">
        <v>1.6169042282854207</v>
      </c>
      <c r="PY116">
        <v>1.5797922969795763E-2</v>
      </c>
      <c r="PZ116">
        <v>-0.4547177923086565</v>
      </c>
      <c r="QA116">
        <v>7.2928969530039467E-2</v>
      </c>
      <c r="QB116">
        <v>-0.40122586142388172</v>
      </c>
      <c r="QC116">
        <v>-0.39038923205225728</v>
      </c>
      <c r="QD116">
        <v>-0.65841732066473924</v>
      </c>
      <c r="QE116">
        <v>0.63962488638935611</v>
      </c>
      <c r="QF116">
        <v>0.68255531004979275</v>
      </c>
      <c r="QG116">
        <v>-0.42338115235907026</v>
      </c>
      <c r="QH116">
        <v>0.50928292694152333</v>
      </c>
      <c r="QI116">
        <v>-1.0180292520090006</v>
      </c>
      <c r="QJ116">
        <v>-0.16091803445306141</v>
      </c>
      <c r="QK116">
        <v>0.28107933758292347</v>
      </c>
      <c r="QL116">
        <v>2.5625013222452253E-3</v>
      </c>
      <c r="QM116">
        <v>-0.12937448445882183</v>
      </c>
      <c r="QN116">
        <v>1.8763330444926396</v>
      </c>
      <c r="QO116">
        <v>0.90081357484450564</v>
      </c>
      <c r="QP116">
        <v>0.10526491678319871</v>
      </c>
      <c r="QQ116">
        <v>2.5354529498144984</v>
      </c>
      <c r="QR116">
        <v>1.3992166714160703</v>
      </c>
      <c r="QS116">
        <v>7.8068751463433728E-2</v>
      </c>
      <c r="QT116">
        <v>-2.0402876543812454</v>
      </c>
      <c r="QU116">
        <v>-0.15611476555932313</v>
      </c>
      <c r="QV116">
        <v>0.69760062615387142</v>
      </c>
      <c r="QW116">
        <v>-0.60554611991392449</v>
      </c>
      <c r="QX116">
        <v>0.6459276846726425</v>
      </c>
      <c r="QY116">
        <v>2.148444764316082</v>
      </c>
      <c r="QZ116">
        <v>0.12012378647341393</v>
      </c>
      <c r="RA116">
        <v>1.9968683773186058</v>
      </c>
      <c r="RB116">
        <v>-1.3310500435181893</v>
      </c>
      <c r="RC116">
        <v>0.12945179150847252</v>
      </c>
      <c r="RD116">
        <v>-0.18234459275845438</v>
      </c>
      <c r="RE116">
        <v>-0.3341813226143131</v>
      </c>
      <c r="RF116">
        <v>-1.8079117580782622</v>
      </c>
      <c r="RG116">
        <v>-0.1188902842841344</v>
      </c>
      <c r="RH116">
        <v>-0.20268544176360592</v>
      </c>
      <c r="RI116">
        <v>-1.1877500583068468</v>
      </c>
      <c r="RJ116">
        <v>1.1657380127871875</v>
      </c>
      <c r="RK116">
        <v>0.69438328864634968</v>
      </c>
      <c r="RL116">
        <v>0.27074975150753744</v>
      </c>
      <c r="RM116">
        <v>-0.87404941950808279</v>
      </c>
      <c r="RN116">
        <v>-1.2541590876935516</v>
      </c>
      <c r="RO116">
        <v>2.214492269558832</v>
      </c>
      <c r="RP116">
        <v>-0.84942939793108962</v>
      </c>
      <c r="RQ116">
        <v>-0.47534513214486651</v>
      </c>
      <c r="RR116">
        <v>-1.5527348296018317</v>
      </c>
      <c r="RS116">
        <v>-0.47388994062202983</v>
      </c>
      <c r="RT116">
        <v>4.7791672841412947E-2</v>
      </c>
      <c r="RU116">
        <v>1.6506055544596165</v>
      </c>
      <c r="RV116">
        <v>0.69399447966134176</v>
      </c>
      <c r="RW116">
        <v>1.3923272490501404</v>
      </c>
      <c r="RX116">
        <v>-0.10426447261124849</v>
      </c>
      <c r="RY116">
        <v>0.40363147491007112</v>
      </c>
      <c r="RZ116">
        <v>0.22177573555381969</v>
      </c>
      <c r="SA116">
        <v>0.2555441369622713</v>
      </c>
      <c r="SB116">
        <v>-0.25791564439714421</v>
      </c>
      <c r="SC116">
        <v>-0.46876039050403051</v>
      </c>
      <c r="SD116">
        <v>-0.70925807449384592</v>
      </c>
      <c r="SE116">
        <v>-0.15487557902815752</v>
      </c>
      <c r="SF116">
        <v>-0.97911197372013703</v>
      </c>
      <c r="SG116">
        <v>-1.4306488083093427</v>
      </c>
    </row>
    <row r="117" spans="1:501">
      <c r="A117" t="s">
        <v>551</v>
      </c>
      <c r="B117">
        <v>0.76322976383380592</v>
      </c>
      <c r="C117">
        <v>0.79158553489833139</v>
      </c>
      <c r="D117">
        <v>0.98443933893577196</v>
      </c>
      <c r="E117">
        <v>1.8246328181703575</v>
      </c>
      <c r="F117">
        <v>0.52265477279433981</v>
      </c>
      <c r="G117">
        <v>1.1321390047669411</v>
      </c>
      <c r="H117">
        <v>0.16324293028446846</v>
      </c>
      <c r="I117">
        <v>-0.17659203876974061</v>
      </c>
      <c r="J117">
        <v>-0.64856749304453842</v>
      </c>
      <c r="K117">
        <v>0.76077640187577344</v>
      </c>
      <c r="L117">
        <v>1.4196666597854346</v>
      </c>
      <c r="M117">
        <v>7.4463741839281283E-2</v>
      </c>
      <c r="N117">
        <v>1.8182072381023318</v>
      </c>
      <c r="O117">
        <v>0.62263438849186059</v>
      </c>
      <c r="P117">
        <v>-0.2178580871259328</v>
      </c>
      <c r="Q117">
        <v>-1.5795922081451863</v>
      </c>
      <c r="R117">
        <v>-0.43891077439184301</v>
      </c>
      <c r="S117">
        <v>-0.91235278887324966</v>
      </c>
      <c r="T117">
        <v>0.75151092460146174</v>
      </c>
      <c r="U117">
        <v>-1.4832630768069066</v>
      </c>
      <c r="V117">
        <v>-0.16246758605120704</v>
      </c>
      <c r="W117">
        <v>-0.81035295806941576</v>
      </c>
      <c r="X117">
        <v>-0.52581413001462352</v>
      </c>
      <c r="Y117">
        <v>1.5772002370795235</v>
      </c>
      <c r="Z117">
        <v>-2.565066097304225</v>
      </c>
      <c r="AA117">
        <v>1.4200850273482502</v>
      </c>
      <c r="AB117">
        <v>0.50945800467161462</v>
      </c>
      <c r="AC117">
        <v>0.14729266695212573</v>
      </c>
      <c r="AD117">
        <v>0.31917352316668257</v>
      </c>
      <c r="AE117">
        <v>-0.63981360653997399</v>
      </c>
      <c r="AF117">
        <v>-0.44076614358345978</v>
      </c>
      <c r="AG117">
        <v>-0.27511646294442471</v>
      </c>
      <c r="AH117">
        <v>-0.61716491472907364</v>
      </c>
      <c r="AI117">
        <v>-0.49998675422102679</v>
      </c>
      <c r="AJ117">
        <v>-0.46245190787885804</v>
      </c>
      <c r="AK117">
        <v>0.81098960436065681</v>
      </c>
      <c r="AL117">
        <v>0.78761559052509256</v>
      </c>
      <c r="AM117">
        <v>0.28960585041204467</v>
      </c>
      <c r="AN117">
        <v>-0.39344513425021432</v>
      </c>
      <c r="AO117">
        <v>-0.7296716830751393</v>
      </c>
      <c r="AP117">
        <v>1.6333387975464575E-2</v>
      </c>
      <c r="AQ117">
        <v>0.16805188352009282</v>
      </c>
      <c r="AR117">
        <v>0.21081291379232425</v>
      </c>
      <c r="AS117">
        <v>0.91607034846674651</v>
      </c>
      <c r="AT117">
        <v>0.34690856409724802</v>
      </c>
      <c r="AU117">
        <v>-0.38659436540910974</v>
      </c>
      <c r="AV117">
        <v>0.52046289056306705</v>
      </c>
      <c r="AW117">
        <v>0.92483332991832867</v>
      </c>
      <c r="AX117">
        <v>0.14018269212101586</v>
      </c>
      <c r="AY117">
        <v>6.8462213675957173E-3</v>
      </c>
      <c r="AZ117">
        <v>-0.57784063756116666</v>
      </c>
      <c r="BA117">
        <v>6.1352238844847307E-2</v>
      </c>
      <c r="BB117">
        <v>0.63185439103108365</v>
      </c>
      <c r="BC117">
        <v>0.33596165849303361</v>
      </c>
      <c r="BD117">
        <v>0.33401988730474841</v>
      </c>
      <c r="BE117">
        <v>-0.94198185252025723</v>
      </c>
      <c r="BF117">
        <v>-0.30679984774906188</v>
      </c>
      <c r="BG117">
        <v>-0.56200178732979111</v>
      </c>
      <c r="BH117">
        <v>-0.52642917580669746</v>
      </c>
      <c r="BI117">
        <v>-0.52160203267703764</v>
      </c>
      <c r="BJ117">
        <v>-8.0448216976947151E-2</v>
      </c>
      <c r="BK117">
        <v>0.13161184142518323</v>
      </c>
      <c r="BL117">
        <v>-0.50050630306941457</v>
      </c>
      <c r="BM117">
        <v>-0.81471625890117139</v>
      </c>
      <c r="BN117">
        <v>-0.33588094083825126</v>
      </c>
      <c r="BO117">
        <v>-0.34593426789797377</v>
      </c>
      <c r="BP117">
        <v>-0.17193201529153157</v>
      </c>
      <c r="BQ117">
        <v>1.1791235010605305</v>
      </c>
      <c r="BR117">
        <v>0.38379312172764912</v>
      </c>
      <c r="BS117">
        <v>-1.2494706425059121</v>
      </c>
      <c r="BT117">
        <v>-0.10249550541630015</v>
      </c>
      <c r="BU117">
        <v>-1.0890516932704486</v>
      </c>
      <c r="BV117">
        <v>-0.62328467720362823</v>
      </c>
      <c r="BW117">
        <v>-2.436763679725118E-2</v>
      </c>
      <c r="BX117">
        <v>1.0123949323315173</v>
      </c>
      <c r="BY117">
        <v>-0.61143737184465863</v>
      </c>
      <c r="BZ117">
        <v>0.75486241257749498</v>
      </c>
      <c r="CA117">
        <v>-0.56846374718588777</v>
      </c>
      <c r="CB117">
        <v>0.36884785004076548</v>
      </c>
      <c r="CC117">
        <v>1.8741138774203137</v>
      </c>
      <c r="CD117">
        <v>0.58708565120468847</v>
      </c>
      <c r="CE117">
        <v>1.2178702490928117</v>
      </c>
      <c r="CF117">
        <v>-1.0194435162702575</v>
      </c>
      <c r="CG117">
        <v>0.90945604824810289</v>
      </c>
      <c r="CH117">
        <v>1.1600218385865446</v>
      </c>
      <c r="CI117">
        <v>-0.51163624448236078</v>
      </c>
      <c r="CJ117">
        <v>-1.0357848623243626</v>
      </c>
      <c r="CK117">
        <v>-1.1305428415653296</v>
      </c>
      <c r="CL117">
        <v>-9.8958707894780673E-2</v>
      </c>
      <c r="CM117">
        <v>9.6499661594862118E-2</v>
      </c>
      <c r="CN117">
        <v>-1.0952999218716286</v>
      </c>
      <c r="CO117">
        <v>-0.23677671379118692</v>
      </c>
      <c r="CP117">
        <v>-2.1538653527386487</v>
      </c>
      <c r="CQ117">
        <v>1.6332342056557536</v>
      </c>
      <c r="CR117">
        <v>3.1330955607700162E-2</v>
      </c>
      <c r="CS117">
        <v>-0.77237245932337828</v>
      </c>
      <c r="CT117">
        <v>-1.328828602709109</v>
      </c>
      <c r="CU117">
        <v>0.21527284843614325</v>
      </c>
      <c r="CV117">
        <v>-1.5632895156159066</v>
      </c>
      <c r="CW117">
        <v>0.72578359322506003</v>
      </c>
      <c r="CX117">
        <v>-0.27686382964020595</v>
      </c>
      <c r="CY117">
        <v>-1.7033426047419198</v>
      </c>
      <c r="CZ117">
        <v>0.40305167203769088</v>
      </c>
      <c r="DA117">
        <v>1.2806322047254071</v>
      </c>
      <c r="DB117">
        <v>7.4846866482403129E-2</v>
      </c>
      <c r="DC117">
        <v>1.1441261449363083</v>
      </c>
      <c r="DD117">
        <v>0.3465834197413642</v>
      </c>
      <c r="DE117">
        <v>1.4039142115507275</v>
      </c>
      <c r="DF117">
        <v>-1.3953604138805531</v>
      </c>
      <c r="DG117">
        <v>-1.5801242625457235</v>
      </c>
      <c r="DH117">
        <v>0.43646991798595991</v>
      </c>
      <c r="DI117">
        <v>1.2018062989227474</v>
      </c>
      <c r="DJ117">
        <v>-1.6907506505958736</v>
      </c>
      <c r="DK117">
        <v>0.27765963750425726</v>
      </c>
      <c r="DL117">
        <v>0.28123849915573373</v>
      </c>
      <c r="DM117">
        <v>0.66842744672612753</v>
      </c>
      <c r="DN117">
        <v>-0.23370944290945772</v>
      </c>
      <c r="DO117">
        <v>0.89920831669587642</v>
      </c>
      <c r="DP117">
        <v>-0.87483385868836194</v>
      </c>
      <c r="DQ117">
        <v>-1.4018678484717384</v>
      </c>
      <c r="DR117">
        <v>1.5803925634827465</v>
      </c>
      <c r="DS117">
        <v>-1.0655435289663728</v>
      </c>
      <c r="DT117">
        <v>1.8250375433126464</v>
      </c>
      <c r="DU117">
        <v>0.46722448132641148</v>
      </c>
      <c r="DV117">
        <v>1.4045303942111786</v>
      </c>
      <c r="DW117">
        <v>-0.36124333746556658</v>
      </c>
      <c r="DX117">
        <v>-0.15239947970258072</v>
      </c>
      <c r="DY117">
        <v>0.95880523076630197</v>
      </c>
      <c r="DZ117">
        <v>1.0810572348418646</v>
      </c>
      <c r="EA117">
        <v>1.187440830108244</v>
      </c>
      <c r="EB117">
        <v>0.67994960772921331</v>
      </c>
      <c r="EC117">
        <v>2.4214159566326998E-2</v>
      </c>
      <c r="ED117">
        <v>-2.2486165107693523</v>
      </c>
      <c r="EE117">
        <v>1.3295675671542995</v>
      </c>
      <c r="EF117">
        <v>1.038274604070466</v>
      </c>
      <c r="EG117">
        <v>-0.51442839321680367</v>
      </c>
      <c r="EH117">
        <v>0.50745597945933696</v>
      </c>
      <c r="EI117">
        <v>-0.45480305743694771</v>
      </c>
      <c r="EJ117">
        <v>0.11119027476524934</v>
      </c>
      <c r="EK117">
        <v>-0.41577891352062579</v>
      </c>
      <c r="EL117">
        <v>-0.99329554359428585</v>
      </c>
      <c r="EM117">
        <v>1.8138234736397862</v>
      </c>
      <c r="EN117">
        <v>-0.38898633647477254</v>
      </c>
      <c r="EO117">
        <v>2.2544008970726281</v>
      </c>
      <c r="EP117">
        <v>-1.0274493433826137</v>
      </c>
      <c r="EQ117">
        <v>-0.77639924711547792</v>
      </c>
      <c r="ER117">
        <v>7.0398300522356294E-2</v>
      </c>
      <c r="ES117">
        <v>0.36304072636994533</v>
      </c>
      <c r="ET117">
        <v>0.78751099863438867</v>
      </c>
      <c r="EU117">
        <v>8.7203488874365576E-2</v>
      </c>
      <c r="EV117">
        <v>-0.69886937126284465</v>
      </c>
      <c r="EW117">
        <v>-0.44506805352284573</v>
      </c>
      <c r="EX117">
        <v>1.4579973139916547</v>
      </c>
      <c r="EY117">
        <v>1.0367011782363988</v>
      </c>
      <c r="EZ117">
        <v>-0.83265149442013353</v>
      </c>
      <c r="FA117">
        <v>-0.10711119102779776</v>
      </c>
      <c r="FB117">
        <v>0.63906327341101132</v>
      </c>
      <c r="FC117">
        <v>-6.8864665081491694E-2</v>
      </c>
      <c r="FD117">
        <v>0.65178141994692851</v>
      </c>
      <c r="FE117">
        <v>-6.2501612774212845E-2</v>
      </c>
      <c r="FF117">
        <v>1.0322764865122736E-3</v>
      </c>
      <c r="FG117">
        <v>-0.12544205674203113</v>
      </c>
      <c r="FH117">
        <v>0.56585804486530833</v>
      </c>
      <c r="FI117">
        <v>0.54089468903839588</v>
      </c>
      <c r="FJ117">
        <v>-0.19457047528703697</v>
      </c>
      <c r="FK117">
        <v>1.7219099390786141</v>
      </c>
      <c r="FL117">
        <v>-1.2349073585937731</v>
      </c>
      <c r="FM117">
        <v>-0.97135853138752282</v>
      </c>
      <c r="FN117">
        <v>0.15921386875561439</v>
      </c>
      <c r="FO117">
        <v>0.61892478697700426</v>
      </c>
      <c r="FP117">
        <v>0.89258037405670621</v>
      </c>
      <c r="FQ117">
        <v>0.3297350303910207</v>
      </c>
      <c r="FR117">
        <v>5.6064664022414945E-2</v>
      </c>
      <c r="FS117">
        <v>-1.3441513146972284</v>
      </c>
      <c r="FT117">
        <v>-0.21402115635282826</v>
      </c>
      <c r="FU117">
        <v>0.60343381846905686</v>
      </c>
      <c r="FV117">
        <v>-1.4617739907407667</v>
      </c>
      <c r="FW117">
        <v>0.1276771399716381</v>
      </c>
      <c r="FX117">
        <v>-0.15487557902815752</v>
      </c>
      <c r="FY117">
        <v>-0.36116261981078424</v>
      </c>
      <c r="FZ117">
        <v>-0.33135165722342208</v>
      </c>
      <c r="GA117">
        <v>0.2849014890671242</v>
      </c>
      <c r="GB117">
        <v>1.6488138498971239</v>
      </c>
      <c r="GC117">
        <v>-0.82606902651605196</v>
      </c>
      <c r="GD117">
        <v>1.414446160197258</v>
      </c>
      <c r="GE117">
        <v>0.4905609785055276</v>
      </c>
      <c r="GF117">
        <v>1.3903127182857133</v>
      </c>
      <c r="GG117">
        <v>0.26995621738024056</v>
      </c>
      <c r="GH117">
        <v>1.5205978343146853</v>
      </c>
      <c r="GI117">
        <v>0.70788246375741437</v>
      </c>
      <c r="GJ117">
        <v>-0.73177034209948033</v>
      </c>
      <c r="GK117">
        <v>0.29711259230680298</v>
      </c>
      <c r="GL117">
        <v>-0.6857453627162613</v>
      </c>
      <c r="GM117">
        <v>0.71556769398739561</v>
      </c>
      <c r="GN117">
        <v>0.86767840912216343</v>
      </c>
      <c r="GO117">
        <v>-5.1544475354603492E-2</v>
      </c>
      <c r="GP117">
        <v>-0.15510863704548683</v>
      </c>
      <c r="GQ117">
        <v>-0.72757757152430713</v>
      </c>
      <c r="GR117">
        <v>0.39758106140652671</v>
      </c>
      <c r="GS117">
        <v>-0.42781948650372215</v>
      </c>
      <c r="GT117">
        <v>-0.39195811041281559</v>
      </c>
      <c r="GU117">
        <v>-0.62495701058651321</v>
      </c>
      <c r="GV117">
        <v>-0.4009780241176486</v>
      </c>
      <c r="GW117">
        <v>-0.19137587514705956</v>
      </c>
      <c r="GX117">
        <v>0.214256488106912</v>
      </c>
      <c r="GY117">
        <v>-0.54879251365491655</v>
      </c>
      <c r="GZ117">
        <v>0.69525981416518334</v>
      </c>
      <c r="HA117">
        <v>0.20940547074133065</v>
      </c>
      <c r="HB117">
        <v>-0.70111582317622378</v>
      </c>
      <c r="HC117">
        <v>0.58554178394842893</v>
      </c>
      <c r="HD117">
        <v>7.6918240665690973E-2</v>
      </c>
      <c r="HE117">
        <v>-0.55110604080255143</v>
      </c>
      <c r="HF117">
        <v>-0.16758576748543419</v>
      </c>
      <c r="HG117">
        <v>2.0501920516835526</v>
      </c>
      <c r="HH117">
        <v>-1.1900783647433855</v>
      </c>
      <c r="HI117">
        <v>-1.4555689631379209</v>
      </c>
      <c r="HJ117">
        <v>0.9853079063759651</v>
      </c>
      <c r="HK117">
        <v>1.8575428839540109</v>
      </c>
      <c r="HL117">
        <v>0.99266799225006253</v>
      </c>
      <c r="HM117">
        <v>6.4494543039472774E-2</v>
      </c>
      <c r="HN117">
        <v>1.1848123904201202</v>
      </c>
      <c r="HO117">
        <v>-6.2731260186410509E-2</v>
      </c>
      <c r="HP117">
        <v>1.1448628356447443</v>
      </c>
      <c r="HQ117">
        <v>0.68294184529804625</v>
      </c>
      <c r="HR117">
        <v>0.63746824707777705</v>
      </c>
      <c r="HS117">
        <v>0.19418166630202904</v>
      </c>
      <c r="HT117">
        <v>0.11912106856470928</v>
      </c>
      <c r="HU117">
        <v>-3.1714080250822008E-2</v>
      </c>
      <c r="HV117">
        <v>0.77453933045035228</v>
      </c>
      <c r="HW117">
        <v>0.14736997400177643</v>
      </c>
      <c r="HX117">
        <v>1.1205975170014426</v>
      </c>
      <c r="HY117">
        <v>0.49211394070880488</v>
      </c>
      <c r="HZ117">
        <v>0.42187480175925884</v>
      </c>
      <c r="IA117">
        <v>-0.31073227546585258</v>
      </c>
      <c r="IB117">
        <v>0.49877371566253714</v>
      </c>
      <c r="IC117">
        <v>1.2149848771514371</v>
      </c>
      <c r="ID117">
        <v>0.44338094085105695</v>
      </c>
      <c r="IE117">
        <v>-0.7914809430076275</v>
      </c>
      <c r="IF117">
        <v>-0.21034338715253398</v>
      </c>
      <c r="IG117">
        <v>-1.4908891898812726</v>
      </c>
      <c r="IH117">
        <v>1.0671783456928097E-2</v>
      </c>
      <c r="II117">
        <v>-1.146486283687409</v>
      </c>
      <c r="IJ117">
        <v>0.3843683771265205</v>
      </c>
      <c r="IK117">
        <v>-0.36059077501704451</v>
      </c>
      <c r="IL117">
        <v>-1.0390613169874996</v>
      </c>
      <c r="IM117">
        <v>-0.38297002902254462</v>
      </c>
      <c r="IN117">
        <v>0.52572659114957787</v>
      </c>
      <c r="IO117">
        <v>-0.44523858377942815</v>
      </c>
      <c r="IP117">
        <v>2.6789348339661956</v>
      </c>
      <c r="IQ117">
        <v>-0.57449824453215115</v>
      </c>
      <c r="IR117">
        <v>-0.38025405046937522</v>
      </c>
      <c r="IS117">
        <v>-1.0573467079666443</v>
      </c>
      <c r="IT117">
        <v>1.0518783710722346</v>
      </c>
      <c r="IU117">
        <v>0.38403982216550503</v>
      </c>
      <c r="IV117">
        <v>0.8067468115768861</v>
      </c>
      <c r="IW117">
        <v>-0.22679728317598347</v>
      </c>
      <c r="IX117">
        <v>-2.0239986042724922</v>
      </c>
      <c r="IY117">
        <v>1.4736770026502199</v>
      </c>
      <c r="IZ117">
        <v>-1.2375357982818969</v>
      </c>
      <c r="JA117">
        <v>1.3863018466508947</v>
      </c>
      <c r="JB117">
        <v>-1.4184070096234791</v>
      </c>
      <c r="JC117">
        <v>9.204313755617477E-2</v>
      </c>
      <c r="JD117">
        <v>-0.56065914577629883</v>
      </c>
      <c r="JE117">
        <v>-1.0850453691091388</v>
      </c>
      <c r="JF117">
        <v>8.4286284618428908E-2</v>
      </c>
      <c r="JG117">
        <v>0.84417479229159653</v>
      </c>
      <c r="JH117">
        <v>-1.5026125765871257</v>
      </c>
      <c r="JI117">
        <v>0.57053284763242118</v>
      </c>
      <c r="JJ117">
        <v>-2.2803942556492984</v>
      </c>
      <c r="JK117">
        <v>-0.57757006288738921</v>
      </c>
      <c r="JL117">
        <v>0.24339101400983054</v>
      </c>
      <c r="JM117">
        <v>0.59875901570194401</v>
      </c>
      <c r="JN117">
        <v>-1.231635451404145</v>
      </c>
      <c r="JO117">
        <v>-0.14203692444425542</v>
      </c>
      <c r="JP117">
        <v>-0.53417807066580281</v>
      </c>
      <c r="JQ117">
        <v>-2.105844032485038</v>
      </c>
      <c r="JR117">
        <v>0.25143663151538931</v>
      </c>
      <c r="JS117">
        <v>-0.77309323387453333</v>
      </c>
      <c r="JT117">
        <v>0.89726199803408235</v>
      </c>
      <c r="JU117">
        <v>-0.2629803930176422</v>
      </c>
      <c r="JV117">
        <v>-1.1610700312303379</v>
      </c>
      <c r="JW117">
        <v>1.1896190699189901E-2</v>
      </c>
      <c r="JX117">
        <v>-1.235548552358523E-2</v>
      </c>
      <c r="JY117">
        <v>1.4465786080108956</v>
      </c>
      <c r="JZ117">
        <v>-1.8311402527615428</v>
      </c>
      <c r="KA117">
        <v>-1.2888358469353989</v>
      </c>
      <c r="KB117">
        <v>-0.64517280407017097</v>
      </c>
      <c r="KC117">
        <v>-1.0431381269881967</v>
      </c>
      <c r="KD117">
        <v>0.12328314369369764</v>
      </c>
      <c r="KE117">
        <v>-1.0816074791364372</v>
      </c>
      <c r="KF117">
        <v>-0.47269168135244399</v>
      </c>
      <c r="KG117">
        <v>-3.0488536140182987E-2</v>
      </c>
      <c r="KH117">
        <v>1.1022962098650169</v>
      </c>
      <c r="KI117">
        <v>0.1325383891526144</v>
      </c>
      <c r="KJ117">
        <v>0.2623471573315328</v>
      </c>
      <c r="KK117">
        <v>0.32376419767388143</v>
      </c>
      <c r="KL117">
        <v>-0.28721274247800466</v>
      </c>
      <c r="KM117">
        <v>0.12058535503456369</v>
      </c>
      <c r="KN117">
        <v>-0.4151957000431139</v>
      </c>
      <c r="KO117">
        <v>-1.1029987945221364</v>
      </c>
      <c r="KP117">
        <v>0.64649270825611893</v>
      </c>
      <c r="KQ117">
        <v>0.52230461733415723</v>
      </c>
      <c r="KR117">
        <v>0.38964572013355792</v>
      </c>
      <c r="KS117">
        <v>-1.1293832358205691</v>
      </c>
      <c r="KT117">
        <v>0.55797499953769147</v>
      </c>
      <c r="KU117">
        <v>0.34057848097290844</v>
      </c>
      <c r="KV117">
        <v>0.32933257898548618</v>
      </c>
      <c r="KW117">
        <v>-0.67235419010103215</v>
      </c>
      <c r="KX117">
        <v>0.7408993951685261</v>
      </c>
      <c r="KY117">
        <v>1.0896042113017756</v>
      </c>
      <c r="KZ117">
        <v>0.61901687331555877</v>
      </c>
      <c r="LA117">
        <v>0.62719209381612018</v>
      </c>
      <c r="LB117">
        <v>-0.38692405723850243</v>
      </c>
      <c r="LC117">
        <v>0.80188328865915537</v>
      </c>
      <c r="LD117">
        <v>1.8202081264462322</v>
      </c>
      <c r="LE117">
        <v>1.0829808161361143</v>
      </c>
      <c r="LF117">
        <v>2.7580426831264049E-2</v>
      </c>
      <c r="LG117">
        <v>-0.20549691726046149</v>
      </c>
      <c r="LH117">
        <v>0.57296574595966376</v>
      </c>
      <c r="LI117">
        <v>0.14404577086679637</v>
      </c>
      <c r="LJ117">
        <v>-0.91746642283396795</v>
      </c>
      <c r="LK117">
        <v>0.86634145191055723</v>
      </c>
      <c r="LL117">
        <v>0.42279452827642672</v>
      </c>
      <c r="LM117">
        <v>-0.12644363778235856</v>
      </c>
      <c r="LN117">
        <v>0.20627794583560899</v>
      </c>
      <c r="LO117">
        <v>0.74877334554912522</v>
      </c>
      <c r="LP117">
        <v>0.4274011189409066</v>
      </c>
      <c r="LQ117">
        <v>-1.1482575246191118</v>
      </c>
      <c r="LR117">
        <v>-1.5648492990294471</v>
      </c>
      <c r="LS117">
        <v>1.3726366887567565</v>
      </c>
      <c r="LT117">
        <v>-1.8348328012507409</v>
      </c>
      <c r="LU117">
        <v>1.301580141443992</v>
      </c>
      <c r="LV117">
        <v>1.2964210327481851</v>
      </c>
      <c r="LW117">
        <v>-0.1172725205833558</v>
      </c>
      <c r="LX117">
        <v>-1.3051567293587141</v>
      </c>
      <c r="LY117">
        <v>1.2046484698657878</v>
      </c>
      <c r="LZ117">
        <v>-0.3224749889341183</v>
      </c>
      <c r="MA117">
        <v>1.5184150470304303</v>
      </c>
      <c r="MB117">
        <v>-9.8805230663856491E-2</v>
      </c>
      <c r="MC117">
        <v>0.18709215510170907</v>
      </c>
      <c r="MD117">
        <v>0.14404577086679637</v>
      </c>
      <c r="ME117">
        <v>-0.42714873416116461</v>
      </c>
      <c r="MF117">
        <v>1.164830791822169</v>
      </c>
      <c r="MG117">
        <v>0.96171788754872978</v>
      </c>
      <c r="MH117">
        <v>-0.79137635111692362</v>
      </c>
      <c r="MI117">
        <v>0.17752427083905786</v>
      </c>
      <c r="MJ117">
        <v>-1.1936572263948619</v>
      </c>
      <c r="MK117">
        <v>-6.8635017669294029E-2</v>
      </c>
      <c r="ML117">
        <v>-0.57892520999303088</v>
      </c>
      <c r="MM117">
        <v>2.2074345906730741</v>
      </c>
      <c r="MN117">
        <v>0.68371377892617602</v>
      </c>
      <c r="MO117">
        <v>-0.64922915044007823</v>
      </c>
      <c r="MP117">
        <v>-0.92483332991832867</v>
      </c>
      <c r="MQ117">
        <v>0.88587967184139416</v>
      </c>
      <c r="MR117">
        <v>-0.56379576562903821</v>
      </c>
      <c r="MS117">
        <v>0.21261257643345743</v>
      </c>
      <c r="MT117">
        <v>0.19067442735831719</v>
      </c>
      <c r="MU117">
        <v>-1.0584176379779819</v>
      </c>
      <c r="MV117">
        <v>-5.3689745982410386E-2</v>
      </c>
      <c r="MW117">
        <v>0.35496327654982451</v>
      </c>
      <c r="MX117">
        <v>0.80844301919569261</v>
      </c>
      <c r="MY117">
        <v>-5.4378688219003379E-2</v>
      </c>
      <c r="MZ117">
        <v>-0.43950194594799541</v>
      </c>
      <c r="NA117">
        <v>-0.49479240260552615</v>
      </c>
      <c r="NB117">
        <v>-0.13948692867415957</v>
      </c>
      <c r="NC117">
        <v>-0.49073378249886446</v>
      </c>
      <c r="ND117">
        <v>0.24922655939008109</v>
      </c>
      <c r="NE117">
        <v>0.33620381145738065</v>
      </c>
      <c r="NF117">
        <v>0.15867044567130506</v>
      </c>
      <c r="NG117">
        <v>1.1360680218786001</v>
      </c>
      <c r="NH117">
        <v>-0.63896891333570238</v>
      </c>
      <c r="NI117">
        <v>-1.8075206753564999</v>
      </c>
      <c r="NJ117">
        <v>0.70385794970206916</v>
      </c>
      <c r="NK117">
        <v>-6.0967977333348244E-2</v>
      </c>
      <c r="NL117">
        <v>0.97886413641390391</v>
      </c>
      <c r="NM117">
        <v>-0.81503571891516913</v>
      </c>
      <c r="NN117">
        <v>0.4187836566416081</v>
      </c>
      <c r="NO117">
        <v>0.16898297872103285</v>
      </c>
      <c r="NP117">
        <v>1.7082584236050025</v>
      </c>
      <c r="NQ117">
        <v>0.90437879407545552</v>
      </c>
      <c r="NR117">
        <v>-0.68690724219777621</v>
      </c>
      <c r="NS117">
        <v>1.7551974451635033</v>
      </c>
      <c r="NT117">
        <v>-1.1978795555478428</v>
      </c>
      <c r="NU117">
        <v>1.3017597666475922</v>
      </c>
      <c r="NV117">
        <v>-0.79106257544481196</v>
      </c>
      <c r="NW117">
        <v>-0.4732055458589457</v>
      </c>
      <c r="NX117">
        <v>2.1546384232351556</v>
      </c>
      <c r="NY117">
        <v>-0.8272536433651112</v>
      </c>
      <c r="NZ117">
        <v>-1.2830651030526496</v>
      </c>
      <c r="OA117">
        <v>-0.26005182007793337</v>
      </c>
      <c r="OB117">
        <v>-0.82649876276263967</v>
      </c>
      <c r="OC117">
        <v>-0.83438408182701096</v>
      </c>
      <c r="OD117">
        <v>-0.73908950071199797</v>
      </c>
      <c r="OE117">
        <v>-1.3082126315566711</v>
      </c>
      <c r="OF117">
        <v>-1.499779500591103</v>
      </c>
      <c r="OG117">
        <v>-0.9291829883295577</v>
      </c>
      <c r="OH117">
        <v>-0.76692003858624958</v>
      </c>
      <c r="OI117">
        <v>0.93000835477141663</v>
      </c>
      <c r="OJ117">
        <v>2.1561936591751873</v>
      </c>
      <c r="OK117">
        <v>-1.8110586097463965</v>
      </c>
      <c r="OL117">
        <v>-1.0184135135204997</v>
      </c>
      <c r="OM117">
        <v>-0.68806912167929113</v>
      </c>
      <c r="ON117">
        <v>-1.0045073395303916</v>
      </c>
      <c r="OO117">
        <v>-0.79798610386205837</v>
      </c>
      <c r="OP117">
        <v>-1.3861017578165047</v>
      </c>
      <c r="OQ117">
        <v>1.3080307326163165</v>
      </c>
      <c r="OR117">
        <v>-0.3955119609599933</v>
      </c>
      <c r="OS117">
        <v>-0.22052176973375026</v>
      </c>
      <c r="OT117">
        <v>-1.7056299839168787</v>
      </c>
      <c r="OU117">
        <v>0.7616949915245641</v>
      </c>
      <c r="OV117">
        <v>-1.0340863809688017</v>
      </c>
      <c r="OW117">
        <v>-4.9859636419569142E-2</v>
      </c>
      <c r="OX117">
        <v>-0.79546452980139293</v>
      </c>
      <c r="OY117">
        <v>-0.58173213801637758</v>
      </c>
      <c r="OZ117">
        <v>0.54728161558159627</v>
      </c>
      <c r="PA117">
        <v>-0.92565642262343317</v>
      </c>
      <c r="PB117">
        <v>-0.33814785638242029</v>
      </c>
      <c r="PC117">
        <v>0.73267074185423553</v>
      </c>
      <c r="PD117">
        <v>-0.79988012657850049</v>
      </c>
      <c r="PE117">
        <v>-1.0224061952612828</v>
      </c>
      <c r="PF117">
        <v>-0.48599304136587307</v>
      </c>
      <c r="PG117">
        <v>-1.7466936697019264</v>
      </c>
      <c r="PH117">
        <v>-0.99392082120175473</v>
      </c>
      <c r="PI117">
        <v>1.18589468911523</v>
      </c>
      <c r="PJ117">
        <v>-0.17426145859644748</v>
      </c>
      <c r="PK117">
        <v>1.3121825759299099</v>
      </c>
      <c r="PL117">
        <v>0.63344259615405463</v>
      </c>
      <c r="PM117">
        <v>1.0506823855394032</v>
      </c>
      <c r="PN117">
        <v>2.5569534045644104</v>
      </c>
      <c r="PO117">
        <v>-0.46884679250069894</v>
      </c>
      <c r="PP117">
        <v>-0.72022089625534136</v>
      </c>
      <c r="PQ117">
        <v>0.82585302152438089</v>
      </c>
      <c r="PR117">
        <v>-0.18203422769147437</v>
      </c>
      <c r="PS117">
        <v>-1.0765393199108075</v>
      </c>
      <c r="PT117">
        <v>1.4878742149448954</v>
      </c>
      <c r="PU117">
        <v>-0.78865923569537699</v>
      </c>
      <c r="PV117">
        <v>-1.0773601388791576</v>
      </c>
      <c r="PW117">
        <v>-2.0163497538305819</v>
      </c>
      <c r="PX117">
        <v>-0.51329379857634194</v>
      </c>
      <c r="PY117">
        <v>-1.8848459149012342</v>
      </c>
      <c r="PZ117">
        <v>-1.1917882147827186</v>
      </c>
      <c r="QA117">
        <v>-5.1774122766801156E-2</v>
      </c>
      <c r="QB117">
        <v>-2.0354036678327248</v>
      </c>
      <c r="QC117">
        <v>0.19971821529907174</v>
      </c>
      <c r="QD117">
        <v>1.2629425327759236</v>
      </c>
      <c r="QE117">
        <v>0.43260342863504775</v>
      </c>
      <c r="QF117">
        <v>0.22758172235626262</v>
      </c>
      <c r="QG117">
        <v>0.82263113654335029</v>
      </c>
      <c r="QH117">
        <v>-1.1716429071384482</v>
      </c>
      <c r="QI117">
        <v>1.2117902770114597</v>
      </c>
      <c r="QJ117">
        <v>-1.4080251276027411</v>
      </c>
      <c r="QK117">
        <v>0.86767840912216343</v>
      </c>
      <c r="QL117">
        <v>-0.57522129282006063</v>
      </c>
      <c r="QM117">
        <v>-0.34495997169869952</v>
      </c>
      <c r="QN117">
        <v>0.91560423243208788</v>
      </c>
      <c r="QO117">
        <v>0.76179730967851356</v>
      </c>
      <c r="QP117">
        <v>1.051612343871966</v>
      </c>
      <c r="QQ117">
        <v>-0.44532271203934215</v>
      </c>
      <c r="QR117">
        <v>-2.6203679226455279E-2</v>
      </c>
      <c r="QS117">
        <v>-0.7583253136544954</v>
      </c>
      <c r="QT117">
        <v>-0.17340767044515815</v>
      </c>
      <c r="QU117">
        <v>1.3456633496389259</v>
      </c>
      <c r="QV117">
        <v>-2.4673454390722327E-2</v>
      </c>
      <c r="QW117">
        <v>0.36868414099444635</v>
      </c>
      <c r="QX117">
        <v>-1.4734519027115311</v>
      </c>
      <c r="QY117">
        <v>1.4251327229430899</v>
      </c>
      <c r="QZ117">
        <v>-2.0111201592953876</v>
      </c>
      <c r="RA117">
        <v>0.47980392992030829</v>
      </c>
      <c r="RB117">
        <v>-0.12197233445476741</v>
      </c>
      <c r="RC117">
        <v>-2.3434768081642687</v>
      </c>
      <c r="RD117">
        <v>0.70984924604999833</v>
      </c>
      <c r="RE117">
        <v>0.44566036194737535</v>
      </c>
      <c r="RF117">
        <v>-1.7112279238062911</v>
      </c>
      <c r="RG117">
        <v>-0.7215112418634817</v>
      </c>
      <c r="RH117">
        <v>0.11326847015880048</v>
      </c>
      <c r="RI117">
        <v>0.71566773840459064</v>
      </c>
      <c r="RJ117">
        <v>1.3849057722836733</v>
      </c>
      <c r="RK117">
        <v>0.31450781534658745</v>
      </c>
      <c r="RL117">
        <v>2.0116931409575045</v>
      </c>
      <c r="RM117">
        <v>4.5520209823735058E-3</v>
      </c>
      <c r="RN117">
        <v>-0.34910272006527521</v>
      </c>
      <c r="RO117">
        <v>0.47166622607619502</v>
      </c>
      <c r="RP117">
        <v>-0.37384779716376215</v>
      </c>
      <c r="RQ117">
        <v>-1.4597708286601119</v>
      </c>
      <c r="RR117">
        <v>2.0311745174694806</v>
      </c>
      <c r="RS117">
        <v>-0.14080001164984424</v>
      </c>
      <c r="RT117">
        <v>0.89337845565751195</v>
      </c>
      <c r="RU117">
        <v>-2.1577670850092545</v>
      </c>
      <c r="RV117">
        <v>-0.34674712878768332</v>
      </c>
      <c r="RW117">
        <v>-1.5126261132536456</v>
      </c>
      <c r="RX117">
        <v>-1.1213160178158432</v>
      </c>
      <c r="RY117">
        <v>0.53373696573544294</v>
      </c>
      <c r="RZ117">
        <v>-1.2566829354909714</v>
      </c>
      <c r="SA117">
        <v>-2.4673454390722327E-2</v>
      </c>
      <c r="SB117">
        <v>-1.7280035535804927</v>
      </c>
      <c r="SC117">
        <v>-0.40753548091743141</v>
      </c>
      <c r="SD117">
        <v>-0.93485368779511191</v>
      </c>
      <c r="SE117">
        <v>-0.71073486651584972</v>
      </c>
      <c r="SF117">
        <v>6.0891807152074762E-2</v>
      </c>
      <c r="SG117">
        <v>0.81364987636334263</v>
      </c>
    </row>
    <row r="118" spans="1:501">
      <c r="A118" t="s">
        <v>552</v>
      </c>
      <c r="B118">
        <v>0.33920059649972245</v>
      </c>
      <c r="C118">
        <v>1.4955548977013677</v>
      </c>
      <c r="D118">
        <v>0.22734639060217887</v>
      </c>
      <c r="E118">
        <v>1.228863766300492</v>
      </c>
      <c r="F118">
        <v>-0.67532937464420684</v>
      </c>
      <c r="G118">
        <v>0.25633426048443653</v>
      </c>
      <c r="H118">
        <v>-0.40753548091743141</v>
      </c>
      <c r="I118">
        <v>0.15820660337340087</v>
      </c>
      <c r="J118">
        <v>-1.5311343304347247</v>
      </c>
      <c r="K118">
        <v>1.168759808933828</v>
      </c>
      <c r="L118">
        <v>1.4901934264344163</v>
      </c>
      <c r="M118">
        <v>0.41652924664958846</v>
      </c>
      <c r="N118">
        <v>-1.7438833310734481</v>
      </c>
      <c r="O118">
        <v>-5.5374584917444736E-2</v>
      </c>
      <c r="P118">
        <v>2.4214159566326998E-2</v>
      </c>
      <c r="Q118">
        <v>-0.52651785154012032</v>
      </c>
      <c r="R118">
        <v>-0.29647253541043028</v>
      </c>
      <c r="S118">
        <v>-0.17208776625921018</v>
      </c>
      <c r="T118">
        <v>0.93355083663482219</v>
      </c>
      <c r="U118">
        <v>0.1323064680036623</v>
      </c>
      <c r="V118">
        <v>-0.19036292542295996</v>
      </c>
      <c r="W118">
        <v>1.2469695320760366</v>
      </c>
      <c r="X118">
        <v>1.0406370165583212</v>
      </c>
      <c r="Y118">
        <v>-0.20424749891390093</v>
      </c>
      <c r="Z118">
        <v>-1.6672629499225877</v>
      </c>
      <c r="AA118">
        <v>-0.96390522230649367</v>
      </c>
      <c r="AB118">
        <v>1.1818860912171658</v>
      </c>
      <c r="AC118">
        <v>-0.26868633540289011</v>
      </c>
      <c r="AD118">
        <v>0.3979948814958334</v>
      </c>
      <c r="AE118">
        <v>-0.33215997063962277</v>
      </c>
      <c r="AF118">
        <v>-0.3192531039530877</v>
      </c>
      <c r="AG118">
        <v>-0.45887873056926765</v>
      </c>
      <c r="AH118">
        <v>-0.80135578173212707</v>
      </c>
      <c r="AI118">
        <v>0.34690856409724802</v>
      </c>
      <c r="AJ118">
        <v>-0.42354827201052103</v>
      </c>
      <c r="AK118">
        <v>0.48375568439951167</v>
      </c>
      <c r="AL118">
        <v>-0.2344961558264913</v>
      </c>
      <c r="AM118">
        <v>-0.61319042288232595</v>
      </c>
      <c r="AN118">
        <v>2.513161234674044E-2</v>
      </c>
      <c r="AO118">
        <v>1.8344235286349431</v>
      </c>
      <c r="AP118">
        <v>-0.11265228749834932</v>
      </c>
      <c r="AQ118">
        <v>0.68439021561061963</v>
      </c>
      <c r="AR118">
        <v>-0.94353254098678008</v>
      </c>
      <c r="AS118">
        <v>-0.60499360188259743</v>
      </c>
      <c r="AT118">
        <v>0.1678188255027635</v>
      </c>
      <c r="AU118">
        <v>-2.4689870770089328</v>
      </c>
      <c r="AV118">
        <v>0.83189434008090757</v>
      </c>
      <c r="AW118">
        <v>1.0257667781843338</v>
      </c>
      <c r="AX118">
        <v>0.33677110877761152</v>
      </c>
      <c r="AY118">
        <v>0.93236849352251738</v>
      </c>
      <c r="AZ118">
        <v>-0.3055981778743444</v>
      </c>
      <c r="BA118">
        <v>0.37466861613211222</v>
      </c>
      <c r="BB118">
        <v>-1.1014549272658769</v>
      </c>
      <c r="BC118">
        <v>1.1512202036101371</v>
      </c>
      <c r="BD118">
        <v>0.53824010137759615</v>
      </c>
      <c r="BE118">
        <v>0.30335513656609692</v>
      </c>
      <c r="BF118">
        <v>0.99454837254597805</v>
      </c>
      <c r="BG118">
        <v>-0.89326476881979033</v>
      </c>
      <c r="BH118">
        <v>-0.44295802581473254</v>
      </c>
      <c r="BI118">
        <v>1.1226075002923608</v>
      </c>
      <c r="BJ118">
        <v>-0.61448417909559794</v>
      </c>
      <c r="BK118">
        <v>2.0005472833872773E-2</v>
      </c>
      <c r="BL118">
        <v>0.17682623365544714</v>
      </c>
      <c r="BM118">
        <v>-0.44085027184337378</v>
      </c>
      <c r="BN118">
        <v>5.2234554459573701E-2</v>
      </c>
      <c r="BO118">
        <v>-6.2194658312364481E-2</v>
      </c>
      <c r="BP118">
        <v>-0.58990508478018455</v>
      </c>
      <c r="BQ118">
        <v>-1.1366523722244892</v>
      </c>
      <c r="BR118">
        <v>-0.15456635082955472</v>
      </c>
      <c r="BS118">
        <v>1.7369256966048852</v>
      </c>
      <c r="BT118">
        <v>0.43083900891360827</v>
      </c>
      <c r="BU118">
        <v>-0.57044417189899832</v>
      </c>
      <c r="BV118">
        <v>0.47089656618481968</v>
      </c>
      <c r="BW118">
        <v>6.5260792325716466E-2</v>
      </c>
      <c r="BX118">
        <v>3.7415884435176849</v>
      </c>
      <c r="BY118">
        <v>1.3189060155127663</v>
      </c>
      <c r="BZ118">
        <v>0.55663576858933084</v>
      </c>
      <c r="CA118">
        <v>-0.2308797775185667</v>
      </c>
      <c r="CB118">
        <v>-0.2671799848030787</v>
      </c>
      <c r="CC118">
        <v>8.4746716311201453E-2</v>
      </c>
      <c r="CD118">
        <v>-0.703367959431489</v>
      </c>
      <c r="CE118">
        <v>1.2132250049035065</v>
      </c>
      <c r="CF118">
        <v>9.8420969152357429E-2</v>
      </c>
      <c r="CG118">
        <v>0.80051222539623268</v>
      </c>
      <c r="CH118">
        <v>-0.97664496934157796</v>
      </c>
      <c r="CI118">
        <v>-3.9403857954312116E-3</v>
      </c>
      <c r="CJ118">
        <v>0.24804194254102185</v>
      </c>
      <c r="CK118">
        <v>2.272245183121413</v>
      </c>
      <c r="CL118">
        <v>1.5338628145400435E-2</v>
      </c>
      <c r="CM118">
        <v>1.860125848907046</v>
      </c>
      <c r="CN118">
        <v>-1.3559497347159777</v>
      </c>
      <c r="CO118">
        <v>1.1860493032145314</v>
      </c>
      <c r="CP118">
        <v>-0.20252855392755009</v>
      </c>
      <c r="CQ118">
        <v>-0.5671154212905094</v>
      </c>
      <c r="CR118">
        <v>-2.565066097304225</v>
      </c>
      <c r="CS118">
        <v>-1.013161181617761</v>
      </c>
      <c r="CT118">
        <v>0.7261826340254629</v>
      </c>
      <c r="CU118">
        <v>0.87024318418116309</v>
      </c>
      <c r="CV118">
        <v>2.3069515009410679</v>
      </c>
      <c r="CW118">
        <v>1.137818799179513</v>
      </c>
      <c r="CX118">
        <v>-0.5163508376426762</v>
      </c>
      <c r="CY118">
        <v>0.93592007033294067</v>
      </c>
      <c r="CZ118">
        <v>0.82887027019751258</v>
      </c>
      <c r="DA118">
        <v>7.1531758294440806E-3</v>
      </c>
      <c r="DB118">
        <v>-2.1333107724785805</v>
      </c>
      <c r="DC118">
        <v>-7.9834308053250425E-2</v>
      </c>
      <c r="DD118">
        <v>1.1299630386929493</v>
      </c>
      <c r="DE118">
        <v>0.50980588639504276</v>
      </c>
      <c r="DF118">
        <v>0.32803995964059141</v>
      </c>
      <c r="DG118">
        <v>-0.30503770176437683</v>
      </c>
      <c r="DH118">
        <v>-0.54089468903839588</v>
      </c>
      <c r="DI118">
        <v>-0.1326930032519158</v>
      </c>
      <c r="DJ118">
        <v>0.86545014710281976</v>
      </c>
      <c r="DK118">
        <v>-1.5930527297314256</v>
      </c>
      <c r="DL118">
        <v>1.2403370419633575</v>
      </c>
      <c r="DM118">
        <v>0.98655164038063958</v>
      </c>
      <c r="DN118">
        <v>-1.218834313476691</v>
      </c>
      <c r="DO118">
        <v>-0.67706082518270705</v>
      </c>
      <c r="DP118">
        <v>0.77453933045035228</v>
      </c>
      <c r="DQ118">
        <v>1.8448099581291899</v>
      </c>
      <c r="DR118">
        <v>-0.79809069575276226</v>
      </c>
      <c r="DS118">
        <v>-0.3465834197413642</v>
      </c>
      <c r="DT118">
        <v>-1.1253405318711884</v>
      </c>
      <c r="DU118">
        <v>-0.61790615291101858</v>
      </c>
      <c r="DV118">
        <v>-0.25135705072898418</v>
      </c>
      <c r="DW118">
        <v>-0.75008983912994154</v>
      </c>
      <c r="DX118">
        <v>-0.15642513062630314</v>
      </c>
      <c r="DY118">
        <v>1.0065377864520997</v>
      </c>
      <c r="DZ118">
        <v>1.5059322322485968</v>
      </c>
      <c r="EA118">
        <v>-1.0505482350708917</v>
      </c>
      <c r="EB118">
        <v>-1.4247120816435199</v>
      </c>
      <c r="EC118">
        <v>2.0772131392732263</v>
      </c>
      <c r="ED118">
        <v>-0.70464238888234831</v>
      </c>
      <c r="EE118">
        <v>0.47688786253274884</v>
      </c>
      <c r="EF118">
        <v>-0.21464757082867436</v>
      </c>
      <c r="EG118">
        <v>4.1359271563123912E-2</v>
      </c>
      <c r="EH118">
        <v>4.5264414438861422E-2</v>
      </c>
      <c r="EI118">
        <v>-2.4787732400000095</v>
      </c>
      <c r="EJ118">
        <v>-0.60150796343805268</v>
      </c>
      <c r="EK118">
        <v>-0.92871232482139021</v>
      </c>
      <c r="EL118">
        <v>0.68952431320212781</v>
      </c>
      <c r="EM118">
        <v>-0.60086563280492555</v>
      </c>
      <c r="EN118">
        <v>-2.0577590476023033</v>
      </c>
      <c r="EO118">
        <v>0.21003074834879953</v>
      </c>
      <c r="EP118">
        <v>0.54186898523767013</v>
      </c>
      <c r="EQ118">
        <v>1.4045303942111786</v>
      </c>
      <c r="ER118">
        <v>-1.5438536138390191</v>
      </c>
      <c r="ES118">
        <v>-1.5532441466348246</v>
      </c>
      <c r="ET118">
        <v>1.0701432984205894</v>
      </c>
      <c r="EU118">
        <v>-0.6149457476567477</v>
      </c>
      <c r="EV118">
        <v>-1.8186074157711118</v>
      </c>
      <c r="EW118">
        <v>1.300154508498963</v>
      </c>
      <c r="EX118">
        <v>1.3187241165724117</v>
      </c>
      <c r="EY118">
        <v>-0.30888600122125354</v>
      </c>
      <c r="EZ118">
        <v>-9.7882093541556969E-2</v>
      </c>
      <c r="FA118">
        <v>-0.6156847121019382</v>
      </c>
      <c r="FB118">
        <v>0.80262225310434587</v>
      </c>
      <c r="FC118">
        <v>3.179025043209549E-2</v>
      </c>
      <c r="FD118">
        <v>-1.00501438282663</v>
      </c>
      <c r="FE118">
        <v>-0.41152816265821457</v>
      </c>
      <c r="FF118">
        <v>0.81386360761825927</v>
      </c>
      <c r="FG118">
        <v>-0.99091721494914964</v>
      </c>
      <c r="FH118">
        <v>-0.92436494014691561</v>
      </c>
      <c r="FI118">
        <v>1.4186161934048869</v>
      </c>
      <c r="FJ118">
        <v>0.74998979471274652</v>
      </c>
      <c r="FK118">
        <v>-2.8028443921357393</v>
      </c>
      <c r="FL118">
        <v>0.17565980670042336</v>
      </c>
      <c r="FM118">
        <v>-1.1497377272462472</v>
      </c>
      <c r="FN118">
        <v>-1.9770504877669737</v>
      </c>
      <c r="FO118">
        <v>0.59647391026373953</v>
      </c>
      <c r="FP118">
        <v>0.60885668062837794</v>
      </c>
      <c r="FQ118">
        <v>-0.53656094678444788</v>
      </c>
      <c r="FR118">
        <v>0.86600721260765567</v>
      </c>
      <c r="FS118">
        <v>-1.2865575627074577</v>
      </c>
      <c r="FT118">
        <v>0.32174966690945439</v>
      </c>
      <c r="FU118">
        <v>1.0081885193358175</v>
      </c>
      <c r="FV118">
        <v>-1.2946520655532368</v>
      </c>
      <c r="FW118">
        <v>-0.74644731284934096</v>
      </c>
      <c r="FX118">
        <v>0.51906226872233674</v>
      </c>
      <c r="FY118">
        <v>-1.1460429050202947</v>
      </c>
      <c r="FZ118">
        <v>0.1647936187509913</v>
      </c>
      <c r="GA118">
        <v>-0.36704705053125508</v>
      </c>
      <c r="GB118">
        <v>0.44582975533558056</v>
      </c>
      <c r="GC118">
        <v>-1.6560079529881477</v>
      </c>
      <c r="GD118">
        <v>-0.47697312766104005</v>
      </c>
      <c r="GE118">
        <v>-0.94353254098678008</v>
      </c>
      <c r="GF118">
        <v>-1.1985071068920661</v>
      </c>
      <c r="GG118">
        <v>8.0448216976947151E-2</v>
      </c>
      <c r="GH118">
        <v>-0.14636498235631734</v>
      </c>
      <c r="GI118">
        <v>2.0699917513411492</v>
      </c>
      <c r="GJ118">
        <v>2.1601226762868464</v>
      </c>
      <c r="GK118">
        <v>6.4642335928510875E-3</v>
      </c>
      <c r="GL118">
        <v>1.2252894521225244</v>
      </c>
      <c r="GM118">
        <v>0.45582169150293339</v>
      </c>
      <c r="GN118">
        <v>1.7414367903256789</v>
      </c>
      <c r="GO118">
        <v>0.17457296053180471</v>
      </c>
      <c r="GP118">
        <v>0.53709072744823061</v>
      </c>
      <c r="GQ118">
        <v>1.3370117812883109</v>
      </c>
      <c r="GR118">
        <v>0.98954387794947252</v>
      </c>
      <c r="GS118">
        <v>-1.810271896829363</v>
      </c>
      <c r="GT118">
        <v>-1.0204712452832609</v>
      </c>
      <c r="GU118">
        <v>-0.35447442314762156</v>
      </c>
      <c r="GV118">
        <v>0.79473011282971129</v>
      </c>
      <c r="GW118">
        <v>-0.24417886379524134</v>
      </c>
      <c r="GX118">
        <v>0.78178800322348252</v>
      </c>
      <c r="GY118">
        <v>5.2616542234318331E-2</v>
      </c>
      <c r="GZ118">
        <v>0.52309360398794524</v>
      </c>
      <c r="HA118">
        <v>-1.8067385099129751</v>
      </c>
      <c r="HB118">
        <v>1.414446160197258</v>
      </c>
      <c r="HC118">
        <v>1.188061560242204</v>
      </c>
      <c r="HD118">
        <v>-3.3168134905281477E-2</v>
      </c>
      <c r="HE118">
        <v>-1.2133864402130712</v>
      </c>
      <c r="HF118">
        <v>0.4628782335203141</v>
      </c>
      <c r="HG118">
        <v>1.8262562662130222</v>
      </c>
      <c r="HH118">
        <v>9.4347569756791927E-2</v>
      </c>
      <c r="HI118">
        <v>0.1606849764357321</v>
      </c>
      <c r="HJ118">
        <v>1.6796730051282793</v>
      </c>
      <c r="HK118">
        <v>-1.5215709936455823</v>
      </c>
      <c r="HL118">
        <v>-0.99479848358896561</v>
      </c>
      <c r="HM118">
        <v>-1.2194777809781954</v>
      </c>
      <c r="HN118">
        <v>-3.8630787457805127E-3</v>
      </c>
      <c r="HO118">
        <v>-1.154044184659142</v>
      </c>
      <c r="HP118">
        <v>-0.60968659454374574</v>
      </c>
      <c r="HQ118">
        <v>-1.3371982277021743</v>
      </c>
      <c r="HR118">
        <v>0.14365923561854288</v>
      </c>
      <c r="HS118">
        <v>0.4483649718167726</v>
      </c>
      <c r="HT118">
        <v>-1.168912149296375</v>
      </c>
      <c r="HU118">
        <v>-0.82887027019751258</v>
      </c>
      <c r="HV118">
        <v>-1.1862039173138328</v>
      </c>
      <c r="HW118">
        <v>-0.89189825303037651</v>
      </c>
      <c r="HX118">
        <v>-0.43462023313622922</v>
      </c>
      <c r="HY118">
        <v>1.0758571988844778</v>
      </c>
      <c r="HZ118">
        <v>-0.50180801736132707</v>
      </c>
      <c r="IA118">
        <v>0.88984961621463299</v>
      </c>
      <c r="IB118">
        <v>-1.8844002624973655</v>
      </c>
      <c r="IC118">
        <v>-0.65301151153107639</v>
      </c>
      <c r="ID118">
        <v>1.7811225916375406</v>
      </c>
      <c r="IE118">
        <v>1.0849089449038729</v>
      </c>
      <c r="IF118">
        <v>-0.36557480598276015</v>
      </c>
      <c r="IG118">
        <v>1.1438328328949865</v>
      </c>
      <c r="IH118">
        <v>1.2695932127826381</v>
      </c>
      <c r="II118">
        <v>1.59223418449983</v>
      </c>
      <c r="IJ118">
        <v>-1.069736299541546</v>
      </c>
      <c r="IK118">
        <v>9.141558621195145E-3</v>
      </c>
      <c r="IL118">
        <v>1.4125771485851146</v>
      </c>
      <c r="IM118">
        <v>-0.81439566201879643</v>
      </c>
      <c r="IN118">
        <v>-2.5078770704567432</v>
      </c>
      <c r="IO118">
        <v>3.4546019378467463E-2</v>
      </c>
      <c r="IP118">
        <v>-1.2375357982818969</v>
      </c>
      <c r="IQ118">
        <v>6.6870597947854549E-2</v>
      </c>
      <c r="IR118">
        <v>0.50319613364990801</v>
      </c>
      <c r="IS118">
        <v>-8.2674205259536393E-2</v>
      </c>
      <c r="IT118">
        <v>-0.30824367058812641</v>
      </c>
      <c r="IU118">
        <v>-1.3238513929536566</v>
      </c>
      <c r="IV118">
        <v>1.2809778127120808</v>
      </c>
      <c r="IW118">
        <v>0.74422587204026058</v>
      </c>
      <c r="IX118">
        <v>1.3154453881725203</v>
      </c>
      <c r="IY118">
        <v>-0.55128452913777437</v>
      </c>
      <c r="IZ118">
        <v>-0.26773477657116018</v>
      </c>
      <c r="JA118">
        <v>2.9111788535374217E-2</v>
      </c>
      <c r="JB118">
        <v>-0.30808450901531614</v>
      </c>
      <c r="JC118">
        <v>-0.607200263402774</v>
      </c>
      <c r="JD118">
        <v>0.49574396143725608</v>
      </c>
      <c r="JE118">
        <v>-1.1977226677117869</v>
      </c>
      <c r="JF118">
        <v>0.43529212234716397</v>
      </c>
      <c r="JG118">
        <v>-1.1183078640897293</v>
      </c>
      <c r="JH118">
        <v>-1.4633360478910618</v>
      </c>
      <c r="JI118">
        <v>-2.0726020011352375</v>
      </c>
      <c r="JJ118">
        <v>1.3205499271862209</v>
      </c>
      <c r="JK118">
        <v>-1.2987311492906883</v>
      </c>
      <c r="JL118">
        <v>-0.67994960772921331</v>
      </c>
      <c r="JM118">
        <v>2.0210427464917302</v>
      </c>
      <c r="JN118">
        <v>7.3849832915584557E-2</v>
      </c>
      <c r="JO118">
        <v>0.32917114367592148</v>
      </c>
      <c r="JP118">
        <v>-0.22436438484874088</v>
      </c>
      <c r="JQ118">
        <v>-0.88056822278304026</v>
      </c>
      <c r="JR118">
        <v>-0.52458517529885285</v>
      </c>
      <c r="JS118">
        <v>1.0304370334779378</v>
      </c>
      <c r="JT118">
        <v>2.148444764316082</v>
      </c>
      <c r="JU118">
        <v>1.1295287549728528</v>
      </c>
      <c r="JV118">
        <v>1.0477629075467121</v>
      </c>
      <c r="JW118">
        <v>-0.87573198470636271</v>
      </c>
      <c r="JX118">
        <v>1.0046346687886398</v>
      </c>
      <c r="JY118">
        <v>-8.6129148257896304E-2</v>
      </c>
      <c r="JZ118">
        <v>0.78834546002326533</v>
      </c>
      <c r="KA118">
        <v>0.50232870307809208</v>
      </c>
      <c r="KB118">
        <v>-0.56684712035348639</v>
      </c>
      <c r="KC118">
        <v>-1.1792758414230775</v>
      </c>
      <c r="KD118">
        <v>0.94879851531004533</v>
      </c>
      <c r="KE118">
        <v>0.92671143647748977</v>
      </c>
      <c r="KF118">
        <v>0.10265011951560155</v>
      </c>
      <c r="KG118">
        <v>0.21824916984769516</v>
      </c>
      <c r="KH118">
        <v>-1.1038423508580308</v>
      </c>
      <c r="KI118">
        <v>-0.63962488638935611</v>
      </c>
      <c r="KJ118">
        <v>-1.3722410585614853</v>
      </c>
      <c r="KK118">
        <v>-0.73959199653472751</v>
      </c>
      <c r="KL118">
        <v>-0.84822431745124049</v>
      </c>
      <c r="KM118">
        <v>6.3267862060456537E-2</v>
      </c>
      <c r="KN118">
        <v>0.14381384971784428</v>
      </c>
      <c r="KO118">
        <v>-0.64394953369628638</v>
      </c>
      <c r="KP118">
        <v>-0.10734197530837264</v>
      </c>
      <c r="KQ118">
        <v>1.0940470929199364</v>
      </c>
      <c r="KR118">
        <v>0.13145836419425905</v>
      </c>
      <c r="KS118">
        <v>1.1558336154848803</v>
      </c>
      <c r="KT118">
        <v>-1.2842883734265342</v>
      </c>
      <c r="KU118">
        <v>-0.49903292165254243</v>
      </c>
      <c r="KV118">
        <v>-1.4684883353766054</v>
      </c>
      <c r="KW118">
        <v>-8.6589579950668849E-2</v>
      </c>
      <c r="KX118">
        <v>-1.268908818019554</v>
      </c>
      <c r="KY118">
        <v>-0.49099185162049253</v>
      </c>
      <c r="KZ118">
        <v>1.3377598406805191</v>
      </c>
      <c r="LA118">
        <v>3.1636773201171309E-2</v>
      </c>
      <c r="LB118">
        <v>-1.7365800886182114</v>
      </c>
      <c r="LC118">
        <v>1.0040002962341532</v>
      </c>
      <c r="LD118">
        <v>0.73888713814085349</v>
      </c>
      <c r="LE118">
        <v>-0.30567889552912675</v>
      </c>
      <c r="LF118">
        <v>0.52002633310621604</v>
      </c>
      <c r="LG118">
        <v>-0.29271859602886252</v>
      </c>
      <c r="LH118">
        <v>-0.3235231815779116</v>
      </c>
      <c r="LI118">
        <v>0.28697400011878926</v>
      </c>
      <c r="LJ118">
        <v>3.4272670745849609</v>
      </c>
      <c r="LK118">
        <v>0.58345449360786006</v>
      </c>
      <c r="LL118">
        <v>-0.37540758057730272</v>
      </c>
      <c r="LM118">
        <v>1.4551278582075611</v>
      </c>
      <c r="LN118">
        <v>-0.48668198360246606</v>
      </c>
      <c r="LO118">
        <v>1.3138105714460835</v>
      </c>
      <c r="LP118">
        <v>-0.7708263183303643</v>
      </c>
      <c r="LQ118">
        <v>8.2981159721384756E-2</v>
      </c>
      <c r="LR118">
        <v>0.36336814446258359</v>
      </c>
      <c r="LS118">
        <v>-0.3631225808931049</v>
      </c>
      <c r="LT118">
        <v>-0.98543296189745888</v>
      </c>
      <c r="LU118">
        <v>1.6936337488004938</v>
      </c>
      <c r="LV118">
        <v>0.63606307776353788</v>
      </c>
      <c r="LW118">
        <v>-0.12729287846013904</v>
      </c>
      <c r="LX118">
        <v>2.0648076315410435</v>
      </c>
      <c r="LY118">
        <v>3.668246790766716</v>
      </c>
      <c r="LZ118">
        <v>0.44785792852053419</v>
      </c>
      <c r="MA118">
        <v>3.1636773201171309E-2</v>
      </c>
      <c r="MB118">
        <v>1.4793658920098096</v>
      </c>
      <c r="MC118">
        <v>-1.8154150893678889</v>
      </c>
      <c r="MD118">
        <v>1.2622626854863483</v>
      </c>
      <c r="ME118">
        <v>0.45811475501977839</v>
      </c>
      <c r="MF118">
        <v>0.67821474658558145</v>
      </c>
      <c r="MG118">
        <v>-0.75842763180844486</v>
      </c>
      <c r="MH118">
        <v>-0.4992068625142565</v>
      </c>
      <c r="MI118">
        <v>-0.1907528712763451</v>
      </c>
      <c r="MJ118">
        <v>0.43125965021317825</v>
      </c>
      <c r="MK118">
        <v>1.2198006515973248</v>
      </c>
      <c r="ML118">
        <v>-0.29479451768565923</v>
      </c>
      <c r="MM118">
        <v>-0.55627879191888496</v>
      </c>
      <c r="MN118">
        <v>0.35838638723362237</v>
      </c>
      <c r="MO118">
        <v>0.35553284760680981</v>
      </c>
      <c r="MP118">
        <v>1.1467795957287308</v>
      </c>
      <c r="MQ118">
        <v>0.22530571186507586</v>
      </c>
      <c r="MR118">
        <v>0.40520944821764715</v>
      </c>
      <c r="MS118">
        <v>-0.15224486560327932</v>
      </c>
      <c r="MT118">
        <v>-1.1580732461879961</v>
      </c>
      <c r="MU118">
        <v>0.28521981221274473</v>
      </c>
      <c r="MV118">
        <v>-0.43756472223321907</v>
      </c>
      <c r="MW118">
        <v>-0.63447259890381247</v>
      </c>
      <c r="MX118">
        <v>6.2501612774212845E-2</v>
      </c>
      <c r="MY118">
        <v>-1.0297867447661702</v>
      </c>
      <c r="MZ118">
        <v>0.23811480787117034</v>
      </c>
      <c r="NA118">
        <v>-3.4546019378467463E-2</v>
      </c>
      <c r="NB118">
        <v>-1.0268013284076005</v>
      </c>
      <c r="NC118">
        <v>0.85052761278348044</v>
      </c>
      <c r="ND118">
        <v>0.75679736255551688</v>
      </c>
      <c r="NE118">
        <v>0.49202753871213645</v>
      </c>
      <c r="NF118">
        <v>-1.3085718819638714</v>
      </c>
      <c r="NG118">
        <v>1.4394299796549603</v>
      </c>
      <c r="NH118">
        <v>0.95312771009048447</v>
      </c>
      <c r="NI118">
        <v>-2.5373446987941861</v>
      </c>
      <c r="NJ118">
        <v>8.2136466517113149E-2</v>
      </c>
      <c r="NK118">
        <v>0.46381501306314021</v>
      </c>
      <c r="NL118">
        <v>-2.3519169189967215</v>
      </c>
      <c r="NM118">
        <v>0.51224787966930307</v>
      </c>
      <c r="NN118">
        <v>-1.4637817002949305</v>
      </c>
      <c r="NO118">
        <v>-1.803618943085894</v>
      </c>
      <c r="NP118">
        <v>0.69321572482294869</v>
      </c>
      <c r="NQ118">
        <v>-1.4234456102713011</v>
      </c>
      <c r="NR118">
        <v>-0.28793010642402805</v>
      </c>
      <c r="NS118">
        <v>-0.91793481260538101</v>
      </c>
      <c r="NT118">
        <v>-1.3172666513128206</v>
      </c>
      <c r="NU118">
        <v>-2.673914423212409E-2</v>
      </c>
      <c r="NV118">
        <v>0.49289155867882073</v>
      </c>
      <c r="NW118">
        <v>-0.86812406152603216</v>
      </c>
      <c r="NX118">
        <v>-0.50284938879485708</v>
      </c>
      <c r="NY118">
        <v>-0.16339868125214707</v>
      </c>
      <c r="NZ118">
        <v>-1.5903378880466335</v>
      </c>
      <c r="OA118">
        <v>-0.13801923159917351</v>
      </c>
      <c r="OB118">
        <v>-0.90714593170559965</v>
      </c>
      <c r="OC118">
        <v>0.15890350368863437</v>
      </c>
      <c r="OD118">
        <v>-1.0181565812672488</v>
      </c>
      <c r="OE118">
        <v>0.20745119400089607</v>
      </c>
      <c r="OF118">
        <v>0.23103780222299974</v>
      </c>
      <c r="OG118">
        <v>0.36475739761954173</v>
      </c>
      <c r="OH118">
        <v>-0.28713316169159953</v>
      </c>
      <c r="OI118">
        <v>6.3267862060456537E-2</v>
      </c>
      <c r="OJ118">
        <v>0.55538521337439306</v>
      </c>
      <c r="OK118">
        <v>-0.88587967184139416</v>
      </c>
      <c r="OL118">
        <v>2.5260305847041309</v>
      </c>
      <c r="OM118">
        <v>-0.28713316169159953</v>
      </c>
      <c r="ON118">
        <v>0.35871380532626063</v>
      </c>
      <c r="OO118">
        <v>1.2426517059793696</v>
      </c>
      <c r="OP118">
        <v>-1.0719077181420289</v>
      </c>
      <c r="OQ118">
        <v>0.55270902521442622</v>
      </c>
      <c r="OR118">
        <v>0.56972339734784327</v>
      </c>
      <c r="OS118">
        <v>6.1581886257044971E-2</v>
      </c>
      <c r="OT118">
        <v>6.8174585976521485E-2</v>
      </c>
      <c r="OU118">
        <v>1.4860279407002963</v>
      </c>
      <c r="OV118">
        <v>-0.54950419325905386</v>
      </c>
      <c r="OW118">
        <v>-0.15828391042305157</v>
      </c>
      <c r="OX118">
        <v>8.2289943748037331E-2</v>
      </c>
      <c r="OY118">
        <v>-3.3244305086554959E-2</v>
      </c>
      <c r="OZ118">
        <v>-0.60013235270162113</v>
      </c>
      <c r="PA118">
        <v>-0.35121729524689727</v>
      </c>
      <c r="PB118">
        <v>-9.6422354545211419E-2</v>
      </c>
      <c r="PC118">
        <v>-0.12551822692330461</v>
      </c>
      <c r="PD118">
        <v>-0.87337639342877083</v>
      </c>
      <c r="PE118">
        <v>0.33725655157468282</v>
      </c>
      <c r="PF118">
        <v>1.1868223737110384</v>
      </c>
      <c r="PG118">
        <v>-1.1549400369403884</v>
      </c>
      <c r="PH118">
        <v>-1.4649003787781112</v>
      </c>
      <c r="PI118">
        <v>-4.0746499507804401E-2</v>
      </c>
      <c r="PJ118">
        <v>0.30079263524385169</v>
      </c>
      <c r="PK118">
        <v>-4.1894736568792723E-2</v>
      </c>
      <c r="PL118">
        <v>1.4308579920907505</v>
      </c>
      <c r="PM118">
        <v>0.29967168302391656</v>
      </c>
      <c r="PN118">
        <v>-0.23048755792842712</v>
      </c>
      <c r="PO118">
        <v>1.1580732461879961</v>
      </c>
      <c r="PP118">
        <v>-1.3334670256881509</v>
      </c>
      <c r="PQ118">
        <v>0.38288703763100784</v>
      </c>
      <c r="PR118">
        <v>0.76507376434165053</v>
      </c>
      <c r="PS118">
        <v>1.259552391275065</v>
      </c>
      <c r="PT118">
        <v>-0.63045376919035334</v>
      </c>
      <c r="PU118">
        <v>0.30031173992028926</v>
      </c>
      <c r="PV118">
        <v>-1.0966959962388501</v>
      </c>
      <c r="PW118">
        <v>0.90818502940237522</v>
      </c>
      <c r="PX118">
        <v>-0.16983676687232219</v>
      </c>
      <c r="PY118">
        <v>-0.79399569585802965</v>
      </c>
      <c r="PZ118">
        <v>0.39675342122791335</v>
      </c>
      <c r="QA118">
        <v>5.7136730902129784E-2</v>
      </c>
      <c r="QB118">
        <v>0.14713805285282433</v>
      </c>
      <c r="QC118">
        <v>1.1070846994698513</v>
      </c>
      <c r="QD118">
        <v>1.4759461919311434</v>
      </c>
      <c r="QE118">
        <v>-0.52897917157679331</v>
      </c>
      <c r="QF118">
        <v>-0.66976781454286538</v>
      </c>
      <c r="QG118">
        <v>-0.34837171369872522</v>
      </c>
      <c r="QH118">
        <v>2.3756547307129949</v>
      </c>
      <c r="QI118">
        <v>-0.15936848285491578</v>
      </c>
      <c r="QJ118">
        <v>-0.74978743214160204</v>
      </c>
      <c r="QK118">
        <v>-1.0171311259909999</v>
      </c>
      <c r="QL118">
        <v>0.4009780241176486</v>
      </c>
      <c r="QM118">
        <v>-1.9538219930836931</v>
      </c>
      <c r="QN118">
        <v>0.94305505626834929</v>
      </c>
      <c r="QO118">
        <v>2.0772131392732263</v>
      </c>
      <c r="QP118">
        <v>0.79231881500163581</v>
      </c>
      <c r="QQ118">
        <v>1.0129042493645102</v>
      </c>
      <c r="QR118">
        <v>-0.27328951546223834</v>
      </c>
      <c r="QS118">
        <v>-2.216274879174307</v>
      </c>
      <c r="QT118">
        <v>-8.5053670773049816E-2</v>
      </c>
      <c r="QU118">
        <v>0.74513309300527908</v>
      </c>
      <c r="QV118">
        <v>0.68468125391518697</v>
      </c>
      <c r="QW118">
        <v>-1.1253405318711884</v>
      </c>
      <c r="QX118">
        <v>0.34796585168805905</v>
      </c>
      <c r="QY118">
        <v>0.26813154363480862</v>
      </c>
      <c r="QZ118">
        <v>0.3474769982858561</v>
      </c>
      <c r="RA118">
        <v>2.0464767658268102E-2</v>
      </c>
      <c r="RB118">
        <v>-0.80706399785412941</v>
      </c>
      <c r="RC118">
        <v>0.54745896704844199</v>
      </c>
      <c r="RD118">
        <v>-0.6608911462535616</v>
      </c>
      <c r="RE118">
        <v>-0.94484676083084196</v>
      </c>
      <c r="RF118">
        <v>-0.79682877185405232</v>
      </c>
      <c r="RG118">
        <v>-0.31185663829091936</v>
      </c>
      <c r="RH118">
        <v>1.1457473192422185</v>
      </c>
      <c r="RI118">
        <v>0.43302293306624051</v>
      </c>
      <c r="RJ118">
        <v>1.8418813851894811</v>
      </c>
      <c r="RK118">
        <v>-0.36451183405006304</v>
      </c>
      <c r="RL118">
        <v>0.32545813155593351</v>
      </c>
      <c r="RM118">
        <v>8.7584339780732989E-3</v>
      </c>
      <c r="RN118">
        <v>1.0723169907578267</v>
      </c>
      <c r="RO118">
        <v>-0.29431475923047401</v>
      </c>
      <c r="RP118">
        <v>-0.34950971894431859</v>
      </c>
      <c r="RQ118">
        <v>8.328811418323312E-2</v>
      </c>
      <c r="RR118">
        <v>0.55467126003350131</v>
      </c>
      <c r="RS118">
        <v>-0.90980392997153103</v>
      </c>
      <c r="RT118">
        <v>0.87359921963070519</v>
      </c>
      <c r="RU118">
        <v>1.3899125406169333</v>
      </c>
      <c r="RV118">
        <v>-0.50120092964789364</v>
      </c>
      <c r="RW118">
        <v>0.88305114331888035</v>
      </c>
      <c r="RX118">
        <v>0.95168161351466551</v>
      </c>
      <c r="RY118">
        <v>0.97861857284442522</v>
      </c>
      <c r="RZ118">
        <v>-1.3509793461707886</v>
      </c>
      <c r="SA118">
        <v>0.78116499935276806</v>
      </c>
      <c r="SB118">
        <v>-1.5213254300761037</v>
      </c>
      <c r="SC118">
        <v>0.24134237719408702</v>
      </c>
      <c r="SD118">
        <v>9.9651060736505315E-2</v>
      </c>
      <c r="SE118">
        <v>0.9373434295412153</v>
      </c>
      <c r="SF118">
        <v>0.58345449360786006</v>
      </c>
      <c r="SG118">
        <v>-0.53311850933823735</v>
      </c>
    </row>
    <row r="120" spans="1:501">
      <c r="A120" t="s">
        <v>542</v>
      </c>
    </row>
    <row r="121" spans="1:501">
      <c r="A121">
        <f>+A113</f>
        <v>2015</v>
      </c>
    </row>
    <row r="122" spans="1:501">
      <c r="A122" t="s">
        <v>535</v>
      </c>
      <c r="B122">
        <f t="array" ref="B122:B124">+MMULT($AD$11:$AF$13,B114:B116)</f>
        <v>-2.2637696832890999</v>
      </c>
      <c r="C122">
        <f t="array" ref="C122:C124">+MMULT($AD$11:$AF$13,C114:C116)</f>
        <v>-0.61891509107059339</v>
      </c>
      <c r="D122">
        <f t="array" ref="D122:D124">+MMULT($AD$11:$AF$13,D114:D116)</f>
        <v>-0.75203647502478199</v>
      </c>
      <c r="E122">
        <f t="array" ref="E122:E124">+MMULT($AD$11:$AF$13,E114:E116)</f>
        <v>-0.67378034730211611</v>
      </c>
      <c r="F122">
        <f t="array" ref="F122:F124">+MMULT($AD$11:$AF$13,F114:F116)</f>
        <v>-1.465922978133201</v>
      </c>
      <c r="G122">
        <f t="array" ref="G122:G124">+MMULT($AD$11:$AF$13,G114:G116)</f>
        <v>-1.3382534699081501</v>
      </c>
      <c r="H122">
        <f t="array" ref="H122:H124">+MMULT($AD$11:$AF$13,H114:H116)</f>
        <v>0.31071744199804391</v>
      </c>
      <c r="I122">
        <f t="array" ref="I122:I124">+MMULT($AD$11:$AF$13,I114:I116)</f>
        <v>-1.0064938929056508</v>
      </c>
      <c r="J122">
        <f t="array" ref="J122:J124">+MMULT($AD$11:$AF$13,J114:J116)</f>
        <v>1.0940572453243989</v>
      </c>
      <c r="K122">
        <f t="array" ref="K122:K124">+MMULT($AD$11:$AF$13,K114:K116)</f>
        <v>1.2468259963973904</v>
      </c>
      <c r="L122">
        <f t="array" ref="L122:L124">+MMULT($AD$11:$AF$13,L114:L116)</f>
        <v>0.75513961426723164</v>
      </c>
      <c r="M122">
        <f t="array" ref="M122:M124">+MMULT($AD$11:$AF$13,M114:M116)</f>
        <v>2.763548350793562E-2</v>
      </c>
      <c r="N122">
        <f t="array" ref="N122:N124">+MMULT($AD$11:$AF$13,N114:N116)</f>
        <v>-0.16755197484214554</v>
      </c>
      <c r="O122">
        <f t="array" ref="O122:O124">+MMULT($AD$11:$AF$13,O114:O116)</f>
        <v>0.83215887235545116</v>
      </c>
      <c r="P122">
        <f t="array" ref="P122:P124">+MMULT($AD$11:$AF$13,P114:P116)</f>
        <v>0.92139112156819514</v>
      </c>
      <c r="Q122">
        <f t="array" ref="Q122:Q124">+MMULT($AD$11:$AF$13,Q114:Q116)</f>
        <v>-0.25601447008026063</v>
      </c>
      <c r="R122">
        <f t="array" ref="R122:R124">+MMULT($AD$11:$AF$13,R114:R116)</f>
        <v>-0.15206807758326529</v>
      </c>
      <c r="S122">
        <f t="array" ref="S122:S124">+MMULT($AD$11:$AF$13,S114:S116)</f>
        <v>1.4204263514732293E-2</v>
      </c>
      <c r="T122">
        <f t="array" ref="T122:T124">+MMULT($AD$11:$AF$13,T114:T116)</f>
        <v>-1.169701472808367</v>
      </c>
      <c r="U122">
        <f t="array" ref="U122:U124">+MMULT($AD$11:$AF$13,U114:U116)</f>
        <v>-0.82468940786090461</v>
      </c>
      <c r="V122">
        <f t="array" ref="V122:V124">+MMULT($AD$11:$AF$13,V114:V116)</f>
        <v>-0.19082442264488433</v>
      </c>
      <c r="W122">
        <f t="array" ref="W122:W124">+MMULT($AD$11:$AF$13,W114:W116)</f>
        <v>0.68370381378415457</v>
      </c>
      <c r="X122">
        <f t="array" ref="X122:X124">+MMULT($AD$11:$AF$13,X114:X116)</f>
        <v>-0.23946585614137381</v>
      </c>
      <c r="Y122">
        <f t="array" ref="Y122:Y124">+MMULT($AD$11:$AF$13,Y114:Y116)</f>
        <v>1.2114260856895307</v>
      </c>
      <c r="Z122">
        <f t="array" ref="Z122:Z124">+MMULT($AD$11:$AF$13,Z114:Z116)</f>
        <v>6.972742912627965E-3</v>
      </c>
      <c r="AA122">
        <f t="array" ref="AA122:AA124">+MMULT($AD$11:$AF$13,AA114:AA116)</f>
        <v>-0.65804754099445983</v>
      </c>
      <c r="AB122">
        <f t="array" ref="AB122:AB124">+MMULT($AD$11:$AF$13,AB114:AB116)</f>
        <v>-0.15782259162721429</v>
      </c>
      <c r="AC122">
        <f t="array" ref="AC122:AC124">+MMULT($AD$11:$AF$13,AC114:AC116)</f>
        <v>1.2338366722044372</v>
      </c>
      <c r="AD122">
        <f t="array" ref="AD122:AD124">+MMULT($AD$11:$AF$13,AD114:AD116)</f>
        <v>-0.55254190326680608</v>
      </c>
      <c r="AE122">
        <f t="array" ref="AE122:AE124">+MMULT($AD$11:$AF$13,AE114:AE116)</f>
        <v>0.76278232823185133</v>
      </c>
      <c r="AF122">
        <f t="array" ref="AF122:AF124">+MMULT($AD$11:$AF$13,AF114:AF116)</f>
        <v>0.11481834500190273</v>
      </c>
      <c r="AG122">
        <f t="array" ref="AG122:AG124">+MMULT($AD$11:$AF$13,AG114:AG116)</f>
        <v>0.3087755128113378</v>
      </c>
      <c r="AH122">
        <f t="array" ref="AH122:AH124">+MMULT($AD$11:$AF$13,AH114:AH116)</f>
        <v>1.3324814116140671</v>
      </c>
      <c r="AI122">
        <f t="array" ref="AI122:AI124">+MMULT($AD$11:$AF$13,AI114:AI116)</f>
        <v>-0.45047603508104789</v>
      </c>
      <c r="AJ122">
        <f t="array" ref="AJ122:AJ124">+MMULT($AD$11:$AF$13,AJ114:AJ116)</f>
        <v>0.46293903176998163</v>
      </c>
      <c r="AK122">
        <f t="array" ref="AK122:AK124">+MMULT($AD$11:$AF$13,AK114:AK116)</f>
        <v>-3.5386752520259426E-2</v>
      </c>
      <c r="AL122">
        <f t="array" ref="AL122:AL124">+MMULT($AD$11:$AF$13,AL114:AL116)</f>
        <v>1.1349068387301298</v>
      </c>
      <c r="AM122">
        <f t="array" ref="AM122:AM124">+MMULT($AD$11:$AF$13,AM114:AM116)</f>
        <v>0.17992505724914257</v>
      </c>
      <c r="AN122">
        <f t="array" ref="AN122:AN124">+MMULT($AD$11:$AF$13,AN114:AN116)</f>
        <v>0.17054984858379121</v>
      </c>
      <c r="AO122">
        <f t="array" ref="AO122:AO124">+MMULT($AD$11:$AF$13,AO114:AO116)</f>
        <v>-0.17594799504689351</v>
      </c>
      <c r="AP122">
        <f t="array" ref="AP122:AP124">+MMULT($AD$11:$AF$13,AP114:AP116)</f>
        <v>-2.8594934687138241E-2</v>
      </c>
      <c r="AQ122">
        <f t="array" ref="AQ122:AQ124">+MMULT($AD$11:$AF$13,AQ114:AQ116)</f>
        <v>0.70483147700801296</v>
      </c>
      <c r="AR122">
        <f t="array" ref="AR122:AR124">+MMULT($AD$11:$AF$13,AR114:AR116)</f>
        <v>-0.4611177193029467</v>
      </c>
      <c r="AS122">
        <f t="array" ref="AS122:AS124">+MMULT($AD$11:$AF$13,AS114:AS116)</f>
        <v>0.48449872215338957</v>
      </c>
      <c r="AT122">
        <f t="array" ref="AT122:AT124">+MMULT($AD$11:$AF$13,AT114:AT116)</f>
        <v>0.4118260520358662</v>
      </c>
      <c r="AU122">
        <f t="array" ref="AU122:AU124">+MMULT($AD$11:$AF$13,AU114:AU116)</f>
        <v>-0.44809111357845854</v>
      </c>
      <c r="AV122">
        <f t="array" ref="AV122:AV124">+MMULT($AD$11:$AF$13,AV114:AV116)</f>
        <v>-0.64811968844988777</v>
      </c>
      <c r="AW122">
        <f t="array" ref="AW122:AW124">+MMULT($AD$11:$AF$13,AW114:AW116)</f>
        <v>1.4536288448518069</v>
      </c>
      <c r="AX122">
        <f t="array" ref="AX122:AX124">+MMULT($AD$11:$AF$13,AX114:AX116)</f>
        <v>-1.8814980171195743</v>
      </c>
      <c r="AY122">
        <f t="array" ref="AY122:AY124">+MMULT($AD$11:$AF$13,AY114:AY116)</f>
        <v>1.5010772693391849</v>
      </c>
      <c r="AZ122">
        <f t="array" ref="AZ122:AZ124">+MMULT($AD$11:$AF$13,AZ114:AZ116)</f>
        <v>-0.65219434054350711</v>
      </c>
      <c r="BA122">
        <f t="array" ref="BA122:BA124">+MMULT($AD$11:$AF$13,BA114:BA116)</f>
        <v>-0.31530635992371586</v>
      </c>
      <c r="BB122">
        <f t="array" ref="BB122:BB124">+MMULT($AD$11:$AF$13,BB114:BB116)</f>
        <v>0.73752299410143807</v>
      </c>
      <c r="BC122">
        <f t="array" ref="BC122:BC124">+MMULT($AD$11:$AF$13,BC114:BC116)</f>
        <v>2.3103672116449792</v>
      </c>
      <c r="BD122">
        <f t="array" ref="BD122:BD124">+MMULT($AD$11:$AF$13,BD114:BD116)</f>
        <v>-0.37112339172500758</v>
      </c>
      <c r="BE122">
        <f t="array" ref="BE122:BE124">+MMULT($AD$11:$AF$13,BE114:BE116)</f>
        <v>-1.1386020964146015</v>
      </c>
      <c r="BF122">
        <f t="array" ref="BF122:BF124">+MMULT($AD$11:$AF$13,BF114:BF116)</f>
        <v>-1.6122069357504161E-2</v>
      </c>
      <c r="BG122">
        <f t="array" ref="BG122:BG124">+MMULT($AD$11:$AF$13,BG114:BG116)</f>
        <v>0.19037265820393406</v>
      </c>
      <c r="BH122">
        <f t="array" ref="BH122:BH124">+MMULT($AD$11:$AF$13,BH114:BH116)</f>
        <v>1.4372995340395951</v>
      </c>
      <c r="BI122">
        <f t="array" ref="BI122:BI124">+MMULT($AD$11:$AF$13,BI114:BI116)</f>
        <v>-0.36683711211414693</v>
      </c>
      <c r="BJ122">
        <f t="array" ref="BJ122:BJ124">+MMULT($AD$11:$AF$13,BJ114:BJ116)</f>
        <v>-0.6011614064506281</v>
      </c>
      <c r="BK122">
        <f t="array" ref="BK122:BK124">+MMULT($AD$11:$AF$13,BK114:BK116)</f>
        <v>-0.76046429418289785</v>
      </c>
      <c r="BL122">
        <f t="array" ref="BL122:BL124">+MMULT($AD$11:$AF$13,BL114:BL116)</f>
        <v>-0.68465339632265687</v>
      </c>
      <c r="BM122">
        <f t="array" ref="BM122:BM124">+MMULT($AD$11:$AF$13,BM114:BM116)</f>
        <v>-6.4867671839164198E-2</v>
      </c>
      <c r="BN122">
        <f t="array" ref="BN122:BN124">+MMULT($AD$11:$AF$13,BN114:BN116)</f>
        <v>-0.50935453853072099</v>
      </c>
      <c r="BO122">
        <f t="array" ref="BO122:BO124">+MMULT($AD$11:$AF$13,BO114:BO116)</f>
        <v>4.3805799553308253E-2</v>
      </c>
      <c r="BP122">
        <f t="array" ref="BP122:BP124">+MMULT($AD$11:$AF$13,BP114:BP116)</f>
        <v>7.870350610108269E-2</v>
      </c>
      <c r="BQ122">
        <f t="array" ref="BQ122:BQ124">+MMULT($AD$11:$AF$13,BQ114:BQ116)</f>
        <v>1.3850176686403024</v>
      </c>
      <c r="BR122">
        <f t="array" ref="BR122:BR124">+MMULT($AD$11:$AF$13,BR114:BR116)</f>
        <v>-0.15199241800456248</v>
      </c>
      <c r="BS122">
        <f t="array" ref="BS122:BS124">+MMULT($AD$11:$AF$13,BS114:BS116)</f>
        <v>0.83076849053233237</v>
      </c>
      <c r="BT122">
        <f t="array" ref="BT122:BT124">+MMULT($AD$11:$AF$13,BT114:BT116)</f>
        <v>0.3736673079944362</v>
      </c>
      <c r="BU122">
        <f t="array" ref="BU122:BU124">+MMULT($AD$11:$AF$13,BU114:BU116)</f>
        <v>0.83290888904867932</v>
      </c>
      <c r="BV122">
        <f t="array" ref="BV122:BV124">+MMULT($AD$11:$AF$13,BV114:BV116)</f>
        <v>0.51054206496166554</v>
      </c>
      <c r="BW122">
        <f t="array" ref="BW122:BW124">+MMULT($AD$11:$AF$13,BW114:BW116)</f>
        <v>-1.8986124331252823</v>
      </c>
      <c r="BX122">
        <f t="array" ref="BX122:BX124">+MMULT($AD$11:$AF$13,BX114:BX116)</f>
        <v>-0.62819051681330762</v>
      </c>
      <c r="BY122">
        <f t="array" ref="BY122:BY124">+MMULT($AD$11:$AF$13,BY114:BY116)</f>
        <v>1.6857129577493042</v>
      </c>
      <c r="BZ122">
        <f t="array" ref="BZ122:BZ124">+MMULT($AD$11:$AF$13,BZ114:BZ116)</f>
        <v>-0.43588031548520095</v>
      </c>
      <c r="CA122">
        <f t="array" ref="CA122:CA124">+MMULT($AD$11:$AF$13,CA114:CA116)</f>
        <v>1.2636904068386892</v>
      </c>
      <c r="CB122">
        <f t="array" ref="CB122:CB124">+MMULT($AD$11:$AF$13,CB114:CB116)</f>
        <v>0.15049896371190649</v>
      </c>
      <c r="CC122">
        <f t="array" ref="CC122:CC124">+MMULT($AD$11:$AF$13,CC114:CC116)</f>
        <v>0.42560815703174931</v>
      </c>
      <c r="CD122">
        <f t="array" ref="CD122:CD124">+MMULT($AD$11:$AF$13,CD114:CD116)</f>
        <v>-0.37167932515112839</v>
      </c>
      <c r="CE122">
        <f t="array" ref="CE122:CE124">+MMULT($AD$11:$AF$13,CE114:CE116)</f>
        <v>0.64331914300697457</v>
      </c>
      <c r="CF122">
        <f t="array" ref="CF122:CF124">+MMULT($AD$11:$AF$13,CF114:CF116)</f>
        <v>0.78251303053879073</v>
      </c>
      <c r="CG122">
        <f t="array" ref="CG122:CG124">+MMULT($AD$11:$AF$13,CG114:CG116)</f>
        <v>0.35512413211844135</v>
      </c>
      <c r="CH122">
        <f t="array" ref="CH122:CH124">+MMULT($AD$11:$AF$13,CH114:CH116)</f>
        <v>-0.5223800477395758</v>
      </c>
      <c r="CI122">
        <f t="array" ref="CI122:CI124">+MMULT($AD$11:$AF$13,CI114:CI116)</f>
        <v>0.66374065016293982</v>
      </c>
      <c r="CJ122">
        <f t="array" ref="CJ122:CJ124">+MMULT($AD$11:$AF$13,CJ114:CJ116)</f>
        <v>-0.8289526606434644</v>
      </c>
      <c r="CK122">
        <f t="array" ref="CK122:CK124">+MMULT($AD$11:$AF$13,CK114:CK116)</f>
        <v>-0.20997397166613527</v>
      </c>
      <c r="CL122">
        <f t="array" ref="CL122:CL124">+MMULT($AD$11:$AF$13,CL114:CL116)</f>
        <v>1.4939367595346509</v>
      </c>
      <c r="CM122">
        <f t="array" ref="CM122:CM124">+MMULT($AD$11:$AF$13,CM114:CM116)</f>
        <v>-0.49246710126112148</v>
      </c>
      <c r="CN122">
        <f t="array" ref="CN122:CN124">+MMULT($AD$11:$AF$13,CN114:CN116)</f>
        <v>1.0606003603188785</v>
      </c>
      <c r="CO122">
        <f t="array" ref="CO122:CO124">+MMULT($AD$11:$AF$13,CO114:CO116)</f>
        <v>0.96531534480990777</v>
      </c>
      <c r="CP122">
        <f t="array" ref="CP122:CP124">+MMULT($AD$11:$AF$13,CP114:CP116)</f>
        <v>0.66598631418009069</v>
      </c>
      <c r="CQ122">
        <f t="array" ref="CQ122:CQ124">+MMULT($AD$11:$AF$13,CQ114:CQ116)</f>
        <v>-1.3102309163816332</v>
      </c>
      <c r="CR122">
        <f t="array" ref="CR122:CR124">+MMULT($AD$11:$AF$13,CR114:CR116)</f>
        <v>-1.0104457352483323</v>
      </c>
      <c r="CS122">
        <f t="array" ref="CS122:CS124">+MMULT($AD$11:$AF$13,CS114:CS116)</f>
        <v>1.0163406032933533</v>
      </c>
      <c r="CT122">
        <f t="array" ref="CT122:CT124">+MMULT($AD$11:$AF$13,CT114:CT116)</f>
        <v>2.8514318857772554</v>
      </c>
      <c r="CU122">
        <f t="array" ref="CU122:CU124">+MMULT($AD$11:$AF$13,CU114:CU116)</f>
        <v>-2.86694977502077E-2</v>
      </c>
      <c r="CV122">
        <f t="array" ref="CV122:CV124">+MMULT($AD$11:$AF$13,CV114:CV116)</f>
        <v>1.517389035901263</v>
      </c>
      <c r="CW122">
        <f t="array" ref="CW122:CW124">+MMULT($AD$11:$AF$13,CW114:CW116)</f>
        <v>-1.3150731294186147</v>
      </c>
      <c r="CX122">
        <f t="array" ref="CX122:CX124">+MMULT($AD$11:$AF$13,CX114:CX116)</f>
        <v>-2.0034831883012125</v>
      </c>
      <c r="CY122">
        <f t="array" ref="CY122:CY124">+MMULT($AD$11:$AF$13,CY114:CY116)</f>
        <v>-1.0021802004039559</v>
      </c>
      <c r="CZ122">
        <f t="array" ref="CZ122:CZ124">+MMULT($AD$11:$AF$13,CZ114:CZ116)</f>
        <v>0.3604203026276398</v>
      </c>
      <c r="DA122">
        <f t="array" ref="DA122:DA124">+MMULT($AD$11:$AF$13,DA114:DA116)</f>
        <v>0.19421046292074456</v>
      </c>
      <c r="DB122">
        <f t="array" ref="DB122:DB124">+MMULT($AD$11:$AF$13,DB114:DB116)</f>
        <v>0.81031847396989942</v>
      </c>
      <c r="DC122">
        <f t="array" ref="DC122:DC124">+MMULT($AD$11:$AF$13,DC114:DC116)</f>
        <v>-1.258313094172621</v>
      </c>
      <c r="DD122">
        <f t="array" ref="DD122:DD124">+MMULT($AD$11:$AF$13,DD114:DD116)</f>
        <v>-1.6422558501674089</v>
      </c>
      <c r="DE122">
        <f t="array" ref="DE122:DE124">+MMULT($AD$11:$AF$13,DE114:DE116)</f>
        <v>-0.83978623510120365</v>
      </c>
      <c r="DF122">
        <f t="array" ref="DF122:DF124">+MMULT($AD$11:$AF$13,DF114:DF116)</f>
        <v>-0.60295420951119527</v>
      </c>
      <c r="DG122">
        <f t="array" ref="DG122:DG124">+MMULT($AD$11:$AF$13,DG114:DG116)</f>
        <v>-0.38818517498031363</v>
      </c>
      <c r="DH122">
        <f t="array" ref="DH122:DH124">+MMULT($AD$11:$AF$13,DH114:DH116)</f>
        <v>1.3837807990058562</v>
      </c>
      <c r="DI122">
        <f t="array" ref="DI122:DI124">+MMULT($AD$11:$AF$13,DI114:DI116)</f>
        <v>1.1195687780504884</v>
      </c>
      <c r="DJ122">
        <f t="array" ref="DJ122:DJ124">+MMULT($AD$11:$AF$13,DJ114:DJ116)</f>
        <v>-0.26113958415065269</v>
      </c>
      <c r="DK122">
        <f t="array" ref="DK122:DK124">+MMULT($AD$11:$AF$13,DK114:DK116)</f>
        <v>-0.26857176711366454</v>
      </c>
      <c r="DL122">
        <f t="array" ref="DL122:DL124">+MMULT($AD$11:$AF$13,DL114:DL116)</f>
        <v>0.4620278272786475</v>
      </c>
      <c r="DM122">
        <f t="array" ref="DM122:DM124">+MMULT($AD$11:$AF$13,DM114:DM116)</f>
        <v>-2.0919325253517269E-2</v>
      </c>
      <c r="DN122">
        <f t="array" ref="DN122:DN124">+MMULT($AD$11:$AF$13,DN114:DN116)</f>
        <v>0.35725685502535459</v>
      </c>
      <c r="DO122">
        <f t="array" ref="DO122:DO124">+MMULT($AD$11:$AF$13,DO114:DO116)</f>
        <v>-2.028553921742685E-3</v>
      </c>
      <c r="DP122">
        <f t="array" ref="DP122:DP124">+MMULT($AD$11:$AF$13,DP114:DP116)</f>
        <v>0.59017980238238321</v>
      </c>
      <c r="DQ122">
        <f t="array" ref="DQ122:DQ124">+MMULT($AD$11:$AF$13,DQ114:DQ116)</f>
        <v>-0.5637077219614578</v>
      </c>
      <c r="DR122">
        <f t="array" ref="DR122:DR124">+MMULT($AD$11:$AF$13,DR114:DR116)</f>
        <v>0.70859691169302075</v>
      </c>
      <c r="DS122">
        <f t="array" ref="DS122:DS124">+MMULT($AD$11:$AF$13,DS114:DS116)</f>
        <v>-0.88827854247155424</v>
      </c>
      <c r="DT122">
        <f t="array" ref="DT122:DT124">+MMULT($AD$11:$AF$13,DT114:DT116)</f>
        <v>1.4635852068028468</v>
      </c>
      <c r="DU122">
        <f t="array" ref="DU122:DU124">+MMULT($AD$11:$AF$13,DU114:DU116)</f>
        <v>0.50562638537724791</v>
      </c>
      <c r="DV122">
        <f t="array" ref="DV122:DV124">+MMULT($AD$11:$AF$13,DV114:DV116)</f>
        <v>-1.6122069357504161E-2</v>
      </c>
      <c r="DW122">
        <f t="array" ref="DW122:DW124">+MMULT($AD$11:$AF$13,DW114:DW116)</f>
        <v>0.69954298210824817</v>
      </c>
      <c r="DX122">
        <f t="array" ref="DX122:DX124">+MMULT($AD$11:$AF$13,DX114:DX116)</f>
        <v>1.5766622849789509</v>
      </c>
      <c r="DY122">
        <f t="array" ref="DY122:DY124">+MMULT($AD$11:$AF$13,DY114:DY116)</f>
        <v>0.63175309610614117</v>
      </c>
      <c r="DZ122">
        <f t="array" ref="DZ122:DZ124">+MMULT($AD$11:$AF$13,DZ114:DZ116)</f>
        <v>-1.0470649713405047</v>
      </c>
      <c r="EA122">
        <f t="array" ref="EA122:EA124">+MMULT($AD$11:$AF$13,EA114:EA116)</f>
        <v>5.008444807001021E-2</v>
      </c>
      <c r="EB122">
        <f t="array" ref="EB122:EB124">+MMULT($AD$11:$AF$13,EB114:EB116)</f>
        <v>0.30605944358746934</v>
      </c>
      <c r="EC122">
        <f t="array" ref="EC122:EC124">+MMULT($AD$11:$AF$13,EC114:EC116)</f>
        <v>-0.23467627585479431</v>
      </c>
      <c r="ED122">
        <f t="array" ref="ED122:ED124">+MMULT($AD$11:$AF$13,ED114:ED116)</f>
        <v>0.47706324964347757</v>
      </c>
      <c r="EE122">
        <f t="array" ref="EE122:EE124">+MMULT($AD$11:$AF$13,EE114:EE116)</f>
        <v>-1.0669711161487838</v>
      </c>
      <c r="EF122">
        <f t="array" ref="EF122:EF124">+MMULT($AD$11:$AF$13,EF114:EF116)</f>
        <v>-0.33624213291173377</v>
      </c>
      <c r="EG122">
        <f t="array" ref="EG122:EG124">+MMULT($AD$11:$AF$13,EG114:EG116)</f>
        <v>-0.11823728074676418</v>
      </c>
      <c r="EH122">
        <f t="array" ref="EH122:EH124">+MMULT($AD$11:$AF$13,EH114:EH116)</f>
        <v>-0.37056745829888671</v>
      </c>
      <c r="EI122">
        <f t="array" ref="EI122:EI124">+MMULT($AD$11:$AF$13,EI114:EI116)</f>
        <v>-1.4888138384955254</v>
      </c>
      <c r="EJ122">
        <f t="array" ref="EJ122:EJ124">+MMULT($AD$11:$AF$13,EJ114:EJ116)</f>
        <v>0.36105299214809683</v>
      </c>
      <c r="EK122">
        <f t="array" ref="EK122:EK124">+MMULT($AD$11:$AF$13,EK114:EK116)</f>
        <v>-0.90739738905507072</v>
      </c>
      <c r="EL122">
        <f t="array" ref="EL122:EL124">+MMULT($AD$11:$AF$13,EL114:EL116)</f>
        <v>-1.1280075623649379</v>
      </c>
      <c r="EM122">
        <f t="array" ref="EM122:EM124">+MMULT($AD$11:$AF$13,EM114:EM116)</f>
        <v>0.19466222736169481</v>
      </c>
      <c r="EN122">
        <f t="array" ref="EN122:EN124">+MMULT($AD$11:$AF$13,EN114:EN116)</f>
        <v>7.1005966354794225E-2</v>
      </c>
      <c r="EO122">
        <f t="array" ref="EO122:EO124">+MMULT($AD$11:$AF$13,EO114:EO116)</f>
        <v>-0.70300248893154449</v>
      </c>
      <c r="EP122">
        <f t="array" ref="EP122:EP124">+MMULT($AD$11:$AF$13,EP114:EP116)</f>
        <v>-0.19616883984195127</v>
      </c>
      <c r="EQ122">
        <f t="array" ref="EQ122:EQ124">+MMULT($AD$11:$AF$13,EQ114:EQ116)</f>
        <v>2.1419248661085337</v>
      </c>
      <c r="ER122">
        <f t="array" ref="ER122:ER124">+MMULT($AD$11:$AF$13,ER114:ER116)</f>
        <v>-0.23399205009956867</v>
      </c>
      <c r="ES122">
        <f t="array" ref="ES122:ES124">+MMULT($AD$11:$AF$13,ES114:ES116)</f>
        <v>-0.50317347990538941</v>
      </c>
      <c r="ET122">
        <f t="array" ref="ET122:ET124">+MMULT($AD$11:$AF$13,ET114:ET116)</f>
        <v>-0.54967451488553198</v>
      </c>
      <c r="EU122">
        <f t="array" ref="EU122:EU124">+MMULT($AD$11:$AF$13,EU114:EU116)</f>
        <v>0.9313365183629011</v>
      </c>
      <c r="EV122">
        <f t="array" ref="EV122:EV124">+MMULT($AD$11:$AF$13,EV114:EV116)</f>
        <v>0.74039147899834556</v>
      </c>
      <c r="EW122">
        <f t="array" ref="EW122:EW124">+MMULT($AD$11:$AF$13,EW114:EW116)</f>
        <v>0.29800005368216731</v>
      </c>
      <c r="EX122">
        <f t="array" ref="EX122:EX124">+MMULT($AD$11:$AF$13,EX114:EX116)</f>
        <v>-0.84345736944174121</v>
      </c>
      <c r="EY122">
        <f t="array" ref="EY122:EY124">+MMULT($AD$11:$AF$13,EY114:EY116)</f>
        <v>0.26159792768540319</v>
      </c>
      <c r="EZ122">
        <f t="array" ref="EZ122:EZ124">+MMULT($AD$11:$AF$13,EZ114:EZ116)</f>
        <v>-0.29467322525050932</v>
      </c>
      <c r="FA122">
        <f t="array" ref="FA122:FA124">+MMULT($AD$11:$AF$13,FA114:FA116)</f>
        <v>-0.94126656393873986</v>
      </c>
      <c r="FB122">
        <f t="array" ref="FB122:FB124">+MMULT($AD$11:$AF$13,FB114:FB116)</f>
        <v>-2.3721229721166268</v>
      </c>
      <c r="FC122">
        <f t="array" ref="FC122:FC124">+MMULT($AD$11:$AF$13,FC114:FC116)</f>
        <v>0.71907521508554684</v>
      </c>
      <c r="FD122">
        <f t="array" ref="FD122:FD124">+MMULT($AD$11:$AF$13,FD114:FD116)</f>
        <v>-0.36977358098032365</v>
      </c>
      <c r="FE122">
        <f t="array" ref="FE122:FE124">+MMULT($AD$11:$AF$13,FE114:FE116)</f>
        <v>5.9544088439131372E-2</v>
      </c>
      <c r="FF122">
        <f t="array" ref="FF122:FF124">+MMULT($AD$11:$AF$13,FF114:FF116)</f>
        <v>-1.1120773832432742</v>
      </c>
      <c r="FG122">
        <f t="array" ref="FG122:FG124">+MMULT($AD$11:$AF$13,FG114:FG116)</f>
        <v>0.15109656473209557</v>
      </c>
      <c r="FH122">
        <f t="array" ref="FH122:FH124">+MMULT($AD$11:$AF$13,FH114:FH116)</f>
        <v>0.88997156260948429</v>
      </c>
      <c r="FI122">
        <f t="array" ref="FI122:FI124">+MMULT($AD$11:$AF$13,FI114:FI116)</f>
        <v>-0.75744887619111811</v>
      </c>
      <c r="FJ122">
        <f t="array" ref="FJ122:FJ124">+MMULT($AD$11:$AF$13,FJ114:FJ116)</f>
        <v>-0.51870891339903824</v>
      </c>
      <c r="FK122">
        <f t="array" ref="FK122:FK124">+MMULT($AD$11:$AF$13,FK114:FK116)</f>
        <v>-0.13326941356469416</v>
      </c>
      <c r="FL122">
        <f t="array" ref="FL122:FL124">+MMULT($AD$11:$AF$13,FL114:FL116)</f>
        <v>0.35860008667623827</v>
      </c>
      <c r="FM122">
        <f t="array" ref="FM122:FM124">+MMULT($AD$11:$AF$13,FM114:FM116)</f>
        <v>7.0045418659958225E-2</v>
      </c>
      <c r="FN122">
        <f t="array" ref="FN122:FN124">+MMULT($AD$11:$AF$13,FN114:FN116)</f>
        <v>-0.79778530028042971</v>
      </c>
      <c r="FO122">
        <f t="array" ref="FO122:FO124">+MMULT($AD$11:$AF$13,FO114:FO116)</f>
        <v>0.38770490113289563</v>
      </c>
      <c r="FP122">
        <f t="array" ref="FP122:FP124">+MMULT($AD$11:$AF$13,FP114:FP116)</f>
        <v>0.15169416575228462</v>
      </c>
      <c r="FQ122">
        <f t="array" ref="FQ122:FQ124">+MMULT($AD$11:$AF$13,FQ114:FQ116)</f>
        <v>0.23118058401559666</v>
      </c>
      <c r="FR122">
        <f t="array" ref="FR122:FR124">+MMULT($AD$11:$AF$13,FR114:FR116)</f>
        <v>-0.48525202839351778</v>
      </c>
      <c r="FS122">
        <f t="array" ref="FS122:FS124">+MMULT($AD$11:$AF$13,FS114:FS116)</f>
        <v>0.54144955111959037</v>
      </c>
      <c r="FT122">
        <f t="array" ref="FT122:FT124">+MMULT($AD$11:$AF$13,FT114:FT116)</f>
        <v>0.24449228380476215</v>
      </c>
      <c r="FU122">
        <f t="array" ref="FU122:FU124">+MMULT($AD$11:$AF$13,FU114:FU116)</f>
        <v>0.89563396934022987</v>
      </c>
      <c r="FV122">
        <f t="array" ref="FV122:FV124">+MMULT($AD$11:$AF$13,FV114:FV116)</f>
        <v>1.8663924177542084</v>
      </c>
      <c r="FW122">
        <f t="array" ref="FW122:FW124">+MMULT($AD$11:$AF$13,FW114:FW116)</f>
        <v>-0.47381427382178914</v>
      </c>
      <c r="FX122">
        <f t="array" ref="FX122:FX124">+MMULT($AD$11:$AF$13,FX114:FX116)</f>
        <v>1.6867305242570756</v>
      </c>
      <c r="FY122">
        <f t="array" ref="FY122:FY124">+MMULT($AD$11:$AF$13,FY114:FY116)</f>
        <v>-0.33365545253260348</v>
      </c>
      <c r="FZ122">
        <f t="array" ref="FZ122:FZ124">+MMULT($AD$11:$AF$13,FZ114:FZ116)</f>
        <v>-0.12039412699761168</v>
      </c>
      <c r="GA122">
        <f t="array" ref="GA122:GA124">+MMULT($AD$11:$AF$13,GA114:GA116)</f>
        <v>4.4470288027133154E-2</v>
      </c>
      <c r="GB122">
        <f t="array" ref="GB122:GB124">+MMULT($AD$11:$AF$13,GB114:GB116)</f>
        <v>-0.82012680631043366</v>
      </c>
      <c r="GC122">
        <f t="array" ref="GC122:GC124">+MMULT($AD$11:$AF$13,GC114:GC116)</f>
        <v>0.6540496449951767</v>
      </c>
      <c r="GD122">
        <f t="array" ref="GD122:GD124">+MMULT($AD$11:$AF$13,GD114:GD116)</f>
        <v>0.49558010914427147</v>
      </c>
      <c r="GE122">
        <f t="array" ref="GE122:GE124">+MMULT($AD$11:$AF$13,GE114:GE116)</f>
        <v>0.38091527633104116</v>
      </c>
      <c r="GF122">
        <f t="array" ref="GF122:GF124">+MMULT($AD$11:$AF$13,GF114:GF116)</f>
        <v>1.7343719354959275</v>
      </c>
      <c r="GG122">
        <f t="array" ref="GG122:GG124">+MMULT($AD$11:$AF$13,GG114:GG116)</f>
        <v>-0.29645177360784264</v>
      </c>
      <c r="GH122">
        <f t="array" ref="GH122:GH124">+MMULT($AD$11:$AF$13,GH114:GH116)</f>
        <v>0.25158454692142795</v>
      </c>
      <c r="GI122">
        <f t="array" ref="GI122:GI124">+MMULT($AD$11:$AF$13,GI114:GI116)</f>
        <v>0.75333694256596406</v>
      </c>
      <c r="GJ122">
        <f t="array" ref="GJ122:GJ124">+MMULT($AD$11:$AF$13,GJ114:GJ116)</f>
        <v>-1.2854189606296367</v>
      </c>
      <c r="GK122">
        <f t="array" ref="GK122:GK124">+MMULT($AD$11:$AF$13,GK114:GK116)</f>
        <v>2.0903535428396678</v>
      </c>
      <c r="GL122">
        <f t="array" ref="GL122:GL124">+MMULT($AD$11:$AF$13,GL114:GL116)</f>
        <v>0.34857903030282938</v>
      </c>
      <c r="GM122">
        <f t="array" ref="GM122:GM124">+MMULT($AD$11:$AF$13,GM114:GM116)</f>
        <v>-0.759258126986186</v>
      </c>
      <c r="GN122">
        <f t="array" ref="GN122:GN124">+MMULT($AD$11:$AF$13,GN114:GN116)</f>
        <v>-0.48332654694131227</v>
      </c>
      <c r="GO122">
        <f t="array" ref="GO122:GO124">+MMULT($AD$11:$AF$13,GO114:GO116)</f>
        <v>0.70801575840733233</v>
      </c>
      <c r="GP122">
        <f t="array" ref="GP122:GP124">+MMULT($AD$11:$AF$13,GP114:GP116)</f>
        <v>-8.8553506035685139E-2</v>
      </c>
      <c r="GQ122">
        <f t="array" ref="GQ122:GQ124">+MMULT($AD$11:$AF$13,GQ114:GQ116)</f>
        <v>1.3727191492963748</v>
      </c>
      <c r="GR122">
        <f t="array" ref="GR122:GR124">+MMULT($AD$11:$AF$13,GR114:GR116)</f>
        <v>-0.3436216831243436</v>
      </c>
      <c r="GS122">
        <f t="array" ref="GS122:GS124">+MMULT($AD$11:$AF$13,GS114:GS116)</f>
        <v>-0.42992294604907771</v>
      </c>
      <c r="GT122">
        <f t="array" ref="GT122:GT124">+MMULT($AD$11:$AF$13,GT114:GT116)</f>
        <v>-2.0181370232256281E-2</v>
      </c>
      <c r="GU122">
        <f t="array" ref="GU122:GU124">+MMULT($AD$11:$AF$13,GU114:GU116)</f>
        <v>-0.58476082212224678</v>
      </c>
      <c r="GV122">
        <f t="array" ref="GV122:GV124">+MMULT($AD$11:$AF$13,GV114:GV116)</f>
        <v>0.90350037249405801</v>
      </c>
      <c r="GW122">
        <f t="array" ref="GW122:GW124">+MMULT($AD$11:$AF$13,GW114:GW116)</f>
        <v>-1.5606049100438157</v>
      </c>
      <c r="GX122">
        <f t="array" ref="GX122:GX124">+MMULT($AD$11:$AF$13,GX114:GX116)</f>
        <v>-1.9347448162762364</v>
      </c>
      <c r="GY122">
        <f t="array" ref="GY122:GY124">+MMULT($AD$11:$AF$13,GY114:GY116)</f>
        <v>2.6512169032481525</v>
      </c>
      <c r="GZ122">
        <f t="array" ref="GZ122:GZ124">+MMULT($AD$11:$AF$13,GZ114:GZ116)</f>
        <v>-0.26811123054764724</v>
      </c>
      <c r="HA122">
        <f t="array" ref="HA122:HA124">+MMULT($AD$11:$AF$13,HA114:HA116)</f>
        <v>-1.0432162014673605</v>
      </c>
      <c r="HB122">
        <f t="array" ref="HB122:HB124">+MMULT($AD$11:$AF$13,HB114:HB116)</f>
        <v>1.1429070167912296</v>
      </c>
      <c r="HC122">
        <f t="array" ref="HC122:HC124">+MMULT($AD$11:$AF$13,HC114:HC116)</f>
        <v>0.79716247940067309</v>
      </c>
      <c r="HD122">
        <f t="array" ref="HD122:HD124">+MMULT($AD$11:$AF$13,HD114:HD116)</f>
        <v>1.1847763697359985</v>
      </c>
      <c r="HE122">
        <f t="array" ref="HE122:HE124">+MMULT($AD$11:$AF$13,HE114:HE116)</f>
        <v>1.1386020964146015</v>
      </c>
      <c r="HF122">
        <f t="array" ref="HF122:HF124">+MMULT($AD$11:$AF$13,HF114:HF116)</f>
        <v>-0.95864195066519109</v>
      </c>
      <c r="HG122">
        <f t="array" ref="HG122:HG124">+MMULT($AD$11:$AF$13,HG114:HG116)</f>
        <v>-6.0727228807542374E-2</v>
      </c>
      <c r="HH122">
        <f t="array" ref="HH122:HH124">+MMULT($AD$11:$AF$13,HH114:HH116)</f>
        <v>1.1025223460140494</v>
      </c>
      <c r="HI122">
        <f t="array" ref="HI122:HI124">+MMULT($AD$11:$AF$13,HI114:HI116)</f>
        <v>-0.27701822703754769</v>
      </c>
      <c r="HJ122">
        <f t="array" ref="HJ122:HJ124">+MMULT($AD$11:$AF$13,HJ114:HJ116)</f>
        <v>-1.5273892584776378</v>
      </c>
      <c r="HK122">
        <f t="array" ref="HK122:HK124">+MMULT($AD$11:$AF$13,HK114:HK116)</f>
        <v>-1.7054326948999097</v>
      </c>
      <c r="HL122">
        <f t="array" ref="HL122:HL124">+MMULT($AD$11:$AF$13,HL114:HL116)</f>
        <v>2.0751689943486986</v>
      </c>
      <c r="HM122">
        <f t="array" ref="HM122:HM124">+MMULT($AD$11:$AF$13,HM114:HM116)</f>
        <v>-0.25914940827607807</v>
      </c>
      <c r="HN122">
        <f t="array" ref="HN122:HN124">+MMULT($AD$11:$AF$13,HN114:HN116)</f>
        <v>-0.32216396869483949</v>
      </c>
      <c r="HO122">
        <f t="array" ref="HO122:HO124">+MMULT($AD$11:$AF$13,HO114:HO116)</f>
        <v>0.3224764756503512</v>
      </c>
      <c r="HP122">
        <f t="array" ref="HP122:HP124">+MMULT($AD$11:$AF$13,HP114:HP116)</f>
        <v>1.5038054002350205</v>
      </c>
      <c r="HQ122">
        <f t="array" ref="HQ122:HQ124">+MMULT($AD$11:$AF$13,HQ114:HQ116)</f>
        <v>-0.45343991683805895</v>
      </c>
      <c r="HR122">
        <f t="array" ref="HR122:HR124">+MMULT($AD$11:$AF$13,HR114:HR116)</f>
        <v>0.38690554123616566</v>
      </c>
      <c r="HS122">
        <f t="array" ref="HS122:HS124">+MMULT($AD$11:$AF$13,HS114:HS116)</f>
        <v>0.61973089870182396</v>
      </c>
      <c r="HT122">
        <f t="array" ref="HT122:HT124">+MMULT($AD$11:$AF$13,HT114:HT116)</f>
        <v>-0.27425171809454402</v>
      </c>
      <c r="HU122">
        <f t="array" ref="HU122:HU124">+MMULT($AD$11:$AF$13,HU114:HU116)</f>
        <v>-0.76915527709302345</v>
      </c>
      <c r="HV122">
        <f t="array" ref="HV122:HV124">+MMULT($AD$11:$AF$13,HV114:HV116)</f>
        <v>0.25005819715977073</v>
      </c>
      <c r="HW122">
        <f t="array" ref="HW122:HW124">+MMULT($AD$11:$AF$13,HW114:HW116)</f>
        <v>0.15655173000813333</v>
      </c>
      <c r="HX122">
        <f t="array" ref="HX122:HX124">+MMULT($AD$11:$AF$13,HX114:HX116)</f>
        <v>-0.20997397166613527</v>
      </c>
      <c r="HY122">
        <f t="array" ref="HY122:HY124">+MMULT($AD$11:$AF$13,HY114:HY116)</f>
        <v>0.71004650536034175</v>
      </c>
      <c r="HZ122">
        <f t="array" ref="HZ122:HZ124">+MMULT($AD$11:$AF$13,HZ114:HZ116)</f>
        <v>0.30854195498142906</v>
      </c>
      <c r="IA122">
        <f t="array" ref="IA122:IA124">+MMULT($AD$11:$AF$13,IA114:IA116)</f>
        <v>1.6624185796338979</v>
      </c>
      <c r="IB122">
        <f t="array" ref="IB122:IB124">+MMULT($AD$11:$AF$13,IB114:IB116)</f>
        <v>2.7472892169818861</v>
      </c>
      <c r="IC122">
        <f t="array" ref="IC122:IC124">+MMULT($AD$11:$AF$13,IC114:IC116)</f>
        <v>-1.5780702110522036</v>
      </c>
      <c r="ID122">
        <f t="array" ref="ID122:ID124">+MMULT($AD$11:$AF$13,ID114:ID116)</f>
        <v>-0.66617272183776433</v>
      </c>
      <c r="IE122">
        <f t="array" ref="IE122:IE124">+MMULT($AD$11:$AF$13,IE114:IE116)</f>
        <v>0.97608970742344492</v>
      </c>
      <c r="IF122">
        <f t="array" ref="IF122:IF124">+MMULT($AD$11:$AF$13,IF114:IF116)</f>
        <v>-0.86045994085284505</v>
      </c>
      <c r="IG122">
        <f t="array" ref="IG122:IG124">+MMULT($AD$11:$AF$13,IG114:IG116)</f>
        <v>-1.3576508314625435</v>
      </c>
      <c r="IH122">
        <f t="array" ref="IH122:IH124">+MMULT($AD$11:$AF$13,IH114:IH116)</f>
        <v>-0.64304282106736421</v>
      </c>
      <c r="II122">
        <f t="array" ref="II122:II124">+MMULT($AD$11:$AF$13,II114:II116)</f>
        <v>6.3609968407683737E-2</v>
      </c>
      <c r="IJ122">
        <f t="array" ref="IJ122:IJ124">+MMULT($AD$11:$AF$13,IJ114:IJ116)</f>
        <v>-0.60205725972309498</v>
      </c>
      <c r="IK122">
        <f t="array" ref="IK122:IK124">+MMULT($AD$11:$AF$13,IK114:IK116)</f>
        <v>1.6338258379780264</v>
      </c>
      <c r="IL122">
        <f t="array" ref="IL122:IL124">+MMULT($AD$11:$AF$13,IL114:IL116)</f>
        <v>-0.76803902417824832</v>
      </c>
      <c r="IM122">
        <f t="array" ref="IM122:IM124">+MMULT($AD$11:$AF$13,IM114:IM116)</f>
        <v>0.73791773972945285</v>
      </c>
      <c r="IN122">
        <f t="array" ref="IN122:IN124">+MMULT($AD$11:$AF$13,IN114:IN116)</f>
        <v>0.57530227826875902</v>
      </c>
      <c r="IO122">
        <f t="array" ref="IO122:IO124">+MMULT($AD$11:$AF$13,IO114:IO116)</f>
        <v>0.37971897777502966</v>
      </c>
      <c r="IP122">
        <f t="array" ref="IP122:IP124">+MMULT($AD$11:$AF$13,IP114:IP116)</f>
        <v>-0.4380053627826806</v>
      </c>
      <c r="IQ122">
        <f t="array" ref="IQ122:IQ124">+MMULT($AD$11:$AF$13,IQ114:IQ116)</f>
        <v>-1.0507953175252445</v>
      </c>
      <c r="IR122">
        <f t="array" ref="IR122:IR124">+MMULT($AD$11:$AF$13,IR114:IR116)</f>
        <v>-0.59276100018334654</v>
      </c>
      <c r="IS122">
        <f t="array" ref="IS122:IS124">+MMULT($AD$11:$AF$13,IS114:IS116)</f>
        <v>-0.93841781632323318</v>
      </c>
      <c r="IT122">
        <f t="array" ref="IT122:IT124">+MMULT($AD$11:$AF$13,IT114:IT116)</f>
        <v>-0.90041477750174237</v>
      </c>
      <c r="IU122">
        <f t="array" ref="IU122:IU124">+MMULT($AD$11:$AF$13,IU114:IU116)</f>
        <v>-0.48793410563275164</v>
      </c>
      <c r="IV122">
        <f t="array" ref="IV122:IV124">+MMULT($AD$11:$AF$13,IV114:IV116)</f>
        <v>0.50384893353554805</v>
      </c>
      <c r="IW122">
        <f t="array" ref="IW122:IW124">+MMULT($AD$11:$AF$13,IW114:IW116)</f>
        <v>-1.0947590153297586</v>
      </c>
      <c r="IX122">
        <f t="array" ref="IX122:IX124">+MMULT($AD$11:$AF$13,IX114:IX116)</f>
        <v>-0.20242555804598575</v>
      </c>
      <c r="IY122">
        <f t="array" ref="IY122:IY124">+MMULT($AD$11:$AF$13,IY114:IY116)</f>
        <v>-1.5862853061774449</v>
      </c>
      <c r="IZ122">
        <f t="array" ref="IZ122:IZ124">+MMULT($AD$11:$AF$13,IZ114:IZ116)</f>
        <v>1.2248605952296341</v>
      </c>
      <c r="JA122">
        <f t="array" ref="JA122:JA124">+MMULT($AD$11:$AF$13,JA114:JA116)</f>
        <v>0.26006719186121247</v>
      </c>
      <c r="JB122">
        <f t="array" ref="JB122:JB124">+MMULT($AD$11:$AF$13,JB114:JB116)</f>
        <v>1.244786477319314</v>
      </c>
      <c r="JC122">
        <f t="array" ref="JC122:JC124">+MMULT($AD$11:$AF$13,JC114:JC116)</f>
        <v>5.8139451912778729E-2</v>
      </c>
      <c r="JD122">
        <f t="array" ref="JD122:JD124">+MMULT($AD$11:$AF$13,JD114:JD116)</f>
        <v>0.61411893169021359</v>
      </c>
      <c r="JE122">
        <f t="array" ref="JE122:JE124">+MMULT($AD$11:$AF$13,JE114:JE116)</f>
        <v>-0.88198454273598503</v>
      </c>
      <c r="JF122">
        <f t="array" ref="JF122:JF124">+MMULT($AD$11:$AF$13,JF114:JF116)</f>
        <v>-0.50808258039600662</v>
      </c>
      <c r="JG122">
        <f t="array" ref="JG122:JG124">+MMULT($AD$11:$AF$13,JG114:JG116)</f>
        <v>-0.20272709984516371</v>
      </c>
      <c r="JH122">
        <f t="array" ref="JH122:JH124">+MMULT($AD$11:$AF$13,JH114:JH116)</f>
        <v>-0.90797196324695884</v>
      </c>
      <c r="JI122">
        <f t="array" ref="JI122:JI124">+MMULT($AD$11:$AF$13,JI114:JI116)</f>
        <v>2.8456773717333061</v>
      </c>
      <c r="JJ122">
        <f t="array" ref="JJ122:JJ124">+MMULT($AD$11:$AF$13,JJ114:JJ116)</f>
        <v>0.60510886273077602</v>
      </c>
      <c r="JK122">
        <f t="array" ref="JK122:JK124">+MMULT($AD$11:$AF$13,JK114:JK116)</f>
        <v>0.89042332705043459</v>
      </c>
      <c r="JL122">
        <f t="array" ref="JL122:JL124">+MMULT($AD$11:$AF$13,JL114:JL116)</f>
        <v>-0.49566454084804129</v>
      </c>
      <c r="JM122">
        <f t="array" ref="JM122:JM124">+MMULT($AD$11:$AF$13,JM114:JM116)</f>
        <v>1.5603285881042055</v>
      </c>
      <c r="JN122">
        <f t="array" ref="JN122:JN124">+MMULT($AD$11:$AF$13,JN114:JN116)</f>
        <v>-6.287091687078937E-2</v>
      </c>
      <c r="JO122">
        <f t="array" ref="JO122:JO124">+MMULT($AD$11:$AF$13,JO114:JO116)</f>
        <v>-0.66065724820189098</v>
      </c>
      <c r="JP122">
        <f t="array" ref="JP122:JP124">+MMULT($AD$11:$AF$13,JP114:JP116)</f>
        <v>0.47656323851465882</v>
      </c>
      <c r="JQ122">
        <f t="array" ref="JQ122:JQ124">+MMULT($AD$11:$AF$13,JQ114:JQ116)</f>
        <v>0.2368035161835407</v>
      </c>
      <c r="JR122">
        <f t="array" ref="JR122:JR124">+MMULT($AD$11:$AF$13,JR114:JR116)</f>
        <v>-0.85051015799560559</v>
      </c>
      <c r="JS122">
        <f t="array" ref="JS122:JS124">+MMULT($AD$11:$AF$13,JS114:JS116)</f>
        <v>0.39515572486167483</v>
      </c>
      <c r="JT122">
        <f t="array" ref="JT122:JT124">+MMULT($AD$11:$AF$13,JT114:JT116)</f>
        <v>0.50655732714998281</v>
      </c>
      <c r="JU122">
        <f t="array" ref="JU122:JU124">+MMULT($AD$11:$AF$13,JU114:JU116)</f>
        <v>-1.355271392538121</v>
      </c>
      <c r="JV122">
        <f t="array" ref="JV122:JV124">+MMULT($AD$11:$AF$13,JV114:JV116)</f>
        <v>0.94067225246545094</v>
      </c>
      <c r="JW122">
        <f t="array" ref="JW122:JW124">+MMULT($AD$11:$AF$13,JW114:JW116)</f>
        <v>2.0796603223830004</v>
      </c>
      <c r="JX122">
        <f t="array" ref="JX122:JX124">+MMULT($AD$11:$AF$13,JX114:JX116)</f>
        <v>-0.88647806380155347</v>
      </c>
      <c r="JY122">
        <f t="array" ref="JY122:JY124">+MMULT($AD$11:$AF$13,JY114:JY116)</f>
        <v>0.13453588912124162</v>
      </c>
      <c r="JZ122">
        <f t="array" ref="JZ122:JZ124">+MMULT($AD$11:$AF$13,JZ114:JZ116)</f>
        <v>0.42902709277661077</v>
      </c>
      <c r="KA122">
        <f t="array" ref="KA122:KA124">+MMULT($AD$11:$AF$13,KA114:KA116)</f>
        <v>1.6353785041148845</v>
      </c>
      <c r="KB122">
        <f t="array" ref="KB122:KB124">+MMULT($AD$11:$AF$13,KB114:KB116)</f>
        <v>-0.81178999794988782</v>
      </c>
      <c r="KC122">
        <f t="array" ref="KC122:KC124">+MMULT($AD$11:$AF$13,KC114:KC116)</f>
        <v>-0.19684648650337666</v>
      </c>
      <c r="KD122">
        <f t="array" ref="KD122:KD124">+MMULT($AD$11:$AF$13,KD114:KD116)</f>
        <v>-0.11177332108802195</v>
      </c>
      <c r="KE122">
        <f t="array" ref="KE122:KE124">+MMULT($AD$11:$AF$13,KE114:KE116)</f>
        <v>0.55628431112351295</v>
      </c>
      <c r="KF122">
        <f t="array" ref="KF122:KF124">+MMULT($AD$11:$AF$13,KF114:KF116)</f>
        <v>-0.7943641715043015</v>
      </c>
      <c r="KG122">
        <f t="array" ref="KG122:KG124">+MMULT($AD$11:$AF$13,KG114:KG116)</f>
        <v>1.3152617301075551</v>
      </c>
      <c r="KH122">
        <f t="array" ref="KH122:KH124">+MMULT($AD$11:$AF$13,KH114:KH116)</f>
        <v>-0.41838211900781186</v>
      </c>
      <c r="KI122">
        <f t="array" ref="KI122:KI124">+MMULT($AD$11:$AF$13,KI114:KI116)</f>
        <v>-1.177124883646312</v>
      </c>
      <c r="KJ122">
        <f t="array" ref="KJ122:KJ124">+MMULT($AD$11:$AF$13,KJ114:KJ116)</f>
        <v>-0.51156182450070375</v>
      </c>
      <c r="KK122">
        <f t="array" ref="KK122:KK124">+MMULT($AD$11:$AF$13,KK114:KK116)</f>
        <v>-0.52058614816337523</v>
      </c>
      <c r="KL122">
        <f t="array" ref="KL122:KL124">+MMULT($AD$11:$AF$13,KL114:KL116)</f>
        <v>-2.9923911634788043E-2</v>
      </c>
      <c r="KM122">
        <f t="array" ref="KM122:KM124">+MMULT($AD$11:$AF$13,KM114:KM116)</f>
        <v>-2.2368392593334239</v>
      </c>
      <c r="KN122">
        <f t="array" ref="KN122:KN124">+MMULT($AD$11:$AF$13,KN114:KN116)</f>
        <v>1.9276218507218361</v>
      </c>
      <c r="KO122">
        <f t="array" ref="KO122:KO124">+MMULT($AD$11:$AF$13,KO114:KO116)</f>
        <v>-0.77474531379196632</v>
      </c>
      <c r="KP122">
        <f t="array" ref="KP122:KP124">+MMULT($AD$11:$AF$13,KP114:KP116)</f>
        <v>-1.7685130462566736</v>
      </c>
      <c r="KQ122">
        <f t="array" ref="KQ122:KQ124">+MMULT($AD$11:$AF$13,KQ114:KQ116)</f>
        <v>0.38275084350130995</v>
      </c>
      <c r="KR122">
        <f t="array" ref="KR122:KR124">+MMULT($AD$11:$AF$13,KR114:KR116)</f>
        <v>-1.287932174461331</v>
      </c>
      <c r="KS122">
        <f t="array" ref="KS122:KS124">+MMULT($AD$11:$AF$13,KS114:KS116)</f>
        <v>-0.11533918992775558</v>
      </c>
      <c r="KT122">
        <f t="array" ref="KT122:KT124">+MMULT($AD$11:$AF$13,KT114:KT116)</f>
        <v>-0.75584138427259129</v>
      </c>
      <c r="KU122">
        <f t="array" ref="KU122:KU124">+MMULT($AD$11:$AF$13,KU114:KU116)</f>
        <v>-0.35457148823922063</v>
      </c>
      <c r="KV122">
        <f t="array" ref="KV122:KV124">+MMULT($AD$11:$AF$13,KV114:KV116)</f>
        <v>-0.52597223295451045</v>
      </c>
      <c r="KW122">
        <f t="array" ref="KW122:KW124">+MMULT($AD$11:$AF$13,KW114:KW116)</f>
        <v>0.57556544202076887</v>
      </c>
      <c r="KX122">
        <f t="array" ref="KX122:KX124">+MMULT($AD$11:$AF$13,KX114:KX116)</f>
        <v>-0.12165840952289239</v>
      </c>
      <c r="KY122">
        <f t="array" ref="KY122:KY124">+MMULT($AD$11:$AF$13,KY114:KY116)</f>
        <v>1.4941122020359908E-2</v>
      </c>
      <c r="KZ122">
        <f t="array" ref="KZ122:KZ124">+MMULT($AD$11:$AF$13,KZ114:KZ116)</f>
        <v>0.74913948072140679</v>
      </c>
      <c r="LA122">
        <f t="array" ref="LA122:LA124">+MMULT($AD$11:$AF$13,LA114:LA116)</f>
        <v>0.25555612654551008</v>
      </c>
      <c r="LB122">
        <f t="array" ref="LB122:LB124">+MMULT($AD$11:$AF$13,LB114:LB116)</f>
        <v>-0.80048930783233108</v>
      </c>
      <c r="LC122">
        <f t="array" ref="LC122:LC124">+MMULT($AD$11:$AF$13,LC114:LC116)</f>
        <v>-0.60089276012045134</v>
      </c>
      <c r="LD122">
        <f t="array" ref="LD122:LD124">+MMULT($AD$11:$AF$13,LD114:LD116)</f>
        <v>0.25410433984692238</v>
      </c>
      <c r="LE122">
        <f t="array" ref="LE122:LE124">+MMULT($AD$11:$AF$13,LE114:LE116)</f>
        <v>-0.41538424526616619</v>
      </c>
      <c r="LF122">
        <f t="array" ref="LF122:LF124">+MMULT($AD$11:$AF$13,LF114:LF116)</f>
        <v>-0.53214561597040844</v>
      </c>
      <c r="LG122">
        <f t="array" ref="LG122:LG124">+MMULT($AD$11:$AF$13,LG114:LG116)</f>
        <v>1.1261083972879333</v>
      </c>
      <c r="LH122">
        <f t="array" ref="LH122:LH124">+MMULT($AD$11:$AF$13,LH114:LH116)</f>
        <v>-0.48902404217232581</v>
      </c>
      <c r="LI122">
        <f t="array" ref="LI122:LI124">+MMULT($AD$11:$AF$13,LI114:LI116)</f>
        <v>0.25777328115619319</v>
      </c>
      <c r="LJ122">
        <f t="array" ref="LJ122:LJ124">+MMULT($AD$11:$AF$13,LJ114:LJ116)</f>
        <v>0.18864235653446923</v>
      </c>
      <c r="LK122">
        <f t="array" ref="LK122:LK124">+MMULT($AD$11:$AF$13,LK114:LK116)</f>
        <v>1.8329881654990898</v>
      </c>
      <c r="LL122">
        <f t="array" ref="LL122:LL124">+MMULT($AD$11:$AF$13,LL114:LL116)</f>
        <v>-0.78353717614036245</v>
      </c>
      <c r="LM122">
        <f t="array" ref="LM122:LM124">+MMULT($AD$11:$AF$13,LM114:LM116)</f>
        <v>-2.4820201549559453</v>
      </c>
      <c r="LN122">
        <f t="array" ref="LN122:LN124">+MMULT($AD$11:$AF$13,LN114:LN116)</f>
        <v>0.3625563150814532</v>
      </c>
      <c r="LO122">
        <f t="array" ref="LO122:LO124">+MMULT($AD$11:$AF$13,LO114:LO116)</f>
        <v>0.78435956286539332</v>
      </c>
      <c r="LP122">
        <f t="array" ref="LP122:LP124">+MMULT($AD$11:$AF$13,LP114:LP116)</f>
        <v>-1.290638375044499</v>
      </c>
      <c r="LQ122">
        <f t="array" ref="LQ122:LQ124">+MMULT($AD$11:$AF$13,LQ114:LQ116)</f>
        <v>-0.64322703569377115</v>
      </c>
      <c r="LR122">
        <f t="array" ref="LR122:LR124">+MMULT($AD$11:$AF$13,LR114:LR116)</f>
        <v>-0.12880111235869338</v>
      </c>
      <c r="LS122">
        <f t="array" ref="LS122:LS124">+MMULT($AD$11:$AF$13,LS114:LS116)</f>
        <v>0.66533059783133275</v>
      </c>
      <c r="LT122">
        <f t="array" ref="LT122:LT124">+MMULT($AD$11:$AF$13,LT114:LT116)</f>
        <v>0.16036541138100957</v>
      </c>
      <c r="LU122">
        <f t="array" ref="LU122:LU124">+MMULT($AD$11:$AF$13,LU114:LU116)</f>
        <v>1.2960770925860361</v>
      </c>
      <c r="LV122">
        <f t="array" ref="LV122:LV124">+MMULT($AD$11:$AF$13,LV114:LV116)</f>
        <v>-8.91467209933407E-2</v>
      </c>
      <c r="LW122">
        <f t="array" ref="LW122:LW124">+MMULT($AD$11:$AF$13,LW114:LW116)</f>
        <v>-0.74138272913091607</v>
      </c>
      <c r="LX122">
        <f t="array" ref="LX122:LX124">+MMULT($AD$11:$AF$13,LX114:LX116)</f>
        <v>1.4026277097122957</v>
      </c>
      <c r="LY122">
        <f t="array" ref="LY122:LY124">+MMULT($AD$11:$AF$13,LY114:LY116)</f>
        <v>0.53911945539866979</v>
      </c>
      <c r="LZ122">
        <f t="array" ref="LZ122:LZ124">+MMULT($AD$11:$AF$13,LZ114:LZ116)</f>
        <v>-0.1656802226559754</v>
      </c>
      <c r="MA122">
        <f t="array" ref="MA122:MA124">+MMULT($AD$11:$AF$13,MA114:MA116)</f>
        <v>1.3044983326503516</v>
      </c>
      <c r="MB122">
        <f t="array" ref="MB122:MB124">+MMULT($AD$11:$AF$13,MB114:MB116)</f>
        <v>0.62272767592783629</v>
      </c>
      <c r="MC122">
        <f t="array" ref="MC122:MC124">+MMULT($AD$11:$AF$13,MC114:MC116)</f>
        <v>-0.95357824147026793</v>
      </c>
      <c r="MD122">
        <f t="array" ref="MD122:MD124">+MMULT($AD$11:$AF$13,MD114:MD116)</f>
        <v>-1.0491944047005177</v>
      </c>
      <c r="ME122">
        <f t="array" ref="ME122:ME124">+MMULT($AD$11:$AF$13,ME114:ME116)</f>
        <v>1.0579029318607773</v>
      </c>
      <c r="MF122">
        <f t="array" ref="MF122:MF124">+MMULT($AD$11:$AF$13,MF114:MF116)</f>
        <v>1.9750088703337452</v>
      </c>
      <c r="MG122">
        <f t="array" ref="MG122:MG124">+MMULT($AD$11:$AF$13,MG114:MG116)</f>
        <v>0.16897525213426556</v>
      </c>
      <c r="MH122">
        <f t="array" ref="MH122:MH124">+MMULT($AD$11:$AF$13,MH114:MH116)</f>
        <v>-0.43596145764207067</v>
      </c>
      <c r="MI122">
        <f t="array" ref="MI122:MI124">+MMULT($AD$11:$AF$13,MI114:MI116)</f>
        <v>-0.42568929918861903</v>
      </c>
      <c r="MJ122">
        <f t="array" ref="MJ122:MJ124">+MMULT($AD$11:$AF$13,MJ114:MJ116)</f>
        <v>1.7626050200240522</v>
      </c>
      <c r="MK122">
        <f t="array" ref="MK122:MK124">+MMULT($AD$11:$AF$13,MK114:MK116)</f>
        <v>-0.9048732100670428</v>
      </c>
      <c r="ML122">
        <f t="array" ref="ML122:ML124">+MMULT($AD$11:$AF$13,ML114:ML116)</f>
        <v>-0.66645342983990818</v>
      </c>
      <c r="MM122">
        <f t="array" ref="MM122:MM124">+MMULT($AD$11:$AF$13,MM114:MM116)</f>
        <v>8.5219001994593521E-2</v>
      </c>
      <c r="MN122">
        <f t="array" ref="MN122:MN124">+MMULT($AD$11:$AF$13,MN114:MN116)</f>
        <v>1.3072659381089888</v>
      </c>
      <c r="MO122">
        <f t="array" ref="MO122:MO124">+MMULT($AD$11:$AF$13,MO114:MO116)</f>
        <v>1.5384114336243175E-2</v>
      </c>
      <c r="MP122">
        <f t="array" ref="MP122:MP124">+MMULT($AD$11:$AF$13,MP114:MP116)</f>
        <v>1.1328453893393859</v>
      </c>
      <c r="MQ122">
        <f t="array" ref="MQ122:MQ124">+MMULT($AD$11:$AF$13,MQ114:MQ116)</f>
        <v>0.48952843936367801</v>
      </c>
      <c r="MR122">
        <f t="array" ref="MR122:MR124">+MMULT($AD$11:$AF$13,MR114:MR116)</f>
        <v>-0.40456382899602739</v>
      </c>
      <c r="MS122">
        <f t="array" ref="MS122:MS124">+MMULT($AD$11:$AF$13,MS114:MS116)</f>
        <v>0.39026636165245826</v>
      </c>
      <c r="MT122">
        <f t="array" ref="MT122:MT124">+MMULT($AD$11:$AF$13,MT114:MT116)</f>
        <v>-0.30016676857371516</v>
      </c>
      <c r="MU122">
        <f t="array" ref="MU122:MU124">+MMULT($AD$11:$AF$13,MU114:MU116)</f>
        <v>-0.85148824994057548</v>
      </c>
      <c r="MV122">
        <f t="array" ref="MV122:MV124">+MMULT($AD$11:$AF$13,MV114:MV116)</f>
        <v>-1.0292860668609718</v>
      </c>
      <c r="MW122">
        <f t="array" ref="MW122:MW124">+MMULT($AD$11:$AF$13,MW114:MW116)</f>
        <v>0.24334971451478601</v>
      </c>
      <c r="MX122">
        <f t="array" ref="MX122:MX124">+MMULT($AD$11:$AF$13,MX114:MX116)</f>
        <v>0.54603408298272882</v>
      </c>
      <c r="MY122">
        <f t="array" ref="MY122:MY124">+MMULT($AD$11:$AF$13,MY114:MY116)</f>
        <v>-0.44103393896206072</v>
      </c>
      <c r="MZ122">
        <f t="array" ref="MZ122:MZ124">+MMULT($AD$11:$AF$13,MZ114:MZ116)</f>
        <v>0.31390610945989672</v>
      </c>
      <c r="NA122">
        <f t="array" ref="NA122:NA124">+MMULT($AD$11:$AF$13,NA114:NA116)</f>
        <v>-0.7280688363104838</v>
      </c>
      <c r="NB122">
        <f t="array" ref="NB122:NB124">+MMULT($AD$11:$AF$13,NB114:NB116)</f>
        <v>-1.0958840403696009</v>
      </c>
      <c r="NC122">
        <f t="array" ref="NC122:NC124">+MMULT($AD$11:$AF$13,NC114:NC116)</f>
        <v>0.14273672954324895</v>
      </c>
      <c r="ND122">
        <f t="array" ref="ND122:ND124">+MMULT($AD$11:$AF$13,ND114:ND116)</f>
        <v>-0.73682999622114542</v>
      </c>
      <c r="NE122">
        <f t="array" ref="NE122:NE124">+MMULT($AD$11:$AF$13,NE114:NE116)</f>
        <v>-0.65553652019403241</v>
      </c>
      <c r="NF122">
        <f t="array" ref="NF122:NF124">+MMULT($AD$11:$AF$13,NF114:NF116)</f>
        <v>-0.36588533654437794</v>
      </c>
      <c r="NG122">
        <f t="array" ref="NG122:NG124">+MMULT($AD$11:$AF$13,NG114:NG116)</f>
        <v>0.30675682753029548</v>
      </c>
      <c r="NH122">
        <f t="array" ref="NH122:NH124">+MMULT($AD$11:$AF$13,NH114:NH116)</f>
        <v>-0.71625278384524105</v>
      </c>
      <c r="NI122">
        <f t="array" ref="NI122:NI124">+MMULT($AD$11:$AF$13,NI114:NI116)</f>
        <v>0.33812375373860426</v>
      </c>
      <c r="NJ122">
        <f t="array" ref="NJ122:NJ124">+MMULT($AD$11:$AF$13,NJ114:NJ116)</f>
        <v>-0.88794081565647487</v>
      </c>
      <c r="NK122">
        <f t="array" ref="NK122:NK124">+MMULT($AD$11:$AF$13,NK114:NK116)</f>
        <v>-0.16575478571904487</v>
      </c>
      <c r="NL122">
        <f t="array" ref="NL122:NL124">+MMULT($AD$11:$AF$13,NL114:NL116)</f>
        <v>-0.40158349950451572</v>
      </c>
      <c r="NM122">
        <f t="array" ref="NM122:NM124">+MMULT($AD$11:$AF$13,NM114:NM116)</f>
        <v>0.57486147898414253</v>
      </c>
      <c r="NN122">
        <f t="array" ref="NN122:NN124">+MMULT($AD$11:$AF$13,NN114:NN116)</f>
        <v>-0.29374557302467458</v>
      </c>
      <c r="NO122">
        <f t="array" ref="NO122:NO124">+MMULT($AD$11:$AF$13,NO114:NO116)</f>
        <v>-0.90430082890642127</v>
      </c>
      <c r="NP122">
        <f t="array" ref="NP122:NP124">+MMULT($AD$11:$AF$13,NP114:NP116)</f>
        <v>-0.74734558114520622</v>
      </c>
      <c r="NQ122">
        <f t="array" ref="NQ122:NQ124">+MMULT($AD$11:$AF$13,NQ114:NQ116)</f>
        <v>0.39491449142233243</v>
      </c>
      <c r="NR122">
        <f t="array" ref="NR122:NR124">+MMULT($AD$11:$AF$13,NR114:NR116)</f>
        <v>6.982282598638323E-2</v>
      </c>
      <c r="NS122">
        <f t="array" ref="NS122:NS124">+MMULT($AD$11:$AF$13,NS114:NS116)</f>
        <v>9.5964855201662883E-2</v>
      </c>
      <c r="NT122">
        <f t="array" ref="NT122:NT124">+MMULT($AD$11:$AF$13,NT114:NT116)</f>
        <v>1.5401921750129175</v>
      </c>
      <c r="NU122">
        <f t="array" ref="NU122:NU124">+MMULT($AD$11:$AF$13,NU114:NU116)</f>
        <v>-0.37692944200372513</v>
      </c>
      <c r="NV122">
        <f t="array" ref="NV122:NV124">+MMULT($AD$11:$AF$13,NV114:NV116)</f>
        <v>0.60367242725105552</v>
      </c>
      <c r="NW122">
        <f t="array" ref="NW122:NW124">+MMULT($AD$11:$AF$13,NW114:NW116)</f>
        <v>-0.17827370470528067</v>
      </c>
      <c r="NX122">
        <f t="array" ref="NX122:NX124">+MMULT($AD$11:$AF$13,NX114:NX116)</f>
        <v>0.13029018058881586</v>
      </c>
      <c r="NY122">
        <f t="array" ref="NY122:NY124">+MMULT($AD$11:$AF$13,NY114:NY116)</f>
        <v>0.12783398557005715</v>
      </c>
      <c r="NZ122">
        <f t="array" ref="NZ122:NZ124">+MMULT($AD$11:$AF$13,NZ114:NZ116)</f>
        <v>0.96263984666447422</v>
      </c>
      <c r="OA122">
        <f t="array" ref="OA122:OA124">+MMULT($AD$11:$AF$13,OA114:OA116)</f>
        <v>-1.3558635109801433</v>
      </c>
      <c r="OB122">
        <f t="array" ref="OB122:OB124">+MMULT($AD$11:$AF$13,OB114:OB116)</f>
        <v>3.4722264046434526E-2</v>
      </c>
      <c r="OC122">
        <f t="array" ref="OC122:OC124">+MMULT($AD$11:$AF$13,OC114:OC116)</f>
        <v>-0.5377400387318847</v>
      </c>
      <c r="OD122">
        <f t="array" ref="OD122:OD124">+MMULT($AD$11:$AF$13,OD114:OD116)</f>
        <v>-1.1902852642780717</v>
      </c>
      <c r="OE122">
        <f t="array" ref="OE122:OE124">+MMULT($AD$11:$AF$13,OE114:OE116)</f>
        <v>-1.6230887568960239</v>
      </c>
      <c r="OF122">
        <f t="array" ref="OF122:OF124">+MMULT($AD$11:$AF$13,OF114:OF116)</f>
        <v>-0.29258765251583119</v>
      </c>
      <c r="OG122">
        <f t="array" ref="OG122:OG124">+MMULT($AD$11:$AF$13,OG114:OG116)</f>
        <v>-0.8486614326377363</v>
      </c>
      <c r="OH122">
        <f t="array" ref="OH122:OH124">+MMULT($AD$11:$AF$13,OH114:OH116)</f>
        <v>1.3094896718134721</v>
      </c>
      <c r="OI122">
        <f t="array" ref="OI122:OI124">+MMULT($AD$11:$AF$13,OI114:OI116)</f>
        <v>1.0425539060248021</v>
      </c>
      <c r="OJ122">
        <f t="array" ref="OJ122:OJ124">+MMULT($AD$11:$AF$13,OJ114:OJ116)</f>
        <v>-0.19760088925913827</v>
      </c>
      <c r="OK122">
        <f t="array" ref="OK122:OK124">+MMULT($AD$11:$AF$13,OK114:OK116)</f>
        <v>2.2707873833426961</v>
      </c>
      <c r="OL122">
        <f t="array" ref="OL122:OL124">+MMULT($AD$11:$AF$13,OL114:OL116)</f>
        <v>-1.9959874074314647E-2</v>
      </c>
      <c r="OM122">
        <f t="array" ref="OM122:OM124">+MMULT($AD$11:$AF$13,OM114:OM116)</f>
        <v>1.0580388997993158</v>
      </c>
      <c r="ON122">
        <f t="array" ref="ON122:ON124">+MMULT($AD$11:$AF$13,ON114:ON116)</f>
        <v>-3.8930691047325564E-2</v>
      </c>
      <c r="OO122">
        <f t="array" ref="OO122:OO124">+MMULT($AD$11:$AF$13,OO114:OO116)</f>
        <v>0.76915527709302345</v>
      </c>
      <c r="OP122">
        <f t="array" ref="OP122:OP124">+MMULT($AD$11:$AF$13,OP114:OP116)</f>
        <v>-0.5738044379135695</v>
      </c>
      <c r="OQ122">
        <f t="array" ref="OQ122:OQ124">+MMULT($AD$11:$AF$13,OQ114:OQ116)</f>
        <v>-1.4431461553967475</v>
      </c>
      <c r="OR122">
        <f t="array" ref="OR122:OR124">+MMULT($AD$11:$AF$13,OR114:OR116)</f>
        <v>1.4415671728846884</v>
      </c>
      <c r="OS122">
        <f t="array" ref="OS122:OS124">+MMULT($AD$11:$AF$13,OS114:OS116)</f>
        <v>-0.72973773310447965</v>
      </c>
      <c r="OT122">
        <f t="array" ref="OT122:OT124">+MMULT($AD$11:$AF$13,OT114:OT116)</f>
        <v>0.90739738905507072</v>
      </c>
      <c r="OU122">
        <f t="array" ref="OU122:OU124">+MMULT($AD$11:$AF$13,OU114:OU116)</f>
        <v>-0.10078623444161022</v>
      </c>
      <c r="OV122">
        <f t="array" ref="OV122:OV124">+MMULT($AD$11:$AF$13,OV114:OV116)</f>
        <v>0.99023037303144146</v>
      </c>
      <c r="OW122">
        <f t="array" ref="OW122:OW124">+MMULT($AD$11:$AF$13,OW114:OW116)</f>
        <v>-0.57556544202076887</v>
      </c>
      <c r="OX122">
        <f t="array" ref="OX122:OX124">+MMULT($AD$11:$AF$13,OX114:OX116)</f>
        <v>1.3448544940210641</v>
      </c>
      <c r="OY122">
        <f t="array" ref="OY122:OY124">+MMULT($AD$11:$AF$13,OY114:OY116)</f>
        <v>0.40456382899602739</v>
      </c>
      <c r="OZ122">
        <f t="array" ref="OZ122:OZ124">+MMULT($AD$11:$AF$13,OZ114:OZ116)</f>
        <v>-0.34370063224994657</v>
      </c>
      <c r="PA122">
        <f t="array" ref="PA122:PA124">+MMULT($AD$11:$AF$13,PA114:PA116)</f>
        <v>0.68855041288366958</v>
      </c>
      <c r="PB122">
        <f t="array" ref="PB122:PB124">+MMULT($AD$11:$AF$13,PB114:PB116)</f>
        <v>0.79560762023254816</v>
      </c>
      <c r="PC122">
        <f t="array" ref="PC122:PC124">+MMULT($AD$11:$AF$13,PC114:PC116)</f>
        <v>-0.33154137039145759</v>
      </c>
      <c r="PD122">
        <f t="array" ref="PD122:PD124">+MMULT($AD$11:$AF$13,PD114:PD116)</f>
        <v>-0.37287233416023979</v>
      </c>
      <c r="PE122">
        <f t="array" ref="PE122:PE124">+MMULT($AD$11:$AF$13,PE114:PE116)</f>
        <v>-0.55942473189749731</v>
      </c>
      <c r="PF122">
        <f t="array" ref="PF122:PF124">+MMULT($AD$11:$AF$13,PF114:PF116)</f>
        <v>-1.0791643699919076</v>
      </c>
      <c r="PG122">
        <f t="array" ref="PG122:PG124">+MMULT($AD$11:$AF$13,PG114:PG116)</f>
        <v>-0.24312054274741077</v>
      </c>
      <c r="PH122">
        <f t="array" ref="PH122:PH124">+MMULT($AD$11:$AF$13,PH114:PH116)</f>
        <v>-0.52067167638277845</v>
      </c>
      <c r="PI122">
        <f t="array" ref="PI122:PI124">+MMULT($AD$11:$AF$13,PI114:PI116)</f>
        <v>0.44579062377963902</v>
      </c>
      <c r="PJ122">
        <f t="array" ref="PJ122:PJ124">+MMULT($AD$11:$AF$13,PJ114:PJ116)</f>
        <v>0.58955698150262648</v>
      </c>
      <c r="PK122">
        <f t="array" ref="PK122:PK124">+MMULT($AD$11:$AF$13,PK114:PK116)</f>
        <v>1.2809495629080025</v>
      </c>
      <c r="PL122">
        <f t="array" ref="PL122:PL124">+MMULT($AD$11:$AF$13,PL114:PL116)</f>
        <v>0.18480784136455886</v>
      </c>
      <c r="PM122">
        <f t="array" ref="PM122:PM124">+MMULT($AD$11:$AF$13,PM114:PM116)</f>
        <v>0.63257548283117193</v>
      </c>
      <c r="PN122">
        <f t="array" ref="PN122:PN124">+MMULT($AD$11:$AF$13,PN114:PN116)</f>
        <v>-3.944824642627829E-2</v>
      </c>
      <c r="PO122">
        <f t="array" ref="PO122:PO124">+MMULT($AD$11:$AF$13,PO114:PO116)</f>
        <v>-6.3165879576167094E-2</v>
      </c>
      <c r="PP122">
        <f t="array" ref="PP122:PP124">+MMULT($AD$11:$AF$13,PP114:PP116)</f>
        <v>2.2105404283825716</v>
      </c>
      <c r="PQ122">
        <f t="array" ref="PQ122:PQ124">+MMULT($AD$11:$AF$13,PQ114:PQ116)</f>
        <v>-0.57900850110956459</v>
      </c>
      <c r="PR122">
        <f t="array" ref="PR122:PR124">+MMULT($AD$11:$AF$13,PR114:PR116)</f>
        <v>0.36018235873519755</v>
      </c>
      <c r="PS122">
        <f t="array" ref="PS122:PS124">+MMULT($AD$11:$AF$13,PS114:PS116)</f>
        <v>0.37987906905750235</v>
      </c>
      <c r="PT122">
        <f t="array" ref="PT122:PT124">+MMULT($AD$11:$AF$13,PT114:PT116)</f>
        <v>0.69350885657778871</v>
      </c>
      <c r="PU122">
        <f t="array" ref="PU122:PU124">+MMULT($AD$11:$AF$13,PU114:PU116)</f>
        <v>-0.97991435395265492</v>
      </c>
      <c r="PV122">
        <f t="array" ref="PV122:PV124">+MMULT($AD$11:$AF$13,PV114:PV116)</f>
        <v>1.3353630546985751</v>
      </c>
      <c r="PW122">
        <f t="array" ref="PW122:PW124">+MMULT($AD$11:$AF$13,PW114:PW116)</f>
        <v>0.75524049370550206</v>
      </c>
      <c r="PX122">
        <f t="array" ref="PX122:PX124">+MMULT($AD$11:$AF$13,PX114:PX116)</f>
        <v>1.0731159897582141</v>
      </c>
      <c r="PY122">
        <f t="array" ref="PY122:PY124">+MMULT($AD$11:$AF$13,PY114:PY116)</f>
        <v>0.32528574870305649</v>
      </c>
      <c r="PZ122">
        <f t="array" ref="PZ122:PZ124">+MMULT($AD$11:$AF$13,PZ114:PZ116)</f>
        <v>-0.23216854460126701</v>
      </c>
      <c r="QA122">
        <f t="array" ref="QA122:QA124">+MMULT($AD$11:$AF$13,QA114:QA116)</f>
        <v>-1.0662518018932903E-2</v>
      </c>
      <c r="QB122">
        <f t="array" ref="QB122:QB124">+MMULT($AD$11:$AF$13,QB114:QB116)</f>
        <v>1.0747607632082758</v>
      </c>
      <c r="QC122">
        <f t="array" ref="QC122:QC124">+MMULT($AD$11:$AF$13,QC114:QC116)</f>
        <v>-0.20151983613281846</v>
      </c>
      <c r="QD122">
        <f t="array" ref="QD122:QD124">+MMULT($AD$11:$AF$13,QD114:QD116)</f>
        <v>1.81751413688091</v>
      </c>
      <c r="QE122">
        <f t="array" ref="QE122:QE124">+MMULT($AD$11:$AF$13,QE114:QE116)</f>
        <v>0.92395477511902446</v>
      </c>
      <c r="QF122">
        <f t="array" ref="QF122:QF124">+MMULT($AD$11:$AF$13,QF114:QF116)</f>
        <v>-1.0047153445483177</v>
      </c>
      <c r="QG122">
        <f t="array" ref="QG122:QG124">+MMULT($AD$11:$AF$13,QG114:QG116)</f>
        <v>0.77026933697653188</v>
      </c>
      <c r="QH122">
        <f t="array" ref="QH122:QH124">+MMULT($AD$11:$AF$13,QH114:QH116)</f>
        <v>2.8820290580109353</v>
      </c>
      <c r="QI122">
        <f t="array" ref="QI122:QI124">+MMULT($AD$11:$AF$13,QI114:QI116)</f>
        <v>-0.33694719246399352</v>
      </c>
      <c r="QJ122">
        <f t="array" ref="QJ122:QJ124">+MMULT($AD$11:$AF$13,QJ114:QJ116)</f>
        <v>0.64636307040522201</v>
      </c>
      <c r="QK122">
        <f t="array" ref="QK122:QK124">+MMULT($AD$11:$AF$13,QK114:QK116)</f>
        <v>-0.40528862582968789</v>
      </c>
      <c r="QL122">
        <f t="array" ref="QL122:QL124">+MMULT($AD$11:$AF$13,QL114:QL116)</f>
        <v>-1.0992678876141941</v>
      </c>
      <c r="QM122">
        <f t="array" ref="QM122:QM124">+MMULT($AD$11:$AF$13,QM114:QM116)</f>
        <v>-0.67679686180952914</v>
      </c>
      <c r="QN122">
        <f t="array" ref="QN122:QN124">+MMULT($AD$11:$AF$13,QN114:QN116)</f>
        <v>0.25746735329448173</v>
      </c>
      <c r="QO122">
        <f t="array" ref="QO122:QO124">+MMULT($AD$11:$AF$13,QO114:QO116)</f>
        <v>7.9517120701046509E-2</v>
      </c>
      <c r="QP122">
        <f t="array" ref="QP122:QP124">+MMULT($AD$11:$AF$13,QP114:QP116)</f>
        <v>1.6676599243614276</v>
      </c>
      <c r="QQ122">
        <f t="array" ref="QQ122:QQ124">+MMULT($AD$11:$AF$13,QQ114:QQ116)</f>
        <v>0.12277466243766755</v>
      </c>
      <c r="QR122">
        <f t="array" ref="QR122:QR124">+MMULT($AD$11:$AF$13,QR114:QR116)</f>
        <v>-1.3171345788093586E-2</v>
      </c>
      <c r="QS122">
        <f t="array" ref="QS122:QS124">+MMULT($AD$11:$AF$13,QS114:QS116)</f>
        <v>0.60807603403468713</v>
      </c>
      <c r="QT122">
        <f t="array" ref="QT122:QT124">+MMULT($AD$11:$AF$13,QT114:QT116)</f>
        <v>-0.53816987286016749</v>
      </c>
      <c r="QU122">
        <f t="array" ref="QU122:QU124">+MMULT($AD$11:$AF$13,QU114:QU116)</f>
        <v>1.2654316736644877</v>
      </c>
      <c r="QV122">
        <f t="array" ref="QV122:QV124">+MMULT($AD$11:$AF$13,QV114:QV116)</f>
        <v>-0.15236632983554316</v>
      </c>
      <c r="QW122">
        <f t="array" ref="QW122:QW124">+MMULT($AD$11:$AF$13,QW114:QW116)</f>
        <v>0.95985250392443644</v>
      </c>
      <c r="QX122">
        <f t="array" ref="QX122:QX124">+MMULT($AD$11:$AF$13,QX114:QX116)</f>
        <v>1.1838333662912965</v>
      </c>
      <c r="QY122">
        <f t="array" ref="QY122:QY124">+MMULT($AD$11:$AF$13,QY114:QY116)</f>
        <v>0.43555355382645539</v>
      </c>
      <c r="QZ122">
        <f t="array" ref="QZ122:QZ124">+MMULT($AD$11:$AF$13,QZ114:QZ116)</f>
        <v>1.0346480283081727</v>
      </c>
      <c r="RA122">
        <f t="array" ref="RA122:RA124">+MMULT($AD$11:$AF$13,RA114:RA116)</f>
        <v>-0.85465279405849415</v>
      </c>
      <c r="RB122">
        <f t="array" ref="RB122:RB124">+MMULT($AD$11:$AF$13,RB114:RB116)</f>
        <v>-0.32193041086493074</v>
      </c>
      <c r="RC122">
        <f t="array" ref="RC122:RC124">+MMULT($AD$11:$AF$13,RC114:RC116)</f>
        <v>0.64627096309201848</v>
      </c>
      <c r="RD122">
        <f t="array" ref="RD122:RD124">+MMULT($AD$11:$AF$13,RD114:RD116)</f>
        <v>-0.56414523169917419</v>
      </c>
      <c r="RE122">
        <f t="array" ref="RE122:RE124">+MMULT($AD$11:$AF$13,RE114:RE116)</f>
        <v>1.3208934344005661</v>
      </c>
      <c r="RF122">
        <f t="array" ref="RF122:RF124">+MMULT($AD$11:$AF$13,RF114:RF116)</f>
        <v>-1.0554840183735534</v>
      </c>
      <c r="RG122">
        <f t="array" ref="RG122:RG124">+MMULT($AD$11:$AF$13,RG114:RG116)</f>
        <v>-0.63284961173951559</v>
      </c>
      <c r="RH122">
        <f t="array" ref="RH122:RH124">+MMULT($AD$11:$AF$13,RH114:RH116)</f>
        <v>0.90338414183692028</v>
      </c>
      <c r="RI122">
        <f t="array" ref="RI122:RI124">+MMULT($AD$11:$AF$13,RI114:RI116)</f>
        <v>-0.28286704142596691</v>
      </c>
      <c r="RJ122">
        <f t="array" ref="RJ122:RJ124">+MMULT($AD$11:$AF$13,RJ114:RJ116)</f>
        <v>-1.9325430128844205</v>
      </c>
      <c r="RK122">
        <f t="array" ref="RK122:RK124">+MMULT($AD$11:$AF$13,RK114:RK116)</f>
        <v>-1.0953226243653131</v>
      </c>
      <c r="RL122">
        <f t="array" ref="RL122:RL124">+MMULT($AD$11:$AF$13,RL114:RL116)</f>
        <v>-0.42813123950414389</v>
      </c>
      <c r="RM122">
        <f t="array" ref="RM122:RM124">+MMULT($AD$11:$AF$13,RM114:RM116)</f>
        <v>1.0809604625993747</v>
      </c>
      <c r="RN122">
        <f t="array" ref="RN122:RN124">+MMULT($AD$11:$AF$13,RN114:RN116)</f>
        <v>0.14878182023004216</v>
      </c>
      <c r="RO122">
        <f t="array" ref="RO122:RO124">+MMULT($AD$11:$AF$13,RO114:RO116)</f>
        <v>1.419408784965458</v>
      </c>
      <c r="RP122">
        <f t="array" ref="RP122:RP124">+MMULT($AD$11:$AF$13,RP114:RP116)</f>
        <v>-0.48961177455181448</v>
      </c>
      <c r="RQ122">
        <f t="array" ref="RQ122:RQ124">+MMULT($AD$11:$AF$13,RQ114:RQ116)</f>
        <v>-1.118847270763728</v>
      </c>
      <c r="RR122">
        <f t="array" ref="RR122:RR124">+MMULT($AD$11:$AF$13,RR114:RR116)</f>
        <v>-3.3467850161854183E-2</v>
      </c>
      <c r="RS122">
        <f t="array" ref="RS122:RS124">+MMULT($AD$11:$AF$13,RS114:RS116)</f>
        <v>1.0002832283582181</v>
      </c>
      <c r="RT122">
        <f t="array" ref="RT122:RT124">+MMULT($AD$11:$AF$13,RT114:RT116)</f>
        <v>0.24114133202916993</v>
      </c>
      <c r="RU122">
        <f t="array" ref="RU122:RU124">+MMULT($AD$11:$AF$13,RU114:RU116)</f>
        <v>-1.9047967812975142</v>
      </c>
      <c r="RV122">
        <f t="array" ref="RV122:RV124">+MMULT($AD$11:$AF$13,RV114:RV116)</f>
        <v>-0.10464487295545483</v>
      </c>
      <c r="RW122">
        <f t="array" ref="RW122:RW124">+MMULT($AD$11:$AF$13,RW114:RW116)</f>
        <v>-0.58369720195787356</v>
      </c>
      <c r="RX122">
        <f t="array" ref="RX122:RX124">+MMULT($AD$11:$AF$13,RX114:RX116)</f>
        <v>1.5800395531297442</v>
      </c>
      <c r="RY122">
        <f t="array" ref="RY122:RY124">+MMULT($AD$11:$AF$13,RY114:RY116)</f>
        <v>1.3419355694050212</v>
      </c>
      <c r="RZ122">
        <f t="array" ref="RZ122:RZ124">+MMULT($AD$11:$AF$13,RZ114:RZ116)</f>
        <v>0.13505783056272785</v>
      </c>
      <c r="SA122">
        <f t="array" ref="SA122:SA124">+MMULT($AD$11:$AF$13,SA114:SA116)</f>
        <v>0.86662893780620953</v>
      </c>
      <c r="SB122">
        <f t="array" ref="SB122:SB124">+MMULT($AD$11:$AF$13,SB114:SB116)</f>
        <v>-0.50901571520000832</v>
      </c>
      <c r="SC122">
        <f t="array" ref="SC122:SC124">+MMULT($AD$11:$AF$13,SC114:SC116)</f>
        <v>0.94507366621781586</v>
      </c>
      <c r="SD122">
        <f t="array" ref="SD122:SD124">+MMULT($AD$11:$AF$13,SD114:SD116)</f>
        <v>0.20234989846728291</v>
      </c>
      <c r="SE122">
        <f t="array" ref="SE122:SE124">+MMULT($AD$11:$AF$13,SE114:SE116)</f>
        <v>-0.60879644480581419</v>
      </c>
      <c r="SF122">
        <f t="array" ref="SF122:SF124">+MMULT($AD$11:$AF$13,SF114:SF116)</f>
        <v>-1.3083756119299637</v>
      </c>
      <c r="SG122">
        <f t="array" ref="SG122:SG124">+MMULT($AD$11:$AF$13,SG114:SG116)</f>
        <v>-0.67821246349221553</v>
      </c>
    </row>
    <row r="123" spans="1:501">
      <c r="A123" t="s">
        <v>536</v>
      </c>
      <c r="B123">
        <v>-1.7149624797181466</v>
      </c>
      <c r="C123">
        <v>-1.2636964453678554</v>
      </c>
      <c r="D123">
        <v>5.2531235335548159</v>
      </c>
      <c r="E123">
        <v>-5.1684049079312926</v>
      </c>
      <c r="F123">
        <v>0.31457654211167918</v>
      </c>
      <c r="G123">
        <v>-1.1059722557679021</v>
      </c>
      <c r="H123">
        <v>4.7212304282669963</v>
      </c>
      <c r="I123">
        <v>7.1657332811299019</v>
      </c>
      <c r="J123">
        <v>1.7386937590346805</v>
      </c>
      <c r="K123">
        <v>-7.4501235063037186</v>
      </c>
      <c r="L123">
        <v>0.78475253247217047</v>
      </c>
      <c r="M123">
        <v>-3.7260575535554996</v>
      </c>
      <c r="N123">
        <v>-2.2841086013172909</v>
      </c>
      <c r="O123">
        <v>-0.71067085734331092</v>
      </c>
      <c r="P123">
        <v>-3.5915903272069492</v>
      </c>
      <c r="Q123">
        <v>-1.8083599781535711</v>
      </c>
      <c r="R123">
        <v>2.1759134244037073</v>
      </c>
      <c r="S123">
        <v>6.7510165417905821</v>
      </c>
      <c r="T123">
        <v>1.875846509134615</v>
      </c>
      <c r="U123">
        <v>3.6313066160038532</v>
      </c>
      <c r="V123">
        <v>1.9580794790681164</v>
      </c>
      <c r="W123">
        <v>2.4072279805777432</v>
      </c>
      <c r="X123">
        <v>4.5504097987141332</v>
      </c>
      <c r="Y123">
        <v>2.0515591747614121</v>
      </c>
      <c r="Z123">
        <v>-8.2617114434818593</v>
      </c>
      <c r="AA123">
        <v>-3.9154166786822437</v>
      </c>
      <c r="AB123">
        <v>6.0294074659911585</v>
      </c>
      <c r="AC123">
        <v>-3.1432759851133607</v>
      </c>
      <c r="AD123">
        <v>-6.7527469845130401</v>
      </c>
      <c r="AE123">
        <v>-2.9440747542114885</v>
      </c>
      <c r="AF123">
        <v>-1.4212816602613485</v>
      </c>
      <c r="AG123">
        <v>-3.4562364899058045</v>
      </c>
      <c r="AH123">
        <v>2.8619822180026109</v>
      </c>
      <c r="AI123">
        <v>5.727517614970858</v>
      </c>
      <c r="AJ123">
        <v>1.4725527190063814</v>
      </c>
      <c r="AK123">
        <v>1.5094929935949744</v>
      </c>
      <c r="AL123">
        <v>0.40992126852350214</v>
      </c>
      <c r="AM123">
        <v>-0.32383032162862002</v>
      </c>
      <c r="AN123">
        <v>-1.6870742138871822</v>
      </c>
      <c r="AO123">
        <v>2.9796575657778397</v>
      </c>
      <c r="AP123">
        <v>0.15769570852685624</v>
      </c>
      <c r="AQ123">
        <v>5.2858806341578406</v>
      </c>
      <c r="AR123">
        <v>2.9516895128643044</v>
      </c>
      <c r="AS123">
        <v>-3.3581790833195981</v>
      </c>
      <c r="AT123">
        <v>3.1449902786249226</v>
      </c>
      <c r="AU123">
        <v>-0.61772458513082751</v>
      </c>
      <c r="AV123">
        <v>-0.92265064417894616</v>
      </c>
      <c r="AW123">
        <v>-8.5787038990338758</v>
      </c>
      <c r="AX123">
        <v>6.477528309743243</v>
      </c>
      <c r="AY123">
        <v>-1.5104199080258476</v>
      </c>
      <c r="AZ123">
        <v>-2.8869101215720563</v>
      </c>
      <c r="BA123">
        <v>0.6517318157763774</v>
      </c>
      <c r="BB123">
        <v>2.0565296263141173</v>
      </c>
      <c r="BC123">
        <v>-0.54360387555976453</v>
      </c>
      <c r="BD123">
        <v>-0.42347795581331449</v>
      </c>
      <c r="BE123">
        <v>1.0805387672922104</v>
      </c>
      <c r="BF123">
        <v>-0.28485573704722567</v>
      </c>
      <c r="BG123">
        <v>1.586102461880911</v>
      </c>
      <c r="BH123">
        <v>-3.1339080825039507</v>
      </c>
      <c r="BI123">
        <v>1.3956812652860413</v>
      </c>
      <c r="BJ123">
        <v>-1.961380571325636</v>
      </c>
      <c r="BK123">
        <v>5.5050534491797052</v>
      </c>
      <c r="BL123">
        <v>-6.8982318546131655E-2</v>
      </c>
      <c r="BM123">
        <v>3.1467306454472945</v>
      </c>
      <c r="BN123">
        <v>-4.5230282123089482</v>
      </c>
      <c r="BO123">
        <v>-3.9335777085128676</v>
      </c>
      <c r="BP123">
        <v>3.3215622188862479</v>
      </c>
      <c r="BQ123">
        <v>-1.0316938585149431</v>
      </c>
      <c r="BR123">
        <v>-3.9424290935052393</v>
      </c>
      <c r="BS123">
        <v>-2.9100621531452768</v>
      </c>
      <c r="BT123">
        <v>1.9487978617809469</v>
      </c>
      <c r="BU123">
        <v>-3.309703735494292</v>
      </c>
      <c r="BV123">
        <v>0.92314343192063553</v>
      </c>
      <c r="BW123">
        <v>7.6358211044269737</v>
      </c>
      <c r="BX123">
        <v>0.13571769836688102</v>
      </c>
      <c r="BY123">
        <v>-0.52829839514244048</v>
      </c>
      <c r="BZ123">
        <v>0.65752758705435721</v>
      </c>
      <c r="CA123">
        <v>0.78012779120463915</v>
      </c>
      <c r="CB123">
        <v>0.19012477953164977</v>
      </c>
      <c r="CC123">
        <v>2.2179119481898537</v>
      </c>
      <c r="CD123">
        <v>0.39442143868464918</v>
      </c>
      <c r="CE123">
        <v>-4.4183284311364899</v>
      </c>
      <c r="CF123">
        <v>-2.2452971862536386</v>
      </c>
      <c r="CG123">
        <v>-1.7734172394713585</v>
      </c>
      <c r="CH123">
        <v>-2.2825405991116807</v>
      </c>
      <c r="CI123">
        <v>4.5668654225142848</v>
      </c>
      <c r="CJ123">
        <v>3.5182649679602958</v>
      </c>
      <c r="CK123">
        <v>3.9149518770418457</v>
      </c>
      <c r="CL123">
        <v>2.09409417393754</v>
      </c>
      <c r="CM123">
        <v>5.6857793105613563</v>
      </c>
      <c r="CN123">
        <v>3.7319860055776122</v>
      </c>
      <c r="CO123">
        <v>-2.9077865359958399</v>
      </c>
      <c r="CP123">
        <v>2.1775576029150816</v>
      </c>
      <c r="CQ123">
        <v>-2.7118877607071723</v>
      </c>
      <c r="CR123">
        <v>0.97418377719180582</v>
      </c>
      <c r="CS123">
        <v>-3.3881526890221263</v>
      </c>
      <c r="CT123">
        <v>-2.1305789421034214</v>
      </c>
      <c r="CU123">
        <v>-2.4613954554923989</v>
      </c>
      <c r="CV123">
        <v>-2.2587917650020257</v>
      </c>
      <c r="CW123">
        <v>1.4587126349626822</v>
      </c>
      <c r="CX123">
        <v>3.5317783600073067</v>
      </c>
      <c r="CY123">
        <v>1.6737225033726104</v>
      </c>
      <c r="CZ123">
        <v>-7.888780374144563</v>
      </c>
      <c r="DA123">
        <v>-1.2315347202967646</v>
      </c>
      <c r="DB123">
        <v>-2.2200548428913036</v>
      </c>
      <c r="DC123">
        <v>-3.549838072223646</v>
      </c>
      <c r="DD123">
        <v>0.90431835751224765</v>
      </c>
      <c r="DE123">
        <v>-1.1602469831625504</v>
      </c>
      <c r="DF123">
        <v>-1.9459058178650301</v>
      </c>
      <c r="DG123">
        <v>0.17277358374877549</v>
      </c>
      <c r="DH123">
        <v>-2.681633155483881</v>
      </c>
      <c r="DI123">
        <v>4.9135137736687593</v>
      </c>
      <c r="DJ123">
        <v>2.6075871696167994</v>
      </c>
      <c r="DK123">
        <v>-2.0949224336112215</v>
      </c>
      <c r="DL123">
        <v>-2.8551504499747562</v>
      </c>
      <c r="DM123">
        <v>2.7643350608625967</v>
      </c>
      <c r="DN123">
        <v>1.6983425663843987</v>
      </c>
      <c r="DO123">
        <v>-1.8794368402127344</v>
      </c>
      <c r="DP123">
        <v>7.2990885846558022</v>
      </c>
      <c r="DQ123">
        <v>-5.7510737582000839</v>
      </c>
      <c r="DR123">
        <v>-4.4176903426122029</v>
      </c>
      <c r="DS123">
        <v>9.3267795537350189</v>
      </c>
      <c r="DT123">
        <v>-2.7209764675278856</v>
      </c>
      <c r="DU123">
        <v>4.6623388211196275</v>
      </c>
      <c r="DV123">
        <v>-2.2190299098032389</v>
      </c>
      <c r="DW123">
        <v>-2.0739002386168015</v>
      </c>
      <c r="DX123">
        <v>6.2667834188981333</v>
      </c>
      <c r="DY123">
        <v>-0.45839023688956182</v>
      </c>
      <c r="DZ123">
        <v>3.1940722502843943</v>
      </c>
      <c r="EA123">
        <v>1.5676689050214816</v>
      </c>
      <c r="EB123">
        <v>4.3566647595730785</v>
      </c>
      <c r="EC123">
        <v>2.6394265650418651</v>
      </c>
      <c r="ED123">
        <v>3.658113477561951</v>
      </c>
      <c r="EE123">
        <v>2.099637064971402</v>
      </c>
      <c r="EF123">
        <v>-5.5284037071747036</v>
      </c>
      <c r="EG123">
        <v>0.58147947452245385</v>
      </c>
      <c r="EH123">
        <v>-8.5453644524399852</v>
      </c>
      <c r="EI123">
        <v>-0.38327147543613127</v>
      </c>
      <c r="EJ123">
        <v>0.50710208573022864</v>
      </c>
      <c r="EK123">
        <v>-3.8668295331048896</v>
      </c>
      <c r="EL123">
        <v>-2.2646582949695571</v>
      </c>
      <c r="EM123">
        <v>4.0176994249293134</v>
      </c>
      <c r="EN123">
        <v>-4.809445241169187</v>
      </c>
      <c r="EO123">
        <v>2.1085561784078104</v>
      </c>
      <c r="EP123">
        <v>-4.3666372222847469</v>
      </c>
      <c r="EQ123">
        <v>3.1060928339075988</v>
      </c>
      <c r="ER123">
        <v>4.7176178609271879</v>
      </c>
      <c r="ES123">
        <v>-3.3640603581122699</v>
      </c>
      <c r="ET123">
        <v>2.5668966514437361</v>
      </c>
      <c r="EU123">
        <v>6.5991369917927525</v>
      </c>
      <c r="EV123">
        <v>1.0050832082876333</v>
      </c>
      <c r="EW123">
        <v>2.2671109595579964</v>
      </c>
      <c r="EX123">
        <v>-1.7811990266743924</v>
      </c>
      <c r="EY123">
        <v>3.287011462721213</v>
      </c>
      <c r="EZ123">
        <v>1.7330634557831883</v>
      </c>
      <c r="FA123">
        <v>-1.1949495077660526</v>
      </c>
      <c r="FB123">
        <v>0.2117175944405002</v>
      </c>
      <c r="FC123">
        <v>1.2275015449777029</v>
      </c>
      <c r="FD123">
        <v>0.23132560232840871</v>
      </c>
      <c r="FE123">
        <v>2.6145514996017871</v>
      </c>
      <c r="FF123">
        <v>-3.7978650135830416</v>
      </c>
      <c r="FG123">
        <v>3.4995035915945367</v>
      </c>
      <c r="FH123">
        <v>-0.47627408331901738</v>
      </c>
      <c r="FI123">
        <v>2.2984433766057806</v>
      </c>
      <c r="FJ123">
        <v>1.5559362970911053</v>
      </c>
      <c r="FK123">
        <v>-8.1886201264636013E-2</v>
      </c>
      <c r="FL123">
        <v>0.79043934623206202</v>
      </c>
      <c r="FM123">
        <v>2.1295022939385033</v>
      </c>
      <c r="FN123">
        <v>0.6699334298795212</v>
      </c>
      <c r="FO123">
        <v>-5.9560119431988516</v>
      </c>
      <c r="FP123">
        <v>4.6817703570559086</v>
      </c>
      <c r="FQ123">
        <v>2.9414176919876294</v>
      </c>
      <c r="FR123">
        <v>0.32234035692350727</v>
      </c>
      <c r="FS123">
        <v>0.20373471300242918</v>
      </c>
      <c r="FT123">
        <v>3.0877765051783848</v>
      </c>
      <c r="FU123">
        <v>-1.7717518082742543</v>
      </c>
      <c r="FV123">
        <v>-2.9636437227573267</v>
      </c>
      <c r="FW123">
        <v>-0.92019388047992434</v>
      </c>
      <c r="FX123">
        <v>1.8874296838597791</v>
      </c>
      <c r="FY123">
        <v>3.168135916485324</v>
      </c>
      <c r="FZ123">
        <v>-3.5330342653628657</v>
      </c>
      <c r="GA123">
        <v>3.9473402855175213</v>
      </c>
      <c r="GB123">
        <v>-1.5370798649240036</v>
      </c>
      <c r="GC123">
        <v>-2.2778229702228989</v>
      </c>
      <c r="GD123">
        <v>-2.7737783277724484</v>
      </c>
      <c r="GE123">
        <v>5.667405412246701E-2</v>
      </c>
      <c r="GF123">
        <v>-0.38309128059946906</v>
      </c>
      <c r="GG123">
        <v>-0.18300567927356237</v>
      </c>
      <c r="GH123">
        <v>-3.6973352609116241</v>
      </c>
      <c r="GI123">
        <v>0.80407091162084177</v>
      </c>
      <c r="GJ123">
        <v>-0.78825609528266205</v>
      </c>
      <c r="GK123">
        <v>-3.9721411489036553</v>
      </c>
      <c r="GL123">
        <v>-1.6150814838369272</v>
      </c>
      <c r="GM123">
        <v>-3.3970937519532804</v>
      </c>
      <c r="GN123">
        <v>1.4709050490913931</v>
      </c>
      <c r="GO123">
        <v>-2.7522857265283287</v>
      </c>
      <c r="GP123">
        <v>3.0295262487482111</v>
      </c>
      <c r="GQ123">
        <v>1.7685526342596942</v>
      </c>
      <c r="GR123">
        <v>-3.0656685225321705</v>
      </c>
      <c r="GS123">
        <v>9.2613762876171513E-2</v>
      </c>
      <c r="GT123">
        <v>4.3789172858170557</v>
      </c>
      <c r="GU123">
        <v>2.8709988074955102</v>
      </c>
      <c r="GV123">
        <v>5.3601994870779235</v>
      </c>
      <c r="GW123">
        <v>2.2198079070987093</v>
      </c>
      <c r="GX123">
        <v>1.6154785168570958</v>
      </c>
      <c r="GY123">
        <v>5.4134346334930958</v>
      </c>
      <c r="GZ123">
        <v>3.4195291512731956</v>
      </c>
      <c r="HA123">
        <v>-2.958456287914792</v>
      </c>
      <c r="HB123">
        <v>1.9174971903372744</v>
      </c>
      <c r="HC123">
        <v>-2.157895059344229</v>
      </c>
      <c r="HD123">
        <v>9.0258422463883665</v>
      </c>
      <c r="HE123">
        <v>-0.44899495763714553</v>
      </c>
      <c r="HF123">
        <v>6.1493872529433116</v>
      </c>
      <c r="HG123">
        <v>5.361024529565827E-2</v>
      </c>
      <c r="HH123">
        <v>4.8245019271281882</v>
      </c>
      <c r="HI123">
        <v>1.1649445097789279</v>
      </c>
      <c r="HJ123">
        <v>0.31690398087348637</v>
      </c>
      <c r="HK123">
        <v>-5.2610558160661203</v>
      </c>
      <c r="HL123">
        <v>1.3500745300874506</v>
      </c>
      <c r="HM123">
        <v>-2.2349707890134605</v>
      </c>
      <c r="HN123">
        <v>2.5121692130384656</v>
      </c>
      <c r="HO123">
        <v>3.711379268468046</v>
      </c>
      <c r="HP123">
        <v>1.9481009374040814</v>
      </c>
      <c r="HQ123">
        <v>-7.5708916444943721</v>
      </c>
      <c r="HR123">
        <v>1.278831873399251</v>
      </c>
      <c r="HS123">
        <v>-3.0222077006227717</v>
      </c>
      <c r="HT123">
        <v>-5.5534818556065817</v>
      </c>
      <c r="HU123">
        <v>3.0479190086590382</v>
      </c>
      <c r="HV123">
        <v>-2.5166152564196258</v>
      </c>
      <c r="HW123">
        <v>-0.27531469971706168</v>
      </c>
      <c r="HX123">
        <v>-0.37906570161480035</v>
      </c>
      <c r="HY123">
        <v>-8.8923846394594275E-2</v>
      </c>
      <c r="HZ123">
        <v>4.2311099298108745</v>
      </c>
      <c r="IA123">
        <v>6.4963852205558084</v>
      </c>
      <c r="IB123">
        <v>-2.4484244615210864</v>
      </c>
      <c r="IC123">
        <v>3.472068085962567</v>
      </c>
      <c r="ID123">
        <v>-3.2760246959493782</v>
      </c>
      <c r="IE123">
        <v>-4.2540547233518762</v>
      </c>
      <c r="IF123">
        <v>0.46537793085228074</v>
      </c>
      <c r="IG123">
        <v>-3.6114382056962806</v>
      </c>
      <c r="IH123">
        <v>0.66080940439375113</v>
      </c>
      <c r="II123">
        <v>-2.7930442048168076</v>
      </c>
      <c r="IJ123">
        <v>-8.1640771379974524</v>
      </c>
      <c r="IK123">
        <v>3.7991254233359095</v>
      </c>
      <c r="IL123">
        <v>-4.983389019010672</v>
      </c>
      <c r="IM123">
        <v>4.6225088940603314</v>
      </c>
      <c r="IN123">
        <v>1.9895220625230683</v>
      </c>
      <c r="IO123">
        <v>3.6547729364902928</v>
      </c>
      <c r="IP123">
        <v>1.1244912128326554</v>
      </c>
      <c r="IQ123">
        <v>1.8608937882635279</v>
      </c>
      <c r="IR123">
        <v>-7.3000541694256684</v>
      </c>
      <c r="IS123">
        <v>-4.5408462373273464</v>
      </c>
      <c r="IT123">
        <v>-3.3285313943857742</v>
      </c>
      <c r="IU123">
        <v>2.298105947494653</v>
      </c>
      <c r="IV123">
        <v>6.4229225227168865</v>
      </c>
      <c r="IW123">
        <v>-7.6690044407889841</v>
      </c>
      <c r="IX123">
        <v>1.1267858404777593</v>
      </c>
      <c r="IY123">
        <v>-2.2702936547735284</v>
      </c>
      <c r="IZ123">
        <v>-1.6865415822948326</v>
      </c>
      <c r="JA123">
        <v>2.7342116693549081</v>
      </c>
      <c r="JB123">
        <v>1.4252587058081112</v>
      </c>
      <c r="JC123">
        <v>2.2757285303916381</v>
      </c>
      <c r="JD123">
        <v>3.5006883936046367</v>
      </c>
      <c r="JE123">
        <v>2.4030538003545932</v>
      </c>
      <c r="JF123">
        <v>1.9832299681855612</v>
      </c>
      <c r="JG123">
        <v>0.77732721682643002</v>
      </c>
      <c r="JH123">
        <v>0.22878532913574079</v>
      </c>
      <c r="JI123">
        <v>-3.6827695590225904</v>
      </c>
      <c r="JJ123">
        <v>3.7055744933738524</v>
      </c>
      <c r="JK123">
        <v>1.3564403570786698</v>
      </c>
      <c r="JL123">
        <v>-1.6125163424727544</v>
      </c>
      <c r="JM123">
        <v>0.37781153025191938</v>
      </c>
      <c r="JN123">
        <v>-6.2674565476457778</v>
      </c>
      <c r="JO123">
        <v>-1.6598903480827609</v>
      </c>
      <c r="JP123">
        <v>-3.5762056106044704</v>
      </c>
      <c r="JQ123">
        <v>-1.5660833358789306</v>
      </c>
      <c r="JR123">
        <v>-8.0153044263333726</v>
      </c>
      <c r="JS123">
        <v>0.93670955074405271</v>
      </c>
      <c r="JT123">
        <v>-3.3405636783998984</v>
      </c>
      <c r="JU123">
        <v>-0.52820825979486441</v>
      </c>
      <c r="JV123">
        <v>1.0006648918697887</v>
      </c>
      <c r="JW123">
        <v>1.6804221341829992</v>
      </c>
      <c r="JX123">
        <v>4.3987182464965731</v>
      </c>
      <c r="JY123">
        <v>1.735828850747362</v>
      </c>
      <c r="JZ123">
        <v>1.7638675647026647</v>
      </c>
      <c r="KA123">
        <v>-3.5846592255311203</v>
      </c>
      <c r="KB123">
        <v>-3.9747863257038656</v>
      </c>
      <c r="KC123">
        <v>-1.7073287514995872</v>
      </c>
      <c r="KD123">
        <v>7.9777833622550149</v>
      </c>
      <c r="KE123">
        <v>-3.5013672696039437</v>
      </c>
      <c r="KF123">
        <v>-0.62759333336420209</v>
      </c>
      <c r="KG123">
        <v>-0.54594242988273267</v>
      </c>
      <c r="KH123">
        <v>-1.906487048580358</v>
      </c>
      <c r="KI123">
        <v>2.569457484353646</v>
      </c>
      <c r="KJ123">
        <v>1.0633912067531641</v>
      </c>
      <c r="KK123">
        <v>0.32245091496411504</v>
      </c>
      <c r="KL123">
        <v>2.6505305581612517</v>
      </c>
      <c r="KM123">
        <v>3.763074379705408</v>
      </c>
      <c r="KN123">
        <v>0.96766163607879829</v>
      </c>
      <c r="KO123">
        <v>1.5699232598225858</v>
      </c>
      <c r="KP123">
        <v>-2.0932681311868921</v>
      </c>
      <c r="KQ123">
        <v>0.65104252898434223</v>
      </c>
      <c r="KR123">
        <v>-2.2892974244073194</v>
      </c>
      <c r="KS123">
        <v>-2.6554123656662356</v>
      </c>
      <c r="KT123">
        <v>-3.1555580761879662</v>
      </c>
      <c r="KU123">
        <v>1.5883102145371384</v>
      </c>
      <c r="KV123">
        <v>-2.7830953573615753</v>
      </c>
      <c r="KW123">
        <v>-0.86216628692415376</v>
      </c>
      <c r="KX123">
        <v>4.6753673715658897</v>
      </c>
      <c r="KY123">
        <v>1.5931169763033284</v>
      </c>
      <c r="KZ123">
        <v>0.94243806322195689</v>
      </c>
      <c r="LA123">
        <v>-6.014316670263697</v>
      </c>
      <c r="LB123">
        <v>2.5045232605169869</v>
      </c>
      <c r="LC123">
        <v>3.3960427852598016</v>
      </c>
      <c r="LD123">
        <v>3.365605243775978</v>
      </c>
      <c r="LE123">
        <v>5.1399618957484954</v>
      </c>
      <c r="LF123">
        <v>-3.2084842630145292</v>
      </c>
      <c r="LG123">
        <v>-2.037560638110993</v>
      </c>
      <c r="LH123">
        <v>3.4114378360926709</v>
      </c>
      <c r="LI123">
        <v>5.0913594937408364</v>
      </c>
      <c r="LJ123">
        <v>0.13423687839097709</v>
      </c>
      <c r="LK123">
        <v>-1.9526475116996274</v>
      </c>
      <c r="LL123">
        <v>-3.2477074246229432</v>
      </c>
      <c r="LM123">
        <v>-2.8999168171370462</v>
      </c>
      <c r="LN123">
        <v>-1.6101544789541506</v>
      </c>
      <c r="LO123">
        <v>0.37290537905760412</v>
      </c>
      <c r="LP123">
        <v>-3.8201395051811948</v>
      </c>
      <c r="LQ123">
        <v>0.72199589730513236</v>
      </c>
      <c r="LR123">
        <v>-6.4660862554906606E-2</v>
      </c>
      <c r="LS123">
        <v>-4.3930595365951008</v>
      </c>
      <c r="LT123">
        <v>3.2967829151337495</v>
      </c>
      <c r="LU123">
        <v>-1.0474876265275008</v>
      </c>
      <c r="LV123">
        <v>5.92518248559134</v>
      </c>
      <c r="LW123">
        <v>-5.9045284217156019E-2</v>
      </c>
      <c r="LX123">
        <v>1.2606351847633828</v>
      </c>
      <c r="LY123">
        <v>-1.3265788069546427</v>
      </c>
      <c r="LZ123">
        <v>-5.6046711134378133E-2</v>
      </c>
      <c r="MA123">
        <v>-0.933074680423855</v>
      </c>
      <c r="MB123">
        <v>0.52023971324188589</v>
      </c>
      <c r="MC123">
        <v>2.3882054799562433</v>
      </c>
      <c r="MD123">
        <v>0.60224452652054739</v>
      </c>
      <c r="ME123">
        <v>2.9950266534391354</v>
      </c>
      <c r="MF123">
        <v>-2.4053010343182173</v>
      </c>
      <c r="MG123">
        <v>1.7585223325999506</v>
      </c>
      <c r="MH123">
        <v>3.5252766445462651</v>
      </c>
      <c r="MI123">
        <v>1.7326022946761677</v>
      </c>
      <c r="MJ123">
        <v>2.9251070782381579</v>
      </c>
      <c r="MK123">
        <v>-5.0133104698279638</v>
      </c>
      <c r="ML123">
        <v>-1.6738199579516491</v>
      </c>
      <c r="MM123">
        <v>-7.2179400030800451</v>
      </c>
      <c r="MN123">
        <v>1.8614421589822054</v>
      </c>
      <c r="MO123">
        <v>1.1923036775999099</v>
      </c>
      <c r="MP123">
        <v>-2.97004042646723</v>
      </c>
      <c r="MQ123">
        <v>-3.3242888062504106</v>
      </c>
      <c r="MR123">
        <v>-0.77142498306659479</v>
      </c>
      <c r="MS123">
        <v>-0.69114390444274765</v>
      </c>
      <c r="MT123">
        <v>-2.3226928748749911</v>
      </c>
      <c r="MU123">
        <v>-2.8898682017836053</v>
      </c>
      <c r="MV123">
        <v>0.21335554051874461</v>
      </c>
      <c r="MW123">
        <v>0.51243593897417405</v>
      </c>
      <c r="MX123">
        <v>0.44554660861342404</v>
      </c>
      <c r="MY123">
        <v>-1.3222035230565681</v>
      </c>
      <c r="MZ123">
        <v>1.4009659857904306</v>
      </c>
      <c r="NA123">
        <v>2.8653674239285176</v>
      </c>
      <c r="NB123">
        <v>0.8248285629449984</v>
      </c>
      <c r="NC123">
        <v>1.4523929613921664</v>
      </c>
      <c r="ND123">
        <v>-3.0314282205519589</v>
      </c>
      <c r="NE123">
        <v>-0.49153238606710625</v>
      </c>
      <c r="NF123">
        <v>-0.28995746703765413</v>
      </c>
      <c r="NG123">
        <v>-0.75010610918242249</v>
      </c>
      <c r="NH123">
        <v>1.7561968814250846</v>
      </c>
      <c r="NI123">
        <v>1.0524247113950425</v>
      </c>
      <c r="NJ123">
        <v>0.42914209564564471</v>
      </c>
      <c r="NK123">
        <v>-6.5068191703200471</v>
      </c>
      <c r="NL123">
        <v>-4.8343152887852652</v>
      </c>
      <c r="NM123">
        <v>-0.20768046124577452</v>
      </c>
      <c r="NN123">
        <v>-0.21574551147988413</v>
      </c>
      <c r="NO123">
        <v>-1.0758371446421819</v>
      </c>
      <c r="NP123">
        <v>-5.8663450049654964</v>
      </c>
      <c r="NQ123">
        <v>1.4086914212928057</v>
      </c>
      <c r="NR123">
        <v>-0.92553903716851305</v>
      </c>
      <c r="NS123">
        <v>3.7280072151141832</v>
      </c>
      <c r="NT123">
        <v>-6.1731147902232504</v>
      </c>
      <c r="NU123">
        <v>-7.5988125458263545</v>
      </c>
      <c r="NV123">
        <v>-4.4997785582529355</v>
      </c>
      <c r="NW123">
        <v>0.51833013909499914</v>
      </c>
      <c r="NX123">
        <v>0.28315158249397221</v>
      </c>
      <c r="NY123">
        <v>5.533060933961961</v>
      </c>
      <c r="NZ123">
        <v>0.14313042307560744</v>
      </c>
      <c r="OA123">
        <v>3.5221019909029803</v>
      </c>
      <c r="OB123">
        <v>4.9278860750085931</v>
      </c>
      <c r="OC123">
        <v>2.3285726972099297</v>
      </c>
      <c r="OD123">
        <v>1.0108920399163566</v>
      </c>
      <c r="OE123">
        <v>-8.6997333126823317</v>
      </c>
      <c r="OF123">
        <v>0.57450821450037792</v>
      </c>
      <c r="OG123">
        <v>-1.89825971364874</v>
      </c>
      <c r="OH123">
        <v>7.5273626843427177</v>
      </c>
      <c r="OI123">
        <v>1.5129727678153331</v>
      </c>
      <c r="OJ123">
        <v>-4.3517444811042285</v>
      </c>
      <c r="OK123">
        <v>-3.2737698788170659</v>
      </c>
      <c r="OL123">
        <v>3.6441781941252214</v>
      </c>
      <c r="OM123">
        <v>-6.7832518207746375</v>
      </c>
      <c r="ON123">
        <v>3.7227881498516302</v>
      </c>
      <c r="OO123">
        <v>-2.9237392001587121</v>
      </c>
      <c r="OP123">
        <v>6.2746372082565047</v>
      </c>
      <c r="OQ123">
        <v>-4.4933800246610591</v>
      </c>
      <c r="OR123">
        <v>-1.0576437664489453</v>
      </c>
      <c r="OS123">
        <v>-4.5123430161525233</v>
      </c>
      <c r="OT123">
        <v>0.8108214896401702</v>
      </c>
      <c r="OU123">
        <v>-2.3491331924078356</v>
      </c>
      <c r="OV123">
        <v>0.79262735625492198</v>
      </c>
      <c r="OW123">
        <v>-1.1686100292629713</v>
      </c>
      <c r="OX123">
        <v>-1.619619862357077</v>
      </c>
      <c r="OY123">
        <v>1.9226426423843506</v>
      </c>
      <c r="OZ123">
        <v>-1.54361388834875</v>
      </c>
      <c r="PA123">
        <v>-0.42235342979653157</v>
      </c>
      <c r="PB123">
        <v>0.83588806553718986</v>
      </c>
      <c r="PC123">
        <v>-4.1507238596107436</v>
      </c>
      <c r="PD123">
        <v>-2.3156724615795974</v>
      </c>
      <c r="PE123">
        <v>-1.1993292086649228</v>
      </c>
      <c r="PF123">
        <v>4.242826983654993</v>
      </c>
      <c r="PG123">
        <v>4.4858714112989073</v>
      </c>
      <c r="PH123">
        <v>-2.990685520051835</v>
      </c>
      <c r="PI123">
        <v>-0.32192061245961323</v>
      </c>
      <c r="PJ123">
        <v>3.8805180154529797</v>
      </c>
      <c r="PK123">
        <v>-1.2779952614485952</v>
      </c>
      <c r="PL123">
        <v>1.1743284651811443</v>
      </c>
      <c r="PM123">
        <v>-1.8771550357838256</v>
      </c>
      <c r="PN123">
        <v>-2.5864418078014317</v>
      </c>
      <c r="PO123">
        <v>1.2030027880399088</v>
      </c>
      <c r="PP123">
        <v>-3.5559894702669435</v>
      </c>
      <c r="PQ123">
        <v>-0.16584613009319121</v>
      </c>
      <c r="PR123">
        <v>-9.3237523093953056E-4</v>
      </c>
      <c r="PS123">
        <v>-1.0089816931449276</v>
      </c>
      <c r="PT123">
        <v>-0.37217985341132154</v>
      </c>
      <c r="PU123">
        <v>-4.419997305800953</v>
      </c>
      <c r="PV123">
        <v>0.9509669594666984</v>
      </c>
      <c r="PW123">
        <v>-1.8233226427613651</v>
      </c>
      <c r="PX123">
        <v>3.5184678057912087</v>
      </c>
      <c r="PY123">
        <v>-2.4503493475925504</v>
      </c>
      <c r="PZ123">
        <v>-4.7875985158754029</v>
      </c>
      <c r="QA123">
        <v>0.21298905349253316</v>
      </c>
      <c r="QB123">
        <v>-0.15650760303219863</v>
      </c>
      <c r="QC123">
        <v>-0.9410591814616952</v>
      </c>
      <c r="QD123">
        <v>1.1326640246893693</v>
      </c>
      <c r="QE123">
        <v>-9.7050921236018706</v>
      </c>
      <c r="QF123">
        <v>3.7777504057210134</v>
      </c>
      <c r="QG123">
        <v>8.2232414579178865</v>
      </c>
      <c r="QH123">
        <v>-5.133439600531891</v>
      </c>
      <c r="QI123">
        <v>-5.8424657664575108E-2</v>
      </c>
      <c r="QJ123">
        <v>3.3687620097767552</v>
      </c>
      <c r="QK123">
        <v>-0.1857520303850676</v>
      </c>
      <c r="QL123">
        <v>-3.4633243927513853</v>
      </c>
      <c r="QM123">
        <v>-2.1419609659430781</v>
      </c>
      <c r="QN123">
        <v>-1.597508203044933</v>
      </c>
      <c r="QO123">
        <v>0.28318713521899463</v>
      </c>
      <c r="QP123">
        <v>-2.14139686588888</v>
      </c>
      <c r="QQ123">
        <v>0.74011024676938664</v>
      </c>
      <c r="QR123">
        <v>-3.0043185491461375</v>
      </c>
      <c r="QS123">
        <v>-0.93672594975929069</v>
      </c>
      <c r="QT123">
        <v>-2.0842809209462763</v>
      </c>
      <c r="QU123">
        <v>-0.16815265161129161</v>
      </c>
      <c r="QV123">
        <v>5.1058200465975148</v>
      </c>
      <c r="QW123">
        <v>1.8507550304008547</v>
      </c>
      <c r="QX123">
        <v>-0.52031222204640581</v>
      </c>
      <c r="QY123">
        <v>1.5831422246130831</v>
      </c>
      <c r="QZ123">
        <v>-1.3929893917158629</v>
      </c>
      <c r="RA123">
        <v>-1.7161314249416493</v>
      </c>
      <c r="RB123">
        <v>2.5380986459051864</v>
      </c>
      <c r="RC123">
        <v>-2.5618455972821845</v>
      </c>
      <c r="RD123">
        <v>-0.96937451508999473</v>
      </c>
      <c r="RE123">
        <v>-3.0435106786091302</v>
      </c>
      <c r="RF123">
        <v>-2.5255247872495104</v>
      </c>
      <c r="RG123">
        <v>0.43351706447073846</v>
      </c>
      <c r="RH123">
        <v>-1.2566265541210857</v>
      </c>
      <c r="RI123">
        <v>-7.0464706282809866</v>
      </c>
      <c r="RJ123">
        <v>-0.92432596852445958</v>
      </c>
      <c r="RK123">
        <v>2.1881368619032804</v>
      </c>
      <c r="RL123">
        <v>3.4342168586181474</v>
      </c>
      <c r="RM123">
        <v>1.5858882239669003</v>
      </c>
      <c r="RN123">
        <v>-4.2623339355159917</v>
      </c>
      <c r="RO123">
        <v>9.6293920857647763E-2</v>
      </c>
      <c r="RP123">
        <v>2.4126236313757978</v>
      </c>
      <c r="RQ123">
        <v>-2.0622719849555602</v>
      </c>
      <c r="RR123">
        <v>0.68085534967258265</v>
      </c>
      <c r="RS123">
        <v>0.70833454861160927</v>
      </c>
      <c r="RT123">
        <v>-6.7211588157726867</v>
      </c>
      <c r="RU123">
        <v>1.7452471432023748</v>
      </c>
      <c r="RV123">
        <v>8.342019478321653</v>
      </c>
      <c r="RW123">
        <v>-3.251385616306381</v>
      </c>
      <c r="RX123">
        <v>-4.0437040816958323</v>
      </c>
      <c r="RY123">
        <v>1.442156393324181</v>
      </c>
      <c r="RZ123">
        <v>2.2370216143066139</v>
      </c>
      <c r="SA123">
        <v>-1.9471199996753401</v>
      </c>
      <c r="SB123">
        <v>-2.5733223502616998</v>
      </c>
      <c r="SC123">
        <v>-0.45430569648263819</v>
      </c>
      <c r="SD123">
        <v>2.3924077792599725</v>
      </c>
      <c r="SE123">
        <v>-4.1227776638277138</v>
      </c>
      <c r="SF123">
        <v>2.1200104453133077</v>
      </c>
      <c r="SG123">
        <v>-6.7260089374158651</v>
      </c>
    </row>
    <row r="124" spans="1:501">
      <c r="A124" t="s">
        <v>537</v>
      </c>
      <c r="B124">
        <v>1.8783895596648792</v>
      </c>
      <c r="C124">
        <v>0.37788631035130787</v>
      </c>
      <c r="D124">
        <v>1.6178905416656211</v>
      </c>
      <c r="E124">
        <v>-0.2359743114112427</v>
      </c>
      <c r="F124">
        <v>1.4596143926629352</v>
      </c>
      <c r="G124">
        <v>1.0947024073677218</v>
      </c>
      <c r="H124">
        <v>0.50784993469880158</v>
      </c>
      <c r="I124">
        <v>2.1883888567588263</v>
      </c>
      <c r="J124">
        <v>-0.75250464335713685</v>
      </c>
      <c r="K124">
        <v>-2.4674253237415438</v>
      </c>
      <c r="L124">
        <v>-0.59028408641458829</v>
      </c>
      <c r="M124">
        <v>-0.66249121764508601</v>
      </c>
      <c r="N124">
        <v>-0.22917215561586318</v>
      </c>
      <c r="O124">
        <v>-0.91939906228596313</v>
      </c>
      <c r="P124">
        <v>-1.496712339958971</v>
      </c>
      <c r="Q124">
        <v>-6.3126838787155928E-2</v>
      </c>
      <c r="R124">
        <v>0.51724224600201074</v>
      </c>
      <c r="S124">
        <v>1.1386830028184054</v>
      </c>
      <c r="T124">
        <v>1.4420050375833846</v>
      </c>
      <c r="U124">
        <v>1.4107478090144452</v>
      </c>
      <c r="V124">
        <v>0.51723100651767062</v>
      </c>
      <c r="W124">
        <v>-0.24483798163227857</v>
      </c>
      <c r="X124">
        <v>1.0063566491596054</v>
      </c>
      <c r="Y124">
        <v>-0.81166757361684017</v>
      </c>
      <c r="Z124">
        <v>-1.4168480765775224</v>
      </c>
      <c r="AA124">
        <v>-3.7195263711940971E-2</v>
      </c>
      <c r="AB124">
        <v>1.1804997800052881</v>
      </c>
      <c r="AC124">
        <v>-1.7198478915628783</v>
      </c>
      <c r="AD124">
        <v>-0.62267572158822815</v>
      </c>
      <c r="AE124">
        <v>-1.2340736136712369</v>
      </c>
      <c r="AF124">
        <v>-0.35271194672735928</v>
      </c>
      <c r="AG124">
        <v>-0.88606897027101672</v>
      </c>
      <c r="AH124">
        <v>-0.78943980957184001</v>
      </c>
      <c r="AI124">
        <v>1.4096459970309334</v>
      </c>
      <c r="AJ124">
        <v>-0.19264569005910659</v>
      </c>
      <c r="AK124">
        <v>0.29158804035263208</v>
      </c>
      <c r="AL124">
        <v>-1.0184854368183041</v>
      </c>
      <c r="AM124">
        <v>-0.22783383295673826</v>
      </c>
      <c r="AN124">
        <v>-0.45152939641363066</v>
      </c>
      <c r="AO124">
        <v>0.67733282666420591</v>
      </c>
      <c r="AP124">
        <v>5.434100301982548E-2</v>
      </c>
      <c r="AQ124">
        <v>0.2262456509602121</v>
      </c>
      <c r="AR124">
        <v>0.94605634884942047</v>
      </c>
      <c r="AS124">
        <v>-1.0378625180963019</v>
      </c>
      <c r="AT124">
        <v>0.14183728945160709</v>
      </c>
      <c r="AU124">
        <v>0.32431294016983181</v>
      </c>
      <c r="AV124">
        <v>0.46410733287468892</v>
      </c>
      <c r="AW124">
        <v>-2.8583965850967061</v>
      </c>
      <c r="AX124">
        <v>2.9101105767183912</v>
      </c>
      <c r="AY124">
        <v>-1.6974438130985856</v>
      </c>
      <c r="AZ124">
        <v>0.13274309591123046</v>
      </c>
      <c r="BA124">
        <v>0.41364206573064977</v>
      </c>
      <c r="BB124">
        <v>-0.35631367453163648</v>
      </c>
      <c r="BC124">
        <v>-2.3085860327813759</v>
      </c>
      <c r="BD124">
        <v>0.2836508649028518</v>
      </c>
      <c r="BE124">
        <v>1.2764304768745875</v>
      </c>
      <c r="BF124">
        <v>-3.3158795037962402E-2</v>
      </c>
      <c r="BG124">
        <v>8.8145528953587265E-2</v>
      </c>
      <c r="BH124">
        <v>-1.9133837488631225</v>
      </c>
      <c r="BI124">
        <v>0.59004555089409172</v>
      </c>
      <c r="BJ124">
        <v>0.24177419736039685</v>
      </c>
      <c r="BK124">
        <v>1.6689743868284483</v>
      </c>
      <c r="BL124">
        <v>0.64485515810133431</v>
      </c>
      <c r="BM124">
        <v>0.59931627558816791</v>
      </c>
      <c r="BN124">
        <v>-0.28351295095029933</v>
      </c>
      <c r="BO124">
        <v>-0.7134204976585764</v>
      </c>
      <c r="BP124">
        <v>0.4914630190444112</v>
      </c>
      <c r="BQ124">
        <v>-1.504422728912113</v>
      </c>
      <c r="BR124">
        <v>-0.52714740422487305</v>
      </c>
      <c r="BS124">
        <v>-1.293471534634572</v>
      </c>
      <c r="BT124">
        <v>-2.5739499534371501E-2</v>
      </c>
      <c r="BU124">
        <v>-1.3637376531072731</v>
      </c>
      <c r="BV124">
        <v>-0.33207686366308253</v>
      </c>
      <c r="BW124">
        <v>3.1242291532748543</v>
      </c>
      <c r="BX124">
        <v>0.62564286615757536</v>
      </c>
      <c r="BY124">
        <v>-1.7068874275832311</v>
      </c>
      <c r="BZ124">
        <v>0.53026998780109647</v>
      </c>
      <c r="CA124">
        <v>-1.0788084940982492</v>
      </c>
      <c r="CB124">
        <v>-0.11188710222240666</v>
      </c>
      <c r="CC124">
        <v>-2.9620252374598609E-2</v>
      </c>
      <c r="CD124">
        <v>0.42378825553339888</v>
      </c>
      <c r="CE124">
        <v>-1.3711351099676057</v>
      </c>
      <c r="CF124">
        <v>-1.1337249809700487</v>
      </c>
      <c r="CG124">
        <v>-0.64328632920293038</v>
      </c>
      <c r="CH124">
        <v>0.11139986418562101</v>
      </c>
      <c r="CI124">
        <v>0.14292852192757124</v>
      </c>
      <c r="CJ124">
        <v>1.3955418851996211</v>
      </c>
      <c r="CK124">
        <v>0.86960795135572944</v>
      </c>
      <c r="CL124">
        <v>-1.0753544867093217</v>
      </c>
      <c r="CM124">
        <v>1.4427941612291331</v>
      </c>
      <c r="CN124">
        <v>-0.38018955563756945</v>
      </c>
      <c r="CO124">
        <v>-1.4221227467353807</v>
      </c>
      <c r="CP124">
        <v>-0.26704728174142534</v>
      </c>
      <c r="CQ124">
        <v>0.79371912046728166</v>
      </c>
      <c r="CR124">
        <v>1.1353664266787769</v>
      </c>
      <c r="CS124">
        <v>-1.5530513650911733</v>
      </c>
      <c r="CT124">
        <v>-3.0983789823783696</v>
      </c>
      <c r="CU124">
        <v>-0.39263041527373727</v>
      </c>
      <c r="CV124">
        <v>-1.8408247104102298</v>
      </c>
      <c r="CW124">
        <v>1.5102273940417368</v>
      </c>
      <c r="CX124">
        <v>2.5243036297617434</v>
      </c>
      <c r="CY124">
        <v>1.2468408809153861</v>
      </c>
      <c r="CZ124">
        <v>-1.6921742527435542</v>
      </c>
      <c r="DA124">
        <v>-0.39646718407771037</v>
      </c>
      <c r="DB124">
        <v>-1.1560837793476526</v>
      </c>
      <c r="DC124">
        <v>0.60089976596419636</v>
      </c>
      <c r="DD124">
        <v>1.7293905333014628</v>
      </c>
      <c r="DE124">
        <v>0.60737427534383837</v>
      </c>
      <c r="DF124">
        <v>0.24613493532827457</v>
      </c>
      <c r="DG124">
        <v>0.40178622906877609</v>
      </c>
      <c r="DH124">
        <v>-1.784858468221145</v>
      </c>
      <c r="DI124">
        <v>-0.23507374004450171</v>
      </c>
      <c r="DJ124">
        <v>0.69553006205964507</v>
      </c>
      <c r="DK124">
        <v>-9.9995796359714867E-2</v>
      </c>
      <c r="DL124">
        <v>-0.93045132168791755</v>
      </c>
      <c r="DM124">
        <v>0.49189712797074386</v>
      </c>
      <c r="DN124">
        <v>-5.2750010460957654E-2</v>
      </c>
      <c r="DO124">
        <v>-0.31884855982615345</v>
      </c>
      <c r="DP124">
        <v>0.67983140659823982</v>
      </c>
      <c r="DQ124">
        <v>-0.44099506765408603</v>
      </c>
      <c r="DR124">
        <v>-1.4336320658781361</v>
      </c>
      <c r="DS124">
        <v>2.4438731963247218</v>
      </c>
      <c r="DT124">
        <v>-1.8681117549879303</v>
      </c>
      <c r="DU124">
        <v>0.31086693346466021</v>
      </c>
      <c r="DV124">
        <v>-0.36329576802163793</v>
      </c>
      <c r="DW124">
        <v>-1.0248959138349902</v>
      </c>
      <c r="DX124">
        <v>-0.44247315156692862</v>
      </c>
      <c r="DY124">
        <v>-0.68413538707312238</v>
      </c>
      <c r="DZ124">
        <v>1.5493912850037164</v>
      </c>
      <c r="EA124">
        <v>0.21954516884369071</v>
      </c>
      <c r="EB124">
        <v>0.45009093627682978</v>
      </c>
      <c r="EC124">
        <v>0.67558449473066817</v>
      </c>
      <c r="ED124">
        <v>0.16685343327348584</v>
      </c>
      <c r="EE124">
        <v>1.3816775669505754</v>
      </c>
      <c r="EF124">
        <v>-0.62114343467138988</v>
      </c>
      <c r="EG124">
        <v>0.21264821905908365</v>
      </c>
      <c r="EH124">
        <v>-1.1031768672198323</v>
      </c>
      <c r="EI124">
        <v>1.3624552326870545</v>
      </c>
      <c r="EJ124">
        <v>-0.25971917619843288</v>
      </c>
      <c r="EK124">
        <v>0.21024149802998932</v>
      </c>
      <c r="EL124">
        <v>0.69529037350556011</v>
      </c>
      <c r="EM124">
        <v>0.49907174251301617</v>
      </c>
      <c r="EN124">
        <v>-0.88900587685093335</v>
      </c>
      <c r="EO124">
        <v>1.0341291172589742</v>
      </c>
      <c r="EP124">
        <v>-0.55718568583625472</v>
      </c>
      <c r="EQ124">
        <v>-1.5240851546938681</v>
      </c>
      <c r="ER124">
        <v>1.0296470205734471</v>
      </c>
      <c r="ES124">
        <v>-9.1621102768186996E-2</v>
      </c>
      <c r="ET124">
        <v>0.96530951383672781</v>
      </c>
      <c r="EU124">
        <v>0.23316664841522999</v>
      </c>
      <c r="EV124">
        <v>-0.53853221272810847</v>
      </c>
      <c r="EW124">
        <v>0.10116229366550664</v>
      </c>
      <c r="EX124">
        <v>0.50490712598425336</v>
      </c>
      <c r="EY124">
        <v>0.31015740237230793</v>
      </c>
      <c r="EZ124">
        <v>0.57842196195021633</v>
      </c>
      <c r="FA124">
        <v>0.69877760051393134</v>
      </c>
      <c r="FB124">
        <v>2.3111656160571483</v>
      </c>
      <c r="FC124">
        <v>-0.48012468800780922</v>
      </c>
      <c r="FD124">
        <v>0.39412228630224522</v>
      </c>
      <c r="FE124">
        <v>0.3891612121119512</v>
      </c>
      <c r="FF124">
        <v>0.41831491891815298</v>
      </c>
      <c r="FG124">
        <v>0.45240527182587303</v>
      </c>
      <c r="FH124">
        <v>-0.93483710129146347</v>
      </c>
      <c r="FI124">
        <v>1.1187580691671573</v>
      </c>
      <c r="FJ124">
        <v>0.76305433301080927</v>
      </c>
      <c r="FK124">
        <v>0.11383765566819916</v>
      </c>
      <c r="FL124">
        <v>-0.2090048959921228</v>
      </c>
      <c r="FM124">
        <v>0.29629844720201609</v>
      </c>
      <c r="FN124">
        <v>0.87947915758007289</v>
      </c>
      <c r="FO124">
        <v>-1.3884450299519147</v>
      </c>
      <c r="FP124">
        <v>0.65362886194111358</v>
      </c>
      <c r="FQ124">
        <v>0.28034161911674754</v>
      </c>
      <c r="FR124">
        <v>0.52040898938330782</v>
      </c>
      <c r="FS124">
        <v>-0.48451245976230939</v>
      </c>
      <c r="FT124">
        <v>0.29255623472725711</v>
      </c>
      <c r="FU124">
        <v>-1.1613880002529997</v>
      </c>
      <c r="FV124">
        <v>-2.295851407054152</v>
      </c>
      <c r="FW124">
        <v>0.29735586028811334</v>
      </c>
      <c r="FX124">
        <v>-1.2955316856860202</v>
      </c>
      <c r="FY124">
        <v>0.86075572649182375</v>
      </c>
      <c r="FZ124">
        <v>-0.487574237138721</v>
      </c>
      <c r="GA124">
        <v>0.63110674832195557</v>
      </c>
      <c r="GB124">
        <v>0.5241993182874185</v>
      </c>
      <c r="GC124">
        <v>-1.0160714941817697</v>
      </c>
      <c r="GD124">
        <v>-0.94874112662811871</v>
      </c>
      <c r="GE124">
        <v>-0.35565033876351587</v>
      </c>
      <c r="GF124">
        <v>-1.728769838103644</v>
      </c>
      <c r="GG124">
        <v>0.25308098845691307</v>
      </c>
      <c r="GH124">
        <v>-0.87237117019603472</v>
      </c>
      <c r="GI124">
        <v>-0.58525784042058648</v>
      </c>
      <c r="GJ124">
        <v>1.0982602894829081</v>
      </c>
      <c r="GK124">
        <v>-2.6827821288356448</v>
      </c>
      <c r="GL124">
        <v>-0.60998340482963798</v>
      </c>
      <c r="GM124">
        <v>0.14834325318313596</v>
      </c>
      <c r="GN124">
        <v>0.7146065354068396</v>
      </c>
      <c r="GO124">
        <v>-1.1488129643434115</v>
      </c>
      <c r="GP124">
        <v>0.60202742640111173</v>
      </c>
      <c r="GQ124">
        <v>-1.0146639757978708</v>
      </c>
      <c r="GR124">
        <v>-0.19371081520539227</v>
      </c>
      <c r="GS124">
        <v>0.42813341735909088</v>
      </c>
      <c r="GT124">
        <v>0.7667763938887624</v>
      </c>
      <c r="GU124">
        <v>1.0508657504297201</v>
      </c>
      <c r="GV124">
        <v>4.8393769627558078E-2</v>
      </c>
      <c r="GW124">
        <v>1.8756176879681907</v>
      </c>
      <c r="GX124">
        <v>2.1312927396184098</v>
      </c>
      <c r="GY124">
        <v>-1.6186995291680271</v>
      </c>
      <c r="GZ124">
        <v>0.84080371829927314</v>
      </c>
      <c r="HA124">
        <v>0.49554787417195606</v>
      </c>
      <c r="HB124">
        <v>-0.7688356384963585</v>
      </c>
      <c r="HC124">
        <v>-1.1328564509022887</v>
      </c>
      <c r="HD124">
        <v>0.40430576469529533</v>
      </c>
      <c r="HE124">
        <v>-1.1686346269554055</v>
      </c>
      <c r="HF124">
        <v>1.9690192649526486</v>
      </c>
      <c r="HG124">
        <v>6.7392104915417139E-2</v>
      </c>
      <c r="HH124">
        <v>-0.23391816440354493</v>
      </c>
      <c r="HI124">
        <v>0.4645194836914236</v>
      </c>
      <c r="HJ124">
        <v>1.5189620252404921</v>
      </c>
      <c r="HK124">
        <v>0.73763669364895468</v>
      </c>
      <c r="HL124">
        <v>-1.7597899394551475</v>
      </c>
      <c r="HM124">
        <v>-0.13293679922404139</v>
      </c>
      <c r="HN124">
        <v>0.73777011462550901</v>
      </c>
      <c r="HO124">
        <v>0.32420447405998704</v>
      </c>
      <c r="HP124">
        <v>-1.109738246285614</v>
      </c>
      <c r="HQ124">
        <v>-0.85736737597937085</v>
      </c>
      <c r="HR124">
        <v>-0.152789830798222</v>
      </c>
      <c r="HS124">
        <v>-1.1102137252259765</v>
      </c>
      <c r="HT124">
        <v>-0.68487695311829611</v>
      </c>
      <c r="HU124">
        <v>1.2579105149968077</v>
      </c>
      <c r="HV124">
        <v>-0.66937463267498276</v>
      </c>
      <c r="HW124">
        <v>-0.19713626081618466</v>
      </c>
      <c r="HX124">
        <v>0.13667809866096739</v>
      </c>
      <c r="HY124">
        <v>-0.69616128910468278</v>
      </c>
      <c r="HZ124">
        <v>0.42627954152966513</v>
      </c>
      <c r="IA124">
        <v>-0.48552943224122452</v>
      </c>
      <c r="IB124">
        <v>-3.0527508851607057</v>
      </c>
      <c r="IC124">
        <v>2.1061117233292248</v>
      </c>
      <c r="ID124">
        <v>7.9732795670332646E-2</v>
      </c>
      <c r="IE124">
        <v>-1.6622455986528497</v>
      </c>
      <c r="IF124">
        <v>0.90467360660276597</v>
      </c>
      <c r="IG124">
        <v>0.68565716716527614</v>
      </c>
      <c r="IH124">
        <v>0.72951320099372463</v>
      </c>
      <c r="II124">
        <v>-0.53774060243552724</v>
      </c>
      <c r="IJ124">
        <v>-0.81608180508675321</v>
      </c>
      <c r="IK124">
        <v>-0.91849226886827284</v>
      </c>
      <c r="IL124">
        <v>-0.11399409908281807</v>
      </c>
      <c r="IM124">
        <v>8.1285189752385481E-2</v>
      </c>
      <c r="IN124">
        <v>-0.21217016376399017</v>
      </c>
      <c r="IO124">
        <v>0.2596430946210555</v>
      </c>
      <c r="IP124">
        <v>0.61201234015446559</v>
      </c>
      <c r="IQ124">
        <v>1.3254136924250925</v>
      </c>
      <c r="IR124">
        <v>-0.67752068347734717</v>
      </c>
      <c r="IS124">
        <v>0.12494678947808095</v>
      </c>
      <c r="IT124">
        <v>0.29542479505576613</v>
      </c>
      <c r="IU124">
        <v>0.86021736731973442</v>
      </c>
      <c r="IV124">
        <v>0.61307910375806751</v>
      </c>
      <c r="IW124">
        <v>-0.25904495966721708</v>
      </c>
      <c r="IX124">
        <v>0.38646686638554495</v>
      </c>
      <c r="IY124">
        <v>1.1338482418742839</v>
      </c>
      <c r="IZ124">
        <v>-1.462594667998671</v>
      </c>
      <c r="JA124">
        <v>0.21727015720044399</v>
      </c>
      <c r="JB124">
        <v>-0.9505633593584214</v>
      </c>
      <c r="JC124">
        <v>0.33267590291371285</v>
      </c>
      <c r="JD124">
        <v>8.5373492188388182E-3</v>
      </c>
      <c r="JE124">
        <v>1.2560518630629938</v>
      </c>
      <c r="JF124">
        <v>0.82579613284519249</v>
      </c>
      <c r="JG124">
        <v>0.32710825713556607</v>
      </c>
      <c r="JH124">
        <v>0.90985778626069636</v>
      </c>
      <c r="JI124">
        <v>-3.357797623370927</v>
      </c>
      <c r="JJ124">
        <v>5.2149891813524321E-2</v>
      </c>
      <c r="JK124">
        <v>-0.62245119096483081</v>
      </c>
      <c r="JL124">
        <v>0.20014183445130707</v>
      </c>
      <c r="JM124">
        <v>-1.4319746850545934</v>
      </c>
      <c r="JN124">
        <v>-1.0094713023060613</v>
      </c>
      <c r="JO124">
        <v>0.35029502301391868</v>
      </c>
      <c r="JP124">
        <v>-1.0674659658169805</v>
      </c>
      <c r="JQ124">
        <v>-0.49441972077653318</v>
      </c>
      <c r="JR124">
        <v>-0.55240498697809504</v>
      </c>
      <c r="JS124">
        <v>-0.21909794153859311</v>
      </c>
      <c r="JT124">
        <v>-1.0560115217717274</v>
      </c>
      <c r="JU124">
        <v>1.2096401320483794</v>
      </c>
      <c r="JV124">
        <v>-0.73136932305205249</v>
      </c>
      <c r="JW124">
        <v>-1.7077116322387242</v>
      </c>
      <c r="JX124">
        <v>1.6009939831474911</v>
      </c>
      <c r="JY124">
        <v>0.1672530287540854</v>
      </c>
      <c r="JZ124">
        <v>-0.11039834909235668</v>
      </c>
      <c r="KA124">
        <v>-2.1802920749943504</v>
      </c>
      <c r="KB124">
        <v>0.10012070965067441</v>
      </c>
      <c r="KC124">
        <v>-0.10262832985599055</v>
      </c>
      <c r="KD124">
        <v>1.4688963867014579</v>
      </c>
      <c r="KE124">
        <v>-1.1311500782453685</v>
      </c>
      <c r="KF124">
        <v>0.65472806561402641</v>
      </c>
      <c r="KG124">
        <v>-1.3546109174414407</v>
      </c>
      <c r="KH124">
        <v>7.5845915162356337E-2</v>
      </c>
      <c r="KI124">
        <v>1.5675144706134045</v>
      </c>
      <c r="KJ124">
        <v>0.67212910844006835</v>
      </c>
      <c r="KK124">
        <v>0.55431567751492483</v>
      </c>
      <c r="KL124">
        <v>0.48110826431203935</v>
      </c>
      <c r="KM124">
        <v>2.7875871276772251</v>
      </c>
      <c r="KN124">
        <v>-1.6835547580860071</v>
      </c>
      <c r="KO124">
        <v>1.0109981387481342</v>
      </c>
      <c r="KP124">
        <v>1.3388329520361499</v>
      </c>
      <c r="KQ124">
        <v>-0.25596024402387985</v>
      </c>
      <c r="KR124">
        <v>0.84446347253462894</v>
      </c>
      <c r="KS124">
        <v>-0.34262427533435774</v>
      </c>
      <c r="KT124">
        <v>0.18629317838514228</v>
      </c>
      <c r="KU124">
        <v>0.61116109140700681</v>
      </c>
      <c r="KV124">
        <v>2.9407200684717683E-2</v>
      </c>
      <c r="KW124">
        <v>-0.69916661496152654</v>
      </c>
      <c r="KX124">
        <v>0.9146997930828944</v>
      </c>
      <c r="KY124">
        <v>0.2575936504529433</v>
      </c>
      <c r="KZ124">
        <v>-0.55761481775692057</v>
      </c>
      <c r="LA124">
        <v>-1.2716571414289057</v>
      </c>
      <c r="LB124">
        <v>1.1952117876748949</v>
      </c>
      <c r="LC124">
        <v>1.1559551798109</v>
      </c>
      <c r="LD124">
        <v>0.33075915801145134</v>
      </c>
      <c r="LE124">
        <v>1.2757028607876355</v>
      </c>
      <c r="LF124">
        <v>-3.7280130695548822E-2</v>
      </c>
      <c r="LG124">
        <v>-1.4277986774995484</v>
      </c>
      <c r="LH124">
        <v>1.0512931493196511</v>
      </c>
      <c r="LI124">
        <v>0.62180296246106348</v>
      </c>
      <c r="LJ124">
        <v>-0.1580085547156625</v>
      </c>
      <c r="LK124">
        <v>-2.0912512778000938</v>
      </c>
      <c r="LL124">
        <v>0.19712672923918684</v>
      </c>
      <c r="LM124">
        <v>1.8854512307852096</v>
      </c>
      <c r="LN124">
        <v>-0.62254759452086583</v>
      </c>
      <c r="LO124">
        <v>-0.68860467545616078</v>
      </c>
      <c r="LP124">
        <v>0.58576517409891715</v>
      </c>
      <c r="LQ124">
        <v>0.74013353458846232</v>
      </c>
      <c r="LR124">
        <v>0.11249237330200283</v>
      </c>
      <c r="LS124">
        <v>-1.3879325495238521</v>
      </c>
      <c r="LT124">
        <v>0.4089141838438935</v>
      </c>
      <c r="LU124">
        <v>-1.4218184232083682</v>
      </c>
      <c r="LV124">
        <v>1.09684514566961</v>
      </c>
      <c r="LW124">
        <v>0.700958576650069</v>
      </c>
      <c r="LX124">
        <v>-1.1300428754528971</v>
      </c>
      <c r="LY124">
        <v>-0.74348125596021131</v>
      </c>
      <c r="LZ124">
        <v>0.14933227500202362</v>
      </c>
      <c r="MA124">
        <v>-1.4103662476519683</v>
      </c>
      <c r="MB124">
        <v>-0.50844070370179351</v>
      </c>
      <c r="MC124">
        <v>1.32218071702099</v>
      </c>
      <c r="MD124">
        <v>1.1090441378934619</v>
      </c>
      <c r="ME124">
        <v>-0.50339138384611115</v>
      </c>
      <c r="MF124">
        <v>-2.3047205872647432</v>
      </c>
      <c r="MG124">
        <v>0.13809678979816065</v>
      </c>
      <c r="MH124">
        <v>1.0198332136064612</v>
      </c>
      <c r="MI124">
        <v>0.70399661610583908</v>
      </c>
      <c r="MJ124">
        <v>-1.1911832483599283</v>
      </c>
      <c r="MK124">
        <v>1.2132075869975268E-2</v>
      </c>
      <c r="ML124">
        <v>0.35347635979402203</v>
      </c>
      <c r="MM124">
        <v>-1.3137341512485814</v>
      </c>
      <c r="MN124">
        <v>-0.93603490153527313</v>
      </c>
      <c r="MO124">
        <v>0.18875545765019755</v>
      </c>
      <c r="MP124">
        <v>-1.5934214217809841</v>
      </c>
      <c r="MQ124">
        <v>-1.0369017563761309</v>
      </c>
      <c r="MR124">
        <v>0.25633276584080217</v>
      </c>
      <c r="MS124">
        <v>-0.49226094563124345</v>
      </c>
      <c r="MT124">
        <v>-0.10857131671644267</v>
      </c>
      <c r="MU124">
        <v>0.32337469519518158</v>
      </c>
      <c r="MV124">
        <v>1.0235726585218623</v>
      </c>
      <c r="MW124">
        <v>-0.14592326127845867</v>
      </c>
      <c r="MX124">
        <v>-0.44763537134714321</v>
      </c>
      <c r="MY124">
        <v>0.19729973166030948</v>
      </c>
      <c r="MZ124">
        <v>-6.193176649544789E-2</v>
      </c>
      <c r="NA124">
        <v>1.1873467565693985</v>
      </c>
      <c r="NB124">
        <v>1.1918147310808291</v>
      </c>
      <c r="NC124">
        <v>0.11100923964204561</v>
      </c>
      <c r="ND124">
        <v>0.18924721124365593</v>
      </c>
      <c r="NE124">
        <v>0.54480656604403366</v>
      </c>
      <c r="NF124">
        <v>0.30141732223857032</v>
      </c>
      <c r="NG124">
        <v>-0.42223362193590136</v>
      </c>
      <c r="NH124">
        <v>0.98669414643482545</v>
      </c>
      <c r="NI124">
        <v>-0.14464938092204621</v>
      </c>
      <c r="NJ124">
        <v>0.92484469608107944</v>
      </c>
      <c r="NK124">
        <v>-0.95165451612235186</v>
      </c>
      <c r="NL124">
        <v>-0.4400051978470087</v>
      </c>
      <c r="NM124">
        <v>-0.58677971867535983</v>
      </c>
      <c r="NN124">
        <v>0.24489731264040571</v>
      </c>
      <c r="NO124">
        <v>0.68365578216831868</v>
      </c>
      <c r="NP124">
        <v>-0.2845490013990053</v>
      </c>
      <c r="NQ124">
        <v>-0.1383057465976138</v>
      </c>
      <c r="NR124">
        <v>-0.22494166682829078</v>
      </c>
      <c r="NS124">
        <v>0.5442827992972481</v>
      </c>
      <c r="NT124">
        <v>-2.5308157095092105</v>
      </c>
      <c r="NU124">
        <v>-0.93551187346506826</v>
      </c>
      <c r="NV124">
        <v>-1.3470135969445882</v>
      </c>
      <c r="NW124">
        <v>0.25944851301065663</v>
      </c>
      <c r="NX124">
        <v>-7.6627100873010862E-2</v>
      </c>
      <c r="NY124">
        <v>0.82181601655792658</v>
      </c>
      <c r="NZ124">
        <v>-0.89880712971713261</v>
      </c>
      <c r="OA124">
        <v>1.9015404013547539</v>
      </c>
      <c r="OB124">
        <v>0.80782148993182801</v>
      </c>
      <c r="OC124">
        <v>0.9131849135182557</v>
      </c>
      <c r="OD124">
        <v>1.314110455163183</v>
      </c>
      <c r="OE124">
        <v>7.1728171333117083E-2</v>
      </c>
      <c r="OF124">
        <v>0.37867225814072147</v>
      </c>
      <c r="OG124">
        <v>0.48991752834876068</v>
      </c>
      <c r="OH124">
        <v>2.8927284384920558E-2</v>
      </c>
      <c r="OI124">
        <v>-0.74163686220433844</v>
      </c>
      <c r="OJ124">
        <v>-0.55327027733114509</v>
      </c>
      <c r="OK124">
        <v>-2.7366281450562511</v>
      </c>
      <c r="OL124">
        <v>0.6411540925711009</v>
      </c>
      <c r="OM124">
        <v>-2.1725397012399159</v>
      </c>
      <c r="ON124">
        <v>0.67276603935332835</v>
      </c>
      <c r="OO124">
        <v>-1.2367147274993653</v>
      </c>
      <c r="OP124">
        <v>1.6213121878534815</v>
      </c>
      <c r="OQ124">
        <v>0.61711766250157074</v>
      </c>
      <c r="OR124">
        <v>-1.5630868793303145</v>
      </c>
      <c r="OS124">
        <v>-7.032656162345792E-2</v>
      </c>
      <c r="OT124">
        <v>-0.73186012028460523</v>
      </c>
      <c r="OU124">
        <v>-0.30430389649723522</v>
      </c>
      <c r="OV124">
        <v>-0.81440809756562416</v>
      </c>
      <c r="OW124">
        <v>0.35254096847887145</v>
      </c>
      <c r="OX124">
        <v>-1.5662543996336342</v>
      </c>
      <c r="OY124">
        <v>-5.9835690803452357E-2</v>
      </c>
      <c r="OZ124">
        <v>6.6158741916902117E-2</v>
      </c>
      <c r="PA124">
        <v>-0.73245691631194465</v>
      </c>
      <c r="PB124">
        <v>-0.62036755474205463</v>
      </c>
      <c r="PC124">
        <v>-0.39050070998731645</v>
      </c>
      <c r="PD124">
        <v>-3.7643401147205026E-2</v>
      </c>
      <c r="PE124">
        <v>0.33181756578797067</v>
      </c>
      <c r="PF124">
        <v>1.7591848615915864</v>
      </c>
      <c r="PG124">
        <v>0.99884592372776482</v>
      </c>
      <c r="PH124">
        <v>-1.1109184906611868E-2</v>
      </c>
      <c r="PI124">
        <v>-0.48249117125461671</v>
      </c>
      <c r="PJ124">
        <v>9.6925654054391283E-2</v>
      </c>
      <c r="PK124">
        <v>-1.4466545770204211</v>
      </c>
      <c r="PL124">
        <v>2.3198381077097263E-2</v>
      </c>
      <c r="PM124">
        <v>-0.92708778330385777</v>
      </c>
      <c r="PN124">
        <v>-0.40363657084977472</v>
      </c>
      <c r="PO124">
        <v>0.26591647270564805</v>
      </c>
      <c r="PP124">
        <v>-2.7270181965548219</v>
      </c>
      <c r="PQ124">
        <v>0.52700114450952695</v>
      </c>
      <c r="PR124">
        <v>-0.34559868367128938</v>
      </c>
      <c r="PS124">
        <v>-0.53654936377091622</v>
      </c>
      <c r="PT124">
        <v>-0.72864847392873711</v>
      </c>
      <c r="PU124">
        <v>0.18537208833650604</v>
      </c>
      <c r="PV124">
        <v>-1.1183875818852829</v>
      </c>
      <c r="PW124">
        <v>-1.0355435035602292</v>
      </c>
      <c r="PX124">
        <v>-0.42863751992405125</v>
      </c>
      <c r="PY124">
        <v>-0.7302123031911627</v>
      </c>
      <c r="PZ124">
        <v>-0.59451183145998965</v>
      </c>
      <c r="QA124">
        <v>4.6580393531040654E-2</v>
      </c>
      <c r="QB124">
        <v>-1.0574828523646185</v>
      </c>
      <c r="QC124">
        <v>3.2645428834451401E-2</v>
      </c>
      <c r="QD124">
        <v>-1.5497902857107626</v>
      </c>
      <c r="QE124">
        <v>-2.542661895287718</v>
      </c>
      <c r="QF124">
        <v>1.608400947018781</v>
      </c>
      <c r="QG124">
        <v>0.66485341987867896</v>
      </c>
      <c r="QH124">
        <v>-3.6402708429921304</v>
      </c>
      <c r="QI124">
        <v>0.31318312719459929</v>
      </c>
      <c r="QJ124">
        <v>-4.4904997707527872E-2</v>
      </c>
      <c r="QK124">
        <v>0.35699421843964407</v>
      </c>
      <c r="QL124">
        <v>0.46313122023009484</v>
      </c>
      <c r="QM124">
        <v>0.283491184114112</v>
      </c>
      <c r="QN124">
        <v>-0.5196015228084061</v>
      </c>
      <c r="QO124">
        <v>-2.7926196246446548E-2</v>
      </c>
      <c r="QP124">
        <v>-1.9649070857973312</v>
      </c>
      <c r="QQ124">
        <v>8.5773799265343401E-3</v>
      </c>
      <c r="QR124">
        <v>-0.50016370468615989</v>
      </c>
      <c r="QS124">
        <v>-0.74307280667351328</v>
      </c>
      <c r="QT124">
        <v>0.16038358438102313</v>
      </c>
      <c r="QU124">
        <v>-1.2423369560830473</v>
      </c>
      <c r="QV124">
        <v>1.0176231508190023</v>
      </c>
      <c r="QW124">
        <v>-0.60466578616237676</v>
      </c>
      <c r="QX124">
        <v>-1.2241873903339382</v>
      </c>
      <c r="QY124">
        <v>-0.14750500552113829</v>
      </c>
      <c r="QZ124">
        <v>-1.2300624584856101</v>
      </c>
      <c r="RA124">
        <v>0.52675047817339038</v>
      </c>
      <c r="RB124">
        <v>0.74197189218098347</v>
      </c>
      <c r="RC124">
        <v>-1.0570899763788912</v>
      </c>
      <c r="RD124">
        <v>0.37559497131292685</v>
      </c>
      <c r="RE124">
        <v>-1.7863127331307822</v>
      </c>
      <c r="RF124">
        <v>0.58120899515788005</v>
      </c>
      <c r="RG124">
        <v>0.68094151325598407</v>
      </c>
      <c r="RH124">
        <v>-1.0808961436849045</v>
      </c>
      <c r="RI124">
        <v>-0.93144697533459042</v>
      </c>
      <c r="RJ124">
        <v>1.6956713042705973</v>
      </c>
      <c r="RK124">
        <v>1.4239743174280937</v>
      </c>
      <c r="RL124">
        <v>0.99678085259837013</v>
      </c>
      <c r="RM124">
        <v>-0.76602574057543082</v>
      </c>
      <c r="RN124">
        <v>-0.87021386427190217</v>
      </c>
      <c r="RO124">
        <v>-1.3448741228912617</v>
      </c>
      <c r="RP124">
        <v>0.88137294123029175</v>
      </c>
      <c r="RQ124">
        <v>0.72104960033099952</v>
      </c>
      <c r="RR124">
        <v>0.14831060714685601</v>
      </c>
      <c r="RS124">
        <v>-0.83843711352029915</v>
      </c>
      <c r="RT124">
        <v>-1.3784806046800251</v>
      </c>
      <c r="RU124">
        <v>2.1247202628733799</v>
      </c>
      <c r="RV124">
        <v>1.5242298316756768</v>
      </c>
      <c r="RW124">
        <v>4.8386914889221979E-3</v>
      </c>
      <c r="RX124">
        <v>-2.205570885389772</v>
      </c>
      <c r="RY124">
        <v>-1.040851771960422</v>
      </c>
      <c r="RZ124">
        <v>0.25229918245768496</v>
      </c>
      <c r="SA124">
        <v>-1.1635031361080115</v>
      </c>
      <c r="SB124">
        <v>4.8950109439077016E-2</v>
      </c>
      <c r="SC124">
        <v>-0.9839340959820605</v>
      </c>
      <c r="SD124">
        <v>0.21428375892590737</v>
      </c>
      <c r="SE124">
        <v>-0.1198240941718447</v>
      </c>
      <c r="SF124">
        <v>1.6166784568453139</v>
      </c>
      <c r="SG124">
        <v>-0.49758524099135304</v>
      </c>
    </row>
    <row r="126" spans="1:501">
      <c r="A126">
        <f>+A121</f>
        <v>2015</v>
      </c>
    </row>
    <row r="127" spans="1:501">
      <c r="A127" t="s">
        <v>462</v>
      </c>
      <c r="B127" s="25">
        <f>+IF('Step 2 - Expected Payments'!$E$14+B114&gt;=0,ROUND(B114+'Step 2 - Expected Payments'!$E$14,2),"")</f>
        <v>6.15</v>
      </c>
      <c r="C127" s="25">
        <f>+IF('Step 2 - Expected Payments'!$E$14+C114&gt;=0,ROUND(C114+'Step 2 - Expected Payments'!$E$14,2),"")</f>
        <v>7.86</v>
      </c>
      <c r="D127" s="25">
        <f>+IF('Step 2 - Expected Payments'!$E$14+D114&gt;=0,ROUND(D114+'Step 2 - Expected Payments'!$E$14,2),"")</f>
        <v>7.72</v>
      </c>
      <c r="E127" s="25">
        <f>+IF('Step 2 - Expected Payments'!$E$14+E114&gt;=0,ROUND(E114+'Step 2 - Expected Payments'!$E$14,2),"")</f>
        <v>7.8</v>
      </c>
      <c r="F127" s="25">
        <f>+IF('Step 2 - Expected Payments'!$E$14+F114&gt;=0,ROUND(F114+'Step 2 - Expected Payments'!$E$14,2),"")</f>
        <v>6.98</v>
      </c>
      <c r="G127" s="25">
        <f>+IF('Step 2 - Expected Payments'!$E$14+G114&gt;=0,ROUND(G114+'Step 2 - Expected Payments'!$E$14,2),"")</f>
        <v>7.11</v>
      </c>
      <c r="H127" s="25">
        <f>+IF('Step 2 - Expected Payments'!$E$14+H114&gt;=0,ROUND(H114+'Step 2 - Expected Payments'!$E$14,2),"")</f>
        <v>8.82</v>
      </c>
      <c r="I127" s="25">
        <f>+IF('Step 2 - Expected Payments'!$E$14+I114&gt;=0,ROUND(I114+'Step 2 - Expected Payments'!$E$14,2),"")</f>
        <v>7.46</v>
      </c>
      <c r="J127" s="25">
        <f>+IF('Step 2 - Expected Payments'!$E$14+J114&gt;=0,ROUND(J114+'Step 2 - Expected Payments'!$E$14,2),"")</f>
        <v>9.6300000000000008</v>
      </c>
      <c r="K127" s="25">
        <f>+IF('Step 2 - Expected Payments'!$E$14+K114&gt;=0,ROUND(K114+'Step 2 - Expected Payments'!$E$14,2),"")</f>
        <v>9.7899999999999991</v>
      </c>
      <c r="L127" s="25">
        <f>+IF('Step 2 - Expected Payments'!$E$14+L114&gt;=0,ROUND(L114+'Step 2 - Expected Payments'!$E$14,2),"")</f>
        <v>9.2799999999999994</v>
      </c>
      <c r="M127" s="25">
        <f>+IF('Step 2 - Expected Payments'!$E$14+M114&gt;=0,ROUND(M114+'Step 2 - Expected Payments'!$E$14,2),"")</f>
        <v>8.5299999999999994</v>
      </c>
      <c r="N127" s="25">
        <f>+IF('Step 2 - Expected Payments'!$E$14+N114&gt;=0,ROUND(N114+'Step 2 - Expected Payments'!$E$14,2),"")</f>
        <v>8.33</v>
      </c>
      <c r="O127" s="25">
        <f>+IF('Step 2 - Expected Payments'!$E$14+O114&gt;=0,ROUND(O114+'Step 2 - Expected Payments'!$E$14,2),"")</f>
        <v>9.36</v>
      </c>
      <c r="P127" s="25">
        <f>+IF('Step 2 - Expected Payments'!$E$14+P114&gt;=0,ROUND(P114+'Step 2 - Expected Payments'!$E$14,2),"")</f>
        <v>9.4600000000000009</v>
      </c>
      <c r="Q127" s="25">
        <f>+IF('Step 2 - Expected Payments'!$E$14+Q114&gt;=0,ROUND(Q114+'Step 2 - Expected Payments'!$E$14,2),"")</f>
        <v>8.23</v>
      </c>
      <c r="R127" s="25">
        <f>+IF('Step 2 - Expected Payments'!$E$14+R114&gt;=0,ROUND(R114+'Step 2 - Expected Payments'!$E$14,2),"")</f>
        <v>8.34</v>
      </c>
      <c r="S127" s="25">
        <f>+IF('Step 2 - Expected Payments'!$E$14+S114&gt;=0,ROUND(S114+'Step 2 - Expected Payments'!$E$14,2),"")</f>
        <v>8.51</v>
      </c>
      <c r="T127" s="25">
        <f>+IF('Step 2 - Expected Payments'!$E$14+T114&gt;=0,ROUND(T114+'Step 2 - Expected Payments'!$E$14,2),"")</f>
        <v>7.29</v>
      </c>
      <c r="U127" s="25">
        <f>+IF('Step 2 - Expected Payments'!$E$14+U114&gt;=0,ROUND(U114+'Step 2 - Expected Payments'!$E$14,2),"")</f>
        <v>7.64</v>
      </c>
      <c r="V127" s="25">
        <f>+IF('Step 2 - Expected Payments'!$E$14+V114&gt;=0,ROUND(V114+'Step 2 - Expected Payments'!$E$14,2),"")</f>
        <v>8.3000000000000007</v>
      </c>
      <c r="W127" s="25">
        <f>+IF('Step 2 - Expected Payments'!$E$14+W114&gt;=0,ROUND(W114+'Step 2 - Expected Payments'!$E$14,2),"")</f>
        <v>9.2100000000000009</v>
      </c>
      <c r="X127" s="25">
        <f>+IF('Step 2 - Expected Payments'!$E$14+X114&gt;=0,ROUND(X114+'Step 2 - Expected Payments'!$E$14,2),"")</f>
        <v>8.25</v>
      </c>
      <c r="Y127" s="25">
        <f>+IF('Step 2 - Expected Payments'!$E$14+Y114&gt;=0,ROUND(Y114+'Step 2 - Expected Payments'!$E$14,2),"")</f>
        <v>9.76</v>
      </c>
      <c r="Z127" s="25">
        <f>+IF('Step 2 - Expected Payments'!$E$14+Z114&gt;=0,ROUND(Z114+'Step 2 - Expected Payments'!$E$14,2),"")</f>
        <v>8.51</v>
      </c>
      <c r="AA127" s="25">
        <f>+IF('Step 2 - Expected Payments'!$E$14+AA114&gt;=0,ROUND(AA114+'Step 2 - Expected Payments'!$E$14,2),"")</f>
        <v>7.82</v>
      </c>
      <c r="AB127" s="25">
        <f>+IF('Step 2 - Expected Payments'!$E$14+AB114&gt;=0,ROUND(AB114+'Step 2 - Expected Payments'!$E$14,2),"")</f>
        <v>8.34</v>
      </c>
      <c r="AC127" s="25">
        <f>+IF('Step 2 - Expected Payments'!$E$14+AC114&gt;=0,ROUND(AC114+'Step 2 - Expected Payments'!$E$14,2),"")</f>
        <v>9.7799999999999994</v>
      </c>
      <c r="AD127" s="25">
        <f>+IF('Step 2 - Expected Payments'!$E$14+AD114&gt;=0,ROUND(AD114+'Step 2 - Expected Payments'!$E$14,2),"")</f>
        <v>7.93</v>
      </c>
      <c r="AE127" s="25">
        <f>+IF('Step 2 - Expected Payments'!$E$14+AE114&gt;=0,ROUND(AE114+'Step 2 - Expected Payments'!$E$14,2),"")</f>
        <v>9.2899999999999991</v>
      </c>
      <c r="AF127" s="25">
        <f>+IF('Step 2 - Expected Payments'!$E$14+AF114&gt;=0,ROUND(AF114+'Step 2 - Expected Payments'!$E$14,2),"")</f>
        <v>8.6199999999999992</v>
      </c>
      <c r="AG127" s="25">
        <f>+IF('Step 2 - Expected Payments'!$E$14+AG114&gt;=0,ROUND(AG114+'Step 2 - Expected Payments'!$E$14,2),"")</f>
        <v>8.82</v>
      </c>
      <c r="AH127" s="25">
        <f>+IF('Step 2 - Expected Payments'!$E$14+AH114&gt;=0,ROUND(AH114+'Step 2 - Expected Payments'!$E$14,2),"")</f>
        <v>9.8800000000000008</v>
      </c>
      <c r="AI127" s="25">
        <f>+IF('Step 2 - Expected Payments'!$E$14+AI114&gt;=0,ROUND(AI114+'Step 2 - Expected Payments'!$E$14,2),"")</f>
        <v>8.0299999999999994</v>
      </c>
      <c r="AJ127" s="25">
        <f>+IF('Step 2 - Expected Payments'!$E$14+AJ114&gt;=0,ROUND(AJ114+'Step 2 - Expected Payments'!$E$14,2),"")</f>
        <v>8.98</v>
      </c>
      <c r="AK127" s="25">
        <f>+IF('Step 2 - Expected Payments'!$E$14+AK114&gt;=0,ROUND(AK114+'Step 2 - Expected Payments'!$E$14,2),"")</f>
        <v>8.4600000000000009</v>
      </c>
      <c r="AL127" s="25">
        <f>+IF('Step 2 - Expected Payments'!$E$14+AL114&gt;=0,ROUND(AL114+'Step 2 - Expected Payments'!$E$14,2),"")</f>
        <v>9.68</v>
      </c>
      <c r="AM127" s="25">
        <f>+IF('Step 2 - Expected Payments'!$E$14+AM114&gt;=0,ROUND(AM114+'Step 2 - Expected Payments'!$E$14,2),"")</f>
        <v>8.69</v>
      </c>
      <c r="AN127" s="25">
        <f>+IF('Step 2 - Expected Payments'!$E$14+AN114&gt;=0,ROUND(AN114+'Step 2 - Expected Payments'!$E$14,2),"")</f>
        <v>8.68</v>
      </c>
      <c r="AO127" s="25">
        <f>+IF('Step 2 - Expected Payments'!$E$14+AO114&gt;=0,ROUND(AO114+'Step 2 - Expected Payments'!$E$14,2),"")</f>
        <v>8.32</v>
      </c>
      <c r="AP127" s="25">
        <f>+IF('Step 2 - Expected Payments'!$E$14+AP114&gt;=0,ROUND(AP114+'Step 2 - Expected Payments'!$E$14,2),"")</f>
        <v>8.4700000000000006</v>
      </c>
      <c r="AQ127" s="25">
        <f>+IF('Step 2 - Expected Payments'!$E$14+AQ114&gt;=0,ROUND(AQ114+'Step 2 - Expected Payments'!$E$14,2),"")</f>
        <v>9.23</v>
      </c>
      <c r="AR127" s="25">
        <f>+IF('Step 2 - Expected Payments'!$E$14+AR114&gt;=0,ROUND(AR114+'Step 2 - Expected Payments'!$E$14,2),"")</f>
        <v>8.02</v>
      </c>
      <c r="AS127" s="25">
        <f>+IF('Step 2 - Expected Payments'!$E$14+AS114&gt;=0,ROUND(AS114+'Step 2 - Expected Payments'!$E$14,2),"")</f>
        <v>9</v>
      </c>
      <c r="AT127" s="25">
        <f>+IF('Step 2 - Expected Payments'!$E$14+AT114&gt;=0,ROUND(AT114+'Step 2 - Expected Payments'!$E$14,2),"")</f>
        <v>8.93</v>
      </c>
      <c r="AU127" s="25">
        <f>+IF('Step 2 - Expected Payments'!$E$14+AU114&gt;=0,ROUND(AU114+'Step 2 - Expected Payments'!$E$14,2),"")</f>
        <v>8.0399999999999991</v>
      </c>
      <c r="AV127" s="25">
        <f>+IF('Step 2 - Expected Payments'!$E$14+AV114&gt;=0,ROUND(AV114+'Step 2 - Expected Payments'!$E$14,2),"")</f>
        <v>7.83</v>
      </c>
      <c r="AW127" s="25">
        <f>+IF('Step 2 - Expected Payments'!$E$14+AW114&gt;=0,ROUND(AW114+'Step 2 - Expected Payments'!$E$14,2),"")</f>
        <v>10.01</v>
      </c>
      <c r="AX127" s="25">
        <f>+IF('Step 2 - Expected Payments'!$E$14+AX114&gt;=0,ROUND(AX114+'Step 2 - Expected Payments'!$E$14,2),"")</f>
        <v>6.55</v>
      </c>
      <c r="AY127" s="25">
        <f>+IF('Step 2 - Expected Payments'!$E$14+AY114&gt;=0,ROUND(AY114+'Step 2 - Expected Payments'!$E$14,2),"")</f>
        <v>10.06</v>
      </c>
      <c r="AZ127" s="25">
        <f>+IF('Step 2 - Expected Payments'!$E$14+AZ114&gt;=0,ROUND(AZ114+'Step 2 - Expected Payments'!$E$14,2),"")</f>
        <v>7.82</v>
      </c>
      <c r="BA127" s="25">
        <f>+IF('Step 2 - Expected Payments'!$E$14+BA114&gt;=0,ROUND(BA114+'Step 2 - Expected Payments'!$E$14,2),"")</f>
        <v>8.17</v>
      </c>
      <c r="BB127" s="25">
        <f>+IF('Step 2 - Expected Payments'!$E$14+BB114&gt;=0,ROUND(BB114+'Step 2 - Expected Payments'!$E$14,2),"")</f>
        <v>9.26</v>
      </c>
      <c r="BC127" s="25">
        <f>+IF('Step 2 - Expected Payments'!$E$14+BC114&gt;=0,ROUND(BC114+'Step 2 - Expected Payments'!$E$14,2),"")</f>
        <v>10.9</v>
      </c>
      <c r="BD127" s="25">
        <f>+IF('Step 2 - Expected Payments'!$E$14+BD114&gt;=0,ROUND(BD114+'Step 2 - Expected Payments'!$E$14,2),"")</f>
        <v>8.1199999999999992</v>
      </c>
      <c r="BE127" s="25">
        <f>+IF('Step 2 - Expected Payments'!$E$14+BE114&gt;=0,ROUND(BE114+'Step 2 - Expected Payments'!$E$14,2),"")</f>
        <v>7.32</v>
      </c>
      <c r="BF127" s="25">
        <f>+IF('Step 2 - Expected Payments'!$E$14+BF114&gt;=0,ROUND(BF114+'Step 2 - Expected Payments'!$E$14,2),"")</f>
        <v>8.48</v>
      </c>
      <c r="BG127" s="25">
        <f>+IF('Step 2 - Expected Payments'!$E$14+BG114&gt;=0,ROUND(BG114+'Step 2 - Expected Payments'!$E$14,2),"")</f>
        <v>8.6999999999999993</v>
      </c>
      <c r="BH127" s="25">
        <f>+IF('Step 2 - Expected Payments'!$E$14+BH114&gt;=0,ROUND(BH114+'Step 2 - Expected Payments'!$E$14,2),"")</f>
        <v>9.99</v>
      </c>
      <c r="BI127" s="25">
        <f>+IF('Step 2 - Expected Payments'!$E$14+BI114&gt;=0,ROUND(BI114+'Step 2 - Expected Payments'!$E$14,2),"")</f>
        <v>8.1199999999999992</v>
      </c>
      <c r="BJ127" s="25">
        <f>+IF('Step 2 - Expected Payments'!$E$14+BJ114&gt;=0,ROUND(BJ114+'Step 2 - Expected Payments'!$E$14,2),"")</f>
        <v>7.88</v>
      </c>
      <c r="BK127" s="25">
        <f>+IF('Step 2 - Expected Payments'!$E$14+BK114&gt;=0,ROUND(BK114+'Step 2 - Expected Payments'!$E$14,2),"")</f>
        <v>7.71</v>
      </c>
      <c r="BL127" s="25">
        <f>+IF('Step 2 - Expected Payments'!$E$14+BL114&gt;=0,ROUND(BL114+'Step 2 - Expected Payments'!$E$14,2),"")</f>
        <v>7.79</v>
      </c>
      <c r="BM127" s="25">
        <f>+IF('Step 2 - Expected Payments'!$E$14+BM114&gt;=0,ROUND(BM114+'Step 2 - Expected Payments'!$E$14,2),"")</f>
        <v>8.43</v>
      </c>
      <c r="BN127" s="25">
        <f>+IF('Step 2 - Expected Payments'!$E$14+BN114&gt;=0,ROUND(BN114+'Step 2 - Expected Payments'!$E$14,2),"")</f>
        <v>7.97</v>
      </c>
      <c r="BO127" s="25">
        <f>+IF('Step 2 - Expected Payments'!$E$14+BO114&gt;=0,ROUND(BO114+'Step 2 - Expected Payments'!$E$14,2),"")</f>
        <v>8.5500000000000007</v>
      </c>
      <c r="BP127" s="25">
        <f>+IF('Step 2 - Expected Payments'!$E$14+BP114&gt;=0,ROUND(BP114+'Step 2 - Expected Payments'!$E$14,2),"")</f>
        <v>8.58</v>
      </c>
      <c r="BQ127" s="25">
        <f>+IF('Step 2 - Expected Payments'!$E$14+BQ114&gt;=0,ROUND(BQ114+'Step 2 - Expected Payments'!$E$14,2),"")</f>
        <v>9.94</v>
      </c>
      <c r="BR127" s="25">
        <f>+IF('Step 2 - Expected Payments'!$E$14+BR114&gt;=0,ROUND(BR114+'Step 2 - Expected Payments'!$E$14,2),"")</f>
        <v>8.34</v>
      </c>
      <c r="BS127" s="25">
        <f>+IF('Step 2 - Expected Payments'!$E$14+BS114&gt;=0,ROUND(BS114+'Step 2 - Expected Payments'!$E$14,2),"")</f>
        <v>9.36</v>
      </c>
      <c r="BT127" s="25">
        <f>+IF('Step 2 - Expected Payments'!$E$14+BT114&gt;=0,ROUND(BT114+'Step 2 - Expected Payments'!$E$14,2),"")</f>
        <v>8.89</v>
      </c>
      <c r="BU127" s="25">
        <f>+IF('Step 2 - Expected Payments'!$E$14+BU114&gt;=0,ROUND(BU114+'Step 2 - Expected Payments'!$E$14,2),"")</f>
        <v>9.36</v>
      </c>
      <c r="BV127" s="25">
        <f>+IF('Step 2 - Expected Payments'!$E$14+BV114&gt;=0,ROUND(BV114+'Step 2 - Expected Payments'!$E$14,2),"")</f>
        <v>9.0299999999999994</v>
      </c>
      <c r="BW127" s="25">
        <f>+IF('Step 2 - Expected Payments'!$E$14+BW114&gt;=0,ROUND(BW114+'Step 2 - Expected Payments'!$E$14,2),"")</f>
        <v>6.53</v>
      </c>
      <c r="BX127" s="25">
        <f>+IF('Step 2 - Expected Payments'!$E$14+BX114&gt;=0,ROUND(BX114+'Step 2 - Expected Payments'!$E$14,2),"")</f>
        <v>7.85</v>
      </c>
      <c r="BY127" s="25">
        <f>+IF('Step 2 - Expected Payments'!$E$14+BY114&gt;=0,ROUND(BY114+'Step 2 - Expected Payments'!$E$14,2),"")</f>
        <v>10.25</v>
      </c>
      <c r="BZ127" s="25">
        <f>+IF('Step 2 - Expected Payments'!$E$14+BZ114&gt;=0,ROUND(BZ114+'Step 2 - Expected Payments'!$E$14,2),"")</f>
        <v>8.0500000000000007</v>
      </c>
      <c r="CA127" s="25">
        <f>+IF('Step 2 - Expected Payments'!$E$14+CA114&gt;=0,ROUND(CA114+'Step 2 - Expected Payments'!$E$14,2),"")</f>
        <v>9.81</v>
      </c>
      <c r="CB127" s="25">
        <f>+IF('Step 2 - Expected Payments'!$E$14+CB114&gt;=0,ROUND(CB114+'Step 2 - Expected Payments'!$E$14,2),"")</f>
        <v>8.66</v>
      </c>
      <c r="CC127" s="25">
        <f>+IF('Step 2 - Expected Payments'!$E$14+CC114&gt;=0,ROUND(CC114+'Step 2 - Expected Payments'!$E$14,2),"")</f>
        <v>8.94</v>
      </c>
      <c r="CD127" s="25">
        <f>+IF('Step 2 - Expected Payments'!$E$14+CD114&gt;=0,ROUND(CD114+'Step 2 - Expected Payments'!$E$14,2),"")</f>
        <v>8.11</v>
      </c>
      <c r="CE127" s="25">
        <f>+IF('Step 2 - Expected Payments'!$E$14+CE114&gt;=0,ROUND(CE114+'Step 2 - Expected Payments'!$E$14,2),"")</f>
        <v>9.17</v>
      </c>
      <c r="CF127" s="25">
        <f>+IF('Step 2 - Expected Payments'!$E$14+CF114&gt;=0,ROUND(CF114+'Step 2 - Expected Payments'!$E$14,2),"")</f>
        <v>9.31</v>
      </c>
      <c r="CG127" s="25">
        <f>+IF('Step 2 - Expected Payments'!$E$14+CG114&gt;=0,ROUND(CG114+'Step 2 - Expected Payments'!$E$14,2),"")</f>
        <v>8.8699999999999992</v>
      </c>
      <c r="CH127" s="25">
        <f>+IF('Step 2 - Expected Payments'!$E$14+CH114&gt;=0,ROUND(CH114+'Step 2 - Expected Payments'!$E$14,2),"")</f>
        <v>7.96</v>
      </c>
      <c r="CI127" s="25">
        <f>+IF('Step 2 - Expected Payments'!$E$14+CI114&gt;=0,ROUND(CI114+'Step 2 - Expected Payments'!$E$14,2),"")</f>
        <v>9.19</v>
      </c>
      <c r="CJ127" s="25">
        <f>+IF('Step 2 - Expected Payments'!$E$14+CJ114&gt;=0,ROUND(CJ114+'Step 2 - Expected Payments'!$E$14,2),"")</f>
        <v>7.64</v>
      </c>
      <c r="CK127" s="25">
        <f>+IF('Step 2 - Expected Payments'!$E$14+CK114&gt;=0,ROUND(CK114+'Step 2 - Expected Payments'!$E$14,2),"")</f>
        <v>8.2799999999999994</v>
      </c>
      <c r="CL127" s="25">
        <f>+IF('Step 2 - Expected Payments'!$E$14+CL114&gt;=0,ROUND(CL114+'Step 2 - Expected Payments'!$E$14,2),"")</f>
        <v>10.050000000000001</v>
      </c>
      <c r="CM127" s="25">
        <f>+IF('Step 2 - Expected Payments'!$E$14+CM114&gt;=0,ROUND(CM114+'Step 2 - Expected Payments'!$E$14,2),"")</f>
        <v>7.99</v>
      </c>
      <c r="CN127" s="25">
        <f>+IF('Step 2 - Expected Payments'!$E$14+CN114&gt;=0,ROUND(CN114+'Step 2 - Expected Payments'!$E$14,2),"")</f>
        <v>9.6</v>
      </c>
      <c r="CO127" s="25">
        <f>+IF('Step 2 - Expected Payments'!$E$14+CO114&gt;=0,ROUND(CO114+'Step 2 - Expected Payments'!$E$14,2),"")</f>
        <v>9.5</v>
      </c>
      <c r="CP127" s="25">
        <f>+IF('Step 2 - Expected Payments'!$E$14+CP114&gt;=0,ROUND(CP114+'Step 2 - Expected Payments'!$E$14,2),"")</f>
        <v>9.19</v>
      </c>
      <c r="CQ127" s="25">
        <f>+IF('Step 2 - Expected Payments'!$E$14+CQ114&gt;=0,ROUND(CQ114+'Step 2 - Expected Payments'!$E$14,2),"")</f>
        <v>7.14</v>
      </c>
      <c r="CR127" s="25">
        <f>+IF('Step 2 - Expected Payments'!$E$14+CR114&gt;=0,ROUND(CR114+'Step 2 - Expected Payments'!$E$14,2),"")</f>
        <v>7.45</v>
      </c>
      <c r="CS127" s="25">
        <f>+IF('Step 2 - Expected Payments'!$E$14+CS114&gt;=0,ROUND(CS114+'Step 2 - Expected Payments'!$E$14,2),"")</f>
        <v>9.5500000000000007</v>
      </c>
      <c r="CT127" s="25">
        <f>+IF('Step 2 - Expected Payments'!$E$14+CT114&gt;=0,ROUND(CT114+'Step 2 - Expected Payments'!$E$14,2),"")</f>
        <v>11.46</v>
      </c>
      <c r="CU127" s="25">
        <f>+IF('Step 2 - Expected Payments'!$E$14+CU114&gt;=0,ROUND(CU114+'Step 2 - Expected Payments'!$E$14,2),"")</f>
        <v>8.4700000000000006</v>
      </c>
      <c r="CV127" s="25">
        <f>+IF('Step 2 - Expected Payments'!$E$14+CV114&gt;=0,ROUND(CV114+'Step 2 - Expected Payments'!$E$14,2),"")</f>
        <v>10.07</v>
      </c>
      <c r="CW127" s="25">
        <f>+IF('Step 2 - Expected Payments'!$E$14+CW114&gt;=0,ROUND(CW114+'Step 2 - Expected Payments'!$E$14,2),"")</f>
        <v>7.14</v>
      </c>
      <c r="CX127" s="25">
        <f>+IF('Step 2 - Expected Payments'!$E$14+CX114&gt;=0,ROUND(CX114+'Step 2 - Expected Payments'!$E$14,2),"")</f>
        <v>6.42</v>
      </c>
      <c r="CY127" s="25">
        <f>+IF('Step 2 - Expected Payments'!$E$14+CY114&gt;=0,ROUND(CY114+'Step 2 - Expected Payments'!$E$14,2),"")</f>
        <v>7.46</v>
      </c>
      <c r="CZ127" s="25">
        <f>+IF('Step 2 - Expected Payments'!$E$14+CZ114&gt;=0,ROUND(CZ114+'Step 2 - Expected Payments'!$E$14,2),"")</f>
        <v>8.8699999999999992</v>
      </c>
      <c r="DA127" s="25">
        <f>+IF('Step 2 - Expected Payments'!$E$14+DA114&gt;=0,ROUND(DA114+'Step 2 - Expected Payments'!$E$14,2),"")</f>
        <v>8.6999999999999993</v>
      </c>
      <c r="DB127" s="25">
        <f>+IF('Step 2 - Expected Payments'!$E$14+DB114&gt;=0,ROUND(DB114+'Step 2 - Expected Payments'!$E$14,2),"")</f>
        <v>9.34</v>
      </c>
      <c r="DC127" s="25">
        <f>+IF('Step 2 - Expected Payments'!$E$14+DC114&gt;=0,ROUND(DC114+'Step 2 - Expected Payments'!$E$14,2),"")</f>
        <v>7.2</v>
      </c>
      <c r="DD127" s="25">
        <f>+IF('Step 2 - Expected Payments'!$E$14+DD114&gt;=0,ROUND(DD114+'Step 2 - Expected Payments'!$E$14,2),"")</f>
        <v>6.8</v>
      </c>
      <c r="DE127" s="25">
        <f>+IF('Step 2 - Expected Payments'!$E$14+DE114&gt;=0,ROUND(DE114+'Step 2 - Expected Payments'!$E$14,2),"")</f>
        <v>7.63</v>
      </c>
      <c r="DF127" s="25">
        <f>+IF('Step 2 - Expected Payments'!$E$14+DF114&gt;=0,ROUND(DF114+'Step 2 - Expected Payments'!$E$14,2),"")</f>
        <v>7.87</v>
      </c>
      <c r="DG127" s="25">
        <f>+IF('Step 2 - Expected Payments'!$E$14+DG114&gt;=0,ROUND(DG114+'Step 2 - Expected Payments'!$E$14,2),"")</f>
        <v>8.1</v>
      </c>
      <c r="DH127" s="25">
        <f>+IF('Step 2 - Expected Payments'!$E$14+DH114&gt;=0,ROUND(DH114+'Step 2 - Expected Payments'!$E$14,2),"")</f>
        <v>9.93</v>
      </c>
      <c r="DI127" s="25">
        <f>+IF('Step 2 - Expected Payments'!$E$14+DI114&gt;=0,ROUND(DI114+'Step 2 - Expected Payments'!$E$14,2),"")</f>
        <v>9.66</v>
      </c>
      <c r="DJ127" s="25">
        <f>+IF('Step 2 - Expected Payments'!$E$14+DJ114&gt;=0,ROUND(DJ114+'Step 2 - Expected Payments'!$E$14,2),"")</f>
        <v>8.23</v>
      </c>
      <c r="DK127" s="25">
        <f>+IF('Step 2 - Expected Payments'!$E$14+DK114&gt;=0,ROUND(DK114+'Step 2 - Expected Payments'!$E$14,2),"")</f>
        <v>8.2200000000000006</v>
      </c>
      <c r="DL127" s="25">
        <f>+IF('Step 2 - Expected Payments'!$E$14+DL114&gt;=0,ROUND(DL114+'Step 2 - Expected Payments'!$E$14,2),"")</f>
        <v>8.98</v>
      </c>
      <c r="DM127" s="25">
        <f>+IF('Step 2 - Expected Payments'!$E$14+DM114&gt;=0,ROUND(DM114+'Step 2 - Expected Payments'!$E$14,2),"")</f>
        <v>8.48</v>
      </c>
      <c r="DN127" s="25">
        <f>+IF('Step 2 - Expected Payments'!$E$14+DN114&gt;=0,ROUND(DN114+'Step 2 - Expected Payments'!$E$14,2),"")</f>
        <v>8.8699999999999992</v>
      </c>
      <c r="DO127" s="25">
        <f>+IF('Step 2 - Expected Payments'!$E$14+DO114&gt;=0,ROUND(DO114+'Step 2 - Expected Payments'!$E$14,2),"")</f>
        <v>8.5</v>
      </c>
      <c r="DP127" s="25">
        <f>+IF('Step 2 - Expected Payments'!$E$14+DP114&gt;=0,ROUND(DP114+'Step 2 - Expected Payments'!$E$14,2),"")</f>
        <v>9.11</v>
      </c>
      <c r="DQ127" s="25">
        <f>+IF('Step 2 - Expected Payments'!$E$14+DQ114&gt;=0,ROUND(DQ114+'Step 2 - Expected Payments'!$E$14,2),"")</f>
        <v>7.92</v>
      </c>
      <c r="DR127" s="25">
        <f>+IF('Step 2 - Expected Payments'!$E$14+DR114&gt;=0,ROUND(DR114+'Step 2 - Expected Payments'!$E$14,2),"")</f>
        <v>9.23</v>
      </c>
      <c r="DS127" s="25">
        <f>+IF('Step 2 - Expected Payments'!$E$14+DS114&gt;=0,ROUND(DS114+'Step 2 - Expected Payments'!$E$14,2),"")</f>
        <v>7.58</v>
      </c>
      <c r="DT127" s="25">
        <f>+IF('Step 2 - Expected Payments'!$E$14+DT114&gt;=0,ROUND(DT114+'Step 2 - Expected Payments'!$E$14,2),"")</f>
        <v>10.02</v>
      </c>
      <c r="DU127" s="25">
        <f>+IF('Step 2 - Expected Payments'!$E$14+DU114&gt;=0,ROUND(DU114+'Step 2 - Expected Payments'!$E$14,2),"")</f>
        <v>9.02</v>
      </c>
      <c r="DV127" s="25">
        <f>+IF('Step 2 - Expected Payments'!$E$14+DV114&gt;=0,ROUND(DV114+'Step 2 - Expected Payments'!$E$14,2),"")</f>
        <v>8.48</v>
      </c>
      <c r="DW127" s="25">
        <f>+IF('Step 2 - Expected Payments'!$E$14+DW114&gt;=0,ROUND(DW114+'Step 2 - Expected Payments'!$E$14,2),"")</f>
        <v>9.23</v>
      </c>
      <c r="DX127" s="25">
        <f>+IF('Step 2 - Expected Payments'!$E$14+DX114&gt;=0,ROUND(DX114+'Step 2 - Expected Payments'!$E$14,2),"")</f>
        <v>10.130000000000001</v>
      </c>
      <c r="DY127" s="25">
        <f>+IF('Step 2 - Expected Payments'!$E$14+DY114&gt;=0,ROUND(DY114+'Step 2 - Expected Payments'!$E$14,2),"")</f>
        <v>9.16</v>
      </c>
      <c r="DZ127" s="25">
        <f>+IF('Step 2 - Expected Payments'!$E$14+DZ114&gt;=0,ROUND(DZ114+'Step 2 - Expected Payments'!$E$14,2),"")</f>
        <v>7.41</v>
      </c>
      <c r="EA127" s="25">
        <f>+IF('Step 2 - Expected Payments'!$E$14+EA114&gt;=0,ROUND(EA114+'Step 2 - Expected Payments'!$E$14,2),"")</f>
        <v>8.5500000000000007</v>
      </c>
      <c r="EB127" s="25">
        <f>+IF('Step 2 - Expected Payments'!$E$14+EB114&gt;=0,ROUND(EB114+'Step 2 - Expected Payments'!$E$14,2),"")</f>
        <v>8.82</v>
      </c>
      <c r="EC127" s="25">
        <f>+IF('Step 2 - Expected Payments'!$E$14+EC114&gt;=0,ROUND(EC114+'Step 2 - Expected Payments'!$E$14,2),"")</f>
        <v>8.26</v>
      </c>
      <c r="ED127" s="25">
        <f>+IF('Step 2 - Expected Payments'!$E$14+ED114&gt;=0,ROUND(ED114+'Step 2 - Expected Payments'!$E$14,2),"")</f>
        <v>8.99</v>
      </c>
      <c r="EE127" s="25">
        <f>+IF('Step 2 - Expected Payments'!$E$14+EE114&gt;=0,ROUND(EE114+'Step 2 - Expected Payments'!$E$14,2),"")</f>
        <v>7.39</v>
      </c>
      <c r="EF127" s="25">
        <f>+IF('Step 2 - Expected Payments'!$E$14+EF114&gt;=0,ROUND(EF114+'Step 2 - Expected Payments'!$E$14,2),"")</f>
        <v>8.15</v>
      </c>
      <c r="EG127" s="25">
        <f>+IF('Step 2 - Expected Payments'!$E$14+EG114&gt;=0,ROUND(EG114+'Step 2 - Expected Payments'!$E$14,2),"")</f>
        <v>8.3800000000000008</v>
      </c>
      <c r="EH127" s="25">
        <f>+IF('Step 2 - Expected Payments'!$E$14+EH114&gt;=0,ROUND(EH114+'Step 2 - Expected Payments'!$E$14,2),"")</f>
        <v>8.1199999999999992</v>
      </c>
      <c r="EI127" s="25">
        <f>+IF('Step 2 - Expected Payments'!$E$14+EI114&gt;=0,ROUND(EI114+'Step 2 - Expected Payments'!$E$14,2),"")</f>
        <v>6.96</v>
      </c>
      <c r="EJ127" s="25">
        <f>+IF('Step 2 - Expected Payments'!$E$14+EJ114&gt;=0,ROUND(EJ114+'Step 2 - Expected Payments'!$E$14,2),"")</f>
        <v>8.8699999999999992</v>
      </c>
      <c r="EK127" s="25">
        <f>+IF('Step 2 - Expected Payments'!$E$14+EK114&gt;=0,ROUND(EK114+'Step 2 - Expected Payments'!$E$14,2),"")</f>
        <v>7.56</v>
      </c>
      <c r="EL127" s="25">
        <f>+IF('Step 2 - Expected Payments'!$E$14+EL114&gt;=0,ROUND(EL114+'Step 2 - Expected Payments'!$E$14,2),"")</f>
        <v>7.33</v>
      </c>
      <c r="EM127" s="25">
        <f>+IF('Step 2 - Expected Payments'!$E$14+EM114&gt;=0,ROUND(EM114+'Step 2 - Expected Payments'!$E$14,2),"")</f>
        <v>8.6999999999999993</v>
      </c>
      <c r="EN127" s="25">
        <f>+IF('Step 2 - Expected Payments'!$E$14+EN114&gt;=0,ROUND(EN114+'Step 2 - Expected Payments'!$E$14,2),"")</f>
        <v>8.57</v>
      </c>
      <c r="EO127" s="25">
        <f>+IF('Step 2 - Expected Payments'!$E$14+EO114&gt;=0,ROUND(EO114+'Step 2 - Expected Payments'!$E$14,2),"")</f>
        <v>7.77</v>
      </c>
      <c r="EP127" s="25">
        <f>+IF('Step 2 - Expected Payments'!$E$14+EP114&gt;=0,ROUND(EP114+'Step 2 - Expected Payments'!$E$14,2),"")</f>
        <v>8.3000000000000007</v>
      </c>
      <c r="EQ127" s="25">
        <f>+IF('Step 2 - Expected Payments'!$E$14+EQ114&gt;=0,ROUND(EQ114+'Step 2 - Expected Payments'!$E$14,2),"")</f>
        <v>10.72</v>
      </c>
      <c r="ER127" s="25">
        <f>+IF('Step 2 - Expected Payments'!$E$14+ER114&gt;=0,ROUND(ER114+'Step 2 - Expected Payments'!$E$14,2),"")</f>
        <v>8.26</v>
      </c>
      <c r="ES127" s="25">
        <f>+IF('Step 2 - Expected Payments'!$E$14+ES114&gt;=0,ROUND(ES114+'Step 2 - Expected Payments'!$E$14,2),"")</f>
        <v>7.98</v>
      </c>
      <c r="ET127" s="25">
        <f>+IF('Step 2 - Expected Payments'!$E$14+ET114&gt;=0,ROUND(ET114+'Step 2 - Expected Payments'!$E$14,2),"")</f>
        <v>7.93</v>
      </c>
      <c r="EU127" s="25">
        <f>+IF('Step 2 - Expected Payments'!$E$14+EU114&gt;=0,ROUND(EU114+'Step 2 - Expected Payments'!$E$14,2),"")</f>
        <v>9.4700000000000006</v>
      </c>
      <c r="EV127" s="25">
        <f>+IF('Step 2 - Expected Payments'!$E$14+EV114&gt;=0,ROUND(EV114+'Step 2 - Expected Payments'!$E$14,2),"")</f>
        <v>9.27</v>
      </c>
      <c r="EW127" s="25">
        <f>+IF('Step 2 - Expected Payments'!$E$14+EW114&gt;=0,ROUND(EW114+'Step 2 - Expected Payments'!$E$14,2),"")</f>
        <v>8.81</v>
      </c>
      <c r="EX127" s="25">
        <f>+IF('Step 2 - Expected Payments'!$E$14+EX114&gt;=0,ROUND(EX114+'Step 2 - Expected Payments'!$E$14,2),"")</f>
        <v>7.63</v>
      </c>
      <c r="EY127" s="25">
        <f>+IF('Step 2 - Expected Payments'!$E$14+EY114&gt;=0,ROUND(EY114+'Step 2 - Expected Payments'!$E$14,2),"")</f>
        <v>8.77</v>
      </c>
      <c r="EZ127" s="25">
        <f>+IF('Step 2 - Expected Payments'!$E$14+EZ114&gt;=0,ROUND(EZ114+'Step 2 - Expected Payments'!$E$14,2),"")</f>
        <v>8.19</v>
      </c>
      <c r="FA127" s="25">
        <f>+IF('Step 2 - Expected Payments'!$E$14+FA114&gt;=0,ROUND(FA114+'Step 2 - Expected Payments'!$E$14,2),"")</f>
        <v>7.52</v>
      </c>
      <c r="FB127" s="25">
        <f>+IF('Step 2 - Expected Payments'!$E$14+FB114&gt;=0,ROUND(FB114+'Step 2 - Expected Payments'!$E$14,2),"")</f>
        <v>6.04</v>
      </c>
      <c r="FC127" s="25">
        <f>+IF('Step 2 - Expected Payments'!$E$14+FC114&gt;=0,ROUND(FC114+'Step 2 - Expected Payments'!$E$14,2),"")</f>
        <v>9.25</v>
      </c>
      <c r="FD127" s="25">
        <f>+IF('Step 2 - Expected Payments'!$E$14+FD114&gt;=0,ROUND(FD114+'Step 2 - Expected Payments'!$E$14,2),"")</f>
        <v>8.1199999999999992</v>
      </c>
      <c r="FE127" s="25">
        <f>+IF('Step 2 - Expected Payments'!$E$14+FE114&gt;=0,ROUND(FE114+'Step 2 - Expected Payments'!$E$14,2),"")</f>
        <v>8.56</v>
      </c>
      <c r="FF127" s="25">
        <f>+IF('Step 2 - Expected Payments'!$E$14+FF114&gt;=0,ROUND(FF114+'Step 2 - Expected Payments'!$E$14,2),"")</f>
        <v>7.35</v>
      </c>
      <c r="FG127" s="25">
        <f>+IF('Step 2 - Expected Payments'!$E$14+FG114&gt;=0,ROUND(FG114+'Step 2 - Expected Payments'!$E$14,2),"")</f>
        <v>8.66</v>
      </c>
      <c r="FH127" s="25">
        <f>+IF('Step 2 - Expected Payments'!$E$14+FH114&gt;=0,ROUND(FH114+'Step 2 - Expected Payments'!$E$14,2),"")</f>
        <v>9.42</v>
      </c>
      <c r="FI127" s="25">
        <f>+IF('Step 2 - Expected Payments'!$E$14+FI114&gt;=0,ROUND(FI114+'Step 2 - Expected Payments'!$E$14,2),"")</f>
        <v>7.71</v>
      </c>
      <c r="FJ127" s="25">
        <f>+IF('Step 2 - Expected Payments'!$E$14+FJ114&gt;=0,ROUND(FJ114+'Step 2 - Expected Payments'!$E$14,2),"")</f>
        <v>7.96</v>
      </c>
      <c r="FK127" s="25">
        <f>+IF('Step 2 - Expected Payments'!$E$14+FK114&gt;=0,ROUND(FK114+'Step 2 - Expected Payments'!$E$14,2),"")</f>
        <v>8.36</v>
      </c>
      <c r="FL127" s="25">
        <f>+IF('Step 2 - Expected Payments'!$E$14+FL114&gt;=0,ROUND(FL114+'Step 2 - Expected Payments'!$E$14,2),"")</f>
        <v>8.8699999999999992</v>
      </c>
      <c r="FM127" s="25">
        <f>+IF('Step 2 - Expected Payments'!$E$14+FM114&gt;=0,ROUND(FM114+'Step 2 - Expected Payments'!$E$14,2),"")</f>
        <v>8.57</v>
      </c>
      <c r="FN127" s="25">
        <f>+IF('Step 2 - Expected Payments'!$E$14+FN114&gt;=0,ROUND(FN114+'Step 2 - Expected Payments'!$E$14,2),"")</f>
        <v>7.67</v>
      </c>
      <c r="FO127" s="25">
        <f>+IF('Step 2 - Expected Payments'!$E$14+FO114&gt;=0,ROUND(FO114+'Step 2 - Expected Payments'!$E$14,2),"")</f>
        <v>8.9</v>
      </c>
      <c r="FP127" s="25">
        <f>+IF('Step 2 - Expected Payments'!$E$14+FP114&gt;=0,ROUND(FP114+'Step 2 - Expected Payments'!$E$14,2),"")</f>
        <v>8.66</v>
      </c>
      <c r="FQ127" s="25">
        <f>+IF('Step 2 - Expected Payments'!$E$14+FQ114&gt;=0,ROUND(FQ114+'Step 2 - Expected Payments'!$E$14,2),"")</f>
        <v>8.74</v>
      </c>
      <c r="FR127" s="25">
        <f>+IF('Step 2 - Expected Payments'!$E$14+FR114&gt;=0,ROUND(FR114+'Step 2 - Expected Payments'!$E$14,2),"")</f>
        <v>8</v>
      </c>
      <c r="FS127" s="25">
        <f>+IF('Step 2 - Expected Payments'!$E$14+FS114&gt;=0,ROUND(FS114+'Step 2 - Expected Payments'!$E$14,2),"")</f>
        <v>9.06</v>
      </c>
      <c r="FT127" s="25">
        <f>+IF('Step 2 - Expected Payments'!$E$14+FT114&gt;=0,ROUND(FT114+'Step 2 - Expected Payments'!$E$14,2),"")</f>
        <v>8.75</v>
      </c>
      <c r="FU127" s="25">
        <f>+IF('Step 2 - Expected Payments'!$E$14+FU114&gt;=0,ROUND(FU114+'Step 2 - Expected Payments'!$E$14,2),"")</f>
        <v>9.43</v>
      </c>
      <c r="FV127" s="25">
        <f>+IF('Step 2 - Expected Payments'!$E$14+FV114&gt;=0,ROUND(FV114+'Step 2 - Expected Payments'!$E$14,2),"")</f>
        <v>10.44</v>
      </c>
      <c r="FW127" s="25">
        <f>+IF('Step 2 - Expected Payments'!$E$14+FW114&gt;=0,ROUND(FW114+'Step 2 - Expected Payments'!$E$14,2),"")</f>
        <v>8.01</v>
      </c>
      <c r="FX127" s="25">
        <f>+IF('Step 2 - Expected Payments'!$E$14+FX114&gt;=0,ROUND(FX114+'Step 2 - Expected Payments'!$E$14,2),"")</f>
        <v>10.25</v>
      </c>
      <c r="FY127" s="25">
        <f>+IF('Step 2 - Expected Payments'!$E$14+FY114&gt;=0,ROUND(FY114+'Step 2 - Expected Payments'!$E$14,2),"")</f>
        <v>8.15</v>
      </c>
      <c r="FZ127" s="25">
        <f>+IF('Step 2 - Expected Payments'!$E$14+FZ114&gt;=0,ROUND(FZ114+'Step 2 - Expected Payments'!$E$14,2),"")</f>
        <v>8.3800000000000008</v>
      </c>
      <c r="GA127" s="25">
        <f>+IF('Step 2 - Expected Payments'!$E$14+GA114&gt;=0,ROUND(GA114+'Step 2 - Expected Payments'!$E$14,2),"")</f>
        <v>8.5500000000000007</v>
      </c>
      <c r="GB127" s="25">
        <f>+IF('Step 2 - Expected Payments'!$E$14+GB114&gt;=0,ROUND(GB114+'Step 2 - Expected Payments'!$E$14,2),"")</f>
        <v>7.65</v>
      </c>
      <c r="GC127" s="25">
        <f>+IF('Step 2 - Expected Payments'!$E$14+GC114&gt;=0,ROUND(GC114+'Step 2 - Expected Payments'!$E$14,2),"")</f>
        <v>9.18</v>
      </c>
      <c r="GD127" s="25">
        <f>+IF('Step 2 - Expected Payments'!$E$14+GD114&gt;=0,ROUND(GD114+'Step 2 - Expected Payments'!$E$14,2),"")</f>
        <v>9.01</v>
      </c>
      <c r="GE127" s="25">
        <f>+IF('Step 2 - Expected Payments'!$E$14+GE114&gt;=0,ROUND(GE114+'Step 2 - Expected Payments'!$E$14,2),"")</f>
        <v>8.89</v>
      </c>
      <c r="GF127" s="25">
        <f>+IF('Step 2 - Expected Payments'!$E$14+GF114&gt;=0,ROUND(GF114+'Step 2 - Expected Payments'!$E$14,2),"")</f>
        <v>10.3</v>
      </c>
      <c r="GG127" s="25">
        <f>+IF('Step 2 - Expected Payments'!$E$14+GG114&gt;=0,ROUND(GG114+'Step 2 - Expected Payments'!$E$14,2),"")</f>
        <v>8.19</v>
      </c>
      <c r="GH127" s="25">
        <f>+IF('Step 2 - Expected Payments'!$E$14+GH114&gt;=0,ROUND(GH114+'Step 2 - Expected Payments'!$E$14,2),"")</f>
        <v>8.76</v>
      </c>
      <c r="GI127" s="25">
        <f>+IF('Step 2 - Expected Payments'!$E$14+GI114&gt;=0,ROUND(GI114+'Step 2 - Expected Payments'!$E$14,2),"")</f>
        <v>9.2799999999999994</v>
      </c>
      <c r="GJ127" s="25">
        <f>+IF('Step 2 - Expected Payments'!$E$14+GJ114&gt;=0,ROUND(GJ114+'Step 2 - Expected Payments'!$E$14,2),"")</f>
        <v>7.17</v>
      </c>
      <c r="GK127" s="25">
        <f>+IF('Step 2 - Expected Payments'!$E$14+GK114&gt;=0,ROUND(GK114+'Step 2 - Expected Payments'!$E$14,2),"")</f>
        <v>10.67</v>
      </c>
      <c r="GL127" s="25">
        <f>+IF('Step 2 - Expected Payments'!$E$14+GL114&gt;=0,ROUND(GL114+'Step 2 - Expected Payments'!$E$14,2),"")</f>
        <v>8.86</v>
      </c>
      <c r="GM127" s="25">
        <f>+IF('Step 2 - Expected Payments'!$E$14+GM114&gt;=0,ROUND(GM114+'Step 2 - Expected Payments'!$E$14,2),"")</f>
        <v>7.71</v>
      </c>
      <c r="GN127" s="25">
        <f>+IF('Step 2 - Expected Payments'!$E$14+GN114&gt;=0,ROUND(GN114+'Step 2 - Expected Payments'!$E$14,2),"")</f>
        <v>8</v>
      </c>
      <c r="GO127" s="25">
        <f>+IF('Step 2 - Expected Payments'!$E$14+GO114&gt;=0,ROUND(GO114+'Step 2 - Expected Payments'!$E$14,2),"")</f>
        <v>9.23</v>
      </c>
      <c r="GP127" s="25">
        <f>+IF('Step 2 - Expected Payments'!$E$14+GP114&gt;=0,ROUND(GP114+'Step 2 - Expected Payments'!$E$14,2),"")</f>
        <v>8.41</v>
      </c>
      <c r="GQ127" s="25">
        <f>+IF('Step 2 - Expected Payments'!$E$14+GQ114&gt;=0,ROUND(GQ114+'Step 2 - Expected Payments'!$E$14,2),"")</f>
        <v>9.92</v>
      </c>
      <c r="GR127" s="25">
        <f>+IF('Step 2 - Expected Payments'!$E$14+GR114&gt;=0,ROUND(GR114+'Step 2 - Expected Payments'!$E$14,2),"")</f>
        <v>8.14</v>
      </c>
      <c r="GS127" s="25">
        <f>+IF('Step 2 - Expected Payments'!$E$14+GS114&gt;=0,ROUND(GS114+'Step 2 - Expected Payments'!$E$14,2),"")</f>
        <v>8.0500000000000007</v>
      </c>
      <c r="GT127" s="25">
        <f>+IF('Step 2 - Expected Payments'!$E$14+GT114&gt;=0,ROUND(GT114+'Step 2 - Expected Payments'!$E$14,2),"")</f>
        <v>8.48</v>
      </c>
      <c r="GU127" s="25">
        <f>+IF('Step 2 - Expected Payments'!$E$14+GU114&gt;=0,ROUND(GU114+'Step 2 - Expected Payments'!$E$14,2),"")</f>
        <v>7.89</v>
      </c>
      <c r="GV127" s="25">
        <f>+IF('Step 2 - Expected Payments'!$E$14+GV114&gt;=0,ROUND(GV114+'Step 2 - Expected Payments'!$E$14,2),"")</f>
        <v>9.44</v>
      </c>
      <c r="GW127" s="25">
        <f>+IF('Step 2 - Expected Payments'!$E$14+GW114&gt;=0,ROUND(GW114+'Step 2 - Expected Payments'!$E$14,2),"")</f>
        <v>6.88</v>
      </c>
      <c r="GX127" s="25">
        <f>+IF('Step 2 - Expected Payments'!$E$14+GX114&gt;=0,ROUND(GX114+'Step 2 - Expected Payments'!$E$14,2),"")</f>
        <v>6.49</v>
      </c>
      <c r="GY127" s="25">
        <f>+IF('Step 2 - Expected Payments'!$E$14+GY114&gt;=0,ROUND(GY114+'Step 2 - Expected Payments'!$E$14,2),"")</f>
        <v>11.25</v>
      </c>
      <c r="GZ127" s="25">
        <f>+IF('Step 2 - Expected Payments'!$E$14+GZ114&gt;=0,ROUND(GZ114+'Step 2 - Expected Payments'!$E$14,2),"")</f>
        <v>8.2200000000000006</v>
      </c>
      <c r="HA127" s="25">
        <f>+IF('Step 2 - Expected Payments'!$E$14+HA114&gt;=0,ROUND(HA114+'Step 2 - Expected Payments'!$E$14,2),"")</f>
        <v>7.42</v>
      </c>
      <c r="HB127" s="25">
        <f>+IF('Step 2 - Expected Payments'!$E$14+HB114&gt;=0,ROUND(HB114+'Step 2 - Expected Payments'!$E$14,2),"")</f>
        <v>9.68</v>
      </c>
      <c r="HC127" s="25">
        <f>+IF('Step 2 - Expected Payments'!$E$14+HC114&gt;=0,ROUND(HC114+'Step 2 - Expected Payments'!$E$14,2),"")</f>
        <v>9.33</v>
      </c>
      <c r="HD127" s="25">
        <f>+IF('Step 2 - Expected Payments'!$E$14+HD114&gt;=0,ROUND(HD114+'Step 2 - Expected Payments'!$E$14,2),"")</f>
        <v>9.73</v>
      </c>
      <c r="HE127" s="25">
        <f>+IF('Step 2 - Expected Payments'!$E$14+HE114&gt;=0,ROUND(HE114+'Step 2 - Expected Payments'!$E$14,2),"")</f>
        <v>9.68</v>
      </c>
      <c r="HF127" s="25">
        <f>+IF('Step 2 - Expected Payments'!$E$14+HF114&gt;=0,ROUND(HF114+'Step 2 - Expected Payments'!$E$14,2),"")</f>
        <v>7.51</v>
      </c>
      <c r="HG127" s="25">
        <f>+IF('Step 2 - Expected Payments'!$E$14+HG114&gt;=0,ROUND(HG114+'Step 2 - Expected Payments'!$E$14,2),"")</f>
        <v>8.44</v>
      </c>
      <c r="HH127" s="25">
        <f>+IF('Step 2 - Expected Payments'!$E$14+HH114&gt;=0,ROUND(HH114+'Step 2 - Expected Payments'!$E$14,2),"")</f>
        <v>9.64</v>
      </c>
      <c r="HI127" s="25">
        <f>+IF('Step 2 - Expected Payments'!$E$14+HI114&gt;=0,ROUND(HI114+'Step 2 - Expected Payments'!$E$14,2),"")</f>
        <v>8.2100000000000009</v>
      </c>
      <c r="HJ127" s="25">
        <f>+IF('Step 2 - Expected Payments'!$E$14+HJ114&gt;=0,ROUND(HJ114+'Step 2 - Expected Payments'!$E$14,2),"")</f>
        <v>6.92</v>
      </c>
      <c r="HK127" s="25">
        <f>+IF('Step 2 - Expected Payments'!$E$14+HK114&gt;=0,ROUND(HK114+'Step 2 - Expected Payments'!$E$14,2),"")</f>
        <v>6.73</v>
      </c>
      <c r="HL127" s="25">
        <f>+IF('Step 2 - Expected Payments'!$E$14+HL114&gt;=0,ROUND(HL114+'Step 2 - Expected Payments'!$E$14,2),"")</f>
        <v>10.65</v>
      </c>
      <c r="HM127" s="25">
        <f>+IF('Step 2 - Expected Payments'!$E$14+HM114&gt;=0,ROUND(HM114+'Step 2 - Expected Payments'!$E$14,2),"")</f>
        <v>8.23</v>
      </c>
      <c r="HN127" s="25">
        <f>+IF('Step 2 - Expected Payments'!$E$14+HN114&gt;=0,ROUND(HN114+'Step 2 - Expected Payments'!$E$14,2),"")</f>
        <v>8.17</v>
      </c>
      <c r="HO127" s="25">
        <f>+IF('Step 2 - Expected Payments'!$E$14+HO114&gt;=0,ROUND(HO114+'Step 2 - Expected Payments'!$E$14,2),"")</f>
        <v>8.83</v>
      </c>
      <c r="HP127" s="25">
        <f>+IF('Step 2 - Expected Payments'!$E$14+HP114&gt;=0,ROUND(HP114+'Step 2 - Expected Payments'!$E$14,2),"")</f>
        <v>10.06</v>
      </c>
      <c r="HQ127" s="25">
        <f>+IF('Step 2 - Expected Payments'!$E$14+HQ114&gt;=0,ROUND(HQ114+'Step 2 - Expected Payments'!$E$14,2),"")</f>
        <v>8.0299999999999994</v>
      </c>
      <c r="HR127" s="25">
        <f>+IF('Step 2 - Expected Payments'!$E$14+HR114&gt;=0,ROUND(HR114+'Step 2 - Expected Payments'!$E$14,2),"")</f>
        <v>8.9</v>
      </c>
      <c r="HS127" s="25">
        <f>+IF('Step 2 - Expected Payments'!$E$14+HS114&gt;=0,ROUND(HS114+'Step 2 - Expected Payments'!$E$14,2),"")</f>
        <v>9.14</v>
      </c>
      <c r="HT127" s="25">
        <f>+IF('Step 2 - Expected Payments'!$E$14+HT114&gt;=0,ROUND(HT114+'Step 2 - Expected Payments'!$E$14,2),"")</f>
        <v>8.2200000000000006</v>
      </c>
      <c r="HU127" s="25">
        <f>+IF('Step 2 - Expected Payments'!$E$14+HU114&gt;=0,ROUND(HU114+'Step 2 - Expected Payments'!$E$14,2),"")</f>
        <v>7.7</v>
      </c>
      <c r="HV127" s="25">
        <f>+IF('Step 2 - Expected Payments'!$E$14+HV114&gt;=0,ROUND(HV114+'Step 2 - Expected Payments'!$E$14,2),"")</f>
        <v>8.76</v>
      </c>
      <c r="HW127" s="25">
        <f>+IF('Step 2 - Expected Payments'!$E$14+HW114&gt;=0,ROUND(HW114+'Step 2 - Expected Payments'!$E$14,2),"")</f>
        <v>8.66</v>
      </c>
      <c r="HX127" s="25">
        <f>+IF('Step 2 - Expected Payments'!$E$14+HX114&gt;=0,ROUND(HX114+'Step 2 - Expected Payments'!$E$14,2),"")</f>
        <v>8.2799999999999994</v>
      </c>
      <c r="HY127" s="25">
        <f>+IF('Step 2 - Expected Payments'!$E$14+HY114&gt;=0,ROUND(HY114+'Step 2 - Expected Payments'!$E$14,2),"")</f>
        <v>9.24</v>
      </c>
      <c r="HZ127" s="25">
        <f>+IF('Step 2 - Expected Payments'!$E$14+HZ114&gt;=0,ROUND(HZ114+'Step 2 - Expected Payments'!$E$14,2),"")</f>
        <v>8.82</v>
      </c>
      <c r="IA127" s="25">
        <f>+IF('Step 2 - Expected Payments'!$E$14+IA114&gt;=0,ROUND(IA114+'Step 2 - Expected Payments'!$E$14,2),"")</f>
        <v>10.220000000000001</v>
      </c>
      <c r="IB127" s="25">
        <f>+IF('Step 2 - Expected Payments'!$E$14+IB114&gt;=0,ROUND(IB114+'Step 2 - Expected Payments'!$E$14,2),"")</f>
        <v>11.35</v>
      </c>
      <c r="IC127" s="25">
        <f>+IF('Step 2 - Expected Payments'!$E$14+IC114&gt;=0,ROUND(IC114+'Step 2 - Expected Payments'!$E$14,2),"")</f>
        <v>6.86</v>
      </c>
      <c r="ID127" s="25">
        <f>+IF('Step 2 - Expected Payments'!$E$14+ID114&gt;=0,ROUND(ID114+'Step 2 - Expected Payments'!$E$14,2),"")</f>
        <v>7.81</v>
      </c>
      <c r="IE127" s="25">
        <f>+IF('Step 2 - Expected Payments'!$E$14+IE114&gt;=0,ROUND(IE114+'Step 2 - Expected Payments'!$E$14,2),"")</f>
        <v>9.51</v>
      </c>
      <c r="IF127" s="25">
        <f>+IF('Step 2 - Expected Payments'!$E$14+IF114&gt;=0,ROUND(IF114+'Step 2 - Expected Payments'!$E$14,2),"")</f>
        <v>7.61</v>
      </c>
      <c r="IG127" s="25">
        <f>+IF('Step 2 - Expected Payments'!$E$14+IG114&gt;=0,ROUND(IG114+'Step 2 - Expected Payments'!$E$14,2),"")</f>
        <v>7.09</v>
      </c>
      <c r="IH127" s="25">
        <f>+IF('Step 2 - Expected Payments'!$E$14+IH114&gt;=0,ROUND(IH114+'Step 2 - Expected Payments'!$E$14,2),"")</f>
        <v>7.83</v>
      </c>
      <c r="II127" s="25">
        <f>+IF('Step 2 - Expected Payments'!$E$14+II114&gt;=0,ROUND(II114+'Step 2 - Expected Payments'!$E$14,2),"")</f>
        <v>8.57</v>
      </c>
      <c r="IJ127" s="25">
        <f>+IF('Step 2 - Expected Payments'!$E$14+IJ114&gt;=0,ROUND(IJ114+'Step 2 - Expected Payments'!$E$14,2),"")</f>
        <v>7.88</v>
      </c>
      <c r="IK127" s="25">
        <f>+IF('Step 2 - Expected Payments'!$E$14+IK114&gt;=0,ROUND(IK114+'Step 2 - Expected Payments'!$E$14,2),"")</f>
        <v>10.19</v>
      </c>
      <c r="IL127" s="25">
        <f>+IF('Step 2 - Expected Payments'!$E$14+IL114&gt;=0,ROUND(IL114+'Step 2 - Expected Payments'!$E$14,2),"")</f>
        <v>7.7</v>
      </c>
      <c r="IM127" s="25">
        <f>+IF('Step 2 - Expected Payments'!$E$14+IM114&gt;=0,ROUND(IM114+'Step 2 - Expected Payments'!$E$14,2),"")</f>
        <v>9.27</v>
      </c>
      <c r="IN127" s="25">
        <f>+IF('Step 2 - Expected Payments'!$E$14+IN114&gt;=0,ROUND(IN114+'Step 2 - Expected Payments'!$E$14,2),"")</f>
        <v>9.1</v>
      </c>
      <c r="IO127" s="25">
        <f>+IF('Step 2 - Expected Payments'!$E$14+IO114&gt;=0,ROUND(IO114+'Step 2 - Expected Payments'!$E$14,2),"")</f>
        <v>8.89</v>
      </c>
      <c r="IP127" s="25">
        <f>+IF('Step 2 - Expected Payments'!$E$14+IP114&gt;=0,ROUND(IP114+'Step 2 - Expected Payments'!$E$14,2),"")</f>
        <v>8.0500000000000007</v>
      </c>
      <c r="IQ127" s="25">
        <f>+IF('Step 2 - Expected Payments'!$E$14+IQ114&gt;=0,ROUND(IQ114+'Step 2 - Expected Payments'!$E$14,2),"")</f>
        <v>7.41</v>
      </c>
      <c r="IR127" s="25">
        <f>+IF('Step 2 - Expected Payments'!$E$14+IR114&gt;=0,ROUND(IR114+'Step 2 - Expected Payments'!$E$14,2),"")</f>
        <v>7.89</v>
      </c>
      <c r="IS127" s="25">
        <f>+IF('Step 2 - Expected Payments'!$E$14+IS114&gt;=0,ROUND(IS114+'Step 2 - Expected Payments'!$E$14,2),"")</f>
        <v>7.53</v>
      </c>
      <c r="IT127" s="25">
        <f>+IF('Step 2 - Expected Payments'!$E$14+IT114&gt;=0,ROUND(IT114+'Step 2 - Expected Payments'!$E$14,2),"")</f>
        <v>7.57</v>
      </c>
      <c r="IU127" s="25">
        <f>+IF('Step 2 - Expected Payments'!$E$14+IU114&gt;=0,ROUND(IU114+'Step 2 - Expected Payments'!$E$14,2),"")</f>
        <v>7.99</v>
      </c>
      <c r="IV127" s="25">
        <f>+IF('Step 2 - Expected Payments'!$E$14+IV114&gt;=0,ROUND(IV114+'Step 2 - Expected Payments'!$E$14,2),"")</f>
        <v>9.02</v>
      </c>
      <c r="IW127" s="25">
        <f>+IF('Step 2 - Expected Payments'!$E$14+IW114&gt;=0,ROUND(IW114+'Step 2 - Expected Payments'!$E$14,2),"")</f>
        <v>7.36</v>
      </c>
      <c r="IX127" s="25">
        <f>+IF('Step 2 - Expected Payments'!$E$14+IX114&gt;=0,ROUND(IX114+'Step 2 - Expected Payments'!$E$14,2),"")</f>
        <v>8.2899999999999991</v>
      </c>
      <c r="IY127" s="25">
        <f>+IF('Step 2 - Expected Payments'!$E$14+IY114&gt;=0,ROUND(IY114+'Step 2 - Expected Payments'!$E$14,2),"")</f>
        <v>6.86</v>
      </c>
      <c r="IZ127" s="25">
        <f>+IF('Step 2 - Expected Payments'!$E$14+IZ114&gt;=0,ROUND(IZ114+'Step 2 - Expected Payments'!$E$14,2),"")</f>
        <v>9.77</v>
      </c>
      <c r="JA127" s="25">
        <f>+IF('Step 2 - Expected Payments'!$E$14+JA114&gt;=0,ROUND(JA114+'Step 2 - Expected Payments'!$E$14,2),"")</f>
        <v>8.77</v>
      </c>
      <c r="JB127" s="25">
        <f>+IF('Step 2 - Expected Payments'!$E$14+JB114&gt;=0,ROUND(JB114+'Step 2 - Expected Payments'!$E$14,2),"")</f>
        <v>9.7899999999999991</v>
      </c>
      <c r="JC127" s="25">
        <f>+IF('Step 2 - Expected Payments'!$E$14+JC114&gt;=0,ROUND(JC114+'Step 2 - Expected Payments'!$E$14,2),"")</f>
        <v>8.56</v>
      </c>
      <c r="JD127" s="25">
        <f>+IF('Step 2 - Expected Payments'!$E$14+JD114&gt;=0,ROUND(JD114+'Step 2 - Expected Payments'!$E$14,2),"")</f>
        <v>9.14</v>
      </c>
      <c r="JE127" s="25">
        <f>+IF('Step 2 - Expected Payments'!$E$14+JE114&gt;=0,ROUND(JE114+'Step 2 - Expected Payments'!$E$14,2),"")</f>
        <v>7.59</v>
      </c>
      <c r="JF127" s="25">
        <f>+IF('Step 2 - Expected Payments'!$E$14+JF114&gt;=0,ROUND(JF114+'Step 2 - Expected Payments'!$E$14,2),"")</f>
        <v>7.97</v>
      </c>
      <c r="JG127" s="25">
        <f>+IF('Step 2 - Expected Payments'!$E$14+JG114&gt;=0,ROUND(JG114+'Step 2 - Expected Payments'!$E$14,2),"")</f>
        <v>8.2899999999999991</v>
      </c>
      <c r="JH127" s="25">
        <f>+IF('Step 2 - Expected Payments'!$E$14+JH114&gt;=0,ROUND(JH114+'Step 2 - Expected Payments'!$E$14,2),"")</f>
        <v>7.56</v>
      </c>
      <c r="JI127" s="25">
        <f>+IF('Step 2 - Expected Payments'!$E$14+JI114&gt;=0,ROUND(JI114+'Step 2 - Expected Payments'!$E$14,2),"")</f>
        <v>11.45</v>
      </c>
      <c r="JJ127" s="25">
        <f>+IF('Step 2 - Expected Payments'!$E$14+JJ114&gt;=0,ROUND(JJ114+'Step 2 - Expected Payments'!$E$14,2),"")</f>
        <v>9.1300000000000008</v>
      </c>
      <c r="JK127" s="25">
        <f>+IF('Step 2 - Expected Payments'!$E$14+JK114&gt;=0,ROUND(JK114+'Step 2 - Expected Payments'!$E$14,2),"")</f>
        <v>9.42</v>
      </c>
      <c r="JL127" s="25">
        <f>+IF('Step 2 - Expected Payments'!$E$14+JL114&gt;=0,ROUND(JL114+'Step 2 - Expected Payments'!$E$14,2),"")</f>
        <v>7.99</v>
      </c>
      <c r="JM127" s="25">
        <f>+IF('Step 2 - Expected Payments'!$E$14+JM114&gt;=0,ROUND(JM114+'Step 2 - Expected Payments'!$E$14,2),"")</f>
        <v>10.119999999999999</v>
      </c>
      <c r="JN127" s="25">
        <f>+IF('Step 2 - Expected Payments'!$E$14+JN114&gt;=0,ROUND(JN114+'Step 2 - Expected Payments'!$E$14,2),"")</f>
        <v>8.43</v>
      </c>
      <c r="JO127" s="25">
        <f>+IF('Step 2 - Expected Payments'!$E$14+JO114&gt;=0,ROUND(JO114+'Step 2 - Expected Payments'!$E$14,2),"")</f>
        <v>7.82</v>
      </c>
      <c r="JP127" s="25">
        <f>+IF('Step 2 - Expected Payments'!$E$14+JP114&gt;=0,ROUND(JP114+'Step 2 - Expected Payments'!$E$14,2),"")</f>
        <v>8.99</v>
      </c>
      <c r="JQ127" s="25">
        <f>+IF('Step 2 - Expected Payments'!$E$14+JQ114&gt;=0,ROUND(JQ114+'Step 2 - Expected Payments'!$E$14,2),"")</f>
        <v>8.75</v>
      </c>
      <c r="JR127" s="25">
        <f>+IF('Step 2 - Expected Payments'!$E$14+JR114&gt;=0,ROUND(JR114+'Step 2 - Expected Payments'!$E$14,2),"")</f>
        <v>7.62</v>
      </c>
      <c r="JS127" s="25">
        <f>+IF('Step 2 - Expected Payments'!$E$14+JS114&gt;=0,ROUND(JS114+'Step 2 - Expected Payments'!$E$14,2),"")</f>
        <v>8.91</v>
      </c>
      <c r="JT127" s="25">
        <f>+IF('Step 2 - Expected Payments'!$E$14+JT114&gt;=0,ROUND(JT114+'Step 2 - Expected Payments'!$E$14,2),"")</f>
        <v>9.0299999999999994</v>
      </c>
      <c r="JU127" s="25">
        <f>+IF('Step 2 - Expected Payments'!$E$14+JU114&gt;=0,ROUND(JU114+'Step 2 - Expected Payments'!$E$14,2),"")</f>
        <v>7.09</v>
      </c>
      <c r="JV127" s="25">
        <f>+IF('Step 2 - Expected Payments'!$E$14+JV114&gt;=0,ROUND(JV114+'Step 2 - Expected Payments'!$E$14,2),"")</f>
        <v>9.48</v>
      </c>
      <c r="JW127" s="25">
        <f>+IF('Step 2 - Expected Payments'!$E$14+JW114&gt;=0,ROUND(JW114+'Step 2 - Expected Payments'!$E$14,2),"")</f>
        <v>10.66</v>
      </c>
      <c r="JX127" s="25">
        <f>+IF('Step 2 - Expected Payments'!$E$14+JX114&gt;=0,ROUND(JX114+'Step 2 - Expected Payments'!$E$14,2),"")</f>
        <v>7.58</v>
      </c>
      <c r="JY127" s="25">
        <f>+IF('Step 2 - Expected Payments'!$E$14+JY114&gt;=0,ROUND(JY114+'Step 2 - Expected Payments'!$E$14,2),"")</f>
        <v>8.64</v>
      </c>
      <c r="JZ127" s="25">
        <f>+IF('Step 2 - Expected Payments'!$E$14+JZ114&gt;=0,ROUND(JZ114+'Step 2 - Expected Payments'!$E$14,2),"")</f>
        <v>8.94</v>
      </c>
      <c r="KA127" s="25">
        <f>+IF('Step 2 - Expected Payments'!$E$14+KA114&gt;=0,ROUND(KA114+'Step 2 - Expected Payments'!$E$14,2),"")</f>
        <v>10.199999999999999</v>
      </c>
      <c r="KB127" s="25">
        <f>+IF('Step 2 - Expected Payments'!$E$14+KB114&gt;=0,ROUND(KB114+'Step 2 - Expected Payments'!$E$14,2),"")</f>
        <v>7.66</v>
      </c>
      <c r="KC127" s="25">
        <f>+IF('Step 2 - Expected Payments'!$E$14+KC114&gt;=0,ROUND(KC114+'Step 2 - Expected Payments'!$E$14,2),"")</f>
        <v>8.3000000000000007</v>
      </c>
      <c r="KD127" s="25">
        <f>+IF('Step 2 - Expected Payments'!$E$14+KD114&gt;=0,ROUND(KD114+'Step 2 - Expected Payments'!$E$14,2),"")</f>
        <v>8.3800000000000008</v>
      </c>
      <c r="KE127" s="25">
        <f>+IF('Step 2 - Expected Payments'!$E$14+KE114&gt;=0,ROUND(KE114+'Step 2 - Expected Payments'!$E$14,2),"")</f>
        <v>9.08</v>
      </c>
      <c r="KF127" s="25">
        <f>+IF('Step 2 - Expected Payments'!$E$14+KF114&gt;=0,ROUND(KF114+'Step 2 - Expected Payments'!$E$14,2),"")</f>
        <v>7.68</v>
      </c>
      <c r="KG127" s="25">
        <f>+IF('Step 2 - Expected Payments'!$E$14+KG114&gt;=0,ROUND(KG114+'Step 2 - Expected Payments'!$E$14,2),"")</f>
        <v>9.86</v>
      </c>
      <c r="KH127" s="25">
        <f>+IF('Step 2 - Expected Payments'!$E$14+KH114&gt;=0,ROUND(KH114+'Step 2 - Expected Payments'!$E$14,2),"")</f>
        <v>8.07</v>
      </c>
      <c r="KI127" s="25">
        <f>+IF('Step 2 - Expected Payments'!$E$14+KI114&gt;=0,ROUND(KI114+'Step 2 - Expected Payments'!$E$14,2),"")</f>
        <v>7.28</v>
      </c>
      <c r="KJ127" s="25">
        <f>+IF('Step 2 - Expected Payments'!$E$14+KJ114&gt;=0,ROUND(KJ114+'Step 2 - Expected Payments'!$E$14,2),"")</f>
        <v>7.97</v>
      </c>
      <c r="KK127" s="25">
        <f>+IF('Step 2 - Expected Payments'!$E$14+KK114&gt;=0,ROUND(KK114+'Step 2 - Expected Payments'!$E$14,2),"")</f>
        <v>7.96</v>
      </c>
      <c r="KL127" s="25">
        <f>+IF('Step 2 - Expected Payments'!$E$14+KL114&gt;=0,ROUND(KL114+'Step 2 - Expected Payments'!$E$14,2),"")</f>
        <v>8.4700000000000006</v>
      </c>
      <c r="KM127" s="25">
        <f>+IF('Step 2 - Expected Payments'!$E$14+KM114&gt;=0,ROUND(KM114+'Step 2 - Expected Payments'!$E$14,2),"")</f>
        <v>6.18</v>
      </c>
      <c r="KN127" s="25">
        <f>+IF('Step 2 - Expected Payments'!$E$14+KN114&gt;=0,ROUND(KN114+'Step 2 - Expected Payments'!$E$14,2),"")</f>
        <v>10.5</v>
      </c>
      <c r="KO127" s="25">
        <f>+IF('Step 2 - Expected Payments'!$E$14+KO114&gt;=0,ROUND(KO114+'Step 2 - Expected Payments'!$E$14,2),"")</f>
        <v>7.7</v>
      </c>
      <c r="KP127" s="25">
        <f>+IF('Step 2 - Expected Payments'!$E$14+KP114&gt;=0,ROUND(KP114+'Step 2 - Expected Payments'!$E$14,2),"")</f>
        <v>6.67</v>
      </c>
      <c r="KQ127" s="25">
        <f>+IF('Step 2 - Expected Payments'!$E$14+KQ114&gt;=0,ROUND(KQ114+'Step 2 - Expected Payments'!$E$14,2),"")</f>
        <v>8.9</v>
      </c>
      <c r="KR127" s="25">
        <f>+IF('Step 2 - Expected Payments'!$E$14+KR114&gt;=0,ROUND(KR114+'Step 2 - Expected Payments'!$E$14,2),"")</f>
        <v>7.16</v>
      </c>
      <c r="KS127" s="25">
        <f>+IF('Step 2 - Expected Payments'!$E$14+KS114&gt;=0,ROUND(KS114+'Step 2 - Expected Payments'!$E$14,2),"")</f>
        <v>8.3800000000000008</v>
      </c>
      <c r="KT127" s="25">
        <f>+IF('Step 2 - Expected Payments'!$E$14+KT114&gt;=0,ROUND(KT114+'Step 2 - Expected Payments'!$E$14,2),"")</f>
        <v>7.72</v>
      </c>
      <c r="KU127" s="25">
        <f>+IF('Step 2 - Expected Payments'!$E$14+KU114&gt;=0,ROUND(KU114+'Step 2 - Expected Payments'!$E$14,2),"")</f>
        <v>8.1300000000000008</v>
      </c>
      <c r="KV127" s="25">
        <f>+IF('Step 2 - Expected Payments'!$E$14+KV114&gt;=0,ROUND(KV114+'Step 2 - Expected Payments'!$E$14,2),"")</f>
        <v>7.95</v>
      </c>
      <c r="KW127" s="25">
        <f>+IF('Step 2 - Expected Payments'!$E$14+KW114&gt;=0,ROUND(KW114+'Step 2 - Expected Payments'!$E$14,2),"")</f>
        <v>9.1</v>
      </c>
      <c r="KX127" s="25">
        <f>+IF('Step 2 - Expected Payments'!$E$14+KX114&gt;=0,ROUND(KX114+'Step 2 - Expected Payments'!$E$14,2),"")</f>
        <v>8.3699999999999992</v>
      </c>
      <c r="KY127" s="25">
        <f>+IF('Step 2 - Expected Payments'!$E$14+KY114&gt;=0,ROUND(KY114+'Step 2 - Expected Payments'!$E$14,2),"")</f>
        <v>8.52</v>
      </c>
      <c r="KZ127" s="25">
        <f>+IF('Step 2 - Expected Payments'!$E$14+KZ114&gt;=0,ROUND(KZ114+'Step 2 - Expected Payments'!$E$14,2),"")</f>
        <v>9.2799999999999994</v>
      </c>
      <c r="LA127" s="25">
        <f>+IF('Step 2 - Expected Payments'!$E$14+LA114&gt;=0,ROUND(LA114+'Step 2 - Expected Payments'!$E$14,2),"")</f>
        <v>8.76</v>
      </c>
      <c r="LB127" s="25">
        <f>+IF('Step 2 - Expected Payments'!$E$14+LB114&gt;=0,ROUND(LB114+'Step 2 - Expected Payments'!$E$14,2),"")</f>
        <v>7.67</v>
      </c>
      <c r="LC127" s="25">
        <f>+IF('Step 2 - Expected Payments'!$E$14+LC114&gt;=0,ROUND(LC114+'Step 2 - Expected Payments'!$E$14,2),"")</f>
        <v>7.88</v>
      </c>
      <c r="LD127" s="25">
        <f>+IF('Step 2 - Expected Payments'!$E$14+LD114&gt;=0,ROUND(LD114+'Step 2 - Expected Payments'!$E$14,2),"")</f>
        <v>8.76</v>
      </c>
      <c r="LE127" s="25">
        <f>+IF('Step 2 - Expected Payments'!$E$14+LE114&gt;=0,ROUND(LE114+'Step 2 - Expected Payments'!$E$14,2),"")</f>
        <v>8.07</v>
      </c>
      <c r="LF127" s="25">
        <f>+IF('Step 2 - Expected Payments'!$E$14+LF114&gt;=0,ROUND(LF114+'Step 2 - Expected Payments'!$E$14,2),"")</f>
        <v>7.95</v>
      </c>
      <c r="LG127" s="25">
        <f>+IF('Step 2 - Expected Payments'!$E$14+LG114&gt;=0,ROUND(LG114+'Step 2 - Expected Payments'!$E$14,2),"")</f>
        <v>9.67</v>
      </c>
      <c r="LH127" s="25">
        <f>+IF('Step 2 - Expected Payments'!$E$14+LH114&gt;=0,ROUND(LH114+'Step 2 - Expected Payments'!$E$14,2),"")</f>
        <v>7.99</v>
      </c>
      <c r="LI127" s="25">
        <f>+IF('Step 2 - Expected Payments'!$E$14+LI114&gt;=0,ROUND(LI114+'Step 2 - Expected Payments'!$E$14,2),"")</f>
        <v>8.77</v>
      </c>
      <c r="LJ127" s="25">
        <f>+IF('Step 2 - Expected Payments'!$E$14+LJ114&gt;=0,ROUND(LJ114+'Step 2 - Expected Payments'!$E$14,2),"")</f>
        <v>8.6999999999999993</v>
      </c>
      <c r="LK127" s="25">
        <f>+IF('Step 2 - Expected Payments'!$E$14+LK114&gt;=0,ROUND(LK114+'Step 2 - Expected Payments'!$E$14,2),"")</f>
        <v>10.4</v>
      </c>
      <c r="LL127" s="25">
        <f>+IF('Step 2 - Expected Payments'!$E$14+LL114&gt;=0,ROUND(LL114+'Step 2 - Expected Payments'!$E$14,2),"")</f>
        <v>7.69</v>
      </c>
      <c r="LM127" s="25">
        <f>+IF('Step 2 - Expected Payments'!$E$14+LM114&gt;=0,ROUND(LM114+'Step 2 - Expected Payments'!$E$14,2),"")</f>
        <v>5.93</v>
      </c>
      <c r="LN127" s="25">
        <f>+IF('Step 2 - Expected Payments'!$E$14+LN114&gt;=0,ROUND(LN114+'Step 2 - Expected Payments'!$E$14,2),"")</f>
        <v>8.8800000000000008</v>
      </c>
      <c r="LO127" s="25">
        <f>+IF('Step 2 - Expected Payments'!$E$14+LO114&gt;=0,ROUND(LO114+'Step 2 - Expected Payments'!$E$14,2),"")</f>
        <v>9.31</v>
      </c>
      <c r="LP127" s="25">
        <f>+IF('Step 2 - Expected Payments'!$E$14+LP114&gt;=0,ROUND(LP114+'Step 2 - Expected Payments'!$E$14,2),"")</f>
        <v>7.16</v>
      </c>
      <c r="LQ127" s="25">
        <f>+IF('Step 2 - Expected Payments'!$E$14+LQ114&gt;=0,ROUND(LQ114+'Step 2 - Expected Payments'!$E$14,2),"")</f>
        <v>7.83</v>
      </c>
      <c r="LR127" s="25">
        <f>+IF('Step 2 - Expected Payments'!$E$14+LR114&gt;=0,ROUND(LR114+'Step 2 - Expected Payments'!$E$14,2),"")</f>
        <v>8.3699999999999992</v>
      </c>
      <c r="LS127" s="25">
        <f>+IF('Step 2 - Expected Payments'!$E$14+LS114&gt;=0,ROUND(LS114+'Step 2 - Expected Payments'!$E$14,2),"")</f>
        <v>9.19</v>
      </c>
      <c r="LT127" s="25">
        <f>+IF('Step 2 - Expected Payments'!$E$14+LT114&gt;=0,ROUND(LT114+'Step 2 - Expected Payments'!$E$14,2),"")</f>
        <v>8.67</v>
      </c>
      <c r="LU127" s="25">
        <f>+IF('Step 2 - Expected Payments'!$E$14+LU114&gt;=0,ROUND(LU114+'Step 2 - Expected Payments'!$E$14,2),"")</f>
        <v>9.84</v>
      </c>
      <c r="LV127" s="25">
        <f>+IF('Step 2 - Expected Payments'!$E$14+LV114&gt;=0,ROUND(LV114+'Step 2 - Expected Payments'!$E$14,2),"")</f>
        <v>8.41</v>
      </c>
      <c r="LW127" s="25">
        <f>+IF('Step 2 - Expected Payments'!$E$14+LW114&gt;=0,ROUND(LW114+'Step 2 - Expected Payments'!$E$14,2),"")</f>
        <v>7.73</v>
      </c>
      <c r="LX127" s="25">
        <f>+IF('Step 2 - Expected Payments'!$E$14+LX114&gt;=0,ROUND(LX114+'Step 2 - Expected Payments'!$E$14,2),"")</f>
        <v>9.9499999999999993</v>
      </c>
      <c r="LY127" s="25">
        <f>+IF('Step 2 - Expected Payments'!$E$14+LY114&gt;=0,ROUND(LY114+'Step 2 - Expected Payments'!$E$14,2),"")</f>
        <v>9.06</v>
      </c>
      <c r="LZ127" s="25">
        <f>+IF('Step 2 - Expected Payments'!$E$14+LZ114&gt;=0,ROUND(LZ114+'Step 2 - Expected Payments'!$E$14,2),"")</f>
        <v>8.33</v>
      </c>
      <c r="MA127" s="25">
        <f>+IF('Step 2 - Expected Payments'!$E$14+MA114&gt;=0,ROUND(MA114+'Step 2 - Expected Payments'!$E$14,2),"")</f>
        <v>9.85</v>
      </c>
      <c r="MB127" s="25">
        <f>+IF('Step 2 - Expected Payments'!$E$14+MB114&gt;=0,ROUND(MB114+'Step 2 - Expected Payments'!$E$14,2),"")</f>
        <v>9.15</v>
      </c>
      <c r="MC127" s="25">
        <f>+IF('Step 2 - Expected Payments'!$E$14+MC114&gt;=0,ROUND(MC114+'Step 2 - Expected Payments'!$E$14,2),"")</f>
        <v>7.51</v>
      </c>
      <c r="MD127" s="25">
        <f>+IF('Step 2 - Expected Payments'!$E$14+MD114&gt;=0,ROUND(MD114+'Step 2 - Expected Payments'!$E$14,2),"")</f>
        <v>7.41</v>
      </c>
      <c r="ME127" s="25">
        <f>+IF('Step 2 - Expected Payments'!$E$14+ME114&gt;=0,ROUND(ME114+'Step 2 - Expected Payments'!$E$14,2),"")</f>
        <v>9.6</v>
      </c>
      <c r="MF127" s="25">
        <f>+IF('Step 2 - Expected Payments'!$E$14+MF114&gt;=0,ROUND(MF114+'Step 2 - Expected Payments'!$E$14,2),"")</f>
        <v>10.55</v>
      </c>
      <c r="MG127" s="25">
        <f>+IF('Step 2 - Expected Payments'!$E$14+MG114&gt;=0,ROUND(MG114+'Step 2 - Expected Payments'!$E$14,2),"")</f>
        <v>8.68</v>
      </c>
      <c r="MH127" s="25">
        <f>+IF('Step 2 - Expected Payments'!$E$14+MH114&gt;=0,ROUND(MH114+'Step 2 - Expected Payments'!$E$14,2),"")</f>
        <v>8.0500000000000007</v>
      </c>
      <c r="MI127" s="25">
        <f>+IF('Step 2 - Expected Payments'!$E$14+MI114&gt;=0,ROUND(MI114+'Step 2 - Expected Payments'!$E$14,2),"")</f>
        <v>8.06</v>
      </c>
      <c r="MJ127" s="25">
        <f>+IF('Step 2 - Expected Payments'!$E$14+MJ114&gt;=0,ROUND(MJ114+'Step 2 - Expected Payments'!$E$14,2),"")</f>
        <v>10.33</v>
      </c>
      <c r="MK127" s="25">
        <f>+IF('Step 2 - Expected Payments'!$E$14+MK114&gt;=0,ROUND(MK114+'Step 2 - Expected Payments'!$E$14,2),"")</f>
        <v>7.56</v>
      </c>
      <c r="ML127" s="25">
        <f>+IF('Step 2 - Expected Payments'!$E$14+ML114&gt;=0,ROUND(ML114+'Step 2 - Expected Payments'!$E$14,2),"")</f>
        <v>7.81</v>
      </c>
      <c r="MM127" s="25">
        <f>+IF('Step 2 - Expected Payments'!$E$14+MM114&gt;=0,ROUND(MM114+'Step 2 - Expected Payments'!$E$14,2),"")</f>
        <v>8.59</v>
      </c>
      <c r="MN127" s="25">
        <f>+IF('Step 2 - Expected Payments'!$E$14+MN114&gt;=0,ROUND(MN114+'Step 2 - Expected Payments'!$E$14,2),"")</f>
        <v>9.86</v>
      </c>
      <c r="MO127" s="25">
        <f>+IF('Step 2 - Expected Payments'!$E$14+MO114&gt;=0,ROUND(MO114+'Step 2 - Expected Payments'!$E$14,2),"")</f>
        <v>8.52</v>
      </c>
      <c r="MP127" s="25">
        <f>+IF('Step 2 - Expected Payments'!$E$14+MP114&gt;=0,ROUND(MP114+'Step 2 - Expected Payments'!$E$14,2),"")</f>
        <v>9.67</v>
      </c>
      <c r="MQ127" s="25">
        <f>+IF('Step 2 - Expected Payments'!$E$14+MQ114&gt;=0,ROUND(MQ114+'Step 2 - Expected Payments'!$E$14,2),"")</f>
        <v>9.01</v>
      </c>
      <c r="MR127" s="25">
        <f>+IF('Step 2 - Expected Payments'!$E$14+MR114&gt;=0,ROUND(MR114+'Step 2 - Expected Payments'!$E$14,2),"")</f>
        <v>8.08</v>
      </c>
      <c r="MS127" s="25">
        <f>+IF('Step 2 - Expected Payments'!$E$14+MS114&gt;=0,ROUND(MS114+'Step 2 - Expected Payments'!$E$14,2),"")</f>
        <v>8.9</v>
      </c>
      <c r="MT127" s="25">
        <f>+IF('Step 2 - Expected Payments'!$E$14+MT114&gt;=0,ROUND(MT114+'Step 2 - Expected Payments'!$E$14,2),"")</f>
        <v>8.19</v>
      </c>
      <c r="MU127" s="25">
        <f>+IF('Step 2 - Expected Payments'!$E$14+MU114&gt;=0,ROUND(MU114+'Step 2 - Expected Payments'!$E$14,2),"")</f>
        <v>7.62</v>
      </c>
      <c r="MV127" s="25">
        <f>+IF('Step 2 - Expected Payments'!$E$14+MV114&gt;=0,ROUND(MV114+'Step 2 - Expected Payments'!$E$14,2),"")</f>
        <v>7.43</v>
      </c>
      <c r="MW127" s="25">
        <f>+IF('Step 2 - Expected Payments'!$E$14+MW114&gt;=0,ROUND(MW114+'Step 2 - Expected Payments'!$E$14,2),"")</f>
        <v>8.75</v>
      </c>
      <c r="MX127" s="25">
        <f>+IF('Step 2 - Expected Payments'!$E$14+MX114&gt;=0,ROUND(MX114+'Step 2 - Expected Payments'!$E$14,2),"")</f>
        <v>9.07</v>
      </c>
      <c r="MY127" s="25">
        <f>+IF('Step 2 - Expected Payments'!$E$14+MY114&gt;=0,ROUND(MY114+'Step 2 - Expected Payments'!$E$14,2),"")</f>
        <v>8.0399999999999991</v>
      </c>
      <c r="MZ127" s="25">
        <f>+IF('Step 2 - Expected Payments'!$E$14+MZ114&gt;=0,ROUND(MZ114+'Step 2 - Expected Payments'!$E$14,2),"")</f>
        <v>8.83</v>
      </c>
      <c r="NA127" s="25">
        <f>+IF('Step 2 - Expected Payments'!$E$14+NA114&gt;=0,ROUND(NA114+'Step 2 - Expected Payments'!$E$14,2),"")</f>
        <v>7.75</v>
      </c>
      <c r="NB127" s="25">
        <f>+IF('Step 2 - Expected Payments'!$E$14+NB114&gt;=0,ROUND(NB114+'Step 2 - Expected Payments'!$E$14,2),"")</f>
        <v>7.36</v>
      </c>
      <c r="NC127" s="25">
        <f>+IF('Step 2 - Expected Payments'!$E$14+NC114&gt;=0,ROUND(NC114+'Step 2 - Expected Payments'!$E$14,2),"")</f>
        <v>8.65</v>
      </c>
      <c r="ND127" s="25">
        <f>+IF('Step 2 - Expected Payments'!$E$14+ND114&gt;=0,ROUND(ND114+'Step 2 - Expected Payments'!$E$14,2),"")</f>
        <v>7.74</v>
      </c>
      <c r="NE127" s="25">
        <f>+IF('Step 2 - Expected Payments'!$E$14+NE114&gt;=0,ROUND(NE114+'Step 2 - Expected Payments'!$E$14,2),"")</f>
        <v>7.82</v>
      </c>
      <c r="NF127" s="25">
        <f>+IF('Step 2 - Expected Payments'!$E$14+NF114&gt;=0,ROUND(NF114+'Step 2 - Expected Payments'!$E$14,2),"")</f>
        <v>8.1199999999999992</v>
      </c>
      <c r="NG127" s="25">
        <f>+IF('Step 2 - Expected Payments'!$E$14+NG114&gt;=0,ROUND(NG114+'Step 2 - Expected Payments'!$E$14,2),"")</f>
        <v>8.82</v>
      </c>
      <c r="NH127" s="25">
        <f>+IF('Step 2 - Expected Payments'!$E$14+NH114&gt;=0,ROUND(NH114+'Step 2 - Expected Payments'!$E$14,2),"")</f>
        <v>7.76</v>
      </c>
      <c r="NI127" s="25">
        <f>+IF('Step 2 - Expected Payments'!$E$14+NI114&gt;=0,ROUND(NI114+'Step 2 - Expected Payments'!$E$14,2),"")</f>
        <v>8.85</v>
      </c>
      <c r="NJ127" s="25">
        <f>+IF('Step 2 - Expected Payments'!$E$14+NJ114&gt;=0,ROUND(NJ114+'Step 2 - Expected Payments'!$E$14,2),"")</f>
        <v>7.58</v>
      </c>
      <c r="NK127" s="25">
        <f>+IF('Step 2 - Expected Payments'!$E$14+NK114&gt;=0,ROUND(NK114+'Step 2 - Expected Payments'!$E$14,2),"")</f>
        <v>8.33</v>
      </c>
      <c r="NL127" s="25">
        <f>+IF('Step 2 - Expected Payments'!$E$14+NL114&gt;=0,ROUND(NL114+'Step 2 - Expected Payments'!$E$14,2),"")</f>
        <v>8.08</v>
      </c>
      <c r="NM127" s="25">
        <f>+IF('Step 2 - Expected Payments'!$E$14+NM114&gt;=0,ROUND(NM114+'Step 2 - Expected Payments'!$E$14,2),"")</f>
        <v>9.1</v>
      </c>
      <c r="NN127" s="25">
        <f>+IF('Step 2 - Expected Payments'!$E$14+NN114&gt;=0,ROUND(NN114+'Step 2 - Expected Payments'!$E$14,2),"")</f>
        <v>8.1999999999999993</v>
      </c>
      <c r="NO127" s="25">
        <f>+IF('Step 2 - Expected Payments'!$E$14+NO114&gt;=0,ROUND(NO114+'Step 2 - Expected Payments'!$E$14,2),"")</f>
        <v>7.56</v>
      </c>
      <c r="NP127" s="25">
        <f>+IF('Step 2 - Expected Payments'!$E$14+NP114&gt;=0,ROUND(NP114+'Step 2 - Expected Payments'!$E$14,2),"")</f>
        <v>7.73</v>
      </c>
      <c r="NQ127" s="25">
        <f>+IF('Step 2 - Expected Payments'!$E$14+NQ114&gt;=0,ROUND(NQ114+'Step 2 - Expected Payments'!$E$14,2),"")</f>
        <v>8.91</v>
      </c>
      <c r="NR127" s="25">
        <f>+IF('Step 2 - Expected Payments'!$E$14+NR114&gt;=0,ROUND(NR114+'Step 2 - Expected Payments'!$E$14,2),"")</f>
        <v>8.57</v>
      </c>
      <c r="NS127" s="25">
        <f>+IF('Step 2 - Expected Payments'!$E$14+NS114&gt;=0,ROUND(NS114+'Step 2 - Expected Payments'!$E$14,2),"")</f>
        <v>8.6</v>
      </c>
      <c r="NT127" s="25">
        <f>+IF('Step 2 - Expected Payments'!$E$14+NT114&gt;=0,ROUND(NT114+'Step 2 - Expected Payments'!$E$14,2),"")</f>
        <v>10.1</v>
      </c>
      <c r="NU127" s="25">
        <f>+IF('Step 2 - Expected Payments'!$E$14+NU114&gt;=0,ROUND(NU114+'Step 2 - Expected Payments'!$E$14,2),"")</f>
        <v>8.11</v>
      </c>
      <c r="NV127" s="25">
        <f>+IF('Step 2 - Expected Payments'!$E$14+NV114&gt;=0,ROUND(NV114+'Step 2 - Expected Payments'!$E$14,2),"")</f>
        <v>9.1300000000000008</v>
      </c>
      <c r="NW127" s="25">
        <f>+IF('Step 2 - Expected Payments'!$E$14+NW114&gt;=0,ROUND(NW114+'Step 2 - Expected Payments'!$E$14,2),"")</f>
        <v>8.32</v>
      </c>
      <c r="NX127" s="25">
        <f>+IF('Step 2 - Expected Payments'!$E$14+NX114&gt;=0,ROUND(NX114+'Step 2 - Expected Payments'!$E$14,2),"")</f>
        <v>8.64</v>
      </c>
      <c r="NY127" s="25">
        <f>+IF('Step 2 - Expected Payments'!$E$14+NY114&gt;=0,ROUND(NY114+'Step 2 - Expected Payments'!$E$14,2),"")</f>
        <v>8.6300000000000008</v>
      </c>
      <c r="NZ127" s="25">
        <f>+IF('Step 2 - Expected Payments'!$E$14+NZ114&gt;=0,ROUND(NZ114+'Step 2 - Expected Payments'!$E$14,2),"")</f>
        <v>9.5</v>
      </c>
      <c r="OA127" s="25">
        <f>+IF('Step 2 - Expected Payments'!$E$14+OA114&gt;=0,ROUND(OA114+'Step 2 - Expected Payments'!$E$14,2),"")</f>
        <v>7.09</v>
      </c>
      <c r="OB127" s="25">
        <f>+IF('Step 2 - Expected Payments'!$E$14+OB114&gt;=0,ROUND(OB114+'Step 2 - Expected Payments'!$E$14,2),"")</f>
        <v>8.5399999999999991</v>
      </c>
      <c r="OC127" s="25">
        <f>+IF('Step 2 - Expected Payments'!$E$14+OC114&gt;=0,ROUND(OC114+'Step 2 - Expected Payments'!$E$14,2),"")</f>
        <v>7.94</v>
      </c>
      <c r="OD127" s="25">
        <f>+IF('Step 2 - Expected Payments'!$E$14+OD114&gt;=0,ROUND(OD114+'Step 2 - Expected Payments'!$E$14,2),"")</f>
        <v>7.27</v>
      </c>
      <c r="OE127" s="25">
        <f>+IF('Step 2 - Expected Payments'!$E$14+OE114&gt;=0,ROUND(OE114+'Step 2 - Expected Payments'!$E$14,2),"")</f>
        <v>6.82</v>
      </c>
      <c r="OF127" s="25">
        <f>+IF('Step 2 - Expected Payments'!$E$14+OF114&gt;=0,ROUND(OF114+'Step 2 - Expected Payments'!$E$14,2),"")</f>
        <v>8.1999999999999993</v>
      </c>
      <c r="OG127" s="25">
        <f>+IF('Step 2 - Expected Payments'!$E$14+OG114&gt;=0,ROUND(OG114+'Step 2 - Expected Payments'!$E$14,2),"")</f>
        <v>7.62</v>
      </c>
      <c r="OH127" s="25">
        <f>+IF('Step 2 - Expected Payments'!$E$14+OH114&gt;=0,ROUND(OH114+'Step 2 - Expected Payments'!$E$14,2),"")</f>
        <v>9.86</v>
      </c>
      <c r="OI127" s="25">
        <f>+IF('Step 2 - Expected Payments'!$E$14+OI114&gt;=0,ROUND(OI114+'Step 2 - Expected Payments'!$E$14,2),"")</f>
        <v>9.58</v>
      </c>
      <c r="OJ127" s="25">
        <f>+IF('Step 2 - Expected Payments'!$E$14+OJ114&gt;=0,ROUND(OJ114+'Step 2 - Expected Payments'!$E$14,2),"")</f>
        <v>8.3000000000000007</v>
      </c>
      <c r="OK127" s="25">
        <f>+IF('Step 2 - Expected Payments'!$E$14+OK114&gt;=0,ROUND(OK114+'Step 2 - Expected Payments'!$E$14,2),"")</f>
        <v>10.85</v>
      </c>
      <c r="OL127" s="25">
        <f>+IF('Step 2 - Expected Payments'!$E$14+OL114&gt;=0,ROUND(OL114+'Step 2 - Expected Payments'!$E$14,2),"")</f>
        <v>8.48</v>
      </c>
      <c r="OM127" s="25">
        <f>+IF('Step 2 - Expected Payments'!$E$14+OM114&gt;=0,ROUND(OM114+'Step 2 - Expected Payments'!$E$14,2),"")</f>
        <v>9.6</v>
      </c>
      <c r="ON127" s="25">
        <f>+IF('Step 2 - Expected Payments'!$E$14+ON114&gt;=0,ROUND(ON114+'Step 2 - Expected Payments'!$E$14,2),"")</f>
        <v>8.4600000000000009</v>
      </c>
      <c r="OO127" s="25">
        <f>+IF('Step 2 - Expected Payments'!$E$14+OO114&gt;=0,ROUND(OO114+'Step 2 - Expected Payments'!$E$14,2),"")</f>
        <v>9.3000000000000007</v>
      </c>
      <c r="OP127" s="25">
        <f>+IF('Step 2 - Expected Payments'!$E$14+OP114&gt;=0,ROUND(OP114+'Step 2 - Expected Payments'!$E$14,2),"")</f>
        <v>7.91</v>
      </c>
      <c r="OQ127" s="25">
        <f>+IF('Step 2 - Expected Payments'!$E$14+OQ114&gt;=0,ROUND(OQ114+'Step 2 - Expected Payments'!$E$14,2),"")</f>
        <v>7</v>
      </c>
      <c r="OR127" s="25">
        <f>+IF('Step 2 - Expected Payments'!$E$14+OR114&gt;=0,ROUND(OR114+'Step 2 - Expected Payments'!$E$14,2),"")</f>
        <v>9.99</v>
      </c>
      <c r="OS127" s="25">
        <f>+IF('Step 2 - Expected Payments'!$E$14+OS114&gt;=0,ROUND(OS114+'Step 2 - Expected Payments'!$E$14,2),"")</f>
        <v>7.74</v>
      </c>
      <c r="OT127" s="25">
        <f>+IF('Step 2 - Expected Payments'!$E$14+OT114&gt;=0,ROUND(OT114+'Step 2 - Expected Payments'!$E$14,2),"")</f>
        <v>9.44</v>
      </c>
      <c r="OU127" s="25">
        <f>+IF('Step 2 - Expected Payments'!$E$14+OU114&gt;=0,ROUND(OU114+'Step 2 - Expected Payments'!$E$14,2),"")</f>
        <v>8.4</v>
      </c>
      <c r="OV127" s="25">
        <f>+IF('Step 2 - Expected Payments'!$E$14+OV114&gt;=0,ROUND(OV114+'Step 2 - Expected Payments'!$E$14,2),"")</f>
        <v>9.5299999999999994</v>
      </c>
      <c r="OW127" s="25">
        <f>+IF('Step 2 - Expected Payments'!$E$14+OW114&gt;=0,ROUND(OW114+'Step 2 - Expected Payments'!$E$14,2),"")</f>
        <v>7.9</v>
      </c>
      <c r="OX127" s="25">
        <f>+IF('Step 2 - Expected Payments'!$E$14+OX114&gt;=0,ROUND(OX114+'Step 2 - Expected Payments'!$E$14,2),"")</f>
        <v>9.89</v>
      </c>
      <c r="OY127" s="25">
        <f>+IF('Step 2 - Expected Payments'!$E$14+OY114&gt;=0,ROUND(OY114+'Step 2 - Expected Payments'!$E$14,2),"")</f>
        <v>8.92</v>
      </c>
      <c r="OZ127" s="25">
        <f>+IF('Step 2 - Expected Payments'!$E$14+OZ114&gt;=0,ROUND(OZ114+'Step 2 - Expected Payments'!$E$14,2),"")</f>
        <v>8.14</v>
      </c>
      <c r="PA127" s="25">
        <f>+IF('Step 2 - Expected Payments'!$E$14+PA114&gt;=0,ROUND(PA114+'Step 2 - Expected Payments'!$E$14,2),"")</f>
        <v>9.2100000000000009</v>
      </c>
      <c r="PB127" s="25">
        <f>+IF('Step 2 - Expected Payments'!$E$14+PB114&gt;=0,ROUND(PB114+'Step 2 - Expected Payments'!$E$14,2),"")</f>
        <v>9.32</v>
      </c>
      <c r="PC127" s="25">
        <f>+IF('Step 2 - Expected Payments'!$E$14+PC114&gt;=0,ROUND(PC114+'Step 2 - Expected Payments'!$E$14,2),"")</f>
        <v>8.16</v>
      </c>
      <c r="PD127" s="25">
        <f>+IF('Step 2 - Expected Payments'!$E$14+PD114&gt;=0,ROUND(PD114+'Step 2 - Expected Payments'!$E$14,2),"")</f>
        <v>8.11</v>
      </c>
      <c r="PE127" s="25">
        <f>+IF('Step 2 - Expected Payments'!$E$14+PE114&gt;=0,ROUND(PE114+'Step 2 - Expected Payments'!$E$14,2),"")</f>
        <v>7.92</v>
      </c>
      <c r="PF127" s="25">
        <f>+IF('Step 2 - Expected Payments'!$E$14+PF114&gt;=0,ROUND(PF114+'Step 2 - Expected Payments'!$E$14,2),"")</f>
        <v>7.38</v>
      </c>
      <c r="PG127" s="25">
        <f>+IF('Step 2 - Expected Payments'!$E$14+PG114&gt;=0,ROUND(PG114+'Step 2 - Expected Payments'!$E$14,2),"")</f>
        <v>8.25</v>
      </c>
      <c r="PH127" s="25">
        <f>+IF('Step 2 - Expected Payments'!$E$14+PH114&gt;=0,ROUND(PH114+'Step 2 - Expected Payments'!$E$14,2),"")</f>
        <v>7.96</v>
      </c>
      <c r="PI127" s="25">
        <f>+IF('Step 2 - Expected Payments'!$E$14+PI114&gt;=0,ROUND(PI114+'Step 2 - Expected Payments'!$E$14,2),"")</f>
        <v>8.9600000000000009</v>
      </c>
      <c r="PJ127" s="25">
        <f>+IF('Step 2 - Expected Payments'!$E$14+PJ114&gt;=0,ROUND(PJ114+'Step 2 - Expected Payments'!$E$14,2),"")</f>
        <v>9.11</v>
      </c>
      <c r="PK127" s="25">
        <f>+IF('Step 2 - Expected Payments'!$E$14+PK114&gt;=0,ROUND(PK114+'Step 2 - Expected Payments'!$E$14,2),"")</f>
        <v>9.83</v>
      </c>
      <c r="PL127" s="25">
        <f>+IF('Step 2 - Expected Payments'!$E$14+PL114&gt;=0,ROUND(PL114+'Step 2 - Expected Payments'!$E$14,2),"")</f>
        <v>8.69</v>
      </c>
      <c r="PM127" s="25">
        <f>+IF('Step 2 - Expected Payments'!$E$14+PM114&gt;=0,ROUND(PM114+'Step 2 - Expected Payments'!$E$14,2),"")</f>
        <v>9.16</v>
      </c>
      <c r="PN127" s="25">
        <f>+IF('Step 2 - Expected Payments'!$E$14+PN114&gt;=0,ROUND(PN114+'Step 2 - Expected Payments'!$E$14,2),"")</f>
        <v>8.4600000000000009</v>
      </c>
      <c r="PO127" s="25">
        <f>+IF('Step 2 - Expected Payments'!$E$14+PO114&gt;=0,ROUND(PO114+'Step 2 - Expected Payments'!$E$14,2),"")</f>
        <v>8.43</v>
      </c>
      <c r="PP127" s="25">
        <f>+IF('Step 2 - Expected Payments'!$E$14+PP114&gt;=0,ROUND(PP114+'Step 2 - Expected Payments'!$E$14,2),"")</f>
        <v>10.79</v>
      </c>
      <c r="PQ127" s="25">
        <f>+IF('Step 2 - Expected Payments'!$E$14+PQ114&gt;=0,ROUND(PQ114+'Step 2 - Expected Payments'!$E$14,2),"")</f>
        <v>7.9</v>
      </c>
      <c r="PR127" s="25">
        <f>+IF('Step 2 - Expected Payments'!$E$14+PR114&gt;=0,ROUND(PR114+'Step 2 - Expected Payments'!$E$14,2),"")</f>
        <v>8.8699999999999992</v>
      </c>
      <c r="PS127" s="25">
        <f>+IF('Step 2 - Expected Payments'!$E$14+PS114&gt;=0,ROUND(PS114+'Step 2 - Expected Payments'!$E$14,2),"")</f>
        <v>8.89</v>
      </c>
      <c r="PT127" s="25">
        <f>+IF('Step 2 - Expected Payments'!$E$14+PT114&gt;=0,ROUND(PT114+'Step 2 - Expected Payments'!$E$14,2),"")</f>
        <v>9.2200000000000006</v>
      </c>
      <c r="PU127" s="25">
        <f>+IF('Step 2 - Expected Payments'!$E$14+PU114&gt;=0,ROUND(PU114+'Step 2 - Expected Payments'!$E$14,2),"")</f>
        <v>7.48</v>
      </c>
      <c r="PV127" s="25">
        <f>+IF('Step 2 - Expected Payments'!$E$14+PV114&gt;=0,ROUND(PV114+'Step 2 - Expected Payments'!$E$14,2),"")</f>
        <v>9.8800000000000008</v>
      </c>
      <c r="PW127" s="25">
        <f>+IF('Step 2 - Expected Payments'!$E$14+PW114&gt;=0,ROUND(PW114+'Step 2 - Expected Payments'!$E$14,2),"")</f>
        <v>9.2799999999999994</v>
      </c>
      <c r="PX127" s="25">
        <f>+IF('Step 2 - Expected Payments'!$E$14+PX114&gt;=0,ROUND(PX114+'Step 2 - Expected Payments'!$E$14,2),"")</f>
        <v>9.61</v>
      </c>
      <c r="PY127" s="25">
        <f>+IF('Step 2 - Expected Payments'!$E$14+PY114&gt;=0,ROUND(PY114+'Step 2 - Expected Payments'!$E$14,2),"")</f>
        <v>8.84</v>
      </c>
      <c r="PZ127" s="25">
        <f>+IF('Step 2 - Expected Payments'!$E$14+PZ114&gt;=0,ROUND(PZ114+'Step 2 - Expected Payments'!$E$14,2),"")</f>
        <v>8.26</v>
      </c>
      <c r="QA127" s="25">
        <f>+IF('Step 2 - Expected Payments'!$E$14+QA114&gt;=0,ROUND(QA114+'Step 2 - Expected Payments'!$E$14,2),"")</f>
        <v>8.49</v>
      </c>
      <c r="QB127" s="25">
        <f>+IF('Step 2 - Expected Payments'!$E$14+QB114&gt;=0,ROUND(QB114+'Step 2 - Expected Payments'!$E$14,2),"")</f>
        <v>9.61</v>
      </c>
      <c r="QC127" s="25">
        <f>+IF('Step 2 - Expected Payments'!$E$14+QC114&gt;=0,ROUND(QC114+'Step 2 - Expected Payments'!$E$14,2),"")</f>
        <v>8.2899999999999991</v>
      </c>
      <c r="QD127" s="25">
        <f>+IF('Step 2 - Expected Payments'!$E$14+QD114&gt;=0,ROUND(QD114+'Step 2 - Expected Payments'!$E$14,2),"")</f>
        <v>10.38</v>
      </c>
      <c r="QE127" s="25">
        <f>+IF('Step 2 - Expected Payments'!$E$14+QE114&gt;=0,ROUND(QE114+'Step 2 - Expected Payments'!$E$14,2),"")</f>
        <v>9.4600000000000009</v>
      </c>
      <c r="QF127" s="25">
        <f>+IF('Step 2 - Expected Payments'!$E$14+QF114&gt;=0,ROUND(QF114+'Step 2 - Expected Payments'!$E$14,2),"")</f>
        <v>7.46</v>
      </c>
      <c r="QG127" s="25">
        <f>+IF('Step 2 - Expected Payments'!$E$14+QG114&gt;=0,ROUND(QG114+'Step 2 - Expected Payments'!$E$14,2),"")</f>
        <v>9.3000000000000007</v>
      </c>
      <c r="QH127" s="25">
        <f>+IF('Step 2 - Expected Payments'!$E$14+QH114&gt;=0,ROUND(QH114+'Step 2 - Expected Payments'!$E$14,2),"")</f>
        <v>11.49</v>
      </c>
      <c r="QI127" s="25">
        <f>+IF('Step 2 - Expected Payments'!$E$14+QI114&gt;=0,ROUND(QI114+'Step 2 - Expected Payments'!$E$14,2),"")</f>
        <v>8.15</v>
      </c>
      <c r="QJ127" s="25">
        <f>+IF('Step 2 - Expected Payments'!$E$14+QJ114&gt;=0,ROUND(QJ114+'Step 2 - Expected Payments'!$E$14,2),"")</f>
        <v>9.17</v>
      </c>
      <c r="QK127" s="25">
        <f>+IF('Step 2 - Expected Payments'!$E$14+QK114&gt;=0,ROUND(QK114+'Step 2 - Expected Payments'!$E$14,2),"")</f>
        <v>8.08</v>
      </c>
      <c r="QL127" s="25">
        <f>+IF('Step 2 - Expected Payments'!$E$14+QL114&gt;=0,ROUND(QL114+'Step 2 - Expected Payments'!$E$14,2),"")</f>
        <v>7.36</v>
      </c>
      <c r="QM127" s="25">
        <f>+IF('Step 2 - Expected Payments'!$E$14+QM114&gt;=0,ROUND(QM114+'Step 2 - Expected Payments'!$E$14,2),"")</f>
        <v>7.8</v>
      </c>
      <c r="QN127" s="25">
        <f>+IF('Step 2 - Expected Payments'!$E$14+QN114&gt;=0,ROUND(QN114+'Step 2 - Expected Payments'!$E$14,2),"")</f>
        <v>8.77</v>
      </c>
      <c r="QO127" s="25">
        <f>+IF('Step 2 - Expected Payments'!$E$14+QO114&gt;=0,ROUND(QO114+'Step 2 - Expected Payments'!$E$14,2),"")</f>
        <v>8.58</v>
      </c>
      <c r="QP127" s="25">
        <f>+IF('Step 2 - Expected Payments'!$E$14+QP114&gt;=0,ROUND(QP114+'Step 2 - Expected Payments'!$E$14,2),"")</f>
        <v>10.23</v>
      </c>
      <c r="QQ127" s="25">
        <f>+IF('Step 2 - Expected Payments'!$E$14+QQ114&gt;=0,ROUND(QQ114+'Step 2 - Expected Payments'!$E$14,2),"")</f>
        <v>8.6300000000000008</v>
      </c>
      <c r="QR127" s="25">
        <f>+IF('Step 2 - Expected Payments'!$E$14+QR114&gt;=0,ROUND(QR114+'Step 2 - Expected Payments'!$E$14,2),"")</f>
        <v>8.49</v>
      </c>
      <c r="QS127" s="25">
        <f>+IF('Step 2 - Expected Payments'!$E$14+QS114&gt;=0,ROUND(QS114+'Step 2 - Expected Payments'!$E$14,2),"")</f>
        <v>9.1300000000000008</v>
      </c>
      <c r="QT127" s="25">
        <f>+IF('Step 2 - Expected Payments'!$E$14+QT114&gt;=0,ROUND(QT114+'Step 2 - Expected Payments'!$E$14,2),"")</f>
        <v>7.94</v>
      </c>
      <c r="QU127" s="25">
        <f>+IF('Step 2 - Expected Payments'!$E$14+QU114&gt;=0,ROUND(QU114+'Step 2 - Expected Payments'!$E$14,2),"")</f>
        <v>9.81</v>
      </c>
      <c r="QV127" s="25">
        <f>+IF('Step 2 - Expected Payments'!$E$14+QV114&gt;=0,ROUND(QV114+'Step 2 - Expected Payments'!$E$14,2),"")</f>
        <v>8.34</v>
      </c>
      <c r="QW127" s="25">
        <f>+IF('Step 2 - Expected Payments'!$E$14+QW114&gt;=0,ROUND(QW114+'Step 2 - Expected Payments'!$E$14,2),"")</f>
        <v>9.5</v>
      </c>
      <c r="QX127" s="25">
        <f>+IF('Step 2 - Expected Payments'!$E$14+QX114&gt;=0,ROUND(QX114+'Step 2 - Expected Payments'!$E$14,2),"")</f>
        <v>9.73</v>
      </c>
      <c r="QY127" s="25">
        <f>+IF('Step 2 - Expected Payments'!$E$14+QY114&gt;=0,ROUND(QY114+'Step 2 - Expected Payments'!$E$14,2),"")</f>
        <v>8.9499999999999993</v>
      </c>
      <c r="QZ127" s="25">
        <f>+IF('Step 2 - Expected Payments'!$E$14+QZ114&gt;=0,ROUND(QZ114+'Step 2 - Expected Payments'!$E$14,2),"")</f>
        <v>9.57</v>
      </c>
      <c r="RA127" s="25">
        <f>+IF('Step 2 - Expected Payments'!$E$14+RA114&gt;=0,ROUND(RA114+'Step 2 - Expected Payments'!$E$14,2),"")</f>
        <v>7.61</v>
      </c>
      <c r="RB127" s="25">
        <f>+IF('Step 2 - Expected Payments'!$E$14+RB114&gt;=0,ROUND(RB114+'Step 2 - Expected Payments'!$E$14,2),"")</f>
        <v>8.17</v>
      </c>
      <c r="RC127" s="25">
        <f>+IF('Step 2 - Expected Payments'!$E$14+RC114&gt;=0,ROUND(RC114+'Step 2 - Expected Payments'!$E$14,2),"")</f>
        <v>9.17</v>
      </c>
      <c r="RD127" s="25">
        <f>+IF('Step 2 - Expected Payments'!$E$14+RD114&gt;=0,ROUND(RD114+'Step 2 - Expected Payments'!$E$14,2),"")</f>
        <v>7.92</v>
      </c>
      <c r="RE127" s="25">
        <f>+IF('Step 2 - Expected Payments'!$E$14+RE114&gt;=0,ROUND(RE114+'Step 2 - Expected Payments'!$E$14,2),"")</f>
        <v>9.8699999999999992</v>
      </c>
      <c r="RF127" s="25">
        <f>+IF('Step 2 - Expected Payments'!$E$14+RF114&gt;=0,ROUND(RF114+'Step 2 - Expected Payments'!$E$14,2),"")</f>
        <v>7.41</v>
      </c>
      <c r="RG127" s="25">
        <f>+IF('Step 2 - Expected Payments'!$E$14+RG114&gt;=0,ROUND(RG114+'Step 2 - Expected Payments'!$E$14,2),"")</f>
        <v>7.84</v>
      </c>
      <c r="RH127" s="25">
        <f>+IF('Step 2 - Expected Payments'!$E$14+RH114&gt;=0,ROUND(RH114+'Step 2 - Expected Payments'!$E$14,2),"")</f>
        <v>9.44</v>
      </c>
      <c r="RI127" s="25">
        <f>+IF('Step 2 - Expected Payments'!$E$14+RI114&gt;=0,ROUND(RI114+'Step 2 - Expected Payments'!$E$14,2),"")</f>
        <v>8.2100000000000009</v>
      </c>
      <c r="RJ127" s="25">
        <f>+IF('Step 2 - Expected Payments'!$E$14+RJ114&gt;=0,ROUND(RJ114+'Step 2 - Expected Payments'!$E$14,2),"")</f>
        <v>6.5</v>
      </c>
      <c r="RK127" s="25">
        <f>+IF('Step 2 - Expected Payments'!$E$14+RK114&gt;=0,ROUND(RK114+'Step 2 - Expected Payments'!$E$14,2),"")</f>
        <v>7.36</v>
      </c>
      <c r="RL127" s="25">
        <f>+IF('Step 2 - Expected Payments'!$E$14+RL114&gt;=0,ROUND(RL114+'Step 2 - Expected Payments'!$E$14,2),"")</f>
        <v>8.06</v>
      </c>
      <c r="RM127" s="25">
        <f>+IF('Step 2 - Expected Payments'!$E$14+RM114&gt;=0,ROUND(RM114+'Step 2 - Expected Payments'!$E$14,2),"")</f>
        <v>9.6199999999999992</v>
      </c>
      <c r="RN127" s="25">
        <f>+IF('Step 2 - Expected Payments'!$E$14+RN114&gt;=0,ROUND(RN114+'Step 2 - Expected Payments'!$E$14,2),"")</f>
        <v>8.65</v>
      </c>
      <c r="RO127" s="25">
        <f>+IF('Step 2 - Expected Payments'!$E$14+RO114&gt;=0,ROUND(RO114+'Step 2 - Expected Payments'!$E$14,2),"")</f>
        <v>9.9700000000000006</v>
      </c>
      <c r="RP127" s="25">
        <f>+IF('Step 2 - Expected Payments'!$E$14+RP114&gt;=0,ROUND(RP114+'Step 2 - Expected Payments'!$E$14,2),"")</f>
        <v>7.99</v>
      </c>
      <c r="RQ127" s="25">
        <f>+IF('Step 2 - Expected Payments'!$E$14+RQ114&gt;=0,ROUND(RQ114+'Step 2 - Expected Payments'!$E$14,2),"")</f>
        <v>7.34</v>
      </c>
      <c r="RR127" s="25">
        <f>+IF('Step 2 - Expected Payments'!$E$14+RR114&gt;=0,ROUND(RR114+'Step 2 - Expected Payments'!$E$14,2),"")</f>
        <v>8.4700000000000006</v>
      </c>
      <c r="RS127" s="25">
        <f>+IF('Step 2 - Expected Payments'!$E$14+RS114&gt;=0,ROUND(RS114+'Step 2 - Expected Payments'!$E$14,2),"")</f>
        <v>9.5399999999999991</v>
      </c>
      <c r="RT127" s="25">
        <f>+IF('Step 2 - Expected Payments'!$E$14+RT114&gt;=0,ROUND(RT114+'Step 2 - Expected Payments'!$E$14,2),"")</f>
        <v>8.75</v>
      </c>
      <c r="RU127" s="25">
        <f>+IF('Step 2 - Expected Payments'!$E$14+RU114&gt;=0,ROUND(RU114+'Step 2 - Expected Payments'!$E$14,2),"")</f>
        <v>6.53</v>
      </c>
      <c r="RV127" s="25">
        <f>+IF('Step 2 - Expected Payments'!$E$14+RV114&gt;=0,ROUND(RV114+'Step 2 - Expected Payments'!$E$14,2),"")</f>
        <v>8.39</v>
      </c>
      <c r="RW127" s="25">
        <f>+IF('Step 2 - Expected Payments'!$E$14+RW114&gt;=0,ROUND(RW114+'Step 2 - Expected Payments'!$E$14,2),"")</f>
        <v>7.89</v>
      </c>
      <c r="RX127" s="25">
        <f>+IF('Step 2 - Expected Payments'!$E$14+RX114&gt;=0,ROUND(RX114+'Step 2 - Expected Payments'!$E$14,2),"")</f>
        <v>10.14</v>
      </c>
      <c r="RY127" s="25">
        <f>+IF('Step 2 - Expected Payments'!$E$14+RY114&gt;=0,ROUND(RY114+'Step 2 - Expected Payments'!$E$14,2),"")</f>
        <v>9.89</v>
      </c>
      <c r="RZ127" s="25">
        <f>+IF('Step 2 - Expected Payments'!$E$14+RZ114&gt;=0,ROUND(RZ114+'Step 2 - Expected Payments'!$E$14,2),"")</f>
        <v>8.64</v>
      </c>
      <c r="SA127" s="25">
        <f>+IF('Step 2 - Expected Payments'!$E$14+SA114&gt;=0,ROUND(SA114+'Step 2 - Expected Payments'!$E$14,2),"")</f>
        <v>9.4</v>
      </c>
      <c r="SB127" s="25">
        <f>+IF('Step 2 - Expected Payments'!$E$14+SB114&gt;=0,ROUND(SB114+'Step 2 - Expected Payments'!$E$14,2),"")</f>
        <v>7.97</v>
      </c>
      <c r="SC127" s="25">
        <f>+IF('Step 2 - Expected Payments'!$E$14+SC114&gt;=0,ROUND(SC114+'Step 2 - Expected Payments'!$E$14,2),"")</f>
        <v>9.48</v>
      </c>
      <c r="SD127" s="25">
        <f>+IF('Step 2 - Expected Payments'!$E$14+SD114&gt;=0,ROUND(SD114+'Step 2 - Expected Payments'!$E$14,2),"")</f>
        <v>8.7100000000000009</v>
      </c>
      <c r="SE127" s="25">
        <f>+IF('Step 2 - Expected Payments'!$E$14+SE114&gt;=0,ROUND(SE114+'Step 2 - Expected Payments'!$E$14,2),"")</f>
        <v>7.87</v>
      </c>
      <c r="SF127" s="25">
        <f>+IF('Step 2 - Expected Payments'!$E$14+SF114&gt;=0,ROUND(SF114+'Step 2 - Expected Payments'!$E$14,2),"")</f>
        <v>7.14</v>
      </c>
      <c r="SG127" s="25">
        <f>+IF('Step 2 - Expected Payments'!$E$14+SG114&gt;=0,ROUND(SG114+'Step 2 - Expected Payments'!$E$14,2),"")</f>
        <v>7.8</v>
      </c>
    </row>
    <row r="128" spans="1:501">
      <c r="A128" t="s">
        <v>518</v>
      </c>
      <c r="B128">
        <f>+IF('Step 1-Farm Data'!$E$60+'simulations soy farm1 '!B123&gt;=0,ROUND('simulations soy farm1 '!B123+'Step 1-Farm Data'!$E$60,1),"")</f>
        <v>47.3</v>
      </c>
      <c r="C128">
        <f>+IF('Step 1-Farm Data'!$E$60+'simulations soy farm1 '!C123&gt;=0,ROUND('simulations soy farm1 '!C123+'Step 1-Farm Data'!$E$60,1),"")</f>
        <v>47.7</v>
      </c>
      <c r="D128">
        <f>+IF('Step 1-Farm Data'!$E$60+'simulations soy farm1 '!D123&gt;=0,ROUND('simulations soy farm1 '!D123+'Step 1-Farm Data'!$E$60,1),"")</f>
        <v>54.3</v>
      </c>
      <c r="E128">
        <f>+IF('Step 1-Farm Data'!$E$60+'simulations soy farm1 '!E123&gt;=0,ROUND('simulations soy farm1 '!E123+'Step 1-Farm Data'!$E$60,1),"")</f>
        <v>43.8</v>
      </c>
      <c r="F128">
        <f>+IF('Step 1-Farm Data'!$E$60+'simulations soy farm1 '!F123&gt;=0,ROUND('simulations soy farm1 '!F123+'Step 1-Farm Data'!$E$60,1),"")</f>
        <v>49.3</v>
      </c>
      <c r="G128">
        <f>+IF('Step 1-Farm Data'!$E$60+'simulations soy farm1 '!G123&gt;=0,ROUND('simulations soy farm1 '!G123+'Step 1-Farm Data'!$E$60,1),"")</f>
        <v>47.9</v>
      </c>
      <c r="H128">
        <f>+IF('Step 1-Farm Data'!$E$60+'simulations soy farm1 '!H123&gt;=0,ROUND('simulations soy farm1 '!H123+'Step 1-Farm Data'!$E$60,1),"")</f>
        <v>53.7</v>
      </c>
      <c r="I128">
        <f>+IF('Step 1-Farm Data'!$E$60+'simulations soy farm1 '!I123&gt;=0,ROUND('simulations soy farm1 '!I123+'Step 1-Farm Data'!$E$60,1),"")</f>
        <v>56.2</v>
      </c>
      <c r="J128">
        <f>+IF('Step 1-Farm Data'!$E$60+'simulations soy farm1 '!J123&gt;=0,ROUND('simulations soy farm1 '!J123+'Step 1-Farm Data'!$E$60,1),"")</f>
        <v>50.7</v>
      </c>
      <c r="K128">
        <f>+IF('Step 1-Farm Data'!$E$60+'simulations soy farm1 '!K123&gt;=0,ROUND('simulations soy farm1 '!K123+'Step 1-Farm Data'!$E$60,1),"")</f>
        <v>41.5</v>
      </c>
      <c r="L128">
        <f>+IF('Step 1-Farm Data'!$E$60+'simulations soy farm1 '!L123&gt;=0,ROUND('simulations soy farm1 '!L123+'Step 1-Farm Data'!$E$60,1),"")</f>
        <v>49.8</v>
      </c>
      <c r="M128">
        <f>+IF('Step 1-Farm Data'!$E$60+'simulations soy farm1 '!M123&gt;=0,ROUND('simulations soy farm1 '!M123+'Step 1-Farm Data'!$E$60,1),"")</f>
        <v>45.3</v>
      </c>
      <c r="N128">
        <f>+IF('Step 1-Farm Data'!$E$60+'simulations soy farm1 '!N123&gt;=0,ROUND('simulations soy farm1 '!N123+'Step 1-Farm Data'!$E$60,1),"")</f>
        <v>46.7</v>
      </c>
      <c r="O128">
        <f>+IF('Step 1-Farm Data'!$E$60+'simulations soy farm1 '!O123&gt;=0,ROUND('simulations soy farm1 '!O123+'Step 1-Farm Data'!$E$60,1),"")</f>
        <v>48.3</v>
      </c>
      <c r="P128">
        <f>+IF('Step 1-Farm Data'!$E$60+'simulations soy farm1 '!P123&gt;=0,ROUND('simulations soy farm1 '!P123+'Step 1-Farm Data'!$E$60,1),"")</f>
        <v>45.4</v>
      </c>
      <c r="Q128">
        <f>+IF('Step 1-Farm Data'!$E$60+'simulations soy farm1 '!Q123&gt;=0,ROUND('simulations soy farm1 '!Q123+'Step 1-Farm Data'!$E$60,1),"")</f>
        <v>47.2</v>
      </c>
      <c r="R128">
        <f>+IF('Step 1-Farm Data'!$E$60+'simulations soy farm1 '!R123&gt;=0,ROUND('simulations soy farm1 '!R123+'Step 1-Farm Data'!$E$60,1),"")</f>
        <v>51.2</v>
      </c>
      <c r="S128">
        <f>+IF('Step 1-Farm Data'!$E$60+'simulations soy farm1 '!S123&gt;=0,ROUND('simulations soy farm1 '!S123+'Step 1-Farm Data'!$E$60,1),"")</f>
        <v>55.8</v>
      </c>
      <c r="T128">
        <f>+IF('Step 1-Farm Data'!$E$60+'simulations soy farm1 '!T123&gt;=0,ROUND('simulations soy farm1 '!T123+'Step 1-Farm Data'!$E$60,1),"")</f>
        <v>50.9</v>
      </c>
      <c r="U128">
        <f>+IF('Step 1-Farm Data'!$E$60+'simulations soy farm1 '!U123&gt;=0,ROUND('simulations soy farm1 '!U123+'Step 1-Farm Data'!$E$60,1),"")</f>
        <v>52.6</v>
      </c>
      <c r="V128">
        <f>+IF('Step 1-Farm Data'!$E$60+'simulations soy farm1 '!V123&gt;=0,ROUND('simulations soy farm1 '!V123+'Step 1-Farm Data'!$E$60,1),"")</f>
        <v>51</v>
      </c>
      <c r="W128">
        <f>+IF('Step 1-Farm Data'!$E$60+'simulations soy farm1 '!W123&gt;=0,ROUND('simulations soy farm1 '!W123+'Step 1-Farm Data'!$E$60,1),"")</f>
        <v>51.4</v>
      </c>
      <c r="X128">
        <f>+IF('Step 1-Farm Data'!$E$60+'simulations soy farm1 '!X123&gt;=0,ROUND('simulations soy farm1 '!X123+'Step 1-Farm Data'!$E$60,1),"")</f>
        <v>53.6</v>
      </c>
      <c r="Y128">
        <f>+IF('Step 1-Farm Data'!$E$60+'simulations soy farm1 '!Y123&gt;=0,ROUND('simulations soy farm1 '!Y123+'Step 1-Farm Data'!$E$60,1),"")</f>
        <v>51.1</v>
      </c>
      <c r="Z128">
        <f>+IF('Step 1-Farm Data'!$E$60+'simulations soy farm1 '!Z123&gt;=0,ROUND('simulations soy farm1 '!Z123+'Step 1-Farm Data'!$E$60,1),"")</f>
        <v>40.700000000000003</v>
      </c>
      <c r="AA128">
        <f>+IF('Step 1-Farm Data'!$E$60+'simulations soy farm1 '!AA123&gt;=0,ROUND('simulations soy farm1 '!AA123+'Step 1-Farm Data'!$E$60,1),"")</f>
        <v>45.1</v>
      </c>
      <c r="AB128">
        <f>+IF('Step 1-Farm Data'!$E$60+'simulations soy farm1 '!AB123&gt;=0,ROUND('simulations soy farm1 '!AB123+'Step 1-Farm Data'!$E$60,1),"")</f>
        <v>55</v>
      </c>
      <c r="AC128">
        <f>+IF('Step 1-Farm Data'!$E$60+'simulations soy farm1 '!AC123&gt;=0,ROUND('simulations soy farm1 '!AC123+'Step 1-Farm Data'!$E$60,1),"")</f>
        <v>45.9</v>
      </c>
      <c r="AD128">
        <f>+IF('Step 1-Farm Data'!$E$60+'simulations soy farm1 '!AD123&gt;=0,ROUND('simulations soy farm1 '!AD123+'Step 1-Farm Data'!$E$60,1),"")</f>
        <v>42.2</v>
      </c>
      <c r="AE128">
        <f>+IF('Step 1-Farm Data'!$E$60+'simulations soy farm1 '!AE123&gt;=0,ROUND('simulations soy farm1 '!AE123+'Step 1-Farm Data'!$E$60,1),"")</f>
        <v>46.1</v>
      </c>
      <c r="AF128">
        <f>+IF('Step 1-Farm Data'!$E$60+'simulations soy farm1 '!AF123&gt;=0,ROUND('simulations soy farm1 '!AF123+'Step 1-Farm Data'!$E$60,1),"")</f>
        <v>47.6</v>
      </c>
      <c r="AG128">
        <f>+IF('Step 1-Farm Data'!$E$60+'simulations soy farm1 '!AG123&gt;=0,ROUND('simulations soy farm1 '!AG123+'Step 1-Farm Data'!$E$60,1),"")</f>
        <v>45.5</v>
      </c>
      <c r="AH128">
        <f>+IF('Step 1-Farm Data'!$E$60+'simulations soy farm1 '!AH123&gt;=0,ROUND('simulations soy farm1 '!AH123+'Step 1-Farm Data'!$E$60,1),"")</f>
        <v>51.9</v>
      </c>
      <c r="AI128">
        <f>+IF('Step 1-Farm Data'!$E$60+'simulations soy farm1 '!AI123&gt;=0,ROUND('simulations soy farm1 '!AI123+'Step 1-Farm Data'!$E$60,1),"")</f>
        <v>54.7</v>
      </c>
      <c r="AJ128">
        <f>+IF('Step 1-Farm Data'!$E$60+'simulations soy farm1 '!AJ123&gt;=0,ROUND('simulations soy farm1 '!AJ123+'Step 1-Farm Data'!$E$60,1),"")</f>
        <v>50.5</v>
      </c>
      <c r="AK128">
        <f>+IF('Step 1-Farm Data'!$E$60+'simulations soy farm1 '!AK123&gt;=0,ROUND('simulations soy farm1 '!AK123+'Step 1-Farm Data'!$E$60,1),"")</f>
        <v>50.5</v>
      </c>
      <c r="AL128">
        <f>+IF('Step 1-Farm Data'!$E$60+'simulations soy farm1 '!AL123&gt;=0,ROUND('simulations soy farm1 '!AL123+'Step 1-Farm Data'!$E$60,1),"")</f>
        <v>49.4</v>
      </c>
      <c r="AM128">
        <f>+IF('Step 1-Farm Data'!$E$60+'simulations soy farm1 '!AM123&gt;=0,ROUND('simulations soy farm1 '!AM123+'Step 1-Farm Data'!$E$60,1),"")</f>
        <v>48.7</v>
      </c>
      <c r="AN128">
        <f>+IF('Step 1-Farm Data'!$E$60+'simulations soy farm1 '!AN123&gt;=0,ROUND('simulations soy farm1 '!AN123+'Step 1-Farm Data'!$E$60,1),"")</f>
        <v>47.3</v>
      </c>
      <c r="AO128">
        <f>+IF('Step 1-Farm Data'!$E$60+'simulations soy farm1 '!AO123&gt;=0,ROUND('simulations soy farm1 '!AO123+'Step 1-Farm Data'!$E$60,1),"")</f>
        <v>52</v>
      </c>
      <c r="AP128">
        <f>+IF('Step 1-Farm Data'!$E$60+'simulations soy farm1 '!AP123&gt;=0,ROUND('simulations soy farm1 '!AP123+'Step 1-Farm Data'!$E$60,1),"")</f>
        <v>49.2</v>
      </c>
      <c r="AQ128">
        <f>+IF('Step 1-Farm Data'!$E$60+'simulations soy farm1 '!AQ123&gt;=0,ROUND('simulations soy farm1 '!AQ123+'Step 1-Farm Data'!$E$60,1),"")</f>
        <v>54.3</v>
      </c>
      <c r="AR128">
        <f>+IF('Step 1-Farm Data'!$E$60+'simulations soy farm1 '!AR123&gt;=0,ROUND('simulations soy farm1 '!AR123+'Step 1-Farm Data'!$E$60,1),"")</f>
        <v>52</v>
      </c>
      <c r="AS128">
        <f>+IF('Step 1-Farm Data'!$E$60+'simulations soy farm1 '!AS123&gt;=0,ROUND('simulations soy farm1 '!AS123+'Step 1-Farm Data'!$E$60,1),"")</f>
        <v>45.6</v>
      </c>
      <c r="AT128">
        <f>+IF('Step 1-Farm Data'!$E$60+'simulations soy farm1 '!AT123&gt;=0,ROUND('simulations soy farm1 '!AT123+'Step 1-Farm Data'!$E$60,1),"")</f>
        <v>52.1</v>
      </c>
      <c r="AU128">
        <f>+IF('Step 1-Farm Data'!$E$60+'simulations soy farm1 '!AU123&gt;=0,ROUND('simulations soy farm1 '!AU123+'Step 1-Farm Data'!$E$60,1),"")</f>
        <v>48.4</v>
      </c>
      <c r="AV128">
        <f>+IF('Step 1-Farm Data'!$E$60+'simulations soy farm1 '!AV123&gt;=0,ROUND('simulations soy farm1 '!AV123+'Step 1-Farm Data'!$E$60,1),"")</f>
        <v>48.1</v>
      </c>
      <c r="AW128">
        <f>+IF('Step 1-Farm Data'!$E$60+'simulations soy farm1 '!AW123&gt;=0,ROUND('simulations soy farm1 '!AW123+'Step 1-Farm Data'!$E$60,1),"")</f>
        <v>40.4</v>
      </c>
      <c r="AX128">
        <f>+IF('Step 1-Farm Data'!$E$60+'simulations soy farm1 '!AX123&gt;=0,ROUND('simulations soy farm1 '!AX123+'Step 1-Farm Data'!$E$60,1),"")</f>
        <v>55.5</v>
      </c>
      <c r="AY128">
        <f>+IF('Step 1-Farm Data'!$E$60+'simulations soy farm1 '!AY123&gt;=0,ROUND('simulations soy farm1 '!AY123+'Step 1-Farm Data'!$E$60,1),"")</f>
        <v>47.5</v>
      </c>
      <c r="AZ128">
        <f>+IF('Step 1-Farm Data'!$E$60+'simulations soy farm1 '!AZ123&gt;=0,ROUND('simulations soy farm1 '!AZ123+'Step 1-Farm Data'!$E$60,1),"")</f>
        <v>46.1</v>
      </c>
      <c r="BA128">
        <f>+IF('Step 1-Farm Data'!$E$60+'simulations soy farm1 '!BA123&gt;=0,ROUND('simulations soy farm1 '!BA123+'Step 1-Farm Data'!$E$60,1),"")</f>
        <v>49.7</v>
      </c>
      <c r="BB128">
        <f>+IF('Step 1-Farm Data'!$E$60+'simulations soy farm1 '!BB123&gt;=0,ROUND('simulations soy farm1 '!BB123+'Step 1-Farm Data'!$E$60,1),"")</f>
        <v>51.1</v>
      </c>
      <c r="BC128">
        <f>+IF('Step 1-Farm Data'!$E$60+'simulations soy farm1 '!BC123&gt;=0,ROUND('simulations soy farm1 '!BC123+'Step 1-Farm Data'!$E$60,1),"")</f>
        <v>48.5</v>
      </c>
      <c r="BD128">
        <f>+IF('Step 1-Farm Data'!$E$60+'simulations soy farm1 '!BD123&gt;=0,ROUND('simulations soy farm1 '!BD123+'Step 1-Farm Data'!$E$60,1),"")</f>
        <v>48.6</v>
      </c>
      <c r="BE128">
        <f>+IF('Step 1-Farm Data'!$E$60+'simulations soy farm1 '!BE123&gt;=0,ROUND('simulations soy farm1 '!BE123+'Step 1-Farm Data'!$E$60,1),"")</f>
        <v>50.1</v>
      </c>
      <c r="BF128">
        <f>+IF('Step 1-Farm Data'!$E$60+'simulations soy farm1 '!BF123&gt;=0,ROUND('simulations soy farm1 '!BF123+'Step 1-Farm Data'!$E$60,1),"")</f>
        <v>48.7</v>
      </c>
      <c r="BG128">
        <f>+IF('Step 1-Farm Data'!$E$60+'simulations soy farm1 '!BG123&gt;=0,ROUND('simulations soy farm1 '!BG123+'Step 1-Farm Data'!$E$60,1),"")</f>
        <v>50.6</v>
      </c>
      <c r="BH128">
        <f>+IF('Step 1-Farm Data'!$E$60+'simulations soy farm1 '!BH123&gt;=0,ROUND('simulations soy farm1 '!BH123+'Step 1-Farm Data'!$E$60,1),"")</f>
        <v>45.9</v>
      </c>
      <c r="BI128">
        <f>+IF('Step 1-Farm Data'!$E$60+'simulations soy farm1 '!BI123&gt;=0,ROUND('simulations soy farm1 '!BI123+'Step 1-Farm Data'!$E$60,1),"")</f>
        <v>50.4</v>
      </c>
      <c r="BJ128">
        <f>+IF('Step 1-Farm Data'!$E$60+'simulations soy farm1 '!BJ123&gt;=0,ROUND('simulations soy farm1 '!BJ123+'Step 1-Farm Data'!$E$60,1),"")</f>
        <v>47</v>
      </c>
      <c r="BK128">
        <f>+IF('Step 1-Farm Data'!$E$60+'simulations soy farm1 '!BK123&gt;=0,ROUND('simulations soy farm1 '!BK123+'Step 1-Farm Data'!$E$60,1),"")</f>
        <v>54.5</v>
      </c>
      <c r="BL128">
        <f>+IF('Step 1-Farm Data'!$E$60+'simulations soy farm1 '!BL123&gt;=0,ROUND('simulations soy farm1 '!BL123+'Step 1-Farm Data'!$E$60,1),"")</f>
        <v>48.9</v>
      </c>
      <c r="BM128">
        <f>+IF('Step 1-Farm Data'!$E$60+'simulations soy farm1 '!BM123&gt;=0,ROUND('simulations soy farm1 '!BM123+'Step 1-Farm Data'!$E$60,1),"")</f>
        <v>52.1</v>
      </c>
      <c r="BN128">
        <f>+IF('Step 1-Farm Data'!$E$60+'simulations soy farm1 '!BN123&gt;=0,ROUND('simulations soy farm1 '!BN123+'Step 1-Farm Data'!$E$60,1),"")</f>
        <v>44.5</v>
      </c>
      <c r="BO128">
        <f>+IF('Step 1-Farm Data'!$E$60+'simulations soy farm1 '!BO123&gt;=0,ROUND('simulations soy farm1 '!BO123+'Step 1-Farm Data'!$E$60,1),"")</f>
        <v>45.1</v>
      </c>
      <c r="BP128">
        <f>+IF('Step 1-Farm Data'!$E$60+'simulations soy farm1 '!BP123&gt;=0,ROUND('simulations soy farm1 '!BP123+'Step 1-Farm Data'!$E$60,1),"")</f>
        <v>52.3</v>
      </c>
      <c r="BQ128">
        <f>+IF('Step 1-Farm Data'!$E$60+'simulations soy farm1 '!BQ123&gt;=0,ROUND('simulations soy farm1 '!BQ123+'Step 1-Farm Data'!$E$60,1),"")</f>
        <v>48</v>
      </c>
      <c r="BR128">
        <f>+IF('Step 1-Farm Data'!$E$60+'simulations soy farm1 '!BR123&gt;=0,ROUND('simulations soy farm1 '!BR123+'Step 1-Farm Data'!$E$60,1),"")</f>
        <v>45.1</v>
      </c>
      <c r="BS128">
        <f>+IF('Step 1-Farm Data'!$E$60+'simulations soy farm1 '!BS123&gt;=0,ROUND('simulations soy farm1 '!BS123+'Step 1-Farm Data'!$E$60,1),"")</f>
        <v>46.1</v>
      </c>
      <c r="BT128">
        <f>+IF('Step 1-Farm Data'!$E$60+'simulations soy farm1 '!BT123&gt;=0,ROUND('simulations soy farm1 '!BT123+'Step 1-Farm Data'!$E$60,1),"")</f>
        <v>50.9</v>
      </c>
      <c r="BU128">
        <f>+IF('Step 1-Farm Data'!$E$60+'simulations soy farm1 '!BU123&gt;=0,ROUND('simulations soy farm1 '!BU123+'Step 1-Farm Data'!$E$60,1),"")</f>
        <v>45.7</v>
      </c>
      <c r="BV128">
        <f>+IF('Step 1-Farm Data'!$E$60+'simulations soy farm1 '!BV123&gt;=0,ROUND('simulations soy farm1 '!BV123+'Step 1-Farm Data'!$E$60,1),"")</f>
        <v>49.9</v>
      </c>
      <c r="BW128">
        <f>+IF('Step 1-Farm Data'!$E$60+'simulations soy farm1 '!BW123&gt;=0,ROUND('simulations soy farm1 '!BW123+'Step 1-Farm Data'!$E$60,1),"")</f>
        <v>56.6</v>
      </c>
      <c r="BX128">
        <f>+IF('Step 1-Farm Data'!$E$60+'simulations soy farm1 '!BX123&gt;=0,ROUND('simulations soy farm1 '!BX123+'Step 1-Farm Data'!$E$60,1),"")</f>
        <v>49.1</v>
      </c>
      <c r="BY128">
        <f>+IF('Step 1-Farm Data'!$E$60+'simulations soy farm1 '!BY123&gt;=0,ROUND('simulations soy farm1 '!BY123+'Step 1-Farm Data'!$E$60,1),"")</f>
        <v>48.5</v>
      </c>
      <c r="BZ128">
        <f>+IF('Step 1-Farm Data'!$E$60+'simulations soy farm1 '!BZ123&gt;=0,ROUND('simulations soy farm1 '!BZ123+'Step 1-Farm Data'!$E$60,1),"")</f>
        <v>49.7</v>
      </c>
      <c r="CA128">
        <f>+IF('Step 1-Farm Data'!$E$60+'simulations soy farm1 '!CA123&gt;=0,ROUND('simulations soy farm1 '!CA123+'Step 1-Farm Data'!$E$60,1),"")</f>
        <v>49.8</v>
      </c>
      <c r="CB128">
        <f>+IF('Step 1-Farm Data'!$E$60+'simulations soy farm1 '!CB123&gt;=0,ROUND('simulations soy farm1 '!CB123+'Step 1-Farm Data'!$E$60,1),"")</f>
        <v>49.2</v>
      </c>
      <c r="CC128">
        <f>+IF('Step 1-Farm Data'!$E$60+'simulations soy farm1 '!CC123&gt;=0,ROUND('simulations soy farm1 '!CC123+'Step 1-Farm Data'!$E$60,1),"")</f>
        <v>51.2</v>
      </c>
      <c r="CD128">
        <f>+IF('Step 1-Farm Data'!$E$60+'simulations soy farm1 '!CD123&gt;=0,ROUND('simulations soy farm1 '!CD123+'Step 1-Farm Data'!$E$60,1),"")</f>
        <v>49.4</v>
      </c>
      <c r="CE128">
        <f>+IF('Step 1-Farm Data'!$E$60+'simulations soy farm1 '!CE123&gt;=0,ROUND('simulations soy farm1 '!CE123+'Step 1-Farm Data'!$E$60,1),"")</f>
        <v>44.6</v>
      </c>
      <c r="CF128">
        <f>+IF('Step 1-Farm Data'!$E$60+'simulations soy farm1 '!CF123&gt;=0,ROUND('simulations soy farm1 '!CF123+'Step 1-Farm Data'!$E$60,1),"")</f>
        <v>46.8</v>
      </c>
      <c r="CG128">
        <f>+IF('Step 1-Farm Data'!$E$60+'simulations soy farm1 '!CG123&gt;=0,ROUND('simulations soy farm1 '!CG123+'Step 1-Farm Data'!$E$60,1),"")</f>
        <v>47.2</v>
      </c>
      <c r="CH128">
        <f>+IF('Step 1-Farm Data'!$E$60+'simulations soy farm1 '!CH123&gt;=0,ROUND('simulations soy farm1 '!CH123+'Step 1-Farm Data'!$E$60,1),"")</f>
        <v>46.7</v>
      </c>
      <c r="CI128">
        <f>+IF('Step 1-Farm Data'!$E$60+'simulations soy farm1 '!CI123&gt;=0,ROUND('simulations soy farm1 '!CI123+'Step 1-Farm Data'!$E$60,1),"")</f>
        <v>53.6</v>
      </c>
      <c r="CJ128">
        <f>+IF('Step 1-Farm Data'!$E$60+'simulations soy farm1 '!CJ123&gt;=0,ROUND('simulations soy farm1 '!CJ123+'Step 1-Farm Data'!$E$60,1),"")</f>
        <v>52.5</v>
      </c>
      <c r="CK128">
        <f>+IF('Step 1-Farm Data'!$E$60+'simulations soy farm1 '!CK123&gt;=0,ROUND('simulations soy farm1 '!CK123+'Step 1-Farm Data'!$E$60,1),"")</f>
        <v>52.9</v>
      </c>
      <c r="CL128">
        <f>+IF('Step 1-Farm Data'!$E$60+'simulations soy farm1 '!CL123&gt;=0,ROUND('simulations soy farm1 '!CL123+'Step 1-Farm Data'!$E$60,1),"")</f>
        <v>51.1</v>
      </c>
      <c r="CM128">
        <f>+IF('Step 1-Farm Data'!$E$60+'simulations soy farm1 '!CM123&gt;=0,ROUND('simulations soy farm1 '!CM123+'Step 1-Farm Data'!$E$60,1),"")</f>
        <v>54.7</v>
      </c>
      <c r="CN128">
        <f>+IF('Step 1-Farm Data'!$E$60+'simulations soy farm1 '!CN123&gt;=0,ROUND('simulations soy farm1 '!CN123+'Step 1-Farm Data'!$E$60,1),"")</f>
        <v>52.7</v>
      </c>
      <c r="CO128">
        <f>+IF('Step 1-Farm Data'!$E$60+'simulations soy farm1 '!CO123&gt;=0,ROUND('simulations soy farm1 '!CO123+'Step 1-Farm Data'!$E$60,1),"")</f>
        <v>46.1</v>
      </c>
      <c r="CP128">
        <f>+IF('Step 1-Farm Data'!$E$60+'simulations soy farm1 '!CP123&gt;=0,ROUND('simulations soy farm1 '!CP123+'Step 1-Farm Data'!$E$60,1),"")</f>
        <v>51.2</v>
      </c>
      <c r="CQ128">
        <f>+IF('Step 1-Farm Data'!$E$60+'simulations soy farm1 '!CQ123&gt;=0,ROUND('simulations soy farm1 '!CQ123+'Step 1-Farm Data'!$E$60,1),"")</f>
        <v>46.3</v>
      </c>
      <c r="CR128">
        <f>+IF('Step 1-Farm Data'!$E$60+'simulations soy farm1 '!CR123&gt;=0,ROUND('simulations soy farm1 '!CR123+'Step 1-Farm Data'!$E$60,1),"")</f>
        <v>50</v>
      </c>
      <c r="CS128">
        <f>+IF('Step 1-Farm Data'!$E$60+'simulations soy farm1 '!CS123&gt;=0,ROUND('simulations soy farm1 '!CS123+'Step 1-Farm Data'!$E$60,1),"")</f>
        <v>45.6</v>
      </c>
      <c r="CT128">
        <f>+IF('Step 1-Farm Data'!$E$60+'simulations soy farm1 '!CT123&gt;=0,ROUND('simulations soy farm1 '!CT123+'Step 1-Farm Data'!$E$60,1),"")</f>
        <v>46.9</v>
      </c>
      <c r="CU128">
        <f>+IF('Step 1-Farm Data'!$E$60+'simulations soy farm1 '!CU123&gt;=0,ROUND('simulations soy farm1 '!CU123+'Step 1-Farm Data'!$E$60,1),"")</f>
        <v>46.5</v>
      </c>
      <c r="CV128">
        <f>+IF('Step 1-Farm Data'!$E$60+'simulations soy farm1 '!CV123&gt;=0,ROUND('simulations soy farm1 '!CV123+'Step 1-Farm Data'!$E$60,1),"")</f>
        <v>46.7</v>
      </c>
      <c r="CW128">
        <f>+IF('Step 1-Farm Data'!$E$60+'simulations soy farm1 '!CW123&gt;=0,ROUND('simulations soy farm1 '!CW123+'Step 1-Farm Data'!$E$60,1),"")</f>
        <v>50.5</v>
      </c>
      <c r="CX128">
        <f>+IF('Step 1-Farm Data'!$E$60+'simulations soy farm1 '!CX123&gt;=0,ROUND('simulations soy farm1 '!CX123+'Step 1-Farm Data'!$E$60,1),"")</f>
        <v>52.5</v>
      </c>
      <c r="CY128">
        <f>+IF('Step 1-Farm Data'!$E$60+'simulations soy farm1 '!CY123&gt;=0,ROUND('simulations soy farm1 '!CY123+'Step 1-Farm Data'!$E$60,1),"")</f>
        <v>50.7</v>
      </c>
      <c r="CZ128">
        <f>+IF('Step 1-Farm Data'!$E$60+'simulations soy farm1 '!CZ123&gt;=0,ROUND('simulations soy farm1 '!CZ123+'Step 1-Farm Data'!$E$60,1),"")</f>
        <v>41.1</v>
      </c>
      <c r="DA128">
        <f>+IF('Step 1-Farm Data'!$E$60+'simulations soy farm1 '!DA123&gt;=0,ROUND('simulations soy farm1 '!DA123+'Step 1-Farm Data'!$E$60,1),"")</f>
        <v>47.8</v>
      </c>
      <c r="DB128">
        <f>+IF('Step 1-Farm Data'!$E$60+'simulations soy farm1 '!DB123&gt;=0,ROUND('simulations soy farm1 '!DB123+'Step 1-Farm Data'!$E$60,1),"")</f>
        <v>46.8</v>
      </c>
      <c r="DC128">
        <f>+IF('Step 1-Farm Data'!$E$60+'simulations soy farm1 '!DC123&gt;=0,ROUND('simulations soy farm1 '!DC123+'Step 1-Farm Data'!$E$60,1),"")</f>
        <v>45.5</v>
      </c>
      <c r="DD128">
        <f>+IF('Step 1-Farm Data'!$E$60+'simulations soy farm1 '!DD123&gt;=0,ROUND('simulations soy farm1 '!DD123+'Step 1-Farm Data'!$E$60,1),"")</f>
        <v>49.9</v>
      </c>
      <c r="DE128">
        <f>+IF('Step 1-Farm Data'!$E$60+'simulations soy farm1 '!DE123&gt;=0,ROUND('simulations soy farm1 '!DE123+'Step 1-Farm Data'!$E$60,1),"")</f>
        <v>47.8</v>
      </c>
      <c r="DF128">
        <f>+IF('Step 1-Farm Data'!$E$60+'simulations soy farm1 '!DF123&gt;=0,ROUND('simulations soy farm1 '!DF123+'Step 1-Farm Data'!$E$60,1),"")</f>
        <v>47.1</v>
      </c>
      <c r="DG128">
        <f>+IF('Step 1-Farm Data'!$E$60+'simulations soy farm1 '!DG123&gt;=0,ROUND('simulations soy farm1 '!DG123+'Step 1-Farm Data'!$E$60,1),"")</f>
        <v>49.2</v>
      </c>
      <c r="DH128">
        <f>+IF('Step 1-Farm Data'!$E$60+'simulations soy farm1 '!DH123&gt;=0,ROUND('simulations soy farm1 '!DH123+'Step 1-Farm Data'!$E$60,1),"")</f>
        <v>46.3</v>
      </c>
      <c r="DI128">
        <f>+IF('Step 1-Farm Data'!$E$60+'simulations soy farm1 '!DI123&gt;=0,ROUND('simulations soy farm1 '!DI123+'Step 1-Farm Data'!$E$60,1),"")</f>
        <v>53.9</v>
      </c>
      <c r="DJ128">
        <f>+IF('Step 1-Farm Data'!$E$60+'simulations soy farm1 '!DJ123&gt;=0,ROUND('simulations soy farm1 '!DJ123+'Step 1-Farm Data'!$E$60,1),"")</f>
        <v>51.6</v>
      </c>
      <c r="DK128">
        <f>+IF('Step 1-Farm Data'!$E$60+'simulations soy farm1 '!DK123&gt;=0,ROUND('simulations soy farm1 '!DK123+'Step 1-Farm Data'!$E$60,1),"")</f>
        <v>46.9</v>
      </c>
      <c r="DL128">
        <f>+IF('Step 1-Farm Data'!$E$60+'simulations soy farm1 '!DL123&gt;=0,ROUND('simulations soy farm1 '!DL123+'Step 1-Farm Data'!$E$60,1),"")</f>
        <v>46.1</v>
      </c>
      <c r="DM128">
        <f>+IF('Step 1-Farm Data'!$E$60+'simulations soy farm1 '!DM123&gt;=0,ROUND('simulations soy farm1 '!DM123+'Step 1-Farm Data'!$E$60,1),"")</f>
        <v>51.8</v>
      </c>
      <c r="DN128">
        <f>+IF('Step 1-Farm Data'!$E$60+'simulations soy farm1 '!DN123&gt;=0,ROUND('simulations soy farm1 '!DN123+'Step 1-Farm Data'!$E$60,1),"")</f>
        <v>50.7</v>
      </c>
      <c r="DO128">
        <f>+IF('Step 1-Farm Data'!$E$60+'simulations soy farm1 '!DO123&gt;=0,ROUND('simulations soy farm1 '!DO123+'Step 1-Farm Data'!$E$60,1),"")</f>
        <v>47.1</v>
      </c>
      <c r="DP128">
        <f>+IF('Step 1-Farm Data'!$E$60+'simulations soy farm1 '!DP123&gt;=0,ROUND('simulations soy farm1 '!DP123+'Step 1-Farm Data'!$E$60,1),"")</f>
        <v>56.3</v>
      </c>
      <c r="DQ128">
        <f>+IF('Step 1-Farm Data'!$E$60+'simulations soy farm1 '!DQ123&gt;=0,ROUND('simulations soy farm1 '!DQ123+'Step 1-Farm Data'!$E$60,1),"")</f>
        <v>43.2</v>
      </c>
      <c r="DR128">
        <f>+IF('Step 1-Farm Data'!$E$60+'simulations soy farm1 '!DR123&gt;=0,ROUND('simulations soy farm1 '!DR123+'Step 1-Farm Data'!$E$60,1),"")</f>
        <v>44.6</v>
      </c>
      <c r="DS128">
        <f>+IF('Step 1-Farm Data'!$E$60+'simulations soy farm1 '!DS123&gt;=0,ROUND('simulations soy farm1 '!DS123+'Step 1-Farm Data'!$E$60,1),"")</f>
        <v>58.3</v>
      </c>
      <c r="DT128">
        <f>+IF('Step 1-Farm Data'!$E$60+'simulations soy farm1 '!DT123&gt;=0,ROUND('simulations soy farm1 '!DT123+'Step 1-Farm Data'!$E$60,1),"")</f>
        <v>46.3</v>
      </c>
      <c r="DU128">
        <f>+IF('Step 1-Farm Data'!$E$60+'simulations soy farm1 '!DU123&gt;=0,ROUND('simulations soy farm1 '!DU123+'Step 1-Farm Data'!$E$60,1),"")</f>
        <v>53.7</v>
      </c>
      <c r="DV128">
        <f>+IF('Step 1-Farm Data'!$E$60+'simulations soy farm1 '!DV123&gt;=0,ROUND('simulations soy farm1 '!DV123+'Step 1-Farm Data'!$E$60,1),"")</f>
        <v>46.8</v>
      </c>
      <c r="DW128">
        <f>+IF('Step 1-Farm Data'!$E$60+'simulations soy farm1 '!DW123&gt;=0,ROUND('simulations soy farm1 '!DW123+'Step 1-Farm Data'!$E$60,1),"")</f>
        <v>46.9</v>
      </c>
      <c r="DX128">
        <f>+IF('Step 1-Farm Data'!$E$60+'simulations soy farm1 '!DX123&gt;=0,ROUND('simulations soy farm1 '!DX123+'Step 1-Farm Data'!$E$60,1),"")</f>
        <v>55.3</v>
      </c>
      <c r="DY128">
        <f>+IF('Step 1-Farm Data'!$E$60+'simulations soy farm1 '!DY123&gt;=0,ROUND('simulations soy farm1 '!DY123+'Step 1-Farm Data'!$E$60,1),"")</f>
        <v>48.5</v>
      </c>
      <c r="DZ128">
        <f>+IF('Step 1-Farm Data'!$E$60+'simulations soy farm1 '!DZ123&gt;=0,ROUND('simulations soy farm1 '!DZ123+'Step 1-Farm Data'!$E$60,1),"")</f>
        <v>52.2</v>
      </c>
      <c r="EA128">
        <f>+IF('Step 1-Farm Data'!$E$60+'simulations soy farm1 '!EA123&gt;=0,ROUND('simulations soy farm1 '!EA123+'Step 1-Farm Data'!$E$60,1),"")</f>
        <v>50.6</v>
      </c>
      <c r="EB128">
        <f>+IF('Step 1-Farm Data'!$E$60+'simulations soy farm1 '!EB123&gt;=0,ROUND('simulations soy farm1 '!EB123+'Step 1-Farm Data'!$E$60,1),"")</f>
        <v>53.4</v>
      </c>
      <c r="EC128">
        <f>+IF('Step 1-Farm Data'!$E$60+'simulations soy farm1 '!EC123&gt;=0,ROUND('simulations soy farm1 '!EC123+'Step 1-Farm Data'!$E$60,1),"")</f>
        <v>51.6</v>
      </c>
      <c r="ED128">
        <f>+IF('Step 1-Farm Data'!$E$60+'simulations soy farm1 '!ED123&gt;=0,ROUND('simulations soy farm1 '!ED123+'Step 1-Farm Data'!$E$60,1),"")</f>
        <v>52.7</v>
      </c>
      <c r="EE128">
        <f>+IF('Step 1-Farm Data'!$E$60+'simulations soy farm1 '!EE123&gt;=0,ROUND('simulations soy farm1 '!EE123+'Step 1-Farm Data'!$E$60,1),"")</f>
        <v>51.1</v>
      </c>
      <c r="EF128">
        <f>+IF('Step 1-Farm Data'!$E$60+'simulations soy farm1 '!EF123&gt;=0,ROUND('simulations soy farm1 '!EF123+'Step 1-Farm Data'!$E$60,1),"")</f>
        <v>43.5</v>
      </c>
      <c r="EG128">
        <f>+IF('Step 1-Farm Data'!$E$60+'simulations soy farm1 '!EG123&gt;=0,ROUND('simulations soy farm1 '!EG123+'Step 1-Farm Data'!$E$60,1),"")</f>
        <v>49.6</v>
      </c>
      <c r="EH128">
        <f>+IF('Step 1-Farm Data'!$E$60+'simulations soy farm1 '!EH123&gt;=0,ROUND('simulations soy farm1 '!EH123+'Step 1-Farm Data'!$E$60,1),"")</f>
        <v>40.5</v>
      </c>
      <c r="EI128">
        <f>+IF('Step 1-Farm Data'!$E$60+'simulations soy farm1 '!EI123&gt;=0,ROUND('simulations soy farm1 '!EI123+'Step 1-Farm Data'!$E$60,1),"")</f>
        <v>48.6</v>
      </c>
      <c r="EJ128">
        <f>+IF('Step 1-Farm Data'!$E$60+'simulations soy farm1 '!EJ123&gt;=0,ROUND('simulations soy farm1 '!EJ123+'Step 1-Farm Data'!$E$60,1),"")</f>
        <v>49.5</v>
      </c>
      <c r="EK128">
        <f>+IF('Step 1-Farm Data'!$E$60+'simulations soy farm1 '!EK123&gt;=0,ROUND('simulations soy farm1 '!EK123+'Step 1-Farm Data'!$E$60,1),"")</f>
        <v>45.1</v>
      </c>
      <c r="EL128">
        <f>+IF('Step 1-Farm Data'!$E$60+'simulations soy farm1 '!EL123&gt;=0,ROUND('simulations soy farm1 '!EL123+'Step 1-Farm Data'!$E$60,1),"")</f>
        <v>46.7</v>
      </c>
      <c r="EM128">
        <f>+IF('Step 1-Farm Data'!$E$60+'simulations soy farm1 '!EM123&gt;=0,ROUND('simulations soy farm1 '!EM123+'Step 1-Farm Data'!$E$60,1),"")</f>
        <v>53</v>
      </c>
      <c r="EN128">
        <f>+IF('Step 1-Farm Data'!$E$60+'simulations soy farm1 '!EN123&gt;=0,ROUND('simulations soy farm1 '!EN123+'Step 1-Farm Data'!$E$60,1),"")</f>
        <v>44.2</v>
      </c>
      <c r="EO128">
        <f>+IF('Step 1-Farm Data'!$E$60+'simulations soy farm1 '!EO123&gt;=0,ROUND('simulations soy farm1 '!EO123+'Step 1-Farm Data'!$E$60,1),"")</f>
        <v>51.1</v>
      </c>
      <c r="EP128">
        <f>+IF('Step 1-Farm Data'!$E$60+'simulations soy farm1 '!EP123&gt;=0,ROUND('simulations soy farm1 '!EP123+'Step 1-Farm Data'!$E$60,1),"")</f>
        <v>44.6</v>
      </c>
      <c r="EQ128">
        <f>+IF('Step 1-Farm Data'!$E$60+'simulations soy farm1 '!EQ123&gt;=0,ROUND('simulations soy farm1 '!EQ123+'Step 1-Farm Data'!$E$60,1),"")</f>
        <v>52.1</v>
      </c>
      <c r="ER128">
        <f>+IF('Step 1-Farm Data'!$E$60+'simulations soy farm1 '!ER123&gt;=0,ROUND('simulations soy farm1 '!ER123+'Step 1-Farm Data'!$E$60,1),"")</f>
        <v>53.7</v>
      </c>
      <c r="ES128">
        <f>+IF('Step 1-Farm Data'!$E$60+'simulations soy farm1 '!ES123&gt;=0,ROUND('simulations soy farm1 '!ES123+'Step 1-Farm Data'!$E$60,1),"")</f>
        <v>45.6</v>
      </c>
      <c r="ET128">
        <f>+IF('Step 1-Farm Data'!$E$60+'simulations soy farm1 '!ET123&gt;=0,ROUND('simulations soy farm1 '!ET123+'Step 1-Farm Data'!$E$60,1),"")</f>
        <v>51.6</v>
      </c>
      <c r="EU128">
        <f>+IF('Step 1-Farm Data'!$E$60+'simulations soy farm1 '!EU123&gt;=0,ROUND('simulations soy farm1 '!EU123+'Step 1-Farm Data'!$E$60,1),"")</f>
        <v>55.6</v>
      </c>
      <c r="EV128">
        <f>+IF('Step 1-Farm Data'!$E$60+'simulations soy farm1 '!EV123&gt;=0,ROUND('simulations soy farm1 '!EV123+'Step 1-Farm Data'!$E$60,1),"")</f>
        <v>50</v>
      </c>
      <c r="EW128">
        <f>+IF('Step 1-Farm Data'!$E$60+'simulations soy farm1 '!EW123&gt;=0,ROUND('simulations soy farm1 '!EW123+'Step 1-Farm Data'!$E$60,1),"")</f>
        <v>51.3</v>
      </c>
      <c r="EX128">
        <f>+IF('Step 1-Farm Data'!$E$60+'simulations soy farm1 '!EX123&gt;=0,ROUND('simulations soy farm1 '!EX123+'Step 1-Farm Data'!$E$60,1),"")</f>
        <v>47.2</v>
      </c>
      <c r="EY128">
        <f>+IF('Step 1-Farm Data'!$E$60+'simulations soy farm1 '!EY123&gt;=0,ROUND('simulations soy farm1 '!EY123+'Step 1-Farm Data'!$E$60,1),"")</f>
        <v>52.3</v>
      </c>
      <c r="EZ128">
        <f>+IF('Step 1-Farm Data'!$E$60+'simulations soy farm1 '!EZ123&gt;=0,ROUND('simulations soy farm1 '!EZ123+'Step 1-Farm Data'!$E$60,1),"")</f>
        <v>50.7</v>
      </c>
      <c r="FA128">
        <f>+IF('Step 1-Farm Data'!$E$60+'simulations soy farm1 '!FA123&gt;=0,ROUND('simulations soy farm1 '!FA123+'Step 1-Farm Data'!$E$60,1),"")</f>
        <v>47.8</v>
      </c>
      <c r="FB128">
        <f>+IF('Step 1-Farm Data'!$E$60+'simulations soy farm1 '!FB123&gt;=0,ROUND('simulations soy farm1 '!FB123+'Step 1-Farm Data'!$E$60,1),"")</f>
        <v>49.2</v>
      </c>
      <c r="FC128">
        <f>+IF('Step 1-Farm Data'!$E$60+'simulations soy farm1 '!FC123&gt;=0,ROUND('simulations soy farm1 '!FC123+'Step 1-Farm Data'!$E$60,1),"")</f>
        <v>50.2</v>
      </c>
      <c r="FD128">
        <f>+IF('Step 1-Farm Data'!$E$60+'simulations soy farm1 '!FD123&gt;=0,ROUND('simulations soy farm1 '!FD123+'Step 1-Farm Data'!$E$60,1),"")</f>
        <v>49.2</v>
      </c>
      <c r="FE128">
        <f>+IF('Step 1-Farm Data'!$E$60+'simulations soy farm1 '!FE123&gt;=0,ROUND('simulations soy farm1 '!FE123+'Step 1-Farm Data'!$E$60,1),"")</f>
        <v>51.6</v>
      </c>
      <c r="FF128">
        <f>+IF('Step 1-Farm Data'!$E$60+'simulations soy farm1 '!FF123&gt;=0,ROUND('simulations soy farm1 '!FF123+'Step 1-Farm Data'!$E$60,1),"")</f>
        <v>45.2</v>
      </c>
      <c r="FG128">
        <f>+IF('Step 1-Farm Data'!$E$60+'simulations soy farm1 '!FG123&gt;=0,ROUND('simulations soy farm1 '!FG123+'Step 1-Farm Data'!$E$60,1),"")</f>
        <v>52.5</v>
      </c>
      <c r="FH128">
        <f>+IF('Step 1-Farm Data'!$E$60+'simulations soy farm1 '!FH123&gt;=0,ROUND('simulations soy farm1 '!FH123+'Step 1-Farm Data'!$E$60,1),"")</f>
        <v>48.5</v>
      </c>
      <c r="FI128">
        <f>+IF('Step 1-Farm Data'!$E$60+'simulations soy farm1 '!FI123&gt;=0,ROUND('simulations soy farm1 '!FI123+'Step 1-Farm Data'!$E$60,1),"")</f>
        <v>51.3</v>
      </c>
      <c r="FJ128">
        <f>+IF('Step 1-Farm Data'!$E$60+'simulations soy farm1 '!FJ123&gt;=0,ROUND('simulations soy farm1 '!FJ123+'Step 1-Farm Data'!$E$60,1),"")</f>
        <v>50.6</v>
      </c>
      <c r="FK128">
        <f>+IF('Step 1-Farm Data'!$E$60+'simulations soy farm1 '!FK123&gt;=0,ROUND('simulations soy farm1 '!FK123+'Step 1-Farm Data'!$E$60,1),"")</f>
        <v>48.9</v>
      </c>
      <c r="FL128">
        <f>+IF('Step 1-Farm Data'!$E$60+'simulations soy farm1 '!FL123&gt;=0,ROUND('simulations soy farm1 '!FL123+'Step 1-Farm Data'!$E$60,1),"")</f>
        <v>49.8</v>
      </c>
      <c r="FM128">
        <f>+IF('Step 1-Farm Data'!$E$60+'simulations soy farm1 '!FM123&gt;=0,ROUND('simulations soy farm1 '!FM123+'Step 1-Farm Data'!$E$60,1),"")</f>
        <v>51.1</v>
      </c>
      <c r="FN128">
        <f>+IF('Step 1-Farm Data'!$E$60+'simulations soy farm1 '!FN123&gt;=0,ROUND('simulations soy farm1 '!FN123+'Step 1-Farm Data'!$E$60,1),"")</f>
        <v>49.7</v>
      </c>
      <c r="FO128">
        <f>+IF('Step 1-Farm Data'!$E$60+'simulations soy farm1 '!FO123&gt;=0,ROUND('simulations soy farm1 '!FO123+'Step 1-Farm Data'!$E$60,1),"")</f>
        <v>43</v>
      </c>
      <c r="FP128">
        <f>+IF('Step 1-Farm Data'!$E$60+'simulations soy farm1 '!FP123&gt;=0,ROUND('simulations soy farm1 '!FP123+'Step 1-Farm Data'!$E$60,1),"")</f>
        <v>53.7</v>
      </c>
      <c r="FQ128">
        <f>+IF('Step 1-Farm Data'!$E$60+'simulations soy farm1 '!FQ123&gt;=0,ROUND('simulations soy farm1 '!FQ123+'Step 1-Farm Data'!$E$60,1),"")</f>
        <v>51.9</v>
      </c>
      <c r="FR128">
        <f>+IF('Step 1-Farm Data'!$E$60+'simulations soy farm1 '!FR123&gt;=0,ROUND('simulations soy farm1 '!FR123+'Step 1-Farm Data'!$E$60,1),"")</f>
        <v>49.3</v>
      </c>
      <c r="FS128">
        <f>+IF('Step 1-Farm Data'!$E$60+'simulations soy farm1 '!FS123&gt;=0,ROUND('simulations soy farm1 '!FS123+'Step 1-Farm Data'!$E$60,1),"")</f>
        <v>49.2</v>
      </c>
      <c r="FT128">
        <f>+IF('Step 1-Farm Data'!$E$60+'simulations soy farm1 '!FT123&gt;=0,ROUND('simulations soy farm1 '!FT123+'Step 1-Farm Data'!$E$60,1),"")</f>
        <v>52.1</v>
      </c>
      <c r="FU128">
        <f>+IF('Step 1-Farm Data'!$E$60+'simulations soy farm1 '!FU123&gt;=0,ROUND('simulations soy farm1 '!FU123+'Step 1-Farm Data'!$E$60,1),"")</f>
        <v>47.2</v>
      </c>
      <c r="FV128">
        <f>+IF('Step 1-Farm Data'!$E$60+'simulations soy farm1 '!FV123&gt;=0,ROUND('simulations soy farm1 '!FV123+'Step 1-Farm Data'!$E$60,1),"")</f>
        <v>46</v>
      </c>
      <c r="FW128">
        <f>+IF('Step 1-Farm Data'!$E$60+'simulations soy farm1 '!FW123&gt;=0,ROUND('simulations soy farm1 '!FW123+'Step 1-Farm Data'!$E$60,1),"")</f>
        <v>48.1</v>
      </c>
      <c r="FX128">
        <f>+IF('Step 1-Farm Data'!$E$60+'simulations soy farm1 '!FX123&gt;=0,ROUND('simulations soy farm1 '!FX123+'Step 1-Farm Data'!$E$60,1),"")</f>
        <v>50.9</v>
      </c>
      <c r="FY128">
        <f>+IF('Step 1-Farm Data'!$E$60+'simulations soy farm1 '!FY123&gt;=0,ROUND('simulations soy farm1 '!FY123+'Step 1-Farm Data'!$E$60,1),"")</f>
        <v>52.2</v>
      </c>
      <c r="FZ128">
        <f>+IF('Step 1-Farm Data'!$E$60+'simulations soy farm1 '!FZ123&gt;=0,ROUND('simulations soy farm1 '!FZ123+'Step 1-Farm Data'!$E$60,1),"")</f>
        <v>45.5</v>
      </c>
      <c r="GA128">
        <f>+IF('Step 1-Farm Data'!$E$60+'simulations soy farm1 '!GA123&gt;=0,ROUND('simulations soy farm1 '!GA123+'Step 1-Farm Data'!$E$60,1),"")</f>
        <v>52.9</v>
      </c>
      <c r="GB128">
        <f>+IF('Step 1-Farm Data'!$E$60+'simulations soy farm1 '!GB123&gt;=0,ROUND('simulations soy farm1 '!GB123+'Step 1-Farm Data'!$E$60,1),"")</f>
        <v>47.5</v>
      </c>
      <c r="GC128">
        <f>+IF('Step 1-Farm Data'!$E$60+'simulations soy farm1 '!GC123&gt;=0,ROUND('simulations soy farm1 '!GC123+'Step 1-Farm Data'!$E$60,1),"")</f>
        <v>46.7</v>
      </c>
      <c r="GD128">
        <f>+IF('Step 1-Farm Data'!$E$60+'simulations soy farm1 '!GD123&gt;=0,ROUND('simulations soy farm1 '!GD123+'Step 1-Farm Data'!$E$60,1),"")</f>
        <v>46.2</v>
      </c>
      <c r="GE128">
        <f>+IF('Step 1-Farm Data'!$E$60+'simulations soy farm1 '!GE123&gt;=0,ROUND('simulations soy farm1 '!GE123+'Step 1-Farm Data'!$E$60,1),"")</f>
        <v>49.1</v>
      </c>
      <c r="GF128">
        <f>+IF('Step 1-Farm Data'!$E$60+'simulations soy farm1 '!GF123&gt;=0,ROUND('simulations soy farm1 '!GF123+'Step 1-Farm Data'!$E$60,1),"")</f>
        <v>48.6</v>
      </c>
      <c r="GG128">
        <f>+IF('Step 1-Farm Data'!$E$60+'simulations soy farm1 '!GG123&gt;=0,ROUND('simulations soy farm1 '!GG123+'Step 1-Farm Data'!$E$60,1),"")</f>
        <v>48.8</v>
      </c>
      <c r="GH128">
        <f>+IF('Step 1-Farm Data'!$E$60+'simulations soy farm1 '!GH123&gt;=0,ROUND('simulations soy farm1 '!GH123+'Step 1-Farm Data'!$E$60,1),"")</f>
        <v>45.3</v>
      </c>
      <c r="GI128">
        <f>+IF('Step 1-Farm Data'!$E$60+'simulations soy farm1 '!GI123&gt;=0,ROUND('simulations soy farm1 '!GI123+'Step 1-Farm Data'!$E$60,1),"")</f>
        <v>49.8</v>
      </c>
      <c r="GJ128">
        <f>+IF('Step 1-Farm Data'!$E$60+'simulations soy farm1 '!GJ123&gt;=0,ROUND('simulations soy farm1 '!GJ123+'Step 1-Farm Data'!$E$60,1),"")</f>
        <v>48.2</v>
      </c>
      <c r="GK128">
        <f>+IF('Step 1-Farm Data'!$E$60+'simulations soy farm1 '!GK123&gt;=0,ROUND('simulations soy farm1 '!GK123+'Step 1-Farm Data'!$E$60,1),"")</f>
        <v>45</v>
      </c>
      <c r="GL128">
        <f>+IF('Step 1-Farm Data'!$E$60+'simulations soy farm1 '!GL123&gt;=0,ROUND('simulations soy farm1 '!GL123+'Step 1-Farm Data'!$E$60,1),"")</f>
        <v>47.4</v>
      </c>
      <c r="GM128">
        <f>+IF('Step 1-Farm Data'!$E$60+'simulations soy farm1 '!GM123&gt;=0,ROUND('simulations soy farm1 '!GM123+'Step 1-Farm Data'!$E$60,1),"")</f>
        <v>45.6</v>
      </c>
      <c r="GN128">
        <f>+IF('Step 1-Farm Data'!$E$60+'simulations soy farm1 '!GN123&gt;=0,ROUND('simulations soy farm1 '!GN123+'Step 1-Farm Data'!$E$60,1),"")</f>
        <v>50.5</v>
      </c>
      <c r="GO128">
        <f>+IF('Step 1-Farm Data'!$E$60+'simulations soy farm1 '!GO123&gt;=0,ROUND('simulations soy farm1 '!GO123+'Step 1-Farm Data'!$E$60,1),"")</f>
        <v>46.2</v>
      </c>
      <c r="GP128">
        <f>+IF('Step 1-Farm Data'!$E$60+'simulations soy farm1 '!GP123&gt;=0,ROUND('simulations soy farm1 '!GP123+'Step 1-Farm Data'!$E$60,1),"")</f>
        <v>52</v>
      </c>
      <c r="GQ128">
        <f>+IF('Step 1-Farm Data'!$E$60+'simulations soy farm1 '!GQ123&gt;=0,ROUND('simulations soy farm1 '!GQ123+'Step 1-Farm Data'!$E$60,1),"")</f>
        <v>50.8</v>
      </c>
      <c r="GR128">
        <f>+IF('Step 1-Farm Data'!$E$60+'simulations soy farm1 '!GR123&gt;=0,ROUND('simulations soy farm1 '!GR123+'Step 1-Farm Data'!$E$60,1),"")</f>
        <v>45.9</v>
      </c>
      <c r="GS128">
        <f>+IF('Step 1-Farm Data'!$E$60+'simulations soy farm1 '!GS123&gt;=0,ROUND('simulations soy farm1 '!GS123+'Step 1-Farm Data'!$E$60,1),"")</f>
        <v>49.1</v>
      </c>
      <c r="GT128">
        <f>+IF('Step 1-Farm Data'!$E$60+'simulations soy farm1 '!GT123&gt;=0,ROUND('simulations soy farm1 '!GT123+'Step 1-Farm Data'!$E$60,1),"")</f>
        <v>53.4</v>
      </c>
      <c r="GU128">
        <f>+IF('Step 1-Farm Data'!$E$60+'simulations soy farm1 '!GU123&gt;=0,ROUND('simulations soy farm1 '!GU123+'Step 1-Farm Data'!$E$60,1),"")</f>
        <v>51.9</v>
      </c>
      <c r="GV128">
        <f>+IF('Step 1-Farm Data'!$E$60+'simulations soy farm1 '!GV123&gt;=0,ROUND('simulations soy farm1 '!GV123+'Step 1-Farm Data'!$E$60,1),"")</f>
        <v>54.4</v>
      </c>
      <c r="GW128">
        <f>+IF('Step 1-Farm Data'!$E$60+'simulations soy farm1 '!GW123&gt;=0,ROUND('simulations soy farm1 '!GW123+'Step 1-Farm Data'!$E$60,1),"")</f>
        <v>51.2</v>
      </c>
      <c r="GX128">
        <f>+IF('Step 1-Farm Data'!$E$60+'simulations soy farm1 '!GX123&gt;=0,ROUND('simulations soy farm1 '!GX123+'Step 1-Farm Data'!$E$60,1),"")</f>
        <v>50.6</v>
      </c>
      <c r="GY128">
        <f>+IF('Step 1-Farm Data'!$E$60+'simulations soy farm1 '!GY123&gt;=0,ROUND('simulations soy farm1 '!GY123+'Step 1-Farm Data'!$E$60,1),"")</f>
        <v>54.4</v>
      </c>
      <c r="GZ128">
        <f>+IF('Step 1-Farm Data'!$E$60+'simulations soy farm1 '!GZ123&gt;=0,ROUND('simulations soy farm1 '!GZ123+'Step 1-Farm Data'!$E$60,1),"")</f>
        <v>52.4</v>
      </c>
      <c r="HA128">
        <f>+IF('Step 1-Farm Data'!$E$60+'simulations soy farm1 '!HA123&gt;=0,ROUND('simulations soy farm1 '!HA123+'Step 1-Farm Data'!$E$60,1),"")</f>
        <v>46</v>
      </c>
      <c r="HB128">
        <f>+IF('Step 1-Farm Data'!$E$60+'simulations soy farm1 '!HB123&gt;=0,ROUND('simulations soy farm1 '!HB123+'Step 1-Farm Data'!$E$60,1),"")</f>
        <v>50.9</v>
      </c>
      <c r="HC128">
        <f>+IF('Step 1-Farm Data'!$E$60+'simulations soy farm1 '!HC123&gt;=0,ROUND('simulations soy farm1 '!HC123+'Step 1-Farm Data'!$E$60,1),"")</f>
        <v>46.8</v>
      </c>
      <c r="HD128">
        <f>+IF('Step 1-Farm Data'!$E$60+'simulations soy farm1 '!HD123&gt;=0,ROUND('simulations soy farm1 '!HD123+'Step 1-Farm Data'!$E$60,1),"")</f>
        <v>58</v>
      </c>
      <c r="HE128">
        <f>+IF('Step 1-Farm Data'!$E$60+'simulations soy farm1 '!HE123&gt;=0,ROUND('simulations soy farm1 '!HE123+'Step 1-Farm Data'!$E$60,1),"")</f>
        <v>48.6</v>
      </c>
      <c r="HF128">
        <f>+IF('Step 1-Farm Data'!$E$60+'simulations soy farm1 '!HF123&gt;=0,ROUND('simulations soy farm1 '!HF123+'Step 1-Farm Data'!$E$60,1),"")</f>
        <v>55.1</v>
      </c>
      <c r="HG128">
        <f>+IF('Step 1-Farm Data'!$E$60+'simulations soy farm1 '!HG123&gt;=0,ROUND('simulations soy farm1 '!HG123+'Step 1-Farm Data'!$E$60,1),"")</f>
        <v>49.1</v>
      </c>
      <c r="HH128">
        <f>+IF('Step 1-Farm Data'!$E$60+'simulations soy farm1 '!HH123&gt;=0,ROUND('simulations soy farm1 '!HH123+'Step 1-Farm Data'!$E$60,1),"")</f>
        <v>53.8</v>
      </c>
      <c r="HI128">
        <f>+IF('Step 1-Farm Data'!$E$60+'simulations soy farm1 '!HI123&gt;=0,ROUND('simulations soy farm1 '!HI123+'Step 1-Farm Data'!$E$60,1),"")</f>
        <v>50.2</v>
      </c>
      <c r="HJ128">
        <f>+IF('Step 1-Farm Data'!$E$60+'simulations soy farm1 '!HJ123&gt;=0,ROUND('simulations soy farm1 '!HJ123+'Step 1-Farm Data'!$E$60,1),"")</f>
        <v>49.3</v>
      </c>
      <c r="HK128">
        <f>+IF('Step 1-Farm Data'!$E$60+'simulations soy farm1 '!HK123&gt;=0,ROUND('simulations soy farm1 '!HK123+'Step 1-Farm Data'!$E$60,1),"")</f>
        <v>43.7</v>
      </c>
      <c r="HL128">
        <f>+IF('Step 1-Farm Data'!$E$60+'simulations soy farm1 '!HL123&gt;=0,ROUND('simulations soy farm1 '!HL123+'Step 1-Farm Data'!$E$60,1),"")</f>
        <v>50.4</v>
      </c>
      <c r="HM128">
        <f>+IF('Step 1-Farm Data'!$E$60+'simulations soy farm1 '!HM123&gt;=0,ROUND('simulations soy farm1 '!HM123+'Step 1-Farm Data'!$E$60,1),"")</f>
        <v>46.8</v>
      </c>
      <c r="HN128">
        <f>+IF('Step 1-Farm Data'!$E$60+'simulations soy farm1 '!HN123&gt;=0,ROUND('simulations soy farm1 '!HN123+'Step 1-Farm Data'!$E$60,1),"")</f>
        <v>51.5</v>
      </c>
      <c r="HO128">
        <f>+IF('Step 1-Farm Data'!$E$60+'simulations soy farm1 '!HO123&gt;=0,ROUND('simulations soy farm1 '!HO123+'Step 1-Farm Data'!$E$60,1),"")</f>
        <v>52.7</v>
      </c>
      <c r="HP128">
        <f>+IF('Step 1-Farm Data'!$E$60+'simulations soy farm1 '!HP123&gt;=0,ROUND('simulations soy farm1 '!HP123+'Step 1-Farm Data'!$E$60,1),"")</f>
        <v>50.9</v>
      </c>
      <c r="HQ128">
        <f>+IF('Step 1-Farm Data'!$E$60+'simulations soy farm1 '!HQ123&gt;=0,ROUND('simulations soy farm1 '!HQ123+'Step 1-Farm Data'!$E$60,1),"")</f>
        <v>41.4</v>
      </c>
      <c r="HR128">
        <f>+IF('Step 1-Farm Data'!$E$60+'simulations soy farm1 '!HR123&gt;=0,ROUND('simulations soy farm1 '!HR123+'Step 1-Farm Data'!$E$60,1),"")</f>
        <v>50.3</v>
      </c>
      <c r="HS128">
        <f>+IF('Step 1-Farm Data'!$E$60+'simulations soy farm1 '!HS123&gt;=0,ROUND('simulations soy farm1 '!HS123+'Step 1-Farm Data'!$E$60,1),"")</f>
        <v>46</v>
      </c>
      <c r="HT128">
        <f>+IF('Step 1-Farm Data'!$E$60+'simulations soy farm1 '!HT123&gt;=0,ROUND('simulations soy farm1 '!HT123+'Step 1-Farm Data'!$E$60,1),"")</f>
        <v>43.4</v>
      </c>
      <c r="HU128">
        <f>+IF('Step 1-Farm Data'!$E$60+'simulations soy farm1 '!HU123&gt;=0,ROUND('simulations soy farm1 '!HU123+'Step 1-Farm Data'!$E$60,1),"")</f>
        <v>52</v>
      </c>
      <c r="HV128">
        <f>+IF('Step 1-Farm Data'!$E$60+'simulations soy farm1 '!HV123&gt;=0,ROUND('simulations soy farm1 '!HV123+'Step 1-Farm Data'!$E$60,1),"")</f>
        <v>46.5</v>
      </c>
      <c r="HW128">
        <f>+IF('Step 1-Farm Data'!$E$60+'simulations soy farm1 '!HW123&gt;=0,ROUND('simulations soy farm1 '!HW123+'Step 1-Farm Data'!$E$60,1),"")</f>
        <v>48.7</v>
      </c>
      <c r="HX128">
        <f>+IF('Step 1-Farm Data'!$E$60+'simulations soy farm1 '!HX123&gt;=0,ROUND('simulations soy farm1 '!HX123+'Step 1-Farm Data'!$E$60,1),"")</f>
        <v>48.6</v>
      </c>
      <c r="HY128">
        <f>+IF('Step 1-Farm Data'!$E$60+'simulations soy farm1 '!HY123&gt;=0,ROUND('simulations soy farm1 '!HY123+'Step 1-Farm Data'!$E$60,1),"")</f>
        <v>48.9</v>
      </c>
      <c r="HZ128">
        <f>+IF('Step 1-Farm Data'!$E$60+'simulations soy farm1 '!HZ123&gt;=0,ROUND('simulations soy farm1 '!HZ123+'Step 1-Farm Data'!$E$60,1),"")</f>
        <v>53.2</v>
      </c>
      <c r="IA128">
        <f>+IF('Step 1-Farm Data'!$E$60+'simulations soy farm1 '!IA123&gt;=0,ROUND('simulations soy farm1 '!IA123+'Step 1-Farm Data'!$E$60,1),"")</f>
        <v>55.5</v>
      </c>
      <c r="IB128">
        <f>+IF('Step 1-Farm Data'!$E$60+'simulations soy farm1 '!IB123&gt;=0,ROUND('simulations soy farm1 '!IB123+'Step 1-Farm Data'!$E$60,1),"")</f>
        <v>46.6</v>
      </c>
      <c r="IC128">
        <f>+IF('Step 1-Farm Data'!$E$60+'simulations soy farm1 '!IC123&gt;=0,ROUND('simulations soy farm1 '!IC123+'Step 1-Farm Data'!$E$60,1),"")</f>
        <v>52.5</v>
      </c>
      <c r="ID128">
        <f>+IF('Step 1-Farm Data'!$E$60+'simulations soy farm1 '!ID123&gt;=0,ROUND('simulations soy farm1 '!ID123+'Step 1-Farm Data'!$E$60,1),"")</f>
        <v>45.7</v>
      </c>
      <c r="IE128">
        <f>+IF('Step 1-Farm Data'!$E$60+'simulations soy farm1 '!IE123&gt;=0,ROUND('simulations soy farm1 '!IE123+'Step 1-Farm Data'!$E$60,1),"")</f>
        <v>44.7</v>
      </c>
      <c r="IF128">
        <f>+IF('Step 1-Farm Data'!$E$60+'simulations soy farm1 '!IF123&gt;=0,ROUND('simulations soy farm1 '!IF123+'Step 1-Farm Data'!$E$60,1),"")</f>
        <v>49.5</v>
      </c>
      <c r="IG128">
        <f>+IF('Step 1-Farm Data'!$E$60+'simulations soy farm1 '!IG123&gt;=0,ROUND('simulations soy farm1 '!IG123+'Step 1-Farm Data'!$E$60,1),"")</f>
        <v>45.4</v>
      </c>
      <c r="IH128">
        <f>+IF('Step 1-Farm Data'!$E$60+'simulations soy farm1 '!IH123&gt;=0,ROUND('simulations soy farm1 '!IH123+'Step 1-Farm Data'!$E$60,1),"")</f>
        <v>49.7</v>
      </c>
      <c r="II128">
        <f>+IF('Step 1-Farm Data'!$E$60+'simulations soy farm1 '!II123&gt;=0,ROUND('simulations soy farm1 '!II123+'Step 1-Farm Data'!$E$60,1),"")</f>
        <v>46.2</v>
      </c>
      <c r="IJ128">
        <f>+IF('Step 1-Farm Data'!$E$60+'simulations soy farm1 '!IJ123&gt;=0,ROUND('simulations soy farm1 '!IJ123+'Step 1-Farm Data'!$E$60,1),"")</f>
        <v>40.799999999999997</v>
      </c>
      <c r="IK128">
        <f>+IF('Step 1-Farm Data'!$E$60+'simulations soy farm1 '!IK123&gt;=0,ROUND('simulations soy farm1 '!IK123+'Step 1-Farm Data'!$E$60,1),"")</f>
        <v>52.8</v>
      </c>
      <c r="IL128">
        <f>+IF('Step 1-Farm Data'!$E$60+'simulations soy farm1 '!IL123&gt;=0,ROUND('simulations soy farm1 '!IL123+'Step 1-Farm Data'!$E$60,1),"")</f>
        <v>44</v>
      </c>
      <c r="IM128">
        <f>+IF('Step 1-Farm Data'!$E$60+'simulations soy farm1 '!IM123&gt;=0,ROUND('simulations soy farm1 '!IM123+'Step 1-Farm Data'!$E$60,1),"")</f>
        <v>53.6</v>
      </c>
      <c r="IN128">
        <f>+IF('Step 1-Farm Data'!$E$60+'simulations soy farm1 '!IN123&gt;=0,ROUND('simulations soy farm1 '!IN123+'Step 1-Farm Data'!$E$60,1),"")</f>
        <v>51</v>
      </c>
      <c r="IO128">
        <f>+IF('Step 1-Farm Data'!$E$60+'simulations soy farm1 '!IO123&gt;=0,ROUND('simulations soy farm1 '!IO123+'Step 1-Farm Data'!$E$60,1),"")</f>
        <v>52.7</v>
      </c>
      <c r="IP128">
        <f>+IF('Step 1-Farm Data'!$E$60+'simulations soy farm1 '!IP123&gt;=0,ROUND('simulations soy farm1 '!IP123+'Step 1-Farm Data'!$E$60,1),"")</f>
        <v>50.1</v>
      </c>
      <c r="IQ128">
        <f>+IF('Step 1-Farm Data'!$E$60+'simulations soy farm1 '!IQ123&gt;=0,ROUND('simulations soy farm1 '!IQ123+'Step 1-Farm Data'!$E$60,1),"")</f>
        <v>50.9</v>
      </c>
      <c r="IR128">
        <f>+IF('Step 1-Farm Data'!$E$60+'simulations soy farm1 '!IR123&gt;=0,ROUND('simulations soy farm1 '!IR123+'Step 1-Farm Data'!$E$60,1),"")</f>
        <v>41.7</v>
      </c>
      <c r="IS128">
        <f>+IF('Step 1-Farm Data'!$E$60+'simulations soy farm1 '!IS123&gt;=0,ROUND('simulations soy farm1 '!IS123+'Step 1-Farm Data'!$E$60,1),"")</f>
        <v>44.5</v>
      </c>
      <c r="IT128">
        <f>+IF('Step 1-Farm Data'!$E$60+'simulations soy farm1 '!IT123&gt;=0,ROUND('simulations soy farm1 '!IT123+'Step 1-Farm Data'!$E$60,1),"")</f>
        <v>45.7</v>
      </c>
      <c r="IU128">
        <f>+IF('Step 1-Farm Data'!$E$60+'simulations soy farm1 '!IU123&gt;=0,ROUND('simulations soy farm1 '!IU123+'Step 1-Farm Data'!$E$60,1),"")</f>
        <v>51.3</v>
      </c>
      <c r="IV128">
        <f>+IF('Step 1-Farm Data'!$E$60+'simulations soy farm1 '!IV123&gt;=0,ROUND('simulations soy farm1 '!IV123+'Step 1-Farm Data'!$E$60,1),"")</f>
        <v>55.4</v>
      </c>
      <c r="IW128">
        <f>+IF('Step 1-Farm Data'!$E$60+'simulations soy farm1 '!IW123&gt;=0,ROUND('simulations soy farm1 '!IW123+'Step 1-Farm Data'!$E$60,1),"")</f>
        <v>41.3</v>
      </c>
      <c r="IX128">
        <f>+IF('Step 1-Farm Data'!$E$60+'simulations soy farm1 '!IX123&gt;=0,ROUND('simulations soy farm1 '!IX123+'Step 1-Farm Data'!$E$60,1),"")</f>
        <v>50.1</v>
      </c>
      <c r="IY128">
        <f>+IF('Step 1-Farm Data'!$E$60+'simulations soy farm1 '!IY123&gt;=0,ROUND('simulations soy farm1 '!IY123+'Step 1-Farm Data'!$E$60,1),"")</f>
        <v>46.7</v>
      </c>
      <c r="IZ128">
        <f>+IF('Step 1-Farm Data'!$E$60+'simulations soy farm1 '!IZ123&gt;=0,ROUND('simulations soy farm1 '!IZ123+'Step 1-Farm Data'!$E$60,1),"")</f>
        <v>47.3</v>
      </c>
      <c r="JA128">
        <f>+IF('Step 1-Farm Data'!$E$60+'simulations soy farm1 '!JA123&gt;=0,ROUND('simulations soy farm1 '!JA123+'Step 1-Farm Data'!$E$60,1),"")</f>
        <v>51.7</v>
      </c>
      <c r="JB128">
        <f>+IF('Step 1-Farm Data'!$E$60+'simulations soy farm1 '!JB123&gt;=0,ROUND('simulations soy farm1 '!JB123+'Step 1-Farm Data'!$E$60,1),"")</f>
        <v>50.4</v>
      </c>
      <c r="JC128">
        <f>+IF('Step 1-Farm Data'!$E$60+'simulations soy farm1 '!JC123&gt;=0,ROUND('simulations soy farm1 '!JC123+'Step 1-Farm Data'!$E$60,1),"")</f>
        <v>51.3</v>
      </c>
      <c r="JD128">
        <f>+IF('Step 1-Farm Data'!$E$60+'simulations soy farm1 '!JD123&gt;=0,ROUND('simulations soy farm1 '!JD123+'Step 1-Farm Data'!$E$60,1),"")</f>
        <v>52.5</v>
      </c>
      <c r="JE128">
        <f>+IF('Step 1-Farm Data'!$E$60+'simulations soy farm1 '!JE123&gt;=0,ROUND('simulations soy farm1 '!JE123+'Step 1-Farm Data'!$E$60,1),"")</f>
        <v>51.4</v>
      </c>
      <c r="JF128">
        <f>+IF('Step 1-Farm Data'!$E$60+'simulations soy farm1 '!JF123&gt;=0,ROUND('simulations soy farm1 '!JF123+'Step 1-Farm Data'!$E$60,1),"")</f>
        <v>51</v>
      </c>
      <c r="JG128">
        <f>+IF('Step 1-Farm Data'!$E$60+'simulations soy farm1 '!JG123&gt;=0,ROUND('simulations soy farm1 '!JG123+'Step 1-Farm Data'!$E$60,1),"")</f>
        <v>49.8</v>
      </c>
      <c r="JH128">
        <f>+IF('Step 1-Farm Data'!$E$60+'simulations soy farm1 '!JH123&gt;=0,ROUND('simulations soy farm1 '!JH123+'Step 1-Farm Data'!$E$60,1),"")</f>
        <v>49.2</v>
      </c>
      <c r="JI128">
        <f>+IF('Step 1-Farm Data'!$E$60+'simulations soy farm1 '!JI123&gt;=0,ROUND('simulations soy farm1 '!JI123+'Step 1-Farm Data'!$E$60,1),"")</f>
        <v>45.3</v>
      </c>
      <c r="JJ128">
        <f>+IF('Step 1-Farm Data'!$E$60+'simulations soy farm1 '!JJ123&gt;=0,ROUND('simulations soy farm1 '!JJ123+'Step 1-Farm Data'!$E$60,1),"")</f>
        <v>52.7</v>
      </c>
      <c r="JK128">
        <f>+IF('Step 1-Farm Data'!$E$60+'simulations soy farm1 '!JK123&gt;=0,ROUND('simulations soy farm1 '!JK123+'Step 1-Farm Data'!$E$60,1),"")</f>
        <v>50.4</v>
      </c>
      <c r="JL128">
        <f>+IF('Step 1-Farm Data'!$E$60+'simulations soy farm1 '!JL123&gt;=0,ROUND('simulations soy farm1 '!JL123+'Step 1-Farm Data'!$E$60,1),"")</f>
        <v>47.4</v>
      </c>
      <c r="JM128">
        <f>+IF('Step 1-Farm Data'!$E$60+'simulations soy farm1 '!JM123&gt;=0,ROUND('simulations soy farm1 '!JM123+'Step 1-Farm Data'!$E$60,1),"")</f>
        <v>49.4</v>
      </c>
      <c r="JN128">
        <f>+IF('Step 1-Farm Data'!$E$60+'simulations soy farm1 '!JN123&gt;=0,ROUND('simulations soy farm1 '!JN123+'Step 1-Farm Data'!$E$60,1),"")</f>
        <v>42.7</v>
      </c>
      <c r="JO128">
        <f>+IF('Step 1-Farm Data'!$E$60+'simulations soy farm1 '!JO123&gt;=0,ROUND('simulations soy farm1 '!JO123+'Step 1-Farm Data'!$E$60,1),"")</f>
        <v>47.3</v>
      </c>
      <c r="JP128">
        <f>+IF('Step 1-Farm Data'!$E$60+'simulations soy farm1 '!JP123&gt;=0,ROUND('simulations soy farm1 '!JP123+'Step 1-Farm Data'!$E$60,1),"")</f>
        <v>45.4</v>
      </c>
      <c r="JQ128">
        <f>+IF('Step 1-Farm Data'!$E$60+'simulations soy farm1 '!JQ123&gt;=0,ROUND('simulations soy farm1 '!JQ123+'Step 1-Farm Data'!$E$60,1),"")</f>
        <v>47.4</v>
      </c>
      <c r="JR128">
        <f>+IF('Step 1-Farm Data'!$E$60+'simulations soy farm1 '!JR123&gt;=0,ROUND('simulations soy farm1 '!JR123+'Step 1-Farm Data'!$E$60,1),"")</f>
        <v>41</v>
      </c>
      <c r="JS128">
        <f>+IF('Step 1-Farm Data'!$E$60+'simulations soy farm1 '!JS123&gt;=0,ROUND('simulations soy farm1 '!JS123+'Step 1-Farm Data'!$E$60,1),"")</f>
        <v>49.9</v>
      </c>
      <c r="JT128">
        <f>+IF('Step 1-Farm Data'!$E$60+'simulations soy farm1 '!JT123&gt;=0,ROUND('simulations soy farm1 '!JT123+'Step 1-Farm Data'!$E$60,1),"")</f>
        <v>45.7</v>
      </c>
      <c r="JU128">
        <f>+IF('Step 1-Farm Data'!$E$60+'simulations soy farm1 '!JU123&gt;=0,ROUND('simulations soy farm1 '!JU123+'Step 1-Farm Data'!$E$60,1),"")</f>
        <v>48.5</v>
      </c>
      <c r="JV128">
        <f>+IF('Step 1-Farm Data'!$E$60+'simulations soy farm1 '!JV123&gt;=0,ROUND('simulations soy farm1 '!JV123+'Step 1-Farm Data'!$E$60,1),"")</f>
        <v>50</v>
      </c>
      <c r="JW128">
        <f>+IF('Step 1-Farm Data'!$E$60+'simulations soy farm1 '!JW123&gt;=0,ROUND('simulations soy farm1 '!JW123+'Step 1-Farm Data'!$E$60,1),"")</f>
        <v>50.7</v>
      </c>
      <c r="JX128">
        <f>+IF('Step 1-Farm Data'!$E$60+'simulations soy farm1 '!JX123&gt;=0,ROUND('simulations soy farm1 '!JX123+'Step 1-Farm Data'!$E$60,1),"")</f>
        <v>53.4</v>
      </c>
      <c r="JY128">
        <f>+IF('Step 1-Farm Data'!$E$60+'simulations soy farm1 '!JY123&gt;=0,ROUND('simulations soy farm1 '!JY123+'Step 1-Farm Data'!$E$60,1),"")</f>
        <v>50.7</v>
      </c>
      <c r="JZ128">
        <f>+IF('Step 1-Farm Data'!$E$60+'simulations soy farm1 '!JZ123&gt;=0,ROUND('simulations soy farm1 '!JZ123+'Step 1-Farm Data'!$E$60,1),"")</f>
        <v>50.8</v>
      </c>
      <c r="KA128">
        <f>+IF('Step 1-Farm Data'!$E$60+'simulations soy farm1 '!KA123&gt;=0,ROUND('simulations soy farm1 '!KA123+'Step 1-Farm Data'!$E$60,1),"")</f>
        <v>45.4</v>
      </c>
      <c r="KB128">
        <f>+IF('Step 1-Farm Data'!$E$60+'simulations soy farm1 '!KB123&gt;=0,ROUND('simulations soy farm1 '!KB123+'Step 1-Farm Data'!$E$60,1),"")</f>
        <v>45</v>
      </c>
      <c r="KC128">
        <f>+IF('Step 1-Farm Data'!$E$60+'simulations soy farm1 '!KC123&gt;=0,ROUND('simulations soy farm1 '!KC123+'Step 1-Farm Data'!$E$60,1),"")</f>
        <v>47.3</v>
      </c>
      <c r="KD128">
        <f>+IF('Step 1-Farm Data'!$E$60+'simulations soy farm1 '!KD123&gt;=0,ROUND('simulations soy farm1 '!KD123+'Step 1-Farm Data'!$E$60,1),"")</f>
        <v>57</v>
      </c>
      <c r="KE128">
        <f>+IF('Step 1-Farm Data'!$E$60+'simulations soy farm1 '!KE123&gt;=0,ROUND('simulations soy farm1 '!KE123+'Step 1-Farm Data'!$E$60,1),"")</f>
        <v>45.5</v>
      </c>
      <c r="KF128">
        <f>+IF('Step 1-Farm Data'!$E$60+'simulations soy farm1 '!KF123&gt;=0,ROUND('simulations soy farm1 '!KF123+'Step 1-Farm Data'!$E$60,1),"")</f>
        <v>48.4</v>
      </c>
      <c r="KG128">
        <f>+IF('Step 1-Farm Data'!$E$60+'simulations soy farm1 '!KG123&gt;=0,ROUND('simulations soy farm1 '!KG123+'Step 1-Farm Data'!$E$60,1),"")</f>
        <v>48.5</v>
      </c>
      <c r="KH128">
        <f>+IF('Step 1-Farm Data'!$E$60+'simulations soy farm1 '!KH123&gt;=0,ROUND('simulations soy farm1 '!KH123+'Step 1-Farm Data'!$E$60,1),"")</f>
        <v>47.1</v>
      </c>
      <c r="KI128">
        <f>+IF('Step 1-Farm Data'!$E$60+'simulations soy farm1 '!KI123&gt;=0,ROUND('simulations soy farm1 '!KI123+'Step 1-Farm Data'!$E$60,1),"")</f>
        <v>51.6</v>
      </c>
      <c r="KJ128">
        <f>+IF('Step 1-Farm Data'!$E$60+'simulations soy farm1 '!KJ123&gt;=0,ROUND('simulations soy farm1 '!KJ123+'Step 1-Farm Data'!$E$60,1),"")</f>
        <v>50.1</v>
      </c>
      <c r="KK128">
        <f>+IF('Step 1-Farm Data'!$E$60+'simulations soy farm1 '!KK123&gt;=0,ROUND('simulations soy farm1 '!KK123+'Step 1-Farm Data'!$E$60,1),"")</f>
        <v>49.3</v>
      </c>
      <c r="KL128">
        <f>+IF('Step 1-Farm Data'!$E$60+'simulations soy farm1 '!KL123&gt;=0,ROUND('simulations soy farm1 '!KL123+'Step 1-Farm Data'!$E$60,1),"")</f>
        <v>51.7</v>
      </c>
      <c r="KM128">
        <f>+IF('Step 1-Farm Data'!$E$60+'simulations soy farm1 '!KM123&gt;=0,ROUND('simulations soy farm1 '!KM123+'Step 1-Farm Data'!$E$60,1),"")</f>
        <v>52.8</v>
      </c>
      <c r="KN128">
        <f>+IF('Step 1-Farm Data'!$E$60+'simulations soy farm1 '!KN123&gt;=0,ROUND('simulations soy farm1 '!KN123+'Step 1-Farm Data'!$E$60,1),"")</f>
        <v>50</v>
      </c>
      <c r="KO128">
        <f>+IF('Step 1-Farm Data'!$E$60+'simulations soy farm1 '!KO123&gt;=0,ROUND('simulations soy farm1 '!KO123+'Step 1-Farm Data'!$E$60,1),"")</f>
        <v>50.6</v>
      </c>
      <c r="KP128">
        <f>+IF('Step 1-Farm Data'!$E$60+'simulations soy farm1 '!KP123&gt;=0,ROUND('simulations soy farm1 '!KP123+'Step 1-Farm Data'!$E$60,1),"")</f>
        <v>46.9</v>
      </c>
      <c r="KQ128">
        <f>+IF('Step 1-Farm Data'!$E$60+'simulations soy farm1 '!KQ123&gt;=0,ROUND('simulations soy farm1 '!KQ123+'Step 1-Farm Data'!$E$60,1),"")</f>
        <v>49.7</v>
      </c>
      <c r="KR128">
        <f>+IF('Step 1-Farm Data'!$E$60+'simulations soy farm1 '!KR123&gt;=0,ROUND('simulations soy farm1 '!KR123+'Step 1-Farm Data'!$E$60,1),"")</f>
        <v>46.7</v>
      </c>
      <c r="KS128">
        <f>+IF('Step 1-Farm Data'!$E$60+'simulations soy farm1 '!KS123&gt;=0,ROUND('simulations soy farm1 '!KS123+'Step 1-Farm Data'!$E$60,1),"")</f>
        <v>46.3</v>
      </c>
      <c r="KT128">
        <f>+IF('Step 1-Farm Data'!$E$60+'simulations soy farm1 '!KT123&gt;=0,ROUND('simulations soy farm1 '!KT123+'Step 1-Farm Data'!$E$60,1),"")</f>
        <v>45.8</v>
      </c>
      <c r="KU128">
        <f>+IF('Step 1-Farm Data'!$E$60+'simulations soy farm1 '!KU123&gt;=0,ROUND('simulations soy farm1 '!KU123+'Step 1-Farm Data'!$E$60,1),"")</f>
        <v>50.6</v>
      </c>
      <c r="KV128">
        <f>+IF('Step 1-Farm Data'!$E$60+'simulations soy farm1 '!KV123&gt;=0,ROUND('simulations soy farm1 '!KV123+'Step 1-Farm Data'!$E$60,1),"")</f>
        <v>46.2</v>
      </c>
      <c r="KW128">
        <f>+IF('Step 1-Farm Data'!$E$60+'simulations soy farm1 '!KW123&gt;=0,ROUND('simulations soy farm1 '!KW123+'Step 1-Farm Data'!$E$60,1),"")</f>
        <v>48.1</v>
      </c>
      <c r="KX128">
        <f>+IF('Step 1-Farm Data'!$E$60+'simulations soy farm1 '!KX123&gt;=0,ROUND('simulations soy farm1 '!KX123+'Step 1-Farm Data'!$E$60,1),"")</f>
        <v>53.7</v>
      </c>
      <c r="KY128">
        <f>+IF('Step 1-Farm Data'!$E$60+'simulations soy farm1 '!KY123&gt;=0,ROUND('simulations soy farm1 '!KY123+'Step 1-Farm Data'!$E$60,1),"")</f>
        <v>50.6</v>
      </c>
      <c r="KZ128">
        <f>+IF('Step 1-Farm Data'!$E$60+'simulations soy farm1 '!KZ123&gt;=0,ROUND('simulations soy farm1 '!KZ123+'Step 1-Farm Data'!$E$60,1),"")</f>
        <v>49.9</v>
      </c>
      <c r="LA128">
        <f>+IF('Step 1-Farm Data'!$E$60+'simulations soy farm1 '!LA123&gt;=0,ROUND('simulations soy farm1 '!LA123+'Step 1-Farm Data'!$E$60,1),"")</f>
        <v>43</v>
      </c>
      <c r="LB128">
        <f>+IF('Step 1-Farm Data'!$E$60+'simulations soy farm1 '!LB123&gt;=0,ROUND('simulations soy farm1 '!LB123+'Step 1-Farm Data'!$E$60,1),"")</f>
        <v>51.5</v>
      </c>
      <c r="LC128">
        <f>+IF('Step 1-Farm Data'!$E$60+'simulations soy farm1 '!LC123&gt;=0,ROUND('simulations soy farm1 '!LC123+'Step 1-Farm Data'!$E$60,1),"")</f>
        <v>52.4</v>
      </c>
      <c r="LD128">
        <f>+IF('Step 1-Farm Data'!$E$60+'simulations soy farm1 '!LD123&gt;=0,ROUND('simulations soy farm1 '!LD123+'Step 1-Farm Data'!$E$60,1),"")</f>
        <v>52.4</v>
      </c>
      <c r="LE128">
        <f>+IF('Step 1-Farm Data'!$E$60+'simulations soy farm1 '!LE123&gt;=0,ROUND('simulations soy farm1 '!LE123+'Step 1-Farm Data'!$E$60,1),"")</f>
        <v>54.1</v>
      </c>
      <c r="LF128">
        <f>+IF('Step 1-Farm Data'!$E$60+'simulations soy farm1 '!LF123&gt;=0,ROUND('simulations soy farm1 '!LF123+'Step 1-Farm Data'!$E$60,1),"")</f>
        <v>45.8</v>
      </c>
      <c r="LG128">
        <f>+IF('Step 1-Farm Data'!$E$60+'simulations soy farm1 '!LG123&gt;=0,ROUND('simulations soy farm1 '!LG123+'Step 1-Farm Data'!$E$60,1),"")</f>
        <v>47</v>
      </c>
      <c r="LH128">
        <f>+IF('Step 1-Farm Data'!$E$60+'simulations soy farm1 '!LH123&gt;=0,ROUND('simulations soy farm1 '!LH123+'Step 1-Farm Data'!$E$60,1),"")</f>
        <v>52.4</v>
      </c>
      <c r="LI128">
        <f>+IF('Step 1-Farm Data'!$E$60+'simulations soy farm1 '!LI123&gt;=0,ROUND('simulations soy farm1 '!LI123+'Step 1-Farm Data'!$E$60,1),"")</f>
        <v>54.1</v>
      </c>
      <c r="LJ128">
        <f>+IF('Step 1-Farm Data'!$E$60+'simulations soy farm1 '!LJ123&gt;=0,ROUND('simulations soy farm1 '!LJ123+'Step 1-Farm Data'!$E$60,1),"")</f>
        <v>49.1</v>
      </c>
      <c r="LK128">
        <f>+IF('Step 1-Farm Data'!$E$60+'simulations soy farm1 '!LK123&gt;=0,ROUND('simulations soy farm1 '!LK123+'Step 1-Farm Data'!$E$60,1),"")</f>
        <v>47</v>
      </c>
      <c r="LL128">
        <f>+IF('Step 1-Farm Data'!$E$60+'simulations soy farm1 '!LL123&gt;=0,ROUND('simulations soy farm1 '!LL123+'Step 1-Farm Data'!$E$60,1),"")</f>
        <v>45.8</v>
      </c>
      <c r="LM128">
        <f>+IF('Step 1-Farm Data'!$E$60+'simulations soy farm1 '!LM123&gt;=0,ROUND('simulations soy farm1 '!LM123+'Step 1-Farm Data'!$E$60,1),"")</f>
        <v>46.1</v>
      </c>
      <c r="LN128">
        <f>+IF('Step 1-Farm Data'!$E$60+'simulations soy farm1 '!LN123&gt;=0,ROUND('simulations soy farm1 '!LN123+'Step 1-Farm Data'!$E$60,1),"")</f>
        <v>47.4</v>
      </c>
      <c r="LO128">
        <f>+IF('Step 1-Farm Data'!$E$60+'simulations soy farm1 '!LO123&gt;=0,ROUND('simulations soy farm1 '!LO123+'Step 1-Farm Data'!$E$60,1),"")</f>
        <v>49.4</v>
      </c>
      <c r="LP128">
        <f>+IF('Step 1-Farm Data'!$E$60+'simulations soy farm1 '!LP123&gt;=0,ROUND('simulations soy farm1 '!LP123+'Step 1-Farm Data'!$E$60,1),"")</f>
        <v>45.2</v>
      </c>
      <c r="LQ128">
        <f>+IF('Step 1-Farm Data'!$E$60+'simulations soy farm1 '!LQ123&gt;=0,ROUND('simulations soy farm1 '!LQ123+'Step 1-Farm Data'!$E$60,1),"")</f>
        <v>49.7</v>
      </c>
      <c r="LR128">
        <f>+IF('Step 1-Farm Data'!$E$60+'simulations soy farm1 '!LR123&gt;=0,ROUND('simulations soy farm1 '!LR123+'Step 1-Farm Data'!$E$60,1),"")</f>
        <v>48.9</v>
      </c>
      <c r="LS128">
        <f>+IF('Step 1-Farm Data'!$E$60+'simulations soy farm1 '!LS123&gt;=0,ROUND('simulations soy farm1 '!LS123+'Step 1-Farm Data'!$E$60,1),"")</f>
        <v>44.6</v>
      </c>
      <c r="LT128">
        <f>+IF('Step 1-Farm Data'!$E$60+'simulations soy farm1 '!LT123&gt;=0,ROUND('simulations soy farm1 '!LT123+'Step 1-Farm Data'!$E$60,1),"")</f>
        <v>52.3</v>
      </c>
      <c r="LU128">
        <f>+IF('Step 1-Farm Data'!$E$60+'simulations soy farm1 '!LU123&gt;=0,ROUND('simulations soy farm1 '!LU123+'Step 1-Farm Data'!$E$60,1),"")</f>
        <v>48</v>
      </c>
      <c r="LV128">
        <f>+IF('Step 1-Farm Data'!$E$60+'simulations soy farm1 '!LV123&gt;=0,ROUND('simulations soy farm1 '!LV123+'Step 1-Farm Data'!$E$60,1),"")</f>
        <v>54.9</v>
      </c>
      <c r="LW128">
        <f>+IF('Step 1-Farm Data'!$E$60+'simulations soy farm1 '!LW123&gt;=0,ROUND('simulations soy farm1 '!LW123+'Step 1-Farm Data'!$E$60,1),"")</f>
        <v>48.9</v>
      </c>
      <c r="LX128">
        <f>+IF('Step 1-Farm Data'!$E$60+'simulations soy farm1 '!LX123&gt;=0,ROUND('simulations soy farm1 '!LX123+'Step 1-Farm Data'!$E$60,1),"")</f>
        <v>50.3</v>
      </c>
      <c r="LY128">
        <f>+IF('Step 1-Farm Data'!$E$60+'simulations soy farm1 '!LY123&gt;=0,ROUND('simulations soy farm1 '!LY123+'Step 1-Farm Data'!$E$60,1),"")</f>
        <v>47.7</v>
      </c>
      <c r="LZ128">
        <f>+IF('Step 1-Farm Data'!$E$60+'simulations soy farm1 '!LZ123&gt;=0,ROUND('simulations soy farm1 '!LZ123+'Step 1-Farm Data'!$E$60,1),"")</f>
        <v>48.9</v>
      </c>
      <c r="MA128">
        <f>+IF('Step 1-Farm Data'!$E$60+'simulations soy farm1 '!MA123&gt;=0,ROUND('simulations soy farm1 '!MA123+'Step 1-Farm Data'!$E$60,1),"")</f>
        <v>48.1</v>
      </c>
      <c r="MB128">
        <f>+IF('Step 1-Farm Data'!$E$60+'simulations soy farm1 '!MB123&gt;=0,ROUND('simulations soy farm1 '!MB123+'Step 1-Farm Data'!$E$60,1),"")</f>
        <v>49.5</v>
      </c>
      <c r="MC128">
        <f>+IF('Step 1-Farm Data'!$E$60+'simulations soy farm1 '!MC123&gt;=0,ROUND('simulations soy farm1 '!MC123+'Step 1-Farm Data'!$E$60,1),"")</f>
        <v>51.4</v>
      </c>
      <c r="MD128">
        <f>+IF('Step 1-Farm Data'!$E$60+'simulations soy farm1 '!MD123&gt;=0,ROUND('simulations soy farm1 '!MD123+'Step 1-Farm Data'!$E$60,1),"")</f>
        <v>49.6</v>
      </c>
      <c r="ME128">
        <f>+IF('Step 1-Farm Data'!$E$60+'simulations soy farm1 '!ME123&gt;=0,ROUND('simulations soy farm1 '!ME123+'Step 1-Farm Data'!$E$60,1),"")</f>
        <v>52</v>
      </c>
      <c r="MF128">
        <f>+IF('Step 1-Farm Data'!$E$60+'simulations soy farm1 '!MF123&gt;=0,ROUND('simulations soy farm1 '!MF123+'Step 1-Farm Data'!$E$60,1),"")</f>
        <v>46.6</v>
      </c>
      <c r="MG128">
        <f>+IF('Step 1-Farm Data'!$E$60+'simulations soy farm1 '!MG123&gt;=0,ROUND('simulations soy farm1 '!MG123+'Step 1-Farm Data'!$E$60,1),"")</f>
        <v>50.8</v>
      </c>
      <c r="MH128">
        <f>+IF('Step 1-Farm Data'!$E$60+'simulations soy farm1 '!MH123&gt;=0,ROUND('simulations soy farm1 '!MH123+'Step 1-Farm Data'!$E$60,1),"")</f>
        <v>52.5</v>
      </c>
      <c r="MI128">
        <f>+IF('Step 1-Farm Data'!$E$60+'simulations soy farm1 '!MI123&gt;=0,ROUND('simulations soy farm1 '!MI123+'Step 1-Farm Data'!$E$60,1),"")</f>
        <v>50.7</v>
      </c>
      <c r="MJ128">
        <f>+IF('Step 1-Farm Data'!$E$60+'simulations soy farm1 '!MJ123&gt;=0,ROUND('simulations soy farm1 '!MJ123+'Step 1-Farm Data'!$E$60,1),"")</f>
        <v>51.9</v>
      </c>
      <c r="MK128">
        <f>+IF('Step 1-Farm Data'!$E$60+'simulations soy farm1 '!MK123&gt;=0,ROUND('simulations soy farm1 '!MK123+'Step 1-Farm Data'!$E$60,1),"")</f>
        <v>44</v>
      </c>
      <c r="ML128">
        <f>+IF('Step 1-Farm Data'!$E$60+'simulations soy farm1 '!ML123&gt;=0,ROUND('simulations soy farm1 '!ML123+'Step 1-Farm Data'!$E$60,1),"")</f>
        <v>47.3</v>
      </c>
      <c r="MM128">
        <f>+IF('Step 1-Farm Data'!$E$60+'simulations soy farm1 '!MM123&gt;=0,ROUND('simulations soy farm1 '!MM123+'Step 1-Farm Data'!$E$60,1),"")</f>
        <v>41.8</v>
      </c>
      <c r="MN128">
        <f>+IF('Step 1-Farm Data'!$E$60+'simulations soy farm1 '!MN123&gt;=0,ROUND('simulations soy farm1 '!MN123+'Step 1-Farm Data'!$E$60,1),"")</f>
        <v>50.9</v>
      </c>
      <c r="MO128">
        <f>+IF('Step 1-Farm Data'!$E$60+'simulations soy farm1 '!MO123&gt;=0,ROUND('simulations soy farm1 '!MO123+'Step 1-Farm Data'!$E$60,1),"")</f>
        <v>50.2</v>
      </c>
      <c r="MP128">
        <f>+IF('Step 1-Farm Data'!$E$60+'simulations soy farm1 '!MP123&gt;=0,ROUND('simulations soy farm1 '!MP123+'Step 1-Farm Data'!$E$60,1),"")</f>
        <v>46</v>
      </c>
      <c r="MQ128">
        <f>+IF('Step 1-Farm Data'!$E$60+'simulations soy farm1 '!MQ123&gt;=0,ROUND('simulations soy farm1 '!MQ123+'Step 1-Farm Data'!$E$60,1),"")</f>
        <v>45.7</v>
      </c>
      <c r="MR128">
        <f>+IF('Step 1-Farm Data'!$E$60+'simulations soy farm1 '!MR123&gt;=0,ROUND('simulations soy farm1 '!MR123+'Step 1-Farm Data'!$E$60,1),"")</f>
        <v>48.2</v>
      </c>
      <c r="MS128">
        <f>+IF('Step 1-Farm Data'!$E$60+'simulations soy farm1 '!MS123&gt;=0,ROUND('simulations soy farm1 '!MS123+'Step 1-Farm Data'!$E$60,1),"")</f>
        <v>48.3</v>
      </c>
      <c r="MT128">
        <f>+IF('Step 1-Farm Data'!$E$60+'simulations soy farm1 '!MT123&gt;=0,ROUND('simulations soy farm1 '!MT123+'Step 1-Farm Data'!$E$60,1),"")</f>
        <v>46.7</v>
      </c>
      <c r="MU128">
        <f>+IF('Step 1-Farm Data'!$E$60+'simulations soy farm1 '!MU123&gt;=0,ROUND('simulations soy farm1 '!MU123+'Step 1-Farm Data'!$E$60,1),"")</f>
        <v>46.1</v>
      </c>
      <c r="MV128">
        <f>+IF('Step 1-Farm Data'!$E$60+'simulations soy farm1 '!MV123&gt;=0,ROUND('simulations soy farm1 '!MV123+'Step 1-Farm Data'!$E$60,1),"")</f>
        <v>49.2</v>
      </c>
      <c r="MW128">
        <f>+IF('Step 1-Farm Data'!$E$60+'simulations soy farm1 '!MW123&gt;=0,ROUND('simulations soy farm1 '!MW123+'Step 1-Farm Data'!$E$60,1),"")</f>
        <v>49.5</v>
      </c>
      <c r="MX128">
        <f>+IF('Step 1-Farm Data'!$E$60+'simulations soy farm1 '!MX123&gt;=0,ROUND('simulations soy farm1 '!MX123+'Step 1-Farm Data'!$E$60,1),"")</f>
        <v>49.4</v>
      </c>
      <c r="MY128">
        <f>+IF('Step 1-Farm Data'!$E$60+'simulations soy farm1 '!MY123&gt;=0,ROUND('simulations soy farm1 '!MY123+'Step 1-Farm Data'!$E$60,1),"")</f>
        <v>47.7</v>
      </c>
      <c r="MZ128">
        <f>+IF('Step 1-Farm Data'!$E$60+'simulations soy farm1 '!MZ123&gt;=0,ROUND('simulations soy farm1 '!MZ123+'Step 1-Farm Data'!$E$60,1),"")</f>
        <v>50.4</v>
      </c>
      <c r="NA128">
        <f>+IF('Step 1-Farm Data'!$E$60+'simulations soy farm1 '!NA123&gt;=0,ROUND('simulations soy farm1 '!NA123+'Step 1-Farm Data'!$E$60,1),"")</f>
        <v>51.9</v>
      </c>
      <c r="NB128">
        <f>+IF('Step 1-Farm Data'!$E$60+'simulations soy farm1 '!NB123&gt;=0,ROUND('simulations soy farm1 '!NB123+'Step 1-Farm Data'!$E$60,1),"")</f>
        <v>49.8</v>
      </c>
      <c r="NC128">
        <f>+IF('Step 1-Farm Data'!$E$60+'simulations soy farm1 '!NC123&gt;=0,ROUND('simulations soy farm1 '!NC123+'Step 1-Farm Data'!$E$60,1),"")</f>
        <v>50.5</v>
      </c>
      <c r="ND128">
        <f>+IF('Step 1-Farm Data'!$E$60+'simulations soy farm1 '!ND123&gt;=0,ROUND('simulations soy farm1 '!ND123+'Step 1-Farm Data'!$E$60,1),"")</f>
        <v>46</v>
      </c>
      <c r="NE128">
        <f>+IF('Step 1-Farm Data'!$E$60+'simulations soy farm1 '!NE123&gt;=0,ROUND('simulations soy farm1 '!NE123+'Step 1-Farm Data'!$E$60,1),"")</f>
        <v>48.5</v>
      </c>
      <c r="NF128">
        <f>+IF('Step 1-Farm Data'!$E$60+'simulations soy farm1 '!NF123&gt;=0,ROUND('simulations soy farm1 '!NF123+'Step 1-Farm Data'!$E$60,1),"")</f>
        <v>48.7</v>
      </c>
      <c r="NG128">
        <f>+IF('Step 1-Farm Data'!$E$60+'simulations soy farm1 '!NG123&gt;=0,ROUND('simulations soy farm1 '!NG123+'Step 1-Farm Data'!$E$60,1),"")</f>
        <v>48.2</v>
      </c>
      <c r="NH128">
        <f>+IF('Step 1-Farm Data'!$E$60+'simulations soy farm1 '!NH123&gt;=0,ROUND('simulations soy farm1 '!NH123+'Step 1-Farm Data'!$E$60,1),"")</f>
        <v>50.8</v>
      </c>
      <c r="NI128">
        <f>+IF('Step 1-Farm Data'!$E$60+'simulations soy farm1 '!NI123&gt;=0,ROUND('simulations soy farm1 '!NI123+'Step 1-Farm Data'!$E$60,1),"")</f>
        <v>50.1</v>
      </c>
      <c r="NJ128">
        <f>+IF('Step 1-Farm Data'!$E$60+'simulations soy farm1 '!NJ123&gt;=0,ROUND('simulations soy farm1 '!NJ123+'Step 1-Farm Data'!$E$60,1),"")</f>
        <v>49.4</v>
      </c>
      <c r="NK128">
        <f>+IF('Step 1-Farm Data'!$E$60+'simulations soy farm1 '!NK123&gt;=0,ROUND('simulations soy farm1 '!NK123+'Step 1-Farm Data'!$E$60,1),"")</f>
        <v>42.5</v>
      </c>
      <c r="NL128">
        <f>+IF('Step 1-Farm Data'!$E$60+'simulations soy farm1 '!NL123&gt;=0,ROUND('simulations soy farm1 '!NL123+'Step 1-Farm Data'!$E$60,1),"")</f>
        <v>44.2</v>
      </c>
      <c r="NM128">
        <f>+IF('Step 1-Farm Data'!$E$60+'simulations soy farm1 '!NM123&gt;=0,ROUND('simulations soy farm1 '!NM123+'Step 1-Farm Data'!$E$60,1),"")</f>
        <v>48.8</v>
      </c>
      <c r="NN128">
        <f>+IF('Step 1-Farm Data'!$E$60+'simulations soy farm1 '!NN123&gt;=0,ROUND('simulations soy farm1 '!NN123+'Step 1-Farm Data'!$E$60,1),"")</f>
        <v>48.8</v>
      </c>
      <c r="NO128">
        <f>+IF('Step 1-Farm Data'!$E$60+'simulations soy farm1 '!NO123&gt;=0,ROUND('simulations soy farm1 '!NO123+'Step 1-Farm Data'!$E$60,1),"")</f>
        <v>47.9</v>
      </c>
      <c r="NP128">
        <f>+IF('Step 1-Farm Data'!$E$60+'simulations soy farm1 '!NP123&gt;=0,ROUND('simulations soy farm1 '!NP123+'Step 1-Farm Data'!$E$60,1),"")</f>
        <v>43.1</v>
      </c>
      <c r="NQ128">
        <f>+IF('Step 1-Farm Data'!$E$60+'simulations soy farm1 '!NQ123&gt;=0,ROUND('simulations soy farm1 '!NQ123+'Step 1-Farm Data'!$E$60,1),"")</f>
        <v>50.4</v>
      </c>
      <c r="NR128">
        <f>+IF('Step 1-Farm Data'!$E$60+'simulations soy farm1 '!NR123&gt;=0,ROUND('simulations soy farm1 '!NR123+'Step 1-Farm Data'!$E$60,1),"")</f>
        <v>48.1</v>
      </c>
      <c r="NS128">
        <f>+IF('Step 1-Farm Data'!$E$60+'simulations soy farm1 '!NS123&gt;=0,ROUND('simulations soy farm1 '!NS123+'Step 1-Farm Data'!$E$60,1),"")</f>
        <v>52.7</v>
      </c>
      <c r="NT128">
        <f>+IF('Step 1-Farm Data'!$E$60+'simulations soy farm1 '!NT123&gt;=0,ROUND('simulations soy farm1 '!NT123+'Step 1-Farm Data'!$E$60,1),"")</f>
        <v>42.8</v>
      </c>
      <c r="NU128">
        <f>+IF('Step 1-Farm Data'!$E$60+'simulations soy farm1 '!NU123&gt;=0,ROUND('simulations soy farm1 '!NU123+'Step 1-Farm Data'!$E$60,1),"")</f>
        <v>41.4</v>
      </c>
      <c r="NV128">
        <f>+IF('Step 1-Farm Data'!$E$60+'simulations soy farm1 '!NV123&gt;=0,ROUND('simulations soy farm1 '!NV123+'Step 1-Farm Data'!$E$60,1),"")</f>
        <v>44.5</v>
      </c>
      <c r="NW128">
        <f>+IF('Step 1-Farm Data'!$E$60+'simulations soy farm1 '!NW123&gt;=0,ROUND('simulations soy farm1 '!NW123+'Step 1-Farm Data'!$E$60,1),"")</f>
        <v>49.5</v>
      </c>
      <c r="NX128">
        <f>+IF('Step 1-Farm Data'!$E$60+'simulations soy farm1 '!NX123&gt;=0,ROUND('simulations soy farm1 '!NX123+'Step 1-Farm Data'!$E$60,1),"")</f>
        <v>49.3</v>
      </c>
      <c r="NY128">
        <f>+IF('Step 1-Farm Data'!$E$60+'simulations soy farm1 '!NY123&gt;=0,ROUND('simulations soy farm1 '!NY123+'Step 1-Farm Data'!$E$60,1),"")</f>
        <v>54.5</v>
      </c>
      <c r="NZ128">
        <f>+IF('Step 1-Farm Data'!$E$60+'simulations soy farm1 '!NZ123&gt;=0,ROUND('simulations soy farm1 '!NZ123+'Step 1-Farm Data'!$E$60,1),"")</f>
        <v>49.1</v>
      </c>
      <c r="OA128">
        <f>+IF('Step 1-Farm Data'!$E$60+'simulations soy farm1 '!OA123&gt;=0,ROUND('simulations soy farm1 '!OA123+'Step 1-Farm Data'!$E$60,1),"")</f>
        <v>52.5</v>
      </c>
      <c r="OB128">
        <f>+IF('Step 1-Farm Data'!$E$60+'simulations soy farm1 '!OB123&gt;=0,ROUND('simulations soy farm1 '!OB123+'Step 1-Farm Data'!$E$60,1),"")</f>
        <v>53.9</v>
      </c>
      <c r="OC128">
        <f>+IF('Step 1-Farm Data'!$E$60+'simulations soy farm1 '!OC123&gt;=0,ROUND('simulations soy farm1 '!OC123+'Step 1-Farm Data'!$E$60,1),"")</f>
        <v>51.3</v>
      </c>
      <c r="OD128">
        <f>+IF('Step 1-Farm Data'!$E$60+'simulations soy farm1 '!OD123&gt;=0,ROUND('simulations soy farm1 '!OD123+'Step 1-Farm Data'!$E$60,1),"")</f>
        <v>50</v>
      </c>
      <c r="OE128">
        <f>+IF('Step 1-Farm Data'!$E$60+'simulations soy farm1 '!OE123&gt;=0,ROUND('simulations soy farm1 '!OE123+'Step 1-Farm Data'!$E$60,1),"")</f>
        <v>40.299999999999997</v>
      </c>
      <c r="OF128">
        <f>+IF('Step 1-Farm Data'!$E$60+'simulations soy farm1 '!OF123&gt;=0,ROUND('simulations soy farm1 '!OF123+'Step 1-Farm Data'!$E$60,1),"")</f>
        <v>49.6</v>
      </c>
      <c r="OG128">
        <f>+IF('Step 1-Farm Data'!$E$60+'simulations soy farm1 '!OG123&gt;=0,ROUND('simulations soy farm1 '!OG123+'Step 1-Farm Data'!$E$60,1),"")</f>
        <v>47.1</v>
      </c>
      <c r="OH128">
        <f>+IF('Step 1-Farm Data'!$E$60+'simulations soy farm1 '!OH123&gt;=0,ROUND('simulations soy farm1 '!OH123+'Step 1-Farm Data'!$E$60,1),"")</f>
        <v>56.5</v>
      </c>
      <c r="OI128">
        <f>+IF('Step 1-Farm Data'!$E$60+'simulations soy farm1 '!OI123&gt;=0,ROUND('simulations soy farm1 '!OI123+'Step 1-Farm Data'!$E$60,1),"")</f>
        <v>50.5</v>
      </c>
      <c r="OJ128">
        <f>+IF('Step 1-Farm Data'!$E$60+'simulations soy farm1 '!OJ123&gt;=0,ROUND('simulations soy farm1 '!OJ123+'Step 1-Farm Data'!$E$60,1),"")</f>
        <v>44.6</v>
      </c>
      <c r="OK128">
        <f>+IF('Step 1-Farm Data'!$E$60+'simulations soy farm1 '!OK123&gt;=0,ROUND('simulations soy farm1 '!OK123+'Step 1-Farm Data'!$E$60,1),"")</f>
        <v>45.7</v>
      </c>
      <c r="OL128">
        <f>+IF('Step 1-Farm Data'!$E$60+'simulations soy farm1 '!OL123&gt;=0,ROUND('simulations soy farm1 '!OL123+'Step 1-Farm Data'!$E$60,1),"")</f>
        <v>52.6</v>
      </c>
      <c r="OM128">
        <f>+IF('Step 1-Farm Data'!$E$60+'simulations soy farm1 '!OM123&gt;=0,ROUND('simulations soy farm1 '!OM123+'Step 1-Farm Data'!$E$60,1),"")</f>
        <v>42.2</v>
      </c>
      <c r="ON128">
        <f>+IF('Step 1-Farm Data'!$E$60+'simulations soy farm1 '!ON123&gt;=0,ROUND('simulations soy farm1 '!ON123+'Step 1-Farm Data'!$E$60,1),"")</f>
        <v>52.7</v>
      </c>
      <c r="OO128">
        <f>+IF('Step 1-Farm Data'!$E$60+'simulations soy farm1 '!OO123&gt;=0,ROUND('simulations soy farm1 '!OO123+'Step 1-Farm Data'!$E$60,1),"")</f>
        <v>46.1</v>
      </c>
      <c r="OP128">
        <f>+IF('Step 1-Farm Data'!$E$60+'simulations soy farm1 '!OP123&gt;=0,ROUND('simulations soy farm1 '!OP123+'Step 1-Farm Data'!$E$60,1),"")</f>
        <v>55.3</v>
      </c>
      <c r="OQ128">
        <f>+IF('Step 1-Farm Data'!$E$60+'simulations soy farm1 '!OQ123&gt;=0,ROUND('simulations soy farm1 '!OQ123+'Step 1-Farm Data'!$E$60,1),"")</f>
        <v>44.5</v>
      </c>
      <c r="OR128">
        <f>+IF('Step 1-Farm Data'!$E$60+'simulations soy farm1 '!OR123&gt;=0,ROUND('simulations soy farm1 '!OR123+'Step 1-Farm Data'!$E$60,1),"")</f>
        <v>47.9</v>
      </c>
      <c r="OS128">
        <f>+IF('Step 1-Farm Data'!$E$60+'simulations soy farm1 '!OS123&gt;=0,ROUND('simulations soy farm1 '!OS123+'Step 1-Farm Data'!$E$60,1),"")</f>
        <v>44.5</v>
      </c>
      <c r="OT128">
        <f>+IF('Step 1-Farm Data'!$E$60+'simulations soy farm1 '!OT123&gt;=0,ROUND('simulations soy farm1 '!OT123+'Step 1-Farm Data'!$E$60,1),"")</f>
        <v>49.8</v>
      </c>
      <c r="OU128">
        <f>+IF('Step 1-Farm Data'!$E$60+'simulations soy farm1 '!OU123&gt;=0,ROUND('simulations soy farm1 '!OU123+'Step 1-Farm Data'!$E$60,1),"")</f>
        <v>46.7</v>
      </c>
      <c r="OV128">
        <f>+IF('Step 1-Farm Data'!$E$60+'simulations soy farm1 '!OV123&gt;=0,ROUND('simulations soy farm1 '!OV123+'Step 1-Farm Data'!$E$60,1),"")</f>
        <v>49.8</v>
      </c>
      <c r="OW128">
        <f>+IF('Step 1-Farm Data'!$E$60+'simulations soy farm1 '!OW123&gt;=0,ROUND('simulations soy farm1 '!OW123+'Step 1-Farm Data'!$E$60,1),"")</f>
        <v>47.8</v>
      </c>
      <c r="OX128">
        <f>+IF('Step 1-Farm Data'!$E$60+'simulations soy farm1 '!OX123&gt;=0,ROUND('simulations soy farm1 '!OX123+'Step 1-Farm Data'!$E$60,1),"")</f>
        <v>47.4</v>
      </c>
      <c r="OY128">
        <f>+IF('Step 1-Farm Data'!$E$60+'simulations soy farm1 '!OY123&gt;=0,ROUND('simulations soy farm1 '!OY123+'Step 1-Farm Data'!$E$60,1),"")</f>
        <v>50.9</v>
      </c>
      <c r="OZ128">
        <f>+IF('Step 1-Farm Data'!$E$60+'simulations soy farm1 '!OZ123&gt;=0,ROUND('simulations soy farm1 '!OZ123+'Step 1-Farm Data'!$E$60,1),"")</f>
        <v>47.5</v>
      </c>
      <c r="PA128">
        <f>+IF('Step 1-Farm Data'!$E$60+'simulations soy farm1 '!PA123&gt;=0,ROUND('simulations soy farm1 '!PA123+'Step 1-Farm Data'!$E$60,1),"")</f>
        <v>48.6</v>
      </c>
      <c r="PB128">
        <f>+IF('Step 1-Farm Data'!$E$60+'simulations soy farm1 '!PB123&gt;=0,ROUND('simulations soy farm1 '!PB123+'Step 1-Farm Data'!$E$60,1),"")</f>
        <v>49.8</v>
      </c>
      <c r="PC128">
        <f>+IF('Step 1-Farm Data'!$E$60+'simulations soy farm1 '!PC123&gt;=0,ROUND('simulations soy farm1 '!PC123+'Step 1-Farm Data'!$E$60,1),"")</f>
        <v>44.8</v>
      </c>
      <c r="PD128">
        <f>+IF('Step 1-Farm Data'!$E$60+'simulations soy farm1 '!PD123&gt;=0,ROUND('simulations soy farm1 '!PD123+'Step 1-Farm Data'!$E$60,1),"")</f>
        <v>46.7</v>
      </c>
      <c r="PE128">
        <f>+IF('Step 1-Farm Data'!$E$60+'simulations soy farm1 '!PE123&gt;=0,ROUND('simulations soy farm1 '!PE123+'Step 1-Farm Data'!$E$60,1),"")</f>
        <v>47.8</v>
      </c>
      <c r="PF128">
        <f>+IF('Step 1-Farm Data'!$E$60+'simulations soy farm1 '!PF123&gt;=0,ROUND('simulations soy farm1 '!PF123+'Step 1-Farm Data'!$E$60,1),"")</f>
        <v>53.2</v>
      </c>
      <c r="PG128">
        <f>+IF('Step 1-Farm Data'!$E$60+'simulations soy farm1 '!PG123&gt;=0,ROUND('simulations soy farm1 '!PG123+'Step 1-Farm Data'!$E$60,1),"")</f>
        <v>53.5</v>
      </c>
      <c r="PH128">
        <f>+IF('Step 1-Farm Data'!$E$60+'simulations soy farm1 '!PH123&gt;=0,ROUND('simulations soy farm1 '!PH123+'Step 1-Farm Data'!$E$60,1),"")</f>
        <v>46</v>
      </c>
      <c r="PI128">
        <f>+IF('Step 1-Farm Data'!$E$60+'simulations soy farm1 '!PI123&gt;=0,ROUND('simulations soy farm1 '!PI123+'Step 1-Farm Data'!$E$60,1),"")</f>
        <v>48.7</v>
      </c>
      <c r="PJ128">
        <f>+IF('Step 1-Farm Data'!$E$60+'simulations soy farm1 '!PJ123&gt;=0,ROUND('simulations soy farm1 '!PJ123+'Step 1-Farm Data'!$E$60,1),"")</f>
        <v>52.9</v>
      </c>
      <c r="PK128">
        <f>+IF('Step 1-Farm Data'!$E$60+'simulations soy farm1 '!PK123&gt;=0,ROUND('simulations soy farm1 '!PK123+'Step 1-Farm Data'!$E$60,1),"")</f>
        <v>47.7</v>
      </c>
      <c r="PL128">
        <f>+IF('Step 1-Farm Data'!$E$60+'simulations soy farm1 '!PL123&gt;=0,ROUND('simulations soy farm1 '!PL123+'Step 1-Farm Data'!$E$60,1),"")</f>
        <v>50.2</v>
      </c>
      <c r="PM128">
        <f>+IF('Step 1-Farm Data'!$E$60+'simulations soy farm1 '!PM123&gt;=0,ROUND('simulations soy farm1 '!PM123+'Step 1-Farm Data'!$E$60,1),"")</f>
        <v>47.1</v>
      </c>
      <c r="PN128">
        <f>+IF('Step 1-Farm Data'!$E$60+'simulations soy farm1 '!PN123&gt;=0,ROUND('simulations soy farm1 '!PN123+'Step 1-Farm Data'!$E$60,1),"")</f>
        <v>46.4</v>
      </c>
      <c r="PO128">
        <f>+IF('Step 1-Farm Data'!$E$60+'simulations soy farm1 '!PO123&gt;=0,ROUND('simulations soy farm1 '!PO123+'Step 1-Farm Data'!$E$60,1),"")</f>
        <v>50.2</v>
      </c>
      <c r="PP128">
        <f>+IF('Step 1-Farm Data'!$E$60+'simulations soy farm1 '!PP123&gt;=0,ROUND('simulations soy farm1 '!PP123+'Step 1-Farm Data'!$E$60,1),"")</f>
        <v>45.4</v>
      </c>
      <c r="PQ128">
        <f>+IF('Step 1-Farm Data'!$E$60+'simulations soy farm1 '!PQ123&gt;=0,ROUND('simulations soy farm1 '!PQ123+'Step 1-Farm Data'!$E$60,1),"")</f>
        <v>48.8</v>
      </c>
      <c r="PR128">
        <f>+IF('Step 1-Farm Data'!$E$60+'simulations soy farm1 '!PR123&gt;=0,ROUND('simulations soy farm1 '!PR123+'Step 1-Farm Data'!$E$60,1),"")</f>
        <v>49</v>
      </c>
      <c r="PS128">
        <f>+IF('Step 1-Farm Data'!$E$60+'simulations soy farm1 '!PS123&gt;=0,ROUND('simulations soy farm1 '!PS123+'Step 1-Farm Data'!$E$60,1),"")</f>
        <v>48</v>
      </c>
      <c r="PT128">
        <f>+IF('Step 1-Farm Data'!$E$60+'simulations soy farm1 '!PT123&gt;=0,ROUND('simulations soy farm1 '!PT123+'Step 1-Farm Data'!$E$60,1),"")</f>
        <v>48.6</v>
      </c>
      <c r="PU128">
        <f>+IF('Step 1-Farm Data'!$E$60+'simulations soy farm1 '!PU123&gt;=0,ROUND('simulations soy farm1 '!PU123+'Step 1-Farm Data'!$E$60,1),"")</f>
        <v>44.6</v>
      </c>
      <c r="PV128">
        <f>+IF('Step 1-Farm Data'!$E$60+'simulations soy farm1 '!PV123&gt;=0,ROUND('simulations soy farm1 '!PV123+'Step 1-Farm Data'!$E$60,1),"")</f>
        <v>50</v>
      </c>
      <c r="PW128">
        <f>+IF('Step 1-Farm Data'!$E$60+'simulations soy farm1 '!PW123&gt;=0,ROUND('simulations soy farm1 '!PW123+'Step 1-Farm Data'!$E$60,1),"")</f>
        <v>47.2</v>
      </c>
      <c r="PX128">
        <f>+IF('Step 1-Farm Data'!$E$60+'simulations soy farm1 '!PX123&gt;=0,ROUND('simulations soy farm1 '!PX123+'Step 1-Farm Data'!$E$60,1),"")</f>
        <v>52.5</v>
      </c>
      <c r="PY128">
        <f>+IF('Step 1-Farm Data'!$E$60+'simulations soy farm1 '!PY123&gt;=0,ROUND('simulations soy farm1 '!PY123+'Step 1-Farm Data'!$E$60,1),"")</f>
        <v>46.5</v>
      </c>
      <c r="PZ128">
        <f>+IF('Step 1-Farm Data'!$E$60+'simulations soy farm1 '!PZ123&gt;=0,ROUND('simulations soy farm1 '!PZ123+'Step 1-Farm Data'!$E$60,1),"")</f>
        <v>44.2</v>
      </c>
      <c r="QA128">
        <f>+IF('Step 1-Farm Data'!$E$60+'simulations soy farm1 '!QA123&gt;=0,ROUND('simulations soy farm1 '!QA123+'Step 1-Farm Data'!$E$60,1),"")</f>
        <v>49.2</v>
      </c>
      <c r="QB128">
        <f>+IF('Step 1-Farm Data'!$E$60+'simulations soy farm1 '!QB123&gt;=0,ROUND('simulations soy farm1 '!QB123+'Step 1-Farm Data'!$E$60,1),"")</f>
        <v>48.8</v>
      </c>
      <c r="QC128">
        <f>+IF('Step 1-Farm Data'!$E$60+'simulations soy farm1 '!QC123&gt;=0,ROUND('simulations soy farm1 '!QC123+'Step 1-Farm Data'!$E$60,1),"")</f>
        <v>48.1</v>
      </c>
      <c r="QD128">
        <f>+IF('Step 1-Farm Data'!$E$60+'simulations soy farm1 '!QD123&gt;=0,ROUND('simulations soy farm1 '!QD123+'Step 1-Farm Data'!$E$60,1),"")</f>
        <v>50.1</v>
      </c>
      <c r="QE128">
        <f>+IF('Step 1-Farm Data'!$E$60+'simulations soy farm1 '!QE123&gt;=0,ROUND('simulations soy farm1 '!QE123+'Step 1-Farm Data'!$E$60,1),"")</f>
        <v>39.299999999999997</v>
      </c>
      <c r="QF128">
        <f>+IF('Step 1-Farm Data'!$E$60+'simulations soy farm1 '!QF123&gt;=0,ROUND('simulations soy farm1 '!QF123+'Step 1-Farm Data'!$E$60,1),"")</f>
        <v>52.8</v>
      </c>
      <c r="QG128">
        <f>+IF('Step 1-Farm Data'!$E$60+'simulations soy farm1 '!QG123&gt;=0,ROUND('simulations soy farm1 '!QG123+'Step 1-Farm Data'!$E$60,1),"")</f>
        <v>57.2</v>
      </c>
      <c r="QH128">
        <f>+IF('Step 1-Farm Data'!$E$60+'simulations soy farm1 '!QH123&gt;=0,ROUND('simulations soy farm1 '!QH123+'Step 1-Farm Data'!$E$60,1),"")</f>
        <v>43.9</v>
      </c>
      <c r="QI128">
        <f>+IF('Step 1-Farm Data'!$E$60+'simulations soy farm1 '!QI123&gt;=0,ROUND('simulations soy farm1 '!QI123+'Step 1-Farm Data'!$E$60,1),"")</f>
        <v>48.9</v>
      </c>
      <c r="QJ128">
        <f>+IF('Step 1-Farm Data'!$E$60+'simulations soy farm1 '!QJ123&gt;=0,ROUND('simulations soy farm1 '!QJ123+'Step 1-Farm Data'!$E$60,1),"")</f>
        <v>52.4</v>
      </c>
      <c r="QK128">
        <f>+IF('Step 1-Farm Data'!$E$60+'simulations soy farm1 '!QK123&gt;=0,ROUND('simulations soy farm1 '!QK123+'Step 1-Farm Data'!$E$60,1),"")</f>
        <v>48.8</v>
      </c>
      <c r="QL128">
        <f>+IF('Step 1-Farm Data'!$E$60+'simulations soy farm1 '!QL123&gt;=0,ROUND('simulations soy farm1 '!QL123+'Step 1-Farm Data'!$E$60,1),"")</f>
        <v>45.5</v>
      </c>
      <c r="QM128">
        <f>+IF('Step 1-Farm Data'!$E$60+'simulations soy farm1 '!QM123&gt;=0,ROUND('simulations soy farm1 '!QM123+'Step 1-Farm Data'!$E$60,1),"")</f>
        <v>46.9</v>
      </c>
      <c r="QN128">
        <f>+IF('Step 1-Farm Data'!$E$60+'simulations soy farm1 '!QN123&gt;=0,ROUND('simulations soy farm1 '!QN123+'Step 1-Farm Data'!$E$60,1),"")</f>
        <v>47.4</v>
      </c>
      <c r="QO128">
        <f>+IF('Step 1-Farm Data'!$E$60+'simulations soy farm1 '!QO123&gt;=0,ROUND('simulations soy farm1 '!QO123+'Step 1-Farm Data'!$E$60,1),"")</f>
        <v>49.3</v>
      </c>
      <c r="QP128">
        <f>+IF('Step 1-Farm Data'!$E$60+'simulations soy farm1 '!QP123&gt;=0,ROUND('simulations soy farm1 '!QP123+'Step 1-Farm Data'!$E$60,1),"")</f>
        <v>46.9</v>
      </c>
      <c r="QQ128">
        <f>+IF('Step 1-Farm Data'!$E$60+'simulations soy farm1 '!QQ123&gt;=0,ROUND('simulations soy farm1 '!QQ123+'Step 1-Farm Data'!$E$60,1),"")</f>
        <v>49.7</v>
      </c>
      <c r="QR128">
        <f>+IF('Step 1-Farm Data'!$E$60+'simulations soy farm1 '!QR123&gt;=0,ROUND('simulations soy farm1 '!QR123+'Step 1-Farm Data'!$E$60,1),"")</f>
        <v>46</v>
      </c>
      <c r="QS128">
        <f>+IF('Step 1-Farm Data'!$E$60+'simulations soy farm1 '!QS123&gt;=0,ROUND('simulations soy farm1 '!QS123+'Step 1-Farm Data'!$E$60,1),"")</f>
        <v>48.1</v>
      </c>
      <c r="QT128">
        <f>+IF('Step 1-Farm Data'!$E$60+'simulations soy farm1 '!QT123&gt;=0,ROUND('simulations soy farm1 '!QT123+'Step 1-Farm Data'!$E$60,1),"")</f>
        <v>46.9</v>
      </c>
      <c r="QU128">
        <f>+IF('Step 1-Farm Data'!$E$60+'simulations soy farm1 '!QU123&gt;=0,ROUND('simulations soy farm1 '!QU123+'Step 1-Farm Data'!$E$60,1),"")</f>
        <v>48.8</v>
      </c>
      <c r="QV128">
        <f>+IF('Step 1-Farm Data'!$E$60+'simulations soy farm1 '!QV123&gt;=0,ROUND('simulations soy farm1 '!QV123+'Step 1-Farm Data'!$E$60,1),"")</f>
        <v>54.1</v>
      </c>
      <c r="QW128">
        <f>+IF('Step 1-Farm Data'!$E$60+'simulations soy farm1 '!QW123&gt;=0,ROUND('simulations soy farm1 '!QW123+'Step 1-Farm Data'!$E$60,1),"")</f>
        <v>50.9</v>
      </c>
      <c r="QX128">
        <f>+IF('Step 1-Farm Data'!$E$60+'simulations soy farm1 '!QX123&gt;=0,ROUND('simulations soy farm1 '!QX123+'Step 1-Farm Data'!$E$60,1),"")</f>
        <v>48.5</v>
      </c>
      <c r="QY128">
        <f>+IF('Step 1-Farm Data'!$E$60+'simulations soy farm1 '!QY123&gt;=0,ROUND('simulations soy farm1 '!QY123+'Step 1-Farm Data'!$E$60,1),"")</f>
        <v>50.6</v>
      </c>
      <c r="QZ128">
        <f>+IF('Step 1-Farm Data'!$E$60+'simulations soy farm1 '!QZ123&gt;=0,ROUND('simulations soy farm1 '!QZ123+'Step 1-Farm Data'!$E$60,1),"")</f>
        <v>47.6</v>
      </c>
      <c r="RA128">
        <f>+IF('Step 1-Farm Data'!$E$60+'simulations soy farm1 '!RA123&gt;=0,ROUND('simulations soy farm1 '!RA123+'Step 1-Farm Data'!$E$60,1),"")</f>
        <v>47.3</v>
      </c>
      <c r="RB128">
        <f>+IF('Step 1-Farm Data'!$E$60+'simulations soy farm1 '!RB123&gt;=0,ROUND('simulations soy farm1 '!RB123+'Step 1-Farm Data'!$E$60,1),"")</f>
        <v>51.5</v>
      </c>
      <c r="RC128">
        <f>+IF('Step 1-Farm Data'!$E$60+'simulations soy farm1 '!RC123&gt;=0,ROUND('simulations soy farm1 '!RC123+'Step 1-Farm Data'!$E$60,1),"")</f>
        <v>46.4</v>
      </c>
      <c r="RD128">
        <f>+IF('Step 1-Farm Data'!$E$60+'simulations soy farm1 '!RD123&gt;=0,ROUND('simulations soy farm1 '!RD123+'Step 1-Farm Data'!$E$60,1),"")</f>
        <v>48</v>
      </c>
      <c r="RE128">
        <f>+IF('Step 1-Farm Data'!$E$60+'simulations soy farm1 '!RE123&gt;=0,ROUND('simulations soy farm1 '!RE123+'Step 1-Farm Data'!$E$60,1),"")</f>
        <v>46</v>
      </c>
      <c r="RF128">
        <f>+IF('Step 1-Farm Data'!$E$60+'simulations soy farm1 '!RF123&gt;=0,ROUND('simulations soy farm1 '!RF123+'Step 1-Farm Data'!$E$60,1),"")</f>
        <v>46.5</v>
      </c>
      <c r="RG128">
        <f>+IF('Step 1-Farm Data'!$E$60+'simulations soy farm1 '!RG123&gt;=0,ROUND('simulations soy farm1 '!RG123+'Step 1-Farm Data'!$E$60,1),"")</f>
        <v>49.4</v>
      </c>
      <c r="RH128">
        <f>+IF('Step 1-Farm Data'!$E$60+'simulations soy farm1 '!RH123&gt;=0,ROUND('simulations soy farm1 '!RH123+'Step 1-Farm Data'!$E$60,1),"")</f>
        <v>47.7</v>
      </c>
      <c r="RI128">
        <f>+IF('Step 1-Farm Data'!$E$60+'simulations soy farm1 '!RI123&gt;=0,ROUND('simulations soy farm1 '!RI123+'Step 1-Farm Data'!$E$60,1),"")</f>
        <v>42</v>
      </c>
      <c r="RJ128">
        <f>+IF('Step 1-Farm Data'!$E$60+'simulations soy farm1 '!RJ123&gt;=0,ROUND('simulations soy farm1 '!RJ123+'Step 1-Farm Data'!$E$60,1),"")</f>
        <v>48.1</v>
      </c>
      <c r="RK128">
        <f>+IF('Step 1-Farm Data'!$E$60+'simulations soy farm1 '!RK123&gt;=0,ROUND('simulations soy farm1 '!RK123+'Step 1-Farm Data'!$E$60,1),"")</f>
        <v>51.2</v>
      </c>
      <c r="RL128">
        <f>+IF('Step 1-Farm Data'!$E$60+'simulations soy farm1 '!RL123&gt;=0,ROUND('simulations soy farm1 '!RL123+'Step 1-Farm Data'!$E$60,1),"")</f>
        <v>52.4</v>
      </c>
      <c r="RM128">
        <f>+IF('Step 1-Farm Data'!$E$60+'simulations soy farm1 '!RM123&gt;=0,ROUND('simulations soy farm1 '!RM123+'Step 1-Farm Data'!$E$60,1),"")</f>
        <v>50.6</v>
      </c>
      <c r="RN128">
        <f>+IF('Step 1-Farm Data'!$E$60+'simulations soy farm1 '!RN123&gt;=0,ROUND('simulations soy farm1 '!RN123+'Step 1-Farm Data'!$E$60,1),"")</f>
        <v>44.7</v>
      </c>
      <c r="RO128">
        <f>+IF('Step 1-Farm Data'!$E$60+'simulations soy farm1 '!RO123&gt;=0,ROUND('simulations soy farm1 '!RO123+'Step 1-Farm Data'!$E$60,1),"")</f>
        <v>49.1</v>
      </c>
      <c r="RP128">
        <f>+IF('Step 1-Farm Data'!$E$60+'simulations soy farm1 '!RP123&gt;=0,ROUND('simulations soy farm1 '!RP123+'Step 1-Farm Data'!$E$60,1),"")</f>
        <v>51.4</v>
      </c>
      <c r="RQ128">
        <f>+IF('Step 1-Farm Data'!$E$60+'simulations soy farm1 '!RQ123&gt;=0,ROUND('simulations soy farm1 '!RQ123+'Step 1-Farm Data'!$E$60,1),"")</f>
        <v>46.9</v>
      </c>
      <c r="RR128">
        <f>+IF('Step 1-Farm Data'!$E$60+'simulations soy farm1 '!RR123&gt;=0,ROUND('simulations soy farm1 '!RR123+'Step 1-Farm Data'!$E$60,1),"")</f>
        <v>49.7</v>
      </c>
      <c r="RS128">
        <f>+IF('Step 1-Farm Data'!$E$60+'simulations soy farm1 '!RS123&gt;=0,ROUND('simulations soy farm1 '!RS123+'Step 1-Farm Data'!$E$60,1),"")</f>
        <v>49.7</v>
      </c>
      <c r="RT128">
        <f>+IF('Step 1-Farm Data'!$E$60+'simulations soy farm1 '!RT123&gt;=0,ROUND('simulations soy farm1 '!RT123+'Step 1-Farm Data'!$E$60,1),"")</f>
        <v>42.3</v>
      </c>
      <c r="RU128">
        <f>+IF('Step 1-Farm Data'!$E$60+'simulations soy farm1 '!RU123&gt;=0,ROUND('simulations soy farm1 '!RU123+'Step 1-Farm Data'!$E$60,1),"")</f>
        <v>50.7</v>
      </c>
      <c r="RV128">
        <f>+IF('Step 1-Farm Data'!$E$60+'simulations soy farm1 '!RV123&gt;=0,ROUND('simulations soy farm1 '!RV123+'Step 1-Farm Data'!$E$60,1),"")</f>
        <v>57.3</v>
      </c>
      <c r="RW128">
        <f>+IF('Step 1-Farm Data'!$E$60+'simulations soy farm1 '!RW123&gt;=0,ROUND('simulations soy farm1 '!RW123+'Step 1-Farm Data'!$E$60,1),"")</f>
        <v>45.7</v>
      </c>
      <c r="RX128">
        <f>+IF('Step 1-Farm Data'!$E$60+'simulations soy farm1 '!RX123&gt;=0,ROUND('simulations soy farm1 '!RX123+'Step 1-Farm Data'!$E$60,1),"")</f>
        <v>45</v>
      </c>
      <c r="RY128">
        <f>+IF('Step 1-Farm Data'!$E$60+'simulations soy farm1 '!RY123&gt;=0,ROUND('simulations soy farm1 '!RY123+'Step 1-Farm Data'!$E$60,1),"")</f>
        <v>50.4</v>
      </c>
      <c r="RZ128">
        <f>+IF('Step 1-Farm Data'!$E$60+'simulations soy farm1 '!RZ123&gt;=0,ROUND('simulations soy farm1 '!RZ123+'Step 1-Farm Data'!$E$60,1),"")</f>
        <v>51.2</v>
      </c>
      <c r="SA128">
        <f>+IF('Step 1-Farm Data'!$E$60+'simulations soy farm1 '!SA123&gt;=0,ROUND('simulations soy farm1 '!SA123+'Step 1-Farm Data'!$E$60,1),"")</f>
        <v>47.1</v>
      </c>
      <c r="SB128">
        <f>+IF('Step 1-Farm Data'!$E$60+'simulations soy farm1 '!SB123&gt;=0,ROUND('simulations soy farm1 '!SB123+'Step 1-Farm Data'!$E$60,1),"")</f>
        <v>46.4</v>
      </c>
      <c r="SC128">
        <f>+IF('Step 1-Farm Data'!$E$60+'simulations soy farm1 '!SC123&gt;=0,ROUND('simulations soy farm1 '!SC123+'Step 1-Farm Data'!$E$60,1),"")</f>
        <v>48.5</v>
      </c>
      <c r="SD128">
        <f>+IF('Step 1-Farm Data'!$E$60+'simulations soy farm1 '!SD123&gt;=0,ROUND('simulations soy farm1 '!SD123+'Step 1-Farm Data'!$E$60,1),"")</f>
        <v>51.4</v>
      </c>
      <c r="SE128">
        <f>+IF('Step 1-Farm Data'!$E$60+'simulations soy farm1 '!SE123&gt;=0,ROUND('simulations soy farm1 '!SE123+'Step 1-Farm Data'!$E$60,1),"")</f>
        <v>44.9</v>
      </c>
      <c r="SF128">
        <f>+IF('Step 1-Farm Data'!$E$60+'simulations soy farm1 '!SF123&gt;=0,ROUND('simulations soy farm1 '!SF123+'Step 1-Farm Data'!$E$60,1),"")</f>
        <v>51.1</v>
      </c>
      <c r="SG128">
        <f>+IF('Step 1-Farm Data'!$E$60+'simulations soy farm1 '!SG123&gt;=0,ROUND('simulations soy farm1 '!SG123+'Step 1-Farm Data'!$E$60,1),"")</f>
        <v>42.3</v>
      </c>
    </row>
    <row r="129" spans="1:502">
      <c r="A129" t="s">
        <v>519</v>
      </c>
      <c r="B129">
        <f>+IF(B124+'Step 1-Farm Data'!$E$69&gt;=0,ROUND('Step 1-Farm Data'!$E$69+'simulations soy farm1 '!B124,1),"")</f>
        <v>52.5</v>
      </c>
      <c r="C129">
        <f>+IF(C124+'Step 1-Farm Data'!$E$69&gt;=0,ROUND('Step 1-Farm Data'!$E$69+'simulations soy farm1 '!C124,1),"")</f>
        <v>51</v>
      </c>
      <c r="D129">
        <f>+IF(D124+'Step 1-Farm Data'!$E$69&gt;=0,ROUND('Step 1-Farm Data'!$E$69+'simulations soy farm1 '!D124,1),"")</f>
        <v>52.2</v>
      </c>
      <c r="E129">
        <f>+IF(E124+'Step 1-Farm Data'!$E$69&gt;=0,ROUND('Step 1-Farm Data'!$E$69+'simulations soy farm1 '!E124,1),"")</f>
        <v>50.4</v>
      </c>
      <c r="F129">
        <f>+IF(F124+'Step 1-Farm Data'!$E$69&gt;=0,ROUND('Step 1-Farm Data'!$E$69+'simulations soy farm1 '!F124,1),"")</f>
        <v>52.1</v>
      </c>
      <c r="G129">
        <f>+IF(G124+'Step 1-Farm Data'!$E$69&gt;=0,ROUND('Step 1-Farm Data'!$E$69+'simulations soy farm1 '!G124,1),"")</f>
        <v>51.7</v>
      </c>
      <c r="H129">
        <f>+IF(H124+'Step 1-Farm Data'!$E$69&gt;=0,ROUND('Step 1-Farm Data'!$E$69+'simulations soy farm1 '!H124,1),"")</f>
        <v>51.1</v>
      </c>
      <c r="I129">
        <f>+IF(I124+'Step 1-Farm Data'!$E$69&gt;=0,ROUND('Step 1-Farm Data'!$E$69+'simulations soy farm1 '!I124,1),"")</f>
        <v>52.8</v>
      </c>
      <c r="J129">
        <f>+IF(J124+'Step 1-Farm Data'!$E$69&gt;=0,ROUND('Step 1-Farm Data'!$E$69+'simulations soy farm1 '!J124,1),"")</f>
        <v>49.8</v>
      </c>
      <c r="K129">
        <f>+IF(K124+'Step 1-Farm Data'!$E$69&gt;=0,ROUND('Step 1-Farm Data'!$E$69+'simulations soy farm1 '!K124,1),"")</f>
        <v>48.1</v>
      </c>
      <c r="L129">
        <f>+IF(L124+'Step 1-Farm Data'!$E$69&gt;=0,ROUND('Step 1-Farm Data'!$E$69+'simulations soy farm1 '!L124,1),"")</f>
        <v>50</v>
      </c>
      <c r="M129">
        <f>+IF(M124+'Step 1-Farm Data'!$E$69&gt;=0,ROUND('Step 1-Farm Data'!$E$69+'simulations soy farm1 '!M124,1),"")</f>
        <v>49.9</v>
      </c>
      <c r="N129">
        <f>+IF(N124+'Step 1-Farm Data'!$E$69&gt;=0,ROUND('Step 1-Farm Data'!$E$69+'simulations soy farm1 '!N124,1),"")</f>
        <v>50.4</v>
      </c>
      <c r="O129">
        <f>+IF(O124+'Step 1-Farm Data'!$E$69&gt;=0,ROUND('Step 1-Farm Data'!$E$69+'simulations soy farm1 '!O124,1),"")</f>
        <v>49.7</v>
      </c>
      <c r="P129">
        <f>+IF(P124+'Step 1-Farm Data'!$E$69&gt;=0,ROUND('Step 1-Farm Data'!$E$69+'simulations soy farm1 '!P124,1),"")</f>
        <v>49.1</v>
      </c>
      <c r="Q129">
        <f>+IF(Q124+'Step 1-Farm Data'!$E$69&gt;=0,ROUND('Step 1-Farm Data'!$E$69+'simulations soy farm1 '!Q124,1),"")</f>
        <v>50.5</v>
      </c>
      <c r="R129">
        <f>+IF(R124+'Step 1-Farm Data'!$E$69&gt;=0,ROUND('Step 1-Farm Data'!$E$69+'simulations soy farm1 '!R124,1),"")</f>
        <v>51.1</v>
      </c>
      <c r="S129">
        <f>+IF(S124+'Step 1-Farm Data'!$E$69&gt;=0,ROUND('Step 1-Farm Data'!$E$69+'simulations soy farm1 '!S124,1),"")</f>
        <v>51.7</v>
      </c>
      <c r="T129">
        <f>+IF(T124+'Step 1-Farm Data'!$E$69&gt;=0,ROUND('Step 1-Farm Data'!$E$69+'simulations soy farm1 '!T124,1),"")</f>
        <v>52</v>
      </c>
      <c r="U129">
        <f>+IF(U124+'Step 1-Farm Data'!$E$69&gt;=0,ROUND('Step 1-Farm Data'!$E$69+'simulations soy farm1 '!U124,1),"")</f>
        <v>52</v>
      </c>
      <c r="V129">
        <f>+IF(V124+'Step 1-Farm Data'!$E$69&gt;=0,ROUND('Step 1-Farm Data'!$E$69+'simulations soy farm1 '!V124,1),"")</f>
        <v>51.1</v>
      </c>
      <c r="W129">
        <f>+IF(W124+'Step 1-Farm Data'!$E$69&gt;=0,ROUND('Step 1-Farm Data'!$E$69+'simulations soy farm1 '!W124,1),"")</f>
        <v>50.4</v>
      </c>
      <c r="X129">
        <f>+IF(X124+'Step 1-Farm Data'!$E$69&gt;=0,ROUND('Step 1-Farm Data'!$E$69+'simulations soy farm1 '!X124,1),"")</f>
        <v>51.6</v>
      </c>
      <c r="Y129">
        <f>+IF(Y124+'Step 1-Farm Data'!$E$69&gt;=0,ROUND('Step 1-Farm Data'!$E$69+'simulations soy farm1 '!Y124,1),"")</f>
        <v>49.8</v>
      </c>
      <c r="Z129">
        <f>+IF(Z124+'Step 1-Farm Data'!$E$69&gt;=0,ROUND('Step 1-Farm Data'!$E$69+'simulations soy farm1 '!Z124,1),"")</f>
        <v>49.2</v>
      </c>
      <c r="AA129">
        <f>+IF(AA124+'Step 1-Farm Data'!$E$69&gt;=0,ROUND('Step 1-Farm Data'!$E$69+'simulations soy farm1 '!AA124,1),"")</f>
        <v>50.6</v>
      </c>
      <c r="AB129">
        <f>+IF(AB124+'Step 1-Farm Data'!$E$69&gt;=0,ROUND('Step 1-Farm Data'!$E$69+'simulations soy farm1 '!AB124,1),"")</f>
        <v>51.8</v>
      </c>
      <c r="AC129">
        <f>+IF(AC124+'Step 1-Farm Data'!$E$69&gt;=0,ROUND('Step 1-Farm Data'!$E$69+'simulations soy farm1 '!AC124,1),"")</f>
        <v>48.9</v>
      </c>
      <c r="AD129">
        <f>+IF(AD124+'Step 1-Farm Data'!$E$69&gt;=0,ROUND('Step 1-Farm Data'!$E$69+'simulations soy farm1 '!AD124,1),"")</f>
        <v>50</v>
      </c>
      <c r="AE129">
        <f>+IF(AE124+'Step 1-Farm Data'!$E$69&gt;=0,ROUND('Step 1-Farm Data'!$E$69+'simulations soy farm1 '!AE124,1),"")</f>
        <v>49.4</v>
      </c>
      <c r="AF129">
        <f>+IF(AF124+'Step 1-Farm Data'!$E$69&gt;=0,ROUND('Step 1-Farm Data'!$E$69+'simulations soy farm1 '!AF124,1),"")</f>
        <v>50.2</v>
      </c>
      <c r="AG129">
        <f>+IF(AG124+'Step 1-Farm Data'!$E$69&gt;=0,ROUND('Step 1-Farm Data'!$E$69+'simulations soy farm1 '!AG124,1),"")</f>
        <v>49.7</v>
      </c>
      <c r="AH129">
        <f>+IF(AH124+'Step 1-Farm Data'!$E$69&gt;=0,ROUND('Step 1-Farm Data'!$E$69+'simulations soy farm1 '!AH124,1),"")</f>
        <v>49.8</v>
      </c>
      <c r="AI129">
        <f>+IF(AI124+'Step 1-Farm Data'!$E$69&gt;=0,ROUND('Step 1-Farm Data'!$E$69+'simulations soy farm1 '!AI124,1),"")</f>
        <v>52</v>
      </c>
      <c r="AJ129">
        <f>+IF(AJ124+'Step 1-Farm Data'!$E$69&gt;=0,ROUND('Step 1-Farm Data'!$E$69+'simulations soy farm1 '!AJ124,1),"")</f>
        <v>50.4</v>
      </c>
      <c r="AK129">
        <f>+IF(AK124+'Step 1-Farm Data'!$E$69&gt;=0,ROUND('Step 1-Farm Data'!$E$69+'simulations soy farm1 '!AK124,1),"")</f>
        <v>50.9</v>
      </c>
      <c r="AL129">
        <f>+IF(AL124+'Step 1-Farm Data'!$E$69&gt;=0,ROUND('Step 1-Farm Data'!$E$69+'simulations soy farm1 '!AL124,1),"")</f>
        <v>49.6</v>
      </c>
      <c r="AM129">
        <f>+IF(AM124+'Step 1-Farm Data'!$E$69&gt;=0,ROUND('Step 1-Farm Data'!$E$69+'simulations soy farm1 '!AM124,1),"")</f>
        <v>50.4</v>
      </c>
      <c r="AN129">
        <f>+IF(AN124+'Step 1-Farm Data'!$E$69&gt;=0,ROUND('Step 1-Farm Data'!$E$69+'simulations soy farm1 '!AN124,1),"")</f>
        <v>50.1</v>
      </c>
      <c r="AO129">
        <f>+IF(AO124+'Step 1-Farm Data'!$E$69&gt;=0,ROUND('Step 1-Farm Data'!$E$69+'simulations soy farm1 '!AO124,1),"")</f>
        <v>51.3</v>
      </c>
      <c r="AP129">
        <f>+IF(AP124+'Step 1-Farm Data'!$E$69&gt;=0,ROUND('Step 1-Farm Data'!$E$69+'simulations soy farm1 '!AP124,1),"")</f>
        <v>50.7</v>
      </c>
      <c r="AQ129">
        <f>+IF(AQ124+'Step 1-Farm Data'!$E$69&gt;=0,ROUND('Step 1-Farm Data'!$E$69+'simulations soy farm1 '!AQ124,1),"")</f>
        <v>50.8</v>
      </c>
      <c r="AR129">
        <f>+IF(AR124+'Step 1-Farm Data'!$E$69&gt;=0,ROUND('Step 1-Farm Data'!$E$69+'simulations soy farm1 '!AR124,1),"")</f>
        <v>51.5</v>
      </c>
      <c r="AS129">
        <f>+IF(AS124+'Step 1-Farm Data'!$E$69&gt;=0,ROUND('Step 1-Farm Data'!$E$69+'simulations soy farm1 '!AS124,1),"")</f>
        <v>49.6</v>
      </c>
      <c r="AT129">
        <f>+IF(AT124+'Step 1-Farm Data'!$E$69&gt;=0,ROUND('Step 1-Farm Data'!$E$69+'simulations soy farm1 '!AT124,1),"")</f>
        <v>50.7</v>
      </c>
      <c r="AU129">
        <f>+IF(AU124+'Step 1-Farm Data'!$E$69&gt;=0,ROUND('Step 1-Farm Data'!$E$69+'simulations soy farm1 '!AU124,1),"")</f>
        <v>50.9</v>
      </c>
      <c r="AV129">
        <f>+IF(AV124+'Step 1-Farm Data'!$E$69&gt;=0,ROUND('Step 1-Farm Data'!$E$69+'simulations soy farm1 '!AV124,1),"")</f>
        <v>51.1</v>
      </c>
      <c r="AW129">
        <f>+IF(AW124+'Step 1-Farm Data'!$E$69&gt;=0,ROUND('Step 1-Farm Data'!$E$69+'simulations soy farm1 '!AW124,1),"")</f>
        <v>47.7</v>
      </c>
      <c r="AX129">
        <f>+IF(AX124+'Step 1-Farm Data'!$E$69&gt;=0,ROUND('Step 1-Farm Data'!$E$69+'simulations soy farm1 '!AX124,1),"")</f>
        <v>53.5</v>
      </c>
      <c r="AY129">
        <f>+IF(AY124+'Step 1-Farm Data'!$E$69&gt;=0,ROUND('Step 1-Farm Data'!$E$69+'simulations soy farm1 '!AY124,1),"")</f>
        <v>48.9</v>
      </c>
      <c r="AZ129">
        <f>+IF(AZ124+'Step 1-Farm Data'!$E$69&gt;=0,ROUND('Step 1-Farm Data'!$E$69+'simulations soy farm1 '!AZ124,1),"")</f>
        <v>50.7</v>
      </c>
      <c r="BA129">
        <f>+IF(BA124+'Step 1-Farm Data'!$E$69&gt;=0,ROUND('Step 1-Farm Data'!$E$69+'simulations soy farm1 '!BA124,1),"")</f>
        <v>51</v>
      </c>
      <c r="BB129">
        <f>+IF(BB124+'Step 1-Farm Data'!$E$69&gt;=0,ROUND('Step 1-Farm Data'!$E$69+'simulations soy farm1 '!BB124,1),"")</f>
        <v>50.2</v>
      </c>
      <c r="BC129">
        <f>+IF(BC124+'Step 1-Farm Data'!$E$69&gt;=0,ROUND('Step 1-Farm Data'!$E$69+'simulations soy farm1 '!BC124,1),"")</f>
        <v>48.3</v>
      </c>
      <c r="BD129">
        <f>+IF(BD124+'Step 1-Farm Data'!$E$69&gt;=0,ROUND('Step 1-Farm Data'!$E$69+'simulations soy farm1 '!BD124,1),"")</f>
        <v>50.9</v>
      </c>
      <c r="BE129">
        <f>+IF(BE124+'Step 1-Farm Data'!$E$69&gt;=0,ROUND('Step 1-Farm Data'!$E$69+'simulations soy farm1 '!BE124,1),"")</f>
        <v>51.9</v>
      </c>
      <c r="BF129">
        <f>+IF(BF124+'Step 1-Farm Data'!$E$69&gt;=0,ROUND('Step 1-Farm Data'!$E$69+'simulations soy farm1 '!BF124,1),"")</f>
        <v>50.6</v>
      </c>
      <c r="BG129">
        <f>+IF(BG124+'Step 1-Farm Data'!$E$69&gt;=0,ROUND('Step 1-Farm Data'!$E$69+'simulations soy farm1 '!BG124,1),"")</f>
        <v>50.7</v>
      </c>
      <c r="BH129">
        <f>+IF(BH124+'Step 1-Farm Data'!$E$69&gt;=0,ROUND('Step 1-Farm Data'!$E$69+'simulations soy farm1 '!BH124,1),"")</f>
        <v>48.7</v>
      </c>
      <c r="BI129">
        <f>+IF(BI124+'Step 1-Farm Data'!$E$69&gt;=0,ROUND('Step 1-Farm Data'!$E$69+'simulations soy farm1 '!BI124,1),"")</f>
        <v>51.2</v>
      </c>
      <c r="BJ129">
        <f>+IF(BJ124+'Step 1-Farm Data'!$E$69&gt;=0,ROUND('Step 1-Farm Data'!$E$69+'simulations soy farm1 '!BJ124,1),"")</f>
        <v>50.8</v>
      </c>
      <c r="BK129">
        <f>+IF(BK124+'Step 1-Farm Data'!$E$69&gt;=0,ROUND('Step 1-Farm Data'!$E$69+'simulations soy farm1 '!BK124,1),"")</f>
        <v>52.3</v>
      </c>
      <c r="BL129">
        <f>+IF(BL124+'Step 1-Farm Data'!$E$69&gt;=0,ROUND('Step 1-Farm Data'!$E$69+'simulations soy farm1 '!BL124,1),"")</f>
        <v>51.2</v>
      </c>
      <c r="BM129">
        <f>+IF(BM124+'Step 1-Farm Data'!$E$69&gt;=0,ROUND('Step 1-Farm Data'!$E$69+'simulations soy farm1 '!BM124,1),"")</f>
        <v>51.2</v>
      </c>
      <c r="BN129">
        <f>+IF(BN124+'Step 1-Farm Data'!$E$69&gt;=0,ROUND('Step 1-Farm Data'!$E$69+'simulations soy farm1 '!BN124,1),"")</f>
        <v>50.3</v>
      </c>
      <c r="BO129">
        <f>+IF(BO124+'Step 1-Farm Data'!$E$69&gt;=0,ROUND('Step 1-Farm Data'!$E$69+'simulations soy farm1 '!BO124,1),"")</f>
        <v>49.9</v>
      </c>
      <c r="BP129">
        <f>+IF(BP124+'Step 1-Farm Data'!$E$69&gt;=0,ROUND('Step 1-Farm Data'!$E$69+'simulations soy farm1 '!BP124,1),"")</f>
        <v>51.1</v>
      </c>
      <c r="BQ129">
        <f>+IF(BQ124+'Step 1-Farm Data'!$E$69&gt;=0,ROUND('Step 1-Farm Data'!$E$69+'simulations soy farm1 '!BQ124,1),"")</f>
        <v>49.1</v>
      </c>
      <c r="BR129">
        <f>+IF(BR124+'Step 1-Farm Data'!$E$69&gt;=0,ROUND('Step 1-Farm Data'!$E$69+'simulations soy farm1 '!BR124,1),"")</f>
        <v>50.1</v>
      </c>
      <c r="BS129">
        <f>+IF(BS124+'Step 1-Farm Data'!$E$69&gt;=0,ROUND('Step 1-Farm Data'!$E$69+'simulations soy farm1 '!BS124,1),"")</f>
        <v>49.3</v>
      </c>
      <c r="BT129">
        <f>+IF(BT124+'Step 1-Farm Data'!$E$69&gt;=0,ROUND('Step 1-Farm Data'!$E$69+'simulations soy farm1 '!BT124,1),"")</f>
        <v>50.6</v>
      </c>
      <c r="BU129">
        <f>+IF(BU124+'Step 1-Farm Data'!$E$69&gt;=0,ROUND('Step 1-Farm Data'!$E$69+'simulations soy farm1 '!BU124,1),"")</f>
        <v>49.2</v>
      </c>
      <c r="BV129">
        <f>+IF(BV124+'Step 1-Farm Data'!$E$69&gt;=0,ROUND('Step 1-Farm Data'!$E$69+'simulations soy farm1 '!BV124,1),"")</f>
        <v>50.3</v>
      </c>
      <c r="BW129">
        <f>+IF(BW124+'Step 1-Farm Data'!$E$69&gt;=0,ROUND('Step 1-Farm Data'!$E$69+'simulations soy farm1 '!BW124,1),"")</f>
        <v>53.7</v>
      </c>
      <c r="BX129">
        <f>+IF(BX124+'Step 1-Farm Data'!$E$69&gt;=0,ROUND('Step 1-Farm Data'!$E$69+'simulations soy farm1 '!BX124,1),"")</f>
        <v>51.2</v>
      </c>
      <c r="BY129">
        <f>+IF(BY124+'Step 1-Farm Data'!$E$69&gt;=0,ROUND('Step 1-Farm Data'!$E$69+'simulations soy farm1 '!BY124,1),"")</f>
        <v>48.9</v>
      </c>
      <c r="BZ129">
        <f>+IF(BZ124+'Step 1-Farm Data'!$E$69&gt;=0,ROUND('Step 1-Farm Data'!$E$69+'simulations soy farm1 '!BZ124,1),"")</f>
        <v>51.1</v>
      </c>
      <c r="CA129">
        <f>+IF(CA124+'Step 1-Farm Data'!$E$69&gt;=0,ROUND('Step 1-Farm Data'!$E$69+'simulations soy farm1 '!CA124,1),"")</f>
        <v>49.5</v>
      </c>
      <c r="CB129">
        <f>+IF(CB124+'Step 1-Farm Data'!$E$69&gt;=0,ROUND('Step 1-Farm Data'!$E$69+'simulations soy farm1 '!CB124,1),"")</f>
        <v>50.5</v>
      </c>
      <c r="CC129">
        <f>+IF(CC124+'Step 1-Farm Data'!$E$69&gt;=0,ROUND('Step 1-Farm Data'!$E$69+'simulations soy farm1 '!CC124,1),"")</f>
        <v>50.6</v>
      </c>
      <c r="CD129">
        <f>+IF(CD124+'Step 1-Farm Data'!$E$69&gt;=0,ROUND('Step 1-Farm Data'!$E$69+'simulations soy farm1 '!CD124,1),"")</f>
        <v>51</v>
      </c>
      <c r="CE129">
        <f>+IF(CE124+'Step 1-Farm Data'!$E$69&gt;=0,ROUND('Step 1-Farm Data'!$E$69+'simulations soy farm1 '!CE124,1),"")</f>
        <v>49.2</v>
      </c>
      <c r="CF129">
        <f>+IF(CF124+'Step 1-Farm Data'!$E$69&gt;=0,ROUND('Step 1-Farm Data'!$E$69+'simulations soy farm1 '!CF124,1),"")</f>
        <v>49.5</v>
      </c>
      <c r="CG129">
        <f>+IF(CG124+'Step 1-Farm Data'!$E$69&gt;=0,ROUND('Step 1-Farm Data'!$E$69+'simulations soy farm1 '!CG124,1),"")</f>
        <v>50</v>
      </c>
      <c r="CH129">
        <f>+IF(CH124+'Step 1-Farm Data'!$E$69&gt;=0,ROUND('Step 1-Farm Data'!$E$69+'simulations soy farm1 '!CH124,1),"")</f>
        <v>50.7</v>
      </c>
      <c r="CI129">
        <f>+IF(CI124+'Step 1-Farm Data'!$E$69&gt;=0,ROUND('Step 1-Farm Data'!$E$69+'simulations soy farm1 '!CI124,1),"")</f>
        <v>50.7</v>
      </c>
      <c r="CJ129">
        <f>+IF(CJ124+'Step 1-Farm Data'!$E$69&gt;=0,ROUND('Step 1-Farm Data'!$E$69+'simulations soy farm1 '!CJ124,1),"")</f>
        <v>52</v>
      </c>
      <c r="CK129">
        <f>+IF(CK124+'Step 1-Farm Data'!$E$69&gt;=0,ROUND('Step 1-Farm Data'!$E$69+'simulations soy farm1 '!CK124,1),"")</f>
        <v>51.5</v>
      </c>
      <c r="CL129">
        <f>+IF(CL124+'Step 1-Farm Data'!$E$69&gt;=0,ROUND('Step 1-Farm Data'!$E$69+'simulations soy farm1 '!CL124,1),"")</f>
        <v>49.5</v>
      </c>
      <c r="CM129">
        <f>+IF(CM124+'Step 1-Farm Data'!$E$69&gt;=0,ROUND('Step 1-Farm Data'!$E$69+'simulations soy farm1 '!CM124,1),"")</f>
        <v>52</v>
      </c>
      <c r="CN129">
        <f>+IF(CN124+'Step 1-Farm Data'!$E$69&gt;=0,ROUND('Step 1-Farm Data'!$E$69+'simulations soy farm1 '!CN124,1),"")</f>
        <v>50.2</v>
      </c>
      <c r="CO129">
        <f>+IF(CO124+'Step 1-Farm Data'!$E$69&gt;=0,ROUND('Step 1-Farm Data'!$E$69+'simulations soy farm1 '!CO124,1),"")</f>
        <v>49.2</v>
      </c>
      <c r="CP129">
        <f>+IF(CP124+'Step 1-Farm Data'!$E$69&gt;=0,ROUND('Step 1-Farm Data'!$E$69+'simulations soy farm1 '!CP124,1),"")</f>
        <v>50.3</v>
      </c>
      <c r="CQ129">
        <f>+IF(CQ124+'Step 1-Farm Data'!$E$69&gt;=0,ROUND('Step 1-Farm Data'!$E$69+'simulations soy farm1 '!CQ124,1),"")</f>
        <v>51.4</v>
      </c>
      <c r="CR129">
        <f>+IF(CR124+'Step 1-Farm Data'!$E$69&gt;=0,ROUND('Step 1-Farm Data'!$E$69+'simulations soy farm1 '!CR124,1),"")</f>
        <v>51.7</v>
      </c>
      <c r="CS129">
        <f>+IF(CS124+'Step 1-Farm Data'!$E$69&gt;=0,ROUND('Step 1-Farm Data'!$E$69+'simulations soy farm1 '!CS124,1),"")</f>
        <v>49</v>
      </c>
      <c r="CT129">
        <f>+IF(CT124+'Step 1-Farm Data'!$E$69&gt;=0,ROUND('Step 1-Farm Data'!$E$69+'simulations soy farm1 '!CT124,1),"")</f>
        <v>47.5</v>
      </c>
      <c r="CU129">
        <f>+IF(CU124+'Step 1-Farm Data'!$E$69&gt;=0,ROUND('Step 1-Farm Data'!$E$69+'simulations soy farm1 '!CU124,1),"")</f>
        <v>50.2</v>
      </c>
      <c r="CV129">
        <f>+IF(CV124+'Step 1-Farm Data'!$E$69&gt;=0,ROUND('Step 1-Farm Data'!$E$69+'simulations soy farm1 '!CV124,1),"")</f>
        <v>48.8</v>
      </c>
      <c r="CW129">
        <f>+IF(CW124+'Step 1-Farm Data'!$E$69&gt;=0,ROUND('Step 1-Farm Data'!$E$69+'simulations soy farm1 '!CW124,1),"")</f>
        <v>52.1</v>
      </c>
      <c r="CX129">
        <f>+IF(CX124+'Step 1-Farm Data'!$E$69&gt;=0,ROUND('Step 1-Farm Data'!$E$69+'simulations soy farm1 '!CX124,1),"")</f>
        <v>53.1</v>
      </c>
      <c r="CY129">
        <f>+IF(CY124+'Step 1-Farm Data'!$E$69&gt;=0,ROUND('Step 1-Farm Data'!$E$69+'simulations soy farm1 '!CY124,1),"")</f>
        <v>51.8</v>
      </c>
      <c r="CZ129">
        <f>+IF(CZ124+'Step 1-Farm Data'!$E$69&gt;=0,ROUND('Step 1-Farm Data'!$E$69+'simulations soy farm1 '!CZ124,1),"")</f>
        <v>48.9</v>
      </c>
      <c r="DA129">
        <f>+IF(DA124+'Step 1-Farm Data'!$E$69&gt;=0,ROUND('Step 1-Farm Data'!$E$69+'simulations soy farm1 '!DA124,1),"")</f>
        <v>50.2</v>
      </c>
      <c r="DB129">
        <f>+IF(DB124+'Step 1-Farm Data'!$E$69&gt;=0,ROUND('Step 1-Farm Data'!$E$69+'simulations soy farm1 '!DB124,1),"")</f>
        <v>49.4</v>
      </c>
      <c r="DC129">
        <f>+IF(DC124+'Step 1-Farm Data'!$E$69&gt;=0,ROUND('Step 1-Farm Data'!$E$69+'simulations soy farm1 '!DC124,1),"")</f>
        <v>51.2</v>
      </c>
      <c r="DD129">
        <f>+IF(DD124+'Step 1-Farm Data'!$E$69&gt;=0,ROUND('Step 1-Farm Data'!$E$69+'simulations soy farm1 '!DD124,1),"")</f>
        <v>52.3</v>
      </c>
      <c r="DE129">
        <f>+IF(DE124+'Step 1-Farm Data'!$E$69&gt;=0,ROUND('Step 1-Farm Data'!$E$69+'simulations soy farm1 '!DE124,1),"")</f>
        <v>51.2</v>
      </c>
      <c r="DF129">
        <f>+IF(DF124+'Step 1-Farm Data'!$E$69&gt;=0,ROUND('Step 1-Farm Data'!$E$69+'simulations soy farm1 '!DF124,1),"")</f>
        <v>50.8</v>
      </c>
      <c r="DG129">
        <f>+IF(DG124+'Step 1-Farm Data'!$E$69&gt;=0,ROUND('Step 1-Farm Data'!$E$69+'simulations soy farm1 '!DG124,1),"")</f>
        <v>51</v>
      </c>
      <c r="DH129">
        <f>+IF(DH124+'Step 1-Farm Data'!$E$69&gt;=0,ROUND('Step 1-Farm Data'!$E$69+'simulations soy farm1 '!DH124,1),"")</f>
        <v>48.8</v>
      </c>
      <c r="DI129">
        <f>+IF(DI124+'Step 1-Farm Data'!$E$69&gt;=0,ROUND('Step 1-Farm Data'!$E$69+'simulations soy farm1 '!DI124,1),"")</f>
        <v>50.4</v>
      </c>
      <c r="DJ129">
        <f>+IF(DJ124+'Step 1-Farm Data'!$E$69&gt;=0,ROUND('Step 1-Farm Data'!$E$69+'simulations soy farm1 '!DJ124,1),"")</f>
        <v>51.3</v>
      </c>
      <c r="DK129">
        <f>+IF(DK124+'Step 1-Farm Data'!$E$69&gt;=0,ROUND('Step 1-Farm Data'!$E$69+'simulations soy farm1 '!DK124,1),"")</f>
        <v>50.5</v>
      </c>
      <c r="DL129">
        <f>+IF(DL124+'Step 1-Farm Data'!$E$69&gt;=0,ROUND('Step 1-Farm Data'!$E$69+'simulations soy farm1 '!DL124,1),"")</f>
        <v>49.7</v>
      </c>
      <c r="DM129">
        <f>+IF(DM124+'Step 1-Farm Data'!$E$69&gt;=0,ROUND('Step 1-Farm Data'!$E$69+'simulations soy farm1 '!DM124,1),"")</f>
        <v>51.1</v>
      </c>
      <c r="DN129">
        <f>+IF(DN124+'Step 1-Farm Data'!$E$69&gt;=0,ROUND('Step 1-Farm Data'!$E$69+'simulations soy farm1 '!DN124,1),"")</f>
        <v>50.5</v>
      </c>
      <c r="DO129">
        <f>+IF(DO124+'Step 1-Farm Data'!$E$69&gt;=0,ROUND('Step 1-Farm Data'!$E$69+'simulations soy farm1 '!DO124,1),"")</f>
        <v>50.3</v>
      </c>
      <c r="DP129">
        <f>+IF(DP124+'Step 1-Farm Data'!$E$69&gt;=0,ROUND('Step 1-Farm Data'!$E$69+'simulations soy farm1 '!DP124,1),"")</f>
        <v>51.3</v>
      </c>
      <c r="DQ129">
        <f>+IF(DQ124+'Step 1-Farm Data'!$E$69&gt;=0,ROUND('Step 1-Farm Data'!$E$69+'simulations soy farm1 '!DQ124,1),"")</f>
        <v>50.2</v>
      </c>
      <c r="DR129">
        <f>+IF(DR124+'Step 1-Farm Data'!$E$69&gt;=0,ROUND('Step 1-Farm Data'!$E$69+'simulations soy farm1 '!DR124,1),"")</f>
        <v>49.2</v>
      </c>
      <c r="DS129">
        <f>+IF(DS124+'Step 1-Farm Data'!$E$69&gt;=0,ROUND('Step 1-Farm Data'!$E$69+'simulations soy farm1 '!DS124,1),"")</f>
        <v>53</v>
      </c>
      <c r="DT129">
        <f>+IF(DT124+'Step 1-Farm Data'!$E$69&gt;=0,ROUND('Step 1-Farm Data'!$E$69+'simulations soy farm1 '!DT124,1),"")</f>
        <v>48.7</v>
      </c>
      <c r="DU129">
        <f>+IF(DU124+'Step 1-Farm Data'!$E$69&gt;=0,ROUND('Step 1-Farm Data'!$E$69+'simulations soy farm1 '!DU124,1),"")</f>
        <v>50.9</v>
      </c>
      <c r="DV129">
        <f>+IF(DV124+'Step 1-Farm Data'!$E$69&gt;=0,ROUND('Step 1-Farm Data'!$E$69+'simulations soy farm1 '!DV124,1),"")</f>
        <v>50.2</v>
      </c>
      <c r="DW129">
        <f>+IF(DW124+'Step 1-Farm Data'!$E$69&gt;=0,ROUND('Step 1-Farm Data'!$E$69+'simulations soy farm1 '!DW124,1),"")</f>
        <v>49.6</v>
      </c>
      <c r="DX129">
        <f>+IF(DX124+'Step 1-Farm Data'!$E$69&gt;=0,ROUND('Step 1-Farm Data'!$E$69+'simulations soy farm1 '!DX124,1),"")</f>
        <v>50.2</v>
      </c>
      <c r="DY129">
        <f>+IF(DY124+'Step 1-Farm Data'!$E$69&gt;=0,ROUND('Step 1-Farm Data'!$E$69+'simulations soy farm1 '!DY124,1),"")</f>
        <v>49.9</v>
      </c>
      <c r="DZ129">
        <f>+IF(DZ124+'Step 1-Farm Data'!$E$69&gt;=0,ROUND('Step 1-Farm Data'!$E$69+'simulations soy farm1 '!DZ124,1),"")</f>
        <v>52.1</v>
      </c>
      <c r="EA129">
        <f>+IF(EA124+'Step 1-Farm Data'!$E$69&gt;=0,ROUND('Step 1-Farm Data'!$E$69+'simulations soy farm1 '!EA124,1),"")</f>
        <v>50.8</v>
      </c>
      <c r="EB129">
        <f>+IF(EB124+'Step 1-Farm Data'!$E$69&gt;=0,ROUND('Step 1-Farm Data'!$E$69+'simulations soy farm1 '!EB124,1),"")</f>
        <v>51.1</v>
      </c>
      <c r="EC129">
        <f>+IF(EC124+'Step 1-Farm Data'!$E$69&gt;=0,ROUND('Step 1-Farm Data'!$E$69+'simulations soy farm1 '!EC124,1),"")</f>
        <v>51.3</v>
      </c>
      <c r="ED129">
        <f>+IF(ED124+'Step 1-Farm Data'!$E$69&gt;=0,ROUND('Step 1-Farm Data'!$E$69+'simulations soy farm1 '!ED124,1),"")</f>
        <v>50.8</v>
      </c>
      <c r="EE129">
        <f>+IF(EE124+'Step 1-Farm Data'!$E$69&gt;=0,ROUND('Step 1-Farm Data'!$E$69+'simulations soy farm1 '!EE124,1),"")</f>
        <v>52</v>
      </c>
      <c r="EF129">
        <f>+IF(EF124+'Step 1-Farm Data'!$E$69&gt;=0,ROUND('Step 1-Farm Data'!$E$69+'simulations soy farm1 '!EF124,1),"")</f>
        <v>50</v>
      </c>
      <c r="EG129">
        <f>+IF(EG124+'Step 1-Farm Data'!$E$69&gt;=0,ROUND('Step 1-Farm Data'!$E$69+'simulations soy farm1 '!EG124,1),"")</f>
        <v>50.8</v>
      </c>
      <c r="EH129">
        <f>+IF(EH124+'Step 1-Farm Data'!$E$69&gt;=0,ROUND('Step 1-Farm Data'!$E$69+'simulations soy farm1 '!EH124,1),"")</f>
        <v>49.5</v>
      </c>
      <c r="EI129">
        <f>+IF(EI124+'Step 1-Farm Data'!$E$69&gt;=0,ROUND('Step 1-Farm Data'!$E$69+'simulations soy farm1 '!EI124,1),"")</f>
        <v>52</v>
      </c>
      <c r="EJ129">
        <f>+IF(EJ124+'Step 1-Farm Data'!$E$69&gt;=0,ROUND('Step 1-Farm Data'!$E$69+'simulations soy farm1 '!EJ124,1),"")</f>
        <v>50.3</v>
      </c>
      <c r="EK129">
        <f>+IF(EK124+'Step 1-Farm Data'!$E$69&gt;=0,ROUND('Step 1-Farm Data'!$E$69+'simulations soy farm1 '!EK124,1),"")</f>
        <v>50.8</v>
      </c>
      <c r="EL129">
        <f>+IF(EL124+'Step 1-Farm Data'!$E$69&gt;=0,ROUND('Step 1-Farm Data'!$E$69+'simulations soy farm1 '!EL124,1),"")</f>
        <v>51.3</v>
      </c>
      <c r="EM129">
        <f>+IF(EM124+'Step 1-Farm Data'!$E$69&gt;=0,ROUND('Step 1-Farm Data'!$E$69+'simulations soy farm1 '!EM124,1),"")</f>
        <v>51.1</v>
      </c>
      <c r="EN129">
        <f>+IF(EN124+'Step 1-Farm Data'!$E$69&gt;=0,ROUND('Step 1-Farm Data'!$E$69+'simulations soy farm1 '!EN124,1),"")</f>
        <v>49.7</v>
      </c>
      <c r="EO129">
        <f>+IF(EO124+'Step 1-Farm Data'!$E$69&gt;=0,ROUND('Step 1-Farm Data'!$E$69+'simulations soy farm1 '!EO124,1),"")</f>
        <v>51.6</v>
      </c>
      <c r="EP129">
        <f>+IF(EP124+'Step 1-Farm Data'!$E$69&gt;=0,ROUND('Step 1-Farm Data'!$E$69+'simulations soy farm1 '!EP124,1),"")</f>
        <v>50</v>
      </c>
      <c r="EQ129">
        <f>+IF(EQ124+'Step 1-Farm Data'!$E$69&gt;=0,ROUND('Step 1-Farm Data'!$E$69+'simulations soy farm1 '!EQ124,1),"")</f>
        <v>49.1</v>
      </c>
      <c r="ER129">
        <f>+IF(ER124+'Step 1-Farm Data'!$E$69&gt;=0,ROUND('Step 1-Farm Data'!$E$69+'simulations soy farm1 '!ER124,1),"")</f>
        <v>51.6</v>
      </c>
      <c r="ES129">
        <f>+IF(ES124+'Step 1-Farm Data'!$E$69&gt;=0,ROUND('Step 1-Farm Data'!$E$69+'simulations soy farm1 '!ES124,1),"")</f>
        <v>50.5</v>
      </c>
      <c r="ET129">
        <f>+IF(ET124+'Step 1-Farm Data'!$E$69&gt;=0,ROUND('Step 1-Farm Data'!$E$69+'simulations soy farm1 '!ET124,1),"")</f>
        <v>51.6</v>
      </c>
      <c r="EU129">
        <f>+IF(EU124+'Step 1-Farm Data'!$E$69&gt;=0,ROUND('Step 1-Farm Data'!$E$69+'simulations soy farm1 '!EU124,1),"")</f>
        <v>50.8</v>
      </c>
      <c r="EV129">
        <f>+IF(EV124+'Step 1-Farm Data'!$E$69&gt;=0,ROUND('Step 1-Farm Data'!$E$69+'simulations soy farm1 '!EV124,1),"")</f>
        <v>50.1</v>
      </c>
      <c r="EW129">
        <f>+IF(EW124+'Step 1-Farm Data'!$E$69&gt;=0,ROUND('Step 1-Farm Data'!$E$69+'simulations soy farm1 '!EW124,1),"")</f>
        <v>50.7</v>
      </c>
      <c r="EX129">
        <f>+IF(EX124+'Step 1-Farm Data'!$E$69&gt;=0,ROUND('Step 1-Farm Data'!$E$69+'simulations soy farm1 '!EX124,1),"")</f>
        <v>51.1</v>
      </c>
      <c r="EY129">
        <f>+IF(EY124+'Step 1-Farm Data'!$E$69&gt;=0,ROUND('Step 1-Farm Data'!$E$69+'simulations soy farm1 '!EY124,1),"")</f>
        <v>50.9</v>
      </c>
      <c r="EZ129">
        <f>+IF(EZ124+'Step 1-Farm Data'!$E$69&gt;=0,ROUND('Step 1-Farm Data'!$E$69+'simulations soy farm1 '!EZ124,1),"")</f>
        <v>51.2</v>
      </c>
      <c r="FA129">
        <f>+IF(FA124+'Step 1-Farm Data'!$E$69&gt;=0,ROUND('Step 1-Farm Data'!$E$69+'simulations soy farm1 '!FA124,1),"")</f>
        <v>51.3</v>
      </c>
      <c r="FB129">
        <f>+IF(FB124+'Step 1-Farm Data'!$E$69&gt;=0,ROUND('Step 1-Farm Data'!$E$69+'simulations soy farm1 '!FB124,1),"")</f>
        <v>52.9</v>
      </c>
      <c r="FC129">
        <f>+IF(FC124+'Step 1-Farm Data'!$E$69&gt;=0,ROUND('Step 1-Farm Data'!$E$69+'simulations soy farm1 '!FC124,1),"")</f>
        <v>50.1</v>
      </c>
      <c r="FD129">
        <f>+IF(FD124+'Step 1-Farm Data'!$E$69&gt;=0,ROUND('Step 1-Farm Data'!$E$69+'simulations soy farm1 '!FD124,1),"")</f>
        <v>51</v>
      </c>
      <c r="FE129">
        <f>+IF(FE124+'Step 1-Farm Data'!$E$69&gt;=0,ROUND('Step 1-Farm Data'!$E$69+'simulations soy farm1 '!FE124,1),"")</f>
        <v>51</v>
      </c>
      <c r="FF129">
        <f>+IF(FF124+'Step 1-Farm Data'!$E$69&gt;=0,ROUND('Step 1-Farm Data'!$E$69+'simulations soy farm1 '!FF124,1),"")</f>
        <v>51</v>
      </c>
      <c r="FG129">
        <f>+IF(FG124+'Step 1-Farm Data'!$E$69&gt;=0,ROUND('Step 1-Farm Data'!$E$69+'simulations soy farm1 '!FG124,1),"")</f>
        <v>51.1</v>
      </c>
      <c r="FH129">
        <f>+IF(FH124+'Step 1-Farm Data'!$E$69&gt;=0,ROUND('Step 1-Farm Data'!$E$69+'simulations soy farm1 '!FH124,1),"")</f>
        <v>49.7</v>
      </c>
      <c r="FI129">
        <f>+IF(FI124+'Step 1-Farm Data'!$E$69&gt;=0,ROUND('Step 1-Farm Data'!$E$69+'simulations soy farm1 '!FI124,1),"")</f>
        <v>51.7</v>
      </c>
      <c r="FJ129">
        <f>+IF(FJ124+'Step 1-Farm Data'!$E$69&gt;=0,ROUND('Step 1-Farm Data'!$E$69+'simulations soy farm1 '!FJ124,1),"")</f>
        <v>51.4</v>
      </c>
      <c r="FK129">
        <f>+IF(FK124+'Step 1-Farm Data'!$E$69&gt;=0,ROUND('Step 1-Farm Data'!$E$69+'simulations soy farm1 '!FK124,1),"")</f>
        <v>50.7</v>
      </c>
      <c r="FL129">
        <f>+IF(FL124+'Step 1-Farm Data'!$E$69&gt;=0,ROUND('Step 1-Farm Data'!$E$69+'simulations soy farm1 '!FL124,1),"")</f>
        <v>50.4</v>
      </c>
      <c r="FM129">
        <f>+IF(FM124+'Step 1-Farm Data'!$E$69&gt;=0,ROUND('Step 1-Farm Data'!$E$69+'simulations soy farm1 '!FM124,1),"")</f>
        <v>50.9</v>
      </c>
      <c r="FN129">
        <f>+IF(FN124+'Step 1-Farm Data'!$E$69&gt;=0,ROUND('Step 1-Farm Data'!$E$69+'simulations soy farm1 '!FN124,1),"")</f>
        <v>51.5</v>
      </c>
      <c r="FO129">
        <f>+IF(FO124+'Step 1-Farm Data'!$E$69&gt;=0,ROUND('Step 1-Farm Data'!$E$69+'simulations soy farm1 '!FO124,1),"")</f>
        <v>49.2</v>
      </c>
      <c r="FP129">
        <f>+IF(FP124+'Step 1-Farm Data'!$E$69&gt;=0,ROUND('Step 1-Farm Data'!$E$69+'simulations soy farm1 '!FP124,1),"")</f>
        <v>51.3</v>
      </c>
      <c r="FQ129">
        <f>+IF(FQ124+'Step 1-Farm Data'!$E$69&gt;=0,ROUND('Step 1-Farm Data'!$E$69+'simulations soy farm1 '!FQ124,1),"")</f>
        <v>50.9</v>
      </c>
      <c r="FR129">
        <f>+IF(FR124+'Step 1-Farm Data'!$E$69&gt;=0,ROUND('Step 1-Farm Data'!$E$69+'simulations soy farm1 '!FR124,1),"")</f>
        <v>51.1</v>
      </c>
      <c r="FS129">
        <f>+IF(FS124+'Step 1-Farm Data'!$E$69&gt;=0,ROUND('Step 1-Farm Data'!$E$69+'simulations soy farm1 '!FS124,1),"")</f>
        <v>50.1</v>
      </c>
      <c r="FT129">
        <f>+IF(FT124+'Step 1-Farm Data'!$E$69&gt;=0,ROUND('Step 1-Farm Data'!$E$69+'simulations soy farm1 '!FT124,1),"")</f>
        <v>50.9</v>
      </c>
      <c r="FU129">
        <f>+IF(FU124+'Step 1-Farm Data'!$E$69&gt;=0,ROUND('Step 1-Farm Data'!$E$69+'simulations soy farm1 '!FU124,1),"")</f>
        <v>49.4</v>
      </c>
      <c r="FV129">
        <f>+IF(FV124+'Step 1-Farm Data'!$E$69&gt;=0,ROUND('Step 1-Farm Data'!$E$69+'simulations soy farm1 '!FV124,1),"")</f>
        <v>48.3</v>
      </c>
      <c r="FW129">
        <f>+IF(FW124+'Step 1-Farm Data'!$E$69&gt;=0,ROUND('Step 1-Farm Data'!$E$69+'simulations soy farm1 '!FW124,1),"")</f>
        <v>50.9</v>
      </c>
      <c r="FX129">
        <f>+IF(FX124+'Step 1-Farm Data'!$E$69&gt;=0,ROUND('Step 1-Farm Data'!$E$69+'simulations soy farm1 '!FX124,1),"")</f>
        <v>49.3</v>
      </c>
      <c r="FY129">
        <f>+IF(FY124+'Step 1-Farm Data'!$E$69&gt;=0,ROUND('Step 1-Farm Data'!$E$69+'simulations soy farm1 '!FY124,1),"")</f>
        <v>51.5</v>
      </c>
      <c r="FZ129">
        <f>+IF(FZ124+'Step 1-Farm Data'!$E$69&gt;=0,ROUND('Step 1-Farm Data'!$E$69+'simulations soy farm1 '!FZ124,1),"")</f>
        <v>50.1</v>
      </c>
      <c r="GA129">
        <f>+IF(GA124+'Step 1-Farm Data'!$E$69&gt;=0,ROUND('Step 1-Farm Data'!$E$69+'simulations soy farm1 '!GA124,1),"")</f>
        <v>51.2</v>
      </c>
      <c r="GB129">
        <f>+IF(GB124+'Step 1-Farm Data'!$E$69&gt;=0,ROUND('Step 1-Farm Data'!$E$69+'simulations soy farm1 '!GB124,1),"")</f>
        <v>51.1</v>
      </c>
      <c r="GC129">
        <f>+IF(GC124+'Step 1-Farm Data'!$E$69&gt;=0,ROUND('Step 1-Farm Data'!$E$69+'simulations soy farm1 '!GC124,1),"")</f>
        <v>49.6</v>
      </c>
      <c r="GD129">
        <f>+IF(GD124+'Step 1-Farm Data'!$E$69&gt;=0,ROUND('Step 1-Farm Data'!$E$69+'simulations soy farm1 '!GD124,1),"")</f>
        <v>49.7</v>
      </c>
      <c r="GE129">
        <f>+IF(GE124+'Step 1-Farm Data'!$E$69&gt;=0,ROUND('Step 1-Farm Data'!$E$69+'simulations soy farm1 '!GE124,1),"")</f>
        <v>50.2</v>
      </c>
      <c r="GF129">
        <f>+IF(GF124+'Step 1-Farm Data'!$E$69&gt;=0,ROUND('Step 1-Farm Data'!$E$69+'simulations soy farm1 '!GF124,1),"")</f>
        <v>48.9</v>
      </c>
      <c r="GG129">
        <f>+IF(GG124+'Step 1-Farm Data'!$E$69&gt;=0,ROUND('Step 1-Farm Data'!$E$69+'simulations soy farm1 '!GG124,1),"")</f>
        <v>50.9</v>
      </c>
      <c r="GH129">
        <f>+IF(GH124+'Step 1-Farm Data'!$E$69&gt;=0,ROUND('Step 1-Farm Data'!$E$69+'simulations soy farm1 '!GH124,1),"")</f>
        <v>49.7</v>
      </c>
      <c r="GI129">
        <f>+IF(GI124+'Step 1-Farm Data'!$E$69&gt;=0,ROUND('Step 1-Farm Data'!$E$69+'simulations soy farm1 '!GI124,1),"")</f>
        <v>50</v>
      </c>
      <c r="GJ129">
        <f>+IF(GJ124+'Step 1-Farm Data'!$E$69&gt;=0,ROUND('Step 1-Farm Data'!$E$69+'simulations soy farm1 '!GJ124,1),"")</f>
        <v>51.7</v>
      </c>
      <c r="GK129">
        <f>+IF(GK124+'Step 1-Farm Data'!$E$69&gt;=0,ROUND('Step 1-Farm Data'!$E$69+'simulations soy farm1 '!GK124,1),"")</f>
        <v>47.9</v>
      </c>
      <c r="GL129">
        <f>+IF(GL124+'Step 1-Farm Data'!$E$69&gt;=0,ROUND('Step 1-Farm Data'!$E$69+'simulations soy farm1 '!GL124,1),"")</f>
        <v>50</v>
      </c>
      <c r="GM129">
        <f>+IF(GM124+'Step 1-Farm Data'!$E$69&gt;=0,ROUND('Step 1-Farm Data'!$E$69+'simulations soy farm1 '!GM124,1),"")</f>
        <v>50.7</v>
      </c>
      <c r="GN129">
        <f>+IF(GN124+'Step 1-Farm Data'!$E$69&gt;=0,ROUND('Step 1-Farm Data'!$E$69+'simulations soy farm1 '!GN124,1),"")</f>
        <v>51.3</v>
      </c>
      <c r="GO129">
        <f>+IF(GO124+'Step 1-Farm Data'!$E$69&gt;=0,ROUND('Step 1-Farm Data'!$E$69+'simulations soy farm1 '!GO124,1),"")</f>
        <v>49.5</v>
      </c>
      <c r="GP129">
        <f>+IF(GP124+'Step 1-Farm Data'!$E$69&gt;=0,ROUND('Step 1-Farm Data'!$E$69+'simulations soy farm1 '!GP124,1),"")</f>
        <v>51.2</v>
      </c>
      <c r="GQ129">
        <f>+IF(GQ124+'Step 1-Farm Data'!$E$69&gt;=0,ROUND('Step 1-Farm Data'!$E$69+'simulations soy farm1 '!GQ124,1),"")</f>
        <v>49.6</v>
      </c>
      <c r="GR129">
        <f>+IF(GR124+'Step 1-Farm Data'!$E$69&gt;=0,ROUND('Step 1-Farm Data'!$E$69+'simulations soy farm1 '!GR124,1),"")</f>
        <v>50.4</v>
      </c>
      <c r="GS129">
        <f>+IF(GS124+'Step 1-Farm Data'!$E$69&gt;=0,ROUND('Step 1-Farm Data'!$E$69+'simulations soy farm1 '!GS124,1),"")</f>
        <v>51</v>
      </c>
      <c r="GT129">
        <f>+IF(GT124+'Step 1-Farm Data'!$E$69&gt;=0,ROUND('Step 1-Farm Data'!$E$69+'simulations soy farm1 '!GT124,1),"")</f>
        <v>51.4</v>
      </c>
      <c r="GU129">
        <f>+IF(GU124+'Step 1-Farm Data'!$E$69&gt;=0,ROUND('Step 1-Farm Data'!$E$69+'simulations soy farm1 '!GU124,1),"")</f>
        <v>51.7</v>
      </c>
      <c r="GV129">
        <f>+IF(GV124+'Step 1-Farm Data'!$E$69&gt;=0,ROUND('Step 1-Farm Data'!$E$69+'simulations soy farm1 '!GV124,1),"")</f>
        <v>50.6</v>
      </c>
      <c r="GW129">
        <f>+IF(GW124+'Step 1-Farm Data'!$E$69&gt;=0,ROUND('Step 1-Farm Data'!$E$69+'simulations soy farm1 '!GW124,1),"")</f>
        <v>52.5</v>
      </c>
      <c r="GX129">
        <f>+IF(GX124+'Step 1-Farm Data'!$E$69&gt;=0,ROUND('Step 1-Farm Data'!$E$69+'simulations soy farm1 '!GX124,1),"")</f>
        <v>52.7</v>
      </c>
      <c r="GY129">
        <f>+IF(GY124+'Step 1-Farm Data'!$E$69&gt;=0,ROUND('Step 1-Farm Data'!$E$69+'simulations soy farm1 '!GY124,1),"")</f>
        <v>49</v>
      </c>
      <c r="GZ129">
        <f>+IF(GZ124+'Step 1-Farm Data'!$E$69&gt;=0,ROUND('Step 1-Farm Data'!$E$69+'simulations soy farm1 '!GZ124,1),"")</f>
        <v>51.4</v>
      </c>
      <c r="HA129">
        <f>+IF(HA124+'Step 1-Farm Data'!$E$69&gt;=0,ROUND('Step 1-Farm Data'!$E$69+'simulations soy farm1 '!HA124,1),"")</f>
        <v>51.1</v>
      </c>
      <c r="HB129">
        <f>+IF(HB124+'Step 1-Farm Data'!$E$69&gt;=0,ROUND('Step 1-Farm Data'!$E$69+'simulations soy farm1 '!HB124,1),"")</f>
        <v>49.8</v>
      </c>
      <c r="HC129">
        <f>+IF(HC124+'Step 1-Farm Data'!$E$69&gt;=0,ROUND('Step 1-Farm Data'!$E$69+'simulations soy farm1 '!HC124,1),"")</f>
        <v>49.5</v>
      </c>
      <c r="HD129">
        <f>+IF(HD124+'Step 1-Farm Data'!$E$69&gt;=0,ROUND('Step 1-Farm Data'!$E$69+'simulations soy farm1 '!HD124,1),"")</f>
        <v>51</v>
      </c>
      <c r="HE129">
        <f>+IF(HE124+'Step 1-Farm Data'!$E$69&gt;=0,ROUND('Step 1-Farm Data'!$E$69+'simulations soy farm1 '!HE124,1),"")</f>
        <v>49.4</v>
      </c>
      <c r="HF129">
        <f>+IF(HF124+'Step 1-Farm Data'!$E$69&gt;=0,ROUND('Step 1-Farm Data'!$E$69+'simulations soy farm1 '!HF124,1),"")</f>
        <v>52.6</v>
      </c>
      <c r="HG129">
        <f>+IF(HG124+'Step 1-Farm Data'!$E$69&gt;=0,ROUND('Step 1-Farm Data'!$E$69+'simulations soy farm1 '!HG124,1),"")</f>
        <v>50.7</v>
      </c>
      <c r="HH129">
        <f>+IF(HH124+'Step 1-Farm Data'!$E$69&gt;=0,ROUND('Step 1-Farm Data'!$E$69+'simulations soy farm1 '!HH124,1),"")</f>
        <v>50.4</v>
      </c>
      <c r="HI129">
        <f>+IF(HI124+'Step 1-Farm Data'!$E$69&gt;=0,ROUND('Step 1-Farm Data'!$E$69+'simulations soy farm1 '!HI124,1),"")</f>
        <v>51.1</v>
      </c>
      <c r="HJ129">
        <f>+IF(HJ124+'Step 1-Farm Data'!$E$69&gt;=0,ROUND('Step 1-Farm Data'!$E$69+'simulations soy farm1 '!HJ124,1),"")</f>
        <v>52.1</v>
      </c>
      <c r="HK129">
        <f>+IF(HK124+'Step 1-Farm Data'!$E$69&gt;=0,ROUND('Step 1-Farm Data'!$E$69+'simulations soy farm1 '!HK124,1),"")</f>
        <v>51.3</v>
      </c>
      <c r="HL129">
        <f>+IF(HL124+'Step 1-Farm Data'!$E$69&gt;=0,ROUND('Step 1-Farm Data'!$E$69+'simulations soy farm1 '!HL124,1),"")</f>
        <v>48.8</v>
      </c>
      <c r="HM129">
        <f>+IF(HM124+'Step 1-Farm Data'!$E$69&gt;=0,ROUND('Step 1-Farm Data'!$E$69+'simulations soy farm1 '!HM124,1),"")</f>
        <v>50.5</v>
      </c>
      <c r="HN129">
        <f>+IF(HN124+'Step 1-Farm Data'!$E$69&gt;=0,ROUND('Step 1-Farm Data'!$E$69+'simulations soy farm1 '!HN124,1),"")</f>
        <v>51.3</v>
      </c>
      <c r="HO129">
        <f>+IF(HO124+'Step 1-Farm Data'!$E$69&gt;=0,ROUND('Step 1-Farm Data'!$E$69+'simulations soy farm1 '!HO124,1),"")</f>
        <v>50.9</v>
      </c>
      <c r="HP129">
        <f>+IF(HP124+'Step 1-Farm Data'!$E$69&gt;=0,ROUND('Step 1-Farm Data'!$E$69+'simulations soy farm1 '!HP124,1),"")</f>
        <v>49.5</v>
      </c>
      <c r="HQ129">
        <f>+IF(HQ124+'Step 1-Farm Data'!$E$69&gt;=0,ROUND('Step 1-Farm Data'!$E$69+'simulations soy farm1 '!HQ124,1),"")</f>
        <v>49.7</v>
      </c>
      <c r="HR129">
        <f>+IF(HR124+'Step 1-Farm Data'!$E$69&gt;=0,ROUND('Step 1-Farm Data'!$E$69+'simulations soy farm1 '!HR124,1),"")</f>
        <v>50.4</v>
      </c>
      <c r="HS129">
        <f>+IF(HS124+'Step 1-Farm Data'!$E$69&gt;=0,ROUND('Step 1-Farm Data'!$E$69+'simulations soy farm1 '!HS124,1),"")</f>
        <v>49.5</v>
      </c>
      <c r="HT129">
        <f>+IF(HT124+'Step 1-Farm Data'!$E$69&gt;=0,ROUND('Step 1-Farm Data'!$E$69+'simulations soy farm1 '!HT124,1),"")</f>
        <v>49.9</v>
      </c>
      <c r="HU129">
        <f>+IF(HU124+'Step 1-Farm Data'!$E$69&gt;=0,ROUND('Step 1-Farm Data'!$E$69+'simulations soy farm1 '!HU124,1),"")</f>
        <v>51.9</v>
      </c>
      <c r="HV129">
        <f>+IF(HV124+'Step 1-Farm Data'!$E$69&gt;=0,ROUND('Step 1-Farm Data'!$E$69+'simulations soy farm1 '!HV124,1),"")</f>
        <v>49.9</v>
      </c>
      <c r="HW129">
        <f>+IF(HW124+'Step 1-Farm Data'!$E$69&gt;=0,ROUND('Step 1-Farm Data'!$E$69+'simulations soy farm1 '!HW124,1),"")</f>
        <v>50.4</v>
      </c>
      <c r="HX129">
        <f>+IF(HX124+'Step 1-Farm Data'!$E$69&gt;=0,ROUND('Step 1-Farm Data'!$E$69+'simulations soy farm1 '!HX124,1),"")</f>
        <v>50.7</v>
      </c>
      <c r="HY129">
        <f>+IF(HY124+'Step 1-Farm Data'!$E$69&gt;=0,ROUND('Step 1-Farm Data'!$E$69+'simulations soy farm1 '!HY124,1),"")</f>
        <v>49.9</v>
      </c>
      <c r="HZ129">
        <f>+IF(HZ124+'Step 1-Farm Data'!$E$69&gt;=0,ROUND('Step 1-Farm Data'!$E$69+'simulations soy farm1 '!HZ124,1),"")</f>
        <v>51</v>
      </c>
      <c r="IA129">
        <f>+IF(IA124+'Step 1-Farm Data'!$E$69&gt;=0,ROUND('Step 1-Farm Data'!$E$69+'simulations soy farm1 '!IA124,1),"")</f>
        <v>50.1</v>
      </c>
      <c r="IB129">
        <f>+IF(IB124+'Step 1-Farm Data'!$E$69&gt;=0,ROUND('Step 1-Farm Data'!$E$69+'simulations soy farm1 '!IB124,1),"")</f>
        <v>47.5</v>
      </c>
      <c r="IC129">
        <f>+IF(IC124+'Step 1-Farm Data'!$E$69&gt;=0,ROUND('Step 1-Farm Data'!$E$69+'simulations soy farm1 '!IC124,1),"")</f>
        <v>52.7</v>
      </c>
      <c r="ID129">
        <f>+IF(ID124+'Step 1-Farm Data'!$E$69&gt;=0,ROUND('Step 1-Farm Data'!$E$69+'simulations soy farm1 '!ID124,1),"")</f>
        <v>50.7</v>
      </c>
      <c r="IE129">
        <f>+IF(IE124+'Step 1-Farm Data'!$E$69&gt;=0,ROUND('Step 1-Farm Data'!$E$69+'simulations soy farm1 '!IE124,1),"")</f>
        <v>48.9</v>
      </c>
      <c r="IF129">
        <f>+IF(IF124+'Step 1-Farm Data'!$E$69&gt;=0,ROUND('Step 1-Farm Data'!$E$69+'simulations soy farm1 '!IF124,1),"")</f>
        <v>51.5</v>
      </c>
      <c r="IG129">
        <f>+IF(IG124+'Step 1-Farm Data'!$E$69&gt;=0,ROUND('Step 1-Farm Data'!$E$69+'simulations soy farm1 '!IG124,1),"")</f>
        <v>51.3</v>
      </c>
      <c r="IH129">
        <f>+IF(IH124+'Step 1-Farm Data'!$E$69&gt;=0,ROUND('Step 1-Farm Data'!$E$69+'simulations soy farm1 '!IH124,1),"")</f>
        <v>51.3</v>
      </c>
      <c r="II129">
        <f>+IF(II124+'Step 1-Farm Data'!$E$69&gt;=0,ROUND('Step 1-Farm Data'!$E$69+'simulations soy farm1 '!II124,1),"")</f>
        <v>50.1</v>
      </c>
      <c r="IJ129">
        <f>+IF(IJ124+'Step 1-Farm Data'!$E$69&gt;=0,ROUND('Step 1-Farm Data'!$E$69+'simulations soy farm1 '!IJ124,1),"")</f>
        <v>49.8</v>
      </c>
      <c r="IK129">
        <f>+IF(IK124+'Step 1-Farm Data'!$E$69&gt;=0,ROUND('Step 1-Farm Data'!$E$69+'simulations soy farm1 '!IK124,1),"")</f>
        <v>49.7</v>
      </c>
      <c r="IL129">
        <f>+IF(IL124+'Step 1-Farm Data'!$E$69&gt;=0,ROUND('Step 1-Farm Data'!$E$69+'simulations soy farm1 '!IL124,1),"")</f>
        <v>50.5</v>
      </c>
      <c r="IM129">
        <f>+IF(IM124+'Step 1-Farm Data'!$E$69&gt;=0,ROUND('Step 1-Farm Data'!$E$69+'simulations soy farm1 '!IM124,1),"")</f>
        <v>50.7</v>
      </c>
      <c r="IN129">
        <f>+IF(IN124+'Step 1-Farm Data'!$E$69&gt;=0,ROUND('Step 1-Farm Data'!$E$69+'simulations soy farm1 '!IN124,1),"")</f>
        <v>50.4</v>
      </c>
      <c r="IO129">
        <f>+IF(IO124+'Step 1-Farm Data'!$E$69&gt;=0,ROUND('Step 1-Farm Data'!$E$69+'simulations soy farm1 '!IO124,1),"")</f>
        <v>50.9</v>
      </c>
      <c r="IP129">
        <f>+IF(IP124+'Step 1-Farm Data'!$E$69&gt;=0,ROUND('Step 1-Farm Data'!$E$69+'simulations soy farm1 '!IP124,1),"")</f>
        <v>51.2</v>
      </c>
      <c r="IQ129">
        <f>+IF(IQ124+'Step 1-Farm Data'!$E$69&gt;=0,ROUND('Step 1-Farm Data'!$E$69+'simulations soy farm1 '!IQ124,1),"")</f>
        <v>51.9</v>
      </c>
      <c r="IR129">
        <f>+IF(IR124+'Step 1-Farm Data'!$E$69&gt;=0,ROUND('Step 1-Farm Data'!$E$69+'simulations soy farm1 '!IR124,1),"")</f>
        <v>49.9</v>
      </c>
      <c r="IS129">
        <f>+IF(IS124+'Step 1-Farm Data'!$E$69&gt;=0,ROUND('Step 1-Farm Data'!$E$69+'simulations soy farm1 '!IS124,1),"")</f>
        <v>50.7</v>
      </c>
      <c r="IT129">
        <f>+IF(IT124+'Step 1-Farm Data'!$E$69&gt;=0,ROUND('Step 1-Farm Data'!$E$69+'simulations soy farm1 '!IT124,1),"")</f>
        <v>50.9</v>
      </c>
      <c r="IU129">
        <f>+IF(IU124+'Step 1-Farm Data'!$E$69&gt;=0,ROUND('Step 1-Farm Data'!$E$69+'simulations soy farm1 '!IU124,1),"")</f>
        <v>51.5</v>
      </c>
      <c r="IV129">
        <f>+IF(IV124+'Step 1-Farm Data'!$E$69&gt;=0,ROUND('Step 1-Farm Data'!$E$69+'simulations soy farm1 '!IV124,1),"")</f>
        <v>51.2</v>
      </c>
      <c r="IW129">
        <f>+IF(IW124+'Step 1-Farm Data'!$E$69&gt;=0,ROUND('Step 1-Farm Data'!$E$69+'simulations soy farm1 '!IW124,1),"")</f>
        <v>50.3</v>
      </c>
      <c r="IX129">
        <f>+IF(IX124+'Step 1-Farm Data'!$E$69&gt;=0,ROUND('Step 1-Farm Data'!$E$69+'simulations soy farm1 '!IX124,1),"")</f>
        <v>51</v>
      </c>
      <c r="IY129">
        <f>+IF(IY124+'Step 1-Farm Data'!$E$69&gt;=0,ROUND('Step 1-Farm Data'!$E$69+'simulations soy farm1 '!IY124,1),"")</f>
        <v>51.7</v>
      </c>
      <c r="IZ129">
        <f>+IF(IZ124+'Step 1-Farm Data'!$E$69&gt;=0,ROUND('Step 1-Farm Data'!$E$69+'simulations soy farm1 '!IZ124,1),"")</f>
        <v>49.1</v>
      </c>
      <c r="JA129">
        <f>+IF(JA124+'Step 1-Farm Data'!$E$69&gt;=0,ROUND('Step 1-Farm Data'!$E$69+'simulations soy farm1 '!JA124,1),"")</f>
        <v>50.8</v>
      </c>
      <c r="JB129">
        <f>+IF(JB124+'Step 1-Farm Data'!$E$69&gt;=0,ROUND('Step 1-Farm Data'!$E$69+'simulations soy farm1 '!JB124,1),"")</f>
        <v>49.6</v>
      </c>
      <c r="JC129">
        <f>+IF(JC124+'Step 1-Farm Data'!$E$69&gt;=0,ROUND('Step 1-Farm Data'!$E$69+'simulations soy farm1 '!JC124,1),"")</f>
        <v>50.9</v>
      </c>
      <c r="JD129">
        <f>+IF(JD124+'Step 1-Farm Data'!$E$69&gt;=0,ROUND('Step 1-Farm Data'!$E$69+'simulations soy farm1 '!JD124,1),"")</f>
        <v>50.6</v>
      </c>
      <c r="JE129">
        <f>+IF(JE124+'Step 1-Farm Data'!$E$69&gt;=0,ROUND('Step 1-Farm Data'!$E$69+'simulations soy farm1 '!JE124,1),"")</f>
        <v>51.9</v>
      </c>
      <c r="JF129">
        <f>+IF(JF124+'Step 1-Farm Data'!$E$69&gt;=0,ROUND('Step 1-Farm Data'!$E$69+'simulations soy farm1 '!JF124,1),"")</f>
        <v>51.4</v>
      </c>
      <c r="JG129">
        <f>+IF(JG124+'Step 1-Farm Data'!$E$69&gt;=0,ROUND('Step 1-Farm Data'!$E$69+'simulations soy farm1 '!JG124,1),"")</f>
        <v>50.9</v>
      </c>
      <c r="JH129">
        <f>+IF(JH124+'Step 1-Farm Data'!$E$69&gt;=0,ROUND('Step 1-Farm Data'!$E$69+'simulations soy farm1 '!JH124,1),"")</f>
        <v>51.5</v>
      </c>
      <c r="JI129">
        <f>+IF(JI124+'Step 1-Farm Data'!$E$69&gt;=0,ROUND('Step 1-Farm Data'!$E$69+'simulations soy farm1 '!JI124,1),"")</f>
        <v>47.2</v>
      </c>
      <c r="JJ129">
        <f>+IF(JJ124+'Step 1-Farm Data'!$E$69&gt;=0,ROUND('Step 1-Farm Data'!$E$69+'simulations soy farm1 '!JJ124,1),"")</f>
        <v>50.7</v>
      </c>
      <c r="JK129">
        <f>+IF(JK124+'Step 1-Farm Data'!$E$69&gt;=0,ROUND('Step 1-Farm Data'!$E$69+'simulations soy farm1 '!JK124,1),"")</f>
        <v>50</v>
      </c>
      <c r="JL129">
        <f>+IF(JL124+'Step 1-Farm Data'!$E$69&gt;=0,ROUND('Step 1-Farm Data'!$E$69+'simulations soy farm1 '!JL124,1),"")</f>
        <v>50.8</v>
      </c>
      <c r="JM129">
        <f>+IF(JM124+'Step 1-Farm Data'!$E$69&gt;=0,ROUND('Step 1-Farm Data'!$E$69+'simulations soy farm1 '!JM124,1),"")</f>
        <v>49.2</v>
      </c>
      <c r="JN129">
        <f>+IF(JN124+'Step 1-Farm Data'!$E$69&gt;=0,ROUND('Step 1-Farm Data'!$E$69+'simulations soy farm1 '!JN124,1),"")</f>
        <v>49.6</v>
      </c>
      <c r="JO129">
        <f>+IF(JO124+'Step 1-Farm Data'!$E$69&gt;=0,ROUND('Step 1-Farm Data'!$E$69+'simulations soy farm1 '!JO124,1),"")</f>
        <v>51</v>
      </c>
      <c r="JP129">
        <f>+IF(JP124+'Step 1-Farm Data'!$E$69&gt;=0,ROUND('Step 1-Farm Data'!$E$69+'simulations soy farm1 '!JP124,1),"")</f>
        <v>49.5</v>
      </c>
      <c r="JQ129">
        <f>+IF(JQ124+'Step 1-Farm Data'!$E$69&gt;=0,ROUND('Step 1-Farm Data'!$E$69+'simulations soy farm1 '!JQ124,1),"")</f>
        <v>50.1</v>
      </c>
      <c r="JR129">
        <f>+IF(JR124+'Step 1-Farm Data'!$E$69&gt;=0,ROUND('Step 1-Farm Data'!$E$69+'simulations soy farm1 '!JR124,1),"")</f>
        <v>50</v>
      </c>
      <c r="JS129">
        <f>+IF(JS124+'Step 1-Farm Data'!$E$69&gt;=0,ROUND('Step 1-Farm Data'!$E$69+'simulations soy farm1 '!JS124,1),"")</f>
        <v>50.4</v>
      </c>
      <c r="JT129">
        <f>+IF(JT124+'Step 1-Farm Data'!$E$69&gt;=0,ROUND('Step 1-Farm Data'!$E$69+'simulations soy farm1 '!JT124,1),"")</f>
        <v>49.5</v>
      </c>
      <c r="JU129">
        <f>+IF(JU124+'Step 1-Farm Data'!$E$69&gt;=0,ROUND('Step 1-Farm Data'!$E$69+'simulations soy farm1 '!JU124,1),"")</f>
        <v>51.8</v>
      </c>
      <c r="JV129">
        <f>+IF(JV124+'Step 1-Farm Data'!$E$69&gt;=0,ROUND('Step 1-Farm Data'!$E$69+'simulations soy farm1 '!JV124,1),"")</f>
        <v>49.9</v>
      </c>
      <c r="JW129">
        <f>+IF(JW124+'Step 1-Farm Data'!$E$69&gt;=0,ROUND('Step 1-Farm Data'!$E$69+'simulations soy farm1 '!JW124,1),"")</f>
        <v>48.9</v>
      </c>
      <c r="JX129">
        <f>+IF(JX124+'Step 1-Farm Data'!$E$69&gt;=0,ROUND('Step 1-Farm Data'!$E$69+'simulations soy farm1 '!JX124,1),"")</f>
        <v>52.2</v>
      </c>
      <c r="JY129">
        <f>+IF(JY124+'Step 1-Farm Data'!$E$69&gt;=0,ROUND('Step 1-Farm Data'!$E$69+'simulations soy farm1 '!JY124,1),"")</f>
        <v>50.8</v>
      </c>
      <c r="JZ129">
        <f>+IF(JZ124+'Step 1-Farm Data'!$E$69&gt;=0,ROUND('Step 1-Farm Data'!$E$69+'simulations soy farm1 '!JZ124,1),"")</f>
        <v>50.5</v>
      </c>
      <c r="KA129">
        <f>+IF(KA124+'Step 1-Farm Data'!$E$69&gt;=0,ROUND('Step 1-Farm Data'!$E$69+'simulations soy farm1 '!KA124,1),"")</f>
        <v>48.4</v>
      </c>
      <c r="KB129">
        <f>+IF(KB124+'Step 1-Farm Data'!$E$69&gt;=0,ROUND('Step 1-Farm Data'!$E$69+'simulations soy farm1 '!KB124,1),"")</f>
        <v>50.7</v>
      </c>
      <c r="KC129">
        <f>+IF(KC124+'Step 1-Farm Data'!$E$69&gt;=0,ROUND('Step 1-Farm Data'!$E$69+'simulations soy farm1 '!KC124,1),"")</f>
        <v>50.5</v>
      </c>
      <c r="KD129">
        <f>+IF(KD124+'Step 1-Farm Data'!$E$69&gt;=0,ROUND('Step 1-Farm Data'!$E$69+'simulations soy farm1 '!KD124,1),"")</f>
        <v>52.1</v>
      </c>
      <c r="KE129">
        <f>+IF(KE124+'Step 1-Farm Data'!$E$69&gt;=0,ROUND('Step 1-Farm Data'!$E$69+'simulations soy farm1 '!KE124,1),"")</f>
        <v>49.5</v>
      </c>
      <c r="KF129">
        <f>+IF(KF124+'Step 1-Farm Data'!$E$69&gt;=0,ROUND('Step 1-Farm Data'!$E$69+'simulations soy farm1 '!KF124,1),"")</f>
        <v>51.3</v>
      </c>
      <c r="KG129">
        <f>+IF(KG124+'Step 1-Farm Data'!$E$69&gt;=0,ROUND('Step 1-Farm Data'!$E$69+'simulations soy farm1 '!KG124,1),"")</f>
        <v>49.2</v>
      </c>
      <c r="KH129">
        <f>+IF(KH124+'Step 1-Farm Data'!$E$69&gt;=0,ROUND('Step 1-Farm Data'!$E$69+'simulations soy farm1 '!KH124,1),"")</f>
        <v>50.7</v>
      </c>
      <c r="KI129">
        <f>+IF(KI124+'Step 1-Farm Data'!$E$69&gt;=0,ROUND('Step 1-Farm Data'!$E$69+'simulations soy farm1 '!KI124,1),"")</f>
        <v>52.2</v>
      </c>
      <c r="KJ129">
        <f>+IF(KJ124+'Step 1-Farm Data'!$E$69&gt;=0,ROUND('Step 1-Farm Data'!$E$69+'simulations soy farm1 '!KJ124,1),"")</f>
        <v>51.3</v>
      </c>
      <c r="KK129">
        <f>+IF(KK124+'Step 1-Farm Data'!$E$69&gt;=0,ROUND('Step 1-Farm Data'!$E$69+'simulations soy farm1 '!KK124,1),"")</f>
        <v>51.2</v>
      </c>
      <c r="KL129">
        <f>+IF(KL124+'Step 1-Farm Data'!$E$69&gt;=0,ROUND('Step 1-Farm Data'!$E$69+'simulations soy farm1 '!KL124,1),"")</f>
        <v>51.1</v>
      </c>
      <c r="KM129">
        <f>+IF(KM124+'Step 1-Farm Data'!$E$69&gt;=0,ROUND('Step 1-Farm Data'!$E$69+'simulations soy farm1 '!KM124,1),"")</f>
        <v>53.4</v>
      </c>
      <c r="KN129">
        <f>+IF(KN124+'Step 1-Farm Data'!$E$69&gt;=0,ROUND('Step 1-Farm Data'!$E$69+'simulations soy farm1 '!KN124,1),"")</f>
        <v>48.9</v>
      </c>
      <c r="KO129">
        <f>+IF(KO124+'Step 1-Farm Data'!$E$69&gt;=0,ROUND('Step 1-Farm Data'!$E$69+'simulations soy farm1 '!KO124,1),"")</f>
        <v>51.6</v>
      </c>
      <c r="KP129">
        <f>+IF(KP124+'Step 1-Farm Data'!$E$69&gt;=0,ROUND('Step 1-Farm Data'!$E$69+'simulations soy farm1 '!KP124,1),"")</f>
        <v>51.9</v>
      </c>
      <c r="KQ129">
        <f>+IF(KQ124+'Step 1-Farm Data'!$E$69&gt;=0,ROUND('Step 1-Farm Data'!$E$69+'simulations soy farm1 '!KQ124,1),"")</f>
        <v>50.3</v>
      </c>
      <c r="KR129">
        <f>+IF(KR124+'Step 1-Farm Data'!$E$69&gt;=0,ROUND('Step 1-Farm Data'!$E$69+'simulations soy farm1 '!KR124,1),"")</f>
        <v>51.4</v>
      </c>
      <c r="KS129">
        <f>+IF(KS124+'Step 1-Farm Data'!$E$69&gt;=0,ROUND('Step 1-Farm Data'!$E$69+'simulations soy farm1 '!KS124,1),"")</f>
        <v>50.3</v>
      </c>
      <c r="KT129">
        <f>+IF(KT124+'Step 1-Farm Data'!$E$69&gt;=0,ROUND('Step 1-Farm Data'!$E$69+'simulations soy farm1 '!KT124,1),"")</f>
        <v>50.8</v>
      </c>
      <c r="KU129">
        <f>+IF(KU124+'Step 1-Farm Data'!$E$69&gt;=0,ROUND('Step 1-Farm Data'!$E$69+'simulations soy farm1 '!KU124,1),"")</f>
        <v>51.2</v>
      </c>
      <c r="KV129">
        <f>+IF(KV124+'Step 1-Farm Data'!$E$69&gt;=0,ROUND('Step 1-Farm Data'!$E$69+'simulations soy farm1 '!KV124,1),"")</f>
        <v>50.6</v>
      </c>
      <c r="KW129">
        <f>+IF(KW124+'Step 1-Farm Data'!$E$69&gt;=0,ROUND('Step 1-Farm Data'!$E$69+'simulations soy farm1 '!KW124,1),"")</f>
        <v>49.9</v>
      </c>
      <c r="KX129">
        <f>+IF(KX124+'Step 1-Farm Data'!$E$69&gt;=0,ROUND('Step 1-Farm Data'!$E$69+'simulations soy farm1 '!KX124,1),"")</f>
        <v>51.5</v>
      </c>
      <c r="KY129">
        <f>+IF(KY124+'Step 1-Farm Data'!$E$69&gt;=0,ROUND('Step 1-Farm Data'!$E$69+'simulations soy farm1 '!KY124,1),"")</f>
        <v>50.9</v>
      </c>
      <c r="KZ129">
        <f>+IF(KZ124+'Step 1-Farm Data'!$E$69&gt;=0,ROUND('Step 1-Farm Data'!$E$69+'simulations soy farm1 '!KZ124,1),"")</f>
        <v>50</v>
      </c>
      <c r="LA129">
        <f>+IF(LA124+'Step 1-Farm Data'!$E$69&gt;=0,ROUND('Step 1-Farm Data'!$E$69+'simulations soy farm1 '!LA124,1),"")</f>
        <v>49.3</v>
      </c>
      <c r="LB129">
        <f>+IF(LB124+'Step 1-Farm Data'!$E$69&gt;=0,ROUND('Step 1-Farm Data'!$E$69+'simulations soy farm1 '!LB124,1),"")</f>
        <v>51.8</v>
      </c>
      <c r="LC129">
        <f>+IF(LC124+'Step 1-Farm Data'!$E$69&gt;=0,ROUND('Step 1-Farm Data'!$E$69+'simulations soy farm1 '!LC124,1),"")</f>
        <v>51.8</v>
      </c>
      <c r="LD129">
        <f>+IF(LD124+'Step 1-Farm Data'!$E$69&gt;=0,ROUND('Step 1-Farm Data'!$E$69+'simulations soy farm1 '!LD124,1),"")</f>
        <v>50.9</v>
      </c>
      <c r="LE129">
        <f>+IF(LE124+'Step 1-Farm Data'!$E$69&gt;=0,ROUND('Step 1-Farm Data'!$E$69+'simulations soy farm1 '!LE124,1),"")</f>
        <v>51.9</v>
      </c>
      <c r="LF129">
        <f>+IF(LF124+'Step 1-Farm Data'!$E$69&gt;=0,ROUND('Step 1-Farm Data'!$E$69+'simulations soy farm1 '!LF124,1),"")</f>
        <v>50.6</v>
      </c>
      <c r="LG129">
        <f>+IF(LG124+'Step 1-Farm Data'!$E$69&gt;=0,ROUND('Step 1-Farm Data'!$E$69+'simulations soy farm1 '!LG124,1),"")</f>
        <v>49.2</v>
      </c>
      <c r="LH129">
        <f>+IF(LH124+'Step 1-Farm Data'!$E$69&gt;=0,ROUND('Step 1-Farm Data'!$E$69+'simulations soy farm1 '!LH124,1),"")</f>
        <v>51.7</v>
      </c>
      <c r="LI129">
        <f>+IF(LI124+'Step 1-Farm Data'!$E$69&gt;=0,ROUND('Step 1-Farm Data'!$E$69+'simulations soy farm1 '!LI124,1),"")</f>
        <v>51.2</v>
      </c>
      <c r="LJ129">
        <f>+IF(LJ124+'Step 1-Farm Data'!$E$69&gt;=0,ROUND('Step 1-Farm Data'!$E$69+'simulations soy farm1 '!LJ124,1),"")</f>
        <v>50.4</v>
      </c>
      <c r="LK129">
        <f>+IF(LK124+'Step 1-Farm Data'!$E$69&gt;=0,ROUND('Step 1-Farm Data'!$E$69+'simulations soy farm1 '!LK124,1),"")</f>
        <v>48.5</v>
      </c>
      <c r="LL129">
        <f>+IF(LL124+'Step 1-Farm Data'!$E$69&gt;=0,ROUND('Step 1-Farm Data'!$E$69+'simulations soy farm1 '!LL124,1),"")</f>
        <v>50.8</v>
      </c>
      <c r="LM129">
        <f>+IF(LM124+'Step 1-Farm Data'!$E$69&gt;=0,ROUND('Step 1-Farm Data'!$E$69+'simulations soy farm1 '!LM124,1),"")</f>
        <v>52.5</v>
      </c>
      <c r="LN129">
        <f>+IF(LN124+'Step 1-Farm Data'!$E$69&gt;=0,ROUND('Step 1-Farm Data'!$E$69+'simulations soy farm1 '!LN124,1),"")</f>
        <v>50</v>
      </c>
      <c r="LO129">
        <f>+IF(LO124+'Step 1-Farm Data'!$E$69&gt;=0,ROUND('Step 1-Farm Data'!$E$69+'simulations soy farm1 '!LO124,1),"")</f>
        <v>49.9</v>
      </c>
      <c r="LP129">
        <f>+IF(LP124+'Step 1-Farm Data'!$E$69&gt;=0,ROUND('Step 1-Farm Data'!$E$69+'simulations soy farm1 '!LP124,1),"")</f>
        <v>51.2</v>
      </c>
      <c r="LQ129">
        <f>+IF(LQ124+'Step 1-Farm Data'!$E$69&gt;=0,ROUND('Step 1-Farm Data'!$E$69+'simulations soy farm1 '!LQ124,1),"")</f>
        <v>51.3</v>
      </c>
      <c r="LR129">
        <f>+IF(LR124+'Step 1-Farm Data'!$E$69&gt;=0,ROUND('Step 1-Farm Data'!$E$69+'simulations soy farm1 '!LR124,1),"")</f>
        <v>50.7</v>
      </c>
      <c r="LS129">
        <f>+IF(LS124+'Step 1-Farm Data'!$E$69&gt;=0,ROUND('Step 1-Farm Data'!$E$69+'simulations soy farm1 '!LS124,1),"")</f>
        <v>49.2</v>
      </c>
      <c r="LT129">
        <f>+IF(LT124+'Step 1-Farm Data'!$E$69&gt;=0,ROUND('Step 1-Farm Data'!$E$69+'simulations soy farm1 '!LT124,1),"")</f>
        <v>51</v>
      </c>
      <c r="LU129">
        <f>+IF(LU124+'Step 1-Farm Data'!$E$69&gt;=0,ROUND('Step 1-Farm Data'!$E$69+'simulations soy farm1 '!LU124,1),"")</f>
        <v>49.2</v>
      </c>
      <c r="LV129">
        <f>+IF(LV124+'Step 1-Farm Data'!$E$69&gt;=0,ROUND('Step 1-Farm Data'!$E$69+'simulations soy farm1 '!LV124,1),"")</f>
        <v>51.7</v>
      </c>
      <c r="LW129">
        <f>+IF(LW124+'Step 1-Farm Data'!$E$69&gt;=0,ROUND('Step 1-Farm Data'!$E$69+'simulations soy farm1 '!LW124,1),"")</f>
        <v>51.3</v>
      </c>
      <c r="LX129">
        <f>+IF(LX124+'Step 1-Farm Data'!$E$69&gt;=0,ROUND('Step 1-Farm Data'!$E$69+'simulations soy farm1 '!LX124,1),"")</f>
        <v>49.5</v>
      </c>
      <c r="LY129">
        <f>+IF(LY124+'Step 1-Farm Data'!$E$69&gt;=0,ROUND('Step 1-Farm Data'!$E$69+'simulations soy farm1 '!LY124,1),"")</f>
        <v>49.9</v>
      </c>
      <c r="LZ129">
        <f>+IF(LZ124+'Step 1-Farm Data'!$E$69&gt;=0,ROUND('Step 1-Farm Data'!$E$69+'simulations soy farm1 '!LZ124,1),"")</f>
        <v>50.7</v>
      </c>
      <c r="MA129">
        <f>+IF(MA124+'Step 1-Farm Data'!$E$69&gt;=0,ROUND('Step 1-Farm Data'!$E$69+'simulations soy farm1 '!MA124,1),"")</f>
        <v>49.2</v>
      </c>
      <c r="MB129">
        <f>+IF(MB124+'Step 1-Farm Data'!$E$69&gt;=0,ROUND('Step 1-Farm Data'!$E$69+'simulations soy farm1 '!MB124,1),"")</f>
        <v>50.1</v>
      </c>
      <c r="MC129">
        <f>+IF(MC124+'Step 1-Farm Data'!$E$69&gt;=0,ROUND('Step 1-Farm Data'!$E$69+'simulations soy farm1 '!MC124,1),"")</f>
        <v>51.9</v>
      </c>
      <c r="MD129">
        <f>+IF(MD124+'Step 1-Farm Data'!$E$69&gt;=0,ROUND('Step 1-Farm Data'!$E$69+'simulations soy farm1 '!MD124,1),"")</f>
        <v>51.7</v>
      </c>
      <c r="ME129">
        <f>+IF(ME124+'Step 1-Farm Data'!$E$69&gt;=0,ROUND('Step 1-Farm Data'!$E$69+'simulations soy farm1 '!ME124,1),"")</f>
        <v>50.1</v>
      </c>
      <c r="MF129">
        <f>+IF(MF124+'Step 1-Farm Data'!$E$69&gt;=0,ROUND('Step 1-Farm Data'!$E$69+'simulations soy farm1 '!MF124,1),"")</f>
        <v>48.3</v>
      </c>
      <c r="MG129">
        <f>+IF(MG124+'Step 1-Farm Data'!$E$69&gt;=0,ROUND('Step 1-Farm Data'!$E$69+'simulations soy farm1 '!MG124,1),"")</f>
        <v>50.7</v>
      </c>
      <c r="MH129">
        <f>+IF(MH124+'Step 1-Farm Data'!$E$69&gt;=0,ROUND('Step 1-Farm Data'!$E$69+'simulations soy farm1 '!MH124,1),"")</f>
        <v>51.6</v>
      </c>
      <c r="MI129">
        <f>+IF(MI124+'Step 1-Farm Data'!$E$69&gt;=0,ROUND('Step 1-Farm Data'!$E$69+'simulations soy farm1 '!MI124,1),"")</f>
        <v>51.3</v>
      </c>
      <c r="MJ129">
        <f>+IF(MJ124+'Step 1-Farm Data'!$E$69&gt;=0,ROUND('Step 1-Farm Data'!$E$69+'simulations soy farm1 '!MJ124,1),"")</f>
        <v>49.4</v>
      </c>
      <c r="MK129">
        <f>+IF(MK124+'Step 1-Farm Data'!$E$69&gt;=0,ROUND('Step 1-Farm Data'!$E$69+'simulations soy farm1 '!MK124,1),"")</f>
        <v>50.6</v>
      </c>
      <c r="ML129">
        <f>+IF(ML124+'Step 1-Farm Data'!$E$69&gt;=0,ROUND('Step 1-Farm Data'!$E$69+'simulations soy farm1 '!ML124,1),"")</f>
        <v>51</v>
      </c>
      <c r="MM129">
        <f>+IF(MM124+'Step 1-Farm Data'!$E$69&gt;=0,ROUND('Step 1-Farm Data'!$E$69+'simulations soy farm1 '!MM124,1),"")</f>
        <v>49.3</v>
      </c>
      <c r="MN129">
        <f>+IF(MN124+'Step 1-Farm Data'!$E$69&gt;=0,ROUND('Step 1-Farm Data'!$E$69+'simulations soy farm1 '!MN124,1),"")</f>
        <v>49.7</v>
      </c>
      <c r="MO129">
        <f>+IF(MO124+'Step 1-Farm Data'!$E$69&gt;=0,ROUND('Step 1-Farm Data'!$E$69+'simulations soy farm1 '!MO124,1),"")</f>
        <v>50.8</v>
      </c>
      <c r="MP129">
        <f>+IF(MP124+'Step 1-Farm Data'!$E$69&gt;=0,ROUND('Step 1-Farm Data'!$E$69+'simulations soy farm1 '!MP124,1),"")</f>
        <v>49</v>
      </c>
      <c r="MQ129">
        <f>+IF(MQ124+'Step 1-Farm Data'!$E$69&gt;=0,ROUND('Step 1-Farm Data'!$E$69+'simulations soy farm1 '!MQ124,1),"")</f>
        <v>49.6</v>
      </c>
      <c r="MR129">
        <f>+IF(MR124+'Step 1-Farm Data'!$E$69&gt;=0,ROUND('Step 1-Farm Data'!$E$69+'simulations soy farm1 '!MR124,1),"")</f>
        <v>50.9</v>
      </c>
      <c r="MS129">
        <f>+IF(MS124+'Step 1-Farm Data'!$E$69&gt;=0,ROUND('Step 1-Farm Data'!$E$69+'simulations soy farm1 '!MS124,1),"")</f>
        <v>50.1</v>
      </c>
      <c r="MT129">
        <f>+IF(MT124+'Step 1-Farm Data'!$E$69&gt;=0,ROUND('Step 1-Farm Data'!$E$69+'simulations soy farm1 '!MT124,1),"")</f>
        <v>50.5</v>
      </c>
      <c r="MU129">
        <f>+IF(MU124+'Step 1-Farm Data'!$E$69&gt;=0,ROUND('Step 1-Farm Data'!$E$69+'simulations soy farm1 '!MU124,1),"")</f>
        <v>50.9</v>
      </c>
      <c r="MV129">
        <f>+IF(MV124+'Step 1-Farm Data'!$E$69&gt;=0,ROUND('Step 1-Farm Data'!$E$69+'simulations soy farm1 '!MV124,1),"")</f>
        <v>51.6</v>
      </c>
      <c r="MW129">
        <f>+IF(MW124+'Step 1-Farm Data'!$E$69&gt;=0,ROUND('Step 1-Farm Data'!$E$69+'simulations soy farm1 '!MW124,1),"")</f>
        <v>50.5</v>
      </c>
      <c r="MX129">
        <f>+IF(MX124+'Step 1-Farm Data'!$E$69&gt;=0,ROUND('Step 1-Farm Data'!$E$69+'simulations soy farm1 '!MX124,1),"")</f>
        <v>50.2</v>
      </c>
      <c r="MY129">
        <f>+IF(MY124+'Step 1-Farm Data'!$E$69&gt;=0,ROUND('Step 1-Farm Data'!$E$69+'simulations soy farm1 '!MY124,1),"")</f>
        <v>50.8</v>
      </c>
      <c r="MZ129">
        <f>+IF(MZ124+'Step 1-Farm Data'!$E$69&gt;=0,ROUND('Step 1-Farm Data'!$E$69+'simulations soy farm1 '!MZ124,1),"")</f>
        <v>50.5</v>
      </c>
      <c r="NA129">
        <f>+IF(NA124+'Step 1-Farm Data'!$E$69&gt;=0,ROUND('Step 1-Farm Data'!$E$69+'simulations soy farm1 '!NA124,1),"")</f>
        <v>51.8</v>
      </c>
      <c r="NB129">
        <f>+IF(NB124+'Step 1-Farm Data'!$E$69&gt;=0,ROUND('Step 1-Farm Data'!$E$69+'simulations soy farm1 '!NB124,1),"")</f>
        <v>51.8</v>
      </c>
      <c r="NC129">
        <f>+IF(NC124+'Step 1-Farm Data'!$E$69&gt;=0,ROUND('Step 1-Farm Data'!$E$69+'simulations soy farm1 '!NC124,1),"")</f>
        <v>50.7</v>
      </c>
      <c r="ND129">
        <f>+IF(ND124+'Step 1-Farm Data'!$E$69&gt;=0,ROUND('Step 1-Farm Data'!$E$69+'simulations soy farm1 '!ND124,1),"")</f>
        <v>50.8</v>
      </c>
      <c r="NE129">
        <f>+IF(NE124+'Step 1-Farm Data'!$E$69&gt;=0,ROUND('Step 1-Farm Data'!$E$69+'simulations soy farm1 '!NE124,1),"")</f>
        <v>51.1</v>
      </c>
      <c r="NF129">
        <f>+IF(NF124+'Step 1-Farm Data'!$E$69&gt;=0,ROUND('Step 1-Farm Data'!$E$69+'simulations soy farm1 '!NF124,1),"")</f>
        <v>50.9</v>
      </c>
      <c r="NG129">
        <f>+IF(NG124+'Step 1-Farm Data'!$E$69&gt;=0,ROUND('Step 1-Farm Data'!$E$69+'simulations soy farm1 '!NG124,1),"")</f>
        <v>50.2</v>
      </c>
      <c r="NH129">
        <f>+IF(NH124+'Step 1-Farm Data'!$E$69&gt;=0,ROUND('Step 1-Farm Data'!$E$69+'simulations soy farm1 '!NH124,1),"")</f>
        <v>51.6</v>
      </c>
      <c r="NI129">
        <f>+IF(NI124+'Step 1-Farm Data'!$E$69&gt;=0,ROUND('Step 1-Farm Data'!$E$69+'simulations soy farm1 '!NI124,1),"")</f>
        <v>50.5</v>
      </c>
      <c r="NJ129">
        <f>+IF(NJ124+'Step 1-Farm Data'!$E$69&gt;=0,ROUND('Step 1-Farm Data'!$E$69+'simulations soy farm1 '!NJ124,1),"")</f>
        <v>51.5</v>
      </c>
      <c r="NK129">
        <f>+IF(NK124+'Step 1-Farm Data'!$E$69&gt;=0,ROUND('Step 1-Farm Data'!$E$69+'simulations soy farm1 '!NK124,1),"")</f>
        <v>49.6</v>
      </c>
      <c r="NL129">
        <f>+IF(NL124+'Step 1-Farm Data'!$E$69&gt;=0,ROUND('Step 1-Farm Data'!$E$69+'simulations soy farm1 '!NL124,1),"")</f>
        <v>50.2</v>
      </c>
      <c r="NM129">
        <f>+IF(NM124+'Step 1-Farm Data'!$E$69&gt;=0,ROUND('Step 1-Farm Data'!$E$69+'simulations soy farm1 '!NM124,1),"")</f>
        <v>50</v>
      </c>
      <c r="NN129">
        <f>+IF(NN124+'Step 1-Farm Data'!$E$69&gt;=0,ROUND('Step 1-Farm Data'!$E$69+'simulations soy farm1 '!NN124,1),"")</f>
        <v>50.8</v>
      </c>
      <c r="NO129">
        <f>+IF(NO124+'Step 1-Farm Data'!$E$69&gt;=0,ROUND('Step 1-Farm Data'!$E$69+'simulations soy farm1 '!NO124,1),"")</f>
        <v>51.3</v>
      </c>
      <c r="NP129">
        <f>+IF(NP124+'Step 1-Farm Data'!$E$69&gt;=0,ROUND('Step 1-Farm Data'!$E$69+'simulations soy farm1 '!NP124,1),"")</f>
        <v>50.3</v>
      </c>
      <c r="NQ129">
        <f>+IF(NQ124+'Step 1-Farm Data'!$E$69&gt;=0,ROUND('Step 1-Farm Data'!$E$69+'simulations soy farm1 '!NQ124,1),"")</f>
        <v>50.5</v>
      </c>
      <c r="NR129">
        <f>+IF(NR124+'Step 1-Farm Data'!$E$69&gt;=0,ROUND('Step 1-Farm Data'!$E$69+'simulations soy farm1 '!NR124,1),"")</f>
        <v>50.4</v>
      </c>
      <c r="NS129">
        <f>+IF(NS124+'Step 1-Farm Data'!$E$69&gt;=0,ROUND('Step 1-Farm Data'!$E$69+'simulations soy farm1 '!NS124,1),"")</f>
        <v>51.1</v>
      </c>
      <c r="NT129">
        <f>+IF(NT124+'Step 1-Farm Data'!$E$69&gt;=0,ROUND('Step 1-Farm Data'!$E$69+'simulations soy farm1 '!NT124,1),"")</f>
        <v>48.1</v>
      </c>
      <c r="NU129">
        <f>+IF(NU124+'Step 1-Farm Data'!$E$69&gt;=0,ROUND('Step 1-Farm Data'!$E$69+'simulations soy farm1 '!NU124,1),"")</f>
        <v>49.7</v>
      </c>
      <c r="NV129">
        <f>+IF(NV124+'Step 1-Farm Data'!$E$69&gt;=0,ROUND('Step 1-Farm Data'!$E$69+'simulations soy farm1 '!NV124,1),"")</f>
        <v>49.3</v>
      </c>
      <c r="NW129">
        <f>+IF(NW124+'Step 1-Farm Data'!$E$69&gt;=0,ROUND('Step 1-Farm Data'!$E$69+'simulations soy farm1 '!NW124,1),"")</f>
        <v>50.9</v>
      </c>
      <c r="NX129">
        <f>+IF(NX124+'Step 1-Farm Data'!$E$69&gt;=0,ROUND('Step 1-Farm Data'!$E$69+'simulations soy farm1 '!NX124,1),"")</f>
        <v>50.5</v>
      </c>
      <c r="NY129">
        <f>+IF(NY124+'Step 1-Farm Data'!$E$69&gt;=0,ROUND('Step 1-Farm Data'!$E$69+'simulations soy farm1 '!NY124,1),"")</f>
        <v>51.4</v>
      </c>
      <c r="NZ129">
        <f>+IF(NZ124+'Step 1-Farm Data'!$E$69&gt;=0,ROUND('Step 1-Farm Data'!$E$69+'simulations soy farm1 '!NZ124,1),"")</f>
        <v>49.7</v>
      </c>
      <c r="OA129">
        <f>+IF(OA124+'Step 1-Farm Data'!$E$69&gt;=0,ROUND('Step 1-Farm Data'!$E$69+'simulations soy farm1 '!OA124,1),"")</f>
        <v>52.5</v>
      </c>
      <c r="OB129">
        <f>+IF(OB124+'Step 1-Farm Data'!$E$69&gt;=0,ROUND('Step 1-Farm Data'!$E$69+'simulations soy farm1 '!OB124,1),"")</f>
        <v>51.4</v>
      </c>
      <c r="OC129">
        <f>+IF(OC124+'Step 1-Farm Data'!$E$69&gt;=0,ROUND('Step 1-Farm Data'!$E$69+'simulations soy farm1 '!OC124,1),"")</f>
        <v>51.5</v>
      </c>
      <c r="OD129">
        <f>+IF(OD124+'Step 1-Farm Data'!$E$69&gt;=0,ROUND('Step 1-Farm Data'!$E$69+'simulations soy farm1 '!OD124,1),"")</f>
        <v>51.9</v>
      </c>
      <c r="OE129">
        <f>+IF(OE124+'Step 1-Farm Data'!$E$69&gt;=0,ROUND('Step 1-Farm Data'!$E$69+'simulations soy farm1 '!OE124,1),"")</f>
        <v>50.7</v>
      </c>
      <c r="OF129">
        <f>+IF(OF124+'Step 1-Farm Data'!$E$69&gt;=0,ROUND('Step 1-Farm Data'!$E$69+'simulations soy farm1 '!OF124,1),"")</f>
        <v>51</v>
      </c>
      <c r="OG129">
        <f>+IF(OG124+'Step 1-Farm Data'!$E$69&gt;=0,ROUND('Step 1-Farm Data'!$E$69+'simulations soy farm1 '!OG124,1),"")</f>
        <v>51.1</v>
      </c>
      <c r="OH129">
        <f>+IF(OH124+'Step 1-Farm Data'!$E$69&gt;=0,ROUND('Step 1-Farm Data'!$E$69+'simulations soy farm1 '!OH124,1),"")</f>
        <v>50.6</v>
      </c>
      <c r="OI129">
        <f>+IF(OI124+'Step 1-Farm Data'!$E$69&gt;=0,ROUND('Step 1-Farm Data'!$E$69+'simulations soy farm1 '!OI124,1),"")</f>
        <v>49.9</v>
      </c>
      <c r="OJ129">
        <f>+IF(OJ124+'Step 1-Farm Data'!$E$69&gt;=0,ROUND('Step 1-Farm Data'!$E$69+'simulations soy farm1 '!OJ124,1),"")</f>
        <v>50</v>
      </c>
      <c r="OK129">
        <f>+IF(OK124+'Step 1-Farm Data'!$E$69&gt;=0,ROUND('Step 1-Farm Data'!$E$69+'simulations soy farm1 '!OK124,1),"")</f>
        <v>47.9</v>
      </c>
      <c r="OL129">
        <f>+IF(OL124+'Step 1-Farm Data'!$E$69&gt;=0,ROUND('Step 1-Farm Data'!$E$69+'simulations soy farm1 '!OL124,1),"")</f>
        <v>51.2</v>
      </c>
      <c r="OM129">
        <f>+IF(OM124+'Step 1-Farm Data'!$E$69&gt;=0,ROUND('Step 1-Farm Data'!$E$69+'simulations soy farm1 '!OM124,1),"")</f>
        <v>48.4</v>
      </c>
      <c r="ON129">
        <f>+IF(ON124+'Step 1-Farm Data'!$E$69&gt;=0,ROUND('Step 1-Farm Data'!$E$69+'simulations soy farm1 '!ON124,1),"")</f>
        <v>51.3</v>
      </c>
      <c r="OO129">
        <f>+IF(OO124+'Step 1-Farm Data'!$E$69&gt;=0,ROUND('Step 1-Farm Data'!$E$69+'simulations soy farm1 '!OO124,1),"")</f>
        <v>49.4</v>
      </c>
      <c r="OP129">
        <f>+IF(OP124+'Step 1-Farm Data'!$E$69&gt;=0,ROUND('Step 1-Farm Data'!$E$69+'simulations soy farm1 '!OP124,1),"")</f>
        <v>52.2</v>
      </c>
      <c r="OQ129">
        <f>+IF(OQ124+'Step 1-Farm Data'!$E$69&gt;=0,ROUND('Step 1-Farm Data'!$E$69+'simulations soy farm1 '!OQ124,1),"")</f>
        <v>51.2</v>
      </c>
      <c r="OR129">
        <f>+IF(OR124+'Step 1-Farm Data'!$E$69&gt;=0,ROUND('Step 1-Farm Data'!$E$69+'simulations soy farm1 '!OR124,1),"")</f>
        <v>49</v>
      </c>
      <c r="OS129">
        <f>+IF(OS124+'Step 1-Farm Data'!$E$69&gt;=0,ROUND('Step 1-Farm Data'!$E$69+'simulations soy farm1 '!OS124,1),"")</f>
        <v>50.5</v>
      </c>
      <c r="OT129">
        <f>+IF(OT124+'Step 1-Farm Data'!$E$69&gt;=0,ROUND('Step 1-Farm Data'!$E$69+'simulations soy farm1 '!OT124,1),"")</f>
        <v>49.9</v>
      </c>
      <c r="OU129">
        <f>+IF(OU124+'Step 1-Farm Data'!$E$69&gt;=0,ROUND('Step 1-Farm Data'!$E$69+'simulations soy farm1 '!OU124,1),"")</f>
        <v>50.3</v>
      </c>
      <c r="OV129">
        <f>+IF(OV124+'Step 1-Farm Data'!$E$69&gt;=0,ROUND('Step 1-Farm Data'!$E$69+'simulations soy farm1 '!OV124,1),"")</f>
        <v>49.8</v>
      </c>
      <c r="OW129">
        <f>+IF(OW124+'Step 1-Farm Data'!$E$69&gt;=0,ROUND('Step 1-Farm Data'!$E$69+'simulations soy farm1 '!OW124,1),"")</f>
        <v>51</v>
      </c>
      <c r="OX129">
        <f>+IF(OX124+'Step 1-Farm Data'!$E$69&gt;=0,ROUND('Step 1-Farm Data'!$E$69+'simulations soy farm1 '!OX124,1),"")</f>
        <v>49</v>
      </c>
      <c r="OY129">
        <f>+IF(OY124+'Step 1-Farm Data'!$E$69&gt;=0,ROUND('Step 1-Farm Data'!$E$69+'simulations soy farm1 '!OY124,1),"")</f>
        <v>50.5</v>
      </c>
      <c r="OZ129">
        <f>+IF(OZ124+'Step 1-Farm Data'!$E$69&gt;=0,ROUND('Step 1-Farm Data'!$E$69+'simulations soy farm1 '!OZ124,1),"")</f>
        <v>50.7</v>
      </c>
      <c r="PA129">
        <f>+IF(PA124+'Step 1-Farm Data'!$E$69&gt;=0,ROUND('Step 1-Farm Data'!$E$69+'simulations soy farm1 '!PA124,1),"")</f>
        <v>49.9</v>
      </c>
      <c r="PB129">
        <f>+IF(PB124+'Step 1-Farm Data'!$E$69&gt;=0,ROUND('Step 1-Farm Data'!$E$69+'simulations soy farm1 '!PB124,1),"")</f>
        <v>50</v>
      </c>
      <c r="PC129">
        <f>+IF(PC124+'Step 1-Farm Data'!$E$69&gt;=0,ROUND('Step 1-Farm Data'!$E$69+'simulations soy farm1 '!PC124,1),"")</f>
        <v>50.2</v>
      </c>
      <c r="PD129">
        <f>+IF(PD124+'Step 1-Farm Data'!$E$69&gt;=0,ROUND('Step 1-Farm Data'!$E$69+'simulations soy farm1 '!PD124,1),"")</f>
        <v>50.6</v>
      </c>
      <c r="PE129">
        <f>+IF(PE124+'Step 1-Farm Data'!$E$69&gt;=0,ROUND('Step 1-Farm Data'!$E$69+'simulations soy farm1 '!PE124,1),"")</f>
        <v>50.9</v>
      </c>
      <c r="PF129">
        <f>+IF(PF124+'Step 1-Farm Data'!$E$69&gt;=0,ROUND('Step 1-Farm Data'!$E$69+'simulations soy farm1 '!PF124,1),"")</f>
        <v>52.4</v>
      </c>
      <c r="PG129">
        <f>+IF(PG124+'Step 1-Farm Data'!$E$69&gt;=0,ROUND('Step 1-Farm Data'!$E$69+'simulations soy farm1 '!PG124,1),"")</f>
        <v>51.6</v>
      </c>
      <c r="PH129">
        <f>+IF(PH124+'Step 1-Farm Data'!$E$69&gt;=0,ROUND('Step 1-Farm Data'!$E$69+'simulations soy farm1 '!PH124,1),"")</f>
        <v>50.6</v>
      </c>
      <c r="PI129">
        <f>+IF(PI124+'Step 1-Farm Data'!$E$69&gt;=0,ROUND('Step 1-Farm Data'!$E$69+'simulations soy farm1 '!PI124,1),"")</f>
        <v>50.1</v>
      </c>
      <c r="PJ129">
        <f>+IF(PJ124+'Step 1-Farm Data'!$E$69&gt;=0,ROUND('Step 1-Farm Data'!$E$69+'simulations soy farm1 '!PJ124,1),"")</f>
        <v>50.7</v>
      </c>
      <c r="PK129">
        <f>+IF(PK124+'Step 1-Farm Data'!$E$69&gt;=0,ROUND('Step 1-Farm Data'!$E$69+'simulations soy farm1 '!PK124,1),"")</f>
        <v>49.2</v>
      </c>
      <c r="PL129">
        <f>+IF(PL124+'Step 1-Farm Data'!$E$69&gt;=0,ROUND('Step 1-Farm Data'!$E$69+'simulations soy farm1 '!PL124,1),"")</f>
        <v>50.6</v>
      </c>
      <c r="PM129">
        <f>+IF(PM124+'Step 1-Farm Data'!$E$69&gt;=0,ROUND('Step 1-Farm Data'!$E$69+'simulations soy farm1 '!PM124,1),"")</f>
        <v>49.7</v>
      </c>
      <c r="PN129">
        <f>+IF(PN124+'Step 1-Farm Data'!$E$69&gt;=0,ROUND('Step 1-Farm Data'!$E$69+'simulations soy farm1 '!PN124,1),"")</f>
        <v>50.2</v>
      </c>
      <c r="PO129">
        <f>+IF(PO124+'Step 1-Farm Data'!$E$69&gt;=0,ROUND('Step 1-Farm Data'!$E$69+'simulations soy farm1 '!PO124,1),"")</f>
        <v>50.9</v>
      </c>
      <c r="PP129">
        <f>+IF(PP124+'Step 1-Farm Data'!$E$69&gt;=0,ROUND('Step 1-Farm Data'!$E$69+'simulations soy farm1 '!PP124,1),"")</f>
        <v>47.9</v>
      </c>
      <c r="PQ129">
        <f>+IF(PQ124+'Step 1-Farm Data'!$E$69&gt;=0,ROUND('Step 1-Farm Data'!$E$69+'simulations soy farm1 '!PQ124,1),"")</f>
        <v>51.1</v>
      </c>
      <c r="PR129">
        <f>+IF(PR124+'Step 1-Farm Data'!$E$69&gt;=0,ROUND('Step 1-Farm Data'!$E$69+'simulations soy farm1 '!PR124,1),"")</f>
        <v>50.3</v>
      </c>
      <c r="PS129">
        <f>+IF(PS124+'Step 1-Farm Data'!$E$69&gt;=0,ROUND('Step 1-Farm Data'!$E$69+'simulations soy farm1 '!PS124,1),"")</f>
        <v>50.1</v>
      </c>
      <c r="PT129">
        <f>+IF(PT124+'Step 1-Farm Data'!$E$69&gt;=0,ROUND('Step 1-Farm Data'!$E$69+'simulations soy farm1 '!PT124,1),"")</f>
        <v>49.9</v>
      </c>
      <c r="PU129">
        <f>+IF(PU124+'Step 1-Farm Data'!$E$69&gt;=0,ROUND('Step 1-Farm Data'!$E$69+'simulations soy farm1 '!PU124,1),"")</f>
        <v>50.8</v>
      </c>
      <c r="PV129">
        <f>+IF(PV124+'Step 1-Farm Data'!$E$69&gt;=0,ROUND('Step 1-Farm Data'!$E$69+'simulations soy farm1 '!PV124,1),"")</f>
        <v>49.5</v>
      </c>
      <c r="PW129">
        <f>+IF(PW124+'Step 1-Farm Data'!$E$69&gt;=0,ROUND('Step 1-Farm Data'!$E$69+'simulations soy farm1 '!PW124,1),"")</f>
        <v>49.6</v>
      </c>
      <c r="PX129">
        <f>+IF(PX124+'Step 1-Farm Data'!$E$69&gt;=0,ROUND('Step 1-Farm Data'!$E$69+'simulations soy farm1 '!PX124,1),"")</f>
        <v>50.2</v>
      </c>
      <c r="PY129">
        <f>+IF(PY124+'Step 1-Farm Data'!$E$69&gt;=0,ROUND('Step 1-Farm Data'!$E$69+'simulations soy farm1 '!PY124,1),"")</f>
        <v>49.9</v>
      </c>
      <c r="PZ129">
        <f>+IF(PZ124+'Step 1-Farm Data'!$E$69&gt;=0,ROUND('Step 1-Farm Data'!$E$69+'simulations soy farm1 '!PZ124,1),"")</f>
        <v>50</v>
      </c>
      <c r="QA129">
        <f>+IF(QA124+'Step 1-Farm Data'!$E$69&gt;=0,ROUND('Step 1-Farm Data'!$E$69+'simulations soy farm1 '!QA124,1),"")</f>
        <v>50.6</v>
      </c>
      <c r="QB129">
        <f>+IF(QB124+'Step 1-Farm Data'!$E$69&gt;=0,ROUND('Step 1-Farm Data'!$E$69+'simulations soy farm1 '!QB124,1),"")</f>
        <v>49.5</v>
      </c>
      <c r="QC129">
        <f>+IF(QC124+'Step 1-Farm Data'!$E$69&gt;=0,ROUND('Step 1-Farm Data'!$E$69+'simulations soy farm1 '!QC124,1),"")</f>
        <v>50.6</v>
      </c>
      <c r="QD129">
        <f>+IF(QD124+'Step 1-Farm Data'!$E$69&gt;=0,ROUND('Step 1-Farm Data'!$E$69+'simulations soy farm1 '!QD124,1),"")</f>
        <v>49.1</v>
      </c>
      <c r="QE129">
        <f>+IF(QE124+'Step 1-Farm Data'!$E$69&gt;=0,ROUND('Step 1-Farm Data'!$E$69+'simulations soy farm1 '!QE124,1),"")</f>
        <v>48.1</v>
      </c>
      <c r="QF129">
        <f>+IF(QF124+'Step 1-Farm Data'!$E$69&gt;=0,ROUND('Step 1-Farm Data'!$E$69+'simulations soy farm1 '!QF124,1),"")</f>
        <v>52.2</v>
      </c>
      <c r="QG129">
        <f>+IF(QG124+'Step 1-Farm Data'!$E$69&gt;=0,ROUND('Step 1-Farm Data'!$E$69+'simulations soy farm1 '!QG124,1),"")</f>
        <v>51.3</v>
      </c>
      <c r="QH129">
        <f>+IF(QH124+'Step 1-Farm Data'!$E$69&gt;=0,ROUND('Step 1-Farm Data'!$E$69+'simulations soy farm1 '!QH124,1),"")</f>
        <v>47</v>
      </c>
      <c r="QI129">
        <f>+IF(QI124+'Step 1-Farm Data'!$E$69&gt;=0,ROUND('Step 1-Farm Data'!$E$69+'simulations soy farm1 '!QI124,1),"")</f>
        <v>50.9</v>
      </c>
      <c r="QJ129">
        <f>+IF(QJ124+'Step 1-Farm Data'!$E$69&gt;=0,ROUND('Step 1-Farm Data'!$E$69+'simulations soy farm1 '!QJ124,1),"")</f>
        <v>50.6</v>
      </c>
      <c r="QK129">
        <f>+IF(QK124+'Step 1-Farm Data'!$E$69&gt;=0,ROUND('Step 1-Farm Data'!$E$69+'simulations soy farm1 '!QK124,1),"")</f>
        <v>51</v>
      </c>
      <c r="QL129">
        <f>+IF(QL124+'Step 1-Farm Data'!$E$69&gt;=0,ROUND('Step 1-Farm Data'!$E$69+'simulations soy farm1 '!QL124,1),"")</f>
        <v>51.1</v>
      </c>
      <c r="QM129">
        <f>+IF(QM124+'Step 1-Farm Data'!$E$69&gt;=0,ROUND('Step 1-Farm Data'!$E$69+'simulations soy farm1 '!QM124,1),"")</f>
        <v>50.9</v>
      </c>
      <c r="QN129">
        <f>+IF(QN124+'Step 1-Farm Data'!$E$69&gt;=0,ROUND('Step 1-Farm Data'!$E$69+'simulations soy farm1 '!QN124,1),"")</f>
        <v>50.1</v>
      </c>
      <c r="QO129">
        <f>+IF(QO124+'Step 1-Farm Data'!$E$69&gt;=0,ROUND('Step 1-Farm Data'!$E$69+'simulations soy farm1 '!QO124,1),"")</f>
        <v>50.6</v>
      </c>
      <c r="QP129">
        <f>+IF(QP124+'Step 1-Farm Data'!$E$69&gt;=0,ROUND('Step 1-Farm Data'!$E$69+'simulations soy farm1 '!QP124,1),"")</f>
        <v>48.6</v>
      </c>
      <c r="QQ129">
        <f>+IF(QQ124+'Step 1-Farm Data'!$E$69&gt;=0,ROUND('Step 1-Farm Data'!$E$69+'simulations soy farm1 '!QQ124,1),"")</f>
        <v>50.6</v>
      </c>
      <c r="QR129">
        <f>+IF(QR124+'Step 1-Farm Data'!$E$69&gt;=0,ROUND('Step 1-Farm Data'!$E$69+'simulations soy farm1 '!QR124,1),"")</f>
        <v>50.1</v>
      </c>
      <c r="QS129">
        <f>+IF(QS124+'Step 1-Farm Data'!$E$69&gt;=0,ROUND('Step 1-Farm Data'!$E$69+'simulations soy farm1 '!QS124,1),"")</f>
        <v>49.9</v>
      </c>
      <c r="QT129">
        <f>+IF(QT124+'Step 1-Farm Data'!$E$69&gt;=0,ROUND('Step 1-Farm Data'!$E$69+'simulations soy farm1 '!QT124,1),"")</f>
        <v>50.8</v>
      </c>
      <c r="QU129">
        <f>+IF(QU124+'Step 1-Farm Data'!$E$69&gt;=0,ROUND('Step 1-Farm Data'!$E$69+'simulations soy farm1 '!QU124,1),"")</f>
        <v>49.4</v>
      </c>
      <c r="QV129">
        <f>+IF(QV124+'Step 1-Farm Data'!$E$69&gt;=0,ROUND('Step 1-Farm Data'!$E$69+'simulations soy farm1 '!QV124,1),"")</f>
        <v>51.6</v>
      </c>
      <c r="QW129">
        <f>+IF(QW124+'Step 1-Farm Data'!$E$69&gt;=0,ROUND('Step 1-Farm Data'!$E$69+'simulations soy farm1 '!QW124,1),"")</f>
        <v>50</v>
      </c>
      <c r="QX129">
        <f>+IF(QX124+'Step 1-Farm Data'!$E$69&gt;=0,ROUND('Step 1-Farm Data'!$E$69+'simulations soy farm1 '!QX124,1),"")</f>
        <v>49.4</v>
      </c>
      <c r="QY129">
        <f>+IF(QY124+'Step 1-Farm Data'!$E$69&gt;=0,ROUND('Step 1-Farm Data'!$E$69+'simulations soy farm1 '!QY124,1),"")</f>
        <v>50.5</v>
      </c>
      <c r="QZ129">
        <f>+IF(QZ124+'Step 1-Farm Data'!$E$69&gt;=0,ROUND('Step 1-Farm Data'!$E$69+'simulations soy farm1 '!QZ124,1),"")</f>
        <v>49.4</v>
      </c>
      <c r="RA129">
        <f>+IF(RA124+'Step 1-Farm Data'!$E$69&gt;=0,ROUND('Step 1-Farm Data'!$E$69+'simulations soy farm1 '!RA124,1),"")</f>
        <v>51.1</v>
      </c>
      <c r="RB129">
        <f>+IF(RB124+'Step 1-Farm Data'!$E$69&gt;=0,ROUND('Step 1-Farm Data'!$E$69+'simulations soy farm1 '!RB124,1),"")</f>
        <v>51.3</v>
      </c>
      <c r="RC129">
        <f>+IF(RC124+'Step 1-Farm Data'!$E$69&gt;=0,ROUND('Step 1-Farm Data'!$E$69+'simulations soy farm1 '!RC124,1),"")</f>
        <v>49.5</v>
      </c>
      <c r="RD129">
        <f>+IF(RD124+'Step 1-Farm Data'!$E$69&gt;=0,ROUND('Step 1-Farm Data'!$E$69+'simulations soy farm1 '!RD124,1),"")</f>
        <v>51</v>
      </c>
      <c r="RE129">
        <f>+IF(RE124+'Step 1-Farm Data'!$E$69&gt;=0,ROUND('Step 1-Farm Data'!$E$69+'simulations soy farm1 '!RE124,1),"")</f>
        <v>48.8</v>
      </c>
      <c r="RF129">
        <f>+IF(RF124+'Step 1-Farm Data'!$E$69&gt;=0,ROUND('Step 1-Farm Data'!$E$69+'simulations soy farm1 '!RF124,1),"")</f>
        <v>51.2</v>
      </c>
      <c r="RG129">
        <f>+IF(RG124+'Step 1-Farm Data'!$E$69&gt;=0,ROUND('Step 1-Farm Data'!$E$69+'simulations soy farm1 '!RG124,1),"")</f>
        <v>51.3</v>
      </c>
      <c r="RH129">
        <f>+IF(RH124+'Step 1-Farm Data'!$E$69&gt;=0,ROUND('Step 1-Farm Data'!$E$69+'simulations soy farm1 '!RH124,1),"")</f>
        <v>49.5</v>
      </c>
      <c r="RI129">
        <f>+IF(RI124+'Step 1-Farm Data'!$E$69&gt;=0,ROUND('Step 1-Farm Data'!$E$69+'simulations soy farm1 '!RI124,1),"")</f>
        <v>49.7</v>
      </c>
      <c r="RJ129">
        <f>+IF(RJ124+'Step 1-Farm Data'!$E$69&gt;=0,ROUND('Step 1-Farm Data'!$E$69+'simulations soy farm1 '!RJ124,1),"")</f>
        <v>52.3</v>
      </c>
      <c r="RK129">
        <f>+IF(RK124+'Step 1-Farm Data'!$E$69&gt;=0,ROUND('Step 1-Farm Data'!$E$69+'simulations soy farm1 '!RK124,1),"")</f>
        <v>52</v>
      </c>
      <c r="RL129">
        <f>+IF(RL124+'Step 1-Farm Data'!$E$69&gt;=0,ROUND('Step 1-Farm Data'!$E$69+'simulations soy farm1 '!RL124,1),"")</f>
        <v>51.6</v>
      </c>
      <c r="RM129">
        <f>+IF(RM124+'Step 1-Farm Data'!$E$69&gt;=0,ROUND('Step 1-Farm Data'!$E$69+'simulations soy farm1 '!RM124,1),"")</f>
        <v>49.8</v>
      </c>
      <c r="RN129">
        <f>+IF(RN124+'Step 1-Farm Data'!$E$69&gt;=0,ROUND('Step 1-Farm Data'!$E$69+'simulations soy farm1 '!RN124,1),"")</f>
        <v>49.7</v>
      </c>
      <c r="RO129">
        <f>+IF(RO124+'Step 1-Farm Data'!$E$69&gt;=0,ROUND('Step 1-Farm Data'!$E$69+'simulations soy farm1 '!RO124,1),"")</f>
        <v>49.3</v>
      </c>
      <c r="RP129">
        <f>+IF(RP124+'Step 1-Farm Data'!$E$69&gt;=0,ROUND('Step 1-Farm Data'!$E$69+'simulations soy farm1 '!RP124,1),"")</f>
        <v>51.5</v>
      </c>
      <c r="RQ129">
        <f>+IF(RQ124+'Step 1-Farm Data'!$E$69&gt;=0,ROUND('Step 1-Farm Data'!$E$69+'simulations soy farm1 '!RQ124,1),"")</f>
        <v>51.3</v>
      </c>
      <c r="RR129">
        <f>+IF(RR124+'Step 1-Farm Data'!$E$69&gt;=0,ROUND('Step 1-Farm Data'!$E$69+'simulations soy farm1 '!RR124,1),"")</f>
        <v>50.7</v>
      </c>
      <c r="RS129">
        <f>+IF(RS124+'Step 1-Farm Data'!$E$69&gt;=0,ROUND('Step 1-Farm Data'!$E$69+'simulations soy farm1 '!RS124,1),"")</f>
        <v>49.8</v>
      </c>
      <c r="RT129">
        <f>+IF(RT124+'Step 1-Farm Data'!$E$69&gt;=0,ROUND('Step 1-Farm Data'!$E$69+'simulations soy farm1 '!RT124,1),"")</f>
        <v>49.2</v>
      </c>
      <c r="RU129">
        <f>+IF(RU124+'Step 1-Farm Data'!$E$69&gt;=0,ROUND('Step 1-Farm Data'!$E$69+'simulations soy farm1 '!RU124,1),"")</f>
        <v>52.7</v>
      </c>
      <c r="RV129">
        <f>+IF(RV124+'Step 1-Farm Data'!$E$69&gt;=0,ROUND('Step 1-Farm Data'!$E$69+'simulations soy farm1 '!RV124,1),"")</f>
        <v>52.1</v>
      </c>
      <c r="RW129">
        <f>+IF(RW124+'Step 1-Farm Data'!$E$69&gt;=0,ROUND('Step 1-Farm Data'!$E$69+'simulations soy farm1 '!RW124,1),"")</f>
        <v>50.6</v>
      </c>
      <c r="RX129">
        <f>+IF(RX124+'Step 1-Farm Data'!$E$69&gt;=0,ROUND('Step 1-Farm Data'!$E$69+'simulations soy farm1 '!RX124,1),"")</f>
        <v>48.4</v>
      </c>
      <c r="RY129">
        <f>+IF(RY124+'Step 1-Farm Data'!$E$69&gt;=0,ROUND('Step 1-Farm Data'!$E$69+'simulations soy farm1 '!RY124,1),"")</f>
        <v>49.6</v>
      </c>
      <c r="RZ129">
        <f>+IF(RZ124+'Step 1-Farm Data'!$E$69&gt;=0,ROUND('Step 1-Farm Data'!$E$69+'simulations soy farm1 '!RZ124,1),"")</f>
        <v>50.9</v>
      </c>
      <c r="SA129">
        <f>+IF(SA124+'Step 1-Farm Data'!$E$69&gt;=0,ROUND('Step 1-Farm Data'!$E$69+'simulations soy farm1 '!SA124,1),"")</f>
        <v>49.4</v>
      </c>
      <c r="SB129">
        <f>+IF(SB124+'Step 1-Farm Data'!$E$69&gt;=0,ROUND('Step 1-Farm Data'!$E$69+'simulations soy farm1 '!SB124,1),"")</f>
        <v>50.6</v>
      </c>
      <c r="SC129">
        <f>+IF(SC124+'Step 1-Farm Data'!$E$69&gt;=0,ROUND('Step 1-Farm Data'!$E$69+'simulations soy farm1 '!SC124,1),"")</f>
        <v>49.6</v>
      </c>
      <c r="SD129">
        <f>+IF(SD124+'Step 1-Farm Data'!$E$69&gt;=0,ROUND('Step 1-Farm Data'!$E$69+'simulations soy farm1 '!SD124,1),"")</f>
        <v>50.8</v>
      </c>
      <c r="SE129">
        <f>+IF(SE124+'Step 1-Farm Data'!$E$69&gt;=0,ROUND('Step 1-Farm Data'!$E$69+'simulations soy farm1 '!SE124,1),"")</f>
        <v>50.5</v>
      </c>
      <c r="SF129">
        <f>+IF(SF124+'Step 1-Farm Data'!$E$69&gt;=0,ROUND('Step 1-Farm Data'!$E$69+'simulations soy farm1 '!SF124,1),"")</f>
        <v>52.2</v>
      </c>
      <c r="SG129">
        <f>+IF(SG124+'Step 1-Farm Data'!$E$69&gt;=0,ROUND('Step 1-Farm Data'!$E$69+'simulations soy farm1 '!SG124,1),"")</f>
        <v>50.1</v>
      </c>
    </row>
    <row r="130" spans="1:502">
      <c r="A130">
        <f>+A126</f>
        <v>2015</v>
      </c>
    </row>
    <row r="131" spans="1:502">
      <c r="A131" t="s">
        <v>538</v>
      </c>
      <c r="B131">
        <f>+B114</f>
        <v>-2.3470784071832895</v>
      </c>
      <c r="C131">
        <f t="shared" ref="C131:BN131" si="79">+C114</f>
        <v>-0.64169171309913509</v>
      </c>
      <c r="D131">
        <f t="shared" si="79"/>
        <v>-0.77971208156668581</v>
      </c>
      <c r="E131">
        <f t="shared" si="79"/>
        <v>-0.69857605922152288</v>
      </c>
      <c r="F131">
        <f t="shared" si="79"/>
        <v>-1.519870238553267</v>
      </c>
      <c r="G131">
        <f t="shared" si="79"/>
        <v>-1.387502379657235</v>
      </c>
      <c r="H131">
        <f t="shared" si="79"/>
        <v>0.32215211831498891</v>
      </c>
      <c r="I131">
        <f t="shared" si="79"/>
        <v>-1.043533757183468</v>
      </c>
      <c r="J131">
        <f t="shared" si="79"/>
        <v>1.1343195183144417</v>
      </c>
      <c r="K131">
        <f t="shared" si="79"/>
        <v>1.2927102943649516</v>
      </c>
      <c r="L131">
        <f t="shared" si="79"/>
        <v>0.78292941907420754</v>
      </c>
      <c r="M131">
        <f t="shared" si="79"/>
        <v>2.8652493710978888E-2</v>
      </c>
      <c r="N131">
        <f t="shared" si="79"/>
        <v>-0.17371803551213816</v>
      </c>
      <c r="O131">
        <f t="shared" si="79"/>
        <v>0.86278305388987064</v>
      </c>
      <c r="P131">
        <f t="shared" si="79"/>
        <v>0.95529912869096734</v>
      </c>
      <c r="Q131">
        <f t="shared" si="79"/>
        <v>-0.26543602871242911</v>
      </c>
      <c r="R131">
        <f t="shared" si="79"/>
        <v>-0.15766431715746876</v>
      </c>
      <c r="S131">
        <f t="shared" si="79"/>
        <v>1.472699295845814E-2</v>
      </c>
      <c r="T131">
        <f t="shared" si="79"/>
        <v>-1.2127475201850757</v>
      </c>
      <c r="U131">
        <f t="shared" si="79"/>
        <v>-0.85503870650427416</v>
      </c>
      <c r="V131">
        <f t="shared" si="79"/>
        <v>-0.19784692995017394</v>
      </c>
      <c r="W131">
        <f t="shared" si="79"/>
        <v>0.70886471803532913</v>
      </c>
      <c r="X131">
        <f t="shared" si="79"/>
        <v>-0.24827841116348282</v>
      </c>
      <c r="Y131">
        <f t="shared" si="79"/>
        <v>1.256007635674905</v>
      </c>
      <c r="Z131">
        <f t="shared" si="79"/>
        <v>7.2293460107175633E-3</v>
      </c>
      <c r="AA131">
        <f t="shared" si="79"/>
        <v>-0.68226427174522541</v>
      </c>
      <c r="AB131">
        <f t="shared" si="79"/>
        <v>-0.16363060240109917</v>
      </c>
      <c r="AC131">
        <f t="shared" si="79"/>
        <v>1.2792429515684489</v>
      </c>
      <c r="AD131">
        <f t="shared" si="79"/>
        <v>-0.57287593335786369</v>
      </c>
      <c r="AE131">
        <f t="shared" si="79"/>
        <v>0.79085339166340418</v>
      </c>
      <c r="AF131">
        <f t="shared" si="79"/>
        <v>0.11904376151505858</v>
      </c>
      <c r="AG131">
        <f t="shared" si="79"/>
        <v>0.32013872441893909</v>
      </c>
      <c r="AH131">
        <f t="shared" si="79"/>
        <v>1.3815179045195691</v>
      </c>
      <c r="AI131">
        <f t="shared" si="79"/>
        <v>-0.46705395106982905</v>
      </c>
      <c r="AJ131">
        <f t="shared" si="79"/>
        <v>0.47997559704526793</v>
      </c>
      <c r="AK131">
        <f t="shared" si="79"/>
        <v>-3.6689016269519925E-2</v>
      </c>
      <c r="AL131">
        <f t="shared" si="79"/>
        <v>1.1766724128392525</v>
      </c>
      <c r="AM131">
        <f t="shared" si="79"/>
        <v>0.18654645828064531</v>
      </c>
      <c r="AN131">
        <f t="shared" si="79"/>
        <v>0.17682623365544714</v>
      </c>
      <c r="AO131">
        <f t="shared" si="79"/>
        <v>-0.1824230366764823</v>
      </c>
      <c r="AP131">
        <f t="shared" si="79"/>
        <v>-2.9647253541043028E-2</v>
      </c>
      <c r="AQ131">
        <f t="shared" si="79"/>
        <v>0.73076989792753011</v>
      </c>
      <c r="AR131">
        <f t="shared" si="79"/>
        <v>-0.47808725867071189</v>
      </c>
      <c r="AS131">
        <f t="shared" si="79"/>
        <v>0.50232870307809208</v>
      </c>
      <c r="AT131">
        <f t="shared" si="79"/>
        <v>0.42698161450971384</v>
      </c>
      <c r="AU131">
        <f t="shared" si="79"/>
        <v>-0.46458126234938391</v>
      </c>
      <c r="AV131">
        <f t="shared" si="79"/>
        <v>-0.6719710654579103</v>
      </c>
      <c r="AW131">
        <f t="shared" si="79"/>
        <v>1.5071236703079194</v>
      </c>
      <c r="AX131">
        <f t="shared" si="79"/>
        <v>-1.9507388060446829</v>
      </c>
      <c r="AY131">
        <f t="shared" si="79"/>
        <v>1.5563182387268171</v>
      </c>
      <c r="AZ131">
        <f t="shared" si="79"/>
        <v>-0.67619566834764555</v>
      </c>
      <c r="BA131">
        <f t="shared" si="79"/>
        <v>-0.32690991247363854</v>
      </c>
      <c r="BB131">
        <f t="shared" si="79"/>
        <v>0.76466449172585271</v>
      </c>
      <c r="BC131">
        <f t="shared" si="79"/>
        <v>2.3953907657414675</v>
      </c>
      <c r="BD131">
        <f t="shared" si="79"/>
        <v>-0.38478106034744997</v>
      </c>
      <c r="BE131">
        <f t="shared" si="79"/>
        <v>-1.180503659270471</v>
      </c>
      <c r="BF131">
        <f t="shared" si="79"/>
        <v>-1.6715375750209205E-2</v>
      </c>
      <c r="BG131">
        <f t="shared" si="79"/>
        <v>0.19737854017876089</v>
      </c>
      <c r="BH131">
        <f t="shared" si="79"/>
        <v>1.4901934264344163</v>
      </c>
      <c r="BI131">
        <f t="shared" si="79"/>
        <v>-0.380337041860912</v>
      </c>
      <c r="BJ131">
        <f t="shared" si="79"/>
        <v>-0.62328467720362823</v>
      </c>
      <c r="BK131">
        <f t="shared" si="79"/>
        <v>-0.78845005191396922</v>
      </c>
      <c r="BL131">
        <f t="shared" si="79"/>
        <v>-0.70984924604999833</v>
      </c>
      <c r="BM131">
        <f t="shared" si="79"/>
        <v>-6.7254859459353611E-2</v>
      </c>
      <c r="BN131">
        <f t="shared" si="79"/>
        <v>-0.528099235452828</v>
      </c>
      <c r="BO131">
        <f t="shared" ref="BO131:DZ131" si="80">+BO114</f>
        <v>4.5417891669785604E-2</v>
      </c>
      <c r="BP131">
        <f t="shared" si="80"/>
        <v>8.1599864643067122E-2</v>
      </c>
      <c r="BQ131">
        <f t="shared" si="80"/>
        <v>1.4359875422087498</v>
      </c>
      <c r="BR131">
        <f t="shared" si="80"/>
        <v>-0.15758587323944084</v>
      </c>
      <c r="BS131">
        <f t="shared" si="80"/>
        <v>0.86134150478756055</v>
      </c>
      <c r="BT131">
        <f t="shared" si="80"/>
        <v>0.38741859498259146</v>
      </c>
      <c r="BU131">
        <f t="shared" si="80"/>
        <v>0.8635606718598865</v>
      </c>
      <c r="BV131">
        <f t="shared" si="80"/>
        <v>0.5293304639053531</v>
      </c>
      <c r="BW131">
        <f t="shared" si="80"/>
        <v>-1.9684830476762727</v>
      </c>
      <c r="BX131">
        <f t="shared" si="80"/>
        <v>-0.65130848270200659</v>
      </c>
      <c r="BY131">
        <f t="shared" si="80"/>
        <v>1.747748683555983</v>
      </c>
      <c r="BZ131">
        <f t="shared" si="80"/>
        <v>-0.45192109610070474</v>
      </c>
      <c r="CA131">
        <f t="shared" si="80"/>
        <v>1.3101953300065361</v>
      </c>
      <c r="CB131">
        <f t="shared" si="80"/>
        <v>0.15603745850967243</v>
      </c>
      <c r="CC131">
        <f t="shared" si="80"/>
        <v>0.44127091314294375</v>
      </c>
      <c r="CD131">
        <f t="shared" si="80"/>
        <v>-0.38535745261469856</v>
      </c>
      <c r="CE131">
        <f t="shared" si="80"/>
        <v>0.66699385570245795</v>
      </c>
      <c r="CF131">
        <f t="shared" si="80"/>
        <v>0.81131020124303177</v>
      </c>
      <c r="CG131">
        <f t="shared" si="80"/>
        <v>0.36819301385548897</v>
      </c>
      <c r="CH131">
        <f t="shared" si="80"/>
        <v>-0.54160409490577877</v>
      </c>
      <c r="CI131">
        <f t="shared" si="80"/>
        <v>0.68816689235973172</v>
      </c>
      <c r="CJ131">
        <f t="shared" si="80"/>
        <v>-0.85945885075489059</v>
      </c>
      <c r="CK131">
        <f t="shared" si="80"/>
        <v>-0.21770119928987697</v>
      </c>
      <c r="CL131">
        <f t="shared" si="80"/>
        <v>1.5489149518543854</v>
      </c>
      <c r="CM131">
        <f t="shared" si="80"/>
        <v>-0.51059032557532191</v>
      </c>
      <c r="CN131">
        <f t="shared" si="80"/>
        <v>1.0996313903888222</v>
      </c>
      <c r="CO131">
        <f t="shared" si="80"/>
        <v>1.0008398021454923</v>
      </c>
      <c r="CP131">
        <f t="shared" si="80"/>
        <v>0.69049519879627042</v>
      </c>
      <c r="CQ131">
        <f t="shared" si="80"/>
        <v>-1.3584485714090988</v>
      </c>
      <c r="CR131">
        <f t="shared" si="80"/>
        <v>-1.047631030814955</v>
      </c>
      <c r="CS131">
        <f t="shared" si="80"/>
        <v>1.0537428352108691</v>
      </c>
      <c r="CT131">
        <f t="shared" si="80"/>
        <v>2.9563670977950096</v>
      </c>
      <c r="CU131">
        <f t="shared" si="80"/>
        <v>-2.9724560590693727E-2</v>
      </c>
      <c r="CV131">
        <f t="shared" si="80"/>
        <v>1.5732302927062847</v>
      </c>
      <c r="CW131">
        <f t="shared" si="80"/>
        <v>-1.3634689821628854</v>
      </c>
      <c r="CX131">
        <f t="shared" si="80"/>
        <v>-2.0772131392732263</v>
      </c>
      <c r="CY131">
        <f t="shared" si="80"/>
        <v>-1.0390613169874996</v>
      </c>
      <c r="CZ131">
        <f t="shared" si="80"/>
        <v>0.37368408811744303</v>
      </c>
      <c r="DA131">
        <f t="shared" si="80"/>
        <v>0.20135757949901745</v>
      </c>
      <c r="DB131">
        <f t="shared" si="80"/>
        <v>0.84013890955247916</v>
      </c>
      <c r="DC131">
        <f t="shared" si="80"/>
        <v>-1.304620127484668</v>
      </c>
      <c r="DD131">
        <f t="shared" si="80"/>
        <v>-1.7026923160301521</v>
      </c>
      <c r="DE131">
        <f t="shared" si="80"/>
        <v>-0.87069111032178625</v>
      </c>
      <c r="DF131">
        <f t="shared" si="80"/>
        <v>-0.62514345700037666</v>
      </c>
      <c r="DG131">
        <f t="shared" si="80"/>
        <v>-0.40247073229693342</v>
      </c>
      <c r="DH131">
        <f t="shared" si="80"/>
        <v>1.43470515467925</v>
      </c>
      <c r="DI131">
        <f t="shared" si="80"/>
        <v>1.1607698979787529</v>
      </c>
      <c r="DJ131">
        <f t="shared" si="80"/>
        <v>-0.27074975150753744</v>
      </c>
      <c r="DK131">
        <f t="shared" si="80"/>
        <v>-0.27845544536830857</v>
      </c>
      <c r="DL131">
        <f t="shared" si="80"/>
        <v>0.4790308594238013</v>
      </c>
      <c r="DM131">
        <f t="shared" si="80"/>
        <v>-2.1689174900529906E-2</v>
      </c>
      <c r="DN131">
        <f t="shared" si="80"/>
        <v>0.3704042228491744</v>
      </c>
      <c r="DO131">
        <f t="shared" si="80"/>
        <v>-2.1032064978498966E-3</v>
      </c>
      <c r="DP131">
        <f t="shared" si="80"/>
        <v>0.61189894040580839</v>
      </c>
      <c r="DQ131">
        <f t="shared" si="80"/>
        <v>-0.58445266404305585</v>
      </c>
      <c r="DR131">
        <f t="shared" si="80"/>
        <v>0.7346739039348904</v>
      </c>
      <c r="DS131">
        <f t="shared" si="80"/>
        <v>-0.92096797743579373</v>
      </c>
      <c r="DT131">
        <f t="shared" si="80"/>
        <v>1.5174464351730421</v>
      </c>
      <c r="DU131">
        <f t="shared" si="80"/>
        <v>0.52423388297029305</v>
      </c>
      <c r="DV131">
        <f t="shared" si="80"/>
        <v>-1.6715375750209205E-2</v>
      </c>
      <c r="DW131">
        <f t="shared" si="80"/>
        <v>0.72528678174421657</v>
      </c>
      <c r="DX131">
        <f t="shared" si="80"/>
        <v>1.6346848497050814</v>
      </c>
      <c r="DY131">
        <f t="shared" si="80"/>
        <v>0.65500216805958189</v>
      </c>
      <c r="DZ131">
        <f t="shared" si="80"/>
        <v>-1.0855978871404659</v>
      </c>
      <c r="EA131">
        <f t="shared" ref="EA131:GL131" si="81">+EA114</f>
        <v>5.1927599997725338E-2</v>
      </c>
      <c r="EB131">
        <f t="shared" si="81"/>
        <v>0.31732270144857466</v>
      </c>
      <c r="EC131">
        <f t="shared" si="81"/>
        <v>-0.24331257009180263</v>
      </c>
      <c r="ED131">
        <f t="shared" si="81"/>
        <v>0.49461959861218929</v>
      </c>
      <c r="EE131">
        <f t="shared" si="81"/>
        <v>-1.1062365956604481</v>
      </c>
      <c r="EF131">
        <f t="shared" si="81"/>
        <v>-0.34861614039982669</v>
      </c>
      <c r="EG131">
        <f t="shared" si="81"/>
        <v>-0.12258851711521856</v>
      </c>
      <c r="EH131">
        <f t="shared" si="81"/>
        <v>-0.38420466808020137</v>
      </c>
      <c r="EI131">
        <f t="shared" si="81"/>
        <v>-1.5436035027960315</v>
      </c>
      <c r="EJ131">
        <f t="shared" si="81"/>
        <v>0.37434006117109675</v>
      </c>
      <c r="EK131">
        <f t="shared" si="81"/>
        <v>-0.9407904144609347</v>
      </c>
      <c r="EL131">
        <f t="shared" si="81"/>
        <v>-1.1695192370098084</v>
      </c>
      <c r="EM131">
        <f t="shared" si="81"/>
        <v>0.20182596927043051</v>
      </c>
      <c r="EN131">
        <f t="shared" si="81"/>
        <v>7.3619048635009676E-2</v>
      </c>
      <c r="EO131">
        <f t="shared" si="81"/>
        <v>-0.72887360147433355</v>
      </c>
      <c r="EP131">
        <f t="shared" si="81"/>
        <v>-0.20338802642072551</v>
      </c>
      <c r="EQ131">
        <f t="shared" si="81"/>
        <v>2.2207495931070298</v>
      </c>
      <c r="ER131">
        <f t="shared" si="81"/>
        <v>-0.24260316422441974</v>
      </c>
      <c r="ES131">
        <f t="shared" si="81"/>
        <v>-0.5216907084104605</v>
      </c>
      <c r="ET131">
        <f t="shared" si="81"/>
        <v>-0.56990302255144343</v>
      </c>
      <c r="EU131">
        <f t="shared" si="81"/>
        <v>0.96561052487231791</v>
      </c>
      <c r="EV131">
        <f t="shared" si="81"/>
        <v>0.76763853940065019</v>
      </c>
      <c r="EW131">
        <f t="shared" si="81"/>
        <v>0.30896671887603588</v>
      </c>
      <c r="EX131">
        <f t="shared" si="81"/>
        <v>-0.87449734564870596</v>
      </c>
      <c r="EY131">
        <f t="shared" si="81"/>
        <v>0.27122496248921379</v>
      </c>
      <c r="EZ131">
        <f t="shared" si="81"/>
        <v>-0.30551746021956205</v>
      </c>
      <c r="FA131">
        <f t="shared" si="81"/>
        <v>-0.97590600489638746</v>
      </c>
      <c r="FB131">
        <f t="shared" si="81"/>
        <v>-2.4594191927462816</v>
      </c>
      <c r="FC131">
        <f t="shared" si="81"/>
        <v>0.74553781814756803</v>
      </c>
      <c r="FD131">
        <f t="shared" si="81"/>
        <v>-0.38338157537509687</v>
      </c>
      <c r="FE131">
        <f t="shared" si="81"/>
        <v>6.1735363487969153E-2</v>
      </c>
      <c r="FF131">
        <f t="shared" si="81"/>
        <v>-1.153002813225612</v>
      </c>
      <c r="FG131">
        <f t="shared" si="81"/>
        <v>0.15665705177525524</v>
      </c>
      <c r="FH131">
        <f t="shared" si="81"/>
        <v>0.92272330221021548</v>
      </c>
      <c r="FI131">
        <f t="shared" si="81"/>
        <v>-0.78532366387662478</v>
      </c>
      <c r="FJ131">
        <f t="shared" si="81"/>
        <v>-0.53779785957885906</v>
      </c>
      <c r="FK131">
        <f t="shared" si="81"/>
        <v>-0.13817384569847491</v>
      </c>
      <c r="FL131">
        <f t="shared" si="81"/>
        <v>0.3717968866112642</v>
      </c>
      <c r="FM131">
        <f t="shared" si="81"/>
        <v>7.262315193656832E-2</v>
      </c>
      <c r="FN131">
        <f t="shared" si="81"/>
        <v>-0.82714450400089845</v>
      </c>
      <c r="FO131">
        <f t="shared" si="81"/>
        <v>0.40197278394771274</v>
      </c>
      <c r="FP131">
        <f t="shared" si="81"/>
        <v>0.15727664504083805</v>
      </c>
      <c r="FQ131">
        <f t="shared" si="81"/>
        <v>0.23968823370523751</v>
      </c>
      <c r="FR131">
        <f t="shared" si="81"/>
        <v>-0.50310973165323958</v>
      </c>
      <c r="FS131">
        <f t="shared" si="81"/>
        <v>0.56137537285394501</v>
      </c>
      <c r="FT131">
        <f t="shared" si="81"/>
        <v>0.25348981580464169</v>
      </c>
      <c r="FU131">
        <f t="shared" si="81"/>
        <v>0.92859409051015973</v>
      </c>
      <c r="FV131">
        <f t="shared" si="81"/>
        <v>1.935077307280153</v>
      </c>
      <c r="FW131">
        <f t="shared" si="81"/>
        <v>-0.49125105761049781</v>
      </c>
      <c r="FX131">
        <f t="shared" si="81"/>
        <v>1.7488036974100396</v>
      </c>
      <c r="FY131">
        <f t="shared" si="81"/>
        <v>-0.34593426789797377</v>
      </c>
      <c r="FZ131">
        <f t="shared" si="81"/>
        <v>-0.12482473721320275</v>
      </c>
      <c r="GA131">
        <f t="shared" si="81"/>
        <v>4.6106833906378597E-2</v>
      </c>
      <c r="GB131">
        <f t="shared" si="81"/>
        <v>-0.85030819718667772</v>
      </c>
      <c r="GC131">
        <f t="shared" si="81"/>
        <v>0.67811924964189529</v>
      </c>
      <c r="GD131">
        <f t="shared" si="81"/>
        <v>0.51381789489823859</v>
      </c>
      <c r="GE131">
        <f t="shared" si="81"/>
        <v>0.39493329495599028</v>
      </c>
      <c r="GF131">
        <f t="shared" si="81"/>
        <v>1.7981983546633273</v>
      </c>
      <c r="GG131">
        <f t="shared" si="81"/>
        <v>-0.30736146072740667</v>
      </c>
      <c r="GH131">
        <f t="shared" si="81"/>
        <v>0.26084308046847582</v>
      </c>
      <c r="GI131">
        <f t="shared" si="81"/>
        <v>0.78106040746206418</v>
      </c>
      <c r="GJ131">
        <f t="shared" si="81"/>
        <v>-1.3327235137694515</v>
      </c>
      <c r="GK131">
        <f t="shared" si="81"/>
        <v>2.1672803995897993</v>
      </c>
      <c r="GL131">
        <f t="shared" si="81"/>
        <v>0.36140704651188571</v>
      </c>
      <c r="GM131">
        <f t="shared" ref="GM131:IX131" si="82">+GM114</f>
        <v>-0.78719949669903144</v>
      </c>
      <c r="GN131">
        <f t="shared" si="82"/>
        <v>-0.501113390782848</v>
      </c>
      <c r="GO131">
        <f t="shared" si="82"/>
        <v>0.73407136369496584</v>
      </c>
      <c r="GP131">
        <f t="shared" si="82"/>
        <v>-9.1812353275599889E-2</v>
      </c>
      <c r="GQ131">
        <f t="shared" si="82"/>
        <v>1.4232364264898933</v>
      </c>
      <c r="GR131">
        <f t="shared" si="82"/>
        <v>-0.35626726457849145</v>
      </c>
      <c r="GS131">
        <f t="shared" si="82"/>
        <v>-0.44574449020728935</v>
      </c>
      <c r="GT131">
        <f t="shared" si="82"/>
        <v>-2.092406248266343E-2</v>
      </c>
      <c r="GU131">
        <f t="shared" si="82"/>
        <v>-0.60628053688560612</v>
      </c>
      <c r="GV131">
        <f t="shared" si="82"/>
        <v>0.93674998424830846</v>
      </c>
      <c r="GW131">
        <f t="shared" si="82"/>
        <v>-1.618036549189128</v>
      </c>
      <c r="GX131">
        <f t="shared" si="82"/>
        <v>-2.0059451344422996</v>
      </c>
      <c r="GY131">
        <f t="shared" si="82"/>
        <v>2.7487840270623565</v>
      </c>
      <c r="GZ131">
        <f t="shared" si="82"/>
        <v>-0.27797796064987779</v>
      </c>
      <c r="HA131">
        <f t="shared" si="82"/>
        <v>-1.0816074791364372</v>
      </c>
      <c r="HB131">
        <f t="shared" si="82"/>
        <v>1.1849670045194216</v>
      </c>
      <c r="HC131">
        <f t="shared" si="82"/>
        <v>0.82649876276263967</v>
      </c>
      <c r="HD131">
        <f t="shared" si="82"/>
        <v>1.2283771866350435</v>
      </c>
      <c r="HE131">
        <f t="shared" si="82"/>
        <v>1.180503659270471</v>
      </c>
      <c r="HF131">
        <f t="shared" si="82"/>
        <v>-0.99392082120175473</v>
      </c>
      <c r="HG131">
        <f t="shared" si="82"/>
        <v>-6.296204446698539E-2</v>
      </c>
      <c r="HH131">
        <f t="shared" si="82"/>
        <v>1.1430961421865504</v>
      </c>
      <c r="HI131">
        <f t="shared" si="82"/>
        <v>-0.28721274247800466</v>
      </c>
      <c r="HJ131">
        <f t="shared" si="82"/>
        <v>-1.5835985323064961</v>
      </c>
      <c r="HK131">
        <f t="shared" si="82"/>
        <v>-1.7681941244518384</v>
      </c>
      <c r="HL131">
        <f t="shared" si="82"/>
        <v>2.15153704630211</v>
      </c>
      <c r="HM131">
        <f t="shared" si="82"/>
        <v>-0.26868633540289011</v>
      </c>
      <c r="HN131">
        <f t="shared" si="82"/>
        <v>-0.33401988730474841</v>
      </c>
      <c r="HO131">
        <f t="shared" si="82"/>
        <v>0.33434389479225501</v>
      </c>
      <c r="HP131">
        <f t="shared" si="82"/>
        <v>1.5591467672493309</v>
      </c>
      <c r="HQ131">
        <f t="shared" si="82"/>
        <v>-0.47012690629344434</v>
      </c>
      <c r="HR131">
        <f t="shared" si="82"/>
        <v>0.40114400690072216</v>
      </c>
      <c r="HS131">
        <f t="shared" si="82"/>
        <v>0.64253754317178391</v>
      </c>
      <c r="HT131">
        <f t="shared" si="82"/>
        <v>-0.28434442356228828</v>
      </c>
      <c r="HU131">
        <f t="shared" si="82"/>
        <v>-0.79746087067178451</v>
      </c>
      <c r="HV131">
        <f t="shared" si="82"/>
        <v>0.25926055968739092</v>
      </c>
      <c r="HW131">
        <f t="shared" si="82"/>
        <v>0.16231297195190564</v>
      </c>
      <c r="HX131">
        <f t="shared" si="82"/>
        <v>-0.21770119928987697</v>
      </c>
      <c r="HY131">
        <f t="shared" si="82"/>
        <v>0.73617684392957017</v>
      </c>
      <c r="HZ131">
        <f t="shared" si="82"/>
        <v>0.31989657145459205</v>
      </c>
      <c r="IA131">
        <f t="shared" si="82"/>
        <v>1.7235970517504029</v>
      </c>
      <c r="IB131">
        <f t="shared" si="82"/>
        <v>2.8483918868005276</v>
      </c>
      <c r="IC131">
        <f t="shared" si="82"/>
        <v>-1.636144588701427</v>
      </c>
      <c r="ID131">
        <f t="shared" si="82"/>
        <v>-0.69068846642039716</v>
      </c>
      <c r="IE131">
        <f t="shared" si="82"/>
        <v>1.0120106708200183</v>
      </c>
      <c r="IF131">
        <f t="shared" si="82"/>
        <v>-0.89212562670581974</v>
      </c>
      <c r="IG131">
        <f t="shared" si="82"/>
        <v>-1.4076135812501889</v>
      </c>
      <c r="IH131">
        <f t="shared" si="82"/>
        <v>-0.66670736487139948</v>
      </c>
      <c r="II131">
        <f t="shared" si="82"/>
        <v>6.5950871430686675E-2</v>
      </c>
      <c r="IJ131">
        <f t="shared" si="82"/>
        <v>-0.62421349866781384</v>
      </c>
      <c r="IK131">
        <f t="shared" si="82"/>
        <v>1.6939520719461143</v>
      </c>
      <c r="IL131">
        <f t="shared" si="82"/>
        <v>-0.79630353866377845</v>
      </c>
      <c r="IM131">
        <f t="shared" si="82"/>
        <v>0.76507376434165053</v>
      </c>
      <c r="IN131">
        <f t="shared" si="82"/>
        <v>0.59647391026373953</v>
      </c>
      <c r="IO131">
        <f t="shared" si="82"/>
        <v>0.39369297155644745</v>
      </c>
      <c r="IP131">
        <f t="shared" si="82"/>
        <v>-0.45412434701574966</v>
      </c>
      <c r="IQ131">
        <f t="shared" si="82"/>
        <v>-1.0894655133597553</v>
      </c>
      <c r="IR131">
        <f t="shared" si="82"/>
        <v>-0.61457512856577523</v>
      </c>
      <c r="IS131">
        <f t="shared" si="82"/>
        <v>-0.97295242085237987</v>
      </c>
      <c r="IT131">
        <f t="shared" si="82"/>
        <v>-0.93355083663482219</v>
      </c>
      <c r="IU131">
        <f t="shared" si="82"/>
        <v>-0.50589051170391031</v>
      </c>
      <c r="IV131">
        <f t="shared" si="82"/>
        <v>0.52239101933082566</v>
      </c>
      <c r="IW131">
        <f t="shared" si="82"/>
        <v>-1.13504711407586</v>
      </c>
      <c r="IX131">
        <f t="shared" si="82"/>
        <v>-0.20987499738112092</v>
      </c>
      <c r="IY131">
        <f t="shared" ref="IY131:LJ131" si="83">+IY114</f>
        <v>-1.6446620065835305</v>
      </c>
      <c r="IZ131">
        <f t="shared" si="83"/>
        <v>1.2699365470325574</v>
      </c>
      <c r="JA131">
        <f t="shared" si="83"/>
        <v>0.26963789423462003</v>
      </c>
      <c r="JB131">
        <f t="shared" si="83"/>
        <v>1.2905957191833295</v>
      </c>
      <c r="JC131">
        <f t="shared" si="83"/>
        <v>6.0279035096755251E-2</v>
      </c>
      <c r="JD131">
        <f t="shared" si="83"/>
        <v>0.6367190508171916</v>
      </c>
      <c r="JE131">
        <f t="shared" si="83"/>
        <v>-0.91444235295057297</v>
      </c>
      <c r="JF131">
        <f t="shared" si="83"/>
        <v>-0.52678046813525725</v>
      </c>
      <c r="JG131">
        <f t="shared" si="83"/>
        <v>-0.21018763618485536</v>
      </c>
      <c r="JH131">
        <f t="shared" si="83"/>
        <v>-0.94138613349059597</v>
      </c>
      <c r="JI131">
        <f t="shared" si="83"/>
        <v>2.9504008125513792</v>
      </c>
      <c r="JJ131">
        <f t="shared" si="83"/>
        <v>0.62737740336160641</v>
      </c>
      <c r="JK131">
        <f t="shared" si="83"/>
        <v>0.92319169198162854</v>
      </c>
      <c r="JL131">
        <f t="shared" si="83"/>
        <v>-0.51390543376328424</v>
      </c>
      <c r="JM131">
        <f t="shared" si="83"/>
        <v>1.6177500583580695</v>
      </c>
      <c r="JN131">
        <f t="shared" si="83"/>
        <v>-6.5184622144442983E-2</v>
      </c>
      <c r="JO131">
        <f t="shared" si="83"/>
        <v>-0.68497001848299988</v>
      </c>
      <c r="JP131">
        <f t="shared" si="83"/>
        <v>0.49410118663217872</v>
      </c>
      <c r="JQ131">
        <f t="shared" si="83"/>
        <v>0.24551809474360198</v>
      </c>
      <c r="JR131">
        <f t="shared" si="83"/>
        <v>-0.8818096830509603</v>
      </c>
      <c r="JS131">
        <f t="shared" si="83"/>
        <v>0.40969780457089655</v>
      </c>
      <c r="JT131">
        <f t="shared" si="83"/>
        <v>0.52519908422254957</v>
      </c>
      <c r="JU131">
        <f t="shared" si="83"/>
        <v>-1.4051465768716298</v>
      </c>
      <c r="JV131">
        <f t="shared" si="83"/>
        <v>0.9752898222359363</v>
      </c>
      <c r="JW131">
        <f t="shared" si="83"/>
        <v>2.1561936591751873</v>
      </c>
      <c r="JX131">
        <f t="shared" si="83"/>
        <v>-0.91910123956040479</v>
      </c>
      <c r="JY131">
        <f t="shared" si="83"/>
        <v>0.13948692867415957</v>
      </c>
      <c r="JZ131">
        <f t="shared" si="83"/>
        <v>0.44481566874310374</v>
      </c>
      <c r="KA131">
        <f t="shared" si="83"/>
        <v>1.6955618775682524</v>
      </c>
      <c r="KB131">
        <f t="shared" si="83"/>
        <v>-0.84166458691470325</v>
      </c>
      <c r="KC131">
        <f t="shared" si="83"/>
        <v>-0.2040906110778451</v>
      </c>
      <c r="KD131">
        <f t="shared" si="83"/>
        <v>-0.1158866780315293</v>
      </c>
      <c r="KE131">
        <f t="shared" si="83"/>
        <v>0.57675606512930244</v>
      </c>
      <c r="KF131">
        <f t="shared" si="83"/>
        <v>-0.82359747466398403</v>
      </c>
      <c r="KG131">
        <f t="shared" si="83"/>
        <v>1.3636645235237665</v>
      </c>
      <c r="KH131">
        <f t="shared" si="83"/>
        <v>-0.43377895053708926</v>
      </c>
      <c r="KI131">
        <f t="shared" si="83"/>
        <v>-1.2204441190988291</v>
      </c>
      <c r="KJ131">
        <f t="shared" si="83"/>
        <v>-0.53038775149616413</v>
      </c>
      <c r="KK131">
        <f t="shared" si="83"/>
        <v>-0.53974417824065313</v>
      </c>
      <c r="KL131">
        <f t="shared" si="83"/>
        <v>-3.1025138014229015E-2</v>
      </c>
      <c r="KM131">
        <f t="shared" si="83"/>
        <v>-2.3191569198388606</v>
      </c>
      <c r="KN131">
        <f t="shared" si="83"/>
        <v>1.9985600374639034</v>
      </c>
      <c r="KO131">
        <f t="shared" si="83"/>
        <v>-0.80325662565883249</v>
      </c>
      <c r="KP131">
        <f t="shared" si="83"/>
        <v>-1.8335958884563297</v>
      </c>
      <c r="KQ131">
        <f t="shared" si="83"/>
        <v>0.39683641261945013</v>
      </c>
      <c r="KR131">
        <f t="shared" si="83"/>
        <v>-1.335329216090031</v>
      </c>
      <c r="KS131">
        <f t="shared" si="83"/>
        <v>-0.11958377399423625</v>
      </c>
      <c r="KT131">
        <f t="shared" si="83"/>
        <v>-0.78365701483562589</v>
      </c>
      <c r="KU131">
        <f t="shared" si="83"/>
        <v>-0.36762003219337203</v>
      </c>
      <c r="KV131">
        <f t="shared" si="83"/>
        <v>-0.54532847570953891</v>
      </c>
      <c r="KW131">
        <f t="shared" si="83"/>
        <v>0.5967467586742714</v>
      </c>
      <c r="KX131">
        <f t="shared" si="83"/>
        <v>-0.12613554645213298</v>
      </c>
      <c r="KY131">
        <f t="shared" si="83"/>
        <v>1.54909685079474E-2</v>
      </c>
      <c r="KZ131">
        <f t="shared" si="83"/>
        <v>0.77670847531408072</v>
      </c>
      <c r="LA131">
        <f t="shared" si="83"/>
        <v>0.26496081773075275</v>
      </c>
      <c r="LB131">
        <f t="shared" si="83"/>
        <v>-0.8299480214191135</v>
      </c>
      <c r="LC131">
        <f t="shared" si="83"/>
        <v>-0.62300614445121028</v>
      </c>
      <c r="LD131">
        <f t="shared" si="83"/>
        <v>0.26345560399931855</v>
      </c>
      <c r="LE131">
        <f t="shared" si="83"/>
        <v>-0.43067075239378028</v>
      </c>
      <c r="LF131">
        <f t="shared" si="83"/>
        <v>-0.55172904467326589</v>
      </c>
      <c r="LG131">
        <f t="shared" si="83"/>
        <v>1.16755018098047</v>
      </c>
      <c r="LH131">
        <f t="shared" si="83"/>
        <v>-0.50702055887086317</v>
      </c>
      <c r="LI131">
        <f t="shared" si="83"/>
        <v>0.26725956558948383</v>
      </c>
      <c r="LJ131">
        <f t="shared" si="83"/>
        <v>0.19558456187951379</v>
      </c>
      <c r="LK131">
        <f t="shared" ref="LK131:NV131" si="84">+LK114</f>
        <v>1.9004437490366399</v>
      </c>
      <c r="LL131">
        <f t="shared" si="84"/>
        <v>-0.81237203630735166</v>
      </c>
      <c r="LM131">
        <f t="shared" si="84"/>
        <v>-2.5733606889843941</v>
      </c>
      <c r="LN131">
        <f t="shared" si="84"/>
        <v>0.37589870771626011</v>
      </c>
      <c r="LO131">
        <f t="shared" si="84"/>
        <v>0.81322468759026378</v>
      </c>
      <c r="LP131">
        <f t="shared" si="84"/>
        <v>-1.3381350072450005</v>
      </c>
      <c r="LQ131">
        <f t="shared" si="84"/>
        <v>-0.66689835875877179</v>
      </c>
      <c r="LR131">
        <f t="shared" si="84"/>
        <v>-0.13354110706131905</v>
      </c>
      <c r="LS131">
        <f t="shared" si="84"/>
        <v>0.68981535150669515</v>
      </c>
      <c r="LT131">
        <f t="shared" si="84"/>
        <v>0.16626700016786344</v>
      </c>
      <c r="LU131">
        <f t="shared" si="84"/>
        <v>1.3437738743959926</v>
      </c>
      <c r="LV131">
        <f t="shared" si="84"/>
        <v>-9.2427399067673832E-2</v>
      </c>
      <c r="LW131">
        <f t="shared" si="84"/>
        <v>-0.7686662684136536</v>
      </c>
      <c r="LX131">
        <f t="shared" si="84"/>
        <v>1.4542456483468413</v>
      </c>
      <c r="LY131">
        <f t="shared" si="84"/>
        <v>0.55895952755236067</v>
      </c>
      <c r="LZ131">
        <f t="shared" si="84"/>
        <v>-0.17177740119223017</v>
      </c>
      <c r="MA131">
        <f t="shared" si="84"/>
        <v>1.3525050235330127</v>
      </c>
      <c r="MB131">
        <f t="shared" si="84"/>
        <v>0.64564460444671568</v>
      </c>
      <c r="MC131">
        <f t="shared" si="84"/>
        <v>-0.98867076303577051</v>
      </c>
      <c r="MD131">
        <f t="shared" si="84"/>
        <v>-1.0878056855290197</v>
      </c>
      <c r="ME131">
        <f t="shared" si="84"/>
        <v>1.0968346941808704</v>
      </c>
      <c r="MF131">
        <f t="shared" si="84"/>
        <v>2.047690941253677</v>
      </c>
      <c r="MG131">
        <f t="shared" si="84"/>
        <v>0.17519369066576473</v>
      </c>
      <c r="MH131">
        <f t="shared" si="84"/>
        <v>-0.45200522436061874</v>
      </c>
      <c r="MI131">
        <f t="shared" si="84"/>
        <v>-0.44135504140285775</v>
      </c>
      <c r="MJ131">
        <f t="shared" si="84"/>
        <v>1.827470441639889</v>
      </c>
      <c r="MK131">
        <f t="shared" si="84"/>
        <v>-0.9381733434565831</v>
      </c>
      <c r="ML131">
        <f t="shared" si="84"/>
        <v>-0.6909795047249645</v>
      </c>
      <c r="MM131">
        <f t="shared" si="84"/>
        <v>8.8355136540485546E-2</v>
      </c>
      <c r="MN131">
        <f t="shared" si="84"/>
        <v>1.3553744793171063</v>
      </c>
      <c r="MO131">
        <f t="shared" si="84"/>
        <v>1.5950263332342729E-2</v>
      </c>
      <c r="MP131">
        <f t="shared" si="84"/>
        <v>1.1745351002900861</v>
      </c>
      <c r="MQ131">
        <f t="shared" si="84"/>
        <v>0.5075435183243826</v>
      </c>
      <c r="MR131">
        <f t="shared" si="84"/>
        <v>-0.41945213524741121</v>
      </c>
      <c r="MS131">
        <f t="shared" si="84"/>
        <v>0.40462850847688969</v>
      </c>
      <c r="MT131">
        <f t="shared" si="84"/>
        <v>-0.31121317078941502</v>
      </c>
      <c r="MU131">
        <f t="shared" si="84"/>
        <v>-0.88282376964343712</v>
      </c>
      <c r="MV131">
        <f t="shared" si="84"/>
        <v>-1.0671647032722831</v>
      </c>
      <c r="MW131">
        <f t="shared" si="84"/>
        <v>0.25230519895558245</v>
      </c>
      <c r="MX131">
        <f t="shared" si="84"/>
        <v>0.56612861953908578</v>
      </c>
      <c r="MY131">
        <f t="shared" si="84"/>
        <v>-0.4572643774736207</v>
      </c>
      <c r="MZ131">
        <f t="shared" si="84"/>
        <v>0.32545813155593351</v>
      </c>
      <c r="NA131">
        <f t="shared" si="84"/>
        <v>-0.75486241257749498</v>
      </c>
      <c r="NB131">
        <f t="shared" si="84"/>
        <v>-1.1362135410308838</v>
      </c>
      <c r="NC131">
        <f t="shared" si="84"/>
        <v>0.14798956726735923</v>
      </c>
      <c r="ND131">
        <f t="shared" si="84"/>
        <v>-0.7639459909114521</v>
      </c>
      <c r="NE131">
        <f t="shared" si="84"/>
        <v>-0.67966084316140041</v>
      </c>
      <c r="NF131">
        <f t="shared" si="84"/>
        <v>-0.37935024010948837</v>
      </c>
      <c r="NG131">
        <f t="shared" si="84"/>
        <v>0.31804574973648414</v>
      </c>
      <c r="NH131">
        <f t="shared" si="84"/>
        <v>-0.74261151894461364</v>
      </c>
      <c r="NI131">
        <f t="shared" si="84"/>
        <v>0.35056700653512962</v>
      </c>
      <c r="NJ131">
        <f t="shared" si="84"/>
        <v>-0.92061782197561115</v>
      </c>
      <c r="NK131">
        <f t="shared" si="84"/>
        <v>-0.17185470824188087</v>
      </c>
      <c r="NL131">
        <f t="shared" si="84"/>
        <v>-0.41636212699813768</v>
      </c>
      <c r="NM131">
        <f t="shared" si="84"/>
        <v>0.59601688917609863</v>
      </c>
      <c r="NN131">
        <f t="shared" si="84"/>
        <v>-0.30455566957243718</v>
      </c>
      <c r="NO131">
        <f t="shared" si="84"/>
        <v>-0.93757989816367626</v>
      </c>
      <c r="NP131">
        <f t="shared" si="84"/>
        <v>-0.77484855864895508</v>
      </c>
      <c r="NQ131">
        <f t="shared" si="84"/>
        <v>0.409447693527909</v>
      </c>
      <c r="NR131">
        <f t="shared" si="84"/>
        <v>7.2392367655993439E-2</v>
      </c>
      <c r="NS131">
        <f t="shared" si="84"/>
        <v>9.9496446637203917E-2</v>
      </c>
      <c r="NT131">
        <f t="shared" si="84"/>
        <v>1.5968726074788719</v>
      </c>
      <c r="NU131">
        <f t="shared" si="84"/>
        <v>-0.39080077840480953</v>
      </c>
      <c r="NV131">
        <f t="shared" si="84"/>
        <v>0.62588810578745324</v>
      </c>
      <c r="NW131">
        <f t="shared" ref="NW131:QH131" si="85">+NW114</f>
        <v>-0.18483433450455777</v>
      </c>
      <c r="NX131">
        <f t="shared" si="85"/>
        <v>0.1350849743175786</v>
      </c>
      <c r="NY131">
        <f t="shared" si="85"/>
        <v>0.1325383891526144</v>
      </c>
      <c r="NZ131">
        <f t="shared" si="85"/>
        <v>0.99806584330508485</v>
      </c>
      <c r="OA131">
        <f t="shared" si="85"/>
        <v>-1.4057604857953265</v>
      </c>
      <c r="OB131">
        <f t="shared" si="85"/>
        <v>3.6000074032926932E-2</v>
      </c>
      <c r="OC131">
        <f t="shared" si="85"/>
        <v>-0.55752934713382274</v>
      </c>
      <c r="OD131">
        <f t="shared" si="85"/>
        <v>-1.2340888133621775</v>
      </c>
      <c r="OE131">
        <f t="shared" si="85"/>
        <v>-1.6828198567964137</v>
      </c>
      <c r="OF131">
        <f t="shared" si="85"/>
        <v>-0.30335513656609692</v>
      </c>
      <c r="OG131">
        <f t="shared" si="85"/>
        <v>-0.87989292296697386</v>
      </c>
      <c r="OH131">
        <f t="shared" si="85"/>
        <v>1.3576800483861007</v>
      </c>
      <c r="OI131">
        <f t="shared" si="85"/>
        <v>1.0809208106365986</v>
      </c>
      <c r="OJ131">
        <f t="shared" si="85"/>
        <v>-0.20487277652136981</v>
      </c>
      <c r="OK131">
        <f t="shared" si="85"/>
        <v>2.354354364797473</v>
      </c>
      <c r="OL131">
        <f t="shared" si="85"/>
        <v>-2.0694415070465766E-2</v>
      </c>
      <c r="OM131">
        <f t="shared" si="85"/>
        <v>1.0969756658596452</v>
      </c>
      <c r="ON131">
        <f t="shared" si="85"/>
        <v>-4.0363374864682555E-2</v>
      </c>
      <c r="OO131">
        <f t="shared" si="85"/>
        <v>0.79746087067178451</v>
      </c>
      <c r="OP131">
        <f t="shared" si="85"/>
        <v>-0.59492094806046225</v>
      </c>
      <c r="OQ131">
        <f t="shared" si="85"/>
        <v>-1.4962552086217329</v>
      </c>
      <c r="OR131">
        <f t="shared" si="85"/>
        <v>1.4946181181585416</v>
      </c>
      <c r="OS131">
        <f t="shared" si="85"/>
        <v>-0.75659272624761797</v>
      </c>
      <c r="OT131">
        <f t="shared" si="85"/>
        <v>0.9407904144609347</v>
      </c>
      <c r="OU131">
        <f t="shared" si="85"/>
        <v>-0.10449525689182337</v>
      </c>
      <c r="OV131">
        <f t="shared" si="85"/>
        <v>1.0266717254125979</v>
      </c>
      <c r="OW131">
        <f t="shared" si="85"/>
        <v>-0.5967467586742714</v>
      </c>
      <c r="OX131">
        <f t="shared" si="85"/>
        <v>1.3943463272880763</v>
      </c>
      <c r="OY131">
        <f t="shared" si="85"/>
        <v>0.41945213524741121</v>
      </c>
      <c r="OZ131">
        <f t="shared" si="85"/>
        <v>-0.35634911910165101</v>
      </c>
      <c r="PA131">
        <f t="shared" si="85"/>
        <v>0.71388967626262456</v>
      </c>
      <c r="PB131">
        <f t="shared" si="85"/>
        <v>0.82488668340374716</v>
      </c>
      <c r="PC131">
        <f t="shared" si="85"/>
        <v>-0.34374238566670101</v>
      </c>
      <c r="PD131">
        <f t="shared" si="85"/>
        <v>-0.38659436540910974</v>
      </c>
      <c r="PE131">
        <f t="shared" si="85"/>
        <v>-0.58001205616164953</v>
      </c>
      <c r="PF131">
        <f t="shared" si="85"/>
        <v>-1.1188785720150918</v>
      </c>
      <c r="PG131">
        <f t="shared" si="85"/>
        <v>-0.25206759346474428</v>
      </c>
      <c r="PH131">
        <f t="shared" si="85"/>
        <v>-0.53983285397407599</v>
      </c>
      <c r="PI131">
        <f t="shared" si="85"/>
        <v>0.4621961124939844</v>
      </c>
      <c r="PJ131">
        <f t="shared" si="85"/>
        <v>0.61125319916754961</v>
      </c>
      <c r="PK131">
        <f t="shared" si="85"/>
        <v>1.3280896382639185</v>
      </c>
      <c r="PL131">
        <f t="shared" si="85"/>
        <v>0.19160893316438887</v>
      </c>
      <c r="PM131">
        <f t="shared" si="85"/>
        <v>0.65585481934249401</v>
      </c>
      <c r="PN131">
        <f t="shared" si="85"/>
        <v>-4.0899976738728583E-2</v>
      </c>
      <c r="PO131">
        <f t="shared" si="85"/>
        <v>-6.549043973791413E-2</v>
      </c>
      <c r="PP131">
        <f t="shared" si="85"/>
        <v>2.2918902686797082</v>
      </c>
      <c r="PQ131">
        <f t="shared" si="85"/>
        <v>-0.60031652537873015</v>
      </c>
      <c r="PR131">
        <f t="shared" si="85"/>
        <v>0.37343738767958712</v>
      </c>
      <c r="PS131">
        <f t="shared" si="85"/>
        <v>0.39385895433952101</v>
      </c>
      <c r="PT131">
        <f t="shared" si="85"/>
        <v>0.71903059506439604</v>
      </c>
      <c r="PU131">
        <f t="shared" si="85"/>
        <v>-1.0159760677197482</v>
      </c>
      <c r="PV131">
        <f t="shared" si="85"/>
        <v>1.3845055946148932</v>
      </c>
      <c r="PW131">
        <f t="shared" si="85"/>
        <v>0.78303401096491143</v>
      </c>
      <c r="PX131">
        <f t="shared" si="85"/>
        <v>1.1126076060463674</v>
      </c>
      <c r="PY131">
        <f t="shared" si="85"/>
        <v>0.33725655157468282</v>
      </c>
      <c r="PZ131">
        <f t="shared" si="85"/>
        <v>-0.24071255211310927</v>
      </c>
      <c r="QA131">
        <f t="shared" si="85"/>
        <v>-1.1054908100049943E-2</v>
      </c>
      <c r="QB131">
        <f t="shared" si="85"/>
        <v>1.1143129086121917</v>
      </c>
      <c r="QC131">
        <f t="shared" si="85"/>
        <v>-0.20893594410154037</v>
      </c>
      <c r="QD131">
        <f t="shared" si="85"/>
        <v>1.8844002624973655</v>
      </c>
      <c r="QE131">
        <f t="shared" si="85"/>
        <v>0.95795712695689872</v>
      </c>
      <c r="QF131">
        <f t="shared" si="85"/>
        <v>-1.0416897566756234</v>
      </c>
      <c r="QG131">
        <f t="shared" si="85"/>
        <v>0.79861592894303612</v>
      </c>
      <c r="QH131">
        <f t="shared" si="85"/>
        <v>2.9880902729928493</v>
      </c>
      <c r="QI131">
        <f t="shared" ref="QI131:SG131" si="86">+QI114</f>
        <v>-0.34934714676637668</v>
      </c>
      <c r="QJ131">
        <f t="shared" si="86"/>
        <v>0.67014980231761001</v>
      </c>
      <c r="QK131">
        <f t="shared" si="86"/>
        <v>-0.42020360524475109</v>
      </c>
      <c r="QL131">
        <f t="shared" si="86"/>
        <v>-1.1397219168429729</v>
      </c>
      <c r="QM131">
        <f t="shared" si="86"/>
        <v>-0.70170358412724454</v>
      </c>
      <c r="QN131">
        <f t="shared" si="86"/>
        <v>0.26694237931224052</v>
      </c>
      <c r="QO131">
        <f t="shared" si="86"/>
        <v>8.2443420978961512E-2</v>
      </c>
      <c r="QP131">
        <f t="shared" si="86"/>
        <v>1.7290312825934961</v>
      </c>
      <c r="QQ131">
        <f t="shared" si="86"/>
        <v>0.12729287846013904</v>
      </c>
      <c r="QR131">
        <f t="shared" si="86"/>
        <v>-1.3656062947120517E-2</v>
      </c>
      <c r="QS131">
        <f t="shared" si="86"/>
        <v>0.63045376919035334</v>
      </c>
      <c r="QT131">
        <f t="shared" si="86"/>
        <v>-0.55797499953769147</v>
      </c>
      <c r="QU131">
        <f t="shared" si="86"/>
        <v>1.3120006769895554</v>
      </c>
      <c r="QV131">
        <f t="shared" si="86"/>
        <v>-0.15797354535607155</v>
      </c>
      <c r="QW131">
        <f t="shared" si="86"/>
        <v>0.99517592389020137</v>
      </c>
      <c r="QX131">
        <f t="shared" si="86"/>
        <v>1.2273994798306376</v>
      </c>
      <c r="QY131">
        <f t="shared" si="86"/>
        <v>0.45158230932429433</v>
      </c>
      <c r="QZ131">
        <f t="shared" si="86"/>
        <v>1.0727239896368701</v>
      </c>
      <c r="RA131">
        <f t="shared" si="86"/>
        <v>-0.88610477178008296</v>
      </c>
      <c r="RB131">
        <f t="shared" si="86"/>
        <v>-0.33377773434040137</v>
      </c>
      <c r="RC131">
        <f t="shared" si="86"/>
        <v>0.67005430537392385</v>
      </c>
      <c r="RD131">
        <f t="shared" si="86"/>
        <v>-0.5849062745255651</v>
      </c>
      <c r="RE131">
        <f t="shared" si="86"/>
        <v>1.3695034795091487</v>
      </c>
      <c r="RF131">
        <f t="shared" si="86"/>
        <v>-1.0943267625407316</v>
      </c>
      <c r="RG131">
        <f t="shared" si="86"/>
        <v>-0.65613903643679805</v>
      </c>
      <c r="RH131">
        <f t="shared" si="86"/>
        <v>0.93662947620032355</v>
      </c>
      <c r="RI131">
        <f t="shared" si="86"/>
        <v>-0.29327679840207566</v>
      </c>
      <c r="RJ131">
        <f t="shared" si="86"/>
        <v>-2.0036623027408496</v>
      </c>
      <c r="RK131">
        <f t="shared" si="86"/>
        <v>-1.1356314644217491</v>
      </c>
      <c r="RL131">
        <f t="shared" si="86"/>
        <v>-0.44388684727891814</v>
      </c>
      <c r="RM131">
        <f t="shared" si="86"/>
        <v>1.1207407624169718</v>
      </c>
      <c r="RN131">
        <f t="shared" si="86"/>
        <v>0.15425712263095193</v>
      </c>
      <c r="RO131">
        <f t="shared" si="86"/>
        <v>1.4716442819917575</v>
      </c>
      <c r="RP131">
        <f t="shared" si="86"/>
        <v>-0.50762992032105103</v>
      </c>
      <c r="RQ131">
        <f t="shared" si="86"/>
        <v>-1.1600218385865446</v>
      </c>
      <c r="RR131">
        <f t="shared" si="86"/>
        <v>-3.4699496609391645E-2</v>
      </c>
      <c r="RS131">
        <f t="shared" si="86"/>
        <v>1.0370945346949156</v>
      </c>
      <c r="RT131">
        <f t="shared" si="86"/>
        <v>0.25001554604386911</v>
      </c>
      <c r="RU131">
        <f t="shared" si="86"/>
        <v>-1.9748949853237718</v>
      </c>
      <c r="RV131">
        <f t="shared" si="86"/>
        <v>-0.10849589671124704</v>
      </c>
      <c r="RW131">
        <f t="shared" si="86"/>
        <v>-0.60517777455970645</v>
      </c>
      <c r="RX131">
        <f t="shared" si="86"/>
        <v>1.6381864043069072</v>
      </c>
      <c r="RY131">
        <f t="shared" si="86"/>
        <v>1.3913199836679269</v>
      </c>
      <c r="RZ131">
        <f t="shared" si="86"/>
        <v>0.14002807802171446</v>
      </c>
      <c r="SA131">
        <f t="shared" si="86"/>
        <v>0.89852164819603786</v>
      </c>
      <c r="SB131">
        <f t="shared" si="86"/>
        <v>-0.5277479431242682</v>
      </c>
      <c r="SC131">
        <f t="shared" si="86"/>
        <v>0.97985321190208197</v>
      </c>
      <c r="SD131">
        <f t="shared" si="86"/>
        <v>0.20979655346309301</v>
      </c>
      <c r="SE131">
        <f t="shared" si="86"/>
        <v>-0.63120069171418436</v>
      </c>
      <c r="SF131">
        <f t="shared" si="86"/>
        <v>-1.3565249901148491</v>
      </c>
      <c r="SG131">
        <f t="shared" si="86"/>
        <v>-0.7031712812022306</v>
      </c>
    </row>
    <row r="132" spans="1:502">
      <c r="A132" t="s">
        <v>551</v>
      </c>
      <c r="B132">
        <f>+B117</f>
        <v>0.76322976383380592</v>
      </c>
      <c r="C132">
        <f t="shared" ref="C132:BN133" si="87">+C117</f>
        <v>0.79158553489833139</v>
      </c>
      <c r="D132">
        <f t="shared" si="87"/>
        <v>0.98443933893577196</v>
      </c>
      <c r="E132">
        <f t="shared" si="87"/>
        <v>1.8246328181703575</v>
      </c>
      <c r="F132">
        <f t="shared" si="87"/>
        <v>0.52265477279433981</v>
      </c>
      <c r="G132">
        <f t="shared" si="87"/>
        <v>1.1321390047669411</v>
      </c>
      <c r="H132">
        <f t="shared" si="87"/>
        <v>0.16324293028446846</v>
      </c>
      <c r="I132">
        <f t="shared" si="87"/>
        <v>-0.17659203876974061</v>
      </c>
      <c r="J132">
        <f t="shared" si="87"/>
        <v>-0.64856749304453842</v>
      </c>
      <c r="K132">
        <f t="shared" si="87"/>
        <v>0.76077640187577344</v>
      </c>
      <c r="L132">
        <f t="shared" si="87"/>
        <v>1.4196666597854346</v>
      </c>
      <c r="M132">
        <f t="shared" si="87"/>
        <v>7.4463741839281283E-2</v>
      </c>
      <c r="N132">
        <f t="shared" si="87"/>
        <v>1.8182072381023318</v>
      </c>
      <c r="O132">
        <f t="shared" si="87"/>
        <v>0.62263438849186059</v>
      </c>
      <c r="P132">
        <f t="shared" si="87"/>
        <v>-0.2178580871259328</v>
      </c>
      <c r="Q132">
        <f t="shared" si="87"/>
        <v>-1.5795922081451863</v>
      </c>
      <c r="R132">
        <f t="shared" si="87"/>
        <v>-0.43891077439184301</v>
      </c>
      <c r="S132">
        <f t="shared" si="87"/>
        <v>-0.91235278887324966</v>
      </c>
      <c r="T132">
        <f t="shared" si="87"/>
        <v>0.75151092460146174</v>
      </c>
      <c r="U132">
        <f t="shared" si="87"/>
        <v>-1.4832630768069066</v>
      </c>
      <c r="V132">
        <f t="shared" si="87"/>
        <v>-0.16246758605120704</v>
      </c>
      <c r="W132">
        <f t="shared" si="87"/>
        <v>-0.81035295806941576</v>
      </c>
      <c r="X132">
        <f t="shared" si="87"/>
        <v>-0.52581413001462352</v>
      </c>
      <c r="Y132">
        <f t="shared" si="87"/>
        <v>1.5772002370795235</v>
      </c>
      <c r="Z132">
        <f t="shared" si="87"/>
        <v>-2.565066097304225</v>
      </c>
      <c r="AA132">
        <f t="shared" si="87"/>
        <v>1.4200850273482502</v>
      </c>
      <c r="AB132">
        <f t="shared" si="87"/>
        <v>0.50945800467161462</v>
      </c>
      <c r="AC132">
        <f t="shared" si="87"/>
        <v>0.14729266695212573</v>
      </c>
      <c r="AD132">
        <f t="shared" si="87"/>
        <v>0.31917352316668257</v>
      </c>
      <c r="AE132">
        <f t="shared" si="87"/>
        <v>-0.63981360653997399</v>
      </c>
      <c r="AF132">
        <f t="shared" si="87"/>
        <v>-0.44076614358345978</v>
      </c>
      <c r="AG132">
        <f t="shared" si="87"/>
        <v>-0.27511646294442471</v>
      </c>
      <c r="AH132">
        <f t="shared" si="87"/>
        <v>-0.61716491472907364</v>
      </c>
      <c r="AI132">
        <f t="shared" si="87"/>
        <v>-0.49998675422102679</v>
      </c>
      <c r="AJ132">
        <f t="shared" si="87"/>
        <v>-0.46245190787885804</v>
      </c>
      <c r="AK132">
        <f t="shared" si="87"/>
        <v>0.81098960436065681</v>
      </c>
      <c r="AL132">
        <f t="shared" si="87"/>
        <v>0.78761559052509256</v>
      </c>
      <c r="AM132">
        <f t="shared" si="87"/>
        <v>0.28960585041204467</v>
      </c>
      <c r="AN132">
        <f t="shared" si="87"/>
        <v>-0.39344513425021432</v>
      </c>
      <c r="AO132">
        <f t="shared" si="87"/>
        <v>-0.7296716830751393</v>
      </c>
      <c r="AP132">
        <f t="shared" si="87"/>
        <v>1.6333387975464575E-2</v>
      </c>
      <c r="AQ132">
        <f t="shared" si="87"/>
        <v>0.16805188352009282</v>
      </c>
      <c r="AR132">
        <f t="shared" si="87"/>
        <v>0.21081291379232425</v>
      </c>
      <c r="AS132">
        <f t="shared" si="87"/>
        <v>0.91607034846674651</v>
      </c>
      <c r="AT132">
        <f t="shared" si="87"/>
        <v>0.34690856409724802</v>
      </c>
      <c r="AU132">
        <f t="shared" si="87"/>
        <v>-0.38659436540910974</v>
      </c>
      <c r="AV132">
        <f t="shared" si="87"/>
        <v>0.52046289056306705</v>
      </c>
      <c r="AW132">
        <f t="shared" si="87"/>
        <v>0.92483332991832867</v>
      </c>
      <c r="AX132">
        <f t="shared" si="87"/>
        <v>0.14018269212101586</v>
      </c>
      <c r="AY132">
        <f t="shared" si="87"/>
        <v>6.8462213675957173E-3</v>
      </c>
      <c r="AZ132">
        <f t="shared" si="87"/>
        <v>-0.57784063756116666</v>
      </c>
      <c r="BA132">
        <f t="shared" si="87"/>
        <v>6.1352238844847307E-2</v>
      </c>
      <c r="BB132">
        <f t="shared" si="87"/>
        <v>0.63185439103108365</v>
      </c>
      <c r="BC132">
        <f t="shared" si="87"/>
        <v>0.33596165849303361</v>
      </c>
      <c r="BD132">
        <f t="shared" si="87"/>
        <v>0.33401988730474841</v>
      </c>
      <c r="BE132">
        <f t="shared" si="87"/>
        <v>-0.94198185252025723</v>
      </c>
      <c r="BF132">
        <f t="shared" si="87"/>
        <v>-0.30679984774906188</v>
      </c>
      <c r="BG132">
        <f t="shared" si="87"/>
        <v>-0.56200178732979111</v>
      </c>
      <c r="BH132">
        <f t="shared" si="87"/>
        <v>-0.52642917580669746</v>
      </c>
      <c r="BI132">
        <f t="shared" si="87"/>
        <v>-0.52160203267703764</v>
      </c>
      <c r="BJ132">
        <f t="shared" si="87"/>
        <v>-8.0448216976947151E-2</v>
      </c>
      <c r="BK132">
        <f t="shared" si="87"/>
        <v>0.13161184142518323</v>
      </c>
      <c r="BL132">
        <f t="shared" si="87"/>
        <v>-0.50050630306941457</v>
      </c>
      <c r="BM132">
        <f t="shared" si="87"/>
        <v>-0.81471625890117139</v>
      </c>
      <c r="BN132">
        <f t="shared" si="87"/>
        <v>-0.33588094083825126</v>
      </c>
      <c r="BO132">
        <f t="shared" ref="BO132:DZ133" si="88">+BO117</f>
        <v>-0.34593426789797377</v>
      </c>
      <c r="BP132">
        <f t="shared" si="88"/>
        <v>-0.17193201529153157</v>
      </c>
      <c r="BQ132">
        <f t="shared" si="88"/>
        <v>1.1791235010605305</v>
      </c>
      <c r="BR132">
        <f t="shared" si="88"/>
        <v>0.38379312172764912</v>
      </c>
      <c r="BS132">
        <f t="shared" si="88"/>
        <v>-1.2494706425059121</v>
      </c>
      <c r="BT132">
        <f t="shared" si="88"/>
        <v>-0.10249550541630015</v>
      </c>
      <c r="BU132">
        <f t="shared" si="88"/>
        <v>-1.0890516932704486</v>
      </c>
      <c r="BV132">
        <f t="shared" si="88"/>
        <v>-0.62328467720362823</v>
      </c>
      <c r="BW132">
        <f t="shared" si="88"/>
        <v>-2.436763679725118E-2</v>
      </c>
      <c r="BX132">
        <f t="shared" si="88"/>
        <v>1.0123949323315173</v>
      </c>
      <c r="BY132">
        <f t="shared" si="88"/>
        <v>-0.61143737184465863</v>
      </c>
      <c r="BZ132">
        <f t="shared" si="88"/>
        <v>0.75486241257749498</v>
      </c>
      <c r="CA132">
        <f t="shared" si="88"/>
        <v>-0.56846374718588777</v>
      </c>
      <c r="CB132">
        <f t="shared" si="88"/>
        <v>0.36884785004076548</v>
      </c>
      <c r="CC132">
        <f t="shared" si="88"/>
        <v>1.8741138774203137</v>
      </c>
      <c r="CD132">
        <f t="shared" si="88"/>
        <v>0.58708565120468847</v>
      </c>
      <c r="CE132">
        <f t="shared" si="88"/>
        <v>1.2178702490928117</v>
      </c>
      <c r="CF132">
        <f t="shared" si="88"/>
        <v>-1.0194435162702575</v>
      </c>
      <c r="CG132">
        <f t="shared" si="88"/>
        <v>0.90945604824810289</v>
      </c>
      <c r="CH132">
        <f t="shared" si="88"/>
        <v>1.1600218385865446</v>
      </c>
      <c r="CI132">
        <f t="shared" si="88"/>
        <v>-0.51163624448236078</v>
      </c>
      <c r="CJ132">
        <f t="shared" si="88"/>
        <v>-1.0357848623243626</v>
      </c>
      <c r="CK132">
        <f t="shared" si="88"/>
        <v>-1.1305428415653296</v>
      </c>
      <c r="CL132">
        <f t="shared" si="88"/>
        <v>-9.8958707894780673E-2</v>
      </c>
      <c r="CM132">
        <f t="shared" si="88"/>
        <v>9.6499661594862118E-2</v>
      </c>
      <c r="CN132">
        <f t="shared" si="88"/>
        <v>-1.0952999218716286</v>
      </c>
      <c r="CO132">
        <f t="shared" si="88"/>
        <v>-0.23677671379118692</v>
      </c>
      <c r="CP132">
        <f t="shared" si="88"/>
        <v>-2.1538653527386487</v>
      </c>
      <c r="CQ132">
        <f t="shared" si="88"/>
        <v>1.6332342056557536</v>
      </c>
      <c r="CR132">
        <f t="shared" si="88"/>
        <v>3.1330955607700162E-2</v>
      </c>
      <c r="CS132">
        <f t="shared" si="88"/>
        <v>-0.77237245932337828</v>
      </c>
      <c r="CT132">
        <f t="shared" si="88"/>
        <v>-1.328828602709109</v>
      </c>
      <c r="CU132">
        <f t="shared" si="88"/>
        <v>0.21527284843614325</v>
      </c>
      <c r="CV132">
        <f t="shared" si="88"/>
        <v>-1.5632895156159066</v>
      </c>
      <c r="CW132">
        <f t="shared" si="88"/>
        <v>0.72578359322506003</v>
      </c>
      <c r="CX132">
        <f t="shared" si="88"/>
        <v>-0.27686382964020595</v>
      </c>
      <c r="CY132">
        <f t="shared" si="88"/>
        <v>-1.7033426047419198</v>
      </c>
      <c r="CZ132">
        <f t="shared" si="88"/>
        <v>0.40305167203769088</v>
      </c>
      <c r="DA132">
        <f t="shared" si="88"/>
        <v>1.2806322047254071</v>
      </c>
      <c r="DB132">
        <f t="shared" si="88"/>
        <v>7.4846866482403129E-2</v>
      </c>
      <c r="DC132">
        <f t="shared" si="88"/>
        <v>1.1441261449363083</v>
      </c>
      <c r="DD132">
        <f t="shared" si="88"/>
        <v>0.3465834197413642</v>
      </c>
      <c r="DE132">
        <f t="shared" si="88"/>
        <v>1.4039142115507275</v>
      </c>
      <c r="DF132">
        <f t="shared" si="88"/>
        <v>-1.3953604138805531</v>
      </c>
      <c r="DG132">
        <f t="shared" si="88"/>
        <v>-1.5801242625457235</v>
      </c>
      <c r="DH132">
        <f t="shared" si="88"/>
        <v>0.43646991798595991</v>
      </c>
      <c r="DI132">
        <f t="shared" si="88"/>
        <v>1.2018062989227474</v>
      </c>
      <c r="DJ132">
        <f t="shared" si="88"/>
        <v>-1.6907506505958736</v>
      </c>
      <c r="DK132">
        <f t="shared" si="88"/>
        <v>0.27765963750425726</v>
      </c>
      <c r="DL132">
        <f t="shared" si="88"/>
        <v>0.28123849915573373</v>
      </c>
      <c r="DM132">
        <f t="shared" si="88"/>
        <v>0.66842744672612753</v>
      </c>
      <c r="DN132">
        <f t="shared" si="88"/>
        <v>-0.23370944290945772</v>
      </c>
      <c r="DO132">
        <f t="shared" si="88"/>
        <v>0.89920831669587642</v>
      </c>
      <c r="DP132">
        <f t="shared" si="88"/>
        <v>-0.87483385868836194</v>
      </c>
      <c r="DQ132">
        <f t="shared" si="88"/>
        <v>-1.4018678484717384</v>
      </c>
      <c r="DR132">
        <f t="shared" si="88"/>
        <v>1.5803925634827465</v>
      </c>
      <c r="DS132">
        <f t="shared" si="88"/>
        <v>-1.0655435289663728</v>
      </c>
      <c r="DT132">
        <f t="shared" si="88"/>
        <v>1.8250375433126464</v>
      </c>
      <c r="DU132">
        <f t="shared" si="88"/>
        <v>0.46722448132641148</v>
      </c>
      <c r="DV132">
        <f t="shared" si="88"/>
        <v>1.4045303942111786</v>
      </c>
      <c r="DW132">
        <f t="shared" si="88"/>
        <v>-0.36124333746556658</v>
      </c>
      <c r="DX132">
        <f t="shared" si="88"/>
        <v>-0.15239947970258072</v>
      </c>
      <c r="DY132">
        <f t="shared" si="88"/>
        <v>0.95880523076630197</v>
      </c>
      <c r="DZ132">
        <f t="shared" si="88"/>
        <v>1.0810572348418646</v>
      </c>
      <c r="EA132">
        <f t="shared" ref="EA132:GL133" si="89">+EA117</f>
        <v>1.187440830108244</v>
      </c>
      <c r="EB132">
        <f t="shared" si="89"/>
        <v>0.67994960772921331</v>
      </c>
      <c r="EC132">
        <f t="shared" si="89"/>
        <v>2.4214159566326998E-2</v>
      </c>
      <c r="ED132">
        <f t="shared" si="89"/>
        <v>-2.2486165107693523</v>
      </c>
      <c r="EE132">
        <f t="shared" si="89"/>
        <v>1.3295675671542995</v>
      </c>
      <c r="EF132">
        <f t="shared" si="89"/>
        <v>1.038274604070466</v>
      </c>
      <c r="EG132">
        <f t="shared" si="89"/>
        <v>-0.51442839321680367</v>
      </c>
      <c r="EH132">
        <f t="shared" si="89"/>
        <v>0.50745597945933696</v>
      </c>
      <c r="EI132">
        <f t="shared" si="89"/>
        <v>-0.45480305743694771</v>
      </c>
      <c r="EJ132">
        <f t="shared" si="89"/>
        <v>0.11119027476524934</v>
      </c>
      <c r="EK132">
        <f t="shared" si="89"/>
        <v>-0.41577891352062579</v>
      </c>
      <c r="EL132">
        <f t="shared" si="89"/>
        <v>-0.99329554359428585</v>
      </c>
      <c r="EM132">
        <f t="shared" si="89"/>
        <v>1.8138234736397862</v>
      </c>
      <c r="EN132">
        <f t="shared" si="89"/>
        <v>-0.38898633647477254</v>
      </c>
      <c r="EO132">
        <f t="shared" si="89"/>
        <v>2.2544008970726281</v>
      </c>
      <c r="EP132">
        <f t="shared" si="89"/>
        <v>-1.0274493433826137</v>
      </c>
      <c r="EQ132">
        <f t="shared" si="89"/>
        <v>-0.77639924711547792</v>
      </c>
      <c r="ER132">
        <f t="shared" si="89"/>
        <v>7.0398300522356294E-2</v>
      </c>
      <c r="ES132">
        <f t="shared" si="89"/>
        <v>0.36304072636994533</v>
      </c>
      <c r="ET132">
        <f t="shared" si="89"/>
        <v>0.78751099863438867</v>
      </c>
      <c r="EU132">
        <f t="shared" si="89"/>
        <v>8.7203488874365576E-2</v>
      </c>
      <c r="EV132">
        <f t="shared" si="89"/>
        <v>-0.69886937126284465</v>
      </c>
      <c r="EW132">
        <f t="shared" si="89"/>
        <v>-0.44506805352284573</v>
      </c>
      <c r="EX132">
        <f t="shared" si="89"/>
        <v>1.4579973139916547</v>
      </c>
      <c r="EY132">
        <f t="shared" si="89"/>
        <v>1.0367011782363988</v>
      </c>
      <c r="EZ132">
        <f t="shared" si="89"/>
        <v>-0.83265149442013353</v>
      </c>
      <c r="FA132">
        <f t="shared" si="89"/>
        <v>-0.10711119102779776</v>
      </c>
      <c r="FB132">
        <f t="shared" si="89"/>
        <v>0.63906327341101132</v>
      </c>
      <c r="FC132">
        <f t="shared" si="89"/>
        <v>-6.8864665081491694E-2</v>
      </c>
      <c r="FD132">
        <f t="shared" si="89"/>
        <v>0.65178141994692851</v>
      </c>
      <c r="FE132">
        <f t="shared" si="89"/>
        <v>-6.2501612774212845E-2</v>
      </c>
      <c r="FF132">
        <f t="shared" si="89"/>
        <v>1.0322764865122736E-3</v>
      </c>
      <c r="FG132">
        <f t="shared" si="89"/>
        <v>-0.12544205674203113</v>
      </c>
      <c r="FH132">
        <f t="shared" si="89"/>
        <v>0.56585804486530833</v>
      </c>
      <c r="FI132">
        <f t="shared" si="89"/>
        <v>0.54089468903839588</v>
      </c>
      <c r="FJ132">
        <f t="shared" si="89"/>
        <v>-0.19457047528703697</v>
      </c>
      <c r="FK132">
        <f t="shared" si="89"/>
        <v>1.7219099390786141</v>
      </c>
      <c r="FL132">
        <f t="shared" si="89"/>
        <v>-1.2349073585937731</v>
      </c>
      <c r="FM132">
        <f t="shared" si="89"/>
        <v>-0.97135853138752282</v>
      </c>
      <c r="FN132">
        <f t="shared" si="89"/>
        <v>0.15921386875561439</v>
      </c>
      <c r="FO132">
        <f t="shared" si="89"/>
        <v>0.61892478697700426</v>
      </c>
      <c r="FP132">
        <f t="shared" si="89"/>
        <v>0.89258037405670621</v>
      </c>
      <c r="FQ132">
        <f t="shared" si="89"/>
        <v>0.3297350303910207</v>
      </c>
      <c r="FR132">
        <f t="shared" si="89"/>
        <v>5.6064664022414945E-2</v>
      </c>
      <c r="FS132">
        <f t="shared" si="89"/>
        <v>-1.3441513146972284</v>
      </c>
      <c r="FT132">
        <f t="shared" si="89"/>
        <v>-0.21402115635282826</v>
      </c>
      <c r="FU132">
        <f t="shared" si="89"/>
        <v>0.60343381846905686</v>
      </c>
      <c r="FV132">
        <f t="shared" si="89"/>
        <v>-1.4617739907407667</v>
      </c>
      <c r="FW132">
        <f t="shared" si="89"/>
        <v>0.1276771399716381</v>
      </c>
      <c r="FX132">
        <f t="shared" si="89"/>
        <v>-0.15487557902815752</v>
      </c>
      <c r="FY132">
        <f t="shared" si="89"/>
        <v>-0.36116261981078424</v>
      </c>
      <c r="FZ132">
        <f t="shared" si="89"/>
        <v>-0.33135165722342208</v>
      </c>
      <c r="GA132">
        <f t="shared" si="89"/>
        <v>0.2849014890671242</v>
      </c>
      <c r="GB132">
        <f t="shared" si="89"/>
        <v>1.6488138498971239</v>
      </c>
      <c r="GC132">
        <f t="shared" si="89"/>
        <v>-0.82606902651605196</v>
      </c>
      <c r="GD132">
        <f t="shared" si="89"/>
        <v>1.414446160197258</v>
      </c>
      <c r="GE132">
        <f t="shared" si="89"/>
        <v>0.4905609785055276</v>
      </c>
      <c r="GF132">
        <f t="shared" si="89"/>
        <v>1.3903127182857133</v>
      </c>
      <c r="GG132">
        <f t="shared" si="89"/>
        <v>0.26995621738024056</v>
      </c>
      <c r="GH132">
        <f t="shared" si="89"/>
        <v>1.5205978343146853</v>
      </c>
      <c r="GI132">
        <f t="shared" si="89"/>
        <v>0.70788246375741437</v>
      </c>
      <c r="GJ132">
        <f t="shared" si="89"/>
        <v>-0.73177034209948033</v>
      </c>
      <c r="GK132">
        <f t="shared" si="89"/>
        <v>0.29711259230680298</v>
      </c>
      <c r="GL132">
        <f t="shared" si="89"/>
        <v>-0.6857453627162613</v>
      </c>
      <c r="GM132">
        <f t="shared" ref="GM132:IX133" si="90">+GM117</f>
        <v>0.71556769398739561</v>
      </c>
      <c r="GN132">
        <f t="shared" si="90"/>
        <v>0.86767840912216343</v>
      </c>
      <c r="GO132">
        <f t="shared" si="90"/>
        <v>-5.1544475354603492E-2</v>
      </c>
      <c r="GP132">
        <f t="shared" si="90"/>
        <v>-0.15510863704548683</v>
      </c>
      <c r="GQ132">
        <f t="shared" si="90"/>
        <v>-0.72757757152430713</v>
      </c>
      <c r="GR132">
        <f t="shared" si="90"/>
        <v>0.39758106140652671</v>
      </c>
      <c r="GS132">
        <f t="shared" si="90"/>
        <v>-0.42781948650372215</v>
      </c>
      <c r="GT132">
        <f t="shared" si="90"/>
        <v>-0.39195811041281559</v>
      </c>
      <c r="GU132">
        <f t="shared" si="90"/>
        <v>-0.62495701058651321</v>
      </c>
      <c r="GV132">
        <f t="shared" si="90"/>
        <v>-0.4009780241176486</v>
      </c>
      <c r="GW132">
        <f t="shared" si="90"/>
        <v>-0.19137587514705956</v>
      </c>
      <c r="GX132">
        <f t="shared" si="90"/>
        <v>0.214256488106912</v>
      </c>
      <c r="GY132">
        <f t="shared" si="90"/>
        <v>-0.54879251365491655</v>
      </c>
      <c r="GZ132">
        <f t="shared" si="90"/>
        <v>0.69525981416518334</v>
      </c>
      <c r="HA132">
        <f t="shared" si="90"/>
        <v>0.20940547074133065</v>
      </c>
      <c r="HB132">
        <f t="shared" si="90"/>
        <v>-0.70111582317622378</v>
      </c>
      <c r="HC132">
        <f t="shared" si="90"/>
        <v>0.58554178394842893</v>
      </c>
      <c r="HD132">
        <f t="shared" si="90"/>
        <v>7.6918240665690973E-2</v>
      </c>
      <c r="HE132">
        <f t="shared" si="90"/>
        <v>-0.55110604080255143</v>
      </c>
      <c r="HF132">
        <f t="shared" si="90"/>
        <v>-0.16758576748543419</v>
      </c>
      <c r="HG132">
        <f t="shared" si="90"/>
        <v>2.0501920516835526</v>
      </c>
      <c r="HH132">
        <f t="shared" si="90"/>
        <v>-1.1900783647433855</v>
      </c>
      <c r="HI132">
        <f t="shared" si="90"/>
        <v>-1.4555689631379209</v>
      </c>
      <c r="HJ132">
        <f t="shared" si="90"/>
        <v>0.9853079063759651</v>
      </c>
      <c r="HK132">
        <f t="shared" si="90"/>
        <v>1.8575428839540109</v>
      </c>
      <c r="HL132">
        <f t="shared" si="90"/>
        <v>0.99266799225006253</v>
      </c>
      <c r="HM132">
        <f t="shared" si="90"/>
        <v>6.4494543039472774E-2</v>
      </c>
      <c r="HN132">
        <f t="shared" si="90"/>
        <v>1.1848123904201202</v>
      </c>
      <c r="HO132">
        <f t="shared" si="90"/>
        <v>-6.2731260186410509E-2</v>
      </c>
      <c r="HP132">
        <f t="shared" si="90"/>
        <v>1.1448628356447443</v>
      </c>
      <c r="HQ132">
        <f t="shared" si="90"/>
        <v>0.68294184529804625</v>
      </c>
      <c r="HR132">
        <f t="shared" si="90"/>
        <v>0.63746824707777705</v>
      </c>
      <c r="HS132">
        <f t="shared" si="90"/>
        <v>0.19418166630202904</v>
      </c>
      <c r="HT132">
        <f t="shared" si="90"/>
        <v>0.11912106856470928</v>
      </c>
      <c r="HU132">
        <f t="shared" si="90"/>
        <v>-3.1714080250822008E-2</v>
      </c>
      <c r="HV132">
        <f t="shared" si="90"/>
        <v>0.77453933045035228</v>
      </c>
      <c r="HW132">
        <f t="shared" si="90"/>
        <v>0.14736997400177643</v>
      </c>
      <c r="HX132">
        <f t="shared" si="90"/>
        <v>1.1205975170014426</v>
      </c>
      <c r="HY132">
        <f t="shared" si="90"/>
        <v>0.49211394070880488</v>
      </c>
      <c r="HZ132">
        <f t="shared" si="90"/>
        <v>0.42187480175925884</v>
      </c>
      <c r="IA132">
        <f t="shared" si="90"/>
        <v>-0.31073227546585258</v>
      </c>
      <c r="IB132">
        <f t="shared" si="90"/>
        <v>0.49877371566253714</v>
      </c>
      <c r="IC132">
        <f t="shared" si="90"/>
        <v>1.2149848771514371</v>
      </c>
      <c r="ID132">
        <f t="shared" si="90"/>
        <v>0.44338094085105695</v>
      </c>
      <c r="IE132">
        <f t="shared" si="90"/>
        <v>-0.7914809430076275</v>
      </c>
      <c r="IF132">
        <f t="shared" si="90"/>
        <v>-0.21034338715253398</v>
      </c>
      <c r="IG132">
        <f t="shared" si="90"/>
        <v>-1.4908891898812726</v>
      </c>
      <c r="IH132">
        <f t="shared" si="90"/>
        <v>1.0671783456928097E-2</v>
      </c>
      <c r="II132">
        <f t="shared" si="90"/>
        <v>-1.146486283687409</v>
      </c>
      <c r="IJ132">
        <f t="shared" si="90"/>
        <v>0.3843683771265205</v>
      </c>
      <c r="IK132">
        <f t="shared" si="90"/>
        <v>-0.36059077501704451</v>
      </c>
      <c r="IL132">
        <f t="shared" si="90"/>
        <v>-1.0390613169874996</v>
      </c>
      <c r="IM132">
        <f t="shared" si="90"/>
        <v>-0.38297002902254462</v>
      </c>
      <c r="IN132">
        <f t="shared" si="90"/>
        <v>0.52572659114957787</v>
      </c>
      <c r="IO132">
        <f t="shared" si="90"/>
        <v>-0.44523858377942815</v>
      </c>
      <c r="IP132">
        <f t="shared" si="90"/>
        <v>2.6789348339661956</v>
      </c>
      <c r="IQ132">
        <f t="shared" si="90"/>
        <v>-0.57449824453215115</v>
      </c>
      <c r="IR132">
        <f t="shared" si="90"/>
        <v>-0.38025405046937522</v>
      </c>
      <c r="IS132">
        <f t="shared" si="90"/>
        <v>-1.0573467079666443</v>
      </c>
      <c r="IT132">
        <f t="shared" si="90"/>
        <v>1.0518783710722346</v>
      </c>
      <c r="IU132">
        <f t="shared" si="90"/>
        <v>0.38403982216550503</v>
      </c>
      <c r="IV132">
        <f t="shared" si="90"/>
        <v>0.8067468115768861</v>
      </c>
      <c r="IW132">
        <f t="shared" si="90"/>
        <v>-0.22679728317598347</v>
      </c>
      <c r="IX132">
        <f t="shared" si="90"/>
        <v>-2.0239986042724922</v>
      </c>
      <c r="IY132">
        <f t="shared" ref="IY132:LJ133" si="91">+IY117</f>
        <v>1.4736770026502199</v>
      </c>
      <c r="IZ132">
        <f t="shared" si="91"/>
        <v>-1.2375357982818969</v>
      </c>
      <c r="JA132">
        <f t="shared" si="91"/>
        <v>1.3863018466508947</v>
      </c>
      <c r="JB132">
        <f t="shared" si="91"/>
        <v>-1.4184070096234791</v>
      </c>
      <c r="JC132">
        <f t="shared" si="91"/>
        <v>9.204313755617477E-2</v>
      </c>
      <c r="JD132">
        <f t="shared" si="91"/>
        <v>-0.56065914577629883</v>
      </c>
      <c r="JE132">
        <f t="shared" si="91"/>
        <v>-1.0850453691091388</v>
      </c>
      <c r="JF132">
        <f t="shared" si="91"/>
        <v>8.4286284618428908E-2</v>
      </c>
      <c r="JG132">
        <f t="shared" si="91"/>
        <v>0.84417479229159653</v>
      </c>
      <c r="JH132">
        <f t="shared" si="91"/>
        <v>-1.5026125765871257</v>
      </c>
      <c r="JI132">
        <f t="shared" si="91"/>
        <v>0.57053284763242118</v>
      </c>
      <c r="JJ132">
        <f t="shared" si="91"/>
        <v>-2.2803942556492984</v>
      </c>
      <c r="JK132">
        <f t="shared" si="91"/>
        <v>-0.57757006288738921</v>
      </c>
      <c r="JL132">
        <f t="shared" si="91"/>
        <v>0.24339101400983054</v>
      </c>
      <c r="JM132">
        <f t="shared" si="91"/>
        <v>0.59875901570194401</v>
      </c>
      <c r="JN132">
        <f t="shared" si="91"/>
        <v>-1.231635451404145</v>
      </c>
      <c r="JO132">
        <f t="shared" si="91"/>
        <v>-0.14203692444425542</v>
      </c>
      <c r="JP132">
        <f t="shared" si="91"/>
        <v>-0.53417807066580281</v>
      </c>
      <c r="JQ132">
        <f t="shared" si="91"/>
        <v>-2.105844032485038</v>
      </c>
      <c r="JR132">
        <f t="shared" si="91"/>
        <v>0.25143663151538931</v>
      </c>
      <c r="JS132">
        <f t="shared" si="91"/>
        <v>-0.77309323387453333</v>
      </c>
      <c r="JT132">
        <f t="shared" si="91"/>
        <v>0.89726199803408235</v>
      </c>
      <c r="JU132">
        <f t="shared" si="91"/>
        <v>-0.2629803930176422</v>
      </c>
      <c r="JV132">
        <f t="shared" si="91"/>
        <v>-1.1610700312303379</v>
      </c>
      <c r="JW132">
        <f t="shared" si="91"/>
        <v>1.1896190699189901E-2</v>
      </c>
      <c r="JX132">
        <f t="shared" si="91"/>
        <v>-1.235548552358523E-2</v>
      </c>
      <c r="JY132">
        <f t="shared" si="91"/>
        <v>1.4465786080108956</v>
      </c>
      <c r="JZ132">
        <f t="shared" si="91"/>
        <v>-1.8311402527615428</v>
      </c>
      <c r="KA132">
        <f t="shared" si="91"/>
        <v>-1.2888358469353989</v>
      </c>
      <c r="KB132">
        <f t="shared" si="91"/>
        <v>-0.64517280407017097</v>
      </c>
      <c r="KC132">
        <f t="shared" si="91"/>
        <v>-1.0431381269881967</v>
      </c>
      <c r="KD132">
        <f t="shared" si="91"/>
        <v>0.12328314369369764</v>
      </c>
      <c r="KE132">
        <f t="shared" si="91"/>
        <v>-1.0816074791364372</v>
      </c>
      <c r="KF132">
        <f t="shared" si="91"/>
        <v>-0.47269168135244399</v>
      </c>
      <c r="KG132">
        <f t="shared" si="91"/>
        <v>-3.0488536140182987E-2</v>
      </c>
      <c r="KH132">
        <f t="shared" si="91"/>
        <v>1.1022962098650169</v>
      </c>
      <c r="KI132">
        <f t="shared" si="91"/>
        <v>0.1325383891526144</v>
      </c>
      <c r="KJ132">
        <f t="shared" si="91"/>
        <v>0.2623471573315328</v>
      </c>
      <c r="KK132">
        <f t="shared" si="91"/>
        <v>0.32376419767388143</v>
      </c>
      <c r="KL132">
        <f t="shared" si="91"/>
        <v>-0.28721274247800466</v>
      </c>
      <c r="KM132">
        <f t="shared" si="91"/>
        <v>0.12058535503456369</v>
      </c>
      <c r="KN132">
        <f t="shared" si="91"/>
        <v>-0.4151957000431139</v>
      </c>
      <c r="KO132">
        <f t="shared" si="91"/>
        <v>-1.1029987945221364</v>
      </c>
      <c r="KP132">
        <f t="shared" si="91"/>
        <v>0.64649270825611893</v>
      </c>
      <c r="KQ132">
        <f t="shared" si="91"/>
        <v>0.52230461733415723</v>
      </c>
      <c r="KR132">
        <f t="shared" si="91"/>
        <v>0.38964572013355792</v>
      </c>
      <c r="KS132">
        <f t="shared" si="91"/>
        <v>-1.1293832358205691</v>
      </c>
      <c r="KT132">
        <f t="shared" si="91"/>
        <v>0.55797499953769147</v>
      </c>
      <c r="KU132">
        <f t="shared" si="91"/>
        <v>0.34057848097290844</v>
      </c>
      <c r="KV132">
        <f t="shared" si="91"/>
        <v>0.32933257898548618</v>
      </c>
      <c r="KW132">
        <f t="shared" si="91"/>
        <v>-0.67235419010103215</v>
      </c>
      <c r="KX132">
        <f t="shared" si="91"/>
        <v>0.7408993951685261</v>
      </c>
      <c r="KY132">
        <f t="shared" si="91"/>
        <v>1.0896042113017756</v>
      </c>
      <c r="KZ132">
        <f t="shared" si="91"/>
        <v>0.61901687331555877</v>
      </c>
      <c r="LA132">
        <f t="shared" si="91"/>
        <v>0.62719209381612018</v>
      </c>
      <c r="LB132">
        <f t="shared" si="91"/>
        <v>-0.38692405723850243</v>
      </c>
      <c r="LC132">
        <f t="shared" si="91"/>
        <v>0.80188328865915537</v>
      </c>
      <c r="LD132">
        <f t="shared" si="91"/>
        <v>1.8202081264462322</v>
      </c>
      <c r="LE132">
        <f t="shared" si="91"/>
        <v>1.0829808161361143</v>
      </c>
      <c r="LF132">
        <f t="shared" si="91"/>
        <v>2.7580426831264049E-2</v>
      </c>
      <c r="LG132">
        <f t="shared" si="91"/>
        <v>-0.20549691726046149</v>
      </c>
      <c r="LH132">
        <f t="shared" si="91"/>
        <v>0.57296574595966376</v>
      </c>
      <c r="LI132">
        <f t="shared" si="91"/>
        <v>0.14404577086679637</v>
      </c>
      <c r="LJ132">
        <f t="shared" si="91"/>
        <v>-0.91746642283396795</v>
      </c>
      <c r="LK132">
        <f t="shared" ref="LK132:NV133" si="92">+LK117</f>
        <v>0.86634145191055723</v>
      </c>
      <c r="LL132">
        <f t="shared" si="92"/>
        <v>0.42279452827642672</v>
      </c>
      <c r="LM132">
        <f t="shared" si="92"/>
        <v>-0.12644363778235856</v>
      </c>
      <c r="LN132">
        <f t="shared" si="92"/>
        <v>0.20627794583560899</v>
      </c>
      <c r="LO132">
        <f t="shared" si="92"/>
        <v>0.74877334554912522</v>
      </c>
      <c r="LP132">
        <f t="shared" si="92"/>
        <v>0.4274011189409066</v>
      </c>
      <c r="LQ132">
        <f t="shared" si="92"/>
        <v>-1.1482575246191118</v>
      </c>
      <c r="LR132">
        <f t="shared" si="92"/>
        <v>-1.5648492990294471</v>
      </c>
      <c r="LS132">
        <f t="shared" si="92"/>
        <v>1.3726366887567565</v>
      </c>
      <c r="LT132">
        <f t="shared" si="92"/>
        <v>-1.8348328012507409</v>
      </c>
      <c r="LU132">
        <f t="shared" si="92"/>
        <v>1.301580141443992</v>
      </c>
      <c r="LV132">
        <f t="shared" si="92"/>
        <v>1.2964210327481851</v>
      </c>
      <c r="LW132">
        <f t="shared" si="92"/>
        <v>-0.1172725205833558</v>
      </c>
      <c r="LX132">
        <f t="shared" si="92"/>
        <v>-1.3051567293587141</v>
      </c>
      <c r="LY132">
        <f t="shared" si="92"/>
        <v>1.2046484698657878</v>
      </c>
      <c r="LZ132">
        <f t="shared" si="92"/>
        <v>-0.3224749889341183</v>
      </c>
      <c r="MA132">
        <f t="shared" si="92"/>
        <v>1.5184150470304303</v>
      </c>
      <c r="MB132">
        <f t="shared" si="92"/>
        <v>-9.8805230663856491E-2</v>
      </c>
      <c r="MC132">
        <f t="shared" si="92"/>
        <v>0.18709215510170907</v>
      </c>
      <c r="MD132">
        <f t="shared" si="92"/>
        <v>0.14404577086679637</v>
      </c>
      <c r="ME132">
        <f t="shared" si="92"/>
        <v>-0.42714873416116461</v>
      </c>
      <c r="MF132">
        <f t="shared" si="92"/>
        <v>1.164830791822169</v>
      </c>
      <c r="MG132">
        <f t="shared" si="92"/>
        <v>0.96171788754872978</v>
      </c>
      <c r="MH132">
        <f t="shared" si="92"/>
        <v>-0.79137635111692362</v>
      </c>
      <c r="MI132">
        <f t="shared" si="92"/>
        <v>0.17752427083905786</v>
      </c>
      <c r="MJ132">
        <f t="shared" si="92"/>
        <v>-1.1936572263948619</v>
      </c>
      <c r="MK132">
        <f t="shared" si="92"/>
        <v>-6.8635017669294029E-2</v>
      </c>
      <c r="ML132">
        <f t="shared" si="92"/>
        <v>-0.57892520999303088</v>
      </c>
      <c r="MM132">
        <f t="shared" si="92"/>
        <v>2.2074345906730741</v>
      </c>
      <c r="MN132">
        <f t="shared" si="92"/>
        <v>0.68371377892617602</v>
      </c>
      <c r="MO132">
        <f t="shared" si="92"/>
        <v>-0.64922915044007823</v>
      </c>
      <c r="MP132">
        <f t="shared" si="92"/>
        <v>-0.92483332991832867</v>
      </c>
      <c r="MQ132">
        <f t="shared" si="92"/>
        <v>0.88587967184139416</v>
      </c>
      <c r="MR132">
        <f t="shared" si="92"/>
        <v>-0.56379576562903821</v>
      </c>
      <c r="MS132">
        <f t="shared" si="92"/>
        <v>0.21261257643345743</v>
      </c>
      <c r="MT132">
        <f t="shared" si="92"/>
        <v>0.19067442735831719</v>
      </c>
      <c r="MU132">
        <f t="shared" si="92"/>
        <v>-1.0584176379779819</v>
      </c>
      <c r="MV132">
        <f t="shared" si="92"/>
        <v>-5.3689745982410386E-2</v>
      </c>
      <c r="MW132">
        <f t="shared" si="92"/>
        <v>0.35496327654982451</v>
      </c>
      <c r="MX132">
        <f t="shared" si="92"/>
        <v>0.80844301919569261</v>
      </c>
      <c r="MY132">
        <f t="shared" si="92"/>
        <v>-5.4378688219003379E-2</v>
      </c>
      <c r="MZ132">
        <f t="shared" si="92"/>
        <v>-0.43950194594799541</v>
      </c>
      <c r="NA132">
        <f t="shared" si="92"/>
        <v>-0.49479240260552615</v>
      </c>
      <c r="NB132">
        <f t="shared" si="92"/>
        <v>-0.13948692867415957</v>
      </c>
      <c r="NC132">
        <f t="shared" si="92"/>
        <v>-0.49073378249886446</v>
      </c>
      <c r="ND132">
        <f t="shared" si="92"/>
        <v>0.24922655939008109</v>
      </c>
      <c r="NE132">
        <f t="shared" si="92"/>
        <v>0.33620381145738065</v>
      </c>
      <c r="NF132">
        <f t="shared" si="92"/>
        <v>0.15867044567130506</v>
      </c>
      <c r="NG132">
        <f t="shared" si="92"/>
        <v>1.1360680218786001</v>
      </c>
      <c r="NH132">
        <f t="shared" si="92"/>
        <v>-0.63896891333570238</v>
      </c>
      <c r="NI132">
        <f t="shared" si="92"/>
        <v>-1.8075206753564999</v>
      </c>
      <c r="NJ132">
        <f t="shared" si="92"/>
        <v>0.70385794970206916</v>
      </c>
      <c r="NK132">
        <f t="shared" si="92"/>
        <v>-6.0967977333348244E-2</v>
      </c>
      <c r="NL132">
        <f t="shared" si="92"/>
        <v>0.97886413641390391</v>
      </c>
      <c r="NM132">
        <f t="shared" si="92"/>
        <v>-0.81503571891516913</v>
      </c>
      <c r="NN132">
        <f t="shared" si="92"/>
        <v>0.4187836566416081</v>
      </c>
      <c r="NO132">
        <f t="shared" si="92"/>
        <v>0.16898297872103285</v>
      </c>
      <c r="NP132">
        <f t="shared" si="92"/>
        <v>1.7082584236050025</v>
      </c>
      <c r="NQ132">
        <f t="shared" si="92"/>
        <v>0.90437879407545552</v>
      </c>
      <c r="NR132">
        <f t="shared" si="92"/>
        <v>-0.68690724219777621</v>
      </c>
      <c r="NS132">
        <f t="shared" si="92"/>
        <v>1.7551974451635033</v>
      </c>
      <c r="NT132">
        <f t="shared" si="92"/>
        <v>-1.1978795555478428</v>
      </c>
      <c r="NU132">
        <f t="shared" si="92"/>
        <v>1.3017597666475922</v>
      </c>
      <c r="NV132">
        <f t="shared" si="92"/>
        <v>-0.79106257544481196</v>
      </c>
      <c r="NW132">
        <f t="shared" ref="NW132:QH133" si="93">+NW117</f>
        <v>-0.4732055458589457</v>
      </c>
      <c r="NX132">
        <f t="shared" si="93"/>
        <v>2.1546384232351556</v>
      </c>
      <c r="NY132">
        <f t="shared" si="93"/>
        <v>-0.8272536433651112</v>
      </c>
      <c r="NZ132">
        <f t="shared" si="93"/>
        <v>-1.2830651030526496</v>
      </c>
      <c r="OA132">
        <f t="shared" si="93"/>
        <v>-0.26005182007793337</v>
      </c>
      <c r="OB132">
        <f t="shared" si="93"/>
        <v>-0.82649876276263967</v>
      </c>
      <c r="OC132">
        <f t="shared" si="93"/>
        <v>-0.83438408182701096</v>
      </c>
      <c r="OD132">
        <f t="shared" si="93"/>
        <v>-0.73908950071199797</v>
      </c>
      <c r="OE132">
        <f t="shared" si="93"/>
        <v>-1.3082126315566711</v>
      </c>
      <c r="OF132">
        <f t="shared" si="93"/>
        <v>-1.499779500591103</v>
      </c>
      <c r="OG132">
        <f t="shared" si="93"/>
        <v>-0.9291829883295577</v>
      </c>
      <c r="OH132">
        <f t="shared" si="93"/>
        <v>-0.76692003858624958</v>
      </c>
      <c r="OI132">
        <f t="shared" si="93"/>
        <v>0.93000835477141663</v>
      </c>
      <c r="OJ132">
        <f t="shared" si="93"/>
        <v>2.1561936591751873</v>
      </c>
      <c r="OK132">
        <f t="shared" si="93"/>
        <v>-1.8110586097463965</v>
      </c>
      <c r="OL132">
        <f t="shared" si="93"/>
        <v>-1.0184135135204997</v>
      </c>
      <c r="OM132">
        <f t="shared" si="93"/>
        <v>-0.68806912167929113</v>
      </c>
      <c r="ON132">
        <f t="shared" si="93"/>
        <v>-1.0045073395303916</v>
      </c>
      <c r="OO132">
        <f t="shared" si="93"/>
        <v>-0.79798610386205837</v>
      </c>
      <c r="OP132">
        <f t="shared" si="93"/>
        <v>-1.3861017578165047</v>
      </c>
      <c r="OQ132">
        <f t="shared" si="93"/>
        <v>1.3080307326163165</v>
      </c>
      <c r="OR132">
        <f t="shared" si="93"/>
        <v>-0.3955119609599933</v>
      </c>
      <c r="OS132">
        <f t="shared" si="93"/>
        <v>-0.22052176973375026</v>
      </c>
      <c r="OT132">
        <f t="shared" si="93"/>
        <v>-1.7056299839168787</v>
      </c>
      <c r="OU132">
        <f t="shared" si="93"/>
        <v>0.7616949915245641</v>
      </c>
      <c r="OV132">
        <f t="shared" si="93"/>
        <v>-1.0340863809688017</v>
      </c>
      <c r="OW132">
        <f t="shared" si="93"/>
        <v>-4.9859636419569142E-2</v>
      </c>
      <c r="OX132">
        <f t="shared" si="93"/>
        <v>-0.79546452980139293</v>
      </c>
      <c r="OY132">
        <f t="shared" si="93"/>
        <v>-0.58173213801637758</v>
      </c>
      <c r="OZ132">
        <f t="shared" si="93"/>
        <v>0.54728161558159627</v>
      </c>
      <c r="PA132">
        <f t="shared" si="93"/>
        <v>-0.92565642262343317</v>
      </c>
      <c r="PB132">
        <f t="shared" si="93"/>
        <v>-0.33814785638242029</v>
      </c>
      <c r="PC132">
        <f t="shared" si="93"/>
        <v>0.73267074185423553</v>
      </c>
      <c r="PD132">
        <f t="shared" si="93"/>
        <v>-0.79988012657850049</v>
      </c>
      <c r="PE132">
        <f t="shared" si="93"/>
        <v>-1.0224061952612828</v>
      </c>
      <c r="PF132">
        <f t="shared" si="93"/>
        <v>-0.48599304136587307</v>
      </c>
      <c r="PG132">
        <f t="shared" si="93"/>
        <v>-1.7466936697019264</v>
      </c>
      <c r="PH132">
        <f t="shared" si="93"/>
        <v>-0.99392082120175473</v>
      </c>
      <c r="PI132">
        <f t="shared" si="93"/>
        <v>1.18589468911523</v>
      </c>
      <c r="PJ132">
        <f t="shared" si="93"/>
        <v>-0.17426145859644748</v>
      </c>
      <c r="PK132">
        <f t="shared" si="93"/>
        <v>1.3121825759299099</v>
      </c>
      <c r="PL132">
        <f t="shared" si="93"/>
        <v>0.63344259615405463</v>
      </c>
      <c r="PM132">
        <f t="shared" si="93"/>
        <v>1.0506823855394032</v>
      </c>
      <c r="PN132">
        <f t="shared" si="93"/>
        <v>2.5569534045644104</v>
      </c>
      <c r="PO132">
        <f t="shared" si="93"/>
        <v>-0.46884679250069894</v>
      </c>
      <c r="PP132">
        <f t="shared" si="93"/>
        <v>-0.72022089625534136</v>
      </c>
      <c r="PQ132">
        <f t="shared" si="93"/>
        <v>0.82585302152438089</v>
      </c>
      <c r="PR132">
        <f t="shared" si="93"/>
        <v>-0.18203422769147437</v>
      </c>
      <c r="PS132">
        <f t="shared" si="93"/>
        <v>-1.0765393199108075</v>
      </c>
      <c r="PT132">
        <f t="shared" si="93"/>
        <v>1.4878742149448954</v>
      </c>
      <c r="PU132">
        <f t="shared" si="93"/>
        <v>-0.78865923569537699</v>
      </c>
      <c r="PV132">
        <f t="shared" si="93"/>
        <v>-1.0773601388791576</v>
      </c>
      <c r="PW132">
        <f t="shared" si="93"/>
        <v>-2.0163497538305819</v>
      </c>
      <c r="PX132">
        <f t="shared" si="93"/>
        <v>-0.51329379857634194</v>
      </c>
      <c r="PY132">
        <f t="shared" si="93"/>
        <v>-1.8848459149012342</v>
      </c>
      <c r="PZ132">
        <f t="shared" si="93"/>
        <v>-1.1917882147827186</v>
      </c>
      <c r="QA132">
        <f t="shared" si="93"/>
        <v>-5.1774122766801156E-2</v>
      </c>
      <c r="QB132">
        <f t="shared" si="93"/>
        <v>-2.0354036678327248</v>
      </c>
      <c r="QC132">
        <f t="shared" si="93"/>
        <v>0.19971821529907174</v>
      </c>
      <c r="QD132">
        <f t="shared" si="93"/>
        <v>1.2629425327759236</v>
      </c>
      <c r="QE132">
        <f t="shared" si="93"/>
        <v>0.43260342863504775</v>
      </c>
      <c r="QF132">
        <f t="shared" si="93"/>
        <v>0.22758172235626262</v>
      </c>
      <c r="QG132">
        <f t="shared" si="93"/>
        <v>0.82263113654335029</v>
      </c>
      <c r="QH132">
        <f t="shared" si="93"/>
        <v>-1.1716429071384482</v>
      </c>
      <c r="QI132">
        <f t="shared" ref="QI132:SG133" si="94">+QI117</f>
        <v>1.2117902770114597</v>
      </c>
      <c r="QJ132">
        <f t="shared" si="94"/>
        <v>-1.4080251276027411</v>
      </c>
      <c r="QK132">
        <f t="shared" si="94"/>
        <v>0.86767840912216343</v>
      </c>
      <c r="QL132">
        <f t="shared" si="94"/>
        <v>-0.57522129282006063</v>
      </c>
      <c r="QM132">
        <f t="shared" si="94"/>
        <v>-0.34495997169869952</v>
      </c>
      <c r="QN132">
        <f t="shared" si="94"/>
        <v>0.91560423243208788</v>
      </c>
      <c r="QO132">
        <f t="shared" si="94"/>
        <v>0.76179730967851356</v>
      </c>
      <c r="QP132">
        <f t="shared" si="94"/>
        <v>1.051612343871966</v>
      </c>
      <c r="QQ132">
        <f t="shared" si="94"/>
        <v>-0.44532271203934215</v>
      </c>
      <c r="QR132">
        <f t="shared" si="94"/>
        <v>-2.6203679226455279E-2</v>
      </c>
      <c r="QS132">
        <f t="shared" si="94"/>
        <v>-0.7583253136544954</v>
      </c>
      <c r="QT132">
        <f t="shared" si="94"/>
        <v>-0.17340767044515815</v>
      </c>
      <c r="QU132">
        <f t="shared" si="94"/>
        <v>1.3456633496389259</v>
      </c>
      <c r="QV132">
        <f t="shared" si="94"/>
        <v>-2.4673454390722327E-2</v>
      </c>
      <c r="QW132">
        <f t="shared" si="94"/>
        <v>0.36868414099444635</v>
      </c>
      <c r="QX132">
        <f t="shared" si="94"/>
        <v>-1.4734519027115311</v>
      </c>
      <c r="QY132">
        <f t="shared" si="94"/>
        <v>1.4251327229430899</v>
      </c>
      <c r="QZ132">
        <f t="shared" si="94"/>
        <v>-2.0111201592953876</v>
      </c>
      <c r="RA132">
        <f t="shared" si="94"/>
        <v>0.47980392992030829</v>
      </c>
      <c r="RB132">
        <f t="shared" si="94"/>
        <v>-0.12197233445476741</v>
      </c>
      <c r="RC132">
        <f t="shared" si="94"/>
        <v>-2.3434768081642687</v>
      </c>
      <c r="RD132">
        <f t="shared" si="94"/>
        <v>0.70984924604999833</v>
      </c>
      <c r="RE132">
        <f t="shared" si="94"/>
        <v>0.44566036194737535</v>
      </c>
      <c r="RF132">
        <f t="shared" si="94"/>
        <v>-1.7112279238062911</v>
      </c>
      <c r="RG132">
        <f t="shared" si="94"/>
        <v>-0.7215112418634817</v>
      </c>
      <c r="RH132">
        <f t="shared" si="94"/>
        <v>0.11326847015880048</v>
      </c>
      <c r="RI132">
        <f t="shared" si="94"/>
        <v>0.71566773840459064</v>
      </c>
      <c r="RJ132">
        <f t="shared" si="94"/>
        <v>1.3849057722836733</v>
      </c>
      <c r="RK132">
        <f t="shared" si="94"/>
        <v>0.31450781534658745</v>
      </c>
      <c r="RL132">
        <f t="shared" si="94"/>
        <v>2.0116931409575045</v>
      </c>
      <c r="RM132">
        <f t="shared" si="94"/>
        <v>4.5520209823735058E-3</v>
      </c>
      <c r="RN132">
        <f t="shared" si="94"/>
        <v>-0.34910272006527521</v>
      </c>
      <c r="RO132">
        <f t="shared" si="94"/>
        <v>0.47166622607619502</v>
      </c>
      <c r="RP132">
        <f t="shared" si="94"/>
        <v>-0.37384779716376215</v>
      </c>
      <c r="RQ132">
        <f t="shared" si="94"/>
        <v>-1.4597708286601119</v>
      </c>
      <c r="RR132">
        <f t="shared" si="94"/>
        <v>2.0311745174694806</v>
      </c>
      <c r="RS132">
        <f t="shared" si="94"/>
        <v>-0.14080001164984424</v>
      </c>
      <c r="RT132">
        <f t="shared" si="94"/>
        <v>0.89337845565751195</v>
      </c>
      <c r="RU132">
        <f t="shared" si="94"/>
        <v>-2.1577670850092545</v>
      </c>
      <c r="RV132">
        <f t="shared" si="94"/>
        <v>-0.34674712878768332</v>
      </c>
      <c r="RW132">
        <f t="shared" si="94"/>
        <v>-1.5126261132536456</v>
      </c>
      <c r="RX132">
        <f t="shared" si="94"/>
        <v>-1.1213160178158432</v>
      </c>
      <c r="RY132">
        <f t="shared" si="94"/>
        <v>0.53373696573544294</v>
      </c>
      <c r="RZ132">
        <f t="shared" si="94"/>
        <v>-1.2566829354909714</v>
      </c>
      <c r="SA132">
        <f t="shared" si="94"/>
        <v>-2.4673454390722327E-2</v>
      </c>
      <c r="SB132">
        <f t="shared" si="94"/>
        <v>-1.7280035535804927</v>
      </c>
      <c r="SC132">
        <f t="shared" si="94"/>
        <v>-0.40753548091743141</v>
      </c>
      <c r="SD132">
        <f t="shared" si="94"/>
        <v>-0.93485368779511191</v>
      </c>
      <c r="SE132">
        <f t="shared" si="94"/>
        <v>-0.71073486651584972</v>
      </c>
      <c r="SF132">
        <f t="shared" si="94"/>
        <v>6.0891807152074762E-2</v>
      </c>
      <c r="SG132">
        <f t="shared" si="94"/>
        <v>0.81364987636334263</v>
      </c>
    </row>
    <row r="133" spans="1:502">
      <c r="A133" t="s">
        <v>552</v>
      </c>
      <c r="B133">
        <f>+B118</f>
        <v>0.33920059649972245</v>
      </c>
      <c r="C133">
        <f t="shared" si="87"/>
        <v>1.4955548977013677</v>
      </c>
      <c r="D133">
        <f t="shared" si="87"/>
        <v>0.22734639060217887</v>
      </c>
      <c r="E133">
        <f t="shared" si="87"/>
        <v>1.228863766300492</v>
      </c>
      <c r="F133">
        <f t="shared" si="87"/>
        <v>-0.67532937464420684</v>
      </c>
      <c r="G133">
        <f t="shared" si="87"/>
        <v>0.25633426048443653</v>
      </c>
      <c r="H133">
        <f t="shared" si="87"/>
        <v>-0.40753548091743141</v>
      </c>
      <c r="I133">
        <f t="shared" si="87"/>
        <v>0.15820660337340087</v>
      </c>
      <c r="J133">
        <f t="shared" si="87"/>
        <v>-1.5311343304347247</v>
      </c>
      <c r="K133">
        <f t="shared" si="87"/>
        <v>1.168759808933828</v>
      </c>
      <c r="L133">
        <f t="shared" si="87"/>
        <v>1.4901934264344163</v>
      </c>
      <c r="M133">
        <f t="shared" si="87"/>
        <v>0.41652924664958846</v>
      </c>
      <c r="N133">
        <f t="shared" si="87"/>
        <v>-1.7438833310734481</v>
      </c>
      <c r="O133">
        <f t="shared" si="87"/>
        <v>-5.5374584917444736E-2</v>
      </c>
      <c r="P133">
        <f t="shared" si="87"/>
        <v>2.4214159566326998E-2</v>
      </c>
      <c r="Q133">
        <f t="shared" si="87"/>
        <v>-0.52651785154012032</v>
      </c>
      <c r="R133">
        <f t="shared" si="87"/>
        <v>-0.29647253541043028</v>
      </c>
      <c r="S133">
        <f t="shared" si="87"/>
        <v>-0.17208776625921018</v>
      </c>
      <c r="T133">
        <f t="shared" si="87"/>
        <v>0.93355083663482219</v>
      </c>
      <c r="U133">
        <f t="shared" si="87"/>
        <v>0.1323064680036623</v>
      </c>
      <c r="V133">
        <f t="shared" si="87"/>
        <v>-0.19036292542295996</v>
      </c>
      <c r="W133">
        <f t="shared" si="87"/>
        <v>1.2469695320760366</v>
      </c>
      <c r="X133">
        <f t="shared" si="87"/>
        <v>1.0406370165583212</v>
      </c>
      <c r="Y133">
        <f t="shared" si="87"/>
        <v>-0.20424749891390093</v>
      </c>
      <c r="Z133">
        <f t="shared" si="87"/>
        <v>-1.6672629499225877</v>
      </c>
      <c r="AA133">
        <f t="shared" si="87"/>
        <v>-0.96390522230649367</v>
      </c>
      <c r="AB133">
        <f t="shared" si="87"/>
        <v>1.1818860912171658</v>
      </c>
      <c r="AC133">
        <f t="shared" si="87"/>
        <v>-0.26868633540289011</v>
      </c>
      <c r="AD133">
        <f t="shared" si="87"/>
        <v>0.3979948814958334</v>
      </c>
      <c r="AE133">
        <f t="shared" si="87"/>
        <v>-0.33215997063962277</v>
      </c>
      <c r="AF133">
        <f t="shared" si="87"/>
        <v>-0.3192531039530877</v>
      </c>
      <c r="AG133">
        <f t="shared" si="87"/>
        <v>-0.45887873056926765</v>
      </c>
      <c r="AH133">
        <f t="shared" si="87"/>
        <v>-0.80135578173212707</v>
      </c>
      <c r="AI133">
        <f t="shared" si="87"/>
        <v>0.34690856409724802</v>
      </c>
      <c r="AJ133">
        <f t="shared" si="87"/>
        <v>-0.42354827201052103</v>
      </c>
      <c r="AK133">
        <f t="shared" si="87"/>
        <v>0.48375568439951167</v>
      </c>
      <c r="AL133">
        <f t="shared" si="87"/>
        <v>-0.2344961558264913</v>
      </c>
      <c r="AM133">
        <f t="shared" si="87"/>
        <v>-0.61319042288232595</v>
      </c>
      <c r="AN133">
        <f t="shared" si="87"/>
        <v>2.513161234674044E-2</v>
      </c>
      <c r="AO133">
        <f t="shared" si="87"/>
        <v>1.8344235286349431</v>
      </c>
      <c r="AP133">
        <f t="shared" si="87"/>
        <v>-0.11265228749834932</v>
      </c>
      <c r="AQ133">
        <f t="shared" si="87"/>
        <v>0.68439021561061963</v>
      </c>
      <c r="AR133">
        <f t="shared" si="87"/>
        <v>-0.94353254098678008</v>
      </c>
      <c r="AS133">
        <f t="shared" si="87"/>
        <v>-0.60499360188259743</v>
      </c>
      <c r="AT133">
        <f t="shared" si="87"/>
        <v>0.1678188255027635</v>
      </c>
      <c r="AU133">
        <f t="shared" si="87"/>
        <v>-2.4689870770089328</v>
      </c>
      <c r="AV133">
        <f t="shared" si="87"/>
        <v>0.83189434008090757</v>
      </c>
      <c r="AW133">
        <f t="shared" si="87"/>
        <v>1.0257667781843338</v>
      </c>
      <c r="AX133">
        <f t="shared" si="87"/>
        <v>0.33677110877761152</v>
      </c>
      <c r="AY133">
        <f t="shared" si="87"/>
        <v>0.93236849352251738</v>
      </c>
      <c r="AZ133">
        <f t="shared" si="87"/>
        <v>-0.3055981778743444</v>
      </c>
      <c r="BA133">
        <f t="shared" si="87"/>
        <v>0.37466861613211222</v>
      </c>
      <c r="BB133">
        <f t="shared" si="87"/>
        <v>-1.1014549272658769</v>
      </c>
      <c r="BC133">
        <f t="shared" si="87"/>
        <v>1.1512202036101371</v>
      </c>
      <c r="BD133">
        <f t="shared" si="87"/>
        <v>0.53824010137759615</v>
      </c>
      <c r="BE133">
        <f t="shared" si="87"/>
        <v>0.30335513656609692</v>
      </c>
      <c r="BF133">
        <f t="shared" si="87"/>
        <v>0.99454837254597805</v>
      </c>
      <c r="BG133">
        <f t="shared" si="87"/>
        <v>-0.89326476881979033</v>
      </c>
      <c r="BH133">
        <f t="shared" si="87"/>
        <v>-0.44295802581473254</v>
      </c>
      <c r="BI133">
        <f t="shared" si="87"/>
        <v>1.1226075002923608</v>
      </c>
      <c r="BJ133">
        <f t="shared" si="87"/>
        <v>-0.61448417909559794</v>
      </c>
      <c r="BK133">
        <f t="shared" si="87"/>
        <v>2.0005472833872773E-2</v>
      </c>
      <c r="BL133">
        <f t="shared" si="87"/>
        <v>0.17682623365544714</v>
      </c>
      <c r="BM133">
        <f t="shared" si="87"/>
        <v>-0.44085027184337378</v>
      </c>
      <c r="BN133">
        <f t="shared" si="87"/>
        <v>5.2234554459573701E-2</v>
      </c>
      <c r="BO133">
        <f t="shared" si="88"/>
        <v>-6.2194658312364481E-2</v>
      </c>
      <c r="BP133">
        <f t="shared" si="88"/>
        <v>-0.58990508478018455</v>
      </c>
      <c r="BQ133">
        <f t="shared" si="88"/>
        <v>-1.1366523722244892</v>
      </c>
      <c r="BR133">
        <f t="shared" si="88"/>
        <v>-0.15456635082955472</v>
      </c>
      <c r="BS133">
        <f t="shared" si="88"/>
        <v>1.7369256966048852</v>
      </c>
      <c r="BT133">
        <f t="shared" si="88"/>
        <v>0.43083900891360827</v>
      </c>
      <c r="BU133">
        <f t="shared" si="88"/>
        <v>-0.57044417189899832</v>
      </c>
      <c r="BV133">
        <f t="shared" si="88"/>
        <v>0.47089656618481968</v>
      </c>
      <c r="BW133">
        <f t="shared" si="88"/>
        <v>6.5260792325716466E-2</v>
      </c>
      <c r="BX133">
        <f t="shared" si="88"/>
        <v>3.7415884435176849</v>
      </c>
      <c r="BY133">
        <f t="shared" si="88"/>
        <v>1.3189060155127663</v>
      </c>
      <c r="BZ133">
        <f t="shared" si="88"/>
        <v>0.55663576858933084</v>
      </c>
      <c r="CA133">
        <f t="shared" si="88"/>
        <v>-0.2308797775185667</v>
      </c>
      <c r="CB133">
        <f t="shared" si="88"/>
        <v>-0.2671799848030787</v>
      </c>
      <c r="CC133">
        <f t="shared" si="88"/>
        <v>8.4746716311201453E-2</v>
      </c>
      <c r="CD133">
        <f t="shared" si="88"/>
        <v>-0.703367959431489</v>
      </c>
      <c r="CE133">
        <f t="shared" si="88"/>
        <v>1.2132250049035065</v>
      </c>
      <c r="CF133">
        <f t="shared" si="88"/>
        <v>9.8420969152357429E-2</v>
      </c>
      <c r="CG133">
        <f t="shared" si="88"/>
        <v>0.80051222539623268</v>
      </c>
      <c r="CH133">
        <f t="shared" si="88"/>
        <v>-0.97664496934157796</v>
      </c>
      <c r="CI133">
        <f t="shared" si="88"/>
        <v>-3.9403857954312116E-3</v>
      </c>
      <c r="CJ133">
        <f t="shared" si="88"/>
        <v>0.24804194254102185</v>
      </c>
      <c r="CK133">
        <f t="shared" si="88"/>
        <v>2.272245183121413</v>
      </c>
      <c r="CL133">
        <f t="shared" si="88"/>
        <v>1.5338628145400435E-2</v>
      </c>
      <c r="CM133">
        <f t="shared" si="88"/>
        <v>1.860125848907046</v>
      </c>
      <c r="CN133">
        <f t="shared" si="88"/>
        <v>-1.3559497347159777</v>
      </c>
      <c r="CO133">
        <f t="shared" si="88"/>
        <v>1.1860493032145314</v>
      </c>
      <c r="CP133">
        <f t="shared" si="88"/>
        <v>-0.20252855392755009</v>
      </c>
      <c r="CQ133">
        <f t="shared" si="88"/>
        <v>-0.5671154212905094</v>
      </c>
      <c r="CR133">
        <f t="shared" si="88"/>
        <v>-2.565066097304225</v>
      </c>
      <c r="CS133">
        <f t="shared" si="88"/>
        <v>-1.013161181617761</v>
      </c>
      <c r="CT133">
        <f t="shared" si="88"/>
        <v>0.7261826340254629</v>
      </c>
      <c r="CU133">
        <f t="shared" si="88"/>
        <v>0.87024318418116309</v>
      </c>
      <c r="CV133">
        <f t="shared" si="88"/>
        <v>2.3069515009410679</v>
      </c>
      <c r="CW133">
        <f t="shared" si="88"/>
        <v>1.137818799179513</v>
      </c>
      <c r="CX133">
        <f t="shared" si="88"/>
        <v>-0.5163508376426762</v>
      </c>
      <c r="CY133">
        <f t="shared" si="88"/>
        <v>0.93592007033294067</v>
      </c>
      <c r="CZ133">
        <f t="shared" si="88"/>
        <v>0.82887027019751258</v>
      </c>
      <c r="DA133">
        <f t="shared" si="88"/>
        <v>7.1531758294440806E-3</v>
      </c>
      <c r="DB133">
        <f t="shared" si="88"/>
        <v>-2.1333107724785805</v>
      </c>
      <c r="DC133">
        <f t="shared" si="88"/>
        <v>-7.9834308053250425E-2</v>
      </c>
      <c r="DD133">
        <f t="shared" si="88"/>
        <v>1.1299630386929493</v>
      </c>
      <c r="DE133">
        <f t="shared" si="88"/>
        <v>0.50980588639504276</v>
      </c>
      <c r="DF133">
        <f t="shared" si="88"/>
        <v>0.32803995964059141</v>
      </c>
      <c r="DG133">
        <f t="shared" si="88"/>
        <v>-0.30503770176437683</v>
      </c>
      <c r="DH133">
        <f t="shared" si="88"/>
        <v>-0.54089468903839588</v>
      </c>
      <c r="DI133">
        <f t="shared" si="88"/>
        <v>-0.1326930032519158</v>
      </c>
      <c r="DJ133">
        <f t="shared" si="88"/>
        <v>0.86545014710281976</v>
      </c>
      <c r="DK133">
        <f t="shared" si="88"/>
        <v>-1.5930527297314256</v>
      </c>
      <c r="DL133">
        <f t="shared" si="88"/>
        <v>1.2403370419633575</v>
      </c>
      <c r="DM133">
        <f t="shared" si="88"/>
        <v>0.98655164038063958</v>
      </c>
      <c r="DN133">
        <f t="shared" si="88"/>
        <v>-1.218834313476691</v>
      </c>
      <c r="DO133">
        <f t="shared" si="88"/>
        <v>-0.67706082518270705</v>
      </c>
      <c r="DP133">
        <f t="shared" si="88"/>
        <v>0.77453933045035228</v>
      </c>
      <c r="DQ133">
        <f t="shared" si="88"/>
        <v>1.8448099581291899</v>
      </c>
      <c r="DR133">
        <f t="shared" si="88"/>
        <v>-0.79809069575276226</v>
      </c>
      <c r="DS133">
        <f t="shared" si="88"/>
        <v>-0.3465834197413642</v>
      </c>
      <c r="DT133">
        <f t="shared" si="88"/>
        <v>-1.1253405318711884</v>
      </c>
      <c r="DU133">
        <f t="shared" si="88"/>
        <v>-0.61790615291101858</v>
      </c>
      <c r="DV133">
        <f t="shared" si="88"/>
        <v>-0.25135705072898418</v>
      </c>
      <c r="DW133">
        <f t="shared" si="88"/>
        <v>-0.75008983912994154</v>
      </c>
      <c r="DX133">
        <f t="shared" si="88"/>
        <v>-0.15642513062630314</v>
      </c>
      <c r="DY133">
        <f t="shared" si="88"/>
        <v>1.0065377864520997</v>
      </c>
      <c r="DZ133">
        <f t="shared" si="88"/>
        <v>1.5059322322485968</v>
      </c>
      <c r="EA133">
        <f t="shared" si="89"/>
        <v>-1.0505482350708917</v>
      </c>
      <c r="EB133">
        <f t="shared" si="89"/>
        <v>-1.4247120816435199</v>
      </c>
      <c r="EC133">
        <f t="shared" si="89"/>
        <v>2.0772131392732263</v>
      </c>
      <c r="ED133">
        <f t="shared" si="89"/>
        <v>-0.70464238888234831</v>
      </c>
      <c r="EE133">
        <f t="shared" si="89"/>
        <v>0.47688786253274884</v>
      </c>
      <c r="EF133">
        <f t="shared" si="89"/>
        <v>-0.21464757082867436</v>
      </c>
      <c r="EG133">
        <f t="shared" si="89"/>
        <v>4.1359271563123912E-2</v>
      </c>
      <c r="EH133">
        <f t="shared" si="89"/>
        <v>4.5264414438861422E-2</v>
      </c>
      <c r="EI133">
        <f t="shared" si="89"/>
        <v>-2.4787732400000095</v>
      </c>
      <c r="EJ133">
        <f t="shared" si="89"/>
        <v>-0.60150796343805268</v>
      </c>
      <c r="EK133">
        <f t="shared" si="89"/>
        <v>-0.92871232482139021</v>
      </c>
      <c r="EL133">
        <f t="shared" si="89"/>
        <v>0.68952431320212781</v>
      </c>
      <c r="EM133">
        <f t="shared" si="89"/>
        <v>-0.60086563280492555</v>
      </c>
      <c r="EN133">
        <f t="shared" si="89"/>
        <v>-2.0577590476023033</v>
      </c>
      <c r="EO133">
        <f t="shared" si="89"/>
        <v>0.21003074834879953</v>
      </c>
      <c r="EP133">
        <f t="shared" si="89"/>
        <v>0.54186898523767013</v>
      </c>
      <c r="EQ133">
        <f t="shared" si="89"/>
        <v>1.4045303942111786</v>
      </c>
      <c r="ER133">
        <f t="shared" si="89"/>
        <v>-1.5438536138390191</v>
      </c>
      <c r="ES133">
        <f t="shared" si="89"/>
        <v>-1.5532441466348246</v>
      </c>
      <c r="ET133">
        <f t="shared" si="89"/>
        <v>1.0701432984205894</v>
      </c>
      <c r="EU133">
        <f t="shared" si="89"/>
        <v>-0.6149457476567477</v>
      </c>
      <c r="EV133">
        <f t="shared" si="89"/>
        <v>-1.8186074157711118</v>
      </c>
      <c r="EW133">
        <f t="shared" si="89"/>
        <v>1.300154508498963</v>
      </c>
      <c r="EX133">
        <f t="shared" si="89"/>
        <v>1.3187241165724117</v>
      </c>
      <c r="EY133">
        <f t="shared" si="89"/>
        <v>-0.30888600122125354</v>
      </c>
      <c r="EZ133">
        <f t="shared" si="89"/>
        <v>-9.7882093541556969E-2</v>
      </c>
      <c r="FA133">
        <f t="shared" si="89"/>
        <v>-0.6156847121019382</v>
      </c>
      <c r="FB133">
        <f t="shared" si="89"/>
        <v>0.80262225310434587</v>
      </c>
      <c r="FC133">
        <f t="shared" si="89"/>
        <v>3.179025043209549E-2</v>
      </c>
      <c r="FD133">
        <f t="shared" si="89"/>
        <v>-1.00501438282663</v>
      </c>
      <c r="FE133">
        <f t="shared" si="89"/>
        <v>-0.41152816265821457</v>
      </c>
      <c r="FF133">
        <f t="shared" si="89"/>
        <v>0.81386360761825927</v>
      </c>
      <c r="FG133">
        <f t="shared" si="89"/>
        <v>-0.99091721494914964</v>
      </c>
      <c r="FH133">
        <f t="shared" si="89"/>
        <v>-0.92436494014691561</v>
      </c>
      <c r="FI133">
        <f t="shared" si="89"/>
        <v>1.4186161934048869</v>
      </c>
      <c r="FJ133">
        <f t="shared" si="89"/>
        <v>0.74998979471274652</v>
      </c>
      <c r="FK133">
        <f t="shared" si="89"/>
        <v>-2.8028443921357393</v>
      </c>
      <c r="FL133">
        <f t="shared" si="89"/>
        <v>0.17565980670042336</v>
      </c>
      <c r="FM133">
        <f t="shared" si="89"/>
        <v>-1.1497377272462472</v>
      </c>
      <c r="FN133">
        <f t="shared" si="89"/>
        <v>-1.9770504877669737</v>
      </c>
      <c r="FO133">
        <f t="shared" si="89"/>
        <v>0.59647391026373953</v>
      </c>
      <c r="FP133">
        <f t="shared" si="89"/>
        <v>0.60885668062837794</v>
      </c>
      <c r="FQ133">
        <f t="shared" si="89"/>
        <v>-0.53656094678444788</v>
      </c>
      <c r="FR133">
        <f t="shared" si="89"/>
        <v>0.86600721260765567</v>
      </c>
      <c r="FS133">
        <f t="shared" si="89"/>
        <v>-1.2865575627074577</v>
      </c>
      <c r="FT133">
        <f t="shared" si="89"/>
        <v>0.32174966690945439</v>
      </c>
      <c r="FU133">
        <f t="shared" si="89"/>
        <v>1.0081885193358175</v>
      </c>
      <c r="FV133">
        <f t="shared" si="89"/>
        <v>-1.2946520655532368</v>
      </c>
      <c r="FW133">
        <f t="shared" si="89"/>
        <v>-0.74644731284934096</v>
      </c>
      <c r="FX133">
        <f t="shared" si="89"/>
        <v>0.51906226872233674</v>
      </c>
      <c r="FY133">
        <f t="shared" si="89"/>
        <v>-1.1460429050202947</v>
      </c>
      <c r="FZ133">
        <f t="shared" si="89"/>
        <v>0.1647936187509913</v>
      </c>
      <c r="GA133">
        <f t="shared" si="89"/>
        <v>-0.36704705053125508</v>
      </c>
      <c r="GB133">
        <f t="shared" si="89"/>
        <v>0.44582975533558056</v>
      </c>
      <c r="GC133">
        <f t="shared" si="89"/>
        <v>-1.6560079529881477</v>
      </c>
      <c r="GD133">
        <f t="shared" si="89"/>
        <v>-0.47697312766104005</v>
      </c>
      <c r="GE133">
        <f t="shared" si="89"/>
        <v>-0.94353254098678008</v>
      </c>
      <c r="GF133">
        <f t="shared" si="89"/>
        <v>-1.1985071068920661</v>
      </c>
      <c r="GG133">
        <f t="shared" si="89"/>
        <v>8.0448216976947151E-2</v>
      </c>
      <c r="GH133">
        <f t="shared" si="89"/>
        <v>-0.14636498235631734</v>
      </c>
      <c r="GI133">
        <f t="shared" si="89"/>
        <v>2.0699917513411492</v>
      </c>
      <c r="GJ133">
        <f t="shared" si="89"/>
        <v>2.1601226762868464</v>
      </c>
      <c r="GK133">
        <f t="shared" si="89"/>
        <v>6.4642335928510875E-3</v>
      </c>
      <c r="GL133">
        <f t="shared" si="89"/>
        <v>1.2252894521225244</v>
      </c>
      <c r="GM133">
        <f t="shared" si="90"/>
        <v>0.45582169150293339</v>
      </c>
      <c r="GN133">
        <f t="shared" si="90"/>
        <v>1.7414367903256789</v>
      </c>
      <c r="GO133">
        <f t="shared" si="90"/>
        <v>0.17457296053180471</v>
      </c>
      <c r="GP133">
        <f t="shared" si="90"/>
        <v>0.53709072744823061</v>
      </c>
      <c r="GQ133">
        <f t="shared" si="90"/>
        <v>1.3370117812883109</v>
      </c>
      <c r="GR133">
        <f t="shared" si="90"/>
        <v>0.98954387794947252</v>
      </c>
      <c r="GS133">
        <f t="shared" si="90"/>
        <v>-1.810271896829363</v>
      </c>
      <c r="GT133">
        <f t="shared" si="90"/>
        <v>-1.0204712452832609</v>
      </c>
      <c r="GU133">
        <f t="shared" si="90"/>
        <v>-0.35447442314762156</v>
      </c>
      <c r="GV133">
        <f t="shared" si="90"/>
        <v>0.79473011282971129</v>
      </c>
      <c r="GW133">
        <f t="shared" si="90"/>
        <v>-0.24417886379524134</v>
      </c>
      <c r="GX133">
        <f t="shared" si="90"/>
        <v>0.78178800322348252</v>
      </c>
      <c r="GY133">
        <f t="shared" si="90"/>
        <v>5.2616542234318331E-2</v>
      </c>
      <c r="GZ133">
        <f t="shared" si="90"/>
        <v>0.52309360398794524</v>
      </c>
      <c r="HA133">
        <f t="shared" si="90"/>
        <v>-1.8067385099129751</v>
      </c>
      <c r="HB133">
        <f t="shared" si="90"/>
        <v>1.414446160197258</v>
      </c>
      <c r="HC133">
        <f t="shared" si="90"/>
        <v>1.188061560242204</v>
      </c>
      <c r="HD133">
        <f t="shared" si="90"/>
        <v>-3.3168134905281477E-2</v>
      </c>
      <c r="HE133">
        <f t="shared" si="90"/>
        <v>-1.2133864402130712</v>
      </c>
      <c r="HF133">
        <f t="shared" si="90"/>
        <v>0.4628782335203141</v>
      </c>
      <c r="HG133">
        <f t="shared" si="90"/>
        <v>1.8262562662130222</v>
      </c>
      <c r="HH133">
        <f t="shared" si="90"/>
        <v>9.4347569756791927E-2</v>
      </c>
      <c r="HI133">
        <f t="shared" si="90"/>
        <v>0.1606849764357321</v>
      </c>
      <c r="HJ133">
        <f t="shared" si="90"/>
        <v>1.6796730051282793</v>
      </c>
      <c r="HK133">
        <f t="shared" si="90"/>
        <v>-1.5215709936455823</v>
      </c>
      <c r="HL133">
        <f t="shared" si="90"/>
        <v>-0.99479848358896561</v>
      </c>
      <c r="HM133">
        <f t="shared" si="90"/>
        <v>-1.2194777809781954</v>
      </c>
      <c r="HN133">
        <f t="shared" si="90"/>
        <v>-3.8630787457805127E-3</v>
      </c>
      <c r="HO133">
        <f t="shared" si="90"/>
        <v>-1.154044184659142</v>
      </c>
      <c r="HP133">
        <f t="shared" si="90"/>
        <v>-0.60968659454374574</v>
      </c>
      <c r="HQ133">
        <f t="shared" si="90"/>
        <v>-1.3371982277021743</v>
      </c>
      <c r="HR133">
        <f t="shared" si="90"/>
        <v>0.14365923561854288</v>
      </c>
      <c r="HS133">
        <f t="shared" si="90"/>
        <v>0.4483649718167726</v>
      </c>
      <c r="HT133">
        <f t="shared" si="90"/>
        <v>-1.168912149296375</v>
      </c>
      <c r="HU133">
        <f t="shared" si="90"/>
        <v>-0.82887027019751258</v>
      </c>
      <c r="HV133">
        <f t="shared" si="90"/>
        <v>-1.1862039173138328</v>
      </c>
      <c r="HW133">
        <f t="shared" si="90"/>
        <v>-0.89189825303037651</v>
      </c>
      <c r="HX133">
        <f t="shared" si="90"/>
        <v>-0.43462023313622922</v>
      </c>
      <c r="HY133">
        <f t="shared" si="90"/>
        <v>1.0758571988844778</v>
      </c>
      <c r="HZ133">
        <f t="shared" si="90"/>
        <v>-0.50180801736132707</v>
      </c>
      <c r="IA133">
        <f t="shared" si="90"/>
        <v>0.88984961621463299</v>
      </c>
      <c r="IB133">
        <f t="shared" si="90"/>
        <v>-1.8844002624973655</v>
      </c>
      <c r="IC133">
        <f t="shared" si="90"/>
        <v>-0.65301151153107639</v>
      </c>
      <c r="ID133">
        <f t="shared" si="90"/>
        <v>1.7811225916375406</v>
      </c>
      <c r="IE133">
        <f t="shared" si="90"/>
        <v>1.0849089449038729</v>
      </c>
      <c r="IF133">
        <f t="shared" si="90"/>
        <v>-0.36557480598276015</v>
      </c>
      <c r="IG133">
        <f t="shared" si="90"/>
        <v>1.1438328328949865</v>
      </c>
      <c r="IH133">
        <f t="shared" si="90"/>
        <v>1.2695932127826381</v>
      </c>
      <c r="II133">
        <f t="shared" si="90"/>
        <v>1.59223418449983</v>
      </c>
      <c r="IJ133">
        <f t="shared" si="90"/>
        <v>-1.069736299541546</v>
      </c>
      <c r="IK133">
        <f t="shared" si="90"/>
        <v>9.141558621195145E-3</v>
      </c>
      <c r="IL133">
        <f t="shared" si="90"/>
        <v>1.4125771485851146</v>
      </c>
      <c r="IM133">
        <f t="shared" si="90"/>
        <v>-0.81439566201879643</v>
      </c>
      <c r="IN133">
        <f t="shared" si="90"/>
        <v>-2.5078770704567432</v>
      </c>
      <c r="IO133">
        <f t="shared" si="90"/>
        <v>3.4546019378467463E-2</v>
      </c>
      <c r="IP133">
        <f t="shared" si="90"/>
        <v>-1.2375357982818969</v>
      </c>
      <c r="IQ133">
        <f t="shared" si="90"/>
        <v>6.6870597947854549E-2</v>
      </c>
      <c r="IR133">
        <f t="shared" si="90"/>
        <v>0.50319613364990801</v>
      </c>
      <c r="IS133">
        <f t="shared" si="90"/>
        <v>-8.2674205259536393E-2</v>
      </c>
      <c r="IT133">
        <f t="shared" si="90"/>
        <v>-0.30824367058812641</v>
      </c>
      <c r="IU133">
        <f t="shared" si="90"/>
        <v>-1.3238513929536566</v>
      </c>
      <c r="IV133">
        <f t="shared" si="90"/>
        <v>1.2809778127120808</v>
      </c>
      <c r="IW133">
        <f t="shared" si="90"/>
        <v>0.74422587204026058</v>
      </c>
      <c r="IX133">
        <f t="shared" si="90"/>
        <v>1.3154453881725203</v>
      </c>
      <c r="IY133">
        <f t="shared" si="91"/>
        <v>-0.55128452913777437</v>
      </c>
      <c r="IZ133">
        <f t="shared" si="91"/>
        <v>-0.26773477657116018</v>
      </c>
      <c r="JA133">
        <f t="shared" si="91"/>
        <v>2.9111788535374217E-2</v>
      </c>
      <c r="JB133">
        <f t="shared" si="91"/>
        <v>-0.30808450901531614</v>
      </c>
      <c r="JC133">
        <f t="shared" si="91"/>
        <v>-0.607200263402774</v>
      </c>
      <c r="JD133">
        <f t="shared" si="91"/>
        <v>0.49574396143725608</v>
      </c>
      <c r="JE133">
        <f t="shared" si="91"/>
        <v>-1.1977226677117869</v>
      </c>
      <c r="JF133">
        <f t="shared" si="91"/>
        <v>0.43529212234716397</v>
      </c>
      <c r="JG133">
        <f t="shared" si="91"/>
        <v>-1.1183078640897293</v>
      </c>
      <c r="JH133">
        <f t="shared" si="91"/>
        <v>-1.4633360478910618</v>
      </c>
      <c r="JI133">
        <f t="shared" si="91"/>
        <v>-2.0726020011352375</v>
      </c>
      <c r="JJ133">
        <f t="shared" si="91"/>
        <v>1.3205499271862209</v>
      </c>
      <c r="JK133">
        <f t="shared" si="91"/>
        <v>-1.2987311492906883</v>
      </c>
      <c r="JL133">
        <f t="shared" si="91"/>
        <v>-0.67994960772921331</v>
      </c>
      <c r="JM133">
        <f t="shared" si="91"/>
        <v>2.0210427464917302</v>
      </c>
      <c r="JN133">
        <f t="shared" si="91"/>
        <v>7.3849832915584557E-2</v>
      </c>
      <c r="JO133">
        <f t="shared" si="91"/>
        <v>0.32917114367592148</v>
      </c>
      <c r="JP133">
        <f t="shared" si="91"/>
        <v>-0.22436438484874088</v>
      </c>
      <c r="JQ133">
        <f t="shared" si="91"/>
        <v>-0.88056822278304026</v>
      </c>
      <c r="JR133">
        <f t="shared" si="91"/>
        <v>-0.52458517529885285</v>
      </c>
      <c r="JS133">
        <f t="shared" si="91"/>
        <v>1.0304370334779378</v>
      </c>
      <c r="JT133">
        <f t="shared" si="91"/>
        <v>2.148444764316082</v>
      </c>
      <c r="JU133">
        <f t="shared" si="91"/>
        <v>1.1295287549728528</v>
      </c>
      <c r="JV133">
        <f t="shared" si="91"/>
        <v>1.0477629075467121</v>
      </c>
      <c r="JW133">
        <f t="shared" si="91"/>
        <v>-0.87573198470636271</v>
      </c>
      <c r="JX133">
        <f t="shared" si="91"/>
        <v>1.0046346687886398</v>
      </c>
      <c r="JY133">
        <f t="shared" si="91"/>
        <v>-8.6129148257896304E-2</v>
      </c>
      <c r="JZ133">
        <f t="shared" si="91"/>
        <v>0.78834546002326533</v>
      </c>
      <c r="KA133">
        <f t="shared" si="91"/>
        <v>0.50232870307809208</v>
      </c>
      <c r="KB133">
        <f t="shared" si="91"/>
        <v>-0.56684712035348639</v>
      </c>
      <c r="KC133">
        <f t="shared" si="91"/>
        <v>-1.1792758414230775</v>
      </c>
      <c r="KD133">
        <f t="shared" si="91"/>
        <v>0.94879851531004533</v>
      </c>
      <c r="KE133">
        <f t="shared" si="91"/>
        <v>0.92671143647748977</v>
      </c>
      <c r="KF133">
        <f t="shared" si="91"/>
        <v>0.10265011951560155</v>
      </c>
      <c r="KG133">
        <f t="shared" si="91"/>
        <v>0.21824916984769516</v>
      </c>
      <c r="KH133">
        <f t="shared" si="91"/>
        <v>-1.1038423508580308</v>
      </c>
      <c r="KI133">
        <f t="shared" si="91"/>
        <v>-0.63962488638935611</v>
      </c>
      <c r="KJ133">
        <f t="shared" si="91"/>
        <v>-1.3722410585614853</v>
      </c>
      <c r="KK133">
        <f t="shared" si="91"/>
        <v>-0.73959199653472751</v>
      </c>
      <c r="KL133">
        <f t="shared" si="91"/>
        <v>-0.84822431745124049</v>
      </c>
      <c r="KM133">
        <f t="shared" si="91"/>
        <v>6.3267862060456537E-2</v>
      </c>
      <c r="KN133">
        <f t="shared" si="91"/>
        <v>0.14381384971784428</v>
      </c>
      <c r="KO133">
        <f t="shared" si="91"/>
        <v>-0.64394953369628638</v>
      </c>
      <c r="KP133">
        <f t="shared" si="91"/>
        <v>-0.10734197530837264</v>
      </c>
      <c r="KQ133">
        <f t="shared" si="91"/>
        <v>1.0940470929199364</v>
      </c>
      <c r="KR133">
        <f t="shared" si="91"/>
        <v>0.13145836419425905</v>
      </c>
      <c r="KS133">
        <f t="shared" si="91"/>
        <v>1.1558336154848803</v>
      </c>
      <c r="KT133">
        <f t="shared" si="91"/>
        <v>-1.2842883734265342</v>
      </c>
      <c r="KU133">
        <f t="shared" si="91"/>
        <v>-0.49903292165254243</v>
      </c>
      <c r="KV133">
        <f t="shared" si="91"/>
        <v>-1.4684883353766054</v>
      </c>
      <c r="KW133">
        <f t="shared" si="91"/>
        <v>-8.6589579950668849E-2</v>
      </c>
      <c r="KX133">
        <f t="shared" si="91"/>
        <v>-1.268908818019554</v>
      </c>
      <c r="KY133">
        <f t="shared" si="91"/>
        <v>-0.49099185162049253</v>
      </c>
      <c r="KZ133">
        <f t="shared" si="91"/>
        <v>1.3377598406805191</v>
      </c>
      <c r="LA133">
        <f t="shared" si="91"/>
        <v>3.1636773201171309E-2</v>
      </c>
      <c r="LB133">
        <f t="shared" si="91"/>
        <v>-1.7365800886182114</v>
      </c>
      <c r="LC133">
        <f t="shared" si="91"/>
        <v>1.0040002962341532</v>
      </c>
      <c r="LD133">
        <f t="shared" si="91"/>
        <v>0.73888713814085349</v>
      </c>
      <c r="LE133">
        <f t="shared" si="91"/>
        <v>-0.30567889552912675</v>
      </c>
      <c r="LF133">
        <f t="shared" si="91"/>
        <v>0.52002633310621604</v>
      </c>
      <c r="LG133">
        <f t="shared" si="91"/>
        <v>-0.29271859602886252</v>
      </c>
      <c r="LH133">
        <f t="shared" si="91"/>
        <v>-0.3235231815779116</v>
      </c>
      <c r="LI133">
        <f t="shared" si="91"/>
        <v>0.28697400011878926</v>
      </c>
      <c r="LJ133">
        <f t="shared" si="91"/>
        <v>3.4272670745849609</v>
      </c>
      <c r="LK133">
        <f t="shared" si="92"/>
        <v>0.58345449360786006</v>
      </c>
      <c r="LL133">
        <f t="shared" si="92"/>
        <v>-0.37540758057730272</v>
      </c>
      <c r="LM133">
        <f t="shared" si="92"/>
        <v>1.4551278582075611</v>
      </c>
      <c r="LN133">
        <f t="shared" si="92"/>
        <v>-0.48668198360246606</v>
      </c>
      <c r="LO133">
        <f t="shared" si="92"/>
        <v>1.3138105714460835</v>
      </c>
      <c r="LP133">
        <f t="shared" si="92"/>
        <v>-0.7708263183303643</v>
      </c>
      <c r="LQ133">
        <f t="shared" si="92"/>
        <v>8.2981159721384756E-2</v>
      </c>
      <c r="LR133">
        <f t="shared" si="92"/>
        <v>0.36336814446258359</v>
      </c>
      <c r="LS133">
        <f t="shared" si="92"/>
        <v>-0.3631225808931049</v>
      </c>
      <c r="LT133">
        <f t="shared" si="92"/>
        <v>-0.98543296189745888</v>
      </c>
      <c r="LU133">
        <f t="shared" si="92"/>
        <v>1.6936337488004938</v>
      </c>
      <c r="LV133">
        <f t="shared" si="92"/>
        <v>0.63606307776353788</v>
      </c>
      <c r="LW133">
        <f t="shared" si="92"/>
        <v>-0.12729287846013904</v>
      </c>
      <c r="LX133">
        <f t="shared" si="92"/>
        <v>2.0648076315410435</v>
      </c>
      <c r="LY133">
        <f t="shared" si="92"/>
        <v>3.668246790766716</v>
      </c>
      <c r="LZ133">
        <f t="shared" si="92"/>
        <v>0.44785792852053419</v>
      </c>
      <c r="MA133">
        <f t="shared" si="92"/>
        <v>3.1636773201171309E-2</v>
      </c>
      <c r="MB133">
        <f t="shared" si="92"/>
        <v>1.4793658920098096</v>
      </c>
      <c r="MC133">
        <f t="shared" si="92"/>
        <v>-1.8154150893678889</v>
      </c>
      <c r="MD133">
        <f t="shared" si="92"/>
        <v>1.2622626854863483</v>
      </c>
      <c r="ME133">
        <f t="shared" si="92"/>
        <v>0.45811475501977839</v>
      </c>
      <c r="MF133">
        <f t="shared" si="92"/>
        <v>0.67821474658558145</v>
      </c>
      <c r="MG133">
        <f t="shared" si="92"/>
        <v>-0.75842763180844486</v>
      </c>
      <c r="MH133">
        <f t="shared" si="92"/>
        <v>-0.4992068625142565</v>
      </c>
      <c r="MI133">
        <f t="shared" si="92"/>
        <v>-0.1907528712763451</v>
      </c>
      <c r="MJ133">
        <f t="shared" si="92"/>
        <v>0.43125965021317825</v>
      </c>
      <c r="MK133">
        <f t="shared" si="92"/>
        <v>1.2198006515973248</v>
      </c>
      <c r="ML133">
        <f t="shared" si="92"/>
        <v>-0.29479451768565923</v>
      </c>
      <c r="MM133">
        <f t="shared" si="92"/>
        <v>-0.55627879191888496</v>
      </c>
      <c r="MN133">
        <f t="shared" si="92"/>
        <v>0.35838638723362237</v>
      </c>
      <c r="MO133">
        <f t="shared" si="92"/>
        <v>0.35553284760680981</v>
      </c>
      <c r="MP133">
        <f t="shared" si="92"/>
        <v>1.1467795957287308</v>
      </c>
      <c r="MQ133">
        <f t="shared" si="92"/>
        <v>0.22530571186507586</v>
      </c>
      <c r="MR133">
        <f t="shared" si="92"/>
        <v>0.40520944821764715</v>
      </c>
      <c r="MS133">
        <f t="shared" si="92"/>
        <v>-0.15224486560327932</v>
      </c>
      <c r="MT133">
        <f t="shared" si="92"/>
        <v>-1.1580732461879961</v>
      </c>
      <c r="MU133">
        <f t="shared" si="92"/>
        <v>0.28521981221274473</v>
      </c>
      <c r="MV133">
        <f t="shared" si="92"/>
        <v>-0.43756472223321907</v>
      </c>
      <c r="MW133">
        <f t="shared" si="92"/>
        <v>-0.63447259890381247</v>
      </c>
      <c r="MX133">
        <f t="shared" si="92"/>
        <v>6.2501612774212845E-2</v>
      </c>
      <c r="MY133">
        <f t="shared" si="92"/>
        <v>-1.0297867447661702</v>
      </c>
      <c r="MZ133">
        <f t="shared" si="92"/>
        <v>0.23811480787117034</v>
      </c>
      <c r="NA133">
        <f t="shared" si="92"/>
        <v>-3.4546019378467463E-2</v>
      </c>
      <c r="NB133">
        <f t="shared" si="92"/>
        <v>-1.0268013284076005</v>
      </c>
      <c r="NC133">
        <f t="shared" si="92"/>
        <v>0.85052761278348044</v>
      </c>
      <c r="ND133">
        <f t="shared" si="92"/>
        <v>0.75679736255551688</v>
      </c>
      <c r="NE133">
        <f t="shared" si="92"/>
        <v>0.49202753871213645</v>
      </c>
      <c r="NF133">
        <f t="shared" si="92"/>
        <v>-1.3085718819638714</v>
      </c>
      <c r="NG133">
        <f t="shared" si="92"/>
        <v>1.4394299796549603</v>
      </c>
      <c r="NH133">
        <f t="shared" si="92"/>
        <v>0.95312771009048447</v>
      </c>
      <c r="NI133">
        <f t="shared" si="92"/>
        <v>-2.5373446987941861</v>
      </c>
      <c r="NJ133">
        <f t="shared" si="92"/>
        <v>8.2136466517113149E-2</v>
      </c>
      <c r="NK133">
        <f t="shared" si="92"/>
        <v>0.46381501306314021</v>
      </c>
      <c r="NL133">
        <f t="shared" si="92"/>
        <v>-2.3519169189967215</v>
      </c>
      <c r="NM133">
        <f t="shared" si="92"/>
        <v>0.51224787966930307</v>
      </c>
      <c r="NN133">
        <f t="shared" si="92"/>
        <v>-1.4637817002949305</v>
      </c>
      <c r="NO133">
        <f t="shared" si="92"/>
        <v>-1.803618943085894</v>
      </c>
      <c r="NP133">
        <f t="shared" si="92"/>
        <v>0.69321572482294869</v>
      </c>
      <c r="NQ133">
        <f t="shared" si="92"/>
        <v>-1.4234456102713011</v>
      </c>
      <c r="NR133">
        <f t="shared" si="92"/>
        <v>-0.28793010642402805</v>
      </c>
      <c r="NS133">
        <f t="shared" si="92"/>
        <v>-0.91793481260538101</v>
      </c>
      <c r="NT133">
        <f t="shared" si="92"/>
        <v>-1.3172666513128206</v>
      </c>
      <c r="NU133">
        <f t="shared" si="92"/>
        <v>-2.673914423212409E-2</v>
      </c>
      <c r="NV133">
        <f t="shared" si="92"/>
        <v>0.49289155867882073</v>
      </c>
      <c r="NW133">
        <f t="shared" si="93"/>
        <v>-0.86812406152603216</v>
      </c>
      <c r="NX133">
        <f t="shared" si="93"/>
        <v>-0.50284938879485708</v>
      </c>
      <c r="NY133">
        <f t="shared" si="93"/>
        <v>-0.16339868125214707</v>
      </c>
      <c r="NZ133">
        <f t="shared" si="93"/>
        <v>-1.5903378880466335</v>
      </c>
      <c r="OA133">
        <f t="shared" si="93"/>
        <v>-0.13801923159917351</v>
      </c>
      <c r="OB133">
        <f t="shared" si="93"/>
        <v>-0.90714593170559965</v>
      </c>
      <c r="OC133">
        <f t="shared" si="93"/>
        <v>0.15890350368863437</v>
      </c>
      <c r="OD133">
        <f t="shared" si="93"/>
        <v>-1.0181565812672488</v>
      </c>
      <c r="OE133">
        <f t="shared" si="93"/>
        <v>0.20745119400089607</v>
      </c>
      <c r="OF133">
        <f t="shared" si="93"/>
        <v>0.23103780222299974</v>
      </c>
      <c r="OG133">
        <f t="shared" si="93"/>
        <v>0.36475739761954173</v>
      </c>
      <c r="OH133">
        <f t="shared" si="93"/>
        <v>-0.28713316169159953</v>
      </c>
      <c r="OI133">
        <f t="shared" si="93"/>
        <v>6.3267862060456537E-2</v>
      </c>
      <c r="OJ133">
        <f t="shared" si="93"/>
        <v>0.55538521337439306</v>
      </c>
      <c r="OK133">
        <f t="shared" si="93"/>
        <v>-0.88587967184139416</v>
      </c>
      <c r="OL133">
        <f t="shared" si="93"/>
        <v>2.5260305847041309</v>
      </c>
      <c r="OM133">
        <f t="shared" si="93"/>
        <v>-0.28713316169159953</v>
      </c>
      <c r="ON133">
        <f t="shared" si="93"/>
        <v>0.35871380532626063</v>
      </c>
      <c r="OO133">
        <f t="shared" si="93"/>
        <v>1.2426517059793696</v>
      </c>
      <c r="OP133">
        <f t="shared" si="93"/>
        <v>-1.0719077181420289</v>
      </c>
      <c r="OQ133">
        <f t="shared" si="93"/>
        <v>0.55270902521442622</v>
      </c>
      <c r="OR133">
        <f t="shared" si="93"/>
        <v>0.56972339734784327</v>
      </c>
      <c r="OS133">
        <f t="shared" si="93"/>
        <v>6.1581886257044971E-2</v>
      </c>
      <c r="OT133">
        <f t="shared" si="93"/>
        <v>6.8174585976521485E-2</v>
      </c>
      <c r="OU133">
        <f t="shared" si="93"/>
        <v>1.4860279407002963</v>
      </c>
      <c r="OV133">
        <f t="shared" si="93"/>
        <v>-0.54950419325905386</v>
      </c>
      <c r="OW133">
        <f t="shared" si="93"/>
        <v>-0.15828391042305157</v>
      </c>
      <c r="OX133">
        <f t="shared" si="93"/>
        <v>8.2289943748037331E-2</v>
      </c>
      <c r="OY133">
        <f t="shared" si="93"/>
        <v>-3.3244305086554959E-2</v>
      </c>
      <c r="OZ133">
        <f t="shared" si="93"/>
        <v>-0.60013235270162113</v>
      </c>
      <c r="PA133">
        <f t="shared" si="93"/>
        <v>-0.35121729524689727</v>
      </c>
      <c r="PB133">
        <f t="shared" si="93"/>
        <v>-9.6422354545211419E-2</v>
      </c>
      <c r="PC133">
        <f t="shared" si="93"/>
        <v>-0.12551822692330461</v>
      </c>
      <c r="PD133">
        <f t="shared" si="93"/>
        <v>-0.87337639342877083</v>
      </c>
      <c r="PE133">
        <f t="shared" si="93"/>
        <v>0.33725655157468282</v>
      </c>
      <c r="PF133">
        <f t="shared" si="93"/>
        <v>1.1868223737110384</v>
      </c>
      <c r="PG133">
        <f t="shared" si="93"/>
        <v>-1.1549400369403884</v>
      </c>
      <c r="PH133">
        <f t="shared" si="93"/>
        <v>-1.4649003787781112</v>
      </c>
      <c r="PI133">
        <f t="shared" si="93"/>
        <v>-4.0746499507804401E-2</v>
      </c>
      <c r="PJ133">
        <f t="shared" si="93"/>
        <v>0.30079263524385169</v>
      </c>
      <c r="PK133">
        <f t="shared" si="93"/>
        <v>-4.1894736568792723E-2</v>
      </c>
      <c r="PL133">
        <f t="shared" si="93"/>
        <v>1.4308579920907505</v>
      </c>
      <c r="PM133">
        <f t="shared" si="93"/>
        <v>0.29967168302391656</v>
      </c>
      <c r="PN133">
        <f t="shared" si="93"/>
        <v>-0.23048755792842712</v>
      </c>
      <c r="PO133">
        <f t="shared" si="93"/>
        <v>1.1580732461879961</v>
      </c>
      <c r="PP133">
        <f t="shared" si="93"/>
        <v>-1.3334670256881509</v>
      </c>
      <c r="PQ133">
        <f t="shared" si="93"/>
        <v>0.38288703763100784</v>
      </c>
      <c r="PR133">
        <f t="shared" si="93"/>
        <v>0.76507376434165053</v>
      </c>
      <c r="PS133">
        <f t="shared" si="93"/>
        <v>1.259552391275065</v>
      </c>
      <c r="PT133">
        <f t="shared" si="93"/>
        <v>-0.63045376919035334</v>
      </c>
      <c r="PU133">
        <f t="shared" si="93"/>
        <v>0.30031173992028926</v>
      </c>
      <c r="PV133">
        <f t="shared" si="93"/>
        <v>-1.0966959962388501</v>
      </c>
      <c r="PW133">
        <f t="shared" si="93"/>
        <v>0.90818502940237522</v>
      </c>
      <c r="PX133">
        <f t="shared" si="93"/>
        <v>-0.16983676687232219</v>
      </c>
      <c r="PY133">
        <f t="shared" si="93"/>
        <v>-0.79399569585802965</v>
      </c>
      <c r="PZ133">
        <f t="shared" si="93"/>
        <v>0.39675342122791335</v>
      </c>
      <c r="QA133">
        <f t="shared" si="93"/>
        <v>5.7136730902129784E-2</v>
      </c>
      <c r="QB133">
        <f t="shared" si="93"/>
        <v>0.14713805285282433</v>
      </c>
      <c r="QC133">
        <f t="shared" si="93"/>
        <v>1.1070846994698513</v>
      </c>
      <c r="QD133">
        <f t="shared" si="93"/>
        <v>1.4759461919311434</v>
      </c>
      <c r="QE133">
        <f t="shared" si="93"/>
        <v>-0.52897917157679331</v>
      </c>
      <c r="QF133">
        <f t="shared" si="93"/>
        <v>-0.66976781454286538</v>
      </c>
      <c r="QG133">
        <f t="shared" si="93"/>
        <v>-0.34837171369872522</v>
      </c>
      <c r="QH133">
        <f t="shared" si="93"/>
        <v>2.3756547307129949</v>
      </c>
      <c r="QI133">
        <f t="shared" si="94"/>
        <v>-0.15936848285491578</v>
      </c>
      <c r="QJ133">
        <f t="shared" si="94"/>
        <v>-0.74978743214160204</v>
      </c>
      <c r="QK133">
        <f t="shared" si="94"/>
        <v>-1.0171311259909999</v>
      </c>
      <c r="QL133">
        <f t="shared" si="94"/>
        <v>0.4009780241176486</v>
      </c>
      <c r="QM133">
        <f t="shared" si="94"/>
        <v>-1.9538219930836931</v>
      </c>
      <c r="QN133">
        <f t="shared" si="94"/>
        <v>0.94305505626834929</v>
      </c>
      <c r="QO133">
        <f t="shared" si="94"/>
        <v>2.0772131392732263</v>
      </c>
      <c r="QP133">
        <f t="shared" si="94"/>
        <v>0.79231881500163581</v>
      </c>
      <c r="QQ133">
        <f t="shared" si="94"/>
        <v>1.0129042493645102</v>
      </c>
      <c r="QR133">
        <f t="shared" si="94"/>
        <v>-0.27328951546223834</v>
      </c>
      <c r="QS133">
        <f t="shared" si="94"/>
        <v>-2.216274879174307</v>
      </c>
      <c r="QT133">
        <f t="shared" si="94"/>
        <v>-8.5053670773049816E-2</v>
      </c>
      <c r="QU133">
        <f t="shared" si="94"/>
        <v>0.74513309300527908</v>
      </c>
      <c r="QV133">
        <f t="shared" si="94"/>
        <v>0.68468125391518697</v>
      </c>
      <c r="QW133">
        <f t="shared" si="94"/>
        <v>-1.1253405318711884</v>
      </c>
      <c r="QX133">
        <f t="shared" si="94"/>
        <v>0.34796585168805905</v>
      </c>
      <c r="QY133">
        <f t="shared" si="94"/>
        <v>0.26813154363480862</v>
      </c>
      <c r="QZ133">
        <f t="shared" si="94"/>
        <v>0.3474769982858561</v>
      </c>
      <c r="RA133">
        <f t="shared" si="94"/>
        <v>2.0464767658268102E-2</v>
      </c>
      <c r="RB133">
        <f t="shared" si="94"/>
        <v>-0.80706399785412941</v>
      </c>
      <c r="RC133">
        <f t="shared" si="94"/>
        <v>0.54745896704844199</v>
      </c>
      <c r="RD133">
        <f t="shared" si="94"/>
        <v>-0.6608911462535616</v>
      </c>
      <c r="RE133">
        <f t="shared" si="94"/>
        <v>-0.94484676083084196</v>
      </c>
      <c r="RF133">
        <f t="shared" si="94"/>
        <v>-0.79682877185405232</v>
      </c>
      <c r="RG133">
        <f t="shared" si="94"/>
        <v>-0.31185663829091936</v>
      </c>
      <c r="RH133">
        <f t="shared" si="94"/>
        <v>1.1457473192422185</v>
      </c>
      <c r="RI133">
        <f t="shared" si="94"/>
        <v>0.43302293306624051</v>
      </c>
      <c r="RJ133">
        <f t="shared" si="94"/>
        <v>1.8418813851894811</v>
      </c>
      <c r="RK133">
        <f t="shared" si="94"/>
        <v>-0.36451183405006304</v>
      </c>
      <c r="RL133">
        <f t="shared" si="94"/>
        <v>0.32545813155593351</v>
      </c>
      <c r="RM133">
        <f t="shared" si="94"/>
        <v>8.7584339780732989E-3</v>
      </c>
      <c r="RN133">
        <f t="shared" si="94"/>
        <v>1.0723169907578267</v>
      </c>
      <c r="RO133">
        <f t="shared" si="94"/>
        <v>-0.29431475923047401</v>
      </c>
      <c r="RP133">
        <f t="shared" si="94"/>
        <v>-0.34950971894431859</v>
      </c>
      <c r="RQ133">
        <f t="shared" si="94"/>
        <v>8.328811418323312E-2</v>
      </c>
      <c r="RR133">
        <f t="shared" si="94"/>
        <v>0.55467126003350131</v>
      </c>
      <c r="RS133">
        <f t="shared" si="94"/>
        <v>-0.90980392997153103</v>
      </c>
      <c r="RT133">
        <f t="shared" si="94"/>
        <v>0.87359921963070519</v>
      </c>
      <c r="RU133">
        <f t="shared" si="94"/>
        <v>1.3899125406169333</v>
      </c>
      <c r="RV133">
        <f t="shared" si="94"/>
        <v>-0.50120092964789364</v>
      </c>
      <c r="RW133">
        <f t="shared" si="94"/>
        <v>0.88305114331888035</v>
      </c>
      <c r="RX133">
        <f t="shared" si="94"/>
        <v>0.95168161351466551</v>
      </c>
      <c r="RY133">
        <f t="shared" si="94"/>
        <v>0.97861857284442522</v>
      </c>
      <c r="RZ133">
        <f t="shared" si="94"/>
        <v>-1.3509793461707886</v>
      </c>
      <c r="SA133">
        <f t="shared" si="94"/>
        <v>0.78116499935276806</v>
      </c>
      <c r="SB133">
        <f t="shared" si="94"/>
        <v>-1.5213254300761037</v>
      </c>
      <c r="SC133">
        <f t="shared" si="94"/>
        <v>0.24134237719408702</v>
      </c>
      <c r="SD133">
        <f t="shared" si="94"/>
        <v>9.9651060736505315E-2</v>
      </c>
      <c r="SE133">
        <f t="shared" si="94"/>
        <v>0.9373434295412153</v>
      </c>
      <c r="SF133">
        <f t="shared" si="94"/>
        <v>0.58345449360786006</v>
      </c>
      <c r="SG133">
        <f t="shared" si="94"/>
        <v>-0.53311850933823735</v>
      </c>
    </row>
    <row r="135" spans="1:502">
      <c r="A135">
        <f>+A130</f>
        <v>2015</v>
      </c>
    </row>
    <row r="136" spans="1:502">
      <c r="A136" t="s">
        <v>535</v>
      </c>
      <c r="B136">
        <f t="array" ref="B136:B138">+MMULT($W$44:$Y$46,B131:B133)</f>
        <v>-2.2637696832890999</v>
      </c>
      <c r="C136">
        <f t="array" ref="C136:C138">+MMULT($W$44:$Y$46,C131:C133)</f>
        <v>-0.61891509107059339</v>
      </c>
      <c r="D136">
        <f t="array" ref="D136:D138">+MMULT($W$44:$Y$46,D131:D133)</f>
        <v>-0.75203647502478199</v>
      </c>
      <c r="E136">
        <f t="array" ref="E136:E138">+MMULT($W$44:$Y$46,E131:E133)</f>
        <v>-0.67378034730211611</v>
      </c>
      <c r="F136">
        <f t="array" ref="F136:F138">+MMULT($W$44:$Y$46,F131:F133)</f>
        <v>-1.465922978133201</v>
      </c>
      <c r="G136">
        <f t="array" ref="G136:G138">+MMULT($W$44:$Y$46,G131:G133)</f>
        <v>-1.3382534699081501</v>
      </c>
      <c r="H136">
        <f t="array" ref="H136:H138">+MMULT($W$44:$Y$46,H131:H133)</f>
        <v>0.31071744199804391</v>
      </c>
      <c r="I136">
        <f t="array" ref="I136:I138">+MMULT($W$44:$Y$46,I131:I133)</f>
        <v>-1.0064938929056508</v>
      </c>
      <c r="J136">
        <f t="array" ref="J136:J138">+MMULT($W$44:$Y$46,J131:J133)</f>
        <v>1.0940572453243989</v>
      </c>
      <c r="K136">
        <f t="array" ref="K136:K138">+MMULT($W$44:$Y$46,K131:K133)</f>
        <v>1.2468259963973904</v>
      </c>
      <c r="L136">
        <f t="array" ref="L136:L138">+MMULT($W$44:$Y$46,L131:L133)</f>
        <v>0.75513961426723164</v>
      </c>
      <c r="M136">
        <f t="array" ref="M136:M138">+MMULT($W$44:$Y$46,M131:M133)</f>
        <v>2.763548350793562E-2</v>
      </c>
      <c r="N136">
        <f t="array" ref="N136:N138">+MMULT($W$44:$Y$46,N131:N133)</f>
        <v>-0.16755197484214554</v>
      </c>
      <c r="O136">
        <f t="array" ref="O136:O138">+MMULT($W$44:$Y$46,O131:O133)</f>
        <v>0.83215887235545116</v>
      </c>
      <c r="P136">
        <f t="array" ref="P136:P138">+MMULT($W$44:$Y$46,P131:P133)</f>
        <v>0.92139112156819514</v>
      </c>
      <c r="Q136">
        <f t="array" ref="Q136:Q138">+MMULT($W$44:$Y$46,Q131:Q133)</f>
        <v>-0.25601447008026063</v>
      </c>
      <c r="R136">
        <f t="array" ref="R136:R138">+MMULT($W$44:$Y$46,R131:R133)</f>
        <v>-0.15206807758326529</v>
      </c>
      <c r="S136">
        <f t="array" ref="S136:S138">+MMULT($W$44:$Y$46,S131:S133)</f>
        <v>1.4204263514732293E-2</v>
      </c>
      <c r="T136">
        <f t="array" ref="T136:T138">+MMULT($W$44:$Y$46,T131:T133)</f>
        <v>-1.169701472808367</v>
      </c>
      <c r="U136">
        <f t="array" ref="U136:U138">+MMULT($W$44:$Y$46,U131:U133)</f>
        <v>-0.82468940786090461</v>
      </c>
      <c r="V136">
        <f t="array" ref="V136:V138">+MMULT($W$44:$Y$46,V131:V133)</f>
        <v>-0.19082442264488433</v>
      </c>
      <c r="W136">
        <f t="array" ref="W136:W138">+MMULT($W$44:$Y$46,W131:W133)</f>
        <v>0.68370381378415457</v>
      </c>
      <c r="X136">
        <f t="array" ref="X136:X138">+MMULT($W$44:$Y$46,X131:X133)</f>
        <v>-0.23946585614137381</v>
      </c>
      <c r="Y136">
        <f t="array" ref="Y136:Y138">+MMULT($W$44:$Y$46,Y131:Y133)</f>
        <v>1.2114260856895307</v>
      </c>
      <c r="Z136">
        <f t="array" ref="Z136:Z138">+MMULT($W$44:$Y$46,Z131:Z133)</f>
        <v>6.972742912627965E-3</v>
      </c>
      <c r="AA136">
        <f t="array" ref="AA136:AA138">+MMULT($W$44:$Y$46,AA131:AA133)</f>
        <v>-0.65804754099445983</v>
      </c>
      <c r="AB136">
        <f t="array" ref="AB136:AB138">+MMULT($W$44:$Y$46,AB131:AB133)</f>
        <v>-0.15782259162721429</v>
      </c>
      <c r="AC136">
        <f t="array" ref="AC136:AC138">+MMULT($W$44:$Y$46,AC131:AC133)</f>
        <v>1.2338366722044372</v>
      </c>
      <c r="AD136">
        <f t="array" ref="AD136:AD138">+MMULT($W$44:$Y$46,AD131:AD133)</f>
        <v>-0.55254190326680608</v>
      </c>
      <c r="AE136">
        <f t="array" ref="AE136:AE138">+MMULT($W$44:$Y$46,AE131:AE133)</f>
        <v>0.76278232823185133</v>
      </c>
      <c r="AF136">
        <f t="array" ref="AF136:AF138">+MMULT($W$44:$Y$46,AF131:AF133)</f>
        <v>0.11481834500190273</v>
      </c>
      <c r="AG136">
        <f t="array" ref="AG136:AG138">+MMULT($W$44:$Y$46,AG131:AG133)</f>
        <v>0.3087755128113378</v>
      </c>
      <c r="AH136">
        <f t="array" ref="AH136:AH138">+MMULT($W$44:$Y$46,AH131:AH133)</f>
        <v>1.3324814116140671</v>
      </c>
      <c r="AI136">
        <f t="array" ref="AI136:AI138">+MMULT($W$44:$Y$46,AI131:AI133)</f>
        <v>-0.45047603508104789</v>
      </c>
      <c r="AJ136">
        <f t="array" ref="AJ136:AJ138">+MMULT($W$44:$Y$46,AJ131:AJ133)</f>
        <v>0.46293903176998163</v>
      </c>
      <c r="AK136">
        <f t="array" ref="AK136:AK138">+MMULT($W$44:$Y$46,AK131:AK133)</f>
        <v>-3.5386752520259426E-2</v>
      </c>
      <c r="AL136">
        <f t="array" ref="AL136:AL138">+MMULT($W$44:$Y$46,AL131:AL133)</f>
        <v>1.1349068387301298</v>
      </c>
      <c r="AM136">
        <f t="array" ref="AM136:AM138">+MMULT($W$44:$Y$46,AM131:AM133)</f>
        <v>0.17992505724914257</v>
      </c>
      <c r="AN136">
        <f t="array" ref="AN136:AN138">+MMULT($W$44:$Y$46,AN131:AN133)</f>
        <v>0.17054984858379121</v>
      </c>
      <c r="AO136">
        <f t="array" ref="AO136:AO138">+MMULT($W$44:$Y$46,AO131:AO133)</f>
        <v>-0.17594799504689351</v>
      </c>
      <c r="AP136">
        <f t="array" ref="AP136:AP138">+MMULT($W$44:$Y$46,AP131:AP133)</f>
        <v>-2.8594934687138241E-2</v>
      </c>
      <c r="AQ136">
        <f t="array" ref="AQ136:AQ138">+MMULT($W$44:$Y$46,AQ131:AQ133)</f>
        <v>0.70483147700801296</v>
      </c>
      <c r="AR136">
        <f t="array" ref="AR136:AR138">+MMULT($W$44:$Y$46,AR131:AR133)</f>
        <v>-0.4611177193029467</v>
      </c>
      <c r="AS136">
        <f t="array" ref="AS136:AS138">+MMULT($W$44:$Y$46,AS131:AS133)</f>
        <v>0.48449872215338957</v>
      </c>
      <c r="AT136">
        <f t="array" ref="AT136:AT138">+MMULT($W$44:$Y$46,AT131:AT133)</f>
        <v>0.4118260520358662</v>
      </c>
      <c r="AU136">
        <f t="array" ref="AU136:AU138">+MMULT($W$44:$Y$46,AU131:AU133)</f>
        <v>-0.44809111357845854</v>
      </c>
      <c r="AV136">
        <f t="array" ref="AV136:AV138">+MMULT($W$44:$Y$46,AV131:AV133)</f>
        <v>-0.64811968844988777</v>
      </c>
      <c r="AW136">
        <f t="array" ref="AW136:AW138">+MMULT($W$44:$Y$46,AW131:AW133)</f>
        <v>1.4536288448518069</v>
      </c>
      <c r="AX136">
        <f t="array" ref="AX136:AX138">+MMULT($W$44:$Y$46,AX131:AX133)</f>
        <v>-1.8814980171195743</v>
      </c>
      <c r="AY136">
        <f t="array" ref="AY136:AY138">+MMULT($W$44:$Y$46,AY131:AY133)</f>
        <v>1.5010772693391849</v>
      </c>
      <c r="AZ136">
        <f t="array" ref="AZ136:AZ138">+MMULT($W$44:$Y$46,AZ131:AZ133)</f>
        <v>-0.65219434054350711</v>
      </c>
      <c r="BA136">
        <f t="array" ref="BA136:BA138">+MMULT($W$44:$Y$46,BA131:BA133)</f>
        <v>-0.31530635992371586</v>
      </c>
      <c r="BB136">
        <f t="array" ref="BB136:BB138">+MMULT($W$44:$Y$46,BB131:BB133)</f>
        <v>0.73752299410143807</v>
      </c>
      <c r="BC136">
        <f t="array" ref="BC136:BC138">+MMULT($W$44:$Y$46,BC131:BC133)</f>
        <v>2.3103672116449792</v>
      </c>
      <c r="BD136">
        <f t="array" ref="BD136:BD138">+MMULT($W$44:$Y$46,BD131:BD133)</f>
        <v>-0.37112339172500758</v>
      </c>
      <c r="BE136">
        <f t="array" ref="BE136:BE138">+MMULT($W$44:$Y$46,BE131:BE133)</f>
        <v>-1.1386020964146015</v>
      </c>
      <c r="BF136">
        <f t="array" ref="BF136:BF138">+MMULT($W$44:$Y$46,BF131:BF133)</f>
        <v>-1.6122069357504161E-2</v>
      </c>
      <c r="BG136">
        <f t="array" ref="BG136:BG138">+MMULT($W$44:$Y$46,BG131:BG133)</f>
        <v>0.19037265820393406</v>
      </c>
      <c r="BH136">
        <f t="array" ref="BH136:BH138">+MMULT($W$44:$Y$46,BH131:BH133)</f>
        <v>1.4372995340395951</v>
      </c>
      <c r="BI136">
        <f t="array" ref="BI136:BI138">+MMULT($W$44:$Y$46,BI131:BI133)</f>
        <v>-0.36683711211414693</v>
      </c>
      <c r="BJ136">
        <f t="array" ref="BJ136:BJ138">+MMULT($W$44:$Y$46,BJ131:BJ133)</f>
        <v>-0.6011614064506281</v>
      </c>
      <c r="BK136">
        <f t="array" ref="BK136:BK138">+MMULT($W$44:$Y$46,BK131:BK133)</f>
        <v>-0.76046429418289785</v>
      </c>
      <c r="BL136">
        <f t="array" ref="BL136:BL138">+MMULT($W$44:$Y$46,BL131:BL133)</f>
        <v>-0.68465339632265687</v>
      </c>
      <c r="BM136">
        <f t="array" ref="BM136:BM138">+MMULT($W$44:$Y$46,BM131:BM133)</f>
        <v>-6.4867671839164198E-2</v>
      </c>
      <c r="BN136">
        <f t="array" ref="BN136:BN138">+MMULT($W$44:$Y$46,BN131:BN133)</f>
        <v>-0.50935453853072099</v>
      </c>
      <c r="BO136">
        <f t="array" ref="BO136:BO138">+MMULT($W$44:$Y$46,BO131:BO133)</f>
        <v>4.3805799553308253E-2</v>
      </c>
      <c r="BP136">
        <f t="array" ref="BP136:BP138">+MMULT($W$44:$Y$46,BP131:BP133)</f>
        <v>7.870350610108269E-2</v>
      </c>
      <c r="BQ136">
        <f t="array" ref="BQ136:BQ138">+MMULT($W$44:$Y$46,BQ131:BQ133)</f>
        <v>1.3850176686403024</v>
      </c>
      <c r="BR136">
        <f t="array" ref="BR136:BR138">+MMULT($W$44:$Y$46,BR131:BR133)</f>
        <v>-0.15199241800456248</v>
      </c>
      <c r="BS136">
        <f t="array" ref="BS136:BS138">+MMULT($W$44:$Y$46,BS131:BS133)</f>
        <v>0.83076849053233237</v>
      </c>
      <c r="BT136">
        <f t="array" ref="BT136:BT138">+MMULT($W$44:$Y$46,BT131:BT133)</f>
        <v>0.3736673079944362</v>
      </c>
      <c r="BU136">
        <f t="array" ref="BU136:BU138">+MMULT($W$44:$Y$46,BU131:BU133)</f>
        <v>0.83290888904867932</v>
      </c>
      <c r="BV136">
        <f t="array" ref="BV136:BV138">+MMULT($W$44:$Y$46,BV131:BV133)</f>
        <v>0.51054206496166554</v>
      </c>
      <c r="BW136">
        <f t="array" ref="BW136:BW138">+MMULT($W$44:$Y$46,BW131:BW133)</f>
        <v>-1.8986124331252823</v>
      </c>
      <c r="BX136">
        <f t="array" ref="BX136:BX138">+MMULT($W$44:$Y$46,BX131:BX133)</f>
        <v>-0.62819051681330762</v>
      </c>
      <c r="BY136">
        <f t="array" ref="BY136:BY138">+MMULT($W$44:$Y$46,BY131:BY133)</f>
        <v>1.6857129577493042</v>
      </c>
      <c r="BZ136">
        <f t="array" ref="BZ136:BZ138">+MMULT($W$44:$Y$46,BZ131:BZ133)</f>
        <v>-0.43588031548520095</v>
      </c>
      <c r="CA136">
        <f t="array" ref="CA136:CA138">+MMULT($W$44:$Y$46,CA131:CA133)</f>
        <v>1.2636904068386892</v>
      </c>
      <c r="CB136">
        <f t="array" ref="CB136:CB138">+MMULT($W$44:$Y$46,CB131:CB133)</f>
        <v>0.15049896371190649</v>
      </c>
      <c r="CC136">
        <f t="array" ref="CC136:CC138">+MMULT($W$44:$Y$46,CC131:CC133)</f>
        <v>0.42560815703174931</v>
      </c>
      <c r="CD136">
        <f t="array" ref="CD136:CD138">+MMULT($W$44:$Y$46,CD131:CD133)</f>
        <v>-0.37167932515112839</v>
      </c>
      <c r="CE136">
        <f t="array" ref="CE136:CE138">+MMULT($W$44:$Y$46,CE131:CE133)</f>
        <v>0.64331914300697457</v>
      </c>
      <c r="CF136">
        <f t="array" ref="CF136:CF138">+MMULT($W$44:$Y$46,CF131:CF133)</f>
        <v>0.78251303053879073</v>
      </c>
      <c r="CG136">
        <f t="array" ref="CG136:CG138">+MMULT($W$44:$Y$46,CG131:CG133)</f>
        <v>0.35512413211844135</v>
      </c>
      <c r="CH136">
        <f t="array" ref="CH136:CH138">+MMULT($W$44:$Y$46,CH131:CH133)</f>
        <v>-0.5223800477395758</v>
      </c>
      <c r="CI136">
        <f t="array" ref="CI136:CI138">+MMULT($W$44:$Y$46,CI131:CI133)</f>
        <v>0.66374065016293982</v>
      </c>
      <c r="CJ136">
        <f t="array" ref="CJ136:CJ138">+MMULT($W$44:$Y$46,CJ131:CJ133)</f>
        <v>-0.8289526606434644</v>
      </c>
      <c r="CK136">
        <f t="array" ref="CK136:CK138">+MMULT($W$44:$Y$46,CK131:CK133)</f>
        <v>-0.20997397166613527</v>
      </c>
      <c r="CL136">
        <f t="array" ref="CL136:CL138">+MMULT($W$44:$Y$46,CL131:CL133)</f>
        <v>1.4939367595346509</v>
      </c>
      <c r="CM136">
        <f t="array" ref="CM136:CM138">+MMULT($W$44:$Y$46,CM131:CM133)</f>
        <v>-0.49246710126112148</v>
      </c>
      <c r="CN136">
        <f t="array" ref="CN136:CN138">+MMULT($W$44:$Y$46,CN131:CN133)</f>
        <v>1.0606003603188785</v>
      </c>
      <c r="CO136">
        <f t="array" ref="CO136:CO138">+MMULT($W$44:$Y$46,CO131:CO133)</f>
        <v>0.96531534480990777</v>
      </c>
      <c r="CP136">
        <f t="array" ref="CP136:CP138">+MMULT($W$44:$Y$46,CP131:CP133)</f>
        <v>0.66598631418009069</v>
      </c>
      <c r="CQ136">
        <f t="array" ref="CQ136:CQ138">+MMULT($W$44:$Y$46,CQ131:CQ133)</f>
        <v>-1.3102309163816332</v>
      </c>
      <c r="CR136">
        <f t="array" ref="CR136:CR138">+MMULT($W$44:$Y$46,CR131:CR133)</f>
        <v>-1.0104457352483323</v>
      </c>
      <c r="CS136">
        <f t="array" ref="CS136:CS138">+MMULT($W$44:$Y$46,CS131:CS133)</f>
        <v>1.0163406032933533</v>
      </c>
      <c r="CT136">
        <f t="array" ref="CT136:CT138">+MMULT($W$44:$Y$46,CT131:CT133)</f>
        <v>2.8514318857772554</v>
      </c>
      <c r="CU136">
        <f t="array" ref="CU136:CU138">+MMULT($W$44:$Y$46,CU131:CU133)</f>
        <v>-2.86694977502077E-2</v>
      </c>
      <c r="CV136">
        <f t="array" ref="CV136:CV138">+MMULT($W$44:$Y$46,CV131:CV133)</f>
        <v>1.517389035901263</v>
      </c>
      <c r="CW136">
        <f t="array" ref="CW136:CW138">+MMULT($W$44:$Y$46,CW131:CW133)</f>
        <v>-1.3150731294186147</v>
      </c>
      <c r="CX136">
        <f t="array" ref="CX136:CX138">+MMULT($W$44:$Y$46,CX131:CX133)</f>
        <v>-2.0034831883012125</v>
      </c>
      <c r="CY136">
        <f t="array" ref="CY136:CY138">+MMULT($W$44:$Y$46,CY131:CY133)</f>
        <v>-1.0021802004039559</v>
      </c>
      <c r="CZ136">
        <f t="array" ref="CZ136:CZ138">+MMULT($W$44:$Y$46,CZ131:CZ133)</f>
        <v>0.3604203026276398</v>
      </c>
      <c r="DA136">
        <f t="array" ref="DA136:DA138">+MMULT($W$44:$Y$46,DA131:DA133)</f>
        <v>0.19421046292074456</v>
      </c>
      <c r="DB136">
        <f t="array" ref="DB136:DB138">+MMULT($W$44:$Y$46,DB131:DB133)</f>
        <v>0.81031847396989942</v>
      </c>
      <c r="DC136">
        <f t="array" ref="DC136:DC138">+MMULT($W$44:$Y$46,DC131:DC133)</f>
        <v>-1.258313094172621</v>
      </c>
      <c r="DD136">
        <f t="array" ref="DD136:DD138">+MMULT($W$44:$Y$46,DD131:DD133)</f>
        <v>-1.6422558501674089</v>
      </c>
      <c r="DE136">
        <f t="array" ref="DE136:DE138">+MMULT($W$44:$Y$46,DE131:DE133)</f>
        <v>-0.83978623510120365</v>
      </c>
      <c r="DF136">
        <f t="array" ref="DF136:DF138">+MMULT($W$44:$Y$46,DF131:DF133)</f>
        <v>-0.60295420951119527</v>
      </c>
      <c r="DG136">
        <f t="array" ref="DG136:DG138">+MMULT($W$44:$Y$46,DG131:DG133)</f>
        <v>-0.38818517498031363</v>
      </c>
      <c r="DH136">
        <f t="array" ref="DH136:DH138">+MMULT($W$44:$Y$46,DH131:DH133)</f>
        <v>1.3837807990058562</v>
      </c>
      <c r="DI136">
        <f t="array" ref="DI136:DI138">+MMULT($W$44:$Y$46,DI131:DI133)</f>
        <v>1.1195687780504884</v>
      </c>
      <c r="DJ136">
        <f t="array" ref="DJ136:DJ138">+MMULT($W$44:$Y$46,DJ131:DJ133)</f>
        <v>-0.26113958415065269</v>
      </c>
      <c r="DK136">
        <f t="array" ref="DK136:DK138">+MMULT($W$44:$Y$46,DK131:DK133)</f>
        <v>-0.26857176711366454</v>
      </c>
      <c r="DL136">
        <f t="array" ref="DL136:DL138">+MMULT($W$44:$Y$46,DL131:DL133)</f>
        <v>0.4620278272786475</v>
      </c>
      <c r="DM136">
        <f t="array" ref="DM136:DM138">+MMULT($W$44:$Y$46,DM131:DM133)</f>
        <v>-2.0919325253517269E-2</v>
      </c>
      <c r="DN136">
        <f t="array" ref="DN136:DN138">+MMULT($W$44:$Y$46,DN131:DN133)</f>
        <v>0.35725685502535459</v>
      </c>
      <c r="DO136">
        <f t="array" ref="DO136:DO138">+MMULT($W$44:$Y$46,DO131:DO133)</f>
        <v>-2.028553921742685E-3</v>
      </c>
      <c r="DP136">
        <f t="array" ref="DP136:DP138">+MMULT($W$44:$Y$46,DP131:DP133)</f>
        <v>0.59017980238238321</v>
      </c>
      <c r="DQ136">
        <f t="array" ref="DQ136:DQ138">+MMULT($W$44:$Y$46,DQ131:DQ133)</f>
        <v>-0.5637077219614578</v>
      </c>
      <c r="DR136">
        <f t="array" ref="DR136:DR138">+MMULT($W$44:$Y$46,DR131:DR133)</f>
        <v>0.70859691169302075</v>
      </c>
      <c r="DS136">
        <f t="array" ref="DS136:DS138">+MMULT($W$44:$Y$46,DS131:DS133)</f>
        <v>-0.88827854247155424</v>
      </c>
      <c r="DT136">
        <f t="array" ref="DT136:DT138">+MMULT($W$44:$Y$46,DT131:DT133)</f>
        <v>1.4635852068028468</v>
      </c>
      <c r="DU136">
        <f t="array" ref="DU136:DU138">+MMULT($W$44:$Y$46,DU131:DU133)</f>
        <v>0.50562638537724791</v>
      </c>
      <c r="DV136">
        <f t="array" ref="DV136:DV138">+MMULT($W$44:$Y$46,DV131:DV133)</f>
        <v>-1.6122069357504161E-2</v>
      </c>
      <c r="DW136">
        <f t="array" ref="DW136:DW138">+MMULT($W$44:$Y$46,DW131:DW133)</f>
        <v>0.69954298210824817</v>
      </c>
      <c r="DX136">
        <f t="array" ref="DX136:DX138">+MMULT($W$44:$Y$46,DX131:DX133)</f>
        <v>1.5766622849789509</v>
      </c>
      <c r="DY136">
        <f t="array" ref="DY136:DY138">+MMULT($W$44:$Y$46,DY131:DY133)</f>
        <v>0.63175309610614117</v>
      </c>
      <c r="DZ136">
        <f t="array" ref="DZ136:DZ138">+MMULT($W$44:$Y$46,DZ131:DZ133)</f>
        <v>-1.0470649713405047</v>
      </c>
      <c r="EA136">
        <f t="array" ref="EA136:EA138">+MMULT($W$44:$Y$46,EA131:EA133)</f>
        <v>5.008444807001021E-2</v>
      </c>
      <c r="EB136">
        <f t="array" ref="EB136:EB138">+MMULT($W$44:$Y$46,EB131:EB133)</f>
        <v>0.30605944358746934</v>
      </c>
      <c r="EC136">
        <f t="array" ref="EC136:EC138">+MMULT($W$44:$Y$46,EC131:EC133)</f>
        <v>-0.23467627585479431</v>
      </c>
      <c r="ED136">
        <f t="array" ref="ED136:ED138">+MMULT($W$44:$Y$46,ED131:ED133)</f>
        <v>0.47706324964347757</v>
      </c>
      <c r="EE136">
        <f t="array" ref="EE136:EE138">+MMULT($W$44:$Y$46,EE131:EE133)</f>
        <v>-1.0669711161487838</v>
      </c>
      <c r="EF136">
        <f t="array" ref="EF136:EF138">+MMULT($W$44:$Y$46,EF131:EF133)</f>
        <v>-0.33624213291173377</v>
      </c>
      <c r="EG136">
        <f t="array" ref="EG136:EG138">+MMULT($W$44:$Y$46,EG131:EG133)</f>
        <v>-0.11823728074676418</v>
      </c>
      <c r="EH136">
        <f t="array" ref="EH136:EH138">+MMULT($W$44:$Y$46,EH131:EH133)</f>
        <v>-0.37056745829888671</v>
      </c>
      <c r="EI136">
        <f t="array" ref="EI136:EI138">+MMULT($W$44:$Y$46,EI131:EI133)</f>
        <v>-1.4888138384955254</v>
      </c>
      <c r="EJ136">
        <f t="array" ref="EJ136:EJ138">+MMULT($W$44:$Y$46,EJ131:EJ133)</f>
        <v>0.36105299214809683</v>
      </c>
      <c r="EK136">
        <f t="array" ref="EK136:EK138">+MMULT($W$44:$Y$46,EK131:EK133)</f>
        <v>-0.90739738905507072</v>
      </c>
      <c r="EL136">
        <f t="array" ref="EL136:EL138">+MMULT($W$44:$Y$46,EL131:EL133)</f>
        <v>-1.1280075623649379</v>
      </c>
      <c r="EM136">
        <f t="array" ref="EM136:EM138">+MMULT($W$44:$Y$46,EM131:EM133)</f>
        <v>0.19466222736169481</v>
      </c>
      <c r="EN136">
        <f t="array" ref="EN136:EN138">+MMULT($W$44:$Y$46,EN131:EN133)</f>
        <v>7.1005966354794225E-2</v>
      </c>
      <c r="EO136">
        <f t="array" ref="EO136:EO138">+MMULT($W$44:$Y$46,EO131:EO133)</f>
        <v>-0.70300248893154449</v>
      </c>
      <c r="EP136">
        <f t="array" ref="EP136:EP138">+MMULT($W$44:$Y$46,EP131:EP133)</f>
        <v>-0.19616883984195127</v>
      </c>
      <c r="EQ136">
        <f t="array" ref="EQ136:EQ138">+MMULT($W$44:$Y$46,EQ131:EQ133)</f>
        <v>2.1419248661085337</v>
      </c>
      <c r="ER136">
        <f t="array" ref="ER136:ER138">+MMULT($W$44:$Y$46,ER131:ER133)</f>
        <v>-0.23399205009956867</v>
      </c>
      <c r="ES136">
        <f t="array" ref="ES136:ES138">+MMULT($W$44:$Y$46,ES131:ES133)</f>
        <v>-0.50317347990538941</v>
      </c>
      <c r="ET136">
        <f t="array" ref="ET136:ET138">+MMULT($W$44:$Y$46,ET131:ET133)</f>
        <v>-0.54967451488553198</v>
      </c>
      <c r="EU136">
        <f t="array" ref="EU136:EU138">+MMULT($W$44:$Y$46,EU131:EU133)</f>
        <v>0.9313365183629011</v>
      </c>
      <c r="EV136">
        <f t="array" ref="EV136:EV138">+MMULT($W$44:$Y$46,EV131:EV133)</f>
        <v>0.74039147899834556</v>
      </c>
      <c r="EW136">
        <f t="array" ref="EW136:EW138">+MMULT($W$44:$Y$46,EW131:EW133)</f>
        <v>0.29800005368216731</v>
      </c>
      <c r="EX136">
        <f t="array" ref="EX136:EX138">+MMULT($W$44:$Y$46,EX131:EX133)</f>
        <v>-0.84345736944174121</v>
      </c>
      <c r="EY136">
        <f t="array" ref="EY136:EY138">+MMULT($W$44:$Y$46,EY131:EY133)</f>
        <v>0.26159792768540319</v>
      </c>
      <c r="EZ136">
        <f t="array" ref="EZ136:EZ138">+MMULT($W$44:$Y$46,EZ131:EZ133)</f>
        <v>-0.29467322525050932</v>
      </c>
      <c r="FA136">
        <f t="array" ref="FA136:FA138">+MMULT($W$44:$Y$46,FA131:FA133)</f>
        <v>-0.94126656393873986</v>
      </c>
      <c r="FB136">
        <f t="array" ref="FB136:FB138">+MMULT($W$44:$Y$46,FB131:FB133)</f>
        <v>-2.3721229721166268</v>
      </c>
      <c r="FC136">
        <f t="array" ref="FC136:FC138">+MMULT($W$44:$Y$46,FC131:FC133)</f>
        <v>0.71907521508554684</v>
      </c>
      <c r="FD136">
        <f t="array" ref="FD136:FD138">+MMULT($W$44:$Y$46,FD131:FD133)</f>
        <v>-0.36977358098032365</v>
      </c>
      <c r="FE136">
        <f t="array" ref="FE136:FE138">+MMULT($W$44:$Y$46,FE131:FE133)</f>
        <v>5.9544088439131372E-2</v>
      </c>
      <c r="FF136">
        <f t="array" ref="FF136:FF138">+MMULT($W$44:$Y$46,FF131:FF133)</f>
        <v>-1.1120773832432742</v>
      </c>
      <c r="FG136">
        <f t="array" ref="FG136:FG138">+MMULT($W$44:$Y$46,FG131:FG133)</f>
        <v>0.15109656473209557</v>
      </c>
      <c r="FH136">
        <f t="array" ref="FH136:FH138">+MMULT($W$44:$Y$46,FH131:FH133)</f>
        <v>0.88997156260948429</v>
      </c>
      <c r="FI136">
        <f t="array" ref="FI136:FI138">+MMULT($W$44:$Y$46,FI131:FI133)</f>
        <v>-0.75744887619111811</v>
      </c>
      <c r="FJ136">
        <f t="array" ref="FJ136:FJ138">+MMULT($W$44:$Y$46,FJ131:FJ133)</f>
        <v>-0.51870891339903824</v>
      </c>
      <c r="FK136">
        <f t="array" ref="FK136:FK138">+MMULT($W$44:$Y$46,FK131:FK133)</f>
        <v>-0.13326941356469416</v>
      </c>
      <c r="FL136">
        <f t="array" ref="FL136:FL138">+MMULT($W$44:$Y$46,FL131:FL133)</f>
        <v>0.35860008667623827</v>
      </c>
      <c r="FM136">
        <f t="array" ref="FM136:FM138">+MMULT($W$44:$Y$46,FM131:FM133)</f>
        <v>7.0045418659958225E-2</v>
      </c>
      <c r="FN136">
        <f t="array" ref="FN136:FN138">+MMULT($W$44:$Y$46,FN131:FN133)</f>
        <v>-0.79778530028042971</v>
      </c>
      <c r="FO136">
        <f t="array" ref="FO136:FO138">+MMULT($W$44:$Y$46,FO131:FO133)</f>
        <v>0.38770490113289563</v>
      </c>
      <c r="FP136">
        <f t="array" ref="FP136:FP138">+MMULT($W$44:$Y$46,FP131:FP133)</f>
        <v>0.15169416575228462</v>
      </c>
      <c r="FQ136">
        <f t="array" ref="FQ136:FQ138">+MMULT($W$44:$Y$46,FQ131:FQ133)</f>
        <v>0.23118058401559666</v>
      </c>
      <c r="FR136">
        <f t="array" ref="FR136:FR138">+MMULT($W$44:$Y$46,FR131:FR133)</f>
        <v>-0.48525202839351778</v>
      </c>
      <c r="FS136">
        <f t="array" ref="FS136:FS138">+MMULT($W$44:$Y$46,FS131:FS133)</f>
        <v>0.54144955111959037</v>
      </c>
      <c r="FT136">
        <f t="array" ref="FT136:FT138">+MMULT($W$44:$Y$46,FT131:FT133)</f>
        <v>0.24449228380476215</v>
      </c>
      <c r="FU136">
        <f t="array" ref="FU136:FU138">+MMULT($W$44:$Y$46,FU131:FU133)</f>
        <v>0.89563396934022987</v>
      </c>
      <c r="FV136">
        <f t="array" ref="FV136:FV138">+MMULT($W$44:$Y$46,FV131:FV133)</f>
        <v>1.8663924177542084</v>
      </c>
      <c r="FW136">
        <f t="array" ref="FW136:FW138">+MMULT($W$44:$Y$46,FW131:FW133)</f>
        <v>-0.47381427382178914</v>
      </c>
      <c r="FX136">
        <f t="array" ref="FX136:FX138">+MMULT($W$44:$Y$46,FX131:FX133)</f>
        <v>1.6867305242570756</v>
      </c>
      <c r="FY136">
        <f t="array" ref="FY136:FY138">+MMULT($W$44:$Y$46,FY131:FY133)</f>
        <v>-0.33365545253260348</v>
      </c>
      <c r="FZ136">
        <f t="array" ref="FZ136:FZ138">+MMULT($W$44:$Y$46,FZ131:FZ133)</f>
        <v>-0.12039412699761168</v>
      </c>
      <c r="GA136">
        <f t="array" ref="GA136:GA138">+MMULT($W$44:$Y$46,GA131:GA133)</f>
        <v>4.4470288027133154E-2</v>
      </c>
      <c r="GB136">
        <f t="array" ref="GB136:GB138">+MMULT($W$44:$Y$46,GB131:GB133)</f>
        <v>-0.82012680631043366</v>
      </c>
      <c r="GC136">
        <f t="array" ref="GC136:GC138">+MMULT($W$44:$Y$46,GC131:GC133)</f>
        <v>0.6540496449951767</v>
      </c>
      <c r="GD136">
        <f t="array" ref="GD136:GD138">+MMULT($W$44:$Y$46,GD131:GD133)</f>
        <v>0.49558010914427147</v>
      </c>
      <c r="GE136">
        <f t="array" ref="GE136:GE138">+MMULT($W$44:$Y$46,GE131:GE133)</f>
        <v>0.38091527633104116</v>
      </c>
      <c r="GF136">
        <f t="array" ref="GF136:GF138">+MMULT($W$44:$Y$46,GF131:GF133)</f>
        <v>1.7343719354959275</v>
      </c>
      <c r="GG136">
        <f t="array" ref="GG136:GG138">+MMULT($W$44:$Y$46,GG131:GG133)</f>
        <v>-0.29645177360784264</v>
      </c>
      <c r="GH136">
        <f t="array" ref="GH136:GH138">+MMULT($W$44:$Y$46,GH131:GH133)</f>
        <v>0.25158454692142795</v>
      </c>
      <c r="GI136">
        <f t="array" ref="GI136:GI138">+MMULT($W$44:$Y$46,GI131:GI133)</f>
        <v>0.75333694256596406</v>
      </c>
      <c r="GJ136">
        <f t="array" ref="GJ136:GJ138">+MMULT($W$44:$Y$46,GJ131:GJ133)</f>
        <v>-1.2854189606296367</v>
      </c>
      <c r="GK136">
        <f t="array" ref="GK136:GK138">+MMULT($W$44:$Y$46,GK131:GK133)</f>
        <v>2.0903535428396678</v>
      </c>
      <c r="GL136">
        <f t="array" ref="GL136:GL138">+MMULT($W$44:$Y$46,GL131:GL133)</f>
        <v>0.34857903030282938</v>
      </c>
      <c r="GM136">
        <f t="array" ref="GM136:GM138">+MMULT($W$44:$Y$46,GM131:GM133)</f>
        <v>-0.759258126986186</v>
      </c>
      <c r="GN136">
        <f t="array" ref="GN136:GN138">+MMULT($W$44:$Y$46,GN131:GN133)</f>
        <v>-0.48332654694131227</v>
      </c>
      <c r="GO136">
        <f t="array" ref="GO136:GO138">+MMULT($W$44:$Y$46,GO131:GO133)</f>
        <v>0.70801575840733233</v>
      </c>
      <c r="GP136">
        <f t="array" ref="GP136:GP138">+MMULT($W$44:$Y$46,GP131:GP133)</f>
        <v>-8.8553506035685139E-2</v>
      </c>
      <c r="GQ136">
        <f t="array" ref="GQ136:GQ138">+MMULT($W$44:$Y$46,GQ131:GQ133)</f>
        <v>1.3727191492963748</v>
      </c>
      <c r="GR136">
        <f t="array" ref="GR136:GR138">+MMULT($W$44:$Y$46,GR131:GR133)</f>
        <v>-0.3436216831243436</v>
      </c>
      <c r="GS136">
        <f t="array" ref="GS136:GS138">+MMULT($W$44:$Y$46,GS131:GS133)</f>
        <v>-0.42992294604907771</v>
      </c>
      <c r="GT136">
        <f t="array" ref="GT136:GT138">+MMULT($W$44:$Y$46,GT131:GT133)</f>
        <v>-2.0181370232256281E-2</v>
      </c>
      <c r="GU136">
        <f t="array" ref="GU136:GU138">+MMULT($W$44:$Y$46,GU131:GU133)</f>
        <v>-0.58476082212224678</v>
      </c>
      <c r="GV136">
        <f t="array" ref="GV136:GV138">+MMULT($W$44:$Y$46,GV131:GV133)</f>
        <v>0.90350037249405801</v>
      </c>
      <c r="GW136">
        <f t="array" ref="GW136:GW138">+MMULT($W$44:$Y$46,GW131:GW133)</f>
        <v>-1.5606049100438157</v>
      </c>
      <c r="GX136">
        <f t="array" ref="GX136:GX138">+MMULT($W$44:$Y$46,GX131:GX133)</f>
        <v>-1.9347448162762364</v>
      </c>
      <c r="GY136">
        <f t="array" ref="GY136:GY138">+MMULT($W$44:$Y$46,GY131:GY133)</f>
        <v>2.6512169032481525</v>
      </c>
      <c r="GZ136">
        <f t="array" ref="GZ136:GZ138">+MMULT($W$44:$Y$46,GZ131:GZ133)</f>
        <v>-0.26811123054764724</v>
      </c>
      <c r="HA136">
        <f t="array" ref="HA136:HA138">+MMULT($W$44:$Y$46,HA131:HA133)</f>
        <v>-1.0432162014673605</v>
      </c>
      <c r="HB136">
        <f t="array" ref="HB136:HB138">+MMULT($W$44:$Y$46,HB131:HB133)</f>
        <v>1.1429070167912296</v>
      </c>
      <c r="HC136">
        <f t="array" ref="HC136:HC138">+MMULT($W$44:$Y$46,HC131:HC133)</f>
        <v>0.79716247940067309</v>
      </c>
      <c r="HD136">
        <f t="array" ref="HD136:HD138">+MMULT($W$44:$Y$46,HD131:HD133)</f>
        <v>1.1847763697359985</v>
      </c>
      <c r="HE136">
        <f t="array" ref="HE136:HE138">+MMULT($W$44:$Y$46,HE131:HE133)</f>
        <v>1.1386020964146015</v>
      </c>
      <c r="HF136">
        <f t="array" ref="HF136:HF138">+MMULT($W$44:$Y$46,HF131:HF133)</f>
        <v>-0.95864195066519109</v>
      </c>
      <c r="HG136">
        <f t="array" ref="HG136:HG138">+MMULT($W$44:$Y$46,HG131:HG133)</f>
        <v>-6.0727228807542374E-2</v>
      </c>
      <c r="HH136">
        <f t="array" ref="HH136:HH138">+MMULT($W$44:$Y$46,HH131:HH133)</f>
        <v>1.1025223460140494</v>
      </c>
      <c r="HI136">
        <f t="array" ref="HI136:HI138">+MMULT($W$44:$Y$46,HI131:HI133)</f>
        <v>-0.27701822703754769</v>
      </c>
      <c r="HJ136">
        <f t="array" ref="HJ136:HJ138">+MMULT($W$44:$Y$46,HJ131:HJ133)</f>
        <v>-1.5273892584776378</v>
      </c>
      <c r="HK136">
        <f t="array" ref="HK136:HK138">+MMULT($W$44:$Y$46,HK131:HK133)</f>
        <v>-1.7054326948999097</v>
      </c>
      <c r="HL136">
        <f t="array" ref="HL136:HL138">+MMULT($W$44:$Y$46,HL131:HL133)</f>
        <v>2.0751689943486986</v>
      </c>
      <c r="HM136">
        <f t="array" ref="HM136:HM138">+MMULT($W$44:$Y$46,HM131:HM133)</f>
        <v>-0.25914940827607807</v>
      </c>
      <c r="HN136">
        <f t="array" ref="HN136:HN138">+MMULT($W$44:$Y$46,HN131:HN133)</f>
        <v>-0.32216396869483949</v>
      </c>
      <c r="HO136">
        <f t="array" ref="HO136:HO138">+MMULT($W$44:$Y$46,HO131:HO133)</f>
        <v>0.3224764756503512</v>
      </c>
      <c r="HP136">
        <f t="array" ref="HP136:HP138">+MMULT($W$44:$Y$46,HP131:HP133)</f>
        <v>1.5038054002350205</v>
      </c>
      <c r="HQ136">
        <f t="array" ref="HQ136:HQ138">+MMULT($W$44:$Y$46,HQ131:HQ133)</f>
        <v>-0.45343991683805895</v>
      </c>
      <c r="HR136">
        <f t="array" ref="HR136:HR138">+MMULT($W$44:$Y$46,HR131:HR133)</f>
        <v>0.38690554123616566</v>
      </c>
      <c r="HS136">
        <f t="array" ref="HS136:HS138">+MMULT($W$44:$Y$46,HS131:HS133)</f>
        <v>0.61973089870182396</v>
      </c>
      <c r="HT136">
        <f t="array" ref="HT136:HT138">+MMULT($W$44:$Y$46,HT131:HT133)</f>
        <v>-0.27425171809454402</v>
      </c>
      <c r="HU136">
        <f t="array" ref="HU136:HU138">+MMULT($W$44:$Y$46,HU131:HU133)</f>
        <v>-0.76915527709302345</v>
      </c>
      <c r="HV136">
        <f t="array" ref="HV136:HV138">+MMULT($W$44:$Y$46,HV131:HV133)</f>
        <v>0.25005819715977073</v>
      </c>
      <c r="HW136">
        <f t="array" ref="HW136:HW138">+MMULT($W$44:$Y$46,HW131:HW133)</f>
        <v>0.15655173000813333</v>
      </c>
      <c r="HX136">
        <f t="array" ref="HX136:HX138">+MMULT($W$44:$Y$46,HX131:HX133)</f>
        <v>-0.20997397166613527</v>
      </c>
      <c r="HY136">
        <f t="array" ref="HY136:HY138">+MMULT($W$44:$Y$46,HY131:HY133)</f>
        <v>0.71004650536034175</v>
      </c>
      <c r="HZ136">
        <f t="array" ref="HZ136:HZ138">+MMULT($W$44:$Y$46,HZ131:HZ133)</f>
        <v>0.30854195498142906</v>
      </c>
      <c r="IA136">
        <f t="array" ref="IA136:IA138">+MMULT($W$44:$Y$46,IA131:IA133)</f>
        <v>1.6624185796338979</v>
      </c>
      <c r="IB136">
        <f t="array" ref="IB136:IB138">+MMULT($W$44:$Y$46,IB131:IB133)</f>
        <v>2.7472892169818861</v>
      </c>
      <c r="IC136">
        <f t="array" ref="IC136:IC138">+MMULT($W$44:$Y$46,IC131:IC133)</f>
        <v>-1.5780702110522036</v>
      </c>
      <c r="ID136">
        <f t="array" ref="ID136:ID138">+MMULT($W$44:$Y$46,ID131:ID133)</f>
        <v>-0.66617272183776433</v>
      </c>
      <c r="IE136">
        <f t="array" ref="IE136:IE138">+MMULT($W$44:$Y$46,IE131:IE133)</f>
        <v>0.97608970742344492</v>
      </c>
      <c r="IF136">
        <f t="array" ref="IF136:IF138">+MMULT($W$44:$Y$46,IF131:IF133)</f>
        <v>-0.86045994085284505</v>
      </c>
      <c r="IG136">
        <f t="array" ref="IG136:IG138">+MMULT($W$44:$Y$46,IG131:IG133)</f>
        <v>-1.3576508314625435</v>
      </c>
      <c r="IH136">
        <f t="array" ref="IH136:IH138">+MMULT($W$44:$Y$46,IH131:IH133)</f>
        <v>-0.64304282106736421</v>
      </c>
      <c r="II136">
        <f t="array" ref="II136:II138">+MMULT($W$44:$Y$46,II131:II133)</f>
        <v>6.3609968407683737E-2</v>
      </c>
      <c r="IJ136">
        <f t="array" ref="IJ136:IJ138">+MMULT($W$44:$Y$46,IJ131:IJ133)</f>
        <v>-0.60205725972309498</v>
      </c>
      <c r="IK136">
        <f t="array" ref="IK136:IK138">+MMULT($W$44:$Y$46,IK131:IK133)</f>
        <v>1.6338258379780264</v>
      </c>
      <c r="IL136">
        <f t="array" ref="IL136:IL138">+MMULT($W$44:$Y$46,IL131:IL133)</f>
        <v>-0.76803902417824832</v>
      </c>
      <c r="IM136">
        <f t="array" ref="IM136:IM138">+MMULT($W$44:$Y$46,IM131:IM133)</f>
        <v>0.73791773972945285</v>
      </c>
      <c r="IN136">
        <f t="array" ref="IN136:IN138">+MMULT($W$44:$Y$46,IN131:IN133)</f>
        <v>0.57530227826875902</v>
      </c>
      <c r="IO136">
        <f t="array" ref="IO136:IO138">+MMULT($W$44:$Y$46,IO131:IO133)</f>
        <v>0.37971897777502966</v>
      </c>
      <c r="IP136">
        <f t="array" ref="IP136:IP138">+MMULT($W$44:$Y$46,IP131:IP133)</f>
        <v>-0.4380053627826806</v>
      </c>
      <c r="IQ136">
        <f t="array" ref="IQ136:IQ138">+MMULT($W$44:$Y$46,IQ131:IQ133)</f>
        <v>-1.0507953175252445</v>
      </c>
      <c r="IR136">
        <f t="array" ref="IR136:IR138">+MMULT($W$44:$Y$46,IR131:IR133)</f>
        <v>-0.59276100018334654</v>
      </c>
      <c r="IS136">
        <f t="array" ref="IS136:IS138">+MMULT($W$44:$Y$46,IS131:IS133)</f>
        <v>-0.93841781632323318</v>
      </c>
      <c r="IT136">
        <f t="array" ref="IT136:IT138">+MMULT($W$44:$Y$46,IT131:IT133)</f>
        <v>-0.90041477750174237</v>
      </c>
      <c r="IU136">
        <f t="array" ref="IU136:IU138">+MMULT($W$44:$Y$46,IU131:IU133)</f>
        <v>-0.48793410563275164</v>
      </c>
      <c r="IV136">
        <f t="array" ref="IV136:IV138">+MMULT($W$44:$Y$46,IV131:IV133)</f>
        <v>0.50384893353554805</v>
      </c>
      <c r="IW136">
        <f t="array" ref="IW136:IW138">+MMULT($W$44:$Y$46,IW131:IW133)</f>
        <v>-1.0947590153297586</v>
      </c>
      <c r="IX136">
        <f t="array" ref="IX136:IX138">+MMULT($W$44:$Y$46,IX131:IX133)</f>
        <v>-0.20242555804598575</v>
      </c>
      <c r="IY136">
        <f t="array" ref="IY136:IY138">+MMULT($W$44:$Y$46,IY131:IY133)</f>
        <v>-1.5862853061774449</v>
      </c>
      <c r="IZ136">
        <f t="array" ref="IZ136:IZ138">+MMULT($W$44:$Y$46,IZ131:IZ133)</f>
        <v>1.2248605952296341</v>
      </c>
      <c r="JA136">
        <f t="array" ref="JA136:JA138">+MMULT($W$44:$Y$46,JA131:JA133)</f>
        <v>0.26006719186121247</v>
      </c>
      <c r="JB136">
        <f t="array" ref="JB136:JB138">+MMULT($W$44:$Y$46,JB131:JB133)</f>
        <v>1.244786477319314</v>
      </c>
      <c r="JC136">
        <f t="array" ref="JC136:JC138">+MMULT($W$44:$Y$46,JC131:JC133)</f>
        <v>5.8139451912778729E-2</v>
      </c>
      <c r="JD136">
        <f t="array" ref="JD136:JD138">+MMULT($W$44:$Y$46,JD131:JD133)</f>
        <v>0.61411893169021359</v>
      </c>
      <c r="JE136">
        <f t="array" ref="JE136:JE138">+MMULT($W$44:$Y$46,JE131:JE133)</f>
        <v>-0.88198454273598503</v>
      </c>
      <c r="JF136">
        <f t="array" ref="JF136:JF138">+MMULT($W$44:$Y$46,JF131:JF133)</f>
        <v>-0.50808258039600662</v>
      </c>
      <c r="JG136">
        <f t="array" ref="JG136:JG138">+MMULT($W$44:$Y$46,JG131:JG133)</f>
        <v>-0.20272709984516371</v>
      </c>
      <c r="JH136">
        <f t="array" ref="JH136:JH138">+MMULT($W$44:$Y$46,JH131:JH133)</f>
        <v>-0.90797196324695884</v>
      </c>
      <c r="JI136">
        <f t="array" ref="JI136:JI138">+MMULT($W$44:$Y$46,JI131:JI133)</f>
        <v>2.8456773717333061</v>
      </c>
      <c r="JJ136">
        <f t="array" ref="JJ136:JJ138">+MMULT($W$44:$Y$46,JJ131:JJ133)</f>
        <v>0.60510886273077602</v>
      </c>
      <c r="JK136">
        <f t="array" ref="JK136:JK138">+MMULT($W$44:$Y$46,JK131:JK133)</f>
        <v>0.89042332705043459</v>
      </c>
      <c r="JL136">
        <f t="array" ref="JL136:JL138">+MMULT($W$44:$Y$46,JL131:JL133)</f>
        <v>-0.49566454084804129</v>
      </c>
      <c r="JM136">
        <f t="array" ref="JM136:JM138">+MMULT($W$44:$Y$46,JM131:JM133)</f>
        <v>1.5603285881042055</v>
      </c>
      <c r="JN136">
        <f t="array" ref="JN136:JN138">+MMULT($W$44:$Y$46,JN131:JN133)</f>
        <v>-6.287091687078937E-2</v>
      </c>
      <c r="JO136">
        <f t="array" ref="JO136:JO138">+MMULT($W$44:$Y$46,JO131:JO133)</f>
        <v>-0.66065724820189098</v>
      </c>
      <c r="JP136">
        <f t="array" ref="JP136:JP138">+MMULT($W$44:$Y$46,JP131:JP133)</f>
        <v>0.47656323851465882</v>
      </c>
      <c r="JQ136">
        <f t="array" ref="JQ136:JQ138">+MMULT($W$44:$Y$46,JQ131:JQ133)</f>
        <v>0.2368035161835407</v>
      </c>
      <c r="JR136">
        <f t="array" ref="JR136:JR138">+MMULT($W$44:$Y$46,JR131:JR133)</f>
        <v>-0.85051015799560559</v>
      </c>
      <c r="JS136">
        <f t="array" ref="JS136:JS138">+MMULT($W$44:$Y$46,JS131:JS133)</f>
        <v>0.39515572486167483</v>
      </c>
      <c r="JT136">
        <f t="array" ref="JT136:JT138">+MMULT($W$44:$Y$46,JT131:JT133)</f>
        <v>0.50655732714998281</v>
      </c>
      <c r="JU136">
        <f t="array" ref="JU136:JU138">+MMULT($W$44:$Y$46,JU131:JU133)</f>
        <v>-1.355271392538121</v>
      </c>
      <c r="JV136">
        <f t="array" ref="JV136:JV138">+MMULT($W$44:$Y$46,JV131:JV133)</f>
        <v>0.94067225246545094</v>
      </c>
      <c r="JW136">
        <f t="array" ref="JW136:JW138">+MMULT($W$44:$Y$46,JW131:JW133)</f>
        <v>2.0796603223830004</v>
      </c>
      <c r="JX136">
        <f t="array" ref="JX136:JX138">+MMULT($W$44:$Y$46,JX131:JX133)</f>
        <v>-0.88647806380155347</v>
      </c>
      <c r="JY136">
        <f t="array" ref="JY136:JY138">+MMULT($W$44:$Y$46,JY131:JY133)</f>
        <v>0.13453588912124162</v>
      </c>
      <c r="JZ136">
        <f t="array" ref="JZ136:JZ138">+MMULT($W$44:$Y$46,JZ131:JZ133)</f>
        <v>0.42902709277661077</v>
      </c>
      <c r="KA136">
        <f t="array" ref="KA136:KA138">+MMULT($W$44:$Y$46,KA131:KA133)</f>
        <v>1.6353785041148845</v>
      </c>
      <c r="KB136">
        <f t="array" ref="KB136:KB138">+MMULT($W$44:$Y$46,KB131:KB133)</f>
        <v>-0.81178999794988782</v>
      </c>
      <c r="KC136">
        <f t="array" ref="KC136:KC138">+MMULT($W$44:$Y$46,KC131:KC133)</f>
        <v>-0.19684648650337666</v>
      </c>
      <c r="KD136">
        <f t="array" ref="KD136:KD138">+MMULT($W$44:$Y$46,KD131:KD133)</f>
        <v>-0.11177332108802195</v>
      </c>
      <c r="KE136">
        <f t="array" ref="KE136:KE138">+MMULT($W$44:$Y$46,KE131:KE133)</f>
        <v>0.55628431112351295</v>
      </c>
      <c r="KF136">
        <f t="array" ref="KF136:KF138">+MMULT($W$44:$Y$46,KF131:KF133)</f>
        <v>-0.7943641715043015</v>
      </c>
      <c r="KG136">
        <f t="array" ref="KG136:KG138">+MMULT($W$44:$Y$46,KG131:KG133)</f>
        <v>1.3152617301075551</v>
      </c>
      <c r="KH136">
        <f t="array" ref="KH136:KH138">+MMULT($W$44:$Y$46,KH131:KH133)</f>
        <v>-0.41838211900781186</v>
      </c>
      <c r="KI136">
        <f t="array" ref="KI136:KI138">+MMULT($W$44:$Y$46,KI131:KI133)</f>
        <v>-1.177124883646312</v>
      </c>
      <c r="KJ136">
        <f t="array" ref="KJ136:KJ138">+MMULT($W$44:$Y$46,KJ131:KJ133)</f>
        <v>-0.51156182450070375</v>
      </c>
      <c r="KK136">
        <f t="array" ref="KK136:KK138">+MMULT($W$44:$Y$46,KK131:KK133)</f>
        <v>-0.52058614816337523</v>
      </c>
      <c r="KL136">
        <f t="array" ref="KL136:KL138">+MMULT($W$44:$Y$46,KL131:KL133)</f>
        <v>-2.9923911634788043E-2</v>
      </c>
      <c r="KM136">
        <f t="array" ref="KM136:KM138">+MMULT($W$44:$Y$46,KM131:KM133)</f>
        <v>-2.2368392593334239</v>
      </c>
      <c r="KN136">
        <f t="array" ref="KN136:KN138">+MMULT($W$44:$Y$46,KN131:KN133)</f>
        <v>1.9276218507218361</v>
      </c>
      <c r="KO136">
        <f t="array" ref="KO136:KO138">+MMULT($W$44:$Y$46,KO131:KO133)</f>
        <v>-0.77474531379196632</v>
      </c>
      <c r="KP136">
        <f t="array" ref="KP136:KP138">+MMULT($W$44:$Y$46,KP131:KP133)</f>
        <v>-1.7685130462566736</v>
      </c>
      <c r="KQ136">
        <f t="array" ref="KQ136:KQ138">+MMULT($W$44:$Y$46,KQ131:KQ133)</f>
        <v>0.38275084350130995</v>
      </c>
      <c r="KR136">
        <f t="array" ref="KR136:KR138">+MMULT($W$44:$Y$46,KR131:KR133)</f>
        <v>-1.287932174461331</v>
      </c>
      <c r="KS136">
        <f t="array" ref="KS136:KS138">+MMULT($W$44:$Y$46,KS131:KS133)</f>
        <v>-0.11533918992775558</v>
      </c>
      <c r="KT136">
        <f t="array" ref="KT136:KT138">+MMULT($W$44:$Y$46,KT131:KT133)</f>
        <v>-0.75584138427259129</v>
      </c>
      <c r="KU136">
        <f t="array" ref="KU136:KU138">+MMULT($W$44:$Y$46,KU131:KU133)</f>
        <v>-0.35457148823922063</v>
      </c>
      <c r="KV136">
        <f t="array" ref="KV136:KV138">+MMULT($W$44:$Y$46,KV131:KV133)</f>
        <v>-0.52597223295451045</v>
      </c>
      <c r="KW136">
        <f t="array" ref="KW136:KW138">+MMULT($W$44:$Y$46,KW131:KW133)</f>
        <v>0.57556544202076887</v>
      </c>
      <c r="KX136">
        <f t="array" ref="KX136:KX138">+MMULT($W$44:$Y$46,KX131:KX133)</f>
        <v>-0.12165840952289239</v>
      </c>
      <c r="KY136">
        <f t="array" ref="KY136:KY138">+MMULT($W$44:$Y$46,KY131:KY133)</f>
        <v>1.4941122020359908E-2</v>
      </c>
      <c r="KZ136">
        <f t="array" ref="KZ136:KZ138">+MMULT($W$44:$Y$46,KZ131:KZ133)</f>
        <v>0.74913948072140679</v>
      </c>
      <c r="LA136">
        <f t="array" ref="LA136:LA138">+MMULT($W$44:$Y$46,LA131:LA133)</f>
        <v>0.25555612654551008</v>
      </c>
      <c r="LB136">
        <f t="array" ref="LB136:LB138">+MMULT($W$44:$Y$46,LB131:LB133)</f>
        <v>-0.80048930783233108</v>
      </c>
      <c r="LC136">
        <f t="array" ref="LC136:LC138">+MMULT($W$44:$Y$46,LC131:LC133)</f>
        <v>-0.60089276012045134</v>
      </c>
      <c r="LD136">
        <f t="array" ref="LD136:LD138">+MMULT($W$44:$Y$46,LD131:LD133)</f>
        <v>0.25410433984692238</v>
      </c>
      <c r="LE136">
        <f t="array" ref="LE136:LE138">+MMULT($W$44:$Y$46,LE131:LE133)</f>
        <v>-0.41538424526616619</v>
      </c>
      <c r="LF136">
        <f t="array" ref="LF136:LF138">+MMULT($W$44:$Y$46,LF131:LF133)</f>
        <v>-0.53214561597040844</v>
      </c>
      <c r="LG136">
        <f t="array" ref="LG136:LG138">+MMULT($W$44:$Y$46,LG131:LG133)</f>
        <v>1.1261083972879333</v>
      </c>
      <c r="LH136">
        <f t="array" ref="LH136:LH138">+MMULT($W$44:$Y$46,LH131:LH133)</f>
        <v>-0.48902404217232581</v>
      </c>
      <c r="LI136">
        <f t="array" ref="LI136:LI138">+MMULT($W$44:$Y$46,LI131:LI133)</f>
        <v>0.25777328115619319</v>
      </c>
      <c r="LJ136">
        <f t="array" ref="LJ136:LJ138">+MMULT($W$44:$Y$46,LJ131:LJ133)</f>
        <v>0.18864235653446923</v>
      </c>
      <c r="LK136">
        <f t="array" ref="LK136:LK138">+MMULT($W$44:$Y$46,LK131:LK133)</f>
        <v>1.8329881654990898</v>
      </c>
      <c r="LL136">
        <f t="array" ref="LL136:LL138">+MMULT($W$44:$Y$46,LL131:LL133)</f>
        <v>-0.78353717614036245</v>
      </c>
      <c r="LM136">
        <f t="array" ref="LM136:LM138">+MMULT($W$44:$Y$46,LM131:LM133)</f>
        <v>-2.4820201549559453</v>
      </c>
      <c r="LN136">
        <f t="array" ref="LN136:LN138">+MMULT($W$44:$Y$46,LN131:LN133)</f>
        <v>0.3625563150814532</v>
      </c>
      <c r="LO136">
        <f t="array" ref="LO136:LO138">+MMULT($W$44:$Y$46,LO131:LO133)</f>
        <v>0.78435956286539332</v>
      </c>
      <c r="LP136">
        <f t="array" ref="LP136:LP138">+MMULT($W$44:$Y$46,LP131:LP133)</f>
        <v>-1.290638375044499</v>
      </c>
      <c r="LQ136">
        <f t="array" ref="LQ136:LQ138">+MMULT($W$44:$Y$46,LQ131:LQ133)</f>
        <v>-0.64322703569377115</v>
      </c>
      <c r="LR136">
        <f t="array" ref="LR136:LR138">+MMULT($W$44:$Y$46,LR131:LR133)</f>
        <v>-0.12880111235869338</v>
      </c>
      <c r="LS136">
        <f t="array" ref="LS136:LS138">+MMULT($W$44:$Y$46,LS131:LS133)</f>
        <v>0.66533059783133275</v>
      </c>
      <c r="LT136">
        <f t="array" ref="LT136:LT138">+MMULT($W$44:$Y$46,LT131:LT133)</f>
        <v>0.16036541138100957</v>
      </c>
      <c r="LU136">
        <f t="array" ref="LU136:LU138">+MMULT($W$44:$Y$46,LU131:LU133)</f>
        <v>1.2960770925860361</v>
      </c>
      <c r="LV136">
        <f t="array" ref="LV136:LV138">+MMULT($W$44:$Y$46,LV131:LV133)</f>
        <v>-8.91467209933407E-2</v>
      </c>
      <c r="LW136">
        <f t="array" ref="LW136:LW138">+MMULT($W$44:$Y$46,LW131:LW133)</f>
        <v>-0.74138272913091607</v>
      </c>
      <c r="LX136">
        <f t="array" ref="LX136:LX138">+MMULT($W$44:$Y$46,LX131:LX133)</f>
        <v>1.4026277097122957</v>
      </c>
      <c r="LY136">
        <f t="array" ref="LY136:LY138">+MMULT($W$44:$Y$46,LY131:LY133)</f>
        <v>0.53911945539866979</v>
      </c>
      <c r="LZ136">
        <f t="array" ref="LZ136:LZ138">+MMULT($W$44:$Y$46,LZ131:LZ133)</f>
        <v>-0.1656802226559754</v>
      </c>
      <c r="MA136">
        <f t="array" ref="MA136:MA138">+MMULT($W$44:$Y$46,MA131:MA133)</f>
        <v>1.3044983326503516</v>
      </c>
      <c r="MB136">
        <f t="array" ref="MB136:MB138">+MMULT($W$44:$Y$46,MB131:MB133)</f>
        <v>0.62272767592783629</v>
      </c>
      <c r="MC136">
        <f t="array" ref="MC136:MC138">+MMULT($W$44:$Y$46,MC131:MC133)</f>
        <v>-0.95357824147026793</v>
      </c>
      <c r="MD136">
        <f t="array" ref="MD136:MD138">+MMULT($W$44:$Y$46,MD131:MD133)</f>
        <v>-1.0491944047005177</v>
      </c>
      <c r="ME136">
        <f t="array" ref="ME136:ME138">+MMULT($W$44:$Y$46,ME131:ME133)</f>
        <v>1.0579029318607773</v>
      </c>
      <c r="MF136">
        <f t="array" ref="MF136:MF138">+MMULT($W$44:$Y$46,MF131:MF133)</f>
        <v>1.9750088703337452</v>
      </c>
      <c r="MG136">
        <f t="array" ref="MG136:MG138">+MMULT($W$44:$Y$46,MG131:MG133)</f>
        <v>0.16897525213426556</v>
      </c>
      <c r="MH136">
        <f t="array" ref="MH136:MH138">+MMULT($W$44:$Y$46,MH131:MH133)</f>
        <v>-0.43596145764207067</v>
      </c>
      <c r="MI136">
        <f t="array" ref="MI136:MI138">+MMULT($W$44:$Y$46,MI131:MI133)</f>
        <v>-0.42568929918861903</v>
      </c>
      <c r="MJ136">
        <f t="array" ref="MJ136:MJ138">+MMULT($W$44:$Y$46,MJ131:MJ133)</f>
        <v>1.7626050200240522</v>
      </c>
      <c r="MK136">
        <f t="array" ref="MK136:MK138">+MMULT($W$44:$Y$46,MK131:MK133)</f>
        <v>-0.9048732100670428</v>
      </c>
      <c r="ML136">
        <f t="array" ref="ML136:ML138">+MMULT($W$44:$Y$46,ML131:ML133)</f>
        <v>-0.66645342983990818</v>
      </c>
      <c r="MM136">
        <f t="array" ref="MM136:MM138">+MMULT($W$44:$Y$46,MM131:MM133)</f>
        <v>8.5219001994593521E-2</v>
      </c>
      <c r="MN136">
        <f t="array" ref="MN136:MN138">+MMULT($W$44:$Y$46,MN131:MN133)</f>
        <v>1.3072659381089888</v>
      </c>
      <c r="MO136">
        <f t="array" ref="MO136:MO138">+MMULT($W$44:$Y$46,MO131:MO133)</f>
        <v>1.5384114336243175E-2</v>
      </c>
      <c r="MP136">
        <f t="array" ref="MP136:MP138">+MMULT($W$44:$Y$46,MP131:MP133)</f>
        <v>1.1328453893393859</v>
      </c>
      <c r="MQ136">
        <f t="array" ref="MQ136:MQ138">+MMULT($W$44:$Y$46,MQ131:MQ133)</f>
        <v>0.48952843936367801</v>
      </c>
      <c r="MR136">
        <f t="array" ref="MR136:MR138">+MMULT($W$44:$Y$46,MR131:MR133)</f>
        <v>-0.40456382899602739</v>
      </c>
      <c r="MS136">
        <f t="array" ref="MS136:MS138">+MMULT($W$44:$Y$46,MS131:MS133)</f>
        <v>0.39026636165245826</v>
      </c>
      <c r="MT136">
        <f t="array" ref="MT136:MT138">+MMULT($W$44:$Y$46,MT131:MT133)</f>
        <v>-0.30016676857371516</v>
      </c>
      <c r="MU136">
        <f t="array" ref="MU136:MU138">+MMULT($W$44:$Y$46,MU131:MU133)</f>
        <v>-0.85148824994057548</v>
      </c>
      <c r="MV136">
        <f t="array" ref="MV136:MV138">+MMULT($W$44:$Y$46,MV131:MV133)</f>
        <v>-1.0292860668609718</v>
      </c>
      <c r="MW136">
        <f t="array" ref="MW136:MW138">+MMULT($W$44:$Y$46,MW131:MW133)</f>
        <v>0.24334971451478601</v>
      </c>
      <c r="MX136">
        <f t="array" ref="MX136:MX138">+MMULT($W$44:$Y$46,MX131:MX133)</f>
        <v>0.54603408298272882</v>
      </c>
      <c r="MY136">
        <f t="array" ref="MY136:MY138">+MMULT($W$44:$Y$46,MY131:MY133)</f>
        <v>-0.44103393896206072</v>
      </c>
      <c r="MZ136">
        <f t="array" ref="MZ136:MZ138">+MMULT($W$44:$Y$46,MZ131:MZ133)</f>
        <v>0.31390610945989672</v>
      </c>
      <c r="NA136">
        <f t="array" ref="NA136:NA138">+MMULT($W$44:$Y$46,NA131:NA133)</f>
        <v>-0.7280688363104838</v>
      </c>
      <c r="NB136">
        <f t="array" ref="NB136:NB138">+MMULT($W$44:$Y$46,NB131:NB133)</f>
        <v>-1.0958840403696009</v>
      </c>
      <c r="NC136">
        <f t="array" ref="NC136:NC138">+MMULT($W$44:$Y$46,NC131:NC133)</f>
        <v>0.14273672954324895</v>
      </c>
      <c r="ND136">
        <f t="array" ref="ND136:ND138">+MMULT($W$44:$Y$46,ND131:ND133)</f>
        <v>-0.73682999622114542</v>
      </c>
      <c r="NE136">
        <f t="array" ref="NE136:NE138">+MMULT($W$44:$Y$46,NE131:NE133)</f>
        <v>-0.65553652019403241</v>
      </c>
      <c r="NF136">
        <f t="array" ref="NF136:NF138">+MMULT($W$44:$Y$46,NF131:NF133)</f>
        <v>-0.36588533654437794</v>
      </c>
      <c r="NG136">
        <f t="array" ref="NG136:NG138">+MMULT($W$44:$Y$46,NG131:NG133)</f>
        <v>0.30675682753029548</v>
      </c>
      <c r="NH136">
        <f t="array" ref="NH136:NH138">+MMULT($W$44:$Y$46,NH131:NH133)</f>
        <v>-0.71625278384524105</v>
      </c>
      <c r="NI136">
        <f t="array" ref="NI136:NI138">+MMULT($W$44:$Y$46,NI131:NI133)</f>
        <v>0.33812375373860426</v>
      </c>
      <c r="NJ136">
        <f t="array" ref="NJ136:NJ138">+MMULT($W$44:$Y$46,NJ131:NJ133)</f>
        <v>-0.88794081565647487</v>
      </c>
      <c r="NK136">
        <f t="array" ref="NK136:NK138">+MMULT($W$44:$Y$46,NK131:NK133)</f>
        <v>-0.16575478571904487</v>
      </c>
      <c r="NL136">
        <f t="array" ref="NL136:NL138">+MMULT($W$44:$Y$46,NL131:NL133)</f>
        <v>-0.40158349950451572</v>
      </c>
      <c r="NM136">
        <f t="array" ref="NM136:NM138">+MMULT($W$44:$Y$46,NM131:NM133)</f>
        <v>0.57486147898414253</v>
      </c>
      <c r="NN136">
        <f t="array" ref="NN136:NN138">+MMULT($W$44:$Y$46,NN131:NN133)</f>
        <v>-0.29374557302467458</v>
      </c>
      <c r="NO136">
        <f t="array" ref="NO136:NO138">+MMULT($W$44:$Y$46,NO131:NO133)</f>
        <v>-0.90430082890642127</v>
      </c>
      <c r="NP136">
        <f t="array" ref="NP136:NP138">+MMULT($W$44:$Y$46,NP131:NP133)</f>
        <v>-0.74734558114520622</v>
      </c>
      <c r="NQ136">
        <f t="array" ref="NQ136:NQ138">+MMULT($W$44:$Y$46,NQ131:NQ133)</f>
        <v>0.39491449142233243</v>
      </c>
      <c r="NR136">
        <f t="array" ref="NR136:NR138">+MMULT($W$44:$Y$46,NR131:NR133)</f>
        <v>6.982282598638323E-2</v>
      </c>
      <c r="NS136">
        <f t="array" ref="NS136:NS138">+MMULT($W$44:$Y$46,NS131:NS133)</f>
        <v>9.5964855201662883E-2</v>
      </c>
      <c r="NT136">
        <f t="array" ref="NT136:NT138">+MMULT($W$44:$Y$46,NT131:NT133)</f>
        <v>1.5401921750129175</v>
      </c>
      <c r="NU136">
        <f t="array" ref="NU136:NU138">+MMULT($W$44:$Y$46,NU131:NU133)</f>
        <v>-0.37692944200372513</v>
      </c>
      <c r="NV136">
        <f t="array" ref="NV136:NV138">+MMULT($W$44:$Y$46,NV131:NV133)</f>
        <v>0.60367242725105552</v>
      </c>
      <c r="NW136">
        <f t="array" ref="NW136:NW138">+MMULT($W$44:$Y$46,NW131:NW133)</f>
        <v>-0.17827370470528067</v>
      </c>
      <c r="NX136">
        <f t="array" ref="NX136:NX138">+MMULT($W$44:$Y$46,NX131:NX133)</f>
        <v>0.13029018058881586</v>
      </c>
      <c r="NY136">
        <f t="array" ref="NY136:NY138">+MMULT($W$44:$Y$46,NY131:NY133)</f>
        <v>0.12783398557005715</v>
      </c>
      <c r="NZ136">
        <f t="array" ref="NZ136:NZ138">+MMULT($W$44:$Y$46,NZ131:NZ133)</f>
        <v>0.96263984666447422</v>
      </c>
      <c r="OA136">
        <f t="array" ref="OA136:OA138">+MMULT($W$44:$Y$46,OA131:OA133)</f>
        <v>-1.3558635109801433</v>
      </c>
      <c r="OB136">
        <f t="array" ref="OB136:OB138">+MMULT($W$44:$Y$46,OB131:OB133)</f>
        <v>3.4722264046434526E-2</v>
      </c>
      <c r="OC136">
        <f t="array" ref="OC136:OC138">+MMULT($W$44:$Y$46,OC131:OC133)</f>
        <v>-0.5377400387318847</v>
      </c>
      <c r="OD136">
        <f t="array" ref="OD136:OD138">+MMULT($W$44:$Y$46,OD131:OD133)</f>
        <v>-1.1902852642780717</v>
      </c>
      <c r="OE136">
        <f t="array" ref="OE136:OE138">+MMULT($W$44:$Y$46,OE131:OE133)</f>
        <v>-1.6230887568960239</v>
      </c>
      <c r="OF136">
        <f t="array" ref="OF136:OF138">+MMULT($W$44:$Y$46,OF131:OF133)</f>
        <v>-0.29258765251583119</v>
      </c>
      <c r="OG136">
        <f t="array" ref="OG136:OG138">+MMULT($W$44:$Y$46,OG131:OG133)</f>
        <v>-0.8486614326377363</v>
      </c>
      <c r="OH136">
        <f t="array" ref="OH136:OH138">+MMULT($W$44:$Y$46,OH131:OH133)</f>
        <v>1.3094896718134721</v>
      </c>
      <c r="OI136">
        <f t="array" ref="OI136:OI138">+MMULT($W$44:$Y$46,OI131:OI133)</f>
        <v>1.0425539060248021</v>
      </c>
      <c r="OJ136">
        <f t="array" ref="OJ136:OJ138">+MMULT($W$44:$Y$46,OJ131:OJ133)</f>
        <v>-0.19760088925913827</v>
      </c>
      <c r="OK136">
        <f t="array" ref="OK136:OK138">+MMULT($W$44:$Y$46,OK131:OK133)</f>
        <v>2.2707873833426961</v>
      </c>
      <c r="OL136">
        <f t="array" ref="OL136:OL138">+MMULT($W$44:$Y$46,OL131:OL133)</f>
        <v>-1.9959874074314647E-2</v>
      </c>
      <c r="OM136">
        <f t="array" ref="OM136:OM138">+MMULT($W$44:$Y$46,OM131:OM133)</f>
        <v>1.0580388997993158</v>
      </c>
      <c r="ON136">
        <f t="array" ref="ON136:ON138">+MMULT($W$44:$Y$46,ON131:ON133)</f>
        <v>-3.8930691047325564E-2</v>
      </c>
      <c r="OO136">
        <f t="array" ref="OO136:OO138">+MMULT($W$44:$Y$46,OO131:OO133)</f>
        <v>0.76915527709302345</v>
      </c>
      <c r="OP136">
        <f t="array" ref="OP136:OP138">+MMULT($W$44:$Y$46,OP131:OP133)</f>
        <v>-0.5738044379135695</v>
      </c>
      <c r="OQ136">
        <f t="array" ref="OQ136:OQ138">+MMULT($W$44:$Y$46,OQ131:OQ133)</f>
        <v>-1.4431461553967475</v>
      </c>
      <c r="OR136">
        <f t="array" ref="OR136:OR138">+MMULT($W$44:$Y$46,OR131:OR133)</f>
        <v>1.4415671728846884</v>
      </c>
      <c r="OS136">
        <f t="array" ref="OS136:OS138">+MMULT($W$44:$Y$46,OS131:OS133)</f>
        <v>-0.72973773310447965</v>
      </c>
      <c r="OT136">
        <f t="array" ref="OT136:OT138">+MMULT($W$44:$Y$46,OT131:OT133)</f>
        <v>0.90739738905507072</v>
      </c>
      <c r="OU136">
        <f t="array" ref="OU136:OU138">+MMULT($W$44:$Y$46,OU131:OU133)</f>
        <v>-0.10078623444161022</v>
      </c>
      <c r="OV136">
        <f t="array" ref="OV136:OV138">+MMULT($W$44:$Y$46,OV131:OV133)</f>
        <v>0.99023037303144146</v>
      </c>
      <c r="OW136">
        <f t="array" ref="OW136:OW138">+MMULT($W$44:$Y$46,OW131:OW133)</f>
        <v>-0.57556544202076887</v>
      </c>
      <c r="OX136">
        <f t="array" ref="OX136:OX138">+MMULT($W$44:$Y$46,OX131:OX133)</f>
        <v>1.3448544940210641</v>
      </c>
      <c r="OY136">
        <f t="array" ref="OY136:OY138">+MMULT($W$44:$Y$46,OY131:OY133)</f>
        <v>0.40456382899602739</v>
      </c>
      <c r="OZ136">
        <f t="array" ref="OZ136:OZ138">+MMULT($W$44:$Y$46,OZ131:OZ133)</f>
        <v>-0.34370063224994657</v>
      </c>
      <c r="PA136">
        <f t="array" ref="PA136:PA138">+MMULT($W$44:$Y$46,PA131:PA133)</f>
        <v>0.68855041288366958</v>
      </c>
      <c r="PB136">
        <f t="array" ref="PB136:PB138">+MMULT($W$44:$Y$46,PB131:PB133)</f>
        <v>0.79560762023254816</v>
      </c>
      <c r="PC136">
        <f t="array" ref="PC136:PC138">+MMULT($W$44:$Y$46,PC131:PC133)</f>
        <v>-0.33154137039145759</v>
      </c>
      <c r="PD136">
        <f t="array" ref="PD136:PD138">+MMULT($W$44:$Y$46,PD131:PD133)</f>
        <v>-0.37287233416023979</v>
      </c>
      <c r="PE136">
        <f t="array" ref="PE136:PE138">+MMULT($W$44:$Y$46,PE131:PE133)</f>
        <v>-0.55942473189749731</v>
      </c>
      <c r="PF136">
        <f t="array" ref="PF136:PF138">+MMULT($W$44:$Y$46,PF131:PF133)</f>
        <v>-1.0791643699919076</v>
      </c>
      <c r="PG136">
        <f t="array" ref="PG136:PG138">+MMULT($W$44:$Y$46,PG131:PG133)</f>
        <v>-0.24312054274741077</v>
      </c>
      <c r="PH136">
        <f t="array" ref="PH136:PH138">+MMULT($W$44:$Y$46,PH131:PH133)</f>
        <v>-0.52067167638277845</v>
      </c>
      <c r="PI136">
        <f t="array" ref="PI136:PI138">+MMULT($W$44:$Y$46,PI131:PI133)</f>
        <v>0.44579062377963902</v>
      </c>
      <c r="PJ136">
        <f t="array" ref="PJ136:PJ138">+MMULT($W$44:$Y$46,PJ131:PJ133)</f>
        <v>0.58955698150262648</v>
      </c>
      <c r="PK136">
        <f t="array" ref="PK136:PK138">+MMULT($W$44:$Y$46,PK131:PK133)</f>
        <v>1.2809495629080025</v>
      </c>
      <c r="PL136">
        <f t="array" ref="PL136:PL138">+MMULT($W$44:$Y$46,PL131:PL133)</f>
        <v>0.18480784136455886</v>
      </c>
      <c r="PM136">
        <f t="array" ref="PM136:PM138">+MMULT($W$44:$Y$46,PM131:PM133)</f>
        <v>0.63257548283117193</v>
      </c>
      <c r="PN136">
        <f t="array" ref="PN136:PN138">+MMULT($W$44:$Y$46,PN131:PN133)</f>
        <v>-3.944824642627829E-2</v>
      </c>
      <c r="PO136">
        <f t="array" ref="PO136:PO138">+MMULT($W$44:$Y$46,PO131:PO133)</f>
        <v>-6.3165879576167094E-2</v>
      </c>
      <c r="PP136">
        <f t="array" ref="PP136:PP138">+MMULT($W$44:$Y$46,PP131:PP133)</f>
        <v>2.2105404283825716</v>
      </c>
      <c r="PQ136">
        <f t="array" ref="PQ136:PQ138">+MMULT($W$44:$Y$46,PQ131:PQ133)</f>
        <v>-0.57900850110956459</v>
      </c>
      <c r="PR136">
        <f t="array" ref="PR136:PR138">+MMULT($W$44:$Y$46,PR131:PR133)</f>
        <v>0.36018235873519755</v>
      </c>
      <c r="PS136">
        <f t="array" ref="PS136:PS138">+MMULT($W$44:$Y$46,PS131:PS133)</f>
        <v>0.37987906905750235</v>
      </c>
      <c r="PT136">
        <f t="array" ref="PT136:PT138">+MMULT($W$44:$Y$46,PT131:PT133)</f>
        <v>0.69350885657778871</v>
      </c>
      <c r="PU136">
        <f t="array" ref="PU136:PU138">+MMULT($W$44:$Y$46,PU131:PU133)</f>
        <v>-0.97991435395265492</v>
      </c>
      <c r="PV136">
        <f t="array" ref="PV136:PV138">+MMULT($W$44:$Y$46,PV131:PV133)</f>
        <v>1.3353630546985751</v>
      </c>
      <c r="PW136">
        <f t="array" ref="PW136:PW138">+MMULT($W$44:$Y$46,PW131:PW133)</f>
        <v>0.75524049370550206</v>
      </c>
      <c r="PX136">
        <f t="array" ref="PX136:PX138">+MMULT($W$44:$Y$46,PX131:PX133)</f>
        <v>1.0731159897582141</v>
      </c>
      <c r="PY136">
        <f t="array" ref="PY136:PY138">+MMULT($W$44:$Y$46,PY131:PY133)</f>
        <v>0.32528574870305649</v>
      </c>
      <c r="PZ136">
        <f t="array" ref="PZ136:PZ138">+MMULT($W$44:$Y$46,PZ131:PZ133)</f>
        <v>-0.23216854460126701</v>
      </c>
      <c r="QA136">
        <f t="array" ref="QA136:QA138">+MMULT($W$44:$Y$46,QA131:QA133)</f>
        <v>-1.0662518018932903E-2</v>
      </c>
      <c r="QB136">
        <f t="array" ref="QB136:QB138">+MMULT($W$44:$Y$46,QB131:QB133)</f>
        <v>1.0747607632082758</v>
      </c>
      <c r="QC136">
        <f t="array" ref="QC136:QC138">+MMULT($W$44:$Y$46,QC131:QC133)</f>
        <v>-0.20151983613281846</v>
      </c>
      <c r="QD136">
        <f t="array" ref="QD136:QD138">+MMULT($W$44:$Y$46,QD131:QD133)</f>
        <v>1.81751413688091</v>
      </c>
      <c r="QE136">
        <f t="array" ref="QE136:QE138">+MMULT($W$44:$Y$46,QE131:QE133)</f>
        <v>0.92395477511902446</v>
      </c>
      <c r="QF136">
        <f t="array" ref="QF136:QF138">+MMULT($W$44:$Y$46,QF131:QF133)</f>
        <v>-1.0047153445483177</v>
      </c>
      <c r="QG136">
        <f t="array" ref="QG136:QG138">+MMULT($W$44:$Y$46,QG131:QG133)</f>
        <v>0.77026933697653188</v>
      </c>
      <c r="QH136">
        <f t="array" ref="QH136:QH138">+MMULT($W$44:$Y$46,QH131:QH133)</f>
        <v>2.8820290580109353</v>
      </c>
      <c r="QI136">
        <f t="array" ref="QI136:QI138">+MMULT($W$44:$Y$46,QI131:QI133)</f>
        <v>-0.33694719246399352</v>
      </c>
      <c r="QJ136">
        <f t="array" ref="QJ136:QJ138">+MMULT($W$44:$Y$46,QJ131:QJ133)</f>
        <v>0.64636307040522201</v>
      </c>
      <c r="QK136">
        <f t="array" ref="QK136:QK138">+MMULT($W$44:$Y$46,QK131:QK133)</f>
        <v>-0.40528862582968789</v>
      </c>
      <c r="QL136">
        <f t="array" ref="QL136:QL138">+MMULT($W$44:$Y$46,QL131:QL133)</f>
        <v>-1.0992678876141941</v>
      </c>
      <c r="QM136">
        <f t="array" ref="QM136:QM138">+MMULT($W$44:$Y$46,QM131:QM133)</f>
        <v>-0.67679686180952914</v>
      </c>
      <c r="QN136">
        <f t="array" ref="QN136:QN138">+MMULT($W$44:$Y$46,QN131:QN133)</f>
        <v>0.25746735329448173</v>
      </c>
      <c r="QO136">
        <f t="array" ref="QO136:QO138">+MMULT($W$44:$Y$46,QO131:QO133)</f>
        <v>7.9517120701046509E-2</v>
      </c>
      <c r="QP136">
        <f t="array" ref="QP136:QP138">+MMULT($W$44:$Y$46,QP131:QP133)</f>
        <v>1.6676599243614276</v>
      </c>
      <c r="QQ136">
        <f t="array" ref="QQ136:QQ138">+MMULT($W$44:$Y$46,QQ131:QQ133)</f>
        <v>0.12277466243766755</v>
      </c>
      <c r="QR136">
        <f t="array" ref="QR136:QR138">+MMULT($W$44:$Y$46,QR131:QR133)</f>
        <v>-1.3171345788093586E-2</v>
      </c>
      <c r="QS136">
        <f t="array" ref="QS136:QS138">+MMULT($W$44:$Y$46,QS131:QS133)</f>
        <v>0.60807603403468713</v>
      </c>
      <c r="QT136">
        <f t="array" ref="QT136:QT138">+MMULT($W$44:$Y$46,QT131:QT133)</f>
        <v>-0.53816987286016749</v>
      </c>
      <c r="QU136">
        <f t="array" ref="QU136:QU138">+MMULT($W$44:$Y$46,QU131:QU133)</f>
        <v>1.2654316736644877</v>
      </c>
      <c r="QV136">
        <f t="array" ref="QV136:QV138">+MMULT($W$44:$Y$46,QV131:QV133)</f>
        <v>-0.15236632983554316</v>
      </c>
      <c r="QW136">
        <f t="array" ref="QW136:QW138">+MMULT($W$44:$Y$46,QW131:QW133)</f>
        <v>0.95985250392443644</v>
      </c>
      <c r="QX136">
        <f t="array" ref="QX136:QX138">+MMULT($W$44:$Y$46,QX131:QX133)</f>
        <v>1.1838333662912965</v>
      </c>
      <c r="QY136">
        <f t="array" ref="QY136:QY138">+MMULT($W$44:$Y$46,QY131:QY133)</f>
        <v>0.43555355382645539</v>
      </c>
      <c r="QZ136">
        <f t="array" ref="QZ136:QZ138">+MMULT($W$44:$Y$46,QZ131:QZ133)</f>
        <v>1.0346480283081727</v>
      </c>
      <c r="RA136">
        <f t="array" ref="RA136:RA138">+MMULT($W$44:$Y$46,RA131:RA133)</f>
        <v>-0.85465279405849415</v>
      </c>
      <c r="RB136">
        <f t="array" ref="RB136:RB138">+MMULT($W$44:$Y$46,RB131:RB133)</f>
        <v>-0.32193041086493074</v>
      </c>
      <c r="RC136">
        <f t="array" ref="RC136:RC138">+MMULT($W$44:$Y$46,RC131:RC133)</f>
        <v>0.64627096309201848</v>
      </c>
      <c r="RD136">
        <f t="array" ref="RD136:RD138">+MMULT($W$44:$Y$46,RD131:RD133)</f>
        <v>-0.56414523169917419</v>
      </c>
      <c r="RE136">
        <f t="array" ref="RE136:RE138">+MMULT($W$44:$Y$46,RE131:RE133)</f>
        <v>1.3208934344005661</v>
      </c>
      <c r="RF136">
        <f t="array" ref="RF136:RF138">+MMULT($W$44:$Y$46,RF131:RF133)</f>
        <v>-1.0554840183735534</v>
      </c>
      <c r="RG136">
        <f t="array" ref="RG136:RG138">+MMULT($W$44:$Y$46,RG131:RG133)</f>
        <v>-0.63284961173951559</v>
      </c>
      <c r="RH136">
        <f t="array" ref="RH136:RH138">+MMULT($W$44:$Y$46,RH131:RH133)</f>
        <v>0.90338414183692028</v>
      </c>
      <c r="RI136">
        <f t="array" ref="RI136:RI138">+MMULT($W$44:$Y$46,RI131:RI133)</f>
        <v>-0.28286704142596691</v>
      </c>
      <c r="RJ136">
        <f t="array" ref="RJ136:RJ138">+MMULT($W$44:$Y$46,RJ131:RJ133)</f>
        <v>-1.9325430128844205</v>
      </c>
      <c r="RK136">
        <f t="array" ref="RK136:RK138">+MMULT($W$44:$Y$46,RK131:RK133)</f>
        <v>-1.0953226243653131</v>
      </c>
      <c r="RL136">
        <f t="array" ref="RL136:RL138">+MMULT($W$44:$Y$46,RL131:RL133)</f>
        <v>-0.42813123950414389</v>
      </c>
      <c r="RM136">
        <f t="array" ref="RM136:RM138">+MMULT($W$44:$Y$46,RM131:RM133)</f>
        <v>1.0809604625993747</v>
      </c>
      <c r="RN136">
        <f t="array" ref="RN136:RN138">+MMULT($W$44:$Y$46,RN131:RN133)</f>
        <v>0.14878182023004216</v>
      </c>
      <c r="RO136">
        <f t="array" ref="RO136:RO138">+MMULT($W$44:$Y$46,RO131:RO133)</f>
        <v>1.419408784965458</v>
      </c>
      <c r="RP136">
        <f t="array" ref="RP136:RP138">+MMULT($W$44:$Y$46,RP131:RP133)</f>
        <v>-0.48961177455181448</v>
      </c>
      <c r="RQ136">
        <f t="array" ref="RQ136:RQ138">+MMULT($W$44:$Y$46,RQ131:RQ133)</f>
        <v>-1.118847270763728</v>
      </c>
      <c r="RR136">
        <f t="array" ref="RR136:RR138">+MMULT($W$44:$Y$46,RR131:RR133)</f>
        <v>-3.3467850161854183E-2</v>
      </c>
      <c r="RS136">
        <f t="array" ref="RS136:RS138">+MMULT($W$44:$Y$46,RS131:RS133)</f>
        <v>1.0002832283582181</v>
      </c>
      <c r="RT136">
        <f t="array" ref="RT136:RT138">+MMULT($W$44:$Y$46,RT131:RT133)</f>
        <v>0.24114133202916993</v>
      </c>
      <c r="RU136">
        <f t="array" ref="RU136:RU138">+MMULT($W$44:$Y$46,RU131:RU133)</f>
        <v>-1.9047967812975142</v>
      </c>
      <c r="RV136">
        <f t="array" ref="RV136:RV138">+MMULT($W$44:$Y$46,RV131:RV133)</f>
        <v>-0.10464487295545483</v>
      </c>
      <c r="RW136">
        <f t="array" ref="RW136:RW138">+MMULT($W$44:$Y$46,RW131:RW133)</f>
        <v>-0.58369720195787356</v>
      </c>
      <c r="RX136">
        <f t="array" ref="RX136:RX138">+MMULT($W$44:$Y$46,RX131:RX133)</f>
        <v>1.5800395531297442</v>
      </c>
      <c r="RY136">
        <f t="array" ref="RY136:RY138">+MMULT($W$44:$Y$46,RY131:RY133)</f>
        <v>1.3419355694050212</v>
      </c>
      <c r="RZ136">
        <f t="array" ref="RZ136:RZ138">+MMULT($W$44:$Y$46,RZ131:RZ133)</f>
        <v>0.13505783056272785</v>
      </c>
      <c r="SA136">
        <f t="array" ref="SA136:SA138">+MMULT($W$44:$Y$46,SA131:SA133)</f>
        <v>0.86662893780620953</v>
      </c>
      <c r="SB136">
        <f t="array" ref="SB136:SB138">+MMULT($W$44:$Y$46,SB131:SB133)</f>
        <v>-0.50901571520000832</v>
      </c>
      <c r="SC136">
        <f t="array" ref="SC136:SC138">+MMULT($W$44:$Y$46,SC131:SC133)</f>
        <v>0.94507366621781586</v>
      </c>
      <c r="SD136">
        <f t="array" ref="SD136:SD138">+MMULT($W$44:$Y$46,SD131:SD133)</f>
        <v>0.20234989846728291</v>
      </c>
      <c r="SE136">
        <f t="array" ref="SE136:SE138">+MMULT($W$44:$Y$46,SE131:SE133)</f>
        <v>-0.60879644480581419</v>
      </c>
      <c r="SF136">
        <f t="array" ref="SF136:SF138">+MMULT($W$44:$Y$46,SF131:SF133)</f>
        <v>-1.3083756119299637</v>
      </c>
      <c r="SG136">
        <f t="array" ref="SG136:SG138">+MMULT($W$44:$Y$46,SG131:SG133)</f>
        <v>-0.67821246349221553</v>
      </c>
    </row>
    <row r="137" spans="1:502">
      <c r="A137" t="s">
        <v>553</v>
      </c>
      <c r="B137">
        <v>-0.50843732260924646</v>
      </c>
      <c r="C137">
        <v>0.81065960555900296</v>
      </c>
      <c r="D137">
        <v>1.0218306187402899</v>
      </c>
      <c r="E137">
        <v>2.4511990037335698</v>
      </c>
      <c r="F137">
        <v>-0.28294384331229339</v>
      </c>
      <c r="G137">
        <v>0.80880203400621542</v>
      </c>
      <c r="H137">
        <v>0.50640301492405926</v>
      </c>
      <c r="I137">
        <v>-1.0665901914373164</v>
      </c>
      <c r="J137">
        <v>-0.20996306409497068</v>
      </c>
      <c r="K137">
        <v>2.2043045840641207</v>
      </c>
      <c r="L137">
        <v>2.8972408045385789</v>
      </c>
      <c r="M137">
        <v>0.14269947213463444</v>
      </c>
      <c r="N137">
        <v>2.8324848207333941</v>
      </c>
      <c r="O137">
        <v>1.6583515771434196</v>
      </c>
      <c r="P137">
        <v>0.35811003047983336</v>
      </c>
      <c r="Q137">
        <v>-2.771527746882998</v>
      </c>
      <c r="R137">
        <v>-0.83273593937354129</v>
      </c>
      <c r="S137">
        <v>-1.4753751773013326</v>
      </c>
      <c r="T137">
        <v>0.31913557046051721</v>
      </c>
      <c r="U137">
        <v>-3.0546718380379456</v>
      </c>
      <c r="V137">
        <v>-0.4123584452983815</v>
      </c>
      <c r="W137">
        <v>-0.79109677395299605</v>
      </c>
      <c r="X137">
        <v>-1.0419496630639684</v>
      </c>
      <c r="Y137">
        <v>3.506993639815267</v>
      </c>
      <c r="Z137">
        <v>-4.1735035486355141</v>
      </c>
      <c r="AA137">
        <v>1.8043016052211831</v>
      </c>
      <c r="AB137">
        <v>0.70785399219489165</v>
      </c>
      <c r="AC137">
        <v>1.1947902447657768</v>
      </c>
      <c r="AD137">
        <v>9.2389614372473894E-2</v>
      </c>
      <c r="AE137">
        <v>-0.45206476194560119</v>
      </c>
      <c r="AF137">
        <v>-0.62922367943836433</v>
      </c>
      <c r="AG137">
        <v>-0.20925676505003107</v>
      </c>
      <c r="AH137">
        <v>2.5705628778559753E-2</v>
      </c>
      <c r="AI137">
        <v>-1.1631668664356798</v>
      </c>
      <c r="AJ137">
        <v>-0.39515365403683017</v>
      </c>
      <c r="AK137">
        <v>1.2938460144553556</v>
      </c>
      <c r="AL137">
        <v>2.1614191876578959</v>
      </c>
      <c r="AM137">
        <v>0.61105217041430082</v>
      </c>
      <c r="AN137">
        <v>-0.50900140364700852</v>
      </c>
      <c r="AO137">
        <v>-1.3249114909032373</v>
      </c>
      <c r="AP137">
        <v>4.4809653463140781E-3</v>
      </c>
      <c r="AQ137">
        <v>0.81922993335545158</v>
      </c>
      <c r="AR137">
        <v>-1.3396725312076807E-2</v>
      </c>
      <c r="AS137">
        <v>1.8673621191529604</v>
      </c>
      <c r="AT137">
        <v>0.88386821613698108</v>
      </c>
      <c r="AU137">
        <v>-0.97658706396572792</v>
      </c>
      <c r="AV137">
        <v>0.34635730043525681</v>
      </c>
      <c r="AW137">
        <v>2.6316175172886496</v>
      </c>
      <c r="AX137">
        <v>-1.2276518911793068</v>
      </c>
      <c r="AY137">
        <v>1.1727897429340071</v>
      </c>
      <c r="AZ137">
        <v>-1.4461065998366394</v>
      </c>
      <c r="BA137">
        <v>-0.14405307823887803</v>
      </c>
      <c r="BB137">
        <v>1.6001367144838523</v>
      </c>
      <c r="BC137">
        <v>2.3352548506902235</v>
      </c>
      <c r="BD137">
        <v>0.2569707373212714</v>
      </c>
      <c r="BE137">
        <v>-2.4157659563389169</v>
      </c>
      <c r="BF137">
        <v>-0.51230197433084756</v>
      </c>
      <c r="BG137">
        <v>-0.76826668271712995</v>
      </c>
      <c r="BH137">
        <v>0.254643965191097</v>
      </c>
      <c r="BI137">
        <v>-1.1336560697796902</v>
      </c>
      <c r="BJ137">
        <v>-0.59628268063019885</v>
      </c>
      <c r="BK137">
        <v>-0.37408266931975021</v>
      </c>
      <c r="BL137">
        <v>-1.3452357378201276</v>
      </c>
      <c r="BM137">
        <v>-1.3775010499494731</v>
      </c>
      <c r="BN137">
        <v>-0.94137667584013762</v>
      </c>
      <c r="BO137">
        <v>-0.52968187216122498</v>
      </c>
      <c r="BP137">
        <v>-0.21919837313655322</v>
      </c>
      <c r="BQ137">
        <v>2.9928005241403293</v>
      </c>
      <c r="BR137">
        <v>0.50763775212794848</v>
      </c>
      <c r="BS137">
        <v>-1.3926804370117833</v>
      </c>
      <c r="BT137">
        <v>0.12218786053391664</v>
      </c>
      <c r="BU137">
        <v>-1.1296761370327295</v>
      </c>
      <c r="BV137">
        <v>-0.62033726606344763</v>
      </c>
      <c r="BW137">
        <v>-1.5089747819010348</v>
      </c>
      <c r="BX137">
        <v>1.1632151796798587</v>
      </c>
      <c r="BY137">
        <v>0.30839141198358877</v>
      </c>
      <c r="BZ137">
        <v>0.89247663086919649</v>
      </c>
      <c r="CA137">
        <v>5.1812375388898158E-2</v>
      </c>
      <c r="CB137">
        <v>0.71737803495626162</v>
      </c>
      <c r="CC137">
        <v>3.3825934456558082</v>
      </c>
      <c r="CD137">
        <v>0.66882478777258492</v>
      </c>
      <c r="CE137">
        <v>2.4819481217781107</v>
      </c>
      <c r="CF137">
        <v>-1.0552731346717568</v>
      </c>
      <c r="CG137">
        <v>1.7564674767871951</v>
      </c>
      <c r="CH137">
        <v>1.4856061971836811</v>
      </c>
      <c r="CI137">
        <v>-0.3198887263378668</v>
      </c>
      <c r="CJ137">
        <v>-2.3289580456682195</v>
      </c>
      <c r="CK137">
        <v>-2.0043258185120854</v>
      </c>
      <c r="CL137">
        <v>0.99489091637810445</v>
      </c>
      <c r="CM137">
        <v>-0.22389143899669664</v>
      </c>
      <c r="CN137">
        <v>-0.96365227344556215</v>
      </c>
      <c r="CO137">
        <v>0.36128015220930598</v>
      </c>
      <c r="CP137">
        <v>-2.9936025795714682</v>
      </c>
      <c r="CQ137">
        <v>1.6468513648256311</v>
      </c>
      <c r="CR137">
        <v>-0.73090885928137617</v>
      </c>
      <c r="CS137">
        <v>-0.47180343976297578</v>
      </c>
      <c r="CT137">
        <v>4.1760269271296391E-2</v>
      </c>
      <c r="CU137">
        <v>0.32852719946601794</v>
      </c>
      <c r="CV137">
        <v>-1.3725872620070765</v>
      </c>
      <c r="CW137">
        <v>0.16472314547711853</v>
      </c>
      <c r="CX137">
        <v>-2.0014872863984725</v>
      </c>
      <c r="CY137">
        <v>-3.5505708007682668</v>
      </c>
      <c r="CZ137">
        <v>0.93555296263660348</v>
      </c>
      <c r="DA137">
        <v>2.2366463174883053</v>
      </c>
      <c r="DB137">
        <v>0.74901722314582475</v>
      </c>
      <c r="DC137">
        <v>0.89019431191489151</v>
      </c>
      <c r="DD137">
        <v>-0.70625043073743488</v>
      </c>
      <c r="DE137">
        <v>1.6373149612922109</v>
      </c>
      <c r="DF137">
        <v>-2.7398706092842313</v>
      </c>
      <c r="DG137">
        <v>-2.8746772708146362</v>
      </c>
      <c r="DH137">
        <v>1.7819428661772134</v>
      </c>
      <c r="DI137">
        <v>2.8243319095645099</v>
      </c>
      <c r="DJ137">
        <v>-2.9565886446418084</v>
      </c>
      <c r="DK137">
        <v>0.24451240541396091</v>
      </c>
      <c r="DL137">
        <v>0.81573082807383068</v>
      </c>
      <c r="DM137">
        <v>1.0727855308052117</v>
      </c>
      <c r="DN137">
        <v>-0.10427998616353024</v>
      </c>
      <c r="DO137">
        <v>1.4633831432699234</v>
      </c>
      <c r="DP137">
        <v>-0.96852165946869206</v>
      </c>
      <c r="DQ137">
        <v>-2.7201006385666919</v>
      </c>
      <c r="DR137">
        <v>3.1230708717936015</v>
      </c>
      <c r="DS137">
        <v>-2.4233500550408156</v>
      </c>
      <c r="DT137">
        <v>4.1058978810995477</v>
      </c>
      <c r="DU137">
        <v>1.1524710368476925</v>
      </c>
      <c r="DV137">
        <v>2.2757264345330217</v>
      </c>
      <c r="DW137">
        <v>-4.716853515622077E-2</v>
      </c>
      <c r="DX137">
        <v>0.97184608690787855</v>
      </c>
      <c r="DY137">
        <v>2.0509395175925742</v>
      </c>
      <c r="DZ137">
        <v>0.95092328604275556</v>
      </c>
      <c r="EA137">
        <v>1.9732882278856283</v>
      </c>
      <c r="EB137">
        <v>1.3445954730747134</v>
      </c>
      <c r="EC137">
        <v>-0.1421598314293244</v>
      </c>
      <c r="ED137">
        <v>-3.2941688218740341</v>
      </c>
      <c r="EE137">
        <v>1.3403813000694518</v>
      </c>
      <c r="EF137">
        <v>1.4313068787147669</v>
      </c>
      <c r="EG137">
        <v>-0.92958553644451758</v>
      </c>
      <c r="EH137">
        <v>0.53995586048915523</v>
      </c>
      <c r="EI137">
        <v>-1.8930922013351212</v>
      </c>
      <c r="EJ137">
        <v>0.46055407091598344</v>
      </c>
      <c r="EK137">
        <v>-1.3795759031939505</v>
      </c>
      <c r="EL137">
        <v>-2.4911653238897538</v>
      </c>
      <c r="EM137">
        <v>3.1056490735204232</v>
      </c>
      <c r="EN137">
        <v>-0.57877117291985625</v>
      </c>
      <c r="EO137">
        <v>3.1287452824517059</v>
      </c>
      <c r="EP137">
        <v>-1.8256868033370905</v>
      </c>
      <c r="EQ137">
        <v>0.39269030003358463</v>
      </c>
      <c r="ER137">
        <v>-6.6389039614918155E-2</v>
      </c>
      <c r="ES137">
        <v>0.20206090587280506</v>
      </c>
      <c r="ET137">
        <v>0.85760462888636357</v>
      </c>
      <c r="EU137">
        <v>0.86280015312130609</v>
      </c>
      <c r="EV137">
        <v>-0.56560353902559934</v>
      </c>
      <c r="EW137">
        <v>-0.49447364976005526</v>
      </c>
      <c r="EX137">
        <v>1.7225839390168964</v>
      </c>
      <c r="EY137">
        <v>1.8913930088688649</v>
      </c>
      <c r="EZ137">
        <v>-1.5845596336976515</v>
      </c>
      <c r="FA137">
        <v>-0.90291750541842708</v>
      </c>
      <c r="FB137">
        <v>-0.79457540920127534</v>
      </c>
      <c r="FC137">
        <v>0.44427807470472963</v>
      </c>
      <c r="FD137">
        <v>0.77569925191349043</v>
      </c>
      <c r="FE137">
        <v>-5.5745756585855059E-2</v>
      </c>
      <c r="FF137">
        <v>-0.8589197273285476</v>
      </c>
      <c r="FG137">
        <v>-8.7436161078113736E-2</v>
      </c>
      <c r="FH137">
        <v>1.6105933178943019</v>
      </c>
      <c r="FI137">
        <v>0.29503754482588407</v>
      </c>
      <c r="FJ137">
        <v>-0.7183985678021223</v>
      </c>
      <c r="FK137">
        <v>2.7021314348189103</v>
      </c>
      <c r="FL137">
        <v>-1.734350712591421</v>
      </c>
      <c r="FM137">
        <v>-1.5282911895431817</v>
      </c>
      <c r="FN137">
        <v>-0.3579961334013545</v>
      </c>
      <c r="FO137">
        <v>1.3083591945777853</v>
      </c>
      <c r="FP137">
        <v>1.571546318053497</v>
      </c>
      <c r="FQ137">
        <v>0.71609399873529489</v>
      </c>
      <c r="FR137">
        <v>-0.28418294728388471</v>
      </c>
      <c r="FS137">
        <v>-1.7708250349170074</v>
      </c>
      <c r="FT137">
        <v>-0.15946957510395005</v>
      </c>
      <c r="FU137">
        <v>1.6761921704724543</v>
      </c>
      <c r="FV137">
        <v>-0.93711970505278153</v>
      </c>
      <c r="FW137">
        <v>-0.15866354901278759</v>
      </c>
      <c r="FX137">
        <v>1.0529904530770864</v>
      </c>
      <c r="FY137">
        <v>-0.84659658238110869</v>
      </c>
      <c r="FZ137">
        <v>-0.63299360958418582</v>
      </c>
      <c r="GA137">
        <v>0.49856386329623631</v>
      </c>
      <c r="GB137">
        <v>2.0515091265735164</v>
      </c>
      <c r="GC137">
        <v>-0.83964916440890602</v>
      </c>
      <c r="GD137">
        <v>2.6878709014077531</v>
      </c>
      <c r="GE137">
        <v>1.0939799143781166</v>
      </c>
      <c r="GF137">
        <v>3.607215460749547</v>
      </c>
      <c r="GG137">
        <v>0.2103868580269887</v>
      </c>
      <c r="GH137">
        <v>2.6719883772041859</v>
      </c>
      <c r="GI137">
        <v>1.736236418157747</v>
      </c>
      <c r="GJ137">
        <v>-2.1869149847090132</v>
      </c>
      <c r="GK137">
        <v>2.1017019489183451</v>
      </c>
      <c r="GL137">
        <v>-0.84743369349363107</v>
      </c>
      <c r="GM137">
        <v>0.57820745396250461</v>
      </c>
      <c r="GN137">
        <v>1.0395546476962318</v>
      </c>
      <c r="GO137">
        <v>0.46393684774185689</v>
      </c>
      <c r="GP137">
        <v>-0.32122532648614971</v>
      </c>
      <c r="GQ137">
        <v>-0.12303539143991182</v>
      </c>
      <c r="GR137">
        <v>0.38180467312324645</v>
      </c>
      <c r="GS137">
        <v>-1.0296895557023917</v>
      </c>
      <c r="GT137">
        <v>-0.65417965608708772</v>
      </c>
      <c r="GU137">
        <v>-1.4706819805036964</v>
      </c>
      <c r="GV137">
        <v>4.5933523189046199E-2</v>
      </c>
      <c r="GW137">
        <v>-1.5194843743455588</v>
      </c>
      <c r="GX137">
        <v>-1.1481799398536063</v>
      </c>
      <c r="GY137">
        <v>1.1576227501641845</v>
      </c>
      <c r="GZ137">
        <v>0.92520572601446571</v>
      </c>
      <c r="HA137">
        <v>-0.4661572546516029</v>
      </c>
      <c r="HB137">
        <v>-0.25776933773986732</v>
      </c>
      <c r="HC137">
        <v>1.5708392406172038</v>
      </c>
      <c r="HD137">
        <v>1.0421729273892522</v>
      </c>
      <c r="HE137">
        <v>-1.6711049821190094E-2</v>
      </c>
      <c r="HF137">
        <v>-1.0148864442570926</v>
      </c>
      <c r="HG137">
        <v>3.2930931666225591</v>
      </c>
      <c r="HH137">
        <v>-1.0856192931428505</v>
      </c>
      <c r="HI137">
        <v>-2.5857283510287128</v>
      </c>
      <c r="HJ137">
        <v>0.42322468774173783</v>
      </c>
      <c r="HK137">
        <v>1.7064516396781764</v>
      </c>
      <c r="HL137">
        <v>3.2231211805740645</v>
      </c>
      <c r="HM137">
        <v>-9.5475679792009688E-2</v>
      </c>
      <c r="HN137">
        <v>1.6809348214041653</v>
      </c>
      <c r="HO137">
        <v>0.14735515923489545</v>
      </c>
      <c r="HP137">
        <v>3.0289105295749339</v>
      </c>
      <c r="HQ137">
        <v>0.76171779959651742</v>
      </c>
      <c r="HR137">
        <v>1.3379508330654042</v>
      </c>
      <c r="HS137">
        <v>0.79594285154078648</v>
      </c>
      <c r="HT137">
        <v>-1.8167604365488421E-2</v>
      </c>
      <c r="HU137">
        <v>-0.64689217831485646</v>
      </c>
      <c r="HV137">
        <v>1.4553595436957798</v>
      </c>
      <c r="HW137">
        <v>0.36123948906503195</v>
      </c>
      <c r="HX137">
        <v>1.6631388929366211</v>
      </c>
      <c r="HY137">
        <v>1.3512141713015455</v>
      </c>
      <c r="HZ137">
        <v>0.92607181625425061</v>
      </c>
      <c r="IA137">
        <v>0.78026092915255441</v>
      </c>
      <c r="IB137">
        <v>2.938621619869707</v>
      </c>
      <c r="IC137">
        <v>0.75818451939919984</v>
      </c>
      <c r="ID137">
        <v>0.20680790707521257</v>
      </c>
      <c r="IE137">
        <v>-0.53408308424220341</v>
      </c>
      <c r="IF137">
        <v>-1.0085654405948574</v>
      </c>
      <c r="IG137">
        <v>-3.4795379536853019</v>
      </c>
      <c r="IH137">
        <v>-0.48024444727969018</v>
      </c>
      <c r="II137">
        <v>-1.8185822672908214</v>
      </c>
      <c r="IJ137">
        <v>0.16028400613156513</v>
      </c>
      <c r="IK137">
        <v>0.67690650772930838</v>
      </c>
      <c r="IL137">
        <v>-2.2871567757748998</v>
      </c>
      <c r="IM137">
        <v>-5.2867752242379273E-2</v>
      </c>
      <c r="IN137">
        <v>1.3017002201346042</v>
      </c>
      <c r="IO137">
        <v>-0.43151178312840338</v>
      </c>
      <c r="IP137">
        <v>4.0254512875722321</v>
      </c>
      <c r="IQ137">
        <v>-1.7491259845661222</v>
      </c>
      <c r="IR137">
        <v>-1.0782131290683468</v>
      </c>
      <c r="IS137">
        <v>-2.4487973296994787</v>
      </c>
      <c r="IT137">
        <v>1.0168742295931357</v>
      </c>
      <c r="IU137">
        <v>0.24806503286751697</v>
      </c>
      <c r="IV137">
        <v>1.7042312528779968</v>
      </c>
      <c r="IW137">
        <v>-1.2166880809915486</v>
      </c>
      <c r="IX137">
        <v>-3.4540654942692406</v>
      </c>
      <c r="IY137">
        <v>1.1732776226396768</v>
      </c>
      <c r="IZ137">
        <v>-1.0682612830529885</v>
      </c>
      <c r="JA137">
        <v>2.4597633620690358</v>
      </c>
      <c r="JB137">
        <v>-1.3475091663003695</v>
      </c>
      <c r="JC137">
        <v>0.19494515127883419</v>
      </c>
      <c r="JD137">
        <v>-0.43815548487043515</v>
      </c>
      <c r="JE137">
        <v>-2.4502509188652377</v>
      </c>
      <c r="JF137">
        <v>-0.25587329212001197</v>
      </c>
      <c r="JG137">
        <v>1.2184105538676053</v>
      </c>
      <c r="JH137">
        <v>-3.1506449745331517</v>
      </c>
      <c r="JI137">
        <v>3.1316681052014079</v>
      </c>
      <c r="JJ137">
        <v>-3.2468493637479634</v>
      </c>
      <c r="JK137">
        <v>-0.25188282966911679</v>
      </c>
      <c r="JL137">
        <v>1.2943476197012027E-2</v>
      </c>
      <c r="JM137">
        <v>2.1829622910792543</v>
      </c>
      <c r="JN137">
        <v>-2.055183319240955</v>
      </c>
      <c r="JO137">
        <v>-0.74266240186975385</v>
      </c>
      <c r="JP137">
        <v>-0.5014636080022834</v>
      </c>
      <c r="JQ137">
        <v>-3.2474992078638802</v>
      </c>
      <c r="JR137">
        <v>-0.24855272252810073</v>
      </c>
      <c r="JS137">
        <v>-0.95369300147696845</v>
      </c>
      <c r="JT137">
        <v>1.8537907888406555</v>
      </c>
      <c r="JU137">
        <v>-1.4772383849282698</v>
      </c>
      <c r="JV137">
        <v>-1.1636107785628353</v>
      </c>
      <c r="JW137">
        <v>1.6287640460790296</v>
      </c>
      <c r="JX137">
        <v>-0.70614634615569649</v>
      </c>
      <c r="JY137">
        <v>2.4608190673490946</v>
      </c>
      <c r="JZ137">
        <v>-2.6512074396622092</v>
      </c>
      <c r="KA137">
        <v>-0.83415038998422464</v>
      </c>
      <c r="KB137">
        <v>-1.6793074042205243</v>
      </c>
      <c r="KC137">
        <v>-1.851770729617384</v>
      </c>
      <c r="KD137">
        <v>0.11434996224563175</v>
      </c>
      <c r="KE137">
        <v>-1.331619332103644</v>
      </c>
      <c r="KF137">
        <v>-1.384823001769421</v>
      </c>
      <c r="KG137">
        <v>0.96816873967886885</v>
      </c>
      <c r="KH137">
        <v>1.4720426953997983</v>
      </c>
      <c r="KI137">
        <v>-0.69501361142281992</v>
      </c>
      <c r="KJ137">
        <v>3.1523636038339464E-2</v>
      </c>
      <c r="KK137">
        <v>0.12459809819503964</v>
      </c>
      <c r="KL137">
        <v>-0.49107228167157224</v>
      </c>
      <c r="KM137">
        <v>-1.5345663960986626</v>
      </c>
      <c r="KN137">
        <v>0.81530585392262378</v>
      </c>
      <c r="KO137">
        <v>-2.396510853355232</v>
      </c>
      <c r="KP137">
        <v>-0.31535707499524857</v>
      </c>
      <c r="KQ137">
        <v>1.1471158243895763</v>
      </c>
      <c r="KR137">
        <v>-0.36189524116548411</v>
      </c>
      <c r="KS137">
        <v>-1.9292017761425444</v>
      </c>
      <c r="KT137">
        <v>0.32410806693274574</v>
      </c>
      <c r="KU137">
        <v>0.28046472064547207</v>
      </c>
      <c r="KV137">
        <v>0.12950175413463311</v>
      </c>
      <c r="KW137">
        <v>-0.64995975345718271</v>
      </c>
      <c r="KX137">
        <v>1.1128950429475575</v>
      </c>
      <c r="KY137">
        <v>1.7867005502708078</v>
      </c>
      <c r="KZ137">
        <v>1.5882119930094811</v>
      </c>
      <c r="LA137">
        <v>1.2195621970013204</v>
      </c>
      <c r="LB137">
        <v>-1.2498339869851918</v>
      </c>
      <c r="LC137">
        <v>0.84138319101449177</v>
      </c>
      <c r="LD137">
        <v>3.1620510540822346</v>
      </c>
      <c r="LE137">
        <v>1.4428948148324907</v>
      </c>
      <c r="LF137">
        <v>-0.36687775012259699</v>
      </c>
      <c r="LG137">
        <v>0.53667255353508347</v>
      </c>
      <c r="LH137">
        <v>0.55501186206979303</v>
      </c>
      <c r="LI137">
        <v>0.43415598782008452</v>
      </c>
      <c r="LJ137">
        <v>-1.3487139820719269</v>
      </c>
      <c r="LK137">
        <v>2.8298991348960403</v>
      </c>
      <c r="LL137">
        <v>8.2444741182600145E-2</v>
      </c>
      <c r="LM137">
        <v>-2.1267535388964962</v>
      </c>
      <c r="LN137">
        <v>0.61663034354591795</v>
      </c>
      <c r="LO137">
        <v>1.8268615739737828</v>
      </c>
      <c r="LP137">
        <v>-0.30247995082114165</v>
      </c>
      <c r="LQ137">
        <v>-2.3684666729713699</v>
      </c>
      <c r="LR137">
        <v>-2.649062820539859</v>
      </c>
      <c r="LS137">
        <v>2.7511211682827552</v>
      </c>
      <c r="LT137">
        <v>-2.8651319540633242</v>
      </c>
      <c r="LU137">
        <v>3.123473519707642</v>
      </c>
      <c r="LV137">
        <v>2.0430876714675277</v>
      </c>
      <c r="LW137">
        <v>-0.76478815320905613</v>
      </c>
      <c r="LX137">
        <v>-1.0408581652098268</v>
      </c>
      <c r="LY137">
        <v>2.3797709077998848</v>
      </c>
      <c r="LZ137">
        <v>-0.65357758426069168</v>
      </c>
      <c r="MA137">
        <v>3.4832489054387565</v>
      </c>
      <c r="MB137">
        <v>0.32093983490610467</v>
      </c>
      <c r="MC137">
        <v>-0.43314120650845228</v>
      </c>
      <c r="MD137">
        <v>-0.57726491501837163</v>
      </c>
      <c r="ME137">
        <v>0.12278453648022547</v>
      </c>
      <c r="MF137">
        <v>3.4260909407976077</v>
      </c>
      <c r="MG137">
        <v>1.6975555793531183</v>
      </c>
      <c r="MH137">
        <v>-1.6266543670612603</v>
      </c>
      <c r="MI137">
        <v>-4.021227242717651E-2</v>
      </c>
      <c r="MJ137">
        <v>-0.58063274861800762</v>
      </c>
      <c r="MK137">
        <v>-0.81207005202158367</v>
      </c>
      <c r="ML137">
        <v>-1.458908198006446</v>
      </c>
      <c r="MM137">
        <v>3.662209370022429</v>
      </c>
      <c r="MN137">
        <v>2.1255299047679195</v>
      </c>
      <c r="MO137">
        <v>-1.045791985433314</v>
      </c>
      <c r="MP137">
        <v>-0.63002701629682445</v>
      </c>
      <c r="MQ137">
        <v>1.822069057066884</v>
      </c>
      <c r="MR137">
        <v>-1.2315918648279831</v>
      </c>
      <c r="MS137">
        <v>0.64839438908033264</v>
      </c>
      <c r="MT137">
        <v>7.8349329747438246E-2</v>
      </c>
      <c r="MU137">
        <v>-2.3832700060296346</v>
      </c>
      <c r="MV137">
        <v>-0.88400100382941849</v>
      </c>
      <c r="MW137">
        <v>0.76661211805618013</v>
      </c>
      <c r="MX137">
        <v>1.739640395366669</v>
      </c>
      <c r="MY137">
        <v>-0.42989370708468833</v>
      </c>
      <c r="MZ137">
        <v>-0.47309638479469995</v>
      </c>
      <c r="NA137">
        <v>-1.3695247217672408</v>
      </c>
      <c r="NB137">
        <v>-1.0753162859217535</v>
      </c>
      <c r="NC137">
        <v>-0.68902373523586358</v>
      </c>
      <c r="ND137">
        <v>-0.16417980341641231</v>
      </c>
      <c r="NE137">
        <v>4.0430382886528449E-2</v>
      </c>
      <c r="NF137">
        <v>-2.4647751338026713E-2</v>
      </c>
      <c r="NG137">
        <v>2.0882244008450175</v>
      </c>
      <c r="NH137">
        <v>-1.5952670576675081</v>
      </c>
      <c r="NI137">
        <v>-2.6830746169627551</v>
      </c>
      <c r="NJ137">
        <v>0.45954696554698093</v>
      </c>
      <c r="NK137">
        <v>-0.22759888510618212</v>
      </c>
      <c r="NL137">
        <v>1.2839521890731465</v>
      </c>
      <c r="NM137">
        <v>-0.88295537019905512</v>
      </c>
      <c r="NN137">
        <v>0.45494460595851277</v>
      </c>
      <c r="NO137">
        <v>-0.4245096981826611</v>
      </c>
      <c r="NP137">
        <v>2.2046768513251775</v>
      </c>
      <c r="NQ137">
        <v>1.7789883233834529</v>
      </c>
      <c r="NR137">
        <v>-1.0650471782897097</v>
      </c>
      <c r="NS137">
        <v>2.9337592033426692</v>
      </c>
      <c r="NT137">
        <v>-0.75962984988927884</v>
      </c>
      <c r="NU137">
        <v>1.8290793815552315</v>
      </c>
      <c r="NV137">
        <v>-0.82160343648238254</v>
      </c>
      <c r="NW137">
        <v>-0.90888726674604681</v>
      </c>
      <c r="NX137">
        <v>3.6110751967315919</v>
      </c>
      <c r="NY137">
        <v>-1.2488007277091933</v>
      </c>
      <c r="NZ137">
        <v>-1.345360075479255</v>
      </c>
      <c r="OA137">
        <v>-1.4729254968013412</v>
      </c>
      <c r="OB137">
        <v>-1.3196271200828276</v>
      </c>
      <c r="OC137">
        <v>-1.7754840028773198</v>
      </c>
      <c r="OD137">
        <v>-2.1252181001274719</v>
      </c>
      <c r="OE137">
        <v>-3.3873428692773464</v>
      </c>
      <c r="OF137">
        <v>-2.6698030143704479</v>
      </c>
      <c r="OG137">
        <v>-2.1705386786519085</v>
      </c>
      <c r="OH137">
        <v>-0.23606180090025664</v>
      </c>
      <c r="OI137">
        <v>2.3219305764409053</v>
      </c>
      <c r="OJ137">
        <v>3.359864407511111</v>
      </c>
      <c r="OK137">
        <v>-1.1932112941847974</v>
      </c>
      <c r="OL137">
        <v>-1.6746034648666792</v>
      </c>
      <c r="OM137">
        <v>-0.3021909397070246</v>
      </c>
      <c r="ON137">
        <v>-1.6666290161770054</v>
      </c>
      <c r="OO137">
        <v>-0.70482102550056291</v>
      </c>
      <c r="OP137">
        <v>-2.7022287048628737</v>
      </c>
      <c r="OQ137">
        <v>1.0141844304088901</v>
      </c>
      <c r="OR137">
        <v>0.47123146432233054</v>
      </c>
      <c r="OS137">
        <v>-0.92398586342984612</v>
      </c>
      <c r="OT137">
        <v>-2.0765356805629818</v>
      </c>
      <c r="OU137">
        <v>1.1629266832424201</v>
      </c>
      <c r="OV137">
        <v>-0.91838281052980575</v>
      </c>
      <c r="OW137">
        <v>-0.52664112476214786</v>
      </c>
      <c r="OX137">
        <v>-0.25519758874059817</v>
      </c>
      <c r="OY137">
        <v>-0.63465478950064025</v>
      </c>
      <c r="OZ137">
        <v>0.62562952458028143</v>
      </c>
      <c r="PA137">
        <v>-0.97519377714930933</v>
      </c>
      <c r="PB137">
        <v>6.4799048101037759E-2</v>
      </c>
      <c r="PC137">
        <v>0.93706748468928314</v>
      </c>
      <c r="PD137">
        <v>-1.5916856913778799</v>
      </c>
      <c r="PE137">
        <v>-2.0985829463428707</v>
      </c>
      <c r="PF137">
        <v>-1.6268908815572942</v>
      </c>
      <c r="PG137">
        <v>-3.0337843307227264</v>
      </c>
      <c r="PH137">
        <v>-2.022185991332587</v>
      </c>
      <c r="PI137">
        <v>2.2769937970649514</v>
      </c>
      <c r="PJ137">
        <v>0.17233992106208973</v>
      </c>
      <c r="PK137">
        <v>3.1290398510461559</v>
      </c>
      <c r="PL137">
        <v>1.1749953993064084</v>
      </c>
      <c r="PM137">
        <v>2.2012583949667248</v>
      </c>
      <c r="PN137">
        <v>4.135154921627648</v>
      </c>
      <c r="PO137">
        <v>-0.81270786554075758</v>
      </c>
      <c r="PP137">
        <v>0.53731315509773414</v>
      </c>
      <c r="PQ137">
        <v>0.89736922285460929</v>
      </c>
      <c r="PR137">
        <v>-1.7828909371076618E-2</v>
      </c>
      <c r="PS137">
        <v>-1.4598769272404835</v>
      </c>
      <c r="PT137">
        <v>2.9606676390730708</v>
      </c>
      <c r="PU137">
        <v>-2.0431756755349788</v>
      </c>
      <c r="PV137">
        <v>-0.72179537345571942</v>
      </c>
      <c r="PW137">
        <v>-2.7004968737274746</v>
      </c>
      <c r="PX137">
        <v>-5.7865337179461296E-3</v>
      </c>
      <c r="PY137">
        <v>-2.8189846227584399</v>
      </c>
      <c r="PZ137">
        <v>-2.1212799231254413</v>
      </c>
      <c r="QA137">
        <v>-9.2599643234708734E-2</v>
      </c>
      <c r="QB137">
        <v>-2.4842721039434923</v>
      </c>
      <c r="QC137">
        <v>0.16942283184461859</v>
      </c>
      <c r="QD137">
        <v>3.4640503422707853</v>
      </c>
      <c r="QE137">
        <v>1.4197989436892458</v>
      </c>
      <c r="QF137">
        <v>-0.40675066380398978</v>
      </c>
      <c r="QG137">
        <v>1.9362836509419541</v>
      </c>
      <c r="QH137">
        <v>0.32151888219047953</v>
      </c>
      <c r="QI137">
        <v>1.7134458090738505</v>
      </c>
      <c r="QJ137">
        <v>-1.7936963574036713</v>
      </c>
      <c r="QK137">
        <v>1.0999457235280858</v>
      </c>
      <c r="QL137">
        <v>-1.7878153318696199</v>
      </c>
      <c r="QM137">
        <v>-1.085746168590441</v>
      </c>
      <c r="QN137">
        <v>1.690910355502016</v>
      </c>
      <c r="QO137">
        <v>1.3026244324160952</v>
      </c>
      <c r="QP137">
        <v>3.0037925146899536</v>
      </c>
      <c r="QQ137">
        <v>-0.63048991009689814</v>
      </c>
      <c r="QR137">
        <v>-5.2882837181363003E-2</v>
      </c>
      <c r="QS137">
        <v>-0.76486143252990701</v>
      </c>
      <c r="QT137">
        <v>-0.69898122218530823</v>
      </c>
      <c r="QU137">
        <v>3.1715765389487069</v>
      </c>
      <c r="QV137">
        <v>-0.1581084483124672</v>
      </c>
      <c r="QW137">
        <v>1.3434444009957147</v>
      </c>
      <c r="QX137">
        <v>-1.484355710505366</v>
      </c>
      <c r="QY137">
        <v>2.6588283569521307</v>
      </c>
      <c r="QZ137">
        <v>-2.4757523920213371</v>
      </c>
      <c r="RA137">
        <v>0.12028797446856143</v>
      </c>
      <c r="RB137">
        <v>-0.44784402964426234</v>
      </c>
      <c r="RC137">
        <v>-3.31776680176793</v>
      </c>
      <c r="RD137">
        <v>0.71988288603254857</v>
      </c>
      <c r="RE137">
        <v>1.7482490172020473</v>
      </c>
      <c r="RF137">
        <v>-3.604667372957</v>
      </c>
      <c r="RG137">
        <v>-1.6651985297216412</v>
      </c>
      <c r="RH137">
        <v>0.88363268296863717</v>
      </c>
      <c r="RI137">
        <v>0.94703441687845125</v>
      </c>
      <c r="RJ137">
        <v>0.76069733393654571</v>
      </c>
      <c r="RK137">
        <v>-0.3352523749212849</v>
      </c>
      <c r="RL137">
        <v>2.9460500056251337</v>
      </c>
      <c r="RM137">
        <v>0.84393703419437494</v>
      </c>
      <c r="RN137">
        <v>-0.45360616530405207</v>
      </c>
      <c r="RO137">
        <v>1.8668546048228751</v>
      </c>
      <c r="RP137">
        <v>-0.98795240712660393</v>
      </c>
      <c r="RQ137">
        <v>-3.2440386942213086</v>
      </c>
      <c r="RR137">
        <v>3.2832057567785689</v>
      </c>
      <c r="RS137">
        <v>0.54470196116786362</v>
      </c>
      <c r="RT137">
        <v>1.6420668489254706</v>
      </c>
      <c r="RU137">
        <v>-4.989406745968938</v>
      </c>
      <c r="RV137">
        <v>-0.64588742578014258</v>
      </c>
      <c r="RW137">
        <v>-2.9160126454916062</v>
      </c>
      <c r="RX137">
        <v>-0.60405907867401254</v>
      </c>
      <c r="RY137">
        <v>1.9080236170640656</v>
      </c>
      <c r="RZ137">
        <v>-1.9428188541533575</v>
      </c>
      <c r="SA137">
        <v>0.63045971962258074</v>
      </c>
      <c r="SB137">
        <v>-3.2091030205589997</v>
      </c>
      <c r="SC137">
        <v>6.7422641406879147E-2</v>
      </c>
      <c r="SD137">
        <v>-1.3664327619862973</v>
      </c>
      <c r="SE137">
        <v>-1.6290281208018316</v>
      </c>
      <c r="SF137">
        <v>-0.91330803996196264</v>
      </c>
      <c r="SG137">
        <v>0.80071755888851326</v>
      </c>
    </row>
    <row r="138" spans="1:502">
      <c r="A138" t="s">
        <v>554</v>
      </c>
      <c r="B138">
        <v>-2.5023537805016054</v>
      </c>
      <c r="C138">
        <v>-0.40542757244266553</v>
      </c>
      <c r="D138">
        <v>-1.0142050061036263</v>
      </c>
      <c r="E138">
        <v>-0.86051693838487153</v>
      </c>
      <c r="F138">
        <v>-1.9187528633204682</v>
      </c>
      <c r="G138">
        <v>-1.6662238622708512</v>
      </c>
      <c r="H138">
        <v>0.14590528739878225</v>
      </c>
      <c r="I138">
        <v>-0.95485499977139909</v>
      </c>
      <c r="J138">
        <v>0.85089543051179051</v>
      </c>
      <c r="K138">
        <v>1.4615587345199885</v>
      </c>
      <c r="L138">
        <v>0.8498185627847481</v>
      </c>
      <c r="M138">
        <v>0.14153033547025276</v>
      </c>
      <c r="N138">
        <v>-1.2883400432348662</v>
      </c>
      <c r="O138">
        <v>0.67039708851827751</v>
      </c>
      <c r="P138">
        <v>1.0431057957239771</v>
      </c>
      <c r="Q138">
        <v>3.5629403956741856E-2</v>
      </c>
      <c r="R138">
        <v>-0.1238952480707089</v>
      </c>
      <c r="S138">
        <v>0.233894392079322</v>
      </c>
      <c r="T138">
        <v>-1.1549808428785884</v>
      </c>
      <c r="U138">
        <v>-0.3785344154675217</v>
      </c>
      <c r="V138">
        <v>-0.21354993043334258</v>
      </c>
      <c r="W138">
        <v>1.3672365165774778</v>
      </c>
      <c r="X138">
        <v>0.24321838975877161</v>
      </c>
      <c r="Y138">
        <v>0.73396630251561512</v>
      </c>
      <c r="Z138">
        <v>0.23972615722448587</v>
      </c>
      <c r="AA138">
        <v>-1.4321452305103983</v>
      </c>
      <c r="AB138">
        <v>6.3204817444854566E-2</v>
      </c>
      <c r="AC138">
        <v>1.1671618250754738</v>
      </c>
      <c r="AD138">
        <v>-0.54872409054322868</v>
      </c>
      <c r="AE138">
        <v>0.88782771275270356</v>
      </c>
      <c r="AF138">
        <v>0.15016083765844102</v>
      </c>
      <c r="AG138">
        <v>0.25920599743063311</v>
      </c>
      <c r="AH138">
        <v>1.3286489497058469</v>
      </c>
      <c r="AI138">
        <v>-0.21124123357346367</v>
      </c>
      <c r="AJ138">
        <v>0.48928566351285707</v>
      </c>
      <c r="AK138">
        <v>-0.12475970318259352</v>
      </c>
      <c r="AL138">
        <v>0.88134780600979556</v>
      </c>
      <c r="AM138">
        <v>-9.6370274846531934E-2</v>
      </c>
      <c r="AN138">
        <v>0.30607202226943914</v>
      </c>
      <c r="AO138">
        <v>0.62844880018509863</v>
      </c>
      <c r="AP138">
        <v>-7.1485283555512674E-2</v>
      </c>
      <c r="AQ138">
        <v>0.91277014250433663</v>
      </c>
      <c r="AR138">
        <v>-0.85424640231956439</v>
      </c>
      <c r="AS138">
        <v>3.8221991823687601E-2</v>
      </c>
      <c r="AT138">
        <v>0.3833084371926867</v>
      </c>
      <c r="AU138">
        <v>-1.1545991290080027</v>
      </c>
      <c r="AV138">
        <v>-0.5694211861606655</v>
      </c>
      <c r="AW138">
        <v>1.58351199265568</v>
      </c>
      <c r="AX138">
        <v>-1.9132659594942418</v>
      </c>
      <c r="AY138">
        <v>1.8795671105221061</v>
      </c>
      <c r="AZ138">
        <v>-0.61136194538809729</v>
      </c>
      <c r="BA138">
        <v>-0.22899083638874329</v>
      </c>
      <c r="BB138">
        <v>0.22932584593099981</v>
      </c>
      <c r="BC138">
        <v>2.7030498097842397</v>
      </c>
      <c r="BD138">
        <v>-0.31685868295653996</v>
      </c>
      <c r="BE138">
        <v>-0.81646951011498936</v>
      </c>
      <c r="BF138">
        <v>0.39741023495155059</v>
      </c>
      <c r="BG138">
        <v>8.0319309123183025E-2</v>
      </c>
      <c r="BH138">
        <v>1.5276864026346968</v>
      </c>
      <c r="BI138">
        <v>0.13444421119917688</v>
      </c>
      <c r="BJ138">
        <v>-0.80740587357980043</v>
      </c>
      <c r="BK138">
        <v>-0.8334631903550066</v>
      </c>
      <c r="BL138">
        <v>-0.51260423760754614</v>
      </c>
      <c r="BM138">
        <v>3.4264969623233277E-2</v>
      </c>
      <c r="BN138">
        <v>-0.41801916898612679</v>
      </c>
      <c r="BO138">
        <v>0.13010788366457168</v>
      </c>
      <c r="BP138">
        <v>-5.6411095322852683E-2</v>
      </c>
      <c r="BQ138">
        <v>0.73460255996976964</v>
      </c>
      <c r="BR138">
        <v>-0.32554468150209703</v>
      </c>
      <c r="BS138">
        <v>1.812843239881746</v>
      </c>
      <c r="BT138">
        <v>0.56360390845656871</v>
      </c>
      <c r="BU138">
        <v>1.019721159125913</v>
      </c>
      <c r="BV138">
        <v>0.87740570893764769</v>
      </c>
      <c r="BW138">
        <v>-1.9696489792601428</v>
      </c>
      <c r="BX138">
        <v>0.245557066034094</v>
      </c>
      <c r="BY138">
        <v>2.3851669654261984</v>
      </c>
      <c r="BZ138">
        <v>-0.50574811180657908</v>
      </c>
      <c r="CA138">
        <v>1.4263000055548278</v>
      </c>
      <c r="CB138">
        <v>-3.9163086445965292E-2</v>
      </c>
      <c r="CC138">
        <v>-8.8850252368486815E-2</v>
      </c>
      <c r="CD138">
        <v>-0.79563731709936747</v>
      </c>
      <c r="CE138">
        <v>0.70321185517292739</v>
      </c>
      <c r="CF138">
        <v>1.1622937927860317</v>
      </c>
      <c r="CG138">
        <v>0.35913318398219191</v>
      </c>
      <c r="CH138">
        <v>-1.2152003797668327</v>
      </c>
      <c r="CI138">
        <v>0.85127855759841731</v>
      </c>
      <c r="CJ138">
        <v>-0.48026181422890468</v>
      </c>
      <c r="CK138">
        <v>0.85508000721177124</v>
      </c>
      <c r="CL138">
        <v>1.6069889928084795</v>
      </c>
      <c r="CM138">
        <v>5.4944109695112653E-2</v>
      </c>
      <c r="CN138">
        <v>1.0068954620495714</v>
      </c>
      <c r="CO138">
        <v>1.4712065611096283</v>
      </c>
      <c r="CP138">
        <v>1.2837369844411042</v>
      </c>
      <c r="CQ138">
        <v>-2.0542043030365593</v>
      </c>
      <c r="CR138">
        <v>-1.9033507821620574</v>
      </c>
      <c r="CS138">
        <v>0.9740867598238685</v>
      </c>
      <c r="CT138">
        <v>3.6360379404000405</v>
      </c>
      <c r="CU138">
        <v>0.18678740440740921</v>
      </c>
      <c r="CV138">
        <v>2.8144865850256746</v>
      </c>
      <c r="CW138">
        <v>-1.2340880170719721</v>
      </c>
      <c r="CX138">
        <v>-2.1923159604020177</v>
      </c>
      <c r="CY138">
        <v>-0.23887800249835001</v>
      </c>
      <c r="CZ138">
        <v>0.52634200055082903</v>
      </c>
      <c r="DA138">
        <v>-0.17883031221032894</v>
      </c>
      <c r="DB138">
        <v>0.13952942787617073</v>
      </c>
      <c r="DC138">
        <v>-1.6945473940582096</v>
      </c>
      <c r="DD138">
        <v>-1.4668028673157107</v>
      </c>
      <c r="DE138">
        <v>-1.141381936294948</v>
      </c>
      <c r="DF138">
        <v>-0.10826704252527909</v>
      </c>
      <c r="DG138">
        <v>-3.1597070550020104E-2</v>
      </c>
      <c r="DH138">
        <v>1.1497716153137039</v>
      </c>
      <c r="DI138">
        <v>0.77347540351586086</v>
      </c>
      <c r="DJ138">
        <v>0.51439153681845906</v>
      </c>
      <c r="DK138">
        <v>-0.88203544427985925</v>
      </c>
      <c r="DL138">
        <v>0.80317125144026846</v>
      </c>
      <c r="DM138">
        <v>9.6179672779815789E-2</v>
      </c>
      <c r="DN138">
        <v>5.1704053651252413E-2</v>
      </c>
      <c r="DO138">
        <v>-0.49206084055784449</v>
      </c>
      <c r="DP138">
        <v>1.1352596072597509</v>
      </c>
      <c r="DQ138">
        <v>0.42609528195261159</v>
      </c>
      <c r="DR138">
        <v>1.1549170363708283E-2</v>
      </c>
      <c r="DS138">
        <v>-0.72626584508031122</v>
      </c>
      <c r="DT138">
        <v>0.62649744407640329</v>
      </c>
      <c r="DU138">
        <v>0.19140138074221053</v>
      </c>
      <c r="DV138">
        <v>-0.52118604700293292</v>
      </c>
      <c r="DW138">
        <v>0.6020930105845852</v>
      </c>
      <c r="DX138">
        <v>1.6545246889328638</v>
      </c>
      <c r="DY138">
        <v>0.70211011151303016</v>
      </c>
      <c r="DZ138">
        <v>-0.93980159329236912</v>
      </c>
      <c r="EA138">
        <v>-0.64491704290745511</v>
      </c>
      <c r="EB138">
        <v>-0.3438931936798576</v>
      </c>
      <c r="EC138">
        <v>0.41829538436357772</v>
      </c>
      <c r="ED138">
        <v>0.95086325109777958</v>
      </c>
      <c r="EE138">
        <v>-1.3687492379178594</v>
      </c>
      <c r="EF138">
        <v>-0.73593567571529594</v>
      </c>
      <c r="EG138">
        <v>4.3826390740767357E-2</v>
      </c>
      <c r="EH138">
        <v>-0.52810236028445778</v>
      </c>
      <c r="EI138">
        <v>-2.2324984071753193</v>
      </c>
      <c r="EJ138">
        <v>0.15174487675826445</v>
      </c>
      <c r="EK138">
        <v>-1.1304804186544111</v>
      </c>
      <c r="EL138">
        <v>-0.6648378287741894</v>
      </c>
      <c r="EM138">
        <v>-0.53573678309742268</v>
      </c>
      <c r="EN138">
        <v>-0.47442962578107861</v>
      </c>
      <c r="EO138">
        <v>-1.3505303240567192</v>
      </c>
      <c r="EP138">
        <v>0.27831091102415567</v>
      </c>
      <c r="EQ138">
        <v>2.9426733841215453</v>
      </c>
      <c r="ER138">
        <v>-0.7673176385558037</v>
      </c>
      <c r="ES138">
        <v>-1.141746972646656</v>
      </c>
      <c r="ET138">
        <v>-0.46907140020729415</v>
      </c>
      <c r="EU138">
        <v>0.7547862004746243</v>
      </c>
      <c r="EV138">
        <v>0.40076007397312385</v>
      </c>
      <c r="EW138">
        <v>0.86856979032218717</v>
      </c>
      <c r="EX138">
        <v>-0.89961559158677251</v>
      </c>
      <c r="EY138">
        <v>-0.13680282865615567</v>
      </c>
      <c r="EZ138">
        <v>-9.1138562870605053E-2</v>
      </c>
      <c r="FA138">
        <v>-1.1576970862149762</v>
      </c>
      <c r="FB138">
        <v>-2.4289585554468887</v>
      </c>
      <c r="FC138">
        <v>0.78778534286748425</v>
      </c>
      <c r="FD138">
        <v>-0.91077550145147801</v>
      </c>
      <c r="FE138">
        <v>-5.1763805856565967E-2</v>
      </c>
      <c r="FF138">
        <v>-0.90715712344525201</v>
      </c>
      <c r="FG138">
        <v>-0.12405963141377732</v>
      </c>
      <c r="FH138">
        <v>0.46697039650258587</v>
      </c>
      <c r="FI138">
        <v>-0.50066224896223399</v>
      </c>
      <c r="FJ138">
        <v>-0.24448612133107192</v>
      </c>
      <c r="FK138">
        <v>-1.5661409609972368</v>
      </c>
      <c r="FL138">
        <v>0.80603830220048267</v>
      </c>
      <c r="FM138">
        <v>-6.1178153713971617E-3</v>
      </c>
      <c r="FN138">
        <v>-1.5276566969874257</v>
      </c>
      <c r="FO138">
        <v>0.41482249670248716</v>
      </c>
      <c r="FP138">
        <v>8.8068028954417149E-2</v>
      </c>
      <c r="FQ138">
        <v>-2.9698357945683512E-2</v>
      </c>
      <c r="FR138">
        <v>-0.24716554055032908</v>
      </c>
      <c r="FS138">
        <v>0.55792162112229449</v>
      </c>
      <c r="FT138">
        <v>0.42591297289038754</v>
      </c>
      <c r="FU138">
        <v>1.0873396995795437</v>
      </c>
      <c r="FV138">
        <v>1.9850916963784131</v>
      </c>
      <c r="FW138">
        <v>-0.77876801410758401</v>
      </c>
      <c r="FX138">
        <v>1.9898161975482911</v>
      </c>
      <c r="FY138">
        <v>-0.61347936543277981</v>
      </c>
      <c r="FZ138">
        <v>2.6406742170708646E-2</v>
      </c>
      <c r="GA138">
        <v>-0.15781138920091298</v>
      </c>
      <c r="GB138">
        <v>-1.215133562712827</v>
      </c>
      <c r="GC138">
        <v>0.40083322800181465</v>
      </c>
      <c r="GD138">
        <v>-5.8701695464982662E-2</v>
      </c>
      <c r="GE138">
        <v>-5.2302403710145384E-2</v>
      </c>
      <c r="GF138">
        <v>1.0186598429552345</v>
      </c>
      <c r="GG138">
        <v>-0.36721116893378131</v>
      </c>
      <c r="GH138">
        <v>-0.24039727200333916</v>
      </c>
      <c r="GI138">
        <v>1.2499315950943952</v>
      </c>
      <c r="GJ138">
        <v>-0.43308067498150271</v>
      </c>
      <c r="GK138">
        <v>2.1125519856651671</v>
      </c>
      <c r="GL138">
        <v>0.97001573255327678</v>
      </c>
      <c r="GM138">
        <v>-0.86688542025494519</v>
      </c>
      <c r="GN138">
        <v>-0.20602923469914036</v>
      </c>
      <c r="GO138">
        <v>0.81716222884429635</v>
      </c>
      <c r="GP138">
        <v>0.12740040498463376</v>
      </c>
      <c r="GQ138">
        <v>2.0965961177241002</v>
      </c>
      <c r="GR138">
        <v>-0.16092760862163535</v>
      </c>
      <c r="GS138">
        <v>-0.9097890926583786</v>
      </c>
      <c r="GT138">
        <v>-0.23364811313706951</v>
      </c>
      <c r="GU138">
        <v>-0.54203511319589759</v>
      </c>
      <c r="GV138">
        <v>1.3288835147471816</v>
      </c>
      <c r="GW138">
        <v>-1.6638396206417012</v>
      </c>
      <c r="GX138">
        <v>-1.8475156628988028</v>
      </c>
      <c r="GY138">
        <v>2.9724124954834439</v>
      </c>
      <c r="GZ138">
        <v>-0.3221034662514437</v>
      </c>
      <c r="HA138">
        <v>-1.7459167343305166</v>
      </c>
      <c r="HB138">
        <v>1.8718453656519021</v>
      </c>
      <c r="HC138">
        <v>1.0473332280064924</v>
      </c>
      <c r="HD138">
        <v>1.2129727329953111</v>
      </c>
      <c r="HE138">
        <v>0.97131441012475739</v>
      </c>
      <c r="HF138">
        <v>-0.80855996310691558</v>
      </c>
      <c r="HG138">
        <v>-8.9815827478045063E-2</v>
      </c>
      <c r="HH138">
        <v>1.5491250021354046</v>
      </c>
      <c r="HI138">
        <v>0.19869021417450081</v>
      </c>
      <c r="HJ138">
        <v>-1.360219549480407</v>
      </c>
      <c r="HK138">
        <v>-2.8466798058380749</v>
      </c>
      <c r="HL138">
        <v>1.5629853718533686</v>
      </c>
      <c r="HM138">
        <v>-0.68698967667117983</v>
      </c>
      <c r="HN138">
        <v>-0.69698715936580713</v>
      </c>
      <c r="HO138">
        <v>-1.5394418606274829E-2</v>
      </c>
      <c r="HP138">
        <v>1.0405509483116571</v>
      </c>
      <c r="HQ138">
        <v>-1.1157620078861699</v>
      </c>
      <c r="HR138">
        <v>0.26178634557698671</v>
      </c>
      <c r="HS138">
        <v>0.73892294669921621</v>
      </c>
      <c r="HT138">
        <v>-0.70295666928289768</v>
      </c>
      <c r="HU138">
        <v>-1.0682893639383459</v>
      </c>
      <c r="HV138">
        <v>-0.35408144730068725</v>
      </c>
      <c r="HW138">
        <v>-0.16838841298417001</v>
      </c>
      <c r="HX138">
        <v>-0.69905617380188667</v>
      </c>
      <c r="HY138">
        <v>0.94744863940011914</v>
      </c>
      <c r="HZ138">
        <v>3.5230950372087039E-2</v>
      </c>
      <c r="IA138">
        <v>2.1312044182319507</v>
      </c>
      <c r="IB138">
        <v>2.1309818975798578</v>
      </c>
      <c r="IC138">
        <v>-2.2379777899231588</v>
      </c>
      <c r="ID138">
        <v>-0.2578735649535765</v>
      </c>
      <c r="IE138">
        <v>1.6167923626485918</v>
      </c>
      <c r="IF138">
        <v>-0.96059682654870704</v>
      </c>
      <c r="IG138">
        <v>-0.60961935926626842</v>
      </c>
      <c r="IH138">
        <v>-0.26888717556992592</v>
      </c>
      <c r="II138">
        <v>0.92762770351427215</v>
      </c>
      <c r="IJ138">
        <v>-1.0956835418567175</v>
      </c>
      <c r="IK138">
        <v>1.830967374252402</v>
      </c>
      <c r="IL138">
        <v>-3.8116111484130466E-2</v>
      </c>
      <c r="IM138">
        <v>0.62819880128730654</v>
      </c>
      <c r="IN138">
        <v>-0.36481820867032699</v>
      </c>
      <c r="IO138">
        <v>0.54484394224487054</v>
      </c>
      <c r="IP138">
        <v>-1.668144625252006</v>
      </c>
      <c r="IQ138">
        <v>-0.9112610763910074</v>
      </c>
      <c r="IR138">
        <v>-0.34642586797381958</v>
      </c>
      <c r="IS138">
        <v>-0.69605192688829665</v>
      </c>
      <c r="IT138">
        <v>-1.364075486300238</v>
      </c>
      <c r="IU138">
        <v>-1.0577579134888959</v>
      </c>
      <c r="IV138">
        <v>0.70213822922687297</v>
      </c>
      <c r="IW138">
        <v>-0.84289023324835555</v>
      </c>
      <c r="IX138">
        <v>0.82220663197793309</v>
      </c>
      <c r="IY138">
        <v>-2.291565655328871</v>
      </c>
      <c r="IZ138">
        <v>1.5749267896768624</v>
      </c>
      <c r="JA138">
        <v>-0.13422430183758355</v>
      </c>
      <c r="JB138">
        <v>1.637283884941932</v>
      </c>
      <c r="JC138">
        <v>-0.16312256987635099</v>
      </c>
      <c r="JD138">
        <v>0.97560247933068189</v>
      </c>
      <c r="JE138">
        <v>-0.98935289825481232</v>
      </c>
      <c r="JF138">
        <v>-0.41914570558305597</v>
      </c>
      <c r="JG138">
        <v>-0.82957674343975052</v>
      </c>
      <c r="JH138">
        <v>-0.97699375958079282</v>
      </c>
      <c r="JI138">
        <v>2.1519872809089891</v>
      </c>
      <c r="JJ138">
        <v>1.7509031587520885</v>
      </c>
      <c r="JK138">
        <v>0.69046316455081524</v>
      </c>
      <c r="JL138">
        <v>-0.81506850251269869</v>
      </c>
      <c r="JM138">
        <v>2.1162190620227763</v>
      </c>
      <c r="JN138">
        <v>0.32852977100893288</v>
      </c>
      <c r="JO138">
        <v>-0.54594165010970697</v>
      </c>
      <c r="JP138">
        <v>0.58970886725719063</v>
      </c>
      <c r="JQ138">
        <v>0.59806895654242664</v>
      </c>
      <c r="JR138">
        <v>-1.1406291142267018</v>
      </c>
      <c r="JS138">
        <v>0.98224021012370666</v>
      </c>
      <c r="JT138">
        <v>0.95860745251555135</v>
      </c>
      <c r="JU138">
        <v>-0.98140920709529622</v>
      </c>
      <c r="JV138">
        <v>1.6787565967257012</v>
      </c>
      <c r="JW138">
        <v>1.9015253298676857</v>
      </c>
      <c r="JX138">
        <v>-0.60393631691432237</v>
      </c>
      <c r="JY138">
        <v>-0.32179352945743028</v>
      </c>
      <c r="JZ138">
        <v>1.2580279091181219</v>
      </c>
      <c r="KA138">
        <v>2.2717342793692623</v>
      </c>
      <c r="KB138">
        <v>-0.84363852322457178</v>
      </c>
      <c r="KC138">
        <v>-0.27495157291044697</v>
      </c>
      <c r="KD138">
        <v>0.15245647498867021</v>
      </c>
      <c r="KE138">
        <v>1.2111073297937156</v>
      </c>
      <c r="KF138">
        <v>-0.66045509748685793</v>
      </c>
      <c r="KG138">
        <v>1.4640353653217772</v>
      </c>
      <c r="KH138">
        <v>-1.1295577706148114</v>
      </c>
      <c r="KI138">
        <v>-1.4858142701287946</v>
      </c>
      <c r="KJ138">
        <v>-1.0616558826712628</v>
      </c>
      <c r="KK138">
        <v>-0.88480361199265389</v>
      </c>
      <c r="KL138">
        <v>-0.21966476518965472</v>
      </c>
      <c r="KM138">
        <v>-2.3698850634873612</v>
      </c>
      <c r="KN138">
        <v>2.20020371419184</v>
      </c>
      <c r="KO138">
        <v>-0.69178786215258503</v>
      </c>
      <c r="KP138">
        <v>-2.0905795503443403</v>
      </c>
      <c r="KQ138">
        <v>0.59980065495460888</v>
      </c>
      <c r="KR138">
        <v>-1.4301696474076915</v>
      </c>
      <c r="KS138">
        <v>0.59285346737371958</v>
      </c>
      <c r="KT138">
        <v>-1.3792592528068364</v>
      </c>
      <c r="KU138">
        <v>-0.63726215527704766</v>
      </c>
      <c r="KV138">
        <v>-1.1281504629768566</v>
      </c>
      <c r="KW138">
        <v>0.78010631942329989</v>
      </c>
      <c r="KX138">
        <v>-0.76192987780199861</v>
      </c>
      <c r="KY138">
        <v>-0.47127517438354705</v>
      </c>
      <c r="KZ138">
        <v>1.0351850673860059</v>
      </c>
      <c r="LA138">
        <v>9.0376161444380626E-2</v>
      </c>
      <c r="LB138">
        <v>-1.2882277666185691</v>
      </c>
      <c r="LC138">
        <v>-0.5487164674370536</v>
      </c>
      <c r="LD138">
        <v>-4.1316245443331984E-2</v>
      </c>
      <c r="LE138">
        <v>-0.86215843285171334</v>
      </c>
      <c r="LF138">
        <v>-0.39996325758120088</v>
      </c>
      <c r="LG138">
        <v>1.1522140499333502</v>
      </c>
      <c r="LH138">
        <v>-0.79189485791651248</v>
      </c>
      <c r="LI138">
        <v>0.32083408901192639</v>
      </c>
      <c r="LJ138">
        <v>1.584413370048285</v>
      </c>
      <c r="LK138">
        <v>1.8571498940061606</v>
      </c>
      <c r="LL138">
        <v>-1.073432860813323</v>
      </c>
      <c r="LM138">
        <v>-2.1028906342399969</v>
      </c>
      <c r="LN138">
        <v>0.16187915766165367</v>
      </c>
      <c r="LO138">
        <v>1.0254334120416146</v>
      </c>
      <c r="LP138">
        <v>-1.7365257806778294</v>
      </c>
      <c r="LQ138">
        <v>-0.30438611083770989</v>
      </c>
      <c r="LR138">
        <v>0.45319877997645147</v>
      </c>
      <c r="LS138">
        <v>0.16939439125281194</v>
      </c>
      <c r="LT138">
        <v>0.40208368505569886</v>
      </c>
      <c r="LU138">
        <v>1.5205254596334035</v>
      </c>
      <c r="LV138">
        <v>-0.2781624204551697</v>
      </c>
      <c r="LW138">
        <v>-0.78614709930131599</v>
      </c>
      <c r="LX138">
        <v>2.5375984593886769</v>
      </c>
      <c r="LY138">
        <v>1.392418882072977</v>
      </c>
      <c r="LZ138">
        <v>6.7725554403919183E-2</v>
      </c>
      <c r="MA138">
        <v>0.92598823095169924</v>
      </c>
      <c r="MB138">
        <v>1.1640982228423165</v>
      </c>
      <c r="MC138">
        <v>-1.6476728912240453</v>
      </c>
      <c r="MD138">
        <v>-0.73885016364449618</v>
      </c>
      <c r="ME138">
        <v>1.3902673648396393</v>
      </c>
      <c r="MF138">
        <v>1.9474347329921629</v>
      </c>
      <c r="MG138">
        <v>-0.3572585508442615</v>
      </c>
      <c r="MH138">
        <v>-0.38219831378969232</v>
      </c>
      <c r="MI138">
        <v>-0.56320460861108868</v>
      </c>
      <c r="MJ138">
        <v>2.353964168864676</v>
      </c>
      <c r="MK138">
        <v>-0.53668607023701287</v>
      </c>
      <c r="ML138">
        <v>-0.62254380452838642</v>
      </c>
      <c r="MM138">
        <v>-0.75497622457838109</v>
      </c>
      <c r="MN138">
        <v>1.285983175007799</v>
      </c>
      <c r="MO138">
        <v>0.32675561563882005</v>
      </c>
      <c r="MP138">
        <v>1.841941598895622</v>
      </c>
      <c r="MQ138">
        <v>0.32143861923804201</v>
      </c>
      <c r="MR138">
        <v>-0.12483645450472103</v>
      </c>
      <c r="MS138">
        <v>0.29741847255624076</v>
      </c>
      <c r="MT138">
        <v>-0.74826163368729737</v>
      </c>
      <c r="MU138">
        <v>-0.48512738617638118</v>
      </c>
      <c r="MV138">
        <v>-1.2087403674153612</v>
      </c>
      <c r="MW138">
        <v>-5.6188288544810117E-2</v>
      </c>
      <c r="MX138">
        <v>0.35150523305996151</v>
      </c>
      <c r="MY138">
        <v>-0.78120138828936492</v>
      </c>
      <c r="MZ138">
        <v>0.53976645386160882</v>
      </c>
      <c r="NA138">
        <v>-0.62845329787270299</v>
      </c>
      <c r="NB138">
        <v>-1.4437824083294863</v>
      </c>
      <c r="NC138">
        <v>0.57333686998744504</v>
      </c>
      <c r="ND138">
        <v>-0.60543968982986462</v>
      </c>
      <c r="NE138">
        <v>-0.63179752951878876</v>
      </c>
      <c r="NF138">
        <v>-0.85651803073839905</v>
      </c>
      <c r="NG138">
        <v>0.44687823773126278</v>
      </c>
      <c r="NH138">
        <v>-0.2528244753928317</v>
      </c>
      <c r="NI138">
        <v>7.8457532093465954E-2</v>
      </c>
      <c r="NJ138">
        <v>-1.1197787318947328</v>
      </c>
      <c r="NK138">
        <v>-5.9131583932591769E-3</v>
      </c>
      <c r="NL138">
        <v>-1.4788211806554192</v>
      </c>
      <c r="NM138">
        <v>1.0162114662280692</v>
      </c>
      <c r="NN138">
        <v>-0.90915863673500685</v>
      </c>
      <c r="NO138">
        <v>-1.5865418105630922</v>
      </c>
      <c r="NP138">
        <v>-1.0763351831722188</v>
      </c>
      <c r="NQ138">
        <v>-0.31753589642135599</v>
      </c>
      <c r="NR138">
        <v>0.18704986620524747</v>
      </c>
      <c r="NS138">
        <v>-0.72461798457969295</v>
      </c>
      <c r="NT138">
        <v>1.5550282174476677</v>
      </c>
      <c r="NU138">
        <v>-0.7972366706270918</v>
      </c>
      <c r="NV138">
        <v>1.0330480208043629</v>
      </c>
      <c r="NW138">
        <v>-0.32623918838422489</v>
      </c>
      <c r="NX138">
        <v>-0.67434926088837432</v>
      </c>
      <c r="NY138">
        <v>0.33067343533952498</v>
      </c>
      <c r="NZ138">
        <v>0.88443761954482369</v>
      </c>
      <c r="OA138">
        <v>-1.3933208166188216</v>
      </c>
      <c r="OB138">
        <v>-8.3559048488078824E-3</v>
      </c>
      <c r="OC138">
        <v>-0.26328037282352623</v>
      </c>
      <c r="OD138">
        <v>-1.3598213383444606</v>
      </c>
      <c r="OE138">
        <v>-1.2471449856564729</v>
      </c>
      <c r="OF138">
        <v>0.21839327661655886</v>
      </c>
      <c r="OG138">
        <v>-0.49530589545090303</v>
      </c>
      <c r="OH138">
        <v>1.5160311693725348</v>
      </c>
      <c r="OI138">
        <v>0.83769747932296601</v>
      </c>
      <c r="OJ138">
        <v>-0.67725736534044545</v>
      </c>
      <c r="OK138">
        <v>2.6481849055307869</v>
      </c>
      <c r="OL138">
        <v>1.1034664405733274</v>
      </c>
      <c r="OM138">
        <v>1.227664240291747</v>
      </c>
      <c r="ON138">
        <v>0.37758090035225261</v>
      </c>
      <c r="OO138">
        <v>1.4520452504000683</v>
      </c>
      <c r="OP138">
        <v>-0.53365210736180502</v>
      </c>
      <c r="OQ138">
        <v>-1.7336058195567408</v>
      </c>
      <c r="OR138">
        <v>1.820651091263827</v>
      </c>
      <c r="OS138">
        <v>-0.68165467919153377</v>
      </c>
      <c r="OT138">
        <v>1.4905067307660425</v>
      </c>
      <c r="OU138">
        <v>0.14576933439530676</v>
      </c>
      <c r="OV138">
        <v>1.1755201669677331</v>
      </c>
      <c r="OW138">
        <v>-0.64196861580434672</v>
      </c>
      <c r="OX138">
        <v>1.6814545768627902</v>
      </c>
      <c r="OY138">
        <v>0.59013316480932176</v>
      </c>
      <c r="OZ138">
        <v>-0.72078365390994403</v>
      </c>
      <c r="PA138">
        <v>0.88958820041115061</v>
      </c>
      <c r="PB138">
        <v>0.90788382420981784</v>
      </c>
      <c r="PC138">
        <v>-0.61012803837058882</v>
      </c>
      <c r="PD138">
        <v>-0.43439139314757758</v>
      </c>
      <c r="PE138">
        <v>-0.17175019153449189</v>
      </c>
      <c r="PF138">
        <v>-0.60514334006522086</v>
      </c>
      <c r="PG138">
        <v>-0.10396553350100091</v>
      </c>
      <c r="PH138">
        <v>-0.72304424803030432</v>
      </c>
      <c r="PI138">
        <v>9.8946494377420285E-2</v>
      </c>
      <c r="PJ138">
        <v>0.77030669132001772</v>
      </c>
      <c r="PK138">
        <v>0.93948367447678471</v>
      </c>
      <c r="PL138">
        <v>0.46707836204338216</v>
      </c>
      <c r="PM138">
        <v>0.4464467544184112</v>
      </c>
      <c r="PN138">
        <v>-0.88591515277924726</v>
      </c>
      <c r="PO138">
        <v>0.4496313708232339</v>
      </c>
      <c r="PP138">
        <v>2.1114633594167858</v>
      </c>
      <c r="PQ138">
        <v>-0.73400550965595546</v>
      </c>
      <c r="PR138">
        <v>0.68157597669963277</v>
      </c>
      <c r="PS138">
        <v>1.1316985370807713</v>
      </c>
      <c r="PT138">
        <v>7.7800579363337091E-2</v>
      </c>
      <c r="PU138">
        <v>-0.6966085005901651</v>
      </c>
      <c r="PV138">
        <v>1.37459835374825</v>
      </c>
      <c r="PW138">
        <v>1.6958966082003784</v>
      </c>
      <c r="PX138">
        <v>1.2288935230439515</v>
      </c>
      <c r="PY138">
        <v>0.65268722807633406</v>
      </c>
      <c r="PZ138">
        <v>0.24291330716195811</v>
      </c>
      <c r="QA138">
        <v>2.2865044361042166E-2</v>
      </c>
      <c r="QB138">
        <v>1.7914866399587723</v>
      </c>
      <c r="QC138">
        <v>8.6245615950003574E-2</v>
      </c>
      <c r="QD138">
        <v>2.0104389792443893</v>
      </c>
      <c r="QE138">
        <v>0.67086902064778386</v>
      </c>
      <c r="QF138">
        <v>-1.342741610162151</v>
      </c>
      <c r="QG138">
        <v>0.45018827405066447</v>
      </c>
      <c r="QH138">
        <v>4.154984048006674</v>
      </c>
      <c r="QI138">
        <v>-0.77101640550831452</v>
      </c>
      <c r="QJ138">
        <v>0.86135818522407281</v>
      </c>
      <c r="QK138">
        <v>-1.0170708872614853</v>
      </c>
      <c r="QL138">
        <v>-0.85387899039096316</v>
      </c>
      <c r="QM138">
        <v>-1.241024756118418</v>
      </c>
      <c r="QN138">
        <v>0.30066002095149907</v>
      </c>
      <c r="QO138">
        <v>0.5269052358086298</v>
      </c>
      <c r="QP138">
        <v>1.695007328875062</v>
      </c>
      <c r="QQ138">
        <v>0.59123192552099124</v>
      </c>
      <c r="QR138">
        <v>-9.4458704460569129E-2</v>
      </c>
      <c r="QS138">
        <v>0.15065266782938724</v>
      </c>
      <c r="QT138">
        <v>-0.54170852050420193</v>
      </c>
      <c r="QU138">
        <v>1.1678970651691087</v>
      </c>
      <c r="QV138">
        <v>6.8762567507125588E-2</v>
      </c>
      <c r="QW138">
        <v>0.53480107649203057</v>
      </c>
      <c r="QX138">
        <v>1.8021236849087279</v>
      </c>
      <c r="QY138">
        <v>0.11615874195360421</v>
      </c>
      <c r="QZ138">
        <v>1.8068268745212566</v>
      </c>
      <c r="RA138">
        <v>-1.0372626337399036</v>
      </c>
      <c r="RB138">
        <v>-0.56339357931705325</v>
      </c>
      <c r="RC138">
        <v>1.5629020549640718</v>
      </c>
      <c r="RD138">
        <v>-1.0213948876402605</v>
      </c>
      <c r="RE138">
        <v>0.95003001692970379</v>
      </c>
      <c r="RF138">
        <v>-0.8536310794830928</v>
      </c>
      <c r="RG138">
        <v>-0.54977764816780472</v>
      </c>
      <c r="RH138">
        <v>1.2875993905480603</v>
      </c>
      <c r="RI138">
        <v>-0.37293950779981794</v>
      </c>
      <c r="RJ138">
        <v>-1.8543859338380182</v>
      </c>
      <c r="RK138">
        <v>-1.365430777683734</v>
      </c>
      <c r="RL138">
        <v>-0.95081321574344269</v>
      </c>
      <c r="RM138">
        <v>1.1390769146880604</v>
      </c>
      <c r="RN138">
        <v>0.60887164999692689</v>
      </c>
      <c r="RO138">
        <v>1.2565086006750708</v>
      </c>
      <c r="RP138">
        <v>-0.51588858243691549</v>
      </c>
      <c r="RQ138">
        <v>-0.71105204091834417</v>
      </c>
      <c r="RR138">
        <v>-0.46711651623984896</v>
      </c>
      <c r="RS138">
        <v>0.80051764043468687</v>
      </c>
      <c r="RT138">
        <v>0.26768104933763004</v>
      </c>
      <c r="RU138">
        <v>-0.90500049766714274</v>
      </c>
      <c r="RV138">
        <v>-0.16801958082147869</v>
      </c>
      <c r="RW138">
        <v>0.12700366527341134</v>
      </c>
      <c r="RX138">
        <v>2.3085547149886869</v>
      </c>
      <c r="RY138">
        <v>1.5684392131824136</v>
      </c>
      <c r="RZ138">
        <v>8.3040806898541597E-2</v>
      </c>
      <c r="SA138">
        <v>1.1724009102843991</v>
      </c>
      <c r="SB138">
        <v>-0.50805072241061955</v>
      </c>
      <c r="SC138">
        <v>1.1954337747581048</v>
      </c>
      <c r="SD138">
        <v>0.52665790537496571</v>
      </c>
      <c r="SE138">
        <v>-0.12324201534011547</v>
      </c>
      <c r="SF138">
        <v>-1.2063655899946215</v>
      </c>
      <c r="SG138">
        <v>-1.1313191605290558</v>
      </c>
    </row>
    <row r="139" spans="1:502" s="99" customFormat="1"/>
    <row r="140" spans="1:502">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row>
    <row r="141" spans="1:502">
      <c r="A141" t="s">
        <v>572</v>
      </c>
      <c r="B141" s="26">
        <f>+IF(IFERROR(B127*B128*B129,0)&gt;0,1,0)</f>
        <v>1</v>
      </c>
      <c r="C141" s="26">
        <f t="shared" ref="C141:BN141" si="95">+IF(IFERROR(C127*C128*C129,0)&gt;0,1,0)</f>
        <v>1</v>
      </c>
      <c r="D141" s="26">
        <f t="shared" si="95"/>
        <v>1</v>
      </c>
      <c r="E141" s="26">
        <f t="shared" si="95"/>
        <v>1</v>
      </c>
      <c r="F141" s="26">
        <f t="shared" si="95"/>
        <v>1</v>
      </c>
      <c r="G141" s="26">
        <f t="shared" si="95"/>
        <v>1</v>
      </c>
      <c r="H141" s="26">
        <f t="shared" si="95"/>
        <v>1</v>
      </c>
      <c r="I141" s="26">
        <f t="shared" si="95"/>
        <v>1</v>
      </c>
      <c r="J141" s="26">
        <f t="shared" si="95"/>
        <v>1</v>
      </c>
      <c r="K141" s="26">
        <f t="shared" si="95"/>
        <v>1</v>
      </c>
      <c r="L141" s="26">
        <f t="shared" si="95"/>
        <v>1</v>
      </c>
      <c r="M141" s="26">
        <f t="shared" si="95"/>
        <v>1</v>
      </c>
      <c r="N141" s="26">
        <f t="shared" si="95"/>
        <v>1</v>
      </c>
      <c r="O141" s="26">
        <f t="shared" si="95"/>
        <v>1</v>
      </c>
      <c r="P141" s="26">
        <f t="shared" si="95"/>
        <v>1</v>
      </c>
      <c r="Q141" s="26">
        <f t="shared" si="95"/>
        <v>1</v>
      </c>
      <c r="R141" s="26">
        <f t="shared" si="95"/>
        <v>1</v>
      </c>
      <c r="S141" s="26">
        <f t="shared" si="95"/>
        <v>1</v>
      </c>
      <c r="T141" s="26">
        <f t="shared" si="95"/>
        <v>1</v>
      </c>
      <c r="U141" s="26">
        <f t="shared" si="95"/>
        <v>1</v>
      </c>
      <c r="V141" s="26">
        <f t="shared" si="95"/>
        <v>1</v>
      </c>
      <c r="W141" s="26">
        <f t="shared" si="95"/>
        <v>1</v>
      </c>
      <c r="X141" s="26">
        <f t="shared" si="95"/>
        <v>1</v>
      </c>
      <c r="Y141" s="26">
        <f t="shared" si="95"/>
        <v>1</v>
      </c>
      <c r="Z141" s="26">
        <f t="shared" si="95"/>
        <v>1</v>
      </c>
      <c r="AA141" s="26">
        <f t="shared" si="95"/>
        <v>1</v>
      </c>
      <c r="AB141" s="26">
        <f t="shared" si="95"/>
        <v>1</v>
      </c>
      <c r="AC141" s="26">
        <f t="shared" si="95"/>
        <v>1</v>
      </c>
      <c r="AD141" s="26">
        <f t="shared" si="95"/>
        <v>1</v>
      </c>
      <c r="AE141" s="26">
        <f t="shared" si="95"/>
        <v>1</v>
      </c>
      <c r="AF141" s="26">
        <f t="shared" si="95"/>
        <v>1</v>
      </c>
      <c r="AG141" s="26">
        <f t="shared" si="95"/>
        <v>1</v>
      </c>
      <c r="AH141" s="26">
        <f t="shared" si="95"/>
        <v>1</v>
      </c>
      <c r="AI141" s="26">
        <f t="shared" si="95"/>
        <v>1</v>
      </c>
      <c r="AJ141" s="26">
        <f t="shared" si="95"/>
        <v>1</v>
      </c>
      <c r="AK141" s="26">
        <f t="shared" si="95"/>
        <v>1</v>
      </c>
      <c r="AL141" s="26">
        <f t="shared" si="95"/>
        <v>1</v>
      </c>
      <c r="AM141" s="26">
        <f t="shared" si="95"/>
        <v>1</v>
      </c>
      <c r="AN141" s="26">
        <f t="shared" si="95"/>
        <v>1</v>
      </c>
      <c r="AO141" s="26">
        <f t="shared" si="95"/>
        <v>1</v>
      </c>
      <c r="AP141" s="26">
        <f t="shared" si="95"/>
        <v>1</v>
      </c>
      <c r="AQ141" s="26">
        <f t="shared" si="95"/>
        <v>1</v>
      </c>
      <c r="AR141" s="26">
        <f t="shared" si="95"/>
        <v>1</v>
      </c>
      <c r="AS141" s="26">
        <f t="shared" si="95"/>
        <v>1</v>
      </c>
      <c r="AT141" s="26">
        <f t="shared" si="95"/>
        <v>1</v>
      </c>
      <c r="AU141" s="26">
        <f t="shared" si="95"/>
        <v>1</v>
      </c>
      <c r="AV141" s="26">
        <f t="shared" si="95"/>
        <v>1</v>
      </c>
      <c r="AW141" s="26">
        <f t="shared" si="95"/>
        <v>1</v>
      </c>
      <c r="AX141" s="26">
        <f t="shared" si="95"/>
        <v>1</v>
      </c>
      <c r="AY141" s="26">
        <f t="shared" si="95"/>
        <v>1</v>
      </c>
      <c r="AZ141" s="26">
        <f t="shared" si="95"/>
        <v>1</v>
      </c>
      <c r="BA141" s="26">
        <f t="shared" si="95"/>
        <v>1</v>
      </c>
      <c r="BB141" s="26">
        <f t="shared" si="95"/>
        <v>1</v>
      </c>
      <c r="BC141" s="26">
        <f t="shared" si="95"/>
        <v>1</v>
      </c>
      <c r="BD141" s="26">
        <f t="shared" si="95"/>
        <v>1</v>
      </c>
      <c r="BE141" s="26">
        <f t="shared" si="95"/>
        <v>1</v>
      </c>
      <c r="BF141" s="26">
        <f t="shared" si="95"/>
        <v>1</v>
      </c>
      <c r="BG141" s="26">
        <f t="shared" si="95"/>
        <v>1</v>
      </c>
      <c r="BH141" s="26">
        <f t="shared" si="95"/>
        <v>1</v>
      </c>
      <c r="BI141" s="26">
        <f t="shared" si="95"/>
        <v>1</v>
      </c>
      <c r="BJ141" s="26">
        <f t="shared" si="95"/>
        <v>1</v>
      </c>
      <c r="BK141" s="26">
        <f t="shared" si="95"/>
        <v>1</v>
      </c>
      <c r="BL141" s="26">
        <f t="shared" si="95"/>
        <v>1</v>
      </c>
      <c r="BM141" s="26">
        <f t="shared" si="95"/>
        <v>1</v>
      </c>
      <c r="BN141" s="26">
        <f t="shared" si="95"/>
        <v>1</v>
      </c>
      <c r="BO141" s="26">
        <f t="shared" ref="BO141:DZ141" si="96">+IF(IFERROR(BO127*BO128*BO129,0)&gt;0,1,0)</f>
        <v>1</v>
      </c>
      <c r="BP141" s="26">
        <f t="shared" si="96"/>
        <v>1</v>
      </c>
      <c r="BQ141" s="26">
        <f t="shared" si="96"/>
        <v>1</v>
      </c>
      <c r="BR141" s="26">
        <f t="shared" si="96"/>
        <v>1</v>
      </c>
      <c r="BS141" s="26">
        <f t="shared" si="96"/>
        <v>1</v>
      </c>
      <c r="BT141" s="26">
        <f t="shared" si="96"/>
        <v>1</v>
      </c>
      <c r="BU141" s="26">
        <f t="shared" si="96"/>
        <v>1</v>
      </c>
      <c r="BV141" s="26">
        <f t="shared" si="96"/>
        <v>1</v>
      </c>
      <c r="BW141" s="26">
        <f t="shared" si="96"/>
        <v>1</v>
      </c>
      <c r="BX141" s="26">
        <f t="shared" si="96"/>
        <v>1</v>
      </c>
      <c r="BY141" s="26">
        <f t="shared" si="96"/>
        <v>1</v>
      </c>
      <c r="BZ141" s="26">
        <f t="shared" si="96"/>
        <v>1</v>
      </c>
      <c r="CA141" s="26">
        <f t="shared" si="96"/>
        <v>1</v>
      </c>
      <c r="CB141" s="26">
        <f t="shared" si="96"/>
        <v>1</v>
      </c>
      <c r="CC141" s="26">
        <f t="shared" si="96"/>
        <v>1</v>
      </c>
      <c r="CD141" s="26">
        <f t="shared" si="96"/>
        <v>1</v>
      </c>
      <c r="CE141" s="26">
        <f t="shared" si="96"/>
        <v>1</v>
      </c>
      <c r="CF141" s="26">
        <f t="shared" si="96"/>
        <v>1</v>
      </c>
      <c r="CG141" s="26">
        <f t="shared" si="96"/>
        <v>1</v>
      </c>
      <c r="CH141" s="26">
        <f t="shared" si="96"/>
        <v>1</v>
      </c>
      <c r="CI141" s="26">
        <f t="shared" si="96"/>
        <v>1</v>
      </c>
      <c r="CJ141" s="26">
        <f t="shared" si="96"/>
        <v>1</v>
      </c>
      <c r="CK141" s="26">
        <f t="shared" si="96"/>
        <v>1</v>
      </c>
      <c r="CL141" s="26">
        <f t="shared" si="96"/>
        <v>1</v>
      </c>
      <c r="CM141" s="26">
        <f t="shared" si="96"/>
        <v>1</v>
      </c>
      <c r="CN141" s="26">
        <f t="shared" si="96"/>
        <v>1</v>
      </c>
      <c r="CO141" s="26">
        <f t="shared" si="96"/>
        <v>1</v>
      </c>
      <c r="CP141" s="26">
        <f t="shared" si="96"/>
        <v>1</v>
      </c>
      <c r="CQ141" s="26">
        <f t="shared" si="96"/>
        <v>1</v>
      </c>
      <c r="CR141" s="26">
        <f t="shared" si="96"/>
        <v>1</v>
      </c>
      <c r="CS141" s="26">
        <f t="shared" si="96"/>
        <v>1</v>
      </c>
      <c r="CT141" s="26">
        <f t="shared" si="96"/>
        <v>1</v>
      </c>
      <c r="CU141" s="26">
        <f t="shared" si="96"/>
        <v>1</v>
      </c>
      <c r="CV141" s="26">
        <f t="shared" si="96"/>
        <v>1</v>
      </c>
      <c r="CW141" s="26">
        <f t="shared" si="96"/>
        <v>1</v>
      </c>
      <c r="CX141" s="26">
        <f t="shared" si="96"/>
        <v>1</v>
      </c>
      <c r="CY141" s="26">
        <f t="shared" si="96"/>
        <v>1</v>
      </c>
      <c r="CZ141" s="26">
        <f t="shared" si="96"/>
        <v>1</v>
      </c>
      <c r="DA141" s="26">
        <f t="shared" si="96"/>
        <v>1</v>
      </c>
      <c r="DB141" s="26">
        <f t="shared" si="96"/>
        <v>1</v>
      </c>
      <c r="DC141" s="26">
        <f t="shared" si="96"/>
        <v>1</v>
      </c>
      <c r="DD141" s="26">
        <f t="shared" si="96"/>
        <v>1</v>
      </c>
      <c r="DE141" s="26">
        <f t="shared" si="96"/>
        <v>1</v>
      </c>
      <c r="DF141" s="26">
        <f t="shared" si="96"/>
        <v>1</v>
      </c>
      <c r="DG141" s="26">
        <f t="shared" si="96"/>
        <v>1</v>
      </c>
      <c r="DH141" s="26">
        <f t="shared" si="96"/>
        <v>1</v>
      </c>
      <c r="DI141" s="26">
        <f t="shared" si="96"/>
        <v>1</v>
      </c>
      <c r="DJ141" s="26">
        <f t="shared" si="96"/>
        <v>1</v>
      </c>
      <c r="DK141" s="26">
        <f t="shared" si="96"/>
        <v>1</v>
      </c>
      <c r="DL141" s="26">
        <f t="shared" si="96"/>
        <v>1</v>
      </c>
      <c r="DM141" s="26">
        <f t="shared" si="96"/>
        <v>1</v>
      </c>
      <c r="DN141" s="26">
        <f t="shared" si="96"/>
        <v>1</v>
      </c>
      <c r="DO141" s="26">
        <f t="shared" si="96"/>
        <v>1</v>
      </c>
      <c r="DP141" s="26">
        <f t="shared" si="96"/>
        <v>1</v>
      </c>
      <c r="DQ141" s="26">
        <f t="shared" si="96"/>
        <v>1</v>
      </c>
      <c r="DR141" s="26">
        <f t="shared" si="96"/>
        <v>1</v>
      </c>
      <c r="DS141" s="26">
        <f t="shared" si="96"/>
        <v>1</v>
      </c>
      <c r="DT141" s="26">
        <f t="shared" si="96"/>
        <v>1</v>
      </c>
      <c r="DU141" s="26">
        <f t="shared" si="96"/>
        <v>1</v>
      </c>
      <c r="DV141" s="26">
        <f t="shared" si="96"/>
        <v>1</v>
      </c>
      <c r="DW141" s="26">
        <f t="shared" si="96"/>
        <v>1</v>
      </c>
      <c r="DX141" s="26">
        <f t="shared" si="96"/>
        <v>1</v>
      </c>
      <c r="DY141" s="26">
        <f t="shared" si="96"/>
        <v>1</v>
      </c>
      <c r="DZ141" s="26">
        <f t="shared" si="96"/>
        <v>1</v>
      </c>
      <c r="EA141" s="26">
        <f t="shared" ref="EA141:GL141" si="97">+IF(IFERROR(EA127*EA128*EA129,0)&gt;0,1,0)</f>
        <v>1</v>
      </c>
      <c r="EB141" s="26">
        <f t="shared" si="97"/>
        <v>1</v>
      </c>
      <c r="EC141" s="26">
        <f t="shared" si="97"/>
        <v>1</v>
      </c>
      <c r="ED141" s="26">
        <f t="shared" si="97"/>
        <v>1</v>
      </c>
      <c r="EE141" s="26">
        <f t="shared" si="97"/>
        <v>1</v>
      </c>
      <c r="EF141" s="26">
        <f t="shared" si="97"/>
        <v>1</v>
      </c>
      <c r="EG141" s="26">
        <f t="shared" si="97"/>
        <v>1</v>
      </c>
      <c r="EH141" s="26">
        <f t="shared" si="97"/>
        <v>1</v>
      </c>
      <c r="EI141" s="26">
        <f t="shared" si="97"/>
        <v>1</v>
      </c>
      <c r="EJ141" s="26">
        <f t="shared" si="97"/>
        <v>1</v>
      </c>
      <c r="EK141" s="26">
        <f t="shared" si="97"/>
        <v>1</v>
      </c>
      <c r="EL141" s="26">
        <f t="shared" si="97"/>
        <v>1</v>
      </c>
      <c r="EM141" s="26">
        <f t="shared" si="97"/>
        <v>1</v>
      </c>
      <c r="EN141" s="26">
        <f t="shared" si="97"/>
        <v>1</v>
      </c>
      <c r="EO141" s="26">
        <f t="shared" si="97"/>
        <v>1</v>
      </c>
      <c r="EP141" s="26">
        <f t="shared" si="97"/>
        <v>1</v>
      </c>
      <c r="EQ141" s="26">
        <f t="shared" si="97"/>
        <v>1</v>
      </c>
      <c r="ER141" s="26">
        <f t="shared" si="97"/>
        <v>1</v>
      </c>
      <c r="ES141" s="26">
        <f t="shared" si="97"/>
        <v>1</v>
      </c>
      <c r="ET141" s="26">
        <f t="shared" si="97"/>
        <v>1</v>
      </c>
      <c r="EU141" s="26">
        <f t="shared" si="97"/>
        <v>1</v>
      </c>
      <c r="EV141" s="26">
        <f t="shared" si="97"/>
        <v>1</v>
      </c>
      <c r="EW141" s="26">
        <f t="shared" si="97"/>
        <v>1</v>
      </c>
      <c r="EX141" s="26">
        <f t="shared" si="97"/>
        <v>1</v>
      </c>
      <c r="EY141" s="26">
        <f t="shared" si="97"/>
        <v>1</v>
      </c>
      <c r="EZ141" s="26">
        <f t="shared" si="97"/>
        <v>1</v>
      </c>
      <c r="FA141" s="26">
        <f t="shared" si="97"/>
        <v>1</v>
      </c>
      <c r="FB141" s="26">
        <f t="shared" si="97"/>
        <v>1</v>
      </c>
      <c r="FC141" s="26">
        <f t="shared" si="97"/>
        <v>1</v>
      </c>
      <c r="FD141" s="26">
        <f t="shared" si="97"/>
        <v>1</v>
      </c>
      <c r="FE141" s="26">
        <f t="shared" si="97"/>
        <v>1</v>
      </c>
      <c r="FF141" s="26">
        <f t="shared" si="97"/>
        <v>1</v>
      </c>
      <c r="FG141" s="26">
        <f t="shared" si="97"/>
        <v>1</v>
      </c>
      <c r="FH141" s="26">
        <f t="shared" si="97"/>
        <v>1</v>
      </c>
      <c r="FI141" s="26">
        <f t="shared" si="97"/>
        <v>1</v>
      </c>
      <c r="FJ141" s="26">
        <f t="shared" si="97"/>
        <v>1</v>
      </c>
      <c r="FK141" s="26">
        <f t="shared" si="97"/>
        <v>1</v>
      </c>
      <c r="FL141" s="26">
        <f t="shared" si="97"/>
        <v>1</v>
      </c>
      <c r="FM141" s="26">
        <f t="shared" si="97"/>
        <v>1</v>
      </c>
      <c r="FN141" s="26">
        <f t="shared" si="97"/>
        <v>1</v>
      </c>
      <c r="FO141" s="26">
        <f t="shared" si="97"/>
        <v>1</v>
      </c>
      <c r="FP141" s="26">
        <f t="shared" si="97"/>
        <v>1</v>
      </c>
      <c r="FQ141" s="26">
        <f t="shared" si="97"/>
        <v>1</v>
      </c>
      <c r="FR141" s="26">
        <f t="shared" si="97"/>
        <v>1</v>
      </c>
      <c r="FS141" s="26">
        <f t="shared" si="97"/>
        <v>1</v>
      </c>
      <c r="FT141" s="26">
        <f t="shared" si="97"/>
        <v>1</v>
      </c>
      <c r="FU141" s="26">
        <f t="shared" si="97"/>
        <v>1</v>
      </c>
      <c r="FV141" s="26">
        <f t="shared" si="97"/>
        <v>1</v>
      </c>
      <c r="FW141" s="26">
        <f t="shared" si="97"/>
        <v>1</v>
      </c>
      <c r="FX141" s="26">
        <f t="shared" si="97"/>
        <v>1</v>
      </c>
      <c r="FY141" s="26">
        <f t="shared" si="97"/>
        <v>1</v>
      </c>
      <c r="FZ141" s="26">
        <f t="shared" si="97"/>
        <v>1</v>
      </c>
      <c r="GA141" s="26">
        <f t="shared" si="97"/>
        <v>1</v>
      </c>
      <c r="GB141" s="26">
        <f t="shared" si="97"/>
        <v>1</v>
      </c>
      <c r="GC141" s="26">
        <f t="shared" si="97"/>
        <v>1</v>
      </c>
      <c r="GD141" s="26">
        <f t="shared" si="97"/>
        <v>1</v>
      </c>
      <c r="GE141" s="26">
        <f t="shared" si="97"/>
        <v>1</v>
      </c>
      <c r="GF141" s="26">
        <f t="shared" si="97"/>
        <v>1</v>
      </c>
      <c r="GG141" s="26">
        <f t="shared" si="97"/>
        <v>1</v>
      </c>
      <c r="GH141" s="26">
        <f t="shared" si="97"/>
        <v>1</v>
      </c>
      <c r="GI141" s="26">
        <f t="shared" si="97"/>
        <v>1</v>
      </c>
      <c r="GJ141" s="26">
        <f t="shared" si="97"/>
        <v>1</v>
      </c>
      <c r="GK141" s="26">
        <f t="shared" si="97"/>
        <v>1</v>
      </c>
      <c r="GL141" s="26">
        <f t="shared" si="97"/>
        <v>1</v>
      </c>
      <c r="GM141" s="26">
        <f t="shared" ref="GM141:IX141" si="98">+IF(IFERROR(GM127*GM128*GM129,0)&gt;0,1,0)</f>
        <v>1</v>
      </c>
      <c r="GN141" s="26">
        <f t="shared" si="98"/>
        <v>1</v>
      </c>
      <c r="GO141" s="26">
        <f t="shared" si="98"/>
        <v>1</v>
      </c>
      <c r="GP141" s="26">
        <f t="shared" si="98"/>
        <v>1</v>
      </c>
      <c r="GQ141" s="26">
        <f t="shared" si="98"/>
        <v>1</v>
      </c>
      <c r="GR141" s="26">
        <f t="shared" si="98"/>
        <v>1</v>
      </c>
      <c r="GS141" s="26">
        <f t="shared" si="98"/>
        <v>1</v>
      </c>
      <c r="GT141" s="26">
        <f t="shared" si="98"/>
        <v>1</v>
      </c>
      <c r="GU141" s="26">
        <f t="shared" si="98"/>
        <v>1</v>
      </c>
      <c r="GV141" s="26">
        <f t="shared" si="98"/>
        <v>1</v>
      </c>
      <c r="GW141" s="26">
        <f t="shared" si="98"/>
        <v>1</v>
      </c>
      <c r="GX141" s="26">
        <f t="shared" si="98"/>
        <v>1</v>
      </c>
      <c r="GY141" s="26">
        <f t="shared" si="98"/>
        <v>1</v>
      </c>
      <c r="GZ141" s="26">
        <f t="shared" si="98"/>
        <v>1</v>
      </c>
      <c r="HA141" s="26">
        <f t="shared" si="98"/>
        <v>1</v>
      </c>
      <c r="HB141" s="26">
        <f t="shared" si="98"/>
        <v>1</v>
      </c>
      <c r="HC141" s="26">
        <f t="shared" si="98"/>
        <v>1</v>
      </c>
      <c r="HD141" s="26">
        <f t="shared" si="98"/>
        <v>1</v>
      </c>
      <c r="HE141" s="26">
        <f t="shared" si="98"/>
        <v>1</v>
      </c>
      <c r="HF141" s="26">
        <f t="shared" si="98"/>
        <v>1</v>
      </c>
      <c r="HG141" s="26">
        <f t="shared" si="98"/>
        <v>1</v>
      </c>
      <c r="HH141" s="26">
        <f t="shared" si="98"/>
        <v>1</v>
      </c>
      <c r="HI141" s="26">
        <f t="shared" si="98"/>
        <v>1</v>
      </c>
      <c r="HJ141" s="26">
        <f t="shared" si="98"/>
        <v>1</v>
      </c>
      <c r="HK141" s="26">
        <f t="shared" si="98"/>
        <v>1</v>
      </c>
      <c r="HL141" s="26">
        <f t="shared" si="98"/>
        <v>1</v>
      </c>
      <c r="HM141" s="26">
        <f t="shared" si="98"/>
        <v>1</v>
      </c>
      <c r="HN141" s="26">
        <f t="shared" si="98"/>
        <v>1</v>
      </c>
      <c r="HO141" s="26">
        <f t="shared" si="98"/>
        <v>1</v>
      </c>
      <c r="HP141" s="26">
        <f t="shared" si="98"/>
        <v>1</v>
      </c>
      <c r="HQ141" s="26">
        <f t="shared" si="98"/>
        <v>1</v>
      </c>
      <c r="HR141" s="26">
        <f t="shared" si="98"/>
        <v>1</v>
      </c>
      <c r="HS141" s="26">
        <f t="shared" si="98"/>
        <v>1</v>
      </c>
      <c r="HT141" s="26">
        <f t="shared" si="98"/>
        <v>1</v>
      </c>
      <c r="HU141" s="26">
        <f t="shared" si="98"/>
        <v>1</v>
      </c>
      <c r="HV141" s="26">
        <f t="shared" si="98"/>
        <v>1</v>
      </c>
      <c r="HW141" s="26">
        <f t="shared" si="98"/>
        <v>1</v>
      </c>
      <c r="HX141" s="26">
        <f t="shared" si="98"/>
        <v>1</v>
      </c>
      <c r="HY141" s="26">
        <f t="shared" si="98"/>
        <v>1</v>
      </c>
      <c r="HZ141" s="26">
        <f t="shared" si="98"/>
        <v>1</v>
      </c>
      <c r="IA141" s="26">
        <f t="shared" si="98"/>
        <v>1</v>
      </c>
      <c r="IB141" s="26">
        <f t="shared" si="98"/>
        <v>1</v>
      </c>
      <c r="IC141" s="26">
        <f t="shared" si="98"/>
        <v>1</v>
      </c>
      <c r="ID141" s="26">
        <f t="shared" si="98"/>
        <v>1</v>
      </c>
      <c r="IE141" s="26">
        <f t="shared" si="98"/>
        <v>1</v>
      </c>
      <c r="IF141" s="26">
        <f t="shared" si="98"/>
        <v>1</v>
      </c>
      <c r="IG141" s="26">
        <f t="shared" si="98"/>
        <v>1</v>
      </c>
      <c r="IH141" s="26">
        <f t="shared" si="98"/>
        <v>1</v>
      </c>
      <c r="II141" s="26">
        <f t="shared" si="98"/>
        <v>1</v>
      </c>
      <c r="IJ141" s="26">
        <f t="shared" si="98"/>
        <v>1</v>
      </c>
      <c r="IK141" s="26">
        <f t="shared" si="98"/>
        <v>1</v>
      </c>
      <c r="IL141" s="26">
        <f t="shared" si="98"/>
        <v>1</v>
      </c>
      <c r="IM141" s="26">
        <f t="shared" si="98"/>
        <v>1</v>
      </c>
      <c r="IN141" s="26">
        <f t="shared" si="98"/>
        <v>1</v>
      </c>
      <c r="IO141" s="26">
        <f t="shared" si="98"/>
        <v>1</v>
      </c>
      <c r="IP141" s="26">
        <f t="shared" si="98"/>
        <v>1</v>
      </c>
      <c r="IQ141" s="26">
        <f t="shared" si="98"/>
        <v>1</v>
      </c>
      <c r="IR141" s="26">
        <f t="shared" si="98"/>
        <v>1</v>
      </c>
      <c r="IS141" s="26">
        <f t="shared" si="98"/>
        <v>1</v>
      </c>
      <c r="IT141" s="26">
        <f t="shared" si="98"/>
        <v>1</v>
      </c>
      <c r="IU141" s="26">
        <f t="shared" si="98"/>
        <v>1</v>
      </c>
      <c r="IV141" s="26">
        <f t="shared" si="98"/>
        <v>1</v>
      </c>
      <c r="IW141" s="26">
        <f t="shared" si="98"/>
        <v>1</v>
      </c>
      <c r="IX141" s="26">
        <f t="shared" si="98"/>
        <v>1</v>
      </c>
      <c r="IY141" s="26">
        <f t="shared" ref="IY141:LJ141" si="99">+IF(IFERROR(IY127*IY128*IY129,0)&gt;0,1,0)</f>
        <v>1</v>
      </c>
      <c r="IZ141" s="26">
        <f t="shared" si="99"/>
        <v>1</v>
      </c>
      <c r="JA141" s="26">
        <f t="shared" si="99"/>
        <v>1</v>
      </c>
      <c r="JB141" s="26">
        <f t="shared" si="99"/>
        <v>1</v>
      </c>
      <c r="JC141" s="26">
        <f t="shared" si="99"/>
        <v>1</v>
      </c>
      <c r="JD141" s="26">
        <f t="shared" si="99"/>
        <v>1</v>
      </c>
      <c r="JE141" s="26">
        <f t="shared" si="99"/>
        <v>1</v>
      </c>
      <c r="JF141" s="26">
        <f t="shared" si="99"/>
        <v>1</v>
      </c>
      <c r="JG141" s="26">
        <f t="shared" si="99"/>
        <v>1</v>
      </c>
      <c r="JH141" s="26">
        <f t="shared" si="99"/>
        <v>1</v>
      </c>
      <c r="JI141" s="26">
        <f t="shared" si="99"/>
        <v>1</v>
      </c>
      <c r="JJ141" s="26">
        <f t="shared" si="99"/>
        <v>1</v>
      </c>
      <c r="JK141" s="26">
        <f t="shared" si="99"/>
        <v>1</v>
      </c>
      <c r="JL141" s="26">
        <f t="shared" si="99"/>
        <v>1</v>
      </c>
      <c r="JM141" s="26">
        <f t="shared" si="99"/>
        <v>1</v>
      </c>
      <c r="JN141" s="26">
        <f t="shared" si="99"/>
        <v>1</v>
      </c>
      <c r="JO141" s="26">
        <f t="shared" si="99"/>
        <v>1</v>
      </c>
      <c r="JP141" s="26">
        <f t="shared" si="99"/>
        <v>1</v>
      </c>
      <c r="JQ141" s="26">
        <f t="shared" si="99"/>
        <v>1</v>
      </c>
      <c r="JR141" s="26">
        <f t="shared" si="99"/>
        <v>1</v>
      </c>
      <c r="JS141" s="26">
        <f t="shared" si="99"/>
        <v>1</v>
      </c>
      <c r="JT141" s="26">
        <f t="shared" si="99"/>
        <v>1</v>
      </c>
      <c r="JU141" s="26">
        <f t="shared" si="99"/>
        <v>1</v>
      </c>
      <c r="JV141" s="26">
        <f t="shared" si="99"/>
        <v>1</v>
      </c>
      <c r="JW141" s="26">
        <f t="shared" si="99"/>
        <v>1</v>
      </c>
      <c r="JX141" s="26">
        <f t="shared" si="99"/>
        <v>1</v>
      </c>
      <c r="JY141" s="26">
        <f t="shared" si="99"/>
        <v>1</v>
      </c>
      <c r="JZ141" s="26">
        <f t="shared" si="99"/>
        <v>1</v>
      </c>
      <c r="KA141" s="26">
        <f t="shared" si="99"/>
        <v>1</v>
      </c>
      <c r="KB141" s="26">
        <f t="shared" si="99"/>
        <v>1</v>
      </c>
      <c r="KC141" s="26">
        <f t="shared" si="99"/>
        <v>1</v>
      </c>
      <c r="KD141" s="26">
        <f t="shared" si="99"/>
        <v>1</v>
      </c>
      <c r="KE141" s="26">
        <f t="shared" si="99"/>
        <v>1</v>
      </c>
      <c r="KF141" s="26">
        <f t="shared" si="99"/>
        <v>1</v>
      </c>
      <c r="KG141" s="26">
        <f t="shared" si="99"/>
        <v>1</v>
      </c>
      <c r="KH141" s="26">
        <f t="shared" si="99"/>
        <v>1</v>
      </c>
      <c r="KI141" s="26">
        <f t="shared" si="99"/>
        <v>1</v>
      </c>
      <c r="KJ141" s="26">
        <f t="shared" si="99"/>
        <v>1</v>
      </c>
      <c r="KK141" s="26">
        <f t="shared" si="99"/>
        <v>1</v>
      </c>
      <c r="KL141" s="26">
        <f t="shared" si="99"/>
        <v>1</v>
      </c>
      <c r="KM141" s="26">
        <f t="shared" si="99"/>
        <v>1</v>
      </c>
      <c r="KN141" s="26">
        <f t="shared" si="99"/>
        <v>1</v>
      </c>
      <c r="KO141" s="26">
        <f t="shared" si="99"/>
        <v>1</v>
      </c>
      <c r="KP141" s="26">
        <f t="shared" si="99"/>
        <v>1</v>
      </c>
      <c r="KQ141" s="26">
        <f t="shared" si="99"/>
        <v>1</v>
      </c>
      <c r="KR141" s="26">
        <f t="shared" si="99"/>
        <v>1</v>
      </c>
      <c r="KS141" s="26">
        <f t="shared" si="99"/>
        <v>1</v>
      </c>
      <c r="KT141" s="26">
        <f t="shared" si="99"/>
        <v>1</v>
      </c>
      <c r="KU141" s="26">
        <f t="shared" si="99"/>
        <v>1</v>
      </c>
      <c r="KV141" s="26">
        <f t="shared" si="99"/>
        <v>1</v>
      </c>
      <c r="KW141" s="26">
        <f t="shared" si="99"/>
        <v>1</v>
      </c>
      <c r="KX141" s="26">
        <f t="shared" si="99"/>
        <v>1</v>
      </c>
      <c r="KY141" s="26">
        <f t="shared" si="99"/>
        <v>1</v>
      </c>
      <c r="KZ141" s="26">
        <f t="shared" si="99"/>
        <v>1</v>
      </c>
      <c r="LA141" s="26">
        <f t="shared" si="99"/>
        <v>1</v>
      </c>
      <c r="LB141" s="26">
        <f t="shared" si="99"/>
        <v>1</v>
      </c>
      <c r="LC141" s="26">
        <f t="shared" si="99"/>
        <v>1</v>
      </c>
      <c r="LD141" s="26">
        <f t="shared" si="99"/>
        <v>1</v>
      </c>
      <c r="LE141" s="26">
        <f t="shared" si="99"/>
        <v>1</v>
      </c>
      <c r="LF141" s="26">
        <f t="shared" si="99"/>
        <v>1</v>
      </c>
      <c r="LG141" s="26">
        <f t="shared" si="99"/>
        <v>1</v>
      </c>
      <c r="LH141" s="26">
        <f t="shared" si="99"/>
        <v>1</v>
      </c>
      <c r="LI141" s="26">
        <f t="shared" si="99"/>
        <v>1</v>
      </c>
      <c r="LJ141" s="26">
        <f t="shared" si="99"/>
        <v>1</v>
      </c>
      <c r="LK141" s="26">
        <f t="shared" ref="LK141:NV141" si="100">+IF(IFERROR(LK127*LK128*LK129,0)&gt;0,1,0)</f>
        <v>1</v>
      </c>
      <c r="LL141" s="26">
        <f t="shared" si="100"/>
        <v>1</v>
      </c>
      <c r="LM141" s="26">
        <f t="shared" si="100"/>
        <v>1</v>
      </c>
      <c r="LN141" s="26">
        <f t="shared" si="100"/>
        <v>1</v>
      </c>
      <c r="LO141" s="26">
        <f t="shared" si="100"/>
        <v>1</v>
      </c>
      <c r="LP141" s="26">
        <f t="shared" si="100"/>
        <v>1</v>
      </c>
      <c r="LQ141" s="26">
        <f t="shared" si="100"/>
        <v>1</v>
      </c>
      <c r="LR141" s="26">
        <f t="shared" si="100"/>
        <v>1</v>
      </c>
      <c r="LS141" s="26">
        <f t="shared" si="100"/>
        <v>1</v>
      </c>
      <c r="LT141" s="26">
        <f t="shared" si="100"/>
        <v>1</v>
      </c>
      <c r="LU141" s="26">
        <f t="shared" si="100"/>
        <v>1</v>
      </c>
      <c r="LV141" s="26">
        <f t="shared" si="100"/>
        <v>1</v>
      </c>
      <c r="LW141" s="26">
        <f t="shared" si="100"/>
        <v>1</v>
      </c>
      <c r="LX141" s="26">
        <f t="shared" si="100"/>
        <v>1</v>
      </c>
      <c r="LY141" s="26">
        <f t="shared" si="100"/>
        <v>1</v>
      </c>
      <c r="LZ141" s="26">
        <f t="shared" si="100"/>
        <v>1</v>
      </c>
      <c r="MA141" s="26">
        <f t="shared" si="100"/>
        <v>1</v>
      </c>
      <c r="MB141" s="26">
        <f t="shared" si="100"/>
        <v>1</v>
      </c>
      <c r="MC141" s="26">
        <f t="shared" si="100"/>
        <v>1</v>
      </c>
      <c r="MD141" s="26">
        <f t="shared" si="100"/>
        <v>1</v>
      </c>
      <c r="ME141" s="26">
        <f t="shared" si="100"/>
        <v>1</v>
      </c>
      <c r="MF141" s="26">
        <f t="shared" si="100"/>
        <v>1</v>
      </c>
      <c r="MG141" s="26">
        <f t="shared" si="100"/>
        <v>1</v>
      </c>
      <c r="MH141" s="26">
        <f t="shared" si="100"/>
        <v>1</v>
      </c>
      <c r="MI141" s="26">
        <f t="shared" si="100"/>
        <v>1</v>
      </c>
      <c r="MJ141" s="26">
        <f t="shared" si="100"/>
        <v>1</v>
      </c>
      <c r="MK141" s="26">
        <f t="shared" si="100"/>
        <v>1</v>
      </c>
      <c r="ML141" s="26">
        <f t="shared" si="100"/>
        <v>1</v>
      </c>
      <c r="MM141" s="26">
        <f t="shared" si="100"/>
        <v>1</v>
      </c>
      <c r="MN141" s="26">
        <f t="shared" si="100"/>
        <v>1</v>
      </c>
      <c r="MO141" s="26">
        <f t="shared" si="100"/>
        <v>1</v>
      </c>
      <c r="MP141" s="26">
        <f t="shared" si="100"/>
        <v>1</v>
      </c>
      <c r="MQ141" s="26">
        <f t="shared" si="100"/>
        <v>1</v>
      </c>
      <c r="MR141" s="26">
        <f t="shared" si="100"/>
        <v>1</v>
      </c>
      <c r="MS141" s="26">
        <f t="shared" si="100"/>
        <v>1</v>
      </c>
      <c r="MT141" s="26">
        <f t="shared" si="100"/>
        <v>1</v>
      </c>
      <c r="MU141" s="26">
        <f t="shared" si="100"/>
        <v>1</v>
      </c>
      <c r="MV141" s="26">
        <f t="shared" si="100"/>
        <v>1</v>
      </c>
      <c r="MW141" s="26">
        <f t="shared" si="100"/>
        <v>1</v>
      </c>
      <c r="MX141" s="26">
        <f t="shared" si="100"/>
        <v>1</v>
      </c>
      <c r="MY141" s="26">
        <f t="shared" si="100"/>
        <v>1</v>
      </c>
      <c r="MZ141" s="26">
        <f t="shared" si="100"/>
        <v>1</v>
      </c>
      <c r="NA141" s="26">
        <f t="shared" si="100"/>
        <v>1</v>
      </c>
      <c r="NB141" s="26">
        <f t="shared" si="100"/>
        <v>1</v>
      </c>
      <c r="NC141" s="26">
        <f t="shared" si="100"/>
        <v>1</v>
      </c>
      <c r="ND141" s="26">
        <f t="shared" si="100"/>
        <v>1</v>
      </c>
      <c r="NE141" s="26">
        <f t="shared" si="100"/>
        <v>1</v>
      </c>
      <c r="NF141" s="26">
        <f t="shared" si="100"/>
        <v>1</v>
      </c>
      <c r="NG141" s="26">
        <f t="shared" si="100"/>
        <v>1</v>
      </c>
      <c r="NH141" s="26">
        <f t="shared" si="100"/>
        <v>1</v>
      </c>
      <c r="NI141" s="26">
        <f t="shared" si="100"/>
        <v>1</v>
      </c>
      <c r="NJ141" s="26">
        <f t="shared" si="100"/>
        <v>1</v>
      </c>
      <c r="NK141" s="26">
        <f t="shared" si="100"/>
        <v>1</v>
      </c>
      <c r="NL141" s="26">
        <f t="shared" si="100"/>
        <v>1</v>
      </c>
      <c r="NM141" s="26">
        <f t="shared" si="100"/>
        <v>1</v>
      </c>
      <c r="NN141" s="26">
        <f t="shared" si="100"/>
        <v>1</v>
      </c>
      <c r="NO141" s="26">
        <f t="shared" si="100"/>
        <v>1</v>
      </c>
      <c r="NP141" s="26">
        <f t="shared" si="100"/>
        <v>1</v>
      </c>
      <c r="NQ141" s="26">
        <f t="shared" si="100"/>
        <v>1</v>
      </c>
      <c r="NR141" s="26">
        <f t="shared" si="100"/>
        <v>1</v>
      </c>
      <c r="NS141" s="26">
        <f t="shared" si="100"/>
        <v>1</v>
      </c>
      <c r="NT141" s="26">
        <f t="shared" si="100"/>
        <v>1</v>
      </c>
      <c r="NU141" s="26">
        <f t="shared" si="100"/>
        <v>1</v>
      </c>
      <c r="NV141" s="26">
        <f t="shared" si="100"/>
        <v>1</v>
      </c>
      <c r="NW141" s="26">
        <f t="shared" ref="NW141:QH141" si="101">+IF(IFERROR(NW127*NW128*NW129,0)&gt;0,1,0)</f>
        <v>1</v>
      </c>
      <c r="NX141" s="26">
        <f t="shared" si="101"/>
        <v>1</v>
      </c>
      <c r="NY141" s="26">
        <f t="shared" si="101"/>
        <v>1</v>
      </c>
      <c r="NZ141" s="26">
        <f t="shared" si="101"/>
        <v>1</v>
      </c>
      <c r="OA141" s="26">
        <f t="shared" si="101"/>
        <v>1</v>
      </c>
      <c r="OB141" s="26">
        <f t="shared" si="101"/>
        <v>1</v>
      </c>
      <c r="OC141" s="26">
        <f t="shared" si="101"/>
        <v>1</v>
      </c>
      <c r="OD141" s="26">
        <f t="shared" si="101"/>
        <v>1</v>
      </c>
      <c r="OE141" s="26">
        <f t="shared" si="101"/>
        <v>1</v>
      </c>
      <c r="OF141" s="26">
        <f t="shared" si="101"/>
        <v>1</v>
      </c>
      <c r="OG141" s="26">
        <f t="shared" si="101"/>
        <v>1</v>
      </c>
      <c r="OH141" s="26">
        <f t="shared" si="101"/>
        <v>1</v>
      </c>
      <c r="OI141" s="26">
        <f t="shared" si="101"/>
        <v>1</v>
      </c>
      <c r="OJ141" s="26">
        <f t="shared" si="101"/>
        <v>1</v>
      </c>
      <c r="OK141" s="26">
        <f t="shared" si="101"/>
        <v>1</v>
      </c>
      <c r="OL141" s="26">
        <f t="shared" si="101"/>
        <v>1</v>
      </c>
      <c r="OM141" s="26">
        <f t="shared" si="101"/>
        <v>1</v>
      </c>
      <c r="ON141" s="26">
        <f t="shared" si="101"/>
        <v>1</v>
      </c>
      <c r="OO141" s="26">
        <f t="shared" si="101"/>
        <v>1</v>
      </c>
      <c r="OP141" s="26">
        <f t="shared" si="101"/>
        <v>1</v>
      </c>
      <c r="OQ141" s="26">
        <f t="shared" si="101"/>
        <v>1</v>
      </c>
      <c r="OR141" s="26">
        <f t="shared" si="101"/>
        <v>1</v>
      </c>
      <c r="OS141" s="26">
        <f t="shared" si="101"/>
        <v>1</v>
      </c>
      <c r="OT141" s="26">
        <f t="shared" si="101"/>
        <v>1</v>
      </c>
      <c r="OU141" s="26">
        <f t="shared" si="101"/>
        <v>1</v>
      </c>
      <c r="OV141" s="26">
        <f t="shared" si="101"/>
        <v>1</v>
      </c>
      <c r="OW141" s="26">
        <f t="shared" si="101"/>
        <v>1</v>
      </c>
      <c r="OX141" s="26">
        <f t="shared" si="101"/>
        <v>1</v>
      </c>
      <c r="OY141" s="26">
        <f t="shared" si="101"/>
        <v>1</v>
      </c>
      <c r="OZ141" s="26">
        <f t="shared" si="101"/>
        <v>1</v>
      </c>
      <c r="PA141" s="26">
        <f t="shared" si="101"/>
        <v>1</v>
      </c>
      <c r="PB141" s="26">
        <f t="shared" si="101"/>
        <v>1</v>
      </c>
      <c r="PC141" s="26">
        <f t="shared" si="101"/>
        <v>1</v>
      </c>
      <c r="PD141" s="26">
        <f t="shared" si="101"/>
        <v>1</v>
      </c>
      <c r="PE141" s="26">
        <f t="shared" si="101"/>
        <v>1</v>
      </c>
      <c r="PF141" s="26">
        <f t="shared" si="101"/>
        <v>1</v>
      </c>
      <c r="PG141" s="26">
        <f t="shared" si="101"/>
        <v>1</v>
      </c>
      <c r="PH141" s="26">
        <f t="shared" si="101"/>
        <v>1</v>
      </c>
      <c r="PI141" s="26">
        <f t="shared" si="101"/>
        <v>1</v>
      </c>
      <c r="PJ141" s="26">
        <f t="shared" si="101"/>
        <v>1</v>
      </c>
      <c r="PK141" s="26">
        <f t="shared" si="101"/>
        <v>1</v>
      </c>
      <c r="PL141" s="26">
        <f t="shared" si="101"/>
        <v>1</v>
      </c>
      <c r="PM141" s="26">
        <f t="shared" si="101"/>
        <v>1</v>
      </c>
      <c r="PN141" s="26">
        <f t="shared" si="101"/>
        <v>1</v>
      </c>
      <c r="PO141" s="26">
        <f t="shared" si="101"/>
        <v>1</v>
      </c>
      <c r="PP141" s="26">
        <f t="shared" si="101"/>
        <v>1</v>
      </c>
      <c r="PQ141" s="26">
        <f t="shared" si="101"/>
        <v>1</v>
      </c>
      <c r="PR141" s="26">
        <f t="shared" si="101"/>
        <v>1</v>
      </c>
      <c r="PS141" s="26">
        <f t="shared" si="101"/>
        <v>1</v>
      </c>
      <c r="PT141" s="26">
        <f t="shared" si="101"/>
        <v>1</v>
      </c>
      <c r="PU141" s="26">
        <f t="shared" si="101"/>
        <v>1</v>
      </c>
      <c r="PV141" s="26">
        <f t="shared" si="101"/>
        <v>1</v>
      </c>
      <c r="PW141" s="26">
        <f t="shared" si="101"/>
        <v>1</v>
      </c>
      <c r="PX141" s="26">
        <f t="shared" si="101"/>
        <v>1</v>
      </c>
      <c r="PY141" s="26">
        <f t="shared" si="101"/>
        <v>1</v>
      </c>
      <c r="PZ141" s="26">
        <f t="shared" si="101"/>
        <v>1</v>
      </c>
      <c r="QA141" s="26">
        <f t="shared" si="101"/>
        <v>1</v>
      </c>
      <c r="QB141" s="26">
        <f t="shared" si="101"/>
        <v>1</v>
      </c>
      <c r="QC141" s="26">
        <f t="shared" si="101"/>
        <v>1</v>
      </c>
      <c r="QD141" s="26">
        <f t="shared" si="101"/>
        <v>1</v>
      </c>
      <c r="QE141" s="26">
        <f t="shared" si="101"/>
        <v>1</v>
      </c>
      <c r="QF141" s="26">
        <f t="shared" si="101"/>
        <v>1</v>
      </c>
      <c r="QG141" s="26">
        <f t="shared" si="101"/>
        <v>1</v>
      </c>
      <c r="QH141" s="26">
        <f t="shared" si="101"/>
        <v>1</v>
      </c>
      <c r="QI141" s="26">
        <f t="shared" ref="QI141:SG141" si="102">+IF(IFERROR(QI127*QI128*QI129,0)&gt;0,1,0)</f>
        <v>1</v>
      </c>
      <c r="QJ141" s="26">
        <f t="shared" si="102"/>
        <v>1</v>
      </c>
      <c r="QK141" s="26">
        <f t="shared" si="102"/>
        <v>1</v>
      </c>
      <c r="QL141" s="26">
        <f t="shared" si="102"/>
        <v>1</v>
      </c>
      <c r="QM141" s="26">
        <f t="shared" si="102"/>
        <v>1</v>
      </c>
      <c r="QN141" s="26">
        <f t="shared" si="102"/>
        <v>1</v>
      </c>
      <c r="QO141" s="26">
        <f t="shared" si="102"/>
        <v>1</v>
      </c>
      <c r="QP141" s="26">
        <f t="shared" si="102"/>
        <v>1</v>
      </c>
      <c r="QQ141" s="26">
        <f t="shared" si="102"/>
        <v>1</v>
      </c>
      <c r="QR141" s="26">
        <f t="shared" si="102"/>
        <v>1</v>
      </c>
      <c r="QS141" s="26">
        <f t="shared" si="102"/>
        <v>1</v>
      </c>
      <c r="QT141" s="26">
        <f t="shared" si="102"/>
        <v>1</v>
      </c>
      <c r="QU141" s="26">
        <f t="shared" si="102"/>
        <v>1</v>
      </c>
      <c r="QV141" s="26">
        <f t="shared" si="102"/>
        <v>1</v>
      </c>
      <c r="QW141" s="26">
        <f t="shared" si="102"/>
        <v>1</v>
      </c>
      <c r="QX141" s="26">
        <f t="shared" si="102"/>
        <v>1</v>
      </c>
      <c r="QY141" s="26">
        <f t="shared" si="102"/>
        <v>1</v>
      </c>
      <c r="QZ141" s="26">
        <f t="shared" si="102"/>
        <v>1</v>
      </c>
      <c r="RA141" s="26">
        <f t="shared" si="102"/>
        <v>1</v>
      </c>
      <c r="RB141" s="26">
        <f t="shared" si="102"/>
        <v>1</v>
      </c>
      <c r="RC141" s="26">
        <f t="shared" si="102"/>
        <v>1</v>
      </c>
      <c r="RD141" s="26">
        <f t="shared" si="102"/>
        <v>1</v>
      </c>
      <c r="RE141" s="26">
        <f t="shared" si="102"/>
        <v>1</v>
      </c>
      <c r="RF141" s="26">
        <f t="shared" si="102"/>
        <v>1</v>
      </c>
      <c r="RG141" s="26">
        <f t="shared" si="102"/>
        <v>1</v>
      </c>
      <c r="RH141" s="26">
        <f t="shared" si="102"/>
        <v>1</v>
      </c>
      <c r="RI141" s="26">
        <f t="shared" si="102"/>
        <v>1</v>
      </c>
      <c r="RJ141" s="26">
        <f t="shared" si="102"/>
        <v>1</v>
      </c>
      <c r="RK141" s="26">
        <f t="shared" si="102"/>
        <v>1</v>
      </c>
      <c r="RL141" s="26">
        <f t="shared" si="102"/>
        <v>1</v>
      </c>
      <c r="RM141" s="26">
        <f t="shared" si="102"/>
        <v>1</v>
      </c>
      <c r="RN141" s="26">
        <f t="shared" si="102"/>
        <v>1</v>
      </c>
      <c r="RO141" s="26">
        <f t="shared" si="102"/>
        <v>1</v>
      </c>
      <c r="RP141" s="26">
        <f t="shared" si="102"/>
        <v>1</v>
      </c>
      <c r="RQ141" s="26">
        <f t="shared" si="102"/>
        <v>1</v>
      </c>
      <c r="RR141" s="26">
        <f t="shared" si="102"/>
        <v>1</v>
      </c>
      <c r="RS141" s="26">
        <f t="shared" si="102"/>
        <v>1</v>
      </c>
      <c r="RT141" s="26">
        <f t="shared" si="102"/>
        <v>1</v>
      </c>
      <c r="RU141" s="26">
        <f t="shared" si="102"/>
        <v>1</v>
      </c>
      <c r="RV141" s="26">
        <f t="shared" si="102"/>
        <v>1</v>
      </c>
      <c r="RW141" s="26">
        <f t="shared" si="102"/>
        <v>1</v>
      </c>
      <c r="RX141" s="26">
        <f t="shared" si="102"/>
        <v>1</v>
      </c>
      <c r="RY141" s="26">
        <f t="shared" si="102"/>
        <v>1</v>
      </c>
      <c r="RZ141" s="26">
        <f t="shared" si="102"/>
        <v>1</v>
      </c>
      <c r="SA141" s="26">
        <f t="shared" si="102"/>
        <v>1</v>
      </c>
      <c r="SB141" s="26">
        <f t="shared" si="102"/>
        <v>1</v>
      </c>
      <c r="SC141" s="26">
        <f t="shared" si="102"/>
        <v>1</v>
      </c>
      <c r="SD141" s="26">
        <f t="shared" si="102"/>
        <v>1</v>
      </c>
      <c r="SE141" s="26">
        <f t="shared" si="102"/>
        <v>1</v>
      </c>
      <c r="SF141" s="26">
        <f t="shared" si="102"/>
        <v>1</v>
      </c>
      <c r="SG141" s="26">
        <f t="shared" si="102"/>
        <v>1</v>
      </c>
    </row>
    <row r="142" spans="1:502">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26"/>
      <c r="JH142" s="26"/>
      <c r="JI142" s="26"/>
      <c r="JJ142" s="26"/>
      <c r="JK142" s="26"/>
      <c r="JL142" s="26"/>
      <c r="JM142" s="26"/>
      <c r="JN142" s="26"/>
      <c r="JO142" s="26"/>
      <c r="JP142" s="26"/>
      <c r="JQ142" s="26"/>
      <c r="JR142" s="26"/>
      <c r="JS142" s="26"/>
      <c r="JT142" s="26"/>
      <c r="JU142" s="26"/>
      <c r="JV142" s="26"/>
      <c r="JW142" s="26"/>
      <c r="JX142" s="26"/>
      <c r="JY142" s="26"/>
      <c r="JZ142" s="26"/>
      <c r="KA142" s="26"/>
      <c r="KB142" s="26"/>
      <c r="KC142" s="26"/>
      <c r="KD142" s="26"/>
      <c r="KE142" s="26"/>
      <c r="KF142" s="26"/>
      <c r="KG142" s="26"/>
      <c r="KH142" s="26"/>
      <c r="KI142" s="26"/>
      <c r="KJ142" s="26"/>
      <c r="KK142" s="26"/>
      <c r="KL142" s="26"/>
      <c r="KM142" s="26"/>
      <c r="KN142" s="26"/>
      <c r="KO142" s="26"/>
      <c r="KP142" s="26"/>
      <c r="KQ142" s="26"/>
      <c r="KR142" s="26"/>
      <c r="KS142" s="26"/>
      <c r="KT142" s="26"/>
      <c r="KU142" s="26"/>
      <c r="KV142" s="26"/>
      <c r="KW142" s="26"/>
      <c r="KX142" s="26"/>
      <c r="KY142" s="26"/>
      <c r="KZ142" s="26"/>
      <c r="LA142" s="26"/>
      <c r="LB142" s="26"/>
      <c r="LC142" s="26"/>
      <c r="LD142" s="26"/>
      <c r="LE142" s="26"/>
      <c r="LF142" s="26"/>
      <c r="LG142" s="26"/>
      <c r="LH142" s="26"/>
      <c r="LI142" s="26"/>
      <c r="LJ142" s="26"/>
      <c r="LK142" s="26"/>
      <c r="LL142" s="26"/>
      <c r="LM142" s="26"/>
      <c r="LN142" s="26"/>
      <c r="LO142" s="26"/>
      <c r="LP142" s="26"/>
      <c r="LQ142" s="26"/>
      <c r="LR142" s="26"/>
      <c r="LS142" s="26"/>
      <c r="LT142" s="26"/>
      <c r="LU142" s="26"/>
      <c r="LV142" s="26"/>
      <c r="LW142" s="26"/>
      <c r="LX142" s="26"/>
      <c r="LY142" s="26"/>
      <c r="LZ142" s="26"/>
      <c r="MA142" s="26"/>
      <c r="MB142" s="26"/>
      <c r="MC142" s="26"/>
      <c r="MD142" s="26"/>
      <c r="ME142" s="26"/>
      <c r="MF142" s="26"/>
      <c r="MG142" s="26"/>
      <c r="MH142" s="26"/>
      <c r="MI142" s="26"/>
      <c r="MJ142" s="26"/>
      <c r="MK142" s="26"/>
      <c r="ML142" s="26"/>
      <c r="MM142" s="26"/>
      <c r="MN142" s="26"/>
      <c r="MO142" s="26"/>
      <c r="MP142" s="26"/>
      <c r="MQ142" s="26"/>
      <c r="MR142" s="26"/>
      <c r="MS142" s="26"/>
      <c r="MT142" s="26"/>
      <c r="MU142" s="26"/>
      <c r="MV142" s="26"/>
      <c r="MW142" s="26"/>
      <c r="MX142" s="26"/>
      <c r="MY142" s="26"/>
      <c r="MZ142" s="26"/>
      <c r="NA142" s="26"/>
      <c r="NB142" s="26"/>
      <c r="NC142" s="26"/>
      <c r="ND142" s="26"/>
      <c r="NE142" s="26"/>
      <c r="NF142" s="26"/>
      <c r="NG142" s="26"/>
      <c r="NH142" s="26"/>
      <c r="NI142" s="26"/>
      <c r="NJ142" s="26"/>
      <c r="NK142" s="26"/>
      <c r="NL142" s="26"/>
      <c r="NM142" s="26"/>
      <c r="NN142" s="26"/>
      <c r="NO142" s="26"/>
      <c r="NP142" s="26"/>
      <c r="NQ142" s="26"/>
      <c r="NR142" s="26"/>
      <c r="NS142" s="26"/>
      <c r="NT142" s="26"/>
      <c r="NU142" s="26"/>
      <c r="NV142" s="26"/>
      <c r="NW142" s="26"/>
      <c r="NX142" s="26"/>
      <c r="NY142" s="26"/>
      <c r="NZ142" s="26"/>
      <c r="OA142" s="26"/>
      <c r="OB142" s="26"/>
      <c r="OC142" s="26"/>
      <c r="OD142" s="26"/>
      <c r="OE142" s="26"/>
      <c r="OF142" s="26"/>
      <c r="OG142" s="26"/>
      <c r="OH142" s="26"/>
      <c r="OI142" s="26"/>
      <c r="OJ142" s="26"/>
      <c r="OK142" s="26"/>
      <c r="OL142" s="26"/>
      <c r="OM142" s="26"/>
      <c r="ON142" s="26"/>
      <c r="OO142" s="26"/>
      <c r="OP142" s="26"/>
      <c r="OQ142" s="26"/>
      <c r="OR142" s="26"/>
      <c r="OS142" s="26"/>
      <c r="OT142" s="26"/>
      <c r="OU142" s="26"/>
      <c r="OV142" s="26"/>
      <c r="OW142" s="26"/>
      <c r="OX142" s="26"/>
      <c r="OY142" s="26"/>
      <c r="OZ142" s="26"/>
      <c r="PA142" s="26"/>
      <c r="PB142" s="26"/>
      <c r="PC142" s="26"/>
      <c r="PD142" s="26"/>
      <c r="PE142" s="26"/>
      <c r="PF142" s="26"/>
      <c r="PG142" s="26"/>
      <c r="PH142" s="26"/>
      <c r="PI142" s="26"/>
      <c r="PJ142" s="26"/>
      <c r="PK142" s="26"/>
      <c r="PL142" s="26"/>
      <c r="PM142" s="26"/>
      <c r="PN142" s="26"/>
      <c r="PO142" s="26"/>
      <c r="PP142" s="26"/>
      <c r="PQ142" s="26"/>
      <c r="PR142" s="26"/>
      <c r="PS142" s="26"/>
      <c r="PT142" s="26"/>
      <c r="PU142" s="26"/>
      <c r="PV142" s="26"/>
      <c r="PW142" s="26"/>
      <c r="PX142" s="26"/>
      <c r="PY142" s="26"/>
      <c r="PZ142" s="26"/>
      <c r="QA142" s="26"/>
      <c r="QB142" s="26"/>
      <c r="QC142" s="26"/>
      <c r="QD142" s="26"/>
      <c r="QE142" s="26"/>
      <c r="QF142" s="26"/>
      <c r="QG142" s="26"/>
      <c r="QH142" s="26"/>
      <c r="QI142" s="26"/>
      <c r="QJ142" s="26"/>
      <c r="QK142" s="26"/>
      <c r="QL142" s="26"/>
      <c r="QM142" s="26"/>
      <c r="QN142" s="26"/>
      <c r="QO142" s="26"/>
      <c r="QP142" s="26"/>
      <c r="QQ142" s="26"/>
      <c r="QR142" s="26"/>
      <c r="QS142" s="26"/>
      <c r="QT142" s="26"/>
      <c r="QU142" s="26"/>
      <c r="QV142" s="26"/>
      <c r="QW142" s="26"/>
      <c r="QX142" s="26"/>
      <c r="QY142" s="26"/>
      <c r="QZ142" s="26"/>
      <c r="RA142" s="26"/>
      <c r="RB142" s="26"/>
      <c r="RC142" s="26"/>
      <c r="RD142" s="26"/>
      <c r="RE142" s="26"/>
      <c r="RF142" s="26"/>
      <c r="RG142" s="26"/>
      <c r="RH142" s="26"/>
      <c r="RI142" s="26"/>
      <c r="RJ142" s="26"/>
      <c r="RK142" s="26"/>
      <c r="RL142" s="26"/>
      <c r="RM142" s="26"/>
      <c r="RN142" s="26"/>
      <c r="RO142" s="26"/>
      <c r="RP142" s="26"/>
      <c r="RQ142" s="26"/>
      <c r="RR142" s="26"/>
      <c r="RS142" s="26"/>
      <c r="RT142" s="26"/>
      <c r="RU142" s="26"/>
      <c r="RV142" s="26"/>
      <c r="RW142" s="26"/>
      <c r="RX142" s="26"/>
      <c r="RY142" s="26"/>
      <c r="RZ142" s="26"/>
      <c r="SA142" s="26"/>
      <c r="SB142" s="26"/>
      <c r="SC142" s="26"/>
      <c r="SD142" s="26"/>
      <c r="SE142" s="26"/>
      <c r="SF142" s="26"/>
      <c r="SG142" s="26"/>
    </row>
    <row r="143" spans="1:502">
      <c r="A143" t="s">
        <v>563</v>
      </c>
      <c r="B143" s="1">
        <f t="shared" ref="B143:BM143" si="103">+IF(B141=0,"",$Q$67*$Q$68*MAX(0,$Q$63-MAX(B127,$Q$64)))</f>
        <v>8606.25</v>
      </c>
      <c r="C143" s="1">
        <f t="shared" si="103"/>
        <v>2065.5</v>
      </c>
      <c r="D143" s="1">
        <f t="shared" si="103"/>
        <v>2601.0000000000023</v>
      </c>
      <c r="E143" s="1">
        <f t="shared" si="103"/>
        <v>2295.0000000000018</v>
      </c>
      <c r="F143" s="1">
        <f t="shared" si="103"/>
        <v>5431.5</v>
      </c>
      <c r="G143" s="1">
        <f t="shared" si="103"/>
        <v>4934.25</v>
      </c>
      <c r="H143" s="1">
        <f t="shared" si="103"/>
        <v>0</v>
      </c>
      <c r="I143" s="1">
        <f t="shared" si="103"/>
        <v>3595.5000000000014</v>
      </c>
      <c r="J143" s="1">
        <f t="shared" si="103"/>
        <v>0</v>
      </c>
      <c r="K143" s="1">
        <f t="shared" si="103"/>
        <v>0</v>
      </c>
      <c r="L143" s="1">
        <f t="shared" si="103"/>
        <v>0</v>
      </c>
      <c r="M143" s="1">
        <f t="shared" si="103"/>
        <v>0</v>
      </c>
      <c r="N143" s="1">
        <f t="shared" si="103"/>
        <v>267.75000000000108</v>
      </c>
      <c r="O143" s="1">
        <f t="shared" si="103"/>
        <v>0</v>
      </c>
      <c r="P143" s="1">
        <f t="shared" si="103"/>
        <v>0</v>
      </c>
      <c r="Q143" s="1">
        <f t="shared" si="103"/>
        <v>650.24999999999977</v>
      </c>
      <c r="R143" s="1">
        <f t="shared" si="103"/>
        <v>229.5000000000019</v>
      </c>
      <c r="S143" s="1">
        <f t="shared" si="103"/>
        <v>0</v>
      </c>
      <c r="T143" s="1">
        <f t="shared" si="103"/>
        <v>4245.7500000000009</v>
      </c>
      <c r="U143" s="1">
        <f t="shared" si="103"/>
        <v>2907.0000000000027</v>
      </c>
      <c r="V143" s="1">
        <f t="shared" si="103"/>
        <v>382.49999999999864</v>
      </c>
      <c r="W143" s="1">
        <f t="shared" si="103"/>
        <v>0</v>
      </c>
      <c r="X143" s="1">
        <f t="shared" si="103"/>
        <v>573.75000000000136</v>
      </c>
      <c r="Y143" s="1">
        <f t="shared" si="103"/>
        <v>0</v>
      </c>
      <c r="Z143" s="1">
        <f t="shared" si="103"/>
        <v>0</v>
      </c>
      <c r="AA143" s="1">
        <f t="shared" si="103"/>
        <v>2218.5000000000005</v>
      </c>
      <c r="AB143" s="1">
        <f t="shared" si="103"/>
        <v>229.5000000000019</v>
      </c>
      <c r="AC143" s="1">
        <f t="shared" si="103"/>
        <v>0</v>
      </c>
      <c r="AD143" s="1">
        <f t="shared" si="103"/>
        <v>1797.7500000000025</v>
      </c>
      <c r="AE143" s="1">
        <f t="shared" si="103"/>
        <v>0</v>
      </c>
      <c r="AF143" s="1">
        <f t="shared" si="103"/>
        <v>0</v>
      </c>
      <c r="AG143" s="1">
        <f t="shared" si="103"/>
        <v>0</v>
      </c>
      <c r="AH143" s="1">
        <f t="shared" si="103"/>
        <v>0</v>
      </c>
      <c r="AI143" s="1">
        <f t="shared" si="103"/>
        <v>1415.2500000000039</v>
      </c>
      <c r="AJ143" s="1">
        <f t="shared" si="103"/>
        <v>0</v>
      </c>
      <c r="AK143" s="1">
        <f t="shared" si="103"/>
        <v>0</v>
      </c>
      <c r="AL143" s="1">
        <f t="shared" si="103"/>
        <v>0</v>
      </c>
      <c r="AM143" s="1">
        <f t="shared" si="103"/>
        <v>0</v>
      </c>
      <c r="AN143" s="1">
        <f t="shared" si="103"/>
        <v>0</v>
      </c>
      <c r="AO143" s="1">
        <f t="shared" si="103"/>
        <v>306.00000000000028</v>
      </c>
      <c r="AP143" s="1">
        <f t="shared" si="103"/>
        <v>0</v>
      </c>
      <c r="AQ143" s="1">
        <f t="shared" si="103"/>
        <v>0</v>
      </c>
      <c r="AR143" s="1">
        <f t="shared" si="103"/>
        <v>1453.500000000003</v>
      </c>
      <c r="AS143" s="1">
        <f t="shared" si="103"/>
        <v>0</v>
      </c>
      <c r="AT143" s="1">
        <f t="shared" si="103"/>
        <v>0</v>
      </c>
      <c r="AU143" s="1">
        <f t="shared" si="103"/>
        <v>1377.0000000000045</v>
      </c>
      <c r="AV143" s="1">
        <f t="shared" si="103"/>
        <v>2180.2500000000009</v>
      </c>
      <c r="AW143" s="1">
        <f t="shared" si="103"/>
        <v>0</v>
      </c>
      <c r="AX143" s="1">
        <f t="shared" si="103"/>
        <v>7076.2500000000018</v>
      </c>
      <c r="AY143" s="1">
        <f t="shared" si="103"/>
        <v>0</v>
      </c>
      <c r="AZ143" s="1">
        <f t="shared" si="103"/>
        <v>2218.5000000000005</v>
      </c>
      <c r="BA143" s="1">
        <f t="shared" si="103"/>
        <v>879.75000000000159</v>
      </c>
      <c r="BB143" s="1">
        <f t="shared" si="103"/>
        <v>0</v>
      </c>
      <c r="BC143" s="1">
        <f t="shared" si="103"/>
        <v>0</v>
      </c>
      <c r="BD143" s="1">
        <f t="shared" si="103"/>
        <v>1071.0000000000043</v>
      </c>
      <c r="BE143" s="1">
        <f t="shared" si="103"/>
        <v>4131</v>
      </c>
      <c r="BF143" s="1">
        <f t="shared" si="103"/>
        <v>0</v>
      </c>
      <c r="BG143" s="1">
        <f t="shared" si="103"/>
        <v>0</v>
      </c>
      <c r="BH143" s="1">
        <f t="shared" si="103"/>
        <v>0</v>
      </c>
      <c r="BI143" s="1">
        <f t="shared" si="103"/>
        <v>1071.0000000000043</v>
      </c>
      <c r="BJ143" s="1">
        <f t="shared" si="103"/>
        <v>1989.0000000000018</v>
      </c>
      <c r="BK143" s="1">
        <f t="shared" si="103"/>
        <v>2639.2500000000014</v>
      </c>
      <c r="BL143" s="1">
        <f t="shared" si="103"/>
        <v>2333.2500000000014</v>
      </c>
      <c r="BM143" s="1">
        <f t="shared" si="103"/>
        <v>0</v>
      </c>
      <c r="BN143" s="1">
        <f t="shared" ref="BN143:DY143" si="104">+IF(BN141=0,"",$Q$67*$Q$68*MAX(0,$Q$63-MAX(BN127,$Q$64)))</f>
        <v>1644.7500000000023</v>
      </c>
      <c r="BO143" s="1">
        <f t="shared" si="104"/>
        <v>0</v>
      </c>
      <c r="BP143" s="1">
        <f t="shared" si="104"/>
        <v>0</v>
      </c>
      <c r="BQ143" s="1">
        <f t="shared" si="104"/>
        <v>0</v>
      </c>
      <c r="BR143" s="1">
        <f t="shared" si="104"/>
        <v>229.5000000000019</v>
      </c>
      <c r="BS143" s="1">
        <f t="shared" si="104"/>
        <v>0</v>
      </c>
      <c r="BT143" s="1">
        <f t="shared" si="104"/>
        <v>0</v>
      </c>
      <c r="BU143" s="1">
        <f t="shared" si="104"/>
        <v>0</v>
      </c>
      <c r="BV143" s="1">
        <f t="shared" si="104"/>
        <v>0</v>
      </c>
      <c r="BW143" s="1">
        <f t="shared" si="104"/>
        <v>7152.75</v>
      </c>
      <c r="BX143" s="1">
        <f t="shared" si="104"/>
        <v>2103.7500000000027</v>
      </c>
      <c r="BY143" s="1">
        <f t="shared" si="104"/>
        <v>0</v>
      </c>
      <c r="BZ143" s="1">
        <f t="shared" si="104"/>
        <v>1338.7499999999986</v>
      </c>
      <c r="CA143" s="1">
        <f t="shared" si="104"/>
        <v>0</v>
      </c>
      <c r="CB143" s="1">
        <f t="shared" si="104"/>
        <v>0</v>
      </c>
      <c r="CC143" s="1">
        <f t="shared" si="104"/>
        <v>0</v>
      </c>
      <c r="CD143" s="1">
        <f t="shared" si="104"/>
        <v>1109.2500000000036</v>
      </c>
      <c r="CE143" s="1">
        <f t="shared" si="104"/>
        <v>0</v>
      </c>
      <c r="CF143" s="1">
        <f t="shared" si="104"/>
        <v>0</v>
      </c>
      <c r="CG143" s="1">
        <f t="shared" si="104"/>
        <v>0</v>
      </c>
      <c r="CH143" s="1">
        <f t="shared" si="104"/>
        <v>1683.0000000000016</v>
      </c>
      <c r="CI143" s="1">
        <f t="shared" si="104"/>
        <v>0</v>
      </c>
      <c r="CJ143" s="1">
        <f t="shared" si="104"/>
        <v>2907.0000000000027</v>
      </c>
      <c r="CK143" s="1">
        <f t="shared" si="104"/>
        <v>459.00000000000381</v>
      </c>
      <c r="CL143" s="1">
        <f t="shared" si="104"/>
        <v>0</v>
      </c>
      <c r="CM143" s="1">
        <f t="shared" si="104"/>
        <v>1568.2500000000005</v>
      </c>
      <c r="CN143" s="1">
        <f t="shared" si="104"/>
        <v>0</v>
      </c>
      <c r="CO143" s="1">
        <f t="shared" si="104"/>
        <v>0</v>
      </c>
      <c r="CP143" s="1">
        <f t="shared" si="104"/>
        <v>0</v>
      </c>
      <c r="CQ143" s="1">
        <f t="shared" si="104"/>
        <v>4819.5000000000027</v>
      </c>
      <c r="CR143" s="1">
        <f t="shared" si="104"/>
        <v>3633.7500000000005</v>
      </c>
      <c r="CS143" s="1">
        <f t="shared" si="104"/>
        <v>0</v>
      </c>
      <c r="CT143" s="1">
        <f t="shared" si="104"/>
        <v>0</v>
      </c>
      <c r="CU143" s="1">
        <f t="shared" si="104"/>
        <v>0</v>
      </c>
      <c r="CV143" s="1">
        <f t="shared" si="104"/>
        <v>0</v>
      </c>
      <c r="CW143" s="1">
        <f t="shared" si="104"/>
        <v>4819.5000000000027</v>
      </c>
      <c r="CX143" s="1">
        <f t="shared" si="104"/>
        <v>7573.5000000000018</v>
      </c>
      <c r="CY143" s="1">
        <f t="shared" si="104"/>
        <v>3595.5000000000014</v>
      </c>
      <c r="CZ143" s="1">
        <f t="shared" si="104"/>
        <v>0</v>
      </c>
      <c r="DA143" s="1">
        <f t="shared" si="104"/>
        <v>0</v>
      </c>
      <c r="DB143" s="1">
        <f t="shared" si="104"/>
        <v>0</v>
      </c>
      <c r="DC143" s="1">
        <f t="shared" si="104"/>
        <v>4590.0000000000009</v>
      </c>
      <c r="DD143" s="1">
        <f t="shared" si="104"/>
        <v>6120.0000000000018</v>
      </c>
      <c r="DE143" s="1">
        <f t="shared" si="104"/>
        <v>2945.2500000000018</v>
      </c>
      <c r="DF143" s="1">
        <f t="shared" si="104"/>
        <v>2027.2500000000009</v>
      </c>
      <c r="DG143" s="1">
        <f t="shared" si="104"/>
        <v>1147.5000000000027</v>
      </c>
      <c r="DH143" s="1">
        <f t="shared" si="104"/>
        <v>0</v>
      </c>
      <c r="DI143" s="1">
        <f t="shared" si="104"/>
        <v>0</v>
      </c>
      <c r="DJ143" s="1">
        <f t="shared" si="104"/>
        <v>650.24999999999977</v>
      </c>
      <c r="DK143" s="1">
        <f t="shared" si="104"/>
        <v>688.49999999999886</v>
      </c>
      <c r="DL143" s="1">
        <f t="shared" si="104"/>
        <v>0</v>
      </c>
      <c r="DM143" s="1">
        <f t="shared" si="104"/>
        <v>0</v>
      </c>
      <c r="DN143" s="1">
        <f t="shared" si="104"/>
        <v>0</v>
      </c>
      <c r="DO143" s="1">
        <f t="shared" si="104"/>
        <v>0</v>
      </c>
      <c r="DP143" s="1">
        <f t="shared" si="104"/>
        <v>0</v>
      </c>
      <c r="DQ143" s="1">
        <f t="shared" si="104"/>
        <v>1836.0000000000016</v>
      </c>
      <c r="DR143" s="1">
        <f t="shared" si="104"/>
        <v>0</v>
      </c>
      <c r="DS143" s="1">
        <f t="shared" si="104"/>
        <v>3136.5000000000009</v>
      </c>
      <c r="DT143" s="1">
        <f t="shared" si="104"/>
        <v>0</v>
      </c>
      <c r="DU143" s="1">
        <f t="shared" si="104"/>
        <v>0</v>
      </c>
      <c r="DV143" s="1">
        <f t="shared" si="104"/>
        <v>0</v>
      </c>
      <c r="DW143" s="1">
        <f t="shared" si="104"/>
        <v>0</v>
      </c>
      <c r="DX143" s="1">
        <f t="shared" si="104"/>
        <v>0</v>
      </c>
      <c r="DY143" s="1">
        <f t="shared" si="104"/>
        <v>0</v>
      </c>
      <c r="DZ143" s="1">
        <f t="shared" ref="DZ143:GK143" si="105">+IF(DZ141=0,"",$Q$67*$Q$68*MAX(0,$Q$63-MAX(DZ127,$Q$64)))</f>
        <v>3786.7500000000009</v>
      </c>
      <c r="EA143" s="1">
        <f t="shared" si="105"/>
        <v>0</v>
      </c>
      <c r="EB143" s="1">
        <f t="shared" si="105"/>
        <v>0</v>
      </c>
      <c r="EC143" s="1">
        <f t="shared" si="105"/>
        <v>535.50000000000216</v>
      </c>
      <c r="ED143" s="1">
        <f t="shared" si="105"/>
        <v>0</v>
      </c>
      <c r="EE143" s="1">
        <f t="shared" si="105"/>
        <v>3863.2500000000027</v>
      </c>
      <c r="EF143" s="1">
        <f t="shared" si="105"/>
        <v>956.25</v>
      </c>
      <c r="EG143" s="1">
        <f t="shared" si="105"/>
        <v>76.499999999998366</v>
      </c>
      <c r="EH143" s="1">
        <f t="shared" si="105"/>
        <v>1071.0000000000043</v>
      </c>
      <c r="EI143" s="1">
        <f t="shared" si="105"/>
        <v>5508.0000000000018</v>
      </c>
      <c r="EJ143" s="1">
        <f t="shared" si="105"/>
        <v>0</v>
      </c>
      <c r="EK143" s="1">
        <f t="shared" si="105"/>
        <v>3213.0000000000027</v>
      </c>
      <c r="EL143" s="1">
        <f t="shared" si="105"/>
        <v>4092.7500000000009</v>
      </c>
      <c r="EM143" s="1">
        <f t="shared" si="105"/>
        <v>0</v>
      </c>
      <c r="EN143" s="1">
        <f t="shared" si="105"/>
        <v>0</v>
      </c>
      <c r="EO143" s="1">
        <f t="shared" si="105"/>
        <v>2409.7500000000032</v>
      </c>
      <c r="EP143" s="1">
        <f t="shared" si="105"/>
        <v>382.49999999999864</v>
      </c>
      <c r="EQ143" s="1">
        <f t="shared" si="105"/>
        <v>0</v>
      </c>
      <c r="ER143" s="1">
        <f t="shared" si="105"/>
        <v>535.50000000000216</v>
      </c>
      <c r="ES143" s="1">
        <f t="shared" si="105"/>
        <v>1606.4999999999998</v>
      </c>
      <c r="ET143" s="1">
        <f t="shared" si="105"/>
        <v>1797.7500000000025</v>
      </c>
      <c r="EU143" s="1">
        <f t="shared" si="105"/>
        <v>0</v>
      </c>
      <c r="EV143" s="1">
        <f t="shared" si="105"/>
        <v>0</v>
      </c>
      <c r="EW143" s="1">
        <f t="shared" si="105"/>
        <v>0</v>
      </c>
      <c r="EX143" s="1">
        <f t="shared" si="105"/>
        <v>2945.2500000000018</v>
      </c>
      <c r="EY143" s="1">
        <f t="shared" si="105"/>
        <v>0</v>
      </c>
      <c r="EZ143" s="1">
        <f t="shared" si="105"/>
        <v>803.2500000000033</v>
      </c>
      <c r="FA143" s="1">
        <f t="shared" si="105"/>
        <v>3366.0000000000032</v>
      </c>
      <c r="FB143" s="1">
        <f t="shared" si="105"/>
        <v>9027.0000000000018</v>
      </c>
      <c r="FC143" s="1">
        <f t="shared" si="105"/>
        <v>0</v>
      </c>
      <c r="FD143" s="1">
        <f t="shared" si="105"/>
        <v>1071.0000000000043</v>
      </c>
      <c r="FE143" s="1">
        <f t="shared" si="105"/>
        <v>0</v>
      </c>
      <c r="FF143" s="1">
        <f t="shared" si="105"/>
        <v>4016.2500000000027</v>
      </c>
      <c r="FG143" s="1">
        <f t="shared" si="105"/>
        <v>0</v>
      </c>
      <c r="FH143" s="1">
        <f t="shared" si="105"/>
        <v>0</v>
      </c>
      <c r="FI143" s="1">
        <f t="shared" si="105"/>
        <v>2639.2500000000014</v>
      </c>
      <c r="FJ143" s="1">
        <f t="shared" si="105"/>
        <v>1683.0000000000016</v>
      </c>
      <c r="FK143" s="1">
        <f t="shared" si="105"/>
        <v>153.00000000000352</v>
      </c>
      <c r="FL143" s="1">
        <f t="shared" si="105"/>
        <v>0</v>
      </c>
      <c r="FM143" s="1">
        <f t="shared" si="105"/>
        <v>0</v>
      </c>
      <c r="FN143" s="1">
        <f t="shared" si="105"/>
        <v>2792.2500000000018</v>
      </c>
      <c r="FO143" s="1">
        <f t="shared" si="105"/>
        <v>0</v>
      </c>
      <c r="FP143" s="1">
        <f t="shared" si="105"/>
        <v>0</v>
      </c>
      <c r="FQ143" s="1">
        <f t="shared" si="105"/>
        <v>0</v>
      </c>
      <c r="FR143" s="1">
        <f t="shared" si="105"/>
        <v>1530.0000000000014</v>
      </c>
      <c r="FS143" s="1">
        <f t="shared" si="105"/>
        <v>0</v>
      </c>
      <c r="FT143" s="1">
        <f t="shared" si="105"/>
        <v>0</v>
      </c>
      <c r="FU143" s="1">
        <f t="shared" si="105"/>
        <v>0</v>
      </c>
      <c r="FV143" s="1">
        <f t="shared" si="105"/>
        <v>0</v>
      </c>
      <c r="FW143" s="1">
        <f t="shared" si="105"/>
        <v>1491.7500000000023</v>
      </c>
      <c r="FX143" s="1">
        <f t="shared" si="105"/>
        <v>0</v>
      </c>
      <c r="FY143" s="1">
        <f t="shared" si="105"/>
        <v>956.25</v>
      </c>
      <c r="FZ143" s="1">
        <f t="shared" si="105"/>
        <v>76.499999999998366</v>
      </c>
      <c r="GA143" s="1">
        <f t="shared" si="105"/>
        <v>0</v>
      </c>
      <c r="GB143" s="1">
        <f t="shared" si="105"/>
        <v>2868.75</v>
      </c>
      <c r="GC143" s="1">
        <f t="shared" si="105"/>
        <v>0</v>
      </c>
      <c r="GD143" s="1">
        <f t="shared" si="105"/>
        <v>0</v>
      </c>
      <c r="GE143" s="1">
        <f t="shared" si="105"/>
        <v>0</v>
      </c>
      <c r="GF143" s="1">
        <f t="shared" si="105"/>
        <v>0</v>
      </c>
      <c r="GG143" s="1">
        <f t="shared" si="105"/>
        <v>803.2500000000033</v>
      </c>
      <c r="GH143" s="1">
        <f t="shared" si="105"/>
        <v>0</v>
      </c>
      <c r="GI143" s="1">
        <f t="shared" si="105"/>
        <v>0</v>
      </c>
      <c r="GJ143" s="1">
        <f t="shared" si="105"/>
        <v>4704.7500000000018</v>
      </c>
      <c r="GK143" s="1">
        <f t="shared" si="105"/>
        <v>0</v>
      </c>
      <c r="GL143" s="1">
        <f t="shared" ref="GL143:IW143" si="106">+IF(GL141=0,"",$Q$67*$Q$68*MAX(0,$Q$63-MAX(GL127,$Q$64)))</f>
        <v>0</v>
      </c>
      <c r="GM143" s="1">
        <f t="shared" si="106"/>
        <v>2639.2500000000014</v>
      </c>
      <c r="GN143" s="1">
        <f t="shared" si="106"/>
        <v>1530.0000000000014</v>
      </c>
      <c r="GO143" s="1">
        <f t="shared" si="106"/>
        <v>0</v>
      </c>
      <c r="GP143" s="1">
        <f t="shared" si="106"/>
        <v>0</v>
      </c>
      <c r="GQ143" s="1">
        <f t="shared" si="106"/>
        <v>0</v>
      </c>
      <c r="GR143" s="1">
        <f t="shared" si="106"/>
        <v>994.4999999999992</v>
      </c>
      <c r="GS143" s="1">
        <f t="shared" si="106"/>
        <v>1338.7499999999986</v>
      </c>
      <c r="GT143" s="1">
        <f t="shared" si="106"/>
        <v>0</v>
      </c>
      <c r="GU143" s="1">
        <f t="shared" si="106"/>
        <v>1950.7500000000025</v>
      </c>
      <c r="GV143" s="1">
        <f t="shared" si="106"/>
        <v>0</v>
      </c>
      <c r="GW143" s="1">
        <f t="shared" si="106"/>
        <v>5814.0000000000018</v>
      </c>
      <c r="GX143" s="1">
        <f t="shared" si="106"/>
        <v>7305.7500000000009</v>
      </c>
      <c r="GY143" s="1">
        <f t="shared" si="106"/>
        <v>0</v>
      </c>
      <c r="GZ143" s="1">
        <f t="shared" si="106"/>
        <v>688.49999999999886</v>
      </c>
      <c r="HA143" s="1">
        <f t="shared" si="106"/>
        <v>3748.5000000000018</v>
      </c>
      <c r="HB143" s="1">
        <f t="shared" si="106"/>
        <v>0</v>
      </c>
      <c r="HC143" s="1">
        <f t="shared" si="106"/>
        <v>0</v>
      </c>
      <c r="HD143" s="1">
        <f t="shared" si="106"/>
        <v>0</v>
      </c>
      <c r="HE143" s="1">
        <f t="shared" si="106"/>
        <v>0</v>
      </c>
      <c r="HF143" s="1">
        <f t="shared" si="106"/>
        <v>3404.2500000000023</v>
      </c>
      <c r="HG143" s="1">
        <f t="shared" si="106"/>
        <v>0</v>
      </c>
      <c r="HH143" s="1">
        <f t="shared" si="106"/>
        <v>0</v>
      </c>
      <c r="HI143" s="1">
        <f t="shared" si="106"/>
        <v>726.74999999999807</v>
      </c>
      <c r="HJ143" s="1">
        <f t="shared" si="106"/>
        <v>5661.0000000000018</v>
      </c>
      <c r="HK143" s="1">
        <f t="shared" si="106"/>
        <v>6387.75</v>
      </c>
      <c r="HL143" s="1">
        <f t="shared" si="106"/>
        <v>0</v>
      </c>
      <c r="HM143" s="1">
        <f t="shared" si="106"/>
        <v>650.24999999999977</v>
      </c>
      <c r="HN143" s="1">
        <f t="shared" si="106"/>
        <v>879.75000000000159</v>
      </c>
      <c r="HO143" s="1">
        <f t="shared" si="106"/>
        <v>0</v>
      </c>
      <c r="HP143" s="1">
        <f t="shared" si="106"/>
        <v>0</v>
      </c>
      <c r="HQ143" s="1">
        <f t="shared" si="106"/>
        <v>1415.2500000000039</v>
      </c>
      <c r="HR143" s="1">
        <f t="shared" si="106"/>
        <v>0</v>
      </c>
      <c r="HS143" s="1">
        <f t="shared" si="106"/>
        <v>0</v>
      </c>
      <c r="HT143" s="1">
        <f t="shared" si="106"/>
        <v>688.49999999999886</v>
      </c>
      <c r="HU143" s="1">
        <f t="shared" si="106"/>
        <v>2677.5000000000005</v>
      </c>
      <c r="HV143" s="1">
        <f t="shared" si="106"/>
        <v>0</v>
      </c>
      <c r="HW143" s="1">
        <f t="shared" si="106"/>
        <v>0</v>
      </c>
      <c r="HX143" s="1">
        <f t="shared" si="106"/>
        <v>459.00000000000381</v>
      </c>
      <c r="HY143" s="1">
        <f t="shared" si="106"/>
        <v>0</v>
      </c>
      <c r="HZ143" s="1">
        <f t="shared" si="106"/>
        <v>0</v>
      </c>
      <c r="IA143" s="1">
        <f t="shared" si="106"/>
        <v>0</v>
      </c>
      <c r="IB143" s="1">
        <f t="shared" si="106"/>
        <v>0</v>
      </c>
      <c r="IC143" s="1">
        <f t="shared" si="106"/>
        <v>5890.5</v>
      </c>
      <c r="ID143" s="1">
        <f t="shared" si="106"/>
        <v>2256.7500000000027</v>
      </c>
      <c r="IE143" s="1">
        <f t="shared" si="106"/>
        <v>0</v>
      </c>
      <c r="IF143" s="1">
        <f t="shared" si="106"/>
        <v>3021.75</v>
      </c>
      <c r="IG143" s="1">
        <f t="shared" si="106"/>
        <v>5010.7500000000018</v>
      </c>
      <c r="IH143" s="1">
        <f t="shared" si="106"/>
        <v>2180.2500000000009</v>
      </c>
      <c r="II143" s="1">
        <f t="shared" si="106"/>
        <v>0</v>
      </c>
      <c r="IJ143" s="1">
        <f t="shared" si="106"/>
        <v>1989.0000000000018</v>
      </c>
      <c r="IK143" s="1">
        <f t="shared" si="106"/>
        <v>0</v>
      </c>
      <c r="IL143" s="1">
        <f t="shared" si="106"/>
        <v>2677.5000000000005</v>
      </c>
      <c r="IM143" s="1">
        <f t="shared" si="106"/>
        <v>0</v>
      </c>
      <c r="IN143" s="1">
        <f t="shared" si="106"/>
        <v>0</v>
      </c>
      <c r="IO143" s="1">
        <f t="shared" si="106"/>
        <v>0</v>
      </c>
      <c r="IP143" s="1">
        <f t="shared" si="106"/>
        <v>1338.7499999999986</v>
      </c>
      <c r="IQ143" s="1">
        <f t="shared" si="106"/>
        <v>3786.7500000000009</v>
      </c>
      <c r="IR143" s="1">
        <f t="shared" si="106"/>
        <v>1950.7500000000025</v>
      </c>
      <c r="IS143" s="1">
        <f t="shared" si="106"/>
        <v>3327.7500000000005</v>
      </c>
      <c r="IT143" s="1">
        <f t="shared" si="106"/>
        <v>3174.7500000000005</v>
      </c>
      <c r="IU143" s="1">
        <f t="shared" si="106"/>
        <v>1568.2500000000005</v>
      </c>
      <c r="IV143" s="1">
        <f t="shared" si="106"/>
        <v>0</v>
      </c>
      <c r="IW143" s="1">
        <f t="shared" si="106"/>
        <v>3978</v>
      </c>
      <c r="IX143" s="1">
        <f t="shared" ref="IX143:LI143" si="107">+IF(IX141=0,"",$Q$67*$Q$68*MAX(0,$Q$63-MAX(IX127,$Q$64)))</f>
        <v>420.7500000000046</v>
      </c>
      <c r="IY143" s="1">
        <f t="shared" si="107"/>
        <v>5890.5</v>
      </c>
      <c r="IZ143" s="1">
        <f t="shared" si="107"/>
        <v>0</v>
      </c>
      <c r="JA143" s="1">
        <f t="shared" si="107"/>
        <v>0</v>
      </c>
      <c r="JB143" s="1">
        <f t="shared" si="107"/>
        <v>0</v>
      </c>
      <c r="JC143" s="1">
        <f t="shared" si="107"/>
        <v>0</v>
      </c>
      <c r="JD143" s="1">
        <f t="shared" si="107"/>
        <v>0</v>
      </c>
      <c r="JE143" s="1">
        <f t="shared" si="107"/>
        <v>3098.2500000000018</v>
      </c>
      <c r="JF143" s="1">
        <f t="shared" si="107"/>
        <v>1644.7500000000023</v>
      </c>
      <c r="JG143" s="1">
        <f t="shared" si="107"/>
        <v>420.7500000000046</v>
      </c>
      <c r="JH143" s="1">
        <f t="shared" si="107"/>
        <v>3213.0000000000027</v>
      </c>
      <c r="JI143" s="1">
        <f t="shared" si="107"/>
        <v>0</v>
      </c>
      <c r="JJ143" s="1">
        <f t="shared" si="107"/>
        <v>0</v>
      </c>
      <c r="JK143" s="1">
        <f t="shared" si="107"/>
        <v>0</v>
      </c>
      <c r="JL143" s="1">
        <f t="shared" si="107"/>
        <v>1568.2500000000005</v>
      </c>
      <c r="JM143" s="1">
        <f t="shared" si="107"/>
        <v>0</v>
      </c>
      <c r="JN143" s="1">
        <f t="shared" si="107"/>
        <v>0</v>
      </c>
      <c r="JO143" s="1">
        <f t="shared" si="107"/>
        <v>2218.5000000000005</v>
      </c>
      <c r="JP143" s="1">
        <f t="shared" si="107"/>
        <v>0</v>
      </c>
      <c r="JQ143" s="1">
        <f t="shared" si="107"/>
        <v>0</v>
      </c>
      <c r="JR143" s="1">
        <f t="shared" si="107"/>
        <v>2983.5000000000009</v>
      </c>
      <c r="JS143" s="1">
        <f t="shared" si="107"/>
        <v>0</v>
      </c>
      <c r="JT143" s="1">
        <f t="shared" si="107"/>
        <v>0</v>
      </c>
      <c r="JU143" s="1">
        <f t="shared" si="107"/>
        <v>5010.7500000000018</v>
      </c>
      <c r="JV143" s="1">
        <f t="shared" si="107"/>
        <v>0</v>
      </c>
      <c r="JW143" s="1">
        <f t="shared" si="107"/>
        <v>0</v>
      </c>
      <c r="JX143" s="1">
        <f t="shared" si="107"/>
        <v>3136.5000000000009</v>
      </c>
      <c r="JY143" s="1">
        <f t="shared" si="107"/>
        <v>0</v>
      </c>
      <c r="JZ143" s="1">
        <f t="shared" si="107"/>
        <v>0</v>
      </c>
      <c r="KA143" s="1">
        <f t="shared" si="107"/>
        <v>0</v>
      </c>
      <c r="KB143" s="1">
        <f t="shared" si="107"/>
        <v>2830.5000000000009</v>
      </c>
      <c r="KC143" s="1">
        <f t="shared" si="107"/>
        <v>382.49999999999864</v>
      </c>
      <c r="KD143" s="1">
        <f t="shared" si="107"/>
        <v>76.499999999998366</v>
      </c>
      <c r="KE143" s="1">
        <f t="shared" si="107"/>
        <v>0</v>
      </c>
      <c r="KF143" s="1">
        <f t="shared" si="107"/>
        <v>2754.0000000000023</v>
      </c>
      <c r="KG143" s="1">
        <f t="shared" si="107"/>
        <v>0</v>
      </c>
      <c r="KH143" s="1">
        <f t="shared" si="107"/>
        <v>1262.2500000000002</v>
      </c>
      <c r="KI143" s="1">
        <f t="shared" si="107"/>
        <v>4284</v>
      </c>
      <c r="KJ143" s="1">
        <f t="shared" si="107"/>
        <v>1644.7500000000023</v>
      </c>
      <c r="KK143" s="1">
        <f t="shared" si="107"/>
        <v>1683.0000000000016</v>
      </c>
      <c r="KL143" s="1">
        <f t="shared" si="107"/>
        <v>0</v>
      </c>
      <c r="KM143" s="1">
        <f t="shared" si="107"/>
        <v>8491.5000000000018</v>
      </c>
      <c r="KN143" s="1">
        <f t="shared" si="107"/>
        <v>0</v>
      </c>
      <c r="KO143" s="1">
        <f t="shared" si="107"/>
        <v>2677.5000000000005</v>
      </c>
      <c r="KP143" s="1">
        <f t="shared" si="107"/>
        <v>6617.2500000000018</v>
      </c>
      <c r="KQ143" s="1">
        <f t="shared" si="107"/>
        <v>0</v>
      </c>
      <c r="KR143" s="1">
        <f t="shared" si="107"/>
        <v>4743.0000000000009</v>
      </c>
      <c r="KS143" s="1">
        <f t="shared" si="107"/>
        <v>76.499999999998366</v>
      </c>
      <c r="KT143" s="1">
        <f t="shared" si="107"/>
        <v>2601.0000000000023</v>
      </c>
      <c r="KU143" s="1">
        <f t="shared" si="107"/>
        <v>1032.7499999999984</v>
      </c>
      <c r="KV143" s="1">
        <f t="shared" si="107"/>
        <v>1721.2500000000007</v>
      </c>
      <c r="KW143" s="1">
        <f t="shared" si="107"/>
        <v>0</v>
      </c>
      <c r="KX143" s="1">
        <f t="shared" si="107"/>
        <v>114.75000000000435</v>
      </c>
      <c r="KY143" s="1">
        <f t="shared" si="107"/>
        <v>0</v>
      </c>
      <c r="KZ143" s="1">
        <f t="shared" si="107"/>
        <v>0</v>
      </c>
      <c r="LA143" s="1">
        <f t="shared" si="107"/>
        <v>0</v>
      </c>
      <c r="LB143" s="1">
        <f t="shared" si="107"/>
        <v>2792.2500000000018</v>
      </c>
      <c r="LC143" s="1">
        <f t="shared" si="107"/>
        <v>1989.0000000000018</v>
      </c>
      <c r="LD143" s="1">
        <f t="shared" si="107"/>
        <v>0</v>
      </c>
      <c r="LE143" s="1">
        <f t="shared" si="107"/>
        <v>1262.2500000000002</v>
      </c>
      <c r="LF143" s="1">
        <f t="shared" si="107"/>
        <v>1721.2500000000007</v>
      </c>
      <c r="LG143" s="1">
        <f t="shared" si="107"/>
        <v>0</v>
      </c>
      <c r="LH143" s="1">
        <f t="shared" si="107"/>
        <v>1568.2500000000005</v>
      </c>
      <c r="LI143" s="1">
        <f t="shared" si="107"/>
        <v>0</v>
      </c>
      <c r="LJ143" s="1">
        <f t="shared" ref="LJ143:NU143" si="108">+IF(LJ141=0,"",$Q$67*$Q$68*MAX(0,$Q$63-MAX(LJ127,$Q$64)))</f>
        <v>0</v>
      </c>
      <c r="LK143" s="1">
        <f t="shared" si="108"/>
        <v>0</v>
      </c>
      <c r="LL143" s="1">
        <f t="shared" si="108"/>
        <v>2715.75</v>
      </c>
      <c r="LM143" s="1">
        <f t="shared" si="108"/>
        <v>9447.7500000000018</v>
      </c>
      <c r="LN143" s="1">
        <f t="shared" si="108"/>
        <v>0</v>
      </c>
      <c r="LO143" s="1">
        <f t="shared" si="108"/>
        <v>0</v>
      </c>
      <c r="LP143" s="1">
        <f t="shared" si="108"/>
        <v>4743.0000000000009</v>
      </c>
      <c r="LQ143" s="1">
        <f t="shared" si="108"/>
        <v>2180.2500000000009</v>
      </c>
      <c r="LR143" s="1">
        <f t="shared" si="108"/>
        <v>114.75000000000435</v>
      </c>
      <c r="LS143" s="1">
        <f t="shared" si="108"/>
        <v>0</v>
      </c>
      <c r="LT143" s="1">
        <f t="shared" si="108"/>
        <v>0</v>
      </c>
      <c r="LU143" s="1">
        <f t="shared" si="108"/>
        <v>0</v>
      </c>
      <c r="LV143" s="1">
        <f t="shared" si="108"/>
        <v>0</v>
      </c>
      <c r="LW143" s="1">
        <f t="shared" si="108"/>
        <v>2562.7499999999995</v>
      </c>
      <c r="LX143" s="1">
        <f t="shared" si="108"/>
        <v>0</v>
      </c>
      <c r="LY143" s="1">
        <f t="shared" si="108"/>
        <v>0</v>
      </c>
      <c r="LZ143" s="1">
        <f t="shared" si="108"/>
        <v>267.75000000000108</v>
      </c>
      <c r="MA143" s="1">
        <f t="shared" si="108"/>
        <v>0</v>
      </c>
      <c r="MB143" s="1">
        <f t="shared" si="108"/>
        <v>0</v>
      </c>
      <c r="MC143" s="1">
        <f t="shared" si="108"/>
        <v>3404.2500000000023</v>
      </c>
      <c r="MD143" s="1">
        <f t="shared" si="108"/>
        <v>3786.7500000000009</v>
      </c>
      <c r="ME143" s="1">
        <f t="shared" si="108"/>
        <v>0</v>
      </c>
      <c r="MF143" s="1">
        <f t="shared" si="108"/>
        <v>0</v>
      </c>
      <c r="MG143" s="1">
        <f t="shared" si="108"/>
        <v>0</v>
      </c>
      <c r="MH143" s="1">
        <f t="shared" si="108"/>
        <v>1338.7499999999986</v>
      </c>
      <c r="MI143" s="1">
        <f t="shared" si="108"/>
        <v>1300.4999999999995</v>
      </c>
      <c r="MJ143" s="1">
        <f t="shared" si="108"/>
        <v>0</v>
      </c>
      <c r="MK143" s="1">
        <f t="shared" si="108"/>
        <v>3213.0000000000027</v>
      </c>
      <c r="ML143" s="1">
        <f t="shared" si="108"/>
        <v>2256.7500000000027</v>
      </c>
      <c r="MM143" s="1">
        <f t="shared" si="108"/>
        <v>0</v>
      </c>
      <c r="MN143" s="1">
        <f t="shared" si="108"/>
        <v>0</v>
      </c>
      <c r="MO143" s="1">
        <f t="shared" si="108"/>
        <v>0</v>
      </c>
      <c r="MP143" s="1">
        <f t="shared" si="108"/>
        <v>0</v>
      </c>
      <c r="MQ143" s="1">
        <f t="shared" si="108"/>
        <v>0</v>
      </c>
      <c r="MR143" s="1">
        <f t="shared" si="108"/>
        <v>1224.0000000000011</v>
      </c>
      <c r="MS143" s="1">
        <f t="shared" si="108"/>
        <v>0</v>
      </c>
      <c r="MT143" s="1">
        <f t="shared" si="108"/>
        <v>803.2500000000033</v>
      </c>
      <c r="MU143" s="1">
        <f t="shared" si="108"/>
        <v>2983.5000000000009</v>
      </c>
      <c r="MV143" s="1">
        <f t="shared" si="108"/>
        <v>3710.2500000000023</v>
      </c>
      <c r="MW143" s="1">
        <f t="shared" si="108"/>
        <v>0</v>
      </c>
      <c r="MX143" s="1">
        <f t="shared" si="108"/>
        <v>0</v>
      </c>
      <c r="MY143" s="1">
        <f t="shared" si="108"/>
        <v>1377.0000000000045</v>
      </c>
      <c r="MZ143" s="1">
        <f t="shared" si="108"/>
        <v>0</v>
      </c>
      <c r="NA143" s="1">
        <f t="shared" si="108"/>
        <v>2486.2500000000014</v>
      </c>
      <c r="NB143" s="1">
        <f t="shared" si="108"/>
        <v>3978</v>
      </c>
      <c r="NC143" s="1">
        <f t="shared" si="108"/>
        <v>0</v>
      </c>
      <c r="ND143" s="1">
        <f t="shared" si="108"/>
        <v>2524.5000000000005</v>
      </c>
      <c r="NE143" s="1">
        <f t="shared" si="108"/>
        <v>2218.5000000000005</v>
      </c>
      <c r="NF143" s="1">
        <f t="shared" si="108"/>
        <v>1071.0000000000043</v>
      </c>
      <c r="NG143" s="1">
        <f t="shared" si="108"/>
        <v>0</v>
      </c>
      <c r="NH143" s="1">
        <f t="shared" si="108"/>
        <v>2448.0000000000023</v>
      </c>
      <c r="NI143" s="1">
        <f t="shared" si="108"/>
        <v>0</v>
      </c>
      <c r="NJ143" s="1">
        <f t="shared" si="108"/>
        <v>3136.5000000000009</v>
      </c>
      <c r="NK143" s="1">
        <f t="shared" si="108"/>
        <v>267.75000000000108</v>
      </c>
      <c r="NL143" s="1">
        <f t="shared" si="108"/>
        <v>1224.0000000000011</v>
      </c>
      <c r="NM143" s="1">
        <f t="shared" si="108"/>
        <v>0</v>
      </c>
      <c r="NN143" s="1">
        <f t="shared" si="108"/>
        <v>765.00000000000409</v>
      </c>
      <c r="NO143" s="1">
        <f t="shared" si="108"/>
        <v>3213.0000000000027</v>
      </c>
      <c r="NP143" s="1">
        <f t="shared" si="108"/>
        <v>2562.7499999999995</v>
      </c>
      <c r="NQ143" s="1">
        <f t="shared" si="108"/>
        <v>0</v>
      </c>
      <c r="NR143" s="1">
        <f t="shared" si="108"/>
        <v>0</v>
      </c>
      <c r="NS143" s="1">
        <f t="shared" si="108"/>
        <v>0</v>
      </c>
      <c r="NT143" s="1">
        <f t="shared" si="108"/>
        <v>0</v>
      </c>
      <c r="NU143" s="1">
        <f t="shared" si="108"/>
        <v>1109.2500000000036</v>
      </c>
      <c r="NV143" s="1">
        <f t="shared" ref="NV143:QG143" si="109">+IF(NV141=0,"",$Q$67*$Q$68*MAX(0,$Q$63-MAX(NV127,$Q$64)))</f>
        <v>0</v>
      </c>
      <c r="NW143" s="1">
        <f t="shared" si="109"/>
        <v>306.00000000000028</v>
      </c>
      <c r="NX143" s="1">
        <f t="shared" si="109"/>
        <v>0</v>
      </c>
      <c r="NY143" s="1">
        <f t="shared" si="109"/>
        <v>0</v>
      </c>
      <c r="NZ143" s="1">
        <f t="shared" si="109"/>
        <v>0</v>
      </c>
      <c r="OA143" s="1">
        <f t="shared" si="109"/>
        <v>5010.7500000000018</v>
      </c>
      <c r="OB143" s="1">
        <f t="shared" si="109"/>
        <v>0</v>
      </c>
      <c r="OC143" s="1">
        <f t="shared" si="109"/>
        <v>1759.4999999999998</v>
      </c>
      <c r="OD143" s="1">
        <f t="shared" si="109"/>
        <v>4322.2500000000027</v>
      </c>
      <c r="OE143" s="1">
        <f t="shared" si="109"/>
        <v>6043.5</v>
      </c>
      <c r="OF143" s="1">
        <f t="shared" si="109"/>
        <v>765.00000000000409</v>
      </c>
      <c r="OG143" s="1">
        <f t="shared" si="109"/>
        <v>2983.5000000000009</v>
      </c>
      <c r="OH143" s="1">
        <f t="shared" si="109"/>
        <v>0</v>
      </c>
      <c r="OI143" s="1">
        <f t="shared" si="109"/>
        <v>0</v>
      </c>
      <c r="OJ143" s="1">
        <f t="shared" si="109"/>
        <v>382.49999999999864</v>
      </c>
      <c r="OK143" s="1">
        <f t="shared" si="109"/>
        <v>0</v>
      </c>
      <c r="OL143" s="1">
        <f t="shared" si="109"/>
        <v>0</v>
      </c>
      <c r="OM143" s="1">
        <f t="shared" si="109"/>
        <v>0</v>
      </c>
      <c r="ON143" s="1">
        <f t="shared" si="109"/>
        <v>0</v>
      </c>
      <c r="OO143" s="1">
        <f t="shared" si="109"/>
        <v>0</v>
      </c>
      <c r="OP143" s="1">
        <f t="shared" si="109"/>
        <v>1874.2500000000009</v>
      </c>
      <c r="OQ143" s="1">
        <f t="shared" si="109"/>
        <v>5355.0000000000009</v>
      </c>
      <c r="OR143" s="1">
        <f t="shared" si="109"/>
        <v>0</v>
      </c>
      <c r="OS143" s="1">
        <f t="shared" si="109"/>
        <v>2524.5000000000005</v>
      </c>
      <c r="OT143" s="1">
        <f t="shared" si="109"/>
        <v>0</v>
      </c>
      <c r="OU143" s="1">
        <f t="shared" si="109"/>
        <v>0</v>
      </c>
      <c r="OV143" s="1">
        <f t="shared" si="109"/>
        <v>0</v>
      </c>
      <c r="OW143" s="1">
        <f t="shared" si="109"/>
        <v>1912.5</v>
      </c>
      <c r="OX143" s="1">
        <f t="shared" si="109"/>
        <v>0</v>
      </c>
      <c r="OY143" s="1">
        <f t="shared" si="109"/>
        <v>0</v>
      </c>
      <c r="OZ143" s="1">
        <f t="shared" si="109"/>
        <v>994.4999999999992</v>
      </c>
      <c r="PA143" s="1">
        <f t="shared" si="109"/>
        <v>0</v>
      </c>
      <c r="PB143" s="1">
        <f t="shared" si="109"/>
        <v>0</v>
      </c>
      <c r="PC143" s="1">
        <f t="shared" si="109"/>
        <v>918.0000000000008</v>
      </c>
      <c r="PD143" s="1">
        <f t="shared" si="109"/>
        <v>1109.2500000000036</v>
      </c>
      <c r="PE143" s="1">
        <f t="shared" si="109"/>
        <v>1836.0000000000016</v>
      </c>
      <c r="PF143" s="1">
        <f t="shared" si="109"/>
        <v>3901.5000000000018</v>
      </c>
      <c r="PG143" s="1">
        <f t="shared" si="109"/>
        <v>573.75000000000136</v>
      </c>
      <c r="PH143" s="1">
        <f t="shared" si="109"/>
        <v>1683.0000000000016</v>
      </c>
      <c r="PI143" s="1">
        <f t="shared" si="109"/>
        <v>0</v>
      </c>
      <c r="PJ143" s="1">
        <f t="shared" si="109"/>
        <v>0</v>
      </c>
      <c r="PK143" s="1">
        <f t="shared" si="109"/>
        <v>0</v>
      </c>
      <c r="PL143" s="1">
        <f t="shared" si="109"/>
        <v>0</v>
      </c>
      <c r="PM143" s="1">
        <f t="shared" si="109"/>
        <v>0</v>
      </c>
      <c r="PN143" s="1">
        <f t="shared" si="109"/>
        <v>0</v>
      </c>
      <c r="PO143" s="1">
        <f t="shared" si="109"/>
        <v>0</v>
      </c>
      <c r="PP143" s="1">
        <f t="shared" si="109"/>
        <v>0</v>
      </c>
      <c r="PQ143" s="1">
        <f t="shared" si="109"/>
        <v>1912.5</v>
      </c>
      <c r="PR143" s="1">
        <f t="shared" si="109"/>
        <v>0</v>
      </c>
      <c r="PS143" s="1">
        <f t="shared" si="109"/>
        <v>0</v>
      </c>
      <c r="PT143" s="1">
        <f t="shared" si="109"/>
        <v>0</v>
      </c>
      <c r="PU143" s="1">
        <f t="shared" si="109"/>
        <v>3518.9999999999995</v>
      </c>
      <c r="PV143" s="1">
        <f t="shared" si="109"/>
        <v>0</v>
      </c>
      <c r="PW143" s="1">
        <f t="shared" si="109"/>
        <v>0</v>
      </c>
      <c r="PX143" s="1">
        <f t="shared" si="109"/>
        <v>0</v>
      </c>
      <c r="PY143" s="1">
        <f t="shared" si="109"/>
        <v>0</v>
      </c>
      <c r="PZ143" s="1">
        <f t="shared" si="109"/>
        <v>535.50000000000216</v>
      </c>
      <c r="QA143" s="1">
        <f t="shared" si="109"/>
        <v>0</v>
      </c>
      <c r="QB143" s="1">
        <f t="shared" si="109"/>
        <v>0</v>
      </c>
      <c r="QC143" s="1">
        <f t="shared" si="109"/>
        <v>420.7500000000046</v>
      </c>
      <c r="QD143" s="1">
        <f t="shared" si="109"/>
        <v>0</v>
      </c>
      <c r="QE143" s="1">
        <f t="shared" si="109"/>
        <v>0</v>
      </c>
      <c r="QF143" s="1">
        <f t="shared" si="109"/>
        <v>3595.5000000000014</v>
      </c>
      <c r="QG143" s="1">
        <f t="shared" si="109"/>
        <v>0</v>
      </c>
      <c r="QH143" s="1">
        <f t="shared" ref="QH143:SG143" si="110">+IF(QH141=0,"",$Q$67*$Q$68*MAX(0,$Q$63-MAX(QH127,$Q$64)))</f>
        <v>0</v>
      </c>
      <c r="QI143" s="1">
        <f t="shared" si="110"/>
        <v>956.25</v>
      </c>
      <c r="QJ143" s="1">
        <f t="shared" si="110"/>
        <v>0</v>
      </c>
      <c r="QK143" s="1">
        <f t="shared" si="110"/>
        <v>1224.0000000000011</v>
      </c>
      <c r="QL143" s="1">
        <f t="shared" si="110"/>
        <v>3978</v>
      </c>
      <c r="QM143" s="1">
        <f t="shared" si="110"/>
        <v>2295.0000000000018</v>
      </c>
      <c r="QN143" s="1">
        <f t="shared" si="110"/>
        <v>0</v>
      </c>
      <c r="QO143" s="1">
        <f t="shared" si="110"/>
        <v>0</v>
      </c>
      <c r="QP143" s="1">
        <f t="shared" si="110"/>
        <v>0</v>
      </c>
      <c r="QQ143" s="1">
        <f t="shared" si="110"/>
        <v>0</v>
      </c>
      <c r="QR143" s="1">
        <f t="shared" si="110"/>
        <v>0</v>
      </c>
      <c r="QS143" s="1">
        <f t="shared" si="110"/>
        <v>0</v>
      </c>
      <c r="QT143" s="1">
        <f t="shared" si="110"/>
        <v>1759.4999999999998</v>
      </c>
      <c r="QU143" s="1">
        <f t="shared" si="110"/>
        <v>0</v>
      </c>
      <c r="QV143" s="1">
        <f t="shared" si="110"/>
        <v>229.5000000000019</v>
      </c>
      <c r="QW143" s="1">
        <f t="shared" si="110"/>
        <v>0</v>
      </c>
      <c r="QX143" s="1">
        <f t="shared" si="110"/>
        <v>0</v>
      </c>
      <c r="QY143" s="1">
        <f t="shared" si="110"/>
        <v>0</v>
      </c>
      <c r="QZ143" s="1">
        <f t="shared" si="110"/>
        <v>0</v>
      </c>
      <c r="RA143" s="1">
        <f t="shared" si="110"/>
        <v>3021.75</v>
      </c>
      <c r="RB143" s="1">
        <f t="shared" si="110"/>
        <v>879.75000000000159</v>
      </c>
      <c r="RC143" s="1">
        <f t="shared" si="110"/>
        <v>0</v>
      </c>
      <c r="RD143" s="1">
        <f t="shared" si="110"/>
        <v>1836.0000000000016</v>
      </c>
      <c r="RE143" s="1">
        <f t="shared" si="110"/>
        <v>0</v>
      </c>
      <c r="RF143" s="1">
        <f t="shared" si="110"/>
        <v>3786.7500000000009</v>
      </c>
      <c r="RG143" s="1">
        <f t="shared" si="110"/>
        <v>2142.0000000000018</v>
      </c>
      <c r="RH143" s="1">
        <f t="shared" si="110"/>
        <v>0</v>
      </c>
      <c r="RI143" s="1">
        <f t="shared" si="110"/>
        <v>726.74999999999807</v>
      </c>
      <c r="RJ143" s="1">
        <f t="shared" si="110"/>
        <v>7267.5000000000009</v>
      </c>
      <c r="RK143" s="1">
        <f t="shared" si="110"/>
        <v>3978</v>
      </c>
      <c r="RL143" s="1">
        <f t="shared" si="110"/>
        <v>1300.4999999999995</v>
      </c>
      <c r="RM143" s="1">
        <f t="shared" si="110"/>
        <v>0</v>
      </c>
      <c r="RN143" s="1">
        <f t="shared" si="110"/>
        <v>0</v>
      </c>
      <c r="RO143" s="1">
        <f t="shared" si="110"/>
        <v>0</v>
      </c>
      <c r="RP143" s="1">
        <f t="shared" si="110"/>
        <v>1568.2500000000005</v>
      </c>
      <c r="RQ143" s="1">
        <f t="shared" si="110"/>
        <v>4054.5000000000018</v>
      </c>
      <c r="RR143" s="1">
        <f t="shared" si="110"/>
        <v>0</v>
      </c>
      <c r="RS143" s="1">
        <f t="shared" si="110"/>
        <v>0</v>
      </c>
      <c r="RT143" s="1">
        <f t="shared" si="110"/>
        <v>0</v>
      </c>
      <c r="RU143" s="1">
        <f t="shared" si="110"/>
        <v>7152.75</v>
      </c>
      <c r="RV143" s="1">
        <f t="shared" si="110"/>
        <v>38.249999999999183</v>
      </c>
      <c r="RW143" s="1">
        <f t="shared" si="110"/>
        <v>1950.7500000000025</v>
      </c>
      <c r="RX143" s="1">
        <f t="shared" si="110"/>
        <v>0</v>
      </c>
      <c r="RY143" s="1">
        <f t="shared" si="110"/>
        <v>0</v>
      </c>
      <c r="RZ143" s="1">
        <f t="shared" si="110"/>
        <v>0</v>
      </c>
      <c r="SA143" s="1">
        <f t="shared" si="110"/>
        <v>0</v>
      </c>
      <c r="SB143" s="1">
        <f t="shared" si="110"/>
        <v>1644.7500000000023</v>
      </c>
      <c r="SC143" s="1">
        <f t="shared" si="110"/>
        <v>0</v>
      </c>
      <c r="SD143" s="1">
        <f t="shared" si="110"/>
        <v>0</v>
      </c>
      <c r="SE143" s="1">
        <f t="shared" si="110"/>
        <v>2027.2500000000009</v>
      </c>
      <c r="SF143" s="1">
        <f t="shared" si="110"/>
        <v>4819.5000000000027</v>
      </c>
      <c r="SG143" s="1">
        <f t="shared" si="110"/>
        <v>2295.0000000000018</v>
      </c>
      <c r="SH143" s="25"/>
    </row>
    <row r="144" spans="1:502">
      <c r="A144" t="s">
        <v>375</v>
      </c>
      <c r="B144" s="1">
        <f t="shared" ref="B144:BM144" si="111">+IF(B141=0,"",IF($Q$67&lt;10,0,ROUND($Q$67*MIN(0.1*B150*B151,MAX(0,(0.86*B150*B151-B128*MAX(B127,$Q$64)))),2)))</f>
        <v>4588.9799999999996</v>
      </c>
      <c r="C144" s="1">
        <f t="shared" si="111"/>
        <v>4724.5600000000004</v>
      </c>
      <c r="D144" s="1">
        <f t="shared" si="111"/>
        <v>4933.1499999999996</v>
      </c>
      <c r="E144" s="1">
        <f t="shared" si="111"/>
        <v>5005.5200000000004</v>
      </c>
      <c r="F144" s="1">
        <f t="shared" si="111"/>
        <v>4901.87</v>
      </c>
      <c r="G144" s="1">
        <f t="shared" si="111"/>
        <v>4933.1499999999996</v>
      </c>
      <c r="H144" s="1">
        <f t="shared" si="111"/>
        <v>641.44000000000005</v>
      </c>
      <c r="I144" s="1">
        <f t="shared" si="111"/>
        <v>4724.5600000000004</v>
      </c>
      <c r="J144" s="1">
        <f t="shared" si="111"/>
        <v>0</v>
      </c>
      <c r="K144" s="1">
        <f t="shared" si="111"/>
        <v>4630.7</v>
      </c>
      <c r="L144" s="1">
        <f t="shared" si="111"/>
        <v>272.68</v>
      </c>
      <c r="M144" s="1">
        <f t="shared" si="111"/>
        <v>4661.99</v>
      </c>
      <c r="N144" s="1">
        <f t="shared" si="111"/>
        <v>4808</v>
      </c>
      <c r="O144" s="1">
        <f t="shared" si="111"/>
        <v>1037.75</v>
      </c>
      <c r="P144" s="1">
        <f t="shared" si="111"/>
        <v>4922.72</v>
      </c>
      <c r="Q144" s="1">
        <f t="shared" si="111"/>
        <v>4787.1400000000003</v>
      </c>
      <c r="R144" s="1">
        <f t="shared" si="111"/>
        <v>4891.4399999999996</v>
      </c>
      <c r="S144" s="1">
        <f t="shared" si="111"/>
        <v>0</v>
      </c>
      <c r="T144" s="1">
        <f t="shared" si="111"/>
        <v>4714.13</v>
      </c>
      <c r="U144" s="1">
        <f t="shared" si="111"/>
        <v>4662.93</v>
      </c>
      <c r="V144" s="1">
        <f t="shared" si="111"/>
        <v>4933.1499999999996</v>
      </c>
      <c r="W144" s="1">
        <f t="shared" si="111"/>
        <v>303.06</v>
      </c>
      <c r="X144" s="1">
        <f t="shared" si="111"/>
        <v>4959.21</v>
      </c>
      <c r="Y144" s="1">
        <f t="shared" si="111"/>
        <v>0</v>
      </c>
      <c r="Z144" s="1">
        <f t="shared" si="111"/>
        <v>4588.9799999999996</v>
      </c>
      <c r="AA144" s="1">
        <f t="shared" si="111"/>
        <v>4588.9799999999996</v>
      </c>
      <c r="AB144" s="1">
        <f t="shared" si="111"/>
        <v>2000.52</v>
      </c>
      <c r="AC144" s="1">
        <f t="shared" si="111"/>
        <v>3819.98</v>
      </c>
      <c r="AD144" s="1">
        <f t="shared" si="111"/>
        <v>4787.1400000000003</v>
      </c>
      <c r="AE144" s="1">
        <f t="shared" si="111"/>
        <v>4676.8500000000004</v>
      </c>
      <c r="AF144" s="1">
        <f t="shared" si="111"/>
        <v>4745.42</v>
      </c>
      <c r="AG144" s="1">
        <f t="shared" si="111"/>
        <v>4588.9799999999996</v>
      </c>
      <c r="AH144" s="1">
        <f t="shared" si="111"/>
        <v>0</v>
      </c>
      <c r="AI144" s="1">
        <f t="shared" si="111"/>
        <v>2936.99</v>
      </c>
      <c r="AJ144" s="1">
        <f t="shared" si="111"/>
        <v>918.58</v>
      </c>
      <c r="AK144" s="1">
        <f t="shared" si="111"/>
        <v>3957.92</v>
      </c>
      <c r="AL144" s="1">
        <f t="shared" si="111"/>
        <v>0</v>
      </c>
      <c r="AM144" s="1">
        <f t="shared" si="111"/>
        <v>4981.3999999999996</v>
      </c>
      <c r="AN144" s="1">
        <f t="shared" si="111"/>
        <v>4682.8500000000004</v>
      </c>
      <c r="AO144" s="1">
        <f t="shared" si="111"/>
        <v>4484.7</v>
      </c>
      <c r="AP144" s="1">
        <f t="shared" si="111"/>
        <v>4779.1099999999997</v>
      </c>
      <c r="AQ144" s="1">
        <f t="shared" si="111"/>
        <v>0</v>
      </c>
      <c r="AR144" s="1">
        <f t="shared" si="111"/>
        <v>4682.8500000000004</v>
      </c>
      <c r="AS144" s="1">
        <f t="shared" si="111"/>
        <v>4933.1499999999996</v>
      </c>
      <c r="AT144" s="1">
        <f t="shared" si="111"/>
        <v>636.27</v>
      </c>
      <c r="AU144" s="1">
        <f t="shared" si="111"/>
        <v>4734.99</v>
      </c>
      <c r="AV144" s="1">
        <f t="shared" si="111"/>
        <v>4620.2700000000004</v>
      </c>
      <c r="AW144" s="1">
        <f t="shared" si="111"/>
        <v>4641.13</v>
      </c>
      <c r="AX144" s="1">
        <f t="shared" si="111"/>
        <v>4828.8599999999997</v>
      </c>
      <c r="AY144" s="1">
        <f t="shared" si="111"/>
        <v>641.85</v>
      </c>
      <c r="AZ144" s="1">
        <f t="shared" si="111"/>
        <v>4828.8599999999997</v>
      </c>
      <c r="BA144" s="1">
        <f t="shared" si="111"/>
        <v>4799.57</v>
      </c>
      <c r="BB144" s="1">
        <f t="shared" si="111"/>
        <v>1397.07</v>
      </c>
      <c r="BC144" s="1">
        <f t="shared" si="111"/>
        <v>0</v>
      </c>
      <c r="BD144" s="1">
        <f t="shared" si="111"/>
        <v>4742.71</v>
      </c>
      <c r="BE144" s="1">
        <f t="shared" si="111"/>
        <v>4703.7</v>
      </c>
      <c r="BF144" s="1">
        <f t="shared" si="111"/>
        <v>4787.1400000000003</v>
      </c>
      <c r="BG144" s="1">
        <f t="shared" si="111"/>
        <v>3122.85</v>
      </c>
      <c r="BH144" s="1">
        <f t="shared" si="111"/>
        <v>1744.95</v>
      </c>
      <c r="BI144" s="1">
        <f t="shared" si="111"/>
        <v>4801.57</v>
      </c>
      <c r="BJ144" s="1">
        <f t="shared" si="111"/>
        <v>4750.43</v>
      </c>
      <c r="BK144" s="1">
        <f t="shared" si="111"/>
        <v>4749.3500000000004</v>
      </c>
      <c r="BL144" s="1">
        <f t="shared" si="111"/>
        <v>4827.59</v>
      </c>
      <c r="BM144" s="1">
        <f t="shared" si="111"/>
        <v>2671.14</v>
      </c>
      <c r="BN144" s="1">
        <f t="shared" ref="BN144:DY144" si="112">+IF(BN141=0,"",IF($Q$67&lt;10,0,ROUND($Q$67*MIN(0.1*BN150*BN151,MAX(0,(0.86*BN150*BN151-BN128*MAX(BN127,$Q$64)))),2)))</f>
        <v>4641.13</v>
      </c>
      <c r="BO144" s="1">
        <f t="shared" si="112"/>
        <v>4870.58</v>
      </c>
      <c r="BP144" s="1">
        <f t="shared" si="112"/>
        <v>2130.08</v>
      </c>
      <c r="BQ144" s="1">
        <f t="shared" si="112"/>
        <v>345.13</v>
      </c>
      <c r="BR144" s="1">
        <f t="shared" si="112"/>
        <v>4734.99</v>
      </c>
      <c r="BS144" s="1">
        <f t="shared" si="112"/>
        <v>3595.31</v>
      </c>
      <c r="BT144" s="1">
        <f t="shared" si="112"/>
        <v>2886.21</v>
      </c>
      <c r="BU144" s="1">
        <f t="shared" si="112"/>
        <v>4541.41</v>
      </c>
      <c r="BV144" s="1">
        <f t="shared" si="112"/>
        <v>3227.44</v>
      </c>
      <c r="BW144" s="1">
        <f t="shared" si="112"/>
        <v>4588.9799999999996</v>
      </c>
      <c r="BX144" s="1">
        <f t="shared" si="112"/>
        <v>4933.1499999999996</v>
      </c>
      <c r="BY144" s="1">
        <f t="shared" si="112"/>
        <v>0</v>
      </c>
      <c r="BZ144" s="1">
        <f t="shared" si="112"/>
        <v>4836.2299999999996</v>
      </c>
      <c r="CA144" s="1">
        <f t="shared" si="112"/>
        <v>0</v>
      </c>
      <c r="CB144" s="1">
        <f t="shared" si="112"/>
        <v>4415.13</v>
      </c>
      <c r="CC144" s="1">
        <f t="shared" si="112"/>
        <v>3518.24</v>
      </c>
      <c r="CD144" s="1">
        <f t="shared" si="112"/>
        <v>4912.29</v>
      </c>
      <c r="CE144" s="1">
        <f t="shared" si="112"/>
        <v>4870.58</v>
      </c>
      <c r="CF144" s="1">
        <f t="shared" si="112"/>
        <v>5135.3599999999997</v>
      </c>
      <c r="CG144" s="1">
        <f t="shared" si="112"/>
        <v>4682.8500000000004</v>
      </c>
      <c r="CH144" s="1">
        <f t="shared" si="112"/>
        <v>4755.8500000000004</v>
      </c>
      <c r="CI144" s="1">
        <f t="shared" si="112"/>
        <v>0</v>
      </c>
      <c r="CJ144" s="1">
        <f t="shared" si="112"/>
        <v>4933.1499999999996</v>
      </c>
      <c r="CK144" s="1">
        <f t="shared" si="112"/>
        <v>2234.21</v>
      </c>
      <c r="CL144" s="1">
        <f t="shared" si="112"/>
        <v>0</v>
      </c>
      <c r="CM144" s="1">
        <f t="shared" si="112"/>
        <v>4019.9</v>
      </c>
      <c r="CN144" s="1">
        <f t="shared" si="112"/>
        <v>0</v>
      </c>
      <c r="CO144" s="1">
        <f t="shared" si="112"/>
        <v>3495.19</v>
      </c>
      <c r="CP144" s="1">
        <f t="shared" si="112"/>
        <v>0</v>
      </c>
      <c r="CQ144" s="1">
        <f t="shared" si="112"/>
        <v>4797.57</v>
      </c>
      <c r="CR144" s="1">
        <f t="shared" si="112"/>
        <v>4933.1499999999996</v>
      </c>
      <c r="CS144" s="1">
        <f t="shared" si="112"/>
        <v>2449.4299999999998</v>
      </c>
      <c r="CT144" s="1">
        <f t="shared" si="112"/>
        <v>0</v>
      </c>
      <c r="CU144" s="1">
        <f t="shared" si="112"/>
        <v>4797.57</v>
      </c>
      <c r="CV144" s="1">
        <f t="shared" si="112"/>
        <v>0</v>
      </c>
      <c r="CW144" s="1">
        <f t="shared" si="112"/>
        <v>4872.03</v>
      </c>
      <c r="CX144" s="1">
        <f t="shared" si="112"/>
        <v>4849.8500000000004</v>
      </c>
      <c r="CY144" s="1">
        <f t="shared" si="112"/>
        <v>4755.8500000000004</v>
      </c>
      <c r="CZ144" s="1">
        <f t="shared" si="112"/>
        <v>4766.28</v>
      </c>
      <c r="DA144" s="1">
        <f t="shared" si="112"/>
        <v>4755.8500000000004</v>
      </c>
      <c r="DB144" s="1">
        <f t="shared" si="112"/>
        <v>4933.1499999999996</v>
      </c>
      <c r="DC144" s="1">
        <f t="shared" si="112"/>
        <v>4609.84</v>
      </c>
      <c r="DD144" s="1">
        <f t="shared" si="112"/>
        <v>4828.8599999999997</v>
      </c>
      <c r="DE144" s="1">
        <f t="shared" si="112"/>
        <v>4787.1400000000003</v>
      </c>
      <c r="DF144" s="1">
        <f t="shared" si="112"/>
        <v>4881.01</v>
      </c>
      <c r="DG144" s="1">
        <f t="shared" si="112"/>
        <v>4933.1499999999996</v>
      </c>
      <c r="DH144" s="1">
        <f t="shared" si="112"/>
        <v>1760.58</v>
      </c>
      <c r="DI144" s="1">
        <f t="shared" si="112"/>
        <v>0</v>
      </c>
      <c r="DJ144" s="1">
        <f t="shared" si="112"/>
        <v>3368.45</v>
      </c>
      <c r="DK144" s="1">
        <f t="shared" si="112"/>
        <v>4860.1499999999996</v>
      </c>
      <c r="DL144" s="1">
        <f t="shared" si="112"/>
        <v>4714.13</v>
      </c>
      <c r="DM144" s="1">
        <f t="shared" si="112"/>
        <v>2486.56</v>
      </c>
      <c r="DN144" s="1">
        <f t="shared" si="112"/>
        <v>1867.82</v>
      </c>
      <c r="DO144" s="1">
        <f t="shared" si="112"/>
        <v>4661.99</v>
      </c>
      <c r="DP144" s="1">
        <f t="shared" si="112"/>
        <v>0</v>
      </c>
      <c r="DQ144" s="1">
        <f t="shared" si="112"/>
        <v>4682.8500000000004</v>
      </c>
      <c r="DR144" s="1">
        <f t="shared" si="112"/>
        <v>4641.13</v>
      </c>
      <c r="DS144" s="1">
        <f t="shared" si="112"/>
        <v>4862.43</v>
      </c>
      <c r="DT144" s="1">
        <f t="shared" si="112"/>
        <v>390.29</v>
      </c>
      <c r="DU144" s="1">
        <f t="shared" si="112"/>
        <v>0</v>
      </c>
      <c r="DV144" s="1">
        <f t="shared" si="112"/>
        <v>4766.28</v>
      </c>
      <c r="DW144" s="1">
        <f t="shared" si="112"/>
        <v>3028.61</v>
      </c>
      <c r="DX144" s="1">
        <f t="shared" si="112"/>
        <v>0</v>
      </c>
      <c r="DY144" s="1">
        <f t="shared" si="112"/>
        <v>4214.55</v>
      </c>
      <c r="DZ144" s="1">
        <f t="shared" ref="DZ144:GK144" si="113">+IF(DZ141=0,"",IF($Q$67&lt;10,0,ROUND($Q$67*MIN(0.1*DZ150*DZ151,MAX(0,(0.86*DZ150*DZ151-DZ128*MAX(DZ127,$Q$64)))),2)))</f>
        <v>4651.5600000000004</v>
      </c>
      <c r="EA144" s="1">
        <f t="shared" si="113"/>
        <v>4575.25</v>
      </c>
      <c r="EB144" s="1">
        <f t="shared" si="113"/>
        <v>417.88</v>
      </c>
      <c r="EC144" s="1">
        <f t="shared" si="113"/>
        <v>4849.72</v>
      </c>
      <c r="ED144" s="1">
        <f t="shared" si="113"/>
        <v>898.7</v>
      </c>
      <c r="EE144" s="1">
        <f t="shared" si="113"/>
        <v>4714.13</v>
      </c>
      <c r="EF144" s="1">
        <f t="shared" si="113"/>
        <v>4693.28</v>
      </c>
      <c r="EG144" s="1">
        <f t="shared" si="113"/>
        <v>4493.92</v>
      </c>
      <c r="EH144" s="1">
        <f t="shared" si="113"/>
        <v>4714.13</v>
      </c>
      <c r="EI144" s="1">
        <f t="shared" si="113"/>
        <v>4766.28</v>
      </c>
      <c r="EJ144" s="1">
        <f t="shared" si="113"/>
        <v>2413.7800000000002</v>
      </c>
      <c r="EK144" s="1">
        <f t="shared" si="113"/>
        <v>4672.42</v>
      </c>
      <c r="EL144" s="1">
        <f t="shared" si="113"/>
        <v>4734.99</v>
      </c>
      <c r="EM144" s="1">
        <f t="shared" si="113"/>
        <v>2872.85</v>
      </c>
      <c r="EN144" s="1">
        <f t="shared" si="113"/>
        <v>4661.99</v>
      </c>
      <c r="EO144" s="1">
        <f t="shared" si="113"/>
        <v>4912.83</v>
      </c>
      <c r="EP144" s="1">
        <f t="shared" si="113"/>
        <v>4745.42</v>
      </c>
      <c r="EQ144" s="1">
        <f t="shared" si="113"/>
        <v>0</v>
      </c>
      <c r="ER144" s="1">
        <f t="shared" si="113"/>
        <v>4722.3500000000004</v>
      </c>
      <c r="ES144" s="1">
        <f t="shared" si="113"/>
        <v>4745.42</v>
      </c>
      <c r="ET144" s="1">
        <f t="shared" si="113"/>
        <v>4588.9799999999996</v>
      </c>
      <c r="EU144" s="1">
        <f t="shared" si="113"/>
        <v>0</v>
      </c>
      <c r="EV144" s="1">
        <f t="shared" si="113"/>
        <v>2758.54</v>
      </c>
      <c r="EW144" s="1">
        <f t="shared" si="113"/>
        <v>4009.12</v>
      </c>
      <c r="EX144" s="1">
        <f t="shared" si="113"/>
        <v>4588.9799999999996</v>
      </c>
      <c r="EY144" s="1">
        <f t="shared" si="113"/>
        <v>2092.6799999999998</v>
      </c>
      <c r="EZ144" s="1">
        <f t="shared" si="113"/>
        <v>4734.99</v>
      </c>
      <c r="FA144" s="1">
        <f t="shared" si="113"/>
        <v>4933.1499999999996</v>
      </c>
      <c r="FB144" s="1">
        <f t="shared" si="113"/>
        <v>4870.58</v>
      </c>
      <c r="FC144" s="1">
        <f t="shared" si="113"/>
        <v>2327.5100000000002</v>
      </c>
      <c r="FD144" s="1">
        <f t="shared" si="113"/>
        <v>4874.6099999999997</v>
      </c>
      <c r="FE144" s="1">
        <f t="shared" si="113"/>
        <v>2279.84</v>
      </c>
      <c r="FF144" s="1">
        <f t="shared" si="113"/>
        <v>4776.71</v>
      </c>
      <c r="FG144" s="1">
        <f t="shared" si="113"/>
        <v>2613.85</v>
      </c>
      <c r="FH144" s="1">
        <f t="shared" si="113"/>
        <v>3322.09</v>
      </c>
      <c r="FI144" s="1">
        <f t="shared" si="113"/>
        <v>4881.01</v>
      </c>
      <c r="FJ144" s="1">
        <f t="shared" si="113"/>
        <v>4849.72</v>
      </c>
      <c r="FK144" s="1">
        <f t="shared" si="113"/>
        <v>4641.13</v>
      </c>
      <c r="FL144" s="1">
        <f t="shared" si="113"/>
        <v>2994.84</v>
      </c>
      <c r="FM144" s="1">
        <f t="shared" si="113"/>
        <v>3174.19</v>
      </c>
      <c r="FN144" s="1">
        <f t="shared" si="113"/>
        <v>4641.13</v>
      </c>
      <c r="FO144" s="1">
        <f t="shared" si="113"/>
        <v>4682.8500000000004</v>
      </c>
      <c r="FP144" s="1">
        <f t="shared" si="113"/>
        <v>2896.55</v>
      </c>
      <c r="FQ144" s="1">
        <f t="shared" si="113"/>
        <v>3420.14</v>
      </c>
      <c r="FR144" s="1">
        <f t="shared" si="113"/>
        <v>4941.82</v>
      </c>
      <c r="FS144" s="1">
        <f t="shared" si="113"/>
        <v>2473.2399999999998</v>
      </c>
      <c r="FT144" s="1">
        <f t="shared" si="113"/>
        <v>2240.65</v>
      </c>
      <c r="FU144" s="1">
        <f t="shared" si="113"/>
        <v>2349.62</v>
      </c>
      <c r="FV144" s="1">
        <f t="shared" si="113"/>
        <v>707.78</v>
      </c>
      <c r="FW144" s="1">
        <f t="shared" si="113"/>
        <v>4822.25</v>
      </c>
      <c r="FX144" s="1">
        <f t="shared" si="113"/>
        <v>0</v>
      </c>
      <c r="FY144" s="1">
        <f t="shared" si="113"/>
        <v>5043.08</v>
      </c>
      <c r="FZ144" s="1">
        <f t="shared" si="113"/>
        <v>4776.71</v>
      </c>
      <c r="GA144" s="1">
        <f t="shared" si="113"/>
        <v>2724.33</v>
      </c>
      <c r="GB144" s="1">
        <f t="shared" si="113"/>
        <v>4766.28</v>
      </c>
      <c r="GC144" s="1">
        <f t="shared" si="113"/>
        <v>4933.1499999999996</v>
      </c>
      <c r="GD144" s="1">
        <f t="shared" si="113"/>
        <v>4661.99</v>
      </c>
      <c r="GE144" s="1">
        <f t="shared" si="113"/>
        <v>4000.84</v>
      </c>
      <c r="GF144" s="1">
        <f t="shared" si="113"/>
        <v>0</v>
      </c>
      <c r="GG144" s="1">
        <f t="shared" si="113"/>
        <v>4588.9799999999996</v>
      </c>
      <c r="GH144" s="1">
        <f t="shared" si="113"/>
        <v>4797.57</v>
      </c>
      <c r="GI144" s="1">
        <f t="shared" si="113"/>
        <v>3142.88</v>
      </c>
      <c r="GJ144" s="1">
        <f t="shared" si="113"/>
        <v>4754.29</v>
      </c>
      <c r="GK144" s="1">
        <f t="shared" si="113"/>
        <v>0</v>
      </c>
      <c r="GL144" s="1">
        <f t="shared" ref="GL144:IW144" si="114">+IF(GL141=0,"",IF($Q$67&lt;10,0,ROUND($Q$67*MIN(0.1*GL150*GL151,MAX(0,(0.86*GL150*GL151-GL128*MAX(GL127,$Q$64)))),2)))</f>
        <v>4933.1499999999996</v>
      </c>
      <c r="GM144" s="1">
        <f t="shared" si="114"/>
        <v>4755.8500000000004</v>
      </c>
      <c r="GN144" s="1">
        <f t="shared" si="114"/>
        <v>4797.57</v>
      </c>
      <c r="GO144" s="1">
        <f t="shared" si="114"/>
        <v>4787.1400000000003</v>
      </c>
      <c r="GP144" s="1">
        <f t="shared" si="114"/>
        <v>2293.0300000000002</v>
      </c>
      <c r="GQ144" s="1">
        <f t="shared" si="114"/>
        <v>0</v>
      </c>
      <c r="GR144" s="1">
        <f t="shared" si="114"/>
        <v>4703.7</v>
      </c>
      <c r="GS144" s="1">
        <f t="shared" si="114"/>
        <v>4599.41</v>
      </c>
      <c r="GT144" s="1">
        <f t="shared" si="114"/>
        <v>2858.08</v>
      </c>
      <c r="GU144" s="1">
        <f t="shared" si="114"/>
        <v>4933.1499999999996</v>
      </c>
      <c r="GV144" s="1">
        <f t="shared" si="114"/>
        <v>0</v>
      </c>
      <c r="GW144" s="1">
        <f t="shared" si="114"/>
        <v>4860.1499999999996</v>
      </c>
      <c r="GX144" s="1">
        <f t="shared" si="114"/>
        <v>4766.28</v>
      </c>
      <c r="GY144" s="1">
        <f t="shared" si="114"/>
        <v>0</v>
      </c>
      <c r="GZ144" s="1">
        <f t="shared" si="114"/>
        <v>4378.1400000000003</v>
      </c>
      <c r="HA144" s="1">
        <f t="shared" si="114"/>
        <v>4724.5600000000004</v>
      </c>
      <c r="HB144" s="1">
        <f t="shared" si="114"/>
        <v>0</v>
      </c>
      <c r="HC144" s="1">
        <f t="shared" si="114"/>
        <v>4054.67</v>
      </c>
      <c r="HD144" s="1">
        <f t="shared" si="114"/>
        <v>0</v>
      </c>
      <c r="HE144" s="1">
        <f t="shared" si="114"/>
        <v>1540.1</v>
      </c>
      <c r="HF144" s="1">
        <f t="shared" si="114"/>
        <v>4901.87</v>
      </c>
      <c r="HG144" s="1">
        <f t="shared" si="114"/>
        <v>4836.67</v>
      </c>
      <c r="HH144" s="1">
        <f t="shared" si="114"/>
        <v>0</v>
      </c>
      <c r="HI144" s="1">
        <f t="shared" si="114"/>
        <v>4724.5600000000004</v>
      </c>
      <c r="HJ144" s="1">
        <f t="shared" si="114"/>
        <v>4693.28</v>
      </c>
      <c r="HK144" s="1">
        <f t="shared" si="114"/>
        <v>5017.76</v>
      </c>
      <c r="HL144" s="1">
        <f t="shared" si="114"/>
        <v>0</v>
      </c>
      <c r="HM144" s="1">
        <f t="shared" si="114"/>
        <v>4682.8500000000004</v>
      </c>
      <c r="HN144" s="1">
        <f t="shared" si="114"/>
        <v>3970.13</v>
      </c>
      <c r="HO144" s="1">
        <f t="shared" si="114"/>
        <v>1436.04</v>
      </c>
      <c r="HP144" s="1">
        <f t="shared" si="114"/>
        <v>0</v>
      </c>
      <c r="HQ144" s="1">
        <f t="shared" si="114"/>
        <v>4714.13</v>
      </c>
      <c r="HR144" s="1">
        <f t="shared" si="114"/>
        <v>3027.76</v>
      </c>
      <c r="HS144" s="1">
        <f t="shared" si="114"/>
        <v>4714.13</v>
      </c>
      <c r="HT144" s="1">
        <f t="shared" si="114"/>
        <v>4588.9799999999996</v>
      </c>
      <c r="HU144" s="1">
        <f t="shared" si="114"/>
        <v>4745.42</v>
      </c>
      <c r="HV144" s="1">
        <f t="shared" si="114"/>
        <v>4839.29</v>
      </c>
      <c r="HW144" s="1">
        <f t="shared" si="114"/>
        <v>3886.24</v>
      </c>
      <c r="HX144" s="1">
        <f t="shared" si="114"/>
        <v>4933.1499999999996</v>
      </c>
      <c r="HY144" s="1">
        <f t="shared" si="114"/>
        <v>3301.51</v>
      </c>
      <c r="HZ144" s="1">
        <f t="shared" si="114"/>
        <v>2541.08</v>
      </c>
      <c r="IA144" s="1">
        <f t="shared" si="114"/>
        <v>0</v>
      </c>
      <c r="IB144" s="1">
        <f t="shared" si="114"/>
        <v>0</v>
      </c>
      <c r="IC144" s="1">
        <f t="shared" si="114"/>
        <v>4776.71</v>
      </c>
      <c r="ID144" s="1">
        <f t="shared" si="114"/>
        <v>4682.8500000000004</v>
      </c>
      <c r="IE144" s="1">
        <f t="shared" si="114"/>
        <v>3331.98</v>
      </c>
      <c r="IF144" s="1">
        <f t="shared" si="114"/>
        <v>4588.9799999999996</v>
      </c>
      <c r="IG144" s="1">
        <f t="shared" si="114"/>
        <v>4776.71</v>
      </c>
      <c r="IH144" s="1">
        <f t="shared" si="114"/>
        <v>4766.28</v>
      </c>
      <c r="II144" s="1">
        <f t="shared" si="114"/>
        <v>4891.4399999999996</v>
      </c>
      <c r="IJ144" s="1">
        <f t="shared" si="114"/>
        <v>4871.8599999999997</v>
      </c>
      <c r="IK144" s="1">
        <f t="shared" si="114"/>
        <v>0</v>
      </c>
      <c r="IL144" s="1">
        <f t="shared" si="114"/>
        <v>4766.28</v>
      </c>
      <c r="IM144" s="1">
        <f t="shared" si="114"/>
        <v>0</v>
      </c>
      <c r="IN144" s="1">
        <f t="shared" si="114"/>
        <v>375.5</v>
      </c>
      <c r="IO144" s="1">
        <f t="shared" si="114"/>
        <v>2602.37</v>
      </c>
      <c r="IP144" s="1">
        <f t="shared" si="114"/>
        <v>4881.01</v>
      </c>
      <c r="IQ144" s="1">
        <f t="shared" si="114"/>
        <v>4933.1499999999996</v>
      </c>
      <c r="IR144" s="1">
        <f t="shared" si="114"/>
        <v>4714.13</v>
      </c>
      <c r="IS144" s="1">
        <f t="shared" si="114"/>
        <v>4745.42</v>
      </c>
      <c r="IT144" s="1">
        <f t="shared" si="114"/>
        <v>4766.28</v>
      </c>
      <c r="IU144" s="1">
        <f t="shared" si="114"/>
        <v>4734.99</v>
      </c>
      <c r="IV144" s="1">
        <f t="shared" si="114"/>
        <v>0</v>
      </c>
      <c r="IW144" s="1">
        <f t="shared" si="114"/>
        <v>4790.97</v>
      </c>
      <c r="IX144" s="1">
        <f t="shared" ref="IX144:LI144" si="115">+IF(IX141=0,"",IF($Q$67&lt;10,0,ROUND($Q$67*MIN(0.1*IX150*IX151,MAX(0,(0.86*IX150*IX151-IX128*MAX(IX127,$Q$64)))),2)))</f>
        <v>4797.57</v>
      </c>
      <c r="IY144" s="1">
        <f t="shared" si="115"/>
        <v>4808</v>
      </c>
      <c r="IZ144" s="1">
        <f t="shared" si="115"/>
        <v>992.19</v>
      </c>
      <c r="JA144" s="1">
        <f t="shared" si="115"/>
        <v>1880.3</v>
      </c>
      <c r="JB144" s="1">
        <f t="shared" si="115"/>
        <v>0</v>
      </c>
      <c r="JC144" s="1">
        <f t="shared" si="115"/>
        <v>4933.1499999999996</v>
      </c>
      <c r="JD144" s="1">
        <f t="shared" si="115"/>
        <v>0</v>
      </c>
      <c r="JE144" s="1">
        <f t="shared" si="115"/>
        <v>4933.1499999999996</v>
      </c>
      <c r="JF144" s="1">
        <f t="shared" si="115"/>
        <v>4922.72</v>
      </c>
      <c r="JG144" s="1">
        <f t="shared" si="115"/>
        <v>4651.5600000000004</v>
      </c>
      <c r="JH144" s="1">
        <f t="shared" si="115"/>
        <v>4797.57</v>
      </c>
      <c r="JI144" s="1">
        <f t="shared" si="115"/>
        <v>0</v>
      </c>
      <c r="JJ144" s="1">
        <f t="shared" si="115"/>
        <v>1527.29</v>
      </c>
      <c r="JK144" s="1">
        <f t="shared" si="115"/>
        <v>645.04999999999995</v>
      </c>
      <c r="JL144" s="1">
        <f t="shared" si="115"/>
        <v>4933.1499999999996</v>
      </c>
      <c r="JM144" s="1">
        <f t="shared" si="115"/>
        <v>0</v>
      </c>
      <c r="JN144" s="1">
        <f t="shared" si="115"/>
        <v>4661.99</v>
      </c>
      <c r="JO144" s="1">
        <f t="shared" si="115"/>
        <v>4588.9799999999996</v>
      </c>
      <c r="JP144" s="1">
        <f t="shared" si="115"/>
        <v>4651.5600000000004</v>
      </c>
      <c r="JQ144" s="1">
        <f t="shared" si="115"/>
        <v>4703.7</v>
      </c>
      <c r="JR144" s="1">
        <f t="shared" si="115"/>
        <v>4630.7</v>
      </c>
      <c r="JS144" s="1">
        <f t="shared" si="115"/>
        <v>4108.72</v>
      </c>
      <c r="JT144" s="1">
        <f t="shared" si="115"/>
        <v>4745.42</v>
      </c>
      <c r="JU144" s="1">
        <f t="shared" si="115"/>
        <v>4912.29</v>
      </c>
      <c r="JV144" s="1">
        <f t="shared" si="115"/>
        <v>341.25</v>
      </c>
      <c r="JW144" s="1">
        <f t="shared" si="115"/>
        <v>0</v>
      </c>
      <c r="JX144" s="1">
        <f t="shared" si="115"/>
        <v>4639.1000000000004</v>
      </c>
      <c r="JY144" s="1">
        <f t="shared" si="115"/>
        <v>4980.1499999999996</v>
      </c>
      <c r="JZ144" s="1">
        <f t="shared" si="115"/>
        <v>3014.96</v>
      </c>
      <c r="KA144" s="1">
        <f t="shared" si="115"/>
        <v>2614.85</v>
      </c>
      <c r="KB144" s="1">
        <f t="shared" si="115"/>
        <v>4933.1499999999996</v>
      </c>
      <c r="KC144" s="1">
        <f t="shared" si="115"/>
        <v>4766.28</v>
      </c>
      <c r="KD144" s="1">
        <f t="shared" si="115"/>
        <v>0</v>
      </c>
      <c r="KE144" s="1">
        <f t="shared" si="115"/>
        <v>4707.54</v>
      </c>
      <c r="KF144" s="1">
        <f t="shared" si="115"/>
        <v>4881.01</v>
      </c>
      <c r="KG144" s="1">
        <f t="shared" si="115"/>
        <v>0</v>
      </c>
      <c r="KH144" s="1">
        <f t="shared" si="115"/>
        <v>4620.2700000000004</v>
      </c>
      <c r="KI144" s="1">
        <f t="shared" si="115"/>
        <v>4961.79</v>
      </c>
      <c r="KJ144" s="1">
        <f t="shared" si="115"/>
        <v>4933.1499999999996</v>
      </c>
      <c r="KK144" s="1">
        <f t="shared" si="115"/>
        <v>4693.28</v>
      </c>
      <c r="KL144" s="1">
        <f t="shared" si="115"/>
        <v>3589.22</v>
      </c>
      <c r="KM144" s="1">
        <f t="shared" si="115"/>
        <v>4588.9799999999996</v>
      </c>
      <c r="KN144" s="1">
        <f t="shared" si="115"/>
        <v>0</v>
      </c>
      <c r="KO144" s="1">
        <f t="shared" si="115"/>
        <v>4755.8500000000004</v>
      </c>
      <c r="KP144" s="1">
        <f t="shared" si="115"/>
        <v>4734.99</v>
      </c>
      <c r="KQ144" s="1">
        <f t="shared" si="115"/>
        <v>2853.81</v>
      </c>
      <c r="KR144" s="1">
        <f t="shared" si="115"/>
        <v>4776.71</v>
      </c>
      <c r="KS144" s="1">
        <f t="shared" si="115"/>
        <v>4588.9799999999996</v>
      </c>
      <c r="KT144" s="1">
        <f t="shared" si="115"/>
        <v>4714.13</v>
      </c>
      <c r="KU144" s="1">
        <f t="shared" si="115"/>
        <v>4745.42</v>
      </c>
      <c r="KV144" s="1">
        <f t="shared" si="115"/>
        <v>4714.13</v>
      </c>
      <c r="KW144" s="1">
        <f t="shared" si="115"/>
        <v>3067.12</v>
      </c>
      <c r="KX144" s="1">
        <f t="shared" si="115"/>
        <v>1888.22</v>
      </c>
      <c r="KY144" s="1">
        <f t="shared" si="115"/>
        <v>3627.95</v>
      </c>
      <c r="KZ144" s="1">
        <f t="shared" si="115"/>
        <v>4412.4799999999996</v>
      </c>
      <c r="LA144" s="1">
        <f t="shared" si="115"/>
        <v>4588.9799999999996</v>
      </c>
      <c r="LB144" s="1">
        <f t="shared" si="115"/>
        <v>4620.2700000000004</v>
      </c>
      <c r="LC144" s="1">
        <f t="shared" si="115"/>
        <v>4693.28</v>
      </c>
      <c r="LD144" s="1">
        <f t="shared" si="115"/>
        <v>2309.31</v>
      </c>
      <c r="LE144" s="1">
        <f t="shared" si="115"/>
        <v>4933.1499999999996</v>
      </c>
      <c r="LF144" s="1">
        <f t="shared" si="115"/>
        <v>4600.2</v>
      </c>
      <c r="LG144" s="1">
        <f t="shared" si="115"/>
        <v>2537.7600000000002</v>
      </c>
      <c r="LH144" s="1">
        <f t="shared" si="115"/>
        <v>4828.8599999999997</v>
      </c>
      <c r="LI144" s="1">
        <f t="shared" si="115"/>
        <v>738.15</v>
      </c>
      <c r="LJ144" s="1">
        <f t="shared" ref="LJ144:NU144" si="116">+IF(LJ141=0,"",IF($Q$67&lt;10,0,ROUND($Q$67*MIN(0.1*LJ150*LJ151,MAX(0,(0.86*LJ150*LJ151-LJ128*MAX(LJ127,$Q$64)))),2)))</f>
        <v>4922.72</v>
      </c>
      <c r="LK144" s="1">
        <f t="shared" si="116"/>
        <v>877.12</v>
      </c>
      <c r="LL144" s="1">
        <f t="shared" si="116"/>
        <v>4776.71</v>
      </c>
      <c r="LM144" s="1">
        <f t="shared" si="116"/>
        <v>4588.9799999999996</v>
      </c>
      <c r="LN144" s="1">
        <f t="shared" si="116"/>
        <v>4714.13</v>
      </c>
      <c r="LO144" s="1">
        <f t="shared" si="116"/>
        <v>1628.25</v>
      </c>
      <c r="LP144" s="1">
        <f t="shared" si="116"/>
        <v>4818.43</v>
      </c>
      <c r="LQ144" s="1">
        <f t="shared" si="116"/>
        <v>4839.29</v>
      </c>
      <c r="LR144" s="1">
        <f t="shared" si="116"/>
        <v>4819.53</v>
      </c>
      <c r="LS144" s="1">
        <f t="shared" si="116"/>
        <v>4776.71</v>
      </c>
      <c r="LT144" s="1">
        <f t="shared" si="116"/>
        <v>922.74</v>
      </c>
      <c r="LU144" s="1">
        <f t="shared" si="116"/>
        <v>1201.5999999999999</v>
      </c>
      <c r="LV144" s="1">
        <f t="shared" si="116"/>
        <v>1296.29</v>
      </c>
      <c r="LW144" s="1">
        <f t="shared" si="116"/>
        <v>4724.5600000000004</v>
      </c>
      <c r="LX144" s="1">
        <f t="shared" si="116"/>
        <v>0</v>
      </c>
      <c r="LY144" s="1">
        <f t="shared" si="116"/>
        <v>4933.1499999999996</v>
      </c>
      <c r="LZ144" s="1">
        <f t="shared" si="116"/>
        <v>4787.1400000000003</v>
      </c>
      <c r="MA144" s="1">
        <f t="shared" si="116"/>
        <v>180.13</v>
      </c>
      <c r="MB144" s="1">
        <f t="shared" si="116"/>
        <v>3836.8</v>
      </c>
      <c r="MC144" s="1">
        <f t="shared" si="116"/>
        <v>4661.99</v>
      </c>
      <c r="MD144" s="1">
        <f t="shared" si="116"/>
        <v>4682.8500000000004</v>
      </c>
      <c r="ME144" s="1">
        <f t="shared" si="116"/>
        <v>0</v>
      </c>
      <c r="MF144" s="1">
        <f t="shared" si="116"/>
        <v>0</v>
      </c>
      <c r="MG144" s="1">
        <f t="shared" si="116"/>
        <v>3689.17</v>
      </c>
      <c r="MH144" s="1">
        <f t="shared" si="116"/>
        <v>4755.8500000000004</v>
      </c>
      <c r="MI144" s="1">
        <f t="shared" si="116"/>
        <v>4922.72</v>
      </c>
      <c r="MJ144" s="1">
        <f t="shared" si="116"/>
        <v>0</v>
      </c>
      <c r="MK144" s="1">
        <f t="shared" si="116"/>
        <v>4672.42</v>
      </c>
      <c r="ML144" s="1">
        <f t="shared" si="116"/>
        <v>4933.1499999999996</v>
      </c>
      <c r="MM144" s="1">
        <f t="shared" si="116"/>
        <v>4707.54</v>
      </c>
      <c r="MN144" s="1">
        <f t="shared" si="116"/>
        <v>0</v>
      </c>
      <c r="MO144" s="1">
        <f t="shared" si="116"/>
        <v>4860.1499999999996</v>
      </c>
      <c r="MP144" s="1">
        <f t="shared" si="116"/>
        <v>4615.42</v>
      </c>
      <c r="MQ144" s="1">
        <f t="shared" si="116"/>
        <v>4714.13</v>
      </c>
      <c r="MR144" s="1">
        <f t="shared" si="116"/>
        <v>4609.84</v>
      </c>
      <c r="MS144" s="1">
        <f t="shared" si="116"/>
        <v>4859.01</v>
      </c>
      <c r="MT144" s="1">
        <f t="shared" si="116"/>
        <v>4933.1499999999996</v>
      </c>
      <c r="MU144" s="1">
        <f t="shared" si="116"/>
        <v>4703.7</v>
      </c>
      <c r="MV144" s="1">
        <f t="shared" si="116"/>
        <v>4755.8500000000004</v>
      </c>
      <c r="MW144" s="1">
        <f t="shared" si="116"/>
        <v>4901.87</v>
      </c>
      <c r="MX144" s="1">
        <f t="shared" si="116"/>
        <v>3174.17</v>
      </c>
      <c r="MY144" s="1">
        <f t="shared" si="116"/>
        <v>4714.13</v>
      </c>
      <c r="MZ144" s="1">
        <f t="shared" si="116"/>
        <v>2265.36</v>
      </c>
      <c r="NA144" s="1">
        <f t="shared" si="116"/>
        <v>4787.1400000000003</v>
      </c>
      <c r="NB144" s="1">
        <f t="shared" si="116"/>
        <v>4714.13</v>
      </c>
      <c r="NC144" s="1">
        <f t="shared" si="116"/>
        <v>4837.46</v>
      </c>
      <c r="ND144" s="1">
        <f t="shared" si="116"/>
        <v>4734.99</v>
      </c>
      <c r="NE144" s="1">
        <f t="shared" si="116"/>
        <v>4588.9799999999996</v>
      </c>
      <c r="NF144" s="1">
        <f t="shared" si="116"/>
        <v>4891.4399999999996</v>
      </c>
      <c r="NG144" s="1">
        <f t="shared" si="116"/>
        <v>4776.71</v>
      </c>
      <c r="NH144" s="1">
        <f t="shared" si="116"/>
        <v>4828.8599999999997</v>
      </c>
      <c r="NI144" s="1">
        <f t="shared" si="116"/>
        <v>3840.46</v>
      </c>
      <c r="NJ144" s="1">
        <f t="shared" si="116"/>
        <v>4766.28</v>
      </c>
      <c r="NK144" s="1">
        <f t="shared" si="116"/>
        <v>4734.99</v>
      </c>
      <c r="NL144" s="1">
        <f t="shared" si="116"/>
        <v>4839.29</v>
      </c>
      <c r="NM144" s="1">
        <f t="shared" si="116"/>
        <v>3332.91</v>
      </c>
      <c r="NN144" s="1">
        <f t="shared" si="116"/>
        <v>4745.42</v>
      </c>
      <c r="NO144" s="1">
        <f t="shared" si="116"/>
        <v>5130.16</v>
      </c>
      <c r="NP144" s="1">
        <f t="shared" si="116"/>
        <v>4787.1400000000003</v>
      </c>
      <c r="NQ144" s="1">
        <f t="shared" si="116"/>
        <v>3088.66</v>
      </c>
      <c r="NR144" s="1">
        <f t="shared" si="116"/>
        <v>4839.29</v>
      </c>
      <c r="NS144" s="1">
        <f t="shared" si="116"/>
        <v>1569.38</v>
      </c>
      <c r="NT144" s="1">
        <f t="shared" si="116"/>
        <v>4933.1499999999996</v>
      </c>
      <c r="NU144" s="1">
        <f t="shared" si="116"/>
        <v>4933.1499999999996</v>
      </c>
      <c r="NV144" s="1">
        <f t="shared" ref="NV144:QG144" si="117">+IF(NV141=0,"",IF($Q$67&lt;10,0,ROUND($Q$67*MIN(0.1*NV150*NV151,MAX(0,(0.86*NV150*NV151-NV128*MAX(NV127,$Q$64)))),2)))</f>
        <v>4588.9799999999996</v>
      </c>
      <c r="NW144" s="1">
        <f t="shared" si="117"/>
        <v>4808</v>
      </c>
      <c r="NX144" s="1">
        <f t="shared" si="117"/>
        <v>4604.71</v>
      </c>
      <c r="NY144" s="1">
        <f t="shared" si="117"/>
        <v>1460.01</v>
      </c>
      <c r="NZ144" s="1">
        <f t="shared" si="117"/>
        <v>803.61</v>
      </c>
      <c r="OA144" s="1">
        <f t="shared" si="117"/>
        <v>4891.4399999999996</v>
      </c>
      <c r="OB144" s="1">
        <f t="shared" si="117"/>
        <v>787.69</v>
      </c>
      <c r="OC144" s="1">
        <f t="shared" si="117"/>
        <v>4901.87</v>
      </c>
      <c r="OD144" s="1">
        <f t="shared" si="117"/>
        <v>4734.99</v>
      </c>
      <c r="OE144" s="1">
        <f t="shared" si="117"/>
        <v>4870.58</v>
      </c>
      <c r="OF144" s="1">
        <f t="shared" si="117"/>
        <v>4860.1499999999996</v>
      </c>
      <c r="OG144" s="1">
        <f t="shared" si="117"/>
        <v>4933.1499999999996</v>
      </c>
      <c r="OH144" s="1">
        <f t="shared" si="117"/>
        <v>0</v>
      </c>
      <c r="OI144" s="1">
        <f t="shared" si="117"/>
        <v>0</v>
      </c>
      <c r="OJ144" s="1">
        <f t="shared" si="117"/>
        <v>4797.57</v>
      </c>
      <c r="OK144" s="1">
        <f t="shared" si="117"/>
        <v>0</v>
      </c>
      <c r="OL144" s="1">
        <f t="shared" si="117"/>
        <v>3972.88</v>
      </c>
      <c r="OM144" s="1">
        <f t="shared" si="117"/>
        <v>4849.72</v>
      </c>
      <c r="ON144" s="1">
        <f t="shared" si="117"/>
        <v>3631.61</v>
      </c>
      <c r="OO144" s="1">
        <f t="shared" si="117"/>
        <v>4637.66</v>
      </c>
      <c r="OP144" s="1">
        <f t="shared" si="117"/>
        <v>3790.13</v>
      </c>
      <c r="OQ144" s="1">
        <f t="shared" si="117"/>
        <v>4641.13</v>
      </c>
      <c r="OR144" s="1">
        <f t="shared" si="117"/>
        <v>405.43</v>
      </c>
      <c r="OS144" s="1">
        <f t="shared" si="117"/>
        <v>4661.99</v>
      </c>
      <c r="OT144" s="1">
        <f t="shared" si="117"/>
        <v>223.26</v>
      </c>
      <c r="OU144" s="1">
        <f t="shared" si="117"/>
        <v>4787.1400000000003</v>
      </c>
      <c r="OV144" s="1">
        <f t="shared" si="117"/>
        <v>2222.94</v>
      </c>
      <c r="OW144" s="1">
        <f t="shared" si="117"/>
        <v>4693.28</v>
      </c>
      <c r="OX144" s="1">
        <f t="shared" si="117"/>
        <v>1591.68</v>
      </c>
      <c r="OY144" s="1">
        <f t="shared" si="117"/>
        <v>3025.5</v>
      </c>
      <c r="OZ144" s="1">
        <f t="shared" si="117"/>
        <v>4609.84</v>
      </c>
      <c r="PA144" s="1">
        <f t="shared" si="117"/>
        <v>3661.06</v>
      </c>
      <c r="PB144" s="1">
        <f t="shared" si="117"/>
        <v>2435.4</v>
      </c>
      <c r="PC144" s="1">
        <f t="shared" si="117"/>
        <v>4661.99</v>
      </c>
      <c r="PD144" s="1">
        <f t="shared" si="117"/>
        <v>4949.24</v>
      </c>
      <c r="PE144" s="1">
        <f t="shared" si="117"/>
        <v>4849.72</v>
      </c>
      <c r="PF144" s="1">
        <f t="shared" si="117"/>
        <v>4933.1499999999996</v>
      </c>
      <c r="PG144" s="1">
        <f t="shared" si="117"/>
        <v>2845.29</v>
      </c>
      <c r="PH144" s="1">
        <f t="shared" si="117"/>
        <v>4641.13</v>
      </c>
      <c r="PI144" s="1">
        <f t="shared" si="117"/>
        <v>3361.94</v>
      </c>
      <c r="PJ144" s="1">
        <f t="shared" si="117"/>
        <v>206.29</v>
      </c>
      <c r="PK144" s="1">
        <f t="shared" si="117"/>
        <v>147.66</v>
      </c>
      <c r="PL144" s="1">
        <f t="shared" si="117"/>
        <v>4933.1499999999996</v>
      </c>
      <c r="PM144" s="1">
        <f t="shared" si="117"/>
        <v>4530.32</v>
      </c>
      <c r="PN144" s="1">
        <f t="shared" si="117"/>
        <v>4724.5600000000004</v>
      </c>
      <c r="PO144" s="1">
        <f t="shared" si="117"/>
        <v>4734.99</v>
      </c>
      <c r="PP144" s="1">
        <f t="shared" si="117"/>
        <v>0</v>
      </c>
      <c r="PQ144" s="1">
        <f t="shared" si="117"/>
        <v>4693.28</v>
      </c>
      <c r="PR144" s="1">
        <f t="shared" si="117"/>
        <v>2880.45</v>
      </c>
      <c r="PS144" s="1">
        <f t="shared" si="117"/>
        <v>4821.03</v>
      </c>
      <c r="PT144" s="1">
        <f t="shared" si="117"/>
        <v>2364.04</v>
      </c>
      <c r="PU144" s="1">
        <f t="shared" si="117"/>
        <v>4755.8500000000004</v>
      </c>
      <c r="PV144" s="1">
        <f t="shared" si="117"/>
        <v>0</v>
      </c>
      <c r="PW144" s="1">
        <f t="shared" si="117"/>
        <v>4027.74</v>
      </c>
      <c r="PX144" s="1">
        <f t="shared" si="117"/>
        <v>0</v>
      </c>
      <c r="PY144" s="1">
        <f t="shared" si="117"/>
        <v>4912.97</v>
      </c>
      <c r="PZ144" s="1">
        <f t="shared" si="117"/>
        <v>4849.72</v>
      </c>
      <c r="QA144" s="1">
        <f t="shared" si="117"/>
        <v>4249.5200000000004</v>
      </c>
      <c r="QB144" s="1">
        <f t="shared" si="117"/>
        <v>1396.82</v>
      </c>
      <c r="QC144" s="1">
        <f t="shared" si="117"/>
        <v>4960.0200000000004</v>
      </c>
      <c r="QD144" s="1">
        <f t="shared" si="117"/>
        <v>0</v>
      </c>
      <c r="QE144" s="1">
        <f t="shared" si="117"/>
        <v>4805.3900000000003</v>
      </c>
      <c r="QF144" s="1">
        <f t="shared" si="117"/>
        <v>4661.99</v>
      </c>
      <c r="QG144" s="1">
        <f t="shared" si="117"/>
        <v>0</v>
      </c>
      <c r="QH144" s="1">
        <f t="shared" ref="QH144:SG144" si="118">+IF(QH141=0,"",IF($Q$67&lt;10,0,ROUND($Q$67*MIN(0.1*QH150*QH151,MAX(0,(0.86*QH150*QH151-QH128*MAX(QH127,$Q$64)))),2)))</f>
        <v>0</v>
      </c>
      <c r="QI144" s="1">
        <f t="shared" si="118"/>
        <v>4766.28</v>
      </c>
      <c r="QJ144" s="1">
        <f t="shared" si="118"/>
        <v>505.62</v>
      </c>
      <c r="QK144" s="1">
        <f t="shared" si="118"/>
        <v>4828.8599999999997</v>
      </c>
      <c r="QL144" s="1">
        <f t="shared" si="118"/>
        <v>4630.7</v>
      </c>
      <c r="QM144" s="1">
        <f t="shared" si="118"/>
        <v>4702.88</v>
      </c>
      <c r="QN144" s="1">
        <f t="shared" si="118"/>
        <v>4776.71</v>
      </c>
      <c r="QO144" s="1">
        <f t="shared" si="118"/>
        <v>4676.76</v>
      </c>
      <c r="QP144" s="1">
        <f t="shared" si="118"/>
        <v>0</v>
      </c>
      <c r="QQ144" s="1">
        <f t="shared" si="118"/>
        <v>3994.42</v>
      </c>
      <c r="QR144" s="1">
        <f t="shared" si="118"/>
        <v>4860.1499999999996</v>
      </c>
      <c r="QS144" s="1">
        <f t="shared" si="118"/>
        <v>3123.85</v>
      </c>
      <c r="QT144" s="1">
        <f t="shared" si="118"/>
        <v>4703.7</v>
      </c>
      <c r="QU144" s="1">
        <f t="shared" si="118"/>
        <v>0</v>
      </c>
      <c r="QV144" s="1">
        <f t="shared" si="118"/>
        <v>3804.55</v>
      </c>
      <c r="QW144" s="1">
        <f t="shared" si="118"/>
        <v>0</v>
      </c>
      <c r="QX144" s="1">
        <f t="shared" si="118"/>
        <v>429.63</v>
      </c>
      <c r="QY144" s="1">
        <f t="shared" si="118"/>
        <v>1778.52</v>
      </c>
      <c r="QZ144" s="1">
        <f t="shared" si="118"/>
        <v>2718.27</v>
      </c>
      <c r="RA144" s="1">
        <f t="shared" si="118"/>
        <v>4693.28</v>
      </c>
      <c r="RB144" s="1">
        <f t="shared" si="118"/>
        <v>4841.99</v>
      </c>
      <c r="RC144" s="1">
        <f t="shared" si="118"/>
        <v>5065.83</v>
      </c>
      <c r="RD144" s="1">
        <f t="shared" si="118"/>
        <v>4839.29</v>
      </c>
      <c r="RE144" s="1">
        <f t="shared" si="118"/>
        <v>3115.87</v>
      </c>
      <c r="RF144" s="1">
        <f t="shared" si="118"/>
        <v>4881.01</v>
      </c>
      <c r="RG144" s="1">
        <f t="shared" si="118"/>
        <v>4588.9799999999996</v>
      </c>
      <c r="RH144" s="1">
        <f t="shared" si="118"/>
        <v>2356.77</v>
      </c>
      <c r="RI144" s="1">
        <f t="shared" si="118"/>
        <v>4839.29</v>
      </c>
      <c r="RJ144" s="1">
        <f t="shared" si="118"/>
        <v>4661.99</v>
      </c>
      <c r="RK144" s="1">
        <f t="shared" si="118"/>
        <v>4828.8599999999997</v>
      </c>
      <c r="RL144" s="1">
        <f t="shared" si="118"/>
        <v>4847.18</v>
      </c>
      <c r="RM144" s="1">
        <f t="shared" si="118"/>
        <v>421.64</v>
      </c>
      <c r="RN144" s="1">
        <f t="shared" si="118"/>
        <v>4745.42</v>
      </c>
      <c r="RO144" s="1">
        <f t="shared" si="118"/>
        <v>0</v>
      </c>
      <c r="RP144" s="1">
        <f t="shared" si="118"/>
        <v>4641.13</v>
      </c>
      <c r="RQ144" s="1">
        <f t="shared" si="118"/>
        <v>4693.28</v>
      </c>
      <c r="RR144" s="1">
        <f t="shared" si="118"/>
        <v>4401.26</v>
      </c>
      <c r="RS144" s="1">
        <f t="shared" si="118"/>
        <v>867.68</v>
      </c>
      <c r="RT144" s="1">
        <f t="shared" si="118"/>
        <v>4661.99</v>
      </c>
      <c r="RU144" s="1">
        <f t="shared" si="118"/>
        <v>5036.3999999999996</v>
      </c>
      <c r="RV144" s="1">
        <f t="shared" si="118"/>
        <v>0</v>
      </c>
      <c r="RW144" s="1">
        <f t="shared" si="118"/>
        <v>4630.7</v>
      </c>
      <c r="RX144" s="1">
        <f t="shared" si="118"/>
        <v>2742.68</v>
      </c>
      <c r="RY144" s="1">
        <f t="shared" si="118"/>
        <v>0</v>
      </c>
      <c r="RZ144" s="1">
        <f t="shared" si="118"/>
        <v>3568.13</v>
      </c>
      <c r="SA144" s="1">
        <f t="shared" si="118"/>
        <v>4861.37</v>
      </c>
      <c r="SB144" s="1">
        <f t="shared" si="118"/>
        <v>4808</v>
      </c>
      <c r="SC144" s="1">
        <f t="shared" si="118"/>
        <v>832.4</v>
      </c>
      <c r="SD144" s="1">
        <f t="shared" si="118"/>
        <v>3832.97</v>
      </c>
      <c r="SE144" s="1">
        <f t="shared" si="118"/>
        <v>4860.1499999999996</v>
      </c>
      <c r="SF144" s="1">
        <f t="shared" si="118"/>
        <v>4787.1400000000003</v>
      </c>
      <c r="SG144" s="1">
        <f t="shared" si="118"/>
        <v>4849.72</v>
      </c>
      <c r="SH144" s="25"/>
    </row>
    <row r="145" spans="1:50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25"/>
    </row>
    <row r="148" spans="1:502">
      <c r="A148" t="s">
        <v>576</v>
      </c>
      <c r="B148" s="25">
        <f t="shared" ref="B148:BM148" si="119">+MAX(B87,$Q$63)</f>
        <v>8.4</v>
      </c>
      <c r="C148" s="25">
        <f t="shared" si="119"/>
        <v>8.66</v>
      </c>
      <c r="D148" s="25">
        <f t="shared" si="119"/>
        <v>9.57</v>
      </c>
      <c r="E148" s="25">
        <f t="shared" si="119"/>
        <v>11.86</v>
      </c>
      <c r="F148" s="25">
        <f t="shared" si="119"/>
        <v>10.4</v>
      </c>
      <c r="G148" s="25">
        <f t="shared" si="119"/>
        <v>10.75</v>
      </c>
      <c r="H148" s="25">
        <f t="shared" si="119"/>
        <v>10.75</v>
      </c>
      <c r="I148" s="25">
        <f t="shared" si="119"/>
        <v>10.33</v>
      </c>
      <c r="J148" s="25">
        <f t="shared" si="119"/>
        <v>9.0500000000000007</v>
      </c>
      <c r="K148" s="25">
        <f t="shared" si="119"/>
        <v>10.91</v>
      </c>
      <c r="L148" s="25">
        <f t="shared" si="119"/>
        <v>9.7200000000000006</v>
      </c>
      <c r="M148" s="25">
        <f t="shared" si="119"/>
        <v>9.1300000000000008</v>
      </c>
      <c r="N148" s="25">
        <f t="shared" si="119"/>
        <v>10</v>
      </c>
      <c r="O148" s="25">
        <f t="shared" si="119"/>
        <v>9.3000000000000007</v>
      </c>
      <c r="P148" s="25">
        <f t="shared" si="119"/>
        <v>10.9</v>
      </c>
      <c r="Q148" s="25">
        <f t="shared" si="119"/>
        <v>10.39</v>
      </c>
      <c r="R148" s="25">
        <f t="shared" si="119"/>
        <v>10.29</v>
      </c>
      <c r="S148" s="25">
        <f t="shared" si="119"/>
        <v>9.25</v>
      </c>
      <c r="T148" s="25">
        <f t="shared" si="119"/>
        <v>9.39</v>
      </c>
      <c r="U148" s="25">
        <f t="shared" si="119"/>
        <v>11.4</v>
      </c>
      <c r="V148" s="25">
        <f t="shared" si="119"/>
        <v>9.74</v>
      </c>
      <c r="W148" s="25">
        <f t="shared" si="119"/>
        <v>10.41</v>
      </c>
      <c r="X148" s="25">
        <f t="shared" si="119"/>
        <v>11.83</v>
      </c>
      <c r="Y148" s="25">
        <f t="shared" si="119"/>
        <v>11.19</v>
      </c>
      <c r="Z148" s="25">
        <f t="shared" si="119"/>
        <v>10.28</v>
      </c>
      <c r="AA148" s="25">
        <f t="shared" si="119"/>
        <v>10.51</v>
      </c>
      <c r="AB148" s="25">
        <f t="shared" si="119"/>
        <v>10.58</v>
      </c>
      <c r="AC148" s="25">
        <f t="shared" si="119"/>
        <v>10.97</v>
      </c>
      <c r="AD148" s="25">
        <f t="shared" si="119"/>
        <v>10.99</v>
      </c>
      <c r="AE148" s="25">
        <f t="shared" si="119"/>
        <v>10</v>
      </c>
      <c r="AF148" s="25">
        <f t="shared" si="119"/>
        <v>11.31</v>
      </c>
      <c r="AG148" s="25">
        <f t="shared" si="119"/>
        <v>10.49</v>
      </c>
      <c r="AH148" s="25">
        <f t="shared" si="119"/>
        <v>9.42</v>
      </c>
      <c r="AI148" s="25">
        <f t="shared" si="119"/>
        <v>10.61</v>
      </c>
      <c r="AJ148" s="25">
        <f t="shared" si="119"/>
        <v>10.95</v>
      </c>
      <c r="AK148" s="25">
        <f t="shared" si="119"/>
        <v>9.8800000000000008</v>
      </c>
      <c r="AL148" s="25">
        <f t="shared" si="119"/>
        <v>8.6</v>
      </c>
      <c r="AM148" s="25">
        <f t="shared" si="119"/>
        <v>11.67</v>
      </c>
      <c r="AN148" s="25">
        <f t="shared" si="119"/>
        <v>10.59</v>
      </c>
      <c r="AO148" s="25">
        <f t="shared" si="119"/>
        <v>9.59</v>
      </c>
      <c r="AP148" s="25">
        <f t="shared" si="119"/>
        <v>11.5</v>
      </c>
      <c r="AQ148" s="25">
        <f t="shared" si="119"/>
        <v>11.85</v>
      </c>
      <c r="AR148" s="25">
        <f t="shared" si="119"/>
        <v>9.32</v>
      </c>
      <c r="AS148" s="25">
        <f t="shared" si="119"/>
        <v>10.5</v>
      </c>
      <c r="AT148" s="25">
        <f t="shared" si="119"/>
        <v>8.6199999999999992</v>
      </c>
      <c r="AU148" s="25">
        <f t="shared" si="119"/>
        <v>9.69</v>
      </c>
      <c r="AV148" s="25">
        <f t="shared" si="119"/>
        <v>8.92</v>
      </c>
      <c r="AW148" s="25">
        <f t="shared" si="119"/>
        <v>10.32</v>
      </c>
      <c r="AX148" s="25">
        <f t="shared" si="119"/>
        <v>10.41</v>
      </c>
      <c r="AY148" s="25">
        <f t="shared" si="119"/>
        <v>11.28</v>
      </c>
      <c r="AZ148" s="25">
        <f t="shared" si="119"/>
        <v>9.0299999999999994</v>
      </c>
      <c r="BA148" s="25">
        <f t="shared" si="119"/>
        <v>11.73</v>
      </c>
      <c r="BB148" s="25">
        <f t="shared" si="119"/>
        <v>10.11</v>
      </c>
      <c r="BC148" s="25">
        <f t="shared" si="119"/>
        <v>10.33</v>
      </c>
      <c r="BD148" s="25">
        <f t="shared" si="119"/>
        <v>11.38</v>
      </c>
      <c r="BE148" s="25">
        <f t="shared" si="119"/>
        <v>10.02</v>
      </c>
      <c r="BF148" s="25">
        <f t="shared" si="119"/>
        <v>10.44</v>
      </c>
      <c r="BG148" s="25">
        <f t="shared" si="119"/>
        <v>10.48</v>
      </c>
      <c r="BH148" s="25">
        <f t="shared" si="119"/>
        <v>10.76</v>
      </c>
      <c r="BI148" s="25">
        <f t="shared" si="119"/>
        <v>11.9</v>
      </c>
      <c r="BJ148" s="25">
        <f t="shared" si="119"/>
        <v>11.44</v>
      </c>
      <c r="BK148" s="25">
        <f t="shared" si="119"/>
        <v>12.51</v>
      </c>
      <c r="BL148" s="25">
        <f t="shared" si="119"/>
        <v>11.46</v>
      </c>
      <c r="BM148" s="25">
        <f t="shared" si="119"/>
        <v>10.7</v>
      </c>
      <c r="BN148" s="25">
        <f t="shared" ref="BN148:DY148" si="120">+MAX(BN87,$Q$63)</f>
        <v>9.8000000000000007</v>
      </c>
      <c r="BO148" s="25">
        <f t="shared" si="120"/>
        <v>8.77</v>
      </c>
      <c r="BP148" s="25">
        <f t="shared" si="120"/>
        <v>10</v>
      </c>
      <c r="BQ148" s="25">
        <f t="shared" si="120"/>
        <v>11.1</v>
      </c>
      <c r="BR148" s="25">
        <f t="shared" si="120"/>
        <v>9.3800000000000008</v>
      </c>
      <c r="BS148" s="25">
        <f t="shared" si="120"/>
        <v>9.84</v>
      </c>
      <c r="BT148" s="25">
        <f t="shared" si="120"/>
        <v>10.84</v>
      </c>
      <c r="BU148" s="25">
        <f t="shared" si="120"/>
        <v>8.4</v>
      </c>
      <c r="BV148" s="25">
        <f t="shared" si="120"/>
        <v>9.39</v>
      </c>
      <c r="BW148" s="25">
        <f t="shared" si="120"/>
        <v>9.48</v>
      </c>
      <c r="BX148" s="25">
        <f t="shared" si="120"/>
        <v>10.38</v>
      </c>
      <c r="BY148" s="25">
        <f t="shared" si="120"/>
        <v>9.11</v>
      </c>
      <c r="BZ148" s="25">
        <f t="shared" si="120"/>
        <v>12.19</v>
      </c>
      <c r="CA148" s="25">
        <f t="shared" si="120"/>
        <v>10.36</v>
      </c>
      <c r="CB148" s="25">
        <f t="shared" si="120"/>
        <v>9.69</v>
      </c>
      <c r="CC148" s="25">
        <f t="shared" si="120"/>
        <v>11.07</v>
      </c>
      <c r="CD148" s="25">
        <f t="shared" si="120"/>
        <v>10.26</v>
      </c>
      <c r="CE148" s="25">
        <f t="shared" si="120"/>
        <v>9.33</v>
      </c>
      <c r="CF148" s="25">
        <f t="shared" si="120"/>
        <v>12.9</v>
      </c>
      <c r="CG148" s="25">
        <f t="shared" si="120"/>
        <v>10.47</v>
      </c>
      <c r="CH148" s="25">
        <f t="shared" si="120"/>
        <v>8.4</v>
      </c>
      <c r="CI148" s="25">
        <f t="shared" si="120"/>
        <v>8.4</v>
      </c>
      <c r="CJ148" s="25">
        <f t="shared" si="120"/>
        <v>10.220000000000001</v>
      </c>
      <c r="CK148" s="25">
        <f t="shared" si="120"/>
        <v>10.25</v>
      </c>
      <c r="CL148" s="25">
        <f t="shared" si="120"/>
        <v>10.81</v>
      </c>
      <c r="CM148" s="25">
        <f t="shared" si="120"/>
        <v>11.32</v>
      </c>
      <c r="CN148" s="25">
        <f t="shared" si="120"/>
        <v>11.16</v>
      </c>
      <c r="CO148" s="25">
        <f t="shared" si="120"/>
        <v>9.25</v>
      </c>
      <c r="CP148" s="25">
        <f t="shared" si="120"/>
        <v>9.19</v>
      </c>
      <c r="CQ148" s="25">
        <f t="shared" si="120"/>
        <v>10.64</v>
      </c>
      <c r="CR148" s="25">
        <f t="shared" si="120"/>
        <v>9.0299999999999994</v>
      </c>
      <c r="CS148" s="25">
        <f t="shared" si="120"/>
        <v>10.82</v>
      </c>
      <c r="CT148" s="25">
        <f t="shared" si="120"/>
        <v>10.44</v>
      </c>
      <c r="CU148" s="25">
        <f t="shared" si="120"/>
        <v>9.68</v>
      </c>
      <c r="CV148" s="25">
        <f t="shared" si="120"/>
        <v>10.02</v>
      </c>
      <c r="CW148" s="25">
        <f t="shared" si="120"/>
        <v>11.4</v>
      </c>
      <c r="CX148" s="25">
        <f t="shared" si="120"/>
        <v>11.55</v>
      </c>
      <c r="CY148" s="25">
        <f t="shared" si="120"/>
        <v>10.37</v>
      </c>
      <c r="CZ148" s="25">
        <f t="shared" si="120"/>
        <v>10.91</v>
      </c>
      <c r="DA148" s="25">
        <f t="shared" si="120"/>
        <v>10.96</v>
      </c>
      <c r="DB148" s="25">
        <f t="shared" si="120"/>
        <v>10.55</v>
      </c>
      <c r="DC148" s="25">
        <f t="shared" si="120"/>
        <v>10.38</v>
      </c>
      <c r="DD148" s="25">
        <f t="shared" si="120"/>
        <v>9.91</v>
      </c>
      <c r="DE148" s="25">
        <f t="shared" si="120"/>
        <v>9.83</v>
      </c>
      <c r="DF148" s="25">
        <f t="shared" si="120"/>
        <v>10.36</v>
      </c>
      <c r="DG148" s="25">
        <f t="shared" si="120"/>
        <v>9.09</v>
      </c>
      <c r="DH148" s="25">
        <f t="shared" si="120"/>
        <v>12.42</v>
      </c>
      <c r="DI148" s="25">
        <f t="shared" si="120"/>
        <v>12.93</v>
      </c>
      <c r="DJ148" s="25">
        <f t="shared" si="120"/>
        <v>10.42</v>
      </c>
      <c r="DK148" s="25">
        <f t="shared" si="120"/>
        <v>9.81</v>
      </c>
      <c r="DL148" s="25">
        <f t="shared" si="120"/>
        <v>10.73</v>
      </c>
      <c r="DM148" s="25">
        <f t="shared" si="120"/>
        <v>11.15</v>
      </c>
      <c r="DN148" s="25">
        <f t="shared" si="120"/>
        <v>9.2100000000000009</v>
      </c>
      <c r="DO148" s="25">
        <f t="shared" si="120"/>
        <v>8.4</v>
      </c>
      <c r="DP148" s="25">
        <f t="shared" si="120"/>
        <v>10.220000000000001</v>
      </c>
      <c r="DQ148" s="25">
        <f t="shared" si="120"/>
        <v>10.61</v>
      </c>
      <c r="DR148" s="25">
        <f t="shared" si="120"/>
        <v>8.5299999999999994</v>
      </c>
      <c r="DS148" s="25">
        <f t="shared" si="120"/>
        <v>8.68</v>
      </c>
      <c r="DT148" s="25">
        <f t="shared" si="120"/>
        <v>8.75</v>
      </c>
      <c r="DU148" s="25">
        <f t="shared" si="120"/>
        <v>11.5</v>
      </c>
      <c r="DV148" s="25">
        <f t="shared" si="120"/>
        <v>10.81</v>
      </c>
      <c r="DW148" s="25">
        <f t="shared" si="120"/>
        <v>10.41</v>
      </c>
      <c r="DX148" s="25">
        <f t="shared" si="120"/>
        <v>10.31</v>
      </c>
      <c r="DY148" s="25">
        <f t="shared" si="120"/>
        <v>10.09</v>
      </c>
      <c r="DZ148" s="25">
        <f t="shared" ref="DZ148:GK148" si="121">+MAX(DZ87,$Q$63)</f>
        <v>9.44</v>
      </c>
      <c r="EA148" s="25">
        <f t="shared" si="121"/>
        <v>10.8</v>
      </c>
      <c r="EB148" s="25">
        <f t="shared" si="121"/>
        <v>9.69</v>
      </c>
      <c r="EC148" s="25">
        <f t="shared" si="121"/>
        <v>11.23</v>
      </c>
      <c r="ED148" s="25">
        <f t="shared" si="121"/>
        <v>10.39</v>
      </c>
      <c r="EE148" s="25">
        <f t="shared" si="121"/>
        <v>8.4</v>
      </c>
      <c r="EF148" s="25">
        <f t="shared" si="121"/>
        <v>9.65</v>
      </c>
      <c r="EG148" s="25">
        <f t="shared" si="121"/>
        <v>10.63</v>
      </c>
      <c r="EH148" s="25">
        <f t="shared" si="121"/>
        <v>11.12</v>
      </c>
      <c r="EI148" s="25">
        <f t="shared" si="121"/>
        <v>9.76</v>
      </c>
      <c r="EJ148" s="25">
        <f t="shared" si="121"/>
        <v>11.15</v>
      </c>
      <c r="EK148" s="25">
        <f t="shared" si="121"/>
        <v>10.39</v>
      </c>
      <c r="EL148" s="25">
        <f t="shared" si="121"/>
        <v>10.81</v>
      </c>
      <c r="EM148" s="25">
        <f t="shared" si="121"/>
        <v>8.82</v>
      </c>
      <c r="EN148" s="25">
        <f t="shared" si="121"/>
        <v>10.29</v>
      </c>
      <c r="EO148" s="25">
        <f t="shared" si="121"/>
        <v>11.54</v>
      </c>
      <c r="EP148" s="25">
        <f t="shared" si="121"/>
        <v>8.42</v>
      </c>
      <c r="EQ148" s="25">
        <f t="shared" si="121"/>
        <v>11.63</v>
      </c>
      <c r="ER148" s="25">
        <f t="shared" si="121"/>
        <v>9.89</v>
      </c>
      <c r="ES148" s="25">
        <f t="shared" si="121"/>
        <v>9.3699999999999992</v>
      </c>
      <c r="ET148" s="25">
        <f t="shared" si="121"/>
        <v>10.27</v>
      </c>
      <c r="EU148" s="25">
        <f t="shared" si="121"/>
        <v>10.1</v>
      </c>
      <c r="EV148" s="25">
        <f t="shared" si="121"/>
        <v>9.8000000000000007</v>
      </c>
      <c r="EW148" s="25">
        <f t="shared" si="121"/>
        <v>10.34</v>
      </c>
      <c r="EX148" s="25">
        <f t="shared" si="121"/>
        <v>10.72</v>
      </c>
      <c r="EY148" s="25">
        <f t="shared" si="121"/>
        <v>9.57</v>
      </c>
      <c r="EZ148" s="25">
        <f t="shared" si="121"/>
        <v>10.96</v>
      </c>
      <c r="FA148" s="25">
        <f t="shared" si="121"/>
        <v>9.64</v>
      </c>
      <c r="FB148" s="25">
        <f t="shared" si="121"/>
        <v>9.65</v>
      </c>
      <c r="FC148" s="25">
        <f t="shared" si="121"/>
        <v>10.89</v>
      </c>
      <c r="FD148" s="25">
        <f t="shared" si="121"/>
        <v>11.81</v>
      </c>
      <c r="FE148" s="25">
        <f t="shared" si="121"/>
        <v>10.82</v>
      </c>
      <c r="FF148" s="25">
        <f t="shared" si="121"/>
        <v>10.210000000000001</v>
      </c>
      <c r="FG148" s="25">
        <f t="shared" si="121"/>
        <v>9.1199999999999992</v>
      </c>
      <c r="FH148" s="25">
        <f t="shared" si="121"/>
        <v>11.16</v>
      </c>
      <c r="FI148" s="25">
        <f t="shared" si="121"/>
        <v>10.54</v>
      </c>
      <c r="FJ148" s="25">
        <f t="shared" si="121"/>
        <v>9.09</v>
      </c>
      <c r="FK148" s="25">
        <f t="shared" si="121"/>
        <v>8.9</v>
      </c>
      <c r="FL148" s="25">
        <f t="shared" si="121"/>
        <v>10.68</v>
      </c>
      <c r="FM148" s="25">
        <f t="shared" si="121"/>
        <v>12.18</v>
      </c>
      <c r="FN148" s="25">
        <f t="shared" si="121"/>
        <v>10</v>
      </c>
      <c r="FO148" s="25">
        <f t="shared" si="121"/>
        <v>9.6199999999999992</v>
      </c>
      <c r="FP148" s="25">
        <f t="shared" si="121"/>
        <v>9.91</v>
      </c>
      <c r="FQ148" s="25">
        <f t="shared" si="121"/>
        <v>10.9</v>
      </c>
      <c r="FR148" s="25">
        <f t="shared" si="121"/>
        <v>11.62</v>
      </c>
      <c r="FS148" s="25">
        <f t="shared" si="121"/>
        <v>9.93</v>
      </c>
      <c r="FT148" s="25">
        <f t="shared" si="121"/>
        <v>9.0399999999999991</v>
      </c>
      <c r="FU148" s="25">
        <f t="shared" si="121"/>
        <v>10.19</v>
      </c>
      <c r="FV148" s="25">
        <f t="shared" si="121"/>
        <v>9.2200000000000006</v>
      </c>
      <c r="FW148" s="25">
        <f t="shared" si="121"/>
        <v>11.58</v>
      </c>
      <c r="FX148" s="25">
        <f t="shared" si="121"/>
        <v>10.1</v>
      </c>
      <c r="FY148" s="25">
        <f t="shared" si="121"/>
        <v>12.21</v>
      </c>
      <c r="FZ148" s="25">
        <f t="shared" si="121"/>
        <v>9.77</v>
      </c>
      <c r="GA148" s="25">
        <f t="shared" si="121"/>
        <v>9.2899999999999991</v>
      </c>
      <c r="GB148" s="25">
        <f t="shared" si="121"/>
        <v>9.57</v>
      </c>
      <c r="GC148" s="25">
        <f t="shared" si="121"/>
        <v>8.7799999999999994</v>
      </c>
      <c r="GD148" s="25">
        <f t="shared" si="121"/>
        <v>11.25</v>
      </c>
      <c r="GE148" s="25">
        <f t="shared" si="121"/>
        <v>11.83</v>
      </c>
      <c r="GF148" s="25">
        <f t="shared" si="121"/>
        <v>10.37</v>
      </c>
      <c r="GG148" s="25">
        <f t="shared" si="121"/>
        <v>8.98</v>
      </c>
      <c r="GH148" s="25">
        <f t="shared" si="121"/>
        <v>8.5399999999999991</v>
      </c>
      <c r="GI148" s="25">
        <f t="shared" si="121"/>
        <v>9</v>
      </c>
      <c r="GJ148" s="25">
        <f t="shared" si="121"/>
        <v>11.46</v>
      </c>
      <c r="GK148" s="25">
        <f t="shared" si="121"/>
        <v>10.44</v>
      </c>
      <c r="GL148" s="25">
        <f t="shared" ref="GL148:IW148" si="122">+MAX(GL87,$Q$63)</f>
        <v>10.86</v>
      </c>
      <c r="GM148" s="25">
        <f t="shared" si="122"/>
        <v>10.88</v>
      </c>
      <c r="GN148" s="25">
        <f t="shared" si="122"/>
        <v>8.82</v>
      </c>
      <c r="GO148" s="25">
        <f t="shared" si="122"/>
        <v>11.09</v>
      </c>
      <c r="GP148" s="25">
        <f t="shared" si="122"/>
        <v>8.6199999999999992</v>
      </c>
      <c r="GQ148" s="25">
        <f t="shared" si="122"/>
        <v>8.83</v>
      </c>
      <c r="GR148" s="25">
        <f t="shared" si="122"/>
        <v>8.76</v>
      </c>
      <c r="GS148" s="25">
        <f t="shared" si="122"/>
        <v>9.17</v>
      </c>
      <c r="GT148" s="25">
        <f t="shared" si="122"/>
        <v>9.0399999999999991</v>
      </c>
      <c r="GU148" s="25">
        <f t="shared" si="122"/>
        <v>10.47</v>
      </c>
      <c r="GV148" s="25">
        <f t="shared" si="122"/>
        <v>11.11</v>
      </c>
      <c r="GW148" s="25">
        <f t="shared" si="122"/>
        <v>10.26</v>
      </c>
      <c r="GX148" s="25">
        <f t="shared" si="122"/>
        <v>9.02</v>
      </c>
      <c r="GY148" s="25">
        <f t="shared" si="122"/>
        <v>11.88</v>
      </c>
      <c r="GZ148" s="25">
        <f t="shared" si="122"/>
        <v>10.75</v>
      </c>
      <c r="HA148" s="25">
        <f t="shared" si="122"/>
        <v>11.3</v>
      </c>
      <c r="HB148" s="25">
        <f t="shared" si="122"/>
        <v>9.66</v>
      </c>
      <c r="HC148" s="25">
        <f t="shared" si="122"/>
        <v>10.83</v>
      </c>
      <c r="HD148" s="25">
        <f t="shared" si="122"/>
        <v>10.6</v>
      </c>
      <c r="HE148" s="25">
        <f t="shared" si="122"/>
        <v>8.65</v>
      </c>
      <c r="HF148" s="25">
        <f t="shared" si="122"/>
        <v>9.7200000000000006</v>
      </c>
      <c r="HG148" s="25">
        <f t="shared" si="122"/>
        <v>11.6</v>
      </c>
      <c r="HH148" s="25">
        <f t="shared" si="122"/>
        <v>9.65</v>
      </c>
      <c r="HI148" s="25">
        <f t="shared" si="122"/>
        <v>9.5</v>
      </c>
      <c r="HJ148" s="25">
        <f t="shared" si="122"/>
        <v>10.79</v>
      </c>
      <c r="HK148" s="25">
        <f t="shared" si="122"/>
        <v>12.76</v>
      </c>
      <c r="HL148" s="25">
        <f t="shared" si="122"/>
        <v>9.8000000000000007</v>
      </c>
      <c r="HM148" s="25">
        <f t="shared" si="122"/>
        <v>11.13</v>
      </c>
      <c r="HN148" s="25">
        <f t="shared" si="122"/>
        <v>10.87</v>
      </c>
      <c r="HO148" s="25">
        <f t="shared" si="122"/>
        <v>10.220000000000001</v>
      </c>
      <c r="HP148" s="25">
        <f t="shared" si="122"/>
        <v>10.84</v>
      </c>
      <c r="HQ148" s="25">
        <f t="shared" si="122"/>
        <v>9.43</v>
      </c>
      <c r="HR148" s="25">
        <f t="shared" si="122"/>
        <v>9.65</v>
      </c>
      <c r="HS148" s="25">
        <f t="shared" si="122"/>
        <v>9.23</v>
      </c>
      <c r="HT148" s="25">
        <f t="shared" si="122"/>
        <v>9.9600000000000009</v>
      </c>
      <c r="HU148" s="25">
        <f t="shared" si="122"/>
        <v>10.52</v>
      </c>
      <c r="HV148" s="25">
        <f t="shared" si="122"/>
        <v>9.81</v>
      </c>
      <c r="HW148" s="25">
        <f t="shared" si="122"/>
        <v>9.25</v>
      </c>
      <c r="HX148" s="25">
        <f t="shared" si="122"/>
        <v>9.89</v>
      </c>
      <c r="HY148" s="25">
        <f t="shared" si="122"/>
        <v>11</v>
      </c>
      <c r="HZ148" s="25">
        <f t="shared" si="122"/>
        <v>10.6</v>
      </c>
      <c r="IA148" s="25">
        <f t="shared" si="122"/>
        <v>11.4</v>
      </c>
      <c r="IB148" s="25">
        <f t="shared" si="122"/>
        <v>9.26</v>
      </c>
      <c r="IC148" s="25">
        <f t="shared" si="122"/>
        <v>9.15</v>
      </c>
      <c r="ID148" s="25">
        <f t="shared" si="122"/>
        <v>11.14</v>
      </c>
      <c r="IE148" s="25">
        <f t="shared" si="122"/>
        <v>10.33</v>
      </c>
      <c r="IF148" s="25">
        <f t="shared" si="122"/>
        <v>8.4</v>
      </c>
      <c r="IG148" s="25">
        <f t="shared" si="122"/>
        <v>9.6</v>
      </c>
      <c r="IH148" s="25">
        <f t="shared" si="122"/>
        <v>10.98</v>
      </c>
      <c r="II148" s="25">
        <f t="shared" si="122"/>
        <v>9.31</v>
      </c>
      <c r="IJ148" s="25">
        <f t="shared" si="122"/>
        <v>11.87</v>
      </c>
      <c r="IK148" s="25">
        <f t="shared" si="122"/>
        <v>8.4</v>
      </c>
      <c r="IL148" s="25">
        <f t="shared" si="122"/>
        <v>10.83</v>
      </c>
      <c r="IM148" s="25">
        <f t="shared" si="122"/>
        <v>9.73</v>
      </c>
      <c r="IN148" s="25">
        <f t="shared" si="122"/>
        <v>9.4600000000000009</v>
      </c>
      <c r="IO148" s="25">
        <f t="shared" si="122"/>
        <v>9.4600000000000009</v>
      </c>
      <c r="IP148" s="25">
        <f t="shared" si="122"/>
        <v>10.32</v>
      </c>
      <c r="IQ148" s="25">
        <f t="shared" si="122"/>
        <v>10.71</v>
      </c>
      <c r="IR148" s="25">
        <f t="shared" si="122"/>
        <v>9.67</v>
      </c>
      <c r="IS148" s="25">
        <f t="shared" si="122"/>
        <v>10.27</v>
      </c>
      <c r="IT148" s="25">
        <f t="shared" si="122"/>
        <v>10.62</v>
      </c>
      <c r="IU148" s="25">
        <f t="shared" si="122"/>
        <v>10.65</v>
      </c>
      <c r="IV148" s="25">
        <f t="shared" si="122"/>
        <v>10.45</v>
      </c>
      <c r="IW148" s="25">
        <f t="shared" si="122"/>
        <v>11.9</v>
      </c>
      <c r="IX148" s="25">
        <f t="shared" ref="IX148:LI148" si="123">+MAX(IX87,$Q$63)</f>
        <v>10.210000000000001</v>
      </c>
      <c r="IY148" s="25">
        <f t="shared" si="123"/>
        <v>9.9499999999999993</v>
      </c>
      <c r="IZ148" s="25">
        <f t="shared" si="123"/>
        <v>10.029999999999999</v>
      </c>
      <c r="JA148" s="25">
        <f t="shared" si="123"/>
        <v>12.02</v>
      </c>
      <c r="JB148" s="25">
        <f t="shared" si="123"/>
        <v>10.29</v>
      </c>
      <c r="JC148" s="25">
        <f t="shared" si="123"/>
        <v>10.09</v>
      </c>
      <c r="JD148" s="25">
        <f t="shared" si="123"/>
        <v>9.65</v>
      </c>
      <c r="JE148" s="25">
        <f t="shared" si="123"/>
        <v>10.57</v>
      </c>
      <c r="JF148" s="25">
        <f t="shared" si="123"/>
        <v>10.95</v>
      </c>
      <c r="JG148" s="25">
        <f t="shared" si="123"/>
        <v>8.99</v>
      </c>
      <c r="JH148" s="25">
        <f t="shared" si="123"/>
        <v>10.97</v>
      </c>
      <c r="JI148" s="25">
        <f t="shared" si="123"/>
        <v>10.34</v>
      </c>
      <c r="JJ148" s="25">
        <f t="shared" si="123"/>
        <v>8.83</v>
      </c>
      <c r="JK148" s="25">
        <f t="shared" si="123"/>
        <v>11.41</v>
      </c>
      <c r="JL148" s="25">
        <f t="shared" si="123"/>
        <v>10.44</v>
      </c>
      <c r="JM148" s="25">
        <f t="shared" si="123"/>
        <v>9.15</v>
      </c>
      <c r="JN148" s="25">
        <f t="shared" si="123"/>
        <v>8.4</v>
      </c>
      <c r="JO148" s="25">
        <f t="shared" si="123"/>
        <v>10.19</v>
      </c>
      <c r="JP148" s="25">
        <f t="shared" si="123"/>
        <v>10.52</v>
      </c>
      <c r="JQ148" s="25">
        <f t="shared" si="123"/>
        <v>8.68</v>
      </c>
      <c r="JR148" s="25">
        <f t="shared" si="123"/>
        <v>9.93</v>
      </c>
      <c r="JS148" s="25">
        <f t="shared" si="123"/>
        <v>11.65</v>
      </c>
      <c r="JT148" s="25">
        <f t="shared" si="123"/>
        <v>10.65</v>
      </c>
      <c r="JU148" s="25">
        <f t="shared" si="123"/>
        <v>9.8699999999999992</v>
      </c>
      <c r="JV148" s="25">
        <f t="shared" si="123"/>
        <v>10.43</v>
      </c>
      <c r="JW148" s="25">
        <f t="shared" si="123"/>
        <v>10.84</v>
      </c>
      <c r="JX148" s="25">
        <f t="shared" si="123"/>
        <v>11.45</v>
      </c>
      <c r="JY148" s="25">
        <f t="shared" si="123"/>
        <v>12.3</v>
      </c>
      <c r="JZ148" s="25">
        <f t="shared" si="123"/>
        <v>10.44</v>
      </c>
      <c r="KA148" s="25">
        <f t="shared" si="123"/>
        <v>9.57</v>
      </c>
      <c r="KB148" s="25">
        <f t="shared" si="123"/>
        <v>9.92</v>
      </c>
      <c r="KC148" s="25">
        <f t="shared" si="123"/>
        <v>9.67</v>
      </c>
      <c r="KD148" s="25">
        <f t="shared" si="123"/>
        <v>11.03</v>
      </c>
      <c r="KE148" s="25">
        <f t="shared" si="123"/>
        <v>11.35</v>
      </c>
      <c r="KF148" s="25">
        <f t="shared" si="123"/>
        <v>8.76</v>
      </c>
      <c r="KG148" s="25">
        <f t="shared" si="123"/>
        <v>9.89</v>
      </c>
      <c r="KH148" s="25">
        <f t="shared" si="123"/>
        <v>10.68</v>
      </c>
      <c r="KI148" s="25">
        <f t="shared" si="123"/>
        <v>11.75</v>
      </c>
      <c r="KJ148" s="25">
        <f t="shared" si="123"/>
        <v>9.66</v>
      </c>
      <c r="KK148" s="25">
        <f t="shared" si="123"/>
        <v>10.53</v>
      </c>
      <c r="KL148" s="25">
        <f t="shared" si="123"/>
        <v>9.5500000000000007</v>
      </c>
      <c r="KM148" s="25">
        <f t="shared" si="123"/>
        <v>10.69</v>
      </c>
      <c r="KN148" s="25">
        <f t="shared" si="123"/>
        <v>9.5</v>
      </c>
      <c r="KO148" s="25">
        <f t="shared" si="123"/>
        <v>9.8000000000000007</v>
      </c>
      <c r="KP148" s="25">
        <f t="shared" si="123"/>
        <v>10.11</v>
      </c>
      <c r="KQ148" s="25">
        <f t="shared" si="123"/>
        <v>10.36</v>
      </c>
      <c r="KR148" s="25">
        <f t="shared" si="123"/>
        <v>10.77</v>
      </c>
      <c r="KS148" s="25">
        <f t="shared" si="123"/>
        <v>8.6199999999999992</v>
      </c>
      <c r="KT148" s="25">
        <f t="shared" si="123"/>
        <v>9.9700000000000006</v>
      </c>
      <c r="KU148" s="25">
        <f t="shared" si="123"/>
        <v>9.6199999999999992</v>
      </c>
      <c r="KV148" s="25">
        <f t="shared" si="123"/>
        <v>9.44</v>
      </c>
      <c r="KW148" s="25">
        <f t="shared" si="123"/>
        <v>8.7899999999999991</v>
      </c>
      <c r="KX148" s="25">
        <f t="shared" si="123"/>
        <v>10.5</v>
      </c>
      <c r="KY148" s="25">
        <f t="shared" si="123"/>
        <v>9.36</v>
      </c>
      <c r="KZ148" s="25">
        <f t="shared" si="123"/>
        <v>12.49</v>
      </c>
      <c r="LA148" s="25">
        <f t="shared" si="123"/>
        <v>9.18</v>
      </c>
      <c r="LB148" s="25">
        <f t="shared" si="123"/>
        <v>9.19</v>
      </c>
      <c r="LC148" s="25">
        <f t="shared" si="123"/>
        <v>9.4700000000000006</v>
      </c>
      <c r="LD148" s="25">
        <f t="shared" si="123"/>
        <v>11.38</v>
      </c>
      <c r="LE148" s="25">
        <f t="shared" si="123"/>
        <v>10.45</v>
      </c>
      <c r="LF148" s="25">
        <f t="shared" si="123"/>
        <v>11.39</v>
      </c>
      <c r="LG148" s="25">
        <f t="shared" si="123"/>
        <v>11.21</v>
      </c>
      <c r="LH148" s="25">
        <f t="shared" si="123"/>
        <v>11.03</v>
      </c>
      <c r="LI148" s="25">
        <f t="shared" si="123"/>
        <v>11.46</v>
      </c>
      <c r="LJ148" s="25">
        <f t="shared" ref="LJ148:NU148" si="124">+MAX(LJ87,$Q$63)</f>
        <v>10.45</v>
      </c>
      <c r="LK148" s="25">
        <f t="shared" si="124"/>
        <v>9.99</v>
      </c>
      <c r="LL148" s="25">
        <f t="shared" si="124"/>
        <v>10.27</v>
      </c>
      <c r="LM148" s="25">
        <f t="shared" si="124"/>
        <v>8.7100000000000009</v>
      </c>
      <c r="LN148" s="25">
        <f t="shared" si="124"/>
        <v>9.91</v>
      </c>
      <c r="LO148" s="25">
        <f t="shared" si="124"/>
        <v>10.28</v>
      </c>
      <c r="LP148" s="25">
        <f t="shared" si="124"/>
        <v>10.58</v>
      </c>
      <c r="LQ148" s="25">
        <f t="shared" si="124"/>
        <v>11.08</v>
      </c>
      <c r="LR148" s="25">
        <f t="shared" si="124"/>
        <v>11.65</v>
      </c>
      <c r="LS148" s="25">
        <f t="shared" si="124"/>
        <v>9.98</v>
      </c>
      <c r="LT148" s="25">
        <f t="shared" si="124"/>
        <v>10.07</v>
      </c>
      <c r="LU148" s="25">
        <f t="shared" si="124"/>
        <v>10.87</v>
      </c>
      <c r="LV148" s="25">
        <f t="shared" si="124"/>
        <v>8.7100000000000009</v>
      </c>
      <c r="LW148" s="25">
        <f t="shared" si="124"/>
        <v>8.9</v>
      </c>
      <c r="LX148" s="25">
        <f t="shared" si="124"/>
        <v>10.11</v>
      </c>
      <c r="LY148" s="25">
        <f t="shared" si="124"/>
        <v>10.83</v>
      </c>
      <c r="LZ148" s="25">
        <f t="shared" si="124"/>
        <v>10</v>
      </c>
      <c r="MA148" s="25">
        <f t="shared" si="124"/>
        <v>10.38</v>
      </c>
      <c r="MB148" s="25">
        <f t="shared" si="124"/>
        <v>10.41</v>
      </c>
      <c r="MC148" s="25">
        <f t="shared" si="124"/>
        <v>10.44</v>
      </c>
      <c r="MD148" s="25">
        <f t="shared" si="124"/>
        <v>9.58</v>
      </c>
      <c r="ME148" s="25">
        <f t="shared" si="124"/>
        <v>10.210000000000001</v>
      </c>
      <c r="MF148" s="25">
        <f t="shared" si="124"/>
        <v>9.75</v>
      </c>
      <c r="MG148" s="25">
        <f t="shared" si="124"/>
        <v>9.4499999999999993</v>
      </c>
      <c r="MH148" s="25">
        <f t="shared" si="124"/>
        <v>10.4</v>
      </c>
      <c r="MI148" s="25">
        <f t="shared" si="124"/>
        <v>10.67</v>
      </c>
      <c r="MJ148" s="25">
        <f t="shared" si="124"/>
        <v>9.64</v>
      </c>
      <c r="MK148" s="25">
        <f t="shared" si="124"/>
        <v>10.09</v>
      </c>
      <c r="ML148" s="25">
        <f t="shared" si="124"/>
        <v>9.94</v>
      </c>
      <c r="MM148" s="25">
        <f t="shared" si="124"/>
        <v>11.33</v>
      </c>
      <c r="MN148" s="25">
        <f t="shared" si="124"/>
        <v>9.65</v>
      </c>
      <c r="MO148" s="25">
        <f t="shared" si="124"/>
        <v>10.37</v>
      </c>
      <c r="MP148" s="25">
        <f t="shared" si="124"/>
        <v>9.8800000000000008</v>
      </c>
      <c r="MQ148" s="25">
        <f t="shared" si="124"/>
        <v>9.5500000000000007</v>
      </c>
      <c r="MR148" s="25">
        <f t="shared" si="124"/>
        <v>9.56</v>
      </c>
      <c r="MS148" s="25">
        <f t="shared" si="124"/>
        <v>11.46</v>
      </c>
      <c r="MT148" s="25">
        <f t="shared" si="124"/>
        <v>10.93</v>
      </c>
      <c r="MU148" s="25">
        <f t="shared" si="124"/>
        <v>8.58</v>
      </c>
      <c r="MV148" s="25">
        <f t="shared" si="124"/>
        <v>9.92</v>
      </c>
      <c r="MW148" s="25">
        <f t="shared" si="124"/>
        <v>9.98</v>
      </c>
      <c r="MX148" s="25">
        <f t="shared" si="124"/>
        <v>10.53</v>
      </c>
      <c r="MY148" s="25">
        <f t="shared" si="124"/>
        <v>10.199999999999999</v>
      </c>
      <c r="MZ148" s="25">
        <f t="shared" si="124"/>
        <v>10.38</v>
      </c>
      <c r="NA148" s="25">
        <f t="shared" si="124"/>
        <v>10.65</v>
      </c>
      <c r="NB148" s="25">
        <f t="shared" si="124"/>
        <v>10.27</v>
      </c>
      <c r="NC148" s="25">
        <f t="shared" si="124"/>
        <v>11.47</v>
      </c>
      <c r="ND148" s="25">
        <f t="shared" si="124"/>
        <v>10.74</v>
      </c>
      <c r="NE148" s="25">
        <f t="shared" si="124"/>
        <v>8.75</v>
      </c>
      <c r="NF148" s="25">
        <f t="shared" si="124"/>
        <v>10.26</v>
      </c>
      <c r="NG148" s="25">
        <f t="shared" si="124"/>
        <v>11.09</v>
      </c>
      <c r="NH148" s="25">
        <f t="shared" si="124"/>
        <v>11.12</v>
      </c>
      <c r="NI148" s="25">
        <f t="shared" si="124"/>
        <v>11.05</v>
      </c>
      <c r="NJ148" s="25">
        <f t="shared" si="124"/>
        <v>10.82</v>
      </c>
      <c r="NK148" s="25">
        <f t="shared" si="124"/>
        <v>8.9600000000000009</v>
      </c>
      <c r="NL148" s="25">
        <f t="shared" si="124"/>
        <v>10.5</v>
      </c>
      <c r="NM148" s="25">
        <f t="shared" si="124"/>
        <v>9.93</v>
      </c>
      <c r="NN148" s="25">
        <f t="shared" si="124"/>
        <v>9.43</v>
      </c>
      <c r="NO148" s="25">
        <f t="shared" si="124"/>
        <v>12.77</v>
      </c>
      <c r="NP148" s="25">
        <f t="shared" si="124"/>
        <v>10.02</v>
      </c>
      <c r="NQ148" s="25">
        <f t="shared" si="124"/>
        <v>9.6</v>
      </c>
      <c r="NR148" s="25">
        <f t="shared" si="124"/>
        <v>10.28</v>
      </c>
      <c r="NS148" s="25">
        <f t="shared" si="124"/>
        <v>10.77</v>
      </c>
      <c r="NT148" s="25">
        <f t="shared" si="124"/>
        <v>9.06</v>
      </c>
      <c r="NU148" s="25">
        <f t="shared" si="124"/>
        <v>9.59</v>
      </c>
      <c r="NV148" s="25">
        <f t="shared" ref="NV148:QG148" si="125">+MAX(NV87,$Q$63)</f>
        <v>10.51</v>
      </c>
      <c r="NW148" s="25">
        <f t="shared" si="125"/>
        <v>8.4600000000000009</v>
      </c>
      <c r="NX148" s="25">
        <f t="shared" si="125"/>
        <v>8.44</v>
      </c>
      <c r="NY148" s="25">
        <f t="shared" si="125"/>
        <v>9.89</v>
      </c>
      <c r="NZ148" s="25">
        <f t="shared" si="125"/>
        <v>10.16</v>
      </c>
      <c r="OA148" s="25">
        <f t="shared" si="125"/>
        <v>9.42</v>
      </c>
      <c r="OB148" s="25">
        <f t="shared" si="125"/>
        <v>9.8000000000000007</v>
      </c>
      <c r="OC148" s="25">
        <f t="shared" si="125"/>
        <v>11.11</v>
      </c>
      <c r="OD148" s="25">
        <f t="shared" si="125"/>
        <v>9.51</v>
      </c>
      <c r="OE148" s="25">
        <f t="shared" si="125"/>
        <v>10.36</v>
      </c>
      <c r="OF148" s="25">
        <f t="shared" si="125"/>
        <v>8.67</v>
      </c>
      <c r="OG148" s="25">
        <f t="shared" si="125"/>
        <v>10.64</v>
      </c>
      <c r="OH148" s="25">
        <f t="shared" si="125"/>
        <v>8.4</v>
      </c>
      <c r="OI148" s="25">
        <f t="shared" si="125"/>
        <v>9.66</v>
      </c>
      <c r="OJ148" s="25">
        <f t="shared" si="125"/>
        <v>8.82</v>
      </c>
      <c r="OK148" s="25">
        <f t="shared" si="125"/>
        <v>8.99</v>
      </c>
      <c r="OL148" s="25">
        <f t="shared" si="125"/>
        <v>9.4700000000000006</v>
      </c>
      <c r="OM148" s="25">
        <f t="shared" si="125"/>
        <v>11.19</v>
      </c>
      <c r="ON148" s="25">
        <f t="shared" si="125"/>
        <v>9.77</v>
      </c>
      <c r="OO148" s="25">
        <f t="shared" si="125"/>
        <v>10.31</v>
      </c>
      <c r="OP148" s="25">
        <f t="shared" si="125"/>
        <v>11.71</v>
      </c>
      <c r="OQ148" s="25">
        <f t="shared" si="125"/>
        <v>9.2899999999999991</v>
      </c>
      <c r="OR148" s="25">
        <f t="shared" si="125"/>
        <v>10.4</v>
      </c>
      <c r="OS148" s="25">
        <f t="shared" si="125"/>
        <v>10.47</v>
      </c>
      <c r="OT148" s="25">
        <f t="shared" si="125"/>
        <v>10.130000000000001</v>
      </c>
      <c r="OU148" s="25">
        <f t="shared" si="125"/>
        <v>10.19</v>
      </c>
      <c r="OV148" s="25">
        <f t="shared" si="125"/>
        <v>11.43</v>
      </c>
      <c r="OW148" s="25">
        <f t="shared" si="125"/>
        <v>10.06</v>
      </c>
      <c r="OX148" s="25">
        <f t="shared" si="125"/>
        <v>9.41</v>
      </c>
      <c r="OY148" s="25">
        <f t="shared" si="125"/>
        <v>10.61</v>
      </c>
      <c r="OZ148" s="25">
        <f t="shared" si="125"/>
        <v>9.7799999999999994</v>
      </c>
      <c r="PA148" s="25">
        <f t="shared" si="125"/>
        <v>9.08</v>
      </c>
      <c r="PB148" s="25">
        <f t="shared" si="125"/>
        <v>11.3</v>
      </c>
      <c r="PC148" s="25">
        <f t="shared" si="125"/>
        <v>11.08</v>
      </c>
      <c r="PD148" s="25">
        <f t="shared" si="125"/>
        <v>11.44</v>
      </c>
      <c r="PE148" s="25">
        <f t="shared" si="125"/>
        <v>10.7</v>
      </c>
      <c r="PF148" s="25">
        <f t="shared" si="125"/>
        <v>10.79</v>
      </c>
      <c r="PG148" s="25">
        <f t="shared" si="125"/>
        <v>10.61</v>
      </c>
      <c r="PH148" s="25">
        <f t="shared" si="125"/>
        <v>9.02</v>
      </c>
      <c r="PI148" s="25">
        <f t="shared" si="125"/>
        <v>10.35</v>
      </c>
      <c r="PJ148" s="25">
        <f t="shared" si="125"/>
        <v>10.67</v>
      </c>
      <c r="PK148" s="25">
        <f t="shared" si="125"/>
        <v>10.52</v>
      </c>
      <c r="PL148" s="25">
        <f t="shared" si="125"/>
        <v>10.59</v>
      </c>
      <c r="PM148" s="25">
        <f t="shared" si="125"/>
        <v>11.91</v>
      </c>
      <c r="PN148" s="25">
        <f t="shared" si="125"/>
        <v>9.36</v>
      </c>
      <c r="PO148" s="25">
        <f t="shared" si="125"/>
        <v>10.24</v>
      </c>
      <c r="PP148" s="25">
        <f t="shared" si="125"/>
        <v>8.4</v>
      </c>
      <c r="PQ148" s="25">
        <f t="shared" si="125"/>
        <v>8.6</v>
      </c>
      <c r="PR148" s="25">
        <f t="shared" si="125"/>
        <v>8.85</v>
      </c>
      <c r="PS148" s="25">
        <f t="shared" si="125"/>
        <v>11.5</v>
      </c>
      <c r="PT148" s="25">
        <f t="shared" si="125"/>
        <v>11.03</v>
      </c>
      <c r="PU148" s="25">
        <f t="shared" si="125"/>
        <v>9.74</v>
      </c>
      <c r="PV148" s="25">
        <f t="shared" si="125"/>
        <v>9.76</v>
      </c>
      <c r="PW148" s="25">
        <f t="shared" si="125"/>
        <v>11.08</v>
      </c>
      <c r="PX148" s="25">
        <f t="shared" si="125"/>
        <v>10.72</v>
      </c>
      <c r="PY148" s="25">
        <f t="shared" si="125"/>
        <v>12.36</v>
      </c>
      <c r="PZ148" s="25">
        <f t="shared" si="125"/>
        <v>10.93</v>
      </c>
      <c r="QA148" s="25">
        <f t="shared" si="125"/>
        <v>11.57</v>
      </c>
      <c r="QB148" s="25">
        <f t="shared" si="125"/>
        <v>10.32</v>
      </c>
      <c r="QC148" s="25">
        <f t="shared" si="125"/>
        <v>13.24</v>
      </c>
      <c r="QD148" s="25">
        <f t="shared" si="125"/>
        <v>11.57</v>
      </c>
      <c r="QE148" s="25">
        <f t="shared" si="125"/>
        <v>11.37</v>
      </c>
      <c r="QF148" s="25">
        <f t="shared" si="125"/>
        <v>10.83</v>
      </c>
      <c r="QG148" s="25">
        <f t="shared" si="125"/>
        <v>10.02</v>
      </c>
      <c r="QH148" s="25">
        <f t="shared" ref="QH148:SG148" si="126">+MAX(QH87,$Q$63)</f>
        <v>10.63</v>
      </c>
      <c r="QI148" s="25">
        <f t="shared" si="126"/>
        <v>8.4</v>
      </c>
      <c r="QJ148" s="25">
        <f t="shared" si="126"/>
        <v>9.1300000000000008</v>
      </c>
      <c r="QK148" s="25">
        <f t="shared" si="126"/>
        <v>10.61</v>
      </c>
      <c r="QL148" s="25">
        <f t="shared" si="126"/>
        <v>9.3800000000000008</v>
      </c>
      <c r="QM148" s="25">
        <f t="shared" si="126"/>
        <v>11.55</v>
      </c>
      <c r="QN148" s="25">
        <f t="shared" si="126"/>
        <v>8.89</v>
      </c>
      <c r="QO148" s="25">
        <f t="shared" si="126"/>
        <v>9.76</v>
      </c>
      <c r="QP148" s="25">
        <f t="shared" si="126"/>
        <v>11.39</v>
      </c>
      <c r="QQ148" s="25">
        <f t="shared" si="126"/>
        <v>9</v>
      </c>
      <c r="QR148" s="25">
        <f t="shared" si="126"/>
        <v>9.83</v>
      </c>
      <c r="QS148" s="25">
        <f t="shared" si="126"/>
        <v>9.94</v>
      </c>
      <c r="QT148" s="25">
        <f t="shared" si="126"/>
        <v>9.7799999999999994</v>
      </c>
      <c r="QU148" s="25">
        <f t="shared" si="126"/>
        <v>10.71</v>
      </c>
      <c r="QV148" s="25">
        <f t="shared" si="126"/>
        <v>10.77</v>
      </c>
      <c r="QW148" s="25">
        <f t="shared" si="126"/>
        <v>9.5399999999999991</v>
      </c>
      <c r="QX148" s="25">
        <f t="shared" si="126"/>
        <v>10.64</v>
      </c>
      <c r="QY148" s="25">
        <f t="shared" si="126"/>
        <v>10.61</v>
      </c>
      <c r="QZ148" s="25">
        <f t="shared" si="126"/>
        <v>9.25</v>
      </c>
      <c r="RA148" s="25">
        <f t="shared" si="126"/>
        <v>9.65</v>
      </c>
      <c r="RB148" s="25">
        <f t="shared" si="126"/>
        <v>11.48</v>
      </c>
      <c r="RC148" s="25">
        <f t="shared" si="126"/>
        <v>12.3</v>
      </c>
      <c r="RD148" s="25">
        <f t="shared" si="126"/>
        <v>9.5500000000000007</v>
      </c>
      <c r="RE148" s="25">
        <f t="shared" si="126"/>
        <v>11.03</v>
      </c>
      <c r="RF148" s="25">
        <f t="shared" si="126"/>
        <v>10.34</v>
      </c>
      <c r="RG148" s="25">
        <f t="shared" si="126"/>
        <v>9.8800000000000008</v>
      </c>
      <c r="RH148" s="25">
        <f t="shared" si="126"/>
        <v>10.35</v>
      </c>
      <c r="RI148" s="25">
        <f t="shared" si="126"/>
        <v>10.56</v>
      </c>
      <c r="RJ148" s="25">
        <f t="shared" si="126"/>
        <v>10.5</v>
      </c>
      <c r="RK148" s="25">
        <f t="shared" si="126"/>
        <v>10.119999999999999</v>
      </c>
      <c r="RL148" s="25">
        <f t="shared" si="126"/>
        <v>11.61</v>
      </c>
      <c r="RM148" s="25">
        <f t="shared" si="126"/>
        <v>10.45</v>
      </c>
      <c r="RN148" s="25">
        <f t="shared" si="126"/>
        <v>10.49</v>
      </c>
      <c r="RO148" s="25">
        <f t="shared" si="126"/>
        <v>10.27</v>
      </c>
      <c r="RP148" s="25">
        <f t="shared" si="126"/>
        <v>9.92</v>
      </c>
      <c r="RQ148" s="25">
        <f t="shared" si="126"/>
        <v>10.95</v>
      </c>
      <c r="RR148" s="25">
        <f t="shared" si="126"/>
        <v>9.2899999999999991</v>
      </c>
      <c r="RS148" s="25">
        <f t="shared" si="126"/>
        <v>9.98</v>
      </c>
      <c r="RT148" s="25">
        <f t="shared" si="126"/>
        <v>10.039999999999999</v>
      </c>
      <c r="RU148" s="25">
        <f t="shared" si="126"/>
        <v>12.24</v>
      </c>
      <c r="RV148" s="25">
        <f t="shared" si="126"/>
        <v>11.12</v>
      </c>
      <c r="RW148" s="25">
        <f t="shared" si="126"/>
        <v>11.32</v>
      </c>
      <c r="RX148" s="25">
        <f t="shared" si="126"/>
        <v>10.119999999999999</v>
      </c>
      <c r="RY148" s="25">
        <f t="shared" si="126"/>
        <v>10.24</v>
      </c>
      <c r="RZ148" s="25">
        <f t="shared" si="126"/>
        <v>9.2799999999999994</v>
      </c>
      <c r="SA148" s="25">
        <f t="shared" si="126"/>
        <v>11.37</v>
      </c>
      <c r="SB148" s="25">
        <f t="shared" si="126"/>
        <v>9.23</v>
      </c>
      <c r="SC148" s="25">
        <f t="shared" si="126"/>
        <v>9.4499999999999993</v>
      </c>
      <c r="SD148" s="25">
        <f t="shared" si="126"/>
        <v>10.4</v>
      </c>
      <c r="SE148" s="25">
        <f t="shared" si="126"/>
        <v>9.26</v>
      </c>
      <c r="SF148" s="25">
        <f t="shared" si="126"/>
        <v>10.72</v>
      </c>
      <c r="SG148" s="25">
        <f t="shared" si="126"/>
        <v>9.58</v>
      </c>
    </row>
    <row r="149" spans="1:502">
      <c r="A149" t="s">
        <v>577</v>
      </c>
      <c r="B149">
        <f t="shared" ref="B149:BM149" si="127">+MAX(0.7*$Y$61,B88)</f>
        <v>41.1</v>
      </c>
      <c r="C149">
        <f t="shared" si="127"/>
        <v>44.9</v>
      </c>
      <c r="D149">
        <f t="shared" si="127"/>
        <v>50.9</v>
      </c>
      <c r="E149">
        <f t="shared" si="127"/>
        <v>50.9</v>
      </c>
      <c r="F149">
        <f t="shared" si="127"/>
        <v>50</v>
      </c>
      <c r="G149">
        <f t="shared" si="127"/>
        <v>51.2</v>
      </c>
      <c r="H149">
        <f t="shared" si="127"/>
        <v>45.8</v>
      </c>
      <c r="I149">
        <f t="shared" si="127"/>
        <v>44.8</v>
      </c>
      <c r="J149">
        <f t="shared" si="127"/>
        <v>45.4</v>
      </c>
      <c r="K149">
        <f t="shared" si="127"/>
        <v>42.1</v>
      </c>
      <c r="L149">
        <f t="shared" si="127"/>
        <v>41.3</v>
      </c>
      <c r="M149">
        <f t="shared" si="127"/>
        <v>43.2</v>
      </c>
      <c r="N149">
        <f t="shared" si="127"/>
        <v>47.2</v>
      </c>
      <c r="O149">
        <f t="shared" si="127"/>
        <v>40.1</v>
      </c>
      <c r="P149">
        <f t="shared" si="127"/>
        <v>50.6</v>
      </c>
      <c r="Q149">
        <f t="shared" si="127"/>
        <v>46.7</v>
      </c>
      <c r="R149">
        <f t="shared" si="127"/>
        <v>49.6</v>
      </c>
      <c r="S149">
        <f t="shared" si="127"/>
        <v>44</v>
      </c>
      <c r="T149">
        <f t="shared" si="127"/>
        <v>44.6</v>
      </c>
      <c r="U149">
        <f t="shared" si="127"/>
        <v>42.8</v>
      </c>
      <c r="V149">
        <f t="shared" si="127"/>
        <v>51.9</v>
      </c>
      <c r="W149">
        <f t="shared" si="127"/>
        <v>44.7</v>
      </c>
      <c r="X149">
        <f t="shared" si="127"/>
        <v>49.7</v>
      </c>
      <c r="Y149">
        <f t="shared" si="127"/>
        <v>46</v>
      </c>
      <c r="Z149">
        <f t="shared" si="127"/>
        <v>40.200000000000003</v>
      </c>
      <c r="AA149">
        <f t="shared" si="127"/>
        <v>39.1</v>
      </c>
      <c r="AB149">
        <f t="shared" si="127"/>
        <v>46.2</v>
      </c>
      <c r="AC149">
        <f t="shared" si="127"/>
        <v>49.5</v>
      </c>
      <c r="AD149">
        <f t="shared" si="127"/>
        <v>46.8</v>
      </c>
      <c r="AE149">
        <f t="shared" si="127"/>
        <v>46.4</v>
      </c>
      <c r="AF149">
        <f t="shared" si="127"/>
        <v>45.5</v>
      </c>
      <c r="AG149">
        <f t="shared" si="127"/>
        <v>39.6</v>
      </c>
      <c r="AH149">
        <f t="shared" si="127"/>
        <v>46.2</v>
      </c>
      <c r="AI149">
        <f t="shared" si="127"/>
        <v>43.6</v>
      </c>
      <c r="AJ149">
        <f t="shared" si="127"/>
        <v>40.6</v>
      </c>
      <c r="AK149">
        <f t="shared" si="127"/>
        <v>43.8</v>
      </c>
      <c r="AL149">
        <f t="shared" si="127"/>
        <v>40.700000000000003</v>
      </c>
      <c r="AM149">
        <f t="shared" si="127"/>
        <v>51.4</v>
      </c>
      <c r="AN149">
        <f t="shared" si="127"/>
        <v>43.8</v>
      </c>
      <c r="AO149">
        <f t="shared" si="127"/>
        <v>47</v>
      </c>
      <c r="AP149">
        <f t="shared" si="127"/>
        <v>45.8</v>
      </c>
      <c r="AQ149">
        <f t="shared" si="127"/>
        <v>43</v>
      </c>
      <c r="AR149">
        <f t="shared" si="127"/>
        <v>43.7</v>
      </c>
      <c r="AS149">
        <f t="shared" si="127"/>
        <v>51.2</v>
      </c>
      <c r="AT149">
        <f t="shared" si="127"/>
        <v>43.4</v>
      </c>
      <c r="AU149">
        <f t="shared" si="127"/>
        <v>45.1</v>
      </c>
      <c r="AV149">
        <f t="shared" si="127"/>
        <v>42</v>
      </c>
      <c r="AW149">
        <f t="shared" si="127"/>
        <v>42.6</v>
      </c>
      <c r="AX149">
        <f t="shared" si="127"/>
        <v>47.8</v>
      </c>
      <c r="AY149">
        <f t="shared" si="127"/>
        <v>47</v>
      </c>
      <c r="AZ149">
        <f t="shared" si="127"/>
        <v>47.9</v>
      </c>
      <c r="BA149">
        <f t="shared" si="127"/>
        <v>45.6</v>
      </c>
      <c r="BB149">
        <f t="shared" si="127"/>
        <v>48.1</v>
      </c>
      <c r="BC149">
        <f t="shared" si="127"/>
        <v>42.8</v>
      </c>
      <c r="BD149">
        <f t="shared" si="127"/>
        <v>45.3</v>
      </c>
      <c r="BE149">
        <f t="shared" si="127"/>
        <v>44.4</v>
      </c>
      <c r="BF149">
        <f t="shared" si="127"/>
        <v>46.8</v>
      </c>
      <c r="BG149">
        <f t="shared" si="127"/>
        <v>44.5</v>
      </c>
      <c r="BH149">
        <f t="shared" si="127"/>
        <v>45.1</v>
      </c>
      <c r="BI149">
        <f t="shared" si="127"/>
        <v>45</v>
      </c>
      <c r="BJ149">
        <f t="shared" si="127"/>
        <v>45.3</v>
      </c>
      <c r="BK149">
        <f t="shared" si="127"/>
        <v>41.2</v>
      </c>
      <c r="BL149">
        <f t="shared" si="127"/>
        <v>47.4</v>
      </c>
      <c r="BM149">
        <f t="shared" si="127"/>
        <v>42.8</v>
      </c>
      <c r="BN149">
        <f t="shared" ref="BN149:DY149" si="128">+MAX(0.7*$Y$61,BN88)</f>
        <v>42.4</v>
      </c>
      <c r="BO149">
        <f t="shared" si="128"/>
        <v>49.2</v>
      </c>
      <c r="BP149">
        <f t="shared" si="128"/>
        <v>43.6</v>
      </c>
      <c r="BQ149">
        <f t="shared" si="128"/>
        <v>45.7</v>
      </c>
      <c r="BR149">
        <f t="shared" si="128"/>
        <v>45.3</v>
      </c>
      <c r="BS149">
        <f t="shared" si="128"/>
        <v>43.6</v>
      </c>
      <c r="BT149">
        <f t="shared" si="128"/>
        <v>47.4</v>
      </c>
      <c r="BU149">
        <f t="shared" si="128"/>
        <v>45.7</v>
      </c>
      <c r="BV149">
        <f t="shared" si="128"/>
        <v>48</v>
      </c>
      <c r="BW149">
        <f t="shared" si="128"/>
        <v>38.6</v>
      </c>
      <c r="BX149">
        <f t="shared" si="128"/>
        <v>56.6</v>
      </c>
      <c r="BY149">
        <f t="shared" si="128"/>
        <v>46.6</v>
      </c>
      <c r="BZ149">
        <f t="shared" si="128"/>
        <v>45</v>
      </c>
      <c r="CA149">
        <f t="shared" si="128"/>
        <v>42.1</v>
      </c>
      <c r="CB149">
        <f t="shared" si="128"/>
        <v>45</v>
      </c>
      <c r="CC149">
        <f t="shared" si="128"/>
        <v>51.1</v>
      </c>
      <c r="CD149">
        <f t="shared" si="128"/>
        <v>50.4</v>
      </c>
      <c r="CE149">
        <f t="shared" si="128"/>
        <v>49.1</v>
      </c>
      <c r="CF149">
        <f t="shared" si="128"/>
        <v>50.6</v>
      </c>
      <c r="CG149">
        <f t="shared" si="128"/>
        <v>43.6</v>
      </c>
      <c r="CH149">
        <f t="shared" si="128"/>
        <v>45.7</v>
      </c>
      <c r="CI149">
        <f t="shared" si="128"/>
        <v>40.5</v>
      </c>
      <c r="CJ149">
        <f t="shared" si="128"/>
        <v>53.4</v>
      </c>
      <c r="CK149">
        <f t="shared" si="128"/>
        <v>40.5</v>
      </c>
      <c r="CL149">
        <f t="shared" si="128"/>
        <v>35.5</v>
      </c>
      <c r="CM149">
        <f t="shared" si="128"/>
        <v>46.8</v>
      </c>
      <c r="CN149">
        <f t="shared" si="128"/>
        <v>44</v>
      </c>
      <c r="CO149">
        <f t="shared" si="128"/>
        <v>45.3</v>
      </c>
      <c r="CP149">
        <f t="shared" si="128"/>
        <v>40.799999999999997</v>
      </c>
      <c r="CQ149">
        <f t="shared" si="128"/>
        <v>47.1</v>
      </c>
      <c r="CR149">
        <f t="shared" si="128"/>
        <v>51.1</v>
      </c>
      <c r="CS149">
        <f t="shared" si="128"/>
        <v>41.1</v>
      </c>
      <c r="CT149">
        <f t="shared" si="128"/>
        <v>46.4</v>
      </c>
      <c r="CU149">
        <f t="shared" si="128"/>
        <v>46.9</v>
      </c>
      <c r="CV149">
        <f t="shared" si="128"/>
        <v>41.5</v>
      </c>
      <c r="CW149">
        <f t="shared" si="128"/>
        <v>48.9</v>
      </c>
      <c r="CX149">
        <f t="shared" si="128"/>
        <v>47.5</v>
      </c>
      <c r="CY149">
        <f t="shared" si="128"/>
        <v>45.8</v>
      </c>
      <c r="CZ149">
        <f t="shared" si="128"/>
        <v>46</v>
      </c>
      <c r="DA149">
        <f t="shared" si="128"/>
        <v>45.7</v>
      </c>
      <c r="DB149">
        <f t="shared" si="128"/>
        <v>51</v>
      </c>
      <c r="DC149">
        <f t="shared" si="128"/>
        <v>41.6</v>
      </c>
      <c r="DD149">
        <f t="shared" si="128"/>
        <v>47.9</v>
      </c>
      <c r="DE149">
        <f t="shared" si="128"/>
        <v>46.7</v>
      </c>
      <c r="DF149">
        <f t="shared" si="128"/>
        <v>49.4</v>
      </c>
      <c r="DG149">
        <f t="shared" si="128"/>
        <v>51</v>
      </c>
      <c r="DH149">
        <f t="shared" si="128"/>
        <v>41.5</v>
      </c>
      <c r="DI149">
        <f t="shared" si="128"/>
        <v>43.8</v>
      </c>
      <c r="DJ149">
        <f t="shared" si="128"/>
        <v>38.299999999999997</v>
      </c>
      <c r="DK149">
        <f t="shared" si="128"/>
        <v>48.9</v>
      </c>
      <c r="DL149">
        <f t="shared" si="128"/>
        <v>44.7</v>
      </c>
      <c r="DM149">
        <f t="shared" si="128"/>
        <v>42.2</v>
      </c>
      <c r="DN149">
        <f t="shared" si="128"/>
        <v>43.1</v>
      </c>
      <c r="DO149">
        <f t="shared" si="128"/>
        <v>43</v>
      </c>
      <c r="DP149">
        <f t="shared" si="128"/>
        <v>49.9</v>
      </c>
      <c r="DQ149">
        <f t="shared" si="128"/>
        <v>43.7</v>
      </c>
      <c r="DR149">
        <f t="shared" si="128"/>
        <v>42.6</v>
      </c>
      <c r="DS149">
        <f t="shared" si="128"/>
        <v>51.1</v>
      </c>
      <c r="DT149">
        <f t="shared" si="128"/>
        <v>42.2</v>
      </c>
      <c r="DU149">
        <f t="shared" si="128"/>
        <v>40.9</v>
      </c>
      <c r="DV149">
        <f t="shared" si="128"/>
        <v>46.2</v>
      </c>
      <c r="DW149">
        <f t="shared" si="128"/>
        <v>42.2</v>
      </c>
      <c r="DX149">
        <f t="shared" si="128"/>
        <v>47.2</v>
      </c>
      <c r="DY149">
        <f t="shared" si="128"/>
        <v>49.4</v>
      </c>
      <c r="DZ149">
        <f t="shared" ref="DZ149:GK149" si="129">+MAX(0.7*$Y$61,DZ88)</f>
        <v>42.8</v>
      </c>
      <c r="EA149">
        <f t="shared" si="129"/>
        <v>47.2</v>
      </c>
      <c r="EB149">
        <f t="shared" si="129"/>
        <v>44.4</v>
      </c>
      <c r="EC149">
        <f t="shared" si="129"/>
        <v>48.5</v>
      </c>
      <c r="ED149">
        <f t="shared" si="129"/>
        <v>46.7</v>
      </c>
      <c r="EE149">
        <f t="shared" si="129"/>
        <v>44.5</v>
      </c>
      <c r="EF149">
        <f t="shared" si="129"/>
        <v>44</v>
      </c>
      <c r="EG149">
        <f t="shared" si="129"/>
        <v>42.3</v>
      </c>
      <c r="EH149">
        <f t="shared" si="129"/>
        <v>44.6</v>
      </c>
      <c r="EI149">
        <f t="shared" si="129"/>
        <v>46.1</v>
      </c>
      <c r="EJ149">
        <f t="shared" si="129"/>
        <v>42</v>
      </c>
      <c r="EK149">
        <f t="shared" si="129"/>
        <v>43.3</v>
      </c>
      <c r="EL149">
        <f t="shared" si="129"/>
        <v>45.1</v>
      </c>
      <c r="EM149">
        <f t="shared" si="129"/>
        <v>49.7</v>
      </c>
      <c r="EN149">
        <f t="shared" si="129"/>
        <v>43.1</v>
      </c>
      <c r="EO149">
        <f t="shared" si="129"/>
        <v>49.5</v>
      </c>
      <c r="EP149">
        <f t="shared" si="129"/>
        <v>45.4</v>
      </c>
      <c r="EQ149">
        <f t="shared" si="129"/>
        <v>52.6</v>
      </c>
      <c r="ER149">
        <f t="shared" si="129"/>
        <v>53.8</v>
      </c>
      <c r="ES149">
        <f t="shared" si="129"/>
        <v>45.6</v>
      </c>
      <c r="ET149">
        <f t="shared" si="129"/>
        <v>39.299999999999997</v>
      </c>
      <c r="EU149">
        <f t="shared" si="129"/>
        <v>42.8</v>
      </c>
      <c r="EV149">
        <f t="shared" si="129"/>
        <v>50</v>
      </c>
      <c r="EW149">
        <f t="shared" si="129"/>
        <v>54.5</v>
      </c>
      <c r="EX149">
        <f t="shared" si="129"/>
        <v>39.200000000000003</v>
      </c>
      <c r="EY149">
        <f t="shared" si="129"/>
        <v>46.5</v>
      </c>
      <c r="EZ149">
        <f t="shared" si="129"/>
        <v>45.3</v>
      </c>
      <c r="FA149">
        <f t="shared" si="129"/>
        <v>51.7</v>
      </c>
      <c r="FB149">
        <f t="shared" si="129"/>
        <v>49</v>
      </c>
      <c r="FC149">
        <f t="shared" si="129"/>
        <v>48.8</v>
      </c>
      <c r="FD149">
        <f t="shared" si="129"/>
        <v>47.3</v>
      </c>
      <c r="FE149">
        <f t="shared" si="129"/>
        <v>42.2</v>
      </c>
      <c r="FF149">
        <f t="shared" si="129"/>
        <v>46.5</v>
      </c>
      <c r="FG149">
        <f t="shared" si="129"/>
        <v>47.1</v>
      </c>
      <c r="FH149">
        <f t="shared" si="129"/>
        <v>49.9</v>
      </c>
      <c r="FI149">
        <f t="shared" si="129"/>
        <v>49.3</v>
      </c>
      <c r="FJ149">
        <f t="shared" si="129"/>
        <v>48.4</v>
      </c>
      <c r="FK149">
        <f t="shared" si="129"/>
        <v>42.5</v>
      </c>
      <c r="FL149">
        <f t="shared" si="129"/>
        <v>44.5</v>
      </c>
      <c r="FM149">
        <f t="shared" si="129"/>
        <v>40.9</v>
      </c>
      <c r="FN149">
        <f t="shared" si="129"/>
        <v>42.6</v>
      </c>
      <c r="FO149">
        <f t="shared" si="129"/>
        <v>43.6</v>
      </c>
      <c r="FP149">
        <f t="shared" si="129"/>
        <v>51.3</v>
      </c>
      <c r="FQ149">
        <f t="shared" si="129"/>
        <v>49.3</v>
      </c>
      <c r="FR149">
        <f t="shared" si="129"/>
        <v>49.9</v>
      </c>
      <c r="FS149">
        <f t="shared" si="129"/>
        <v>43.9</v>
      </c>
      <c r="FT149">
        <f t="shared" si="129"/>
        <v>46</v>
      </c>
      <c r="FU149">
        <f t="shared" si="129"/>
        <v>43.3</v>
      </c>
      <c r="FV149">
        <f t="shared" si="129"/>
        <v>48</v>
      </c>
      <c r="FW149">
        <f t="shared" si="129"/>
        <v>46.8</v>
      </c>
      <c r="FX149">
        <f t="shared" si="129"/>
        <v>48.9</v>
      </c>
      <c r="FY149">
        <f t="shared" si="129"/>
        <v>50.5</v>
      </c>
      <c r="FZ149">
        <f t="shared" si="129"/>
        <v>46.4</v>
      </c>
      <c r="GA149">
        <f t="shared" si="129"/>
        <v>46.6</v>
      </c>
      <c r="GB149">
        <f t="shared" si="129"/>
        <v>46.2</v>
      </c>
      <c r="GC149">
        <f t="shared" si="129"/>
        <v>53</v>
      </c>
      <c r="GD149">
        <f t="shared" si="129"/>
        <v>43</v>
      </c>
      <c r="GE149">
        <f t="shared" si="129"/>
        <v>44.5</v>
      </c>
      <c r="GF149">
        <f t="shared" si="129"/>
        <v>44</v>
      </c>
      <c r="GG149">
        <f t="shared" si="129"/>
        <v>39.700000000000003</v>
      </c>
      <c r="GH149">
        <f t="shared" si="129"/>
        <v>47.1</v>
      </c>
      <c r="GI149">
        <f t="shared" si="129"/>
        <v>54.2</v>
      </c>
      <c r="GJ149">
        <f t="shared" si="129"/>
        <v>45.2</v>
      </c>
      <c r="GK149">
        <f t="shared" si="129"/>
        <v>41</v>
      </c>
      <c r="GL149">
        <f t="shared" ref="GL149:IW149" si="130">+MAX(0.7*$Y$61,GL88)</f>
        <v>51.5</v>
      </c>
      <c r="GM149">
        <f t="shared" si="130"/>
        <v>45.8</v>
      </c>
      <c r="GN149">
        <f t="shared" si="130"/>
        <v>47.1</v>
      </c>
      <c r="GO149">
        <f t="shared" si="130"/>
        <v>46.7</v>
      </c>
      <c r="GP149">
        <f t="shared" si="130"/>
        <v>41.1</v>
      </c>
      <c r="GQ149">
        <f t="shared" si="130"/>
        <v>42.7</v>
      </c>
      <c r="GR149">
        <f t="shared" si="130"/>
        <v>44.2</v>
      </c>
      <c r="GS149">
        <f t="shared" si="130"/>
        <v>41.2</v>
      </c>
      <c r="GT149">
        <f t="shared" si="130"/>
        <v>47.2</v>
      </c>
      <c r="GU149">
        <f t="shared" si="130"/>
        <v>54.5</v>
      </c>
      <c r="GV149">
        <f t="shared" si="130"/>
        <v>43.4</v>
      </c>
      <c r="GW149">
        <f t="shared" si="130"/>
        <v>48.9</v>
      </c>
      <c r="GX149">
        <f t="shared" si="130"/>
        <v>46</v>
      </c>
      <c r="GY149">
        <f t="shared" si="130"/>
        <v>48.4</v>
      </c>
      <c r="GZ149">
        <f t="shared" si="130"/>
        <v>46</v>
      </c>
      <c r="HA149">
        <f t="shared" si="130"/>
        <v>44.8</v>
      </c>
      <c r="HB149">
        <f t="shared" si="130"/>
        <v>38.6</v>
      </c>
      <c r="HC149">
        <f t="shared" si="130"/>
        <v>46.8</v>
      </c>
      <c r="HD149">
        <f t="shared" si="130"/>
        <v>50.4</v>
      </c>
      <c r="HE149">
        <f t="shared" si="130"/>
        <v>47.8</v>
      </c>
      <c r="HF149">
        <f t="shared" si="130"/>
        <v>50.1</v>
      </c>
      <c r="HG149">
        <f t="shared" si="130"/>
        <v>47.1</v>
      </c>
      <c r="HH149">
        <f t="shared" si="130"/>
        <v>39.200000000000003</v>
      </c>
      <c r="HI149">
        <f t="shared" si="130"/>
        <v>44.9</v>
      </c>
      <c r="HJ149">
        <f t="shared" si="130"/>
        <v>43.9</v>
      </c>
      <c r="HK149">
        <f t="shared" si="130"/>
        <v>47.9</v>
      </c>
      <c r="HL149">
        <f t="shared" si="130"/>
        <v>44.7</v>
      </c>
      <c r="HM149">
        <f t="shared" si="130"/>
        <v>43.8</v>
      </c>
      <c r="HN149">
        <f t="shared" si="130"/>
        <v>41.9</v>
      </c>
      <c r="HO149">
        <f t="shared" si="130"/>
        <v>46.2</v>
      </c>
      <c r="HP149">
        <f t="shared" si="130"/>
        <v>42.7</v>
      </c>
      <c r="HQ149">
        <f t="shared" si="130"/>
        <v>44.7</v>
      </c>
      <c r="HR149">
        <f t="shared" si="130"/>
        <v>46.4</v>
      </c>
      <c r="HS149">
        <f t="shared" si="130"/>
        <v>44.6</v>
      </c>
      <c r="HT149">
        <f t="shared" si="130"/>
        <v>39.6</v>
      </c>
      <c r="HU149">
        <f t="shared" si="130"/>
        <v>45.6</v>
      </c>
      <c r="HV149">
        <f t="shared" si="130"/>
        <v>48.2</v>
      </c>
      <c r="HW149">
        <f t="shared" si="130"/>
        <v>41.8</v>
      </c>
      <c r="HX149">
        <f t="shared" si="130"/>
        <v>50.9</v>
      </c>
      <c r="HY149">
        <f t="shared" si="130"/>
        <v>48.5</v>
      </c>
      <c r="HZ149">
        <f t="shared" si="130"/>
        <v>51.1</v>
      </c>
      <c r="IA149">
        <f t="shared" si="130"/>
        <v>43.8</v>
      </c>
      <c r="IB149">
        <f t="shared" si="130"/>
        <v>52.9</v>
      </c>
      <c r="IC149">
        <f t="shared" si="130"/>
        <v>46.5</v>
      </c>
      <c r="ID149">
        <f t="shared" si="130"/>
        <v>43.7</v>
      </c>
      <c r="IE149">
        <f t="shared" si="130"/>
        <v>39.799999999999997</v>
      </c>
      <c r="IF149">
        <f t="shared" si="130"/>
        <v>39.4</v>
      </c>
      <c r="IG149">
        <f t="shared" si="130"/>
        <v>46.5</v>
      </c>
      <c r="IH149">
        <f t="shared" si="130"/>
        <v>46.2</v>
      </c>
      <c r="II149">
        <f t="shared" si="130"/>
        <v>49.7</v>
      </c>
      <c r="IJ149">
        <f t="shared" si="130"/>
        <v>46.9</v>
      </c>
      <c r="IK149">
        <f t="shared" si="130"/>
        <v>47.3</v>
      </c>
      <c r="IL149">
        <f t="shared" si="130"/>
        <v>46</v>
      </c>
      <c r="IM149">
        <f t="shared" si="130"/>
        <v>44.8</v>
      </c>
      <c r="IN149">
        <f t="shared" si="130"/>
        <v>42.3</v>
      </c>
      <c r="IO149">
        <f t="shared" si="130"/>
        <v>51.6</v>
      </c>
      <c r="IP149">
        <f t="shared" si="130"/>
        <v>49.4</v>
      </c>
      <c r="IQ149">
        <f t="shared" si="130"/>
        <v>53.5</v>
      </c>
      <c r="IR149">
        <f t="shared" si="130"/>
        <v>44.5</v>
      </c>
      <c r="IS149">
        <f t="shared" si="130"/>
        <v>45.6</v>
      </c>
      <c r="IT149">
        <f t="shared" si="130"/>
        <v>46.2</v>
      </c>
      <c r="IU149">
        <f t="shared" si="130"/>
        <v>45.1</v>
      </c>
      <c r="IV149">
        <f t="shared" si="130"/>
        <v>49.6</v>
      </c>
      <c r="IW149">
        <f t="shared" si="130"/>
        <v>44.7</v>
      </c>
      <c r="IX149">
        <f t="shared" ref="IX149:LI149" si="131">+MAX(0.7*$Y$61,IX88)</f>
        <v>46.9</v>
      </c>
      <c r="IY149">
        <f t="shared" si="131"/>
        <v>47.3</v>
      </c>
      <c r="IZ149">
        <f t="shared" si="131"/>
        <v>43.7</v>
      </c>
      <c r="JA149">
        <f t="shared" si="131"/>
        <v>41.7</v>
      </c>
      <c r="JB149">
        <f t="shared" si="131"/>
        <v>45.2</v>
      </c>
      <c r="JC149">
        <f t="shared" si="131"/>
        <v>51.1</v>
      </c>
      <c r="JD149">
        <f t="shared" si="131"/>
        <v>42.7</v>
      </c>
      <c r="JE149">
        <f t="shared" si="131"/>
        <v>52.1</v>
      </c>
      <c r="JF149">
        <f t="shared" si="131"/>
        <v>50.5</v>
      </c>
      <c r="JG149">
        <f t="shared" si="131"/>
        <v>42.9</v>
      </c>
      <c r="JH149">
        <f t="shared" si="131"/>
        <v>46.9</v>
      </c>
      <c r="JI149">
        <f t="shared" si="131"/>
        <v>47.6</v>
      </c>
      <c r="JJ149">
        <f t="shared" si="131"/>
        <v>53.9</v>
      </c>
      <c r="JK149">
        <f t="shared" si="131"/>
        <v>45.8</v>
      </c>
      <c r="JL149">
        <f t="shared" si="131"/>
        <v>51.3</v>
      </c>
      <c r="JM149">
        <f t="shared" si="131"/>
        <v>36.200000000000003</v>
      </c>
      <c r="JN149">
        <f t="shared" si="131"/>
        <v>43.1</v>
      </c>
      <c r="JO149">
        <f t="shared" si="131"/>
        <v>40.5</v>
      </c>
      <c r="JP149">
        <f t="shared" si="131"/>
        <v>42.7</v>
      </c>
      <c r="JQ149">
        <f t="shared" si="131"/>
        <v>44.3</v>
      </c>
      <c r="JR149">
        <f t="shared" si="131"/>
        <v>42.3</v>
      </c>
      <c r="JS149">
        <f t="shared" si="131"/>
        <v>48</v>
      </c>
      <c r="JT149">
        <f t="shared" si="131"/>
        <v>45.5</v>
      </c>
      <c r="JU149">
        <f t="shared" si="131"/>
        <v>50.3</v>
      </c>
      <c r="JV149">
        <f t="shared" si="131"/>
        <v>44.8</v>
      </c>
      <c r="JW149">
        <f t="shared" si="131"/>
        <v>46.8</v>
      </c>
      <c r="JX149">
        <f t="shared" si="131"/>
        <v>41.8</v>
      </c>
      <c r="JY149">
        <f t="shared" si="131"/>
        <v>48.4</v>
      </c>
      <c r="JZ149">
        <f t="shared" si="131"/>
        <v>48.1</v>
      </c>
      <c r="KA149">
        <f t="shared" si="131"/>
        <v>49.5</v>
      </c>
      <c r="KB149">
        <f t="shared" si="131"/>
        <v>52.1</v>
      </c>
      <c r="KC149">
        <f t="shared" si="131"/>
        <v>46.1</v>
      </c>
      <c r="KD149">
        <f t="shared" si="131"/>
        <v>40.9</v>
      </c>
      <c r="KE149">
        <f t="shared" si="131"/>
        <v>44.3</v>
      </c>
      <c r="KF149">
        <f t="shared" si="131"/>
        <v>49.5</v>
      </c>
      <c r="KG149">
        <f t="shared" si="131"/>
        <v>40.700000000000003</v>
      </c>
      <c r="KH149">
        <f t="shared" si="131"/>
        <v>42</v>
      </c>
      <c r="KI149">
        <f t="shared" si="131"/>
        <v>50.1</v>
      </c>
      <c r="KJ149">
        <f t="shared" si="131"/>
        <v>51</v>
      </c>
      <c r="KK149">
        <f t="shared" si="131"/>
        <v>44</v>
      </c>
      <c r="KL149">
        <f t="shared" si="131"/>
        <v>45.6</v>
      </c>
      <c r="KM149">
        <f t="shared" si="131"/>
        <v>40.6</v>
      </c>
      <c r="KN149">
        <f t="shared" si="131"/>
        <v>44.8</v>
      </c>
      <c r="KO149">
        <f t="shared" si="131"/>
        <v>45.9</v>
      </c>
      <c r="KP149">
        <f t="shared" si="131"/>
        <v>45.1</v>
      </c>
      <c r="KQ149">
        <f t="shared" si="131"/>
        <v>44.4</v>
      </c>
      <c r="KR149">
        <f t="shared" si="131"/>
        <v>46.3</v>
      </c>
      <c r="KS149">
        <f t="shared" si="131"/>
        <v>41</v>
      </c>
      <c r="KT149">
        <f t="shared" si="131"/>
        <v>44.5</v>
      </c>
      <c r="KU149">
        <f t="shared" si="131"/>
        <v>45.6</v>
      </c>
      <c r="KV149">
        <f t="shared" si="131"/>
        <v>44.6</v>
      </c>
      <c r="KW149">
        <f t="shared" si="131"/>
        <v>43.7</v>
      </c>
      <c r="KX149">
        <f t="shared" si="131"/>
        <v>43.1</v>
      </c>
      <c r="KY149">
        <f t="shared" si="131"/>
        <v>43.6</v>
      </c>
      <c r="KZ149">
        <f t="shared" si="131"/>
        <v>53.4</v>
      </c>
      <c r="LA149">
        <f t="shared" si="131"/>
        <v>38.5</v>
      </c>
      <c r="LB149">
        <f t="shared" si="131"/>
        <v>41.9</v>
      </c>
      <c r="LC149">
        <f t="shared" si="131"/>
        <v>43.9</v>
      </c>
      <c r="LD149">
        <f t="shared" si="131"/>
        <v>47.1</v>
      </c>
      <c r="LE149">
        <f t="shared" si="131"/>
        <v>51.2</v>
      </c>
      <c r="LF149">
        <f t="shared" si="131"/>
        <v>37.200000000000003</v>
      </c>
      <c r="LG149">
        <f t="shared" si="131"/>
        <v>46.6</v>
      </c>
      <c r="LH149">
        <f t="shared" si="131"/>
        <v>47.9</v>
      </c>
      <c r="LI149">
        <f t="shared" si="131"/>
        <v>45.8</v>
      </c>
      <c r="LJ149">
        <f t="shared" ref="LJ149:NU149" si="132">+MAX(0.7*$Y$61,LJ88)</f>
        <v>50.5</v>
      </c>
      <c r="LK149">
        <f t="shared" si="132"/>
        <v>53.8</v>
      </c>
      <c r="LL149">
        <f t="shared" si="132"/>
        <v>46.5</v>
      </c>
      <c r="LM149">
        <f t="shared" si="132"/>
        <v>39.6</v>
      </c>
      <c r="LN149">
        <f t="shared" si="132"/>
        <v>44.6</v>
      </c>
      <c r="LO149">
        <f t="shared" si="132"/>
        <v>45.1</v>
      </c>
      <c r="LP149">
        <f t="shared" si="132"/>
        <v>47.5</v>
      </c>
      <c r="LQ149">
        <f t="shared" si="132"/>
        <v>48.3</v>
      </c>
      <c r="LR149">
        <f t="shared" si="132"/>
        <v>46.3</v>
      </c>
      <c r="LS149">
        <f t="shared" si="132"/>
        <v>46.4</v>
      </c>
      <c r="LT149">
        <f t="shared" si="132"/>
        <v>38.799999999999997</v>
      </c>
      <c r="LU149">
        <f t="shared" si="132"/>
        <v>47.3</v>
      </c>
      <c r="LV149">
        <f t="shared" si="132"/>
        <v>44.6</v>
      </c>
      <c r="LW149">
        <f t="shared" si="132"/>
        <v>44.9</v>
      </c>
      <c r="LX149">
        <f t="shared" si="132"/>
        <v>48.5</v>
      </c>
      <c r="LY149">
        <f t="shared" si="132"/>
        <v>51.3</v>
      </c>
      <c r="LZ149">
        <f t="shared" si="132"/>
        <v>46.8</v>
      </c>
      <c r="MA149">
        <f t="shared" si="132"/>
        <v>44.4</v>
      </c>
      <c r="MB149">
        <f t="shared" si="132"/>
        <v>50.6</v>
      </c>
      <c r="MC149">
        <f t="shared" si="132"/>
        <v>43</v>
      </c>
      <c r="MD149">
        <f t="shared" si="132"/>
        <v>43.7</v>
      </c>
      <c r="ME149">
        <f t="shared" si="132"/>
        <v>45.1</v>
      </c>
      <c r="MF149">
        <f t="shared" si="132"/>
        <v>46.6</v>
      </c>
      <c r="MG149">
        <f t="shared" si="132"/>
        <v>46.8</v>
      </c>
      <c r="MH149">
        <f t="shared" si="132"/>
        <v>45.8</v>
      </c>
      <c r="MI149">
        <f t="shared" si="132"/>
        <v>50.7</v>
      </c>
      <c r="MJ149">
        <f t="shared" si="132"/>
        <v>52.5</v>
      </c>
      <c r="MK149">
        <f t="shared" si="132"/>
        <v>43.4</v>
      </c>
      <c r="ML149">
        <f t="shared" si="132"/>
        <v>53.9</v>
      </c>
      <c r="MM149">
        <f t="shared" si="132"/>
        <v>44.2</v>
      </c>
      <c r="MN149">
        <f t="shared" si="132"/>
        <v>49.3</v>
      </c>
      <c r="MO149">
        <f t="shared" si="132"/>
        <v>48.7</v>
      </c>
      <c r="MP149">
        <f t="shared" si="132"/>
        <v>52.5</v>
      </c>
      <c r="MQ149">
        <f t="shared" si="132"/>
        <v>44.5</v>
      </c>
      <c r="MR149">
        <f t="shared" si="132"/>
        <v>41.5</v>
      </c>
      <c r="MS149">
        <f t="shared" si="132"/>
        <v>48.1</v>
      </c>
      <c r="MT149">
        <f t="shared" si="132"/>
        <v>54.1</v>
      </c>
      <c r="MU149">
        <f t="shared" si="132"/>
        <v>44.3</v>
      </c>
      <c r="MV149">
        <f t="shared" si="132"/>
        <v>45.7</v>
      </c>
      <c r="MW149">
        <f t="shared" si="132"/>
        <v>49.9</v>
      </c>
      <c r="MX149">
        <f t="shared" si="132"/>
        <v>46.9</v>
      </c>
      <c r="MY149">
        <f t="shared" si="132"/>
        <v>44.6</v>
      </c>
      <c r="MZ149">
        <f t="shared" si="132"/>
        <v>43.2</v>
      </c>
      <c r="NA149">
        <f t="shared" si="132"/>
        <v>46.7</v>
      </c>
      <c r="NB149">
        <f t="shared" si="132"/>
        <v>44.5</v>
      </c>
      <c r="NC149">
        <f t="shared" si="132"/>
        <v>48.7</v>
      </c>
      <c r="ND149">
        <f t="shared" si="132"/>
        <v>45.2</v>
      </c>
      <c r="NE149">
        <f t="shared" si="132"/>
        <v>40.5</v>
      </c>
      <c r="NF149">
        <f t="shared" si="132"/>
        <v>49.8</v>
      </c>
      <c r="NG149">
        <f t="shared" si="132"/>
        <v>46.3</v>
      </c>
      <c r="NH149">
        <f t="shared" si="132"/>
        <v>47.8</v>
      </c>
      <c r="NI149">
        <f t="shared" si="132"/>
        <v>48</v>
      </c>
      <c r="NJ149">
        <f t="shared" si="132"/>
        <v>46</v>
      </c>
      <c r="NK149">
        <f t="shared" si="132"/>
        <v>45.1</v>
      </c>
      <c r="NL149">
        <f t="shared" si="132"/>
        <v>48.3</v>
      </c>
      <c r="NM149">
        <f t="shared" si="132"/>
        <v>46.4</v>
      </c>
      <c r="NN149">
        <f t="shared" si="132"/>
        <v>45.5</v>
      </c>
      <c r="NO149">
        <f t="shared" si="132"/>
        <v>51.5</v>
      </c>
      <c r="NP149">
        <f t="shared" si="132"/>
        <v>46.8</v>
      </c>
      <c r="NQ149">
        <f t="shared" si="132"/>
        <v>47.1</v>
      </c>
      <c r="NR149">
        <f t="shared" si="132"/>
        <v>48.2</v>
      </c>
      <c r="NS149">
        <f t="shared" si="132"/>
        <v>43</v>
      </c>
      <c r="NT149">
        <f t="shared" si="132"/>
        <v>50.8</v>
      </c>
      <c r="NU149">
        <f t="shared" si="132"/>
        <v>51.2</v>
      </c>
      <c r="NV149">
        <f t="shared" ref="NV149:QG149" si="133">+MAX(0.7*$Y$61,NV88)</f>
        <v>40.200000000000003</v>
      </c>
      <c r="NW149">
        <f t="shared" si="133"/>
        <v>47.3</v>
      </c>
      <c r="NX149">
        <f t="shared" si="133"/>
        <v>45.6</v>
      </c>
      <c r="NY149">
        <f t="shared" si="133"/>
        <v>47.5</v>
      </c>
      <c r="NZ149">
        <f t="shared" si="133"/>
        <v>44.3</v>
      </c>
      <c r="OA149">
        <f t="shared" si="133"/>
        <v>49.7</v>
      </c>
      <c r="OB149">
        <f t="shared" si="133"/>
        <v>42.6</v>
      </c>
      <c r="OC149">
        <f t="shared" si="133"/>
        <v>50.1</v>
      </c>
      <c r="OD149">
        <f t="shared" si="133"/>
        <v>45.3</v>
      </c>
      <c r="OE149">
        <f t="shared" si="133"/>
        <v>49.2</v>
      </c>
      <c r="OF149">
        <f t="shared" si="133"/>
        <v>48.7</v>
      </c>
      <c r="OG149">
        <f t="shared" si="133"/>
        <v>50.8</v>
      </c>
      <c r="OH149">
        <f t="shared" si="133"/>
        <v>50.7</v>
      </c>
      <c r="OI149">
        <f t="shared" si="133"/>
        <v>46.3</v>
      </c>
      <c r="OJ149">
        <f t="shared" si="133"/>
        <v>47.1</v>
      </c>
      <c r="OK149">
        <f t="shared" si="133"/>
        <v>47</v>
      </c>
      <c r="OL149">
        <f t="shared" si="133"/>
        <v>49.2</v>
      </c>
      <c r="OM149">
        <f t="shared" si="133"/>
        <v>48.6</v>
      </c>
      <c r="ON149">
        <f t="shared" si="133"/>
        <v>47.9</v>
      </c>
      <c r="OO149">
        <f t="shared" si="133"/>
        <v>46.4</v>
      </c>
      <c r="OP149">
        <f t="shared" si="133"/>
        <v>44.5</v>
      </c>
      <c r="OQ149">
        <f t="shared" si="133"/>
        <v>42.5</v>
      </c>
      <c r="OR149">
        <f t="shared" si="133"/>
        <v>46.3</v>
      </c>
      <c r="OS149">
        <f t="shared" si="133"/>
        <v>43.1</v>
      </c>
      <c r="OT149">
        <f t="shared" si="133"/>
        <v>43.5</v>
      </c>
      <c r="OU149">
        <f t="shared" si="133"/>
        <v>46.8</v>
      </c>
      <c r="OV149">
        <f t="shared" si="133"/>
        <v>51.6</v>
      </c>
      <c r="OW149">
        <f t="shared" si="133"/>
        <v>43.9</v>
      </c>
      <c r="OX149">
        <f t="shared" si="133"/>
        <v>47.6</v>
      </c>
      <c r="OY149">
        <f t="shared" si="133"/>
        <v>48.1</v>
      </c>
      <c r="OZ149">
        <f t="shared" si="133"/>
        <v>41.6</v>
      </c>
      <c r="PA149">
        <f t="shared" si="133"/>
        <v>48.5</v>
      </c>
      <c r="PB149">
        <f t="shared" si="133"/>
        <v>49</v>
      </c>
      <c r="PC149">
        <f t="shared" si="133"/>
        <v>43</v>
      </c>
      <c r="PD149">
        <f t="shared" si="133"/>
        <v>52.4</v>
      </c>
      <c r="PE149">
        <f t="shared" si="133"/>
        <v>48.6</v>
      </c>
      <c r="PF149">
        <f t="shared" si="133"/>
        <v>56.4</v>
      </c>
      <c r="PG149">
        <f t="shared" si="133"/>
        <v>44</v>
      </c>
      <c r="PH149">
        <f t="shared" si="133"/>
        <v>42.5</v>
      </c>
      <c r="PI149">
        <f t="shared" si="133"/>
        <v>44.4</v>
      </c>
      <c r="PJ149">
        <f t="shared" si="133"/>
        <v>46.7</v>
      </c>
      <c r="PK149">
        <f t="shared" si="133"/>
        <v>42.8</v>
      </c>
      <c r="PL149">
        <f t="shared" si="133"/>
        <v>52.2</v>
      </c>
      <c r="PM149">
        <f t="shared" si="133"/>
        <v>44.7</v>
      </c>
      <c r="PN149">
        <f t="shared" si="133"/>
        <v>45</v>
      </c>
      <c r="PO149">
        <f t="shared" si="133"/>
        <v>45.3</v>
      </c>
      <c r="PP149">
        <f t="shared" si="133"/>
        <v>46.3</v>
      </c>
      <c r="PQ149">
        <f t="shared" si="133"/>
        <v>43.9</v>
      </c>
      <c r="PR149">
        <f t="shared" si="133"/>
        <v>42.1</v>
      </c>
      <c r="PS149">
        <f t="shared" si="133"/>
        <v>47</v>
      </c>
      <c r="PT149">
        <f t="shared" si="133"/>
        <v>44.3</v>
      </c>
      <c r="PU149">
        <f t="shared" si="133"/>
        <v>45.7</v>
      </c>
      <c r="PV149">
        <f t="shared" si="133"/>
        <v>46.4</v>
      </c>
      <c r="PW149">
        <f t="shared" si="133"/>
        <v>47</v>
      </c>
      <c r="PX149">
        <f t="shared" si="133"/>
        <v>48.3</v>
      </c>
      <c r="PY149">
        <f t="shared" si="133"/>
        <v>46.3</v>
      </c>
      <c r="PZ149">
        <f t="shared" si="133"/>
        <v>48.4</v>
      </c>
      <c r="QA149">
        <f t="shared" si="133"/>
        <v>40.1</v>
      </c>
      <c r="QB149">
        <f t="shared" si="133"/>
        <v>46.9</v>
      </c>
      <c r="QC149">
        <f t="shared" si="133"/>
        <v>44.7</v>
      </c>
      <c r="QD149">
        <f t="shared" si="133"/>
        <v>49</v>
      </c>
      <c r="QE149">
        <f t="shared" si="133"/>
        <v>46.9</v>
      </c>
      <c r="QF149">
        <f t="shared" si="133"/>
        <v>43</v>
      </c>
      <c r="QG149">
        <f t="shared" si="133"/>
        <v>48.4</v>
      </c>
      <c r="QH149">
        <f t="shared" ref="QH149:SG149" si="134">+MAX(0.7*$Y$61,QH88)</f>
        <v>48.4</v>
      </c>
      <c r="QI149">
        <f t="shared" si="134"/>
        <v>46.2</v>
      </c>
      <c r="QJ149">
        <f t="shared" si="134"/>
        <v>47.2</v>
      </c>
      <c r="QK149">
        <f t="shared" si="134"/>
        <v>47.9</v>
      </c>
      <c r="QL149">
        <f t="shared" si="134"/>
        <v>42.1</v>
      </c>
      <c r="QM149">
        <f t="shared" si="134"/>
        <v>43.5</v>
      </c>
      <c r="QN149">
        <f t="shared" si="134"/>
        <v>46.5</v>
      </c>
      <c r="QO149">
        <f t="shared" si="134"/>
        <v>45</v>
      </c>
      <c r="QP149">
        <f t="shared" si="134"/>
        <v>45</v>
      </c>
      <c r="QQ149">
        <f t="shared" si="134"/>
        <v>44.2</v>
      </c>
      <c r="QR149">
        <f t="shared" si="134"/>
        <v>48.7</v>
      </c>
      <c r="QS149">
        <f t="shared" si="134"/>
        <v>44.4</v>
      </c>
      <c r="QT149">
        <f t="shared" si="134"/>
        <v>44.2</v>
      </c>
      <c r="QU149">
        <f t="shared" si="134"/>
        <v>43.1</v>
      </c>
      <c r="QV149">
        <f t="shared" si="134"/>
        <v>49.9</v>
      </c>
      <c r="QW149">
        <f t="shared" si="134"/>
        <v>43.5</v>
      </c>
      <c r="QX149">
        <f t="shared" si="134"/>
        <v>44.7</v>
      </c>
      <c r="QY149">
        <f t="shared" si="134"/>
        <v>43.6</v>
      </c>
      <c r="QZ149">
        <f t="shared" si="134"/>
        <v>47.7</v>
      </c>
      <c r="RA149">
        <f t="shared" si="134"/>
        <v>43.9</v>
      </c>
      <c r="RB149">
        <f t="shared" si="134"/>
        <v>47.7</v>
      </c>
      <c r="RC149">
        <f t="shared" si="134"/>
        <v>52.4</v>
      </c>
      <c r="RD149">
        <f t="shared" si="134"/>
        <v>48.1</v>
      </c>
      <c r="RE149">
        <f t="shared" si="134"/>
        <v>48.6</v>
      </c>
      <c r="RF149">
        <f t="shared" si="134"/>
        <v>49.4</v>
      </c>
      <c r="RG149">
        <f t="shared" si="134"/>
        <v>41</v>
      </c>
      <c r="RH149">
        <f t="shared" si="134"/>
        <v>45</v>
      </c>
      <c r="RI149">
        <f t="shared" si="134"/>
        <v>48.2</v>
      </c>
      <c r="RJ149">
        <f t="shared" si="134"/>
        <v>43</v>
      </c>
      <c r="RK149">
        <f t="shared" si="134"/>
        <v>47.8</v>
      </c>
      <c r="RL149">
        <f t="shared" si="134"/>
        <v>47.3</v>
      </c>
      <c r="RM149">
        <f t="shared" si="134"/>
        <v>48.7</v>
      </c>
      <c r="RN149">
        <f t="shared" si="134"/>
        <v>45.5</v>
      </c>
      <c r="RO149">
        <f t="shared" si="134"/>
        <v>47.9</v>
      </c>
      <c r="RP149">
        <f t="shared" si="134"/>
        <v>42.4</v>
      </c>
      <c r="RQ149">
        <f t="shared" si="134"/>
        <v>44.1</v>
      </c>
      <c r="RR149">
        <f t="shared" si="134"/>
        <v>43.5</v>
      </c>
      <c r="RS149">
        <f t="shared" si="134"/>
        <v>46.6</v>
      </c>
      <c r="RT149">
        <f t="shared" si="134"/>
        <v>43</v>
      </c>
      <c r="RU149">
        <f t="shared" si="134"/>
        <v>50.2</v>
      </c>
      <c r="RV149">
        <f t="shared" si="134"/>
        <v>42.6</v>
      </c>
      <c r="RW149">
        <f t="shared" si="134"/>
        <v>42.1</v>
      </c>
      <c r="RX149">
        <f t="shared" si="134"/>
        <v>47.8</v>
      </c>
      <c r="RY149">
        <f t="shared" si="134"/>
        <v>48.1</v>
      </c>
      <c r="RZ149">
        <f t="shared" si="134"/>
        <v>46.7</v>
      </c>
      <c r="SA149">
        <f t="shared" si="134"/>
        <v>52.5</v>
      </c>
      <c r="SB149">
        <f t="shared" si="134"/>
        <v>47.2</v>
      </c>
      <c r="SC149">
        <f t="shared" si="134"/>
        <v>42.4</v>
      </c>
      <c r="SD149">
        <f t="shared" si="134"/>
        <v>49.2</v>
      </c>
      <c r="SE149">
        <f t="shared" si="134"/>
        <v>48.7</v>
      </c>
      <c r="SF149">
        <f t="shared" si="134"/>
        <v>46.7</v>
      </c>
      <c r="SG149">
        <f t="shared" si="134"/>
        <v>48.4</v>
      </c>
    </row>
    <row r="150" spans="1:502">
      <c r="A150" t="s">
        <v>573</v>
      </c>
      <c r="B150" s="237">
        <f>+ROUND(((SUM($T$65:$T$68)+B148)-MIN(MIN($T$65:$T$68),B148)-MAX(MAX($T$65:$T$68),B148))/3,2)</f>
        <v>12.27</v>
      </c>
      <c r="C150" s="237">
        <f t="shared" ref="C150:BN150" si="135">+ROUND(((SUM($T$65:$T$68)+C148)-MIN(MIN($T$65:$T$68),C148)-MAX(MAX($T$65:$T$68),C148))/3,2)</f>
        <v>12.27</v>
      </c>
      <c r="D150" s="237">
        <f t="shared" si="135"/>
        <v>12.27</v>
      </c>
      <c r="E150" s="237">
        <f t="shared" si="135"/>
        <v>12.45</v>
      </c>
      <c r="F150" s="237">
        <f t="shared" si="135"/>
        <v>12.27</v>
      </c>
      <c r="G150" s="237">
        <f t="shared" si="135"/>
        <v>12.27</v>
      </c>
      <c r="H150" s="237">
        <f t="shared" si="135"/>
        <v>12.27</v>
      </c>
      <c r="I150" s="237">
        <f t="shared" si="135"/>
        <v>12.27</v>
      </c>
      <c r="J150" s="237">
        <f t="shared" si="135"/>
        <v>12.27</v>
      </c>
      <c r="K150" s="237">
        <f t="shared" si="135"/>
        <v>12.27</v>
      </c>
      <c r="L150" s="237">
        <f t="shared" si="135"/>
        <v>12.27</v>
      </c>
      <c r="M150" s="237">
        <f t="shared" si="135"/>
        <v>12.27</v>
      </c>
      <c r="N150" s="237">
        <f t="shared" si="135"/>
        <v>12.27</v>
      </c>
      <c r="O150" s="237">
        <f t="shared" si="135"/>
        <v>12.27</v>
      </c>
      <c r="P150" s="237">
        <f t="shared" si="135"/>
        <v>12.27</v>
      </c>
      <c r="Q150" s="237">
        <f t="shared" si="135"/>
        <v>12.27</v>
      </c>
      <c r="R150" s="237">
        <f t="shared" si="135"/>
        <v>12.27</v>
      </c>
      <c r="S150" s="237">
        <f t="shared" si="135"/>
        <v>12.27</v>
      </c>
      <c r="T150" s="237">
        <f t="shared" si="135"/>
        <v>12.27</v>
      </c>
      <c r="U150" s="237">
        <f t="shared" si="135"/>
        <v>12.3</v>
      </c>
      <c r="V150" s="237">
        <f t="shared" si="135"/>
        <v>12.27</v>
      </c>
      <c r="W150" s="237">
        <f t="shared" si="135"/>
        <v>12.27</v>
      </c>
      <c r="X150" s="237">
        <f t="shared" si="135"/>
        <v>12.44</v>
      </c>
      <c r="Y150" s="237">
        <f t="shared" si="135"/>
        <v>12.27</v>
      </c>
      <c r="Z150" s="237">
        <f t="shared" si="135"/>
        <v>12.27</v>
      </c>
      <c r="AA150" s="237">
        <f t="shared" si="135"/>
        <v>12.27</v>
      </c>
      <c r="AB150" s="237">
        <f t="shared" si="135"/>
        <v>12.27</v>
      </c>
      <c r="AC150" s="237">
        <f t="shared" si="135"/>
        <v>12.27</v>
      </c>
      <c r="AD150" s="237">
        <f t="shared" si="135"/>
        <v>12.27</v>
      </c>
      <c r="AE150" s="237">
        <f t="shared" si="135"/>
        <v>12.27</v>
      </c>
      <c r="AF150" s="237">
        <f t="shared" si="135"/>
        <v>12.27</v>
      </c>
      <c r="AG150" s="237">
        <f t="shared" si="135"/>
        <v>12.27</v>
      </c>
      <c r="AH150" s="237">
        <f t="shared" si="135"/>
        <v>12.27</v>
      </c>
      <c r="AI150" s="237">
        <f t="shared" si="135"/>
        <v>12.27</v>
      </c>
      <c r="AJ150" s="237">
        <f t="shared" si="135"/>
        <v>12.27</v>
      </c>
      <c r="AK150" s="237">
        <f t="shared" si="135"/>
        <v>12.27</v>
      </c>
      <c r="AL150" s="237">
        <f t="shared" si="135"/>
        <v>12.27</v>
      </c>
      <c r="AM150" s="237">
        <f t="shared" si="135"/>
        <v>12.39</v>
      </c>
      <c r="AN150" s="237">
        <f t="shared" si="135"/>
        <v>12.27</v>
      </c>
      <c r="AO150" s="237">
        <f t="shared" si="135"/>
        <v>12.27</v>
      </c>
      <c r="AP150" s="237">
        <f t="shared" si="135"/>
        <v>12.33</v>
      </c>
      <c r="AQ150" s="237">
        <f t="shared" si="135"/>
        <v>12.45</v>
      </c>
      <c r="AR150" s="237">
        <f t="shared" si="135"/>
        <v>12.27</v>
      </c>
      <c r="AS150" s="237">
        <f t="shared" si="135"/>
        <v>12.27</v>
      </c>
      <c r="AT150" s="237">
        <f t="shared" si="135"/>
        <v>12.27</v>
      </c>
      <c r="AU150" s="237">
        <f t="shared" si="135"/>
        <v>12.27</v>
      </c>
      <c r="AV150" s="237">
        <f t="shared" si="135"/>
        <v>12.27</v>
      </c>
      <c r="AW150" s="237">
        <f t="shared" si="135"/>
        <v>12.27</v>
      </c>
      <c r="AX150" s="237">
        <f t="shared" si="135"/>
        <v>12.27</v>
      </c>
      <c r="AY150" s="237">
        <f t="shared" si="135"/>
        <v>12.27</v>
      </c>
      <c r="AZ150" s="237">
        <f t="shared" si="135"/>
        <v>12.27</v>
      </c>
      <c r="BA150" s="237">
        <f t="shared" si="135"/>
        <v>12.41</v>
      </c>
      <c r="BB150" s="237">
        <f t="shared" si="135"/>
        <v>12.27</v>
      </c>
      <c r="BC150" s="237">
        <f t="shared" si="135"/>
        <v>12.27</v>
      </c>
      <c r="BD150" s="237">
        <f t="shared" si="135"/>
        <v>12.29</v>
      </c>
      <c r="BE150" s="237">
        <f t="shared" si="135"/>
        <v>12.27</v>
      </c>
      <c r="BF150" s="237">
        <f t="shared" si="135"/>
        <v>12.27</v>
      </c>
      <c r="BG150" s="237">
        <f t="shared" si="135"/>
        <v>12.27</v>
      </c>
      <c r="BH150" s="237">
        <f t="shared" si="135"/>
        <v>12.27</v>
      </c>
      <c r="BI150" s="237">
        <f t="shared" si="135"/>
        <v>12.47</v>
      </c>
      <c r="BJ150" s="237">
        <f t="shared" si="135"/>
        <v>12.31</v>
      </c>
      <c r="BK150" s="237">
        <f t="shared" si="135"/>
        <v>12.67</v>
      </c>
      <c r="BL150" s="237">
        <f t="shared" si="135"/>
        <v>12.32</v>
      </c>
      <c r="BM150" s="237">
        <f t="shared" si="135"/>
        <v>12.27</v>
      </c>
      <c r="BN150" s="237">
        <f t="shared" si="135"/>
        <v>12.27</v>
      </c>
      <c r="BO150" s="237">
        <f t="shared" ref="BO150:DZ150" si="136">+ROUND(((SUM($T$65:$T$68)+BO148)-MIN(MIN($T$65:$T$68),BO148)-MAX(MAX($T$65:$T$68),BO148))/3,2)</f>
        <v>12.27</v>
      </c>
      <c r="BP150" s="237">
        <f t="shared" si="136"/>
        <v>12.27</v>
      </c>
      <c r="BQ150" s="237">
        <f t="shared" si="136"/>
        <v>12.27</v>
      </c>
      <c r="BR150" s="237">
        <f t="shared" si="136"/>
        <v>12.27</v>
      </c>
      <c r="BS150" s="237">
        <f t="shared" si="136"/>
        <v>12.27</v>
      </c>
      <c r="BT150" s="237">
        <f t="shared" si="136"/>
        <v>12.27</v>
      </c>
      <c r="BU150" s="237">
        <f t="shared" si="136"/>
        <v>12.27</v>
      </c>
      <c r="BV150" s="237">
        <f t="shared" si="136"/>
        <v>12.27</v>
      </c>
      <c r="BW150" s="237">
        <f t="shared" si="136"/>
        <v>12.27</v>
      </c>
      <c r="BX150" s="237">
        <f t="shared" si="136"/>
        <v>12.27</v>
      </c>
      <c r="BY150" s="237">
        <f t="shared" si="136"/>
        <v>12.27</v>
      </c>
      <c r="BZ150" s="237">
        <f t="shared" si="136"/>
        <v>12.56</v>
      </c>
      <c r="CA150" s="237">
        <f t="shared" si="136"/>
        <v>12.27</v>
      </c>
      <c r="CB150" s="237">
        <f t="shared" si="136"/>
        <v>12.27</v>
      </c>
      <c r="CC150" s="237">
        <f t="shared" si="136"/>
        <v>12.27</v>
      </c>
      <c r="CD150" s="237">
        <f t="shared" si="136"/>
        <v>12.27</v>
      </c>
      <c r="CE150" s="237">
        <f t="shared" si="136"/>
        <v>12.27</v>
      </c>
      <c r="CF150" s="237">
        <f t="shared" si="136"/>
        <v>12.8</v>
      </c>
      <c r="CG150" s="237">
        <f t="shared" si="136"/>
        <v>12.27</v>
      </c>
      <c r="CH150" s="237">
        <f t="shared" si="136"/>
        <v>12.27</v>
      </c>
      <c r="CI150" s="237">
        <f t="shared" si="136"/>
        <v>12.27</v>
      </c>
      <c r="CJ150" s="237">
        <f t="shared" si="136"/>
        <v>12.27</v>
      </c>
      <c r="CK150" s="237">
        <f t="shared" si="136"/>
        <v>12.27</v>
      </c>
      <c r="CL150" s="237">
        <f t="shared" si="136"/>
        <v>12.27</v>
      </c>
      <c r="CM150" s="237">
        <f t="shared" si="136"/>
        <v>12.27</v>
      </c>
      <c r="CN150" s="237">
        <f t="shared" si="136"/>
        <v>12.27</v>
      </c>
      <c r="CO150" s="237">
        <f t="shared" si="136"/>
        <v>12.27</v>
      </c>
      <c r="CP150" s="237">
        <f t="shared" si="136"/>
        <v>12.27</v>
      </c>
      <c r="CQ150" s="237">
        <f t="shared" si="136"/>
        <v>12.27</v>
      </c>
      <c r="CR150" s="237">
        <f t="shared" si="136"/>
        <v>12.27</v>
      </c>
      <c r="CS150" s="237">
        <f t="shared" si="136"/>
        <v>12.27</v>
      </c>
      <c r="CT150" s="237">
        <f t="shared" si="136"/>
        <v>12.27</v>
      </c>
      <c r="CU150" s="237">
        <f t="shared" si="136"/>
        <v>12.27</v>
      </c>
      <c r="CV150" s="237">
        <f t="shared" si="136"/>
        <v>12.27</v>
      </c>
      <c r="CW150" s="237">
        <f t="shared" si="136"/>
        <v>12.3</v>
      </c>
      <c r="CX150" s="237">
        <f t="shared" si="136"/>
        <v>12.35</v>
      </c>
      <c r="CY150" s="237">
        <f t="shared" si="136"/>
        <v>12.27</v>
      </c>
      <c r="CZ150" s="237">
        <f t="shared" si="136"/>
        <v>12.27</v>
      </c>
      <c r="DA150" s="237">
        <f t="shared" si="136"/>
        <v>12.27</v>
      </c>
      <c r="DB150" s="237">
        <f t="shared" si="136"/>
        <v>12.27</v>
      </c>
      <c r="DC150" s="237">
        <f t="shared" si="136"/>
        <v>12.27</v>
      </c>
      <c r="DD150" s="237">
        <f t="shared" si="136"/>
        <v>12.27</v>
      </c>
      <c r="DE150" s="237">
        <f t="shared" si="136"/>
        <v>12.27</v>
      </c>
      <c r="DF150" s="237">
        <f t="shared" si="136"/>
        <v>12.27</v>
      </c>
      <c r="DG150" s="237">
        <f t="shared" si="136"/>
        <v>12.27</v>
      </c>
      <c r="DH150" s="237">
        <f t="shared" si="136"/>
        <v>12.64</v>
      </c>
      <c r="DI150" s="237">
        <f t="shared" si="136"/>
        <v>12.81</v>
      </c>
      <c r="DJ150" s="237">
        <f t="shared" si="136"/>
        <v>12.27</v>
      </c>
      <c r="DK150" s="237">
        <f t="shared" si="136"/>
        <v>12.27</v>
      </c>
      <c r="DL150" s="237">
        <f t="shared" si="136"/>
        <v>12.27</v>
      </c>
      <c r="DM150" s="237">
        <f t="shared" si="136"/>
        <v>12.27</v>
      </c>
      <c r="DN150" s="237">
        <f t="shared" si="136"/>
        <v>12.27</v>
      </c>
      <c r="DO150" s="237">
        <f t="shared" si="136"/>
        <v>12.27</v>
      </c>
      <c r="DP150" s="237">
        <f t="shared" si="136"/>
        <v>12.27</v>
      </c>
      <c r="DQ150" s="237">
        <f t="shared" si="136"/>
        <v>12.27</v>
      </c>
      <c r="DR150" s="237">
        <f t="shared" si="136"/>
        <v>12.27</v>
      </c>
      <c r="DS150" s="237">
        <f t="shared" si="136"/>
        <v>12.27</v>
      </c>
      <c r="DT150" s="237">
        <f t="shared" si="136"/>
        <v>12.27</v>
      </c>
      <c r="DU150" s="237">
        <f t="shared" si="136"/>
        <v>12.33</v>
      </c>
      <c r="DV150" s="237">
        <f t="shared" si="136"/>
        <v>12.27</v>
      </c>
      <c r="DW150" s="237">
        <f t="shared" si="136"/>
        <v>12.27</v>
      </c>
      <c r="DX150" s="237">
        <f t="shared" si="136"/>
        <v>12.27</v>
      </c>
      <c r="DY150" s="237">
        <f t="shared" si="136"/>
        <v>12.27</v>
      </c>
      <c r="DZ150" s="237">
        <f t="shared" si="136"/>
        <v>12.27</v>
      </c>
      <c r="EA150" s="237">
        <f t="shared" ref="EA150:GL150" si="137">+ROUND(((SUM($T$65:$T$68)+EA148)-MIN(MIN($T$65:$T$68),EA148)-MAX(MAX($T$65:$T$68),EA148))/3,2)</f>
        <v>12.27</v>
      </c>
      <c r="EB150" s="237">
        <f t="shared" si="137"/>
        <v>12.27</v>
      </c>
      <c r="EC150" s="237">
        <f t="shared" si="137"/>
        <v>12.27</v>
      </c>
      <c r="ED150" s="237">
        <f t="shared" si="137"/>
        <v>12.27</v>
      </c>
      <c r="EE150" s="237">
        <f t="shared" si="137"/>
        <v>12.27</v>
      </c>
      <c r="EF150" s="237">
        <f t="shared" si="137"/>
        <v>12.27</v>
      </c>
      <c r="EG150" s="237">
        <f t="shared" si="137"/>
        <v>12.27</v>
      </c>
      <c r="EH150" s="237">
        <f t="shared" si="137"/>
        <v>12.27</v>
      </c>
      <c r="EI150" s="237">
        <f t="shared" si="137"/>
        <v>12.27</v>
      </c>
      <c r="EJ150" s="237">
        <f t="shared" si="137"/>
        <v>12.27</v>
      </c>
      <c r="EK150" s="237">
        <f t="shared" si="137"/>
        <v>12.27</v>
      </c>
      <c r="EL150" s="237">
        <f t="shared" si="137"/>
        <v>12.27</v>
      </c>
      <c r="EM150" s="237">
        <f t="shared" si="137"/>
        <v>12.27</v>
      </c>
      <c r="EN150" s="237">
        <f t="shared" si="137"/>
        <v>12.27</v>
      </c>
      <c r="EO150" s="237">
        <f t="shared" si="137"/>
        <v>12.35</v>
      </c>
      <c r="EP150" s="237">
        <f t="shared" si="137"/>
        <v>12.27</v>
      </c>
      <c r="EQ150" s="237">
        <f t="shared" si="137"/>
        <v>12.38</v>
      </c>
      <c r="ER150" s="237">
        <f t="shared" si="137"/>
        <v>12.27</v>
      </c>
      <c r="ES150" s="237">
        <f t="shared" si="137"/>
        <v>12.27</v>
      </c>
      <c r="ET150" s="237">
        <f t="shared" si="137"/>
        <v>12.27</v>
      </c>
      <c r="EU150" s="237">
        <f t="shared" si="137"/>
        <v>12.27</v>
      </c>
      <c r="EV150" s="237">
        <f t="shared" si="137"/>
        <v>12.27</v>
      </c>
      <c r="EW150" s="237">
        <f t="shared" si="137"/>
        <v>12.27</v>
      </c>
      <c r="EX150" s="237">
        <f t="shared" si="137"/>
        <v>12.27</v>
      </c>
      <c r="EY150" s="237">
        <f t="shared" si="137"/>
        <v>12.27</v>
      </c>
      <c r="EZ150" s="237">
        <f t="shared" si="137"/>
        <v>12.27</v>
      </c>
      <c r="FA150" s="237">
        <f t="shared" si="137"/>
        <v>12.27</v>
      </c>
      <c r="FB150" s="237">
        <f t="shared" si="137"/>
        <v>12.27</v>
      </c>
      <c r="FC150" s="237">
        <f t="shared" si="137"/>
        <v>12.27</v>
      </c>
      <c r="FD150" s="237">
        <f t="shared" si="137"/>
        <v>12.44</v>
      </c>
      <c r="FE150" s="237">
        <f t="shared" si="137"/>
        <v>12.27</v>
      </c>
      <c r="FF150" s="237">
        <f t="shared" si="137"/>
        <v>12.27</v>
      </c>
      <c r="FG150" s="237">
        <f t="shared" si="137"/>
        <v>12.27</v>
      </c>
      <c r="FH150" s="237">
        <f t="shared" si="137"/>
        <v>12.27</v>
      </c>
      <c r="FI150" s="237">
        <f t="shared" si="137"/>
        <v>12.27</v>
      </c>
      <c r="FJ150" s="237">
        <f t="shared" si="137"/>
        <v>12.27</v>
      </c>
      <c r="FK150" s="237">
        <f t="shared" si="137"/>
        <v>12.27</v>
      </c>
      <c r="FL150" s="237">
        <f t="shared" si="137"/>
        <v>12.27</v>
      </c>
      <c r="FM150" s="237">
        <f t="shared" si="137"/>
        <v>12.56</v>
      </c>
      <c r="FN150" s="237">
        <f t="shared" si="137"/>
        <v>12.27</v>
      </c>
      <c r="FO150" s="237">
        <f t="shared" si="137"/>
        <v>12.27</v>
      </c>
      <c r="FP150" s="237">
        <f t="shared" si="137"/>
        <v>12.27</v>
      </c>
      <c r="FQ150" s="237">
        <f t="shared" si="137"/>
        <v>12.27</v>
      </c>
      <c r="FR150" s="237">
        <f t="shared" si="137"/>
        <v>12.37</v>
      </c>
      <c r="FS150" s="237">
        <f t="shared" si="137"/>
        <v>12.27</v>
      </c>
      <c r="FT150" s="237">
        <f t="shared" si="137"/>
        <v>12.27</v>
      </c>
      <c r="FU150" s="237">
        <f t="shared" si="137"/>
        <v>12.27</v>
      </c>
      <c r="FV150" s="237">
        <f t="shared" si="137"/>
        <v>12.27</v>
      </c>
      <c r="FW150" s="237">
        <f t="shared" si="137"/>
        <v>12.36</v>
      </c>
      <c r="FX150" s="237">
        <f t="shared" si="137"/>
        <v>12.27</v>
      </c>
      <c r="FY150" s="237">
        <f t="shared" si="137"/>
        <v>12.57</v>
      </c>
      <c r="FZ150" s="237">
        <f t="shared" si="137"/>
        <v>12.27</v>
      </c>
      <c r="GA150" s="237">
        <f t="shared" si="137"/>
        <v>12.27</v>
      </c>
      <c r="GB150" s="237">
        <f t="shared" si="137"/>
        <v>12.27</v>
      </c>
      <c r="GC150" s="237">
        <f t="shared" si="137"/>
        <v>12.27</v>
      </c>
      <c r="GD150" s="237">
        <f t="shared" si="137"/>
        <v>12.27</v>
      </c>
      <c r="GE150" s="237">
        <f t="shared" si="137"/>
        <v>12.44</v>
      </c>
      <c r="GF150" s="237">
        <f t="shared" si="137"/>
        <v>12.27</v>
      </c>
      <c r="GG150" s="237">
        <f t="shared" si="137"/>
        <v>12.27</v>
      </c>
      <c r="GH150" s="237">
        <f t="shared" si="137"/>
        <v>12.27</v>
      </c>
      <c r="GI150" s="237">
        <f t="shared" si="137"/>
        <v>12.27</v>
      </c>
      <c r="GJ150" s="237">
        <f t="shared" si="137"/>
        <v>12.32</v>
      </c>
      <c r="GK150" s="237">
        <f t="shared" si="137"/>
        <v>12.27</v>
      </c>
      <c r="GL150" s="237">
        <f t="shared" si="137"/>
        <v>12.27</v>
      </c>
      <c r="GM150" s="237">
        <f t="shared" ref="GM150:IX150" si="138">+ROUND(((SUM($T$65:$T$68)+GM148)-MIN(MIN($T$65:$T$68),GM148)-MAX(MAX($T$65:$T$68),GM148))/3,2)</f>
        <v>12.27</v>
      </c>
      <c r="GN150" s="237">
        <f t="shared" si="138"/>
        <v>12.27</v>
      </c>
      <c r="GO150" s="237">
        <f t="shared" si="138"/>
        <v>12.27</v>
      </c>
      <c r="GP150" s="237">
        <f t="shared" si="138"/>
        <v>12.27</v>
      </c>
      <c r="GQ150" s="237">
        <f t="shared" si="138"/>
        <v>12.27</v>
      </c>
      <c r="GR150" s="237">
        <f t="shared" si="138"/>
        <v>12.27</v>
      </c>
      <c r="GS150" s="237">
        <f t="shared" si="138"/>
        <v>12.27</v>
      </c>
      <c r="GT150" s="237">
        <f t="shared" si="138"/>
        <v>12.27</v>
      </c>
      <c r="GU150" s="237">
        <f t="shared" si="138"/>
        <v>12.27</v>
      </c>
      <c r="GV150" s="237">
        <f t="shared" si="138"/>
        <v>12.27</v>
      </c>
      <c r="GW150" s="237">
        <f t="shared" si="138"/>
        <v>12.27</v>
      </c>
      <c r="GX150" s="237">
        <f t="shared" si="138"/>
        <v>12.27</v>
      </c>
      <c r="GY150" s="237">
        <f t="shared" si="138"/>
        <v>12.46</v>
      </c>
      <c r="GZ150" s="237">
        <f t="shared" si="138"/>
        <v>12.27</v>
      </c>
      <c r="HA150" s="237">
        <f t="shared" si="138"/>
        <v>12.27</v>
      </c>
      <c r="HB150" s="237">
        <f t="shared" si="138"/>
        <v>12.27</v>
      </c>
      <c r="HC150" s="237">
        <f t="shared" si="138"/>
        <v>12.27</v>
      </c>
      <c r="HD150" s="237">
        <f t="shared" si="138"/>
        <v>12.27</v>
      </c>
      <c r="HE150" s="237">
        <f t="shared" si="138"/>
        <v>12.27</v>
      </c>
      <c r="HF150" s="237">
        <f t="shared" si="138"/>
        <v>12.27</v>
      </c>
      <c r="HG150" s="237">
        <f t="shared" si="138"/>
        <v>12.37</v>
      </c>
      <c r="HH150" s="237">
        <f t="shared" si="138"/>
        <v>12.27</v>
      </c>
      <c r="HI150" s="237">
        <f t="shared" si="138"/>
        <v>12.27</v>
      </c>
      <c r="HJ150" s="237">
        <f t="shared" si="138"/>
        <v>12.27</v>
      </c>
      <c r="HK150" s="237">
        <f t="shared" si="138"/>
        <v>12.75</v>
      </c>
      <c r="HL150" s="237">
        <f t="shared" si="138"/>
        <v>12.27</v>
      </c>
      <c r="HM150" s="237">
        <f t="shared" si="138"/>
        <v>12.27</v>
      </c>
      <c r="HN150" s="237">
        <f t="shared" si="138"/>
        <v>12.27</v>
      </c>
      <c r="HO150" s="237">
        <f t="shared" si="138"/>
        <v>12.27</v>
      </c>
      <c r="HP150" s="237">
        <f t="shared" si="138"/>
        <v>12.27</v>
      </c>
      <c r="HQ150" s="237">
        <f t="shared" si="138"/>
        <v>12.27</v>
      </c>
      <c r="HR150" s="237">
        <f t="shared" si="138"/>
        <v>12.27</v>
      </c>
      <c r="HS150" s="237">
        <f t="shared" si="138"/>
        <v>12.27</v>
      </c>
      <c r="HT150" s="237">
        <f t="shared" si="138"/>
        <v>12.27</v>
      </c>
      <c r="HU150" s="237">
        <f t="shared" si="138"/>
        <v>12.27</v>
      </c>
      <c r="HV150" s="237">
        <f t="shared" si="138"/>
        <v>12.27</v>
      </c>
      <c r="HW150" s="237">
        <f t="shared" si="138"/>
        <v>12.27</v>
      </c>
      <c r="HX150" s="237">
        <f t="shared" si="138"/>
        <v>12.27</v>
      </c>
      <c r="HY150" s="237">
        <f t="shared" si="138"/>
        <v>12.27</v>
      </c>
      <c r="HZ150" s="237">
        <f t="shared" si="138"/>
        <v>12.27</v>
      </c>
      <c r="IA150" s="237">
        <f t="shared" si="138"/>
        <v>12.3</v>
      </c>
      <c r="IB150" s="237">
        <f t="shared" si="138"/>
        <v>12.27</v>
      </c>
      <c r="IC150" s="237">
        <f t="shared" si="138"/>
        <v>12.27</v>
      </c>
      <c r="ID150" s="237">
        <f t="shared" si="138"/>
        <v>12.27</v>
      </c>
      <c r="IE150" s="237">
        <f t="shared" si="138"/>
        <v>12.27</v>
      </c>
      <c r="IF150" s="237">
        <f t="shared" si="138"/>
        <v>12.27</v>
      </c>
      <c r="IG150" s="237">
        <f t="shared" si="138"/>
        <v>12.27</v>
      </c>
      <c r="IH150" s="237">
        <f t="shared" si="138"/>
        <v>12.27</v>
      </c>
      <c r="II150" s="237">
        <f t="shared" si="138"/>
        <v>12.27</v>
      </c>
      <c r="IJ150" s="237">
        <f t="shared" si="138"/>
        <v>12.46</v>
      </c>
      <c r="IK150" s="237">
        <f t="shared" si="138"/>
        <v>12.27</v>
      </c>
      <c r="IL150" s="237">
        <f t="shared" si="138"/>
        <v>12.27</v>
      </c>
      <c r="IM150" s="237">
        <f t="shared" si="138"/>
        <v>12.27</v>
      </c>
      <c r="IN150" s="237">
        <f t="shared" si="138"/>
        <v>12.27</v>
      </c>
      <c r="IO150" s="237">
        <f t="shared" si="138"/>
        <v>12.27</v>
      </c>
      <c r="IP150" s="237">
        <f t="shared" si="138"/>
        <v>12.27</v>
      </c>
      <c r="IQ150" s="237">
        <f t="shared" si="138"/>
        <v>12.27</v>
      </c>
      <c r="IR150" s="237">
        <f t="shared" si="138"/>
        <v>12.27</v>
      </c>
      <c r="IS150" s="237">
        <f t="shared" si="138"/>
        <v>12.27</v>
      </c>
      <c r="IT150" s="237">
        <f t="shared" si="138"/>
        <v>12.27</v>
      </c>
      <c r="IU150" s="237">
        <f t="shared" si="138"/>
        <v>12.27</v>
      </c>
      <c r="IV150" s="237">
        <f t="shared" si="138"/>
        <v>12.27</v>
      </c>
      <c r="IW150" s="237">
        <f t="shared" si="138"/>
        <v>12.47</v>
      </c>
      <c r="IX150" s="237">
        <f t="shared" si="138"/>
        <v>12.27</v>
      </c>
      <c r="IY150" s="237">
        <f t="shared" ref="IY150:LJ150" si="139">+ROUND(((SUM($T$65:$T$68)+IY148)-MIN(MIN($T$65:$T$68),IY148)-MAX(MAX($T$65:$T$68),IY148))/3,2)</f>
        <v>12.27</v>
      </c>
      <c r="IZ150" s="237">
        <f t="shared" si="139"/>
        <v>12.27</v>
      </c>
      <c r="JA150" s="237">
        <f t="shared" si="139"/>
        <v>12.51</v>
      </c>
      <c r="JB150" s="237">
        <f t="shared" si="139"/>
        <v>12.27</v>
      </c>
      <c r="JC150" s="237">
        <f t="shared" si="139"/>
        <v>12.27</v>
      </c>
      <c r="JD150" s="237">
        <f t="shared" si="139"/>
        <v>12.27</v>
      </c>
      <c r="JE150" s="237">
        <f t="shared" si="139"/>
        <v>12.27</v>
      </c>
      <c r="JF150" s="237">
        <f t="shared" si="139"/>
        <v>12.27</v>
      </c>
      <c r="JG150" s="237">
        <f t="shared" si="139"/>
        <v>12.27</v>
      </c>
      <c r="JH150" s="237">
        <f t="shared" si="139"/>
        <v>12.27</v>
      </c>
      <c r="JI150" s="237">
        <f t="shared" si="139"/>
        <v>12.27</v>
      </c>
      <c r="JJ150" s="237">
        <f t="shared" si="139"/>
        <v>12.27</v>
      </c>
      <c r="JK150" s="237">
        <f t="shared" si="139"/>
        <v>12.3</v>
      </c>
      <c r="JL150" s="237">
        <f t="shared" si="139"/>
        <v>12.27</v>
      </c>
      <c r="JM150" s="237">
        <f t="shared" si="139"/>
        <v>12.27</v>
      </c>
      <c r="JN150" s="237">
        <f t="shared" si="139"/>
        <v>12.27</v>
      </c>
      <c r="JO150" s="237">
        <f t="shared" si="139"/>
        <v>12.27</v>
      </c>
      <c r="JP150" s="237">
        <f t="shared" si="139"/>
        <v>12.27</v>
      </c>
      <c r="JQ150" s="237">
        <f t="shared" si="139"/>
        <v>12.27</v>
      </c>
      <c r="JR150" s="237">
        <f t="shared" si="139"/>
        <v>12.27</v>
      </c>
      <c r="JS150" s="237">
        <f t="shared" si="139"/>
        <v>12.38</v>
      </c>
      <c r="JT150" s="237">
        <f t="shared" si="139"/>
        <v>12.27</v>
      </c>
      <c r="JU150" s="237">
        <f t="shared" si="139"/>
        <v>12.27</v>
      </c>
      <c r="JV150" s="237">
        <f t="shared" si="139"/>
        <v>12.27</v>
      </c>
      <c r="JW150" s="237">
        <f t="shared" si="139"/>
        <v>12.27</v>
      </c>
      <c r="JX150" s="237">
        <f t="shared" si="139"/>
        <v>12.32</v>
      </c>
      <c r="JY150" s="237">
        <f t="shared" si="139"/>
        <v>12.6</v>
      </c>
      <c r="JZ150" s="237">
        <f t="shared" si="139"/>
        <v>12.27</v>
      </c>
      <c r="KA150" s="237">
        <f t="shared" si="139"/>
        <v>12.27</v>
      </c>
      <c r="KB150" s="237">
        <f t="shared" si="139"/>
        <v>12.27</v>
      </c>
      <c r="KC150" s="237">
        <f t="shared" si="139"/>
        <v>12.27</v>
      </c>
      <c r="KD150" s="237">
        <f t="shared" si="139"/>
        <v>12.27</v>
      </c>
      <c r="KE150" s="237">
        <f t="shared" si="139"/>
        <v>12.28</v>
      </c>
      <c r="KF150" s="237">
        <f t="shared" si="139"/>
        <v>12.27</v>
      </c>
      <c r="KG150" s="237">
        <f t="shared" si="139"/>
        <v>12.27</v>
      </c>
      <c r="KH150" s="237">
        <f t="shared" si="139"/>
        <v>12.27</v>
      </c>
      <c r="KI150" s="237">
        <f t="shared" si="139"/>
        <v>12.42</v>
      </c>
      <c r="KJ150" s="237">
        <f t="shared" si="139"/>
        <v>12.27</v>
      </c>
      <c r="KK150" s="237">
        <f t="shared" si="139"/>
        <v>12.27</v>
      </c>
      <c r="KL150" s="237">
        <f t="shared" si="139"/>
        <v>12.27</v>
      </c>
      <c r="KM150" s="237">
        <f t="shared" si="139"/>
        <v>12.27</v>
      </c>
      <c r="KN150" s="237">
        <f t="shared" si="139"/>
        <v>12.27</v>
      </c>
      <c r="KO150" s="237">
        <f t="shared" si="139"/>
        <v>12.27</v>
      </c>
      <c r="KP150" s="237">
        <f t="shared" si="139"/>
        <v>12.27</v>
      </c>
      <c r="KQ150" s="237">
        <f t="shared" si="139"/>
        <v>12.27</v>
      </c>
      <c r="KR150" s="237">
        <f t="shared" si="139"/>
        <v>12.27</v>
      </c>
      <c r="KS150" s="237">
        <f t="shared" si="139"/>
        <v>12.27</v>
      </c>
      <c r="KT150" s="237">
        <f t="shared" si="139"/>
        <v>12.27</v>
      </c>
      <c r="KU150" s="237">
        <f t="shared" si="139"/>
        <v>12.27</v>
      </c>
      <c r="KV150" s="237">
        <f t="shared" si="139"/>
        <v>12.27</v>
      </c>
      <c r="KW150" s="237">
        <f t="shared" si="139"/>
        <v>12.27</v>
      </c>
      <c r="KX150" s="237">
        <f t="shared" si="139"/>
        <v>12.27</v>
      </c>
      <c r="KY150" s="237">
        <f t="shared" si="139"/>
        <v>12.27</v>
      </c>
      <c r="KZ150" s="237">
        <f t="shared" si="139"/>
        <v>12.66</v>
      </c>
      <c r="LA150" s="237">
        <f t="shared" si="139"/>
        <v>12.27</v>
      </c>
      <c r="LB150" s="237">
        <f t="shared" si="139"/>
        <v>12.27</v>
      </c>
      <c r="LC150" s="237">
        <f t="shared" si="139"/>
        <v>12.27</v>
      </c>
      <c r="LD150" s="237">
        <f t="shared" si="139"/>
        <v>12.29</v>
      </c>
      <c r="LE150" s="237">
        <f t="shared" si="139"/>
        <v>12.27</v>
      </c>
      <c r="LF150" s="237">
        <f t="shared" si="139"/>
        <v>12.3</v>
      </c>
      <c r="LG150" s="237">
        <f t="shared" si="139"/>
        <v>12.27</v>
      </c>
      <c r="LH150" s="237">
        <f t="shared" si="139"/>
        <v>12.27</v>
      </c>
      <c r="LI150" s="237">
        <f t="shared" si="139"/>
        <v>12.32</v>
      </c>
      <c r="LJ150" s="237">
        <f t="shared" si="139"/>
        <v>12.27</v>
      </c>
      <c r="LK150" s="237">
        <f t="shared" ref="LK150:NV150" si="140">+ROUND(((SUM($T$65:$T$68)+LK148)-MIN(MIN($T$65:$T$68),LK148)-MAX(MAX($T$65:$T$68),LK148))/3,2)</f>
        <v>12.27</v>
      </c>
      <c r="LL150" s="237">
        <f t="shared" si="140"/>
        <v>12.27</v>
      </c>
      <c r="LM150" s="237">
        <f t="shared" si="140"/>
        <v>12.27</v>
      </c>
      <c r="LN150" s="237">
        <f t="shared" si="140"/>
        <v>12.27</v>
      </c>
      <c r="LO150" s="237">
        <f t="shared" si="140"/>
        <v>12.27</v>
      </c>
      <c r="LP150" s="237">
        <f t="shared" si="140"/>
        <v>12.27</v>
      </c>
      <c r="LQ150" s="237">
        <f t="shared" si="140"/>
        <v>12.27</v>
      </c>
      <c r="LR150" s="237">
        <f t="shared" si="140"/>
        <v>12.38</v>
      </c>
      <c r="LS150" s="237">
        <f t="shared" si="140"/>
        <v>12.27</v>
      </c>
      <c r="LT150" s="237">
        <f t="shared" si="140"/>
        <v>12.27</v>
      </c>
      <c r="LU150" s="237">
        <f t="shared" si="140"/>
        <v>12.27</v>
      </c>
      <c r="LV150" s="237">
        <f t="shared" si="140"/>
        <v>12.27</v>
      </c>
      <c r="LW150" s="237">
        <f t="shared" si="140"/>
        <v>12.27</v>
      </c>
      <c r="LX150" s="237">
        <f t="shared" si="140"/>
        <v>12.27</v>
      </c>
      <c r="LY150" s="237">
        <f t="shared" si="140"/>
        <v>12.27</v>
      </c>
      <c r="LZ150" s="237">
        <f t="shared" si="140"/>
        <v>12.27</v>
      </c>
      <c r="MA150" s="237">
        <f t="shared" si="140"/>
        <v>12.27</v>
      </c>
      <c r="MB150" s="237">
        <f t="shared" si="140"/>
        <v>12.27</v>
      </c>
      <c r="MC150" s="237">
        <f t="shared" si="140"/>
        <v>12.27</v>
      </c>
      <c r="MD150" s="237">
        <f t="shared" si="140"/>
        <v>12.27</v>
      </c>
      <c r="ME150" s="237">
        <f t="shared" si="140"/>
        <v>12.27</v>
      </c>
      <c r="MF150" s="237">
        <f t="shared" si="140"/>
        <v>12.27</v>
      </c>
      <c r="MG150" s="237">
        <f t="shared" si="140"/>
        <v>12.27</v>
      </c>
      <c r="MH150" s="237">
        <f t="shared" si="140"/>
        <v>12.27</v>
      </c>
      <c r="MI150" s="237">
        <f t="shared" si="140"/>
        <v>12.27</v>
      </c>
      <c r="MJ150" s="237">
        <f t="shared" si="140"/>
        <v>12.27</v>
      </c>
      <c r="MK150" s="237">
        <f t="shared" si="140"/>
        <v>12.27</v>
      </c>
      <c r="ML150" s="237">
        <f t="shared" si="140"/>
        <v>12.27</v>
      </c>
      <c r="MM150" s="237">
        <f t="shared" si="140"/>
        <v>12.28</v>
      </c>
      <c r="MN150" s="237">
        <f t="shared" si="140"/>
        <v>12.27</v>
      </c>
      <c r="MO150" s="237">
        <f t="shared" si="140"/>
        <v>12.27</v>
      </c>
      <c r="MP150" s="237">
        <f t="shared" si="140"/>
        <v>12.27</v>
      </c>
      <c r="MQ150" s="237">
        <f t="shared" si="140"/>
        <v>12.27</v>
      </c>
      <c r="MR150" s="237">
        <f t="shared" si="140"/>
        <v>12.27</v>
      </c>
      <c r="MS150" s="237">
        <f t="shared" si="140"/>
        <v>12.32</v>
      </c>
      <c r="MT150" s="237">
        <f t="shared" si="140"/>
        <v>12.27</v>
      </c>
      <c r="MU150" s="237">
        <f t="shared" si="140"/>
        <v>12.27</v>
      </c>
      <c r="MV150" s="237">
        <f t="shared" si="140"/>
        <v>12.27</v>
      </c>
      <c r="MW150" s="237">
        <f t="shared" si="140"/>
        <v>12.27</v>
      </c>
      <c r="MX150" s="237">
        <f t="shared" si="140"/>
        <v>12.27</v>
      </c>
      <c r="MY150" s="237">
        <f t="shared" si="140"/>
        <v>12.27</v>
      </c>
      <c r="MZ150" s="237">
        <f t="shared" si="140"/>
        <v>12.27</v>
      </c>
      <c r="NA150" s="237">
        <f t="shared" si="140"/>
        <v>12.27</v>
      </c>
      <c r="NB150" s="237">
        <f t="shared" si="140"/>
        <v>12.27</v>
      </c>
      <c r="NC150" s="237">
        <f t="shared" si="140"/>
        <v>12.32</v>
      </c>
      <c r="ND150" s="237">
        <f t="shared" si="140"/>
        <v>12.27</v>
      </c>
      <c r="NE150" s="237">
        <f t="shared" si="140"/>
        <v>12.27</v>
      </c>
      <c r="NF150" s="237">
        <f t="shared" si="140"/>
        <v>12.27</v>
      </c>
      <c r="NG150" s="237">
        <f t="shared" si="140"/>
        <v>12.27</v>
      </c>
      <c r="NH150" s="237">
        <f t="shared" si="140"/>
        <v>12.27</v>
      </c>
      <c r="NI150" s="237">
        <f t="shared" si="140"/>
        <v>12.27</v>
      </c>
      <c r="NJ150" s="237">
        <f t="shared" si="140"/>
        <v>12.27</v>
      </c>
      <c r="NK150" s="237">
        <f t="shared" si="140"/>
        <v>12.27</v>
      </c>
      <c r="NL150" s="237">
        <f t="shared" si="140"/>
        <v>12.27</v>
      </c>
      <c r="NM150" s="237">
        <f t="shared" si="140"/>
        <v>12.27</v>
      </c>
      <c r="NN150" s="237">
        <f t="shared" si="140"/>
        <v>12.27</v>
      </c>
      <c r="NO150" s="237">
        <f t="shared" si="140"/>
        <v>12.76</v>
      </c>
      <c r="NP150" s="237">
        <f t="shared" si="140"/>
        <v>12.27</v>
      </c>
      <c r="NQ150" s="237">
        <f t="shared" si="140"/>
        <v>12.27</v>
      </c>
      <c r="NR150" s="237">
        <f t="shared" si="140"/>
        <v>12.27</v>
      </c>
      <c r="NS150" s="237">
        <f t="shared" si="140"/>
        <v>12.27</v>
      </c>
      <c r="NT150" s="237">
        <f t="shared" si="140"/>
        <v>12.27</v>
      </c>
      <c r="NU150" s="237">
        <f t="shared" si="140"/>
        <v>12.27</v>
      </c>
      <c r="NV150" s="237">
        <f t="shared" si="140"/>
        <v>12.27</v>
      </c>
      <c r="NW150" s="237">
        <f t="shared" ref="NW150:QH150" si="141">+ROUND(((SUM($T$65:$T$68)+NW148)-MIN(MIN($T$65:$T$68),NW148)-MAX(MAX($T$65:$T$68),NW148))/3,2)</f>
        <v>12.27</v>
      </c>
      <c r="NX150" s="237">
        <f t="shared" si="141"/>
        <v>12.27</v>
      </c>
      <c r="NY150" s="237">
        <f t="shared" si="141"/>
        <v>12.27</v>
      </c>
      <c r="NZ150" s="237">
        <f t="shared" si="141"/>
        <v>12.27</v>
      </c>
      <c r="OA150" s="237">
        <f t="shared" si="141"/>
        <v>12.27</v>
      </c>
      <c r="OB150" s="237">
        <f t="shared" si="141"/>
        <v>12.27</v>
      </c>
      <c r="OC150" s="237">
        <f t="shared" si="141"/>
        <v>12.27</v>
      </c>
      <c r="OD150" s="237">
        <f t="shared" si="141"/>
        <v>12.27</v>
      </c>
      <c r="OE150" s="237">
        <f t="shared" si="141"/>
        <v>12.27</v>
      </c>
      <c r="OF150" s="237">
        <f t="shared" si="141"/>
        <v>12.27</v>
      </c>
      <c r="OG150" s="237">
        <f t="shared" si="141"/>
        <v>12.27</v>
      </c>
      <c r="OH150" s="237">
        <f t="shared" si="141"/>
        <v>12.27</v>
      </c>
      <c r="OI150" s="237">
        <f t="shared" si="141"/>
        <v>12.27</v>
      </c>
      <c r="OJ150" s="237">
        <f t="shared" si="141"/>
        <v>12.27</v>
      </c>
      <c r="OK150" s="237">
        <f t="shared" si="141"/>
        <v>12.27</v>
      </c>
      <c r="OL150" s="237">
        <f t="shared" si="141"/>
        <v>12.27</v>
      </c>
      <c r="OM150" s="237">
        <f t="shared" si="141"/>
        <v>12.27</v>
      </c>
      <c r="ON150" s="237">
        <f t="shared" si="141"/>
        <v>12.27</v>
      </c>
      <c r="OO150" s="237">
        <f t="shared" si="141"/>
        <v>12.27</v>
      </c>
      <c r="OP150" s="237">
        <f t="shared" si="141"/>
        <v>12.4</v>
      </c>
      <c r="OQ150" s="237">
        <f t="shared" si="141"/>
        <v>12.27</v>
      </c>
      <c r="OR150" s="237">
        <f t="shared" si="141"/>
        <v>12.27</v>
      </c>
      <c r="OS150" s="237">
        <f t="shared" si="141"/>
        <v>12.27</v>
      </c>
      <c r="OT150" s="237">
        <f t="shared" si="141"/>
        <v>12.27</v>
      </c>
      <c r="OU150" s="237">
        <f t="shared" si="141"/>
        <v>12.27</v>
      </c>
      <c r="OV150" s="237">
        <f t="shared" si="141"/>
        <v>12.31</v>
      </c>
      <c r="OW150" s="237">
        <f t="shared" si="141"/>
        <v>12.27</v>
      </c>
      <c r="OX150" s="237">
        <f t="shared" si="141"/>
        <v>12.27</v>
      </c>
      <c r="OY150" s="237">
        <f t="shared" si="141"/>
        <v>12.27</v>
      </c>
      <c r="OZ150" s="237">
        <f t="shared" si="141"/>
        <v>12.27</v>
      </c>
      <c r="PA150" s="237">
        <f t="shared" si="141"/>
        <v>12.27</v>
      </c>
      <c r="PB150" s="237">
        <f t="shared" si="141"/>
        <v>12.27</v>
      </c>
      <c r="PC150" s="237">
        <f t="shared" si="141"/>
        <v>12.27</v>
      </c>
      <c r="PD150" s="237">
        <f t="shared" si="141"/>
        <v>12.31</v>
      </c>
      <c r="PE150" s="237">
        <f t="shared" si="141"/>
        <v>12.27</v>
      </c>
      <c r="PF150" s="237">
        <f t="shared" si="141"/>
        <v>12.27</v>
      </c>
      <c r="PG150" s="237">
        <f t="shared" si="141"/>
        <v>12.27</v>
      </c>
      <c r="PH150" s="237">
        <f t="shared" si="141"/>
        <v>12.27</v>
      </c>
      <c r="PI150" s="237">
        <f t="shared" si="141"/>
        <v>12.27</v>
      </c>
      <c r="PJ150" s="237">
        <f t="shared" si="141"/>
        <v>12.27</v>
      </c>
      <c r="PK150" s="237">
        <f t="shared" si="141"/>
        <v>12.27</v>
      </c>
      <c r="PL150" s="237">
        <f t="shared" si="141"/>
        <v>12.27</v>
      </c>
      <c r="PM150" s="237">
        <f t="shared" si="141"/>
        <v>12.47</v>
      </c>
      <c r="PN150" s="237">
        <f t="shared" si="141"/>
        <v>12.27</v>
      </c>
      <c r="PO150" s="237">
        <f t="shared" si="141"/>
        <v>12.27</v>
      </c>
      <c r="PP150" s="237">
        <f t="shared" si="141"/>
        <v>12.27</v>
      </c>
      <c r="PQ150" s="237">
        <f t="shared" si="141"/>
        <v>12.27</v>
      </c>
      <c r="PR150" s="237">
        <f t="shared" si="141"/>
        <v>12.27</v>
      </c>
      <c r="PS150" s="237">
        <f t="shared" si="141"/>
        <v>12.33</v>
      </c>
      <c r="PT150" s="237">
        <f t="shared" si="141"/>
        <v>12.27</v>
      </c>
      <c r="PU150" s="237">
        <f t="shared" si="141"/>
        <v>12.27</v>
      </c>
      <c r="PV150" s="237">
        <f t="shared" si="141"/>
        <v>12.27</v>
      </c>
      <c r="PW150" s="237">
        <f t="shared" si="141"/>
        <v>12.27</v>
      </c>
      <c r="PX150" s="237">
        <f t="shared" si="141"/>
        <v>12.27</v>
      </c>
      <c r="PY150" s="237">
        <f t="shared" si="141"/>
        <v>12.62</v>
      </c>
      <c r="PZ150" s="237">
        <f t="shared" si="141"/>
        <v>12.27</v>
      </c>
      <c r="QA150" s="237">
        <f t="shared" si="141"/>
        <v>12.36</v>
      </c>
      <c r="QB150" s="237">
        <f t="shared" si="141"/>
        <v>12.27</v>
      </c>
      <c r="QC150" s="237">
        <f t="shared" si="141"/>
        <v>12.91</v>
      </c>
      <c r="QD150" s="237">
        <f t="shared" si="141"/>
        <v>12.36</v>
      </c>
      <c r="QE150" s="237">
        <f t="shared" si="141"/>
        <v>12.29</v>
      </c>
      <c r="QF150" s="237">
        <f t="shared" si="141"/>
        <v>12.27</v>
      </c>
      <c r="QG150" s="237">
        <f t="shared" si="141"/>
        <v>12.27</v>
      </c>
      <c r="QH150" s="237">
        <f t="shared" si="141"/>
        <v>12.27</v>
      </c>
      <c r="QI150" s="237">
        <f t="shared" ref="QI150:SG150" si="142">+ROUND(((SUM($T$65:$T$68)+QI148)-MIN(MIN($T$65:$T$68),QI148)-MAX(MAX($T$65:$T$68),QI148))/3,2)</f>
        <v>12.27</v>
      </c>
      <c r="QJ150" s="237">
        <f t="shared" si="142"/>
        <v>12.27</v>
      </c>
      <c r="QK150" s="237">
        <f t="shared" si="142"/>
        <v>12.27</v>
      </c>
      <c r="QL150" s="237">
        <f t="shared" si="142"/>
        <v>12.27</v>
      </c>
      <c r="QM150" s="237">
        <f t="shared" si="142"/>
        <v>12.35</v>
      </c>
      <c r="QN150" s="237">
        <f t="shared" si="142"/>
        <v>12.27</v>
      </c>
      <c r="QO150" s="237">
        <f t="shared" si="142"/>
        <v>12.27</v>
      </c>
      <c r="QP150" s="237">
        <f t="shared" si="142"/>
        <v>12.3</v>
      </c>
      <c r="QQ150" s="237">
        <f t="shared" si="142"/>
        <v>12.27</v>
      </c>
      <c r="QR150" s="237">
        <f t="shared" si="142"/>
        <v>12.27</v>
      </c>
      <c r="QS150" s="237">
        <f t="shared" si="142"/>
        <v>12.27</v>
      </c>
      <c r="QT150" s="237">
        <f t="shared" si="142"/>
        <v>12.27</v>
      </c>
      <c r="QU150" s="237">
        <f t="shared" si="142"/>
        <v>12.27</v>
      </c>
      <c r="QV150" s="237">
        <f t="shared" si="142"/>
        <v>12.27</v>
      </c>
      <c r="QW150" s="237">
        <f t="shared" si="142"/>
        <v>12.27</v>
      </c>
      <c r="QX150" s="237">
        <f t="shared" si="142"/>
        <v>12.27</v>
      </c>
      <c r="QY150" s="237">
        <f t="shared" si="142"/>
        <v>12.27</v>
      </c>
      <c r="QZ150" s="237">
        <f t="shared" si="142"/>
        <v>12.27</v>
      </c>
      <c r="RA150" s="237">
        <f t="shared" si="142"/>
        <v>12.27</v>
      </c>
      <c r="RB150" s="237">
        <f t="shared" si="142"/>
        <v>12.33</v>
      </c>
      <c r="RC150" s="237">
        <f t="shared" si="142"/>
        <v>12.6</v>
      </c>
      <c r="RD150" s="237">
        <f t="shared" si="142"/>
        <v>12.27</v>
      </c>
      <c r="RE150" s="237">
        <f t="shared" si="142"/>
        <v>12.27</v>
      </c>
      <c r="RF150" s="237">
        <f t="shared" si="142"/>
        <v>12.27</v>
      </c>
      <c r="RG150" s="237">
        <f t="shared" si="142"/>
        <v>12.27</v>
      </c>
      <c r="RH150" s="237">
        <f t="shared" si="142"/>
        <v>12.27</v>
      </c>
      <c r="RI150" s="237">
        <f t="shared" si="142"/>
        <v>12.27</v>
      </c>
      <c r="RJ150" s="237">
        <f t="shared" si="142"/>
        <v>12.27</v>
      </c>
      <c r="RK150" s="237">
        <f t="shared" si="142"/>
        <v>12.27</v>
      </c>
      <c r="RL150" s="237">
        <f t="shared" si="142"/>
        <v>12.37</v>
      </c>
      <c r="RM150" s="237">
        <f t="shared" si="142"/>
        <v>12.27</v>
      </c>
      <c r="RN150" s="237">
        <f t="shared" si="142"/>
        <v>12.27</v>
      </c>
      <c r="RO150" s="237">
        <f t="shared" si="142"/>
        <v>12.27</v>
      </c>
      <c r="RP150" s="237">
        <f t="shared" si="142"/>
        <v>12.27</v>
      </c>
      <c r="RQ150" s="237">
        <f t="shared" si="142"/>
        <v>12.27</v>
      </c>
      <c r="RR150" s="237">
        <f t="shared" si="142"/>
        <v>12.27</v>
      </c>
      <c r="RS150" s="237">
        <f t="shared" si="142"/>
        <v>12.27</v>
      </c>
      <c r="RT150" s="237">
        <f t="shared" si="142"/>
        <v>12.27</v>
      </c>
      <c r="RU150" s="237">
        <f t="shared" si="142"/>
        <v>12.58</v>
      </c>
      <c r="RV150" s="237">
        <f t="shared" si="142"/>
        <v>12.27</v>
      </c>
      <c r="RW150" s="237">
        <f t="shared" si="142"/>
        <v>12.27</v>
      </c>
      <c r="RX150" s="237">
        <f t="shared" si="142"/>
        <v>12.27</v>
      </c>
      <c r="RY150" s="237">
        <f t="shared" si="142"/>
        <v>12.27</v>
      </c>
      <c r="RZ150" s="237">
        <f t="shared" si="142"/>
        <v>12.27</v>
      </c>
      <c r="SA150" s="237">
        <f t="shared" si="142"/>
        <v>12.29</v>
      </c>
      <c r="SB150" s="237">
        <f t="shared" si="142"/>
        <v>12.27</v>
      </c>
      <c r="SC150" s="237">
        <f t="shared" si="142"/>
        <v>12.27</v>
      </c>
      <c r="SD150" s="237">
        <f t="shared" si="142"/>
        <v>12.27</v>
      </c>
      <c r="SE150" s="237">
        <f t="shared" si="142"/>
        <v>12.27</v>
      </c>
      <c r="SF150" s="237">
        <f t="shared" si="142"/>
        <v>12.27</v>
      </c>
      <c r="SG150" s="237">
        <f t="shared" si="142"/>
        <v>12.27</v>
      </c>
    </row>
    <row r="151" spans="1:502">
      <c r="A151" t="s">
        <v>574</v>
      </c>
      <c r="B151">
        <f>+ROUND((SUM($Z$65:$Z$68)+B149-MIN(B149,MIN($Z$65:$Z$68))-MAX(B149,MAX($Z$65:$Z$68)))/3,1)</f>
        <v>44</v>
      </c>
      <c r="C151">
        <f t="shared" ref="C151:BN151" si="143">+ROUND((SUM($Z$65:$Z$68)+C149-MIN(C149,MIN($Z$65:$Z$68))-MAX(C149,MAX($Z$65:$Z$68)))/3,1)</f>
        <v>45.3</v>
      </c>
      <c r="D151">
        <f t="shared" si="143"/>
        <v>47.3</v>
      </c>
      <c r="E151">
        <f t="shared" si="143"/>
        <v>47.3</v>
      </c>
      <c r="F151">
        <f t="shared" si="143"/>
        <v>47</v>
      </c>
      <c r="G151">
        <f t="shared" si="143"/>
        <v>47.3</v>
      </c>
      <c r="H151">
        <f t="shared" si="143"/>
        <v>45.6</v>
      </c>
      <c r="I151">
        <f t="shared" si="143"/>
        <v>45.3</v>
      </c>
      <c r="J151">
        <f t="shared" si="143"/>
        <v>45.5</v>
      </c>
      <c r="K151">
        <f t="shared" si="143"/>
        <v>44.4</v>
      </c>
      <c r="L151">
        <f t="shared" si="143"/>
        <v>44.1</v>
      </c>
      <c r="M151">
        <f t="shared" si="143"/>
        <v>44.7</v>
      </c>
      <c r="N151">
        <f t="shared" si="143"/>
        <v>46.1</v>
      </c>
      <c r="O151">
        <f t="shared" si="143"/>
        <v>44</v>
      </c>
      <c r="P151">
        <f t="shared" si="143"/>
        <v>47.2</v>
      </c>
      <c r="Q151">
        <f t="shared" si="143"/>
        <v>45.9</v>
      </c>
      <c r="R151">
        <f t="shared" si="143"/>
        <v>46.9</v>
      </c>
      <c r="S151">
        <f t="shared" si="143"/>
        <v>45</v>
      </c>
      <c r="T151">
        <f t="shared" si="143"/>
        <v>45.2</v>
      </c>
      <c r="U151">
        <f t="shared" si="143"/>
        <v>44.6</v>
      </c>
      <c r="V151">
        <f t="shared" si="143"/>
        <v>47.3</v>
      </c>
      <c r="W151">
        <f t="shared" si="143"/>
        <v>45.2</v>
      </c>
      <c r="X151">
        <f t="shared" si="143"/>
        <v>46.9</v>
      </c>
      <c r="Y151">
        <f t="shared" si="143"/>
        <v>45.7</v>
      </c>
      <c r="Z151">
        <f t="shared" si="143"/>
        <v>44</v>
      </c>
      <c r="AA151">
        <f t="shared" si="143"/>
        <v>44</v>
      </c>
      <c r="AB151">
        <f t="shared" si="143"/>
        <v>45.7</v>
      </c>
      <c r="AC151">
        <f t="shared" si="143"/>
        <v>46.8</v>
      </c>
      <c r="AD151">
        <f t="shared" si="143"/>
        <v>45.9</v>
      </c>
      <c r="AE151">
        <f t="shared" si="143"/>
        <v>45.8</v>
      </c>
      <c r="AF151">
        <f t="shared" si="143"/>
        <v>45.5</v>
      </c>
      <c r="AG151">
        <f t="shared" si="143"/>
        <v>44</v>
      </c>
      <c r="AH151">
        <f t="shared" si="143"/>
        <v>45.7</v>
      </c>
      <c r="AI151">
        <f t="shared" si="143"/>
        <v>44.9</v>
      </c>
      <c r="AJ151">
        <f t="shared" si="143"/>
        <v>44</v>
      </c>
      <c r="AK151">
        <f t="shared" si="143"/>
        <v>44.9</v>
      </c>
      <c r="AL151">
        <f t="shared" si="143"/>
        <v>44</v>
      </c>
      <c r="AM151">
        <f t="shared" si="143"/>
        <v>47.3</v>
      </c>
      <c r="AN151">
        <f t="shared" si="143"/>
        <v>44.9</v>
      </c>
      <c r="AO151">
        <f t="shared" si="143"/>
        <v>46</v>
      </c>
      <c r="AP151">
        <f t="shared" si="143"/>
        <v>45.6</v>
      </c>
      <c r="AQ151">
        <f t="shared" si="143"/>
        <v>44.7</v>
      </c>
      <c r="AR151">
        <f t="shared" si="143"/>
        <v>44.9</v>
      </c>
      <c r="AS151">
        <f t="shared" si="143"/>
        <v>47.3</v>
      </c>
      <c r="AT151">
        <f t="shared" si="143"/>
        <v>44.8</v>
      </c>
      <c r="AU151">
        <f t="shared" si="143"/>
        <v>45.4</v>
      </c>
      <c r="AV151">
        <f t="shared" si="143"/>
        <v>44.3</v>
      </c>
      <c r="AW151">
        <f t="shared" si="143"/>
        <v>44.5</v>
      </c>
      <c r="AX151">
        <f t="shared" si="143"/>
        <v>46.3</v>
      </c>
      <c r="AY151">
        <f t="shared" si="143"/>
        <v>46</v>
      </c>
      <c r="AZ151">
        <f t="shared" si="143"/>
        <v>46.3</v>
      </c>
      <c r="BA151">
        <f t="shared" si="143"/>
        <v>45.5</v>
      </c>
      <c r="BB151">
        <f t="shared" si="143"/>
        <v>46.4</v>
      </c>
      <c r="BC151">
        <f t="shared" si="143"/>
        <v>44.6</v>
      </c>
      <c r="BD151">
        <f t="shared" si="143"/>
        <v>45.4</v>
      </c>
      <c r="BE151">
        <f t="shared" si="143"/>
        <v>45.1</v>
      </c>
      <c r="BF151">
        <f t="shared" si="143"/>
        <v>45.9</v>
      </c>
      <c r="BG151">
        <f t="shared" si="143"/>
        <v>45.2</v>
      </c>
      <c r="BH151">
        <f t="shared" si="143"/>
        <v>45.4</v>
      </c>
      <c r="BI151">
        <f t="shared" si="143"/>
        <v>45.3</v>
      </c>
      <c r="BJ151">
        <f t="shared" si="143"/>
        <v>45.4</v>
      </c>
      <c r="BK151">
        <f t="shared" si="143"/>
        <v>44.1</v>
      </c>
      <c r="BL151">
        <f t="shared" si="143"/>
        <v>46.1</v>
      </c>
      <c r="BM151">
        <f t="shared" si="143"/>
        <v>44.6</v>
      </c>
      <c r="BN151">
        <f t="shared" si="143"/>
        <v>44.5</v>
      </c>
      <c r="BO151">
        <f t="shared" ref="BO151:DZ151" si="144">+ROUND((SUM($Z$65:$Z$68)+BO149-MIN(BO149,MIN($Z$65:$Z$68))-MAX(BO149,MAX($Z$65:$Z$68)))/3,1)</f>
        <v>46.7</v>
      </c>
      <c r="BP151">
        <f t="shared" si="144"/>
        <v>44.9</v>
      </c>
      <c r="BQ151">
        <f t="shared" si="144"/>
        <v>45.6</v>
      </c>
      <c r="BR151">
        <f t="shared" si="144"/>
        <v>45.4</v>
      </c>
      <c r="BS151">
        <f t="shared" si="144"/>
        <v>44.9</v>
      </c>
      <c r="BT151">
        <f t="shared" si="144"/>
        <v>46.1</v>
      </c>
      <c r="BU151">
        <f t="shared" si="144"/>
        <v>45.6</v>
      </c>
      <c r="BV151">
        <f t="shared" si="144"/>
        <v>46.3</v>
      </c>
      <c r="BW151">
        <f t="shared" si="144"/>
        <v>44</v>
      </c>
      <c r="BX151">
        <f t="shared" si="144"/>
        <v>47.3</v>
      </c>
      <c r="BY151">
        <f t="shared" si="144"/>
        <v>45.9</v>
      </c>
      <c r="BZ151">
        <f t="shared" si="144"/>
        <v>45.3</v>
      </c>
      <c r="CA151">
        <f t="shared" si="144"/>
        <v>44.4</v>
      </c>
      <c r="CB151">
        <f t="shared" si="144"/>
        <v>45.3</v>
      </c>
      <c r="CC151">
        <f t="shared" si="144"/>
        <v>47.3</v>
      </c>
      <c r="CD151">
        <f t="shared" si="144"/>
        <v>47.1</v>
      </c>
      <c r="CE151">
        <f t="shared" si="144"/>
        <v>46.7</v>
      </c>
      <c r="CF151">
        <f t="shared" si="144"/>
        <v>47.2</v>
      </c>
      <c r="CG151">
        <f t="shared" si="144"/>
        <v>44.9</v>
      </c>
      <c r="CH151">
        <f t="shared" si="144"/>
        <v>45.6</v>
      </c>
      <c r="CI151">
        <f t="shared" si="144"/>
        <v>44</v>
      </c>
      <c r="CJ151">
        <f t="shared" si="144"/>
        <v>47.3</v>
      </c>
      <c r="CK151">
        <f t="shared" si="144"/>
        <v>44</v>
      </c>
      <c r="CL151">
        <f t="shared" si="144"/>
        <v>44</v>
      </c>
      <c r="CM151">
        <f t="shared" si="144"/>
        <v>45.9</v>
      </c>
      <c r="CN151">
        <f t="shared" si="144"/>
        <v>45</v>
      </c>
      <c r="CO151">
        <f t="shared" si="144"/>
        <v>45.4</v>
      </c>
      <c r="CP151">
        <f t="shared" si="144"/>
        <v>44</v>
      </c>
      <c r="CQ151">
        <f t="shared" si="144"/>
        <v>46</v>
      </c>
      <c r="CR151">
        <f t="shared" si="144"/>
        <v>47.3</v>
      </c>
      <c r="CS151">
        <f t="shared" si="144"/>
        <v>44</v>
      </c>
      <c r="CT151">
        <f t="shared" si="144"/>
        <v>45.8</v>
      </c>
      <c r="CU151">
        <f t="shared" si="144"/>
        <v>46</v>
      </c>
      <c r="CV151">
        <f t="shared" si="144"/>
        <v>44.2</v>
      </c>
      <c r="CW151">
        <f t="shared" si="144"/>
        <v>46.6</v>
      </c>
      <c r="CX151">
        <f t="shared" si="144"/>
        <v>46.2</v>
      </c>
      <c r="CY151">
        <f t="shared" si="144"/>
        <v>45.6</v>
      </c>
      <c r="CZ151">
        <f t="shared" si="144"/>
        <v>45.7</v>
      </c>
      <c r="DA151">
        <f t="shared" si="144"/>
        <v>45.6</v>
      </c>
      <c r="DB151">
        <f t="shared" si="144"/>
        <v>47.3</v>
      </c>
      <c r="DC151">
        <f t="shared" si="144"/>
        <v>44.2</v>
      </c>
      <c r="DD151">
        <f t="shared" si="144"/>
        <v>46.3</v>
      </c>
      <c r="DE151">
        <f t="shared" si="144"/>
        <v>45.9</v>
      </c>
      <c r="DF151">
        <f t="shared" si="144"/>
        <v>46.8</v>
      </c>
      <c r="DG151">
        <f t="shared" si="144"/>
        <v>47.3</v>
      </c>
      <c r="DH151">
        <f t="shared" si="144"/>
        <v>44.2</v>
      </c>
      <c r="DI151">
        <f t="shared" si="144"/>
        <v>44.9</v>
      </c>
      <c r="DJ151">
        <f t="shared" si="144"/>
        <v>44</v>
      </c>
      <c r="DK151">
        <f t="shared" si="144"/>
        <v>46.6</v>
      </c>
      <c r="DL151">
        <f t="shared" si="144"/>
        <v>45.2</v>
      </c>
      <c r="DM151">
        <f t="shared" si="144"/>
        <v>44.4</v>
      </c>
      <c r="DN151">
        <f t="shared" si="144"/>
        <v>44.7</v>
      </c>
      <c r="DO151">
        <f t="shared" si="144"/>
        <v>44.7</v>
      </c>
      <c r="DP151">
        <f t="shared" si="144"/>
        <v>47</v>
      </c>
      <c r="DQ151">
        <f t="shared" si="144"/>
        <v>44.9</v>
      </c>
      <c r="DR151">
        <f t="shared" si="144"/>
        <v>44.5</v>
      </c>
      <c r="DS151">
        <f t="shared" si="144"/>
        <v>47.3</v>
      </c>
      <c r="DT151">
        <f t="shared" si="144"/>
        <v>44.4</v>
      </c>
      <c r="DU151">
        <f t="shared" si="144"/>
        <v>44</v>
      </c>
      <c r="DV151">
        <f t="shared" si="144"/>
        <v>45.7</v>
      </c>
      <c r="DW151">
        <f t="shared" si="144"/>
        <v>44.4</v>
      </c>
      <c r="DX151">
        <f t="shared" si="144"/>
        <v>46.1</v>
      </c>
      <c r="DY151">
        <f t="shared" si="144"/>
        <v>46.8</v>
      </c>
      <c r="DZ151">
        <f t="shared" si="144"/>
        <v>44.6</v>
      </c>
      <c r="EA151">
        <f t="shared" ref="EA151:GL151" si="145">+ROUND((SUM($Z$65:$Z$68)+EA149-MIN(EA149,MIN($Z$65:$Z$68))-MAX(EA149,MAX($Z$65:$Z$68)))/3,1)</f>
        <v>46.1</v>
      </c>
      <c r="EB151">
        <f t="shared" si="145"/>
        <v>45.1</v>
      </c>
      <c r="EC151">
        <f t="shared" si="145"/>
        <v>46.5</v>
      </c>
      <c r="ED151">
        <f t="shared" si="145"/>
        <v>45.9</v>
      </c>
      <c r="EE151">
        <f t="shared" si="145"/>
        <v>45.2</v>
      </c>
      <c r="EF151">
        <f t="shared" si="145"/>
        <v>45</v>
      </c>
      <c r="EG151">
        <f t="shared" si="145"/>
        <v>44.4</v>
      </c>
      <c r="EH151">
        <f t="shared" si="145"/>
        <v>45.2</v>
      </c>
      <c r="EI151">
        <f t="shared" si="145"/>
        <v>45.7</v>
      </c>
      <c r="EJ151">
        <f t="shared" si="145"/>
        <v>44.3</v>
      </c>
      <c r="EK151">
        <f t="shared" si="145"/>
        <v>44.8</v>
      </c>
      <c r="EL151">
        <f t="shared" si="145"/>
        <v>45.4</v>
      </c>
      <c r="EM151">
        <f t="shared" si="145"/>
        <v>46.9</v>
      </c>
      <c r="EN151">
        <f t="shared" si="145"/>
        <v>44.7</v>
      </c>
      <c r="EO151">
        <f t="shared" si="145"/>
        <v>46.8</v>
      </c>
      <c r="EP151">
        <f t="shared" si="145"/>
        <v>45.5</v>
      </c>
      <c r="EQ151">
        <f t="shared" si="145"/>
        <v>47.3</v>
      </c>
      <c r="ER151">
        <f t="shared" si="145"/>
        <v>47.3</v>
      </c>
      <c r="ES151">
        <f t="shared" si="145"/>
        <v>45.5</v>
      </c>
      <c r="ET151">
        <f t="shared" si="145"/>
        <v>44</v>
      </c>
      <c r="EU151">
        <f t="shared" si="145"/>
        <v>44.6</v>
      </c>
      <c r="EV151">
        <f t="shared" si="145"/>
        <v>47</v>
      </c>
      <c r="EW151">
        <f t="shared" si="145"/>
        <v>47.3</v>
      </c>
      <c r="EX151">
        <f t="shared" si="145"/>
        <v>44</v>
      </c>
      <c r="EY151">
        <f t="shared" si="145"/>
        <v>45.8</v>
      </c>
      <c r="EZ151">
        <f t="shared" si="145"/>
        <v>45.4</v>
      </c>
      <c r="FA151">
        <f t="shared" si="145"/>
        <v>47.3</v>
      </c>
      <c r="FB151">
        <f t="shared" si="145"/>
        <v>46.7</v>
      </c>
      <c r="FC151">
        <f t="shared" si="145"/>
        <v>46.6</v>
      </c>
      <c r="FD151">
        <f t="shared" si="145"/>
        <v>46.1</v>
      </c>
      <c r="FE151">
        <f t="shared" si="145"/>
        <v>44.4</v>
      </c>
      <c r="FF151">
        <f t="shared" si="145"/>
        <v>45.8</v>
      </c>
      <c r="FG151">
        <f t="shared" si="145"/>
        <v>46</v>
      </c>
      <c r="FH151">
        <f t="shared" si="145"/>
        <v>47</v>
      </c>
      <c r="FI151">
        <f t="shared" si="145"/>
        <v>46.8</v>
      </c>
      <c r="FJ151">
        <f t="shared" si="145"/>
        <v>46.5</v>
      </c>
      <c r="FK151">
        <f t="shared" si="145"/>
        <v>44.5</v>
      </c>
      <c r="FL151">
        <f t="shared" si="145"/>
        <v>45.2</v>
      </c>
      <c r="FM151">
        <f t="shared" si="145"/>
        <v>44</v>
      </c>
      <c r="FN151">
        <f t="shared" si="145"/>
        <v>44.5</v>
      </c>
      <c r="FO151">
        <f t="shared" si="145"/>
        <v>44.9</v>
      </c>
      <c r="FP151">
        <f t="shared" si="145"/>
        <v>47.3</v>
      </c>
      <c r="FQ151">
        <f t="shared" si="145"/>
        <v>46.8</v>
      </c>
      <c r="FR151">
        <f t="shared" si="145"/>
        <v>47</v>
      </c>
      <c r="FS151">
        <f t="shared" si="145"/>
        <v>45</v>
      </c>
      <c r="FT151">
        <f t="shared" si="145"/>
        <v>45.7</v>
      </c>
      <c r="FU151">
        <f t="shared" si="145"/>
        <v>44.8</v>
      </c>
      <c r="FV151">
        <f t="shared" si="145"/>
        <v>46.3</v>
      </c>
      <c r="FW151">
        <f t="shared" si="145"/>
        <v>45.9</v>
      </c>
      <c r="FX151">
        <f t="shared" si="145"/>
        <v>46.6</v>
      </c>
      <c r="FY151">
        <f t="shared" si="145"/>
        <v>47.2</v>
      </c>
      <c r="FZ151">
        <f t="shared" si="145"/>
        <v>45.8</v>
      </c>
      <c r="GA151">
        <f t="shared" si="145"/>
        <v>45.9</v>
      </c>
      <c r="GB151">
        <f t="shared" si="145"/>
        <v>45.7</v>
      </c>
      <c r="GC151">
        <f t="shared" si="145"/>
        <v>47.3</v>
      </c>
      <c r="GD151">
        <f t="shared" si="145"/>
        <v>44.7</v>
      </c>
      <c r="GE151">
        <f t="shared" si="145"/>
        <v>45.2</v>
      </c>
      <c r="GF151">
        <f t="shared" si="145"/>
        <v>45</v>
      </c>
      <c r="GG151">
        <f t="shared" si="145"/>
        <v>44</v>
      </c>
      <c r="GH151">
        <f t="shared" si="145"/>
        <v>46</v>
      </c>
      <c r="GI151">
        <f t="shared" si="145"/>
        <v>47.3</v>
      </c>
      <c r="GJ151">
        <f t="shared" si="145"/>
        <v>45.4</v>
      </c>
      <c r="GK151">
        <f t="shared" si="145"/>
        <v>44</v>
      </c>
      <c r="GL151">
        <f t="shared" si="145"/>
        <v>47.3</v>
      </c>
      <c r="GM151">
        <f t="shared" ref="GM151:IX151" si="146">+ROUND((SUM($Z$65:$Z$68)+GM149-MIN(GM149,MIN($Z$65:$Z$68))-MAX(GM149,MAX($Z$65:$Z$68)))/3,1)</f>
        <v>45.6</v>
      </c>
      <c r="GN151">
        <f t="shared" si="146"/>
        <v>46</v>
      </c>
      <c r="GO151">
        <f t="shared" si="146"/>
        <v>45.9</v>
      </c>
      <c r="GP151">
        <f t="shared" si="146"/>
        <v>44</v>
      </c>
      <c r="GQ151">
        <f t="shared" si="146"/>
        <v>44.6</v>
      </c>
      <c r="GR151">
        <f t="shared" si="146"/>
        <v>45.1</v>
      </c>
      <c r="GS151">
        <f t="shared" si="146"/>
        <v>44.1</v>
      </c>
      <c r="GT151">
        <f t="shared" si="146"/>
        <v>46.1</v>
      </c>
      <c r="GU151">
        <f t="shared" si="146"/>
        <v>47.3</v>
      </c>
      <c r="GV151">
        <f t="shared" si="146"/>
        <v>44.8</v>
      </c>
      <c r="GW151">
        <f t="shared" si="146"/>
        <v>46.6</v>
      </c>
      <c r="GX151">
        <f t="shared" si="146"/>
        <v>45.7</v>
      </c>
      <c r="GY151">
        <f t="shared" si="146"/>
        <v>46.5</v>
      </c>
      <c r="GZ151">
        <f t="shared" si="146"/>
        <v>45.7</v>
      </c>
      <c r="HA151">
        <f t="shared" si="146"/>
        <v>45.3</v>
      </c>
      <c r="HB151">
        <f t="shared" si="146"/>
        <v>44</v>
      </c>
      <c r="HC151">
        <f t="shared" si="146"/>
        <v>45.9</v>
      </c>
      <c r="HD151">
        <f t="shared" si="146"/>
        <v>47.1</v>
      </c>
      <c r="HE151">
        <f t="shared" si="146"/>
        <v>46.3</v>
      </c>
      <c r="HF151">
        <f t="shared" si="146"/>
        <v>47</v>
      </c>
      <c r="HG151">
        <f t="shared" si="146"/>
        <v>46</v>
      </c>
      <c r="HH151">
        <f t="shared" si="146"/>
        <v>44</v>
      </c>
      <c r="HI151">
        <f t="shared" si="146"/>
        <v>45.3</v>
      </c>
      <c r="HJ151">
        <f t="shared" si="146"/>
        <v>45</v>
      </c>
      <c r="HK151">
        <f t="shared" si="146"/>
        <v>46.3</v>
      </c>
      <c r="HL151">
        <f t="shared" si="146"/>
        <v>45.2</v>
      </c>
      <c r="HM151">
        <f t="shared" si="146"/>
        <v>44.9</v>
      </c>
      <c r="HN151">
        <f t="shared" si="146"/>
        <v>44.3</v>
      </c>
      <c r="HO151">
        <f t="shared" si="146"/>
        <v>45.7</v>
      </c>
      <c r="HP151">
        <f t="shared" si="146"/>
        <v>44.6</v>
      </c>
      <c r="HQ151">
        <f t="shared" si="146"/>
        <v>45.2</v>
      </c>
      <c r="HR151">
        <f t="shared" si="146"/>
        <v>45.8</v>
      </c>
      <c r="HS151">
        <f t="shared" si="146"/>
        <v>45.2</v>
      </c>
      <c r="HT151">
        <f t="shared" si="146"/>
        <v>44</v>
      </c>
      <c r="HU151">
        <f t="shared" si="146"/>
        <v>45.5</v>
      </c>
      <c r="HV151">
        <f t="shared" si="146"/>
        <v>46.4</v>
      </c>
      <c r="HW151">
        <f t="shared" si="146"/>
        <v>44.3</v>
      </c>
      <c r="HX151">
        <f t="shared" si="146"/>
        <v>47.3</v>
      </c>
      <c r="HY151">
        <f t="shared" si="146"/>
        <v>46.5</v>
      </c>
      <c r="HZ151">
        <f t="shared" si="146"/>
        <v>47.3</v>
      </c>
      <c r="IA151">
        <f t="shared" si="146"/>
        <v>44.9</v>
      </c>
      <c r="IB151">
        <f t="shared" si="146"/>
        <v>47.3</v>
      </c>
      <c r="IC151">
        <f t="shared" si="146"/>
        <v>45.8</v>
      </c>
      <c r="ID151">
        <f t="shared" si="146"/>
        <v>44.9</v>
      </c>
      <c r="IE151">
        <f t="shared" si="146"/>
        <v>44</v>
      </c>
      <c r="IF151">
        <f t="shared" si="146"/>
        <v>44</v>
      </c>
      <c r="IG151">
        <f t="shared" si="146"/>
        <v>45.8</v>
      </c>
      <c r="IH151">
        <f t="shared" si="146"/>
        <v>45.7</v>
      </c>
      <c r="II151">
        <f t="shared" si="146"/>
        <v>46.9</v>
      </c>
      <c r="IJ151">
        <f t="shared" si="146"/>
        <v>46</v>
      </c>
      <c r="IK151">
        <f t="shared" si="146"/>
        <v>46.1</v>
      </c>
      <c r="IL151">
        <f t="shared" si="146"/>
        <v>45.7</v>
      </c>
      <c r="IM151">
        <f t="shared" si="146"/>
        <v>45.3</v>
      </c>
      <c r="IN151">
        <f t="shared" si="146"/>
        <v>44.4</v>
      </c>
      <c r="IO151">
        <f t="shared" si="146"/>
        <v>47.3</v>
      </c>
      <c r="IP151">
        <f t="shared" si="146"/>
        <v>46.8</v>
      </c>
      <c r="IQ151">
        <f t="shared" si="146"/>
        <v>47.3</v>
      </c>
      <c r="IR151">
        <f t="shared" si="146"/>
        <v>45.2</v>
      </c>
      <c r="IS151">
        <f t="shared" si="146"/>
        <v>45.5</v>
      </c>
      <c r="IT151">
        <f t="shared" si="146"/>
        <v>45.7</v>
      </c>
      <c r="IU151">
        <f t="shared" si="146"/>
        <v>45.4</v>
      </c>
      <c r="IV151">
        <f t="shared" si="146"/>
        <v>46.9</v>
      </c>
      <c r="IW151">
        <f t="shared" si="146"/>
        <v>45.2</v>
      </c>
      <c r="IX151">
        <f t="shared" si="146"/>
        <v>46</v>
      </c>
      <c r="IY151">
        <f t="shared" ref="IY151:LJ151" si="147">+ROUND((SUM($Z$65:$Z$68)+IY149-MIN(IY149,MIN($Z$65:$Z$68))-MAX(IY149,MAX($Z$65:$Z$68)))/3,1)</f>
        <v>46.1</v>
      </c>
      <c r="IZ151">
        <f t="shared" si="147"/>
        <v>44.9</v>
      </c>
      <c r="JA151">
        <f t="shared" si="147"/>
        <v>44.2</v>
      </c>
      <c r="JB151">
        <f t="shared" si="147"/>
        <v>45.4</v>
      </c>
      <c r="JC151">
        <f t="shared" si="147"/>
        <v>47.3</v>
      </c>
      <c r="JD151">
        <f t="shared" si="147"/>
        <v>44.6</v>
      </c>
      <c r="JE151">
        <f t="shared" si="147"/>
        <v>47.3</v>
      </c>
      <c r="JF151">
        <f t="shared" si="147"/>
        <v>47.2</v>
      </c>
      <c r="JG151">
        <f t="shared" si="147"/>
        <v>44.6</v>
      </c>
      <c r="JH151">
        <f t="shared" si="147"/>
        <v>46</v>
      </c>
      <c r="JI151">
        <f t="shared" si="147"/>
        <v>46.2</v>
      </c>
      <c r="JJ151">
        <f t="shared" si="147"/>
        <v>47.3</v>
      </c>
      <c r="JK151">
        <f t="shared" si="147"/>
        <v>45.6</v>
      </c>
      <c r="JL151">
        <f t="shared" si="147"/>
        <v>47.3</v>
      </c>
      <c r="JM151">
        <f t="shared" si="147"/>
        <v>44</v>
      </c>
      <c r="JN151">
        <f t="shared" si="147"/>
        <v>44.7</v>
      </c>
      <c r="JO151">
        <f t="shared" si="147"/>
        <v>44</v>
      </c>
      <c r="JP151">
        <f t="shared" si="147"/>
        <v>44.6</v>
      </c>
      <c r="JQ151">
        <f t="shared" si="147"/>
        <v>45.1</v>
      </c>
      <c r="JR151">
        <f t="shared" si="147"/>
        <v>44.4</v>
      </c>
      <c r="JS151">
        <f t="shared" si="147"/>
        <v>46.3</v>
      </c>
      <c r="JT151">
        <f t="shared" si="147"/>
        <v>45.5</v>
      </c>
      <c r="JU151">
        <f t="shared" si="147"/>
        <v>47.1</v>
      </c>
      <c r="JV151">
        <f t="shared" si="147"/>
        <v>45.3</v>
      </c>
      <c r="JW151">
        <f t="shared" si="147"/>
        <v>45.9</v>
      </c>
      <c r="JX151">
        <f t="shared" si="147"/>
        <v>44.3</v>
      </c>
      <c r="JY151">
        <f t="shared" si="147"/>
        <v>46.5</v>
      </c>
      <c r="JZ151">
        <f t="shared" si="147"/>
        <v>46.4</v>
      </c>
      <c r="KA151">
        <f t="shared" si="147"/>
        <v>46.8</v>
      </c>
      <c r="KB151">
        <f t="shared" si="147"/>
        <v>47.3</v>
      </c>
      <c r="KC151">
        <f t="shared" si="147"/>
        <v>45.7</v>
      </c>
      <c r="KD151">
        <f t="shared" si="147"/>
        <v>44</v>
      </c>
      <c r="KE151">
        <f t="shared" si="147"/>
        <v>45.1</v>
      </c>
      <c r="KF151">
        <f t="shared" si="147"/>
        <v>46.8</v>
      </c>
      <c r="KG151">
        <f t="shared" si="147"/>
        <v>44</v>
      </c>
      <c r="KH151">
        <f t="shared" si="147"/>
        <v>44.3</v>
      </c>
      <c r="KI151">
        <f t="shared" si="147"/>
        <v>47</v>
      </c>
      <c r="KJ151">
        <f t="shared" si="147"/>
        <v>47.3</v>
      </c>
      <c r="KK151">
        <f t="shared" si="147"/>
        <v>45</v>
      </c>
      <c r="KL151">
        <f t="shared" si="147"/>
        <v>45.5</v>
      </c>
      <c r="KM151">
        <f t="shared" si="147"/>
        <v>44</v>
      </c>
      <c r="KN151">
        <f t="shared" si="147"/>
        <v>45.3</v>
      </c>
      <c r="KO151">
        <f t="shared" si="147"/>
        <v>45.6</v>
      </c>
      <c r="KP151">
        <f t="shared" si="147"/>
        <v>45.4</v>
      </c>
      <c r="KQ151">
        <f t="shared" si="147"/>
        <v>45.1</v>
      </c>
      <c r="KR151">
        <f t="shared" si="147"/>
        <v>45.8</v>
      </c>
      <c r="KS151">
        <f t="shared" si="147"/>
        <v>44</v>
      </c>
      <c r="KT151">
        <f t="shared" si="147"/>
        <v>45.2</v>
      </c>
      <c r="KU151">
        <f t="shared" si="147"/>
        <v>45.5</v>
      </c>
      <c r="KV151">
        <f t="shared" si="147"/>
        <v>45.2</v>
      </c>
      <c r="KW151">
        <f t="shared" si="147"/>
        <v>44.9</v>
      </c>
      <c r="KX151">
        <f t="shared" si="147"/>
        <v>44.7</v>
      </c>
      <c r="KY151">
        <f t="shared" si="147"/>
        <v>44.9</v>
      </c>
      <c r="KZ151">
        <f t="shared" si="147"/>
        <v>47.3</v>
      </c>
      <c r="LA151">
        <f t="shared" si="147"/>
        <v>44</v>
      </c>
      <c r="LB151">
        <f t="shared" si="147"/>
        <v>44.3</v>
      </c>
      <c r="LC151">
        <f t="shared" si="147"/>
        <v>45</v>
      </c>
      <c r="LD151">
        <f t="shared" si="147"/>
        <v>46</v>
      </c>
      <c r="LE151">
        <f t="shared" si="147"/>
        <v>47.3</v>
      </c>
      <c r="LF151">
        <f t="shared" si="147"/>
        <v>44</v>
      </c>
      <c r="LG151">
        <f t="shared" si="147"/>
        <v>45.9</v>
      </c>
      <c r="LH151">
        <f t="shared" si="147"/>
        <v>46.3</v>
      </c>
      <c r="LI151">
        <f t="shared" si="147"/>
        <v>45.6</v>
      </c>
      <c r="LJ151">
        <f t="shared" si="147"/>
        <v>47.2</v>
      </c>
      <c r="LK151">
        <f t="shared" ref="LK151:NV151" si="148">+ROUND((SUM($Z$65:$Z$68)+LK149-MIN(LK149,MIN($Z$65:$Z$68))-MAX(LK149,MAX($Z$65:$Z$68)))/3,1)</f>
        <v>47.3</v>
      </c>
      <c r="LL151">
        <f t="shared" si="148"/>
        <v>45.8</v>
      </c>
      <c r="LM151">
        <f t="shared" si="148"/>
        <v>44</v>
      </c>
      <c r="LN151">
        <f t="shared" si="148"/>
        <v>45.2</v>
      </c>
      <c r="LO151">
        <f t="shared" si="148"/>
        <v>45.4</v>
      </c>
      <c r="LP151">
        <f t="shared" si="148"/>
        <v>46.2</v>
      </c>
      <c r="LQ151">
        <f t="shared" si="148"/>
        <v>46.4</v>
      </c>
      <c r="LR151">
        <f t="shared" si="148"/>
        <v>45.8</v>
      </c>
      <c r="LS151">
        <f t="shared" si="148"/>
        <v>45.8</v>
      </c>
      <c r="LT151">
        <f t="shared" si="148"/>
        <v>44</v>
      </c>
      <c r="LU151">
        <f t="shared" si="148"/>
        <v>46.1</v>
      </c>
      <c r="LV151">
        <f t="shared" si="148"/>
        <v>45.2</v>
      </c>
      <c r="LW151">
        <f t="shared" si="148"/>
        <v>45.3</v>
      </c>
      <c r="LX151">
        <f t="shared" si="148"/>
        <v>46.5</v>
      </c>
      <c r="LY151">
        <f t="shared" si="148"/>
        <v>47.3</v>
      </c>
      <c r="LZ151">
        <f t="shared" si="148"/>
        <v>45.9</v>
      </c>
      <c r="MA151">
        <f t="shared" si="148"/>
        <v>45.1</v>
      </c>
      <c r="MB151">
        <f t="shared" si="148"/>
        <v>47.2</v>
      </c>
      <c r="MC151">
        <f t="shared" si="148"/>
        <v>44.7</v>
      </c>
      <c r="MD151">
        <f t="shared" si="148"/>
        <v>44.9</v>
      </c>
      <c r="ME151">
        <f t="shared" si="148"/>
        <v>45.4</v>
      </c>
      <c r="MF151">
        <f t="shared" si="148"/>
        <v>45.9</v>
      </c>
      <c r="MG151">
        <f t="shared" si="148"/>
        <v>45.9</v>
      </c>
      <c r="MH151">
        <f t="shared" si="148"/>
        <v>45.6</v>
      </c>
      <c r="MI151">
        <f t="shared" si="148"/>
        <v>47.2</v>
      </c>
      <c r="MJ151">
        <f t="shared" si="148"/>
        <v>47.3</v>
      </c>
      <c r="MK151">
        <f t="shared" si="148"/>
        <v>44.8</v>
      </c>
      <c r="ML151">
        <f t="shared" si="148"/>
        <v>47.3</v>
      </c>
      <c r="MM151">
        <f t="shared" si="148"/>
        <v>45.1</v>
      </c>
      <c r="MN151">
        <f t="shared" si="148"/>
        <v>46.8</v>
      </c>
      <c r="MO151">
        <f t="shared" si="148"/>
        <v>46.6</v>
      </c>
      <c r="MP151">
        <f t="shared" si="148"/>
        <v>47.3</v>
      </c>
      <c r="MQ151">
        <f t="shared" si="148"/>
        <v>45.2</v>
      </c>
      <c r="MR151">
        <f t="shared" si="148"/>
        <v>44.2</v>
      </c>
      <c r="MS151">
        <f t="shared" si="148"/>
        <v>46.4</v>
      </c>
      <c r="MT151">
        <f t="shared" si="148"/>
        <v>47.3</v>
      </c>
      <c r="MU151">
        <f t="shared" si="148"/>
        <v>45.1</v>
      </c>
      <c r="MV151">
        <f t="shared" si="148"/>
        <v>45.6</v>
      </c>
      <c r="MW151">
        <f t="shared" si="148"/>
        <v>47</v>
      </c>
      <c r="MX151">
        <f t="shared" si="148"/>
        <v>46</v>
      </c>
      <c r="MY151">
        <f t="shared" si="148"/>
        <v>45.2</v>
      </c>
      <c r="MZ151">
        <f t="shared" si="148"/>
        <v>44.7</v>
      </c>
      <c r="NA151">
        <f t="shared" si="148"/>
        <v>45.9</v>
      </c>
      <c r="NB151">
        <f t="shared" si="148"/>
        <v>45.2</v>
      </c>
      <c r="NC151">
        <f t="shared" si="148"/>
        <v>46.6</v>
      </c>
      <c r="ND151">
        <f t="shared" si="148"/>
        <v>45.4</v>
      </c>
      <c r="NE151">
        <f t="shared" si="148"/>
        <v>44</v>
      </c>
      <c r="NF151">
        <f t="shared" si="148"/>
        <v>46.9</v>
      </c>
      <c r="NG151">
        <f t="shared" si="148"/>
        <v>45.8</v>
      </c>
      <c r="NH151">
        <f t="shared" si="148"/>
        <v>46.3</v>
      </c>
      <c r="NI151">
        <f t="shared" si="148"/>
        <v>46.3</v>
      </c>
      <c r="NJ151">
        <f t="shared" si="148"/>
        <v>45.7</v>
      </c>
      <c r="NK151">
        <f t="shared" si="148"/>
        <v>45.4</v>
      </c>
      <c r="NL151">
        <f t="shared" si="148"/>
        <v>46.4</v>
      </c>
      <c r="NM151">
        <f t="shared" si="148"/>
        <v>45.8</v>
      </c>
      <c r="NN151">
        <f t="shared" si="148"/>
        <v>45.5</v>
      </c>
      <c r="NO151">
        <f t="shared" si="148"/>
        <v>47.3</v>
      </c>
      <c r="NP151">
        <f t="shared" si="148"/>
        <v>45.9</v>
      </c>
      <c r="NQ151">
        <f t="shared" si="148"/>
        <v>46</v>
      </c>
      <c r="NR151">
        <f t="shared" si="148"/>
        <v>46.4</v>
      </c>
      <c r="NS151">
        <f t="shared" si="148"/>
        <v>44.7</v>
      </c>
      <c r="NT151">
        <f t="shared" si="148"/>
        <v>47.3</v>
      </c>
      <c r="NU151">
        <f t="shared" si="148"/>
        <v>47.3</v>
      </c>
      <c r="NV151">
        <f t="shared" si="148"/>
        <v>44</v>
      </c>
      <c r="NW151">
        <f t="shared" ref="NW151:QH151" si="149">+ROUND((SUM($Z$65:$Z$68)+NW149-MIN(NW149,MIN($Z$65:$Z$68))-MAX(NW149,MAX($Z$65:$Z$68)))/3,1)</f>
        <v>46.1</v>
      </c>
      <c r="NX151">
        <f t="shared" si="149"/>
        <v>45.5</v>
      </c>
      <c r="NY151">
        <f t="shared" si="149"/>
        <v>46.2</v>
      </c>
      <c r="NZ151">
        <f t="shared" si="149"/>
        <v>45.1</v>
      </c>
      <c r="OA151">
        <f t="shared" si="149"/>
        <v>46.9</v>
      </c>
      <c r="OB151">
        <f t="shared" si="149"/>
        <v>44.5</v>
      </c>
      <c r="OC151">
        <f t="shared" si="149"/>
        <v>47</v>
      </c>
      <c r="OD151">
        <f t="shared" si="149"/>
        <v>45.4</v>
      </c>
      <c r="OE151">
        <f t="shared" si="149"/>
        <v>46.7</v>
      </c>
      <c r="OF151">
        <f t="shared" si="149"/>
        <v>46.6</v>
      </c>
      <c r="OG151">
        <f t="shared" si="149"/>
        <v>47.3</v>
      </c>
      <c r="OH151">
        <f t="shared" si="149"/>
        <v>47.2</v>
      </c>
      <c r="OI151">
        <f t="shared" si="149"/>
        <v>45.8</v>
      </c>
      <c r="OJ151">
        <f t="shared" si="149"/>
        <v>46</v>
      </c>
      <c r="OK151">
        <f t="shared" si="149"/>
        <v>46</v>
      </c>
      <c r="OL151">
        <f t="shared" si="149"/>
        <v>46.7</v>
      </c>
      <c r="OM151">
        <f t="shared" si="149"/>
        <v>46.5</v>
      </c>
      <c r="ON151">
        <f t="shared" si="149"/>
        <v>46.3</v>
      </c>
      <c r="OO151">
        <f t="shared" si="149"/>
        <v>45.8</v>
      </c>
      <c r="OP151">
        <f t="shared" si="149"/>
        <v>45.2</v>
      </c>
      <c r="OQ151">
        <f t="shared" si="149"/>
        <v>44.5</v>
      </c>
      <c r="OR151">
        <f t="shared" si="149"/>
        <v>45.8</v>
      </c>
      <c r="OS151">
        <f t="shared" si="149"/>
        <v>44.7</v>
      </c>
      <c r="OT151">
        <f t="shared" si="149"/>
        <v>44.8</v>
      </c>
      <c r="OU151">
        <f t="shared" si="149"/>
        <v>45.9</v>
      </c>
      <c r="OV151">
        <f t="shared" si="149"/>
        <v>47.3</v>
      </c>
      <c r="OW151">
        <f t="shared" si="149"/>
        <v>45</v>
      </c>
      <c r="OX151">
        <f t="shared" si="149"/>
        <v>46.2</v>
      </c>
      <c r="OY151">
        <f t="shared" si="149"/>
        <v>46.4</v>
      </c>
      <c r="OZ151">
        <f t="shared" si="149"/>
        <v>44.2</v>
      </c>
      <c r="PA151">
        <f t="shared" si="149"/>
        <v>46.5</v>
      </c>
      <c r="PB151">
        <f t="shared" si="149"/>
        <v>46.7</v>
      </c>
      <c r="PC151">
        <f t="shared" si="149"/>
        <v>44.7</v>
      </c>
      <c r="PD151">
        <f t="shared" si="149"/>
        <v>47.3</v>
      </c>
      <c r="PE151">
        <f t="shared" si="149"/>
        <v>46.5</v>
      </c>
      <c r="PF151">
        <f t="shared" si="149"/>
        <v>47.3</v>
      </c>
      <c r="PG151">
        <f t="shared" si="149"/>
        <v>45</v>
      </c>
      <c r="PH151">
        <f t="shared" si="149"/>
        <v>44.5</v>
      </c>
      <c r="PI151">
        <f t="shared" si="149"/>
        <v>45.1</v>
      </c>
      <c r="PJ151">
        <f t="shared" si="149"/>
        <v>45.9</v>
      </c>
      <c r="PK151">
        <f t="shared" si="149"/>
        <v>44.6</v>
      </c>
      <c r="PL151">
        <f t="shared" si="149"/>
        <v>47.3</v>
      </c>
      <c r="PM151">
        <f t="shared" si="149"/>
        <v>45.2</v>
      </c>
      <c r="PN151">
        <f t="shared" si="149"/>
        <v>45.3</v>
      </c>
      <c r="PO151">
        <f t="shared" si="149"/>
        <v>45.4</v>
      </c>
      <c r="PP151">
        <f t="shared" si="149"/>
        <v>45.8</v>
      </c>
      <c r="PQ151">
        <f t="shared" si="149"/>
        <v>45</v>
      </c>
      <c r="PR151">
        <f t="shared" si="149"/>
        <v>44.4</v>
      </c>
      <c r="PS151">
        <f t="shared" si="149"/>
        <v>46</v>
      </c>
      <c r="PT151">
        <f t="shared" si="149"/>
        <v>45.1</v>
      </c>
      <c r="PU151">
        <f t="shared" si="149"/>
        <v>45.6</v>
      </c>
      <c r="PV151">
        <f t="shared" si="149"/>
        <v>45.8</v>
      </c>
      <c r="PW151">
        <f t="shared" si="149"/>
        <v>46</v>
      </c>
      <c r="PX151">
        <f t="shared" si="149"/>
        <v>46.4</v>
      </c>
      <c r="PY151">
        <f t="shared" si="149"/>
        <v>45.8</v>
      </c>
      <c r="PZ151">
        <f t="shared" si="149"/>
        <v>46.5</v>
      </c>
      <c r="QA151">
        <f t="shared" si="149"/>
        <v>44</v>
      </c>
      <c r="QB151">
        <f t="shared" si="149"/>
        <v>46</v>
      </c>
      <c r="QC151">
        <f t="shared" si="149"/>
        <v>45.2</v>
      </c>
      <c r="QD151">
        <f t="shared" si="149"/>
        <v>46.7</v>
      </c>
      <c r="QE151">
        <f t="shared" si="149"/>
        <v>46</v>
      </c>
      <c r="QF151">
        <f t="shared" si="149"/>
        <v>44.7</v>
      </c>
      <c r="QG151">
        <f t="shared" si="149"/>
        <v>46.5</v>
      </c>
      <c r="QH151">
        <f t="shared" si="149"/>
        <v>46.5</v>
      </c>
      <c r="QI151">
        <f t="shared" ref="QI151:SG151" si="150">+ROUND((SUM($Z$65:$Z$68)+QI149-MIN(QI149,MIN($Z$65:$Z$68))-MAX(QI149,MAX($Z$65:$Z$68)))/3,1)</f>
        <v>45.7</v>
      </c>
      <c r="QJ151">
        <f t="shared" si="150"/>
        <v>46.1</v>
      </c>
      <c r="QK151">
        <f t="shared" si="150"/>
        <v>46.3</v>
      </c>
      <c r="QL151">
        <f t="shared" si="150"/>
        <v>44.4</v>
      </c>
      <c r="QM151">
        <f t="shared" si="150"/>
        <v>44.8</v>
      </c>
      <c r="QN151">
        <f t="shared" si="150"/>
        <v>45.8</v>
      </c>
      <c r="QO151">
        <f t="shared" si="150"/>
        <v>45.3</v>
      </c>
      <c r="QP151">
        <f t="shared" si="150"/>
        <v>45.3</v>
      </c>
      <c r="QQ151">
        <f t="shared" si="150"/>
        <v>45.1</v>
      </c>
      <c r="QR151">
        <f t="shared" si="150"/>
        <v>46.6</v>
      </c>
      <c r="QS151">
        <f t="shared" si="150"/>
        <v>45.1</v>
      </c>
      <c r="QT151">
        <f t="shared" si="150"/>
        <v>45.1</v>
      </c>
      <c r="QU151">
        <f t="shared" si="150"/>
        <v>44.7</v>
      </c>
      <c r="QV151">
        <f t="shared" si="150"/>
        <v>47</v>
      </c>
      <c r="QW151">
        <f t="shared" si="150"/>
        <v>44.8</v>
      </c>
      <c r="QX151">
        <f t="shared" si="150"/>
        <v>45.2</v>
      </c>
      <c r="QY151">
        <f t="shared" si="150"/>
        <v>44.9</v>
      </c>
      <c r="QZ151">
        <f t="shared" si="150"/>
        <v>46.2</v>
      </c>
      <c r="RA151">
        <f t="shared" si="150"/>
        <v>45</v>
      </c>
      <c r="RB151">
        <f t="shared" si="150"/>
        <v>46.2</v>
      </c>
      <c r="RC151">
        <f t="shared" si="150"/>
        <v>47.3</v>
      </c>
      <c r="RD151">
        <f t="shared" si="150"/>
        <v>46.4</v>
      </c>
      <c r="RE151">
        <f t="shared" si="150"/>
        <v>46.5</v>
      </c>
      <c r="RF151">
        <f t="shared" si="150"/>
        <v>46.8</v>
      </c>
      <c r="RG151">
        <f t="shared" si="150"/>
        <v>44</v>
      </c>
      <c r="RH151">
        <f t="shared" si="150"/>
        <v>45.3</v>
      </c>
      <c r="RI151">
        <f t="shared" si="150"/>
        <v>46.4</v>
      </c>
      <c r="RJ151">
        <f t="shared" si="150"/>
        <v>44.7</v>
      </c>
      <c r="RK151">
        <f t="shared" si="150"/>
        <v>46.3</v>
      </c>
      <c r="RL151">
        <f t="shared" si="150"/>
        <v>46.1</v>
      </c>
      <c r="RM151">
        <f t="shared" si="150"/>
        <v>46.6</v>
      </c>
      <c r="RN151">
        <f t="shared" si="150"/>
        <v>45.5</v>
      </c>
      <c r="RO151">
        <f t="shared" si="150"/>
        <v>46.3</v>
      </c>
      <c r="RP151">
        <f t="shared" si="150"/>
        <v>44.5</v>
      </c>
      <c r="RQ151">
        <f t="shared" si="150"/>
        <v>45</v>
      </c>
      <c r="RR151">
        <f t="shared" si="150"/>
        <v>44.8</v>
      </c>
      <c r="RS151">
        <f t="shared" si="150"/>
        <v>45.9</v>
      </c>
      <c r="RT151">
        <f t="shared" si="150"/>
        <v>44.7</v>
      </c>
      <c r="RU151">
        <f t="shared" si="150"/>
        <v>47.1</v>
      </c>
      <c r="RV151">
        <f t="shared" si="150"/>
        <v>44.5</v>
      </c>
      <c r="RW151">
        <f t="shared" si="150"/>
        <v>44.4</v>
      </c>
      <c r="RX151">
        <f t="shared" si="150"/>
        <v>46.3</v>
      </c>
      <c r="RY151">
        <f t="shared" si="150"/>
        <v>46.4</v>
      </c>
      <c r="RZ151">
        <f t="shared" si="150"/>
        <v>45.9</v>
      </c>
      <c r="SA151">
        <f t="shared" si="150"/>
        <v>47.3</v>
      </c>
      <c r="SB151">
        <f t="shared" si="150"/>
        <v>46.1</v>
      </c>
      <c r="SC151">
        <f t="shared" si="150"/>
        <v>44.5</v>
      </c>
      <c r="SD151">
        <f t="shared" si="150"/>
        <v>46.7</v>
      </c>
      <c r="SE151">
        <f t="shared" si="150"/>
        <v>46.6</v>
      </c>
      <c r="SF151">
        <f t="shared" si="150"/>
        <v>45.9</v>
      </c>
      <c r="SG151">
        <f t="shared" si="150"/>
        <v>46.5</v>
      </c>
    </row>
    <row r="154" spans="1:502" s="243" customFormat="1"/>
    <row r="157" spans="1:502">
      <c r="A157">
        <v>2016</v>
      </c>
    </row>
    <row r="158" spans="1:502">
      <c r="A158" t="s">
        <v>538</v>
      </c>
      <c r="B158">
        <v>-2.309134288225323</v>
      </c>
      <c r="C158">
        <v>-0.10318785825802479</v>
      </c>
      <c r="D158">
        <v>-0.94377128334599547</v>
      </c>
      <c r="E158">
        <v>8.4286284618428908E-2</v>
      </c>
      <c r="F158">
        <v>0.12066266208421439</v>
      </c>
      <c r="G158">
        <v>-0.1067269295162987</v>
      </c>
      <c r="H158">
        <v>0.10580379239399917</v>
      </c>
      <c r="I158">
        <v>0.65632889345579315</v>
      </c>
      <c r="J158">
        <v>0.30175215215422213</v>
      </c>
      <c r="K158">
        <v>-1.7118918549385853</v>
      </c>
      <c r="L158">
        <v>-0.67024529926129617</v>
      </c>
      <c r="M158">
        <v>1.1785095921368338</v>
      </c>
      <c r="N158">
        <v>-0.14930492397979833</v>
      </c>
      <c r="O158">
        <v>-0.1794683157640975</v>
      </c>
      <c r="P158">
        <v>1.3047974789515138</v>
      </c>
      <c r="Q158">
        <v>-0.79033043220988475</v>
      </c>
      <c r="R158">
        <v>-0.41394514482817613</v>
      </c>
      <c r="S158">
        <v>1.0019766705227084</v>
      </c>
      <c r="T158">
        <v>-2.1157757146283984</v>
      </c>
      <c r="U158">
        <v>2.1535697669605725E-2</v>
      </c>
      <c r="V158">
        <v>5.330662133928854E-2</v>
      </c>
      <c r="W158">
        <v>1.5540126696578227</v>
      </c>
      <c r="X158">
        <v>1.0613689482852351</v>
      </c>
      <c r="Y158">
        <v>1.6753028830862604</v>
      </c>
      <c r="Z158">
        <v>-6.296204446698539E-2</v>
      </c>
      <c r="AA158">
        <v>1.1391375664970838</v>
      </c>
      <c r="AB158">
        <v>-0.76825472206110135</v>
      </c>
      <c r="AC158">
        <v>-2.0533298084046692</v>
      </c>
      <c r="AD158">
        <v>0.77732920544804074</v>
      </c>
      <c r="AE158">
        <v>-1.0297867447661702</v>
      </c>
      <c r="AF158">
        <v>-0.74705440056277439</v>
      </c>
      <c r="AG158">
        <v>0.35341599868843332</v>
      </c>
      <c r="AH158">
        <v>0.28912609195685945</v>
      </c>
      <c r="AI158">
        <v>2.1114919945830479</v>
      </c>
      <c r="AJ158">
        <v>0.2379567831667373</v>
      </c>
      <c r="AK158">
        <v>0.24449377633573022</v>
      </c>
      <c r="AL158">
        <v>0.54018642003939021</v>
      </c>
      <c r="AM158">
        <v>-0.77836602940806188</v>
      </c>
      <c r="AN158">
        <v>-3.1484432838624343E-2</v>
      </c>
      <c r="AO158">
        <v>0.21214304979366716</v>
      </c>
      <c r="AP158">
        <v>-1.4494162314804271</v>
      </c>
      <c r="AQ158">
        <v>0.21268988348310813</v>
      </c>
      <c r="AR158">
        <v>-0.14157308214635123</v>
      </c>
      <c r="AS158">
        <v>0.73237060860265046</v>
      </c>
      <c r="AT158">
        <v>-0.60279035096755251</v>
      </c>
      <c r="AU158">
        <v>-0.41561179386917502</v>
      </c>
      <c r="AV158">
        <v>-0.24946302801254205</v>
      </c>
      <c r="AW158">
        <v>-0.46134573494782671</v>
      </c>
      <c r="AX158">
        <v>-8.2443420978961512E-2</v>
      </c>
      <c r="AY158">
        <v>-2.0667357603088021</v>
      </c>
      <c r="AZ158">
        <v>-0.3105719770246651</v>
      </c>
      <c r="BA158">
        <v>0.86678710431442596</v>
      </c>
      <c r="BB158">
        <v>-1.3381350072450005</v>
      </c>
      <c r="BC158">
        <v>-0.16898297872103285</v>
      </c>
      <c r="BD158">
        <v>0.91119318312848918</v>
      </c>
      <c r="BE158">
        <v>0.87427224571001716</v>
      </c>
      <c r="BF158">
        <v>-0.27059058993472718</v>
      </c>
      <c r="BG158">
        <v>0.11973725122516043</v>
      </c>
      <c r="BH158">
        <v>-1.0253779691993259</v>
      </c>
      <c r="BI158">
        <v>0.66938355303136632</v>
      </c>
      <c r="BJ158">
        <v>0.36165147321298718</v>
      </c>
      <c r="BK158">
        <v>-0.14891725186316762</v>
      </c>
      <c r="BL158">
        <v>0.20706011127913371</v>
      </c>
      <c r="BM158">
        <v>-0.65376980273867957</v>
      </c>
      <c r="BN158">
        <v>-0.66146185417892411</v>
      </c>
      <c r="BO158">
        <v>1.7435331756132655</v>
      </c>
      <c r="BP158">
        <v>0.36647406886913814</v>
      </c>
      <c r="BQ158">
        <v>-1.8254422684549354</v>
      </c>
      <c r="BR158">
        <v>0.43411546357674524</v>
      </c>
      <c r="BS158">
        <v>-0.67465748543327209</v>
      </c>
      <c r="BT158">
        <v>0.15549630916211754</v>
      </c>
      <c r="BU158">
        <v>0.23048755792842712</v>
      </c>
      <c r="BV158">
        <v>-0.85680539996246807</v>
      </c>
      <c r="BW158">
        <v>0.89326476881979033</v>
      </c>
      <c r="BX158">
        <v>1.5793284546816722</v>
      </c>
      <c r="BY158">
        <v>0.77909021456434857</v>
      </c>
      <c r="BZ158">
        <v>0.45293745642993599</v>
      </c>
      <c r="CA158">
        <v>-0.68903887040505651</v>
      </c>
      <c r="CB158">
        <v>0.90656840256997384</v>
      </c>
      <c r="CC158">
        <v>8.5515239334199578E-2</v>
      </c>
      <c r="CD158">
        <v>-0.93437847681343555</v>
      </c>
      <c r="CE158">
        <v>-0.51311872084625065</v>
      </c>
      <c r="CF158">
        <v>0.21809228201163933</v>
      </c>
      <c r="CG158">
        <v>0.4721789537143195</v>
      </c>
      <c r="CH158">
        <v>0.14219153854355682</v>
      </c>
      <c r="CI158">
        <v>-3.5923903851653449E-2</v>
      </c>
      <c r="CJ158">
        <v>1.1896122487087268</v>
      </c>
      <c r="CK158">
        <v>-0.49738787311071064</v>
      </c>
      <c r="CL158">
        <v>-1.0326516530767549</v>
      </c>
      <c r="CM158">
        <v>0.64809682953637093</v>
      </c>
      <c r="CN158">
        <v>1.2580312613863498</v>
      </c>
      <c r="CO158">
        <v>3.0718183552380651E-2</v>
      </c>
      <c r="CP158">
        <v>-0.37745962799817789</v>
      </c>
      <c r="CQ158">
        <v>8.8357410277239978E-3</v>
      </c>
      <c r="CR158">
        <v>-0.93603830464417115</v>
      </c>
      <c r="CS158">
        <v>1.9781327864620835</v>
      </c>
      <c r="CT158">
        <v>-0.25143663151538931</v>
      </c>
      <c r="CU158">
        <v>0.44997250370215625</v>
      </c>
      <c r="CV158">
        <v>-0.1143462213804014</v>
      </c>
      <c r="CW158">
        <v>-0.55770783546904568</v>
      </c>
      <c r="CX158">
        <v>-1.1408951650082599</v>
      </c>
      <c r="CY158">
        <v>0.61818354879505932</v>
      </c>
      <c r="CZ158">
        <v>7.3006276579690166E-2</v>
      </c>
      <c r="DA158">
        <v>-0.29487409847206436</v>
      </c>
      <c r="DB158">
        <v>1.7725915313349105</v>
      </c>
      <c r="DC158">
        <v>0.30359501579368953</v>
      </c>
      <c r="DD158">
        <v>0.53629605645255651</v>
      </c>
      <c r="DE158">
        <v>-1.8889295461121947</v>
      </c>
      <c r="DF158">
        <v>1.870575943030417</v>
      </c>
      <c r="DG158">
        <v>0.13570343071478419</v>
      </c>
      <c r="DH158">
        <v>1.0880830814130604</v>
      </c>
      <c r="DI158">
        <v>0.69818497649976052</v>
      </c>
      <c r="DJ158">
        <v>-0.84942939793108962</v>
      </c>
      <c r="DK158">
        <v>-0.16859530660440214</v>
      </c>
      <c r="DL158">
        <v>0.43335830923751928</v>
      </c>
      <c r="DM158">
        <v>-1.0227927305095363</v>
      </c>
      <c r="DN158">
        <v>-1.1416273082431871</v>
      </c>
      <c r="DO158">
        <v>2.0603147277142853</v>
      </c>
      <c r="DP158">
        <v>1.6675721781211905</v>
      </c>
      <c r="DQ158">
        <v>1.287085069634486</v>
      </c>
      <c r="DR158">
        <v>-2.513161234674044E-2</v>
      </c>
      <c r="DS158">
        <v>-0.54337533583748154</v>
      </c>
      <c r="DT158">
        <v>0.83016402641078457</v>
      </c>
      <c r="DU158">
        <v>-8.8357410277239978E-3</v>
      </c>
      <c r="DV158">
        <v>-0.65329572862538043</v>
      </c>
      <c r="DW158">
        <v>1.6291824067593552</v>
      </c>
      <c r="DX158">
        <v>-0.37130575947230682</v>
      </c>
      <c r="DY158">
        <v>-1.854114088928327</v>
      </c>
      <c r="DZ158">
        <v>-1.6104331734823063</v>
      </c>
      <c r="EA158">
        <v>-0.47877392717055045</v>
      </c>
      <c r="EB158">
        <v>1.5965997590683401</v>
      </c>
      <c r="EC158">
        <v>1.7393540474586189</v>
      </c>
      <c r="ED158">
        <v>0.86178488345467485</v>
      </c>
      <c r="EE158">
        <v>-0.67831251726602204</v>
      </c>
      <c r="EF158">
        <v>-0.164870925800642</v>
      </c>
      <c r="EG158">
        <v>-0.71487647801404819</v>
      </c>
      <c r="EH158">
        <v>1.1742304195649922</v>
      </c>
      <c r="EI158">
        <v>0.81279836194880772</v>
      </c>
      <c r="EJ158">
        <v>-9.0121829998679459E-2</v>
      </c>
      <c r="EK158">
        <v>0.74958506957045756</v>
      </c>
      <c r="EL158">
        <v>3.2019897844293155E-2</v>
      </c>
      <c r="EM158">
        <v>-1.4306488083093427</v>
      </c>
      <c r="EN158">
        <v>6.0508682508952916E-2</v>
      </c>
      <c r="EO158">
        <v>0.14141846804704983</v>
      </c>
      <c r="EP158">
        <v>0.84636212704936042</v>
      </c>
      <c r="EQ158">
        <v>-1.6402373148594052</v>
      </c>
      <c r="ER158">
        <v>-0.17931256479641888</v>
      </c>
      <c r="ES158">
        <v>-0.25633426048443653</v>
      </c>
      <c r="ET158">
        <v>-1.753055585140828</v>
      </c>
      <c r="EU158">
        <v>-0.82348833529977128</v>
      </c>
      <c r="EV158">
        <v>-0.79651499618194066</v>
      </c>
      <c r="EW158">
        <v>0.4853905011259485</v>
      </c>
      <c r="EX158">
        <v>0.47954699766705744</v>
      </c>
      <c r="EY158">
        <v>1.6329431673511863</v>
      </c>
      <c r="EZ158">
        <v>2.1136293071322143</v>
      </c>
      <c r="FA158">
        <v>-1.7269849195145071</v>
      </c>
      <c r="FB158">
        <v>0.59519379647099413</v>
      </c>
      <c r="FC158">
        <v>0.80706399785412941</v>
      </c>
      <c r="FD158">
        <v>0.68991198531875852</v>
      </c>
      <c r="FE158">
        <v>-0.47877392717055045</v>
      </c>
      <c r="FF158">
        <v>0.65718268160708249</v>
      </c>
      <c r="FG158">
        <v>2.1333107724785805</v>
      </c>
      <c r="FH158">
        <v>0.88327624325756915</v>
      </c>
      <c r="FI158">
        <v>0.84373823483474553</v>
      </c>
      <c r="FJ158">
        <v>-0.10572648534434848</v>
      </c>
      <c r="FK158">
        <v>0.81535517892916687</v>
      </c>
      <c r="FL158">
        <v>0.26504039851715788</v>
      </c>
      <c r="FM158">
        <v>-1.3921271602157503</v>
      </c>
      <c r="FN158">
        <v>2.2940002963878214</v>
      </c>
      <c r="FO158">
        <v>-1.8767786968965083</v>
      </c>
      <c r="FP158">
        <v>0.64526830101385713</v>
      </c>
      <c r="FQ158">
        <v>-0.16983676687232219</v>
      </c>
      <c r="FR158">
        <v>0.50189555622637272</v>
      </c>
      <c r="FS158">
        <v>-1.8754417396849021</v>
      </c>
      <c r="FT158">
        <v>-1.4283114069257863</v>
      </c>
      <c r="FU158">
        <v>-1.0350004231440835</v>
      </c>
      <c r="FV158">
        <v>0.78106040746206418</v>
      </c>
      <c r="FW158">
        <v>0.54275460570352152</v>
      </c>
      <c r="FX158">
        <v>-0.10518760973354802</v>
      </c>
      <c r="FY158">
        <v>0.67994960772921331</v>
      </c>
      <c r="FZ158">
        <v>0.16440594663436059</v>
      </c>
      <c r="GA158">
        <v>1.0569465302978642</v>
      </c>
      <c r="GB158">
        <v>-1.1185920811840333</v>
      </c>
      <c r="GC158">
        <v>-0.19044136934098788</v>
      </c>
      <c r="GD158">
        <v>9.6883923106361181E-2</v>
      </c>
      <c r="GE158">
        <v>-0.36099891076446511</v>
      </c>
      <c r="GF158">
        <v>-0.35300899980938993</v>
      </c>
      <c r="GG158">
        <v>0.37581685319310054</v>
      </c>
      <c r="GH158">
        <v>-1.0047597243101336</v>
      </c>
      <c r="GI158">
        <v>-0.12528744264272973</v>
      </c>
      <c r="GJ158">
        <v>-0.56523049352108501</v>
      </c>
      <c r="GK158">
        <v>-0.31434638003702275</v>
      </c>
      <c r="GL158">
        <v>9.0121829998679459E-2</v>
      </c>
      <c r="GM158">
        <v>0.46568857214879245</v>
      </c>
      <c r="GN158">
        <v>8.328811418323312E-2</v>
      </c>
      <c r="GO158">
        <v>0.59665580920409411</v>
      </c>
      <c r="GP158">
        <v>1.1233260011067614</v>
      </c>
      <c r="GQ158">
        <v>0.70856913225725293</v>
      </c>
      <c r="GR158">
        <v>0.37647396311513148</v>
      </c>
      <c r="GS158">
        <v>1.2660166248679161E-2</v>
      </c>
      <c r="GT158">
        <v>1.0810572348418646</v>
      </c>
      <c r="GU158">
        <v>1.5499290384468623</v>
      </c>
      <c r="GV158">
        <v>0.96500116342213005</v>
      </c>
      <c r="GW158">
        <v>0.20924858290527482</v>
      </c>
      <c r="GX158">
        <v>1.4435363482334651</v>
      </c>
      <c r="GY158">
        <v>-1.7442334865336306</v>
      </c>
      <c r="GZ158">
        <v>-1.4597708286601119</v>
      </c>
      <c r="HA158">
        <v>-0.21222149371169508</v>
      </c>
      <c r="HB158">
        <v>-7.4846866482403129E-2</v>
      </c>
      <c r="HC158">
        <v>1.0663552529877052</v>
      </c>
      <c r="HD158">
        <v>-1.1512202036101371</v>
      </c>
      <c r="HE158">
        <v>0.5282754500512965</v>
      </c>
      <c r="HF158">
        <v>-2.6273119146935642</v>
      </c>
      <c r="HG158">
        <v>-1.8825903680408373</v>
      </c>
      <c r="HH158">
        <v>-0.10803432815009728</v>
      </c>
      <c r="HI158">
        <v>7.7302502177190036E-2</v>
      </c>
      <c r="HJ158">
        <v>-0.2811589183693286</v>
      </c>
      <c r="HK158">
        <v>-1.3903127182857133</v>
      </c>
      <c r="HL158">
        <v>0.31732270144857466</v>
      </c>
      <c r="HM158">
        <v>1.788266672519967</v>
      </c>
      <c r="HN158">
        <v>2.3592656361870468</v>
      </c>
      <c r="HO158">
        <v>0.69234033617249224</v>
      </c>
      <c r="HP158">
        <v>-1.0710937203839421</v>
      </c>
      <c r="HQ158">
        <v>-0.20713855519716162</v>
      </c>
      <c r="HR158">
        <v>-2.0157676772214472</v>
      </c>
      <c r="HS158">
        <v>-0.4882326720689889</v>
      </c>
      <c r="HT158">
        <v>-0.33175638236571103</v>
      </c>
      <c r="HU158">
        <v>0.83720351540250704</v>
      </c>
      <c r="HV158">
        <v>1.0647340786817949</v>
      </c>
      <c r="HW158">
        <v>1.7192223822348751</v>
      </c>
      <c r="HX158">
        <v>-0.12559553397295531</v>
      </c>
      <c r="HY158">
        <v>0.67456085162120871</v>
      </c>
      <c r="HZ158">
        <v>0.2400042831141036</v>
      </c>
      <c r="IA158">
        <v>-1.879006958915852</v>
      </c>
      <c r="IB158">
        <v>0.91816673375433311</v>
      </c>
      <c r="IC158">
        <v>1.7043248590198345</v>
      </c>
      <c r="ID158">
        <v>0.41936800698749721</v>
      </c>
      <c r="IE158">
        <v>-1.0926578397629783</v>
      </c>
      <c r="IF158">
        <v>-0.3987406671512872</v>
      </c>
      <c r="IG158">
        <v>1.2038572094752453</v>
      </c>
      <c r="IH158">
        <v>0.59336798585718498</v>
      </c>
      <c r="II158">
        <v>1.1011729839083273</v>
      </c>
      <c r="IJ158">
        <v>0.20088918972760439</v>
      </c>
      <c r="IK158">
        <v>1.2453074305085465</v>
      </c>
      <c r="IL158">
        <v>0.49332356866216287</v>
      </c>
      <c r="IM158">
        <v>-0.71349404606735334</v>
      </c>
      <c r="IN158">
        <v>-0.77784761742805131</v>
      </c>
      <c r="IO158">
        <v>-1.4268243830883875</v>
      </c>
      <c r="IP158">
        <v>-1.2605687516042963</v>
      </c>
      <c r="IQ158">
        <v>0.20799802769033704</v>
      </c>
      <c r="IR158">
        <v>-0.70307351052179001</v>
      </c>
      <c r="IS158">
        <v>0.84833345681545325</v>
      </c>
      <c r="IT158">
        <v>0.49349637265549973</v>
      </c>
      <c r="IU158">
        <v>1.5576006262563169</v>
      </c>
      <c r="IV158">
        <v>0.8348160918103531</v>
      </c>
      <c r="IW158">
        <v>-0.52256609706091695</v>
      </c>
      <c r="IX158">
        <v>-0.44591388359549455</v>
      </c>
      <c r="IY158">
        <v>0.52282985052443109</v>
      </c>
      <c r="IZ158">
        <v>-0.34983486330020241</v>
      </c>
      <c r="JA158">
        <v>-0.68439021561061963</v>
      </c>
      <c r="JB158">
        <v>-0.62105755205266178</v>
      </c>
      <c r="JC158">
        <v>0.23339453036896884</v>
      </c>
      <c r="JD158">
        <v>-0.89794866653392091</v>
      </c>
      <c r="JE158">
        <v>0.57251554608228616</v>
      </c>
      <c r="JF158">
        <v>0.93924427346792072</v>
      </c>
      <c r="JG158">
        <v>0.58218574849888682</v>
      </c>
      <c r="JH158">
        <v>0.16688773030182347</v>
      </c>
      <c r="JI158">
        <v>-0.15255409380188212</v>
      </c>
      <c r="JJ158">
        <v>-0.29567331694124732</v>
      </c>
      <c r="JK158">
        <v>0.69789166445843875</v>
      </c>
      <c r="JL158">
        <v>-2.3015127226244658</v>
      </c>
      <c r="JM158">
        <v>0.66842744672612753</v>
      </c>
      <c r="JN158">
        <v>1.5030855138320476</v>
      </c>
      <c r="JO158">
        <v>2.9445072868838906</v>
      </c>
      <c r="JP158">
        <v>0.68826238930341788</v>
      </c>
      <c r="JQ158">
        <v>-1.1260613064223435</v>
      </c>
      <c r="JR158">
        <v>2.125198079738766</v>
      </c>
      <c r="JS158">
        <v>-0.27503688215801958</v>
      </c>
      <c r="JT158">
        <v>0.60242427935008891</v>
      </c>
      <c r="JU158">
        <v>0.80748804975883104</v>
      </c>
      <c r="JV158">
        <v>-1.4012539395480417</v>
      </c>
      <c r="JW158">
        <v>-0.73938963396358304</v>
      </c>
      <c r="JX158">
        <v>-9.0967660071328282E-2</v>
      </c>
      <c r="JY158">
        <v>-1.1321390047669411</v>
      </c>
      <c r="JZ158">
        <v>0.67072505771648139</v>
      </c>
      <c r="KA158">
        <v>0.36933897717972286</v>
      </c>
      <c r="KB158">
        <v>-2.3248321667779237</v>
      </c>
      <c r="KC158">
        <v>0.10426447261124849</v>
      </c>
      <c r="KD158">
        <v>-1.2261011761438567</v>
      </c>
      <c r="KE158">
        <v>0.15479827197850682</v>
      </c>
      <c r="KF158">
        <v>-0.42530587052169722</v>
      </c>
      <c r="KG158">
        <v>-0.12798636817024089</v>
      </c>
      <c r="KH158">
        <v>2.073256837320514</v>
      </c>
      <c r="KI158">
        <v>-0.57594320423959289</v>
      </c>
      <c r="KJ158">
        <v>-0.51888719099224545</v>
      </c>
      <c r="KK158">
        <v>1.7559068510308862</v>
      </c>
      <c r="KL158">
        <v>0.57847273637889884</v>
      </c>
      <c r="KM158">
        <v>-0.43512386582733598</v>
      </c>
      <c r="KN158">
        <v>0.5594961294264067</v>
      </c>
      <c r="KO158">
        <v>-1.4205033949110657</v>
      </c>
      <c r="KP158">
        <v>0.25641384127084166</v>
      </c>
      <c r="KQ158">
        <v>0.65519088821019977</v>
      </c>
      <c r="KR158">
        <v>-8.5667579696746543E-2</v>
      </c>
      <c r="KS158">
        <v>1.0286180440743919</v>
      </c>
      <c r="KT158">
        <v>-2.0059451344422996</v>
      </c>
      <c r="KU158">
        <v>-0.16820649761939421</v>
      </c>
      <c r="KV158">
        <v>-0.35260200093034655</v>
      </c>
      <c r="KW158">
        <v>-0.33329115467495285</v>
      </c>
      <c r="KX158">
        <v>-0.57865463531925343</v>
      </c>
      <c r="KY158">
        <v>0.8820347829896491</v>
      </c>
      <c r="KZ158">
        <v>0.18569153326097876</v>
      </c>
      <c r="LA158">
        <v>-1.5960540622472763</v>
      </c>
      <c r="LB158">
        <v>-0.67513838075683452</v>
      </c>
      <c r="LC158">
        <v>-0.52081304602324963</v>
      </c>
      <c r="LD158">
        <v>-0.45048182073514909</v>
      </c>
      <c r="LE158">
        <v>-1.5047453416627832</v>
      </c>
      <c r="LF158">
        <v>0.51678853196790442</v>
      </c>
      <c r="LG158">
        <v>1.3596036296803504</v>
      </c>
      <c r="LH158">
        <v>0.89794866653392091</v>
      </c>
      <c r="LI158">
        <v>-0.48547690312261693</v>
      </c>
      <c r="LJ158">
        <v>0.14195961739460472</v>
      </c>
      <c r="LK158">
        <v>6.771415428374894E-2</v>
      </c>
      <c r="LL158">
        <v>1.2265900295460597</v>
      </c>
      <c r="LM158">
        <v>1.5698151401011273</v>
      </c>
      <c r="LN158">
        <v>1.3267981557874009</v>
      </c>
      <c r="LO158">
        <v>-1.6437752492493019</v>
      </c>
      <c r="LP158">
        <v>8.6896534412517212E-2</v>
      </c>
      <c r="LQ158">
        <v>0.50719449973257724</v>
      </c>
      <c r="LR158">
        <v>1.8443915905663744</v>
      </c>
      <c r="LS158">
        <v>-1.3058752301731147</v>
      </c>
      <c r="LT158">
        <v>0.47423213800357189</v>
      </c>
      <c r="LU158">
        <v>-1.4660190572612919</v>
      </c>
      <c r="LV158">
        <v>1.0716371434682515</v>
      </c>
      <c r="LW158">
        <v>-0.39650558392168023</v>
      </c>
      <c r="LX158">
        <v>-0.28322915568423923</v>
      </c>
      <c r="LY158">
        <v>0.48797346607898362</v>
      </c>
      <c r="LZ158">
        <v>-0.14211423149390612</v>
      </c>
      <c r="MA158">
        <v>-0.6730260793119669</v>
      </c>
      <c r="MB158">
        <v>1.2675400284933858</v>
      </c>
      <c r="MC158">
        <v>0.60114075495221186</v>
      </c>
      <c r="MD158">
        <v>-2.3375650926027447</v>
      </c>
      <c r="ME158">
        <v>-0.76548303695744835</v>
      </c>
      <c r="MF158">
        <v>0.33960645851038862</v>
      </c>
      <c r="MG158">
        <v>1.3530780051951297</v>
      </c>
      <c r="MH158">
        <v>-1.4571151041309349</v>
      </c>
      <c r="MI158">
        <v>2.0433617464732379</v>
      </c>
      <c r="MJ158">
        <v>0.36663777791545726</v>
      </c>
      <c r="MK158">
        <v>1.2408327165758237</v>
      </c>
      <c r="ML158">
        <v>-1.3187241165724117</v>
      </c>
      <c r="MM158">
        <v>-0.84330167737789452</v>
      </c>
      <c r="MN158">
        <v>8.1906819104915485E-2</v>
      </c>
      <c r="MO158">
        <v>-0.13454496183840092</v>
      </c>
      <c r="MP158">
        <v>-0.29016405278525781</v>
      </c>
      <c r="MQ158">
        <v>-1.1247630027355626</v>
      </c>
      <c r="MR158">
        <v>-0.22154154066811316</v>
      </c>
      <c r="MS158">
        <v>-0.20823222257604357</v>
      </c>
      <c r="MT158">
        <v>2.3036773200146854</v>
      </c>
      <c r="MU158">
        <v>-0.45480305743694771</v>
      </c>
      <c r="MV158">
        <v>1.2624332157429308</v>
      </c>
      <c r="MW158">
        <v>0.79106257544481196</v>
      </c>
      <c r="MX158">
        <v>0.84035718828090467</v>
      </c>
      <c r="MY158">
        <v>-1.0452504284330644</v>
      </c>
      <c r="MZ158">
        <v>0.47406047087861225</v>
      </c>
      <c r="NA158">
        <v>0.7616949915245641</v>
      </c>
      <c r="NB158">
        <v>0.60931824918952771</v>
      </c>
      <c r="NC158">
        <v>-0.77536469689221121</v>
      </c>
      <c r="ND158">
        <v>0.63681227402412333</v>
      </c>
      <c r="NE158">
        <v>-0.19503886505845003</v>
      </c>
      <c r="NF158">
        <v>-0.91014953795820475</v>
      </c>
      <c r="NG158">
        <v>-0.15696741684223525</v>
      </c>
      <c r="NH158">
        <v>0.34755885280901566</v>
      </c>
      <c r="NI158">
        <v>-7.3312094173161313E-2</v>
      </c>
      <c r="NJ158">
        <v>0.31981699066818692</v>
      </c>
      <c r="NK158">
        <v>0.69467546381929424</v>
      </c>
      <c r="NL158">
        <v>-1.5643308870494366</v>
      </c>
      <c r="NM158">
        <v>-1.5803925634827465</v>
      </c>
      <c r="NN158">
        <v>0.10364942681917455</v>
      </c>
      <c r="NO158">
        <v>-0.37557128962362185</v>
      </c>
      <c r="NP158">
        <v>-2.3191569198388606</v>
      </c>
      <c r="NQ158">
        <v>-1.7172123989439569</v>
      </c>
      <c r="NR158">
        <v>6.9708221417386085E-2</v>
      </c>
      <c r="NS158">
        <v>-0.35219500205130316</v>
      </c>
      <c r="NT158">
        <v>0.71181830207933672</v>
      </c>
      <c r="NU158">
        <v>-0.18779246602207422</v>
      </c>
      <c r="NV158">
        <v>1.0305666364729404</v>
      </c>
      <c r="NW158">
        <v>0.88633214545552619</v>
      </c>
      <c r="NX158">
        <v>-1.4867191566736437</v>
      </c>
      <c r="NY158">
        <v>0.59866806623176672</v>
      </c>
      <c r="NZ158">
        <v>-0.84614157458418049</v>
      </c>
      <c r="OA158">
        <v>1.5632895156159066</v>
      </c>
      <c r="OB158">
        <v>0.4762023309012875</v>
      </c>
      <c r="OC158">
        <v>0.70562236942350864</v>
      </c>
      <c r="OD158">
        <v>1.9311210053274408</v>
      </c>
      <c r="OE158">
        <v>7.6381638791644946E-2</v>
      </c>
      <c r="OF158">
        <v>0.52002633310621604</v>
      </c>
      <c r="OG158">
        <v>0.54541715144296177</v>
      </c>
      <c r="OH158">
        <v>0.91235278887324966</v>
      </c>
      <c r="OI158">
        <v>-0.18864966477849521</v>
      </c>
      <c r="OJ158">
        <v>0.68845793066429906</v>
      </c>
      <c r="OK158">
        <v>1.1181646186742</v>
      </c>
      <c r="OL158">
        <v>0.68052827373321634</v>
      </c>
      <c r="OM158">
        <v>1.218834313476691</v>
      </c>
      <c r="ON158">
        <v>0.34333652365603484</v>
      </c>
      <c r="OO158">
        <v>-1.8745504348771647</v>
      </c>
      <c r="OP158">
        <v>0.29775264920317568</v>
      </c>
      <c r="OQ158">
        <v>1.6706508176866919</v>
      </c>
      <c r="OR158">
        <v>-0.561107071916922</v>
      </c>
      <c r="OS158">
        <v>1.0075518730445765</v>
      </c>
      <c r="OT158">
        <v>-0.91676838565035723</v>
      </c>
      <c r="OU158">
        <v>-0.20440324988157954</v>
      </c>
      <c r="OV158">
        <v>0.85945885075489059</v>
      </c>
      <c r="OW158">
        <v>-1.2360578693915159</v>
      </c>
      <c r="OX158">
        <v>0.30848468668409623</v>
      </c>
      <c r="OY158">
        <v>0.42966462387994397</v>
      </c>
      <c r="OZ158">
        <v>-0.2958336153824348</v>
      </c>
      <c r="PA158">
        <v>-0.27249598133494146</v>
      </c>
      <c r="PB158">
        <v>0.60141474023112096</v>
      </c>
      <c r="PC158">
        <v>1.4028910300112329</v>
      </c>
      <c r="PD158">
        <v>0.8640040505270008</v>
      </c>
      <c r="PE158">
        <v>1.1273596101091243</v>
      </c>
      <c r="PF158">
        <v>0.10057419785880484</v>
      </c>
      <c r="PG158">
        <v>-1.0773601388791576</v>
      </c>
      <c r="PH158">
        <v>-7.4386434789630584E-2</v>
      </c>
      <c r="PI158">
        <v>0.83308350440347567</v>
      </c>
      <c r="PJ158">
        <v>0.76415062721935101</v>
      </c>
      <c r="PK158">
        <v>-0.87169610196724534</v>
      </c>
      <c r="PL158">
        <v>-3.0217961466405541E-3</v>
      </c>
      <c r="PM158">
        <v>7.9527353591402061E-2</v>
      </c>
      <c r="PN158">
        <v>0.72628154157428071</v>
      </c>
      <c r="PO158">
        <v>-0.17069055502361152</v>
      </c>
      <c r="PP158">
        <v>1.7495131032774225</v>
      </c>
      <c r="PQ158">
        <v>-1.5261321095749736E-2</v>
      </c>
      <c r="PR158">
        <v>-0.83362465375103056</v>
      </c>
      <c r="PS158">
        <v>-0.24512473828508519</v>
      </c>
      <c r="PT158">
        <v>0.61550053942482919</v>
      </c>
      <c r="PU158">
        <v>2.2692256607115269</v>
      </c>
      <c r="PV158">
        <v>1.0977601050399244E-2</v>
      </c>
      <c r="PW158">
        <v>0.6909795047249645</v>
      </c>
      <c r="PX158">
        <v>-1.8067385099129751</v>
      </c>
      <c r="PY158">
        <v>-0.58454361351323314</v>
      </c>
      <c r="PZ158">
        <v>-1.7215734260389581</v>
      </c>
      <c r="QA158">
        <v>-1.4232364264898933</v>
      </c>
      <c r="QB158">
        <v>-0.89417653725831769</v>
      </c>
      <c r="QC158">
        <v>0.977013314695796</v>
      </c>
      <c r="QD158">
        <v>-1.939579306053929</v>
      </c>
      <c r="QE158">
        <v>0.78074890552670695</v>
      </c>
      <c r="QF158">
        <v>0.15324985724873841</v>
      </c>
      <c r="QG158">
        <v>-1.0541407391428947</v>
      </c>
      <c r="QH158">
        <v>-0.43613340494630393</v>
      </c>
      <c r="QI158">
        <v>0.54089468903839588</v>
      </c>
      <c r="QJ158">
        <v>-0.37458676160895266</v>
      </c>
      <c r="QK158">
        <v>-2.2109452402219176</v>
      </c>
      <c r="QL158">
        <v>-1.6581225281697698</v>
      </c>
      <c r="QM158">
        <v>0.18001173884840682</v>
      </c>
      <c r="QN158">
        <v>-1.1942802302655764</v>
      </c>
      <c r="QO158">
        <v>0.63148036133497953</v>
      </c>
      <c r="QP158">
        <v>-1.8360697140451521</v>
      </c>
      <c r="QQ158">
        <v>2.2118365450296551</v>
      </c>
      <c r="QR158">
        <v>0.33798642107285559</v>
      </c>
      <c r="QS158">
        <v>-1.4353463484439999</v>
      </c>
      <c r="QT158">
        <v>-0.71319846028927714</v>
      </c>
      <c r="QU158">
        <v>-1.2032251106575131</v>
      </c>
      <c r="QV158">
        <v>-1.0059011401608586</v>
      </c>
      <c r="QW158">
        <v>-0.18685796021600254</v>
      </c>
      <c r="QX158">
        <v>-1.2227019396959804</v>
      </c>
      <c r="QY158">
        <v>0.49004256652551703</v>
      </c>
      <c r="QZ158">
        <v>0.1128830717789242</v>
      </c>
      <c r="RA158">
        <v>-1.3783483154838905</v>
      </c>
      <c r="RB158">
        <v>0.98804548542830162</v>
      </c>
      <c r="RC158">
        <v>3.7761083149234764E-2</v>
      </c>
      <c r="RD158">
        <v>-0.5207266440265812</v>
      </c>
      <c r="RE158">
        <v>-1.8648916011443362</v>
      </c>
      <c r="RF158">
        <v>0.5718845841329312</v>
      </c>
      <c r="RG158">
        <v>-1.0966959962388501</v>
      </c>
      <c r="RH158">
        <v>-1.3284579836181365</v>
      </c>
      <c r="RI158">
        <v>-1.1312681635899935</v>
      </c>
      <c r="RJ158">
        <v>-0.18413402358419262</v>
      </c>
      <c r="RK158">
        <v>0.80082827480509877</v>
      </c>
      <c r="RL158">
        <v>0.63409743233933114</v>
      </c>
      <c r="RM158">
        <v>-1.0817439033417031</v>
      </c>
      <c r="RN158">
        <v>2.031129042734392E-2</v>
      </c>
      <c r="RO158">
        <v>-0.44051262193534058</v>
      </c>
      <c r="RP158">
        <v>-0.76558649197977502</v>
      </c>
      <c r="RQ158">
        <v>-6.771415428374894E-2</v>
      </c>
      <c r="RR158">
        <v>0.81056441558757797</v>
      </c>
      <c r="RS158">
        <v>-0.56164481065934524</v>
      </c>
      <c r="RT158">
        <v>0.70464238888234831</v>
      </c>
      <c r="RU158">
        <v>-1.4848728824290447</v>
      </c>
      <c r="RV158">
        <v>-1.3293856682139449</v>
      </c>
      <c r="RW158">
        <v>0.45607635001942981</v>
      </c>
      <c r="RX158">
        <v>-0.17814727470977232</v>
      </c>
      <c r="RY158">
        <v>-0.46568857214879245</v>
      </c>
      <c r="RZ158">
        <v>1.505222826381214</v>
      </c>
      <c r="SA158">
        <v>0.68216877480153926</v>
      </c>
      <c r="SB158">
        <v>-0.17449565348215401</v>
      </c>
      <c r="SC158">
        <v>-0.13408225640887395</v>
      </c>
      <c r="SD158">
        <v>0.21989535525790416</v>
      </c>
      <c r="SE158">
        <v>-0.37106019590282813</v>
      </c>
      <c r="SF158">
        <v>-5.7290208133053966E-2</v>
      </c>
      <c r="SG158">
        <v>-0.79514848039252684</v>
      </c>
    </row>
    <row r="159" spans="1:502">
      <c r="A159" t="s">
        <v>539</v>
      </c>
      <c r="B159">
        <v>0.46969944378361106</v>
      </c>
      <c r="C159">
        <v>-0.43411546357674524</v>
      </c>
      <c r="D159">
        <v>1.7424827092327178</v>
      </c>
      <c r="E159">
        <v>-0.6400955498975236</v>
      </c>
      <c r="F159">
        <v>-0.45862407205277123</v>
      </c>
      <c r="G159">
        <v>1.4995475794421509</v>
      </c>
      <c r="H159">
        <v>-0.3593663677747827</v>
      </c>
      <c r="I159">
        <v>0.28729232326440979</v>
      </c>
      <c r="J159">
        <v>0.90633648142102174</v>
      </c>
      <c r="K159">
        <v>1.3096541806589812</v>
      </c>
      <c r="L159">
        <v>-2.0366132957860827</v>
      </c>
      <c r="M159">
        <v>-1.7638285498833284</v>
      </c>
      <c r="N159">
        <v>1.1347560757712927</v>
      </c>
      <c r="O159">
        <v>0.56864450925786514</v>
      </c>
      <c r="P159">
        <v>-0.36116261981078424</v>
      </c>
      <c r="Q159">
        <v>-1.6373087419196963</v>
      </c>
      <c r="R159">
        <v>0.33669039112282917</v>
      </c>
      <c r="S159">
        <v>0.34455297281965613</v>
      </c>
      <c r="T159">
        <v>-1.1754514162021223</v>
      </c>
      <c r="U159">
        <v>0.25854888008325361</v>
      </c>
      <c r="V159">
        <v>-4.1511611925670877E-2</v>
      </c>
      <c r="W159">
        <v>-1.1577753866731655</v>
      </c>
      <c r="X159">
        <v>-2.8856447897851467</v>
      </c>
      <c r="Y159">
        <v>1.2837631402362604</v>
      </c>
      <c r="Z159">
        <v>1.9136405171593651</v>
      </c>
      <c r="AA159">
        <v>-0.62384287957684137</v>
      </c>
      <c r="AB159">
        <v>-0.21887672119191848</v>
      </c>
      <c r="AC159">
        <v>-6.5184622144442983E-2</v>
      </c>
      <c r="AD159">
        <v>-1.0322764865122736E-3</v>
      </c>
      <c r="AE159">
        <v>0.80367726695840247</v>
      </c>
      <c r="AF159">
        <v>-0.61097580328350887</v>
      </c>
      <c r="AG159">
        <v>-0.61300625020521693</v>
      </c>
      <c r="AH159">
        <v>1.652101673244033</v>
      </c>
      <c r="AI159">
        <v>0.48384208639618009</v>
      </c>
      <c r="AJ159">
        <v>-0.69253474066499621</v>
      </c>
      <c r="AK159">
        <v>-1.4960232874727808</v>
      </c>
      <c r="AL159">
        <v>1.3381350072450005</v>
      </c>
      <c r="AM159">
        <v>2.2335370886139572</v>
      </c>
      <c r="AN159">
        <v>-0.36279516280046664</v>
      </c>
      <c r="AO159">
        <v>2.2118365450296551</v>
      </c>
      <c r="AP159">
        <v>0.30199316825019196</v>
      </c>
      <c r="AQ159">
        <v>0.54151541917235591</v>
      </c>
      <c r="AR159">
        <v>-0.38791313272668049</v>
      </c>
      <c r="AS159">
        <v>-0.31973627301340457</v>
      </c>
      <c r="AT159">
        <v>-0.41486146074021235</v>
      </c>
      <c r="AU159">
        <v>-4.0822669689077884E-2</v>
      </c>
      <c r="AV159">
        <v>0.49548361857887357</v>
      </c>
      <c r="AW159">
        <v>1.0359167390561197</v>
      </c>
      <c r="AX159">
        <v>-0.62152139435056597</v>
      </c>
      <c r="AY159">
        <v>1.9951949070673436</v>
      </c>
      <c r="AZ159">
        <v>0.49315076466882601</v>
      </c>
      <c r="BA159">
        <v>0.78928678703960031</v>
      </c>
      <c r="BB159">
        <v>0.42229316932207439</v>
      </c>
      <c r="BC159">
        <v>2.2454287318396382E-2</v>
      </c>
      <c r="BD159">
        <v>0.16432863958470989</v>
      </c>
      <c r="BE159">
        <v>-2.272245183121413</v>
      </c>
      <c r="BF159">
        <v>-0.37787003748235293</v>
      </c>
      <c r="BG159">
        <v>-2.0305742509663105</v>
      </c>
      <c r="BH159">
        <v>1.3293856682139449</v>
      </c>
      <c r="BI159">
        <v>-1.9456365407677367</v>
      </c>
      <c r="BJ159">
        <v>-0.68632516558864154</v>
      </c>
      <c r="BK159">
        <v>1.0569465302978642</v>
      </c>
      <c r="BL159">
        <v>-0.17667048268776853</v>
      </c>
      <c r="BM159">
        <v>-5.3536268751486205E-2</v>
      </c>
      <c r="BN159">
        <v>-1.6572130334679969</v>
      </c>
      <c r="BO159">
        <v>-0.27130454327561893</v>
      </c>
      <c r="BP159">
        <v>-0.21660525817424059</v>
      </c>
      <c r="BQ159">
        <v>-0.74301510721852537</v>
      </c>
      <c r="BR159">
        <v>0.84734665506402962</v>
      </c>
      <c r="BS159">
        <v>-1.2978421182197053</v>
      </c>
      <c r="BT159">
        <v>0.73487399276928045</v>
      </c>
      <c r="BU159">
        <v>0.65168705987161957</v>
      </c>
      <c r="BV159">
        <v>-0.20073343875992578</v>
      </c>
      <c r="BW159">
        <v>1.8094851839123294</v>
      </c>
      <c r="BX159">
        <v>-1.3603767001768574</v>
      </c>
      <c r="BY159">
        <v>-1.1692145562847145</v>
      </c>
      <c r="BZ159">
        <v>1.1927227205887903</v>
      </c>
      <c r="CA159">
        <v>1.5935984265524894</v>
      </c>
      <c r="CB159">
        <v>0.3215882315998897</v>
      </c>
      <c r="CC159">
        <v>8.4593239080277272E-2</v>
      </c>
      <c r="CD159">
        <v>-0.75151092460146174</v>
      </c>
      <c r="CE159">
        <v>-0.42304577618779149</v>
      </c>
      <c r="CF159">
        <v>0.27559281079447828</v>
      </c>
      <c r="CG159">
        <v>-0.40471149986842647</v>
      </c>
      <c r="CH159">
        <v>3.0230148695409298</v>
      </c>
      <c r="CI159">
        <v>0.55119471653597429</v>
      </c>
      <c r="CJ159">
        <v>0.67398559622233734</v>
      </c>
      <c r="CK159">
        <v>0.52151563068036921</v>
      </c>
      <c r="CL159">
        <v>-0.40404756873613223</v>
      </c>
      <c r="CM159">
        <v>-0.33288756640104111</v>
      </c>
      <c r="CN159">
        <v>-0.19550725482986309</v>
      </c>
      <c r="CO159">
        <v>1.2114719538658392</v>
      </c>
      <c r="CP159">
        <v>-0.39890664993436076</v>
      </c>
      <c r="CQ159">
        <v>1.3196358850109391</v>
      </c>
      <c r="CR159">
        <v>-0.3553702754288679</v>
      </c>
      <c r="CS159">
        <v>-0.8168490239768289</v>
      </c>
      <c r="CT159">
        <v>0.90725961854332127</v>
      </c>
      <c r="CU159">
        <v>1.0401117833680473</v>
      </c>
      <c r="CV159">
        <v>-0.48418542064609937</v>
      </c>
      <c r="CW159">
        <v>0.43277054828649852</v>
      </c>
      <c r="CX159">
        <v>-0.93710468718199991</v>
      </c>
      <c r="CY159">
        <v>1.9813887774944305</v>
      </c>
      <c r="CZ159">
        <v>0.12343662092462182</v>
      </c>
      <c r="DA159">
        <v>-0.59346007219573949</v>
      </c>
      <c r="DB159">
        <v>0.1067269295162987</v>
      </c>
      <c r="DC159">
        <v>-0.60224010667297989</v>
      </c>
      <c r="DD159">
        <v>0.30119281291263178</v>
      </c>
      <c r="DE159">
        <v>-0.81152165876119398</v>
      </c>
      <c r="DF159">
        <v>0.77732920544804074</v>
      </c>
      <c r="DG159">
        <v>-1.1226075002923608</v>
      </c>
      <c r="DH159">
        <v>-0.55333430282189511</v>
      </c>
      <c r="DI159">
        <v>0.33159381018776912</v>
      </c>
      <c r="DJ159">
        <v>0.1386376879963791</v>
      </c>
      <c r="DK159">
        <v>0.6730260793119669</v>
      </c>
      <c r="DL159">
        <v>-1.629759935894981</v>
      </c>
      <c r="DM159">
        <v>-9.2350092018023133E-2</v>
      </c>
      <c r="DN159">
        <v>-1.1902329788426869</v>
      </c>
      <c r="DO159">
        <v>-0.44523858377942815</v>
      </c>
      <c r="DP159">
        <v>-1.3282738109410275</v>
      </c>
      <c r="DQ159">
        <v>1.1408951650082599</v>
      </c>
      <c r="DR159">
        <v>1.8226182874059305</v>
      </c>
      <c r="DS159">
        <v>-1.7020374798448756</v>
      </c>
      <c r="DT159">
        <v>-0.9594123184797354</v>
      </c>
      <c r="DU159">
        <v>0.68516328610712662</v>
      </c>
      <c r="DV159">
        <v>-1.9517665350576863</v>
      </c>
      <c r="DW159">
        <v>-0.33555693335074466</v>
      </c>
      <c r="DX159">
        <v>-0.6284949449764099</v>
      </c>
      <c r="DY159">
        <v>2.9218790587037802</v>
      </c>
      <c r="DZ159">
        <v>1.8169430404668674E-2</v>
      </c>
      <c r="EA159">
        <v>0.63428387875319459</v>
      </c>
      <c r="EB159">
        <v>-0.13801923159917351</v>
      </c>
      <c r="EC159">
        <v>0.98109012469649315</v>
      </c>
      <c r="ED159">
        <v>-1.2306554708629847</v>
      </c>
      <c r="EE159">
        <v>-1.1818860912171658</v>
      </c>
      <c r="EF159">
        <v>0.89235300038126297</v>
      </c>
      <c r="EG159">
        <v>-2.2056883608456701</v>
      </c>
      <c r="EH159">
        <v>0.55520786190754734</v>
      </c>
      <c r="EI159">
        <v>1.3349108485272154E-2</v>
      </c>
      <c r="EJ159">
        <v>2.1400592231657356</v>
      </c>
      <c r="EK159">
        <v>-1.2937675819557626</v>
      </c>
      <c r="EL159">
        <v>-0.78573975770268589</v>
      </c>
      <c r="EM159">
        <v>1.0691951501939911</v>
      </c>
      <c r="EN159">
        <v>1.7527008822071366</v>
      </c>
      <c r="EO159">
        <v>0.51669985623448156</v>
      </c>
      <c r="EP159">
        <v>0.54284328143694438</v>
      </c>
      <c r="EQ159">
        <v>8.9968352767755277E-2</v>
      </c>
      <c r="ER159">
        <v>1.0253779691993259</v>
      </c>
      <c r="ES159">
        <v>1.1035604075004812</v>
      </c>
      <c r="ET159">
        <v>0.1327703103015665</v>
      </c>
      <c r="EU159">
        <v>0.67609903453558218</v>
      </c>
      <c r="EV159">
        <v>-0.56927319747046567</v>
      </c>
      <c r="EW159">
        <v>-6.1735363487969153E-2</v>
      </c>
      <c r="EX159">
        <v>0.38502776078530587</v>
      </c>
      <c r="EY159">
        <v>-1.560183591209352</v>
      </c>
      <c r="EZ159">
        <v>-2.1688902052119374</v>
      </c>
      <c r="FA159">
        <v>1.0426128937979229</v>
      </c>
      <c r="FB159">
        <v>-0.19223307390348054</v>
      </c>
      <c r="FC159">
        <v>-0.1348530531686265</v>
      </c>
      <c r="FD159">
        <v>-5.8525984059087932E-3</v>
      </c>
      <c r="FE159">
        <v>-0.18452396943757776</v>
      </c>
      <c r="FF159">
        <v>0.74705440056277439</v>
      </c>
      <c r="FG159">
        <v>-2.2940002963878214</v>
      </c>
      <c r="FH159">
        <v>1.8079117580782622</v>
      </c>
      <c r="FI159">
        <v>0.58653995438362472</v>
      </c>
      <c r="FJ159">
        <v>0.2370916263316758</v>
      </c>
      <c r="FK159">
        <v>0.8419920050073415</v>
      </c>
      <c r="FL159">
        <v>0.96964186013792641</v>
      </c>
      <c r="FM159">
        <v>-0.22279550648818258</v>
      </c>
      <c r="FN159">
        <v>-1.5809246178832836</v>
      </c>
      <c r="FO159">
        <v>0.895661287358962</v>
      </c>
      <c r="FP159">
        <v>1.1739257388398983</v>
      </c>
      <c r="FQ159">
        <v>0.77774302553734742</v>
      </c>
      <c r="FR159">
        <v>-0.59437297750264406</v>
      </c>
      <c r="FS159">
        <v>0.58427076510270126</v>
      </c>
      <c r="FT159">
        <v>-1.4660190572612919</v>
      </c>
      <c r="FU159">
        <v>-0.45107299229130149</v>
      </c>
      <c r="FV159">
        <v>9.6729309007059783E-2</v>
      </c>
      <c r="FW159">
        <v>-0.53921326070849318</v>
      </c>
      <c r="FX159">
        <v>-4.6029526856727898E-2</v>
      </c>
      <c r="FY159">
        <v>0.83720351540250704</v>
      </c>
      <c r="FZ159">
        <v>0.66470192905399017</v>
      </c>
      <c r="GA159">
        <v>-1.0681105777621269</v>
      </c>
      <c r="GB159">
        <v>-0.92965365183772519</v>
      </c>
      <c r="GC159">
        <v>-5.2923496696166694E-2</v>
      </c>
      <c r="GD159">
        <v>-0.7370795174210798</v>
      </c>
      <c r="GE159">
        <v>0.55270902521442622</v>
      </c>
      <c r="GF159">
        <v>-3.4316371966269799E-2</v>
      </c>
      <c r="GG159">
        <v>1.5489149518543854</v>
      </c>
      <c r="GH159">
        <v>0.20721699911518954</v>
      </c>
      <c r="GI159">
        <v>-1.1438328328949865</v>
      </c>
      <c r="GJ159">
        <v>0.18273453861183953</v>
      </c>
      <c r="GK159">
        <v>-1.2905957191833295</v>
      </c>
      <c r="GL159">
        <v>0.4546336640487425</v>
      </c>
      <c r="GM159">
        <v>1.3588328329205979</v>
      </c>
      <c r="GN159">
        <v>0.48616584535920992</v>
      </c>
      <c r="GO159">
        <v>0.98170858109369874</v>
      </c>
      <c r="GP159">
        <v>5.4071733757155016E-2</v>
      </c>
      <c r="GQ159">
        <v>-1.421972228854429</v>
      </c>
      <c r="GR159">
        <v>-1.798580342438072</v>
      </c>
      <c r="GS159">
        <v>1.7428374121664092</v>
      </c>
      <c r="GT159">
        <v>-1.1760630513890646</v>
      </c>
      <c r="GU159">
        <v>0.35227571970608551</v>
      </c>
      <c r="GV159">
        <v>0.40978079596243333</v>
      </c>
      <c r="GW159">
        <v>0.78397079050773755</v>
      </c>
      <c r="GX159">
        <v>1.7195543478010222</v>
      </c>
      <c r="GY159">
        <v>-1.2994405551580712</v>
      </c>
      <c r="GZ159">
        <v>-0.79043502410058863</v>
      </c>
      <c r="HA159">
        <v>-1.0927965377049986</v>
      </c>
      <c r="HB159">
        <v>-0.47748699216754176</v>
      </c>
      <c r="HC159">
        <v>1.3269800547277555</v>
      </c>
      <c r="HD159">
        <v>-1.3037242752034217</v>
      </c>
      <c r="HE159">
        <v>-1.6885223885765299</v>
      </c>
      <c r="HF159">
        <v>-1.684084054431878</v>
      </c>
      <c r="HG159">
        <v>-0.11973725122516043</v>
      </c>
      <c r="HH159">
        <v>0.74634613156376872</v>
      </c>
      <c r="HI159">
        <v>1.2148257155786268</v>
      </c>
      <c r="HJ159">
        <v>1.6376043276977725</v>
      </c>
      <c r="HK159">
        <v>0.18141236068913713</v>
      </c>
      <c r="HL159">
        <v>0.71705244408803992</v>
      </c>
      <c r="HM159">
        <v>-0.50632479542400688</v>
      </c>
      <c r="HN159">
        <v>-0.12860368769906927</v>
      </c>
      <c r="HO159">
        <v>-0.92930122264078818</v>
      </c>
      <c r="HP159">
        <v>-1.0003350325860083</v>
      </c>
      <c r="HQ159">
        <v>0.38543930713785812</v>
      </c>
      <c r="HR159">
        <v>0.47826006266404875</v>
      </c>
      <c r="HS159">
        <v>1.8086984709952958</v>
      </c>
      <c r="HT159">
        <v>-1.400235305482056</v>
      </c>
      <c r="HU159">
        <v>-0.73637693276396021</v>
      </c>
      <c r="HV159">
        <v>0.5041522399551468</v>
      </c>
      <c r="HW159">
        <v>0.80293830251321197</v>
      </c>
      <c r="HX159">
        <v>-2.6816996978595853</v>
      </c>
      <c r="HY159">
        <v>-0.93107018983573653</v>
      </c>
      <c r="HZ159">
        <v>1.0100984582095407</v>
      </c>
      <c r="IA159">
        <v>0.498946519655874</v>
      </c>
      <c r="IB159">
        <v>-0.43832187657244503</v>
      </c>
      <c r="IC159">
        <v>-1.0014719009632245</v>
      </c>
      <c r="ID159">
        <v>-0.99091721494914964</v>
      </c>
      <c r="IE159">
        <v>-1.0569465302978642</v>
      </c>
      <c r="IF159">
        <v>-1.0922394722001627</v>
      </c>
      <c r="IG159">
        <v>0.78500988820451312</v>
      </c>
      <c r="IH159">
        <v>0.55779764807084575</v>
      </c>
      <c r="II159">
        <v>9.2350092018023133E-2</v>
      </c>
      <c r="IJ159">
        <v>-2.7504256649990566E-2</v>
      </c>
      <c r="IK159">
        <v>1.395765139022842</v>
      </c>
      <c r="IL159">
        <v>0.53497160479309969</v>
      </c>
      <c r="IM159">
        <v>-0.23260895432031248</v>
      </c>
      <c r="IN159">
        <v>-0.7260837264766451</v>
      </c>
      <c r="IO159">
        <v>0.63531388150295243</v>
      </c>
      <c r="IP159">
        <v>-0.11642555364232976</v>
      </c>
      <c r="IQ159">
        <v>9.141558621195145E-3</v>
      </c>
      <c r="IR159">
        <v>0.47680259740445763</v>
      </c>
      <c r="IS159">
        <v>0.74887566370307468</v>
      </c>
      <c r="IT159">
        <v>1.1693668966472615</v>
      </c>
      <c r="IU159">
        <v>-1.055877874023281</v>
      </c>
      <c r="IV159">
        <v>-1.3959652278572321</v>
      </c>
      <c r="IW159">
        <v>0.67417659010970965</v>
      </c>
      <c r="IX159">
        <v>0.44574449020728935</v>
      </c>
      <c r="IY159">
        <v>1.8723403627518564</v>
      </c>
      <c r="IZ159">
        <v>-0.60260845202719793</v>
      </c>
      <c r="JA159">
        <v>-4.7102730604819953E-2</v>
      </c>
      <c r="JB159">
        <v>0.89292370830662549</v>
      </c>
      <c r="JC159">
        <v>0.13562612366513349</v>
      </c>
      <c r="JD159">
        <v>-5.9512785810511559E-2</v>
      </c>
      <c r="JE159">
        <v>0.286336216959171</v>
      </c>
      <c r="JF159">
        <v>0.2009676336456323</v>
      </c>
      <c r="JG159">
        <v>1.9311210053274408</v>
      </c>
      <c r="JH159">
        <v>0.15030991562525742</v>
      </c>
      <c r="JI159">
        <v>-1.9164190234732814E-2</v>
      </c>
      <c r="JJ159">
        <v>0.50998096412513405</v>
      </c>
      <c r="JK159">
        <v>0.86056616055429913</v>
      </c>
      <c r="JL159">
        <v>0.65301151153107639</v>
      </c>
      <c r="JM159">
        <v>1.6381864043069072</v>
      </c>
      <c r="JN159">
        <v>0.84461134974844754</v>
      </c>
      <c r="JO159">
        <v>0.32038087738328613</v>
      </c>
      <c r="JP159">
        <v>-1.2024383977404796</v>
      </c>
      <c r="JQ159">
        <v>-0.63868810684652999</v>
      </c>
      <c r="JR159">
        <v>1.1698216439981479</v>
      </c>
      <c r="JS159">
        <v>4.9782329369918443E-2</v>
      </c>
      <c r="JT159">
        <v>1.1693668966472615</v>
      </c>
      <c r="JU159">
        <v>-1.3145381672075018</v>
      </c>
      <c r="JV159">
        <v>0.83362465375103056</v>
      </c>
      <c r="JW159">
        <v>0.3683567229018081</v>
      </c>
      <c r="JX159">
        <v>0.64178607317444403</v>
      </c>
      <c r="JY159">
        <v>0.499467205372639</v>
      </c>
      <c r="JZ159">
        <v>0.34001118365267757</v>
      </c>
      <c r="KA159">
        <v>-0.34755885280901566</v>
      </c>
      <c r="KB159">
        <v>-0.46075001591816545</v>
      </c>
      <c r="KC159">
        <v>-1.2965983842150308</v>
      </c>
      <c r="KD159">
        <v>1.4107126844464801</v>
      </c>
      <c r="KE159">
        <v>-2.2855783754494041</v>
      </c>
      <c r="KF159">
        <v>-1.674679879215546</v>
      </c>
      <c r="KG159">
        <v>0.51845063353539445</v>
      </c>
      <c r="KH159">
        <v>-6.3869265432003886E-3</v>
      </c>
      <c r="KI159">
        <v>0.74857098297798075</v>
      </c>
      <c r="KJ159">
        <v>-0.38651137401757296</v>
      </c>
      <c r="KK159">
        <v>1.044591044774279</v>
      </c>
      <c r="KL159">
        <v>-1.3755834515905008</v>
      </c>
      <c r="KM159">
        <v>0.7184371497714892</v>
      </c>
      <c r="KN159">
        <v>0.43445197661640123</v>
      </c>
      <c r="KO159">
        <v>1.2990858522243798</v>
      </c>
      <c r="KP159">
        <v>-0.60196498452569358</v>
      </c>
      <c r="KQ159">
        <v>0.83384065874270163</v>
      </c>
      <c r="KR159">
        <v>-1.3306816981639713</v>
      </c>
      <c r="KS159">
        <v>-0.38807797864137683</v>
      </c>
      <c r="KT159">
        <v>-1.4899615052854642</v>
      </c>
      <c r="KU159">
        <v>1.2768191481882241</v>
      </c>
      <c r="KV159">
        <v>-1.3821158972859848</v>
      </c>
      <c r="KW159">
        <v>-0.12644363778235856</v>
      </c>
      <c r="KX159">
        <v>0.35227571970608551</v>
      </c>
      <c r="KY159">
        <v>-1.4115403246250935</v>
      </c>
      <c r="KZ159">
        <v>-0.91165702542639337</v>
      </c>
      <c r="LA159">
        <v>-1.5838668332435191</v>
      </c>
      <c r="LB159">
        <v>-0.14659690350526944</v>
      </c>
      <c r="LC159">
        <v>-0.22161884771776386</v>
      </c>
      <c r="LD159">
        <v>-1.3935368770034984</v>
      </c>
      <c r="LE159">
        <v>1.5897967386990786</v>
      </c>
      <c r="LF159">
        <v>-0.30880528356647119</v>
      </c>
      <c r="LG159">
        <v>1.5862860891502351</v>
      </c>
      <c r="LH159">
        <v>-2.0552215573843569</v>
      </c>
      <c r="LI159">
        <v>-0.19340177459525876</v>
      </c>
      <c r="LJ159">
        <v>-1.1916336006834172</v>
      </c>
      <c r="LK159">
        <v>-0.11188262760697398</v>
      </c>
      <c r="LL159">
        <v>0.99592853075591847</v>
      </c>
      <c r="LM159">
        <v>5.4455995268654078E-2</v>
      </c>
      <c r="LN159">
        <v>-0.63728066379553638</v>
      </c>
      <c r="LO159">
        <v>0.32642560654494446</v>
      </c>
      <c r="LP159">
        <v>0.45531237446994055</v>
      </c>
      <c r="LQ159">
        <v>1.755779521772638E-2</v>
      </c>
      <c r="LR159">
        <v>5.4455995268654078E-2</v>
      </c>
      <c r="LS159">
        <v>0.31426679925061762</v>
      </c>
      <c r="LT159">
        <v>0.34033519114018418</v>
      </c>
      <c r="LU159">
        <v>-1.7623779058340006</v>
      </c>
      <c r="LV159">
        <v>4.3044110498158261E-2</v>
      </c>
      <c r="LW159">
        <v>0.31901208785711788</v>
      </c>
      <c r="LX159">
        <v>-0.25578174245310947</v>
      </c>
      <c r="LY159">
        <v>0.6102391125750728</v>
      </c>
      <c r="LZ159">
        <v>-0.24465180104016326</v>
      </c>
      <c r="MA159">
        <v>-0.34934714676637668</v>
      </c>
      <c r="MB159">
        <v>-0.9841892278927844</v>
      </c>
      <c r="MC159">
        <v>-0.28036311050527729</v>
      </c>
      <c r="MD159">
        <v>1.6623698684270494</v>
      </c>
      <c r="ME159">
        <v>-1.0022290553024504</v>
      </c>
      <c r="MF159">
        <v>0.74029571806022432</v>
      </c>
      <c r="MG159">
        <v>0.68506778916344047</v>
      </c>
      <c r="MH159">
        <v>-0.66804432208300568</v>
      </c>
      <c r="MI159">
        <v>2.7350779419066384E-2</v>
      </c>
      <c r="MJ159">
        <v>3.9827909859013744E-2</v>
      </c>
      <c r="MK159">
        <v>1.6048625184339471</v>
      </c>
      <c r="ML159">
        <v>0.49392838263884187</v>
      </c>
      <c r="MM159">
        <v>0.76241121860221028</v>
      </c>
      <c r="MN159">
        <v>-8.0524387158220634E-2</v>
      </c>
      <c r="MO159">
        <v>-2.6127509045181796E-2</v>
      </c>
      <c r="MP159">
        <v>-0.37778818295919336</v>
      </c>
      <c r="MQ159">
        <v>1.6355579646187834</v>
      </c>
      <c r="MR159">
        <v>0.66928805608768016</v>
      </c>
      <c r="MS159">
        <v>-1.1519637155288365</v>
      </c>
      <c r="MT159">
        <v>8.1982989286188968E-2</v>
      </c>
      <c r="MU159">
        <v>-1.3915223462390713</v>
      </c>
      <c r="MV159">
        <v>0.41936800698749721</v>
      </c>
      <c r="MW159">
        <v>-0.76251353675615974</v>
      </c>
      <c r="MX159">
        <v>-9.8267491921433248E-2</v>
      </c>
      <c r="MY159">
        <v>-0.26868633540289011</v>
      </c>
      <c r="MZ159">
        <v>-1.3449061952996999</v>
      </c>
      <c r="NA159">
        <v>-1.4035049389349297</v>
      </c>
      <c r="NB159">
        <v>1.6672629499225877</v>
      </c>
      <c r="NC159">
        <v>0.1780688307917444</v>
      </c>
      <c r="ND159">
        <v>-1.7788806871976703</v>
      </c>
      <c r="NE159">
        <v>1.1138854461023584</v>
      </c>
      <c r="NF159">
        <v>-1.2668579074670561</v>
      </c>
      <c r="NG159">
        <v>-0.50789140004781075</v>
      </c>
      <c r="NH159">
        <v>0.7546600500063505</v>
      </c>
      <c r="NI159">
        <v>4.7638195610488765E-2</v>
      </c>
      <c r="NJ159">
        <v>0.52265477279433981</v>
      </c>
      <c r="NK159">
        <v>0.28155682230135426</v>
      </c>
      <c r="NL159">
        <v>-0.16735384633648209</v>
      </c>
      <c r="NM159">
        <v>-0.39915448724059388</v>
      </c>
      <c r="NN159">
        <v>3.6334313335828483E-3</v>
      </c>
      <c r="NO159">
        <v>1.4196666597854346</v>
      </c>
      <c r="NP159">
        <v>1.0288658813806251E-2</v>
      </c>
      <c r="NQ159">
        <v>0.36336814446258359</v>
      </c>
      <c r="NR159">
        <v>-1.6997637430904433</v>
      </c>
      <c r="NS159">
        <v>9.6422354545211419E-2</v>
      </c>
      <c r="NT159">
        <v>-1.1913198250113055</v>
      </c>
      <c r="NU159">
        <v>-1.3443400348478463</v>
      </c>
      <c r="NV159">
        <v>-1.1343195183144417</v>
      </c>
      <c r="NW159">
        <v>-0.20229435904184356</v>
      </c>
      <c r="NX159">
        <v>5.5757709560566582E-2</v>
      </c>
      <c r="NY159">
        <v>-0.80558152149023954</v>
      </c>
      <c r="NZ159">
        <v>0.36067149267182685</v>
      </c>
      <c r="OA159">
        <v>1.1731640370271634</v>
      </c>
      <c r="OB159">
        <v>0.45361616685113404</v>
      </c>
      <c r="OC159">
        <v>0.45522710934164934</v>
      </c>
      <c r="OD159">
        <v>1.1637780517048668</v>
      </c>
      <c r="OE159">
        <v>-0.84417479229159653</v>
      </c>
      <c r="OF159">
        <v>-0.44904254536959343</v>
      </c>
      <c r="OG159">
        <v>0.63690549723105505</v>
      </c>
      <c r="OH159">
        <v>-2.267206582473591</v>
      </c>
      <c r="OI159">
        <v>0.52186578614055179</v>
      </c>
      <c r="OJ159">
        <v>9.035261427925434E-2</v>
      </c>
      <c r="OK159">
        <v>0.18257878764416091</v>
      </c>
      <c r="OL159">
        <v>1.1185920811840333</v>
      </c>
      <c r="OM159">
        <v>-0.53930193644191604</v>
      </c>
      <c r="ON159">
        <v>3.4010736271739006</v>
      </c>
      <c r="OO159">
        <v>0.86656427811249159</v>
      </c>
      <c r="OP159">
        <v>0.42605961425579153</v>
      </c>
      <c r="OQ159">
        <v>-1.4595525499316864</v>
      </c>
      <c r="OR159">
        <v>-1.2109921954106539</v>
      </c>
      <c r="OS159">
        <v>-1.9968683773186058</v>
      </c>
      <c r="OT159">
        <v>1.1210272532480303</v>
      </c>
      <c r="OU159">
        <v>1.3403860066318884</v>
      </c>
      <c r="OV159">
        <v>-0.97516704045119695</v>
      </c>
      <c r="OW159">
        <v>2.2989752324065194E-2</v>
      </c>
      <c r="OX159">
        <v>0.95626546681160107</v>
      </c>
      <c r="OY159">
        <v>0.47594539864803664</v>
      </c>
      <c r="OZ159">
        <v>0.18475702745490707</v>
      </c>
      <c r="PA159">
        <v>-1.6715785022825003</v>
      </c>
      <c r="PB159">
        <v>-0.38840880733914673</v>
      </c>
      <c r="PC159">
        <v>-1.4247120816435199</v>
      </c>
      <c r="PD159">
        <v>0.17503907656646334</v>
      </c>
      <c r="PE159">
        <v>-2.2261883714236319</v>
      </c>
      <c r="PF159">
        <v>0.93059725259081461</v>
      </c>
      <c r="PG159">
        <v>0.11642555364232976</v>
      </c>
      <c r="PH159">
        <v>-0.72717966759228148</v>
      </c>
      <c r="PI159">
        <v>0.18195578377344646</v>
      </c>
      <c r="PJ159">
        <v>-1.0176427167607471</v>
      </c>
      <c r="PK159">
        <v>-0.14219153854355682</v>
      </c>
      <c r="PL159">
        <v>-0.54808197091915645</v>
      </c>
      <c r="PM159">
        <v>-0.66060465542250313</v>
      </c>
      <c r="PN159">
        <v>-1.8166065274272114</v>
      </c>
      <c r="PO159">
        <v>1.064329353539506</v>
      </c>
      <c r="PP159">
        <v>0.19909521142835729</v>
      </c>
      <c r="PQ159">
        <v>0.48040419642347842</v>
      </c>
      <c r="PR159">
        <v>0.87460875874967314</v>
      </c>
      <c r="PS159">
        <v>-0.91351239461801015</v>
      </c>
      <c r="PT159">
        <v>0.18320065464649815</v>
      </c>
      <c r="PU159">
        <v>0.68555209509213455</v>
      </c>
      <c r="PV159">
        <v>9.8267491921433248E-2</v>
      </c>
      <c r="PW159">
        <v>1.7338243196718395</v>
      </c>
      <c r="PX159">
        <v>1.3258750186651014</v>
      </c>
      <c r="PY159">
        <v>-2.3135726223699749</v>
      </c>
      <c r="PZ159">
        <v>-0.15232217265293002</v>
      </c>
      <c r="QA159">
        <v>-2.0660991140175611</v>
      </c>
      <c r="QB159">
        <v>-0.60517777455970645</v>
      </c>
      <c r="QC159">
        <v>0.14033730622031726</v>
      </c>
      <c r="QD159">
        <v>-0.41427824726270046</v>
      </c>
      <c r="QE159">
        <v>-0.1325383891526144</v>
      </c>
      <c r="QF159">
        <v>0.25427880245842971</v>
      </c>
      <c r="QG159">
        <v>-0.7757785169815179</v>
      </c>
      <c r="QH159">
        <v>-0.45073534238326829</v>
      </c>
      <c r="QI159">
        <v>-0.22405060917662922</v>
      </c>
      <c r="QJ159">
        <v>1.6828198567964137</v>
      </c>
      <c r="QK159">
        <v>-0.5277479431242682</v>
      </c>
      <c r="QL159">
        <v>-0.75232264862279408</v>
      </c>
      <c r="QM159">
        <v>-0.28171598387416452</v>
      </c>
      <c r="QN159">
        <v>-2.1593405108433217</v>
      </c>
      <c r="QO159">
        <v>0.38923303691262845</v>
      </c>
      <c r="QP159">
        <v>-1.4098850442678668</v>
      </c>
      <c r="QQ159">
        <v>0.88689830590737984</v>
      </c>
      <c r="QR159">
        <v>0.22114932107797358</v>
      </c>
      <c r="QS159">
        <v>-0.24433575163129717</v>
      </c>
      <c r="QT159">
        <v>-0.62356320995604619</v>
      </c>
      <c r="QU159">
        <v>0.43924842429987621</v>
      </c>
      <c r="QV159">
        <v>-2.4349719751626253</v>
      </c>
      <c r="QW159">
        <v>-1.4400757208932191</v>
      </c>
      <c r="QX159">
        <v>-0.15139335118874442</v>
      </c>
      <c r="QY159">
        <v>-1.3178123481338844</v>
      </c>
      <c r="QZ159">
        <v>1.2043301467201672</v>
      </c>
      <c r="RA159">
        <v>-0.27853388928633649</v>
      </c>
      <c r="RB159">
        <v>1.3975886758998968</v>
      </c>
      <c r="RC159">
        <v>-8.2213773566763848E-2</v>
      </c>
      <c r="RD159">
        <v>-1.4577790352632292</v>
      </c>
      <c r="RE159">
        <v>0.15433442968060263</v>
      </c>
      <c r="RF159">
        <v>0.53806388677912764</v>
      </c>
      <c r="RG159">
        <v>-1.4251327229430899</v>
      </c>
      <c r="RH159">
        <v>-0.64837877289392054</v>
      </c>
      <c r="RI159">
        <v>-0.46483592086588033</v>
      </c>
      <c r="RJ159">
        <v>0.7373819244094193</v>
      </c>
      <c r="RK159">
        <v>1.033304215525277</v>
      </c>
      <c r="RL159">
        <v>-1.1891461326740682</v>
      </c>
      <c r="RM159">
        <v>-2.1841515263076872E-2</v>
      </c>
      <c r="RN159">
        <v>0.76579226515605114</v>
      </c>
      <c r="RO159">
        <v>-0.86211684902082197</v>
      </c>
      <c r="RP159">
        <v>-0.26599082048051059</v>
      </c>
      <c r="RQ159">
        <v>-0.3455284058873076</v>
      </c>
      <c r="RR159">
        <v>1.263281319552334</v>
      </c>
      <c r="RS159">
        <v>-1.0136318451259285E-2</v>
      </c>
      <c r="RT159">
        <v>1.0526764526730403</v>
      </c>
      <c r="RU159">
        <v>0.47611592890461907</v>
      </c>
      <c r="RV159">
        <v>1.0233088687527925</v>
      </c>
      <c r="RW159">
        <v>-0.60324964579194784</v>
      </c>
      <c r="RX159">
        <v>-6.8328063207445666E-2</v>
      </c>
      <c r="RY159">
        <v>-2.4979271984193474E-2</v>
      </c>
      <c r="RZ159">
        <v>1.0747658052423503</v>
      </c>
      <c r="SA159">
        <v>0.11958377399423625</v>
      </c>
      <c r="SB159">
        <v>0.91130914370296523</v>
      </c>
      <c r="SC159">
        <v>0.37524273466260638</v>
      </c>
      <c r="SD159">
        <v>0.47235062083927915</v>
      </c>
      <c r="SE159">
        <v>-0.13300109458214138</v>
      </c>
      <c r="SF159">
        <v>2.225278876721859</v>
      </c>
      <c r="SG159">
        <v>-0.58254727264284156</v>
      </c>
    </row>
    <row r="160" spans="1:502">
      <c r="A160" t="s">
        <v>540</v>
      </c>
      <c r="B160">
        <v>-0.27710257199942134</v>
      </c>
      <c r="C160">
        <v>1.0215035217697732</v>
      </c>
      <c r="D160">
        <v>2.1318192011676729</v>
      </c>
      <c r="E160">
        <v>0.69925931711622979</v>
      </c>
      <c r="F160">
        <v>-0.78918219514889643</v>
      </c>
      <c r="G160">
        <v>-4.679577614297159E-2</v>
      </c>
      <c r="H160">
        <v>0.60205820773262531</v>
      </c>
      <c r="I160">
        <v>-0.33240212360396981</v>
      </c>
      <c r="J160">
        <v>-0.98245436674915254</v>
      </c>
      <c r="K160">
        <v>-2.2505446395371109</v>
      </c>
      <c r="L160">
        <v>-1.1356314644217491</v>
      </c>
      <c r="M160">
        <v>1.0862868293770589</v>
      </c>
      <c r="N160">
        <v>4.8327137847081758E-2</v>
      </c>
      <c r="O160">
        <v>-0.76149035521666519</v>
      </c>
      <c r="P160">
        <v>0.70258465711958706</v>
      </c>
      <c r="Q160">
        <v>-0.78657308222318534</v>
      </c>
      <c r="R160">
        <v>2.073256837320514</v>
      </c>
      <c r="S160">
        <v>1.5213254300761037</v>
      </c>
      <c r="T160">
        <v>2.2918902686797082</v>
      </c>
      <c r="U160">
        <v>-0.38181724448804744</v>
      </c>
      <c r="V160">
        <v>1.1642305253189988</v>
      </c>
      <c r="W160">
        <v>1.9461458578007296</v>
      </c>
      <c r="X160">
        <v>0.66070015236618929</v>
      </c>
      <c r="Y160">
        <v>0.85934743765392341</v>
      </c>
      <c r="Z160">
        <v>-1.7924503481481224</v>
      </c>
      <c r="AA160">
        <v>2.0954212232027203</v>
      </c>
      <c r="AB160">
        <v>1.1032807378796861</v>
      </c>
      <c r="AC160">
        <v>0.41469547795713879</v>
      </c>
      <c r="AD160">
        <v>-0.47483126763836481</v>
      </c>
      <c r="AE160">
        <v>2.1805135475005955E-3</v>
      </c>
      <c r="AF160">
        <v>-0.45981437324371655</v>
      </c>
      <c r="AG160">
        <v>-0.30768205760978162</v>
      </c>
      <c r="AH160">
        <v>-0.36680148696177639</v>
      </c>
      <c r="AI160">
        <v>-0.79106257544481196</v>
      </c>
      <c r="AJ160">
        <v>-1.168307335319696</v>
      </c>
      <c r="AK160">
        <v>0.47192202146106865</v>
      </c>
      <c r="AL160">
        <v>0.11534666555235162</v>
      </c>
      <c r="AM160">
        <v>0.71863496486912481</v>
      </c>
      <c r="AN160">
        <v>-1.1896122487087268</v>
      </c>
      <c r="AO160">
        <v>-1.0412941264803521</v>
      </c>
      <c r="AP160">
        <v>0.76067408372182399</v>
      </c>
      <c r="AQ160">
        <v>-1.7259662854485214</v>
      </c>
      <c r="AR160">
        <v>0.17301999832852744</v>
      </c>
      <c r="AS160">
        <v>0.49410118663217872</v>
      </c>
      <c r="AT160">
        <v>2.2198400984052569</v>
      </c>
      <c r="AU160">
        <v>-0.31997842597775161</v>
      </c>
      <c r="AV160">
        <v>0.48650917960912921</v>
      </c>
      <c r="AW160">
        <v>7.7685626820311882E-2</v>
      </c>
      <c r="AX160">
        <v>-1.803618943085894</v>
      </c>
      <c r="AY160">
        <v>-3.1330955607700162E-2</v>
      </c>
      <c r="AZ160">
        <v>1.8381342670181766</v>
      </c>
      <c r="BA160">
        <v>1.2576947483466938</v>
      </c>
      <c r="BB160">
        <v>1.5532441466348246</v>
      </c>
      <c r="BC160">
        <v>0.46075001591816545</v>
      </c>
      <c r="BD160">
        <v>0.22256017473409884</v>
      </c>
      <c r="BE160">
        <v>-2.2457425075117499</v>
      </c>
      <c r="BF160">
        <v>-2.8269278118386865</v>
      </c>
      <c r="BG160">
        <v>-1.3959652278572321</v>
      </c>
      <c r="BH160">
        <v>0.39758106140652671</v>
      </c>
      <c r="BI160">
        <v>0.31257968657882884</v>
      </c>
      <c r="BJ160">
        <v>1.1073666428274009</v>
      </c>
      <c r="BK160">
        <v>-0.1067269295162987</v>
      </c>
      <c r="BL160">
        <v>0.16929334378801286</v>
      </c>
      <c r="BM160">
        <v>0.35398556974541862</v>
      </c>
      <c r="BN160">
        <v>-2.0445986592676491</v>
      </c>
      <c r="BO160">
        <v>-0.29855186767235864</v>
      </c>
      <c r="BP160">
        <v>-0.51941242418251932</v>
      </c>
      <c r="BQ160">
        <v>-1.2576947483466938</v>
      </c>
      <c r="BR160">
        <v>0.83297436503926292</v>
      </c>
      <c r="BS160">
        <v>-0.609409198659705</v>
      </c>
      <c r="BT160">
        <v>1.156431608251296</v>
      </c>
      <c r="BU160">
        <v>-1.148553110397188</v>
      </c>
      <c r="BV160">
        <v>-0.29967168302391656</v>
      </c>
      <c r="BW160">
        <v>-1.1621227713476401</v>
      </c>
      <c r="BX160">
        <v>0.8067468115768861</v>
      </c>
      <c r="BY160">
        <v>1.3523140296456404</v>
      </c>
      <c r="BZ160">
        <v>1.1436850400059484</v>
      </c>
      <c r="CA160">
        <v>-0.24220867089752574</v>
      </c>
      <c r="CB160">
        <v>0.56657654567970894</v>
      </c>
      <c r="CC160">
        <v>0.25348981580464169</v>
      </c>
      <c r="CD160">
        <v>1.4452734831138514</v>
      </c>
      <c r="CE160">
        <v>1.9548588170437142</v>
      </c>
      <c r="CF160">
        <v>-0.78563516581198201</v>
      </c>
      <c r="CG160">
        <v>-2.5609915610402822</v>
      </c>
      <c r="CH160">
        <v>3.5634730011224747</v>
      </c>
      <c r="CI160">
        <v>-0.11550127965165302</v>
      </c>
      <c r="CJ160">
        <v>0.82445581028878223</v>
      </c>
      <c r="CK160">
        <v>1.7729598766891286</v>
      </c>
      <c r="CL160">
        <v>0.70052919909358025</v>
      </c>
      <c r="CM160">
        <v>1.6329431673511863</v>
      </c>
      <c r="CN160">
        <v>-2.056494849966839</v>
      </c>
      <c r="CO160">
        <v>-0.23198026610771194</v>
      </c>
      <c r="CP160">
        <v>0.34155164030380547</v>
      </c>
      <c r="CQ160">
        <v>8.8970182332559489E-2</v>
      </c>
      <c r="CR160">
        <v>-1.7905404092743993</v>
      </c>
      <c r="CS160">
        <v>1.1344650374667253</v>
      </c>
      <c r="CT160">
        <v>-1.2671989679802209</v>
      </c>
      <c r="CU160">
        <v>-0.22546259970113169</v>
      </c>
      <c r="CV160">
        <v>-0.70739133661845699</v>
      </c>
      <c r="CW160">
        <v>2.4290329747600481E-2</v>
      </c>
      <c r="CX160">
        <v>0.50945800467161462</v>
      </c>
      <c r="CY160">
        <v>-1.2055966180923861</v>
      </c>
      <c r="CZ160">
        <v>-0.3080037913605338</v>
      </c>
      <c r="DA160">
        <v>-0.34512140700826421</v>
      </c>
      <c r="DB160">
        <v>-0.60931824918952771</v>
      </c>
      <c r="DC160">
        <v>0.60508682508952916</v>
      </c>
      <c r="DD160">
        <v>1.2278883332328405</v>
      </c>
      <c r="DE160">
        <v>2.2866333893034607</v>
      </c>
      <c r="DF160">
        <v>0.2531737663957756</v>
      </c>
      <c r="DG160">
        <v>-9.4578354037366807E-2</v>
      </c>
      <c r="DH160">
        <v>0.59857711676158942</v>
      </c>
      <c r="DI160">
        <v>-1.3390717867878266</v>
      </c>
      <c r="DJ160">
        <v>0.71566773840459064</v>
      </c>
      <c r="DK160">
        <v>8.8739398051984608E-2</v>
      </c>
      <c r="DL160">
        <v>-8.2981159721384756E-2</v>
      </c>
      <c r="DM160">
        <v>-0.34090362532879226</v>
      </c>
      <c r="DN160">
        <v>-0.19355752556293737</v>
      </c>
      <c r="DO160">
        <v>0.65083554545708466</v>
      </c>
      <c r="DP160">
        <v>-2.4189648684114218</v>
      </c>
      <c r="DQ160">
        <v>-0.94580400400445797</v>
      </c>
      <c r="DR160">
        <v>-3.5311131796333939E-2</v>
      </c>
      <c r="DS160">
        <v>0.34788399716489948</v>
      </c>
      <c r="DT160">
        <v>0.18810396795743145</v>
      </c>
      <c r="DU160">
        <v>-0.91200490714982152</v>
      </c>
      <c r="DV160">
        <v>-0.91003585112048313</v>
      </c>
      <c r="DW160">
        <v>0.56065914577629883</v>
      </c>
      <c r="DX160">
        <v>-0.30575847631553188</v>
      </c>
      <c r="DY160">
        <v>0.52335622058308218</v>
      </c>
      <c r="DZ160">
        <v>-1.2516443348431494</v>
      </c>
      <c r="EA160">
        <v>3.7684912967961282E-2</v>
      </c>
      <c r="EB160">
        <v>0.47200728658935986</v>
      </c>
      <c r="EC160">
        <v>0.79861592894303612</v>
      </c>
      <c r="ED160">
        <v>-0.69448105932679027</v>
      </c>
      <c r="EE160">
        <v>-1.5619934856658801</v>
      </c>
      <c r="EF160">
        <v>8.0372046795673668E-2</v>
      </c>
      <c r="EG160">
        <v>0.99316821433603764</v>
      </c>
      <c r="EH160">
        <v>3.9981387089937925E-2</v>
      </c>
      <c r="EI160">
        <v>-3.3321612136205658E-2</v>
      </c>
      <c r="EJ160">
        <v>2.9274087864905596</v>
      </c>
      <c r="EK160">
        <v>0.79588289736420847</v>
      </c>
      <c r="EL160">
        <v>1.1131760402349755</v>
      </c>
      <c r="EM160">
        <v>-0.37343738767958712</v>
      </c>
      <c r="EN160">
        <v>-1.1106203601229936</v>
      </c>
      <c r="EO160">
        <v>0.18950572666653898</v>
      </c>
      <c r="EP160">
        <v>-0.15162527233769652</v>
      </c>
      <c r="EQ160">
        <v>-9.1121137302252464E-2</v>
      </c>
      <c r="ER160">
        <v>-4.6029526856727898E-2</v>
      </c>
      <c r="ES160">
        <v>-1.4551278582075611</v>
      </c>
      <c r="ET160">
        <v>1.0667599781299941</v>
      </c>
      <c r="EU160">
        <v>0.35219500205130316</v>
      </c>
      <c r="EV160">
        <v>-0.25831127459241543</v>
      </c>
      <c r="EW160">
        <v>-1.4890338206896558</v>
      </c>
      <c r="EX160">
        <v>-1.0420853868708946</v>
      </c>
      <c r="EY160">
        <v>-0.38148755265865475</v>
      </c>
      <c r="EZ160">
        <v>1.7932097762241028</v>
      </c>
      <c r="FA160">
        <v>2.5285089577664621E-2</v>
      </c>
      <c r="FB160">
        <v>-0.381899099011207</v>
      </c>
      <c r="FC160">
        <v>0.31249896892404649</v>
      </c>
      <c r="FD160">
        <v>0.76138803706271574</v>
      </c>
      <c r="FE160">
        <v>0.38214693631744012</v>
      </c>
      <c r="FF160">
        <v>-0.48935362428892404</v>
      </c>
      <c r="FG160">
        <v>-1.4939178072381765</v>
      </c>
      <c r="FH160">
        <v>-0.24071255211310927</v>
      </c>
      <c r="FI160">
        <v>-0.7240930699481396</v>
      </c>
      <c r="FJ160">
        <v>0.61781292970408686</v>
      </c>
      <c r="FK160">
        <v>7.4693389251478948E-2</v>
      </c>
      <c r="FL160">
        <v>0.7486733011319302</v>
      </c>
      <c r="FM160">
        <v>-0.18257878764416091</v>
      </c>
      <c r="FN160">
        <v>1.8857554096030071</v>
      </c>
      <c r="FO160">
        <v>-0.88950855570146814</v>
      </c>
      <c r="FP160">
        <v>-0.59903413784923032</v>
      </c>
      <c r="FQ160">
        <v>0.19870412870659493</v>
      </c>
      <c r="FR160">
        <v>0.40695340430829674</v>
      </c>
      <c r="FS160">
        <v>0.10734197530837264</v>
      </c>
      <c r="FT160">
        <v>1.1970951163675636</v>
      </c>
      <c r="FU160">
        <v>8.6205318439169787E-2</v>
      </c>
      <c r="FV160">
        <v>0.33304900171060581</v>
      </c>
      <c r="FW160">
        <v>-0.80579411587677896</v>
      </c>
      <c r="FX160">
        <v>-1.6132389646372758</v>
      </c>
      <c r="FY160">
        <v>0.31394506549986545</v>
      </c>
      <c r="FZ160">
        <v>-0.74271270023018587</v>
      </c>
      <c r="GA160">
        <v>1.231635451404145</v>
      </c>
      <c r="GB160">
        <v>0.43823774831253104</v>
      </c>
      <c r="GC160">
        <v>2.086562744807452</v>
      </c>
      <c r="GD160">
        <v>-2.2837411961518228E-2</v>
      </c>
      <c r="GE160">
        <v>-0.10172698239330202</v>
      </c>
      <c r="GF160">
        <v>1.0922394722001627</v>
      </c>
      <c r="GG160">
        <v>-0.32731350074755028</v>
      </c>
      <c r="GH160">
        <v>-0.62337676354218274</v>
      </c>
      <c r="GI160">
        <v>0.14149577509670053</v>
      </c>
      <c r="GJ160">
        <v>1.5425985111505724</v>
      </c>
      <c r="GK160">
        <v>-1.0277108231093735</v>
      </c>
      <c r="GL160">
        <v>0.79977553468779661</v>
      </c>
      <c r="GM160">
        <v>0.24599216885690112</v>
      </c>
      <c r="GN160">
        <v>-0.77701997724943794</v>
      </c>
      <c r="GO160">
        <v>0.13168914847483393</v>
      </c>
      <c r="GP160">
        <v>0.6045343070582021</v>
      </c>
      <c r="GQ160">
        <v>0.26670477382140234</v>
      </c>
      <c r="GR160">
        <v>-1.4700617612106726</v>
      </c>
      <c r="GS160">
        <v>1.3601811588159762</v>
      </c>
      <c r="GT160">
        <v>-0.61503783399530221</v>
      </c>
      <c r="GU160">
        <v>0.7405969881801866</v>
      </c>
      <c r="GV160">
        <v>1.3458520697895437</v>
      </c>
      <c r="GW160">
        <v>-1.7142156139016151</v>
      </c>
      <c r="GX160">
        <v>-0.7183382422226714</v>
      </c>
      <c r="GY160">
        <v>-1.0549410944804549</v>
      </c>
      <c r="GZ160">
        <v>-0.11303654900984839</v>
      </c>
      <c r="HA160">
        <v>-0.37475047065527178</v>
      </c>
      <c r="HB160">
        <v>0.80759377851791214</v>
      </c>
      <c r="HC160">
        <v>-0.30159299058141187</v>
      </c>
      <c r="HD160">
        <v>-2.4837572709657252</v>
      </c>
      <c r="HE160">
        <v>1.4274610293796286</v>
      </c>
      <c r="HF160">
        <v>0.66861957748187706</v>
      </c>
      <c r="HG160">
        <v>1.3396356735029258</v>
      </c>
      <c r="HH160">
        <v>-1.5868226910242811</v>
      </c>
      <c r="HI160">
        <v>-1.0387998372607399</v>
      </c>
      <c r="HJ160">
        <v>-1.7725915313349105</v>
      </c>
      <c r="HK160">
        <v>-4.7791672841412947E-2</v>
      </c>
      <c r="HL160">
        <v>2.0378320186864585</v>
      </c>
      <c r="HM160">
        <v>-1.0455141818965785</v>
      </c>
      <c r="HN160">
        <v>-0.43529212234716397</v>
      </c>
      <c r="HO160">
        <v>-0.1009584593703039</v>
      </c>
      <c r="HP160">
        <v>-1.239513949258253</v>
      </c>
      <c r="HQ160">
        <v>0.12189502740511671</v>
      </c>
      <c r="HR160">
        <v>-0.30896671887603588</v>
      </c>
      <c r="HS160">
        <v>0.80103973232326098</v>
      </c>
      <c r="HT160">
        <v>1.7826187104219571</v>
      </c>
      <c r="HU160">
        <v>1.0365715752413962</v>
      </c>
      <c r="HV160">
        <v>-1.4028910300112329</v>
      </c>
      <c r="HW160">
        <v>-2.0360130292829126</v>
      </c>
      <c r="HX160">
        <v>1.4450552043854259</v>
      </c>
      <c r="HY160">
        <v>2.2243693820200861</v>
      </c>
      <c r="HZ160">
        <v>0.95059931481955573</v>
      </c>
      <c r="IA160">
        <v>-0.42195893001917284</v>
      </c>
      <c r="IB160">
        <v>-1.1270708455413114</v>
      </c>
      <c r="IC160">
        <v>-0.62607341533293948</v>
      </c>
      <c r="ID160">
        <v>-1.0484245649422519</v>
      </c>
      <c r="IE160">
        <v>1.5385876395157538</v>
      </c>
      <c r="IF160">
        <v>1.0509484127396718</v>
      </c>
      <c r="IG160">
        <v>-0.45081947064318229</v>
      </c>
      <c r="IH160">
        <v>-1.0113717507920228</v>
      </c>
      <c r="II160">
        <v>0.6449852207879303</v>
      </c>
      <c r="IJ160">
        <v>-0.85283659245760646</v>
      </c>
      <c r="IK160">
        <v>-0.56891394706326537</v>
      </c>
      <c r="IL160">
        <v>1.3125441000738647</v>
      </c>
      <c r="IM160">
        <v>0.69964926296961494</v>
      </c>
      <c r="IN160">
        <v>-0.45454953578882851</v>
      </c>
      <c r="IO160">
        <v>0.57071360970439855</v>
      </c>
      <c r="IP160">
        <v>-1.2965983842150308</v>
      </c>
      <c r="IQ160">
        <v>-1.3236672202765476</v>
      </c>
      <c r="IR160">
        <v>-1.6277408576570451</v>
      </c>
      <c r="IS160">
        <v>0.32360276236431673</v>
      </c>
      <c r="IT160">
        <v>-0.73047203841269948</v>
      </c>
      <c r="IU160">
        <v>1.5227897165459581</v>
      </c>
      <c r="IV160">
        <v>-1.5753448678879067</v>
      </c>
      <c r="IW160">
        <v>-1.3821158972859848</v>
      </c>
      <c r="IX160">
        <v>0.55699274525977671</v>
      </c>
      <c r="IY160">
        <v>-4.3809222916024737E-2</v>
      </c>
      <c r="IZ160">
        <v>2.1382220438681543E-2</v>
      </c>
      <c r="JA160">
        <v>0.36467554309638217</v>
      </c>
      <c r="JB160">
        <v>1.4190345609677024</v>
      </c>
      <c r="JC160">
        <v>-0.95868472271831706</v>
      </c>
      <c r="JD160">
        <v>-0.33337300919811241</v>
      </c>
      <c r="JE160">
        <v>-0.68719714363396633</v>
      </c>
      <c r="JF160">
        <v>1.0248595572193153</v>
      </c>
      <c r="JG160">
        <v>-1.0800977179314941</v>
      </c>
      <c r="JH160">
        <v>-0.89315108198206872</v>
      </c>
      <c r="JI160">
        <v>0.63531388150295243</v>
      </c>
      <c r="JJ160">
        <v>-0.78147650128812529</v>
      </c>
      <c r="JK160">
        <v>-0.38379312172764912</v>
      </c>
      <c r="JL160">
        <v>0.30223304747778457</v>
      </c>
      <c r="JM160">
        <v>0.38338157537509687</v>
      </c>
      <c r="JN160">
        <v>0.65908352553378791</v>
      </c>
      <c r="JO160">
        <v>-0.81855887401616201</v>
      </c>
      <c r="JP160">
        <v>2.8576323529705405E-2</v>
      </c>
      <c r="JQ160">
        <v>-0.18755940800474491</v>
      </c>
      <c r="JR160">
        <v>-6.9937868829583749E-2</v>
      </c>
      <c r="JS160">
        <v>-1.0140547601622529</v>
      </c>
      <c r="JT160">
        <v>0.74473064159974456</v>
      </c>
      <c r="JU160">
        <v>0.61559262576338369</v>
      </c>
      <c r="JV160">
        <v>0.69574753069900908</v>
      </c>
      <c r="JW160">
        <v>-1.1343195183144417</v>
      </c>
      <c r="JX160">
        <v>1.0370945346949156</v>
      </c>
      <c r="JY160">
        <v>-2.7167698135599494</v>
      </c>
      <c r="JZ160">
        <v>1.5235218597808853</v>
      </c>
      <c r="KA160">
        <v>-0.69311909101088531</v>
      </c>
      <c r="KB160">
        <v>-1.3192720871302299</v>
      </c>
      <c r="KC160">
        <v>1.3323506209417246</v>
      </c>
      <c r="KD160">
        <v>-0.86233967522275634</v>
      </c>
      <c r="KE160">
        <v>0.45870933718106244</v>
      </c>
      <c r="KF160">
        <v>0.70229134507826529</v>
      </c>
      <c r="KG160">
        <v>1.0381427273387089</v>
      </c>
      <c r="KH160">
        <v>0.425388861913234</v>
      </c>
      <c r="KI160">
        <v>-1.298019469686551</v>
      </c>
      <c r="KJ160">
        <v>1.8051741790259257</v>
      </c>
      <c r="KK160">
        <v>-0.86522732090088539</v>
      </c>
      <c r="KL160">
        <v>-0.51705001169466414</v>
      </c>
      <c r="KM160">
        <v>0.23386746761389077</v>
      </c>
      <c r="KN160">
        <v>-0.34690856409724802</v>
      </c>
      <c r="KO160">
        <v>-0.36860228647128679</v>
      </c>
      <c r="KP160">
        <v>0.13593535186373629</v>
      </c>
      <c r="KQ160">
        <v>-7.415678737743292E-2</v>
      </c>
      <c r="KR160">
        <v>0.92213895186432637</v>
      </c>
      <c r="KS160">
        <v>-0.18071204976877198</v>
      </c>
      <c r="KT160">
        <v>-0.36688334148493595</v>
      </c>
      <c r="KU160">
        <v>1.0576150089036673</v>
      </c>
      <c r="KV160">
        <v>1.1183078640897293</v>
      </c>
      <c r="KW160">
        <v>-7.4693389251478948E-2</v>
      </c>
      <c r="KX160">
        <v>3.8630787457805127E-3</v>
      </c>
      <c r="KY160">
        <v>-5.499146027432289E-2</v>
      </c>
      <c r="KZ160">
        <v>-0.75272851063346025</v>
      </c>
      <c r="LA160">
        <v>-1.033304215525277</v>
      </c>
      <c r="LB160">
        <v>1.2029113349854015</v>
      </c>
      <c r="LC160">
        <v>0.19425897335167974</v>
      </c>
      <c r="LD160">
        <v>-0.93355083663482219</v>
      </c>
      <c r="LE160">
        <v>1.1651331988105085</v>
      </c>
      <c r="LF160">
        <v>0.49825416681414936</v>
      </c>
      <c r="LG160">
        <v>-0.52669292927021161</v>
      </c>
      <c r="LH160">
        <v>-1.6300464267260395</v>
      </c>
      <c r="LI160">
        <v>-1.3935368770034984</v>
      </c>
      <c r="LJ160">
        <v>-2.1107734937686473</v>
      </c>
      <c r="LK160">
        <v>6.1965010900166817E-2</v>
      </c>
      <c r="LL160">
        <v>0.37762447391287424</v>
      </c>
      <c r="LM160">
        <v>0.84767634689342231</v>
      </c>
      <c r="LN160">
        <v>-2.8905924409627914</v>
      </c>
      <c r="LO160">
        <v>2.5361259758938104E-2</v>
      </c>
      <c r="LP160">
        <v>0.85934743765392341</v>
      </c>
      <c r="LQ160">
        <v>-0.71024260250851512</v>
      </c>
      <c r="LR160">
        <v>1.6952435544226319</v>
      </c>
      <c r="LS160">
        <v>-0.63924971982487477</v>
      </c>
      <c r="LT160">
        <v>2.0919924281770363</v>
      </c>
      <c r="LU160">
        <v>-0.18646915123099461</v>
      </c>
      <c r="LV160">
        <v>0.11681095202220604</v>
      </c>
      <c r="LW160">
        <v>-1.7379625205649063</v>
      </c>
      <c r="LX160">
        <v>-1.5205978343146853</v>
      </c>
      <c r="LY160">
        <v>0.45124352254788391</v>
      </c>
      <c r="LZ160">
        <v>0.18047899175144266</v>
      </c>
      <c r="MA160">
        <v>1.387502379657235</v>
      </c>
      <c r="MB160">
        <v>-0.78251446211652365</v>
      </c>
      <c r="MC160">
        <v>1.636144588701427</v>
      </c>
      <c r="MD160">
        <v>-0.44599801185540855</v>
      </c>
      <c r="ME160">
        <v>0.70248688643914647</v>
      </c>
      <c r="MF160">
        <v>-1.6799913282738999</v>
      </c>
      <c r="MG160">
        <v>0.9860536920314189</v>
      </c>
      <c r="MH160">
        <v>-1.1060956239816733</v>
      </c>
      <c r="MI160">
        <v>0.21362893676268868</v>
      </c>
      <c r="MJ160">
        <v>1.0780422599054873</v>
      </c>
      <c r="MK160">
        <v>-0.64951336753438227</v>
      </c>
      <c r="ML160">
        <v>-1.94209860637784</v>
      </c>
      <c r="MM160">
        <v>0.44794205678044818</v>
      </c>
      <c r="MN160">
        <v>-0.52695668273372576</v>
      </c>
      <c r="MO160">
        <v>0.16882722775335424</v>
      </c>
      <c r="MP160">
        <v>-1.0295275387761649</v>
      </c>
      <c r="MQ160">
        <v>-0.42304577618779149</v>
      </c>
      <c r="MR160">
        <v>-1.0857343113457318</v>
      </c>
      <c r="MS160">
        <v>-0.73959199653472751</v>
      </c>
      <c r="MT160">
        <v>1.3321641745278612</v>
      </c>
      <c r="MU160">
        <v>0.73327100835740566</v>
      </c>
      <c r="MV160">
        <v>4.0057557271211408E-2</v>
      </c>
      <c r="MW160">
        <v>0.517575244884938</v>
      </c>
      <c r="MX160">
        <v>-0.39675342122791335</v>
      </c>
      <c r="MY160">
        <v>1.1293832358205691</v>
      </c>
      <c r="MZ160">
        <v>-0.2894455519708572</v>
      </c>
      <c r="NA160">
        <v>0.40446138882543892</v>
      </c>
      <c r="NB160">
        <v>1.1018755685654469</v>
      </c>
      <c r="NC160">
        <v>-9.4808001449564472E-2</v>
      </c>
      <c r="ND160">
        <v>-5.2540372053044848E-2</v>
      </c>
      <c r="NE160">
        <v>-0.51311872084625065</v>
      </c>
      <c r="NF160">
        <v>0.67725295593845658</v>
      </c>
      <c r="NG160">
        <v>0.77826143751735799</v>
      </c>
      <c r="NH160">
        <v>9.5884615802788176E-2</v>
      </c>
      <c r="NI160">
        <v>0.83785607785102911</v>
      </c>
      <c r="NJ160">
        <v>0.16712078831915278</v>
      </c>
      <c r="NK160">
        <v>0.48513129513594322</v>
      </c>
      <c r="NL160">
        <v>-1.1522615750436671</v>
      </c>
      <c r="NM160">
        <v>0.15441173673025332</v>
      </c>
      <c r="NN160">
        <v>1.5159957911237143</v>
      </c>
      <c r="NO160">
        <v>-0.11788870324380696</v>
      </c>
      <c r="NP160">
        <v>0.72677948992350139</v>
      </c>
      <c r="NQ160">
        <v>0.1425769369234331</v>
      </c>
      <c r="NR160">
        <v>0.6830373422417324</v>
      </c>
      <c r="NS160">
        <v>0.23512484403909184</v>
      </c>
      <c r="NT160">
        <v>0.62756384977546986</v>
      </c>
      <c r="NU160">
        <v>-0.72319835453527048</v>
      </c>
      <c r="NV160">
        <v>-0.38766529542044736</v>
      </c>
      <c r="NW160">
        <v>0.19464891920506489</v>
      </c>
      <c r="NX160">
        <v>-0.73858700488926843</v>
      </c>
      <c r="NY160">
        <v>-0.59894318837905303</v>
      </c>
      <c r="NZ160">
        <v>0.36042706597072538</v>
      </c>
      <c r="OA160">
        <v>1.219154910359066</v>
      </c>
      <c r="OB160">
        <v>-0.66136635723523796</v>
      </c>
      <c r="OC160">
        <v>0.81301095633534715</v>
      </c>
      <c r="OD160">
        <v>0.83275836004759185</v>
      </c>
      <c r="OE160">
        <v>-0.52326868171803653</v>
      </c>
      <c r="OF160">
        <v>1.7125512385973707</v>
      </c>
      <c r="OG160">
        <v>-0.97099018603330478</v>
      </c>
      <c r="OH160">
        <v>-9.9881845017080195E-2</v>
      </c>
      <c r="OI160">
        <v>0.80547579273115844</v>
      </c>
      <c r="OJ160">
        <v>0.61485252444981597</v>
      </c>
      <c r="OK160">
        <v>-1.0746293810370844</v>
      </c>
      <c r="OL160">
        <v>-1.7807451513363048</v>
      </c>
      <c r="OM160">
        <v>2.4305336410179734</v>
      </c>
      <c r="ON160">
        <v>1.0107351045007817</v>
      </c>
      <c r="OO160">
        <v>-0.35097400541417301</v>
      </c>
      <c r="OP160">
        <v>-1.2059126675012521</v>
      </c>
      <c r="OQ160">
        <v>0.26678435460780747</v>
      </c>
      <c r="OR160">
        <v>1.1868223737110384</v>
      </c>
      <c r="OS160">
        <v>2.6548514142632484</v>
      </c>
      <c r="OT160">
        <v>3.0979663279140368E-3</v>
      </c>
      <c r="OU160">
        <v>0.36042706597072538</v>
      </c>
      <c r="OV160">
        <v>0.80812469605007209</v>
      </c>
      <c r="OW160">
        <v>0.23685515770921484</v>
      </c>
      <c r="OX160">
        <v>1.7833690435509197</v>
      </c>
      <c r="OY160">
        <v>1.5838668332435191</v>
      </c>
      <c r="OZ160">
        <v>0.80209474617731757</v>
      </c>
      <c r="PA160">
        <v>1.0878056855290197</v>
      </c>
      <c r="PB160">
        <v>-1.0652729542925954</v>
      </c>
      <c r="PC160">
        <v>1.1267820809734985</v>
      </c>
      <c r="PD160">
        <v>1.6314925233018585</v>
      </c>
      <c r="PE160">
        <v>-4.4344687921693549E-2</v>
      </c>
      <c r="PF160">
        <v>0.63036054598342162</v>
      </c>
      <c r="PG160">
        <v>0.11080487638537306</v>
      </c>
      <c r="PH160">
        <v>0.54550582717638463</v>
      </c>
      <c r="PI160">
        <v>0.38461621443275362</v>
      </c>
      <c r="PJ160">
        <v>-0.21762275537184905</v>
      </c>
      <c r="PK160">
        <v>0.21997379917593207</v>
      </c>
      <c r="PL160">
        <v>-1.2619238987099379</v>
      </c>
      <c r="PM160">
        <v>-6.3038214648258872E-2</v>
      </c>
      <c r="PN160">
        <v>0.16525973478564993</v>
      </c>
      <c r="PO160">
        <v>0.63017409956955817</v>
      </c>
      <c r="PP160">
        <v>-2.1810956241097301</v>
      </c>
      <c r="PQ160">
        <v>1.3779526852886193</v>
      </c>
      <c r="PR160">
        <v>-0.37048607737233397</v>
      </c>
      <c r="PS160">
        <v>-0.67532937464420684</v>
      </c>
      <c r="PT160">
        <v>-0.92541995400097221</v>
      </c>
      <c r="PU160">
        <v>-0.27948885872319806</v>
      </c>
      <c r="PV160">
        <v>-1.0427424967929255</v>
      </c>
      <c r="PW160">
        <v>4.2660985855036415E-2</v>
      </c>
      <c r="PX160">
        <v>-0.60370894061634317</v>
      </c>
      <c r="PY160">
        <v>0.59236526794848032</v>
      </c>
      <c r="PZ160">
        <v>0.94138613349059597</v>
      </c>
      <c r="QA160">
        <v>0.71300178206001874</v>
      </c>
      <c r="QB160">
        <v>1.0717735676735174</v>
      </c>
      <c r="QC160">
        <v>0.23945290195115376</v>
      </c>
      <c r="QD160">
        <v>-1.8889295461121947</v>
      </c>
      <c r="QE160">
        <v>-0.6296136234595906</v>
      </c>
      <c r="QF160">
        <v>-0.19691015040734783</v>
      </c>
      <c r="QG160">
        <v>-1.1241877473366912</v>
      </c>
      <c r="QH160">
        <v>1.0323901733499952</v>
      </c>
      <c r="QI160">
        <v>2.4804103304632008</v>
      </c>
      <c r="QJ160">
        <v>-0.3769673639908433</v>
      </c>
      <c r="QK160">
        <v>0.8606764367868891</v>
      </c>
      <c r="QL160">
        <v>-2.2495805751532316</v>
      </c>
      <c r="QM160">
        <v>-1.5210844139801338</v>
      </c>
      <c r="QN160">
        <v>-1.3150838640285656</v>
      </c>
      <c r="QO160">
        <v>-0.50832568376790732</v>
      </c>
      <c r="QP160">
        <v>-1.4057604857953265</v>
      </c>
      <c r="QQ160">
        <v>1.4272495718614664</v>
      </c>
      <c r="QR160">
        <v>-0.61716491472907364</v>
      </c>
      <c r="QS160">
        <v>3.3321612136205658E-2</v>
      </c>
      <c r="QT160">
        <v>0.50963194553332869</v>
      </c>
      <c r="QU160">
        <v>0.43604927668638993</v>
      </c>
      <c r="QV160">
        <v>-1.5745536074973643</v>
      </c>
      <c r="QW160">
        <v>-0.63194761423801538</v>
      </c>
      <c r="QX160">
        <v>-0.22679728317598347</v>
      </c>
      <c r="QY160">
        <v>-0.22663925847155042</v>
      </c>
      <c r="QZ160">
        <v>0.28713316169159953</v>
      </c>
      <c r="RA160">
        <v>-1.8008995539275929</v>
      </c>
      <c r="RB160">
        <v>-1.1292399904050399</v>
      </c>
      <c r="RC160">
        <v>-1.410917320754379</v>
      </c>
      <c r="RD160">
        <v>0.77670847531408072</v>
      </c>
      <c r="RE160">
        <v>-0.7373819244094193</v>
      </c>
      <c r="RF160">
        <v>0.48840547606232576</v>
      </c>
      <c r="RG160">
        <v>0.22193262338987552</v>
      </c>
      <c r="RH160">
        <v>1.4489796740235761</v>
      </c>
      <c r="RI160">
        <v>-0.87136186266434379</v>
      </c>
      <c r="RJ160">
        <v>0.27273358682577964</v>
      </c>
      <c r="RK160">
        <v>0.6834238774899859</v>
      </c>
      <c r="RL160">
        <v>-1.1411884770495817</v>
      </c>
      <c r="RM160">
        <v>0.33288756640104111</v>
      </c>
      <c r="RN160">
        <v>0.15619207260897383</v>
      </c>
      <c r="RO160">
        <v>1.1854308468173258</v>
      </c>
      <c r="RP160">
        <v>8.4669409261550754E-2</v>
      </c>
      <c r="RQ160">
        <v>0.2588649294921197</v>
      </c>
      <c r="RR160">
        <v>0.17659203876974061</v>
      </c>
      <c r="RS160">
        <v>-0.16541434888495132</v>
      </c>
      <c r="RT160">
        <v>-0.97282963906764053</v>
      </c>
      <c r="RU160">
        <v>0.52502400649245828</v>
      </c>
      <c r="RV160">
        <v>-9.5731138571863994E-2</v>
      </c>
      <c r="RW160">
        <v>0.40645545595907606</v>
      </c>
      <c r="RX160">
        <v>1.4370607459568419</v>
      </c>
      <c r="RY160">
        <v>0.29567331694124732</v>
      </c>
      <c r="RZ160">
        <v>0.36663777791545726</v>
      </c>
      <c r="SA160">
        <v>0.28729232326440979</v>
      </c>
      <c r="SB160">
        <v>-1.1854308468173258</v>
      </c>
      <c r="SC160">
        <v>0.60379989008652046</v>
      </c>
      <c r="SD160">
        <v>0.49133745960716624</v>
      </c>
      <c r="SE160">
        <v>-3.1943727663019672E-2</v>
      </c>
      <c r="SF160">
        <v>-0.6542427399836015</v>
      </c>
      <c r="SG160">
        <v>1.0911298886639997</v>
      </c>
    </row>
    <row r="161" spans="1:501">
      <c r="A161" t="s">
        <v>551</v>
      </c>
      <c r="B161">
        <v>-1.1707334124366753</v>
      </c>
      <c r="C161">
        <v>0.93319613370113075</v>
      </c>
      <c r="D161">
        <v>1.2111513569834642</v>
      </c>
      <c r="E161">
        <v>6.1811533669242635E-2</v>
      </c>
      <c r="F161">
        <v>0.99479848358896561</v>
      </c>
      <c r="G161">
        <v>1.4107126844464801</v>
      </c>
      <c r="H161">
        <v>-0.21809228201163933</v>
      </c>
      <c r="I161">
        <v>0.94377128334599547</v>
      </c>
      <c r="J161">
        <v>-1.5822615750948898</v>
      </c>
      <c r="K161">
        <v>-1.3663839126820676</v>
      </c>
      <c r="L161">
        <v>0.83178520071669482</v>
      </c>
      <c r="M161">
        <v>-0.77402319220709614</v>
      </c>
      <c r="N161">
        <v>-0.87337639342877083</v>
      </c>
      <c r="O161">
        <v>1.3037242752034217</v>
      </c>
      <c r="P161">
        <v>-0.33224068829440512</v>
      </c>
      <c r="Q161">
        <v>0.49756181397242472</v>
      </c>
      <c r="R161">
        <v>-0.68429471866693348</v>
      </c>
      <c r="S161">
        <v>2.3908341972855851E-2</v>
      </c>
      <c r="T161">
        <v>0.51608822104753926</v>
      </c>
      <c r="U161">
        <v>0.39311430555244442</v>
      </c>
      <c r="V161">
        <v>-0.60269940149737522</v>
      </c>
      <c r="W161">
        <v>-0.46517698137904517</v>
      </c>
      <c r="X161">
        <v>-0.17138859220722225</v>
      </c>
      <c r="Y161">
        <v>3.3627429729676805E-2</v>
      </c>
      <c r="Z161">
        <v>1.2860346032539383</v>
      </c>
      <c r="AA161">
        <v>-0.8085476110863965</v>
      </c>
      <c r="AB161">
        <v>-0.30031173992028926</v>
      </c>
      <c r="AC161">
        <v>3.5388438845984638E-2</v>
      </c>
      <c r="AD161">
        <v>1.0513463166716974</v>
      </c>
      <c r="AE161">
        <v>1.2370446711429395</v>
      </c>
      <c r="AF161">
        <v>1.6015474102459848</v>
      </c>
      <c r="AG161">
        <v>1.1299630386929493</v>
      </c>
      <c r="AH161">
        <v>1.0265421224175952</v>
      </c>
      <c r="AI161">
        <v>0.93366907094605267</v>
      </c>
      <c r="AJ161">
        <v>0.18281184566149022</v>
      </c>
      <c r="AK161">
        <v>0.64800133259268478</v>
      </c>
      <c r="AL161">
        <v>0.77588197200384457</v>
      </c>
      <c r="AM161">
        <v>-0.30567889552912675</v>
      </c>
      <c r="AN161">
        <v>-0.22923131837160327</v>
      </c>
      <c r="AO161">
        <v>-1.5766681826789863</v>
      </c>
      <c r="AP161">
        <v>0.30215232982300222</v>
      </c>
      <c r="AQ161">
        <v>0.21973846742184833</v>
      </c>
      <c r="AR161">
        <v>0.76599690146395005</v>
      </c>
      <c r="AS161">
        <v>0.65936774262809195</v>
      </c>
      <c r="AT161">
        <v>1.1906990948773455</v>
      </c>
      <c r="AU161">
        <v>-0.77309323387453333</v>
      </c>
      <c r="AV161">
        <v>0.39344513425021432</v>
      </c>
      <c r="AW161">
        <v>-0.32295815799443517</v>
      </c>
      <c r="AX161">
        <v>-1.0203439160250127</v>
      </c>
      <c r="AY161">
        <v>2.6433326638652943E-2</v>
      </c>
      <c r="AZ161">
        <v>0.79001665653777309</v>
      </c>
      <c r="BA161">
        <v>0.68932990870962385</v>
      </c>
      <c r="BB161">
        <v>-4.2584815673762932E-2</v>
      </c>
      <c r="BC161">
        <v>-0.60609636420849711</v>
      </c>
      <c r="BD161">
        <v>0.3473155629762914</v>
      </c>
      <c r="BE161">
        <v>8.4132807387504727E-2</v>
      </c>
      <c r="BF161">
        <v>-1.1093470675405115</v>
      </c>
      <c r="BG161">
        <v>0.55297732615144923</v>
      </c>
      <c r="BH161">
        <v>0.74009449235745706</v>
      </c>
      <c r="BI161">
        <v>-0.54825932238600217</v>
      </c>
      <c r="BJ161">
        <v>0.1144235284300521</v>
      </c>
      <c r="BK161">
        <v>0.53320718507166021</v>
      </c>
      <c r="BL161">
        <v>1.1435395208536647</v>
      </c>
      <c r="BM161">
        <v>-0.83038003140245564</v>
      </c>
      <c r="BN161">
        <v>1.5291607269318774</v>
      </c>
      <c r="BO161">
        <v>0.99592853075591847</v>
      </c>
      <c r="BP161">
        <v>-1.7656384443398565</v>
      </c>
      <c r="BQ161">
        <v>0.73187038651667535</v>
      </c>
      <c r="BR161">
        <v>-0.13523958841688</v>
      </c>
      <c r="BS161">
        <v>2.2153835743665695</v>
      </c>
      <c r="BT161">
        <v>-2.7122268875245936E-2</v>
      </c>
      <c r="BU161">
        <v>0.40745248952589463</v>
      </c>
      <c r="BV161">
        <v>-0.76527840064954944</v>
      </c>
      <c r="BW161">
        <v>0.4263108621671563</v>
      </c>
      <c r="BX161">
        <v>-0.28625663617276587</v>
      </c>
      <c r="BY161">
        <v>-0.81727648648666218</v>
      </c>
      <c r="BZ161">
        <v>-0.34293066164536867</v>
      </c>
      <c r="CA161">
        <v>-1.8138234736397862</v>
      </c>
      <c r="CB161">
        <v>1.2173882169008721</v>
      </c>
      <c r="CC161">
        <v>0.17604861568543129</v>
      </c>
      <c r="CD161">
        <v>-1.1048268788727</v>
      </c>
      <c r="CE161">
        <v>0.66155735112261027</v>
      </c>
      <c r="CF161">
        <v>-1.3212820704211481</v>
      </c>
      <c r="CG161">
        <v>-1.3234830475994386</v>
      </c>
      <c r="CH161">
        <v>-0.4958303634339245</v>
      </c>
      <c r="CI161">
        <v>-0.1222815626533702</v>
      </c>
      <c r="CJ161">
        <v>-1.5537534636678174</v>
      </c>
      <c r="CK161">
        <v>1.3755834515905008</v>
      </c>
      <c r="CL161">
        <v>-1.0847702469618525</v>
      </c>
      <c r="CM161">
        <v>-0.64281948652933352</v>
      </c>
      <c r="CN161">
        <v>6.7407199821900576E-2</v>
      </c>
      <c r="CO161">
        <v>-0.40579152482678182</v>
      </c>
      <c r="CP161">
        <v>0.68632516558864154</v>
      </c>
      <c r="CQ161">
        <v>1.3407611731963698</v>
      </c>
      <c r="CR161">
        <v>8.9119112089974806E-3</v>
      </c>
      <c r="CS161">
        <v>-2.2180574887897819</v>
      </c>
      <c r="CT161">
        <v>-6.1045284382998943E-2</v>
      </c>
      <c r="CU161">
        <v>1.5716523193987086</v>
      </c>
      <c r="CV161">
        <v>-0.27813712222268805</v>
      </c>
      <c r="CW161">
        <v>-0.24615019356133416</v>
      </c>
      <c r="CX161">
        <v>1.3466114978655241</v>
      </c>
      <c r="CY161">
        <v>0.41003090700542089</v>
      </c>
      <c r="CZ161">
        <v>0.76343440014170483</v>
      </c>
      <c r="DA161">
        <v>0.47440380512853153</v>
      </c>
      <c r="DB161">
        <v>-0.69652742240577936</v>
      </c>
      <c r="DC161">
        <v>-1.0426128937979229</v>
      </c>
      <c r="DD161">
        <v>0.20455900084925815</v>
      </c>
      <c r="DE161">
        <v>-6.51084519631695E-2</v>
      </c>
      <c r="DF161">
        <v>0.32892785384319723</v>
      </c>
      <c r="DG161">
        <v>-1.0355233825976029</v>
      </c>
      <c r="DH161">
        <v>0.45777369450661354</v>
      </c>
      <c r="DI161">
        <v>7.1012209446053021E-2</v>
      </c>
      <c r="DJ161">
        <v>-1.2553346095955931</v>
      </c>
      <c r="DK161">
        <v>-1.6283138393191621</v>
      </c>
      <c r="DL161">
        <v>0.46466652747767512</v>
      </c>
      <c r="DM161">
        <v>1.0674352779460605</v>
      </c>
      <c r="DN161">
        <v>1.327903191850055</v>
      </c>
      <c r="DO161">
        <v>0.81364987636334263</v>
      </c>
      <c r="DP161">
        <v>-1.8473292584531009</v>
      </c>
      <c r="DQ161">
        <v>-0.37721292756032199</v>
      </c>
      <c r="DR161">
        <v>0.30872570278006606</v>
      </c>
      <c r="DS161">
        <v>1.6882040654309094</v>
      </c>
      <c r="DT161">
        <v>-1.5473915482289158</v>
      </c>
      <c r="DU161">
        <v>-0.18608034224598669</v>
      </c>
      <c r="DV161">
        <v>-1.6888407117221504</v>
      </c>
      <c r="DW161">
        <v>0.95168161351466551</v>
      </c>
      <c r="DX161">
        <v>-1.0838061825779732</v>
      </c>
      <c r="DY161">
        <v>0.4958303634339245</v>
      </c>
      <c r="DZ161">
        <v>-0.81546204455662519</v>
      </c>
      <c r="EA161">
        <v>0.61716491472907364</v>
      </c>
      <c r="EB161">
        <v>0.35488142202666495</v>
      </c>
      <c r="EC161">
        <v>-0.75008983912994154</v>
      </c>
      <c r="ED161">
        <v>-0.23551820049760863</v>
      </c>
      <c r="EE161">
        <v>-0.39385895433952101</v>
      </c>
      <c r="EF161">
        <v>0.857799022924155</v>
      </c>
      <c r="EG161">
        <v>-8.9430614025332034E-2</v>
      </c>
      <c r="EH161">
        <v>0.56558974392828532</v>
      </c>
      <c r="EI161">
        <v>-0.26076349968207069</v>
      </c>
      <c r="EJ161">
        <v>-0.76620153777184896</v>
      </c>
      <c r="EK161">
        <v>-0.85162582763587125</v>
      </c>
      <c r="EL161">
        <v>0.90806906882789917</v>
      </c>
      <c r="EM161">
        <v>-0.25831127459241543</v>
      </c>
      <c r="EN161">
        <v>-1.9658364180941135</v>
      </c>
      <c r="EO161">
        <v>0.76651076597045176</v>
      </c>
      <c r="EP161">
        <v>0.3465834197413642</v>
      </c>
      <c r="EQ161">
        <v>0.82596216088859364</v>
      </c>
      <c r="ER161">
        <v>1.6027570381993428E-2</v>
      </c>
      <c r="ES161">
        <v>-2.0885909179924056</v>
      </c>
      <c r="ET161">
        <v>0.21840605768375099</v>
      </c>
      <c r="EU161">
        <v>-0.64489086071262136</v>
      </c>
      <c r="EV161">
        <v>-0.5648712431138847</v>
      </c>
      <c r="EW161">
        <v>0.91875108410022222</v>
      </c>
      <c r="EX161">
        <v>1.5625118976458907</v>
      </c>
      <c r="EY161">
        <v>-0.20823222257604357</v>
      </c>
      <c r="EZ161">
        <v>0.4905609785055276</v>
      </c>
      <c r="FA161">
        <v>-1.3769658835371956</v>
      </c>
      <c r="FB161">
        <v>-1.0578833098406903</v>
      </c>
      <c r="FC161">
        <v>0.87460875874967314</v>
      </c>
      <c r="FD161">
        <v>-2.2989752324065194E-2</v>
      </c>
      <c r="FE161">
        <v>1.3014005162403919</v>
      </c>
      <c r="FF161">
        <v>7.9758137871976942E-2</v>
      </c>
      <c r="FG161">
        <v>-0.40753548091743141</v>
      </c>
      <c r="FH161">
        <v>0.52599034461309202</v>
      </c>
      <c r="FI161">
        <v>0.25562258088029921</v>
      </c>
      <c r="FJ161">
        <v>-0.46185505198081955</v>
      </c>
      <c r="FK161">
        <v>-1.8727860151557252</v>
      </c>
      <c r="FL161">
        <v>1.8321770767215639E-2</v>
      </c>
      <c r="FM161">
        <v>0.30447608878603205</v>
      </c>
      <c r="FN161">
        <v>-0.45633100853592623</v>
      </c>
      <c r="FO161">
        <v>-0.51976257964270189</v>
      </c>
      <c r="FP161">
        <v>-1.4156944416754413</v>
      </c>
      <c r="FQ161">
        <v>0.87180978880496696</v>
      </c>
      <c r="FR161">
        <v>-0.7215112418634817</v>
      </c>
      <c r="FS161">
        <v>0.36385813473316375</v>
      </c>
      <c r="FT161">
        <v>-0.3955119609599933</v>
      </c>
      <c r="FU161">
        <v>-1.1236124919378199</v>
      </c>
      <c r="FV161">
        <v>1.6949206838035025</v>
      </c>
      <c r="FW161">
        <v>1.1553856893442571</v>
      </c>
      <c r="FX161">
        <v>-0.13554881661548279</v>
      </c>
      <c r="FY161">
        <v>-0.44304215407464653</v>
      </c>
      <c r="FZ161">
        <v>0.88451997726224363</v>
      </c>
      <c r="GA161">
        <v>1.0364396985096391</v>
      </c>
      <c r="GB161">
        <v>1.7652746464591473</v>
      </c>
      <c r="GC161">
        <v>0.18958417058456689</v>
      </c>
      <c r="GD161">
        <v>-1.2011787475785241</v>
      </c>
      <c r="GE161">
        <v>0.86433828982990235</v>
      </c>
      <c r="GF161">
        <v>0.33304900171060581</v>
      </c>
      <c r="GG161">
        <v>0.35634911910165101</v>
      </c>
      <c r="GH161">
        <v>1.4925171853974462</v>
      </c>
      <c r="GI161">
        <v>-0.74422587204026058</v>
      </c>
      <c r="GJ161">
        <v>0.45310798668651842</v>
      </c>
      <c r="GK161">
        <v>0.26646603146218695</v>
      </c>
      <c r="GL161">
        <v>1.1818883649539202E-2</v>
      </c>
      <c r="GM161">
        <v>-0.15766431715746876</v>
      </c>
      <c r="GN161">
        <v>-0.25427880245842971</v>
      </c>
      <c r="GO161">
        <v>0.43562863538681995</v>
      </c>
      <c r="GP161">
        <v>-0.83926806837553158</v>
      </c>
      <c r="GQ161">
        <v>0.58945033742929809</v>
      </c>
      <c r="GR161">
        <v>-0.74271270023018587</v>
      </c>
      <c r="GS161">
        <v>-1.6971762306638993</v>
      </c>
      <c r="GT161">
        <v>-0.20745119400089607</v>
      </c>
      <c r="GU161">
        <v>-0.57062379710259847</v>
      </c>
      <c r="GV161">
        <v>0.93853032012702897</v>
      </c>
      <c r="GW161">
        <v>5.1468305173330009E-2</v>
      </c>
      <c r="GX161">
        <v>-0.41536168282618746</v>
      </c>
      <c r="GY161">
        <v>0.76118340075481683</v>
      </c>
      <c r="GZ161">
        <v>-9.8574446383281611E-2</v>
      </c>
      <c r="HA161">
        <v>0.45998376663192175</v>
      </c>
      <c r="HB161">
        <v>1.6157719073817134</v>
      </c>
      <c r="HC161">
        <v>0.59200147006777115</v>
      </c>
      <c r="HD161">
        <v>-0.59912508731940761</v>
      </c>
      <c r="HE161">
        <v>-0.46211198423407041</v>
      </c>
      <c r="HF161">
        <v>-0.81973666965495795</v>
      </c>
      <c r="HG161">
        <v>0.23040911401039921</v>
      </c>
      <c r="HH161">
        <v>0.26353518478572369</v>
      </c>
      <c r="HI161">
        <v>-1.0224061952612828</v>
      </c>
      <c r="HJ161">
        <v>0.90092953541898169</v>
      </c>
      <c r="HK161">
        <v>0.87203261500690132</v>
      </c>
      <c r="HL161">
        <v>-2.1423329599201679</v>
      </c>
      <c r="HM161">
        <v>-0.8606764367868891</v>
      </c>
      <c r="HN161">
        <v>-0.14226884559320752</v>
      </c>
      <c r="HO161">
        <v>-6.1584159993799403E-3</v>
      </c>
      <c r="HP161">
        <v>-0.7933658707770519</v>
      </c>
      <c r="HQ161">
        <v>-1.9184335542377084</v>
      </c>
      <c r="HR161">
        <v>0.98767259260057472</v>
      </c>
      <c r="HS161">
        <v>-0.79378651207662188</v>
      </c>
      <c r="HT161">
        <v>-8.6129148257896304E-2</v>
      </c>
      <c r="HU161">
        <v>-0.37631025406881236</v>
      </c>
      <c r="HV161">
        <v>0.6528216545120813</v>
      </c>
      <c r="HW161">
        <v>-8.7818534666439518E-2</v>
      </c>
      <c r="HX161">
        <v>0.57784063756116666</v>
      </c>
      <c r="HY161">
        <v>1.3919225239078514</v>
      </c>
      <c r="HZ161">
        <v>2.707711246330291</v>
      </c>
      <c r="IA161">
        <v>-0.52994664656580426</v>
      </c>
      <c r="IB161">
        <v>-1.6869307728484273</v>
      </c>
      <c r="IC161">
        <v>-0.44506805352284573</v>
      </c>
      <c r="ID161">
        <v>0.65386416281398851</v>
      </c>
      <c r="IE161">
        <v>0.60766069509554654</v>
      </c>
      <c r="IF161">
        <v>0.23787833924870938</v>
      </c>
      <c r="IG161">
        <v>0.81173539001611061</v>
      </c>
      <c r="IH161">
        <v>-1.0290068530593999</v>
      </c>
      <c r="II161">
        <v>-0.53056282922625542</v>
      </c>
      <c r="IJ161">
        <v>0.452853328170022</v>
      </c>
      <c r="IK161">
        <v>-0.48874881031224504</v>
      </c>
      <c r="IL161">
        <v>0.12120153769501485</v>
      </c>
      <c r="IM161">
        <v>0.10472604117239825</v>
      </c>
      <c r="IN161">
        <v>-0.96780922831385396</v>
      </c>
      <c r="IO161">
        <v>-0.32166894925467204</v>
      </c>
      <c r="IP161">
        <v>-0.32062189347925596</v>
      </c>
      <c r="IQ161">
        <v>0.36598407859855797</v>
      </c>
      <c r="IR161">
        <v>1.1722522685886361</v>
      </c>
      <c r="IS161">
        <v>0.34739628063107375</v>
      </c>
      <c r="IT161">
        <v>1.1327210813760757</v>
      </c>
      <c r="IU161">
        <v>-1.569287633174099</v>
      </c>
      <c r="IV161">
        <v>-1.7890215531224385</v>
      </c>
      <c r="IW161">
        <v>0.48109086492331699</v>
      </c>
      <c r="IX161">
        <v>1.2876080290880054</v>
      </c>
      <c r="IY161">
        <v>-0.25973577066906728</v>
      </c>
      <c r="IZ161">
        <v>8.6973841462167911E-2</v>
      </c>
      <c r="JA161">
        <v>-0.35594098335423041</v>
      </c>
      <c r="JB161">
        <v>0.86311729319277219</v>
      </c>
      <c r="JC161">
        <v>-0.4304195044824155</v>
      </c>
      <c r="JD161">
        <v>-1.1204542715859134</v>
      </c>
      <c r="JE161">
        <v>0.51967504077765625</v>
      </c>
      <c r="JF161">
        <v>0.576485490455525</v>
      </c>
      <c r="JG161">
        <v>0.94640199677087367</v>
      </c>
      <c r="JH161">
        <v>-0.75415073297335766</v>
      </c>
      <c r="JI161">
        <v>-2.4673499865457416</v>
      </c>
      <c r="JJ161">
        <v>-0.77402319220709614</v>
      </c>
      <c r="JK161">
        <v>-0.1157320639322279</v>
      </c>
      <c r="JL161">
        <v>-0.31049125936988275</v>
      </c>
      <c r="JM161">
        <v>-1.1359225027263165</v>
      </c>
      <c r="JN161">
        <v>0.72578359322506003</v>
      </c>
      <c r="JO161">
        <v>-1.3234830475994386</v>
      </c>
      <c r="JP161">
        <v>-0.72081547841662541</v>
      </c>
      <c r="JQ161">
        <v>-0.26282236831320915</v>
      </c>
      <c r="JR161">
        <v>0.7478638508473523</v>
      </c>
      <c r="JS161">
        <v>0.81301095633534715</v>
      </c>
      <c r="JT161">
        <v>-2.417546056676656</v>
      </c>
      <c r="JU161">
        <v>-0.42162355384789407</v>
      </c>
      <c r="JV161">
        <v>0.75425305112730712</v>
      </c>
      <c r="JW161">
        <v>-1.5568321032333188</v>
      </c>
      <c r="JX161">
        <v>-0.98966665973421186</v>
      </c>
      <c r="JY161">
        <v>0.32876641853363253</v>
      </c>
      <c r="JZ161">
        <v>0.16316562323481776</v>
      </c>
      <c r="KA161">
        <v>-0.29631337383762002</v>
      </c>
      <c r="KB161">
        <v>-5.2464201871771365E-2</v>
      </c>
      <c r="KC161">
        <v>-0.32674847716407385</v>
      </c>
      <c r="KD161">
        <v>0.57549186749383807</v>
      </c>
      <c r="KE161">
        <v>-0.68381041273823939</v>
      </c>
      <c r="KF161">
        <v>-1.0416897566756234</v>
      </c>
      <c r="KG161">
        <v>-0.92377831606427208</v>
      </c>
      <c r="KH161">
        <v>-0.24733253667363897</v>
      </c>
      <c r="KI161">
        <v>-0.16828380466904491</v>
      </c>
      <c r="KJ161">
        <v>-1.8884747987613082</v>
      </c>
      <c r="KK161">
        <v>-1.1436850400059484</v>
      </c>
      <c r="KL161">
        <v>1.2555028661154211</v>
      </c>
      <c r="KM161">
        <v>1.2257760317879729</v>
      </c>
      <c r="KN161">
        <v>0.70160581344680395</v>
      </c>
      <c r="KO161">
        <v>-1.2082909961463884</v>
      </c>
      <c r="KP161">
        <v>0.50762992032105103</v>
      </c>
      <c r="KQ161">
        <v>1.5740215530968271</v>
      </c>
      <c r="KR161">
        <v>1.0424810170661658</v>
      </c>
      <c r="KS161">
        <v>0.31193621907732449</v>
      </c>
      <c r="KT161">
        <v>0.36500296118902043</v>
      </c>
      <c r="KU161">
        <v>-1.1184511095052585</v>
      </c>
      <c r="KV161">
        <v>-0.11927568266401067</v>
      </c>
      <c r="KW161">
        <v>-0.1239766334037995</v>
      </c>
      <c r="KX161">
        <v>1.8921309674624354</v>
      </c>
      <c r="KY161">
        <v>-9.3041307991370559E-2</v>
      </c>
      <c r="KZ161">
        <v>1.2401733329170384</v>
      </c>
      <c r="LA161">
        <v>-0.1947273631230928</v>
      </c>
      <c r="LB161">
        <v>0.41027988118003123</v>
      </c>
      <c r="LC161">
        <v>-0.41036400943994522</v>
      </c>
      <c r="LD161">
        <v>0.54825932238600217</v>
      </c>
      <c r="LE161">
        <v>0.30864498512528371</v>
      </c>
      <c r="LF161">
        <v>-1.8962691683555022</v>
      </c>
      <c r="LG161">
        <v>2.0019524527015164</v>
      </c>
      <c r="LH161">
        <v>-0.57684701459947973</v>
      </c>
      <c r="LI161">
        <v>-0.97233851192868315</v>
      </c>
      <c r="LJ161">
        <v>1.8618538888404146</v>
      </c>
      <c r="LK161">
        <v>0.12937448445882183</v>
      </c>
      <c r="LL161">
        <v>0.69525981416518334</v>
      </c>
      <c r="LM161">
        <v>-1.4631132216891274</v>
      </c>
      <c r="LN161">
        <v>0.5282754500512965</v>
      </c>
      <c r="LO161">
        <v>1.2884856914752163</v>
      </c>
      <c r="LP161">
        <v>-0.30287310437415726</v>
      </c>
      <c r="LQ161">
        <v>-0.75955085776513442</v>
      </c>
      <c r="LR161">
        <v>-2.5625013222452253E-3</v>
      </c>
      <c r="LS161">
        <v>-1.870575943030417</v>
      </c>
      <c r="LT161">
        <v>1.6007197700673714</v>
      </c>
      <c r="LU161">
        <v>2.2048152459319681</v>
      </c>
      <c r="LV161">
        <v>-0.67245082391309552</v>
      </c>
      <c r="LW161">
        <v>-0.79630353866377845</v>
      </c>
      <c r="LX161">
        <v>-0.10441908671054989</v>
      </c>
      <c r="LY161">
        <v>-2.0235120246070437E-2</v>
      </c>
      <c r="LZ161">
        <v>-0.55306600188487209</v>
      </c>
      <c r="MA161">
        <v>1.8714581528911367</v>
      </c>
      <c r="MB161">
        <v>0.6045343070582021</v>
      </c>
      <c r="MC161">
        <v>-1.1079328032792546</v>
      </c>
      <c r="MD161">
        <v>-0.28028352971887216</v>
      </c>
      <c r="ME161">
        <v>0.54612655731034465</v>
      </c>
      <c r="MF161">
        <v>2.4035762180574238</v>
      </c>
      <c r="MG161">
        <v>-0.53974417824065313</v>
      </c>
      <c r="MH161">
        <v>-0.45098886403138749</v>
      </c>
      <c r="MI161">
        <v>-0.52853920351481065</v>
      </c>
      <c r="MJ161">
        <v>-0.60150796343805268</v>
      </c>
      <c r="MK161">
        <v>1.0015969564847182</v>
      </c>
      <c r="ML161">
        <v>1.4413717508432455</v>
      </c>
      <c r="MM161">
        <v>-0.31812646739126649</v>
      </c>
      <c r="MN161">
        <v>0.23614802557858638</v>
      </c>
      <c r="MO161">
        <v>-0.19433628040133044</v>
      </c>
      <c r="MP161">
        <v>2.3940447135828435</v>
      </c>
      <c r="MQ161">
        <v>0.33555693335074466</v>
      </c>
      <c r="MR161">
        <v>0.56128556025214493</v>
      </c>
      <c r="MS161">
        <v>-1.3299404599820264</v>
      </c>
      <c r="MT161">
        <v>-1.9046456145588309</v>
      </c>
      <c r="MU161">
        <v>1.3150838640285656</v>
      </c>
      <c r="MV161">
        <v>0.15100567907211371</v>
      </c>
      <c r="MW161">
        <v>-0.5430206329037901</v>
      </c>
      <c r="MX161">
        <v>-1.0149506124434993</v>
      </c>
      <c r="MY161">
        <v>-0.44287389755481854</v>
      </c>
      <c r="MZ161">
        <v>2.4077235138975084</v>
      </c>
      <c r="NA161">
        <v>0.65727817855076864</v>
      </c>
      <c r="NB161">
        <v>-1.133300884248456</v>
      </c>
      <c r="NC161">
        <v>-0.47585899665136822</v>
      </c>
      <c r="ND161">
        <v>-1.6446620065835305</v>
      </c>
      <c r="NE161">
        <v>-0.72349621405010112</v>
      </c>
      <c r="NF161">
        <v>1.1469273886177689</v>
      </c>
      <c r="NG161">
        <v>0.50146127250627615</v>
      </c>
      <c r="NH161">
        <v>-0.33822857403720263</v>
      </c>
      <c r="NI161">
        <v>1.2051214071107097</v>
      </c>
      <c r="NJ161">
        <v>-0.16906028577068355</v>
      </c>
      <c r="NK161">
        <v>0.55155169320642017</v>
      </c>
      <c r="NL161">
        <v>1.1913198250113055</v>
      </c>
      <c r="NM161">
        <v>1.2587088349391706</v>
      </c>
      <c r="NN161">
        <v>0.61115997596061788</v>
      </c>
      <c r="NO161">
        <v>-0.59136255003977567</v>
      </c>
      <c r="NP161">
        <v>4.3196450860705227E-2</v>
      </c>
      <c r="NQ161">
        <v>-0.52335622058308218</v>
      </c>
      <c r="NR161">
        <v>-1.4669149095425382</v>
      </c>
      <c r="NS161">
        <v>-1.0639269021339715</v>
      </c>
      <c r="NT161">
        <v>1.8389664546702988</v>
      </c>
      <c r="NU161">
        <v>0.78365701483562589</v>
      </c>
      <c r="NV161">
        <v>0.77185632108012214</v>
      </c>
      <c r="NW161">
        <v>-0.41636212699813768</v>
      </c>
      <c r="NX161">
        <v>-0.5880860953766387</v>
      </c>
      <c r="NY161">
        <v>-1.4885699783917516</v>
      </c>
      <c r="NZ161">
        <v>1.1045449355151504</v>
      </c>
      <c r="OA161">
        <v>0.37516088013944682</v>
      </c>
      <c r="OB161">
        <v>-0.39311430555244442</v>
      </c>
      <c r="OC161">
        <v>1.404737304255832</v>
      </c>
      <c r="OD161">
        <v>-1.0537428352108691</v>
      </c>
      <c r="OE161">
        <v>-0.26844872991205193</v>
      </c>
      <c r="OF161">
        <v>-2.2876702132634819</v>
      </c>
      <c r="OG161">
        <v>-0.5567244443227537</v>
      </c>
      <c r="OH161">
        <v>0.59346007219573949</v>
      </c>
      <c r="OI161">
        <v>-0.42078909245901741</v>
      </c>
      <c r="OJ161">
        <v>1.1917882147827186</v>
      </c>
      <c r="OK161">
        <v>0.3327249942230992</v>
      </c>
      <c r="OL161">
        <v>-0.78417770055239089</v>
      </c>
      <c r="OM161">
        <v>1.3853036762156989</v>
      </c>
      <c r="ON161">
        <v>0.22146309675008524</v>
      </c>
      <c r="OO161">
        <v>1.4571151041309349</v>
      </c>
      <c r="OP161">
        <v>0.41344492274220102</v>
      </c>
      <c r="OQ161">
        <v>0.47800199354242068</v>
      </c>
      <c r="OR161">
        <v>0.12629016055143438</v>
      </c>
      <c r="OS161">
        <v>-0.12235773283464368</v>
      </c>
      <c r="OT161">
        <v>-4.9935806600842625E-2</v>
      </c>
      <c r="OU161">
        <v>-1.0290068530593999</v>
      </c>
      <c r="OV161">
        <v>-2.6321504265069962</v>
      </c>
      <c r="OW161">
        <v>0.80093514043255709</v>
      </c>
      <c r="OX161">
        <v>-0.14907186596246902</v>
      </c>
      <c r="OY161">
        <v>1.1789688869612291</v>
      </c>
      <c r="OZ161">
        <v>-0.34983486330020241</v>
      </c>
      <c r="PA161">
        <v>-0.96658823167672381</v>
      </c>
      <c r="PB161">
        <v>2.1208234102232382</v>
      </c>
      <c r="PC161">
        <v>-1.5881732906564139</v>
      </c>
      <c r="PD161">
        <v>0.30639967008028179</v>
      </c>
      <c r="PE161">
        <v>0.28689441933238413</v>
      </c>
      <c r="PF161">
        <v>1.0360463420511223</v>
      </c>
      <c r="PG161">
        <v>-0.37614540815411601</v>
      </c>
      <c r="PH161">
        <v>1.4687111615785398</v>
      </c>
      <c r="PI161">
        <v>1.8575428839540109</v>
      </c>
      <c r="PJ161">
        <v>-0.22609128791373223</v>
      </c>
      <c r="PK161">
        <v>-0.33903916119015776</v>
      </c>
      <c r="PL161">
        <v>-2.0239986042724922</v>
      </c>
      <c r="PM161">
        <v>-0.52081304602324963</v>
      </c>
      <c r="PN161">
        <v>0.22154154066811316</v>
      </c>
      <c r="PO161">
        <v>-0.28960585041204467</v>
      </c>
      <c r="PP161">
        <v>0.3096079126407858</v>
      </c>
      <c r="PQ161">
        <v>0.64206801653199363</v>
      </c>
      <c r="PR161">
        <v>0.82209453466930427</v>
      </c>
      <c r="PS161">
        <v>0.8173833521141205</v>
      </c>
      <c r="PT161">
        <v>1.9317667465656996E-2</v>
      </c>
      <c r="PU161">
        <v>-0.64103460317710415</v>
      </c>
      <c r="PV161">
        <v>0.79988012657850049</v>
      </c>
      <c r="PW161">
        <v>1.1586735126911663</v>
      </c>
      <c r="PX161">
        <v>-0.29815169000357855</v>
      </c>
      <c r="PY161">
        <v>-8.2827682490460575E-2</v>
      </c>
      <c r="PZ161">
        <v>1.014439021673752</v>
      </c>
      <c r="QA161">
        <v>-0.44304215407464653</v>
      </c>
      <c r="QB161">
        <v>-0.81759708336903714</v>
      </c>
      <c r="QC161">
        <v>1.1670954336295836</v>
      </c>
      <c r="QD161">
        <v>-0.97824795375345275</v>
      </c>
      <c r="QE161">
        <v>-0.78719949669903144</v>
      </c>
      <c r="QF161">
        <v>-1.0431381269881967</v>
      </c>
      <c r="QG161">
        <v>0.75516709330258891</v>
      </c>
      <c r="QH161">
        <v>1.3222006600699387</v>
      </c>
      <c r="QI161">
        <v>0.51967504077765625</v>
      </c>
      <c r="QJ161">
        <v>0.88746446635923348</v>
      </c>
      <c r="QK161">
        <v>-1.1834254109999165</v>
      </c>
      <c r="QL161">
        <v>0.76006017479812726</v>
      </c>
      <c r="QM161">
        <v>-0.55565351431141607</v>
      </c>
      <c r="QN161">
        <v>1.2747477740049362</v>
      </c>
      <c r="QO161">
        <v>0.21629148250212893</v>
      </c>
      <c r="QP161">
        <v>0.10972712516377214</v>
      </c>
      <c r="QQ161">
        <v>1.4076135812501889</v>
      </c>
      <c r="QR161">
        <v>1.6280273484881036</v>
      </c>
      <c r="QS161">
        <v>-0.69107727540540509</v>
      </c>
      <c r="QT161">
        <v>-0.17853608369478025</v>
      </c>
      <c r="QU161">
        <v>0.27718215278582647</v>
      </c>
      <c r="QV161">
        <v>-0.42773535824380815</v>
      </c>
      <c r="QW161">
        <v>1.3078511074127164</v>
      </c>
      <c r="QX161">
        <v>0.65064568843808956</v>
      </c>
      <c r="QY161">
        <v>-3.45578882843256</v>
      </c>
      <c r="QZ161">
        <v>-1.0173880582442507</v>
      </c>
      <c r="RA161">
        <v>0.43806949179270305</v>
      </c>
      <c r="RB161">
        <v>0.49142272473545745</v>
      </c>
      <c r="RC161">
        <v>0.16642275113554206</v>
      </c>
      <c r="RD161">
        <v>-0.92659547590301372</v>
      </c>
      <c r="RE161">
        <v>0.61374521465040743</v>
      </c>
      <c r="RF161">
        <v>0.66403345044818707</v>
      </c>
      <c r="RG161">
        <v>0.66288976086070761</v>
      </c>
      <c r="RH161">
        <v>7.6113337854621932E-3</v>
      </c>
      <c r="RI161">
        <v>1.4327770259114914</v>
      </c>
      <c r="RJ161">
        <v>6.8557710619643331E-2</v>
      </c>
      <c r="RK161">
        <v>0.87248054114752449</v>
      </c>
      <c r="RL161">
        <v>-1.3083899830235168</v>
      </c>
      <c r="RM161">
        <v>-1.3401972864812706</v>
      </c>
      <c r="RN161">
        <v>3.4622189559740946E-2</v>
      </c>
      <c r="RO161">
        <v>0.55565351431141607</v>
      </c>
      <c r="RP161">
        <v>0.97270685728290118</v>
      </c>
      <c r="RQ161">
        <v>0.7021935743978247</v>
      </c>
      <c r="RR161">
        <v>0.24102746465359814</v>
      </c>
      <c r="RS161">
        <v>0.66470192905399017</v>
      </c>
      <c r="RT161">
        <v>-0.65680296756909229</v>
      </c>
      <c r="RU161">
        <v>-0.84286511992104352</v>
      </c>
      <c r="RV161">
        <v>0.82962515079998411</v>
      </c>
      <c r="RW161">
        <v>-0.65320136855007149</v>
      </c>
      <c r="RX161">
        <v>0.31225795282807667</v>
      </c>
      <c r="RY161">
        <v>-0.34837171369872522</v>
      </c>
      <c r="RZ161">
        <v>-1.2133864402130712</v>
      </c>
      <c r="SA161">
        <v>-0.90656840256997384</v>
      </c>
      <c r="SB161">
        <v>-5.8525984059087932E-3</v>
      </c>
      <c r="SC161">
        <v>0.66957568378711585</v>
      </c>
      <c r="SD161">
        <v>1.0380108506069519</v>
      </c>
      <c r="SE161">
        <v>0.67350583776715212</v>
      </c>
      <c r="SF161">
        <v>-9.8420969152357429E-2</v>
      </c>
      <c r="SG161">
        <v>0.576485490455525</v>
      </c>
    </row>
    <row r="162" spans="1:501">
      <c r="A162" t="s">
        <v>552</v>
      </c>
      <c r="B162">
        <v>0.77402319220709614</v>
      </c>
      <c r="C162">
        <v>-1.5862860891502351</v>
      </c>
      <c r="D162">
        <v>-0.35195057535020169</v>
      </c>
      <c r="E162">
        <v>-1.4789111446589231</v>
      </c>
      <c r="F162">
        <v>0.54240103963820729</v>
      </c>
      <c r="G162">
        <v>0.92377831606427208</v>
      </c>
      <c r="H162">
        <v>0.6827485776739195</v>
      </c>
      <c r="I162">
        <v>-0.47423213800357189</v>
      </c>
      <c r="J162">
        <v>0.89178456619265489</v>
      </c>
      <c r="K162">
        <v>0.72757757152430713</v>
      </c>
      <c r="L162">
        <v>0.26393081498099491</v>
      </c>
      <c r="M162">
        <v>-2.0558582036755979</v>
      </c>
      <c r="N162">
        <v>5.2310724640847184E-2</v>
      </c>
      <c r="O162">
        <v>0.95312771009048447</v>
      </c>
      <c r="P162">
        <v>-0.55324449022009503</v>
      </c>
      <c r="Q162">
        <v>1.2143436833866872</v>
      </c>
      <c r="R162">
        <v>-1.8230184650747105</v>
      </c>
      <c r="S162">
        <v>-0.50667267714743502</v>
      </c>
      <c r="T162">
        <v>0.21511709746846464</v>
      </c>
      <c r="U162">
        <v>0.48203673941316083</v>
      </c>
      <c r="V162">
        <v>0.21871983335586265</v>
      </c>
      <c r="W162">
        <v>0.7563903636764735</v>
      </c>
      <c r="X162">
        <v>0.607200263402774</v>
      </c>
      <c r="Y162">
        <v>0.34975300877704285</v>
      </c>
      <c r="Z162">
        <v>-0.10611074685584754</v>
      </c>
      <c r="AA162">
        <v>0.56128556025214493</v>
      </c>
      <c r="AB162">
        <v>1.0180292520090006</v>
      </c>
      <c r="AC162">
        <v>-1.8414630176266655</v>
      </c>
      <c r="AD162">
        <v>-1.5596651792293414</v>
      </c>
      <c r="AE162">
        <v>-0.14922761693014763</v>
      </c>
      <c r="AF162">
        <v>-0.61587002164742444</v>
      </c>
      <c r="AG162">
        <v>1.5350997273344547</v>
      </c>
      <c r="AH162">
        <v>1.1080737749580294</v>
      </c>
      <c r="AI162">
        <v>0.1811781658034306</v>
      </c>
      <c r="AJ162">
        <v>0.75303319135855418</v>
      </c>
      <c r="AK162">
        <v>-0.23229517864820082</v>
      </c>
      <c r="AL162">
        <v>-6.8711187850567512E-2</v>
      </c>
      <c r="AM162">
        <v>0.26266434360877611</v>
      </c>
      <c r="AN162">
        <v>-0.58890464060823433</v>
      </c>
      <c r="AO162">
        <v>-1.1338829608575907</v>
      </c>
      <c r="AP162">
        <v>0.15201294445432723</v>
      </c>
      <c r="AQ162">
        <v>0.91119318312848918</v>
      </c>
      <c r="AR162">
        <v>-2.0831976144108921</v>
      </c>
      <c r="AS162">
        <v>1.1076485861849505</v>
      </c>
      <c r="AT162">
        <v>-1.6194553609238937</v>
      </c>
      <c r="AU162">
        <v>-1.0342182577005588</v>
      </c>
      <c r="AV162">
        <v>0.69428551796590909</v>
      </c>
      <c r="AW162">
        <v>0.40512645682611037</v>
      </c>
      <c r="AX162">
        <v>-0.70434907684102654</v>
      </c>
      <c r="AY162">
        <v>-0.97874135462916456</v>
      </c>
      <c r="AZ162">
        <v>-2.0458355720620602</v>
      </c>
      <c r="BA162">
        <v>-1.1376732800272293</v>
      </c>
      <c r="BB162">
        <v>-0.98941882242797874</v>
      </c>
      <c r="BC162">
        <v>0.8978349796961993</v>
      </c>
      <c r="BD162">
        <v>1.54284862219356</v>
      </c>
      <c r="BE162">
        <v>1.0448547982377931</v>
      </c>
      <c r="BF162">
        <v>-2.3680149752181023</v>
      </c>
      <c r="BG162">
        <v>-1.0683834261726588</v>
      </c>
      <c r="BH162">
        <v>0.45522710934164934</v>
      </c>
      <c r="BI162">
        <v>-0.98158579930895939</v>
      </c>
      <c r="BJ162">
        <v>1.0850453691091388</v>
      </c>
      <c r="BK162">
        <v>0.10695657692849636</v>
      </c>
      <c r="BL162">
        <v>-2.1507548808585852</v>
      </c>
      <c r="BM162">
        <v>-0.48452989176439587</v>
      </c>
      <c r="BN162">
        <v>-2.1805135475005955E-3</v>
      </c>
      <c r="BO162">
        <v>0.81674215834937058</v>
      </c>
      <c r="BP162">
        <v>-1.1788165465986822</v>
      </c>
      <c r="BQ162">
        <v>-0.25767803890630603</v>
      </c>
      <c r="BR162">
        <v>0.27305077310302295</v>
      </c>
      <c r="BS162">
        <v>-6.1581886257044971E-2</v>
      </c>
      <c r="BT162">
        <v>2.1107734937686473</v>
      </c>
      <c r="BU162">
        <v>1.544863152957987</v>
      </c>
      <c r="BV162">
        <v>-1.1260613064223435</v>
      </c>
      <c r="BW162">
        <v>1.6904323274502531</v>
      </c>
      <c r="BX162">
        <v>0.34885943023255095</v>
      </c>
      <c r="BY162">
        <v>0.11704173630278092</v>
      </c>
      <c r="BZ162">
        <v>-1.5099885786185041</v>
      </c>
      <c r="CA162">
        <v>0.17488332559878472</v>
      </c>
      <c r="CB162">
        <v>0.28004478735965677</v>
      </c>
      <c r="CC162">
        <v>0.15023260857560672</v>
      </c>
      <c r="CD162">
        <v>-3.7761083149234764E-2</v>
      </c>
      <c r="CE162">
        <v>-0.85813098849030212</v>
      </c>
      <c r="CF162">
        <v>0.51442839321680367</v>
      </c>
      <c r="CG162">
        <v>-1.5054592950036749</v>
      </c>
      <c r="CH162">
        <v>-1.6449575923616067</v>
      </c>
      <c r="CI162">
        <v>0.95541963673895225</v>
      </c>
      <c r="CJ162">
        <v>0.11088218343502376</v>
      </c>
      <c r="CK162">
        <v>-0.77971208156668581</v>
      </c>
      <c r="CL162">
        <v>0.89623199528432451</v>
      </c>
      <c r="CM162">
        <v>-0.35146172194799874</v>
      </c>
      <c r="CN162">
        <v>-1.2057535059284419</v>
      </c>
      <c r="CO162">
        <v>-0.7000403456913773</v>
      </c>
      <c r="CP162">
        <v>0.23528173187514767</v>
      </c>
      <c r="CQ162">
        <v>-0.92424670583568513</v>
      </c>
      <c r="CR162">
        <v>6.6257825892535038E-2</v>
      </c>
      <c r="CS162">
        <v>-1.587632141308859</v>
      </c>
      <c r="CT162">
        <v>0.43520799408724997</v>
      </c>
      <c r="CU162">
        <v>0.69945485847711097</v>
      </c>
      <c r="CV162">
        <v>-0.43134377847309224</v>
      </c>
      <c r="CW162">
        <v>1.2419923223205842</v>
      </c>
      <c r="CX162">
        <v>-1.1035604075004812</v>
      </c>
      <c r="CY162">
        <v>1.4993111108196899</v>
      </c>
      <c r="CZ162">
        <v>0.65462245402159169</v>
      </c>
      <c r="DA162">
        <v>0.99404587672324851</v>
      </c>
      <c r="DB162">
        <v>0.36950268622604199</v>
      </c>
      <c r="DC162">
        <v>1.5405885278596543</v>
      </c>
      <c r="DD162">
        <v>0.98829559647128917</v>
      </c>
      <c r="DE162">
        <v>0.53461917559616268</v>
      </c>
      <c r="DF162">
        <v>0.99806584330508485</v>
      </c>
      <c r="DG162">
        <v>1.5007253750809468</v>
      </c>
      <c r="DH162">
        <v>-0.52555037655110937</v>
      </c>
      <c r="DI162">
        <v>-1.2816735761589371</v>
      </c>
      <c r="DJ162">
        <v>-0.60876573115820065</v>
      </c>
      <c r="DK162">
        <v>-1.0700091479520779</v>
      </c>
      <c r="DL162">
        <v>0.49565755944058765</v>
      </c>
      <c r="DM162">
        <v>-0.90980392997153103</v>
      </c>
      <c r="DN162">
        <v>-1.7269849195145071</v>
      </c>
      <c r="DO162">
        <v>-0.61707169152214192</v>
      </c>
      <c r="DP162">
        <v>0.88814658738556318</v>
      </c>
      <c r="DQ162">
        <v>1.301580141443992</v>
      </c>
      <c r="DR162">
        <v>-2.2372660168912262</v>
      </c>
      <c r="DS162">
        <v>-0.41103021430899389</v>
      </c>
      <c r="DT162">
        <v>-0.90495404947432689</v>
      </c>
      <c r="DU162">
        <v>-0.70916030381340533</v>
      </c>
      <c r="DV162">
        <v>0.85019792095408775</v>
      </c>
      <c r="DW162">
        <v>0.37491417970159091</v>
      </c>
      <c r="DX162">
        <v>-1.0844951248145662</v>
      </c>
      <c r="DY162">
        <v>-0.68265080699347891</v>
      </c>
      <c r="DZ162">
        <v>-0.27074975150753744</v>
      </c>
      <c r="EA162">
        <v>1.3483168004313484</v>
      </c>
      <c r="EB162">
        <v>0.33960645851038862</v>
      </c>
      <c r="EC162">
        <v>-0.25119902602455113</v>
      </c>
      <c r="ED162">
        <v>0.27789837986347266</v>
      </c>
      <c r="EE162">
        <v>-0.31025024327391293</v>
      </c>
      <c r="EF162">
        <v>-0.77360937211778946</v>
      </c>
      <c r="EG162">
        <v>-1.4119541447144002</v>
      </c>
      <c r="EH162">
        <v>-0.65870381149579771</v>
      </c>
      <c r="EI162">
        <v>1.5664136299164966</v>
      </c>
      <c r="EJ162">
        <v>-0.56155386118916795</v>
      </c>
      <c r="EK162">
        <v>0.34504068935348187</v>
      </c>
      <c r="EL162">
        <v>-0.87270336734945886</v>
      </c>
      <c r="EM162">
        <v>2.6016641641035676</v>
      </c>
      <c r="EN162">
        <v>-1.6166177374543622</v>
      </c>
      <c r="EO162">
        <v>1.5512023310293444</v>
      </c>
      <c r="EP162">
        <v>-1.1021552381862421</v>
      </c>
      <c r="EQ162">
        <v>-1.0265421224175952</v>
      </c>
      <c r="ER162">
        <v>-0.3631225808931049</v>
      </c>
      <c r="ES162">
        <v>0.88101842266041785</v>
      </c>
      <c r="ET162">
        <v>-0.10511030268389732</v>
      </c>
      <c r="EU162">
        <v>-3.7761083149234764E-2</v>
      </c>
      <c r="EV162">
        <v>0.81855887401616201</v>
      </c>
      <c r="EW162">
        <v>-0.72449097388016526</v>
      </c>
      <c r="EX162">
        <v>0.73979208536911756</v>
      </c>
      <c r="EY162">
        <v>-0.1239766334037995</v>
      </c>
      <c r="EZ162">
        <v>-0.89714831119636074</v>
      </c>
      <c r="FA162">
        <v>0.77515778684755787</v>
      </c>
      <c r="FB162">
        <v>0.17030288290698081</v>
      </c>
      <c r="FC162">
        <v>-1.0186704457737505</v>
      </c>
      <c r="FD162">
        <v>1.9306207832414657</v>
      </c>
      <c r="FE162">
        <v>-1.1397219168429729</v>
      </c>
      <c r="FF162">
        <v>0.59821104514412582</v>
      </c>
      <c r="FG162">
        <v>-1.2600594345713034</v>
      </c>
      <c r="FH162">
        <v>4.2660985855036415E-2</v>
      </c>
      <c r="FI162">
        <v>-1.3565249901148491</v>
      </c>
      <c r="FJ162">
        <v>-1.188061560242204</v>
      </c>
      <c r="FK162">
        <v>-1.1823476597783156</v>
      </c>
      <c r="FL162">
        <v>1.036964931699913</v>
      </c>
      <c r="FM162">
        <v>-1.5573459677398205</v>
      </c>
      <c r="FN162">
        <v>-1.0504163583391346</v>
      </c>
      <c r="FO162">
        <v>0.10334133548894897</v>
      </c>
      <c r="FP162">
        <v>1.4481065591098741</v>
      </c>
      <c r="FQ162">
        <v>-0.53832877711101901</v>
      </c>
      <c r="FR162">
        <v>-9.7421661848784424E-2</v>
      </c>
      <c r="FS162">
        <v>-0.21472487787832506</v>
      </c>
      <c r="FT162">
        <v>1.1774363883887418</v>
      </c>
      <c r="FU162">
        <v>1.2592136044986546</v>
      </c>
      <c r="FV162">
        <v>0.36688334148493595</v>
      </c>
      <c r="FW162">
        <v>0.7700032256252598</v>
      </c>
      <c r="FX162">
        <v>-0.41127918848360423</v>
      </c>
      <c r="FY162">
        <v>1.6225840226979926</v>
      </c>
      <c r="FZ162">
        <v>-1.036964931699913</v>
      </c>
      <c r="GA162">
        <v>0.64442019720445387</v>
      </c>
      <c r="GB162">
        <v>-0.47731646191095933</v>
      </c>
      <c r="GC162">
        <v>0.50241624194313772</v>
      </c>
      <c r="GD162">
        <v>-0.56119688451872207</v>
      </c>
      <c r="GE162">
        <v>-6.641130312345922E-2</v>
      </c>
      <c r="GF162">
        <v>0.53726807891507633</v>
      </c>
      <c r="GG162">
        <v>-1.0377493708801921</v>
      </c>
      <c r="GH162">
        <v>-4.3985437514493242E-3</v>
      </c>
      <c r="GI162">
        <v>0.89417653725831769</v>
      </c>
      <c r="GJ162">
        <v>1.471189534640871</v>
      </c>
      <c r="GK162">
        <v>-1.332909960183315</v>
      </c>
      <c r="GL162">
        <v>0.6625089099543402</v>
      </c>
      <c r="GM162">
        <v>0.23481106836698018</v>
      </c>
      <c r="GN162">
        <v>0.72210582402476575</v>
      </c>
      <c r="GO162">
        <v>0.75323669079807587</v>
      </c>
      <c r="GP162">
        <v>-0.59400690588518046</v>
      </c>
      <c r="GQ162">
        <v>-0.33636638363532256</v>
      </c>
      <c r="GR162">
        <v>1.063388026523171</v>
      </c>
      <c r="GS162">
        <v>-0.40753548091743141</v>
      </c>
      <c r="GT162">
        <v>8.6129148257896304E-2</v>
      </c>
      <c r="GU162">
        <v>0.5867218533239793</v>
      </c>
      <c r="GV162">
        <v>2.0609513740055263</v>
      </c>
      <c r="GW162">
        <v>-0.53947815104038455</v>
      </c>
      <c r="GX162">
        <v>6.3804463934502564E-2</v>
      </c>
      <c r="GY162">
        <v>0.69974703365005553</v>
      </c>
      <c r="GZ162">
        <v>0.18483433450455777</v>
      </c>
      <c r="HA162">
        <v>1.5825298760319129</v>
      </c>
      <c r="HB162">
        <v>-0.27122496248921379</v>
      </c>
      <c r="HC162">
        <v>2.1355481294449419</v>
      </c>
      <c r="HD162">
        <v>0.1424996298737824</v>
      </c>
      <c r="HE162">
        <v>-0.70141027208592277</v>
      </c>
      <c r="HF162">
        <v>1.1095835361629725E-3</v>
      </c>
      <c r="HG162">
        <v>-0.83438408182701096</v>
      </c>
      <c r="HH162">
        <v>2.4939072318375111</v>
      </c>
      <c r="HI162">
        <v>1.3730277714785188</v>
      </c>
      <c r="HJ162">
        <v>0.82209453466930427</v>
      </c>
      <c r="HK162">
        <v>0.24276005206047557</v>
      </c>
      <c r="HL162">
        <v>0.2717808911256725</v>
      </c>
      <c r="HM162">
        <v>-0.57017359722522087</v>
      </c>
      <c r="HN162">
        <v>0.62868139139027335</v>
      </c>
      <c r="HO162">
        <v>0.37327367863326799</v>
      </c>
      <c r="HP162">
        <v>0.49444679461885244</v>
      </c>
      <c r="HQ162">
        <v>0.50059384193446022</v>
      </c>
      <c r="HR162">
        <v>0.17604861568543129</v>
      </c>
      <c r="HS162">
        <v>-1.7338243196718395</v>
      </c>
      <c r="HT162">
        <v>-0.15781893125677016</v>
      </c>
      <c r="HU162">
        <v>1.5481509763048962</v>
      </c>
      <c r="HV162">
        <v>-0.72379407356493175</v>
      </c>
      <c r="HW162">
        <v>-0.68139570430503227</v>
      </c>
      <c r="HX162">
        <v>-0.70631017479172442</v>
      </c>
      <c r="HY162">
        <v>0.36214260035194457</v>
      </c>
      <c r="HZ162">
        <v>0.42363126340205781</v>
      </c>
      <c r="IA162">
        <v>1.1344650374667253</v>
      </c>
      <c r="IB162">
        <v>1.7023648979375139</v>
      </c>
      <c r="IC162">
        <v>1.2851614883402362</v>
      </c>
      <c r="ID162">
        <v>0.80876020547293592</v>
      </c>
      <c r="IE162">
        <v>-9.8305008577881381E-3</v>
      </c>
      <c r="IF162">
        <v>0.53594249038724229</v>
      </c>
      <c r="IG162">
        <v>-0.80188328865915537</v>
      </c>
      <c r="IH162">
        <v>-2.1911182557232678</v>
      </c>
      <c r="II162">
        <v>-1.119021817430621</v>
      </c>
      <c r="IJ162">
        <v>-0.81226630754827056</v>
      </c>
      <c r="IK162">
        <v>2.9504008125513792</v>
      </c>
      <c r="IL162">
        <v>-0.19145318219671026</v>
      </c>
      <c r="IM162">
        <v>1.585212885402143</v>
      </c>
      <c r="IN162">
        <v>-0.78054199548205361</v>
      </c>
      <c r="IO162">
        <v>0.51582674132077955</v>
      </c>
      <c r="IP162">
        <v>0.1350849743175786</v>
      </c>
      <c r="IQ162">
        <v>-0.22546259970113169</v>
      </c>
      <c r="IR162">
        <v>-1.7569800547789782</v>
      </c>
      <c r="IS162">
        <v>0.7711355465289671</v>
      </c>
      <c r="IT162">
        <v>1.6509056877112016</v>
      </c>
      <c r="IU162">
        <v>0.18320065464649815</v>
      </c>
      <c r="IV162">
        <v>0.57305669542984106</v>
      </c>
      <c r="IW162">
        <v>0.34942786442115903</v>
      </c>
      <c r="IX162">
        <v>-0.40969780457089655</v>
      </c>
      <c r="IY162">
        <v>4.8634092308930121E-2</v>
      </c>
      <c r="IZ162">
        <v>1.1570273272809573</v>
      </c>
      <c r="JA162">
        <v>0.57134457165375352</v>
      </c>
      <c r="JB162">
        <v>0.44658918341156095</v>
      </c>
      <c r="JC162">
        <v>0.78469838626915589</v>
      </c>
      <c r="JD162">
        <v>0.78918219514889643</v>
      </c>
      <c r="JE162">
        <v>0.95699078883626498</v>
      </c>
      <c r="JF162">
        <v>0.891327545105014</v>
      </c>
      <c r="JG162">
        <v>0.80103973232326098</v>
      </c>
      <c r="JH162">
        <v>0.35732682590605691</v>
      </c>
      <c r="JI162">
        <v>-1.8016726244240999</v>
      </c>
      <c r="JJ162">
        <v>-0.86123009168659337</v>
      </c>
      <c r="JK162">
        <v>-2.4290784494951367</v>
      </c>
      <c r="JL162">
        <v>0.32207253752858378</v>
      </c>
      <c r="JM162">
        <v>2.2180574887897819</v>
      </c>
      <c r="JN162">
        <v>-0.96646544989198446</v>
      </c>
      <c r="JO162">
        <v>2.647138899192214</v>
      </c>
      <c r="JP162">
        <v>0.76579226515605114</v>
      </c>
      <c r="JQ162">
        <v>-0.91386027634143829</v>
      </c>
      <c r="JR162">
        <v>-0.34155164030380547</v>
      </c>
      <c r="JS162">
        <v>1.5938712749630213</v>
      </c>
      <c r="JT162">
        <v>-0.98506006906973198</v>
      </c>
      <c r="JU162">
        <v>2.272245183121413</v>
      </c>
      <c r="JV162">
        <v>1.0725875654316042</v>
      </c>
      <c r="JW162">
        <v>1.3887074601370841</v>
      </c>
      <c r="JX162">
        <v>-0.17752427083905786</v>
      </c>
      <c r="JY162">
        <v>1.2108330338378437</v>
      </c>
      <c r="JZ162">
        <v>-0.39137944440881256</v>
      </c>
      <c r="KA162">
        <v>-0.18366790754953399</v>
      </c>
      <c r="KB162">
        <v>-0.65784774960775394</v>
      </c>
      <c r="KC162">
        <v>0.8085476110863965</v>
      </c>
      <c r="KD162">
        <v>-0.72041984822135419</v>
      </c>
      <c r="KE162">
        <v>6.0822458181064576E-3</v>
      </c>
      <c r="KF162">
        <v>0.53974417824065313</v>
      </c>
      <c r="KG162">
        <v>1.2555028661154211</v>
      </c>
      <c r="KH162">
        <v>0.84472048911266029</v>
      </c>
      <c r="KI162">
        <v>1.3334670256881509</v>
      </c>
      <c r="KJ162">
        <v>-1.5908790373941883</v>
      </c>
      <c r="KK162">
        <v>1.5415935195051134</v>
      </c>
      <c r="KL162">
        <v>-0.54834799811942503</v>
      </c>
      <c r="KM162">
        <v>0.4509047357714735</v>
      </c>
      <c r="KN162">
        <v>-1.2778582458849996</v>
      </c>
      <c r="KO162">
        <v>-0.58381715462019201</v>
      </c>
      <c r="KP162">
        <v>-0.81984353528241627</v>
      </c>
      <c r="KQ162">
        <v>0.1938690274982946</v>
      </c>
      <c r="KR162">
        <v>-6.2194658312364481E-2</v>
      </c>
      <c r="KS162">
        <v>0.55922782848938368</v>
      </c>
      <c r="KT162">
        <v>0.10749545253929682</v>
      </c>
      <c r="KU162">
        <v>0.69224370236042887</v>
      </c>
      <c r="KV162">
        <v>-1.8825903680408373</v>
      </c>
      <c r="KW162">
        <v>-0.23787833924870938</v>
      </c>
      <c r="KX162">
        <v>-0.51268330025777686</v>
      </c>
      <c r="KY162">
        <v>-1.3347698768484406</v>
      </c>
      <c r="KZ162">
        <v>0.78324205787794199</v>
      </c>
      <c r="LA162">
        <v>1.259552391275065</v>
      </c>
      <c r="LB162">
        <v>-1.8448099581291899</v>
      </c>
      <c r="LC162">
        <v>5.4071733757155016E-2</v>
      </c>
      <c r="LD162">
        <v>-3.3627429729676805E-2</v>
      </c>
      <c r="LE162">
        <v>3.4622189559740946E-2</v>
      </c>
      <c r="LF162">
        <v>0.41619614421506412</v>
      </c>
      <c r="LG162">
        <v>1.6112744560814463</v>
      </c>
      <c r="LH162">
        <v>-0.43697468754544389</v>
      </c>
      <c r="LI162">
        <v>-0.93698645287076943</v>
      </c>
      <c r="LJ162">
        <v>-9.7882093541556969E-2</v>
      </c>
      <c r="LK162">
        <v>1.138844254455762</v>
      </c>
      <c r="LL162">
        <v>0.94915776571724564</v>
      </c>
      <c r="LM162">
        <v>1.4285205907071941</v>
      </c>
      <c r="LN162">
        <v>-0.35203129300498404</v>
      </c>
      <c r="LO162">
        <v>-9.4808001449564472E-2</v>
      </c>
      <c r="LP162">
        <v>-0.25712552087497897</v>
      </c>
      <c r="LQ162">
        <v>-1.0397184269095305</v>
      </c>
      <c r="LR162">
        <v>-0.15456635082955472</v>
      </c>
      <c r="LS162">
        <v>-1.0943267625407316</v>
      </c>
      <c r="LT162">
        <v>0.49237314669881016</v>
      </c>
      <c r="LU162">
        <v>1.1163092494825833</v>
      </c>
      <c r="LV162">
        <v>0.93746166385244578</v>
      </c>
      <c r="LW162">
        <v>-0.26725956558948383</v>
      </c>
      <c r="LX162">
        <v>-0.96609937827452086</v>
      </c>
      <c r="LY162">
        <v>2.1996311261318624</v>
      </c>
      <c r="LZ162">
        <v>1.1021552381862421</v>
      </c>
      <c r="MA162">
        <v>2.6420821086503565</v>
      </c>
      <c r="MB162">
        <v>-2.3718166630715132</v>
      </c>
      <c r="MC162">
        <v>1.6428884919150732</v>
      </c>
      <c r="MD162">
        <v>0.65993845055345446</v>
      </c>
      <c r="ME162">
        <v>-0.93366907094605267</v>
      </c>
      <c r="MF162">
        <v>0.90391722551430576</v>
      </c>
      <c r="MG162">
        <v>0.47585899665136822</v>
      </c>
      <c r="MH162">
        <v>-0.17053480405593291</v>
      </c>
      <c r="MI162">
        <v>-1.8166065274272114</v>
      </c>
      <c r="MJ162">
        <v>-0.83785607785102911</v>
      </c>
      <c r="MK162">
        <v>-0.75955085776513442</v>
      </c>
      <c r="ML162">
        <v>-1.0059011401608586</v>
      </c>
      <c r="MM162">
        <v>0.75343905336922035</v>
      </c>
      <c r="MN162">
        <v>0.67706082518270705</v>
      </c>
      <c r="MO162">
        <v>1.8122409528587013</v>
      </c>
      <c r="MP162">
        <v>-0.65680296756909229</v>
      </c>
      <c r="MQ162">
        <v>1.3937415133113973</v>
      </c>
      <c r="MR162">
        <v>-0.17030288290698081</v>
      </c>
      <c r="MS162">
        <v>1.2997975318285171</v>
      </c>
      <c r="MT162">
        <v>0.3336958798172418</v>
      </c>
      <c r="MU162">
        <v>-0.88022943600662984</v>
      </c>
      <c r="MV162">
        <v>1.5568321032333188</v>
      </c>
      <c r="MW162">
        <v>0.85713736552861519</v>
      </c>
      <c r="MX162">
        <v>0.31989657145459205</v>
      </c>
      <c r="MY162">
        <v>-0.86990894487826154</v>
      </c>
      <c r="MZ162">
        <v>-1.811849870136939</v>
      </c>
      <c r="NA162">
        <v>0.50180801736132707</v>
      </c>
      <c r="NB162">
        <v>0.21394271243480034</v>
      </c>
      <c r="NC162">
        <v>0.14535999071085826</v>
      </c>
      <c r="ND162">
        <v>-0.25546455617586616</v>
      </c>
      <c r="NE162">
        <v>0.16115109247039072</v>
      </c>
      <c r="NF162">
        <v>1.2109921954106539</v>
      </c>
      <c r="NG162">
        <v>0.54790348258393351</v>
      </c>
      <c r="NH162">
        <v>-1.7341699276585132</v>
      </c>
      <c r="NI162">
        <v>0.65168705987161957</v>
      </c>
      <c r="NJ162">
        <v>0.61106902649044059</v>
      </c>
      <c r="NK162">
        <v>1.2575264918268658</v>
      </c>
      <c r="NL162">
        <v>0.77660615716013126</v>
      </c>
      <c r="NM162">
        <v>0.73247065301984549</v>
      </c>
      <c r="NN162">
        <v>-0.13971884982311167</v>
      </c>
      <c r="NO162">
        <v>0.45336150833463762</v>
      </c>
      <c r="NP162">
        <v>1.0140547601622529</v>
      </c>
      <c r="NQ162">
        <v>-0.71645899879513308</v>
      </c>
      <c r="NR162">
        <v>0.33855258152470924</v>
      </c>
      <c r="NS162">
        <v>-9.7805923360283487E-2</v>
      </c>
      <c r="NT162">
        <v>-1.2666851034737192</v>
      </c>
      <c r="NU162">
        <v>-1.0825260687852278E-2</v>
      </c>
      <c r="NV162">
        <v>1.2231885193614289</v>
      </c>
      <c r="NW162">
        <v>-0.42882561501755845</v>
      </c>
      <c r="NX162">
        <v>2.1281266526784748</v>
      </c>
      <c r="NY162">
        <v>0.23669826987315901</v>
      </c>
      <c r="NZ162">
        <v>-0.22577637537324335</v>
      </c>
      <c r="OA162">
        <v>0.64904043028946035</v>
      </c>
      <c r="OB162">
        <v>0.22609128791373223</v>
      </c>
      <c r="OC162">
        <v>-0.25096255740209017</v>
      </c>
      <c r="OD162">
        <v>-0.65889253164641559</v>
      </c>
      <c r="OE162">
        <v>-0.64056393966893665</v>
      </c>
      <c r="OF162">
        <v>-1.6280273484881036</v>
      </c>
      <c r="OG162">
        <v>-0.52274231165938545</v>
      </c>
      <c r="OH162">
        <v>0.11527049537107814</v>
      </c>
      <c r="OI162">
        <v>-1.4795932656852528</v>
      </c>
      <c r="OJ162">
        <v>0.38675807445542887</v>
      </c>
      <c r="OK162">
        <v>-0.36582036955223884</v>
      </c>
      <c r="OL162">
        <v>-0.26638758754415903</v>
      </c>
      <c r="OM162">
        <v>-0.55315467761829495</v>
      </c>
      <c r="ON162">
        <v>0.62905428421800025</v>
      </c>
      <c r="OO162">
        <v>-0.32682919481885619</v>
      </c>
      <c r="OP162">
        <v>0.94186361820902675</v>
      </c>
      <c r="OQ162">
        <v>1.0674352779460605</v>
      </c>
      <c r="OR162">
        <v>1.9647814042400569</v>
      </c>
      <c r="OS162">
        <v>0.60379989008652046</v>
      </c>
      <c r="OT162">
        <v>-3.1943727663019672E-2</v>
      </c>
      <c r="OU162">
        <v>-1.5030855138320476</v>
      </c>
      <c r="OV162">
        <v>1.8875653040595353</v>
      </c>
      <c r="OW162">
        <v>-0.1780688307917444</v>
      </c>
      <c r="OX162">
        <v>-0.21323785404092632</v>
      </c>
      <c r="OY162">
        <v>-9.3656353783444501E-2</v>
      </c>
      <c r="OZ162">
        <v>0.69350789999589324</v>
      </c>
      <c r="PA162">
        <v>-0.65604353949311189</v>
      </c>
      <c r="PB162">
        <v>0.42103920350200497</v>
      </c>
      <c r="PC162">
        <v>-0.76979858931736089</v>
      </c>
      <c r="PD162">
        <v>-0.73938963396358304</v>
      </c>
      <c r="PE162">
        <v>-0.22781705411034636</v>
      </c>
      <c r="PF162">
        <v>-1.7681941244518384</v>
      </c>
      <c r="PG162">
        <v>0.46066475078987423</v>
      </c>
      <c r="PH162">
        <v>-1.8020637071458623</v>
      </c>
      <c r="PI162">
        <v>0.23433813112205826</v>
      </c>
      <c r="PJ162">
        <v>0.70945588959148154</v>
      </c>
      <c r="PK162">
        <v>-0.95240466180257499</v>
      </c>
      <c r="PL162">
        <v>1.4955548977013677</v>
      </c>
      <c r="PM162">
        <v>1.2683949535130523</v>
      </c>
      <c r="PN162">
        <v>-0.51521510613383725</v>
      </c>
      <c r="PO162">
        <v>0.99129238151363097</v>
      </c>
      <c r="PP162">
        <v>-0.91142510427744128</v>
      </c>
      <c r="PQ162">
        <v>-0.16766307453508489</v>
      </c>
      <c r="PR162">
        <v>-0.82327460404485464</v>
      </c>
      <c r="PS162">
        <v>0.11488509699120186</v>
      </c>
      <c r="PT162">
        <v>2.0415063772816211</v>
      </c>
      <c r="PU162">
        <v>-1.3998260328662582</v>
      </c>
      <c r="PV162">
        <v>-1.082705693988828</v>
      </c>
      <c r="PW162">
        <v>0.17760271475708578</v>
      </c>
      <c r="PX162">
        <v>-5.2079940360272303E-2</v>
      </c>
      <c r="PY162">
        <v>-0.54923702919040807</v>
      </c>
      <c r="PZ162">
        <v>-2.3202846932690591</v>
      </c>
      <c r="QA162">
        <v>-0.706702394381864</v>
      </c>
      <c r="QB162">
        <v>-0.22091398932388984</v>
      </c>
      <c r="QC162">
        <v>-0.42991587179130875</v>
      </c>
      <c r="QD162">
        <v>-0.34244408197992016</v>
      </c>
      <c r="QE162">
        <v>-1.0719077181420289</v>
      </c>
      <c r="QF162">
        <v>1.0869780453504063</v>
      </c>
      <c r="QG162">
        <v>1.2342525224084966</v>
      </c>
      <c r="QH162">
        <v>1.3364524420467205</v>
      </c>
      <c r="QI162">
        <v>-1.3698922884941567</v>
      </c>
      <c r="QJ162">
        <v>-0.83644408732652664</v>
      </c>
      <c r="QK162">
        <v>-0.19231038095313124</v>
      </c>
      <c r="QL162">
        <v>-0.3010325144714443</v>
      </c>
      <c r="QM162">
        <v>-9.9496446637203917E-2</v>
      </c>
      <c r="QN162">
        <v>0.67523387770052068</v>
      </c>
      <c r="QO162">
        <v>-0.88068077275238466</v>
      </c>
      <c r="QP162">
        <v>0.27543364922166802</v>
      </c>
      <c r="QQ162">
        <v>-1.0172584552492481</v>
      </c>
      <c r="QR162">
        <v>-1.02628291642759</v>
      </c>
      <c r="QS162">
        <v>-0.40188979255617596</v>
      </c>
      <c r="QT162">
        <v>2.0967945602023974</v>
      </c>
      <c r="QU162">
        <v>0.47500293476332445</v>
      </c>
      <c r="QV162">
        <v>-1.852836248872336</v>
      </c>
      <c r="QW162">
        <v>-2.1362939151003957</v>
      </c>
      <c r="QX162">
        <v>-0.97172687674174085</v>
      </c>
      <c r="QY162">
        <v>0.48246647565974854</v>
      </c>
      <c r="QZ162">
        <v>1.587363840371836</v>
      </c>
      <c r="RA162">
        <v>0.73567434810684063</v>
      </c>
      <c r="RB162">
        <v>-0.52344375944812782</v>
      </c>
      <c r="RC162">
        <v>-0.11804331734310836</v>
      </c>
      <c r="RD162">
        <v>-1.0163603292312473</v>
      </c>
      <c r="RE162">
        <v>-0.38725374906789511</v>
      </c>
      <c r="RF162">
        <v>-1.5185150914476253E-2</v>
      </c>
      <c r="RG162">
        <v>0.33717583391990047</v>
      </c>
      <c r="RH162">
        <v>-0.56352632782363798</v>
      </c>
      <c r="RI162">
        <v>-1.0872531674976926</v>
      </c>
      <c r="RJ162">
        <v>1.1491465556900948</v>
      </c>
      <c r="RK162">
        <v>0.73037199399550445</v>
      </c>
      <c r="RL162">
        <v>-0.3827221917163115</v>
      </c>
      <c r="RM162">
        <v>-0.82639189713518135</v>
      </c>
      <c r="RN162">
        <v>2.37823769566603</v>
      </c>
      <c r="RO162">
        <v>1.0000826478062663</v>
      </c>
      <c r="RP162">
        <v>-0.80992776929633692</v>
      </c>
      <c r="RQ162">
        <v>-0.3508114332362311</v>
      </c>
      <c r="RR162">
        <v>0.98979171525570564</v>
      </c>
      <c r="RS162">
        <v>-9.8036707640858367E-2</v>
      </c>
      <c r="RT162">
        <v>2.1704909158870578</v>
      </c>
      <c r="RU162">
        <v>-1.0074245437863283</v>
      </c>
      <c r="RV162">
        <v>-0.54195766097109299</v>
      </c>
      <c r="RW162">
        <v>1.0492203728063032</v>
      </c>
      <c r="RX162">
        <v>-8.2289943748037331E-2</v>
      </c>
      <c r="RY162">
        <v>-1.0106077752425335</v>
      </c>
      <c r="RZ162">
        <v>-0.71063595896703191</v>
      </c>
      <c r="SA162">
        <v>-0.46338755055330694</v>
      </c>
      <c r="SB162">
        <v>-1.9466551748337224</v>
      </c>
      <c r="SC162">
        <v>-3.4622189559740946E-2</v>
      </c>
      <c r="SD162">
        <v>-1.0135431693925057</v>
      </c>
      <c r="SE162">
        <v>-0.45344677346292883</v>
      </c>
      <c r="SF162">
        <v>-1.4055558494874276</v>
      </c>
      <c r="SG162">
        <v>2.4334804038517177</v>
      </c>
    </row>
    <row r="164" spans="1:501">
      <c r="A164" t="s">
        <v>542</v>
      </c>
    </row>
    <row r="165" spans="1:501">
      <c r="A165">
        <f>+A157</f>
        <v>2016</v>
      </c>
    </row>
    <row r="166" spans="1:501">
      <c r="A166" t="s">
        <v>535</v>
      </c>
      <c r="B166">
        <f t="array" ref="B166:B168">+MMULT($AD$11:$AF$13,B158:B160)</f>
        <v>-2.2271723775095951</v>
      </c>
      <c r="C166">
        <f t="array" ref="C166:C168">+MMULT($AD$11:$AF$13,C158:C160)</f>
        <v>-9.9525241463229636E-2</v>
      </c>
      <c r="D166">
        <f t="array" ref="D166:D168">+MMULT($AD$11:$AF$13,D158:D160)</f>
        <v>-0.91027245304577842</v>
      </c>
      <c r="E166">
        <f t="array" ref="E166:E168">+MMULT($AD$11:$AF$13,E158:E160)</f>
        <v>8.1294572542746454E-2</v>
      </c>
      <c r="F166">
        <f t="array" ref="F166:F168">+MMULT($AD$11:$AF$13,F158:F160)</f>
        <v>0.1163797832638279</v>
      </c>
      <c r="G166">
        <f t="array" ref="G166:G168">+MMULT($AD$11:$AF$13,G158:G160)</f>
        <v>-0.10293869462992422</v>
      </c>
      <c r="H166">
        <f t="array" ref="H166:H168">+MMULT($AD$11:$AF$13,H158:H160)</f>
        <v>0.10204832393562419</v>
      </c>
      <c r="I166">
        <f t="array" ref="I166:I168">+MMULT($AD$11:$AF$13,I158:I160)</f>
        <v>0.63303272985028913</v>
      </c>
      <c r="J166">
        <f t="array" ref="J166:J168">+MMULT($AD$11:$AF$13,J158:J160)</f>
        <v>0.29104156547277321</v>
      </c>
      <c r="K166">
        <f t="array" ref="K166:K168">+MMULT($AD$11:$AF$13,K158:K160)</f>
        <v>-1.6511288546726748</v>
      </c>
      <c r="L166">
        <f t="array" ref="L166:L168">+MMULT($AD$11:$AF$13,L158:L160)</f>
        <v>-0.64645517771842542</v>
      </c>
      <c r="M166">
        <f t="array" ref="M166:M168">+MMULT($AD$11:$AF$13,M158:M160)</f>
        <v>1.1366788079936627</v>
      </c>
      <c r="N166">
        <f t="array" ref="N166:N168">+MMULT($AD$11:$AF$13,N158:N160)</f>
        <v>-0.14400539813106317</v>
      </c>
      <c r="O166">
        <f t="array" ref="O166:O168">+MMULT($AD$11:$AF$13,O158:O160)</f>
        <v>-0.1730981509157534</v>
      </c>
      <c r="P166">
        <f t="array" ref="P166:P168">+MMULT($AD$11:$AF$13,P158:P160)</f>
        <v>1.2584841506114275</v>
      </c>
      <c r="Q166">
        <f t="array" ref="Q166:Q168">+MMULT($AD$11:$AF$13,Q158:Q160)</f>
        <v>-0.76227793104049912</v>
      </c>
      <c r="R166">
        <f t="array" ref="R166:R168">+MMULT($AD$11:$AF$13,R158:R160)</f>
        <v>-0.39925230726796168</v>
      </c>
      <c r="S166">
        <f t="array" ref="S166:S168">+MMULT($AD$11:$AF$13,S158:S160)</f>
        <v>0.9664118604432822</v>
      </c>
      <c r="T166">
        <f t="array" ref="T166:T168">+MMULT($AD$11:$AF$13,T158:T160)</f>
        <v>-2.0406769985852726</v>
      </c>
      <c r="U166">
        <f t="array" ref="U166:U168">+MMULT($AD$11:$AF$13,U158:U160)</f>
        <v>2.0771295643011722E-2</v>
      </c>
      <c r="V166">
        <f t="array" ref="V166:V168">+MMULT($AD$11:$AF$13,V158:V160)</f>
        <v>5.1414521533293386E-2</v>
      </c>
      <c r="W166">
        <f t="array" ref="W166:W168">+MMULT($AD$11:$AF$13,W158:W160)</f>
        <v>1.4988535356347017</v>
      </c>
      <c r="X166">
        <f t="array" ref="X166:X168">+MMULT($AD$11:$AF$13,X158:X160)</f>
        <v>1.0236960301620288</v>
      </c>
      <c r="Y166">
        <f t="array" ref="Y166:Y168">+MMULT($AD$11:$AF$13,Y158:Y160)</f>
        <v>1.6158385955281522</v>
      </c>
      <c r="Z166">
        <f t="array" ref="Z166:Z168">+MMULT($AD$11:$AF$13,Z158:Z160)</f>
        <v>-6.0727228807542374E-2</v>
      </c>
      <c r="AA166">
        <f t="array" ref="AA166:AA168">+MMULT($AD$11:$AF$13,AA158:AA160)</f>
        <v>1.0987042785786398</v>
      </c>
      <c r="AB166">
        <f t="array" ref="AB166:AB168">+MMULT($AD$11:$AF$13,AB158:AB160)</f>
        <v>-0.74098579047163449</v>
      </c>
      <c r="AC166">
        <f t="array" ref="AC166:AC168">+MMULT($AD$11:$AF$13,AC158:AC160)</f>
        <v>-1.9804475878752825</v>
      </c>
      <c r="AD166">
        <f t="array" ref="AD166:AD168">+MMULT($AD$11:$AF$13,AD158:AD160)</f>
        <v>0.74973817825722922</v>
      </c>
      <c r="AE166">
        <f t="array" ref="AE166:AE168">+MMULT($AD$11:$AF$13,AE158:AE160)</f>
        <v>-0.99323482586688738</v>
      </c>
      <c r="AF166">
        <f t="array" ref="AF166:AF168">+MMULT($AD$11:$AF$13,AF158:AF160)</f>
        <v>-0.72053796694046823</v>
      </c>
      <c r="AG166">
        <f t="array" ref="AG166:AG168">+MMULT($AD$11:$AF$13,AG158:AG160)</f>
        <v>0.34087162191584058</v>
      </c>
      <c r="AH166">
        <f t="array" ref="AH166:AH168">+MMULT($AD$11:$AF$13,AH158:AH160)</f>
        <v>0.27886366284851688</v>
      </c>
      <c r="AI166">
        <f t="array" ref="AI166:AI168">+MMULT($AD$11:$AF$13,AI158:AI160)</f>
        <v>2.0365453276787178</v>
      </c>
      <c r="AJ166">
        <f t="array" ref="AJ166:AJ168">+MMULT($AD$11:$AF$13,AJ158:AJ160)</f>
        <v>0.22951059070596741</v>
      </c>
      <c r="AK166">
        <f t="array" ref="AK166:AK168">+MMULT($AD$11:$AF$13,AK158:AK160)</f>
        <v>0.23581555559787035</v>
      </c>
      <c r="AL166">
        <f t="array" ref="AL166:AL168">+MMULT($AD$11:$AF$13,AL158:AL160)</f>
        <v>0.52101269274475792</v>
      </c>
      <c r="AM166">
        <f t="array" ref="AM166:AM168">+MMULT($AD$11:$AF$13,AM158:AM160)</f>
        <v>-0.75073820051486662</v>
      </c>
      <c r="AN166">
        <f t="array" ref="AN166:AN168">+MMULT($AD$11:$AF$13,AN158:AN160)</f>
        <v>-3.036690395067131E-2</v>
      </c>
      <c r="AO166">
        <f t="array" ref="AO166:AO168">+MMULT($AD$11:$AF$13,AO158:AO160)</f>
        <v>0.20461310673456773</v>
      </c>
      <c r="AP166">
        <f t="array" ref="AP166:AP168">+MMULT($AD$11:$AF$13,AP158:AP160)</f>
        <v>-1.3979697113017211</v>
      </c>
      <c r="AQ166">
        <f t="array" ref="AQ166:AQ168">+MMULT($AD$11:$AF$13,AQ158:AQ160)</f>
        <v>0.20514053075422081</v>
      </c>
      <c r="AR166">
        <f t="array" ref="AR166:AR168">+MMULT($AD$11:$AF$13,AR158:AR160)</f>
        <v>-0.13654799530848369</v>
      </c>
      <c r="AS166">
        <f t="array" ref="AS166:AS168">+MMULT($AD$11:$AF$13,AS158:AS160)</f>
        <v>0.70637537101980419</v>
      </c>
      <c r="AT166">
        <f t="array" ref="AT166:AT168">+MMULT($AD$11:$AF$13,AT158:AT160)</f>
        <v>-0.58139451912778728</v>
      </c>
      <c r="AU166">
        <f t="array" ref="AU166:AU168">+MMULT($AD$11:$AF$13,AU158:AU160)</f>
        <v>-0.40085979918648856</v>
      </c>
      <c r="AV166">
        <f t="array" ref="AV166:AV168">+MMULT($AD$11:$AF$13,AV158:AV160)</f>
        <v>-0.24060842543134994</v>
      </c>
      <c r="AW166">
        <f t="array" ref="AW166:AW168">+MMULT($AD$11:$AF$13,AW158:AW160)</f>
        <v>-0.44497043008587495</v>
      </c>
      <c r="AX166">
        <f t="array" ref="AX166:AX168">+MMULT($AD$11:$AF$13,AX158:AX160)</f>
        <v>-7.9517120701046509E-2</v>
      </c>
      <c r="AY166">
        <f t="array" ref="AY166:AY168">+MMULT($AD$11:$AF$13,AY158:AY160)</f>
        <v>-1.9933777002240336</v>
      </c>
      <c r="AZ166">
        <f t="array" ref="AZ166:AZ168">+MMULT($AD$11:$AF$13,AZ158:AZ160)</f>
        <v>-0.29954833375649204</v>
      </c>
      <c r="BA166">
        <f t="array" ref="BA166:BA168">+MMULT($AD$11:$AF$13,BA158:BA160)</f>
        <v>0.83602080041619586</v>
      </c>
      <c r="BB166">
        <f t="array" ref="BB166:BB168">+MMULT($AD$11:$AF$13,BB158:BB160)</f>
        <v>-1.290638375044499</v>
      </c>
      <c r="BC166">
        <f t="array" ref="BC166:BC168">+MMULT($AD$11:$AF$13,BC158:BC160)</f>
        <v>-0.16298498722914107</v>
      </c>
      <c r="BD166">
        <f t="array" ref="BD166:BD168">+MMULT($AD$11:$AF$13,BD158:BD160)</f>
        <v>0.87885070105580088</v>
      </c>
      <c r="BE166">
        <f t="array" ref="BE166:BE168">+MMULT($AD$11:$AF$13,BE158:BE160)</f>
        <v>0.84324025934633307</v>
      </c>
      <c r="BF166">
        <f t="array" ref="BF166:BF168">+MMULT($AD$11:$AF$13,BF158:BF160)</f>
        <v>-0.26098607196198026</v>
      </c>
      <c r="BG166">
        <f t="array" ref="BG166:BG168">+MMULT($AD$11:$AF$13,BG158:BG160)</f>
        <v>0.11548721953826113</v>
      </c>
      <c r="BH166">
        <f t="array" ref="BH166:BH168">+MMULT($AD$11:$AF$13,BH158:BH160)</f>
        <v>-0.9889825382406614</v>
      </c>
      <c r="BI166">
        <f t="array" ref="BI166:BI168">+MMULT($AD$11:$AF$13,BI158:BI160)</f>
        <v>0.64562401886832754</v>
      </c>
      <c r="BJ166">
        <f t="array" ref="BJ166:BJ168">+MMULT($AD$11:$AF$13,BJ158:BJ160)</f>
        <v>0.34881478116400488</v>
      </c>
      <c r="BK166">
        <f t="array" ref="BK166:BK168">+MMULT($AD$11:$AF$13,BK158:BK160)</f>
        <v>-0.14363148630008249</v>
      </c>
      <c r="BL166">
        <f t="array" ref="BL166:BL168">+MMULT($AD$11:$AF$13,BL158:BL160)</f>
        <v>0.19971058533775066</v>
      </c>
      <c r="BM166">
        <f t="array" ref="BM166:BM168">+MMULT($AD$11:$AF$13,BM158:BM160)</f>
        <v>-0.63056447315956321</v>
      </c>
      <c r="BN166">
        <f t="array" ref="BN166:BN168">+MMULT($AD$11:$AF$13,BN158:BN160)</f>
        <v>-0.63798349793497455</v>
      </c>
      <c r="BO166">
        <f t="array" ref="BO166:BO168">+MMULT($AD$11:$AF$13,BO158:BO160)</f>
        <v>1.6816470777807517</v>
      </c>
      <c r="BP166">
        <f t="array" ref="BP166:BP168">+MMULT($AD$11:$AF$13,BP158:BP160)</f>
        <v>0.3534662004807792</v>
      </c>
      <c r="BQ166">
        <f t="array" ref="BQ166:BQ168">+MMULT($AD$11:$AF$13,BQ158:BQ160)</f>
        <v>-1.7606488361341124</v>
      </c>
      <c r="BR166">
        <f t="array" ref="BR166:BR168">+MMULT($AD$11:$AF$13,BR158:BR160)</f>
        <v>0.41870668763529073</v>
      </c>
      <c r="BS166">
        <f t="array" ref="BS166:BS168">+MMULT($AD$11:$AF$13,BS158:BS160)</f>
        <v>-0.6507107548915515</v>
      </c>
      <c r="BT166">
        <f t="array" ref="BT166:BT168">+MMULT($AD$11:$AF$13,BT158:BT160)</f>
        <v>0.14997702227042028</v>
      </c>
      <c r="BU166">
        <f t="array" ref="BU166:BU168">+MMULT($AD$11:$AF$13,BU158:BU160)</f>
        <v>0.22230648299469744</v>
      </c>
      <c r="BV166">
        <f t="array" ref="BV166:BV168">+MMULT($AD$11:$AF$13,BV158:BV160)</f>
        <v>-0.82639339315516847</v>
      </c>
      <c r="BW166">
        <f t="array" ref="BW166:BW168">+MMULT($AD$11:$AF$13,BW158:BW160)</f>
        <v>0.86155864951748629</v>
      </c>
      <c r="BX166">
        <f t="array" ref="BX166:BX168">+MMULT($AD$11:$AF$13,BX158:BX160)</f>
        <v>1.5232707457586834</v>
      </c>
      <c r="BY166">
        <f t="array" ref="BY166:BY168">+MMULT($AD$11:$AF$13,BY158:BY160)</f>
        <v>0.75143668097332617</v>
      </c>
      <c r="BZ166">
        <f t="array" ref="BZ166:BZ168">+MMULT($AD$11:$AF$13,BZ158:BZ160)</f>
        <v>0.43686060046143771</v>
      </c>
      <c r="CA166">
        <f t="array" ref="CA166:CA168">+MMULT($AD$11:$AF$13,CA158:CA160)</f>
        <v>-0.66458167765373799</v>
      </c>
      <c r="CB166">
        <f t="array" ref="CB166:CB168">+MMULT($AD$11:$AF$13,CB158:CB160)</f>
        <v>0.87439007545923375</v>
      </c>
      <c r="CC166">
        <f t="array" ref="CC166:CC168">+MMULT($AD$11:$AF$13,CC158:CC160)</f>
        <v>8.24799059424242E-2</v>
      </c>
      <c r="CD166">
        <f t="array" ref="CD166:CD168">+MMULT($AD$11:$AF$13,CD158:CD160)</f>
        <v>-0.90121304088283893</v>
      </c>
      <c r="CE166">
        <f t="array" ref="CE166:CE168">+MMULT($AD$11:$AF$13,CE158:CE160)</f>
        <v>-0.49490575202974624</v>
      </c>
      <c r="CF166">
        <f t="array" ref="CF166:CF168">+MMULT($AD$11:$AF$13,CF158:CF160)</f>
        <v>0.21035117304401607</v>
      </c>
      <c r="CG166">
        <f t="array" ref="CG166:CG168">+MMULT($AD$11:$AF$13,CG158:CG160)</f>
        <v>0.45541912755629982</v>
      </c>
      <c r="CH166">
        <f t="array" ref="CH166:CH168">+MMULT($AD$11:$AF$13,CH158:CH160)</f>
        <v>0.13714449981303939</v>
      </c>
      <c r="CI166">
        <f t="array" ref="CI166:CI168">+MMULT($AD$11:$AF$13,CI158:CI160)</f>
        <v>-3.4648797498998435E-2</v>
      </c>
      <c r="CJ166">
        <f t="array" ref="CJ166:CJ168">+MMULT($AD$11:$AF$13,CJ158:CJ160)</f>
        <v>1.1473873796691976</v>
      </c>
      <c r="CK166">
        <f t="array" ref="CK166:CK168">+MMULT($AD$11:$AF$13,CK158:CK160)</f>
        <v>-0.47973326521074428</v>
      </c>
      <c r="CL166">
        <f t="array" ref="CL166:CL168">+MMULT($AD$11:$AF$13,CL158:CL160)</f>
        <v>-0.99599804526299096</v>
      </c>
      <c r="CM166">
        <f t="array" ref="CM166:CM168">+MMULT($AD$11:$AF$13,CM158:CM160)</f>
        <v>0.62509286014902488</v>
      </c>
      <c r="CN166">
        <f t="array" ref="CN166:CN168">+MMULT($AD$11:$AF$13,CN158:CN160)</f>
        <v>1.2133778835169371</v>
      </c>
      <c r="CO166">
        <f t="array" ref="CO166:CO168">+MMULT($AD$11:$AF$13,CO158:CO160)</f>
        <v>2.9627852413776946E-2</v>
      </c>
      <c r="CP166">
        <f t="array" ref="CP166:CP168">+MMULT($AD$11:$AF$13,CP158:CP160)</f>
        <v>-0.36406183104607626</v>
      </c>
      <c r="CQ166">
        <f t="array" ref="CQ166:CQ168">+MMULT($AD$11:$AF$13,CQ158:CQ160)</f>
        <v>8.5221195025860265E-3</v>
      </c>
      <c r="CR166">
        <f t="array" ref="CR166:CR168">+MMULT($AD$11:$AF$13,CR158:CR160)</f>
        <v>-0.90281395370756556</v>
      </c>
      <c r="CS166">
        <f t="array" ref="CS166:CS168">+MMULT($AD$11:$AF$13,CS158:CS160)</f>
        <v>1.9079196578213644</v>
      </c>
      <c r="CT166">
        <f t="array" ref="CT166:CT168">+MMULT($AD$11:$AF$13,CT158:CT160)</f>
        <v>-0.24251197657088794</v>
      </c>
      <c r="CU166">
        <f t="array" ref="CU166:CU168">+MMULT($AD$11:$AF$13,CU158:CU160)</f>
        <v>0.43400088768959716</v>
      </c>
      <c r="CV166">
        <f t="array" ref="CV166:CV168">+MMULT($AD$11:$AF$13,CV158:CV160)</f>
        <v>-0.11028754240479961</v>
      </c>
      <c r="CW166">
        <f t="array" ref="CW166:CW168">+MMULT($AD$11:$AF$13,CW158:CW160)</f>
        <v>-0.53791219168632454</v>
      </c>
      <c r="CX166">
        <f t="array" ref="CX166:CX168">+MMULT($AD$11:$AF$13,CX158:CX160)</f>
        <v>-1.1003994917478366</v>
      </c>
      <c r="CY166">
        <f t="array" ref="CY166:CY168">+MMULT($AD$11:$AF$13,CY158:CY160)</f>
        <v>0.59624134080367697</v>
      </c>
      <c r="CZ166">
        <f t="array" ref="CZ166:CZ168">+MMULT($AD$11:$AF$13,CZ158:CZ160)</f>
        <v>7.0414944428405415E-2</v>
      </c>
      <c r="DA166">
        <f t="array" ref="DA166:DA168">+MMULT($AD$11:$AF$13,DA158:DA160)</f>
        <v>-0.28440764589085799</v>
      </c>
      <c r="DB166">
        <f t="array" ref="DB166:DB168">+MMULT($AD$11:$AF$13,DB158:DB160)</f>
        <v>1.709674017369802</v>
      </c>
      <c r="DC166">
        <f t="array" ref="DC166:DC168">+MMULT($AD$11:$AF$13,DC158:DC160)</f>
        <v>0.29281901731447318</v>
      </c>
      <c r="DD166">
        <f t="array" ref="DD166:DD168">+MMULT($AD$11:$AF$13,DD158:DD160)</f>
        <v>0.51726041624735064</v>
      </c>
      <c r="DE166">
        <f t="array" ref="DE166:DE168">+MMULT($AD$11:$AF$13,DE158:DE160)</f>
        <v>-1.8218826551642737</v>
      </c>
      <c r="DF166">
        <f t="array" ref="DF166:DF168">+MMULT($AD$11:$AF$13,DF158:DF160)</f>
        <v>1.804180506779077</v>
      </c>
      <c r="DG166">
        <f t="array" ref="DG166:DG168">+MMULT($AD$11:$AF$13,DG158:DG160)</f>
        <v>0.13088668509337154</v>
      </c>
      <c r="DH166">
        <f t="array" ref="DH166:DH168">+MMULT($AD$11:$AF$13,DH158:DH160)</f>
        <v>1.0494619545150612</v>
      </c>
      <c r="DI166">
        <f t="array" ref="DI166:DI168">+MMULT($AD$11:$AF$13,DI158:DI160)</f>
        <v>0.67340314592423522</v>
      </c>
      <c r="DJ166">
        <f t="array" ref="DJ166:DJ168">+MMULT($AD$11:$AF$13,DJ158:DJ160)</f>
        <v>-0.81927919972583518</v>
      </c>
      <c r="DK166">
        <f t="array" ref="DK166:DK168">+MMULT($AD$11:$AF$13,DK158:DK160)</f>
        <v>-0.16261107539816039</v>
      </c>
      <c r="DL166">
        <f t="array" ref="DL166:DL168">+MMULT($AD$11:$AF$13,DL158:DL160)</f>
        <v>0.41797640822346332</v>
      </c>
      <c r="DM166">
        <f t="array" ref="DM166:DM168">+MMULT($AD$11:$AF$13,DM158:DM160)</f>
        <v>-0.98648906169036787</v>
      </c>
      <c r="DN166">
        <f t="array" ref="DN166:DN168">+MMULT($AD$11:$AF$13,DN158:DN160)</f>
        <v>-1.1011056478157297</v>
      </c>
      <c r="DO166">
        <f t="array" ref="DO166:DO168">+MMULT($AD$11:$AF$13,DO158:DO160)</f>
        <v>1.9871845799267349</v>
      </c>
      <c r="DP166">
        <f t="array" ref="DP166:DP168">+MMULT($AD$11:$AF$13,DP158:DP160)</f>
        <v>1.6083822892212063</v>
      </c>
      <c r="DQ166">
        <f t="array" ref="DQ166:DQ168">+MMULT($AD$11:$AF$13,DQ158:DQ160)</f>
        <v>1.2414004370434539</v>
      </c>
      <c r="DR166">
        <f t="array" ref="DR166:DR168">+MMULT($AD$11:$AF$13,DR158:DR160)</f>
        <v>-2.4239574591375025E-2</v>
      </c>
      <c r="DS166">
        <f t="array" ref="DS166:DS168">+MMULT($AD$11:$AF$13,DS158:DS160)</f>
        <v>-0.52408841909637316</v>
      </c>
      <c r="DT166">
        <f t="array" ref="DT166:DT168">+MMULT($AD$11:$AF$13,DT158:DT160)</f>
        <v>0.80069764580267222</v>
      </c>
      <c r="DU166">
        <f t="array" ref="DU166:DU168">+MMULT($AD$11:$AF$13,DU158:DU160)</f>
        <v>-8.5221195025860265E-3</v>
      </c>
      <c r="DV166">
        <f t="array" ref="DV166:DV168">+MMULT($AD$11:$AF$13,DV158:DV160)</f>
        <v>-0.63010722614044612</v>
      </c>
      <c r="DW166">
        <f t="array" ref="DW166:DW168">+MMULT($AD$11:$AF$13,DW158:DW160)</f>
        <v>1.5713551493134186</v>
      </c>
      <c r="DX166">
        <f t="array" ref="DX166:DX168">+MMULT($AD$11:$AF$13,DX158:DX160)</f>
        <v>-0.35812639192262052</v>
      </c>
      <c r="DY166">
        <f t="array" ref="DY166:DY168">+MMULT($AD$11:$AF$13,DY158:DY160)</f>
        <v>-1.7883029604078153</v>
      </c>
      <c r="DZ166">
        <f t="array" ref="DZ166:DZ168">+MMULT($AD$11:$AF$13,DZ158:DZ160)</f>
        <v>-1.5532714134878076</v>
      </c>
      <c r="EA166">
        <f t="array" ref="EA166:EA168">+MMULT($AD$11:$AF$13,EA158:EA160)</f>
        <v>-0.46178001474550484</v>
      </c>
      <c r="EB166">
        <f t="array" ref="EB166:EB168">+MMULT($AD$11:$AF$13,EB158:EB160)</f>
        <v>1.5399290112609076</v>
      </c>
      <c r="EC166">
        <f t="array" ref="EC166:EC168">+MMULT($AD$11:$AF$13,EC158:EC160)</f>
        <v>1.6776162863124673</v>
      </c>
      <c r="ED166">
        <f t="array" ref="ED166:ED168">+MMULT($AD$11:$AF$13,ED158:ED160)</f>
        <v>0.83119613162934847</v>
      </c>
      <c r="EE166">
        <f t="array" ref="EE166:EE168">+MMULT($AD$11:$AF$13,EE158:EE160)</f>
        <v>-0.65423605265285034</v>
      </c>
      <c r="EF166">
        <f t="array" ref="EF166:EF168">+MMULT($AD$11:$AF$13,EF158:EF160)</f>
        <v>-0.15901889018322576</v>
      </c>
      <c r="EG166">
        <f t="array" ref="EG166:EG168">+MMULT($AD$11:$AF$13,EG158:EG160)</f>
        <v>-0.68950218845343858</v>
      </c>
      <c r="EH166">
        <f t="array" ref="EH166:EH168">+MMULT($AD$11:$AF$13,EH158:EH160)</f>
        <v>1.1325515231496415</v>
      </c>
      <c r="EI166">
        <f t="array" ref="EI166:EI168">+MMULT($AD$11:$AF$13,EI158:EI160)</f>
        <v>0.78394836950287783</v>
      </c>
      <c r="EJ166">
        <f t="array" ref="EJ166:EJ168">+MMULT($AD$11:$AF$13,EJ158:EJ160)</f>
        <v>-8.6922987288857376E-2</v>
      </c>
      <c r="EK166">
        <f t="array" ref="EK166:EK168">+MMULT($AD$11:$AF$13,EK158:EK160)</f>
        <v>0.72297881074035975</v>
      </c>
      <c r="EL166">
        <f t="array" ref="EL166:EL168">+MMULT($AD$11:$AF$13,EL158:EL160)</f>
        <v>3.0883362813990664E-2</v>
      </c>
      <c r="EM166">
        <f t="array" ref="EM166:EM168">+MMULT($AD$11:$AF$13,EM158:EM160)</f>
        <v>-1.3798684312259761</v>
      </c>
      <c r="EN166">
        <f t="array" ref="EN166:EN168">+MMULT($AD$11:$AF$13,EN158:EN160)</f>
        <v>5.8360948070720363E-2</v>
      </c>
      <c r="EO166">
        <f t="array" ref="EO166:EO168">+MMULT($AD$11:$AF$13,EO158:EO160)</f>
        <v>0.13639886918234478</v>
      </c>
      <c r="EP166">
        <f t="array" ref="EP166:EP168">+MMULT($AD$11:$AF$13,EP158:EP160)</f>
        <v>0.81632080054699097</v>
      </c>
      <c r="EQ166">
        <f t="array" ref="EQ166:EQ168">+MMULT($AD$11:$AF$13,EQ158:EQ160)</f>
        <v>-1.5820176673323516</v>
      </c>
      <c r="ER166">
        <f t="array" ref="ER166:ER168">+MMULT($AD$11:$AF$13,ER158:ER160)</f>
        <v>-0.17294792827398109</v>
      </c>
      <c r="ES166">
        <f t="array" ref="ES166:ES168">+MMULT($AD$11:$AF$13,ES158:ES160)</f>
        <v>-0.24723576591946497</v>
      </c>
      <c r="ET166">
        <f t="array" ref="ET166:ET168">+MMULT($AD$11:$AF$13,ET158:ET160)</f>
        <v>-1.6908314927258958</v>
      </c>
      <c r="EU166">
        <f t="array" ref="EU166:EU168">+MMULT($AD$11:$AF$13,EU158:EU160)</f>
        <v>-0.79425890600349758</v>
      </c>
      <c r="EV166">
        <f t="array" ref="EV166:EV168">+MMULT($AD$11:$AF$13,EV158:EV160)</f>
        <v>-0.76824297608605596</v>
      </c>
      <c r="EW166">
        <f t="array" ref="EW166:EW168">+MMULT($AD$11:$AF$13,EW158:EW160)</f>
        <v>0.46816173573174402</v>
      </c>
      <c r="EX166">
        <f t="array" ref="EX166:EX168">+MMULT($AD$11:$AF$13,EX158:EX160)</f>
        <v>0.46252564537619945</v>
      </c>
      <c r="EY166">
        <f t="array" ref="EY166:EY168">+MMULT($AD$11:$AF$13,EY158:EY160)</f>
        <v>1.5749824230286213</v>
      </c>
      <c r="EZ166">
        <f t="array" ref="EZ166:EZ168">+MMULT($AD$11:$AF$13,EZ158:EZ160)</f>
        <v>2.0386067770694618</v>
      </c>
      <c r="FA166">
        <f t="array" ref="FA166:FA168">+MMULT($AD$11:$AF$13,FA158:FA160)</f>
        <v>-1.6656861962213536</v>
      </c>
      <c r="FB166">
        <f t="array" ref="FB166:FB168">+MMULT($AD$11:$AF$13,FB158:FB160)</f>
        <v>0.57406760166557946</v>
      </c>
      <c r="FC166">
        <f t="array" ref="FC166:FC168">+MMULT($AD$11:$AF$13,FC158:FC160)</f>
        <v>0.77841754464813728</v>
      </c>
      <c r="FD166">
        <f t="array" ref="FD166:FD168">+MMULT($AD$11:$AF$13,FD158:FD160)</f>
        <v>0.66542380166016957</v>
      </c>
      <c r="FE166">
        <f t="array" ref="FE166:FE168">+MMULT($AD$11:$AF$13,FE158:FE160)</f>
        <v>-0.46178001474550484</v>
      </c>
      <c r="FF166">
        <f t="array" ref="FF166:FF168">+MMULT($AD$11:$AF$13,FF158:FF160)</f>
        <v>0.6338562130909533</v>
      </c>
      <c r="FG166">
        <f t="array" ref="FG166:FG168">+MMULT($AD$11:$AF$13,FG158:FG160)</f>
        <v>2.0575896557144397</v>
      </c>
      <c r="FH166">
        <f t="array" ref="FH166:FH168">+MMULT($AD$11:$AF$13,FH158:FH160)</f>
        <v>0.85192466316265858</v>
      </c>
      <c r="FI166">
        <f t="array" ref="FI166:FI168">+MMULT($AD$11:$AF$13,FI158:FI160)</f>
        <v>0.81379004246516284</v>
      </c>
      <c r="FJ166">
        <f t="array" ref="FJ166:FJ168">+MMULT($AD$11:$AF$13,FJ158:FJ160)</f>
        <v>-0.10197376087255472</v>
      </c>
      <c r="FK166">
        <f t="array" ref="FK166:FK168">+MMULT($AD$11:$AF$13,FK158:FK160)</f>
        <v>0.78641443316233695</v>
      </c>
      <c r="FL166">
        <f t="array" ref="FL166:FL168">+MMULT($AD$11:$AF$13,FL158:FL160)</f>
        <v>0.25563288263984629</v>
      </c>
      <c r="FM166">
        <f t="array" ref="FM166:FM168">+MMULT($AD$11:$AF$13,FM158:FM160)</f>
        <v>-1.3427140955047172</v>
      </c>
      <c r="FN166">
        <f t="array" ref="FN166:FN168">+MMULT($AD$11:$AF$13,FN158:FN160)</f>
        <v>2.2125755613981144</v>
      </c>
      <c r="FO166">
        <f t="array" ref="FO166:FO168">+MMULT($AD$11:$AF$13,FO158:FO160)</f>
        <v>-1.8101630960747679</v>
      </c>
      <c r="FP166">
        <f t="array" ref="FP166:FP168">+MMULT($AD$11:$AF$13,FP158:FP160)</f>
        <v>0.62236472925318931</v>
      </c>
      <c r="FQ166">
        <f t="array" ref="FQ166:FQ168">+MMULT($AD$11:$AF$13,FQ158:FQ160)</f>
        <v>-0.16380847046980526</v>
      </c>
      <c r="FR166">
        <f t="array" ref="FR166:FR168">+MMULT($AD$11:$AF$13,FR158:FR160)</f>
        <v>0.48408094969707388</v>
      </c>
      <c r="FS166">
        <f t="array" ref="FS166:FS168">+MMULT($AD$11:$AF$13,FS158:FS160)</f>
        <v>-1.8088735936899194</v>
      </c>
      <c r="FT166">
        <f t="array" ref="FT166:FT168">+MMULT($AD$11:$AF$13,FT158:FT160)</f>
        <v>-1.3776139950837583</v>
      </c>
      <c r="FU166">
        <f t="array" ref="FU166:FU168">+MMULT($AD$11:$AF$13,FU158:FU160)</f>
        <v>-0.99826344656154253</v>
      </c>
      <c r="FV166">
        <f t="array" ref="FV166:FV168">+MMULT($AD$11:$AF$13,FV158:FV160)</f>
        <v>0.75333694256596406</v>
      </c>
      <c r="FW166">
        <f t="array" ref="FW166:FW168">+MMULT($AD$11:$AF$13,FW158:FW160)</f>
        <v>0.52348972156055074</v>
      </c>
      <c r="FX166">
        <f t="array" ref="FX166:FX168">+MMULT($AD$11:$AF$13,FX158:FX160)</f>
        <v>-0.10145401246233525</v>
      </c>
      <c r="FY166">
        <f t="array" ref="FY166:FY168">+MMULT($AD$11:$AF$13,FY158:FY160)</f>
        <v>0.65581503516490947</v>
      </c>
      <c r="FZ166">
        <f t="array" ref="FZ166:FZ168">+MMULT($AD$11:$AF$13,FZ158:FZ160)</f>
        <v>0.15857041528917565</v>
      </c>
      <c r="GA166">
        <f t="array" ref="GA166:GA168">+MMULT($AD$11:$AF$13,GA158:GA160)</f>
        <v>1.0194305843482023</v>
      </c>
      <c r="GB166">
        <f t="array" ref="GB166:GB168">+MMULT($AD$11:$AF$13,GB158:GB160)</f>
        <v>-1.0788880480522971</v>
      </c>
      <c r="GC166">
        <f t="array" ref="GC166:GC168">+MMULT($AD$11:$AF$13,GC158:GC160)</f>
        <v>-0.18368171980908332</v>
      </c>
      <c r="GD166">
        <f t="array" ref="GD166:GD168">+MMULT($AD$11:$AF$13,GD158:GD160)</f>
        <v>9.3445062276168445E-2</v>
      </c>
      <c r="GE166">
        <f t="array" ref="GE166:GE168">+MMULT($AD$11:$AF$13,GE158:GE160)</f>
        <v>-0.34818538119044801</v>
      </c>
      <c r="GF166">
        <f t="array" ref="GF166:GF168">+MMULT($AD$11:$AF$13,GF158:GF160)</f>
        <v>-0.3404790693190925</v>
      </c>
      <c r="GG166">
        <f t="array" ref="GG166:GG168">+MMULT($AD$11:$AF$13,GG158:GG160)</f>
        <v>0.36247736595585023</v>
      </c>
      <c r="GH166">
        <f t="array" ref="GH166:GH168">+MMULT($AD$11:$AF$13,GH158:GH160)</f>
        <v>-0.96909613071378276</v>
      </c>
      <c r="GI166">
        <f t="array" ref="GI166:GI168">+MMULT($AD$11:$AF$13,GI158:GI160)</f>
        <v>-0.12084040886039507</v>
      </c>
      <c r="GJ166">
        <f t="array" ref="GJ166:GJ168">+MMULT($AD$11:$AF$13,GJ158:GJ160)</f>
        <v>-0.54516783563236304</v>
      </c>
      <c r="GK166">
        <f t="array" ref="GK166:GK168">+MMULT($AD$11:$AF$13,GK158:GK160)</f>
        <v>-0.30318876565929509</v>
      </c>
      <c r="GL166">
        <f t="array" ref="GL166:GL168">+MMULT($AD$11:$AF$13,GL158:GL160)</f>
        <v>8.6922987288857376E-2</v>
      </c>
      <c r="GM166">
        <f t="array" ref="GM166:GM168">+MMULT($AD$11:$AF$13,GM158:GM160)</f>
        <v>0.44915911980536521</v>
      </c>
      <c r="GN166">
        <f t="array" ref="GN166:GN168">+MMULT($AD$11:$AF$13,GN158:GN160)</f>
        <v>8.0331831816643703E-2</v>
      </c>
      <c r="GO166">
        <f t="array" ref="GO166:GO168">+MMULT($AD$11:$AF$13,GO158:GO160)</f>
        <v>0.57547772077009895</v>
      </c>
      <c r="GP166">
        <f t="array" ref="GP166:GP168">+MMULT($AD$11:$AF$13,GP158:GP160)</f>
        <v>1.0834539391496683</v>
      </c>
      <c r="GQ166">
        <f t="array" ref="GQ166:GQ168">+MMULT($AD$11:$AF$13,GQ158:GQ160)</f>
        <v>0.68341871971947721</v>
      </c>
      <c r="GR166">
        <f t="array" ref="GR166:GR168">+MMULT($AD$11:$AF$13,GR158:GR160)</f>
        <v>0.36311115199194066</v>
      </c>
      <c r="GS166">
        <f t="array" ref="GS166:GS168">+MMULT($AD$11:$AF$13,GS158:GS160)</f>
        <v>1.2210798093257591E-2</v>
      </c>
      <c r="GT166">
        <f t="array" ref="GT166:GT168">+MMULT($AD$11:$AF$13,GT158:GT160)</f>
        <v>1.0426854879008072</v>
      </c>
      <c r="GU166">
        <f t="array" ref="GU166:GU168">+MMULT($AD$11:$AF$13,GU158:GU160)</f>
        <v>1.4949148514796209</v>
      </c>
      <c r="GV166">
        <f t="array" ref="GV166:GV168">+MMULT($AD$11:$AF$13,GV158:GV160)</f>
        <v>0.93074878598341237</v>
      </c>
      <c r="GW166">
        <f t="array" ref="GW166:GW168">+MMULT($AD$11:$AF$13,GW158:GW160)</f>
        <v>0.20182137793199642</v>
      </c>
      <c r="GX166">
        <f t="array" ref="GX166:GX168">+MMULT($AD$11:$AF$13,GX158:GX160)</f>
        <v>1.3922985324459087</v>
      </c>
      <c r="GY166">
        <f t="array" ref="GY166:GY168">+MMULT($AD$11:$AF$13,GY158:GY160)</f>
        <v>-1.6823225314109105</v>
      </c>
      <c r="GZ166">
        <f t="array" ref="GZ166:GZ168">+MMULT($AD$11:$AF$13,GZ158:GZ160)</f>
        <v>-1.4079567756904954</v>
      </c>
      <c r="HA166">
        <f t="array" ref="HA166:HA168">+MMULT($AD$11:$AF$13,HA158:HA160)</f>
        <v>-0.20468876631327054</v>
      </c>
      <c r="HB166">
        <f t="array" ref="HB166:HB168">+MMULT($AD$11:$AF$13,HB158:HB160)</f>
        <v>-7.219020323883861E-2</v>
      </c>
      <c r="HC166">
        <f t="array" ref="HC166:HC168">+MMULT($AD$11:$AF$13,HC158:HC160)</f>
        <v>1.028505347730009</v>
      </c>
      <c r="HD166">
        <f t="array" ref="HD166:HD168">+MMULT($AD$11:$AF$13,HD158:HD160)</f>
        <v>-1.110358046730143</v>
      </c>
      <c r="HE166">
        <f t="array" ref="HE166:HE168">+MMULT($AD$11:$AF$13,HE158:HE160)</f>
        <v>0.50952449845389403</v>
      </c>
      <c r="HF166">
        <f t="array" ref="HF166:HF168">+MMULT($AD$11:$AF$13,HF158:HF160)</f>
        <v>-2.5340564008533617</v>
      </c>
      <c r="HG166">
        <f t="array" ref="HG166:HG168">+MMULT($AD$11:$AF$13,HG158:HG160)</f>
        <v>-1.8157684839925778</v>
      </c>
      <c r="HH166">
        <f t="array" ref="HH166:HH168">+MMULT($AD$11:$AF$13,HH158:HH160)</f>
        <v>-0.10419968760830481</v>
      </c>
      <c r="HI166">
        <f t="array" ref="HI166:HI168">+MMULT($AD$11:$AF$13,HI158:HI160)</f>
        <v>7.4558677006927365E-2</v>
      </c>
      <c r="HJ166">
        <f t="array" ref="HJ166:HJ168">+MMULT($AD$11:$AF$13,HJ158:HJ160)</f>
        <v>-0.27117928128982888</v>
      </c>
      <c r="HK166">
        <f t="array" ref="HK166:HK168">+MMULT($AD$11:$AF$13,HK158:HK160)</f>
        <v>-1.3409640565538516</v>
      </c>
      <c r="HL166">
        <f t="array" ref="HL166:HL168">+MMULT($AD$11:$AF$13,HL158:HL160)</f>
        <v>0.30605944358746934</v>
      </c>
      <c r="HM166">
        <f t="array" ref="HM166:HM168">+MMULT($AD$11:$AF$13,HM158:HM160)</f>
        <v>1.7247927749227687</v>
      </c>
      <c r="HN166">
        <f t="array" ref="HN166:HN168">+MMULT($AD$11:$AF$13,HN158:HN160)</f>
        <v>2.2755243308788735</v>
      </c>
      <c r="HO166">
        <f t="array" ref="HO166:HO168">+MMULT($AD$11:$AF$13,HO158:HO160)</f>
        <v>0.66776595905305736</v>
      </c>
      <c r="HP166">
        <f t="array" ref="HP166:HP168">+MMULT($AD$11:$AF$13,HP158:HP160)</f>
        <v>-1.0330756248899138</v>
      </c>
      <c r="HQ166">
        <f t="array" ref="HQ166:HQ168">+MMULT($AD$11:$AF$13,HQ158:HQ160)</f>
        <v>-0.1997862449164535</v>
      </c>
      <c r="HR166">
        <f t="array" ref="HR166:HR168">+MMULT($AD$11:$AF$13,HR158:HR160)</f>
        <v>-1.9442187113485914</v>
      </c>
      <c r="HS166">
        <f t="array" ref="HS166:HS168">+MMULT($AD$11:$AF$13,HS158:HS160)</f>
        <v>-0.47090302481518004</v>
      </c>
      <c r="HT166">
        <f t="array" ref="HT166:HT168">+MMULT($AD$11:$AF$13,HT158:HT160)</f>
        <v>-0.31998080606879103</v>
      </c>
      <c r="HU166">
        <f t="array" ref="HU166:HU168">+MMULT($AD$11:$AF$13,HU158:HU160)</f>
        <v>0.80748727060452663</v>
      </c>
      <c r="HV166">
        <f t="array" ref="HV166:HV168">+MMULT($AD$11:$AF$13,HV158:HV160)</f>
        <v>1.0269417164368171</v>
      </c>
      <c r="HW166">
        <f t="array" ref="HW166:HW168">+MMULT($AD$11:$AF$13,HW158:HW160)</f>
        <v>1.6581991874766731</v>
      </c>
      <c r="HX166">
        <f t="array" ref="HX166:HX168">+MMULT($AD$11:$AF$13,HX158:HX160)</f>
        <v>-0.12113756459703953</v>
      </c>
      <c r="HY166">
        <f t="array" ref="HY166:HY168">+MMULT($AD$11:$AF$13,HY158:HY160)</f>
        <v>0.65061755106271468</v>
      </c>
      <c r="HZ166">
        <f t="array" ref="HZ166:HZ168">+MMULT($AD$11:$AF$13,HZ158:HZ160)</f>
        <v>0.23148541536167475</v>
      </c>
      <c r="IA166">
        <f t="array" ref="IA166:IA168">+MMULT($AD$11:$AF$13,IA158:IA160)</f>
        <v>-1.8123122667161817</v>
      </c>
      <c r="IB166">
        <f t="array" ref="IB166:IB168">+MMULT($AD$11:$AF$13,IB158:IB160)</f>
        <v>0.88557672795091968</v>
      </c>
      <c r="IC166">
        <f t="array" ref="IC166:IC168">+MMULT($AD$11:$AF$13,IC158:IC160)</f>
        <v>1.6438304466169347</v>
      </c>
      <c r="ID166">
        <f t="array" ref="ID166:ID168">+MMULT($AD$11:$AF$13,ID158:ID160)</f>
        <v>0.40448268683915767</v>
      </c>
      <c r="IE166">
        <f t="array" ref="IE166:IE168">+MMULT($AD$11:$AF$13,IE158:IE160)</f>
        <v>-1.0538743334237597</v>
      </c>
      <c r="IF166">
        <f t="array" ref="IF166:IF168">+MMULT($AD$11:$AF$13,IF158:IF160)</f>
        <v>-0.38458750718721213</v>
      </c>
      <c r="IG166">
        <f t="array" ref="IG166:IG168">+MMULT($AD$11:$AF$13,IG158:IG160)</f>
        <v>1.161126720555379</v>
      </c>
      <c r="IH166">
        <f t="array" ref="IH166:IH168">+MMULT($AD$11:$AF$13,IH158:IH160)</f>
        <v>0.57230659755838009</v>
      </c>
      <c r="II166">
        <f t="array" ref="II166:II168">+MMULT($AD$11:$AF$13,II158:II160)</f>
        <v>1.0620872355177342</v>
      </c>
      <c r="IJ166">
        <f t="array" ref="IJ166:IJ168">+MMULT($AD$11:$AF$13,IJ158:IJ160)</f>
        <v>0.19375869847979429</v>
      </c>
      <c r="IK166">
        <f t="array" ref="IK166:IK168">+MMULT($AD$11:$AF$13,IK158:IK160)</f>
        <v>1.2011056805482105</v>
      </c>
      <c r="IL166">
        <f t="array" ref="IL166:IL168">+MMULT($AD$11:$AF$13,IL158:IL160)</f>
        <v>0.47581322182143071</v>
      </c>
      <c r="IM166">
        <f t="array" ref="IM166:IM168">+MMULT($AD$11:$AF$13,IM158:IM160)</f>
        <v>-0.68816882544325531</v>
      </c>
      <c r="IN166">
        <f t="array" ref="IN166:IN168">+MMULT($AD$11:$AF$13,IN158:IN160)</f>
        <v>-0.75023818938604792</v>
      </c>
      <c r="IO166">
        <f t="array" ref="IO166:IO168">+MMULT($AD$11:$AF$13,IO158:IO160)</f>
        <v>-1.3761797526353046</v>
      </c>
      <c r="IP166">
        <f t="array" ref="IP166:IP168">+MMULT($AD$11:$AF$13,IP158:IP160)</f>
        <v>-1.2158253064106288</v>
      </c>
      <c r="IQ166">
        <f t="array" ref="IQ166:IQ168">+MMULT($AD$11:$AF$13,IQ158:IQ160)</f>
        <v>0.20061521073528457</v>
      </c>
      <c r="IR166">
        <f t="array" ref="IR166:IR168">+MMULT($AD$11:$AF$13,IR158:IR160)</f>
        <v>-0.67811816314774531</v>
      </c>
      <c r="IS166">
        <f t="array" ref="IS166:IS168">+MMULT($AD$11:$AF$13,IS158:IS160)</f>
        <v>0.81822215865526227</v>
      </c>
      <c r="IT166">
        <f t="array" ref="IT166:IT168">+MMULT($AD$11:$AF$13,IT158:IT160)</f>
        <v>0.47597989219770365</v>
      </c>
      <c r="IU166">
        <f t="array" ref="IU166:IU168">+MMULT($AD$11:$AF$13,IU158:IU160)</f>
        <v>1.5023141389736314</v>
      </c>
      <c r="IV166">
        <f t="array" ref="IV166:IV168">+MMULT($AD$11:$AF$13,IV158:IV160)</f>
        <v>0.80518458777444035</v>
      </c>
      <c r="IW166">
        <f t="array" ref="IW166:IW168">+MMULT($AD$11:$AF$13,IW158:IW160)</f>
        <v>-0.50401779694308768</v>
      </c>
      <c r="IX166">
        <f t="array" ref="IX166:IX168">+MMULT($AD$11:$AF$13,IX158:IX160)</f>
        <v>-0.4300863268784505</v>
      </c>
      <c r="IY166">
        <f t="array" ref="IY166:IY168">+MMULT($AD$11:$AF$13,IY158:IY160)</f>
        <v>0.50427218857003053</v>
      </c>
      <c r="IZ166">
        <f t="array" ref="IZ166:IZ168">+MMULT($AD$11:$AF$13,IZ158:IZ160)</f>
        <v>-0.33741759767071111</v>
      </c>
      <c r="JA166">
        <f t="array" ref="JA166:JA168">+MMULT($AD$11:$AF$13,JA158:JA160)</f>
        <v>-0.66009802522886996</v>
      </c>
      <c r="JB166">
        <f t="array" ref="JB166:JB168">+MMULT($AD$11:$AF$13,JB158:JB160)</f>
        <v>-0.59901333232484755</v>
      </c>
      <c r="JC166">
        <f t="array" ref="JC166:JC168">+MMULT($AD$11:$AF$13,JC158:JC160)</f>
        <v>0.22511027346923584</v>
      </c>
      <c r="JD166">
        <f t="array" ref="JD166:JD168">+MMULT($AD$11:$AF$13,JD158:JD160)</f>
        <v>-0.86607629392698893</v>
      </c>
      <c r="JE166">
        <f t="array" ref="JE166:JE168">+MMULT($AD$11:$AF$13,JE158:JE160)</f>
        <v>0.55219430781102641</v>
      </c>
      <c r="JF166">
        <f t="array" ref="JF166:JF168">+MMULT($AD$11:$AF$13,JF158:JF160)</f>
        <v>0.90590612779368151</v>
      </c>
      <c r="JG166">
        <f t="array" ref="JG166:JG168">+MMULT($AD$11:$AF$13,JG158:JG160)</f>
        <v>0.56152126978850925</v>
      </c>
      <c r="JH166">
        <f t="array" ref="JH166:JH168">+MMULT($AD$11:$AF$13,JH158:JH160)</f>
        <v>0.16096410891683199</v>
      </c>
      <c r="JI166">
        <f t="array" ref="JI166:JI168">+MMULT($AD$11:$AF$13,JI158:JI160)</f>
        <v>-0.14713923981124727</v>
      </c>
      <c r="JJ166">
        <f t="array" ref="JJ166:JJ168">+MMULT($AD$11:$AF$13,JJ158:JJ160)</f>
        <v>-0.28517849638112019</v>
      </c>
      <c r="JK166">
        <f t="array" ref="JK166:JK168">+MMULT($AD$11:$AF$13,JK158:JK160)</f>
        <v>0.67312024489082467</v>
      </c>
      <c r="JL166">
        <f t="array" ref="JL166:JL168">+MMULT($AD$11:$AF$13,JL158:JL160)</f>
        <v>-2.2198213367034527</v>
      </c>
      <c r="JM166">
        <f t="array" ref="JM166:JM168">+MMULT($AD$11:$AF$13,JM158:JM160)</f>
        <v>0.64470184922065976</v>
      </c>
      <c r="JN166">
        <f t="array" ref="JN166:JN168">+MMULT($AD$11:$AF$13,JN158:JN160)</f>
        <v>1.4497340213220611</v>
      </c>
      <c r="JO166">
        <f t="array" ref="JO166:JO168">+MMULT($AD$11:$AF$13,JO158:JO160)</f>
        <v>2.8399930346898934</v>
      </c>
      <c r="JP166">
        <f t="array" ref="JP166:JP168">+MMULT($AD$11:$AF$13,JP158:JP160)</f>
        <v>0.66383275747614334</v>
      </c>
      <c r="JQ166">
        <f t="array" ref="JQ166:JQ168">+MMULT($AD$11:$AF$13,JQ158:JQ160)</f>
        <v>-1.0860921557635672</v>
      </c>
      <c r="JR166">
        <f t="array" ref="JR166:JR168">+MMULT($AD$11:$AF$13,JR158:JR160)</f>
        <v>2.0497649201546801</v>
      </c>
      <c r="JS166">
        <f t="array" ref="JS166:JS168">+MMULT($AD$11:$AF$13,JS158:JS160)</f>
        <v>-0.26527454460410765</v>
      </c>
      <c r="JT166">
        <f t="array" ref="JT166:JT168">+MMULT($AD$11:$AF$13,JT158:JT160)</f>
        <v>0.5810414410938407</v>
      </c>
      <c r="JU166">
        <f t="array" ref="JU166:JU168">+MMULT($AD$11:$AF$13,JU158:JU160)</f>
        <v>0.77882654497938597</v>
      </c>
      <c r="JV166">
        <f t="array" ref="JV166:JV168">+MMULT($AD$11:$AF$13,JV158:JV160)</f>
        <v>-1.351516923009447</v>
      </c>
      <c r="JW166">
        <f t="array" ref="JW166:JW168">+MMULT($AD$11:$AF$13,JW158:JW160)</f>
        <v>-0.7131452585402579</v>
      </c>
      <c r="JX166">
        <f t="array" ref="JX166:JX168">+MMULT($AD$11:$AF$13,JX158:JX160)</f>
        <v>-8.7738794920087945E-2</v>
      </c>
      <c r="JY166">
        <f t="array" ref="JY166:JY168">+MMULT($AD$11:$AF$13,JY158:JY160)</f>
        <v>-1.0919541283395868</v>
      </c>
      <c r="JZ166">
        <f t="array" ref="JZ166:JZ168">+MMULT($AD$11:$AF$13,JZ158:JZ160)</f>
        <v>0.64691790731570942</v>
      </c>
      <c r="KA166">
        <f t="array" ref="KA166:KA168">+MMULT($AD$11:$AF$13,KA158:KA160)</f>
        <v>0.35622941987688278</v>
      </c>
      <c r="KB166">
        <f t="array" ref="KB166:KB168">+MMULT($AD$11:$AF$13,KB158:KB160)</f>
        <v>-2.242313065375229</v>
      </c>
      <c r="KC166">
        <f t="array" ref="KC166:KC168">+MMULT($AD$11:$AF$13,KC158:KC160)</f>
        <v>0.10056364176803521</v>
      </c>
      <c r="KD166">
        <f t="array" ref="KD166:KD168">+MMULT($AD$11:$AF$13,KD158:KD160)</f>
        <v>-1.1825811454379831</v>
      </c>
      <c r="KE166">
        <f t="array" ref="KE166:KE168">+MMULT($AD$11:$AF$13,KE158:KE160)</f>
        <v>0.14930376167152837</v>
      </c>
      <c r="KF166">
        <f t="array" ref="KF166:KF168">+MMULT($AD$11:$AF$13,KF158:KF160)</f>
        <v>-0.41020978799227231</v>
      </c>
      <c r="KG166">
        <f t="array" ref="KG166:KG168">+MMULT($AD$11:$AF$13,KG158:KG160)</f>
        <v>-0.12344353697402595</v>
      </c>
      <c r="KH166">
        <f t="array" ref="KH166:KH168">+MMULT($AD$11:$AF$13,KH158:KH160)</f>
        <v>1.9996673138970693</v>
      </c>
      <c r="KI166">
        <f t="array" ref="KI166:KI168">+MMULT($AD$11:$AF$13,KI158:KI160)</f>
        <v>-0.5555003024456503</v>
      </c>
      <c r="KJ166">
        <f t="array" ref="KJ166:KJ168">+MMULT($AD$11:$AF$13,KJ158:KJ160)</f>
        <v>-0.50046947235348804</v>
      </c>
      <c r="KK166">
        <f t="array" ref="KK166:KK168">+MMULT($AD$11:$AF$13,KK158:KK160)</f>
        <v>1.693581553934399</v>
      </c>
      <c r="KL166">
        <f t="array" ref="KL166:KL168">+MMULT($AD$11:$AF$13,KL158:KL160)</f>
        <v>0.5579400497299084</v>
      </c>
      <c r="KM166">
        <f t="array" ref="KM166:KM168">+MMULT($AD$11:$AF$13,KM158:KM160)</f>
        <v>-0.41967929700209383</v>
      </c>
      <c r="KN166">
        <f t="array" ref="KN166:KN168">+MMULT($AD$11:$AF$13,KN158:KN160)</f>
        <v>0.53963701077762249</v>
      </c>
      <c r="KO166">
        <f t="array" ref="KO166:KO168">+MMULT($AD$11:$AF$13,KO158:KO160)</f>
        <v>-1.3700831257137429</v>
      </c>
      <c r="KP166">
        <f t="array" ref="KP166:KP168">+MMULT($AD$11:$AF$13,KP158:KP160)</f>
        <v>0.24731252201380119</v>
      </c>
      <c r="KQ166">
        <f t="array" ref="KQ166:KQ168">+MMULT($AD$11:$AF$13,KQ158:KQ160)</f>
        <v>0.6319351177012813</v>
      </c>
      <c r="KR166">
        <f t="array" ref="KR166:KR168">+MMULT($AD$11:$AF$13,KR158:KR160)</f>
        <v>-8.2626839037296382E-2</v>
      </c>
      <c r="KS166">
        <f t="array" ref="KS166:KS168">+MMULT($AD$11:$AF$13,KS158:KS160)</f>
        <v>0.99210760779577845</v>
      </c>
      <c r="KT166">
        <f t="array" ref="KT166:KT168">+MMULT($AD$11:$AF$13,KT158:KT160)</f>
        <v>-1.9347448162762364</v>
      </c>
      <c r="KU166">
        <f t="array" ref="KU166:KU168">+MMULT($AD$11:$AF$13,KU158:KU160)</f>
        <v>-0.16223606705154633</v>
      </c>
      <c r="KV166">
        <f t="array" ref="KV166:KV168">+MMULT($AD$11:$AF$13,KV158:KV160)</f>
        <v>-0.34008651672234447</v>
      </c>
      <c r="KW166">
        <f t="array" ref="KW166:KW168">+MMULT($AD$11:$AF$13,KW158:KW160)</f>
        <v>-0.32146110217384649</v>
      </c>
      <c r="KX166">
        <f t="array" ref="KX166:KX168">+MMULT($AD$11:$AF$13,KX158:KX160)</f>
        <v>-0.55811549223124823</v>
      </c>
      <c r="KY166">
        <f t="array" ref="KY166:KY168">+MMULT($AD$11:$AF$13,KY158:KY160)</f>
        <v>0.85072726809101373</v>
      </c>
      <c r="KZ166">
        <f t="array" ref="KZ166:KZ168">+MMULT($AD$11:$AF$13,KZ158:KZ160)</f>
        <v>0.17910047749284499</v>
      </c>
      <c r="LA166">
        <f t="array" ref="LA166:LA168">+MMULT($AD$11:$AF$13,LA158:LA160)</f>
        <v>-1.5394026837568879</v>
      </c>
      <c r="LB166">
        <f t="array" ref="LB166:LB168">+MMULT($AD$11:$AF$13,LB158:LB160)</f>
        <v>-0.6511745810044689</v>
      </c>
      <c r="LC166">
        <f t="array" ref="LC166:LC168">+MMULT($AD$11:$AF$13,LC158:LC160)</f>
        <v>-0.50232696983642433</v>
      </c>
      <c r="LD166">
        <f t="array" ref="LD166:LD168">+MMULT($AD$11:$AF$13,LD158:LD160)</f>
        <v>-0.43449212669334891</v>
      </c>
      <c r="LE166">
        <f t="array" ref="LE166:LE168">+MMULT($AD$11:$AF$13,LE158:LE160)</f>
        <v>-1.4513349341467876</v>
      </c>
      <c r="LF166">
        <f t="array" ref="LF166:LF168">+MMULT($AD$11:$AF$13,LF158:LF160)</f>
        <v>0.49844530449427887</v>
      </c>
      <c r="LG166">
        <f t="array" ref="LG166:LG168">+MMULT($AD$11:$AF$13,LG158:LG160)</f>
        <v>1.3113449762651417</v>
      </c>
      <c r="LH166">
        <f t="array" ref="LH166:LH168">+MMULT($AD$11:$AF$13,LH158:LH160)</f>
        <v>0.86607629392698893</v>
      </c>
      <c r="LI166">
        <f t="array" ref="LI166:LI168">+MMULT($AD$11:$AF$13,LI158:LI160)</f>
        <v>-0.46824507091988044</v>
      </c>
      <c r="LJ166">
        <f t="array" ref="LJ166:LJ168">+MMULT($AD$11:$AF$13,LJ158:LJ160)</f>
        <v>0.13692081062383099</v>
      </c>
      <c r="LK166">
        <f t="array" ref="LK166:LK168">+MMULT($AD$11:$AF$13,LK158:LK160)</f>
        <v>6.5310664155047465E-2</v>
      </c>
      <c r="LL166">
        <f t="array" ref="LL166:LL168">+MMULT($AD$11:$AF$13,LL158:LL160)</f>
        <v>1.183052647160334</v>
      </c>
      <c r="LM166">
        <f t="array" ref="LM166:LM168">+MMULT($AD$11:$AF$13,LM158:LM160)</f>
        <v>1.5140951029386063</v>
      </c>
      <c r="LN166">
        <f t="array" ref="LN166:LN168">+MMULT($AD$11:$AF$13,LN158:LN160)</f>
        <v>1.2797039211484893</v>
      </c>
      <c r="LO166">
        <f t="array" ref="LO166:LO168">+MMULT($AD$11:$AF$13,LO158:LO160)</f>
        <v>-1.5854300239834127</v>
      </c>
      <c r="LP166">
        <f t="array" ref="LP166:LP168">+MMULT($AD$11:$AF$13,LP158:LP160)</f>
        <v>8.3812172436974128E-2</v>
      </c>
      <c r="LQ166">
        <f t="array" ref="LQ166:LQ168">+MMULT($AD$11:$AF$13,LQ158:LQ160)</f>
        <v>0.4891918090642321</v>
      </c>
      <c r="LR166">
        <f t="array" ref="LR166:LR168">+MMULT($AD$11:$AF$13,LR158:LR160)</f>
        <v>1.7789255587111972</v>
      </c>
      <c r="LS166">
        <f t="array" ref="LS166:LS168">+MMULT($AD$11:$AF$13,LS158:LS160)</f>
        <v>-1.2595236474318663</v>
      </c>
      <c r="LT166">
        <f t="array" ref="LT166:LT168">+MMULT($AD$11:$AF$13,LT158:LT160)</f>
        <v>0.45739943479017403</v>
      </c>
      <c r="LU166">
        <f t="array" ref="LU166:LU168">+MMULT($AD$11:$AF$13,LU158:LU160)</f>
        <v>-1.4139832256115212</v>
      </c>
      <c r="LV166">
        <f t="array" ref="LV166:LV168">+MMULT($AD$11:$AF$13,LV158:LV160)</f>
        <v>1.0335997593626667</v>
      </c>
      <c r="LW166">
        <f t="array" ref="LW166:LW168">+MMULT($AD$11:$AF$13,LW158:LW160)</f>
        <v>-0.38243175745199798</v>
      </c>
      <c r="LX166">
        <f t="array" ref="LX166:LX168">+MMULT($AD$11:$AF$13,LX158:LX160)</f>
        <v>-0.27317603625820375</v>
      </c>
      <c r="LY166">
        <f t="array" ref="LY166:LY168">+MMULT($AD$11:$AF$13,LY158:LY160)</f>
        <v>0.47065301925077069</v>
      </c>
      <c r="LZ166">
        <f t="array" ref="LZ166:LZ168">+MMULT($AD$11:$AF$13,LZ158:LZ160)</f>
        <v>-0.13706993674996992</v>
      </c>
      <c r="MA166">
        <f t="array" ref="MA166:MA168">+MMULT($AD$11:$AF$13,MA158:MA160)</f>
        <v>-0.64913725495765928</v>
      </c>
      <c r="MB166">
        <f t="array" ref="MB166:MB168">+MMULT($AD$11:$AF$13,MB158:MB160)</f>
        <v>1.2225491402744808</v>
      </c>
      <c r="MC166">
        <f t="array" ref="MC166:MC168">+MMULT($AD$11:$AF$13,MC158:MC160)</f>
        <v>0.57980347494376105</v>
      </c>
      <c r="MD166">
        <f t="array" ref="MD166:MD168">+MMULT($AD$11:$AF$13,MD158:MD160)</f>
        <v>-2.2545940404690223</v>
      </c>
      <c r="ME166">
        <f t="array" ref="ME166:ME168">+MMULT($AD$11:$AF$13,ME158:ME160)</f>
        <v>-0.73831248535746774</v>
      </c>
      <c r="MF166">
        <f t="array" ref="MF166:MF168">+MMULT($AD$11:$AF$13,MF158:MF160)</f>
        <v>0.32755224651724141</v>
      </c>
      <c r="MG166">
        <f t="array" ref="MG166:MG168">+MMULT($AD$11:$AF$13,MG158:MG160)</f>
        <v>1.3050509765295724</v>
      </c>
      <c r="MH166">
        <f t="array" ref="MH166:MH168">+MMULT($AD$11:$AF$13,MH158:MH160)</f>
        <v>-1.4053953151709329</v>
      </c>
      <c r="MI166">
        <f t="array" ref="MI166:MI168">+MMULT($AD$11:$AF$13,MI158:MI160)</f>
        <v>1.9708333388018555</v>
      </c>
      <c r="MJ166">
        <f t="array" ref="MJ166:MJ168">+MMULT($AD$11:$AF$13,MJ158:MJ160)</f>
        <v>0.35362409873198514</v>
      </c>
      <c r="MK166">
        <f t="array" ref="MK166:MK168">+MMULT($AD$11:$AF$13,MK158:MK160)</f>
        <v>1.1967897950152488</v>
      </c>
      <c r="ML166">
        <f t="array" ref="ML166:ML168">+MMULT($AD$11:$AF$13,ML158:ML160)</f>
        <v>-1.2719164671202641</v>
      </c>
      <c r="MM166">
        <f t="array" ref="MM166:MM168">+MMULT($AD$11:$AF$13,MM158:MM160)</f>
        <v>-0.81336898046194706</v>
      </c>
      <c r="MN166">
        <f t="array" ref="MN166:MN168">+MMULT($AD$11:$AF$13,MN158:MN160)</f>
        <v>7.8999565322093776E-2</v>
      </c>
      <c r="MO166">
        <f t="array" ref="MO166:MO168">+MMULT($AD$11:$AF$13,MO158:MO160)</f>
        <v>-0.129769335662963</v>
      </c>
      <c r="MP166">
        <f t="array" ref="MP166:MP168">+MMULT($AD$11:$AF$13,MP158:MP160)</f>
        <v>-0.27986478162178774</v>
      </c>
      <c r="MQ166">
        <f t="array" ref="MQ166:MQ168">+MMULT($AD$11:$AF$13,MQ158:MQ160)</f>
        <v>-1.0848399349102535</v>
      </c>
      <c r="MR166">
        <f t="array" ref="MR166:MR168">+MMULT($AD$11:$AF$13,MR158:MR160)</f>
        <v>-0.21367800147567409</v>
      </c>
      <c r="MS166">
        <f t="array" ref="MS166:MS168">+MMULT($AD$11:$AF$13,MS158:MS160)</f>
        <v>-0.20084109295575969</v>
      </c>
      <c r="MT166">
        <f t="array" ref="MT166:MT168">+MMULT($AD$11:$AF$13,MT158:MT160)</f>
        <v>2.2219091024693975</v>
      </c>
      <c r="MU166">
        <f t="array" ref="MU166:MU168">+MMULT($AD$11:$AF$13,MU158:MU160)</f>
        <v>-0.43865998261580513</v>
      </c>
      <c r="MV166">
        <f t="array" ref="MV166:MV168">+MMULT($AD$11:$AF$13,MV158:MV160)</f>
        <v>1.2176235920493628</v>
      </c>
      <c r="MW166">
        <f t="array" ref="MW166:MW168">+MMULT($AD$11:$AF$13,MW158:MW160)</f>
        <v>0.76298408710839227</v>
      </c>
      <c r="MX166">
        <f t="array" ref="MX166:MX168">+MMULT($AD$11:$AF$13,MX158:MX160)</f>
        <v>0.81052900497150726</v>
      </c>
      <c r="MY166">
        <f t="array" ref="MY166:MY168">+MMULT($AD$11:$AF$13,MY158:MY160)</f>
        <v>-1.0081496315120464</v>
      </c>
      <c r="MZ166">
        <f t="array" ref="MZ166:MZ168">+MMULT($AD$11:$AF$13,MZ158:MZ160)</f>
        <v>0.4572338609295345</v>
      </c>
      <c r="NA166">
        <f t="array" ref="NA166:NA168">+MMULT($AD$11:$AF$13,NA158:NA160)</f>
        <v>0.73465889526706407</v>
      </c>
      <c r="NB166">
        <f t="array" ref="NB166:NB168">+MMULT($AD$11:$AF$13,NB158:NB160)</f>
        <v>0.5876907118946233</v>
      </c>
      <c r="NC166">
        <f t="array" ref="NC166:NC168">+MMULT($AD$11:$AF$13,NC158:NC160)</f>
        <v>-0.74784339924275822</v>
      </c>
      <c r="ND166">
        <f t="array" ref="ND166:ND168">+MMULT($AD$11:$AF$13,ND158:ND160)</f>
        <v>0.61420884597215031</v>
      </c>
      <c r="NE166">
        <f t="array" ref="NE166:NE168">+MMULT($AD$11:$AF$13,NE158:NE160)</f>
        <v>-0.18811602903044949</v>
      </c>
      <c r="NF166">
        <f t="array" ref="NF166:NF168">+MMULT($AD$11:$AF$13,NF158:NF160)</f>
        <v>-0.87784409970436317</v>
      </c>
      <c r="NG166">
        <f t="array" ref="NG166:NG168">+MMULT($AD$11:$AF$13,NG158:NG160)</f>
        <v>-0.15139591350000678</v>
      </c>
      <c r="NH166">
        <f t="array" ref="NH166:NH168">+MMULT($AD$11:$AF$13,NH158:NH160)</f>
        <v>0.33522237337269556</v>
      </c>
      <c r="NI166">
        <f t="array" ref="NI166:NI168">+MMULT($AD$11:$AF$13,NI158:NI160)</f>
        <v>-7.0709907133783126E-2</v>
      </c>
      <c r="NJ166">
        <f t="array" ref="NJ166:NJ168">+MMULT($AD$11:$AF$13,NJ158:NJ160)</f>
        <v>0.30846519888709284</v>
      </c>
      <c r="NK166">
        <f t="array" ref="NK166:NK168">+MMULT($AD$11:$AF$13,NK158:NK160)</f>
        <v>0.67001820216400843</v>
      </c>
      <c r="NL166">
        <f t="array" ref="NL166:NL168">+MMULT($AD$11:$AF$13,NL158:NL160)</f>
        <v>-1.508805511523208</v>
      </c>
      <c r="NM166">
        <f t="array" ref="NM166:NM168">+MMULT($AD$11:$AF$13,NM158:NM160)</f>
        <v>-1.5242970843915218</v>
      </c>
      <c r="NN166">
        <f t="array" ref="NN166:NN168">+MMULT($AD$11:$AF$13,NN158:NN160)</f>
        <v>9.9970426810379653E-2</v>
      </c>
      <c r="NO166">
        <f t="array" ref="NO166:NO168">+MMULT($AD$11:$AF$13,NO158:NO160)</f>
        <v>-0.36224051857904133</v>
      </c>
      <c r="NP166">
        <f t="array" ref="NP166:NP168">+MMULT($AD$11:$AF$13,NP158:NP160)</f>
        <v>-2.2368392593334239</v>
      </c>
      <c r="NQ166">
        <f t="array" ref="NQ166:NQ168">+MMULT($AD$11:$AF$13,NQ158:NQ160)</f>
        <v>-1.656260547836867</v>
      </c>
      <c r="NR166">
        <f t="array" ref="NR166:NR168">+MMULT($AD$11:$AF$13,NR158:NR160)</f>
        <v>6.7233952575986203E-2</v>
      </c>
      <c r="NS166">
        <f t="array" ref="NS166:NS168">+MMULT($AD$11:$AF$13,NS158:NS160)</f>
        <v>-0.33969396412559644</v>
      </c>
      <c r="NT166">
        <f t="array" ref="NT166:NT168">+MMULT($AD$11:$AF$13,NT158:NT160)</f>
        <v>0.68655256139966137</v>
      </c>
      <c r="NU166">
        <f t="array" ref="NU166:NU168">+MMULT($AD$11:$AF$13,NU158:NU160)</f>
        <v>-0.18112683838332092</v>
      </c>
      <c r="NV166">
        <f t="array" ref="NV166:NV168">+MMULT($AD$11:$AF$13,NV158:NV160)</f>
        <v>0.99398703559138224</v>
      </c>
      <c r="NW166">
        <f t="array" ref="NW166:NW168">+MMULT($AD$11:$AF$13,NW158:NW160)</f>
        <v>0.85487209718516899</v>
      </c>
      <c r="NX166">
        <f t="array" ref="NX166:NX168">+MMULT($AD$11:$AF$13,NX158:NX160)</f>
        <v>-1.4339485822640028</v>
      </c>
      <c r="NY166">
        <f t="array" ref="NY166:NY168">+MMULT($AD$11:$AF$13,NY158:NY160)</f>
        <v>0.57741855344117166</v>
      </c>
      <c r="NZ166">
        <f t="array" ref="NZ166:NZ168">+MMULT($AD$11:$AF$13,NZ158:NZ160)</f>
        <v>-0.81610807651411632</v>
      </c>
      <c r="OA166">
        <f t="array" ref="OA166:OA168">+MMULT($AD$11:$AF$13,OA158:OA160)</f>
        <v>1.507801103203037</v>
      </c>
      <c r="OB166">
        <f t="array" ref="OB166:OB168">+MMULT($AD$11:$AF$13,OB158:OB160)</f>
        <v>0.45929969638281193</v>
      </c>
      <c r="OC166">
        <f t="array" ref="OC166:OC168">+MMULT($AD$11:$AF$13,OC158:OC160)</f>
        <v>0.68057655119777072</v>
      </c>
      <c r="OD166">
        <f t="array" ref="OD166:OD168">+MMULT($AD$11:$AF$13,OD158:OD160)</f>
        <v>1.8625765433500654</v>
      </c>
      <c r="OE166">
        <f t="array" ref="OE166:OE168">+MMULT($AD$11:$AF$13,OE158:OE160)</f>
        <v>7.367049934389408E-2</v>
      </c>
      <c r="OF166">
        <f t="array" ref="OF166:OF168">+MMULT($AD$11:$AF$13,OF158:OF160)</f>
        <v>0.50156818101812917</v>
      </c>
      <c r="OG166">
        <f t="array" ref="OG166:OG168">+MMULT($AD$11:$AF$13,OG158:OG160)</f>
        <v>0.52605776117391356</v>
      </c>
      <c r="OH166">
        <f t="array" ref="OH166:OH168">+MMULT($AD$11:$AF$13,OH158:OH160)</f>
        <v>0.87996914700184281</v>
      </c>
      <c r="OI166">
        <f t="array" ref="OI166:OI168">+MMULT($AD$11:$AF$13,OI158:OI160)</f>
        <v>-0.18195361117088524</v>
      </c>
      <c r="OJ166">
        <f t="array" ref="OJ166:OJ168">+MMULT($AD$11:$AF$13,OJ158:OJ160)</f>
        <v>0.66402135816508367</v>
      </c>
      <c r="OK166">
        <f t="array" ref="OK166:OK168">+MMULT($AD$11:$AF$13,OK158:OK160)</f>
        <v>1.0784757581741484</v>
      </c>
      <c r="OL166">
        <f t="array" ref="OL166:OL168">+MMULT($AD$11:$AF$13,OL158:OL160)</f>
        <v>0.65637316162229709</v>
      </c>
      <c r="OM166">
        <f t="array" ref="OM166:OM168">+MMULT($AD$11:$AF$13,OM158:OM160)</f>
        <v>1.1755722175094536</v>
      </c>
      <c r="ON166">
        <f t="array" ref="ON166:ON168">+MMULT($AD$11:$AF$13,ON158:ON160)</f>
        <v>0.33114991431034291</v>
      </c>
      <c r="OO166">
        <f t="array" ref="OO166:OO168">+MMULT($AD$11:$AF$13,OO158:OO160)</f>
        <v>-1.808013925433354</v>
      </c>
      <c r="OP166">
        <f t="array" ref="OP166:OP168">+MMULT($AD$11:$AF$13,OP158:OP160)</f>
        <v>0.28718402347456201</v>
      </c>
      <c r="OQ166">
        <f t="array" ref="OQ166:OQ168">+MMULT($AD$11:$AF$13,OQ158:OQ160)</f>
        <v>1.6113516535563841</v>
      </c>
      <c r="OR166">
        <f t="array" ref="OR166:OR168">+MMULT($AD$11:$AF$13,OR158:OR160)</f>
        <v>-0.54119077343011401</v>
      </c>
      <c r="OS166">
        <f t="array" ref="OS166:OS168">+MMULT($AD$11:$AF$13,OS158:OS160)</f>
        <v>0.97178917310935042</v>
      </c>
      <c r="OT166">
        <f t="array" ref="OT166:OT168">+MMULT($AD$11:$AF$13,OT158:OT160)</f>
        <v>-0.8842280137218691</v>
      </c>
      <c r="OU166">
        <f t="array" ref="OU166:OU168">+MMULT($AD$11:$AF$13,OU158:OU160)</f>
        <v>-0.19714802830255465</v>
      </c>
      <c r="OV166">
        <f t="array" ref="OV166:OV168">+MMULT($AD$11:$AF$13,OV158:OV160)</f>
        <v>0.8289526606434644</v>
      </c>
      <c r="OW166">
        <f t="array" ref="OW166:OW168">+MMULT($AD$11:$AF$13,OW158:OW160)</f>
        <v>-1.1921844293550763</v>
      </c>
      <c r="OX166">
        <f t="array" ref="OX166:OX168">+MMULT($AD$11:$AF$13,OX158:OX160)</f>
        <v>0.29753513105361656</v>
      </c>
      <c r="OY166">
        <f t="array" ref="OY166:OY168">+MMULT($AD$11:$AF$13,OY158:OY160)</f>
        <v>0.41441382893062984</v>
      </c>
      <c r="OZ166">
        <f t="array" ref="OZ166:OZ168">+MMULT($AD$11:$AF$13,OZ158:OZ160)</f>
        <v>-0.28533310508542598</v>
      </c>
      <c r="PA166">
        <f t="array" ref="PA166:PA168">+MMULT($AD$11:$AF$13,PA158:PA160)</f>
        <v>-0.26282383216351579</v>
      </c>
      <c r="PB166">
        <f t="array" ref="PB166:PB168">+MMULT($AD$11:$AF$13,PB158:PB160)</f>
        <v>0.58006773521140431</v>
      </c>
      <c r="PC166">
        <f t="array" ref="PC166:PC168">+MMULT($AD$11:$AF$13,PC158:PC160)</f>
        <v>1.3530959055215062</v>
      </c>
      <c r="PD166">
        <f t="array" ref="PD166:PD168">+MMULT($AD$11:$AF$13,PD158:PD160)</f>
        <v>0.83333653014569531</v>
      </c>
      <c r="PE166">
        <f t="array" ref="PE166:PE168">+MMULT($AD$11:$AF$13,PE158:PE160)</f>
        <v>1.0873443766168807</v>
      </c>
      <c r="PF166">
        <f t="array" ref="PF166:PF168">+MMULT($AD$11:$AF$13,PF158:PF160)</f>
        <v>9.7004352022101836E-2</v>
      </c>
      <c r="PG166">
        <f t="array" ref="PG166:PG168">+MMULT($AD$11:$AF$13,PG158:PG160)</f>
        <v>-1.0391196190610736</v>
      </c>
      <c r="PH166">
        <f t="array" ref="PH166:PH168">+MMULT($AD$11:$AF$13,PH158:PH160)</f>
        <v>-7.1746114407321968E-2</v>
      </c>
      <c r="PI166">
        <f t="array" ref="PI166:PI168">+MMULT($AD$11:$AF$13,PI158:PI160)</f>
        <v>0.8035134979491777</v>
      </c>
      <c r="PJ166">
        <f t="array" ref="PJ166:PJ168">+MMULT($AD$11:$AF$13,PJ158:PJ160)</f>
        <v>0.73702736903515287</v>
      </c>
      <c r="PK166">
        <f t="array" ref="PK166:PK168">+MMULT($AD$11:$AF$13,PK158:PK160)</f>
        <v>-0.84075555492110665</v>
      </c>
      <c r="PL166">
        <f t="array" ref="PL166:PL168">+MMULT($AD$11:$AF$13,PL158:PL160)</f>
        <v>-2.9145385535092202E-3</v>
      </c>
      <c r="PM166">
        <f t="array" ref="PM166:PM168">+MMULT($AD$11:$AF$13,PM158:PM160)</f>
        <v>7.6704558101441112E-2</v>
      </c>
      <c r="PN166">
        <f t="array" ref="PN166:PN168">+MMULT($AD$11:$AF$13,PN158:PN160)</f>
        <v>0.70050243328745077</v>
      </c>
      <c r="PO166">
        <f t="array" ref="PO166:PO168">+MMULT($AD$11:$AF$13,PO158:PO160)</f>
        <v>-0.16463195371046946</v>
      </c>
      <c r="PP166">
        <f t="array" ref="PP166:PP168">+MMULT($AD$11:$AF$13,PP158:PP160)</f>
        <v>1.6874147500123013</v>
      </c>
      <c r="PQ166">
        <f t="array" ref="PQ166:PQ168">+MMULT($AD$11:$AF$13,PQ158:PQ160)</f>
        <v>-1.4719625862418274E-2</v>
      </c>
      <c r="PR166">
        <f t="array" ref="PR166:PR168">+MMULT($AD$11:$AF$13,PR158:PR160)</f>
        <v>-0.80403543939066391</v>
      </c>
      <c r="PS166">
        <f t="array" ref="PS166:PS168">+MMULT($AD$11:$AF$13,PS158:PS160)</f>
        <v>-0.23642412177439315</v>
      </c>
      <c r="PT166">
        <f t="array" ref="PT166:PT168">+MMULT($AD$11:$AF$13,PT158:PT160)</f>
        <v>0.59365356390891333</v>
      </c>
      <c r="PU166">
        <f t="array" ref="PU166:PU168">+MMULT($AD$11:$AF$13,PU158:PU160)</f>
        <v>2.188680292715619</v>
      </c>
      <c r="PV166">
        <f t="array" ref="PV166:PV168">+MMULT($AD$11:$AF$13,PV158:PV160)</f>
        <v>1.0587954955863442E-2</v>
      </c>
      <c r="PW166">
        <f t="array" ref="PW166:PW168">+MMULT($AD$11:$AF$13,PW158:PW160)</f>
        <v>0.66645342983990818</v>
      </c>
      <c r="PX166">
        <f t="array" ref="PX166:PX168">+MMULT($AD$11:$AF$13,PX158:PX160)</f>
        <v>-1.7426089609338362</v>
      </c>
      <c r="PY166">
        <f t="array" ref="PY166:PY168">+MMULT($AD$11:$AF$13,PY158:PY160)</f>
        <v>-0.56379544321212782</v>
      </c>
      <c r="PZ166">
        <f t="array" ref="PZ166:PZ168">+MMULT($AD$11:$AF$13,PZ158:PZ160)</f>
        <v>-1.6604667818064913</v>
      </c>
      <c r="QA166">
        <f t="array" ref="QA166:QA168">+MMULT($AD$11:$AF$13,QA158:QA160)</f>
        <v>-1.3727191492963748</v>
      </c>
      <c r="QB166">
        <f t="array" ref="QB166:QB168">+MMULT($AD$11:$AF$13,QB158:QB160)</f>
        <v>-0.86243805505545257</v>
      </c>
      <c r="QC166">
        <f t="array" ref="QC166:QC168">+MMULT($AD$11:$AF$13,QC158:QC160)</f>
        <v>0.94233457016564659</v>
      </c>
      <c r="QD166">
        <f t="array" ref="QD166:QD168">+MMULT($AD$11:$AF$13,QD158:QD160)</f>
        <v>-1.8707346196623711</v>
      </c>
      <c r="QE166">
        <f t="array" ref="QE166:QE168">+MMULT($AD$11:$AF$13,QE158:QE160)</f>
        <v>0.7530364972824195</v>
      </c>
      <c r="QF166">
        <f t="array" ref="QF166:QF168">+MMULT($AD$11:$AF$13,QF158:QF160)</f>
        <v>0.14781030737887241</v>
      </c>
      <c r="QG166">
        <f t="array" ref="QG166:QG168">+MMULT($AD$11:$AF$13,QG158:QG160)</f>
        <v>-1.0167243837650344</v>
      </c>
      <c r="QH166">
        <f t="array" ref="QH166:QH168">+MMULT($AD$11:$AF$13,QH158:QH160)</f>
        <v>-0.42065300288453034</v>
      </c>
      <c r="QI166">
        <f t="array" ref="QI166:QI168">+MMULT($AD$11:$AF$13,QI158:QI160)</f>
        <v>0.52169582198435016</v>
      </c>
      <c r="QJ166">
        <f t="array" ref="QJ166:QJ168">+MMULT($AD$11:$AF$13,QJ158:QJ160)</f>
        <v>-0.36129093604053908</v>
      </c>
      <c r="QK166">
        <f t="array" ref="QK166:QK168">+MMULT($AD$11:$AF$13,QK158:QK160)</f>
        <v>-2.1324685152863125</v>
      </c>
      <c r="QL166">
        <f t="array" ref="QL166:QL168">+MMULT($AD$11:$AF$13,QL158:QL160)</f>
        <v>-1.599268051276598</v>
      </c>
      <c r="QM166">
        <f t="array" ref="QM166:QM168">+MMULT($AD$11:$AF$13,QM158:QM160)</f>
        <v>0.17362228538850635</v>
      </c>
      <c r="QN166">
        <f t="array" ref="QN166:QN168">+MMULT($AD$11:$AF$13,QN158:QN160)</f>
        <v>-1.1518896728598329</v>
      </c>
      <c r="QO166">
        <f t="array" ref="QO166:QO168">+MMULT($AD$11:$AF$13,QO158:QO160)</f>
        <v>0.60906618765162424</v>
      </c>
      <c r="QP166">
        <f t="array" ref="QP166:QP168">+MMULT($AD$11:$AF$13,QP158:QP160)</f>
        <v>-1.7708990642748965</v>
      </c>
      <c r="QQ166">
        <f t="array" ref="QQ166:QQ168">+MMULT($AD$11:$AF$13,QQ158:QQ160)</f>
        <v>2.1333281835428783</v>
      </c>
      <c r="QR166">
        <f t="array" ref="QR166:QR168">+MMULT($AD$11:$AF$13,QR158:QR160)</f>
        <v>0.32598971173968289</v>
      </c>
      <c r="QS166">
        <f t="array" ref="QS166:QS168">+MMULT($AD$11:$AF$13,QS158:QS160)</f>
        <v>-1.3843992338230793</v>
      </c>
      <c r="QT166">
        <f t="array" ref="QT166:QT168">+MMULT($AD$11:$AF$13,QT158:QT160)</f>
        <v>-0.68788373137857795</v>
      </c>
      <c r="QU166">
        <f t="array" ref="QU166:QU168">+MMULT($AD$11:$AF$13,QU158:QU160)</f>
        <v>-1.1605170578632229</v>
      </c>
      <c r="QV166">
        <f t="array" ref="QV166:QV168">+MMULT($AD$11:$AF$13,QV158:QV160)</f>
        <v>-0.97019703240969069</v>
      </c>
      <c r="QW166">
        <f t="array" ref="QW166:QW168">+MMULT($AD$11:$AF$13,QW158:QW160)</f>
        <v>-0.18022550253268715</v>
      </c>
      <c r="QX166">
        <f t="array" ref="QX166:QX168">+MMULT($AD$11:$AF$13,QX158:QX160)</f>
        <v>-1.1793025636941934</v>
      </c>
      <c r="QY166">
        <f t="array" ref="QY166:QY168">+MMULT($AD$11:$AF$13,QY158:QY160)</f>
        <v>0.47264867770351215</v>
      </c>
      <c r="QZ166">
        <f t="array" ref="QZ166:QZ168">+MMULT($AD$11:$AF$13,QZ158:QZ160)</f>
        <v>0.10887632678464672</v>
      </c>
      <c r="RA166">
        <f t="array" ref="RA166:RA168">+MMULT($AD$11:$AF$13,RA158:RA160)</f>
        <v>-1.3294243260282192</v>
      </c>
      <c r="RB166">
        <f t="array" ref="RB166:RB168">+MMULT($AD$11:$AF$13,RB158:RB160)</f>
        <v>0.952975157871912</v>
      </c>
      <c r="RC166">
        <f t="array" ref="RC166:RC168">+MMULT($AD$11:$AF$13,RC158:RC160)</f>
        <v>3.6420766762531503E-2</v>
      </c>
      <c r="RD166">
        <f t="array" ref="RD166:RD168">+MMULT($AD$11:$AF$13,RD158:RD160)</f>
        <v>-0.50224363464828781</v>
      </c>
      <c r="RE166">
        <f t="array" ref="RE166:RE168">+MMULT($AD$11:$AF$13,RE158:RE160)</f>
        <v>-1.7986979286122049</v>
      </c>
      <c r="RF166">
        <f t="array" ref="RF166:RF168">+MMULT($AD$11:$AF$13,RF158:RF160)</f>
        <v>0.55158574163450358</v>
      </c>
      <c r="RG166">
        <f t="array" ref="RG166:RG168">+MMULT($AD$11:$AF$13,RG158:RG160)</f>
        <v>-1.0577691569535057</v>
      </c>
      <c r="RH166">
        <f t="array" ref="RH166:RH168">+MMULT($AD$11:$AF$13,RH158:RH160)</f>
        <v>-1.2813048339732158</v>
      </c>
      <c r="RI166">
        <f t="array" ref="RI166:RI168">+MMULT($AD$11:$AF$13,RI158:RI160)</f>
        <v>-1.0911141973644221</v>
      </c>
      <c r="RJ166">
        <f t="array" ref="RJ166:RJ168">+MMULT($AD$11:$AF$13,RJ158:RJ160)</f>
        <v>-0.17759825107512203</v>
      </c>
      <c r="RK166">
        <f t="array" ref="RK166:RK168">+MMULT($AD$11:$AF$13,RK158:RK160)</f>
        <v>0.77240315639907853</v>
      </c>
      <c r="RL166">
        <f t="array" ref="RL166:RL168">+MMULT($AD$11:$AF$13,RL158:RL160)</f>
        <v>0.61159036663965216</v>
      </c>
      <c r="RM166">
        <f t="array" ref="RM166:RM168">+MMULT($AD$11:$AF$13,RM158:RM160)</f>
        <v>-1.0433477833433653</v>
      </c>
      <c r="RN166">
        <f t="array" ref="RN166:RN168">+MMULT($AD$11:$AF$13,RN158:RN160)</f>
        <v>1.9590348305867467E-2</v>
      </c>
      <c r="RO166">
        <f t="array" ref="RO166:RO168">+MMULT($AD$11:$AF$13,RO158:RO160)</f>
        <v>-0.42487678110428861</v>
      </c>
      <c r="RP166">
        <f t="array" ref="RP166:RP168">+MMULT($AD$11:$AF$13,RP158:RP160)</f>
        <v>-0.73841226828010476</v>
      </c>
      <c r="RQ166">
        <f t="array" ref="RQ166:RQ168">+MMULT($AD$11:$AF$13,RQ158:RQ160)</f>
        <v>-6.5310664155047465E-2</v>
      </c>
      <c r="RR166">
        <f t="array" ref="RR166:RR168">+MMULT($AD$11:$AF$13,RR158:RR160)</f>
        <v>0.78179371628329708</v>
      </c>
      <c r="RS166">
        <f t="array" ref="RS166:RS168">+MMULT($AD$11:$AF$13,RS158:RS160)</f>
        <v>-0.54170942532470012</v>
      </c>
      <c r="RT166">
        <f t="array" ref="RT166:RT168">+MMULT($AD$11:$AF$13,RT158:RT160)</f>
        <v>0.67963135472180203</v>
      </c>
      <c r="RU166">
        <f t="array" ref="RU166:RU168">+MMULT($AD$11:$AF$13,RU158:RU160)</f>
        <v>-1.4321678408754028</v>
      </c>
      <c r="RV166">
        <f t="array" ref="RV166:RV168">+MMULT($AD$11:$AF$13,RV158:RV160)</f>
        <v>-1.2821995907300494</v>
      </c>
      <c r="RW166">
        <f t="array" ref="RW166:RW168">+MMULT($AD$11:$AF$13,RW158:RW160)</f>
        <v>0.43988808012518449</v>
      </c>
      <c r="RX166">
        <f t="array" ref="RX166:RX168">+MMULT($AD$11:$AF$13,RX158:RX160)</f>
        <v>-0.1718239997497723</v>
      </c>
      <c r="RY166">
        <f t="array" ref="RY166:RY168">+MMULT($AD$11:$AF$13,RY158:RY160)</f>
        <v>-0.44915911980536521</v>
      </c>
      <c r="RZ166">
        <f t="array" ref="RZ166:RZ168">+MMULT($AD$11:$AF$13,RZ158:RZ160)</f>
        <v>1.4517954707128049</v>
      </c>
      <c r="SA166">
        <f t="array" ref="SA166:SA168">+MMULT($AD$11:$AF$13,SA158:SA160)</f>
        <v>0.65795543368125642</v>
      </c>
      <c r="SB166">
        <f t="array" ref="SB166:SB168">+MMULT($AD$11:$AF$13,SB158:SB160)</f>
        <v>-0.16830199153537365</v>
      </c>
      <c r="SC166">
        <f t="array" ref="SC166:SC168">+MMULT($AD$11:$AF$13,SC158:SC160)</f>
        <v>-0.12932305380017961</v>
      </c>
      <c r="SD166">
        <f t="array" ref="SD166:SD168">+MMULT($AD$11:$AF$13,SD158:SD160)</f>
        <v>0.21209024683854791</v>
      </c>
      <c r="SE166">
        <f t="array" ref="SE166:SE168">+MMULT($AD$11:$AF$13,SE158:SE160)</f>
        <v>-0.35788954454581162</v>
      </c>
      <c r="SF166">
        <f t="array" ref="SF166:SF168">+MMULT($AD$11:$AF$13,SF158:SF160)</f>
        <v>-5.5256712312637367E-2</v>
      </c>
      <c r="SG166">
        <f t="array" ref="SG166:SG168">+MMULT($AD$11:$AF$13,SG158:SG160)</f>
        <v>-0.76692496429473989</v>
      </c>
    </row>
    <row r="167" spans="1:501">
      <c r="A167" t="s">
        <v>536</v>
      </c>
      <c r="B167">
        <v>0.78551327694589779</v>
      </c>
      <c r="C167">
        <v>-1.5332652590616922</v>
      </c>
      <c r="D167">
        <v>5.6643683611576439</v>
      </c>
      <c r="E167">
        <v>-2.1754652734442179</v>
      </c>
      <c r="F167">
        <v>-1.5369594081375062</v>
      </c>
      <c r="G167">
        <v>5.1291839246142912</v>
      </c>
      <c r="H167">
        <v>-1.2002619354944681</v>
      </c>
      <c r="I167">
        <v>1.2268647821637926</v>
      </c>
      <c r="J167">
        <v>3.232261019450803</v>
      </c>
      <c r="K167">
        <v>3.8956263765718702</v>
      </c>
      <c r="L167">
        <v>-7.2603384149686674</v>
      </c>
      <c r="M167">
        <v>-5.6532347040795878</v>
      </c>
      <c r="N167">
        <v>3.8566890235334785</v>
      </c>
      <c r="O167">
        <v>1.8948907939336388</v>
      </c>
      <c r="P167">
        <v>-0.77384799319189856</v>
      </c>
      <c r="Q167">
        <v>-5.9275956071209386</v>
      </c>
      <c r="R167">
        <v>1.0109374775070383</v>
      </c>
      <c r="S167">
        <v>1.5489063479791101</v>
      </c>
      <c r="T167">
        <v>-4.8141866755392817</v>
      </c>
      <c r="U167">
        <v>0.89877287220448321</v>
      </c>
      <c r="V167">
        <v>-0.12382260499341177</v>
      </c>
      <c r="W167">
        <v>-3.4291904212904596</v>
      </c>
      <c r="X167">
        <v>-9.5614660520182611</v>
      </c>
      <c r="Y167">
        <v>5.0285217388110341</v>
      </c>
      <c r="Z167">
        <v>6.5720080465267365</v>
      </c>
      <c r="AA167">
        <v>-1.7388591732026903</v>
      </c>
      <c r="AB167">
        <v>-1.0314766917487492</v>
      </c>
      <c r="AC167">
        <v>-0.96549083873894226</v>
      </c>
      <c r="AD167">
        <v>0.27690765111141991</v>
      </c>
      <c r="AE167">
        <v>2.3980529691053571</v>
      </c>
      <c r="AF167">
        <v>-2.3750664734924589</v>
      </c>
      <c r="AG167">
        <v>-1.9850074000232767</v>
      </c>
      <c r="AH167">
        <v>5.79773698363796</v>
      </c>
      <c r="AI167">
        <v>2.4292397149170606</v>
      </c>
      <c r="AJ167">
        <v>-2.3007342519153573</v>
      </c>
      <c r="AK167">
        <v>-5.0673315191215575</v>
      </c>
      <c r="AL167">
        <v>4.8063394410040017</v>
      </c>
      <c r="AM167">
        <v>7.4163030529501777</v>
      </c>
      <c r="AN167">
        <v>-1.2616125530101283</v>
      </c>
      <c r="AO167">
        <v>7.6989009799641011</v>
      </c>
      <c r="AP167">
        <v>0.5177608566435713</v>
      </c>
      <c r="AQ167">
        <v>1.9428924491020683</v>
      </c>
      <c r="AR167">
        <v>-1.3878939226288525</v>
      </c>
      <c r="AS167">
        <v>-0.83762093142465965</v>
      </c>
      <c r="AT167">
        <v>-1.6471723281249</v>
      </c>
      <c r="AU167">
        <v>-0.29063697690557966</v>
      </c>
      <c r="AV167">
        <v>1.6175116213610812</v>
      </c>
      <c r="AW167">
        <v>3.403485946264452</v>
      </c>
      <c r="AX167">
        <v>-2.1716127080299583</v>
      </c>
      <c r="AY167">
        <v>6.1300845100617281</v>
      </c>
      <c r="AZ167">
        <v>1.5874237407781715</v>
      </c>
      <c r="BA167">
        <v>3.0327562112501969</v>
      </c>
      <c r="BB167">
        <v>0.97248570562469361</v>
      </c>
      <c r="BC167">
        <v>1.6411153667238818E-2</v>
      </c>
      <c r="BD167">
        <v>0.89506793928089534</v>
      </c>
      <c r="BE167">
        <v>-7.5150940783969151</v>
      </c>
      <c r="BF167">
        <v>-1.3998340295879339</v>
      </c>
      <c r="BG167">
        <v>-6.9544964055778005</v>
      </c>
      <c r="BH167">
        <v>4.2113227166256966</v>
      </c>
      <c r="BI167">
        <v>-6.4634711683436255</v>
      </c>
      <c r="BJ167">
        <v>-2.2347052306561817</v>
      </c>
      <c r="BK167">
        <v>3.588684196632014</v>
      </c>
      <c r="BL167">
        <v>-0.53412748540284827</v>
      </c>
      <c r="BM167">
        <v>-0.42037900538015011</v>
      </c>
      <c r="BN167">
        <v>-5.9496925658992676</v>
      </c>
      <c r="BO167">
        <v>-0.30588356383119508</v>
      </c>
      <c r="BP167">
        <v>-0.61423188388335759</v>
      </c>
      <c r="BQ167">
        <v>-3.219184811199165</v>
      </c>
      <c r="BR167">
        <v>3.0767296944968181</v>
      </c>
      <c r="BS167">
        <v>-4.7160013780107226</v>
      </c>
      <c r="BT167">
        <v>2.5886026326830485</v>
      </c>
      <c r="BU167">
        <v>2.3289838485284977</v>
      </c>
      <c r="BV167">
        <v>-1.0009015241327242</v>
      </c>
      <c r="BW167">
        <v>6.558083736624595</v>
      </c>
      <c r="BX167">
        <v>-4.1182543296620713</v>
      </c>
      <c r="BY167">
        <v>-3.7482083905501442</v>
      </c>
      <c r="BZ167">
        <v>4.2737444418600186</v>
      </c>
      <c r="CA167">
        <v>5.2431972189859435</v>
      </c>
      <c r="CB167">
        <v>1.4353421342540207</v>
      </c>
      <c r="CC167">
        <v>0.32237685577806396</v>
      </c>
      <c r="CD167">
        <v>-2.9269616475643847</v>
      </c>
      <c r="CE167">
        <v>-1.6430227843485763</v>
      </c>
      <c r="CF167">
        <v>1.0284279034931758</v>
      </c>
      <c r="CG167">
        <v>-1.2243384813298652</v>
      </c>
      <c r="CH167">
        <v>10.469118167462989</v>
      </c>
      <c r="CI167">
        <v>1.8865475774906957</v>
      </c>
      <c r="CJ167">
        <v>2.7518862845045593</v>
      </c>
      <c r="CK167">
        <v>1.6177695129623391</v>
      </c>
      <c r="CL167">
        <v>-1.765002389415222</v>
      </c>
      <c r="CM167">
        <v>-0.9133489728803692</v>
      </c>
      <c r="CN167">
        <v>-0.21984544474338658</v>
      </c>
      <c r="CO167">
        <v>4.1860181832377794</v>
      </c>
      <c r="CP167">
        <v>-1.5108887039749035</v>
      </c>
      <c r="CQ167">
        <v>4.55087385525787</v>
      </c>
      <c r="CR167">
        <v>-1.5623936224819832</v>
      </c>
      <c r="CS167">
        <v>-2.101276095103648</v>
      </c>
      <c r="CT167">
        <v>3.035848466927479</v>
      </c>
      <c r="CU167">
        <v>3.746751867058626</v>
      </c>
      <c r="CV167">
        <v>-1.7098407059183844</v>
      </c>
      <c r="CW167">
        <v>1.2901753183872602</v>
      </c>
      <c r="CX167">
        <v>-3.6410612417221535</v>
      </c>
      <c r="CY167">
        <v>7.0512413004878827</v>
      </c>
      <c r="CZ167">
        <v>0.45172433423476427</v>
      </c>
      <c r="DA167">
        <v>-2.1515549657762851</v>
      </c>
      <c r="DB167">
        <v>1.0073605173014755</v>
      </c>
      <c r="DC167">
        <v>-1.9658811796189268</v>
      </c>
      <c r="DD167">
        <v>1.2314596243814078</v>
      </c>
      <c r="DE167">
        <v>-3.4781764315246866</v>
      </c>
      <c r="DF167">
        <v>3.3537214310815378</v>
      </c>
      <c r="DG167">
        <v>-3.8197305020274159</v>
      </c>
      <c r="DH167">
        <v>-1.5142955956131854</v>
      </c>
      <c r="DI167">
        <v>1.3946370383832924</v>
      </c>
      <c r="DJ167">
        <v>0.1712894181029847</v>
      </c>
      <c r="DK167">
        <v>2.2585301811285303</v>
      </c>
      <c r="DL167">
        <v>-5.4600669083010533</v>
      </c>
      <c r="DM167">
        <v>-0.68728361883934785</v>
      </c>
      <c r="DN167">
        <v>-4.5136478125954911</v>
      </c>
      <c r="DO167">
        <v>-0.79099265682315456</v>
      </c>
      <c r="DP167">
        <v>-3.9757835409385929</v>
      </c>
      <c r="DQ167">
        <v>4.3961034925828537</v>
      </c>
      <c r="DR167">
        <v>6.271979673607027</v>
      </c>
      <c r="DS167">
        <v>-6.0615587761131779</v>
      </c>
      <c r="DT167">
        <v>-3.0067670676474014</v>
      </c>
      <c r="DU167">
        <v>2.3579992360411479</v>
      </c>
      <c r="DV167">
        <v>-6.9618267865004544</v>
      </c>
      <c r="DW167">
        <v>-0.56856648583268721</v>
      </c>
      <c r="DX167">
        <v>-2.2998679968336586</v>
      </c>
      <c r="DY167">
        <v>9.4003081895831091</v>
      </c>
      <c r="DZ167">
        <v>-0.51843907180088289</v>
      </c>
      <c r="EA167">
        <v>2.0131037711403219</v>
      </c>
      <c r="EB167">
        <v>0.10042544222528532</v>
      </c>
      <c r="EC167">
        <v>4.0085699736072753</v>
      </c>
      <c r="ED167">
        <v>-3.9301073199640375</v>
      </c>
      <c r="EE167">
        <v>-4.3177162817306449</v>
      </c>
      <c r="EF167">
        <v>3.0157111955744216</v>
      </c>
      <c r="EG167">
        <v>-7.8591025513853925</v>
      </c>
      <c r="EH167">
        <v>2.3370084992775051</v>
      </c>
      <c r="EI167">
        <v>0.33926579270541762</v>
      </c>
      <c r="EJ167">
        <v>7.3424853446154286</v>
      </c>
      <c r="EK167">
        <v>-4.1880845724902951</v>
      </c>
      <c r="EL167">
        <v>-2.6962375876988816</v>
      </c>
      <c r="EM167">
        <v>3.1684385406814175</v>
      </c>
      <c r="EN167">
        <v>6.0619321400264177</v>
      </c>
      <c r="EO167">
        <v>1.8316587157607669</v>
      </c>
      <c r="EP167">
        <v>2.176101237790101</v>
      </c>
      <c r="EQ167">
        <v>-0.28176149582818349</v>
      </c>
      <c r="ER167">
        <v>3.4689268461280354</v>
      </c>
      <c r="ES167">
        <v>3.710566707837601</v>
      </c>
      <c r="ET167">
        <v>-0.17496430471432822</v>
      </c>
      <c r="EU167">
        <v>2.0328307584067202</v>
      </c>
      <c r="EV167">
        <v>-2.2491980024428462</v>
      </c>
      <c r="EW167">
        <v>-3.7618573430096336E-2</v>
      </c>
      <c r="EX167">
        <v>1.4998934682362919</v>
      </c>
      <c r="EY167">
        <v>-4.7874777678984044</v>
      </c>
      <c r="EZ167">
        <v>-6.7117480710878104</v>
      </c>
      <c r="FA167">
        <v>2.969911791648046</v>
      </c>
      <c r="FB167">
        <v>-0.44771781038190106</v>
      </c>
      <c r="FC167">
        <v>-0.17353262472897946</v>
      </c>
      <c r="FD167">
        <v>0.22875535762089499</v>
      </c>
      <c r="FE167">
        <v>-0.80864495601760977</v>
      </c>
      <c r="FF167">
        <v>2.8115898120826159</v>
      </c>
      <c r="FG167">
        <v>-7.1357971693008064</v>
      </c>
      <c r="FH167">
        <v>6.5490575281207066</v>
      </c>
      <c r="FI167">
        <v>2.3257405615752327</v>
      </c>
      <c r="FJ167">
        <v>0.77891062833483782</v>
      </c>
      <c r="FK167">
        <v>3.1958302554952058</v>
      </c>
      <c r="FL167">
        <v>3.4371761161177883</v>
      </c>
      <c r="FM167">
        <v>-1.2700784056539542</v>
      </c>
      <c r="FN167">
        <v>-4.6204414285685846</v>
      </c>
      <c r="FO167">
        <v>2.409445494547076</v>
      </c>
      <c r="FP167">
        <v>4.2783610248921491</v>
      </c>
      <c r="FQ167">
        <v>2.6189543573076248</v>
      </c>
      <c r="FR167">
        <v>-1.8672217107132467</v>
      </c>
      <c r="FS167">
        <v>1.3368240810636092</v>
      </c>
      <c r="FT167">
        <v>-5.5674900882673022</v>
      </c>
      <c r="FU167">
        <v>-1.9279073107063747</v>
      </c>
      <c r="FV167">
        <v>0.61515665789553942</v>
      </c>
      <c r="FW167">
        <v>-1.6623899148620247</v>
      </c>
      <c r="FX167">
        <v>-0.19657776611234809</v>
      </c>
      <c r="FY167">
        <v>3.130473176044255</v>
      </c>
      <c r="FZ167">
        <v>2.34999262100883</v>
      </c>
      <c r="GA167">
        <v>-3.2995349503286371</v>
      </c>
      <c r="GB167">
        <v>-3.6073366416488515</v>
      </c>
      <c r="GC167">
        <v>-0.25109560743564607</v>
      </c>
      <c r="GD167">
        <v>-2.5051429349308174</v>
      </c>
      <c r="GE167">
        <v>1.7744771224127716</v>
      </c>
      <c r="GF167">
        <v>-0.24562772298815028</v>
      </c>
      <c r="GG167">
        <v>5.4734168393258837</v>
      </c>
      <c r="GH167">
        <v>0.35158107363624758</v>
      </c>
      <c r="GI167">
        <v>-3.9870436219253049</v>
      </c>
      <c r="GJ167">
        <v>0.42579520963122852</v>
      </c>
      <c r="GK167">
        <v>-4.5610266635230303</v>
      </c>
      <c r="GL167">
        <v>1.5992601064581602</v>
      </c>
      <c r="GM167">
        <v>4.8507883372014504</v>
      </c>
      <c r="GN167">
        <v>1.7054596288415287</v>
      </c>
      <c r="GO167">
        <v>3.5984088866765056</v>
      </c>
      <c r="GP167">
        <v>0.59164300533313441</v>
      </c>
      <c r="GQ167">
        <v>-4.6446980146715431</v>
      </c>
      <c r="GR167">
        <v>-6.0623744653166858</v>
      </c>
      <c r="GS167">
        <v>6.0106769411654559</v>
      </c>
      <c r="GT167">
        <v>-3.6628579340645713</v>
      </c>
      <c r="GU167">
        <v>1.7732247318843797</v>
      </c>
      <c r="GV167">
        <v>1.7603513456832325</v>
      </c>
      <c r="GW167">
        <v>2.7771925487071352</v>
      </c>
      <c r="GX167">
        <v>6.4467083339516833</v>
      </c>
      <c r="GY167">
        <v>-5.1074193074084704</v>
      </c>
      <c r="GZ167">
        <v>-3.2506653192179669</v>
      </c>
      <c r="HA167">
        <v>-3.8425303448567636</v>
      </c>
      <c r="HB167">
        <v>-1.6725051969803917</v>
      </c>
      <c r="HC167">
        <v>4.9577424866079332</v>
      </c>
      <c r="HD167">
        <v>-4.9082189667914093</v>
      </c>
      <c r="HE167">
        <v>-5.6283254689359632</v>
      </c>
      <c r="HF167">
        <v>-6.7515851112610381</v>
      </c>
      <c r="HG167">
        <v>-1.0918845021689179</v>
      </c>
      <c r="HH167">
        <v>2.5330541032463381</v>
      </c>
      <c r="HI167">
        <v>4.2143837088516598</v>
      </c>
      <c r="HJ167">
        <v>5.5420144486432106</v>
      </c>
      <c r="HK167">
        <v>0.12354413869835856</v>
      </c>
      <c r="HL167">
        <v>2.5855745314357721</v>
      </c>
      <c r="HM167">
        <v>-1.0996625272006468</v>
      </c>
      <c r="HN167">
        <v>0.40804741200289701</v>
      </c>
      <c r="HO167">
        <v>-2.9527268132822653</v>
      </c>
      <c r="HP167">
        <v>-3.833778801698605</v>
      </c>
      <c r="HQ167">
        <v>1.2535514518622179</v>
      </c>
      <c r="HR167">
        <v>0.92086303685823645</v>
      </c>
      <c r="HS167">
        <v>6.0569200140284343</v>
      </c>
      <c r="HT167">
        <v>-4.9451446401109758</v>
      </c>
      <c r="HU167">
        <v>-2.235609953120449</v>
      </c>
      <c r="HV167">
        <v>2.1215553531489215</v>
      </c>
      <c r="HW167">
        <v>3.387365386460341</v>
      </c>
      <c r="HX167">
        <v>-9.2869010891034272</v>
      </c>
      <c r="HY167">
        <v>-2.9652379148256056</v>
      </c>
      <c r="HZ167">
        <v>3.5675631354255595</v>
      </c>
      <c r="IA167">
        <v>1.0414961148494468</v>
      </c>
      <c r="IB167">
        <v>-1.1792503871200297</v>
      </c>
      <c r="IC167">
        <v>-2.836308938685455</v>
      </c>
      <c r="ID167">
        <v>-3.263555880001983</v>
      </c>
      <c r="IE167">
        <v>-4.0366519505638339</v>
      </c>
      <c r="IF167">
        <v>-3.9079078426090041</v>
      </c>
      <c r="IG167">
        <v>3.139634222347615</v>
      </c>
      <c r="IH167">
        <v>2.1363546787373497</v>
      </c>
      <c r="II167">
        <v>0.71556368526825453</v>
      </c>
      <c r="IJ167">
        <v>-2.2302239538782784E-2</v>
      </c>
      <c r="IK167">
        <v>5.259354407083813</v>
      </c>
      <c r="IL167">
        <v>2.0215956908008019</v>
      </c>
      <c r="IM167">
        <v>-1.0590422817968428</v>
      </c>
      <c r="IN167">
        <v>-2.7828579974022225</v>
      </c>
      <c r="IO167">
        <v>1.6745910312842898</v>
      </c>
      <c r="IP167">
        <v>-0.85604270161052853</v>
      </c>
      <c r="IQ167">
        <v>0.10655027751981508</v>
      </c>
      <c r="IR167">
        <v>1.3894683115124218</v>
      </c>
      <c r="IS167">
        <v>2.8868345376879372</v>
      </c>
      <c r="IT167">
        <v>4.2078902688029345</v>
      </c>
      <c r="IU167">
        <v>-3.0767400019184237</v>
      </c>
      <c r="IV167">
        <v>-4.5095228799254654</v>
      </c>
      <c r="IW167">
        <v>2.1347802453935087</v>
      </c>
      <c r="IX167">
        <v>1.375221620762989</v>
      </c>
      <c r="IY167">
        <v>6.6410380460350513</v>
      </c>
      <c r="IZ167">
        <v>-2.2029119862547777</v>
      </c>
      <c r="JA167">
        <v>-0.40925598638338445</v>
      </c>
      <c r="JB167">
        <v>2.8530830744235605</v>
      </c>
      <c r="JC167">
        <v>0.55160044420253662</v>
      </c>
      <c r="JD167">
        <v>-0.52907628365281767</v>
      </c>
      <c r="JE167">
        <v>1.1933295206175649</v>
      </c>
      <c r="JF167">
        <v>1.031453039812303</v>
      </c>
      <c r="JG167">
        <v>6.8650219315380072</v>
      </c>
      <c r="JH167">
        <v>0.57820719290890887</v>
      </c>
      <c r="JI167">
        <v>-0.12108543704948775</v>
      </c>
      <c r="JJ167">
        <v>1.6507989477410807</v>
      </c>
      <c r="JK167">
        <v>3.2174583587183636</v>
      </c>
      <c r="JL167">
        <v>1.4199872138393999</v>
      </c>
      <c r="JM167">
        <v>5.8866368487264635</v>
      </c>
      <c r="JN167">
        <v>3.4529941928980303</v>
      </c>
      <c r="JO167">
        <v>2.1664819856298916</v>
      </c>
      <c r="JP167">
        <v>-3.8954745274816434</v>
      </c>
      <c r="JQ167">
        <v>-2.6073156734728031</v>
      </c>
      <c r="JR167">
        <v>4.7981851853330433</v>
      </c>
      <c r="JS167">
        <v>7.2323269419296801E-2</v>
      </c>
      <c r="JT167">
        <v>4.2471921121079248</v>
      </c>
      <c r="JU167">
        <v>-4.2387717383393833</v>
      </c>
      <c r="JV167">
        <v>2.3672290742793165</v>
      </c>
      <c r="JW167">
        <v>1.0026426232214716</v>
      </c>
      <c r="JX167">
        <v>2.1788804188526441</v>
      </c>
      <c r="JY167">
        <v>1.3127649308097158</v>
      </c>
      <c r="JZ167">
        <v>1.4137370107889937</v>
      </c>
      <c r="KA167">
        <v>-1.0644861867223205</v>
      </c>
      <c r="KB167">
        <v>-2.426634995818477</v>
      </c>
      <c r="KC167">
        <v>-4.430675539551947</v>
      </c>
      <c r="KD167">
        <v>4.4191670709658011</v>
      </c>
      <c r="KE167">
        <v>-7.8206330212898765</v>
      </c>
      <c r="KF167">
        <v>-5.9246797383124497</v>
      </c>
      <c r="KG167">
        <v>1.7404893032070705</v>
      </c>
      <c r="KH167">
        <v>0.72603310893291895</v>
      </c>
      <c r="KI167">
        <v>2.3718969789029263</v>
      </c>
      <c r="KJ167">
        <v>-1.5192004256090861</v>
      </c>
      <c r="KK167">
        <v>4.233377110811535</v>
      </c>
      <c r="KL167">
        <v>-4.5317740946925671</v>
      </c>
      <c r="KM167">
        <v>2.3188592156307815</v>
      </c>
      <c r="KN167">
        <v>1.6990637055373687</v>
      </c>
      <c r="KO167">
        <v>3.9643408574400523</v>
      </c>
      <c r="KP167">
        <v>-1.9819563139954344</v>
      </c>
      <c r="KQ167">
        <v>3.1099511150342867</v>
      </c>
      <c r="KR167">
        <v>-4.6166609630309461</v>
      </c>
      <c r="KS167">
        <v>-0.96625001895560581</v>
      </c>
      <c r="KT167">
        <v>-5.8584134866860982</v>
      </c>
      <c r="KU167">
        <v>4.339442318792555</v>
      </c>
      <c r="KV167">
        <v>-4.8902233548411171</v>
      </c>
      <c r="KW167">
        <v>-0.55599936513822978</v>
      </c>
      <c r="KX167">
        <v>1.0052189513044403</v>
      </c>
      <c r="KY167">
        <v>-4.5461604795939454</v>
      </c>
      <c r="KZ167">
        <v>-3.0747238926984255</v>
      </c>
      <c r="LA167">
        <v>-6.0341357832683489</v>
      </c>
      <c r="LB167">
        <v>-0.74879142129329157</v>
      </c>
      <c r="LC167">
        <v>-0.9516480745244299</v>
      </c>
      <c r="LD167">
        <v>-4.9648975873883092</v>
      </c>
      <c r="LE167">
        <v>4.9357841705316305</v>
      </c>
      <c r="LF167">
        <v>-0.87773422315350069</v>
      </c>
      <c r="LG167">
        <v>5.9571602066082576</v>
      </c>
      <c r="LH167">
        <v>-6.7586517887788817</v>
      </c>
      <c r="LI167">
        <v>-0.84165783072038136</v>
      </c>
      <c r="LJ167">
        <v>-4.0553487135036006</v>
      </c>
      <c r="LK167">
        <v>-0.36113456467751187</v>
      </c>
      <c r="LL167">
        <v>3.8746972624995695</v>
      </c>
      <c r="LM167">
        <v>0.75406319913150721</v>
      </c>
      <c r="LN167">
        <v>-1.7174589557445836</v>
      </c>
      <c r="LO167">
        <v>0.53183322188995297</v>
      </c>
      <c r="LP167">
        <v>1.6004353500025066</v>
      </c>
      <c r="LQ167">
        <v>0.24350592084048364</v>
      </c>
      <c r="LR167">
        <v>0.85313203244418889</v>
      </c>
      <c r="LS167">
        <v>0.61184829672494889</v>
      </c>
      <c r="LT167">
        <v>1.3439577685584563</v>
      </c>
      <c r="LU167">
        <v>-6.6023973703821115</v>
      </c>
      <c r="LV167">
        <v>0.53499032162076965</v>
      </c>
      <c r="LW167">
        <v>0.95630738749714916</v>
      </c>
      <c r="LX167">
        <v>-0.9836574255612478</v>
      </c>
      <c r="LY167">
        <v>2.2790497561257199</v>
      </c>
      <c r="LZ167">
        <v>-0.89438667419455287</v>
      </c>
      <c r="MA167">
        <v>-1.4467405228156127</v>
      </c>
      <c r="MB167">
        <v>-2.9343445496755209</v>
      </c>
      <c r="MC167">
        <v>-0.74928295108855225</v>
      </c>
      <c r="MD167">
        <v>4.8853969370983075</v>
      </c>
      <c r="ME167">
        <v>-3.7300397495522812</v>
      </c>
      <c r="MF167">
        <v>2.673714852639498</v>
      </c>
      <c r="MG167">
        <v>2.8490568012580879</v>
      </c>
      <c r="MH167">
        <v>-2.8279282983162792</v>
      </c>
      <c r="MI167">
        <v>0.83151255527792822</v>
      </c>
      <c r="MJ167">
        <v>0.26953874898376323</v>
      </c>
      <c r="MK167">
        <v>5.9783244282248837</v>
      </c>
      <c r="ML167">
        <v>1.2263561921625996</v>
      </c>
      <c r="MM167">
        <v>2.3231282008542857</v>
      </c>
      <c r="MN167">
        <v>-0.24794802709635033</v>
      </c>
      <c r="MO167">
        <v>-0.1385843947139776</v>
      </c>
      <c r="MP167">
        <v>-1.4066141682346123</v>
      </c>
      <c r="MQ167">
        <v>5.2305849163519929</v>
      </c>
      <c r="MR167">
        <v>2.2265450087876237</v>
      </c>
      <c r="MS167">
        <v>-4.04499097777461</v>
      </c>
      <c r="MT167">
        <v>1.1137077067144252</v>
      </c>
      <c r="MU167">
        <v>-4.9595143057687965</v>
      </c>
      <c r="MV167">
        <v>1.9007057494012973</v>
      </c>
      <c r="MW167">
        <v>-2.3423289882102645</v>
      </c>
      <c r="MX167">
        <v>-3.5440281393846751E-2</v>
      </c>
      <c r="MY167">
        <v>-1.303070664507473</v>
      </c>
      <c r="MZ167">
        <v>-4.4637277139423821</v>
      </c>
      <c r="NA167">
        <v>-4.5618885171152606</v>
      </c>
      <c r="NB167">
        <v>5.9655125320516067</v>
      </c>
      <c r="NC167">
        <v>0.33389871718958808</v>
      </c>
      <c r="ND167">
        <v>-5.9005545331133824</v>
      </c>
      <c r="NE167">
        <v>3.7682642639299089</v>
      </c>
      <c r="NF167">
        <v>-4.6941915557137666</v>
      </c>
      <c r="NG167">
        <v>-1.8069134573704249</v>
      </c>
      <c r="NH167">
        <v>2.7260860135000171</v>
      </c>
      <c r="NI167">
        <v>0.13771774175328458</v>
      </c>
      <c r="NJ167">
        <v>1.916547612719445</v>
      </c>
      <c r="NK167">
        <v>1.2209349600454689</v>
      </c>
      <c r="NL167">
        <v>-1.141149315889189</v>
      </c>
      <c r="NM167">
        <v>-1.9457682245512982</v>
      </c>
      <c r="NN167">
        <v>4.9918747832435675E-2</v>
      </c>
      <c r="NO167">
        <v>4.7569002609045237</v>
      </c>
      <c r="NP167">
        <v>-0.80130931470082623</v>
      </c>
      <c r="NQ167">
        <v>0.63264681842840709</v>
      </c>
      <c r="NR167">
        <v>-5.8325188675514639</v>
      </c>
      <c r="NS167">
        <v>0.2052134797947239</v>
      </c>
      <c r="NT167">
        <v>-3.8486589522536985</v>
      </c>
      <c r="NU167">
        <v>-4.7005771472192128</v>
      </c>
      <c r="NV167">
        <v>-3.5372200520112407</v>
      </c>
      <c r="NW167">
        <v>-0.3773462151183784</v>
      </c>
      <c r="NX167">
        <v>-0.34426681740990639</v>
      </c>
      <c r="NY167">
        <v>-2.560165558454977</v>
      </c>
      <c r="NZ167">
        <v>0.93764129341883606</v>
      </c>
      <c r="OA167">
        <v>4.6069636439112909</v>
      </c>
      <c r="OB167">
        <v>1.7350538057781075</v>
      </c>
      <c r="OC167">
        <v>1.8233815114357024</v>
      </c>
      <c r="OD167">
        <v>4.7073337812713776</v>
      </c>
      <c r="OE167">
        <v>-2.8816085029205216</v>
      </c>
      <c r="OF167">
        <v>-1.3598470530569657</v>
      </c>
      <c r="OG167">
        <v>2.3916726024108232</v>
      </c>
      <c r="OH167">
        <v>-7.4839905294413116</v>
      </c>
      <c r="OI167">
        <v>1.7303708080504721</v>
      </c>
      <c r="OJ167">
        <v>0.55976997175900922</v>
      </c>
      <c r="OK167">
        <v>1.0326375380973591</v>
      </c>
      <c r="OL167">
        <v>4.1003940003762338</v>
      </c>
      <c r="OM167">
        <v>-1.4187618850007835</v>
      </c>
      <c r="ON167">
        <v>11.844546166706404</v>
      </c>
      <c r="OO167">
        <v>2.3099763067857246</v>
      </c>
      <c r="OP167">
        <v>1.5757036013356245</v>
      </c>
      <c r="OQ167">
        <v>-4.4270812300620532</v>
      </c>
      <c r="OR167">
        <v>-4.3757323535335724</v>
      </c>
      <c r="OS167">
        <v>-6.5180114796788686</v>
      </c>
      <c r="OT167">
        <v>3.5324717772222152</v>
      </c>
      <c r="OU167">
        <v>4.5454443339010213</v>
      </c>
      <c r="OV167">
        <v>-3.050490724658149</v>
      </c>
      <c r="OW167">
        <v>-0.36675057722851256</v>
      </c>
      <c r="OX167">
        <v>3.4067537887839614</v>
      </c>
      <c r="OY167">
        <v>1.7952129870397948</v>
      </c>
      <c r="OZ167">
        <v>0.52996505678145445</v>
      </c>
      <c r="PA167">
        <v>-5.8588571486519427</v>
      </c>
      <c r="PB167">
        <v>-1.1215276291304053</v>
      </c>
      <c r="PC167">
        <v>-4.4036244923824315</v>
      </c>
      <c r="PD167">
        <v>0.91495177300078789</v>
      </c>
      <c r="PE167">
        <v>-7.2650591639184707</v>
      </c>
      <c r="PF167">
        <v>3.2432814778113923</v>
      </c>
      <c r="PG167">
        <v>1.2503908841686062E-2</v>
      </c>
      <c r="PH167">
        <v>-2.5328217717631873</v>
      </c>
      <c r="PI167">
        <v>0.92763158347133357</v>
      </c>
      <c r="PJ167">
        <v>-3.2312567857707961</v>
      </c>
      <c r="PK167">
        <v>-0.80452900414600081</v>
      </c>
      <c r="PL167">
        <v>-1.8898723783210387</v>
      </c>
      <c r="PM167">
        <v>-2.2478601305571053</v>
      </c>
      <c r="PN167">
        <v>-5.9982830359029187</v>
      </c>
      <c r="PO167">
        <v>3.6062707011085475</v>
      </c>
      <c r="PP167">
        <v>1.3173502226965188</v>
      </c>
      <c r="PQ167">
        <v>1.6500467949668447</v>
      </c>
      <c r="PR167">
        <v>2.7132712088403115</v>
      </c>
      <c r="PS167">
        <v>-3.2365589047347361</v>
      </c>
      <c r="PT167">
        <v>0.85341637534439463</v>
      </c>
      <c r="PU167">
        <v>3.1812773798759384</v>
      </c>
      <c r="PV167">
        <v>0.3426069892256422</v>
      </c>
      <c r="PW167">
        <v>6.2243580111652994</v>
      </c>
      <c r="PX167">
        <v>3.9173048529544423</v>
      </c>
      <c r="PY167">
        <v>-8.1838648711898259</v>
      </c>
      <c r="PZ167">
        <v>-1.1460817084599677</v>
      </c>
      <c r="QA167">
        <v>-7.633635197395642</v>
      </c>
      <c r="QB167">
        <v>-2.4081680482444088</v>
      </c>
      <c r="QC167">
        <v>0.83613809280781415</v>
      </c>
      <c r="QD167">
        <v>-2.1274839650114652</v>
      </c>
      <c r="QE167">
        <v>-0.175050549025631</v>
      </c>
      <c r="QF167">
        <v>0.93158073114195694</v>
      </c>
      <c r="QG167">
        <v>-3.0538027717080833</v>
      </c>
      <c r="QH167">
        <v>-1.7106688937999799</v>
      </c>
      <c r="QI167">
        <v>-0.5769578002113116</v>
      </c>
      <c r="QJ167">
        <v>5.6641253934503029</v>
      </c>
      <c r="QK167">
        <v>-2.6164299657222139</v>
      </c>
      <c r="QL167">
        <v>-3.1908901870921236</v>
      </c>
      <c r="QM167">
        <v>-0.90589105853994689</v>
      </c>
      <c r="QN167">
        <v>-7.8723518668289643</v>
      </c>
      <c r="QO167">
        <v>1.5692040233876385</v>
      </c>
      <c r="QP167">
        <v>-5.521164542929152</v>
      </c>
      <c r="QQ167">
        <v>3.8544437441278232</v>
      </c>
      <c r="QR167">
        <v>0.88406506230782522</v>
      </c>
      <c r="QS167">
        <v>-1.3599034341828768</v>
      </c>
      <c r="QT167">
        <v>-2.4062293544585827</v>
      </c>
      <c r="QU167">
        <v>1.0795926501227322</v>
      </c>
      <c r="QV167">
        <v>-8.7542556632031285</v>
      </c>
      <c r="QW167">
        <v>-5.0301611504111596</v>
      </c>
      <c r="QX167">
        <v>-0.96288500432971347</v>
      </c>
      <c r="QY167">
        <v>-4.3645913511092527</v>
      </c>
      <c r="QZ167">
        <v>4.1910519073162273</v>
      </c>
      <c r="RA167">
        <v>-1.4571907007314633</v>
      </c>
      <c r="RB167">
        <v>5.1728169642842223</v>
      </c>
      <c r="RC167">
        <v>-0.26969798189279182</v>
      </c>
      <c r="RD167">
        <v>-5.211631558643079</v>
      </c>
      <c r="RE167">
        <v>-0.14100185102185991</v>
      </c>
      <c r="RF167">
        <v>2.0605974979403952</v>
      </c>
      <c r="RG167">
        <v>-5.3069401122099968</v>
      </c>
      <c r="RH167">
        <v>-2.7137372660609733</v>
      </c>
      <c r="RI167">
        <v>-2.0100706426048571</v>
      </c>
      <c r="RJ167">
        <v>2.4747047194111085</v>
      </c>
      <c r="RK167">
        <v>3.8498827208096209</v>
      </c>
      <c r="RL167">
        <v>-3.8692102019200796</v>
      </c>
      <c r="RM167">
        <v>-0.46556921364214937</v>
      </c>
      <c r="RN167">
        <v>2.6463766009046159</v>
      </c>
      <c r="RO167">
        <v>-3.12993838522224</v>
      </c>
      <c r="RP167">
        <v>-1.1928770406396434</v>
      </c>
      <c r="RQ167">
        <v>-1.215180323366607</v>
      </c>
      <c r="RR167">
        <v>4.6459351252736463</v>
      </c>
      <c r="RS167">
        <v>-0.23757627062035597</v>
      </c>
      <c r="RT167">
        <v>3.8819382428882228</v>
      </c>
      <c r="RU167">
        <v>1.1050240256968085</v>
      </c>
      <c r="RV167">
        <v>3.046843093359842</v>
      </c>
      <c r="RW167">
        <v>-1.9143440385107493</v>
      </c>
      <c r="RX167">
        <v>-0.29974653563537929</v>
      </c>
      <c r="RY167">
        <v>-0.25410598235614873</v>
      </c>
      <c r="RZ167">
        <v>4.2469160772756656</v>
      </c>
      <c r="SA167">
        <v>0.65823626955971459</v>
      </c>
      <c r="SB167">
        <v>3.0775645748256575</v>
      </c>
      <c r="SC167">
        <v>1.2447715101370043</v>
      </c>
      <c r="SD167">
        <v>1.7071387690978872</v>
      </c>
      <c r="SE167">
        <v>-0.59222475453457146</v>
      </c>
      <c r="SF167">
        <v>7.6480123636275792</v>
      </c>
      <c r="SG167">
        <v>-2.2944496374409278</v>
      </c>
    </row>
    <row r="168" spans="1:501">
      <c r="A168" t="s">
        <v>537</v>
      </c>
      <c r="B168">
        <v>2.2700871115008336</v>
      </c>
      <c r="C168">
        <v>-0.16625580495585968</v>
      </c>
      <c r="D168">
        <v>1.8398435536035191</v>
      </c>
      <c r="E168">
        <v>-0.4492891165268813</v>
      </c>
      <c r="F168">
        <v>-0.3739540628963367</v>
      </c>
      <c r="G168">
        <v>0.97420655076115092</v>
      </c>
      <c r="H168">
        <v>-0.30273956108938332</v>
      </c>
      <c r="I168">
        <v>-0.39771274869307338</v>
      </c>
      <c r="J168">
        <v>0.27257379663130094</v>
      </c>
      <c r="K168">
        <v>2.2484755368576175</v>
      </c>
      <c r="L168">
        <v>-0.61924535711388107</v>
      </c>
      <c r="M168">
        <v>-2.055082352851763</v>
      </c>
      <c r="N168">
        <v>0.79639491758051184</v>
      </c>
      <c r="O168">
        <v>0.48944481965122921</v>
      </c>
      <c r="P168">
        <v>-1.3390576786903186</v>
      </c>
      <c r="Q168">
        <v>-0.28068249918935084</v>
      </c>
      <c r="R168">
        <v>0.55546346762377419</v>
      </c>
      <c r="S168">
        <v>-0.66247806394746045</v>
      </c>
      <c r="T168">
        <v>1.1354333775864252</v>
      </c>
      <c r="U168">
        <v>0.13348709498742653</v>
      </c>
      <c r="V168">
        <v>-7.0444853441680833E-2</v>
      </c>
      <c r="W168">
        <v>-2.0228188688096509</v>
      </c>
      <c r="X168">
        <v>-2.6138055877199347</v>
      </c>
      <c r="Y168">
        <v>-0.69140018018443006</v>
      </c>
      <c r="Z168">
        <v>1.1799931221673612</v>
      </c>
      <c r="AA168">
        <v>-1.3505319924615939</v>
      </c>
      <c r="AB168">
        <v>0.53459719712534381</v>
      </c>
      <c r="AC168">
        <v>1.7345887853182871</v>
      </c>
      <c r="AD168">
        <v>-0.67178590840852681</v>
      </c>
      <c r="AE168">
        <v>1.3618949212734357</v>
      </c>
      <c r="AF168">
        <v>0.28565398440793249</v>
      </c>
      <c r="AG168">
        <v>-0.66573274236178726</v>
      </c>
      <c r="AH168">
        <v>0.72214478009056493</v>
      </c>
      <c r="AI168">
        <v>-1.5385485192499129</v>
      </c>
      <c r="AJ168">
        <v>-0.61282013855960749</v>
      </c>
      <c r="AK168">
        <v>-1.0910871960838979</v>
      </c>
      <c r="AL168">
        <v>0.32068933479615058</v>
      </c>
      <c r="AM168">
        <v>1.9858704757401882</v>
      </c>
      <c r="AN168">
        <v>-0.18621601883971517</v>
      </c>
      <c r="AO168">
        <v>1.1178587397657351</v>
      </c>
      <c r="AP168">
        <v>1.4291233357042521</v>
      </c>
      <c r="AQ168">
        <v>0.13488124425487702</v>
      </c>
      <c r="AR168">
        <v>-0.10593556611861145</v>
      </c>
      <c r="AS168">
        <v>-0.82043272974888104</v>
      </c>
      <c r="AT168">
        <v>0.27644745917723768</v>
      </c>
      <c r="AU168">
        <v>0.33484424369925153</v>
      </c>
      <c r="AV168">
        <v>0.50684698942827799</v>
      </c>
      <c r="AW168">
        <v>1.0076854422787473</v>
      </c>
      <c r="AX168">
        <v>-0.29440213873752813</v>
      </c>
      <c r="AY168">
        <v>2.9581069664854684</v>
      </c>
      <c r="AZ168">
        <v>0.55823882172918649</v>
      </c>
      <c r="BA168">
        <v>-0.28415130833055391</v>
      </c>
      <c r="BB168">
        <v>1.4038005348541744</v>
      </c>
      <c r="BC168">
        <v>0.15911492378208386</v>
      </c>
      <c r="BD168">
        <v>-0.69010217295616261</v>
      </c>
      <c r="BE168">
        <v>-2.0914485701023136</v>
      </c>
      <c r="BF168">
        <v>1.1371025885558267E-2</v>
      </c>
      <c r="BG168">
        <v>-1.2977972470590566</v>
      </c>
      <c r="BH168">
        <v>1.6673169484074732</v>
      </c>
      <c r="BI168">
        <v>-1.7224234445084547</v>
      </c>
      <c r="BJ168">
        <v>-0.71597075420476552</v>
      </c>
      <c r="BK168">
        <v>0.75029156349749171</v>
      </c>
      <c r="BL168">
        <v>-0.28270435223806301</v>
      </c>
      <c r="BM168">
        <v>0.53300157455731867</v>
      </c>
      <c r="BN168">
        <v>-0.40366102972745677</v>
      </c>
      <c r="BO168">
        <v>-1.6650247999285688</v>
      </c>
      <c r="BP168">
        <v>-0.44383924131517583</v>
      </c>
      <c r="BQ168">
        <v>1.1391120902031013</v>
      </c>
      <c r="BR168">
        <v>0.12358716039777642</v>
      </c>
      <c r="BS168">
        <v>-0.18088055174725123</v>
      </c>
      <c r="BT168">
        <v>0.29800071986856447</v>
      </c>
      <c r="BU168">
        <v>0.18431842930988326</v>
      </c>
      <c r="BV168">
        <v>0.62172768241935805</v>
      </c>
      <c r="BW168">
        <v>0.29308114408336433</v>
      </c>
      <c r="BX168">
        <v>-2.1638504077909944</v>
      </c>
      <c r="BY168">
        <v>-1.3604469326595532</v>
      </c>
      <c r="BZ168">
        <v>0.31049030622663187</v>
      </c>
      <c r="CA168">
        <v>1.5323211233492395</v>
      </c>
      <c r="CB168">
        <v>-0.59360673457678526</v>
      </c>
      <c r="CC168">
        <v>-2.4078569188215562E-2</v>
      </c>
      <c r="CD168">
        <v>0.36473283689615971</v>
      </c>
      <c r="CE168">
        <v>0.19420707814073776</v>
      </c>
      <c r="CF168">
        <v>-2.620265559083685E-2</v>
      </c>
      <c r="CG168">
        <v>-0.64575592061168563</v>
      </c>
      <c r="CH168">
        <v>1.6554038503388848</v>
      </c>
      <c r="CI168">
        <v>0.35523834558896994</v>
      </c>
      <c r="CJ168">
        <v>-0.63071381937117654</v>
      </c>
      <c r="CK168">
        <v>0.73622811237284613</v>
      </c>
      <c r="CL168">
        <v>0.65396863456282628</v>
      </c>
      <c r="CM168">
        <v>-0.75540296322237854</v>
      </c>
      <c r="CN168">
        <v>-1.2012370770860981</v>
      </c>
      <c r="CO168">
        <v>0.68608070819873879</v>
      </c>
      <c r="CP168">
        <v>9.1272258311808907E-2</v>
      </c>
      <c r="CQ168">
        <v>0.76859840957902792</v>
      </c>
      <c r="CR168">
        <v>0.59918122222600623</v>
      </c>
      <c r="CS168">
        <v>-2.188484542860722</v>
      </c>
      <c r="CT168">
        <v>0.75076324010145146</v>
      </c>
      <c r="CU168">
        <v>0.2232825535003527</v>
      </c>
      <c r="CV168">
        <v>-0.18607304408541045</v>
      </c>
      <c r="CW168">
        <v>0.73610983556438025</v>
      </c>
      <c r="CX168">
        <v>0.43387927051448133</v>
      </c>
      <c r="CY168">
        <v>0.63171383336822118</v>
      </c>
      <c r="CZ168">
        <v>9.5703884720451712E-3</v>
      </c>
      <c r="DA168">
        <v>-9.447450265420268E-2</v>
      </c>
      <c r="DB168">
        <v>-1.4677518168897838</v>
      </c>
      <c r="DC168">
        <v>-0.61638241249394954</v>
      </c>
      <c r="DD168">
        <v>-0.285894882222539</v>
      </c>
      <c r="DE168">
        <v>1.1536332352477146</v>
      </c>
      <c r="DF168">
        <v>-1.1578983980680502</v>
      </c>
      <c r="DG168">
        <v>-0.77750486179784617</v>
      </c>
      <c r="DH168">
        <v>-1.2649753271093875</v>
      </c>
      <c r="DI168">
        <v>-0.40779433007889632</v>
      </c>
      <c r="DJ168">
        <v>0.81498159914127655</v>
      </c>
      <c r="DK168">
        <v>0.54145525711289622</v>
      </c>
      <c r="DL168">
        <v>-1.3328264702933856</v>
      </c>
      <c r="DM168">
        <v>0.82880065998773167</v>
      </c>
      <c r="DN168">
        <v>0.28561796441366349</v>
      </c>
      <c r="DO168">
        <v>-2.0408576355682118</v>
      </c>
      <c r="DP168">
        <v>-2.2211604286819568</v>
      </c>
      <c r="DQ168">
        <v>-0.44023348516304606</v>
      </c>
      <c r="DR168">
        <v>1.0937882561885526</v>
      </c>
      <c r="DS168">
        <v>-0.53198821019692011</v>
      </c>
      <c r="DT168">
        <v>-1.2811377246448581</v>
      </c>
      <c r="DU168">
        <v>0.41065139209734675</v>
      </c>
      <c r="DV168">
        <v>-0.58397232178104164</v>
      </c>
      <c r="DW168">
        <v>-1.6040836508622716</v>
      </c>
      <c r="DX168">
        <v>-4.9088176878403632E-2</v>
      </c>
      <c r="DY168">
        <v>3.3196085544925169</v>
      </c>
      <c r="DZ168">
        <v>1.4012031741624209</v>
      </c>
      <c r="EA168">
        <v>0.78648783053332882</v>
      </c>
      <c r="EB168">
        <v>-1.4597560940002647</v>
      </c>
      <c r="EC168">
        <v>-0.924740982588108</v>
      </c>
      <c r="ED168">
        <v>-1.4679893771571519</v>
      </c>
      <c r="EE168">
        <v>-0.10951776005447818</v>
      </c>
      <c r="EF168">
        <v>0.66725051207484831</v>
      </c>
      <c r="EG168">
        <v>-0.68016112542108831</v>
      </c>
      <c r="EH168">
        <v>-0.68729916876110153</v>
      </c>
      <c r="EI168">
        <v>-0.69395214050103871</v>
      </c>
      <c r="EJ168">
        <v>1.3366265947816238</v>
      </c>
      <c r="EK168">
        <v>-1.4082347192794795</v>
      </c>
      <c r="EL168">
        <v>-0.48982999742731037</v>
      </c>
      <c r="EM168">
        <v>1.8641972567373195</v>
      </c>
      <c r="EN168">
        <v>0.97871645847439881</v>
      </c>
      <c r="EO168">
        <v>0.18182315126340168</v>
      </c>
      <c r="EP168">
        <v>-0.41147691998364905</v>
      </c>
      <c r="EQ168">
        <v>1.469170424868995</v>
      </c>
      <c r="ER168">
        <v>0.75796710290470326</v>
      </c>
      <c r="ES168">
        <v>0.87045881856376728</v>
      </c>
      <c r="ET168">
        <v>1.5917591589460349</v>
      </c>
      <c r="EU168">
        <v>1.108724977432858</v>
      </c>
      <c r="EV168">
        <v>0.35289037643429849</v>
      </c>
      <c r="EW168">
        <v>-0.45542014335548897</v>
      </c>
      <c r="EX168">
        <v>-0.18758253979116149</v>
      </c>
      <c r="EY168">
        <v>-2.3276727138628428</v>
      </c>
      <c r="EZ168">
        <v>-3.1007667162098462</v>
      </c>
      <c r="FA168">
        <v>2.1044302728581945</v>
      </c>
      <c r="FB168">
        <v>-0.62698941887982851</v>
      </c>
      <c r="FC168">
        <v>-0.77617534888667117</v>
      </c>
      <c r="FD168">
        <v>-0.59914157242861288</v>
      </c>
      <c r="FE168">
        <v>0.30485405577232361</v>
      </c>
      <c r="FF168">
        <v>-0.12801171538112271</v>
      </c>
      <c r="FG168">
        <v>-3.1913519900827505</v>
      </c>
      <c r="FH168">
        <v>0.30078015583825624</v>
      </c>
      <c r="FI168">
        <v>-0.38350837673908589</v>
      </c>
      <c r="FJ168">
        <v>0.23074917727281574</v>
      </c>
      <c r="FK168">
        <v>-0.20874091687437502</v>
      </c>
      <c r="FL168">
        <v>0.34150935927899873</v>
      </c>
      <c r="FM168">
        <v>1.0709697846602277</v>
      </c>
      <c r="FN168">
        <v>-2.910657349192677</v>
      </c>
      <c r="FO168">
        <v>2.1473295970571677</v>
      </c>
      <c r="FP168">
        <v>0.13336711727652745</v>
      </c>
      <c r="FQ168">
        <v>0.60412310198015895</v>
      </c>
      <c r="FR168">
        <v>-0.78297588396750495</v>
      </c>
      <c r="FS168">
        <v>1.9630111327955537</v>
      </c>
      <c r="FT168">
        <v>0.3709320006599876</v>
      </c>
      <c r="FU168">
        <v>0.62833566921579076</v>
      </c>
      <c r="FV168">
        <v>-0.61750289880022913</v>
      </c>
      <c r="FW168">
        <v>-0.78580963002378568</v>
      </c>
      <c r="FX168">
        <v>6.3748200653932233E-2</v>
      </c>
      <c r="FY168">
        <v>-9.4642707550475477E-2</v>
      </c>
      <c r="FZ168">
        <v>0.24903159469543135</v>
      </c>
      <c r="GA168">
        <v>-1.5408890356754386</v>
      </c>
      <c r="GB168">
        <v>0.41900464900304968</v>
      </c>
      <c r="GC168">
        <v>0.13330479096235182</v>
      </c>
      <c r="GD168">
        <v>-0.51721372707970448</v>
      </c>
      <c r="GE168">
        <v>0.63681250531844613</v>
      </c>
      <c r="GF168">
        <v>0.28461746616795136</v>
      </c>
      <c r="GG168">
        <v>0.58659651789737277</v>
      </c>
      <c r="GH168">
        <v>0.98943958987160274</v>
      </c>
      <c r="GI168">
        <v>-0.56463939656018181</v>
      </c>
      <c r="GJ168">
        <v>0.59553068936811504</v>
      </c>
      <c r="GK168">
        <v>-0.48772587782741966</v>
      </c>
      <c r="GL168">
        <v>0.18960666230323811</v>
      </c>
      <c r="GM168">
        <v>0.39718864805721205</v>
      </c>
      <c r="GN168">
        <v>0.21405481669909787</v>
      </c>
      <c r="GO168">
        <v>6.2276478137771596E-2</v>
      </c>
      <c r="GP168">
        <v>-0.93812115294760956</v>
      </c>
      <c r="GQ168">
        <v>-1.4482315364459104</v>
      </c>
      <c r="GR168">
        <v>-1.3830125805280624</v>
      </c>
      <c r="GS168">
        <v>1.0142290774404799</v>
      </c>
      <c r="GT168">
        <v>-1.6252063452340888</v>
      </c>
      <c r="GU168">
        <v>-1.1310605515028929</v>
      </c>
      <c r="GV168">
        <v>-0.59218397689842561</v>
      </c>
      <c r="GW168">
        <v>0.28046811508622044</v>
      </c>
      <c r="GX168">
        <v>-0.23494498553660401</v>
      </c>
      <c r="GY168">
        <v>0.74169609208171494</v>
      </c>
      <c r="GZ168">
        <v>0.79548298020789909</v>
      </c>
      <c r="HA168">
        <v>-0.45955665387735561</v>
      </c>
      <c r="HB168">
        <v>-0.21623832635753984</v>
      </c>
      <c r="HC168">
        <v>-0.14018844596686225</v>
      </c>
      <c r="HD168">
        <v>0.22714374508809237</v>
      </c>
      <c r="HE168">
        <v>-1.4493467678737884</v>
      </c>
      <c r="HF168">
        <v>1.2779306627552371</v>
      </c>
      <c r="HG168">
        <v>1.5550765966784823</v>
      </c>
      <c r="HH168">
        <v>0.53229218626485408</v>
      </c>
      <c r="HI168">
        <v>0.64783056933521421</v>
      </c>
      <c r="HJ168">
        <v>1.2060252778450988</v>
      </c>
      <c r="HK168">
        <v>1.3071636191971043</v>
      </c>
      <c r="HL168">
        <v>0.14779014611920965</v>
      </c>
      <c r="HM168">
        <v>-1.841891658799846</v>
      </c>
      <c r="HN168">
        <v>-2.1127355244655415</v>
      </c>
      <c r="HO168">
        <v>-1.1444232099144187</v>
      </c>
      <c r="HP168">
        <v>0.33641681343393626</v>
      </c>
      <c r="HQ168">
        <v>0.40557271458636462</v>
      </c>
      <c r="HR168">
        <v>2.0218175209872093</v>
      </c>
      <c r="HS168">
        <v>1.4854613591958938</v>
      </c>
      <c r="HT168">
        <v>-0.53718479985583778</v>
      </c>
      <c r="HU168">
        <v>-1.1560234961141436</v>
      </c>
      <c r="HV168">
        <v>-0.62278704351439029</v>
      </c>
      <c r="HW168">
        <v>-1.0121497806502873</v>
      </c>
      <c r="HX168">
        <v>-1.4689673180200036</v>
      </c>
      <c r="HY168">
        <v>-1.1301121627547974</v>
      </c>
      <c r="HZ168">
        <v>0.38692371010908311</v>
      </c>
      <c r="IA168">
        <v>1.9159006199920285</v>
      </c>
      <c r="IB168">
        <v>-1.0506105742484857</v>
      </c>
      <c r="IC168">
        <v>-2.0606649455259882</v>
      </c>
      <c r="ID168">
        <v>-0.94497079275407514</v>
      </c>
      <c r="IE168">
        <v>0.32173656454732785</v>
      </c>
      <c r="IF168">
        <v>-0.29818047302541406</v>
      </c>
      <c r="IG168">
        <v>-0.57770754960180759</v>
      </c>
      <c r="IH168">
        <v>-0.18423479511508814</v>
      </c>
      <c r="II168">
        <v>-0.89647746181454246</v>
      </c>
      <c r="IJ168">
        <v>-0.18963455102149063</v>
      </c>
      <c r="IK168">
        <v>-0.25424296871389696</v>
      </c>
      <c r="IL168">
        <v>-0.1112788028656458</v>
      </c>
      <c r="IM168">
        <v>0.47923703997267808</v>
      </c>
      <c r="IN168">
        <v>0.24453411497894528</v>
      </c>
      <c r="IO168">
        <v>1.6056803046306609</v>
      </c>
      <c r="IP168">
        <v>1.0199449500283044</v>
      </c>
      <c r="IQ168">
        <v>-0.17421706425613032</v>
      </c>
      <c r="IR168">
        <v>0.88752489508796251</v>
      </c>
      <c r="IS168">
        <v>-0.29198802860033057</v>
      </c>
      <c r="IT168">
        <v>0.26173180518570499</v>
      </c>
      <c r="IU168">
        <v>-1.9659793794761131</v>
      </c>
      <c r="IV168">
        <v>-1.5419408180901595</v>
      </c>
      <c r="IW168">
        <v>0.84776524510780604</v>
      </c>
      <c r="IX168">
        <v>0.64721369144677565</v>
      </c>
      <c r="IY168">
        <v>0.64990249271918121</v>
      </c>
      <c r="IZ168">
        <v>-5.2400264742089621E-2</v>
      </c>
      <c r="JA168">
        <v>0.56322481960247051</v>
      </c>
      <c r="JB168">
        <v>1.0614769287707049</v>
      </c>
      <c r="JC168">
        <v>-0.12174554768974925</v>
      </c>
      <c r="JD168">
        <v>0.74032039314031417</v>
      </c>
      <c r="JE168">
        <v>-0.32590718027469989</v>
      </c>
      <c r="JF168">
        <v>-0.69277110662809949</v>
      </c>
      <c r="JG168">
        <v>0.63322766926591667</v>
      </c>
      <c r="JH168">
        <v>-5.5683577048873348E-2</v>
      </c>
      <c r="JI168">
        <v>0.1204489881297551</v>
      </c>
      <c r="JJ168">
        <v>0.55527441573072256</v>
      </c>
      <c r="JK168">
        <v>-9.6392418567691235E-2</v>
      </c>
      <c r="JL168">
        <v>2.3713329585622485</v>
      </c>
      <c r="JM168">
        <v>0.38645490884382955</v>
      </c>
      <c r="JN168">
        <v>-0.80101545162356613</v>
      </c>
      <c r="JO168">
        <v>-2.3539590114762934</v>
      </c>
      <c r="JP168">
        <v>-1.3015650943059793</v>
      </c>
      <c r="JQ168">
        <v>0.59660372884276147</v>
      </c>
      <c r="JR168">
        <v>-1.1468805290512045</v>
      </c>
      <c r="JS168">
        <v>0.26676102791133705</v>
      </c>
      <c r="JT168">
        <v>0.16767888738976841</v>
      </c>
      <c r="JU168">
        <v>-1.4704481249915073</v>
      </c>
      <c r="JV168">
        <v>1.7002507711166177</v>
      </c>
      <c r="JW168">
        <v>0.85509244674389639</v>
      </c>
      <c r="JX168">
        <v>0.45605250276047155</v>
      </c>
      <c r="JY168">
        <v>1.2713296911832284</v>
      </c>
      <c r="JZ168">
        <v>-0.37913304134682491</v>
      </c>
      <c r="KA168">
        <v>-0.52334158921121965</v>
      </c>
      <c r="KB168">
        <v>1.7363384349881377</v>
      </c>
      <c r="KC168">
        <v>-0.85270290556770589</v>
      </c>
      <c r="KD168">
        <v>1.8884674321659181</v>
      </c>
      <c r="KE168">
        <v>-1.4780672397187573</v>
      </c>
      <c r="KF168">
        <v>-0.61784223682601402</v>
      </c>
      <c r="KG168">
        <v>0.41546844833646529</v>
      </c>
      <c r="KH168">
        <v>-1.7938939577638136</v>
      </c>
      <c r="KI168">
        <v>0.9376130650482366</v>
      </c>
      <c r="KJ168">
        <v>0.22067784244964761</v>
      </c>
      <c r="KK168">
        <v>-0.90168129107576145</v>
      </c>
      <c r="KL168">
        <v>-1.3086143464383857</v>
      </c>
      <c r="KM168">
        <v>0.79829861978958083</v>
      </c>
      <c r="KN168">
        <v>-0.22754198537908915</v>
      </c>
      <c r="KO168">
        <v>1.9906620803341695</v>
      </c>
      <c r="KP168">
        <v>-0.57548237767779398</v>
      </c>
      <c r="KQ168">
        <v>-7.5243069937544885E-2</v>
      </c>
      <c r="KR168">
        <v>-0.70875585666666496</v>
      </c>
      <c r="KS168">
        <v>-1.1164247321826395</v>
      </c>
      <c r="KT168">
        <v>0.85560195191245469</v>
      </c>
      <c r="KU168">
        <v>0.89627874875339431</v>
      </c>
      <c r="KV168">
        <v>-0.50852774399034351</v>
      </c>
      <c r="KW168">
        <v>0.21340174270892956</v>
      </c>
      <c r="KX168">
        <v>0.70684804294231984</v>
      </c>
      <c r="KY168">
        <v>-1.5918728865018936</v>
      </c>
      <c r="KZ168">
        <v>-0.69658279321612748</v>
      </c>
      <c r="LA168">
        <v>0.4464483913803296</v>
      </c>
      <c r="LB168">
        <v>0.49671259559359543</v>
      </c>
      <c r="LC168">
        <v>0.31933269005767378</v>
      </c>
      <c r="LD168">
        <v>-0.43073218822669157</v>
      </c>
      <c r="LE168">
        <v>2.2344001824862105</v>
      </c>
      <c r="LF168">
        <v>-0.62786034961665793</v>
      </c>
      <c r="LG168">
        <v>-0.24086412738052082</v>
      </c>
      <c r="LH168">
        <v>-1.9842355680391559</v>
      </c>
      <c r="LI168">
        <v>0.30541962487789653</v>
      </c>
      <c r="LJ168">
        <v>-0.82350881618582816</v>
      </c>
      <c r="LK168">
        <v>-0.12427811087614903</v>
      </c>
      <c r="LL168">
        <v>-0.47327083400360881</v>
      </c>
      <c r="LM168">
        <v>-1.3234126099171404</v>
      </c>
      <c r="LN168">
        <v>-1.5204703671515103</v>
      </c>
      <c r="LO168">
        <v>1.6113125611008672</v>
      </c>
      <c r="LP168">
        <v>0.19279074524662232</v>
      </c>
      <c r="LQ168">
        <v>-0.42760532294806208</v>
      </c>
      <c r="LR168">
        <v>-1.560493448384338</v>
      </c>
      <c r="LS168">
        <v>1.3124035032544916</v>
      </c>
      <c r="LT168">
        <v>-0.20928220522590685</v>
      </c>
      <c r="LU168">
        <v>0.2291681001097623</v>
      </c>
      <c r="LV168">
        <v>-0.89997742198808139</v>
      </c>
      <c r="LW168">
        <v>0.5300067641781735</v>
      </c>
      <c r="LX168">
        <v>9.4097683351188816E-2</v>
      </c>
      <c r="LY168">
        <v>-6.2385948651696034E-2</v>
      </c>
      <c r="LZ168">
        <v>-2.120007472766398E-2</v>
      </c>
      <c r="MA168">
        <v>0.37562833026152131</v>
      </c>
      <c r="MB168">
        <v>-1.6733606671605412</v>
      </c>
      <c r="MC168">
        <v>-0.68396352427175033</v>
      </c>
      <c r="MD168">
        <v>2.9961802302455691</v>
      </c>
      <c r="ME168">
        <v>7.1425635287310121E-2</v>
      </c>
      <c r="MF168">
        <v>0.14222138263378153</v>
      </c>
      <c r="MG168">
        <v>-0.76533832707930083</v>
      </c>
      <c r="MH168">
        <v>0.86518176153445114</v>
      </c>
      <c r="MI168">
        <v>-1.7482363100811369</v>
      </c>
      <c r="MJ168">
        <v>-0.29314314361369831</v>
      </c>
      <c r="MK168">
        <v>-0.1273854253482655</v>
      </c>
      <c r="ML168">
        <v>1.4291771161119027</v>
      </c>
      <c r="MM168">
        <v>1.1766026370353513</v>
      </c>
      <c r="MN168">
        <v>-0.11808732166989659</v>
      </c>
      <c r="MO168">
        <v>0.10080322437186413</v>
      </c>
      <c r="MP168">
        <v>2.8319742228043225E-2</v>
      </c>
      <c r="MQ168">
        <v>1.9332248136313388</v>
      </c>
      <c r="MR168">
        <v>0.58497249354115943</v>
      </c>
      <c r="MS168">
        <v>-0.49780409087610783</v>
      </c>
      <c r="MT168">
        <v>-1.9408683054527227</v>
      </c>
      <c r="MU168">
        <v>-0.42581606011788531</v>
      </c>
      <c r="MV168">
        <v>-0.84335999774923198</v>
      </c>
      <c r="MW168">
        <v>-1.1315573762338991</v>
      </c>
      <c r="MX168">
        <v>-0.78340197709800941</v>
      </c>
      <c r="MY168">
        <v>0.74446824720799309</v>
      </c>
      <c r="MZ168">
        <v>-1.2004156316554127</v>
      </c>
      <c r="NA168">
        <v>-1.4832399266115295</v>
      </c>
      <c r="NB168">
        <v>0.45459549617897765</v>
      </c>
      <c r="NC168">
        <v>0.7742249434541647</v>
      </c>
      <c r="ND168">
        <v>-1.5962120033107092</v>
      </c>
      <c r="NE168">
        <v>0.82360713395230523</v>
      </c>
      <c r="NF168">
        <v>4.067852536608265E-2</v>
      </c>
      <c r="NG168">
        <v>-0.16321627343735562</v>
      </c>
      <c r="NH168">
        <v>0.14380426199706658</v>
      </c>
      <c r="NI168">
        <v>9.132217831951274E-2</v>
      </c>
      <c r="NJ168">
        <v>3.1289130996057998E-2</v>
      </c>
      <c r="NK168">
        <v>-0.43419647969048503</v>
      </c>
      <c r="NL168">
        <v>1.2522692393515811</v>
      </c>
      <c r="NM168">
        <v>1.1297893273083726</v>
      </c>
      <c r="NN168">
        <v>-8.7358022894193546E-2</v>
      </c>
      <c r="NO168">
        <v>1.1593510390148738</v>
      </c>
      <c r="NP168">
        <v>2.0085094863098267</v>
      </c>
      <c r="NQ168">
        <v>1.6964513808399517</v>
      </c>
      <c r="NR168">
        <v>-1.0600128737021968</v>
      </c>
      <c r="NS168">
        <v>0.36081689332569034</v>
      </c>
      <c r="NT168">
        <v>-1.3153641595161949</v>
      </c>
      <c r="NU168">
        <v>-0.62861097142660105</v>
      </c>
      <c r="NV168">
        <v>-1.5570565313218319</v>
      </c>
      <c r="NW168">
        <v>-0.88428868239157243</v>
      </c>
      <c r="NX168">
        <v>1.3164932287112754</v>
      </c>
      <c r="NY168">
        <v>-0.99076904969276669</v>
      </c>
      <c r="NZ168">
        <v>0.94274601799806057</v>
      </c>
      <c r="OA168">
        <v>-0.65973900610292824</v>
      </c>
      <c r="OB168">
        <v>-0.14434998809721084</v>
      </c>
      <c r="OC168">
        <v>-0.34149329842003606</v>
      </c>
      <c r="OD168">
        <v>-0.98286113970125288</v>
      </c>
      <c r="OE168">
        <v>-0.56250607782113238</v>
      </c>
      <c r="OF168">
        <v>-0.71314543273995401</v>
      </c>
      <c r="OG168">
        <v>-9.6299729243131821E-2</v>
      </c>
      <c r="OH168">
        <v>-2.1213651174178501</v>
      </c>
      <c r="OI168">
        <v>0.46985652444479115</v>
      </c>
      <c r="OJ168">
        <v>-0.54129688323446101</v>
      </c>
      <c r="OK168">
        <v>-0.8580750394502954</v>
      </c>
      <c r="OL168">
        <v>7.0374162221287451E-2</v>
      </c>
      <c r="OM168">
        <v>-1.3696173911788618</v>
      </c>
      <c r="ON168">
        <v>1.7041060321755959</v>
      </c>
      <c r="OO168">
        <v>2.1282903755676341</v>
      </c>
      <c r="OP168">
        <v>-6.4781731682016837E-3</v>
      </c>
      <c r="OQ168">
        <v>-2.301038546810338</v>
      </c>
      <c r="OR168">
        <v>-0.22783844143866133</v>
      </c>
      <c r="OS168">
        <v>-2.0445474154037901</v>
      </c>
      <c r="OT168">
        <v>1.4509796462089781</v>
      </c>
      <c r="OU168">
        <v>0.96492341917557645</v>
      </c>
      <c r="OV168">
        <v>-1.3156992401072225</v>
      </c>
      <c r="OW168">
        <v>1.0807871957638429</v>
      </c>
      <c r="OX168">
        <v>0.29612957110536836</v>
      </c>
      <c r="OY168">
        <v>-9.1032999395355238E-2</v>
      </c>
      <c r="OZ168">
        <v>0.36411175056126099</v>
      </c>
      <c r="PA168">
        <v>-0.74796044184489807</v>
      </c>
      <c r="PB168">
        <v>-0.74775405232262715</v>
      </c>
      <c r="PC168">
        <v>-2.049349852823203</v>
      </c>
      <c r="PD168">
        <v>-0.64305705562002635</v>
      </c>
      <c r="PE168">
        <v>-2.282883579518602</v>
      </c>
      <c r="PF168">
        <v>0.46054982497582092</v>
      </c>
      <c r="PG168">
        <v>0.99872109818133814</v>
      </c>
      <c r="PH168">
        <v>-0.36350847172935458</v>
      </c>
      <c r="PI168">
        <v>-0.6122904689540607</v>
      </c>
      <c r="PJ168">
        <v>-1.2583908881791093</v>
      </c>
      <c r="PK168">
        <v>0.66902007784221307</v>
      </c>
      <c r="PL168">
        <v>-0.31978004641947477</v>
      </c>
      <c r="PM168">
        <v>-0.45724379453785075</v>
      </c>
      <c r="PN168">
        <v>-1.6956543729818077</v>
      </c>
      <c r="PO168">
        <v>0.77343423171071735</v>
      </c>
      <c r="PP168">
        <v>-1.393492683380988</v>
      </c>
      <c r="PQ168">
        <v>0.29575748308072836</v>
      </c>
      <c r="PR168">
        <v>1.234243180611196</v>
      </c>
      <c r="PS168">
        <v>-0.32568927078285176</v>
      </c>
      <c r="PT168">
        <v>-0.4236879559689174</v>
      </c>
      <c r="PU168">
        <v>-1.5560938531460697</v>
      </c>
      <c r="PV168">
        <v>4.8323726588474461E-2</v>
      </c>
      <c r="PW168">
        <v>0.42323801762129953</v>
      </c>
      <c r="PX168">
        <v>2.3399114562128891</v>
      </c>
      <c r="PY168">
        <v>-0.85615497434601684</v>
      </c>
      <c r="PZ168">
        <v>1.3968809093097074</v>
      </c>
      <c r="QA168">
        <v>1.3574892073703682E-2</v>
      </c>
      <c r="QB168">
        <v>0.41609591404212182</v>
      </c>
      <c r="QC168">
        <v>-0.76104606524606677</v>
      </c>
      <c r="QD168">
        <v>1.4310302370795536</v>
      </c>
      <c r="QE168">
        <v>-0.75209228517402293</v>
      </c>
      <c r="QF168">
        <v>1.7247838877516009E-2</v>
      </c>
      <c r="QG168">
        <v>0.4538660578304935</v>
      </c>
      <c r="QH168">
        <v>0.11144733682326213</v>
      </c>
      <c r="QI168">
        <v>-0.59882076063699141</v>
      </c>
      <c r="QJ168">
        <v>1.313291199895495</v>
      </c>
      <c r="QK168">
        <v>1.5985946170795153</v>
      </c>
      <c r="QL168">
        <v>0.98916636366877964</v>
      </c>
      <c r="QM168">
        <v>-0.32113884286470984</v>
      </c>
      <c r="QN168">
        <v>-0.23896137280778218</v>
      </c>
      <c r="QO168">
        <v>-0.31629458601833615</v>
      </c>
      <c r="QP168">
        <v>0.75602641452348829</v>
      </c>
      <c r="QQ168">
        <v>-1.3881071151223967</v>
      </c>
      <c r="QR168">
        <v>-0.16174868453717012</v>
      </c>
      <c r="QS168">
        <v>1.0956167886878592</v>
      </c>
      <c r="QT168">
        <v>0.24901727067300303</v>
      </c>
      <c r="QU168">
        <v>1.2972869579138857</v>
      </c>
      <c r="QV168">
        <v>-0.56374592962858161</v>
      </c>
      <c r="QW168">
        <v>-0.68573087898453566</v>
      </c>
      <c r="QX168">
        <v>0.96668063553689954</v>
      </c>
      <c r="QY168">
        <v>-1.1982782791386282</v>
      </c>
      <c r="QZ168">
        <v>0.61093518883142761</v>
      </c>
      <c r="RA168">
        <v>1.0262864691628439</v>
      </c>
      <c r="RB168">
        <v>-3.1039570106566772E-2</v>
      </c>
      <c r="RC168">
        <v>-8.096376655958408E-2</v>
      </c>
      <c r="RD168">
        <v>-0.40786793919569647</v>
      </c>
      <c r="RE168">
        <v>1.7010073620135961</v>
      </c>
      <c r="RF168">
        <v>-0.17729277173089902</v>
      </c>
      <c r="RG168">
        <v>0.10865119975107625</v>
      </c>
      <c r="RH168">
        <v>0.76566136243677319</v>
      </c>
      <c r="RI168">
        <v>0.70336173306782113</v>
      </c>
      <c r="RJ168">
        <v>0.59272701304079822</v>
      </c>
      <c r="RK168">
        <v>-8.3665358454454067E-2</v>
      </c>
      <c r="RL168">
        <v>-1.2469781168594232</v>
      </c>
      <c r="RM168">
        <v>0.92117567912175102</v>
      </c>
      <c r="RN168">
        <v>0.43291167970682121</v>
      </c>
      <c r="RO168">
        <v>-0.12675159137873165</v>
      </c>
      <c r="RP168">
        <v>0.50458017869997329</v>
      </c>
      <c r="RQ168">
        <v>-0.14477720181362591</v>
      </c>
      <c r="RR168">
        <v>4.3203666018066113E-2</v>
      </c>
      <c r="RS168">
        <v>0.47898541337884348</v>
      </c>
      <c r="RT168">
        <v>1.0780571473377853E-2</v>
      </c>
      <c r="RU168">
        <v>1.5621594433266286</v>
      </c>
      <c r="RV168">
        <v>1.7497714812808647</v>
      </c>
      <c r="RW168">
        <v>-0.74863503125084496</v>
      </c>
      <c r="RX168">
        <v>0.11362837347425163</v>
      </c>
      <c r="RY168">
        <v>0.38740194420632146</v>
      </c>
      <c r="RZ168">
        <v>-0.66748095683917752</v>
      </c>
      <c r="SA168">
        <v>-0.51867240411570048</v>
      </c>
      <c r="SB168">
        <v>0.68671115200077171</v>
      </c>
      <c r="SC168">
        <v>0.33649507976203569</v>
      </c>
      <c r="SD168">
        <v>8.7976095562214057E-2</v>
      </c>
      <c r="SE168">
        <v>0.24215593645143299</v>
      </c>
      <c r="SF168">
        <v>1.3584057021077014</v>
      </c>
      <c r="SG168">
        <v>0.34390249339232676</v>
      </c>
    </row>
    <row r="170" spans="1:501">
      <c r="A170">
        <f>+A165</f>
        <v>2016</v>
      </c>
    </row>
    <row r="171" spans="1:501">
      <c r="A171" t="s">
        <v>462</v>
      </c>
      <c r="B171" s="25">
        <f>+IF('Step 2 - Expected Payments'!$E$15+B158&gt;=0,ROUND(B158+'Step 2 - Expected Payments'!$E$15,2),"")</f>
        <v>6.24</v>
      </c>
      <c r="C171" s="25">
        <f>+IF('Step 2 - Expected Payments'!$E$15+C158&gt;=0,ROUND(C158+'Step 2 - Expected Payments'!$E$15,2),"")</f>
        <v>8.4499999999999993</v>
      </c>
      <c r="D171" s="25">
        <f>+IF('Step 2 - Expected Payments'!$E$15+D158&gt;=0,ROUND(D158+'Step 2 - Expected Payments'!$E$15,2),"")</f>
        <v>7.61</v>
      </c>
      <c r="E171" s="25">
        <f>+IF('Step 2 - Expected Payments'!$E$15+E158&gt;=0,ROUND(E158+'Step 2 - Expected Payments'!$E$15,2),"")</f>
        <v>8.6300000000000008</v>
      </c>
      <c r="F171" s="25">
        <f>+IF('Step 2 - Expected Payments'!$E$15+F158&gt;=0,ROUND(F158+'Step 2 - Expected Payments'!$E$15,2),"")</f>
        <v>8.67</v>
      </c>
      <c r="G171" s="25">
        <f>+IF('Step 2 - Expected Payments'!$E$15+G158&gt;=0,ROUND(G158+'Step 2 - Expected Payments'!$E$15,2),"")</f>
        <v>8.44</v>
      </c>
      <c r="H171" s="25">
        <f>+IF('Step 2 - Expected Payments'!$E$15+H158&gt;=0,ROUND(H158+'Step 2 - Expected Payments'!$E$15,2),"")</f>
        <v>8.66</v>
      </c>
      <c r="I171" s="25">
        <f>+IF('Step 2 - Expected Payments'!$E$15+I158&gt;=0,ROUND(I158+'Step 2 - Expected Payments'!$E$15,2),"")</f>
        <v>9.2100000000000009</v>
      </c>
      <c r="J171" s="25">
        <f>+IF('Step 2 - Expected Payments'!$E$15+J158&gt;=0,ROUND(J158+'Step 2 - Expected Payments'!$E$15,2),"")</f>
        <v>8.85</v>
      </c>
      <c r="K171" s="25">
        <f>+IF('Step 2 - Expected Payments'!$E$15+K158&gt;=0,ROUND(K158+'Step 2 - Expected Payments'!$E$15,2),"")</f>
        <v>6.84</v>
      </c>
      <c r="L171" s="25">
        <f>+IF('Step 2 - Expected Payments'!$E$15+L158&gt;=0,ROUND(L158+'Step 2 - Expected Payments'!$E$15,2),"")</f>
        <v>7.88</v>
      </c>
      <c r="M171" s="25">
        <f>+IF('Step 2 - Expected Payments'!$E$15+M158&gt;=0,ROUND(M158+'Step 2 - Expected Payments'!$E$15,2),"")</f>
        <v>9.73</v>
      </c>
      <c r="N171" s="25">
        <f>+IF('Step 2 - Expected Payments'!$E$15+N158&gt;=0,ROUND(N158+'Step 2 - Expected Payments'!$E$15,2),"")</f>
        <v>8.4</v>
      </c>
      <c r="O171" s="25">
        <f>+IF('Step 2 - Expected Payments'!$E$15+O158&gt;=0,ROUND(O158+'Step 2 - Expected Payments'!$E$15,2),"")</f>
        <v>8.3699999999999992</v>
      </c>
      <c r="P171" s="25">
        <f>+IF('Step 2 - Expected Payments'!$E$15+P158&gt;=0,ROUND(P158+'Step 2 - Expected Payments'!$E$15,2),"")</f>
        <v>9.85</v>
      </c>
      <c r="Q171" s="25">
        <f>+IF('Step 2 - Expected Payments'!$E$15+Q158&gt;=0,ROUND(Q158+'Step 2 - Expected Payments'!$E$15,2),"")</f>
        <v>7.76</v>
      </c>
      <c r="R171" s="25">
        <f>+IF('Step 2 - Expected Payments'!$E$15+R158&gt;=0,ROUND(R158+'Step 2 - Expected Payments'!$E$15,2),"")</f>
        <v>8.14</v>
      </c>
      <c r="S171" s="25">
        <f>+IF('Step 2 - Expected Payments'!$E$15+S158&gt;=0,ROUND(S158+'Step 2 - Expected Payments'!$E$15,2),"")</f>
        <v>9.5500000000000007</v>
      </c>
      <c r="T171" s="25">
        <f>+IF('Step 2 - Expected Payments'!$E$15+T158&gt;=0,ROUND(T158+'Step 2 - Expected Payments'!$E$15,2),"")</f>
        <v>6.43</v>
      </c>
      <c r="U171" s="25">
        <f>+IF('Step 2 - Expected Payments'!$E$15+U158&gt;=0,ROUND(U158+'Step 2 - Expected Payments'!$E$15,2),"")</f>
        <v>8.57</v>
      </c>
      <c r="V171" s="25">
        <f>+IF('Step 2 - Expected Payments'!$E$15+V158&gt;=0,ROUND(V158+'Step 2 - Expected Payments'!$E$15,2),"")</f>
        <v>8.6</v>
      </c>
      <c r="W171" s="25">
        <f>+IF('Step 2 - Expected Payments'!$E$15+W158&gt;=0,ROUND(W158+'Step 2 - Expected Payments'!$E$15,2),"")</f>
        <v>10.1</v>
      </c>
      <c r="X171" s="25">
        <f>+IF('Step 2 - Expected Payments'!$E$15+X158&gt;=0,ROUND(X158+'Step 2 - Expected Payments'!$E$15,2),"")</f>
        <v>9.61</v>
      </c>
      <c r="Y171" s="25">
        <f>+IF('Step 2 - Expected Payments'!$E$15+Y158&gt;=0,ROUND(Y158+'Step 2 - Expected Payments'!$E$15,2),"")</f>
        <v>10.23</v>
      </c>
      <c r="Z171" s="25">
        <f>+IF('Step 2 - Expected Payments'!$E$15+Z158&gt;=0,ROUND(Z158+'Step 2 - Expected Payments'!$E$15,2),"")</f>
        <v>8.49</v>
      </c>
      <c r="AA171" s="25">
        <f>+IF('Step 2 - Expected Payments'!$E$15+AA158&gt;=0,ROUND(AA158+'Step 2 - Expected Payments'!$E$15,2),"")</f>
        <v>9.69</v>
      </c>
      <c r="AB171" s="25">
        <f>+IF('Step 2 - Expected Payments'!$E$15+AB158&gt;=0,ROUND(AB158+'Step 2 - Expected Payments'!$E$15,2),"")</f>
        <v>7.78</v>
      </c>
      <c r="AC171" s="25">
        <f>+IF('Step 2 - Expected Payments'!$E$15+AC158&gt;=0,ROUND(AC158+'Step 2 - Expected Payments'!$E$15,2),"")</f>
        <v>6.5</v>
      </c>
      <c r="AD171" s="25">
        <f>+IF('Step 2 - Expected Payments'!$E$15+AD158&gt;=0,ROUND(AD158+'Step 2 - Expected Payments'!$E$15,2),"")</f>
        <v>9.33</v>
      </c>
      <c r="AE171" s="25">
        <f>+IF('Step 2 - Expected Payments'!$E$15+AE158&gt;=0,ROUND(AE158+'Step 2 - Expected Payments'!$E$15,2),"")</f>
        <v>7.52</v>
      </c>
      <c r="AF171" s="25">
        <f>+IF('Step 2 - Expected Payments'!$E$15+AF158&gt;=0,ROUND(AF158+'Step 2 - Expected Payments'!$E$15,2),"")</f>
        <v>7.8</v>
      </c>
      <c r="AG171" s="25">
        <f>+IF('Step 2 - Expected Payments'!$E$15+AG158&gt;=0,ROUND(AG158+'Step 2 - Expected Payments'!$E$15,2),"")</f>
        <v>8.9</v>
      </c>
      <c r="AH171" s="25">
        <f>+IF('Step 2 - Expected Payments'!$E$15+AH158&gt;=0,ROUND(AH158+'Step 2 - Expected Payments'!$E$15,2),"")</f>
        <v>8.84</v>
      </c>
      <c r="AI171" s="25">
        <f>+IF('Step 2 - Expected Payments'!$E$15+AI158&gt;=0,ROUND(AI158+'Step 2 - Expected Payments'!$E$15,2),"")</f>
        <v>10.66</v>
      </c>
      <c r="AJ171" s="25">
        <f>+IF('Step 2 - Expected Payments'!$E$15+AJ158&gt;=0,ROUND(AJ158+'Step 2 - Expected Payments'!$E$15,2),"")</f>
        <v>8.7899999999999991</v>
      </c>
      <c r="AK171" s="25">
        <f>+IF('Step 2 - Expected Payments'!$E$15+AK158&gt;=0,ROUND(AK158+'Step 2 - Expected Payments'!$E$15,2),"")</f>
        <v>8.7899999999999991</v>
      </c>
      <c r="AL171" s="25">
        <f>+IF('Step 2 - Expected Payments'!$E$15+AL158&gt;=0,ROUND(AL158+'Step 2 - Expected Payments'!$E$15,2),"")</f>
        <v>9.09</v>
      </c>
      <c r="AM171" s="25">
        <f>+IF('Step 2 - Expected Payments'!$E$15+AM158&gt;=0,ROUND(AM158+'Step 2 - Expected Payments'!$E$15,2),"")</f>
        <v>7.77</v>
      </c>
      <c r="AN171" s="25">
        <f>+IF('Step 2 - Expected Payments'!$E$15+AN158&gt;=0,ROUND(AN158+'Step 2 - Expected Payments'!$E$15,2),"")</f>
        <v>8.52</v>
      </c>
      <c r="AO171" s="25">
        <f>+IF('Step 2 - Expected Payments'!$E$15+AO158&gt;=0,ROUND(AO158+'Step 2 - Expected Payments'!$E$15,2),"")</f>
        <v>8.76</v>
      </c>
      <c r="AP171" s="25">
        <f>+IF('Step 2 - Expected Payments'!$E$15+AP158&gt;=0,ROUND(AP158+'Step 2 - Expected Payments'!$E$15,2),"")</f>
        <v>7.1</v>
      </c>
      <c r="AQ171" s="25">
        <f>+IF('Step 2 - Expected Payments'!$E$15+AQ158&gt;=0,ROUND(AQ158+'Step 2 - Expected Payments'!$E$15,2),"")</f>
        <v>8.76</v>
      </c>
      <c r="AR171" s="25">
        <f>+IF('Step 2 - Expected Payments'!$E$15+AR158&gt;=0,ROUND(AR158+'Step 2 - Expected Payments'!$E$15,2),"")</f>
        <v>8.41</v>
      </c>
      <c r="AS171" s="25">
        <f>+IF('Step 2 - Expected Payments'!$E$15+AS158&gt;=0,ROUND(AS158+'Step 2 - Expected Payments'!$E$15,2),"")</f>
        <v>9.2799999999999994</v>
      </c>
      <c r="AT171" s="25">
        <f>+IF('Step 2 - Expected Payments'!$E$15+AT158&gt;=0,ROUND(AT158+'Step 2 - Expected Payments'!$E$15,2),"")</f>
        <v>7.95</v>
      </c>
      <c r="AU171" s="25">
        <f>+IF('Step 2 - Expected Payments'!$E$15+AU158&gt;=0,ROUND(AU158+'Step 2 - Expected Payments'!$E$15,2),"")</f>
        <v>8.1300000000000008</v>
      </c>
      <c r="AV171" s="25">
        <f>+IF('Step 2 - Expected Payments'!$E$15+AV158&gt;=0,ROUND(AV158+'Step 2 - Expected Payments'!$E$15,2),"")</f>
        <v>8.3000000000000007</v>
      </c>
      <c r="AW171" s="25">
        <f>+IF('Step 2 - Expected Payments'!$E$15+AW158&gt;=0,ROUND(AW158+'Step 2 - Expected Payments'!$E$15,2),"")</f>
        <v>8.09</v>
      </c>
      <c r="AX171" s="25">
        <f>+IF('Step 2 - Expected Payments'!$E$15+AX158&gt;=0,ROUND(AX158+'Step 2 - Expected Payments'!$E$15,2),"")</f>
        <v>8.4700000000000006</v>
      </c>
      <c r="AY171" s="25">
        <f>+IF('Step 2 - Expected Payments'!$E$15+AY158&gt;=0,ROUND(AY158+'Step 2 - Expected Payments'!$E$15,2),"")</f>
        <v>6.48</v>
      </c>
      <c r="AZ171" s="25">
        <f>+IF('Step 2 - Expected Payments'!$E$15+AZ158&gt;=0,ROUND(AZ158+'Step 2 - Expected Payments'!$E$15,2),"")</f>
        <v>8.24</v>
      </c>
      <c r="BA171" s="25">
        <f>+IF('Step 2 - Expected Payments'!$E$15+BA158&gt;=0,ROUND(BA158+'Step 2 - Expected Payments'!$E$15,2),"")</f>
        <v>9.42</v>
      </c>
      <c r="BB171" s="25">
        <f>+IF('Step 2 - Expected Payments'!$E$15+BB158&gt;=0,ROUND(BB158+'Step 2 - Expected Payments'!$E$15,2),"")</f>
        <v>7.21</v>
      </c>
      <c r="BC171" s="25">
        <f>+IF('Step 2 - Expected Payments'!$E$15+BC158&gt;=0,ROUND(BC158+'Step 2 - Expected Payments'!$E$15,2),"")</f>
        <v>8.3800000000000008</v>
      </c>
      <c r="BD171" s="25">
        <f>+IF('Step 2 - Expected Payments'!$E$15+BD158&gt;=0,ROUND(BD158+'Step 2 - Expected Payments'!$E$15,2),"")</f>
        <v>9.4600000000000009</v>
      </c>
      <c r="BE171" s="25">
        <f>+IF('Step 2 - Expected Payments'!$E$15+BE158&gt;=0,ROUND(BE158+'Step 2 - Expected Payments'!$E$15,2),"")</f>
        <v>9.42</v>
      </c>
      <c r="BF171" s="25">
        <f>+IF('Step 2 - Expected Payments'!$E$15+BF158&gt;=0,ROUND(BF158+'Step 2 - Expected Payments'!$E$15,2),"")</f>
        <v>8.2799999999999994</v>
      </c>
      <c r="BG171" s="25">
        <f>+IF('Step 2 - Expected Payments'!$E$15+BG158&gt;=0,ROUND(BG158+'Step 2 - Expected Payments'!$E$15,2),"")</f>
        <v>8.67</v>
      </c>
      <c r="BH171" s="25">
        <f>+IF('Step 2 - Expected Payments'!$E$15+BH158&gt;=0,ROUND(BH158+'Step 2 - Expected Payments'!$E$15,2),"")</f>
        <v>7.52</v>
      </c>
      <c r="BI171" s="25">
        <f>+IF('Step 2 - Expected Payments'!$E$15+BI158&gt;=0,ROUND(BI158+'Step 2 - Expected Payments'!$E$15,2),"")</f>
        <v>9.2200000000000006</v>
      </c>
      <c r="BJ171" s="25">
        <f>+IF('Step 2 - Expected Payments'!$E$15+BJ158&gt;=0,ROUND(BJ158+'Step 2 - Expected Payments'!$E$15,2),"")</f>
        <v>8.91</v>
      </c>
      <c r="BK171" s="25">
        <f>+IF('Step 2 - Expected Payments'!$E$15+BK158&gt;=0,ROUND(BK158+'Step 2 - Expected Payments'!$E$15,2),"")</f>
        <v>8.4</v>
      </c>
      <c r="BL171" s="25">
        <f>+IF('Step 2 - Expected Payments'!$E$15+BL158&gt;=0,ROUND(BL158+'Step 2 - Expected Payments'!$E$15,2),"")</f>
        <v>8.76</v>
      </c>
      <c r="BM171" s="25">
        <f>+IF('Step 2 - Expected Payments'!$E$15+BM158&gt;=0,ROUND(BM158+'Step 2 - Expected Payments'!$E$15,2),"")</f>
        <v>7.9</v>
      </c>
      <c r="BN171" s="25">
        <f>+IF('Step 2 - Expected Payments'!$E$15+BN158&gt;=0,ROUND(BN158+'Step 2 - Expected Payments'!$E$15,2),"")</f>
        <v>7.89</v>
      </c>
      <c r="BO171" s="25">
        <f>+IF('Step 2 - Expected Payments'!$E$15+BO158&gt;=0,ROUND(BO158+'Step 2 - Expected Payments'!$E$15,2),"")</f>
        <v>10.29</v>
      </c>
      <c r="BP171" s="25">
        <f>+IF('Step 2 - Expected Payments'!$E$15+BP158&gt;=0,ROUND(BP158+'Step 2 - Expected Payments'!$E$15,2),"")</f>
        <v>8.92</v>
      </c>
      <c r="BQ171" s="25">
        <f>+IF('Step 2 - Expected Payments'!$E$15+BQ158&gt;=0,ROUND(BQ158+'Step 2 - Expected Payments'!$E$15,2),"")</f>
        <v>6.72</v>
      </c>
      <c r="BR171" s="25">
        <f>+IF('Step 2 - Expected Payments'!$E$15+BR158&gt;=0,ROUND(BR158+'Step 2 - Expected Payments'!$E$15,2),"")</f>
        <v>8.98</v>
      </c>
      <c r="BS171" s="25">
        <f>+IF('Step 2 - Expected Payments'!$E$15+BS158&gt;=0,ROUND(BS158+'Step 2 - Expected Payments'!$E$15,2),"")</f>
        <v>7.88</v>
      </c>
      <c r="BT171" s="25">
        <f>+IF('Step 2 - Expected Payments'!$E$15+BT158&gt;=0,ROUND(BT158+'Step 2 - Expected Payments'!$E$15,2),"")</f>
        <v>8.7100000000000009</v>
      </c>
      <c r="BU171" s="25">
        <f>+IF('Step 2 - Expected Payments'!$E$15+BU158&gt;=0,ROUND(BU158+'Step 2 - Expected Payments'!$E$15,2),"")</f>
        <v>8.7799999999999994</v>
      </c>
      <c r="BV171" s="25">
        <f>+IF('Step 2 - Expected Payments'!$E$15+BV158&gt;=0,ROUND(BV158+'Step 2 - Expected Payments'!$E$15,2),"")</f>
        <v>7.69</v>
      </c>
      <c r="BW171" s="25">
        <f>+IF('Step 2 - Expected Payments'!$E$15+BW158&gt;=0,ROUND(BW158+'Step 2 - Expected Payments'!$E$15,2),"")</f>
        <v>9.44</v>
      </c>
      <c r="BX171" s="25">
        <f>+IF('Step 2 - Expected Payments'!$E$15+BX158&gt;=0,ROUND(BX158+'Step 2 - Expected Payments'!$E$15,2),"")</f>
        <v>10.130000000000001</v>
      </c>
      <c r="BY171" s="25">
        <f>+IF('Step 2 - Expected Payments'!$E$15+BY158&gt;=0,ROUND(BY158+'Step 2 - Expected Payments'!$E$15,2),"")</f>
        <v>9.33</v>
      </c>
      <c r="BZ171" s="25">
        <f>+IF('Step 2 - Expected Payments'!$E$15+BZ158&gt;=0,ROUND(BZ158+'Step 2 - Expected Payments'!$E$15,2),"")</f>
        <v>9</v>
      </c>
      <c r="CA171" s="25">
        <f>+IF('Step 2 - Expected Payments'!$E$15+CA158&gt;=0,ROUND(CA158+'Step 2 - Expected Payments'!$E$15,2),"")</f>
        <v>7.86</v>
      </c>
      <c r="CB171" s="25">
        <f>+IF('Step 2 - Expected Payments'!$E$15+CB158&gt;=0,ROUND(CB158+'Step 2 - Expected Payments'!$E$15,2),"")</f>
        <v>9.4600000000000009</v>
      </c>
      <c r="CC171" s="25">
        <f>+IF('Step 2 - Expected Payments'!$E$15+CC158&gt;=0,ROUND(CC158+'Step 2 - Expected Payments'!$E$15,2),"")</f>
        <v>8.64</v>
      </c>
      <c r="CD171" s="25">
        <f>+IF('Step 2 - Expected Payments'!$E$15+CD158&gt;=0,ROUND(CD158+'Step 2 - Expected Payments'!$E$15,2),"")</f>
        <v>7.62</v>
      </c>
      <c r="CE171" s="25">
        <f>+IF('Step 2 - Expected Payments'!$E$15+CE158&gt;=0,ROUND(CE158+'Step 2 - Expected Payments'!$E$15,2),"")</f>
        <v>8.0399999999999991</v>
      </c>
      <c r="CF171" s="25">
        <f>+IF('Step 2 - Expected Payments'!$E$15+CF158&gt;=0,ROUND(CF158+'Step 2 - Expected Payments'!$E$15,2),"")</f>
        <v>8.77</v>
      </c>
      <c r="CG171" s="25">
        <f>+IF('Step 2 - Expected Payments'!$E$15+CG158&gt;=0,ROUND(CG158+'Step 2 - Expected Payments'!$E$15,2),"")</f>
        <v>9.02</v>
      </c>
      <c r="CH171" s="25">
        <f>+IF('Step 2 - Expected Payments'!$E$15+CH158&gt;=0,ROUND(CH158+'Step 2 - Expected Payments'!$E$15,2),"")</f>
        <v>8.69</v>
      </c>
      <c r="CI171" s="25">
        <f>+IF('Step 2 - Expected Payments'!$E$15+CI158&gt;=0,ROUND(CI158+'Step 2 - Expected Payments'!$E$15,2),"")</f>
        <v>8.51</v>
      </c>
      <c r="CJ171" s="25">
        <f>+IF('Step 2 - Expected Payments'!$E$15+CJ158&gt;=0,ROUND(CJ158+'Step 2 - Expected Payments'!$E$15,2),"")</f>
        <v>9.74</v>
      </c>
      <c r="CK171" s="25">
        <f>+IF('Step 2 - Expected Payments'!$E$15+CK158&gt;=0,ROUND(CK158+'Step 2 - Expected Payments'!$E$15,2),"")</f>
        <v>8.0500000000000007</v>
      </c>
      <c r="CL171" s="25">
        <f>+IF('Step 2 - Expected Payments'!$E$15+CL158&gt;=0,ROUND(CL158+'Step 2 - Expected Payments'!$E$15,2),"")</f>
        <v>7.52</v>
      </c>
      <c r="CM171" s="25">
        <f>+IF('Step 2 - Expected Payments'!$E$15+CM158&gt;=0,ROUND(CM158+'Step 2 - Expected Payments'!$E$15,2),"")</f>
        <v>9.1999999999999993</v>
      </c>
      <c r="CN171" s="25">
        <f>+IF('Step 2 - Expected Payments'!$E$15+CN158&gt;=0,ROUND(CN158+'Step 2 - Expected Payments'!$E$15,2),"")</f>
        <v>9.81</v>
      </c>
      <c r="CO171" s="25">
        <f>+IF('Step 2 - Expected Payments'!$E$15+CO158&gt;=0,ROUND(CO158+'Step 2 - Expected Payments'!$E$15,2),"")</f>
        <v>8.58</v>
      </c>
      <c r="CP171" s="25">
        <f>+IF('Step 2 - Expected Payments'!$E$15+CP158&gt;=0,ROUND(CP158+'Step 2 - Expected Payments'!$E$15,2),"")</f>
        <v>8.17</v>
      </c>
      <c r="CQ171" s="25">
        <f>+IF('Step 2 - Expected Payments'!$E$15+CQ158&gt;=0,ROUND(CQ158+'Step 2 - Expected Payments'!$E$15,2),"")</f>
        <v>8.56</v>
      </c>
      <c r="CR171" s="25">
        <f>+IF('Step 2 - Expected Payments'!$E$15+CR158&gt;=0,ROUND(CR158+'Step 2 - Expected Payments'!$E$15,2),"")</f>
        <v>7.61</v>
      </c>
      <c r="CS171" s="25">
        <f>+IF('Step 2 - Expected Payments'!$E$15+CS158&gt;=0,ROUND(CS158+'Step 2 - Expected Payments'!$E$15,2),"")</f>
        <v>10.53</v>
      </c>
      <c r="CT171" s="25">
        <f>+IF('Step 2 - Expected Payments'!$E$15+CT158&gt;=0,ROUND(CT158+'Step 2 - Expected Payments'!$E$15,2),"")</f>
        <v>8.3000000000000007</v>
      </c>
      <c r="CU171" s="25">
        <f>+IF('Step 2 - Expected Payments'!$E$15+CU158&gt;=0,ROUND(CU158+'Step 2 - Expected Payments'!$E$15,2),"")</f>
        <v>9</v>
      </c>
      <c r="CV171" s="25">
        <f>+IF('Step 2 - Expected Payments'!$E$15+CV158&gt;=0,ROUND(CV158+'Step 2 - Expected Payments'!$E$15,2),"")</f>
        <v>8.44</v>
      </c>
      <c r="CW171" s="25">
        <f>+IF('Step 2 - Expected Payments'!$E$15+CW158&gt;=0,ROUND(CW158+'Step 2 - Expected Payments'!$E$15,2),"")</f>
        <v>7.99</v>
      </c>
      <c r="CX171" s="25">
        <f>+IF('Step 2 - Expected Payments'!$E$15+CX158&gt;=0,ROUND(CX158+'Step 2 - Expected Payments'!$E$15,2),"")</f>
        <v>7.41</v>
      </c>
      <c r="CY171" s="25">
        <f>+IF('Step 2 - Expected Payments'!$E$15+CY158&gt;=0,ROUND(CY158+'Step 2 - Expected Payments'!$E$15,2),"")</f>
        <v>9.17</v>
      </c>
      <c r="CZ171" s="25">
        <f>+IF('Step 2 - Expected Payments'!$E$15+CZ158&gt;=0,ROUND(CZ158+'Step 2 - Expected Payments'!$E$15,2),"")</f>
        <v>8.6199999999999992</v>
      </c>
      <c r="DA171" s="25">
        <f>+IF('Step 2 - Expected Payments'!$E$15+DA158&gt;=0,ROUND(DA158+'Step 2 - Expected Payments'!$E$15,2),"")</f>
        <v>8.26</v>
      </c>
      <c r="DB171" s="25">
        <f>+IF('Step 2 - Expected Payments'!$E$15+DB158&gt;=0,ROUND(DB158+'Step 2 - Expected Payments'!$E$15,2),"")</f>
        <v>10.32</v>
      </c>
      <c r="DC171" s="25">
        <f>+IF('Step 2 - Expected Payments'!$E$15+DC158&gt;=0,ROUND(DC158+'Step 2 - Expected Payments'!$E$15,2),"")</f>
        <v>8.85</v>
      </c>
      <c r="DD171" s="25">
        <f>+IF('Step 2 - Expected Payments'!$E$15+DD158&gt;=0,ROUND(DD158+'Step 2 - Expected Payments'!$E$15,2),"")</f>
        <v>9.09</v>
      </c>
      <c r="DE171" s="25">
        <f>+IF('Step 2 - Expected Payments'!$E$15+DE158&gt;=0,ROUND(DE158+'Step 2 - Expected Payments'!$E$15,2),"")</f>
        <v>6.66</v>
      </c>
      <c r="DF171" s="25">
        <f>+IF('Step 2 - Expected Payments'!$E$15+DF158&gt;=0,ROUND(DF158+'Step 2 - Expected Payments'!$E$15,2),"")</f>
        <v>10.42</v>
      </c>
      <c r="DG171" s="25">
        <f>+IF('Step 2 - Expected Payments'!$E$15+DG158&gt;=0,ROUND(DG158+'Step 2 - Expected Payments'!$E$15,2),"")</f>
        <v>8.69</v>
      </c>
      <c r="DH171" s="25">
        <f>+IF('Step 2 - Expected Payments'!$E$15+DH158&gt;=0,ROUND(DH158+'Step 2 - Expected Payments'!$E$15,2),"")</f>
        <v>9.64</v>
      </c>
      <c r="DI171" s="25">
        <f>+IF('Step 2 - Expected Payments'!$E$15+DI158&gt;=0,ROUND(DI158+'Step 2 - Expected Payments'!$E$15,2),"")</f>
        <v>9.25</v>
      </c>
      <c r="DJ171" s="25">
        <f>+IF('Step 2 - Expected Payments'!$E$15+DJ158&gt;=0,ROUND(DJ158+'Step 2 - Expected Payments'!$E$15,2),"")</f>
        <v>7.7</v>
      </c>
      <c r="DK171" s="25">
        <f>+IF('Step 2 - Expected Payments'!$E$15+DK158&gt;=0,ROUND(DK158+'Step 2 - Expected Payments'!$E$15,2),"")</f>
        <v>8.3800000000000008</v>
      </c>
      <c r="DL171" s="25">
        <f>+IF('Step 2 - Expected Payments'!$E$15+DL158&gt;=0,ROUND(DL158+'Step 2 - Expected Payments'!$E$15,2),"")</f>
        <v>8.98</v>
      </c>
      <c r="DM171" s="25">
        <f>+IF('Step 2 - Expected Payments'!$E$15+DM158&gt;=0,ROUND(DM158+'Step 2 - Expected Payments'!$E$15,2),"")</f>
        <v>7.53</v>
      </c>
      <c r="DN171" s="25">
        <f>+IF('Step 2 - Expected Payments'!$E$15+DN158&gt;=0,ROUND(DN158+'Step 2 - Expected Payments'!$E$15,2),"")</f>
        <v>7.41</v>
      </c>
      <c r="DO171" s="25">
        <f>+IF('Step 2 - Expected Payments'!$E$15+DO158&gt;=0,ROUND(DO158+'Step 2 - Expected Payments'!$E$15,2),"")</f>
        <v>10.61</v>
      </c>
      <c r="DP171" s="25">
        <f>+IF('Step 2 - Expected Payments'!$E$15+DP158&gt;=0,ROUND(DP158+'Step 2 - Expected Payments'!$E$15,2),"")</f>
        <v>10.220000000000001</v>
      </c>
      <c r="DQ171" s="25">
        <f>+IF('Step 2 - Expected Payments'!$E$15+DQ158&gt;=0,ROUND(DQ158+'Step 2 - Expected Payments'!$E$15,2),"")</f>
        <v>9.84</v>
      </c>
      <c r="DR171" s="25">
        <f>+IF('Step 2 - Expected Payments'!$E$15+DR158&gt;=0,ROUND(DR158+'Step 2 - Expected Payments'!$E$15,2),"")</f>
        <v>8.52</v>
      </c>
      <c r="DS171" s="25">
        <f>+IF('Step 2 - Expected Payments'!$E$15+DS158&gt;=0,ROUND(DS158+'Step 2 - Expected Payments'!$E$15,2),"")</f>
        <v>8.01</v>
      </c>
      <c r="DT171" s="25">
        <f>+IF('Step 2 - Expected Payments'!$E$15+DT158&gt;=0,ROUND(DT158+'Step 2 - Expected Payments'!$E$15,2),"")</f>
        <v>9.3800000000000008</v>
      </c>
      <c r="DU171" s="25">
        <f>+IF('Step 2 - Expected Payments'!$E$15+DU158&gt;=0,ROUND(DU158+'Step 2 - Expected Payments'!$E$15,2),"")</f>
        <v>8.5399999999999991</v>
      </c>
      <c r="DV171" s="25">
        <f>+IF('Step 2 - Expected Payments'!$E$15+DV158&gt;=0,ROUND(DV158+'Step 2 - Expected Payments'!$E$15,2),"")</f>
        <v>7.9</v>
      </c>
      <c r="DW171" s="25">
        <f>+IF('Step 2 - Expected Payments'!$E$15+DW158&gt;=0,ROUND(DW158+'Step 2 - Expected Payments'!$E$15,2),"")</f>
        <v>10.18</v>
      </c>
      <c r="DX171" s="25">
        <f>+IF('Step 2 - Expected Payments'!$E$15+DX158&gt;=0,ROUND(DX158+'Step 2 - Expected Payments'!$E$15,2),"")</f>
        <v>8.18</v>
      </c>
      <c r="DY171" s="25">
        <f>+IF('Step 2 - Expected Payments'!$E$15+DY158&gt;=0,ROUND(DY158+'Step 2 - Expected Payments'!$E$15,2),"")</f>
        <v>6.7</v>
      </c>
      <c r="DZ171" s="25">
        <f>+IF('Step 2 - Expected Payments'!$E$15+DZ158&gt;=0,ROUND(DZ158+'Step 2 - Expected Payments'!$E$15,2),"")</f>
        <v>6.94</v>
      </c>
      <c r="EA171" s="25">
        <f>+IF('Step 2 - Expected Payments'!$E$15+EA158&gt;=0,ROUND(EA158+'Step 2 - Expected Payments'!$E$15,2),"")</f>
        <v>8.07</v>
      </c>
      <c r="EB171" s="25">
        <f>+IF('Step 2 - Expected Payments'!$E$15+EB158&gt;=0,ROUND(EB158+'Step 2 - Expected Payments'!$E$15,2),"")</f>
        <v>10.15</v>
      </c>
      <c r="EC171" s="25">
        <f>+IF('Step 2 - Expected Payments'!$E$15+EC158&gt;=0,ROUND(EC158+'Step 2 - Expected Payments'!$E$15,2),"")</f>
        <v>10.29</v>
      </c>
      <c r="ED171" s="25">
        <f>+IF('Step 2 - Expected Payments'!$E$15+ED158&gt;=0,ROUND(ED158+'Step 2 - Expected Payments'!$E$15,2),"")</f>
        <v>9.41</v>
      </c>
      <c r="EE171" s="25">
        <f>+IF('Step 2 - Expected Payments'!$E$15+EE158&gt;=0,ROUND(EE158+'Step 2 - Expected Payments'!$E$15,2),"")</f>
        <v>7.87</v>
      </c>
      <c r="EF171" s="25">
        <f>+IF('Step 2 - Expected Payments'!$E$15+EF158&gt;=0,ROUND(EF158+'Step 2 - Expected Payments'!$E$15,2),"")</f>
        <v>8.39</v>
      </c>
      <c r="EG171" s="25">
        <f>+IF('Step 2 - Expected Payments'!$E$15+EG158&gt;=0,ROUND(EG158+'Step 2 - Expected Payments'!$E$15,2),"")</f>
        <v>7.84</v>
      </c>
      <c r="EH171" s="25">
        <f>+IF('Step 2 - Expected Payments'!$E$15+EH158&gt;=0,ROUND(EH158+'Step 2 - Expected Payments'!$E$15,2),"")</f>
        <v>9.7200000000000006</v>
      </c>
      <c r="EI171" s="25">
        <f>+IF('Step 2 - Expected Payments'!$E$15+EI158&gt;=0,ROUND(EI158+'Step 2 - Expected Payments'!$E$15,2),"")</f>
        <v>9.36</v>
      </c>
      <c r="EJ171" s="25">
        <f>+IF('Step 2 - Expected Payments'!$E$15+EJ158&gt;=0,ROUND(EJ158+'Step 2 - Expected Payments'!$E$15,2),"")</f>
        <v>8.4600000000000009</v>
      </c>
      <c r="EK171" s="25">
        <f>+IF('Step 2 - Expected Payments'!$E$15+EK158&gt;=0,ROUND(EK158+'Step 2 - Expected Payments'!$E$15,2),"")</f>
        <v>9.3000000000000007</v>
      </c>
      <c r="EL171" s="25">
        <f>+IF('Step 2 - Expected Payments'!$E$15+EL158&gt;=0,ROUND(EL158+'Step 2 - Expected Payments'!$E$15,2),"")</f>
        <v>8.58</v>
      </c>
      <c r="EM171" s="25">
        <f>+IF('Step 2 - Expected Payments'!$E$15+EM158&gt;=0,ROUND(EM158+'Step 2 - Expected Payments'!$E$15,2),"")</f>
        <v>7.12</v>
      </c>
      <c r="EN171" s="25">
        <f>+IF('Step 2 - Expected Payments'!$E$15+EN158&gt;=0,ROUND(EN158+'Step 2 - Expected Payments'!$E$15,2),"")</f>
        <v>8.61</v>
      </c>
      <c r="EO171" s="25">
        <f>+IF('Step 2 - Expected Payments'!$E$15+EO158&gt;=0,ROUND(EO158+'Step 2 - Expected Payments'!$E$15,2),"")</f>
        <v>8.69</v>
      </c>
      <c r="EP171" s="25">
        <f>+IF('Step 2 - Expected Payments'!$E$15+EP158&gt;=0,ROUND(EP158+'Step 2 - Expected Payments'!$E$15,2),"")</f>
        <v>9.4</v>
      </c>
      <c r="EQ171" s="25">
        <f>+IF('Step 2 - Expected Payments'!$E$15+EQ158&gt;=0,ROUND(EQ158+'Step 2 - Expected Payments'!$E$15,2),"")</f>
        <v>6.91</v>
      </c>
      <c r="ER171" s="25">
        <f>+IF('Step 2 - Expected Payments'!$E$15+ER158&gt;=0,ROUND(ER158+'Step 2 - Expected Payments'!$E$15,2),"")</f>
        <v>8.3699999999999992</v>
      </c>
      <c r="ES171" s="25">
        <f>+IF('Step 2 - Expected Payments'!$E$15+ES158&gt;=0,ROUND(ES158+'Step 2 - Expected Payments'!$E$15,2),"")</f>
        <v>8.2899999999999991</v>
      </c>
      <c r="ET171" s="25">
        <f>+IF('Step 2 - Expected Payments'!$E$15+ET158&gt;=0,ROUND(ET158+'Step 2 - Expected Payments'!$E$15,2),"")</f>
        <v>6.8</v>
      </c>
      <c r="EU171" s="25">
        <f>+IF('Step 2 - Expected Payments'!$E$15+EU158&gt;=0,ROUND(EU158+'Step 2 - Expected Payments'!$E$15,2),"")</f>
        <v>7.73</v>
      </c>
      <c r="EV171" s="25">
        <f>+IF('Step 2 - Expected Payments'!$E$15+EV158&gt;=0,ROUND(EV158+'Step 2 - Expected Payments'!$E$15,2),"")</f>
        <v>7.75</v>
      </c>
      <c r="EW171" s="25">
        <f>+IF('Step 2 - Expected Payments'!$E$15+EW158&gt;=0,ROUND(EW158+'Step 2 - Expected Payments'!$E$15,2),"")</f>
        <v>9.0399999999999991</v>
      </c>
      <c r="EX171" s="25">
        <f>+IF('Step 2 - Expected Payments'!$E$15+EX158&gt;=0,ROUND(EX158+'Step 2 - Expected Payments'!$E$15,2),"")</f>
        <v>9.0299999999999994</v>
      </c>
      <c r="EY171" s="25">
        <f>+IF('Step 2 - Expected Payments'!$E$15+EY158&gt;=0,ROUND(EY158+'Step 2 - Expected Payments'!$E$15,2),"")</f>
        <v>10.18</v>
      </c>
      <c r="EZ171" s="25">
        <f>+IF('Step 2 - Expected Payments'!$E$15+EZ158&gt;=0,ROUND(EZ158+'Step 2 - Expected Payments'!$E$15,2),"")</f>
        <v>10.66</v>
      </c>
      <c r="FA171" s="25">
        <f>+IF('Step 2 - Expected Payments'!$E$15+FA158&gt;=0,ROUND(FA158+'Step 2 - Expected Payments'!$E$15,2),"")</f>
        <v>6.82</v>
      </c>
      <c r="FB171" s="25">
        <f>+IF('Step 2 - Expected Payments'!$E$15+FB158&gt;=0,ROUND(FB158+'Step 2 - Expected Payments'!$E$15,2),"")</f>
        <v>9.15</v>
      </c>
      <c r="FC171" s="25">
        <f>+IF('Step 2 - Expected Payments'!$E$15+FC158&gt;=0,ROUND(FC158+'Step 2 - Expected Payments'!$E$15,2),"")</f>
        <v>9.36</v>
      </c>
      <c r="FD171" s="25">
        <f>+IF('Step 2 - Expected Payments'!$E$15+FD158&gt;=0,ROUND(FD158+'Step 2 - Expected Payments'!$E$15,2),"")</f>
        <v>9.24</v>
      </c>
      <c r="FE171" s="25">
        <f>+IF('Step 2 - Expected Payments'!$E$15+FE158&gt;=0,ROUND(FE158+'Step 2 - Expected Payments'!$E$15,2),"")</f>
        <v>8.07</v>
      </c>
      <c r="FF171" s="25">
        <f>+IF('Step 2 - Expected Payments'!$E$15+FF158&gt;=0,ROUND(FF158+'Step 2 - Expected Payments'!$E$15,2),"")</f>
        <v>9.2100000000000009</v>
      </c>
      <c r="FG171" s="25">
        <f>+IF('Step 2 - Expected Payments'!$E$15+FG158&gt;=0,ROUND(FG158+'Step 2 - Expected Payments'!$E$15,2),"")</f>
        <v>10.68</v>
      </c>
      <c r="FH171" s="25">
        <f>+IF('Step 2 - Expected Payments'!$E$15+FH158&gt;=0,ROUND(FH158+'Step 2 - Expected Payments'!$E$15,2),"")</f>
        <v>9.43</v>
      </c>
      <c r="FI171" s="25">
        <f>+IF('Step 2 - Expected Payments'!$E$15+FI158&gt;=0,ROUND(FI158+'Step 2 - Expected Payments'!$E$15,2),"")</f>
        <v>9.39</v>
      </c>
      <c r="FJ171" s="25">
        <f>+IF('Step 2 - Expected Payments'!$E$15+FJ158&gt;=0,ROUND(FJ158+'Step 2 - Expected Payments'!$E$15,2),"")</f>
        <v>8.44</v>
      </c>
      <c r="FK171" s="25">
        <f>+IF('Step 2 - Expected Payments'!$E$15+FK158&gt;=0,ROUND(FK158+'Step 2 - Expected Payments'!$E$15,2),"")</f>
        <v>9.3699999999999992</v>
      </c>
      <c r="FL171" s="25">
        <f>+IF('Step 2 - Expected Payments'!$E$15+FL158&gt;=0,ROUND(FL158+'Step 2 - Expected Payments'!$E$15,2),"")</f>
        <v>8.82</v>
      </c>
      <c r="FM171" s="25">
        <f>+IF('Step 2 - Expected Payments'!$E$15+FM158&gt;=0,ROUND(FM158+'Step 2 - Expected Payments'!$E$15,2),"")</f>
        <v>7.16</v>
      </c>
      <c r="FN171" s="25">
        <f>+IF('Step 2 - Expected Payments'!$E$15+FN158&gt;=0,ROUND(FN158+'Step 2 - Expected Payments'!$E$15,2),"")</f>
        <v>10.84</v>
      </c>
      <c r="FO171" s="25">
        <f>+IF('Step 2 - Expected Payments'!$E$15+FO158&gt;=0,ROUND(FO158+'Step 2 - Expected Payments'!$E$15,2),"")</f>
        <v>6.67</v>
      </c>
      <c r="FP171" s="25">
        <f>+IF('Step 2 - Expected Payments'!$E$15+FP158&gt;=0,ROUND(FP158+'Step 2 - Expected Payments'!$E$15,2),"")</f>
        <v>9.1999999999999993</v>
      </c>
      <c r="FQ171" s="25">
        <f>+IF('Step 2 - Expected Payments'!$E$15+FQ158&gt;=0,ROUND(FQ158+'Step 2 - Expected Payments'!$E$15,2),"")</f>
        <v>8.3800000000000008</v>
      </c>
      <c r="FR171" s="25">
        <f>+IF('Step 2 - Expected Payments'!$E$15+FR158&gt;=0,ROUND(FR158+'Step 2 - Expected Payments'!$E$15,2),"")</f>
        <v>9.0500000000000007</v>
      </c>
      <c r="FS171" s="25">
        <f>+IF('Step 2 - Expected Payments'!$E$15+FS158&gt;=0,ROUND(FS158+'Step 2 - Expected Payments'!$E$15,2),"")</f>
        <v>6.67</v>
      </c>
      <c r="FT171" s="25">
        <f>+IF('Step 2 - Expected Payments'!$E$15+FT158&gt;=0,ROUND(FT158+'Step 2 - Expected Payments'!$E$15,2),"")</f>
        <v>7.12</v>
      </c>
      <c r="FU171" s="25">
        <f>+IF('Step 2 - Expected Payments'!$E$15+FU158&gt;=0,ROUND(FU158+'Step 2 - Expected Payments'!$E$15,2),"")</f>
        <v>7.51</v>
      </c>
      <c r="FV171" s="25">
        <f>+IF('Step 2 - Expected Payments'!$E$15+FV158&gt;=0,ROUND(FV158+'Step 2 - Expected Payments'!$E$15,2),"")</f>
        <v>9.33</v>
      </c>
      <c r="FW171" s="25">
        <f>+IF('Step 2 - Expected Payments'!$E$15+FW158&gt;=0,ROUND(FW158+'Step 2 - Expected Payments'!$E$15,2),"")</f>
        <v>9.09</v>
      </c>
      <c r="FX171" s="25">
        <f>+IF('Step 2 - Expected Payments'!$E$15+FX158&gt;=0,ROUND(FX158+'Step 2 - Expected Payments'!$E$15,2),"")</f>
        <v>8.44</v>
      </c>
      <c r="FY171" s="25">
        <f>+IF('Step 2 - Expected Payments'!$E$15+FY158&gt;=0,ROUND(FY158+'Step 2 - Expected Payments'!$E$15,2),"")</f>
        <v>9.23</v>
      </c>
      <c r="FZ171" s="25">
        <f>+IF('Step 2 - Expected Payments'!$E$15+FZ158&gt;=0,ROUND(FZ158+'Step 2 - Expected Payments'!$E$15,2),"")</f>
        <v>8.7100000000000009</v>
      </c>
      <c r="GA171" s="25">
        <f>+IF('Step 2 - Expected Payments'!$E$15+GA158&gt;=0,ROUND(GA158+'Step 2 - Expected Payments'!$E$15,2),"")</f>
        <v>9.61</v>
      </c>
      <c r="GB171" s="25">
        <f>+IF('Step 2 - Expected Payments'!$E$15+GB158&gt;=0,ROUND(GB158+'Step 2 - Expected Payments'!$E$15,2),"")</f>
        <v>7.43</v>
      </c>
      <c r="GC171" s="25">
        <f>+IF('Step 2 - Expected Payments'!$E$15+GC158&gt;=0,ROUND(GC158+'Step 2 - Expected Payments'!$E$15,2),"")</f>
        <v>8.36</v>
      </c>
      <c r="GD171" s="25">
        <f>+IF('Step 2 - Expected Payments'!$E$15+GD158&gt;=0,ROUND(GD158+'Step 2 - Expected Payments'!$E$15,2),"")</f>
        <v>8.65</v>
      </c>
      <c r="GE171" s="25">
        <f>+IF('Step 2 - Expected Payments'!$E$15+GE158&gt;=0,ROUND(GE158+'Step 2 - Expected Payments'!$E$15,2),"")</f>
        <v>8.19</v>
      </c>
      <c r="GF171" s="25">
        <f>+IF('Step 2 - Expected Payments'!$E$15+GF158&gt;=0,ROUND(GF158+'Step 2 - Expected Payments'!$E$15,2),"")</f>
        <v>8.1999999999999993</v>
      </c>
      <c r="GG171" s="25">
        <f>+IF('Step 2 - Expected Payments'!$E$15+GG158&gt;=0,ROUND(GG158+'Step 2 - Expected Payments'!$E$15,2),"")</f>
        <v>8.93</v>
      </c>
      <c r="GH171" s="25">
        <f>+IF('Step 2 - Expected Payments'!$E$15+GH158&gt;=0,ROUND(GH158+'Step 2 - Expected Payments'!$E$15,2),"")</f>
        <v>7.55</v>
      </c>
      <c r="GI171" s="25">
        <f>+IF('Step 2 - Expected Payments'!$E$15+GI158&gt;=0,ROUND(GI158+'Step 2 - Expected Payments'!$E$15,2),"")</f>
        <v>8.42</v>
      </c>
      <c r="GJ171" s="25">
        <f>+IF('Step 2 - Expected Payments'!$E$15+GJ158&gt;=0,ROUND(GJ158+'Step 2 - Expected Payments'!$E$15,2),"")</f>
        <v>7.98</v>
      </c>
      <c r="GK171" s="25">
        <f>+IF('Step 2 - Expected Payments'!$E$15+GK158&gt;=0,ROUND(GK158+'Step 2 - Expected Payments'!$E$15,2),"")</f>
        <v>8.24</v>
      </c>
      <c r="GL171" s="25">
        <f>+IF('Step 2 - Expected Payments'!$E$15+GL158&gt;=0,ROUND(GL158+'Step 2 - Expected Payments'!$E$15,2),"")</f>
        <v>8.64</v>
      </c>
      <c r="GM171" s="25">
        <f>+IF('Step 2 - Expected Payments'!$E$15+GM158&gt;=0,ROUND(GM158+'Step 2 - Expected Payments'!$E$15,2),"")</f>
        <v>9.02</v>
      </c>
      <c r="GN171" s="25">
        <f>+IF('Step 2 - Expected Payments'!$E$15+GN158&gt;=0,ROUND(GN158+'Step 2 - Expected Payments'!$E$15,2),"")</f>
        <v>8.6300000000000008</v>
      </c>
      <c r="GO171" s="25">
        <f>+IF('Step 2 - Expected Payments'!$E$15+GO158&gt;=0,ROUND(GO158+'Step 2 - Expected Payments'!$E$15,2),"")</f>
        <v>9.15</v>
      </c>
      <c r="GP171" s="25">
        <f>+IF('Step 2 - Expected Payments'!$E$15+GP158&gt;=0,ROUND(GP158+'Step 2 - Expected Payments'!$E$15,2),"")</f>
        <v>9.67</v>
      </c>
      <c r="GQ171" s="25">
        <f>+IF('Step 2 - Expected Payments'!$E$15+GQ158&gt;=0,ROUND(GQ158+'Step 2 - Expected Payments'!$E$15,2),"")</f>
        <v>9.26</v>
      </c>
      <c r="GR171" s="25">
        <f>+IF('Step 2 - Expected Payments'!$E$15+GR158&gt;=0,ROUND(GR158+'Step 2 - Expected Payments'!$E$15,2),"")</f>
        <v>8.93</v>
      </c>
      <c r="GS171" s="25">
        <f>+IF('Step 2 - Expected Payments'!$E$15+GS158&gt;=0,ROUND(GS158+'Step 2 - Expected Payments'!$E$15,2),"")</f>
        <v>8.56</v>
      </c>
      <c r="GT171" s="25">
        <f>+IF('Step 2 - Expected Payments'!$E$15+GT158&gt;=0,ROUND(GT158+'Step 2 - Expected Payments'!$E$15,2),"")</f>
        <v>9.6300000000000008</v>
      </c>
      <c r="GU171" s="25">
        <f>+IF('Step 2 - Expected Payments'!$E$15+GU158&gt;=0,ROUND(GU158+'Step 2 - Expected Payments'!$E$15,2),"")</f>
        <v>10.1</v>
      </c>
      <c r="GV171" s="25">
        <f>+IF('Step 2 - Expected Payments'!$E$15+GV158&gt;=0,ROUND(GV158+'Step 2 - Expected Payments'!$E$15,2),"")</f>
        <v>9.52</v>
      </c>
      <c r="GW171" s="25">
        <f>+IF('Step 2 - Expected Payments'!$E$15+GW158&gt;=0,ROUND(GW158+'Step 2 - Expected Payments'!$E$15,2),"")</f>
        <v>8.76</v>
      </c>
      <c r="GX171" s="25">
        <f>+IF('Step 2 - Expected Payments'!$E$15+GX158&gt;=0,ROUND(GX158+'Step 2 - Expected Payments'!$E$15,2),"")</f>
        <v>9.99</v>
      </c>
      <c r="GY171" s="25">
        <f>+IF('Step 2 - Expected Payments'!$E$15+GY158&gt;=0,ROUND(GY158+'Step 2 - Expected Payments'!$E$15,2),"")</f>
        <v>6.81</v>
      </c>
      <c r="GZ171" s="25">
        <f>+IF('Step 2 - Expected Payments'!$E$15+GZ158&gt;=0,ROUND(GZ158+'Step 2 - Expected Payments'!$E$15,2),"")</f>
        <v>7.09</v>
      </c>
      <c r="HA171" s="25">
        <f>+IF('Step 2 - Expected Payments'!$E$15+HA158&gt;=0,ROUND(HA158+'Step 2 - Expected Payments'!$E$15,2),"")</f>
        <v>8.34</v>
      </c>
      <c r="HB171" s="25">
        <f>+IF('Step 2 - Expected Payments'!$E$15+HB158&gt;=0,ROUND(HB158+'Step 2 - Expected Payments'!$E$15,2),"")</f>
        <v>8.48</v>
      </c>
      <c r="HC171" s="25">
        <f>+IF('Step 2 - Expected Payments'!$E$15+HC158&gt;=0,ROUND(HC158+'Step 2 - Expected Payments'!$E$15,2),"")</f>
        <v>9.6199999999999992</v>
      </c>
      <c r="HD171" s="25">
        <f>+IF('Step 2 - Expected Payments'!$E$15+HD158&gt;=0,ROUND(HD158+'Step 2 - Expected Payments'!$E$15,2),"")</f>
        <v>7.4</v>
      </c>
      <c r="HE171" s="25">
        <f>+IF('Step 2 - Expected Payments'!$E$15+HE158&gt;=0,ROUND(HE158+'Step 2 - Expected Payments'!$E$15,2),"")</f>
        <v>9.08</v>
      </c>
      <c r="HF171" s="25">
        <f>+IF('Step 2 - Expected Payments'!$E$15+HF158&gt;=0,ROUND(HF158+'Step 2 - Expected Payments'!$E$15,2),"")</f>
        <v>5.92</v>
      </c>
      <c r="HG171" s="25">
        <f>+IF('Step 2 - Expected Payments'!$E$15+HG158&gt;=0,ROUND(HG158+'Step 2 - Expected Payments'!$E$15,2),"")</f>
        <v>6.67</v>
      </c>
      <c r="HH171" s="25">
        <f>+IF('Step 2 - Expected Payments'!$E$15+HH158&gt;=0,ROUND(HH158+'Step 2 - Expected Payments'!$E$15,2),"")</f>
        <v>8.44</v>
      </c>
      <c r="HI171" s="25">
        <f>+IF('Step 2 - Expected Payments'!$E$15+HI158&gt;=0,ROUND(HI158+'Step 2 - Expected Payments'!$E$15,2),"")</f>
        <v>8.6300000000000008</v>
      </c>
      <c r="HJ171" s="25">
        <f>+IF('Step 2 - Expected Payments'!$E$15+HJ158&gt;=0,ROUND(HJ158+'Step 2 - Expected Payments'!$E$15,2),"")</f>
        <v>8.27</v>
      </c>
      <c r="HK171" s="25">
        <f>+IF('Step 2 - Expected Payments'!$E$15+HK158&gt;=0,ROUND(HK158+'Step 2 - Expected Payments'!$E$15,2),"")</f>
        <v>7.16</v>
      </c>
      <c r="HL171" s="25">
        <f>+IF('Step 2 - Expected Payments'!$E$15+HL158&gt;=0,ROUND(HL158+'Step 2 - Expected Payments'!$E$15,2),"")</f>
        <v>8.8699999999999992</v>
      </c>
      <c r="HM171" s="25">
        <f>+IF('Step 2 - Expected Payments'!$E$15+HM158&gt;=0,ROUND(HM158+'Step 2 - Expected Payments'!$E$15,2),"")</f>
        <v>10.34</v>
      </c>
      <c r="HN171" s="25">
        <f>+IF('Step 2 - Expected Payments'!$E$15+HN158&gt;=0,ROUND(HN158+'Step 2 - Expected Payments'!$E$15,2),"")</f>
        <v>10.91</v>
      </c>
      <c r="HO171" s="25">
        <f>+IF('Step 2 - Expected Payments'!$E$15+HO158&gt;=0,ROUND(HO158+'Step 2 - Expected Payments'!$E$15,2),"")</f>
        <v>9.24</v>
      </c>
      <c r="HP171" s="25">
        <f>+IF('Step 2 - Expected Payments'!$E$15+HP158&gt;=0,ROUND(HP158+'Step 2 - Expected Payments'!$E$15,2),"")</f>
        <v>7.48</v>
      </c>
      <c r="HQ171" s="25">
        <f>+IF('Step 2 - Expected Payments'!$E$15+HQ158&gt;=0,ROUND(HQ158+'Step 2 - Expected Payments'!$E$15,2),"")</f>
        <v>8.34</v>
      </c>
      <c r="HR171" s="25">
        <f>+IF('Step 2 - Expected Payments'!$E$15+HR158&gt;=0,ROUND(HR158+'Step 2 - Expected Payments'!$E$15,2),"")</f>
        <v>6.53</v>
      </c>
      <c r="HS171" s="25">
        <f>+IF('Step 2 - Expected Payments'!$E$15+HS158&gt;=0,ROUND(HS158+'Step 2 - Expected Payments'!$E$15,2),"")</f>
        <v>8.06</v>
      </c>
      <c r="HT171" s="25">
        <f>+IF('Step 2 - Expected Payments'!$E$15+HT158&gt;=0,ROUND(HT158+'Step 2 - Expected Payments'!$E$15,2),"")</f>
        <v>8.2200000000000006</v>
      </c>
      <c r="HU171" s="25">
        <f>+IF('Step 2 - Expected Payments'!$E$15+HU158&gt;=0,ROUND(HU158+'Step 2 - Expected Payments'!$E$15,2),"")</f>
        <v>9.39</v>
      </c>
      <c r="HV171" s="25">
        <f>+IF('Step 2 - Expected Payments'!$E$15+HV158&gt;=0,ROUND(HV158+'Step 2 - Expected Payments'!$E$15,2),"")</f>
        <v>9.61</v>
      </c>
      <c r="HW171" s="25">
        <f>+IF('Step 2 - Expected Payments'!$E$15+HW158&gt;=0,ROUND(HW158+'Step 2 - Expected Payments'!$E$15,2),"")</f>
        <v>10.27</v>
      </c>
      <c r="HX171" s="25">
        <f>+IF('Step 2 - Expected Payments'!$E$15+HX158&gt;=0,ROUND(HX158+'Step 2 - Expected Payments'!$E$15,2),"")</f>
        <v>8.42</v>
      </c>
      <c r="HY171" s="25">
        <f>+IF('Step 2 - Expected Payments'!$E$15+HY158&gt;=0,ROUND(HY158+'Step 2 - Expected Payments'!$E$15,2),"")</f>
        <v>9.2200000000000006</v>
      </c>
      <c r="HZ171" s="25">
        <f>+IF('Step 2 - Expected Payments'!$E$15+HZ158&gt;=0,ROUND(HZ158+'Step 2 - Expected Payments'!$E$15,2),"")</f>
        <v>8.7899999999999991</v>
      </c>
      <c r="IA171" s="25">
        <f>+IF('Step 2 - Expected Payments'!$E$15+IA158&gt;=0,ROUND(IA158+'Step 2 - Expected Payments'!$E$15,2),"")</f>
        <v>6.67</v>
      </c>
      <c r="IB171" s="25">
        <f>+IF('Step 2 - Expected Payments'!$E$15+IB158&gt;=0,ROUND(IB158+'Step 2 - Expected Payments'!$E$15,2),"")</f>
        <v>9.4700000000000006</v>
      </c>
      <c r="IC171" s="25">
        <f>+IF('Step 2 - Expected Payments'!$E$15+IC158&gt;=0,ROUND(IC158+'Step 2 - Expected Payments'!$E$15,2),"")</f>
        <v>10.25</v>
      </c>
      <c r="ID171" s="25">
        <f>+IF('Step 2 - Expected Payments'!$E$15+ID158&gt;=0,ROUND(ID158+'Step 2 - Expected Payments'!$E$15,2),"")</f>
        <v>8.9700000000000006</v>
      </c>
      <c r="IE171" s="25">
        <f>+IF('Step 2 - Expected Payments'!$E$15+IE158&gt;=0,ROUND(IE158+'Step 2 - Expected Payments'!$E$15,2),"")</f>
        <v>7.46</v>
      </c>
      <c r="IF171" s="25">
        <f>+IF('Step 2 - Expected Payments'!$E$15+IF158&gt;=0,ROUND(IF158+'Step 2 - Expected Payments'!$E$15,2),"")</f>
        <v>8.15</v>
      </c>
      <c r="IG171" s="25">
        <f>+IF('Step 2 - Expected Payments'!$E$15+IG158&gt;=0,ROUND(IG158+'Step 2 - Expected Payments'!$E$15,2),"")</f>
        <v>9.75</v>
      </c>
      <c r="IH171" s="25">
        <f>+IF('Step 2 - Expected Payments'!$E$15+IH158&gt;=0,ROUND(IH158+'Step 2 - Expected Payments'!$E$15,2),"")</f>
        <v>9.14</v>
      </c>
      <c r="II171" s="25">
        <f>+IF('Step 2 - Expected Payments'!$E$15+II158&gt;=0,ROUND(II158+'Step 2 - Expected Payments'!$E$15,2),"")</f>
        <v>9.65</v>
      </c>
      <c r="IJ171" s="25">
        <f>+IF('Step 2 - Expected Payments'!$E$15+IJ158&gt;=0,ROUND(IJ158+'Step 2 - Expected Payments'!$E$15,2),"")</f>
        <v>8.75</v>
      </c>
      <c r="IK171" s="25">
        <f>+IF('Step 2 - Expected Payments'!$E$15+IK158&gt;=0,ROUND(IK158+'Step 2 - Expected Payments'!$E$15,2),"")</f>
        <v>9.8000000000000007</v>
      </c>
      <c r="IL171" s="25">
        <f>+IF('Step 2 - Expected Payments'!$E$15+IL158&gt;=0,ROUND(IL158+'Step 2 - Expected Payments'!$E$15,2),"")</f>
        <v>9.0399999999999991</v>
      </c>
      <c r="IM171" s="25">
        <f>+IF('Step 2 - Expected Payments'!$E$15+IM158&gt;=0,ROUND(IM158+'Step 2 - Expected Payments'!$E$15,2),"")</f>
        <v>7.84</v>
      </c>
      <c r="IN171" s="25">
        <f>+IF('Step 2 - Expected Payments'!$E$15+IN158&gt;=0,ROUND(IN158+'Step 2 - Expected Payments'!$E$15,2),"")</f>
        <v>7.77</v>
      </c>
      <c r="IO171" s="25">
        <f>+IF('Step 2 - Expected Payments'!$E$15+IO158&gt;=0,ROUND(IO158+'Step 2 - Expected Payments'!$E$15,2),"")</f>
        <v>7.12</v>
      </c>
      <c r="IP171" s="25">
        <f>+IF('Step 2 - Expected Payments'!$E$15+IP158&gt;=0,ROUND(IP158+'Step 2 - Expected Payments'!$E$15,2),"")</f>
        <v>7.29</v>
      </c>
      <c r="IQ171" s="25">
        <f>+IF('Step 2 - Expected Payments'!$E$15+IQ158&gt;=0,ROUND(IQ158+'Step 2 - Expected Payments'!$E$15,2),"")</f>
        <v>8.76</v>
      </c>
      <c r="IR171" s="25">
        <f>+IF('Step 2 - Expected Payments'!$E$15+IR158&gt;=0,ROUND(IR158+'Step 2 - Expected Payments'!$E$15,2),"")</f>
        <v>7.85</v>
      </c>
      <c r="IS171" s="25">
        <f>+IF('Step 2 - Expected Payments'!$E$15+IS158&gt;=0,ROUND(IS158+'Step 2 - Expected Payments'!$E$15,2),"")</f>
        <v>9.4</v>
      </c>
      <c r="IT171" s="25">
        <f>+IF('Step 2 - Expected Payments'!$E$15+IT158&gt;=0,ROUND(IT158+'Step 2 - Expected Payments'!$E$15,2),"")</f>
        <v>9.0399999999999991</v>
      </c>
      <c r="IU171" s="25">
        <f>+IF('Step 2 - Expected Payments'!$E$15+IU158&gt;=0,ROUND(IU158+'Step 2 - Expected Payments'!$E$15,2),"")</f>
        <v>10.11</v>
      </c>
      <c r="IV171" s="25">
        <f>+IF('Step 2 - Expected Payments'!$E$15+IV158&gt;=0,ROUND(IV158+'Step 2 - Expected Payments'!$E$15,2),"")</f>
        <v>9.3800000000000008</v>
      </c>
      <c r="IW171" s="25">
        <f>+IF('Step 2 - Expected Payments'!$E$15+IW158&gt;=0,ROUND(IW158+'Step 2 - Expected Payments'!$E$15,2),"")</f>
        <v>8.0299999999999994</v>
      </c>
      <c r="IX171" s="25">
        <f>+IF('Step 2 - Expected Payments'!$E$15+IX158&gt;=0,ROUND(IX158+'Step 2 - Expected Payments'!$E$15,2),"")</f>
        <v>8.1</v>
      </c>
      <c r="IY171" s="25">
        <f>+IF('Step 2 - Expected Payments'!$E$15+IY158&gt;=0,ROUND(IY158+'Step 2 - Expected Payments'!$E$15,2),"")</f>
        <v>9.07</v>
      </c>
      <c r="IZ171" s="25">
        <f>+IF('Step 2 - Expected Payments'!$E$15+IZ158&gt;=0,ROUND(IZ158+'Step 2 - Expected Payments'!$E$15,2),"")</f>
        <v>8.1999999999999993</v>
      </c>
      <c r="JA171" s="25">
        <f>+IF('Step 2 - Expected Payments'!$E$15+JA158&gt;=0,ROUND(JA158+'Step 2 - Expected Payments'!$E$15,2),"")</f>
        <v>7.87</v>
      </c>
      <c r="JB171" s="25">
        <f>+IF('Step 2 - Expected Payments'!$E$15+JB158&gt;=0,ROUND(JB158+'Step 2 - Expected Payments'!$E$15,2),"")</f>
        <v>7.93</v>
      </c>
      <c r="JC171" s="25">
        <f>+IF('Step 2 - Expected Payments'!$E$15+JC158&gt;=0,ROUND(JC158+'Step 2 - Expected Payments'!$E$15,2),"")</f>
        <v>8.7799999999999994</v>
      </c>
      <c r="JD171" s="25">
        <f>+IF('Step 2 - Expected Payments'!$E$15+JD158&gt;=0,ROUND(JD158+'Step 2 - Expected Payments'!$E$15,2),"")</f>
        <v>7.65</v>
      </c>
      <c r="JE171" s="25">
        <f>+IF('Step 2 - Expected Payments'!$E$15+JE158&gt;=0,ROUND(JE158+'Step 2 - Expected Payments'!$E$15,2),"")</f>
        <v>9.1199999999999992</v>
      </c>
      <c r="JF171" s="25">
        <f>+IF('Step 2 - Expected Payments'!$E$15+JF158&gt;=0,ROUND(JF158+'Step 2 - Expected Payments'!$E$15,2),"")</f>
        <v>9.49</v>
      </c>
      <c r="JG171" s="25">
        <f>+IF('Step 2 - Expected Payments'!$E$15+JG158&gt;=0,ROUND(JG158+'Step 2 - Expected Payments'!$E$15,2),"")</f>
        <v>9.1300000000000008</v>
      </c>
      <c r="JH171" s="25">
        <f>+IF('Step 2 - Expected Payments'!$E$15+JH158&gt;=0,ROUND(JH158+'Step 2 - Expected Payments'!$E$15,2),"")</f>
        <v>8.7200000000000006</v>
      </c>
      <c r="JI171" s="25">
        <f>+IF('Step 2 - Expected Payments'!$E$15+JI158&gt;=0,ROUND(JI158+'Step 2 - Expected Payments'!$E$15,2),"")</f>
        <v>8.4</v>
      </c>
      <c r="JJ171" s="25">
        <f>+IF('Step 2 - Expected Payments'!$E$15+JJ158&gt;=0,ROUND(JJ158+'Step 2 - Expected Payments'!$E$15,2),"")</f>
        <v>8.25</v>
      </c>
      <c r="JK171" s="25">
        <f>+IF('Step 2 - Expected Payments'!$E$15+JK158&gt;=0,ROUND(JK158+'Step 2 - Expected Payments'!$E$15,2),"")</f>
        <v>9.25</v>
      </c>
      <c r="JL171" s="25">
        <f>+IF('Step 2 - Expected Payments'!$E$15+JL158&gt;=0,ROUND(JL158+'Step 2 - Expected Payments'!$E$15,2),"")</f>
        <v>6.25</v>
      </c>
      <c r="JM171" s="25">
        <f>+IF('Step 2 - Expected Payments'!$E$15+JM158&gt;=0,ROUND(JM158+'Step 2 - Expected Payments'!$E$15,2),"")</f>
        <v>9.2200000000000006</v>
      </c>
      <c r="JN171" s="25">
        <f>+IF('Step 2 - Expected Payments'!$E$15+JN158&gt;=0,ROUND(JN158+'Step 2 - Expected Payments'!$E$15,2),"")</f>
        <v>10.050000000000001</v>
      </c>
      <c r="JO171" s="25">
        <f>+IF('Step 2 - Expected Payments'!$E$15+JO158&gt;=0,ROUND(JO158+'Step 2 - Expected Payments'!$E$15,2),"")</f>
        <v>11.49</v>
      </c>
      <c r="JP171" s="25">
        <f>+IF('Step 2 - Expected Payments'!$E$15+JP158&gt;=0,ROUND(JP158+'Step 2 - Expected Payments'!$E$15,2),"")</f>
        <v>9.24</v>
      </c>
      <c r="JQ171" s="25">
        <f>+IF('Step 2 - Expected Payments'!$E$15+JQ158&gt;=0,ROUND(JQ158+'Step 2 - Expected Payments'!$E$15,2),"")</f>
        <v>7.42</v>
      </c>
      <c r="JR171" s="25">
        <f>+IF('Step 2 - Expected Payments'!$E$15+JR158&gt;=0,ROUND(JR158+'Step 2 - Expected Payments'!$E$15,2),"")</f>
        <v>10.68</v>
      </c>
      <c r="JS171" s="25">
        <f>+IF('Step 2 - Expected Payments'!$E$15+JS158&gt;=0,ROUND(JS158+'Step 2 - Expected Payments'!$E$15,2),"")</f>
        <v>8.27</v>
      </c>
      <c r="JT171" s="25">
        <f>+IF('Step 2 - Expected Payments'!$E$15+JT158&gt;=0,ROUND(JT158+'Step 2 - Expected Payments'!$E$15,2),"")</f>
        <v>9.15</v>
      </c>
      <c r="JU171" s="25">
        <f>+IF('Step 2 - Expected Payments'!$E$15+JU158&gt;=0,ROUND(JU158+'Step 2 - Expected Payments'!$E$15,2),"")</f>
        <v>9.36</v>
      </c>
      <c r="JV171" s="25">
        <f>+IF('Step 2 - Expected Payments'!$E$15+JV158&gt;=0,ROUND(JV158+'Step 2 - Expected Payments'!$E$15,2),"")</f>
        <v>7.15</v>
      </c>
      <c r="JW171" s="25">
        <f>+IF('Step 2 - Expected Payments'!$E$15+JW158&gt;=0,ROUND(JW158+'Step 2 - Expected Payments'!$E$15,2),"")</f>
        <v>7.81</v>
      </c>
      <c r="JX171" s="25">
        <f>+IF('Step 2 - Expected Payments'!$E$15+JX158&gt;=0,ROUND(JX158+'Step 2 - Expected Payments'!$E$15,2),"")</f>
        <v>8.4600000000000009</v>
      </c>
      <c r="JY171" s="25">
        <f>+IF('Step 2 - Expected Payments'!$E$15+JY158&gt;=0,ROUND(JY158+'Step 2 - Expected Payments'!$E$15,2),"")</f>
        <v>7.42</v>
      </c>
      <c r="JZ171" s="25">
        <f>+IF('Step 2 - Expected Payments'!$E$15+JZ158&gt;=0,ROUND(JZ158+'Step 2 - Expected Payments'!$E$15,2),"")</f>
        <v>9.2200000000000006</v>
      </c>
      <c r="KA171" s="25">
        <f>+IF('Step 2 - Expected Payments'!$E$15+KA158&gt;=0,ROUND(KA158+'Step 2 - Expected Payments'!$E$15,2),"")</f>
        <v>8.92</v>
      </c>
      <c r="KB171" s="25">
        <f>+IF('Step 2 - Expected Payments'!$E$15+KB158&gt;=0,ROUND(KB158+'Step 2 - Expected Payments'!$E$15,2),"")</f>
        <v>6.23</v>
      </c>
      <c r="KC171" s="25">
        <f>+IF('Step 2 - Expected Payments'!$E$15+KC158&gt;=0,ROUND(KC158+'Step 2 - Expected Payments'!$E$15,2),"")</f>
        <v>8.65</v>
      </c>
      <c r="KD171" s="25">
        <f>+IF('Step 2 - Expected Payments'!$E$15+KD158&gt;=0,ROUND(KD158+'Step 2 - Expected Payments'!$E$15,2),"")</f>
        <v>7.32</v>
      </c>
      <c r="KE171" s="25">
        <f>+IF('Step 2 - Expected Payments'!$E$15+KE158&gt;=0,ROUND(KE158+'Step 2 - Expected Payments'!$E$15,2),"")</f>
        <v>8.6999999999999993</v>
      </c>
      <c r="KF171" s="25">
        <f>+IF('Step 2 - Expected Payments'!$E$15+KF158&gt;=0,ROUND(KF158+'Step 2 - Expected Payments'!$E$15,2),"")</f>
        <v>8.1199999999999992</v>
      </c>
      <c r="KG171" s="25">
        <f>+IF('Step 2 - Expected Payments'!$E$15+KG158&gt;=0,ROUND(KG158+'Step 2 - Expected Payments'!$E$15,2),"")</f>
        <v>8.42</v>
      </c>
      <c r="KH171" s="25">
        <f>+IF('Step 2 - Expected Payments'!$E$15+KH158&gt;=0,ROUND(KH158+'Step 2 - Expected Payments'!$E$15,2),"")</f>
        <v>10.62</v>
      </c>
      <c r="KI171" s="25">
        <f>+IF('Step 2 - Expected Payments'!$E$15+KI158&gt;=0,ROUND(KI158+'Step 2 - Expected Payments'!$E$15,2),"")</f>
        <v>7.97</v>
      </c>
      <c r="KJ171" s="25">
        <f>+IF('Step 2 - Expected Payments'!$E$15+KJ158&gt;=0,ROUND(KJ158+'Step 2 - Expected Payments'!$E$15,2),"")</f>
        <v>8.0299999999999994</v>
      </c>
      <c r="KK171" s="25">
        <f>+IF('Step 2 - Expected Payments'!$E$15+KK158&gt;=0,ROUND(KK158+'Step 2 - Expected Payments'!$E$15,2),"")</f>
        <v>10.31</v>
      </c>
      <c r="KL171" s="25">
        <f>+IF('Step 2 - Expected Payments'!$E$15+KL158&gt;=0,ROUND(KL158+'Step 2 - Expected Payments'!$E$15,2),"")</f>
        <v>9.1300000000000008</v>
      </c>
      <c r="KM171" s="25">
        <f>+IF('Step 2 - Expected Payments'!$E$15+KM158&gt;=0,ROUND(KM158+'Step 2 - Expected Payments'!$E$15,2),"")</f>
        <v>8.11</v>
      </c>
      <c r="KN171" s="25">
        <f>+IF('Step 2 - Expected Payments'!$E$15+KN158&gt;=0,ROUND(KN158+'Step 2 - Expected Payments'!$E$15,2),"")</f>
        <v>9.11</v>
      </c>
      <c r="KO171" s="25">
        <f>+IF('Step 2 - Expected Payments'!$E$15+KO158&gt;=0,ROUND(KO158+'Step 2 - Expected Payments'!$E$15,2),"")</f>
        <v>7.13</v>
      </c>
      <c r="KP171" s="25">
        <f>+IF('Step 2 - Expected Payments'!$E$15+KP158&gt;=0,ROUND(KP158+'Step 2 - Expected Payments'!$E$15,2),"")</f>
        <v>8.81</v>
      </c>
      <c r="KQ171" s="25">
        <f>+IF('Step 2 - Expected Payments'!$E$15+KQ158&gt;=0,ROUND(KQ158+'Step 2 - Expected Payments'!$E$15,2),"")</f>
        <v>9.2100000000000009</v>
      </c>
      <c r="KR171" s="25">
        <f>+IF('Step 2 - Expected Payments'!$E$15+KR158&gt;=0,ROUND(KR158+'Step 2 - Expected Payments'!$E$15,2),"")</f>
        <v>8.4600000000000009</v>
      </c>
      <c r="KS171" s="25">
        <f>+IF('Step 2 - Expected Payments'!$E$15+KS158&gt;=0,ROUND(KS158+'Step 2 - Expected Payments'!$E$15,2),"")</f>
        <v>9.58</v>
      </c>
      <c r="KT171" s="25">
        <f>+IF('Step 2 - Expected Payments'!$E$15+KT158&gt;=0,ROUND(KT158+'Step 2 - Expected Payments'!$E$15,2),"")</f>
        <v>6.54</v>
      </c>
      <c r="KU171" s="25">
        <f>+IF('Step 2 - Expected Payments'!$E$15+KU158&gt;=0,ROUND(KU158+'Step 2 - Expected Payments'!$E$15,2),"")</f>
        <v>8.3800000000000008</v>
      </c>
      <c r="KV171" s="25">
        <f>+IF('Step 2 - Expected Payments'!$E$15+KV158&gt;=0,ROUND(KV158+'Step 2 - Expected Payments'!$E$15,2),"")</f>
        <v>8.1999999999999993</v>
      </c>
      <c r="KW171" s="25">
        <f>+IF('Step 2 - Expected Payments'!$E$15+KW158&gt;=0,ROUND(KW158+'Step 2 - Expected Payments'!$E$15,2),"")</f>
        <v>8.2200000000000006</v>
      </c>
      <c r="KX171" s="25">
        <f>+IF('Step 2 - Expected Payments'!$E$15+KX158&gt;=0,ROUND(KX158+'Step 2 - Expected Payments'!$E$15,2),"")</f>
        <v>7.97</v>
      </c>
      <c r="KY171" s="25">
        <f>+IF('Step 2 - Expected Payments'!$E$15+KY158&gt;=0,ROUND(KY158+'Step 2 - Expected Payments'!$E$15,2),"")</f>
        <v>9.43</v>
      </c>
      <c r="KZ171" s="25">
        <f>+IF('Step 2 - Expected Payments'!$E$15+KZ158&gt;=0,ROUND(KZ158+'Step 2 - Expected Payments'!$E$15,2),"")</f>
        <v>8.74</v>
      </c>
      <c r="LA171" s="25">
        <f>+IF('Step 2 - Expected Payments'!$E$15+LA158&gt;=0,ROUND(LA158+'Step 2 - Expected Payments'!$E$15,2),"")</f>
        <v>6.95</v>
      </c>
      <c r="LB171" s="25">
        <f>+IF('Step 2 - Expected Payments'!$E$15+LB158&gt;=0,ROUND(LB158+'Step 2 - Expected Payments'!$E$15,2),"")</f>
        <v>7.87</v>
      </c>
      <c r="LC171" s="25">
        <f>+IF('Step 2 - Expected Payments'!$E$15+LC158&gt;=0,ROUND(LC158+'Step 2 - Expected Payments'!$E$15,2),"")</f>
        <v>8.0299999999999994</v>
      </c>
      <c r="LD171" s="25">
        <f>+IF('Step 2 - Expected Payments'!$E$15+LD158&gt;=0,ROUND(LD158+'Step 2 - Expected Payments'!$E$15,2),"")</f>
        <v>8.1</v>
      </c>
      <c r="LE171" s="25">
        <f>+IF('Step 2 - Expected Payments'!$E$15+LE158&gt;=0,ROUND(LE158+'Step 2 - Expected Payments'!$E$15,2),"")</f>
        <v>7.05</v>
      </c>
      <c r="LF171" s="25">
        <f>+IF('Step 2 - Expected Payments'!$E$15+LF158&gt;=0,ROUND(LF158+'Step 2 - Expected Payments'!$E$15,2),"")</f>
        <v>9.07</v>
      </c>
      <c r="LG171" s="25">
        <f>+IF('Step 2 - Expected Payments'!$E$15+LG158&gt;=0,ROUND(LG158+'Step 2 - Expected Payments'!$E$15,2),"")</f>
        <v>9.91</v>
      </c>
      <c r="LH171" s="25">
        <f>+IF('Step 2 - Expected Payments'!$E$15+LH158&gt;=0,ROUND(LH158+'Step 2 - Expected Payments'!$E$15,2),"")</f>
        <v>9.4499999999999993</v>
      </c>
      <c r="LI171" s="25">
        <f>+IF('Step 2 - Expected Payments'!$E$15+LI158&gt;=0,ROUND(LI158+'Step 2 - Expected Payments'!$E$15,2),"")</f>
        <v>8.06</v>
      </c>
      <c r="LJ171" s="25">
        <f>+IF('Step 2 - Expected Payments'!$E$15+LJ158&gt;=0,ROUND(LJ158+'Step 2 - Expected Payments'!$E$15,2),"")</f>
        <v>8.69</v>
      </c>
      <c r="LK171" s="25">
        <f>+IF('Step 2 - Expected Payments'!$E$15+LK158&gt;=0,ROUND(LK158+'Step 2 - Expected Payments'!$E$15,2),"")</f>
        <v>8.6199999999999992</v>
      </c>
      <c r="LL171" s="25">
        <f>+IF('Step 2 - Expected Payments'!$E$15+LL158&gt;=0,ROUND(LL158+'Step 2 - Expected Payments'!$E$15,2),"")</f>
        <v>9.7799999999999994</v>
      </c>
      <c r="LM171" s="25">
        <f>+IF('Step 2 - Expected Payments'!$E$15+LM158&gt;=0,ROUND(LM158+'Step 2 - Expected Payments'!$E$15,2),"")</f>
        <v>10.119999999999999</v>
      </c>
      <c r="LN171" s="25">
        <f>+IF('Step 2 - Expected Payments'!$E$15+LN158&gt;=0,ROUND(LN158+'Step 2 - Expected Payments'!$E$15,2),"")</f>
        <v>9.8800000000000008</v>
      </c>
      <c r="LO171" s="25">
        <f>+IF('Step 2 - Expected Payments'!$E$15+LO158&gt;=0,ROUND(LO158+'Step 2 - Expected Payments'!$E$15,2),"")</f>
        <v>6.91</v>
      </c>
      <c r="LP171" s="25">
        <f>+IF('Step 2 - Expected Payments'!$E$15+LP158&gt;=0,ROUND(LP158+'Step 2 - Expected Payments'!$E$15,2),"")</f>
        <v>8.64</v>
      </c>
      <c r="LQ171" s="25">
        <f>+IF('Step 2 - Expected Payments'!$E$15+LQ158&gt;=0,ROUND(LQ158+'Step 2 - Expected Payments'!$E$15,2),"")</f>
        <v>9.06</v>
      </c>
      <c r="LR171" s="25">
        <f>+IF('Step 2 - Expected Payments'!$E$15+LR158&gt;=0,ROUND(LR158+'Step 2 - Expected Payments'!$E$15,2),"")</f>
        <v>10.39</v>
      </c>
      <c r="LS171" s="25">
        <f>+IF('Step 2 - Expected Payments'!$E$15+LS158&gt;=0,ROUND(LS158+'Step 2 - Expected Payments'!$E$15,2),"")</f>
        <v>7.24</v>
      </c>
      <c r="LT171" s="25">
        <f>+IF('Step 2 - Expected Payments'!$E$15+LT158&gt;=0,ROUND(LT158+'Step 2 - Expected Payments'!$E$15,2),"")</f>
        <v>9.02</v>
      </c>
      <c r="LU171" s="25">
        <f>+IF('Step 2 - Expected Payments'!$E$15+LU158&gt;=0,ROUND(LU158+'Step 2 - Expected Payments'!$E$15,2),"")</f>
        <v>7.08</v>
      </c>
      <c r="LV171" s="25">
        <f>+IF('Step 2 - Expected Payments'!$E$15+LV158&gt;=0,ROUND(LV158+'Step 2 - Expected Payments'!$E$15,2),"")</f>
        <v>9.6199999999999992</v>
      </c>
      <c r="LW171" s="25">
        <f>+IF('Step 2 - Expected Payments'!$E$15+LW158&gt;=0,ROUND(LW158+'Step 2 - Expected Payments'!$E$15,2),"")</f>
        <v>8.15</v>
      </c>
      <c r="LX171" s="25">
        <f>+IF('Step 2 - Expected Payments'!$E$15+LX158&gt;=0,ROUND(LX158+'Step 2 - Expected Payments'!$E$15,2),"")</f>
        <v>8.27</v>
      </c>
      <c r="LY171" s="25">
        <f>+IF('Step 2 - Expected Payments'!$E$15+LY158&gt;=0,ROUND(LY158+'Step 2 - Expected Payments'!$E$15,2),"")</f>
        <v>9.0399999999999991</v>
      </c>
      <c r="LZ171" s="25">
        <f>+IF('Step 2 - Expected Payments'!$E$15+LZ158&gt;=0,ROUND(LZ158+'Step 2 - Expected Payments'!$E$15,2),"")</f>
        <v>8.41</v>
      </c>
      <c r="MA171" s="25">
        <f>+IF('Step 2 - Expected Payments'!$E$15+MA158&gt;=0,ROUND(MA158+'Step 2 - Expected Payments'!$E$15,2),"")</f>
        <v>7.88</v>
      </c>
      <c r="MB171" s="25">
        <f>+IF('Step 2 - Expected Payments'!$E$15+MB158&gt;=0,ROUND(MB158+'Step 2 - Expected Payments'!$E$15,2),"")</f>
        <v>9.82</v>
      </c>
      <c r="MC171" s="25">
        <f>+IF('Step 2 - Expected Payments'!$E$15+MC158&gt;=0,ROUND(MC158+'Step 2 - Expected Payments'!$E$15,2),"")</f>
        <v>9.15</v>
      </c>
      <c r="MD171" s="25">
        <f>+IF('Step 2 - Expected Payments'!$E$15+MD158&gt;=0,ROUND(MD158+'Step 2 - Expected Payments'!$E$15,2),"")</f>
        <v>6.21</v>
      </c>
      <c r="ME171" s="25">
        <f>+IF('Step 2 - Expected Payments'!$E$15+ME158&gt;=0,ROUND(ME158+'Step 2 - Expected Payments'!$E$15,2),"")</f>
        <v>7.78</v>
      </c>
      <c r="MF171" s="25">
        <f>+IF('Step 2 - Expected Payments'!$E$15+MF158&gt;=0,ROUND(MF158+'Step 2 - Expected Payments'!$E$15,2),"")</f>
        <v>8.89</v>
      </c>
      <c r="MG171" s="25">
        <f>+IF('Step 2 - Expected Payments'!$E$15+MG158&gt;=0,ROUND(MG158+'Step 2 - Expected Payments'!$E$15,2),"")</f>
        <v>9.9</v>
      </c>
      <c r="MH171" s="25">
        <f>+IF('Step 2 - Expected Payments'!$E$15+MH158&gt;=0,ROUND(MH158+'Step 2 - Expected Payments'!$E$15,2),"")</f>
        <v>7.09</v>
      </c>
      <c r="MI171" s="25">
        <f>+IF('Step 2 - Expected Payments'!$E$15+MI158&gt;=0,ROUND(MI158+'Step 2 - Expected Payments'!$E$15,2),"")</f>
        <v>10.59</v>
      </c>
      <c r="MJ171" s="25">
        <f>+IF('Step 2 - Expected Payments'!$E$15+MJ158&gt;=0,ROUND(MJ158+'Step 2 - Expected Payments'!$E$15,2),"")</f>
        <v>8.92</v>
      </c>
      <c r="MK171" s="25">
        <f>+IF('Step 2 - Expected Payments'!$E$15+MK158&gt;=0,ROUND(MK158+'Step 2 - Expected Payments'!$E$15,2),"")</f>
        <v>9.7899999999999991</v>
      </c>
      <c r="ML171" s="25">
        <f>+IF('Step 2 - Expected Payments'!$E$15+ML158&gt;=0,ROUND(ML158+'Step 2 - Expected Payments'!$E$15,2),"")</f>
        <v>7.23</v>
      </c>
      <c r="MM171" s="25">
        <f>+IF('Step 2 - Expected Payments'!$E$15+MM158&gt;=0,ROUND(MM158+'Step 2 - Expected Payments'!$E$15,2),"")</f>
        <v>7.71</v>
      </c>
      <c r="MN171" s="25">
        <f>+IF('Step 2 - Expected Payments'!$E$15+MN158&gt;=0,ROUND(MN158+'Step 2 - Expected Payments'!$E$15,2),"")</f>
        <v>8.6300000000000008</v>
      </c>
      <c r="MO171" s="25">
        <f>+IF('Step 2 - Expected Payments'!$E$15+MO158&gt;=0,ROUND(MO158+'Step 2 - Expected Payments'!$E$15,2),"")</f>
        <v>8.42</v>
      </c>
      <c r="MP171" s="25">
        <f>+IF('Step 2 - Expected Payments'!$E$15+MP158&gt;=0,ROUND(MP158+'Step 2 - Expected Payments'!$E$15,2),"")</f>
        <v>8.26</v>
      </c>
      <c r="MQ171" s="25">
        <f>+IF('Step 2 - Expected Payments'!$E$15+MQ158&gt;=0,ROUND(MQ158+'Step 2 - Expected Payments'!$E$15,2),"")</f>
        <v>7.43</v>
      </c>
      <c r="MR171" s="25">
        <f>+IF('Step 2 - Expected Payments'!$E$15+MR158&gt;=0,ROUND(MR158+'Step 2 - Expected Payments'!$E$15,2),"")</f>
        <v>8.33</v>
      </c>
      <c r="MS171" s="25">
        <f>+IF('Step 2 - Expected Payments'!$E$15+MS158&gt;=0,ROUND(MS158+'Step 2 - Expected Payments'!$E$15,2),"")</f>
        <v>8.34</v>
      </c>
      <c r="MT171" s="25">
        <f>+IF('Step 2 - Expected Payments'!$E$15+MT158&gt;=0,ROUND(MT158+'Step 2 - Expected Payments'!$E$15,2),"")</f>
        <v>10.85</v>
      </c>
      <c r="MU171" s="25">
        <f>+IF('Step 2 - Expected Payments'!$E$15+MU158&gt;=0,ROUND(MU158+'Step 2 - Expected Payments'!$E$15,2),"")</f>
        <v>8.1</v>
      </c>
      <c r="MV171" s="25">
        <f>+IF('Step 2 - Expected Payments'!$E$15+MV158&gt;=0,ROUND(MV158+'Step 2 - Expected Payments'!$E$15,2),"")</f>
        <v>9.81</v>
      </c>
      <c r="MW171" s="25">
        <f>+IF('Step 2 - Expected Payments'!$E$15+MW158&gt;=0,ROUND(MW158+'Step 2 - Expected Payments'!$E$15,2),"")</f>
        <v>9.34</v>
      </c>
      <c r="MX171" s="25">
        <f>+IF('Step 2 - Expected Payments'!$E$15+MX158&gt;=0,ROUND(MX158+'Step 2 - Expected Payments'!$E$15,2),"")</f>
        <v>9.39</v>
      </c>
      <c r="MY171" s="25">
        <f>+IF('Step 2 - Expected Payments'!$E$15+MY158&gt;=0,ROUND(MY158+'Step 2 - Expected Payments'!$E$15,2),"")</f>
        <v>7.5</v>
      </c>
      <c r="MZ171" s="25">
        <f>+IF('Step 2 - Expected Payments'!$E$15+MZ158&gt;=0,ROUND(MZ158+'Step 2 - Expected Payments'!$E$15,2),"")</f>
        <v>9.02</v>
      </c>
      <c r="NA171" s="25">
        <f>+IF('Step 2 - Expected Payments'!$E$15+NA158&gt;=0,ROUND(NA158+'Step 2 - Expected Payments'!$E$15,2),"")</f>
        <v>9.31</v>
      </c>
      <c r="NB171" s="25">
        <f>+IF('Step 2 - Expected Payments'!$E$15+NB158&gt;=0,ROUND(NB158+'Step 2 - Expected Payments'!$E$15,2),"")</f>
        <v>9.16</v>
      </c>
      <c r="NC171" s="25">
        <f>+IF('Step 2 - Expected Payments'!$E$15+NC158&gt;=0,ROUND(NC158+'Step 2 - Expected Payments'!$E$15,2),"")</f>
        <v>7.77</v>
      </c>
      <c r="ND171" s="25">
        <f>+IF('Step 2 - Expected Payments'!$E$15+ND158&gt;=0,ROUND(ND158+'Step 2 - Expected Payments'!$E$15,2),"")</f>
        <v>9.19</v>
      </c>
      <c r="NE171" s="25">
        <f>+IF('Step 2 - Expected Payments'!$E$15+NE158&gt;=0,ROUND(NE158+'Step 2 - Expected Payments'!$E$15,2),"")</f>
        <v>8.35</v>
      </c>
      <c r="NF171" s="25">
        <f>+IF('Step 2 - Expected Payments'!$E$15+NF158&gt;=0,ROUND(NF158+'Step 2 - Expected Payments'!$E$15,2),"")</f>
        <v>7.64</v>
      </c>
      <c r="NG171" s="25">
        <f>+IF('Step 2 - Expected Payments'!$E$15+NG158&gt;=0,ROUND(NG158+'Step 2 - Expected Payments'!$E$15,2),"")</f>
        <v>8.39</v>
      </c>
      <c r="NH171" s="25">
        <f>+IF('Step 2 - Expected Payments'!$E$15+NH158&gt;=0,ROUND(NH158+'Step 2 - Expected Payments'!$E$15,2),"")</f>
        <v>8.9</v>
      </c>
      <c r="NI171" s="25">
        <f>+IF('Step 2 - Expected Payments'!$E$15+NI158&gt;=0,ROUND(NI158+'Step 2 - Expected Payments'!$E$15,2),"")</f>
        <v>8.48</v>
      </c>
      <c r="NJ171" s="25">
        <f>+IF('Step 2 - Expected Payments'!$E$15+NJ158&gt;=0,ROUND(NJ158+'Step 2 - Expected Payments'!$E$15,2),"")</f>
        <v>8.8699999999999992</v>
      </c>
      <c r="NK171" s="25">
        <f>+IF('Step 2 - Expected Payments'!$E$15+NK158&gt;=0,ROUND(NK158+'Step 2 - Expected Payments'!$E$15,2),"")</f>
        <v>9.24</v>
      </c>
      <c r="NL171" s="25">
        <f>+IF('Step 2 - Expected Payments'!$E$15+NL158&gt;=0,ROUND(NL158+'Step 2 - Expected Payments'!$E$15,2),"")</f>
        <v>6.99</v>
      </c>
      <c r="NM171" s="25">
        <f>+IF('Step 2 - Expected Payments'!$E$15+NM158&gt;=0,ROUND(NM158+'Step 2 - Expected Payments'!$E$15,2),"")</f>
        <v>6.97</v>
      </c>
      <c r="NN171" s="25">
        <f>+IF('Step 2 - Expected Payments'!$E$15+NN158&gt;=0,ROUND(NN158+'Step 2 - Expected Payments'!$E$15,2),"")</f>
        <v>8.65</v>
      </c>
      <c r="NO171" s="25">
        <f>+IF('Step 2 - Expected Payments'!$E$15+NO158&gt;=0,ROUND(NO158+'Step 2 - Expected Payments'!$E$15,2),"")</f>
        <v>8.17</v>
      </c>
      <c r="NP171" s="25">
        <f>+IF('Step 2 - Expected Payments'!$E$15+NP158&gt;=0,ROUND(NP158+'Step 2 - Expected Payments'!$E$15,2),"")</f>
        <v>6.23</v>
      </c>
      <c r="NQ171" s="25">
        <f>+IF('Step 2 - Expected Payments'!$E$15+NQ158&gt;=0,ROUND(NQ158+'Step 2 - Expected Payments'!$E$15,2),"")</f>
        <v>6.83</v>
      </c>
      <c r="NR171" s="25">
        <f>+IF('Step 2 - Expected Payments'!$E$15+NR158&gt;=0,ROUND(NR158+'Step 2 - Expected Payments'!$E$15,2),"")</f>
        <v>8.6199999999999992</v>
      </c>
      <c r="NS171" s="25">
        <f>+IF('Step 2 - Expected Payments'!$E$15+NS158&gt;=0,ROUND(NS158+'Step 2 - Expected Payments'!$E$15,2),"")</f>
        <v>8.1999999999999993</v>
      </c>
      <c r="NT171" s="25">
        <f>+IF('Step 2 - Expected Payments'!$E$15+NT158&gt;=0,ROUND(NT158+'Step 2 - Expected Payments'!$E$15,2),"")</f>
        <v>9.26</v>
      </c>
      <c r="NU171" s="25">
        <f>+IF('Step 2 - Expected Payments'!$E$15+NU158&gt;=0,ROUND(NU158+'Step 2 - Expected Payments'!$E$15,2),"")</f>
        <v>8.36</v>
      </c>
      <c r="NV171" s="25">
        <f>+IF('Step 2 - Expected Payments'!$E$15+NV158&gt;=0,ROUND(NV158+'Step 2 - Expected Payments'!$E$15,2),"")</f>
        <v>9.58</v>
      </c>
      <c r="NW171" s="25">
        <f>+IF('Step 2 - Expected Payments'!$E$15+NW158&gt;=0,ROUND(NW158+'Step 2 - Expected Payments'!$E$15,2),"")</f>
        <v>9.44</v>
      </c>
      <c r="NX171" s="25">
        <f>+IF('Step 2 - Expected Payments'!$E$15+NX158&gt;=0,ROUND(NX158+'Step 2 - Expected Payments'!$E$15,2),"")</f>
        <v>7.06</v>
      </c>
      <c r="NY171" s="25">
        <f>+IF('Step 2 - Expected Payments'!$E$15+NY158&gt;=0,ROUND(NY158+'Step 2 - Expected Payments'!$E$15,2),"")</f>
        <v>9.15</v>
      </c>
      <c r="NZ171" s="25">
        <f>+IF('Step 2 - Expected Payments'!$E$15+NZ158&gt;=0,ROUND(NZ158+'Step 2 - Expected Payments'!$E$15,2),"")</f>
        <v>7.7</v>
      </c>
      <c r="OA171" s="25">
        <f>+IF('Step 2 - Expected Payments'!$E$15+OA158&gt;=0,ROUND(OA158+'Step 2 - Expected Payments'!$E$15,2),"")</f>
        <v>10.11</v>
      </c>
      <c r="OB171" s="25">
        <f>+IF('Step 2 - Expected Payments'!$E$15+OB158&gt;=0,ROUND(OB158+'Step 2 - Expected Payments'!$E$15,2),"")</f>
        <v>9.0299999999999994</v>
      </c>
      <c r="OC171" s="25">
        <f>+IF('Step 2 - Expected Payments'!$E$15+OC158&gt;=0,ROUND(OC158+'Step 2 - Expected Payments'!$E$15,2),"")</f>
        <v>9.26</v>
      </c>
      <c r="OD171" s="25">
        <f>+IF('Step 2 - Expected Payments'!$E$15+OD158&gt;=0,ROUND(OD158+'Step 2 - Expected Payments'!$E$15,2),"")</f>
        <v>10.48</v>
      </c>
      <c r="OE171" s="25">
        <f>+IF('Step 2 - Expected Payments'!$E$15+OE158&gt;=0,ROUND(OE158+'Step 2 - Expected Payments'!$E$15,2),"")</f>
        <v>8.6300000000000008</v>
      </c>
      <c r="OF171" s="25">
        <f>+IF('Step 2 - Expected Payments'!$E$15+OF158&gt;=0,ROUND(OF158+'Step 2 - Expected Payments'!$E$15,2),"")</f>
        <v>9.07</v>
      </c>
      <c r="OG171" s="25">
        <f>+IF('Step 2 - Expected Payments'!$E$15+OG158&gt;=0,ROUND(OG158+'Step 2 - Expected Payments'!$E$15,2),"")</f>
        <v>9.1</v>
      </c>
      <c r="OH171" s="25">
        <f>+IF('Step 2 - Expected Payments'!$E$15+OH158&gt;=0,ROUND(OH158+'Step 2 - Expected Payments'!$E$15,2),"")</f>
        <v>9.4600000000000009</v>
      </c>
      <c r="OI171" s="25">
        <f>+IF('Step 2 - Expected Payments'!$E$15+OI158&gt;=0,ROUND(OI158+'Step 2 - Expected Payments'!$E$15,2),"")</f>
        <v>8.36</v>
      </c>
      <c r="OJ171" s="25">
        <f>+IF('Step 2 - Expected Payments'!$E$15+OJ158&gt;=0,ROUND(OJ158+'Step 2 - Expected Payments'!$E$15,2),"")</f>
        <v>9.24</v>
      </c>
      <c r="OK171" s="25">
        <f>+IF('Step 2 - Expected Payments'!$E$15+OK158&gt;=0,ROUND(OK158+'Step 2 - Expected Payments'!$E$15,2),"")</f>
        <v>9.67</v>
      </c>
      <c r="OL171" s="25">
        <f>+IF('Step 2 - Expected Payments'!$E$15+OL158&gt;=0,ROUND(OL158+'Step 2 - Expected Payments'!$E$15,2),"")</f>
        <v>9.23</v>
      </c>
      <c r="OM171" s="25">
        <f>+IF('Step 2 - Expected Payments'!$E$15+OM158&gt;=0,ROUND(OM158+'Step 2 - Expected Payments'!$E$15,2),"")</f>
        <v>9.77</v>
      </c>
      <c r="ON171" s="25">
        <f>+IF('Step 2 - Expected Payments'!$E$15+ON158&gt;=0,ROUND(ON158+'Step 2 - Expected Payments'!$E$15,2),"")</f>
        <v>8.89</v>
      </c>
      <c r="OO171" s="25">
        <f>+IF('Step 2 - Expected Payments'!$E$15+OO158&gt;=0,ROUND(OO158+'Step 2 - Expected Payments'!$E$15,2),"")</f>
        <v>6.68</v>
      </c>
      <c r="OP171" s="25">
        <f>+IF('Step 2 - Expected Payments'!$E$15+OP158&gt;=0,ROUND(OP158+'Step 2 - Expected Payments'!$E$15,2),"")</f>
        <v>8.85</v>
      </c>
      <c r="OQ171" s="25">
        <f>+IF('Step 2 - Expected Payments'!$E$15+OQ158&gt;=0,ROUND(OQ158+'Step 2 - Expected Payments'!$E$15,2),"")</f>
        <v>10.220000000000001</v>
      </c>
      <c r="OR171" s="25">
        <f>+IF('Step 2 - Expected Payments'!$E$15+OR158&gt;=0,ROUND(OR158+'Step 2 - Expected Payments'!$E$15,2),"")</f>
        <v>7.99</v>
      </c>
      <c r="OS171" s="25">
        <f>+IF('Step 2 - Expected Payments'!$E$15+OS158&gt;=0,ROUND(OS158+'Step 2 - Expected Payments'!$E$15,2),"")</f>
        <v>9.56</v>
      </c>
      <c r="OT171" s="25">
        <f>+IF('Step 2 - Expected Payments'!$E$15+OT158&gt;=0,ROUND(OT158+'Step 2 - Expected Payments'!$E$15,2),"")</f>
        <v>7.63</v>
      </c>
      <c r="OU171" s="25">
        <f>+IF('Step 2 - Expected Payments'!$E$15+OU158&gt;=0,ROUND(OU158+'Step 2 - Expected Payments'!$E$15,2),"")</f>
        <v>8.35</v>
      </c>
      <c r="OV171" s="25">
        <f>+IF('Step 2 - Expected Payments'!$E$15+OV158&gt;=0,ROUND(OV158+'Step 2 - Expected Payments'!$E$15,2),"")</f>
        <v>9.41</v>
      </c>
      <c r="OW171" s="25">
        <f>+IF('Step 2 - Expected Payments'!$E$15+OW158&gt;=0,ROUND(OW158+'Step 2 - Expected Payments'!$E$15,2),"")</f>
        <v>7.31</v>
      </c>
      <c r="OX171" s="25">
        <f>+IF('Step 2 - Expected Payments'!$E$15+OX158&gt;=0,ROUND(OX158+'Step 2 - Expected Payments'!$E$15,2),"")</f>
        <v>8.86</v>
      </c>
      <c r="OY171" s="25">
        <f>+IF('Step 2 - Expected Payments'!$E$15+OY158&gt;=0,ROUND(OY158+'Step 2 - Expected Payments'!$E$15,2),"")</f>
        <v>8.98</v>
      </c>
      <c r="OZ171" s="25">
        <f>+IF('Step 2 - Expected Payments'!$E$15+OZ158&gt;=0,ROUND(OZ158+'Step 2 - Expected Payments'!$E$15,2),"")</f>
        <v>8.25</v>
      </c>
      <c r="PA171" s="25">
        <f>+IF('Step 2 - Expected Payments'!$E$15+PA158&gt;=0,ROUND(PA158+'Step 2 - Expected Payments'!$E$15,2),"")</f>
        <v>8.2799999999999994</v>
      </c>
      <c r="PB171" s="25">
        <f>+IF('Step 2 - Expected Payments'!$E$15+PB158&gt;=0,ROUND(PB158+'Step 2 - Expected Payments'!$E$15,2),"")</f>
        <v>9.15</v>
      </c>
      <c r="PC171" s="25">
        <f>+IF('Step 2 - Expected Payments'!$E$15+PC158&gt;=0,ROUND(PC158+'Step 2 - Expected Payments'!$E$15,2),"")</f>
        <v>9.9499999999999993</v>
      </c>
      <c r="PD171" s="25">
        <f>+IF('Step 2 - Expected Payments'!$E$15+PD158&gt;=0,ROUND(PD158+'Step 2 - Expected Payments'!$E$15,2),"")</f>
        <v>9.41</v>
      </c>
      <c r="PE171" s="25">
        <f>+IF('Step 2 - Expected Payments'!$E$15+PE158&gt;=0,ROUND(PE158+'Step 2 - Expected Payments'!$E$15,2),"")</f>
        <v>9.68</v>
      </c>
      <c r="PF171" s="25">
        <f>+IF('Step 2 - Expected Payments'!$E$15+PF158&gt;=0,ROUND(PF158+'Step 2 - Expected Payments'!$E$15,2),"")</f>
        <v>8.65</v>
      </c>
      <c r="PG171" s="25">
        <f>+IF('Step 2 - Expected Payments'!$E$15+PG158&gt;=0,ROUND(PG158+'Step 2 - Expected Payments'!$E$15,2),"")</f>
        <v>7.47</v>
      </c>
      <c r="PH171" s="25">
        <f>+IF('Step 2 - Expected Payments'!$E$15+PH158&gt;=0,ROUND(PH158+'Step 2 - Expected Payments'!$E$15,2),"")</f>
        <v>8.48</v>
      </c>
      <c r="PI171" s="25">
        <f>+IF('Step 2 - Expected Payments'!$E$15+PI158&gt;=0,ROUND(PI158+'Step 2 - Expected Payments'!$E$15,2),"")</f>
        <v>9.3800000000000008</v>
      </c>
      <c r="PJ171" s="25">
        <f>+IF('Step 2 - Expected Payments'!$E$15+PJ158&gt;=0,ROUND(PJ158+'Step 2 - Expected Payments'!$E$15,2),"")</f>
        <v>9.31</v>
      </c>
      <c r="PK171" s="25">
        <f>+IF('Step 2 - Expected Payments'!$E$15+PK158&gt;=0,ROUND(PK158+'Step 2 - Expected Payments'!$E$15,2),"")</f>
        <v>7.68</v>
      </c>
      <c r="PL171" s="25">
        <f>+IF('Step 2 - Expected Payments'!$E$15+PL158&gt;=0,ROUND(PL158+'Step 2 - Expected Payments'!$E$15,2),"")</f>
        <v>8.5500000000000007</v>
      </c>
      <c r="PM171" s="25">
        <f>+IF('Step 2 - Expected Payments'!$E$15+PM158&gt;=0,ROUND(PM158+'Step 2 - Expected Payments'!$E$15,2),"")</f>
        <v>8.6300000000000008</v>
      </c>
      <c r="PN171" s="25">
        <f>+IF('Step 2 - Expected Payments'!$E$15+PN158&gt;=0,ROUND(PN158+'Step 2 - Expected Payments'!$E$15,2),"")</f>
        <v>9.2799999999999994</v>
      </c>
      <c r="PO171" s="25">
        <f>+IF('Step 2 - Expected Payments'!$E$15+PO158&gt;=0,ROUND(PO158+'Step 2 - Expected Payments'!$E$15,2),"")</f>
        <v>8.3800000000000008</v>
      </c>
      <c r="PP171" s="25">
        <f>+IF('Step 2 - Expected Payments'!$E$15+PP158&gt;=0,ROUND(PP158+'Step 2 - Expected Payments'!$E$15,2),"")</f>
        <v>10.3</v>
      </c>
      <c r="PQ171" s="25">
        <f>+IF('Step 2 - Expected Payments'!$E$15+PQ158&gt;=0,ROUND(PQ158+'Step 2 - Expected Payments'!$E$15,2),"")</f>
        <v>8.5299999999999994</v>
      </c>
      <c r="PR171" s="25">
        <f>+IF('Step 2 - Expected Payments'!$E$15+PR158&gt;=0,ROUND(PR158+'Step 2 - Expected Payments'!$E$15,2),"")</f>
        <v>7.72</v>
      </c>
      <c r="PS171" s="25">
        <f>+IF('Step 2 - Expected Payments'!$E$15+PS158&gt;=0,ROUND(PS158+'Step 2 - Expected Payments'!$E$15,2),"")</f>
        <v>8.3000000000000007</v>
      </c>
      <c r="PT171" s="25">
        <f>+IF('Step 2 - Expected Payments'!$E$15+PT158&gt;=0,ROUND(PT158+'Step 2 - Expected Payments'!$E$15,2),"")</f>
        <v>9.17</v>
      </c>
      <c r="PU171" s="25">
        <f>+IF('Step 2 - Expected Payments'!$E$15+PU158&gt;=0,ROUND(PU158+'Step 2 - Expected Payments'!$E$15,2),"")</f>
        <v>10.82</v>
      </c>
      <c r="PV171" s="25">
        <f>+IF('Step 2 - Expected Payments'!$E$15+PV158&gt;=0,ROUND(PV158+'Step 2 - Expected Payments'!$E$15,2),"")</f>
        <v>8.56</v>
      </c>
      <c r="PW171" s="25">
        <f>+IF('Step 2 - Expected Payments'!$E$15+PW158&gt;=0,ROUND(PW158+'Step 2 - Expected Payments'!$E$15,2),"")</f>
        <v>9.24</v>
      </c>
      <c r="PX171" s="25">
        <f>+IF('Step 2 - Expected Payments'!$E$15+PX158&gt;=0,ROUND(PX158+'Step 2 - Expected Payments'!$E$15,2),"")</f>
        <v>6.74</v>
      </c>
      <c r="PY171" s="25">
        <f>+IF('Step 2 - Expected Payments'!$E$15+PY158&gt;=0,ROUND(PY158+'Step 2 - Expected Payments'!$E$15,2),"")</f>
        <v>7.97</v>
      </c>
      <c r="PZ171" s="25">
        <f>+IF('Step 2 - Expected Payments'!$E$15+PZ158&gt;=0,ROUND(PZ158+'Step 2 - Expected Payments'!$E$15,2),"")</f>
        <v>6.83</v>
      </c>
      <c r="QA171" s="25">
        <f>+IF('Step 2 - Expected Payments'!$E$15+QA158&gt;=0,ROUND(QA158+'Step 2 - Expected Payments'!$E$15,2),"")</f>
        <v>7.13</v>
      </c>
      <c r="QB171" s="25">
        <f>+IF('Step 2 - Expected Payments'!$E$15+QB158&gt;=0,ROUND(QB158+'Step 2 - Expected Payments'!$E$15,2),"")</f>
        <v>7.66</v>
      </c>
      <c r="QC171" s="25">
        <f>+IF('Step 2 - Expected Payments'!$E$15+QC158&gt;=0,ROUND(QC158+'Step 2 - Expected Payments'!$E$15,2),"")</f>
        <v>9.5299999999999994</v>
      </c>
      <c r="QD171" s="25">
        <f>+IF('Step 2 - Expected Payments'!$E$15+QD158&gt;=0,ROUND(QD158+'Step 2 - Expected Payments'!$E$15,2),"")</f>
        <v>6.61</v>
      </c>
      <c r="QE171" s="25">
        <f>+IF('Step 2 - Expected Payments'!$E$15+QE158&gt;=0,ROUND(QE158+'Step 2 - Expected Payments'!$E$15,2),"")</f>
        <v>9.33</v>
      </c>
      <c r="QF171" s="25">
        <f>+IF('Step 2 - Expected Payments'!$E$15+QF158&gt;=0,ROUND(QF158+'Step 2 - Expected Payments'!$E$15,2),"")</f>
        <v>8.6999999999999993</v>
      </c>
      <c r="QG171" s="25">
        <f>+IF('Step 2 - Expected Payments'!$E$15+QG158&gt;=0,ROUND(QG158+'Step 2 - Expected Payments'!$E$15,2),"")</f>
        <v>7.5</v>
      </c>
      <c r="QH171" s="25">
        <f>+IF('Step 2 - Expected Payments'!$E$15+QH158&gt;=0,ROUND(QH158+'Step 2 - Expected Payments'!$E$15,2),"")</f>
        <v>8.11</v>
      </c>
      <c r="QI171" s="25">
        <f>+IF('Step 2 - Expected Payments'!$E$15+QI158&gt;=0,ROUND(QI158+'Step 2 - Expected Payments'!$E$15,2),"")</f>
        <v>9.09</v>
      </c>
      <c r="QJ171" s="25">
        <f>+IF('Step 2 - Expected Payments'!$E$15+QJ158&gt;=0,ROUND(QJ158+'Step 2 - Expected Payments'!$E$15,2),"")</f>
        <v>8.18</v>
      </c>
      <c r="QK171" s="25">
        <f>+IF('Step 2 - Expected Payments'!$E$15+QK158&gt;=0,ROUND(QK158+'Step 2 - Expected Payments'!$E$15,2),"")</f>
        <v>6.34</v>
      </c>
      <c r="QL171" s="25">
        <f>+IF('Step 2 - Expected Payments'!$E$15+QL158&gt;=0,ROUND(QL158+'Step 2 - Expected Payments'!$E$15,2),"")</f>
        <v>6.89</v>
      </c>
      <c r="QM171" s="25">
        <f>+IF('Step 2 - Expected Payments'!$E$15+QM158&gt;=0,ROUND(QM158+'Step 2 - Expected Payments'!$E$15,2),"")</f>
        <v>8.73</v>
      </c>
      <c r="QN171" s="25">
        <f>+IF('Step 2 - Expected Payments'!$E$15+QN158&gt;=0,ROUND(QN158+'Step 2 - Expected Payments'!$E$15,2),"")</f>
        <v>7.36</v>
      </c>
      <c r="QO171" s="25">
        <f>+IF('Step 2 - Expected Payments'!$E$15+QO158&gt;=0,ROUND(QO158+'Step 2 - Expected Payments'!$E$15,2),"")</f>
        <v>9.18</v>
      </c>
      <c r="QP171" s="25">
        <f>+IF('Step 2 - Expected Payments'!$E$15+QP158&gt;=0,ROUND(QP158+'Step 2 - Expected Payments'!$E$15,2),"")</f>
        <v>6.71</v>
      </c>
      <c r="QQ171" s="25">
        <f>+IF('Step 2 - Expected Payments'!$E$15+QQ158&gt;=0,ROUND(QQ158+'Step 2 - Expected Payments'!$E$15,2),"")</f>
        <v>10.76</v>
      </c>
      <c r="QR171" s="25">
        <f>+IF('Step 2 - Expected Payments'!$E$15+QR158&gt;=0,ROUND(QR158+'Step 2 - Expected Payments'!$E$15,2),"")</f>
        <v>8.89</v>
      </c>
      <c r="QS171" s="25">
        <f>+IF('Step 2 - Expected Payments'!$E$15+QS158&gt;=0,ROUND(QS158+'Step 2 - Expected Payments'!$E$15,2),"")</f>
        <v>7.11</v>
      </c>
      <c r="QT171" s="25">
        <f>+IF('Step 2 - Expected Payments'!$E$15+QT158&gt;=0,ROUND(QT158+'Step 2 - Expected Payments'!$E$15,2),"")</f>
        <v>7.84</v>
      </c>
      <c r="QU171" s="25">
        <f>+IF('Step 2 - Expected Payments'!$E$15+QU158&gt;=0,ROUND(QU158+'Step 2 - Expected Payments'!$E$15,2),"")</f>
        <v>7.35</v>
      </c>
      <c r="QV171" s="25">
        <f>+IF('Step 2 - Expected Payments'!$E$15+QV158&gt;=0,ROUND(QV158+'Step 2 - Expected Payments'!$E$15,2),"")</f>
        <v>7.54</v>
      </c>
      <c r="QW171" s="25">
        <f>+IF('Step 2 - Expected Payments'!$E$15+QW158&gt;=0,ROUND(QW158+'Step 2 - Expected Payments'!$E$15,2),"")</f>
        <v>8.36</v>
      </c>
      <c r="QX171" s="25">
        <f>+IF('Step 2 - Expected Payments'!$E$15+QX158&gt;=0,ROUND(QX158+'Step 2 - Expected Payments'!$E$15,2),"")</f>
        <v>7.33</v>
      </c>
      <c r="QY171" s="25">
        <f>+IF('Step 2 - Expected Payments'!$E$15+QY158&gt;=0,ROUND(QY158+'Step 2 - Expected Payments'!$E$15,2),"")</f>
        <v>9.0399999999999991</v>
      </c>
      <c r="QZ171" s="25">
        <f>+IF('Step 2 - Expected Payments'!$E$15+QZ158&gt;=0,ROUND(QZ158+'Step 2 - Expected Payments'!$E$15,2),"")</f>
        <v>8.66</v>
      </c>
      <c r="RA171" s="25">
        <f>+IF('Step 2 - Expected Payments'!$E$15+RA158&gt;=0,ROUND(RA158+'Step 2 - Expected Payments'!$E$15,2),"")</f>
        <v>7.17</v>
      </c>
      <c r="RB171" s="25">
        <f>+IF('Step 2 - Expected Payments'!$E$15+RB158&gt;=0,ROUND(RB158+'Step 2 - Expected Payments'!$E$15,2),"")</f>
        <v>9.5399999999999991</v>
      </c>
      <c r="RC171" s="25">
        <f>+IF('Step 2 - Expected Payments'!$E$15+RC158&gt;=0,ROUND(RC158+'Step 2 - Expected Payments'!$E$15,2),"")</f>
        <v>8.59</v>
      </c>
      <c r="RD171" s="25">
        <f>+IF('Step 2 - Expected Payments'!$E$15+RD158&gt;=0,ROUND(RD158+'Step 2 - Expected Payments'!$E$15,2),"")</f>
        <v>8.0299999999999994</v>
      </c>
      <c r="RE171" s="25">
        <f>+IF('Step 2 - Expected Payments'!$E$15+RE158&gt;=0,ROUND(RE158+'Step 2 - Expected Payments'!$E$15,2),"")</f>
        <v>6.69</v>
      </c>
      <c r="RF171" s="25">
        <f>+IF('Step 2 - Expected Payments'!$E$15+RF158&gt;=0,ROUND(RF158+'Step 2 - Expected Payments'!$E$15,2),"")</f>
        <v>9.1199999999999992</v>
      </c>
      <c r="RG171" s="25">
        <f>+IF('Step 2 - Expected Payments'!$E$15+RG158&gt;=0,ROUND(RG158+'Step 2 - Expected Payments'!$E$15,2),"")</f>
        <v>7.45</v>
      </c>
      <c r="RH171" s="25">
        <f>+IF('Step 2 - Expected Payments'!$E$15+RH158&gt;=0,ROUND(RH158+'Step 2 - Expected Payments'!$E$15,2),"")</f>
        <v>7.22</v>
      </c>
      <c r="RI171" s="25">
        <f>+IF('Step 2 - Expected Payments'!$E$15+RI158&gt;=0,ROUND(RI158+'Step 2 - Expected Payments'!$E$15,2),"")</f>
        <v>7.42</v>
      </c>
      <c r="RJ171" s="25">
        <f>+IF('Step 2 - Expected Payments'!$E$15+RJ158&gt;=0,ROUND(RJ158+'Step 2 - Expected Payments'!$E$15,2),"")</f>
        <v>8.3699999999999992</v>
      </c>
      <c r="RK171" s="25">
        <f>+IF('Step 2 - Expected Payments'!$E$15+RK158&gt;=0,ROUND(RK158+'Step 2 - Expected Payments'!$E$15,2),"")</f>
        <v>9.35</v>
      </c>
      <c r="RL171" s="25">
        <f>+IF('Step 2 - Expected Payments'!$E$15+RL158&gt;=0,ROUND(RL158+'Step 2 - Expected Payments'!$E$15,2),"")</f>
        <v>9.18</v>
      </c>
      <c r="RM171" s="25">
        <f>+IF('Step 2 - Expected Payments'!$E$15+RM158&gt;=0,ROUND(RM158+'Step 2 - Expected Payments'!$E$15,2),"")</f>
        <v>7.47</v>
      </c>
      <c r="RN171" s="25">
        <f>+IF('Step 2 - Expected Payments'!$E$15+RN158&gt;=0,ROUND(RN158+'Step 2 - Expected Payments'!$E$15,2),"")</f>
        <v>8.57</v>
      </c>
      <c r="RO171" s="25">
        <f>+IF('Step 2 - Expected Payments'!$E$15+RO158&gt;=0,ROUND(RO158+'Step 2 - Expected Payments'!$E$15,2),"")</f>
        <v>8.11</v>
      </c>
      <c r="RP171" s="25">
        <f>+IF('Step 2 - Expected Payments'!$E$15+RP158&gt;=0,ROUND(RP158+'Step 2 - Expected Payments'!$E$15,2),"")</f>
        <v>7.78</v>
      </c>
      <c r="RQ171" s="25">
        <f>+IF('Step 2 - Expected Payments'!$E$15+RQ158&gt;=0,ROUND(RQ158+'Step 2 - Expected Payments'!$E$15,2),"")</f>
        <v>8.48</v>
      </c>
      <c r="RR171" s="25">
        <f>+IF('Step 2 - Expected Payments'!$E$15+RR158&gt;=0,ROUND(RR158+'Step 2 - Expected Payments'!$E$15,2),"")</f>
        <v>9.36</v>
      </c>
      <c r="RS171" s="25">
        <f>+IF('Step 2 - Expected Payments'!$E$15+RS158&gt;=0,ROUND(RS158+'Step 2 - Expected Payments'!$E$15,2),"")</f>
        <v>7.99</v>
      </c>
      <c r="RT171" s="25">
        <f>+IF('Step 2 - Expected Payments'!$E$15+RT158&gt;=0,ROUND(RT158+'Step 2 - Expected Payments'!$E$15,2),"")</f>
        <v>9.25</v>
      </c>
      <c r="RU171" s="25">
        <f>+IF('Step 2 - Expected Payments'!$E$15+RU158&gt;=0,ROUND(RU158+'Step 2 - Expected Payments'!$E$15,2),"")</f>
        <v>7.07</v>
      </c>
      <c r="RV171" s="25">
        <f>+IF('Step 2 - Expected Payments'!$E$15+RV158&gt;=0,ROUND(RV158+'Step 2 - Expected Payments'!$E$15,2),"")</f>
        <v>7.22</v>
      </c>
      <c r="RW171" s="25">
        <f>+IF('Step 2 - Expected Payments'!$E$15+RW158&gt;=0,ROUND(RW158+'Step 2 - Expected Payments'!$E$15,2),"")</f>
        <v>9.01</v>
      </c>
      <c r="RX171" s="25">
        <f>+IF('Step 2 - Expected Payments'!$E$15+RX158&gt;=0,ROUND(RX158+'Step 2 - Expected Payments'!$E$15,2),"")</f>
        <v>8.3699999999999992</v>
      </c>
      <c r="RY171" s="25">
        <f>+IF('Step 2 - Expected Payments'!$E$15+RY158&gt;=0,ROUND(RY158+'Step 2 - Expected Payments'!$E$15,2),"")</f>
        <v>8.08</v>
      </c>
      <c r="RZ171" s="25">
        <f>+IF('Step 2 - Expected Payments'!$E$15+RZ158&gt;=0,ROUND(RZ158+'Step 2 - Expected Payments'!$E$15,2),"")</f>
        <v>10.06</v>
      </c>
      <c r="SA171" s="25">
        <f>+IF('Step 2 - Expected Payments'!$E$15+SA158&gt;=0,ROUND(SA158+'Step 2 - Expected Payments'!$E$15,2),"")</f>
        <v>9.23</v>
      </c>
      <c r="SB171" s="25">
        <f>+IF('Step 2 - Expected Payments'!$E$15+SB158&gt;=0,ROUND(SB158+'Step 2 - Expected Payments'!$E$15,2),"")</f>
        <v>8.3800000000000008</v>
      </c>
      <c r="SC171" s="25">
        <f>+IF('Step 2 - Expected Payments'!$E$15+SC158&gt;=0,ROUND(SC158+'Step 2 - Expected Payments'!$E$15,2),"")</f>
        <v>8.42</v>
      </c>
      <c r="SD171" s="25">
        <f>+IF('Step 2 - Expected Payments'!$E$15+SD158&gt;=0,ROUND(SD158+'Step 2 - Expected Payments'!$E$15,2),"")</f>
        <v>8.77</v>
      </c>
      <c r="SE171" s="25">
        <f>+IF('Step 2 - Expected Payments'!$E$15+SE158&gt;=0,ROUND(SE158+'Step 2 - Expected Payments'!$E$15,2),"")</f>
        <v>8.18</v>
      </c>
      <c r="SF171" s="25">
        <f>+IF('Step 2 - Expected Payments'!$E$15+SF158&gt;=0,ROUND(SF158+'Step 2 - Expected Payments'!$E$15,2),"")</f>
        <v>8.49</v>
      </c>
      <c r="SG171" s="25">
        <f>+IF('Step 2 - Expected Payments'!$E$15+SG158&gt;=0,ROUND(SG158+'Step 2 - Expected Payments'!$E$15,2),"")</f>
        <v>7.75</v>
      </c>
    </row>
    <row r="172" spans="1:501">
      <c r="A172" t="s">
        <v>518</v>
      </c>
      <c r="B172">
        <f>+IF('Step 1-Farm Data'!$E$61+'simulations soy farm1 '!B167&gt;=0,ROUND('simulations soy farm1 '!B167+'Step 1-Farm Data'!$E$61,1),"")</f>
        <v>50.3</v>
      </c>
      <c r="C172">
        <f>+IF('Step 1-Farm Data'!$E$61+'simulations soy farm1 '!C167&gt;=0,ROUND('simulations soy farm1 '!C167+'Step 1-Farm Data'!$E$61,1),"")</f>
        <v>48</v>
      </c>
      <c r="D172">
        <f>+IF('Step 1-Farm Data'!$E$61+'simulations soy farm1 '!D167&gt;=0,ROUND('simulations soy farm1 '!D167+'Step 1-Farm Data'!$E$61,1),"")</f>
        <v>55.2</v>
      </c>
      <c r="E172">
        <f>+IF('Step 1-Farm Data'!$E$61+'simulations soy farm1 '!E167&gt;=0,ROUND('simulations soy farm1 '!E167+'Step 1-Farm Data'!$E$61,1),"")</f>
        <v>47.3</v>
      </c>
      <c r="F172">
        <f>+IF('Step 1-Farm Data'!$E$61+'simulations soy farm1 '!F167&gt;=0,ROUND('simulations soy farm1 '!F167+'Step 1-Farm Data'!$E$61,1),"")</f>
        <v>48</v>
      </c>
      <c r="G172">
        <f>+IF('Step 1-Farm Data'!$E$61+'simulations soy farm1 '!G167&gt;=0,ROUND('simulations soy farm1 '!G167+'Step 1-Farm Data'!$E$61,1),"")</f>
        <v>54.6</v>
      </c>
      <c r="H172">
        <f>+IF('Step 1-Farm Data'!$E$61+'simulations soy farm1 '!H167&gt;=0,ROUND('simulations soy farm1 '!H167+'Step 1-Farm Data'!$E$61,1),"")</f>
        <v>48.3</v>
      </c>
      <c r="I172">
        <f>+IF('Step 1-Farm Data'!$E$61+'simulations soy farm1 '!I167&gt;=0,ROUND('simulations soy farm1 '!I167+'Step 1-Farm Data'!$E$61,1),"")</f>
        <v>50.7</v>
      </c>
      <c r="J172">
        <f>+IF('Step 1-Farm Data'!$E$61+'simulations soy farm1 '!J167&gt;=0,ROUND('simulations soy farm1 '!J167+'Step 1-Farm Data'!$E$61,1),"")</f>
        <v>52.7</v>
      </c>
      <c r="K172">
        <f>+IF('Step 1-Farm Data'!$E$61+'simulations soy farm1 '!K167&gt;=0,ROUND('simulations soy farm1 '!K167+'Step 1-Farm Data'!$E$61,1),"")</f>
        <v>53.4</v>
      </c>
      <c r="L172">
        <f>+IF('Step 1-Farm Data'!$E$61+'simulations soy farm1 '!L167&gt;=0,ROUND('simulations soy farm1 '!L167+'Step 1-Farm Data'!$E$61,1),"")</f>
        <v>42.2</v>
      </c>
      <c r="M172">
        <f>+IF('Step 1-Farm Data'!$E$61+'simulations soy farm1 '!M167&gt;=0,ROUND('simulations soy farm1 '!M167+'Step 1-Farm Data'!$E$61,1),"")</f>
        <v>43.8</v>
      </c>
      <c r="N172">
        <f>+IF('Step 1-Farm Data'!$E$61+'simulations soy farm1 '!N167&gt;=0,ROUND('simulations soy farm1 '!N167+'Step 1-Farm Data'!$E$61,1),"")</f>
        <v>53.4</v>
      </c>
      <c r="O172">
        <f>+IF('Step 1-Farm Data'!$E$61+'simulations soy farm1 '!O167&gt;=0,ROUND('simulations soy farm1 '!O167+'Step 1-Farm Data'!$E$61,1),"")</f>
        <v>51.4</v>
      </c>
      <c r="P172">
        <f>+IF('Step 1-Farm Data'!$E$61+'simulations soy farm1 '!P167&gt;=0,ROUND('simulations soy farm1 '!P167+'Step 1-Farm Data'!$E$61,1),"")</f>
        <v>48.7</v>
      </c>
      <c r="Q172">
        <f>+IF('Step 1-Farm Data'!$E$61+'simulations soy farm1 '!Q167&gt;=0,ROUND('simulations soy farm1 '!Q167+'Step 1-Farm Data'!$E$61,1),"")</f>
        <v>43.6</v>
      </c>
      <c r="R172">
        <f>+IF('Step 1-Farm Data'!$E$61+'simulations soy farm1 '!R167&gt;=0,ROUND('simulations soy farm1 '!R167+'Step 1-Farm Data'!$E$61,1),"")</f>
        <v>50.5</v>
      </c>
      <c r="S172">
        <f>+IF('Step 1-Farm Data'!$E$61+'simulations soy farm1 '!S167&gt;=0,ROUND('simulations soy farm1 '!S167+'Step 1-Farm Data'!$E$61,1),"")</f>
        <v>51</v>
      </c>
      <c r="T172">
        <f>+IF('Step 1-Farm Data'!$E$61+'simulations soy farm1 '!T167&gt;=0,ROUND('simulations soy farm1 '!T167+'Step 1-Farm Data'!$E$61,1),"")</f>
        <v>44.7</v>
      </c>
      <c r="U172">
        <f>+IF('Step 1-Farm Data'!$E$61+'simulations soy farm1 '!U167&gt;=0,ROUND('simulations soy farm1 '!U167+'Step 1-Farm Data'!$E$61,1),"")</f>
        <v>50.4</v>
      </c>
      <c r="V172">
        <f>+IF('Step 1-Farm Data'!$E$61+'simulations soy farm1 '!V167&gt;=0,ROUND('simulations soy farm1 '!V167+'Step 1-Farm Data'!$E$61,1),"")</f>
        <v>49.4</v>
      </c>
      <c r="W172">
        <f>+IF('Step 1-Farm Data'!$E$61+'simulations soy farm1 '!W167&gt;=0,ROUND('simulations soy farm1 '!W167+'Step 1-Farm Data'!$E$61,1),"")</f>
        <v>46.1</v>
      </c>
      <c r="X172">
        <f>+IF('Step 1-Farm Data'!$E$61+'simulations soy farm1 '!X167&gt;=0,ROUND('simulations soy farm1 '!X167+'Step 1-Farm Data'!$E$61,1),"")</f>
        <v>39.9</v>
      </c>
      <c r="Y172">
        <f>+IF('Step 1-Farm Data'!$E$61+'simulations soy farm1 '!Y167&gt;=0,ROUND('simulations soy farm1 '!Y167+'Step 1-Farm Data'!$E$61,1),"")</f>
        <v>54.5</v>
      </c>
      <c r="Z172">
        <f>+IF('Step 1-Farm Data'!$E$61+'simulations soy farm1 '!Z167&gt;=0,ROUND('simulations soy farm1 '!Z167+'Step 1-Farm Data'!$E$61,1),"")</f>
        <v>56.1</v>
      </c>
      <c r="AA172">
        <f>+IF('Step 1-Farm Data'!$E$61+'simulations soy farm1 '!AA167&gt;=0,ROUND('simulations soy farm1 '!AA167+'Step 1-Farm Data'!$E$61,1),"")</f>
        <v>47.8</v>
      </c>
      <c r="AB172">
        <f>+IF('Step 1-Farm Data'!$E$61+'simulations soy farm1 '!AB167&gt;=0,ROUND('simulations soy farm1 '!AB167+'Step 1-Farm Data'!$E$61,1),"")</f>
        <v>48.5</v>
      </c>
      <c r="AC172">
        <f>+IF('Step 1-Farm Data'!$E$61+'simulations soy farm1 '!AC167&gt;=0,ROUND('simulations soy farm1 '!AC167+'Step 1-Farm Data'!$E$61,1),"")</f>
        <v>48.5</v>
      </c>
      <c r="AD172">
        <f>+IF('Step 1-Farm Data'!$E$61+'simulations soy farm1 '!AD167&gt;=0,ROUND('simulations soy farm1 '!AD167+'Step 1-Farm Data'!$E$61,1),"")</f>
        <v>49.8</v>
      </c>
      <c r="AE172">
        <f>+IF('Step 1-Farm Data'!$E$61+'simulations soy farm1 '!AE167&gt;=0,ROUND('simulations soy farm1 '!AE167+'Step 1-Farm Data'!$E$61,1),"")</f>
        <v>51.9</v>
      </c>
      <c r="AF172">
        <f>+IF('Step 1-Farm Data'!$E$61+'simulations soy farm1 '!AF167&gt;=0,ROUND('simulations soy farm1 '!AF167+'Step 1-Farm Data'!$E$61,1),"")</f>
        <v>47.1</v>
      </c>
      <c r="AG172">
        <f>+IF('Step 1-Farm Data'!$E$61+'simulations soy farm1 '!AG167&gt;=0,ROUND('simulations soy farm1 '!AG167+'Step 1-Farm Data'!$E$61,1),"")</f>
        <v>47.5</v>
      </c>
      <c r="AH172">
        <f>+IF('Step 1-Farm Data'!$E$61+'simulations soy farm1 '!AH167&gt;=0,ROUND('simulations soy farm1 '!AH167+'Step 1-Farm Data'!$E$61,1),"")</f>
        <v>55.3</v>
      </c>
      <c r="AI172">
        <f>+IF('Step 1-Farm Data'!$E$61+'simulations soy farm1 '!AI167&gt;=0,ROUND('simulations soy farm1 '!AI167+'Step 1-Farm Data'!$E$61,1),"")</f>
        <v>51.9</v>
      </c>
      <c r="AJ172">
        <f>+IF('Step 1-Farm Data'!$E$61+'simulations soy farm1 '!AJ167&gt;=0,ROUND('simulations soy farm1 '!AJ167+'Step 1-Farm Data'!$E$61,1),"")</f>
        <v>47.2</v>
      </c>
      <c r="AK172">
        <f>+IF('Step 1-Farm Data'!$E$61+'simulations soy farm1 '!AK167&gt;=0,ROUND('simulations soy farm1 '!AK167+'Step 1-Farm Data'!$E$61,1),"")</f>
        <v>44.4</v>
      </c>
      <c r="AL172">
        <f>+IF('Step 1-Farm Data'!$E$61+'simulations soy farm1 '!AL167&gt;=0,ROUND('simulations soy farm1 '!AL167+'Step 1-Farm Data'!$E$61,1),"")</f>
        <v>54.3</v>
      </c>
      <c r="AM172">
        <f>+IF('Step 1-Farm Data'!$E$61+'simulations soy farm1 '!AM167&gt;=0,ROUND('simulations soy farm1 '!AM167+'Step 1-Farm Data'!$E$61,1),"")</f>
        <v>56.9</v>
      </c>
      <c r="AN172">
        <f>+IF('Step 1-Farm Data'!$E$61+'simulations soy farm1 '!AN167&gt;=0,ROUND('simulations soy farm1 '!AN167+'Step 1-Farm Data'!$E$61,1),"")</f>
        <v>48.2</v>
      </c>
      <c r="AO172">
        <f>+IF('Step 1-Farm Data'!$E$61+'simulations soy farm1 '!AO167&gt;=0,ROUND('simulations soy farm1 '!AO167+'Step 1-Farm Data'!$E$61,1),"")</f>
        <v>57.2</v>
      </c>
      <c r="AP172">
        <f>+IF('Step 1-Farm Data'!$E$61+'simulations soy farm1 '!AP167&gt;=0,ROUND('simulations soy farm1 '!AP167+'Step 1-Farm Data'!$E$61,1),"")</f>
        <v>50</v>
      </c>
      <c r="AQ172">
        <f>+IF('Step 1-Farm Data'!$E$61+'simulations soy farm1 '!AQ167&gt;=0,ROUND('simulations soy farm1 '!AQ167+'Step 1-Farm Data'!$E$61,1),"")</f>
        <v>51.4</v>
      </c>
      <c r="AR172">
        <f>+IF('Step 1-Farm Data'!$E$61+'simulations soy farm1 '!AR167&gt;=0,ROUND('simulations soy farm1 '!AR167+'Step 1-Farm Data'!$E$61,1),"")</f>
        <v>48.1</v>
      </c>
      <c r="AS172">
        <f>+IF('Step 1-Farm Data'!$E$61+'simulations soy farm1 '!AS167&gt;=0,ROUND('simulations soy farm1 '!AS167+'Step 1-Farm Data'!$E$61,1),"")</f>
        <v>48.7</v>
      </c>
      <c r="AT172">
        <f>+IF('Step 1-Farm Data'!$E$61+'simulations soy farm1 '!AT167&gt;=0,ROUND('simulations soy farm1 '!AT167+'Step 1-Farm Data'!$E$61,1),"")</f>
        <v>47.9</v>
      </c>
      <c r="AU172">
        <f>+IF('Step 1-Farm Data'!$E$61+'simulations soy farm1 '!AU167&gt;=0,ROUND('simulations soy farm1 '!AU167+'Step 1-Farm Data'!$E$61,1),"")</f>
        <v>49.2</v>
      </c>
      <c r="AV172">
        <f>+IF('Step 1-Farm Data'!$E$61+'simulations soy farm1 '!AV167&gt;=0,ROUND('simulations soy farm1 '!AV167+'Step 1-Farm Data'!$E$61,1),"")</f>
        <v>51.1</v>
      </c>
      <c r="AW172">
        <f>+IF('Step 1-Farm Data'!$E$61+'simulations soy farm1 '!AW167&gt;=0,ROUND('simulations soy farm1 '!AW167+'Step 1-Farm Data'!$E$61,1),"")</f>
        <v>52.9</v>
      </c>
      <c r="AX172">
        <f>+IF('Step 1-Farm Data'!$E$61+'simulations soy farm1 '!AX167&gt;=0,ROUND('simulations soy farm1 '!AX167+'Step 1-Farm Data'!$E$61,1),"")</f>
        <v>47.3</v>
      </c>
      <c r="AY172">
        <f>+IF('Step 1-Farm Data'!$E$61+'simulations soy farm1 '!AY167&gt;=0,ROUND('simulations soy farm1 '!AY167+'Step 1-Farm Data'!$E$61,1),"")</f>
        <v>55.6</v>
      </c>
      <c r="AZ172">
        <f>+IF('Step 1-Farm Data'!$E$61+'simulations soy farm1 '!AZ167&gt;=0,ROUND('simulations soy farm1 '!AZ167+'Step 1-Farm Data'!$E$61,1),"")</f>
        <v>51.1</v>
      </c>
      <c r="BA172">
        <f>+IF('Step 1-Farm Data'!$E$61+'simulations soy farm1 '!BA167&gt;=0,ROUND('simulations soy farm1 '!BA167+'Step 1-Farm Data'!$E$61,1),"")</f>
        <v>52.5</v>
      </c>
      <c r="BB172">
        <f>+IF('Step 1-Farm Data'!$E$61+'simulations soy farm1 '!BB167&gt;=0,ROUND('simulations soy farm1 '!BB167+'Step 1-Farm Data'!$E$61,1),"")</f>
        <v>50.5</v>
      </c>
      <c r="BC172">
        <f>+IF('Step 1-Farm Data'!$E$61+'simulations soy farm1 '!BC167&gt;=0,ROUND('simulations soy farm1 '!BC167+'Step 1-Farm Data'!$E$61,1),"")</f>
        <v>49.5</v>
      </c>
      <c r="BD172">
        <f>+IF('Step 1-Farm Data'!$E$61+'simulations soy farm1 '!BD167&gt;=0,ROUND('simulations soy farm1 '!BD167+'Step 1-Farm Data'!$E$61,1),"")</f>
        <v>50.4</v>
      </c>
      <c r="BE172">
        <f>+IF('Step 1-Farm Data'!$E$61+'simulations soy farm1 '!BE167&gt;=0,ROUND('simulations soy farm1 '!BE167+'Step 1-Farm Data'!$E$61,1),"")</f>
        <v>42</v>
      </c>
      <c r="BF172">
        <f>+IF('Step 1-Farm Data'!$E$61+'simulations soy farm1 '!BF167&gt;=0,ROUND('simulations soy farm1 '!BF167+'Step 1-Farm Data'!$E$61,1),"")</f>
        <v>48.1</v>
      </c>
      <c r="BG172">
        <f>+IF('Step 1-Farm Data'!$E$61+'simulations soy farm1 '!BG167&gt;=0,ROUND('simulations soy farm1 '!BG167+'Step 1-Farm Data'!$E$61,1),"")</f>
        <v>42.5</v>
      </c>
      <c r="BH172">
        <f>+IF('Step 1-Farm Data'!$E$61+'simulations soy farm1 '!BH167&gt;=0,ROUND('simulations soy farm1 '!BH167+'Step 1-Farm Data'!$E$61,1),"")</f>
        <v>53.7</v>
      </c>
      <c r="BI172">
        <f>+IF('Step 1-Farm Data'!$E$61+'simulations soy farm1 '!BI167&gt;=0,ROUND('simulations soy farm1 '!BI167+'Step 1-Farm Data'!$E$61,1),"")</f>
        <v>43</v>
      </c>
      <c r="BJ172">
        <f>+IF('Step 1-Farm Data'!$E$61+'simulations soy farm1 '!BJ167&gt;=0,ROUND('simulations soy farm1 '!BJ167+'Step 1-Farm Data'!$E$61,1),"")</f>
        <v>47.3</v>
      </c>
      <c r="BK172">
        <f>+IF('Step 1-Farm Data'!$E$61+'simulations soy farm1 '!BK167&gt;=0,ROUND('simulations soy farm1 '!BK167+'Step 1-Farm Data'!$E$61,1),"")</f>
        <v>53.1</v>
      </c>
      <c r="BL172">
        <f>+IF('Step 1-Farm Data'!$E$61+'simulations soy farm1 '!BL167&gt;=0,ROUND('simulations soy farm1 '!BL167+'Step 1-Farm Data'!$E$61,1),"")</f>
        <v>49</v>
      </c>
      <c r="BM172">
        <f>+IF('Step 1-Farm Data'!$E$61+'simulations soy farm1 '!BM167&gt;=0,ROUND('simulations soy farm1 '!BM167+'Step 1-Farm Data'!$E$61,1),"")</f>
        <v>49.1</v>
      </c>
      <c r="BN172">
        <f>+IF('Step 1-Farm Data'!$E$61+'simulations soy farm1 '!BN167&gt;=0,ROUND('simulations soy farm1 '!BN167+'Step 1-Farm Data'!$E$61,1),"")</f>
        <v>43.6</v>
      </c>
      <c r="BO172">
        <f>+IF('Step 1-Farm Data'!$E$61+'simulations soy farm1 '!BO167&gt;=0,ROUND('simulations soy farm1 '!BO167+'Step 1-Farm Data'!$E$61,1),"")</f>
        <v>49.2</v>
      </c>
      <c r="BP172">
        <f>+IF('Step 1-Farm Data'!$E$61+'simulations soy farm1 '!BP167&gt;=0,ROUND('simulations soy farm1 '!BP167+'Step 1-Farm Data'!$E$61,1),"")</f>
        <v>48.9</v>
      </c>
      <c r="BQ172">
        <f>+IF('Step 1-Farm Data'!$E$61+'simulations soy farm1 '!BQ167&gt;=0,ROUND('simulations soy farm1 '!BQ167+'Step 1-Farm Data'!$E$61,1),"")</f>
        <v>46.3</v>
      </c>
      <c r="BR172">
        <f>+IF('Step 1-Farm Data'!$E$61+'simulations soy farm1 '!BR167&gt;=0,ROUND('simulations soy farm1 '!BR167+'Step 1-Farm Data'!$E$61,1),"")</f>
        <v>52.6</v>
      </c>
      <c r="BS172">
        <f>+IF('Step 1-Farm Data'!$E$61+'simulations soy farm1 '!BS167&gt;=0,ROUND('simulations soy farm1 '!BS167+'Step 1-Farm Data'!$E$61,1),"")</f>
        <v>44.8</v>
      </c>
      <c r="BT172">
        <f>+IF('Step 1-Farm Data'!$E$61+'simulations soy farm1 '!BT167&gt;=0,ROUND('simulations soy farm1 '!BT167+'Step 1-Farm Data'!$E$61,1),"")</f>
        <v>52.1</v>
      </c>
      <c r="BU172">
        <f>+IF('Step 1-Farm Data'!$E$61+'simulations soy farm1 '!BU167&gt;=0,ROUND('simulations soy farm1 '!BU167+'Step 1-Farm Data'!$E$61,1),"")</f>
        <v>51.8</v>
      </c>
      <c r="BV172">
        <f>+IF('Step 1-Farm Data'!$E$61+'simulations soy farm1 '!BV167&gt;=0,ROUND('simulations soy farm1 '!BV167+'Step 1-Farm Data'!$E$61,1),"")</f>
        <v>48.5</v>
      </c>
      <c r="BW172">
        <f>+IF('Step 1-Farm Data'!$E$61+'simulations soy farm1 '!BW167&gt;=0,ROUND('simulations soy farm1 '!BW167+'Step 1-Farm Data'!$E$61,1),"")</f>
        <v>56.1</v>
      </c>
      <c r="BX172">
        <f>+IF('Step 1-Farm Data'!$E$61+'simulations soy farm1 '!BX167&gt;=0,ROUND('simulations soy farm1 '!BX167+'Step 1-Farm Data'!$E$61,1),"")</f>
        <v>45.4</v>
      </c>
      <c r="BY172">
        <f>+IF('Step 1-Farm Data'!$E$61+'simulations soy farm1 '!BY167&gt;=0,ROUND('simulations soy farm1 '!BY167+'Step 1-Farm Data'!$E$61,1),"")</f>
        <v>45.8</v>
      </c>
      <c r="BZ172">
        <f>+IF('Step 1-Farm Data'!$E$61+'simulations soy farm1 '!BZ167&gt;=0,ROUND('simulations soy farm1 '!BZ167+'Step 1-Farm Data'!$E$61,1),"")</f>
        <v>53.8</v>
      </c>
      <c r="CA172">
        <f>+IF('Step 1-Farm Data'!$E$61+'simulations soy farm1 '!CA167&gt;=0,ROUND('simulations soy farm1 '!CA167+'Step 1-Farm Data'!$E$61,1),"")</f>
        <v>54.7</v>
      </c>
      <c r="CB172">
        <f>+IF('Step 1-Farm Data'!$E$61+'simulations soy farm1 '!CB167&gt;=0,ROUND('simulations soy farm1 '!CB167+'Step 1-Farm Data'!$E$61,1),"")</f>
        <v>50.9</v>
      </c>
      <c r="CC172">
        <f>+IF('Step 1-Farm Data'!$E$61+'simulations soy farm1 '!CC167&gt;=0,ROUND('simulations soy farm1 '!CC167+'Step 1-Farm Data'!$E$61,1),"")</f>
        <v>49.8</v>
      </c>
      <c r="CD172">
        <f>+IF('Step 1-Farm Data'!$E$61+'simulations soy farm1 '!CD167&gt;=0,ROUND('simulations soy farm1 '!CD167+'Step 1-Farm Data'!$E$61,1),"")</f>
        <v>46.6</v>
      </c>
      <c r="CE172">
        <f>+IF('Step 1-Farm Data'!$E$61+'simulations soy farm1 '!CE167&gt;=0,ROUND('simulations soy farm1 '!CE167+'Step 1-Farm Data'!$E$61,1),"")</f>
        <v>47.9</v>
      </c>
      <c r="CF172">
        <f>+IF('Step 1-Farm Data'!$E$61+'simulations soy farm1 '!CF167&gt;=0,ROUND('simulations soy farm1 '!CF167+'Step 1-Farm Data'!$E$61,1),"")</f>
        <v>50.5</v>
      </c>
      <c r="CG172">
        <f>+IF('Step 1-Farm Data'!$E$61+'simulations soy farm1 '!CG167&gt;=0,ROUND('simulations soy farm1 '!CG167+'Step 1-Farm Data'!$E$61,1),"")</f>
        <v>48.3</v>
      </c>
      <c r="CH172">
        <f>+IF('Step 1-Farm Data'!$E$61+'simulations soy farm1 '!CH167&gt;=0,ROUND('simulations soy farm1 '!CH167+'Step 1-Farm Data'!$E$61,1),"")</f>
        <v>60</v>
      </c>
      <c r="CI172">
        <f>+IF('Step 1-Farm Data'!$E$61+'simulations soy farm1 '!CI167&gt;=0,ROUND('simulations soy farm1 '!CI167+'Step 1-Farm Data'!$E$61,1),"")</f>
        <v>51.4</v>
      </c>
      <c r="CJ172">
        <f>+IF('Step 1-Farm Data'!$E$61+'simulations soy farm1 '!CJ167&gt;=0,ROUND('simulations soy farm1 '!CJ167+'Step 1-Farm Data'!$E$61,1),"")</f>
        <v>52.3</v>
      </c>
      <c r="CK172">
        <f>+IF('Step 1-Farm Data'!$E$61+'simulations soy farm1 '!CK167&gt;=0,ROUND('simulations soy farm1 '!CK167+'Step 1-Farm Data'!$E$61,1),"")</f>
        <v>51.1</v>
      </c>
      <c r="CL172">
        <f>+IF('Step 1-Farm Data'!$E$61+'simulations soy farm1 '!CL167&gt;=0,ROUND('simulations soy farm1 '!CL167+'Step 1-Farm Data'!$E$61,1),"")</f>
        <v>47.7</v>
      </c>
      <c r="CM172">
        <f>+IF('Step 1-Farm Data'!$E$61+'simulations soy farm1 '!CM167&gt;=0,ROUND('simulations soy farm1 '!CM167+'Step 1-Farm Data'!$E$61,1),"")</f>
        <v>48.6</v>
      </c>
      <c r="CN172">
        <f>+IF('Step 1-Farm Data'!$E$61+'simulations soy farm1 '!CN167&gt;=0,ROUND('simulations soy farm1 '!CN167+'Step 1-Farm Data'!$E$61,1),"")</f>
        <v>49.3</v>
      </c>
      <c r="CO172">
        <f>+IF('Step 1-Farm Data'!$E$61+'simulations soy farm1 '!CO167&gt;=0,ROUND('simulations soy farm1 '!CO167+'Step 1-Farm Data'!$E$61,1),"")</f>
        <v>53.7</v>
      </c>
      <c r="CP172">
        <f>+IF('Step 1-Farm Data'!$E$61+'simulations soy farm1 '!CP167&gt;=0,ROUND('simulations soy farm1 '!CP167+'Step 1-Farm Data'!$E$61,1),"")</f>
        <v>48</v>
      </c>
      <c r="CQ172">
        <f>+IF('Step 1-Farm Data'!$E$61+'simulations soy farm1 '!CQ167&gt;=0,ROUND('simulations soy farm1 '!CQ167+'Step 1-Farm Data'!$E$61,1),"")</f>
        <v>54.1</v>
      </c>
      <c r="CR172">
        <f>+IF('Step 1-Farm Data'!$E$61+'simulations soy farm1 '!CR167&gt;=0,ROUND('simulations soy farm1 '!CR167+'Step 1-Farm Data'!$E$61,1),"")</f>
        <v>47.9</v>
      </c>
      <c r="CS172">
        <f>+IF('Step 1-Farm Data'!$E$61+'simulations soy farm1 '!CS167&gt;=0,ROUND('simulations soy farm1 '!CS167+'Step 1-Farm Data'!$E$61,1),"")</f>
        <v>47.4</v>
      </c>
      <c r="CT172">
        <f>+IF('Step 1-Farm Data'!$E$61+'simulations soy farm1 '!CT167&gt;=0,ROUND('simulations soy farm1 '!CT167+'Step 1-Farm Data'!$E$61,1),"")</f>
        <v>52.5</v>
      </c>
      <c r="CU172">
        <f>+IF('Step 1-Farm Data'!$E$61+'simulations soy farm1 '!CU167&gt;=0,ROUND('simulations soy farm1 '!CU167+'Step 1-Farm Data'!$E$61,1),"")</f>
        <v>53.2</v>
      </c>
      <c r="CV172">
        <f>+IF('Step 1-Farm Data'!$E$61+'simulations soy farm1 '!CV167&gt;=0,ROUND('simulations soy farm1 '!CV167+'Step 1-Farm Data'!$E$61,1),"")</f>
        <v>47.8</v>
      </c>
      <c r="CW172">
        <f>+IF('Step 1-Farm Data'!$E$61+'simulations soy farm1 '!CW167&gt;=0,ROUND('simulations soy farm1 '!CW167+'Step 1-Farm Data'!$E$61,1),"")</f>
        <v>50.8</v>
      </c>
      <c r="CX172">
        <f>+IF('Step 1-Farm Data'!$E$61+'simulations soy farm1 '!CX167&gt;=0,ROUND('simulations soy farm1 '!CX167+'Step 1-Farm Data'!$E$61,1),"")</f>
        <v>45.9</v>
      </c>
      <c r="CY172">
        <f>+IF('Step 1-Farm Data'!$E$61+'simulations soy farm1 '!CY167&gt;=0,ROUND('simulations soy farm1 '!CY167+'Step 1-Farm Data'!$E$61,1),"")</f>
        <v>56.6</v>
      </c>
      <c r="CZ172">
        <f>+IF('Step 1-Farm Data'!$E$61+'simulations soy farm1 '!CZ167&gt;=0,ROUND('simulations soy farm1 '!CZ167+'Step 1-Farm Data'!$E$61,1),"")</f>
        <v>50</v>
      </c>
      <c r="DA172">
        <f>+IF('Step 1-Farm Data'!$E$61+'simulations soy farm1 '!DA167&gt;=0,ROUND('simulations soy farm1 '!DA167+'Step 1-Farm Data'!$E$61,1),"")</f>
        <v>47.3</v>
      </c>
      <c r="DB172">
        <f>+IF('Step 1-Farm Data'!$E$61+'simulations soy farm1 '!DB167&gt;=0,ROUND('simulations soy farm1 '!DB167+'Step 1-Farm Data'!$E$61,1),"")</f>
        <v>50.5</v>
      </c>
      <c r="DC172">
        <f>+IF('Step 1-Farm Data'!$E$61+'simulations soy farm1 '!DC167&gt;=0,ROUND('simulations soy farm1 '!DC167+'Step 1-Farm Data'!$E$61,1),"")</f>
        <v>47.5</v>
      </c>
      <c r="DD172">
        <f>+IF('Step 1-Farm Data'!$E$61+'simulations soy farm1 '!DD167&gt;=0,ROUND('simulations soy farm1 '!DD167+'Step 1-Farm Data'!$E$61,1),"")</f>
        <v>50.7</v>
      </c>
      <c r="DE172">
        <f>+IF('Step 1-Farm Data'!$E$61+'simulations soy farm1 '!DE167&gt;=0,ROUND('simulations soy farm1 '!DE167+'Step 1-Farm Data'!$E$61,1),"")</f>
        <v>46</v>
      </c>
      <c r="DF172">
        <f>+IF('Step 1-Farm Data'!$E$61+'simulations soy farm1 '!DF167&gt;=0,ROUND('simulations soy farm1 '!DF167+'Step 1-Farm Data'!$E$61,1),"")</f>
        <v>52.9</v>
      </c>
      <c r="DG172">
        <f>+IF('Step 1-Farm Data'!$E$61+'simulations soy farm1 '!DG167&gt;=0,ROUND('simulations soy farm1 '!DG167+'Step 1-Farm Data'!$E$61,1),"")</f>
        <v>45.7</v>
      </c>
      <c r="DH172">
        <f>+IF('Step 1-Farm Data'!$E$61+'simulations soy farm1 '!DH167&gt;=0,ROUND('simulations soy farm1 '!DH167+'Step 1-Farm Data'!$E$61,1),"")</f>
        <v>48</v>
      </c>
      <c r="DI172">
        <f>+IF('Step 1-Farm Data'!$E$61+'simulations soy farm1 '!DI167&gt;=0,ROUND('simulations soy farm1 '!DI167+'Step 1-Farm Data'!$E$61,1),"")</f>
        <v>50.9</v>
      </c>
      <c r="DJ172">
        <f>+IF('Step 1-Farm Data'!$E$61+'simulations soy farm1 '!DJ167&gt;=0,ROUND('simulations soy farm1 '!DJ167+'Step 1-Farm Data'!$E$61,1),"")</f>
        <v>49.7</v>
      </c>
      <c r="DK172">
        <f>+IF('Step 1-Farm Data'!$E$61+'simulations soy farm1 '!DK167&gt;=0,ROUND('simulations soy farm1 '!DK167+'Step 1-Farm Data'!$E$61,1),"")</f>
        <v>51.8</v>
      </c>
      <c r="DL172">
        <f>+IF('Step 1-Farm Data'!$E$61+'simulations soy farm1 '!DL167&gt;=0,ROUND('simulations soy farm1 '!DL167+'Step 1-Farm Data'!$E$61,1),"")</f>
        <v>44</v>
      </c>
      <c r="DM172">
        <f>+IF('Step 1-Farm Data'!$E$61+'simulations soy farm1 '!DM167&gt;=0,ROUND('simulations soy farm1 '!DM167+'Step 1-Farm Data'!$E$61,1),"")</f>
        <v>48.8</v>
      </c>
      <c r="DN172">
        <f>+IF('Step 1-Farm Data'!$E$61+'simulations soy farm1 '!DN167&gt;=0,ROUND('simulations soy farm1 '!DN167+'Step 1-Farm Data'!$E$61,1),"")</f>
        <v>45</v>
      </c>
      <c r="DO172">
        <f>+IF('Step 1-Farm Data'!$E$61+'simulations soy farm1 '!DO167&gt;=0,ROUND('simulations soy farm1 '!DO167+'Step 1-Farm Data'!$E$61,1),"")</f>
        <v>48.7</v>
      </c>
      <c r="DP172">
        <f>+IF('Step 1-Farm Data'!$E$61+'simulations soy farm1 '!DP167&gt;=0,ROUND('simulations soy farm1 '!DP167+'Step 1-Farm Data'!$E$61,1),"")</f>
        <v>45.5</v>
      </c>
      <c r="DQ172">
        <f>+IF('Step 1-Farm Data'!$E$61+'simulations soy farm1 '!DQ167&gt;=0,ROUND('simulations soy farm1 '!DQ167+'Step 1-Farm Data'!$E$61,1),"")</f>
        <v>53.9</v>
      </c>
      <c r="DR172">
        <f>+IF('Step 1-Farm Data'!$E$61+'simulations soy farm1 '!DR167&gt;=0,ROUND('simulations soy farm1 '!DR167+'Step 1-Farm Data'!$E$61,1),"")</f>
        <v>55.8</v>
      </c>
      <c r="DS172">
        <f>+IF('Step 1-Farm Data'!$E$61+'simulations soy farm1 '!DS167&gt;=0,ROUND('simulations soy farm1 '!DS167+'Step 1-Farm Data'!$E$61,1),"")</f>
        <v>43.4</v>
      </c>
      <c r="DT172">
        <f>+IF('Step 1-Farm Data'!$E$61+'simulations soy farm1 '!DT167&gt;=0,ROUND('simulations soy farm1 '!DT167+'Step 1-Farm Data'!$E$61,1),"")</f>
        <v>46.5</v>
      </c>
      <c r="DU172">
        <f>+IF('Step 1-Farm Data'!$E$61+'simulations soy farm1 '!DU167&gt;=0,ROUND('simulations soy farm1 '!DU167+'Step 1-Farm Data'!$E$61,1),"")</f>
        <v>51.9</v>
      </c>
      <c r="DV172">
        <f>+IF('Step 1-Farm Data'!$E$61+'simulations soy farm1 '!DV167&gt;=0,ROUND('simulations soy farm1 '!DV167+'Step 1-Farm Data'!$E$61,1),"")</f>
        <v>42.5</v>
      </c>
      <c r="DW172">
        <f>+IF('Step 1-Farm Data'!$E$61+'simulations soy farm1 '!DW167&gt;=0,ROUND('simulations soy farm1 '!DW167+'Step 1-Farm Data'!$E$61,1),"")</f>
        <v>48.9</v>
      </c>
      <c r="DX172">
        <f>+IF('Step 1-Farm Data'!$E$61+'simulations soy farm1 '!DX167&gt;=0,ROUND('simulations soy farm1 '!DX167+'Step 1-Farm Data'!$E$61,1),"")</f>
        <v>47.2</v>
      </c>
      <c r="DY172">
        <f>+IF('Step 1-Farm Data'!$E$61+'simulations soy farm1 '!DY167&gt;=0,ROUND('simulations soy farm1 '!DY167+'Step 1-Farm Data'!$E$61,1),"")</f>
        <v>58.9</v>
      </c>
      <c r="DZ172">
        <f>+IF('Step 1-Farm Data'!$E$61+'simulations soy farm1 '!DZ167&gt;=0,ROUND('simulations soy farm1 '!DZ167+'Step 1-Farm Data'!$E$61,1),"")</f>
        <v>49</v>
      </c>
      <c r="EA172">
        <f>+IF('Step 1-Farm Data'!$E$61+'simulations soy farm1 '!EA167&gt;=0,ROUND('simulations soy farm1 '!EA167+'Step 1-Farm Data'!$E$61,1),"")</f>
        <v>51.5</v>
      </c>
      <c r="EB172">
        <f>+IF('Step 1-Farm Data'!$E$61+'simulations soy farm1 '!EB167&gt;=0,ROUND('simulations soy farm1 '!EB167+'Step 1-Farm Data'!$E$61,1),"")</f>
        <v>49.6</v>
      </c>
      <c r="EC172">
        <f>+IF('Step 1-Farm Data'!$E$61+'simulations soy farm1 '!EC167&gt;=0,ROUND('simulations soy farm1 '!EC167+'Step 1-Farm Data'!$E$61,1),"")</f>
        <v>53.5</v>
      </c>
      <c r="ED172">
        <f>+IF('Step 1-Farm Data'!$E$61+'simulations soy farm1 '!ED167&gt;=0,ROUND('simulations soy farm1 '!ED167+'Step 1-Farm Data'!$E$61,1),"")</f>
        <v>45.6</v>
      </c>
      <c r="EE172">
        <f>+IF('Step 1-Farm Data'!$E$61+'simulations soy farm1 '!EE167&gt;=0,ROUND('simulations soy farm1 '!EE167+'Step 1-Farm Data'!$E$61,1),"")</f>
        <v>45.2</v>
      </c>
      <c r="EF172">
        <f>+IF('Step 1-Farm Data'!$E$61+'simulations soy farm1 '!EF167&gt;=0,ROUND('simulations soy farm1 '!EF167+'Step 1-Farm Data'!$E$61,1),"")</f>
        <v>52.5</v>
      </c>
      <c r="EG172">
        <f>+IF('Step 1-Farm Data'!$E$61+'simulations soy farm1 '!EG167&gt;=0,ROUND('simulations soy farm1 '!EG167+'Step 1-Farm Data'!$E$61,1),"")</f>
        <v>41.6</v>
      </c>
      <c r="EH172">
        <f>+IF('Step 1-Farm Data'!$E$61+'simulations soy farm1 '!EH167&gt;=0,ROUND('simulations soy farm1 '!EH167+'Step 1-Farm Data'!$E$61,1),"")</f>
        <v>51.8</v>
      </c>
      <c r="EI172">
        <f>+IF('Step 1-Farm Data'!$E$61+'simulations soy farm1 '!EI167&gt;=0,ROUND('simulations soy farm1 '!EI167+'Step 1-Farm Data'!$E$61,1),"")</f>
        <v>49.8</v>
      </c>
      <c r="EJ172">
        <f>+IF('Step 1-Farm Data'!$E$61+'simulations soy farm1 '!EJ167&gt;=0,ROUND('simulations soy farm1 '!EJ167+'Step 1-Farm Data'!$E$61,1),"")</f>
        <v>56.8</v>
      </c>
      <c r="EK172">
        <f>+IF('Step 1-Farm Data'!$E$61+'simulations soy farm1 '!EK167&gt;=0,ROUND('simulations soy farm1 '!EK167+'Step 1-Farm Data'!$E$61,1),"")</f>
        <v>45.3</v>
      </c>
      <c r="EL172">
        <f>+IF('Step 1-Farm Data'!$E$61+'simulations soy farm1 '!EL167&gt;=0,ROUND('simulations soy farm1 '!EL167+'Step 1-Farm Data'!$E$61,1),"")</f>
        <v>46.8</v>
      </c>
      <c r="EM172">
        <f>+IF('Step 1-Farm Data'!$E$61+'simulations soy farm1 '!EM167&gt;=0,ROUND('simulations soy farm1 '!EM167+'Step 1-Farm Data'!$E$61,1),"")</f>
        <v>52.7</v>
      </c>
      <c r="EN172">
        <f>+IF('Step 1-Farm Data'!$E$61+'simulations soy farm1 '!EN167&gt;=0,ROUND('simulations soy farm1 '!EN167+'Step 1-Farm Data'!$E$61,1),"")</f>
        <v>55.6</v>
      </c>
      <c r="EO172">
        <f>+IF('Step 1-Farm Data'!$E$61+'simulations soy farm1 '!EO167&gt;=0,ROUND('simulations soy farm1 '!EO167+'Step 1-Farm Data'!$E$61,1),"")</f>
        <v>51.3</v>
      </c>
      <c r="EP172">
        <f>+IF('Step 1-Farm Data'!$E$61+'simulations soy farm1 '!EP167&gt;=0,ROUND('simulations soy farm1 '!EP167+'Step 1-Farm Data'!$E$61,1),"")</f>
        <v>51.7</v>
      </c>
      <c r="EQ172">
        <f>+IF('Step 1-Farm Data'!$E$61+'simulations soy farm1 '!EQ167&gt;=0,ROUND('simulations soy farm1 '!EQ167+'Step 1-Farm Data'!$E$61,1),"")</f>
        <v>49.2</v>
      </c>
      <c r="ER172">
        <f>+IF('Step 1-Farm Data'!$E$61+'simulations soy farm1 '!ER167&gt;=0,ROUND('simulations soy farm1 '!ER167+'Step 1-Farm Data'!$E$61,1),"")</f>
        <v>53</v>
      </c>
      <c r="ES172">
        <f>+IF('Step 1-Farm Data'!$E$61+'simulations soy farm1 '!ES167&gt;=0,ROUND('simulations soy farm1 '!ES167+'Step 1-Farm Data'!$E$61,1),"")</f>
        <v>53.2</v>
      </c>
      <c r="ET172">
        <f>+IF('Step 1-Farm Data'!$E$61+'simulations soy farm1 '!ET167&gt;=0,ROUND('simulations soy farm1 '!ET167+'Step 1-Farm Data'!$E$61,1),"")</f>
        <v>49.3</v>
      </c>
      <c r="EU172">
        <f>+IF('Step 1-Farm Data'!$E$61+'simulations soy farm1 '!EU167&gt;=0,ROUND('simulations soy farm1 '!EU167+'Step 1-Farm Data'!$E$61,1),"")</f>
        <v>51.5</v>
      </c>
      <c r="EV172">
        <f>+IF('Step 1-Farm Data'!$E$61+'simulations soy farm1 '!EV167&gt;=0,ROUND('simulations soy farm1 '!EV167+'Step 1-Farm Data'!$E$61,1),"")</f>
        <v>47.3</v>
      </c>
      <c r="EW172">
        <f>+IF('Step 1-Farm Data'!$E$61+'simulations soy farm1 '!EW167&gt;=0,ROUND('simulations soy farm1 '!EW167+'Step 1-Farm Data'!$E$61,1),"")</f>
        <v>49.5</v>
      </c>
      <c r="EX172">
        <f>+IF('Step 1-Farm Data'!$E$61+'simulations soy farm1 '!EX167&gt;=0,ROUND('simulations soy farm1 '!EX167+'Step 1-Farm Data'!$E$61,1),"")</f>
        <v>51</v>
      </c>
      <c r="EY172">
        <f>+IF('Step 1-Farm Data'!$E$61+'simulations soy farm1 '!EY167&gt;=0,ROUND('simulations soy farm1 '!EY167+'Step 1-Farm Data'!$E$61,1),"")</f>
        <v>44.7</v>
      </c>
      <c r="EZ172">
        <f>+IF('Step 1-Farm Data'!$E$61+'simulations soy farm1 '!EZ167&gt;=0,ROUND('simulations soy farm1 '!EZ167+'Step 1-Farm Data'!$E$61,1),"")</f>
        <v>42.8</v>
      </c>
      <c r="FA172">
        <f>+IF('Step 1-Farm Data'!$E$61+'simulations soy farm1 '!FA167&gt;=0,ROUND('simulations soy farm1 '!FA167+'Step 1-Farm Data'!$E$61,1),"")</f>
        <v>52.5</v>
      </c>
      <c r="FB172">
        <f>+IF('Step 1-Farm Data'!$E$61+'simulations soy farm1 '!FB167&gt;=0,ROUND('simulations soy farm1 '!FB167+'Step 1-Farm Data'!$E$61,1),"")</f>
        <v>49.1</v>
      </c>
      <c r="FC172">
        <f>+IF('Step 1-Farm Data'!$E$61+'simulations soy farm1 '!FC167&gt;=0,ROUND('simulations soy farm1 '!FC167+'Step 1-Farm Data'!$E$61,1),"")</f>
        <v>49.3</v>
      </c>
      <c r="FD172">
        <f>+IF('Step 1-Farm Data'!$E$61+'simulations soy farm1 '!FD167&gt;=0,ROUND('simulations soy farm1 '!FD167+'Step 1-Farm Data'!$E$61,1),"")</f>
        <v>49.7</v>
      </c>
      <c r="FE172">
        <f>+IF('Step 1-Farm Data'!$E$61+'simulations soy farm1 '!FE167&gt;=0,ROUND('simulations soy farm1 '!FE167+'Step 1-Farm Data'!$E$61,1),"")</f>
        <v>48.7</v>
      </c>
      <c r="FF172">
        <f>+IF('Step 1-Farm Data'!$E$61+'simulations soy farm1 '!FF167&gt;=0,ROUND('simulations soy farm1 '!FF167+'Step 1-Farm Data'!$E$61,1),"")</f>
        <v>52.3</v>
      </c>
      <c r="FG172">
        <f>+IF('Step 1-Farm Data'!$E$61+'simulations soy farm1 '!FG167&gt;=0,ROUND('simulations soy farm1 '!FG167+'Step 1-Farm Data'!$E$61,1),"")</f>
        <v>42.4</v>
      </c>
      <c r="FH172">
        <f>+IF('Step 1-Farm Data'!$E$61+'simulations soy farm1 '!FH167&gt;=0,ROUND('simulations soy farm1 '!FH167+'Step 1-Farm Data'!$E$61,1),"")</f>
        <v>56</v>
      </c>
      <c r="FI172">
        <f>+IF('Step 1-Farm Data'!$E$61+'simulations soy farm1 '!FI167&gt;=0,ROUND('simulations soy farm1 '!FI167+'Step 1-Farm Data'!$E$61,1),"")</f>
        <v>51.8</v>
      </c>
      <c r="FJ172">
        <f>+IF('Step 1-Farm Data'!$E$61+'simulations soy farm1 '!FJ167&gt;=0,ROUND('simulations soy farm1 '!FJ167+'Step 1-Farm Data'!$E$61,1),"")</f>
        <v>50.3</v>
      </c>
      <c r="FK172">
        <f>+IF('Step 1-Farm Data'!$E$61+'simulations soy farm1 '!FK167&gt;=0,ROUND('simulations soy farm1 '!FK167+'Step 1-Farm Data'!$E$61,1),"")</f>
        <v>52.7</v>
      </c>
      <c r="FL172">
        <f>+IF('Step 1-Farm Data'!$E$61+'simulations soy farm1 '!FL167&gt;=0,ROUND('simulations soy farm1 '!FL167+'Step 1-Farm Data'!$E$61,1),"")</f>
        <v>52.9</v>
      </c>
      <c r="FM172">
        <f>+IF('Step 1-Farm Data'!$E$61+'simulations soy farm1 '!FM167&gt;=0,ROUND('simulations soy farm1 '!FM167+'Step 1-Farm Data'!$E$61,1),"")</f>
        <v>48.2</v>
      </c>
      <c r="FN172">
        <f>+IF('Step 1-Farm Data'!$E$61+'simulations soy farm1 '!FN167&gt;=0,ROUND('simulations soy farm1 '!FN167+'Step 1-Farm Data'!$E$61,1),"")</f>
        <v>44.9</v>
      </c>
      <c r="FO172">
        <f>+IF('Step 1-Farm Data'!$E$61+'simulations soy farm1 '!FO167&gt;=0,ROUND('simulations soy farm1 '!FO167+'Step 1-Farm Data'!$E$61,1),"")</f>
        <v>51.9</v>
      </c>
      <c r="FP172">
        <f>+IF('Step 1-Farm Data'!$E$61+'simulations soy farm1 '!FP167&gt;=0,ROUND('simulations soy farm1 '!FP167+'Step 1-Farm Data'!$E$61,1),"")</f>
        <v>53.8</v>
      </c>
      <c r="FQ172">
        <f>+IF('Step 1-Farm Data'!$E$61+'simulations soy farm1 '!FQ167&gt;=0,ROUND('simulations soy farm1 '!FQ167+'Step 1-Farm Data'!$E$61,1),"")</f>
        <v>52.1</v>
      </c>
      <c r="FR172">
        <f>+IF('Step 1-Farm Data'!$E$61+'simulations soy farm1 '!FR167&gt;=0,ROUND('simulations soy farm1 '!FR167+'Step 1-Farm Data'!$E$61,1),"")</f>
        <v>47.6</v>
      </c>
      <c r="FS172">
        <f>+IF('Step 1-Farm Data'!$E$61+'simulations soy farm1 '!FS167&gt;=0,ROUND('simulations soy farm1 '!FS167+'Step 1-Farm Data'!$E$61,1),"")</f>
        <v>50.8</v>
      </c>
      <c r="FT172">
        <f>+IF('Step 1-Farm Data'!$E$61+'simulations soy farm1 '!FT167&gt;=0,ROUND('simulations soy farm1 '!FT167+'Step 1-Farm Data'!$E$61,1),"")</f>
        <v>43.9</v>
      </c>
      <c r="FU172">
        <f>+IF('Step 1-Farm Data'!$E$61+'simulations soy farm1 '!FU167&gt;=0,ROUND('simulations soy farm1 '!FU167+'Step 1-Farm Data'!$E$61,1),"")</f>
        <v>47.6</v>
      </c>
      <c r="FV172">
        <f>+IF('Step 1-Farm Data'!$E$61+'simulations soy farm1 '!FV167&gt;=0,ROUND('simulations soy farm1 '!FV167+'Step 1-Farm Data'!$E$61,1),"")</f>
        <v>50.1</v>
      </c>
      <c r="FW172">
        <f>+IF('Step 1-Farm Data'!$E$61+'simulations soy farm1 '!FW167&gt;=0,ROUND('simulations soy farm1 '!FW167+'Step 1-Farm Data'!$E$61,1),"")</f>
        <v>47.8</v>
      </c>
      <c r="FX172">
        <f>+IF('Step 1-Farm Data'!$E$61+'simulations soy farm1 '!FX167&gt;=0,ROUND('simulations soy farm1 '!FX167+'Step 1-Farm Data'!$E$61,1),"")</f>
        <v>49.3</v>
      </c>
      <c r="FY172">
        <f>+IF('Step 1-Farm Data'!$E$61+'simulations soy farm1 '!FY167&gt;=0,ROUND('simulations soy farm1 '!FY167+'Step 1-Farm Data'!$E$61,1),"")</f>
        <v>52.6</v>
      </c>
      <c r="FZ172">
        <f>+IF('Step 1-Farm Data'!$E$61+'simulations soy farm1 '!FZ167&gt;=0,ROUND('simulations soy farm1 '!FZ167+'Step 1-Farm Data'!$E$61,1),"")</f>
        <v>51.8</v>
      </c>
      <c r="GA172">
        <f>+IF('Step 1-Farm Data'!$E$61+'simulations soy farm1 '!GA167&gt;=0,ROUND('simulations soy farm1 '!GA167+'Step 1-Farm Data'!$E$61,1),"")</f>
        <v>46.2</v>
      </c>
      <c r="GB172">
        <f>+IF('Step 1-Farm Data'!$E$61+'simulations soy farm1 '!GB167&gt;=0,ROUND('simulations soy farm1 '!GB167+'Step 1-Farm Data'!$E$61,1),"")</f>
        <v>45.9</v>
      </c>
      <c r="GC172">
        <f>+IF('Step 1-Farm Data'!$E$61+'simulations soy farm1 '!GC167&gt;=0,ROUND('simulations soy farm1 '!GC167+'Step 1-Farm Data'!$E$61,1),"")</f>
        <v>49.2</v>
      </c>
      <c r="GD172">
        <f>+IF('Step 1-Farm Data'!$E$61+'simulations soy farm1 '!GD167&gt;=0,ROUND('simulations soy farm1 '!GD167+'Step 1-Farm Data'!$E$61,1),"")</f>
        <v>47</v>
      </c>
      <c r="GE172">
        <f>+IF('Step 1-Farm Data'!$E$61+'simulations soy farm1 '!GE167&gt;=0,ROUND('simulations soy farm1 '!GE167+'Step 1-Farm Data'!$E$61,1),"")</f>
        <v>51.3</v>
      </c>
      <c r="GF172">
        <f>+IF('Step 1-Farm Data'!$E$61+'simulations soy farm1 '!GF167&gt;=0,ROUND('simulations soy farm1 '!GF167+'Step 1-Farm Data'!$E$61,1),"")</f>
        <v>49.3</v>
      </c>
      <c r="GG172">
        <f>+IF('Step 1-Farm Data'!$E$61+'simulations soy farm1 '!GG167&gt;=0,ROUND('simulations soy farm1 '!GG167+'Step 1-Farm Data'!$E$61,1),"")</f>
        <v>55</v>
      </c>
      <c r="GH172">
        <f>+IF('Step 1-Farm Data'!$E$61+'simulations soy farm1 '!GH167&gt;=0,ROUND('simulations soy farm1 '!GH167+'Step 1-Farm Data'!$E$61,1),"")</f>
        <v>49.9</v>
      </c>
      <c r="GI172">
        <f>+IF('Step 1-Farm Data'!$E$61+'simulations soy farm1 '!GI167&gt;=0,ROUND('simulations soy farm1 '!GI167+'Step 1-Farm Data'!$E$61,1),"")</f>
        <v>45.5</v>
      </c>
      <c r="GJ172">
        <f>+IF('Step 1-Farm Data'!$E$61+'simulations soy farm1 '!GJ167&gt;=0,ROUND('simulations soy farm1 '!GJ167+'Step 1-Farm Data'!$E$61,1),"")</f>
        <v>49.9</v>
      </c>
      <c r="GK172">
        <f>+IF('Step 1-Farm Data'!$E$61+'simulations soy farm1 '!GK167&gt;=0,ROUND('simulations soy farm1 '!GK167+'Step 1-Farm Data'!$E$61,1),"")</f>
        <v>44.9</v>
      </c>
      <c r="GL172">
        <f>+IF('Step 1-Farm Data'!$E$61+'simulations soy farm1 '!GL167&gt;=0,ROUND('simulations soy farm1 '!GL167+'Step 1-Farm Data'!$E$61,1),"")</f>
        <v>51.1</v>
      </c>
      <c r="GM172">
        <f>+IF('Step 1-Farm Data'!$E$61+'simulations soy farm1 '!GM167&gt;=0,ROUND('simulations soy farm1 '!GM167+'Step 1-Farm Data'!$E$61,1),"")</f>
        <v>54.4</v>
      </c>
      <c r="GN172">
        <f>+IF('Step 1-Farm Data'!$E$61+'simulations soy farm1 '!GN167&gt;=0,ROUND('simulations soy farm1 '!GN167+'Step 1-Farm Data'!$E$61,1),"")</f>
        <v>51.2</v>
      </c>
      <c r="GO172">
        <f>+IF('Step 1-Farm Data'!$E$61+'simulations soy farm1 '!GO167&gt;=0,ROUND('simulations soy farm1 '!GO167+'Step 1-Farm Data'!$E$61,1),"")</f>
        <v>53.1</v>
      </c>
      <c r="GP172">
        <f>+IF('Step 1-Farm Data'!$E$61+'simulations soy farm1 '!GP167&gt;=0,ROUND('simulations soy farm1 '!GP167+'Step 1-Farm Data'!$E$61,1),"")</f>
        <v>50.1</v>
      </c>
      <c r="GQ172">
        <f>+IF('Step 1-Farm Data'!$E$61+'simulations soy farm1 '!GQ167&gt;=0,ROUND('simulations soy farm1 '!GQ167+'Step 1-Farm Data'!$E$61,1),"")</f>
        <v>44.9</v>
      </c>
      <c r="GR172">
        <f>+IF('Step 1-Farm Data'!$E$61+'simulations soy farm1 '!GR167&gt;=0,ROUND('simulations soy farm1 '!GR167+'Step 1-Farm Data'!$E$61,1),"")</f>
        <v>43.4</v>
      </c>
      <c r="GS172">
        <f>+IF('Step 1-Farm Data'!$E$61+'simulations soy farm1 '!GS167&gt;=0,ROUND('simulations soy farm1 '!GS167+'Step 1-Farm Data'!$E$61,1),"")</f>
        <v>55.5</v>
      </c>
      <c r="GT172">
        <f>+IF('Step 1-Farm Data'!$E$61+'simulations soy farm1 '!GT167&gt;=0,ROUND('simulations soy farm1 '!GT167+'Step 1-Farm Data'!$E$61,1),"")</f>
        <v>45.8</v>
      </c>
      <c r="GU172">
        <f>+IF('Step 1-Farm Data'!$E$61+'simulations soy farm1 '!GU167&gt;=0,ROUND('simulations soy farm1 '!GU167+'Step 1-Farm Data'!$E$61,1),"")</f>
        <v>51.3</v>
      </c>
      <c r="GV172">
        <f>+IF('Step 1-Farm Data'!$E$61+'simulations soy farm1 '!GV167&gt;=0,ROUND('simulations soy farm1 '!GV167+'Step 1-Farm Data'!$E$61,1),"")</f>
        <v>51.3</v>
      </c>
      <c r="GW172">
        <f>+IF('Step 1-Farm Data'!$E$61+'simulations soy farm1 '!GW167&gt;=0,ROUND('simulations soy farm1 '!GW167+'Step 1-Farm Data'!$E$61,1),"")</f>
        <v>52.3</v>
      </c>
      <c r="GX172">
        <f>+IF('Step 1-Farm Data'!$E$61+'simulations soy farm1 '!GX167&gt;=0,ROUND('simulations soy farm1 '!GX167+'Step 1-Farm Data'!$E$61,1),"")</f>
        <v>55.9</v>
      </c>
      <c r="GY172">
        <f>+IF('Step 1-Farm Data'!$E$61+'simulations soy farm1 '!GY167&gt;=0,ROUND('simulations soy farm1 '!GY167+'Step 1-Farm Data'!$E$61,1),"")</f>
        <v>44.4</v>
      </c>
      <c r="GZ172">
        <f>+IF('Step 1-Farm Data'!$E$61+'simulations soy farm1 '!GZ167&gt;=0,ROUND('simulations soy farm1 '!GZ167+'Step 1-Farm Data'!$E$61,1),"")</f>
        <v>46.2</v>
      </c>
      <c r="HA172">
        <f>+IF('Step 1-Farm Data'!$E$61+'simulations soy farm1 '!HA167&gt;=0,ROUND('simulations soy farm1 '!HA167+'Step 1-Farm Data'!$E$61,1),"")</f>
        <v>45.7</v>
      </c>
      <c r="HB172">
        <f>+IF('Step 1-Farm Data'!$E$61+'simulations soy farm1 '!HB167&gt;=0,ROUND('simulations soy farm1 '!HB167+'Step 1-Farm Data'!$E$61,1),"")</f>
        <v>47.8</v>
      </c>
      <c r="HC172">
        <f>+IF('Step 1-Farm Data'!$E$61+'simulations soy farm1 '!HC167&gt;=0,ROUND('simulations soy farm1 '!HC167+'Step 1-Farm Data'!$E$61,1),"")</f>
        <v>54.5</v>
      </c>
      <c r="HD172">
        <f>+IF('Step 1-Farm Data'!$E$61+'simulations soy farm1 '!HD167&gt;=0,ROUND('simulations soy farm1 '!HD167+'Step 1-Farm Data'!$E$61,1),"")</f>
        <v>44.6</v>
      </c>
      <c r="HE172">
        <f>+IF('Step 1-Farm Data'!$E$61+'simulations soy farm1 '!HE167&gt;=0,ROUND('simulations soy farm1 '!HE167+'Step 1-Farm Data'!$E$61,1),"")</f>
        <v>43.9</v>
      </c>
      <c r="HF172">
        <f>+IF('Step 1-Farm Data'!$E$61+'simulations soy farm1 '!HF167&gt;=0,ROUND('simulations soy farm1 '!HF167+'Step 1-Farm Data'!$E$61,1),"")</f>
        <v>42.7</v>
      </c>
      <c r="HG172">
        <f>+IF('Step 1-Farm Data'!$E$61+'simulations soy farm1 '!HG167&gt;=0,ROUND('simulations soy farm1 '!HG167+'Step 1-Farm Data'!$E$61,1),"")</f>
        <v>48.4</v>
      </c>
      <c r="HH172">
        <f>+IF('Step 1-Farm Data'!$E$61+'simulations soy farm1 '!HH167&gt;=0,ROUND('simulations soy farm1 '!HH167+'Step 1-Farm Data'!$E$61,1),"")</f>
        <v>52</v>
      </c>
      <c r="HI172">
        <f>+IF('Step 1-Farm Data'!$E$61+'simulations soy farm1 '!HI167&gt;=0,ROUND('simulations soy farm1 '!HI167+'Step 1-Farm Data'!$E$61,1),"")</f>
        <v>53.7</v>
      </c>
      <c r="HJ172">
        <f>+IF('Step 1-Farm Data'!$E$61+'simulations soy farm1 '!HJ167&gt;=0,ROUND('simulations soy farm1 '!HJ167+'Step 1-Farm Data'!$E$61,1),"")</f>
        <v>55</v>
      </c>
      <c r="HK172">
        <f>+IF('Step 1-Farm Data'!$E$61+'simulations soy farm1 '!HK167&gt;=0,ROUND('simulations soy farm1 '!HK167+'Step 1-Farm Data'!$E$61,1),"")</f>
        <v>49.6</v>
      </c>
      <c r="HL172">
        <f>+IF('Step 1-Farm Data'!$E$61+'simulations soy farm1 '!HL167&gt;=0,ROUND('simulations soy farm1 '!HL167+'Step 1-Farm Data'!$E$61,1),"")</f>
        <v>52.1</v>
      </c>
      <c r="HM172">
        <f>+IF('Step 1-Farm Data'!$E$61+'simulations soy farm1 '!HM167&gt;=0,ROUND('simulations soy farm1 '!HM167+'Step 1-Farm Data'!$E$61,1),"")</f>
        <v>48.4</v>
      </c>
      <c r="HN172">
        <f>+IF('Step 1-Farm Data'!$E$61+'simulations soy farm1 '!HN167&gt;=0,ROUND('simulations soy farm1 '!HN167+'Step 1-Farm Data'!$E$61,1),"")</f>
        <v>49.9</v>
      </c>
      <c r="HO172">
        <f>+IF('Step 1-Farm Data'!$E$61+'simulations soy farm1 '!HO167&gt;=0,ROUND('simulations soy farm1 '!HO167+'Step 1-Farm Data'!$E$61,1),"")</f>
        <v>46.5</v>
      </c>
      <c r="HP172">
        <f>+IF('Step 1-Farm Data'!$E$61+'simulations soy farm1 '!HP167&gt;=0,ROUND('simulations soy farm1 '!HP167+'Step 1-Farm Data'!$E$61,1),"")</f>
        <v>45.7</v>
      </c>
      <c r="HQ172">
        <f>+IF('Step 1-Farm Data'!$E$61+'simulations soy farm1 '!HQ167&gt;=0,ROUND('simulations soy farm1 '!HQ167+'Step 1-Farm Data'!$E$61,1),"")</f>
        <v>50.8</v>
      </c>
      <c r="HR172">
        <f>+IF('Step 1-Farm Data'!$E$61+'simulations soy farm1 '!HR167&gt;=0,ROUND('simulations soy farm1 '!HR167+'Step 1-Farm Data'!$E$61,1),"")</f>
        <v>50.4</v>
      </c>
      <c r="HS172">
        <f>+IF('Step 1-Farm Data'!$E$61+'simulations soy farm1 '!HS167&gt;=0,ROUND('simulations soy farm1 '!HS167+'Step 1-Farm Data'!$E$61,1),"")</f>
        <v>55.6</v>
      </c>
      <c r="HT172">
        <f>+IF('Step 1-Farm Data'!$E$61+'simulations soy farm1 '!HT167&gt;=0,ROUND('simulations soy farm1 '!HT167+'Step 1-Farm Data'!$E$61,1),"")</f>
        <v>44.6</v>
      </c>
      <c r="HU172">
        <f>+IF('Step 1-Farm Data'!$E$61+'simulations soy farm1 '!HU167&gt;=0,ROUND('simulations soy farm1 '!HU167+'Step 1-Farm Data'!$E$61,1),"")</f>
        <v>47.3</v>
      </c>
      <c r="HV172">
        <f>+IF('Step 1-Farm Data'!$E$61+'simulations soy farm1 '!HV167&gt;=0,ROUND('simulations soy farm1 '!HV167+'Step 1-Farm Data'!$E$61,1),"")</f>
        <v>51.6</v>
      </c>
      <c r="HW172">
        <f>+IF('Step 1-Farm Data'!$E$61+'simulations soy farm1 '!HW167&gt;=0,ROUND('simulations soy farm1 '!HW167+'Step 1-Farm Data'!$E$61,1),"")</f>
        <v>52.9</v>
      </c>
      <c r="HX172">
        <f>+IF('Step 1-Farm Data'!$E$61+'simulations soy farm1 '!HX167&gt;=0,ROUND('simulations soy farm1 '!HX167+'Step 1-Farm Data'!$E$61,1),"")</f>
        <v>40.200000000000003</v>
      </c>
      <c r="HY172">
        <f>+IF('Step 1-Farm Data'!$E$61+'simulations soy farm1 '!HY167&gt;=0,ROUND('simulations soy farm1 '!HY167+'Step 1-Farm Data'!$E$61,1),"")</f>
        <v>46.5</v>
      </c>
      <c r="HZ172">
        <f>+IF('Step 1-Farm Data'!$E$61+'simulations soy farm1 '!HZ167&gt;=0,ROUND('simulations soy farm1 '!HZ167+'Step 1-Farm Data'!$E$61,1),"")</f>
        <v>53.1</v>
      </c>
      <c r="IA172">
        <f>+IF('Step 1-Farm Data'!$E$61+'simulations soy farm1 '!IA167&gt;=0,ROUND('simulations soy farm1 '!IA167+'Step 1-Farm Data'!$E$61,1),"")</f>
        <v>50.5</v>
      </c>
      <c r="IB172">
        <f>+IF('Step 1-Farm Data'!$E$61+'simulations soy farm1 '!IB167&gt;=0,ROUND('simulations soy farm1 '!IB167+'Step 1-Farm Data'!$E$61,1),"")</f>
        <v>48.3</v>
      </c>
      <c r="IC172">
        <f>+IF('Step 1-Farm Data'!$E$61+'simulations soy farm1 '!IC167&gt;=0,ROUND('simulations soy farm1 '!IC167+'Step 1-Farm Data'!$E$61,1),"")</f>
        <v>46.7</v>
      </c>
      <c r="ID172">
        <f>+IF('Step 1-Farm Data'!$E$61+'simulations soy farm1 '!ID167&gt;=0,ROUND('simulations soy farm1 '!ID167+'Step 1-Farm Data'!$E$61,1),"")</f>
        <v>46.2</v>
      </c>
      <c r="IE172">
        <f>+IF('Step 1-Farm Data'!$E$61+'simulations soy farm1 '!IE167&gt;=0,ROUND('simulations soy farm1 '!IE167+'Step 1-Farm Data'!$E$61,1),"")</f>
        <v>45.5</v>
      </c>
      <c r="IF172">
        <f>+IF('Step 1-Farm Data'!$E$61+'simulations soy farm1 '!IF167&gt;=0,ROUND('simulations soy farm1 '!IF167+'Step 1-Farm Data'!$E$61,1),"")</f>
        <v>45.6</v>
      </c>
      <c r="IG172">
        <f>+IF('Step 1-Farm Data'!$E$61+'simulations soy farm1 '!IG167&gt;=0,ROUND('simulations soy farm1 '!IG167+'Step 1-Farm Data'!$E$61,1),"")</f>
        <v>52.6</v>
      </c>
      <c r="IH172">
        <f>+IF('Step 1-Farm Data'!$E$61+'simulations soy farm1 '!IH167&gt;=0,ROUND('simulations soy farm1 '!IH167+'Step 1-Farm Data'!$E$61,1),"")</f>
        <v>51.6</v>
      </c>
      <c r="II172">
        <f>+IF('Step 1-Farm Data'!$E$61+'simulations soy farm1 '!II167&gt;=0,ROUND('simulations soy farm1 '!II167+'Step 1-Farm Data'!$E$61,1),"")</f>
        <v>50.2</v>
      </c>
      <c r="IJ172">
        <f>+IF('Step 1-Farm Data'!$E$61+'simulations soy farm1 '!IJ167&gt;=0,ROUND('simulations soy farm1 '!IJ167+'Step 1-Farm Data'!$E$61,1),"")</f>
        <v>49.5</v>
      </c>
      <c r="IK172">
        <f>+IF('Step 1-Farm Data'!$E$61+'simulations soy farm1 '!IK167&gt;=0,ROUND('simulations soy farm1 '!IK167+'Step 1-Farm Data'!$E$61,1),"")</f>
        <v>54.8</v>
      </c>
      <c r="IL172">
        <f>+IF('Step 1-Farm Data'!$E$61+'simulations soy farm1 '!IL167&gt;=0,ROUND('simulations soy farm1 '!IL167+'Step 1-Farm Data'!$E$61,1),"")</f>
        <v>51.5</v>
      </c>
      <c r="IM172">
        <f>+IF('Step 1-Farm Data'!$E$61+'simulations soy farm1 '!IM167&gt;=0,ROUND('simulations soy farm1 '!IM167+'Step 1-Farm Data'!$E$61,1),"")</f>
        <v>48.4</v>
      </c>
      <c r="IN172">
        <f>+IF('Step 1-Farm Data'!$E$61+'simulations soy farm1 '!IN167&gt;=0,ROUND('simulations soy farm1 '!IN167+'Step 1-Farm Data'!$E$61,1),"")</f>
        <v>46.7</v>
      </c>
      <c r="IO172">
        <f>+IF('Step 1-Farm Data'!$E$61+'simulations soy farm1 '!IO167&gt;=0,ROUND('simulations soy farm1 '!IO167+'Step 1-Farm Data'!$E$61,1),"")</f>
        <v>51.2</v>
      </c>
      <c r="IP172">
        <f>+IF('Step 1-Farm Data'!$E$61+'simulations soy farm1 '!IP167&gt;=0,ROUND('simulations soy farm1 '!IP167+'Step 1-Farm Data'!$E$61,1),"")</f>
        <v>48.6</v>
      </c>
      <c r="IQ172">
        <f>+IF('Step 1-Farm Data'!$E$61+'simulations soy farm1 '!IQ167&gt;=0,ROUND('simulations soy farm1 '!IQ167+'Step 1-Farm Data'!$E$61,1),"")</f>
        <v>49.6</v>
      </c>
      <c r="IR172">
        <f>+IF('Step 1-Farm Data'!$E$61+'simulations soy farm1 '!IR167&gt;=0,ROUND('simulations soy farm1 '!IR167+'Step 1-Farm Data'!$E$61,1),"")</f>
        <v>50.9</v>
      </c>
      <c r="IS172">
        <f>+IF('Step 1-Farm Data'!$E$61+'simulations soy farm1 '!IS167&gt;=0,ROUND('simulations soy farm1 '!IS167+'Step 1-Farm Data'!$E$61,1),"")</f>
        <v>52.4</v>
      </c>
      <c r="IT172">
        <f>+IF('Step 1-Farm Data'!$E$61+'simulations soy farm1 '!IT167&gt;=0,ROUND('simulations soy farm1 '!IT167+'Step 1-Farm Data'!$E$61,1),"")</f>
        <v>53.7</v>
      </c>
      <c r="IU172">
        <f>+IF('Step 1-Farm Data'!$E$61+'simulations soy farm1 '!IU167&gt;=0,ROUND('simulations soy farm1 '!IU167+'Step 1-Farm Data'!$E$61,1),"")</f>
        <v>46.4</v>
      </c>
      <c r="IV172">
        <f>+IF('Step 1-Farm Data'!$E$61+'simulations soy farm1 '!IV167&gt;=0,ROUND('simulations soy farm1 '!IV167+'Step 1-Farm Data'!$E$61,1),"")</f>
        <v>45</v>
      </c>
      <c r="IW172">
        <f>+IF('Step 1-Farm Data'!$E$61+'simulations soy farm1 '!IW167&gt;=0,ROUND('simulations soy farm1 '!IW167+'Step 1-Farm Data'!$E$61,1),"")</f>
        <v>51.6</v>
      </c>
      <c r="IX172">
        <f>+IF('Step 1-Farm Data'!$E$61+'simulations soy farm1 '!IX167&gt;=0,ROUND('simulations soy farm1 '!IX167+'Step 1-Farm Data'!$E$61,1),"")</f>
        <v>50.9</v>
      </c>
      <c r="IY172">
        <f>+IF('Step 1-Farm Data'!$E$61+'simulations soy farm1 '!IY167&gt;=0,ROUND('simulations soy farm1 '!IY167+'Step 1-Farm Data'!$E$61,1),"")</f>
        <v>56.1</v>
      </c>
      <c r="IZ172">
        <f>+IF('Step 1-Farm Data'!$E$61+'simulations soy farm1 '!IZ167&gt;=0,ROUND('simulations soy farm1 '!IZ167+'Step 1-Farm Data'!$E$61,1),"")</f>
        <v>47.3</v>
      </c>
      <c r="JA172">
        <f>+IF('Step 1-Farm Data'!$E$61+'simulations soy farm1 '!JA167&gt;=0,ROUND('simulations soy farm1 '!JA167+'Step 1-Farm Data'!$E$61,1),"")</f>
        <v>49.1</v>
      </c>
      <c r="JB172">
        <f>+IF('Step 1-Farm Data'!$E$61+'simulations soy farm1 '!JB167&gt;=0,ROUND('simulations soy farm1 '!JB167+'Step 1-Farm Data'!$E$61,1),"")</f>
        <v>52.4</v>
      </c>
      <c r="JC172">
        <f>+IF('Step 1-Farm Data'!$E$61+'simulations soy farm1 '!JC167&gt;=0,ROUND('simulations soy farm1 '!JC167+'Step 1-Farm Data'!$E$61,1),"")</f>
        <v>50.1</v>
      </c>
      <c r="JD172">
        <f>+IF('Step 1-Farm Data'!$E$61+'simulations soy farm1 '!JD167&gt;=0,ROUND('simulations soy farm1 '!JD167+'Step 1-Farm Data'!$E$61,1),"")</f>
        <v>49</v>
      </c>
      <c r="JE172">
        <f>+IF('Step 1-Farm Data'!$E$61+'simulations soy farm1 '!JE167&gt;=0,ROUND('simulations soy farm1 '!JE167+'Step 1-Farm Data'!$E$61,1),"")</f>
        <v>50.7</v>
      </c>
      <c r="JF172">
        <f>+IF('Step 1-Farm Data'!$E$61+'simulations soy farm1 '!JF167&gt;=0,ROUND('simulations soy farm1 '!JF167+'Step 1-Farm Data'!$E$61,1),"")</f>
        <v>50.5</v>
      </c>
      <c r="JG172">
        <f>+IF('Step 1-Farm Data'!$E$61+'simulations soy farm1 '!JG167&gt;=0,ROUND('simulations soy farm1 '!JG167+'Step 1-Farm Data'!$E$61,1),"")</f>
        <v>56.4</v>
      </c>
      <c r="JH172">
        <f>+IF('Step 1-Farm Data'!$E$61+'simulations soy farm1 '!JH167&gt;=0,ROUND('simulations soy farm1 '!JH167+'Step 1-Farm Data'!$E$61,1),"")</f>
        <v>50.1</v>
      </c>
      <c r="JI172">
        <f>+IF('Step 1-Farm Data'!$E$61+'simulations soy farm1 '!JI167&gt;=0,ROUND('simulations soy farm1 '!JI167+'Step 1-Farm Data'!$E$61,1),"")</f>
        <v>49.4</v>
      </c>
      <c r="JJ172">
        <f>+IF('Step 1-Farm Data'!$E$61+'simulations soy farm1 '!JJ167&gt;=0,ROUND('simulations soy farm1 '!JJ167+'Step 1-Farm Data'!$E$61,1),"")</f>
        <v>51.2</v>
      </c>
      <c r="JK172">
        <f>+IF('Step 1-Farm Data'!$E$61+'simulations soy farm1 '!JK167&gt;=0,ROUND('simulations soy farm1 '!JK167+'Step 1-Farm Data'!$E$61,1),"")</f>
        <v>52.7</v>
      </c>
      <c r="JL172">
        <f>+IF('Step 1-Farm Data'!$E$61+'simulations soy farm1 '!JL167&gt;=0,ROUND('simulations soy farm1 '!JL167+'Step 1-Farm Data'!$E$61,1),"")</f>
        <v>50.9</v>
      </c>
      <c r="JM172">
        <f>+IF('Step 1-Farm Data'!$E$61+'simulations soy farm1 '!JM167&gt;=0,ROUND('simulations soy farm1 '!JM167+'Step 1-Farm Data'!$E$61,1),"")</f>
        <v>55.4</v>
      </c>
      <c r="JN172">
        <f>+IF('Step 1-Farm Data'!$E$61+'simulations soy farm1 '!JN167&gt;=0,ROUND('simulations soy farm1 '!JN167+'Step 1-Farm Data'!$E$61,1),"")</f>
        <v>53</v>
      </c>
      <c r="JO172">
        <f>+IF('Step 1-Farm Data'!$E$61+'simulations soy farm1 '!JO167&gt;=0,ROUND('simulations soy farm1 '!JO167+'Step 1-Farm Data'!$E$61,1),"")</f>
        <v>51.7</v>
      </c>
      <c r="JP172">
        <f>+IF('Step 1-Farm Data'!$E$61+'simulations soy farm1 '!JP167&gt;=0,ROUND('simulations soy farm1 '!JP167+'Step 1-Farm Data'!$E$61,1),"")</f>
        <v>45.6</v>
      </c>
      <c r="JQ172">
        <f>+IF('Step 1-Farm Data'!$E$61+'simulations soy farm1 '!JQ167&gt;=0,ROUND('simulations soy farm1 '!JQ167+'Step 1-Farm Data'!$E$61,1),"")</f>
        <v>46.9</v>
      </c>
      <c r="JR172">
        <f>+IF('Step 1-Farm Data'!$E$61+'simulations soy farm1 '!JR167&gt;=0,ROUND('simulations soy farm1 '!JR167+'Step 1-Farm Data'!$E$61,1),"")</f>
        <v>54.3</v>
      </c>
      <c r="JS172">
        <f>+IF('Step 1-Farm Data'!$E$61+'simulations soy farm1 '!JS167&gt;=0,ROUND('simulations soy farm1 '!JS167+'Step 1-Farm Data'!$E$61,1),"")</f>
        <v>49.6</v>
      </c>
      <c r="JT172">
        <f>+IF('Step 1-Farm Data'!$E$61+'simulations soy farm1 '!JT167&gt;=0,ROUND('simulations soy farm1 '!JT167+'Step 1-Farm Data'!$E$61,1),"")</f>
        <v>53.7</v>
      </c>
      <c r="JU172">
        <f>+IF('Step 1-Farm Data'!$E$61+'simulations soy farm1 '!JU167&gt;=0,ROUND('simulations soy farm1 '!JU167+'Step 1-Farm Data'!$E$61,1),"")</f>
        <v>45.3</v>
      </c>
      <c r="JV172">
        <f>+IF('Step 1-Farm Data'!$E$61+'simulations soy farm1 '!JV167&gt;=0,ROUND('simulations soy farm1 '!JV167+'Step 1-Farm Data'!$E$61,1),"")</f>
        <v>51.9</v>
      </c>
      <c r="JW172">
        <f>+IF('Step 1-Farm Data'!$E$61+'simulations soy farm1 '!JW167&gt;=0,ROUND('simulations soy farm1 '!JW167+'Step 1-Farm Data'!$E$61,1),"")</f>
        <v>50.5</v>
      </c>
      <c r="JX172">
        <f>+IF('Step 1-Farm Data'!$E$61+'simulations soy farm1 '!JX167&gt;=0,ROUND('simulations soy farm1 '!JX167+'Step 1-Farm Data'!$E$61,1),"")</f>
        <v>51.7</v>
      </c>
      <c r="JY172">
        <f>+IF('Step 1-Farm Data'!$E$61+'simulations soy farm1 '!JY167&gt;=0,ROUND('simulations soy farm1 '!JY167+'Step 1-Farm Data'!$E$61,1),"")</f>
        <v>50.8</v>
      </c>
      <c r="JZ172">
        <f>+IF('Step 1-Farm Data'!$E$61+'simulations soy farm1 '!JZ167&gt;=0,ROUND('simulations soy farm1 '!JZ167+'Step 1-Farm Data'!$E$61,1),"")</f>
        <v>50.9</v>
      </c>
      <c r="KA172">
        <f>+IF('Step 1-Farm Data'!$E$61+'simulations soy farm1 '!KA167&gt;=0,ROUND('simulations soy farm1 '!KA167+'Step 1-Farm Data'!$E$61,1),"")</f>
        <v>48.4</v>
      </c>
      <c r="KB172">
        <f>+IF('Step 1-Farm Data'!$E$61+'simulations soy farm1 '!KB167&gt;=0,ROUND('simulations soy farm1 '!KB167+'Step 1-Farm Data'!$E$61,1),"")</f>
        <v>47.1</v>
      </c>
      <c r="KC172">
        <f>+IF('Step 1-Farm Data'!$E$61+'simulations soy farm1 '!KC167&gt;=0,ROUND('simulations soy farm1 '!KC167+'Step 1-Farm Data'!$E$61,1),"")</f>
        <v>45.1</v>
      </c>
      <c r="KD172">
        <f>+IF('Step 1-Farm Data'!$E$61+'simulations soy farm1 '!KD167&gt;=0,ROUND('simulations soy farm1 '!KD167+'Step 1-Farm Data'!$E$61,1),"")</f>
        <v>53.9</v>
      </c>
      <c r="KE172">
        <f>+IF('Step 1-Farm Data'!$E$61+'simulations soy farm1 '!KE167&gt;=0,ROUND('simulations soy farm1 '!KE167+'Step 1-Farm Data'!$E$61,1),"")</f>
        <v>41.7</v>
      </c>
      <c r="KF172">
        <f>+IF('Step 1-Farm Data'!$E$61+'simulations soy farm1 '!KF167&gt;=0,ROUND('simulations soy farm1 '!KF167+'Step 1-Farm Data'!$E$61,1),"")</f>
        <v>43.6</v>
      </c>
      <c r="KG172">
        <f>+IF('Step 1-Farm Data'!$E$61+'simulations soy farm1 '!KG167&gt;=0,ROUND('simulations soy farm1 '!KG167+'Step 1-Farm Data'!$E$61,1),"")</f>
        <v>51.2</v>
      </c>
      <c r="KH172">
        <f>+IF('Step 1-Farm Data'!$E$61+'simulations soy farm1 '!KH167&gt;=0,ROUND('simulations soy farm1 '!KH167+'Step 1-Farm Data'!$E$61,1),"")</f>
        <v>50.2</v>
      </c>
      <c r="KI172">
        <f>+IF('Step 1-Farm Data'!$E$61+'simulations soy farm1 '!KI167&gt;=0,ROUND('simulations soy farm1 '!KI167+'Step 1-Farm Data'!$E$61,1),"")</f>
        <v>51.9</v>
      </c>
      <c r="KJ172">
        <f>+IF('Step 1-Farm Data'!$E$61+'simulations soy farm1 '!KJ167&gt;=0,ROUND('simulations soy farm1 '!KJ167+'Step 1-Farm Data'!$E$61,1),"")</f>
        <v>48</v>
      </c>
      <c r="KK172">
        <f>+IF('Step 1-Farm Data'!$E$61+'simulations soy farm1 '!KK167&gt;=0,ROUND('simulations soy farm1 '!KK167+'Step 1-Farm Data'!$E$61,1),"")</f>
        <v>53.7</v>
      </c>
      <c r="KL172">
        <f>+IF('Step 1-Farm Data'!$E$61+'simulations soy farm1 '!KL167&gt;=0,ROUND('simulations soy farm1 '!KL167+'Step 1-Farm Data'!$E$61,1),"")</f>
        <v>45</v>
      </c>
      <c r="KM172">
        <f>+IF('Step 1-Farm Data'!$E$61+'simulations soy farm1 '!KM167&gt;=0,ROUND('simulations soy farm1 '!KM167+'Step 1-Farm Data'!$E$61,1),"")</f>
        <v>51.8</v>
      </c>
      <c r="KN172">
        <f>+IF('Step 1-Farm Data'!$E$61+'simulations soy farm1 '!KN167&gt;=0,ROUND('simulations soy farm1 '!KN167+'Step 1-Farm Data'!$E$61,1),"")</f>
        <v>51.2</v>
      </c>
      <c r="KO172">
        <f>+IF('Step 1-Farm Data'!$E$61+'simulations soy farm1 '!KO167&gt;=0,ROUND('simulations soy farm1 '!KO167+'Step 1-Farm Data'!$E$61,1),"")</f>
        <v>53.5</v>
      </c>
      <c r="KP172">
        <f>+IF('Step 1-Farm Data'!$E$61+'simulations soy farm1 '!KP167&gt;=0,ROUND('simulations soy farm1 '!KP167+'Step 1-Farm Data'!$E$61,1),"")</f>
        <v>47.5</v>
      </c>
      <c r="KQ172">
        <f>+IF('Step 1-Farm Data'!$E$61+'simulations soy farm1 '!KQ167&gt;=0,ROUND('simulations soy farm1 '!KQ167+'Step 1-Farm Data'!$E$61,1),"")</f>
        <v>52.6</v>
      </c>
      <c r="KR172">
        <f>+IF('Step 1-Farm Data'!$E$61+'simulations soy farm1 '!KR167&gt;=0,ROUND('simulations soy farm1 '!KR167+'Step 1-Farm Data'!$E$61,1),"")</f>
        <v>44.9</v>
      </c>
      <c r="KS172">
        <f>+IF('Step 1-Farm Data'!$E$61+'simulations soy farm1 '!KS167&gt;=0,ROUND('simulations soy farm1 '!KS167+'Step 1-Farm Data'!$E$61,1),"")</f>
        <v>48.5</v>
      </c>
      <c r="KT172">
        <f>+IF('Step 1-Farm Data'!$E$61+'simulations soy farm1 '!KT167&gt;=0,ROUND('simulations soy farm1 '!KT167+'Step 1-Farm Data'!$E$61,1),"")</f>
        <v>43.6</v>
      </c>
      <c r="KU172">
        <f>+IF('Step 1-Farm Data'!$E$61+'simulations soy farm1 '!KU167&gt;=0,ROUND('simulations soy farm1 '!KU167+'Step 1-Farm Data'!$E$61,1),"")</f>
        <v>53.8</v>
      </c>
      <c r="KV172">
        <f>+IF('Step 1-Farm Data'!$E$61+'simulations soy farm1 '!KV167&gt;=0,ROUND('simulations soy farm1 '!KV167+'Step 1-Farm Data'!$E$61,1),"")</f>
        <v>44.6</v>
      </c>
      <c r="KW172">
        <f>+IF('Step 1-Farm Data'!$E$61+'simulations soy farm1 '!KW167&gt;=0,ROUND('simulations soy farm1 '!KW167+'Step 1-Farm Data'!$E$61,1),"")</f>
        <v>48.9</v>
      </c>
      <c r="KX172">
        <f>+IF('Step 1-Farm Data'!$E$61+'simulations soy farm1 '!KX167&gt;=0,ROUND('simulations soy farm1 '!KX167+'Step 1-Farm Data'!$E$61,1),"")</f>
        <v>50.5</v>
      </c>
      <c r="KY172">
        <f>+IF('Step 1-Farm Data'!$E$61+'simulations soy farm1 '!KY167&gt;=0,ROUND('simulations soy farm1 '!KY167+'Step 1-Farm Data'!$E$61,1),"")</f>
        <v>45</v>
      </c>
      <c r="KZ172">
        <f>+IF('Step 1-Farm Data'!$E$61+'simulations soy farm1 '!KZ167&gt;=0,ROUND('simulations soy farm1 '!KZ167+'Step 1-Farm Data'!$E$61,1),"")</f>
        <v>46.4</v>
      </c>
      <c r="LA172">
        <f>+IF('Step 1-Farm Data'!$E$61+'simulations soy farm1 '!LA167&gt;=0,ROUND('simulations soy farm1 '!LA167+'Step 1-Farm Data'!$E$61,1),"")</f>
        <v>43.5</v>
      </c>
      <c r="LB172">
        <f>+IF('Step 1-Farm Data'!$E$61+'simulations soy farm1 '!LB167&gt;=0,ROUND('simulations soy farm1 '!LB167+'Step 1-Farm Data'!$E$61,1),"")</f>
        <v>48.8</v>
      </c>
      <c r="LC172">
        <f>+IF('Step 1-Farm Data'!$E$61+'simulations soy farm1 '!LC167&gt;=0,ROUND('simulations soy farm1 '!LC167+'Step 1-Farm Data'!$E$61,1),"")</f>
        <v>48.5</v>
      </c>
      <c r="LD172">
        <f>+IF('Step 1-Farm Data'!$E$61+'simulations soy farm1 '!LD167&gt;=0,ROUND('simulations soy farm1 '!LD167+'Step 1-Farm Data'!$E$61,1),"")</f>
        <v>44.5</v>
      </c>
      <c r="LE172">
        <f>+IF('Step 1-Farm Data'!$E$61+'simulations soy farm1 '!LE167&gt;=0,ROUND('simulations soy farm1 '!LE167+'Step 1-Farm Data'!$E$61,1),"")</f>
        <v>54.4</v>
      </c>
      <c r="LF172">
        <f>+IF('Step 1-Farm Data'!$E$61+'simulations soy farm1 '!LF167&gt;=0,ROUND('simulations soy farm1 '!LF167+'Step 1-Farm Data'!$E$61,1),"")</f>
        <v>48.6</v>
      </c>
      <c r="LG172">
        <f>+IF('Step 1-Farm Data'!$E$61+'simulations soy farm1 '!LG167&gt;=0,ROUND('simulations soy farm1 '!LG167+'Step 1-Farm Data'!$E$61,1),"")</f>
        <v>55.5</v>
      </c>
      <c r="LH172">
        <f>+IF('Step 1-Farm Data'!$E$61+'simulations soy farm1 '!LH167&gt;=0,ROUND('simulations soy farm1 '!LH167+'Step 1-Farm Data'!$E$61,1),"")</f>
        <v>42.7</v>
      </c>
      <c r="LI172">
        <f>+IF('Step 1-Farm Data'!$E$61+'simulations soy farm1 '!LI167&gt;=0,ROUND('simulations soy farm1 '!LI167+'Step 1-Farm Data'!$E$61,1),"")</f>
        <v>48.7</v>
      </c>
      <c r="LJ172">
        <f>+IF('Step 1-Farm Data'!$E$61+'simulations soy farm1 '!LJ167&gt;=0,ROUND('simulations soy farm1 '!LJ167+'Step 1-Farm Data'!$E$61,1),"")</f>
        <v>45.4</v>
      </c>
      <c r="LK172">
        <f>+IF('Step 1-Farm Data'!$E$61+'simulations soy farm1 '!LK167&gt;=0,ROUND('simulations soy farm1 '!LK167+'Step 1-Farm Data'!$E$61,1),"")</f>
        <v>49.1</v>
      </c>
      <c r="LL172">
        <f>+IF('Step 1-Farm Data'!$E$61+'simulations soy farm1 '!LL167&gt;=0,ROUND('simulations soy farm1 '!LL167+'Step 1-Farm Data'!$E$61,1),"")</f>
        <v>53.4</v>
      </c>
      <c r="LM172">
        <f>+IF('Step 1-Farm Data'!$E$61+'simulations soy farm1 '!LM167&gt;=0,ROUND('simulations soy farm1 '!LM167+'Step 1-Farm Data'!$E$61,1),"")</f>
        <v>50.3</v>
      </c>
      <c r="LN172">
        <f>+IF('Step 1-Farm Data'!$E$61+'simulations soy farm1 '!LN167&gt;=0,ROUND('simulations soy farm1 '!LN167+'Step 1-Farm Data'!$E$61,1),"")</f>
        <v>47.8</v>
      </c>
      <c r="LO172">
        <f>+IF('Step 1-Farm Data'!$E$61+'simulations soy farm1 '!LO167&gt;=0,ROUND('simulations soy farm1 '!LO167+'Step 1-Farm Data'!$E$61,1),"")</f>
        <v>50</v>
      </c>
      <c r="LP172">
        <f>+IF('Step 1-Farm Data'!$E$61+'simulations soy farm1 '!LP167&gt;=0,ROUND('simulations soy farm1 '!LP167+'Step 1-Farm Data'!$E$61,1),"")</f>
        <v>51.1</v>
      </c>
      <c r="LQ172">
        <f>+IF('Step 1-Farm Data'!$E$61+'simulations soy farm1 '!LQ167&gt;=0,ROUND('simulations soy farm1 '!LQ167+'Step 1-Farm Data'!$E$61,1),"")</f>
        <v>49.7</v>
      </c>
      <c r="LR172">
        <f>+IF('Step 1-Farm Data'!$E$61+'simulations soy farm1 '!LR167&gt;=0,ROUND('simulations soy farm1 '!LR167+'Step 1-Farm Data'!$E$61,1),"")</f>
        <v>50.4</v>
      </c>
      <c r="LS172">
        <f>+IF('Step 1-Farm Data'!$E$61+'simulations soy farm1 '!LS167&gt;=0,ROUND('simulations soy farm1 '!LS167+'Step 1-Farm Data'!$E$61,1),"")</f>
        <v>50.1</v>
      </c>
      <c r="LT172">
        <f>+IF('Step 1-Farm Data'!$E$61+'simulations soy farm1 '!LT167&gt;=0,ROUND('simulations soy farm1 '!LT167+'Step 1-Farm Data'!$E$61,1),"")</f>
        <v>50.8</v>
      </c>
      <c r="LU172">
        <f>+IF('Step 1-Farm Data'!$E$61+'simulations soy farm1 '!LU167&gt;=0,ROUND('simulations soy farm1 '!LU167+'Step 1-Farm Data'!$E$61,1),"")</f>
        <v>42.9</v>
      </c>
      <c r="LV172">
        <f>+IF('Step 1-Farm Data'!$E$61+'simulations soy farm1 '!LV167&gt;=0,ROUND('simulations soy farm1 '!LV167+'Step 1-Farm Data'!$E$61,1),"")</f>
        <v>50</v>
      </c>
      <c r="LW172">
        <f>+IF('Step 1-Farm Data'!$E$61+'simulations soy farm1 '!LW167&gt;=0,ROUND('simulations soy farm1 '!LW167+'Step 1-Farm Data'!$E$61,1),"")</f>
        <v>50.5</v>
      </c>
      <c r="LX172">
        <f>+IF('Step 1-Farm Data'!$E$61+'simulations soy farm1 '!LX167&gt;=0,ROUND('simulations soy farm1 '!LX167+'Step 1-Farm Data'!$E$61,1),"")</f>
        <v>48.5</v>
      </c>
      <c r="LY172">
        <f>+IF('Step 1-Farm Data'!$E$61+'simulations soy farm1 '!LY167&gt;=0,ROUND('simulations soy farm1 '!LY167+'Step 1-Farm Data'!$E$61,1),"")</f>
        <v>51.8</v>
      </c>
      <c r="LZ172">
        <f>+IF('Step 1-Farm Data'!$E$61+'simulations soy farm1 '!LZ167&gt;=0,ROUND('simulations soy farm1 '!LZ167+'Step 1-Farm Data'!$E$61,1),"")</f>
        <v>48.6</v>
      </c>
      <c r="MA172">
        <f>+IF('Step 1-Farm Data'!$E$61+'simulations soy farm1 '!MA167&gt;=0,ROUND('simulations soy farm1 '!MA167+'Step 1-Farm Data'!$E$61,1),"")</f>
        <v>48.1</v>
      </c>
      <c r="MB172">
        <f>+IF('Step 1-Farm Data'!$E$61+'simulations soy farm1 '!MB167&gt;=0,ROUND('simulations soy farm1 '!MB167+'Step 1-Farm Data'!$E$61,1),"")</f>
        <v>46.6</v>
      </c>
      <c r="MC172">
        <f>+IF('Step 1-Farm Data'!$E$61+'simulations soy farm1 '!MC167&gt;=0,ROUND('simulations soy farm1 '!MC167+'Step 1-Farm Data'!$E$61,1),"")</f>
        <v>48.8</v>
      </c>
      <c r="MD172">
        <f>+IF('Step 1-Farm Data'!$E$61+'simulations soy farm1 '!MD167&gt;=0,ROUND('simulations soy farm1 '!MD167+'Step 1-Farm Data'!$E$61,1),"")</f>
        <v>54.4</v>
      </c>
      <c r="ME172">
        <f>+IF('Step 1-Farm Data'!$E$61+'simulations soy farm1 '!ME167&gt;=0,ROUND('simulations soy farm1 '!ME167+'Step 1-Farm Data'!$E$61,1),"")</f>
        <v>45.8</v>
      </c>
      <c r="MF172">
        <f>+IF('Step 1-Farm Data'!$E$61+'simulations soy farm1 '!MF167&gt;=0,ROUND('simulations soy farm1 '!MF167+'Step 1-Farm Data'!$E$61,1),"")</f>
        <v>52.2</v>
      </c>
      <c r="MG172">
        <f>+IF('Step 1-Farm Data'!$E$61+'simulations soy farm1 '!MG167&gt;=0,ROUND('simulations soy farm1 '!MG167+'Step 1-Farm Data'!$E$61,1),"")</f>
        <v>52.3</v>
      </c>
      <c r="MH172">
        <f>+IF('Step 1-Farm Data'!$E$61+'simulations soy farm1 '!MH167&gt;=0,ROUND('simulations soy farm1 '!MH167+'Step 1-Farm Data'!$E$61,1),"")</f>
        <v>46.7</v>
      </c>
      <c r="MI172">
        <f>+IF('Step 1-Farm Data'!$E$61+'simulations soy farm1 '!MI167&gt;=0,ROUND('simulations soy farm1 '!MI167+'Step 1-Farm Data'!$E$61,1),"")</f>
        <v>50.3</v>
      </c>
      <c r="MJ172">
        <f>+IF('Step 1-Farm Data'!$E$61+'simulations soy farm1 '!MJ167&gt;=0,ROUND('simulations soy farm1 '!MJ167+'Step 1-Farm Data'!$E$61,1),"")</f>
        <v>49.8</v>
      </c>
      <c r="MK172">
        <f>+IF('Step 1-Farm Data'!$E$61+'simulations soy farm1 '!MK167&gt;=0,ROUND('simulations soy farm1 '!MK167+'Step 1-Farm Data'!$E$61,1),"")</f>
        <v>55.5</v>
      </c>
      <c r="ML172">
        <f>+IF('Step 1-Farm Data'!$E$61+'simulations soy farm1 '!ML167&gt;=0,ROUND('simulations soy farm1 '!ML167+'Step 1-Farm Data'!$E$61,1),"")</f>
        <v>50.7</v>
      </c>
      <c r="MM172">
        <f>+IF('Step 1-Farm Data'!$E$61+'simulations soy farm1 '!MM167&gt;=0,ROUND('simulations soy farm1 '!MM167+'Step 1-Farm Data'!$E$61,1),"")</f>
        <v>51.8</v>
      </c>
      <c r="MN172">
        <f>+IF('Step 1-Farm Data'!$E$61+'simulations soy farm1 '!MN167&gt;=0,ROUND('simulations soy farm1 '!MN167+'Step 1-Farm Data'!$E$61,1),"")</f>
        <v>49.3</v>
      </c>
      <c r="MO172">
        <f>+IF('Step 1-Farm Data'!$E$61+'simulations soy farm1 '!MO167&gt;=0,ROUND('simulations soy farm1 '!MO167+'Step 1-Farm Data'!$E$61,1),"")</f>
        <v>49.4</v>
      </c>
      <c r="MP172">
        <f>+IF('Step 1-Farm Data'!$E$61+'simulations soy farm1 '!MP167&gt;=0,ROUND('simulations soy farm1 '!MP167+'Step 1-Farm Data'!$E$61,1),"")</f>
        <v>48.1</v>
      </c>
      <c r="MQ172">
        <f>+IF('Step 1-Farm Data'!$E$61+'simulations soy farm1 '!MQ167&gt;=0,ROUND('simulations soy farm1 '!MQ167+'Step 1-Farm Data'!$E$61,1),"")</f>
        <v>54.7</v>
      </c>
      <c r="MR172">
        <f>+IF('Step 1-Farm Data'!$E$61+'simulations soy farm1 '!MR167&gt;=0,ROUND('simulations soy farm1 '!MR167+'Step 1-Farm Data'!$E$61,1),"")</f>
        <v>51.7</v>
      </c>
      <c r="MS172">
        <f>+IF('Step 1-Farm Data'!$E$61+'simulations soy farm1 '!MS167&gt;=0,ROUND('simulations soy farm1 '!MS167+'Step 1-Farm Data'!$E$61,1),"")</f>
        <v>45.5</v>
      </c>
      <c r="MT172">
        <f>+IF('Step 1-Farm Data'!$E$61+'simulations soy farm1 '!MT167&gt;=0,ROUND('simulations soy farm1 '!MT167+'Step 1-Farm Data'!$E$61,1),"")</f>
        <v>50.6</v>
      </c>
      <c r="MU172">
        <f>+IF('Step 1-Farm Data'!$E$61+'simulations soy farm1 '!MU167&gt;=0,ROUND('simulations soy farm1 '!MU167+'Step 1-Farm Data'!$E$61,1),"")</f>
        <v>44.5</v>
      </c>
      <c r="MV172">
        <f>+IF('Step 1-Farm Data'!$E$61+'simulations soy farm1 '!MV167&gt;=0,ROUND('simulations soy farm1 '!MV167+'Step 1-Farm Data'!$E$61,1),"")</f>
        <v>51.4</v>
      </c>
      <c r="MW172">
        <f>+IF('Step 1-Farm Data'!$E$61+'simulations soy farm1 '!MW167&gt;=0,ROUND('simulations soy farm1 '!MW167+'Step 1-Farm Data'!$E$61,1),"")</f>
        <v>47.2</v>
      </c>
      <c r="MX172">
        <f>+IF('Step 1-Farm Data'!$E$61+'simulations soy farm1 '!MX167&gt;=0,ROUND('simulations soy farm1 '!MX167+'Step 1-Farm Data'!$E$61,1),"")</f>
        <v>49.5</v>
      </c>
      <c r="MY172">
        <f>+IF('Step 1-Farm Data'!$E$61+'simulations soy farm1 '!MY167&gt;=0,ROUND('simulations soy farm1 '!MY167+'Step 1-Farm Data'!$E$61,1),"")</f>
        <v>48.2</v>
      </c>
      <c r="MZ172">
        <f>+IF('Step 1-Farm Data'!$E$61+'simulations soy farm1 '!MZ167&gt;=0,ROUND('simulations soy farm1 '!MZ167+'Step 1-Farm Data'!$E$61,1),"")</f>
        <v>45</v>
      </c>
      <c r="NA172">
        <f>+IF('Step 1-Farm Data'!$E$61+'simulations soy farm1 '!NA167&gt;=0,ROUND('simulations soy farm1 '!NA167+'Step 1-Farm Data'!$E$61,1),"")</f>
        <v>44.9</v>
      </c>
      <c r="NB172">
        <f>+IF('Step 1-Farm Data'!$E$61+'simulations soy farm1 '!NB167&gt;=0,ROUND('simulations soy farm1 '!NB167+'Step 1-Farm Data'!$E$61,1),"")</f>
        <v>55.5</v>
      </c>
      <c r="NC172">
        <f>+IF('Step 1-Farm Data'!$E$61+'simulations soy farm1 '!NC167&gt;=0,ROUND('simulations soy farm1 '!NC167+'Step 1-Farm Data'!$E$61,1),"")</f>
        <v>49.8</v>
      </c>
      <c r="ND172">
        <f>+IF('Step 1-Farm Data'!$E$61+'simulations soy farm1 '!ND167&gt;=0,ROUND('simulations soy farm1 '!ND167+'Step 1-Farm Data'!$E$61,1),"")</f>
        <v>43.6</v>
      </c>
      <c r="NE172">
        <f>+IF('Step 1-Farm Data'!$E$61+'simulations soy farm1 '!NE167&gt;=0,ROUND('simulations soy farm1 '!NE167+'Step 1-Farm Data'!$E$61,1),"")</f>
        <v>53.3</v>
      </c>
      <c r="NF172">
        <f>+IF('Step 1-Farm Data'!$E$61+'simulations soy farm1 '!NF167&gt;=0,ROUND('simulations soy farm1 '!NF167+'Step 1-Farm Data'!$E$61,1),"")</f>
        <v>44.8</v>
      </c>
      <c r="NG172">
        <f>+IF('Step 1-Farm Data'!$E$61+'simulations soy farm1 '!NG167&gt;=0,ROUND('simulations soy farm1 '!NG167+'Step 1-Farm Data'!$E$61,1),"")</f>
        <v>47.7</v>
      </c>
      <c r="NH172">
        <f>+IF('Step 1-Farm Data'!$E$61+'simulations soy farm1 '!NH167&gt;=0,ROUND('simulations soy farm1 '!NH167+'Step 1-Farm Data'!$E$61,1),"")</f>
        <v>52.2</v>
      </c>
      <c r="NI172">
        <f>+IF('Step 1-Farm Data'!$E$61+'simulations soy farm1 '!NI167&gt;=0,ROUND('simulations soy farm1 '!NI167+'Step 1-Farm Data'!$E$61,1),"")</f>
        <v>49.6</v>
      </c>
      <c r="NJ172">
        <f>+IF('Step 1-Farm Data'!$E$61+'simulations soy farm1 '!NJ167&gt;=0,ROUND('simulations soy farm1 '!NJ167+'Step 1-Farm Data'!$E$61,1),"")</f>
        <v>51.4</v>
      </c>
      <c r="NK172">
        <f>+IF('Step 1-Farm Data'!$E$61+'simulations soy farm1 '!NK167&gt;=0,ROUND('simulations soy farm1 '!NK167+'Step 1-Farm Data'!$E$61,1),"")</f>
        <v>50.7</v>
      </c>
      <c r="NL172">
        <f>+IF('Step 1-Farm Data'!$E$61+'simulations soy farm1 '!NL167&gt;=0,ROUND('simulations soy farm1 '!NL167+'Step 1-Farm Data'!$E$61,1),"")</f>
        <v>48.4</v>
      </c>
      <c r="NM172">
        <f>+IF('Step 1-Farm Data'!$E$61+'simulations soy farm1 '!NM167&gt;=0,ROUND('simulations soy farm1 '!NM167+'Step 1-Farm Data'!$E$61,1),"")</f>
        <v>47.6</v>
      </c>
      <c r="NN172">
        <f>+IF('Step 1-Farm Data'!$E$61+'simulations soy farm1 '!NN167&gt;=0,ROUND('simulations soy farm1 '!NN167+'Step 1-Farm Data'!$E$61,1),"")</f>
        <v>49.5</v>
      </c>
      <c r="NO172">
        <f>+IF('Step 1-Farm Data'!$E$61+'simulations soy farm1 '!NO167&gt;=0,ROUND('simulations soy farm1 '!NO167+'Step 1-Farm Data'!$E$61,1),"")</f>
        <v>54.3</v>
      </c>
      <c r="NP172">
        <f>+IF('Step 1-Farm Data'!$E$61+'simulations soy farm1 '!NP167&gt;=0,ROUND('simulations soy farm1 '!NP167+'Step 1-Farm Data'!$E$61,1),"")</f>
        <v>48.7</v>
      </c>
      <c r="NQ172">
        <f>+IF('Step 1-Farm Data'!$E$61+'simulations soy farm1 '!NQ167&gt;=0,ROUND('simulations soy farm1 '!NQ167+'Step 1-Farm Data'!$E$61,1),"")</f>
        <v>50.1</v>
      </c>
      <c r="NR172">
        <f>+IF('Step 1-Farm Data'!$E$61+'simulations soy farm1 '!NR167&gt;=0,ROUND('simulations soy farm1 '!NR167+'Step 1-Farm Data'!$E$61,1),"")</f>
        <v>43.7</v>
      </c>
      <c r="NS172">
        <f>+IF('Step 1-Farm Data'!$E$61+'simulations soy farm1 '!NS167&gt;=0,ROUND('simulations soy farm1 '!NS167+'Step 1-Farm Data'!$E$61,1),"")</f>
        <v>49.7</v>
      </c>
      <c r="NT172">
        <f>+IF('Step 1-Farm Data'!$E$61+'simulations soy farm1 '!NT167&gt;=0,ROUND('simulations soy farm1 '!NT167+'Step 1-Farm Data'!$E$61,1),"")</f>
        <v>45.7</v>
      </c>
      <c r="NU172">
        <f>+IF('Step 1-Farm Data'!$E$61+'simulations soy farm1 '!NU167&gt;=0,ROUND('simulations soy farm1 '!NU167+'Step 1-Farm Data'!$E$61,1),"")</f>
        <v>44.8</v>
      </c>
      <c r="NV172">
        <f>+IF('Step 1-Farm Data'!$E$61+'simulations soy farm1 '!NV167&gt;=0,ROUND('simulations soy farm1 '!NV167+'Step 1-Farm Data'!$E$61,1),"")</f>
        <v>46</v>
      </c>
      <c r="NW172">
        <f>+IF('Step 1-Farm Data'!$E$61+'simulations soy farm1 '!NW167&gt;=0,ROUND('simulations soy farm1 '!NW167+'Step 1-Farm Data'!$E$61,1),"")</f>
        <v>49.1</v>
      </c>
      <c r="NX172">
        <f>+IF('Step 1-Farm Data'!$E$61+'simulations soy farm1 '!NX167&gt;=0,ROUND('simulations soy farm1 '!NX167+'Step 1-Farm Data'!$E$61,1),"")</f>
        <v>49.2</v>
      </c>
      <c r="NY172">
        <f>+IF('Step 1-Farm Data'!$E$61+'simulations soy farm1 '!NY167&gt;=0,ROUND('simulations soy farm1 '!NY167+'Step 1-Farm Data'!$E$61,1),"")</f>
        <v>46.9</v>
      </c>
      <c r="NZ172">
        <f>+IF('Step 1-Farm Data'!$E$61+'simulations soy farm1 '!NZ167&gt;=0,ROUND('simulations soy farm1 '!NZ167+'Step 1-Farm Data'!$E$61,1),"")</f>
        <v>50.4</v>
      </c>
      <c r="OA172">
        <f>+IF('Step 1-Farm Data'!$E$61+'simulations soy farm1 '!OA167&gt;=0,ROUND('simulations soy farm1 '!OA167+'Step 1-Farm Data'!$E$61,1),"")</f>
        <v>54.1</v>
      </c>
      <c r="OB172">
        <f>+IF('Step 1-Farm Data'!$E$61+'simulations soy farm1 '!OB167&gt;=0,ROUND('simulations soy farm1 '!OB167+'Step 1-Farm Data'!$E$61,1),"")</f>
        <v>51.2</v>
      </c>
      <c r="OC172">
        <f>+IF('Step 1-Farm Data'!$E$61+'simulations soy farm1 '!OC167&gt;=0,ROUND('simulations soy farm1 '!OC167+'Step 1-Farm Data'!$E$61,1),"")</f>
        <v>51.3</v>
      </c>
      <c r="OD172">
        <f>+IF('Step 1-Farm Data'!$E$61+'simulations soy farm1 '!OD167&gt;=0,ROUND('simulations soy farm1 '!OD167+'Step 1-Farm Data'!$E$61,1),"")</f>
        <v>54.2</v>
      </c>
      <c r="OE172">
        <f>+IF('Step 1-Farm Data'!$E$61+'simulations soy farm1 '!OE167&gt;=0,ROUND('simulations soy farm1 '!OE167+'Step 1-Farm Data'!$E$61,1),"")</f>
        <v>46.6</v>
      </c>
      <c r="OF172">
        <f>+IF('Step 1-Farm Data'!$E$61+'simulations soy farm1 '!OF167&gt;=0,ROUND('simulations soy farm1 '!OF167+'Step 1-Farm Data'!$E$61,1),"")</f>
        <v>48.1</v>
      </c>
      <c r="OG172">
        <f>+IF('Step 1-Farm Data'!$E$61+'simulations soy farm1 '!OG167&gt;=0,ROUND('simulations soy farm1 '!OG167+'Step 1-Farm Data'!$E$61,1),"")</f>
        <v>51.9</v>
      </c>
      <c r="OH172">
        <f>+IF('Step 1-Farm Data'!$E$61+'simulations soy farm1 '!OH167&gt;=0,ROUND('simulations soy farm1 '!OH167+'Step 1-Farm Data'!$E$61,1),"")</f>
        <v>42</v>
      </c>
      <c r="OI172">
        <f>+IF('Step 1-Farm Data'!$E$61+'simulations soy farm1 '!OI167&gt;=0,ROUND('simulations soy farm1 '!OI167+'Step 1-Farm Data'!$E$61,1),"")</f>
        <v>51.2</v>
      </c>
      <c r="OJ172">
        <f>+IF('Step 1-Farm Data'!$E$61+'simulations soy farm1 '!OJ167&gt;=0,ROUND('simulations soy farm1 '!OJ167+'Step 1-Farm Data'!$E$61,1),"")</f>
        <v>50.1</v>
      </c>
      <c r="OK172">
        <f>+IF('Step 1-Farm Data'!$E$61+'simulations soy farm1 '!OK167&gt;=0,ROUND('simulations soy farm1 '!OK167+'Step 1-Farm Data'!$E$61,1),"")</f>
        <v>50.5</v>
      </c>
      <c r="OL172">
        <f>+IF('Step 1-Farm Data'!$E$61+'simulations soy farm1 '!OL167&gt;=0,ROUND('simulations soy farm1 '!OL167+'Step 1-Farm Data'!$E$61,1),"")</f>
        <v>53.6</v>
      </c>
      <c r="OM172">
        <f>+IF('Step 1-Farm Data'!$E$61+'simulations soy farm1 '!OM167&gt;=0,ROUND('simulations soy farm1 '!OM167+'Step 1-Farm Data'!$E$61,1),"")</f>
        <v>48.1</v>
      </c>
      <c r="ON172">
        <f>+IF('Step 1-Farm Data'!$E$61+'simulations soy farm1 '!ON167&gt;=0,ROUND('simulations soy farm1 '!ON167+'Step 1-Farm Data'!$E$61,1),"")</f>
        <v>61.3</v>
      </c>
      <c r="OO172">
        <f>+IF('Step 1-Farm Data'!$E$61+'simulations soy farm1 '!OO167&gt;=0,ROUND('simulations soy farm1 '!OO167+'Step 1-Farm Data'!$E$61,1),"")</f>
        <v>51.8</v>
      </c>
      <c r="OP172">
        <f>+IF('Step 1-Farm Data'!$E$61+'simulations soy farm1 '!OP167&gt;=0,ROUND('simulations soy farm1 '!OP167+'Step 1-Farm Data'!$E$61,1),"")</f>
        <v>51.1</v>
      </c>
      <c r="OQ172">
        <f>+IF('Step 1-Farm Data'!$E$61+'simulations soy farm1 '!OQ167&gt;=0,ROUND('simulations soy farm1 '!OQ167+'Step 1-Farm Data'!$E$61,1),"")</f>
        <v>45.1</v>
      </c>
      <c r="OR172">
        <f>+IF('Step 1-Farm Data'!$E$61+'simulations soy farm1 '!OR167&gt;=0,ROUND('simulations soy farm1 '!OR167+'Step 1-Farm Data'!$E$61,1),"")</f>
        <v>45.1</v>
      </c>
      <c r="OS172">
        <f>+IF('Step 1-Farm Data'!$E$61+'simulations soy farm1 '!OS167&gt;=0,ROUND('simulations soy farm1 '!OS167+'Step 1-Farm Data'!$E$61,1),"")</f>
        <v>43</v>
      </c>
      <c r="OT172">
        <f>+IF('Step 1-Farm Data'!$E$61+'simulations soy farm1 '!OT167&gt;=0,ROUND('simulations soy farm1 '!OT167+'Step 1-Farm Data'!$E$61,1),"")</f>
        <v>53</v>
      </c>
      <c r="OU172">
        <f>+IF('Step 1-Farm Data'!$E$61+'simulations soy farm1 '!OU167&gt;=0,ROUND('simulations soy farm1 '!OU167+'Step 1-Farm Data'!$E$61,1),"")</f>
        <v>54</v>
      </c>
      <c r="OV172">
        <f>+IF('Step 1-Farm Data'!$E$61+'simulations soy farm1 '!OV167&gt;=0,ROUND('simulations soy farm1 '!OV167+'Step 1-Farm Data'!$E$61,1),"")</f>
        <v>46.4</v>
      </c>
      <c r="OW172">
        <f>+IF('Step 1-Farm Data'!$E$61+'simulations soy farm1 '!OW167&gt;=0,ROUND('simulations soy farm1 '!OW167+'Step 1-Farm Data'!$E$61,1),"")</f>
        <v>49.1</v>
      </c>
      <c r="OX172">
        <f>+IF('Step 1-Farm Data'!$E$61+'simulations soy farm1 '!OX167&gt;=0,ROUND('simulations soy farm1 '!OX167+'Step 1-Farm Data'!$E$61,1),"")</f>
        <v>52.9</v>
      </c>
      <c r="OY172">
        <f>+IF('Step 1-Farm Data'!$E$61+'simulations soy farm1 '!OY167&gt;=0,ROUND('simulations soy farm1 '!OY167+'Step 1-Farm Data'!$E$61,1),"")</f>
        <v>51.3</v>
      </c>
      <c r="OZ172">
        <f>+IF('Step 1-Farm Data'!$E$61+'simulations soy farm1 '!OZ167&gt;=0,ROUND('simulations soy farm1 '!OZ167+'Step 1-Farm Data'!$E$61,1),"")</f>
        <v>50</v>
      </c>
      <c r="PA172">
        <f>+IF('Step 1-Farm Data'!$E$61+'simulations soy farm1 '!PA167&gt;=0,ROUND('simulations soy farm1 '!PA167+'Step 1-Farm Data'!$E$61,1),"")</f>
        <v>43.6</v>
      </c>
      <c r="PB172">
        <f>+IF('Step 1-Farm Data'!$E$61+'simulations soy farm1 '!PB167&gt;=0,ROUND('simulations soy farm1 '!PB167+'Step 1-Farm Data'!$E$61,1),"")</f>
        <v>48.4</v>
      </c>
      <c r="PC172">
        <f>+IF('Step 1-Farm Data'!$E$61+'simulations soy farm1 '!PC167&gt;=0,ROUND('simulations soy farm1 '!PC167+'Step 1-Farm Data'!$E$61,1),"")</f>
        <v>45.1</v>
      </c>
      <c r="PD172">
        <f>+IF('Step 1-Farm Data'!$E$61+'simulations soy farm1 '!PD167&gt;=0,ROUND('simulations soy farm1 '!PD167+'Step 1-Farm Data'!$E$61,1),"")</f>
        <v>50.4</v>
      </c>
      <c r="PE172">
        <f>+IF('Step 1-Farm Data'!$E$61+'simulations soy farm1 '!PE167&gt;=0,ROUND('simulations soy farm1 '!PE167+'Step 1-Farm Data'!$E$61,1),"")</f>
        <v>42.2</v>
      </c>
      <c r="PF172">
        <f>+IF('Step 1-Farm Data'!$E$61+'simulations soy farm1 '!PF167&gt;=0,ROUND('simulations soy farm1 '!PF167+'Step 1-Farm Data'!$E$61,1),"")</f>
        <v>52.7</v>
      </c>
      <c r="PG172">
        <f>+IF('Step 1-Farm Data'!$E$61+'simulations soy farm1 '!PG167&gt;=0,ROUND('simulations soy farm1 '!PG167+'Step 1-Farm Data'!$E$61,1),"")</f>
        <v>49.5</v>
      </c>
      <c r="PH172">
        <f>+IF('Step 1-Farm Data'!$E$61+'simulations soy farm1 '!PH167&gt;=0,ROUND('simulations soy farm1 '!PH167+'Step 1-Farm Data'!$E$61,1),"")</f>
        <v>47</v>
      </c>
      <c r="PI172">
        <f>+IF('Step 1-Farm Data'!$E$61+'simulations soy farm1 '!PI167&gt;=0,ROUND('simulations soy farm1 '!PI167+'Step 1-Farm Data'!$E$61,1),"")</f>
        <v>50.4</v>
      </c>
      <c r="PJ172">
        <f>+IF('Step 1-Farm Data'!$E$61+'simulations soy farm1 '!PJ167&gt;=0,ROUND('simulations soy farm1 '!PJ167+'Step 1-Farm Data'!$E$61,1),"")</f>
        <v>46.3</v>
      </c>
      <c r="PK172">
        <f>+IF('Step 1-Farm Data'!$E$61+'simulations soy farm1 '!PK167&gt;=0,ROUND('simulations soy farm1 '!PK167+'Step 1-Farm Data'!$E$61,1),"")</f>
        <v>48.7</v>
      </c>
      <c r="PL172">
        <f>+IF('Step 1-Farm Data'!$E$61+'simulations soy farm1 '!PL167&gt;=0,ROUND('simulations soy farm1 '!PL167+'Step 1-Farm Data'!$E$61,1),"")</f>
        <v>47.6</v>
      </c>
      <c r="PM172">
        <f>+IF('Step 1-Farm Data'!$E$61+'simulations soy farm1 '!PM167&gt;=0,ROUND('simulations soy farm1 '!PM167+'Step 1-Farm Data'!$E$61,1),"")</f>
        <v>47.3</v>
      </c>
      <c r="PN172">
        <f>+IF('Step 1-Farm Data'!$E$61+'simulations soy farm1 '!PN167&gt;=0,ROUND('simulations soy farm1 '!PN167+'Step 1-Farm Data'!$E$61,1),"")</f>
        <v>43.5</v>
      </c>
      <c r="PO172">
        <f>+IF('Step 1-Farm Data'!$E$61+'simulations soy farm1 '!PO167&gt;=0,ROUND('simulations soy farm1 '!PO167+'Step 1-Farm Data'!$E$61,1),"")</f>
        <v>53.1</v>
      </c>
      <c r="PP172">
        <f>+IF('Step 1-Farm Data'!$E$61+'simulations soy farm1 '!PP167&gt;=0,ROUND('simulations soy farm1 '!PP167+'Step 1-Farm Data'!$E$61,1),"")</f>
        <v>50.8</v>
      </c>
      <c r="PQ172">
        <f>+IF('Step 1-Farm Data'!$E$61+'simulations soy farm1 '!PQ167&gt;=0,ROUND('simulations soy farm1 '!PQ167+'Step 1-Farm Data'!$E$61,1),"")</f>
        <v>51.2</v>
      </c>
      <c r="PR172">
        <f>+IF('Step 1-Farm Data'!$E$61+'simulations soy farm1 '!PR167&gt;=0,ROUND('simulations soy farm1 '!PR167+'Step 1-Farm Data'!$E$61,1),"")</f>
        <v>52.2</v>
      </c>
      <c r="PS172">
        <f>+IF('Step 1-Farm Data'!$E$61+'simulations soy farm1 '!PS167&gt;=0,ROUND('simulations soy farm1 '!PS167+'Step 1-Farm Data'!$E$61,1),"")</f>
        <v>46.3</v>
      </c>
      <c r="PT172">
        <f>+IF('Step 1-Farm Data'!$E$61+'simulations soy farm1 '!PT167&gt;=0,ROUND('simulations soy farm1 '!PT167+'Step 1-Farm Data'!$E$61,1),"")</f>
        <v>50.4</v>
      </c>
      <c r="PU172">
        <f>+IF('Step 1-Farm Data'!$E$61+'simulations soy farm1 '!PU167&gt;=0,ROUND('simulations soy farm1 '!PU167+'Step 1-Farm Data'!$E$61,1),"")</f>
        <v>52.7</v>
      </c>
      <c r="PV172">
        <f>+IF('Step 1-Farm Data'!$E$61+'simulations soy farm1 '!PV167&gt;=0,ROUND('simulations soy farm1 '!PV167+'Step 1-Farm Data'!$E$61,1),"")</f>
        <v>49.8</v>
      </c>
      <c r="PW172">
        <f>+IF('Step 1-Farm Data'!$E$61+'simulations soy farm1 '!PW167&gt;=0,ROUND('simulations soy farm1 '!PW167+'Step 1-Farm Data'!$E$61,1),"")</f>
        <v>55.7</v>
      </c>
      <c r="PX172">
        <f>+IF('Step 1-Farm Data'!$E$61+'simulations soy farm1 '!PX167&gt;=0,ROUND('simulations soy farm1 '!PX167+'Step 1-Farm Data'!$E$61,1),"")</f>
        <v>53.4</v>
      </c>
      <c r="PY172">
        <f>+IF('Step 1-Farm Data'!$E$61+'simulations soy farm1 '!PY167&gt;=0,ROUND('simulations soy farm1 '!PY167+'Step 1-Farm Data'!$E$61,1),"")</f>
        <v>41.3</v>
      </c>
      <c r="PZ172">
        <f>+IF('Step 1-Farm Data'!$E$61+'simulations soy farm1 '!PZ167&gt;=0,ROUND('simulations soy farm1 '!PZ167+'Step 1-Farm Data'!$E$61,1),"")</f>
        <v>48.4</v>
      </c>
      <c r="QA172">
        <f>+IF('Step 1-Farm Data'!$E$61+'simulations soy farm1 '!QA167&gt;=0,ROUND('simulations soy farm1 '!QA167+'Step 1-Farm Data'!$E$61,1),"")</f>
        <v>41.9</v>
      </c>
      <c r="QB172">
        <f>+IF('Step 1-Farm Data'!$E$61+'simulations soy farm1 '!QB167&gt;=0,ROUND('simulations soy farm1 '!QB167+'Step 1-Farm Data'!$E$61,1),"")</f>
        <v>47.1</v>
      </c>
      <c r="QC172">
        <f>+IF('Step 1-Farm Data'!$E$61+'simulations soy farm1 '!QC167&gt;=0,ROUND('simulations soy farm1 '!QC167+'Step 1-Farm Data'!$E$61,1),"")</f>
        <v>50.3</v>
      </c>
      <c r="QD172">
        <f>+IF('Step 1-Farm Data'!$E$61+'simulations soy farm1 '!QD167&gt;=0,ROUND('simulations soy farm1 '!QD167+'Step 1-Farm Data'!$E$61,1),"")</f>
        <v>47.4</v>
      </c>
      <c r="QE172">
        <f>+IF('Step 1-Farm Data'!$E$61+'simulations soy farm1 '!QE167&gt;=0,ROUND('simulations soy farm1 '!QE167+'Step 1-Farm Data'!$E$61,1),"")</f>
        <v>49.3</v>
      </c>
      <c r="QF172">
        <f>+IF('Step 1-Farm Data'!$E$61+'simulations soy farm1 '!QF167&gt;=0,ROUND('simulations soy farm1 '!QF167+'Step 1-Farm Data'!$E$61,1),"")</f>
        <v>50.4</v>
      </c>
      <c r="QG172">
        <f>+IF('Step 1-Farm Data'!$E$61+'simulations soy farm1 '!QG167&gt;=0,ROUND('simulations soy farm1 '!QG167+'Step 1-Farm Data'!$E$61,1),"")</f>
        <v>46.4</v>
      </c>
      <c r="QH172">
        <f>+IF('Step 1-Farm Data'!$E$61+'simulations soy farm1 '!QH167&gt;=0,ROUND('simulations soy farm1 '!QH167+'Step 1-Farm Data'!$E$61,1),"")</f>
        <v>47.8</v>
      </c>
      <c r="QI172">
        <f>+IF('Step 1-Farm Data'!$E$61+'simulations soy farm1 '!QI167&gt;=0,ROUND('simulations soy farm1 '!QI167+'Step 1-Farm Data'!$E$61,1),"")</f>
        <v>48.9</v>
      </c>
      <c r="QJ172">
        <f>+IF('Step 1-Farm Data'!$E$61+'simulations soy farm1 '!QJ167&gt;=0,ROUND('simulations soy farm1 '!QJ167+'Step 1-Farm Data'!$E$61,1),"")</f>
        <v>55.2</v>
      </c>
      <c r="QK172">
        <f>+IF('Step 1-Farm Data'!$E$61+'simulations soy farm1 '!QK167&gt;=0,ROUND('simulations soy farm1 '!QK167+'Step 1-Farm Data'!$E$61,1),"")</f>
        <v>46.9</v>
      </c>
      <c r="QL172">
        <f>+IF('Step 1-Farm Data'!$E$61+'simulations soy farm1 '!QL167&gt;=0,ROUND('simulations soy farm1 '!QL167+'Step 1-Farm Data'!$E$61,1),"")</f>
        <v>46.3</v>
      </c>
      <c r="QM172">
        <f>+IF('Step 1-Farm Data'!$E$61+'simulations soy farm1 '!QM167&gt;=0,ROUND('simulations soy farm1 '!QM167+'Step 1-Farm Data'!$E$61,1),"")</f>
        <v>48.6</v>
      </c>
      <c r="QN172">
        <f>+IF('Step 1-Farm Data'!$E$61+'simulations soy farm1 '!QN167&gt;=0,ROUND('simulations soy farm1 '!QN167+'Step 1-Farm Data'!$E$61,1),"")</f>
        <v>41.6</v>
      </c>
      <c r="QO172">
        <f>+IF('Step 1-Farm Data'!$E$61+'simulations soy farm1 '!QO167&gt;=0,ROUND('simulations soy farm1 '!QO167+'Step 1-Farm Data'!$E$61,1),"")</f>
        <v>51.1</v>
      </c>
      <c r="QP172">
        <f>+IF('Step 1-Farm Data'!$E$61+'simulations soy farm1 '!QP167&gt;=0,ROUND('simulations soy farm1 '!QP167+'Step 1-Farm Data'!$E$61,1),"")</f>
        <v>44</v>
      </c>
      <c r="QQ172">
        <f>+IF('Step 1-Farm Data'!$E$61+'simulations soy farm1 '!QQ167&gt;=0,ROUND('simulations soy farm1 '!QQ167+'Step 1-Farm Data'!$E$61,1),"")</f>
        <v>53.4</v>
      </c>
      <c r="QR172">
        <f>+IF('Step 1-Farm Data'!$E$61+'simulations soy farm1 '!QR167&gt;=0,ROUND('simulations soy farm1 '!QR167+'Step 1-Farm Data'!$E$61,1),"")</f>
        <v>50.4</v>
      </c>
      <c r="QS172">
        <f>+IF('Step 1-Farm Data'!$E$61+'simulations soy farm1 '!QS167&gt;=0,ROUND('simulations soy farm1 '!QS167+'Step 1-Farm Data'!$E$61,1),"")</f>
        <v>48.1</v>
      </c>
      <c r="QT172">
        <f>+IF('Step 1-Farm Data'!$E$61+'simulations soy farm1 '!QT167&gt;=0,ROUND('simulations soy farm1 '!QT167+'Step 1-Farm Data'!$E$61,1),"")</f>
        <v>47.1</v>
      </c>
      <c r="QU172">
        <f>+IF('Step 1-Farm Data'!$E$61+'simulations soy farm1 '!QU167&gt;=0,ROUND('simulations soy farm1 '!QU167+'Step 1-Farm Data'!$E$61,1),"")</f>
        <v>50.6</v>
      </c>
      <c r="QV172">
        <f>+IF('Step 1-Farm Data'!$E$61+'simulations soy farm1 '!QV167&gt;=0,ROUND('simulations soy farm1 '!QV167+'Step 1-Farm Data'!$E$61,1),"")</f>
        <v>40.700000000000003</v>
      </c>
      <c r="QW172">
        <f>+IF('Step 1-Farm Data'!$E$61+'simulations soy farm1 '!QW167&gt;=0,ROUND('simulations soy farm1 '!QW167+'Step 1-Farm Data'!$E$61,1),"")</f>
        <v>44.5</v>
      </c>
      <c r="QX172">
        <f>+IF('Step 1-Farm Data'!$E$61+'simulations soy farm1 '!QX167&gt;=0,ROUND('simulations soy farm1 '!QX167+'Step 1-Farm Data'!$E$61,1),"")</f>
        <v>48.5</v>
      </c>
      <c r="QY172">
        <f>+IF('Step 1-Farm Data'!$E$61+'simulations soy farm1 '!QY167&gt;=0,ROUND('simulations soy farm1 '!QY167+'Step 1-Farm Data'!$E$61,1),"")</f>
        <v>45.1</v>
      </c>
      <c r="QZ172">
        <f>+IF('Step 1-Farm Data'!$E$61+'simulations soy farm1 '!QZ167&gt;=0,ROUND('simulations soy farm1 '!QZ167+'Step 1-Farm Data'!$E$61,1),"")</f>
        <v>53.7</v>
      </c>
      <c r="RA172">
        <f>+IF('Step 1-Farm Data'!$E$61+'simulations soy farm1 '!RA167&gt;=0,ROUND('simulations soy farm1 '!RA167+'Step 1-Farm Data'!$E$61,1),"")</f>
        <v>48</v>
      </c>
      <c r="RB172">
        <f>+IF('Step 1-Farm Data'!$E$61+'simulations soy farm1 '!RB167&gt;=0,ROUND('simulations soy farm1 '!RB167+'Step 1-Farm Data'!$E$61,1),"")</f>
        <v>54.7</v>
      </c>
      <c r="RC172">
        <f>+IF('Step 1-Farm Data'!$E$61+'simulations soy farm1 '!RC167&gt;=0,ROUND('simulations soy farm1 '!RC167+'Step 1-Farm Data'!$E$61,1),"")</f>
        <v>49.2</v>
      </c>
      <c r="RD172">
        <f>+IF('Step 1-Farm Data'!$E$61+'simulations soy farm1 '!RD167&gt;=0,ROUND('simulations soy farm1 '!RD167+'Step 1-Farm Data'!$E$61,1),"")</f>
        <v>44.3</v>
      </c>
      <c r="RE172">
        <f>+IF('Step 1-Farm Data'!$E$61+'simulations soy farm1 '!RE167&gt;=0,ROUND('simulations soy farm1 '!RE167+'Step 1-Farm Data'!$E$61,1),"")</f>
        <v>49.4</v>
      </c>
      <c r="RF172">
        <f>+IF('Step 1-Farm Data'!$E$61+'simulations soy farm1 '!RF167&gt;=0,ROUND('simulations soy farm1 '!RF167+'Step 1-Farm Data'!$E$61,1),"")</f>
        <v>51.6</v>
      </c>
      <c r="RG172">
        <f>+IF('Step 1-Farm Data'!$E$61+'simulations soy farm1 '!RG167&gt;=0,ROUND('simulations soy farm1 '!RG167+'Step 1-Farm Data'!$E$61,1),"")</f>
        <v>44.2</v>
      </c>
      <c r="RH172">
        <f>+IF('Step 1-Farm Data'!$E$61+'simulations soy farm1 '!RH167&gt;=0,ROUND('simulations soy farm1 '!RH167+'Step 1-Farm Data'!$E$61,1),"")</f>
        <v>46.8</v>
      </c>
      <c r="RI172">
        <f>+IF('Step 1-Farm Data'!$E$61+'simulations soy farm1 '!RI167&gt;=0,ROUND('simulations soy farm1 '!RI167+'Step 1-Farm Data'!$E$61,1),"")</f>
        <v>47.5</v>
      </c>
      <c r="RJ172">
        <f>+IF('Step 1-Farm Data'!$E$61+'simulations soy farm1 '!RJ167&gt;=0,ROUND('simulations soy farm1 '!RJ167+'Step 1-Farm Data'!$E$61,1),"")</f>
        <v>52</v>
      </c>
      <c r="RK172">
        <f>+IF('Step 1-Farm Data'!$E$61+'simulations soy farm1 '!RK167&gt;=0,ROUND('simulations soy farm1 '!RK167+'Step 1-Farm Data'!$E$61,1),"")</f>
        <v>53.3</v>
      </c>
      <c r="RL172">
        <f>+IF('Step 1-Farm Data'!$E$61+'simulations soy farm1 '!RL167&gt;=0,ROUND('simulations soy farm1 '!RL167+'Step 1-Farm Data'!$E$61,1),"")</f>
        <v>45.6</v>
      </c>
      <c r="RM172">
        <f>+IF('Step 1-Farm Data'!$E$61+'simulations soy farm1 '!RM167&gt;=0,ROUND('simulations soy farm1 '!RM167+'Step 1-Farm Data'!$E$61,1),"")</f>
        <v>49</v>
      </c>
      <c r="RN172">
        <f>+IF('Step 1-Farm Data'!$E$61+'simulations soy farm1 '!RN167&gt;=0,ROUND('simulations soy farm1 '!RN167+'Step 1-Farm Data'!$E$61,1),"")</f>
        <v>52.1</v>
      </c>
      <c r="RO172">
        <f>+IF('Step 1-Farm Data'!$E$61+'simulations soy farm1 '!RO167&gt;=0,ROUND('simulations soy farm1 '!RO167+'Step 1-Farm Data'!$E$61,1),"")</f>
        <v>46.4</v>
      </c>
      <c r="RP172">
        <f>+IF('Step 1-Farm Data'!$E$61+'simulations soy farm1 '!RP167&gt;=0,ROUND('simulations soy farm1 '!RP167+'Step 1-Farm Data'!$E$61,1),"")</f>
        <v>48.3</v>
      </c>
      <c r="RQ172">
        <f>+IF('Step 1-Farm Data'!$E$61+'simulations soy farm1 '!RQ167&gt;=0,ROUND('simulations soy farm1 '!RQ167+'Step 1-Farm Data'!$E$61,1),"")</f>
        <v>48.3</v>
      </c>
      <c r="RR172">
        <f>+IF('Step 1-Farm Data'!$E$61+'simulations soy farm1 '!RR167&gt;=0,ROUND('simulations soy farm1 '!RR167+'Step 1-Farm Data'!$E$61,1),"")</f>
        <v>54.1</v>
      </c>
      <c r="RS172">
        <f>+IF('Step 1-Farm Data'!$E$61+'simulations soy farm1 '!RS167&gt;=0,ROUND('simulations soy farm1 '!RS167+'Step 1-Farm Data'!$E$61,1),"")</f>
        <v>49.3</v>
      </c>
      <c r="RT172">
        <f>+IF('Step 1-Farm Data'!$E$61+'simulations soy farm1 '!RT167&gt;=0,ROUND('simulations soy farm1 '!RT167+'Step 1-Farm Data'!$E$61,1),"")</f>
        <v>53.4</v>
      </c>
      <c r="RU172">
        <f>+IF('Step 1-Farm Data'!$E$61+'simulations soy farm1 '!RU167&gt;=0,ROUND('simulations soy farm1 '!RU167+'Step 1-Farm Data'!$E$61,1),"")</f>
        <v>50.6</v>
      </c>
      <c r="RV172">
        <f>+IF('Step 1-Farm Data'!$E$61+'simulations soy farm1 '!RV167&gt;=0,ROUND('simulations soy farm1 '!RV167+'Step 1-Farm Data'!$E$61,1),"")</f>
        <v>52.5</v>
      </c>
      <c r="RW172">
        <f>+IF('Step 1-Farm Data'!$E$61+'simulations soy farm1 '!RW167&gt;=0,ROUND('simulations soy farm1 '!RW167+'Step 1-Farm Data'!$E$61,1),"")</f>
        <v>47.6</v>
      </c>
      <c r="RX172">
        <f>+IF('Step 1-Farm Data'!$E$61+'simulations soy farm1 '!RX167&gt;=0,ROUND('simulations soy farm1 '!RX167+'Step 1-Farm Data'!$E$61,1),"")</f>
        <v>49.2</v>
      </c>
      <c r="RY172">
        <f>+IF('Step 1-Farm Data'!$E$61+'simulations soy farm1 '!RY167&gt;=0,ROUND('simulations soy farm1 '!RY167+'Step 1-Farm Data'!$E$61,1),"")</f>
        <v>49.2</v>
      </c>
      <c r="RZ172">
        <f>+IF('Step 1-Farm Data'!$E$61+'simulations soy farm1 '!RZ167&gt;=0,ROUND('simulations soy farm1 '!RZ167+'Step 1-Farm Data'!$E$61,1),"")</f>
        <v>53.7</v>
      </c>
      <c r="SA172">
        <f>+IF('Step 1-Farm Data'!$E$61+'simulations soy farm1 '!SA167&gt;=0,ROUND('simulations soy farm1 '!SA167+'Step 1-Farm Data'!$E$61,1),"")</f>
        <v>50.2</v>
      </c>
      <c r="SB172">
        <f>+IF('Step 1-Farm Data'!$E$61+'simulations soy farm1 '!SB167&gt;=0,ROUND('simulations soy farm1 '!SB167+'Step 1-Farm Data'!$E$61,1),"")</f>
        <v>52.6</v>
      </c>
      <c r="SC172">
        <f>+IF('Step 1-Farm Data'!$E$61+'simulations soy farm1 '!SC167&gt;=0,ROUND('simulations soy farm1 '!SC167+'Step 1-Farm Data'!$E$61,1),"")</f>
        <v>50.7</v>
      </c>
      <c r="SD172">
        <f>+IF('Step 1-Farm Data'!$E$61+'simulations soy farm1 '!SD167&gt;=0,ROUND('simulations soy farm1 '!SD167+'Step 1-Farm Data'!$E$61,1),"")</f>
        <v>51.2</v>
      </c>
      <c r="SE172">
        <f>+IF('Step 1-Farm Data'!$E$61+'simulations soy farm1 '!SE167&gt;=0,ROUND('simulations soy farm1 '!SE167+'Step 1-Farm Data'!$E$61,1),"")</f>
        <v>48.9</v>
      </c>
      <c r="SF172">
        <f>+IF('Step 1-Farm Data'!$E$61+'simulations soy farm1 '!SF167&gt;=0,ROUND('simulations soy farm1 '!SF167+'Step 1-Farm Data'!$E$61,1),"")</f>
        <v>57.1</v>
      </c>
      <c r="SG172">
        <f>+IF('Step 1-Farm Data'!$E$61+'simulations soy farm1 '!SG167&gt;=0,ROUND('simulations soy farm1 '!SG167+'Step 1-Farm Data'!$E$61,1),"")</f>
        <v>47.2</v>
      </c>
    </row>
    <row r="173" spans="1:501">
      <c r="A173" t="s">
        <v>519</v>
      </c>
      <c r="B173">
        <f>+IF(B168+'Step 1-Farm Data'!$E$70&gt;=0,ROUND('Step 1-Farm Data'!$E$70+'simulations soy farm1 '!B168,1),"")</f>
        <v>53.4</v>
      </c>
      <c r="C173">
        <f>+IF(C168+'Step 1-Farm Data'!$E$70&gt;=0,ROUND('Step 1-Farm Data'!$E$70+'simulations soy farm1 '!C168,1),"")</f>
        <v>50.9</v>
      </c>
      <c r="D173">
        <f>+IF(D168+'Step 1-Farm Data'!$E$70&gt;=0,ROUND('Step 1-Farm Data'!$E$70+'simulations soy farm1 '!D168,1),"")</f>
        <v>52.9</v>
      </c>
      <c r="E173">
        <f>+IF(E168+'Step 1-Farm Data'!$E$70&gt;=0,ROUND('Step 1-Farm Data'!$E$70+'simulations soy farm1 '!E168,1),"")</f>
        <v>50.7</v>
      </c>
      <c r="F173">
        <f>+IF(F168+'Step 1-Farm Data'!$E$70&gt;=0,ROUND('Step 1-Farm Data'!$E$70+'simulations soy farm1 '!F168,1),"")</f>
        <v>50.7</v>
      </c>
      <c r="G173">
        <f>+IF(G168+'Step 1-Farm Data'!$E$70&gt;=0,ROUND('Step 1-Farm Data'!$E$70+'simulations soy farm1 '!G168,1),"")</f>
        <v>52.1</v>
      </c>
      <c r="H173">
        <f>+IF(H168+'Step 1-Farm Data'!$E$70&gt;=0,ROUND('Step 1-Farm Data'!$E$70+'simulations soy farm1 '!H168,1),"")</f>
        <v>50.8</v>
      </c>
      <c r="I173">
        <f>+IF(I168+'Step 1-Farm Data'!$E$70&gt;=0,ROUND('Step 1-Farm Data'!$E$70+'simulations soy farm1 '!I168,1),"")</f>
        <v>50.7</v>
      </c>
      <c r="J173">
        <f>+IF(J168+'Step 1-Farm Data'!$E$70&gt;=0,ROUND('Step 1-Farm Data'!$E$70+'simulations soy farm1 '!J168,1),"")</f>
        <v>51.4</v>
      </c>
      <c r="K173">
        <f>+IF(K168+'Step 1-Farm Data'!$E$70&gt;=0,ROUND('Step 1-Farm Data'!$E$70+'simulations soy farm1 '!K168,1),"")</f>
        <v>53.3</v>
      </c>
      <c r="L173">
        <f>+IF(L168+'Step 1-Farm Data'!$E$70&gt;=0,ROUND('Step 1-Farm Data'!$E$70+'simulations soy farm1 '!L168,1),"")</f>
        <v>50.5</v>
      </c>
      <c r="M173">
        <f>+IF(M168+'Step 1-Farm Data'!$E$70&gt;=0,ROUND('Step 1-Farm Data'!$E$70+'simulations soy farm1 '!M168,1),"")</f>
        <v>49</v>
      </c>
      <c r="N173">
        <f>+IF(N168+'Step 1-Farm Data'!$E$70&gt;=0,ROUND('Step 1-Farm Data'!$E$70+'simulations soy farm1 '!N168,1),"")</f>
        <v>51.9</v>
      </c>
      <c r="O173">
        <f>+IF(O168+'Step 1-Farm Data'!$E$70&gt;=0,ROUND('Step 1-Farm Data'!$E$70+'simulations soy farm1 '!O168,1),"")</f>
        <v>51.6</v>
      </c>
      <c r="P173">
        <f>+IF(P168+'Step 1-Farm Data'!$E$70&gt;=0,ROUND('Step 1-Farm Data'!$E$70+'simulations soy farm1 '!P168,1),"")</f>
        <v>49.8</v>
      </c>
      <c r="Q173">
        <f>+IF(Q168+'Step 1-Farm Data'!$E$70&gt;=0,ROUND('Step 1-Farm Data'!$E$70+'simulations soy farm1 '!Q168,1),"")</f>
        <v>50.8</v>
      </c>
      <c r="R173">
        <f>+IF(R168+'Step 1-Farm Data'!$E$70&gt;=0,ROUND('Step 1-Farm Data'!$E$70+'simulations soy farm1 '!R168,1),"")</f>
        <v>51.7</v>
      </c>
      <c r="S173">
        <f>+IF(S168+'Step 1-Farm Data'!$E$70&gt;=0,ROUND('Step 1-Farm Data'!$E$70+'simulations soy farm1 '!S168,1),"")</f>
        <v>50.4</v>
      </c>
      <c r="T173">
        <f>+IF(T168+'Step 1-Farm Data'!$E$70&gt;=0,ROUND('Step 1-Farm Data'!$E$70+'simulations soy farm1 '!T168,1),"")</f>
        <v>52.2</v>
      </c>
      <c r="U173">
        <f>+IF(U168+'Step 1-Farm Data'!$E$70&gt;=0,ROUND('Step 1-Farm Data'!$E$70+'simulations soy farm1 '!U168,1),"")</f>
        <v>51.2</v>
      </c>
      <c r="V173">
        <f>+IF(V168+'Step 1-Farm Data'!$E$70&gt;=0,ROUND('Step 1-Farm Data'!$E$70+'simulations soy farm1 '!V168,1),"")</f>
        <v>51</v>
      </c>
      <c r="W173">
        <f>+IF(W168+'Step 1-Farm Data'!$E$70&gt;=0,ROUND('Step 1-Farm Data'!$E$70+'simulations soy farm1 '!W168,1),"")</f>
        <v>49.1</v>
      </c>
      <c r="X173">
        <f>+IF(X168+'Step 1-Farm Data'!$E$70&gt;=0,ROUND('Step 1-Farm Data'!$E$70+'simulations soy farm1 '!X168,1),"")</f>
        <v>48.5</v>
      </c>
      <c r="Y173">
        <f>+IF(Y168+'Step 1-Farm Data'!$E$70&gt;=0,ROUND('Step 1-Farm Data'!$E$70+'simulations soy farm1 '!Y168,1),"")</f>
        <v>50.4</v>
      </c>
      <c r="Z173">
        <f>+IF(Z168+'Step 1-Farm Data'!$E$70&gt;=0,ROUND('Step 1-Farm Data'!$E$70+'simulations soy farm1 '!Z168,1),"")</f>
        <v>52.3</v>
      </c>
      <c r="AA173">
        <f>+IF(AA168+'Step 1-Farm Data'!$E$70&gt;=0,ROUND('Step 1-Farm Data'!$E$70+'simulations soy farm1 '!AA168,1),"")</f>
        <v>49.7</v>
      </c>
      <c r="AB173">
        <f>+IF(AB168+'Step 1-Farm Data'!$E$70&gt;=0,ROUND('Step 1-Farm Data'!$E$70+'simulations soy farm1 '!AB168,1),"")</f>
        <v>51.6</v>
      </c>
      <c r="AC173">
        <f>+IF(AC168+'Step 1-Farm Data'!$E$70&gt;=0,ROUND('Step 1-Farm Data'!$E$70+'simulations soy farm1 '!AC168,1),"")</f>
        <v>52.8</v>
      </c>
      <c r="AD173">
        <f>+IF(AD168+'Step 1-Farm Data'!$E$70&gt;=0,ROUND('Step 1-Farm Data'!$E$70+'simulations soy farm1 '!AD168,1),"")</f>
        <v>50.4</v>
      </c>
      <c r="AE173">
        <f>+IF(AE168+'Step 1-Farm Data'!$E$70&gt;=0,ROUND('Step 1-Farm Data'!$E$70+'simulations soy farm1 '!AE168,1),"")</f>
        <v>52.5</v>
      </c>
      <c r="AF173">
        <f>+IF(AF168+'Step 1-Farm Data'!$E$70&gt;=0,ROUND('Step 1-Farm Data'!$E$70+'simulations soy farm1 '!AF168,1),"")</f>
        <v>51.4</v>
      </c>
      <c r="AG173">
        <f>+IF(AG168+'Step 1-Farm Data'!$E$70&gt;=0,ROUND('Step 1-Farm Data'!$E$70+'simulations soy farm1 '!AG168,1),"")</f>
        <v>50.4</v>
      </c>
      <c r="AH173">
        <f>+IF(AH168+'Step 1-Farm Data'!$E$70&gt;=0,ROUND('Step 1-Farm Data'!$E$70+'simulations soy farm1 '!AH168,1),"")</f>
        <v>51.8</v>
      </c>
      <c r="AI173">
        <f>+IF(AI168+'Step 1-Farm Data'!$E$70&gt;=0,ROUND('Step 1-Farm Data'!$E$70+'simulations soy farm1 '!AI168,1),"")</f>
        <v>49.6</v>
      </c>
      <c r="AJ173">
        <f>+IF(AJ168+'Step 1-Farm Data'!$E$70&gt;=0,ROUND('Step 1-Farm Data'!$E$70+'simulations soy farm1 '!AJ168,1),"")</f>
        <v>50.5</v>
      </c>
      <c r="AK173">
        <f>+IF(AK168+'Step 1-Farm Data'!$E$70&gt;=0,ROUND('Step 1-Farm Data'!$E$70+'simulations soy farm1 '!AK168,1),"")</f>
        <v>50</v>
      </c>
      <c r="AL173">
        <f>+IF(AL168+'Step 1-Farm Data'!$E$70&gt;=0,ROUND('Step 1-Farm Data'!$E$70+'simulations soy farm1 '!AL168,1),"")</f>
        <v>51.4</v>
      </c>
      <c r="AM173">
        <f>+IF(AM168+'Step 1-Farm Data'!$E$70&gt;=0,ROUND('Step 1-Farm Data'!$E$70+'simulations soy farm1 '!AM168,1),"")</f>
        <v>53.1</v>
      </c>
      <c r="AN173">
        <f>+IF(AN168+'Step 1-Farm Data'!$E$70&gt;=0,ROUND('Step 1-Farm Data'!$E$70+'simulations soy farm1 '!AN168,1),"")</f>
        <v>50.9</v>
      </c>
      <c r="AO173">
        <f>+IF(AO168+'Step 1-Farm Data'!$E$70&gt;=0,ROUND('Step 1-Farm Data'!$E$70+'simulations soy farm1 '!AO168,1),"")</f>
        <v>52.2</v>
      </c>
      <c r="AP173">
        <f>+IF(AP168+'Step 1-Farm Data'!$E$70&gt;=0,ROUND('Step 1-Farm Data'!$E$70+'simulations soy farm1 '!AP168,1),"")</f>
        <v>52.5</v>
      </c>
      <c r="AQ173">
        <f>+IF(AQ168+'Step 1-Farm Data'!$E$70&gt;=0,ROUND('Step 1-Farm Data'!$E$70+'simulations soy farm1 '!AQ168,1),"")</f>
        <v>51.2</v>
      </c>
      <c r="AR173">
        <f>+IF(AR168+'Step 1-Farm Data'!$E$70&gt;=0,ROUND('Step 1-Farm Data'!$E$70+'simulations soy farm1 '!AR168,1),"")</f>
        <v>51</v>
      </c>
      <c r="AS173">
        <f>+IF(AS168+'Step 1-Farm Data'!$E$70&gt;=0,ROUND('Step 1-Farm Data'!$E$70+'simulations soy farm1 '!AS168,1),"")</f>
        <v>50.3</v>
      </c>
      <c r="AT173">
        <f>+IF(AT168+'Step 1-Farm Data'!$E$70&gt;=0,ROUND('Step 1-Farm Data'!$E$70+'simulations soy farm1 '!AT168,1),"")</f>
        <v>51.4</v>
      </c>
      <c r="AU173">
        <f>+IF(AU168+'Step 1-Farm Data'!$E$70&gt;=0,ROUND('Step 1-Farm Data'!$E$70+'simulations soy farm1 '!AU168,1),"")</f>
        <v>51.4</v>
      </c>
      <c r="AV173">
        <f>+IF(AV168+'Step 1-Farm Data'!$E$70&gt;=0,ROUND('Step 1-Farm Data'!$E$70+'simulations soy farm1 '!AV168,1),"")</f>
        <v>51.6</v>
      </c>
      <c r="AW173">
        <f>+IF(AW168+'Step 1-Farm Data'!$E$70&gt;=0,ROUND('Step 1-Farm Data'!$E$70+'simulations soy farm1 '!AW168,1),"")</f>
        <v>52.1</v>
      </c>
      <c r="AX173">
        <f>+IF(AX168+'Step 1-Farm Data'!$E$70&gt;=0,ROUND('Step 1-Farm Data'!$E$70+'simulations soy farm1 '!AX168,1),"")</f>
        <v>50.8</v>
      </c>
      <c r="AY173">
        <f>+IF(AY168+'Step 1-Farm Data'!$E$70&gt;=0,ROUND('Step 1-Farm Data'!$E$70+'simulations soy farm1 '!AY168,1),"")</f>
        <v>54.1</v>
      </c>
      <c r="AZ173">
        <f>+IF(AZ168+'Step 1-Farm Data'!$E$70&gt;=0,ROUND('Step 1-Farm Data'!$E$70+'simulations soy farm1 '!AZ168,1),"")</f>
        <v>51.7</v>
      </c>
      <c r="BA173">
        <f>+IF(BA168+'Step 1-Farm Data'!$E$70&gt;=0,ROUND('Step 1-Farm Data'!$E$70+'simulations soy farm1 '!BA168,1),"")</f>
        <v>50.8</v>
      </c>
      <c r="BB173">
        <f>+IF(BB168+'Step 1-Farm Data'!$E$70&gt;=0,ROUND('Step 1-Farm Data'!$E$70+'simulations soy farm1 '!BB168,1),"")</f>
        <v>52.5</v>
      </c>
      <c r="BC173">
        <f>+IF(BC168+'Step 1-Farm Data'!$E$70&gt;=0,ROUND('Step 1-Farm Data'!$E$70+'simulations soy farm1 '!BC168,1),"")</f>
        <v>51.3</v>
      </c>
      <c r="BD173">
        <f>+IF(BD168+'Step 1-Farm Data'!$E$70&gt;=0,ROUND('Step 1-Farm Data'!$E$70+'simulations soy farm1 '!BD168,1),"")</f>
        <v>50.4</v>
      </c>
      <c r="BE173">
        <f>+IF(BE168+'Step 1-Farm Data'!$E$70&gt;=0,ROUND('Step 1-Farm Data'!$E$70+'simulations soy farm1 '!BE168,1),"")</f>
        <v>49</v>
      </c>
      <c r="BF173">
        <f>+IF(BF168+'Step 1-Farm Data'!$E$70&gt;=0,ROUND('Step 1-Farm Data'!$E$70+'simulations soy farm1 '!BF168,1),"")</f>
        <v>51.1</v>
      </c>
      <c r="BG173">
        <f>+IF(BG168+'Step 1-Farm Data'!$E$70&gt;=0,ROUND('Step 1-Farm Data'!$E$70+'simulations soy farm1 '!BG168,1),"")</f>
        <v>49.8</v>
      </c>
      <c r="BH173">
        <f>+IF(BH168+'Step 1-Farm Data'!$E$70&gt;=0,ROUND('Step 1-Farm Data'!$E$70+'simulations soy farm1 '!BH168,1),"")</f>
        <v>52.8</v>
      </c>
      <c r="BI173">
        <f>+IF(BI168+'Step 1-Farm Data'!$E$70&gt;=0,ROUND('Step 1-Farm Data'!$E$70+'simulations soy farm1 '!BI168,1),"")</f>
        <v>49.4</v>
      </c>
      <c r="BJ173">
        <f>+IF(BJ168+'Step 1-Farm Data'!$E$70&gt;=0,ROUND('Step 1-Farm Data'!$E$70+'simulations soy farm1 '!BJ168,1),"")</f>
        <v>50.4</v>
      </c>
      <c r="BK173">
        <f>+IF(BK168+'Step 1-Farm Data'!$E$70&gt;=0,ROUND('Step 1-Farm Data'!$E$70+'simulations soy farm1 '!BK168,1),"")</f>
        <v>51.9</v>
      </c>
      <c r="BL173">
        <f>+IF(BL168+'Step 1-Farm Data'!$E$70&gt;=0,ROUND('Step 1-Farm Data'!$E$70+'simulations soy farm1 '!BL168,1),"")</f>
        <v>50.8</v>
      </c>
      <c r="BM173">
        <f>+IF(BM168+'Step 1-Farm Data'!$E$70&gt;=0,ROUND('Step 1-Farm Data'!$E$70+'simulations soy farm1 '!BM168,1),"")</f>
        <v>51.6</v>
      </c>
      <c r="BN173">
        <f>+IF(BN168+'Step 1-Farm Data'!$E$70&gt;=0,ROUND('Step 1-Farm Data'!$E$70+'simulations soy farm1 '!BN168,1),"")</f>
        <v>50.7</v>
      </c>
      <c r="BO173">
        <f>+IF(BO168+'Step 1-Farm Data'!$E$70&gt;=0,ROUND('Step 1-Farm Data'!$E$70+'simulations soy farm1 '!BO168,1),"")</f>
        <v>49.4</v>
      </c>
      <c r="BP173">
        <f>+IF(BP168+'Step 1-Farm Data'!$E$70&gt;=0,ROUND('Step 1-Farm Data'!$E$70+'simulations soy farm1 '!BP168,1),"")</f>
        <v>50.7</v>
      </c>
      <c r="BQ173">
        <f>+IF(BQ168+'Step 1-Farm Data'!$E$70&gt;=0,ROUND('Step 1-Farm Data'!$E$70+'simulations soy farm1 '!BQ168,1),"")</f>
        <v>52.2</v>
      </c>
      <c r="BR173">
        <f>+IF(BR168+'Step 1-Farm Data'!$E$70&gt;=0,ROUND('Step 1-Farm Data'!$E$70+'simulations soy farm1 '!BR168,1),"")</f>
        <v>51.2</v>
      </c>
      <c r="BS173">
        <f>+IF(BS168+'Step 1-Farm Data'!$E$70&gt;=0,ROUND('Step 1-Farm Data'!$E$70+'simulations soy farm1 '!BS168,1),"")</f>
        <v>50.9</v>
      </c>
      <c r="BT173">
        <f>+IF(BT168+'Step 1-Farm Data'!$E$70&gt;=0,ROUND('Step 1-Farm Data'!$E$70+'simulations soy farm1 '!BT168,1),"")</f>
        <v>51.4</v>
      </c>
      <c r="BU173">
        <f>+IF(BU168+'Step 1-Farm Data'!$E$70&gt;=0,ROUND('Step 1-Farm Data'!$E$70+'simulations soy farm1 '!BU168,1),"")</f>
        <v>51.3</v>
      </c>
      <c r="BV173">
        <f>+IF(BV168+'Step 1-Farm Data'!$E$70&gt;=0,ROUND('Step 1-Farm Data'!$E$70+'simulations soy farm1 '!BV168,1),"")</f>
        <v>51.7</v>
      </c>
      <c r="BW173">
        <f>+IF(BW168+'Step 1-Farm Data'!$E$70&gt;=0,ROUND('Step 1-Farm Data'!$E$70+'simulations soy farm1 '!BW168,1),"")</f>
        <v>51.4</v>
      </c>
      <c r="BX173">
        <f>+IF(BX168+'Step 1-Farm Data'!$E$70&gt;=0,ROUND('Step 1-Farm Data'!$E$70+'simulations soy farm1 '!BX168,1),"")</f>
        <v>48.9</v>
      </c>
      <c r="BY173">
        <f>+IF(BY168+'Step 1-Farm Data'!$E$70&gt;=0,ROUND('Step 1-Farm Data'!$E$70+'simulations soy farm1 '!BY168,1),"")</f>
        <v>49.7</v>
      </c>
      <c r="BZ173">
        <f>+IF(BZ168+'Step 1-Farm Data'!$E$70&gt;=0,ROUND('Step 1-Farm Data'!$E$70+'simulations soy farm1 '!BZ168,1),"")</f>
        <v>51.4</v>
      </c>
      <c r="CA173">
        <f>+IF(CA168+'Step 1-Farm Data'!$E$70&gt;=0,ROUND('Step 1-Farm Data'!$E$70+'simulations soy farm1 '!CA168,1),"")</f>
        <v>52.6</v>
      </c>
      <c r="CB173">
        <f>+IF(CB168+'Step 1-Farm Data'!$E$70&gt;=0,ROUND('Step 1-Farm Data'!$E$70+'simulations soy farm1 '!CB168,1),"")</f>
        <v>50.5</v>
      </c>
      <c r="CC173">
        <f>+IF(CC168+'Step 1-Farm Data'!$E$70&gt;=0,ROUND('Step 1-Farm Data'!$E$70+'simulations soy farm1 '!CC168,1),"")</f>
        <v>51.1</v>
      </c>
      <c r="CD173">
        <f>+IF(CD168+'Step 1-Farm Data'!$E$70&gt;=0,ROUND('Step 1-Farm Data'!$E$70+'simulations soy farm1 '!CD168,1),"")</f>
        <v>51.5</v>
      </c>
      <c r="CE173">
        <f>+IF(CE168+'Step 1-Farm Data'!$E$70&gt;=0,ROUND('Step 1-Farm Data'!$E$70+'simulations soy farm1 '!CE168,1),"")</f>
        <v>51.3</v>
      </c>
      <c r="CF173">
        <f>+IF(CF168+'Step 1-Farm Data'!$E$70&gt;=0,ROUND('Step 1-Farm Data'!$E$70+'simulations soy farm1 '!CF168,1),"")</f>
        <v>51.1</v>
      </c>
      <c r="CG173">
        <f>+IF(CG168+'Step 1-Farm Data'!$E$70&gt;=0,ROUND('Step 1-Farm Data'!$E$70+'simulations soy farm1 '!CG168,1),"")</f>
        <v>50.5</v>
      </c>
      <c r="CH173">
        <f>+IF(CH168+'Step 1-Farm Data'!$E$70&gt;=0,ROUND('Step 1-Farm Data'!$E$70+'simulations soy farm1 '!CH168,1),"")</f>
        <v>52.8</v>
      </c>
      <c r="CI173">
        <f>+IF(CI168+'Step 1-Farm Data'!$E$70&gt;=0,ROUND('Step 1-Farm Data'!$E$70+'simulations soy farm1 '!CI168,1),"")</f>
        <v>51.5</v>
      </c>
      <c r="CJ173">
        <f>+IF(CJ168+'Step 1-Farm Data'!$E$70&gt;=0,ROUND('Step 1-Farm Data'!$E$70+'simulations soy farm1 '!CJ168,1),"")</f>
        <v>50.5</v>
      </c>
      <c r="CK173">
        <f>+IF(CK168+'Step 1-Farm Data'!$E$70&gt;=0,ROUND('Step 1-Farm Data'!$E$70+'simulations soy farm1 '!CK168,1),"")</f>
        <v>51.8</v>
      </c>
      <c r="CL173">
        <f>+IF(CL168+'Step 1-Farm Data'!$E$70&gt;=0,ROUND('Step 1-Farm Data'!$E$70+'simulations soy farm1 '!CL168,1),"")</f>
        <v>51.8</v>
      </c>
      <c r="CM173">
        <f>+IF(CM168+'Step 1-Farm Data'!$E$70&gt;=0,ROUND('Step 1-Farm Data'!$E$70+'simulations soy farm1 '!CM168,1),"")</f>
        <v>50.3</v>
      </c>
      <c r="CN173">
        <f>+IF(CN168+'Step 1-Farm Data'!$E$70&gt;=0,ROUND('Step 1-Farm Data'!$E$70+'simulations soy farm1 '!CN168,1),"")</f>
        <v>49.9</v>
      </c>
      <c r="CO173">
        <f>+IF(CO168+'Step 1-Farm Data'!$E$70&gt;=0,ROUND('Step 1-Farm Data'!$E$70+'simulations soy farm1 '!CO168,1),"")</f>
        <v>51.8</v>
      </c>
      <c r="CP173">
        <f>+IF(CP168+'Step 1-Farm Data'!$E$70&gt;=0,ROUND('Step 1-Farm Data'!$E$70+'simulations soy farm1 '!CP168,1),"")</f>
        <v>51.2</v>
      </c>
      <c r="CQ173">
        <f>+IF(CQ168+'Step 1-Farm Data'!$E$70&gt;=0,ROUND('Step 1-Farm Data'!$E$70+'simulations soy farm1 '!CQ168,1),"")</f>
        <v>51.9</v>
      </c>
      <c r="CR173">
        <f>+IF(CR168+'Step 1-Farm Data'!$E$70&gt;=0,ROUND('Step 1-Farm Data'!$E$70+'simulations soy farm1 '!CR168,1),"")</f>
        <v>51.7</v>
      </c>
      <c r="CS173">
        <f>+IF(CS168+'Step 1-Farm Data'!$E$70&gt;=0,ROUND('Step 1-Farm Data'!$E$70+'simulations soy farm1 '!CS168,1),"")</f>
        <v>48.9</v>
      </c>
      <c r="CT173">
        <f>+IF(CT168+'Step 1-Farm Data'!$E$70&gt;=0,ROUND('Step 1-Farm Data'!$E$70+'simulations soy farm1 '!CT168,1),"")</f>
        <v>51.9</v>
      </c>
      <c r="CU173">
        <f>+IF(CU168+'Step 1-Farm Data'!$E$70&gt;=0,ROUND('Step 1-Farm Data'!$E$70+'simulations soy farm1 '!CU168,1),"")</f>
        <v>51.3</v>
      </c>
      <c r="CV173">
        <f>+IF(CV168+'Step 1-Farm Data'!$E$70&gt;=0,ROUND('Step 1-Farm Data'!$E$70+'simulations soy farm1 '!CV168,1),"")</f>
        <v>50.9</v>
      </c>
      <c r="CW173">
        <f>+IF(CW168+'Step 1-Farm Data'!$E$70&gt;=0,ROUND('Step 1-Farm Data'!$E$70+'simulations soy farm1 '!CW168,1),"")</f>
        <v>51.8</v>
      </c>
      <c r="CX173">
        <f>+IF(CX168+'Step 1-Farm Data'!$E$70&gt;=0,ROUND('Step 1-Farm Data'!$E$70+'simulations soy farm1 '!CX168,1),"")</f>
        <v>51.5</v>
      </c>
      <c r="CY173">
        <f>+IF(CY168+'Step 1-Farm Data'!$E$70&gt;=0,ROUND('Step 1-Farm Data'!$E$70+'simulations soy farm1 '!CY168,1),"")</f>
        <v>51.7</v>
      </c>
      <c r="CZ173">
        <f>+IF(CZ168+'Step 1-Farm Data'!$E$70&gt;=0,ROUND('Step 1-Farm Data'!$E$70+'simulations soy farm1 '!CZ168,1),"")</f>
        <v>51.1</v>
      </c>
      <c r="DA173">
        <f>+IF(DA168+'Step 1-Farm Data'!$E$70&gt;=0,ROUND('Step 1-Farm Data'!$E$70+'simulations soy farm1 '!DA168,1),"")</f>
        <v>51</v>
      </c>
      <c r="DB173">
        <f>+IF(DB168+'Step 1-Farm Data'!$E$70&gt;=0,ROUND('Step 1-Farm Data'!$E$70+'simulations soy farm1 '!DB168,1),"")</f>
        <v>49.6</v>
      </c>
      <c r="DC173">
        <f>+IF(DC168+'Step 1-Farm Data'!$E$70&gt;=0,ROUND('Step 1-Farm Data'!$E$70+'simulations soy farm1 '!DC168,1),"")</f>
        <v>50.5</v>
      </c>
      <c r="DD173">
        <f>+IF(DD168+'Step 1-Farm Data'!$E$70&gt;=0,ROUND('Step 1-Farm Data'!$E$70+'simulations soy farm1 '!DD168,1),"")</f>
        <v>50.8</v>
      </c>
      <c r="DE173">
        <f>+IF(DE168+'Step 1-Farm Data'!$E$70&gt;=0,ROUND('Step 1-Farm Data'!$E$70+'simulations soy farm1 '!DE168,1),"")</f>
        <v>52.3</v>
      </c>
      <c r="DF173">
        <f>+IF(DF168+'Step 1-Farm Data'!$E$70&gt;=0,ROUND('Step 1-Farm Data'!$E$70+'simulations soy farm1 '!DF168,1),"")</f>
        <v>49.9</v>
      </c>
      <c r="DG173">
        <f>+IF(DG168+'Step 1-Farm Data'!$E$70&gt;=0,ROUND('Step 1-Farm Data'!$E$70+'simulations soy farm1 '!DG168,1),"")</f>
        <v>50.3</v>
      </c>
      <c r="DH173">
        <f>+IF(DH168+'Step 1-Farm Data'!$E$70&gt;=0,ROUND('Step 1-Farm Data'!$E$70+'simulations soy farm1 '!DH168,1),"")</f>
        <v>49.8</v>
      </c>
      <c r="DI173">
        <f>+IF(DI168+'Step 1-Farm Data'!$E$70&gt;=0,ROUND('Step 1-Farm Data'!$E$70+'simulations soy farm1 '!DI168,1),"")</f>
        <v>50.7</v>
      </c>
      <c r="DJ173">
        <f>+IF(DJ168+'Step 1-Farm Data'!$E$70&gt;=0,ROUND('Step 1-Farm Data'!$E$70+'simulations soy farm1 '!DJ168,1),"")</f>
        <v>51.9</v>
      </c>
      <c r="DK173">
        <f>+IF(DK168+'Step 1-Farm Data'!$E$70&gt;=0,ROUND('Step 1-Farm Data'!$E$70+'simulations soy farm1 '!DK168,1),"")</f>
        <v>51.6</v>
      </c>
      <c r="DL173">
        <f>+IF(DL168+'Step 1-Farm Data'!$E$70&gt;=0,ROUND('Step 1-Farm Data'!$E$70+'simulations soy farm1 '!DL168,1),"")</f>
        <v>49.8</v>
      </c>
      <c r="DM173">
        <f>+IF(DM168+'Step 1-Farm Data'!$E$70&gt;=0,ROUND('Step 1-Farm Data'!$E$70+'simulations soy farm1 '!DM168,1),"")</f>
        <v>51.9</v>
      </c>
      <c r="DN173">
        <f>+IF(DN168+'Step 1-Farm Data'!$E$70&gt;=0,ROUND('Step 1-Farm Data'!$E$70+'simulations soy farm1 '!DN168,1),"")</f>
        <v>51.4</v>
      </c>
      <c r="DO173">
        <f>+IF(DO168+'Step 1-Farm Data'!$E$70&gt;=0,ROUND('Step 1-Farm Data'!$E$70+'simulations soy farm1 '!DO168,1),"")</f>
        <v>49.1</v>
      </c>
      <c r="DP173">
        <f>+IF(DP168+'Step 1-Farm Data'!$E$70&gt;=0,ROUND('Step 1-Farm Data'!$E$70+'simulations soy farm1 '!DP168,1),"")</f>
        <v>48.9</v>
      </c>
      <c r="DQ173">
        <f>+IF(DQ168+'Step 1-Farm Data'!$E$70&gt;=0,ROUND('Step 1-Farm Data'!$E$70+'simulations soy farm1 '!DQ168,1),"")</f>
        <v>50.7</v>
      </c>
      <c r="DR173">
        <f>+IF(DR168+'Step 1-Farm Data'!$E$70&gt;=0,ROUND('Step 1-Farm Data'!$E$70+'simulations soy farm1 '!DR168,1),"")</f>
        <v>52.2</v>
      </c>
      <c r="DS173">
        <f>+IF(DS168+'Step 1-Farm Data'!$E$70&gt;=0,ROUND('Step 1-Farm Data'!$E$70+'simulations soy farm1 '!DS168,1),"")</f>
        <v>50.6</v>
      </c>
      <c r="DT173">
        <f>+IF(DT168+'Step 1-Farm Data'!$E$70&gt;=0,ROUND('Step 1-Farm Data'!$E$70+'simulations soy farm1 '!DT168,1),"")</f>
        <v>49.8</v>
      </c>
      <c r="DU173">
        <f>+IF(DU168+'Step 1-Farm Data'!$E$70&gt;=0,ROUND('Step 1-Farm Data'!$E$70+'simulations soy farm1 '!DU168,1),"")</f>
        <v>51.5</v>
      </c>
      <c r="DV173">
        <f>+IF(DV168+'Step 1-Farm Data'!$E$70&gt;=0,ROUND('Step 1-Farm Data'!$E$70+'simulations soy farm1 '!DV168,1),"")</f>
        <v>50.5</v>
      </c>
      <c r="DW173">
        <f>+IF(DW168+'Step 1-Farm Data'!$E$70&gt;=0,ROUND('Step 1-Farm Data'!$E$70+'simulations soy farm1 '!DW168,1),"")</f>
        <v>49.5</v>
      </c>
      <c r="DX173">
        <f>+IF(DX168+'Step 1-Farm Data'!$E$70&gt;=0,ROUND('Step 1-Farm Data'!$E$70+'simulations soy farm1 '!DX168,1),"")</f>
        <v>51.1</v>
      </c>
      <c r="DY173">
        <f>+IF(DY168+'Step 1-Farm Data'!$E$70&gt;=0,ROUND('Step 1-Farm Data'!$E$70+'simulations soy farm1 '!DY168,1),"")</f>
        <v>54.4</v>
      </c>
      <c r="DZ173">
        <f>+IF(DZ168+'Step 1-Farm Data'!$E$70&gt;=0,ROUND('Step 1-Farm Data'!$E$70+'simulations soy farm1 '!DZ168,1),"")</f>
        <v>52.5</v>
      </c>
      <c r="EA173">
        <f>+IF(EA168+'Step 1-Farm Data'!$E$70&gt;=0,ROUND('Step 1-Farm Data'!$E$70+'simulations soy farm1 '!EA168,1),"")</f>
        <v>51.9</v>
      </c>
      <c r="EB173">
        <f>+IF(EB168+'Step 1-Farm Data'!$E$70&gt;=0,ROUND('Step 1-Farm Data'!$E$70+'simulations soy farm1 '!EB168,1),"")</f>
        <v>49.6</v>
      </c>
      <c r="EC173">
        <f>+IF(EC168+'Step 1-Farm Data'!$E$70&gt;=0,ROUND('Step 1-Farm Data'!$E$70+'simulations soy farm1 '!EC168,1),"")</f>
        <v>50.2</v>
      </c>
      <c r="ED173">
        <f>+IF(ED168+'Step 1-Farm Data'!$E$70&gt;=0,ROUND('Step 1-Farm Data'!$E$70+'simulations soy farm1 '!ED168,1),"")</f>
        <v>49.6</v>
      </c>
      <c r="EE173">
        <f>+IF(EE168+'Step 1-Farm Data'!$E$70&gt;=0,ROUND('Step 1-Farm Data'!$E$70+'simulations soy farm1 '!EE168,1),"")</f>
        <v>51</v>
      </c>
      <c r="EF173">
        <f>+IF(EF168+'Step 1-Farm Data'!$E$70&gt;=0,ROUND('Step 1-Farm Data'!$E$70+'simulations soy farm1 '!EF168,1),"")</f>
        <v>51.8</v>
      </c>
      <c r="EG173">
        <f>+IF(EG168+'Step 1-Farm Data'!$E$70&gt;=0,ROUND('Step 1-Farm Data'!$E$70+'simulations soy farm1 '!EG168,1),"")</f>
        <v>50.4</v>
      </c>
      <c r="EH173">
        <f>+IF(EH168+'Step 1-Farm Data'!$E$70&gt;=0,ROUND('Step 1-Farm Data'!$E$70+'simulations soy farm1 '!EH168,1),"")</f>
        <v>50.4</v>
      </c>
      <c r="EI173">
        <f>+IF(EI168+'Step 1-Farm Data'!$E$70&gt;=0,ROUND('Step 1-Farm Data'!$E$70+'simulations soy farm1 '!EI168,1),"")</f>
        <v>50.4</v>
      </c>
      <c r="EJ173">
        <f>+IF(EJ168+'Step 1-Farm Data'!$E$70&gt;=0,ROUND('Step 1-Farm Data'!$E$70+'simulations soy farm1 '!EJ168,1),"")</f>
        <v>52.4</v>
      </c>
      <c r="EK173">
        <f>+IF(EK168+'Step 1-Farm Data'!$E$70&gt;=0,ROUND('Step 1-Farm Data'!$E$70+'simulations soy farm1 '!EK168,1),"")</f>
        <v>49.7</v>
      </c>
      <c r="EL173">
        <f>+IF(EL168+'Step 1-Farm Data'!$E$70&gt;=0,ROUND('Step 1-Farm Data'!$E$70+'simulations soy farm1 '!EL168,1),"")</f>
        <v>50.6</v>
      </c>
      <c r="EM173">
        <f>+IF(EM168+'Step 1-Farm Data'!$E$70&gt;=0,ROUND('Step 1-Farm Data'!$E$70+'simulations soy farm1 '!EM168,1),"")</f>
        <v>53</v>
      </c>
      <c r="EN173">
        <f>+IF(EN168+'Step 1-Farm Data'!$E$70&gt;=0,ROUND('Step 1-Farm Data'!$E$70+'simulations soy farm1 '!EN168,1),"")</f>
        <v>52.1</v>
      </c>
      <c r="EO173">
        <f>+IF(EO168+'Step 1-Farm Data'!$E$70&gt;=0,ROUND('Step 1-Farm Data'!$E$70+'simulations soy farm1 '!EO168,1),"")</f>
        <v>51.3</v>
      </c>
      <c r="EP173">
        <f>+IF(EP168+'Step 1-Farm Data'!$E$70&gt;=0,ROUND('Step 1-Farm Data'!$E$70+'simulations soy farm1 '!EP168,1),"")</f>
        <v>50.7</v>
      </c>
      <c r="EQ173">
        <f>+IF(EQ168+'Step 1-Farm Data'!$E$70&gt;=0,ROUND('Step 1-Farm Data'!$E$70+'simulations soy farm1 '!EQ168,1),"")</f>
        <v>52.6</v>
      </c>
      <c r="ER173">
        <f>+IF(ER168+'Step 1-Farm Data'!$E$70&gt;=0,ROUND('Step 1-Farm Data'!$E$70+'simulations soy farm1 '!ER168,1),"")</f>
        <v>51.9</v>
      </c>
      <c r="ES173">
        <f>+IF(ES168+'Step 1-Farm Data'!$E$70&gt;=0,ROUND('Step 1-Farm Data'!$E$70+'simulations soy farm1 '!ES168,1),"")</f>
        <v>52</v>
      </c>
      <c r="ET173">
        <f>+IF(ET168+'Step 1-Farm Data'!$E$70&gt;=0,ROUND('Step 1-Farm Data'!$E$70+'simulations soy farm1 '!ET168,1),"")</f>
        <v>52.7</v>
      </c>
      <c r="EU173">
        <f>+IF(EU168+'Step 1-Farm Data'!$E$70&gt;=0,ROUND('Step 1-Farm Data'!$E$70+'simulations soy farm1 '!EU168,1),"")</f>
        <v>52.2</v>
      </c>
      <c r="EV173">
        <f>+IF(EV168+'Step 1-Farm Data'!$E$70&gt;=0,ROUND('Step 1-Farm Data'!$E$70+'simulations soy farm1 '!EV168,1),"")</f>
        <v>51.5</v>
      </c>
      <c r="EW173">
        <f>+IF(EW168+'Step 1-Farm Data'!$E$70&gt;=0,ROUND('Step 1-Farm Data'!$E$70+'simulations soy farm1 '!EW168,1),"")</f>
        <v>50.6</v>
      </c>
      <c r="EX173">
        <f>+IF(EX168+'Step 1-Farm Data'!$E$70&gt;=0,ROUND('Step 1-Farm Data'!$E$70+'simulations soy farm1 '!EX168,1),"")</f>
        <v>50.9</v>
      </c>
      <c r="EY173">
        <f>+IF(EY168+'Step 1-Farm Data'!$E$70&gt;=0,ROUND('Step 1-Farm Data'!$E$70+'simulations soy farm1 '!EY168,1),"")</f>
        <v>48.8</v>
      </c>
      <c r="EZ173">
        <f>+IF(EZ168+'Step 1-Farm Data'!$E$70&gt;=0,ROUND('Step 1-Farm Data'!$E$70+'simulations soy farm1 '!EZ168,1),"")</f>
        <v>48</v>
      </c>
      <c r="FA173">
        <f>+IF(FA168+'Step 1-Farm Data'!$E$70&gt;=0,ROUND('Step 1-Farm Data'!$E$70+'simulations soy farm1 '!FA168,1),"")</f>
        <v>53.2</v>
      </c>
      <c r="FB173">
        <f>+IF(FB168+'Step 1-Farm Data'!$E$70&gt;=0,ROUND('Step 1-Farm Data'!$E$70+'simulations soy farm1 '!FB168,1),"")</f>
        <v>50.5</v>
      </c>
      <c r="FC173">
        <f>+IF(FC168+'Step 1-Farm Data'!$E$70&gt;=0,ROUND('Step 1-Farm Data'!$E$70+'simulations soy farm1 '!FC168,1),"")</f>
        <v>50.3</v>
      </c>
      <c r="FD173">
        <f>+IF(FD168+'Step 1-Farm Data'!$E$70&gt;=0,ROUND('Step 1-Farm Data'!$E$70+'simulations soy farm1 '!FD168,1),"")</f>
        <v>50.5</v>
      </c>
      <c r="FE173">
        <f>+IF(FE168+'Step 1-Farm Data'!$E$70&gt;=0,ROUND('Step 1-Farm Data'!$E$70+'simulations soy farm1 '!FE168,1),"")</f>
        <v>51.4</v>
      </c>
      <c r="FF173">
        <f>+IF(FF168+'Step 1-Farm Data'!$E$70&gt;=0,ROUND('Step 1-Farm Data'!$E$70+'simulations soy farm1 '!FF168,1),"")</f>
        <v>51</v>
      </c>
      <c r="FG173">
        <f>+IF(FG168+'Step 1-Farm Data'!$E$70&gt;=0,ROUND('Step 1-Farm Data'!$E$70+'simulations soy farm1 '!FG168,1),"")</f>
        <v>47.9</v>
      </c>
      <c r="FH173">
        <f>+IF(FH168+'Step 1-Farm Data'!$E$70&gt;=0,ROUND('Step 1-Farm Data'!$E$70+'simulations soy farm1 '!FH168,1),"")</f>
        <v>51.4</v>
      </c>
      <c r="FI173">
        <f>+IF(FI168+'Step 1-Farm Data'!$E$70&gt;=0,ROUND('Step 1-Farm Data'!$E$70+'simulations soy farm1 '!FI168,1),"")</f>
        <v>50.7</v>
      </c>
      <c r="FJ173">
        <f>+IF(FJ168+'Step 1-Farm Data'!$E$70&gt;=0,ROUND('Step 1-Farm Data'!$E$70+'simulations soy farm1 '!FJ168,1),"")</f>
        <v>51.3</v>
      </c>
      <c r="FK173">
        <f>+IF(FK168+'Step 1-Farm Data'!$E$70&gt;=0,ROUND('Step 1-Farm Data'!$E$70+'simulations soy farm1 '!FK168,1),"")</f>
        <v>50.9</v>
      </c>
      <c r="FL173">
        <f>+IF(FL168+'Step 1-Farm Data'!$E$70&gt;=0,ROUND('Step 1-Farm Data'!$E$70+'simulations soy farm1 '!FL168,1),"")</f>
        <v>51.4</v>
      </c>
      <c r="FM173">
        <f>+IF(FM168+'Step 1-Farm Data'!$E$70&gt;=0,ROUND('Step 1-Farm Data'!$E$70+'simulations soy farm1 '!FM168,1),"")</f>
        <v>52.2</v>
      </c>
      <c r="FN173">
        <f>+IF(FN168+'Step 1-Farm Data'!$E$70&gt;=0,ROUND('Step 1-Farm Data'!$E$70+'simulations soy farm1 '!FN168,1),"")</f>
        <v>48.2</v>
      </c>
      <c r="FO173">
        <f>+IF(FO168+'Step 1-Farm Data'!$E$70&gt;=0,ROUND('Step 1-Farm Data'!$E$70+'simulations soy farm1 '!FO168,1),"")</f>
        <v>53.2</v>
      </c>
      <c r="FP173">
        <f>+IF(FP168+'Step 1-Farm Data'!$E$70&gt;=0,ROUND('Step 1-Farm Data'!$E$70+'simulations soy farm1 '!FP168,1),"")</f>
        <v>51.2</v>
      </c>
      <c r="FQ173">
        <f>+IF(FQ168+'Step 1-Farm Data'!$E$70&gt;=0,ROUND('Step 1-Farm Data'!$E$70+'simulations soy farm1 '!FQ168,1),"")</f>
        <v>51.7</v>
      </c>
      <c r="FR173">
        <f>+IF(FR168+'Step 1-Farm Data'!$E$70&gt;=0,ROUND('Step 1-Farm Data'!$E$70+'simulations soy farm1 '!FR168,1),"")</f>
        <v>50.3</v>
      </c>
      <c r="FS173">
        <f>+IF(FS168+'Step 1-Farm Data'!$E$70&gt;=0,ROUND('Step 1-Farm Data'!$E$70+'simulations soy farm1 '!FS168,1),"")</f>
        <v>53.1</v>
      </c>
      <c r="FT173">
        <f>+IF(FT168+'Step 1-Farm Data'!$E$70&gt;=0,ROUND('Step 1-Farm Data'!$E$70+'simulations soy farm1 '!FT168,1),"")</f>
        <v>51.5</v>
      </c>
      <c r="FU173">
        <f>+IF(FU168+'Step 1-Farm Data'!$E$70&gt;=0,ROUND('Step 1-Farm Data'!$E$70+'simulations soy farm1 '!FU168,1),"")</f>
        <v>51.7</v>
      </c>
      <c r="FV173">
        <f>+IF(FV168+'Step 1-Farm Data'!$E$70&gt;=0,ROUND('Step 1-Farm Data'!$E$70+'simulations soy farm1 '!FV168,1),"")</f>
        <v>50.5</v>
      </c>
      <c r="FW173">
        <f>+IF(FW168+'Step 1-Farm Data'!$E$70&gt;=0,ROUND('Step 1-Farm Data'!$E$70+'simulations soy farm1 '!FW168,1),"")</f>
        <v>50.3</v>
      </c>
      <c r="FX173">
        <f>+IF(FX168+'Step 1-Farm Data'!$E$70&gt;=0,ROUND('Step 1-Farm Data'!$E$70+'simulations soy farm1 '!FX168,1),"")</f>
        <v>51.2</v>
      </c>
      <c r="FY173">
        <f>+IF(FY168+'Step 1-Farm Data'!$E$70&gt;=0,ROUND('Step 1-Farm Data'!$E$70+'simulations soy farm1 '!FY168,1),"")</f>
        <v>51</v>
      </c>
      <c r="FZ173">
        <f>+IF(FZ168+'Step 1-Farm Data'!$E$70&gt;=0,ROUND('Step 1-Farm Data'!$E$70+'simulations soy farm1 '!FZ168,1),"")</f>
        <v>51.3</v>
      </c>
      <c r="GA173">
        <f>+IF(GA168+'Step 1-Farm Data'!$E$70&gt;=0,ROUND('Step 1-Farm Data'!$E$70+'simulations soy farm1 '!GA168,1),"")</f>
        <v>49.6</v>
      </c>
      <c r="GB173">
        <f>+IF(GB168+'Step 1-Farm Data'!$E$70&gt;=0,ROUND('Step 1-Farm Data'!$E$70+'simulations soy farm1 '!GB168,1),"")</f>
        <v>51.5</v>
      </c>
      <c r="GC173">
        <f>+IF(GC168+'Step 1-Farm Data'!$E$70&gt;=0,ROUND('Step 1-Farm Data'!$E$70+'simulations soy farm1 '!GC168,1),"")</f>
        <v>51.2</v>
      </c>
      <c r="GD173">
        <f>+IF(GD168+'Step 1-Farm Data'!$E$70&gt;=0,ROUND('Step 1-Farm Data'!$E$70+'simulations soy farm1 '!GD168,1),"")</f>
        <v>50.6</v>
      </c>
      <c r="GE173">
        <f>+IF(GE168+'Step 1-Farm Data'!$E$70&gt;=0,ROUND('Step 1-Farm Data'!$E$70+'simulations soy farm1 '!GE168,1),"")</f>
        <v>51.7</v>
      </c>
      <c r="GF173">
        <f>+IF(GF168+'Step 1-Farm Data'!$E$70&gt;=0,ROUND('Step 1-Farm Data'!$E$70+'simulations soy farm1 '!GF168,1),"")</f>
        <v>51.4</v>
      </c>
      <c r="GG173">
        <f>+IF(GG168+'Step 1-Farm Data'!$E$70&gt;=0,ROUND('Step 1-Farm Data'!$E$70+'simulations soy farm1 '!GG168,1),"")</f>
        <v>51.7</v>
      </c>
      <c r="GH173">
        <f>+IF(GH168+'Step 1-Farm Data'!$E$70&gt;=0,ROUND('Step 1-Farm Data'!$E$70+'simulations soy farm1 '!GH168,1),"")</f>
        <v>52.1</v>
      </c>
      <c r="GI173">
        <f>+IF(GI168+'Step 1-Farm Data'!$E$70&gt;=0,ROUND('Step 1-Farm Data'!$E$70+'simulations soy farm1 '!GI168,1),"")</f>
        <v>50.5</v>
      </c>
      <c r="GJ173">
        <f>+IF(GJ168+'Step 1-Farm Data'!$E$70&gt;=0,ROUND('Step 1-Farm Data'!$E$70+'simulations soy farm1 '!GJ168,1),"")</f>
        <v>51.7</v>
      </c>
      <c r="GK173">
        <f>+IF(GK168+'Step 1-Farm Data'!$E$70&gt;=0,ROUND('Step 1-Farm Data'!$E$70+'simulations soy farm1 '!GK168,1),"")</f>
        <v>50.6</v>
      </c>
      <c r="GL173">
        <f>+IF(GL168+'Step 1-Farm Data'!$E$70&gt;=0,ROUND('Step 1-Farm Data'!$E$70+'simulations soy farm1 '!GL168,1),"")</f>
        <v>51.3</v>
      </c>
      <c r="GM173">
        <f>+IF(GM168+'Step 1-Farm Data'!$E$70&gt;=0,ROUND('Step 1-Farm Data'!$E$70+'simulations soy farm1 '!GM168,1),"")</f>
        <v>51.5</v>
      </c>
      <c r="GN173">
        <f>+IF(GN168+'Step 1-Farm Data'!$E$70&gt;=0,ROUND('Step 1-Farm Data'!$E$70+'simulations soy farm1 '!GN168,1),"")</f>
        <v>51.3</v>
      </c>
      <c r="GO173">
        <f>+IF(GO168+'Step 1-Farm Data'!$E$70&gt;=0,ROUND('Step 1-Farm Data'!$E$70+'simulations soy farm1 '!GO168,1),"")</f>
        <v>51.2</v>
      </c>
      <c r="GP173">
        <f>+IF(GP168+'Step 1-Farm Data'!$E$70&gt;=0,ROUND('Step 1-Farm Data'!$E$70+'simulations soy farm1 '!GP168,1),"")</f>
        <v>50.2</v>
      </c>
      <c r="GQ173">
        <f>+IF(GQ168+'Step 1-Farm Data'!$E$70&gt;=0,ROUND('Step 1-Farm Data'!$E$70+'simulations soy farm1 '!GQ168,1),"")</f>
        <v>49.7</v>
      </c>
      <c r="GR173">
        <f>+IF(GR168+'Step 1-Farm Data'!$E$70&gt;=0,ROUND('Step 1-Farm Data'!$E$70+'simulations soy farm1 '!GR168,1),"")</f>
        <v>49.7</v>
      </c>
      <c r="GS173">
        <f>+IF(GS168+'Step 1-Farm Data'!$E$70&gt;=0,ROUND('Step 1-Farm Data'!$E$70+'simulations soy farm1 '!GS168,1),"")</f>
        <v>52.1</v>
      </c>
      <c r="GT173">
        <f>+IF(GT168+'Step 1-Farm Data'!$E$70&gt;=0,ROUND('Step 1-Farm Data'!$E$70+'simulations soy farm1 '!GT168,1),"")</f>
        <v>49.5</v>
      </c>
      <c r="GU173">
        <f>+IF(GU168+'Step 1-Farm Data'!$E$70&gt;=0,ROUND('Step 1-Farm Data'!$E$70+'simulations soy farm1 '!GU168,1),"")</f>
        <v>50</v>
      </c>
      <c r="GV173">
        <f>+IF(GV168+'Step 1-Farm Data'!$E$70&gt;=0,ROUND('Step 1-Farm Data'!$E$70+'simulations soy farm1 '!GV168,1),"")</f>
        <v>50.5</v>
      </c>
      <c r="GW173">
        <f>+IF(GW168+'Step 1-Farm Data'!$E$70&gt;=0,ROUND('Step 1-Farm Data'!$E$70+'simulations soy farm1 '!GW168,1),"")</f>
        <v>51.4</v>
      </c>
      <c r="GX173">
        <f>+IF(GX168+'Step 1-Farm Data'!$E$70&gt;=0,ROUND('Step 1-Farm Data'!$E$70+'simulations soy farm1 '!GX168,1),"")</f>
        <v>50.9</v>
      </c>
      <c r="GY173">
        <f>+IF(GY168+'Step 1-Farm Data'!$E$70&gt;=0,ROUND('Step 1-Farm Data'!$E$70+'simulations soy farm1 '!GY168,1),"")</f>
        <v>51.8</v>
      </c>
      <c r="GZ173">
        <f>+IF(GZ168+'Step 1-Farm Data'!$E$70&gt;=0,ROUND('Step 1-Farm Data'!$E$70+'simulations soy farm1 '!GZ168,1),"")</f>
        <v>51.9</v>
      </c>
      <c r="HA173">
        <f>+IF(HA168+'Step 1-Farm Data'!$E$70&gt;=0,ROUND('Step 1-Farm Data'!$E$70+'simulations soy farm1 '!HA168,1),"")</f>
        <v>50.6</v>
      </c>
      <c r="HB173">
        <f>+IF(HB168+'Step 1-Farm Data'!$E$70&gt;=0,ROUND('Step 1-Farm Data'!$E$70+'simulations soy farm1 '!HB168,1),"")</f>
        <v>50.9</v>
      </c>
      <c r="HC173">
        <f>+IF(HC168+'Step 1-Farm Data'!$E$70&gt;=0,ROUND('Step 1-Farm Data'!$E$70+'simulations soy farm1 '!HC168,1),"")</f>
        <v>51</v>
      </c>
      <c r="HD173">
        <f>+IF(HD168+'Step 1-Farm Data'!$E$70&gt;=0,ROUND('Step 1-Farm Data'!$E$70+'simulations soy farm1 '!HD168,1),"")</f>
        <v>51.3</v>
      </c>
      <c r="HE173">
        <f>+IF(HE168+'Step 1-Farm Data'!$E$70&gt;=0,ROUND('Step 1-Farm Data'!$E$70+'simulations soy farm1 '!HE168,1),"")</f>
        <v>49.7</v>
      </c>
      <c r="HF173">
        <f>+IF(HF168+'Step 1-Farm Data'!$E$70&gt;=0,ROUND('Step 1-Farm Data'!$E$70+'simulations soy farm1 '!HF168,1),"")</f>
        <v>52.4</v>
      </c>
      <c r="HG173">
        <f>+IF(HG168+'Step 1-Farm Data'!$E$70&gt;=0,ROUND('Step 1-Farm Data'!$E$70+'simulations soy farm1 '!HG168,1),"")</f>
        <v>52.7</v>
      </c>
      <c r="HH173">
        <f>+IF(HH168+'Step 1-Farm Data'!$E$70&gt;=0,ROUND('Step 1-Farm Data'!$E$70+'simulations soy farm1 '!HH168,1),"")</f>
        <v>51.6</v>
      </c>
      <c r="HI173">
        <f>+IF(HI168+'Step 1-Farm Data'!$E$70&gt;=0,ROUND('Step 1-Farm Data'!$E$70+'simulations soy farm1 '!HI168,1),"")</f>
        <v>51.7</v>
      </c>
      <c r="HJ173">
        <f>+IF(HJ168+'Step 1-Farm Data'!$E$70&gt;=0,ROUND('Step 1-Farm Data'!$E$70+'simulations soy farm1 '!HJ168,1),"")</f>
        <v>52.3</v>
      </c>
      <c r="HK173">
        <f>+IF(HK168+'Step 1-Farm Data'!$E$70&gt;=0,ROUND('Step 1-Farm Data'!$E$70+'simulations soy farm1 '!HK168,1),"")</f>
        <v>52.4</v>
      </c>
      <c r="HL173">
        <f>+IF(HL168+'Step 1-Farm Data'!$E$70&gt;=0,ROUND('Step 1-Farm Data'!$E$70+'simulations soy farm1 '!HL168,1),"")</f>
        <v>51.2</v>
      </c>
      <c r="HM173">
        <f>+IF(HM168+'Step 1-Farm Data'!$E$70&gt;=0,ROUND('Step 1-Farm Data'!$E$70+'simulations soy farm1 '!HM168,1),"")</f>
        <v>49.3</v>
      </c>
      <c r="HN173">
        <f>+IF(HN168+'Step 1-Farm Data'!$E$70&gt;=0,ROUND('Step 1-Farm Data'!$E$70+'simulations soy farm1 '!HN168,1),"")</f>
        <v>49</v>
      </c>
      <c r="HO173">
        <f>+IF(HO168+'Step 1-Farm Data'!$E$70&gt;=0,ROUND('Step 1-Farm Data'!$E$70+'simulations soy farm1 '!HO168,1),"")</f>
        <v>50</v>
      </c>
      <c r="HP173">
        <f>+IF(HP168+'Step 1-Farm Data'!$E$70&gt;=0,ROUND('Step 1-Farm Data'!$E$70+'simulations soy farm1 '!HP168,1),"")</f>
        <v>51.4</v>
      </c>
      <c r="HQ173">
        <f>+IF(HQ168+'Step 1-Farm Data'!$E$70&gt;=0,ROUND('Step 1-Farm Data'!$E$70+'simulations soy farm1 '!HQ168,1),"")</f>
        <v>51.5</v>
      </c>
      <c r="HR173">
        <f>+IF(HR168+'Step 1-Farm Data'!$E$70&gt;=0,ROUND('Step 1-Farm Data'!$E$70+'simulations soy farm1 '!HR168,1),"")</f>
        <v>53.1</v>
      </c>
      <c r="HS173">
        <f>+IF(HS168+'Step 1-Farm Data'!$E$70&gt;=0,ROUND('Step 1-Farm Data'!$E$70+'simulations soy farm1 '!HS168,1),"")</f>
        <v>52.6</v>
      </c>
      <c r="HT173">
        <f>+IF(HT168+'Step 1-Farm Data'!$E$70&gt;=0,ROUND('Step 1-Farm Data'!$E$70+'simulations soy farm1 '!HT168,1),"")</f>
        <v>50.6</v>
      </c>
      <c r="HU173">
        <f>+IF(HU168+'Step 1-Farm Data'!$E$70&gt;=0,ROUND('Step 1-Farm Data'!$E$70+'simulations soy farm1 '!HU168,1),"")</f>
        <v>49.9</v>
      </c>
      <c r="HV173">
        <f>+IF(HV168+'Step 1-Farm Data'!$E$70&gt;=0,ROUND('Step 1-Farm Data'!$E$70+'simulations soy farm1 '!HV168,1),"")</f>
        <v>50.5</v>
      </c>
      <c r="HW173">
        <f>+IF(HW168+'Step 1-Farm Data'!$E$70&gt;=0,ROUND('Step 1-Farm Data'!$E$70+'simulations soy farm1 '!HW168,1),"")</f>
        <v>50.1</v>
      </c>
      <c r="HX173">
        <f>+IF(HX168+'Step 1-Farm Data'!$E$70&gt;=0,ROUND('Step 1-Farm Data'!$E$70+'simulations soy farm1 '!HX168,1),"")</f>
        <v>49.6</v>
      </c>
      <c r="HY173">
        <f>+IF(HY168+'Step 1-Farm Data'!$E$70&gt;=0,ROUND('Step 1-Farm Data'!$E$70+'simulations soy farm1 '!HY168,1),"")</f>
        <v>50</v>
      </c>
      <c r="HZ173">
        <f>+IF(HZ168+'Step 1-Farm Data'!$E$70&gt;=0,ROUND('Step 1-Farm Data'!$E$70+'simulations soy farm1 '!HZ168,1),"")</f>
        <v>51.5</v>
      </c>
      <c r="IA173">
        <f>+IF(IA168+'Step 1-Farm Data'!$E$70&gt;=0,ROUND('Step 1-Farm Data'!$E$70+'simulations soy farm1 '!IA168,1),"")</f>
        <v>53</v>
      </c>
      <c r="IB173">
        <f>+IF(IB168+'Step 1-Farm Data'!$E$70&gt;=0,ROUND('Step 1-Farm Data'!$E$70+'simulations soy farm1 '!IB168,1),"")</f>
        <v>50</v>
      </c>
      <c r="IC173">
        <f>+IF(IC168+'Step 1-Farm Data'!$E$70&gt;=0,ROUND('Step 1-Farm Data'!$E$70+'simulations soy farm1 '!IC168,1),"")</f>
        <v>49</v>
      </c>
      <c r="ID173">
        <f>+IF(ID168+'Step 1-Farm Data'!$E$70&gt;=0,ROUND('Step 1-Farm Data'!$E$70+'simulations soy farm1 '!ID168,1),"")</f>
        <v>50.2</v>
      </c>
      <c r="IE173">
        <f>+IF(IE168+'Step 1-Farm Data'!$E$70&gt;=0,ROUND('Step 1-Farm Data'!$E$70+'simulations soy farm1 '!IE168,1),"")</f>
        <v>51.4</v>
      </c>
      <c r="IF173">
        <f>+IF(IF168+'Step 1-Farm Data'!$E$70&gt;=0,ROUND('Step 1-Farm Data'!$E$70+'simulations soy farm1 '!IF168,1),"")</f>
        <v>50.8</v>
      </c>
      <c r="IG173">
        <f>+IF(IG168+'Step 1-Farm Data'!$E$70&gt;=0,ROUND('Step 1-Farm Data'!$E$70+'simulations soy farm1 '!IG168,1),"")</f>
        <v>50.5</v>
      </c>
      <c r="IH173">
        <f>+IF(IH168+'Step 1-Farm Data'!$E$70&gt;=0,ROUND('Step 1-Farm Data'!$E$70+'simulations soy farm1 '!IH168,1),"")</f>
        <v>50.9</v>
      </c>
      <c r="II173">
        <f>+IF(II168+'Step 1-Farm Data'!$E$70&gt;=0,ROUND('Step 1-Farm Data'!$E$70+'simulations soy farm1 '!II168,1),"")</f>
        <v>50.2</v>
      </c>
      <c r="IJ173">
        <f>+IF(IJ168+'Step 1-Farm Data'!$E$70&gt;=0,ROUND('Step 1-Farm Data'!$E$70+'simulations soy farm1 '!IJ168,1),"")</f>
        <v>50.9</v>
      </c>
      <c r="IK173">
        <f>+IF(IK168+'Step 1-Farm Data'!$E$70&gt;=0,ROUND('Step 1-Farm Data'!$E$70+'simulations soy farm1 '!IK168,1),"")</f>
        <v>50.8</v>
      </c>
      <c r="IL173">
        <f>+IF(IL168+'Step 1-Farm Data'!$E$70&gt;=0,ROUND('Step 1-Farm Data'!$E$70+'simulations soy farm1 '!IL168,1),"")</f>
        <v>51</v>
      </c>
      <c r="IM173">
        <f>+IF(IM168+'Step 1-Farm Data'!$E$70&gt;=0,ROUND('Step 1-Farm Data'!$E$70+'simulations soy farm1 '!IM168,1),"")</f>
        <v>51.6</v>
      </c>
      <c r="IN173">
        <f>+IF(IN168+'Step 1-Farm Data'!$E$70&gt;=0,ROUND('Step 1-Farm Data'!$E$70+'simulations soy farm1 '!IN168,1),"")</f>
        <v>51.3</v>
      </c>
      <c r="IO173">
        <f>+IF(IO168+'Step 1-Farm Data'!$E$70&gt;=0,ROUND('Step 1-Farm Data'!$E$70+'simulations soy farm1 '!IO168,1),"")</f>
        <v>52.7</v>
      </c>
      <c r="IP173">
        <f>+IF(IP168+'Step 1-Farm Data'!$E$70&gt;=0,ROUND('Step 1-Farm Data'!$E$70+'simulations soy farm1 '!IP168,1),"")</f>
        <v>52.1</v>
      </c>
      <c r="IQ173">
        <f>+IF(IQ168+'Step 1-Farm Data'!$E$70&gt;=0,ROUND('Step 1-Farm Data'!$E$70+'simulations soy farm1 '!IQ168,1),"")</f>
        <v>50.9</v>
      </c>
      <c r="IR173">
        <f>+IF(IR168+'Step 1-Farm Data'!$E$70&gt;=0,ROUND('Step 1-Farm Data'!$E$70+'simulations soy farm1 '!IR168,1),"")</f>
        <v>52</v>
      </c>
      <c r="IS173">
        <f>+IF(IS168+'Step 1-Farm Data'!$E$70&gt;=0,ROUND('Step 1-Farm Data'!$E$70+'simulations soy farm1 '!IS168,1),"")</f>
        <v>50.8</v>
      </c>
      <c r="IT173">
        <f>+IF(IT168+'Step 1-Farm Data'!$E$70&gt;=0,ROUND('Step 1-Farm Data'!$E$70+'simulations soy farm1 '!IT168,1),"")</f>
        <v>51.4</v>
      </c>
      <c r="IU173">
        <f>+IF(IU168+'Step 1-Farm Data'!$E$70&gt;=0,ROUND('Step 1-Farm Data'!$E$70+'simulations soy farm1 '!IU168,1),"")</f>
        <v>49.1</v>
      </c>
      <c r="IV173">
        <f>+IF(IV168+'Step 1-Farm Data'!$E$70&gt;=0,ROUND('Step 1-Farm Data'!$E$70+'simulations soy farm1 '!IV168,1),"")</f>
        <v>49.6</v>
      </c>
      <c r="IW173">
        <f>+IF(IW168+'Step 1-Farm Data'!$E$70&gt;=0,ROUND('Step 1-Farm Data'!$E$70+'simulations soy farm1 '!IW168,1),"")</f>
        <v>51.9</v>
      </c>
      <c r="IX173">
        <f>+IF(IX168+'Step 1-Farm Data'!$E$70&gt;=0,ROUND('Step 1-Farm Data'!$E$70+'simulations soy farm1 '!IX168,1),"")</f>
        <v>51.7</v>
      </c>
      <c r="IY173">
        <f>+IF(IY168+'Step 1-Farm Data'!$E$70&gt;=0,ROUND('Step 1-Farm Data'!$E$70+'simulations soy farm1 '!IY168,1),"")</f>
        <v>51.7</v>
      </c>
      <c r="IZ173">
        <f>+IF(IZ168+'Step 1-Farm Data'!$E$70&gt;=0,ROUND('Step 1-Farm Data'!$E$70+'simulations soy farm1 '!IZ168,1),"")</f>
        <v>51</v>
      </c>
      <c r="JA173">
        <f>+IF(JA168+'Step 1-Farm Data'!$E$70&gt;=0,ROUND('Step 1-Farm Data'!$E$70+'simulations soy farm1 '!JA168,1),"")</f>
        <v>51.7</v>
      </c>
      <c r="JB173">
        <f>+IF(JB168+'Step 1-Farm Data'!$E$70&gt;=0,ROUND('Step 1-Farm Data'!$E$70+'simulations soy farm1 '!JB168,1),"")</f>
        <v>52.2</v>
      </c>
      <c r="JC173">
        <f>+IF(JC168+'Step 1-Farm Data'!$E$70&gt;=0,ROUND('Step 1-Farm Data'!$E$70+'simulations soy farm1 '!JC168,1),"")</f>
        <v>51</v>
      </c>
      <c r="JD173">
        <f>+IF(JD168+'Step 1-Farm Data'!$E$70&gt;=0,ROUND('Step 1-Farm Data'!$E$70+'simulations soy farm1 '!JD168,1),"")</f>
        <v>51.8</v>
      </c>
      <c r="JE173">
        <f>+IF(JE168+'Step 1-Farm Data'!$E$70&gt;=0,ROUND('Step 1-Farm Data'!$E$70+'simulations soy farm1 '!JE168,1),"")</f>
        <v>50.8</v>
      </c>
      <c r="JF173">
        <f>+IF(JF168+'Step 1-Farm Data'!$E$70&gt;=0,ROUND('Step 1-Farm Data'!$E$70+'simulations soy farm1 '!JF168,1),"")</f>
        <v>50.4</v>
      </c>
      <c r="JG173">
        <f>+IF(JG168+'Step 1-Farm Data'!$E$70&gt;=0,ROUND('Step 1-Farm Data'!$E$70+'simulations soy farm1 '!JG168,1),"")</f>
        <v>51.7</v>
      </c>
      <c r="JH173">
        <f>+IF(JH168+'Step 1-Farm Data'!$E$70&gt;=0,ROUND('Step 1-Farm Data'!$E$70+'simulations soy farm1 '!JH168,1),"")</f>
        <v>51</v>
      </c>
      <c r="JI173">
        <f>+IF(JI168+'Step 1-Farm Data'!$E$70&gt;=0,ROUND('Step 1-Farm Data'!$E$70+'simulations soy farm1 '!JI168,1),"")</f>
        <v>51.2</v>
      </c>
      <c r="JJ173">
        <f>+IF(JJ168+'Step 1-Farm Data'!$E$70&gt;=0,ROUND('Step 1-Farm Data'!$E$70+'simulations soy farm1 '!JJ168,1),"")</f>
        <v>51.7</v>
      </c>
      <c r="JK173">
        <f>+IF(JK168+'Step 1-Farm Data'!$E$70&gt;=0,ROUND('Step 1-Farm Data'!$E$70+'simulations soy farm1 '!JK168,1),"")</f>
        <v>51</v>
      </c>
      <c r="JL173">
        <f>+IF(JL168+'Step 1-Farm Data'!$E$70&gt;=0,ROUND('Step 1-Farm Data'!$E$70+'simulations soy farm1 '!JL168,1),"")</f>
        <v>53.5</v>
      </c>
      <c r="JM173">
        <f>+IF(JM168+'Step 1-Farm Data'!$E$70&gt;=0,ROUND('Step 1-Farm Data'!$E$70+'simulations soy farm1 '!JM168,1),"")</f>
        <v>51.5</v>
      </c>
      <c r="JN173">
        <f>+IF(JN168+'Step 1-Farm Data'!$E$70&gt;=0,ROUND('Step 1-Farm Data'!$E$70+'simulations soy farm1 '!JN168,1),"")</f>
        <v>50.3</v>
      </c>
      <c r="JO173">
        <f>+IF(JO168+'Step 1-Farm Data'!$E$70&gt;=0,ROUND('Step 1-Farm Data'!$E$70+'simulations soy farm1 '!JO168,1),"")</f>
        <v>48.7</v>
      </c>
      <c r="JP173">
        <f>+IF(JP168+'Step 1-Farm Data'!$E$70&gt;=0,ROUND('Step 1-Farm Data'!$E$70+'simulations soy farm1 '!JP168,1),"")</f>
        <v>49.8</v>
      </c>
      <c r="JQ173">
        <f>+IF(JQ168+'Step 1-Farm Data'!$E$70&gt;=0,ROUND('Step 1-Farm Data'!$E$70+'simulations soy farm1 '!JQ168,1),"")</f>
        <v>51.7</v>
      </c>
      <c r="JR173">
        <f>+IF(JR168+'Step 1-Farm Data'!$E$70&gt;=0,ROUND('Step 1-Farm Data'!$E$70+'simulations soy farm1 '!JR168,1),"")</f>
        <v>50</v>
      </c>
      <c r="JS173">
        <f>+IF(JS168+'Step 1-Farm Data'!$E$70&gt;=0,ROUND('Step 1-Farm Data'!$E$70+'simulations soy farm1 '!JS168,1),"")</f>
        <v>51.4</v>
      </c>
      <c r="JT173">
        <f>+IF(JT168+'Step 1-Farm Data'!$E$70&gt;=0,ROUND('Step 1-Farm Data'!$E$70+'simulations soy farm1 '!JT168,1),"")</f>
        <v>51.3</v>
      </c>
      <c r="JU173">
        <f>+IF(JU168+'Step 1-Farm Data'!$E$70&gt;=0,ROUND('Step 1-Farm Data'!$E$70+'simulations soy farm1 '!JU168,1),"")</f>
        <v>49.6</v>
      </c>
      <c r="JV173">
        <f>+IF(JV168+'Step 1-Farm Data'!$E$70&gt;=0,ROUND('Step 1-Farm Data'!$E$70+'simulations soy farm1 '!JV168,1),"")</f>
        <v>52.8</v>
      </c>
      <c r="JW173">
        <f>+IF(JW168+'Step 1-Farm Data'!$E$70&gt;=0,ROUND('Step 1-Farm Data'!$E$70+'simulations soy farm1 '!JW168,1),"")</f>
        <v>52</v>
      </c>
      <c r="JX173">
        <f>+IF(JX168+'Step 1-Farm Data'!$E$70&gt;=0,ROUND('Step 1-Farm Data'!$E$70+'simulations soy farm1 '!JX168,1),"")</f>
        <v>51.6</v>
      </c>
      <c r="JY173">
        <f>+IF(JY168+'Step 1-Farm Data'!$E$70&gt;=0,ROUND('Step 1-Farm Data'!$E$70+'simulations soy farm1 '!JY168,1),"")</f>
        <v>52.4</v>
      </c>
      <c r="JZ173">
        <f>+IF(JZ168+'Step 1-Farm Data'!$E$70&gt;=0,ROUND('Step 1-Farm Data'!$E$70+'simulations soy farm1 '!JZ168,1),"")</f>
        <v>50.7</v>
      </c>
      <c r="KA173">
        <f>+IF(KA168+'Step 1-Farm Data'!$E$70&gt;=0,ROUND('Step 1-Farm Data'!$E$70+'simulations soy farm1 '!KA168,1),"")</f>
        <v>50.6</v>
      </c>
      <c r="KB173">
        <f>+IF(KB168+'Step 1-Farm Data'!$E$70&gt;=0,ROUND('Step 1-Farm Data'!$E$70+'simulations soy farm1 '!KB168,1),"")</f>
        <v>52.8</v>
      </c>
      <c r="KC173">
        <f>+IF(KC168+'Step 1-Farm Data'!$E$70&gt;=0,ROUND('Step 1-Farm Data'!$E$70+'simulations soy farm1 '!KC168,1),"")</f>
        <v>50.2</v>
      </c>
      <c r="KD173">
        <f>+IF(KD168+'Step 1-Farm Data'!$E$70&gt;=0,ROUND('Step 1-Farm Data'!$E$70+'simulations soy farm1 '!KD168,1),"")</f>
        <v>53</v>
      </c>
      <c r="KE173">
        <f>+IF(KE168+'Step 1-Farm Data'!$E$70&gt;=0,ROUND('Step 1-Farm Data'!$E$70+'simulations soy farm1 '!KE168,1),"")</f>
        <v>49.6</v>
      </c>
      <c r="KF173">
        <f>+IF(KF168+'Step 1-Farm Data'!$E$70&gt;=0,ROUND('Step 1-Farm Data'!$E$70+'simulations soy farm1 '!KF168,1),"")</f>
        <v>50.5</v>
      </c>
      <c r="KG173">
        <f>+IF(KG168+'Step 1-Farm Data'!$E$70&gt;=0,ROUND('Step 1-Farm Data'!$E$70+'simulations soy farm1 '!KG168,1),"")</f>
        <v>51.5</v>
      </c>
      <c r="KH173">
        <f>+IF(KH168+'Step 1-Farm Data'!$E$70&gt;=0,ROUND('Step 1-Farm Data'!$E$70+'simulations soy farm1 '!KH168,1),"")</f>
        <v>49.3</v>
      </c>
      <c r="KI173">
        <f>+IF(KI168+'Step 1-Farm Data'!$E$70&gt;=0,ROUND('Step 1-Farm Data'!$E$70+'simulations soy farm1 '!KI168,1),"")</f>
        <v>52</v>
      </c>
      <c r="KJ173">
        <f>+IF(KJ168+'Step 1-Farm Data'!$E$70&gt;=0,ROUND('Step 1-Farm Data'!$E$70+'simulations soy farm1 '!KJ168,1),"")</f>
        <v>51.3</v>
      </c>
      <c r="KK173">
        <f>+IF(KK168+'Step 1-Farm Data'!$E$70&gt;=0,ROUND('Step 1-Farm Data'!$E$70+'simulations soy farm1 '!KK168,1),"")</f>
        <v>50.2</v>
      </c>
      <c r="KL173">
        <f>+IF(KL168+'Step 1-Farm Data'!$E$70&gt;=0,ROUND('Step 1-Farm Data'!$E$70+'simulations soy farm1 '!KL168,1),"")</f>
        <v>49.8</v>
      </c>
      <c r="KM173">
        <f>+IF(KM168+'Step 1-Farm Data'!$E$70&gt;=0,ROUND('Step 1-Farm Data'!$E$70+'simulations soy farm1 '!KM168,1),"")</f>
        <v>51.9</v>
      </c>
      <c r="KN173">
        <f>+IF(KN168+'Step 1-Farm Data'!$E$70&gt;=0,ROUND('Step 1-Farm Data'!$E$70+'simulations soy farm1 '!KN168,1),"")</f>
        <v>50.9</v>
      </c>
      <c r="KO173">
        <f>+IF(KO168+'Step 1-Farm Data'!$E$70&gt;=0,ROUND('Step 1-Farm Data'!$E$70+'simulations soy farm1 '!KO168,1),"")</f>
        <v>53.1</v>
      </c>
      <c r="KP173">
        <f>+IF(KP168+'Step 1-Farm Data'!$E$70&gt;=0,ROUND('Step 1-Farm Data'!$E$70+'simulations soy farm1 '!KP168,1),"")</f>
        <v>50.5</v>
      </c>
      <c r="KQ173">
        <f>+IF(KQ168+'Step 1-Farm Data'!$E$70&gt;=0,ROUND('Step 1-Farm Data'!$E$70+'simulations soy farm1 '!KQ168,1),"")</f>
        <v>51</v>
      </c>
      <c r="KR173">
        <f>+IF(KR168+'Step 1-Farm Data'!$E$70&gt;=0,ROUND('Step 1-Farm Data'!$E$70+'simulations soy farm1 '!KR168,1),"")</f>
        <v>50.4</v>
      </c>
      <c r="KS173">
        <f>+IF(KS168+'Step 1-Farm Data'!$E$70&gt;=0,ROUND('Step 1-Farm Data'!$E$70+'simulations soy farm1 '!KS168,1),"")</f>
        <v>50</v>
      </c>
      <c r="KT173">
        <f>+IF(KT168+'Step 1-Farm Data'!$E$70&gt;=0,ROUND('Step 1-Farm Data'!$E$70+'simulations soy farm1 '!KT168,1),"")</f>
        <v>52</v>
      </c>
      <c r="KU173">
        <f>+IF(KU168+'Step 1-Farm Data'!$E$70&gt;=0,ROUND('Step 1-Farm Data'!$E$70+'simulations soy farm1 '!KU168,1),"")</f>
        <v>52</v>
      </c>
      <c r="KV173">
        <f>+IF(KV168+'Step 1-Farm Data'!$E$70&gt;=0,ROUND('Step 1-Farm Data'!$E$70+'simulations soy farm1 '!KV168,1),"")</f>
        <v>50.6</v>
      </c>
      <c r="KW173">
        <f>+IF(KW168+'Step 1-Farm Data'!$E$70&gt;=0,ROUND('Step 1-Farm Data'!$E$70+'simulations soy farm1 '!KW168,1),"")</f>
        <v>51.3</v>
      </c>
      <c r="KX173">
        <f>+IF(KX168+'Step 1-Farm Data'!$E$70&gt;=0,ROUND('Step 1-Farm Data'!$E$70+'simulations soy farm1 '!KX168,1),"")</f>
        <v>51.8</v>
      </c>
      <c r="KY173">
        <f>+IF(KY168+'Step 1-Farm Data'!$E$70&gt;=0,ROUND('Step 1-Farm Data'!$E$70+'simulations soy farm1 '!KY168,1),"")</f>
        <v>49.5</v>
      </c>
      <c r="KZ173">
        <f>+IF(KZ168+'Step 1-Farm Data'!$E$70&gt;=0,ROUND('Step 1-Farm Data'!$E$70+'simulations soy farm1 '!KZ168,1),"")</f>
        <v>50.4</v>
      </c>
      <c r="LA173">
        <f>+IF(LA168+'Step 1-Farm Data'!$E$70&gt;=0,ROUND('Step 1-Farm Data'!$E$70+'simulations soy farm1 '!LA168,1),"")</f>
        <v>51.5</v>
      </c>
      <c r="LB173">
        <f>+IF(LB168+'Step 1-Farm Data'!$E$70&gt;=0,ROUND('Step 1-Farm Data'!$E$70+'simulations soy farm1 '!LB168,1),"")</f>
        <v>51.6</v>
      </c>
      <c r="LC173">
        <f>+IF(LC168+'Step 1-Farm Data'!$E$70&gt;=0,ROUND('Step 1-Farm Data'!$E$70+'simulations soy farm1 '!LC168,1),"")</f>
        <v>51.4</v>
      </c>
      <c r="LD173">
        <f>+IF(LD168+'Step 1-Farm Data'!$E$70&gt;=0,ROUND('Step 1-Farm Data'!$E$70+'simulations soy farm1 '!LD168,1),"")</f>
        <v>50.7</v>
      </c>
      <c r="LE173">
        <f>+IF(LE168+'Step 1-Farm Data'!$E$70&gt;=0,ROUND('Step 1-Farm Data'!$E$70+'simulations soy farm1 '!LE168,1),"")</f>
        <v>53.3</v>
      </c>
      <c r="LF173">
        <f>+IF(LF168+'Step 1-Farm Data'!$E$70&gt;=0,ROUND('Step 1-Farm Data'!$E$70+'simulations soy farm1 '!LF168,1),"")</f>
        <v>50.5</v>
      </c>
      <c r="LG173">
        <f>+IF(LG168+'Step 1-Farm Data'!$E$70&gt;=0,ROUND('Step 1-Farm Data'!$E$70+'simulations soy farm1 '!LG168,1),"")</f>
        <v>50.9</v>
      </c>
      <c r="LH173">
        <f>+IF(LH168+'Step 1-Farm Data'!$E$70&gt;=0,ROUND('Step 1-Farm Data'!$E$70+'simulations soy farm1 '!LH168,1),"")</f>
        <v>49.1</v>
      </c>
      <c r="LI173">
        <f>+IF(LI168+'Step 1-Farm Data'!$E$70&gt;=0,ROUND('Step 1-Farm Data'!$E$70+'simulations soy farm1 '!LI168,1),"")</f>
        <v>51.4</v>
      </c>
      <c r="LJ173">
        <f>+IF(LJ168+'Step 1-Farm Data'!$E$70&gt;=0,ROUND('Step 1-Farm Data'!$E$70+'simulations soy farm1 '!LJ168,1),"")</f>
        <v>50.3</v>
      </c>
      <c r="LK173">
        <f>+IF(LK168+'Step 1-Farm Data'!$E$70&gt;=0,ROUND('Step 1-Farm Data'!$E$70+'simulations soy farm1 '!LK168,1),"")</f>
        <v>51</v>
      </c>
      <c r="LL173">
        <f>+IF(LL168+'Step 1-Farm Data'!$E$70&gt;=0,ROUND('Step 1-Farm Data'!$E$70+'simulations soy farm1 '!LL168,1),"")</f>
        <v>50.6</v>
      </c>
      <c r="LM173">
        <f>+IF(LM168+'Step 1-Farm Data'!$E$70&gt;=0,ROUND('Step 1-Farm Data'!$E$70+'simulations soy farm1 '!LM168,1),"")</f>
        <v>49.8</v>
      </c>
      <c r="LN173">
        <f>+IF(LN168+'Step 1-Farm Data'!$E$70&gt;=0,ROUND('Step 1-Farm Data'!$E$70+'simulations soy farm1 '!LN168,1),"")</f>
        <v>49.6</v>
      </c>
      <c r="LO173">
        <f>+IF(LO168+'Step 1-Farm Data'!$E$70&gt;=0,ROUND('Step 1-Farm Data'!$E$70+'simulations soy farm1 '!LO168,1),"")</f>
        <v>52.7</v>
      </c>
      <c r="LP173">
        <f>+IF(LP168+'Step 1-Farm Data'!$E$70&gt;=0,ROUND('Step 1-Farm Data'!$E$70+'simulations soy farm1 '!LP168,1),"")</f>
        <v>51.3</v>
      </c>
      <c r="LQ173">
        <f>+IF(LQ168+'Step 1-Farm Data'!$E$70&gt;=0,ROUND('Step 1-Farm Data'!$E$70+'simulations soy farm1 '!LQ168,1),"")</f>
        <v>50.7</v>
      </c>
      <c r="LR173">
        <f>+IF(LR168+'Step 1-Farm Data'!$E$70&gt;=0,ROUND('Step 1-Farm Data'!$E$70+'simulations soy farm1 '!LR168,1),"")</f>
        <v>49.5</v>
      </c>
      <c r="LS173">
        <f>+IF(LS168+'Step 1-Farm Data'!$E$70&gt;=0,ROUND('Step 1-Farm Data'!$E$70+'simulations soy farm1 '!LS168,1),"")</f>
        <v>52.4</v>
      </c>
      <c r="LT173">
        <f>+IF(LT168+'Step 1-Farm Data'!$E$70&gt;=0,ROUND('Step 1-Farm Data'!$E$70+'simulations soy farm1 '!LT168,1),"")</f>
        <v>50.9</v>
      </c>
      <c r="LU173">
        <f>+IF(LU168+'Step 1-Farm Data'!$E$70&gt;=0,ROUND('Step 1-Farm Data'!$E$70+'simulations soy farm1 '!LU168,1),"")</f>
        <v>51.3</v>
      </c>
      <c r="LV173">
        <f>+IF(LV168+'Step 1-Farm Data'!$E$70&gt;=0,ROUND('Step 1-Farm Data'!$E$70+'simulations soy farm1 '!LV168,1),"")</f>
        <v>50.2</v>
      </c>
      <c r="LW173">
        <f>+IF(LW168+'Step 1-Farm Data'!$E$70&gt;=0,ROUND('Step 1-Farm Data'!$E$70+'simulations soy farm1 '!LW168,1),"")</f>
        <v>51.6</v>
      </c>
      <c r="LX173">
        <f>+IF(LX168+'Step 1-Farm Data'!$E$70&gt;=0,ROUND('Step 1-Farm Data'!$E$70+'simulations soy farm1 '!LX168,1),"")</f>
        <v>51.2</v>
      </c>
      <c r="LY173">
        <f>+IF(LY168+'Step 1-Farm Data'!$E$70&gt;=0,ROUND('Step 1-Farm Data'!$E$70+'simulations soy farm1 '!LY168,1),"")</f>
        <v>51</v>
      </c>
      <c r="LZ173">
        <f>+IF(LZ168+'Step 1-Farm Data'!$E$70&gt;=0,ROUND('Step 1-Farm Data'!$E$70+'simulations soy farm1 '!LZ168,1),"")</f>
        <v>51.1</v>
      </c>
      <c r="MA173">
        <f>+IF(MA168+'Step 1-Farm Data'!$E$70&gt;=0,ROUND('Step 1-Farm Data'!$E$70+'simulations soy farm1 '!MA168,1),"")</f>
        <v>51.5</v>
      </c>
      <c r="MB173">
        <f>+IF(MB168+'Step 1-Farm Data'!$E$70&gt;=0,ROUND('Step 1-Farm Data'!$E$70+'simulations soy farm1 '!MB168,1),"")</f>
        <v>49.4</v>
      </c>
      <c r="MC173">
        <f>+IF(MC168+'Step 1-Farm Data'!$E$70&gt;=0,ROUND('Step 1-Farm Data'!$E$70+'simulations soy farm1 '!MC168,1),"")</f>
        <v>50.4</v>
      </c>
      <c r="MD173">
        <f>+IF(MD168+'Step 1-Farm Data'!$E$70&gt;=0,ROUND('Step 1-Farm Data'!$E$70+'simulations soy farm1 '!MD168,1),"")</f>
        <v>54.1</v>
      </c>
      <c r="ME173">
        <f>+IF(ME168+'Step 1-Farm Data'!$E$70&gt;=0,ROUND('Step 1-Farm Data'!$E$70+'simulations soy farm1 '!ME168,1),"")</f>
        <v>51.2</v>
      </c>
      <c r="MF173">
        <f>+IF(MF168+'Step 1-Farm Data'!$E$70&gt;=0,ROUND('Step 1-Farm Data'!$E$70+'simulations soy farm1 '!MF168,1),"")</f>
        <v>51.2</v>
      </c>
      <c r="MG173">
        <f>+IF(MG168+'Step 1-Farm Data'!$E$70&gt;=0,ROUND('Step 1-Farm Data'!$E$70+'simulations soy farm1 '!MG168,1),"")</f>
        <v>50.3</v>
      </c>
      <c r="MH173">
        <f>+IF(MH168+'Step 1-Farm Data'!$E$70&gt;=0,ROUND('Step 1-Farm Data'!$E$70+'simulations soy farm1 '!MH168,1),"")</f>
        <v>52</v>
      </c>
      <c r="MI173">
        <f>+IF(MI168+'Step 1-Farm Data'!$E$70&gt;=0,ROUND('Step 1-Farm Data'!$E$70+'simulations soy farm1 '!MI168,1),"")</f>
        <v>49.4</v>
      </c>
      <c r="MJ173">
        <f>+IF(MJ168+'Step 1-Farm Data'!$E$70&gt;=0,ROUND('Step 1-Farm Data'!$E$70+'simulations soy farm1 '!MJ168,1),"")</f>
        <v>50.8</v>
      </c>
      <c r="MK173">
        <f>+IF(MK168+'Step 1-Farm Data'!$E$70&gt;=0,ROUND('Step 1-Farm Data'!$E$70+'simulations soy farm1 '!MK168,1),"")</f>
        <v>51</v>
      </c>
      <c r="ML173">
        <f>+IF(ML168+'Step 1-Farm Data'!$E$70&gt;=0,ROUND('Step 1-Farm Data'!$E$70+'simulations soy farm1 '!ML168,1),"")</f>
        <v>52.5</v>
      </c>
      <c r="MM173">
        <f>+IF(MM168+'Step 1-Farm Data'!$E$70&gt;=0,ROUND('Step 1-Farm Data'!$E$70+'simulations soy farm1 '!MM168,1),"")</f>
        <v>52.3</v>
      </c>
      <c r="MN173">
        <f>+IF(MN168+'Step 1-Farm Data'!$E$70&gt;=0,ROUND('Step 1-Farm Data'!$E$70+'simulations soy farm1 '!MN168,1),"")</f>
        <v>51</v>
      </c>
      <c r="MO173">
        <f>+IF(MO168+'Step 1-Farm Data'!$E$70&gt;=0,ROUND('Step 1-Farm Data'!$E$70+'simulations soy farm1 '!MO168,1),"")</f>
        <v>51.2</v>
      </c>
      <c r="MP173">
        <f>+IF(MP168+'Step 1-Farm Data'!$E$70&gt;=0,ROUND('Step 1-Farm Data'!$E$70+'simulations soy farm1 '!MP168,1),"")</f>
        <v>51.1</v>
      </c>
      <c r="MQ173">
        <f>+IF(MQ168+'Step 1-Farm Data'!$E$70&gt;=0,ROUND('Step 1-Farm Data'!$E$70+'simulations soy farm1 '!MQ168,1),"")</f>
        <v>53</v>
      </c>
      <c r="MR173">
        <f>+IF(MR168+'Step 1-Farm Data'!$E$70&gt;=0,ROUND('Step 1-Farm Data'!$E$70+'simulations soy farm1 '!MR168,1),"")</f>
        <v>51.7</v>
      </c>
      <c r="MS173">
        <f>+IF(MS168+'Step 1-Farm Data'!$E$70&gt;=0,ROUND('Step 1-Farm Data'!$E$70+'simulations soy farm1 '!MS168,1),"")</f>
        <v>50.6</v>
      </c>
      <c r="MT173">
        <f>+IF(MT168+'Step 1-Farm Data'!$E$70&gt;=0,ROUND('Step 1-Farm Data'!$E$70+'simulations soy farm1 '!MT168,1),"")</f>
        <v>49.2</v>
      </c>
      <c r="MU173">
        <f>+IF(MU168+'Step 1-Farm Data'!$E$70&gt;=0,ROUND('Step 1-Farm Data'!$E$70+'simulations soy farm1 '!MU168,1),"")</f>
        <v>50.7</v>
      </c>
      <c r="MV173">
        <f>+IF(MV168+'Step 1-Farm Data'!$E$70&gt;=0,ROUND('Step 1-Farm Data'!$E$70+'simulations soy farm1 '!MV168,1),"")</f>
        <v>50.3</v>
      </c>
      <c r="MW173">
        <f>+IF(MW168+'Step 1-Farm Data'!$E$70&gt;=0,ROUND('Step 1-Farm Data'!$E$70+'simulations soy farm1 '!MW168,1),"")</f>
        <v>50</v>
      </c>
      <c r="MX173">
        <f>+IF(MX168+'Step 1-Farm Data'!$E$70&gt;=0,ROUND('Step 1-Farm Data'!$E$70+'simulations soy farm1 '!MX168,1),"")</f>
        <v>50.3</v>
      </c>
      <c r="MY173">
        <f>+IF(MY168+'Step 1-Farm Data'!$E$70&gt;=0,ROUND('Step 1-Farm Data'!$E$70+'simulations soy farm1 '!MY168,1),"")</f>
        <v>51.8</v>
      </c>
      <c r="MZ173">
        <f>+IF(MZ168+'Step 1-Farm Data'!$E$70&gt;=0,ROUND('Step 1-Farm Data'!$E$70+'simulations soy farm1 '!MZ168,1),"")</f>
        <v>49.9</v>
      </c>
      <c r="NA173">
        <f>+IF(NA168+'Step 1-Farm Data'!$E$70&gt;=0,ROUND('Step 1-Farm Data'!$E$70+'simulations soy farm1 '!NA168,1),"")</f>
        <v>49.6</v>
      </c>
      <c r="NB173">
        <f>+IF(NB168+'Step 1-Farm Data'!$E$70&gt;=0,ROUND('Step 1-Farm Data'!$E$70+'simulations soy farm1 '!NB168,1),"")</f>
        <v>51.6</v>
      </c>
      <c r="NC173">
        <f>+IF(NC168+'Step 1-Farm Data'!$E$70&gt;=0,ROUND('Step 1-Farm Data'!$E$70+'simulations soy farm1 '!NC168,1),"")</f>
        <v>51.9</v>
      </c>
      <c r="ND173">
        <f>+IF(ND168+'Step 1-Farm Data'!$E$70&gt;=0,ROUND('Step 1-Farm Data'!$E$70+'simulations soy farm1 '!ND168,1),"")</f>
        <v>49.5</v>
      </c>
      <c r="NE173">
        <f>+IF(NE168+'Step 1-Farm Data'!$E$70&gt;=0,ROUND('Step 1-Farm Data'!$E$70+'simulations soy farm1 '!NE168,1),"")</f>
        <v>51.9</v>
      </c>
      <c r="NF173">
        <f>+IF(NF168+'Step 1-Farm Data'!$E$70&gt;=0,ROUND('Step 1-Farm Data'!$E$70+'simulations soy farm1 '!NF168,1),"")</f>
        <v>51.1</v>
      </c>
      <c r="NG173">
        <f>+IF(NG168+'Step 1-Farm Data'!$E$70&gt;=0,ROUND('Step 1-Farm Data'!$E$70+'simulations soy farm1 '!NG168,1),"")</f>
        <v>50.9</v>
      </c>
      <c r="NH173">
        <f>+IF(NH168+'Step 1-Farm Data'!$E$70&gt;=0,ROUND('Step 1-Farm Data'!$E$70+'simulations soy farm1 '!NH168,1),"")</f>
        <v>51.2</v>
      </c>
      <c r="NI173">
        <f>+IF(NI168+'Step 1-Farm Data'!$E$70&gt;=0,ROUND('Step 1-Farm Data'!$E$70+'simulations soy farm1 '!NI168,1),"")</f>
        <v>51.2</v>
      </c>
      <c r="NJ173">
        <f>+IF(NJ168+'Step 1-Farm Data'!$E$70&gt;=0,ROUND('Step 1-Farm Data'!$E$70+'simulations soy farm1 '!NJ168,1),"")</f>
        <v>51.1</v>
      </c>
      <c r="NK173">
        <f>+IF(NK168+'Step 1-Farm Data'!$E$70&gt;=0,ROUND('Step 1-Farm Data'!$E$70+'simulations soy farm1 '!NK168,1),"")</f>
        <v>50.7</v>
      </c>
      <c r="NL173">
        <f>+IF(NL168+'Step 1-Farm Data'!$E$70&gt;=0,ROUND('Step 1-Farm Data'!$E$70+'simulations soy farm1 '!NL168,1),"")</f>
        <v>52.4</v>
      </c>
      <c r="NM173">
        <f>+IF(NM168+'Step 1-Farm Data'!$E$70&gt;=0,ROUND('Step 1-Farm Data'!$E$70+'simulations soy farm1 '!NM168,1),"")</f>
        <v>52.2</v>
      </c>
      <c r="NN173">
        <f>+IF(NN168+'Step 1-Farm Data'!$E$70&gt;=0,ROUND('Step 1-Farm Data'!$E$70+'simulations soy farm1 '!NN168,1),"")</f>
        <v>51</v>
      </c>
      <c r="NO173">
        <f>+IF(NO168+'Step 1-Farm Data'!$E$70&gt;=0,ROUND('Step 1-Farm Data'!$E$70+'simulations soy farm1 '!NO168,1),"")</f>
        <v>52.3</v>
      </c>
      <c r="NP173">
        <f>+IF(NP168+'Step 1-Farm Data'!$E$70&gt;=0,ROUND('Step 1-Farm Data'!$E$70+'simulations soy farm1 '!NP168,1),"")</f>
        <v>53.1</v>
      </c>
      <c r="NQ173">
        <f>+IF(NQ168+'Step 1-Farm Data'!$E$70&gt;=0,ROUND('Step 1-Farm Data'!$E$70+'simulations soy farm1 '!NQ168,1),"")</f>
        <v>52.8</v>
      </c>
      <c r="NR173">
        <f>+IF(NR168+'Step 1-Farm Data'!$E$70&gt;=0,ROUND('Step 1-Farm Data'!$E$70+'simulations soy farm1 '!NR168,1),"")</f>
        <v>50</v>
      </c>
      <c r="NS173">
        <f>+IF(NS168+'Step 1-Farm Data'!$E$70&gt;=0,ROUND('Step 1-Farm Data'!$E$70+'simulations soy farm1 '!NS168,1),"")</f>
        <v>51.5</v>
      </c>
      <c r="NT173">
        <f>+IF(NT168+'Step 1-Farm Data'!$E$70&gt;=0,ROUND('Step 1-Farm Data'!$E$70+'simulations soy farm1 '!NT168,1),"")</f>
        <v>49.8</v>
      </c>
      <c r="NU173">
        <f>+IF(NU168+'Step 1-Farm Data'!$E$70&gt;=0,ROUND('Step 1-Farm Data'!$E$70+'simulations soy farm1 '!NU168,1),"")</f>
        <v>50.5</v>
      </c>
      <c r="NV173">
        <f>+IF(NV168+'Step 1-Farm Data'!$E$70&gt;=0,ROUND('Step 1-Farm Data'!$E$70+'simulations soy farm1 '!NV168,1),"")</f>
        <v>49.5</v>
      </c>
      <c r="NW173">
        <f>+IF(NW168+'Step 1-Farm Data'!$E$70&gt;=0,ROUND('Step 1-Farm Data'!$E$70+'simulations soy farm1 '!NW168,1),"")</f>
        <v>50.2</v>
      </c>
      <c r="NX173">
        <f>+IF(NX168+'Step 1-Farm Data'!$E$70&gt;=0,ROUND('Step 1-Farm Data'!$E$70+'simulations soy farm1 '!NX168,1),"")</f>
        <v>52.4</v>
      </c>
      <c r="NY173">
        <f>+IF(NY168+'Step 1-Farm Data'!$E$70&gt;=0,ROUND('Step 1-Farm Data'!$E$70+'simulations soy farm1 '!NY168,1),"")</f>
        <v>50.1</v>
      </c>
      <c r="NZ173">
        <f>+IF(NZ168+'Step 1-Farm Data'!$E$70&gt;=0,ROUND('Step 1-Farm Data'!$E$70+'simulations soy farm1 '!NZ168,1),"")</f>
        <v>52</v>
      </c>
      <c r="OA173">
        <f>+IF(OA168+'Step 1-Farm Data'!$E$70&gt;=0,ROUND('Step 1-Farm Data'!$E$70+'simulations soy farm1 '!OA168,1),"")</f>
        <v>50.4</v>
      </c>
      <c r="OB173">
        <f>+IF(OB168+'Step 1-Farm Data'!$E$70&gt;=0,ROUND('Step 1-Farm Data'!$E$70+'simulations soy farm1 '!OB168,1),"")</f>
        <v>51</v>
      </c>
      <c r="OC173">
        <f>+IF(OC168+'Step 1-Farm Data'!$E$70&gt;=0,ROUND('Step 1-Farm Data'!$E$70+'simulations soy farm1 '!OC168,1),"")</f>
        <v>50.8</v>
      </c>
      <c r="OD173">
        <f>+IF(OD168+'Step 1-Farm Data'!$E$70&gt;=0,ROUND('Step 1-Farm Data'!$E$70+'simulations soy farm1 '!OD168,1),"")</f>
        <v>50.1</v>
      </c>
      <c r="OE173">
        <f>+IF(OE168+'Step 1-Farm Data'!$E$70&gt;=0,ROUND('Step 1-Farm Data'!$E$70+'simulations soy farm1 '!OE168,1),"")</f>
        <v>50.5</v>
      </c>
      <c r="OF173">
        <f>+IF(OF168+'Step 1-Farm Data'!$E$70&gt;=0,ROUND('Step 1-Farm Data'!$E$70+'simulations soy farm1 '!OF168,1),"")</f>
        <v>50.4</v>
      </c>
      <c r="OG173">
        <f>+IF(OG168+'Step 1-Farm Data'!$E$70&gt;=0,ROUND('Step 1-Farm Data'!$E$70+'simulations soy farm1 '!OG168,1),"")</f>
        <v>51</v>
      </c>
      <c r="OH173">
        <f>+IF(OH168+'Step 1-Farm Data'!$E$70&gt;=0,ROUND('Step 1-Farm Data'!$E$70+'simulations soy farm1 '!OH168,1),"")</f>
        <v>49</v>
      </c>
      <c r="OI173">
        <f>+IF(OI168+'Step 1-Farm Data'!$E$70&gt;=0,ROUND('Step 1-Farm Data'!$E$70+'simulations soy farm1 '!OI168,1),"")</f>
        <v>51.6</v>
      </c>
      <c r="OJ173">
        <f>+IF(OJ168+'Step 1-Farm Data'!$E$70&gt;=0,ROUND('Step 1-Farm Data'!$E$70+'simulations soy farm1 '!OJ168,1),"")</f>
        <v>50.6</v>
      </c>
      <c r="OK173">
        <f>+IF(OK168+'Step 1-Farm Data'!$E$70&gt;=0,ROUND('Step 1-Farm Data'!$E$70+'simulations soy farm1 '!OK168,1),"")</f>
        <v>50.2</v>
      </c>
      <c r="OL173">
        <f>+IF(OL168+'Step 1-Farm Data'!$E$70&gt;=0,ROUND('Step 1-Farm Data'!$E$70+'simulations soy farm1 '!OL168,1),"")</f>
        <v>51.2</v>
      </c>
      <c r="OM173">
        <f>+IF(OM168+'Step 1-Farm Data'!$E$70&gt;=0,ROUND('Step 1-Farm Data'!$E$70+'simulations soy farm1 '!OM168,1),"")</f>
        <v>49.7</v>
      </c>
      <c r="ON173">
        <f>+IF(ON168+'Step 1-Farm Data'!$E$70&gt;=0,ROUND('Step 1-Farm Data'!$E$70+'simulations soy farm1 '!ON168,1),"")</f>
        <v>52.8</v>
      </c>
      <c r="OO173">
        <f>+IF(OO168+'Step 1-Farm Data'!$E$70&gt;=0,ROUND('Step 1-Farm Data'!$E$70+'simulations soy farm1 '!OO168,1),"")</f>
        <v>53.2</v>
      </c>
      <c r="OP173">
        <f>+IF(OP168+'Step 1-Farm Data'!$E$70&gt;=0,ROUND('Step 1-Farm Data'!$E$70+'simulations soy farm1 '!OP168,1),"")</f>
        <v>51.1</v>
      </c>
      <c r="OQ173">
        <f>+IF(OQ168+'Step 1-Farm Data'!$E$70&gt;=0,ROUND('Step 1-Farm Data'!$E$70+'simulations soy farm1 '!OQ168,1),"")</f>
        <v>48.8</v>
      </c>
      <c r="OR173">
        <f>+IF(OR168+'Step 1-Farm Data'!$E$70&gt;=0,ROUND('Step 1-Farm Data'!$E$70+'simulations soy farm1 '!OR168,1),"")</f>
        <v>50.9</v>
      </c>
      <c r="OS173">
        <f>+IF(OS168+'Step 1-Farm Data'!$E$70&gt;=0,ROUND('Step 1-Farm Data'!$E$70+'simulations soy farm1 '!OS168,1),"")</f>
        <v>49.1</v>
      </c>
      <c r="OT173">
        <f>+IF(OT168+'Step 1-Farm Data'!$E$70&gt;=0,ROUND('Step 1-Farm Data'!$E$70+'simulations soy farm1 '!OT168,1),"")</f>
        <v>52.6</v>
      </c>
      <c r="OU173">
        <f>+IF(OU168+'Step 1-Farm Data'!$E$70&gt;=0,ROUND('Step 1-Farm Data'!$E$70+'simulations soy farm1 '!OU168,1),"")</f>
        <v>52.1</v>
      </c>
      <c r="OV173">
        <f>+IF(OV168+'Step 1-Farm Data'!$E$70&gt;=0,ROUND('Step 1-Farm Data'!$E$70+'simulations soy farm1 '!OV168,1),"")</f>
        <v>49.8</v>
      </c>
      <c r="OW173">
        <f>+IF(OW168+'Step 1-Farm Data'!$E$70&gt;=0,ROUND('Step 1-Farm Data'!$E$70+'simulations soy farm1 '!OW168,1),"")</f>
        <v>52.2</v>
      </c>
      <c r="OX173">
        <f>+IF(OX168+'Step 1-Farm Data'!$E$70&gt;=0,ROUND('Step 1-Farm Data'!$E$70+'simulations soy farm1 '!OX168,1),"")</f>
        <v>51.4</v>
      </c>
      <c r="OY173">
        <f>+IF(OY168+'Step 1-Farm Data'!$E$70&gt;=0,ROUND('Step 1-Farm Data'!$E$70+'simulations soy farm1 '!OY168,1),"")</f>
        <v>51</v>
      </c>
      <c r="OZ173">
        <f>+IF(OZ168+'Step 1-Farm Data'!$E$70&gt;=0,ROUND('Step 1-Farm Data'!$E$70+'simulations soy farm1 '!OZ168,1),"")</f>
        <v>51.5</v>
      </c>
      <c r="PA173">
        <f>+IF(PA168+'Step 1-Farm Data'!$E$70&gt;=0,ROUND('Step 1-Farm Data'!$E$70+'simulations soy farm1 '!PA168,1),"")</f>
        <v>50.4</v>
      </c>
      <c r="PB173">
        <f>+IF(PB168+'Step 1-Farm Data'!$E$70&gt;=0,ROUND('Step 1-Farm Data'!$E$70+'simulations soy farm1 '!PB168,1),"")</f>
        <v>50.4</v>
      </c>
      <c r="PC173">
        <f>+IF(PC168+'Step 1-Farm Data'!$E$70&gt;=0,ROUND('Step 1-Farm Data'!$E$70+'simulations soy farm1 '!PC168,1),"")</f>
        <v>49.1</v>
      </c>
      <c r="PD173">
        <f>+IF(PD168+'Step 1-Farm Data'!$E$70&gt;=0,ROUND('Step 1-Farm Data'!$E$70+'simulations soy farm1 '!PD168,1),"")</f>
        <v>50.5</v>
      </c>
      <c r="PE173">
        <f>+IF(PE168+'Step 1-Farm Data'!$E$70&gt;=0,ROUND('Step 1-Farm Data'!$E$70+'simulations soy farm1 '!PE168,1),"")</f>
        <v>48.8</v>
      </c>
      <c r="PF173">
        <f>+IF(PF168+'Step 1-Farm Data'!$E$70&gt;=0,ROUND('Step 1-Farm Data'!$E$70+'simulations soy farm1 '!PF168,1),"")</f>
        <v>51.6</v>
      </c>
      <c r="PG173">
        <f>+IF(PG168+'Step 1-Farm Data'!$E$70&gt;=0,ROUND('Step 1-Farm Data'!$E$70+'simulations soy farm1 '!PG168,1),"")</f>
        <v>52.1</v>
      </c>
      <c r="PH173">
        <f>+IF(PH168+'Step 1-Farm Data'!$E$70&gt;=0,ROUND('Step 1-Farm Data'!$E$70+'simulations soy farm1 '!PH168,1),"")</f>
        <v>50.7</v>
      </c>
      <c r="PI173">
        <f>+IF(PI168+'Step 1-Farm Data'!$E$70&gt;=0,ROUND('Step 1-Farm Data'!$E$70+'simulations soy farm1 '!PI168,1),"")</f>
        <v>50.5</v>
      </c>
      <c r="PJ173">
        <f>+IF(PJ168+'Step 1-Farm Data'!$E$70&gt;=0,ROUND('Step 1-Farm Data'!$E$70+'simulations soy farm1 '!PJ168,1),"")</f>
        <v>49.8</v>
      </c>
      <c r="PK173">
        <f>+IF(PK168+'Step 1-Farm Data'!$E$70&gt;=0,ROUND('Step 1-Farm Data'!$E$70+'simulations soy farm1 '!PK168,1),"")</f>
        <v>51.8</v>
      </c>
      <c r="PL173">
        <f>+IF(PL168+'Step 1-Farm Data'!$E$70&gt;=0,ROUND('Step 1-Farm Data'!$E$70+'simulations soy farm1 '!PL168,1),"")</f>
        <v>50.8</v>
      </c>
      <c r="PM173">
        <f>+IF(PM168+'Step 1-Farm Data'!$E$70&gt;=0,ROUND('Step 1-Farm Data'!$E$70+'simulations soy farm1 '!PM168,1),"")</f>
        <v>50.6</v>
      </c>
      <c r="PN173">
        <f>+IF(PN168+'Step 1-Farm Data'!$E$70&gt;=0,ROUND('Step 1-Farm Data'!$E$70+'simulations soy farm1 '!PN168,1),"")</f>
        <v>49.4</v>
      </c>
      <c r="PO173">
        <f>+IF(PO168+'Step 1-Farm Data'!$E$70&gt;=0,ROUND('Step 1-Farm Data'!$E$70+'simulations soy farm1 '!PO168,1),"")</f>
        <v>51.9</v>
      </c>
      <c r="PP173">
        <f>+IF(PP168+'Step 1-Farm Data'!$E$70&gt;=0,ROUND('Step 1-Farm Data'!$E$70+'simulations soy farm1 '!PP168,1),"")</f>
        <v>49.7</v>
      </c>
      <c r="PQ173">
        <f>+IF(PQ168+'Step 1-Farm Data'!$E$70&gt;=0,ROUND('Step 1-Farm Data'!$E$70+'simulations soy farm1 '!PQ168,1),"")</f>
        <v>51.4</v>
      </c>
      <c r="PR173">
        <f>+IF(PR168+'Step 1-Farm Data'!$E$70&gt;=0,ROUND('Step 1-Farm Data'!$E$70+'simulations soy farm1 '!PR168,1),"")</f>
        <v>52.3</v>
      </c>
      <c r="PS173">
        <f>+IF(PS168+'Step 1-Farm Data'!$E$70&gt;=0,ROUND('Step 1-Farm Data'!$E$70+'simulations soy farm1 '!PS168,1),"")</f>
        <v>50.8</v>
      </c>
      <c r="PT173">
        <f>+IF(PT168+'Step 1-Farm Data'!$E$70&gt;=0,ROUND('Step 1-Farm Data'!$E$70+'simulations soy farm1 '!PT168,1),"")</f>
        <v>50.7</v>
      </c>
      <c r="PU173">
        <f>+IF(PU168+'Step 1-Farm Data'!$E$70&gt;=0,ROUND('Step 1-Farm Data'!$E$70+'simulations soy farm1 '!PU168,1),"")</f>
        <v>49.5</v>
      </c>
      <c r="PV173">
        <f>+IF(PV168+'Step 1-Farm Data'!$E$70&gt;=0,ROUND('Step 1-Farm Data'!$E$70+'simulations soy farm1 '!PV168,1),"")</f>
        <v>51.1</v>
      </c>
      <c r="PW173">
        <f>+IF(PW168+'Step 1-Farm Data'!$E$70&gt;=0,ROUND('Step 1-Farm Data'!$E$70+'simulations soy farm1 '!PW168,1),"")</f>
        <v>51.5</v>
      </c>
      <c r="PX173">
        <f>+IF(PX168+'Step 1-Farm Data'!$E$70&gt;=0,ROUND('Step 1-Farm Data'!$E$70+'simulations soy farm1 '!PX168,1),"")</f>
        <v>53.4</v>
      </c>
      <c r="PY173">
        <f>+IF(PY168+'Step 1-Farm Data'!$E$70&gt;=0,ROUND('Step 1-Farm Data'!$E$70+'simulations soy farm1 '!PY168,1),"")</f>
        <v>50.2</v>
      </c>
      <c r="PZ173">
        <f>+IF(PZ168+'Step 1-Farm Data'!$E$70&gt;=0,ROUND('Step 1-Farm Data'!$E$70+'simulations soy farm1 '!PZ168,1),"")</f>
        <v>52.5</v>
      </c>
      <c r="QA173">
        <f>+IF(QA168+'Step 1-Farm Data'!$E$70&gt;=0,ROUND('Step 1-Farm Data'!$E$70+'simulations soy farm1 '!QA168,1),"")</f>
        <v>51.1</v>
      </c>
      <c r="QB173">
        <f>+IF(QB168+'Step 1-Farm Data'!$E$70&gt;=0,ROUND('Step 1-Farm Data'!$E$70+'simulations soy farm1 '!QB168,1),"")</f>
        <v>51.5</v>
      </c>
      <c r="QC173">
        <f>+IF(QC168+'Step 1-Farm Data'!$E$70&gt;=0,ROUND('Step 1-Farm Data'!$E$70+'simulations soy farm1 '!QC168,1),"")</f>
        <v>50.3</v>
      </c>
      <c r="QD173">
        <f>+IF(QD168+'Step 1-Farm Data'!$E$70&gt;=0,ROUND('Step 1-Farm Data'!$E$70+'simulations soy farm1 '!QD168,1),"")</f>
        <v>52.5</v>
      </c>
      <c r="QE173">
        <f>+IF(QE168+'Step 1-Farm Data'!$E$70&gt;=0,ROUND('Step 1-Farm Data'!$E$70+'simulations soy farm1 '!QE168,1),"")</f>
        <v>50.3</v>
      </c>
      <c r="QF173">
        <f>+IF(QF168+'Step 1-Farm Data'!$E$70&gt;=0,ROUND('Step 1-Farm Data'!$E$70+'simulations soy farm1 '!QF168,1),"")</f>
        <v>51.1</v>
      </c>
      <c r="QG173">
        <f>+IF(QG168+'Step 1-Farm Data'!$E$70&gt;=0,ROUND('Step 1-Farm Data'!$E$70+'simulations soy farm1 '!QG168,1),"")</f>
        <v>51.6</v>
      </c>
      <c r="QH173">
        <f>+IF(QH168+'Step 1-Farm Data'!$E$70&gt;=0,ROUND('Step 1-Farm Data'!$E$70+'simulations soy farm1 '!QH168,1),"")</f>
        <v>51.2</v>
      </c>
      <c r="QI173">
        <f>+IF(QI168+'Step 1-Farm Data'!$E$70&gt;=0,ROUND('Step 1-Farm Data'!$E$70+'simulations soy farm1 '!QI168,1),"")</f>
        <v>50.5</v>
      </c>
      <c r="QJ173">
        <f>+IF(QJ168+'Step 1-Farm Data'!$E$70&gt;=0,ROUND('Step 1-Farm Data'!$E$70+'simulations soy farm1 '!QJ168,1),"")</f>
        <v>52.4</v>
      </c>
      <c r="QK173">
        <f>+IF(QK168+'Step 1-Farm Data'!$E$70&gt;=0,ROUND('Step 1-Farm Data'!$E$70+'simulations soy farm1 '!QK168,1),"")</f>
        <v>52.7</v>
      </c>
      <c r="QL173">
        <f>+IF(QL168+'Step 1-Farm Data'!$E$70&gt;=0,ROUND('Step 1-Farm Data'!$E$70+'simulations soy farm1 '!QL168,1),"")</f>
        <v>52.1</v>
      </c>
      <c r="QM173">
        <f>+IF(QM168+'Step 1-Farm Data'!$E$70&gt;=0,ROUND('Step 1-Farm Data'!$E$70+'simulations soy farm1 '!QM168,1),"")</f>
        <v>50.8</v>
      </c>
      <c r="QN173">
        <f>+IF(QN168+'Step 1-Farm Data'!$E$70&gt;=0,ROUND('Step 1-Farm Data'!$E$70+'simulations soy farm1 '!QN168,1),"")</f>
        <v>50.9</v>
      </c>
      <c r="QO173">
        <f>+IF(QO168+'Step 1-Farm Data'!$E$70&gt;=0,ROUND('Step 1-Farm Data'!$E$70+'simulations soy farm1 '!QO168,1),"")</f>
        <v>50.8</v>
      </c>
      <c r="QP173">
        <f>+IF(QP168+'Step 1-Farm Data'!$E$70&gt;=0,ROUND('Step 1-Farm Data'!$E$70+'simulations soy farm1 '!QP168,1),"")</f>
        <v>51.9</v>
      </c>
      <c r="QQ173">
        <f>+IF(QQ168+'Step 1-Farm Data'!$E$70&gt;=0,ROUND('Step 1-Farm Data'!$E$70+'simulations soy farm1 '!QQ168,1),"")</f>
        <v>49.7</v>
      </c>
      <c r="QR173">
        <f>+IF(QR168+'Step 1-Farm Data'!$E$70&gt;=0,ROUND('Step 1-Farm Data'!$E$70+'simulations soy farm1 '!QR168,1),"")</f>
        <v>50.9</v>
      </c>
      <c r="QS173">
        <f>+IF(QS168+'Step 1-Farm Data'!$E$70&gt;=0,ROUND('Step 1-Farm Data'!$E$70+'simulations soy farm1 '!QS168,1),"")</f>
        <v>52.2</v>
      </c>
      <c r="QT173">
        <f>+IF(QT168+'Step 1-Farm Data'!$E$70&gt;=0,ROUND('Step 1-Farm Data'!$E$70+'simulations soy farm1 '!QT168,1),"")</f>
        <v>51.3</v>
      </c>
      <c r="QU173">
        <f>+IF(QU168+'Step 1-Farm Data'!$E$70&gt;=0,ROUND('Step 1-Farm Data'!$E$70+'simulations soy farm1 '!QU168,1),"")</f>
        <v>52.4</v>
      </c>
      <c r="QV173">
        <f>+IF(QV168+'Step 1-Farm Data'!$E$70&gt;=0,ROUND('Step 1-Farm Data'!$E$70+'simulations soy farm1 '!QV168,1),"")</f>
        <v>50.5</v>
      </c>
      <c r="QW173">
        <f>+IF(QW168+'Step 1-Farm Data'!$E$70&gt;=0,ROUND('Step 1-Farm Data'!$E$70+'simulations soy farm1 '!QW168,1),"")</f>
        <v>50.4</v>
      </c>
      <c r="QX173">
        <f>+IF(QX168+'Step 1-Farm Data'!$E$70&gt;=0,ROUND('Step 1-Farm Data'!$E$70+'simulations soy farm1 '!QX168,1),"")</f>
        <v>52.1</v>
      </c>
      <c r="QY173">
        <f>+IF(QY168+'Step 1-Farm Data'!$E$70&gt;=0,ROUND('Step 1-Farm Data'!$E$70+'simulations soy farm1 '!QY168,1),"")</f>
        <v>49.9</v>
      </c>
      <c r="QZ173">
        <f>+IF(QZ168+'Step 1-Farm Data'!$E$70&gt;=0,ROUND('Step 1-Farm Data'!$E$70+'simulations soy farm1 '!QZ168,1),"")</f>
        <v>51.7</v>
      </c>
      <c r="RA173">
        <f>+IF(RA168+'Step 1-Farm Data'!$E$70&gt;=0,ROUND('Step 1-Farm Data'!$E$70+'simulations soy farm1 '!RA168,1),"")</f>
        <v>52.1</v>
      </c>
      <c r="RB173">
        <f>+IF(RB168+'Step 1-Farm Data'!$E$70&gt;=0,ROUND('Step 1-Farm Data'!$E$70+'simulations soy farm1 '!RB168,1),"")</f>
        <v>51.1</v>
      </c>
      <c r="RC173">
        <f>+IF(RC168+'Step 1-Farm Data'!$E$70&gt;=0,ROUND('Step 1-Farm Data'!$E$70+'simulations soy farm1 '!RC168,1),"")</f>
        <v>51</v>
      </c>
      <c r="RD173">
        <f>+IF(RD168+'Step 1-Farm Data'!$E$70&gt;=0,ROUND('Step 1-Farm Data'!$E$70+'simulations soy farm1 '!RD168,1),"")</f>
        <v>50.7</v>
      </c>
      <c r="RE173">
        <f>+IF(RE168+'Step 1-Farm Data'!$E$70&gt;=0,ROUND('Step 1-Farm Data'!$E$70+'simulations soy farm1 '!RE168,1),"")</f>
        <v>52.8</v>
      </c>
      <c r="RF173">
        <f>+IF(RF168+'Step 1-Farm Data'!$E$70&gt;=0,ROUND('Step 1-Farm Data'!$E$70+'simulations soy farm1 '!RF168,1),"")</f>
        <v>50.9</v>
      </c>
      <c r="RG173">
        <f>+IF(RG168+'Step 1-Farm Data'!$E$70&gt;=0,ROUND('Step 1-Farm Data'!$E$70+'simulations soy farm1 '!RG168,1),"")</f>
        <v>51.2</v>
      </c>
      <c r="RH173">
        <f>+IF(RH168+'Step 1-Farm Data'!$E$70&gt;=0,ROUND('Step 1-Farm Data'!$E$70+'simulations soy farm1 '!RH168,1),"")</f>
        <v>51.9</v>
      </c>
      <c r="RI173">
        <f>+IF(RI168+'Step 1-Farm Data'!$E$70&gt;=0,ROUND('Step 1-Farm Data'!$E$70+'simulations soy farm1 '!RI168,1),"")</f>
        <v>51.8</v>
      </c>
      <c r="RJ173">
        <f>+IF(RJ168+'Step 1-Farm Data'!$E$70&gt;=0,ROUND('Step 1-Farm Data'!$E$70+'simulations soy farm1 '!RJ168,1),"")</f>
        <v>51.7</v>
      </c>
      <c r="RK173">
        <f>+IF(RK168+'Step 1-Farm Data'!$E$70&gt;=0,ROUND('Step 1-Farm Data'!$E$70+'simulations soy farm1 '!RK168,1),"")</f>
        <v>51</v>
      </c>
      <c r="RL173">
        <f>+IF(RL168+'Step 1-Farm Data'!$E$70&gt;=0,ROUND('Step 1-Farm Data'!$E$70+'simulations soy farm1 '!RL168,1),"")</f>
        <v>49.9</v>
      </c>
      <c r="RM173">
        <f>+IF(RM168+'Step 1-Farm Data'!$E$70&gt;=0,ROUND('Step 1-Farm Data'!$E$70+'simulations soy farm1 '!RM168,1),"")</f>
        <v>52</v>
      </c>
      <c r="RN173">
        <f>+IF(RN168+'Step 1-Farm Data'!$E$70&gt;=0,ROUND('Step 1-Farm Data'!$E$70+'simulations soy farm1 '!RN168,1),"")</f>
        <v>51.5</v>
      </c>
      <c r="RO173">
        <f>+IF(RO168+'Step 1-Farm Data'!$E$70&gt;=0,ROUND('Step 1-Farm Data'!$E$70+'simulations soy farm1 '!RO168,1),"")</f>
        <v>51</v>
      </c>
      <c r="RP173">
        <f>+IF(RP168+'Step 1-Farm Data'!$E$70&gt;=0,ROUND('Step 1-Farm Data'!$E$70+'simulations soy farm1 '!RP168,1),"")</f>
        <v>51.6</v>
      </c>
      <c r="RQ173">
        <f>+IF(RQ168+'Step 1-Farm Data'!$E$70&gt;=0,ROUND('Step 1-Farm Data'!$E$70+'simulations soy farm1 '!RQ168,1),"")</f>
        <v>51</v>
      </c>
      <c r="RR173">
        <f>+IF(RR168+'Step 1-Farm Data'!$E$70&gt;=0,ROUND('Step 1-Farm Data'!$E$70+'simulations soy farm1 '!RR168,1),"")</f>
        <v>51.1</v>
      </c>
      <c r="RS173">
        <f>+IF(RS168+'Step 1-Farm Data'!$E$70&gt;=0,ROUND('Step 1-Farm Data'!$E$70+'simulations soy farm1 '!RS168,1),"")</f>
        <v>51.6</v>
      </c>
      <c r="RT173">
        <f>+IF(RT168+'Step 1-Farm Data'!$E$70&gt;=0,ROUND('Step 1-Farm Data'!$E$70+'simulations soy farm1 '!RT168,1),"")</f>
        <v>51.1</v>
      </c>
      <c r="RU173">
        <f>+IF(RU168+'Step 1-Farm Data'!$E$70&gt;=0,ROUND('Step 1-Farm Data'!$E$70+'simulations soy farm1 '!RU168,1),"")</f>
        <v>52.7</v>
      </c>
      <c r="RV173">
        <f>+IF(RV168+'Step 1-Farm Data'!$E$70&gt;=0,ROUND('Step 1-Farm Data'!$E$70+'simulations soy farm1 '!RV168,1),"")</f>
        <v>52.8</v>
      </c>
      <c r="RW173">
        <f>+IF(RW168+'Step 1-Farm Data'!$E$70&gt;=0,ROUND('Step 1-Farm Data'!$E$70+'simulations soy farm1 '!RW168,1),"")</f>
        <v>50.4</v>
      </c>
      <c r="RX173">
        <f>+IF(RX168+'Step 1-Farm Data'!$E$70&gt;=0,ROUND('Step 1-Farm Data'!$E$70+'simulations soy farm1 '!RX168,1),"")</f>
        <v>51.2</v>
      </c>
      <c r="RY173">
        <f>+IF(RY168+'Step 1-Farm Data'!$E$70&gt;=0,ROUND('Step 1-Farm Data'!$E$70+'simulations soy farm1 '!RY168,1),"")</f>
        <v>51.5</v>
      </c>
      <c r="RZ173">
        <f>+IF(RZ168+'Step 1-Farm Data'!$E$70&gt;=0,ROUND('Step 1-Farm Data'!$E$70+'simulations soy farm1 '!RZ168,1),"")</f>
        <v>50.4</v>
      </c>
      <c r="SA173">
        <f>+IF(SA168+'Step 1-Farm Data'!$E$70&gt;=0,ROUND('Step 1-Farm Data'!$E$70+'simulations soy farm1 '!SA168,1),"")</f>
        <v>50.6</v>
      </c>
      <c r="SB173">
        <f>+IF(SB168+'Step 1-Farm Data'!$E$70&gt;=0,ROUND('Step 1-Farm Data'!$E$70+'simulations soy farm1 '!SB168,1),"")</f>
        <v>51.8</v>
      </c>
      <c r="SC173">
        <f>+IF(SC168+'Step 1-Farm Data'!$E$70&gt;=0,ROUND('Step 1-Farm Data'!$E$70+'simulations soy farm1 '!SC168,1),"")</f>
        <v>51.4</v>
      </c>
      <c r="SD173">
        <f>+IF(SD168+'Step 1-Farm Data'!$E$70&gt;=0,ROUND('Step 1-Farm Data'!$E$70+'simulations soy farm1 '!SD168,1),"")</f>
        <v>51.2</v>
      </c>
      <c r="SE173">
        <f>+IF(SE168+'Step 1-Farm Data'!$E$70&gt;=0,ROUND('Step 1-Farm Data'!$E$70+'simulations soy farm1 '!SE168,1),"")</f>
        <v>51.3</v>
      </c>
      <c r="SF173">
        <f>+IF(SF168+'Step 1-Farm Data'!$E$70&gt;=0,ROUND('Step 1-Farm Data'!$E$70+'simulations soy farm1 '!SF168,1),"")</f>
        <v>52.5</v>
      </c>
      <c r="SG173">
        <f>+IF(SG168+'Step 1-Farm Data'!$E$70&gt;=0,ROUND('Step 1-Farm Data'!$E$70+'simulations soy farm1 '!SG168,1),"")</f>
        <v>51.4</v>
      </c>
    </row>
    <row r="174" spans="1:501">
      <c r="A174">
        <f>+A170</f>
        <v>2016</v>
      </c>
    </row>
    <row r="175" spans="1:501">
      <c r="A175" t="s">
        <v>538</v>
      </c>
      <c r="B175">
        <f>+B158</f>
        <v>-2.309134288225323</v>
      </c>
      <c r="C175">
        <f t="shared" ref="C175:BN175" si="151">+C158</f>
        <v>-0.10318785825802479</v>
      </c>
      <c r="D175">
        <f t="shared" si="151"/>
        <v>-0.94377128334599547</v>
      </c>
      <c r="E175">
        <f t="shared" si="151"/>
        <v>8.4286284618428908E-2</v>
      </c>
      <c r="F175">
        <f t="shared" si="151"/>
        <v>0.12066266208421439</v>
      </c>
      <c r="G175">
        <f t="shared" si="151"/>
        <v>-0.1067269295162987</v>
      </c>
      <c r="H175">
        <f t="shared" si="151"/>
        <v>0.10580379239399917</v>
      </c>
      <c r="I175">
        <f t="shared" si="151"/>
        <v>0.65632889345579315</v>
      </c>
      <c r="J175">
        <f t="shared" si="151"/>
        <v>0.30175215215422213</v>
      </c>
      <c r="K175">
        <f t="shared" si="151"/>
        <v>-1.7118918549385853</v>
      </c>
      <c r="L175">
        <f t="shared" si="151"/>
        <v>-0.67024529926129617</v>
      </c>
      <c r="M175">
        <f t="shared" si="151"/>
        <v>1.1785095921368338</v>
      </c>
      <c r="N175">
        <f t="shared" si="151"/>
        <v>-0.14930492397979833</v>
      </c>
      <c r="O175">
        <f t="shared" si="151"/>
        <v>-0.1794683157640975</v>
      </c>
      <c r="P175">
        <f t="shared" si="151"/>
        <v>1.3047974789515138</v>
      </c>
      <c r="Q175">
        <f t="shared" si="151"/>
        <v>-0.79033043220988475</v>
      </c>
      <c r="R175">
        <f t="shared" si="151"/>
        <v>-0.41394514482817613</v>
      </c>
      <c r="S175">
        <f t="shared" si="151"/>
        <v>1.0019766705227084</v>
      </c>
      <c r="T175">
        <f t="shared" si="151"/>
        <v>-2.1157757146283984</v>
      </c>
      <c r="U175">
        <f t="shared" si="151"/>
        <v>2.1535697669605725E-2</v>
      </c>
      <c r="V175">
        <f t="shared" si="151"/>
        <v>5.330662133928854E-2</v>
      </c>
      <c r="W175">
        <f t="shared" si="151"/>
        <v>1.5540126696578227</v>
      </c>
      <c r="X175">
        <f t="shared" si="151"/>
        <v>1.0613689482852351</v>
      </c>
      <c r="Y175">
        <f t="shared" si="151"/>
        <v>1.6753028830862604</v>
      </c>
      <c r="Z175">
        <f t="shared" si="151"/>
        <v>-6.296204446698539E-2</v>
      </c>
      <c r="AA175">
        <f t="shared" si="151"/>
        <v>1.1391375664970838</v>
      </c>
      <c r="AB175">
        <f t="shared" si="151"/>
        <v>-0.76825472206110135</v>
      </c>
      <c r="AC175">
        <f t="shared" si="151"/>
        <v>-2.0533298084046692</v>
      </c>
      <c r="AD175">
        <f t="shared" si="151"/>
        <v>0.77732920544804074</v>
      </c>
      <c r="AE175">
        <f t="shared" si="151"/>
        <v>-1.0297867447661702</v>
      </c>
      <c r="AF175">
        <f t="shared" si="151"/>
        <v>-0.74705440056277439</v>
      </c>
      <c r="AG175">
        <f t="shared" si="151"/>
        <v>0.35341599868843332</v>
      </c>
      <c r="AH175">
        <f t="shared" si="151"/>
        <v>0.28912609195685945</v>
      </c>
      <c r="AI175">
        <f t="shared" si="151"/>
        <v>2.1114919945830479</v>
      </c>
      <c r="AJ175">
        <f t="shared" si="151"/>
        <v>0.2379567831667373</v>
      </c>
      <c r="AK175">
        <f t="shared" si="151"/>
        <v>0.24449377633573022</v>
      </c>
      <c r="AL175">
        <f t="shared" si="151"/>
        <v>0.54018642003939021</v>
      </c>
      <c r="AM175">
        <f t="shared" si="151"/>
        <v>-0.77836602940806188</v>
      </c>
      <c r="AN175">
        <f t="shared" si="151"/>
        <v>-3.1484432838624343E-2</v>
      </c>
      <c r="AO175">
        <f t="shared" si="151"/>
        <v>0.21214304979366716</v>
      </c>
      <c r="AP175">
        <f t="shared" si="151"/>
        <v>-1.4494162314804271</v>
      </c>
      <c r="AQ175">
        <f t="shared" si="151"/>
        <v>0.21268988348310813</v>
      </c>
      <c r="AR175">
        <f t="shared" si="151"/>
        <v>-0.14157308214635123</v>
      </c>
      <c r="AS175">
        <f t="shared" si="151"/>
        <v>0.73237060860265046</v>
      </c>
      <c r="AT175">
        <f t="shared" si="151"/>
        <v>-0.60279035096755251</v>
      </c>
      <c r="AU175">
        <f t="shared" si="151"/>
        <v>-0.41561179386917502</v>
      </c>
      <c r="AV175">
        <f t="shared" si="151"/>
        <v>-0.24946302801254205</v>
      </c>
      <c r="AW175">
        <f t="shared" si="151"/>
        <v>-0.46134573494782671</v>
      </c>
      <c r="AX175">
        <f t="shared" si="151"/>
        <v>-8.2443420978961512E-2</v>
      </c>
      <c r="AY175">
        <f t="shared" si="151"/>
        <v>-2.0667357603088021</v>
      </c>
      <c r="AZ175">
        <f t="shared" si="151"/>
        <v>-0.3105719770246651</v>
      </c>
      <c r="BA175">
        <f t="shared" si="151"/>
        <v>0.86678710431442596</v>
      </c>
      <c r="BB175">
        <f t="shared" si="151"/>
        <v>-1.3381350072450005</v>
      </c>
      <c r="BC175">
        <f t="shared" si="151"/>
        <v>-0.16898297872103285</v>
      </c>
      <c r="BD175">
        <f t="shared" si="151"/>
        <v>0.91119318312848918</v>
      </c>
      <c r="BE175">
        <f t="shared" si="151"/>
        <v>0.87427224571001716</v>
      </c>
      <c r="BF175">
        <f t="shared" si="151"/>
        <v>-0.27059058993472718</v>
      </c>
      <c r="BG175">
        <f t="shared" si="151"/>
        <v>0.11973725122516043</v>
      </c>
      <c r="BH175">
        <f t="shared" si="151"/>
        <v>-1.0253779691993259</v>
      </c>
      <c r="BI175">
        <f t="shared" si="151"/>
        <v>0.66938355303136632</v>
      </c>
      <c r="BJ175">
        <f t="shared" si="151"/>
        <v>0.36165147321298718</v>
      </c>
      <c r="BK175">
        <f t="shared" si="151"/>
        <v>-0.14891725186316762</v>
      </c>
      <c r="BL175">
        <f t="shared" si="151"/>
        <v>0.20706011127913371</v>
      </c>
      <c r="BM175">
        <f t="shared" si="151"/>
        <v>-0.65376980273867957</v>
      </c>
      <c r="BN175">
        <f t="shared" si="151"/>
        <v>-0.66146185417892411</v>
      </c>
      <c r="BO175">
        <f t="shared" ref="BO175:DZ175" si="152">+BO158</f>
        <v>1.7435331756132655</v>
      </c>
      <c r="BP175">
        <f t="shared" si="152"/>
        <v>0.36647406886913814</v>
      </c>
      <c r="BQ175">
        <f t="shared" si="152"/>
        <v>-1.8254422684549354</v>
      </c>
      <c r="BR175">
        <f t="shared" si="152"/>
        <v>0.43411546357674524</v>
      </c>
      <c r="BS175">
        <f t="shared" si="152"/>
        <v>-0.67465748543327209</v>
      </c>
      <c r="BT175">
        <f t="shared" si="152"/>
        <v>0.15549630916211754</v>
      </c>
      <c r="BU175">
        <f t="shared" si="152"/>
        <v>0.23048755792842712</v>
      </c>
      <c r="BV175">
        <f t="shared" si="152"/>
        <v>-0.85680539996246807</v>
      </c>
      <c r="BW175">
        <f t="shared" si="152"/>
        <v>0.89326476881979033</v>
      </c>
      <c r="BX175">
        <f t="shared" si="152"/>
        <v>1.5793284546816722</v>
      </c>
      <c r="BY175">
        <f t="shared" si="152"/>
        <v>0.77909021456434857</v>
      </c>
      <c r="BZ175">
        <f t="shared" si="152"/>
        <v>0.45293745642993599</v>
      </c>
      <c r="CA175">
        <f t="shared" si="152"/>
        <v>-0.68903887040505651</v>
      </c>
      <c r="CB175">
        <f t="shared" si="152"/>
        <v>0.90656840256997384</v>
      </c>
      <c r="CC175">
        <f t="shared" si="152"/>
        <v>8.5515239334199578E-2</v>
      </c>
      <c r="CD175">
        <f t="shared" si="152"/>
        <v>-0.93437847681343555</v>
      </c>
      <c r="CE175">
        <f t="shared" si="152"/>
        <v>-0.51311872084625065</v>
      </c>
      <c r="CF175">
        <f t="shared" si="152"/>
        <v>0.21809228201163933</v>
      </c>
      <c r="CG175">
        <f t="shared" si="152"/>
        <v>0.4721789537143195</v>
      </c>
      <c r="CH175">
        <f t="shared" si="152"/>
        <v>0.14219153854355682</v>
      </c>
      <c r="CI175">
        <f t="shared" si="152"/>
        <v>-3.5923903851653449E-2</v>
      </c>
      <c r="CJ175">
        <f t="shared" si="152"/>
        <v>1.1896122487087268</v>
      </c>
      <c r="CK175">
        <f t="shared" si="152"/>
        <v>-0.49738787311071064</v>
      </c>
      <c r="CL175">
        <f t="shared" si="152"/>
        <v>-1.0326516530767549</v>
      </c>
      <c r="CM175">
        <f t="shared" si="152"/>
        <v>0.64809682953637093</v>
      </c>
      <c r="CN175">
        <f t="shared" si="152"/>
        <v>1.2580312613863498</v>
      </c>
      <c r="CO175">
        <f t="shared" si="152"/>
        <v>3.0718183552380651E-2</v>
      </c>
      <c r="CP175">
        <f t="shared" si="152"/>
        <v>-0.37745962799817789</v>
      </c>
      <c r="CQ175">
        <f t="shared" si="152"/>
        <v>8.8357410277239978E-3</v>
      </c>
      <c r="CR175">
        <f t="shared" si="152"/>
        <v>-0.93603830464417115</v>
      </c>
      <c r="CS175">
        <f t="shared" si="152"/>
        <v>1.9781327864620835</v>
      </c>
      <c r="CT175">
        <f t="shared" si="152"/>
        <v>-0.25143663151538931</v>
      </c>
      <c r="CU175">
        <f t="shared" si="152"/>
        <v>0.44997250370215625</v>
      </c>
      <c r="CV175">
        <f t="shared" si="152"/>
        <v>-0.1143462213804014</v>
      </c>
      <c r="CW175">
        <f t="shared" si="152"/>
        <v>-0.55770783546904568</v>
      </c>
      <c r="CX175">
        <f t="shared" si="152"/>
        <v>-1.1408951650082599</v>
      </c>
      <c r="CY175">
        <f t="shared" si="152"/>
        <v>0.61818354879505932</v>
      </c>
      <c r="CZ175">
        <f t="shared" si="152"/>
        <v>7.3006276579690166E-2</v>
      </c>
      <c r="DA175">
        <f t="shared" si="152"/>
        <v>-0.29487409847206436</v>
      </c>
      <c r="DB175">
        <f t="shared" si="152"/>
        <v>1.7725915313349105</v>
      </c>
      <c r="DC175">
        <f t="shared" si="152"/>
        <v>0.30359501579368953</v>
      </c>
      <c r="DD175">
        <f t="shared" si="152"/>
        <v>0.53629605645255651</v>
      </c>
      <c r="DE175">
        <f t="shared" si="152"/>
        <v>-1.8889295461121947</v>
      </c>
      <c r="DF175">
        <f t="shared" si="152"/>
        <v>1.870575943030417</v>
      </c>
      <c r="DG175">
        <f t="shared" si="152"/>
        <v>0.13570343071478419</v>
      </c>
      <c r="DH175">
        <f t="shared" si="152"/>
        <v>1.0880830814130604</v>
      </c>
      <c r="DI175">
        <f t="shared" si="152"/>
        <v>0.69818497649976052</v>
      </c>
      <c r="DJ175">
        <f t="shared" si="152"/>
        <v>-0.84942939793108962</v>
      </c>
      <c r="DK175">
        <f t="shared" si="152"/>
        <v>-0.16859530660440214</v>
      </c>
      <c r="DL175">
        <f t="shared" si="152"/>
        <v>0.43335830923751928</v>
      </c>
      <c r="DM175">
        <f t="shared" si="152"/>
        <v>-1.0227927305095363</v>
      </c>
      <c r="DN175">
        <f t="shared" si="152"/>
        <v>-1.1416273082431871</v>
      </c>
      <c r="DO175">
        <f t="shared" si="152"/>
        <v>2.0603147277142853</v>
      </c>
      <c r="DP175">
        <f t="shared" si="152"/>
        <v>1.6675721781211905</v>
      </c>
      <c r="DQ175">
        <f t="shared" si="152"/>
        <v>1.287085069634486</v>
      </c>
      <c r="DR175">
        <f t="shared" si="152"/>
        <v>-2.513161234674044E-2</v>
      </c>
      <c r="DS175">
        <f t="shared" si="152"/>
        <v>-0.54337533583748154</v>
      </c>
      <c r="DT175">
        <f t="shared" si="152"/>
        <v>0.83016402641078457</v>
      </c>
      <c r="DU175">
        <f t="shared" si="152"/>
        <v>-8.8357410277239978E-3</v>
      </c>
      <c r="DV175">
        <f t="shared" si="152"/>
        <v>-0.65329572862538043</v>
      </c>
      <c r="DW175">
        <f t="shared" si="152"/>
        <v>1.6291824067593552</v>
      </c>
      <c r="DX175">
        <f t="shared" si="152"/>
        <v>-0.37130575947230682</v>
      </c>
      <c r="DY175">
        <f t="shared" si="152"/>
        <v>-1.854114088928327</v>
      </c>
      <c r="DZ175">
        <f t="shared" si="152"/>
        <v>-1.6104331734823063</v>
      </c>
      <c r="EA175">
        <f t="shared" ref="EA175:GL175" si="153">+EA158</f>
        <v>-0.47877392717055045</v>
      </c>
      <c r="EB175">
        <f t="shared" si="153"/>
        <v>1.5965997590683401</v>
      </c>
      <c r="EC175">
        <f t="shared" si="153"/>
        <v>1.7393540474586189</v>
      </c>
      <c r="ED175">
        <f t="shared" si="153"/>
        <v>0.86178488345467485</v>
      </c>
      <c r="EE175">
        <f t="shared" si="153"/>
        <v>-0.67831251726602204</v>
      </c>
      <c r="EF175">
        <f t="shared" si="153"/>
        <v>-0.164870925800642</v>
      </c>
      <c r="EG175">
        <f t="shared" si="153"/>
        <v>-0.71487647801404819</v>
      </c>
      <c r="EH175">
        <f t="shared" si="153"/>
        <v>1.1742304195649922</v>
      </c>
      <c r="EI175">
        <f t="shared" si="153"/>
        <v>0.81279836194880772</v>
      </c>
      <c r="EJ175">
        <f t="shared" si="153"/>
        <v>-9.0121829998679459E-2</v>
      </c>
      <c r="EK175">
        <f t="shared" si="153"/>
        <v>0.74958506957045756</v>
      </c>
      <c r="EL175">
        <f t="shared" si="153"/>
        <v>3.2019897844293155E-2</v>
      </c>
      <c r="EM175">
        <f t="shared" si="153"/>
        <v>-1.4306488083093427</v>
      </c>
      <c r="EN175">
        <f t="shared" si="153"/>
        <v>6.0508682508952916E-2</v>
      </c>
      <c r="EO175">
        <f t="shared" si="153"/>
        <v>0.14141846804704983</v>
      </c>
      <c r="EP175">
        <f t="shared" si="153"/>
        <v>0.84636212704936042</v>
      </c>
      <c r="EQ175">
        <f t="shared" si="153"/>
        <v>-1.6402373148594052</v>
      </c>
      <c r="ER175">
        <f t="shared" si="153"/>
        <v>-0.17931256479641888</v>
      </c>
      <c r="ES175">
        <f t="shared" si="153"/>
        <v>-0.25633426048443653</v>
      </c>
      <c r="ET175">
        <f t="shared" si="153"/>
        <v>-1.753055585140828</v>
      </c>
      <c r="EU175">
        <f t="shared" si="153"/>
        <v>-0.82348833529977128</v>
      </c>
      <c r="EV175">
        <f t="shared" si="153"/>
        <v>-0.79651499618194066</v>
      </c>
      <c r="EW175">
        <f t="shared" si="153"/>
        <v>0.4853905011259485</v>
      </c>
      <c r="EX175">
        <f t="shared" si="153"/>
        <v>0.47954699766705744</v>
      </c>
      <c r="EY175">
        <f t="shared" si="153"/>
        <v>1.6329431673511863</v>
      </c>
      <c r="EZ175">
        <f t="shared" si="153"/>
        <v>2.1136293071322143</v>
      </c>
      <c r="FA175">
        <f t="shared" si="153"/>
        <v>-1.7269849195145071</v>
      </c>
      <c r="FB175">
        <f t="shared" si="153"/>
        <v>0.59519379647099413</v>
      </c>
      <c r="FC175">
        <f t="shared" si="153"/>
        <v>0.80706399785412941</v>
      </c>
      <c r="FD175">
        <f t="shared" si="153"/>
        <v>0.68991198531875852</v>
      </c>
      <c r="FE175">
        <f t="shared" si="153"/>
        <v>-0.47877392717055045</v>
      </c>
      <c r="FF175">
        <f t="shared" si="153"/>
        <v>0.65718268160708249</v>
      </c>
      <c r="FG175">
        <f t="shared" si="153"/>
        <v>2.1333107724785805</v>
      </c>
      <c r="FH175">
        <f t="shared" si="153"/>
        <v>0.88327624325756915</v>
      </c>
      <c r="FI175">
        <f t="shared" si="153"/>
        <v>0.84373823483474553</v>
      </c>
      <c r="FJ175">
        <f t="shared" si="153"/>
        <v>-0.10572648534434848</v>
      </c>
      <c r="FK175">
        <f t="shared" si="153"/>
        <v>0.81535517892916687</v>
      </c>
      <c r="FL175">
        <f t="shared" si="153"/>
        <v>0.26504039851715788</v>
      </c>
      <c r="FM175">
        <f t="shared" si="153"/>
        <v>-1.3921271602157503</v>
      </c>
      <c r="FN175">
        <f t="shared" si="153"/>
        <v>2.2940002963878214</v>
      </c>
      <c r="FO175">
        <f t="shared" si="153"/>
        <v>-1.8767786968965083</v>
      </c>
      <c r="FP175">
        <f t="shared" si="153"/>
        <v>0.64526830101385713</v>
      </c>
      <c r="FQ175">
        <f t="shared" si="153"/>
        <v>-0.16983676687232219</v>
      </c>
      <c r="FR175">
        <f t="shared" si="153"/>
        <v>0.50189555622637272</v>
      </c>
      <c r="FS175">
        <f t="shared" si="153"/>
        <v>-1.8754417396849021</v>
      </c>
      <c r="FT175">
        <f t="shared" si="153"/>
        <v>-1.4283114069257863</v>
      </c>
      <c r="FU175">
        <f t="shared" si="153"/>
        <v>-1.0350004231440835</v>
      </c>
      <c r="FV175">
        <f t="shared" si="153"/>
        <v>0.78106040746206418</v>
      </c>
      <c r="FW175">
        <f t="shared" si="153"/>
        <v>0.54275460570352152</v>
      </c>
      <c r="FX175">
        <f t="shared" si="153"/>
        <v>-0.10518760973354802</v>
      </c>
      <c r="FY175">
        <f t="shared" si="153"/>
        <v>0.67994960772921331</v>
      </c>
      <c r="FZ175">
        <f t="shared" si="153"/>
        <v>0.16440594663436059</v>
      </c>
      <c r="GA175">
        <f t="shared" si="153"/>
        <v>1.0569465302978642</v>
      </c>
      <c r="GB175">
        <f t="shared" si="153"/>
        <v>-1.1185920811840333</v>
      </c>
      <c r="GC175">
        <f t="shared" si="153"/>
        <v>-0.19044136934098788</v>
      </c>
      <c r="GD175">
        <f t="shared" si="153"/>
        <v>9.6883923106361181E-2</v>
      </c>
      <c r="GE175">
        <f t="shared" si="153"/>
        <v>-0.36099891076446511</v>
      </c>
      <c r="GF175">
        <f t="shared" si="153"/>
        <v>-0.35300899980938993</v>
      </c>
      <c r="GG175">
        <f t="shared" si="153"/>
        <v>0.37581685319310054</v>
      </c>
      <c r="GH175">
        <f t="shared" si="153"/>
        <v>-1.0047597243101336</v>
      </c>
      <c r="GI175">
        <f t="shared" si="153"/>
        <v>-0.12528744264272973</v>
      </c>
      <c r="GJ175">
        <f t="shared" si="153"/>
        <v>-0.56523049352108501</v>
      </c>
      <c r="GK175">
        <f t="shared" si="153"/>
        <v>-0.31434638003702275</v>
      </c>
      <c r="GL175">
        <f t="shared" si="153"/>
        <v>9.0121829998679459E-2</v>
      </c>
      <c r="GM175">
        <f t="shared" ref="GM175:IX175" si="154">+GM158</f>
        <v>0.46568857214879245</v>
      </c>
      <c r="GN175">
        <f t="shared" si="154"/>
        <v>8.328811418323312E-2</v>
      </c>
      <c r="GO175">
        <f t="shared" si="154"/>
        <v>0.59665580920409411</v>
      </c>
      <c r="GP175">
        <f t="shared" si="154"/>
        <v>1.1233260011067614</v>
      </c>
      <c r="GQ175">
        <f t="shared" si="154"/>
        <v>0.70856913225725293</v>
      </c>
      <c r="GR175">
        <f t="shared" si="154"/>
        <v>0.37647396311513148</v>
      </c>
      <c r="GS175">
        <f t="shared" si="154"/>
        <v>1.2660166248679161E-2</v>
      </c>
      <c r="GT175">
        <f t="shared" si="154"/>
        <v>1.0810572348418646</v>
      </c>
      <c r="GU175">
        <f t="shared" si="154"/>
        <v>1.5499290384468623</v>
      </c>
      <c r="GV175">
        <f t="shared" si="154"/>
        <v>0.96500116342213005</v>
      </c>
      <c r="GW175">
        <f t="shared" si="154"/>
        <v>0.20924858290527482</v>
      </c>
      <c r="GX175">
        <f t="shared" si="154"/>
        <v>1.4435363482334651</v>
      </c>
      <c r="GY175">
        <f t="shared" si="154"/>
        <v>-1.7442334865336306</v>
      </c>
      <c r="GZ175">
        <f t="shared" si="154"/>
        <v>-1.4597708286601119</v>
      </c>
      <c r="HA175">
        <f t="shared" si="154"/>
        <v>-0.21222149371169508</v>
      </c>
      <c r="HB175">
        <f t="shared" si="154"/>
        <v>-7.4846866482403129E-2</v>
      </c>
      <c r="HC175">
        <f t="shared" si="154"/>
        <v>1.0663552529877052</v>
      </c>
      <c r="HD175">
        <f t="shared" si="154"/>
        <v>-1.1512202036101371</v>
      </c>
      <c r="HE175">
        <f t="shared" si="154"/>
        <v>0.5282754500512965</v>
      </c>
      <c r="HF175">
        <f t="shared" si="154"/>
        <v>-2.6273119146935642</v>
      </c>
      <c r="HG175">
        <f t="shared" si="154"/>
        <v>-1.8825903680408373</v>
      </c>
      <c r="HH175">
        <f t="shared" si="154"/>
        <v>-0.10803432815009728</v>
      </c>
      <c r="HI175">
        <f t="shared" si="154"/>
        <v>7.7302502177190036E-2</v>
      </c>
      <c r="HJ175">
        <f t="shared" si="154"/>
        <v>-0.2811589183693286</v>
      </c>
      <c r="HK175">
        <f t="shared" si="154"/>
        <v>-1.3903127182857133</v>
      </c>
      <c r="HL175">
        <f t="shared" si="154"/>
        <v>0.31732270144857466</v>
      </c>
      <c r="HM175">
        <f t="shared" si="154"/>
        <v>1.788266672519967</v>
      </c>
      <c r="HN175">
        <f t="shared" si="154"/>
        <v>2.3592656361870468</v>
      </c>
      <c r="HO175">
        <f t="shared" si="154"/>
        <v>0.69234033617249224</v>
      </c>
      <c r="HP175">
        <f t="shared" si="154"/>
        <v>-1.0710937203839421</v>
      </c>
      <c r="HQ175">
        <f t="shared" si="154"/>
        <v>-0.20713855519716162</v>
      </c>
      <c r="HR175">
        <f t="shared" si="154"/>
        <v>-2.0157676772214472</v>
      </c>
      <c r="HS175">
        <f t="shared" si="154"/>
        <v>-0.4882326720689889</v>
      </c>
      <c r="HT175">
        <f t="shared" si="154"/>
        <v>-0.33175638236571103</v>
      </c>
      <c r="HU175">
        <f t="shared" si="154"/>
        <v>0.83720351540250704</v>
      </c>
      <c r="HV175">
        <f t="shared" si="154"/>
        <v>1.0647340786817949</v>
      </c>
      <c r="HW175">
        <f t="shared" si="154"/>
        <v>1.7192223822348751</v>
      </c>
      <c r="HX175">
        <f t="shared" si="154"/>
        <v>-0.12559553397295531</v>
      </c>
      <c r="HY175">
        <f t="shared" si="154"/>
        <v>0.67456085162120871</v>
      </c>
      <c r="HZ175">
        <f t="shared" si="154"/>
        <v>0.2400042831141036</v>
      </c>
      <c r="IA175">
        <f t="shared" si="154"/>
        <v>-1.879006958915852</v>
      </c>
      <c r="IB175">
        <f t="shared" si="154"/>
        <v>0.91816673375433311</v>
      </c>
      <c r="IC175">
        <f t="shared" si="154"/>
        <v>1.7043248590198345</v>
      </c>
      <c r="ID175">
        <f t="shared" si="154"/>
        <v>0.41936800698749721</v>
      </c>
      <c r="IE175">
        <f t="shared" si="154"/>
        <v>-1.0926578397629783</v>
      </c>
      <c r="IF175">
        <f t="shared" si="154"/>
        <v>-0.3987406671512872</v>
      </c>
      <c r="IG175">
        <f t="shared" si="154"/>
        <v>1.2038572094752453</v>
      </c>
      <c r="IH175">
        <f t="shared" si="154"/>
        <v>0.59336798585718498</v>
      </c>
      <c r="II175">
        <f t="shared" si="154"/>
        <v>1.1011729839083273</v>
      </c>
      <c r="IJ175">
        <f t="shared" si="154"/>
        <v>0.20088918972760439</v>
      </c>
      <c r="IK175">
        <f t="shared" si="154"/>
        <v>1.2453074305085465</v>
      </c>
      <c r="IL175">
        <f t="shared" si="154"/>
        <v>0.49332356866216287</v>
      </c>
      <c r="IM175">
        <f t="shared" si="154"/>
        <v>-0.71349404606735334</v>
      </c>
      <c r="IN175">
        <f t="shared" si="154"/>
        <v>-0.77784761742805131</v>
      </c>
      <c r="IO175">
        <f t="shared" si="154"/>
        <v>-1.4268243830883875</v>
      </c>
      <c r="IP175">
        <f t="shared" si="154"/>
        <v>-1.2605687516042963</v>
      </c>
      <c r="IQ175">
        <f t="shared" si="154"/>
        <v>0.20799802769033704</v>
      </c>
      <c r="IR175">
        <f t="shared" si="154"/>
        <v>-0.70307351052179001</v>
      </c>
      <c r="IS175">
        <f t="shared" si="154"/>
        <v>0.84833345681545325</v>
      </c>
      <c r="IT175">
        <f t="shared" si="154"/>
        <v>0.49349637265549973</v>
      </c>
      <c r="IU175">
        <f t="shared" si="154"/>
        <v>1.5576006262563169</v>
      </c>
      <c r="IV175">
        <f t="shared" si="154"/>
        <v>0.8348160918103531</v>
      </c>
      <c r="IW175">
        <f t="shared" si="154"/>
        <v>-0.52256609706091695</v>
      </c>
      <c r="IX175">
        <f t="shared" si="154"/>
        <v>-0.44591388359549455</v>
      </c>
      <c r="IY175">
        <f t="shared" ref="IY175:LJ175" si="155">+IY158</f>
        <v>0.52282985052443109</v>
      </c>
      <c r="IZ175">
        <f t="shared" si="155"/>
        <v>-0.34983486330020241</v>
      </c>
      <c r="JA175">
        <f t="shared" si="155"/>
        <v>-0.68439021561061963</v>
      </c>
      <c r="JB175">
        <f t="shared" si="155"/>
        <v>-0.62105755205266178</v>
      </c>
      <c r="JC175">
        <f t="shared" si="155"/>
        <v>0.23339453036896884</v>
      </c>
      <c r="JD175">
        <f t="shared" si="155"/>
        <v>-0.89794866653392091</v>
      </c>
      <c r="JE175">
        <f t="shared" si="155"/>
        <v>0.57251554608228616</v>
      </c>
      <c r="JF175">
        <f t="shared" si="155"/>
        <v>0.93924427346792072</v>
      </c>
      <c r="JG175">
        <f t="shared" si="155"/>
        <v>0.58218574849888682</v>
      </c>
      <c r="JH175">
        <f t="shared" si="155"/>
        <v>0.16688773030182347</v>
      </c>
      <c r="JI175">
        <f t="shared" si="155"/>
        <v>-0.15255409380188212</v>
      </c>
      <c r="JJ175">
        <f t="shared" si="155"/>
        <v>-0.29567331694124732</v>
      </c>
      <c r="JK175">
        <f t="shared" si="155"/>
        <v>0.69789166445843875</v>
      </c>
      <c r="JL175">
        <f t="shared" si="155"/>
        <v>-2.3015127226244658</v>
      </c>
      <c r="JM175">
        <f t="shared" si="155"/>
        <v>0.66842744672612753</v>
      </c>
      <c r="JN175">
        <f t="shared" si="155"/>
        <v>1.5030855138320476</v>
      </c>
      <c r="JO175">
        <f t="shared" si="155"/>
        <v>2.9445072868838906</v>
      </c>
      <c r="JP175">
        <f t="shared" si="155"/>
        <v>0.68826238930341788</v>
      </c>
      <c r="JQ175">
        <f t="shared" si="155"/>
        <v>-1.1260613064223435</v>
      </c>
      <c r="JR175">
        <f t="shared" si="155"/>
        <v>2.125198079738766</v>
      </c>
      <c r="JS175">
        <f t="shared" si="155"/>
        <v>-0.27503688215801958</v>
      </c>
      <c r="JT175">
        <f t="shared" si="155"/>
        <v>0.60242427935008891</v>
      </c>
      <c r="JU175">
        <f t="shared" si="155"/>
        <v>0.80748804975883104</v>
      </c>
      <c r="JV175">
        <f t="shared" si="155"/>
        <v>-1.4012539395480417</v>
      </c>
      <c r="JW175">
        <f t="shared" si="155"/>
        <v>-0.73938963396358304</v>
      </c>
      <c r="JX175">
        <f t="shared" si="155"/>
        <v>-9.0967660071328282E-2</v>
      </c>
      <c r="JY175">
        <f t="shared" si="155"/>
        <v>-1.1321390047669411</v>
      </c>
      <c r="JZ175">
        <f t="shared" si="155"/>
        <v>0.67072505771648139</v>
      </c>
      <c r="KA175">
        <f t="shared" si="155"/>
        <v>0.36933897717972286</v>
      </c>
      <c r="KB175">
        <f t="shared" si="155"/>
        <v>-2.3248321667779237</v>
      </c>
      <c r="KC175">
        <f t="shared" si="155"/>
        <v>0.10426447261124849</v>
      </c>
      <c r="KD175">
        <f t="shared" si="155"/>
        <v>-1.2261011761438567</v>
      </c>
      <c r="KE175">
        <f t="shared" si="155"/>
        <v>0.15479827197850682</v>
      </c>
      <c r="KF175">
        <f t="shared" si="155"/>
        <v>-0.42530587052169722</v>
      </c>
      <c r="KG175">
        <f t="shared" si="155"/>
        <v>-0.12798636817024089</v>
      </c>
      <c r="KH175">
        <f t="shared" si="155"/>
        <v>2.073256837320514</v>
      </c>
      <c r="KI175">
        <f t="shared" si="155"/>
        <v>-0.57594320423959289</v>
      </c>
      <c r="KJ175">
        <f t="shared" si="155"/>
        <v>-0.51888719099224545</v>
      </c>
      <c r="KK175">
        <f t="shared" si="155"/>
        <v>1.7559068510308862</v>
      </c>
      <c r="KL175">
        <f t="shared" si="155"/>
        <v>0.57847273637889884</v>
      </c>
      <c r="KM175">
        <f t="shared" si="155"/>
        <v>-0.43512386582733598</v>
      </c>
      <c r="KN175">
        <f t="shared" si="155"/>
        <v>0.5594961294264067</v>
      </c>
      <c r="KO175">
        <f t="shared" si="155"/>
        <v>-1.4205033949110657</v>
      </c>
      <c r="KP175">
        <f t="shared" si="155"/>
        <v>0.25641384127084166</v>
      </c>
      <c r="KQ175">
        <f t="shared" si="155"/>
        <v>0.65519088821019977</v>
      </c>
      <c r="KR175">
        <f t="shared" si="155"/>
        <v>-8.5667579696746543E-2</v>
      </c>
      <c r="KS175">
        <f t="shared" si="155"/>
        <v>1.0286180440743919</v>
      </c>
      <c r="KT175">
        <f t="shared" si="155"/>
        <v>-2.0059451344422996</v>
      </c>
      <c r="KU175">
        <f t="shared" si="155"/>
        <v>-0.16820649761939421</v>
      </c>
      <c r="KV175">
        <f t="shared" si="155"/>
        <v>-0.35260200093034655</v>
      </c>
      <c r="KW175">
        <f t="shared" si="155"/>
        <v>-0.33329115467495285</v>
      </c>
      <c r="KX175">
        <f t="shared" si="155"/>
        <v>-0.57865463531925343</v>
      </c>
      <c r="KY175">
        <f t="shared" si="155"/>
        <v>0.8820347829896491</v>
      </c>
      <c r="KZ175">
        <f t="shared" si="155"/>
        <v>0.18569153326097876</v>
      </c>
      <c r="LA175">
        <f t="shared" si="155"/>
        <v>-1.5960540622472763</v>
      </c>
      <c r="LB175">
        <f t="shared" si="155"/>
        <v>-0.67513838075683452</v>
      </c>
      <c r="LC175">
        <f t="shared" si="155"/>
        <v>-0.52081304602324963</v>
      </c>
      <c r="LD175">
        <f t="shared" si="155"/>
        <v>-0.45048182073514909</v>
      </c>
      <c r="LE175">
        <f t="shared" si="155"/>
        <v>-1.5047453416627832</v>
      </c>
      <c r="LF175">
        <f t="shared" si="155"/>
        <v>0.51678853196790442</v>
      </c>
      <c r="LG175">
        <f t="shared" si="155"/>
        <v>1.3596036296803504</v>
      </c>
      <c r="LH175">
        <f t="shared" si="155"/>
        <v>0.89794866653392091</v>
      </c>
      <c r="LI175">
        <f t="shared" si="155"/>
        <v>-0.48547690312261693</v>
      </c>
      <c r="LJ175">
        <f t="shared" si="155"/>
        <v>0.14195961739460472</v>
      </c>
      <c r="LK175">
        <f t="shared" ref="LK175:NV175" si="156">+LK158</f>
        <v>6.771415428374894E-2</v>
      </c>
      <c r="LL175">
        <f t="shared" si="156"/>
        <v>1.2265900295460597</v>
      </c>
      <c r="LM175">
        <f t="shared" si="156"/>
        <v>1.5698151401011273</v>
      </c>
      <c r="LN175">
        <f t="shared" si="156"/>
        <v>1.3267981557874009</v>
      </c>
      <c r="LO175">
        <f t="shared" si="156"/>
        <v>-1.6437752492493019</v>
      </c>
      <c r="LP175">
        <f t="shared" si="156"/>
        <v>8.6896534412517212E-2</v>
      </c>
      <c r="LQ175">
        <f t="shared" si="156"/>
        <v>0.50719449973257724</v>
      </c>
      <c r="LR175">
        <f t="shared" si="156"/>
        <v>1.8443915905663744</v>
      </c>
      <c r="LS175">
        <f t="shared" si="156"/>
        <v>-1.3058752301731147</v>
      </c>
      <c r="LT175">
        <f t="shared" si="156"/>
        <v>0.47423213800357189</v>
      </c>
      <c r="LU175">
        <f t="shared" si="156"/>
        <v>-1.4660190572612919</v>
      </c>
      <c r="LV175">
        <f t="shared" si="156"/>
        <v>1.0716371434682515</v>
      </c>
      <c r="LW175">
        <f t="shared" si="156"/>
        <v>-0.39650558392168023</v>
      </c>
      <c r="LX175">
        <f t="shared" si="156"/>
        <v>-0.28322915568423923</v>
      </c>
      <c r="LY175">
        <f t="shared" si="156"/>
        <v>0.48797346607898362</v>
      </c>
      <c r="LZ175">
        <f t="shared" si="156"/>
        <v>-0.14211423149390612</v>
      </c>
      <c r="MA175">
        <f t="shared" si="156"/>
        <v>-0.6730260793119669</v>
      </c>
      <c r="MB175">
        <f t="shared" si="156"/>
        <v>1.2675400284933858</v>
      </c>
      <c r="MC175">
        <f t="shared" si="156"/>
        <v>0.60114075495221186</v>
      </c>
      <c r="MD175">
        <f t="shared" si="156"/>
        <v>-2.3375650926027447</v>
      </c>
      <c r="ME175">
        <f t="shared" si="156"/>
        <v>-0.76548303695744835</v>
      </c>
      <c r="MF175">
        <f t="shared" si="156"/>
        <v>0.33960645851038862</v>
      </c>
      <c r="MG175">
        <f t="shared" si="156"/>
        <v>1.3530780051951297</v>
      </c>
      <c r="MH175">
        <f t="shared" si="156"/>
        <v>-1.4571151041309349</v>
      </c>
      <c r="MI175">
        <f t="shared" si="156"/>
        <v>2.0433617464732379</v>
      </c>
      <c r="MJ175">
        <f t="shared" si="156"/>
        <v>0.36663777791545726</v>
      </c>
      <c r="MK175">
        <f t="shared" si="156"/>
        <v>1.2408327165758237</v>
      </c>
      <c r="ML175">
        <f t="shared" si="156"/>
        <v>-1.3187241165724117</v>
      </c>
      <c r="MM175">
        <f t="shared" si="156"/>
        <v>-0.84330167737789452</v>
      </c>
      <c r="MN175">
        <f t="shared" si="156"/>
        <v>8.1906819104915485E-2</v>
      </c>
      <c r="MO175">
        <f t="shared" si="156"/>
        <v>-0.13454496183840092</v>
      </c>
      <c r="MP175">
        <f t="shared" si="156"/>
        <v>-0.29016405278525781</v>
      </c>
      <c r="MQ175">
        <f t="shared" si="156"/>
        <v>-1.1247630027355626</v>
      </c>
      <c r="MR175">
        <f t="shared" si="156"/>
        <v>-0.22154154066811316</v>
      </c>
      <c r="MS175">
        <f t="shared" si="156"/>
        <v>-0.20823222257604357</v>
      </c>
      <c r="MT175">
        <f t="shared" si="156"/>
        <v>2.3036773200146854</v>
      </c>
      <c r="MU175">
        <f t="shared" si="156"/>
        <v>-0.45480305743694771</v>
      </c>
      <c r="MV175">
        <f t="shared" si="156"/>
        <v>1.2624332157429308</v>
      </c>
      <c r="MW175">
        <f t="shared" si="156"/>
        <v>0.79106257544481196</v>
      </c>
      <c r="MX175">
        <f t="shared" si="156"/>
        <v>0.84035718828090467</v>
      </c>
      <c r="MY175">
        <f t="shared" si="156"/>
        <v>-1.0452504284330644</v>
      </c>
      <c r="MZ175">
        <f t="shared" si="156"/>
        <v>0.47406047087861225</v>
      </c>
      <c r="NA175">
        <f t="shared" si="156"/>
        <v>0.7616949915245641</v>
      </c>
      <c r="NB175">
        <f t="shared" si="156"/>
        <v>0.60931824918952771</v>
      </c>
      <c r="NC175">
        <f t="shared" si="156"/>
        <v>-0.77536469689221121</v>
      </c>
      <c r="ND175">
        <f t="shared" si="156"/>
        <v>0.63681227402412333</v>
      </c>
      <c r="NE175">
        <f t="shared" si="156"/>
        <v>-0.19503886505845003</v>
      </c>
      <c r="NF175">
        <f t="shared" si="156"/>
        <v>-0.91014953795820475</v>
      </c>
      <c r="NG175">
        <f t="shared" si="156"/>
        <v>-0.15696741684223525</v>
      </c>
      <c r="NH175">
        <f t="shared" si="156"/>
        <v>0.34755885280901566</v>
      </c>
      <c r="NI175">
        <f t="shared" si="156"/>
        <v>-7.3312094173161313E-2</v>
      </c>
      <c r="NJ175">
        <f t="shared" si="156"/>
        <v>0.31981699066818692</v>
      </c>
      <c r="NK175">
        <f t="shared" si="156"/>
        <v>0.69467546381929424</v>
      </c>
      <c r="NL175">
        <f t="shared" si="156"/>
        <v>-1.5643308870494366</v>
      </c>
      <c r="NM175">
        <f t="shared" si="156"/>
        <v>-1.5803925634827465</v>
      </c>
      <c r="NN175">
        <f t="shared" si="156"/>
        <v>0.10364942681917455</v>
      </c>
      <c r="NO175">
        <f t="shared" si="156"/>
        <v>-0.37557128962362185</v>
      </c>
      <c r="NP175">
        <f t="shared" si="156"/>
        <v>-2.3191569198388606</v>
      </c>
      <c r="NQ175">
        <f t="shared" si="156"/>
        <v>-1.7172123989439569</v>
      </c>
      <c r="NR175">
        <f t="shared" si="156"/>
        <v>6.9708221417386085E-2</v>
      </c>
      <c r="NS175">
        <f t="shared" si="156"/>
        <v>-0.35219500205130316</v>
      </c>
      <c r="NT175">
        <f t="shared" si="156"/>
        <v>0.71181830207933672</v>
      </c>
      <c r="NU175">
        <f t="shared" si="156"/>
        <v>-0.18779246602207422</v>
      </c>
      <c r="NV175">
        <f t="shared" si="156"/>
        <v>1.0305666364729404</v>
      </c>
      <c r="NW175">
        <f t="shared" ref="NW175:QH175" si="157">+NW158</f>
        <v>0.88633214545552619</v>
      </c>
      <c r="NX175">
        <f t="shared" si="157"/>
        <v>-1.4867191566736437</v>
      </c>
      <c r="NY175">
        <f t="shared" si="157"/>
        <v>0.59866806623176672</v>
      </c>
      <c r="NZ175">
        <f t="shared" si="157"/>
        <v>-0.84614157458418049</v>
      </c>
      <c r="OA175">
        <f t="shared" si="157"/>
        <v>1.5632895156159066</v>
      </c>
      <c r="OB175">
        <f t="shared" si="157"/>
        <v>0.4762023309012875</v>
      </c>
      <c r="OC175">
        <f t="shared" si="157"/>
        <v>0.70562236942350864</v>
      </c>
      <c r="OD175">
        <f t="shared" si="157"/>
        <v>1.9311210053274408</v>
      </c>
      <c r="OE175">
        <f t="shared" si="157"/>
        <v>7.6381638791644946E-2</v>
      </c>
      <c r="OF175">
        <f t="shared" si="157"/>
        <v>0.52002633310621604</v>
      </c>
      <c r="OG175">
        <f t="shared" si="157"/>
        <v>0.54541715144296177</v>
      </c>
      <c r="OH175">
        <f t="shared" si="157"/>
        <v>0.91235278887324966</v>
      </c>
      <c r="OI175">
        <f t="shared" si="157"/>
        <v>-0.18864966477849521</v>
      </c>
      <c r="OJ175">
        <f t="shared" si="157"/>
        <v>0.68845793066429906</v>
      </c>
      <c r="OK175">
        <f t="shared" si="157"/>
        <v>1.1181646186742</v>
      </c>
      <c r="OL175">
        <f t="shared" si="157"/>
        <v>0.68052827373321634</v>
      </c>
      <c r="OM175">
        <f t="shared" si="157"/>
        <v>1.218834313476691</v>
      </c>
      <c r="ON175">
        <f t="shared" si="157"/>
        <v>0.34333652365603484</v>
      </c>
      <c r="OO175">
        <f t="shared" si="157"/>
        <v>-1.8745504348771647</v>
      </c>
      <c r="OP175">
        <f t="shared" si="157"/>
        <v>0.29775264920317568</v>
      </c>
      <c r="OQ175">
        <f t="shared" si="157"/>
        <v>1.6706508176866919</v>
      </c>
      <c r="OR175">
        <f t="shared" si="157"/>
        <v>-0.561107071916922</v>
      </c>
      <c r="OS175">
        <f t="shared" si="157"/>
        <v>1.0075518730445765</v>
      </c>
      <c r="OT175">
        <f t="shared" si="157"/>
        <v>-0.91676838565035723</v>
      </c>
      <c r="OU175">
        <f t="shared" si="157"/>
        <v>-0.20440324988157954</v>
      </c>
      <c r="OV175">
        <f t="shared" si="157"/>
        <v>0.85945885075489059</v>
      </c>
      <c r="OW175">
        <f t="shared" si="157"/>
        <v>-1.2360578693915159</v>
      </c>
      <c r="OX175">
        <f t="shared" si="157"/>
        <v>0.30848468668409623</v>
      </c>
      <c r="OY175">
        <f t="shared" si="157"/>
        <v>0.42966462387994397</v>
      </c>
      <c r="OZ175">
        <f t="shared" si="157"/>
        <v>-0.2958336153824348</v>
      </c>
      <c r="PA175">
        <f t="shared" si="157"/>
        <v>-0.27249598133494146</v>
      </c>
      <c r="PB175">
        <f t="shared" si="157"/>
        <v>0.60141474023112096</v>
      </c>
      <c r="PC175">
        <f t="shared" si="157"/>
        <v>1.4028910300112329</v>
      </c>
      <c r="PD175">
        <f t="shared" si="157"/>
        <v>0.8640040505270008</v>
      </c>
      <c r="PE175">
        <f t="shared" si="157"/>
        <v>1.1273596101091243</v>
      </c>
      <c r="PF175">
        <f t="shared" si="157"/>
        <v>0.10057419785880484</v>
      </c>
      <c r="PG175">
        <f t="shared" si="157"/>
        <v>-1.0773601388791576</v>
      </c>
      <c r="PH175">
        <f t="shared" si="157"/>
        <v>-7.4386434789630584E-2</v>
      </c>
      <c r="PI175">
        <f t="shared" si="157"/>
        <v>0.83308350440347567</v>
      </c>
      <c r="PJ175">
        <f t="shared" si="157"/>
        <v>0.76415062721935101</v>
      </c>
      <c r="PK175">
        <f t="shared" si="157"/>
        <v>-0.87169610196724534</v>
      </c>
      <c r="PL175">
        <f t="shared" si="157"/>
        <v>-3.0217961466405541E-3</v>
      </c>
      <c r="PM175">
        <f t="shared" si="157"/>
        <v>7.9527353591402061E-2</v>
      </c>
      <c r="PN175">
        <f t="shared" si="157"/>
        <v>0.72628154157428071</v>
      </c>
      <c r="PO175">
        <f t="shared" si="157"/>
        <v>-0.17069055502361152</v>
      </c>
      <c r="PP175">
        <f t="shared" si="157"/>
        <v>1.7495131032774225</v>
      </c>
      <c r="PQ175">
        <f t="shared" si="157"/>
        <v>-1.5261321095749736E-2</v>
      </c>
      <c r="PR175">
        <f t="shared" si="157"/>
        <v>-0.83362465375103056</v>
      </c>
      <c r="PS175">
        <f t="shared" si="157"/>
        <v>-0.24512473828508519</v>
      </c>
      <c r="PT175">
        <f t="shared" si="157"/>
        <v>0.61550053942482919</v>
      </c>
      <c r="PU175">
        <f t="shared" si="157"/>
        <v>2.2692256607115269</v>
      </c>
      <c r="PV175">
        <f t="shared" si="157"/>
        <v>1.0977601050399244E-2</v>
      </c>
      <c r="PW175">
        <f t="shared" si="157"/>
        <v>0.6909795047249645</v>
      </c>
      <c r="PX175">
        <f t="shared" si="157"/>
        <v>-1.8067385099129751</v>
      </c>
      <c r="PY175">
        <f t="shared" si="157"/>
        <v>-0.58454361351323314</v>
      </c>
      <c r="PZ175">
        <f t="shared" si="157"/>
        <v>-1.7215734260389581</v>
      </c>
      <c r="QA175">
        <f t="shared" si="157"/>
        <v>-1.4232364264898933</v>
      </c>
      <c r="QB175">
        <f t="shared" si="157"/>
        <v>-0.89417653725831769</v>
      </c>
      <c r="QC175">
        <f t="shared" si="157"/>
        <v>0.977013314695796</v>
      </c>
      <c r="QD175">
        <f t="shared" si="157"/>
        <v>-1.939579306053929</v>
      </c>
      <c r="QE175">
        <f t="shared" si="157"/>
        <v>0.78074890552670695</v>
      </c>
      <c r="QF175">
        <f t="shared" si="157"/>
        <v>0.15324985724873841</v>
      </c>
      <c r="QG175">
        <f t="shared" si="157"/>
        <v>-1.0541407391428947</v>
      </c>
      <c r="QH175">
        <f t="shared" si="157"/>
        <v>-0.43613340494630393</v>
      </c>
      <c r="QI175">
        <f t="shared" ref="QI175:SG175" si="158">+QI158</f>
        <v>0.54089468903839588</v>
      </c>
      <c r="QJ175">
        <f t="shared" si="158"/>
        <v>-0.37458676160895266</v>
      </c>
      <c r="QK175">
        <f t="shared" si="158"/>
        <v>-2.2109452402219176</v>
      </c>
      <c r="QL175">
        <f t="shared" si="158"/>
        <v>-1.6581225281697698</v>
      </c>
      <c r="QM175">
        <f t="shared" si="158"/>
        <v>0.18001173884840682</v>
      </c>
      <c r="QN175">
        <f t="shared" si="158"/>
        <v>-1.1942802302655764</v>
      </c>
      <c r="QO175">
        <f t="shared" si="158"/>
        <v>0.63148036133497953</v>
      </c>
      <c r="QP175">
        <f t="shared" si="158"/>
        <v>-1.8360697140451521</v>
      </c>
      <c r="QQ175">
        <f t="shared" si="158"/>
        <v>2.2118365450296551</v>
      </c>
      <c r="QR175">
        <f t="shared" si="158"/>
        <v>0.33798642107285559</v>
      </c>
      <c r="QS175">
        <f t="shared" si="158"/>
        <v>-1.4353463484439999</v>
      </c>
      <c r="QT175">
        <f t="shared" si="158"/>
        <v>-0.71319846028927714</v>
      </c>
      <c r="QU175">
        <f t="shared" si="158"/>
        <v>-1.2032251106575131</v>
      </c>
      <c r="QV175">
        <f t="shared" si="158"/>
        <v>-1.0059011401608586</v>
      </c>
      <c r="QW175">
        <f t="shared" si="158"/>
        <v>-0.18685796021600254</v>
      </c>
      <c r="QX175">
        <f t="shared" si="158"/>
        <v>-1.2227019396959804</v>
      </c>
      <c r="QY175">
        <f t="shared" si="158"/>
        <v>0.49004256652551703</v>
      </c>
      <c r="QZ175">
        <f t="shared" si="158"/>
        <v>0.1128830717789242</v>
      </c>
      <c r="RA175">
        <f t="shared" si="158"/>
        <v>-1.3783483154838905</v>
      </c>
      <c r="RB175">
        <f t="shared" si="158"/>
        <v>0.98804548542830162</v>
      </c>
      <c r="RC175">
        <f t="shared" si="158"/>
        <v>3.7761083149234764E-2</v>
      </c>
      <c r="RD175">
        <f t="shared" si="158"/>
        <v>-0.5207266440265812</v>
      </c>
      <c r="RE175">
        <f t="shared" si="158"/>
        <v>-1.8648916011443362</v>
      </c>
      <c r="RF175">
        <f t="shared" si="158"/>
        <v>0.5718845841329312</v>
      </c>
      <c r="RG175">
        <f t="shared" si="158"/>
        <v>-1.0966959962388501</v>
      </c>
      <c r="RH175">
        <f t="shared" si="158"/>
        <v>-1.3284579836181365</v>
      </c>
      <c r="RI175">
        <f t="shared" si="158"/>
        <v>-1.1312681635899935</v>
      </c>
      <c r="RJ175">
        <f t="shared" si="158"/>
        <v>-0.18413402358419262</v>
      </c>
      <c r="RK175">
        <f t="shared" si="158"/>
        <v>0.80082827480509877</v>
      </c>
      <c r="RL175">
        <f t="shared" si="158"/>
        <v>0.63409743233933114</v>
      </c>
      <c r="RM175">
        <f t="shared" si="158"/>
        <v>-1.0817439033417031</v>
      </c>
      <c r="RN175">
        <f t="shared" si="158"/>
        <v>2.031129042734392E-2</v>
      </c>
      <c r="RO175">
        <f t="shared" si="158"/>
        <v>-0.44051262193534058</v>
      </c>
      <c r="RP175">
        <f t="shared" si="158"/>
        <v>-0.76558649197977502</v>
      </c>
      <c r="RQ175">
        <f t="shared" si="158"/>
        <v>-6.771415428374894E-2</v>
      </c>
      <c r="RR175">
        <f t="shared" si="158"/>
        <v>0.81056441558757797</v>
      </c>
      <c r="RS175">
        <f t="shared" si="158"/>
        <v>-0.56164481065934524</v>
      </c>
      <c r="RT175">
        <f t="shared" si="158"/>
        <v>0.70464238888234831</v>
      </c>
      <c r="RU175">
        <f t="shared" si="158"/>
        <v>-1.4848728824290447</v>
      </c>
      <c r="RV175">
        <f t="shared" si="158"/>
        <v>-1.3293856682139449</v>
      </c>
      <c r="RW175">
        <f t="shared" si="158"/>
        <v>0.45607635001942981</v>
      </c>
      <c r="RX175">
        <f t="shared" si="158"/>
        <v>-0.17814727470977232</v>
      </c>
      <c r="RY175">
        <f t="shared" si="158"/>
        <v>-0.46568857214879245</v>
      </c>
      <c r="RZ175">
        <f t="shared" si="158"/>
        <v>1.505222826381214</v>
      </c>
      <c r="SA175">
        <f t="shared" si="158"/>
        <v>0.68216877480153926</v>
      </c>
      <c r="SB175">
        <f t="shared" si="158"/>
        <v>-0.17449565348215401</v>
      </c>
      <c r="SC175">
        <f t="shared" si="158"/>
        <v>-0.13408225640887395</v>
      </c>
      <c r="SD175">
        <f t="shared" si="158"/>
        <v>0.21989535525790416</v>
      </c>
      <c r="SE175">
        <f t="shared" si="158"/>
        <v>-0.37106019590282813</v>
      </c>
      <c r="SF175">
        <f t="shared" si="158"/>
        <v>-5.7290208133053966E-2</v>
      </c>
      <c r="SG175">
        <f t="shared" si="158"/>
        <v>-0.79514848039252684</v>
      </c>
    </row>
    <row r="176" spans="1:501">
      <c r="A176" t="s">
        <v>551</v>
      </c>
      <c r="B176">
        <f>+B161</f>
        <v>-1.1707334124366753</v>
      </c>
      <c r="C176">
        <f t="shared" ref="C176:BN177" si="159">+C161</f>
        <v>0.93319613370113075</v>
      </c>
      <c r="D176">
        <f t="shared" si="159"/>
        <v>1.2111513569834642</v>
      </c>
      <c r="E176">
        <f t="shared" si="159"/>
        <v>6.1811533669242635E-2</v>
      </c>
      <c r="F176">
        <f t="shared" si="159"/>
        <v>0.99479848358896561</v>
      </c>
      <c r="G176">
        <f t="shared" si="159"/>
        <v>1.4107126844464801</v>
      </c>
      <c r="H176">
        <f t="shared" si="159"/>
        <v>-0.21809228201163933</v>
      </c>
      <c r="I176">
        <f t="shared" si="159"/>
        <v>0.94377128334599547</v>
      </c>
      <c r="J176">
        <f t="shared" si="159"/>
        <v>-1.5822615750948898</v>
      </c>
      <c r="K176">
        <f t="shared" si="159"/>
        <v>-1.3663839126820676</v>
      </c>
      <c r="L176">
        <f t="shared" si="159"/>
        <v>0.83178520071669482</v>
      </c>
      <c r="M176">
        <f t="shared" si="159"/>
        <v>-0.77402319220709614</v>
      </c>
      <c r="N176">
        <f t="shared" si="159"/>
        <v>-0.87337639342877083</v>
      </c>
      <c r="O176">
        <f t="shared" si="159"/>
        <v>1.3037242752034217</v>
      </c>
      <c r="P176">
        <f t="shared" si="159"/>
        <v>-0.33224068829440512</v>
      </c>
      <c r="Q176">
        <f t="shared" si="159"/>
        <v>0.49756181397242472</v>
      </c>
      <c r="R176">
        <f t="shared" si="159"/>
        <v>-0.68429471866693348</v>
      </c>
      <c r="S176">
        <f t="shared" si="159"/>
        <v>2.3908341972855851E-2</v>
      </c>
      <c r="T176">
        <f t="shared" si="159"/>
        <v>0.51608822104753926</v>
      </c>
      <c r="U176">
        <f t="shared" si="159"/>
        <v>0.39311430555244442</v>
      </c>
      <c r="V176">
        <f t="shared" si="159"/>
        <v>-0.60269940149737522</v>
      </c>
      <c r="W176">
        <f t="shared" si="159"/>
        <v>-0.46517698137904517</v>
      </c>
      <c r="X176">
        <f t="shared" si="159"/>
        <v>-0.17138859220722225</v>
      </c>
      <c r="Y176">
        <f t="shared" si="159"/>
        <v>3.3627429729676805E-2</v>
      </c>
      <c r="Z176">
        <f t="shared" si="159"/>
        <v>1.2860346032539383</v>
      </c>
      <c r="AA176">
        <f t="shared" si="159"/>
        <v>-0.8085476110863965</v>
      </c>
      <c r="AB176">
        <f t="shared" si="159"/>
        <v>-0.30031173992028926</v>
      </c>
      <c r="AC176">
        <f t="shared" si="159"/>
        <v>3.5388438845984638E-2</v>
      </c>
      <c r="AD176">
        <f t="shared" si="159"/>
        <v>1.0513463166716974</v>
      </c>
      <c r="AE176">
        <f t="shared" si="159"/>
        <v>1.2370446711429395</v>
      </c>
      <c r="AF176">
        <f t="shared" si="159"/>
        <v>1.6015474102459848</v>
      </c>
      <c r="AG176">
        <f t="shared" si="159"/>
        <v>1.1299630386929493</v>
      </c>
      <c r="AH176">
        <f t="shared" si="159"/>
        <v>1.0265421224175952</v>
      </c>
      <c r="AI176">
        <f t="shared" si="159"/>
        <v>0.93366907094605267</v>
      </c>
      <c r="AJ176">
        <f t="shared" si="159"/>
        <v>0.18281184566149022</v>
      </c>
      <c r="AK176">
        <f t="shared" si="159"/>
        <v>0.64800133259268478</v>
      </c>
      <c r="AL176">
        <f t="shared" si="159"/>
        <v>0.77588197200384457</v>
      </c>
      <c r="AM176">
        <f t="shared" si="159"/>
        <v>-0.30567889552912675</v>
      </c>
      <c r="AN176">
        <f t="shared" si="159"/>
        <v>-0.22923131837160327</v>
      </c>
      <c r="AO176">
        <f t="shared" si="159"/>
        <v>-1.5766681826789863</v>
      </c>
      <c r="AP176">
        <f t="shared" si="159"/>
        <v>0.30215232982300222</v>
      </c>
      <c r="AQ176">
        <f t="shared" si="159"/>
        <v>0.21973846742184833</v>
      </c>
      <c r="AR176">
        <f t="shared" si="159"/>
        <v>0.76599690146395005</v>
      </c>
      <c r="AS176">
        <f t="shared" si="159"/>
        <v>0.65936774262809195</v>
      </c>
      <c r="AT176">
        <f t="shared" si="159"/>
        <v>1.1906990948773455</v>
      </c>
      <c r="AU176">
        <f t="shared" si="159"/>
        <v>-0.77309323387453333</v>
      </c>
      <c r="AV176">
        <f t="shared" si="159"/>
        <v>0.39344513425021432</v>
      </c>
      <c r="AW176">
        <f t="shared" si="159"/>
        <v>-0.32295815799443517</v>
      </c>
      <c r="AX176">
        <f t="shared" si="159"/>
        <v>-1.0203439160250127</v>
      </c>
      <c r="AY176">
        <f t="shared" si="159"/>
        <v>2.6433326638652943E-2</v>
      </c>
      <c r="AZ176">
        <f t="shared" si="159"/>
        <v>0.79001665653777309</v>
      </c>
      <c r="BA176">
        <f t="shared" si="159"/>
        <v>0.68932990870962385</v>
      </c>
      <c r="BB176">
        <f t="shared" si="159"/>
        <v>-4.2584815673762932E-2</v>
      </c>
      <c r="BC176">
        <f t="shared" si="159"/>
        <v>-0.60609636420849711</v>
      </c>
      <c r="BD176">
        <f t="shared" si="159"/>
        <v>0.3473155629762914</v>
      </c>
      <c r="BE176">
        <f t="shared" si="159"/>
        <v>8.4132807387504727E-2</v>
      </c>
      <c r="BF176">
        <f t="shared" si="159"/>
        <v>-1.1093470675405115</v>
      </c>
      <c r="BG176">
        <f t="shared" si="159"/>
        <v>0.55297732615144923</v>
      </c>
      <c r="BH176">
        <f t="shared" si="159"/>
        <v>0.74009449235745706</v>
      </c>
      <c r="BI176">
        <f t="shared" si="159"/>
        <v>-0.54825932238600217</v>
      </c>
      <c r="BJ176">
        <f t="shared" si="159"/>
        <v>0.1144235284300521</v>
      </c>
      <c r="BK176">
        <f t="shared" si="159"/>
        <v>0.53320718507166021</v>
      </c>
      <c r="BL176">
        <f t="shared" si="159"/>
        <v>1.1435395208536647</v>
      </c>
      <c r="BM176">
        <f t="shared" si="159"/>
        <v>-0.83038003140245564</v>
      </c>
      <c r="BN176">
        <f t="shared" si="159"/>
        <v>1.5291607269318774</v>
      </c>
      <c r="BO176">
        <f t="shared" ref="BO176:DZ177" si="160">+BO161</f>
        <v>0.99592853075591847</v>
      </c>
      <c r="BP176">
        <f t="shared" si="160"/>
        <v>-1.7656384443398565</v>
      </c>
      <c r="BQ176">
        <f t="shared" si="160"/>
        <v>0.73187038651667535</v>
      </c>
      <c r="BR176">
        <f t="shared" si="160"/>
        <v>-0.13523958841688</v>
      </c>
      <c r="BS176">
        <f t="shared" si="160"/>
        <v>2.2153835743665695</v>
      </c>
      <c r="BT176">
        <f t="shared" si="160"/>
        <v>-2.7122268875245936E-2</v>
      </c>
      <c r="BU176">
        <f t="shared" si="160"/>
        <v>0.40745248952589463</v>
      </c>
      <c r="BV176">
        <f t="shared" si="160"/>
        <v>-0.76527840064954944</v>
      </c>
      <c r="BW176">
        <f t="shared" si="160"/>
        <v>0.4263108621671563</v>
      </c>
      <c r="BX176">
        <f t="shared" si="160"/>
        <v>-0.28625663617276587</v>
      </c>
      <c r="BY176">
        <f t="shared" si="160"/>
        <v>-0.81727648648666218</v>
      </c>
      <c r="BZ176">
        <f t="shared" si="160"/>
        <v>-0.34293066164536867</v>
      </c>
      <c r="CA176">
        <f t="shared" si="160"/>
        <v>-1.8138234736397862</v>
      </c>
      <c r="CB176">
        <f t="shared" si="160"/>
        <v>1.2173882169008721</v>
      </c>
      <c r="CC176">
        <f t="shared" si="160"/>
        <v>0.17604861568543129</v>
      </c>
      <c r="CD176">
        <f t="shared" si="160"/>
        <v>-1.1048268788727</v>
      </c>
      <c r="CE176">
        <f t="shared" si="160"/>
        <v>0.66155735112261027</v>
      </c>
      <c r="CF176">
        <f t="shared" si="160"/>
        <v>-1.3212820704211481</v>
      </c>
      <c r="CG176">
        <f t="shared" si="160"/>
        <v>-1.3234830475994386</v>
      </c>
      <c r="CH176">
        <f t="shared" si="160"/>
        <v>-0.4958303634339245</v>
      </c>
      <c r="CI176">
        <f t="shared" si="160"/>
        <v>-0.1222815626533702</v>
      </c>
      <c r="CJ176">
        <f t="shared" si="160"/>
        <v>-1.5537534636678174</v>
      </c>
      <c r="CK176">
        <f t="shared" si="160"/>
        <v>1.3755834515905008</v>
      </c>
      <c r="CL176">
        <f t="shared" si="160"/>
        <v>-1.0847702469618525</v>
      </c>
      <c r="CM176">
        <f t="shared" si="160"/>
        <v>-0.64281948652933352</v>
      </c>
      <c r="CN176">
        <f t="shared" si="160"/>
        <v>6.7407199821900576E-2</v>
      </c>
      <c r="CO176">
        <f t="shared" si="160"/>
        <v>-0.40579152482678182</v>
      </c>
      <c r="CP176">
        <f t="shared" si="160"/>
        <v>0.68632516558864154</v>
      </c>
      <c r="CQ176">
        <f t="shared" si="160"/>
        <v>1.3407611731963698</v>
      </c>
      <c r="CR176">
        <f t="shared" si="160"/>
        <v>8.9119112089974806E-3</v>
      </c>
      <c r="CS176">
        <f t="shared" si="160"/>
        <v>-2.2180574887897819</v>
      </c>
      <c r="CT176">
        <f t="shared" si="160"/>
        <v>-6.1045284382998943E-2</v>
      </c>
      <c r="CU176">
        <f t="shared" si="160"/>
        <v>1.5716523193987086</v>
      </c>
      <c r="CV176">
        <f t="shared" si="160"/>
        <v>-0.27813712222268805</v>
      </c>
      <c r="CW176">
        <f t="shared" si="160"/>
        <v>-0.24615019356133416</v>
      </c>
      <c r="CX176">
        <f t="shared" si="160"/>
        <v>1.3466114978655241</v>
      </c>
      <c r="CY176">
        <f t="shared" si="160"/>
        <v>0.41003090700542089</v>
      </c>
      <c r="CZ176">
        <f t="shared" si="160"/>
        <v>0.76343440014170483</v>
      </c>
      <c r="DA176">
        <f t="shared" si="160"/>
        <v>0.47440380512853153</v>
      </c>
      <c r="DB176">
        <f t="shared" si="160"/>
        <v>-0.69652742240577936</v>
      </c>
      <c r="DC176">
        <f t="shared" si="160"/>
        <v>-1.0426128937979229</v>
      </c>
      <c r="DD176">
        <f t="shared" si="160"/>
        <v>0.20455900084925815</v>
      </c>
      <c r="DE176">
        <f t="shared" si="160"/>
        <v>-6.51084519631695E-2</v>
      </c>
      <c r="DF176">
        <f t="shared" si="160"/>
        <v>0.32892785384319723</v>
      </c>
      <c r="DG176">
        <f t="shared" si="160"/>
        <v>-1.0355233825976029</v>
      </c>
      <c r="DH176">
        <f t="shared" si="160"/>
        <v>0.45777369450661354</v>
      </c>
      <c r="DI176">
        <f t="shared" si="160"/>
        <v>7.1012209446053021E-2</v>
      </c>
      <c r="DJ176">
        <f t="shared" si="160"/>
        <v>-1.2553346095955931</v>
      </c>
      <c r="DK176">
        <f t="shared" si="160"/>
        <v>-1.6283138393191621</v>
      </c>
      <c r="DL176">
        <f t="shared" si="160"/>
        <v>0.46466652747767512</v>
      </c>
      <c r="DM176">
        <f t="shared" si="160"/>
        <v>1.0674352779460605</v>
      </c>
      <c r="DN176">
        <f t="shared" si="160"/>
        <v>1.327903191850055</v>
      </c>
      <c r="DO176">
        <f t="shared" si="160"/>
        <v>0.81364987636334263</v>
      </c>
      <c r="DP176">
        <f t="shared" si="160"/>
        <v>-1.8473292584531009</v>
      </c>
      <c r="DQ176">
        <f t="shared" si="160"/>
        <v>-0.37721292756032199</v>
      </c>
      <c r="DR176">
        <f t="shared" si="160"/>
        <v>0.30872570278006606</v>
      </c>
      <c r="DS176">
        <f t="shared" si="160"/>
        <v>1.6882040654309094</v>
      </c>
      <c r="DT176">
        <f t="shared" si="160"/>
        <v>-1.5473915482289158</v>
      </c>
      <c r="DU176">
        <f t="shared" si="160"/>
        <v>-0.18608034224598669</v>
      </c>
      <c r="DV176">
        <f t="shared" si="160"/>
        <v>-1.6888407117221504</v>
      </c>
      <c r="DW176">
        <f t="shared" si="160"/>
        <v>0.95168161351466551</v>
      </c>
      <c r="DX176">
        <f t="shared" si="160"/>
        <v>-1.0838061825779732</v>
      </c>
      <c r="DY176">
        <f t="shared" si="160"/>
        <v>0.4958303634339245</v>
      </c>
      <c r="DZ176">
        <f t="shared" si="160"/>
        <v>-0.81546204455662519</v>
      </c>
      <c r="EA176">
        <f t="shared" ref="EA176:GL177" si="161">+EA161</f>
        <v>0.61716491472907364</v>
      </c>
      <c r="EB176">
        <f t="shared" si="161"/>
        <v>0.35488142202666495</v>
      </c>
      <c r="EC176">
        <f t="shared" si="161"/>
        <v>-0.75008983912994154</v>
      </c>
      <c r="ED176">
        <f t="shared" si="161"/>
        <v>-0.23551820049760863</v>
      </c>
      <c r="EE176">
        <f t="shared" si="161"/>
        <v>-0.39385895433952101</v>
      </c>
      <c r="EF176">
        <f t="shared" si="161"/>
        <v>0.857799022924155</v>
      </c>
      <c r="EG176">
        <f t="shared" si="161"/>
        <v>-8.9430614025332034E-2</v>
      </c>
      <c r="EH176">
        <f t="shared" si="161"/>
        <v>0.56558974392828532</v>
      </c>
      <c r="EI176">
        <f t="shared" si="161"/>
        <v>-0.26076349968207069</v>
      </c>
      <c r="EJ176">
        <f t="shared" si="161"/>
        <v>-0.76620153777184896</v>
      </c>
      <c r="EK176">
        <f t="shared" si="161"/>
        <v>-0.85162582763587125</v>
      </c>
      <c r="EL176">
        <f t="shared" si="161"/>
        <v>0.90806906882789917</v>
      </c>
      <c r="EM176">
        <f t="shared" si="161"/>
        <v>-0.25831127459241543</v>
      </c>
      <c r="EN176">
        <f t="shared" si="161"/>
        <v>-1.9658364180941135</v>
      </c>
      <c r="EO176">
        <f t="shared" si="161"/>
        <v>0.76651076597045176</v>
      </c>
      <c r="EP176">
        <f t="shared" si="161"/>
        <v>0.3465834197413642</v>
      </c>
      <c r="EQ176">
        <f t="shared" si="161"/>
        <v>0.82596216088859364</v>
      </c>
      <c r="ER176">
        <f t="shared" si="161"/>
        <v>1.6027570381993428E-2</v>
      </c>
      <c r="ES176">
        <f t="shared" si="161"/>
        <v>-2.0885909179924056</v>
      </c>
      <c r="ET176">
        <f t="shared" si="161"/>
        <v>0.21840605768375099</v>
      </c>
      <c r="EU176">
        <f t="shared" si="161"/>
        <v>-0.64489086071262136</v>
      </c>
      <c r="EV176">
        <f t="shared" si="161"/>
        <v>-0.5648712431138847</v>
      </c>
      <c r="EW176">
        <f t="shared" si="161"/>
        <v>0.91875108410022222</v>
      </c>
      <c r="EX176">
        <f t="shared" si="161"/>
        <v>1.5625118976458907</v>
      </c>
      <c r="EY176">
        <f t="shared" si="161"/>
        <v>-0.20823222257604357</v>
      </c>
      <c r="EZ176">
        <f t="shared" si="161"/>
        <v>0.4905609785055276</v>
      </c>
      <c r="FA176">
        <f t="shared" si="161"/>
        <v>-1.3769658835371956</v>
      </c>
      <c r="FB176">
        <f t="shared" si="161"/>
        <v>-1.0578833098406903</v>
      </c>
      <c r="FC176">
        <f t="shared" si="161"/>
        <v>0.87460875874967314</v>
      </c>
      <c r="FD176">
        <f t="shared" si="161"/>
        <v>-2.2989752324065194E-2</v>
      </c>
      <c r="FE176">
        <f t="shared" si="161"/>
        <v>1.3014005162403919</v>
      </c>
      <c r="FF176">
        <f t="shared" si="161"/>
        <v>7.9758137871976942E-2</v>
      </c>
      <c r="FG176">
        <f t="shared" si="161"/>
        <v>-0.40753548091743141</v>
      </c>
      <c r="FH176">
        <f t="shared" si="161"/>
        <v>0.52599034461309202</v>
      </c>
      <c r="FI176">
        <f t="shared" si="161"/>
        <v>0.25562258088029921</v>
      </c>
      <c r="FJ176">
        <f t="shared" si="161"/>
        <v>-0.46185505198081955</v>
      </c>
      <c r="FK176">
        <f t="shared" si="161"/>
        <v>-1.8727860151557252</v>
      </c>
      <c r="FL176">
        <f t="shared" si="161"/>
        <v>1.8321770767215639E-2</v>
      </c>
      <c r="FM176">
        <f t="shared" si="161"/>
        <v>0.30447608878603205</v>
      </c>
      <c r="FN176">
        <f t="shared" si="161"/>
        <v>-0.45633100853592623</v>
      </c>
      <c r="FO176">
        <f t="shared" si="161"/>
        <v>-0.51976257964270189</v>
      </c>
      <c r="FP176">
        <f t="shared" si="161"/>
        <v>-1.4156944416754413</v>
      </c>
      <c r="FQ176">
        <f t="shared" si="161"/>
        <v>0.87180978880496696</v>
      </c>
      <c r="FR176">
        <f t="shared" si="161"/>
        <v>-0.7215112418634817</v>
      </c>
      <c r="FS176">
        <f t="shared" si="161"/>
        <v>0.36385813473316375</v>
      </c>
      <c r="FT176">
        <f t="shared" si="161"/>
        <v>-0.3955119609599933</v>
      </c>
      <c r="FU176">
        <f t="shared" si="161"/>
        <v>-1.1236124919378199</v>
      </c>
      <c r="FV176">
        <f t="shared" si="161"/>
        <v>1.6949206838035025</v>
      </c>
      <c r="FW176">
        <f t="shared" si="161"/>
        <v>1.1553856893442571</v>
      </c>
      <c r="FX176">
        <f t="shared" si="161"/>
        <v>-0.13554881661548279</v>
      </c>
      <c r="FY176">
        <f t="shared" si="161"/>
        <v>-0.44304215407464653</v>
      </c>
      <c r="FZ176">
        <f t="shared" si="161"/>
        <v>0.88451997726224363</v>
      </c>
      <c r="GA176">
        <f t="shared" si="161"/>
        <v>1.0364396985096391</v>
      </c>
      <c r="GB176">
        <f t="shared" si="161"/>
        <v>1.7652746464591473</v>
      </c>
      <c r="GC176">
        <f t="shared" si="161"/>
        <v>0.18958417058456689</v>
      </c>
      <c r="GD176">
        <f t="shared" si="161"/>
        <v>-1.2011787475785241</v>
      </c>
      <c r="GE176">
        <f t="shared" si="161"/>
        <v>0.86433828982990235</v>
      </c>
      <c r="GF176">
        <f t="shared" si="161"/>
        <v>0.33304900171060581</v>
      </c>
      <c r="GG176">
        <f t="shared" si="161"/>
        <v>0.35634911910165101</v>
      </c>
      <c r="GH176">
        <f t="shared" si="161"/>
        <v>1.4925171853974462</v>
      </c>
      <c r="GI176">
        <f t="shared" si="161"/>
        <v>-0.74422587204026058</v>
      </c>
      <c r="GJ176">
        <f t="shared" si="161"/>
        <v>0.45310798668651842</v>
      </c>
      <c r="GK176">
        <f t="shared" si="161"/>
        <v>0.26646603146218695</v>
      </c>
      <c r="GL176">
        <f t="shared" si="161"/>
        <v>1.1818883649539202E-2</v>
      </c>
      <c r="GM176">
        <f t="shared" ref="GM176:IX177" si="162">+GM161</f>
        <v>-0.15766431715746876</v>
      </c>
      <c r="GN176">
        <f t="shared" si="162"/>
        <v>-0.25427880245842971</v>
      </c>
      <c r="GO176">
        <f t="shared" si="162"/>
        <v>0.43562863538681995</v>
      </c>
      <c r="GP176">
        <f t="shared" si="162"/>
        <v>-0.83926806837553158</v>
      </c>
      <c r="GQ176">
        <f t="shared" si="162"/>
        <v>0.58945033742929809</v>
      </c>
      <c r="GR176">
        <f t="shared" si="162"/>
        <v>-0.74271270023018587</v>
      </c>
      <c r="GS176">
        <f t="shared" si="162"/>
        <v>-1.6971762306638993</v>
      </c>
      <c r="GT176">
        <f t="shared" si="162"/>
        <v>-0.20745119400089607</v>
      </c>
      <c r="GU176">
        <f t="shared" si="162"/>
        <v>-0.57062379710259847</v>
      </c>
      <c r="GV176">
        <f t="shared" si="162"/>
        <v>0.93853032012702897</v>
      </c>
      <c r="GW176">
        <f t="shared" si="162"/>
        <v>5.1468305173330009E-2</v>
      </c>
      <c r="GX176">
        <f t="shared" si="162"/>
        <v>-0.41536168282618746</v>
      </c>
      <c r="GY176">
        <f t="shared" si="162"/>
        <v>0.76118340075481683</v>
      </c>
      <c r="GZ176">
        <f t="shared" si="162"/>
        <v>-9.8574446383281611E-2</v>
      </c>
      <c r="HA176">
        <f t="shared" si="162"/>
        <v>0.45998376663192175</v>
      </c>
      <c r="HB176">
        <f t="shared" si="162"/>
        <v>1.6157719073817134</v>
      </c>
      <c r="HC176">
        <f t="shared" si="162"/>
        <v>0.59200147006777115</v>
      </c>
      <c r="HD176">
        <f t="shared" si="162"/>
        <v>-0.59912508731940761</v>
      </c>
      <c r="HE176">
        <f t="shared" si="162"/>
        <v>-0.46211198423407041</v>
      </c>
      <c r="HF176">
        <f t="shared" si="162"/>
        <v>-0.81973666965495795</v>
      </c>
      <c r="HG176">
        <f t="shared" si="162"/>
        <v>0.23040911401039921</v>
      </c>
      <c r="HH176">
        <f t="shared" si="162"/>
        <v>0.26353518478572369</v>
      </c>
      <c r="HI176">
        <f t="shared" si="162"/>
        <v>-1.0224061952612828</v>
      </c>
      <c r="HJ176">
        <f t="shared" si="162"/>
        <v>0.90092953541898169</v>
      </c>
      <c r="HK176">
        <f t="shared" si="162"/>
        <v>0.87203261500690132</v>
      </c>
      <c r="HL176">
        <f t="shared" si="162"/>
        <v>-2.1423329599201679</v>
      </c>
      <c r="HM176">
        <f t="shared" si="162"/>
        <v>-0.8606764367868891</v>
      </c>
      <c r="HN176">
        <f t="shared" si="162"/>
        <v>-0.14226884559320752</v>
      </c>
      <c r="HO176">
        <f t="shared" si="162"/>
        <v>-6.1584159993799403E-3</v>
      </c>
      <c r="HP176">
        <f t="shared" si="162"/>
        <v>-0.7933658707770519</v>
      </c>
      <c r="HQ176">
        <f t="shared" si="162"/>
        <v>-1.9184335542377084</v>
      </c>
      <c r="HR176">
        <f t="shared" si="162"/>
        <v>0.98767259260057472</v>
      </c>
      <c r="HS176">
        <f t="shared" si="162"/>
        <v>-0.79378651207662188</v>
      </c>
      <c r="HT176">
        <f t="shared" si="162"/>
        <v>-8.6129148257896304E-2</v>
      </c>
      <c r="HU176">
        <f t="shared" si="162"/>
        <v>-0.37631025406881236</v>
      </c>
      <c r="HV176">
        <f t="shared" si="162"/>
        <v>0.6528216545120813</v>
      </c>
      <c r="HW176">
        <f t="shared" si="162"/>
        <v>-8.7818534666439518E-2</v>
      </c>
      <c r="HX176">
        <f t="shared" si="162"/>
        <v>0.57784063756116666</v>
      </c>
      <c r="HY176">
        <f t="shared" si="162"/>
        <v>1.3919225239078514</v>
      </c>
      <c r="HZ176">
        <f t="shared" si="162"/>
        <v>2.707711246330291</v>
      </c>
      <c r="IA176">
        <f t="shared" si="162"/>
        <v>-0.52994664656580426</v>
      </c>
      <c r="IB176">
        <f t="shared" si="162"/>
        <v>-1.6869307728484273</v>
      </c>
      <c r="IC176">
        <f t="shared" si="162"/>
        <v>-0.44506805352284573</v>
      </c>
      <c r="ID176">
        <f t="shared" si="162"/>
        <v>0.65386416281398851</v>
      </c>
      <c r="IE176">
        <f t="shared" si="162"/>
        <v>0.60766069509554654</v>
      </c>
      <c r="IF176">
        <f t="shared" si="162"/>
        <v>0.23787833924870938</v>
      </c>
      <c r="IG176">
        <f t="shared" si="162"/>
        <v>0.81173539001611061</v>
      </c>
      <c r="IH176">
        <f t="shared" si="162"/>
        <v>-1.0290068530593999</v>
      </c>
      <c r="II176">
        <f t="shared" si="162"/>
        <v>-0.53056282922625542</v>
      </c>
      <c r="IJ176">
        <f t="shared" si="162"/>
        <v>0.452853328170022</v>
      </c>
      <c r="IK176">
        <f t="shared" si="162"/>
        <v>-0.48874881031224504</v>
      </c>
      <c r="IL176">
        <f t="shared" si="162"/>
        <v>0.12120153769501485</v>
      </c>
      <c r="IM176">
        <f t="shared" si="162"/>
        <v>0.10472604117239825</v>
      </c>
      <c r="IN176">
        <f t="shared" si="162"/>
        <v>-0.96780922831385396</v>
      </c>
      <c r="IO176">
        <f t="shared" si="162"/>
        <v>-0.32166894925467204</v>
      </c>
      <c r="IP176">
        <f t="shared" si="162"/>
        <v>-0.32062189347925596</v>
      </c>
      <c r="IQ176">
        <f t="shared" si="162"/>
        <v>0.36598407859855797</v>
      </c>
      <c r="IR176">
        <f t="shared" si="162"/>
        <v>1.1722522685886361</v>
      </c>
      <c r="IS176">
        <f t="shared" si="162"/>
        <v>0.34739628063107375</v>
      </c>
      <c r="IT176">
        <f t="shared" si="162"/>
        <v>1.1327210813760757</v>
      </c>
      <c r="IU176">
        <f t="shared" si="162"/>
        <v>-1.569287633174099</v>
      </c>
      <c r="IV176">
        <f t="shared" si="162"/>
        <v>-1.7890215531224385</v>
      </c>
      <c r="IW176">
        <f t="shared" si="162"/>
        <v>0.48109086492331699</v>
      </c>
      <c r="IX176">
        <f t="shared" si="162"/>
        <v>1.2876080290880054</v>
      </c>
      <c r="IY176">
        <f t="shared" ref="IY176:LJ177" si="163">+IY161</f>
        <v>-0.25973577066906728</v>
      </c>
      <c r="IZ176">
        <f t="shared" si="163"/>
        <v>8.6973841462167911E-2</v>
      </c>
      <c r="JA176">
        <f t="shared" si="163"/>
        <v>-0.35594098335423041</v>
      </c>
      <c r="JB176">
        <f t="shared" si="163"/>
        <v>0.86311729319277219</v>
      </c>
      <c r="JC176">
        <f t="shared" si="163"/>
        <v>-0.4304195044824155</v>
      </c>
      <c r="JD176">
        <f t="shared" si="163"/>
        <v>-1.1204542715859134</v>
      </c>
      <c r="JE176">
        <f t="shared" si="163"/>
        <v>0.51967504077765625</v>
      </c>
      <c r="JF176">
        <f t="shared" si="163"/>
        <v>0.576485490455525</v>
      </c>
      <c r="JG176">
        <f t="shared" si="163"/>
        <v>0.94640199677087367</v>
      </c>
      <c r="JH176">
        <f t="shared" si="163"/>
        <v>-0.75415073297335766</v>
      </c>
      <c r="JI176">
        <f t="shared" si="163"/>
        <v>-2.4673499865457416</v>
      </c>
      <c r="JJ176">
        <f t="shared" si="163"/>
        <v>-0.77402319220709614</v>
      </c>
      <c r="JK176">
        <f t="shared" si="163"/>
        <v>-0.1157320639322279</v>
      </c>
      <c r="JL176">
        <f t="shared" si="163"/>
        <v>-0.31049125936988275</v>
      </c>
      <c r="JM176">
        <f t="shared" si="163"/>
        <v>-1.1359225027263165</v>
      </c>
      <c r="JN176">
        <f t="shared" si="163"/>
        <v>0.72578359322506003</v>
      </c>
      <c r="JO176">
        <f t="shared" si="163"/>
        <v>-1.3234830475994386</v>
      </c>
      <c r="JP176">
        <f t="shared" si="163"/>
        <v>-0.72081547841662541</v>
      </c>
      <c r="JQ176">
        <f t="shared" si="163"/>
        <v>-0.26282236831320915</v>
      </c>
      <c r="JR176">
        <f t="shared" si="163"/>
        <v>0.7478638508473523</v>
      </c>
      <c r="JS176">
        <f t="shared" si="163"/>
        <v>0.81301095633534715</v>
      </c>
      <c r="JT176">
        <f t="shared" si="163"/>
        <v>-2.417546056676656</v>
      </c>
      <c r="JU176">
        <f t="shared" si="163"/>
        <v>-0.42162355384789407</v>
      </c>
      <c r="JV176">
        <f t="shared" si="163"/>
        <v>0.75425305112730712</v>
      </c>
      <c r="JW176">
        <f t="shared" si="163"/>
        <v>-1.5568321032333188</v>
      </c>
      <c r="JX176">
        <f t="shared" si="163"/>
        <v>-0.98966665973421186</v>
      </c>
      <c r="JY176">
        <f t="shared" si="163"/>
        <v>0.32876641853363253</v>
      </c>
      <c r="JZ176">
        <f t="shared" si="163"/>
        <v>0.16316562323481776</v>
      </c>
      <c r="KA176">
        <f t="shared" si="163"/>
        <v>-0.29631337383762002</v>
      </c>
      <c r="KB176">
        <f t="shared" si="163"/>
        <v>-5.2464201871771365E-2</v>
      </c>
      <c r="KC176">
        <f t="shared" si="163"/>
        <v>-0.32674847716407385</v>
      </c>
      <c r="KD176">
        <f t="shared" si="163"/>
        <v>0.57549186749383807</v>
      </c>
      <c r="KE176">
        <f t="shared" si="163"/>
        <v>-0.68381041273823939</v>
      </c>
      <c r="KF176">
        <f t="shared" si="163"/>
        <v>-1.0416897566756234</v>
      </c>
      <c r="KG176">
        <f t="shared" si="163"/>
        <v>-0.92377831606427208</v>
      </c>
      <c r="KH176">
        <f t="shared" si="163"/>
        <v>-0.24733253667363897</v>
      </c>
      <c r="KI176">
        <f t="shared" si="163"/>
        <v>-0.16828380466904491</v>
      </c>
      <c r="KJ176">
        <f t="shared" si="163"/>
        <v>-1.8884747987613082</v>
      </c>
      <c r="KK176">
        <f t="shared" si="163"/>
        <v>-1.1436850400059484</v>
      </c>
      <c r="KL176">
        <f t="shared" si="163"/>
        <v>1.2555028661154211</v>
      </c>
      <c r="KM176">
        <f t="shared" si="163"/>
        <v>1.2257760317879729</v>
      </c>
      <c r="KN176">
        <f t="shared" si="163"/>
        <v>0.70160581344680395</v>
      </c>
      <c r="KO176">
        <f t="shared" si="163"/>
        <v>-1.2082909961463884</v>
      </c>
      <c r="KP176">
        <f t="shared" si="163"/>
        <v>0.50762992032105103</v>
      </c>
      <c r="KQ176">
        <f t="shared" si="163"/>
        <v>1.5740215530968271</v>
      </c>
      <c r="KR176">
        <f t="shared" si="163"/>
        <v>1.0424810170661658</v>
      </c>
      <c r="KS176">
        <f t="shared" si="163"/>
        <v>0.31193621907732449</v>
      </c>
      <c r="KT176">
        <f t="shared" si="163"/>
        <v>0.36500296118902043</v>
      </c>
      <c r="KU176">
        <f t="shared" si="163"/>
        <v>-1.1184511095052585</v>
      </c>
      <c r="KV176">
        <f t="shared" si="163"/>
        <v>-0.11927568266401067</v>
      </c>
      <c r="KW176">
        <f t="shared" si="163"/>
        <v>-0.1239766334037995</v>
      </c>
      <c r="KX176">
        <f t="shared" si="163"/>
        <v>1.8921309674624354</v>
      </c>
      <c r="KY176">
        <f t="shared" si="163"/>
        <v>-9.3041307991370559E-2</v>
      </c>
      <c r="KZ176">
        <f t="shared" si="163"/>
        <v>1.2401733329170384</v>
      </c>
      <c r="LA176">
        <f t="shared" si="163"/>
        <v>-0.1947273631230928</v>
      </c>
      <c r="LB176">
        <f t="shared" si="163"/>
        <v>0.41027988118003123</v>
      </c>
      <c r="LC176">
        <f t="shared" si="163"/>
        <v>-0.41036400943994522</v>
      </c>
      <c r="LD176">
        <f t="shared" si="163"/>
        <v>0.54825932238600217</v>
      </c>
      <c r="LE176">
        <f t="shared" si="163"/>
        <v>0.30864498512528371</v>
      </c>
      <c r="LF176">
        <f t="shared" si="163"/>
        <v>-1.8962691683555022</v>
      </c>
      <c r="LG176">
        <f t="shared" si="163"/>
        <v>2.0019524527015164</v>
      </c>
      <c r="LH176">
        <f t="shared" si="163"/>
        <v>-0.57684701459947973</v>
      </c>
      <c r="LI176">
        <f t="shared" si="163"/>
        <v>-0.97233851192868315</v>
      </c>
      <c r="LJ176">
        <f t="shared" si="163"/>
        <v>1.8618538888404146</v>
      </c>
      <c r="LK176">
        <f t="shared" ref="LK176:NV177" si="164">+LK161</f>
        <v>0.12937448445882183</v>
      </c>
      <c r="LL176">
        <f t="shared" si="164"/>
        <v>0.69525981416518334</v>
      </c>
      <c r="LM176">
        <f t="shared" si="164"/>
        <v>-1.4631132216891274</v>
      </c>
      <c r="LN176">
        <f t="shared" si="164"/>
        <v>0.5282754500512965</v>
      </c>
      <c r="LO176">
        <f t="shared" si="164"/>
        <v>1.2884856914752163</v>
      </c>
      <c r="LP176">
        <f t="shared" si="164"/>
        <v>-0.30287310437415726</v>
      </c>
      <c r="LQ176">
        <f t="shared" si="164"/>
        <v>-0.75955085776513442</v>
      </c>
      <c r="LR176">
        <f t="shared" si="164"/>
        <v>-2.5625013222452253E-3</v>
      </c>
      <c r="LS176">
        <f t="shared" si="164"/>
        <v>-1.870575943030417</v>
      </c>
      <c r="LT176">
        <f t="shared" si="164"/>
        <v>1.6007197700673714</v>
      </c>
      <c r="LU176">
        <f t="shared" si="164"/>
        <v>2.2048152459319681</v>
      </c>
      <c r="LV176">
        <f t="shared" si="164"/>
        <v>-0.67245082391309552</v>
      </c>
      <c r="LW176">
        <f t="shared" si="164"/>
        <v>-0.79630353866377845</v>
      </c>
      <c r="LX176">
        <f t="shared" si="164"/>
        <v>-0.10441908671054989</v>
      </c>
      <c r="LY176">
        <f t="shared" si="164"/>
        <v>-2.0235120246070437E-2</v>
      </c>
      <c r="LZ176">
        <f t="shared" si="164"/>
        <v>-0.55306600188487209</v>
      </c>
      <c r="MA176">
        <f t="shared" si="164"/>
        <v>1.8714581528911367</v>
      </c>
      <c r="MB176">
        <f t="shared" si="164"/>
        <v>0.6045343070582021</v>
      </c>
      <c r="MC176">
        <f t="shared" si="164"/>
        <v>-1.1079328032792546</v>
      </c>
      <c r="MD176">
        <f t="shared" si="164"/>
        <v>-0.28028352971887216</v>
      </c>
      <c r="ME176">
        <f t="shared" si="164"/>
        <v>0.54612655731034465</v>
      </c>
      <c r="MF176">
        <f t="shared" si="164"/>
        <v>2.4035762180574238</v>
      </c>
      <c r="MG176">
        <f t="shared" si="164"/>
        <v>-0.53974417824065313</v>
      </c>
      <c r="MH176">
        <f t="shared" si="164"/>
        <v>-0.45098886403138749</v>
      </c>
      <c r="MI176">
        <f t="shared" si="164"/>
        <v>-0.52853920351481065</v>
      </c>
      <c r="MJ176">
        <f t="shared" si="164"/>
        <v>-0.60150796343805268</v>
      </c>
      <c r="MK176">
        <f t="shared" si="164"/>
        <v>1.0015969564847182</v>
      </c>
      <c r="ML176">
        <f t="shared" si="164"/>
        <v>1.4413717508432455</v>
      </c>
      <c r="MM176">
        <f t="shared" si="164"/>
        <v>-0.31812646739126649</v>
      </c>
      <c r="MN176">
        <f t="shared" si="164"/>
        <v>0.23614802557858638</v>
      </c>
      <c r="MO176">
        <f t="shared" si="164"/>
        <v>-0.19433628040133044</v>
      </c>
      <c r="MP176">
        <f t="shared" si="164"/>
        <v>2.3940447135828435</v>
      </c>
      <c r="MQ176">
        <f t="shared" si="164"/>
        <v>0.33555693335074466</v>
      </c>
      <c r="MR176">
        <f t="shared" si="164"/>
        <v>0.56128556025214493</v>
      </c>
      <c r="MS176">
        <f t="shared" si="164"/>
        <v>-1.3299404599820264</v>
      </c>
      <c r="MT176">
        <f t="shared" si="164"/>
        <v>-1.9046456145588309</v>
      </c>
      <c r="MU176">
        <f t="shared" si="164"/>
        <v>1.3150838640285656</v>
      </c>
      <c r="MV176">
        <f t="shared" si="164"/>
        <v>0.15100567907211371</v>
      </c>
      <c r="MW176">
        <f t="shared" si="164"/>
        <v>-0.5430206329037901</v>
      </c>
      <c r="MX176">
        <f t="shared" si="164"/>
        <v>-1.0149506124434993</v>
      </c>
      <c r="MY176">
        <f t="shared" si="164"/>
        <v>-0.44287389755481854</v>
      </c>
      <c r="MZ176">
        <f t="shared" si="164"/>
        <v>2.4077235138975084</v>
      </c>
      <c r="NA176">
        <f t="shared" si="164"/>
        <v>0.65727817855076864</v>
      </c>
      <c r="NB176">
        <f t="shared" si="164"/>
        <v>-1.133300884248456</v>
      </c>
      <c r="NC176">
        <f t="shared" si="164"/>
        <v>-0.47585899665136822</v>
      </c>
      <c r="ND176">
        <f t="shared" si="164"/>
        <v>-1.6446620065835305</v>
      </c>
      <c r="NE176">
        <f t="shared" si="164"/>
        <v>-0.72349621405010112</v>
      </c>
      <c r="NF176">
        <f t="shared" si="164"/>
        <v>1.1469273886177689</v>
      </c>
      <c r="NG176">
        <f t="shared" si="164"/>
        <v>0.50146127250627615</v>
      </c>
      <c r="NH176">
        <f t="shared" si="164"/>
        <v>-0.33822857403720263</v>
      </c>
      <c r="NI176">
        <f t="shared" si="164"/>
        <v>1.2051214071107097</v>
      </c>
      <c r="NJ176">
        <f t="shared" si="164"/>
        <v>-0.16906028577068355</v>
      </c>
      <c r="NK176">
        <f t="shared" si="164"/>
        <v>0.55155169320642017</v>
      </c>
      <c r="NL176">
        <f t="shared" si="164"/>
        <v>1.1913198250113055</v>
      </c>
      <c r="NM176">
        <f t="shared" si="164"/>
        <v>1.2587088349391706</v>
      </c>
      <c r="NN176">
        <f t="shared" si="164"/>
        <v>0.61115997596061788</v>
      </c>
      <c r="NO176">
        <f t="shared" si="164"/>
        <v>-0.59136255003977567</v>
      </c>
      <c r="NP176">
        <f t="shared" si="164"/>
        <v>4.3196450860705227E-2</v>
      </c>
      <c r="NQ176">
        <f t="shared" si="164"/>
        <v>-0.52335622058308218</v>
      </c>
      <c r="NR176">
        <f t="shared" si="164"/>
        <v>-1.4669149095425382</v>
      </c>
      <c r="NS176">
        <f t="shared" si="164"/>
        <v>-1.0639269021339715</v>
      </c>
      <c r="NT176">
        <f t="shared" si="164"/>
        <v>1.8389664546702988</v>
      </c>
      <c r="NU176">
        <f t="shared" si="164"/>
        <v>0.78365701483562589</v>
      </c>
      <c r="NV176">
        <f t="shared" si="164"/>
        <v>0.77185632108012214</v>
      </c>
      <c r="NW176">
        <f t="shared" ref="NW176:QH177" si="165">+NW161</f>
        <v>-0.41636212699813768</v>
      </c>
      <c r="NX176">
        <f t="shared" si="165"/>
        <v>-0.5880860953766387</v>
      </c>
      <c r="NY176">
        <f t="shared" si="165"/>
        <v>-1.4885699783917516</v>
      </c>
      <c r="NZ176">
        <f t="shared" si="165"/>
        <v>1.1045449355151504</v>
      </c>
      <c r="OA176">
        <f t="shared" si="165"/>
        <v>0.37516088013944682</v>
      </c>
      <c r="OB176">
        <f t="shared" si="165"/>
        <v>-0.39311430555244442</v>
      </c>
      <c r="OC176">
        <f t="shared" si="165"/>
        <v>1.404737304255832</v>
      </c>
      <c r="OD176">
        <f t="shared" si="165"/>
        <v>-1.0537428352108691</v>
      </c>
      <c r="OE176">
        <f t="shared" si="165"/>
        <v>-0.26844872991205193</v>
      </c>
      <c r="OF176">
        <f t="shared" si="165"/>
        <v>-2.2876702132634819</v>
      </c>
      <c r="OG176">
        <f t="shared" si="165"/>
        <v>-0.5567244443227537</v>
      </c>
      <c r="OH176">
        <f t="shared" si="165"/>
        <v>0.59346007219573949</v>
      </c>
      <c r="OI176">
        <f t="shared" si="165"/>
        <v>-0.42078909245901741</v>
      </c>
      <c r="OJ176">
        <f t="shared" si="165"/>
        <v>1.1917882147827186</v>
      </c>
      <c r="OK176">
        <f t="shared" si="165"/>
        <v>0.3327249942230992</v>
      </c>
      <c r="OL176">
        <f t="shared" si="165"/>
        <v>-0.78417770055239089</v>
      </c>
      <c r="OM176">
        <f t="shared" si="165"/>
        <v>1.3853036762156989</v>
      </c>
      <c r="ON176">
        <f t="shared" si="165"/>
        <v>0.22146309675008524</v>
      </c>
      <c r="OO176">
        <f t="shared" si="165"/>
        <v>1.4571151041309349</v>
      </c>
      <c r="OP176">
        <f t="shared" si="165"/>
        <v>0.41344492274220102</v>
      </c>
      <c r="OQ176">
        <f t="shared" si="165"/>
        <v>0.47800199354242068</v>
      </c>
      <c r="OR176">
        <f t="shared" si="165"/>
        <v>0.12629016055143438</v>
      </c>
      <c r="OS176">
        <f t="shared" si="165"/>
        <v>-0.12235773283464368</v>
      </c>
      <c r="OT176">
        <f t="shared" si="165"/>
        <v>-4.9935806600842625E-2</v>
      </c>
      <c r="OU176">
        <f t="shared" si="165"/>
        <v>-1.0290068530593999</v>
      </c>
      <c r="OV176">
        <f t="shared" si="165"/>
        <v>-2.6321504265069962</v>
      </c>
      <c r="OW176">
        <f t="shared" si="165"/>
        <v>0.80093514043255709</v>
      </c>
      <c r="OX176">
        <f t="shared" si="165"/>
        <v>-0.14907186596246902</v>
      </c>
      <c r="OY176">
        <f t="shared" si="165"/>
        <v>1.1789688869612291</v>
      </c>
      <c r="OZ176">
        <f t="shared" si="165"/>
        <v>-0.34983486330020241</v>
      </c>
      <c r="PA176">
        <f t="shared" si="165"/>
        <v>-0.96658823167672381</v>
      </c>
      <c r="PB176">
        <f t="shared" si="165"/>
        <v>2.1208234102232382</v>
      </c>
      <c r="PC176">
        <f t="shared" si="165"/>
        <v>-1.5881732906564139</v>
      </c>
      <c r="PD176">
        <f t="shared" si="165"/>
        <v>0.30639967008028179</v>
      </c>
      <c r="PE176">
        <f t="shared" si="165"/>
        <v>0.28689441933238413</v>
      </c>
      <c r="PF176">
        <f t="shared" si="165"/>
        <v>1.0360463420511223</v>
      </c>
      <c r="PG176">
        <f t="shared" si="165"/>
        <v>-0.37614540815411601</v>
      </c>
      <c r="PH176">
        <f t="shared" si="165"/>
        <v>1.4687111615785398</v>
      </c>
      <c r="PI176">
        <f t="shared" si="165"/>
        <v>1.8575428839540109</v>
      </c>
      <c r="PJ176">
        <f t="shared" si="165"/>
        <v>-0.22609128791373223</v>
      </c>
      <c r="PK176">
        <f t="shared" si="165"/>
        <v>-0.33903916119015776</v>
      </c>
      <c r="PL176">
        <f t="shared" si="165"/>
        <v>-2.0239986042724922</v>
      </c>
      <c r="PM176">
        <f t="shared" si="165"/>
        <v>-0.52081304602324963</v>
      </c>
      <c r="PN176">
        <f t="shared" si="165"/>
        <v>0.22154154066811316</v>
      </c>
      <c r="PO176">
        <f t="shared" si="165"/>
        <v>-0.28960585041204467</v>
      </c>
      <c r="PP176">
        <f t="shared" si="165"/>
        <v>0.3096079126407858</v>
      </c>
      <c r="PQ176">
        <f t="shared" si="165"/>
        <v>0.64206801653199363</v>
      </c>
      <c r="PR176">
        <f t="shared" si="165"/>
        <v>0.82209453466930427</v>
      </c>
      <c r="PS176">
        <f t="shared" si="165"/>
        <v>0.8173833521141205</v>
      </c>
      <c r="PT176">
        <f t="shared" si="165"/>
        <v>1.9317667465656996E-2</v>
      </c>
      <c r="PU176">
        <f t="shared" si="165"/>
        <v>-0.64103460317710415</v>
      </c>
      <c r="PV176">
        <f t="shared" si="165"/>
        <v>0.79988012657850049</v>
      </c>
      <c r="PW176">
        <f t="shared" si="165"/>
        <v>1.1586735126911663</v>
      </c>
      <c r="PX176">
        <f t="shared" si="165"/>
        <v>-0.29815169000357855</v>
      </c>
      <c r="PY176">
        <f t="shared" si="165"/>
        <v>-8.2827682490460575E-2</v>
      </c>
      <c r="PZ176">
        <f t="shared" si="165"/>
        <v>1.014439021673752</v>
      </c>
      <c r="QA176">
        <f t="shared" si="165"/>
        <v>-0.44304215407464653</v>
      </c>
      <c r="QB176">
        <f t="shared" si="165"/>
        <v>-0.81759708336903714</v>
      </c>
      <c r="QC176">
        <f t="shared" si="165"/>
        <v>1.1670954336295836</v>
      </c>
      <c r="QD176">
        <f t="shared" si="165"/>
        <v>-0.97824795375345275</v>
      </c>
      <c r="QE176">
        <f t="shared" si="165"/>
        <v>-0.78719949669903144</v>
      </c>
      <c r="QF176">
        <f t="shared" si="165"/>
        <v>-1.0431381269881967</v>
      </c>
      <c r="QG176">
        <f t="shared" si="165"/>
        <v>0.75516709330258891</v>
      </c>
      <c r="QH176">
        <f t="shared" si="165"/>
        <v>1.3222006600699387</v>
      </c>
      <c r="QI176">
        <f t="shared" ref="QI176:SG177" si="166">+QI161</f>
        <v>0.51967504077765625</v>
      </c>
      <c r="QJ176">
        <f t="shared" si="166"/>
        <v>0.88746446635923348</v>
      </c>
      <c r="QK176">
        <f t="shared" si="166"/>
        <v>-1.1834254109999165</v>
      </c>
      <c r="QL176">
        <f t="shared" si="166"/>
        <v>0.76006017479812726</v>
      </c>
      <c r="QM176">
        <f t="shared" si="166"/>
        <v>-0.55565351431141607</v>
      </c>
      <c r="QN176">
        <f t="shared" si="166"/>
        <v>1.2747477740049362</v>
      </c>
      <c r="QO176">
        <f t="shared" si="166"/>
        <v>0.21629148250212893</v>
      </c>
      <c r="QP176">
        <f t="shared" si="166"/>
        <v>0.10972712516377214</v>
      </c>
      <c r="QQ176">
        <f t="shared" si="166"/>
        <v>1.4076135812501889</v>
      </c>
      <c r="QR176">
        <f t="shared" si="166"/>
        <v>1.6280273484881036</v>
      </c>
      <c r="QS176">
        <f t="shared" si="166"/>
        <v>-0.69107727540540509</v>
      </c>
      <c r="QT176">
        <f t="shared" si="166"/>
        <v>-0.17853608369478025</v>
      </c>
      <c r="QU176">
        <f t="shared" si="166"/>
        <v>0.27718215278582647</v>
      </c>
      <c r="QV176">
        <f t="shared" si="166"/>
        <v>-0.42773535824380815</v>
      </c>
      <c r="QW176">
        <f t="shared" si="166"/>
        <v>1.3078511074127164</v>
      </c>
      <c r="QX176">
        <f t="shared" si="166"/>
        <v>0.65064568843808956</v>
      </c>
      <c r="QY176">
        <f t="shared" si="166"/>
        <v>-3.45578882843256</v>
      </c>
      <c r="QZ176">
        <f t="shared" si="166"/>
        <v>-1.0173880582442507</v>
      </c>
      <c r="RA176">
        <f t="shared" si="166"/>
        <v>0.43806949179270305</v>
      </c>
      <c r="RB176">
        <f t="shared" si="166"/>
        <v>0.49142272473545745</v>
      </c>
      <c r="RC176">
        <f t="shared" si="166"/>
        <v>0.16642275113554206</v>
      </c>
      <c r="RD176">
        <f t="shared" si="166"/>
        <v>-0.92659547590301372</v>
      </c>
      <c r="RE176">
        <f t="shared" si="166"/>
        <v>0.61374521465040743</v>
      </c>
      <c r="RF176">
        <f t="shared" si="166"/>
        <v>0.66403345044818707</v>
      </c>
      <c r="RG176">
        <f t="shared" si="166"/>
        <v>0.66288976086070761</v>
      </c>
      <c r="RH176">
        <f t="shared" si="166"/>
        <v>7.6113337854621932E-3</v>
      </c>
      <c r="RI176">
        <f t="shared" si="166"/>
        <v>1.4327770259114914</v>
      </c>
      <c r="RJ176">
        <f t="shared" si="166"/>
        <v>6.8557710619643331E-2</v>
      </c>
      <c r="RK176">
        <f t="shared" si="166"/>
        <v>0.87248054114752449</v>
      </c>
      <c r="RL176">
        <f t="shared" si="166"/>
        <v>-1.3083899830235168</v>
      </c>
      <c r="RM176">
        <f t="shared" si="166"/>
        <v>-1.3401972864812706</v>
      </c>
      <c r="RN176">
        <f t="shared" si="166"/>
        <v>3.4622189559740946E-2</v>
      </c>
      <c r="RO176">
        <f t="shared" si="166"/>
        <v>0.55565351431141607</v>
      </c>
      <c r="RP176">
        <f t="shared" si="166"/>
        <v>0.97270685728290118</v>
      </c>
      <c r="RQ176">
        <f t="shared" si="166"/>
        <v>0.7021935743978247</v>
      </c>
      <c r="RR176">
        <f t="shared" si="166"/>
        <v>0.24102746465359814</v>
      </c>
      <c r="RS176">
        <f t="shared" si="166"/>
        <v>0.66470192905399017</v>
      </c>
      <c r="RT176">
        <f t="shared" si="166"/>
        <v>-0.65680296756909229</v>
      </c>
      <c r="RU176">
        <f t="shared" si="166"/>
        <v>-0.84286511992104352</v>
      </c>
      <c r="RV176">
        <f t="shared" si="166"/>
        <v>0.82962515079998411</v>
      </c>
      <c r="RW176">
        <f t="shared" si="166"/>
        <v>-0.65320136855007149</v>
      </c>
      <c r="RX176">
        <f t="shared" si="166"/>
        <v>0.31225795282807667</v>
      </c>
      <c r="RY176">
        <f t="shared" si="166"/>
        <v>-0.34837171369872522</v>
      </c>
      <c r="RZ176">
        <f t="shared" si="166"/>
        <v>-1.2133864402130712</v>
      </c>
      <c r="SA176">
        <f t="shared" si="166"/>
        <v>-0.90656840256997384</v>
      </c>
      <c r="SB176">
        <f t="shared" si="166"/>
        <v>-5.8525984059087932E-3</v>
      </c>
      <c r="SC176">
        <f t="shared" si="166"/>
        <v>0.66957568378711585</v>
      </c>
      <c r="SD176">
        <f t="shared" si="166"/>
        <v>1.0380108506069519</v>
      </c>
      <c r="SE176">
        <f t="shared" si="166"/>
        <v>0.67350583776715212</v>
      </c>
      <c r="SF176">
        <f t="shared" si="166"/>
        <v>-9.8420969152357429E-2</v>
      </c>
      <c r="SG176">
        <f t="shared" si="166"/>
        <v>0.576485490455525</v>
      </c>
    </row>
    <row r="177" spans="1:502">
      <c r="A177" t="s">
        <v>552</v>
      </c>
      <c r="B177">
        <f>+B162</f>
        <v>0.77402319220709614</v>
      </c>
      <c r="C177">
        <f t="shared" si="159"/>
        <v>-1.5862860891502351</v>
      </c>
      <c r="D177">
        <f t="shared" si="159"/>
        <v>-0.35195057535020169</v>
      </c>
      <c r="E177">
        <f t="shared" si="159"/>
        <v>-1.4789111446589231</v>
      </c>
      <c r="F177">
        <f t="shared" si="159"/>
        <v>0.54240103963820729</v>
      </c>
      <c r="G177">
        <f t="shared" si="159"/>
        <v>0.92377831606427208</v>
      </c>
      <c r="H177">
        <f t="shared" si="159"/>
        <v>0.6827485776739195</v>
      </c>
      <c r="I177">
        <f t="shared" si="159"/>
        <v>-0.47423213800357189</v>
      </c>
      <c r="J177">
        <f t="shared" si="159"/>
        <v>0.89178456619265489</v>
      </c>
      <c r="K177">
        <f t="shared" si="159"/>
        <v>0.72757757152430713</v>
      </c>
      <c r="L177">
        <f t="shared" si="159"/>
        <v>0.26393081498099491</v>
      </c>
      <c r="M177">
        <f t="shared" si="159"/>
        <v>-2.0558582036755979</v>
      </c>
      <c r="N177">
        <f t="shared" si="159"/>
        <v>5.2310724640847184E-2</v>
      </c>
      <c r="O177">
        <f t="shared" si="159"/>
        <v>0.95312771009048447</v>
      </c>
      <c r="P177">
        <f t="shared" si="159"/>
        <v>-0.55324449022009503</v>
      </c>
      <c r="Q177">
        <f t="shared" si="159"/>
        <v>1.2143436833866872</v>
      </c>
      <c r="R177">
        <f t="shared" si="159"/>
        <v>-1.8230184650747105</v>
      </c>
      <c r="S177">
        <f t="shared" si="159"/>
        <v>-0.50667267714743502</v>
      </c>
      <c r="T177">
        <f t="shared" si="159"/>
        <v>0.21511709746846464</v>
      </c>
      <c r="U177">
        <f t="shared" si="159"/>
        <v>0.48203673941316083</v>
      </c>
      <c r="V177">
        <f t="shared" si="159"/>
        <v>0.21871983335586265</v>
      </c>
      <c r="W177">
        <f t="shared" si="159"/>
        <v>0.7563903636764735</v>
      </c>
      <c r="X177">
        <f t="shared" si="159"/>
        <v>0.607200263402774</v>
      </c>
      <c r="Y177">
        <f t="shared" si="159"/>
        <v>0.34975300877704285</v>
      </c>
      <c r="Z177">
        <f t="shared" si="159"/>
        <v>-0.10611074685584754</v>
      </c>
      <c r="AA177">
        <f t="shared" si="159"/>
        <v>0.56128556025214493</v>
      </c>
      <c r="AB177">
        <f t="shared" si="159"/>
        <v>1.0180292520090006</v>
      </c>
      <c r="AC177">
        <f t="shared" si="159"/>
        <v>-1.8414630176266655</v>
      </c>
      <c r="AD177">
        <f t="shared" si="159"/>
        <v>-1.5596651792293414</v>
      </c>
      <c r="AE177">
        <f t="shared" si="159"/>
        <v>-0.14922761693014763</v>
      </c>
      <c r="AF177">
        <f t="shared" si="159"/>
        <v>-0.61587002164742444</v>
      </c>
      <c r="AG177">
        <f t="shared" si="159"/>
        <v>1.5350997273344547</v>
      </c>
      <c r="AH177">
        <f t="shared" si="159"/>
        <v>1.1080737749580294</v>
      </c>
      <c r="AI177">
        <f t="shared" si="159"/>
        <v>0.1811781658034306</v>
      </c>
      <c r="AJ177">
        <f t="shared" si="159"/>
        <v>0.75303319135855418</v>
      </c>
      <c r="AK177">
        <f t="shared" si="159"/>
        <v>-0.23229517864820082</v>
      </c>
      <c r="AL177">
        <f t="shared" si="159"/>
        <v>-6.8711187850567512E-2</v>
      </c>
      <c r="AM177">
        <f t="shared" si="159"/>
        <v>0.26266434360877611</v>
      </c>
      <c r="AN177">
        <f t="shared" si="159"/>
        <v>-0.58890464060823433</v>
      </c>
      <c r="AO177">
        <f t="shared" si="159"/>
        <v>-1.1338829608575907</v>
      </c>
      <c r="AP177">
        <f t="shared" si="159"/>
        <v>0.15201294445432723</v>
      </c>
      <c r="AQ177">
        <f t="shared" si="159"/>
        <v>0.91119318312848918</v>
      </c>
      <c r="AR177">
        <f t="shared" si="159"/>
        <v>-2.0831976144108921</v>
      </c>
      <c r="AS177">
        <f t="shared" si="159"/>
        <v>1.1076485861849505</v>
      </c>
      <c r="AT177">
        <f t="shared" si="159"/>
        <v>-1.6194553609238937</v>
      </c>
      <c r="AU177">
        <f t="shared" si="159"/>
        <v>-1.0342182577005588</v>
      </c>
      <c r="AV177">
        <f t="shared" si="159"/>
        <v>0.69428551796590909</v>
      </c>
      <c r="AW177">
        <f t="shared" si="159"/>
        <v>0.40512645682611037</v>
      </c>
      <c r="AX177">
        <f t="shared" si="159"/>
        <v>-0.70434907684102654</v>
      </c>
      <c r="AY177">
        <f t="shared" si="159"/>
        <v>-0.97874135462916456</v>
      </c>
      <c r="AZ177">
        <f t="shared" si="159"/>
        <v>-2.0458355720620602</v>
      </c>
      <c r="BA177">
        <f t="shared" si="159"/>
        <v>-1.1376732800272293</v>
      </c>
      <c r="BB177">
        <f t="shared" si="159"/>
        <v>-0.98941882242797874</v>
      </c>
      <c r="BC177">
        <f t="shared" si="159"/>
        <v>0.8978349796961993</v>
      </c>
      <c r="BD177">
        <f t="shared" si="159"/>
        <v>1.54284862219356</v>
      </c>
      <c r="BE177">
        <f t="shared" si="159"/>
        <v>1.0448547982377931</v>
      </c>
      <c r="BF177">
        <f t="shared" si="159"/>
        <v>-2.3680149752181023</v>
      </c>
      <c r="BG177">
        <f t="shared" si="159"/>
        <v>-1.0683834261726588</v>
      </c>
      <c r="BH177">
        <f t="shared" si="159"/>
        <v>0.45522710934164934</v>
      </c>
      <c r="BI177">
        <f t="shared" si="159"/>
        <v>-0.98158579930895939</v>
      </c>
      <c r="BJ177">
        <f t="shared" si="159"/>
        <v>1.0850453691091388</v>
      </c>
      <c r="BK177">
        <f t="shared" si="159"/>
        <v>0.10695657692849636</v>
      </c>
      <c r="BL177">
        <f t="shared" si="159"/>
        <v>-2.1507548808585852</v>
      </c>
      <c r="BM177">
        <f t="shared" si="159"/>
        <v>-0.48452989176439587</v>
      </c>
      <c r="BN177">
        <f t="shared" si="159"/>
        <v>-2.1805135475005955E-3</v>
      </c>
      <c r="BO177">
        <f t="shared" si="160"/>
        <v>0.81674215834937058</v>
      </c>
      <c r="BP177">
        <f t="shared" si="160"/>
        <v>-1.1788165465986822</v>
      </c>
      <c r="BQ177">
        <f t="shared" si="160"/>
        <v>-0.25767803890630603</v>
      </c>
      <c r="BR177">
        <f t="shared" si="160"/>
        <v>0.27305077310302295</v>
      </c>
      <c r="BS177">
        <f t="shared" si="160"/>
        <v>-6.1581886257044971E-2</v>
      </c>
      <c r="BT177">
        <f t="shared" si="160"/>
        <v>2.1107734937686473</v>
      </c>
      <c r="BU177">
        <f t="shared" si="160"/>
        <v>1.544863152957987</v>
      </c>
      <c r="BV177">
        <f t="shared" si="160"/>
        <v>-1.1260613064223435</v>
      </c>
      <c r="BW177">
        <f t="shared" si="160"/>
        <v>1.6904323274502531</v>
      </c>
      <c r="BX177">
        <f t="shared" si="160"/>
        <v>0.34885943023255095</v>
      </c>
      <c r="BY177">
        <f t="shared" si="160"/>
        <v>0.11704173630278092</v>
      </c>
      <c r="BZ177">
        <f t="shared" si="160"/>
        <v>-1.5099885786185041</v>
      </c>
      <c r="CA177">
        <f t="shared" si="160"/>
        <v>0.17488332559878472</v>
      </c>
      <c r="CB177">
        <f t="shared" si="160"/>
        <v>0.28004478735965677</v>
      </c>
      <c r="CC177">
        <f t="shared" si="160"/>
        <v>0.15023260857560672</v>
      </c>
      <c r="CD177">
        <f t="shared" si="160"/>
        <v>-3.7761083149234764E-2</v>
      </c>
      <c r="CE177">
        <f t="shared" si="160"/>
        <v>-0.85813098849030212</v>
      </c>
      <c r="CF177">
        <f t="shared" si="160"/>
        <v>0.51442839321680367</v>
      </c>
      <c r="CG177">
        <f t="shared" si="160"/>
        <v>-1.5054592950036749</v>
      </c>
      <c r="CH177">
        <f t="shared" si="160"/>
        <v>-1.6449575923616067</v>
      </c>
      <c r="CI177">
        <f t="shared" si="160"/>
        <v>0.95541963673895225</v>
      </c>
      <c r="CJ177">
        <f t="shared" si="160"/>
        <v>0.11088218343502376</v>
      </c>
      <c r="CK177">
        <f t="shared" si="160"/>
        <v>-0.77971208156668581</v>
      </c>
      <c r="CL177">
        <f t="shared" si="160"/>
        <v>0.89623199528432451</v>
      </c>
      <c r="CM177">
        <f t="shared" si="160"/>
        <v>-0.35146172194799874</v>
      </c>
      <c r="CN177">
        <f t="shared" si="160"/>
        <v>-1.2057535059284419</v>
      </c>
      <c r="CO177">
        <f t="shared" si="160"/>
        <v>-0.7000403456913773</v>
      </c>
      <c r="CP177">
        <f t="shared" si="160"/>
        <v>0.23528173187514767</v>
      </c>
      <c r="CQ177">
        <f t="shared" si="160"/>
        <v>-0.92424670583568513</v>
      </c>
      <c r="CR177">
        <f t="shared" si="160"/>
        <v>6.6257825892535038E-2</v>
      </c>
      <c r="CS177">
        <f t="shared" si="160"/>
        <v>-1.587632141308859</v>
      </c>
      <c r="CT177">
        <f t="shared" si="160"/>
        <v>0.43520799408724997</v>
      </c>
      <c r="CU177">
        <f t="shared" si="160"/>
        <v>0.69945485847711097</v>
      </c>
      <c r="CV177">
        <f t="shared" si="160"/>
        <v>-0.43134377847309224</v>
      </c>
      <c r="CW177">
        <f t="shared" si="160"/>
        <v>1.2419923223205842</v>
      </c>
      <c r="CX177">
        <f t="shared" si="160"/>
        <v>-1.1035604075004812</v>
      </c>
      <c r="CY177">
        <f t="shared" si="160"/>
        <v>1.4993111108196899</v>
      </c>
      <c r="CZ177">
        <f t="shared" si="160"/>
        <v>0.65462245402159169</v>
      </c>
      <c r="DA177">
        <f t="shared" si="160"/>
        <v>0.99404587672324851</v>
      </c>
      <c r="DB177">
        <f t="shared" si="160"/>
        <v>0.36950268622604199</v>
      </c>
      <c r="DC177">
        <f t="shared" si="160"/>
        <v>1.5405885278596543</v>
      </c>
      <c r="DD177">
        <f t="shared" si="160"/>
        <v>0.98829559647128917</v>
      </c>
      <c r="DE177">
        <f t="shared" si="160"/>
        <v>0.53461917559616268</v>
      </c>
      <c r="DF177">
        <f t="shared" si="160"/>
        <v>0.99806584330508485</v>
      </c>
      <c r="DG177">
        <f t="shared" si="160"/>
        <v>1.5007253750809468</v>
      </c>
      <c r="DH177">
        <f t="shared" si="160"/>
        <v>-0.52555037655110937</v>
      </c>
      <c r="DI177">
        <f t="shared" si="160"/>
        <v>-1.2816735761589371</v>
      </c>
      <c r="DJ177">
        <f t="shared" si="160"/>
        <v>-0.60876573115820065</v>
      </c>
      <c r="DK177">
        <f t="shared" si="160"/>
        <v>-1.0700091479520779</v>
      </c>
      <c r="DL177">
        <f t="shared" si="160"/>
        <v>0.49565755944058765</v>
      </c>
      <c r="DM177">
        <f t="shared" si="160"/>
        <v>-0.90980392997153103</v>
      </c>
      <c r="DN177">
        <f t="shared" si="160"/>
        <v>-1.7269849195145071</v>
      </c>
      <c r="DO177">
        <f t="shared" si="160"/>
        <v>-0.61707169152214192</v>
      </c>
      <c r="DP177">
        <f t="shared" si="160"/>
        <v>0.88814658738556318</v>
      </c>
      <c r="DQ177">
        <f t="shared" si="160"/>
        <v>1.301580141443992</v>
      </c>
      <c r="DR177">
        <f t="shared" si="160"/>
        <v>-2.2372660168912262</v>
      </c>
      <c r="DS177">
        <f t="shared" si="160"/>
        <v>-0.41103021430899389</v>
      </c>
      <c r="DT177">
        <f t="shared" si="160"/>
        <v>-0.90495404947432689</v>
      </c>
      <c r="DU177">
        <f t="shared" si="160"/>
        <v>-0.70916030381340533</v>
      </c>
      <c r="DV177">
        <f t="shared" si="160"/>
        <v>0.85019792095408775</v>
      </c>
      <c r="DW177">
        <f t="shared" si="160"/>
        <v>0.37491417970159091</v>
      </c>
      <c r="DX177">
        <f t="shared" si="160"/>
        <v>-1.0844951248145662</v>
      </c>
      <c r="DY177">
        <f t="shared" si="160"/>
        <v>-0.68265080699347891</v>
      </c>
      <c r="DZ177">
        <f t="shared" si="160"/>
        <v>-0.27074975150753744</v>
      </c>
      <c r="EA177">
        <f t="shared" si="161"/>
        <v>1.3483168004313484</v>
      </c>
      <c r="EB177">
        <f t="shared" si="161"/>
        <v>0.33960645851038862</v>
      </c>
      <c r="EC177">
        <f t="shared" si="161"/>
        <v>-0.25119902602455113</v>
      </c>
      <c r="ED177">
        <f t="shared" si="161"/>
        <v>0.27789837986347266</v>
      </c>
      <c r="EE177">
        <f t="shared" si="161"/>
        <v>-0.31025024327391293</v>
      </c>
      <c r="EF177">
        <f t="shared" si="161"/>
        <v>-0.77360937211778946</v>
      </c>
      <c r="EG177">
        <f t="shared" si="161"/>
        <v>-1.4119541447144002</v>
      </c>
      <c r="EH177">
        <f t="shared" si="161"/>
        <v>-0.65870381149579771</v>
      </c>
      <c r="EI177">
        <f t="shared" si="161"/>
        <v>1.5664136299164966</v>
      </c>
      <c r="EJ177">
        <f t="shared" si="161"/>
        <v>-0.56155386118916795</v>
      </c>
      <c r="EK177">
        <f t="shared" si="161"/>
        <v>0.34504068935348187</v>
      </c>
      <c r="EL177">
        <f t="shared" si="161"/>
        <v>-0.87270336734945886</v>
      </c>
      <c r="EM177">
        <f t="shared" si="161"/>
        <v>2.6016641641035676</v>
      </c>
      <c r="EN177">
        <f t="shared" si="161"/>
        <v>-1.6166177374543622</v>
      </c>
      <c r="EO177">
        <f t="shared" si="161"/>
        <v>1.5512023310293444</v>
      </c>
      <c r="EP177">
        <f t="shared" si="161"/>
        <v>-1.1021552381862421</v>
      </c>
      <c r="EQ177">
        <f t="shared" si="161"/>
        <v>-1.0265421224175952</v>
      </c>
      <c r="ER177">
        <f t="shared" si="161"/>
        <v>-0.3631225808931049</v>
      </c>
      <c r="ES177">
        <f t="shared" si="161"/>
        <v>0.88101842266041785</v>
      </c>
      <c r="ET177">
        <f t="shared" si="161"/>
        <v>-0.10511030268389732</v>
      </c>
      <c r="EU177">
        <f t="shared" si="161"/>
        <v>-3.7761083149234764E-2</v>
      </c>
      <c r="EV177">
        <f t="shared" si="161"/>
        <v>0.81855887401616201</v>
      </c>
      <c r="EW177">
        <f t="shared" si="161"/>
        <v>-0.72449097388016526</v>
      </c>
      <c r="EX177">
        <f t="shared" si="161"/>
        <v>0.73979208536911756</v>
      </c>
      <c r="EY177">
        <f t="shared" si="161"/>
        <v>-0.1239766334037995</v>
      </c>
      <c r="EZ177">
        <f t="shared" si="161"/>
        <v>-0.89714831119636074</v>
      </c>
      <c r="FA177">
        <f t="shared" si="161"/>
        <v>0.77515778684755787</v>
      </c>
      <c r="FB177">
        <f t="shared" si="161"/>
        <v>0.17030288290698081</v>
      </c>
      <c r="FC177">
        <f t="shared" si="161"/>
        <v>-1.0186704457737505</v>
      </c>
      <c r="FD177">
        <f t="shared" si="161"/>
        <v>1.9306207832414657</v>
      </c>
      <c r="FE177">
        <f t="shared" si="161"/>
        <v>-1.1397219168429729</v>
      </c>
      <c r="FF177">
        <f t="shared" si="161"/>
        <v>0.59821104514412582</v>
      </c>
      <c r="FG177">
        <f t="shared" si="161"/>
        <v>-1.2600594345713034</v>
      </c>
      <c r="FH177">
        <f t="shared" si="161"/>
        <v>4.2660985855036415E-2</v>
      </c>
      <c r="FI177">
        <f t="shared" si="161"/>
        <v>-1.3565249901148491</v>
      </c>
      <c r="FJ177">
        <f t="shared" si="161"/>
        <v>-1.188061560242204</v>
      </c>
      <c r="FK177">
        <f t="shared" si="161"/>
        <v>-1.1823476597783156</v>
      </c>
      <c r="FL177">
        <f t="shared" si="161"/>
        <v>1.036964931699913</v>
      </c>
      <c r="FM177">
        <f t="shared" si="161"/>
        <v>-1.5573459677398205</v>
      </c>
      <c r="FN177">
        <f t="shared" si="161"/>
        <v>-1.0504163583391346</v>
      </c>
      <c r="FO177">
        <f t="shared" si="161"/>
        <v>0.10334133548894897</v>
      </c>
      <c r="FP177">
        <f t="shared" si="161"/>
        <v>1.4481065591098741</v>
      </c>
      <c r="FQ177">
        <f t="shared" si="161"/>
        <v>-0.53832877711101901</v>
      </c>
      <c r="FR177">
        <f t="shared" si="161"/>
        <v>-9.7421661848784424E-2</v>
      </c>
      <c r="FS177">
        <f t="shared" si="161"/>
        <v>-0.21472487787832506</v>
      </c>
      <c r="FT177">
        <f t="shared" si="161"/>
        <v>1.1774363883887418</v>
      </c>
      <c r="FU177">
        <f t="shared" si="161"/>
        <v>1.2592136044986546</v>
      </c>
      <c r="FV177">
        <f t="shared" si="161"/>
        <v>0.36688334148493595</v>
      </c>
      <c r="FW177">
        <f t="shared" si="161"/>
        <v>0.7700032256252598</v>
      </c>
      <c r="FX177">
        <f t="shared" si="161"/>
        <v>-0.41127918848360423</v>
      </c>
      <c r="FY177">
        <f t="shared" si="161"/>
        <v>1.6225840226979926</v>
      </c>
      <c r="FZ177">
        <f t="shared" si="161"/>
        <v>-1.036964931699913</v>
      </c>
      <c r="GA177">
        <f t="shared" si="161"/>
        <v>0.64442019720445387</v>
      </c>
      <c r="GB177">
        <f t="shared" si="161"/>
        <v>-0.47731646191095933</v>
      </c>
      <c r="GC177">
        <f t="shared" si="161"/>
        <v>0.50241624194313772</v>
      </c>
      <c r="GD177">
        <f t="shared" si="161"/>
        <v>-0.56119688451872207</v>
      </c>
      <c r="GE177">
        <f t="shared" si="161"/>
        <v>-6.641130312345922E-2</v>
      </c>
      <c r="GF177">
        <f t="shared" si="161"/>
        <v>0.53726807891507633</v>
      </c>
      <c r="GG177">
        <f t="shared" si="161"/>
        <v>-1.0377493708801921</v>
      </c>
      <c r="GH177">
        <f t="shared" si="161"/>
        <v>-4.3985437514493242E-3</v>
      </c>
      <c r="GI177">
        <f t="shared" si="161"/>
        <v>0.89417653725831769</v>
      </c>
      <c r="GJ177">
        <f t="shared" si="161"/>
        <v>1.471189534640871</v>
      </c>
      <c r="GK177">
        <f t="shared" si="161"/>
        <v>-1.332909960183315</v>
      </c>
      <c r="GL177">
        <f t="shared" si="161"/>
        <v>0.6625089099543402</v>
      </c>
      <c r="GM177">
        <f t="shared" si="162"/>
        <v>0.23481106836698018</v>
      </c>
      <c r="GN177">
        <f t="shared" si="162"/>
        <v>0.72210582402476575</v>
      </c>
      <c r="GO177">
        <f t="shared" si="162"/>
        <v>0.75323669079807587</v>
      </c>
      <c r="GP177">
        <f t="shared" si="162"/>
        <v>-0.59400690588518046</v>
      </c>
      <c r="GQ177">
        <f t="shared" si="162"/>
        <v>-0.33636638363532256</v>
      </c>
      <c r="GR177">
        <f t="shared" si="162"/>
        <v>1.063388026523171</v>
      </c>
      <c r="GS177">
        <f t="shared" si="162"/>
        <v>-0.40753548091743141</v>
      </c>
      <c r="GT177">
        <f t="shared" si="162"/>
        <v>8.6129148257896304E-2</v>
      </c>
      <c r="GU177">
        <f t="shared" si="162"/>
        <v>0.5867218533239793</v>
      </c>
      <c r="GV177">
        <f t="shared" si="162"/>
        <v>2.0609513740055263</v>
      </c>
      <c r="GW177">
        <f t="shared" si="162"/>
        <v>-0.53947815104038455</v>
      </c>
      <c r="GX177">
        <f t="shared" si="162"/>
        <v>6.3804463934502564E-2</v>
      </c>
      <c r="GY177">
        <f t="shared" si="162"/>
        <v>0.69974703365005553</v>
      </c>
      <c r="GZ177">
        <f t="shared" si="162"/>
        <v>0.18483433450455777</v>
      </c>
      <c r="HA177">
        <f t="shared" si="162"/>
        <v>1.5825298760319129</v>
      </c>
      <c r="HB177">
        <f t="shared" si="162"/>
        <v>-0.27122496248921379</v>
      </c>
      <c r="HC177">
        <f t="shared" si="162"/>
        <v>2.1355481294449419</v>
      </c>
      <c r="HD177">
        <f t="shared" si="162"/>
        <v>0.1424996298737824</v>
      </c>
      <c r="HE177">
        <f t="shared" si="162"/>
        <v>-0.70141027208592277</v>
      </c>
      <c r="HF177">
        <f t="shared" si="162"/>
        <v>1.1095835361629725E-3</v>
      </c>
      <c r="HG177">
        <f t="shared" si="162"/>
        <v>-0.83438408182701096</v>
      </c>
      <c r="HH177">
        <f t="shared" si="162"/>
        <v>2.4939072318375111</v>
      </c>
      <c r="HI177">
        <f t="shared" si="162"/>
        <v>1.3730277714785188</v>
      </c>
      <c r="HJ177">
        <f t="shared" si="162"/>
        <v>0.82209453466930427</v>
      </c>
      <c r="HK177">
        <f t="shared" si="162"/>
        <v>0.24276005206047557</v>
      </c>
      <c r="HL177">
        <f t="shared" si="162"/>
        <v>0.2717808911256725</v>
      </c>
      <c r="HM177">
        <f t="shared" si="162"/>
        <v>-0.57017359722522087</v>
      </c>
      <c r="HN177">
        <f t="shared" si="162"/>
        <v>0.62868139139027335</v>
      </c>
      <c r="HO177">
        <f t="shared" si="162"/>
        <v>0.37327367863326799</v>
      </c>
      <c r="HP177">
        <f t="shared" si="162"/>
        <v>0.49444679461885244</v>
      </c>
      <c r="HQ177">
        <f t="shared" si="162"/>
        <v>0.50059384193446022</v>
      </c>
      <c r="HR177">
        <f t="shared" si="162"/>
        <v>0.17604861568543129</v>
      </c>
      <c r="HS177">
        <f t="shared" si="162"/>
        <v>-1.7338243196718395</v>
      </c>
      <c r="HT177">
        <f t="shared" si="162"/>
        <v>-0.15781893125677016</v>
      </c>
      <c r="HU177">
        <f t="shared" si="162"/>
        <v>1.5481509763048962</v>
      </c>
      <c r="HV177">
        <f t="shared" si="162"/>
        <v>-0.72379407356493175</v>
      </c>
      <c r="HW177">
        <f t="shared" si="162"/>
        <v>-0.68139570430503227</v>
      </c>
      <c r="HX177">
        <f t="shared" si="162"/>
        <v>-0.70631017479172442</v>
      </c>
      <c r="HY177">
        <f t="shared" si="162"/>
        <v>0.36214260035194457</v>
      </c>
      <c r="HZ177">
        <f t="shared" si="162"/>
        <v>0.42363126340205781</v>
      </c>
      <c r="IA177">
        <f t="shared" si="162"/>
        <v>1.1344650374667253</v>
      </c>
      <c r="IB177">
        <f t="shared" si="162"/>
        <v>1.7023648979375139</v>
      </c>
      <c r="IC177">
        <f t="shared" si="162"/>
        <v>1.2851614883402362</v>
      </c>
      <c r="ID177">
        <f t="shared" si="162"/>
        <v>0.80876020547293592</v>
      </c>
      <c r="IE177">
        <f t="shared" si="162"/>
        <v>-9.8305008577881381E-3</v>
      </c>
      <c r="IF177">
        <f t="shared" si="162"/>
        <v>0.53594249038724229</v>
      </c>
      <c r="IG177">
        <f t="shared" si="162"/>
        <v>-0.80188328865915537</v>
      </c>
      <c r="IH177">
        <f t="shared" si="162"/>
        <v>-2.1911182557232678</v>
      </c>
      <c r="II177">
        <f t="shared" si="162"/>
        <v>-1.119021817430621</v>
      </c>
      <c r="IJ177">
        <f t="shared" si="162"/>
        <v>-0.81226630754827056</v>
      </c>
      <c r="IK177">
        <f t="shared" si="162"/>
        <v>2.9504008125513792</v>
      </c>
      <c r="IL177">
        <f t="shared" si="162"/>
        <v>-0.19145318219671026</v>
      </c>
      <c r="IM177">
        <f t="shared" si="162"/>
        <v>1.585212885402143</v>
      </c>
      <c r="IN177">
        <f t="shared" si="162"/>
        <v>-0.78054199548205361</v>
      </c>
      <c r="IO177">
        <f t="shared" si="162"/>
        <v>0.51582674132077955</v>
      </c>
      <c r="IP177">
        <f t="shared" si="162"/>
        <v>0.1350849743175786</v>
      </c>
      <c r="IQ177">
        <f t="shared" si="162"/>
        <v>-0.22546259970113169</v>
      </c>
      <c r="IR177">
        <f t="shared" si="162"/>
        <v>-1.7569800547789782</v>
      </c>
      <c r="IS177">
        <f t="shared" si="162"/>
        <v>0.7711355465289671</v>
      </c>
      <c r="IT177">
        <f t="shared" si="162"/>
        <v>1.6509056877112016</v>
      </c>
      <c r="IU177">
        <f t="shared" si="162"/>
        <v>0.18320065464649815</v>
      </c>
      <c r="IV177">
        <f t="shared" si="162"/>
        <v>0.57305669542984106</v>
      </c>
      <c r="IW177">
        <f t="shared" si="162"/>
        <v>0.34942786442115903</v>
      </c>
      <c r="IX177">
        <f t="shared" si="162"/>
        <v>-0.40969780457089655</v>
      </c>
      <c r="IY177">
        <f t="shared" si="163"/>
        <v>4.8634092308930121E-2</v>
      </c>
      <c r="IZ177">
        <f t="shared" si="163"/>
        <v>1.1570273272809573</v>
      </c>
      <c r="JA177">
        <f t="shared" si="163"/>
        <v>0.57134457165375352</v>
      </c>
      <c r="JB177">
        <f t="shared" si="163"/>
        <v>0.44658918341156095</v>
      </c>
      <c r="JC177">
        <f t="shared" si="163"/>
        <v>0.78469838626915589</v>
      </c>
      <c r="JD177">
        <f t="shared" si="163"/>
        <v>0.78918219514889643</v>
      </c>
      <c r="JE177">
        <f t="shared" si="163"/>
        <v>0.95699078883626498</v>
      </c>
      <c r="JF177">
        <f t="shared" si="163"/>
        <v>0.891327545105014</v>
      </c>
      <c r="JG177">
        <f t="shared" si="163"/>
        <v>0.80103973232326098</v>
      </c>
      <c r="JH177">
        <f t="shared" si="163"/>
        <v>0.35732682590605691</v>
      </c>
      <c r="JI177">
        <f t="shared" si="163"/>
        <v>-1.8016726244240999</v>
      </c>
      <c r="JJ177">
        <f t="shared" si="163"/>
        <v>-0.86123009168659337</v>
      </c>
      <c r="JK177">
        <f t="shared" si="163"/>
        <v>-2.4290784494951367</v>
      </c>
      <c r="JL177">
        <f t="shared" si="163"/>
        <v>0.32207253752858378</v>
      </c>
      <c r="JM177">
        <f t="shared" si="163"/>
        <v>2.2180574887897819</v>
      </c>
      <c r="JN177">
        <f t="shared" si="163"/>
        <v>-0.96646544989198446</v>
      </c>
      <c r="JO177">
        <f t="shared" si="163"/>
        <v>2.647138899192214</v>
      </c>
      <c r="JP177">
        <f t="shared" si="163"/>
        <v>0.76579226515605114</v>
      </c>
      <c r="JQ177">
        <f t="shared" si="163"/>
        <v>-0.91386027634143829</v>
      </c>
      <c r="JR177">
        <f t="shared" si="163"/>
        <v>-0.34155164030380547</v>
      </c>
      <c r="JS177">
        <f t="shared" si="163"/>
        <v>1.5938712749630213</v>
      </c>
      <c r="JT177">
        <f t="shared" si="163"/>
        <v>-0.98506006906973198</v>
      </c>
      <c r="JU177">
        <f t="shared" si="163"/>
        <v>2.272245183121413</v>
      </c>
      <c r="JV177">
        <f t="shared" si="163"/>
        <v>1.0725875654316042</v>
      </c>
      <c r="JW177">
        <f t="shared" si="163"/>
        <v>1.3887074601370841</v>
      </c>
      <c r="JX177">
        <f t="shared" si="163"/>
        <v>-0.17752427083905786</v>
      </c>
      <c r="JY177">
        <f t="shared" si="163"/>
        <v>1.2108330338378437</v>
      </c>
      <c r="JZ177">
        <f t="shared" si="163"/>
        <v>-0.39137944440881256</v>
      </c>
      <c r="KA177">
        <f t="shared" si="163"/>
        <v>-0.18366790754953399</v>
      </c>
      <c r="KB177">
        <f t="shared" si="163"/>
        <v>-0.65784774960775394</v>
      </c>
      <c r="KC177">
        <f t="shared" si="163"/>
        <v>0.8085476110863965</v>
      </c>
      <c r="KD177">
        <f t="shared" si="163"/>
        <v>-0.72041984822135419</v>
      </c>
      <c r="KE177">
        <f t="shared" si="163"/>
        <v>6.0822458181064576E-3</v>
      </c>
      <c r="KF177">
        <f t="shared" si="163"/>
        <v>0.53974417824065313</v>
      </c>
      <c r="KG177">
        <f t="shared" si="163"/>
        <v>1.2555028661154211</v>
      </c>
      <c r="KH177">
        <f t="shared" si="163"/>
        <v>0.84472048911266029</v>
      </c>
      <c r="KI177">
        <f t="shared" si="163"/>
        <v>1.3334670256881509</v>
      </c>
      <c r="KJ177">
        <f t="shared" si="163"/>
        <v>-1.5908790373941883</v>
      </c>
      <c r="KK177">
        <f t="shared" si="163"/>
        <v>1.5415935195051134</v>
      </c>
      <c r="KL177">
        <f t="shared" si="163"/>
        <v>-0.54834799811942503</v>
      </c>
      <c r="KM177">
        <f t="shared" si="163"/>
        <v>0.4509047357714735</v>
      </c>
      <c r="KN177">
        <f t="shared" si="163"/>
        <v>-1.2778582458849996</v>
      </c>
      <c r="KO177">
        <f t="shared" si="163"/>
        <v>-0.58381715462019201</v>
      </c>
      <c r="KP177">
        <f t="shared" si="163"/>
        <v>-0.81984353528241627</v>
      </c>
      <c r="KQ177">
        <f t="shared" si="163"/>
        <v>0.1938690274982946</v>
      </c>
      <c r="KR177">
        <f t="shared" si="163"/>
        <v>-6.2194658312364481E-2</v>
      </c>
      <c r="KS177">
        <f t="shared" si="163"/>
        <v>0.55922782848938368</v>
      </c>
      <c r="KT177">
        <f t="shared" si="163"/>
        <v>0.10749545253929682</v>
      </c>
      <c r="KU177">
        <f t="shared" si="163"/>
        <v>0.69224370236042887</v>
      </c>
      <c r="KV177">
        <f t="shared" si="163"/>
        <v>-1.8825903680408373</v>
      </c>
      <c r="KW177">
        <f t="shared" si="163"/>
        <v>-0.23787833924870938</v>
      </c>
      <c r="KX177">
        <f t="shared" si="163"/>
        <v>-0.51268330025777686</v>
      </c>
      <c r="KY177">
        <f t="shared" si="163"/>
        <v>-1.3347698768484406</v>
      </c>
      <c r="KZ177">
        <f t="shared" si="163"/>
        <v>0.78324205787794199</v>
      </c>
      <c r="LA177">
        <f t="shared" si="163"/>
        <v>1.259552391275065</v>
      </c>
      <c r="LB177">
        <f t="shared" si="163"/>
        <v>-1.8448099581291899</v>
      </c>
      <c r="LC177">
        <f t="shared" si="163"/>
        <v>5.4071733757155016E-2</v>
      </c>
      <c r="LD177">
        <f t="shared" si="163"/>
        <v>-3.3627429729676805E-2</v>
      </c>
      <c r="LE177">
        <f t="shared" si="163"/>
        <v>3.4622189559740946E-2</v>
      </c>
      <c r="LF177">
        <f t="shared" si="163"/>
        <v>0.41619614421506412</v>
      </c>
      <c r="LG177">
        <f t="shared" si="163"/>
        <v>1.6112744560814463</v>
      </c>
      <c r="LH177">
        <f t="shared" si="163"/>
        <v>-0.43697468754544389</v>
      </c>
      <c r="LI177">
        <f t="shared" si="163"/>
        <v>-0.93698645287076943</v>
      </c>
      <c r="LJ177">
        <f t="shared" si="163"/>
        <v>-9.7882093541556969E-2</v>
      </c>
      <c r="LK177">
        <f t="shared" si="164"/>
        <v>1.138844254455762</v>
      </c>
      <c r="LL177">
        <f t="shared" si="164"/>
        <v>0.94915776571724564</v>
      </c>
      <c r="LM177">
        <f t="shared" si="164"/>
        <v>1.4285205907071941</v>
      </c>
      <c r="LN177">
        <f t="shared" si="164"/>
        <v>-0.35203129300498404</v>
      </c>
      <c r="LO177">
        <f t="shared" si="164"/>
        <v>-9.4808001449564472E-2</v>
      </c>
      <c r="LP177">
        <f t="shared" si="164"/>
        <v>-0.25712552087497897</v>
      </c>
      <c r="LQ177">
        <f t="shared" si="164"/>
        <v>-1.0397184269095305</v>
      </c>
      <c r="LR177">
        <f t="shared" si="164"/>
        <v>-0.15456635082955472</v>
      </c>
      <c r="LS177">
        <f t="shared" si="164"/>
        <v>-1.0943267625407316</v>
      </c>
      <c r="LT177">
        <f t="shared" si="164"/>
        <v>0.49237314669881016</v>
      </c>
      <c r="LU177">
        <f t="shared" si="164"/>
        <v>1.1163092494825833</v>
      </c>
      <c r="LV177">
        <f t="shared" si="164"/>
        <v>0.93746166385244578</v>
      </c>
      <c r="LW177">
        <f t="shared" si="164"/>
        <v>-0.26725956558948383</v>
      </c>
      <c r="LX177">
        <f t="shared" si="164"/>
        <v>-0.96609937827452086</v>
      </c>
      <c r="LY177">
        <f t="shared" si="164"/>
        <v>2.1996311261318624</v>
      </c>
      <c r="LZ177">
        <f t="shared" si="164"/>
        <v>1.1021552381862421</v>
      </c>
      <c r="MA177">
        <f t="shared" si="164"/>
        <v>2.6420821086503565</v>
      </c>
      <c r="MB177">
        <f t="shared" si="164"/>
        <v>-2.3718166630715132</v>
      </c>
      <c r="MC177">
        <f t="shared" si="164"/>
        <v>1.6428884919150732</v>
      </c>
      <c r="MD177">
        <f t="shared" si="164"/>
        <v>0.65993845055345446</v>
      </c>
      <c r="ME177">
        <f t="shared" si="164"/>
        <v>-0.93366907094605267</v>
      </c>
      <c r="MF177">
        <f t="shared" si="164"/>
        <v>0.90391722551430576</v>
      </c>
      <c r="MG177">
        <f t="shared" si="164"/>
        <v>0.47585899665136822</v>
      </c>
      <c r="MH177">
        <f t="shared" si="164"/>
        <v>-0.17053480405593291</v>
      </c>
      <c r="MI177">
        <f t="shared" si="164"/>
        <v>-1.8166065274272114</v>
      </c>
      <c r="MJ177">
        <f t="shared" si="164"/>
        <v>-0.83785607785102911</v>
      </c>
      <c r="MK177">
        <f t="shared" si="164"/>
        <v>-0.75955085776513442</v>
      </c>
      <c r="ML177">
        <f t="shared" si="164"/>
        <v>-1.0059011401608586</v>
      </c>
      <c r="MM177">
        <f t="shared" si="164"/>
        <v>0.75343905336922035</v>
      </c>
      <c r="MN177">
        <f t="shared" si="164"/>
        <v>0.67706082518270705</v>
      </c>
      <c r="MO177">
        <f t="shared" si="164"/>
        <v>1.8122409528587013</v>
      </c>
      <c r="MP177">
        <f t="shared" si="164"/>
        <v>-0.65680296756909229</v>
      </c>
      <c r="MQ177">
        <f t="shared" si="164"/>
        <v>1.3937415133113973</v>
      </c>
      <c r="MR177">
        <f t="shared" si="164"/>
        <v>-0.17030288290698081</v>
      </c>
      <c r="MS177">
        <f t="shared" si="164"/>
        <v>1.2997975318285171</v>
      </c>
      <c r="MT177">
        <f t="shared" si="164"/>
        <v>0.3336958798172418</v>
      </c>
      <c r="MU177">
        <f t="shared" si="164"/>
        <v>-0.88022943600662984</v>
      </c>
      <c r="MV177">
        <f t="shared" si="164"/>
        <v>1.5568321032333188</v>
      </c>
      <c r="MW177">
        <f t="shared" si="164"/>
        <v>0.85713736552861519</v>
      </c>
      <c r="MX177">
        <f t="shared" si="164"/>
        <v>0.31989657145459205</v>
      </c>
      <c r="MY177">
        <f t="shared" si="164"/>
        <v>-0.86990894487826154</v>
      </c>
      <c r="MZ177">
        <f t="shared" si="164"/>
        <v>-1.811849870136939</v>
      </c>
      <c r="NA177">
        <f t="shared" si="164"/>
        <v>0.50180801736132707</v>
      </c>
      <c r="NB177">
        <f t="shared" si="164"/>
        <v>0.21394271243480034</v>
      </c>
      <c r="NC177">
        <f t="shared" si="164"/>
        <v>0.14535999071085826</v>
      </c>
      <c r="ND177">
        <f t="shared" si="164"/>
        <v>-0.25546455617586616</v>
      </c>
      <c r="NE177">
        <f t="shared" si="164"/>
        <v>0.16115109247039072</v>
      </c>
      <c r="NF177">
        <f t="shared" si="164"/>
        <v>1.2109921954106539</v>
      </c>
      <c r="NG177">
        <f t="shared" si="164"/>
        <v>0.54790348258393351</v>
      </c>
      <c r="NH177">
        <f t="shared" si="164"/>
        <v>-1.7341699276585132</v>
      </c>
      <c r="NI177">
        <f t="shared" si="164"/>
        <v>0.65168705987161957</v>
      </c>
      <c r="NJ177">
        <f t="shared" si="164"/>
        <v>0.61106902649044059</v>
      </c>
      <c r="NK177">
        <f t="shared" si="164"/>
        <v>1.2575264918268658</v>
      </c>
      <c r="NL177">
        <f t="shared" si="164"/>
        <v>0.77660615716013126</v>
      </c>
      <c r="NM177">
        <f t="shared" si="164"/>
        <v>0.73247065301984549</v>
      </c>
      <c r="NN177">
        <f t="shared" si="164"/>
        <v>-0.13971884982311167</v>
      </c>
      <c r="NO177">
        <f t="shared" si="164"/>
        <v>0.45336150833463762</v>
      </c>
      <c r="NP177">
        <f t="shared" si="164"/>
        <v>1.0140547601622529</v>
      </c>
      <c r="NQ177">
        <f t="shared" si="164"/>
        <v>-0.71645899879513308</v>
      </c>
      <c r="NR177">
        <f t="shared" si="164"/>
        <v>0.33855258152470924</v>
      </c>
      <c r="NS177">
        <f t="shared" si="164"/>
        <v>-9.7805923360283487E-2</v>
      </c>
      <c r="NT177">
        <f t="shared" si="164"/>
        <v>-1.2666851034737192</v>
      </c>
      <c r="NU177">
        <f t="shared" si="164"/>
        <v>-1.0825260687852278E-2</v>
      </c>
      <c r="NV177">
        <f t="shared" si="164"/>
        <v>1.2231885193614289</v>
      </c>
      <c r="NW177">
        <f t="shared" si="165"/>
        <v>-0.42882561501755845</v>
      </c>
      <c r="NX177">
        <f t="shared" si="165"/>
        <v>2.1281266526784748</v>
      </c>
      <c r="NY177">
        <f t="shared" si="165"/>
        <v>0.23669826987315901</v>
      </c>
      <c r="NZ177">
        <f t="shared" si="165"/>
        <v>-0.22577637537324335</v>
      </c>
      <c r="OA177">
        <f t="shared" si="165"/>
        <v>0.64904043028946035</v>
      </c>
      <c r="OB177">
        <f t="shared" si="165"/>
        <v>0.22609128791373223</v>
      </c>
      <c r="OC177">
        <f t="shared" si="165"/>
        <v>-0.25096255740209017</v>
      </c>
      <c r="OD177">
        <f t="shared" si="165"/>
        <v>-0.65889253164641559</v>
      </c>
      <c r="OE177">
        <f t="shared" si="165"/>
        <v>-0.64056393966893665</v>
      </c>
      <c r="OF177">
        <f t="shared" si="165"/>
        <v>-1.6280273484881036</v>
      </c>
      <c r="OG177">
        <f t="shared" si="165"/>
        <v>-0.52274231165938545</v>
      </c>
      <c r="OH177">
        <f t="shared" si="165"/>
        <v>0.11527049537107814</v>
      </c>
      <c r="OI177">
        <f t="shared" si="165"/>
        <v>-1.4795932656852528</v>
      </c>
      <c r="OJ177">
        <f t="shared" si="165"/>
        <v>0.38675807445542887</v>
      </c>
      <c r="OK177">
        <f t="shared" si="165"/>
        <v>-0.36582036955223884</v>
      </c>
      <c r="OL177">
        <f t="shared" si="165"/>
        <v>-0.26638758754415903</v>
      </c>
      <c r="OM177">
        <f t="shared" si="165"/>
        <v>-0.55315467761829495</v>
      </c>
      <c r="ON177">
        <f t="shared" si="165"/>
        <v>0.62905428421800025</v>
      </c>
      <c r="OO177">
        <f t="shared" si="165"/>
        <v>-0.32682919481885619</v>
      </c>
      <c r="OP177">
        <f t="shared" si="165"/>
        <v>0.94186361820902675</v>
      </c>
      <c r="OQ177">
        <f t="shared" si="165"/>
        <v>1.0674352779460605</v>
      </c>
      <c r="OR177">
        <f t="shared" si="165"/>
        <v>1.9647814042400569</v>
      </c>
      <c r="OS177">
        <f t="shared" si="165"/>
        <v>0.60379989008652046</v>
      </c>
      <c r="OT177">
        <f t="shared" si="165"/>
        <v>-3.1943727663019672E-2</v>
      </c>
      <c r="OU177">
        <f t="shared" si="165"/>
        <v>-1.5030855138320476</v>
      </c>
      <c r="OV177">
        <f t="shared" si="165"/>
        <v>1.8875653040595353</v>
      </c>
      <c r="OW177">
        <f t="shared" si="165"/>
        <v>-0.1780688307917444</v>
      </c>
      <c r="OX177">
        <f t="shared" si="165"/>
        <v>-0.21323785404092632</v>
      </c>
      <c r="OY177">
        <f t="shared" si="165"/>
        <v>-9.3656353783444501E-2</v>
      </c>
      <c r="OZ177">
        <f t="shared" si="165"/>
        <v>0.69350789999589324</v>
      </c>
      <c r="PA177">
        <f t="shared" si="165"/>
        <v>-0.65604353949311189</v>
      </c>
      <c r="PB177">
        <f t="shared" si="165"/>
        <v>0.42103920350200497</v>
      </c>
      <c r="PC177">
        <f t="shared" si="165"/>
        <v>-0.76979858931736089</v>
      </c>
      <c r="PD177">
        <f t="shared" si="165"/>
        <v>-0.73938963396358304</v>
      </c>
      <c r="PE177">
        <f t="shared" si="165"/>
        <v>-0.22781705411034636</v>
      </c>
      <c r="PF177">
        <f t="shared" si="165"/>
        <v>-1.7681941244518384</v>
      </c>
      <c r="PG177">
        <f t="shared" si="165"/>
        <v>0.46066475078987423</v>
      </c>
      <c r="PH177">
        <f t="shared" si="165"/>
        <v>-1.8020637071458623</v>
      </c>
      <c r="PI177">
        <f t="shared" si="165"/>
        <v>0.23433813112205826</v>
      </c>
      <c r="PJ177">
        <f t="shared" si="165"/>
        <v>0.70945588959148154</v>
      </c>
      <c r="PK177">
        <f t="shared" si="165"/>
        <v>-0.95240466180257499</v>
      </c>
      <c r="PL177">
        <f t="shared" si="165"/>
        <v>1.4955548977013677</v>
      </c>
      <c r="PM177">
        <f t="shared" si="165"/>
        <v>1.2683949535130523</v>
      </c>
      <c r="PN177">
        <f t="shared" si="165"/>
        <v>-0.51521510613383725</v>
      </c>
      <c r="PO177">
        <f t="shared" si="165"/>
        <v>0.99129238151363097</v>
      </c>
      <c r="PP177">
        <f t="shared" si="165"/>
        <v>-0.91142510427744128</v>
      </c>
      <c r="PQ177">
        <f t="shared" si="165"/>
        <v>-0.16766307453508489</v>
      </c>
      <c r="PR177">
        <f t="shared" si="165"/>
        <v>-0.82327460404485464</v>
      </c>
      <c r="PS177">
        <f t="shared" si="165"/>
        <v>0.11488509699120186</v>
      </c>
      <c r="PT177">
        <f t="shared" si="165"/>
        <v>2.0415063772816211</v>
      </c>
      <c r="PU177">
        <f t="shared" si="165"/>
        <v>-1.3998260328662582</v>
      </c>
      <c r="PV177">
        <f t="shared" si="165"/>
        <v>-1.082705693988828</v>
      </c>
      <c r="PW177">
        <f t="shared" si="165"/>
        <v>0.17760271475708578</v>
      </c>
      <c r="PX177">
        <f t="shared" si="165"/>
        <v>-5.2079940360272303E-2</v>
      </c>
      <c r="PY177">
        <f t="shared" si="165"/>
        <v>-0.54923702919040807</v>
      </c>
      <c r="PZ177">
        <f t="shared" si="165"/>
        <v>-2.3202846932690591</v>
      </c>
      <c r="QA177">
        <f t="shared" si="165"/>
        <v>-0.706702394381864</v>
      </c>
      <c r="QB177">
        <f t="shared" si="165"/>
        <v>-0.22091398932388984</v>
      </c>
      <c r="QC177">
        <f t="shared" si="165"/>
        <v>-0.42991587179130875</v>
      </c>
      <c r="QD177">
        <f t="shared" si="165"/>
        <v>-0.34244408197992016</v>
      </c>
      <c r="QE177">
        <f t="shared" si="165"/>
        <v>-1.0719077181420289</v>
      </c>
      <c r="QF177">
        <f t="shared" si="165"/>
        <v>1.0869780453504063</v>
      </c>
      <c r="QG177">
        <f t="shared" si="165"/>
        <v>1.2342525224084966</v>
      </c>
      <c r="QH177">
        <f t="shared" si="165"/>
        <v>1.3364524420467205</v>
      </c>
      <c r="QI177">
        <f t="shared" si="166"/>
        <v>-1.3698922884941567</v>
      </c>
      <c r="QJ177">
        <f t="shared" si="166"/>
        <v>-0.83644408732652664</v>
      </c>
      <c r="QK177">
        <f t="shared" si="166"/>
        <v>-0.19231038095313124</v>
      </c>
      <c r="QL177">
        <f t="shared" si="166"/>
        <v>-0.3010325144714443</v>
      </c>
      <c r="QM177">
        <f t="shared" si="166"/>
        <v>-9.9496446637203917E-2</v>
      </c>
      <c r="QN177">
        <f t="shared" si="166"/>
        <v>0.67523387770052068</v>
      </c>
      <c r="QO177">
        <f t="shared" si="166"/>
        <v>-0.88068077275238466</v>
      </c>
      <c r="QP177">
        <f t="shared" si="166"/>
        <v>0.27543364922166802</v>
      </c>
      <c r="QQ177">
        <f t="shared" si="166"/>
        <v>-1.0172584552492481</v>
      </c>
      <c r="QR177">
        <f t="shared" si="166"/>
        <v>-1.02628291642759</v>
      </c>
      <c r="QS177">
        <f t="shared" si="166"/>
        <v>-0.40188979255617596</v>
      </c>
      <c r="QT177">
        <f t="shared" si="166"/>
        <v>2.0967945602023974</v>
      </c>
      <c r="QU177">
        <f t="shared" si="166"/>
        <v>0.47500293476332445</v>
      </c>
      <c r="QV177">
        <f t="shared" si="166"/>
        <v>-1.852836248872336</v>
      </c>
      <c r="QW177">
        <f t="shared" si="166"/>
        <v>-2.1362939151003957</v>
      </c>
      <c r="QX177">
        <f t="shared" si="166"/>
        <v>-0.97172687674174085</v>
      </c>
      <c r="QY177">
        <f t="shared" si="166"/>
        <v>0.48246647565974854</v>
      </c>
      <c r="QZ177">
        <f t="shared" si="166"/>
        <v>1.587363840371836</v>
      </c>
      <c r="RA177">
        <f t="shared" si="166"/>
        <v>0.73567434810684063</v>
      </c>
      <c r="RB177">
        <f t="shared" si="166"/>
        <v>-0.52344375944812782</v>
      </c>
      <c r="RC177">
        <f t="shared" si="166"/>
        <v>-0.11804331734310836</v>
      </c>
      <c r="RD177">
        <f t="shared" si="166"/>
        <v>-1.0163603292312473</v>
      </c>
      <c r="RE177">
        <f t="shared" si="166"/>
        <v>-0.38725374906789511</v>
      </c>
      <c r="RF177">
        <f t="shared" si="166"/>
        <v>-1.5185150914476253E-2</v>
      </c>
      <c r="RG177">
        <f t="shared" si="166"/>
        <v>0.33717583391990047</v>
      </c>
      <c r="RH177">
        <f t="shared" si="166"/>
        <v>-0.56352632782363798</v>
      </c>
      <c r="RI177">
        <f t="shared" si="166"/>
        <v>-1.0872531674976926</v>
      </c>
      <c r="RJ177">
        <f t="shared" si="166"/>
        <v>1.1491465556900948</v>
      </c>
      <c r="RK177">
        <f t="shared" si="166"/>
        <v>0.73037199399550445</v>
      </c>
      <c r="RL177">
        <f t="shared" si="166"/>
        <v>-0.3827221917163115</v>
      </c>
      <c r="RM177">
        <f t="shared" si="166"/>
        <v>-0.82639189713518135</v>
      </c>
      <c r="RN177">
        <f t="shared" si="166"/>
        <v>2.37823769566603</v>
      </c>
      <c r="RO177">
        <f t="shared" si="166"/>
        <v>1.0000826478062663</v>
      </c>
      <c r="RP177">
        <f t="shared" si="166"/>
        <v>-0.80992776929633692</v>
      </c>
      <c r="RQ177">
        <f t="shared" si="166"/>
        <v>-0.3508114332362311</v>
      </c>
      <c r="RR177">
        <f t="shared" si="166"/>
        <v>0.98979171525570564</v>
      </c>
      <c r="RS177">
        <f t="shared" si="166"/>
        <v>-9.8036707640858367E-2</v>
      </c>
      <c r="RT177">
        <f t="shared" si="166"/>
        <v>2.1704909158870578</v>
      </c>
      <c r="RU177">
        <f t="shared" si="166"/>
        <v>-1.0074245437863283</v>
      </c>
      <c r="RV177">
        <f t="shared" si="166"/>
        <v>-0.54195766097109299</v>
      </c>
      <c r="RW177">
        <f t="shared" si="166"/>
        <v>1.0492203728063032</v>
      </c>
      <c r="RX177">
        <f t="shared" si="166"/>
        <v>-8.2289943748037331E-2</v>
      </c>
      <c r="RY177">
        <f t="shared" si="166"/>
        <v>-1.0106077752425335</v>
      </c>
      <c r="RZ177">
        <f t="shared" si="166"/>
        <v>-0.71063595896703191</v>
      </c>
      <c r="SA177">
        <f t="shared" si="166"/>
        <v>-0.46338755055330694</v>
      </c>
      <c r="SB177">
        <f t="shared" si="166"/>
        <v>-1.9466551748337224</v>
      </c>
      <c r="SC177">
        <f t="shared" si="166"/>
        <v>-3.4622189559740946E-2</v>
      </c>
      <c r="SD177">
        <f t="shared" si="166"/>
        <v>-1.0135431693925057</v>
      </c>
      <c r="SE177">
        <f t="shared" si="166"/>
        <v>-0.45344677346292883</v>
      </c>
      <c r="SF177">
        <f t="shared" si="166"/>
        <v>-1.4055558494874276</v>
      </c>
      <c r="SG177">
        <f t="shared" si="166"/>
        <v>2.4334804038517177</v>
      </c>
    </row>
    <row r="179" spans="1:502">
      <c r="A179">
        <f>+A174</f>
        <v>2016</v>
      </c>
    </row>
    <row r="180" spans="1:502">
      <c r="A180" t="s">
        <v>535</v>
      </c>
      <c r="B180">
        <f t="array" ref="B180:B182">+MMULT($W$44:$Y$46,B175:B177)</f>
        <v>-2.2271723775095951</v>
      </c>
      <c r="C180">
        <f t="array" ref="C180:C182">+MMULT($W$44:$Y$46,C175:C177)</f>
        <v>-9.9525241463229636E-2</v>
      </c>
      <c r="D180">
        <f t="array" ref="D180:D182">+MMULT($W$44:$Y$46,D175:D177)</f>
        <v>-0.91027245304577842</v>
      </c>
      <c r="E180">
        <f t="array" ref="E180:E182">+MMULT($W$44:$Y$46,E175:E177)</f>
        <v>8.1294572542746454E-2</v>
      </c>
      <c r="F180">
        <f t="array" ref="F180:F182">+MMULT($W$44:$Y$46,F175:F177)</f>
        <v>0.1163797832638279</v>
      </c>
      <c r="G180">
        <f t="array" ref="G180:G182">+MMULT($W$44:$Y$46,G175:G177)</f>
        <v>-0.10293869462992422</v>
      </c>
      <c r="H180">
        <f t="array" ref="H180:H182">+MMULT($W$44:$Y$46,H175:H177)</f>
        <v>0.10204832393562419</v>
      </c>
      <c r="I180">
        <f t="array" ref="I180:I182">+MMULT($W$44:$Y$46,I175:I177)</f>
        <v>0.63303272985028913</v>
      </c>
      <c r="J180">
        <f t="array" ref="J180:J182">+MMULT($W$44:$Y$46,J175:J177)</f>
        <v>0.29104156547277321</v>
      </c>
      <c r="K180">
        <f t="array" ref="K180:K182">+MMULT($W$44:$Y$46,K175:K177)</f>
        <v>-1.6511288546726748</v>
      </c>
      <c r="L180">
        <f t="array" ref="L180:L182">+MMULT($W$44:$Y$46,L175:L177)</f>
        <v>-0.64645517771842542</v>
      </c>
      <c r="M180">
        <f t="array" ref="M180:M182">+MMULT($W$44:$Y$46,M175:M177)</f>
        <v>1.1366788079936627</v>
      </c>
      <c r="N180">
        <f t="array" ref="N180:N182">+MMULT($W$44:$Y$46,N175:N177)</f>
        <v>-0.14400539813106317</v>
      </c>
      <c r="O180">
        <f t="array" ref="O180:O182">+MMULT($W$44:$Y$46,O175:O177)</f>
        <v>-0.1730981509157534</v>
      </c>
      <c r="P180">
        <f t="array" ref="P180:P182">+MMULT($W$44:$Y$46,P175:P177)</f>
        <v>1.2584841506114275</v>
      </c>
      <c r="Q180">
        <f t="array" ref="Q180:Q182">+MMULT($W$44:$Y$46,Q175:Q177)</f>
        <v>-0.76227793104049912</v>
      </c>
      <c r="R180">
        <f t="array" ref="R180:R182">+MMULT($W$44:$Y$46,R175:R177)</f>
        <v>-0.39925230726796168</v>
      </c>
      <c r="S180">
        <f t="array" ref="S180:S182">+MMULT($W$44:$Y$46,S175:S177)</f>
        <v>0.9664118604432822</v>
      </c>
      <c r="T180">
        <f t="array" ref="T180:T182">+MMULT($W$44:$Y$46,T175:T177)</f>
        <v>-2.0406769985852726</v>
      </c>
      <c r="U180">
        <f t="array" ref="U180:U182">+MMULT($W$44:$Y$46,U175:U177)</f>
        <v>2.0771295643011722E-2</v>
      </c>
      <c r="V180">
        <f t="array" ref="V180:V182">+MMULT($W$44:$Y$46,V175:V177)</f>
        <v>5.1414521533293386E-2</v>
      </c>
      <c r="W180">
        <f t="array" ref="W180:W182">+MMULT($W$44:$Y$46,W175:W177)</f>
        <v>1.4988535356347017</v>
      </c>
      <c r="X180">
        <f t="array" ref="X180:X182">+MMULT($W$44:$Y$46,X175:X177)</f>
        <v>1.0236960301620288</v>
      </c>
      <c r="Y180">
        <f t="array" ref="Y180:Y182">+MMULT($W$44:$Y$46,Y175:Y177)</f>
        <v>1.6158385955281522</v>
      </c>
      <c r="Z180">
        <f t="array" ref="Z180:Z182">+MMULT($W$44:$Y$46,Z175:Z177)</f>
        <v>-6.0727228807542374E-2</v>
      </c>
      <c r="AA180">
        <f t="array" ref="AA180:AA182">+MMULT($W$44:$Y$46,AA175:AA177)</f>
        <v>1.0987042785786398</v>
      </c>
      <c r="AB180">
        <f t="array" ref="AB180:AB182">+MMULT($W$44:$Y$46,AB175:AB177)</f>
        <v>-0.74098579047163449</v>
      </c>
      <c r="AC180">
        <f t="array" ref="AC180:AC182">+MMULT($W$44:$Y$46,AC175:AC177)</f>
        <v>-1.9804475878752825</v>
      </c>
      <c r="AD180">
        <f t="array" ref="AD180:AD182">+MMULT($W$44:$Y$46,AD175:AD177)</f>
        <v>0.74973817825722922</v>
      </c>
      <c r="AE180">
        <f t="array" ref="AE180:AE182">+MMULT($W$44:$Y$46,AE175:AE177)</f>
        <v>-0.99323482586688738</v>
      </c>
      <c r="AF180">
        <f t="array" ref="AF180:AF182">+MMULT($W$44:$Y$46,AF175:AF177)</f>
        <v>-0.72053796694046823</v>
      </c>
      <c r="AG180">
        <f t="array" ref="AG180:AG182">+MMULT($W$44:$Y$46,AG175:AG177)</f>
        <v>0.34087162191584058</v>
      </c>
      <c r="AH180">
        <f t="array" ref="AH180:AH182">+MMULT($W$44:$Y$46,AH175:AH177)</f>
        <v>0.27886366284851688</v>
      </c>
      <c r="AI180">
        <f t="array" ref="AI180:AI182">+MMULT($W$44:$Y$46,AI175:AI177)</f>
        <v>2.0365453276787178</v>
      </c>
      <c r="AJ180">
        <f t="array" ref="AJ180:AJ182">+MMULT($W$44:$Y$46,AJ175:AJ177)</f>
        <v>0.22951059070596741</v>
      </c>
      <c r="AK180">
        <f t="array" ref="AK180:AK182">+MMULT($W$44:$Y$46,AK175:AK177)</f>
        <v>0.23581555559787035</v>
      </c>
      <c r="AL180">
        <f t="array" ref="AL180:AL182">+MMULT($W$44:$Y$46,AL175:AL177)</f>
        <v>0.52101269274475792</v>
      </c>
      <c r="AM180">
        <f t="array" ref="AM180:AM182">+MMULT($W$44:$Y$46,AM175:AM177)</f>
        <v>-0.75073820051486662</v>
      </c>
      <c r="AN180">
        <f t="array" ref="AN180:AN182">+MMULT($W$44:$Y$46,AN175:AN177)</f>
        <v>-3.036690395067131E-2</v>
      </c>
      <c r="AO180">
        <f t="array" ref="AO180:AO182">+MMULT($W$44:$Y$46,AO175:AO177)</f>
        <v>0.20461310673456773</v>
      </c>
      <c r="AP180">
        <f t="array" ref="AP180:AP182">+MMULT($W$44:$Y$46,AP175:AP177)</f>
        <v>-1.3979697113017211</v>
      </c>
      <c r="AQ180">
        <f t="array" ref="AQ180:AQ182">+MMULT($W$44:$Y$46,AQ175:AQ177)</f>
        <v>0.20514053075422081</v>
      </c>
      <c r="AR180">
        <f t="array" ref="AR180:AR182">+MMULT($W$44:$Y$46,AR175:AR177)</f>
        <v>-0.13654799530848369</v>
      </c>
      <c r="AS180">
        <f t="array" ref="AS180:AS182">+MMULT($W$44:$Y$46,AS175:AS177)</f>
        <v>0.70637537101980419</v>
      </c>
      <c r="AT180">
        <f t="array" ref="AT180:AT182">+MMULT($W$44:$Y$46,AT175:AT177)</f>
        <v>-0.58139451912778728</v>
      </c>
      <c r="AU180">
        <f t="array" ref="AU180:AU182">+MMULT($W$44:$Y$46,AU175:AU177)</f>
        <v>-0.40085979918648856</v>
      </c>
      <c r="AV180">
        <f t="array" ref="AV180:AV182">+MMULT($W$44:$Y$46,AV175:AV177)</f>
        <v>-0.24060842543134994</v>
      </c>
      <c r="AW180">
        <f t="array" ref="AW180:AW182">+MMULT($W$44:$Y$46,AW175:AW177)</f>
        <v>-0.44497043008587495</v>
      </c>
      <c r="AX180">
        <f t="array" ref="AX180:AX182">+MMULT($W$44:$Y$46,AX175:AX177)</f>
        <v>-7.9517120701046509E-2</v>
      </c>
      <c r="AY180">
        <f t="array" ref="AY180:AY182">+MMULT($W$44:$Y$46,AY175:AY177)</f>
        <v>-1.9933777002240336</v>
      </c>
      <c r="AZ180">
        <f t="array" ref="AZ180:AZ182">+MMULT($W$44:$Y$46,AZ175:AZ177)</f>
        <v>-0.29954833375649204</v>
      </c>
      <c r="BA180">
        <f t="array" ref="BA180:BA182">+MMULT($W$44:$Y$46,BA175:BA177)</f>
        <v>0.83602080041619586</v>
      </c>
      <c r="BB180">
        <f t="array" ref="BB180:BB182">+MMULT($W$44:$Y$46,BB175:BB177)</f>
        <v>-1.290638375044499</v>
      </c>
      <c r="BC180">
        <f t="array" ref="BC180:BC182">+MMULT($W$44:$Y$46,BC175:BC177)</f>
        <v>-0.16298498722914107</v>
      </c>
      <c r="BD180">
        <f t="array" ref="BD180:BD182">+MMULT($W$44:$Y$46,BD175:BD177)</f>
        <v>0.87885070105580088</v>
      </c>
      <c r="BE180">
        <f t="array" ref="BE180:BE182">+MMULT($W$44:$Y$46,BE175:BE177)</f>
        <v>0.84324025934633307</v>
      </c>
      <c r="BF180">
        <f t="array" ref="BF180:BF182">+MMULT($W$44:$Y$46,BF175:BF177)</f>
        <v>-0.26098607196198026</v>
      </c>
      <c r="BG180">
        <f t="array" ref="BG180:BG182">+MMULT($W$44:$Y$46,BG175:BG177)</f>
        <v>0.11548721953826113</v>
      </c>
      <c r="BH180">
        <f t="array" ref="BH180:BH182">+MMULT($W$44:$Y$46,BH175:BH177)</f>
        <v>-0.9889825382406614</v>
      </c>
      <c r="BI180">
        <f t="array" ref="BI180:BI182">+MMULT($W$44:$Y$46,BI175:BI177)</f>
        <v>0.64562401886832754</v>
      </c>
      <c r="BJ180">
        <f t="array" ref="BJ180:BJ182">+MMULT($W$44:$Y$46,BJ175:BJ177)</f>
        <v>0.34881478116400488</v>
      </c>
      <c r="BK180">
        <f t="array" ref="BK180:BK182">+MMULT($W$44:$Y$46,BK175:BK177)</f>
        <v>-0.14363148630008249</v>
      </c>
      <c r="BL180">
        <f t="array" ref="BL180:BL182">+MMULT($W$44:$Y$46,BL175:BL177)</f>
        <v>0.19971058533775066</v>
      </c>
      <c r="BM180">
        <f t="array" ref="BM180:BM182">+MMULT($W$44:$Y$46,BM175:BM177)</f>
        <v>-0.63056447315956321</v>
      </c>
      <c r="BN180">
        <f t="array" ref="BN180:BN182">+MMULT($W$44:$Y$46,BN175:BN177)</f>
        <v>-0.63798349793497455</v>
      </c>
      <c r="BO180">
        <f t="array" ref="BO180:BO182">+MMULT($W$44:$Y$46,BO175:BO177)</f>
        <v>1.6816470777807517</v>
      </c>
      <c r="BP180">
        <f t="array" ref="BP180:BP182">+MMULT($W$44:$Y$46,BP175:BP177)</f>
        <v>0.3534662004807792</v>
      </c>
      <c r="BQ180">
        <f t="array" ref="BQ180:BQ182">+MMULT($W$44:$Y$46,BQ175:BQ177)</f>
        <v>-1.7606488361341124</v>
      </c>
      <c r="BR180">
        <f t="array" ref="BR180:BR182">+MMULT($W$44:$Y$46,BR175:BR177)</f>
        <v>0.41870668763529073</v>
      </c>
      <c r="BS180">
        <f t="array" ref="BS180:BS182">+MMULT($W$44:$Y$46,BS175:BS177)</f>
        <v>-0.6507107548915515</v>
      </c>
      <c r="BT180">
        <f t="array" ref="BT180:BT182">+MMULT($W$44:$Y$46,BT175:BT177)</f>
        <v>0.14997702227042028</v>
      </c>
      <c r="BU180">
        <f t="array" ref="BU180:BU182">+MMULT($W$44:$Y$46,BU175:BU177)</f>
        <v>0.22230648299469744</v>
      </c>
      <c r="BV180">
        <f t="array" ref="BV180:BV182">+MMULT($W$44:$Y$46,BV175:BV177)</f>
        <v>-0.82639339315516847</v>
      </c>
      <c r="BW180">
        <f t="array" ref="BW180:BW182">+MMULT($W$44:$Y$46,BW175:BW177)</f>
        <v>0.86155864951748629</v>
      </c>
      <c r="BX180">
        <f t="array" ref="BX180:BX182">+MMULT($W$44:$Y$46,BX175:BX177)</f>
        <v>1.5232707457586834</v>
      </c>
      <c r="BY180">
        <f t="array" ref="BY180:BY182">+MMULT($W$44:$Y$46,BY175:BY177)</f>
        <v>0.75143668097332617</v>
      </c>
      <c r="BZ180">
        <f t="array" ref="BZ180:BZ182">+MMULT($W$44:$Y$46,BZ175:BZ177)</f>
        <v>0.43686060046143771</v>
      </c>
      <c r="CA180">
        <f t="array" ref="CA180:CA182">+MMULT($W$44:$Y$46,CA175:CA177)</f>
        <v>-0.66458167765373799</v>
      </c>
      <c r="CB180">
        <f t="array" ref="CB180:CB182">+MMULT($W$44:$Y$46,CB175:CB177)</f>
        <v>0.87439007545923375</v>
      </c>
      <c r="CC180">
        <f t="array" ref="CC180:CC182">+MMULT($W$44:$Y$46,CC175:CC177)</f>
        <v>8.24799059424242E-2</v>
      </c>
      <c r="CD180">
        <f t="array" ref="CD180:CD182">+MMULT($W$44:$Y$46,CD175:CD177)</f>
        <v>-0.90121304088283893</v>
      </c>
      <c r="CE180">
        <f t="array" ref="CE180:CE182">+MMULT($W$44:$Y$46,CE175:CE177)</f>
        <v>-0.49490575202974624</v>
      </c>
      <c r="CF180">
        <f t="array" ref="CF180:CF182">+MMULT($W$44:$Y$46,CF175:CF177)</f>
        <v>0.21035117304401607</v>
      </c>
      <c r="CG180">
        <f t="array" ref="CG180:CG182">+MMULT($W$44:$Y$46,CG175:CG177)</f>
        <v>0.45541912755629982</v>
      </c>
      <c r="CH180">
        <f t="array" ref="CH180:CH182">+MMULT($W$44:$Y$46,CH175:CH177)</f>
        <v>0.13714449981303939</v>
      </c>
      <c r="CI180">
        <f t="array" ref="CI180:CI182">+MMULT($W$44:$Y$46,CI175:CI177)</f>
        <v>-3.4648797498998435E-2</v>
      </c>
      <c r="CJ180">
        <f t="array" ref="CJ180:CJ182">+MMULT($W$44:$Y$46,CJ175:CJ177)</f>
        <v>1.1473873796691976</v>
      </c>
      <c r="CK180">
        <f t="array" ref="CK180:CK182">+MMULT($W$44:$Y$46,CK175:CK177)</f>
        <v>-0.47973326521074428</v>
      </c>
      <c r="CL180">
        <f t="array" ref="CL180:CL182">+MMULT($W$44:$Y$46,CL175:CL177)</f>
        <v>-0.99599804526299096</v>
      </c>
      <c r="CM180">
        <f t="array" ref="CM180:CM182">+MMULT($W$44:$Y$46,CM175:CM177)</f>
        <v>0.62509286014902488</v>
      </c>
      <c r="CN180">
        <f t="array" ref="CN180:CN182">+MMULT($W$44:$Y$46,CN175:CN177)</f>
        <v>1.2133778835169371</v>
      </c>
      <c r="CO180">
        <f t="array" ref="CO180:CO182">+MMULT($W$44:$Y$46,CO175:CO177)</f>
        <v>2.9627852413776946E-2</v>
      </c>
      <c r="CP180">
        <f t="array" ref="CP180:CP182">+MMULT($W$44:$Y$46,CP175:CP177)</f>
        <v>-0.36406183104607626</v>
      </c>
      <c r="CQ180">
        <f t="array" ref="CQ180:CQ182">+MMULT($W$44:$Y$46,CQ175:CQ177)</f>
        <v>8.5221195025860265E-3</v>
      </c>
      <c r="CR180">
        <f t="array" ref="CR180:CR182">+MMULT($W$44:$Y$46,CR175:CR177)</f>
        <v>-0.90281395370756556</v>
      </c>
      <c r="CS180">
        <f t="array" ref="CS180:CS182">+MMULT($W$44:$Y$46,CS175:CS177)</f>
        <v>1.9079196578213644</v>
      </c>
      <c r="CT180">
        <f t="array" ref="CT180:CT182">+MMULT($W$44:$Y$46,CT175:CT177)</f>
        <v>-0.24251197657088794</v>
      </c>
      <c r="CU180">
        <f t="array" ref="CU180:CU182">+MMULT($W$44:$Y$46,CU175:CU177)</f>
        <v>0.43400088768959716</v>
      </c>
      <c r="CV180">
        <f t="array" ref="CV180:CV182">+MMULT($W$44:$Y$46,CV175:CV177)</f>
        <v>-0.11028754240479961</v>
      </c>
      <c r="CW180">
        <f t="array" ref="CW180:CW182">+MMULT($W$44:$Y$46,CW175:CW177)</f>
        <v>-0.53791219168632454</v>
      </c>
      <c r="CX180">
        <f t="array" ref="CX180:CX182">+MMULT($W$44:$Y$46,CX175:CX177)</f>
        <v>-1.1003994917478366</v>
      </c>
      <c r="CY180">
        <f t="array" ref="CY180:CY182">+MMULT($W$44:$Y$46,CY175:CY177)</f>
        <v>0.59624134080367697</v>
      </c>
      <c r="CZ180">
        <f t="array" ref="CZ180:CZ182">+MMULT($W$44:$Y$46,CZ175:CZ177)</f>
        <v>7.0414944428405415E-2</v>
      </c>
      <c r="DA180">
        <f t="array" ref="DA180:DA182">+MMULT($W$44:$Y$46,DA175:DA177)</f>
        <v>-0.28440764589085799</v>
      </c>
      <c r="DB180">
        <f t="array" ref="DB180:DB182">+MMULT($W$44:$Y$46,DB175:DB177)</f>
        <v>1.709674017369802</v>
      </c>
      <c r="DC180">
        <f t="array" ref="DC180:DC182">+MMULT($W$44:$Y$46,DC175:DC177)</f>
        <v>0.29281901731447318</v>
      </c>
      <c r="DD180">
        <f t="array" ref="DD180:DD182">+MMULT($W$44:$Y$46,DD175:DD177)</f>
        <v>0.51726041624735064</v>
      </c>
      <c r="DE180">
        <f t="array" ref="DE180:DE182">+MMULT($W$44:$Y$46,DE175:DE177)</f>
        <v>-1.8218826551642737</v>
      </c>
      <c r="DF180">
        <f t="array" ref="DF180:DF182">+MMULT($W$44:$Y$46,DF175:DF177)</f>
        <v>1.804180506779077</v>
      </c>
      <c r="DG180">
        <f t="array" ref="DG180:DG182">+MMULT($W$44:$Y$46,DG175:DG177)</f>
        <v>0.13088668509337154</v>
      </c>
      <c r="DH180">
        <f t="array" ref="DH180:DH182">+MMULT($W$44:$Y$46,DH175:DH177)</f>
        <v>1.0494619545150612</v>
      </c>
      <c r="DI180">
        <f t="array" ref="DI180:DI182">+MMULT($W$44:$Y$46,DI175:DI177)</f>
        <v>0.67340314592423522</v>
      </c>
      <c r="DJ180">
        <f t="array" ref="DJ180:DJ182">+MMULT($W$44:$Y$46,DJ175:DJ177)</f>
        <v>-0.81927919972583518</v>
      </c>
      <c r="DK180">
        <f t="array" ref="DK180:DK182">+MMULT($W$44:$Y$46,DK175:DK177)</f>
        <v>-0.16261107539816039</v>
      </c>
      <c r="DL180">
        <f t="array" ref="DL180:DL182">+MMULT($W$44:$Y$46,DL175:DL177)</f>
        <v>0.41797640822346332</v>
      </c>
      <c r="DM180">
        <f t="array" ref="DM180:DM182">+MMULT($W$44:$Y$46,DM175:DM177)</f>
        <v>-0.98648906169036787</v>
      </c>
      <c r="DN180">
        <f t="array" ref="DN180:DN182">+MMULT($W$44:$Y$46,DN175:DN177)</f>
        <v>-1.1011056478157297</v>
      </c>
      <c r="DO180">
        <f t="array" ref="DO180:DO182">+MMULT($W$44:$Y$46,DO175:DO177)</f>
        <v>1.9871845799267349</v>
      </c>
      <c r="DP180">
        <f t="array" ref="DP180:DP182">+MMULT($W$44:$Y$46,DP175:DP177)</f>
        <v>1.6083822892212063</v>
      </c>
      <c r="DQ180">
        <f t="array" ref="DQ180:DQ182">+MMULT($W$44:$Y$46,DQ175:DQ177)</f>
        <v>1.2414004370434539</v>
      </c>
      <c r="DR180">
        <f t="array" ref="DR180:DR182">+MMULT($W$44:$Y$46,DR175:DR177)</f>
        <v>-2.4239574591375025E-2</v>
      </c>
      <c r="DS180">
        <f t="array" ref="DS180:DS182">+MMULT($W$44:$Y$46,DS175:DS177)</f>
        <v>-0.52408841909637316</v>
      </c>
      <c r="DT180">
        <f t="array" ref="DT180:DT182">+MMULT($W$44:$Y$46,DT175:DT177)</f>
        <v>0.80069764580267222</v>
      </c>
      <c r="DU180">
        <f t="array" ref="DU180:DU182">+MMULT($W$44:$Y$46,DU175:DU177)</f>
        <v>-8.5221195025860265E-3</v>
      </c>
      <c r="DV180">
        <f t="array" ref="DV180:DV182">+MMULT($W$44:$Y$46,DV175:DV177)</f>
        <v>-0.63010722614044612</v>
      </c>
      <c r="DW180">
        <f t="array" ref="DW180:DW182">+MMULT($W$44:$Y$46,DW175:DW177)</f>
        <v>1.5713551493134186</v>
      </c>
      <c r="DX180">
        <f t="array" ref="DX180:DX182">+MMULT($W$44:$Y$46,DX175:DX177)</f>
        <v>-0.35812639192262052</v>
      </c>
      <c r="DY180">
        <f t="array" ref="DY180:DY182">+MMULT($W$44:$Y$46,DY175:DY177)</f>
        <v>-1.7883029604078153</v>
      </c>
      <c r="DZ180">
        <f t="array" ref="DZ180:DZ182">+MMULT($W$44:$Y$46,DZ175:DZ177)</f>
        <v>-1.5532714134878076</v>
      </c>
      <c r="EA180">
        <f t="array" ref="EA180:EA182">+MMULT($W$44:$Y$46,EA175:EA177)</f>
        <v>-0.46178001474550484</v>
      </c>
      <c r="EB180">
        <f t="array" ref="EB180:EB182">+MMULT($W$44:$Y$46,EB175:EB177)</f>
        <v>1.5399290112609076</v>
      </c>
      <c r="EC180">
        <f t="array" ref="EC180:EC182">+MMULT($W$44:$Y$46,EC175:EC177)</f>
        <v>1.6776162863124673</v>
      </c>
      <c r="ED180">
        <f t="array" ref="ED180:ED182">+MMULT($W$44:$Y$46,ED175:ED177)</f>
        <v>0.83119613162934847</v>
      </c>
      <c r="EE180">
        <f t="array" ref="EE180:EE182">+MMULT($W$44:$Y$46,EE175:EE177)</f>
        <v>-0.65423605265285034</v>
      </c>
      <c r="EF180">
        <f t="array" ref="EF180:EF182">+MMULT($W$44:$Y$46,EF175:EF177)</f>
        <v>-0.15901889018322576</v>
      </c>
      <c r="EG180">
        <f t="array" ref="EG180:EG182">+MMULT($W$44:$Y$46,EG175:EG177)</f>
        <v>-0.68950218845343858</v>
      </c>
      <c r="EH180">
        <f t="array" ref="EH180:EH182">+MMULT($W$44:$Y$46,EH175:EH177)</f>
        <v>1.1325515231496415</v>
      </c>
      <c r="EI180">
        <f t="array" ref="EI180:EI182">+MMULT($W$44:$Y$46,EI175:EI177)</f>
        <v>0.78394836950287783</v>
      </c>
      <c r="EJ180">
        <f t="array" ref="EJ180:EJ182">+MMULT($W$44:$Y$46,EJ175:EJ177)</f>
        <v>-8.6922987288857376E-2</v>
      </c>
      <c r="EK180">
        <f t="array" ref="EK180:EK182">+MMULT($W$44:$Y$46,EK175:EK177)</f>
        <v>0.72297881074035975</v>
      </c>
      <c r="EL180">
        <f t="array" ref="EL180:EL182">+MMULT($W$44:$Y$46,EL175:EL177)</f>
        <v>3.0883362813990664E-2</v>
      </c>
      <c r="EM180">
        <f t="array" ref="EM180:EM182">+MMULT($W$44:$Y$46,EM175:EM177)</f>
        <v>-1.3798684312259761</v>
      </c>
      <c r="EN180">
        <f t="array" ref="EN180:EN182">+MMULT($W$44:$Y$46,EN175:EN177)</f>
        <v>5.8360948070720363E-2</v>
      </c>
      <c r="EO180">
        <f t="array" ref="EO180:EO182">+MMULT($W$44:$Y$46,EO175:EO177)</f>
        <v>0.13639886918234478</v>
      </c>
      <c r="EP180">
        <f t="array" ref="EP180:EP182">+MMULT($W$44:$Y$46,EP175:EP177)</f>
        <v>0.81632080054699097</v>
      </c>
      <c r="EQ180">
        <f t="array" ref="EQ180:EQ182">+MMULT($W$44:$Y$46,EQ175:EQ177)</f>
        <v>-1.5820176673323516</v>
      </c>
      <c r="ER180">
        <f t="array" ref="ER180:ER182">+MMULT($W$44:$Y$46,ER175:ER177)</f>
        <v>-0.17294792827398109</v>
      </c>
      <c r="ES180">
        <f t="array" ref="ES180:ES182">+MMULT($W$44:$Y$46,ES175:ES177)</f>
        <v>-0.24723576591946497</v>
      </c>
      <c r="ET180">
        <f t="array" ref="ET180:ET182">+MMULT($W$44:$Y$46,ET175:ET177)</f>
        <v>-1.6908314927258958</v>
      </c>
      <c r="EU180">
        <f t="array" ref="EU180:EU182">+MMULT($W$44:$Y$46,EU175:EU177)</f>
        <v>-0.79425890600349758</v>
      </c>
      <c r="EV180">
        <f t="array" ref="EV180:EV182">+MMULT($W$44:$Y$46,EV175:EV177)</f>
        <v>-0.76824297608605596</v>
      </c>
      <c r="EW180">
        <f t="array" ref="EW180:EW182">+MMULT($W$44:$Y$46,EW175:EW177)</f>
        <v>0.46816173573174402</v>
      </c>
      <c r="EX180">
        <f t="array" ref="EX180:EX182">+MMULT($W$44:$Y$46,EX175:EX177)</f>
        <v>0.46252564537619945</v>
      </c>
      <c r="EY180">
        <f t="array" ref="EY180:EY182">+MMULT($W$44:$Y$46,EY175:EY177)</f>
        <v>1.5749824230286213</v>
      </c>
      <c r="EZ180">
        <f t="array" ref="EZ180:EZ182">+MMULT($W$44:$Y$46,EZ175:EZ177)</f>
        <v>2.0386067770694618</v>
      </c>
      <c r="FA180">
        <f t="array" ref="FA180:FA182">+MMULT($W$44:$Y$46,FA175:FA177)</f>
        <v>-1.6656861962213536</v>
      </c>
      <c r="FB180">
        <f t="array" ref="FB180:FB182">+MMULT($W$44:$Y$46,FB175:FB177)</f>
        <v>0.57406760166557946</v>
      </c>
      <c r="FC180">
        <f t="array" ref="FC180:FC182">+MMULT($W$44:$Y$46,FC175:FC177)</f>
        <v>0.77841754464813728</v>
      </c>
      <c r="FD180">
        <f t="array" ref="FD180:FD182">+MMULT($W$44:$Y$46,FD175:FD177)</f>
        <v>0.66542380166016957</v>
      </c>
      <c r="FE180">
        <f t="array" ref="FE180:FE182">+MMULT($W$44:$Y$46,FE175:FE177)</f>
        <v>-0.46178001474550484</v>
      </c>
      <c r="FF180">
        <f t="array" ref="FF180:FF182">+MMULT($W$44:$Y$46,FF175:FF177)</f>
        <v>0.6338562130909533</v>
      </c>
      <c r="FG180">
        <f t="array" ref="FG180:FG182">+MMULT($W$44:$Y$46,FG175:FG177)</f>
        <v>2.0575896557144397</v>
      </c>
      <c r="FH180">
        <f t="array" ref="FH180:FH182">+MMULT($W$44:$Y$46,FH175:FH177)</f>
        <v>0.85192466316265858</v>
      </c>
      <c r="FI180">
        <f t="array" ref="FI180:FI182">+MMULT($W$44:$Y$46,FI175:FI177)</f>
        <v>0.81379004246516284</v>
      </c>
      <c r="FJ180">
        <f t="array" ref="FJ180:FJ182">+MMULT($W$44:$Y$46,FJ175:FJ177)</f>
        <v>-0.10197376087255472</v>
      </c>
      <c r="FK180">
        <f t="array" ref="FK180:FK182">+MMULT($W$44:$Y$46,FK175:FK177)</f>
        <v>0.78641443316233695</v>
      </c>
      <c r="FL180">
        <f t="array" ref="FL180:FL182">+MMULT($W$44:$Y$46,FL175:FL177)</f>
        <v>0.25563288263984629</v>
      </c>
      <c r="FM180">
        <f t="array" ref="FM180:FM182">+MMULT($W$44:$Y$46,FM175:FM177)</f>
        <v>-1.3427140955047172</v>
      </c>
      <c r="FN180">
        <f t="array" ref="FN180:FN182">+MMULT($W$44:$Y$46,FN175:FN177)</f>
        <v>2.2125755613981144</v>
      </c>
      <c r="FO180">
        <f t="array" ref="FO180:FO182">+MMULT($W$44:$Y$46,FO175:FO177)</f>
        <v>-1.8101630960747679</v>
      </c>
      <c r="FP180">
        <f t="array" ref="FP180:FP182">+MMULT($W$44:$Y$46,FP175:FP177)</f>
        <v>0.62236472925318931</v>
      </c>
      <c r="FQ180">
        <f t="array" ref="FQ180:FQ182">+MMULT($W$44:$Y$46,FQ175:FQ177)</f>
        <v>-0.16380847046980526</v>
      </c>
      <c r="FR180">
        <f t="array" ref="FR180:FR182">+MMULT($W$44:$Y$46,FR175:FR177)</f>
        <v>0.48408094969707388</v>
      </c>
      <c r="FS180">
        <f t="array" ref="FS180:FS182">+MMULT($W$44:$Y$46,FS175:FS177)</f>
        <v>-1.8088735936899194</v>
      </c>
      <c r="FT180">
        <f t="array" ref="FT180:FT182">+MMULT($W$44:$Y$46,FT175:FT177)</f>
        <v>-1.3776139950837583</v>
      </c>
      <c r="FU180">
        <f t="array" ref="FU180:FU182">+MMULT($W$44:$Y$46,FU175:FU177)</f>
        <v>-0.99826344656154253</v>
      </c>
      <c r="FV180">
        <f t="array" ref="FV180:FV182">+MMULT($W$44:$Y$46,FV175:FV177)</f>
        <v>0.75333694256596406</v>
      </c>
      <c r="FW180">
        <f t="array" ref="FW180:FW182">+MMULT($W$44:$Y$46,FW175:FW177)</f>
        <v>0.52348972156055074</v>
      </c>
      <c r="FX180">
        <f t="array" ref="FX180:FX182">+MMULT($W$44:$Y$46,FX175:FX177)</f>
        <v>-0.10145401246233525</v>
      </c>
      <c r="FY180">
        <f t="array" ref="FY180:FY182">+MMULT($W$44:$Y$46,FY175:FY177)</f>
        <v>0.65581503516490947</v>
      </c>
      <c r="FZ180">
        <f t="array" ref="FZ180:FZ182">+MMULT($W$44:$Y$46,FZ175:FZ177)</f>
        <v>0.15857041528917565</v>
      </c>
      <c r="GA180">
        <f t="array" ref="GA180:GA182">+MMULT($W$44:$Y$46,GA175:GA177)</f>
        <v>1.0194305843482023</v>
      </c>
      <c r="GB180">
        <f t="array" ref="GB180:GB182">+MMULT($W$44:$Y$46,GB175:GB177)</f>
        <v>-1.0788880480522971</v>
      </c>
      <c r="GC180">
        <f t="array" ref="GC180:GC182">+MMULT($W$44:$Y$46,GC175:GC177)</f>
        <v>-0.18368171980908332</v>
      </c>
      <c r="GD180">
        <f t="array" ref="GD180:GD182">+MMULT($W$44:$Y$46,GD175:GD177)</f>
        <v>9.3445062276168445E-2</v>
      </c>
      <c r="GE180">
        <f t="array" ref="GE180:GE182">+MMULT($W$44:$Y$46,GE175:GE177)</f>
        <v>-0.34818538119044801</v>
      </c>
      <c r="GF180">
        <f t="array" ref="GF180:GF182">+MMULT($W$44:$Y$46,GF175:GF177)</f>
        <v>-0.3404790693190925</v>
      </c>
      <c r="GG180">
        <f t="array" ref="GG180:GG182">+MMULT($W$44:$Y$46,GG175:GG177)</f>
        <v>0.36247736595585023</v>
      </c>
      <c r="GH180">
        <f t="array" ref="GH180:GH182">+MMULT($W$44:$Y$46,GH175:GH177)</f>
        <v>-0.96909613071378276</v>
      </c>
      <c r="GI180">
        <f t="array" ref="GI180:GI182">+MMULT($W$44:$Y$46,GI175:GI177)</f>
        <v>-0.12084040886039507</v>
      </c>
      <c r="GJ180">
        <f t="array" ref="GJ180:GJ182">+MMULT($W$44:$Y$46,GJ175:GJ177)</f>
        <v>-0.54516783563236304</v>
      </c>
      <c r="GK180">
        <f t="array" ref="GK180:GK182">+MMULT($W$44:$Y$46,GK175:GK177)</f>
        <v>-0.30318876565929509</v>
      </c>
      <c r="GL180">
        <f t="array" ref="GL180:GL182">+MMULT($W$44:$Y$46,GL175:GL177)</f>
        <v>8.6922987288857376E-2</v>
      </c>
      <c r="GM180">
        <f t="array" ref="GM180:GM182">+MMULT($W$44:$Y$46,GM175:GM177)</f>
        <v>0.44915911980536521</v>
      </c>
      <c r="GN180">
        <f t="array" ref="GN180:GN182">+MMULT($W$44:$Y$46,GN175:GN177)</f>
        <v>8.0331831816643703E-2</v>
      </c>
      <c r="GO180">
        <f t="array" ref="GO180:GO182">+MMULT($W$44:$Y$46,GO175:GO177)</f>
        <v>0.57547772077009895</v>
      </c>
      <c r="GP180">
        <f t="array" ref="GP180:GP182">+MMULT($W$44:$Y$46,GP175:GP177)</f>
        <v>1.0834539391496683</v>
      </c>
      <c r="GQ180">
        <f t="array" ref="GQ180:GQ182">+MMULT($W$44:$Y$46,GQ175:GQ177)</f>
        <v>0.68341871971947721</v>
      </c>
      <c r="GR180">
        <f t="array" ref="GR180:GR182">+MMULT($W$44:$Y$46,GR175:GR177)</f>
        <v>0.36311115199194066</v>
      </c>
      <c r="GS180">
        <f t="array" ref="GS180:GS182">+MMULT($W$44:$Y$46,GS175:GS177)</f>
        <v>1.2210798093257591E-2</v>
      </c>
      <c r="GT180">
        <f t="array" ref="GT180:GT182">+MMULT($W$44:$Y$46,GT175:GT177)</f>
        <v>1.0426854879008072</v>
      </c>
      <c r="GU180">
        <f t="array" ref="GU180:GU182">+MMULT($W$44:$Y$46,GU175:GU177)</f>
        <v>1.4949148514796209</v>
      </c>
      <c r="GV180">
        <f t="array" ref="GV180:GV182">+MMULT($W$44:$Y$46,GV175:GV177)</f>
        <v>0.93074878598341237</v>
      </c>
      <c r="GW180">
        <f t="array" ref="GW180:GW182">+MMULT($W$44:$Y$46,GW175:GW177)</f>
        <v>0.20182137793199642</v>
      </c>
      <c r="GX180">
        <f t="array" ref="GX180:GX182">+MMULT($W$44:$Y$46,GX175:GX177)</f>
        <v>1.3922985324459087</v>
      </c>
      <c r="GY180">
        <f t="array" ref="GY180:GY182">+MMULT($W$44:$Y$46,GY175:GY177)</f>
        <v>-1.6823225314109105</v>
      </c>
      <c r="GZ180">
        <f t="array" ref="GZ180:GZ182">+MMULT($W$44:$Y$46,GZ175:GZ177)</f>
        <v>-1.4079567756904954</v>
      </c>
      <c r="HA180">
        <f t="array" ref="HA180:HA182">+MMULT($W$44:$Y$46,HA175:HA177)</f>
        <v>-0.20468876631327054</v>
      </c>
      <c r="HB180">
        <f t="array" ref="HB180:HB182">+MMULT($W$44:$Y$46,HB175:HB177)</f>
        <v>-7.219020323883861E-2</v>
      </c>
      <c r="HC180">
        <f t="array" ref="HC180:HC182">+MMULT($W$44:$Y$46,HC175:HC177)</f>
        <v>1.028505347730009</v>
      </c>
      <c r="HD180">
        <f t="array" ref="HD180:HD182">+MMULT($W$44:$Y$46,HD175:HD177)</f>
        <v>-1.110358046730143</v>
      </c>
      <c r="HE180">
        <f t="array" ref="HE180:HE182">+MMULT($W$44:$Y$46,HE175:HE177)</f>
        <v>0.50952449845389403</v>
      </c>
      <c r="HF180">
        <f t="array" ref="HF180:HF182">+MMULT($W$44:$Y$46,HF175:HF177)</f>
        <v>-2.5340564008533617</v>
      </c>
      <c r="HG180">
        <f t="array" ref="HG180:HG182">+MMULT($W$44:$Y$46,HG175:HG177)</f>
        <v>-1.8157684839925778</v>
      </c>
      <c r="HH180">
        <f t="array" ref="HH180:HH182">+MMULT($W$44:$Y$46,HH175:HH177)</f>
        <v>-0.10419968760830481</v>
      </c>
      <c r="HI180">
        <f t="array" ref="HI180:HI182">+MMULT($W$44:$Y$46,HI175:HI177)</f>
        <v>7.4558677006927365E-2</v>
      </c>
      <c r="HJ180">
        <f t="array" ref="HJ180:HJ182">+MMULT($W$44:$Y$46,HJ175:HJ177)</f>
        <v>-0.27117928128982888</v>
      </c>
      <c r="HK180">
        <f t="array" ref="HK180:HK182">+MMULT($W$44:$Y$46,HK175:HK177)</f>
        <v>-1.3409640565538516</v>
      </c>
      <c r="HL180">
        <f t="array" ref="HL180:HL182">+MMULT($W$44:$Y$46,HL175:HL177)</f>
        <v>0.30605944358746934</v>
      </c>
      <c r="HM180">
        <f t="array" ref="HM180:HM182">+MMULT($W$44:$Y$46,HM175:HM177)</f>
        <v>1.7247927749227687</v>
      </c>
      <c r="HN180">
        <f t="array" ref="HN180:HN182">+MMULT($W$44:$Y$46,HN175:HN177)</f>
        <v>2.2755243308788735</v>
      </c>
      <c r="HO180">
        <f t="array" ref="HO180:HO182">+MMULT($W$44:$Y$46,HO175:HO177)</f>
        <v>0.66776595905305736</v>
      </c>
      <c r="HP180">
        <f t="array" ref="HP180:HP182">+MMULT($W$44:$Y$46,HP175:HP177)</f>
        <v>-1.0330756248899138</v>
      </c>
      <c r="HQ180">
        <f t="array" ref="HQ180:HQ182">+MMULT($W$44:$Y$46,HQ175:HQ177)</f>
        <v>-0.1997862449164535</v>
      </c>
      <c r="HR180">
        <f t="array" ref="HR180:HR182">+MMULT($W$44:$Y$46,HR175:HR177)</f>
        <v>-1.9442187113485914</v>
      </c>
      <c r="HS180">
        <f t="array" ref="HS180:HS182">+MMULT($W$44:$Y$46,HS175:HS177)</f>
        <v>-0.47090302481518004</v>
      </c>
      <c r="HT180">
        <f t="array" ref="HT180:HT182">+MMULT($W$44:$Y$46,HT175:HT177)</f>
        <v>-0.31998080606879103</v>
      </c>
      <c r="HU180">
        <f t="array" ref="HU180:HU182">+MMULT($W$44:$Y$46,HU175:HU177)</f>
        <v>0.80748727060452663</v>
      </c>
      <c r="HV180">
        <f t="array" ref="HV180:HV182">+MMULT($W$44:$Y$46,HV175:HV177)</f>
        <v>1.0269417164368171</v>
      </c>
      <c r="HW180">
        <f t="array" ref="HW180:HW182">+MMULT($W$44:$Y$46,HW175:HW177)</f>
        <v>1.6581991874766731</v>
      </c>
      <c r="HX180">
        <f t="array" ref="HX180:HX182">+MMULT($W$44:$Y$46,HX175:HX177)</f>
        <v>-0.12113756459703953</v>
      </c>
      <c r="HY180">
        <f t="array" ref="HY180:HY182">+MMULT($W$44:$Y$46,HY175:HY177)</f>
        <v>0.65061755106271468</v>
      </c>
      <c r="HZ180">
        <f t="array" ref="HZ180:HZ182">+MMULT($W$44:$Y$46,HZ175:HZ177)</f>
        <v>0.23148541536167475</v>
      </c>
      <c r="IA180">
        <f t="array" ref="IA180:IA182">+MMULT($W$44:$Y$46,IA175:IA177)</f>
        <v>-1.8123122667161817</v>
      </c>
      <c r="IB180">
        <f t="array" ref="IB180:IB182">+MMULT($W$44:$Y$46,IB175:IB177)</f>
        <v>0.88557672795091968</v>
      </c>
      <c r="IC180">
        <f t="array" ref="IC180:IC182">+MMULT($W$44:$Y$46,IC175:IC177)</f>
        <v>1.6438304466169347</v>
      </c>
      <c r="ID180">
        <f t="array" ref="ID180:ID182">+MMULT($W$44:$Y$46,ID175:ID177)</f>
        <v>0.40448268683915767</v>
      </c>
      <c r="IE180">
        <f t="array" ref="IE180:IE182">+MMULT($W$44:$Y$46,IE175:IE177)</f>
        <v>-1.0538743334237597</v>
      </c>
      <c r="IF180">
        <f t="array" ref="IF180:IF182">+MMULT($W$44:$Y$46,IF175:IF177)</f>
        <v>-0.38458750718721213</v>
      </c>
      <c r="IG180">
        <f t="array" ref="IG180:IG182">+MMULT($W$44:$Y$46,IG175:IG177)</f>
        <v>1.161126720555379</v>
      </c>
      <c r="IH180">
        <f t="array" ref="IH180:IH182">+MMULT($W$44:$Y$46,IH175:IH177)</f>
        <v>0.57230659755838009</v>
      </c>
      <c r="II180">
        <f t="array" ref="II180:II182">+MMULT($W$44:$Y$46,II175:II177)</f>
        <v>1.0620872355177342</v>
      </c>
      <c r="IJ180">
        <f t="array" ref="IJ180:IJ182">+MMULT($W$44:$Y$46,IJ175:IJ177)</f>
        <v>0.19375869847979429</v>
      </c>
      <c r="IK180">
        <f t="array" ref="IK180:IK182">+MMULT($W$44:$Y$46,IK175:IK177)</f>
        <v>1.2011056805482105</v>
      </c>
      <c r="IL180">
        <f t="array" ref="IL180:IL182">+MMULT($W$44:$Y$46,IL175:IL177)</f>
        <v>0.47581322182143071</v>
      </c>
      <c r="IM180">
        <f t="array" ref="IM180:IM182">+MMULT($W$44:$Y$46,IM175:IM177)</f>
        <v>-0.68816882544325531</v>
      </c>
      <c r="IN180">
        <f t="array" ref="IN180:IN182">+MMULT($W$44:$Y$46,IN175:IN177)</f>
        <v>-0.75023818938604792</v>
      </c>
      <c r="IO180">
        <f t="array" ref="IO180:IO182">+MMULT($W$44:$Y$46,IO175:IO177)</f>
        <v>-1.3761797526353046</v>
      </c>
      <c r="IP180">
        <f t="array" ref="IP180:IP182">+MMULT($W$44:$Y$46,IP175:IP177)</f>
        <v>-1.2158253064106288</v>
      </c>
      <c r="IQ180">
        <f t="array" ref="IQ180:IQ182">+MMULT($W$44:$Y$46,IQ175:IQ177)</f>
        <v>0.20061521073528457</v>
      </c>
      <c r="IR180">
        <f t="array" ref="IR180:IR182">+MMULT($W$44:$Y$46,IR175:IR177)</f>
        <v>-0.67811816314774531</v>
      </c>
      <c r="IS180">
        <f t="array" ref="IS180:IS182">+MMULT($W$44:$Y$46,IS175:IS177)</f>
        <v>0.81822215865526227</v>
      </c>
      <c r="IT180">
        <f t="array" ref="IT180:IT182">+MMULT($W$44:$Y$46,IT175:IT177)</f>
        <v>0.47597989219770365</v>
      </c>
      <c r="IU180">
        <f t="array" ref="IU180:IU182">+MMULT($W$44:$Y$46,IU175:IU177)</f>
        <v>1.5023141389736314</v>
      </c>
      <c r="IV180">
        <f t="array" ref="IV180:IV182">+MMULT($W$44:$Y$46,IV175:IV177)</f>
        <v>0.80518458777444035</v>
      </c>
      <c r="IW180">
        <f t="array" ref="IW180:IW182">+MMULT($W$44:$Y$46,IW175:IW177)</f>
        <v>-0.50401779694308768</v>
      </c>
      <c r="IX180">
        <f t="array" ref="IX180:IX182">+MMULT($W$44:$Y$46,IX175:IX177)</f>
        <v>-0.4300863268784505</v>
      </c>
      <c r="IY180">
        <f t="array" ref="IY180:IY182">+MMULT($W$44:$Y$46,IY175:IY177)</f>
        <v>0.50427218857003053</v>
      </c>
      <c r="IZ180">
        <f t="array" ref="IZ180:IZ182">+MMULT($W$44:$Y$46,IZ175:IZ177)</f>
        <v>-0.33741759767071111</v>
      </c>
      <c r="JA180">
        <f t="array" ref="JA180:JA182">+MMULT($W$44:$Y$46,JA175:JA177)</f>
        <v>-0.66009802522886996</v>
      </c>
      <c r="JB180">
        <f t="array" ref="JB180:JB182">+MMULT($W$44:$Y$46,JB175:JB177)</f>
        <v>-0.59901333232484755</v>
      </c>
      <c r="JC180">
        <f t="array" ref="JC180:JC182">+MMULT($W$44:$Y$46,JC175:JC177)</f>
        <v>0.22511027346923584</v>
      </c>
      <c r="JD180">
        <f t="array" ref="JD180:JD182">+MMULT($W$44:$Y$46,JD175:JD177)</f>
        <v>-0.86607629392698893</v>
      </c>
      <c r="JE180">
        <f t="array" ref="JE180:JE182">+MMULT($W$44:$Y$46,JE175:JE177)</f>
        <v>0.55219430781102641</v>
      </c>
      <c r="JF180">
        <f t="array" ref="JF180:JF182">+MMULT($W$44:$Y$46,JF175:JF177)</f>
        <v>0.90590612779368151</v>
      </c>
      <c r="JG180">
        <f t="array" ref="JG180:JG182">+MMULT($W$44:$Y$46,JG175:JG177)</f>
        <v>0.56152126978850925</v>
      </c>
      <c r="JH180">
        <f t="array" ref="JH180:JH182">+MMULT($W$44:$Y$46,JH175:JH177)</f>
        <v>0.16096410891683199</v>
      </c>
      <c r="JI180">
        <f t="array" ref="JI180:JI182">+MMULT($W$44:$Y$46,JI175:JI177)</f>
        <v>-0.14713923981124727</v>
      </c>
      <c r="JJ180">
        <f t="array" ref="JJ180:JJ182">+MMULT($W$44:$Y$46,JJ175:JJ177)</f>
        <v>-0.28517849638112019</v>
      </c>
      <c r="JK180">
        <f t="array" ref="JK180:JK182">+MMULT($W$44:$Y$46,JK175:JK177)</f>
        <v>0.67312024489082467</v>
      </c>
      <c r="JL180">
        <f t="array" ref="JL180:JL182">+MMULT($W$44:$Y$46,JL175:JL177)</f>
        <v>-2.2198213367034527</v>
      </c>
      <c r="JM180">
        <f t="array" ref="JM180:JM182">+MMULT($W$44:$Y$46,JM175:JM177)</f>
        <v>0.64470184922065976</v>
      </c>
      <c r="JN180">
        <f t="array" ref="JN180:JN182">+MMULT($W$44:$Y$46,JN175:JN177)</f>
        <v>1.4497340213220611</v>
      </c>
      <c r="JO180">
        <f t="array" ref="JO180:JO182">+MMULT($W$44:$Y$46,JO175:JO177)</f>
        <v>2.8399930346898934</v>
      </c>
      <c r="JP180">
        <f t="array" ref="JP180:JP182">+MMULT($W$44:$Y$46,JP175:JP177)</f>
        <v>0.66383275747614334</v>
      </c>
      <c r="JQ180">
        <f t="array" ref="JQ180:JQ182">+MMULT($W$44:$Y$46,JQ175:JQ177)</f>
        <v>-1.0860921557635672</v>
      </c>
      <c r="JR180">
        <f t="array" ref="JR180:JR182">+MMULT($W$44:$Y$46,JR175:JR177)</f>
        <v>2.0497649201546801</v>
      </c>
      <c r="JS180">
        <f t="array" ref="JS180:JS182">+MMULT($W$44:$Y$46,JS175:JS177)</f>
        <v>-0.26527454460410765</v>
      </c>
      <c r="JT180">
        <f t="array" ref="JT180:JT182">+MMULT($W$44:$Y$46,JT175:JT177)</f>
        <v>0.5810414410938407</v>
      </c>
      <c r="JU180">
        <f t="array" ref="JU180:JU182">+MMULT($W$44:$Y$46,JU175:JU177)</f>
        <v>0.77882654497938597</v>
      </c>
      <c r="JV180">
        <f t="array" ref="JV180:JV182">+MMULT($W$44:$Y$46,JV175:JV177)</f>
        <v>-1.351516923009447</v>
      </c>
      <c r="JW180">
        <f t="array" ref="JW180:JW182">+MMULT($W$44:$Y$46,JW175:JW177)</f>
        <v>-0.7131452585402579</v>
      </c>
      <c r="JX180">
        <f t="array" ref="JX180:JX182">+MMULT($W$44:$Y$46,JX175:JX177)</f>
        <v>-8.7738794920087945E-2</v>
      </c>
      <c r="JY180">
        <f t="array" ref="JY180:JY182">+MMULT($W$44:$Y$46,JY175:JY177)</f>
        <v>-1.0919541283395868</v>
      </c>
      <c r="JZ180">
        <f t="array" ref="JZ180:JZ182">+MMULT($W$44:$Y$46,JZ175:JZ177)</f>
        <v>0.64691790731570942</v>
      </c>
      <c r="KA180">
        <f t="array" ref="KA180:KA182">+MMULT($W$44:$Y$46,KA175:KA177)</f>
        <v>0.35622941987688278</v>
      </c>
      <c r="KB180">
        <f t="array" ref="KB180:KB182">+MMULT($W$44:$Y$46,KB175:KB177)</f>
        <v>-2.242313065375229</v>
      </c>
      <c r="KC180">
        <f t="array" ref="KC180:KC182">+MMULT($W$44:$Y$46,KC175:KC177)</f>
        <v>0.10056364176803521</v>
      </c>
      <c r="KD180">
        <f t="array" ref="KD180:KD182">+MMULT($W$44:$Y$46,KD175:KD177)</f>
        <v>-1.1825811454379831</v>
      </c>
      <c r="KE180">
        <f t="array" ref="KE180:KE182">+MMULT($W$44:$Y$46,KE175:KE177)</f>
        <v>0.14930376167152837</v>
      </c>
      <c r="KF180">
        <f t="array" ref="KF180:KF182">+MMULT($W$44:$Y$46,KF175:KF177)</f>
        <v>-0.41020978799227231</v>
      </c>
      <c r="KG180">
        <f t="array" ref="KG180:KG182">+MMULT($W$44:$Y$46,KG175:KG177)</f>
        <v>-0.12344353697402595</v>
      </c>
      <c r="KH180">
        <f t="array" ref="KH180:KH182">+MMULT($W$44:$Y$46,KH175:KH177)</f>
        <v>1.9996673138970693</v>
      </c>
      <c r="KI180">
        <f t="array" ref="KI180:KI182">+MMULT($W$44:$Y$46,KI175:KI177)</f>
        <v>-0.5555003024456503</v>
      </c>
      <c r="KJ180">
        <f t="array" ref="KJ180:KJ182">+MMULT($W$44:$Y$46,KJ175:KJ177)</f>
        <v>-0.50046947235348804</v>
      </c>
      <c r="KK180">
        <f t="array" ref="KK180:KK182">+MMULT($W$44:$Y$46,KK175:KK177)</f>
        <v>1.693581553934399</v>
      </c>
      <c r="KL180">
        <f t="array" ref="KL180:KL182">+MMULT($W$44:$Y$46,KL175:KL177)</f>
        <v>0.5579400497299084</v>
      </c>
      <c r="KM180">
        <f t="array" ref="KM180:KM182">+MMULT($W$44:$Y$46,KM175:KM177)</f>
        <v>-0.41967929700209383</v>
      </c>
      <c r="KN180">
        <f t="array" ref="KN180:KN182">+MMULT($W$44:$Y$46,KN175:KN177)</f>
        <v>0.53963701077762249</v>
      </c>
      <c r="KO180">
        <f t="array" ref="KO180:KO182">+MMULT($W$44:$Y$46,KO175:KO177)</f>
        <v>-1.3700831257137429</v>
      </c>
      <c r="KP180">
        <f t="array" ref="KP180:KP182">+MMULT($W$44:$Y$46,KP175:KP177)</f>
        <v>0.24731252201380119</v>
      </c>
      <c r="KQ180">
        <f t="array" ref="KQ180:KQ182">+MMULT($W$44:$Y$46,KQ175:KQ177)</f>
        <v>0.6319351177012813</v>
      </c>
      <c r="KR180">
        <f t="array" ref="KR180:KR182">+MMULT($W$44:$Y$46,KR175:KR177)</f>
        <v>-8.2626839037296382E-2</v>
      </c>
      <c r="KS180">
        <f t="array" ref="KS180:KS182">+MMULT($W$44:$Y$46,KS175:KS177)</f>
        <v>0.99210760779577845</v>
      </c>
      <c r="KT180">
        <f t="array" ref="KT180:KT182">+MMULT($W$44:$Y$46,KT175:KT177)</f>
        <v>-1.9347448162762364</v>
      </c>
      <c r="KU180">
        <f t="array" ref="KU180:KU182">+MMULT($W$44:$Y$46,KU175:KU177)</f>
        <v>-0.16223606705154633</v>
      </c>
      <c r="KV180">
        <f t="array" ref="KV180:KV182">+MMULT($W$44:$Y$46,KV175:KV177)</f>
        <v>-0.34008651672234447</v>
      </c>
      <c r="KW180">
        <f t="array" ref="KW180:KW182">+MMULT($W$44:$Y$46,KW175:KW177)</f>
        <v>-0.32146110217384649</v>
      </c>
      <c r="KX180">
        <f t="array" ref="KX180:KX182">+MMULT($W$44:$Y$46,KX175:KX177)</f>
        <v>-0.55811549223124823</v>
      </c>
      <c r="KY180">
        <f t="array" ref="KY180:KY182">+MMULT($W$44:$Y$46,KY175:KY177)</f>
        <v>0.85072726809101373</v>
      </c>
      <c r="KZ180">
        <f t="array" ref="KZ180:KZ182">+MMULT($W$44:$Y$46,KZ175:KZ177)</f>
        <v>0.17910047749284499</v>
      </c>
      <c r="LA180">
        <f t="array" ref="LA180:LA182">+MMULT($W$44:$Y$46,LA175:LA177)</f>
        <v>-1.5394026837568879</v>
      </c>
      <c r="LB180">
        <f t="array" ref="LB180:LB182">+MMULT($W$44:$Y$46,LB175:LB177)</f>
        <v>-0.6511745810044689</v>
      </c>
      <c r="LC180">
        <f t="array" ref="LC180:LC182">+MMULT($W$44:$Y$46,LC175:LC177)</f>
        <v>-0.50232696983642433</v>
      </c>
      <c r="LD180">
        <f t="array" ref="LD180:LD182">+MMULT($W$44:$Y$46,LD175:LD177)</f>
        <v>-0.43449212669334891</v>
      </c>
      <c r="LE180">
        <f t="array" ref="LE180:LE182">+MMULT($W$44:$Y$46,LE175:LE177)</f>
        <v>-1.4513349341467876</v>
      </c>
      <c r="LF180">
        <f t="array" ref="LF180:LF182">+MMULT($W$44:$Y$46,LF175:LF177)</f>
        <v>0.49844530449427887</v>
      </c>
      <c r="LG180">
        <f t="array" ref="LG180:LG182">+MMULT($W$44:$Y$46,LG175:LG177)</f>
        <v>1.3113449762651417</v>
      </c>
      <c r="LH180">
        <f t="array" ref="LH180:LH182">+MMULT($W$44:$Y$46,LH175:LH177)</f>
        <v>0.86607629392698893</v>
      </c>
      <c r="LI180">
        <f t="array" ref="LI180:LI182">+MMULT($W$44:$Y$46,LI175:LI177)</f>
        <v>-0.46824507091988044</v>
      </c>
      <c r="LJ180">
        <f t="array" ref="LJ180:LJ182">+MMULT($W$44:$Y$46,LJ175:LJ177)</f>
        <v>0.13692081062383099</v>
      </c>
      <c r="LK180">
        <f t="array" ref="LK180:LK182">+MMULT($W$44:$Y$46,LK175:LK177)</f>
        <v>6.5310664155047465E-2</v>
      </c>
      <c r="LL180">
        <f t="array" ref="LL180:LL182">+MMULT($W$44:$Y$46,LL175:LL177)</f>
        <v>1.183052647160334</v>
      </c>
      <c r="LM180">
        <f t="array" ref="LM180:LM182">+MMULT($W$44:$Y$46,LM175:LM177)</f>
        <v>1.5140951029386063</v>
      </c>
      <c r="LN180">
        <f t="array" ref="LN180:LN182">+MMULT($W$44:$Y$46,LN175:LN177)</f>
        <v>1.2797039211484893</v>
      </c>
      <c r="LO180">
        <f t="array" ref="LO180:LO182">+MMULT($W$44:$Y$46,LO175:LO177)</f>
        <v>-1.5854300239834127</v>
      </c>
      <c r="LP180">
        <f t="array" ref="LP180:LP182">+MMULT($W$44:$Y$46,LP175:LP177)</f>
        <v>8.3812172436974128E-2</v>
      </c>
      <c r="LQ180">
        <f t="array" ref="LQ180:LQ182">+MMULT($W$44:$Y$46,LQ175:LQ177)</f>
        <v>0.4891918090642321</v>
      </c>
      <c r="LR180">
        <f t="array" ref="LR180:LR182">+MMULT($W$44:$Y$46,LR175:LR177)</f>
        <v>1.7789255587111972</v>
      </c>
      <c r="LS180">
        <f t="array" ref="LS180:LS182">+MMULT($W$44:$Y$46,LS175:LS177)</f>
        <v>-1.2595236474318663</v>
      </c>
      <c r="LT180">
        <f t="array" ref="LT180:LT182">+MMULT($W$44:$Y$46,LT175:LT177)</f>
        <v>0.45739943479017403</v>
      </c>
      <c r="LU180">
        <f t="array" ref="LU180:LU182">+MMULT($W$44:$Y$46,LU175:LU177)</f>
        <v>-1.4139832256115212</v>
      </c>
      <c r="LV180">
        <f t="array" ref="LV180:LV182">+MMULT($W$44:$Y$46,LV175:LV177)</f>
        <v>1.0335997593626667</v>
      </c>
      <c r="LW180">
        <f t="array" ref="LW180:LW182">+MMULT($W$44:$Y$46,LW175:LW177)</f>
        <v>-0.38243175745199798</v>
      </c>
      <c r="LX180">
        <f t="array" ref="LX180:LX182">+MMULT($W$44:$Y$46,LX175:LX177)</f>
        <v>-0.27317603625820375</v>
      </c>
      <c r="LY180">
        <f t="array" ref="LY180:LY182">+MMULT($W$44:$Y$46,LY175:LY177)</f>
        <v>0.47065301925077069</v>
      </c>
      <c r="LZ180">
        <f t="array" ref="LZ180:LZ182">+MMULT($W$44:$Y$46,LZ175:LZ177)</f>
        <v>-0.13706993674996992</v>
      </c>
      <c r="MA180">
        <f t="array" ref="MA180:MA182">+MMULT($W$44:$Y$46,MA175:MA177)</f>
        <v>-0.64913725495765928</v>
      </c>
      <c r="MB180">
        <f t="array" ref="MB180:MB182">+MMULT($W$44:$Y$46,MB175:MB177)</f>
        <v>1.2225491402744808</v>
      </c>
      <c r="MC180">
        <f t="array" ref="MC180:MC182">+MMULT($W$44:$Y$46,MC175:MC177)</f>
        <v>0.57980347494376105</v>
      </c>
      <c r="MD180">
        <f t="array" ref="MD180:MD182">+MMULT($W$44:$Y$46,MD175:MD177)</f>
        <v>-2.2545940404690223</v>
      </c>
      <c r="ME180">
        <f t="array" ref="ME180:ME182">+MMULT($W$44:$Y$46,ME175:ME177)</f>
        <v>-0.73831248535746774</v>
      </c>
      <c r="MF180">
        <f t="array" ref="MF180:MF182">+MMULT($W$44:$Y$46,MF175:MF177)</f>
        <v>0.32755224651724141</v>
      </c>
      <c r="MG180">
        <f t="array" ref="MG180:MG182">+MMULT($W$44:$Y$46,MG175:MG177)</f>
        <v>1.3050509765295724</v>
      </c>
      <c r="MH180">
        <f t="array" ref="MH180:MH182">+MMULT($W$44:$Y$46,MH175:MH177)</f>
        <v>-1.4053953151709329</v>
      </c>
      <c r="MI180">
        <f t="array" ref="MI180:MI182">+MMULT($W$44:$Y$46,MI175:MI177)</f>
        <v>1.9708333388018555</v>
      </c>
      <c r="MJ180">
        <f t="array" ref="MJ180:MJ182">+MMULT($W$44:$Y$46,MJ175:MJ177)</f>
        <v>0.35362409873198514</v>
      </c>
      <c r="MK180">
        <f t="array" ref="MK180:MK182">+MMULT($W$44:$Y$46,MK175:MK177)</f>
        <v>1.1967897950152488</v>
      </c>
      <c r="ML180">
        <f t="array" ref="ML180:ML182">+MMULT($W$44:$Y$46,ML175:ML177)</f>
        <v>-1.2719164671202641</v>
      </c>
      <c r="MM180">
        <f t="array" ref="MM180:MM182">+MMULT($W$44:$Y$46,MM175:MM177)</f>
        <v>-0.81336898046194706</v>
      </c>
      <c r="MN180">
        <f t="array" ref="MN180:MN182">+MMULT($W$44:$Y$46,MN175:MN177)</f>
        <v>7.8999565322093776E-2</v>
      </c>
      <c r="MO180">
        <f t="array" ref="MO180:MO182">+MMULT($W$44:$Y$46,MO175:MO177)</f>
        <v>-0.129769335662963</v>
      </c>
      <c r="MP180">
        <f t="array" ref="MP180:MP182">+MMULT($W$44:$Y$46,MP175:MP177)</f>
        <v>-0.27986478162178774</v>
      </c>
      <c r="MQ180">
        <f t="array" ref="MQ180:MQ182">+MMULT($W$44:$Y$46,MQ175:MQ177)</f>
        <v>-1.0848399349102535</v>
      </c>
      <c r="MR180">
        <f t="array" ref="MR180:MR182">+MMULT($W$44:$Y$46,MR175:MR177)</f>
        <v>-0.21367800147567409</v>
      </c>
      <c r="MS180">
        <f t="array" ref="MS180:MS182">+MMULT($W$44:$Y$46,MS175:MS177)</f>
        <v>-0.20084109295575969</v>
      </c>
      <c r="MT180">
        <f t="array" ref="MT180:MT182">+MMULT($W$44:$Y$46,MT175:MT177)</f>
        <v>2.2219091024693975</v>
      </c>
      <c r="MU180">
        <f t="array" ref="MU180:MU182">+MMULT($W$44:$Y$46,MU175:MU177)</f>
        <v>-0.43865998261580513</v>
      </c>
      <c r="MV180">
        <f t="array" ref="MV180:MV182">+MMULT($W$44:$Y$46,MV175:MV177)</f>
        <v>1.2176235920493628</v>
      </c>
      <c r="MW180">
        <f t="array" ref="MW180:MW182">+MMULT($W$44:$Y$46,MW175:MW177)</f>
        <v>0.76298408710839227</v>
      </c>
      <c r="MX180">
        <f t="array" ref="MX180:MX182">+MMULT($W$44:$Y$46,MX175:MX177)</f>
        <v>0.81052900497150726</v>
      </c>
      <c r="MY180">
        <f t="array" ref="MY180:MY182">+MMULT($W$44:$Y$46,MY175:MY177)</f>
        <v>-1.0081496315120464</v>
      </c>
      <c r="MZ180">
        <f t="array" ref="MZ180:MZ182">+MMULT($W$44:$Y$46,MZ175:MZ177)</f>
        <v>0.4572338609295345</v>
      </c>
      <c r="NA180">
        <f t="array" ref="NA180:NA182">+MMULT($W$44:$Y$46,NA175:NA177)</f>
        <v>0.73465889526706407</v>
      </c>
      <c r="NB180">
        <f t="array" ref="NB180:NB182">+MMULT($W$44:$Y$46,NB175:NB177)</f>
        <v>0.5876907118946233</v>
      </c>
      <c r="NC180">
        <f t="array" ref="NC180:NC182">+MMULT($W$44:$Y$46,NC175:NC177)</f>
        <v>-0.74784339924275822</v>
      </c>
      <c r="ND180">
        <f t="array" ref="ND180:ND182">+MMULT($W$44:$Y$46,ND175:ND177)</f>
        <v>0.61420884597215031</v>
      </c>
      <c r="NE180">
        <f t="array" ref="NE180:NE182">+MMULT($W$44:$Y$46,NE175:NE177)</f>
        <v>-0.18811602903044949</v>
      </c>
      <c r="NF180">
        <f t="array" ref="NF180:NF182">+MMULT($W$44:$Y$46,NF175:NF177)</f>
        <v>-0.87784409970436317</v>
      </c>
      <c r="NG180">
        <f t="array" ref="NG180:NG182">+MMULT($W$44:$Y$46,NG175:NG177)</f>
        <v>-0.15139591350000678</v>
      </c>
      <c r="NH180">
        <f t="array" ref="NH180:NH182">+MMULT($W$44:$Y$46,NH175:NH177)</f>
        <v>0.33522237337269556</v>
      </c>
      <c r="NI180">
        <f t="array" ref="NI180:NI182">+MMULT($W$44:$Y$46,NI175:NI177)</f>
        <v>-7.0709907133783126E-2</v>
      </c>
      <c r="NJ180">
        <f t="array" ref="NJ180:NJ182">+MMULT($W$44:$Y$46,NJ175:NJ177)</f>
        <v>0.30846519888709284</v>
      </c>
      <c r="NK180">
        <f t="array" ref="NK180:NK182">+MMULT($W$44:$Y$46,NK175:NK177)</f>
        <v>0.67001820216400843</v>
      </c>
      <c r="NL180">
        <f t="array" ref="NL180:NL182">+MMULT($W$44:$Y$46,NL175:NL177)</f>
        <v>-1.508805511523208</v>
      </c>
      <c r="NM180">
        <f t="array" ref="NM180:NM182">+MMULT($W$44:$Y$46,NM175:NM177)</f>
        <v>-1.5242970843915218</v>
      </c>
      <c r="NN180">
        <f t="array" ref="NN180:NN182">+MMULT($W$44:$Y$46,NN175:NN177)</f>
        <v>9.9970426810379653E-2</v>
      </c>
      <c r="NO180">
        <f t="array" ref="NO180:NO182">+MMULT($W$44:$Y$46,NO175:NO177)</f>
        <v>-0.36224051857904133</v>
      </c>
      <c r="NP180">
        <f t="array" ref="NP180:NP182">+MMULT($W$44:$Y$46,NP175:NP177)</f>
        <v>-2.2368392593334239</v>
      </c>
      <c r="NQ180">
        <f t="array" ref="NQ180:NQ182">+MMULT($W$44:$Y$46,NQ175:NQ177)</f>
        <v>-1.656260547836867</v>
      </c>
      <c r="NR180">
        <f t="array" ref="NR180:NR182">+MMULT($W$44:$Y$46,NR175:NR177)</f>
        <v>6.7233952575986203E-2</v>
      </c>
      <c r="NS180">
        <f t="array" ref="NS180:NS182">+MMULT($W$44:$Y$46,NS175:NS177)</f>
        <v>-0.33969396412559644</v>
      </c>
      <c r="NT180">
        <f t="array" ref="NT180:NT182">+MMULT($W$44:$Y$46,NT175:NT177)</f>
        <v>0.68655256139966137</v>
      </c>
      <c r="NU180">
        <f t="array" ref="NU180:NU182">+MMULT($W$44:$Y$46,NU175:NU177)</f>
        <v>-0.18112683838332092</v>
      </c>
      <c r="NV180">
        <f t="array" ref="NV180:NV182">+MMULT($W$44:$Y$46,NV175:NV177)</f>
        <v>0.99398703559138224</v>
      </c>
      <c r="NW180">
        <f t="array" ref="NW180:NW182">+MMULT($W$44:$Y$46,NW175:NW177)</f>
        <v>0.85487209718516899</v>
      </c>
      <c r="NX180">
        <f t="array" ref="NX180:NX182">+MMULT($W$44:$Y$46,NX175:NX177)</f>
        <v>-1.4339485822640028</v>
      </c>
      <c r="NY180">
        <f t="array" ref="NY180:NY182">+MMULT($W$44:$Y$46,NY175:NY177)</f>
        <v>0.57741855344117166</v>
      </c>
      <c r="NZ180">
        <f t="array" ref="NZ180:NZ182">+MMULT($W$44:$Y$46,NZ175:NZ177)</f>
        <v>-0.81610807651411632</v>
      </c>
      <c r="OA180">
        <f t="array" ref="OA180:OA182">+MMULT($W$44:$Y$46,OA175:OA177)</f>
        <v>1.507801103203037</v>
      </c>
      <c r="OB180">
        <f t="array" ref="OB180:OB182">+MMULT($W$44:$Y$46,OB175:OB177)</f>
        <v>0.45929969638281193</v>
      </c>
      <c r="OC180">
        <f t="array" ref="OC180:OC182">+MMULT($W$44:$Y$46,OC175:OC177)</f>
        <v>0.68057655119777072</v>
      </c>
      <c r="OD180">
        <f t="array" ref="OD180:OD182">+MMULT($W$44:$Y$46,OD175:OD177)</f>
        <v>1.8625765433500654</v>
      </c>
      <c r="OE180">
        <f t="array" ref="OE180:OE182">+MMULT($W$44:$Y$46,OE175:OE177)</f>
        <v>7.367049934389408E-2</v>
      </c>
      <c r="OF180">
        <f t="array" ref="OF180:OF182">+MMULT($W$44:$Y$46,OF175:OF177)</f>
        <v>0.50156818101812917</v>
      </c>
      <c r="OG180">
        <f t="array" ref="OG180:OG182">+MMULT($W$44:$Y$46,OG175:OG177)</f>
        <v>0.52605776117391356</v>
      </c>
      <c r="OH180">
        <f t="array" ref="OH180:OH182">+MMULT($W$44:$Y$46,OH175:OH177)</f>
        <v>0.87996914700184281</v>
      </c>
      <c r="OI180">
        <f t="array" ref="OI180:OI182">+MMULT($W$44:$Y$46,OI175:OI177)</f>
        <v>-0.18195361117088524</v>
      </c>
      <c r="OJ180">
        <f t="array" ref="OJ180:OJ182">+MMULT($W$44:$Y$46,OJ175:OJ177)</f>
        <v>0.66402135816508367</v>
      </c>
      <c r="OK180">
        <f t="array" ref="OK180:OK182">+MMULT($W$44:$Y$46,OK175:OK177)</f>
        <v>1.0784757581741484</v>
      </c>
      <c r="OL180">
        <f t="array" ref="OL180:OL182">+MMULT($W$44:$Y$46,OL175:OL177)</f>
        <v>0.65637316162229709</v>
      </c>
      <c r="OM180">
        <f t="array" ref="OM180:OM182">+MMULT($W$44:$Y$46,OM175:OM177)</f>
        <v>1.1755722175094536</v>
      </c>
      <c r="ON180">
        <f t="array" ref="ON180:ON182">+MMULT($W$44:$Y$46,ON175:ON177)</f>
        <v>0.33114991431034291</v>
      </c>
      <c r="OO180">
        <f t="array" ref="OO180:OO182">+MMULT($W$44:$Y$46,OO175:OO177)</f>
        <v>-1.808013925433354</v>
      </c>
      <c r="OP180">
        <f t="array" ref="OP180:OP182">+MMULT($W$44:$Y$46,OP175:OP177)</f>
        <v>0.28718402347456201</v>
      </c>
      <c r="OQ180">
        <f t="array" ref="OQ180:OQ182">+MMULT($W$44:$Y$46,OQ175:OQ177)</f>
        <v>1.6113516535563841</v>
      </c>
      <c r="OR180">
        <f t="array" ref="OR180:OR182">+MMULT($W$44:$Y$46,OR175:OR177)</f>
        <v>-0.54119077343011401</v>
      </c>
      <c r="OS180">
        <f t="array" ref="OS180:OS182">+MMULT($W$44:$Y$46,OS175:OS177)</f>
        <v>0.97178917310935042</v>
      </c>
      <c r="OT180">
        <f t="array" ref="OT180:OT182">+MMULT($W$44:$Y$46,OT175:OT177)</f>
        <v>-0.8842280137218691</v>
      </c>
      <c r="OU180">
        <f t="array" ref="OU180:OU182">+MMULT($W$44:$Y$46,OU175:OU177)</f>
        <v>-0.19714802830255465</v>
      </c>
      <c r="OV180">
        <f t="array" ref="OV180:OV182">+MMULT($W$44:$Y$46,OV175:OV177)</f>
        <v>0.8289526606434644</v>
      </c>
      <c r="OW180">
        <f t="array" ref="OW180:OW182">+MMULT($W$44:$Y$46,OW175:OW177)</f>
        <v>-1.1921844293550763</v>
      </c>
      <c r="OX180">
        <f t="array" ref="OX180:OX182">+MMULT($W$44:$Y$46,OX175:OX177)</f>
        <v>0.29753513105361656</v>
      </c>
      <c r="OY180">
        <f t="array" ref="OY180:OY182">+MMULT($W$44:$Y$46,OY175:OY177)</f>
        <v>0.41441382893062984</v>
      </c>
      <c r="OZ180">
        <f t="array" ref="OZ180:OZ182">+MMULT($W$44:$Y$46,OZ175:OZ177)</f>
        <v>-0.28533310508542598</v>
      </c>
      <c r="PA180">
        <f t="array" ref="PA180:PA182">+MMULT($W$44:$Y$46,PA175:PA177)</f>
        <v>-0.26282383216351579</v>
      </c>
      <c r="PB180">
        <f t="array" ref="PB180:PB182">+MMULT($W$44:$Y$46,PB175:PB177)</f>
        <v>0.58006773521140431</v>
      </c>
      <c r="PC180">
        <f t="array" ref="PC180:PC182">+MMULT($W$44:$Y$46,PC175:PC177)</f>
        <v>1.3530959055215062</v>
      </c>
      <c r="PD180">
        <f t="array" ref="PD180:PD182">+MMULT($W$44:$Y$46,PD175:PD177)</f>
        <v>0.83333653014569531</v>
      </c>
      <c r="PE180">
        <f t="array" ref="PE180:PE182">+MMULT($W$44:$Y$46,PE175:PE177)</f>
        <v>1.0873443766168807</v>
      </c>
      <c r="PF180">
        <f t="array" ref="PF180:PF182">+MMULT($W$44:$Y$46,PF175:PF177)</f>
        <v>9.7004352022101836E-2</v>
      </c>
      <c r="PG180">
        <f t="array" ref="PG180:PG182">+MMULT($W$44:$Y$46,PG175:PG177)</f>
        <v>-1.0391196190610736</v>
      </c>
      <c r="PH180">
        <f t="array" ref="PH180:PH182">+MMULT($W$44:$Y$46,PH175:PH177)</f>
        <v>-7.1746114407321968E-2</v>
      </c>
      <c r="PI180">
        <f t="array" ref="PI180:PI182">+MMULT($W$44:$Y$46,PI175:PI177)</f>
        <v>0.8035134979491777</v>
      </c>
      <c r="PJ180">
        <f t="array" ref="PJ180:PJ182">+MMULT($W$44:$Y$46,PJ175:PJ177)</f>
        <v>0.73702736903515287</v>
      </c>
      <c r="PK180">
        <f t="array" ref="PK180:PK182">+MMULT($W$44:$Y$46,PK175:PK177)</f>
        <v>-0.84075555492110665</v>
      </c>
      <c r="PL180">
        <f t="array" ref="PL180:PL182">+MMULT($W$44:$Y$46,PL175:PL177)</f>
        <v>-2.9145385535092202E-3</v>
      </c>
      <c r="PM180">
        <f t="array" ref="PM180:PM182">+MMULT($W$44:$Y$46,PM175:PM177)</f>
        <v>7.6704558101441112E-2</v>
      </c>
      <c r="PN180">
        <f t="array" ref="PN180:PN182">+MMULT($W$44:$Y$46,PN175:PN177)</f>
        <v>0.70050243328745077</v>
      </c>
      <c r="PO180">
        <f t="array" ref="PO180:PO182">+MMULT($W$44:$Y$46,PO175:PO177)</f>
        <v>-0.16463195371046946</v>
      </c>
      <c r="PP180">
        <f t="array" ref="PP180:PP182">+MMULT($W$44:$Y$46,PP175:PP177)</f>
        <v>1.6874147500123013</v>
      </c>
      <c r="PQ180">
        <f t="array" ref="PQ180:PQ182">+MMULT($W$44:$Y$46,PQ175:PQ177)</f>
        <v>-1.4719625862418274E-2</v>
      </c>
      <c r="PR180">
        <f t="array" ref="PR180:PR182">+MMULT($W$44:$Y$46,PR175:PR177)</f>
        <v>-0.80403543939066391</v>
      </c>
      <c r="PS180">
        <f t="array" ref="PS180:PS182">+MMULT($W$44:$Y$46,PS175:PS177)</f>
        <v>-0.23642412177439315</v>
      </c>
      <c r="PT180">
        <f t="array" ref="PT180:PT182">+MMULT($W$44:$Y$46,PT175:PT177)</f>
        <v>0.59365356390891333</v>
      </c>
      <c r="PU180">
        <f t="array" ref="PU180:PU182">+MMULT($W$44:$Y$46,PU175:PU177)</f>
        <v>2.188680292715619</v>
      </c>
      <c r="PV180">
        <f t="array" ref="PV180:PV182">+MMULT($W$44:$Y$46,PV175:PV177)</f>
        <v>1.0587954955863442E-2</v>
      </c>
      <c r="PW180">
        <f t="array" ref="PW180:PW182">+MMULT($W$44:$Y$46,PW175:PW177)</f>
        <v>0.66645342983990818</v>
      </c>
      <c r="PX180">
        <f t="array" ref="PX180:PX182">+MMULT($W$44:$Y$46,PX175:PX177)</f>
        <v>-1.7426089609338362</v>
      </c>
      <c r="PY180">
        <f t="array" ref="PY180:PY182">+MMULT($W$44:$Y$46,PY175:PY177)</f>
        <v>-0.56379544321212782</v>
      </c>
      <c r="PZ180">
        <f t="array" ref="PZ180:PZ182">+MMULT($W$44:$Y$46,PZ175:PZ177)</f>
        <v>-1.6604667818064913</v>
      </c>
      <c r="QA180">
        <f t="array" ref="QA180:QA182">+MMULT($W$44:$Y$46,QA175:QA177)</f>
        <v>-1.3727191492963748</v>
      </c>
      <c r="QB180">
        <f t="array" ref="QB180:QB182">+MMULT($W$44:$Y$46,QB175:QB177)</f>
        <v>-0.86243805505545257</v>
      </c>
      <c r="QC180">
        <f t="array" ref="QC180:QC182">+MMULT($W$44:$Y$46,QC175:QC177)</f>
        <v>0.94233457016564659</v>
      </c>
      <c r="QD180">
        <f t="array" ref="QD180:QD182">+MMULT($W$44:$Y$46,QD175:QD177)</f>
        <v>-1.8707346196623711</v>
      </c>
      <c r="QE180">
        <f t="array" ref="QE180:QE182">+MMULT($W$44:$Y$46,QE175:QE177)</f>
        <v>0.7530364972824195</v>
      </c>
      <c r="QF180">
        <f t="array" ref="QF180:QF182">+MMULT($W$44:$Y$46,QF175:QF177)</f>
        <v>0.14781030737887241</v>
      </c>
      <c r="QG180">
        <f t="array" ref="QG180:QG182">+MMULT($W$44:$Y$46,QG175:QG177)</f>
        <v>-1.0167243837650344</v>
      </c>
      <c r="QH180">
        <f t="array" ref="QH180:QH182">+MMULT($W$44:$Y$46,QH175:QH177)</f>
        <v>-0.42065300288453034</v>
      </c>
      <c r="QI180">
        <f t="array" ref="QI180:QI182">+MMULT($W$44:$Y$46,QI175:QI177)</f>
        <v>0.52169582198435016</v>
      </c>
      <c r="QJ180">
        <f t="array" ref="QJ180:QJ182">+MMULT($W$44:$Y$46,QJ175:QJ177)</f>
        <v>-0.36129093604053908</v>
      </c>
      <c r="QK180">
        <f t="array" ref="QK180:QK182">+MMULT($W$44:$Y$46,QK175:QK177)</f>
        <v>-2.1324685152863125</v>
      </c>
      <c r="QL180">
        <f t="array" ref="QL180:QL182">+MMULT($W$44:$Y$46,QL175:QL177)</f>
        <v>-1.599268051276598</v>
      </c>
      <c r="QM180">
        <f t="array" ref="QM180:QM182">+MMULT($W$44:$Y$46,QM175:QM177)</f>
        <v>0.17362228538850635</v>
      </c>
      <c r="QN180">
        <f t="array" ref="QN180:QN182">+MMULT($W$44:$Y$46,QN175:QN177)</f>
        <v>-1.1518896728598329</v>
      </c>
      <c r="QO180">
        <f t="array" ref="QO180:QO182">+MMULT($W$44:$Y$46,QO175:QO177)</f>
        <v>0.60906618765162424</v>
      </c>
      <c r="QP180">
        <f t="array" ref="QP180:QP182">+MMULT($W$44:$Y$46,QP175:QP177)</f>
        <v>-1.7708990642748965</v>
      </c>
      <c r="QQ180">
        <f t="array" ref="QQ180:QQ182">+MMULT($W$44:$Y$46,QQ175:QQ177)</f>
        <v>2.1333281835428783</v>
      </c>
      <c r="QR180">
        <f t="array" ref="QR180:QR182">+MMULT($W$44:$Y$46,QR175:QR177)</f>
        <v>0.32598971173968289</v>
      </c>
      <c r="QS180">
        <f t="array" ref="QS180:QS182">+MMULT($W$44:$Y$46,QS175:QS177)</f>
        <v>-1.3843992338230793</v>
      </c>
      <c r="QT180">
        <f t="array" ref="QT180:QT182">+MMULT($W$44:$Y$46,QT175:QT177)</f>
        <v>-0.68788373137857795</v>
      </c>
      <c r="QU180">
        <f t="array" ref="QU180:QU182">+MMULT($W$44:$Y$46,QU175:QU177)</f>
        <v>-1.1605170578632229</v>
      </c>
      <c r="QV180">
        <f t="array" ref="QV180:QV182">+MMULT($W$44:$Y$46,QV175:QV177)</f>
        <v>-0.97019703240969069</v>
      </c>
      <c r="QW180">
        <f t="array" ref="QW180:QW182">+MMULT($W$44:$Y$46,QW175:QW177)</f>
        <v>-0.18022550253268715</v>
      </c>
      <c r="QX180">
        <f t="array" ref="QX180:QX182">+MMULT($W$44:$Y$46,QX175:QX177)</f>
        <v>-1.1793025636941934</v>
      </c>
      <c r="QY180">
        <f t="array" ref="QY180:QY182">+MMULT($W$44:$Y$46,QY175:QY177)</f>
        <v>0.47264867770351215</v>
      </c>
      <c r="QZ180">
        <f t="array" ref="QZ180:QZ182">+MMULT($W$44:$Y$46,QZ175:QZ177)</f>
        <v>0.10887632678464672</v>
      </c>
      <c r="RA180">
        <f t="array" ref="RA180:RA182">+MMULT($W$44:$Y$46,RA175:RA177)</f>
        <v>-1.3294243260282192</v>
      </c>
      <c r="RB180">
        <f t="array" ref="RB180:RB182">+MMULT($W$44:$Y$46,RB175:RB177)</f>
        <v>0.952975157871912</v>
      </c>
      <c r="RC180">
        <f t="array" ref="RC180:RC182">+MMULT($W$44:$Y$46,RC175:RC177)</f>
        <v>3.6420766762531503E-2</v>
      </c>
      <c r="RD180">
        <f t="array" ref="RD180:RD182">+MMULT($W$44:$Y$46,RD175:RD177)</f>
        <v>-0.50224363464828781</v>
      </c>
      <c r="RE180">
        <f t="array" ref="RE180:RE182">+MMULT($W$44:$Y$46,RE175:RE177)</f>
        <v>-1.7986979286122049</v>
      </c>
      <c r="RF180">
        <f t="array" ref="RF180:RF182">+MMULT($W$44:$Y$46,RF175:RF177)</f>
        <v>0.55158574163450358</v>
      </c>
      <c r="RG180">
        <f t="array" ref="RG180:RG182">+MMULT($W$44:$Y$46,RG175:RG177)</f>
        <v>-1.0577691569535057</v>
      </c>
      <c r="RH180">
        <f t="array" ref="RH180:RH182">+MMULT($W$44:$Y$46,RH175:RH177)</f>
        <v>-1.2813048339732158</v>
      </c>
      <c r="RI180">
        <f t="array" ref="RI180:RI182">+MMULT($W$44:$Y$46,RI175:RI177)</f>
        <v>-1.0911141973644221</v>
      </c>
      <c r="RJ180">
        <f t="array" ref="RJ180:RJ182">+MMULT($W$44:$Y$46,RJ175:RJ177)</f>
        <v>-0.17759825107512203</v>
      </c>
      <c r="RK180">
        <f t="array" ref="RK180:RK182">+MMULT($W$44:$Y$46,RK175:RK177)</f>
        <v>0.77240315639907853</v>
      </c>
      <c r="RL180">
        <f t="array" ref="RL180:RL182">+MMULT($W$44:$Y$46,RL175:RL177)</f>
        <v>0.61159036663965216</v>
      </c>
      <c r="RM180">
        <f t="array" ref="RM180:RM182">+MMULT($W$44:$Y$46,RM175:RM177)</f>
        <v>-1.0433477833433653</v>
      </c>
      <c r="RN180">
        <f t="array" ref="RN180:RN182">+MMULT($W$44:$Y$46,RN175:RN177)</f>
        <v>1.9590348305867467E-2</v>
      </c>
      <c r="RO180">
        <f t="array" ref="RO180:RO182">+MMULT($W$44:$Y$46,RO175:RO177)</f>
        <v>-0.42487678110428861</v>
      </c>
      <c r="RP180">
        <f t="array" ref="RP180:RP182">+MMULT($W$44:$Y$46,RP175:RP177)</f>
        <v>-0.73841226828010476</v>
      </c>
      <c r="RQ180">
        <f t="array" ref="RQ180:RQ182">+MMULT($W$44:$Y$46,RQ175:RQ177)</f>
        <v>-6.5310664155047465E-2</v>
      </c>
      <c r="RR180">
        <f t="array" ref="RR180:RR182">+MMULT($W$44:$Y$46,RR175:RR177)</f>
        <v>0.78179371628329708</v>
      </c>
      <c r="RS180">
        <f t="array" ref="RS180:RS182">+MMULT($W$44:$Y$46,RS175:RS177)</f>
        <v>-0.54170942532470012</v>
      </c>
      <c r="RT180">
        <f t="array" ref="RT180:RT182">+MMULT($W$44:$Y$46,RT175:RT177)</f>
        <v>0.67963135472180203</v>
      </c>
      <c r="RU180">
        <f t="array" ref="RU180:RU182">+MMULT($W$44:$Y$46,RU175:RU177)</f>
        <v>-1.4321678408754028</v>
      </c>
      <c r="RV180">
        <f t="array" ref="RV180:RV182">+MMULT($W$44:$Y$46,RV175:RV177)</f>
        <v>-1.2821995907300494</v>
      </c>
      <c r="RW180">
        <f t="array" ref="RW180:RW182">+MMULT($W$44:$Y$46,RW175:RW177)</f>
        <v>0.43988808012518449</v>
      </c>
      <c r="RX180">
        <f t="array" ref="RX180:RX182">+MMULT($W$44:$Y$46,RX175:RX177)</f>
        <v>-0.1718239997497723</v>
      </c>
      <c r="RY180">
        <f t="array" ref="RY180:RY182">+MMULT($W$44:$Y$46,RY175:RY177)</f>
        <v>-0.44915911980536521</v>
      </c>
      <c r="RZ180">
        <f t="array" ref="RZ180:RZ182">+MMULT($W$44:$Y$46,RZ175:RZ177)</f>
        <v>1.4517954707128049</v>
      </c>
      <c r="SA180">
        <f t="array" ref="SA180:SA182">+MMULT($W$44:$Y$46,SA175:SA177)</f>
        <v>0.65795543368125642</v>
      </c>
      <c r="SB180">
        <f t="array" ref="SB180:SB182">+MMULT($W$44:$Y$46,SB175:SB177)</f>
        <v>-0.16830199153537365</v>
      </c>
      <c r="SC180">
        <f t="array" ref="SC180:SC182">+MMULT($W$44:$Y$46,SC175:SC177)</f>
        <v>-0.12932305380017961</v>
      </c>
      <c r="SD180">
        <f t="array" ref="SD180:SD182">+MMULT($W$44:$Y$46,SD175:SD177)</f>
        <v>0.21209024683854791</v>
      </c>
      <c r="SE180">
        <f t="array" ref="SE180:SE182">+MMULT($W$44:$Y$46,SE175:SE177)</f>
        <v>-0.35788954454581162</v>
      </c>
      <c r="SF180">
        <f t="array" ref="SF180:SF182">+MMULT($W$44:$Y$46,SF175:SF177)</f>
        <v>-5.5256712312637367E-2</v>
      </c>
      <c r="SG180">
        <f t="array" ref="SG180:SG182">+MMULT($W$44:$Y$46,SG175:SG177)</f>
        <v>-0.76692496429473989</v>
      </c>
    </row>
    <row r="181" spans="1:502">
      <c r="A181" t="s">
        <v>553</v>
      </c>
      <c r="B181">
        <v>-3.6308485986820624</v>
      </c>
      <c r="C181">
        <v>1.4433050892412449</v>
      </c>
      <c r="D181">
        <v>1.2687266439901119</v>
      </c>
      <c r="E181">
        <v>0.16361208790044995</v>
      </c>
      <c r="F181">
        <v>1.7107471496635658</v>
      </c>
      <c r="G181">
        <v>2.2186137289611594</v>
      </c>
      <c r="H181">
        <v>-0.27633495415498949</v>
      </c>
      <c r="I181">
        <v>2.0274371006481551</v>
      </c>
      <c r="J181">
        <v>-2.3525272273859059</v>
      </c>
      <c r="K181">
        <v>-3.5038124568299276</v>
      </c>
      <c r="L181">
        <v>0.8548388365823838</v>
      </c>
      <c r="M181">
        <v>-0.38136681973404163</v>
      </c>
      <c r="N181">
        <v>-1.5343098937750053</v>
      </c>
      <c r="O181">
        <v>1.9900184588090688</v>
      </c>
      <c r="P181">
        <v>0.43262825030677055</v>
      </c>
      <c r="Q181">
        <v>0.22070436542645533</v>
      </c>
      <c r="R181">
        <v>-1.4237933539542096</v>
      </c>
      <c r="S181">
        <v>0.78682601564755483</v>
      </c>
      <c r="T181">
        <v>-0.73842573270185685</v>
      </c>
      <c r="U181">
        <v>0.65651980595436821</v>
      </c>
      <c r="V181">
        <v>-0.94210485291986423</v>
      </c>
      <c r="W181">
        <v>0.40206819803767091</v>
      </c>
      <c r="X181">
        <v>0.5129867374711895</v>
      </c>
      <c r="Y181">
        <v>1.3052307353484907</v>
      </c>
      <c r="Z181">
        <v>2.0481594753752623</v>
      </c>
      <c r="AA181">
        <v>-0.46699985995203808</v>
      </c>
      <c r="AB181">
        <v>-1.0626808962373828</v>
      </c>
      <c r="AC181">
        <v>-1.4749522910894202</v>
      </c>
      <c r="AD181">
        <v>2.2930085437561214</v>
      </c>
      <c r="AE181">
        <v>1.2467090067935978</v>
      </c>
      <c r="AF181">
        <v>2.0515732481527862</v>
      </c>
      <c r="AG181">
        <v>2.1046787739089372</v>
      </c>
      <c r="AH181">
        <v>1.8882037012180184</v>
      </c>
      <c r="AI181">
        <v>3.0971129470888545</v>
      </c>
      <c r="AJ181">
        <v>0.4754404714759895</v>
      </c>
      <c r="AK181">
        <v>1.2381871449417969</v>
      </c>
      <c r="AL181">
        <v>1.6672300232572936</v>
      </c>
      <c r="AM181">
        <v>-1.0789719253337333</v>
      </c>
      <c r="AN181">
        <v>-0.39695416273323497</v>
      </c>
      <c r="AO181">
        <v>-2.4102989511259922</v>
      </c>
      <c r="AP181">
        <v>-0.58959041692680358</v>
      </c>
      <c r="AQ181">
        <v>0.51674057784227401</v>
      </c>
      <c r="AR181">
        <v>1.1422602826601749</v>
      </c>
      <c r="AS181">
        <v>1.6208561691834906</v>
      </c>
      <c r="AT181">
        <v>1.4899148830630817</v>
      </c>
      <c r="AU181">
        <v>-1.5697042072004495</v>
      </c>
      <c r="AV181">
        <v>0.45478528965006015</v>
      </c>
      <c r="AW181">
        <v>-0.87049859022477816</v>
      </c>
      <c r="AX181">
        <v>-1.7238378638363823</v>
      </c>
      <c r="AY181">
        <v>-1.4995477937750763</v>
      </c>
      <c r="AZ181">
        <v>1.0552514735917793</v>
      </c>
      <c r="BA181">
        <v>1.7699977823946487</v>
      </c>
      <c r="BB181">
        <v>-1.0681615856943825</v>
      </c>
      <c r="BC181">
        <v>-1.1135560341855022</v>
      </c>
      <c r="BD181">
        <v>1.2459468679384029</v>
      </c>
      <c r="BE181">
        <v>0.7896226209118048</v>
      </c>
      <c r="BF181">
        <v>-2.0092711895926065</v>
      </c>
      <c r="BG181">
        <v>0.99025967740063736</v>
      </c>
      <c r="BH181">
        <v>0.44038905193185052</v>
      </c>
      <c r="BI181">
        <v>-0.3935734164953173</v>
      </c>
      <c r="BJ181">
        <v>0.45635079006326473</v>
      </c>
      <c r="BK181">
        <v>0.75752722107810688</v>
      </c>
      <c r="BL181">
        <v>2.017556960899646</v>
      </c>
      <c r="BM181">
        <v>-1.8407946598540881</v>
      </c>
      <c r="BN181">
        <v>1.9975301485492265</v>
      </c>
      <c r="BO181">
        <v>2.9238989658526968</v>
      </c>
      <c r="BP181">
        <v>-2.6029687857691544</v>
      </c>
      <c r="BQ181">
        <v>-0.17017743165649679</v>
      </c>
      <c r="BR181">
        <v>0.10369710517406794</v>
      </c>
      <c r="BS181">
        <v>3.1056467919750101</v>
      </c>
      <c r="BT181">
        <v>7.1875990011376845E-2</v>
      </c>
      <c r="BU181">
        <v>0.83584068116080279</v>
      </c>
      <c r="BV181">
        <v>-1.8862795768292986</v>
      </c>
      <c r="BW181">
        <v>1.3612609691767368</v>
      </c>
      <c r="BX181">
        <v>0.71245352571220577</v>
      </c>
      <c r="BY181">
        <v>-0.74995997898526179</v>
      </c>
      <c r="BZ181">
        <v>-0.22061585804989198</v>
      </c>
      <c r="CA181">
        <v>-3.469304854622755</v>
      </c>
      <c r="CB181">
        <v>2.6599812919156491</v>
      </c>
      <c r="CC181">
        <v>0.350639706338082</v>
      </c>
      <c r="CD181">
        <v>-2.4973584617230378</v>
      </c>
      <c r="CE181">
        <v>0.69478996994875075</v>
      </c>
      <c r="CF181">
        <v>-1.9897939580787669</v>
      </c>
      <c r="CG181">
        <v>-1.8037293698640391</v>
      </c>
      <c r="CH181">
        <v>-0.70165452347206003</v>
      </c>
      <c r="CI181">
        <v>-0.22602966852113276</v>
      </c>
      <c r="CJ181">
        <v>-1.6433840853020576</v>
      </c>
      <c r="CK181">
        <v>1.8697932507868391</v>
      </c>
      <c r="CL181">
        <v>-2.5380341402576594</v>
      </c>
      <c r="CM181">
        <v>-0.5635153362084</v>
      </c>
      <c r="CN181">
        <v>1.0488117390075993</v>
      </c>
      <c r="CO181">
        <v>-0.63817070233121997</v>
      </c>
      <c r="CP181">
        <v>0.83639663515529661</v>
      </c>
      <c r="CQ181">
        <v>2.1909076159909895</v>
      </c>
      <c r="CR181">
        <v>-0.6841402113954167</v>
      </c>
      <c r="CS181">
        <v>-2.1370888661967555</v>
      </c>
      <c r="CT181">
        <v>-0.28712478979437861</v>
      </c>
      <c r="CU181">
        <v>2.8963304608076128</v>
      </c>
      <c r="CV181">
        <v>-0.53847752562076945</v>
      </c>
      <c r="CW181">
        <v>-0.81729091918445773</v>
      </c>
      <c r="CX181">
        <v>1.3422794053803033</v>
      </c>
      <c r="CY181">
        <v>1.1294176768477153</v>
      </c>
      <c r="CZ181">
        <v>1.2982476264813803</v>
      </c>
      <c r="DA181">
        <v>0.55278497619465816</v>
      </c>
      <c r="DB181">
        <v>0.18830892819643474</v>
      </c>
      <c r="DC181">
        <v>-1.4719784148349226</v>
      </c>
      <c r="DD181">
        <v>0.73355051421054251</v>
      </c>
      <c r="DE181">
        <v>-1.5159692866857939</v>
      </c>
      <c r="DF181">
        <v>1.9320738063399736</v>
      </c>
      <c r="DG181">
        <v>-1.5857427803870854</v>
      </c>
      <c r="DH181">
        <v>1.5579313307607752</v>
      </c>
      <c r="DI181">
        <v>0.63681552207518577</v>
      </c>
      <c r="DJ181">
        <v>-2.6791534230574898</v>
      </c>
      <c r="DK181">
        <v>-2.7786210828737494</v>
      </c>
      <c r="DL181">
        <v>1.0804741826882969</v>
      </c>
      <c r="DM181">
        <v>0.97560873574773743</v>
      </c>
      <c r="DN181">
        <v>1.3112541356222907</v>
      </c>
      <c r="DO181">
        <v>2.8633839226025004</v>
      </c>
      <c r="DP181">
        <v>-1.7649162592388072</v>
      </c>
      <c r="DQ181">
        <v>0.34614079429592681</v>
      </c>
      <c r="DR181">
        <v>0.48420489957464702</v>
      </c>
      <c r="DS181">
        <v>2.3447767684821184</v>
      </c>
      <c r="DT181">
        <v>-1.9013117219667115</v>
      </c>
      <c r="DU181">
        <v>-0.30974939127996892</v>
      </c>
      <c r="DV181">
        <v>-3.2390094248832777</v>
      </c>
      <c r="DW181">
        <v>2.7664622886887846</v>
      </c>
      <c r="DX181">
        <v>-2.042834854153869</v>
      </c>
      <c r="DY181">
        <v>-0.57612472005180426</v>
      </c>
      <c r="DZ181">
        <v>-2.5305445737478713</v>
      </c>
      <c r="EA181">
        <v>0.64810260875735703</v>
      </c>
      <c r="EB181">
        <v>1.7698604215413136</v>
      </c>
      <c r="EC181">
        <v>7.6238792629134577E-2</v>
      </c>
      <c r="ED181">
        <v>0.25953985821180137</v>
      </c>
      <c r="EE181">
        <v>-1.1479512717361442</v>
      </c>
      <c r="EF181">
        <v>1.2744309858911422</v>
      </c>
      <c r="EG181">
        <v>-0.67928056377878065</v>
      </c>
      <c r="EH181">
        <v>1.7978811625149602</v>
      </c>
      <c r="EI181">
        <v>0.18184771466617627</v>
      </c>
      <c r="EJ181">
        <v>-1.315530784184318</v>
      </c>
      <c r="EK181">
        <v>-0.82794314864475171</v>
      </c>
      <c r="EL181">
        <v>1.5032882040542117</v>
      </c>
      <c r="EM181">
        <v>-1.4886665197135946</v>
      </c>
      <c r="EN181">
        <v>-3.1574956490612847</v>
      </c>
      <c r="EO181">
        <v>1.3543223841562675</v>
      </c>
      <c r="EP181">
        <v>1.1963641806812975</v>
      </c>
      <c r="EQ181">
        <v>0.12134999789304834</v>
      </c>
      <c r="ER181">
        <v>-0.10772747036597544</v>
      </c>
      <c r="ES181">
        <v>-3.5939738195237276</v>
      </c>
      <c r="ET181">
        <v>-0.95266283601156232</v>
      </c>
      <c r="EU181">
        <v>-1.6652813168901925</v>
      </c>
      <c r="EV181">
        <v>-1.5147837631268903</v>
      </c>
      <c r="EW181">
        <v>1.8590867862784004</v>
      </c>
      <c r="EX181">
        <v>2.903513670600665</v>
      </c>
      <c r="EY181">
        <v>0.87958570082390475</v>
      </c>
      <c r="EZ181">
        <v>2.3768148707798655</v>
      </c>
      <c r="FA181">
        <v>-3.5323176314454789</v>
      </c>
      <c r="FB181">
        <v>-1.2792069718965129</v>
      </c>
      <c r="FC181">
        <v>2.0272690818877082</v>
      </c>
      <c r="FD181">
        <v>0.47749645428220061</v>
      </c>
      <c r="FE181">
        <v>1.7628309344745938</v>
      </c>
      <c r="FF181">
        <v>0.62045990778544635</v>
      </c>
      <c r="FG181">
        <v>0.92836353435735508</v>
      </c>
      <c r="FH181">
        <v>1.5161992199130179</v>
      </c>
      <c r="FI181">
        <v>1.0462160727783387</v>
      </c>
      <c r="FJ181">
        <v>-0.83134940159206516</v>
      </c>
      <c r="FK181">
        <v>-2.4424842473658304</v>
      </c>
      <c r="FL181">
        <v>0.22767526316459194</v>
      </c>
      <c r="FM181">
        <v>-0.54304407376791208</v>
      </c>
      <c r="FN181">
        <v>0.96880656439735691</v>
      </c>
      <c r="FO181">
        <v>-2.247603580546008</v>
      </c>
      <c r="FP181">
        <v>-1.8247624427401423</v>
      </c>
      <c r="FQ181">
        <v>1.2935502413388689</v>
      </c>
      <c r="FR181">
        <v>-0.80084133934814328</v>
      </c>
      <c r="FS181">
        <v>-0.80704737520275383</v>
      </c>
      <c r="FT181">
        <v>-1.7104435633221018</v>
      </c>
      <c r="FU181">
        <v>-2.6030674406569365</v>
      </c>
      <c r="FV181">
        <v>3.3442782388707215</v>
      </c>
      <c r="FW181">
        <v>2.287418668402359</v>
      </c>
      <c r="FX181">
        <v>-0.29934256988959962</v>
      </c>
      <c r="FY181">
        <v>-0.2142714553867352</v>
      </c>
      <c r="FZ181">
        <v>1.5637359649242693</v>
      </c>
      <c r="GA181">
        <v>2.4774297107536922</v>
      </c>
      <c r="GB181">
        <v>2.0409951062480425</v>
      </c>
      <c r="GC181">
        <v>0.16671721890379509</v>
      </c>
      <c r="GD181">
        <v>-1.8845965317579281</v>
      </c>
      <c r="GE181">
        <v>1.1386945320762498</v>
      </c>
      <c r="GF181">
        <v>0.27910368135122504</v>
      </c>
      <c r="GG181">
        <v>0.86105899228834126</v>
      </c>
      <c r="GH181">
        <v>1.6815944263464218</v>
      </c>
      <c r="GI181">
        <v>-1.3059765574631206</v>
      </c>
      <c r="GJ181">
        <v>0.31629665704200793</v>
      </c>
      <c r="GK181">
        <v>0.1994872467658719</v>
      </c>
      <c r="GL181">
        <v>8.6521783304410349E-2</v>
      </c>
      <c r="GM181">
        <v>9.0729838014542596E-2</v>
      </c>
      <c r="GN181">
        <v>-0.35209424126119543</v>
      </c>
      <c r="GO181">
        <v>1.1550521285969844</v>
      </c>
      <c r="GP181">
        <v>-0.52885011237250457</v>
      </c>
      <c r="GQ181">
        <v>1.489184200634398</v>
      </c>
      <c r="GR181">
        <v>-0.92899657347694808</v>
      </c>
      <c r="GS181">
        <v>-2.7555197294555431</v>
      </c>
      <c r="GT181">
        <v>0.46893037901929363</v>
      </c>
      <c r="GU181">
        <v>0.22723058671334595</v>
      </c>
      <c r="GV181">
        <v>2.2492917679880651</v>
      </c>
      <c r="GW181">
        <v>0.24003320590697833</v>
      </c>
      <c r="GX181">
        <v>0.40076567832574606</v>
      </c>
      <c r="GY181">
        <v>-6.1807635167172803E-2</v>
      </c>
      <c r="GZ181">
        <v>-1.2501665699864681</v>
      </c>
      <c r="HA181">
        <v>0.59098436258770182</v>
      </c>
      <c r="HB181">
        <v>2.5764830125784415</v>
      </c>
      <c r="HC181">
        <v>1.7603920135164079</v>
      </c>
      <c r="HD181">
        <v>-1.835340727573288</v>
      </c>
      <c r="HE181">
        <v>-0.35854884711084395</v>
      </c>
      <c r="HF181">
        <v>-3.2965070581359788</v>
      </c>
      <c r="HG181">
        <v>-1.0297927343943545</v>
      </c>
      <c r="HH181">
        <v>0.34870377853822787</v>
      </c>
      <c r="HI181">
        <v>-1.6079632632721326</v>
      </c>
      <c r="HJ181">
        <v>1.2579000571779413</v>
      </c>
      <c r="HK181">
        <v>0.38294983083249368</v>
      </c>
      <c r="HL181">
        <v>-3.2533504893800029</v>
      </c>
      <c r="HM181">
        <v>-6.7415925237125807E-2</v>
      </c>
      <c r="HN181">
        <v>1.5291777024100752</v>
      </c>
      <c r="HO181">
        <v>0.50672989231239585</v>
      </c>
      <c r="HP181">
        <v>-2.0919833546909796</v>
      </c>
      <c r="HQ181">
        <v>-3.2800408025860412</v>
      </c>
      <c r="HR181">
        <v>0.10450602331914083</v>
      </c>
      <c r="HS181">
        <v>-1.6576210738557469</v>
      </c>
      <c r="HT181">
        <v>-0.38794105660798511</v>
      </c>
      <c r="HU181">
        <v>1.1819734311510843E-2</v>
      </c>
      <c r="HV181">
        <v>1.8582676963026157</v>
      </c>
      <c r="HW181">
        <v>1.1401575166765459</v>
      </c>
      <c r="HX181">
        <v>0.84764952843756325</v>
      </c>
      <c r="HY181">
        <v>2.7711548918306037</v>
      </c>
      <c r="HZ181">
        <v>4.5904303393916006</v>
      </c>
      <c r="IA181">
        <v>-2.2658582160209377</v>
      </c>
      <c r="IB181">
        <v>-2.0629580183431333</v>
      </c>
      <c r="IC181">
        <v>0.54702187137615099</v>
      </c>
      <c r="ID181">
        <v>1.3782647768041529</v>
      </c>
      <c r="IE181">
        <v>0.17441568475646729</v>
      </c>
      <c r="IF181">
        <v>8.9921453357767689E-2</v>
      </c>
      <c r="IG181">
        <v>2.2210049030293182</v>
      </c>
      <c r="IH181">
        <v>-1.2335254288365887</v>
      </c>
      <c r="II181">
        <v>-4.2455327441268897E-2</v>
      </c>
      <c r="IJ181">
        <v>0.88771362224025341</v>
      </c>
      <c r="IK181">
        <v>0.13324831390310199</v>
      </c>
      <c r="IL181">
        <v>0.56567331367737728</v>
      </c>
      <c r="IM181">
        <v>-0.36193672866116666</v>
      </c>
      <c r="IN181">
        <v>-2.1573003192633236</v>
      </c>
      <c r="IO181">
        <v>-1.5890316697447018</v>
      </c>
      <c r="IP181">
        <v>-1.4632326220015863</v>
      </c>
      <c r="IQ181">
        <v>0.75149587351901026</v>
      </c>
      <c r="IR181">
        <v>1.385010712024795</v>
      </c>
      <c r="IS181">
        <v>1.1991598608310459</v>
      </c>
      <c r="IT181">
        <v>2.2137280746524572</v>
      </c>
      <c r="IU181">
        <v>-1.3940251322462518</v>
      </c>
      <c r="IV181">
        <v>-2.2914930240741458</v>
      </c>
      <c r="IW181">
        <v>0.39372991602385549</v>
      </c>
      <c r="IX181">
        <v>1.7648875265512864</v>
      </c>
      <c r="IY181">
        <v>-3.2910491354416427E-2</v>
      </c>
      <c r="IZ181">
        <v>-0.11942261024430845</v>
      </c>
      <c r="JA181">
        <v>-1.090713277535166</v>
      </c>
      <c r="JB181">
        <v>0.94259752675826713</v>
      </c>
      <c r="JC181">
        <v>-0.52701593249836176</v>
      </c>
      <c r="JD181">
        <v>-2.4956267474571767</v>
      </c>
      <c r="JE181">
        <v>1.27395875815417</v>
      </c>
      <c r="JF181">
        <v>1.6402383678237489</v>
      </c>
      <c r="JG181">
        <v>1.9763824957847516</v>
      </c>
      <c r="JH181">
        <v>-1.1040661380862928</v>
      </c>
      <c r="JI181">
        <v>-4.1335708878401016</v>
      </c>
      <c r="JJ181">
        <v>-1.4816971600021955</v>
      </c>
      <c r="JK181">
        <v>0.33236055192297742</v>
      </c>
      <c r="JL181">
        <v>-2.2236889453034472</v>
      </c>
      <c r="JM181">
        <v>-1.3516835880608389</v>
      </c>
      <c r="JN181">
        <v>2.3043198431134018</v>
      </c>
      <c r="JO181">
        <v>4.1616861827340035E-2</v>
      </c>
      <c r="JP181">
        <v>-0.66060359870047869</v>
      </c>
      <c r="JQ181">
        <v>-1.2686716506875393</v>
      </c>
      <c r="JR181">
        <v>2.804636995806093</v>
      </c>
      <c r="JS181">
        <v>1.1192362352682315</v>
      </c>
      <c r="JT181">
        <v>-3.4889164175540444</v>
      </c>
      <c r="JU181">
        <v>-8.4182446381514064E-2</v>
      </c>
      <c r="JV181">
        <v>0.18290171036478808</v>
      </c>
      <c r="JW181">
        <v>-3.088206966563817</v>
      </c>
      <c r="JX181">
        <v>-1.680222240741577</v>
      </c>
      <c r="JY181">
        <v>-0.30941607628376544</v>
      </c>
      <c r="JZ181">
        <v>0.76645196274128935</v>
      </c>
      <c r="KA181">
        <v>-0.20706681916796138</v>
      </c>
      <c r="KB181">
        <v>-1.8207275779137475</v>
      </c>
      <c r="KC181">
        <v>-0.45450207920412949</v>
      </c>
      <c r="KD181">
        <v>2.2405436184448901E-2</v>
      </c>
      <c r="KE181">
        <v>-0.99849417278008112</v>
      </c>
      <c r="KF181">
        <v>-2.0145262068448537</v>
      </c>
      <c r="KG181">
        <v>-1.6005104471166238</v>
      </c>
      <c r="KH181">
        <v>1.1445352752745683</v>
      </c>
      <c r="KI181">
        <v>-0.70404510274146581</v>
      </c>
      <c r="KJ181">
        <v>-3.4639224656034333</v>
      </c>
      <c r="KK181">
        <v>-0.5526352051532899</v>
      </c>
      <c r="KL181">
        <v>2.477185447561522</v>
      </c>
      <c r="KM181">
        <v>1.6722070662426465</v>
      </c>
      <c r="KN181">
        <v>1.5606351494933635</v>
      </c>
      <c r="KO181">
        <v>-3.0287616302510587</v>
      </c>
      <c r="KP181">
        <v>1.0183969873920793</v>
      </c>
      <c r="KQ181">
        <v>3.0533653506962692</v>
      </c>
      <c r="KR181">
        <v>1.6344246370928093</v>
      </c>
      <c r="KS181">
        <v>1.2759542384792653</v>
      </c>
      <c r="KT181">
        <v>-0.90259002436918423</v>
      </c>
      <c r="KU181">
        <v>-1.9476836164313591</v>
      </c>
      <c r="KV181">
        <v>-0.45750119149724877</v>
      </c>
      <c r="KW181">
        <v>-0.45074616741263807</v>
      </c>
      <c r="KX181">
        <v>2.6506735636783358</v>
      </c>
      <c r="KY181">
        <v>0.50677184324139568</v>
      </c>
      <c r="KZ181">
        <v>2.1590392586623195</v>
      </c>
      <c r="LA181">
        <v>-1.5085367483706107</v>
      </c>
      <c r="LB181">
        <v>0.1644876167341478</v>
      </c>
      <c r="LC181">
        <v>-1.0572829959516383</v>
      </c>
      <c r="LD181">
        <v>0.5569617016935331</v>
      </c>
      <c r="LE181">
        <v>-0.62031050758105843</v>
      </c>
      <c r="LF181">
        <v>-2.7035922179641747</v>
      </c>
      <c r="LG181">
        <v>4.2763064368187909</v>
      </c>
      <c r="LH181">
        <v>-0.26954626722972319</v>
      </c>
      <c r="LI181">
        <v>-1.9464536965084962</v>
      </c>
      <c r="LJ181">
        <v>3.1392139844347868</v>
      </c>
      <c r="LK181">
        <v>0.26131341079514797</v>
      </c>
      <c r="LL181">
        <v>2.0482154953002811</v>
      </c>
      <c r="LM181">
        <v>-1.2119332600236969</v>
      </c>
      <c r="LN181">
        <v>1.8509668399050074</v>
      </c>
      <c r="LO181">
        <v>0.87223347819714303</v>
      </c>
      <c r="LP181">
        <v>-0.42856874153559937</v>
      </c>
      <c r="LQ181">
        <v>-0.85885877513870423</v>
      </c>
      <c r="LR181">
        <v>1.3724794335006196</v>
      </c>
      <c r="LS181">
        <v>-4.0221703788224508</v>
      </c>
      <c r="LT181">
        <v>2.9617933431281003</v>
      </c>
      <c r="LU181">
        <v>2.497756914982233</v>
      </c>
      <c r="LV181">
        <v>-0.2956589321723595</v>
      </c>
      <c r="LW181">
        <v>-1.5932565973162516</v>
      </c>
      <c r="LX181">
        <v>-0.38151753829196988</v>
      </c>
      <c r="LY181">
        <v>0.33125724638986537</v>
      </c>
      <c r="LZ181">
        <v>-1.0071063256012511</v>
      </c>
      <c r="MA181">
        <v>2.5465554100149501</v>
      </c>
      <c r="MB181">
        <v>1.9309743389275109</v>
      </c>
      <c r="MC181">
        <v>-1.3563067246832072</v>
      </c>
      <c r="MD181">
        <v>-2.2013852565235208</v>
      </c>
      <c r="ME181">
        <v>0.31837013495209132</v>
      </c>
      <c r="MF181">
        <v>4.1692892159633947</v>
      </c>
      <c r="MG181">
        <v>0.13060874366089081</v>
      </c>
      <c r="MH181">
        <v>-1.8223233217938124</v>
      </c>
      <c r="MI181">
        <v>0.66409131084803374</v>
      </c>
      <c r="MJ181">
        <v>-0.70629338996338042</v>
      </c>
      <c r="MK181">
        <v>2.5579180338690426</v>
      </c>
      <c r="ML181">
        <v>1.3639273323770751</v>
      </c>
      <c r="MM181">
        <v>-1.1477189714840246</v>
      </c>
      <c r="MN181">
        <v>0.44585785240429537</v>
      </c>
      <c r="MO181">
        <v>-0.41702900497234802</v>
      </c>
      <c r="MP181">
        <v>3.6837000810187481</v>
      </c>
      <c r="MQ181">
        <v>-0.29284780155936008</v>
      </c>
      <c r="MR181">
        <v>0.74906456808148181</v>
      </c>
      <c r="MS181">
        <v>-2.3221085209940497</v>
      </c>
      <c r="MT181">
        <v>-1.3835047231231263</v>
      </c>
      <c r="MU181">
        <v>1.8030151391188203</v>
      </c>
      <c r="MV181">
        <v>1.1882925411593426</v>
      </c>
      <c r="MW181">
        <v>-0.2942175201527617</v>
      </c>
      <c r="MX181">
        <v>-1.0262728062911517</v>
      </c>
      <c r="MY181">
        <v>-1.501686899689759</v>
      </c>
      <c r="MZ181">
        <v>4.2764023133323459</v>
      </c>
      <c r="NA181">
        <v>1.6393396615909279</v>
      </c>
      <c r="NB181">
        <v>-1.3915316694687143</v>
      </c>
      <c r="NC181">
        <v>-1.353982108352396</v>
      </c>
      <c r="ND181">
        <v>-2.2040985037313998</v>
      </c>
      <c r="NE181">
        <v>-1.324267128492755</v>
      </c>
      <c r="NF181">
        <v>1.1891908882652107</v>
      </c>
      <c r="NG181">
        <v>0.69979944976788877</v>
      </c>
      <c r="NH181">
        <v>-0.29161001675845544</v>
      </c>
      <c r="NI181">
        <v>1.9086137660899911</v>
      </c>
      <c r="NJ181">
        <v>-3.6714572324438866E-2</v>
      </c>
      <c r="NK181">
        <v>1.4170710616895563</v>
      </c>
      <c r="NL181">
        <v>0.77323215328287076</v>
      </c>
      <c r="NM181">
        <v>0.871031101791095</v>
      </c>
      <c r="NN181">
        <v>1.0730404881469364</v>
      </c>
      <c r="NO181">
        <v>-1.2437498595409873</v>
      </c>
      <c r="NP181">
        <v>-1.6606451961322648</v>
      </c>
      <c r="NQ181">
        <v>-2.1343578833749373</v>
      </c>
      <c r="NR181">
        <v>-2.3378068373988548</v>
      </c>
      <c r="NS181">
        <v>-1.9961840809832765</v>
      </c>
      <c r="NT181">
        <v>3.5272693299594984</v>
      </c>
      <c r="NU181">
        <v>1.1365332535966017</v>
      </c>
      <c r="NV181">
        <v>2.0266914650766052</v>
      </c>
      <c r="NW181">
        <v>-1.6761502865437872E-2</v>
      </c>
      <c r="NX181">
        <v>-2.0677729266721911</v>
      </c>
      <c r="NY181">
        <v>-1.9782706733909499</v>
      </c>
      <c r="NZ181">
        <v>1.1679187028985374</v>
      </c>
      <c r="OA181">
        <v>1.7780361048431061</v>
      </c>
      <c r="OB181">
        <v>-0.2850080681847893</v>
      </c>
      <c r="OC181">
        <v>2.8152165231077779</v>
      </c>
      <c r="OD181">
        <v>-0.27532521670034349</v>
      </c>
      <c r="OE181">
        <v>-0.38033429491188026</v>
      </c>
      <c r="OF181">
        <v>-3.3388299074220509</v>
      </c>
      <c r="OG181">
        <v>-0.49989298322358011</v>
      </c>
      <c r="OH181">
        <v>1.6478208458636581</v>
      </c>
      <c r="OI181">
        <v>-0.8263403131364887</v>
      </c>
      <c r="OJ181">
        <v>2.455477139563683</v>
      </c>
      <c r="OK181">
        <v>1.3766600270868343</v>
      </c>
      <c r="OL181">
        <v>-0.76960345383464235</v>
      </c>
      <c r="OM181">
        <v>3.1666175311046594</v>
      </c>
      <c r="ON181">
        <v>0.61706494402241363</v>
      </c>
      <c r="OO181">
        <v>0.97470690625882295</v>
      </c>
      <c r="OP181">
        <v>0.89580997939300511</v>
      </c>
      <c r="OQ181">
        <v>2.0257150825081118</v>
      </c>
      <c r="OR181">
        <v>-0.21306369784363735</v>
      </c>
      <c r="OS181">
        <v>0.55269671159898459</v>
      </c>
      <c r="OT181">
        <v>-0.76562940753675923</v>
      </c>
      <c r="OU181">
        <v>-1.8289819965874272</v>
      </c>
      <c r="OV181">
        <v>-3.6466903338183854</v>
      </c>
      <c r="OW181">
        <v>0.38225660945308004</v>
      </c>
      <c r="OX181">
        <v>-1.2608699330860229E-2</v>
      </c>
      <c r="OY181">
        <v>2.2414290589229546</v>
      </c>
      <c r="OZ181">
        <v>-0.79074673584948574</v>
      </c>
      <c r="PA181">
        <v>-1.7781165865270481</v>
      </c>
      <c r="PB181">
        <v>3.9040537828263728</v>
      </c>
      <c r="PC181">
        <v>-1.5402681292597897</v>
      </c>
      <c r="PD181">
        <v>1.1440664129692644</v>
      </c>
      <c r="PE181">
        <v>1.3088578940780491</v>
      </c>
      <c r="PF181">
        <v>1.7629524210232961</v>
      </c>
      <c r="PG181">
        <v>-1.4169422988382205</v>
      </c>
      <c r="PH181">
        <v>2.3372413977307223</v>
      </c>
      <c r="PI181">
        <v>3.6480456446448306</v>
      </c>
      <c r="PJ181">
        <v>0.20202357085070571</v>
      </c>
      <c r="PK181">
        <v>-1.202982669466423</v>
      </c>
      <c r="PL181">
        <v>-3.2996702344284974</v>
      </c>
      <c r="PM181">
        <v>-0.78912783293799427</v>
      </c>
      <c r="PN181">
        <v>0.90302295933352172</v>
      </c>
      <c r="PO181">
        <v>-0.59921732188998733</v>
      </c>
      <c r="PP181">
        <v>1.8102372362589207</v>
      </c>
      <c r="PQ181">
        <v>1.0346395890119249</v>
      </c>
      <c r="PR181">
        <v>0.71710483026139649</v>
      </c>
      <c r="PS181">
        <v>1.148685990113141</v>
      </c>
      <c r="PT181">
        <v>0.49088123759689262</v>
      </c>
      <c r="PU181">
        <v>0.64940332002893442</v>
      </c>
      <c r="PV181">
        <v>1.3113252831869366</v>
      </c>
      <c r="PW181">
        <v>2.4034101405780683</v>
      </c>
      <c r="PX181">
        <v>-1.8342862843740753</v>
      </c>
      <c r="PY181">
        <v>-0.57124287173408206</v>
      </c>
      <c r="PZ181">
        <v>0.36769941424332431</v>
      </c>
      <c r="QA181">
        <v>-1.7840898208206313</v>
      </c>
      <c r="QB181">
        <v>-1.9994088319472567</v>
      </c>
      <c r="QC181">
        <v>2.6306264634932166</v>
      </c>
      <c r="QD181">
        <v>-3.0414233620995628</v>
      </c>
      <c r="QE181">
        <v>-0.69972174474480786</v>
      </c>
      <c r="QF181">
        <v>-1.5850517514742548</v>
      </c>
      <c r="QG181">
        <v>0.44347617391180727</v>
      </c>
      <c r="QH181">
        <v>1.8285445600757413</v>
      </c>
      <c r="QI181">
        <v>1.2503569458034669</v>
      </c>
      <c r="QJ181">
        <v>1.166228767959081</v>
      </c>
      <c r="QK181">
        <v>-3.5782375576195671</v>
      </c>
      <c r="QL181">
        <v>6.3568358191878893E-4</v>
      </c>
      <c r="QM181">
        <v>-0.77088692209978926</v>
      </c>
      <c r="QN181">
        <v>1.1853553798962593</v>
      </c>
      <c r="QO181">
        <v>0.82371016695581389</v>
      </c>
      <c r="QP181">
        <v>-1.1916798133566533</v>
      </c>
      <c r="QQ181">
        <v>3.9441409168739687</v>
      </c>
      <c r="QR181">
        <v>2.9045878966337417</v>
      </c>
      <c r="QS181">
        <v>-2.1972172233869731</v>
      </c>
      <c r="QT181">
        <v>-0.8231950347651712</v>
      </c>
      <c r="QU181">
        <v>-0.44651370718482247</v>
      </c>
      <c r="QV181">
        <v>-1.4476535033776599</v>
      </c>
      <c r="QW181">
        <v>1.9912260913541588</v>
      </c>
      <c r="QX181">
        <v>0.14738012170150561</v>
      </c>
      <c r="QY181">
        <v>-5.264260301863751</v>
      </c>
      <c r="QZ181">
        <v>-1.573230579726965</v>
      </c>
      <c r="RA181">
        <v>-0.3151146984558032</v>
      </c>
      <c r="RB181">
        <v>1.5380828619211002</v>
      </c>
      <c r="RC181">
        <v>0.29931393696451103</v>
      </c>
      <c r="RD181">
        <v>-1.8982414470337114</v>
      </c>
      <c r="RE181">
        <v>-0.39206706091777788</v>
      </c>
      <c r="RF181">
        <v>1.508670554998901</v>
      </c>
      <c r="RG181">
        <v>0.26137851252497912</v>
      </c>
      <c r="RH181">
        <v>-0.97916116444340229</v>
      </c>
      <c r="RI181">
        <v>1.4898423130916014</v>
      </c>
      <c r="RJ181">
        <v>-2.5746277335977424E-2</v>
      </c>
      <c r="RK181">
        <v>2.0191475332425961</v>
      </c>
      <c r="RL181">
        <v>-1.6582843973925185</v>
      </c>
      <c r="RM181">
        <v>-2.990807765324667</v>
      </c>
      <c r="RN181">
        <v>7.1565388597040508E-2</v>
      </c>
      <c r="RO181">
        <v>0.576449024629891</v>
      </c>
      <c r="RP181">
        <v>1.0132598873123442</v>
      </c>
      <c r="RQ181">
        <v>1.0934428572530721</v>
      </c>
      <c r="RR181">
        <v>0.99767736985532263</v>
      </c>
      <c r="RS181">
        <v>0.66369310560267625</v>
      </c>
      <c r="RT181">
        <v>-0.54409103101212331</v>
      </c>
      <c r="RU181">
        <v>-2.4814703103694784</v>
      </c>
      <c r="RV181">
        <v>0.35933730426757793</v>
      </c>
      <c r="RW181">
        <v>-0.72375318292299595</v>
      </c>
      <c r="RX181">
        <v>0.37574858227028707</v>
      </c>
      <c r="RY181">
        <v>-0.91514279779472774</v>
      </c>
      <c r="RZ181">
        <v>-0.85330043475009876</v>
      </c>
      <c r="SA181">
        <v>-0.96777285033131755</v>
      </c>
      <c r="SB181">
        <v>-0.13977839255703739</v>
      </c>
      <c r="SC181">
        <v>0.99076597852962112</v>
      </c>
      <c r="SD181">
        <v>1.8552142465049393</v>
      </c>
      <c r="SE181">
        <v>0.82028845383861715</v>
      </c>
      <c r="SF181">
        <v>-0.20310478969094248</v>
      </c>
      <c r="SG181">
        <v>0.34568736111905307</v>
      </c>
    </row>
    <row r="182" spans="1:502">
      <c r="A182" t="s">
        <v>554</v>
      </c>
      <c r="B182">
        <v>-1.7408309100323767</v>
      </c>
      <c r="C182">
        <v>-0.89928823529037838</v>
      </c>
      <c r="D182">
        <v>-1.4365504285697051</v>
      </c>
      <c r="E182">
        <v>-0.41189532783680083</v>
      </c>
      <c r="F182">
        <v>-1.3869431173791358E-3</v>
      </c>
      <c r="G182">
        <v>-0.23392830070000642</v>
      </c>
      <c r="H182">
        <v>0.39411367950148646</v>
      </c>
      <c r="I182">
        <v>0.22853895575041419</v>
      </c>
      <c r="J182">
        <v>1.0713772911903003</v>
      </c>
      <c r="K182">
        <v>-1.0907355451944978</v>
      </c>
      <c r="L182">
        <v>-0.84528847847054589</v>
      </c>
      <c r="M182">
        <v>0.76362406605599631</v>
      </c>
      <c r="N182">
        <v>0.12831517019328925</v>
      </c>
      <c r="O182">
        <v>-0.26605300893529427</v>
      </c>
      <c r="P182">
        <v>1.2453305407537092</v>
      </c>
      <c r="Q182">
        <v>-0.55883837274683668</v>
      </c>
      <c r="R182">
        <v>-0.80442614202948715</v>
      </c>
      <c r="S182">
        <v>0.8458114767862388</v>
      </c>
      <c r="T182">
        <v>-2.2333429136447207</v>
      </c>
      <c r="U182">
        <v>5.9586505342355073E-2</v>
      </c>
      <c r="V182">
        <v>0.30636916895065824</v>
      </c>
      <c r="W182">
        <v>1.9623514617435025</v>
      </c>
      <c r="X182">
        <v>1.3255419362806484</v>
      </c>
      <c r="Y182">
        <v>1.8036410585439724</v>
      </c>
      <c r="Z182">
        <v>-0.48542779112101009</v>
      </c>
      <c r="AA182">
        <v>1.5814320239559376</v>
      </c>
      <c r="AB182">
        <v>-0.35979278987640623</v>
      </c>
      <c r="AC182">
        <v>-2.6911217756547532</v>
      </c>
      <c r="AD182">
        <v>-3.2466428924248059E-2</v>
      </c>
      <c r="AE182">
        <v>-1.4660182349523221</v>
      </c>
      <c r="AF182">
        <v>-1.4398531361136935</v>
      </c>
      <c r="AG182">
        <v>0.51559479084921589</v>
      </c>
      <c r="AH182">
        <v>0.34320953402458065</v>
      </c>
      <c r="AI182">
        <v>1.9208570057507679</v>
      </c>
      <c r="AJ182">
        <v>0.43032034844731748</v>
      </c>
      <c r="AK182">
        <v>-2.2119520217034117E-2</v>
      </c>
      <c r="AL182">
        <v>0.29249094807591208</v>
      </c>
      <c r="AM182">
        <v>-0.61301264340387451</v>
      </c>
      <c r="AN182">
        <v>-0.1536237629279793</v>
      </c>
      <c r="AO182">
        <v>0.32286456166885591</v>
      </c>
      <c r="AP182">
        <v>-1.5129789405196123</v>
      </c>
      <c r="AQ182">
        <v>0.4447653790474666</v>
      </c>
      <c r="AR182">
        <v>-1.0488059217353527</v>
      </c>
      <c r="AS182">
        <v>0.90352667828065569</v>
      </c>
      <c r="AT182">
        <v>-1.4946723008032321</v>
      </c>
      <c r="AU182">
        <v>-0.52398722990938373</v>
      </c>
      <c r="AV182">
        <v>-0.14686928408875272</v>
      </c>
      <c r="AW182">
        <v>-0.23989185095841109</v>
      </c>
      <c r="AX182">
        <v>-4.5635788556299128E-3</v>
      </c>
      <c r="AY182">
        <v>-2.4227014843507941</v>
      </c>
      <c r="AZ182">
        <v>-1.2154828653019374</v>
      </c>
      <c r="BA182">
        <v>0.30395591283375939</v>
      </c>
      <c r="BB182">
        <v>-1.665812161133672</v>
      </c>
      <c r="BC182">
        <v>0.30164002508948617</v>
      </c>
      <c r="BD182">
        <v>1.3198936936217596</v>
      </c>
      <c r="BE182">
        <v>1.200407801102219</v>
      </c>
      <c r="BF182">
        <v>-0.70741042433221835</v>
      </c>
      <c r="BG182">
        <v>-0.39085573561623244</v>
      </c>
      <c r="BH182">
        <v>-1.116225560662873</v>
      </c>
      <c r="BI182">
        <v>0.52669573906794331</v>
      </c>
      <c r="BJ182">
        <v>0.68396431482620601</v>
      </c>
      <c r="BK182">
        <v>-0.27705083579457418</v>
      </c>
      <c r="BL182">
        <v>-0.83045779310070689</v>
      </c>
      <c r="BM182">
        <v>-0.57050590434047033</v>
      </c>
      <c r="BN182">
        <v>-1.1324796487534441</v>
      </c>
      <c r="BO182">
        <v>1.734398956572198</v>
      </c>
      <c r="BP182">
        <v>0.52185975585770072</v>
      </c>
      <c r="BQ182">
        <v>-2.1566820142126439</v>
      </c>
      <c r="BR182">
        <v>0.56977264796675919</v>
      </c>
      <c r="BS182">
        <v>-1.3716946610887115</v>
      </c>
      <c r="BT182">
        <v>0.8494286477861771</v>
      </c>
      <c r="BU182">
        <v>0.61148928142257664</v>
      </c>
      <c r="BV182">
        <v>-1.0039118223691776</v>
      </c>
      <c r="BW182">
        <v>1.325698487923141</v>
      </c>
      <c r="BX182">
        <v>1.8022338574380159</v>
      </c>
      <c r="BY182">
        <v>1.0747553314911953</v>
      </c>
      <c r="BZ182">
        <v>7.4090827506396673E-2</v>
      </c>
      <c r="CA182">
        <v>-9.6734823950164445E-2</v>
      </c>
      <c r="CB182">
        <v>0.64439269956565259</v>
      </c>
      <c r="CC182">
        <v>8.2445314208528062E-2</v>
      </c>
      <c r="CD182">
        <v>-0.62806141518259073</v>
      </c>
      <c r="CE182">
        <v>-0.99785073568405891</v>
      </c>
      <c r="CF182">
        <v>0.78570963165456031</v>
      </c>
      <c r="CG182">
        <v>0.39028429317864316</v>
      </c>
      <c r="CH182">
        <v>-0.23900255247216806</v>
      </c>
      <c r="CI182">
        <v>0.30969412081888359</v>
      </c>
      <c r="CJ182">
        <v>1.711179490522913</v>
      </c>
      <c r="CK182">
        <v>-1.1714505538673323</v>
      </c>
      <c r="CL182">
        <v>-0.4314436070174541</v>
      </c>
      <c r="CM182">
        <v>0.73757760653131221</v>
      </c>
      <c r="CN182">
        <v>0.86627669458162848</v>
      </c>
      <c r="CO182">
        <v>-7.3314781179310812E-2</v>
      </c>
      <c r="CP182">
        <v>-0.51358062618779776</v>
      </c>
      <c r="CQ182">
        <v>-0.69392082363310115</v>
      </c>
      <c r="CR182">
        <v>-0.93135864619024511</v>
      </c>
      <c r="CS182">
        <v>2.1616137401663833</v>
      </c>
      <c r="CT182">
        <v>-9.5932154285642862E-2</v>
      </c>
      <c r="CU182">
        <v>0.21006880419297305</v>
      </c>
      <c r="CV182">
        <v>-0.17199469625084929</v>
      </c>
      <c r="CW182">
        <v>-8.9867077331320822E-2</v>
      </c>
      <c r="CX182">
        <v>-1.9207783094004034</v>
      </c>
      <c r="CY182">
        <v>0.98949625866968738</v>
      </c>
      <c r="CZ182">
        <v>5.6226634277875776E-2</v>
      </c>
      <c r="DA182">
        <v>-0.12028015023008326</v>
      </c>
      <c r="DB182">
        <v>2.1286022810235967</v>
      </c>
      <c r="DC182">
        <v>1.1208561761370455</v>
      </c>
      <c r="DD182">
        <v>0.80277687383999008</v>
      </c>
      <c r="DE182">
        <v>-1.7246639952111706</v>
      </c>
      <c r="DF182">
        <v>2.1228640419456326</v>
      </c>
      <c r="DG182">
        <v>0.93539608885684089</v>
      </c>
      <c r="DH182">
        <v>0.79648644035486971</v>
      </c>
      <c r="DI182">
        <v>0.27233623412763003</v>
      </c>
      <c r="DJ182">
        <v>-0.68140308716416675</v>
      </c>
      <c r="DK182">
        <v>-2.7376102622338971E-2</v>
      </c>
      <c r="DL182">
        <v>0.4604776797749629</v>
      </c>
      <c r="DM182">
        <v>-1.6541174109911969</v>
      </c>
      <c r="DN182">
        <v>-2.1177417773639506</v>
      </c>
      <c r="DO182">
        <v>1.6465837845221027</v>
      </c>
      <c r="DP182">
        <v>2.5363781436778772</v>
      </c>
      <c r="DQ182">
        <v>1.8414457204618921</v>
      </c>
      <c r="DR182">
        <v>-0.84283417400375582</v>
      </c>
      <c r="DS182">
        <v>-1.1928730303077753</v>
      </c>
      <c r="DT182">
        <v>1.0154976097308286</v>
      </c>
      <c r="DU182">
        <v>-0.18256115110606772</v>
      </c>
      <c r="DV182">
        <v>0.12057366345474352</v>
      </c>
      <c r="DW182">
        <v>1.4885922953076856</v>
      </c>
      <c r="DX182">
        <v>-0.4017525942759822</v>
      </c>
      <c r="DY182">
        <v>-2.2523231840080298</v>
      </c>
      <c r="DZ182">
        <v>-1.4768434328602973</v>
      </c>
      <c r="EA182">
        <v>-0.23522069532112488</v>
      </c>
      <c r="EB182">
        <v>1.6237542601452593</v>
      </c>
      <c r="EC182">
        <v>1.9100186004527027</v>
      </c>
      <c r="ED182">
        <v>1.0356383502874229</v>
      </c>
      <c r="EE182">
        <v>-0.67040469188779417</v>
      </c>
      <c r="EF182">
        <v>-0.67607294226349968</v>
      </c>
      <c r="EG182">
        <v>-1.155877171807898</v>
      </c>
      <c r="EH182">
        <v>0.80836005893150742</v>
      </c>
      <c r="EI182">
        <v>1.410710129436753</v>
      </c>
      <c r="EJ182">
        <v>-4.2633025169046934E-2</v>
      </c>
      <c r="EK182">
        <v>1.1289684508253397</v>
      </c>
      <c r="EL182">
        <v>-0.52343676998638256</v>
      </c>
      <c r="EM182">
        <v>-0.53205282287958189</v>
      </c>
      <c r="EN182">
        <v>0.12980700839515202</v>
      </c>
      <c r="EO182">
        <v>0.4150372265867901</v>
      </c>
      <c r="EP182">
        <v>0.39790752674409835</v>
      </c>
      <c r="EQ182">
        <v>-2.2459584015273779</v>
      </c>
      <c r="ER182">
        <v>-0.30440876606184963</v>
      </c>
      <c r="ES182">
        <v>0.6538347542889662</v>
      </c>
      <c r="ET182">
        <v>-1.8792285670569546</v>
      </c>
      <c r="EU182">
        <v>-0.65396601129937837</v>
      </c>
      <c r="EV182">
        <v>-0.37341722731579069</v>
      </c>
      <c r="EW182">
        <v>-1.8469091952596828E-2</v>
      </c>
      <c r="EX182">
        <v>0.25590060912261636</v>
      </c>
      <c r="EY182">
        <v>1.680071443968508</v>
      </c>
      <c r="EZ182">
        <v>1.7072837725243997</v>
      </c>
      <c r="FA182">
        <v>-1.0874645738221655</v>
      </c>
      <c r="FB182">
        <v>0.97777039856546111</v>
      </c>
      <c r="FC182">
        <v>0.22608623301892844</v>
      </c>
      <c r="FD182">
        <v>1.3323150310642511</v>
      </c>
      <c r="FE182">
        <v>-1.2467876149651096</v>
      </c>
      <c r="FF182">
        <v>0.83675298319089586</v>
      </c>
      <c r="FG182">
        <v>1.8801305367036449</v>
      </c>
      <c r="FH182">
        <v>0.75203547472596566</v>
      </c>
      <c r="FI182">
        <v>0.34026808357917937</v>
      </c>
      <c r="FJ182">
        <v>-0.35294697994040569</v>
      </c>
      <c r="FK182">
        <v>1.0086114931724532</v>
      </c>
      <c r="FL182">
        <v>0.59926293219101989</v>
      </c>
      <c r="FM182">
        <v>-2.0089834498025332</v>
      </c>
      <c r="FN182">
        <v>2.1258071279225952</v>
      </c>
      <c r="FO182">
        <v>-1.7150955449882108</v>
      </c>
      <c r="FP182">
        <v>1.5500453199440436</v>
      </c>
      <c r="FQ182">
        <v>-0.60915230981920132</v>
      </c>
      <c r="FR182">
        <v>0.6951188476209138</v>
      </c>
      <c r="FS182">
        <v>-2.0827364697321178</v>
      </c>
      <c r="FT182">
        <v>-0.94951250294178469</v>
      </c>
      <c r="FU182">
        <v>-0.30460803369681183</v>
      </c>
      <c r="FV182">
        <v>0.40135059360616043</v>
      </c>
      <c r="FW182">
        <v>0.45240702680200023</v>
      </c>
      <c r="FX182">
        <v>-0.19912799043646739</v>
      </c>
      <c r="FY182">
        <v>1.3489235199869463</v>
      </c>
      <c r="FZ182">
        <v>-0.43515304610413763</v>
      </c>
      <c r="GA182">
        <v>0.96948665510697341</v>
      </c>
      <c r="GB182">
        <v>-1.8214129361210376</v>
      </c>
      <c r="GC182">
        <v>-8.7710159286840894E-2</v>
      </c>
      <c r="GD182">
        <v>0.27825347091754427</v>
      </c>
      <c r="GE182">
        <v>-0.64814527092735963</v>
      </c>
      <c r="GF182">
        <v>-0.28463078714934342</v>
      </c>
      <c r="GG182">
        <v>-6.1807590012977198E-2</v>
      </c>
      <c r="GH182">
        <v>-1.4706318460217012</v>
      </c>
      <c r="GI182">
        <v>0.38639275157431902</v>
      </c>
      <c r="GJ182">
        <v>-0.23380553608547522</v>
      </c>
      <c r="GK182">
        <v>-0.83086775982076033</v>
      </c>
      <c r="GL182">
        <v>0.30242757003748516</v>
      </c>
      <c r="GM182">
        <v>0.59619075431607182</v>
      </c>
      <c r="GN182">
        <v>0.39489613307456828</v>
      </c>
      <c r="GO182">
        <v>0.71837419909469136</v>
      </c>
      <c r="GP182">
        <v>1.2005701468748113</v>
      </c>
      <c r="GQ182">
        <v>0.4328722786347961</v>
      </c>
      <c r="GR182">
        <v>0.95003904308816634</v>
      </c>
      <c r="GS182">
        <v>0.39183469402814819</v>
      </c>
      <c r="GT182">
        <v>1.1876708039436745</v>
      </c>
      <c r="GU182">
        <v>1.9350158933384005</v>
      </c>
      <c r="GV182">
        <v>1.364277490744491</v>
      </c>
      <c r="GW182">
        <v>2.223159378746703E-2</v>
      </c>
      <c r="GX182">
        <v>1.6109696652188634</v>
      </c>
      <c r="GY182">
        <v>-1.7730802957773342</v>
      </c>
      <c r="GZ182">
        <v>-1.3922234801807458</v>
      </c>
      <c r="HA182">
        <v>0.15849720785598087</v>
      </c>
      <c r="HB182">
        <v>-0.65021980977199856</v>
      </c>
      <c r="HC182">
        <v>1.5956329276214292</v>
      </c>
      <c r="HD182">
        <v>-0.94204427251382161</v>
      </c>
      <c r="HE182">
        <v>0.44824406412538542</v>
      </c>
      <c r="HF182">
        <v>-2.4197199321729004</v>
      </c>
      <c r="HG182">
        <v>-2.2504511249120549</v>
      </c>
      <c r="HH182">
        <v>0.61847952548536478</v>
      </c>
      <c r="HI182">
        <v>0.83082116054350319</v>
      </c>
      <c r="HJ182">
        <v>-0.29043873875558973</v>
      </c>
      <c r="HK182">
        <v>-1.5951663935641935</v>
      </c>
      <c r="HL182">
        <v>1.0550471723914858</v>
      </c>
      <c r="HM182">
        <v>1.889682054724912</v>
      </c>
      <c r="HN182">
        <v>2.6411647678194212</v>
      </c>
      <c r="HO182">
        <v>0.82547485583685798</v>
      </c>
      <c r="HP182">
        <v>-0.68828184824630245</v>
      </c>
      <c r="HQ182">
        <v>0.52937113731868579</v>
      </c>
      <c r="HR182">
        <v>-2.2864497643354107</v>
      </c>
      <c r="HS182">
        <v>-0.81799008101547055</v>
      </c>
      <c r="HT182">
        <v>-0.36191977923493829</v>
      </c>
      <c r="HU182">
        <v>1.4643549881662188</v>
      </c>
      <c r="HV182">
        <v>0.64987930215822565</v>
      </c>
      <c r="HW182">
        <v>1.5509176294829579</v>
      </c>
      <c r="HX182">
        <v>-0.53013456490417687</v>
      </c>
      <c r="HY182">
        <v>0.3829306823347236</v>
      </c>
      <c r="HZ182">
        <v>-0.4343774597540998</v>
      </c>
      <c r="IA182">
        <v>-1.3804340976987768</v>
      </c>
      <c r="IB182">
        <v>1.9910313823287251</v>
      </c>
      <c r="IC182">
        <v>2.2800780931150992</v>
      </c>
      <c r="ID182">
        <v>0.49069513274191146</v>
      </c>
      <c r="IE182">
        <v>-1.2952253400842528</v>
      </c>
      <c r="IF182">
        <v>-0.30282888175440398</v>
      </c>
      <c r="IG182">
        <v>0.71797188076518736</v>
      </c>
      <c r="IH182">
        <v>0.20264266382267393</v>
      </c>
      <c r="II182">
        <v>0.9151583960262738</v>
      </c>
      <c r="IJ182">
        <v>-0.19541419095890053</v>
      </c>
      <c r="IK182">
        <v>2.3664724503651033</v>
      </c>
      <c r="IL182">
        <v>0.40227314763636246</v>
      </c>
      <c r="IM182">
        <v>-0.24250186315707345</v>
      </c>
      <c r="IN182">
        <v>-0.75092118028197863</v>
      </c>
      <c r="IO182">
        <v>-1.1844496096842787</v>
      </c>
      <c r="IP182">
        <v>-1.1392831222437076</v>
      </c>
      <c r="IQ182">
        <v>2.7949054513035837E-2</v>
      </c>
      <c r="IR182">
        <v>-1.6354393744341733</v>
      </c>
      <c r="IS182">
        <v>1.0061980922557257</v>
      </c>
      <c r="IT182">
        <v>0.6944491775056556</v>
      </c>
      <c r="IU182">
        <v>2.1127991223258085</v>
      </c>
      <c r="IV182">
        <v>1.5715130115752671</v>
      </c>
      <c r="IW182">
        <v>-0.56212726779872013</v>
      </c>
      <c r="IX182">
        <v>-0.97291340849392705</v>
      </c>
      <c r="IY182">
        <v>0.62464045899189824</v>
      </c>
      <c r="IZ182">
        <v>-6.6620986391784931E-3</v>
      </c>
      <c r="JA182">
        <v>-0.4025462496397072</v>
      </c>
      <c r="JB182">
        <v>-0.74565169746170157</v>
      </c>
      <c r="JC182">
        <v>0.6205556113519537</v>
      </c>
      <c r="JD182">
        <v>-0.31863080924093151</v>
      </c>
      <c r="JE182">
        <v>0.73453985336727823</v>
      </c>
      <c r="JF182">
        <v>1.0684257530610262</v>
      </c>
      <c r="JG182">
        <v>0.56539539220717216</v>
      </c>
      <c r="JH182">
        <v>0.51213272847588953</v>
      </c>
      <c r="JI182">
        <v>4.6007994965274746E-3</v>
      </c>
      <c r="JJ182">
        <v>-0.34595320544282182</v>
      </c>
      <c r="JK182">
        <v>-4.3248889776742128E-2</v>
      </c>
      <c r="JL182">
        <v>-2.1384036117731013</v>
      </c>
      <c r="JM182">
        <v>1.738622377307729</v>
      </c>
      <c r="JN182">
        <v>0.99429193548015182</v>
      </c>
      <c r="JO182">
        <v>4.2443577261646217</v>
      </c>
      <c r="JP182">
        <v>1.1635731273641143</v>
      </c>
      <c r="JQ182">
        <v>-1.3597790838994293</v>
      </c>
      <c r="JR182">
        <v>1.8214566665038943</v>
      </c>
      <c r="JS182">
        <v>-7.8706618347371693E-3</v>
      </c>
      <c r="JT182">
        <v>1.0203534052141856</v>
      </c>
      <c r="JU182">
        <v>1.682281096266677</v>
      </c>
      <c r="JV182">
        <v>-1.3021330800052331</v>
      </c>
      <c r="JW182">
        <v>0.16780117700648273</v>
      </c>
      <c r="JX182">
        <v>0.14812384736426804</v>
      </c>
      <c r="JY182">
        <v>-0.85611299049631484</v>
      </c>
      <c r="JZ182">
        <v>0.50497964113528271</v>
      </c>
      <c r="KA182">
        <v>0.40463600012567502</v>
      </c>
      <c r="KB182">
        <v>-2.5570319607327123</v>
      </c>
      <c r="KC182">
        <v>0.46599341814128681</v>
      </c>
      <c r="KD182">
        <v>-1.6510676707694412</v>
      </c>
      <c r="KE182">
        <v>0.36495928894136237</v>
      </c>
      <c r="KF182">
        <v>5.6651607356550671E-2</v>
      </c>
      <c r="KG182">
        <v>0.55469783377994486</v>
      </c>
      <c r="KH182">
        <v>2.4524292631334204</v>
      </c>
      <c r="KI182">
        <v>-0.10220097718643451</v>
      </c>
      <c r="KJ182">
        <v>-0.47326670552481442</v>
      </c>
      <c r="KK182">
        <v>2.6257831718921385</v>
      </c>
      <c r="KL182">
        <v>3.1666611047473814E-2</v>
      </c>
      <c r="KM182">
        <v>-0.66470043541762736</v>
      </c>
      <c r="KN182">
        <v>-5.704554408657897E-2</v>
      </c>
      <c r="KO182">
        <v>-1.2671582277671227</v>
      </c>
      <c r="KP182">
        <v>-0.15799759423739085</v>
      </c>
      <c r="KQ182">
        <v>0.25396449313867514</v>
      </c>
      <c r="KR182">
        <v>-0.42093402195133717</v>
      </c>
      <c r="KS182">
        <v>1.1312603085690602</v>
      </c>
      <c r="KT182">
        <v>-2.1112204786922217</v>
      </c>
      <c r="KU182">
        <v>0.39010650628610577</v>
      </c>
      <c r="KV182">
        <v>-0.93154707296400785</v>
      </c>
      <c r="KW182">
        <v>-0.37800529167420943</v>
      </c>
      <c r="KX182">
        <v>-1.322988947248005</v>
      </c>
      <c r="KY182">
        <v>0.49115044384469297</v>
      </c>
      <c r="KZ182">
        <v>6.873011684101421E-2</v>
      </c>
      <c r="LA182">
        <v>-1.1536390071042482</v>
      </c>
      <c r="LB182">
        <v>-1.4061291036055541</v>
      </c>
      <c r="LC182">
        <v>-0.38760528859077625</v>
      </c>
      <c r="LD182">
        <v>-0.63320467376814371</v>
      </c>
      <c r="LE182">
        <v>-1.609104338322406</v>
      </c>
      <c r="LF182">
        <v>1.2301967479457321</v>
      </c>
      <c r="LG182">
        <v>1.2990797373850733</v>
      </c>
      <c r="LH182">
        <v>0.9436420680345623</v>
      </c>
      <c r="LI182">
        <v>-0.50343940972761148</v>
      </c>
      <c r="LJ182">
        <v>-0.44810783834018059</v>
      </c>
      <c r="LK182">
        <v>0.39852031373841795</v>
      </c>
      <c r="LL182">
        <v>1.3430641816383484</v>
      </c>
      <c r="LM182">
        <v>2.496443449678301</v>
      </c>
      <c r="LN182">
        <v>1.0737523741834794</v>
      </c>
      <c r="LO182">
        <v>-2.0871155895667641</v>
      </c>
      <c r="LP182">
        <v>9.6132592217750348E-2</v>
      </c>
      <c r="LQ182">
        <v>0.40685246571142086</v>
      </c>
      <c r="LR182">
        <v>1.8228815190283325</v>
      </c>
      <c r="LS182">
        <v>-1.1167161487594983</v>
      </c>
      <c r="LT182">
        <v>0.15889391487845131</v>
      </c>
      <c r="LU182">
        <v>-1.7904094484275401</v>
      </c>
      <c r="LV182">
        <v>1.5937418271706183</v>
      </c>
      <c r="LW182">
        <v>-0.24927997526449042</v>
      </c>
      <c r="LX182">
        <v>-0.56886098863273316</v>
      </c>
      <c r="LY182">
        <v>1.2136076026398666</v>
      </c>
      <c r="LZ182">
        <v>0.3791032466720976</v>
      </c>
      <c r="MA182">
        <v>-0.39110716924330824</v>
      </c>
      <c r="MB182">
        <v>0.33667814772461158</v>
      </c>
      <c r="MC182">
        <v>1.4756682173190594</v>
      </c>
      <c r="MD182">
        <v>-2.0746984804425033</v>
      </c>
      <c r="ME182">
        <v>-1.2437211664416181</v>
      </c>
      <c r="MF182">
        <v>-8.6208901183540632E-2</v>
      </c>
      <c r="MG182">
        <v>1.6900101096005904</v>
      </c>
      <c r="MH182">
        <v>-1.3984946802994225</v>
      </c>
      <c r="MI182">
        <v>1.6450568546907021</v>
      </c>
      <c r="MJ182">
        <v>0.2819600271264831</v>
      </c>
      <c r="MK182">
        <v>0.71205245804985373</v>
      </c>
      <c r="ML182">
        <v>-2.0981916543251735</v>
      </c>
      <c r="MM182">
        <v>-0.51627534889454219</v>
      </c>
      <c r="MN182">
        <v>0.23126610699525268</v>
      </c>
      <c r="MO182">
        <v>0.50870230182773535</v>
      </c>
      <c r="MP182">
        <v>-1.2279201453497643</v>
      </c>
      <c r="MQ182">
        <v>-0.79144811888541278</v>
      </c>
      <c r="MR182">
        <v>-0.44899245762053097</v>
      </c>
      <c r="MS182">
        <v>0.60986108859537025</v>
      </c>
      <c r="MT182">
        <v>3.0197937190838116</v>
      </c>
      <c r="MU182">
        <v>-1.1425567854879772</v>
      </c>
      <c r="MV182">
        <v>1.7400477828861338</v>
      </c>
      <c r="MW182">
        <v>1.2439712755330294</v>
      </c>
      <c r="MX182">
        <v>1.2621348308953839</v>
      </c>
      <c r="MY182">
        <v>-1.2093165662215635</v>
      </c>
      <c r="MZ182">
        <v>-0.83029080677856715</v>
      </c>
      <c r="NA182">
        <v>0.73776243287388854</v>
      </c>
      <c r="NB182">
        <v>1.0289416796445388</v>
      </c>
      <c r="NC182">
        <v>-0.59671413383604233</v>
      </c>
      <c r="ND182">
        <v>1.058810390942549</v>
      </c>
      <c r="NE182">
        <v>7.2011622186375274E-2</v>
      </c>
      <c r="NF182">
        <v>-0.87703814476898434</v>
      </c>
      <c r="NG182">
        <v>-0.13289522506838103</v>
      </c>
      <c r="NH182">
        <v>-0.1068750863510004</v>
      </c>
      <c r="NI182">
        <v>-0.2262148325381681</v>
      </c>
      <c r="NJ182">
        <v>0.57337893982167332</v>
      </c>
      <c r="NK182">
        <v>0.94624966435087243</v>
      </c>
      <c r="NL182">
        <v>-1.6950769371348215</v>
      </c>
      <c r="NM182">
        <v>-1.745958089203786</v>
      </c>
      <c r="NN182">
        <v>-0.12401854451272513</v>
      </c>
      <c r="NO182">
        <v>-5.6405387564457787E-2</v>
      </c>
      <c r="NP182">
        <v>-2.0387412170120638</v>
      </c>
      <c r="NQ182">
        <v>-1.8174804284472392</v>
      </c>
      <c r="NR182">
        <v>0.62198967436373132</v>
      </c>
      <c r="NS182">
        <v>-6.8868501066587873E-2</v>
      </c>
      <c r="NT182">
        <v>-0.2412158354166935</v>
      </c>
      <c r="NU182">
        <v>-0.43004471898045771</v>
      </c>
      <c r="NV182">
        <v>1.2097562933582653</v>
      </c>
      <c r="NW182">
        <v>0.88617512573658708</v>
      </c>
      <c r="NX182">
        <v>-0.64301034145179858</v>
      </c>
      <c r="NY182">
        <v>1.1324529284587574</v>
      </c>
      <c r="NZ182">
        <v>-1.2645044642524859</v>
      </c>
      <c r="OA182">
        <v>1.6840260106264322</v>
      </c>
      <c r="OB182">
        <v>0.67492183478531886</v>
      </c>
      <c r="OC182">
        <v>0.21209063091756364</v>
      </c>
      <c r="OD182">
        <v>2.0640841215360353</v>
      </c>
      <c r="OE182">
        <v>-4.9053791590168899E-2</v>
      </c>
      <c r="OF182">
        <v>0.68943590429923574</v>
      </c>
      <c r="OG182">
        <v>0.55197606532619203</v>
      </c>
      <c r="OH182">
        <v>0.78474743118251955</v>
      </c>
      <c r="OI182">
        <v>-0.54387351207179391</v>
      </c>
      <c r="OJ182">
        <v>0.46525750036482982</v>
      </c>
      <c r="OK182">
        <v>0.91638417764889446</v>
      </c>
      <c r="OL182">
        <v>0.84059852666548207</v>
      </c>
      <c r="OM182">
        <v>0.64103476678253035</v>
      </c>
      <c r="ON182">
        <v>0.48550850830261616</v>
      </c>
      <c r="OO182">
        <v>-2.4472545013151579</v>
      </c>
      <c r="OP182">
        <v>0.48272365401144846</v>
      </c>
      <c r="OQ182">
        <v>1.8975109951306082</v>
      </c>
      <c r="OR182">
        <v>2.8583864671555492E-2</v>
      </c>
      <c r="OS182">
        <v>1.255053001729852</v>
      </c>
      <c r="OT182">
        <v>-0.92587822433032552</v>
      </c>
      <c r="OU182">
        <v>-0.38436627299108617</v>
      </c>
      <c r="OV182">
        <v>2.275962855520766</v>
      </c>
      <c r="OW182">
        <v>-1.5534415989722954</v>
      </c>
      <c r="OX182">
        <v>0.2889643614812894</v>
      </c>
      <c r="OY182">
        <v>5.0879161513976243E-2</v>
      </c>
      <c r="OZ182">
        <v>2.9575174135776039E-2</v>
      </c>
      <c r="PA182">
        <v>-0.19801984476381398</v>
      </c>
      <c r="PB182">
        <v>0.10831702663599579</v>
      </c>
      <c r="PC182">
        <v>1.6528840009371493</v>
      </c>
      <c r="PD182">
        <v>0.54536864010337838</v>
      </c>
      <c r="PE182">
        <v>0.98419762962604573</v>
      </c>
      <c r="PF182">
        <v>-0.78232022105934995</v>
      </c>
      <c r="PG182">
        <v>-0.83118499758420561</v>
      </c>
      <c r="PH182">
        <v>-1.101134847585886</v>
      </c>
      <c r="PI182">
        <v>0.36228380142475858</v>
      </c>
      <c r="PJ182">
        <v>1.0734261415883155</v>
      </c>
      <c r="PK182">
        <v>-1.0911196671634951</v>
      </c>
      <c r="PL182">
        <v>1.0904895102535801</v>
      </c>
      <c r="PM182">
        <v>0.64819658802041602</v>
      </c>
      <c r="PN182">
        <v>0.50370280340455587</v>
      </c>
      <c r="PO182">
        <v>0.23488674925012965</v>
      </c>
      <c r="PP182">
        <v>1.3875399325637847</v>
      </c>
      <c r="PQ182">
        <v>-0.26307194588563976</v>
      </c>
      <c r="PR182">
        <v>-1.3602253113496814</v>
      </c>
      <c r="PS182">
        <v>-0.45769084570925034</v>
      </c>
      <c r="PT182">
        <v>1.2799493315132904</v>
      </c>
      <c r="PU182">
        <v>2.043132774061136</v>
      </c>
      <c r="PV182">
        <v>-0.58022005443628166</v>
      </c>
      <c r="PW182">
        <v>0.41006588852147741</v>
      </c>
      <c r="PX182">
        <v>-1.7610394241285936</v>
      </c>
      <c r="PY182">
        <v>-0.74623956498086319</v>
      </c>
      <c r="PZ182">
        <v>-2.8041480389799522</v>
      </c>
      <c r="QA182">
        <v>-1.5400987762716281</v>
      </c>
      <c r="QB182">
        <v>-0.73302626019749795</v>
      </c>
      <c r="QC182">
        <v>0.5011675712936694</v>
      </c>
      <c r="QD182">
        <v>-1.7851506783665068</v>
      </c>
      <c r="QE182">
        <v>0.68242612646363265</v>
      </c>
      <c r="QF182">
        <v>0.82153591738805343</v>
      </c>
      <c r="QG182">
        <v>-0.89772599275845155</v>
      </c>
      <c r="QH182">
        <v>-0.40803113546448838</v>
      </c>
      <c r="QI182">
        <v>-5.0955428660640401E-2</v>
      </c>
      <c r="QJ182">
        <v>-0.91822110048896755</v>
      </c>
      <c r="QK182">
        <v>-1.9502224482810722</v>
      </c>
      <c r="QL182">
        <v>-2.0093674439922302</v>
      </c>
      <c r="QM182">
        <v>0.3177863156592155</v>
      </c>
      <c r="QN182">
        <v>-1.3773941901327553</v>
      </c>
      <c r="QO182">
        <v>0.2907245857650998</v>
      </c>
      <c r="QP182">
        <v>-1.8075619144044679</v>
      </c>
      <c r="QQ182">
        <v>1.4920008833332721</v>
      </c>
      <c r="QR182">
        <v>-0.47933430572056268</v>
      </c>
      <c r="QS182">
        <v>-1.3790276288113603</v>
      </c>
      <c r="QT182">
        <v>8.7143538684688604E-3</v>
      </c>
      <c r="QU182">
        <v>-1.1509868396861964</v>
      </c>
      <c r="QV182">
        <v>-1.4921847092213909</v>
      </c>
      <c r="QW182">
        <v>-1.2750895116482166</v>
      </c>
      <c r="QX182">
        <v>-1.7516105779342244</v>
      </c>
      <c r="QY182">
        <v>1.6939994284791853</v>
      </c>
      <c r="QZ182">
        <v>0.9348243719748246</v>
      </c>
      <c r="RA182">
        <v>-1.2927812144849926</v>
      </c>
      <c r="RB182">
        <v>0.68549498029506384</v>
      </c>
      <c r="RC182">
        <v>-4.9992228518217136E-2</v>
      </c>
      <c r="RD182">
        <v>-0.57869041937824739</v>
      </c>
      <c r="RE182">
        <v>-2.2031175742602191</v>
      </c>
      <c r="RF182">
        <v>0.37566899481106675</v>
      </c>
      <c r="RG182">
        <v>-1.2035972791467251</v>
      </c>
      <c r="RH182">
        <v>-1.5332055320266644</v>
      </c>
      <c r="RI182">
        <v>-1.9316666102481412</v>
      </c>
      <c r="RJ182">
        <v>0.16452561807730781</v>
      </c>
      <c r="RK182">
        <v>0.78670247534190296</v>
      </c>
      <c r="RL182">
        <v>0.91361631651370834</v>
      </c>
      <c r="RM182">
        <v>-0.96212973524435541</v>
      </c>
      <c r="RN182">
        <v>0.78022004454536176</v>
      </c>
      <c r="RO182">
        <v>-0.2906166823304635</v>
      </c>
      <c r="RP182">
        <v>-1.3321834399504056</v>
      </c>
      <c r="RQ182">
        <v>-0.39371498746099487</v>
      </c>
      <c r="RR182">
        <v>1.0706794118216041</v>
      </c>
      <c r="RS182">
        <v>-0.80195057484772458</v>
      </c>
      <c r="RT182">
        <v>1.615742163305864</v>
      </c>
      <c r="RU182">
        <v>-1.5796639830983563</v>
      </c>
      <c r="RV182">
        <v>-1.7746313839711771</v>
      </c>
      <c r="RW182">
        <v>0.99930506107868267</v>
      </c>
      <c r="RX182">
        <v>-0.3014782341071513</v>
      </c>
      <c r="RY182">
        <v>-0.69503586481126867</v>
      </c>
      <c r="RZ182">
        <v>1.6630821147973762</v>
      </c>
      <c r="SA182">
        <v>0.81532484284138884</v>
      </c>
      <c r="SB182">
        <v>-0.80564864592400931</v>
      </c>
      <c r="SC182">
        <v>-0.34888672391955866</v>
      </c>
      <c r="SD182">
        <v>-0.41745335497321501</v>
      </c>
      <c r="SE182">
        <v>-0.72622217922557653</v>
      </c>
      <c r="SF182">
        <v>-0.48361393278303078</v>
      </c>
      <c r="SG182">
        <v>-0.19275675744426046</v>
      </c>
    </row>
    <row r="183" spans="1:502" s="99" customFormat="1"/>
    <row r="184" spans="1:502">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26"/>
      <c r="JH184" s="26"/>
      <c r="JI184" s="26"/>
      <c r="JJ184" s="26"/>
      <c r="JK184" s="26"/>
      <c r="JL184" s="26"/>
      <c r="JM184" s="26"/>
      <c r="JN184" s="26"/>
      <c r="JO184" s="26"/>
      <c r="JP184" s="26"/>
      <c r="JQ184" s="26"/>
      <c r="JR184" s="26"/>
      <c r="JS184" s="26"/>
      <c r="JT184" s="26"/>
      <c r="JU184" s="26"/>
      <c r="JV184" s="26"/>
      <c r="JW184" s="26"/>
      <c r="JX184" s="26"/>
      <c r="JY184" s="26"/>
      <c r="JZ184" s="26"/>
      <c r="KA184" s="26"/>
      <c r="KB184" s="26"/>
      <c r="KC184" s="26"/>
      <c r="KD184" s="26"/>
      <c r="KE184" s="26"/>
      <c r="KF184" s="26"/>
      <c r="KG184" s="26"/>
      <c r="KH184" s="26"/>
      <c r="KI184" s="26"/>
      <c r="KJ184" s="26"/>
      <c r="KK184" s="26"/>
      <c r="KL184" s="26"/>
      <c r="KM184" s="26"/>
      <c r="KN184" s="26"/>
      <c r="KO184" s="26"/>
      <c r="KP184" s="26"/>
      <c r="KQ184" s="26"/>
      <c r="KR184" s="26"/>
      <c r="KS184" s="26"/>
      <c r="KT184" s="26"/>
      <c r="KU184" s="26"/>
      <c r="KV184" s="26"/>
      <c r="KW184" s="26"/>
      <c r="KX184" s="26"/>
      <c r="KY184" s="26"/>
      <c r="KZ184" s="26"/>
      <c r="LA184" s="26"/>
      <c r="LB184" s="26"/>
      <c r="LC184" s="26"/>
      <c r="LD184" s="26"/>
      <c r="LE184" s="26"/>
      <c r="LF184" s="26"/>
      <c r="LG184" s="26"/>
      <c r="LH184" s="26"/>
      <c r="LI184" s="26"/>
      <c r="LJ184" s="26"/>
      <c r="LK184" s="26"/>
      <c r="LL184" s="26"/>
      <c r="LM184" s="26"/>
      <c r="LN184" s="26"/>
      <c r="LO184" s="26"/>
      <c r="LP184" s="26"/>
      <c r="LQ184" s="26"/>
      <c r="LR184" s="26"/>
      <c r="LS184" s="26"/>
      <c r="LT184" s="26"/>
      <c r="LU184" s="26"/>
      <c r="LV184" s="26"/>
      <c r="LW184" s="26"/>
      <c r="LX184" s="26"/>
      <c r="LY184" s="26"/>
      <c r="LZ184" s="26"/>
      <c r="MA184" s="26"/>
      <c r="MB184" s="26"/>
      <c r="MC184" s="26"/>
      <c r="MD184" s="26"/>
      <c r="ME184" s="26"/>
      <c r="MF184" s="26"/>
      <c r="MG184" s="26"/>
      <c r="MH184" s="26"/>
      <c r="MI184" s="26"/>
      <c r="MJ184" s="26"/>
      <c r="MK184" s="26"/>
      <c r="ML184" s="26"/>
      <c r="MM184" s="26"/>
      <c r="MN184" s="26"/>
      <c r="MO184" s="26"/>
      <c r="MP184" s="26"/>
      <c r="MQ184" s="26"/>
      <c r="MR184" s="26"/>
      <c r="MS184" s="26"/>
      <c r="MT184" s="26"/>
      <c r="MU184" s="26"/>
      <c r="MV184" s="26"/>
      <c r="MW184" s="26"/>
      <c r="MX184" s="26"/>
      <c r="MY184" s="26"/>
      <c r="MZ184" s="26"/>
      <c r="NA184" s="26"/>
      <c r="NB184" s="26"/>
      <c r="NC184" s="26"/>
      <c r="ND184" s="26"/>
      <c r="NE184" s="26"/>
      <c r="NF184" s="26"/>
      <c r="NG184" s="26"/>
      <c r="NH184" s="26"/>
      <c r="NI184" s="26"/>
      <c r="NJ184" s="26"/>
      <c r="NK184" s="26"/>
      <c r="NL184" s="26"/>
      <c r="NM184" s="26"/>
      <c r="NN184" s="26"/>
      <c r="NO184" s="26"/>
      <c r="NP184" s="26"/>
      <c r="NQ184" s="26"/>
      <c r="NR184" s="26"/>
      <c r="NS184" s="26"/>
      <c r="NT184" s="26"/>
      <c r="NU184" s="26"/>
      <c r="NV184" s="26"/>
      <c r="NW184" s="26"/>
      <c r="NX184" s="26"/>
      <c r="NY184" s="26"/>
      <c r="NZ184" s="26"/>
      <c r="OA184" s="26"/>
      <c r="OB184" s="26"/>
      <c r="OC184" s="26"/>
      <c r="OD184" s="26"/>
      <c r="OE184" s="26"/>
      <c r="OF184" s="26"/>
      <c r="OG184" s="26"/>
      <c r="OH184" s="26"/>
      <c r="OI184" s="26"/>
      <c r="OJ184" s="26"/>
      <c r="OK184" s="26"/>
      <c r="OL184" s="26"/>
      <c r="OM184" s="26"/>
      <c r="ON184" s="26"/>
      <c r="OO184" s="26"/>
      <c r="OP184" s="26"/>
      <c r="OQ184" s="26"/>
      <c r="OR184" s="26"/>
      <c r="OS184" s="26"/>
      <c r="OT184" s="26"/>
      <c r="OU184" s="26"/>
      <c r="OV184" s="26"/>
      <c r="OW184" s="26"/>
      <c r="OX184" s="26"/>
      <c r="OY184" s="26"/>
      <c r="OZ184" s="26"/>
      <c r="PA184" s="26"/>
      <c r="PB184" s="26"/>
      <c r="PC184" s="26"/>
      <c r="PD184" s="26"/>
      <c r="PE184" s="26"/>
      <c r="PF184" s="26"/>
      <c r="PG184" s="26"/>
      <c r="PH184" s="26"/>
      <c r="PI184" s="26"/>
      <c r="PJ184" s="26"/>
      <c r="PK184" s="26"/>
      <c r="PL184" s="26"/>
      <c r="PM184" s="26"/>
      <c r="PN184" s="26"/>
      <c r="PO184" s="26"/>
      <c r="PP184" s="26"/>
      <c r="PQ184" s="26"/>
      <c r="PR184" s="26"/>
      <c r="PS184" s="26"/>
      <c r="PT184" s="26"/>
      <c r="PU184" s="26"/>
      <c r="PV184" s="26"/>
      <c r="PW184" s="26"/>
      <c r="PX184" s="26"/>
      <c r="PY184" s="26"/>
      <c r="PZ184" s="26"/>
      <c r="QA184" s="26"/>
      <c r="QB184" s="26"/>
      <c r="QC184" s="26"/>
      <c r="QD184" s="26"/>
      <c r="QE184" s="26"/>
      <c r="QF184" s="26"/>
      <c r="QG184" s="26"/>
      <c r="QH184" s="26"/>
      <c r="QI184" s="26"/>
      <c r="QJ184" s="26"/>
      <c r="QK184" s="26"/>
      <c r="QL184" s="26"/>
      <c r="QM184" s="26"/>
      <c r="QN184" s="26"/>
      <c r="QO184" s="26"/>
      <c r="QP184" s="26"/>
      <c r="QQ184" s="26"/>
      <c r="QR184" s="26"/>
      <c r="QS184" s="26"/>
      <c r="QT184" s="26"/>
      <c r="QU184" s="26"/>
      <c r="QV184" s="26"/>
      <c r="QW184" s="26"/>
      <c r="QX184" s="26"/>
      <c r="QY184" s="26"/>
      <c r="QZ184" s="26"/>
      <c r="RA184" s="26"/>
      <c r="RB184" s="26"/>
      <c r="RC184" s="26"/>
      <c r="RD184" s="26"/>
      <c r="RE184" s="26"/>
      <c r="RF184" s="26"/>
      <c r="RG184" s="26"/>
      <c r="RH184" s="26"/>
      <c r="RI184" s="26"/>
      <c r="RJ184" s="26"/>
      <c r="RK184" s="26"/>
      <c r="RL184" s="26"/>
      <c r="RM184" s="26"/>
      <c r="RN184" s="26"/>
      <c r="RO184" s="26"/>
      <c r="RP184" s="26"/>
      <c r="RQ184" s="26"/>
      <c r="RR184" s="26"/>
      <c r="RS184" s="26"/>
      <c r="RT184" s="26"/>
      <c r="RU184" s="26"/>
      <c r="RV184" s="26"/>
      <c r="RW184" s="26"/>
      <c r="RX184" s="26"/>
      <c r="RY184" s="26"/>
      <c r="RZ184" s="26"/>
      <c r="SA184" s="26"/>
      <c r="SB184" s="26"/>
      <c r="SC184" s="26"/>
      <c r="SD184" s="26"/>
      <c r="SE184" s="26"/>
      <c r="SF184" s="26"/>
      <c r="SG184" s="26"/>
    </row>
    <row r="185" spans="1:502">
      <c r="A185" s="99" t="s">
        <v>572</v>
      </c>
      <c r="B185" s="26">
        <f>+IF(IFERROR(B171*B172*B173,0)&gt;0,1,0)</f>
        <v>1</v>
      </c>
      <c r="C185" s="26">
        <f t="shared" ref="C185:BN185" si="167">+IF(IFERROR(C171*C172*C173,0)&gt;0,1,0)</f>
        <v>1</v>
      </c>
      <c r="D185" s="26">
        <f t="shared" si="167"/>
        <v>1</v>
      </c>
      <c r="E185" s="26">
        <f t="shared" si="167"/>
        <v>1</v>
      </c>
      <c r="F185" s="26">
        <f t="shared" si="167"/>
        <v>1</v>
      </c>
      <c r="G185" s="26">
        <f t="shared" si="167"/>
        <v>1</v>
      </c>
      <c r="H185" s="26">
        <f t="shared" si="167"/>
        <v>1</v>
      </c>
      <c r="I185" s="26">
        <f t="shared" si="167"/>
        <v>1</v>
      </c>
      <c r="J185" s="26">
        <f t="shared" si="167"/>
        <v>1</v>
      </c>
      <c r="K185" s="26">
        <f t="shared" si="167"/>
        <v>1</v>
      </c>
      <c r="L185" s="26">
        <f t="shared" si="167"/>
        <v>1</v>
      </c>
      <c r="M185" s="26">
        <f t="shared" si="167"/>
        <v>1</v>
      </c>
      <c r="N185" s="26">
        <f t="shared" si="167"/>
        <v>1</v>
      </c>
      <c r="O185" s="26">
        <f t="shared" si="167"/>
        <v>1</v>
      </c>
      <c r="P185" s="26">
        <f t="shared" si="167"/>
        <v>1</v>
      </c>
      <c r="Q185" s="26">
        <f t="shared" si="167"/>
        <v>1</v>
      </c>
      <c r="R185" s="26">
        <f t="shared" si="167"/>
        <v>1</v>
      </c>
      <c r="S185" s="26">
        <f t="shared" si="167"/>
        <v>1</v>
      </c>
      <c r="T185" s="26">
        <f t="shared" si="167"/>
        <v>1</v>
      </c>
      <c r="U185" s="26">
        <f t="shared" si="167"/>
        <v>1</v>
      </c>
      <c r="V185" s="26">
        <f t="shared" si="167"/>
        <v>1</v>
      </c>
      <c r="W185" s="26">
        <f t="shared" si="167"/>
        <v>1</v>
      </c>
      <c r="X185" s="26">
        <f t="shared" si="167"/>
        <v>1</v>
      </c>
      <c r="Y185" s="26">
        <f t="shared" si="167"/>
        <v>1</v>
      </c>
      <c r="Z185" s="26">
        <f t="shared" si="167"/>
        <v>1</v>
      </c>
      <c r="AA185" s="26">
        <f t="shared" si="167"/>
        <v>1</v>
      </c>
      <c r="AB185" s="26">
        <f t="shared" si="167"/>
        <v>1</v>
      </c>
      <c r="AC185" s="26">
        <f t="shared" si="167"/>
        <v>1</v>
      </c>
      <c r="AD185" s="26">
        <f t="shared" si="167"/>
        <v>1</v>
      </c>
      <c r="AE185" s="26">
        <f t="shared" si="167"/>
        <v>1</v>
      </c>
      <c r="AF185" s="26">
        <f t="shared" si="167"/>
        <v>1</v>
      </c>
      <c r="AG185" s="26">
        <f t="shared" si="167"/>
        <v>1</v>
      </c>
      <c r="AH185" s="26">
        <f t="shared" si="167"/>
        <v>1</v>
      </c>
      <c r="AI185" s="26">
        <f t="shared" si="167"/>
        <v>1</v>
      </c>
      <c r="AJ185" s="26">
        <f t="shared" si="167"/>
        <v>1</v>
      </c>
      <c r="AK185" s="26">
        <f t="shared" si="167"/>
        <v>1</v>
      </c>
      <c r="AL185" s="26">
        <f t="shared" si="167"/>
        <v>1</v>
      </c>
      <c r="AM185" s="26">
        <f t="shared" si="167"/>
        <v>1</v>
      </c>
      <c r="AN185" s="26">
        <f t="shared" si="167"/>
        <v>1</v>
      </c>
      <c r="AO185" s="26">
        <f t="shared" si="167"/>
        <v>1</v>
      </c>
      <c r="AP185" s="26">
        <f t="shared" si="167"/>
        <v>1</v>
      </c>
      <c r="AQ185" s="26">
        <f t="shared" si="167"/>
        <v>1</v>
      </c>
      <c r="AR185" s="26">
        <f t="shared" si="167"/>
        <v>1</v>
      </c>
      <c r="AS185" s="26">
        <f t="shared" si="167"/>
        <v>1</v>
      </c>
      <c r="AT185" s="26">
        <f t="shared" si="167"/>
        <v>1</v>
      </c>
      <c r="AU185" s="26">
        <f t="shared" si="167"/>
        <v>1</v>
      </c>
      <c r="AV185" s="26">
        <f t="shared" si="167"/>
        <v>1</v>
      </c>
      <c r="AW185" s="26">
        <f t="shared" si="167"/>
        <v>1</v>
      </c>
      <c r="AX185" s="26">
        <f t="shared" si="167"/>
        <v>1</v>
      </c>
      <c r="AY185" s="26">
        <f t="shared" si="167"/>
        <v>1</v>
      </c>
      <c r="AZ185" s="26">
        <f t="shared" si="167"/>
        <v>1</v>
      </c>
      <c r="BA185" s="26">
        <f t="shared" si="167"/>
        <v>1</v>
      </c>
      <c r="BB185" s="26">
        <f t="shared" si="167"/>
        <v>1</v>
      </c>
      <c r="BC185" s="26">
        <f t="shared" si="167"/>
        <v>1</v>
      </c>
      <c r="BD185" s="26">
        <f t="shared" si="167"/>
        <v>1</v>
      </c>
      <c r="BE185" s="26">
        <f t="shared" si="167"/>
        <v>1</v>
      </c>
      <c r="BF185" s="26">
        <f t="shared" si="167"/>
        <v>1</v>
      </c>
      <c r="BG185" s="26">
        <f t="shared" si="167"/>
        <v>1</v>
      </c>
      <c r="BH185" s="26">
        <f t="shared" si="167"/>
        <v>1</v>
      </c>
      <c r="BI185" s="26">
        <f t="shared" si="167"/>
        <v>1</v>
      </c>
      <c r="BJ185" s="26">
        <f t="shared" si="167"/>
        <v>1</v>
      </c>
      <c r="BK185" s="26">
        <f t="shared" si="167"/>
        <v>1</v>
      </c>
      <c r="BL185" s="26">
        <f t="shared" si="167"/>
        <v>1</v>
      </c>
      <c r="BM185" s="26">
        <f t="shared" si="167"/>
        <v>1</v>
      </c>
      <c r="BN185" s="26">
        <f t="shared" si="167"/>
        <v>1</v>
      </c>
      <c r="BO185" s="26">
        <f t="shared" ref="BO185:DZ185" si="168">+IF(IFERROR(BO171*BO172*BO173,0)&gt;0,1,0)</f>
        <v>1</v>
      </c>
      <c r="BP185" s="26">
        <f t="shared" si="168"/>
        <v>1</v>
      </c>
      <c r="BQ185" s="26">
        <f t="shared" si="168"/>
        <v>1</v>
      </c>
      <c r="BR185" s="26">
        <f t="shared" si="168"/>
        <v>1</v>
      </c>
      <c r="BS185" s="26">
        <f t="shared" si="168"/>
        <v>1</v>
      </c>
      <c r="BT185" s="26">
        <f t="shared" si="168"/>
        <v>1</v>
      </c>
      <c r="BU185" s="26">
        <f t="shared" si="168"/>
        <v>1</v>
      </c>
      <c r="BV185" s="26">
        <f t="shared" si="168"/>
        <v>1</v>
      </c>
      <c r="BW185" s="26">
        <f t="shared" si="168"/>
        <v>1</v>
      </c>
      <c r="BX185" s="26">
        <f t="shared" si="168"/>
        <v>1</v>
      </c>
      <c r="BY185" s="26">
        <f t="shared" si="168"/>
        <v>1</v>
      </c>
      <c r="BZ185" s="26">
        <f t="shared" si="168"/>
        <v>1</v>
      </c>
      <c r="CA185" s="26">
        <f t="shared" si="168"/>
        <v>1</v>
      </c>
      <c r="CB185" s="26">
        <f t="shared" si="168"/>
        <v>1</v>
      </c>
      <c r="CC185" s="26">
        <f t="shared" si="168"/>
        <v>1</v>
      </c>
      <c r="CD185" s="26">
        <f t="shared" si="168"/>
        <v>1</v>
      </c>
      <c r="CE185" s="26">
        <f t="shared" si="168"/>
        <v>1</v>
      </c>
      <c r="CF185" s="26">
        <f t="shared" si="168"/>
        <v>1</v>
      </c>
      <c r="CG185" s="26">
        <f t="shared" si="168"/>
        <v>1</v>
      </c>
      <c r="CH185" s="26">
        <f t="shared" si="168"/>
        <v>1</v>
      </c>
      <c r="CI185" s="26">
        <f t="shared" si="168"/>
        <v>1</v>
      </c>
      <c r="CJ185" s="26">
        <f t="shared" si="168"/>
        <v>1</v>
      </c>
      <c r="CK185" s="26">
        <f t="shared" si="168"/>
        <v>1</v>
      </c>
      <c r="CL185" s="26">
        <f t="shared" si="168"/>
        <v>1</v>
      </c>
      <c r="CM185" s="26">
        <f t="shared" si="168"/>
        <v>1</v>
      </c>
      <c r="CN185" s="26">
        <f t="shared" si="168"/>
        <v>1</v>
      </c>
      <c r="CO185" s="26">
        <f t="shared" si="168"/>
        <v>1</v>
      </c>
      <c r="CP185" s="26">
        <f t="shared" si="168"/>
        <v>1</v>
      </c>
      <c r="CQ185" s="26">
        <f t="shared" si="168"/>
        <v>1</v>
      </c>
      <c r="CR185" s="26">
        <f t="shared" si="168"/>
        <v>1</v>
      </c>
      <c r="CS185" s="26">
        <f t="shared" si="168"/>
        <v>1</v>
      </c>
      <c r="CT185" s="26">
        <f t="shared" si="168"/>
        <v>1</v>
      </c>
      <c r="CU185" s="26">
        <f t="shared" si="168"/>
        <v>1</v>
      </c>
      <c r="CV185" s="26">
        <f t="shared" si="168"/>
        <v>1</v>
      </c>
      <c r="CW185" s="26">
        <f t="shared" si="168"/>
        <v>1</v>
      </c>
      <c r="CX185" s="26">
        <f t="shared" si="168"/>
        <v>1</v>
      </c>
      <c r="CY185" s="26">
        <f t="shared" si="168"/>
        <v>1</v>
      </c>
      <c r="CZ185" s="26">
        <f t="shared" si="168"/>
        <v>1</v>
      </c>
      <c r="DA185" s="26">
        <f t="shared" si="168"/>
        <v>1</v>
      </c>
      <c r="DB185" s="26">
        <f t="shared" si="168"/>
        <v>1</v>
      </c>
      <c r="DC185" s="26">
        <f t="shared" si="168"/>
        <v>1</v>
      </c>
      <c r="DD185" s="26">
        <f t="shared" si="168"/>
        <v>1</v>
      </c>
      <c r="DE185" s="26">
        <f t="shared" si="168"/>
        <v>1</v>
      </c>
      <c r="DF185" s="26">
        <f t="shared" si="168"/>
        <v>1</v>
      </c>
      <c r="DG185" s="26">
        <f t="shared" si="168"/>
        <v>1</v>
      </c>
      <c r="DH185" s="26">
        <f t="shared" si="168"/>
        <v>1</v>
      </c>
      <c r="DI185" s="26">
        <f t="shared" si="168"/>
        <v>1</v>
      </c>
      <c r="DJ185" s="26">
        <f t="shared" si="168"/>
        <v>1</v>
      </c>
      <c r="DK185" s="26">
        <f t="shared" si="168"/>
        <v>1</v>
      </c>
      <c r="DL185" s="26">
        <f t="shared" si="168"/>
        <v>1</v>
      </c>
      <c r="DM185" s="26">
        <f t="shared" si="168"/>
        <v>1</v>
      </c>
      <c r="DN185" s="26">
        <f t="shared" si="168"/>
        <v>1</v>
      </c>
      <c r="DO185" s="26">
        <f t="shared" si="168"/>
        <v>1</v>
      </c>
      <c r="DP185" s="26">
        <f t="shared" si="168"/>
        <v>1</v>
      </c>
      <c r="DQ185" s="26">
        <f t="shared" si="168"/>
        <v>1</v>
      </c>
      <c r="DR185" s="26">
        <f t="shared" si="168"/>
        <v>1</v>
      </c>
      <c r="DS185" s="26">
        <f t="shared" si="168"/>
        <v>1</v>
      </c>
      <c r="DT185" s="26">
        <f t="shared" si="168"/>
        <v>1</v>
      </c>
      <c r="DU185" s="26">
        <f t="shared" si="168"/>
        <v>1</v>
      </c>
      <c r="DV185" s="26">
        <f t="shared" si="168"/>
        <v>1</v>
      </c>
      <c r="DW185" s="26">
        <f t="shared" si="168"/>
        <v>1</v>
      </c>
      <c r="DX185" s="26">
        <f t="shared" si="168"/>
        <v>1</v>
      </c>
      <c r="DY185" s="26">
        <f t="shared" si="168"/>
        <v>1</v>
      </c>
      <c r="DZ185" s="26">
        <f t="shared" si="168"/>
        <v>1</v>
      </c>
      <c r="EA185" s="26">
        <f t="shared" ref="EA185:GL185" si="169">+IF(IFERROR(EA171*EA172*EA173,0)&gt;0,1,0)</f>
        <v>1</v>
      </c>
      <c r="EB185" s="26">
        <f t="shared" si="169"/>
        <v>1</v>
      </c>
      <c r="EC185" s="26">
        <f t="shared" si="169"/>
        <v>1</v>
      </c>
      <c r="ED185" s="26">
        <f t="shared" si="169"/>
        <v>1</v>
      </c>
      <c r="EE185" s="26">
        <f t="shared" si="169"/>
        <v>1</v>
      </c>
      <c r="EF185" s="26">
        <f t="shared" si="169"/>
        <v>1</v>
      </c>
      <c r="EG185" s="26">
        <f t="shared" si="169"/>
        <v>1</v>
      </c>
      <c r="EH185" s="26">
        <f t="shared" si="169"/>
        <v>1</v>
      </c>
      <c r="EI185" s="26">
        <f t="shared" si="169"/>
        <v>1</v>
      </c>
      <c r="EJ185" s="26">
        <f t="shared" si="169"/>
        <v>1</v>
      </c>
      <c r="EK185" s="26">
        <f t="shared" si="169"/>
        <v>1</v>
      </c>
      <c r="EL185" s="26">
        <f t="shared" si="169"/>
        <v>1</v>
      </c>
      <c r="EM185" s="26">
        <f t="shared" si="169"/>
        <v>1</v>
      </c>
      <c r="EN185" s="26">
        <f t="shared" si="169"/>
        <v>1</v>
      </c>
      <c r="EO185" s="26">
        <f t="shared" si="169"/>
        <v>1</v>
      </c>
      <c r="EP185" s="26">
        <f t="shared" si="169"/>
        <v>1</v>
      </c>
      <c r="EQ185" s="26">
        <f t="shared" si="169"/>
        <v>1</v>
      </c>
      <c r="ER185" s="26">
        <f t="shared" si="169"/>
        <v>1</v>
      </c>
      <c r="ES185" s="26">
        <f t="shared" si="169"/>
        <v>1</v>
      </c>
      <c r="ET185" s="26">
        <f t="shared" si="169"/>
        <v>1</v>
      </c>
      <c r="EU185" s="26">
        <f t="shared" si="169"/>
        <v>1</v>
      </c>
      <c r="EV185" s="26">
        <f t="shared" si="169"/>
        <v>1</v>
      </c>
      <c r="EW185" s="26">
        <f t="shared" si="169"/>
        <v>1</v>
      </c>
      <c r="EX185" s="26">
        <f t="shared" si="169"/>
        <v>1</v>
      </c>
      <c r="EY185" s="26">
        <f t="shared" si="169"/>
        <v>1</v>
      </c>
      <c r="EZ185" s="26">
        <f t="shared" si="169"/>
        <v>1</v>
      </c>
      <c r="FA185" s="26">
        <f t="shared" si="169"/>
        <v>1</v>
      </c>
      <c r="FB185" s="26">
        <f t="shared" si="169"/>
        <v>1</v>
      </c>
      <c r="FC185" s="26">
        <f t="shared" si="169"/>
        <v>1</v>
      </c>
      <c r="FD185" s="26">
        <f t="shared" si="169"/>
        <v>1</v>
      </c>
      <c r="FE185" s="26">
        <f t="shared" si="169"/>
        <v>1</v>
      </c>
      <c r="FF185" s="26">
        <f t="shared" si="169"/>
        <v>1</v>
      </c>
      <c r="FG185" s="26">
        <f t="shared" si="169"/>
        <v>1</v>
      </c>
      <c r="FH185" s="26">
        <f t="shared" si="169"/>
        <v>1</v>
      </c>
      <c r="FI185" s="26">
        <f t="shared" si="169"/>
        <v>1</v>
      </c>
      <c r="FJ185" s="26">
        <f t="shared" si="169"/>
        <v>1</v>
      </c>
      <c r="FK185" s="26">
        <f t="shared" si="169"/>
        <v>1</v>
      </c>
      <c r="FL185" s="26">
        <f t="shared" si="169"/>
        <v>1</v>
      </c>
      <c r="FM185" s="26">
        <f t="shared" si="169"/>
        <v>1</v>
      </c>
      <c r="FN185" s="26">
        <f t="shared" si="169"/>
        <v>1</v>
      </c>
      <c r="FO185" s="26">
        <f t="shared" si="169"/>
        <v>1</v>
      </c>
      <c r="FP185" s="26">
        <f t="shared" si="169"/>
        <v>1</v>
      </c>
      <c r="FQ185" s="26">
        <f t="shared" si="169"/>
        <v>1</v>
      </c>
      <c r="FR185" s="26">
        <f t="shared" si="169"/>
        <v>1</v>
      </c>
      <c r="FS185" s="26">
        <f t="shared" si="169"/>
        <v>1</v>
      </c>
      <c r="FT185" s="26">
        <f t="shared" si="169"/>
        <v>1</v>
      </c>
      <c r="FU185" s="26">
        <f t="shared" si="169"/>
        <v>1</v>
      </c>
      <c r="FV185" s="26">
        <f t="shared" si="169"/>
        <v>1</v>
      </c>
      <c r="FW185" s="26">
        <f t="shared" si="169"/>
        <v>1</v>
      </c>
      <c r="FX185" s="26">
        <f t="shared" si="169"/>
        <v>1</v>
      </c>
      <c r="FY185" s="26">
        <f t="shared" si="169"/>
        <v>1</v>
      </c>
      <c r="FZ185" s="26">
        <f t="shared" si="169"/>
        <v>1</v>
      </c>
      <c r="GA185" s="26">
        <f t="shared" si="169"/>
        <v>1</v>
      </c>
      <c r="GB185" s="26">
        <f t="shared" si="169"/>
        <v>1</v>
      </c>
      <c r="GC185" s="26">
        <f t="shared" si="169"/>
        <v>1</v>
      </c>
      <c r="GD185" s="26">
        <f t="shared" si="169"/>
        <v>1</v>
      </c>
      <c r="GE185" s="26">
        <f t="shared" si="169"/>
        <v>1</v>
      </c>
      <c r="GF185" s="26">
        <f t="shared" si="169"/>
        <v>1</v>
      </c>
      <c r="GG185" s="26">
        <f t="shared" si="169"/>
        <v>1</v>
      </c>
      <c r="GH185" s="26">
        <f t="shared" si="169"/>
        <v>1</v>
      </c>
      <c r="GI185" s="26">
        <f t="shared" si="169"/>
        <v>1</v>
      </c>
      <c r="GJ185" s="26">
        <f t="shared" si="169"/>
        <v>1</v>
      </c>
      <c r="GK185" s="26">
        <f t="shared" si="169"/>
        <v>1</v>
      </c>
      <c r="GL185" s="26">
        <f t="shared" si="169"/>
        <v>1</v>
      </c>
      <c r="GM185" s="26">
        <f t="shared" ref="GM185:IX185" si="170">+IF(IFERROR(GM171*GM172*GM173,0)&gt;0,1,0)</f>
        <v>1</v>
      </c>
      <c r="GN185" s="26">
        <f t="shared" si="170"/>
        <v>1</v>
      </c>
      <c r="GO185" s="26">
        <f t="shared" si="170"/>
        <v>1</v>
      </c>
      <c r="GP185" s="26">
        <f t="shared" si="170"/>
        <v>1</v>
      </c>
      <c r="GQ185" s="26">
        <f t="shared" si="170"/>
        <v>1</v>
      </c>
      <c r="GR185" s="26">
        <f t="shared" si="170"/>
        <v>1</v>
      </c>
      <c r="GS185" s="26">
        <f t="shared" si="170"/>
        <v>1</v>
      </c>
      <c r="GT185" s="26">
        <f t="shared" si="170"/>
        <v>1</v>
      </c>
      <c r="GU185" s="26">
        <f t="shared" si="170"/>
        <v>1</v>
      </c>
      <c r="GV185" s="26">
        <f t="shared" si="170"/>
        <v>1</v>
      </c>
      <c r="GW185" s="26">
        <f t="shared" si="170"/>
        <v>1</v>
      </c>
      <c r="GX185" s="26">
        <f t="shared" si="170"/>
        <v>1</v>
      </c>
      <c r="GY185" s="26">
        <f t="shared" si="170"/>
        <v>1</v>
      </c>
      <c r="GZ185" s="26">
        <f t="shared" si="170"/>
        <v>1</v>
      </c>
      <c r="HA185" s="26">
        <f t="shared" si="170"/>
        <v>1</v>
      </c>
      <c r="HB185" s="26">
        <f t="shared" si="170"/>
        <v>1</v>
      </c>
      <c r="HC185" s="26">
        <f t="shared" si="170"/>
        <v>1</v>
      </c>
      <c r="HD185" s="26">
        <f t="shared" si="170"/>
        <v>1</v>
      </c>
      <c r="HE185" s="26">
        <f t="shared" si="170"/>
        <v>1</v>
      </c>
      <c r="HF185" s="26">
        <f t="shared" si="170"/>
        <v>1</v>
      </c>
      <c r="HG185" s="26">
        <f t="shared" si="170"/>
        <v>1</v>
      </c>
      <c r="HH185" s="26">
        <f t="shared" si="170"/>
        <v>1</v>
      </c>
      <c r="HI185" s="26">
        <f t="shared" si="170"/>
        <v>1</v>
      </c>
      <c r="HJ185" s="26">
        <f t="shared" si="170"/>
        <v>1</v>
      </c>
      <c r="HK185" s="26">
        <f t="shared" si="170"/>
        <v>1</v>
      </c>
      <c r="HL185" s="26">
        <f t="shared" si="170"/>
        <v>1</v>
      </c>
      <c r="HM185" s="26">
        <f t="shared" si="170"/>
        <v>1</v>
      </c>
      <c r="HN185" s="26">
        <f t="shared" si="170"/>
        <v>1</v>
      </c>
      <c r="HO185" s="26">
        <f t="shared" si="170"/>
        <v>1</v>
      </c>
      <c r="HP185" s="26">
        <f t="shared" si="170"/>
        <v>1</v>
      </c>
      <c r="HQ185" s="26">
        <f t="shared" si="170"/>
        <v>1</v>
      </c>
      <c r="HR185" s="26">
        <f t="shared" si="170"/>
        <v>1</v>
      </c>
      <c r="HS185" s="26">
        <f t="shared" si="170"/>
        <v>1</v>
      </c>
      <c r="HT185" s="26">
        <f t="shared" si="170"/>
        <v>1</v>
      </c>
      <c r="HU185" s="26">
        <f t="shared" si="170"/>
        <v>1</v>
      </c>
      <c r="HV185" s="26">
        <f t="shared" si="170"/>
        <v>1</v>
      </c>
      <c r="HW185" s="26">
        <f t="shared" si="170"/>
        <v>1</v>
      </c>
      <c r="HX185" s="26">
        <f t="shared" si="170"/>
        <v>1</v>
      </c>
      <c r="HY185" s="26">
        <f t="shared" si="170"/>
        <v>1</v>
      </c>
      <c r="HZ185" s="26">
        <f t="shared" si="170"/>
        <v>1</v>
      </c>
      <c r="IA185" s="26">
        <f t="shared" si="170"/>
        <v>1</v>
      </c>
      <c r="IB185" s="26">
        <f t="shared" si="170"/>
        <v>1</v>
      </c>
      <c r="IC185" s="26">
        <f t="shared" si="170"/>
        <v>1</v>
      </c>
      <c r="ID185" s="26">
        <f t="shared" si="170"/>
        <v>1</v>
      </c>
      <c r="IE185" s="26">
        <f t="shared" si="170"/>
        <v>1</v>
      </c>
      <c r="IF185" s="26">
        <f t="shared" si="170"/>
        <v>1</v>
      </c>
      <c r="IG185" s="26">
        <f t="shared" si="170"/>
        <v>1</v>
      </c>
      <c r="IH185" s="26">
        <f t="shared" si="170"/>
        <v>1</v>
      </c>
      <c r="II185" s="26">
        <f t="shared" si="170"/>
        <v>1</v>
      </c>
      <c r="IJ185" s="26">
        <f t="shared" si="170"/>
        <v>1</v>
      </c>
      <c r="IK185" s="26">
        <f t="shared" si="170"/>
        <v>1</v>
      </c>
      <c r="IL185" s="26">
        <f t="shared" si="170"/>
        <v>1</v>
      </c>
      <c r="IM185" s="26">
        <f t="shared" si="170"/>
        <v>1</v>
      </c>
      <c r="IN185" s="26">
        <f t="shared" si="170"/>
        <v>1</v>
      </c>
      <c r="IO185" s="26">
        <f t="shared" si="170"/>
        <v>1</v>
      </c>
      <c r="IP185" s="26">
        <f t="shared" si="170"/>
        <v>1</v>
      </c>
      <c r="IQ185" s="26">
        <f t="shared" si="170"/>
        <v>1</v>
      </c>
      <c r="IR185" s="26">
        <f t="shared" si="170"/>
        <v>1</v>
      </c>
      <c r="IS185" s="26">
        <f t="shared" si="170"/>
        <v>1</v>
      </c>
      <c r="IT185" s="26">
        <f t="shared" si="170"/>
        <v>1</v>
      </c>
      <c r="IU185" s="26">
        <f t="shared" si="170"/>
        <v>1</v>
      </c>
      <c r="IV185" s="26">
        <f t="shared" si="170"/>
        <v>1</v>
      </c>
      <c r="IW185" s="26">
        <f t="shared" si="170"/>
        <v>1</v>
      </c>
      <c r="IX185" s="26">
        <f t="shared" si="170"/>
        <v>1</v>
      </c>
      <c r="IY185" s="26">
        <f t="shared" ref="IY185:LJ185" si="171">+IF(IFERROR(IY171*IY172*IY173,0)&gt;0,1,0)</f>
        <v>1</v>
      </c>
      <c r="IZ185" s="26">
        <f t="shared" si="171"/>
        <v>1</v>
      </c>
      <c r="JA185" s="26">
        <f t="shared" si="171"/>
        <v>1</v>
      </c>
      <c r="JB185" s="26">
        <f t="shared" si="171"/>
        <v>1</v>
      </c>
      <c r="JC185" s="26">
        <f t="shared" si="171"/>
        <v>1</v>
      </c>
      <c r="JD185" s="26">
        <f t="shared" si="171"/>
        <v>1</v>
      </c>
      <c r="JE185" s="26">
        <f t="shared" si="171"/>
        <v>1</v>
      </c>
      <c r="JF185" s="26">
        <f t="shared" si="171"/>
        <v>1</v>
      </c>
      <c r="JG185" s="26">
        <f t="shared" si="171"/>
        <v>1</v>
      </c>
      <c r="JH185" s="26">
        <f t="shared" si="171"/>
        <v>1</v>
      </c>
      <c r="JI185" s="26">
        <f t="shared" si="171"/>
        <v>1</v>
      </c>
      <c r="JJ185" s="26">
        <f t="shared" si="171"/>
        <v>1</v>
      </c>
      <c r="JK185" s="26">
        <f t="shared" si="171"/>
        <v>1</v>
      </c>
      <c r="JL185" s="26">
        <f t="shared" si="171"/>
        <v>1</v>
      </c>
      <c r="JM185" s="26">
        <f t="shared" si="171"/>
        <v>1</v>
      </c>
      <c r="JN185" s="26">
        <f t="shared" si="171"/>
        <v>1</v>
      </c>
      <c r="JO185" s="26">
        <f t="shared" si="171"/>
        <v>1</v>
      </c>
      <c r="JP185" s="26">
        <f t="shared" si="171"/>
        <v>1</v>
      </c>
      <c r="JQ185" s="26">
        <f t="shared" si="171"/>
        <v>1</v>
      </c>
      <c r="JR185" s="26">
        <f t="shared" si="171"/>
        <v>1</v>
      </c>
      <c r="JS185" s="26">
        <f t="shared" si="171"/>
        <v>1</v>
      </c>
      <c r="JT185" s="26">
        <f t="shared" si="171"/>
        <v>1</v>
      </c>
      <c r="JU185" s="26">
        <f t="shared" si="171"/>
        <v>1</v>
      </c>
      <c r="JV185" s="26">
        <f t="shared" si="171"/>
        <v>1</v>
      </c>
      <c r="JW185" s="26">
        <f t="shared" si="171"/>
        <v>1</v>
      </c>
      <c r="JX185" s="26">
        <f t="shared" si="171"/>
        <v>1</v>
      </c>
      <c r="JY185" s="26">
        <f t="shared" si="171"/>
        <v>1</v>
      </c>
      <c r="JZ185" s="26">
        <f t="shared" si="171"/>
        <v>1</v>
      </c>
      <c r="KA185" s="26">
        <f t="shared" si="171"/>
        <v>1</v>
      </c>
      <c r="KB185" s="26">
        <f t="shared" si="171"/>
        <v>1</v>
      </c>
      <c r="KC185" s="26">
        <f t="shared" si="171"/>
        <v>1</v>
      </c>
      <c r="KD185" s="26">
        <f t="shared" si="171"/>
        <v>1</v>
      </c>
      <c r="KE185" s="26">
        <f t="shared" si="171"/>
        <v>1</v>
      </c>
      <c r="KF185" s="26">
        <f t="shared" si="171"/>
        <v>1</v>
      </c>
      <c r="KG185" s="26">
        <f t="shared" si="171"/>
        <v>1</v>
      </c>
      <c r="KH185" s="26">
        <f t="shared" si="171"/>
        <v>1</v>
      </c>
      <c r="KI185" s="26">
        <f t="shared" si="171"/>
        <v>1</v>
      </c>
      <c r="KJ185" s="26">
        <f t="shared" si="171"/>
        <v>1</v>
      </c>
      <c r="KK185" s="26">
        <f t="shared" si="171"/>
        <v>1</v>
      </c>
      <c r="KL185" s="26">
        <f t="shared" si="171"/>
        <v>1</v>
      </c>
      <c r="KM185" s="26">
        <f t="shared" si="171"/>
        <v>1</v>
      </c>
      <c r="KN185" s="26">
        <f t="shared" si="171"/>
        <v>1</v>
      </c>
      <c r="KO185" s="26">
        <f t="shared" si="171"/>
        <v>1</v>
      </c>
      <c r="KP185" s="26">
        <f t="shared" si="171"/>
        <v>1</v>
      </c>
      <c r="KQ185" s="26">
        <f t="shared" si="171"/>
        <v>1</v>
      </c>
      <c r="KR185" s="26">
        <f t="shared" si="171"/>
        <v>1</v>
      </c>
      <c r="KS185" s="26">
        <f t="shared" si="171"/>
        <v>1</v>
      </c>
      <c r="KT185" s="26">
        <f t="shared" si="171"/>
        <v>1</v>
      </c>
      <c r="KU185" s="26">
        <f t="shared" si="171"/>
        <v>1</v>
      </c>
      <c r="KV185" s="26">
        <f t="shared" si="171"/>
        <v>1</v>
      </c>
      <c r="KW185" s="26">
        <f t="shared" si="171"/>
        <v>1</v>
      </c>
      <c r="KX185" s="26">
        <f t="shared" si="171"/>
        <v>1</v>
      </c>
      <c r="KY185" s="26">
        <f t="shared" si="171"/>
        <v>1</v>
      </c>
      <c r="KZ185" s="26">
        <f t="shared" si="171"/>
        <v>1</v>
      </c>
      <c r="LA185" s="26">
        <f t="shared" si="171"/>
        <v>1</v>
      </c>
      <c r="LB185" s="26">
        <f t="shared" si="171"/>
        <v>1</v>
      </c>
      <c r="LC185" s="26">
        <f t="shared" si="171"/>
        <v>1</v>
      </c>
      <c r="LD185" s="26">
        <f t="shared" si="171"/>
        <v>1</v>
      </c>
      <c r="LE185" s="26">
        <f t="shared" si="171"/>
        <v>1</v>
      </c>
      <c r="LF185" s="26">
        <f t="shared" si="171"/>
        <v>1</v>
      </c>
      <c r="LG185" s="26">
        <f t="shared" si="171"/>
        <v>1</v>
      </c>
      <c r="LH185" s="26">
        <f t="shared" si="171"/>
        <v>1</v>
      </c>
      <c r="LI185" s="26">
        <f t="shared" si="171"/>
        <v>1</v>
      </c>
      <c r="LJ185" s="26">
        <f t="shared" si="171"/>
        <v>1</v>
      </c>
      <c r="LK185" s="26">
        <f t="shared" ref="LK185:NV185" si="172">+IF(IFERROR(LK171*LK172*LK173,0)&gt;0,1,0)</f>
        <v>1</v>
      </c>
      <c r="LL185" s="26">
        <f t="shared" si="172"/>
        <v>1</v>
      </c>
      <c r="LM185" s="26">
        <f t="shared" si="172"/>
        <v>1</v>
      </c>
      <c r="LN185" s="26">
        <f t="shared" si="172"/>
        <v>1</v>
      </c>
      <c r="LO185" s="26">
        <f t="shared" si="172"/>
        <v>1</v>
      </c>
      <c r="LP185" s="26">
        <f t="shared" si="172"/>
        <v>1</v>
      </c>
      <c r="LQ185" s="26">
        <f t="shared" si="172"/>
        <v>1</v>
      </c>
      <c r="LR185" s="26">
        <f t="shared" si="172"/>
        <v>1</v>
      </c>
      <c r="LS185" s="26">
        <f t="shared" si="172"/>
        <v>1</v>
      </c>
      <c r="LT185" s="26">
        <f t="shared" si="172"/>
        <v>1</v>
      </c>
      <c r="LU185" s="26">
        <f t="shared" si="172"/>
        <v>1</v>
      </c>
      <c r="LV185" s="26">
        <f t="shared" si="172"/>
        <v>1</v>
      </c>
      <c r="LW185" s="26">
        <f t="shared" si="172"/>
        <v>1</v>
      </c>
      <c r="LX185" s="26">
        <f t="shared" si="172"/>
        <v>1</v>
      </c>
      <c r="LY185" s="26">
        <f t="shared" si="172"/>
        <v>1</v>
      </c>
      <c r="LZ185" s="26">
        <f t="shared" si="172"/>
        <v>1</v>
      </c>
      <c r="MA185" s="26">
        <f t="shared" si="172"/>
        <v>1</v>
      </c>
      <c r="MB185" s="26">
        <f t="shared" si="172"/>
        <v>1</v>
      </c>
      <c r="MC185" s="26">
        <f t="shared" si="172"/>
        <v>1</v>
      </c>
      <c r="MD185" s="26">
        <f t="shared" si="172"/>
        <v>1</v>
      </c>
      <c r="ME185" s="26">
        <f t="shared" si="172"/>
        <v>1</v>
      </c>
      <c r="MF185" s="26">
        <f t="shared" si="172"/>
        <v>1</v>
      </c>
      <c r="MG185" s="26">
        <f t="shared" si="172"/>
        <v>1</v>
      </c>
      <c r="MH185" s="26">
        <f t="shared" si="172"/>
        <v>1</v>
      </c>
      <c r="MI185" s="26">
        <f t="shared" si="172"/>
        <v>1</v>
      </c>
      <c r="MJ185" s="26">
        <f t="shared" si="172"/>
        <v>1</v>
      </c>
      <c r="MK185" s="26">
        <f t="shared" si="172"/>
        <v>1</v>
      </c>
      <c r="ML185" s="26">
        <f t="shared" si="172"/>
        <v>1</v>
      </c>
      <c r="MM185" s="26">
        <f t="shared" si="172"/>
        <v>1</v>
      </c>
      <c r="MN185" s="26">
        <f t="shared" si="172"/>
        <v>1</v>
      </c>
      <c r="MO185" s="26">
        <f t="shared" si="172"/>
        <v>1</v>
      </c>
      <c r="MP185" s="26">
        <f t="shared" si="172"/>
        <v>1</v>
      </c>
      <c r="MQ185" s="26">
        <f t="shared" si="172"/>
        <v>1</v>
      </c>
      <c r="MR185" s="26">
        <f t="shared" si="172"/>
        <v>1</v>
      </c>
      <c r="MS185" s="26">
        <f t="shared" si="172"/>
        <v>1</v>
      </c>
      <c r="MT185" s="26">
        <f t="shared" si="172"/>
        <v>1</v>
      </c>
      <c r="MU185" s="26">
        <f t="shared" si="172"/>
        <v>1</v>
      </c>
      <c r="MV185" s="26">
        <f t="shared" si="172"/>
        <v>1</v>
      </c>
      <c r="MW185" s="26">
        <f t="shared" si="172"/>
        <v>1</v>
      </c>
      <c r="MX185" s="26">
        <f t="shared" si="172"/>
        <v>1</v>
      </c>
      <c r="MY185" s="26">
        <f t="shared" si="172"/>
        <v>1</v>
      </c>
      <c r="MZ185" s="26">
        <f t="shared" si="172"/>
        <v>1</v>
      </c>
      <c r="NA185" s="26">
        <f t="shared" si="172"/>
        <v>1</v>
      </c>
      <c r="NB185" s="26">
        <f t="shared" si="172"/>
        <v>1</v>
      </c>
      <c r="NC185" s="26">
        <f t="shared" si="172"/>
        <v>1</v>
      </c>
      <c r="ND185" s="26">
        <f t="shared" si="172"/>
        <v>1</v>
      </c>
      <c r="NE185" s="26">
        <f t="shared" si="172"/>
        <v>1</v>
      </c>
      <c r="NF185" s="26">
        <f t="shared" si="172"/>
        <v>1</v>
      </c>
      <c r="NG185" s="26">
        <f t="shared" si="172"/>
        <v>1</v>
      </c>
      <c r="NH185" s="26">
        <f t="shared" si="172"/>
        <v>1</v>
      </c>
      <c r="NI185" s="26">
        <f t="shared" si="172"/>
        <v>1</v>
      </c>
      <c r="NJ185" s="26">
        <f t="shared" si="172"/>
        <v>1</v>
      </c>
      <c r="NK185" s="26">
        <f t="shared" si="172"/>
        <v>1</v>
      </c>
      <c r="NL185" s="26">
        <f t="shared" si="172"/>
        <v>1</v>
      </c>
      <c r="NM185" s="26">
        <f t="shared" si="172"/>
        <v>1</v>
      </c>
      <c r="NN185" s="26">
        <f t="shared" si="172"/>
        <v>1</v>
      </c>
      <c r="NO185" s="26">
        <f t="shared" si="172"/>
        <v>1</v>
      </c>
      <c r="NP185" s="26">
        <f t="shared" si="172"/>
        <v>1</v>
      </c>
      <c r="NQ185" s="26">
        <f t="shared" si="172"/>
        <v>1</v>
      </c>
      <c r="NR185" s="26">
        <f t="shared" si="172"/>
        <v>1</v>
      </c>
      <c r="NS185" s="26">
        <f t="shared" si="172"/>
        <v>1</v>
      </c>
      <c r="NT185" s="26">
        <f t="shared" si="172"/>
        <v>1</v>
      </c>
      <c r="NU185" s="26">
        <f t="shared" si="172"/>
        <v>1</v>
      </c>
      <c r="NV185" s="26">
        <f t="shared" si="172"/>
        <v>1</v>
      </c>
      <c r="NW185" s="26">
        <f t="shared" ref="NW185:QH185" si="173">+IF(IFERROR(NW171*NW172*NW173,0)&gt;0,1,0)</f>
        <v>1</v>
      </c>
      <c r="NX185" s="26">
        <f t="shared" si="173"/>
        <v>1</v>
      </c>
      <c r="NY185" s="26">
        <f t="shared" si="173"/>
        <v>1</v>
      </c>
      <c r="NZ185" s="26">
        <f t="shared" si="173"/>
        <v>1</v>
      </c>
      <c r="OA185" s="26">
        <f t="shared" si="173"/>
        <v>1</v>
      </c>
      <c r="OB185" s="26">
        <f t="shared" si="173"/>
        <v>1</v>
      </c>
      <c r="OC185" s="26">
        <f t="shared" si="173"/>
        <v>1</v>
      </c>
      <c r="OD185" s="26">
        <f t="shared" si="173"/>
        <v>1</v>
      </c>
      <c r="OE185" s="26">
        <f t="shared" si="173"/>
        <v>1</v>
      </c>
      <c r="OF185" s="26">
        <f t="shared" si="173"/>
        <v>1</v>
      </c>
      <c r="OG185" s="26">
        <f t="shared" si="173"/>
        <v>1</v>
      </c>
      <c r="OH185" s="26">
        <f t="shared" si="173"/>
        <v>1</v>
      </c>
      <c r="OI185" s="26">
        <f t="shared" si="173"/>
        <v>1</v>
      </c>
      <c r="OJ185" s="26">
        <f t="shared" si="173"/>
        <v>1</v>
      </c>
      <c r="OK185" s="26">
        <f t="shared" si="173"/>
        <v>1</v>
      </c>
      <c r="OL185" s="26">
        <f t="shared" si="173"/>
        <v>1</v>
      </c>
      <c r="OM185" s="26">
        <f t="shared" si="173"/>
        <v>1</v>
      </c>
      <c r="ON185" s="26">
        <f t="shared" si="173"/>
        <v>1</v>
      </c>
      <c r="OO185" s="26">
        <f t="shared" si="173"/>
        <v>1</v>
      </c>
      <c r="OP185" s="26">
        <f t="shared" si="173"/>
        <v>1</v>
      </c>
      <c r="OQ185" s="26">
        <f t="shared" si="173"/>
        <v>1</v>
      </c>
      <c r="OR185" s="26">
        <f t="shared" si="173"/>
        <v>1</v>
      </c>
      <c r="OS185" s="26">
        <f t="shared" si="173"/>
        <v>1</v>
      </c>
      <c r="OT185" s="26">
        <f t="shared" si="173"/>
        <v>1</v>
      </c>
      <c r="OU185" s="26">
        <f t="shared" si="173"/>
        <v>1</v>
      </c>
      <c r="OV185" s="26">
        <f t="shared" si="173"/>
        <v>1</v>
      </c>
      <c r="OW185" s="26">
        <f t="shared" si="173"/>
        <v>1</v>
      </c>
      <c r="OX185" s="26">
        <f t="shared" si="173"/>
        <v>1</v>
      </c>
      <c r="OY185" s="26">
        <f t="shared" si="173"/>
        <v>1</v>
      </c>
      <c r="OZ185" s="26">
        <f t="shared" si="173"/>
        <v>1</v>
      </c>
      <c r="PA185" s="26">
        <f t="shared" si="173"/>
        <v>1</v>
      </c>
      <c r="PB185" s="26">
        <f t="shared" si="173"/>
        <v>1</v>
      </c>
      <c r="PC185" s="26">
        <f t="shared" si="173"/>
        <v>1</v>
      </c>
      <c r="PD185" s="26">
        <f t="shared" si="173"/>
        <v>1</v>
      </c>
      <c r="PE185" s="26">
        <f t="shared" si="173"/>
        <v>1</v>
      </c>
      <c r="PF185" s="26">
        <f t="shared" si="173"/>
        <v>1</v>
      </c>
      <c r="PG185" s="26">
        <f t="shared" si="173"/>
        <v>1</v>
      </c>
      <c r="PH185" s="26">
        <f t="shared" si="173"/>
        <v>1</v>
      </c>
      <c r="PI185" s="26">
        <f t="shared" si="173"/>
        <v>1</v>
      </c>
      <c r="PJ185" s="26">
        <f t="shared" si="173"/>
        <v>1</v>
      </c>
      <c r="PK185" s="26">
        <f t="shared" si="173"/>
        <v>1</v>
      </c>
      <c r="PL185" s="26">
        <f t="shared" si="173"/>
        <v>1</v>
      </c>
      <c r="PM185" s="26">
        <f t="shared" si="173"/>
        <v>1</v>
      </c>
      <c r="PN185" s="26">
        <f t="shared" si="173"/>
        <v>1</v>
      </c>
      <c r="PO185" s="26">
        <f t="shared" si="173"/>
        <v>1</v>
      </c>
      <c r="PP185" s="26">
        <f t="shared" si="173"/>
        <v>1</v>
      </c>
      <c r="PQ185" s="26">
        <f t="shared" si="173"/>
        <v>1</v>
      </c>
      <c r="PR185" s="26">
        <f t="shared" si="173"/>
        <v>1</v>
      </c>
      <c r="PS185" s="26">
        <f t="shared" si="173"/>
        <v>1</v>
      </c>
      <c r="PT185" s="26">
        <f t="shared" si="173"/>
        <v>1</v>
      </c>
      <c r="PU185" s="26">
        <f t="shared" si="173"/>
        <v>1</v>
      </c>
      <c r="PV185" s="26">
        <f t="shared" si="173"/>
        <v>1</v>
      </c>
      <c r="PW185" s="26">
        <f t="shared" si="173"/>
        <v>1</v>
      </c>
      <c r="PX185" s="26">
        <f t="shared" si="173"/>
        <v>1</v>
      </c>
      <c r="PY185" s="26">
        <f t="shared" si="173"/>
        <v>1</v>
      </c>
      <c r="PZ185" s="26">
        <f t="shared" si="173"/>
        <v>1</v>
      </c>
      <c r="QA185" s="26">
        <f t="shared" si="173"/>
        <v>1</v>
      </c>
      <c r="QB185" s="26">
        <f t="shared" si="173"/>
        <v>1</v>
      </c>
      <c r="QC185" s="26">
        <f t="shared" si="173"/>
        <v>1</v>
      </c>
      <c r="QD185" s="26">
        <f t="shared" si="173"/>
        <v>1</v>
      </c>
      <c r="QE185" s="26">
        <f t="shared" si="173"/>
        <v>1</v>
      </c>
      <c r="QF185" s="26">
        <f t="shared" si="173"/>
        <v>1</v>
      </c>
      <c r="QG185" s="26">
        <f t="shared" si="173"/>
        <v>1</v>
      </c>
      <c r="QH185" s="26">
        <f t="shared" si="173"/>
        <v>1</v>
      </c>
      <c r="QI185" s="26">
        <f t="shared" ref="QI185:SG185" si="174">+IF(IFERROR(QI171*QI172*QI173,0)&gt;0,1,0)</f>
        <v>1</v>
      </c>
      <c r="QJ185" s="26">
        <f t="shared" si="174"/>
        <v>1</v>
      </c>
      <c r="QK185" s="26">
        <f t="shared" si="174"/>
        <v>1</v>
      </c>
      <c r="QL185" s="26">
        <f t="shared" si="174"/>
        <v>1</v>
      </c>
      <c r="QM185" s="26">
        <f t="shared" si="174"/>
        <v>1</v>
      </c>
      <c r="QN185" s="26">
        <f t="shared" si="174"/>
        <v>1</v>
      </c>
      <c r="QO185" s="26">
        <f t="shared" si="174"/>
        <v>1</v>
      </c>
      <c r="QP185" s="26">
        <f t="shared" si="174"/>
        <v>1</v>
      </c>
      <c r="QQ185" s="26">
        <f t="shared" si="174"/>
        <v>1</v>
      </c>
      <c r="QR185" s="26">
        <f t="shared" si="174"/>
        <v>1</v>
      </c>
      <c r="QS185" s="26">
        <f t="shared" si="174"/>
        <v>1</v>
      </c>
      <c r="QT185" s="26">
        <f t="shared" si="174"/>
        <v>1</v>
      </c>
      <c r="QU185" s="26">
        <f t="shared" si="174"/>
        <v>1</v>
      </c>
      <c r="QV185" s="26">
        <f t="shared" si="174"/>
        <v>1</v>
      </c>
      <c r="QW185" s="26">
        <f t="shared" si="174"/>
        <v>1</v>
      </c>
      <c r="QX185" s="26">
        <f t="shared" si="174"/>
        <v>1</v>
      </c>
      <c r="QY185" s="26">
        <f t="shared" si="174"/>
        <v>1</v>
      </c>
      <c r="QZ185" s="26">
        <f t="shared" si="174"/>
        <v>1</v>
      </c>
      <c r="RA185" s="26">
        <f t="shared" si="174"/>
        <v>1</v>
      </c>
      <c r="RB185" s="26">
        <f t="shared" si="174"/>
        <v>1</v>
      </c>
      <c r="RC185" s="26">
        <f t="shared" si="174"/>
        <v>1</v>
      </c>
      <c r="RD185" s="26">
        <f t="shared" si="174"/>
        <v>1</v>
      </c>
      <c r="RE185" s="26">
        <f t="shared" si="174"/>
        <v>1</v>
      </c>
      <c r="RF185" s="26">
        <f t="shared" si="174"/>
        <v>1</v>
      </c>
      <c r="RG185" s="26">
        <f t="shared" si="174"/>
        <v>1</v>
      </c>
      <c r="RH185" s="26">
        <f t="shared" si="174"/>
        <v>1</v>
      </c>
      <c r="RI185" s="26">
        <f t="shared" si="174"/>
        <v>1</v>
      </c>
      <c r="RJ185" s="26">
        <f t="shared" si="174"/>
        <v>1</v>
      </c>
      <c r="RK185" s="26">
        <f t="shared" si="174"/>
        <v>1</v>
      </c>
      <c r="RL185" s="26">
        <f t="shared" si="174"/>
        <v>1</v>
      </c>
      <c r="RM185" s="26">
        <f t="shared" si="174"/>
        <v>1</v>
      </c>
      <c r="RN185" s="26">
        <f t="shared" si="174"/>
        <v>1</v>
      </c>
      <c r="RO185" s="26">
        <f t="shared" si="174"/>
        <v>1</v>
      </c>
      <c r="RP185" s="26">
        <f t="shared" si="174"/>
        <v>1</v>
      </c>
      <c r="RQ185" s="26">
        <f t="shared" si="174"/>
        <v>1</v>
      </c>
      <c r="RR185" s="26">
        <f t="shared" si="174"/>
        <v>1</v>
      </c>
      <c r="RS185" s="26">
        <f t="shared" si="174"/>
        <v>1</v>
      </c>
      <c r="RT185" s="26">
        <f t="shared" si="174"/>
        <v>1</v>
      </c>
      <c r="RU185" s="26">
        <f t="shared" si="174"/>
        <v>1</v>
      </c>
      <c r="RV185" s="26">
        <f t="shared" si="174"/>
        <v>1</v>
      </c>
      <c r="RW185" s="26">
        <f t="shared" si="174"/>
        <v>1</v>
      </c>
      <c r="RX185" s="26">
        <f t="shared" si="174"/>
        <v>1</v>
      </c>
      <c r="RY185" s="26">
        <f t="shared" si="174"/>
        <v>1</v>
      </c>
      <c r="RZ185" s="26">
        <f t="shared" si="174"/>
        <v>1</v>
      </c>
      <c r="SA185" s="26">
        <f t="shared" si="174"/>
        <v>1</v>
      </c>
      <c r="SB185" s="26">
        <f t="shared" si="174"/>
        <v>1</v>
      </c>
      <c r="SC185" s="26">
        <f t="shared" si="174"/>
        <v>1</v>
      </c>
      <c r="SD185" s="26">
        <f t="shared" si="174"/>
        <v>1</v>
      </c>
      <c r="SE185" s="26">
        <f t="shared" si="174"/>
        <v>1</v>
      </c>
      <c r="SF185" s="26">
        <f t="shared" si="174"/>
        <v>1</v>
      </c>
      <c r="SG185" s="26">
        <f t="shared" si="174"/>
        <v>1</v>
      </c>
    </row>
    <row r="186" spans="1:502">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26"/>
      <c r="JH186" s="26"/>
      <c r="JI186" s="26"/>
      <c r="JJ186" s="26"/>
      <c r="JK186" s="26"/>
      <c r="JL186" s="26"/>
      <c r="JM186" s="26"/>
      <c r="JN186" s="26"/>
      <c r="JO186" s="26"/>
      <c r="JP186" s="26"/>
      <c r="JQ186" s="26"/>
      <c r="JR186" s="26"/>
      <c r="JS186" s="26"/>
      <c r="JT186" s="26"/>
      <c r="JU186" s="26"/>
      <c r="JV186" s="26"/>
      <c r="JW186" s="26"/>
      <c r="JX186" s="26"/>
      <c r="JY186" s="26"/>
      <c r="JZ186" s="26"/>
      <c r="KA186" s="26"/>
      <c r="KB186" s="26"/>
      <c r="KC186" s="26"/>
      <c r="KD186" s="26"/>
      <c r="KE186" s="26"/>
      <c r="KF186" s="26"/>
      <c r="KG186" s="26"/>
      <c r="KH186" s="26"/>
      <c r="KI186" s="26"/>
      <c r="KJ186" s="26"/>
      <c r="KK186" s="26"/>
      <c r="KL186" s="26"/>
      <c r="KM186" s="26"/>
      <c r="KN186" s="26"/>
      <c r="KO186" s="26"/>
      <c r="KP186" s="26"/>
      <c r="KQ186" s="26"/>
      <c r="KR186" s="26"/>
      <c r="KS186" s="26"/>
      <c r="KT186" s="26"/>
      <c r="KU186" s="26"/>
      <c r="KV186" s="26"/>
      <c r="KW186" s="26"/>
      <c r="KX186" s="26"/>
      <c r="KY186" s="26"/>
      <c r="KZ186" s="26"/>
      <c r="LA186" s="26"/>
      <c r="LB186" s="26"/>
      <c r="LC186" s="26"/>
      <c r="LD186" s="26"/>
      <c r="LE186" s="26"/>
      <c r="LF186" s="26"/>
      <c r="LG186" s="26"/>
      <c r="LH186" s="26"/>
      <c r="LI186" s="26"/>
      <c r="LJ186" s="26"/>
      <c r="LK186" s="26"/>
      <c r="LL186" s="26"/>
      <c r="LM186" s="26"/>
      <c r="LN186" s="26"/>
      <c r="LO186" s="26"/>
      <c r="LP186" s="26"/>
      <c r="LQ186" s="26"/>
      <c r="LR186" s="26"/>
      <c r="LS186" s="26"/>
      <c r="LT186" s="26"/>
      <c r="LU186" s="26"/>
      <c r="LV186" s="26"/>
      <c r="LW186" s="26"/>
      <c r="LX186" s="26"/>
      <c r="LY186" s="26"/>
      <c r="LZ186" s="26"/>
      <c r="MA186" s="26"/>
      <c r="MB186" s="26"/>
      <c r="MC186" s="26"/>
      <c r="MD186" s="26"/>
      <c r="ME186" s="26"/>
      <c r="MF186" s="26"/>
      <c r="MG186" s="26"/>
      <c r="MH186" s="26"/>
      <c r="MI186" s="26"/>
      <c r="MJ186" s="26"/>
      <c r="MK186" s="26"/>
      <c r="ML186" s="26"/>
      <c r="MM186" s="26"/>
      <c r="MN186" s="26"/>
      <c r="MO186" s="26"/>
      <c r="MP186" s="26"/>
      <c r="MQ186" s="26"/>
      <c r="MR186" s="26"/>
      <c r="MS186" s="26"/>
      <c r="MT186" s="26"/>
      <c r="MU186" s="26"/>
      <c r="MV186" s="26"/>
      <c r="MW186" s="26"/>
      <c r="MX186" s="26"/>
      <c r="MY186" s="26"/>
      <c r="MZ186" s="26"/>
      <c r="NA186" s="26"/>
      <c r="NB186" s="26"/>
      <c r="NC186" s="26"/>
      <c r="ND186" s="26"/>
      <c r="NE186" s="26"/>
      <c r="NF186" s="26"/>
      <c r="NG186" s="26"/>
      <c r="NH186" s="26"/>
      <c r="NI186" s="26"/>
      <c r="NJ186" s="26"/>
      <c r="NK186" s="26"/>
      <c r="NL186" s="26"/>
      <c r="NM186" s="26"/>
      <c r="NN186" s="26"/>
      <c r="NO186" s="26"/>
      <c r="NP186" s="26"/>
      <c r="NQ186" s="26"/>
      <c r="NR186" s="26"/>
      <c r="NS186" s="26"/>
      <c r="NT186" s="26"/>
      <c r="NU186" s="26"/>
      <c r="NV186" s="26"/>
      <c r="NW186" s="26"/>
      <c r="NX186" s="26"/>
      <c r="NY186" s="26"/>
      <c r="NZ186" s="26"/>
      <c r="OA186" s="26"/>
      <c r="OB186" s="26"/>
      <c r="OC186" s="26"/>
      <c r="OD186" s="26"/>
      <c r="OE186" s="26"/>
      <c r="OF186" s="26"/>
      <c r="OG186" s="26"/>
      <c r="OH186" s="26"/>
      <c r="OI186" s="26"/>
      <c r="OJ186" s="26"/>
      <c r="OK186" s="26"/>
      <c r="OL186" s="26"/>
      <c r="OM186" s="26"/>
      <c r="ON186" s="26"/>
      <c r="OO186" s="26"/>
      <c r="OP186" s="26"/>
      <c r="OQ186" s="26"/>
      <c r="OR186" s="26"/>
      <c r="OS186" s="26"/>
      <c r="OT186" s="26"/>
      <c r="OU186" s="26"/>
      <c r="OV186" s="26"/>
      <c r="OW186" s="26"/>
      <c r="OX186" s="26"/>
      <c r="OY186" s="26"/>
      <c r="OZ186" s="26"/>
      <c r="PA186" s="26"/>
      <c r="PB186" s="26"/>
      <c r="PC186" s="26"/>
      <c r="PD186" s="26"/>
      <c r="PE186" s="26"/>
      <c r="PF186" s="26"/>
      <c r="PG186" s="26"/>
      <c r="PH186" s="26"/>
      <c r="PI186" s="26"/>
      <c r="PJ186" s="26"/>
      <c r="PK186" s="26"/>
      <c r="PL186" s="26"/>
      <c r="PM186" s="26"/>
      <c r="PN186" s="26"/>
      <c r="PO186" s="26"/>
      <c r="PP186" s="26"/>
      <c r="PQ186" s="26"/>
      <c r="PR186" s="26"/>
      <c r="PS186" s="26"/>
      <c r="PT186" s="26"/>
      <c r="PU186" s="26"/>
      <c r="PV186" s="26"/>
      <c r="PW186" s="26"/>
      <c r="PX186" s="26"/>
      <c r="PY186" s="26"/>
      <c r="PZ186" s="26"/>
      <c r="QA186" s="26"/>
      <c r="QB186" s="26"/>
      <c r="QC186" s="26"/>
      <c r="QD186" s="26"/>
      <c r="QE186" s="26"/>
      <c r="QF186" s="26"/>
      <c r="QG186" s="26"/>
      <c r="QH186" s="26"/>
      <c r="QI186" s="26"/>
      <c r="QJ186" s="26"/>
      <c r="QK186" s="26"/>
      <c r="QL186" s="26"/>
      <c r="QM186" s="26"/>
      <c r="QN186" s="26"/>
      <c r="QO186" s="26"/>
      <c r="QP186" s="26"/>
      <c r="QQ186" s="26"/>
      <c r="QR186" s="26"/>
      <c r="QS186" s="26"/>
      <c r="QT186" s="26"/>
      <c r="QU186" s="26"/>
      <c r="QV186" s="26"/>
      <c r="QW186" s="26"/>
      <c r="QX186" s="26"/>
      <c r="QY186" s="26"/>
      <c r="QZ186" s="26"/>
      <c r="RA186" s="26"/>
      <c r="RB186" s="26"/>
      <c r="RC186" s="26"/>
      <c r="RD186" s="26"/>
      <c r="RE186" s="26"/>
      <c r="RF186" s="26"/>
      <c r="RG186" s="26"/>
      <c r="RH186" s="26"/>
      <c r="RI186" s="26"/>
      <c r="RJ186" s="26"/>
      <c r="RK186" s="26"/>
      <c r="RL186" s="26"/>
      <c r="RM186" s="26"/>
      <c r="RN186" s="26"/>
      <c r="RO186" s="26"/>
      <c r="RP186" s="26"/>
      <c r="RQ186" s="26"/>
      <c r="RR186" s="26"/>
      <c r="RS186" s="26"/>
      <c r="RT186" s="26"/>
      <c r="RU186" s="26"/>
      <c r="RV186" s="26"/>
      <c r="RW186" s="26"/>
      <c r="RX186" s="26"/>
      <c r="RY186" s="26"/>
      <c r="RZ186" s="26"/>
      <c r="SA186" s="26"/>
      <c r="SB186" s="26"/>
      <c r="SC186" s="26"/>
      <c r="SD186" s="26"/>
      <c r="SE186" s="26"/>
      <c r="SF186" s="26"/>
      <c r="SG186" s="26"/>
    </row>
    <row r="187" spans="1:502">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row>
    <row r="188" spans="1:502">
      <c r="A188" t="s">
        <v>563</v>
      </c>
      <c r="B188" s="1">
        <f t="shared" ref="B188:BM188" si="175">+IF(B185=0,"",$Q$67*$Q$68*MAX(0,$Q$63-MAX(B171,$Q$64)))</f>
        <v>8262</v>
      </c>
      <c r="C188" s="1">
        <f t="shared" si="175"/>
        <v>0</v>
      </c>
      <c r="D188" s="1">
        <f t="shared" si="175"/>
        <v>3021.75</v>
      </c>
      <c r="E188" s="1">
        <f t="shared" si="175"/>
        <v>0</v>
      </c>
      <c r="F188" s="1">
        <f t="shared" si="175"/>
        <v>0</v>
      </c>
      <c r="G188" s="1">
        <f t="shared" si="175"/>
        <v>0</v>
      </c>
      <c r="H188" s="1">
        <f t="shared" si="175"/>
        <v>0</v>
      </c>
      <c r="I188" s="1">
        <f t="shared" si="175"/>
        <v>0</v>
      </c>
      <c r="J188" s="1">
        <f t="shared" si="175"/>
        <v>0</v>
      </c>
      <c r="K188" s="1">
        <f t="shared" si="175"/>
        <v>5967.0000000000018</v>
      </c>
      <c r="L188" s="1">
        <f t="shared" si="175"/>
        <v>1989.0000000000018</v>
      </c>
      <c r="M188" s="1">
        <f t="shared" si="175"/>
        <v>0</v>
      </c>
      <c r="N188" s="1">
        <f t="shared" si="175"/>
        <v>0</v>
      </c>
      <c r="O188" s="1">
        <f t="shared" si="175"/>
        <v>114.75000000000435</v>
      </c>
      <c r="P188" s="1">
        <f t="shared" si="175"/>
        <v>0</v>
      </c>
      <c r="Q188" s="1">
        <f t="shared" si="175"/>
        <v>2448.0000000000023</v>
      </c>
      <c r="R188" s="1">
        <f t="shared" si="175"/>
        <v>994.4999999999992</v>
      </c>
      <c r="S188" s="1">
        <f t="shared" si="175"/>
        <v>0</v>
      </c>
      <c r="T188" s="1">
        <f t="shared" si="175"/>
        <v>7535.2500000000027</v>
      </c>
      <c r="U188" s="1">
        <f t="shared" si="175"/>
        <v>0</v>
      </c>
      <c r="V188" s="1">
        <f t="shared" si="175"/>
        <v>0</v>
      </c>
      <c r="W188" s="1">
        <f t="shared" si="175"/>
        <v>0</v>
      </c>
      <c r="X188" s="1">
        <f t="shared" si="175"/>
        <v>0</v>
      </c>
      <c r="Y188" s="1">
        <f t="shared" si="175"/>
        <v>0</v>
      </c>
      <c r="Z188" s="1">
        <f t="shared" si="175"/>
        <v>0</v>
      </c>
      <c r="AA188" s="1">
        <f t="shared" si="175"/>
        <v>0</v>
      </c>
      <c r="AB188" s="1">
        <f t="shared" si="175"/>
        <v>2371.5000000000005</v>
      </c>
      <c r="AC188" s="1">
        <f t="shared" si="175"/>
        <v>7267.5000000000009</v>
      </c>
      <c r="AD188" s="1">
        <f t="shared" si="175"/>
        <v>0</v>
      </c>
      <c r="AE188" s="1">
        <f t="shared" si="175"/>
        <v>3366.0000000000032</v>
      </c>
      <c r="AF188" s="1">
        <f t="shared" si="175"/>
        <v>2295.0000000000018</v>
      </c>
      <c r="AG188" s="1">
        <f t="shared" si="175"/>
        <v>0</v>
      </c>
      <c r="AH188" s="1">
        <f t="shared" si="175"/>
        <v>0</v>
      </c>
      <c r="AI188" s="1">
        <f t="shared" si="175"/>
        <v>0</v>
      </c>
      <c r="AJ188" s="1">
        <f t="shared" si="175"/>
        <v>0</v>
      </c>
      <c r="AK188" s="1">
        <f t="shared" si="175"/>
        <v>0</v>
      </c>
      <c r="AL188" s="1">
        <f t="shared" si="175"/>
        <v>0</v>
      </c>
      <c r="AM188" s="1">
        <f t="shared" si="175"/>
        <v>2409.7500000000032</v>
      </c>
      <c r="AN188" s="1">
        <f t="shared" si="175"/>
        <v>0</v>
      </c>
      <c r="AO188" s="1">
        <f t="shared" si="175"/>
        <v>0</v>
      </c>
      <c r="AP188" s="1">
        <f t="shared" si="175"/>
        <v>4972.5000000000027</v>
      </c>
      <c r="AQ188" s="1">
        <f t="shared" si="175"/>
        <v>0</v>
      </c>
      <c r="AR188" s="1">
        <f t="shared" si="175"/>
        <v>0</v>
      </c>
      <c r="AS188" s="1">
        <f t="shared" si="175"/>
        <v>0</v>
      </c>
      <c r="AT188" s="1">
        <f t="shared" si="175"/>
        <v>1721.2500000000007</v>
      </c>
      <c r="AU188" s="1">
        <f t="shared" si="175"/>
        <v>1032.7499999999984</v>
      </c>
      <c r="AV188" s="1">
        <f t="shared" si="175"/>
        <v>382.49999999999864</v>
      </c>
      <c r="AW188" s="1">
        <f t="shared" si="175"/>
        <v>1185.7500000000018</v>
      </c>
      <c r="AX188" s="1">
        <f t="shared" si="175"/>
        <v>0</v>
      </c>
      <c r="AY188" s="1">
        <f t="shared" si="175"/>
        <v>7344</v>
      </c>
      <c r="AZ188" s="1">
        <f t="shared" si="175"/>
        <v>612.00000000000057</v>
      </c>
      <c r="BA188" s="1">
        <f t="shared" si="175"/>
        <v>0</v>
      </c>
      <c r="BB188" s="1">
        <f t="shared" si="175"/>
        <v>4551.7500000000018</v>
      </c>
      <c r="BC188" s="1">
        <f t="shared" si="175"/>
        <v>76.499999999998366</v>
      </c>
      <c r="BD188" s="1">
        <f t="shared" si="175"/>
        <v>0</v>
      </c>
      <c r="BE188" s="1">
        <f t="shared" si="175"/>
        <v>0</v>
      </c>
      <c r="BF188" s="1">
        <f t="shared" si="175"/>
        <v>459.00000000000381</v>
      </c>
      <c r="BG188" s="1">
        <f t="shared" si="175"/>
        <v>0</v>
      </c>
      <c r="BH188" s="1">
        <f t="shared" si="175"/>
        <v>3366.0000000000032</v>
      </c>
      <c r="BI188" s="1">
        <f t="shared" si="175"/>
        <v>0</v>
      </c>
      <c r="BJ188" s="1">
        <f t="shared" si="175"/>
        <v>0</v>
      </c>
      <c r="BK188" s="1">
        <f t="shared" si="175"/>
        <v>0</v>
      </c>
      <c r="BL188" s="1">
        <f t="shared" si="175"/>
        <v>0</v>
      </c>
      <c r="BM188" s="1">
        <f t="shared" si="175"/>
        <v>1912.5</v>
      </c>
      <c r="BN188" s="1">
        <f t="shared" ref="BN188:DY188" si="176">+IF(BN185=0,"",$Q$67*$Q$68*MAX(0,$Q$63-MAX(BN171,$Q$64)))</f>
        <v>1950.7500000000025</v>
      </c>
      <c r="BO188" s="1">
        <f t="shared" si="176"/>
        <v>0</v>
      </c>
      <c r="BP188" s="1">
        <f t="shared" si="176"/>
        <v>0</v>
      </c>
      <c r="BQ188" s="1">
        <f t="shared" si="176"/>
        <v>6426.0000000000027</v>
      </c>
      <c r="BR188" s="1">
        <f t="shared" si="176"/>
        <v>0</v>
      </c>
      <c r="BS188" s="1">
        <f t="shared" si="176"/>
        <v>1989.0000000000018</v>
      </c>
      <c r="BT188" s="1">
        <f t="shared" si="176"/>
        <v>0</v>
      </c>
      <c r="BU188" s="1">
        <f t="shared" si="176"/>
        <v>0</v>
      </c>
      <c r="BV188" s="1">
        <f t="shared" si="176"/>
        <v>2715.75</v>
      </c>
      <c r="BW188" s="1">
        <f t="shared" si="176"/>
        <v>0</v>
      </c>
      <c r="BX188" s="1">
        <f t="shared" si="176"/>
        <v>0</v>
      </c>
      <c r="BY188" s="1">
        <f t="shared" si="176"/>
        <v>0</v>
      </c>
      <c r="BZ188" s="1">
        <f t="shared" si="176"/>
        <v>0</v>
      </c>
      <c r="CA188" s="1">
        <f t="shared" si="176"/>
        <v>2065.5</v>
      </c>
      <c r="CB188" s="1">
        <f t="shared" si="176"/>
        <v>0</v>
      </c>
      <c r="CC188" s="1">
        <f t="shared" si="176"/>
        <v>0</v>
      </c>
      <c r="CD188" s="1">
        <f t="shared" si="176"/>
        <v>2983.5000000000009</v>
      </c>
      <c r="CE188" s="1">
        <f t="shared" si="176"/>
        <v>1377.0000000000045</v>
      </c>
      <c r="CF188" s="1">
        <f t="shared" si="176"/>
        <v>0</v>
      </c>
      <c r="CG188" s="1">
        <f t="shared" si="176"/>
        <v>0</v>
      </c>
      <c r="CH188" s="1">
        <f t="shared" si="176"/>
        <v>0</v>
      </c>
      <c r="CI188" s="1">
        <f t="shared" si="176"/>
        <v>0</v>
      </c>
      <c r="CJ188" s="1">
        <f t="shared" si="176"/>
        <v>0</v>
      </c>
      <c r="CK188" s="1">
        <f t="shared" si="176"/>
        <v>1338.7499999999986</v>
      </c>
      <c r="CL188" s="1">
        <f t="shared" si="176"/>
        <v>3366.0000000000032</v>
      </c>
      <c r="CM188" s="1">
        <f t="shared" si="176"/>
        <v>0</v>
      </c>
      <c r="CN188" s="1">
        <f t="shared" si="176"/>
        <v>0</v>
      </c>
      <c r="CO188" s="1">
        <f t="shared" si="176"/>
        <v>0</v>
      </c>
      <c r="CP188" s="1">
        <f t="shared" si="176"/>
        <v>879.75000000000159</v>
      </c>
      <c r="CQ188" s="1">
        <f t="shared" si="176"/>
        <v>0</v>
      </c>
      <c r="CR188" s="1">
        <f t="shared" si="176"/>
        <v>3021.75</v>
      </c>
      <c r="CS188" s="1">
        <f t="shared" si="176"/>
        <v>0</v>
      </c>
      <c r="CT188" s="1">
        <f t="shared" si="176"/>
        <v>382.49999999999864</v>
      </c>
      <c r="CU188" s="1">
        <f t="shared" si="176"/>
        <v>0</v>
      </c>
      <c r="CV188" s="1">
        <f t="shared" si="176"/>
        <v>0</v>
      </c>
      <c r="CW188" s="1">
        <f t="shared" si="176"/>
        <v>1568.2500000000005</v>
      </c>
      <c r="CX188" s="1">
        <f t="shared" si="176"/>
        <v>3786.7500000000009</v>
      </c>
      <c r="CY188" s="1">
        <f t="shared" si="176"/>
        <v>0</v>
      </c>
      <c r="CZ188" s="1">
        <f t="shared" si="176"/>
        <v>0</v>
      </c>
      <c r="DA188" s="1">
        <f t="shared" si="176"/>
        <v>535.50000000000216</v>
      </c>
      <c r="DB188" s="1">
        <f t="shared" si="176"/>
        <v>0</v>
      </c>
      <c r="DC188" s="1">
        <f t="shared" si="176"/>
        <v>0</v>
      </c>
      <c r="DD188" s="1">
        <f t="shared" si="176"/>
        <v>0</v>
      </c>
      <c r="DE188" s="1">
        <f t="shared" si="176"/>
        <v>6655.5000000000009</v>
      </c>
      <c r="DF188" s="1">
        <f t="shared" si="176"/>
        <v>0</v>
      </c>
      <c r="DG188" s="1">
        <f t="shared" si="176"/>
        <v>0</v>
      </c>
      <c r="DH188" s="1">
        <f t="shared" si="176"/>
        <v>0</v>
      </c>
      <c r="DI188" s="1">
        <f t="shared" si="176"/>
        <v>0</v>
      </c>
      <c r="DJ188" s="1">
        <f t="shared" si="176"/>
        <v>2677.5000000000005</v>
      </c>
      <c r="DK188" s="1">
        <f t="shared" si="176"/>
        <v>76.499999999998366</v>
      </c>
      <c r="DL188" s="1">
        <f t="shared" si="176"/>
        <v>0</v>
      </c>
      <c r="DM188" s="1">
        <f t="shared" si="176"/>
        <v>3327.7500000000005</v>
      </c>
      <c r="DN188" s="1">
        <f t="shared" si="176"/>
        <v>3786.7500000000009</v>
      </c>
      <c r="DO188" s="1">
        <f t="shared" si="176"/>
        <v>0</v>
      </c>
      <c r="DP188" s="1">
        <f t="shared" si="176"/>
        <v>0</v>
      </c>
      <c r="DQ188" s="1">
        <f t="shared" si="176"/>
        <v>0</v>
      </c>
      <c r="DR188" s="1">
        <f t="shared" si="176"/>
        <v>0</v>
      </c>
      <c r="DS188" s="1">
        <f t="shared" si="176"/>
        <v>1491.7500000000023</v>
      </c>
      <c r="DT188" s="1">
        <f t="shared" si="176"/>
        <v>0</v>
      </c>
      <c r="DU188" s="1">
        <f t="shared" si="176"/>
        <v>0</v>
      </c>
      <c r="DV188" s="1">
        <f t="shared" si="176"/>
        <v>1912.5</v>
      </c>
      <c r="DW188" s="1">
        <f t="shared" si="176"/>
        <v>0</v>
      </c>
      <c r="DX188" s="1">
        <f t="shared" si="176"/>
        <v>841.5000000000025</v>
      </c>
      <c r="DY188" s="1">
        <f t="shared" si="176"/>
        <v>6502.5000000000009</v>
      </c>
      <c r="DZ188" s="1">
        <f t="shared" ref="DZ188:GK188" si="177">+IF(DZ185=0,"",$Q$67*$Q$68*MAX(0,$Q$63-MAX(DZ171,$Q$64)))</f>
        <v>5584.5</v>
      </c>
      <c r="EA188" s="1">
        <f t="shared" si="177"/>
        <v>1262.2500000000002</v>
      </c>
      <c r="EB188" s="1">
        <f t="shared" si="177"/>
        <v>0</v>
      </c>
      <c r="EC188" s="1">
        <f t="shared" si="177"/>
        <v>0</v>
      </c>
      <c r="ED188" s="1">
        <f t="shared" si="177"/>
        <v>0</v>
      </c>
      <c r="EE188" s="1">
        <f t="shared" si="177"/>
        <v>2027.2500000000009</v>
      </c>
      <c r="EF188" s="1">
        <f t="shared" si="177"/>
        <v>38.249999999999183</v>
      </c>
      <c r="EG188" s="1">
        <f t="shared" si="177"/>
        <v>2142.0000000000018</v>
      </c>
      <c r="EH188" s="1">
        <f t="shared" si="177"/>
        <v>0</v>
      </c>
      <c r="EI188" s="1">
        <f t="shared" si="177"/>
        <v>0</v>
      </c>
      <c r="EJ188" s="1">
        <f t="shared" si="177"/>
        <v>0</v>
      </c>
      <c r="EK188" s="1">
        <f t="shared" si="177"/>
        <v>0</v>
      </c>
      <c r="EL188" s="1">
        <f t="shared" si="177"/>
        <v>0</v>
      </c>
      <c r="EM188" s="1">
        <f t="shared" si="177"/>
        <v>4896.0000000000009</v>
      </c>
      <c r="EN188" s="1">
        <f t="shared" si="177"/>
        <v>0</v>
      </c>
      <c r="EO188" s="1">
        <f t="shared" si="177"/>
        <v>0</v>
      </c>
      <c r="EP188" s="1">
        <f t="shared" si="177"/>
        <v>0</v>
      </c>
      <c r="EQ188" s="1">
        <f t="shared" si="177"/>
        <v>5699.2500000000009</v>
      </c>
      <c r="ER188" s="1">
        <f t="shared" si="177"/>
        <v>114.75000000000435</v>
      </c>
      <c r="ES188" s="1">
        <f t="shared" si="177"/>
        <v>420.7500000000046</v>
      </c>
      <c r="ET188" s="1">
        <f t="shared" si="177"/>
        <v>6120.0000000000018</v>
      </c>
      <c r="EU188" s="1">
        <f t="shared" si="177"/>
        <v>2562.7499999999995</v>
      </c>
      <c r="EV188" s="1">
        <f t="shared" si="177"/>
        <v>2486.2500000000014</v>
      </c>
      <c r="EW188" s="1">
        <f t="shared" si="177"/>
        <v>0</v>
      </c>
      <c r="EX188" s="1">
        <f t="shared" si="177"/>
        <v>0</v>
      </c>
      <c r="EY188" s="1">
        <f t="shared" si="177"/>
        <v>0</v>
      </c>
      <c r="EZ188" s="1">
        <f t="shared" si="177"/>
        <v>0</v>
      </c>
      <c r="FA188" s="1">
        <f t="shared" si="177"/>
        <v>6043.5</v>
      </c>
      <c r="FB188" s="1">
        <f t="shared" si="177"/>
        <v>0</v>
      </c>
      <c r="FC188" s="1">
        <f t="shared" si="177"/>
        <v>0</v>
      </c>
      <c r="FD188" s="1">
        <f t="shared" si="177"/>
        <v>0</v>
      </c>
      <c r="FE188" s="1">
        <f t="shared" si="177"/>
        <v>1262.2500000000002</v>
      </c>
      <c r="FF188" s="1">
        <f t="shared" si="177"/>
        <v>0</v>
      </c>
      <c r="FG188" s="1">
        <f t="shared" si="177"/>
        <v>0</v>
      </c>
      <c r="FH188" s="1">
        <f t="shared" si="177"/>
        <v>0</v>
      </c>
      <c r="FI188" s="1">
        <f t="shared" si="177"/>
        <v>0</v>
      </c>
      <c r="FJ188" s="1">
        <f t="shared" si="177"/>
        <v>0</v>
      </c>
      <c r="FK188" s="1">
        <f t="shared" si="177"/>
        <v>0</v>
      </c>
      <c r="FL188" s="1">
        <f t="shared" si="177"/>
        <v>0</v>
      </c>
      <c r="FM188" s="1">
        <f t="shared" si="177"/>
        <v>4743.0000000000009</v>
      </c>
      <c r="FN188" s="1">
        <f t="shared" si="177"/>
        <v>0</v>
      </c>
      <c r="FO188" s="1">
        <f t="shared" si="177"/>
        <v>6617.2500000000018</v>
      </c>
      <c r="FP188" s="1">
        <f t="shared" si="177"/>
        <v>0</v>
      </c>
      <c r="FQ188" s="1">
        <f t="shared" si="177"/>
        <v>76.499999999998366</v>
      </c>
      <c r="FR188" s="1">
        <f t="shared" si="177"/>
        <v>0</v>
      </c>
      <c r="FS188" s="1">
        <f t="shared" si="177"/>
        <v>6617.2500000000018</v>
      </c>
      <c r="FT188" s="1">
        <f t="shared" si="177"/>
        <v>4896.0000000000009</v>
      </c>
      <c r="FU188" s="1">
        <f t="shared" si="177"/>
        <v>3404.2500000000023</v>
      </c>
      <c r="FV188" s="1">
        <f t="shared" si="177"/>
        <v>0</v>
      </c>
      <c r="FW188" s="1">
        <f t="shared" si="177"/>
        <v>0</v>
      </c>
      <c r="FX188" s="1">
        <f t="shared" si="177"/>
        <v>0</v>
      </c>
      <c r="FY188" s="1">
        <f t="shared" si="177"/>
        <v>0</v>
      </c>
      <c r="FZ188" s="1">
        <f t="shared" si="177"/>
        <v>0</v>
      </c>
      <c r="GA188" s="1">
        <f t="shared" si="177"/>
        <v>0</v>
      </c>
      <c r="GB188" s="1">
        <f t="shared" si="177"/>
        <v>3710.2500000000023</v>
      </c>
      <c r="GC188" s="1">
        <f t="shared" si="177"/>
        <v>153.00000000000352</v>
      </c>
      <c r="GD188" s="1">
        <f t="shared" si="177"/>
        <v>0</v>
      </c>
      <c r="GE188" s="1">
        <f t="shared" si="177"/>
        <v>803.2500000000033</v>
      </c>
      <c r="GF188" s="1">
        <f t="shared" si="177"/>
        <v>765.00000000000409</v>
      </c>
      <c r="GG188" s="1">
        <f t="shared" si="177"/>
        <v>0</v>
      </c>
      <c r="GH188" s="1">
        <f t="shared" si="177"/>
        <v>3251.2500000000018</v>
      </c>
      <c r="GI188" s="1">
        <f t="shared" si="177"/>
        <v>0</v>
      </c>
      <c r="GJ188" s="1">
        <f t="shared" si="177"/>
        <v>1606.4999999999998</v>
      </c>
      <c r="GK188" s="1">
        <f t="shared" si="177"/>
        <v>612.00000000000057</v>
      </c>
      <c r="GL188" s="1">
        <f t="shared" ref="GL188:IW188" si="178">+IF(GL185=0,"",$Q$67*$Q$68*MAX(0,$Q$63-MAX(GL171,$Q$64)))</f>
        <v>0</v>
      </c>
      <c r="GM188" s="1">
        <f t="shared" si="178"/>
        <v>0</v>
      </c>
      <c r="GN188" s="1">
        <f t="shared" si="178"/>
        <v>0</v>
      </c>
      <c r="GO188" s="1">
        <f t="shared" si="178"/>
        <v>0</v>
      </c>
      <c r="GP188" s="1">
        <f t="shared" si="178"/>
        <v>0</v>
      </c>
      <c r="GQ188" s="1">
        <f t="shared" si="178"/>
        <v>0</v>
      </c>
      <c r="GR188" s="1">
        <f t="shared" si="178"/>
        <v>0</v>
      </c>
      <c r="GS188" s="1">
        <f t="shared" si="178"/>
        <v>0</v>
      </c>
      <c r="GT188" s="1">
        <f t="shared" si="178"/>
        <v>0</v>
      </c>
      <c r="GU188" s="1">
        <f t="shared" si="178"/>
        <v>0</v>
      </c>
      <c r="GV188" s="1">
        <f t="shared" si="178"/>
        <v>0</v>
      </c>
      <c r="GW188" s="1">
        <f t="shared" si="178"/>
        <v>0</v>
      </c>
      <c r="GX188" s="1">
        <f t="shared" si="178"/>
        <v>0</v>
      </c>
      <c r="GY188" s="1">
        <f t="shared" si="178"/>
        <v>6081.7500000000027</v>
      </c>
      <c r="GZ188" s="1">
        <f t="shared" si="178"/>
        <v>5010.7500000000018</v>
      </c>
      <c r="HA188" s="1">
        <f t="shared" si="178"/>
        <v>229.5000000000019</v>
      </c>
      <c r="HB188" s="1">
        <f t="shared" si="178"/>
        <v>0</v>
      </c>
      <c r="HC188" s="1">
        <f t="shared" si="178"/>
        <v>0</v>
      </c>
      <c r="HD188" s="1">
        <f t="shared" si="178"/>
        <v>3825</v>
      </c>
      <c r="HE188" s="1">
        <f t="shared" si="178"/>
        <v>0</v>
      </c>
      <c r="HF188" s="1">
        <f t="shared" si="178"/>
        <v>9486.0000000000018</v>
      </c>
      <c r="HG188" s="1">
        <f t="shared" si="178"/>
        <v>6617.2500000000018</v>
      </c>
      <c r="HH188" s="1">
        <f t="shared" si="178"/>
        <v>0</v>
      </c>
      <c r="HI188" s="1">
        <f t="shared" si="178"/>
        <v>0</v>
      </c>
      <c r="HJ188" s="1">
        <f t="shared" si="178"/>
        <v>497.25000000000301</v>
      </c>
      <c r="HK188" s="1">
        <f t="shared" si="178"/>
        <v>4743.0000000000009</v>
      </c>
      <c r="HL188" s="1">
        <f t="shared" si="178"/>
        <v>0</v>
      </c>
      <c r="HM188" s="1">
        <f t="shared" si="178"/>
        <v>0</v>
      </c>
      <c r="HN188" s="1">
        <f t="shared" si="178"/>
        <v>0</v>
      </c>
      <c r="HO188" s="1">
        <f t="shared" si="178"/>
        <v>0</v>
      </c>
      <c r="HP188" s="1">
        <f t="shared" si="178"/>
        <v>3518.9999999999995</v>
      </c>
      <c r="HQ188" s="1">
        <f t="shared" si="178"/>
        <v>229.5000000000019</v>
      </c>
      <c r="HR188" s="1">
        <f t="shared" si="178"/>
        <v>7152.75</v>
      </c>
      <c r="HS188" s="1">
        <f t="shared" si="178"/>
        <v>1300.4999999999995</v>
      </c>
      <c r="HT188" s="1">
        <f t="shared" si="178"/>
        <v>688.49999999999886</v>
      </c>
      <c r="HU188" s="1">
        <f t="shared" si="178"/>
        <v>0</v>
      </c>
      <c r="HV188" s="1">
        <f t="shared" si="178"/>
        <v>0</v>
      </c>
      <c r="HW188" s="1">
        <f t="shared" si="178"/>
        <v>0</v>
      </c>
      <c r="HX188" s="1">
        <f t="shared" si="178"/>
        <v>0</v>
      </c>
      <c r="HY188" s="1">
        <f t="shared" si="178"/>
        <v>0</v>
      </c>
      <c r="HZ188" s="1">
        <f t="shared" si="178"/>
        <v>0</v>
      </c>
      <c r="IA188" s="1">
        <f t="shared" si="178"/>
        <v>6617.2500000000018</v>
      </c>
      <c r="IB188" s="1">
        <f t="shared" si="178"/>
        <v>0</v>
      </c>
      <c r="IC188" s="1">
        <f t="shared" si="178"/>
        <v>0</v>
      </c>
      <c r="ID188" s="1">
        <f t="shared" si="178"/>
        <v>0</v>
      </c>
      <c r="IE188" s="1">
        <f t="shared" si="178"/>
        <v>3595.5000000000014</v>
      </c>
      <c r="IF188" s="1">
        <f t="shared" si="178"/>
        <v>956.25</v>
      </c>
      <c r="IG188" s="1">
        <f t="shared" si="178"/>
        <v>0</v>
      </c>
      <c r="IH188" s="1">
        <f t="shared" si="178"/>
        <v>0</v>
      </c>
      <c r="II188" s="1">
        <f t="shared" si="178"/>
        <v>0</v>
      </c>
      <c r="IJ188" s="1">
        <f t="shared" si="178"/>
        <v>0</v>
      </c>
      <c r="IK188" s="1">
        <f t="shared" si="178"/>
        <v>0</v>
      </c>
      <c r="IL188" s="1">
        <f t="shared" si="178"/>
        <v>0</v>
      </c>
      <c r="IM188" s="1">
        <f t="shared" si="178"/>
        <v>2142.0000000000018</v>
      </c>
      <c r="IN188" s="1">
        <f t="shared" si="178"/>
        <v>2409.7500000000032</v>
      </c>
      <c r="IO188" s="1">
        <f t="shared" si="178"/>
        <v>4896.0000000000009</v>
      </c>
      <c r="IP188" s="1">
        <f t="shared" si="178"/>
        <v>4245.7500000000009</v>
      </c>
      <c r="IQ188" s="1">
        <f t="shared" si="178"/>
        <v>0</v>
      </c>
      <c r="IR188" s="1">
        <f t="shared" si="178"/>
        <v>2103.7500000000027</v>
      </c>
      <c r="IS188" s="1">
        <f t="shared" si="178"/>
        <v>0</v>
      </c>
      <c r="IT188" s="1">
        <f t="shared" si="178"/>
        <v>0</v>
      </c>
      <c r="IU188" s="1">
        <f t="shared" si="178"/>
        <v>0</v>
      </c>
      <c r="IV188" s="1">
        <f t="shared" si="178"/>
        <v>0</v>
      </c>
      <c r="IW188" s="1">
        <f t="shared" si="178"/>
        <v>1415.2500000000039</v>
      </c>
      <c r="IX188" s="1">
        <f t="shared" ref="IX188:LI188" si="179">+IF(IX185=0,"",$Q$67*$Q$68*MAX(0,$Q$63-MAX(IX171,$Q$64)))</f>
        <v>1147.5000000000027</v>
      </c>
      <c r="IY188" s="1">
        <f t="shared" si="179"/>
        <v>0</v>
      </c>
      <c r="IZ188" s="1">
        <f t="shared" si="179"/>
        <v>765.00000000000409</v>
      </c>
      <c r="JA188" s="1">
        <f t="shared" si="179"/>
        <v>2027.2500000000009</v>
      </c>
      <c r="JB188" s="1">
        <f t="shared" si="179"/>
        <v>1797.7500000000025</v>
      </c>
      <c r="JC188" s="1">
        <f t="shared" si="179"/>
        <v>0</v>
      </c>
      <c r="JD188" s="1">
        <f t="shared" si="179"/>
        <v>2868.75</v>
      </c>
      <c r="JE188" s="1">
        <f t="shared" si="179"/>
        <v>0</v>
      </c>
      <c r="JF188" s="1">
        <f t="shared" si="179"/>
        <v>0</v>
      </c>
      <c r="JG188" s="1">
        <f t="shared" si="179"/>
        <v>0</v>
      </c>
      <c r="JH188" s="1">
        <f t="shared" si="179"/>
        <v>0</v>
      </c>
      <c r="JI188" s="1">
        <f t="shared" si="179"/>
        <v>0</v>
      </c>
      <c r="JJ188" s="1">
        <f t="shared" si="179"/>
        <v>573.75000000000136</v>
      </c>
      <c r="JK188" s="1">
        <f t="shared" si="179"/>
        <v>0</v>
      </c>
      <c r="JL188" s="1">
        <f t="shared" si="179"/>
        <v>8223.7500000000018</v>
      </c>
      <c r="JM188" s="1">
        <f t="shared" si="179"/>
        <v>0</v>
      </c>
      <c r="JN188" s="1">
        <f t="shared" si="179"/>
        <v>0</v>
      </c>
      <c r="JO188" s="1">
        <f t="shared" si="179"/>
        <v>0</v>
      </c>
      <c r="JP188" s="1">
        <f t="shared" si="179"/>
        <v>0</v>
      </c>
      <c r="JQ188" s="1">
        <f t="shared" si="179"/>
        <v>3748.5000000000018</v>
      </c>
      <c r="JR188" s="1">
        <f t="shared" si="179"/>
        <v>0</v>
      </c>
      <c r="JS188" s="1">
        <f t="shared" si="179"/>
        <v>497.25000000000301</v>
      </c>
      <c r="JT188" s="1">
        <f t="shared" si="179"/>
        <v>0</v>
      </c>
      <c r="JU188" s="1">
        <f t="shared" si="179"/>
        <v>0</v>
      </c>
      <c r="JV188" s="1">
        <f t="shared" si="179"/>
        <v>4781.25</v>
      </c>
      <c r="JW188" s="1">
        <f t="shared" si="179"/>
        <v>2256.7500000000027</v>
      </c>
      <c r="JX188" s="1">
        <f t="shared" si="179"/>
        <v>0</v>
      </c>
      <c r="JY188" s="1">
        <f t="shared" si="179"/>
        <v>3748.5000000000018</v>
      </c>
      <c r="JZ188" s="1">
        <f t="shared" si="179"/>
        <v>0</v>
      </c>
      <c r="KA188" s="1">
        <f t="shared" si="179"/>
        <v>0</v>
      </c>
      <c r="KB188" s="1">
        <f t="shared" si="179"/>
        <v>8300.25</v>
      </c>
      <c r="KC188" s="1">
        <f t="shared" si="179"/>
        <v>0</v>
      </c>
      <c r="KD188" s="1">
        <f t="shared" si="179"/>
        <v>4131</v>
      </c>
      <c r="KE188" s="1">
        <f t="shared" si="179"/>
        <v>0</v>
      </c>
      <c r="KF188" s="1">
        <f t="shared" si="179"/>
        <v>1071.0000000000043</v>
      </c>
      <c r="KG188" s="1">
        <f t="shared" si="179"/>
        <v>0</v>
      </c>
      <c r="KH188" s="1">
        <f t="shared" si="179"/>
        <v>0</v>
      </c>
      <c r="KI188" s="1">
        <f t="shared" si="179"/>
        <v>1644.7500000000023</v>
      </c>
      <c r="KJ188" s="1">
        <f t="shared" si="179"/>
        <v>1415.2500000000039</v>
      </c>
      <c r="KK188" s="1">
        <f t="shared" si="179"/>
        <v>0</v>
      </c>
      <c r="KL188" s="1">
        <f t="shared" si="179"/>
        <v>0</v>
      </c>
      <c r="KM188" s="1">
        <f t="shared" si="179"/>
        <v>1109.2500000000036</v>
      </c>
      <c r="KN188" s="1">
        <f t="shared" si="179"/>
        <v>0</v>
      </c>
      <c r="KO188" s="1">
        <f t="shared" si="179"/>
        <v>4857.7500000000018</v>
      </c>
      <c r="KP188" s="1">
        <f t="shared" si="179"/>
        <v>0</v>
      </c>
      <c r="KQ188" s="1">
        <f t="shared" si="179"/>
        <v>0</v>
      </c>
      <c r="KR188" s="1">
        <f t="shared" si="179"/>
        <v>0</v>
      </c>
      <c r="KS188" s="1">
        <f t="shared" si="179"/>
        <v>0</v>
      </c>
      <c r="KT188" s="1">
        <f t="shared" si="179"/>
        <v>7114.5000000000009</v>
      </c>
      <c r="KU188" s="1">
        <f t="shared" si="179"/>
        <v>76.499999999998366</v>
      </c>
      <c r="KV188" s="1">
        <f t="shared" si="179"/>
        <v>765.00000000000409</v>
      </c>
      <c r="KW188" s="1">
        <f t="shared" si="179"/>
        <v>688.49999999999886</v>
      </c>
      <c r="KX188" s="1">
        <f t="shared" si="179"/>
        <v>1644.7500000000023</v>
      </c>
      <c r="KY188" s="1">
        <f t="shared" si="179"/>
        <v>0</v>
      </c>
      <c r="KZ188" s="1">
        <f t="shared" si="179"/>
        <v>0</v>
      </c>
      <c r="LA188" s="1">
        <f t="shared" si="179"/>
        <v>5546.2500000000009</v>
      </c>
      <c r="LB188" s="1">
        <f t="shared" si="179"/>
        <v>2027.2500000000009</v>
      </c>
      <c r="LC188" s="1">
        <f t="shared" si="179"/>
        <v>1415.2500000000039</v>
      </c>
      <c r="LD188" s="1">
        <f t="shared" si="179"/>
        <v>1147.5000000000027</v>
      </c>
      <c r="LE188" s="1">
        <f t="shared" si="179"/>
        <v>5163.7500000000018</v>
      </c>
      <c r="LF188" s="1">
        <f t="shared" si="179"/>
        <v>0</v>
      </c>
      <c r="LG188" s="1">
        <f t="shared" si="179"/>
        <v>0</v>
      </c>
      <c r="LH188" s="1">
        <f t="shared" si="179"/>
        <v>0</v>
      </c>
      <c r="LI188" s="1">
        <f t="shared" si="179"/>
        <v>1300.4999999999995</v>
      </c>
      <c r="LJ188" s="1">
        <f t="shared" ref="LJ188:NU188" si="180">+IF(LJ185=0,"",$Q$67*$Q$68*MAX(0,$Q$63-MAX(LJ171,$Q$64)))</f>
        <v>0</v>
      </c>
      <c r="LK188" s="1">
        <f t="shared" si="180"/>
        <v>0</v>
      </c>
      <c r="LL188" s="1">
        <f t="shared" si="180"/>
        <v>0</v>
      </c>
      <c r="LM188" s="1">
        <f t="shared" si="180"/>
        <v>0</v>
      </c>
      <c r="LN188" s="1">
        <f t="shared" si="180"/>
        <v>0</v>
      </c>
      <c r="LO188" s="1">
        <f t="shared" si="180"/>
        <v>5699.2500000000009</v>
      </c>
      <c r="LP188" s="1">
        <f t="shared" si="180"/>
        <v>0</v>
      </c>
      <c r="LQ188" s="1">
        <f t="shared" si="180"/>
        <v>0</v>
      </c>
      <c r="LR188" s="1">
        <f t="shared" si="180"/>
        <v>0</v>
      </c>
      <c r="LS188" s="1">
        <f t="shared" si="180"/>
        <v>4437.0000000000009</v>
      </c>
      <c r="LT188" s="1">
        <f t="shared" si="180"/>
        <v>0</v>
      </c>
      <c r="LU188" s="1">
        <f t="shared" si="180"/>
        <v>5049.0000000000009</v>
      </c>
      <c r="LV188" s="1">
        <f t="shared" si="180"/>
        <v>0</v>
      </c>
      <c r="LW188" s="1">
        <f t="shared" si="180"/>
        <v>956.25</v>
      </c>
      <c r="LX188" s="1">
        <f t="shared" si="180"/>
        <v>497.25000000000301</v>
      </c>
      <c r="LY188" s="1">
        <f t="shared" si="180"/>
        <v>0</v>
      </c>
      <c r="LZ188" s="1">
        <f t="shared" si="180"/>
        <v>0</v>
      </c>
      <c r="MA188" s="1">
        <f t="shared" si="180"/>
        <v>1989.0000000000018</v>
      </c>
      <c r="MB188" s="1">
        <f t="shared" si="180"/>
        <v>0</v>
      </c>
      <c r="MC188" s="1">
        <f t="shared" si="180"/>
        <v>0</v>
      </c>
      <c r="MD188" s="1">
        <f t="shared" si="180"/>
        <v>8376.7500000000018</v>
      </c>
      <c r="ME188" s="1">
        <f t="shared" si="180"/>
        <v>2371.5000000000005</v>
      </c>
      <c r="MF188" s="1">
        <f t="shared" si="180"/>
        <v>0</v>
      </c>
      <c r="MG188" s="1">
        <f t="shared" si="180"/>
        <v>0</v>
      </c>
      <c r="MH188" s="1">
        <f t="shared" si="180"/>
        <v>5010.7500000000018</v>
      </c>
      <c r="MI188" s="1">
        <f t="shared" si="180"/>
        <v>0</v>
      </c>
      <c r="MJ188" s="1">
        <f t="shared" si="180"/>
        <v>0</v>
      </c>
      <c r="MK188" s="1">
        <f t="shared" si="180"/>
        <v>0</v>
      </c>
      <c r="ML188" s="1">
        <f t="shared" si="180"/>
        <v>4475.25</v>
      </c>
      <c r="MM188" s="1">
        <f t="shared" si="180"/>
        <v>2639.2500000000014</v>
      </c>
      <c r="MN188" s="1">
        <f t="shared" si="180"/>
        <v>0</v>
      </c>
      <c r="MO188" s="1">
        <f t="shared" si="180"/>
        <v>0</v>
      </c>
      <c r="MP188" s="1">
        <f t="shared" si="180"/>
        <v>535.50000000000216</v>
      </c>
      <c r="MQ188" s="1">
        <f t="shared" si="180"/>
        <v>3710.2500000000023</v>
      </c>
      <c r="MR188" s="1">
        <f t="shared" si="180"/>
        <v>267.75000000000108</v>
      </c>
      <c r="MS188" s="1">
        <f t="shared" si="180"/>
        <v>229.5000000000019</v>
      </c>
      <c r="MT188" s="1">
        <f t="shared" si="180"/>
        <v>0</v>
      </c>
      <c r="MU188" s="1">
        <f t="shared" si="180"/>
        <v>1147.5000000000027</v>
      </c>
      <c r="MV188" s="1">
        <f t="shared" si="180"/>
        <v>0</v>
      </c>
      <c r="MW188" s="1">
        <f t="shared" si="180"/>
        <v>0</v>
      </c>
      <c r="MX188" s="1">
        <f t="shared" si="180"/>
        <v>0</v>
      </c>
      <c r="MY188" s="1">
        <f t="shared" si="180"/>
        <v>3442.5000000000014</v>
      </c>
      <c r="MZ188" s="1">
        <f t="shared" si="180"/>
        <v>0</v>
      </c>
      <c r="NA188" s="1">
        <f t="shared" si="180"/>
        <v>0</v>
      </c>
      <c r="NB188" s="1">
        <f t="shared" si="180"/>
        <v>0</v>
      </c>
      <c r="NC188" s="1">
        <f t="shared" si="180"/>
        <v>2409.7500000000032</v>
      </c>
      <c r="ND188" s="1">
        <f t="shared" si="180"/>
        <v>0</v>
      </c>
      <c r="NE188" s="1">
        <f t="shared" si="180"/>
        <v>191.25000000000273</v>
      </c>
      <c r="NF188" s="1">
        <f t="shared" si="180"/>
        <v>2907.0000000000027</v>
      </c>
      <c r="NG188" s="1">
        <f t="shared" si="180"/>
        <v>38.249999999999183</v>
      </c>
      <c r="NH188" s="1">
        <f t="shared" si="180"/>
        <v>0</v>
      </c>
      <c r="NI188" s="1">
        <f t="shared" si="180"/>
        <v>0</v>
      </c>
      <c r="NJ188" s="1">
        <f t="shared" si="180"/>
        <v>0</v>
      </c>
      <c r="NK188" s="1">
        <f t="shared" si="180"/>
        <v>0</v>
      </c>
      <c r="NL188" s="1">
        <f t="shared" si="180"/>
        <v>5393.2500000000009</v>
      </c>
      <c r="NM188" s="1">
        <f t="shared" si="180"/>
        <v>5469.7500000000027</v>
      </c>
      <c r="NN188" s="1">
        <f t="shared" si="180"/>
        <v>0</v>
      </c>
      <c r="NO188" s="1">
        <f t="shared" si="180"/>
        <v>879.75000000000159</v>
      </c>
      <c r="NP188" s="1">
        <f t="shared" si="180"/>
        <v>8300.25</v>
      </c>
      <c r="NQ188" s="1">
        <f t="shared" si="180"/>
        <v>6005.2500000000009</v>
      </c>
      <c r="NR188" s="1">
        <f t="shared" si="180"/>
        <v>0</v>
      </c>
      <c r="NS188" s="1">
        <f t="shared" si="180"/>
        <v>765.00000000000409</v>
      </c>
      <c r="NT188" s="1">
        <f t="shared" si="180"/>
        <v>0</v>
      </c>
      <c r="NU188" s="1">
        <f t="shared" si="180"/>
        <v>153.00000000000352</v>
      </c>
      <c r="NV188" s="1">
        <f t="shared" ref="NV188:QG188" si="181">+IF(NV185=0,"",$Q$67*$Q$68*MAX(0,$Q$63-MAX(NV171,$Q$64)))</f>
        <v>0</v>
      </c>
      <c r="NW188" s="1">
        <f t="shared" si="181"/>
        <v>0</v>
      </c>
      <c r="NX188" s="1">
        <f t="shared" si="181"/>
        <v>5125.5000000000027</v>
      </c>
      <c r="NY188" s="1">
        <f t="shared" si="181"/>
        <v>0</v>
      </c>
      <c r="NZ188" s="1">
        <f t="shared" si="181"/>
        <v>2677.5000000000005</v>
      </c>
      <c r="OA188" s="1">
        <f t="shared" si="181"/>
        <v>0</v>
      </c>
      <c r="OB188" s="1">
        <f t="shared" si="181"/>
        <v>0</v>
      </c>
      <c r="OC188" s="1">
        <f t="shared" si="181"/>
        <v>0</v>
      </c>
      <c r="OD188" s="1">
        <f t="shared" si="181"/>
        <v>0</v>
      </c>
      <c r="OE188" s="1">
        <f t="shared" si="181"/>
        <v>0</v>
      </c>
      <c r="OF188" s="1">
        <f t="shared" si="181"/>
        <v>0</v>
      </c>
      <c r="OG188" s="1">
        <f t="shared" si="181"/>
        <v>0</v>
      </c>
      <c r="OH188" s="1">
        <f t="shared" si="181"/>
        <v>0</v>
      </c>
      <c r="OI188" s="1">
        <f t="shared" si="181"/>
        <v>153.00000000000352</v>
      </c>
      <c r="OJ188" s="1">
        <f t="shared" si="181"/>
        <v>0</v>
      </c>
      <c r="OK188" s="1">
        <f t="shared" si="181"/>
        <v>0</v>
      </c>
      <c r="OL188" s="1">
        <f t="shared" si="181"/>
        <v>0</v>
      </c>
      <c r="OM188" s="1">
        <f t="shared" si="181"/>
        <v>0</v>
      </c>
      <c r="ON188" s="1">
        <f t="shared" si="181"/>
        <v>0</v>
      </c>
      <c r="OO188" s="1">
        <f t="shared" si="181"/>
        <v>6579.0000000000027</v>
      </c>
      <c r="OP188" s="1">
        <f t="shared" si="181"/>
        <v>0</v>
      </c>
      <c r="OQ188" s="1">
        <f t="shared" si="181"/>
        <v>0</v>
      </c>
      <c r="OR188" s="1">
        <f t="shared" si="181"/>
        <v>1568.2500000000005</v>
      </c>
      <c r="OS188" s="1">
        <f t="shared" si="181"/>
        <v>0</v>
      </c>
      <c r="OT188" s="1">
        <f t="shared" si="181"/>
        <v>2945.2500000000018</v>
      </c>
      <c r="OU188" s="1">
        <f t="shared" si="181"/>
        <v>191.25000000000273</v>
      </c>
      <c r="OV188" s="1">
        <f t="shared" si="181"/>
        <v>0</v>
      </c>
      <c r="OW188" s="1">
        <f t="shared" si="181"/>
        <v>4169.2500000000027</v>
      </c>
      <c r="OX188" s="1">
        <f t="shared" si="181"/>
        <v>0</v>
      </c>
      <c r="OY188" s="1">
        <f t="shared" si="181"/>
        <v>0</v>
      </c>
      <c r="OZ188" s="1">
        <f t="shared" si="181"/>
        <v>573.75000000000136</v>
      </c>
      <c r="PA188" s="1">
        <f t="shared" si="181"/>
        <v>459.00000000000381</v>
      </c>
      <c r="PB188" s="1">
        <f t="shared" si="181"/>
        <v>0</v>
      </c>
      <c r="PC188" s="1">
        <f t="shared" si="181"/>
        <v>0</v>
      </c>
      <c r="PD188" s="1">
        <f t="shared" si="181"/>
        <v>0</v>
      </c>
      <c r="PE188" s="1">
        <f t="shared" si="181"/>
        <v>0</v>
      </c>
      <c r="PF188" s="1">
        <f t="shared" si="181"/>
        <v>0</v>
      </c>
      <c r="PG188" s="1">
        <f t="shared" si="181"/>
        <v>3557.2500000000023</v>
      </c>
      <c r="PH188" s="1">
        <f t="shared" si="181"/>
        <v>0</v>
      </c>
      <c r="PI188" s="1">
        <f t="shared" si="181"/>
        <v>0</v>
      </c>
      <c r="PJ188" s="1">
        <f t="shared" si="181"/>
        <v>0</v>
      </c>
      <c r="PK188" s="1">
        <f t="shared" si="181"/>
        <v>2754.0000000000023</v>
      </c>
      <c r="PL188" s="1">
        <f t="shared" si="181"/>
        <v>0</v>
      </c>
      <c r="PM188" s="1">
        <f t="shared" si="181"/>
        <v>0</v>
      </c>
      <c r="PN188" s="1">
        <f t="shared" si="181"/>
        <v>0</v>
      </c>
      <c r="PO188" s="1">
        <f t="shared" si="181"/>
        <v>76.499999999998366</v>
      </c>
      <c r="PP188" s="1">
        <f t="shared" si="181"/>
        <v>0</v>
      </c>
      <c r="PQ188" s="1">
        <f t="shared" si="181"/>
        <v>0</v>
      </c>
      <c r="PR188" s="1">
        <f t="shared" si="181"/>
        <v>2601.0000000000023</v>
      </c>
      <c r="PS188" s="1">
        <f t="shared" si="181"/>
        <v>382.49999999999864</v>
      </c>
      <c r="PT188" s="1">
        <f t="shared" si="181"/>
        <v>0</v>
      </c>
      <c r="PU188" s="1">
        <f t="shared" si="181"/>
        <v>0</v>
      </c>
      <c r="PV188" s="1">
        <f t="shared" si="181"/>
        <v>0</v>
      </c>
      <c r="PW188" s="1">
        <f t="shared" si="181"/>
        <v>0</v>
      </c>
      <c r="PX188" s="1">
        <f t="shared" si="181"/>
        <v>6349.5000000000009</v>
      </c>
      <c r="PY188" s="1">
        <f t="shared" si="181"/>
        <v>1644.7500000000023</v>
      </c>
      <c r="PZ188" s="1">
        <f t="shared" si="181"/>
        <v>6005.2500000000009</v>
      </c>
      <c r="QA188" s="1">
        <f t="shared" si="181"/>
        <v>4857.7500000000018</v>
      </c>
      <c r="QB188" s="1">
        <f t="shared" si="181"/>
        <v>2830.5000000000009</v>
      </c>
      <c r="QC188" s="1">
        <f t="shared" si="181"/>
        <v>0</v>
      </c>
      <c r="QD188" s="1">
        <f t="shared" si="181"/>
        <v>6846.75</v>
      </c>
      <c r="QE188" s="1">
        <f t="shared" si="181"/>
        <v>0</v>
      </c>
      <c r="QF188" s="1">
        <f t="shared" si="181"/>
        <v>0</v>
      </c>
      <c r="QG188" s="1">
        <f t="shared" si="181"/>
        <v>3442.5000000000014</v>
      </c>
      <c r="QH188" s="1">
        <f t="shared" ref="QH188:SG188" si="182">+IF(QH185=0,"",$Q$67*$Q$68*MAX(0,$Q$63-MAX(QH171,$Q$64)))</f>
        <v>1109.2500000000036</v>
      </c>
      <c r="QI188" s="1">
        <f t="shared" si="182"/>
        <v>0</v>
      </c>
      <c r="QJ188" s="1">
        <f t="shared" si="182"/>
        <v>841.5000000000025</v>
      </c>
      <c r="QK188" s="1">
        <f t="shared" si="182"/>
        <v>7879.5000000000018</v>
      </c>
      <c r="QL188" s="1">
        <f t="shared" si="182"/>
        <v>5775.7500000000027</v>
      </c>
      <c r="QM188" s="1">
        <f t="shared" si="182"/>
        <v>0</v>
      </c>
      <c r="QN188" s="1">
        <f t="shared" si="182"/>
        <v>3978</v>
      </c>
      <c r="QO188" s="1">
        <f t="shared" si="182"/>
        <v>0</v>
      </c>
      <c r="QP188" s="1">
        <f t="shared" si="182"/>
        <v>6464.2500000000018</v>
      </c>
      <c r="QQ188" s="1">
        <f t="shared" si="182"/>
        <v>0</v>
      </c>
      <c r="QR188" s="1">
        <f t="shared" si="182"/>
        <v>0</v>
      </c>
      <c r="QS188" s="1">
        <f t="shared" si="182"/>
        <v>4934.25</v>
      </c>
      <c r="QT188" s="1">
        <f t="shared" si="182"/>
        <v>2142.0000000000018</v>
      </c>
      <c r="QU188" s="1">
        <f t="shared" si="182"/>
        <v>4016.2500000000027</v>
      </c>
      <c r="QV188" s="1">
        <f t="shared" si="182"/>
        <v>3289.5000000000014</v>
      </c>
      <c r="QW188" s="1">
        <f t="shared" si="182"/>
        <v>153.00000000000352</v>
      </c>
      <c r="QX188" s="1">
        <f t="shared" si="182"/>
        <v>4092.7500000000009</v>
      </c>
      <c r="QY188" s="1">
        <f t="shared" si="182"/>
        <v>0</v>
      </c>
      <c r="QZ188" s="1">
        <f t="shared" si="182"/>
        <v>0</v>
      </c>
      <c r="RA188" s="1">
        <f t="shared" si="182"/>
        <v>4704.7500000000018</v>
      </c>
      <c r="RB188" s="1">
        <f t="shared" si="182"/>
        <v>0</v>
      </c>
      <c r="RC188" s="1">
        <f t="shared" si="182"/>
        <v>0</v>
      </c>
      <c r="RD188" s="1">
        <f t="shared" si="182"/>
        <v>1415.2500000000039</v>
      </c>
      <c r="RE188" s="1">
        <f t="shared" si="182"/>
        <v>6540.75</v>
      </c>
      <c r="RF188" s="1">
        <f t="shared" si="182"/>
        <v>0</v>
      </c>
      <c r="RG188" s="1">
        <f t="shared" si="182"/>
        <v>3633.7500000000005</v>
      </c>
      <c r="RH188" s="1">
        <f t="shared" si="182"/>
        <v>4513.5000000000027</v>
      </c>
      <c r="RI188" s="1">
        <f t="shared" si="182"/>
        <v>3748.5000000000018</v>
      </c>
      <c r="RJ188" s="1">
        <f t="shared" si="182"/>
        <v>114.75000000000435</v>
      </c>
      <c r="RK188" s="1">
        <f t="shared" si="182"/>
        <v>0</v>
      </c>
      <c r="RL188" s="1">
        <f t="shared" si="182"/>
        <v>0</v>
      </c>
      <c r="RM188" s="1">
        <f t="shared" si="182"/>
        <v>3557.2500000000023</v>
      </c>
      <c r="RN188" s="1">
        <f t="shared" si="182"/>
        <v>0</v>
      </c>
      <c r="RO188" s="1">
        <f t="shared" si="182"/>
        <v>1109.2500000000036</v>
      </c>
      <c r="RP188" s="1">
        <f t="shared" si="182"/>
        <v>2371.5000000000005</v>
      </c>
      <c r="RQ188" s="1">
        <f t="shared" si="182"/>
        <v>0</v>
      </c>
      <c r="RR188" s="1">
        <f t="shared" si="182"/>
        <v>0</v>
      </c>
      <c r="RS188" s="1">
        <f t="shared" si="182"/>
        <v>1568.2500000000005</v>
      </c>
      <c r="RT188" s="1">
        <f t="shared" si="182"/>
        <v>0</v>
      </c>
      <c r="RU188" s="1">
        <f t="shared" si="182"/>
        <v>5087.25</v>
      </c>
      <c r="RV188" s="1">
        <f t="shared" si="182"/>
        <v>4513.5000000000027</v>
      </c>
      <c r="RW188" s="1">
        <f t="shared" si="182"/>
        <v>0</v>
      </c>
      <c r="RX188" s="1">
        <f t="shared" si="182"/>
        <v>114.75000000000435</v>
      </c>
      <c r="RY188" s="1">
        <f t="shared" si="182"/>
        <v>1224.0000000000011</v>
      </c>
      <c r="RZ188" s="1">
        <f t="shared" si="182"/>
        <v>0</v>
      </c>
      <c r="SA188" s="1">
        <f t="shared" si="182"/>
        <v>0</v>
      </c>
      <c r="SB188" s="1">
        <f t="shared" si="182"/>
        <v>76.499999999998366</v>
      </c>
      <c r="SC188" s="1">
        <f t="shared" si="182"/>
        <v>0</v>
      </c>
      <c r="SD188" s="1">
        <f t="shared" si="182"/>
        <v>0</v>
      </c>
      <c r="SE188" s="1">
        <f t="shared" si="182"/>
        <v>841.5000000000025</v>
      </c>
      <c r="SF188" s="1">
        <f t="shared" si="182"/>
        <v>0</v>
      </c>
      <c r="SG188" s="1">
        <f t="shared" si="182"/>
        <v>2486.2500000000014</v>
      </c>
      <c r="SH188" s="25"/>
    </row>
    <row r="189" spans="1:502" s="1" customFormat="1">
      <c r="A189" s="1" t="s">
        <v>375</v>
      </c>
      <c r="B189" s="1">
        <f t="shared" ref="B189:BM189" si="183">+IF(B185=0,"",IF($Q$67&lt;10,0,ROUND($Q$67*MIN(0.1*B195*B196,MAX(0,(0.86*B195*B196-B172*MAX(B171,$Q$64)))),2)))</f>
        <v>4274.2299999999996</v>
      </c>
      <c r="C189" s="1">
        <f t="shared" si="183"/>
        <v>3740.75</v>
      </c>
      <c r="D189" s="1">
        <f t="shared" si="183"/>
        <v>4868.8900000000003</v>
      </c>
      <c r="E189" s="1">
        <f t="shared" si="183"/>
        <v>4931.45</v>
      </c>
      <c r="F189" s="1">
        <f t="shared" si="183"/>
        <v>4893.93</v>
      </c>
      <c r="G189" s="1">
        <f t="shared" si="183"/>
        <v>3216.26</v>
      </c>
      <c r="H189" s="1">
        <f t="shared" si="183"/>
        <v>4856.76</v>
      </c>
      <c r="I189" s="1">
        <f t="shared" si="183"/>
        <v>1244.48</v>
      </c>
      <c r="J189" s="1">
        <f t="shared" si="183"/>
        <v>588.47</v>
      </c>
      <c r="K189" s="1">
        <f t="shared" si="183"/>
        <v>4426.8500000000004</v>
      </c>
      <c r="L189" s="1">
        <f t="shared" si="183"/>
        <v>4530.47</v>
      </c>
      <c r="M189" s="1">
        <f t="shared" si="183"/>
        <v>1314.25</v>
      </c>
      <c r="N189" s="1">
        <f t="shared" si="183"/>
        <v>1911.39</v>
      </c>
      <c r="O189" s="1">
        <f t="shared" si="183"/>
        <v>1485.58</v>
      </c>
      <c r="P189" s="1">
        <f t="shared" si="183"/>
        <v>900.97</v>
      </c>
      <c r="Q189" s="1">
        <f t="shared" si="183"/>
        <v>4706.8599999999997</v>
      </c>
      <c r="R189" s="1">
        <f t="shared" si="183"/>
        <v>4918.1400000000003</v>
      </c>
      <c r="S189" s="1">
        <f t="shared" si="183"/>
        <v>0</v>
      </c>
      <c r="T189" s="1">
        <f t="shared" si="183"/>
        <v>4626.41</v>
      </c>
      <c r="U189" s="1">
        <f t="shared" si="183"/>
        <v>4840.67</v>
      </c>
      <c r="V189" s="1">
        <f t="shared" si="183"/>
        <v>4893.88</v>
      </c>
      <c r="W189" s="1">
        <f t="shared" si="183"/>
        <v>1460.98</v>
      </c>
      <c r="X189" s="1">
        <f t="shared" si="183"/>
        <v>5138.96</v>
      </c>
      <c r="Y189" s="1">
        <f t="shared" si="183"/>
        <v>0</v>
      </c>
      <c r="Z189" s="1">
        <f t="shared" si="183"/>
        <v>0</v>
      </c>
      <c r="AA189" s="1">
        <f t="shared" si="183"/>
        <v>0</v>
      </c>
      <c r="AB189" s="1">
        <f t="shared" si="183"/>
        <v>4846.8900000000003</v>
      </c>
      <c r="AC189" s="1">
        <f t="shared" si="183"/>
        <v>4837.25</v>
      </c>
      <c r="AD189" s="1">
        <f t="shared" si="183"/>
        <v>239.76</v>
      </c>
      <c r="AE189" s="1">
        <f t="shared" si="183"/>
        <v>4605.42</v>
      </c>
      <c r="AF189" s="1">
        <f t="shared" si="183"/>
        <v>4797.57</v>
      </c>
      <c r="AG189" s="1">
        <f t="shared" si="183"/>
        <v>2487.61</v>
      </c>
      <c r="AH189" s="1">
        <f t="shared" si="183"/>
        <v>0</v>
      </c>
      <c r="AI189" s="1">
        <f t="shared" si="183"/>
        <v>0</v>
      </c>
      <c r="AJ189" s="1">
        <f t="shared" si="183"/>
        <v>4699.01</v>
      </c>
      <c r="AK189" s="1">
        <f t="shared" si="183"/>
        <v>4649.9799999999996</v>
      </c>
      <c r="AL189" s="1">
        <f t="shared" si="183"/>
        <v>0</v>
      </c>
      <c r="AM189" s="1">
        <f t="shared" si="183"/>
        <v>5076.18</v>
      </c>
      <c r="AN189" s="1">
        <f t="shared" si="183"/>
        <v>4642.38</v>
      </c>
      <c r="AO189" s="1">
        <f t="shared" si="183"/>
        <v>0</v>
      </c>
      <c r="AP189" s="1">
        <f t="shared" si="183"/>
        <v>4894.3900000000003</v>
      </c>
      <c r="AQ189" s="1">
        <f t="shared" si="183"/>
        <v>3864.96</v>
      </c>
      <c r="AR189" s="1">
        <f t="shared" si="183"/>
        <v>4598.72</v>
      </c>
      <c r="AS189" s="1">
        <f t="shared" si="183"/>
        <v>2989.28</v>
      </c>
      <c r="AT189" s="1">
        <f t="shared" si="183"/>
        <v>4537.47</v>
      </c>
      <c r="AU189" s="1">
        <f t="shared" si="183"/>
        <v>4606.37</v>
      </c>
      <c r="AV189" s="1">
        <f t="shared" si="183"/>
        <v>1679.52</v>
      </c>
      <c r="AW189" s="1">
        <f t="shared" si="183"/>
        <v>1067.04</v>
      </c>
      <c r="AX189" s="1">
        <f t="shared" si="183"/>
        <v>4873.59</v>
      </c>
      <c r="AY189" s="1">
        <f t="shared" si="183"/>
        <v>4845.7700000000004</v>
      </c>
      <c r="AZ189" s="1">
        <f t="shared" si="183"/>
        <v>3165.5</v>
      </c>
      <c r="BA189" s="1">
        <f t="shared" si="183"/>
        <v>418.85</v>
      </c>
      <c r="BB189" s="1">
        <f t="shared" si="183"/>
        <v>4842.96</v>
      </c>
      <c r="BC189" s="1">
        <f t="shared" si="183"/>
        <v>4680.97</v>
      </c>
      <c r="BD189" s="1">
        <f t="shared" si="183"/>
        <v>1069.23</v>
      </c>
      <c r="BE189" s="1">
        <f t="shared" si="183"/>
        <v>4679.76</v>
      </c>
      <c r="BF189" s="1">
        <f t="shared" si="183"/>
        <v>4765.6400000000003</v>
      </c>
      <c r="BG189" s="1">
        <f t="shared" si="183"/>
        <v>4759.43</v>
      </c>
      <c r="BH189" s="1">
        <f t="shared" si="183"/>
        <v>4655.25</v>
      </c>
      <c r="BI189" s="1">
        <f t="shared" si="183"/>
        <v>4960.57</v>
      </c>
      <c r="BJ189" s="1">
        <f t="shared" si="183"/>
        <v>4792.28</v>
      </c>
      <c r="BK189" s="1">
        <f t="shared" si="183"/>
        <v>4412.8900000000003</v>
      </c>
      <c r="BL189" s="1">
        <f t="shared" si="183"/>
        <v>4932.3100000000004</v>
      </c>
      <c r="BM189" s="1">
        <f t="shared" si="183"/>
        <v>4750.1499999999996</v>
      </c>
      <c r="BN189" s="1">
        <f t="shared" ref="BN189:DY189" si="184">+IF(BN185=0,"",IF($Q$67&lt;10,0,ROUND($Q$67*MIN(0.1*BN195*BN196,MAX(0,(0.86*BN195*BN196-BN172*MAX(BN171,$Q$64)))),2)))</f>
        <v>4401.9799999999996</v>
      </c>
      <c r="BO189" s="1">
        <f t="shared" si="184"/>
        <v>0</v>
      </c>
      <c r="BP189" s="1">
        <f t="shared" si="184"/>
        <v>3135.96</v>
      </c>
      <c r="BQ189" s="1">
        <f t="shared" si="184"/>
        <v>4790.9399999999996</v>
      </c>
      <c r="BR189" s="1">
        <f t="shared" si="184"/>
        <v>0</v>
      </c>
      <c r="BS189" s="1">
        <f t="shared" si="184"/>
        <v>4495.84</v>
      </c>
      <c r="BT189" s="1">
        <f t="shared" si="184"/>
        <v>3742.28</v>
      </c>
      <c r="BU189" s="1">
        <f t="shared" si="184"/>
        <v>0</v>
      </c>
      <c r="BV189" s="1">
        <f t="shared" si="184"/>
        <v>4705.5</v>
      </c>
      <c r="BW189" s="1">
        <f t="shared" si="184"/>
        <v>0</v>
      </c>
      <c r="BX189" s="1">
        <f t="shared" si="184"/>
        <v>3223.29</v>
      </c>
      <c r="BY189" s="1">
        <f t="shared" si="184"/>
        <v>4370.45</v>
      </c>
      <c r="BZ189" s="1">
        <f t="shared" si="184"/>
        <v>1628.14</v>
      </c>
      <c r="CA189" s="1">
        <f t="shared" si="184"/>
        <v>3288.58</v>
      </c>
      <c r="CB189" s="1">
        <f t="shared" si="184"/>
        <v>0</v>
      </c>
      <c r="CC189" s="1">
        <f t="shared" si="184"/>
        <v>5077.1400000000003</v>
      </c>
      <c r="CD189" s="1">
        <f t="shared" si="184"/>
        <v>4893.76</v>
      </c>
      <c r="CE189" s="1">
        <f t="shared" si="184"/>
        <v>4559.25</v>
      </c>
      <c r="CF189" s="1">
        <f t="shared" si="184"/>
        <v>5168</v>
      </c>
      <c r="CG189" s="1">
        <f t="shared" si="184"/>
        <v>2672.44</v>
      </c>
      <c r="CH189" s="1">
        <f t="shared" si="184"/>
        <v>0</v>
      </c>
      <c r="CI189" s="1">
        <f t="shared" si="184"/>
        <v>1437.96</v>
      </c>
      <c r="CJ189" s="1">
        <f t="shared" si="184"/>
        <v>0</v>
      </c>
      <c r="CK189" s="1">
        <f t="shared" si="184"/>
        <v>4630.32</v>
      </c>
      <c r="CL189" s="1">
        <f t="shared" si="184"/>
        <v>4700.25</v>
      </c>
      <c r="CM189" s="1">
        <f t="shared" si="184"/>
        <v>4689</v>
      </c>
      <c r="CN189" s="1">
        <f t="shared" si="184"/>
        <v>607.46</v>
      </c>
      <c r="CO189" s="1">
        <f t="shared" si="184"/>
        <v>0</v>
      </c>
      <c r="CP189" s="1">
        <f t="shared" si="184"/>
        <v>4490.4799999999996</v>
      </c>
      <c r="CQ189" s="1">
        <f t="shared" si="184"/>
        <v>1244.26</v>
      </c>
      <c r="CR189" s="1">
        <f t="shared" si="184"/>
        <v>4764.5600000000004</v>
      </c>
      <c r="CS189" s="1">
        <f t="shared" si="184"/>
        <v>0</v>
      </c>
      <c r="CT189" s="1">
        <f t="shared" si="184"/>
        <v>4478.54</v>
      </c>
      <c r="CU189" s="1">
        <f t="shared" si="184"/>
        <v>0</v>
      </c>
      <c r="CV189" s="1">
        <f t="shared" si="184"/>
        <v>4201.57</v>
      </c>
      <c r="CW189" s="1">
        <f t="shared" si="184"/>
        <v>5028.8599999999997</v>
      </c>
      <c r="CX189" s="1">
        <f t="shared" si="184"/>
        <v>5017.8100000000004</v>
      </c>
      <c r="CY189" s="1">
        <f t="shared" si="184"/>
        <v>0</v>
      </c>
      <c r="CZ189" s="1">
        <f t="shared" si="184"/>
        <v>2412.1</v>
      </c>
      <c r="DA189" s="1">
        <f t="shared" si="184"/>
        <v>4771.3100000000004</v>
      </c>
      <c r="DB189" s="1">
        <f t="shared" si="184"/>
        <v>0</v>
      </c>
      <c r="DC189" s="1">
        <f t="shared" si="184"/>
        <v>2736.27</v>
      </c>
      <c r="DD189" s="1">
        <f t="shared" si="184"/>
        <v>1885.45</v>
      </c>
      <c r="DE189" s="1">
        <f t="shared" si="184"/>
        <v>4656.05</v>
      </c>
      <c r="DF189" s="1">
        <f t="shared" si="184"/>
        <v>0</v>
      </c>
      <c r="DG189" s="1">
        <f t="shared" si="184"/>
        <v>4743.4399999999996</v>
      </c>
      <c r="DH189" s="1">
        <f t="shared" si="184"/>
        <v>1601.29</v>
      </c>
      <c r="DI189" s="1">
        <f t="shared" si="184"/>
        <v>3616.63</v>
      </c>
      <c r="DJ189" s="1">
        <f t="shared" si="184"/>
        <v>4649.75</v>
      </c>
      <c r="DK189" s="1">
        <f t="shared" si="184"/>
        <v>3455.01</v>
      </c>
      <c r="DL189" s="1">
        <f t="shared" si="184"/>
        <v>4651.3999999999996</v>
      </c>
      <c r="DM189" s="1">
        <f t="shared" si="184"/>
        <v>4788.41</v>
      </c>
      <c r="DN189" s="1">
        <f t="shared" si="184"/>
        <v>4553.37</v>
      </c>
      <c r="DO189" s="1">
        <f t="shared" si="184"/>
        <v>0</v>
      </c>
      <c r="DP189" s="1">
        <f t="shared" si="184"/>
        <v>2786.33</v>
      </c>
      <c r="DQ189" s="1">
        <f t="shared" si="184"/>
        <v>0</v>
      </c>
      <c r="DR189" s="1">
        <f t="shared" si="184"/>
        <v>0</v>
      </c>
      <c r="DS189" s="1">
        <f t="shared" si="184"/>
        <v>4743.9399999999996</v>
      </c>
      <c r="DT189" s="1">
        <f t="shared" si="184"/>
        <v>1440.48</v>
      </c>
      <c r="DU189" s="1">
        <f t="shared" si="184"/>
        <v>3516.25</v>
      </c>
      <c r="DV189" s="1">
        <f t="shared" si="184"/>
        <v>4731.1000000000004</v>
      </c>
      <c r="DW189" s="1">
        <f t="shared" si="184"/>
        <v>0</v>
      </c>
      <c r="DX189" s="1">
        <f t="shared" si="184"/>
        <v>4841.07</v>
      </c>
      <c r="DY189" s="1">
        <f t="shared" si="184"/>
        <v>4798.5600000000004</v>
      </c>
      <c r="DZ189" s="1">
        <f t="shared" ref="DZ189:GK189" si="185">+IF(DZ185=0,"",IF($Q$67&lt;10,0,ROUND($Q$67*MIN(0.1*DZ195*DZ196,MAX(0,(0.86*DZ195*DZ196-DZ172*MAX(DZ171,$Q$64)))),2)))</f>
        <v>4584.8599999999997</v>
      </c>
      <c r="EA189" s="1">
        <f t="shared" si="185"/>
        <v>4895.66</v>
      </c>
      <c r="EB189" s="1">
        <f t="shared" si="185"/>
        <v>0</v>
      </c>
      <c r="EC189" s="1">
        <f t="shared" si="185"/>
        <v>0</v>
      </c>
      <c r="ED189" s="1">
        <f t="shared" si="185"/>
        <v>4839.0200000000004</v>
      </c>
      <c r="EE189" s="1">
        <f t="shared" si="185"/>
        <v>4495.1400000000003</v>
      </c>
      <c r="EF189" s="1">
        <f t="shared" si="185"/>
        <v>427.18</v>
      </c>
      <c r="EG189" s="1">
        <f t="shared" si="185"/>
        <v>4666.7</v>
      </c>
      <c r="EH189" s="1">
        <f t="shared" si="185"/>
        <v>0</v>
      </c>
      <c r="EI189" s="1">
        <f t="shared" si="185"/>
        <v>405.03</v>
      </c>
      <c r="EJ189" s="1">
        <f t="shared" si="185"/>
        <v>0</v>
      </c>
      <c r="EK189" s="1">
        <f t="shared" si="185"/>
        <v>3095.63</v>
      </c>
      <c r="EL189" s="1">
        <f t="shared" si="185"/>
        <v>4689.96</v>
      </c>
      <c r="EM189" s="1">
        <f t="shared" si="185"/>
        <v>4725.8599999999997</v>
      </c>
      <c r="EN189" s="1">
        <f t="shared" si="185"/>
        <v>0</v>
      </c>
      <c r="EO189" s="1">
        <f t="shared" si="185"/>
        <v>5091.29</v>
      </c>
      <c r="EP189" s="1">
        <f t="shared" si="185"/>
        <v>0</v>
      </c>
      <c r="EQ189" s="1">
        <f t="shared" si="185"/>
        <v>5198.3599999999997</v>
      </c>
      <c r="ER189" s="1">
        <f t="shared" si="185"/>
        <v>5004.97</v>
      </c>
      <c r="ES189" s="1">
        <f t="shared" si="185"/>
        <v>1076.3800000000001</v>
      </c>
      <c r="ET189" s="1">
        <f t="shared" si="185"/>
        <v>4630.32</v>
      </c>
      <c r="EU189" s="1">
        <f t="shared" si="185"/>
        <v>4671.4399999999996</v>
      </c>
      <c r="EV189" s="1">
        <f t="shared" si="185"/>
        <v>4832.17</v>
      </c>
      <c r="EW189" s="1">
        <f t="shared" si="185"/>
        <v>4855.26</v>
      </c>
      <c r="EX189" s="1">
        <f t="shared" si="185"/>
        <v>29.82</v>
      </c>
      <c r="EY189" s="1">
        <f t="shared" si="185"/>
        <v>1911.69</v>
      </c>
      <c r="EZ189" s="1">
        <f t="shared" si="185"/>
        <v>2962.68</v>
      </c>
      <c r="FA189" s="1">
        <f t="shared" si="185"/>
        <v>4767.7299999999996</v>
      </c>
      <c r="FB189" s="1">
        <f t="shared" si="185"/>
        <v>2678.59</v>
      </c>
      <c r="FC189" s="1">
        <f t="shared" si="185"/>
        <v>3338.66</v>
      </c>
      <c r="FD189" s="1">
        <f t="shared" si="185"/>
        <v>3887.6</v>
      </c>
      <c r="FE189" s="1">
        <f t="shared" si="185"/>
        <v>4745.3</v>
      </c>
      <c r="FF189" s="1">
        <f t="shared" si="185"/>
        <v>0</v>
      </c>
      <c r="FG189" s="1">
        <f t="shared" si="185"/>
        <v>1747.76</v>
      </c>
      <c r="FH189" s="1">
        <f t="shared" si="185"/>
        <v>0</v>
      </c>
      <c r="FI189" s="1">
        <f t="shared" si="185"/>
        <v>1147.69</v>
      </c>
      <c r="FJ189" s="1">
        <f t="shared" si="185"/>
        <v>4371.24</v>
      </c>
      <c r="FK189" s="1">
        <f t="shared" si="185"/>
        <v>0</v>
      </c>
      <c r="FL189" s="1">
        <f t="shared" si="185"/>
        <v>1246.46</v>
      </c>
      <c r="FM189" s="1">
        <f t="shared" si="185"/>
        <v>4878.93</v>
      </c>
      <c r="FN189" s="1">
        <f t="shared" si="185"/>
        <v>0</v>
      </c>
      <c r="FO189" s="1">
        <f t="shared" si="185"/>
        <v>4369.59</v>
      </c>
      <c r="FP189" s="1">
        <f t="shared" si="185"/>
        <v>281.08</v>
      </c>
      <c r="FQ189" s="1">
        <f t="shared" si="185"/>
        <v>4990.28</v>
      </c>
      <c r="FR189" s="1">
        <f t="shared" si="185"/>
        <v>5057.47</v>
      </c>
      <c r="FS189" s="1">
        <f t="shared" si="185"/>
        <v>4617.71</v>
      </c>
      <c r="FT189" s="1">
        <f t="shared" si="185"/>
        <v>4627.6000000000004</v>
      </c>
      <c r="FU189" s="1">
        <f t="shared" si="185"/>
        <v>4571.9799999999996</v>
      </c>
      <c r="FV189" s="1">
        <f t="shared" si="185"/>
        <v>814.86</v>
      </c>
      <c r="FW189" s="1">
        <f t="shared" si="185"/>
        <v>4895.8</v>
      </c>
      <c r="FX189" s="1">
        <f t="shared" si="185"/>
        <v>4893.76</v>
      </c>
      <c r="FY189" s="1">
        <f t="shared" si="185"/>
        <v>3573.38</v>
      </c>
      <c r="FZ189" s="1">
        <f t="shared" si="185"/>
        <v>850.18</v>
      </c>
      <c r="GA189" s="1">
        <f t="shared" si="185"/>
        <v>2539.63</v>
      </c>
      <c r="GB189" s="1">
        <f t="shared" si="185"/>
        <v>4590.66</v>
      </c>
      <c r="GC189" s="1">
        <f t="shared" si="185"/>
        <v>4677.18</v>
      </c>
      <c r="GD189" s="1">
        <f t="shared" si="185"/>
        <v>4654.3900000000003</v>
      </c>
      <c r="GE189" s="1">
        <f t="shared" si="185"/>
        <v>4885.1899999999996</v>
      </c>
      <c r="GF189" s="1">
        <f t="shared" si="185"/>
        <v>4666.1899999999996</v>
      </c>
      <c r="GG189" s="1">
        <f t="shared" si="185"/>
        <v>0</v>
      </c>
      <c r="GH189" s="1">
        <f t="shared" si="185"/>
        <v>4445.8100000000004</v>
      </c>
      <c r="GI189" s="1">
        <f t="shared" si="185"/>
        <v>4787.83</v>
      </c>
      <c r="GJ189" s="1">
        <f t="shared" si="185"/>
        <v>4827.59</v>
      </c>
      <c r="GK189" s="1">
        <f t="shared" si="185"/>
        <v>4479.6899999999996</v>
      </c>
      <c r="GL189" s="1">
        <f t="shared" ref="GL189:IW189" si="186">+IF(GL185=0,"",IF($Q$67&lt;10,0,ROUND($Q$67*MIN(0.1*GL195*GL196,MAX(0,(0.86*GL195*GL196-GL172*MAX(GL171,$Q$64)))),2)))</f>
        <v>4821.62</v>
      </c>
      <c r="GM189" s="1">
        <f t="shared" si="186"/>
        <v>0</v>
      </c>
      <c r="GN189" s="1">
        <f t="shared" si="186"/>
        <v>2164.7800000000002</v>
      </c>
      <c r="GO189" s="1">
        <f t="shared" si="186"/>
        <v>0</v>
      </c>
      <c r="GP189" s="1">
        <f t="shared" si="186"/>
        <v>0</v>
      </c>
      <c r="GQ189" s="1">
        <f t="shared" si="186"/>
        <v>4544.18</v>
      </c>
      <c r="GR189" s="1">
        <f t="shared" si="186"/>
        <v>4368.1499999999996</v>
      </c>
      <c r="GS189" s="1">
        <f t="shared" si="186"/>
        <v>0</v>
      </c>
      <c r="GT189" s="1">
        <f t="shared" si="186"/>
        <v>2644.28</v>
      </c>
      <c r="GU189" s="1">
        <f t="shared" si="186"/>
        <v>0</v>
      </c>
      <c r="GV189" s="1">
        <f t="shared" si="186"/>
        <v>0</v>
      </c>
      <c r="GW189" s="1">
        <f t="shared" si="186"/>
        <v>3143.72</v>
      </c>
      <c r="GX189" s="1">
        <f t="shared" si="186"/>
        <v>0</v>
      </c>
      <c r="GY189" s="1">
        <f t="shared" si="186"/>
        <v>5094.2700000000004</v>
      </c>
      <c r="GZ189" s="1">
        <f t="shared" si="186"/>
        <v>4856.76</v>
      </c>
      <c r="HA189" s="1">
        <f t="shared" si="186"/>
        <v>4724.5600000000004</v>
      </c>
      <c r="HB189" s="1">
        <f t="shared" si="186"/>
        <v>4546.55</v>
      </c>
      <c r="HC189" s="1">
        <f t="shared" si="186"/>
        <v>0</v>
      </c>
      <c r="HD189" s="1">
        <f t="shared" si="186"/>
        <v>4990.04</v>
      </c>
      <c r="HE189" s="1">
        <f t="shared" si="186"/>
        <v>4696.1099999999997</v>
      </c>
      <c r="HF189" s="1">
        <f t="shared" si="186"/>
        <v>4859.7700000000004</v>
      </c>
      <c r="HG189" s="1">
        <f t="shared" si="186"/>
        <v>4952.33</v>
      </c>
      <c r="HH189" s="1">
        <f t="shared" si="186"/>
        <v>1847.85</v>
      </c>
      <c r="HI189" s="1">
        <f t="shared" si="186"/>
        <v>447.06</v>
      </c>
      <c r="HJ189" s="1">
        <f t="shared" si="186"/>
        <v>2113.66</v>
      </c>
      <c r="HK189" s="1">
        <f t="shared" si="186"/>
        <v>4931.0600000000004</v>
      </c>
      <c r="HL189" s="1">
        <f t="shared" si="186"/>
        <v>1855.13</v>
      </c>
      <c r="HM189" s="1">
        <f t="shared" si="186"/>
        <v>0</v>
      </c>
      <c r="HN189" s="1">
        <f t="shared" si="186"/>
        <v>0</v>
      </c>
      <c r="HO189" s="1">
        <f t="shared" si="186"/>
        <v>4746.34</v>
      </c>
      <c r="HP189" s="1">
        <f t="shared" si="186"/>
        <v>4755.6000000000004</v>
      </c>
      <c r="HQ189" s="1">
        <f t="shared" si="186"/>
        <v>1171.51</v>
      </c>
      <c r="HR189" s="1">
        <f t="shared" si="186"/>
        <v>4702.0600000000004</v>
      </c>
      <c r="HS189" s="1">
        <f t="shared" si="186"/>
        <v>170.15</v>
      </c>
      <c r="HT189" s="1">
        <f t="shared" si="186"/>
        <v>4330.26</v>
      </c>
      <c r="HU189" s="1">
        <f t="shared" si="186"/>
        <v>3685.85</v>
      </c>
      <c r="HV189" s="1">
        <f t="shared" si="186"/>
        <v>0</v>
      </c>
      <c r="HW189" s="1">
        <f t="shared" si="186"/>
        <v>0</v>
      </c>
      <c r="HX189" s="1">
        <f t="shared" si="186"/>
        <v>4834.46</v>
      </c>
      <c r="HY189" s="1">
        <f t="shared" si="186"/>
        <v>4913.6400000000003</v>
      </c>
      <c r="HZ189" s="1">
        <f t="shared" si="186"/>
        <v>3416.59</v>
      </c>
      <c r="IA189" s="1">
        <f t="shared" si="186"/>
        <v>4872.03</v>
      </c>
      <c r="IB189" s="1">
        <f t="shared" si="186"/>
        <v>3760.14</v>
      </c>
      <c r="IC189" s="1">
        <f t="shared" si="186"/>
        <v>0</v>
      </c>
      <c r="ID189" s="1">
        <f t="shared" si="186"/>
        <v>4649.57</v>
      </c>
      <c r="IE189" s="1">
        <f t="shared" si="186"/>
        <v>4424.96</v>
      </c>
      <c r="IF189" s="1">
        <f t="shared" si="186"/>
        <v>4341.46</v>
      </c>
      <c r="IG189" s="1">
        <f t="shared" si="186"/>
        <v>0</v>
      </c>
      <c r="IH189" s="1">
        <f t="shared" si="186"/>
        <v>1690.07</v>
      </c>
      <c r="II189" s="1">
        <f t="shared" si="186"/>
        <v>0</v>
      </c>
      <c r="IJ189" s="1">
        <f t="shared" si="186"/>
        <v>3533.97</v>
      </c>
      <c r="IK189" s="1">
        <f t="shared" si="186"/>
        <v>0</v>
      </c>
      <c r="IL189" s="1">
        <f t="shared" si="186"/>
        <v>263.25</v>
      </c>
      <c r="IM189" s="1">
        <f t="shared" si="186"/>
        <v>4680.1499999999996</v>
      </c>
      <c r="IN189" s="1">
        <f t="shared" si="186"/>
        <v>4565.05</v>
      </c>
      <c r="IO189" s="1">
        <f t="shared" si="186"/>
        <v>4872.03</v>
      </c>
      <c r="IP189" s="1">
        <f t="shared" si="186"/>
        <v>4891.82</v>
      </c>
      <c r="IQ189" s="1">
        <f t="shared" si="186"/>
        <v>5027.16</v>
      </c>
      <c r="IR189" s="1">
        <f t="shared" si="186"/>
        <v>3476.16</v>
      </c>
      <c r="IS189" s="1">
        <f t="shared" si="186"/>
        <v>0</v>
      </c>
      <c r="IT189" s="1">
        <f t="shared" si="186"/>
        <v>0</v>
      </c>
      <c r="IU189" s="1">
        <f t="shared" si="186"/>
        <v>1526.35</v>
      </c>
      <c r="IV189" s="1">
        <f t="shared" si="186"/>
        <v>4938.76</v>
      </c>
      <c r="IW189" s="1">
        <f t="shared" si="186"/>
        <v>4615.46</v>
      </c>
      <c r="IX189" s="1">
        <f t="shared" ref="IX189:LI189" si="187">+IF(IX185=0,"",IF($Q$67&lt;10,0,ROUND($Q$67*MIN(0.1*IX195*IX196,MAX(0,(0.86*IX195*IX196-IX172*MAX(IX171,$Q$64)))),2)))</f>
        <v>4784.3999999999996</v>
      </c>
      <c r="IY189" s="1">
        <f t="shared" si="187"/>
        <v>0</v>
      </c>
      <c r="IZ189" s="1">
        <f t="shared" si="187"/>
        <v>4558.99</v>
      </c>
      <c r="JA189" s="1">
        <f t="shared" si="187"/>
        <v>4880.78</v>
      </c>
      <c r="JB189" s="1">
        <f t="shared" si="187"/>
        <v>4755.8900000000003</v>
      </c>
      <c r="JC189" s="1">
        <f t="shared" si="187"/>
        <v>4939.6899999999996</v>
      </c>
      <c r="JD189" s="1">
        <f t="shared" si="187"/>
        <v>4602.4399999999996</v>
      </c>
      <c r="JE189" s="1">
        <f t="shared" si="187"/>
        <v>3839.66</v>
      </c>
      <c r="JF189" s="1">
        <f t="shared" si="187"/>
        <v>2606.63</v>
      </c>
      <c r="JG189" s="1">
        <f t="shared" si="187"/>
        <v>0</v>
      </c>
      <c r="JH189" s="1">
        <f t="shared" si="187"/>
        <v>4643.99</v>
      </c>
      <c r="JI189" s="1">
        <f t="shared" si="187"/>
        <v>4817.12</v>
      </c>
      <c r="JJ189" s="1">
        <f t="shared" si="187"/>
        <v>4865.26</v>
      </c>
      <c r="JK189" s="1">
        <f t="shared" si="187"/>
        <v>913.65</v>
      </c>
      <c r="JL189" s="1">
        <f t="shared" si="187"/>
        <v>4867.47</v>
      </c>
      <c r="JM189" s="1">
        <f t="shared" si="187"/>
        <v>0</v>
      </c>
      <c r="JN189" s="1">
        <f t="shared" si="187"/>
        <v>0</v>
      </c>
      <c r="JO189" s="1">
        <f t="shared" si="187"/>
        <v>0</v>
      </c>
      <c r="JP189" s="1">
        <f t="shared" si="187"/>
        <v>3165.9</v>
      </c>
      <c r="JQ189" s="1">
        <f t="shared" si="187"/>
        <v>4426.3900000000003</v>
      </c>
      <c r="JR189" s="1">
        <f t="shared" si="187"/>
        <v>0</v>
      </c>
      <c r="JS189" s="1">
        <f t="shared" si="187"/>
        <v>5008.95</v>
      </c>
      <c r="JT189" s="1">
        <f t="shared" si="187"/>
        <v>0</v>
      </c>
      <c r="JU189" s="1">
        <f t="shared" si="187"/>
        <v>4800.3</v>
      </c>
      <c r="JV189" s="1">
        <f t="shared" si="187"/>
        <v>4745.28</v>
      </c>
      <c r="JW189" s="1">
        <f t="shared" si="187"/>
        <v>4889.41</v>
      </c>
      <c r="JX189" s="1">
        <f t="shared" si="187"/>
        <v>4159.7</v>
      </c>
      <c r="JY189" s="1">
        <f t="shared" si="187"/>
        <v>5140.8</v>
      </c>
      <c r="JZ189" s="1">
        <f t="shared" si="187"/>
        <v>2145.09</v>
      </c>
      <c r="KA189" s="1">
        <f t="shared" si="187"/>
        <v>3839.99</v>
      </c>
      <c r="KB189" s="1">
        <f t="shared" si="187"/>
        <v>4718.1000000000004</v>
      </c>
      <c r="KC189" s="1">
        <f t="shared" si="187"/>
        <v>4592.4799999999996</v>
      </c>
      <c r="KD189" s="1">
        <f t="shared" si="187"/>
        <v>4731.32</v>
      </c>
      <c r="KE189" s="1">
        <f t="shared" si="187"/>
        <v>4686.66</v>
      </c>
      <c r="KF189" s="1">
        <f t="shared" si="187"/>
        <v>4620.53</v>
      </c>
      <c r="KG189" s="1">
        <f t="shared" si="187"/>
        <v>1999.74</v>
      </c>
      <c r="KH189" s="1">
        <f t="shared" si="187"/>
        <v>0</v>
      </c>
      <c r="KI189" s="1">
        <f t="shared" si="187"/>
        <v>5141.26</v>
      </c>
      <c r="KJ189" s="1">
        <f t="shared" si="187"/>
        <v>4851.49</v>
      </c>
      <c r="KK189" s="1">
        <f t="shared" si="187"/>
        <v>0</v>
      </c>
      <c r="KL189" s="1">
        <f t="shared" si="187"/>
        <v>4686.0200000000004</v>
      </c>
      <c r="KM189" s="1">
        <f t="shared" si="187"/>
        <v>4580.1499999999996</v>
      </c>
      <c r="KN189" s="1">
        <f t="shared" si="187"/>
        <v>1230.8</v>
      </c>
      <c r="KO189" s="1">
        <f t="shared" si="187"/>
        <v>4722.12</v>
      </c>
      <c r="KP189" s="1">
        <f t="shared" si="187"/>
        <v>4083.38</v>
      </c>
      <c r="KQ189" s="1">
        <f t="shared" si="187"/>
        <v>0</v>
      </c>
      <c r="KR189" s="1">
        <f t="shared" si="187"/>
        <v>4727.1899999999996</v>
      </c>
      <c r="KS189" s="1">
        <f t="shared" si="187"/>
        <v>0</v>
      </c>
      <c r="KT189" s="1">
        <f t="shared" si="187"/>
        <v>4531.2</v>
      </c>
      <c r="KU189" s="1">
        <f t="shared" si="187"/>
        <v>1995.91</v>
      </c>
      <c r="KV189" s="1">
        <f t="shared" si="187"/>
        <v>4485.83</v>
      </c>
      <c r="KW189" s="1">
        <f t="shared" si="187"/>
        <v>4267.21</v>
      </c>
      <c r="KX189" s="1">
        <f t="shared" si="187"/>
        <v>4732.8</v>
      </c>
      <c r="KY189" s="1">
        <f t="shared" si="187"/>
        <v>3343.43</v>
      </c>
      <c r="KZ189" s="1">
        <f t="shared" si="187"/>
        <v>5229.8500000000004</v>
      </c>
      <c r="LA189" s="1">
        <f t="shared" si="187"/>
        <v>4225.18</v>
      </c>
      <c r="LB189" s="1">
        <f t="shared" si="187"/>
        <v>4519.96</v>
      </c>
      <c r="LC189" s="1">
        <f t="shared" si="187"/>
        <v>4618.53</v>
      </c>
      <c r="LD189" s="1">
        <f t="shared" si="187"/>
        <v>4982.9799999999996</v>
      </c>
      <c r="LE189" s="1">
        <f t="shared" si="187"/>
        <v>4999.8500000000004</v>
      </c>
      <c r="LF189" s="1">
        <f t="shared" si="187"/>
        <v>2003.64</v>
      </c>
      <c r="LG189" s="1">
        <f t="shared" si="187"/>
        <v>0</v>
      </c>
      <c r="LH189" s="1">
        <f t="shared" si="187"/>
        <v>4969.4399999999996</v>
      </c>
      <c r="LI189" s="1">
        <f t="shared" si="187"/>
        <v>4953.26</v>
      </c>
      <c r="LJ189" s="1">
        <f t="shared" ref="LJ189:NU189" si="188">+IF(LJ185=0,"",IF($Q$67&lt;10,0,ROUND($Q$67*MIN(0.1*LJ195*LJ196,MAX(0,(0.86*LJ195*LJ196-LJ172*MAX(LJ171,$Q$64)))),2)))</f>
        <v>4908.21</v>
      </c>
      <c r="LK189" s="1">
        <f t="shared" si="188"/>
        <v>4853.24</v>
      </c>
      <c r="LL189" s="1">
        <f t="shared" si="188"/>
        <v>0</v>
      </c>
      <c r="LM189" s="1">
        <f t="shared" si="188"/>
        <v>0</v>
      </c>
      <c r="LN189" s="1">
        <f t="shared" si="188"/>
        <v>0</v>
      </c>
      <c r="LO189" s="1">
        <f t="shared" si="188"/>
        <v>4715.33</v>
      </c>
      <c r="LP189" s="1">
        <f t="shared" si="188"/>
        <v>2836.3</v>
      </c>
      <c r="LQ189" s="1">
        <f t="shared" si="188"/>
        <v>4230.9799999999996</v>
      </c>
      <c r="LR189" s="1">
        <f t="shared" si="188"/>
        <v>0</v>
      </c>
      <c r="LS189" s="1">
        <f t="shared" si="188"/>
        <v>4555.1400000000003</v>
      </c>
      <c r="LT189" s="1">
        <f t="shared" si="188"/>
        <v>671.99</v>
      </c>
      <c r="LU189" s="1">
        <f t="shared" si="188"/>
        <v>4821.34</v>
      </c>
      <c r="LV189" s="1">
        <f t="shared" si="188"/>
        <v>0</v>
      </c>
      <c r="LW189" s="1">
        <f t="shared" si="188"/>
        <v>3836.68</v>
      </c>
      <c r="LX189" s="1">
        <f t="shared" si="188"/>
        <v>4832.87</v>
      </c>
      <c r="LY189" s="1">
        <f t="shared" si="188"/>
        <v>2599.92</v>
      </c>
      <c r="LZ189" s="1">
        <f t="shared" si="188"/>
        <v>4716.03</v>
      </c>
      <c r="MA189" s="1">
        <f t="shared" si="188"/>
        <v>4656.03</v>
      </c>
      <c r="MB189" s="1">
        <f t="shared" si="188"/>
        <v>3453.32</v>
      </c>
      <c r="MC189" s="1">
        <f t="shared" si="188"/>
        <v>2592.4699999999998</v>
      </c>
      <c r="MD189" s="1">
        <f t="shared" si="188"/>
        <v>4580.7299999999996</v>
      </c>
      <c r="ME189" s="1">
        <f t="shared" si="188"/>
        <v>4754.05</v>
      </c>
      <c r="MF189" s="1">
        <f t="shared" si="188"/>
        <v>1061.3900000000001</v>
      </c>
      <c r="MG189" s="1">
        <f t="shared" si="188"/>
        <v>0</v>
      </c>
      <c r="MH189" s="1">
        <f t="shared" si="188"/>
        <v>4812.54</v>
      </c>
      <c r="MI189" s="1">
        <f t="shared" si="188"/>
        <v>0</v>
      </c>
      <c r="MJ189" s="1">
        <f t="shared" si="188"/>
        <v>5003.46</v>
      </c>
      <c r="MK189" s="1">
        <f t="shared" si="188"/>
        <v>0</v>
      </c>
      <c r="ML189" s="1">
        <f t="shared" si="188"/>
        <v>4798.3999999999996</v>
      </c>
      <c r="MM189" s="1">
        <f t="shared" si="188"/>
        <v>4561.41</v>
      </c>
      <c r="MN189" s="1">
        <f t="shared" si="188"/>
        <v>4850.41</v>
      </c>
      <c r="MO189" s="1">
        <f t="shared" si="188"/>
        <v>4879.68</v>
      </c>
      <c r="MP189" s="1">
        <f t="shared" si="188"/>
        <v>4740.17</v>
      </c>
      <c r="MQ189" s="1">
        <f t="shared" si="188"/>
        <v>3960.96</v>
      </c>
      <c r="MR189" s="1">
        <f t="shared" si="188"/>
        <v>1762.62</v>
      </c>
      <c r="MS189" s="1">
        <f t="shared" si="188"/>
        <v>4932.3100000000004</v>
      </c>
      <c r="MT189" s="1">
        <f t="shared" si="188"/>
        <v>0</v>
      </c>
      <c r="MU189" s="1">
        <f t="shared" si="188"/>
        <v>4354.8599999999997</v>
      </c>
      <c r="MV189" s="1">
        <f t="shared" si="188"/>
        <v>0</v>
      </c>
      <c r="MW189" s="1">
        <f t="shared" si="188"/>
        <v>4123.5</v>
      </c>
      <c r="MX189" s="1">
        <f t="shared" si="188"/>
        <v>1842.13</v>
      </c>
      <c r="MY189" s="1">
        <f t="shared" si="188"/>
        <v>4632.67</v>
      </c>
      <c r="MZ189" s="1">
        <f t="shared" si="188"/>
        <v>4696.6899999999996</v>
      </c>
      <c r="NA189" s="1">
        <f t="shared" si="188"/>
        <v>4875.43</v>
      </c>
      <c r="NB189" s="1">
        <f t="shared" si="188"/>
        <v>0</v>
      </c>
      <c r="NC189" s="1">
        <f t="shared" si="188"/>
        <v>5037.03</v>
      </c>
      <c r="ND189" s="1">
        <f t="shared" si="188"/>
        <v>4661.67</v>
      </c>
      <c r="NE189" s="1">
        <f t="shared" si="188"/>
        <v>0</v>
      </c>
      <c r="NF189" s="1">
        <f t="shared" si="188"/>
        <v>4843.1000000000004</v>
      </c>
      <c r="NG189" s="1">
        <f t="shared" si="188"/>
        <v>4822.05</v>
      </c>
      <c r="NH189" s="1">
        <f t="shared" si="188"/>
        <v>3263.89</v>
      </c>
      <c r="NI189" s="1">
        <f t="shared" si="188"/>
        <v>4938.38</v>
      </c>
      <c r="NJ189" s="1">
        <f t="shared" si="188"/>
        <v>2676.25</v>
      </c>
      <c r="NK189" s="1">
        <f t="shared" si="188"/>
        <v>0</v>
      </c>
      <c r="NL189" s="1">
        <f t="shared" si="188"/>
        <v>4671.6000000000004</v>
      </c>
      <c r="NM189" s="1">
        <f t="shared" si="188"/>
        <v>4687.9799999999996</v>
      </c>
      <c r="NN189" s="1">
        <f t="shared" si="188"/>
        <v>3086.14</v>
      </c>
      <c r="NO189" s="1">
        <f t="shared" si="188"/>
        <v>5206.08</v>
      </c>
      <c r="NP189" s="1">
        <f t="shared" si="188"/>
        <v>4528.8</v>
      </c>
      <c r="NQ189" s="1">
        <f t="shared" si="188"/>
        <v>4723.88</v>
      </c>
      <c r="NR189" s="1">
        <f t="shared" si="188"/>
        <v>4776.18</v>
      </c>
      <c r="NS189" s="1">
        <f t="shared" si="188"/>
        <v>4758.0200000000004</v>
      </c>
      <c r="NT189" s="1">
        <f t="shared" si="188"/>
        <v>4117.13</v>
      </c>
      <c r="NU189" s="1">
        <f t="shared" si="188"/>
        <v>4554.8100000000004</v>
      </c>
      <c r="NV189" s="1">
        <f t="shared" ref="NV189:QG189" si="189">+IF(NV185=0,"",IF($Q$67&lt;10,0,ROUND($Q$67*MIN(0.1*NV195*NV196,MAX(0,(0.86*NV195*NV196-NV172*MAX(NV171,$Q$64)))),2)))</f>
        <v>700.4</v>
      </c>
      <c r="NW189" s="1">
        <f t="shared" si="189"/>
        <v>0</v>
      </c>
      <c r="NX189" s="1">
        <f t="shared" si="189"/>
        <v>4507.62</v>
      </c>
      <c r="NY189" s="1">
        <f t="shared" si="189"/>
        <v>4754.8500000000004</v>
      </c>
      <c r="NZ189" s="1">
        <f t="shared" si="189"/>
        <v>4659.1000000000004</v>
      </c>
      <c r="OA189" s="1">
        <f t="shared" si="189"/>
        <v>0</v>
      </c>
      <c r="OB189" s="1">
        <f t="shared" si="189"/>
        <v>451.32</v>
      </c>
      <c r="OC189" s="1">
        <f t="shared" si="189"/>
        <v>3053.4</v>
      </c>
      <c r="OD189" s="1">
        <f t="shared" si="189"/>
        <v>0</v>
      </c>
      <c r="OE189" s="1">
        <f t="shared" si="189"/>
        <v>4581.03</v>
      </c>
      <c r="OF189" s="1">
        <f t="shared" si="189"/>
        <v>2716.02</v>
      </c>
      <c r="OG189" s="1">
        <f t="shared" si="189"/>
        <v>1784.05</v>
      </c>
      <c r="OH189" s="1">
        <f t="shared" si="189"/>
        <v>4900.51</v>
      </c>
      <c r="OI189" s="1">
        <f t="shared" si="189"/>
        <v>4140.7</v>
      </c>
      <c r="OJ189" s="1">
        <f t="shared" si="189"/>
        <v>0</v>
      </c>
      <c r="OK189" s="1">
        <f t="shared" si="189"/>
        <v>0</v>
      </c>
      <c r="OL189" s="1">
        <f t="shared" si="189"/>
        <v>0</v>
      </c>
      <c r="OM189" s="1">
        <f t="shared" si="189"/>
        <v>554.14</v>
      </c>
      <c r="ON189" s="1">
        <f t="shared" si="189"/>
        <v>0</v>
      </c>
      <c r="OO189" s="1">
        <f t="shared" si="189"/>
        <v>4648.24</v>
      </c>
      <c r="OP189" s="1">
        <f t="shared" si="189"/>
        <v>3981.42</v>
      </c>
      <c r="OQ189" s="1">
        <f t="shared" si="189"/>
        <v>0</v>
      </c>
      <c r="OR189" s="1">
        <f t="shared" si="189"/>
        <v>4720.97</v>
      </c>
      <c r="OS189" s="1">
        <f t="shared" si="189"/>
        <v>3798.13</v>
      </c>
      <c r="OT189" s="1">
        <f t="shared" si="189"/>
        <v>4655.18</v>
      </c>
      <c r="OU189" s="1">
        <f t="shared" si="189"/>
        <v>1862.42</v>
      </c>
      <c r="OV189" s="1">
        <f t="shared" si="189"/>
        <v>5085.26</v>
      </c>
      <c r="OW189" s="1">
        <f t="shared" si="189"/>
        <v>4593.0600000000004</v>
      </c>
      <c r="OX189" s="1">
        <f t="shared" si="189"/>
        <v>443.5</v>
      </c>
      <c r="OY189" s="1">
        <f t="shared" si="189"/>
        <v>3088.66</v>
      </c>
      <c r="OZ189" s="1">
        <f t="shared" si="189"/>
        <v>3364.12</v>
      </c>
      <c r="PA189" s="1">
        <f t="shared" si="189"/>
        <v>4661.55</v>
      </c>
      <c r="PB189" s="1">
        <f t="shared" si="189"/>
        <v>4995.7299999999996</v>
      </c>
      <c r="PC189" s="1">
        <f t="shared" si="189"/>
        <v>1331.92</v>
      </c>
      <c r="PD189" s="1">
        <f t="shared" si="189"/>
        <v>2520.94</v>
      </c>
      <c r="PE189" s="1">
        <f t="shared" si="189"/>
        <v>4832.22</v>
      </c>
      <c r="PF189" s="1">
        <f t="shared" si="189"/>
        <v>5111.6499999999996</v>
      </c>
      <c r="PG189" s="1">
        <f t="shared" si="189"/>
        <v>4779.28</v>
      </c>
      <c r="PH189" s="1">
        <f t="shared" si="189"/>
        <v>3563.85</v>
      </c>
      <c r="PI189" s="1">
        <f t="shared" si="189"/>
        <v>0</v>
      </c>
      <c r="PJ189" s="1">
        <f t="shared" si="189"/>
        <v>4879.4799999999996</v>
      </c>
      <c r="PK189" s="1">
        <f t="shared" si="189"/>
        <v>4614.24</v>
      </c>
      <c r="PL189" s="1">
        <f t="shared" si="189"/>
        <v>4979.82</v>
      </c>
      <c r="PM189" s="1">
        <f t="shared" si="189"/>
        <v>4833.37</v>
      </c>
      <c r="PN189" s="1">
        <f t="shared" si="189"/>
        <v>4335.8999999999996</v>
      </c>
      <c r="PO189" s="1">
        <f t="shared" si="189"/>
        <v>2921.93</v>
      </c>
      <c r="PP189" s="1">
        <f t="shared" si="189"/>
        <v>0</v>
      </c>
      <c r="PQ189" s="1">
        <f t="shared" si="189"/>
        <v>1027.0899999999999</v>
      </c>
      <c r="PR189" s="1">
        <f t="shared" si="189"/>
        <v>3779.12</v>
      </c>
      <c r="PS189" s="1">
        <f t="shared" si="189"/>
        <v>4894.3900000000003</v>
      </c>
      <c r="PT189" s="1">
        <f t="shared" si="189"/>
        <v>1672.19</v>
      </c>
      <c r="PU189" s="1">
        <f t="shared" si="189"/>
        <v>0</v>
      </c>
      <c r="PV189" s="1">
        <f t="shared" si="189"/>
        <v>4358.6099999999997</v>
      </c>
      <c r="PW189" s="1">
        <f t="shared" si="189"/>
        <v>0</v>
      </c>
      <c r="PX189" s="1">
        <f t="shared" si="189"/>
        <v>4934.82</v>
      </c>
      <c r="PY189" s="1">
        <f t="shared" si="189"/>
        <v>4923.6899999999996</v>
      </c>
      <c r="PZ189" s="1">
        <f t="shared" si="189"/>
        <v>4736.42</v>
      </c>
      <c r="QA189" s="1">
        <f t="shared" si="189"/>
        <v>4738.21</v>
      </c>
      <c r="QB189" s="1">
        <f t="shared" si="189"/>
        <v>4759.88</v>
      </c>
      <c r="QC189" s="1">
        <f t="shared" si="189"/>
        <v>2571.2800000000002</v>
      </c>
      <c r="QD189" s="1">
        <f t="shared" si="189"/>
        <v>5042.88</v>
      </c>
      <c r="QE189" s="1">
        <f t="shared" si="189"/>
        <v>701.71</v>
      </c>
      <c r="QF189" s="1">
        <f t="shared" si="189"/>
        <v>3715.86</v>
      </c>
      <c r="QG189" s="1">
        <f t="shared" si="189"/>
        <v>4840.78</v>
      </c>
      <c r="QH189" s="1">
        <f t="shared" ref="QH189:SG189" si="190">+IF(QH185=0,"",IF($Q$67&lt;10,0,ROUND($Q$67*MIN(0.1*QH195*QH196,MAX(0,(0.86*QH195*QH196-QH172*MAX(QH171,$Q$64)))),2)))</f>
        <v>4800.07</v>
      </c>
      <c r="QI189" s="1">
        <f t="shared" si="190"/>
        <v>793.02</v>
      </c>
      <c r="QJ189" s="1">
        <f t="shared" si="190"/>
        <v>1927.66</v>
      </c>
      <c r="QK189" s="1">
        <f t="shared" si="190"/>
        <v>4830.45</v>
      </c>
      <c r="QL189" s="1">
        <f t="shared" si="190"/>
        <v>4369.3900000000003</v>
      </c>
      <c r="QM189" s="1">
        <f t="shared" si="190"/>
        <v>4651.97</v>
      </c>
      <c r="QN189" s="1">
        <f t="shared" si="190"/>
        <v>4510.08</v>
      </c>
      <c r="QO189" s="1">
        <f t="shared" si="190"/>
        <v>0</v>
      </c>
      <c r="QP189" s="1">
        <f t="shared" si="190"/>
        <v>4767.4799999999996</v>
      </c>
      <c r="QQ189" s="1">
        <f t="shared" si="190"/>
        <v>0</v>
      </c>
      <c r="QR189" s="1">
        <f t="shared" si="190"/>
        <v>2043.34</v>
      </c>
      <c r="QS189" s="1">
        <f t="shared" si="190"/>
        <v>4597.63</v>
      </c>
      <c r="QT189" s="1">
        <f t="shared" si="190"/>
        <v>4538.18</v>
      </c>
      <c r="QU189" s="1">
        <f t="shared" si="190"/>
        <v>4678.33</v>
      </c>
      <c r="QV189" s="1">
        <f t="shared" si="190"/>
        <v>4994.38</v>
      </c>
      <c r="QW189" s="1">
        <f t="shared" si="190"/>
        <v>4616.5200000000004</v>
      </c>
      <c r="QX189" s="1">
        <f t="shared" si="190"/>
        <v>4721.79</v>
      </c>
      <c r="QY189" s="1">
        <f t="shared" si="190"/>
        <v>4748.58</v>
      </c>
      <c r="QZ189" s="1">
        <f t="shared" si="190"/>
        <v>463.86</v>
      </c>
      <c r="RA189" s="1">
        <f t="shared" si="190"/>
        <v>4522.75</v>
      </c>
      <c r="RB189" s="1">
        <f t="shared" si="190"/>
        <v>0</v>
      </c>
      <c r="RC189" s="1">
        <f t="shared" si="190"/>
        <v>5087.25</v>
      </c>
      <c r="RD189" s="1">
        <f t="shared" si="190"/>
        <v>4666.16</v>
      </c>
      <c r="RE189" s="1">
        <f t="shared" si="190"/>
        <v>4814.1499999999996</v>
      </c>
      <c r="RF189" s="1">
        <f t="shared" si="190"/>
        <v>1056.3</v>
      </c>
      <c r="RG189" s="1">
        <f t="shared" si="190"/>
        <v>4519.7</v>
      </c>
      <c r="RH189" s="1">
        <f t="shared" si="190"/>
        <v>4662.29</v>
      </c>
      <c r="RI189" s="1">
        <f t="shared" si="190"/>
        <v>4607.87</v>
      </c>
      <c r="RJ189" s="1">
        <f t="shared" si="190"/>
        <v>2829.48</v>
      </c>
      <c r="RK189" s="1">
        <f t="shared" si="190"/>
        <v>0</v>
      </c>
      <c r="RL189" s="1">
        <f t="shared" si="190"/>
        <v>5025.93</v>
      </c>
      <c r="RM189" s="1">
        <f t="shared" si="190"/>
        <v>4898.0200000000004</v>
      </c>
      <c r="RN189" s="1">
        <f t="shared" si="190"/>
        <v>1609.48</v>
      </c>
      <c r="RO189" s="1">
        <f t="shared" si="190"/>
        <v>4792.4399999999996</v>
      </c>
      <c r="RP189" s="1">
        <f t="shared" si="190"/>
        <v>4627.75</v>
      </c>
      <c r="RQ189" s="1">
        <f t="shared" si="190"/>
        <v>4678.3599999999997</v>
      </c>
      <c r="RR189" s="1">
        <f t="shared" si="190"/>
        <v>0</v>
      </c>
      <c r="RS189" s="1">
        <f t="shared" si="190"/>
        <v>4736.1400000000003</v>
      </c>
      <c r="RT189" s="1">
        <f t="shared" si="190"/>
        <v>0</v>
      </c>
      <c r="RU189" s="1">
        <f t="shared" si="190"/>
        <v>5196.8</v>
      </c>
      <c r="RV189" s="1">
        <f t="shared" si="190"/>
        <v>4794.87</v>
      </c>
      <c r="RW189" s="1">
        <f t="shared" si="190"/>
        <v>3279.85</v>
      </c>
      <c r="RX189" s="1">
        <f t="shared" si="190"/>
        <v>4634.9799999999996</v>
      </c>
      <c r="RY189" s="1">
        <f t="shared" si="190"/>
        <v>4839.03</v>
      </c>
      <c r="RZ189" s="1">
        <f t="shared" si="190"/>
        <v>0</v>
      </c>
      <c r="SA189" s="1">
        <f t="shared" si="190"/>
        <v>3469.22</v>
      </c>
      <c r="SB189" s="1">
        <f t="shared" si="190"/>
        <v>1641.23</v>
      </c>
      <c r="SC189" s="1">
        <f t="shared" si="190"/>
        <v>2325.2800000000002</v>
      </c>
      <c r="SD189" s="1">
        <f t="shared" si="190"/>
        <v>4183.3</v>
      </c>
      <c r="SE189" s="1">
        <f t="shared" si="190"/>
        <v>4551.3900000000003</v>
      </c>
      <c r="SF189" s="1">
        <f t="shared" si="190"/>
        <v>792.07</v>
      </c>
      <c r="SG189" s="1">
        <f t="shared" si="190"/>
        <v>4491.3</v>
      </c>
    </row>
    <row r="190" spans="1:502">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row>
    <row r="193" spans="1:501">
      <c r="A193" t="s">
        <v>578</v>
      </c>
      <c r="B193" s="25">
        <f t="shared" ref="B193:BM193" si="191">+MAX($Q$63,B127)</f>
        <v>8.4</v>
      </c>
      <c r="C193" s="25">
        <f t="shared" si="191"/>
        <v>8.4</v>
      </c>
      <c r="D193" s="25">
        <f t="shared" si="191"/>
        <v>8.4</v>
      </c>
      <c r="E193" s="25">
        <f t="shared" si="191"/>
        <v>8.4</v>
      </c>
      <c r="F193" s="25">
        <f t="shared" si="191"/>
        <v>8.4</v>
      </c>
      <c r="G193" s="25">
        <f t="shared" si="191"/>
        <v>8.4</v>
      </c>
      <c r="H193" s="25">
        <f t="shared" si="191"/>
        <v>8.82</v>
      </c>
      <c r="I193" s="25">
        <f t="shared" si="191"/>
        <v>8.4</v>
      </c>
      <c r="J193" s="25">
        <f t="shared" si="191"/>
        <v>9.6300000000000008</v>
      </c>
      <c r="K193" s="25">
        <f t="shared" si="191"/>
        <v>9.7899999999999991</v>
      </c>
      <c r="L193" s="25">
        <f t="shared" si="191"/>
        <v>9.2799999999999994</v>
      </c>
      <c r="M193" s="25">
        <f t="shared" si="191"/>
        <v>8.5299999999999994</v>
      </c>
      <c r="N193" s="25">
        <f t="shared" si="191"/>
        <v>8.4</v>
      </c>
      <c r="O193" s="25">
        <f t="shared" si="191"/>
        <v>9.36</v>
      </c>
      <c r="P193" s="25">
        <f t="shared" si="191"/>
        <v>9.4600000000000009</v>
      </c>
      <c r="Q193" s="25">
        <f t="shared" si="191"/>
        <v>8.4</v>
      </c>
      <c r="R193" s="25">
        <f t="shared" si="191"/>
        <v>8.4</v>
      </c>
      <c r="S193" s="25">
        <f t="shared" si="191"/>
        <v>8.51</v>
      </c>
      <c r="T193" s="25">
        <f t="shared" si="191"/>
        <v>8.4</v>
      </c>
      <c r="U193" s="25">
        <f t="shared" si="191"/>
        <v>8.4</v>
      </c>
      <c r="V193" s="25">
        <f t="shared" si="191"/>
        <v>8.4</v>
      </c>
      <c r="W193" s="25">
        <f t="shared" si="191"/>
        <v>9.2100000000000009</v>
      </c>
      <c r="X193" s="25">
        <f t="shared" si="191"/>
        <v>8.4</v>
      </c>
      <c r="Y193" s="25">
        <f t="shared" si="191"/>
        <v>9.76</v>
      </c>
      <c r="Z193" s="25">
        <f t="shared" si="191"/>
        <v>8.51</v>
      </c>
      <c r="AA193" s="25">
        <f t="shared" si="191"/>
        <v>8.4</v>
      </c>
      <c r="AB193" s="25">
        <f t="shared" si="191"/>
        <v>8.4</v>
      </c>
      <c r="AC193" s="25">
        <f t="shared" si="191"/>
        <v>9.7799999999999994</v>
      </c>
      <c r="AD193" s="25">
        <f t="shared" si="191"/>
        <v>8.4</v>
      </c>
      <c r="AE193" s="25">
        <f t="shared" si="191"/>
        <v>9.2899999999999991</v>
      </c>
      <c r="AF193" s="25">
        <f t="shared" si="191"/>
        <v>8.6199999999999992</v>
      </c>
      <c r="AG193" s="25">
        <f t="shared" si="191"/>
        <v>8.82</v>
      </c>
      <c r="AH193" s="25">
        <f t="shared" si="191"/>
        <v>9.8800000000000008</v>
      </c>
      <c r="AI193" s="25">
        <f t="shared" si="191"/>
        <v>8.4</v>
      </c>
      <c r="AJ193" s="25">
        <f t="shared" si="191"/>
        <v>8.98</v>
      </c>
      <c r="AK193" s="25">
        <f t="shared" si="191"/>
        <v>8.4600000000000009</v>
      </c>
      <c r="AL193" s="25">
        <f t="shared" si="191"/>
        <v>9.68</v>
      </c>
      <c r="AM193" s="25">
        <f t="shared" si="191"/>
        <v>8.69</v>
      </c>
      <c r="AN193" s="25">
        <f t="shared" si="191"/>
        <v>8.68</v>
      </c>
      <c r="AO193" s="25">
        <f t="shared" si="191"/>
        <v>8.4</v>
      </c>
      <c r="AP193" s="25">
        <f t="shared" si="191"/>
        <v>8.4700000000000006</v>
      </c>
      <c r="AQ193" s="25">
        <f t="shared" si="191"/>
        <v>9.23</v>
      </c>
      <c r="AR193" s="25">
        <f t="shared" si="191"/>
        <v>8.4</v>
      </c>
      <c r="AS193" s="25">
        <f t="shared" si="191"/>
        <v>9</v>
      </c>
      <c r="AT193" s="25">
        <f t="shared" si="191"/>
        <v>8.93</v>
      </c>
      <c r="AU193" s="25">
        <f t="shared" si="191"/>
        <v>8.4</v>
      </c>
      <c r="AV193" s="25">
        <f t="shared" si="191"/>
        <v>8.4</v>
      </c>
      <c r="AW193" s="25">
        <f t="shared" si="191"/>
        <v>10.01</v>
      </c>
      <c r="AX193" s="25">
        <f t="shared" si="191"/>
        <v>8.4</v>
      </c>
      <c r="AY193" s="25">
        <f t="shared" si="191"/>
        <v>10.06</v>
      </c>
      <c r="AZ193" s="25">
        <f t="shared" si="191"/>
        <v>8.4</v>
      </c>
      <c r="BA193" s="25">
        <f t="shared" si="191"/>
        <v>8.4</v>
      </c>
      <c r="BB193" s="25">
        <f t="shared" si="191"/>
        <v>9.26</v>
      </c>
      <c r="BC193" s="25">
        <f t="shared" si="191"/>
        <v>10.9</v>
      </c>
      <c r="BD193" s="25">
        <f t="shared" si="191"/>
        <v>8.4</v>
      </c>
      <c r="BE193" s="25">
        <f t="shared" si="191"/>
        <v>8.4</v>
      </c>
      <c r="BF193" s="25">
        <f t="shared" si="191"/>
        <v>8.48</v>
      </c>
      <c r="BG193" s="25">
        <f t="shared" si="191"/>
        <v>8.6999999999999993</v>
      </c>
      <c r="BH193" s="25">
        <f t="shared" si="191"/>
        <v>9.99</v>
      </c>
      <c r="BI193" s="25">
        <f t="shared" si="191"/>
        <v>8.4</v>
      </c>
      <c r="BJ193" s="25">
        <f t="shared" si="191"/>
        <v>8.4</v>
      </c>
      <c r="BK193" s="25">
        <f t="shared" si="191"/>
        <v>8.4</v>
      </c>
      <c r="BL193" s="25">
        <f t="shared" si="191"/>
        <v>8.4</v>
      </c>
      <c r="BM193" s="25">
        <f t="shared" si="191"/>
        <v>8.43</v>
      </c>
      <c r="BN193" s="25">
        <f t="shared" ref="BN193:DY193" si="192">+MAX($Q$63,BN127)</f>
        <v>8.4</v>
      </c>
      <c r="BO193" s="25">
        <f t="shared" si="192"/>
        <v>8.5500000000000007</v>
      </c>
      <c r="BP193" s="25">
        <f t="shared" si="192"/>
        <v>8.58</v>
      </c>
      <c r="BQ193" s="25">
        <f t="shared" si="192"/>
        <v>9.94</v>
      </c>
      <c r="BR193" s="25">
        <f t="shared" si="192"/>
        <v>8.4</v>
      </c>
      <c r="BS193" s="25">
        <f t="shared" si="192"/>
        <v>9.36</v>
      </c>
      <c r="BT193" s="25">
        <f t="shared" si="192"/>
        <v>8.89</v>
      </c>
      <c r="BU193" s="25">
        <f t="shared" si="192"/>
        <v>9.36</v>
      </c>
      <c r="BV193" s="25">
        <f t="shared" si="192"/>
        <v>9.0299999999999994</v>
      </c>
      <c r="BW193" s="25">
        <f t="shared" si="192"/>
        <v>8.4</v>
      </c>
      <c r="BX193" s="25">
        <f t="shared" si="192"/>
        <v>8.4</v>
      </c>
      <c r="BY193" s="25">
        <f t="shared" si="192"/>
        <v>10.25</v>
      </c>
      <c r="BZ193" s="25">
        <f t="shared" si="192"/>
        <v>8.4</v>
      </c>
      <c r="CA193" s="25">
        <f t="shared" si="192"/>
        <v>9.81</v>
      </c>
      <c r="CB193" s="25">
        <f t="shared" si="192"/>
        <v>8.66</v>
      </c>
      <c r="CC193" s="25">
        <f t="shared" si="192"/>
        <v>8.94</v>
      </c>
      <c r="CD193" s="25">
        <f t="shared" si="192"/>
        <v>8.4</v>
      </c>
      <c r="CE193" s="25">
        <f t="shared" si="192"/>
        <v>9.17</v>
      </c>
      <c r="CF193" s="25">
        <f t="shared" si="192"/>
        <v>9.31</v>
      </c>
      <c r="CG193" s="25">
        <f t="shared" si="192"/>
        <v>8.8699999999999992</v>
      </c>
      <c r="CH193" s="25">
        <f t="shared" si="192"/>
        <v>8.4</v>
      </c>
      <c r="CI193" s="25">
        <f t="shared" si="192"/>
        <v>9.19</v>
      </c>
      <c r="CJ193" s="25">
        <f t="shared" si="192"/>
        <v>8.4</v>
      </c>
      <c r="CK193" s="25">
        <f t="shared" si="192"/>
        <v>8.4</v>
      </c>
      <c r="CL193" s="25">
        <f t="shared" si="192"/>
        <v>10.050000000000001</v>
      </c>
      <c r="CM193" s="25">
        <f t="shared" si="192"/>
        <v>8.4</v>
      </c>
      <c r="CN193" s="25">
        <f t="shared" si="192"/>
        <v>9.6</v>
      </c>
      <c r="CO193" s="25">
        <f t="shared" si="192"/>
        <v>9.5</v>
      </c>
      <c r="CP193" s="25">
        <f t="shared" si="192"/>
        <v>9.19</v>
      </c>
      <c r="CQ193" s="25">
        <f t="shared" si="192"/>
        <v>8.4</v>
      </c>
      <c r="CR193" s="25">
        <f t="shared" si="192"/>
        <v>8.4</v>
      </c>
      <c r="CS193" s="25">
        <f t="shared" si="192"/>
        <v>9.5500000000000007</v>
      </c>
      <c r="CT193" s="25">
        <f t="shared" si="192"/>
        <v>11.46</v>
      </c>
      <c r="CU193" s="25">
        <f t="shared" si="192"/>
        <v>8.4700000000000006</v>
      </c>
      <c r="CV193" s="25">
        <f t="shared" si="192"/>
        <v>10.07</v>
      </c>
      <c r="CW193" s="25">
        <f t="shared" si="192"/>
        <v>8.4</v>
      </c>
      <c r="CX193" s="25">
        <f t="shared" si="192"/>
        <v>8.4</v>
      </c>
      <c r="CY193" s="25">
        <f t="shared" si="192"/>
        <v>8.4</v>
      </c>
      <c r="CZ193" s="25">
        <f t="shared" si="192"/>
        <v>8.8699999999999992</v>
      </c>
      <c r="DA193" s="25">
        <f t="shared" si="192"/>
        <v>8.6999999999999993</v>
      </c>
      <c r="DB193" s="25">
        <f t="shared" si="192"/>
        <v>9.34</v>
      </c>
      <c r="DC193" s="25">
        <f t="shared" si="192"/>
        <v>8.4</v>
      </c>
      <c r="DD193" s="25">
        <f t="shared" si="192"/>
        <v>8.4</v>
      </c>
      <c r="DE193" s="25">
        <f t="shared" si="192"/>
        <v>8.4</v>
      </c>
      <c r="DF193" s="25">
        <f t="shared" si="192"/>
        <v>8.4</v>
      </c>
      <c r="DG193" s="25">
        <f t="shared" si="192"/>
        <v>8.4</v>
      </c>
      <c r="DH193" s="25">
        <f t="shared" si="192"/>
        <v>9.93</v>
      </c>
      <c r="DI193" s="25">
        <f t="shared" si="192"/>
        <v>9.66</v>
      </c>
      <c r="DJ193" s="25">
        <f t="shared" si="192"/>
        <v>8.4</v>
      </c>
      <c r="DK193" s="25">
        <f t="shared" si="192"/>
        <v>8.4</v>
      </c>
      <c r="DL193" s="25">
        <f t="shared" si="192"/>
        <v>8.98</v>
      </c>
      <c r="DM193" s="25">
        <f t="shared" si="192"/>
        <v>8.48</v>
      </c>
      <c r="DN193" s="25">
        <f t="shared" si="192"/>
        <v>8.8699999999999992</v>
      </c>
      <c r="DO193" s="25">
        <f t="shared" si="192"/>
        <v>8.5</v>
      </c>
      <c r="DP193" s="25">
        <f t="shared" si="192"/>
        <v>9.11</v>
      </c>
      <c r="DQ193" s="25">
        <f t="shared" si="192"/>
        <v>8.4</v>
      </c>
      <c r="DR193" s="25">
        <f t="shared" si="192"/>
        <v>9.23</v>
      </c>
      <c r="DS193" s="25">
        <f t="shared" si="192"/>
        <v>8.4</v>
      </c>
      <c r="DT193" s="25">
        <f t="shared" si="192"/>
        <v>10.02</v>
      </c>
      <c r="DU193" s="25">
        <f t="shared" si="192"/>
        <v>9.02</v>
      </c>
      <c r="DV193" s="25">
        <f t="shared" si="192"/>
        <v>8.48</v>
      </c>
      <c r="DW193" s="25">
        <f t="shared" si="192"/>
        <v>9.23</v>
      </c>
      <c r="DX193" s="25">
        <f t="shared" si="192"/>
        <v>10.130000000000001</v>
      </c>
      <c r="DY193" s="25">
        <f t="shared" si="192"/>
        <v>9.16</v>
      </c>
      <c r="DZ193" s="25">
        <f t="shared" ref="DZ193:GK193" si="193">+MAX($Q$63,DZ127)</f>
        <v>8.4</v>
      </c>
      <c r="EA193" s="25">
        <f t="shared" si="193"/>
        <v>8.5500000000000007</v>
      </c>
      <c r="EB193" s="25">
        <f t="shared" si="193"/>
        <v>8.82</v>
      </c>
      <c r="EC193" s="25">
        <f t="shared" si="193"/>
        <v>8.4</v>
      </c>
      <c r="ED193" s="25">
        <f t="shared" si="193"/>
        <v>8.99</v>
      </c>
      <c r="EE193" s="25">
        <f t="shared" si="193"/>
        <v>8.4</v>
      </c>
      <c r="EF193" s="25">
        <f t="shared" si="193"/>
        <v>8.4</v>
      </c>
      <c r="EG193" s="25">
        <f t="shared" si="193"/>
        <v>8.4</v>
      </c>
      <c r="EH193" s="25">
        <f t="shared" si="193"/>
        <v>8.4</v>
      </c>
      <c r="EI193" s="25">
        <f t="shared" si="193"/>
        <v>8.4</v>
      </c>
      <c r="EJ193" s="25">
        <f t="shared" si="193"/>
        <v>8.8699999999999992</v>
      </c>
      <c r="EK193" s="25">
        <f t="shared" si="193"/>
        <v>8.4</v>
      </c>
      <c r="EL193" s="25">
        <f t="shared" si="193"/>
        <v>8.4</v>
      </c>
      <c r="EM193" s="25">
        <f t="shared" si="193"/>
        <v>8.6999999999999993</v>
      </c>
      <c r="EN193" s="25">
        <f t="shared" si="193"/>
        <v>8.57</v>
      </c>
      <c r="EO193" s="25">
        <f t="shared" si="193"/>
        <v>8.4</v>
      </c>
      <c r="EP193" s="25">
        <f t="shared" si="193"/>
        <v>8.4</v>
      </c>
      <c r="EQ193" s="25">
        <f t="shared" si="193"/>
        <v>10.72</v>
      </c>
      <c r="ER193" s="25">
        <f t="shared" si="193"/>
        <v>8.4</v>
      </c>
      <c r="ES193" s="25">
        <f t="shared" si="193"/>
        <v>8.4</v>
      </c>
      <c r="ET193" s="25">
        <f t="shared" si="193"/>
        <v>8.4</v>
      </c>
      <c r="EU193" s="25">
        <f t="shared" si="193"/>
        <v>9.4700000000000006</v>
      </c>
      <c r="EV193" s="25">
        <f t="shared" si="193"/>
        <v>9.27</v>
      </c>
      <c r="EW193" s="25">
        <f t="shared" si="193"/>
        <v>8.81</v>
      </c>
      <c r="EX193" s="25">
        <f t="shared" si="193"/>
        <v>8.4</v>
      </c>
      <c r="EY193" s="25">
        <f t="shared" si="193"/>
        <v>8.77</v>
      </c>
      <c r="EZ193" s="25">
        <f t="shared" si="193"/>
        <v>8.4</v>
      </c>
      <c r="FA193" s="25">
        <f t="shared" si="193"/>
        <v>8.4</v>
      </c>
      <c r="FB193" s="25">
        <f t="shared" si="193"/>
        <v>8.4</v>
      </c>
      <c r="FC193" s="25">
        <f t="shared" si="193"/>
        <v>9.25</v>
      </c>
      <c r="FD193" s="25">
        <f t="shared" si="193"/>
        <v>8.4</v>
      </c>
      <c r="FE193" s="25">
        <f t="shared" si="193"/>
        <v>8.56</v>
      </c>
      <c r="FF193" s="25">
        <f t="shared" si="193"/>
        <v>8.4</v>
      </c>
      <c r="FG193" s="25">
        <f t="shared" si="193"/>
        <v>8.66</v>
      </c>
      <c r="FH193" s="25">
        <f t="shared" si="193"/>
        <v>9.42</v>
      </c>
      <c r="FI193" s="25">
        <f t="shared" si="193"/>
        <v>8.4</v>
      </c>
      <c r="FJ193" s="25">
        <f t="shared" si="193"/>
        <v>8.4</v>
      </c>
      <c r="FK193" s="25">
        <f t="shared" si="193"/>
        <v>8.4</v>
      </c>
      <c r="FL193" s="25">
        <f t="shared" si="193"/>
        <v>8.8699999999999992</v>
      </c>
      <c r="FM193" s="25">
        <f t="shared" si="193"/>
        <v>8.57</v>
      </c>
      <c r="FN193" s="25">
        <f t="shared" si="193"/>
        <v>8.4</v>
      </c>
      <c r="FO193" s="25">
        <f t="shared" si="193"/>
        <v>8.9</v>
      </c>
      <c r="FP193" s="25">
        <f t="shared" si="193"/>
        <v>8.66</v>
      </c>
      <c r="FQ193" s="25">
        <f t="shared" si="193"/>
        <v>8.74</v>
      </c>
      <c r="FR193" s="25">
        <f t="shared" si="193"/>
        <v>8.4</v>
      </c>
      <c r="FS193" s="25">
        <f t="shared" si="193"/>
        <v>9.06</v>
      </c>
      <c r="FT193" s="25">
        <f t="shared" si="193"/>
        <v>8.75</v>
      </c>
      <c r="FU193" s="25">
        <f t="shared" si="193"/>
        <v>9.43</v>
      </c>
      <c r="FV193" s="25">
        <f t="shared" si="193"/>
        <v>10.44</v>
      </c>
      <c r="FW193" s="25">
        <f t="shared" si="193"/>
        <v>8.4</v>
      </c>
      <c r="FX193" s="25">
        <f t="shared" si="193"/>
        <v>10.25</v>
      </c>
      <c r="FY193" s="25">
        <f t="shared" si="193"/>
        <v>8.4</v>
      </c>
      <c r="FZ193" s="25">
        <f t="shared" si="193"/>
        <v>8.4</v>
      </c>
      <c r="GA193" s="25">
        <f t="shared" si="193"/>
        <v>8.5500000000000007</v>
      </c>
      <c r="GB193" s="25">
        <f t="shared" si="193"/>
        <v>8.4</v>
      </c>
      <c r="GC193" s="25">
        <f t="shared" si="193"/>
        <v>9.18</v>
      </c>
      <c r="GD193" s="25">
        <f t="shared" si="193"/>
        <v>9.01</v>
      </c>
      <c r="GE193" s="25">
        <f t="shared" si="193"/>
        <v>8.89</v>
      </c>
      <c r="GF193" s="25">
        <f t="shared" si="193"/>
        <v>10.3</v>
      </c>
      <c r="GG193" s="25">
        <f t="shared" si="193"/>
        <v>8.4</v>
      </c>
      <c r="GH193" s="25">
        <f t="shared" si="193"/>
        <v>8.76</v>
      </c>
      <c r="GI193" s="25">
        <f t="shared" si="193"/>
        <v>9.2799999999999994</v>
      </c>
      <c r="GJ193" s="25">
        <f t="shared" si="193"/>
        <v>8.4</v>
      </c>
      <c r="GK193" s="25">
        <f t="shared" si="193"/>
        <v>10.67</v>
      </c>
      <c r="GL193" s="25">
        <f t="shared" ref="GL193:IW193" si="194">+MAX($Q$63,GL127)</f>
        <v>8.86</v>
      </c>
      <c r="GM193" s="25">
        <f t="shared" si="194"/>
        <v>8.4</v>
      </c>
      <c r="GN193" s="25">
        <f t="shared" si="194"/>
        <v>8.4</v>
      </c>
      <c r="GO193" s="25">
        <f t="shared" si="194"/>
        <v>9.23</v>
      </c>
      <c r="GP193" s="25">
        <f t="shared" si="194"/>
        <v>8.41</v>
      </c>
      <c r="GQ193" s="25">
        <f t="shared" si="194"/>
        <v>9.92</v>
      </c>
      <c r="GR193" s="25">
        <f t="shared" si="194"/>
        <v>8.4</v>
      </c>
      <c r="GS193" s="25">
        <f t="shared" si="194"/>
        <v>8.4</v>
      </c>
      <c r="GT193" s="25">
        <f t="shared" si="194"/>
        <v>8.48</v>
      </c>
      <c r="GU193" s="25">
        <f t="shared" si="194"/>
        <v>8.4</v>
      </c>
      <c r="GV193" s="25">
        <f t="shared" si="194"/>
        <v>9.44</v>
      </c>
      <c r="GW193" s="25">
        <f t="shared" si="194"/>
        <v>8.4</v>
      </c>
      <c r="GX193" s="25">
        <f t="shared" si="194"/>
        <v>8.4</v>
      </c>
      <c r="GY193" s="25">
        <f t="shared" si="194"/>
        <v>11.25</v>
      </c>
      <c r="GZ193" s="25">
        <f t="shared" si="194"/>
        <v>8.4</v>
      </c>
      <c r="HA193" s="25">
        <f t="shared" si="194"/>
        <v>8.4</v>
      </c>
      <c r="HB193" s="25">
        <f t="shared" si="194"/>
        <v>9.68</v>
      </c>
      <c r="HC193" s="25">
        <f t="shared" si="194"/>
        <v>9.33</v>
      </c>
      <c r="HD193" s="25">
        <f t="shared" si="194"/>
        <v>9.73</v>
      </c>
      <c r="HE193" s="25">
        <f t="shared" si="194"/>
        <v>9.68</v>
      </c>
      <c r="HF193" s="25">
        <f t="shared" si="194"/>
        <v>8.4</v>
      </c>
      <c r="HG193" s="25">
        <f t="shared" si="194"/>
        <v>8.44</v>
      </c>
      <c r="HH193" s="25">
        <f t="shared" si="194"/>
        <v>9.64</v>
      </c>
      <c r="HI193" s="25">
        <f t="shared" si="194"/>
        <v>8.4</v>
      </c>
      <c r="HJ193" s="25">
        <f t="shared" si="194"/>
        <v>8.4</v>
      </c>
      <c r="HK193" s="25">
        <f t="shared" si="194"/>
        <v>8.4</v>
      </c>
      <c r="HL193" s="25">
        <f t="shared" si="194"/>
        <v>10.65</v>
      </c>
      <c r="HM193" s="25">
        <f t="shared" si="194"/>
        <v>8.4</v>
      </c>
      <c r="HN193" s="25">
        <f t="shared" si="194"/>
        <v>8.4</v>
      </c>
      <c r="HO193" s="25">
        <f t="shared" si="194"/>
        <v>8.83</v>
      </c>
      <c r="HP193" s="25">
        <f t="shared" si="194"/>
        <v>10.06</v>
      </c>
      <c r="HQ193" s="25">
        <f t="shared" si="194"/>
        <v>8.4</v>
      </c>
      <c r="HR193" s="25">
        <f t="shared" si="194"/>
        <v>8.9</v>
      </c>
      <c r="HS193" s="25">
        <f t="shared" si="194"/>
        <v>9.14</v>
      </c>
      <c r="HT193" s="25">
        <f t="shared" si="194"/>
        <v>8.4</v>
      </c>
      <c r="HU193" s="25">
        <f t="shared" si="194"/>
        <v>8.4</v>
      </c>
      <c r="HV193" s="25">
        <f t="shared" si="194"/>
        <v>8.76</v>
      </c>
      <c r="HW193" s="25">
        <f t="shared" si="194"/>
        <v>8.66</v>
      </c>
      <c r="HX193" s="25">
        <f t="shared" si="194"/>
        <v>8.4</v>
      </c>
      <c r="HY193" s="25">
        <f t="shared" si="194"/>
        <v>9.24</v>
      </c>
      <c r="HZ193" s="25">
        <f t="shared" si="194"/>
        <v>8.82</v>
      </c>
      <c r="IA193" s="25">
        <f t="shared" si="194"/>
        <v>10.220000000000001</v>
      </c>
      <c r="IB193" s="25">
        <f t="shared" si="194"/>
        <v>11.35</v>
      </c>
      <c r="IC193" s="25">
        <f t="shared" si="194"/>
        <v>8.4</v>
      </c>
      <c r="ID193" s="25">
        <f t="shared" si="194"/>
        <v>8.4</v>
      </c>
      <c r="IE193" s="25">
        <f t="shared" si="194"/>
        <v>9.51</v>
      </c>
      <c r="IF193" s="25">
        <f t="shared" si="194"/>
        <v>8.4</v>
      </c>
      <c r="IG193" s="25">
        <f t="shared" si="194"/>
        <v>8.4</v>
      </c>
      <c r="IH193" s="25">
        <f t="shared" si="194"/>
        <v>8.4</v>
      </c>
      <c r="II193" s="25">
        <f t="shared" si="194"/>
        <v>8.57</v>
      </c>
      <c r="IJ193" s="25">
        <f t="shared" si="194"/>
        <v>8.4</v>
      </c>
      <c r="IK193" s="25">
        <f t="shared" si="194"/>
        <v>10.19</v>
      </c>
      <c r="IL193" s="25">
        <f t="shared" si="194"/>
        <v>8.4</v>
      </c>
      <c r="IM193" s="25">
        <f t="shared" si="194"/>
        <v>9.27</v>
      </c>
      <c r="IN193" s="25">
        <f t="shared" si="194"/>
        <v>9.1</v>
      </c>
      <c r="IO193" s="25">
        <f t="shared" si="194"/>
        <v>8.89</v>
      </c>
      <c r="IP193" s="25">
        <f t="shared" si="194"/>
        <v>8.4</v>
      </c>
      <c r="IQ193" s="25">
        <f t="shared" si="194"/>
        <v>8.4</v>
      </c>
      <c r="IR193" s="25">
        <f t="shared" si="194"/>
        <v>8.4</v>
      </c>
      <c r="IS193" s="25">
        <f t="shared" si="194"/>
        <v>8.4</v>
      </c>
      <c r="IT193" s="25">
        <f t="shared" si="194"/>
        <v>8.4</v>
      </c>
      <c r="IU193" s="25">
        <f t="shared" si="194"/>
        <v>8.4</v>
      </c>
      <c r="IV193" s="25">
        <f t="shared" si="194"/>
        <v>9.02</v>
      </c>
      <c r="IW193" s="25">
        <f t="shared" si="194"/>
        <v>8.4</v>
      </c>
      <c r="IX193" s="25">
        <f t="shared" ref="IX193:LI193" si="195">+MAX($Q$63,IX127)</f>
        <v>8.4</v>
      </c>
      <c r="IY193" s="25">
        <f t="shared" si="195"/>
        <v>8.4</v>
      </c>
      <c r="IZ193" s="25">
        <f t="shared" si="195"/>
        <v>9.77</v>
      </c>
      <c r="JA193" s="25">
        <f t="shared" si="195"/>
        <v>8.77</v>
      </c>
      <c r="JB193" s="25">
        <f t="shared" si="195"/>
        <v>9.7899999999999991</v>
      </c>
      <c r="JC193" s="25">
        <f t="shared" si="195"/>
        <v>8.56</v>
      </c>
      <c r="JD193" s="25">
        <f t="shared" si="195"/>
        <v>9.14</v>
      </c>
      <c r="JE193" s="25">
        <f t="shared" si="195"/>
        <v>8.4</v>
      </c>
      <c r="JF193" s="25">
        <f t="shared" si="195"/>
        <v>8.4</v>
      </c>
      <c r="JG193" s="25">
        <f t="shared" si="195"/>
        <v>8.4</v>
      </c>
      <c r="JH193" s="25">
        <f t="shared" si="195"/>
        <v>8.4</v>
      </c>
      <c r="JI193" s="25">
        <f t="shared" si="195"/>
        <v>11.45</v>
      </c>
      <c r="JJ193" s="25">
        <f t="shared" si="195"/>
        <v>9.1300000000000008</v>
      </c>
      <c r="JK193" s="25">
        <f t="shared" si="195"/>
        <v>9.42</v>
      </c>
      <c r="JL193" s="25">
        <f t="shared" si="195"/>
        <v>8.4</v>
      </c>
      <c r="JM193" s="25">
        <f t="shared" si="195"/>
        <v>10.119999999999999</v>
      </c>
      <c r="JN193" s="25">
        <f t="shared" si="195"/>
        <v>8.43</v>
      </c>
      <c r="JO193" s="25">
        <f t="shared" si="195"/>
        <v>8.4</v>
      </c>
      <c r="JP193" s="25">
        <f t="shared" si="195"/>
        <v>8.99</v>
      </c>
      <c r="JQ193" s="25">
        <f t="shared" si="195"/>
        <v>8.75</v>
      </c>
      <c r="JR193" s="25">
        <f t="shared" si="195"/>
        <v>8.4</v>
      </c>
      <c r="JS193" s="25">
        <f t="shared" si="195"/>
        <v>8.91</v>
      </c>
      <c r="JT193" s="25">
        <f t="shared" si="195"/>
        <v>9.0299999999999994</v>
      </c>
      <c r="JU193" s="25">
        <f t="shared" si="195"/>
        <v>8.4</v>
      </c>
      <c r="JV193" s="25">
        <f t="shared" si="195"/>
        <v>9.48</v>
      </c>
      <c r="JW193" s="25">
        <f t="shared" si="195"/>
        <v>10.66</v>
      </c>
      <c r="JX193" s="25">
        <f t="shared" si="195"/>
        <v>8.4</v>
      </c>
      <c r="JY193" s="25">
        <f t="shared" si="195"/>
        <v>8.64</v>
      </c>
      <c r="JZ193" s="25">
        <f t="shared" si="195"/>
        <v>8.94</v>
      </c>
      <c r="KA193" s="25">
        <f t="shared" si="195"/>
        <v>10.199999999999999</v>
      </c>
      <c r="KB193" s="25">
        <f t="shared" si="195"/>
        <v>8.4</v>
      </c>
      <c r="KC193" s="25">
        <f t="shared" si="195"/>
        <v>8.4</v>
      </c>
      <c r="KD193" s="25">
        <f t="shared" si="195"/>
        <v>8.4</v>
      </c>
      <c r="KE193" s="25">
        <f t="shared" si="195"/>
        <v>9.08</v>
      </c>
      <c r="KF193" s="25">
        <f t="shared" si="195"/>
        <v>8.4</v>
      </c>
      <c r="KG193" s="25">
        <f t="shared" si="195"/>
        <v>9.86</v>
      </c>
      <c r="KH193" s="25">
        <f t="shared" si="195"/>
        <v>8.4</v>
      </c>
      <c r="KI193" s="25">
        <f t="shared" si="195"/>
        <v>8.4</v>
      </c>
      <c r="KJ193" s="25">
        <f t="shared" si="195"/>
        <v>8.4</v>
      </c>
      <c r="KK193" s="25">
        <f t="shared" si="195"/>
        <v>8.4</v>
      </c>
      <c r="KL193" s="25">
        <f t="shared" si="195"/>
        <v>8.4700000000000006</v>
      </c>
      <c r="KM193" s="25">
        <f t="shared" si="195"/>
        <v>8.4</v>
      </c>
      <c r="KN193" s="25">
        <f t="shared" si="195"/>
        <v>10.5</v>
      </c>
      <c r="KO193" s="25">
        <f t="shared" si="195"/>
        <v>8.4</v>
      </c>
      <c r="KP193" s="25">
        <f t="shared" si="195"/>
        <v>8.4</v>
      </c>
      <c r="KQ193" s="25">
        <f t="shared" si="195"/>
        <v>8.9</v>
      </c>
      <c r="KR193" s="25">
        <f t="shared" si="195"/>
        <v>8.4</v>
      </c>
      <c r="KS193" s="25">
        <f t="shared" si="195"/>
        <v>8.4</v>
      </c>
      <c r="KT193" s="25">
        <f t="shared" si="195"/>
        <v>8.4</v>
      </c>
      <c r="KU193" s="25">
        <f t="shared" si="195"/>
        <v>8.4</v>
      </c>
      <c r="KV193" s="25">
        <f t="shared" si="195"/>
        <v>8.4</v>
      </c>
      <c r="KW193" s="25">
        <f t="shared" si="195"/>
        <v>9.1</v>
      </c>
      <c r="KX193" s="25">
        <f t="shared" si="195"/>
        <v>8.4</v>
      </c>
      <c r="KY193" s="25">
        <f t="shared" si="195"/>
        <v>8.52</v>
      </c>
      <c r="KZ193" s="25">
        <f t="shared" si="195"/>
        <v>9.2799999999999994</v>
      </c>
      <c r="LA193" s="25">
        <f t="shared" si="195"/>
        <v>8.76</v>
      </c>
      <c r="LB193" s="25">
        <f t="shared" si="195"/>
        <v>8.4</v>
      </c>
      <c r="LC193" s="25">
        <f t="shared" si="195"/>
        <v>8.4</v>
      </c>
      <c r="LD193" s="25">
        <f t="shared" si="195"/>
        <v>8.76</v>
      </c>
      <c r="LE193" s="25">
        <f t="shared" si="195"/>
        <v>8.4</v>
      </c>
      <c r="LF193" s="25">
        <f t="shared" si="195"/>
        <v>8.4</v>
      </c>
      <c r="LG193" s="25">
        <f t="shared" si="195"/>
        <v>9.67</v>
      </c>
      <c r="LH193" s="25">
        <f t="shared" si="195"/>
        <v>8.4</v>
      </c>
      <c r="LI193" s="25">
        <f t="shared" si="195"/>
        <v>8.77</v>
      </c>
      <c r="LJ193" s="25">
        <f t="shared" ref="LJ193:NU193" si="196">+MAX($Q$63,LJ127)</f>
        <v>8.6999999999999993</v>
      </c>
      <c r="LK193" s="25">
        <f t="shared" si="196"/>
        <v>10.4</v>
      </c>
      <c r="LL193" s="25">
        <f t="shared" si="196"/>
        <v>8.4</v>
      </c>
      <c r="LM193" s="25">
        <f t="shared" si="196"/>
        <v>8.4</v>
      </c>
      <c r="LN193" s="25">
        <f t="shared" si="196"/>
        <v>8.8800000000000008</v>
      </c>
      <c r="LO193" s="25">
        <f t="shared" si="196"/>
        <v>9.31</v>
      </c>
      <c r="LP193" s="25">
        <f t="shared" si="196"/>
        <v>8.4</v>
      </c>
      <c r="LQ193" s="25">
        <f t="shared" si="196"/>
        <v>8.4</v>
      </c>
      <c r="LR193" s="25">
        <f t="shared" si="196"/>
        <v>8.4</v>
      </c>
      <c r="LS193" s="25">
        <f t="shared" si="196"/>
        <v>9.19</v>
      </c>
      <c r="LT193" s="25">
        <f t="shared" si="196"/>
        <v>8.67</v>
      </c>
      <c r="LU193" s="25">
        <f t="shared" si="196"/>
        <v>9.84</v>
      </c>
      <c r="LV193" s="25">
        <f t="shared" si="196"/>
        <v>8.41</v>
      </c>
      <c r="LW193" s="25">
        <f t="shared" si="196"/>
        <v>8.4</v>
      </c>
      <c r="LX193" s="25">
        <f t="shared" si="196"/>
        <v>9.9499999999999993</v>
      </c>
      <c r="LY193" s="25">
        <f t="shared" si="196"/>
        <v>9.06</v>
      </c>
      <c r="LZ193" s="25">
        <f t="shared" si="196"/>
        <v>8.4</v>
      </c>
      <c r="MA193" s="25">
        <f t="shared" si="196"/>
        <v>9.85</v>
      </c>
      <c r="MB193" s="25">
        <f t="shared" si="196"/>
        <v>9.15</v>
      </c>
      <c r="MC193" s="25">
        <f t="shared" si="196"/>
        <v>8.4</v>
      </c>
      <c r="MD193" s="25">
        <f t="shared" si="196"/>
        <v>8.4</v>
      </c>
      <c r="ME193" s="25">
        <f t="shared" si="196"/>
        <v>9.6</v>
      </c>
      <c r="MF193" s="25">
        <f t="shared" si="196"/>
        <v>10.55</v>
      </c>
      <c r="MG193" s="25">
        <f t="shared" si="196"/>
        <v>8.68</v>
      </c>
      <c r="MH193" s="25">
        <f t="shared" si="196"/>
        <v>8.4</v>
      </c>
      <c r="MI193" s="25">
        <f t="shared" si="196"/>
        <v>8.4</v>
      </c>
      <c r="MJ193" s="25">
        <f t="shared" si="196"/>
        <v>10.33</v>
      </c>
      <c r="MK193" s="25">
        <f t="shared" si="196"/>
        <v>8.4</v>
      </c>
      <c r="ML193" s="25">
        <f t="shared" si="196"/>
        <v>8.4</v>
      </c>
      <c r="MM193" s="25">
        <f t="shared" si="196"/>
        <v>8.59</v>
      </c>
      <c r="MN193" s="25">
        <f t="shared" si="196"/>
        <v>9.86</v>
      </c>
      <c r="MO193" s="25">
        <f t="shared" si="196"/>
        <v>8.52</v>
      </c>
      <c r="MP193" s="25">
        <f t="shared" si="196"/>
        <v>9.67</v>
      </c>
      <c r="MQ193" s="25">
        <f t="shared" si="196"/>
        <v>9.01</v>
      </c>
      <c r="MR193" s="25">
        <f t="shared" si="196"/>
        <v>8.4</v>
      </c>
      <c r="MS193" s="25">
        <f t="shared" si="196"/>
        <v>8.9</v>
      </c>
      <c r="MT193" s="25">
        <f t="shared" si="196"/>
        <v>8.4</v>
      </c>
      <c r="MU193" s="25">
        <f t="shared" si="196"/>
        <v>8.4</v>
      </c>
      <c r="MV193" s="25">
        <f t="shared" si="196"/>
        <v>8.4</v>
      </c>
      <c r="MW193" s="25">
        <f t="shared" si="196"/>
        <v>8.75</v>
      </c>
      <c r="MX193" s="25">
        <f t="shared" si="196"/>
        <v>9.07</v>
      </c>
      <c r="MY193" s="25">
        <f t="shared" si="196"/>
        <v>8.4</v>
      </c>
      <c r="MZ193" s="25">
        <f t="shared" si="196"/>
        <v>8.83</v>
      </c>
      <c r="NA193" s="25">
        <f t="shared" si="196"/>
        <v>8.4</v>
      </c>
      <c r="NB193" s="25">
        <f t="shared" si="196"/>
        <v>8.4</v>
      </c>
      <c r="NC193" s="25">
        <f t="shared" si="196"/>
        <v>8.65</v>
      </c>
      <c r="ND193" s="25">
        <f t="shared" si="196"/>
        <v>8.4</v>
      </c>
      <c r="NE193" s="25">
        <f t="shared" si="196"/>
        <v>8.4</v>
      </c>
      <c r="NF193" s="25">
        <f t="shared" si="196"/>
        <v>8.4</v>
      </c>
      <c r="NG193" s="25">
        <f t="shared" si="196"/>
        <v>8.82</v>
      </c>
      <c r="NH193" s="25">
        <f t="shared" si="196"/>
        <v>8.4</v>
      </c>
      <c r="NI193" s="25">
        <f t="shared" si="196"/>
        <v>8.85</v>
      </c>
      <c r="NJ193" s="25">
        <f t="shared" si="196"/>
        <v>8.4</v>
      </c>
      <c r="NK193" s="25">
        <f t="shared" si="196"/>
        <v>8.4</v>
      </c>
      <c r="NL193" s="25">
        <f t="shared" si="196"/>
        <v>8.4</v>
      </c>
      <c r="NM193" s="25">
        <f t="shared" si="196"/>
        <v>9.1</v>
      </c>
      <c r="NN193" s="25">
        <f t="shared" si="196"/>
        <v>8.4</v>
      </c>
      <c r="NO193" s="25">
        <f t="shared" si="196"/>
        <v>8.4</v>
      </c>
      <c r="NP193" s="25">
        <f t="shared" si="196"/>
        <v>8.4</v>
      </c>
      <c r="NQ193" s="25">
        <f t="shared" si="196"/>
        <v>8.91</v>
      </c>
      <c r="NR193" s="25">
        <f t="shared" si="196"/>
        <v>8.57</v>
      </c>
      <c r="NS193" s="25">
        <f t="shared" si="196"/>
        <v>8.6</v>
      </c>
      <c r="NT193" s="25">
        <f t="shared" si="196"/>
        <v>10.1</v>
      </c>
      <c r="NU193" s="25">
        <f t="shared" si="196"/>
        <v>8.4</v>
      </c>
      <c r="NV193" s="25">
        <f t="shared" ref="NV193:QG193" si="197">+MAX($Q$63,NV127)</f>
        <v>9.1300000000000008</v>
      </c>
      <c r="NW193" s="25">
        <f t="shared" si="197"/>
        <v>8.4</v>
      </c>
      <c r="NX193" s="25">
        <f t="shared" si="197"/>
        <v>8.64</v>
      </c>
      <c r="NY193" s="25">
        <f t="shared" si="197"/>
        <v>8.6300000000000008</v>
      </c>
      <c r="NZ193" s="25">
        <f t="shared" si="197"/>
        <v>9.5</v>
      </c>
      <c r="OA193" s="25">
        <f t="shared" si="197"/>
        <v>8.4</v>
      </c>
      <c r="OB193" s="25">
        <f t="shared" si="197"/>
        <v>8.5399999999999991</v>
      </c>
      <c r="OC193" s="25">
        <f t="shared" si="197"/>
        <v>8.4</v>
      </c>
      <c r="OD193" s="25">
        <f t="shared" si="197"/>
        <v>8.4</v>
      </c>
      <c r="OE193" s="25">
        <f t="shared" si="197"/>
        <v>8.4</v>
      </c>
      <c r="OF193" s="25">
        <f t="shared" si="197"/>
        <v>8.4</v>
      </c>
      <c r="OG193" s="25">
        <f t="shared" si="197"/>
        <v>8.4</v>
      </c>
      <c r="OH193" s="25">
        <f t="shared" si="197"/>
        <v>9.86</v>
      </c>
      <c r="OI193" s="25">
        <f t="shared" si="197"/>
        <v>9.58</v>
      </c>
      <c r="OJ193" s="25">
        <f t="shared" si="197"/>
        <v>8.4</v>
      </c>
      <c r="OK193" s="25">
        <f t="shared" si="197"/>
        <v>10.85</v>
      </c>
      <c r="OL193" s="25">
        <f t="shared" si="197"/>
        <v>8.48</v>
      </c>
      <c r="OM193" s="25">
        <f t="shared" si="197"/>
        <v>9.6</v>
      </c>
      <c r="ON193" s="25">
        <f t="shared" si="197"/>
        <v>8.4600000000000009</v>
      </c>
      <c r="OO193" s="25">
        <f t="shared" si="197"/>
        <v>9.3000000000000007</v>
      </c>
      <c r="OP193" s="25">
        <f t="shared" si="197"/>
        <v>8.4</v>
      </c>
      <c r="OQ193" s="25">
        <f t="shared" si="197"/>
        <v>8.4</v>
      </c>
      <c r="OR193" s="25">
        <f t="shared" si="197"/>
        <v>9.99</v>
      </c>
      <c r="OS193" s="25">
        <f t="shared" si="197"/>
        <v>8.4</v>
      </c>
      <c r="OT193" s="25">
        <f t="shared" si="197"/>
        <v>9.44</v>
      </c>
      <c r="OU193" s="25">
        <f t="shared" si="197"/>
        <v>8.4</v>
      </c>
      <c r="OV193" s="25">
        <f t="shared" si="197"/>
        <v>9.5299999999999994</v>
      </c>
      <c r="OW193" s="25">
        <f t="shared" si="197"/>
        <v>8.4</v>
      </c>
      <c r="OX193" s="25">
        <f t="shared" si="197"/>
        <v>9.89</v>
      </c>
      <c r="OY193" s="25">
        <f t="shared" si="197"/>
        <v>8.92</v>
      </c>
      <c r="OZ193" s="25">
        <f t="shared" si="197"/>
        <v>8.4</v>
      </c>
      <c r="PA193" s="25">
        <f t="shared" si="197"/>
        <v>9.2100000000000009</v>
      </c>
      <c r="PB193" s="25">
        <f t="shared" si="197"/>
        <v>9.32</v>
      </c>
      <c r="PC193" s="25">
        <f t="shared" si="197"/>
        <v>8.4</v>
      </c>
      <c r="PD193" s="25">
        <f t="shared" si="197"/>
        <v>8.4</v>
      </c>
      <c r="PE193" s="25">
        <f t="shared" si="197"/>
        <v>8.4</v>
      </c>
      <c r="PF193" s="25">
        <f t="shared" si="197"/>
        <v>8.4</v>
      </c>
      <c r="PG193" s="25">
        <f t="shared" si="197"/>
        <v>8.4</v>
      </c>
      <c r="PH193" s="25">
        <f t="shared" si="197"/>
        <v>8.4</v>
      </c>
      <c r="PI193" s="25">
        <f t="shared" si="197"/>
        <v>8.9600000000000009</v>
      </c>
      <c r="PJ193" s="25">
        <f t="shared" si="197"/>
        <v>9.11</v>
      </c>
      <c r="PK193" s="25">
        <f t="shared" si="197"/>
        <v>9.83</v>
      </c>
      <c r="PL193" s="25">
        <f t="shared" si="197"/>
        <v>8.69</v>
      </c>
      <c r="PM193" s="25">
        <f t="shared" si="197"/>
        <v>9.16</v>
      </c>
      <c r="PN193" s="25">
        <f t="shared" si="197"/>
        <v>8.4600000000000009</v>
      </c>
      <c r="PO193" s="25">
        <f t="shared" si="197"/>
        <v>8.43</v>
      </c>
      <c r="PP193" s="25">
        <f t="shared" si="197"/>
        <v>10.79</v>
      </c>
      <c r="PQ193" s="25">
        <f t="shared" si="197"/>
        <v>8.4</v>
      </c>
      <c r="PR193" s="25">
        <f t="shared" si="197"/>
        <v>8.8699999999999992</v>
      </c>
      <c r="PS193" s="25">
        <f t="shared" si="197"/>
        <v>8.89</v>
      </c>
      <c r="PT193" s="25">
        <f t="shared" si="197"/>
        <v>9.2200000000000006</v>
      </c>
      <c r="PU193" s="25">
        <f t="shared" si="197"/>
        <v>8.4</v>
      </c>
      <c r="PV193" s="25">
        <f t="shared" si="197"/>
        <v>9.8800000000000008</v>
      </c>
      <c r="PW193" s="25">
        <f t="shared" si="197"/>
        <v>9.2799999999999994</v>
      </c>
      <c r="PX193" s="25">
        <f t="shared" si="197"/>
        <v>9.61</v>
      </c>
      <c r="PY193" s="25">
        <f t="shared" si="197"/>
        <v>8.84</v>
      </c>
      <c r="PZ193" s="25">
        <f t="shared" si="197"/>
        <v>8.4</v>
      </c>
      <c r="QA193" s="25">
        <f t="shared" si="197"/>
        <v>8.49</v>
      </c>
      <c r="QB193" s="25">
        <f t="shared" si="197"/>
        <v>9.61</v>
      </c>
      <c r="QC193" s="25">
        <f t="shared" si="197"/>
        <v>8.4</v>
      </c>
      <c r="QD193" s="25">
        <f t="shared" si="197"/>
        <v>10.38</v>
      </c>
      <c r="QE193" s="25">
        <f t="shared" si="197"/>
        <v>9.4600000000000009</v>
      </c>
      <c r="QF193" s="25">
        <f t="shared" si="197"/>
        <v>8.4</v>
      </c>
      <c r="QG193" s="25">
        <f t="shared" si="197"/>
        <v>9.3000000000000007</v>
      </c>
      <c r="QH193" s="25">
        <f t="shared" ref="QH193:SG193" si="198">+MAX($Q$63,QH127)</f>
        <v>11.49</v>
      </c>
      <c r="QI193" s="25">
        <f t="shared" si="198"/>
        <v>8.4</v>
      </c>
      <c r="QJ193" s="25">
        <f t="shared" si="198"/>
        <v>9.17</v>
      </c>
      <c r="QK193" s="25">
        <f t="shared" si="198"/>
        <v>8.4</v>
      </c>
      <c r="QL193" s="25">
        <f t="shared" si="198"/>
        <v>8.4</v>
      </c>
      <c r="QM193" s="25">
        <f t="shared" si="198"/>
        <v>8.4</v>
      </c>
      <c r="QN193" s="25">
        <f t="shared" si="198"/>
        <v>8.77</v>
      </c>
      <c r="QO193" s="25">
        <f t="shared" si="198"/>
        <v>8.58</v>
      </c>
      <c r="QP193" s="25">
        <f t="shared" si="198"/>
        <v>10.23</v>
      </c>
      <c r="QQ193" s="25">
        <f t="shared" si="198"/>
        <v>8.6300000000000008</v>
      </c>
      <c r="QR193" s="25">
        <f t="shared" si="198"/>
        <v>8.49</v>
      </c>
      <c r="QS193" s="25">
        <f t="shared" si="198"/>
        <v>9.1300000000000008</v>
      </c>
      <c r="QT193" s="25">
        <f t="shared" si="198"/>
        <v>8.4</v>
      </c>
      <c r="QU193" s="25">
        <f t="shared" si="198"/>
        <v>9.81</v>
      </c>
      <c r="QV193" s="25">
        <f t="shared" si="198"/>
        <v>8.4</v>
      </c>
      <c r="QW193" s="25">
        <f t="shared" si="198"/>
        <v>9.5</v>
      </c>
      <c r="QX193" s="25">
        <f t="shared" si="198"/>
        <v>9.73</v>
      </c>
      <c r="QY193" s="25">
        <f t="shared" si="198"/>
        <v>8.9499999999999993</v>
      </c>
      <c r="QZ193" s="25">
        <f t="shared" si="198"/>
        <v>9.57</v>
      </c>
      <c r="RA193" s="25">
        <f t="shared" si="198"/>
        <v>8.4</v>
      </c>
      <c r="RB193" s="25">
        <f t="shared" si="198"/>
        <v>8.4</v>
      </c>
      <c r="RC193" s="25">
        <f t="shared" si="198"/>
        <v>9.17</v>
      </c>
      <c r="RD193" s="25">
        <f t="shared" si="198"/>
        <v>8.4</v>
      </c>
      <c r="RE193" s="25">
        <f t="shared" si="198"/>
        <v>9.8699999999999992</v>
      </c>
      <c r="RF193" s="25">
        <f t="shared" si="198"/>
        <v>8.4</v>
      </c>
      <c r="RG193" s="25">
        <f t="shared" si="198"/>
        <v>8.4</v>
      </c>
      <c r="RH193" s="25">
        <f t="shared" si="198"/>
        <v>9.44</v>
      </c>
      <c r="RI193" s="25">
        <f t="shared" si="198"/>
        <v>8.4</v>
      </c>
      <c r="RJ193" s="25">
        <f t="shared" si="198"/>
        <v>8.4</v>
      </c>
      <c r="RK193" s="25">
        <f t="shared" si="198"/>
        <v>8.4</v>
      </c>
      <c r="RL193" s="25">
        <f t="shared" si="198"/>
        <v>8.4</v>
      </c>
      <c r="RM193" s="25">
        <f t="shared" si="198"/>
        <v>9.6199999999999992</v>
      </c>
      <c r="RN193" s="25">
        <f t="shared" si="198"/>
        <v>8.65</v>
      </c>
      <c r="RO193" s="25">
        <f t="shared" si="198"/>
        <v>9.9700000000000006</v>
      </c>
      <c r="RP193" s="25">
        <f t="shared" si="198"/>
        <v>8.4</v>
      </c>
      <c r="RQ193" s="25">
        <f t="shared" si="198"/>
        <v>8.4</v>
      </c>
      <c r="RR193" s="25">
        <f t="shared" si="198"/>
        <v>8.4700000000000006</v>
      </c>
      <c r="RS193" s="25">
        <f t="shared" si="198"/>
        <v>9.5399999999999991</v>
      </c>
      <c r="RT193" s="25">
        <f t="shared" si="198"/>
        <v>8.75</v>
      </c>
      <c r="RU193" s="25">
        <f t="shared" si="198"/>
        <v>8.4</v>
      </c>
      <c r="RV193" s="25">
        <f t="shared" si="198"/>
        <v>8.4</v>
      </c>
      <c r="RW193" s="25">
        <f t="shared" si="198"/>
        <v>8.4</v>
      </c>
      <c r="RX193" s="25">
        <f t="shared" si="198"/>
        <v>10.14</v>
      </c>
      <c r="RY193" s="25">
        <f t="shared" si="198"/>
        <v>9.89</v>
      </c>
      <c r="RZ193" s="25">
        <f t="shared" si="198"/>
        <v>8.64</v>
      </c>
      <c r="SA193" s="25">
        <f t="shared" si="198"/>
        <v>9.4</v>
      </c>
      <c r="SB193" s="25">
        <f t="shared" si="198"/>
        <v>8.4</v>
      </c>
      <c r="SC193" s="25">
        <f t="shared" si="198"/>
        <v>9.48</v>
      </c>
      <c r="SD193" s="25">
        <f t="shared" si="198"/>
        <v>8.7100000000000009</v>
      </c>
      <c r="SE193" s="25">
        <f t="shared" si="198"/>
        <v>8.4</v>
      </c>
      <c r="SF193" s="25">
        <f t="shared" si="198"/>
        <v>8.4</v>
      </c>
      <c r="SG193" s="25">
        <f t="shared" si="198"/>
        <v>8.4</v>
      </c>
    </row>
    <row r="194" spans="1:501">
      <c r="A194" t="s">
        <v>579</v>
      </c>
      <c r="B194">
        <f t="shared" ref="B194:BM194" si="199">+MAX(0.7*$Y$61,B128)</f>
        <v>47.3</v>
      </c>
      <c r="C194">
        <f t="shared" si="199"/>
        <v>47.7</v>
      </c>
      <c r="D194">
        <f t="shared" si="199"/>
        <v>54.3</v>
      </c>
      <c r="E194">
        <f t="shared" si="199"/>
        <v>43.8</v>
      </c>
      <c r="F194">
        <f t="shared" si="199"/>
        <v>49.3</v>
      </c>
      <c r="G194">
        <f t="shared" si="199"/>
        <v>47.9</v>
      </c>
      <c r="H194">
        <f t="shared" si="199"/>
        <v>53.7</v>
      </c>
      <c r="I194">
        <f t="shared" si="199"/>
        <v>56.2</v>
      </c>
      <c r="J194">
        <f t="shared" si="199"/>
        <v>50.7</v>
      </c>
      <c r="K194">
        <f t="shared" si="199"/>
        <v>41.5</v>
      </c>
      <c r="L194">
        <f t="shared" si="199"/>
        <v>49.8</v>
      </c>
      <c r="M194">
        <f t="shared" si="199"/>
        <v>45.3</v>
      </c>
      <c r="N194">
        <f t="shared" si="199"/>
        <v>46.7</v>
      </c>
      <c r="O194">
        <f t="shared" si="199"/>
        <v>48.3</v>
      </c>
      <c r="P194">
        <f t="shared" si="199"/>
        <v>45.4</v>
      </c>
      <c r="Q194">
        <f t="shared" si="199"/>
        <v>47.2</v>
      </c>
      <c r="R194">
        <f t="shared" si="199"/>
        <v>51.2</v>
      </c>
      <c r="S194">
        <f t="shared" si="199"/>
        <v>55.8</v>
      </c>
      <c r="T194">
        <f t="shared" si="199"/>
        <v>50.9</v>
      </c>
      <c r="U194">
        <f t="shared" si="199"/>
        <v>52.6</v>
      </c>
      <c r="V194">
        <f t="shared" si="199"/>
        <v>51</v>
      </c>
      <c r="W194">
        <f t="shared" si="199"/>
        <v>51.4</v>
      </c>
      <c r="X194">
        <f t="shared" si="199"/>
        <v>53.6</v>
      </c>
      <c r="Y194">
        <f t="shared" si="199"/>
        <v>51.1</v>
      </c>
      <c r="Z194">
        <f t="shared" si="199"/>
        <v>40.700000000000003</v>
      </c>
      <c r="AA194">
        <f t="shared" si="199"/>
        <v>45.1</v>
      </c>
      <c r="AB194">
        <f t="shared" si="199"/>
        <v>55</v>
      </c>
      <c r="AC194">
        <f t="shared" si="199"/>
        <v>45.9</v>
      </c>
      <c r="AD194">
        <f t="shared" si="199"/>
        <v>42.2</v>
      </c>
      <c r="AE194">
        <f t="shared" si="199"/>
        <v>46.1</v>
      </c>
      <c r="AF194">
        <f t="shared" si="199"/>
        <v>47.6</v>
      </c>
      <c r="AG194">
        <f t="shared" si="199"/>
        <v>45.5</v>
      </c>
      <c r="AH194">
        <f t="shared" si="199"/>
        <v>51.9</v>
      </c>
      <c r="AI194">
        <f t="shared" si="199"/>
        <v>54.7</v>
      </c>
      <c r="AJ194">
        <f t="shared" si="199"/>
        <v>50.5</v>
      </c>
      <c r="AK194">
        <f t="shared" si="199"/>
        <v>50.5</v>
      </c>
      <c r="AL194">
        <f t="shared" si="199"/>
        <v>49.4</v>
      </c>
      <c r="AM194">
        <f t="shared" si="199"/>
        <v>48.7</v>
      </c>
      <c r="AN194">
        <f t="shared" si="199"/>
        <v>47.3</v>
      </c>
      <c r="AO194">
        <f t="shared" si="199"/>
        <v>52</v>
      </c>
      <c r="AP194">
        <f t="shared" si="199"/>
        <v>49.2</v>
      </c>
      <c r="AQ194">
        <f t="shared" si="199"/>
        <v>54.3</v>
      </c>
      <c r="AR194">
        <f t="shared" si="199"/>
        <v>52</v>
      </c>
      <c r="AS194">
        <f t="shared" si="199"/>
        <v>45.6</v>
      </c>
      <c r="AT194">
        <f t="shared" si="199"/>
        <v>52.1</v>
      </c>
      <c r="AU194">
        <f t="shared" si="199"/>
        <v>48.4</v>
      </c>
      <c r="AV194">
        <f t="shared" si="199"/>
        <v>48.1</v>
      </c>
      <c r="AW194">
        <f t="shared" si="199"/>
        <v>40.4</v>
      </c>
      <c r="AX194">
        <f t="shared" si="199"/>
        <v>55.5</v>
      </c>
      <c r="AY194">
        <f t="shared" si="199"/>
        <v>47.5</v>
      </c>
      <c r="AZ194">
        <f t="shared" si="199"/>
        <v>46.1</v>
      </c>
      <c r="BA194">
        <f t="shared" si="199"/>
        <v>49.7</v>
      </c>
      <c r="BB194">
        <f t="shared" si="199"/>
        <v>51.1</v>
      </c>
      <c r="BC194">
        <f t="shared" si="199"/>
        <v>48.5</v>
      </c>
      <c r="BD194">
        <f t="shared" si="199"/>
        <v>48.6</v>
      </c>
      <c r="BE194">
        <f t="shared" si="199"/>
        <v>50.1</v>
      </c>
      <c r="BF194">
        <f t="shared" si="199"/>
        <v>48.7</v>
      </c>
      <c r="BG194">
        <f t="shared" si="199"/>
        <v>50.6</v>
      </c>
      <c r="BH194">
        <f t="shared" si="199"/>
        <v>45.9</v>
      </c>
      <c r="BI194">
        <f t="shared" si="199"/>
        <v>50.4</v>
      </c>
      <c r="BJ194">
        <f t="shared" si="199"/>
        <v>47</v>
      </c>
      <c r="BK194">
        <f t="shared" si="199"/>
        <v>54.5</v>
      </c>
      <c r="BL194">
        <f t="shared" si="199"/>
        <v>48.9</v>
      </c>
      <c r="BM194">
        <f t="shared" si="199"/>
        <v>52.1</v>
      </c>
      <c r="BN194">
        <f t="shared" ref="BN194:DY194" si="200">+MAX(0.7*$Y$61,BN128)</f>
        <v>44.5</v>
      </c>
      <c r="BO194">
        <f t="shared" si="200"/>
        <v>45.1</v>
      </c>
      <c r="BP194">
        <f t="shared" si="200"/>
        <v>52.3</v>
      </c>
      <c r="BQ194">
        <f t="shared" si="200"/>
        <v>48</v>
      </c>
      <c r="BR194">
        <f t="shared" si="200"/>
        <v>45.1</v>
      </c>
      <c r="BS194">
        <f t="shared" si="200"/>
        <v>46.1</v>
      </c>
      <c r="BT194">
        <f t="shared" si="200"/>
        <v>50.9</v>
      </c>
      <c r="BU194">
        <f t="shared" si="200"/>
        <v>45.7</v>
      </c>
      <c r="BV194">
        <f t="shared" si="200"/>
        <v>49.9</v>
      </c>
      <c r="BW194">
        <f t="shared" si="200"/>
        <v>56.6</v>
      </c>
      <c r="BX194">
        <f t="shared" si="200"/>
        <v>49.1</v>
      </c>
      <c r="BY194">
        <f t="shared" si="200"/>
        <v>48.5</v>
      </c>
      <c r="BZ194">
        <f t="shared" si="200"/>
        <v>49.7</v>
      </c>
      <c r="CA194">
        <f t="shared" si="200"/>
        <v>49.8</v>
      </c>
      <c r="CB194">
        <f t="shared" si="200"/>
        <v>49.2</v>
      </c>
      <c r="CC194">
        <f t="shared" si="200"/>
        <v>51.2</v>
      </c>
      <c r="CD194">
        <f t="shared" si="200"/>
        <v>49.4</v>
      </c>
      <c r="CE194">
        <f t="shared" si="200"/>
        <v>44.6</v>
      </c>
      <c r="CF194">
        <f t="shared" si="200"/>
        <v>46.8</v>
      </c>
      <c r="CG194">
        <f t="shared" si="200"/>
        <v>47.2</v>
      </c>
      <c r="CH194">
        <f t="shared" si="200"/>
        <v>46.7</v>
      </c>
      <c r="CI194">
        <f t="shared" si="200"/>
        <v>53.6</v>
      </c>
      <c r="CJ194">
        <f t="shared" si="200"/>
        <v>52.5</v>
      </c>
      <c r="CK194">
        <f t="shared" si="200"/>
        <v>52.9</v>
      </c>
      <c r="CL194">
        <f t="shared" si="200"/>
        <v>51.1</v>
      </c>
      <c r="CM194">
        <f t="shared" si="200"/>
        <v>54.7</v>
      </c>
      <c r="CN194">
        <f t="shared" si="200"/>
        <v>52.7</v>
      </c>
      <c r="CO194">
        <f t="shared" si="200"/>
        <v>46.1</v>
      </c>
      <c r="CP194">
        <f t="shared" si="200"/>
        <v>51.2</v>
      </c>
      <c r="CQ194">
        <f t="shared" si="200"/>
        <v>46.3</v>
      </c>
      <c r="CR194">
        <f t="shared" si="200"/>
        <v>50</v>
      </c>
      <c r="CS194">
        <f t="shared" si="200"/>
        <v>45.6</v>
      </c>
      <c r="CT194">
        <f t="shared" si="200"/>
        <v>46.9</v>
      </c>
      <c r="CU194">
        <f t="shared" si="200"/>
        <v>46.5</v>
      </c>
      <c r="CV194">
        <f t="shared" si="200"/>
        <v>46.7</v>
      </c>
      <c r="CW194">
        <f t="shared" si="200"/>
        <v>50.5</v>
      </c>
      <c r="CX194">
        <f t="shared" si="200"/>
        <v>52.5</v>
      </c>
      <c r="CY194">
        <f t="shared" si="200"/>
        <v>50.7</v>
      </c>
      <c r="CZ194">
        <f t="shared" si="200"/>
        <v>41.1</v>
      </c>
      <c r="DA194">
        <f t="shared" si="200"/>
        <v>47.8</v>
      </c>
      <c r="DB194">
        <f t="shared" si="200"/>
        <v>46.8</v>
      </c>
      <c r="DC194">
        <f t="shared" si="200"/>
        <v>45.5</v>
      </c>
      <c r="DD194">
        <f t="shared" si="200"/>
        <v>49.9</v>
      </c>
      <c r="DE194">
        <f t="shared" si="200"/>
        <v>47.8</v>
      </c>
      <c r="DF194">
        <f t="shared" si="200"/>
        <v>47.1</v>
      </c>
      <c r="DG194">
        <f t="shared" si="200"/>
        <v>49.2</v>
      </c>
      <c r="DH194">
        <f t="shared" si="200"/>
        <v>46.3</v>
      </c>
      <c r="DI194">
        <f t="shared" si="200"/>
        <v>53.9</v>
      </c>
      <c r="DJ194">
        <f t="shared" si="200"/>
        <v>51.6</v>
      </c>
      <c r="DK194">
        <f t="shared" si="200"/>
        <v>46.9</v>
      </c>
      <c r="DL194">
        <f t="shared" si="200"/>
        <v>46.1</v>
      </c>
      <c r="DM194">
        <f t="shared" si="200"/>
        <v>51.8</v>
      </c>
      <c r="DN194">
        <f t="shared" si="200"/>
        <v>50.7</v>
      </c>
      <c r="DO194">
        <f t="shared" si="200"/>
        <v>47.1</v>
      </c>
      <c r="DP194">
        <f t="shared" si="200"/>
        <v>56.3</v>
      </c>
      <c r="DQ194">
        <f t="shared" si="200"/>
        <v>43.2</v>
      </c>
      <c r="DR194">
        <f t="shared" si="200"/>
        <v>44.6</v>
      </c>
      <c r="DS194">
        <f t="shared" si="200"/>
        <v>58.3</v>
      </c>
      <c r="DT194">
        <f t="shared" si="200"/>
        <v>46.3</v>
      </c>
      <c r="DU194">
        <f t="shared" si="200"/>
        <v>53.7</v>
      </c>
      <c r="DV194">
        <f t="shared" si="200"/>
        <v>46.8</v>
      </c>
      <c r="DW194">
        <f t="shared" si="200"/>
        <v>46.9</v>
      </c>
      <c r="DX194">
        <f t="shared" si="200"/>
        <v>55.3</v>
      </c>
      <c r="DY194">
        <f t="shared" si="200"/>
        <v>48.5</v>
      </c>
      <c r="DZ194">
        <f t="shared" ref="DZ194:GK194" si="201">+MAX(0.7*$Y$61,DZ128)</f>
        <v>52.2</v>
      </c>
      <c r="EA194">
        <f t="shared" si="201"/>
        <v>50.6</v>
      </c>
      <c r="EB194">
        <f t="shared" si="201"/>
        <v>53.4</v>
      </c>
      <c r="EC194">
        <f t="shared" si="201"/>
        <v>51.6</v>
      </c>
      <c r="ED194">
        <f t="shared" si="201"/>
        <v>52.7</v>
      </c>
      <c r="EE194">
        <f t="shared" si="201"/>
        <v>51.1</v>
      </c>
      <c r="EF194">
        <f t="shared" si="201"/>
        <v>43.5</v>
      </c>
      <c r="EG194">
        <f t="shared" si="201"/>
        <v>49.6</v>
      </c>
      <c r="EH194">
        <f t="shared" si="201"/>
        <v>40.5</v>
      </c>
      <c r="EI194">
        <f t="shared" si="201"/>
        <v>48.6</v>
      </c>
      <c r="EJ194">
        <f t="shared" si="201"/>
        <v>49.5</v>
      </c>
      <c r="EK194">
        <f t="shared" si="201"/>
        <v>45.1</v>
      </c>
      <c r="EL194">
        <f t="shared" si="201"/>
        <v>46.7</v>
      </c>
      <c r="EM194">
        <f t="shared" si="201"/>
        <v>53</v>
      </c>
      <c r="EN194">
        <f t="shared" si="201"/>
        <v>44.2</v>
      </c>
      <c r="EO194">
        <f t="shared" si="201"/>
        <v>51.1</v>
      </c>
      <c r="EP194">
        <f t="shared" si="201"/>
        <v>44.6</v>
      </c>
      <c r="EQ194">
        <f t="shared" si="201"/>
        <v>52.1</v>
      </c>
      <c r="ER194">
        <f t="shared" si="201"/>
        <v>53.7</v>
      </c>
      <c r="ES194">
        <f t="shared" si="201"/>
        <v>45.6</v>
      </c>
      <c r="ET194">
        <f t="shared" si="201"/>
        <v>51.6</v>
      </c>
      <c r="EU194">
        <f t="shared" si="201"/>
        <v>55.6</v>
      </c>
      <c r="EV194">
        <f t="shared" si="201"/>
        <v>50</v>
      </c>
      <c r="EW194">
        <f t="shared" si="201"/>
        <v>51.3</v>
      </c>
      <c r="EX194">
        <f t="shared" si="201"/>
        <v>47.2</v>
      </c>
      <c r="EY194">
        <f t="shared" si="201"/>
        <v>52.3</v>
      </c>
      <c r="EZ194">
        <f t="shared" si="201"/>
        <v>50.7</v>
      </c>
      <c r="FA194">
        <f t="shared" si="201"/>
        <v>47.8</v>
      </c>
      <c r="FB194">
        <f t="shared" si="201"/>
        <v>49.2</v>
      </c>
      <c r="FC194">
        <f t="shared" si="201"/>
        <v>50.2</v>
      </c>
      <c r="FD194">
        <f t="shared" si="201"/>
        <v>49.2</v>
      </c>
      <c r="FE194">
        <f t="shared" si="201"/>
        <v>51.6</v>
      </c>
      <c r="FF194">
        <f t="shared" si="201"/>
        <v>45.2</v>
      </c>
      <c r="FG194">
        <f t="shared" si="201"/>
        <v>52.5</v>
      </c>
      <c r="FH194">
        <f t="shared" si="201"/>
        <v>48.5</v>
      </c>
      <c r="FI194">
        <f t="shared" si="201"/>
        <v>51.3</v>
      </c>
      <c r="FJ194">
        <f t="shared" si="201"/>
        <v>50.6</v>
      </c>
      <c r="FK194">
        <f t="shared" si="201"/>
        <v>48.9</v>
      </c>
      <c r="FL194">
        <f t="shared" si="201"/>
        <v>49.8</v>
      </c>
      <c r="FM194">
        <f t="shared" si="201"/>
        <v>51.1</v>
      </c>
      <c r="FN194">
        <f t="shared" si="201"/>
        <v>49.7</v>
      </c>
      <c r="FO194">
        <f t="shared" si="201"/>
        <v>43</v>
      </c>
      <c r="FP194">
        <f t="shared" si="201"/>
        <v>53.7</v>
      </c>
      <c r="FQ194">
        <f t="shared" si="201"/>
        <v>51.9</v>
      </c>
      <c r="FR194">
        <f t="shared" si="201"/>
        <v>49.3</v>
      </c>
      <c r="FS194">
        <f t="shared" si="201"/>
        <v>49.2</v>
      </c>
      <c r="FT194">
        <f t="shared" si="201"/>
        <v>52.1</v>
      </c>
      <c r="FU194">
        <f t="shared" si="201"/>
        <v>47.2</v>
      </c>
      <c r="FV194">
        <f t="shared" si="201"/>
        <v>46</v>
      </c>
      <c r="FW194">
        <f t="shared" si="201"/>
        <v>48.1</v>
      </c>
      <c r="FX194">
        <f t="shared" si="201"/>
        <v>50.9</v>
      </c>
      <c r="FY194">
        <f t="shared" si="201"/>
        <v>52.2</v>
      </c>
      <c r="FZ194">
        <f t="shared" si="201"/>
        <v>45.5</v>
      </c>
      <c r="GA194">
        <f t="shared" si="201"/>
        <v>52.9</v>
      </c>
      <c r="GB194">
        <f t="shared" si="201"/>
        <v>47.5</v>
      </c>
      <c r="GC194">
        <f t="shared" si="201"/>
        <v>46.7</v>
      </c>
      <c r="GD194">
        <f t="shared" si="201"/>
        <v>46.2</v>
      </c>
      <c r="GE194">
        <f t="shared" si="201"/>
        <v>49.1</v>
      </c>
      <c r="GF194">
        <f t="shared" si="201"/>
        <v>48.6</v>
      </c>
      <c r="GG194">
        <f t="shared" si="201"/>
        <v>48.8</v>
      </c>
      <c r="GH194">
        <f t="shared" si="201"/>
        <v>45.3</v>
      </c>
      <c r="GI194">
        <f t="shared" si="201"/>
        <v>49.8</v>
      </c>
      <c r="GJ194">
        <f t="shared" si="201"/>
        <v>48.2</v>
      </c>
      <c r="GK194">
        <f t="shared" si="201"/>
        <v>45</v>
      </c>
      <c r="GL194">
        <f t="shared" ref="GL194:IW194" si="202">+MAX(0.7*$Y$61,GL128)</f>
        <v>47.4</v>
      </c>
      <c r="GM194">
        <f t="shared" si="202"/>
        <v>45.6</v>
      </c>
      <c r="GN194">
        <f t="shared" si="202"/>
        <v>50.5</v>
      </c>
      <c r="GO194">
        <f t="shared" si="202"/>
        <v>46.2</v>
      </c>
      <c r="GP194">
        <f t="shared" si="202"/>
        <v>52</v>
      </c>
      <c r="GQ194">
        <f t="shared" si="202"/>
        <v>50.8</v>
      </c>
      <c r="GR194">
        <f t="shared" si="202"/>
        <v>45.9</v>
      </c>
      <c r="GS194">
        <f t="shared" si="202"/>
        <v>49.1</v>
      </c>
      <c r="GT194">
        <f t="shared" si="202"/>
        <v>53.4</v>
      </c>
      <c r="GU194">
        <f t="shared" si="202"/>
        <v>51.9</v>
      </c>
      <c r="GV194">
        <f t="shared" si="202"/>
        <v>54.4</v>
      </c>
      <c r="GW194">
        <f t="shared" si="202"/>
        <v>51.2</v>
      </c>
      <c r="GX194">
        <f t="shared" si="202"/>
        <v>50.6</v>
      </c>
      <c r="GY194">
        <f t="shared" si="202"/>
        <v>54.4</v>
      </c>
      <c r="GZ194">
        <f t="shared" si="202"/>
        <v>52.4</v>
      </c>
      <c r="HA194">
        <f t="shared" si="202"/>
        <v>46</v>
      </c>
      <c r="HB194">
        <f t="shared" si="202"/>
        <v>50.9</v>
      </c>
      <c r="HC194">
        <f t="shared" si="202"/>
        <v>46.8</v>
      </c>
      <c r="HD194">
        <f t="shared" si="202"/>
        <v>58</v>
      </c>
      <c r="HE194">
        <f t="shared" si="202"/>
        <v>48.6</v>
      </c>
      <c r="HF194">
        <f t="shared" si="202"/>
        <v>55.1</v>
      </c>
      <c r="HG194">
        <f t="shared" si="202"/>
        <v>49.1</v>
      </c>
      <c r="HH194">
        <f t="shared" si="202"/>
        <v>53.8</v>
      </c>
      <c r="HI194">
        <f t="shared" si="202"/>
        <v>50.2</v>
      </c>
      <c r="HJ194">
        <f t="shared" si="202"/>
        <v>49.3</v>
      </c>
      <c r="HK194">
        <f t="shared" si="202"/>
        <v>43.7</v>
      </c>
      <c r="HL194">
        <f t="shared" si="202"/>
        <v>50.4</v>
      </c>
      <c r="HM194">
        <f t="shared" si="202"/>
        <v>46.8</v>
      </c>
      <c r="HN194">
        <f t="shared" si="202"/>
        <v>51.5</v>
      </c>
      <c r="HO194">
        <f t="shared" si="202"/>
        <v>52.7</v>
      </c>
      <c r="HP194">
        <f t="shared" si="202"/>
        <v>50.9</v>
      </c>
      <c r="HQ194">
        <f t="shared" si="202"/>
        <v>41.4</v>
      </c>
      <c r="HR194">
        <f t="shared" si="202"/>
        <v>50.3</v>
      </c>
      <c r="HS194">
        <f t="shared" si="202"/>
        <v>46</v>
      </c>
      <c r="HT194">
        <f t="shared" si="202"/>
        <v>43.4</v>
      </c>
      <c r="HU194">
        <f t="shared" si="202"/>
        <v>52</v>
      </c>
      <c r="HV194">
        <f t="shared" si="202"/>
        <v>46.5</v>
      </c>
      <c r="HW194">
        <f t="shared" si="202"/>
        <v>48.7</v>
      </c>
      <c r="HX194">
        <f t="shared" si="202"/>
        <v>48.6</v>
      </c>
      <c r="HY194">
        <f t="shared" si="202"/>
        <v>48.9</v>
      </c>
      <c r="HZ194">
        <f t="shared" si="202"/>
        <v>53.2</v>
      </c>
      <c r="IA194">
        <f t="shared" si="202"/>
        <v>55.5</v>
      </c>
      <c r="IB194">
        <f t="shared" si="202"/>
        <v>46.6</v>
      </c>
      <c r="IC194">
        <f t="shared" si="202"/>
        <v>52.5</v>
      </c>
      <c r="ID194">
        <f t="shared" si="202"/>
        <v>45.7</v>
      </c>
      <c r="IE194">
        <f t="shared" si="202"/>
        <v>44.7</v>
      </c>
      <c r="IF194">
        <f t="shared" si="202"/>
        <v>49.5</v>
      </c>
      <c r="IG194">
        <f t="shared" si="202"/>
        <v>45.4</v>
      </c>
      <c r="IH194">
        <f t="shared" si="202"/>
        <v>49.7</v>
      </c>
      <c r="II194">
        <f t="shared" si="202"/>
        <v>46.2</v>
      </c>
      <c r="IJ194">
        <f t="shared" si="202"/>
        <v>40.799999999999997</v>
      </c>
      <c r="IK194">
        <f t="shared" si="202"/>
        <v>52.8</v>
      </c>
      <c r="IL194">
        <f t="shared" si="202"/>
        <v>44</v>
      </c>
      <c r="IM194">
        <f t="shared" si="202"/>
        <v>53.6</v>
      </c>
      <c r="IN194">
        <f t="shared" si="202"/>
        <v>51</v>
      </c>
      <c r="IO194">
        <f t="shared" si="202"/>
        <v>52.7</v>
      </c>
      <c r="IP194">
        <f t="shared" si="202"/>
        <v>50.1</v>
      </c>
      <c r="IQ194">
        <f t="shared" si="202"/>
        <v>50.9</v>
      </c>
      <c r="IR194">
        <f t="shared" si="202"/>
        <v>41.7</v>
      </c>
      <c r="IS194">
        <f t="shared" si="202"/>
        <v>44.5</v>
      </c>
      <c r="IT194">
        <f t="shared" si="202"/>
        <v>45.7</v>
      </c>
      <c r="IU194">
        <f t="shared" si="202"/>
        <v>51.3</v>
      </c>
      <c r="IV194">
        <f t="shared" si="202"/>
        <v>55.4</v>
      </c>
      <c r="IW194">
        <f t="shared" si="202"/>
        <v>41.3</v>
      </c>
      <c r="IX194">
        <f t="shared" ref="IX194:LI194" si="203">+MAX(0.7*$Y$61,IX128)</f>
        <v>50.1</v>
      </c>
      <c r="IY194">
        <f t="shared" si="203"/>
        <v>46.7</v>
      </c>
      <c r="IZ194">
        <f t="shared" si="203"/>
        <v>47.3</v>
      </c>
      <c r="JA194">
        <f t="shared" si="203"/>
        <v>51.7</v>
      </c>
      <c r="JB194">
        <f t="shared" si="203"/>
        <v>50.4</v>
      </c>
      <c r="JC194">
        <f t="shared" si="203"/>
        <v>51.3</v>
      </c>
      <c r="JD194">
        <f t="shared" si="203"/>
        <v>52.5</v>
      </c>
      <c r="JE194">
        <f t="shared" si="203"/>
        <v>51.4</v>
      </c>
      <c r="JF194">
        <f t="shared" si="203"/>
        <v>51</v>
      </c>
      <c r="JG194">
        <f t="shared" si="203"/>
        <v>49.8</v>
      </c>
      <c r="JH194">
        <f t="shared" si="203"/>
        <v>49.2</v>
      </c>
      <c r="JI194">
        <f t="shared" si="203"/>
        <v>45.3</v>
      </c>
      <c r="JJ194">
        <f t="shared" si="203"/>
        <v>52.7</v>
      </c>
      <c r="JK194">
        <f t="shared" si="203"/>
        <v>50.4</v>
      </c>
      <c r="JL194">
        <f t="shared" si="203"/>
        <v>47.4</v>
      </c>
      <c r="JM194">
        <f t="shared" si="203"/>
        <v>49.4</v>
      </c>
      <c r="JN194">
        <f t="shared" si="203"/>
        <v>42.7</v>
      </c>
      <c r="JO194">
        <f t="shared" si="203"/>
        <v>47.3</v>
      </c>
      <c r="JP194">
        <f t="shared" si="203"/>
        <v>45.4</v>
      </c>
      <c r="JQ194">
        <f t="shared" si="203"/>
        <v>47.4</v>
      </c>
      <c r="JR194">
        <f t="shared" si="203"/>
        <v>41</v>
      </c>
      <c r="JS194">
        <f t="shared" si="203"/>
        <v>49.9</v>
      </c>
      <c r="JT194">
        <f t="shared" si="203"/>
        <v>45.7</v>
      </c>
      <c r="JU194">
        <f t="shared" si="203"/>
        <v>48.5</v>
      </c>
      <c r="JV194">
        <f t="shared" si="203"/>
        <v>50</v>
      </c>
      <c r="JW194">
        <f t="shared" si="203"/>
        <v>50.7</v>
      </c>
      <c r="JX194">
        <f t="shared" si="203"/>
        <v>53.4</v>
      </c>
      <c r="JY194">
        <f t="shared" si="203"/>
        <v>50.7</v>
      </c>
      <c r="JZ194">
        <f t="shared" si="203"/>
        <v>50.8</v>
      </c>
      <c r="KA194">
        <f t="shared" si="203"/>
        <v>45.4</v>
      </c>
      <c r="KB194">
        <f t="shared" si="203"/>
        <v>45</v>
      </c>
      <c r="KC194">
        <f t="shared" si="203"/>
        <v>47.3</v>
      </c>
      <c r="KD194">
        <f t="shared" si="203"/>
        <v>57</v>
      </c>
      <c r="KE194">
        <f t="shared" si="203"/>
        <v>45.5</v>
      </c>
      <c r="KF194">
        <f t="shared" si="203"/>
        <v>48.4</v>
      </c>
      <c r="KG194">
        <f t="shared" si="203"/>
        <v>48.5</v>
      </c>
      <c r="KH194">
        <f t="shared" si="203"/>
        <v>47.1</v>
      </c>
      <c r="KI194">
        <f t="shared" si="203"/>
        <v>51.6</v>
      </c>
      <c r="KJ194">
        <f t="shared" si="203"/>
        <v>50.1</v>
      </c>
      <c r="KK194">
        <f t="shared" si="203"/>
        <v>49.3</v>
      </c>
      <c r="KL194">
        <f t="shared" si="203"/>
        <v>51.7</v>
      </c>
      <c r="KM194">
        <f t="shared" si="203"/>
        <v>52.8</v>
      </c>
      <c r="KN194">
        <f t="shared" si="203"/>
        <v>50</v>
      </c>
      <c r="KO194">
        <f t="shared" si="203"/>
        <v>50.6</v>
      </c>
      <c r="KP194">
        <f t="shared" si="203"/>
        <v>46.9</v>
      </c>
      <c r="KQ194">
        <f t="shared" si="203"/>
        <v>49.7</v>
      </c>
      <c r="KR194">
        <f t="shared" si="203"/>
        <v>46.7</v>
      </c>
      <c r="KS194">
        <f t="shared" si="203"/>
        <v>46.3</v>
      </c>
      <c r="KT194">
        <f t="shared" si="203"/>
        <v>45.8</v>
      </c>
      <c r="KU194">
        <f t="shared" si="203"/>
        <v>50.6</v>
      </c>
      <c r="KV194">
        <f t="shared" si="203"/>
        <v>46.2</v>
      </c>
      <c r="KW194">
        <f t="shared" si="203"/>
        <v>48.1</v>
      </c>
      <c r="KX194">
        <f t="shared" si="203"/>
        <v>53.7</v>
      </c>
      <c r="KY194">
        <f t="shared" si="203"/>
        <v>50.6</v>
      </c>
      <c r="KZ194">
        <f t="shared" si="203"/>
        <v>49.9</v>
      </c>
      <c r="LA194">
        <f t="shared" si="203"/>
        <v>43</v>
      </c>
      <c r="LB194">
        <f t="shared" si="203"/>
        <v>51.5</v>
      </c>
      <c r="LC194">
        <f t="shared" si="203"/>
        <v>52.4</v>
      </c>
      <c r="LD194">
        <f t="shared" si="203"/>
        <v>52.4</v>
      </c>
      <c r="LE194">
        <f t="shared" si="203"/>
        <v>54.1</v>
      </c>
      <c r="LF194">
        <f t="shared" si="203"/>
        <v>45.8</v>
      </c>
      <c r="LG194">
        <f t="shared" si="203"/>
        <v>47</v>
      </c>
      <c r="LH194">
        <f t="shared" si="203"/>
        <v>52.4</v>
      </c>
      <c r="LI194">
        <f t="shared" si="203"/>
        <v>54.1</v>
      </c>
      <c r="LJ194">
        <f t="shared" ref="LJ194:NU194" si="204">+MAX(0.7*$Y$61,LJ128)</f>
        <v>49.1</v>
      </c>
      <c r="LK194">
        <f t="shared" si="204"/>
        <v>47</v>
      </c>
      <c r="LL194">
        <f t="shared" si="204"/>
        <v>45.8</v>
      </c>
      <c r="LM194">
        <f t="shared" si="204"/>
        <v>46.1</v>
      </c>
      <c r="LN194">
        <f t="shared" si="204"/>
        <v>47.4</v>
      </c>
      <c r="LO194">
        <f t="shared" si="204"/>
        <v>49.4</v>
      </c>
      <c r="LP194">
        <f t="shared" si="204"/>
        <v>45.2</v>
      </c>
      <c r="LQ194">
        <f t="shared" si="204"/>
        <v>49.7</v>
      </c>
      <c r="LR194">
        <f t="shared" si="204"/>
        <v>48.9</v>
      </c>
      <c r="LS194">
        <f t="shared" si="204"/>
        <v>44.6</v>
      </c>
      <c r="LT194">
        <f t="shared" si="204"/>
        <v>52.3</v>
      </c>
      <c r="LU194">
        <f t="shared" si="204"/>
        <v>48</v>
      </c>
      <c r="LV194">
        <f t="shared" si="204"/>
        <v>54.9</v>
      </c>
      <c r="LW194">
        <f t="shared" si="204"/>
        <v>48.9</v>
      </c>
      <c r="LX194">
        <f t="shared" si="204"/>
        <v>50.3</v>
      </c>
      <c r="LY194">
        <f t="shared" si="204"/>
        <v>47.7</v>
      </c>
      <c r="LZ194">
        <f t="shared" si="204"/>
        <v>48.9</v>
      </c>
      <c r="MA194">
        <f t="shared" si="204"/>
        <v>48.1</v>
      </c>
      <c r="MB194">
        <f t="shared" si="204"/>
        <v>49.5</v>
      </c>
      <c r="MC194">
        <f t="shared" si="204"/>
        <v>51.4</v>
      </c>
      <c r="MD194">
        <f t="shared" si="204"/>
        <v>49.6</v>
      </c>
      <c r="ME194">
        <f t="shared" si="204"/>
        <v>52</v>
      </c>
      <c r="MF194">
        <f t="shared" si="204"/>
        <v>46.6</v>
      </c>
      <c r="MG194">
        <f t="shared" si="204"/>
        <v>50.8</v>
      </c>
      <c r="MH194">
        <f t="shared" si="204"/>
        <v>52.5</v>
      </c>
      <c r="MI194">
        <f t="shared" si="204"/>
        <v>50.7</v>
      </c>
      <c r="MJ194">
        <f t="shared" si="204"/>
        <v>51.9</v>
      </c>
      <c r="MK194">
        <f t="shared" si="204"/>
        <v>44</v>
      </c>
      <c r="ML194">
        <f t="shared" si="204"/>
        <v>47.3</v>
      </c>
      <c r="MM194">
        <f t="shared" si="204"/>
        <v>41.8</v>
      </c>
      <c r="MN194">
        <f t="shared" si="204"/>
        <v>50.9</v>
      </c>
      <c r="MO194">
        <f t="shared" si="204"/>
        <v>50.2</v>
      </c>
      <c r="MP194">
        <f t="shared" si="204"/>
        <v>46</v>
      </c>
      <c r="MQ194">
        <f t="shared" si="204"/>
        <v>45.7</v>
      </c>
      <c r="MR194">
        <f t="shared" si="204"/>
        <v>48.2</v>
      </c>
      <c r="MS194">
        <f t="shared" si="204"/>
        <v>48.3</v>
      </c>
      <c r="MT194">
        <f t="shared" si="204"/>
        <v>46.7</v>
      </c>
      <c r="MU194">
        <f t="shared" si="204"/>
        <v>46.1</v>
      </c>
      <c r="MV194">
        <f t="shared" si="204"/>
        <v>49.2</v>
      </c>
      <c r="MW194">
        <f t="shared" si="204"/>
        <v>49.5</v>
      </c>
      <c r="MX194">
        <f t="shared" si="204"/>
        <v>49.4</v>
      </c>
      <c r="MY194">
        <f t="shared" si="204"/>
        <v>47.7</v>
      </c>
      <c r="MZ194">
        <f t="shared" si="204"/>
        <v>50.4</v>
      </c>
      <c r="NA194">
        <f t="shared" si="204"/>
        <v>51.9</v>
      </c>
      <c r="NB194">
        <f t="shared" si="204"/>
        <v>49.8</v>
      </c>
      <c r="NC194">
        <f t="shared" si="204"/>
        <v>50.5</v>
      </c>
      <c r="ND194">
        <f t="shared" si="204"/>
        <v>46</v>
      </c>
      <c r="NE194">
        <f t="shared" si="204"/>
        <v>48.5</v>
      </c>
      <c r="NF194">
        <f t="shared" si="204"/>
        <v>48.7</v>
      </c>
      <c r="NG194">
        <f t="shared" si="204"/>
        <v>48.2</v>
      </c>
      <c r="NH194">
        <f t="shared" si="204"/>
        <v>50.8</v>
      </c>
      <c r="NI194">
        <f t="shared" si="204"/>
        <v>50.1</v>
      </c>
      <c r="NJ194">
        <f t="shared" si="204"/>
        <v>49.4</v>
      </c>
      <c r="NK194">
        <f t="shared" si="204"/>
        <v>42.5</v>
      </c>
      <c r="NL194">
        <f t="shared" si="204"/>
        <v>44.2</v>
      </c>
      <c r="NM194">
        <f t="shared" si="204"/>
        <v>48.8</v>
      </c>
      <c r="NN194">
        <f t="shared" si="204"/>
        <v>48.8</v>
      </c>
      <c r="NO194">
        <f t="shared" si="204"/>
        <v>47.9</v>
      </c>
      <c r="NP194">
        <f t="shared" si="204"/>
        <v>43.1</v>
      </c>
      <c r="NQ194">
        <f t="shared" si="204"/>
        <v>50.4</v>
      </c>
      <c r="NR194">
        <f t="shared" si="204"/>
        <v>48.1</v>
      </c>
      <c r="NS194">
        <f t="shared" si="204"/>
        <v>52.7</v>
      </c>
      <c r="NT194">
        <f t="shared" si="204"/>
        <v>42.8</v>
      </c>
      <c r="NU194">
        <f t="shared" si="204"/>
        <v>41.4</v>
      </c>
      <c r="NV194">
        <f t="shared" ref="NV194:QG194" si="205">+MAX(0.7*$Y$61,NV128)</f>
        <v>44.5</v>
      </c>
      <c r="NW194">
        <f t="shared" si="205"/>
        <v>49.5</v>
      </c>
      <c r="NX194">
        <f t="shared" si="205"/>
        <v>49.3</v>
      </c>
      <c r="NY194">
        <f t="shared" si="205"/>
        <v>54.5</v>
      </c>
      <c r="NZ194">
        <f t="shared" si="205"/>
        <v>49.1</v>
      </c>
      <c r="OA194">
        <f t="shared" si="205"/>
        <v>52.5</v>
      </c>
      <c r="OB194">
        <f t="shared" si="205"/>
        <v>53.9</v>
      </c>
      <c r="OC194">
        <f t="shared" si="205"/>
        <v>51.3</v>
      </c>
      <c r="OD194">
        <f t="shared" si="205"/>
        <v>50</v>
      </c>
      <c r="OE194">
        <f t="shared" si="205"/>
        <v>40.299999999999997</v>
      </c>
      <c r="OF194">
        <f t="shared" si="205"/>
        <v>49.6</v>
      </c>
      <c r="OG194">
        <f t="shared" si="205"/>
        <v>47.1</v>
      </c>
      <c r="OH194">
        <f t="shared" si="205"/>
        <v>56.5</v>
      </c>
      <c r="OI194">
        <f t="shared" si="205"/>
        <v>50.5</v>
      </c>
      <c r="OJ194">
        <f t="shared" si="205"/>
        <v>44.6</v>
      </c>
      <c r="OK194">
        <f t="shared" si="205"/>
        <v>45.7</v>
      </c>
      <c r="OL194">
        <f t="shared" si="205"/>
        <v>52.6</v>
      </c>
      <c r="OM194">
        <f t="shared" si="205"/>
        <v>42.2</v>
      </c>
      <c r="ON194">
        <f t="shared" si="205"/>
        <v>52.7</v>
      </c>
      <c r="OO194">
        <f t="shared" si="205"/>
        <v>46.1</v>
      </c>
      <c r="OP194">
        <f t="shared" si="205"/>
        <v>55.3</v>
      </c>
      <c r="OQ194">
        <f t="shared" si="205"/>
        <v>44.5</v>
      </c>
      <c r="OR194">
        <f t="shared" si="205"/>
        <v>47.9</v>
      </c>
      <c r="OS194">
        <f t="shared" si="205"/>
        <v>44.5</v>
      </c>
      <c r="OT194">
        <f t="shared" si="205"/>
        <v>49.8</v>
      </c>
      <c r="OU194">
        <f t="shared" si="205"/>
        <v>46.7</v>
      </c>
      <c r="OV194">
        <f t="shared" si="205"/>
        <v>49.8</v>
      </c>
      <c r="OW194">
        <f t="shared" si="205"/>
        <v>47.8</v>
      </c>
      <c r="OX194">
        <f t="shared" si="205"/>
        <v>47.4</v>
      </c>
      <c r="OY194">
        <f t="shared" si="205"/>
        <v>50.9</v>
      </c>
      <c r="OZ194">
        <f t="shared" si="205"/>
        <v>47.5</v>
      </c>
      <c r="PA194">
        <f t="shared" si="205"/>
        <v>48.6</v>
      </c>
      <c r="PB194">
        <f t="shared" si="205"/>
        <v>49.8</v>
      </c>
      <c r="PC194">
        <f t="shared" si="205"/>
        <v>44.8</v>
      </c>
      <c r="PD194">
        <f t="shared" si="205"/>
        <v>46.7</v>
      </c>
      <c r="PE194">
        <f t="shared" si="205"/>
        <v>47.8</v>
      </c>
      <c r="PF194">
        <f t="shared" si="205"/>
        <v>53.2</v>
      </c>
      <c r="PG194">
        <f t="shared" si="205"/>
        <v>53.5</v>
      </c>
      <c r="PH194">
        <f t="shared" si="205"/>
        <v>46</v>
      </c>
      <c r="PI194">
        <f t="shared" si="205"/>
        <v>48.7</v>
      </c>
      <c r="PJ194">
        <f t="shared" si="205"/>
        <v>52.9</v>
      </c>
      <c r="PK194">
        <f t="shared" si="205"/>
        <v>47.7</v>
      </c>
      <c r="PL194">
        <f t="shared" si="205"/>
        <v>50.2</v>
      </c>
      <c r="PM194">
        <f t="shared" si="205"/>
        <v>47.1</v>
      </c>
      <c r="PN194">
        <f t="shared" si="205"/>
        <v>46.4</v>
      </c>
      <c r="PO194">
        <f t="shared" si="205"/>
        <v>50.2</v>
      </c>
      <c r="PP194">
        <f t="shared" si="205"/>
        <v>45.4</v>
      </c>
      <c r="PQ194">
        <f t="shared" si="205"/>
        <v>48.8</v>
      </c>
      <c r="PR194">
        <f t="shared" si="205"/>
        <v>49</v>
      </c>
      <c r="PS194">
        <f t="shared" si="205"/>
        <v>48</v>
      </c>
      <c r="PT194">
        <f t="shared" si="205"/>
        <v>48.6</v>
      </c>
      <c r="PU194">
        <f t="shared" si="205"/>
        <v>44.6</v>
      </c>
      <c r="PV194">
        <f t="shared" si="205"/>
        <v>50</v>
      </c>
      <c r="PW194">
        <f t="shared" si="205"/>
        <v>47.2</v>
      </c>
      <c r="PX194">
        <f t="shared" si="205"/>
        <v>52.5</v>
      </c>
      <c r="PY194">
        <f t="shared" si="205"/>
        <v>46.5</v>
      </c>
      <c r="PZ194">
        <f t="shared" si="205"/>
        <v>44.2</v>
      </c>
      <c r="QA194">
        <f t="shared" si="205"/>
        <v>49.2</v>
      </c>
      <c r="QB194">
        <f t="shared" si="205"/>
        <v>48.8</v>
      </c>
      <c r="QC194">
        <f t="shared" si="205"/>
        <v>48.1</v>
      </c>
      <c r="QD194">
        <f t="shared" si="205"/>
        <v>50.1</v>
      </c>
      <c r="QE194">
        <f t="shared" si="205"/>
        <v>39.299999999999997</v>
      </c>
      <c r="QF194">
        <f t="shared" si="205"/>
        <v>52.8</v>
      </c>
      <c r="QG194">
        <f t="shared" si="205"/>
        <v>57.2</v>
      </c>
      <c r="QH194">
        <f t="shared" ref="QH194:SG194" si="206">+MAX(0.7*$Y$61,QH128)</f>
        <v>43.9</v>
      </c>
      <c r="QI194">
        <f t="shared" si="206"/>
        <v>48.9</v>
      </c>
      <c r="QJ194">
        <f t="shared" si="206"/>
        <v>52.4</v>
      </c>
      <c r="QK194">
        <f t="shared" si="206"/>
        <v>48.8</v>
      </c>
      <c r="QL194">
        <f t="shared" si="206"/>
        <v>45.5</v>
      </c>
      <c r="QM194">
        <f t="shared" si="206"/>
        <v>46.9</v>
      </c>
      <c r="QN194">
        <f t="shared" si="206"/>
        <v>47.4</v>
      </c>
      <c r="QO194">
        <f t="shared" si="206"/>
        <v>49.3</v>
      </c>
      <c r="QP194">
        <f t="shared" si="206"/>
        <v>46.9</v>
      </c>
      <c r="QQ194">
        <f t="shared" si="206"/>
        <v>49.7</v>
      </c>
      <c r="QR194">
        <f t="shared" si="206"/>
        <v>46</v>
      </c>
      <c r="QS194">
        <f t="shared" si="206"/>
        <v>48.1</v>
      </c>
      <c r="QT194">
        <f t="shared" si="206"/>
        <v>46.9</v>
      </c>
      <c r="QU194">
        <f t="shared" si="206"/>
        <v>48.8</v>
      </c>
      <c r="QV194">
        <f t="shared" si="206"/>
        <v>54.1</v>
      </c>
      <c r="QW194">
        <f t="shared" si="206"/>
        <v>50.9</v>
      </c>
      <c r="QX194">
        <f t="shared" si="206"/>
        <v>48.5</v>
      </c>
      <c r="QY194">
        <f t="shared" si="206"/>
        <v>50.6</v>
      </c>
      <c r="QZ194">
        <f t="shared" si="206"/>
        <v>47.6</v>
      </c>
      <c r="RA194">
        <f t="shared" si="206"/>
        <v>47.3</v>
      </c>
      <c r="RB194">
        <f t="shared" si="206"/>
        <v>51.5</v>
      </c>
      <c r="RC194">
        <f t="shared" si="206"/>
        <v>46.4</v>
      </c>
      <c r="RD194">
        <f t="shared" si="206"/>
        <v>48</v>
      </c>
      <c r="RE194">
        <f t="shared" si="206"/>
        <v>46</v>
      </c>
      <c r="RF194">
        <f t="shared" si="206"/>
        <v>46.5</v>
      </c>
      <c r="RG194">
        <f t="shared" si="206"/>
        <v>49.4</v>
      </c>
      <c r="RH194">
        <f t="shared" si="206"/>
        <v>47.7</v>
      </c>
      <c r="RI194">
        <f t="shared" si="206"/>
        <v>42</v>
      </c>
      <c r="RJ194">
        <f t="shared" si="206"/>
        <v>48.1</v>
      </c>
      <c r="RK194">
        <f t="shared" si="206"/>
        <v>51.2</v>
      </c>
      <c r="RL194">
        <f t="shared" si="206"/>
        <v>52.4</v>
      </c>
      <c r="RM194">
        <f t="shared" si="206"/>
        <v>50.6</v>
      </c>
      <c r="RN194">
        <f t="shared" si="206"/>
        <v>44.7</v>
      </c>
      <c r="RO194">
        <f t="shared" si="206"/>
        <v>49.1</v>
      </c>
      <c r="RP194">
        <f t="shared" si="206"/>
        <v>51.4</v>
      </c>
      <c r="RQ194">
        <f t="shared" si="206"/>
        <v>46.9</v>
      </c>
      <c r="RR194">
        <f t="shared" si="206"/>
        <v>49.7</v>
      </c>
      <c r="RS194">
        <f t="shared" si="206"/>
        <v>49.7</v>
      </c>
      <c r="RT194">
        <f t="shared" si="206"/>
        <v>42.3</v>
      </c>
      <c r="RU194">
        <f t="shared" si="206"/>
        <v>50.7</v>
      </c>
      <c r="RV194">
        <f t="shared" si="206"/>
        <v>57.3</v>
      </c>
      <c r="RW194">
        <f t="shared" si="206"/>
        <v>45.7</v>
      </c>
      <c r="RX194">
        <f t="shared" si="206"/>
        <v>45</v>
      </c>
      <c r="RY194">
        <f t="shared" si="206"/>
        <v>50.4</v>
      </c>
      <c r="RZ194">
        <f t="shared" si="206"/>
        <v>51.2</v>
      </c>
      <c r="SA194">
        <f t="shared" si="206"/>
        <v>47.1</v>
      </c>
      <c r="SB194">
        <f t="shared" si="206"/>
        <v>46.4</v>
      </c>
      <c r="SC194">
        <f t="shared" si="206"/>
        <v>48.5</v>
      </c>
      <c r="SD194">
        <f t="shared" si="206"/>
        <v>51.4</v>
      </c>
      <c r="SE194">
        <f t="shared" si="206"/>
        <v>44.9</v>
      </c>
      <c r="SF194">
        <f t="shared" si="206"/>
        <v>51.1</v>
      </c>
      <c r="SG194">
        <f t="shared" si="206"/>
        <v>42.3</v>
      </c>
    </row>
    <row r="195" spans="1:501">
      <c r="A195" t="s">
        <v>573</v>
      </c>
      <c r="B195" s="244">
        <f t="shared" ref="B195:BM195" si="207">+ROUND(((SUM($T$66:$T$68)+B$193+B$148)-MIN(MIN($T$66:$T$68),B$148,B$193)-MAX(MAX($T$66:$T$68),B$148,B$193))/3,2)</f>
        <v>11.3</v>
      </c>
      <c r="C195" s="244">
        <f t="shared" si="207"/>
        <v>11.39</v>
      </c>
      <c r="D195" s="244">
        <f t="shared" si="207"/>
        <v>11.69</v>
      </c>
      <c r="E195" s="244">
        <f t="shared" si="207"/>
        <v>12.45</v>
      </c>
      <c r="F195" s="244">
        <f t="shared" si="207"/>
        <v>11.97</v>
      </c>
      <c r="G195" s="244">
        <f t="shared" si="207"/>
        <v>12.08</v>
      </c>
      <c r="H195" s="244">
        <f t="shared" si="207"/>
        <v>12.08</v>
      </c>
      <c r="I195" s="244">
        <f t="shared" si="207"/>
        <v>11.94</v>
      </c>
      <c r="J195" s="244">
        <f t="shared" si="207"/>
        <v>11.71</v>
      </c>
      <c r="K195" s="244">
        <f t="shared" si="207"/>
        <v>12.14</v>
      </c>
      <c r="L195" s="244">
        <f t="shared" si="207"/>
        <v>11.74</v>
      </c>
      <c r="M195" s="244">
        <f t="shared" si="207"/>
        <v>11.54</v>
      </c>
      <c r="N195" s="244">
        <f t="shared" si="207"/>
        <v>11.83</v>
      </c>
      <c r="O195" s="244">
        <f t="shared" si="207"/>
        <v>11.62</v>
      </c>
      <c r="P195" s="244">
        <f t="shared" si="207"/>
        <v>12.13</v>
      </c>
      <c r="Q195" s="244">
        <f t="shared" si="207"/>
        <v>11.96</v>
      </c>
      <c r="R195" s="244">
        <f t="shared" si="207"/>
        <v>11.93</v>
      </c>
      <c r="S195" s="244">
        <f t="shared" si="207"/>
        <v>11.58</v>
      </c>
      <c r="T195" s="244">
        <f t="shared" si="207"/>
        <v>11.63</v>
      </c>
      <c r="U195" s="244">
        <f t="shared" si="207"/>
        <v>12.3</v>
      </c>
      <c r="V195" s="244">
        <f t="shared" si="207"/>
        <v>11.75</v>
      </c>
      <c r="W195" s="244">
        <f t="shared" si="207"/>
        <v>11.97</v>
      </c>
      <c r="X195" s="244">
        <f t="shared" si="207"/>
        <v>12.44</v>
      </c>
      <c r="Y195" s="244">
        <f t="shared" si="207"/>
        <v>12.23</v>
      </c>
      <c r="Z195" s="244">
        <f t="shared" si="207"/>
        <v>11.93</v>
      </c>
      <c r="AA195" s="244">
        <f t="shared" si="207"/>
        <v>12</v>
      </c>
      <c r="AB195" s="244">
        <f t="shared" si="207"/>
        <v>12.03</v>
      </c>
      <c r="AC195" s="244">
        <f t="shared" si="207"/>
        <v>12.16</v>
      </c>
      <c r="AD195" s="244">
        <f t="shared" si="207"/>
        <v>12.16</v>
      </c>
      <c r="AE195" s="244">
        <f t="shared" si="207"/>
        <v>11.83</v>
      </c>
      <c r="AF195" s="244">
        <f t="shared" si="207"/>
        <v>12.27</v>
      </c>
      <c r="AG195" s="244">
        <f t="shared" si="207"/>
        <v>12</v>
      </c>
      <c r="AH195" s="244">
        <f t="shared" si="207"/>
        <v>11.79</v>
      </c>
      <c r="AI195" s="244">
        <f t="shared" si="207"/>
        <v>12.04</v>
      </c>
      <c r="AJ195" s="244">
        <f t="shared" si="207"/>
        <v>12.15</v>
      </c>
      <c r="AK195" s="244">
        <f t="shared" si="207"/>
        <v>11.79</v>
      </c>
      <c r="AL195" s="244">
        <f t="shared" si="207"/>
        <v>11.73</v>
      </c>
      <c r="AM195" s="244">
        <f t="shared" si="207"/>
        <v>12.39</v>
      </c>
      <c r="AN195" s="244">
        <f t="shared" si="207"/>
        <v>12.03</v>
      </c>
      <c r="AO195" s="244">
        <f t="shared" si="207"/>
        <v>11.7</v>
      </c>
      <c r="AP195" s="244">
        <f t="shared" si="207"/>
        <v>12.33</v>
      </c>
      <c r="AQ195" s="244">
        <f t="shared" si="207"/>
        <v>12.45</v>
      </c>
      <c r="AR195" s="244">
        <f t="shared" si="207"/>
        <v>11.61</v>
      </c>
      <c r="AS195" s="244">
        <f t="shared" si="207"/>
        <v>12</v>
      </c>
      <c r="AT195" s="244">
        <f t="shared" si="207"/>
        <v>11.48</v>
      </c>
      <c r="AU195" s="244">
        <f t="shared" si="207"/>
        <v>11.73</v>
      </c>
      <c r="AV195" s="244">
        <f t="shared" si="207"/>
        <v>11.47</v>
      </c>
      <c r="AW195" s="244">
        <f t="shared" si="207"/>
        <v>11.94</v>
      </c>
      <c r="AX195" s="244">
        <f t="shared" si="207"/>
        <v>11.97</v>
      </c>
      <c r="AY195" s="244">
        <f t="shared" si="207"/>
        <v>12.26</v>
      </c>
      <c r="AZ195" s="244">
        <f t="shared" si="207"/>
        <v>11.51</v>
      </c>
      <c r="BA195" s="244">
        <f t="shared" si="207"/>
        <v>12.41</v>
      </c>
      <c r="BB195" s="244">
        <f t="shared" si="207"/>
        <v>11.87</v>
      </c>
      <c r="BC195" s="244">
        <f t="shared" si="207"/>
        <v>12.13</v>
      </c>
      <c r="BD195" s="244">
        <f t="shared" si="207"/>
        <v>12.29</v>
      </c>
      <c r="BE195" s="244">
        <f t="shared" si="207"/>
        <v>11.84</v>
      </c>
      <c r="BF195" s="244">
        <f t="shared" si="207"/>
        <v>11.98</v>
      </c>
      <c r="BG195" s="244">
        <f t="shared" si="207"/>
        <v>11.99</v>
      </c>
      <c r="BH195" s="244">
        <f t="shared" si="207"/>
        <v>12.09</v>
      </c>
      <c r="BI195" s="244">
        <f t="shared" si="207"/>
        <v>12.47</v>
      </c>
      <c r="BJ195" s="244">
        <f t="shared" si="207"/>
        <v>12.31</v>
      </c>
      <c r="BK195" s="244">
        <f t="shared" si="207"/>
        <v>12.67</v>
      </c>
      <c r="BL195" s="244">
        <f t="shared" si="207"/>
        <v>12.32</v>
      </c>
      <c r="BM195" s="244">
        <f t="shared" si="207"/>
        <v>12.07</v>
      </c>
      <c r="BN195" s="244">
        <f t="shared" ref="BN195:DY195" si="208">+ROUND(((SUM($T$66:$T$68)+BN$193+BN$148)-MIN(MIN($T$66:$T$68),BN$148,BN$193)-MAX(MAX($T$66:$T$68),BN$148,BN$193))/3,2)</f>
        <v>11.77</v>
      </c>
      <c r="BO195" s="244">
        <f t="shared" si="208"/>
        <v>11.42</v>
      </c>
      <c r="BP195" s="244">
        <f t="shared" si="208"/>
        <v>11.83</v>
      </c>
      <c r="BQ195" s="244">
        <f t="shared" si="208"/>
        <v>12.2</v>
      </c>
      <c r="BR195" s="244">
        <f t="shared" si="208"/>
        <v>11.63</v>
      </c>
      <c r="BS195" s="244">
        <f t="shared" si="208"/>
        <v>11.78</v>
      </c>
      <c r="BT195" s="244">
        <f t="shared" si="208"/>
        <v>12.11</v>
      </c>
      <c r="BU195" s="244">
        <f t="shared" si="208"/>
        <v>11.62</v>
      </c>
      <c r="BV195" s="244">
        <f t="shared" si="208"/>
        <v>11.63</v>
      </c>
      <c r="BW195" s="244">
        <f t="shared" si="208"/>
        <v>11.66</v>
      </c>
      <c r="BX195" s="244">
        <f t="shared" si="208"/>
        <v>11.96</v>
      </c>
      <c r="BY195" s="244">
        <f t="shared" si="208"/>
        <v>11.92</v>
      </c>
      <c r="BZ195" s="244">
        <f t="shared" si="208"/>
        <v>12.56</v>
      </c>
      <c r="CA195" s="244">
        <f t="shared" si="208"/>
        <v>11.95</v>
      </c>
      <c r="CB195" s="244">
        <f t="shared" si="208"/>
        <v>11.73</v>
      </c>
      <c r="CC195" s="244">
        <f t="shared" si="208"/>
        <v>12.19</v>
      </c>
      <c r="CD195" s="244">
        <f t="shared" si="208"/>
        <v>11.92</v>
      </c>
      <c r="CE195" s="244">
        <f t="shared" si="208"/>
        <v>11.61</v>
      </c>
      <c r="CF195" s="244">
        <f t="shared" si="208"/>
        <v>12.8</v>
      </c>
      <c r="CG195" s="244">
        <f t="shared" si="208"/>
        <v>11.99</v>
      </c>
      <c r="CH195" s="244">
        <f t="shared" si="208"/>
        <v>11.3</v>
      </c>
      <c r="CI195" s="244">
        <f t="shared" si="208"/>
        <v>11.56</v>
      </c>
      <c r="CJ195" s="244">
        <f t="shared" si="208"/>
        <v>11.91</v>
      </c>
      <c r="CK195" s="244">
        <f t="shared" si="208"/>
        <v>11.92</v>
      </c>
      <c r="CL195" s="244">
        <f t="shared" si="208"/>
        <v>12.1</v>
      </c>
      <c r="CM195" s="244">
        <f t="shared" si="208"/>
        <v>12.27</v>
      </c>
      <c r="CN195" s="244">
        <f t="shared" si="208"/>
        <v>12.22</v>
      </c>
      <c r="CO195" s="244">
        <f t="shared" si="208"/>
        <v>11.67</v>
      </c>
      <c r="CP195" s="244">
        <f t="shared" si="208"/>
        <v>11.56</v>
      </c>
      <c r="CQ195" s="244">
        <f t="shared" si="208"/>
        <v>12.05</v>
      </c>
      <c r="CR195" s="244">
        <f t="shared" si="208"/>
        <v>11.51</v>
      </c>
      <c r="CS195" s="244">
        <f t="shared" si="208"/>
        <v>12.11</v>
      </c>
      <c r="CT195" s="244">
        <f t="shared" si="208"/>
        <v>12.32</v>
      </c>
      <c r="CU195" s="244">
        <f t="shared" si="208"/>
        <v>11.73</v>
      </c>
      <c r="CV195" s="244">
        <f t="shared" si="208"/>
        <v>11.86</v>
      </c>
      <c r="CW195" s="244">
        <f t="shared" si="208"/>
        <v>12.3</v>
      </c>
      <c r="CX195" s="244">
        <f t="shared" si="208"/>
        <v>12.35</v>
      </c>
      <c r="CY195" s="244">
        <f t="shared" si="208"/>
        <v>11.96</v>
      </c>
      <c r="CZ195" s="244">
        <f t="shared" si="208"/>
        <v>12.14</v>
      </c>
      <c r="DA195" s="244">
        <f t="shared" si="208"/>
        <v>12.15</v>
      </c>
      <c r="DB195" s="244">
        <f t="shared" si="208"/>
        <v>12.02</v>
      </c>
      <c r="DC195" s="244">
        <f t="shared" si="208"/>
        <v>11.96</v>
      </c>
      <c r="DD195" s="244">
        <f t="shared" si="208"/>
        <v>11.8</v>
      </c>
      <c r="DE195" s="244">
        <f t="shared" si="208"/>
        <v>11.78</v>
      </c>
      <c r="DF195" s="244">
        <f t="shared" si="208"/>
        <v>11.95</v>
      </c>
      <c r="DG195" s="244">
        <f t="shared" si="208"/>
        <v>11.53</v>
      </c>
      <c r="DH195" s="244">
        <f t="shared" si="208"/>
        <v>12.64</v>
      </c>
      <c r="DI195" s="244">
        <f t="shared" si="208"/>
        <v>12.81</v>
      </c>
      <c r="DJ195" s="244">
        <f t="shared" si="208"/>
        <v>11.97</v>
      </c>
      <c r="DK195" s="244">
        <f t="shared" si="208"/>
        <v>11.77</v>
      </c>
      <c r="DL195" s="244">
        <f t="shared" si="208"/>
        <v>12.08</v>
      </c>
      <c r="DM195" s="244">
        <f t="shared" si="208"/>
        <v>12.22</v>
      </c>
      <c r="DN195" s="244">
        <f t="shared" si="208"/>
        <v>11.57</v>
      </c>
      <c r="DO195" s="244">
        <f t="shared" si="208"/>
        <v>11.33</v>
      </c>
      <c r="DP195" s="244">
        <f t="shared" si="208"/>
        <v>11.91</v>
      </c>
      <c r="DQ195" s="244">
        <f t="shared" si="208"/>
        <v>12.04</v>
      </c>
      <c r="DR195" s="244">
        <f t="shared" si="208"/>
        <v>11.58</v>
      </c>
      <c r="DS195" s="244">
        <f t="shared" si="208"/>
        <v>11.39</v>
      </c>
      <c r="DT195" s="244">
        <f t="shared" si="208"/>
        <v>11.84</v>
      </c>
      <c r="DU195" s="244">
        <f t="shared" si="208"/>
        <v>12.33</v>
      </c>
      <c r="DV195" s="244">
        <f t="shared" si="208"/>
        <v>12.1</v>
      </c>
      <c r="DW195" s="244">
        <f t="shared" si="208"/>
        <v>11.97</v>
      </c>
      <c r="DX195" s="244">
        <f t="shared" si="208"/>
        <v>11.94</v>
      </c>
      <c r="DY195" s="244">
        <f t="shared" si="208"/>
        <v>11.86</v>
      </c>
      <c r="DZ195" s="244">
        <f t="shared" ref="DZ195:GK195" si="209">+ROUND(((SUM($T$66:$T$68)+DZ$193+DZ$148)-MIN(MIN($T$66:$T$68),DZ$148,DZ$193)-MAX(MAX($T$66:$T$68),DZ$148,DZ$193))/3,2)</f>
        <v>11.65</v>
      </c>
      <c r="EA195" s="244">
        <f t="shared" si="209"/>
        <v>12.1</v>
      </c>
      <c r="EB195" s="244">
        <f t="shared" si="209"/>
        <v>11.73</v>
      </c>
      <c r="EC195" s="244">
        <f t="shared" si="209"/>
        <v>12.24</v>
      </c>
      <c r="ED195" s="244">
        <f t="shared" si="209"/>
        <v>11.96</v>
      </c>
      <c r="EE195" s="244">
        <f t="shared" si="209"/>
        <v>11.3</v>
      </c>
      <c r="EF195" s="244">
        <f t="shared" si="209"/>
        <v>11.72</v>
      </c>
      <c r="EG195" s="244">
        <f t="shared" si="209"/>
        <v>12.04</v>
      </c>
      <c r="EH195" s="244">
        <f t="shared" si="209"/>
        <v>12.21</v>
      </c>
      <c r="EI195" s="244">
        <f t="shared" si="209"/>
        <v>11.75</v>
      </c>
      <c r="EJ195" s="244">
        <f t="shared" si="209"/>
        <v>12.22</v>
      </c>
      <c r="EK195" s="244">
        <f t="shared" si="209"/>
        <v>11.96</v>
      </c>
      <c r="EL195" s="244">
        <f t="shared" si="209"/>
        <v>12.1</v>
      </c>
      <c r="EM195" s="244">
        <f t="shared" si="209"/>
        <v>11.44</v>
      </c>
      <c r="EN195" s="244">
        <f t="shared" si="209"/>
        <v>11.93</v>
      </c>
      <c r="EO195" s="244">
        <f t="shared" si="209"/>
        <v>12.35</v>
      </c>
      <c r="EP195" s="244">
        <f t="shared" si="209"/>
        <v>11.31</v>
      </c>
      <c r="EQ195" s="244">
        <f t="shared" si="209"/>
        <v>12.38</v>
      </c>
      <c r="ER195" s="244">
        <f t="shared" si="209"/>
        <v>11.8</v>
      </c>
      <c r="ES195" s="244">
        <f t="shared" si="209"/>
        <v>11.62</v>
      </c>
      <c r="ET195" s="244">
        <f t="shared" si="209"/>
        <v>11.92</v>
      </c>
      <c r="EU195" s="244">
        <f t="shared" si="209"/>
        <v>11.87</v>
      </c>
      <c r="EV195" s="244">
        <f t="shared" si="209"/>
        <v>11.77</v>
      </c>
      <c r="EW195" s="244">
        <f t="shared" si="209"/>
        <v>11.95</v>
      </c>
      <c r="EX195" s="244">
        <f t="shared" si="209"/>
        <v>12.07</v>
      </c>
      <c r="EY195" s="244">
        <f t="shared" si="209"/>
        <v>11.69</v>
      </c>
      <c r="EZ195" s="244">
        <f t="shared" si="209"/>
        <v>12.15</v>
      </c>
      <c r="FA195" s="244">
        <f t="shared" si="209"/>
        <v>11.71</v>
      </c>
      <c r="FB195" s="244">
        <f t="shared" si="209"/>
        <v>11.72</v>
      </c>
      <c r="FC195" s="244">
        <f t="shared" si="209"/>
        <v>12.13</v>
      </c>
      <c r="FD195" s="244">
        <f t="shared" si="209"/>
        <v>12.44</v>
      </c>
      <c r="FE195" s="244">
        <f t="shared" si="209"/>
        <v>12.11</v>
      </c>
      <c r="FF195" s="244">
        <f t="shared" si="209"/>
        <v>11.9</v>
      </c>
      <c r="FG195" s="244">
        <f t="shared" si="209"/>
        <v>11.54</v>
      </c>
      <c r="FH195" s="244">
        <f t="shared" si="209"/>
        <v>12.22</v>
      </c>
      <c r="FI195" s="244">
        <f t="shared" si="209"/>
        <v>12.01</v>
      </c>
      <c r="FJ195" s="244">
        <f t="shared" si="209"/>
        <v>11.53</v>
      </c>
      <c r="FK195" s="244">
        <f t="shared" si="209"/>
        <v>11.47</v>
      </c>
      <c r="FL195" s="244">
        <f t="shared" si="209"/>
        <v>12.06</v>
      </c>
      <c r="FM195" s="244">
        <f t="shared" si="209"/>
        <v>12.56</v>
      </c>
      <c r="FN195" s="244">
        <f t="shared" si="209"/>
        <v>11.83</v>
      </c>
      <c r="FO195" s="244">
        <f t="shared" si="209"/>
        <v>11.71</v>
      </c>
      <c r="FP195" s="244">
        <f t="shared" si="209"/>
        <v>11.8</v>
      </c>
      <c r="FQ195" s="244">
        <f t="shared" si="209"/>
        <v>12.13</v>
      </c>
      <c r="FR195" s="244">
        <f t="shared" si="209"/>
        <v>12.37</v>
      </c>
      <c r="FS195" s="244">
        <f t="shared" si="209"/>
        <v>11.81</v>
      </c>
      <c r="FT195" s="244">
        <f t="shared" si="209"/>
        <v>11.51</v>
      </c>
      <c r="FU195" s="244">
        <f t="shared" si="209"/>
        <v>11.9</v>
      </c>
      <c r="FV195" s="244">
        <f t="shared" si="209"/>
        <v>11.98</v>
      </c>
      <c r="FW195" s="244">
        <f t="shared" si="209"/>
        <v>12.36</v>
      </c>
      <c r="FX195" s="244">
        <f t="shared" si="209"/>
        <v>11.92</v>
      </c>
      <c r="FY195" s="244">
        <f t="shared" si="209"/>
        <v>12.57</v>
      </c>
      <c r="FZ195" s="244">
        <f t="shared" si="209"/>
        <v>11.76</v>
      </c>
      <c r="GA195" s="244">
        <f t="shared" si="209"/>
        <v>11.6</v>
      </c>
      <c r="GB195" s="244">
        <f t="shared" si="209"/>
        <v>11.69</v>
      </c>
      <c r="GC195" s="244">
        <f t="shared" si="209"/>
        <v>11.56</v>
      </c>
      <c r="GD195" s="244">
        <f t="shared" si="209"/>
        <v>12.25</v>
      </c>
      <c r="GE195" s="244">
        <f t="shared" si="209"/>
        <v>12.44</v>
      </c>
      <c r="GF195" s="244">
        <f t="shared" si="209"/>
        <v>11.96</v>
      </c>
      <c r="GG195" s="244">
        <f t="shared" si="209"/>
        <v>11.49</v>
      </c>
      <c r="GH195" s="244">
        <f t="shared" si="209"/>
        <v>11.42</v>
      </c>
      <c r="GI195" s="244">
        <f t="shared" si="209"/>
        <v>11.59</v>
      </c>
      <c r="GJ195" s="244">
        <f t="shared" si="209"/>
        <v>12.32</v>
      </c>
      <c r="GK195" s="244">
        <f t="shared" si="209"/>
        <v>12.06</v>
      </c>
      <c r="GL195" s="244">
        <f t="shared" ref="GL195:IW195" si="210">+ROUND(((SUM($T$66:$T$68)+GL$193+GL$148)-MIN(MIN($T$66:$T$68),GL$148,GL$193)-MAX(MAX($T$66:$T$68),GL$148,GL$193))/3,2)</f>
        <v>12.12</v>
      </c>
      <c r="GM195" s="244">
        <f t="shared" si="210"/>
        <v>12.13</v>
      </c>
      <c r="GN195" s="244">
        <f t="shared" si="210"/>
        <v>11.44</v>
      </c>
      <c r="GO195" s="244">
        <f t="shared" si="210"/>
        <v>12.2</v>
      </c>
      <c r="GP195" s="244">
        <f t="shared" si="210"/>
        <v>11.37</v>
      </c>
      <c r="GQ195" s="244">
        <f t="shared" si="210"/>
        <v>11.81</v>
      </c>
      <c r="GR195" s="244">
        <f t="shared" si="210"/>
        <v>11.42</v>
      </c>
      <c r="GS195" s="244">
        <f t="shared" si="210"/>
        <v>11.56</v>
      </c>
      <c r="GT195" s="244">
        <f t="shared" si="210"/>
        <v>11.51</v>
      </c>
      <c r="GU195" s="244">
        <f t="shared" si="210"/>
        <v>11.99</v>
      </c>
      <c r="GV195" s="244">
        <f t="shared" si="210"/>
        <v>12.2</v>
      </c>
      <c r="GW195" s="244">
        <f t="shared" si="210"/>
        <v>11.92</v>
      </c>
      <c r="GX195" s="244">
        <f t="shared" si="210"/>
        <v>11.51</v>
      </c>
      <c r="GY195" s="244">
        <f t="shared" si="210"/>
        <v>12.46</v>
      </c>
      <c r="GZ195" s="244">
        <f t="shared" si="210"/>
        <v>12.08</v>
      </c>
      <c r="HA195" s="244">
        <f t="shared" si="210"/>
        <v>12.27</v>
      </c>
      <c r="HB195" s="244">
        <f t="shared" si="210"/>
        <v>11.73</v>
      </c>
      <c r="HC195" s="244">
        <f t="shared" si="210"/>
        <v>12.11</v>
      </c>
      <c r="HD195" s="244">
        <f t="shared" si="210"/>
        <v>12.03</v>
      </c>
      <c r="HE195" s="244">
        <f t="shared" si="210"/>
        <v>11.73</v>
      </c>
      <c r="HF195" s="244">
        <f t="shared" si="210"/>
        <v>11.74</v>
      </c>
      <c r="HG195" s="244">
        <f t="shared" si="210"/>
        <v>12.37</v>
      </c>
      <c r="HH195" s="244">
        <f t="shared" si="210"/>
        <v>11.72</v>
      </c>
      <c r="HI195" s="244">
        <f t="shared" si="210"/>
        <v>11.67</v>
      </c>
      <c r="HJ195" s="244">
        <f t="shared" si="210"/>
        <v>12.1</v>
      </c>
      <c r="HK195" s="244">
        <f t="shared" si="210"/>
        <v>12.75</v>
      </c>
      <c r="HL195" s="244">
        <f t="shared" si="210"/>
        <v>12.05</v>
      </c>
      <c r="HM195" s="244">
        <f t="shared" si="210"/>
        <v>12.21</v>
      </c>
      <c r="HN195" s="244">
        <f t="shared" si="210"/>
        <v>12.12</v>
      </c>
      <c r="HO195" s="244">
        <f t="shared" si="210"/>
        <v>11.91</v>
      </c>
      <c r="HP195" s="244">
        <f t="shared" si="210"/>
        <v>12.11</v>
      </c>
      <c r="HQ195" s="244">
        <f t="shared" si="210"/>
        <v>11.64</v>
      </c>
      <c r="HR195" s="244">
        <f t="shared" si="210"/>
        <v>11.72</v>
      </c>
      <c r="HS195" s="244">
        <f t="shared" si="210"/>
        <v>11.58</v>
      </c>
      <c r="HT195" s="244">
        <f t="shared" si="210"/>
        <v>11.82</v>
      </c>
      <c r="HU195" s="244">
        <f t="shared" si="210"/>
        <v>12.01</v>
      </c>
      <c r="HV195" s="244">
        <f t="shared" si="210"/>
        <v>11.77</v>
      </c>
      <c r="HW195" s="244">
        <f t="shared" si="210"/>
        <v>11.58</v>
      </c>
      <c r="HX195" s="244">
        <f t="shared" si="210"/>
        <v>11.8</v>
      </c>
      <c r="HY195" s="244">
        <f t="shared" si="210"/>
        <v>12.17</v>
      </c>
      <c r="HZ195" s="244">
        <f t="shared" si="210"/>
        <v>12.03</v>
      </c>
      <c r="IA195" s="244">
        <f t="shared" si="210"/>
        <v>12.3</v>
      </c>
      <c r="IB195" s="244">
        <f t="shared" si="210"/>
        <v>12.28</v>
      </c>
      <c r="IC195" s="244">
        <f t="shared" si="210"/>
        <v>11.55</v>
      </c>
      <c r="ID195" s="244">
        <f t="shared" si="210"/>
        <v>12.21</v>
      </c>
      <c r="IE195" s="244">
        <f t="shared" si="210"/>
        <v>11.94</v>
      </c>
      <c r="IF195" s="244">
        <f t="shared" si="210"/>
        <v>11.3</v>
      </c>
      <c r="IG195" s="244">
        <f t="shared" si="210"/>
        <v>11.7</v>
      </c>
      <c r="IH195" s="244">
        <f t="shared" si="210"/>
        <v>12.16</v>
      </c>
      <c r="II195" s="244">
        <f t="shared" si="210"/>
        <v>11.6</v>
      </c>
      <c r="IJ195" s="244">
        <f t="shared" si="210"/>
        <v>12.46</v>
      </c>
      <c r="IK195" s="244">
        <f t="shared" si="210"/>
        <v>11.9</v>
      </c>
      <c r="IL195" s="244">
        <f t="shared" si="210"/>
        <v>12.11</v>
      </c>
      <c r="IM195" s="244">
        <f t="shared" si="210"/>
        <v>11.74</v>
      </c>
      <c r="IN195" s="244">
        <f t="shared" si="210"/>
        <v>11.65</v>
      </c>
      <c r="IO195" s="244">
        <f t="shared" si="210"/>
        <v>11.65</v>
      </c>
      <c r="IP195" s="244">
        <f t="shared" si="210"/>
        <v>11.94</v>
      </c>
      <c r="IQ195" s="244">
        <f t="shared" si="210"/>
        <v>12.07</v>
      </c>
      <c r="IR195" s="244">
        <f t="shared" si="210"/>
        <v>11.72</v>
      </c>
      <c r="IS195" s="244">
        <f t="shared" si="210"/>
        <v>11.92</v>
      </c>
      <c r="IT195" s="244">
        <f t="shared" si="210"/>
        <v>12.04</v>
      </c>
      <c r="IU195" s="244">
        <f t="shared" si="210"/>
        <v>12.05</v>
      </c>
      <c r="IV195" s="244">
        <f t="shared" si="210"/>
        <v>11.98</v>
      </c>
      <c r="IW195" s="244">
        <f t="shared" si="210"/>
        <v>12.47</v>
      </c>
      <c r="IX195" s="244">
        <f t="shared" ref="IX195:LI195" si="211">+ROUND(((SUM($T$66:$T$68)+IX$193+IX$148)-MIN(MIN($T$66:$T$68),IX$148,IX$193)-MAX(MAX($T$66:$T$68),IX$148,IX$193))/3,2)</f>
        <v>11.9</v>
      </c>
      <c r="IY195" s="244">
        <f t="shared" si="211"/>
        <v>11.82</v>
      </c>
      <c r="IZ195" s="244">
        <f t="shared" si="211"/>
        <v>11.84</v>
      </c>
      <c r="JA195" s="244">
        <f t="shared" si="211"/>
        <v>12.51</v>
      </c>
      <c r="JB195" s="244">
        <f t="shared" si="211"/>
        <v>11.93</v>
      </c>
      <c r="JC195" s="244">
        <f t="shared" si="211"/>
        <v>11.86</v>
      </c>
      <c r="JD195" s="244">
        <f t="shared" si="211"/>
        <v>11.72</v>
      </c>
      <c r="JE195" s="244">
        <f t="shared" si="211"/>
        <v>12.02</v>
      </c>
      <c r="JF195" s="244">
        <f t="shared" si="211"/>
        <v>12.15</v>
      </c>
      <c r="JG195" s="244">
        <f t="shared" si="211"/>
        <v>11.5</v>
      </c>
      <c r="JH195" s="244">
        <f t="shared" si="211"/>
        <v>12.16</v>
      </c>
      <c r="JI195" s="244">
        <f t="shared" si="211"/>
        <v>12.32</v>
      </c>
      <c r="JJ195" s="244">
        <f t="shared" si="211"/>
        <v>11.54</v>
      </c>
      <c r="JK195" s="244">
        <f t="shared" si="211"/>
        <v>12.3</v>
      </c>
      <c r="JL195" s="244">
        <f t="shared" si="211"/>
        <v>11.98</v>
      </c>
      <c r="JM195" s="244">
        <f t="shared" si="211"/>
        <v>11.87</v>
      </c>
      <c r="JN195" s="244">
        <f t="shared" si="211"/>
        <v>11.31</v>
      </c>
      <c r="JO195" s="244">
        <f t="shared" si="211"/>
        <v>11.9</v>
      </c>
      <c r="JP195" s="244">
        <f t="shared" si="211"/>
        <v>12.01</v>
      </c>
      <c r="JQ195" s="244">
        <f t="shared" si="211"/>
        <v>11.42</v>
      </c>
      <c r="JR195" s="244">
        <f t="shared" si="211"/>
        <v>11.81</v>
      </c>
      <c r="JS195" s="244">
        <f t="shared" si="211"/>
        <v>12.38</v>
      </c>
      <c r="JT195" s="244">
        <f t="shared" si="211"/>
        <v>12.05</v>
      </c>
      <c r="JU195" s="244">
        <f t="shared" si="211"/>
        <v>11.79</v>
      </c>
      <c r="JV195" s="244">
        <f t="shared" si="211"/>
        <v>11.98</v>
      </c>
      <c r="JW195" s="244">
        <f t="shared" si="211"/>
        <v>12.11</v>
      </c>
      <c r="JX195" s="244">
        <f t="shared" si="211"/>
        <v>12.32</v>
      </c>
      <c r="JY195" s="244">
        <f t="shared" si="211"/>
        <v>12.6</v>
      </c>
      <c r="JZ195" s="244">
        <f t="shared" si="211"/>
        <v>11.98</v>
      </c>
      <c r="KA195" s="244">
        <f t="shared" si="211"/>
        <v>11.9</v>
      </c>
      <c r="KB195" s="244">
        <f t="shared" si="211"/>
        <v>11.81</v>
      </c>
      <c r="KC195" s="244">
        <f t="shared" si="211"/>
        <v>11.72</v>
      </c>
      <c r="KD195" s="244">
        <f t="shared" si="211"/>
        <v>12.18</v>
      </c>
      <c r="KE195" s="244">
        <f t="shared" si="211"/>
        <v>12.28</v>
      </c>
      <c r="KF195" s="244">
        <f t="shared" si="211"/>
        <v>11.42</v>
      </c>
      <c r="KG195" s="244">
        <f t="shared" si="211"/>
        <v>11.8</v>
      </c>
      <c r="KH195" s="244">
        <f t="shared" si="211"/>
        <v>12.06</v>
      </c>
      <c r="KI195" s="244">
        <f t="shared" si="211"/>
        <v>12.42</v>
      </c>
      <c r="KJ195" s="244">
        <f t="shared" si="211"/>
        <v>11.72</v>
      </c>
      <c r="KK195" s="244">
        <f t="shared" si="211"/>
        <v>12.01</v>
      </c>
      <c r="KL195" s="244">
        <f t="shared" si="211"/>
        <v>11.68</v>
      </c>
      <c r="KM195" s="244">
        <f t="shared" si="211"/>
        <v>12.06</v>
      </c>
      <c r="KN195" s="244">
        <f t="shared" si="211"/>
        <v>12</v>
      </c>
      <c r="KO195" s="244">
        <f t="shared" si="211"/>
        <v>11.77</v>
      </c>
      <c r="KP195" s="244">
        <f t="shared" si="211"/>
        <v>11.87</v>
      </c>
      <c r="KQ195" s="244">
        <f t="shared" si="211"/>
        <v>11.95</v>
      </c>
      <c r="KR195" s="244">
        <f t="shared" si="211"/>
        <v>12.09</v>
      </c>
      <c r="KS195" s="244">
        <f t="shared" si="211"/>
        <v>11.37</v>
      </c>
      <c r="KT195" s="244">
        <f t="shared" si="211"/>
        <v>11.82</v>
      </c>
      <c r="KU195" s="244">
        <f t="shared" si="211"/>
        <v>11.71</v>
      </c>
      <c r="KV195" s="244">
        <f t="shared" si="211"/>
        <v>11.65</v>
      </c>
      <c r="KW195" s="244">
        <f t="shared" si="211"/>
        <v>11.53</v>
      </c>
      <c r="KX195" s="244">
        <f t="shared" si="211"/>
        <v>12</v>
      </c>
      <c r="KY195" s="244">
        <f t="shared" si="211"/>
        <v>11.62</v>
      </c>
      <c r="KZ195" s="244">
        <f t="shared" si="211"/>
        <v>12.66</v>
      </c>
      <c r="LA195" s="244">
        <f t="shared" si="211"/>
        <v>11.56</v>
      </c>
      <c r="LB195" s="244">
        <f t="shared" si="211"/>
        <v>11.56</v>
      </c>
      <c r="LC195" s="244">
        <f t="shared" si="211"/>
        <v>11.66</v>
      </c>
      <c r="LD195" s="244">
        <f t="shared" si="211"/>
        <v>12.29</v>
      </c>
      <c r="LE195" s="244">
        <f t="shared" si="211"/>
        <v>11.98</v>
      </c>
      <c r="LF195" s="244">
        <f t="shared" si="211"/>
        <v>12.3</v>
      </c>
      <c r="LG195" s="244">
        <f t="shared" si="211"/>
        <v>12.24</v>
      </c>
      <c r="LH195" s="244">
        <f t="shared" si="211"/>
        <v>12.18</v>
      </c>
      <c r="LI195" s="244">
        <f t="shared" si="211"/>
        <v>12.32</v>
      </c>
      <c r="LJ195" s="244">
        <f t="shared" ref="LJ195:NU195" si="212">+ROUND(((SUM($T$66:$T$68)+LJ$193+LJ$148)-MIN(MIN($T$66:$T$68),LJ$148,LJ$193)-MAX(MAX($T$66:$T$68),LJ$148,LJ$193))/3,2)</f>
        <v>11.98</v>
      </c>
      <c r="LK195" s="244">
        <f t="shared" si="212"/>
        <v>11.97</v>
      </c>
      <c r="LL195" s="244">
        <f t="shared" si="212"/>
        <v>11.92</v>
      </c>
      <c r="LM195" s="244">
        <f t="shared" si="212"/>
        <v>11.4</v>
      </c>
      <c r="LN195" s="244">
        <f t="shared" si="212"/>
        <v>11.8</v>
      </c>
      <c r="LO195" s="244">
        <f t="shared" si="212"/>
        <v>11.93</v>
      </c>
      <c r="LP195" s="244">
        <f t="shared" si="212"/>
        <v>12.03</v>
      </c>
      <c r="LQ195" s="244">
        <f t="shared" si="212"/>
        <v>12.19</v>
      </c>
      <c r="LR195" s="244">
        <f t="shared" si="212"/>
        <v>12.38</v>
      </c>
      <c r="LS195" s="244">
        <f t="shared" si="212"/>
        <v>11.83</v>
      </c>
      <c r="LT195" s="244">
        <f t="shared" si="212"/>
        <v>11.86</v>
      </c>
      <c r="LU195" s="244">
        <f t="shared" si="212"/>
        <v>12.12</v>
      </c>
      <c r="LV195" s="244">
        <f t="shared" si="212"/>
        <v>11.4</v>
      </c>
      <c r="LW195" s="244">
        <f t="shared" si="212"/>
        <v>11.47</v>
      </c>
      <c r="LX195" s="244">
        <f t="shared" si="212"/>
        <v>11.87</v>
      </c>
      <c r="LY195" s="244">
        <f t="shared" si="212"/>
        <v>12.11</v>
      </c>
      <c r="LZ195" s="244">
        <f t="shared" si="212"/>
        <v>11.83</v>
      </c>
      <c r="MA195" s="244">
        <f t="shared" si="212"/>
        <v>11.96</v>
      </c>
      <c r="MB195" s="244">
        <f t="shared" si="212"/>
        <v>11.97</v>
      </c>
      <c r="MC195" s="244">
        <f t="shared" si="212"/>
        <v>11.98</v>
      </c>
      <c r="MD195" s="244">
        <f t="shared" si="212"/>
        <v>11.69</v>
      </c>
      <c r="ME195" s="244">
        <f t="shared" si="212"/>
        <v>11.9</v>
      </c>
      <c r="MF195" s="244">
        <f t="shared" si="212"/>
        <v>12.02</v>
      </c>
      <c r="MG195" s="244">
        <f t="shared" si="212"/>
        <v>11.65</v>
      </c>
      <c r="MH195" s="244">
        <f t="shared" si="212"/>
        <v>11.97</v>
      </c>
      <c r="MI195" s="244">
        <f t="shared" si="212"/>
        <v>12.06</v>
      </c>
      <c r="MJ195" s="244">
        <f t="shared" si="212"/>
        <v>11.94</v>
      </c>
      <c r="MK195" s="244">
        <f t="shared" si="212"/>
        <v>11.86</v>
      </c>
      <c r="ML195" s="244">
        <f t="shared" si="212"/>
        <v>11.81</v>
      </c>
      <c r="MM195" s="244">
        <f t="shared" si="212"/>
        <v>12.28</v>
      </c>
      <c r="MN195" s="244">
        <f t="shared" si="212"/>
        <v>11.79</v>
      </c>
      <c r="MO195" s="244">
        <f t="shared" si="212"/>
        <v>11.96</v>
      </c>
      <c r="MP195" s="244">
        <f t="shared" si="212"/>
        <v>11.79</v>
      </c>
      <c r="MQ195" s="244">
        <f t="shared" si="212"/>
        <v>11.68</v>
      </c>
      <c r="MR195" s="244">
        <f t="shared" si="212"/>
        <v>11.69</v>
      </c>
      <c r="MS195" s="244">
        <f t="shared" si="212"/>
        <v>12.32</v>
      </c>
      <c r="MT195" s="244">
        <f t="shared" si="212"/>
        <v>12.14</v>
      </c>
      <c r="MU195" s="244">
        <f t="shared" si="212"/>
        <v>11.36</v>
      </c>
      <c r="MV195" s="244">
        <f t="shared" si="212"/>
        <v>11.81</v>
      </c>
      <c r="MW195" s="244">
        <f t="shared" si="212"/>
        <v>11.83</v>
      </c>
      <c r="MX195" s="244">
        <f t="shared" si="212"/>
        <v>12.01</v>
      </c>
      <c r="MY195" s="244">
        <f t="shared" si="212"/>
        <v>11.9</v>
      </c>
      <c r="MZ195" s="244">
        <f t="shared" si="212"/>
        <v>11.96</v>
      </c>
      <c r="NA195" s="244">
        <f t="shared" si="212"/>
        <v>12.05</v>
      </c>
      <c r="NB195" s="244">
        <f t="shared" si="212"/>
        <v>11.92</v>
      </c>
      <c r="NC195" s="244">
        <f t="shared" si="212"/>
        <v>12.32</v>
      </c>
      <c r="ND195" s="244">
        <f t="shared" si="212"/>
        <v>12.08</v>
      </c>
      <c r="NE195" s="244">
        <f t="shared" si="212"/>
        <v>11.42</v>
      </c>
      <c r="NF195" s="244">
        <f t="shared" si="212"/>
        <v>11.92</v>
      </c>
      <c r="NG195" s="244">
        <f t="shared" si="212"/>
        <v>12.2</v>
      </c>
      <c r="NH195" s="244">
        <f t="shared" si="212"/>
        <v>12.21</v>
      </c>
      <c r="NI195" s="244">
        <f t="shared" si="212"/>
        <v>12.18</v>
      </c>
      <c r="NJ195" s="244">
        <f t="shared" si="212"/>
        <v>12.11</v>
      </c>
      <c r="NK195" s="244">
        <f t="shared" si="212"/>
        <v>11.49</v>
      </c>
      <c r="NL195" s="244">
        <f t="shared" si="212"/>
        <v>12</v>
      </c>
      <c r="NM195" s="244">
        <f t="shared" si="212"/>
        <v>11.81</v>
      </c>
      <c r="NN195" s="244">
        <f t="shared" si="212"/>
        <v>11.64</v>
      </c>
      <c r="NO195" s="244">
        <f t="shared" si="212"/>
        <v>12.76</v>
      </c>
      <c r="NP195" s="244">
        <f t="shared" si="212"/>
        <v>11.84</v>
      </c>
      <c r="NQ195" s="244">
        <f t="shared" si="212"/>
        <v>11.7</v>
      </c>
      <c r="NR195" s="244">
        <f t="shared" si="212"/>
        <v>11.93</v>
      </c>
      <c r="NS195" s="244">
        <f t="shared" si="212"/>
        <v>12.09</v>
      </c>
      <c r="NT195" s="244">
        <f t="shared" si="212"/>
        <v>11.87</v>
      </c>
      <c r="NU195" s="244">
        <f t="shared" si="212"/>
        <v>11.7</v>
      </c>
      <c r="NV195" s="244">
        <f t="shared" ref="NV195:QG195" si="213">+ROUND(((SUM($T$66:$T$68)+NV$193+NV$148)-MIN(MIN($T$66:$T$68),NV$148,NV$193)-MAX(MAX($T$66:$T$68),NV$148,NV$193))/3,2)</f>
        <v>12</v>
      </c>
      <c r="NW195" s="244">
        <f t="shared" si="213"/>
        <v>11.32</v>
      </c>
      <c r="NX195" s="244">
        <f t="shared" si="213"/>
        <v>11.38</v>
      </c>
      <c r="NY195" s="244">
        <f t="shared" si="213"/>
        <v>11.8</v>
      </c>
      <c r="NZ195" s="244">
        <f t="shared" si="213"/>
        <v>11.89</v>
      </c>
      <c r="OA195" s="244">
        <f t="shared" si="213"/>
        <v>11.64</v>
      </c>
      <c r="OB195" s="244">
        <f t="shared" si="213"/>
        <v>11.77</v>
      </c>
      <c r="OC195" s="244">
        <f t="shared" si="213"/>
        <v>12.2</v>
      </c>
      <c r="OD195" s="244">
        <f t="shared" si="213"/>
        <v>11.67</v>
      </c>
      <c r="OE195" s="244">
        <f t="shared" si="213"/>
        <v>11.95</v>
      </c>
      <c r="OF195" s="244">
        <f t="shared" si="213"/>
        <v>11.39</v>
      </c>
      <c r="OG195" s="244">
        <f t="shared" si="213"/>
        <v>12.05</v>
      </c>
      <c r="OH195" s="244">
        <f t="shared" si="213"/>
        <v>11.79</v>
      </c>
      <c r="OI195" s="244">
        <f t="shared" si="213"/>
        <v>11.72</v>
      </c>
      <c r="OJ195" s="244">
        <f t="shared" si="213"/>
        <v>11.44</v>
      </c>
      <c r="OK195" s="244">
        <f t="shared" si="213"/>
        <v>12.12</v>
      </c>
      <c r="OL195" s="244">
        <f t="shared" si="213"/>
        <v>11.66</v>
      </c>
      <c r="OM195" s="244">
        <f t="shared" si="213"/>
        <v>12.23</v>
      </c>
      <c r="ON195" s="244">
        <f t="shared" si="213"/>
        <v>11.76</v>
      </c>
      <c r="OO195" s="244">
        <f t="shared" si="213"/>
        <v>11.94</v>
      </c>
      <c r="OP195" s="244">
        <f t="shared" si="213"/>
        <v>12.4</v>
      </c>
      <c r="OQ195" s="244">
        <f t="shared" si="213"/>
        <v>11.6</v>
      </c>
      <c r="OR195" s="244">
        <f t="shared" si="213"/>
        <v>11.97</v>
      </c>
      <c r="OS195" s="244">
        <f t="shared" si="213"/>
        <v>11.99</v>
      </c>
      <c r="OT195" s="244">
        <f t="shared" si="213"/>
        <v>11.88</v>
      </c>
      <c r="OU195" s="244">
        <f t="shared" si="213"/>
        <v>11.9</v>
      </c>
      <c r="OV195" s="244">
        <f t="shared" si="213"/>
        <v>12.31</v>
      </c>
      <c r="OW195" s="244">
        <f t="shared" si="213"/>
        <v>11.85</v>
      </c>
      <c r="OX195" s="244">
        <f t="shared" si="213"/>
        <v>11.8</v>
      </c>
      <c r="OY195" s="244">
        <f t="shared" si="213"/>
        <v>12.04</v>
      </c>
      <c r="OZ195" s="244">
        <f t="shared" si="213"/>
        <v>11.76</v>
      </c>
      <c r="PA195" s="244">
        <f t="shared" si="213"/>
        <v>11.57</v>
      </c>
      <c r="PB195" s="244">
        <f t="shared" si="213"/>
        <v>12.27</v>
      </c>
      <c r="PC195" s="244">
        <f t="shared" si="213"/>
        <v>12.19</v>
      </c>
      <c r="PD195" s="244">
        <f t="shared" si="213"/>
        <v>12.31</v>
      </c>
      <c r="PE195" s="244">
        <f t="shared" si="213"/>
        <v>12.07</v>
      </c>
      <c r="PF195" s="244">
        <f t="shared" si="213"/>
        <v>12.1</v>
      </c>
      <c r="PG195" s="244">
        <f t="shared" si="213"/>
        <v>12.04</v>
      </c>
      <c r="PH195" s="244">
        <f t="shared" si="213"/>
        <v>11.51</v>
      </c>
      <c r="PI195" s="244">
        <f t="shared" si="213"/>
        <v>11.95</v>
      </c>
      <c r="PJ195" s="244">
        <f t="shared" si="213"/>
        <v>12.06</v>
      </c>
      <c r="PK195" s="244">
        <f t="shared" si="213"/>
        <v>12.01</v>
      </c>
      <c r="PL195" s="244">
        <f t="shared" si="213"/>
        <v>12.03</v>
      </c>
      <c r="PM195" s="244">
        <f t="shared" si="213"/>
        <v>12.47</v>
      </c>
      <c r="PN195" s="244">
        <f t="shared" si="213"/>
        <v>11.62</v>
      </c>
      <c r="PO195" s="244">
        <f t="shared" si="213"/>
        <v>11.91</v>
      </c>
      <c r="PP195" s="244">
        <f t="shared" si="213"/>
        <v>12.1</v>
      </c>
      <c r="PQ195" s="244">
        <f t="shared" si="213"/>
        <v>11.37</v>
      </c>
      <c r="PR195" s="244">
        <f t="shared" si="213"/>
        <v>11.46</v>
      </c>
      <c r="PS195" s="244">
        <f t="shared" si="213"/>
        <v>12.33</v>
      </c>
      <c r="PT195" s="244">
        <f t="shared" si="213"/>
        <v>12.18</v>
      </c>
      <c r="PU195" s="244">
        <f t="shared" si="213"/>
        <v>11.75</v>
      </c>
      <c r="PV195" s="244">
        <f t="shared" si="213"/>
        <v>11.79</v>
      </c>
      <c r="PW195" s="244">
        <f t="shared" si="213"/>
        <v>12.19</v>
      </c>
      <c r="PX195" s="244">
        <f t="shared" si="213"/>
        <v>12.07</v>
      </c>
      <c r="PY195" s="244">
        <f t="shared" si="213"/>
        <v>12.62</v>
      </c>
      <c r="PZ195" s="244">
        <f t="shared" si="213"/>
        <v>12.14</v>
      </c>
      <c r="QA195" s="244">
        <f t="shared" si="213"/>
        <v>12.36</v>
      </c>
      <c r="QB195" s="244">
        <f t="shared" si="213"/>
        <v>11.94</v>
      </c>
      <c r="QC195" s="244">
        <f t="shared" si="213"/>
        <v>12.91</v>
      </c>
      <c r="QD195" s="244">
        <f t="shared" si="213"/>
        <v>12.36</v>
      </c>
      <c r="QE195" s="244">
        <f t="shared" si="213"/>
        <v>12.29</v>
      </c>
      <c r="QF195" s="244">
        <f t="shared" si="213"/>
        <v>12.11</v>
      </c>
      <c r="QG195" s="244">
        <f t="shared" si="213"/>
        <v>11.84</v>
      </c>
      <c r="QH195" s="244">
        <f t="shared" ref="QH195:SG195" si="214">+ROUND(((SUM($T$66:$T$68)+QH$193+QH$148)-MIN(MIN($T$66:$T$68),QH$148,QH$193)-MAX(MAX($T$66:$T$68),QH$148,QH$193))/3,2)</f>
        <v>12.33</v>
      </c>
      <c r="QI195" s="244">
        <f t="shared" si="214"/>
        <v>11.3</v>
      </c>
      <c r="QJ195" s="244">
        <f t="shared" si="214"/>
        <v>11.56</v>
      </c>
      <c r="QK195" s="244">
        <f t="shared" si="214"/>
        <v>12.04</v>
      </c>
      <c r="QL195" s="244">
        <f t="shared" si="214"/>
        <v>11.63</v>
      </c>
      <c r="QM195" s="244">
        <f t="shared" si="214"/>
        <v>12.35</v>
      </c>
      <c r="QN195" s="244">
        <f t="shared" si="214"/>
        <v>11.46</v>
      </c>
      <c r="QO195" s="244">
        <f t="shared" si="214"/>
        <v>11.75</v>
      </c>
      <c r="QP195" s="244">
        <f t="shared" si="214"/>
        <v>12.3</v>
      </c>
      <c r="QQ195" s="244">
        <f t="shared" si="214"/>
        <v>11.5</v>
      </c>
      <c r="QR195" s="244">
        <f t="shared" si="214"/>
        <v>11.78</v>
      </c>
      <c r="QS195" s="244">
        <f t="shared" si="214"/>
        <v>11.81</v>
      </c>
      <c r="QT195" s="244">
        <f t="shared" si="214"/>
        <v>11.76</v>
      </c>
      <c r="QU195" s="244">
        <f t="shared" si="214"/>
        <v>12.07</v>
      </c>
      <c r="QV195" s="244">
        <f t="shared" si="214"/>
        <v>12.09</v>
      </c>
      <c r="QW195" s="244">
        <f t="shared" si="214"/>
        <v>11.68</v>
      </c>
      <c r="QX195" s="244">
        <f t="shared" si="214"/>
        <v>12.05</v>
      </c>
      <c r="QY195" s="244">
        <f t="shared" si="214"/>
        <v>12.04</v>
      </c>
      <c r="QZ195" s="244">
        <f t="shared" si="214"/>
        <v>11.69</v>
      </c>
      <c r="RA195" s="244">
        <f t="shared" si="214"/>
        <v>11.72</v>
      </c>
      <c r="RB195" s="244">
        <f t="shared" si="214"/>
        <v>12.33</v>
      </c>
      <c r="RC195" s="244">
        <f t="shared" si="214"/>
        <v>12.6</v>
      </c>
      <c r="RD195" s="244">
        <f t="shared" si="214"/>
        <v>11.68</v>
      </c>
      <c r="RE195" s="244">
        <f t="shared" si="214"/>
        <v>12.18</v>
      </c>
      <c r="RF195" s="244">
        <f t="shared" si="214"/>
        <v>11.95</v>
      </c>
      <c r="RG195" s="244">
        <f t="shared" si="214"/>
        <v>11.79</v>
      </c>
      <c r="RH195" s="244">
        <f t="shared" si="214"/>
        <v>11.95</v>
      </c>
      <c r="RI195" s="244">
        <f t="shared" si="214"/>
        <v>12.02</v>
      </c>
      <c r="RJ195" s="244">
        <f t="shared" si="214"/>
        <v>12</v>
      </c>
      <c r="RK195" s="244">
        <f t="shared" si="214"/>
        <v>11.87</v>
      </c>
      <c r="RL195" s="244">
        <f t="shared" si="214"/>
        <v>12.37</v>
      </c>
      <c r="RM195" s="244">
        <f t="shared" si="214"/>
        <v>11.98</v>
      </c>
      <c r="RN195" s="244">
        <f t="shared" si="214"/>
        <v>12</v>
      </c>
      <c r="RO195" s="244">
        <f t="shared" si="214"/>
        <v>11.92</v>
      </c>
      <c r="RP195" s="244">
        <f t="shared" si="214"/>
        <v>11.81</v>
      </c>
      <c r="RQ195" s="244">
        <f t="shared" si="214"/>
        <v>12.15</v>
      </c>
      <c r="RR195" s="244">
        <f t="shared" si="214"/>
        <v>11.6</v>
      </c>
      <c r="RS195" s="244">
        <f t="shared" si="214"/>
        <v>11.83</v>
      </c>
      <c r="RT195" s="244">
        <f t="shared" si="214"/>
        <v>11.85</v>
      </c>
      <c r="RU195" s="244">
        <f t="shared" si="214"/>
        <v>12.58</v>
      </c>
      <c r="RV195" s="244">
        <f t="shared" si="214"/>
        <v>12.21</v>
      </c>
      <c r="RW195" s="244">
        <f t="shared" si="214"/>
        <v>12.27</v>
      </c>
      <c r="RX195" s="244">
        <f t="shared" si="214"/>
        <v>11.88</v>
      </c>
      <c r="RY195" s="244">
        <f t="shared" si="214"/>
        <v>11.91</v>
      </c>
      <c r="RZ195" s="244">
        <f t="shared" si="214"/>
        <v>11.59</v>
      </c>
      <c r="SA195" s="244">
        <f t="shared" si="214"/>
        <v>12.29</v>
      </c>
      <c r="SB195" s="244">
        <f t="shared" si="214"/>
        <v>11.58</v>
      </c>
      <c r="SC195" s="244">
        <f t="shared" si="214"/>
        <v>11.66</v>
      </c>
      <c r="SD195" s="244">
        <f t="shared" si="214"/>
        <v>11.97</v>
      </c>
      <c r="SE195" s="244">
        <f t="shared" si="214"/>
        <v>11.59</v>
      </c>
      <c r="SF195" s="244">
        <f t="shared" si="214"/>
        <v>12.07</v>
      </c>
      <c r="SG195" s="244">
        <f t="shared" si="214"/>
        <v>11.69</v>
      </c>
    </row>
    <row r="196" spans="1:501">
      <c r="A196" t="s">
        <v>574</v>
      </c>
      <c r="B196">
        <f t="shared" ref="B196:BM196" si="215">+ROUND((SUM($Z$66:$Z$68)+B$194+B$149-MIN(B$194,B$149,MIN($Z$66:$Z$68))-MAX(B$194,B$149,MAX($Z$66:$Z$68)))/3,1)</f>
        <v>44.5</v>
      </c>
      <c r="C196">
        <f t="shared" si="215"/>
        <v>45.9</v>
      </c>
      <c r="D196">
        <f t="shared" si="215"/>
        <v>49</v>
      </c>
      <c r="E196">
        <f t="shared" si="215"/>
        <v>46.6</v>
      </c>
      <c r="F196">
        <f t="shared" si="215"/>
        <v>48.1</v>
      </c>
      <c r="G196">
        <f t="shared" si="215"/>
        <v>48</v>
      </c>
      <c r="H196">
        <f t="shared" si="215"/>
        <v>47.3</v>
      </c>
      <c r="I196">
        <f t="shared" si="215"/>
        <v>46.9</v>
      </c>
      <c r="J196">
        <f t="shared" si="215"/>
        <v>47</v>
      </c>
      <c r="K196">
        <f t="shared" si="215"/>
        <v>42.9</v>
      </c>
      <c r="L196">
        <f t="shared" si="215"/>
        <v>45.4</v>
      </c>
      <c r="M196">
        <f t="shared" si="215"/>
        <v>44.5</v>
      </c>
      <c r="N196">
        <f t="shared" si="215"/>
        <v>46.3</v>
      </c>
      <c r="O196">
        <f t="shared" si="215"/>
        <v>44.8</v>
      </c>
      <c r="P196">
        <f t="shared" si="215"/>
        <v>47</v>
      </c>
      <c r="Q196">
        <f t="shared" si="215"/>
        <v>46.3</v>
      </c>
      <c r="R196">
        <f t="shared" si="215"/>
        <v>48.5</v>
      </c>
      <c r="S196">
        <f t="shared" si="215"/>
        <v>46.7</v>
      </c>
      <c r="T196">
        <f t="shared" si="215"/>
        <v>46.8</v>
      </c>
      <c r="U196">
        <f t="shared" si="215"/>
        <v>46.3</v>
      </c>
      <c r="V196">
        <f t="shared" si="215"/>
        <v>49</v>
      </c>
      <c r="W196">
        <f t="shared" si="215"/>
        <v>46.9</v>
      </c>
      <c r="X196">
        <f t="shared" si="215"/>
        <v>48.6</v>
      </c>
      <c r="Y196">
        <f t="shared" si="215"/>
        <v>47.3</v>
      </c>
      <c r="Z196">
        <f t="shared" si="215"/>
        <v>42.2</v>
      </c>
      <c r="AA196">
        <f t="shared" si="215"/>
        <v>43.7</v>
      </c>
      <c r="AB196">
        <f t="shared" si="215"/>
        <v>47.4</v>
      </c>
      <c r="AC196">
        <f t="shared" si="215"/>
        <v>46.8</v>
      </c>
      <c r="AD196">
        <f t="shared" si="215"/>
        <v>44.7</v>
      </c>
      <c r="AE196">
        <f t="shared" si="215"/>
        <v>45.8</v>
      </c>
      <c r="AF196">
        <f t="shared" si="215"/>
        <v>46</v>
      </c>
      <c r="AG196">
        <f t="shared" si="215"/>
        <v>43.8</v>
      </c>
      <c r="AH196">
        <f t="shared" si="215"/>
        <v>47.4</v>
      </c>
      <c r="AI196">
        <f t="shared" si="215"/>
        <v>46.5</v>
      </c>
      <c r="AJ196">
        <f t="shared" si="215"/>
        <v>45.5</v>
      </c>
      <c r="AK196">
        <f t="shared" si="215"/>
        <v>46.4</v>
      </c>
      <c r="AL196">
        <f t="shared" si="215"/>
        <v>45.1</v>
      </c>
      <c r="AM196">
        <f t="shared" si="215"/>
        <v>48.2</v>
      </c>
      <c r="AN196">
        <f t="shared" si="215"/>
        <v>45.4</v>
      </c>
      <c r="AO196">
        <f t="shared" si="215"/>
        <v>47.7</v>
      </c>
      <c r="AP196">
        <f t="shared" si="215"/>
        <v>46.7</v>
      </c>
      <c r="AQ196">
        <f t="shared" si="215"/>
        <v>46.3</v>
      </c>
      <c r="AR196">
        <f t="shared" si="215"/>
        <v>46.6</v>
      </c>
      <c r="AS196">
        <f t="shared" si="215"/>
        <v>47.2</v>
      </c>
      <c r="AT196">
        <f t="shared" si="215"/>
        <v>46.5</v>
      </c>
      <c r="AU196">
        <f t="shared" si="215"/>
        <v>46.2</v>
      </c>
      <c r="AV196">
        <f t="shared" si="215"/>
        <v>45</v>
      </c>
      <c r="AW196">
        <f t="shared" si="215"/>
        <v>42.9</v>
      </c>
      <c r="AX196">
        <f t="shared" si="215"/>
        <v>47.9</v>
      </c>
      <c r="AY196">
        <f t="shared" si="215"/>
        <v>46.5</v>
      </c>
      <c r="AZ196">
        <f t="shared" si="215"/>
        <v>46.3</v>
      </c>
      <c r="BA196">
        <f t="shared" si="215"/>
        <v>46.8</v>
      </c>
      <c r="BB196">
        <f t="shared" si="215"/>
        <v>48</v>
      </c>
      <c r="BC196">
        <f t="shared" si="215"/>
        <v>45.4</v>
      </c>
      <c r="BD196">
        <f t="shared" si="215"/>
        <v>46.3</v>
      </c>
      <c r="BE196">
        <f t="shared" si="215"/>
        <v>46.5</v>
      </c>
      <c r="BF196">
        <f t="shared" si="215"/>
        <v>46.8</v>
      </c>
      <c r="BG196">
        <f t="shared" si="215"/>
        <v>46.7</v>
      </c>
      <c r="BH196">
        <f t="shared" si="215"/>
        <v>45.3</v>
      </c>
      <c r="BI196">
        <f t="shared" si="215"/>
        <v>46.8</v>
      </c>
      <c r="BJ196">
        <f t="shared" si="215"/>
        <v>45.8</v>
      </c>
      <c r="BK196">
        <f t="shared" si="215"/>
        <v>45.7</v>
      </c>
      <c r="BL196">
        <f t="shared" si="215"/>
        <v>47.1</v>
      </c>
      <c r="BM196">
        <f t="shared" si="215"/>
        <v>46.3</v>
      </c>
      <c r="BN196">
        <f t="shared" ref="BN196:DY196" si="216">+ROUND((SUM($Z$66:$Z$68)+BN$194+BN$149-MIN(BN$194,BN$149,MIN($Z$66:$Z$68))-MAX(BN$194,BN$149,MAX($Z$66:$Z$68)))/3,1)</f>
        <v>44</v>
      </c>
      <c r="BO196">
        <f t="shared" si="216"/>
        <v>46.4</v>
      </c>
      <c r="BP196">
        <f t="shared" si="216"/>
        <v>46.5</v>
      </c>
      <c r="BQ196">
        <f t="shared" si="216"/>
        <v>46.2</v>
      </c>
      <c r="BR196">
        <f t="shared" si="216"/>
        <v>45.1</v>
      </c>
      <c r="BS196">
        <f t="shared" si="216"/>
        <v>44.9</v>
      </c>
      <c r="BT196">
        <f t="shared" si="216"/>
        <v>47.8</v>
      </c>
      <c r="BU196">
        <f t="shared" si="216"/>
        <v>45.5</v>
      </c>
      <c r="BV196">
        <f t="shared" si="216"/>
        <v>47.6</v>
      </c>
      <c r="BW196">
        <f t="shared" si="216"/>
        <v>45.7</v>
      </c>
      <c r="BX196">
        <f t="shared" si="216"/>
        <v>48.4</v>
      </c>
      <c r="BY196">
        <f t="shared" si="216"/>
        <v>46.7</v>
      </c>
      <c r="BZ196">
        <f t="shared" si="216"/>
        <v>46.6</v>
      </c>
      <c r="CA196">
        <f t="shared" si="216"/>
        <v>45.6</v>
      </c>
      <c r="CB196">
        <f t="shared" si="216"/>
        <v>46.4</v>
      </c>
      <c r="CC196">
        <f t="shared" si="216"/>
        <v>49</v>
      </c>
      <c r="CD196">
        <f t="shared" si="216"/>
        <v>48.3</v>
      </c>
      <c r="CE196">
        <f t="shared" si="216"/>
        <v>46.2</v>
      </c>
      <c r="CF196">
        <f t="shared" si="216"/>
        <v>47.5</v>
      </c>
      <c r="CG196">
        <f t="shared" si="216"/>
        <v>45.3</v>
      </c>
      <c r="CH196">
        <f t="shared" si="216"/>
        <v>45.8</v>
      </c>
      <c r="CI196">
        <f t="shared" si="216"/>
        <v>45.7</v>
      </c>
      <c r="CJ196">
        <f t="shared" si="216"/>
        <v>49.5</v>
      </c>
      <c r="CK196">
        <f t="shared" si="216"/>
        <v>45.7</v>
      </c>
      <c r="CL196">
        <f t="shared" si="216"/>
        <v>45.7</v>
      </c>
      <c r="CM196">
        <f t="shared" si="216"/>
        <v>47.6</v>
      </c>
      <c r="CN196">
        <f t="shared" si="216"/>
        <v>46.7</v>
      </c>
      <c r="CO196">
        <f t="shared" si="216"/>
        <v>45.5</v>
      </c>
      <c r="CP196">
        <f t="shared" si="216"/>
        <v>45.7</v>
      </c>
      <c r="CQ196">
        <f t="shared" si="216"/>
        <v>46.1</v>
      </c>
      <c r="CR196">
        <f t="shared" si="216"/>
        <v>48.7</v>
      </c>
      <c r="CS196">
        <f t="shared" si="216"/>
        <v>43.9</v>
      </c>
      <c r="CT196">
        <f t="shared" si="216"/>
        <v>46.1</v>
      </c>
      <c r="CU196">
        <f t="shared" si="216"/>
        <v>46.1</v>
      </c>
      <c r="CV196">
        <f t="shared" si="216"/>
        <v>44.4</v>
      </c>
      <c r="CW196">
        <f t="shared" si="216"/>
        <v>48.1</v>
      </c>
      <c r="CX196">
        <f t="shared" si="216"/>
        <v>47.8</v>
      </c>
      <c r="CY196">
        <f t="shared" si="216"/>
        <v>47.2</v>
      </c>
      <c r="CZ196">
        <f t="shared" si="216"/>
        <v>44</v>
      </c>
      <c r="DA196">
        <f t="shared" si="216"/>
        <v>46.2</v>
      </c>
      <c r="DB196">
        <f t="shared" si="216"/>
        <v>47.6</v>
      </c>
      <c r="DC196">
        <f t="shared" si="216"/>
        <v>44</v>
      </c>
      <c r="DD196">
        <f t="shared" si="216"/>
        <v>47.6</v>
      </c>
      <c r="DE196">
        <f t="shared" si="216"/>
        <v>46.5</v>
      </c>
      <c r="DF196">
        <f t="shared" si="216"/>
        <v>47.2</v>
      </c>
      <c r="DG196">
        <f t="shared" si="216"/>
        <v>48.4</v>
      </c>
      <c r="DH196">
        <f t="shared" si="216"/>
        <v>44.3</v>
      </c>
      <c r="DI196">
        <f t="shared" si="216"/>
        <v>46.6</v>
      </c>
      <c r="DJ196">
        <f t="shared" si="216"/>
        <v>45.7</v>
      </c>
      <c r="DK196">
        <f t="shared" si="216"/>
        <v>46.9</v>
      </c>
      <c r="DL196">
        <f t="shared" si="216"/>
        <v>45.3</v>
      </c>
      <c r="DM196">
        <f t="shared" si="216"/>
        <v>46.1</v>
      </c>
      <c r="DN196">
        <f t="shared" si="216"/>
        <v>46.3</v>
      </c>
      <c r="DO196">
        <f t="shared" si="216"/>
        <v>45</v>
      </c>
      <c r="DP196">
        <f t="shared" si="216"/>
        <v>48.6</v>
      </c>
      <c r="DQ196">
        <f t="shared" si="216"/>
        <v>44</v>
      </c>
      <c r="DR196">
        <f t="shared" si="216"/>
        <v>44.1</v>
      </c>
      <c r="DS196">
        <f t="shared" si="216"/>
        <v>49</v>
      </c>
      <c r="DT196">
        <f t="shared" si="216"/>
        <v>44.5</v>
      </c>
      <c r="DU196">
        <f t="shared" si="216"/>
        <v>45.7</v>
      </c>
      <c r="DV196">
        <f t="shared" si="216"/>
        <v>46</v>
      </c>
      <c r="DW196">
        <f t="shared" si="216"/>
        <v>44.7</v>
      </c>
      <c r="DX196">
        <f t="shared" si="216"/>
        <v>47.7</v>
      </c>
      <c r="DY196">
        <f t="shared" si="216"/>
        <v>47.6</v>
      </c>
      <c r="DZ196">
        <f t="shared" ref="DZ196:GK196" si="217">+ROUND((SUM($Z$66:$Z$68)+DZ$194+DZ$149-MIN(DZ$194,DZ$149,MIN($Z$66:$Z$68))-MAX(DZ$194,DZ$149,MAX($Z$66:$Z$68)))/3,1)</f>
        <v>46.3</v>
      </c>
      <c r="EA196">
        <f t="shared" si="217"/>
        <v>47.6</v>
      </c>
      <c r="EB196">
        <f t="shared" si="217"/>
        <v>46.8</v>
      </c>
      <c r="EC196">
        <f t="shared" si="217"/>
        <v>48.2</v>
      </c>
      <c r="ED196">
        <f t="shared" si="217"/>
        <v>47.6</v>
      </c>
      <c r="EE196">
        <f t="shared" si="217"/>
        <v>46.8</v>
      </c>
      <c r="EF196">
        <f t="shared" si="217"/>
        <v>44.2</v>
      </c>
      <c r="EG196">
        <f t="shared" si="217"/>
        <v>45.6</v>
      </c>
      <c r="EH196">
        <f t="shared" si="217"/>
        <v>43.5</v>
      </c>
      <c r="EI196">
        <f t="shared" si="217"/>
        <v>46.6</v>
      </c>
      <c r="EJ196">
        <f t="shared" si="217"/>
        <v>45.5</v>
      </c>
      <c r="EK196">
        <f t="shared" si="217"/>
        <v>44.5</v>
      </c>
      <c r="EL196">
        <f t="shared" si="217"/>
        <v>45.6</v>
      </c>
      <c r="EM196">
        <f t="shared" si="217"/>
        <v>48.6</v>
      </c>
      <c r="EN196">
        <f t="shared" si="217"/>
        <v>44.1</v>
      </c>
      <c r="EO196">
        <f t="shared" si="217"/>
        <v>48.5</v>
      </c>
      <c r="EP196">
        <f t="shared" si="217"/>
        <v>45</v>
      </c>
      <c r="EQ196">
        <f t="shared" si="217"/>
        <v>49.4</v>
      </c>
      <c r="ER196">
        <f t="shared" si="217"/>
        <v>49.9</v>
      </c>
      <c r="ES196">
        <f t="shared" si="217"/>
        <v>45.4</v>
      </c>
      <c r="ET196">
        <f t="shared" si="217"/>
        <v>45.7</v>
      </c>
      <c r="EU196">
        <f t="shared" si="217"/>
        <v>46.3</v>
      </c>
      <c r="EV196">
        <f t="shared" si="217"/>
        <v>48.3</v>
      </c>
      <c r="EW196">
        <f t="shared" si="217"/>
        <v>49.1</v>
      </c>
      <c r="EX196">
        <f t="shared" si="217"/>
        <v>44.4</v>
      </c>
      <c r="EY196">
        <f t="shared" si="217"/>
        <v>47.5</v>
      </c>
      <c r="EZ196">
        <f t="shared" si="217"/>
        <v>47</v>
      </c>
      <c r="FA196">
        <f t="shared" si="217"/>
        <v>47.9</v>
      </c>
      <c r="FB196">
        <f t="shared" si="217"/>
        <v>47.7</v>
      </c>
      <c r="FC196">
        <f t="shared" si="217"/>
        <v>48</v>
      </c>
      <c r="FD196">
        <f t="shared" si="217"/>
        <v>47.2</v>
      </c>
      <c r="FE196">
        <f t="shared" si="217"/>
        <v>46.1</v>
      </c>
      <c r="FF196">
        <f t="shared" si="217"/>
        <v>45.6</v>
      </c>
      <c r="FG196">
        <f t="shared" si="217"/>
        <v>47.7</v>
      </c>
      <c r="FH196">
        <f t="shared" si="217"/>
        <v>47.8</v>
      </c>
      <c r="FI196">
        <f t="shared" si="217"/>
        <v>48.4</v>
      </c>
      <c r="FJ196">
        <f t="shared" si="217"/>
        <v>48</v>
      </c>
      <c r="FK196">
        <f t="shared" si="217"/>
        <v>45.5</v>
      </c>
      <c r="FL196">
        <f t="shared" si="217"/>
        <v>46.4</v>
      </c>
      <c r="FM196">
        <f t="shared" si="217"/>
        <v>45.7</v>
      </c>
      <c r="FN196">
        <f t="shared" si="217"/>
        <v>45.8</v>
      </c>
      <c r="FO196">
        <f t="shared" si="217"/>
        <v>43.9</v>
      </c>
      <c r="FP196">
        <f t="shared" si="217"/>
        <v>49.1</v>
      </c>
      <c r="FQ196">
        <f t="shared" si="217"/>
        <v>48.4</v>
      </c>
      <c r="FR196">
        <f t="shared" si="217"/>
        <v>48.1</v>
      </c>
      <c r="FS196">
        <f t="shared" si="217"/>
        <v>46</v>
      </c>
      <c r="FT196">
        <f t="shared" si="217"/>
        <v>47.3</v>
      </c>
      <c r="FU196">
        <f t="shared" si="217"/>
        <v>45.2</v>
      </c>
      <c r="FV196">
        <f t="shared" si="217"/>
        <v>46.3</v>
      </c>
      <c r="FW196">
        <f t="shared" si="217"/>
        <v>46.6</v>
      </c>
      <c r="FX196">
        <f t="shared" si="217"/>
        <v>48.3</v>
      </c>
      <c r="FY196">
        <f t="shared" si="217"/>
        <v>48.8</v>
      </c>
      <c r="FZ196">
        <f t="shared" si="217"/>
        <v>45.6</v>
      </c>
      <c r="GA196">
        <f t="shared" si="217"/>
        <v>47.5</v>
      </c>
      <c r="GB196">
        <f t="shared" si="217"/>
        <v>46.2</v>
      </c>
      <c r="GC196">
        <f t="shared" si="217"/>
        <v>47.6</v>
      </c>
      <c r="GD196">
        <f t="shared" si="217"/>
        <v>44.7</v>
      </c>
      <c r="GE196">
        <f t="shared" si="217"/>
        <v>46.2</v>
      </c>
      <c r="GF196">
        <f t="shared" si="217"/>
        <v>45.9</v>
      </c>
      <c r="GG196">
        <f t="shared" si="217"/>
        <v>44.9</v>
      </c>
      <c r="GH196">
        <f t="shared" si="217"/>
        <v>45.8</v>
      </c>
      <c r="GI196">
        <f t="shared" si="217"/>
        <v>48.6</v>
      </c>
      <c r="GJ196">
        <f t="shared" si="217"/>
        <v>46.1</v>
      </c>
      <c r="GK196">
        <f t="shared" si="217"/>
        <v>43.7</v>
      </c>
      <c r="GL196">
        <f t="shared" ref="GL196:IW196" si="218">+ROUND((SUM($Z$66:$Z$68)+GL$194+GL$149-MIN(GL$194,GL$149,MIN($Z$66:$Z$68))-MAX(GL$194,GL$149,MAX($Z$66:$Z$68)))/3,1)</f>
        <v>47.8</v>
      </c>
      <c r="GM196">
        <f t="shared" si="218"/>
        <v>45.5</v>
      </c>
      <c r="GN196">
        <f t="shared" si="218"/>
        <v>47.5</v>
      </c>
      <c r="GO196">
        <f t="shared" si="218"/>
        <v>46</v>
      </c>
      <c r="GP196">
        <f t="shared" si="218"/>
        <v>45.7</v>
      </c>
      <c r="GQ196">
        <f t="shared" si="218"/>
        <v>46.2</v>
      </c>
      <c r="GR196">
        <f t="shared" si="218"/>
        <v>45</v>
      </c>
      <c r="GS196">
        <f t="shared" si="218"/>
        <v>45.1</v>
      </c>
      <c r="GT196">
        <f t="shared" si="218"/>
        <v>47.7</v>
      </c>
      <c r="GU196">
        <f t="shared" si="218"/>
        <v>49.3</v>
      </c>
      <c r="GV196">
        <f t="shared" si="218"/>
        <v>46.5</v>
      </c>
      <c r="GW196">
        <f t="shared" si="218"/>
        <v>48.3</v>
      </c>
      <c r="GX196">
        <f t="shared" si="218"/>
        <v>47.2</v>
      </c>
      <c r="GY196">
        <f t="shared" si="218"/>
        <v>48.1</v>
      </c>
      <c r="GZ196">
        <f t="shared" si="218"/>
        <v>47.3</v>
      </c>
      <c r="HA196">
        <f t="shared" si="218"/>
        <v>45.3</v>
      </c>
      <c r="HB196">
        <f t="shared" si="218"/>
        <v>45.6</v>
      </c>
      <c r="HC196">
        <f t="shared" si="218"/>
        <v>46.2</v>
      </c>
      <c r="HD196">
        <f t="shared" si="218"/>
        <v>48.8</v>
      </c>
      <c r="HE196">
        <f t="shared" si="218"/>
        <v>47.1</v>
      </c>
      <c r="HF196">
        <f t="shared" si="218"/>
        <v>48.7</v>
      </c>
      <c r="HG196">
        <f t="shared" si="218"/>
        <v>47.1</v>
      </c>
      <c r="HH196">
        <f t="shared" si="218"/>
        <v>45.7</v>
      </c>
      <c r="HI196">
        <f t="shared" si="218"/>
        <v>46.7</v>
      </c>
      <c r="HJ196">
        <f t="shared" si="218"/>
        <v>46.1</v>
      </c>
      <c r="HK196">
        <f t="shared" si="218"/>
        <v>45.5</v>
      </c>
      <c r="HL196">
        <f t="shared" si="218"/>
        <v>46.7</v>
      </c>
      <c r="HM196">
        <f t="shared" si="218"/>
        <v>45.2</v>
      </c>
      <c r="HN196">
        <f t="shared" si="218"/>
        <v>46</v>
      </c>
      <c r="HO196">
        <f t="shared" si="218"/>
        <v>47.4</v>
      </c>
      <c r="HP196">
        <f t="shared" si="218"/>
        <v>46.2</v>
      </c>
      <c r="HQ196">
        <f t="shared" si="218"/>
        <v>43.7</v>
      </c>
      <c r="HR196">
        <f t="shared" si="218"/>
        <v>47.2</v>
      </c>
      <c r="HS196">
        <f t="shared" si="218"/>
        <v>45.2</v>
      </c>
      <c r="HT196">
        <f t="shared" si="218"/>
        <v>43.1</v>
      </c>
      <c r="HU196">
        <f t="shared" si="218"/>
        <v>47.2</v>
      </c>
      <c r="HV196">
        <f t="shared" si="218"/>
        <v>46.6</v>
      </c>
      <c r="HW196">
        <f t="shared" si="218"/>
        <v>45.2</v>
      </c>
      <c r="HX196">
        <f t="shared" si="218"/>
        <v>48.2</v>
      </c>
      <c r="HY196">
        <f t="shared" si="218"/>
        <v>47.5</v>
      </c>
      <c r="HZ196">
        <f t="shared" si="218"/>
        <v>49</v>
      </c>
      <c r="IA196">
        <f t="shared" si="218"/>
        <v>46.6</v>
      </c>
      <c r="IB196">
        <f t="shared" si="218"/>
        <v>47.5</v>
      </c>
      <c r="IC196">
        <f t="shared" si="218"/>
        <v>47.5</v>
      </c>
      <c r="ID196">
        <f t="shared" si="218"/>
        <v>44.8</v>
      </c>
      <c r="IE196">
        <f t="shared" si="218"/>
        <v>43.6</v>
      </c>
      <c r="IF196">
        <f t="shared" si="218"/>
        <v>45.2</v>
      </c>
      <c r="IG196">
        <f t="shared" si="218"/>
        <v>45.6</v>
      </c>
      <c r="IH196">
        <f t="shared" si="218"/>
        <v>47</v>
      </c>
      <c r="II196">
        <f t="shared" si="218"/>
        <v>47</v>
      </c>
      <c r="IJ196">
        <f t="shared" si="218"/>
        <v>44.3</v>
      </c>
      <c r="IK196">
        <f t="shared" si="218"/>
        <v>47.8</v>
      </c>
      <c r="IL196">
        <f t="shared" si="218"/>
        <v>45</v>
      </c>
      <c r="IM196">
        <f t="shared" si="218"/>
        <v>46.9</v>
      </c>
      <c r="IN196">
        <f t="shared" si="218"/>
        <v>46.1</v>
      </c>
      <c r="IO196">
        <f t="shared" si="218"/>
        <v>49.2</v>
      </c>
      <c r="IP196">
        <f t="shared" si="218"/>
        <v>48.2</v>
      </c>
      <c r="IQ196">
        <f t="shared" si="218"/>
        <v>49</v>
      </c>
      <c r="IR196">
        <f t="shared" si="218"/>
        <v>43.7</v>
      </c>
      <c r="IS196">
        <f t="shared" si="218"/>
        <v>45</v>
      </c>
      <c r="IT196">
        <f t="shared" si="218"/>
        <v>45.6</v>
      </c>
      <c r="IU196">
        <f t="shared" si="218"/>
        <v>47</v>
      </c>
      <c r="IV196">
        <f t="shared" si="218"/>
        <v>48.5</v>
      </c>
      <c r="IW196">
        <f t="shared" si="218"/>
        <v>43.7</v>
      </c>
      <c r="IX196">
        <f t="shared" ref="IX196:LI196" si="219">+ROUND((SUM($Z$66:$Z$68)+IX$194+IX$149-MIN(IX$194,IX$149,MIN($Z$66:$Z$68))-MAX(IX$194,IX$149,MAX($Z$66:$Z$68)))/3,1)</f>
        <v>47.3</v>
      </c>
      <c r="IY196">
        <f t="shared" si="219"/>
        <v>46.3</v>
      </c>
      <c r="IZ196">
        <f t="shared" si="219"/>
        <v>45.3</v>
      </c>
      <c r="JA196">
        <f t="shared" si="219"/>
        <v>45.9</v>
      </c>
      <c r="JB196">
        <f t="shared" si="219"/>
        <v>46.9</v>
      </c>
      <c r="JC196">
        <f t="shared" si="219"/>
        <v>49</v>
      </c>
      <c r="JD196">
        <f t="shared" si="219"/>
        <v>46.2</v>
      </c>
      <c r="JE196">
        <f t="shared" si="219"/>
        <v>49.1</v>
      </c>
      <c r="JF196">
        <f t="shared" si="219"/>
        <v>48.8</v>
      </c>
      <c r="JG196">
        <f t="shared" si="219"/>
        <v>45.9</v>
      </c>
      <c r="JH196">
        <f t="shared" si="219"/>
        <v>47</v>
      </c>
      <c r="JI196">
        <f t="shared" si="219"/>
        <v>46</v>
      </c>
      <c r="JJ196">
        <f t="shared" si="219"/>
        <v>49.6</v>
      </c>
      <c r="JK196">
        <f t="shared" si="219"/>
        <v>47.1</v>
      </c>
      <c r="JL196">
        <f t="shared" si="219"/>
        <v>47.8</v>
      </c>
      <c r="JM196">
        <f t="shared" si="219"/>
        <v>45.1</v>
      </c>
      <c r="JN196">
        <f t="shared" si="219"/>
        <v>43.6</v>
      </c>
      <c r="JO196">
        <f t="shared" si="219"/>
        <v>44.4</v>
      </c>
      <c r="JP196">
        <f t="shared" si="219"/>
        <v>44.4</v>
      </c>
      <c r="JQ196">
        <f t="shared" si="219"/>
        <v>45.6</v>
      </c>
      <c r="JR196">
        <f t="shared" si="219"/>
        <v>42.8</v>
      </c>
      <c r="JS196">
        <f t="shared" si="219"/>
        <v>47.6</v>
      </c>
      <c r="JT196">
        <f t="shared" si="219"/>
        <v>45.4</v>
      </c>
      <c r="JU196">
        <f t="shared" si="219"/>
        <v>47.9</v>
      </c>
      <c r="JV196">
        <f t="shared" si="219"/>
        <v>46.6</v>
      </c>
      <c r="JW196">
        <f t="shared" si="219"/>
        <v>47.5</v>
      </c>
      <c r="JX196">
        <f t="shared" si="219"/>
        <v>45.9</v>
      </c>
      <c r="JY196">
        <f t="shared" si="219"/>
        <v>48</v>
      </c>
      <c r="JZ196">
        <f t="shared" si="219"/>
        <v>48</v>
      </c>
      <c r="KA196">
        <f t="shared" si="219"/>
        <v>46.6</v>
      </c>
      <c r="KB196">
        <f t="shared" si="219"/>
        <v>47</v>
      </c>
      <c r="KC196">
        <f t="shared" si="219"/>
        <v>46.1</v>
      </c>
      <c r="KD196">
        <f t="shared" si="219"/>
        <v>45.7</v>
      </c>
      <c r="KE196">
        <f t="shared" si="219"/>
        <v>44.9</v>
      </c>
      <c r="KF196">
        <f t="shared" si="219"/>
        <v>47.6</v>
      </c>
      <c r="KG196">
        <f t="shared" si="219"/>
        <v>44.8</v>
      </c>
      <c r="KH196">
        <f t="shared" si="219"/>
        <v>44.7</v>
      </c>
      <c r="KI196">
        <f t="shared" si="219"/>
        <v>48.7</v>
      </c>
      <c r="KJ196">
        <f t="shared" si="219"/>
        <v>48.7</v>
      </c>
      <c r="KK196">
        <f t="shared" si="219"/>
        <v>46.1</v>
      </c>
      <c r="KL196">
        <f t="shared" si="219"/>
        <v>47.2</v>
      </c>
      <c r="KM196">
        <f t="shared" si="219"/>
        <v>45.7</v>
      </c>
      <c r="KN196">
        <f t="shared" si="219"/>
        <v>46.6</v>
      </c>
      <c r="KO196">
        <f t="shared" si="219"/>
        <v>47.2</v>
      </c>
      <c r="KP196">
        <f t="shared" si="219"/>
        <v>45.7</v>
      </c>
      <c r="KQ196">
        <f t="shared" si="219"/>
        <v>46.4</v>
      </c>
      <c r="KR196">
        <f t="shared" si="219"/>
        <v>46</v>
      </c>
      <c r="KS196">
        <f t="shared" si="219"/>
        <v>44.1</v>
      </c>
      <c r="KT196">
        <f t="shared" si="219"/>
        <v>45.1</v>
      </c>
      <c r="KU196">
        <f t="shared" si="219"/>
        <v>47.1</v>
      </c>
      <c r="KV196">
        <f t="shared" si="219"/>
        <v>45.3</v>
      </c>
      <c r="KW196">
        <f t="shared" si="219"/>
        <v>45.6</v>
      </c>
      <c r="KX196">
        <f t="shared" si="219"/>
        <v>46.4</v>
      </c>
      <c r="KY196">
        <f t="shared" si="219"/>
        <v>46.4</v>
      </c>
      <c r="KZ196">
        <f t="shared" si="219"/>
        <v>48.6</v>
      </c>
      <c r="LA196">
        <f t="shared" si="219"/>
        <v>43</v>
      </c>
      <c r="LB196">
        <f t="shared" si="219"/>
        <v>46</v>
      </c>
      <c r="LC196">
        <f t="shared" si="219"/>
        <v>46.6</v>
      </c>
      <c r="LD196">
        <f t="shared" si="219"/>
        <v>47.7</v>
      </c>
      <c r="LE196">
        <f t="shared" si="219"/>
        <v>49.1</v>
      </c>
      <c r="LF196">
        <f t="shared" si="219"/>
        <v>43.9</v>
      </c>
      <c r="LG196">
        <f t="shared" si="219"/>
        <v>46.2</v>
      </c>
      <c r="LH196">
        <f t="shared" si="219"/>
        <v>48</v>
      </c>
      <c r="LI196">
        <f t="shared" si="219"/>
        <v>47.3</v>
      </c>
      <c r="LJ196">
        <f t="shared" ref="LJ196:NU196" si="220">+ROUND((SUM($Z$66:$Z$68)+LJ$194+LJ$149-MIN(LJ$194,LJ$149,MIN($Z$66:$Z$68))-MAX(LJ$194,LJ$149,MAX($Z$66:$Z$68)))/3,1)</f>
        <v>48.2</v>
      </c>
      <c r="LK196">
        <f t="shared" si="220"/>
        <v>47.7</v>
      </c>
      <c r="LL196">
        <f t="shared" si="220"/>
        <v>45.8</v>
      </c>
      <c r="LM196">
        <f t="shared" si="220"/>
        <v>44</v>
      </c>
      <c r="LN196">
        <f t="shared" si="220"/>
        <v>45.7</v>
      </c>
      <c r="LO196">
        <f t="shared" si="220"/>
        <v>46.5</v>
      </c>
      <c r="LP196">
        <f t="shared" si="220"/>
        <v>45.9</v>
      </c>
      <c r="LQ196">
        <f t="shared" si="220"/>
        <v>47.7</v>
      </c>
      <c r="LR196">
        <f t="shared" si="220"/>
        <v>46.7</v>
      </c>
      <c r="LS196">
        <f t="shared" si="220"/>
        <v>45.3</v>
      </c>
      <c r="LT196">
        <f t="shared" si="220"/>
        <v>45.7</v>
      </c>
      <c r="LU196">
        <f t="shared" si="220"/>
        <v>46.8</v>
      </c>
      <c r="LV196">
        <f t="shared" si="220"/>
        <v>46.9</v>
      </c>
      <c r="LW196">
        <f t="shared" si="220"/>
        <v>46.3</v>
      </c>
      <c r="LX196">
        <f t="shared" si="220"/>
        <v>47.9</v>
      </c>
      <c r="LY196">
        <f t="shared" si="220"/>
        <v>47.9</v>
      </c>
      <c r="LZ196">
        <f t="shared" si="220"/>
        <v>46.9</v>
      </c>
      <c r="MA196">
        <f t="shared" si="220"/>
        <v>45.8</v>
      </c>
      <c r="MB196">
        <f t="shared" si="220"/>
        <v>48.4</v>
      </c>
      <c r="MC196">
        <f t="shared" si="220"/>
        <v>46.3</v>
      </c>
      <c r="MD196">
        <f t="shared" si="220"/>
        <v>46.1</v>
      </c>
      <c r="ME196">
        <f t="shared" si="220"/>
        <v>47</v>
      </c>
      <c r="MF196">
        <f t="shared" si="220"/>
        <v>46.1</v>
      </c>
      <c r="MG196">
        <f t="shared" si="220"/>
        <v>47.5</v>
      </c>
      <c r="MH196">
        <f t="shared" si="220"/>
        <v>47.3</v>
      </c>
      <c r="MI196">
        <f t="shared" si="220"/>
        <v>48.8</v>
      </c>
      <c r="MJ196">
        <f t="shared" si="220"/>
        <v>49.3</v>
      </c>
      <c r="MK196">
        <f t="shared" si="220"/>
        <v>44.1</v>
      </c>
      <c r="ML196">
        <f t="shared" si="220"/>
        <v>47.8</v>
      </c>
      <c r="MM196">
        <f t="shared" si="220"/>
        <v>43.7</v>
      </c>
      <c r="MN196">
        <f t="shared" si="220"/>
        <v>48.4</v>
      </c>
      <c r="MO196">
        <f t="shared" si="220"/>
        <v>48</v>
      </c>
      <c r="MP196">
        <f t="shared" si="220"/>
        <v>47.3</v>
      </c>
      <c r="MQ196">
        <f t="shared" si="220"/>
        <v>45.1</v>
      </c>
      <c r="MR196">
        <f t="shared" si="220"/>
        <v>44.9</v>
      </c>
      <c r="MS196">
        <f t="shared" si="220"/>
        <v>47.1</v>
      </c>
      <c r="MT196">
        <f t="shared" si="220"/>
        <v>47.6</v>
      </c>
      <c r="MU196">
        <f t="shared" si="220"/>
        <v>45.1</v>
      </c>
      <c r="MV196">
        <f t="shared" si="220"/>
        <v>46.6</v>
      </c>
      <c r="MW196">
        <f t="shared" si="220"/>
        <v>48.1</v>
      </c>
      <c r="MX196">
        <f t="shared" si="220"/>
        <v>47.1</v>
      </c>
      <c r="MY196">
        <f t="shared" si="220"/>
        <v>45.8</v>
      </c>
      <c r="MZ196">
        <f t="shared" si="220"/>
        <v>46.2</v>
      </c>
      <c r="NA196">
        <f t="shared" si="220"/>
        <v>47.6</v>
      </c>
      <c r="NB196">
        <f t="shared" si="220"/>
        <v>46.4</v>
      </c>
      <c r="NC196">
        <f t="shared" si="220"/>
        <v>48.1</v>
      </c>
      <c r="ND196">
        <f t="shared" si="220"/>
        <v>45.4</v>
      </c>
      <c r="NE196">
        <f t="shared" si="220"/>
        <v>44.8</v>
      </c>
      <c r="NF196">
        <f t="shared" si="220"/>
        <v>47.8</v>
      </c>
      <c r="NG196">
        <f t="shared" si="220"/>
        <v>46.5</v>
      </c>
      <c r="NH196">
        <f t="shared" si="220"/>
        <v>47.9</v>
      </c>
      <c r="NI196">
        <f t="shared" si="220"/>
        <v>47.7</v>
      </c>
      <c r="NJ196">
        <f t="shared" si="220"/>
        <v>46.8</v>
      </c>
      <c r="NK196">
        <f t="shared" si="220"/>
        <v>44.2</v>
      </c>
      <c r="NL196">
        <f t="shared" si="220"/>
        <v>45.8</v>
      </c>
      <c r="NM196">
        <f t="shared" si="220"/>
        <v>46.7</v>
      </c>
      <c r="NN196">
        <f t="shared" si="220"/>
        <v>46.4</v>
      </c>
      <c r="NO196">
        <f t="shared" si="220"/>
        <v>48</v>
      </c>
      <c r="NP196">
        <f t="shared" si="220"/>
        <v>45</v>
      </c>
      <c r="NQ196">
        <f t="shared" si="220"/>
        <v>47.5</v>
      </c>
      <c r="NR196">
        <f t="shared" si="220"/>
        <v>47.1</v>
      </c>
      <c r="NS196">
        <f t="shared" si="220"/>
        <v>46.3</v>
      </c>
      <c r="NT196">
        <f t="shared" si="220"/>
        <v>46.2</v>
      </c>
      <c r="NU196">
        <f t="shared" si="220"/>
        <v>45.8</v>
      </c>
      <c r="NV196">
        <f t="shared" ref="NV196:QG196" si="221">+ROUND((SUM($Z$66:$Z$68)+NV$194+NV$149-MIN(NV$194,NV$149,MIN($Z$66:$Z$68))-MAX(NV$194,NV$149,MAX($Z$66:$Z$68)))/3,1)</f>
        <v>43.5</v>
      </c>
      <c r="NW196">
        <f t="shared" si="221"/>
        <v>47.3</v>
      </c>
      <c r="NX196">
        <f t="shared" si="221"/>
        <v>46.6</v>
      </c>
      <c r="NY196">
        <f t="shared" si="221"/>
        <v>47.8</v>
      </c>
      <c r="NZ196">
        <f t="shared" si="221"/>
        <v>46.1</v>
      </c>
      <c r="OA196">
        <f t="shared" si="221"/>
        <v>48.6</v>
      </c>
      <c r="OB196">
        <f t="shared" si="221"/>
        <v>46.2</v>
      </c>
      <c r="OC196">
        <f t="shared" si="221"/>
        <v>48.7</v>
      </c>
      <c r="OD196">
        <f t="shared" si="221"/>
        <v>46.8</v>
      </c>
      <c r="OE196">
        <f t="shared" si="221"/>
        <v>45.1</v>
      </c>
      <c r="OF196">
        <f t="shared" si="221"/>
        <v>47.8</v>
      </c>
      <c r="OG196">
        <f t="shared" si="221"/>
        <v>47.6</v>
      </c>
      <c r="OH196">
        <f t="shared" si="221"/>
        <v>48.9</v>
      </c>
      <c r="OI196">
        <f t="shared" si="221"/>
        <v>47.3</v>
      </c>
      <c r="OJ196">
        <f t="shared" si="221"/>
        <v>45.6</v>
      </c>
      <c r="OK196">
        <f t="shared" si="221"/>
        <v>45.9</v>
      </c>
      <c r="OL196">
        <f t="shared" si="221"/>
        <v>48.4</v>
      </c>
      <c r="OM196">
        <f t="shared" si="221"/>
        <v>45.3</v>
      </c>
      <c r="ON196">
        <f t="shared" si="221"/>
        <v>48</v>
      </c>
      <c r="OO196">
        <f t="shared" si="221"/>
        <v>45.8</v>
      </c>
      <c r="OP196">
        <f t="shared" si="221"/>
        <v>46.8</v>
      </c>
      <c r="OQ196">
        <f t="shared" si="221"/>
        <v>44</v>
      </c>
      <c r="OR196">
        <f t="shared" si="221"/>
        <v>46.4</v>
      </c>
      <c r="OS196">
        <f t="shared" si="221"/>
        <v>44.2</v>
      </c>
      <c r="OT196">
        <f t="shared" si="221"/>
        <v>46.1</v>
      </c>
      <c r="OU196">
        <f t="shared" si="221"/>
        <v>46.2</v>
      </c>
      <c r="OV196">
        <f t="shared" si="221"/>
        <v>48.6</v>
      </c>
      <c r="OW196">
        <f t="shared" si="221"/>
        <v>45.6</v>
      </c>
      <c r="OX196">
        <f t="shared" si="221"/>
        <v>46.7</v>
      </c>
      <c r="OY196">
        <f t="shared" si="221"/>
        <v>48</v>
      </c>
      <c r="OZ196">
        <f t="shared" si="221"/>
        <v>44.7</v>
      </c>
      <c r="PA196">
        <f t="shared" si="221"/>
        <v>47.4</v>
      </c>
      <c r="PB196">
        <f t="shared" si="221"/>
        <v>47.9</v>
      </c>
      <c r="PC196">
        <f t="shared" si="221"/>
        <v>44.3</v>
      </c>
      <c r="PD196">
        <f t="shared" si="221"/>
        <v>47.6</v>
      </c>
      <c r="PE196">
        <f t="shared" si="221"/>
        <v>47.1</v>
      </c>
      <c r="PF196">
        <f t="shared" si="221"/>
        <v>49.7</v>
      </c>
      <c r="PG196">
        <f t="shared" si="221"/>
        <v>46.7</v>
      </c>
      <c r="PH196">
        <f t="shared" si="221"/>
        <v>44.5</v>
      </c>
      <c r="PI196">
        <f t="shared" si="221"/>
        <v>46</v>
      </c>
      <c r="PJ196">
        <f t="shared" si="221"/>
        <v>47.6</v>
      </c>
      <c r="PK196">
        <f t="shared" si="221"/>
        <v>45.2</v>
      </c>
      <c r="PL196">
        <f t="shared" si="221"/>
        <v>48.7</v>
      </c>
      <c r="PM196">
        <f t="shared" si="221"/>
        <v>45.6</v>
      </c>
      <c r="PN196">
        <f t="shared" si="221"/>
        <v>45.5</v>
      </c>
      <c r="PO196">
        <f t="shared" si="221"/>
        <v>46.8</v>
      </c>
      <c r="PP196">
        <f t="shared" si="221"/>
        <v>45.6</v>
      </c>
      <c r="PQ196">
        <f t="shared" si="221"/>
        <v>45.9</v>
      </c>
      <c r="PR196">
        <f t="shared" si="221"/>
        <v>45.4</v>
      </c>
      <c r="PS196">
        <f t="shared" si="221"/>
        <v>46.7</v>
      </c>
      <c r="PT196">
        <f t="shared" si="221"/>
        <v>46</v>
      </c>
      <c r="PU196">
        <f t="shared" si="221"/>
        <v>45.1</v>
      </c>
      <c r="PV196">
        <f t="shared" si="221"/>
        <v>47.1</v>
      </c>
      <c r="PW196">
        <f t="shared" si="221"/>
        <v>46.4</v>
      </c>
      <c r="PX196">
        <f t="shared" si="221"/>
        <v>48.1</v>
      </c>
      <c r="PY196">
        <f t="shared" si="221"/>
        <v>45.9</v>
      </c>
      <c r="PZ196">
        <f t="shared" si="221"/>
        <v>45.9</v>
      </c>
      <c r="QA196">
        <f t="shared" si="221"/>
        <v>45.1</v>
      </c>
      <c r="QB196">
        <f t="shared" si="221"/>
        <v>46.9</v>
      </c>
      <c r="QC196">
        <f t="shared" si="221"/>
        <v>45.9</v>
      </c>
      <c r="QD196">
        <f t="shared" si="221"/>
        <v>48</v>
      </c>
      <c r="QE196">
        <f t="shared" si="221"/>
        <v>44.3</v>
      </c>
      <c r="QF196">
        <f t="shared" si="221"/>
        <v>46.3</v>
      </c>
      <c r="QG196">
        <f t="shared" si="221"/>
        <v>48.1</v>
      </c>
      <c r="QH196">
        <f t="shared" ref="QH196:SG196" si="222">+ROUND((SUM($Z$66:$Z$68)+QH$194+QH$149-MIN(QH$194,QH$149,MIN($Z$66:$Z$68))-MAX(QH$194,QH$149,MAX($Z$66:$Z$68)))/3,1)</f>
        <v>45.8</v>
      </c>
      <c r="QI196">
        <f t="shared" si="222"/>
        <v>46.7</v>
      </c>
      <c r="QJ196">
        <f t="shared" si="222"/>
        <v>47.7</v>
      </c>
      <c r="QK196">
        <f t="shared" si="222"/>
        <v>47.2</v>
      </c>
      <c r="QL196">
        <f t="shared" si="222"/>
        <v>44.2</v>
      </c>
      <c r="QM196">
        <f t="shared" si="222"/>
        <v>45.1</v>
      </c>
      <c r="QN196">
        <f t="shared" si="222"/>
        <v>46.3</v>
      </c>
      <c r="QO196">
        <f t="shared" si="222"/>
        <v>46.4</v>
      </c>
      <c r="QP196">
        <f t="shared" si="222"/>
        <v>45.6</v>
      </c>
      <c r="QQ196">
        <f t="shared" si="222"/>
        <v>46.3</v>
      </c>
      <c r="QR196">
        <f t="shared" si="222"/>
        <v>46.6</v>
      </c>
      <c r="QS196">
        <f t="shared" si="222"/>
        <v>45.8</v>
      </c>
      <c r="QT196">
        <f t="shared" si="222"/>
        <v>45.4</v>
      </c>
      <c r="QU196">
        <f t="shared" si="222"/>
        <v>45.6</v>
      </c>
      <c r="QV196">
        <f t="shared" si="222"/>
        <v>48.6</v>
      </c>
      <c r="QW196">
        <f t="shared" si="222"/>
        <v>46.5</v>
      </c>
      <c r="QX196">
        <f t="shared" si="222"/>
        <v>46.1</v>
      </c>
      <c r="QY196">
        <f t="shared" si="222"/>
        <v>46.4</v>
      </c>
      <c r="QZ196">
        <f t="shared" si="222"/>
        <v>46.8</v>
      </c>
      <c r="RA196">
        <f t="shared" si="222"/>
        <v>45.4</v>
      </c>
      <c r="RB196">
        <f t="shared" si="222"/>
        <v>47.9</v>
      </c>
      <c r="RC196">
        <f t="shared" si="222"/>
        <v>47.5</v>
      </c>
      <c r="RD196">
        <f t="shared" si="222"/>
        <v>47</v>
      </c>
      <c r="RE196">
        <f t="shared" si="222"/>
        <v>46.5</v>
      </c>
      <c r="RF196">
        <f t="shared" si="222"/>
        <v>47</v>
      </c>
      <c r="RG196">
        <f t="shared" si="222"/>
        <v>45.1</v>
      </c>
      <c r="RH196">
        <f t="shared" si="222"/>
        <v>45.9</v>
      </c>
      <c r="RI196">
        <f t="shared" si="222"/>
        <v>45.1</v>
      </c>
      <c r="RJ196">
        <f t="shared" si="222"/>
        <v>45.4</v>
      </c>
      <c r="RK196">
        <f t="shared" si="222"/>
        <v>47.9</v>
      </c>
      <c r="RL196">
        <f t="shared" si="222"/>
        <v>47.8</v>
      </c>
      <c r="RM196">
        <f t="shared" si="222"/>
        <v>48.1</v>
      </c>
      <c r="RN196">
        <f t="shared" si="222"/>
        <v>45.1</v>
      </c>
      <c r="RO196">
        <f t="shared" si="222"/>
        <v>47.3</v>
      </c>
      <c r="RP196">
        <f t="shared" si="222"/>
        <v>46.1</v>
      </c>
      <c r="RQ196">
        <f t="shared" si="222"/>
        <v>45.3</v>
      </c>
      <c r="RR196">
        <f t="shared" si="222"/>
        <v>46.1</v>
      </c>
      <c r="RS196">
        <f t="shared" si="222"/>
        <v>47.1</v>
      </c>
      <c r="RT196">
        <f t="shared" si="222"/>
        <v>43.4</v>
      </c>
      <c r="RU196">
        <f t="shared" si="222"/>
        <v>48.6</v>
      </c>
      <c r="RV196">
        <f t="shared" si="222"/>
        <v>46.2</v>
      </c>
      <c r="RW196">
        <f t="shared" si="222"/>
        <v>44.3</v>
      </c>
      <c r="RX196">
        <f t="shared" si="222"/>
        <v>45.9</v>
      </c>
      <c r="RY196">
        <f t="shared" si="222"/>
        <v>47.8</v>
      </c>
      <c r="RZ196">
        <f t="shared" si="222"/>
        <v>47.6</v>
      </c>
      <c r="SA196">
        <f t="shared" si="222"/>
        <v>47.7</v>
      </c>
      <c r="SB196">
        <f t="shared" si="222"/>
        <v>46.2</v>
      </c>
      <c r="SC196">
        <f t="shared" si="222"/>
        <v>45.3</v>
      </c>
      <c r="SD196">
        <f t="shared" si="222"/>
        <v>48.4</v>
      </c>
      <c r="SE196">
        <f t="shared" si="222"/>
        <v>46.2</v>
      </c>
      <c r="SF196">
        <f t="shared" si="222"/>
        <v>47.6</v>
      </c>
      <c r="SG196">
        <f t="shared" si="222"/>
        <v>45.2</v>
      </c>
    </row>
    <row r="200" spans="1:501" s="243" customFormat="1"/>
    <row r="202" spans="1:501">
      <c r="A202">
        <v>2017</v>
      </c>
    </row>
    <row r="203" spans="1:501">
      <c r="A203" t="s">
        <v>538</v>
      </c>
      <c r="B203">
        <v>-2.2752828954253346</v>
      </c>
      <c r="C203">
        <v>0.40496047404303681</v>
      </c>
      <c r="D203">
        <v>-1.1382599041098729</v>
      </c>
      <c r="E203">
        <v>0.93366907094605267</v>
      </c>
      <c r="F203">
        <v>-1.8558239389676601</v>
      </c>
      <c r="G203">
        <v>0.96366193247376941</v>
      </c>
      <c r="H203">
        <v>-0.10557187124504708</v>
      </c>
      <c r="I203">
        <v>-0.41252860683016479</v>
      </c>
      <c r="J203">
        <v>-0.34390495784464292</v>
      </c>
      <c r="K203">
        <v>-0.89634795585880056</v>
      </c>
      <c r="L203">
        <v>0.5816423254145775</v>
      </c>
      <c r="M203">
        <v>-0.67456085162120871</v>
      </c>
      <c r="N203">
        <v>-0.12497821444412693</v>
      </c>
      <c r="O203">
        <v>-1.6283138393191621</v>
      </c>
      <c r="P203">
        <v>2.0093830244150013</v>
      </c>
      <c r="Q203">
        <v>-1.8250375433126464</v>
      </c>
      <c r="R203">
        <v>-0.70131136453710496</v>
      </c>
      <c r="S203">
        <v>-0.9240125109499786</v>
      </c>
      <c r="T203">
        <v>1.4171564544085413</v>
      </c>
      <c r="U203">
        <v>0.91875108410022222</v>
      </c>
      <c r="V203">
        <v>0.30792307370575145</v>
      </c>
      <c r="W203">
        <v>-1.1798897503467742</v>
      </c>
      <c r="X203">
        <v>-0.49738787311071064</v>
      </c>
      <c r="Y203">
        <v>-2.3025859263725579</v>
      </c>
      <c r="Z203">
        <v>-0.13354110706131905</v>
      </c>
      <c r="AA203">
        <v>-5.5456439440604299E-3</v>
      </c>
      <c r="AB203">
        <v>-2.4409382604062557</v>
      </c>
      <c r="AC203">
        <v>-1.0783173820527736</v>
      </c>
      <c r="AD203">
        <v>-0.58381715462019201</v>
      </c>
      <c r="AE203">
        <v>4.4268517740420066E-2</v>
      </c>
      <c r="AF203">
        <v>1.3266117093735375</v>
      </c>
      <c r="AG203">
        <v>0.38700591176166199</v>
      </c>
      <c r="AH203">
        <v>-0.4928051566821523</v>
      </c>
      <c r="AI203">
        <v>0.3717968866112642</v>
      </c>
      <c r="AJ203">
        <v>9.2950358521193266E-3</v>
      </c>
      <c r="AK203">
        <v>0.54683710004610475</v>
      </c>
      <c r="AL203">
        <v>7.6764763434766792E-2</v>
      </c>
      <c r="AM203">
        <v>1.0911298886639997</v>
      </c>
      <c r="AN203">
        <v>-0.24126393327605911</v>
      </c>
      <c r="AO203">
        <v>0.64442019720445387</v>
      </c>
      <c r="AP203">
        <v>0.41003090700542089</v>
      </c>
      <c r="AQ203">
        <v>-0.25104100132011808</v>
      </c>
      <c r="AR203">
        <v>0.17915681382874027</v>
      </c>
      <c r="AS203">
        <v>1.0099711289512925</v>
      </c>
      <c r="AT203">
        <v>1.1818860912171658</v>
      </c>
      <c r="AU203">
        <v>-0.36753817767021246</v>
      </c>
      <c r="AV203">
        <v>0.13130375009495765</v>
      </c>
      <c r="AW203">
        <v>0.55476107263530139</v>
      </c>
      <c r="AX203">
        <v>1.3330964065971784</v>
      </c>
      <c r="AY203">
        <v>-1.2895407053292729</v>
      </c>
      <c r="AZ203">
        <v>1.6715375750209205E-2</v>
      </c>
      <c r="BA203">
        <v>-0.69964926296961494</v>
      </c>
      <c r="BB203">
        <v>-0.24528162612114102</v>
      </c>
      <c r="BC203">
        <v>1.1461906979093328</v>
      </c>
      <c r="BD203">
        <v>-0.56048065744107589</v>
      </c>
      <c r="BE203">
        <v>-2.2566837287740782E-3</v>
      </c>
      <c r="BF203">
        <v>-0.54355268730432726</v>
      </c>
      <c r="BG203">
        <v>4.2814463085960597E-2</v>
      </c>
      <c r="BH203">
        <v>-0.32320031095878221</v>
      </c>
      <c r="BI203">
        <v>-1.058685938915005</v>
      </c>
      <c r="BJ203">
        <v>-2.148444764316082</v>
      </c>
      <c r="BK203">
        <v>0.43000000005122274</v>
      </c>
      <c r="BL203">
        <v>1.4405077308765613</v>
      </c>
      <c r="BM203">
        <v>-1.7502179616712965</v>
      </c>
      <c r="BN203">
        <v>-0.80780637290445156</v>
      </c>
      <c r="BO203">
        <v>-0.25167310013785027</v>
      </c>
      <c r="BP203">
        <v>0.68535769059963059</v>
      </c>
      <c r="BQ203">
        <v>-1.0647340786817949</v>
      </c>
      <c r="BR203">
        <v>1.2726832210319117</v>
      </c>
      <c r="BS203">
        <v>0.50850076149799861</v>
      </c>
      <c r="BT203">
        <v>-6.8250756157794967E-2</v>
      </c>
      <c r="BU203">
        <v>-0.31547187973046675</v>
      </c>
      <c r="BV203">
        <v>0.49548361857887357</v>
      </c>
      <c r="BW203">
        <v>0.26313955459045246</v>
      </c>
      <c r="BX203">
        <v>0.32723278309276793</v>
      </c>
      <c r="BY203">
        <v>0.26456518753548153</v>
      </c>
      <c r="BZ203">
        <v>-1.9819344743154943</v>
      </c>
      <c r="CA203">
        <v>0.21699634089600295</v>
      </c>
      <c r="CB203">
        <v>-1.4516081137116998</v>
      </c>
      <c r="CC203">
        <v>-0.25941858439182397</v>
      </c>
      <c r="CD203">
        <v>-3.668246790766716</v>
      </c>
      <c r="CE203">
        <v>1.0817439033417031</v>
      </c>
      <c r="CF203">
        <v>-0.30223304747778457</v>
      </c>
      <c r="CG203">
        <v>0.58155137594440021</v>
      </c>
      <c r="CH203">
        <v>0.91165702542639337</v>
      </c>
      <c r="CI203">
        <v>-0.78230641520349309</v>
      </c>
      <c r="CJ203">
        <v>0.17830188880907372</v>
      </c>
      <c r="CK203">
        <v>-0.82359747466398403</v>
      </c>
      <c r="CL203">
        <v>-0.35170614864910021</v>
      </c>
      <c r="CM203">
        <v>-0.92213895186432637</v>
      </c>
      <c r="CN203">
        <v>1.4566739992005751</v>
      </c>
      <c r="CO203">
        <v>-0.90426283350097947</v>
      </c>
      <c r="CP203">
        <v>1.6524018064956181</v>
      </c>
      <c r="CQ203">
        <v>1.4043234841665253</v>
      </c>
      <c r="CR203">
        <v>-0.8350343705387786</v>
      </c>
      <c r="CS203">
        <v>-1.2927102943649516</v>
      </c>
      <c r="CT203">
        <v>0.85250576375983655</v>
      </c>
      <c r="CU203">
        <v>1.0764028957055416</v>
      </c>
      <c r="CV203">
        <v>1.8360697140451521</v>
      </c>
      <c r="CW203">
        <v>-2.3449047148460522E-2</v>
      </c>
      <c r="CX203">
        <v>-0.72230477599077858</v>
      </c>
      <c r="CY203">
        <v>-0.48418542064609937</v>
      </c>
      <c r="CZ203">
        <v>-0.22107087715994567</v>
      </c>
      <c r="DA203">
        <v>-0.88429487732355483</v>
      </c>
      <c r="DB203">
        <v>-1.1547899703145958</v>
      </c>
      <c r="DC203">
        <v>-1.0690587259887252</v>
      </c>
      <c r="DD203">
        <v>-0.34796585168805905</v>
      </c>
      <c r="DE203">
        <v>1.1121801435365342</v>
      </c>
      <c r="DF203">
        <v>0.44726675696438178</v>
      </c>
      <c r="DG203">
        <v>0.72002194428932853</v>
      </c>
      <c r="DH203">
        <v>0.83839950093533844</v>
      </c>
      <c r="DI203">
        <v>0.35260200093034655</v>
      </c>
      <c r="DJ203">
        <v>-2.831075107678771</v>
      </c>
      <c r="DK203">
        <v>-6.073832992115058E-2</v>
      </c>
      <c r="DL203">
        <v>0.38865550777700264</v>
      </c>
      <c r="DM203">
        <v>0.89691866378416307</v>
      </c>
      <c r="DN203">
        <v>0.27718215278582647</v>
      </c>
      <c r="DO203">
        <v>-9.6729309007059783E-2</v>
      </c>
      <c r="DP203">
        <v>-0.93509015641757287</v>
      </c>
      <c r="DQ203">
        <v>5.6370481615886092E-2</v>
      </c>
      <c r="DR203">
        <v>-0.80230620369547978</v>
      </c>
      <c r="DS203">
        <v>-0.23182337827165611</v>
      </c>
      <c r="DT203">
        <v>0.40745248952589463</v>
      </c>
      <c r="DU203">
        <v>-0.54461793297377881</v>
      </c>
      <c r="DV203">
        <v>-2.0495645003393292</v>
      </c>
      <c r="DW203">
        <v>-1.1224619811400771</v>
      </c>
      <c r="DX203">
        <v>0.71122713052318431</v>
      </c>
      <c r="DY203">
        <v>-0.46773720896453597</v>
      </c>
      <c r="DZ203">
        <v>1.8592618289403617</v>
      </c>
      <c r="EA203">
        <v>-1.219154910359066</v>
      </c>
      <c r="EB203">
        <v>-0.62765707298240159</v>
      </c>
      <c r="EC203">
        <v>3.5388438845984638E-2</v>
      </c>
      <c r="ED203">
        <v>1.4161105355015025</v>
      </c>
      <c r="EE203">
        <v>-0.3496722911222605</v>
      </c>
      <c r="EF203">
        <v>1.3426415534922853E-2</v>
      </c>
      <c r="EG203">
        <v>-1.9868639355991036</v>
      </c>
      <c r="EH203">
        <v>-0.22946665012568701</v>
      </c>
      <c r="EI203">
        <v>5.5911186791490763E-2</v>
      </c>
      <c r="EJ203">
        <v>-0.57612396631157026</v>
      </c>
      <c r="EK203">
        <v>-0.32368348001909908</v>
      </c>
      <c r="EL203">
        <v>1.3073122318019159</v>
      </c>
      <c r="EM203">
        <v>0.18296759662916884</v>
      </c>
      <c r="EN203">
        <v>4.7332378017017618E-2</v>
      </c>
      <c r="EO203">
        <v>1.1722522685886361</v>
      </c>
      <c r="EP203">
        <v>-0.90334197011543438</v>
      </c>
      <c r="EQ203">
        <v>-1.2044893082929775</v>
      </c>
      <c r="ER203">
        <v>-0.11673364497255534</v>
      </c>
      <c r="ES203">
        <v>-8.1467987911310047E-3</v>
      </c>
      <c r="ET203">
        <v>0.8247775440395344</v>
      </c>
      <c r="EU203">
        <v>0.19527305994415656</v>
      </c>
      <c r="EV203">
        <v>0.37754261938971467</v>
      </c>
      <c r="EW203">
        <v>0.67850464802177157</v>
      </c>
      <c r="EX203">
        <v>-0.92495156422955915</v>
      </c>
      <c r="EY203">
        <v>-0.55155169320642017</v>
      </c>
      <c r="EZ203">
        <v>0.21582195586233865</v>
      </c>
      <c r="FA203">
        <v>1.402686393703334</v>
      </c>
      <c r="FB203">
        <v>-0.14775764611840714</v>
      </c>
      <c r="FC203">
        <v>0.87192120190593414</v>
      </c>
      <c r="FD203">
        <v>-0.99844328360632062</v>
      </c>
      <c r="FE203">
        <v>-1.2400096238707192</v>
      </c>
      <c r="FF203">
        <v>-0.34650270208658185</v>
      </c>
      <c r="FG203">
        <v>-0.24087057681754231</v>
      </c>
      <c r="FH203">
        <v>0.84515818343788851</v>
      </c>
      <c r="FI203">
        <v>-0.29239799914648756</v>
      </c>
      <c r="FJ203">
        <v>0.30672026696265675</v>
      </c>
      <c r="FK203">
        <v>-1.0800977179314941</v>
      </c>
      <c r="FL203">
        <v>0.16122839952004142</v>
      </c>
      <c r="FM203">
        <v>0.34504068935348187</v>
      </c>
      <c r="FN203">
        <v>0.75242382990836632</v>
      </c>
      <c r="FO203">
        <v>-0.24189375835703686</v>
      </c>
      <c r="FP203">
        <v>1.39657458930742</v>
      </c>
      <c r="FQ203">
        <v>-0.61152945818321314</v>
      </c>
      <c r="FR203">
        <v>-1.4270381143433042</v>
      </c>
      <c r="FS203">
        <v>-0.39055407796695363</v>
      </c>
      <c r="FT203">
        <v>0.13369572116062045</v>
      </c>
      <c r="FU203">
        <v>-5.7060560720856301E-2</v>
      </c>
      <c r="FV203">
        <v>0.23205984689411707</v>
      </c>
      <c r="FW203">
        <v>-1.2757823242282029</v>
      </c>
      <c r="FX203">
        <v>1.710895958240144</v>
      </c>
      <c r="FY203">
        <v>-1.0861481314350385</v>
      </c>
      <c r="FZ203">
        <v>0.46850459511915687</v>
      </c>
      <c r="GA203">
        <v>-0.87404941950808279</v>
      </c>
      <c r="GB203">
        <v>-1.5083151083672419</v>
      </c>
      <c r="GC203">
        <v>-1.2941200111526996</v>
      </c>
      <c r="GD203">
        <v>-0.30311412047012709</v>
      </c>
      <c r="GE203">
        <v>-1.5176874512690119</v>
      </c>
      <c r="GF203">
        <v>0.7069979801599402</v>
      </c>
      <c r="GG203">
        <v>1.3636645235237665</v>
      </c>
      <c r="GH203">
        <v>0.55976443036342971</v>
      </c>
      <c r="GI203">
        <v>-1.186667759611737</v>
      </c>
      <c r="GJ203">
        <v>-4.8634092308930121E-2</v>
      </c>
      <c r="GK203">
        <v>0.73357114160899073</v>
      </c>
      <c r="GL203">
        <v>-0.17465026758145541</v>
      </c>
      <c r="GM203">
        <v>-1.0671647032722831</v>
      </c>
      <c r="GN203">
        <v>0.70072474045446143</v>
      </c>
      <c r="GO203">
        <v>0.46969944378361106</v>
      </c>
      <c r="GP203">
        <v>-0.59711283029173501</v>
      </c>
      <c r="GQ203">
        <v>0.25009398996189702</v>
      </c>
      <c r="GR203">
        <v>1.4953229765524156</v>
      </c>
      <c r="GS203">
        <v>0.47388994062202983</v>
      </c>
      <c r="GT203">
        <v>-0.74331751420686487</v>
      </c>
      <c r="GU203">
        <v>0.27051100914832205</v>
      </c>
      <c r="GV203">
        <v>0.99404587672324851</v>
      </c>
      <c r="GW203">
        <v>-1.2113127922930289</v>
      </c>
      <c r="GX203">
        <v>0.94891902335803024</v>
      </c>
      <c r="GY203">
        <v>-1.3779526852886193</v>
      </c>
      <c r="GZ203">
        <v>0.68671283770527225</v>
      </c>
      <c r="HA203">
        <v>0.50224116421304643</v>
      </c>
      <c r="HB203">
        <v>-1.5690284271840937</v>
      </c>
      <c r="HC203">
        <v>1.3915223462390713</v>
      </c>
      <c r="HD203">
        <v>-0.36026449379278347</v>
      </c>
      <c r="HE203">
        <v>5.4149040806805715E-2</v>
      </c>
      <c r="HF203">
        <v>1.0299163477611728</v>
      </c>
      <c r="HG203">
        <v>0.21449068299261853</v>
      </c>
      <c r="HH203">
        <v>-1.7452839529141784</v>
      </c>
      <c r="HI203">
        <v>0.45276806304173078</v>
      </c>
      <c r="HJ203">
        <v>0.58863179219770245</v>
      </c>
      <c r="HK203">
        <v>-1.1458951121312566</v>
      </c>
      <c r="HL203">
        <v>-0.6288678378041368</v>
      </c>
      <c r="HM203">
        <v>8.0679001257522032E-2</v>
      </c>
      <c r="HN203">
        <v>0.28585873224074021</v>
      </c>
      <c r="HO203">
        <v>1.1768270269385539</v>
      </c>
      <c r="HP203">
        <v>-0.4025537236884702</v>
      </c>
      <c r="HQ203">
        <v>4.2124383980990387E-2</v>
      </c>
      <c r="HR203">
        <v>-0.28442400434869342</v>
      </c>
      <c r="HS203">
        <v>1.2037003216391895</v>
      </c>
      <c r="HT203">
        <v>-0.38000735003151931</v>
      </c>
      <c r="HU203">
        <v>-0.29263787837408017</v>
      </c>
      <c r="HV203">
        <v>-1.2228633750055451</v>
      </c>
      <c r="HW203">
        <v>-0.3855222985293949</v>
      </c>
      <c r="HX203">
        <v>-3.4622189559740946E-2</v>
      </c>
      <c r="HY203">
        <v>0.61531522987934295</v>
      </c>
      <c r="HZ203">
        <v>0.16161493476829492</v>
      </c>
      <c r="IA203">
        <v>-1.2665168469538912</v>
      </c>
      <c r="IB203">
        <v>0.3683567229018081</v>
      </c>
      <c r="IC203">
        <v>1.0836674846359529</v>
      </c>
      <c r="ID203">
        <v>-1.4041188478586264</v>
      </c>
      <c r="IE203">
        <v>-0.17550519260112196</v>
      </c>
      <c r="IF203">
        <v>9.9066710390616208E-3</v>
      </c>
      <c r="IG203">
        <v>0.50059384193446022</v>
      </c>
      <c r="IH203">
        <v>-0.86134150478756055</v>
      </c>
      <c r="II203">
        <v>-0.83135319073335268</v>
      </c>
      <c r="IJ203">
        <v>1.2426517059793696</v>
      </c>
      <c r="IK203">
        <v>0.96244548331014812</v>
      </c>
      <c r="IL203">
        <v>-0.97307520263711922</v>
      </c>
      <c r="IM203">
        <v>0.51766164688160643</v>
      </c>
      <c r="IN203">
        <v>0.55967461776162963</v>
      </c>
      <c r="IO203">
        <v>1.3392309483606368E-3</v>
      </c>
      <c r="IP203">
        <v>1.188061560242204</v>
      </c>
      <c r="IQ203">
        <v>-1.9311210053274408</v>
      </c>
      <c r="IR203">
        <v>-0.79756546256248839</v>
      </c>
      <c r="IS203">
        <v>-0.15487557902815752</v>
      </c>
      <c r="IT203">
        <v>-0.83092118075001054</v>
      </c>
      <c r="IU203">
        <v>0.18693640413403045</v>
      </c>
      <c r="IV203">
        <v>1.2639611668419093</v>
      </c>
      <c r="IW203">
        <v>-6.7484506871551275E-2</v>
      </c>
      <c r="IX203">
        <v>-0.71024260250851512</v>
      </c>
      <c r="IY203">
        <v>-0.38832581594760995</v>
      </c>
      <c r="IZ203">
        <v>0.94843926490284503</v>
      </c>
      <c r="JA203">
        <v>1.2130658433306962</v>
      </c>
      <c r="JB203">
        <v>0.33993046599789523</v>
      </c>
      <c r="JC203">
        <v>0.41377802517672535</v>
      </c>
      <c r="JD203">
        <v>0.33555693335074466</v>
      </c>
      <c r="JE203">
        <v>-0.66584789237822406</v>
      </c>
      <c r="JF203">
        <v>-0.37672066355298739</v>
      </c>
      <c r="JG203">
        <v>-1.9996878108941019</v>
      </c>
      <c r="JH203">
        <v>1.742137101246044</v>
      </c>
      <c r="JI203">
        <v>1.1769793673011009</v>
      </c>
      <c r="JJ203">
        <v>-1.8427181203151122</v>
      </c>
      <c r="JK203">
        <v>0.50363041737000458</v>
      </c>
      <c r="JL203">
        <v>0.57612396631157026</v>
      </c>
      <c r="JM203">
        <v>0.12312852959439624</v>
      </c>
      <c r="JN203">
        <v>-0.27114538170280866</v>
      </c>
      <c r="JO203">
        <v>0.67465748543327209</v>
      </c>
      <c r="JP203">
        <v>0.91281663117115386</v>
      </c>
      <c r="JQ203">
        <v>0.42128931454499252</v>
      </c>
      <c r="JR203">
        <v>0.76363903644960374</v>
      </c>
      <c r="JS203">
        <v>-1.1537485988810658</v>
      </c>
      <c r="JT203">
        <v>0.6834238774899859</v>
      </c>
      <c r="JU203">
        <v>1.4154011296341196E-3</v>
      </c>
      <c r="JV203">
        <v>-0.45124352254788391</v>
      </c>
      <c r="JW203">
        <v>-6.2194658312364481E-2</v>
      </c>
      <c r="JX203">
        <v>0.66976781454286538</v>
      </c>
      <c r="JY203">
        <v>0.53056282922625542</v>
      </c>
      <c r="JZ203">
        <v>0.93769813247490674</v>
      </c>
      <c r="KA203">
        <v>-0.43134377847309224</v>
      </c>
      <c r="KB203">
        <v>0.91595438789227046</v>
      </c>
      <c r="KC203">
        <v>0.42312990444770548</v>
      </c>
      <c r="KD203">
        <v>0.72677948992350139</v>
      </c>
      <c r="KE203">
        <v>-0.24023961486818735</v>
      </c>
      <c r="KF203">
        <v>-8.6589579950668849E-2</v>
      </c>
      <c r="KG203">
        <v>2.1577670850092545</v>
      </c>
      <c r="KH203">
        <v>0.3307059159851633</v>
      </c>
      <c r="KI203">
        <v>-0.11681095202220604</v>
      </c>
      <c r="KJ203">
        <v>-0.50736844059429131</v>
      </c>
      <c r="KK203">
        <v>0.32183038456423674</v>
      </c>
      <c r="KL203">
        <v>1.6396552382502705</v>
      </c>
      <c r="KM203">
        <v>0.39418864616891369</v>
      </c>
      <c r="KN203">
        <v>-0.13323301573109347</v>
      </c>
      <c r="KO203">
        <v>1.594416971784085</v>
      </c>
      <c r="KP203">
        <v>-0.95807990874163806</v>
      </c>
      <c r="KQ203">
        <v>0.96756366474437527</v>
      </c>
      <c r="KR203">
        <v>0.9978157322620973</v>
      </c>
      <c r="KS203">
        <v>-0.69370116762001999</v>
      </c>
      <c r="KT203">
        <v>0.94735923994448967</v>
      </c>
      <c r="KU203">
        <v>2.474962457199581E-2</v>
      </c>
      <c r="KV203">
        <v>-0.1723208242765395</v>
      </c>
      <c r="KW203">
        <v>-2.1894265955779701</v>
      </c>
      <c r="KX203">
        <v>-1.2108330338378437</v>
      </c>
      <c r="KY203">
        <v>-1.1950623957091011</v>
      </c>
      <c r="KZ203">
        <v>-0.34260665415786207</v>
      </c>
      <c r="LA203">
        <v>1.510898073320277E-2</v>
      </c>
      <c r="LB203">
        <v>-0.53506028052652255</v>
      </c>
      <c r="LC203">
        <v>-0.4237995199218858</v>
      </c>
      <c r="LD203">
        <v>-1.6596368368482217</v>
      </c>
      <c r="LE203">
        <v>0.83818122220691293</v>
      </c>
      <c r="LF203">
        <v>-1.2585383046825882</v>
      </c>
      <c r="LG203">
        <v>1.6214426068472676</v>
      </c>
      <c r="LH203">
        <v>-0.4546336640487425</v>
      </c>
      <c r="LI203">
        <v>-2.0140214473940432</v>
      </c>
      <c r="LJ203">
        <v>8.8739398051984608E-2</v>
      </c>
      <c r="LK203">
        <v>-1.387302290822845</v>
      </c>
      <c r="LL203">
        <v>0.18071204976877198</v>
      </c>
      <c r="LM203">
        <v>1.1674001143546775</v>
      </c>
      <c r="LN203">
        <v>-0.95856194093357772</v>
      </c>
      <c r="LO203">
        <v>-0.50059384193446022</v>
      </c>
      <c r="LP203">
        <v>2.0299648895161226</v>
      </c>
      <c r="LQ203">
        <v>-1.1006113709299825</v>
      </c>
      <c r="LR203">
        <v>-3.0260025596362539E-2</v>
      </c>
      <c r="LS203">
        <v>-0.15913656170596369</v>
      </c>
      <c r="LT203">
        <v>0.83666009231819771</v>
      </c>
      <c r="LU203">
        <v>-0.73157025326509029</v>
      </c>
      <c r="LV203">
        <v>-0.66527491071610712</v>
      </c>
      <c r="LW203">
        <v>-7.3542878453736193E-2</v>
      </c>
      <c r="LX203">
        <v>1.0363100955146365</v>
      </c>
      <c r="LY203">
        <v>0.41945213524741121</v>
      </c>
      <c r="LZ203">
        <v>-0.11257498044869862</v>
      </c>
      <c r="MA203">
        <v>0.22507038011099212</v>
      </c>
      <c r="MB203">
        <v>-1.6051399143179879</v>
      </c>
      <c r="MC203">
        <v>-0.55110604080255143</v>
      </c>
      <c r="MD203">
        <v>1.180503659270471</v>
      </c>
      <c r="ME203">
        <v>0.20284119273128454</v>
      </c>
      <c r="MF203">
        <v>-0.56478256738046184</v>
      </c>
      <c r="MG203">
        <v>-0.66060465542250313</v>
      </c>
      <c r="MH203">
        <v>0.91328047346905805</v>
      </c>
      <c r="MI203">
        <v>0.33046262615243904</v>
      </c>
      <c r="MJ203">
        <v>-0.46799186748103239</v>
      </c>
      <c r="MK203">
        <v>0.28251292860659305</v>
      </c>
      <c r="ML203">
        <v>1.576140675751958</v>
      </c>
      <c r="MM203">
        <v>1.0980920706060715</v>
      </c>
      <c r="MN203">
        <v>-1.0238250069960486</v>
      </c>
      <c r="MO203">
        <v>-0.28816998565162066</v>
      </c>
      <c r="MP203">
        <v>1.2363852874841541</v>
      </c>
      <c r="MQ203">
        <v>0.1677415184531128</v>
      </c>
      <c r="MR203">
        <v>-3.2096068025566638E-2</v>
      </c>
      <c r="MS203">
        <v>-0.92319169198162854</v>
      </c>
      <c r="MT203">
        <v>0.25570216166670434</v>
      </c>
      <c r="MU203">
        <v>-9.8958707894780673E-2</v>
      </c>
      <c r="MV203">
        <v>0.38593498175032437</v>
      </c>
      <c r="MW203">
        <v>1.9037088350160047</v>
      </c>
      <c r="MX203">
        <v>1.2000782589893788</v>
      </c>
      <c r="MY203">
        <v>1.9141225493513048</v>
      </c>
      <c r="MZ203">
        <v>0.63400420913239941</v>
      </c>
      <c r="NA203">
        <v>-0.44397097553883214</v>
      </c>
      <c r="NB203">
        <v>-0.44068087845516857</v>
      </c>
      <c r="NC203">
        <v>1.1717952475009952</v>
      </c>
      <c r="ND203">
        <v>-0.66431994127924554</v>
      </c>
      <c r="NE203">
        <v>0.24559767553000711</v>
      </c>
      <c r="NF203">
        <v>-2.3080428945831954</v>
      </c>
      <c r="NG203">
        <v>-0.6730260793119669</v>
      </c>
      <c r="NH203">
        <v>-1.7172123989439569</v>
      </c>
      <c r="NI203">
        <v>-0.51146230362064671</v>
      </c>
      <c r="NJ203">
        <v>-1.459329723729752</v>
      </c>
      <c r="NK203">
        <v>-1.3986073099658825</v>
      </c>
      <c r="NL203">
        <v>0.7694893611187581</v>
      </c>
      <c r="NM203">
        <v>-0.28020394893246703</v>
      </c>
      <c r="NN203">
        <v>0.53074018069310114</v>
      </c>
      <c r="NO203">
        <v>8.2750375440809876E-2</v>
      </c>
      <c r="NP203">
        <v>0.84592329585575499</v>
      </c>
      <c r="NQ203">
        <v>-0.18390096556686331</v>
      </c>
      <c r="NR203">
        <v>6.7101382228429429E-2</v>
      </c>
      <c r="NS203">
        <v>-0.89623199528432451</v>
      </c>
      <c r="NT203">
        <v>0.19831418285320979</v>
      </c>
      <c r="NU203">
        <v>7.6113337854621932E-3</v>
      </c>
      <c r="NV203">
        <v>1.7860020307125524</v>
      </c>
      <c r="NW203">
        <v>-0.84921111920266412</v>
      </c>
      <c r="NX203">
        <v>0.21057871890661772</v>
      </c>
      <c r="NY203">
        <v>1.2697637430392206</v>
      </c>
      <c r="NZ203">
        <v>0.1424996298737824</v>
      </c>
      <c r="OA203">
        <v>0.84899056673748419</v>
      </c>
      <c r="OB203">
        <v>1.0439293873787392</v>
      </c>
      <c r="OC203">
        <v>-0.73567434810684063</v>
      </c>
      <c r="OD203">
        <v>0.9860536920314189</v>
      </c>
      <c r="OE203">
        <v>-2.1802770788781345</v>
      </c>
      <c r="OF203">
        <v>-2.1408231987152249</v>
      </c>
      <c r="OG203">
        <v>-0.75537172961048782</v>
      </c>
      <c r="OH203">
        <v>0.59995045376126654</v>
      </c>
      <c r="OI203">
        <v>2.3363827494904399</v>
      </c>
      <c r="OJ203">
        <v>-1.3409498933469877</v>
      </c>
      <c r="OK203">
        <v>0.66136635723523796</v>
      </c>
      <c r="OL203">
        <v>-2.2553831513505429</v>
      </c>
      <c r="OM203">
        <v>1.3621138350572437</v>
      </c>
      <c r="ON203">
        <v>0.78845005191396922</v>
      </c>
      <c r="OO203">
        <v>-0.60242427935008891</v>
      </c>
      <c r="OP203">
        <v>1.7300499166594818</v>
      </c>
      <c r="OQ203">
        <v>0.985680799203692</v>
      </c>
      <c r="OR203">
        <v>0.36459368857322261</v>
      </c>
      <c r="OS203">
        <v>-9.6191570264636539E-2</v>
      </c>
      <c r="OT203">
        <v>8.1982989286188968E-2</v>
      </c>
      <c r="OU203">
        <v>-0.30632008929387666</v>
      </c>
      <c r="OV203">
        <v>0.71339627538691275</v>
      </c>
      <c r="OW203">
        <v>1.5640671335859224</v>
      </c>
      <c r="OX203">
        <v>-0.45684032556891907</v>
      </c>
      <c r="OY203">
        <v>0.44000671550747938</v>
      </c>
      <c r="OZ203">
        <v>-0.23646180125069804</v>
      </c>
      <c r="PA203">
        <v>-1.997432264033705</v>
      </c>
      <c r="PB203">
        <v>0.40479449125996325</v>
      </c>
      <c r="PC203">
        <v>-6.5645053837215528E-2</v>
      </c>
      <c r="PD203">
        <v>-0.63465904531767592</v>
      </c>
      <c r="PE203">
        <v>-0.1019577666738769</v>
      </c>
      <c r="PF203">
        <v>1.6306239558616653</v>
      </c>
      <c r="PG203">
        <v>1.1794281817856245</v>
      </c>
      <c r="PH203">
        <v>0.37458676160895266</v>
      </c>
      <c r="PI203">
        <v>1.3861017578165047</v>
      </c>
      <c r="PJ203">
        <v>0.93746166385244578</v>
      </c>
      <c r="PK203">
        <v>-6.1504579207394272E-2</v>
      </c>
      <c r="PL203">
        <v>-0.19769004211411811</v>
      </c>
      <c r="PM203">
        <v>-0.46961531552369706</v>
      </c>
      <c r="PN203">
        <v>-1.6587273421464488</v>
      </c>
      <c r="PO203">
        <v>-0.27781879907706752</v>
      </c>
      <c r="PP203">
        <v>1.4811985238338821</v>
      </c>
      <c r="PQ203">
        <v>0.56424369176966138</v>
      </c>
      <c r="PR203">
        <v>0.70278019848046824</v>
      </c>
      <c r="PS203">
        <v>-1.0226631275145337</v>
      </c>
      <c r="PT203">
        <v>0.5181868800718803</v>
      </c>
      <c r="PU203">
        <v>0.92260734163573943</v>
      </c>
      <c r="PV203">
        <v>-1.3293856682139449</v>
      </c>
      <c r="PW203">
        <v>0.60444335758802481</v>
      </c>
      <c r="PX203">
        <v>-0.82822225522249937</v>
      </c>
      <c r="PY203">
        <v>1.4527040548273362</v>
      </c>
      <c r="PZ203">
        <v>0.46850459511915687</v>
      </c>
      <c r="QA203">
        <v>0.40994791561388411</v>
      </c>
      <c r="QB203">
        <v>9.6770236268639565E-3</v>
      </c>
      <c r="QC203">
        <v>-0.66146185417892411</v>
      </c>
      <c r="QD203">
        <v>-1.3901126294513233</v>
      </c>
      <c r="QE203">
        <v>0.62514345700037666</v>
      </c>
      <c r="QF203">
        <v>1.927182893268764</v>
      </c>
      <c r="QG203">
        <v>1.0212488632532768E-2</v>
      </c>
      <c r="QH203">
        <v>0.42396663957333658</v>
      </c>
      <c r="QI203">
        <v>-1.6648118617013097</v>
      </c>
      <c r="QJ203">
        <v>1.7435331756132655</v>
      </c>
      <c r="QK203">
        <v>0.49557115744391922</v>
      </c>
      <c r="QL203">
        <v>1.8821447156369686</v>
      </c>
      <c r="QM203">
        <v>1.2897157830593642</v>
      </c>
      <c r="QN203">
        <v>0.32424850360257551</v>
      </c>
      <c r="QO203">
        <v>1.5499290384468623</v>
      </c>
      <c r="QP203">
        <v>-1.2355667422525585</v>
      </c>
      <c r="QQ203">
        <v>-0.19589606381487101</v>
      </c>
      <c r="QR203">
        <v>0.73908950071199797</v>
      </c>
      <c r="QS203">
        <v>-0.21362893676268868</v>
      </c>
      <c r="QT203">
        <v>-0.88791921371011995</v>
      </c>
      <c r="QU203">
        <v>-0.45743490773020312</v>
      </c>
      <c r="QV203">
        <v>1.1613724382186774</v>
      </c>
      <c r="QW203">
        <v>-2.2692256607115269</v>
      </c>
      <c r="QX203">
        <v>-0.43621753320621792</v>
      </c>
      <c r="QY203">
        <v>0.52924292504030745</v>
      </c>
      <c r="QZ203">
        <v>-0.73357114160899073</v>
      </c>
      <c r="RA203">
        <v>2.0609513740055263</v>
      </c>
      <c r="RB203">
        <v>-0.50284938879485708</v>
      </c>
      <c r="RC203">
        <v>-0.57829311117529869</v>
      </c>
      <c r="RD203">
        <v>-0.45853994379285723</v>
      </c>
      <c r="RE203">
        <v>-1.0465714694873895</v>
      </c>
      <c r="RF203">
        <v>-0.53700205171480775</v>
      </c>
      <c r="RG203">
        <v>-2.1222695067990571</v>
      </c>
      <c r="RH203">
        <v>-0.3624688815762056</v>
      </c>
      <c r="RI203">
        <v>1.1423617252148688</v>
      </c>
      <c r="RJ203">
        <v>0.95953282652772032</v>
      </c>
      <c r="RK203">
        <v>-0.12891177902929485</v>
      </c>
      <c r="RL203">
        <v>-1.0564122021605726</v>
      </c>
      <c r="RM203">
        <v>-0.2259344000776764</v>
      </c>
      <c r="RN203">
        <v>-0.11319116310914978</v>
      </c>
      <c r="RO203">
        <v>0.61337459555943497</v>
      </c>
      <c r="RP203">
        <v>-1.0890516932704486</v>
      </c>
      <c r="RQ203">
        <v>0.92682967078872025</v>
      </c>
      <c r="RR203">
        <v>-1.3033650247962214</v>
      </c>
      <c r="RS203">
        <v>0.59537683227972593</v>
      </c>
      <c r="RT203">
        <v>1.4069973985897377</v>
      </c>
      <c r="RU203">
        <v>-1.2082909961463884</v>
      </c>
      <c r="RV203">
        <v>0.60361685427778866</v>
      </c>
      <c r="RW203">
        <v>-1.410917320754379</v>
      </c>
      <c r="RX203">
        <v>1.336638888460584</v>
      </c>
      <c r="RY203">
        <v>0.59336798585718498</v>
      </c>
      <c r="RZ203">
        <v>-0.49021537051885389</v>
      </c>
      <c r="SA203">
        <v>0.49392838263884187</v>
      </c>
      <c r="SB203">
        <v>0.15766431715746876</v>
      </c>
      <c r="SC203">
        <v>-1.5811929188203067</v>
      </c>
      <c r="SD203">
        <v>0.23001575755188242</v>
      </c>
      <c r="SE203">
        <v>-0.13415956345852464</v>
      </c>
      <c r="SF203">
        <v>1.1116139830846805</v>
      </c>
      <c r="SG203">
        <v>-0.89440618467051536</v>
      </c>
    </row>
    <row r="204" spans="1:501">
      <c r="A204" t="s">
        <v>539</v>
      </c>
      <c r="B204">
        <v>1.7609363567316905</v>
      </c>
      <c r="C204">
        <v>-0.57702663980307989</v>
      </c>
      <c r="D204">
        <v>1.9223080016672611</v>
      </c>
      <c r="E204">
        <v>-0.13763383321929723</v>
      </c>
      <c r="F204">
        <v>-1.6678768588462844</v>
      </c>
      <c r="G204">
        <v>-0.16115109247039072</v>
      </c>
      <c r="H204">
        <v>0.87831494965939783</v>
      </c>
      <c r="I204">
        <v>-0.70503460847248789</v>
      </c>
      <c r="J204">
        <v>2.1721098164562136</v>
      </c>
      <c r="K204">
        <v>0.83752865975839086</v>
      </c>
      <c r="L204">
        <v>-4.0670329326530918E-2</v>
      </c>
      <c r="M204">
        <v>1.5436035027960315</v>
      </c>
      <c r="N204">
        <v>-4.0287204683409072E-2</v>
      </c>
      <c r="O204">
        <v>-1.6749891074141487</v>
      </c>
      <c r="P204">
        <v>0.230802470468916</v>
      </c>
      <c r="Q204">
        <v>0.8133315532177221</v>
      </c>
      <c r="R204">
        <v>5.5681539379293099E-2</v>
      </c>
      <c r="S204">
        <v>-0.53974417824065313</v>
      </c>
      <c r="T204">
        <v>-2.2989752324065194E-2</v>
      </c>
      <c r="U204">
        <v>-0.43857426135218702</v>
      </c>
      <c r="V204">
        <v>-0.69088287091290113</v>
      </c>
      <c r="W204">
        <v>3.3091964724007994E-2</v>
      </c>
      <c r="X204">
        <v>-1.3222006600699387</v>
      </c>
      <c r="Y204">
        <v>-1.1645306585705839</v>
      </c>
      <c r="Z204">
        <v>1.5227897165459581</v>
      </c>
      <c r="AA204">
        <v>-0.281397660728544</v>
      </c>
      <c r="AB204">
        <v>1.1048268788727</v>
      </c>
      <c r="AC204">
        <v>0.84253770182840526</v>
      </c>
      <c r="AD204">
        <v>1.8871105567086488</v>
      </c>
      <c r="AE204">
        <v>-0.2428396328468807</v>
      </c>
      <c r="AF204">
        <v>-0.8213442015403416</v>
      </c>
      <c r="AG204">
        <v>-0.27972760108241346</v>
      </c>
      <c r="AH204">
        <v>-1.0457779353600927</v>
      </c>
      <c r="AI204">
        <v>-0.21464757082867436</v>
      </c>
      <c r="AJ204">
        <v>1.0014719009632245</v>
      </c>
      <c r="AK204">
        <v>-9.0428784460527822E-2</v>
      </c>
      <c r="AL204">
        <v>-0.4653475116356276</v>
      </c>
      <c r="AM204">
        <v>4.9169557314598933E-2</v>
      </c>
      <c r="AN204">
        <v>-0.22483504835690837</v>
      </c>
      <c r="AO204">
        <v>-0.98867076303577051</v>
      </c>
      <c r="AP204">
        <v>0.57657530305732507</v>
      </c>
      <c r="AQ204">
        <v>-3.9215137803694233E-2</v>
      </c>
      <c r="AR204">
        <v>1.1771317076636478</v>
      </c>
      <c r="AS204">
        <v>0.24559767553000711</v>
      </c>
      <c r="AT204">
        <v>1.1311226444377098</v>
      </c>
      <c r="AU204">
        <v>4.8710262490203604E-2</v>
      </c>
      <c r="AV204">
        <v>1.7276670405408368</v>
      </c>
      <c r="AW204">
        <v>0.51198526307416614</v>
      </c>
      <c r="AX204">
        <v>0.1328476173512172</v>
      </c>
      <c r="AY204">
        <v>0.46799186748103239</v>
      </c>
      <c r="AZ204">
        <v>-1.0088251656270586</v>
      </c>
      <c r="BA204">
        <v>2.0899460650980473</v>
      </c>
      <c r="BB204">
        <v>0.33159381018776912</v>
      </c>
      <c r="BC204">
        <v>0.45786009650328197</v>
      </c>
      <c r="BD204">
        <v>0.42179181036772206</v>
      </c>
      <c r="BE204">
        <v>-0.37425820664793719</v>
      </c>
      <c r="BF204">
        <v>-0.71339627538691275</v>
      </c>
      <c r="BG204">
        <v>-0.32529669624636881</v>
      </c>
      <c r="BH204">
        <v>0.44794205678044818</v>
      </c>
      <c r="BI204">
        <v>-0.3055981778743444</v>
      </c>
      <c r="BJ204">
        <v>-0.8952042662713211</v>
      </c>
      <c r="BK204">
        <v>0.69331235863501206</v>
      </c>
      <c r="BL204">
        <v>-0.41761495594982989</v>
      </c>
      <c r="BM204">
        <v>-1.0983717402268667</v>
      </c>
      <c r="BN204">
        <v>2.4673499865457416</v>
      </c>
      <c r="BO204">
        <v>0.41319481169921346</v>
      </c>
      <c r="BP204">
        <v>2.9274087864905596</v>
      </c>
      <c r="BQ204">
        <v>-1.1216025086469017</v>
      </c>
      <c r="BR204">
        <v>-6.6718257585307583E-2</v>
      </c>
      <c r="BS204">
        <v>-2.0667357603088021</v>
      </c>
      <c r="BT204">
        <v>0.98369355328031816</v>
      </c>
      <c r="BU204">
        <v>-0.41594603317207657</v>
      </c>
      <c r="BV204">
        <v>-0.65339008870068938</v>
      </c>
      <c r="BW204">
        <v>1.5331124814110808</v>
      </c>
      <c r="BX204">
        <v>0.3341813226143131</v>
      </c>
      <c r="BY204">
        <v>1.1455995263531804</v>
      </c>
      <c r="BZ204">
        <v>-0.94269807959790342</v>
      </c>
      <c r="CA204">
        <v>-0.37622839954565279</v>
      </c>
      <c r="CB204">
        <v>0.6333493729471229</v>
      </c>
      <c r="CC204">
        <v>-0.40554141378379427</v>
      </c>
      <c r="CD204">
        <v>1.231146598001942</v>
      </c>
      <c r="CE204">
        <v>0.21229880076134577</v>
      </c>
      <c r="CF204">
        <v>2.2100721253082156</v>
      </c>
      <c r="CG204">
        <v>-0.26464363145350944</v>
      </c>
      <c r="CH204">
        <v>0.59793592299683951</v>
      </c>
      <c r="CI204">
        <v>5.905349098611623E-2</v>
      </c>
      <c r="CJ204">
        <v>0.33976903068833053</v>
      </c>
      <c r="CK204">
        <v>5.330662133928854E-2</v>
      </c>
      <c r="CL204">
        <v>-2.1928099158685654</v>
      </c>
      <c r="CM204">
        <v>0.78417770055239089</v>
      </c>
      <c r="CN204">
        <v>-2.2702261048834771</v>
      </c>
      <c r="CO204">
        <v>0.26076349968207069</v>
      </c>
      <c r="CP204">
        <v>2.0122752175666392</v>
      </c>
      <c r="CQ204">
        <v>0.13439034773909952</v>
      </c>
      <c r="CR204">
        <v>-1.4779971024836414</v>
      </c>
      <c r="CS204">
        <v>-0.59200147006777115</v>
      </c>
      <c r="CT204">
        <v>-0.10311168807675131</v>
      </c>
      <c r="CU204">
        <v>-9.2350092018023133E-2</v>
      </c>
      <c r="CV204">
        <v>-0.19628600966825616</v>
      </c>
      <c r="CW204">
        <v>0.30688056540384423</v>
      </c>
      <c r="CX204">
        <v>-0.11095835361629725</v>
      </c>
      <c r="CY204">
        <v>-0.74372110248077661</v>
      </c>
      <c r="CZ204">
        <v>-1.3515500540961511</v>
      </c>
      <c r="DA204">
        <v>-0.84057546700933017</v>
      </c>
      <c r="DB204">
        <v>1.0490884960745461</v>
      </c>
      <c r="DC204">
        <v>-0.35520770325092599</v>
      </c>
      <c r="DD204">
        <v>0.16735384633648209</v>
      </c>
      <c r="DE204">
        <v>-2.1970663510728627</v>
      </c>
      <c r="DF204">
        <v>-0.6612708602915518</v>
      </c>
      <c r="DG204">
        <v>0.59738795243902132</v>
      </c>
      <c r="DH204">
        <v>-0.24457222025375813</v>
      </c>
      <c r="DI204">
        <v>-0.36942083170288242</v>
      </c>
      <c r="DJ204">
        <v>-0.44963371692574583</v>
      </c>
      <c r="DK204">
        <v>-0.78002358350204304</v>
      </c>
      <c r="DL204">
        <v>1.3617272998089902</v>
      </c>
      <c r="DM204">
        <v>-1.093908394977916</v>
      </c>
      <c r="DN204">
        <v>0.14814418136666063</v>
      </c>
      <c r="DO204">
        <v>-0.34959157346747816</v>
      </c>
      <c r="DP204">
        <v>-0.82703763837344013</v>
      </c>
      <c r="DQ204">
        <v>0.50189555622637272</v>
      </c>
      <c r="DR204">
        <v>1.0132885108760092</v>
      </c>
      <c r="DS204">
        <v>-1.3327235137694515</v>
      </c>
      <c r="DT204">
        <v>-0.9704990588943474</v>
      </c>
      <c r="DU204">
        <v>0.26353518478572369</v>
      </c>
      <c r="DV204">
        <v>0.80865447671385482</v>
      </c>
      <c r="DW204">
        <v>-2.9494913178496063E-2</v>
      </c>
      <c r="DX204">
        <v>0.20057768779224716</v>
      </c>
      <c r="DY204">
        <v>0.19262188288848847</v>
      </c>
      <c r="DZ204">
        <v>-0.97985321190208197</v>
      </c>
      <c r="EA204">
        <v>0.84406565292738378</v>
      </c>
      <c r="EB204">
        <v>3.248569555580616</v>
      </c>
      <c r="EC204">
        <v>1.2148257155786268</v>
      </c>
      <c r="ED204">
        <v>-0.3192531039530877</v>
      </c>
      <c r="EE204">
        <v>-7.1624981501372531E-2</v>
      </c>
      <c r="EF204">
        <v>0.17457296053180471</v>
      </c>
      <c r="EG204">
        <v>-0.11203610483789816</v>
      </c>
      <c r="EH204">
        <v>-0.21762275537184905</v>
      </c>
      <c r="EI204">
        <v>-2.3754864741931669E-2</v>
      </c>
      <c r="EJ204">
        <v>-0.18997297956957482</v>
      </c>
      <c r="EK204">
        <v>-1.7198908608406782</v>
      </c>
      <c r="EL204">
        <v>-1.100193003367167</v>
      </c>
      <c r="EM204">
        <v>0.99932549346704036</v>
      </c>
      <c r="EN204">
        <v>0.99467342806747183</v>
      </c>
      <c r="EO204">
        <v>0.35920265872846358</v>
      </c>
      <c r="EP204">
        <v>-0.50641119742067531</v>
      </c>
      <c r="EQ204">
        <v>-0.45802948989148717</v>
      </c>
      <c r="ER204">
        <v>0.76026481110602617</v>
      </c>
      <c r="ES204">
        <v>0.1301464180869516</v>
      </c>
      <c r="ET204">
        <v>-0.47843059292063117</v>
      </c>
      <c r="EU204">
        <v>9.0045659817405976E-2</v>
      </c>
      <c r="EV204">
        <v>2.1835876395925879</v>
      </c>
      <c r="EW204">
        <v>-0.78386619861703366</v>
      </c>
      <c r="EX204">
        <v>1.8051741790259257</v>
      </c>
      <c r="EY204">
        <v>-0.53550138545688242</v>
      </c>
      <c r="EZ204">
        <v>-0.44954958866583183</v>
      </c>
      <c r="FA204">
        <v>-0.52599034461309202</v>
      </c>
      <c r="FB204">
        <v>-0.7639459909114521</v>
      </c>
      <c r="FC204">
        <v>-0.5733272701036185</v>
      </c>
      <c r="FD204">
        <v>-0.11912106856470928</v>
      </c>
      <c r="FE204">
        <v>-1.4078204912948422</v>
      </c>
      <c r="FF204">
        <v>-0.30087221603025682</v>
      </c>
      <c r="FG204">
        <v>-0.91270067059667781</v>
      </c>
      <c r="FH204">
        <v>5.56042323296424E-2</v>
      </c>
      <c r="FI204">
        <v>0.43815362005261704</v>
      </c>
      <c r="FJ204">
        <v>-1.7098500393331051E-2</v>
      </c>
      <c r="FK204">
        <v>-1.259552391275065</v>
      </c>
      <c r="FL204">
        <v>-1.3271665011416189</v>
      </c>
      <c r="FM204">
        <v>-1.3136309462424833</v>
      </c>
      <c r="FN204">
        <v>8.2241058407817036E-3</v>
      </c>
      <c r="FO204">
        <v>0.23064444576448295</v>
      </c>
      <c r="FP204">
        <v>1.033824901242042</v>
      </c>
      <c r="FQ204">
        <v>0.72887360147433355</v>
      </c>
      <c r="FR204">
        <v>2.5223198463208973</v>
      </c>
      <c r="FS204">
        <v>1.5617342796758749</v>
      </c>
      <c r="FT204">
        <v>-0.42614374251570553</v>
      </c>
      <c r="FU204">
        <v>-0.301672571367817</v>
      </c>
      <c r="FV204">
        <v>1.499074642197229</v>
      </c>
      <c r="FW204">
        <v>-0.93426024250220507</v>
      </c>
      <c r="FX204">
        <v>-0.46483592086588033</v>
      </c>
      <c r="FY204">
        <v>0.72947273110912647</v>
      </c>
      <c r="FZ204">
        <v>-0.41786506699281745</v>
      </c>
      <c r="GA204">
        <v>-0.22107087715994567</v>
      </c>
      <c r="GB204">
        <v>2.4091059458442032</v>
      </c>
      <c r="GC204">
        <v>0.59995045376126654</v>
      </c>
      <c r="GD204">
        <v>-0.62542312662117183</v>
      </c>
      <c r="GE204">
        <v>1.4718671081936918</v>
      </c>
      <c r="GF204">
        <v>0.22836729840491898</v>
      </c>
      <c r="GG204">
        <v>-0.28737304091919214</v>
      </c>
      <c r="GH204">
        <v>-1.9032449927181005</v>
      </c>
      <c r="GI204">
        <v>0.50293692765990272</v>
      </c>
      <c r="GJ204">
        <v>0.46918785301386379</v>
      </c>
      <c r="GK204">
        <v>-1.2108330338378437</v>
      </c>
      <c r="GL204">
        <v>-1.7023648979375139</v>
      </c>
      <c r="GM204">
        <v>0.36549295145960059</v>
      </c>
      <c r="GN204">
        <v>0.49297796067548916</v>
      </c>
      <c r="GO204">
        <v>-4.2355168261565268E-2</v>
      </c>
      <c r="GP204">
        <v>-0.73808450906653889</v>
      </c>
      <c r="GQ204">
        <v>3.2325715437764302E-2</v>
      </c>
      <c r="GR204">
        <v>1.1507745512062684</v>
      </c>
      <c r="GS204">
        <v>-0.2811589183693286</v>
      </c>
      <c r="GT204">
        <v>-0.40928171074483544</v>
      </c>
      <c r="GU204">
        <v>-9.9573753686854616E-2</v>
      </c>
      <c r="GV204">
        <v>-0.27781879907706752</v>
      </c>
      <c r="GW204">
        <v>0.75496473073144443</v>
      </c>
      <c r="GX204">
        <v>-0.9819586921366863</v>
      </c>
      <c r="GY204">
        <v>-0.54293195717036724</v>
      </c>
      <c r="GZ204">
        <v>0.20924858290527482</v>
      </c>
      <c r="HA204">
        <v>-1.6803005564725026</v>
      </c>
      <c r="HB204">
        <v>1.8226182874059305</v>
      </c>
      <c r="HC204">
        <v>0.19535036699380726</v>
      </c>
      <c r="HD204">
        <v>-0.84614157458418049</v>
      </c>
      <c r="HE204">
        <v>0.50024709707940929</v>
      </c>
      <c r="HF204">
        <v>-1.1666429600154515</v>
      </c>
      <c r="HG204">
        <v>-0.26408997655380517</v>
      </c>
      <c r="HH204">
        <v>0.37122390494914725</v>
      </c>
      <c r="HI204">
        <v>-1.117307419917779</v>
      </c>
      <c r="HJ204">
        <v>-0.53373696573544294</v>
      </c>
      <c r="HK204">
        <v>-1.6070862329797819</v>
      </c>
      <c r="HL204">
        <v>1.7566253518452868</v>
      </c>
      <c r="HM204">
        <v>-0.39857468436821364</v>
      </c>
      <c r="HN204">
        <v>-1.1742304195649922</v>
      </c>
      <c r="HO204">
        <v>3.7107383832335472E-3</v>
      </c>
      <c r="HP204">
        <v>0.41527869143465068</v>
      </c>
      <c r="HQ204">
        <v>-0.57044417189899832</v>
      </c>
      <c r="HR204">
        <v>0.63896891333570238</v>
      </c>
      <c r="HS204">
        <v>0.69662519308621995</v>
      </c>
      <c r="HT204">
        <v>-1.256007635674905</v>
      </c>
      <c r="HU204">
        <v>0.32674847716407385</v>
      </c>
      <c r="HV204">
        <v>-0.98867076303577051</v>
      </c>
      <c r="HW204">
        <v>-1.192411218653433</v>
      </c>
      <c r="HX204">
        <v>0.10572648534434848</v>
      </c>
      <c r="HY204">
        <v>1.2416603567544371</v>
      </c>
      <c r="HZ204">
        <v>0.85492956714006141</v>
      </c>
      <c r="IA204">
        <v>-0.18576884031062946</v>
      </c>
      <c r="IB204">
        <v>1.1513066056068055E-2</v>
      </c>
      <c r="IC204">
        <v>-0.16153762771864422</v>
      </c>
      <c r="ID204">
        <v>-1.1177371561643668</v>
      </c>
      <c r="IE204">
        <v>-0.83992176769243088</v>
      </c>
      <c r="IF204">
        <v>0.48014726417022757</v>
      </c>
      <c r="IG204">
        <v>-0.29599277695524506</v>
      </c>
      <c r="IH204">
        <v>0.91467427409952506</v>
      </c>
      <c r="II204">
        <v>1.1111887943116017</v>
      </c>
      <c r="IJ204">
        <v>1.8443915905663744</v>
      </c>
      <c r="IK204">
        <v>-2.1802770788781345</v>
      </c>
      <c r="IL204">
        <v>-0.46551804189221002</v>
      </c>
      <c r="IM204">
        <v>1.4033003026270308</v>
      </c>
      <c r="IN204">
        <v>0.74271270023018587</v>
      </c>
      <c r="IO204">
        <v>0.32868570087885018</v>
      </c>
      <c r="IP204">
        <v>-0.63859374677122105</v>
      </c>
      <c r="IQ204">
        <v>-0.63166680774884298</v>
      </c>
      <c r="IR204">
        <v>-0.3948503035644535</v>
      </c>
      <c r="IS204">
        <v>-0.16611238606856205</v>
      </c>
      <c r="IT204">
        <v>0.16370904631912708</v>
      </c>
      <c r="IU204">
        <v>6.7331029640627094E-2</v>
      </c>
      <c r="IV204">
        <v>-0.84899056673748419</v>
      </c>
      <c r="IW204">
        <v>-4.4727812564815395E-2</v>
      </c>
      <c r="IX204">
        <v>0.54683710004610475</v>
      </c>
      <c r="IY204">
        <v>0.32013872441893909</v>
      </c>
      <c r="IZ204">
        <v>-0.58318164519732818</v>
      </c>
      <c r="JA204">
        <v>-0.89817831394611858</v>
      </c>
      <c r="JB204">
        <v>-2.0885909179924056</v>
      </c>
      <c r="JC204">
        <v>-0.34674712878768332</v>
      </c>
      <c r="JD204">
        <v>-1.1561314749997109</v>
      </c>
      <c r="JE204">
        <v>-0.15286332200048491</v>
      </c>
      <c r="JF204">
        <v>-0.19324602362758014</v>
      </c>
      <c r="JG204">
        <v>-0.38873849916853942</v>
      </c>
      <c r="JH204">
        <v>0.13570343071478419</v>
      </c>
      <c r="JI204">
        <v>1.2844611774198711</v>
      </c>
      <c r="JJ204">
        <v>0.11627207641140558</v>
      </c>
      <c r="JK204">
        <v>2.5008193915709853</v>
      </c>
      <c r="JL204">
        <v>-1.0502822078706231</v>
      </c>
      <c r="JM204">
        <v>-0.19566186892916448</v>
      </c>
      <c r="JN204">
        <v>0.1678188255027635</v>
      </c>
      <c r="JO204">
        <v>1.3432099876808934</v>
      </c>
      <c r="JP204">
        <v>-1.3332828530110419</v>
      </c>
      <c r="JQ204">
        <v>-0.81535517892916687</v>
      </c>
      <c r="JR204">
        <v>0.659273382552783</v>
      </c>
      <c r="JS204">
        <v>-0.1276771399716381</v>
      </c>
      <c r="JT204">
        <v>0.26599082048051059</v>
      </c>
      <c r="JU204">
        <v>0.49912046051758807</v>
      </c>
      <c r="JV204">
        <v>-2.0372317521832883</v>
      </c>
      <c r="JW204">
        <v>0.47920366341713816</v>
      </c>
      <c r="JX204">
        <v>0.16099534150271211</v>
      </c>
      <c r="JY204">
        <v>0.50989342526008841</v>
      </c>
      <c r="JZ204">
        <v>0.21981691133987624</v>
      </c>
      <c r="KA204">
        <v>0.29631337383762002</v>
      </c>
      <c r="KB204">
        <v>4.0154191083274782E-3</v>
      </c>
      <c r="KC204">
        <v>1.1604697647271678</v>
      </c>
      <c r="KD204">
        <v>1.043533757183468</v>
      </c>
      <c r="KE204">
        <v>1.1823476597783156</v>
      </c>
      <c r="KF204">
        <v>0.33782384889491368</v>
      </c>
      <c r="KG204">
        <v>-2.1919549908488989</v>
      </c>
      <c r="KH204">
        <v>0.49332356866216287</v>
      </c>
      <c r="KI204">
        <v>0.63447259890381247</v>
      </c>
      <c r="KJ204">
        <v>-1.5803925634827465</v>
      </c>
      <c r="KK204">
        <v>-1.0621761248330586</v>
      </c>
      <c r="KL204">
        <v>-0.28203430701978505</v>
      </c>
      <c r="KM204">
        <v>0.30159299058141187</v>
      </c>
      <c r="KN204">
        <v>0.86868112703086808</v>
      </c>
      <c r="KO204">
        <v>-1.2773375601682346</v>
      </c>
      <c r="KP204">
        <v>-0.81226630754827056</v>
      </c>
      <c r="KQ204">
        <v>-1.7863749235402793</v>
      </c>
      <c r="KR204">
        <v>1.19194282888202</v>
      </c>
      <c r="KS204">
        <v>-6.5874701249413192E-2</v>
      </c>
      <c r="KT204">
        <v>1.5066461855894886</v>
      </c>
      <c r="KU204">
        <v>-1.2421560313669033</v>
      </c>
      <c r="KV204">
        <v>1.5588921087328345</v>
      </c>
      <c r="KW204">
        <v>5.5451891967095435E-2</v>
      </c>
      <c r="KX204">
        <v>-0.35651169127959292</v>
      </c>
      <c r="KY204">
        <v>-4.8557922127656639E-2</v>
      </c>
      <c r="KZ204">
        <v>0.79189931057044305</v>
      </c>
      <c r="LA204">
        <v>-1.4385659596882761</v>
      </c>
      <c r="LB204">
        <v>-1.3321641745278612</v>
      </c>
      <c r="LC204">
        <v>1.9013714336324483</v>
      </c>
      <c r="LD204">
        <v>-0.42673036659834906</v>
      </c>
      <c r="LE204">
        <v>1.6482226783409715</v>
      </c>
      <c r="LF204">
        <v>0.16665580915287137</v>
      </c>
      <c r="LG204">
        <v>0.38412281355704181</v>
      </c>
      <c r="LH204">
        <v>-0.8838424037094228</v>
      </c>
      <c r="LI204">
        <v>1.4069973985897377</v>
      </c>
      <c r="LJ204">
        <v>0.60095771914348006</v>
      </c>
      <c r="LK204">
        <v>0.49289155867882073</v>
      </c>
      <c r="LL204">
        <v>-3.7455265555763617E-2</v>
      </c>
      <c r="LM204">
        <v>0.70552459874306805</v>
      </c>
      <c r="LN204">
        <v>-0.77991899161133915</v>
      </c>
      <c r="LO204">
        <v>0.66412894739187323</v>
      </c>
      <c r="LP204">
        <v>-0.89771901912172325</v>
      </c>
      <c r="LQ204">
        <v>-0.24291807676490862</v>
      </c>
      <c r="LR204">
        <v>0.11388465281925164</v>
      </c>
      <c r="LS204">
        <v>-1.0040002962341532</v>
      </c>
      <c r="LT204">
        <v>-0.15038722267490812</v>
      </c>
      <c r="LU204">
        <v>0.67369683165452443</v>
      </c>
      <c r="LV204">
        <v>-1.4308579920907505</v>
      </c>
      <c r="LW204">
        <v>0.59784497352666222</v>
      </c>
      <c r="LX204">
        <v>-0.79410028774873354</v>
      </c>
      <c r="LY204">
        <v>-1.1286601875326596</v>
      </c>
      <c r="LZ204">
        <v>-0.5071069608675316</v>
      </c>
      <c r="MA204">
        <v>-0.28769136406481266</v>
      </c>
      <c r="MB204">
        <v>0.81269263318972662</v>
      </c>
      <c r="MC204">
        <v>2.4133078113663942</v>
      </c>
      <c r="MD204">
        <v>-0.55351165428874083</v>
      </c>
      <c r="ME204">
        <v>0.10449525689182337</v>
      </c>
      <c r="MF204">
        <v>-0.35838638723362237</v>
      </c>
      <c r="MG204">
        <v>0.90818502940237522</v>
      </c>
      <c r="MH204">
        <v>0.37565314414678141</v>
      </c>
      <c r="MI204">
        <v>-0.48650917960912921</v>
      </c>
      <c r="MJ204">
        <v>-0.56155386118916795</v>
      </c>
      <c r="MK204">
        <v>0.85592205323337112</v>
      </c>
      <c r="ML204">
        <v>-1.76310095412191</v>
      </c>
      <c r="MM204">
        <v>9.1428091764100827E-2</v>
      </c>
      <c r="MN204">
        <v>-0.57983015722129494</v>
      </c>
      <c r="MO204">
        <v>-0.4002322384621948</v>
      </c>
      <c r="MP204">
        <v>0.10857320376089774</v>
      </c>
      <c r="MQ204">
        <v>0.65452695707790554</v>
      </c>
      <c r="MR204">
        <v>-1.4901934264344163</v>
      </c>
      <c r="MS204">
        <v>1.0167445907427464</v>
      </c>
      <c r="MT204">
        <v>0.85857436715741642</v>
      </c>
      <c r="MU204">
        <v>1.5244995665852912</v>
      </c>
      <c r="MV204">
        <v>0.69389670898090117</v>
      </c>
      <c r="MW204">
        <v>1.2653231351578142</v>
      </c>
      <c r="MX204">
        <v>-0.26947986953018699</v>
      </c>
      <c r="MY204">
        <v>-0.20268544176360592</v>
      </c>
      <c r="MZ204">
        <v>8.3979330156580545E-2</v>
      </c>
      <c r="NA204">
        <v>-0.40753548091743141</v>
      </c>
      <c r="NB204">
        <v>-0.62942717704572715</v>
      </c>
      <c r="NC204">
        <v>-4.0822669689077884E-2</v>
      </c>
      <c r="ND204">
        <v>1.0954408935504034</v>
      </c>
      <c r="NE204">
        <v>-0.63372340264322702</v>
      </c>
      <c r="NF204">
        <v>0.59163653531868476</v>
      </c>
      <c r="NG204">
        <v>-0.8042070476221852</v>
      </c>
      <c r="NH204">
        <v>0.94652250481885858</v>
      </c>
      <c r="NI204">
        <v>-0.17100092009059153</v>
      </c>
      <c r="NJ204">
        <v>0.88293745648115873</v>
      </c>
      <c r="NK204">
        <v>-0.87438593254773878</v>
      </c>
      <c r="NL204">
        <v>0.77227014116942883</v>
      </c>
      <c r="NM204">
        <v>-0.71083377406466752</v>
      </c>
      <c r="NN204">
        <v>3.8066900742705911E-2</v>
      </c>
      <c r="NO204">
        <v>-0.17892375581141096</v>
      </c>
      <c r="NP204">
        <v>1.7026923160301521</v>
      </c>
      <c r="NQ204">
        <v>0.36083520171814598</v>
      </c>
      <c r="NR204">
        <v>0.51862571126548573</v>
      </c>
      <c r="NS204">
        <v>-0.77629465522477403</v>
      </c>
      <c r="NT204">
        <v>-0.8118399819068145</v>
      </c>
      <c r="NU204">
        <v>-0.97973043011734262</v>
      </c>
      <c r="NV204">
        <v>-0.9481982488068752</v>
      </c>
      <c r="NW204">
        <v>-0.60600541473831981</v>
      </c>
      <c r="NX204">
        <v>4.350340532255359E-2</v>
      </c>
      <c r="NY204">
        <v>-5.9512785810511559E-2</v>
      </c>
      <c r="NZ204">
        <v>0.86589579950668849</v>
      </c>
      <c r="OA204">
        <v>1.1771317076636478</v>
      </c>
      <c r="OB204">
        <v>-0.18452396943757776</v>
      </c>
      <c r="OC204">
        <v>0.2083891104120994</v>
      </c>
      <c r="OD204">
        <v>-1.3299404599820264</v>
      </c>
      <c r="OE204">
        <v>-0.28163640308775939</v>
      </c>
      <c r="OF204">
        <v>-1.4413717508432455</v>
      </c>
      <c r="OG204">
        <v>-1.0253779691993259</v>
      </c>
      <c r="OH204">
        <v>-1.7062893675756641</v>
      </c>
      <c r="OI204">
        <v>0.74039689934579656</v>
      </c>
      <c r="OJ204">
        <v>1.8086984709952958</v>
      </c>
      <c r="OK204">
        <v>-1.8944228941109031</v>
      </c>
      <c r="OL204">
        <v>1.1815791367553174</v>
      </c>
      <c r="OM204">
        <v>0.17915681382874027</v>
      </c>
      <c r="ON204">
        <v>-1.0878056855290197</v>
      </c>
      <c r="OO204">
        <v>-0.15588284441037104</v>
      </c>
      <c r="OP204">
        <v>-0.35912080420530401</v>
      </c>
      <c r="OQ204">
        <v>-2.0791958377230912</v>
      </c>
      <c r="OR204">
        <v>1.3069529813947156</v>
      </c>
      <c r="OS204">
        <v>1.5264595276676118</v>
      </c>
      <c r="OT204">
        <v>-0.90288267529103905</v>
      </c>
      <c r="OU204">
        <v>0.17294155441049952</v>
      </c>
      <c r="OV204">
        <v>0.77484855864895508</v>
      </c>
      <c r="OW204">
        <v>0.32473167266289238</v>
      </c>
      <c r="OX204">
        <v>-0.27384544409869704</v>
      </c>
      <c r="OY204">
        <v>0.43865838961210102</v>
      </c>
      <c r="OZ204">
        <v>0.86289446699083783</v>
      </c>
      <c r="PA204">
        <v>0.44777380026062019</v>
      </c>
      <c r="PB204">
        <v>-1.100193003367167</v>
      </c>
      <c r="PC204">
        <v>-1.8397986423224211</v>
      </c>
      <c r="PD204">
        <v>1.1506290320539847</v>
      </c>
      <c r="PE204">
        <v>0.35602283787738997</v>
      </c>
      <c r="PF204">
        <v>0.6333493729471229</v>
      </c>
      <c r="PG204">
        <v>-0.89737568487180397</v>
      </c>
      <c r="PH204">
        <v>-0.64790810938575305</v>
      </c>
      <c r="PI204">
        <v>0.52660425353678875</v>
      </c>
      <c r="PJ204">
        <v>-0.11812062439275905</v>
      </c>
      <c r="PK204">
        <v>0.20666902855737135</v>
      </c>
      <c r="PL204">
        <v>1.7269849195145071</v>
      </c>
      <c r="PM204">
        <v>-0.70945588959148154</v>
      </c>
      <c r="PN204">
        <v>1.0009671314037405</v>
      </c>
      <c r="PO204">
        <v>-1.4485431165667251</v>
      </c>
      <c r="PP204">
        <v>-1.5887144400039688</v>
      </c>
      <c r="PQ204">
        <v>1.0947451301035471</v>
      </c>
      <c r="PR204">
        <v>-1.108355718315579</v>
      </c>
      <c r="PS204">
        <v>2.4008295440580696</v>
      </c>
      <c r="PT204">
        <v>0.57702663980307989</v>
      </c>
      <c r="PU204">
        <v>-0.28657495931838639</v>
      </c>
      <c r="PV204">
        <v>6.5721224018489011E-2</v>
      </c>
      <c r="PW204">
        <v>0.37573499866994098</v>
      </c>
      <c r="PX204">
        <v>2.8758950065821409</v>
      </c>
      <c r="PY204">
        <v>0.8168490239768289</v>
      </c>
      <c r="PZ204">
        <v>0.81556891018408351</v>
      </c>
      <c r="QA204">
        <v>3.446984919719398E-2</v>
      </c>
      <c r="QB204">
        <v>-1.2295140550122596</v>
      </c>
      <c r="QC204">
        <v>0.55565351431141607</v>
      </c>
      <c r="QD204">
        <v>-1.1433917279646266</v>
      </c>
      <c r="QE204">
        <v>1.241496647708118</v>
      </c>
      <c r="QF204">
        <v>-0.48229367166641168</v>
      </c>
      <c r="QG204">
        <v>-0.12937448445882183</v>
      </c>
      <c r="QH204">
        <v>0.29615307539643254</v>
      </c>
      <c r="QI204">
        <v>-0.4819503374164924</v>
      </c>
      <c r="QJ204">
        <v>-1.3430189937935211</v>
      </c>
      <c r="QK204">
        <v>-1.272337613045238</v>
      </c>
      <c r="QL204">
        <v>-0.63129391492111608</v>
      </c>
      <c r="QM204">
        <v>-3.4240201784996316E-2</v>
      </c>
      <c r="QN204">
        <v>0.580735104449559</v>
      </c>
      <c r="QO204">
        <v>0.75059688242617995</v>
      </c>
      <c r="QP204">
        <v>1.620587681827601</v>
      </c>
      <c r="QQ204">
        <v>-1.6955618775682524</v>
      </c>
      <c r="QR204">
        <v>2.1186497178860009</v>
      </c>
      <c r="QS204">
        <v>-0.15294062905013561</v>
      </c>
      <c r="QT204">
        <v>-0.70464238888234831</v>
      </c>
      <c r="QU204">
        <v>1.3615340321848635</v>
      </c>
      <c r="QV204">
        <v>-1.3919225239078514</v>
      </c>
      <c r="QW204">
        <v>-4.4038870328222401E-2</v>
      </c>
      <c r="QX204">
        <v>-2.5820554583333433E-2</v>
      </c>
      <c r="QY204">
        <v>6.9554744186461903E-2</v>
      </c>
      <c r="QZ204">
        <v>-7.8375705925282091E-2</v>
      </c>
      <c r="RA204">
        <v>-0.15619207260897383</v>
      </c>
      <c r="RB204">
        <v>-1.5719160728622228</v>
      </c>
      <c r="RC204">
        <v>0.60224010667297989</v>
      </c>
      <c r="RD204">
        <v>0.61883156377007253</v>
      </c>
      <c r="RE204">
        <v>1.8862101569538936</v>
      </c>
      <c r="RF204">
        <v>-1.0747658052423503</v>
      </c>
      <c r="RG204">
        <v>0.19433628040133044</v>
      </c>
      <c r="RH204">
        <v>-0.85990222942200489</v>
      </c>
      <c r="RI204">
        <v>0.30551746021956205</v>
      </c>
      <c r="RJ204">
        <v>-1.5348496162914671</v>
      </c>
      <c r="RK204">
        <v>1.4323518371384125</v>
      </c>
      <c r="RL204">
        <v>-0.29791181077598594</v>
      </c>
      <c r="RM204">
        <v>-0.38964572013355792</v>
      </c>
      <c r="RN204">
        <v>-0.12289774531382136</v>
      </c>
      <c r="RO204">
        <v>1.544863152957987</v>
      </c>
      <c r="RP204">
        <v>-2.1469168132171035</v>
      </c>
      <c r="RQ204">
        <v>-0.21981691133987624</v>
      </c>
      <c r="RR204">
        <v>-0.79357505455845967</v>
      </c>
      <c r="RS204">
        <v>-0.1173498276330065</v>
      </c>
      <c r="RT204">
        <v>0.4772300599142909</v>
      </c>
      <c r="RU204">
        <v>0.26337602321291342</v>
      </c>
      <c r="RV204">
        <v>0.52818677431787364</v>
      </c>
      <c r="RW204">
        <v>-0.36663777791545726</v>
      </c>
      <c r="RX204">
        <v>1.063388026523171</v>
      </c>
      <c r="RY204">
        <v>-0.32513526093680412</v>
      </c>
      <c r="RZ204">
        <v>2.0622246665880084</v>
      </c>
      <c r="SA204">
        <v>0.99555109045468271</v>
      </c>
      <c r="SB204">
        <v>-0.27090777621197049</v>
      </c>
      <c r="SC204">
        <v>1.2011787475785241</v>
      </c>
      <c r="SD204">
        <v>0.2899241735576652</v>
      </c>
      <c r="SE204">
        <v>0.72260263550560921</v>
      </c>
      <c r="SF204">
        <v>-0.84756607066083234</v>
      </c>
      <c r="SG204">
        <v>7.5307298175175674E-2</v>
      </c>
    </row>
    <row r="205" spans="1:501">
      <c r="A205" t="s">
        <v>540</v>
      </c>
      <c r="B205">
        <v>1.0051417120848782</v>
      </c>
      <c r="C205">
        <v>1.6762351151555777</v>
      </c>
      <c r="D205">
        <v>0.64253754317178391</v>
      </c>
      <c r="E205">
        <v>-0.30359501579368953</v>
      </c>
      <c r="F205">
        <v>0.83156919572502375</v>
      </c>
      <c r="G205">
        <v>2.3371740098809823E-2</v>
      </c>
      <c r="H205">
        <v>2.0111201592953876</v>
      </c>
      <c r="I205">
        <v>0.1129603788285749</v>
      </c>
      <c r="J205">
        <v>-1.2322880138526671</v>
      </c>
      <c r="K205">
        <v>1.1317024473100901</v>
      </c>
      <c r="L205">
        <v>-0.38923303691262845</v>
      </c>
      <c r="M205">
        <v>0.36991309571021702</v>
      </c>
      <c r="N205">
        <v>-1.4513898349832743</v>
      </c>
      <c r="O205">
        <v>-0.12282043826417066</v>
      </c>
      <c r="P205">
        <v>-0.91945139502058737</v>
      </c>
      <c r="Q205">
        <v>-0.37795189200551249</v>
      </c>
      <c r="R205">
        <v>0.59446392697282135</v>
      </c>
      <c r="S205">
        <v>-0.36860228647128679</v>
      </c>
      <c r="T205">
        <v>0.29367583920247853</v>
      </c>
      <c r="U205">
        <v>0.95699078883626498</v>
      </c>
      <c r="V205">
        <v>0.6968184607103467</v>
      </c>
      <c r="W205">
        <v>-0.65822860051412135</v>
      </c>
      <c r="X205">
        <v>1.1463362170616165</v>
      </c>
      <c r="Y205">
        <v>0.17643742467043921</v>
      </c>
      <c r="Z205">
        <v>-0.70503460847248789</v>
      </c>
      <c r="AA205">
        <v>1.4635588740929961</v>
      </c>
      <c r="AB205">
        <v>1.0449866749695502</v>
      </c>
      <c r="AC205">
        <v>-0.15898081073828507</v>
      </c>
      <c r="AD205">
        <v>-0.29183979677327443</v>
      </c>
      <c r="AE205">
        <v>-1.016874193737749</v>
      </c>
      <c r="AF205">
        <v>0.33410060495953076</v>
      </c>
      <c r="AG205">
        <v>0.90610683400882408</v>
      </c>
      <c r="AH205">
        <v>-0.97541260402067564</v>
      </c>
      <c r="AI205">
        <v>-1.3211001714807935</v>
      </c>
      <c r="AJ205">
        <v>1.3145381672075018</v>
      </c>
      <c r="AK205">
        <v>-0.59866806623176672</v>
      </c>
      <c r="AL205">
        <v>-1.5606974557158537</v>
      </c>
      <c r="AM205">
        <v>0.89863533503375947</v>
      </c>
      <c r="AN205">
        <v>1.1126076060463674</v>
      </c>
      <c r="AO205">
        <v>0.30287310437415726</v>
      </c>
      <c r="AP205">
        <v>0.55377995522576384</v>
      </c>
      <c r="AQ205">
        <v>-1.0650046533555724</v>
      </c>
      <c r="AR205">
        <v>0.17814727470977232</v>
      </c>
      <c r="AS205">
        <v>0.85371766544994898</v>
      </c>
      <c r="AT205">
        <v>0.71231170295504853</v>
      </c>
      <c r="AU205">
        <v>-0.12359123502392322</v>
      </c>
      <c r="AV205">
        <v>-0.4559910848911386</v>
      </c>
      <c r="AW205">
        <v>0.11457700566097628</v>
      </c>
      <c r="AX205">
        <v>0.45709498408541549</v>
      </c>
      <c r="AY205">
        <v>0.21222149371169508</v>
      </c>
      <c r="AZ205">
        <v>-1.1615225048444699</v>
      </c>
      <c r="BA205">
        <v>-1.3661883713211864</v>
      </c>
      <c r="BB205">
        <v>0.83351551438681781</v>
      </c>
      <c r="BC205">
        <v>0.14574652595911175</v>
      </c>
      <c r="BD205">
        <v>0.42547299017314799</v>
      </c>
      <c r="BE205">
        <v>2.184424374718219</v>
      </c>
      <c r="BF205">
        <v>-0.11989186532446183</v>
      </c>
      <c r="BG205">
        <v>-0.902766714716563</v>
      </c>
      <c r="BH205">
        <v>2.0366132957860827</v>
      </c>
      <c r="BI205">
        <v>-0.32682919481885619</v>
      </c>
      <c r="BJ205">
        <v>-0.35700054468179587</v>
      </c>
      <c r="BK205">
        <v>-0.57540091802366078</v>
      </c>
      <c r="BL205">
        <v>-0.86023419498815201</v>
      </c>
      <c r="BM205">
        <v>9.6729309007059783E-2</v>
      </c>
      <c r="BN205">
        <v>-1.0509484127396718</v>
      </c>
      <c r="BO205">
        <v>0.38214693631744012</v>
      </c>
      <c r="BP205">
        <v>-3.9522092265542597E-2</v>
      </c>
      <c r="BQ205">
        <v>-0.51381789489823859</v>
      </c>
      <c r="BR205">
        <v>-0.75802063292940147</v>
      </c>
      <c r="BS205">
        <v>-0.23638335733267013</v>
      </c>
      <c r="BT205">
        <v>0.55895952755236067</v>
      </c>
      <c r="BU205">
        <v>-1.8063474271912128</v>
      </c>
      <c r="BV205">
        <v>0.99605586001416668</v>
      </c>
      <c r="BW205">
        <v>1.4595525499316864</v>
      </c>
      <c r="BX205">
        <v>0.91270067059667781</v>
      </c>
      <c r="BY205">
        <v>0.67158680394641124</v>
      </c>
      <c r="BZ205">
        <v>0.14907186596246902</v>
      </c>
      <c r="CA205">
        <v>1.7703860066831112</v>
      </c>
      <c r="CB205">
        <v>-5.6753606259007938E-2</v>
      </c>
      <c r="CC205">
        <v>-0.90507001004880294</v>
      </c>
      <c r="CD205">
        <v>1.8282844393979758</v>
      </c>
      <c r="CE205">
        <v>-1.1113297659903765</v>
      </c>
      <c r="CF205">
        <v>-1.7766524251783267</v>
      </c>
      <c r="CG205">
        <v>-0.64922915044007823</v>
      </c>
      <c r="CH205">
        <v>1.1460429050202947</v>
      </c>
      <c r="CI205">
        <v>-8.1982989286188968E-2</v>
      </c>
      <c r="CJ205">
        <v>-0.4834976152778836</v>
      </c>
      <c r="CK205">
        <v>0.9619589036446996</v>
      </c>
      <c r="CL205">
        <v>0.88712567958282307</v>
      </c>
      <c r="CM205">
        <v>-1.3136309462424833</v>
      </c>
      <c r="CN205">
        <v>-0.75323669079807587</v>
      </c>
      <c r="CO205">
        <v>-1.0581516107777134</v>
      </c>
      <c r="CP205">
        <v>-1.3941462384536862</v>
      </c>
      <c r="CQ205">
        <v>0.82145106716779992</v>
      </c>
      <c r="CR205">
        <v>0.95541963673895225</v>
      </c>
      <c r="CS205">
        <v>1.1472229743958451</v>
      </c>
      <c r="CT205">
        <v>-1.0278404261043761</v>
      </c>
      <c r="CU205">
        <v>8.3364284364506602E-2</v>
      </c>
      <c r="CV205">
        <v>0.7933658707770519</v>
      </c>
      <c r="CW205">
        <v>-0.85801957538933493</v>
      </c>
      <c r="CX205">
        <v>0.49773461796576157</v>
      </c>
      <c r="CY205">
        <v>0.39270162233151495</v>
      </c>
      <c r="CZ205">
        <v>0.72101329351426102</v>
      </c>
      <c r="DA205">
        <v>0.70758687797933817</v>
      </c>
      <c r="DB205">
        <v>2.6574343792162836</v>
      </c>
      <c r="DC205">
        <v>1.0986514098476619</v>
      </c>
      <c r="DD205">
        <v>1.038274604070466</v>
      </c>
      <c r="DE205">
        <v>2.9330112738534808</v>
      </c>
      <c r="DF205">
        <v>-1.1646807251963764</v>
      </c>
      <c r="DG205">
        <v>0.5406286618381273</v>
      </c>
      <c r="DH205">
        <v>-9.7959400591207668E-2</v>
      </c>
      <c r="DI205">
        <v>0.36991309571021702</v>
      </c>
      <c r="DJ205">
        <v>-6.7484506871551275E-2</v>
      </c>
      <c r="DK205">
        <v>0.30607907319790684</v>
      </c>
      <c r="DL205">
        <v>0.88599108494236134</v>
      </c>
      <c r="DM205">
        <v>1.2987311492906883</v>
      </c>
      <c r="DN205">
        <v>-1.0342182577005588</v>
      </c>
      <c r="DO205">
        <v>-0.50467406254028901</v>
      </c>
      <c r="DP205">
        <v>-8.559140951547306E-2</v>
      </c>
      <c r="DQ205">
        <v>-1.0217604540230241</v>
      </c>
      <c r="DR205">
        <v>0.96597659648978151</v>
      </c>
      <c r="DS205">
        <v>1.2048531061736867E-2</v>
      </c>
      <c r="DT205">
        <v>2.2662061383016407</v>
      </c>
      <c r="DU205">
        <v>0.25633426048443653</v>
      </c>
      <c r="DV205">
        <v>-7.3696355684660375E-2</v>
      </c>
      <c r="DW205">
        <v>1.1028578228433616</v>
      </c>
      <c r="DX205">
        <v>-0.6730260793119669</v>
      </c>
      <c r="DY205">
        <v>0.78313860285561532</v>
      </c>
      <c r="DZ205">
        <v>0.19044136934098788</v>
      </c>
      <c r="EA205">
        <v>-1.5061732483445667</v>
      </c>
      <c r="EB205">
        <v>-0.24402083909080829</v>
      </c>
      <c r="EC205">
        <v>-0.42890974327747244</v>
      </c>
      <c r="ED205">
        <v>-0.28322915568423923</v>
      </c>
      <c r="EE205">
        <v>0.95686800705152564</v>
      </c>
      <c r="EF205">
        <v>-1.5682417142670602</v>
      </c>
      <c r="EG205">
        <v>1.3795352060697041</v>
      </c>
      <c r="EH205">
        <v>0.53788653531228192</v>
      </c>
      <c r="EI205">
        <v>2.9218790587037802</v>
      </c>
      <c r="EJ205">
        <v>0.52862787924823351</v>
      </c>
      <c r="EK205">
        <v>0.59528474594117142</v>
      </c>
      <c r="EL205">
        <v>0.35333414416527376</v>
      </c>
      <c r="EM205">
        <v>-0.49358277465216815</v>
      </c>
      <c r="EN205">
        <v>1.168912149296375</v>
      </c>
      <c r="EO205">
        <v>-8.3748545876005664E-2</v>
      </c>
      <c r="EP205">
        <v>-1.241496647708118</v>
      </c>
      <c r="EQ205">
        <v>-1.4925171853974462</v>
      </c>
      <c r="ER205">
        <v>-0.92120217232150026</v>
      </c>
      <c r="ES205">
        <v>-0.72977172749233432</v>
      </c>
      <c r="ET205">
        <v>-0.46057948566158302</v>
      </c>
      <c r="EU205">
        <v>-0.50606331569724716</v>
      </c>
      <c r="EV205">
        <v>0.1089574652723968</v>
      </c>
      <c r="EW205">
        <v>-1.0340863809688017</v>
      </c>
      <c r="EX205">
        <v>-1.5811929188203067</v>
      </c>
      <c r="EY205">
        <v>0.42229316932207439</v>
      </c>
      <c r="EZ205">
        <v>1.5974228517734446</v>
      </c>
      <c r="FA205">
        <v>-0.70141027208592277</v>
      </c>
      <c r="FB205">
        <v>2.071947164949961</v>
      </c>
      <c r="FC205">
        <v>0.19121898731100373</v>
      </c>
      <c r="FD205">
        <v>1.6417106962762773</v>
      </c>
      <c r="FE205">
        <v>-0.30632008929387666</v>
      </c>
      <c r="FF205">
        <v>1.0076792023028247</v>
      </c>
      <c r="FG205">
        <v>1.9281651475466788</v>
      </c>
      <c r="FH205">
        <v>-0.80727659224066883</v>
      </c>
      <c r="FI205">
        <v>0.7051335160213057</v>
      </c>
      <c r="FJ205">
        <v>0.76856395025970414</v>
      </c>
      <c r="FK205">
        <v>-1.159271505457582</v>
      </c>
      <c r="FL205">
        <v>-0.23198026610771194</v>
      </c>
      <c r="FM205">
        <v>0.77629465522477403</v>
      </c>
      <c r="FN205">
        <v>6.296204446698539E-2</v>
      </c>
      <c r="FO205">
        <v>0.78209950515883975</v>
      </c>
      <c r="FP205">
        <v>0.49868731366586871</v>
      </c>
      <c r="FQ205">
        <v>0.69331235863501206</v>
      </c>
      <c r="FR205">
        <v>0.93924427346792072</v>
      </c>
      <c r="FS205">
        <v>-0.49107825361716095</v>
      </c>
      <c r="FT205">
        <v>-1.1964698387600947</v>
      </c>
      <c r="FU205">
        <v>-0.40603936213301495</v>
      </c>
      <c r="FV205">
        <v>0.87899024947546422</v>
      </c>
      <c r="FW205">
        <v>1.3096541806589812</v>
      </c>
      <c r="FX205">
        <v>-1.033824901242042</v>
      </c>
      <c r="FY205">
        <v>-1.1958445611526258</v>
      </c>
      <c r="FZ205">
        <v>0.29767193154839333</v>
      </c>
      <c r="GA205">
        <v>0.25791564439714421</v>
      </c>
      <c r="GB205">
        <v>0.68110693973721936</v>
      </c>
      <c r="GC205">
        <v>-0.91595438789227046</v>
      </c>
      <c r="GD205">
        <v>-1.5643308870494366</v>
      </c>
      <c r="GE205">
        <v>-0.75110392572241835</v>
      </c>
      <c r="GF205">
        <v>-1.5998921298887581</v>
      </c>
      <c r="GG205">
        <v>-0.76006017479812726</v>
      </c>
      <c r="GH205">
        <v>0.24551809474360198</v>
      </c>
      <c r="GI205">
        <v>1.3685257727047428</v>
      </c>
      <c r="GJ205">
        <v>-0.82919314081664197</v>
      </c>
      <c r="GK205">
        <v>1.5097475625225343</v>
      </c>
      <c r="GL205">
        <v>-0.22154154066811316</v>
      </c>
      <c r="GM205">
        <v>-0.28864860723842867</v>
      </c>
      <c r="GN205">
        <v>-0.36059077501704451</v>
      </c>
      <c r="GO205">
        <v>-0.95856194093357772</v>
      </c>
      <c r="GP205">
        <v>1.0554754226177465</v>
      </c>
      <c r="GQ205">
        <v>0.30407591111725196</v>
      </c>
      <c r="GR205">
        <v>-0.22742483452020679</v>
      </c>
      <c r="GS205">
        <v>0.80812469605007209</v>
      </c>
      <c r="GT205">
        <v>-1.6703415894880891</v>
      </c>
      <c r="GU205">
        <v>-1.4280976756708696</v>
      </c>
      <c r="GV205">
        <v>-0.20471588868531398</v>
      </c>
      <c r="GW205">
        <v>0.20003085410280619</v>
      </c>
      <c r="GX205">
        <v>1.527932909084484</v>
      </c>
      <c r="GY205">
        <v>-1.0410326467535924</v>
      </c>
      <c r="GZ205">
        <v>-0.41736370803846512</v>
      </c>
      <c r="HA205">
        <v>-1.1730116966646165</v>
      </c>
      <c r="HB205">
        <v>0.1387149950460298</v>
      </c>
      <c r="HC205">
        <v>1.8327773432247341</v>
      </c>
      <c r="HD205">
        <v>-1.9813887774944305</v>
      </c>
      <c r="HE205">
        <v>-1.4255556379794143</v>
      </c>
      <c r="HF205">
        <v>0.81311782196280546</v>
      </c>
      <c r="HG205">
        <v>-0.72160901254392229</v>
      </c>
      <c r="HH205">
        <v>-1.4140277926344424</v>
      </c>
      <c r="HI205">
        <v>0.68826238930341788</v>
      </c>
      <c r="HJ205">
        <v>-0.13964154277346097</v>
      </c>
      <c r="HK205">
        <v>-0.65965423345915042</v>
      </c>
      <c r="HL205">
        <v>0.14713805285282433</v>
      </c>
      <c r="HM205">
        <v>-0.3553702754288679</v>
      </c>
      <c r="HN205">
        <v>0.97332076620659791</v>
      </c>
      <c r="HO205">
        <v>0.75394837040221319</v>
      </c>
      <c r="HP205">
        <v>-1.4837223716313019</v>
      </c>
      <c r="HQ205">
        <v>1.1481097317300737</v>
      </c>
      <c r="HR205">
        <v>0.74372110248077661</v>
      </c>
      <c r="HS205">
        <v>1.012776920106262</v>
      </c>
      <c r="HT205">
        <v>-0.56012140703387558</v>
      </c>
      <c r="HU205">
        <v>1.3695034795091487</v>
      </c>
      <c r="HV205">
        <v>-1.0868393474083859</v>
      </c>
      <c r="HW205">
        <v>-0.48220840653812047</v>
      </c>
      <c r="HX205">
        <v>-0.14868533071421552</v>
      </c>
      <c r="HY205">
        <v>8.7818534666439518E-2</v>
      </c>
      <c r="HZ205">
        <v>1.2429836715455167</v>
      </c>
      <c r="IA205">
        <v>-1.0612347978167236</v>
      </c>
      <c r="IB205">
        <v>0.72668058237468358</v>
      </c>
      <c r="IC205">
        <v>-0.42346414375060704</v>
      </c>
      <c r="ID205">
        <v>0.67811924964189529</v>
      </c>
      <c r="IE205">
        <v>-0.95626546681160107</v>
      </c>
      <c r="IF205">
        <v>-1.5950263332342729E-2</v>
      </c>
      <c r="IG205">
        <v>0.86278305388987064</v>
      </c>
      <c r="IH205">
        <v>-0.39625660974706989</v>
      </c>
      <c r="II205">
        <v>-1.3884573490940966E-2</v>
      </c>
      <c r="IJ205">
        <v>-0.32030015972850379</v>
      </c>
      <c r="IK205">
        <v>-0.5330309704731917</v>
      </c>
      <c r="IL205">
        <v>-1.095859261113219</v>
      </c>
      <c r="IM205">
        <v>-1.0135431693925057</v>
      </c>
      <c r="IN205">
        <v>-0.5506603883986827</v>
      </c>
      <c r="IO205">
        <v>0.10849589671124704</v>
      </c>
      <c r="IP205">
        <v>1.0394546734460164</v>
      </c>
      <c r="IQ205">
        <v>-0.78261791713885032</v>
      </c>
      <c r="IR205">
        <v>2.0076640794286504</v>
      </c>
      <c r="IS205">
        <v>-1.1547899703145958</v>
      </c>
      <c r="IT205">
        <v>0.64800133259268478</v>
      </c>
      <c r="IU205">
        <v>1.7089178072637878</v>
      </c>
      <c r="IV205">
        <v>-0.29487409847206436</v>
      </c>
      <c r="IW205">
        <v>0.78313860285561532</v>
      </c>
      <c r="IX205">
        <v>-0.15015530152595602</v>
      </c>
      <c r="IY205">
        <v>-0.54870383792149369</v>
      </c>
      <c r="IZ205">
        <v>0.56021235650405288</v>
      </c>
      <c r="JA205">
        <v>-2.5316330720670521</v>
      </c>
      <c r="JB205">
        <v>0.48564857024757657</v>
      </c>
      <c r="JC205">
        <v>-1.2218947631481569</v>
      </c>
      <c r="JD205">
        <v>0.41061298361455556</v>
      </c>
      <c r="JE205">
        <v>0.71290287451120093</v>
      </c>
      <c r="JF205">
        <v>0.56648786994628608</v>
      </c>
      <c r="JG205">
        <v>0.40446138882543892</v>
      </c>
      <c r="JH205">
        <v>1.256175892194733</v>
      </c>
      <c r="JI205">
        <v>0.93154085334390402</v>
      </c>
      <c r="JJ205">
        <v>0.20752850105054677</v>
      </c>
      <c r="JK205">
        <v>0.32255570658890065</v>
      </c>
      <c r="JL205">
        <v>-0.49366917664883658</v>
      </c>
      <c r="JM205">
        <v>0.15131604413909372</v>
      </c>
      <c r="JN205">
        <v>-0.77846834756201133</v>
      </c>
      <c r="JO205">
        <v>-1.097673703043256</v>
      </c>
      <c r="JP205">
        <v>-1.5542673281743191</v>
      </c>
      <c r="JQ205">
        <v>0.28729232326440979</v>
      </c>
      <c r="JR205">
        <v>-7.1241856858250685E-2</v>
      </c>
      <c r="JS205">
        <v>-0.78282710092025809</v>
      </c>
      <c r="JT205">
        <v>1.5378373063867912</v>
      </c>
      <c r="JU205">
        <v>-0.32699063012842089</v>
      </c>
      <c r="JV205">
        <v>1.6054173102020286</v>
      </c>
      <c r="JW205">
        <v>2.2298445401247591</v>
      </c>
      <c r="JX205">
        <v>-1.1991346582362894</v>
      </c>
      <c r="JY205">
        <v>0.35488142202666495</v>
      </c>
      <c r="JZ205">
        <v>1.255839379155077</v>
      </c>
      <c r="KA205">
        <v>-0.97062184067908674</v>
      </c>
      <c r="KB205">
        <v>0.73317096394021064</v>
      </c>
      <c r="KC205">
        <v>-0.25348981580464169</v>
      </c>
      <c r="KD205">
        <v>1.8807986634783447</v>
      </c>
      <c r="KE205">
        <v>-1.4127817848930135</v>
      </c>
      <c r="KF205">
        <v>0.33539436117280275</v>
      </c>
      <c r="KG205">
        <v>-1.2398436410876457</v>
      </c>
      <c r="KH205">
        <v>-1.3785461305815261</v>
      </c>
      <c r="KI205">
        <v>0.89840568762156181</v>
      </c>
      <c r="KJ205">
        <v>-2.5797271518968046</v>
      </c>
      <c r="KK205">
        <v>-0.31812646739126649</v>
      </c>
      <c r="KL205">
        <v>-0.85757847045897506</v>
      </c>
      <c r="KM205">
        <v>0.50241624194313772</v>
      </c>
      <c r="KN205">
        <v>-0.67427436079015024</v>
      </c>
      <c r="KO205">
        <v>-4.3985437514493242E-3</v>
      </c>
      <c r="KP205">
        <v>-0.60114075495221186</v>
      </c>
      <c r="KQ205">
        <v>0.46585910240537487</v>
      </c>
      <c r="KR205">
        <v>-0.52528775995597243</v>
      </c>
      <c r="KS205">
        <v>0.52678046813525725</v>
      </c>
      <c r="KT205">
        <v>-0.71162048698170111</v>
      </c>
      <c r="KU205">
        <v>1.6051399143179879</v>
      </c>
      <c r="KV205">
        <v>-0.77288859756663442</v>
      </c>
      <c r="KW205">
        <v>4.6488821681123227E-2</v>
      </c>
      <c r="KX205">
        <v>-1.0418216334073804</v>
      </c>
      <c r="KY205">
        <v>-0.91281663117115386</v>
      </c>
      <c r="KZ205">
        <v>-0.38535745261469856</v>
      </c>
      <c r="LA205">
        <v>-0.76548303695744835</v>
      </c>
      <c r="LB205">
        <v>-0.17853608369478025</v>
      </c>
      <c r="LC205">
        <v>1.0188000487687532</v>
      </c>
      <c r="LD205">
        <v>-1.5933255781419575</v>
      </c>
      <c r="LE205">
        <v>0.4882326720689889</v>
      </c>
      <c r="LF205">
        <v>-0.23740653887216467</v>
      </c>
      <c r="LG205">
        <v>-2.1469168132171035</v>
      </c>
      <c r="LH205">
        <v>0.31113359000300989</v>
      </c>
      <c r="LI205">
        <v>0.30688056540384423</v>
      </c>
      <c r="LJ205">
        <v>1.5779960449435748</v>
      </c>
      <c r="LK205">
        <v>1.7901629689731635</v>
      </c>
      <c r="LL205">
        <v>-0.45573642637464218</v>
      </c>
      <c r="LM205">
        <v>0.10449525689182337</v>
      </c>
      <c r="LN205">
        <v>-0.12837176655011717</v>
      </c>
      <c r="LO205">
        <v>-1.0678422768251039</v>
      </c>
      <c r="LP205">
        <v>-0.84592329585575499</v>
      </c>
      <c r="LQ205">
        <v>-0.16541434888495132</v>
      </c>
      <c r="LR205">
        <v>-1.6314925233018585</v>
      </c>
      <c r="LS205">
        <v>0.6240281891223276</v>
      </c>
      <c r="LT205">
        <v>0.13817384569847491</v>
      </c>
      <c r="LU205">
        <v>-7.8530320024583489E-2</v>
      </c>
      <c r="LV205">
        <v>-0.83644408732652664</v>
      </c>
      <c r="LW205">
        <v>-0.2695583134482149</v>
      </c>
      <c r="LX205">
        <v>0.67946757553727366</v>
      </c>
      <c r="LY205">
        <v>0.52959421736886725</v>
      </c>
      <c r="LZ205">
        <v>1.1207248462596908E-2</v>
      </c>
      <c r="MA205">
        <v>-0.29679313229280524</v>
      </c>
      <c r="MB205">
        <v>-0.60168986237840727</v>
      </c>
      <c r="MC205">
        <v>-0.98158579930895939</v>
      </c>
      <c r="MD205">
        <v>-1.6346848497050814</v>
      </c>
      <c r="ME205">
        <v>0.56532030612288509</v>
      </c>
      <c r="MF205">
        <v>0.35496327654982451</v>
      </c>
      <c r="MG205">
        <v>-0.73367118602618575</v>
      </c>
      <c r="MH205">
        <v>-1.8583978089736775</v>
      </c>
      <c r="MI205">
        <v>-5.0548578656162135E-2</v>
      </c>
      <c r="MJ205">
        <v>-0.9781251719687134</v>
      </c>
      <c r="MK205">
        <v>0.54986003306112252</v>
      </c>
      <c r="ML205">
        <v>1.3700878298550379</v>
      </c>
      <c r="MM205">
        <v>-1.9569324649637565</v>
      </c>
      <c r="MN205">
        <v>-1.1375277608749457</v>
      </c>
      <c r="MO205">
        <v>-7.6113337854621932E-3</v>
      </c>
      <c r="MP205">
        <v>1.91125764104072</v>
      </c>
      <c r="MQ205">
        <v>-1.2365489965304732</v>
      </c>
      <c r="MR205">
        <v>-0.38000735003151931</v>
      </c>
      <c r="MS205">
        <v>-0.56594899433548562</v>
      </c>
      <c r="MT205">
        <v>-0.17690354070509784</v>
      </c>
      <c r="MU205">
        <v>0.56262933867401443</v>
      </c>
      <c r="MV205">
        <v>0.6528216545120813</v>
      </c>
      <c r="MW205">
        <v>-1.0135431693925057</v>
      </c>
      <c r="MX205">
        <v>-1.9055914890486747</v>
      </c>
      <c r="MY205">
        <v>0.44295802581473254</v>
      </c>
      <c r="MZ205">
        <v>0.9010432222567033</v>
      </c>
      <c r="NA205">
        <v>6.1584159993799403E-3</v>
      </c>
      <c r="NB205">
        <v>-0.60867250795126893</v>
      </c>
      <c r="NC205">
        <v>0.6484742698376067</v>
      </c>
      <c r="ND205">
        <v>0.64018877310445532</v>
      </c>
      <c r="NE205">
        <v>-0.86623003880959004</v>
      </c>
      <c r="NF205">
        <v>-1.0554754226177465</v>
      </c>
      <c r="NG205">
        <v>-0.4807475306733977</v>
      </c>
      <c r="NH205">
        <v>1.4268243830883875</v>
      </c>
      <c r="NI205">
        <v>-0.37778818295919336</v>
      </c>
      <c r="NJ205">
        <v>0.23504640012106393</v>
      </c>
      <c r="NK205">
        <v>-0.27797796064987779</v>
      </c>
      <c r="NL205">
        <v>0.51530150813050568</v>
      </c>
      <c r="NM205">
        <v>0.50945800467161462</v>
      </c>
      <c r="NN205">
        <v>3.75314357370371E-2</v>
      </c>
      <c r="NO205">
        <v>2.1009509509894997</v>
      </c>
      <c r="NP205">
        <v>-1.3571025192504749</v>
      </c>
      <c r="NQ205">
        <v>0.83470808931451757</v>
      </c>
      <c r="NR205">
        <v>0.23512484403909184</v>
      </c>
      <c r="NS205">
        <v>0.30223304747778457</v>
      </c>
      <c r="NT205">
        <v>-0.68110693973721936</v>
      </c>
      <c r="NU205">
        <v>-0.71458089223597199</v>
      </c>
      <c r="NV205">
        <v>0.53206122174742632</v>
      </c>
      <c r="NW205">
        <v>-1.3851058611180633</v>
      </c>
      <c r="NX205">
        <v>0.14195961739460472</v>
      </c>
      <c r="NY205">
        <v>1.94209860637784</v>
      </c>
      <c r="NZ205">
        <v>-0.81866573964362033</v>
      </c>
      <c r="OA205">
        <v>-1.6152080206666142</v>
      </c>
      <c r="OB205">
        <v>1.4127817848930135</v>
      </c>
      <c r="OC205">
        <v>1.3460430636769161</v>
      </c>
      <c r="OD205">
        <v>1.3047974789515138</v>
      </c>
      <c r="OE205">
        <v>0.84395651356317103</v>
      </c>
      <c r="OF205">
        <v>-0.46441073209280148</v>
      </c>
      <c r="OG205">
        <v>-2.0042352844029665</v>
      </c>
      <c r="OH205">
        <v>1.4146530702419113</v>
      </c>
      <c r="OI205">
        <v>0.25649228518886957</v>
      </c>
      <c r="OJ205">
        <v>-1.1970951163675636</v>
      </c>
      <c r="OK205">
        <v>1.7674619812169112</v>
      </c>
      <c r="OL205">
        <v>-0.46142986320774071</v>
      </c>
      <c r="OM205">
        <v>-2.1819323592353612</v>
      </c>
      <c r="ON205">
        <v>-1.0323901733499952</v>
      </c>
      <c r="OO205">
        <v>0.12467125998227857</v>
      </c>
      <c r="OP205">
        <v>0.5822755611006869</v>
      </c>
      <c r="OQ205">
        <v>0.49513801059219986</v>
      </c>
      <c r="OR205">
        <v>-0.84701923697139136</v>
      </c>
      <c r="OS205">
        <v>-1.5378373063867912</v>
      </c>
      <c r="OT205">
        <v>0.44692797018797137</v>
      </c>
      <c r="OU205">
        <v>1.0453823051648214</v>
      </c>
      <c r="OV205">
        <v>0.68603526415245142</v>
      </c>
      <c r="OW205">
        <v>0.54275460570352152</v>
      </c>
      <c r="OX205">
        <v>-1.0605640454741661</v>
      </c>
      <c r="OY205">
        <v>-1.1363590601831675</v>
      </c>
      <c r="OZ205">
        <v>0.6045343070582021</v>
      </c>
      <c r="PA205">
        <v>-0.81855887401616201</v>
      </c>
      <c r="PB205">
        <v>0.88045453594531864</v>
      </c>
      <c r="PC205">
        <v>1.0975327313644812</v>
      </c>
      <c r="PD205">
        <v>-1.5468867786694318</v>
      </c>
      <c r="PE205">
        <v>1.2617533684533555</v>
      </c>
      <c r="PF205">
        <v>-2.4443806978524663E-2</v>
      </c>
      <c r="PG205">
        <v>0.24205064619309269</v>
      </c>
      <c r="PH205">
        <v>0.83362465375103056</v>
      </c>
      <c r="PI205">
        <v>-0.74170429797959514</v>
      </c>
      <c r="PJ205">
        <v>-3.2249545256490819E-2</v>
      </c>
      <c r="PK205">
        <v>0.93366907094605267</v>
      </c>
      <c r="PL205">
        <v>0.35447442314762156</v>
      </c>
      <c r="PM205">
        <v>-1.2354007594694849</v>
      </c>
      <c r="PN205">
        <v>-1.1724023352144286</v>
      </c>
      <c r="PO205">
        <v>0.69623411036445759</v>
      </c>
      <c r="PP205">
        <v>4.1588918975321576E-2</v>
      </c>
      <c r="PQ205">
        <v>1.6358535503968596</v>
      </c>
      <c r="PR205">
        <v>-0.7521202860516496</v>
      </c>
      <c r="PS205">
        <v>-0.99479848358896561</v>
      </c>
      <c r="PT205">
        <v>-0.76928358794248197</v>
      </c>
      <c r="PU205">
        <v>1.1360680218786001</v>
      </c>
      <c r="PV205">
        <v>1.3319800018507522</v>
      </c>
      <c r="PW205">
        <v>2.8439535526558757</v>
      </c>
      <c r="PX205">
        <v>0.25080453269765712</v>
      </c>
      <c r="PY205">
        <v>1.5555497157038189</v>
      </c>
      <c r="PZ205">
        <v>-0.44329567572276574</v>
      </c>
      <c r="QA205">
        <v>2.5797271518968046</v>
      </c>
      <c r="QB205">
        <v>-0.32658704185450915</v>
      </c>
      <c r="QC205">
        <v>0.99894805316580459</v>
      </c>
      <c r="QD205">
        <v>0.85525925896945409</v>
      </c>
      <c r="QE205">
        <v>0.80706399785412941</v>
      </c>
      <c r="QF205">
        <v>-1.3325370673555881</v>
      </c>
      <c r="QG205">
        <v>1.4392139746632893</v>
      </c>
      <c r="QH205">
        <v>-2.7107307687401772</v>
      </c>
      <c r="QI205">
        <v>0.96427129392395727</v>
      </c>
      <c r="QJ205">
        <v>-0.61245145843713544</v>
      </c>
      <c r="QK205">
        <v>3.7415884435176849</v>
      </c>
      <c r="QL205">
        <v>5.8976183936465532E-2</v>
      </c>
      <c r="QM205">
        <v>0.46705395106982905</v>
      </c>
      <c r="QN205">
        <v>-0.77619233707082458</v>
      </c>
      <c r="QO205">
        <v>0.8243478077929467</v>
      </c>
      <c r="QP205">
        <v>0.29999227990629151</v>
      </c>
      <c r="QQ205">
        <v>1.0453823051648214</v>
      </c>
      <c r="QR205">
        <v>0.30023215913388412</v>
      </c>
      <c r="QS205">
        <v>-1.1283418643870391E-2</v>
      </c>
      <c r="QT205">
        <v>-0.33442347557866015</v>
      </c>
      <c r="QU205">
        <v>1.2771647561748978</v>
      </c>
      <c r="QV205">
        <v>-0.36361257116368506</v>
      </c>
      <c r="QW205">
        <v>-0.65889253164641559</v>
      </c>
      <c r="QX205">
        <v>-1.4067882148083299</v>
      </c>
      <c r="QY205">
        <v>0.9805944500840269</v>
      </c>
      <c r="QZ205">
        <v>0.46262130126706325</v>
      </c>
      <c r="RA205">
        <v>-1.3125441000738647</v>
      </c>
      <c r="RB205">
        <v>-0.96536723503959365</v>
      </c>
      <c r="RC205">
        <v>0.27106693778478075</v>
      </c>
      <c r="RD205">
        <v>-1.1032807378796861</v>
      </c>
      <c r="RE205">
        <v>-1.3299404599820264</v>
      </c>
      <c r="RF205">
        <v>-0.41411112761124969</v>
      </c>
      <c r="RG205">
        <v>0.59154444898013026</v>
      </c>
      <c r="RH205">
        <v>-0.16890453480300494</v>
      </c>
      <c r="RI205">
        <v>-0.62477170104102697</v>
      </c>
      <c r="RJ205">
        <v>-0.42120632315345574</v>
      </c>
      <c r="RK205">
        <v>0.67264181780046783</v>
      </c>
      <c r="RL205">
        <v>0.37754261938971467</v>
      </c>
      <c r="RM205">
        <v>-1.4779971024836414</v>
      </c>
      <c r="RN205">
        <v>-2.0699917513411492</v>
      </c>
      <c r="RO205">
        <v>0.76384367275750265</v>
      </c>
      <c r="RP205">
        <v>1.1247630027355626</v>
      </c>
      <c r="RQ205">
        <v>1.2108330338378437</v>
      </c>
      <c r="RR205">
        <v>-1.4057604857953265</v>
      </c>
      <c r="RS205">
        <v>0.1278317540709395</v>
      </c>
      <c r="RT205">
        <v>0.8838424037094228</v>
      </c>
      <c r="RU205">
        <v>-0.12605823940248229</v>
      </c>
      <c r="RV205">
        <v>-0.96366193247376941</v>
      </c>
      <c r="RW205">
        <v>-0.25989265850512311</v>
      </c>
      <c r="RX205">
        <v>-0.27726173357223161</v>
      </c>
      <c r="RY205">
        <v>0.19114168026135303</v>
      </c>
      <c r="RZ205">
        <v>0.51967504077765625</v>
      </c>
      <c r="SA205">
        <v>0.3194145392626524</v>
      </c>
      <c r="SB205">
        <v>0.98480995802674443</v>
      </c>
      <c r="SC205">
        <v>-1.1059546523028985</v>
      </c>
      <c r="SD205">
        <v>-1.0907137948379386</v>
      </c>
      <c r="SE205">
        <v>9.0506091510178521E-2</v>
      </c>
      <c r="SF205">
        <v>-0.38741859498259146</v>
      </c>
      <c r="SG205">
        <v>0.38124198908917606</v>
      </c>
    </row>
    <row r="206" spans="1:501">
      <c r="A206" t="s">
        <v>551</v>
      </c>
      <c r="B206">
        <v>-8.9354443844058551E-2</v>
      </c>
      <c r="C206">
        <v>1.0965550245600753</v>
      </c>
      <c r="D206">
        <v>1.5269506548065692</v>
      </c>
      <c r="E206">
        <v>-1.3829117051500361</v>
      </c>
      <c r="F206">
        <v>2.0699917513411492</v>
      </c>
      <c r="G206">
        <v>1.8875653040595353</v>
      </c>
      <c r="H206">
        <v>-0.63559468799212482</v>
      </c>
      <c r="I206">
        <v>-0.75628804552252404</v>
      </c>
      <c r="J206">
        <v>1.0593566912575625</v>
      </c>
      <c r="K206">
        <v>-0.26567363420326728</v>
      </c>
      <c r="L206">
        <v>0.44633679863181897</v>
      </c>
      <c r="M206">
        <v>1.3362659956328571</v>
      </c>
      <c r="N206">
        <v>-0.20963966562703717</v>
      </c>
      <c r="O206">
        <v>-1.4439729056903161</v>
      </c>
      <c r="P206">
        <v>-0.4511582574195927</v>
      </c>
      <c r="Q206">
        <v>-0.45633100853592623</v>
      </c>
      <c r="R206">
        <v>-0.98047166829928756</v>
      </c>
      <c r="S206">
        <v>0.98754753707908094</v>
      </c>
      <c r="T206">
        <v>0.30655996852146927</v>
      </c>
      <c r="U206">
        <v>-0.71675458457320929</v>
      </c>
      <c r="V206">
        <v>-1.219959813170135</v>
      </c>
      <c r="W206">
        <v>-0.16890453480300494</v>
      </c>
      <c r="X206">
        <v>0.16215835785260424</v>
      </c>
      <c r="Y206">
        <v>-1.377557055093348</v>
      </c>
      <c r="Z206">
        <v>0.82876113083329983</v>
      </c>
      <c r="AA206">
        <v>-8.6060936155263335E-3</v>
      </c>
      <c r="AB206">
        <v>-1.482344487158116</v>
      </c>
      <c r="AC206">
        <v>-7.5997377280145884E-2</v>
      </c>
      <c r="AD206">
        <v>-1.3941462384536862</v>
      </c>
      <c r="AE206">
        <v>5.7060560720856301E-2</v>
      </c>
      <c r="AF206">
        <v>0.15356022231571842</v>
      </c>
      <c r="AG206">
        <v>-0.38560528992093168</v>
      </c>
      <c r="AH206">
        <v>-0.18460127648722846</v>
      </c>
      <c r="AI206">
        <v>-0.40986378735397011</v>
      </c>
      <c r="AJ206">
        <v>0.92753452918259427</v>
      </c>
      <c r="AK206">
        <v>0.50076778279617429</v>
      </c>
      <c r="AL206">
        <v>0.76415062721935101</v>
      </c>
      <c r="AM206">
        <v>-1.0541407391428947</v>
      </c>
      <c r="AN206">
        <v>-7.0934902396402322E-2</v>
      </c>
      <c r="AO206">
        <v>1.1855854609166272</v>
      </c>
      <c r="AP206">
        <v>0.61559262576338369</v>
      </c>
      <c r="AQ206">
        <v>0.27201849661651067</v>
      </c>
      <c r="AR206">
        <v>1.9242543203290552</v>
      </c>
      <c r="AS206">
        <v>0.44034322854713537</v>
      </c>
      <c r="AT206">
        <v>-1.1237580110901035</v>
      </c>
      <c r="AU206">
        <v>-1.341325059911469</v>
      </c>
      <c r="AV206">
        <v>0.27249598133494146</v>
      </c>
      <c r="AW206">
        <v>1.43470515467925</v>
      </c>
      <c r="AX206">
        <v>0.68033614297746681</v>
      </c>
      <c r="AY206">
        <v>4.5953356675454415E-2</v>
      </c>
      <c r="AZ206">
        <v>-0.55699274525977671</v>
      </c>
      <c r="BA206">
        <v>2.1680898498743773</v>
      </c>
      <c r="BB206">
        <v>-0.73959199653472751</v>
      </c>
      <c r="BC206">
        <v>1.3588328329205979</v>
      </c>
      <c r="BD206">
        <v>0.36067149267182685</v>
      </c>
      <c r="BE206">
        <v>1.2476357369450852</v>
      </c>
      <c r="BF206">
        <v>1.2149848771514371</v>
      </c>
      <c r="BG206">
        <v>-1.1140286915178876</v>
      </c>
      <c r="BH206">
        <v>-0.70160581344680395</v>
      </c>
      <c r="BI206">
        <v>-0.5753111054218607</v>
      </c>
      <c r="BJ206">
        <v>0.31378476705867797</v>
      </c>
      <c r="BK206">
        <v>1.0528083294047974</v>
      </c>
      <c r="BL206">
        <v>-0.15402520148199983</v>
      </c>
      <c r="BM206">
        <v>-0.84625298768514767</v>
      </c>
      <c r="BN206">
        <v>1.3272938303998671E-2</v>
      </c>
      <c r="BO206">
        <v>-0.47886032916721888</v>
      </c>
      <c r="BP206">
        <v>0.37384779716376215</v>
      </c>
      <c r="BQ206">
        <v>0.39865767575975042</v>
      </c>
      <c r="BR206">
        <v>-0.69662519308621995</v>
      </c>
      <c r="BS206">
        <v>1.1144561540277209</v>
      </c>
      <c r="BT206">
        <v>4.8021320253610611E-2</v>
      </c>
      <c r="BU206">
        <v>-0.92213895186432637</v>
      </c>
      <c r="BV206">
        <v>-0.92471736934385262</v>
      </c>
      <c r="BW206">
        <v>0.99367071015876718</v>
      </c>
      <c r="BX206">
        <v>1.4784518498345278</v>
      </c>
      <c r="BY206">
        <v>-1.0655435289663728</v>
      </c>
      <c r="BZ206">
        <v>1.7152115106000565</v>
      </c>
      <c r="CA206">
        <v>0.78865923569537699</v>
      </c>
      <c r="CB206">
        <v>-1.1141719369334169</v>
      </c>
      <c r="CC206">
        <v>-0.9533687261864543</v>
      </c>
      <c r="CD206">
        <v>0.12019995665468741</v>
      </c>
      <c r="CE206">
        <v>0.26218913262709975</v>
      </c>
      <c r="CF206">
        <v>-1.846487975853961</v>
      </c>
      <c r="CG206">
        <v>-0.33903916119015776</v>
      </c>
      <c r="CH206">
        <v>0.6528216545120813</v>
      </c>
      <c r="CI206">
        <v>0.24875248527678195</v>
      </c>
      <c r="CJ206">
        <v>1.8830451153917238</v>
      </c>
      <c r="CK206">
        <v>0.52985910770075861</v>
      </c>
      <c r="CL206">
        <v>0.90576122602215037</v>
      </c>
      <c r="CM206">
        <v>2.0947300072293729</v>
      </c>
      <c r="CN206">
        <v>1.3857015801477246</v>
      </c>
      <c r="CO206">
        <v>-0.58744944908539765</v>
      </c>
      <c r="CP206">
        <v>-2.0464767658268102E-2</v>
      </c>
      <c r="CQ206">
        <v>1.1319934856146574</v>
      </c>
      <c r="CR206">
        <v>-1.3502585716196336E-2</v>
      </c>
      <c r="CS206">
        <v>0.86545014710281976</v>
      </c>
      <c r="CT206">
        <v>1.0774965630844235</v>
      </c>
      <c r="CU206">
        <v>-0.52801169658778235</v>
      </c>
      <c r="CV206">
        <v>0.58854084272752516</v>
      </c>
      <c r="CW206">
        <v>-1.7559068510308862</v>
      </c>
      <c r="CX206">
        <v>-0.17402953744749539</v>
      </c>
      <c r="CY206">
        <v>-0.60095771914348006</v>
      </c>
      <c r="CZ206">
        <v>1.2714781405520625</v>
      </c>
      <c r="DA206">
        <v>-8.8048182078637183E-2</v>
      </c>
      <c r="DB206">
        <v>1.7089178072637878</v>
      </c>
      <c r="DC206">
        <v>-0.19316757970955223</v>
      </c>
      <c r="DD206">
        <v>6.6487473304732703E-2</v>
      </c>
      <c r="DE206">
        <v>-1.9070012058364227</v>
      </c>
      <c r="DF206">
        <v>-0.92941945695201866</v>
      </c>
      <c r="DG206">
        <v>-0.69545421865768731</v>
      </c>
      <c r="DH206">
        <v>0.47937419367372058</v>
      </c>
      <c r="DI206">
        <v>-0.94879851531004533</v>
      </c>
      <c r="DJ206">
        <v>-0.97849351732293144</v>
      </c>
      <c r="DK206">
        <v>-1.472699295845814E-2</v>
      </c>
      <c r="DL206">
        <v>0.66537040765979327</v>
      </c>
      <c r="DM206">
        <v>1.827470441639889</v>
      </c>
      <c r="DN206">
        <v>-0.23229517864820082</v>
      </c>
      <c r="DO206">
        <v>0.73367118602618575</v>
      </c>
      <c r="DP206">
        <v>1.1450106285337824</v>
      </c>
      <c r="DQ206">
        <v>0.32013872441893909</v>
      </c>
      <c r="DR206">
        <v>-0.52590166887966916</v>
      </c>
      <c r="DS206">
        <v>0.72339730650128331</v>
      </c>
      <c r="DT206">
        <v>-1.0118833415617701</v>
      </c>
      <c r="DU206">
        <v>-0.94401002570521086</v>
      </c>
      <c r="DV206">
        <v>-0.94891902335803024</v>
      </c>
      <c r="DW206">
        <v>-0.52511154535750393</v>
      </c>
      <c r="DX206">
        <v>0.99066710390616208</v>
      </c>
      <c r="DY206">
        <v>0.12258851711521856</v>
      </c>
      <c r="DZ206">
        <v>0.13747921911999583</v>
      </c>
      <c r="EA206">
        <v>0.20291963664931245</v>
      </c>
      <c r="EB206">
        <v>6.4111418396350928E-2</v>
      </c>
      <c r="EC206">
        <v>1.585481186339166</v>
      </c>
      <c r="ED206">
        <v>0.84723751569981687</v>
      </c>
      <c r="EE206">
        <v>0.79106257544481196</v>
      </c>
      <c r="EF206">
        <v>0.70180135480768513</v>
      </c>
      <c r="EG206">
        <v>0.31933382160787005</v>
      </c>
      <c r="EH206">
        <v>0.62560957303503528</v>
      </c>
      <c r="EI206">
        <v>-7.6228161560720764E-2</v>
      </c>
      <c r="EJ206">
        <v>1.2776831681549083</v>
      </c>
      <c r="EK206">
        <v>-1.59223418449983</v>
      </c>
      <c r="EL206">
        <v>-6.0662159739877097E-2</v>
      </c>
      <c r="EM206">
        <v>0.9584414328855928</v>
      </c>
      <c r="EN206">
        <v>0.52642917580669746</v>
      </c>
      <c r="EO206">
        <v>0.17309730537817813</v>
      </c>
      <c r="EP206">
        <v>-1.1803490451711696</v>
      </c>
      <c r="EQ206">
        <v>-0.3256195668654982</v>
      </c>
      <c r="ER206">
        <v>-3.8220377973630093E-2</v>
      </c>
      <c r="ES206">
        <v>-0.26614998205332085</v>
      </c>
      <c r="ET206">
        <v>-0.28354747882985976</v>
      </c>
      <c r="EU206">
        <v>2.15153704630211</v>
      </c>
      <c r="EV206">
        <v>-0.44034322854713537</v>
      </c>
      <c r="EW206">
        <v>-0.48564857024757657</v>
      </c>
      <c r="EX206">
        <v>1.6875674191396683</v>
      </c>
      <c r="EY206">
        <v>2.1704909158870578</v>
      </c>
      <c r="EZ206">
        <v>-0.93959897640161216</v>
      </c>
      <c r="FA206">
        <v>0.55699274525977671</v>
      </c>
      <c r="FB206">
        <v>0.12960640560777392</v>
      </c>
      <c r="FC206">
        <v>-1.0552093954174779</v>
      </c>
      <c r="FD206">
        <v>-0.70975033850118052</v>
      </c>
      <c r="FE206">
        <v>-0.43503973756742198</v>
      </c>
      <c r="FF206">
        <v>0.15898081073828507</v>
      </c>
      <c r="FG206">
        <v>-0.72737748268991709</v>
      </c>
      <c r="FH206">
        <v>0.4868536507274257</v>
      </c>
      <c r="FI206">
        <v>-9.9828412203351036E-3</v>
      </c>
      <c r="FJ206">
        <v>-0.76774085755459964</v>
      </c>
      <c r="FK206">
        <v>-1.2610757949005347</v>
      </c>
      <c r="FL206">
        <v>1.3176304491935298</v>
      </c>
      <c r="FM206">
        <v>-1.450073341402458</v>
      </c>
      <c r="FN206">
        <v>-1.3728322301176377</v>
      </c>
      <c r="FO206">
        <v>1.1321390047669411</v>
      </c>
      <c r="FP206">
        <v>-0.40446138882543892</v>
      </c>
      <c r="FQ206">
        <v>2.2410131350625306</v>
      </c>
      <c r="FR206">
        <v>1.6286048776237294</v>
      </c>
      <c r="FS206">
        <v>-0.86123009168659337</v>
      </c>
      <c r="FT206">
        <v>-0.59118065109942108</v>
      </c>
      <c r="FU206">
        <v>8.6129148257896304E-2</v>
      </c>
      <c r="FV206">
        <v>0.9860536920314189</v>
      </c>
      <c r="FW206">
        <v>-0.83709437603829429</v>
      </c>
      <c r="FX206">
        <v>-0.11627207641140558</v>
      </c>
      <c r="FY206">
        <v>-0.52801169658778235</v>
      </c>
      <c r="FZ206">
        <v>-0.66393795350450091</v>
      </c>
      <c r="GA206">
        <v>-1.3542239685193636</v>
      </c>
      <c r="GB206">
        <v>1.9126855477225035</v>
      </c>
      <c r="GC206">
        <v>1.6073636288638227</v>
      </c>
      <c r="GD206">
        <v>-0.50068024393112864</v>
      </c>
      <c r="GE206">
        <v>1.4359875422087498</v>
      </c>
      <c r="GF206">
        <v>-0.40396344047621824</v>
      </c>
      <c r="GG206">
        <v>0.44549096855917014</v>
      </c>
      <c r="GH206">
        <v>1.4655688573839143</v>
      </c>
      <c r="GI206">
        <v>0.51364395403652452</v>
      </c>
      <c r="GJ206">
        <v>-1.1882161743415054</v>
      </c>
      <c r="GK206">
        <v>0.23606844479218125</v>
      </c>
      <c r="GL206">
        <v>0.71596332418266684</v>
      </c>
      <c r="GM206">
        <v>-1.2169084584456868</v>
      </c>
      <c r="GN206">
        <v>2.4133078113663942</v>
      </c>
      <c r="GO206">
        <v>1.0687881513149478</v>
      </c>
      <c r="GP206">
        <v>1.7863749235402793</v>
      </c>
      <c r="GQ206">
        <v>-0.80293830251321197</v>
      </c>
      <c r="GR206">
        <v>0.85283659245760646</v>
      </c>
      <c r="GS206">
        <v>0.69127054302953184</v>
      </c>
      <c r="GT206">
        <v>-2.9876900953240693E-2</v>
      </c>
      <c r="GU206">
        <v>-0.51792540034512058</v>
      </c>
      <c r="GV206">
        <v>-0.502154762216378</v>
      </c>
      <c r="GW206">
        <v>0.29743205232080072</v>
      </c>
      <c r="GX206">
        <v>-1.3223825590102933</v>
      </c>
      <c r="GY206">
        <v>-0.63756260715308599</v>
      </c>
      <c r="GZ206">
        <v>-0.97455085779074579</v>
      </c>
      <c r="HA206">
        <v>0.74392346505192108</v>
      </c>
      <c r="HB206">
        <v>0.39129645301727578</v>
      </c>
      <c r="HC206">
        <v>0.59848503042303491</v>
      </c>
      <c r="HD206">
        <v>-2.0879178919130936</v>
      </c>
      <c r="HE206">
        <v>-0.37655581763829105</v>
      </c>
      <c r="HF206">
        <v>2.0317747839726508</v>
      </c>
      <c r="HG206">
        <v>-0.83308350440347567</v>
      </c>
      <c r="HH206">
        <v>-1.3355156625038944</v>
      </c>
      <c r="HI206">
        <v>-0.72628154157428071</v>
      </c>
      <c r="HJ206">
        <v>0.82252313404751476</v>
      </c>
      <c r="HK206">
        <v>0.3810760063061025</v>
      </c>
      <c r="HL206">
        <v>-0.86834688772796653</v>
      </c>
      <c r="HM206">
        <v>1.0973940334224608</v>
      </c>
      <c r="HN206">
        <v>-2.5840199668891728</v>
      </c>
      <c r="HO206">
        <v>5.0395101425237954E-2</v>
      </c>
      <c r="HP206">
        <v>0.1350849743175786</v>
      </c>
      <c r="HQ206">
        <v>-0.51748770601989236</v>
      </c>
      <c r="HR206">
        <v>1.5430987332365476</v>
      </c>
      <c r="HS206">
        <v>1.0380108506069519</v>
      </c>
      <c r="HT206">
        <v>-0.29511397769965697</v>
      </c>
      <c r="HU206">
        <v>-0.77443473855964839</v>
      </c>
      <c r="HV206">
        <v>0.54001020544092171</v>
      </c>
      <c r="HW206">
        <v>-0.32803995964059141</v>
      </c>
      <c r="HX206">
        <v>0.17092361304094084</v>
      </c>
      <c r="HY206">
        <v>-1.0480289347469807</v>
      </c>
      <c r="HZ206">
        <v>-0.44059675019525457</v>
      </c>
      <c r="IA206">
        <v>-0.77857293945271522</v>
      </c>
      <c r="IB206">
        <v>-0.25183112484228332</v>
      </c>
      <c r="IC206">
        <v>0.7338712748605758</v>
      </c>
      <c r="ID206">
        <v>0.89852164819603786</v>
      </c>
      <c r="IE206">
        <v>-0.69916268330416642</v>
      </c>
      <c r="IF206">
        <v>0.74311628850409761</v>
      </c>
      <c r="IG206">
        <v>3.7684912967961282E-2</v>
      </c>
      <c r="IH206">
        <v>0.83905206338386051</v>
      </c>
      <c r="II206">
        <v>-7.5538082455750555E-2</v>
      </c>
      <c r="IJ206">
        <v>0.52353243518155068</v>
      </c>
      <c r="IK206">
        <v>-0.62542312662117183</v>
      </c>
      <c r="IL206">
        <v>1.6171861716429703</v>
      </c>
      <c r="IM206">
        <v>0.62050048654782586</v>
      </c>
      <c r="IN206">
        <v>0.33903916119015776</v>
      </c>
      <c r="IO206">
        <v>-0.20291963664931245</v>
      </c>
      <c r="IP206">
        <v>0.68139570430503227</v>
      </c>
      <c r="IQ206">
        <v>-2.7694477466866374</v>
      </c>
      <c r="IR206">
        <v>-0.2353613126615528</v>
      </c>
      <c r="IS206">
        <v>-1.1429506230342668</v>
      </c>
      <c r="IT206">
        <v>1.2217333278385922</v>
      </c>
      <c r="IU206">
        <v>-8.259803507826291E-2</v>
      </c>
      <c r="IV206">
        <v>-0.57233478401030879</v>
      </c>
      <c r="IW206">
        <v>1.7424827092327178</v>
      </c>
      <c r="IX206">
        <v>0.77423010225174949</v>
      </c>
      <c r="IY206">
        <v>1.1048268788727</v>
      </c>
      <c r="IZ206">
        <v>1.766729837981984</v>
      </c>
      <c r="JA206">
        <v>0.85879491962259635</v>
      </c>
      <c r="JB206">
        <v>8.5053670773049816E-2</v>
      </c>
      <c r="JC206">
        <v>-1.1254837772867177</v>
      </c>
      <c r="JD206">
        <v>1.9605795387178659</v>
      </c>
      <c r="JE206">
        <v>-0.65036374508053996</v>
      </c>
      <c r="JF206">
        <v>1.2937675819557626</v>
      </c>
      <c r="JG206">
        <v>1.0596249921945855</v>
      </c>
      <c r="JH206">
        <v>-0.29431475923047401</v>
      </c>
      <c r="JI206">
        <v>-0.53065150495967828</v>
      </c>
      <c r="JJ206">
        <v>-0.1824230366764823</v>
      </c>
      <c r="JK206">
        <v>0.32150865081348456</v>
      </c>
      <c r="JL206">
        <v>-0.9942982615029905</v>
      </c>
      <c r="JM206">
        <v>7.6918240665690973E-2</v>
      </c>
      <c r="JN206">
        <v>-0.19425897335167974</v>
      </c>
      <c r="JO206">
        <v>0.64998516791092698</v>
      </c>
      <c r="JP206">
        <v>-0.93674998424830846</v>
      </c>
      <c r="JQ206">
        <v>0.75567641033558175</v>
      </c>
      <c r="JR206">
        <v>1.6093144949991256</v>
      </c>
      <c r="JS206">
        <v>-0.34780214264173992</v>
      </c>
      <c r="JT206">
        <v>-0.84013890955247916</v>
      </c>
      <c r="JU206">
        <v>-0.59181843425903935</v>
      </c>
      <c r="JV206">
        <v>-0.18545733837527223</v>
      </c>
      <c r="JW206">
        <v>0.29183979677327443</v>
      </c>
      <c r="JX206">
        <v>0.94353254098678008</v>
      </c>
      <c r="JY206">
        <v>-0.43520799408724997</v>
      </c>
      <c r="JZ206">
        <v>-1.3044405022810679</v>
      </c>
      <c r="KA206">
        <v>0.43520799408724997</v>
      </c>
      <c r="KB206">
        <v>0.52081304602324963</v>
      </c>
      <c r="KC206">
        <v>0.24157884581654798</v>
      </c>
      <c r="KD206">
        <v>1.2055966180923861</v>
      </c>
      <c r="KE206">
        <v>-0.3735203790711239</v>
      </c>
      <c r="KF206">
        <v>2.0402876543812454</v>
      </c>
      <c r="KG206">
        <v>1.11588178697275</v>
      </c>
      <c r="KH206">
        <v>1.553498805151321</v>
      </c>
      <c r="KI206">
        <v>-0.48556216825090814</v>
      </c>
      <c r="KJ206">
        <v>-0.1117291503760498</v>
      </c>
      <c r="KK206">
        <v>0.32078332878882065</v>
      </c>
      <c r="KL206">
        <v>-0.24386281438637525</v>
      </c>
      <c r="KM206">
        <v>-0.73327100835740566</v>
      </c>
      <c r="KN206">
        <v>-0.92295749709592201</v>
      </c>
      <c r="KO206">
        <v>-1.329012775386218</v>
      </c>
      <c r="KP206">
        <v>0.37795189200551249</v>
      </c>
      <c r="KQ206">
        <v>-0.895661287358962</v>
      </c>
      <c r="KR206">
        <v>-1.6338117347913794</v>
      </c>
      <c r="KS206">
        <v>-1.1977226677117869</v>
      </c>
      <c r="KT206">
        <v>0.18491277842258569</v>
      </c>
      <c r="KU206">
        <v>0.33207925298484042</v>
      </c>
      <c r="KV206">
        <v>-0.59473677538335323</v>
      </c>
      <c r="KW206">
        <v>0.38717075767635833</v>
      </c>
      <c r="KX206">
        <v>-0.95059931481955573</v>
      </c>
      <c r="KY206">
        <v>-1.5235218597808853</v>
      </c>
      <c r="KZ206">
        <v>-1.6163357940968126</v>
      </c>
      <c r="LA206">
        <v>-1.2218947631481569</v>
      </c>
      <c r="LB206">
        <v>1.8662012735148892</v>
      </c>
      <c r="LC206">
        <v>1.2419923223205842</v>
      </c>
      <c r="LD206">
        <v>-0.12359123502392322</v>
      </c>
      <c r="LE206">
        <v>-0.30071191758906934</v>
      </c>
      <c r="LF206">
        <v>0.11796601029345766</v>
      </c>
      <c r="LG206">
        <v>9.0506091510178521E-2</v>
      </c>
      <c r="LH206">
        <v>1.0252483662043232</v>
      </c>
      <c r="LI206">
        <v>0.75080038186570164</v>
      </c>
      <c r="LJ206">
        <v>0.69964926296961494</v>
      </c>
      <c r="LK206">
        <v>-0.53559006119030528</v>
      </c>
      <c r="LL206">
        <v>1.0335634215152822</v>
      </c>
      <c r="LM206">
        <v>0.50649873628572095</v>
      </c>
      <c r="LN206">
        <v>0.91910123956040479</v>
      </c>
      <c r="LO206">
        <v>-1.8893842934630811</v>
      </c>
      <c r="LP206">
        <v>-1.301580141443992</v>
      </c>
      <c r="LQ206">
        <v>-0.46185505198081955</v>
      </c>
      <c r="LR206">
        <v>1.5478963177883998</v>
      </c>
      <c r="LS206">
        <v>-1.0522762750042602</v>
      </c>
      <c r="LT206">
        <v>1.0682470019673929</v>
      </c>
      <c r="LU206">
        <v>-1.4830311556579545</v>
      </c>
      <c r="LV206">
        <v>0.25009398996189702</v>
      </c>
      <c r="LW206">
        <v>1.9203707779524848</v>
      </c>
      <c r="LX206">
        <v>0.91875108410022222</v>
      </c>
      <c r="LY206">
        <v>-1.2930604498251341</v>
      </c>
      <c r="LZ206">
        <v>-0.81802454587887041</v>
      </c>
      <c r="MA206">
        <v>-2.7356509235687554</v>
      </c>
      <c r="MB206">
        <v>2.5043118512257934</v>
      </c>
      <c r="MC206">
        <v>0.50641119742067531</v>
      </c>
      <c r="MD206">
        <v>-0.76558649197977502</v>
      </c>
      <c r="ME206">
        <v>-1.4028910300112329</v>
      </c>
      <c r="MF206">
        <v>-1.2493046597228386</v>
      </c>
      <c r="MG206">
        <v>0.6983805178606417</v>
      </c>
      <c r="MH206">
        <v>-0.15689010979258455</v>
      </c>
      <c r="MI206">
        <v>-1.9321032596053556</v>
      </c>
      <c r="MJ206">
        <v>-0.17333036339550745</v>
      </c>
      <c r="MK206">
        <v>-0.80378413258586079</v>
      </c>
      <c r="ML206">
        <v>0.17418415154679678</v>
      </c>
      <c r="MM206">
        <v>0.71942849899642169</v>
      </c>
      <c r="MN206">
        <v>-0.16681042325217277</v>
      </c>
      <c r="MO206">
        <v>0.22193262338987552</v>
      </c>
      <c r="MP206">
        <v>0.86245108832372352</v>
      </c>
      <c r="MQ206">
        <v>-0.12413011063472368</v>
      </c>
      <c r="MR206">
        <v>-1.0850453691091388</v>
      </c>
      <c r="MS206">
        <v>0.25175154405587818</v>
      </c>
      <c r="MT206">
        <v>-4.7025423555169255E-2</v>
      </c>
      <c r="MU206">
        <v>0.43033651309087873</v>
      </c>
      <c r="MV206">
        <v>0.36238702705304604</v>
      </c>
      <c r="MW206">
        <v>1.629759935894981</v>
      </c>
      <c r="MX206">
        <v>4.9017216952051967E-2</v>
      </c>
      <c r="MY206">
        <v>-0.91700258053606376</v>
      </c>
      <c r="MZ206">
        <v>0.39543010643683374</v>
      </c>
      <c r="NA206">
        <v>-0.92061782197561115</v>
      </c>
      <c r="NB206">
        <v>0.88746446635923348</v>
      </c>
      <c r="NC206">
        <v>-0.46108993956295308</v>
      </c>
      <c r="ND206">
        <v>4.0927261579781771E-3</v>
      </c>
      <c r="NE206">
        <v>0.98518285085447133</v>
      </c>
      <c r="NF206">
        <v>-0.89451987150823697</v>
      </c>
      <c r="NG206">
        <v>2.980073077196721E-2</v>
      </c>
      <c r="NH206">
        <v>-6.5874701249413192E-2</v>
      </c>
      <c r="NI206">
        <v>0.63250809034798294</v>
      </c>
      <c r="NJ206">
        <v>-1.2453074305085465</v>
      </c>
      <c r="NK206">
        <v>1.5809246178832836</v>
      </c>
      <c r="NL206">
        <v>1.4779971024836414</v>
      </c>
      <c r="NM206">
        <v>0.21292521523719188</v>
      </c>
      <c r="NN206">
        <v>0.82951714830414858</v>
      </c>
      <c r="NO206">
        <v>2.2326094040181488</v>
      </c>
      <c r="NP206">
        <v>-1.4171564544085413</v>
      </c>
      <c r="NQ206">
        <v>0.784593794378452</v>
      </c>
      <c r="NR206">
        <v>1.2609052646439523</v>
      </c>
      <c r="NS206">
        <v>-0.44811145016865339</v>
      </c>
      <c r="NT206">
        <v>0.90991989054600708</v>
      </c>
      <c r="NU206">
        <v>0.42137344280490652</v>
      </c>
      <c r="NV206">
        <v>-0.39807787288737018</v>
      </c>
      <c r="NW206">
        <v>-0.36083520171814598</v>
      </c>
      <c r="NX206">
        <v>0.18164541870646644</v>
      </c>
      <c r="NY206">
        <v>1.4955548977013677</v>
      </c>
      <c r="NZ206">
        <v>0.3341813226143131</v>
      </c>
      <c r="OA206">
        <v>1.2539908311737236</v>
      </c>
      <c r="OB206">
        <v>-2.5208919396391138E-2</v>
      </c>
      <c r="OC206">
        <v>0.3526827185851289</v>
      </c>
      <c r="OD206">
        <v>-1.5373370843008161</v>
      </c>
      <c r="OE206">
        <v>0.50423977882019244</v>
      </c>
      <c r="OF206">
        <v>1.6991180018521845</v>
      </c>
      <c r="OG206">
        <v>-0.24985752133943606</v>
      </c>
      <c r="OH206">
        <v>-0.75364368967711926</v>
      </c>
      <c r="OI206">
        <v>1.036964931699913</v>
      </c>
      <c r="OJ206">
        <v>0.77950517152203247</v>
      </c>
      <c r="OK206">
        <v>-0.75364368967711926</v>
      </c>
      <c r="OL206">
        <v>-0.5868128027941566</v>
      </c>
      <c r="OM206">
        <v>0.22310928216029424</v>
      </c>
      <c r="ON206">
        <v>-2.1051346266176552</v>
      </c>
      <c r="OO206">
        <v>0.36492110666586086</v>
      </c>
      <c r="OP206">
        <v>-0.71329850470647216</v>
      </c>
      <c r="OQ206">
        <v>-9.350287655252032E-2</v>
      </c>
      <c r="OR206">
        <v>0.68797135099885054</v>
      </c>
      <c r="OS206">
        <v>-2.5361259758938104E-2</v>
      </c>
      <c r="OT206">
        <v>1.3795352060697041</v>
      </c>
      <c r="OU206">
        <v>6.6794427766581066E-2</v>
      </c>
      <c r="OV206">
        <v>1.0710937203839421</v>
      </c>
      <c r="OW206">
        <v>-1.3005092114326544</v>
      </c>
      <c r="OX206">
        <v>0.43529212234716397</v>
      </c>
      <c r="OY206">
        <v>-4.7102730604819953E-2</v>
      </c>
      <c r="OZ206">
        <v>-2.0845436665695161</v>
      </c>
      <c r="PA206">
        <v>-1.009079824143555</v>
      </c>
      <c r="PB206">
        <v>0.24914697860367596</v>
      </c>
      <c r="PC206">
        <v>-0.40114400690072216</v>
      </c>
      <c r="PD206">
        <v>-1.8985883798450232</v>
      </c>
      <c r="PE206">
        <v>-1.4575562090612948</v>
      </c>
      <c r="PF206">
        <v>-0.28904651117045432</v>
      </c>
      <c r="PG206">
        <v>0.43016825657105073</v>
      </c>
      <c r="PH206">
        <v>0.51845063353539445</v>
      </c>
      <c r="PI206">
        <v>-1.6018202586565167</v>
      </c>
      <c r="PJ206">
        <v>-0.27853388928633649</v>
      </c>
      <c r="PK206">
        <v>0.95144287115545012</v>
      </c>
      <c r="PL206">
        <v>-0.5065862751507666</v>
      </c>
      <c r="PM206">
        <v>0.6719710654579103</v>
      </c>
      <c r="PN206">
        <v>-0.91304855232010596</v>
      </c>
      <c r="PO206">
        <v>-0.11927568266401067</v>
      </c>
      <c r="PP206">
        <v>-2.4364635464735329</v>
      </c>
      <c r="PQ206">
        <v>0.47783032641746104</v>
      </c>
      <c r="PR206">
        <v>-0.98954387794947252</v>
      </c>
      <c r="PS206">
        <v>-0.13724729797104374</v>
      </c>
      <c r="PT206">
        <v>-1.3797352949040942</v>
      </c>
      <c r="PU206">
        <v>-0.50623839342733845</v>
      </c>
      <c r="PV206">
        <v>-0.16231297195190564</v>
      </c>
      <c r="PW206">
        <v>0.61744231061311439</v>
      </c>
      <c r="PX206">
        <v>-9.6038093033712357E-2</v>
      </c>
      <c r="PY206">
        <v>1.306234480580315</v>
      </c>
      <c r="PZ206">
        <v>0.18374521459918469</v>
      </c>
      <c r="QA206">
        <v>-0.92143636720720679</v>
      </c>
      <c r="QB206">
        <v>-0.27241640054853633</v>
      </c>
      <c r="QC206">
        <v>-0.92448090072139166</v>
      </c>
      <c r="QD206">
        <v>-0.17301999832852744</v>
      </c>
      <c r="QE206">
        <v>0.71873500928631984</v>
      </c>
      <c r="QF206">
        <v>0.54435076890513301</v>
      </c>
      <c r="QG206">
        <v>0.6909795047249645</v>
      </c>
      <c r="QH206">
        <v>0.50484686653362587</v>
      </c>
      <c r="QI206">
        <v>2.3754864741931669E-2</v>
      </c>
      <c r="QJ206">
        <v>0.11457700566097628</v>
      </c>
      <c r="QK206">
        <v>-0.17768115867511369</v>
      </c>
      <c r="QL206">
        <v>-0.61217519942147192</v>
      </c>
      <c r="QM206">
        <v>-0.79473011282971129</v>
      </c>
      <c r="QN206">
        <v>2.0053721527801827</v>
      </c>
      <c r="QO206">
        <v>-0.26805196284840349</v>
      </c>
      <c r="QP206">
        <v>-0.7261826340254629</v>
      </c>
      <c r="QQ206">
        <v>3.1866420613368973E-2</v>
      </c>
      <c r="QR206">
        <v>-0.23551820049760863</v>
      </c>
      <c r="QS206">
        <v>-0.626912424195325</v>
      </c>
      <c r="QT206">
        <v>-0.18366790754953399</v>
      </c>
      <c r="QU206">
        <v>-0.50276298679818865</v>
      </c>
      <c r="QV206">
        <v>-0.9205018614011351</v>
      </c>
      <c r="QW206">
        <v>-0.97319798442185856</v>
      </c>
      <c r="QX206">
        <v>-0.21629148250212893</v>
      </c>
      <c r="QY206">
        <v>-1.4209217624738812</v>
      </c>
      <c r="QZ206">
        <v>-0.56271915127581451</v>
      </c>
      <c r="RA206">
        <v>0.39708424992568325</v>
      </c>
      <c r="RB206">
        <v>1.4426723282667808</v>
      </c>
      <c r="RC206">
        <v>-1.1621227713476401</v>
      </c>
      <c r="RD206">
        <v>0.2353613126615528</v>
      </c>
      <c r="RE206">
        <v>0.80146037362283096</v>
      </c>
      <c r="RF206">
        <v>-0.12629016055143438</v>
      </c>
      <c r="RG206">
        <v>-0.65187578002223745</v>
      </c>
      <c r="RH206">
        <v>-9.7959400591207668E-2</v>
      </c>
      <c r="RI206">
        <v>-1.3710678103961982</v>
      </c>
      <c r="RJ206">
        <v>-1.0907137948379386</v>
      </c>
      <c r="RK206">
        <v>2.4904875317588449</v>
      </c>
      <c r="RL206">
        <v>-0.79640813055448234</v>
      </c>
      <c r="RM206">
        <v>0.46330342229339294</v>
      </c>
      <c r="RN206">
        <v>0.42371539166197181</v>
      </c>
      <c r="RO206">
        <v>0.64366759033873677</v>
      </c>
      <c r="RP206">
        <v>-0.48177867029153276</v>
      </c>
      <c r="RQ206">
        <v>-0.13763383321929723</v>
      </c>
      <c r="RR206">
        <v>-0.80093514043255709</v>
      </c>
      <c r="RS206">
        <v>-1.647331373533234</v>
      </c>
      <c r="RT206">
        <v>0.51626329877763055</v>
      </c>
      <c r="RU206">
        <v>-0.29551301850005984</v>
      </c>
      <c r="RV206">
        <v>-0.74281388151575811</v>
      </c>
      <c r="RW206">
        <v>-0.12960640560777392</v>
      </c>
      <c r="RX206">
        <v>-1.20528056868352</v>
      </c>
      <c r="RY206">
        <v>-1.9716753740794957</v>
      </c>
      <c r="RZ206">
        <v>-1.1722522685886361</v>
      </c>
      <c r="SA206">
        <v>1.1478141459519975</v>
      </c>
      <c r="SB206">
        <v>1.6781086742412299</v>
      </c>
      <c r="SC206">
        <v>-1.0149506124434993</v>
      </c>
      <c r="SD206">
        <v>6.4648020270396955E-2</v>
      </c>
      <c r="SE206">
        <v>-0.64122218645934481</v>
      </c>
      <c r="SF206">
        <v>-0.26020984478236642</v>
      </c>
      <c r="SG206">
        <v>0.36811115933232941</v>
      </c>
    </row>
    <row r="207" spans="1:501">
      <c r="A207" t="s">
        <v>552</v>
      </c>
      <c r="B207">
        <v>1.4633360478910618</v>
      </c>
      <c r="C207">
        <v>-0.91490619524847716</v>
      </c>
      <c r="D207">
        <v>-1.1032807378796861</v>
      </c>
      <c r="E207">
        <v>-0.6784080142097082</v>
      </c>
      <c r="F207">
        <v>-0.98344571597408503</v>
      </c>
      <c r="G207">
        <v>-1.7145430319942534</v>
      </c>
      <c r="H207">
        <v>-0.9805944500840269</v>
      </c>
      <c r="I207">
        <v>-1.4573333828593604</v>
      </c>
      <c r="J207">
        <v>0.16254489310085773</v>
      </c>
      <c r="K207">
        <v>0.39725023270875681</v>
      </c>
      <c r="L207">
        <v>-0.59400690588518046</v>
      </c>
      <c r="M207">
        <v>-0.30992850952316076</v>
      </c>
      <c r="N207">
        <v>-3.0705996323376894</v>
      </c>
      <c r="O207">
        <v>-0.90968796939705499</v>
      </c>
      <c r="P207">
        <v>-1.4727720554219559</v>
      </c>
      <c r="Q207">
        <v>-5.9972080634906888E-2</v>
      </c>
      <c r="R207">
        <v>0.48152060116990469</v>
      </c>
      <c r="S207">
        <v>-0.91270067059667781</v>
      </c>
      <c r="T207">
        <v>-0.39725023270875681</v>
      </c>
      <c r="U207">
        <v>0.90622279458330013</v>
      </c>
      <c r="V207">
        <v>0.67014980231761001</v>
      </c>
      <c r="W207">
        <v>0.40371560316998512</v>
      </c>
      <c r="X207">
        <v>0.26710040401667356</v>
      </c>
      <c r="Y207">
        <v>1.055609573086258</v>
      </c>
      <c r="Z207">
        <v>1.1157385415572207</v>
      </c>
      <c r="AA207">
        <v>-0.65007952798623592</v>
      </c>
      <c r="AB207">
        <v>0.87775333668105304</v>
      </c>
      <c r="AC207">
        <v>0.44405624066712335</v>
      </c>
      <c r="AD207">
        <v>-8.9968352767755277E-2</v>
      </c>
      <c r="AE207">
        <v>2.8882141123176552E-2</v>
      </c>
      <c r="AF207">
        <v>-0.98133796200272627</v>
      </c>
      <c r="AG207">
        <v>0.13083990779705346</v>
      </c>
      <c r="AH207">
        <v>5.1774122766801156E-2</v>
      </c>
      <c r="AI207">
        <v>2.031129042734392E-2</v>
      </c>
      <c r="AJ207">
        <v>-0.79735400504432619</v>
      </c>
      <c r="AK207">
        <v>-1.1234692465222906</v>
      </c>
      <c r="AL207">
        <v>9.5192262961063534E-2</v>
      </c>
      <c r="AM207">
        <v>1.5326168067986146</v>
      </c>
      <c r="AN207">
        <v>-1.6859803508850746</v>
      </c>
      <c r="AO207">
        <v>-0.55297732615144923</v>
      </c>
      <c r="AP207">
        <v>0.42798774302355014</v>
      </c>
      <c r="AQ207">
        <v>1.1986639947281219</v>
      </c>
      <c r="AR207">
        <v>1.1010342859663069</v>
      </c>
      <c r="AS207">
        <v>-0.10203393685515039</v>
      </c>
      <c r="AT207">
        <v>9.7268184617860243E-2</v>
      </c>
      <c r="AU207">
        <v>-0.5410720405052416</v>
      </c>
      <c r="AV207">
        <v>0.56873432185966522</v>
      </c>
      <c r="AW207">
        <v>-8.2443420978961512E-2</v>
      </c>
      <c r="AX207">
        <v>1.0336952982470393</v>
      </c>
      <c r="AY207">
        <v>8.2241058407817036E-3</v>
      </c>
      <c r="AZ207">
        <v>0.41477733248029836</v>
      </c>
      <c r="BA207">
        <v>0.27734131435863674</v>
      </c>
      <c r="BB207">
        <v>-0.88859906099969521</v>
      </c>
      <c r="BC207">
        <v>0.69214593167998828</v>
      </c>
      <c r="BD207">
        <v>-0.94508550319005735</v>
      </c>
      <c r="BE207">
        <v>-1.3744033822149504</v>
      </c>
      <c r="BF207">
        <v>-0.92330992629285902</v>
      </c>
      <c r="BG207">
        <v>-1.2844611774198711</v>
      </c>
      <c r="BH207">
        <v>-2.0122752175666392</v>
      </c>
      <c r="BI207">
        <v>-0.10757275958894752</v>
      </c>
      <c r="BJ207">
        <v>-0.11904376151505858</v>
      </c>
      <c r="BK207">
        <v>0.19464891920506489</v>
      </c>
      <c r="BL207">
        <v>-9.7113570518558845E-2</v>
      </c>
      <c r="BM207">
        <v>-0.52915538617526181</v>
      </c>
      <c r="BN207">
        <v>-5.6523958846810274E-2</v>
      </c>
      <c r="BO207">
        <v>-1.2228633750055451</v>
      </c>
      <c r="BP207">
        <v>1.7605725588509813</v>
      </c>
      <c r="BQ207">
        <v>0.4367223027657019</v>
      </c>
      <c r="BR207">
        <v>0.7608787200297229</v>
      </c>
      <c r="BS207">
        <v>2.4147084332071245</v>
      </c>
      <c r="BT207">
        <v>-0.5288029569783248</v>
      </c>
      <c r="BU207">
        <v>0.23638335733267013</v>
      </c>
      <c r="BV207">
        <v>0.19948402041336522</v>
      </c>
      <c r="BW207">
        <v>-0.29767193154839333</v>
      </c>
      <c r="BX207">
        <v>-0.60407614910218399</v>
      </c>
      <c r="BY207">
        <v>-0.88984961621463299</v>
      </c>
      <c r="BZ207">
        <v>-0.20198285710648634</v>
      </c>
      <c r="CA207">
        <v>0.61309719967539422</v>
      </c>
      <c r="CB207">
        <v>0.93793687483412214</v>
      </c>
      <c r="CC207">
        <v>0.21636992642015684</v>
      </c>
      <c r="CD207">
        <v>0.60968659454374574</v>
      </c>
      <c r="CE207">
        <v>8.453753252979368E-3</v>
      </c>
      <c r="CF207">
        <v>1.0530766303418204</v>
      </c>
      <c r="CG207">
        <v>-0.4017238097731024</v>
      </c>
      <c r="CH207">
        <v>1.5188970792223699</v>
      </c>
      <c r="CI207">
        <v>-0.98555574368219823</v>
      </c>
      <c r="CJ207">
        <v>-2.4137989385053515E-2</v>
      </c>
      <c r="CK207">
        <v>-0.13292378753249068</v>
      </c>
      <c r="CL207">
        <v>-1.156431608251296</v>
      </c>
      <c r="CM207">
        <v>0.69574753069900908</v>
      </c>
      <c r="CN207">
        <v>-1.0787289284053259</v>
      </c>
      <c r="CO207">
        <v>0.25783720047911629</v>
      </c>
      <c r="CP207">
        <v>0.72648163040867075</v>
      </c>
      <c r="CQ207">
        <v>-1.4752686183783226</v>
      </c>
      <c r="CR207">
        <v>-1.66849531524349</v>
      </c>
      <c r="CS207">
        <v>1.7158799892058596</v>
      </c>
      <c r="CT207">
        <v>0.17752427083905786</v>
      </c>
      <c r="CU207">
        <v>0.54701558838132769</v>
      </c>
      <c r="CV207">
        <v>0.45862407205277123</v>
      </c>
      <c r="CW207">
        <v>1.361920567433117</v>
      </c>
      <c r="CX207">
        <v>1.8385526345809922</v>
      </c>
      <c r="CY207">
        <v>-1.7410911823390052</v>
      </c>
      <c r="CZ207">
        <v>0.49834056881081779</v>
      </c>
      <c r="DA207">
        <v>-0.92718209998565726</v>
      </c>
      <c r="DB207">
        <v>-0.60756860875699203</v>
      </c>
      <c r="DC207">
        <v>-0.2317449343536282</v>
      </c>
      <c r="DD207">
        <v>0.8640040505270008</v>
      </c>
      <c r="DE207">
        <v>0.55976443036342971</v>
      </c>
      <c r="DF207">
        <v>-1.6149260773090646</v>
      </c>
      <c r="DG207">
        <v>-3.4086724554072134E-2</v>
      </c>
      <c r="DH207">
        <v>-0.51041638471360784</v>
      </c>
      <c r="DI207">
        <v>0.68332724367792252</v>
      </c>
      <c r="DJ207">
        <v>0.63138713812804781</v>
      </c>
      <c r="DK207">
        <v>-0.74190666055073962</v>
      </c>
      <c r="DL207">
        <v>-3.1943727663019672E-2</v>
      </c>
      <c r="DM207">
        <v>6.2425442592939362E-2</v>
      </c>
      <c r="DN207">
        <v>1.9227900338592008</v>
      </c>
      <c r="DO207">
        <v>-0.55931650422280654</v>
      </c>
      <c r="DP207">
        <v>1.0146959539270028</v>
      </c>
      <c r="DQ207">
        <v>0.99216777016408741</v>
      </c>
      <c r="DR207">
        <v>0.88859906099969521</v>
      </c>
      <c r="DS207">
        <v>-0.4772300599142909</v>
      </c>
      <c r="DT207">
        <v>-0.72160901254392229</v>
      </c>
      <c r="DU207">
        <v>-0.8067468115768861</v>
      </c>
      <c r="DV207">
        <v>-0.82746851148840506</v>
      </c>
      <c r="DW207">
        <v>-1.5087925930856727</v>
      </c>
      <c r="DX207">
        <v>0.99592853075591847</v>
      </c>
      <c r="DY207">
        <v>0.39063706935849041</v>
      </c>
      <c r="DZ207">
        <v>1.0477629075467121</v>
      </c>
      <c r="EA207">
        <v>0.45573642637464218</v>
      </c>
      <c r="EB207">
        <v>-0.88271235654246993</v>
      </c>
      <c r="EC207">
        <v>0.91758465714519843</v>
      </c>
      <c r="ED207">
        <v>2.022225089604035</v>
      </c>
      <c r="EE207">
        <v>-1.4531451597576961</v>
      </c>
      <c r="EF207">
        <v>-1.9754315871978179</v>
      </c>
      <c r="EG207">
        <v>0.36255073609936517</v>
      </c>
      <c r="EH207">
        <v>2.4119071895256639</v>
      </c>
      <c r="EI207">
        <v>1.1558336154848803</v>
      </c>
      <c r="EJ207">
        <v>-0.52247969506424852</v>
      </c>
      <c r="EK207">
        <v>-1.3201861293055117</v>
      </c>
      <c r="EL207">
        <v>0.32682919481885619</v>
      </c>
      <c r="EM207">
        <v>0.57314537116326392</v>
      </c>
      <c r="EN207">
        <v>-1.3648286767420359</v>
      </c>
      <c r="EO207">
        <v>-0.53611984185408801</v>
      </c>
      <c r="EP207">
        <v>0.16200374375330284</v>
      </c>
      <c r="EQ207">
        <v>-0.29303691917448305</v>
      </c>
      <c r="ER207">
        <v>0.39932047002366744</v>
      </c>
      <c r="ES207">
        <v>0.15472096492885612</v>
      </c>
      <c r="ET207">
        <v>-1.5671957953600213</v>
      </c>
      <c r="EU207">
        <v>0.52607788347813766</v>
      </c>
      <c r="EV207">
        <v>0.13184376257413533</v>
      </c>
      <c r="EW207">
        <v>0.16510398381797131</v>
      </c>
      <c r="EX207">
        <v>0.34309323382331058</v>
      </c>
      <c r="EY207">
        <v>5.6677436077734455E-2</v>
      </c>
      <c r="EZ207">
        <v>1.3325370673555881</v>
      </c>
      <c r="FA207">
        <v>-0.54550582717638463</v>
      </c>
      <c r="FB207">
        <v>-0.39534711504529696</v>
      </c>
      <c r="FC207">
        <v>0.82628503150772303</v>
      </c>
      <c r="FD207">
        <v>0.80283371062250808</v>
      </c>
      <c r="FE207">
        <v>1.3663839126820676</v>
      </c>
      <c r="FF207">
        <v>0.40745248952589463</v>
      </c>
      <c r="FG207">
        <v>-1.6765488908276893</v>
      </c>
      <c r="FH207">
        <v>1.0641952030709945</v>
      </c>
      <c r="FI207">
        <v>-0.66527491071610712</v>
      </c>
      <c r="FJ207">
        <v>-9.6729309007059783E-2</v>
      </c>
      <c r="FK207">
        <v>-0.72399416239932179</v>
      </c>
      <c r="FL207">
        <v>-1.1239012565056328</v>
      </c>
      <c r="FM207">
        <v>2.5278859538957477</v>
      </c>
      <c r="FN207">
        <v>-0.61439095588866621</v>
      </c>
      <c r="FO207">
        <v>-0.36442997952690348</v>
      </c>
      <c r="FP207">
        <v>-1.1567294677661266</v>
      </c>
      <c r="FQ207">
        <v>-0.54018642003939021</v>
      </c>
      <c r="FR207">
        <v>-1.1969405022682622</v>
      </c>
      <c r="FS207">
        <v>0.61540731621789746</v>
      </c>
      <c r="FT207">
        <v>-1.1041242942155804</v>
      </c>
      <c r="FU207">
        <v>1.6326521290466189</v>
      </c>
      <c r="FV207">
        <v>-0.88316483015660197</v>
      </c>
      <c r="FW207">
        <v>-0.43714408093364909</v>
      </c>
      <c r="FX207">
        <v>2.1150572138139978</v>
      </c>
      <c r="FY207">
        <v>0.73687942858668976</v>
      </c>
      <c r="FZ207">
        <v>0.62598019212600775</v>
      </c>
      <c r="GA207">
        <v>-1.1558336154848803</v>
      </c>
      <c r="GB207">
        <v>1.76310095412191</v>
      </c>
      <c r="GC207">
        <v>-0.42413375922478735</v>
      </c>
      <c r="GD207">
        <v>-0.64960659074131399</v>
      </c>
      <c r="GE207">
        <v>0.75323669079807587</v>
      </c>
      <c r="GF207">
        <v>-0.54310930863721296</v>
      </c>
      <c r="GG207">
        <v>0.73007186074391939</v>
      </c>
      <c r="GH207">
        <v>0.13747921911999583</v>
      </c>
      <c r="GI207">
        <v>0.37984364098520018</v>
      </c>
      <c r="GJ207">
        <v>1.1463362170616165</v>
      </c>
      <c r="GK207">
        <v>0.46773720896453597</v>
      </c>
      <c r="GL207">
        <v>0.26005182007793337</v>
      </c>
      <c r="GM207">
        <v>2.4826931621646509E-2</v>
      </c>
      <c r="GN207">
        <v>0.17775846572476439</v>
      </c>
      <c r="GO207">
        <v>2.0408970158314332</v>
      </c>
      <c r="GP207">
        <v>1.0283588380843867</v>
      </c>
      <c r="GQ207">
        <v>0.94329379862756468</v>
      </c>
      <c r="GR207">
        <v>1.1435395208536647</v>
      </c>
      <c r="GS207">
        <v>0.38115899769763928</v>
      </c>
      <c r="GT207">
        <v>1.3714588931179605</v>
      </c>
      <c r="GU207">
        <v>-1.3977933122077957</v>
      </c>
      <c r="GV207">
        <v>-0.93841208581579849</v>
      </c>
      <c r="GW207">
        <v>-0.89269406089442782</v>
      </c>
      <c r="GX207">
        <v>-0.6186462542245863</v>
      </c>
      <c r="GY207">
        <v>2.5692133931443095</v>
      </c>
      <c r="GZ207">
        <v>-0.13307840163179208</v>
      </c>
      <c r="HA207">
        <v>1.0409007700218353</v>
      </c>
      <c r="HB207">
        <v>1.102575879485812</v>
      </c>
      <c r="HC207">
        <v>-1.3744033822149504</v>
      </c>
      <c r="HD207">
        <v>0.32271600503008813</v>
      </c>
      <c r="HE207">
        <v>-0.3303819084976567</v>
      </c>
      <c r="HF207">
        <v>-0.46049535740166903</v>
      </c>
      <c r="HG207">
        <v>-0.15603745850967243</v>
      </c>
      <c r="HH207">
        <v>-0.12629016055143438</v>
      </c>
      <c r="HI207">
        <v>-0.62384287957684137</v>
      </c>
      <c r="HJ207">
        <v>0.34650270208658185</v>
      </c>
      <c r="HK207">
        <v>-1.1370889296813402</v>
      </c>
      <c r="HL207">
        <v>-1.6048625184339471</v>
      </c>
      <c r="HM207">
        <v>-0.10734197530837264</v>
      </c>
      <c r="HN207">
        <v>1.9107847037957981</v>
      </c>
      <c r="HO207">
        <v>-0.96695430329418741</v>
      </c>
      <c r="HP207">
        <v>-1.2377017810649704</v>
      </c>
      <c r="HQ207">
        <v>-0.54541715144296177</v>
      </c>
      <c r="HR207">
        <v>0.20862330529780593</v>
      </c>
      <c r="HS207">
        <v>-0.22773974706069566</v>
      </c>
      <c r="HT207">
        <v>0.68516328610712662</v>
      </c>
      <c r="HU207">
        <v>0.45327624320634641</v>
      </c>
      <c r="HV207">
        <v>-0.38148755265865475</v>
      </c>
      <c r="HW207">
        <v>-0.49764821596909314</v>
      </c>
      <c r="HX207">
        <v>-1.0448547982377931</v>
      </c>
      <c r="HY207">
        <v>-0.19238768800278194</v>
      </c>
      <c r="HZ207">
        <v>-2.0489460439421237</v>
      </c>
      <c r="IA207">
        <v>1.4768602341064252</v>
      </c>
      <c r="IB207">
        <v>1.1828092283394653</v>
      </c>
      <c r="IC207">
        <v>0.11149722922709771</v>
      </c>
      <c r="ID207">
        <v>0.30223304747778457</v>
      </c>
      <c r="IE207">
        <v>-1.1211704986635596</v>
      </c>
      <c r="IF207">
        <v>-1.6390640666941181</v>
      </c>
      <c r="IG207">
        <v>0.12320583664404694</v>
      </c>
      <c r="IH207">
        <v>-1.1234692465222906</v>
      </c>
      <c r="II207">
        <v>-0.47098183131311089</v>
      </c>
      <c r="IJ207">
        <v>-0.59995045376126654</v>
      </c>
      <c r="IK207">
        <v>-1.7250840755878016E-2</v>
      </c>
      <c r="IL207">
        <v>1.4542456483468413</v>
      </c>
      <c r="IM207">
        <v>0.46577497414546087</v>
      </c>
      <c r="IN207">
        <v>-0.17892375581141096</v>
      </c>
      <c r="IO207">
        <v>1.1760630513890646</v>
      </c>
      <c r="IP207">
        <v>3.3152173273265362</v>
      </c>
      <c r="IQ207">
        <v>-0.53885969464317895</v>
      </c>
      <c r="IR207">
        <v>-0.28880776881123893</v>
      </c>
      <c r="IS207">
        <v>-1.3269800547277555</v>
      </c>
      <c r="IT207">
        <v>5.5757709560566582E-2</v>
      </c>
      <c r="IU207">
        <v>-1.620587681827601</v>
      </c>
      <c r="IV207">
        <v>8.4055500337854028E-2</v>
      </c>
      <c r="IW207">
        <v>4.0154191083274782E-3</v>
      </c>
      <c r="IX207">
        <v>0.75955085776513442</v>
      </c>
      <c r="IY207">
        <v>0.6685240805381909</v>
      </c>
      <c r="IZ207">
        <v>-0.36320443541626446</v>
      </c>
      <c r="JA207">
        <v>1.4092620403971523</v>
      </c>
      <c r="JB207">
        <v>1.8226182874059305</v>
      </c>
      <c r="JC207">
        <v>-0.53744543038192205</v>
      </c>
      <c r="JD207">
        <v>1.175144461740274</v>
      </c>
      <c r="JE207">
        <v>0.11527049537107814</v>
      </c>
      <c r="JF207">
        <v>1.7379625205649063</v>
      </c>
      <c r="JG207">
        <v>-0.13794192454952281</v>
      </c>
      <c r="JH207">
        <v>-0.81535517892916687</v>
      </c>
      <c r="JI207">
        <v>-1.6208741726586595</v>
      </c>
      <c r="JJ207">
        <v>-4.4038870328222401E-2</v>
      </c>
      <c r="JK207">
        <v>1.3925273378845304</v>
      </c>
      <c r="JL207">
        <v>-2.6297493604943156</v>
      </c>
      <c r="JM207">
        <v>2.5840199668891728</v>
      </c>
      <c r="JN207">
        <v>0.85746705735800788</v>
      </c>
      <c r="JO207">
        <v>-0.3508114332362311</v>
      </c>
      <c r="JP207">
        <v>-1.0584176379779819</v>
      </c>
      <c r="JQ207">
        <v>-0.9481982488068752</v>
      </c>
      <c r="JR207">
        <v>-0.16937065083766356</v>
      </c>
      <c r="JS207">
        <v>-1.7459842638345435</v>
      </c>
      <c r="JT207">
        <v>-0.41119619709206745</v>
      </c>
      <c r="JU207">
        <v>-1.2469695320760366</v>
      </c>
      <c r="JV207">
        <v>1.0980920706060715</v>
      </c>
      <c r="JW207">
        <v>0.3704042228491744</v>
      </c>
      <c r="JX207">
        <v>-2.1288724383339286</v>
      </c>
      <c r="JY207">
        <v>-0.50059384193446022</v>
      </c>
      <c r="JZ207">
        <v>1.3458520697895437</v>
      </c>
      <c r="KA207">
        <v>-0.98630380307440646</v>
      </c>
      <c r="KB207">
        <v>-0.75455773185240105</v>
      </c>
      <c r="KC207">
        <v>-9.5269570010714233E-2</v>
      </c>
      <c r="KD207">
        <v>0.36557480598276015</v>
      </c>
      <c r="KE207">
        <v>-0.90830098997685127</v>
      </c>
      <c r="KF207">
        <v>1.1253405318711884</v>
      </c>
      <c r="KG207">
        <v>-0.82639189713518135</v>
      </c>
      <c r="KH207">
        <v>-8.3134636952308938E-2</v>
      </c>
      <c r="KI207">
        <v>0.14172769624565262</v>
      </c>
      <c r="KJ207">
        <v>-1.9321032596053556</v>
      </c>
      <c r="KK207">
        <v>0.37729478208348155</v>
      </c>
      <c r="KL207">
        <v>-0.29159991754568182</v>
      </c>
      <c r="KM207">
        <v>0.92577238319790922</v>
      </c>
      <c r="KN207">
        <v>0.36950268622604199</v>
      </c>
      <c r="KO207">
        <v>-0.52563791541615501</v>
      </c>
      <c r="KP207">
        <v>1.6962076188065112</v>
      </c>
      <c r="KQ207">
        <v>-0.55137434173957445</v>
      </c>
      <c r="KR207">
        <v>-0.25823283067438751</v>
      </c>
      <c r="KS207">
        <v>0.12027726370433811</v>
      </c>
      <c r="KT207">
        <v>2.1996311261318624</v>
      </c>
      <c r="KU207">
        <v>-0.83340864875935949</v>
      </c>
      <c r="KV207">
        <v>2.2835047275293618</v>
      </c>
      <c r="KW207">
        <v>-0.39493329495599028</v>
      </c>
      <c r="KX207">
        <v>1.4956640370655805E-2</v>
      </c>
      <c r="KY207">
        <v>1.1276483746769372</v>
      </c>
      <c r="KZ207">
        <v>0.40437953430227935</v>
      </c>
      <c r="LA207">
        <v>-0.58417981563252397</v>
      </c>
      <c r="LB207">
        <v>-1.980297383852303</v>
      </c>
      <c r="LC207">
        <v>-0.83883378465543501</v>
      </c>
      <c r="LD207">
        <v>-0.83027316577499732</v>
      </c>
      <c r="LE207">
        <v>0.37910240280325525</v>
      </c>
      <c r="LF207">
        <v>0.31675881473347545</v>
      </c>
      <c r="LG207">
        <v>2.0005472833872773E-2</v>
      </c>
      <c r="LH207">
        <v>-0.55636746765230782</v>
      </c>
      <c r="LI207">
        <v>0.63073457567952573</v>
      </c>
      <c r="LJ207">
        <v>1.4211332199920435</v>
      </c>
      <c r="LK207">
        <v>-1.9605795387178659</v>
      </c>
      <c r="LL207">
        <v>-0.51355527830310166</v>
      </c>
      <c r="LM207">
        <v>1.4030956663191319</v>
      </c>
      <c r="LN207">
        <v>-0.22350150175043382</v>
      </c>
      <c r="LO207">
        <v>-2.076549208140932</v>
      </c>
      <c r="LP207">
        <v>0.19332333067723084</v>
      </c>
      <c r="LQ207">
        <v>0.72389411798212677</v>
      </c>
      <c r="LR207">
        <v>-0.72141119744628668</v>
      </c>
      <c r="LS207">
        <v>1.375979081785772</v>
      </c>
      <c r="LT207">
        <v>-0.78813741311023477</v>
      </c>
      <c r="LU207">
        <v>0.77505546869360842</v>
      </c>
      <c r="LV207">
        <v>1.3646331353811547</v>
      </c>
      <c r="LW207">
        <v>-0.41269458961323835</v>
      </c>
      <c r="LX207">
        <v>-0.37598169910779689</v>
      </c>
      <c r="LY207">
        <v>1.915559550980106</v>
      </c>
      <c r="LZ207">
        <v>-1.5827981769689359</v>
      </c>
      <c r="MA207">
        <v>-5.2386894822120667E-2</v>
      </c>
      <c r="MB207">
        <v>-1.3576800483861007</v>
      </c>
      <c r="MC207">
        <v>1.1022962098650169</v>
      </c>
      <c r="MD207">
        <v>0.23819325178919826</v>
      </c>
      <c r="ME207">
        <v>0.45081947064318229</v>
      </c>
      <c r="MF207">
        <v>1.1891461326740682</v>
      </c>
      <c r="MG207">
        <v>-1.072860413842136</v>
      </c>
      <c r="MH207">
        <v>0.14018269212101586</v>
      </c>
      <c r="MI207">
        <v>0.37171503208810464</v>
      </c>
      <c r="MJ207">
        <v>0.6288678378041368</v>
      </c>
      <c r="MK207">
        <v>0.14791226021770854</v>
      </c>
      <c r="ML207">
        <v>1.4791385183343664</v>
      </c>
      <c r="MM207">
        <v>-0.64413825384690426</v>
      </c>
      <c r="MN207">
        <v>1.0878056855290197</v>
      </c>
      <c r="MO207">
        <v>-0.55012719712976832</v>
      </c>
      <c r="MP207">
        <v>0.35064886105828919</v>
      </c>
      <c r="MQ207">
        <v>-0.68265080699347891</v>
      </c>
      <c r="MR207">
        <v>-0.81524831330170855</v>
      </c>
      <c r="MS207">
        <v>-0.34033519114018418</v>
      </c>
      <c r="MT207">
        <v>-1.0896042113017756</v>
      </c>
      <c r="MU207">
        <v>0.72747752710711211</v>
      </c>
      <c r="MV207">
        <v>0.12474743016355205</v>
      </c>
      <c r="MW207">
        <v>-0.39691940401098691</v>
      </c>
      <c r="MX207">
        <v>0.60086563280492555</v>
      </c>
      <c r="MY207">
        <v>-0.7296716830751393</v>
      </c>
      <c r="MZ207">
        <v>-6.0355205278028734E-2</v>
      </c>
      <c r="NA207">
        <v>1.2701070772891399</v>
      </c>
      <c r="NB207">
        <v>-2.1172127162571996</v>
      </c>
      <c r="NC207">
        <v>-0.48711171984905377</v>
      </c>
      <c r="ND207">
        <v>-1.9963135855505243</v>
      </c>
      <c r="NE207">
        <v>-0.15247678675223142</v>
      </c>
      <c r="NF207">
        <v>0.46424020183621906</v>
      </c>
      <c r="NG207">
        <v>-2.1918822312727571E-2</v>
      </c>
      <c r="NH207">
        <v>-0.6644154382229317</v>
      </c>
      <c r="NI207">
        <v>-5.0702055887086317E-2</v>
      </c>
      <c r="NJ207">
        <v>1.4474517229245976</v>
      </c>
      <c r="NK207">
        <v>-1.21194943858427</v>
      </c>
      <c r="NL207">
        <v>0.13385033525992185</v>
      </c>
      <c r="NM207">
        <v>0.99592853075591847</v>
      </c>
      <c r="NN207">
        <v>0.90507001004880294</v>
      </c>
      <c r="NO207">
        <v>-0.48444462663610466</v>
      </c>
      <c r="NP207">
        <v>1.5023761079646647</v>
      </c>
      <c r="NQ207">
        <v>-0.26258476282237098</v>
      </c>
      <c r="NR207">
        <v>1.1667953003779985</v>
      </c>
      <c r="NS207">
        <v>0.65187578002223745</v>
      </c>
      <c r="NT207">
        <v>-1.219154910359066</v>
      </c>
      <c r="NU207">
        <v>5.0113158067688346E-3</v>
      </c>
      <c r="NV207">
        <v>-1.342266386927804</v>
      </c>
      <c r="NW207">
        <v>-6.165919330669567E-2</v>
      </c>
      <c r="NX207">
        <v>0.41011389839695767</v>
      </c>
      <c r="NY207">
        <v>0.68081817516940646</v>
      </c>
      <c r="NZ207">
        <v>0.72399416239932179</v>
      </c>
      <c r="OA207">
        <v>-1.7678303265711293</v>
      </c>
      <c r="OB207">
        <v>2.7167698135599494</v>
      </c>
      <c r="OC207">
        <v>-0.71043928073777352</v>
      </c>
      <c r="OD207">
        <v>-0.37015865927969571</v>
      </c>
      <c r="OE207">
        <v>1.5519663065788336</v>
      </c>
      <c r="OF207">
        <v>3.0488536140182987E-2</v>
      </c>
      <c r="OG207">
        <v>1.7376169125782326</v>
      </c>
      <c r="OH207">
        <v>0.5381525625125505</v>
      </c>
      <c r="OI207">
        <v>0.2892068096116418</v>
      </c>
      <c r="OJ207">
        <v>0.22852418624097481</v>
      </c>
      <c r="OK207">
        <v>6.6947904997505248E-2</v>
      </c>
      <c r="OL207">
        <v>0.82639189713518135</v>
      </c>
      <c r="OM207">
        <v>-0.86634145191055723</v>
      </c>
      <c r="ON207">
        <v>0.95638597485958599</v>
      </c>
      <c r="OO207">
        <v>1.0399799066362903</v>
      </c>
      <c r="OP207">
        <v>2.9647253541043028E-2</v>
      </c>
      <c r="OQ207">
        <v>-2.6154157239943743</v>
      </c>
      <c r="OR207">
        <v>-0.72260263550560921</v>
      </c>
      <c r="OS207">
        <v>1.4720944818691351</v>
      </c>
      <c r="OT207">
        <v>-0.1323064680036623</v>
      </c>
      <c r="OU207">
        <v>-0.83622580859810114</v>
      </c>
      <c r="OV207">
        <v>0.38420466808020137</v>
      </c>
      <c r="OW207">
        <v>-0.19792423699982464</v>
      </c>
      <c r="OX207">
        <v>-0.52915538617526181</v>
      </c>
      <c r="OY207">
        <v>-0.15448904377990402</v>
      </c>
      <c r="OZ207">
        <v>-0.71349404606735334</v>
      </c>
      <c r="PA207">
        <v>-1.0405074135633186</v>
      </c>
      <c r="PB207">
        <v>1.1017345968866721</v>
      </c>
      <c r="PC207">
        <v>2.3821485228836536</v>
      </c>
      <c r="PD207">
        <v>-0.61753553382004611</v>
      </c>
      <c r="PE207">
        <v>-0.88621845861780457</v>
      </c>
      <c r="PF207">
        <v>-0.8606764367868891</v>
      </c>
      <c r="PG207">
        <v>-0.73607679951237515</v>
      </c>
      <c r="PH207">
        <v>-4.009343683719635</v>
      </c>
      <c r="PI207">
        <v>0.5288029569783248</v>
      </c>
      <c r="PJ207">
        <v>1.3031876733293757</v>
      </c>
      <c r="PK207">
        <v>1.069872723746812</v>
      </c>
      <c r="PL207">
        <v>1.5671957953600213</v>
      </c>
      <c r="PM207">
        <v>-0.92483332991832867</v>
      </c>
      <c r="PN207">
        <v>-0.85030819718667772</v>
      </c>
      <c r="PO207">
        <v>0.84822431745124049</v>
      </c>
      <c r="PP207">
        <v>-0.6102391125750728</v>
      </c>
      <c r="PQ207">
        <v>-0.77991899161133915</v>
      </c>
      <c r="PR207">
        <v>0.33847186386992689</v>
      </c>
      <c r="PS207">
        <v>-0.8582424015912693</v>
      </c>
      <c r="PT207">
        <v>0.50876110435638111</v>
      </c>
      <c r="PU207">
        <v>0.10934286365227308</v>
      </c>
      <c r="PV207">
        <v>-1.0687881513149478</v>
      </c>
      <c r="PW207">
        <v>-0.45972910811542533</v>
      </c>
      <c r="PX207">
        <v>6.4953837863868102E-2</v>
      </c>
      <c r="PY207">
        <v>-0.33377773434040137</v>
      </c>
      <c r="PZ207">
        <v>-0.34203821996925399</v>
      </c>
      <c r="QA207">
        <v>1.7168804333778098</v>
      </c>
      <c r="QB207">
        <v>-0.62291292124427855</v>
      </c>
      <c r="QC207">
        <v>0.84668954514199868</v>
      </c>
      <c r="QD207">
        <v>0.84899056673748419</v>
      </c>
      <c r="QE207">
        <v>2.1794585336465389</v>
      </c>
      <c r="QF207">
        <v>-7.170228855102323E-2</v>
      </c>
      <c r="QG207">
        <v>-0.20416905499587301</v>
      </c>
      <c r="QH207">
        <v>0.94377128334599547</v>
      </c>
      <c r="QI207">
        <v>0.62523668020730838</v>
      </c>
      <c r="QJ207">
        <v>-0.92989012046018615</v>
      </c>
      <c r="QK207">
        <v>0.5041522399551468</v>
      </c>
      <c r="QL207">
        <v>-1.2393502402119339</v>
      </c>
      <c r="QM207">
        <v>1.255839379155077</v>
      </c>
      <c r="QN207">
        <v>0.44904254536959343</v>
      </c>
      <c r="QO207">
        <v>-0.25997223929152824</v>
      </c>
      <c r="QP207">
        <v>-0.17356342141283676</v>
      </c>
      <c r="QQ207">
        <v>-8.8894012151286006E-2</v>
      </c>
      <c r="QR207">
        <v>1.3559497347159777</v>
      </c>
      <c r="QS207">
        <v>0.45217575461720116</v>
      </c>
      <c r="QT207">
        <v>-5.4694737627869472E-3</v>
      </c>
      <c r="QU207">
        <v>0.23599000087415334</v>
      </c>
      <c r="QV207">
        <v>-0.49384198064217344</v>
      </c>
      <c r="QW207">
        <v>1.2958889783476479</v>
      </c>
      <c r="QX207">
        <v>0.51050392357865348</v>
      </c>
      <c r="QY207">
        <v>0.72190687205875292</v>
      </c>
      <c r="QZ207">
        <v>-0.66928805608768016</v>
      </c>
      <c r="RA207">
        <v>-1.8825903680408373</v>
      </c>
      <c r="RB207">
        <v>-0.27702299121301621</v>
      </c>
      <c r="RC207">
        <v>-0.848442596179666</v>
      </c>
      <c r="RD207">
        <v>-1.5971454558894038</v>
      </c>
      <c r="RE207">
        <v>6.5721224018489011E-2</v>
      </c>
      <c r="RF207">
        <v>0.75567641033558175</v>
      </c>
      <c r="RG207">
        <v>1.2078135114279576</v>
      </c>
      <c r="RH207">
        <v>0.5216907084104605</v>
      </c>
      <c r="RI207">
        <v>0.27789837986347266</v>
      </c>
      <c r="RJ207">
        <v>0.77971208156668581</v>
      </c>
      <c r="RK207">
        <v>-0.92647724159178324</v>
      </c>
      <c r="RL207">
        <v>-1.4441866369452327</v>
      </c>
      <c r="RM207">
        <v>1.3112776287016459</v>
      </c>
      <c r="RN207">
        <v>-1.1533006727404427</v>
      </c>
      <c r="RO207">
        <v>-0.5288029569783248</v>
      </c>
      <c r="RP207">
        <v>-1.6015474102459848</v>
      </c>
      <c r="RQ207">
        <v>-0.86868112703086808</v>
      </c>
      <c r="RR207">
        <v>1.8422997527522966</v>
      </c>
      <c r="RS207">
        <v>0.64460891735507175</v>
      </c>
      <c r="RT207">
        <v>-0.98966665973421186</v>
      </c>
      <c r="RU207">
        <v>-0.26361476557212882</v>
      </c>
      <c r="RV207">
        <v>-0.58363639254821464</v>
      </c>
      <c r="RW207">
        <v>1.2509735825005919</v>
      </c>
      <c r="RX207">
        <v>-1.253320078831166</v>
      </c>
      <c r="RY207">
        <v>-5.9972080634906888E-2</v>
      </c>
      <c r="RZ207">
        <v>-0.28211388780619018</v>
      </c>
      <c r="SA207">
        <v>1.0824305718415417</v>
      </c>
      <c r="SB207">
        <v>2.2419590095523745</v>
      </c>
      <c r="SC207">
        <v>-0.31322201721195597</v>
      </c>
      <c r="SD207">
        <v>0.74251147452741861</v>
      </c>
      <c r="SE207">
        <v>0.93272319645620883</v>
      </c>
      <c r="SF207">
        <v>-0.15177988643699791</v>
      </c>
      <c r="SG207">
        <v>0.49038817451219074</v>
      </c>
    </row>
    <row r="209" spans="1:501">
      <c r="A209" t="s">
        <v>542</v>
      </c>
    </row>
    <row r="210" spans="1:501">
      <c r="A210">
        <f>+A202</f>
        <v>2017</v>
      </c>
    </row>
    <row r="211" spans="1:501">
      <c r="A211" t="s">
        <v>535</v>
      </c>
      <c r="B211">
        <f t="array" ref="B211:B213">+MMULT($AD$11:$AF$13,B203:B205)</f>
        <v>-2.1945225280102378</v>
      </c>
      <c r="C211">
        <f t="array" ref="C211:C213">+MMULT($AD$11:$AF$13,C203:C205)</f>
        <v>0.39058654421740358</v>
      </c>
      <c r="D211">
        <f t="array" ref="D211:D213">+MMULT($AD$11:$AF$13,D203:D205)</f>
        <v>-1.0978577685096746</v>
      </c>
      <c r="E211">
        <f t="array" ref="E211:E213">+MMULT($AD$11:$AF$13,E203:E205)</f>
        <v>0.90052881512761329</v>
      </c>
      <c r="F211">
        <f t="array" ref="F211:F213">+MMULT($AD$11:$AF$13,F203:F205)</f>
        <v>-1.7899521199204105</v>
      </c>
      <c r="G211">
        <f t="array" ref="G211:G213">+MMULT($AD$11:$AF$13,G203:G205)</f>
        <v>0.92945709056729731</v>
      </c>
      <c r="H211">
        <f t="array" ref="H211:H213">+MMULT($AD$11:$AF$13,H203:H205)</f>
        <v>-0.1018246347464158</v>
      </c>
      <c r="I211">
        <f t="array" ref="I211:I213">+MMULT($AD$11:$AF$13,I203:I205)</f>
        <v>-0.39788604878877715</v>
      </c>
      <c r="J211">
        <f t="array" ref="J211:J213">+MMULT($AD$11:$AF$13,J203:J205)</f>
        <v>-0.33169817212703012</v>
      </c>
      <c r="K211">
        <f t="array" ref="K211:K213">+MMULT($AD$11:$AF$13,K203:K205)</f>
        <v>-0.8645323999151977</v>
      </c>
      <c r="L211">
        <f t="array" ref="L211:L213">+MMULT($AD$11:$AF$13,L203:L205)</f>
        <v>0.56099713531575623</v>
      </c>
      <c r="M211">
        <f t="array" ref="M211:M213">+MMULT($AD$11:$AF$13,M203:M205)</f>
        <v>-0.65061755106271468</v>
      </c>
      <c r="N211">
        <f t="array" ref="N211:N213">+MMULT($AD$11:$AF$13,N203:N205)</f>
        <v>-0.12054215660811722</v>
      </c>
      <c r="O211">
        <f t="array" ref="O211:O213">+MMULT($AD$11:$AF$13,O203:O205)</f>
        <v>-1.5705174113695206</v>
      </c>
      <c r="P211">
        <f t="array" ref="P211:P213">+MMULT($AD$11:$AF$13,P203:P205)</f>
        <v>1.9380606795515607</v>
      </c>
      <c r="Q211">
        <f t="array" ref="Q211:Q213">+MMULT($AD$11:$AF$13,Q203:Q205)</f>
        <v>-1.7602584765686311</v>
      </c>
      <c r="R211">
        <f t="array" ref="R211:R213">+MMULT($AD$11:$AF$13,R203:R205)</f>
        <v>-0.67641856391601496</v>
      </c>
      <c r="S211">
        <f t="array" ref="S211:S213">+MMULT($AD$11:$AF$13,S203:S205)</f>
        <v>-0.89121501133773096</v>
      </c>
      <c r="T211">
        <f t="array" ref="T211:T213">+MMULT($AD$11:$AF$13,T203:T205)</f>
        <v>1.3668549836890884</v>
      </c>
      <c r="U211">
        <f t="array" ref="U211:U213">+MMULT($AD$11:$AF$13,U203:U205)</f>
        <v>0.8861403369864741</v>
      </c>
      <c r="V211">
        <f t="array" ref="V211:V213">+MMULT($AD$11:$AF$13,V203:V205)</f>
        <v>0.2969934523307296</v>
      </c>
      <c r="W211">
        <f t="array" ref="W211:W213">+MMULT($AD$11:$AF$13,W203:W205)</f>
        <v>-1.1380099779725794</v>
      </c>
      <c r="X211">
        <f t="array" ref="X211:X213">+MMULT($AD$11:$AF$13,X203:X205)</f>
        <v>-0.47973326521074428</v>
      </c>
      <c r="Y211">
        <f t="array" ref="Y211:Y213">+MMULT($AD$11:$AF$13,Y203:Y205)</f>
        <v>-2.2208564474613581</v>
      </c>
      <c r="Z211">
        <f t="array" ref="Z211:Z213">+MMULT($AD$11:$AF$13,Z203:Z205)</f>
        <v>-0.12880111235869338</v>
      </c>
      <c r="AA211">
        <f t="array" ref="AA211:AA213">+MMULT($AD$11:$AF$13,AA203:AA205)</f>
        <v>-5.3488032596004419E-3</v>
      </c>
      <c r="AB211">
        <f t="array" ref="AB211:AB213">+MMULT($AD$11:$AF$13,AB203:AB205)</f>
        <v>-2.3542980139804923</v>
      </c>
      <c r="AC211">
        <f t="array" ref="AC211:AC213">+MMULT($AD$11:$AF$13,AC203:AC205)</f>
        <v>-1.0400428852243748</v>
      </c>
      <c r="AD211">
        <f t="array" ref="AD211:AD213">+MMULT($AD$11:$AF$13,AD203:AD205)</f>
        <v>-0.56309476972240158</v>
      </c>
      <c r="AE211">
        <f t="array" ref="AE211:AE213">+MMULT($AD$11:$AF$13,AE203:AE205)</f>
        <v>4.269722224796671E-2</v>
      </c>
      <c r="AF211">
        <f t="array" ref="AF211:AF213">+MMULT($AD$11:$AF$13,AF203:AF205)</f>
        <v>1.2795240925846159</v>
      </c>
      <c r="AG211">
        <f t="array" ref="AG211:AG213">+MMULT($AD$11:$AF$13,AG203:AG205)</f>
        <v>0.37326927281952132</v>
      </c>
      <c r="AH211">
        <f t="array" ref="AH211:AH213">+MMULT($AD$11:$AF$13,AH203:AH205)</f>
        <v>-0.47531321069261201</v>
      </c>
      <c r="AI211">
        <f t="array" ref="AI211:AI213">+MMULT($AD$11:$AF$13,AI203:AI205)</f>
        <v>0.35860008667623827</v>
      </c>
      <c r="AJ211">
        <f t="array" ref="AJ211:AJ213">+MMULT($AD$11:$AF$13,AJ203:AJ205)</f>
        <v>8.9651118184692936E-3</v>
      </c>
      <c r="AK211">
        <f t="array" ref="AK211:AK213">+MMULT($AD$11:$AF$13,AK203:AK205)</f>
        <v>0.52742730919999825</v>
      </c>
      <c r="AL211">
        <f t="array" ref="AL211:AL213">+MMULT($AD$11:$AF$13,AL203:AL205)</f>
        <v>7.4040025112341257E-2</v>
      </c>
      <c r="AM211">
        <f t="array" ref="AM211:AM213">+MMULT($AD$11:$AF$13,AM203:AM205)</f>
        <v>1.0524006164125046</v>
      </c>
      <c r="AN211">
        <f t="array" ref="AN211:AN213">+MMULT($AD$11:$AF$13,AN203:AN205)</f>
        <v>-0.2327003546834536</v>
      </c>
      <c r="AO211">
        <f t="array" ref="AO211:AO213">+MMULT($AD$11:$AF$13,AO203:AO205)</f>
        <v>0.62154672859069193</v>
      </c>
      <c r="AP211">
        <f t="array" ref="AP211:AP213">+MMULT($AD$11:$AF$13,AP203:AP205)</f>
        <v>0.39547700394225355</v>
      </c>
      <c r="AQ211">
        <f t="array" ref="AQ211:AQ213">+MMULT($AD$11:$AF$13,AQ203:AQ205)</f>
        <v>-0.24213038913047366</v>
      </c>
      <c r="AR211">
        <f t="array" ref="AR211:AR213">+MMULT($AD$11:$AF$13,AR203:AR205)</f>
        <v>0.17279770563220878</v>
      </c>
      <c r="AS211">
        <f t="array" ref="AS211:AS213">+MMULT($AD$11:$AF$13,AS203:AS205)</f>
        <v>0.97412255837717121</v>
      </c>
      <c r="AT211">
        <f t="array" ref="AT211:AT213">+MMULT($AD$11:$AF$13,AT203:AT205)</f>
        <v>1.1399354594247848</v>
      </c>
      <c r="AU211">
        <f t="array" ref="AU211:AU213">+MMULT($AD$11:$AF$13,AU203:AU205)</f>
        <v>-0.35449253911361767</v>
      </c>
      <c r="AV211">
        <f t="array" ref="AV211:AV213">+MMULT($AD$11:$AF$13,AV203:AV205)</f>
        <v>0.12664316959221253</v>
      </c>
      <c r="AW211">
        <f t="array" ref="AW211:AW213">+MMULT($AD$11:$AF$13,AW203:AW205)</f>
        <v>0.53507002316461805</v>
      </c>
      <c r="AX211">
        <f t="array" ref="AX211:AX213">+MMULT($AD$11:$AF$13,AX203:AX205)</f>
        <v>1.2857786177573836</v>
      </c>
      <c r="AY211">
        <f t="array" ref="AY211:AY213">+MMULT($AD$11:$AF$13,AY203:AY205)</f>
        <v>-1.2437689108115426</v>
      </c>
      <c r="AZ211">
        <f t="array" ref="AZ211:AZ213">+MMULT($AD$11:$AF$13,AZ203:AZ205)</f>
        <v>1.6122069357504161E-2</v>
      </c>
      <c r="BA211">
        <f t="array" ref="BA211:BA213">+MMULT($AD$11:$AF$13,BA203:BA205)</f>
        <v>-0.67481545806002152</v>
      </c>
      <c r="BB211">
        <f t="array" ref="BB211:BB213">+MMULT($AD$11:$AF$13,BB203:BB205)</f>
        <v>-0.2365754409317988</v>
      </c>
      <c r="BC211">
        <f t="array" ref="BC211:BC213">+MMULT($AD$11:$AF$13,BC203:BC205)</f>
        <v>1.1055070615680946</v>
      </c>
      <c r="BD211">
        <f t="array" ref="BD211:BD213">+MMULT($AD$11:$AF$13,BD203:BD205)</f>
        <v>-0.54058659331612469</v>
      </c>
      <c r="BE211">
        <f t="array" ref="BE211:BE213">+MMULT($AD$11:$AF$13,BE203:BE205)</f>
        <v>-2.1765835322482326E-3</v>
      </c>
      <c r="BF211">
        <f t="array" ref="BF211:BF213">+MMULT($AD$11:$AF$13,BF203:BF205)</f>
        <v>-0.5242594755351796</v>
      </c>
      <c r="BG211">
        <f t="array" ref="BG211:BG213">+MMULT($AD$11:$AF$13,BG203:BG205)</f>
        <v>4.1294778752880824E-2</v>
      </c>
      <c r="BH211">
        <f t="array" ref="BH211:BH213">+MMULT($AD$11:$AF$13,BH203:BH205)</f>
        <v>-0.31172842941201512</v>
      </c>
      <c r="BI211">
        <f t="array" ref="BI211:BI213">+MMULT($AD$11:$AF$13,BI203:BI205)</f>
        <v>-1.0211082532672653</v>
      </c>
      <c r="BJ211">
        <f t="array" ref="BJ211:BJ213">+MMULT($AD$11:$AF$13,BJ203:BJ205)</f>
        <v>-2.0721864718259204</v>
      </c>
      <c r="BK211">
        <f t="array" ref="BK211:BK213">+MMULT($AD$11:$AF$13,BK203:BK205)</f>
        <v>0.4147373010424753</v>
      </c>
      <c r="BL211">
        <f t="array" ref="BL211:BL213">+MMULT($AD$11:$AF$13,BL203:BL205)</f>
        <v>1.3893774147985991</v>
      </c>
      <c r="BM211">
        <f t="array" ref="BM211:BM213">+MMULT($AD$11:$AF$13,BM203:BM205)</f>
        <v>-1.6880945897049935</v>
      </c>
      <c r="BN211">
        <f t="array" ref="BN211:BN213">+MMULT($AD$11:$AF$13,BN203:BN205)</f>
        <v>-0.77913356935673073</v>
      </c>
      <c r="BO211">
        <f t="array" ref="BO211:BO213">+MMULT($AD$11:$AF$13,BO203:BO205)</f>
        <v>-0.24274005182262984</v>
      </c>
      <c r="BP211">
        <f t="array" ref="BP211:BP213">+MMULT($AD$11:$AF$13,BP203:BP205)</f>
        <v>0.66103116003287166</v>
      </c>
      <c r="BQ211">
        <f t="array" ref="BQ211:BQ213">+MMULT($AD$11:$AF$13,BQ203:BQ205)</f>
        <v>-1.0269417164368171</v>
      </c>
      <c r="BR211">
        <f t="array" ref="BR211:BR213">+MMULT($AD$11:$AF$13,BR203:BR205)</f>
        <v>1.2275097769998666</v>
      </c>
      <c r="BS211">
        <f t="array" ref="BS211:BS213">+MMULT($AD$11:$AF$13,BS203:BS205)</f>
        <v>0.49045170552697931</v>
      </c>
      <c r="BT211">
        <f t="array" ref="BT211:BT213">+MMULT($AD$11:$AF$13,BT203:BT205)</f>
        <v>-6.5828219534000199E-2</v>
      </c>
      <c r="BU211">
        <f t="array" ref="BU211:BU213">+MMULT($AD$11:$AF$13,BU203:BU205)</f>
        <v>-0.30427431613633577</v>
      </c>
      <c r="BV211">
        <f t="array" ref="BV211:BV213">+MMULT($AD$11:$AF$13,BV203:BV205)</f>
        <v>0.47789660152484215</v>
      </c>
      <c r="BW211">
        <f t="array" ref="BW211:BW213">+MMULT($AD$11:$AF$13,BW203:BW205)</f>
        <v>0.25379950850084426</v>
      </c>
      <c r="BX211">
        <f t="array" ref="BX211:BX213">+MMULT($AD$11:$AF$13,BX203:BX205)</f>
        <v>0.31561777036359417</v>
      </c>
      <c r="BY211">
        <f t="array" ref="BY211:BY213">+MMULT($AD$11:$AF$13,BY203:BY205)</f>
        <v>0.2551745391050958</v>
      </c>
      <c r="BZ211">
        <f t="array" ref="BZ211:BZ213">+MMULT($AD$11:$AF$13,BZ203:BZ205)</f>
        <v>-1.9115864060993686</v>
      </c>
      <c r="CA211">
        <f t="array" ref="CA211:CA213">+MMULT($AD$11:$AF$13,CA203:CA205)</f>
        <v>0.20929413197344313</v>
      </c>
      <c r="CB211">
        <f t="array" ref="CB211:CB213">+MMULT($AD$11:$AF$13,CB203:CB205)</f>
        <v>-1.4000837934428672</v>
      </c>
      <c r="CC211">
        <f t="array" ref="CC211:CC213">+MMULT($AD$11:$AF$13,CC203:CC205)</f>
        <v>-0.25021061283280976</v>
      </c>
      <c r="CD211">
        <f t="array" ref="CD211:CD213">+MMULT($AD$11:$AF$13,CD203:CD205)</f>
        <v>-3.5380436590211186</v>
      </c>
      <c r="CE211">
        <f t="array" ref="CE211:CE213">+MMULT($AD$11:$AF$13,CE203:CE205)</f>
        <v>1.0433477833433653</v>
      </c>
      <c r="CF211">
        <f t="array" ref="CF211:CF213">+MMULT($AD$11:$AF$13,CF203:CF205)</f>
        <v>-0.29150539158569061</v>
      </c>
      <c r="CG211">
        <f t="array" ref="CG211:CG213">+MMULT($AD$11:$AF$13,CG203:CG205)</f>
        <v>0.56090941406508632</v>
      </c>
      <c r="CH211">
        <f t="array" ref="CH211:CH213">+MMULT($AD$11:$AF$13,CH203:CH205)</f>
        <v>0.87929807943421767</v>
      </c>
      <c r="CI211">
        <f t="array" ref="CI211:CI213">+MMULT($AD$11:$AF$13,CI203:CI205)</f>
        <v>-0.75453872370014241</v>
      </c>
      <c r="CJ211">
        <f t="array" ref="CJ211:CJ213">+MMULT($AD$11:$AF$13,CJ203:CJ205)</f>
        <v>0.17197312587591124</v>
      </c>
      <c r="CK211">
        <f t="array" ref="CK211:CK213">+MMULT($AD$11:$AF$13,CK203:CK205)</f>
        <v>-0.7943641715043015</v>
      </c>
      <c r="CL211">
        <f t="array" ref="CL211:CL213">+MMULT($AD$11:$AF$13,CL203:CL205)</f>
        <v>-0.33922246240324544</v>
      </c>
      <c r="CM211">
        <f t="array" ref="CM211:CM213">+MMULT($AD$11:$AF$13,CM203:CM205)</f>
        <v>-0.88940795357392988</v>
      </c>
      <c r="CN211">
        <f t="array" ref="CN211:CN213">+MMULT($AD$11:$AF$13,CN203:CN205)</f>
        <v>1.4049698671051836</v>
      </c>
      <c r="CO211">
        <f t="array" ref="CO211:CO213">+MMULT($AD$11:$AF$13,CO203:CO205)</f>
        <v>-0.87216634175475038</v>
      </c>
      <c r="CP211">
        <f t="array" ref="CP211:CP213">+MMULT($AD$11:$AF$13,CP203:CP205)</f>
        <v>1.5937503846094578</v>
      </c>
      <c r="CQ211">
        <f t="array" ref="CQ211:CQ213">+MMULT($AD$11:$AF$13,CQ203:CQ205)</f>
        <v>1.3544775152195581</v>
      </c>
      <c r="CR211">
        <f t="array" ref="CR211:CR213">+MMULT($AD$11:$AF$13,CR203:CR205)</f>
        <v>-0.80539511877604819</v>
      </c>
      <c r="CS211">
        <f t="array" ref="CS211:CS213">+MMULT($AD$11:$AF$13,CS203:CS205)</f>
        <v>-1.2468259963973904</v>
      </c>
      <c r="CT211">
        <f t="array" ref="CT211:CT213">+MMULT($AD$11:$AF$13,CT203:CT205)</f>
        <v>0.8222463710297464</v>
      </c>
      <c r="CU211">
        <f t="array" ref="CU211:CU213">+MMULT($AD$11:$AF$13,CU203:CU205)</f>
        <v>1.0381963528977722</v>
      </c>
      <c r="CV211">
        <f t="array" ref="CV211:CV213">+MMULT($AD$11:$AF$13,CV203:CV205)</f>
        <v>1.7708990642748965</v>
      </c>
      <c r="CW211">
        <f t="array" ref="CW211:CW213">+MMULT($AD$11:$AF$13,CW203:CW205)</f>
        <v>-2.2616731453980878E-2</v>
      </c>
      <c r="CX211">
        <f t="array" ref="CX211:CX213">+MMULT($AD$11:$AF$13,CX203:CX205)</f>
        <v>-0.69666682160190707</v>
      </c>
      <c r="CY211">
        <f t="array" ref="CY211:CY213">+MMULT($AD$11:$AF$13,CY203:CY205)</f>
        <v>-0.46699942916036713</v>
      </c>
      <c r="CZ211">
        <f t="array" ref="CZ211:CZ213">+MMULT($AD$11:$AF$13,CZ203:CZ205)</f>
        <v>-0.21322404400345707</v>
      </c>
      <c r="DA211">
        <f t="array" ref="DA211:DA213">+MMULT($AD$11:$AF$13,DA203:DA205)</f>
        <v>-0.85290714117016209</v>
      </c>
      <c r="DB211">
        <f t="array" ref="DB211:DB213">+MMULT($AD$11:$AF$13,DB203:DB205)</f>
        <v>-1.1138011058189388</v>
      </c>
      <c r="DC211">
        <f t="array" ref="DC211:DC213">+MMULT($AD$11:$AF$13,DC203:DC205)</f>
        <v>-1.0311128619061736</v>
      </c>
      <c r="DD211">
        <f t="array" ref="DD211:DD213">+MMULT($AD$11:$AF$13,DD203:DD205)</f>
        <v>-0.33561492596944359</v>
      </c>
      <c r="DE211">
        <f t="array" ref="DE211:DE213">+MMULT($AD$11:$AF$13,DE203:DE205)</f>
        <v>1.0727036998800654</v>
      </c>
      <c r="DF211">
        <f t="array" ref="DF211:DF213">+MMULT($AD$11:$AF$13,DF203:DF205)</f>
        <v>0.43139118048216607</v>
      </c>
      <c r="DG211">
        <f t="array" ref="DG211:DG213">+MMULT($AD$11:$AF$13,DG203:DG205)</f>
        <v>0.69446501821009121</v>
      </c>
      <c r="DH211">
        <f t="array" ref="DH211:DH213">+MMULT($AD$11:$AF$13,DH203:DH205)</f>
        <v>0.80864080505083658</v>
      </c>
      <c r="DI211">
        <f t="array" ref="DI211:DI213">+MMULT($AD$11:$AF$13,DI203:DI205)</f>
        <v>0.34008651672234447</v>
      </c>
      <c r="DJ211">
        <f t="array" ref="DJ211:DJ213">+MMULT($AD$11:$AF$13,DJ203:DJ205)</f>
        <v>-2.7305870908543266</v>
      </c>
      <c r="DK211">
        <f t="array" ref="DK211:DK213">+MMULT($AD$11:$AF$13,DK203:DK205)</f>
        <v>-5.8582444228661996E-2</v>
      </c>
      <c r="DL211">
        <f t="array" ref="DL211:DL213">+MMULT($AD$11:$AF$13,DL203:DL205)</f>
        <v>0.37486031700354761</v>
      </c>
      <c r="DM211">
        <f t="array" ref="DM211:DM213">+MMULT($AD$11:$AF$13,DM203:DM205)</f>
        <v>0.86508285076315161</v>
      </c>
      <c r="DN211">
        <f t="array" ref="DN211:DN213">+MMULT($AD$11:$AF$13,DN203:DN205)</f>
        <v>0.26734366960428518</v>
      </c>
      <c r="DO211">
        <f t="array" ref="DO211:DO213">+MMULT($AD$11:$AF$13,DO203:DO205)</f>
        <v>-9.3295936150029526E-2</v>
      </c>
      <c r="DP211">
        <f t="array" ref="DP211:DP213">+MMULT($AD$11:$AF$13,DP203:DP205)</f>
        <v>-0.90189945966933127</v>
      </c>
      <c r="DQ211">
        <f t="array" ref="DQ211:DQ213">+MMULT($AD$11:$AF$13,DQ203:DQ205)</f>
        <v>5.4369631165237457E-2</v>
      </c>
      <c r="DR211">
        <f t="array" ref="DR211:DR213">+MMULT($AD$11:$AF$13,DR203:DR205)</f>
        <v>-0.77382862672246533</v>
      </c>
      <c r="DS211">
        <f t="array" ref="DS211:DS213">+MMULT($AD$11:$AF$13,DS203:DS205)</f>
        <v>-0.22359488886391238</v>
      </c>
      <c r="DT211">
        <f t="array" ref="DT211:DT213">+MMULT($AD$11:$AF$13,DT203:DT205)</f>
        <v>0.39299010648576033</v>
      </c>
      <c r="DU211">
        <f t="array" ref="DU211:DU213">+MMULT($AD$11:$AF$13,DU203:DU205)</f>
        <v>-0.52528691068365141</v>
      </c>
      <c r="DV211">
        <f t="array" ref="DV211:DV213">+MMULT($AD$11:$AF$13,DV203:DV205)</f>
        <v>-1.9768159280975464</v>
      </c>
      <c r="DW211">
        <f t="array" ref="DW211:DW213">+MMULT($AD$11:$AF$13,DW203:DW205)</f>
        <v>-1.0826205872683037</v>
      </c>
      <c r="DX211">
        <f t="array" ref="DX211:DX213">+MMULT($AD$11:$AF$13,DX203:DX205)</f>
        <v>0.68598237327030664</v>
      </c>
      <c r="DY211">
        <f t="array" ref="DY211:DY213">+MMULT($AD$11:$AF$13,DY203:DY205)</f>
        <v>-0.45113504097670593</v>
      </c>
      <c r="DZ211">
        <f t="array" ref="DZ211:DZ213">+MMULT($AD$11:$AF$13,DZ203:DZ205)</f>
        <v>1.7932679831957348</v>
      </c>
      <c r="EA211">
        <f t="array" ref="EA211:EA213">+MMULT($AD$11:$AF$13,EA203:EA205)</f>
        <v>-1.1758814349180653</v>
      </c>
      <c r="EB211">
        <f t="array" ref="EB211:EB213">+MMULT($AD$11:$AF$13,EB203:EB205)</f>
        <v>-0.60537860557658607</v>
      </c>
      <c r="EC211">
        <f t="array" ref="EC211:EC213">+MMULT($AD$11:$AF$13,EC203:EC205)</f>
        <v>3.4132338635679084E-2</v>
      </c>
      <c r="ED211">
        <f t="array" ref="ED211:ED213">+MMULT($AD$11:$AF$13,ED203:ED205)</f>
        <v>1.365846189306384</v>
      </c>
      <c r="EE211">
        <f t="array" ref="EE211:EE213">+MMULT($AD$11:$AF$13,EE203:EE205)</f>
        <v>-0.33726079593513858</v>
      </c>
      <c r="EF211">
        <f t="array" ref="EF211:EF213">+MMULT($AD$11:$AF$13,EF203:EF205)</f>
        <v>1.2949849630151953E-2</v>
      </c>
      <c r="EG211">
        <f t="array" ref="EG211:EG213">+MMULT($AD$11:$AF$13,EG203:EG205)</f>
        <v>-1.91634089788568</v>
      </c>
      <c r="EH211">
        <f t="array" ref="EH211:EH213">+MMULT($AD$11:$AF$13,EH203:EH205)</f>
        <v>-0.22132181195592721</v>
      </c>
      <c r="EI211">
        <f t="array" ref="EI211:EI213">+MMULT($AD$11:$AF$13,EI203:EI205)</f>
        <v>5.392663884935419E-2</v>
      </c>
      <c r="EJ211">
        <f t="array" ref="EJ211:EJ213">+MMULT($AD$11:$AF$13,EJ203:EJ205)</f>
        <v>-0.55567464843135683</v>
      </c>
      <c r="EK211">
        <f t="array" ref="EK211:EK213">+MMULT($AD$11:$AF$13,EK203:EK205)</f>
        <v>-0.31219444855619927</v>
      </c>
      <c r="EL211">
        <f t="array" ref="EL211:EL213">+MMULT($AD$11:$AF$13,EL203:EL205)</f>
        <v>1.2609096431924516</v>
      </c>
      <c r="EM211">
        <f t="array" ref="EM211:EM213">+MMULT($AD$11:$AF$13,EM203:EM205)</f>
        <v>0.17647322603527987</v>
      </c>
      <c r="EN211">
        <f t="array" ref="EN211:EN213">+MMULT($AD$11:$AF$13,EN203:EN205)</f>
        <v>4.5652331879910787E-2</v>
      </c>
      <c r="EO211">
        <f t="array" ref="EO211:EO213">+MMULT($AD$11:$AF$13,EO203:EO205)</f>
        <v>1.1306435859475701</v>
      </c>
      <c r="EP211">
        <f t="array" ref="EP211:EP213">+MMULT($AD$11:$AF$13,EP203:EP205)</f>
        <v>-0.8712781640917171</v>
      </c>
      <c r="EQ211">
        <f t="array" ref="EQ211:EQ213">+MMULT($AD$11:$AF$13,EQ203:EQ205)</f>
        <v>-1.1617363832475351</v>
      </c>
      <c r="ER211">
        <f t="array" ref="ER211:ER213">+MMULT($AD$11:$AF$13,ER203:ER205)</f>
        <v>-0.1125902252348859</v>
      </c>
      <c r="ES211">
        <f t="array" ref="ES211:ES213">+MMULT($AD$11:$AF$13,ES203:ES205)</f>
        <v>-7.8576310287611258E-3</v>
      </c>
      <c r="ET211">
        <f t="array" ref="ET211:ET213">+MMULT($AD$11:$AF$13,ET203:ET205)</f>
        <v>0.79550235473174413</v>
      </c>
      <c r="EU211">
        <f t="array" ref="EU211:EU213">+MMULT($AD$11:$AF$13,EU203:EU205)</f>
        <v>0.18834191125092464</v>
      </c>
      <c r="EV211">
        <f t="array" ref="EV211:EV213">+MMULT($AD$11:$AF$13,EV203:EV205)</f>
        <v>0.36414187668731263</v>
      </c>
      <c r="EW211">
        <f t="array" ref="EW211:EW213">+MMULT($AD$11:$AF$13,EW203:EW205)</f>
        <v>0.65442136379489058</v>
      </c>
      <c r="EX211">
        <f t="array" ref="EX211:EX213">+MMULT($AD$11:$AF$13,EX203:EX205)</f>
        <v>-0.89212073325089825</v>
      </c>
      <c r="EY211">
        <f t="array" ref="EY211:EY213">+MMULT($AD$11:$AF$13,EY203:EY205)</f>
        <v>-0.531974559531602</v>
      </c>
      <c r="EZ211">
        <f t="array" ref="EZ211:EZ213">+MMULT($AD$11:$AF$13,EZ203:EZ205)</f>
        <v>0.20816143132416737</v>
      </c>
      <c r="FA211">
        <f t="array" ref="FA211:FA213">+MMULT($AD$11:$AF$13,FA203:FA205)</f>
        <v>1.3528985327074989</v>
      </c>
      <c r="FB211">
        <f t="array" ref="FB211:FB213">+MMULT($AD$11:$AF$13,FB203:FB205)</f>
        <v>-0.14251304035404055</v>
      </c>
      <c r="FC211">
        <f t="array" ref="FC211:FC213">+MMULT($AD$11:$AF$13,FC203:FC205)</f>
        <v>0.8409726650165148</v>
      </c>
      <c r="FD211">
        <f t="array" ref="FD211:FD213">+MMULT($AD$11:$AF$13,FD203:FD205)</f>
        <v>-0.96300388985475449</v>
      </c>
      <c r="FE211">
        <f t="array" ref="FE211:FE213">+MMULT($AD$11:$AF$13,FE203:FE205)</f>
        <v>-1.1959959176966857</v>
      </c>
      <c r="FF211">
        <f t="array" ref="FF211:FF213">+MMULT($AD$11:$AF$13,FF203:FF205)</f>
        <v>-0.33420371034929069</v>
      </c>
      <c r="FG211">
        <f t="array" ref="FG211:FG213">+MMULT($AD$11:$AF$13,FG203:FG205)</f>
        <v>-0.23232096027430604</v>
      </c>
      <c r="FH211">
        <f t="array" ref="FH211:FH213">+MMULT($AD$11:$AF$13,FH203:FH205)</f>
        <v>0.81515959049124753</v>
      </c>
      <c r="FI211">
        <f t="array" ref="FI211:FI213">+MMULT($AD$11:$AF$13,FI203:FI205)</f>
        <v>-0.28201943484136849</v>
      </c>
      <c r="FJ211">
        <f t="array" ref="FJ211:FJ213">+MMULT($AD$11:$AF$13,FJ203:FJ205)</f>
        <v>0.29583333879061946</v>
      </c>
      <c r="FK211">
        <f t="array" ref="FK211:FK213">+MMULT($AD$11:$AF$13,FK203:FK205)</f>
        <v>-1.0417600287062392</v>
      </c>
      <c r="FL211">
        <f t="array" ref="FL211:FL213">+MMULT($AD$11:$AF$13,FL203:FL205)</f>
        <v>0.15550565409389411</v>
      </c>
      <c r="FM211">
        <f t="array" ref="FM211:FM213">+MMULT($AD$11:$AF$13,FM203:FM205)</f>
        <v>0.3327935912447712</v>
      </c>
      <c r="FN211">
        <f t="array" ref="FN211:FN213">+MMULT($AD$11:$AF$13,FN203:FN205)</f>
        <v>0.72571681027689572</v>
      </c>
      <c r="FO211">
        <f t="array" ref="FO211:FO213">+MMULT($AD$11:$AF$13,FO203:FO205)</f>
        <v>-0.23330782434434302</v>
      </c>
      <c r="FP211">
        <f t="array" ref="FP211:FP213">+MMULT($AD$11:$AF$13,FP203:FP205)</f>
        <v>1.3470036646624779</v>
      </c>
      <c r="FQ211">
        <f t="array" ref="FQ211:FQ213">+MMULT($AD$11:$AF$13,FQ203:FQ205)</f>
        <v>-0.58982343480153654</v>
      </c>
      <c r="FR211">
        <f t="array" ref="FR211:FR213">+MMULT($AD$11:$AF$13,FR203:FR205)</f>
        <v>-1.376385897574379</v>
      </c>
      <c r="FS211">
        <f t="array" ref="FS211:FS213">+MMULT($AD$11:$AF$13,FS203:FS205)</f>
        <v>-0.37669149811128289</v>
      </c>
      <c r="FT211">
        <f t="array" ref="FT211:FT213">+MMULT($AD$11:$AF$13,FT203:FT205)</f>
        <v>0.12895023848483231</v>
      </c>
      <c r="FU211">
        <f t="array" ref="FU211:FU213">+MMULT($AD$11:$AF$13,FU203:FU205)</f>
        <v>-5.5035216154695733E-2</v>
      </c>
      <c r="FV211">
        <f t="array" ref="FV211:FV213">+MMULT($AD$11:$AF$13,FV203:FV205)</f>
        <v>0.22382296411565425</v>
      </c>
      <c r="FW211">
        <f t="array" ref="FW211:FW213">+MMULT($AD$11:$AF$13,FW203:FW205)</f>
        <v>-1.2304988786164452</v>
      </c>
      <c r="FX211">
        <f t="array" ref="FX211:FX213">+MMULT($AD$11:$AF$13,FX203:FX205)</f>
        <v>1.6501683069778388</v>
      </c>
      <c r="FY211">
        <f t="array" ref="FY211:FY213">+MMULT($AD$11:$AF$13,FY203:FY205)</f>
        <v>-1.0475956849070578</v>
      </c>
      <c r="FZ211">
        <f t="array" ref="FZ211:FZ213">+MMULT($AD$11:$AF$13,FZ203:FZ205)</f>
        <v>0.45187518902923368</v>
      </c>
      <c r="GA211">
        <f t="array" ref="GA211:GA213">+MMULT($AD$11:$AF$13,GA203:GA205)</f>
        <v>-0.84302534228219173</v>
      </c>
      <c r="GB211">
        <f t="array" ref="GB211:GB213">+MMULT($AD$11:$AF$13,GB203:GB205)</f>
        <v>-1.4547779932355833</v>
      </c>
      <c r="GC211">
        <f t="array" ref="GC211:GC213">+MMULT($AD$11:$AF$13,GC203:GC205)</f>
        <v>-1.2481856757827747</v>
      </c>
      <c r="GD211">
        <f t="array" ref="GD211:GD213">+MMULT($AD$11:$AF$13,GD203:GD205)</f>
        <v>-0.29235519120155579</v>
      </c>
      <c r="GE211">
        <f t="array" ref="GE211:GE213">+MMULT($AD$11:$AF$13,GE203:GE205)</f>
        <v>-1.4638176681171222</v>
      </c>
      <c r="GF211">
        <f t="array" ref="GF211:GF213">+MMULT($AD$11:$AF$13,GF203:GF205)</f>
        <v>0.6819033351141538</v>
      </c>
      <c r="GG211">
        <f t="array" ref="GG211:GG213">+MMULT($AD$11:$AF$13,GG203:GG205)</f>
        <v>1.3152617301075551</v>
      </c>
      <c r="GH211">
        <f t="array" ref="GH211:GH213">+MMULT($AD$11:$AF$13,GH203:GH205)</f>
        <v>0.53989578846709885</v>
      </c>
      <c r="GI211">
        <f t="array" ref="GI211:GI213">+MMULT($AD$11:$AF$13,GI203:GI205)</f>
        <v>-1.1445474041787578</v>
      </c>
      <c r="GJ211">
        <f t="array" ref="GJ211:GJ213">+MMULT($AD$11:$AF$13,GJ203:GJ205)</f>
        <v>-4.6907842280124505E-2</v>
      </c>
      <c r="GK211">
        <f t="array" ref="GK211:GK213">+MMULT($AD$11:$AF$13,GK203:GK205)</f>
        <v>0.70753329152864763</v>
      </c>
      <c r="GL211">
        <f t="array" ref="GL211:GL213">+MMULT($AD$11:$AF$13,GL203:GL205)</f>
        <v>-0.16845111766151258</v>
      </c>
      <c r="GM211">
        <f t="array" ref="GM211:GM213">+MMULT($AD$11:$AF$13,GM203:GM205)</f>
        <v>-1.0292860668609718</v>
      </c>
      <c r="GN211">
        <f t="array" ref="GN211:GN213">+MMULT($AD$11:$AF$13,GN203:GN205)</f>
        <v>0.67585276184919374</v>
      </c>
      <c r="GO211">
        <f t="array" ref="GO211:GO213">+MMULT($AD$11:$AF$13,GO203:GO205)</f>
        <v>0.45302762695991017</v>
      </c>
      <c r="GP211">
        <f t="array" ref="GP211:GP213">+MMULT($AD$11:$AF$13,GP203:GP205)</f>
        <v>-0.57591852005471544</v>
      </c>
      <c r="GQ211">
        <f t="array" ref="GQ211:GQ213">+MMULT($AD$11:$AF$13,GQ203:GQ205)</f>
        <v>0.24121699160787274</v>
      </c>
      <c r="GR211">
        <f t="array" ref="GR211:GR213">+MMULT($AD$11:$AF$13,GR203:GR205)</f>
        <v>1.4422470125773805</v>
      </c>
      <c r="GS211">
        <f t="array" ref="GS211:GS213">+MMULT($AD$11:$AF$13,GS203:GS205)</f>
        <v>0.45706938358452831</v>
      </c>
      <c r="GT211">
        <f t="array" ref="GT211:GT213">+MMULT($AD$11:$AF$13,GT203:GT205)</f>
        <v>-0.71693372005356659</v>
      </c>
      <c r="GU211">
        <f t="array" ref="GU211:GU213">+MMULT($AD$11:$AF$13,GU203:GU205)</f>
        <v>0.26090931586764404</v>
      </c>
      <c r="GV211">
        <f t="array" ref="GV211:GV213">+MMULT($AD$11:$AF$13,GV203:GV205)</f>
        <v>0.95876256738486221</v>
      </c>
      <c r="GW211">
        <f t="array" ref="GW211:GW213">+MMULT($AD$11:$AF$13,GW203:GW205)</f>
        <v>-1.1683176700790485</v>
      </c>
      <c r="GX211">
        <f t="array" ref="GX211:GX213">+MMULT($AD$11:$AF$13,GX203:GX205)</f>
        <v>0.91523747583369786</v>
      </c>
      <c r="GY211">
        <f t="array" ref="GY211:GY213">+MMULT($AD$11:$AF$13,GY203:GY205)</f>
        <v>-1.3290427385878048</v>
      </c>
      <c r="GZ211">
        <f t="array" ref="GZ211:GZ213">+MMULT($AD$11:$AF$13,GZ203:GZ205)</f>
        <v>0.66233820666785392</v>
      </c>
      <c r="HA211">
        <f t="array" ref="HA211:HA213">+MMULT($AD$11:$AF$13,HA203:HA205)</f>
        <v>0.4844142904496197</v>
      </c>
      <c r="HB211">
        <f t="array" ref="HB211:HB213">+MMULT($AD$11:$AF$13,HB203:HB205)</f>
        <v>-1.5133363141203111</v>
      </c>
      <c r="HC211">
        <f t="array" ref="HC211:HC213">+MMULT($AD$11:$AF$13,HC203:HC205)</f>
        <v>1.3421307491877621</v>
      </c>
      <c r="HD211">
        <f t="array" ref="HD211:HD213">+MMULT($AD$11:$AF$13,HD203:HD205)</f>
        <v>-0.34747703209128811</v>
      </c>
      <c r="HE211">
        <f t="array" ref="HE211:HE213">+MMULT($AD$11:$AF$13,HE203:HE205)</f>
        <v>5.2227039617623837E-2</v>
      </c>
      <c r="HF211">
        <f t="array" ref="HF211:HF213">+MMULT($AD$11:$AF$13,HF203:HF205)</f>
        <v>0.99335982864909211</v>
      </c>
      <c r="HG211">
        <f t="array" ref="HG211:HG213">+MMULT($AD$11:$AF$13,HG203:HG205)</f>
        <v>0.2068774115174859</v>
      </c>
      <c r="HH211">
        <f t="array" ref="HH211:HH213">+MMULT($AD$11:$AF$13,HH203:HH205)</f>
        <v>-1.6833357118561483</v>
      </c>
      <c r="HI211">
        <f t="array" ref="HI211:HI213">+MMULT($AD$11:$AF$13,HI203:HI205)</f>
        <v>0.43669721963206487</v>
      </c>
      <c r="HJ211">
        <f t="array" ref="HJ211:HJ213">+MMULT($AD$11:$AF$13,HJ203:HJ205)</f>
        <v>0.56773851342974224</v>
      </c>
      <c r="HK211">
        <f t="array" ref="HK211:HK213">+MMULT($AD$11:$AF$13,HK203:HK205)</f>
        <v>-1.1052219675034174</v>
      </c>
      <c r="HL211">
        <f t="array" ref="HL211:HL213">+MMULT($AD$11:$AF$13,HL203:HL205)</f>
        <v>-0.60654639472612981</v>
      </c>
      <c r="HM211">
        <f t="array" ref="HM211:HM213">+MMULT($AD$11:$AF$13,HM203:HM205)</f>
        <v>7.7815328438049405E-2</v>
      </c>
      <c r="HN211">
        <f t="array" ref="HN211:HN213">+MMULT($AD$11:$AF$13,HN203:HN205)</f>
        <v>0.27571227691819877</v>
      </c>
      <c r="HO211">
        <f t="array" ref="HO211:HO213">+MMULT($AD$11:$AF$13,HO203:HO205)</f>
        <v>1.1350559648562686</v>
      </c>
      <c r="HP211">
        <f t="array" ref="HP211:HP213">+MMULT($AD$11:$AF$13,HP203:HP205)</f>
        <v>-0.38826522062154994</v>
      </c>
      <c r="HQ211">
        <f t="array" ref="HQ211:HQ213">+MMULT($AD$11:$AF$13,HQ203:HQ205)</f>
        <v>4.0629193763422548E-2</v>
      </c>
      <c r="HR211">
        <f t="array" ref="HR211:HR213">+MMULT($AD$11:$AF$13,HR203:HR205)</f>
        <v>-0.27432847418888023</v>
      </c>
      <c r="HS211">
        <f t="array" ref="HS211:HS213">+MMULT($AD$11:$AF$13,HS203:HS205)</f>
        <v>1.1609754013979734</v>
      </c>
      <c r="HT211">
        <f t="array" ref="HT211:HT213">+MMULT($AD$11:$AF$13,HT203:HT205)</f>
        <v>-0.36651912258046837</v>
      </c>
      <c r="HU211">
        <f t="array" ref="HU211:HU213">+MMULT($AD$11:$AF$13,HU203:HU205)</f>
        <v>-0.28225079964001049</v>
      </c>
      <c r="HV211">
        <f t="array" ref="HV211:HV213">+MMULT($AD$11:$AF$13,HV203:HV205)</f>
        <v>-1.1794582689141326</v>
      </c>
      <c r="HW211">
        <f t="array" ref="HW211:HW213">+MMULT($AD$11:$AF$13,HW203:HW205)</f>
        <v>-0.37183831991796767</v>
      </c>
      <c r="HX211">
        <f t="array" ref="HX211:HX213">+MMULT($AD$11:$AF$13,HX203:HX205)</f>
        <v>-3.3393287098784724E-2</v>
      </c>
      <c r="HY211">
        <f t="array" ref="HY211:HY213">+MMULT($AD$11:$AF$13,HY203:HY205)</f>
        <v>0.5934748318606734</v>
      </c>
      <c r="HZ211">
        <f t="array" ref="HZ211:HZ213">+MMULT($AD$11:$AF$13,HZ203:HZ205)</f>
        <v>0.15587846940924144</v>
      </c>
      <c r="IA211">
        <f t="array" ref="IA211:IA213">+MMULT($AD$11:$AF$13,IA203:IA205)</f>
        <v>-1.2215622762044438</v>
      </c>
      <c r="IB211">
        <f t="array" ref="IB211:IB213">+MMULT($AD$11:$AF$13,IB203:IB205)</f>
        <v>0.35528203036964723</v>
      </c>
      <c r="IC211">
        <f t="array" ref="IC211:IC213">+MMULT($AD$11:$AF$13,IC203:IC205)</f>
        <v>1.0452030877950349</v>
      </c>
      <c r="ID211">
        <f t="array" ref="ID211:ID213">+MMULT($AD$11:$AF$13,ID203:ID205)</f>
        <v>-1.3542801424055506</v>
      </c>
      <c r="IE211">
        <f t="array" ref="IE211:IE213">+MMULT($AD$11:$AF$13,IE203:IE205)</f>
        <v>-0.16927569741781015</v>
      </c>
      <c r="IF211">
        <f t="array" ref="IF211:IF213">+MMULT($AD$11:$AF$13,IF203:IF205)</f>
        <v>9.5550372292247335E-3</v>
      </c>
      <c r="IG211">
        <f t="array" ref="IG211:IG213">+MMULT($AD$11:$AF$13,IG203:IG205)</f>
        <v>0.48282543929686017</v>
      </c>
      <c r="IH211">
        <f t="array" ref="IH211:IH213">+MMULT($AD$11:$AF$13,IH203:IH205)</f>
        <v>-0.83076849053233237</v>
      </c>
      <c r="II211">
        <f t="array" ref="II211:II213">+MMULT($AD$11:$AF$13,II203:II205)</f>
        <v>-0.80184460115518186</v>
      </c>
      <c r="IJ211">
        <f t="array" ref="IJ211:IJ213">+MMULT($AD$11:$AF$13,IJ203:IJ205)</f>
        <v>1.1985442200286478</v>
      </c>
      <c r="IK211">
        <f t="array" ref="IK211:IK213">+MMULT($AD$11:$AF$13,IK203:IK205)</f>
        <v>0.92828381883958677</v>
      </c>
      <c r="IL211">
        <f t="array" ref="IL211:IL213">+MMULT($AD$11:$AF$13,IL203:IL205)</f>
        <v>-0.9385362400116376</v>
      </c>
      <c r="IM211">
        <f t="array" ref="IM211:IM213">+MMULT($AD$11:$AF$13,IM203:IM205)</f>
        <v>0.4992874285007104</v>
      </c>
      <c r="IN211">
        <f t="array" ref="IN211:IN213">+MMULT($AD$11:$AF$13,IN203:IN205)</f>
        <v>0.53980916373206222</v>
      </c>
      <c r="IO211">
        <f t="array" ref="IO211:IO213">+MMULT($AD$11:$AF$13,IO203:IO205)</f>
        <v>1.2916954161150719E-3</v>
      </c>
      <c r="IP211">
        <f t="array" ref="IP211:IP213">+MMULT($AD$11:$AF$13,IP203:IP205)</f>
        <v>1.1458917323452746</v>
      </c>
      <c r="IQ211">
        <f t="array" ref="IQ211:IQ213">+MMULT($AD$11:$AF$13,IQ203:IQ205)</f>
        <v>-1.8625765433500654</v>
      </c>
      <c r="IR211">
        <f t="array" ref="IR211:IR213">+MMULT($AD$11:$AF$13,IR203:IR205)</f>
        <v>-0.76925615653129398</v>
      </c>
      <c r="IS211">
        <f t="array" ref="IS211:IS213">+MMULT($AD$11:$AF$13,IS203:IS205)</f>
        <v>-0.14937832473459783</v>
      </c>
      <c r="IT211">
        <f t="array" ref="IT211:IT213">+MMULT($AD$11:$AF$13,IT203:IT205)</f>
        <v>-0.80142792521449957</v>
      </c>
      <c r="IU211">
        <f t="array" ref="IU211:IU213">+MMULT($AD$11:$AF$13,IU203:IU205)</f>
        <v>0.18030116211138997</v>
      </c>
      <c r="IV211">
        <f t="array" ref="IV211:IV213">+MMULT($AD$11:$AF$13,IV203:IV205)</f>
        <v>1.2190973090606181</v>
      </c>
      <c r="IW211">
        <f t="array" ref="IW211:IW213">+MMULT($AD$11:$AF$13,IW203:IW205)</f>
        <v>-6.5089167997105832E-2</v>
      </c>
      <c r="IX211">
        <f t="array" ref="IX211:IX213">+MMULT($AD$11:$AF$13,IX203:IX205)</f>
        <v>-0.68503279073180445</v>
      </c>
      <c r="IY211">
        <f t="array" ref="IY211:IY213">+MMULT($AD$11:$AF$13,IY203:IY205)</f>
        <v>-0.37454232746986904</v>
      </c>
      <c r="IZ211">
        <f t="array" ref="IZ211:IZ213">+MMULT($AD$11:$AF$13,IZ203:IZ205)</f>
        <v>0.91477474623641386</v>
      </c>
      <c r="JA211">
        <f t="array" ref="JA211:JA213">+MMULT($AD$11:$AF$13,JA203:JA205)</f>
        <v>1.1700084971857119</v>
      </c>
      <c r="JB211">
        <f t="array" ref="JB211:JB213">+MMULT($AD$11:$AF$13,JB203:JB205)</f>
        <v>0.32786475347275312</v>
      </c>
      <c r="JC211">
        <f t="array" ref="JC211:JC213">+MMULT($AD$11:$AF$13,JC203:JC205)</f>
        <v>0.39909111946985565</v>
      </c>
      <c r="JD211">
        <f t="array" ref="JD211:JD213">+MMULT($AD$11:$AF$13,JD203:JD205)</f>
        <v>0.32364645783116175</v>
      </c>
      <c r="JE211">
        <f t="array" ref="JE211:JE213">+MMULT($AD$11:$AF$13,JE203:JE205)</f>
        <v>-0.64221385524853314</v>
      </c>
      <c r="JF211">
        <f t="array" ref="JF211:JF213">+MMULT($AD$11:$AF$13,JF203:JF205)</f>
        <v>-0.36334909588438291</v>
      </c>
      <c r="JG211">
        <f t="array" ref="JG211:JG213">+MMULT($AD$11:$AF$13,JG203:JG205)</f>
        <v>-1.9287095942301435</v>
      </c>
      <c r="JH211">
        <f t="array" ref="JH211:JH213">+MMULT($AD$11:$AF$13,JH203:JH205)</f>
        <v>1.6803005565829681</v>
      </c>
      <c r="JI211">
        <f t="array" ref="JI211:JI213">+MMULT($AD$11:$AF$13,JI203:JI205)</f>
        <v>1.1352028979511408</v>
      </c>
      <c r="JJ211">
        <f t="array" ref="JJ211:JJ213">+MMULT($AD$11:$AF$13,JJ203:JJ205)</f>
        <v>-1.77731148769887</v>
      </c>
      <c r="JK211">
        <f t="array" ref="JK211:JK213">+MMULT($AD$11:$AF$13,JK203:JK205)</f>
        <v>0.48575423255360328</v>
      </c>
      <c r="JL211">
        <f t="array" ref="JL211:JL213">+MMULT($AD$11:$AF$13,JL203:JL205)</f>
        <v>0.55567464843135683</v>
      </c>
      <c r="JM211">
        <f t="array" ref="JM211:JM213">+MMULT($AD$11:$AF$13,JM203:JM205)</f>
        <v>0.11875812567261704</v>
      </c>
      <c r="JN211">
        <f t="array" ref="JN211:JN213">+MMULT($AD$11:$AF$13,JN203:JN205)</f>
        <v>-0.26152117159106697</v>
      </c>
      <c r="JO211">
        <f t="array" ref="JO211:JO213">+MMULT($AD$11:$AF$13,JO203:JO205)</f>
        <v>0.6507107548915515</v>
      </c>
      <c r="JP211">
        <f t="array" ref="JP211:JP213">+MMULT($AD$11:$AF$13,JP203:JP205)</f>
        <v>0.88041652538025961</v>
      </c>
      <c r="JQ211">
        <f t="array" ref="JQ211:JQ213">+MMULT($AD$11:$AF$13,JQ203:JQ205)</f>
        <v>0.40633579825956045</v>
      </c>
      <c r="JR211">
        <f t="array" ref="JR211:JR213">+MMULT($AD$11:$AF$13,JR203:JR205)</f>
        <v>0.73653393700013436</v>
      </c>
      <c r="JS211">
        <f t="array" ref="JS211:JS213">+MMULT($AD$11:$AF$13,JS203:JS205)</f>
        <v>-1.112796697498768</v>
      </c>
      <c r="JT211">
        <f t="array" ref="JT211:JT213">+MMULT($AD$11:$AF$13,JT203:JT205)</f>
        <v>0.65916598694050177</v>
      </c>
      <c r="JU211">
        <f t="array" ref="JU211:JU213">+MMULT($AD$11:$AF$13,JU203:JU205)</f>
        <v>1.3651619635511585E-3</v>
      </c>
      <c r="JV211">
        <f t="array" ref="JV211:JV213">+MMULT($AD$11:$AF$13,JV203:JV205)</f>
        <v>-0.43522679216770976</v>
      </c>
      <c r="JW211">
        <f t="array" ref="JW211:JW213">+MMULT($AD$11:$AF$13,JW203:JW205)</f>
        <v>-5.9987080755014639E-2</v>
      </c>
      <c r="JX211">
        <f t="array" ref="JX211:JX213">+MMULT($AD$11:$AF$13,JX203:JX205)</f>
        <v>0.64599464115240812</v>
      </c>
      <c r="JY211">
        <f t="array" ref="JY211:JY213">+MMULT($AD$11:$AF$13,JY203:JY205)</f>
        <v>0.51173068790824339</v>
      </c>
      <c r="JZ211">
        <f t="array" ref="JZ211:JZ213">+MMULT($AD$11:$AF$13,JZ203:JZ205)</f>
        <v>0.90441486653229231</v>
      </c>
      <c r="KA211">
        <f t="array" ref="KA211:KA213">+MMULT($AD$11:$AF$13,KA203:KA205)</f>
        <v>-0.41603338252112387</v>
      </c>
      <c r="KB211">
        <f t="array" ref="KB211:KB213">+MMULT($AD$11:$AF$13,KB203:KB205)</f>
        <v>0.88344290852837304</v>
      </c>
      <c r="KC211">
        <f t="array" ref="KC211:KC213">+MMULT($AD$11:$AF$13,KC203:KC205)</f>
        <v>0.40811105706999362</v>
      </c>
      <c r="KD211">
        <f t="array" ref="KD211:KD213">+MMULT($AD$11:$AF$13,KD203:KD205)</f>
        <v>0.70098270713486877</v>
      </c>
      <c r="KE211">
        <f t="array" ref="KE211:KE213">+MMULT($AD$11:$AF$13,KE203:KE205)</f>
        <v>-0.23171239409778324</v>
      </c>
      <c r="KF211">
        <f t="array" ref="KF211:KF213">+MMULT($AD$11:$AF$13,KF203:KF205)</f>
        <v>-8.3516113215963042E-2</v>
      </c>
      <c r="KG211">
        <f t="array" ref="KG211:KG213">+MMULT($AD$11:$AF$13,KG203:KG205)</f>
        <v>2.0811779000195907</v>
      </c>
      <c r="KH211">
        <f t="array" ref="KH211:KH213">+MMULT($AD$11:$AF$13,KH203:KH205)</f>
        <v>0.31896762562355307</v>
      </c>
      <c r="KI211">
        <f t="array" ref="KI211:KI213">+MMULT($AD$11:$AF$13,KI203:KI205)</f>
        <v>-0.11266478829795536</v>
      </c>
      <c r="KJ211">
        <f t="array" ref="KJ211:KJ213">+MMULT($AD$11:$AF$13,KJ203:KJ205)</f>
        <v>-0.48935957595613838</v>
      </c>
      <c r="KK211">
        <f t="array" ref="KK211:KK213">+MMULT($AD$11:$AF$13,KK203:KK205)</f>
        <v>0.31040712807379894</v>
      </c>
      <c r="KL211">
        <f t="array" ref="KL211:KL213">+MMULT($AD$11:$AF$13,KL203:KL205)</f>
        <v>1.5814562513280639</v>
      </c>
      <c r="KM211">
        <f t="array" ref="KM211:KM213">+MMULT($AD$11:$AF$13,KM203:KM205)</f>
        <v>0.38019705859118091</v>
      </c>
      <c r="KN211">
        <f t="array" ref="KN211:KN213">+MMULT($AD$11:$AF$13,KN203:KN205)</f>
        <v>-0.12850395662204891</v>
      </c>
      <c r="KO211">
        <f t="array" ref="KO211:KO213">+MMULT($AD$11:$AF$13,KO203:KO205)</f>
        <v>1.5378237012448288</v>
      </c>
      <c r="KP211">
        <f t="array" ref="KP211:KP213">+MMULT($AD$11:$AF$13,KP203:KP205)</f>
        <v>-0.92407319880742889</v>
      </c>
      <c r="KQ211">
        <f t="array" ref="KQ211:KQ213">+MMULT($AD$11:$AF$13,KQ203:KQ205)</f>
        <v>0.9332203322210384</v>
      </c>
      <c r="KR211">
        <f t="array" ref="KR211:KR213">+MMULT($AD$11:$AF$13,KR203:KR205)</f>
        <v>0.96239861322513176</v>
      </c>
      <c r="KS211">
        <f t="array" ref="KS211:KS213">+MMULT($AD$11:$AF$13,KS203:KS205)</f>
        <v>-0.66907848826620653</v>
      </c>
      <c r="KT211">
        <f t="array" ref="KT211:KT213">+MMULT($AD$11:$AF$13,KT203:KT205)</f>
        <v>0.91373305638470814</v>
      </c>
      <c r="KU211">
        <f t="array" ref="KU211:KU213">+MMULT($AD$11:$AF$13,KU203:KU205)</f>
        <v>2.3871145338561221E-2</v>
      </c>
      <c r="KV211">
        <f t="array" ref="KV211:KV213">+MMULT($AD$11:$AF$13,KV203:KV205)</f>
        <v>-0.16620435712872839</v>
      </c>
      <c r="KW211">
        <f t="array" ref="KW211:KW213">+MMULT($AD$11:$AF$13,KW203:KW205)</f>
        <v>-2.1117136673778014</v>
      </c>
      <c r="KX211">
        <f t="array" ref="KX211:KX213">+MMULT($AD$11:$AF$13,KX203:KX205)</f>
        <v>-1.1678549404817644</v>
      </c>
      <c r="KY211">
        <f t="array" ref="KY211:KY213">+MMULT($AD$11:$AF$13,KY203:KY205)</f>
        <v>-1.1526440756155945</v>
      </c>
      <c r="KZ211">
        <f t="array" ref="KZ211:KZ213">+MMULT($AD$11:$AF$13,KZ203:KZ205)</f>
        <v>-0.33044595127371656</v>
      </c>
      <c r="LA211">
        <f t="array" ref="LA211:LA213">+MMULT($AD$11:$AF$13,LA203:LA205)</f>
        <v>1.4572692767546101E-2</v>
      </c>
      <c r="LB211">
        <f t="array" ref="LB211:LB213">+MMULT($AD$11:$AF$13,LB203:LB205)</f>
        <v>-0.51606850375387259</v>
      </c>
      <c r="LC211">
        <f t="array" ref="LC211:LC213">+MMULT($AD$11:$AF$13,LC203:LC205)</f>
        <v>-0.40875690477805121</v>
      </c>
      <c r="LD211">
        <f t="array" ref="LD211:LD213">+MMULT($AD$11:$AF$13,LD203:LD205)</f>
        <v>-1.6007286101002527</v>
      </c>
      <c r="LE211">
        <f t="array" ref="LE211:LE213">+MMULT($AD$11:$AF$13,LE203:LE205)</f>
        <v>0.80843027404922863</v>
      </c>
      <c r="LF211">
        <f t="array" ref="LF211:LF213">+MMULT($AD$11:$AF$13,LF203:LF205)</f>
        <v>-1.213866929489422</v>
      </c>
      <c r="LG211">
        <f t="array" ref="LG211:LG213">+MMULT($AD$11:$AF$13,LG203:LG205)</f>
        <v>1.5638900708814056</v>
      </c>
      <c r="LH211">
        <f t="array" ref="LH211:LH213">+MMULT($AD$11:$AF$13,LH203:LH205)</f>
        <v>-0.43849660178643235</v>
      </c>
      <c r="LI211">
        <f t="array" ref="LI211:LI213">+MMULT($AD$11:$AF$13,LI203:LI205)</f>
        <v>-1.9425344633357282</v>
      </c>
      <c r="LJ211">
        <f t="array" ref="LJ211:LJ213">+MMULT($AD$11:$AF$13,LJ203:LJ205)</f>
        <v>8.5589624278674073E-2</v>
      </c>
      <c r="LK211">
        <f t="array" ref="LK211:LK213">+MMULT($AD$11:$AF$13,LK203:LK205)</f>
        <v>-1.338060483156676</v>
      </c>
      <c r="LL211">
        <f t="array" ref="LL211:LL213">+MMULT($AD$11:$AF$13,LL203:LL205)</f>
        <v>0.17429773901866502</v>
      </c>
      <c r="LM211">
        <f t="array" ref="LM211:LM213">+MMULT($AD$11:$AF$13,LM203:LM205)</f>
        <v>1.1259636572243279</v>
      </c>
      <c r="LN211">
        <f t="array" ref="LN211:LN213">+MMULT($AD$11:$AF$13,LN203:LN205)</f>
        <v>-0.92453812143597969</v>
      </c>
      <c r="LO211">
        <f t="array" ref="LO211:LO213">+MMULT($AD$11:$AF$13,LO203:LO205)</f>
        <v>-0.48282543929686017</v>
      </c>
      <c r="LP211">
        <f t="array" ref="LP211:LP213">+MMULT($AD$11:$AF$13,LP203:LP205)</f>
        <v>1.9579119985781712</v>
      </c>
      <c r="LQ211">
        <f t="array" ref="LQ211:LQ213">+MMULT($AD$11:$AF$13,LQ203:LQ205)</f>
        <v>-1.0615455567948473</v>
      </c>
      <c r="LR211">
        <f t="array" ref="LR211:LR213">+MMULT($AD$11:$AF$13,LR203:LR205)</f>
        <v>-2.9185956613527055E-2</v>
      </c>
      <c r="LS211">
        <f t="array" ref="LS211:LS213">+MMULT($AD$11:$AF$13,LS203:LS205)</f>
        <v>-0.15348806532848519</v>
      </c>
      <c r="LT211">
        <f t="array" ref="LT211:LT213">+MMULT($AD$11:$AF$13,LT203:LT205)</f>
        <v>0.80696313613177362</v>
      </c>
      <c r="LU211">
        <f t="array" ref="LU211:LU213">+MMULT($AD$11:$AF$13,LU203:LU205)</f>
        <v>-0.70560342401390863</v>
      </c>
      <c r="LV211">
        <f t="array" ref="LV211:LV213">+MMULT($AD$11:$AF$13,LV203:LV205)</f>
        <v>-0.64166121136931242</v>
      </c>
      <c r="LW211">
        <f t="array" ref="LW211:LW213">+MMULT($AD$11:$AF$13,LW203:LW205)</f>
        <v>-7.0932499807358135E-2</v>
      </c>
      <c r="LX211">
        <f t="array" ref="LX211:LX213">+MMULT($AD$11:$AF$13,LX203:LX205)</f>
        <v>0.99952663257118979</v>
      </c>
      <c r="LY211">
        <f t="array" ref="LY211:LY213">+MMULT($AD$11:$AF$13,LY203:LY205)</f>
        <v>0.40456382899602739</v>
      </c>
      <c r="LZ211">
        <f t="array" ref="LZ211:LZ213">+MMULT($AD$11:$AF$13,LZ203:LZ205)</f>
        <v>-0.10857917104800226</v>
      </c>
      <c r="MA211">
        <f t="array" ref="MA211:MA213">+MMULT($AD$11:$AF$13,MA203:MA205)</f>
        <v>0.2170815860016683</v>
      </c>
      <c r="MB211">
        <f t="array" ref="MB211:MB213">+MMULT($AD$11:$AF$13,MB203:MB205)</f>
        <v>-1.5481660366988164</v>
      </c>
      <c r="MC211">
        <f t="array" ref="MC211:MC213">+MMULT($AD$11:$AF$13,MC203:MC205)</f>
        <v>-0.53154472540331921</v>
      </c>
      <c r="MD211">
        <f t="array" ref="MD211:MD213">+MMULT($AD$11:$AF$13,MD203:MD205)</f>
        <v>1.1386020964146015</v>
      </c>
      <c r="ME211">
        <f t="array" ref="ME211:ME213">+MMULT($AD$11:$AF$13,ME203:ME205)</f>
        <v>0.19564141582229819</v>
      </c>
      <c r="MF211">
        <f t="array" ref="MF211:MF213">+MMULT($AD$11:$AF$13,MF203:MF205)</f>
        <v>-0.54473580847281355</v>
      </c>
      <c r="MG211">
        <f t="array" ref="MG211:MG213">+MMULT($AD$11:$AF$13,MG203:MG205)</f>
        <v>-0.63715672514741029</v>
      </c>
      <c r="MH211">
        <f t="array" ref="MH211:MH213">+MMULT($AD$11:$AF$13,MH203:MH205)</f>
        <v>0.8808639037586764</v>
      </c>
      <c r="MI211">
        <f t="array" ref="MI211:MI213">+MMULT($AD$11:$AF$13,MI203:MI205)</f>
        <v>0.31873297127801092</v>
      </c>
      <c r="MJ211">
        <f t="array" ref="MJ211:MJ213">+MMULT($AD$11:$AF$13,MJ203:MJ205)</f>
        <v>-0.45138066047858183</v>
      </c>
      <c r="MK211">
        <f t="array" ref="MK211:MK213">+MMULT($AD$11:$AF$13,MK203:MK205)</f>
        <v>0.27248523140917785</v>
      </c>
      <c r="ML211">
        <f t="array" ref="ML211:ML213">+MMULT($AD$11:$AF$13,ML203:ML205)</f>
        <v>1.5201961159227015</v>
      </c>
      <c r="MM211">
        <f t="array" ref="MM211:MM213">+MMULT($AD$11:$AF$13,MM203:MM205)</f>
        <v>1.0591156781512896</v>
      </c>
      <c r="MN211">
        <f t="array" ref="MN211:MN213">+MMULT($AD$11:$AF$13,MN203:MN205)</f>
        <v>-0.98748469788547188</v>
      </c>
      <c r="MO211">
        <f t="array" ref="MO211:MO213">+MMULT($AD$11:$AF$13,MO203:MO205)</f>
        <v>-0.27794149320084899</v>
      </c>
      <c r="MP211">
        <f t="array" ref="MP211:MP213">+MMULT($AD$11:$AF$13,MP203:MP205)</f>
        <v>1.1925002258574879</v>
      </c>
      <c r="MQ211">
        <f t="array" ref="MQ211:MQ213">+MMULT($AD$11:$AF$13,MQ203:MQ205)</f>
        <v>0.16178759215749619</v>
      </c>
      <c r="MR211">
        <f t="array" ref="MR211:MR213">+MMULT($AD$11:$AF$13,MR203:MR205)</f>
        <v>-3.0956829361426751E-2</v>
      </c>
      <c r="MS211">
        <f t="array" ref="MS211:MS213">+MMULT($AD$11:$AF$13,MS203:MS205)</f>
        <v>-0.89042332705043459</v>
      </c>
      <c r="MT211">
        <f t="array" ref="MT211:MT213">+MMULT($AD$11:$AF$13,MT203:MT205)</f>
        <v>0.2466261032273088</v>
      </c>
      <c r="MU211">
        <f t="array" ref="MU211:MU213">+MMULT($AD$11:$AF$13,MU203:MU205)</f>
        <v>-9.5446203307076774E-2</v>
      </c>
      <c r="MV211">
        <f t="array" ref="MV211:MV213">+MMULT($AD$11:$AF$13,MV203:MV205)</f>
        <v>0.37223635509288261</v>
      </c>
      <c r="MW211">
        <f t="array" ref="MW211:MW213">+MMULT($AD$11:$AF$13,MW203:MW205)</f>
        <v>1.8361373583981411</v>
      </c>
      <c r="MX211">
        <f t="array" ref="MX211:MX213">+MMULT($AD$11:$AF$13,MX203:MX205)</f>
        <v>1.1574819025900425</v>
      </c>
      <c r="MY211">
        <f t="array" ref="MY211:MY213">+MMULT($AD$11:$AF$13,MY203:MY205)</f>
        <v>1.846181441599851</v>
      </c>
      <c r="MZ211">
        <f t="array" ref="MZ211:MZ213">+MMULT($AD$11:$AF$13,MZ203:MZ205)</f>
        <v>0.61150045235771555</v>
      </c>
      <c r="NA211">
        <f t="array" ref="NA211:NA213">+MMULT($AD$11:$AF$13,NA203:NA205)</f>
        <v>-0.42821238166101361</v>
      </c>
      <c r="NB211">
        <f t="array" ref="NB211:NB213">+MMULT($AD$11:$AF$13,NB203:NB205)</f>
        <v>-0.42503906541802799</v>
      </c>
      <c r="NC211">
        <f t="array" ref="NC211:NC213">+MMULT($AD$11:$AF$13,NC203:NC205)</f>
        <v>1.1302027866629534</v>
      </c>
      <c r="ND211">
        <f t="array" ref="ND211:ND213">+MMULT($AD$11:$AF$13,ND203:ND205)</f>
        <v>-0.64074013823727793</v>
      </c>
      <c r="NE211">
        <f t="array" ref="NE211:NE213">+MMULT($AD$11:$AF$13,NE203:NE205)</f>
        <v>0.23688027227787692</v>
      </c>
      <c r="NF211">
        <f t="array" ref="NF211:NF213">+MMULT($AD$11:$AF$13,NF203:NF205)</f>
        <v>-2.2261197225015557</v>
      </c>
      <c r="NG211">
        <f t="array" ref="NG211:NG213">+MMULT($AD$11:$AF$13,NG203:NG205)</f>
        <v>-0.64913725495765928</v>
      </c>
      <c r="NH211">
        <f t="array" ref="NH211:NH213">+MMULT($AD$11:$AF$13,NH203:NH205)</f>
        <v>-1.656260547836867</v>
      </c>
      <c r="NI211">
        <f t="array" ref="NI211:NI213">+MMULT($AD$11:$AF$13,NI203:NI205)</f>
        <v>-0.49330812875191965</v>
      </c>
      <c r="NJ211">
        <f t="array" ref="NJ211:NJ213">+MMULT($AD$11:$AF$13,NJ203:NJ205)</f>
        <v>-1.4075313276247461</v>
      </c>
      <c r="NK211">
        <f t="array" ref="NK211:NK213">+MMULT($AD$11:$AF$13,NK203:NK205)</f>
        <v>-1.3489642346149513</v>
      </c>
      <c r="NL211">
        <f t="array" ref="NL211:NL213">+MMULT($AD$11:$AF$13,NL203:NL205)</f>
        <v>0.74217660644947914</v>
      </c>
      <c r="NM211">
        <f t="array" ref="NM211:NM213">+MMULT($AD$11:$AF$13,NM203:NM205)</f>
        <v>-0.27025820815779439</v>
      </c>
      <c r="NN211">
        <f t="array" ref="NN211:NN213">+MMULT($AD$11:$AF$13,NN203:NN205)</f>
        <v>0.51190174434704983</v>
      </c>
      <c r="NO211">
        <f t="array" ref="NO211:NO213">+MMULT($AD$11:$AF$13,NO203:NO205)</f>
        <v>7.9813179922057609E-2</v>
      </c>
      <c r="NP211">
        <f t="array" ref="NP211:NP213">+MMULT($AD$11:$AF$13,NP203:NP205)</f>
        <v>0.81589754551250848</v>
      </c>
      <c r="NQ211">
        <f t="array" ref="NQ211:NQ213">+MMULT($AD$11:$AF$13,NQ203:NQ205)</f>
        <v>-0.17737346537028026</v>
      </c>
      <c r="NR211">
        <f t="array" ref="NR211:NR213">+MMULT($AD$11:$AF$13,NR203:NR205)</f>
        <v>6.4719642228658655E-2</v>
      </c>
      <c r="NS211">
        <f t="array" ref="NS211:NS213">+MMULT($AD$11:$AF$13,NS203:NS205)</f>
        <v>-0.86442055532059348</v>
      </c>
      <c r="NT211">
        <f t="array" ref="NT211:NT213">+MMULT($AD$11:$AF$13,NT203:NT205)</f>
        <v>0.19127509057020123</v>
      </c>
      <c r="NU211">
        <f t="array" ref="NU211:NU213">+MMULT($AD$11:$AF$13,NU203:NU205)</f>
        <v>7.3411721654417714E-3</v>
      </c>
      <c r="NV211">
        <f t="array" ref="NV211:NV213">+MMULT($AD$11:$AF$13,NV203:NV205)</f>
        <v>1.7226085157810869</v>
      </c>
      <c r="NW211">
        <f t="array" ref="NW211:NW213">+MMULT($AD$11:$AF$13,NW203:NW205)</f>
        <v>-0.81906866872422734</v>
      </c>
      <c r="NX211">
        <f t="array" ref="NX211:NX213">+MMULT($AD$11:$AF$13,NX203:NX205)</f>
        <v>0.20310430122304451</v>
      </c>
      <c r="NY211">
        <f t="array" ref="NY211:NY213">+MMULT($AD$11:$AF$13,NY203:NY205)</f>
        <v>1.224693924853361</v>
      </c>
      <c r="NZ211">
        <f t="array" ref="NZ211:NZ213">+MMULT($AD$11:$AF$13,NZ203:NZ205)</f>
        <v>0.13744165554968385</v>
      </c>
      <c r="OA211">
        <f t="array" ref="OA211:OA213">+MMULT($AD$11:$AF$13,OA203:OA205)</f>
        <v>0.8188559446913527</v>
      </c>
      <c r="OB211">
        <f t="array" ref="OB211:OB213">+MMULT($AD$11:$AF$13,OB203:OB205)</f>
        <v>1.0068754803460651</v>
      </c>
      <c r="OC211">
        <f t="array" ref="OC211:OC213">+MMULT($AD$11:$AF$13,OC203:OC205)</f>
        <v>-0.70956184545039025</v>
      </c>
      <c r="OD211">
        <f t="array" ref="OD211:OD213">+MMULT($AD$11:$AF$13,OD203:OD205)</f>
        <v>0.95105406248224</v>
      </c>
      <c r="OE211">
        <f t="array" ref="OE211:OE213">+MMULT($AD$11:$AF$13,OE203:OE205)</f>
        <v>-2.102888909560404</v>
      </c>
      <c r="OF211">
        <f t="array" ref="OF211:OF213">+MMULT($AD$11:$AF$13,OF203:OF205)</f>
        <v>-2.0648354310197781</v>
      </c>
      <c r="OG211">
        <f t="array" ref="OG211:OG213">+MMULT($AD$11:$AF$13,OG203:OG205)</f>
        <v>-0.72856007531423561</v>
      </c>
      <c r="OH211">
        <f t="array" ref="OH211:OH213">+MMULT($AD$11:$AF$13,OH203:OH205)</f>
        <v>0.57865542307561801</v>
      </c>
      <c r="OI211">
        <f t="array" ref="OI211:OI213">+MMULT($AD$11:$AF$13,OI203:OI205)</f>
        <v>2.2534536642103129</v>
      </c>
      <c r="OJ211">
        <f t="array" ref="OJ211:OJ213">+MMULT($AD$11:$AF$13,OJ203:OJ205)</f>
        <v>-1.2933533477527341</v>
      </c>
      <c r="OK211">
        <f t="array" ref="OK211:OK213">+MMULT($AD$11:$AF$13,OK203:OK205)</f>
        <v>0.63789139062177114</v>
      </c>
      <c r="OL211">
        <f t="array" ref="OL211:OL213">+MMULT($AD$11:$AF$13,OL203:OL205)</f>
        <v>-2.1753291183636523</v>
      </c>
      <c r="OM211">
        <f t="array" ref="OM211:OM213">+MMULT($AD$11:$AF$13,OM203:OM205)</f>
        <v>1.3137660827836324</v>
      </c>
      <c r="ON211">
        <f t="array" ref="ON211:ON213">+MMULT($AD$11:$AF$13,ON203:ON205)</f>
        <v>0.76046429418289785</v>
      </c>
      <c r="OO211">
        <f t="array" ref="OO211:OO213">+MMULT($AD$11:$AF$13,OO203:OO205)</f>
        <v>-0.5810414410938407</v>
      </c>
      <c r="OP211">
        <f t="array" ref="OP211:OP213">+MMULT($AD$11:$AF$13,OP203:OP205)</f>
        <v>1.668642402368931</v>
      </c>
      <c r="OQ211">
        <f t="array" ref="OQ211:OQ213">+MMULT($AD$11:$AF$13,OQ203:OQ205)</f>
        <v>0.95069440535449323</v>
      </c>
      <c r="OR211">
        <f t="array" ref="OR211:OR213">+MMULT($AD$11:$AF$13,OR203:OR205)</f>
        <v>0.35165256362317793</v>
      </c>
      <c r="OS211">
        <f t="array" ref="OS211:OS213">+MMULT($AD$11:$AF$13,OS203:OS205)</f>
        <v>-9.2777284255443418E-2</v>
      </c>
      <c r="OT211">
        <f t="array" ref="OT211:OT213">+MMULT($AD$11:$AF$13,OT203:OT205)</f>
        <v>7.9073031869529867E-2</v>
      </c>
      <c r="OU211">
        <f t="array" ref="OU211:OU213">+MMULT($AD$11:$AF$13,OU203:OU205)</f>
        <v>-0.29544736528767168</v>
      </c>
      <c r="OV211">
        <f t="array" ref="OV211:OV213">+MMULT($AD$11:$AF$13,OV203:OV205)</f>
        <v>0.68807452509878508</v>
      </c>
      <c r="OW211">
        <f t="array" ref="OW211:OW213">+MMULT($AD$11:$AF$13,OW203:OW205)</f>
        <v>1.5085511198962651</v>
      </c>
      <c r="OX211">
        <f t="array" ref="OX211:OX213">+MMULT($AD$11:$AF$13,OX203:OX205)</f>
        <v>-0.44062493863081209</v>
      </c>
      <c r="OY211">
        <f t="array" ref="OY211:OY213">+MMULT($AD$11:$AF$13,OY203:OY205)</f>
        <v>0.42438883164743696</v>
      </c>
      <c r="OZ211">
        <f t="array" ref="OZ211:OZ213">+MMULT($AD$11:$AF$13,OZ203:OZ205)</f>
        <v>-0.22806867264808003</v>
      </c>
      <c r="PA211">
        <f t="array" ref="PA211:PA213">+MMULT($AD$11:$AF$13,PA203:PA205)</f>
        <v>-1.9265341072135287</v>
      </c>
      <c r="PB211">
        <f t="array" ref="PB211:PB213">+MMULT($AD$11:$AF$13,PB203:PB205)</f>
        <v>0.39042645293493095</v>
      </c>
      <c r="PC211">
        <f t="array" ref="PC211:PC213">+MMULT($AD$11:$AF$13,PC203:PC205)</f>
        <v>-6.3315005702306013E-2</v>
      </c>
      <c r="PD211">
        <f t="array" ref="PD211:PD213">+MMULT($AD$11:$AF$13,PD203:PD205)</f>
        <v>-0.61213204536253918</v>
      </c>
      <c r="PE211">
        <f t="array" ref="PE211:PE213">+MMULT($AD$11:$AF$13,PE203:PE205)</f>
        <v>-9.83388115479185E-2</v>
      </c>
      <c r="PF211">
        <f t="array" ref="PF211:PF213">+MMULT($AD$11:$AF$13,PF203:PF205)</f>
        <v>1.5727455311365375</v>
      </c>
      <c r="PG211">
        <f t="array" ref="PG211:PG213">+MMULT($AD$11:$AF$13,PG203:PG205)</f>
        <v>1.1375647926254293</v>
      </c>
      <c r="PH211">
        <f t="array" ref="PH211:PH213">+MMULT($AD$11:$AF$13,PH203:PH205)</f>
        <v>0.36129093604053908</v>
      </c>
      <c r="PI211">
        <f t="array" ref="PI211:PI213">+MMULT($AD$11:$AF$13,PI203:PI205)</f>
        <v>1.3369025626478328</v>
      </c>
      <c r="PJ211">
        <f t="array" ref="PJ211:PJ213">+MMULT($AD$11:$AF$13,PJ203:PJ205)</f>
        <v>0.90418679128055035</v>
      </c>
      <c r="PK211">
        <f t="array" ref="PK211:PK213">+MMULT($AD$11:$AF$13,PK203:PK205)</f>
        <v>-5.9321495765556363E-2</v>
      </c>
      <c r="PL211">
        <f t="array" ref="PL211:PL213">+MMULT($AD$11:$AF$13,PL203:PL205)</f>
        <v>-0.19067310348747865</v>
      </c>
      <c r="PM211">
        <f t="array" ref="PM211:PM213">+MMULT($AD$11:$AF$13,PM203:PM205)</f>
        <v>-0.45294648480304051</v>
      </c>
      <c r="PN211">
        <f t="array" ref="PN211:PN213">+MMULT($AD$11:$AF$13,PN203:PN205)</f>
        <v>-1.5998513975935531</v>
      </c>
      <c r="PO211">
        <f t="array" ref="PO211:PO213">+MMULT($AD$11:$AF$13,PO203:PO205)</f>
        <v>-0.26795771835897486</v>
      </c>
      <c r="PP211">
        <f t="array" ref="PP211:PP213">+MMULT($AD$11:$AF$13,PP203:PP205)</f>
        <v>1.4286239023483367</v>
      </c>
      <c r="PQ211">
        <f t="array" ref="PQ211:PQ213">+MMULT($AD$11:$AF$13,PQ203:PQ205)</f>
        <v>0.54421606006259404</v>
      </c>
      <c r="PR211">
        <f t="array" ref="PR211:PR213">+MMULT($AD$11:$AF$13,PR203:PR205)</f>
        <v>0.67783526211433465</v>
      </c>
      <c r="PS211">
        <f t="array" ref="PS211:PS213">+MMULT($AD$11:$AF$13,PS203:PS205)</f>
        <v>-0.98636405890816325</v>
      </c>
      <c r="PT211">
        <f t="array" ref="PT211:PT213">+MMULT($AD$11:$AF$13,PT203:PT205)</f>
        <v>0.4997940187233294</v>
      </c>
      <c r="PU211">
        <f t="array" ref="PU211:PU213">+MMULT($AD$11:$AF$13,PU203:PU205)</f>
        <v>0.88985971801488017</v>
      </c>
      <c r="PV211">
        <f t="array" ref="PV211:PV213">+MMULT($AD$11:$AF$13,PV203:PV205)</f>
        <v>-1.2821995907300494</v>
      </c>
      <c r="PW211">
        <f t="array" ref="PW211:PW213">+MMULT($AD$11:$AF$13,PW203:PW205)</f>
        <v>0.58298885285871371</v>
      </c>
      <c r="PX211">
        <f t="array" ref="PX211:PX213">+MMULT($AD$11:$AF$13,PX203:PX205)</f>
        <v>-0.79882479710086873</v>
      </c>
      <c r="PY211">
        <f t="array" ref="PY211:PY213">+MMULT($AD$11:$AF$13,PY203:PY205)</f>
        <v>1.40114083451344</v>
      </c>
      <c r="PZ211">
        <f t="array" ref="PZ211:PZ213">+MMULT($AD$11:$AF$13,PZ203:PZ205)</f>
        <v>0.45187518902923368</v>
      </c>
      <c r="QA211">
        <f t="array" ref="QA211:QA213">+MMULT($AD$11:$AF$13,QA203:QA205)</f>
        <v>0.39539695830101718</v>
      </c>
      <c r="QB211">
        <f t="array" ref="QB211:QB213">+MMULT($AD$11:$AF$13,QB203:QB205)</f>
        <v>9.3335410712831E-3</v>
      </c>
      <c r="QC211">
        <f t="array" ref="QC211:QC213">+MMULT($AD$11:$AF$13,QC203:QC205)</f>
        <v>-0.63798349793497455</v>
      </c>
      <c r="QD211">
        <f t="array" ref="QD211:QD213">+MMULT($AD$11:$AF$13,QD203:QD205)</f>
        <v>-1.3407710698023776</v>
      </c>
      <c r="QE211">
        <f t="array" ref="QE211:QE213">+MMULT($AD$11:$AF$13,QE203:QE205)</f>
        <v>0.60295420951119527</v>
      </c>
      <c r="QF211">
        <f t="array" ref="QF211:QF213">+MMULT($AD$11:$AF$13,QF203:QF205)</f>
        <v>1.8587782131960562</v>
      </c>
      <c r="QG211">
        <f t="array" ref="QG211:QG213">+MMULT($AD$11:$AF$13,QG203:QG205)</f>
        <v>9.8499999346024544E-3</v>
      </c>
      <c r="QH211">
        <f t="array" ref="QH211:QH213">+MMULT($AD$11:$AF$13,QH203:QH205)</f>
        <v>0.40891809257615724</v>
      </c>
      <c r="QI211">
        <f t="array" ref="QI211:QI213">+MMULT($AD$11:$AF$13,QI203:QI205)</f>
        <v>-1.6057199492633731</v>
      </c>
      <c r="QJ211">
        <f t="array" ref="QJ211:QJ213">+MMULT($AD$11:$AF$13,QJ203:QJ205)</f>
        <v>1.6816470777807517</v>
      </c>
      <c r="QK211">
        <f t="array" ref="QK211:QK213">+MMULT($AD$11:$AF$13,QK203:QK205)</f>
        <v>0.47798103322861196</v>
      </c>
      <c r="QL211">
        <f t="array" ref="QL211:QL213">+MMULT($AD$11:$AF$13,QL203:QL205)</f>
        <v>1.8153386498642952</v>
      </c>
      <c r="QM211">
        <f t="array" ref="QM211:QM213">+MMULT($AD$11:$AF$13,QM203:QM205)</f>
        <v>1.2439377742190822</v>
      </c>
      <c r="QN211">
        <f t="array" ref="QN211:QN213">+MMULT($AD$11:$AF$13,QN203:QN205)</f>
        <v>0.31273941682598633</v>
      </c>
      <c r="QO211">
        <f t="array" ref="QO211:QO213">+MMULT($AD$11:$AF$13,QO203:QO205)</f>
        <v>1.4949148514796209</v>
      </c>
      <c r="QP211">
        <f t="array" ref="QP211:QP213">+MMULT($AD$11:$AF$13,QP203:QP205)</f>
        <v>-1.1917107346014584</v>
      </c>
      <c r="QQ211">
        <f t="array" ref="QQ211:QQ213">+MMULT($AD$11:$AF$13,QQ203:QQ205)</f>
        <v>-0.18894280181801382</v>
      </c>
      <c r="QR211">
        <f t="array" ref="QR211:QR213">+MMULT($AD$11:$AF$13,QR203:QR205)</f>
        <v>0.71285577841304704</v>
      </c>
      <c r="QS211">
        <f t="array" ref="QS211:QS213">+MMULT($AD$11:$AF$13,QS203:QS205)</f>
        <v>-0.2060462526673881</v>
      </c>
      <c r="QT211">
        <f t="array" ref="QT211:QT213">+MMULT($AD$11:$AF$13,QT203:QT205)</f>
        <v>-0.85640283300935971</v>
      </c>
      <c r="QU211">
        <f t="array" ref="QU211:QU213">+MMULT($AD$11:$AF$13,QU203:QU205)</f>
        <v>-0.44119841630706691</v>
      </c>
      <c r="QV211">
        <f t="array" ref="QV211:QV213">+MMULT($AD$11:$AF$13,QV203:QV205)</f>
        <v>1.1201499313361767</v>
      </c>
      <c r="QW211">
        <f t="array" ref="QW211:QW213">+MMULT($AD$11:$AF$13,QW203:QW205)</f>
        <v>-2.188680292715619</v>
      </c>
      <c r="QX211">
        <f t="array" ref="QX211:QX213">+MMULT($AD$11:$AF$13,QX203:QX205)</f>
        <v>-0.4207341450414</v>
      </c>
      <c r="QY211">
        <f t="array" ref="QY211:QY213">+MMULT($AD$11:$AF$13,QY203:QY205)</f>
        <v>0.51045763325789573</v>
      </c>
      <c r="QZ211">
        <f t="array" ref="QZ211:QZ213">+MMULT($AD$11:$AF$13,QZ203:QZ205)</f>
        <v>-0.70753329152864763</v>
      </c>
      <c r="RA211">
        <f t="array" ref="RA211:RA213">+MMULT($AD$11:$AF$13,RA203:RA205)</f>
        <v>1.9877986286814247</v>
      </c>
      <c r="RB211">
        <f t="array" ref="RB211:RB213">+MMULT($AD$11:$AF$13,RB203:RB205)</f>
        <v>-0.48500092631347502</v>
      </c>
      <c r="RC211">
        <f t="array" ref="RC211:RC213">+MMULT($AD$11:$AF$13,RC203:RC205)</f>
        <v>-0.55776680025983516</v>
      </c>
      <c r="RD211">
        <f t="array" ref="RD211:RD213">+MMULT($AD$11:$AF$13,RD203:RD205)</f>
        <v>-0.44226422950270683</v>
      </c>
      <c r="RE211">
        <f t="array" ref="RE211:RE213">+MMULT($AD$11:$AF$13,RE203:RE205)</f>
        <v>-1.0094237826780275</v>
      </c>
      <c r="RF211">
        <f t="array" ref="RF211:RF213">+MMULT($AD$11:$AF$13,RF203:RF205)</f>
        <v>-0.51794135245567607</v>
      </c>
      <c r="RG211">
        <f t="array" ref="RG211:RG213">+MMULT($AD$11:$AF$13,RG203:RG205)</f>
        <v>-2.0469402958831076</v>
      </c>
      <c r="RH211">
        <f t="array" ref="RH211:RH213">+MMULT($AD$11:$AF$13,RH203:RH205)</f>
        <v>-0.3496031759044011</v>
      </c>
      <c r="RI211">
        <f t="array" ref="RI211:RI213">+MMULT($AD$11:$AF$13,RI203:RI205)</f>
        <v>1.1018139969148897</v>
      </c>
      <c r="RJ211">
        <f t="array" ref="RJ211:RJ213">+MMULT($AD$11:$AF$13,RJ203:RJ205)</f>
        <v>0.92547454578688149</v>
      </c>
      <c r="RK211">
        <f t="array" ref="RK211:RK213">+MMULT($AD$11:$AF$13,RK203:RK205)</f>
        <v>-0.12433610069959274</v>
      </c>
      <c r="RL211">
        <f t="array" ref="RL211:RL213">+MMULT($AD$11:$AF$13,RL203:RL205)</f>
        <v>-1.0189152220005164</v>
      </c>
      <c r="RM211">
        <f t="array" ref="RM211:RM213">+MMULT($AD$11:$AF$13,RM203:RM205)</f>
        <v>-0.21791493788303287</v>
      </c>
      <c r="RN211">
        <f t="array" ref="RN211:RN213">+MMULT($AD$11:$AF$13,RN203:RN205)</f>
        <v>-0.10917348252129119</v>
      </c>
      <c r="RO211">
        <f t="array" ref="RO211:RO213">+MMULT($AD$11:$AF$13,RO203:RO205)</f>
        <v>0.59160307967450321</v>
      </c>
      <c r="RP211">
        <f t="array" ref="RP211:RP213">+MMULT($AD$11:$AF$13,RP203:RP205)</f>
        <v>-1.0503961858346962</v>
      </c>
      <c r="RQ211">
        <f t="array" ref="RQ211:RQ213">+MMULT($AD$11:$AF$13,RQ203:RQ205)</f>
        <v>0.89393217707723271</v>
      </c>
      <c r="RR211">
        <f t="array" ref="RR211:RR213">+MMULT($AD$11:$AF$13,RR203:RR205)</f>
        <v>-1.2571025409133756</v>
      </c>
      <c r="RS211">
        <f t="array" ref="RS211:RS213">+MMULT($AD$11:$AF$13,RS203:RS205)</f>
        <v>0.5742441406825527</v>
      </c>
      <c r="RT211">
        <f t="array" ref="RT211:RT213">+MMULT($AD$11:$AF$13,RT203:RT205)</f>
        <v>1.3570565199892546</v>
      </c>
      <c r="RU211">
        <f t="array" ref="RU211:RU213">+MMULT($AD$11:$AF$13,RU203:RU205)</f>
        <v>-1.1654031315255393</v>
      </c>
      <c r="RV211">
        <f t="array" ref="RV211:RV213">+MMULT($AD$11:$AF$13,RV203:RV205)</f>
        <v>0.58219168599325055</v>
      </c>
      <c r="RW211">
        <f t="array" ref="RW211:RW213">+MMULT($AD$11:$AF$13,RW203:RW205)</f>
        <v>-1.3608373058931296</v>
      </c>
      <c r="RX211">
        <f t="array" ref="RX211:RX213">+MMULT($AD$11:$AF$13,RX203:RX205)</f>
        <v>1.2891953604709783</v>
      </c>
      <c r="RY211">
        <f t="array" ref="RY211:RY213">+MMULT($AD$11:$AF$13,RY203:RY205)</f>
        <v>0.57230659755838009</v>
      </c>
      <c r="RZ211">
        <f t="array" ref="RZ211:RZ213">+MMULT($AD$11:$AF$13,RZ203:RZ205)</f>
        <v>-0.47281534807978504</v>
      </c>
      <c r="SA211">
        <f t="array" ref="SA211:SA213">+MMULT($AD$11:$AF$13,SA203:SA205)</f>
        <v>0.47639656813838593</v>
      </c>
      <c r="SB211">
        <f t="array" ref="SB211:SB213">+MMULT($AD$11:$AF$13,SB203:SB205)</f>
        <v>0.15206807758326529</v>
      </c>
      <c r="SC211">
        <f t="array" ref="SC211:SC213">+MMULT($AD$11:$AF$13,SC203:SC205)</f>
        <v>-1.5250690313974176</v>
      </c>
      <c r="SD211">
        <f t="array" ref="SD211:SD213">+MMULT($AD$11:$AF$13,SD203:SD205)</f>
        <v>0.22185142900684704</v>
      </c>
      <c r="SE211">
        <f t="array" ref="SE211:SE213">+MMULT($AD$11:$AF$13,SE203:SE205)</f>
        <v>-0.12939761686324908</v>
      </c>
      <c r="SF211">
        <f t="array" ref="SF211:SF213">+MMULT($AD$11:$AF$13,SF203:SF205)</f>
        <v>1.0721576350946449</v>
      </c>
      <c r="SG211">
        <f t="array" ref="SG211:SG213">+MMULT($AD$11:$AF$13,SG203:SG205)</f>
        <v>-0.86265955121339422</v>
      </c>
    </row>
    <row r="212" spans="1:501">
      <c r="A212" t="s">
        <v>536</v>
      </c>
      <c r="B212">
        <v>5.2475453244267145</v>
      </c>
      <c r="C212">
        <v>-1.8424180913210444</v>
      </c>
      <c r="D212">
        <v>6.2139037176683463</v>
      </c>
      <c r="E212">
        <v>-0.13743578648723304</v>
      </c>
      <c r="F212">
        <v>-6.4173749082054652</v>
      </c>
      <c r="G212">
        <v>-0.20765858863716813</v>
      </c>
      <c r="H212">
        <v>2.9887291812320229</v>
      </c>
      <c r="I212">
        <v>-2.5785099236239462</v>
      </c>
      <c r="J212">
        <v>7.3613705695171969</v>
      </c>
      <c r="K212">
        <v>2.5628560446199224</v>
      </c>
      <c r="L212">
        <v>6.9703292387986254E-2</v>
      </c>
      <c r="M212">
        <v>5.0761301101149243</v>
      </c>
      <c r="N212">
        <v>-0.18392933304905318</v>
      </c>
      <c r="O212">
        <v>-6.3597978946370128</v>
      </c>
      <c r="P212">
        <v>1.5203813670941539</v>
      </c>
      <c r="Q212">
        <v>2.1443919865510543</v>
      </c>
      <c r="R212">
        <v>-6.1149461512738063E-2</v>
      </c>
      <c r="S212">
        <v>-2.1934379352183662</v>
      </c>
      <c r="T212">
        <v>0.43209203496028203</v>
      </c>
      <c r="U212">
        <v>-1.1799093101465825</v>
      </c>
      <c r="V212">
        <v>-2.2697973745342508</v>
      </c>
      <c r="W212">
        <v>-0.31167086960770374</v>
      </c>
      <c r="X212">
        <v>-4.7359850439345115</v>
      </c>
      <c r="Y212">
        <v>-4.8439541660660383</v>
      </c>
      <c r="Z212">
        <v>5.1996054981340798</v>
      </c>
      <c r="AA212">
        <v>-0.97174428252816558</v>
      </c>
      <c r="AB212">
        <v>2.9267129290114009</v>
      </c>
      <c r="AC212">
        <v>2.5144623785066478</v>
      </c>
      <c r="AD212">
        <v>6.2926537140634657</v>
      </c>
      <c r="AE212">
        <v>-0.82089362372053809</v>
      </c>
      <c r="AF212">
        <v>-2.3518399481923771</v>
      </c>
      <c r="AG212">
        <v>-0.82435401757981919</v>
      </c>
      <c r="AH212">
        <v>-3.7817326526341231</v>
      </c>
      <c r="AI212">
        <v>-0.60556486139148391</v>
      </c>
      <c r="AJ212">
        <v>3.4545932942400186</v>
      </c>
      <c r="AK212">
        <v>-0.1143305967219726</v>
      </c>
      <c r="AL212">
        <v>-1.5759681305393378</v>
      </c>
      <c r="AM212">
        <v>0.56313273495994243</v>
      </c>
      <c r="AN212">
        <v>-0.8618686398420341</v>
      </c>
      <c r="AO212">
        <v>-3.1746140485492078</v>
      </c>
      <c r="AP212">
        <v>2.1349164971725392</v>
      </c>
      <c r="AQ212">
        <v>-0.22571902240263847</v>
      </c>
      <c r="AR212">
        <v>4.1212335038755876</v>
      </c>
      <c r="AS212">
        <v>1.2107742995392559</v>
      </c>
      <c r="AT212">
        <v>4.3244693294237253</v>
      </c>
      <c r="AU212">
        <v>3.5253724451929896E-2</v>
      </c>
      <c r="AV212">
        <v>6.0012046224770028</v>
      </c>
      <c r="AW212">
        <v>1.9645479351730455</v>
      </c>
      <c r="AX212">
        <v>0.93880429222617834</v>
      </c>
      <c r="AY212">
        <v>1.1475041751978325</v>
      </c>
      <c r="AZ212">
        <v>-3.4705491607285763</v>
      </c>
      <c r="BA212">
        <v>6.9498658637756439</v>
      </c>
      <c r="BB212">
        <v>1.0542286186781127</v>
      </c>
      <c r="BC212">
        <v>1.9914149257390852</v>
      </c>
      <c r="BD212">
        <v>1.2513403013442972</v>
      </c>
      <c r="BE212">
        <v>-1.2905705709019091</v>
      </c>
      <c r="BF212">
        <v>-2.6545999012382104</v>
      </c>
      <c r="BG212">
        <v>-1.1055790804194892</v>
      </c>
      <c r="BH212">
        <v>1.4270705969648945</v>
      </c>
      <c r="BI212">
        <v>-1.4351226572338442</v>
      </c>
      <c r="BJ212">
        <v>-3.8601953366561697</v>
      </c>
      <c r="BK212">
        <v>2.5444168747074793</v>
      </c>
      <c r="BL212">
        <v>-0.91942710641008485</v>
      </c>
      <c r="BM212">
        <v>-4.4166617925368818</v>
      </c>
      <c r="BN212">
        <v>8.2114391335026458</v>
      </c>
      <c r="BO212">
        <v>1.3331332291108062</v>
      </c>
      <c r="BP212">
        <v>10.335621234203339</v>
      </c>
      <c r="BQ212">
        <v>-4.2493921998694599</v>
      </c>
      <c r="BR212">
        <v>0.22926948484830062</v>
      </c>
      <c r="BS212">
        <v>-6.9388468013238738</v>
      </c>
      <c r="BT212">
        <v>3.3653471483255548</v>
      </c>
      <c r="BU212">
        <v>-1.547243715059458</v>
      </c>
      <c r="BV212">
        <v>-2.0729180075834788</v>
      </c>
      <c r="BW212">
        <v>5.3783042380008483</v>
      </c>
      <c r="BX212">
        <v>1.2697122582593354</v>
      </c>
      <c r="BY212">
        <v>4.0433841902302365</v>
      </c>
      <c r="BZ212">
        <v>-3.963789043821202</v>
      </c>
      <c r="CA212">
        <v>-1.2182523761699335</v>
      </c>
      <c r="CB212">
        <v>1.658878887449478</v>
      </c>
      <c r="CC212">
        <v>-1.4911632914858073</v>
      </c>
      <c r="CD212">
        <v>2.919211505438692</v>
      </c>
      <c r="CE212">
        <v>1.1219168587217334</v>
      </c>
      <c r="CF212">
        <v>7.5072305077568569</v>
      </c>
      <c r="CG212">
        <v>-0.70217896407142399</v>
      </c>
      <c r="CH212">
        <v>2.3895184822939144</v>
      </c>
      <c r="CI212">
        <v>-7.8752653573374742E-2</v>
      </c>
      <c r="CJ212">
        <v>1.2352332727813713</v>
      </c>
      <c r="CK212">
        <v>-0.11345538947545611</v>
      </c>
      <c r="CL212">
        <v>-7.6836872398722473</v>
      </c>
      <c r="CM212">
        <v>2.3696941740318094</v>
      </c>
      <c r="CN212">
        <v>-7.2980019448262512</v>
      </c>
      <c r="CO212">
        <v>0.57237114821094426</v>
      </c>
      <c r="CP212">
        <v>7.5308332985480746</v>
      </c>
      <c r="CQ212">
        <v>0.96981995664995446</v>
      </c>
      <c r="CR212">
        <v>-5.3947105146564649</v>
      </c>
      <c r="CS212">
        <v>-2.5065536746803714</v>
      </c>
      <c r="CT212">
        <v>-4.7750912126249156E-2</v>
      </c>
      <c r="CU212">
        <v>7.0118777585520264E-2</v>
      </c>
      <c r="CV212">
        <v>-1.3969416835016957E-2</v>
      </c>
      <c r="CW212">
        <v>1.0491011733033313</v>
      </c>
      <c r="CX212">
        <v>-0.64299293941713798</v>
      </c>
      <c r="CY212">
        <v>-2.7376842583258454</v>
      </c>
      <c r="CZ212">
        <v>-4.7374311295821991</v>
      </c>
      <c r="DA212">
        <v>-3.2158224862007572</v>
      </c>
      <c r="DB212">
        <v>3.1986791757422459</v>
      </c>
      <c r="DC212">
        <v>-1.6098279389466086</v>
      </c>
      <c r="DD212">
        <v>0.45118116117903695</v>
      </c>
      <c r="DE212">
        <v>-7.1701766561397235</v>
      </c>
      <c r="DF212">
        <v>-2.1174733973504791</v>
      </c>
      <c r="DG212">
        <v>2.3184869952981804</v>
      </c>
      <c r="DH212">
        <v>-0.5403371787372242</v>
      </c>
      <c r="DI212">
        <v>-1.1458650223225375</v>
      </c>
      <c r="DJ212">
        <v>-2.5709818663413717</v>
      </c>
      <c r="DK212">
        <v>-2.7100064217958937</v>
      </c>
      <c r="DL212">
        <v>4.8329691614421657</v>
      </c>
      <c r="DM212">
        <v>-3.4461775570217847</v>
      </c>
      <c r="DN212">
        <v>0.61053860101568802</v>
      </c>
      <c r="DO212">
        <v>-1.2396515202804792</v>
      </c>
      <c r="DP212">
        <v>-3.187496107502664</v>
      </c>
      <c r="DQ212">
        <v>1.7499547984837656</v>
      </c>
      <c r="DR212">
        <v>3.2024847031106951</v>
      </c>
      <c r="DS212">
        <v>-4.6764312913484529</v>
      </c>
      <c r="DT212">
        <v>-3.1974906911823862</v>
      </c>
      <c r="DU212">
        <v>0.71168487971649519</v>
      </c>
      <c r="DV212">
        <v>2.0472633237167415</v>
      </c>
      <c r="DW212">
        <v>-0.506635429450361</v>
      </c>
      <c r="DX212">
        <v>0.9478392658381608</v>
      </c>
      <c r="DY212">
        <v>0.49504481382693621</v>
      </c>
      <c r="DZ212">
        <v>-2.7059051323322558</v>
      </c>
      <c r="EA212">
        <v>2.4689129268915964</v>
      </c>
      <c r="EB212">
        <v>10.968651316921502</v>
      </c>
      <c r="EC212">
        <v>4.1992608629317694</v>
      </c>
      <c r="ED212">
        <v>-0.58925837571503625</v>
      </c>
      <c r="EE212">
        <v>-0.37299552388064194</v>
      </c>
      <c r="EF212">
        <v>0.60645193722718227</v>
      </c>
      <c r="EG212">
        <v>-1.1029675940729742</v>
      </c>
      <c r="EH212">
        <v>-0.83275734186437045</v>
      </c>
      <c r="EI212">
        <v>-6.1690142888936018E-2</v>
      </c>
      <c r="EJ212">
        <v>-0.86254763497597342</v>
      </c>
      <c r="EK212">
        <v>-6.0438183698704631</v>
      </c>
      <c r="EL212">
        <v>-3.3197629026680393</v>
      </c>
      <c r="EM212">
        <v>3.5098585187490219</v>
      </c>
      <c r="EN212">
        <v>3.4448887217494972</v>
      </c>
      <c r="EO212">
        <v>1.6608280736502583</v>
      </c>
      <c r="EP212">
        <v>-2.0711088556028692</v>
      </c>
      <c r="EQ212">
        <v>-2.0130331726272166</v>
      </c>
      <c r="ER212">
        <v>2.5778814339862728</v>
      </c>
      <c r="ES212">
        <v>0.44556689969198865</v>
      </c>
      <c r="ET212">
        <v>-1.3511671095804227</v>
      </c>
      <c r="EU212">
        <v>0.38076809036670489</v>
      </c>
      <c r="EV212">
        <v>7.6612276880124339</v>
      </c>
      <c r="EW212">
        <v>-2.4565254071616236</v>
      </c>
      <c r="EX212">
        <v>5.8872039141139698</v>
      </c>
      <c r="EY212">
        <v>-2.0444304607730612</v>
      </c>
      <c r="EZ212">
        <v>-1.4713531763541343</v>
      </c>
      <c r="FA212">
        <v>-1.306552978874632</v>
      </c>
      <c r="FB212">
        <v>-2.6859974421951192</v>
      </c>
      <c r="FC212">
        <v>-1.6611872082298342</v>
      </c>
      <c r="FD212">
        <v>-0.77075545263142364</v>
      </c>
      <c r="FE212">
        <v>-5.2989876858680205</v>
      </c>
      <c r="FF212">
        <v>-1.1618762111682286</v>
      </c>
      <c r="FG212">
        <v>-3.232226641037558</v>
      </c>
      <c r="FH212">
        <v>0.49655963142480697</v>
      </c>
      <c r="FI212">
        <v>1.4044516668408349</v>
      </c>
      <c r="FJ212">
        <v>5.1742224706223298E-2</v>
      </c>
      <c r="FK212">
        <v>-4.7303338502205081</v>
      </c>
      <c r="FL212">
        <v>-4.5154654534983063</v>
      </c>
      <c r="FM212">
        <v>-4.4024990898043335</v>
      </c>
      <c r="FN212">
        <v>0.29982068286930574</v>
      </c>
      <c r="FO212">
        <v>0.70756259594855286</v>
      </c>
      <c r="FP212">
        <v>4.0666259410652348</v>
      </c>
      <c r="FQ212">
        <v>2.2911767751097631</v>
      </c>
      <c r="FR212">
        <v>8.1774519263473984</v>
      </c>
      <c r="FS212">
        <v>5.2410831488011826</v>
      </c>
      <c r="FT212">
        <v>-1.4203243566964063</v>
      </c>
      <c r="FU212">
        <v>-1.0602019055385132</v>
      </c>
      <c r="FV212">
        <v>5.249790408572502</v>
      </c>
      <c r="FW212">
        <v>-3.6799269074526544</v>
      </c>
      <c r="FX212">
        <v>-0.98460074831575262</v>
      </c>
      <c r="FY212">
        <v>2.1219962066015441</v>
      </c>
      <c r="FZ212">
        <v>-1.2709936032185165</v>
      </c>
      <c r="GA212">
        <v>-1.0772094825978504</v>
      </c>
      <c r="GB212">
        <v>7.7579726711813626</v>
      </c>
      <c r="GC212">
        <v>1.6006032823293912</v>
      </c>
      <c r="GD212">
        <v>-2.2646780441282508</v>
      </c>
      <c r="GE212">
        <v>4.5247093582814513</v>
      </c>
      <c r="GF212">
        <v>1.0420810068079065</v>
      </c>
      <c r="GG212">
        <v>-0.49831718530518504</v>
      </c>
      <c r="GH212">
        <v>-6.3569340452382219</v>
      </c>
      <c r="GI212">
        <v>1.3050478714321596</v>
      </c>
      <c r="GJ212">
        <v>1.599352304113886</v>
      </c>
      <c r="GK212">
        <v>-3.908056176725665</v>
      </c>
      <c r="GL212">
        <v>-5.9296488932262923</v>
      </c>
      <c r="GM212">
        <v>0.87451037341476934</v>
      </c>
      <c r="GN212">
        <v>1.9517101620797852</v>
      </c>
      <c r="GO212">
        <v>2.350739137921512E-2</v>
      </c>
      <c r="GP212">
        <v>-2.7590045031395642</v>
      </c>
      <c r="GQ212">
        <v>0.20163523381769943</v>
      </c>
      <c r="GR212">
        <v>4.5052829971437696</v>
      </c>
      <c r="GS212">
        <v>-0.79793829651132675</v>
      </c>
      <c r="GT212">
        <v>-1.6786466218117184</v>
      </c>
      <c r="GU212">
        <v>-0.24554580355947875</v>
      </c>
      <c r="GV212">
        <v>-0.59875229958714327</v>
      </c>
      <c r="GW212">
        <v>2.1646857370885906</v>
      </c>
      <c r="GX212">
        <v>-3.0416181238855913</v>
      </c>
      <c r="GY212">
        <v>-2.3682078970383706</v>
      </c>
      <c r="GZ212">
        <v>0.9688757157743314</v>
      </c>
      <c r="HA212">
        <v>-5.6093849878155497</v>
      </c>
      <c r="HB212">
        <v>5.7149324252288887</v>
      </c>
      <c r="HC212">
        <v>1.1752796463619108</v>
      </c>
      <c r="HD212">
        <v>-3.0459309120234339</v>
      </c>
      <c r="HE212">
        <v>1.7434724234930175</v>
      </c>
      <c r="HF212">
        <v>-3.6488466637838282</v>
      </c>
      <c r="HG212">
        <v>-0.83270868048921476</v>
      </c>
      <c r="HH212">
        <v>0.64959069697350524</v>
      </c>
      <c r="HI212">
        <v>-3.6870667143796627</v>
      </c>
      <c r="HJ212">
        <v>-1.6269649223257603</v>
      </c>
      <c r="HK212">
        <v>-5.951733662111466</v>
      </c>
      <c r="HL212">
        <v>5.8267253273331585</v>
      </c>
      <c r="HM212">
        <v>-1.3444455246562594</v>
      </c>
      <c r="HN212">
        <v>-3.943454776678236</v>
      </c>
      <c r="HO212">
        <v>0.43739408791112117</v>
      </c>
      <c r="HP212">
        <v>1.2858759913979434</v>
      </c>
      <c r="HQ212">
        <v>-1.9506472481638959</v>
      </c>
      <c r="HR212">
        <v>2.0993718035630669</v>
      </c>
      <c r="HS212">
        <v>2.8349891813906676</v>
      </c>
      <c r="HT212">
        <v>-4.465521218114719</v>
      </c>
      <c r="HU212">
        <v>1.020444370685156</v>
      </c>
      <c r="HV212">
        <v>-3.8483411822831162</v>
      </c>
      <c r="HW212">
        <v>-4.2483471600344824</v>
      </c>
      <c r="HX212">
        <v>0.35185924903043619</v>
      </c>
      <c r="HY212">
        <v>4.5009785935431106</v>
      </c>
      <c r="HZ212">
        <v>3.0045418488621851</v>
      </c>
      <c r="IA212">
        <v>-1.0971573683171556</v>
      </c>
      <c r="IB212">
        <v>0.17258126945139063</v>
      </c>
      <c r="IC212">
        <v>-0.16569192936329219</v>
      </c>
      <c r="ID212">
        <v>-4.3585236131833307</v>
      </c>
      <c r="IE212">
        <v>-2.9578341515671984</v>
      </c>
      <c r="IF212">
        <v>1.6582421262718317</v>
      </c>
      <c r="IG212">
        <v>-0.83942332495150085</v>
      </c>
      <c r="IH212">
        <v>2.8413432661849125</v>
      </c>
      <c r="II212">
        <v>3.5293851186089022</v>
      </c>
      <c r="IJ212">
        <v>6.8044379558147403</v>
      </c>
      <c r="IK212">
        <v>-7.1663431826444732</v>
      </c>
      <c r="IL212">
        <v>-1.955344374768635</v>
      </c>
      <c r="IM212">
        <v>5.0227828692355692</v>
      </c>
      <c r="IN212">
        <v>2.7614460915419854</v>
      </c>
      <c r="IO212">
        <v>1.1331890750679297</v>
      </c>
      <c r="IP212">
        <v>-1.7720410565590412</v>
      </c>
      <c r="IQ212">
        <v>-2.8735894801426154</v>
      </c>
      <c r="IR212">
        <v>-1.6484865658847645</v>
      </c>
      <c r="IS212">
        <v>-0.62833109143472232</v>
      </c>
      <c r="IT212">
        <v>0.26436738610754751</v>
      </c>
      <c r="IU212">
        <v>0.2994817619992704</v>
      </c>
      <c r="IV212">
        <v>-2.4697186366034147</v>
      </c>
      <c r="IW212">
        <v>-0.17848833497327035</v>
      </c>
      <c r="IX212">
        <v>1.6282322640008755</v>
      </c>
      <c r="IY212">
        <v>0.96314127487093182</v>
      </c>
      <c r="IZ212">
        <v>-1.6675388552432997</v>
      </c>
      <c r="JA212">
        <v>-2.6575911748943271</v>
      </c>
      <c r="JB212">
        <v>-7.0749845038756565</v>
      </c>
      <c r="JC212">
        <v>-1.0456549744862909</v>
      </c>
      <c r="JD212">
        <v>-3.8631513784505036</v>
      </c>
      <c r="JE212">
        <v>-0.76703448296629662</v>
      </c>
      <c r="JF212">
        <v>-0.80188118207373316</v>
      </c>
      <c r="JG212">
        <v>-2.0611572332815231</v>
      </c>
      <c r="JH212">
        <v>1.0962302431276441</v>
      </c>
      <c r="JI212">
        <v>4.8511291726175116</v>
      </c>
      <c r="JJ212">
        <v>-0.26417075824459174</v>
      </c>
      <c r="JK212">
        <v>8.7999545730064224</v>
      </c>
      <c r="JL212">
        <v>-3.4115790777115862</v>
      </c>
      <c r="JM212">
        <v>-0.62985799626492334</v>
      </c>
      <c r="JN212">
        <v>0.48050084431810108</v>
      </c>
      <c r="JO212">
        <v>4.8723466404417541</v>
      </c>
      <c r="JP212">
        <v>-4.265365874103435</v>
      </c>
      <c r="JQ212">
        <v>-2.6578465353909024</v>
      </c>
      <c r="JR212">
        <v>2.5474918419779229</v>
      </c>
      <c r="JS212">
        <v>-0.85627619605282157</v>
      </c>
      <c r="JT212">
        <v>1.1632322756001401</v>
      </c>
      <c r="JU212">
        <v>1.7205632314756281</v>
      </c>
      <c r="JV212">
        <v>-7.1834525620387559</v>
      </c>
      <c r="JW212">
        <v>1.6289757274311234</v>
      </c>
      <c r="JX212">
        <v>0.79647311309496671</v>
      </c>
      <c r="JY212">
        <v>1.9486082407335559</v>
      </c>
      <c r="JZ212">
        <v>1.0958529448693588</v>
      </c>
      <c r="KA212">
        <v>0.86551399443754762</v>
      </c>
      <c r="KB212">
        <v>0.34431965282030913</v>
      </c>
      <c r="KC212">
        <v>4.1518406202734548</v>
      </c>
      <c r="KD212">
        <v>3.8584181849042753</v>
      </c>
      <c r="KE212">
        <v>3.9878877951164706</v>
      </c>
      <c r="KF212">
        <v>1.1329554174256835</v>
      </c>
      <c r="KG212">
        <v>-6.775308002703758</v>
      </c>
      <c r="KH212">
        <v>1.8193961695924097</v>
      </c>
      <c r="KI212">
        <v>2.1443525488696542</v>
      </c>
      <c r="KJ212">
        <v>-5.6293585544476885</v>
      </c>
      <c r="KK212">
        <v>-3.5443181562974129</v>
      </c>
      <c r="KL212">
        <v>-0.38033990744069857</v>
      </c>
      <c r="KM212">
        <v>1.1815654959445967</v>
      </c>
      <c r="KN212">
        <v>2.9455491107903615</v>
      </c>
      <c r="KO212">
        <v>-3.8266435436773083</v>
      </c>
      <c r="KP212">
        <v>-3.1448864729048895</v>
      </c>
      <c r="KQ212">
        <v>-5.8070438350583542</v>
      </c>
      <c r="KR212">
        <v>4.4676521608647182</v>
      </c>
      <c r="KS212">
        <v>-0.47730678282143324</v>
      </c>
      <c r="KT212">
        <v>5.5339675322470638</v>
      </c>
      <c r="KU212">
        <v>-4.2717475253571155</v>
      </c>
      <c r="KV212">
        <v>5.3100284219369476</v>
      </c>
      <c r="KW212">
        <v>-0.59886178262761103</v>
      </c>
      <c r="KX212">
        <v>-1.6654747219066928</v>
      </c>
      <c r="KY212">
        <v>-0.59852441095015263</v>
      </c>
      <c r="KZ212">
        <v>2.6054028685341706</v>
      </c>
      <c r="LA212">
        <v>-4.9520873749538916</v>
      </c>
      <c r="LB212">
        <v>-4.783913411360464</v>
      </c>
      <c r="LC212">
        <v>6.3995344041488496</v>
      </c>
      <c r="LD212">
        <v>-2.0693911247764016</v>
      </c>
      <c r="LE212">
        <v>5.9824717091164201</v>
      </c>
      <c r="LF212">
        <v>0.12023559549911728</v>
      </c>
      <c r="LG212">
        <v>1.9087776664766261</v>
      </c>
      <c r="LH212">
        <v>-3.2099032354487811</v>
      </c>
      <c r="LI212">
        <v>4.1220772061716149</v>
      </c>
      <c r="LJ212">
        <v>2.1030184719436251</v>
      </c>
      <c r="LK212">
        <v>1.1980397060982146</v>
      </c>
      <c r="LL212">
        <v>-6.3875113110401657E-2</v>
      </c>
      <c r="LM212">
        <v>2.8525606880980932</v>
      </c>
      <c r="LN212">
        <v>-3.033586134710597</v>
      </c>
      <c r="LO212">
        <v>2.1080821105819068</v>
      </c>
      <c r="LP212">
        <v>-2.3612662833744267</v>
      </c>
      <c r="LQ212">
        <v>-1.2342434982203101</v>
      </c>
      <c r="LR212">
        <v>0.38154755294267784</v>
      </c>
      <c r="LS212">
        <v>-3.5173702899779946</v>
      </c>
      <c r="LT212">
        <v>-0.21638752100469855</v>
      </c>
      <c r="LU212">
        <v>2.057716962048187</v>
      </c>
      <c r="LV212">
        <v>-5.1710110266491389</v>
      </c>
      <c r="LW212">
        <v>2.033739009632153</v>
      </c>
      <c r="LX212">
        <v>-2.3626954335895061</v>
      </c>
      <c r="LY212">
        <v>-3.7382108364032574</v>
      </c>
      <c r="LZ212">
        <v>-1.7881930910045729</v>
      </c>
      <c r="MA212">
        <v>-0.91022578906323859</v>
      </c>
      <c r="MB212">
        <v>2.2215305472747335</v>
      </c>
      <c r="MC212">
        <v>8.1178197858460237</v>
      </c>
      <c r="MD212">
        <v>-1.4815608785515586</v>
      </c>
      <c r="ME212">
        <v>0.4332944452508608</v>
      </c>
      <c r="MF212">
        <v>-1.438836347017882</v>
      </c>
      <c r="MG212">
        <v>2.8914073056529839</v>
      </c>
      <c r="MH212">
        <v>1.6240806165808497</v>
      </c>
      <c r="MI212">
        <v>-1.5573590626387719</v>
      </c>
      <c r="MJ212">
        <v>-2.1040627601589632</v>
      </c>
      <c r="MK212">
        <v>3.0515828445333675</v>
      </c>
      <c r="ML212">
        <v>-5.5072596030385501</v>
      </c>
      <c r="MM212">
        <v>0.71127470622671751</v>
      </c>
      <c r="MN212">
        <v>-2.3675938684323903</v>
      </c>
      <c r="MO212">
        <v>-1.483240664126029</v>
      </c>
      <c r="MP212">
        <v>0.82025665204301323</v>
      </c>
      <c r="MQ212">
        <v>2.3161314609583545</v>
      </c>
      <c r="MR212">
        <v>-5.1470361213191929</v>
      </c>
      <c r="MS212">
        <v>3.1707787214948384</v>
      </c>
      <c r="MT212">
        <v>3.0510496758868486</v>
      </c>
      <c r="MU212">
        <v>5.2179754646416558</v>
      </c>
      <c r="MV212">
        <v>2.5305317202883453</v>
      </c>
      <c r="MW212">
        <v>5.0473846386391727</v>
      </c>
      <c r="MX212">
        <v>-0.49567723271607045</v>
      </c>
      <c r="MY212">
        <v>-7.8609976321670771E-3</v>
      </c>
      <c r="MZ212">
        <v>0.51815933928134927</v>
      </c>
      <c r="NA212">
        <v>-1.5646227919199229</v>
      </c>
      <c r="NB212">
        <v>-2.328111584206233</v>
      </c>
      <c r="NC212">
        <v>0.28210902266725468</v>
      </c>
      <c r="ND212">
        <v>3.5353818201064811</v>
      </c>
      <c r="NE212">
        <v>-2.0953036695637386</v>
      </c>
      <c r="NF212">
        <v>1.2061226603091595</v>
      </c>
      <c r="NG212">
        <v>-3.0142637813079038</v>
      </c>
      <c r="NH212">
        <v>2.6422942316863849</v>
      </c>
      <c r="NI212">
        <v>-0.77383642993784518</v>
      </c>
      <c r="NJ212">
        <v>2.5162151443183687</v>
      </c>
      <c r="NK212">
        <v>-3.5179060189354914</v>
      </c>
      <c r="NL212">
        <v>2.9390083944368959</v>
      </c>
      <c r="NM212">
        <v>-2.5507512859817507</v>
      </c>
      <c r="NN212">
        <v>0.32267915022271554</v>
      </c>
      <c r="NO212">
        <v>-0.58674434096513828</v>
      </c>
      <c r="NP212">
        <v>6.1729765731241635</v>
      </c>
      <c r="NQ212">
        <v>1.1771458534298804</v>
      </c>
      <c r="NR212">
        <v>1.8114814829983366</v>
      </c>
      <c r="NS212">
        <v>-2.9986070466891475</v>
      </c>
      <c r="NT212">
        <v>-2.7261833462235798</v>
      </c>
      <c r="NU212">
        <v>-3.3735686313664264</v>
      </c>
      <c r="NV212">
        <v>-2.6232494130949151</v>
      </c>
      <c r="NW212">
        <v>-2.3947964416180549</v>
      </c>
      <c r="NX212">
        <v>0.22589807451300933</v>
      </c>
      <c r="NY212">
        <v>0.25304737993869797</v>
      </c>
      <c r="NZ212">
        <v>3.0354364019782731</v>
      </c>
      <c r="OA212">
        <v>4.3629135470900859</v>
      </c>
      <c r="OB212">
        <v>-0.25924444989938777</v>
      </c>
      <c r="OC212">
        <v>0.4527079858323767</v>
      </c>
      <c r="OD212">
        <v>-4.2274230573141542</v>
      </c>
      <c r="OE212">
        <v>-1.7572231987296867</v>
      </c>
      <c r="OF212">
        <v>-5.7396298860982693</v>
      </c>
      <c r="OG212">
        <v>-3.8061665562549587</v>
      </c>
      <c r="OH212">
        <v>-5.6636926766722668</v>
      </c>
      <c r="OI212">
        <v>3.3945124250781218</v>
      </c>
      <c r="OJ212">
        <v>5.7492545164429609</v>
      </c>
      <c r="OK212">
        <v>-6.2898730328624053</v>
      </c>
      <c r="OL212">
        <v>3.2581634389396954</v>
      </c>
      <c r="OM212">
        <v>1.1088631874795734</v>
      </c>
      <c r="ON212">
        <v>-3.464282727027022</v>
      </c>
      <c r="OO212">
        <v>-0.75455664126665156</v>
      </c>
      <c r="OP212">
        <v>-0.6133779203276456</v>
      </c>
      <c r="OQ212">
        <v>-6.8096168860033774</v>
      </c>
      <c r="OR212">
        <v>4.6355260544566219</v>
      </c>
      <c r="OS212">
        <v>5.2257282180684959</v>
      </c>
      <c r="OT212">
        <v>-3.0819046811719648</v>
      </c>
      <c r="OU212">
        <v>0.48546337864370614</v>
      </c>
      <c r="OV212">
        <v>2.9276553297056487</v>
      </c>
      <c r="OW212">
        <v>1.6834044508465205</v>
      </c>
      <c r="OX212">
        <v>-1.1085479145477837</v>
      </c>
      <c r="OY212">
        <v>1.6704472093400919</v>
      </c>
      <c r="OZ212">
        <v>2.8883617467831231</v>
      </c>
      <c r="PA212">
        <v>0.82241780740550285</v>
      </c>
      <c r="PB212">
        <v>-3.6453967268652301</v>
      </c>
      <c r="PC212">
        <v>-6.363938815389341</v>
      </c>
      <c r="PD212">
        <v>3.7362712008393677</v>
      </c>
      <c r="PE212">
        <v>1.1901272417125974</v>
      </c>
      <c r="PF212">
        <v>2.7709667399006634</v>
      </c>
      <c r="PG212">
        <v>-2.6669618513474949</v>
      </c>
      <c r="PH212">
        <v>-2.0976465029152473</v>
      </c>
      <c r="PI212">
        <v>2.3148801351087491</v>
      </c>
      <c r="PJ212">
        <v>-6.8821616484726345E-2</v>
      </c>
      <c r="PK212">
        <v>0.69002480005024214</v>
      </c>
      <c r="PL212">
        <v>5.8801509821697309</v>
      </c>
      <c r="PM212">
        <v>-2.6143436250194383</v>
      </c>
      <c r="PN212">
        <v>2.8510212764923177</v>
      </c>
      <c r="PO212">
        <v>-5.0921604286821367</v>
      </c>
      <c r="PP212">
        <v>-4.9405502216677286</v>
      </c>
      <c r="PQ212">
        <v>3.9762572444446773</v>
      </c>
      <c r="PR212">
        <v>-3.5660117733394077</v>
      </c>
      <c r="PS212">
        <v>7.9046769601097457</v>
      </c>
      <c r="PT212">
        <v>2.1754952040628357</v>
      </c>
      <c r="PU212">
        <v>-0.65470294431741893</v>
      </c>
      <c r="PV212">
        <v>-0.25316401287594498</v>
      </c>
      <c r="PW212">
        <v>1.5129324136776066</v>
      </c>
      <c r="PX212">
        <v>9.6119873970855885</v>
      </c>
      <c r="PY212">
        <v>3.3391426440257983</v>
      </c>
      <c r="PZ212">
        <v>2.979626078581803</v>
      </c>
      <c r="QA212">
        <v>0.26670053416271056</v>
      </c>
      <c r="QB212">
        <v>-4.2336194464413763</v>
      </c>
      <c r="QC212">
        <v>1.6762154885532246</v>
      </c>
      <c r="QD212">
        <v>-4.441880028582716</v>
      </c>
      <c r="QE212">
        <v>4.5039605082068688</v>
      </c>
      <c r="QF212">
        <v>-0.96672545016337397</v>
      </c>
      <c r="QG212">
        <v>-0.44216137405532807</v>
      </c>
      <c r="QH212">
        <v>1.1735627177742585</v>
      </c>
      <c r="QI212">
        <v>-2.2615555555503235</v>
      </c>
      <c r="QJ212">
        <v>-3.9991907216798719</v>
      </c>
      <c r="QK212">
        <v>-4.2058830630352189</v>
      </c>
      <c r="QL212">
        <v>-1.4964552423202484</v>
      </c>
      <c r="QM212">
        <v>0.34733974531098905</v>
      </c>
      <c r="QN212">
        <v>2.1183010615439044</v>
      </c>
      <c r="QO212">
        <v>3.1459060470293028</v>
      </c>
      <c r="QP212">
        <v>5.1390161641718937</v>
      </c>
      <c r="QQ212">
        <v>-5.9138701587060076</v>
      </c>
      <c r="QR212">
        <v>7.5678890413545297</v>
      </c>
      <c r="QS212">
        <v>-0.60413757932276158</v>
      </c>
      <c r="QT212">
        <v>-2.7486820570274779</v>
      </c>
      <c r="QU212">
        <v>4.5270286226587908</v>
      </c>
      <c r="QV212">
        <v>-4.3777675541597576</v>
      </c>
      <c r="QW212">
        <v>-0.97051556386218041</v>
      </c>
      <c r="QX212">
        <v>-0.24637185488439198</v>
      </c>
      <c r="QY212">
        <v>0.43065130379985883</v>
      </c>
      <c r="QZ212">
        <v>-0.53477266096265175</v>
      </c>
      <c r="RA212">
        <v>0.2053396471542831</v>
      </c>
      <c r="RB212">
        <v>-5.5985166496866903</v>
      </c>
      <c r="RC212">
        <v>1.8667684560894329</v>
      </c>
      <c r="RD212">
        <v>1.9671530532964869</v>
      </c>
      <c r="RE212">
        <v>6.1225862483990117</v>
      </c>
      <c r="RF212">
        <v>-3.8975762035436956</v>
      </c>
      <c r="RG212">
        <v>-9.6012281217671136E-2</v>
      </c>
      <c r="RH212">
        <v>-3.0941477853588251</v>
      </c>
      <c r="RI212">
        <v>1.4650352172232086</v>
      </c>
      <c r="RJ212">
        <v>-4.9431431528097578</v>
      </c>
      <c r="RK212">
        <v>4.8896117363266045</v>
      </c>
      <c r="RL212">
        <v>-1.4078137733780678</v>
      </c>
      <c r="RM212">
        <v>-1.4243027789278697</v>
      </c>
      <c r="RN212">
        <v>-0.46436622733352356</v>
      </c>
      <c r="RO212">
        <v>5.5451659239566355</v>
      </c>
      <c r="RP212">
        <v>-7.7915706394191666</v>
      </c>
      <c r="RQ212">
        <v>-0.4231201091312683</v>
      </c>
      <c r="RR212">
        <v>-3.2050542351952029</v>
      </c>
      <c r="RS212">
        <v>-0.18959158488209352</v>
      </c>
      <c r="RT212">
        <v>2.1522676826270128</v>
      </c>
      <c r="RU212">
        <v>0.47167915299224245</v>
      </c>
      <c r="RV212">
        <v>2.0380085109694961</v>
      </c>
      <c r="RW212">
        <v>-1.7725625223247938</v>
      </c>
      <c r="RX212">
        <v>4.1468802518993773</v>
      </c>
      <c r="RY212">
        <v>-0.90637972795304189</v>
      </c>
      <c r="RZ212">
        <v>6.9298982971762939</v>
      </c>
      <c r="SA212">
        <v>3.6090478152092773</v>
      </c>
      <c r="SB212">
        <v>-0.87670725213533351</v>
      </c>
      <c r="SC212">
        <v>3.5689588615965873</v>
      </c>
      <c r="SD212">
        <v>1.082118237012736</v>
      </c>
      <c r="SE212">
        <v>2.4418039046752917</v>
      </c>
      <c r="SF212">
        <v>-2.5197773643707757</v>
      </c>
      <c r="SG212">
        <v>-6.3185587261205822E-2</v>
      </c>
    </row>
    <row r="213" spans="1:501">
      <c r="A213" t="s">
        <v>537</v>
      </c>
      <c r="B213">
        <v>3.0003813109910928</v>
      </c>
      <c r="C213">
        <v>-0.6890746985228956</v>
      </c>
      <c r="D213">
        <v>2.1135488408720127</v>
      </c>
      <c r="E213">
        <v>-0.88712718817016345</v>
      </c>
      <c r="F213">
        <v>0.62132881306642018</v>
      </c>
      <c r="G213">
        <v>-0.92685744993287145</v>
      </c>
      <c r="H213">
        <v>0.60779186546387054</v>
      </c>
      <c r="I213">
        <v>-5.8516292304307618E-2</v>
      </c>
      <c r="J213">
        <v>1.5746061611188669</v>
      </c>
      <c r="K213">
        <v>1.2665901182892214</v>
      </c>
      <c r="L213">
        <v>-0.52613726648525272</v>
      </c>
      <c r="M213">
        <v>1.4904125136758708</v>
      </c>
      <c r="N213">
        <v>8.4213953177297296E-2</v>
      </c>
      <c r="O213">
        <v>0.42070350175883714</v>
      </c>
      <c r="P213">
        <v>-1.5992246464135271</v>
      </c>
      <c r="Q213">
        <v>2.0542266598013144</v>
      </c>
      <c r="R213">
        <v>0.63829434169180033</v>
      </c>
      <c r="S213">
        <v>0.48034645379120156</v>
      </c>
      <c r="T213">
        <v>-1.2371553197836875</v>
      </c>
      <c r="U213">
        <v>-1.0512635621735824</v>
      </c>
      <c r="V213">
        <v>-0.67226030364612932</v>
      </c>
      <c r="W213">
        <v>1.0382315293268358</v>
      </c>
      <c r="X213">
        <v>-0.34827058918000436</v>
      </c>
      <c r="Y213">
        <v>1.303156880690991</v>
      </c>
      <c r="Z213">
        <v>1.0110303693263718</v>
      </c>
      <c r="AA213">
        <v>-0.1607335283527295</v>
      </c>
      <c r="AB213">
        <v>2.7574827048218937</v>
      </c>
      <c r="AC213">
        <v>1.4266565414280239</v>
      </c>
      <c r="AD213">
        <v>1.614116050025673</v>
      </c>
      <c r="AE213">
        <v>-0.18106484380842083</v>
      </c>
      <c r="AF213">
        <v>-1.6285779953036339</v>
      </c>
      <c r="AG213">
        <v>-0.49869669334518951</v>
      </c>
      <c r="AH213">
        <v>-0.18963195953523573</v>
      </c>
      <c r="AI213">
        <v>-0.44728365587130847</v>
      </c>
      <c r="AJ213">
        <v>0.5810535169579264</v>
      </c>
      <c r="AK213">
        <v>-0.52535356612752404</v>
      </c>
      <c r="AL213">
        <v>-0.34000559752473225</v>
      </c>
      <c r="AM213">
        <v>-0.9132051994705962</v>
      </c>
      <c r="AN213">
        <v>7.6066434267845623E-2</v>
      </c>
      <c r="AO213">
        <v>-1.1379689053320408</v>
      </c>
      <c r="AP213">
        <v>-1.4888571515694282E-2</v>
      </c>
      <c r="AQ213">
        <v>0.19369246940797319</v>
      </c>
      <c r="AR213">
        <v>0.53771316626793486</v>
      </c>
      <c r="AS213">
        <v>-0.72758765749068721</v>
      </c>
      <c r="AT213">
        <v>-0.35514857733193655</v>
      </c>
      <c r="AU213">
        <v>0.3459999387652033</v>
      </c>
      <c r="AV213">
        <v>0.90286378633109188</v>
      </c>
      <c r="AW213">
        <v>-0.17784741286145109</v>
      </c>
      <c r="AX213">
        <v>-1.0729087053320447</v>
      </c>
      <c r="AY213">
        <v>1.3887227471865335</v>
      </c>
      <c r="AZ213">
        <v>-0.60783728702082951</v>
      </c>
      <c r="BA213">
        <v>1.8334409211325025</v>
      </c>
      <c r="BB213">
        <v>0.40683440737504267</v>
      </c>
      <c r="BC213">
        <v>-0.72034975722456218</v>
      </c>
      <c r="BD213">
        <v>0.73204616944063472</v>
      </c>
      <c r="BE213">
        <v>-0.21819516844809397</v>
      </c>
      <c r="BF213">
        <v>4.9696958160760009E-2</v>
      </c>
      <c r="BG213">
        <v>-0.22831170339392029</v>
      </c>
      <c r="BH213">
        <v>0.54255028853697795</v>
      </c>
      <c r="BI213">
        <v>0.73435697534237698</v>
      </c>
      <c r="BJ213">
        <v>1.3284863207045057</v>
      </c>
      <c r="BK213">
        <v>3.6535567643200907E-2</v>
      </c>
      <c r="BL213">
        <v>-1.4894416519567582</v>
      </c>
      <c r="BM213">
        <v>0.86513472954228532</v>
      </c>
      <c r="BN213">
        <v>2.1488223760941243</v>
      </c>
      <c r="BO213">
        <v>0.4603518756612609</v>
      </c>
      <c r="BP213">
        <v>1.1301745483461934</v>
      </c>
      <c r="BQ213">
        <v>0.25959447994120327</v>
      </c>
      <c r="BR213">
        <v>-1.1381327631857849</v>
      </c>
      <c r="BS213">
        <v>-1.6547426744568607</v>
      </c>
      <c r="BT213">
        <v>0.6375523422511451</v>
      </c>
      <c r="BU213">
        <v>2.7726615652533537E-2</v>
      </c>
      <c r="BV213">
        <v>-0.81215419942668843</v>
      </c>
      <c r="BW213">
        <v>0.67459162541850926</v>
      </c>
      <c r="BX213">
        <v>-8.5976584207355156E-2</v>
      </c>
      <c r="BY213">
        <v>0.44542033916183238</v>
      </c>
      <c r="BZ213">
        <v>1.1567778443102035</v>
      </c>
      <c r="CA213">
        <v>-0.40866634252065381</v>
      </c>
      <c r="CB213">
        <v>1.6259240626321725</v>
      </c>
      <c r="CC213">
        <v>-1.4552009353497203E-2</v>
      </c>
      <c r="CD213">
        <v>3.8914954338891126</v>
      </c>
      <c r="CE213">
        <v>-0.80914615249952848</v>
      </c>
      <c r="CF213">
        <v>1.5609548170678815</v>
      </c>
      <c r="CG213">
        <v>-0.65780284521545818</v>
      </c>
      <c r="CH213">
        <v>-0.43544903439421473</v>
      </c>
      <c r="CI213">
        <v>0.71021229289007171</v>
      </c>
      <c r="CJ213">
        <v>4.5903360034974902E-2</v>
      </c>
      <c r="CK213">
        <v>0.74248435346103803</v>
      </c>
      <c r="CL213">
        <v>-0.98616237742046675</v>
      </c>
      <c r="CM213">
        <v>1.2574773726496364</v>
      </c>
      <c r="CN213">
        <v>-2.5931310567623989</v>
      </c>
      <c r="CO213">
        <v>0.93416311753149162</v>
      </c>
      <c r="CP213">
        <v>-0.24310585820084779</v>
      </c>
      <c r="CQ213">
        <v>-1.1335016991757678</v>
      </c>
      <c r="CR213">
        <v>-0.14837397574117989</v>
      </c>
      <c r="CS213">
        <v>0.76795718918675815</v>
      </c>
      <c r="CT213">
        <v>-0.79674099531251175</v>
      </c>
      <c r="CU213">
        <v>-0.9837330622365249</v>
      </c>
      <c r="CV213">
        <v>-1.7007978158668049</v>
      </c>
      <c r="CW213">
        <v>0.20075815618657408</v>
      </c>
      <c r="CX213">
        <v>0.55840111034817574</v>
      </c>
      <c r="CY213">
        <v>-1.9400700526968895E-2</v>
      </c>
      <c r="CZ213">
        <v>-0.60411800841704677</v>
      </c>
      <c r="DA213">
        <v>0.26909958429997782</v>
      </c>
      <c r="DB213">
        <v>1.6141821686995339</v>
      </c>
      <c r="DC213">
        <v>0.71413230048907717</v>
      </c>
      <c r="DD213">
        <v>0.39888813173685495</v>
      </c>
      <c r="DE213">
        <v>-2.2526469966916345</v>
      </c>
      <c r="DF213">
        <v>-0.77515733204801485</v>
      </c>
      <c r="DG213">
        <v>-0.27030558120125586</v>
      </c>
      <c r="DH213">
        <v>-0.86777003160671651</v>
      </c>
      <c r="DI213">
        <v>-0.52174967961663232</v>
      </c>
      <c r="DJ213">
        <v>2.1799886349586775</v>
      </c>
      <c r="DK213">
        <v>-0.40637632282994335</v>
      </c>
      <c r="DL213">
        <v>0.46540480401588202</v>
      </c>
      <c r="DM213">
        <v>-1.4178888722914877</v>
      </c>
      <c r="DN213">
        <v>-0.15219033216134487</v>
      </c>
      <c r="DO213">
        <v>-0.12211431520775679</v>
      </c>
      <c r="DP213">
        <v>0.32092148781317187</v>
      </c>
      <c r="DQ213">
        <v>0.24654905676047759</v>
      </c>
      <c r="DR213">
        <v>1.288774821548073</v>
      </c>
      <c r="DS213">
        <v>-0.58375983016929889</v>
      </c>
      <c r="DT213">
        <v>-0.92267216731885227</v>
      </c>
      <c r="DU213">
        <v>0.62526095120203795</v>
      </c>
      <c r="DV213">
        <v>2.245341554481203</v>
      </c>
      <c r="DW213">
        <v>0.95183155496063199</v>
      </c>
      <c r="DX213">
        <v>-0.49612091091351862</v>
      </c>
      <c r="DY213">
        <v>0.51716675129653</v>
      </c>
      <c r="DZ213">
        <v>-2.1817276253337821</v>
      </c>
      <c r="EA213">
        <v>1.5491603302344401</v>
      </c>
      <c r="EB213">
        <v>2.4527977548365629</v>
      </c>
      <c r="EC213">
        <v>0.68402093923458596</v>
      </c>
      <c r="ED213">
        <v>-1.4105183193780484</v>
      </c>
      <c r="EE213">
        <v>0.25979098487693492</v>
      </c>
      <c r="EF213">
        <v>9.1093213905283132E-2</v>
      </c>
      <c r="EG213">
        <v>1.6496406953887839</v>
      </c>
      <c r="EH213">
        <v>7.0122526086438763E-2</v>
      </c>
      <c r="EI213">
        <v>-6.2248969856820713E-2</v>
      </c>
      <c r="EJ213">
        <v>0.38570499138167957</v>
      </c>
      <c r="EK213">
        <v>-0.73218098760390715</v>
      </c>
      <c r="EL213">
        <v>-1.7759366270601846</v>
      </c>
      <c r="EM213">
        <v>0.42983476524408959</v>
      </c>
      <c r="EN213">
        <v>0.54421152257809302</v>
      </c>
      <c r="EO213">
        <v>-0.80088404544077552</v>
      </c>
      <c r="EP213">
        <v>0.48210553858232047</v>
      </c>
      <c r="EQ213">
        <v>0.77058757460797322</v>
      </c>
      <c r="ER213">
        <v>0.54799070299622832</v>
      </c>
      <c r="ES213">
        <v>8.3588152992872949E-2</v>
      </c>
      <c r="ET213">
        <v>-0.99356690219705568</v>
      </c>
      <c r="EU213">
        <v>-0.11564090474603919</v>
      </c>
      <c r="EV213">
        <v>0.95842942589523639</v>
      </c>
      <c r="EW213">
        <v>-1.0469300693582004</v>
      </c>
      <c r="EX213">
        <v>1.8604697449382361</v>
      </c>
      <c r="EY213">
        <v>0.161243805991271</v>
      </c>
      <c r="EZ213">
        <v>-0.45078083947598346</v>
      </c>
      <c r="FA213">
        <v>-1.5205329781337236</v>
      </c>
      <c r="FB213">
        <v>-0.3217831144218411</v>
      </c>
      <c r="FC213">
        <v>-1.0900922117820087</v>
      </c>
      <c r="FD213">
        <v>0.79202929591201354</v>
      </c>
      <c r="FE213">
        <v>0.24257749087183669</v>
      </c>
      <c r="FF213">
        <v>0.12220792537643531</v>
      </c>
      <c r="FG213">
        <v>-0.32888499957235506</v>
      </c>
      <c r="FH213">
        <v>-0.69703794649329098</v>
      </c>
      <c r="FI213">
        <v>0.51019657467068047</v>
      </c>
      <c r="FJ213">
        <v>-0.27489272900282219</v>
      </c>
      <c r="FK213">
        <v>0.19171611077829048</v>
      </c>
      <c r="FL213">
        <v>-0.91986854682854202</v>
      </c>
      <c r="FM213">
        <v>-1.0706179975962218</v>
      </c>
      <c r="FN213">
        <v>-0.6448368266344664</v>
      </c>
      <c r="FO213">
        <v>0.34452940689314837</v>
      </c>
      <c r="FP213">
        <v>-0.59775149130982097</v>
      </c>
      <c r="FQ213">
        <v>0.95675348773421931</v>
      </c>
      <c r="FR213">
        <v>2.7158271160982133</v>
      </c>
      <c r="FS213">
        <v>1.255853887328608</v>
      </c>
      <c r="FT213">
        <v>-0.36610199166034396</v>
      </c>
      <c r="FU213">
        <v>-0.12817937775027985</v>
      </c>
      <c r="FV213">
        <v>0.68140563104874918</v>
      </c>
      <c r="FW213">
        <v>0.5520196612630397</v>
      </c>
      <c r="FX213">
        <v>-1.7506822188387416</v>
      </c>
      <c r="FY213">
        <v>1.3669115942056345</v>
      </c>
      <c r="FZ213">
        <v>-0.65032040131217794</v>
      </c>
      <c r="GA213">
        <v>0.62465414465390001</v>
      </c>
      <c r="GB213">
        <v>2.7194111485240682</v>
      </c>
      <c r="GC213">
        <v>1.4702965145166558</v>
      </c>
      <c r="GD213">
        <v>-0.10616083163432294</v>
      </c>
      <c r="GE213">
        <v>2.1762071314522267</v>
      </c>
      <c r="GF213">
        <v>-0.47612307166318202</v>
      </c>
      <c r="GG213">
        <v>-1.3464819518262348</v>
      </c>
      <c r="GH213">
        <v>-1.6028384095538006</v>
      </c>
      <c r="GI213">
        <v>1.3204530879167597</v>
      </c>
      <c r="GJ213">
        <v>0.31797531032879689</v>
      </c>
      <c r="GK213">
        <v>-1.3456243981705116</v>
      </c>
      <c r="GL213">
        <v>-0.8505535279354387</v>
      </c>
      <c r="GM213">
        <v>1.1364227165873579</v>
      </c>
      <c r="GN213">
        <v>-0.31505893347843</v>
      </c>
      <c r="GO213">
        <v>-0.43047212846020594</v>
      </c>
      <c r="GP213">
        <v>8.142109756584319E-2</v>
      </c>
      <c r="GQ213">
        <v>-0.19692723841583609</v>
      </c>
      <c r="GR213">
        <v>-0.61422365071071761</v>
      </c>
      <c r="GS213">
        <v>-0.57455793637395969</v>
      </c>
      <c r="GT213">
        <v>0.40106656286403219</v>
      </c>
      <c r="GU213">
        <v>-0.29214120817261768</v>
      </c>
      <c r="GV213">
        <v>-1.0217177392533003</v>
      </c>
      <c r="GW213">
        <v>1.4899787733390446</v>
      </c>
      <c r="GX213">
        <v>-1.3969378464503637</v>
      </c>
      <c r="GY213">
        <v>0.87042237691358182</v>
      </c>
      <c r="GZ213">
        <v>-0.46985390066507393</v>
      </c>
      <c r="HA213">
        <v>-1.4220315052279844</v>
      </c>
      <c r="HB213">
        <v>2.426853653135991</v>
      </c>
      <c r="HC213">
        <v>-1.0865911461691016</v>
      </c>
      <c r="HD213">
        <v>-0.18664435839422713</v>
      </c>
      <c r="HE213">
        <v>0.24749749225772957</v>
      </c>
      <c r="HF213">
        <v>-1.5755081154325994</v>
      </c>
      <c r="HG213">
        <v>-0.34054154995155467</v>
      </c>
      <c r="HH213">
        <v>1.7253103886056407</v>
      </c>
      <c r="HI213">
        <v>-1.0481542042896772</v>
      </c>
      <c r="HJ213">
        <v>-0.82220068397432255</v>
      </c>
      <c r="HK213">
        <v>4.4104275866281385E-2</v>
      </c>
      <c r="HL213">
        <v>1.5762615568561502</v>
      </c>
      <c r="HM213">
        <v>-0.30410862872028954</v>
      </c>
      <c r="HN213">
        <v>-0.93752054377271488</v>
      </c>
      <c r="HO213">
        <v>-1.0139391997953848</v>
      </c>
      <c r="HP213">
        <v>0.59185429448923021</v>
      </c>
      <c r="HQ213">
        <v>-0.37191487868339224</v>
      </c>
      <c r="HR213">
        <v>0.62143374658634343</v>
      </c>
      <c r="HS213">
        <v>-0.62956113666293356</v>
      </c>
      <c r="HT213">
        <v>-0.41068625666593445</v>
      </c>
      <c r="HU213">
        <v>0.4448737011802435</v>
      </c>
      <c r="HV213">
        <v>0.47432219325313202</v>
      </c>
      <c r="HW213">
        <v>-0.36851615057289783</v>
      </c>
      <c r="HX213">
        <v>9.208399131604697E-2</v>
      </c>
      <c r="HY213">
        <v>0.19907227697140856</v>
      </c>
      <c r="HZ213">
        <v>0.36333594420841231</v>
      </c>
      <c r="IA213">
        <v>0.98429213493873291</v>
      </c>
      <c r="IB213">
        <v>-0.31128252804743006</v>
      </c>
      <c r="IC213">
        <v>-1.0307026568322817</v>
      </c>
      <c r="ID213">
        <v>0.55490721714207525</v>
      </c>
      <c r="IE213">
        <v>-0.34251471967599817</v>
      </c>
      <c r="IF213">
        <v>0.27387523599488844</v>
      </c>
      <c r="IG213">
        <v>-0.60634068143925712</v>
      </c>
      <c r="IH213">
        <v>1.2817421488616867</v>
      </c>
      <c r="II213">
        <v>1.3714414632668355</v>
      </c>
      <c r="IJ213">
        <v>1.1938204703473777E-2</v>
      </c>
      <c r="IK213">
        <v>-2.1134841573275347</v>
      </c>
      <c r="IL213">
        <v>0.56637004721523665</v>
      </c>
      <c r="IM213">
        <v>0.37846926163549183</v>
      </c>
      <c r="IN213">
        <v>-4.6373002176175612E-2</v>
      </c>
      <c r="IO213">
        <v>0.19218099843795736</v>
      </c>
      <c r="IP213">
        <v>-1.4014516936306578</v>
      </c>
      <c r="IQ213">
        <v>1.295856123602626</v>
      </c>
      <c r="IR213">
        <v>0.45639530574112497</v>
      </c>
      <c r="IS213">
        <v>3.6016534881262843E-2</v>
      </c>
      <c r="IT213">
        <v>0.81374813574290628</v>
      </c>
      <c r="IU213">
        <v>-0.12180371428031667</v>
      </c>
      <c r="IV213">
        <v>-1.5907448536392044</v>
      </c>
      <c r="IW213">
        <v>3.1959466897151567E-2</v>
      </c>
      <c r="IX213">
        <v>0.93491024065163686</v>
      </c>
      <c r="IY213">
        <v>0.52360672339493497</v>
      </c>
      <c r="IZ213">
        <v>-1.1619575953428209</v>
      </c>
      <c r="JA213">
        <v>-1.5757326085304915</v>
      </c>
      <c r="JB213">
        <v>-1.5220474870121194</v>
      </c>
      <c r="JC213">
        <v>-0.56123466920123877</v>
      </c>
      <c r="JD213">
        <v>-0.9697860225225543</v>
      </c>
      <c r="JE213">
        <v>0.48500480101898646</v>
      </c>
      <c r="JF213">
        <v>0.21160655135245096</v>
      </c>
      <c r="JG213">
        <v>1.4979532922631291</v>
      </c>
      <c r="JH213">
        <v>-1.4244117960419695</v>
      </c>
      <c r="JI213">
        <v>-0.26071611806477801</v>
      </c>
      <c r="JJ213">
        <v>1.6594730686137433</v>
      </c>
      <c r="JK213">
        <v>1.0361599031628042</v>
      </c>
      <c r="JL213">
        <v>-1.1152397569553103</v>
      </c>
      <c r="JM213">
        <v>-0.22140528596739401</v>
      </c>
      <c r="JN213">
        <v>0.33283159824728414</v>
      </c>
      <c r="JO213">
        <v>0.2075665250782151</v>
      </c>
      <c r="JP213">
        <v>-1.5724191465730342</v>
      </c>
      <c r="JQ213">
        <v>-0.84336176856503475</v>
      </c>
      <c r="JR213">
        <v>-0.2715645762689593</v>
      </c>
      <c r="JS213">
        <v>0.92109361171872284</v>
      </c>
      <c r="JT213">
        <v>-0.43363750808020546</v>
      </c>
      <c r="JU213">
        <v>0.29236724121106927</v>
      </c>
      <c r="JV213">
        <v>-0.8087044520575255</v>
      </c>
      <c r="JW213">
        <v>0.33557553777228671</v>
      </c>
      <c r="JX213">
        <v>-0.48360606828366193</v>
      </c>
      <c r="JY213">
        <v>-0.15818407722982278</v>
      </c>
      <c r="JZ213">
        <v>-0.6803487027975389</v>
      </c>
      <c r="KA213">
        <v>0.54673584459317193</v>
      </c>
      <c r="KB213">
        <v>-0.78851158247250241</v>
      </c>
      <c r="KC213">
        <v>0.31725576335270206</v>
      </c>
      <c r="KD213">
        <v>-1.3711359716805349E-2</v>
      </c>
      <c r="KE213">
        <v>0.90290574596686546</v>
      </c>
      <c r="KF213">
        <v>0.27347761286468014</v>
      </c>
      <c r="KG213">
        <v>-3.1524441757569881</v>
      </c>
      <c r="KH213">
        <v>4.634151413528154E-3</v>
      </c>
      <c r="KI213">
        <v>0.47406480192537243</v>
      </c>
      <c r="KJ213">
        <v>-0.49152493180167922</v>
      </c>
      <c r="KK213">
        <v>-0.9026681513049486</v>
      </c>
      <c r="KL213">
        <v>-1.58164361993122</v>
      </c>
      <c r="KM213">
        <v>-0.16295798921536062</v>
      </c>
      <c r="KN213">
        <v>0.62600888935793675</v>
      </c>
      <c r="KO213">
        <v>-2.1280337377857719</v>
      </c>
      <c r="KP213">
        <v>0.34946049626962078</v>
      </c>
      <c r="KQ213">
        <v>-1.8862048598601675</v>
      </c>
      <c r="KR213">
        <v>-0.16043925617039892</v>
      </c>
      <c r="KS213">
        <v>0.56022236313690288</v>
      </c>
      <c r="KT213">
        <v>6.8239740888288408E-2</v>
      </c>
      <c r="KU213">
        <v>-0.75202271781690222</v>
      </c>
      <c r="KV213">
        <v>1.0657503184583403</v>
      </c>
      <c r="KW213">
        <v>1.9230604859459111</v>
      </c>
      <c r="KX213">
        <v>0.83577915154376181</v>
      </c>
      <c r="KY213">
        <v>1.0033046659131466</v>
      </c>
      <c r="KZ213">
        <v>0.76162679488074314</v>
      </c>
      <c r="LA213">
        <v>-0.85922956336363987</v>
      </c>
      <c r="LB213">
        <v>-0.32160333568824279</v>
      </c>
      <c r="LC213">
        <v>1.4843385517028218</v>
      </c>
      <c r="LD213">
        <v>1.1819916430888506</v>
      </c>
      <c r="LE213">
        <v>0.24578583714762364</v>
      </c>
      <c r="LF213">
        <v>1.1847040486293012</v>
      </c>
      <c r="LG213">
        <v>-1.1740755123160651</v>
      </c>
      <c r="LH213">
        <v>-0.12733816207957693</v>
      </c>
      <c r="LI213">
        <v>2.566605538881261</v>
      </c>
      <c r="LJ213">
        <v>0.27687009521539518</v>
      </c>
      <c r="LK213">
        <v>1.4877805574293934</v>
      </c>
      <c r="LL213">
        <v>-0.17806607357131296</v>
      </c>
      <c r="LM213">
        <v>-0.59298327120515681</v>
      </c>
      <c r="LN213">
        <v>0.36890383371852081</v>
      </c>
      <c r="LO213">
        <v>0.82288332129582087</v>
      </c>
      <c r="LP213">
        <v>-2.280807396539493</v>
      </c>
      <c r="LQ213">
        <v>0.80742643462919883</v>
      </c>
      <c r="LR213">
        <v>9.3116244519378041E-2</v>
      </c>
      <c r="LS213">
        <v>-0.45316126283861591</v>
      </c>
      <c r="LT213">
        <v>-0.81086726965206535</v>
      </c>
      <c r="LU213">
        <v>1.0279460300482803</v>
      </c>
      <c r="LV213">
        <v>-0.26722358762622805</v>
      </c>
      <c r="LW213">
        <v>0.4151604557080863</v>
      </c>
      <c r="LX213">
        <v>-1.3618941417976564</v>
      </c>
      <c r="LY213">
        <v>-1.0260656841042315</v>
      </c>
      <c r="LZ213">
        <v>-0.20108515870290375</v>
      </c>
      <c r="MA213">
        <v>-0.36355915408149436</v>
      </c>
      <c r="MB213">
        <v>1.8639819817176444</v>
      </c>
      <c r="MC213">
        <v>1.8953881881411572</v>
      </c>
      <c r="MD213">
        <v>-1.3448794810350206</v>
      </c>
      <c r="ME213">
        <v>-0.11367609079518461</v>
      </c>
      <c r="MF213">
        <v>0.27684931989118161</v>
      </c>
      <c r="MG213">
        <v>1.1046004524644053</v>
      </c>
      <c r="MH213">
        <v>-0.56760053492617901</v>
      </c>
      <c r="MI213">
        <v>-0.57150655668192107</v>
      </c>
      <c r="MJ213">
        <v>7.3770310411598233E-2</v>
      </c>
      <c r="MK213">
        <v>0.25953132207867202</v>
      </c>
      <c r="ML213">
        <v>-2.3979857572261336</v>
      </c>
      <c r="MM213">
        <v>-0.89435963074495772</v>
      </c>
      <c r="MN213">
        <v>0.54294963855196676</v>
      </c>
      <c r="MO213">
        <v>1.3396096063367474E-2</v>
      </c>
      <c r="MP213">
        <v>-1.0036827823113506</v>
      </c>
      <c r="MQ213">
        <v>0.24016646163264571</v>
      </c>
      <c r="MR213">
        <v>-0.84883870615805546</v>
      </c>
      <c r="MS213">
        <v>1.395185329878817</v>
      </c>
      <c r="MT213">
        <v>0.28424098444963991</v>
      </c>
      <c r="MU213">
        <v>0.98217624193731945</v>
      </c>
      <c r="MV213">
        <v>7.4926891369877652E-2</v>
      </c>
      <c r="MW213">
        <v>-0.89946215577135202</v>
      </c>
      <c r="MX213">
        <v>-1.1947097036181953</v>
      </c>
      <c r="MY213">
        <v>-1.7719561496413032</v>
      </c>
      <c r="MZ213">
        <v>-0.49802810003349307</v>
      </c>
      <c r="NA213">
        <v>0.14362535336825205</v>
      </c>
      <c r="NB213">
        <v>1.0264862017926691E-2</v>
      </c>
      <c r="NC213">
        <v>-1.0357897000140144</v>
      </c>
      <c r="ND213">
        <v>1.2179548155064361</v>
      </c>
      <c r="NE213">
        <v>-0.58482398388659707</v>
      </c>
      <c r="NF213">
        <v>2.340869784225442</v>
      </c>
      <c r="NG213">
        <v>0.10807360617715456</v>
      </c>
      <c r="NH213">
        <v>2.0394706239891183</v>
      </c>
      <c r="NI213">
        <v>0.34103300552095256</v>
      </c>
      <c r="NJ213">
        <v>1.7794022924768844</v>
      </c>
      <c r="NK213">
        <v>0.6932907736478704</v>
      </c>
      <c r="NL213">
        <v>-0.21014977489656039</v>
      </c>
      <c r="NM213">
        <v>-0.17618210629191211</v>
      </c>
      <c r="NN213">
        <v>-0.43587191452473772</v>
      </c>
      <c r="NO213">
        <v>-0.17669548816683339</v>
      </c>
      <c r="NP213">
        <v>0.27114075969938267</v>
      </c>
      <c r="NQ213">
        <v>0.3710359448220612</v>
      </c>
      <c r="NR213">
        <v>0.2471244607419133</v>
      </c>
      <c r="NS213">
        <v>0.31721742677432013</v>
      </c>
      <c r="NT213">
        <v>-0.64876799246084838</v>
      </c>
      <c r="NU213">
        <v>-0.58286255574611257</v>
      </c>
      <c r="NV213">
        <v>-2.0998521586176491</v>
      </c>
      <c r="NW213">
        <v>0.37678402869099537</v>
      </c>
      <c r="NX213">
        <v>-0.15623322692238795</v>
      </c>
      <c r="NY213">
        <v>-1.1313735808747907</v>
      </c>
      <c r="NZ213">
        <v>0.38629136642150536</v>
      </c>
      <c r="OA213">
        <v>-4.0649464997695041E-2</v>
      </c>
      <c r="OB213">
        <v>-1.0099119702815815</v>
      </c>
      <c r="OC213">
        <v>0.75778943852771341</v>
      </c>
      <c r="OD213">
        <v>-1.6336890337698635</v>
      </c>
      <c r="OE213">
        <v>1.7168805522423869</v>
      </c>
      <c r="OF213">
        <v>1.0006424865827404</v>
      </c>
      <c r="OG213">
        <v>4.9078578315109908E-2</v>
      </c>
      <c r="OH213">
        <v>-1.5216847542600105</v>
      </c>
      <c r="OI213">
        <v>-1.5818196498622639</v>
      </c>
      <c r="OJ213">
        <v>2.221733225171298</v>
      </c>
      <c r="OK213">
        <v>-1.6853764910759834</v>
      </c>
      <c r="OL213">
        <v>2.6424133196506108</v>
      </c>
      <c r="OM213">
        <v>-1.0707239073678703</v>
      </c>
      <c r="ON213">
        <v>-1.3206428418120737</v>
      </c>
      <c r="OO213">
        <v>0.42846605849380359</v>
      </c>
      <c r="OP213">
        <v>-1.7050374833000881</v>
      </c>
      <c r="OQ213">
        <v>-2.0740891510737938</v>
      </c>
      <c r="OR213">
        <v>0.4539617825656182</v>
      </c>
      <c r="OS213">
        <v>0.98093983345203728</v>
      </c>
      <c r="OT213">
        <v>-0.601875275151734</v>
      </c>
      <c r="OU213">
        <v>0.36621619528065302</v>
      </c>
      <c r="OV213">
        <v>-0.16019998574062574</v>
      </c>
      <c r="OW213">
        <v>-1.1594697575714163</v>
      </c>
      <c r="OX213">
        <v>0.2333755563575807</v>
      </c>
      <c r="OY213">
        <v>-0.12189554287670698</v>
      </c>
      <c r="OZ213">
        <v>0.71173718276689601</v>
      </c>
      <c r="PA213">
        <v>1.9880535203895491</v>
      </c>
      <c r="PB213">
        <v>-0.99666487453572106</v>
      </c>
      <c r="PC213">
        <v>-1.0255135725220292</v>
      </c>
      <c r="PD213">
        <v>1.2248067341078561</v>
      </c>
      <c r="PE213">
        <v>0.29745205027307148</v>
      </c>
      <c r="PF213">
        <v>-1.0354046427321686</v>
      </c>
      <c r="PG213">
        <v>-1.546216292921242</v>
      </c>
      <c r="PH213">
        <v>-0.70454219992524125</v>
      </c>
      <c r="PI213">
        <v>-0.88706282110642853</v>
      </c>
      <c r="PJ213">
        <v>-0.87892393794248891</v>
      </c>
      <c r="PK213">
        <v>0.17467114737718406</v>
      </c>
      <c r="PL213">
        <v>1.1865296284822258</v>
      </c>
      <c r="PM213">
        <v>-1.1825899282255803E-2</v>
      </c>
      <c r="PN213">
        <v>2.0209972029109009</v>
      </c>
      <c r="PO213">
        <v>-0.61217209053050459</v>
      </c>
      <c r="PP213">
        <v>-2.2134322356697904</v>
      </c>
      <c r="PQ213">
        <v>0.15675209449634245</v>
      </c>
      <c r="PR213">
        <v>-1.2587596925173847</v>
      </c>
      <c r="PS213">
        <v>2.2952105102881686</v>
      </c>
      <c r="PT213">
        <v>-0.10800951501951607</v>
      </c>
      <c r="PU213">
        <v>-0.96518518341301873</v>
      </c>
      <c r="PV213">
        <v>1.1865055763127157</v>
      </c>
      <c r="PW213">
        <v>-0.30088939463812164</v>
      </c>
      <c r="PX213">
        <v>2.4067619901170176</v>
      </c>
      <c r="PY213">
        <v>-0.77384414662205558</v>
      </c>
      <c r="PZ213">
        <v>7.5202029671399412E-2</v>
      </c>
      <c r="QA213">
        <v>-0.33369060495351599</v>
      </c>
      <c r="QB213">
        <v>-0.73157223966714169</v>
      </c>
      <c r="QC213">
        <v>0.89797683726123478</v>
      </c>
      <c r="QD213">
        <v>0.52772329746175195</v>
      </c>
      <c r="QE213">
        <v>0.19048988395641869</v>
      </c>
      <c r="QF213">
        <v>-1.9477023350017979</v>
      </c>
      <c r="QG213">
        <v>-8.4917687590022634E-2</v>
      </c>
      <c r="QH213">
        <v>-0.19186942353564151</v>
      </c>
      <c r="QI213">
        <v>1.1539788738159227</v>
      </c>
      <c r="QJ213">
        <v>-2.2954216429379133</v>
      </c>
      <c r="QK213">
        <v>-1.1763030070053597</v>
      </c>
      <c r="QL213">
        <v>-1.9964584108240961</v>
      </c>
      <c r="QM213">
        <v>-1.13373535200353</v>
      </c>
      <c r="QN213">
        <v>6.162639852753278E-2</v>
      </c>
      <c r="QO213">
        <v>-0.89676269071688142</v>
      </c>
      <c r="QP213">
        <v>2.0200917048183222</v>
      </c>
      <c r="QQ213">
        <v>-0.82820737391233634</v>
      </c>
      <c r="QR213">
        <v>0.60805729767580574</v>
      </c>
      <c r="QS213">
        <v>9.4494469069201559E-2</v>
      </c>
      <c r="QT213">
        <v>0.35218664125297378</v>
      </c>
      <c r="QU213">
        <v>1.1958411486640748</v>
      </c>
      <c r="QV213">
        <v>-1.8215253068467674</v>
      </c>
      <c r="QW213">
        <v>1.9334405422515579</v>
      </c>
      <c r="QX213">
        <v>0.36146053985206644</v>
      </c>
      <c r="QY213">
        <v>-0.41605753903882436</v>
      </c>
      <c r="QZ213">
        <v>0.5872945147309383</v>
      </c>
      <c r="RA213">
        <v>-1.8713863207264394</v>
      </c>
      <c r="RB213">
        <v>-0.49044086922644675</v>
      </c>
      <c r="RC213">
        <v>0.85356830153150887</v>
      </c>
      <c r="RD213">
        <v>0.75992768820485412</v>
      </c>
      <c r="RE213">
        <v>2.0131479360202111</v>
      </c>
      <c r="RF213">
        <v>-0.16852155185009937</v>
      </c>
      <c r="RG213">
        <v>1.9467679019321331</v>
      </c>
      <c r="RH213">
        <v>-0.19283518128392757</v>
      </c>
      <c r="RI213">
        <v>-0.80665365459700811</v>
      </c>
      <c r="RJ213">
        <v>-1.7313201401630081</v>
      </c>
      <c r="RK213">
        <v>0.95383645088896418</v>
      </c>
      <c r="RL213">
        <v>0.73691496691910874</v>
      </c>
      <c r="RM213">
        <v>-3.4113606470467434E-2</v>
      </c>
      <c r="RN213">
        <v>2.5443881500680474E-2</v>
      </c>
      <c r="RO213">
        <v>0.37909586766932829</v>
      </c>
      <c r="RP213">
        <v>-0.32251230381095575</v>
      </c>
      <c r="RQ213">
        <v>-0.92956293829316872</v>
      </c>
      <c r="RR213">
        <v>0.65858861485914477</v>
      </c>
      <c r="RS213">
        <v>-0.58310012296826752</v>
      </c>
      <c r="RT213">
        <v>-0.93414754337904493</v>
      </c>
      <c r="RU213">
        <v>1.1982105413013036</v>
      </c>
      <c r="RV213">
        <v>-0.21050161216861074</v>
      </c>
      <c r="RW213">
        <v>1.0025840414011842</v>
      </c>
      <c r="RX213">
        <v>-0.52861106852849349</v>
      </c>
      <c r="RY213">
        <v>-0.70358778368351915</v>
      </c>
      <c r="RZ213">
        <v>1.6363008162993271</v>
      </c>
      <c r="SA213">
        <v>0.1591180074328491</v>
      </c>
      <c r="SB213">
        <v>-0.29548558175257345</v>
      </c>
      <c r="SC213">
        <v>2.0718178867146286</v>
      </c>
      <c r="SD213">
        <v>-2.8067988389942573E-2</v>
      </c>
      <c r="SE213">
        <v>0.54088358575688533</v>
      </c>
      <c r="SF213">
        <v>-1.4583639856884427</v>
      </c>
      <c r="SG213">
        <v>0.81656465747437668</v>
      </c>
    </row>
    <row r="215" spans="1:501">
      <c r="A215">
        <f>+A210</f>
        <v>2017</v>
      </c>
    </row>
    <row r="216" spans="1:501">
      <c r="A216" t="s">
        <v>462</v>
      </c>
      <c r="B216" s="25">
        <f>+IF('Step 2 - Expected Payments'!$E$16+B203&gt;=0,ROUND(B203+'Step 2 - Expected Payments'!$E$16,2),"")</f>
        <v>6.52</v>
      </c>
      <c r="C216" s="25">
        <f>+IF('Step 2 - Expected Payments'!$E$16+C203&gt;=0,ROUND(C203+'Step 2 - Expected Payments'!$E$16,2),"")</f>
        <v>9.1999999999999993</v>
      </c>
      <c r="D216" s="25">
        <f>+IF('Step 2 - Expected Payments'!$E$16+D203&gt;=0,ROUND(D203+'Step 2 - Expected Payments'!$E$16,2),"")</f>
        <v>7.66</v>
      </c>
      <c r="E216" s="25">
        <f>+IF('Step 2 - Expected Payments'!$E$16+E203&gt;=0,ROUND(E203+'Step 2 - Expected Payments'!$E$16,2),"")</f>
        <v>9.73</v>
      </c>
      <c r="F216" s="25">
        <f>+IF('Step 2 - Expected Payments'!$E$16+F203&gt;=0,ROUND(F203+'Step 2 - Expected Payments'!$E$16,2),"")</f>
        <v>6.94</v>
      </c>
      <c r="G216" s="25">
        <f>+IF('Step 2 - Expected Payments'!$E$16+G203&gt;=0,ROUND(G203+'Step 2 - Expected Payments'!$E$16,2),"")</f>
        <v>9.76</v>
      </c>
      <c r="H216" s="25">
        <f>+IF('Step 2 - Expected Payments'!$E$16+H203&gt;=0,ROUND(H203+'Step 2 - Expected Payments'!$E$16,2),"")</f>
        <v>8.69</v>
      </c>
      <c r="I216" s="25">
        <f>+IF('Step 2 - Expected Payments'!$E$16+I203&gt;=0,ROUND(I203+'Step 2 - Expected Payments'!$E$16,2),"")</f>
        <v>8.39</v>
      </c>
      <c r="J216" s="25">
        <f>+IF('Step 2 - Expected Payments'!$E$16+J203&gt;=0,ROUND(J203+'Step 2 - Expected Payments'!$E$16,2),"")</f>
        <v>8.4600000000000009</v>
      </c>
      <c r="K216" s="25">
        <f>+IF('Step 2 - Expected Payments'!$E$16+K203&gt;=0,ROUND(K203+'Step 2 - Expected Payments'!$E$16,2),"")</f>
        <v>7.9</v>
      </c>
      <c r="L216" s="25">
        <f>+IF('Step 2 - Expected Payments'!$E$16+L203&gt;=0,ROUND(L203+'Step 2 - Expected Payments'!$E$16,2),"")</f>
        <v>9.3800000000000008</v>
      </c>
      <c r="M216" s="25">
        <f>+IF('Step 2 - Expected Payments'!$E$16+M203&gt;=0,ROUND(M203+'Step 2 - Expected Payments'!$E$16,2),"")</f>
        <v>8.1300000000000008</v>
      </c>
      <c r="N216" s="25">
        <f>+IF('Step 2 - Expected Payments'!$E$16+N203&gt;=0,ROUND(N203+'Step 2 - Expected Payments'!$E$16,2),"")</f>
        <v>8.68</v>
      </c>
      <c r="O216" s="25">
        <f>+IF('Step 2 - Expected Payments'!$E$16+O203&gt;=0,ROUND(O203+'Step 2 - Expected Payments'!$E$16,2),"")</f>
        <v>7.17</v>
      </c>
      <c r="P216" s="25">
        <f>+IF('Step 2 - Expected Payments'!$E$16+P203&gt;=0,ROUND(P203+'Step 2 - Expected Payments'!$E$16,2),"")</f>
        <v>10.81</v>
      </c>
      <c r="Q216" s="25">
        <f>+IF('Step 2 - Expected Payments'!$E$16+Q203&gt;=0,ROUND(Q203+'Step 2 - Expected Payments'!$E$16,2),"")</f>
        <v>6.97</v>
      </c>
      <c r="R216" s="25">
        <f>+IF('Step 2 - Expected Payments'!$E$16+R203&gt;=0,ROUND(R203+'Step 2 - Expected Payments'!$E$16,2),"")</f>
        <v>8.1</v>
      </c>
      <c r="S216" s="25">
        <f>+IF('Step 2 - Expected Payments'!$E$16+S203&gt;=0,ROUND(S203+'Step 2 - Expected Payments'!$E$16,2),"")</f>
        <v>7.88</v>
      </c>
      <c r="T216" s="25">
        <f>+IF('Step 2 - Expected Payments'!$E$16+T203&gt;=0,ROUND(T203+'Step 2 - Expected Payments'!$E$16,2),"")</f>
        <v>10.220000000000001</v>
      </c>
      <c r="U216" s="25">
        <f>+IF('Step 2 - Expected Payments'!$E$16+U203&gt;=0,ROUND(U203+'Step 2 - Expected Payments'!$E$16,2),"")</f>
        <v>9.7200000000000006</v>
      </c>
      <c r="V216" s="25">
        <f>+IF('Step 2 - Expected Payments'!$E$16+V203&gt;=0,ROUND(V203+'Step 2 - Expected Payments'!$E$16,2),"")</f>
        <v>9.11</v>
      </c>
      <c r="W216" s="25">
        <f>+IF('Step 2 - Expected Payments'!$E$16+W203&gt;=0,ROUND(W203+'Step 2 - Expected Payments'!$E$16,2),"")</f>
        <v>7.62</v>
      </c>
      <c r="X216" s="25">
        <f>+IF('Step 2 - Expected Payments'!$E$16+X203&gt;=0,ROUND(X203+'Step 2 - Expected Payments'!$E$16,2),"")</f>
        <v>8.3000000000000007</v>
      </c>
      <c r="Y216" s="25">
        <f>+IF('Step 2 - Expected Payments'!$E$16+Y203&gt;=0,ROUND(Y203+'Step 2 - Expected Payments'!$E$16,2),"")</f>
        <v>6.5</v>
      </c>
      <c r="Z216" s="25">
        <f>+IF('Step 2 - Expected Payments'!$E$16+Z203&gt;=0,ROUND(Z203+'Step 2 - Expected Payments'!$E$16,2),"")</f>
        <v>8.67</v>
      </c>
      <c r="AA216" s="25">
        <f>+IF('Step 2 - Expected Payments'!$E$16+AA203&gt;=0,ROUND(AA203+'Step 2 - Expected Payments'!$E$16,2),"")</f>
        <v>8.7899999999999991</v>
      </c>
      <c r="AB216" s="25">
        <f>+IF('Step 2 - Expected Payments'!$E$16+AB203&gt;=0,ROUND(AB203+'Step 2 - Expected Payments'!$E$16,2),"")</f>
        <v>6.36</v>
      </c>
      <c r="AC216" s="25">
        <f>+IF('Step 2 - Expected Payments'!$E$16+AC203&gt;=0,ROUND(AC203+'Step 2 - Expected Payments'!$E$16,2),"")</f>
        <v>7.72</v>
      </c>
      <c r="AD216" s="25">
        <f>+IF('Step 2 - Expected Payments'!$E$16+AD203&gt;=0,ROUND(AD203+'Step 2 - Expected Payments'!$E$16,2),"")</f>
        <v>8.2200000000000006</v>
      </c>
      <c r="AE216" s="25">
        <f>+IF('Step 2 - Expected Payments'!$E$16+AE203&gt;=0,ROUND(AE203+'Step 2 - Expected Payments'!$E$16,2),"")</f>
        <v>8.84</v>
      </c>
      <c r="AF216" s="25">
        <f>+IF('Step 2 - Expected Payments'!$E$16+AF203&gt;=0,ROUND(AF203+'Step 2 - Expected Payments'!$E$16,2),"")</f>
        <v>10.130000000000001</v>
      </c>
      <c r="AG216" s="25">
        <f>+IF('Step 2 - Expected Payments'!$E$16+AG203&gt;=0,ROUND(AG203+'Step 2 - Expected Payments'!$E$16,2),"")</f>
        <v>9.19</v>
      </c>
      <c r="AH216" s="25">
        <f>+IF('Step 2 - Expected Payments'!$E$16+AH203&gt;=0,ROUND(AH203+'Step 2 - Expected Payments'!$E$16,2),"")</f>
        <v>8.31</v>
      </c>
      <c r="AI216" s="25">
        <f>+IF('Step 2 - Expected Payments'!$E$16+AI203&gt;=0,ROUND(AI203+'Step 2 - Expected Payments'!$E$16,2),"")</f>
        <v>9.17</v>
      </c>
      <c r="AJ216" s="25">
        <f>+IF('Step 2 - Expected Payments'!$E$16+AJ203&gt;=0,ROUND(AJ203+'Step 2 - Expected Payments'!$E$16,2),"")</f>
        <v>8.81</v>
      </c>
      <c r="AK216" s="25">
        <f>+IF('Step 2 - Expected Payments'!$E$16+AK203&gt;=0,ROUND(AK203+'Step 2 - Expected Payments'!$E$16,2),"")</f>
        <v>9.35</v>
      </c>
      <c r="AL216" s="25">
        <f>+IF('Step 2 - Expected Payments'!$E$16+AL203&gt;=0,ROUND(AL203+'Step 2 - Expected Payments'!$E$16,2),"")</f>
        <v>8.8800000000000008</v>
      </c>
      <c r="AM216" s="25">
        <f>+IF('Step 2 - Expected Payments'!$E$16+AM203&gt;=0,ROUND(AM203+'Step 2 - Expected Payments'!$E$16,2),"")</f>
        <v>9.89</v>
      </c>
      <c r="AN216" s="25">
        <f>+IF('Step 2 - Expected Payments'!$E$16+AN203&gt;=0,ROUND(AN203+'Step 2 - Expected Payments'!$E$16,2),"")</f>
        <v>8.56</v>
      </c>
      <c r="AO216" s="25">
        <f>+IF('Step 2 - Expected Payments'!$E$16+AO203&gt;=0,ROUND(AO203+'Step 2 - Expected Payments'!$E$16,2),"")</f>
        <v>9.44</v>
      </c>
      <c r="AP216" s="25">
        <f>+IF('Step 2 - Expected Payments'!$E$16+AP203&gt;=0,ROUND(AP203+'Step 2 - Expected Payments'!$E$16,2),"")</f>
        <v>9.2100000000000009</v>
      </c>
      <c r="AQ216" s="25">
        <f>+IF('Step 2 - Expected Payments'!$E$16+AQ203&gt;=0,ROUND(AQ203+'Step 2 - Expected Payments'!$E$16,2),"")</f>
        <v>8.5500000000000007</v>
      </c>
      <c r="AR216" s="25">
        <f>+IF('Step 2 - Expected Payments'!$E$16+AR203&gt;=0,ROUND(AR203+'Step 2 - Expected Payments'!$E$16,2),"")</f>
        <v>8.98</v>
      </c>
      <c r="AS216" s="25">
        <f>+IF('Step 2 - Expected Payments'!$E$16+AS203&gt;=0,ROUND(AS203+'Step 2 - Expected Payments'!$E$16,2),"")</f>
        <v>9.81</v>
      </c>
      <c r="AT216" s="25">
        <f>+IF('Step 2 - Expected Payments'!$E$16+AT203&gt;=0,ROUND(AT203+'Step 2 - Expected Payments'!$E$16,2),"")</f>
        <v>9.98</v>
      </c>
      <c r="AU216" s="25">
        <f>+IF('Step 2 - Expected Payments'!$E$16+AU203&gt;=0,ROUND(AU203+'Step 2 - Expected Payments'!$E$16,2),"")</f>
        <v>8.43</v>
      </c>
      <c r="AV216" s="25">
        <f>+IF('Step 2 - Expected Payments'!$E$16+AV203&gt;=0,ROUND(AV203+'Step 2 - Expected Payments'!$E$16,2),"")</f>
        <v>8.93</v>
      </c>
      <c r="AW216" s="25">
        <f>+IF('Step 2 - Expected Payments'!$E$16+AW203&gt;=0,ROUND(AW203+'Step 2 - Expected Payments'!$E$16,2),"")</f>
        <v>9.35</v>
      </c>
      <c r="AX216" s="25">
        <f>+IF('Step 2 - Expected Payments'!$E$16+AX203&gt;=0,ROUND(AX203+'Step 2 - Expected Payments'!$E$16,2),"")</f>
        <v>10.130000000000001</v>
      </c>
      <c r="AY216" s="25">
        <f>+IF('Step 2 - Expected Payments'!$E$16+AY203&gt;=0,ROUND(AY203+'Step 2 - Expected Payments'!$E$16,2),"")</f>
        <v>7.51</v>
      </c>
      <c r="AZ216" s="25">
        <f>+IF('Step 2 - Expected Payments'!$E$16+AZ203&gt;=0,ROUND(AZ203+'Step 2 - Expected Payments'!$E$16,2),"")</f>
        <v>8.82</v>
      </c>
      <c r="BA216" s="25">
        <f>+IF('Step 2 - Expected Payments'!$E$16+BA203&gt;=0,ROUND(BA203+'Step 2 - Expected Payments'!$E$16,2),"")</f>
        <v>8.1</v>
      </c>
      <c r="BB216" s="25">
        <f>+IF('Step 2 - Expected Payments'!$E$16+BB203&gt;=0,ROUND(BB203+'Step 2 - Expected Payments'!$E$16,2),"")</f>
        <v>8.5500000000000007</v>
      </c>
      <c r="BC216" s="25">
        <f>+IF('Step 2 - Expected Payments'!$E$16+BC203&gt;=0,ROUND(BC203+'Step 2 - Expected Payments'!$E$16,2),"")</f>
        <v>9.9499999999999993</v>
      </c>
      <c r="BD216" s="25">
        <f>+IF('Step 2 - Expected Payments'!$E$16+BD203&gt;=0,ROUND(BD203+'Step 2 - Expected Payments'!$E$16,2),"")</f>
        <v>8.24</v>
      </c>
      <c r="BE216" s="25">
        <f>+IF('Step 2 - Expected Payments'!$E$16+BE203&gt;=0,ROUND(BE203+'Step 2 - Expected Payments'!$E$16,2),"")</f>
        <v>8.8000000000000007</v>
      </c>
      <c r="BF216" s="25">
        <f>+IF('Step 2 - Expected Payments'!$E$16+BF203&gt;=0,ROUND(BF203+'Step 2 - Expected Payments'!$E$16,2),"")</f>
        <v>8.26</v>
      </c>
      <c r="BG216" s="25">
        <f>+IF('Step 2 - Expected Payments'!$E$16+BG203&gt;=0,ROUND(BG203+'Step 2 - Expected Payments'!$E$16,2),"")</f>
        <v>8.84</v>
      </c>
      <c r="BH216" s="25">
        <f>+IF('Step 2 - Expected Payments'!$E$16+BH203&gt;=0,ROUND(BH203+'Step 2 - Expected Payments'!$E$16,2),"")</f>
        <v>8.48</v>
      </c>
      <c r="BI216" s="25">
        <f>+IF('Step 2 - Expected Payments'!$E$16+BI203&gt;=0,ROUND(BI203+'Step 2 - Expected Payments'!$E$16,2),"")</f>
        <v>7.74</v>
      </c>
      <c r="BJ216" s="25">
        <f>+IF('Step 2 - Expected Payments'!$E$16+BJ203&gt;=0,ROUND(BJ203+'Step 2 - Expected Payments'!$E$16,2),"")</f>
        <v>6.65</v>
      </c>
      <c r="BK216" s="25">
        <f>+IF('Step 2 - Expected Payments'!$E$16+BK203&gt;=0,ROUND(BK203+'Step 2 - Expected Payments'!$E$16,2),"")</f>
        <v>9.23</v>
      </c>
      <c r="BL216" s="25">
        <f>+IF('Step 2 - Expected Payments'!$E$16+BL203&gt;=0,ROUND(BL203+'Step 2 - Expected Payments'!$E$16,2),"")</f>
        <v>10.24</v>
      </c>
      <c r="BM216" s="25">
        <f>+IF('Step 2 - Expected Payments'!$E$16+BM203&gt;=0,ROUND(BM203+'Step 2 - Expected Payments'!$E$16,2),"")</f>
        <v>7.05</v>
      </c>
      <c r="BN216" s="25">
        <f>+IF('Step 2 - Expected Payments'!$E$16+BN203&gt;=0,ROUND(BN203+'Step 2 - Expected Payments'!$E$16,2),"")</f>
        <v>7.99</v>
      </c>
      <c r="BO216" s="25">
        <f>+IF('Step 2 - Expected Payments'!$E$16+BO203&gt;=0,ROUND(BO203+'Step 2 - Expected Payments'!$E$16,2),"")</f>
        <v>8.5500000000000007</v>
      </c>
      <c r="BP216" s="25">
        <f>+IF('Step 2 - Expected Payments'!$E$16+BP203&gt;=0,ROUND(BP203+'Step 2 - Expected Payments'!$E$16,2),"")</f>
        <v>9.49</v>
      </c>
      <c r="BQ216" s="25">
        <f>+IF('Step 2 - Expected Payments'!$E$16+BQ203&gt;=0,ROUND(BQ203+'Step 2 - Expected Payments'!$E$16,2),"")</f>
        <v>7.74</v>
      </c>
      <c r="BR216" s="25">
        <f>+IF('Step 2 - Expected Payments'!$E$16+BR203&gt;=0,ROUND(BR203+'Step 2 - Expected Payments'!$E$16,2),"")</f>
        <v>10.07</v>
      </c>
      <c r="BS216" s="25">
        <f>+IF('Step 2 - Expected Payments'!$E$16+BS203&gt;=0,ROUND(BS203+'Step 2 - Expected Payments'!$E$16,2),"")</f>
        <v>9.31</v>
      </c>
      <c r="BT216" s="25">
        <f>+IF('Step 2 - Expected Payments'!$E$16+BT203&gt;=0,ROUND(BT203+'Step 2 - Expected Payments'!$E$16,2),"")</f>
        <v>8.73</v>
      </c>
      <c r="BU216" s="25">
        <f>+IF('Step 2 - Expected Payments'!$E$16+BU203&gt;=0,ROUND(BU203+'Step 2 - Expected Payments'!$E$16,2),"")</f>
        <v>8.48</v>
      </c>
      <c r="BV216" s="25">
        <f>+IF('Step 2 - Expected Payments'!$E$16+BV203&gt;=0,ROUND(BV203+'Step 2 - Expected Payments'!$E$16,2),"")</f>
        <v>9.3000000000000007</v>
      </c>
      <c r="BW216" s="25">
        <f>+IF('Step 2 - Expected Payments'!$E$16+BW203&gt;=0,ROUND(BW203+'Step 2 - Expected Payments'!$E$16,2),"")</f>
        <v>9.06</v>
      </c>
      <c r="BX216" s="25">
        <f>+IF('Step 2 - Expected Payments'!$E$16+BX203&gt;=0,ROUND(BX203+'Step 2 - Expected Payments'!$E$16,2),"")</f>
        <v>9.1300000000000008</v>
      </c>
      <c r="BY216" s="25">
        <f>+IF('Step 2 - Expected Payments'!$E$16+BY203&gt;=0,ROUND(BY203+'Step 2 - Expected Payments'!$E$16,2),"")</f>
        <v>9.06</v>
      </c>
      <c r="BZ216" s="25">
        <f>+IF('Step 2 - Expected Payments'!$E$16+BZ203&gt;=0,ROUND(BZ203+'Step 2 - Expected Payments'!$E$16,2),"")</f>
        <v>6.82</v>
      </c>
      <c r="CA216" s="25">
        <f>+IF('Step 2 - Expected Payments'!$E$16+CA203&gt;=0,ROUND(CA203+'Step 2 - Expected Payments'!$E$16,2),"")</f>
        <v>9.02</v>
      </c>
      <c r="CB216" s="25">
        <f>+IF('Step 2 - Expected Payments'!$E$16+CB203&gt;=0,ROUND(CB203+'Step 2 - Expected Payments'!$E$16,2),"")</f>
        <v>7.35</v>
      </c>
      <c r="CC216" s="25">
        <f>+IF('Step 2 - Expected Payments'!$E$16+CC203&gt;=0,ROUND(CC203+'Step 2 - Expected Payments'!$E$16,2),"")</f>
        <v>8.5399999999999991</v>
      </c>
      <c r="CD216" s="25">
        <f>+IF('Step 2 - Expected Payments'!$E$16+CD203&gt;=0,ROUND(CD203+'Step 2 - Expected Payments'!$E$16,2),"")</f>
        <v>5.13</v>
      </c>
      <c r="CE216" s="25">
        <f>+IF('Step 2 - Expected Payments'!$E$16+CE203&gt;=0,ROUND(CE203+'Step 2 - Expected Payments'!$E$16,2),"")</f>
        <v>9.8800000000000008</v>
      </c>
      <c r="CF216" s="25">
        <f>+IF('Step 2 - Expected Payments'!$E$16+CF203&gt;=0,ROUND(CF203+'Step 2 - Expected Payments'!$E$16,2),"")</f>
        <v>8.5</v>
      </c>
      <c r="CG216" s="25">
        <f>+IF('Step 2 - Expected Payments'!$E$16+CG203&gt;=0,ROUND(CG203+'Step 2 - Expected Payments'!$E$16,2),"")</f>
        <v>9.3800000000000008</v>
      </c>
      <c r="CH216" s="25">
        <f>+IF('Step 2 - Expected Payments'!$E$16+CH203&gt;=0,ROUND(CH203+'Step 2 - Expected Payments'!$E$16,2),"")</f>
        <v>9.7100000000000009</v>
      </c>
      <c r="CI216" s="25">
        <f>+IF('Step 2 - Expected Payments'!$E$16+CI203&gt;=0,ROUND(CI203+'Step 2 - Expected Payments'!$E$16,2),"")</f>
        <v>8.02</v>
      </c>
      <c r="CJ216" s="25">
        <f>+IF('Step 2 - Expected Payments'!$E$16+CJ203&gt;=0,ROUND(CJ203+'Step 2 - Expected Payments'!$E$16,2),"")</f>
        <v>8.98</v>
      </c>
      <c r="CK216" s="25">
        <f>+IF('Step 2 - Expected Payments'!$E$16+CK203&gt;=0,ROUND(CK203+'Step 2 - Expected Payments'!$E$16,2),"")</f>
        <v>7.98</v>
      </c>
      <c r="CL216" s="25">
        <f>+IF('Step 2 - Expected Payments'!$E$16+CL203&gt;=0,ROUND(CL203+'Step 2 - Expected Payments'!$E$16,2),"")</f>
        <v>8.4499999999999993</v>
      </c>
      <c r="CM216" s="25">
        <f>+IF('Step 2 - Expected Payments'!$E$16+CM203&gt;=0,ROUND(CM203+'Step 2 - Expected Payments'!$E$16,2),"")</f>
        <v>7.88</v>
      </c>
      <c r="CN216" s="25">
        <f>+IF('Step 2 - Expected Payments'!$E$16+CN203&gt;=0,ROUND(CN203+'Step 2 - Expected Payments'!$E$16,2),"")</f>
        <v>10.26</v>
      </c>
      <c r="CO216" s="25">
        <f>+IF('Step 2 - Expected Payments'!$E$16+CO203&gt;=0,ROUND(CO203+'Step 2 - Expected Payments'!$E$16,2),"")</f>
        <v>7.9</v>
      </c>
      <c r="CP216" s="25">
        <f>+IF('Step 2 - Expected Payments'!$E$16+CP203&gt;=0,ROUND(CP203+'Step 2 - Expected Payments'!$E$16,2),"")</f>
        <v>10.45</v>
      </c>
      <c r="CQ216" s="25">
        <f>+IF('Step 2 - Expected Payments'!$E$16+CQ203&gt;=0,ROUND(CQ203+'Step 2 - Expected Payments'!$E$16,2),"")</f>
        <v>10.199999999999999</v>
      </c>
      <c r="CR216" s="25">
        <f>+IF('Step 2 - Expected Payments'!$E$16+CR203&gt;=0,ROUND(CR203+'Step 2 - Expected Payments'!$E$16,2),"")</f>
        <v>7.96</v>
      </c>
      <c r="CS216" s="25">
        <f>+IF('Step 2 - Expected Payments'!$E$16+CS203&gt;=0,ROUND(CS203+'Step 2 - Expected Payments'!$E$16,2),"")</f>
        <v>7.51</v>
      </c>
      <c r="CT216" s="25">
        <f>+IF('Step 2 - Expected Payments'!$E$16+CT203&gt;=0,ROUND(CT203+'Step 2 - Expected Payments'!$E$16,2),"")</f>
        <v>9.65</v>
      </c>
      <c r="CU216" s="25">
        <f>+IF('Step 2 - Expected Payments'!$E$16+CU203&gt;=0,ROUND(CU203+'Step 2 - Expected Payments'!$E$16,2),"")</f>
        <v>9.8800000000000008</v>
      </c>
      <c r="CV216" s="25">
        <f>+IF('Step 2 - Expected Payments'!$E$16+CV203&gt;=0,ROUND(CV203+'Step 2 - Expected Payments'!$E$16,2),"")</f>
        <v>10.64</v>
      </c>
      <c r="CW216" s="25">
        <f>+IF('Step 2 - Expected Payments'!$E$16+CW203&gt;=0,ROUND(CW203+'Step 2 - Expected Payments'!$E$16,2),"")</f>
        <v>8.7799999999999994</v>
      </c>
      <c r="CX216" s="25">
        <f>+IF('Step 2 - Expected Payments'!$E$16+CX203&gt;=0,ROUND(CX203+'Step 2 - Expected Payments'!$E$16,2),"")</f>
        <v>8.08</v>
      </c>
      <c r="CY216" s="25">
        <f>+IF('Step 2 - Expected Payments'!$E$16+CY203&gt;=0,ROUND(CY203+'Step 2 - Expected Payments'!$E$16,2),"")</f>
        <v>8.32</v>
      </c>
      <c r="CZ216" s="25">
        <f>+IF('Step 2 - Expected Payments'!$E$16+CZ203&gt;=0,ROUND(CZ203+'Step 2 - Expected Payments'!$E$16,2),"")</f>
        <v>8.58</v>
      </c>
      <c r="DA216" s="25">
        <f>+IF('Step 2 - Expected Payments'!$E$16+DA203&gt;=0,ROUND(DA203+'Step 2 - Expected Payments'!$E$16,2),"")</f>
        <v>7.92</v>
      </c>
      <c r="DB216" s="25">
        <f>+IF('Step 2 - Expected Payments'!$E$16+DB203&gt;=0,ROUND(DB203+'Step 2 - Expected Payments'!$E$16,2),"")</f>
        <v>7.65</v>
      </c>
      <c r="DC216" s="25">
        <f>+IF('Step 2 - Expected Payments'!$E$16+DC203&gt;=0,ROUND(DC203+'Step 2 - Expected Payments'!$E$16,2),"")</f>
        <v>7.73</v>
      </c>
      <c r="DD216" s="25">
        <f>+IF('Step 2 - Expected Payments'!$E$16+DD203&gt;=0,ROUND(DD203+'Step 2 - Expected Payments'!$E$16,2),"")</f>
        <v>8.4499999999999993</v>
      </c>
      <c r="DE216" s="25">
        <f>+IF('Step 2 - Expected Payments'!$E$16+DE203&gt;=0,ROUND(DE203+'Step 2 - Expected Payments'!$E$16,2),"")</f>
        <v>9.91</v>
      </c>
      <c r="DF216" s="25">
        <f>+IF('Step 2 - Expected Payments'!$E$16+DF203&gt;=0,ROUND(DF203+'Step 2 - Expected Payments'!$E$16,2),"")</f>
        <v>9.25</v>
      </c>
      <c r="DG216" s="25">
        <f>+IF('Step 2 - Expected Payments'!$E$16+DG203&gt;=0,ROUND(DG203+'Step 2 - Expected Payments'!$E$16,2),"")</f>
        <v>9.52</v>
      </c>
      <c r="DH216" s="25">
        <f>+IF('Step 2 - Expected Payments'!$E$16+DH203&gt;=0,ROUND(DH203+'Step 2 - Expected Payments'!$E$16,2),"")</f>
        <v>9.64</v>
      </c>
      <c r="DI216" s="25">
        <f>+IF('Step 2 - Expected Payments'!$E$16+DI203&gt;=0,ROUND(DI203+'Step 2 - Expected Payments'!$E$16,2),"")</f>
        <v>9.15</v>
      </c>
      <c r="DJ216" s="25">
        <f>+IF('Step 2 - Expected Payments'!$E$16+DJ203&gt;=0,ROUND(DJ203+'Step 2 - Expected Payments'!$E$16,2),"")</f>
        <v>5.97</v>
      </c>
      <c r="DK216" s="25">
        <f>+IF('Step 2 - Expected Payments'!$E$16+DK203&gt;=0,ROUND(DK203+'Step 2 - Expected Payments'!$E$16,2),"")</f>
        <v>8.74</v>
      </c>
      <c r="DL216" s="25">
        <f>+IF('Step 2 - Expected Payments'!$E$16+DL203&gt;=0,ROUND(DL203+'Step 2 - Expected Payments'!$E$16,2),"")</f>
        <v>9.19</v>
      </c>
      <c r="DM216" s="25">
        <f>+IF('Step 2 - Expected Payments'!$E$16+DM203&gt;=0,ROUND(DM203+'Step 2 - Expected Payments'!$E$16,2),"")</f>
        <v>9.6999999999999993</v>
      </c>
      <c r="DN216" s="25">
        <f>+IF('Step 2 - Expected Payments'!$E$16+DN203&gt;=0,ROUND(DN203+'Step 2 - Expected Payments'!$E$16,2),"")</f>
        <v>9.08</v>
      </c>
      <c r="DO216" s="25">
        <f>+IF('Step 2 - Expected Payments'!$E$16+DO203&gt;=0,ROUND(DO203+'Step 2 - Expected Payments'!$E$16,2),"")</f>
        <v>8.6999999999999993</v>
      </c>
      <c r="DP216" s="25">
        <f>+IF('Step 2 - Expected Payments'!$E$16+DP203&gt;=0,ROUND(DP203+'Step 2 - Expected Payments'!$E$16,2),"")</f>
        <v>7.86</v>
      </c>
      <c r="DQ216" s="25">
        <f>+IF('Step 2 - Expected Payments'!$E$16+DQ203&gt;=0,ROUND(DQ203+'Step 2 - Expected Payments'!$E$16,2),"")</f>
        <v>8.86</v>
      </c>
      <c r="DR216" s="25">
        <f>+IF('Step 2 - Expected Payments'!$E$16+DR203&gt;=0,ROUND(DR203+'Step 2 - Expected Payments'!$E$16,2),"")</f>
        <v>8</v>
      </c>
      <c r="DS216" s="25">
        <f>+IF('Step 2 - Expected Payments'!$E$16+DS203&gt;=0,ROUND(DS203+'Step 2 - Expected Payments'!$E$16,2),"")</f>
        <v>8.57</v>
      </c>
      <c r="DT216" s="25">
        <f>+IF('Step 2 - Expected Payments'!$E$16+DT203&gt;=0,ROUND(DT203+'Step 2 - Expected Payments'!$E$16,2),"")</f>
        <v>9.2100000000000009</v>
      </c>
      <c r="DU216" s="25">
        <f>+IF('Step 2 - Expected Payments'!$E$16+DU203&gt;=0,ROUND(DU203+'Step 2 - Expected Payments'!$E$16,2),"")</f>
        <v>8.26</v>
      </c>
      <c r="DV216" s="25">
        <f>+IF('Step 2 - Expected Payments'!$E$16+DV203&gt;=0,ROUND(DV203+'Step 2 - Expected Payments'!$E$16,2),"")</f>
        <v>6.75</v>
      </c>
      <c r="DW216" s="25">
        <f>+IF('Step 2 - Expected Payments'!$E$16+DW203&gt;=0,ROUND(DW203+'Step 2 - Expected Payments'!$E$16,2),"")</f>
        <v>7.68</v>
      </c>
      <c r="DX216" s="25">
        <f>+IF('Step 2 - Expected Payments'!$E$16+DX203&gt;=0,ROUND(DX203+'Step 2 - Expected Payments'!$E$16,2),"")</f>
        <v>9.51</v>
      </c>
      <c r="DY216" s="25">
        <f>+IF('Step 2 - Expected Payments'!$E$16+DY203&gt;=0,ROUND(DY203+'Step 2 - Expected Payments'!$E$16,2),"")</f>
        <v>8.33</v>
      </c>
      <c r="DZ216" s="25">
        <f>+IF('Step 2 - Expected Payments'!$E$16+DZ203&gt;=0,ROUND(DZ203+'Step 2 - Expected Payments'!$E$16,2),"")</f>
        <v>10.66</v>
      </c>
      <c r="EA216" s="25">
        <f>+IF('Step 2 - Expected Payments'!$E$16+EA203&gt;=0,ROUND(EA203+'Step 2 - Expected Payments'!$E$16,2),"")</f>
        <v>7.58</v>
      </c>
      <c r="EB216" s="25">
        <f>+IF('Step 2 - Expected Payments'!$E$16+EB203&gt;=0,ROUND(EB203+'Step 2 - Expected Payments'!$E$16,2),"")</f>
        <v>8.17</v>
      </c>
      <c r="EC216" s="25">
        <f>+IF('Step 2 - Expected Payments'!$E$16+EC203&gt;=0,ROUND(EC203+'Step 2 - Expected Payments'!$E$16,2),"")</f>
        <v>8.84</v>
      </c>
      <c r="ED216" s="25">
        <f>+IF('Step 2 - Expected Payments'!$E$16+ED203&gt;=0,ROUND(ED203+'Step 2 - Expected Payments'!$E$16,2),"")</f>
        <v>10.220000000000001</v>
      </c>
      <c r="EE216" s="25">
        <f>+IF('Step 2 - Expected Payments'!$E$16+EE203&gt;=0,ROUND(EE203+'Step 2 - Expected Payments'!$E$16,2),"")</f>
        <v>8.4499999999999993</v>
      </c>
      <c r="EF216" s="25">
        <f>+IF('Step 2 - Expected Payments'!$E$16+EF203&gt;=0,ROUND(EF203+'Step 2 - Expected Payments'!$E$16,2),"")</f>
        <v>8.81</v>
      </c>
      <c r="EG216" s="25">
        <f>+IF('Step 2 - Expected Payments'!$E$16+EG203&gt;=0,ROUND(EG203+'Step 2 - Expected Payments'!$E$16,2),"")</f>
        <v>6.81</v>
      </c>
      <c r="EH216" s="25">
        <f>+IF('Step 2 - Expected Payments'!$E$16+EH203&gt;=0,ROUND(EH203+'Step 2 - Expected Payments'!$E$16,2),"")</f>
        <v>8.57</v>
      </c>
      <c r="EI216" s="25">
        <f>+IF('Step 2 - Expected Payments'!$E$16+EI203&gt;=0,ROUND(EI203+'Step 2 - Expected Payments'!$E$16,2),"")</f>
        <v>8.86</v>
      </c>
      <c r="EJ216" s="25">
        <f>+IF('Step 2 - Expected Payments'!$E$16+EJ203&gt;=0,ROUND(EJ203+'Step 2 - Expected Payments'!$E$16,2),"")</f>
        <v>8.2200000000000006</v>
      </c>
      <c r="EK216" s="25">
        <f>+IF('Step 2 - Expected Payments'!$E$16+EK203&gt;=0,ROUND(EK203+'Step 2 - Expected Payments'!$E$16,2),"")</f>
        <v>8.48</v>
      </c>
      <c r="EL216" s="25">
        <f>+IF('Step 2 - Expected Payments'!$E$16+EL203&gt;=0,ROUND(EL203+'Step 2 - Expected Payments'!$E$16,2),"")</f>
        <v>10.11</v>
      </c>
      <c r="EM216" s="25">
        <f>+IF('Step 2 - Expected Payments'!$E$16+EM203&gt;=0,ROUND(EM203+'Step 2 - Expected Payments'!$E$16,2),"")</f>
        <v>8.98</v>
      </c>
      <c r="EN216" s="25">
        <f>+IF('Step 2 - Expected Payments'!$E$16+EN203&gt;=0,ROUND(EN203+'Step 2 - Expected Payments'!$E$16,2),"")</f>
        <v>8.85</v>
      </c>
      <c r="EO216" s="25">
        <f>+IF('Step 2 - Expected Payments'!$E$16+EO203&gt;=0,ROUND(EO203+'Step 2 - Expected Payments'!$E$16,2),"")</f>
        <v>9.9700000000000006</v>
      </c>
      <c r="EP216" s="25">
        <f>+IF('Step 2 - Expected Payments'!$E$16+EP203&gt;=0,ROUND(EP203+'Step 2 - Expected Payments'!$E$16,2),"")</f>
        <v>7.9</v>
      </c>
      <c r="EQ216" s="25">
        <f>+IF('Step 2 - Expected Payments'!$E$16+EQ203&gt;=0,ROUND(EQ203+'Step 2 - Expected Payments'!$E$16,2),"")</f>
        <v>7.6</v>
      </c>
      <c r="ER216" s="25">
        <f>+IF('Step 2 - Expected Payments'!$E$16+ER203&gt;=0,ROUND(ER203+'Step 2 - Expected Payments'!$E$16,2),"")</f>
        <v>8.68</v>
      </c>
      <c r="ES216" s="25">
        <f>+IF('Step 2 - Expected Payments'!$E$16+ES203&gt;=0,ROUND(ES203+'Step 2 - Expected Payments'!$E$16,2),"")</f>
        <v>8.7899999999999991</v>
      </c>
      <c r="ET216" s="25">
        <f>+IF('Step 2 - Expected Payments'!$E$16+ET203&gt;=0,ROUND(ET203+'Step 2 - Expected Payments'!$E$16,2),"")</f>
        <v>9.6199999999999992</v>
      </c>
      <c r="EU216" s="25">
        <f>+IF('Step 2 - Expected Payments'!$E$16+EU203&gt;=0,ROUND(EU203+'Step 2 - Expected Payments'!$E$16,2),"")</f>
        <v>9</v>
      </c>
      <c r="EV216" s="25">
        <f>+IF('Step 2 - Expected Payments'!$E$16+EV203&gt;=0,ROUND(EV203+'Step 2 - Expected Payments'!$E$16,2),"")</f>
        <v>9.18</v>
      </c>
      <c r="EW216" s="25">
        <f>+IF('Step 2 - Expected Payments'!$E$16+EW203&gt;=0,ROUND(EW203+'Step 2 - Expected Payments'!$E$16,2),"")</f>
        <v>9.48</v>
      </c>
      <c r="EX216" s="25">
        <f>+IF('Step 2 - Expected Payments'!$E$16+EX203&gt;=0,ROUND(EX203+'Step 2 - Expected Payments'!$E$16,2),"")</f>
        <v>7.88</v>
      </c>
      <c r="EY216" s="25">
        <f>+IF('Step 2 - Expected Payments'!$E$16+EY203&gt;=0,ROUND(EY203+'Step 2 - Expected Payments'!$E$16,2),"")</f>
        <v>8.25</v>
      </c>
      <c r="EZ216" s="25">
        <f>+IF('Step 2 - Expected Payments'!$E$16+EZ203&gt;=0,ROUND(EZ203+'Step 2 - Expected Payments'!$E$16,2),"")</f>
        <v>9.02</v>
      </c>
      <c r="FA216" s="25">
        <f>+IF('Step 2 - Expected Payments'!$E$16+FA203&gt;=0,ROUND(FA203+'Step 2 - Expected Payments'!$E$16,2),"")</f>
        <v>10.199999999999999</v>
      </c>
      <c r="FB216" s="25">
        <f>+IF('Step 2 - Expected Payments'!$E$16+FB203&gt;=0,ROUND(FB203+'Step 2 - Expected Payments'!$E$16,2),"")</f>
        <v>8.65</v>
      </c>
      <c r="FC216" s="25">
        <f>+IF('Step 2 - Expected Payments'!$E$16+FC203&gt;=0,ROUND(FC203+'Step 2 - Expected Payments'!$E$16,2),"")</f>
        <v>9.67</v>
      </c>
      <c r="FD216" s="25">
        <f>+IF('Step 2 - Expected Payments'!$E$16+FD203&gt;=0,ROUND(FD203+'Step 2 - Expected Payments'!$E$16,2),"")</f>
        <v>7.8</v>
      </c>
      <c r="FE216" s="25">
        <f>+IF('Step 2 - Expected Payments'!$E$16+FE203&gt;=0,ROUND(FE203+'Step 2 - Expected Payments'!$E$16,2),"")</f>
        <v>7.56</v>
      </c>
      <c r="FF216" s="25">
        <f>+IF('Step 2 - Expected Payments'!$E$16+FF203&gt;=0,ROUND(FF203+'Step 2 - Expected Payments'!$E$16,2),"")</f>
        <v>8.4499999999999993</v>
      </c>
      <c r="FG216" s="25">
        <f>+IF('Step 2 - Expected Payments'!$E$16+FG203&gt;=0,ROUND(FG203+'Step 2 - Expected Payments'!$E$16,2),"")</f>
        <v>8.56</v>
      </c>
      <c r="FH216" s="25">
        <f>+IF('Step 2 - Expected Payments'!$E$16+FH203&gt;=0,ROUND(FH203+'Step 2 - Expected Payments'!$E$16,2),"")</f>
        <v>9.65</v>
      </c>
      <c r="FI216" s="25">
        <f>+IF('Step 2 - Expected Payments'!$E$16+FI203&gt;=0,ROUND(FI203+'Step 2 - Expected Payments'!$E$16,2),"")</f>
        <v>8.51</v>
      </c>
      <c r="FJ216" s="25">
        <f>+IF('Step 2 - Expected Payments'!$E$16+FJ203&gt;=0,ROUND(FJ203+'Step 2 - Expected Payments'!$E$16,2),"")</f>
        <v>9.11</v>
      </c>
      <c r="FK216" s="25">
        <f>+IF('Step 2 - Expected Payments'!$E$16+FK203&gt;=0,ROUND(FK203+'Step 2 - Expected Payments'!$E$16,2),"")</f>
        <v>7.72</v>
      </c>
      <c r="FL216" s="25">
        <f>+IF('Step 2 - Expected Payments'!$E$16+FL203&gt;=0,ROUND(FL203+'Step 2 - Expected Payments'!$E$16,2),"")</f>
        <v>8.9600000000000009</v>
      </c>
      <c r="FM216" s="25">
        <f>+IF('Step 2 - Expected Payments'!$E$16+FM203&gt;=0,ROUND(FM203+'Step 2 - Expected Payments'!$E$16,2),"")</f>
        <v>9.15</v>
      </c>
      <c r="FN216" s="25">
        <f>+IF('Step 2 - Expected Payments'!$E$16+FN203&gt;=0,ROUND(FN203+'Step 2 - Expected Payments'!$E$16,2),"")</f>
        <v>9.5500000000000007</v>
      </c>
      <c r="FO216" s="25">
        <f>+IF('Step 2 - Expected Payments'!$E$16+FO203&gt;=0,ROUND(FO203+'Step 2 - Expected Payments'!$E$16,2),"")</f>
        <v>8.56</v>
      </c>
      <c r="FP216" s="25">
        <f>+IF('Step 2 - Expected Payments'!$E$16+FP203&gt;=0,ROUND(FP203+'Step 2 - Expected Payments'!$E$16,2),"")</f>
        <v>10.199999999999999</v>
      </c>
      <c r="FQ216" s="25">
        <f>+IF('Step 2 - Expected Payments'!$E$16+FQ203&gt;=0,ROUND(FQ203+'Step 2 - Expected Payments'!$E$16,2),"")</f>
        <v>8.19</v>
      </c>
      <c r="FR216" s="25">
        <f>+IF('Step 2 - Expected Payments'!$E$16+FR203&gt;=0,ROUND(FR203+'Step 2 - Expected Payments'!$E$16,2),"")</f>
        <v>7.37</v>
      </c>
      <c r="FS216" s="25">
        <f>+IF('Step 2 - Expected Payments'!$E$16+FS203&gt;=0,ROUND(FS203+'Step 2 - Expected Payments'!$E$16,2),"")</f>
        <v>8.41</v>
      </c>
      <c r="FT216" s="25">
        <f>+IF('Step 2 - Expected Payments'!$E$16+FT203&gt;=0,ROUND(FT203+'Step 2 - Expected Payments'!$E$16,2),"")</f>
        <v>8.93</v>
      </c>
      <c r="FU216" s="25">
        <f>+IF('Step 2 - Expected Payments'!$E$16+FU203&gt;=0,ROUND(FU203+'Step 2 - Expected Payments'!$E$16,2),"")</f>
        <v>8.74</v>
      </c>
      <c r="FV216" s="25">
        <f>+IF('Step 2 - Expected Payments'!$E$16+FV203&gt;=0,ROUND(FV203+'Step 2 - Expected Payments'!$E$16,2),"")</f>
        <v>9.0299999999999994</v>
      </c>
      <c r="FW216" s="25">
        <f>+IF('Step 2 - Expected Payments'!$E$16+FW203&gt;=0,ROUND(FW203+'Step 2 - Expected Payments'!$E$16,2),"")</f>
        <v>7.52</v>
      </c>
      <c r="FX216" s="25">
        <f>+IF('Step 2 - Expected Payments'!$E$16+FX203&gt;=0,ROUND(FX203+'Step 2 - Expected Payments'!$E$16,2),"")</f>
        <v>10.51</v>
      </c>
      <c r="FY216" s="25">
        <f>+IF('Step 2 - Expected Payments'!$E$16+FY203&gt;=0,ROUND(FY203+'Step 2 - Expected Payments'!$E$16,2),"")</f>
        <v>7.71</v>
      </c>
      <c r="FZ216" s="25">
        <f>+IF('Step 2 - Expected Payments'!$E$16+FZ203&gt;=0,ROUND(FZ203+'Step 2 - Expected Payments'!$E$16,2),"")</f>
        <v>9.27</v>
      </c>
      <c r="GA216" s="25">
        <f>+IF('Step 2 - Expected Payments'!$E$16+GA203&gt;=0,ROUND(GA203+'Step 2 - Expected Payments'!$E$16,2),"")</f>
        <v>7.93</v>
      </c>
      <c r="GB216" s="25">
        <f>+IF('Step 2 - Expected Payments'!$E$16+GB203&gt;=0,ROUND(GB203+'Step 2 - Expected Payments'!$E$16,2),"")</f>
        <v>7.29</v>
      </c>
      <c r="GC216" s="25">
        <f>+IF('Step 2 - Expected Payments'!$E$16+GC203&gt;=0,ROUND(GC203+'Step 2 - Expected Payments'!$E$16,2),"")</f>
        <v>7.51</v>
      </c>
      <c r="GD216" s="25">
        <f>+IF('Step 2 - Expected Payments'!$E$16+GD203&gt;=0,ROUND(GD203+'Step 2 - Expected Payments'!$E$16,2),"")</f>
        <v>8.5</v>
      </c>
      <c r="GE216" s="25">
        <f>+IF('Step 2 - Expected Payments'!$E$16+GE203&gt;=0,ROUND(GE203+'Step 2 - Expected Payments'!$E$16,2),"")</f>
        <v>7.28</v>
      </c>
      <c r="GF216" s="25">
        <f>+IF('Step 2 - Expected Payments'!$E$16+GF203&gt;=0,ROUND(GF203+'Step 2 - Expected Payments'!$E$16,2),"")</f>
        <v>9.51</v>
      </c>
      <c r="GG216" s="25">
        <f>+IF('Step 2 - Expected Payments'!$E$16+GG203&gt;=0,ROUND(GG203+'Step 2 - Expected Payments'!$E$16,2),"")</f>
        <v>10.16</v>
      </c>
      <c r="GH216" s="25">
        <f>+IF('Step 2 - Expected Payments'!$E$16+GH203&gt;=0,ROUND(GH203+'Step 2 - Expected Payments'!$E$16,2),"")</f>
        <v>9.36</v>
      </c>
      <c r="GI216" s="25">
        <f>+IF('Step 2 - Expected Payments'!$E$16+GI203&gt;=0,ROUND(GI203+'Step 2 - Expected Payments'!$E$16,2),"")</f>
        <v>7.61</v>
      </c>
      <c r="GJ216" s="25">
        <f>+IF('Step 2 - Expected Payments'!$E$16+GJ203&gt;=0,ROUND(GJ203+'Step 2 - Expected Payments'!$E$16,2),"")</f>
        <v>8.75</v>
      </c>
      <c r="GK216" s="25">
        <f>+IF('Step 2 - Expected Payments'!$E$16+GK203&gt;=0,ROUND(GK203+'Step 2 - Expected Payments'!$E$16,2),"")</f>
        <v>9.5299999999999994</v>
      </c>
      <c r="GL216" s="25">
        <f>+IF('Step 2 - Expected Payments'!$E$16+GL203&gt;=0,ROUND(GL203+'Step 2 - Expected Payments'!$E$16,2),"")</f>
        <v>8.6300000000000008</v>
      </c>
      <c r="GM216" s="25">
        <f>+IF('Step 2 - Expected Payments'!$E$16+GM203&gt;=0,ROUND(GM203+'Step 2 - Expected Payments'!$E$16,2),"")</f>
        <v>7.73</v>
      </c>
      <c r="GN216" s="25">
        <f>+IF('Step 2 - Expected Payments'!$E$16+GN203&gt;=0,ROUND(GN203+'Step 2 - Expected Payments'!$E$16,2),"")</f>
        <v>9.5</v>
      </c>
      <c r="GO216" s="25">
        <f>+IF('Step 2 - Expected Payments'!$E$16+GO203&gt;=0,ROUND(GO203+'Step 2 - Expected Payments'!$E$16,2),"")</f>
        <v>9.27</v>
      </c>
      <c r="GP216" s="25">
        <f>+IF('Step 2 - Expected Payments'!$E$16+GP203&gt;=0,ROUND(GP203+'Step 2 - Expected Payments'!$E$16,2),"")</f>
        <v>8.1999999999999993</v>
      </c>
      <c r="GQ216" s="25">
        <f>+IF('Step 2 - Expected Payments'!$E$16+GQ203&gt;=0,ROUND(GQ203+'Step 2 - Expected Payments'!$E$16,2),"")</f>
        <v>9.0500000000000007</v>
      </c>
      <c r="GR216" s="25">
        <f>+IF('Step 2 - Expected Payments'!$E$16+GR203&gt;=0,ROUND(GR203+'Step 2 - Expected Payments'!$E$16,2),"")</f>
        <v>10.3</v>
      </c>
      <c r="GS216" s="25">
        <f>+IF('Step 2 - Expected Payments'!$E$16+GS203&gt;=0,ROUND(GS203+'Step 2 - Expected Payments'!$E$16,2),"")</f>
        <v>9.27</v>
      </c>
      <c r="GT216" s="25">
        <f>+IF('Step 2 - Expected Payments'!$E$16+GT203&gt;=0,ROUND(GT203+'Step 2 - Expected Payments'!$E$16,2),"")</f>
        <v>8.06</v>
      </c>
      <c r="GU216" s="25">
        <f>+IF('Step 2 - Expected Payments'!$E$16+GU203&gt;=0,ROUND(GU203+'Step 2 - Expected Payments'!$E$16,2),"")</f>
        <v>9.07</v>
      </c>
      <c r="GV216" s="25">
        <f>+IF('Step 2 - Expected Payments'!$E$16+GV203&gt;=0,ROUND(GV203+'Step 2 - Expected Payments'!$E$16,2),"")</f>
        <v>9.7899999999999991</v>
      </c>
      <c r="GW216" s="25">
        <f>+IF('Step 2 - Expected Payments'!$E$16+GW203&gt;=0,ROUND(GW203+'Step 2 - Expected Payments'!$E$16,2),"")</f>
        <v>7.59</v>
      </c>
      <c r="GX216" s="25">
        <f>+IF('Step 2 - Expected Payments'!$E$16+GX203&gt;=0,ROUND(GX203+'Step 2 - Expected Payments'!$E$16,2),"")</f>
        <v>9.75</v>
      </c>
      <c r="GY216" s="25">
        <f>+IF('Step 2 - Expected Payments'!$E$16+GY203&gt;=0,ROUND(GY203+'Step 2 - Expected Payments'!$E$16,2),"")</f>
        <v>7.42</v>
      </c>
      <c r="GZ216" s="25">
        <f>+IF('Step 2 - Expected Payments'!$E$16+GZ203&gt;=0,ROUND(GZ203+'Step 2 - Expected Payments'!$E$16,2),"")</f>
        <v>9.49</v>
      </c>
      <c r="HA216" s="25">
        <f>+IF('Step 2 - Expected Payments'!$E$16+HA203&gt;=0,ROUND(HA203+'Step 2 - Expected Payments'!$E$16,2),"")</f>
        <v>9.3000000000000007</v>
      </c>
      <c r="HB216" s="25">
        <f>+IF('Step 2 - Expected Payments'!$E$16+HB203&gt;=0,ROUND(HB203+'Step 2 - Expected Payments'!$E$16,2),"")</f>
        <v>7.23</v>
      </c>
      <c r="HC216" s="25">
        <f>+IF('Step 2 - Expected Payments'!$E$16+HC203&gt;=0,ROUND(HC203+'Step 2 - Expected Payments'!$E$16,2),"")</f>
        <v>10.19</v>
      </c>
      <c r="HD216" s="25">
        <f>+IF('Step 2 - Expected Payments'!$E$16+HD203&gt;=0,ROUND(HD203+'Step 2 - Expected Payments'!$E$16,2),"")</f>
        <v>8.44</v>
      </c>
      <c r="HE216" s="25">
        <f>+IF('Step 2 - Expected Payments'!$E$16+HE203&gt;=0,ROUND(HE203+'Step 2 - Expected Payments'!$E$16,2),"")</f>
        <v>8.85</v>
      </c>
      <c r="HF216" s="25">
        <f>+IF('Step 2 - Expected Payments'!$E$16+HF203&gt;=0,ROUND(HF203+'Step 2 - Expected Payments'!$E$16,2),"")</f>
        <v>9.83</v>
      </c>
      <c r="HG216" s="25">
        <f>+IF('Step 2 - Expected Payments'!$E$16+HG203&gt;=0,ROUND(HG203+'Step 2 - Expected Payments'!$E$16,2),"")</f>
        <v>9.01</v>
      </c>
      <c r="HH216" s="25">
        <f>+IF('Step 2 - Expected Payments'!$E$16+HH203&gt;=0,ROUND(HH203+'Step 2 - Expected Payments'!$E$16,2),"")</f>
        <v>7.05</v>
      </c>
      <c r="HI216" s="25">
        <f>+IF('Step 2 - Expected Payments'!$E$16+HI203&gt;=0,ROUND(HI203+'Step 2 - Expected Payments'!$E$16,2),"")</f>
        <v>9.25</v>
      </c>
      <c r="HJ216" s="25">
        <f>+IF('Step 2 - Expected Payments'!$E$16+HJ203&gt;=0,ROUND(HJ203+'Step 2 - Expected Payments'!$E$16,2),"")</f>
        <v>9.39</v>
      </c>
      <c r="HK216" s="25">
        <f>+IF('Step 2 - Expected Payments'!$E$16+HK203&gt;=0,ROUND(HK203+'Step 2 - Expected Payments'!$E$16,2),"")</f>
        <v>7.65</v>
      </c>
      <c r="HL216" s="25">
        <f>+IF('Step 2 - Expected Payments'!$E$16+HL203&gt;=0,ROUND(HL203+'Step 2 - Expected Payments'!$E$16,2),"")</f>
        <v>8.17</v>
      </c>
      <c r="HM216" s="25">
        <f>+IF('Step 2 - Expected Payments'!$E$16+HM203&gt;=0,ROUND(HM203+'Step 2 - Expected Payments'!$E$16,2),"")</f>
        <v>8.8800000000000008</v>
      </c>
      <c r="HN216" s="25">
        <f>+IF('Step 2 - Expected Payments'!$E$16+HN203&gt;=0,ROUND(HN203+'Step 2 - Expected Payments'!$E$16,2),"")</f>
        <v>9.09</v>
      </c>
      <c r="HO216" s="25">
        <f>+IF('Step 2 - Expected Payments'!$E$16+HO203&gt;=0,ROUND(HO203+'Step 2 - Expected Payments'!$E$16,2),"")</f>
        <v>9.98</v>
      </c>
      <c r="HP216" s="25">
        <f>+IF('Step 2 - Expected Payments'!$E$16+HP203&gt;=0,ROUND(HP203+'Step 2 - Expected Payments'!$E$16,2),"")</f>
        <v>8.4</v>
      </c>
      <c r="HQ216" s="25">
        <f>+IF('Step 2 - Expected Payments'!$E$16+HQ203&gt;=0,ROUND(HQ203+'Step 2 - Expected Payments'!$E$16,2),"")</f>
        <v>8.84</v>
      </c>
      <c r="HR216" s="25">
        <f>+IF('Step 2 - Expected Payments'!$E$16+HR203&gt;=0,ROUND(HR203+'Step 2 - Expected Payments'!$E$16,2),"")</f>
        <v>8.52</v>
      </c>
      <c r="HS216" s="25">
        <f>+IF('Step 2 - Expected Payments'!$E$16+HS203&gt;=0,ROUND(HS203+'Step 2 - Expected Payments'!$E$16,2),"")</f>
        <v>10</v>
      </c>
      <c r="HT216" s="25">
        <f>+IF('Step 2 - Expected Payments'!$E$16+HT203&gt;=0,ROUND(HT203+'Step 2 - Expected Payments'!$E$16,2),"")</f>
        <v>8.42</v>
      </c>
      <c r="HU216" s="25">
        <f>+IF('Step 2 - Expected Payments'!$E$16+HU203&gt;=0,ROUND(HU203+'Step 2 - Expected Payments'!$E$16,2),"")</f>
        <v>8.51</v>
      </c>
      <c r="HV216" s="25">
        <f>+IF('Step 2 - Expected Payments'!$E$16+HV203&gt;=0,ROUND(HV203+'Step 2 - Expected Payments'!$E$16,2),"")</f>
        <v>7.58</v>
      </c>
      <c r="HW216" s="25">
        <f>+IF('Step 2 - Expected Payments'!$E$16+HW203&gt;=0,ROUND(HW203+'Step 2 - Expected Payments'!$E$16,2),"")</f>
        <v>8.41</v>
      </c>
      <c r="HX216" s="25">
        <f>+IF('Step 2 - Expected Payments'!$E$16+HX203&gt;=0,ROUND(HX203+'Step 2 - Expected Payments'!$E$16,2),"")</f>
        <v>8.77</v>
      </c>
      <c r="HY216" s="25">
        <f>+IF('Step 2 - Expected Payments'!$E$16+HY203&gt;=0,ROUND(HY203+'Step 2 - Expected Payments'!$E$16,2),"")</f>
        <v>9.42</v>
      </c>
      <c r="HZ216" s="25">
        <f>+IF('Step 2 - Expected Payments'!$E$16+HZ203&gt;=0,ROUND(HZ203+'Step 2 - Expected Payments'!$E$16,2),"")</f>
        <v>8.9600000000000009</v>
      </c>
      <c r="IA216" s="25">
        <f>+IF('Step 2 - Expected Payments'!$E$16+IA203&gt;=0,ROUND(IA203+'Step 2 - Expected Payments'!$E$16,2),"")</f>
        <v>7.53</v>
      </c>
      <c r="IB216" s="25">
        <f>+IF('Step 2 - Expected Payments'!$E$16+IB203&gt;=0,ROUND(IB203+'Step 2 - Expected Payments'!$E$16,2),"")</f>
        <v>9.17</v>
      </c>
      <c r="IC216" s="25">
        <f>+IF('Step 2 - Expected Payments'!$E$16+IC203&gt;=0,ROUND(IC203+'Step 2 - Expected Payments'!$E$16,2),"")</f>
        <v>9.8800000000000008</v>
      </c>
      <c r="ID216" s="25">
        <f>+IF('Step 2 - Expected Payments'!$E$16+ID203&gt;=0,ROUND(ID203+'Step 2 - Expected Payments'!$E$16,2),"")</f>
        <v>7.4</v>
      </c>
      <c r="IE216" s="25">
        <f>+IF('Step 2 - Expected Payments'!$E$16+IE203&gt;=0,ROUND(IE203+'Step 2 - Expected Payments'!$E$16,2),"")</f>
        <v>8.6199999999999992</v>
      </c>
      <c r="IF216" s="25">
        <f>+IF('Step 2 - Expected Payments'!$E$16+IF203&gt;=0,ROUND(IF203+'Step 2 - Expected Payments'!$E$16,2),"")</f>
        <v>8.81</v>
      </c>
      <c r="IG216" s="25">
        <f>+IF('Step 2 - Expected Payments'!$E$16+IG203&gt;=0,ROUND(IG203+'Step 2 - Expected Payments'!$E$16,2),"")</f>
        <v>9.3000000000000007</v>
      </c>
      <c r="IH216" s="25">
        <f>+IF('Step 2 - Expected Payments'!$E$16+IH203&gt;=0,ROUND(IH203+'Step 2 - Expected Payments'!$E$16,2),"")</f>
        <v>7.94</v>
      </c>
      <c r="II216" s="25">
        <f>+IF('Step 2 - Expected Payments'!$E$16+II203&gt;=0,ROUND(II203+'Step 2 - Expected Payments'!$E$16,2),"")</f>
        <v>7.97</v>
      </c>
      <c r="IJ216" s="25">
        <f>+IF('Step 2 - Expected Payments'!$E$16+IJ203&gt;=0,ROUND(IJ203+'Step 2 - Expected Payments'!$E$16,2),"")</f>
        <v>10.039999999999999</v>
      </c>
      <c r="IK216" s="25">
        <f>+IF('Step 2 - Expected Payments'!$E$16+IK203&gt;=0,ROUND(IK203+'Step 2 - Expected Payments'!$E$16,2),"")</f>
        <v>9.76</v>
      </c>
      <c r="IL216" s="25">
        <f>+IF('Step 2 - Expected Payments'!$E$16+IL203&gt;=0,ROUND(IL203+'Step 2 - Expected Payments'!$E$16,2),"")</f>
        <v>7.83</v>
      </c>
      <c r="IM216" s="25">
        <f>+IF('Step 2 - Expected Payments'!$E$16+IM203&gt;=0,ROUND(IM203+'Step 2 - Expected Payments'!$E$16,2),"")</f>
        <v>9.32</v>
      </c>
      <c r="IN216" s="25">
        <f>+IF('Step 2 - Expected Payments'!$E$16+IN203&gt;=0,ROUND(IN203+'Step 2 - Expected Payments'!$E$16,2),"")</f>
        <v>9.36</v>
      </c>
      <c r="IO216" s="25">
        <f>+IF('Step 2 - Expected Payments'!$E$16+IO203&gt;=0,ROUND(IO203+'Step 2 - Expected Payments'!$E$16,2),"")</f>
        <v>8.8000000000000007</v>
      </c>
      <c r="IP216" s="25">
        <f>+IF('Step 2 - Expected Payments'!$E$16+IP203&gt;=0,ROUND(IP203+'Step 2 - Expected Payments'!$E$16,2),"")</f>
        <v>9.99</v>
      </c>
      <c r="IQ216" s="25">
        <f>+IF('Step 2 - Expected Payments'!$E$16+IQ203&gt;=0,ROUND(IQ203+'Step 2 - Expected Payments'!$E$16,2),"")</f>
        <v>6.87</v>
      </c>
      <c r="IR216" s="25">
        <f>+IF('Step 2 - Expected Payments'!$E$16+IR203&gt;=0,ROUND(IR203+'Step 2 - Expected Payments'!$E$16,2),"")</f>
        <v>8</v>
      </c>
      <c r="IS216" s="25">
        <f>+IF('Step 2 - Expected Payments'!$E$16+IS203&gt;=0,ROUND(IS203+'Step 2 - Expected Payments'!$E$16,2),"")</f>
        <v>8.65</v>
      </c>
      <c r="IT216" s="25">
        <f>+IF('Step 2 - Expected Payments'!$E$16+IT203&gt;=0,ROUND(IT203+'Step 2 - Expected Payments'!$E$16,2),"")</f>
        <v>7.97</v>
      </c>
      <c r="IU216" s="25">
        <f>+IF('Step 2 - Expected Payments'!$E$16+IU203&gt;=0,ROUND(IU203+'Step 2 - Expected Payments'!$E$16,2),"")</f>
        <v>8.99</v>
      </c>
      <c r="IV216" s="25">
        <f>+IF('Step 2 - Expected Payments'!$E$16+IV203&gt;=0,ROUND(IV203+'Step 2 - Expected Payments'!$E$16,2),"")</f>
        <v>10.06</v>
      </c>
      <c r="IW216" s="25">
        <f>+IF('Step 2 - Expected Payments'!$E$16+IW203&gt;=0,ROUND(IW203+'Step 2 - Expected Payments'!$E$16,2),"")</f>
        <v>8.73</v>
      </c>
      <c r="IX216" s="25">
        <f>+IF('Step 2 - Expected Payments'!$E$16+IX203&gt;=0,ROUND(IX203+'Step 2 - Expected Payments'!$E$16,2),"")</f>
        <v>8.09</v>
      </c>
      <c r="IY216" s="25">
        <f>+IF('Step 2 - Expected Payments'!$E$16+IY203&gt;=0,ROUND(IY203+'Step 2 - Expected Payments'!$E$16,2),"")</f>
        <v>8.41</v>
      </c>
      <c r="IZ216" s="25">
        <f>+IF('Step 2 - Expected Payments'!$E$16+IZ203&gt;=0,ROUND(IZ203+'Step 2 - Expected Payments'!$E$16,2),"")</f>
        <v>9.75</v>
      </c>
      <c r="JA216" s="25">
        <f>+IF('Step 2 - Expected Payments'!$E$16+JA203&gt;=0,ROUND(JA203+'Step 2 - Expected Payments'!$E$16,2),"")</f>
        <v>10.01</v>
      </c>
      <c r="JB216" s="25">
        <f>+IF('Step 2 - Expected Payments'!$E$16+JB203&gt;=0,ROUND(JB203+'Step 2 - Expected Payments'!$E$16,2),"")</f>
        <v>9.14</v>
      </c>
      <c r="JC216" s="25">
        <f>+IF('Step 2 - Expected Payments'!$E$16+JC203&gt;=0,ROUND(JC203+'Step 2 - Expected Payments'!$E$16,2),"")</f>
        <v>9.2100000000000009</v>
      </c>
      <c r="JD216" s="25">
        <f>+IF('Step 2 - Expected Payments'!$E$16+JD203&gt;=0,ROUND(JD203+'Step 2 - Expected Payments'!$E$16,2),"")</f>
        <v>9.14</v>
      </c>
      <c r="JE216" s="25">
        <f>+IF('Step 2 - Expected Payments'!$E$16+JE203&gt;=0,ROUND(JE203+'Step 2 - Expected Payments'!$E$16,2),"")</f>
        <v>8.1300000000000008</v>
      </c>
      <c r="JF216" s="25">
        <f>+IF('Step 2 - Expected Payments'!$E$16+JF203&gt;=0,ROUND(JF203+'Step 2 - Expected Payments'!$E$16,2),"")</f>
        <v>8.42</v>
      </c>
      <c r="JG216" s="25">
        <f>+IF('Step 2 - Expected Payments'!$E$16+JG203&gt;=0,ROUND(JG203+'Step 2 - Expected Payments'!$E$16,2),"")</f>
        <v>6.8</v>
      </c>
      <c r="JH216" s="25">
        <f>+IF('Step 2 - Expected Payments'!$E$16+JH203&gt;=0,ROUND(JH203+'Step 2 - Expected Payments'!$E$16,2),"")</f>
        <v>10.54</v>
      </c>
      <c r="JI216" s="25">
        <f>+IF('Step 2 - Expected Payments'!$E$16+JI203&gt;=0,ROUND(JI203+'Step 2 - Expected Payments'!$E$16,2),"")</f>
        <v>9.98</v>
      </c>
      <c r="JJ216" s="25">
        <f>+IF('Step 2 - Expected Payments'!$E$16+JJ203&gt;=0,ROUND(JJ203+'Step 2 - Expected Payments'!$E$16,2),"")</f>
        <v>6.96</v>
      </c>
      <c r="JK216" s="25">
        <f>+IF('Step 2 - Expected Payments'!$E$16+JK203&gt;=0,ROUND(JK203+'Step 2 - Expected Payments'!$E$16,2),"")</f>
        <v>9.3000000000000007</v>
      </c>
      <c r="JL216" s="25">
        <f>+IF('Step 2 - Expected Payments'!$E$16+JL203&gt;=0,ROUND(JL203+'Step 2 - Expected Payments'!$E$16,2),"")</f>
        <v>9.3800000000000008</v>
      </c>
      <c r="JM216" s="25">
        <f>+IF('Step 2 - Expected Payments'!$E$16+JM203&gt;=0,ROUND(JM203+'Step 2 - Expected Payments'!$E$16,2),"")</f>
        <v>8.92</v>
      </c>
      <c r="JN216" s="25">
        <f>+IF('Step 2 - Expected Payments'!$E$16+JN203&gt;=0,ROUND(JN203+'Step 2 - Expected Payments'!$E$16,2),"")</f>
        <v>8.5299999999999994</v>
      </c>
      <c r="JO216" s="25">
        <f>+IF('Step 2 - Expected Payments'!$E$16+JO203&gt;=0,ROUND(JO203+'Step 2 - Expected Payments'!$E$16,2),"")</f>
        <v>9.4700000000000006</v>
      </c>
      <c r="JP216" s="25">
        <f>+IF('Step 2 - Expected Payments'!$E$16+JP203&gt;=0,ROUND(JP203+'Step 2 - Expected Payments'!$E$16,2),"")</f>
        <v>9.7100000000000009</v>
      </c>
      <c r="JQ216" s="25">
        <f>+IF('Step 2 - Expected Payments'!$E$16+JQ203&gt;=0,ROUND(JQ203+'Step 2 - Expected Payments'!$E$16,2),"")</f>
        <v>9.2200000000000006</v>
      </c>
      <c r="JR216" s="25">
        <f>+IF('Step 2 - Expected Payments'!$E$16+JR203&gt;=0,ROUND(JR203+'Step 2 - Expected Payments'!$E$16,2),"")</f>
        <v>9.56</v>
      </c>
      <c r="JS216" s="25">
        <f>+IF('Step 2 - Expected Payments'!$E$16+JS203&gt;=0,ROUND(JS203+'Step 2 - Expected Payments'!$E$16,2),"")</f>
        <v>7.65</v>
      </c>
      <c r="JT216" s="25">
        <f>+IF('Step 2 - Expected Payments'!$E$16+JT203&gt;=0,ROUND(JT203+'Step 2 - Expected Payments'!$E$16,2),"")</f>
        <v>9.48</v>
      </c>
      <c r="JU216" s="25">
        <f>+IF('Step 2 - Expected Payments'!$E$16+JU203&gt;=0,ROUND(JU203+'Step 2 - Expected Payments'!$E$16,2),"")</f>
        <v>8.8000000000000007</v>
      </c>
      <c r="JV216" s="25">
        <f>+IF('Step 2 - Expected Payments'!$E$16+JV203&gt;=0,ROUND(JV203+'Step 2 - Expected Payments'!$E$16,2),"")</f>
        <v>8.35</v>
      </c>
      <c r="JW216" s="25">
        <f>+IF('Step 2 - Expected Payments'!$E$16+JW203&gt;=0,ROUND(JW203+'Step 2 - Expected Payments'!$E$16,2),"")</f>
        <v>8.74</v>
      </c>
      <c r="JX216" s="25">
        <f>+IF('Step 2 - Expected Payments'!$E$16+JX203&gt;=0,ROUND(JX203+'Step 2 - Expected Payments'!$E$16,2),"")</f>
        <v>9.4700000000000006</v>
      </c>
      <c r="JY216" s="25">
        <f>+IF('Step 2 - Expected Payments'!$E$16+JY203&gt;=0,ROUND(JY203+'Step 2 - Expected Payments'!$E$16,2),"")</f>
        <v>9.33</v>
      </c>
      <c r="JZ216" s="25">
        <f>+IF('Step 2 - Expected Payments'!$E$16+JZ203&gt;=0,ROUND(JZ203+'Step 2 - Expected Payments'!$E$16,2),"")</f>
        <v>9.74</v>
      </c>
      <c r="KA216" s="25">
        <f>+IF('Step 2 - Expected Payments'!$E$16+KA203&gt;=0,ROUND(KA203+'Step 2 - Expected Payments'!$E$16,2),"")</f>
        <v>8.3699999999999992</v>
      </c>
      <c r="KB216" s="25">
        <f>+IF('Step 2 - Expected Payments'!$E$16+KB203&gt;=0,ROUND(KB203+'Step 2 - Expected Payments'!$E$16,2),"")</f>
        <v>9.7200000000000006</v>
      </c>
      <c r="KC216" s="25">
        <f>+IF('Step 2 - Expected Payments'!$E$16+KC203&gt;=0,ROUND(KC203+'Step 2 - Expected Payments'!$E$16,2),"")</f>
        <v>9.2200000000000006</v>
      </c>
      <c r="KD216" s="25">
        <f>+IF('Step 2 - Expected Payments'!$E$16+KD203&gt;=0,ROUND(KD203+'Step 2 - Expected Payments'!$E$16,2),"")</f>
        <v>9.5299999999999994</v>
      </c>
      <c r="KE216" s="25">
        <f>+IF('Step 2 - Expected Payments'!$E$16+KE203&gt;=0,ROUND(KE203+'Step 2 - Expected Payments'!$E$16,2),"")</f>
        <v>8.56</v>
      </c>
      <c r="KF216" s="25">
        <f>+IF('Step 2 - Expected Payments'!$E$16+KF203&gt;=0,ROUND(KF203+'Step 2 - Expected Payments'!$E$16,2),"")</f>
        <v>8.7100000000000009</v>
      </c>
      <c r="KG216" s="25">
        <f>+IF('Step 2 - Expected Payments'!$E$16+KG203&gt;=0,ROUND(KG203+'Step 2 - Expected Payments'!$E$16,2),"")</f>
        <v>10.96</v>
      </c>
      <c r="KH216" s="25">
        <f>+IF('Step 2 - Expected Payments'!$E$16+KH203&gt;=0,ROUND(KH203+'Step 2 - Expected Payments'!$E$16,2),"")</f>
        <v>9.1300000000000008</v>
      </c>
      <c r="KI216" s="25">
        <f>+IF('Step 2 - Expected Payments'!$E$16+KI203&gt;=0,ROUND(KI203+'Step 2 - Expected Payments'!$E$16,2),"")</f>
        <v>8.68</v>
      </c>
      <c r="KJ216" s="25">
        <f>+IF('Step 2 - Expected Payments'!$E$16+KJ203&gt;=0,ROUND(KJ203+'Step 2 - Expected Payments'!$E$16,2),"")</f>
        <v>8.2899999999999991</v>
      </c>
      <c r="KK216" s="25">
        <f>+IF('Step 2 - Expected Payments'!$E$16+KK203&gt;=0,ROUND(KK203+'Step 2 - Expected Payments'!$E$16,2),"")</f>
        <v>9.1199999999999992</v>
      </c>
      <c r="KL216" s="25">
        <f>+IF('Step 2 - Expected Payments'!$E$16+KL203&gt;=0,ROUND(KL203+'Step 2 - Expected Payments'!$E$16,2),"")</f>
        <v>10.44</v>
      </c>
      <c r="KM216" s="25">
        <f>+IF('Step 2 - Expected Payments'!$E$16+KM203&gt;=0,ROUND(KM203+'Step 2 - Expected Payments'!$E$16,2),"")</f>
        <v>9.19</v>
      </c>
      <c r="KN216" s="25">
        <f>+IF('Step 2 - Expected Payments'!$E$16+KN203&gt;=0,ROUND(KN203+'Step 2 - Expected Payments'!$E$16,2),"")</f>
        <v>8.67</v>
      </c>
      <c r="KO216" s="25">
        <f>+IF('Step 2 - Expected Payments'!$E$16+KO203&gt;=0,ROUND(KO203+'Step 2 - Expected Payments'!$E$16,2),"")</f>
        <v>10.39</v>
      </c>
      <c r="KP216" s="25">
        <f>+IF('Step 2 - Expected Payments'!$E$16+KP203&gt;=0,ROUND(KP203+'Step 2 - Expected Payments'!$E$16,2),"")</f>
        <v>7.84</v>
      </c>
      <c r="KQ216" s="25">
        <f>+IF('Step 2 - Expected Payments'!$E$16+KQ203&gt;=0,ROUND(KQ203+'Step 2 - Expected Payments'!$E$16,2),"")</f>
        <v>9.77</v>
      </c>
      <c r="KR216" s="25">
        <f>+IF('Step 2 - Expected Payments'!$E$16+KR203&gt;=0,ROUND(KR203+'Step 2 - Expected Payments'!$E$16,2),"")</f>
        <v>9.8000000000000007</v>
      </c>
      <c r="KS216" s="25">
        <f>+IF('Step 2 - Expected Payments'!$E$16+KS203&gt;=0,ROUND(KS203+'Step 2 - Expected Payments'!$E$16,2),"")</f>
        <v>8.11</v>
      </c>
      <c r="KT216" s="25">
        <f>+IF('Step 2 - Expected Payments'!$E$16+KT203&gt;=0,ROUND(KT203+'Step 2 - Expected Payments'!$E$16,2),"")</f>
        <v>9.75</v>
      </c>
      <c r="KU216" s="25">
        <f>+IF('Step 2 - Expected Payments'!$E$16+KU203&gt;=0,ROUND(KU203+'Step 2 - Expected Payments'!$E$16,2),"")</f>
        <v>8.82</v>
      </c>
      <c r="KV216" s="25">
        <f>+IF('Step 2 - Expected Payments'!$E$16+KV203&gt;=0,ROUND(KV203+'Step 2 - Expected Payments'!$E$16,2),"")</f>
        <v>8.6300000000000008</v>
      </c>
      <c r="KW216" s="25">
        <f>+IF('Step 2 - Expected Payments'!$E$16+KW203&gt;=0,ROUND(KW203+'Step 2 - Expected Payments'!$E$16,2),"")</f>
        <v>6.61</v>
      </c>
      <c r="KX216" s="25">
        <f>+IF('Step 2 - Expected Payments'!$E$16+KX203&gt;=0,ROUND(KX203+'Step 2 - Expected Payments'!$E$16,2),"")</f>
        <v>7.59</v>
      </c>
      <c r="KY216" s="25">
        <f>+IF('Step 2 - Expected Payments'!$E$16+KY203&gt;=0,ROUND(KY203+'Step 2 - Expected Payments'!$E$16,2),"")</f>
        <v>7.6</v>
      </c>
      <c r="KZ216" s="25">
        <f>+IF('Step 2 - Expected Payments'!$E$16+KZ203&gt;=0,ROUND(KZ203+'Step 2 - Expected Payments'!$E$16,2),"")</f>
        <v>8.4600000000000009</v>
      </c>
      <c r="LA216" s="25">
        <f>+IF('Step 2 - Expected Payments'!$E$16+LA203&gt;=0,ROUND(LA203+'Step 2 - Expected Payments'!$E$16,2),"")</f>
        <v>8.82</v>
      </c>
      <c r="LB216" s="25">
        <f>+IF('Step 2 - Expected Payments'!$E$16+LB203&gt;=0,ROUND(LB203+'Step 2 - Expected Payments'!$E$16,2),"")</f>
        <v>8.26</v>
      </c>
      <c r="LC216" s="25">
        <f>+IF('Step 2 - Expected Payments'!$E$16+LC203&gt;=0,ROUND(LC203+'Step 2 - Expected Payments'!$E$16,2),"")</f>
        <v>8.3800000000000008</v>
      </c>
      <c r="LD216" s="25">
        <f>+IF('Step 2 - Expected Payments'!$E$16+LD203&gt;=0,ROUND(LD203+'Step 2 - Expected Payments'!$E$16,2),"")</f>
        <v>7.14</v>
      </c>
      <c r="LE216" s="25">
        <f>+IF('Step 2 - Expected Payments'!$E$16+LE203&gt;=0,ROUND(LE203+'Step 2 - Expected Payments'!$E$16,2),"")</f>
        <v>9.64</v>
      </c>
      <c r="LF216" s="25">
        <f>+IF('Step 2 - Expected Payments'!$E$16+LF203&gt;=0,ROUND(LF203+'Step 2 - Expected Payments'!$E$16,2),"")</f>
        <v>7.54</v>
      </c>
      <c r="LG216" s="25">
        <f>+IF('Step 2 - Expected Payments'!$E$16+LG203&gt;=0,ROUND(LG203+'Step 2 - Expected Payments'!$E$16,2),"")</f>
        <v>10.42</v>
      </c>
      <c r="LH216" s="25">
        <f>+IF('Step 2 - Expected Payments'!$E$16+LH203&gt;=0,ROUND(LH203+'Step 2 - Expected Payments'!$E$16,2),"")</f>
        <v>8.35</v>
      </c>
      <c r="LI216" s="25">
        <f>+IF('Step 2 - Expected Payments'!$E$16+LI203&gt;=0,ROUND(LI203+'Step 2 - Expected Payments'!$E$16,2),"")</f>
        <v>6.79</v>
      </c>
      <c r="LJ216" s="25">
        <f>+IF('Step 2 - Expected Payments'!$E$16+LJ203&gt;=0,ROUND(LJ203+'Step 2 - Expected Payments'!$E$16,2),"")</f>
        <v>8.89</v>
      </c>
      <c r="LK216" s="25">
        <f>+IF('Step 2 - Expected Payments'!$E$16+LK203&gt;=0,ROUND(LK203+'Step 2 - Expected Payments'!$E$16,2),"")</f>
        <v>7.41</v>
      </c>
      <c r="LL216" s="25">
        <f>+IF('Step 2 - Expected Payments'!$E$16+LL203&gt;=0,ROUND(LL203+'Step 2 - Expected Payments'!$E$16,2),"")</f>
        <v>8.98</v>
      </c>
      <c r="LM216" s="25">
        <f>+IF('Step 2 - Expected Payments'!$E$16+LM203&gt;=0,ROUND(LM203+'Step 2 - Expected Payments'!$E$16,2),"")</f>
        <v>9.9700000000000006</v>
      </c>
      <c r="LN216" s="25">
        <f>+IF('Step 2 - Expected Payments'!$E$16+LN203&gt;=0,ROUND(LN203+'Step 2 - Expected Payments'!$E$16,2),"")</f>
        <v>7.84</v>
      </c>
      <c r="LO216" s="25">
        <f>+IF('Step 2 - Expected Payments'!$E$16+LO203&gt;=0,ROUND(LO203+'Step 2 - Expected Payments'!$E$16,2),"")</f>
        <v>8.3000000000000007</v>
      </c>
      <c r="LP216" s="25">
        <f>+IF('Step 2 - Expected Payments'!$E$16+LP203&gt;=0,ROUND(LP203+'Step 2 - Expected Payments'!$E$16,2),"")</f>
        <v>10.83</v>
      </c>
      <c r="LQ216" s="25">
        <f>+IF('Step 2 - Expected Payments'!$E$16+LQ203&gt;=0,ROUND(LQ203+'Step 2 - Expected Payments'!$E$16,2),"")</f>
        <v>7.7</v>
      </c>
      <c r="LR216" s="25">
        <f>+IF('Step 2 - Expected Payments'!$E$16+LR203&gt;=0,ROUND(LR203+'Step 2 - Expected Payments'!$E$16,2),"")</f>
        <v>8.77</v>
      </c>
      <c r="LS216" s="25">
        <f>+IF('Step 2 - Expected Payments'!$E$16+LS203&gt;=0,ROUND(LS203+'Step 2 - Expected Payments'!$E$16,2),"")</f>
        <v>8.64</v>
      </c>
      <c r="LT216" s="25">
        <f>+IF('Step 2 - Expected Payments'!$E$16+LT203&gt;=0,ROUND(LT203+'Step 2 - Expected Payments'!$E$16,2),"")</f>
        <v>9.64</v>
      </c>
      <c r="LU216" s="25">
        <f>+IF('Step 2 - Expected Payments'!$E$16+LU203&gt;=0,ROUND(LU203+'Step 2 - Expected Payments'!$E$16,2),"")</f>
        <v>8.07</v>
      </c>
      <c r="LV216" s="25">
        <f>+IF('Step 2 - Expected Payments'!$E$16+LV203&gt;=0,ROUND(LV203+'Step 2 - Expected Payments'!$E$16,2),"")</f>
        <v>8.1300000000000008</v>
      </c>
      <c r="LW216" s="25">
        <f>+IF('Step 2 - Expected Payments'!$E$16+LW203&gt;=0,ROUND(LW203+'Step 2 - Expected Payments'!$E$16,2),"")</f>
        <v>8.73</v>
      </c>
      <c r="LX216" s="25">
        <f>+IF('Step 2 - Expected Payments'!$E$16+LX203&gt;=0,ROUND(LX203+'Step 2 - Expected Payments'!$E$16,2),"")</f>
        <v>9.84</v>
      </c>
      <c r="LY216" s="25">
        <f>+IF('Step 2 - Expected Payments'!$E$16+LY203&gt;=0,ROUND(LY203+'Step 2 - Expected Payments'!$E$16,2),"")</f>
        <v>9.2200000000000006</v>
      </c>
      <c r="LZ216" s="25">
        <f>+IF('Step 2 - Expected Payments'!$E$16+LZ203&gt;=0,ROUND(LZ203+'Step 2 - Expected Payments'!$E$16,2),"")</f>
        <v>8.69</v>
      </c>
      <c r="MA216" s="25">
        <f>+IF('Step 2 - Expected Payments'!$E$16+MA203&gt;=0,ROUND(MA203+'Step 2 - Expected Payments'!$E$16,2),"")</f>
        <v>9.0299999999999994</v>
      </c>
      <c r="MB216" s="25">
        <f>+IF('Step 2 - Expected Payments'!$E$16+MB203&gt;=0,ROUND(MB203+'Step 2 - Expected Payments'!$E$16,2),"")</f>
        <v>7.19</v>
      </c>
      <c r="MC216" s="25">
        <f>+IF('Step 2 - Expected Payments'!$E$16+MC203&gt;=0,ROUND(MC203+'Step 2 - Expected Payments'!$E$16,2),"")</f>
        <v>8.25</v>
      </c>
      <c r="MD216" s="25">
        <f>+IF('Step 2 - Expected Payments'!$E$16+MD203&gt;=0,ROUND(MD203+'Step 2 - Expected Payments'!$E$16,2),"")</f>
        <v>9.98</v>
      </c>
      <c r="ME216" s="25">
        <f>+IF('Step 2 - Expected Payments'!$E$16+ME203&gt;=0,ROUND(ME203+'Step 2 - Expected Payments'!$E$16,2),"")</f>
        <v>9</v>
      </c>
      <c r="MF216" s="25">
        <f>+IF('Step 2 - Expected Payments'!$E$16+MF203&gt;=0,ROUND(MF203+'Step 2 - Expected Payments'!$E$16,2),"")</f>
        <v>8.24</v>
      </c>
      <c r="MG216" s="25">
        <f>+IF('Step 2 - Expected Payments'!$E$16+MG203&gt;=0,ROUND(MG203+'Step 2 - Expected Payments'!$E$16,2),"")</f>
        <v>8.14</v>
      </c>
      <c r="MH216" s="25">
        <f>+IF('Step 2 - Expected Payments'!$E$16+MH203&gt;=0,ROUND(MH203+'Step 2 - Expected Payments'!$E$16,2),"")</f>
        <v>9.7100000000000009</v>
      </c>
      <c r="MI216" s="25">
        <f>+IF('Step 2 - Expected Payments'!$E$16+MI203&gt;=0,ROUND(MI203+'Step 2 - Expected Payments'!$E$16,2),"")</f>
        <v>9.1300000000000008</v>
      </c>
      <c r="MJ216" s="25">
        <f>+IF('Step 2 - Expected Payments'!$E$16+MJ203&gt;=0,ROUND(MJ203+'Step 2 - Expected Payments'!$E$16,2),"")</f>
        <v>8.33</v>
      </c>
      <c r="MK216" s="25">
        <f>+IF('Step 2 - Expected Payments'!$E$16+MK203&gt;=0,ROUND(MK203+'Step 2 - Expected Payments'!$E$16,2),"")</f>
        <v>9.08</v>
      </c>
      <c r="ML216" s="25">
        <f>+IF('Step 2 - Expected Payments'!$E$16+ML203&gt;=0,ROUND(ML203+'Step 2 - Expected Payments'!$E$16,2),"")</f>
        <v>10.38</v>
      </c>
      <c r="MM216" s="25">
        <f>+IF('Step 2 - Expected Payments'!$E$16+MM203&gt;=0,ROUND(MM203+'Step 2 - Expected Payments'!$E$16,2),"")</f>
        <v>9.9</v>
      </c>
      <c r="MN216" s="25">
        <f>+IF('Step 2 - Expected Payments'!$E$16+MN203&gt;=0,ROUND(MN203+'Step 2 - Expected Payments'!$E$16,2),"")</f>
        <v>7.78</v>
      </c>
      <c r="MO216" s="25">
        <f>+IF('Step 2 - Expected Payments'!$E$16+MO203&gt;=0,ROUND(MO203+'Step 2 - Expected Payments'!$E$16,2),"")</f>
        <v>8.51</v>
      </c>
      <c r="MP216" s="25">
        <f>+IF('Step 2 - Expected Payments'!$E$16+MP203&gt;=0,ROUND(MP203+'Step 2 - Expected Payments'!$E$16,2),"")</f>
        <v>10.039999999999999</v>
      </c>
      <c r="MQ216" s="25">
        <f>+IF('Step 2 - Expected Payments'!$E$16+MQ203&gt;=0,ROUND(MQ203+'Step 2 - Expected Payments'!$E$16,2),"")</f>
        <v>8.9700000000000006</v>
      </c>
      <c r="MR216" s="25">
        <f>+IF('Step 2 - Expected Payments'!$E$16+MR203&gt;=0,ROUND(MR203+'Step 2 - Expected Payments'!$E$16,2),"")</f>
        <v>8.77</v>
      </c>
      <c r="MS216" s="25">
        <f>+IF('Step 2 - Expected Payments'!$E$16+MS203&gt;=0,ROUND(MS203+'Step 2 - Expected Payments'!$E$16,2),"")</f>
        <v>7.88</v>
      </c>
      <c r="MT216" s="25">
        <f>+IF('Step 2 - Expected Payments'!$E$16+MT203&gt;=0,ROUND(MT203+'Step 2 - Expected Payments'!$E$16,2),"")</f>
        <v>9.06</v>
      </c>
      <c r="MU216" s="25">
        <f>+IF('Step 2 - Expected Payments'!$E$16+MU203&gt;=0,ROUND(MU203+'Step 2 - Expected Payments'!$E$16,2),"")</f>
        <v>8.6999999999999993</v>
      </c>
      <c r="MV216" s="25">
        <f>+IF('Step 2 - Expected Payments'!$E$16+MV203&gt;=0,ROUND(MV203+'Step 2 - Expected Payments'!$E$16,2),"")</f>
        <v>9.19</v>
      </c>
      <c r="MW216" s="25">
        <f>+IF('Step 2 - Expected Payments'!$E$16+MW203&gt;=0,ROUND(MW203+'Step 2 - Expected Payments'!$E$16,2),"")</f>
        <v>10.7</v>
      </c>
      <c r="MX216" s="25">
        <f>+IF('Step 2 - Expected Payments'!$E$16+MX203&gt;=0,ROUND(MX203+'Step 2 - Expected Payments'!$E$16,2),"")</f>
        <v>10</v>
      </c>
      <c r="MY216" s="25">
        <f>+IF('Step 2 - Expected Payments'!$E$16+MY203&gt;=0,ROUND(MY203+'Step 2 - Expected Payments'!$E$16,2),"")</f>
        <v>10.71</v>
      </c>
      <c r="MZ216" s="25">
        <f>+IF('Step 2 - Expected Payments'!$E$16+MZ203&gt;=0,ROUND(MZ203+'Step 2 - Expected Payments'!$E$16,2),"")</f>
        <v>9.43</v>
      </c>
      <c r="NA216" s="25">
        <f>+IF('Step 2 - Expected Payments'!$E$16+NA203&gt;=0,ROUND(NA203+'Step 2 - Expected Payments'!$E$16,2),"")</f>
        <v>8.36</v>
      </c>
      <c r="NB216" s="25">
        <f>+IF('Step 2 - Expected Payments'!$E$16+NB203&gt;=0,ROUND(NB203+'Step 2 - Expected Payments'!$E$16,2),"")</f>
        <v>8.36</v>
      </c>
      <c r="NC216" s="25">
        <f>+IF('Step 2 - Expected Payments'!$E$16+NC203&gt;=0,ROUND(NC203+'Step 2 - Expected Payments'!$E$16,2),"")</f>
        <v>9.9700000000000006</v>
      </c>
      <c r="ND216" s="25">
        <f>+IF('Step 2 - Expected Payments'!$E$16+ND203&gt;=0,ROUND(ND203+'Step 2 - Expected Payments'!$E$16,2),"")</f>
        <v>8.14</v>
      </c>
      <c r="NE216" s="25">
        <f>+IF('Step 2 - Expected Payments'!$E$16+NE203&gt;=0,ROUND(NE203+'Step 2 - Expected Payments'!$E$16,2),"")</f>
        <v>9.0500000000000007</v>
      </c>
      <c r="NF216" s="25">
        <f>+IF('Step 2 - Expected Payments'!$E$16+NF203&gt;=0,ROUND(NF203+'Step 2 - Expected Payments'!$E$16,2),"")</f>
        <v>6.49</v>
      </c>
      <c r="NG216" s="25">
        <f>+IF('Step 2 - Expected Payments'!$E$16+NG203&gt;=0,ROUND(NG203+'Step 2 - Expected Payments'!$E$16,2),"")</f>
        <v>8.1300000000000008</v>
      </c>
      <c r="NH216" s="25">
        <f>+IF('Step 2 - Expected Payments'!$E$16+NH203&gt;=0,ROUND(NH203+'Step 2 - Expected Payments'!$E$16,2),"")</f>
        <v>7.08</v>
      </c>
      <c r="NI216" s="25">
        <f>+IF('Step 2 - Expected Payments'!$E$16+NI203&gt;=0,ROUND(NI203+'Step 2 - Expected Payments'!$E$16,2),"")</f>
        <v>8.2899999999999991</v>
      </c>
      <c r="NJ216" s="25">
        <f>+IF('Step 2 - Expected Payments'!$E$16+NJ203&gt;=0,ROUND(NJ203+'Step 2 - Expected Payments'!$E$16,2),"")</f>
        <v>7.34</v>
      </c>
      <c r="NK216" s="25">
        <f>+IF('Step 2 - Expected Payments'!$E$16+NK203&gt;=0,ROUND(NK203+'Step 2 - Expected Payments'!$E$16,2),"")</f>
        <v>7.4</v>
      </c>
      <c r="NL216" s="25">
        <f>+IF('Step 2 - Expected Payments'!$E$16+NL203&gt;=0,ROUND(NL203+'Step 2 - Expected Payments'!$E$16,2),"")</f>
        <v>9.57</v>
      </c>
      <c r="NM216" s="25">
        <f>+IF('Step 2 - Expected Payments'!$E$16+NM203&gt;=0,ROUND(NM203+'Step 2 - Expected Payments'!$E$16,2),"")</f>
        <v>8.52</v>
      </c>
      <c r="NN216" s="25">
        <f>+IF('Step 2 - Expected Payments'!$E$16+NN203&gt;=0,ROUND(NN203+'Step 2 - Expected Payments'!$E$16,2),"")</f>
        <v>9.33</v>
      </c>
      <c r="NO216" s="25">
        <f>+IF('Step 2 - Expected Payments'!$E$16+NO203&gt;=0,ROUND(NO203+'Step 2 - Expected Payments'!$E$16,2),"")</f>
        <v>8.8800000000000008</v>
      </c>
      <c r="NP216" s="25">
        <f>+IF('Step 2 - Expected Payments'!$E$16+NP203&gt;=0,ROUND(NP203+'Step 2 - Expected Payments'!$E$16,2),"")</f>
        <v>9.65</v>
      </c>
      <c r="NQ216" s="25">
        <f>+IF('Step 2 - Expected Payments'!$E$16+NQ203&gt;=0,ROUND(NQ203+'Step 2 - Expected Payments'!$E$16,2),"")</f>
        <v>8.6199999999999992</v>
      </c>
      <c r="NR216" s="25">
        <f>+IF('Step 2 - Expected Payments'!$E$16+NR203&gt;=0,ROUND(NR203+'Step 2 - Expected Payments'!$E$16,2),"")</f>
        <v>8.8699999999999992</v>
      </c>
      <c r="NS216" s="25">
        <f>+IF('Step 2 - Expected Payments'!$E$16+NS203&gt;=0,ROUND(NS203+'Step 2 - Expected Payments'!$E$16,2),"")</f>
        <v>7.9</v>
      </c>
      <c r="NT216" s="25">
        <f>+IF('Step 2 - Expected Payments'!$E$16+NT203&gt;=0,ROUND(NT203+'Step 2 - Expected Payments'!$E$16,2),"")</f>
        <v>9</v>
      </c>
      <c r="NU216" s="25">
        <f>+IF('Step 2 - Expected Payments'!$E$16+NU203&gt;=0,ROUND(NU203+'Step 2 - Expected Payments'!$E$16,2),"")</f>
        <v>8.81</v>
      </c>
      <c r="NV216" s="25">
        <f>+IF('Step 2 - Expected Payments'!$E$16+NV203&gt;=0,ROUND(NV203+'Step 2 - Expected Payments'!$E$16,2),"")</f>
        <v>10.59</v>
      </c>
      <c r="NW216" s="25">
        <f>+IF('Step 2 - Expected Payments'!$E$16+NW203&gt;=0,ROUND(NW203+'Step 2 - Expected Payments'!$E$16,2),"")</f>
        <v>7.95</v>
      </c>
      <c r="NX216" s="25">
        <f>+IF('Step 2 - Expected Payments'!$E$16+NX203&gt;=0,ROUND(NX203+'Step 2 - Expected Payments'!$E$16,2),"")</f>
        <v>9.01</v>
      </c>
      <c r="NY216" s="25">
        <f>+IF('Step 2 - Expected Payments'!$E$16+NY203&gt;=0,ROUND(NY203+'Step 2 - Expected Payments'!$E$16,2),"")</f>
        <v>10.07</v>
      </c>
      <c r="NZ216" s="25">
        <f>+IF('Step 2 - Expected Payments'!$E$16+NZ203&gt;=0,ROUND(NZ203+'Step 2 - Expected Payments'!$E$16,2),"")</f>
        <v>8.94</v>
      </c>
      <c r="OA216" s="25">
        <f>+IF('Step 2 - Expected Payments'!$E$16+OA203&gt;=0,ROUND(OA203+'Step 2 - Expected Payments'!$E$16,2),"")</f>
        <v>9.65</v>
      </c>
      <c r="OB216" s="25">
        <f>+IF('Step 2 - Expected Payments'!$E$16+OB203&gt;=0,ROUND(OB203+'Step 2 - Expected Payments'!$E$16,2),"")</f>
        <v>9.84</v>
      </c>
      <c r="OC216" s="25">
        <f>+IF('Step 2 - Expected Payments'!$E$16+OC203&gt;=0,ROUND(OC203+'Step 2 - Expected Payments'!$E$16,2),"")</f>
        <v>8.06</v>
      </c>
      <c r="OD216" s="25">
        <f>+IF('Step 2 - Expected Payments'!$E$16+OD203&gt;=0,ROUND(OD203+'Step 2 - Expected Payments'!$E$16,2),"")</f>
        <v>9.7899999999999991</v>
      </c>
      <c r="OE216" s="25">
        <f>+IF('Step 2 - Expected Payments'!$E$16+OE203&gt;=0,ROUND(OE203+'Step 2 - Expected Payments'!$E$16,2),"")</f>
        <v>6.62</v>
      </c>
      <c r="OF216" s="25">
        <f>+IF('Step 2 - Expected Payments'!$E$16+OF203&gt;=0,ROUND(OF203+'Step 2 - Expected Payments'!$E$16,2),"")</f>
        <v>6.66</v>
      </c>
      <c r="OG216" s="25">
        <f>+IF('Step 2 - Expected Payments'!$E$16+OG203&gt;=0,ROUND(OG203+'Step 2 - Expected Payments'!$E$16,2),"")</f>
        <v>8.0399999999999991</v>
      </c>
      <c r="OH216" s="25">
        <f>+IF('Step 2 - Expected Payments'!$E$16+OH203&gt;=0,ROUND(OH203+'Step 2 - Expected Payments'!$E$16,2),"")</f>
        <v>9.4</v>
      </c>
      <c r="OI216" s="25">
        <f>+IF('Step 2 - Expected Payments'!$E$16+OI203&gt;=0,ROUND(OI203+'Step 2 - Expected Payments'!$E$16,2),"")</f>
        <v>11.14</v>
      </c>
      <c r="OJ216" s="25">
        <f>+IF('Step 2 - Expected Payments'!$E$16+OJ203&gt;=0,ROUND(OJ203+'Step 2 - Expected Payments'!$E$16,2),"")</f>
        <v>7.46</v>
      </c>
      <c r="OK216" s="25">
        <f>+IF('Step 2 - Expected Payments'!$E$16+OK203&gt;=0,ROUND(OK203+'Step 2 - Expected Payments'!$E$16,2),"")</f>
        <v>9.4600000000000009</v>
      </c>
      <c r="OL216" s="25">
        <f>+IF('Step 2 - Expected Payments'!$E$16+OL203&gt;=0,ROUND(OL203+'Step 2 - Expected Payments'!$E$16,2),"")</f>
        <v>6.54</v>
      </c>
      <c r="OM216" s="25">
        <f>+IF('Step 2 - Expected Payments'!$E$16+OM203&gt;=0,ROUND(OM203+'Step 2 - Expected Payments'!$E$16,2),"")</f>
        <v>10.16</v>
      </c>
      <c r="ON216" s="25">
        <f>+IF('Step 2 - Expected Payments'!$E$16+ON203&gt;=0,ROUND(ON203+'Step 2 - Expected Payments'!$E$16,2),"")</f>
        <v>9.59</v>
      </c>
      <c r="OO216" s="25">
        <f>+IF('Step 2 - Expected Payments'!$E$16+OO203&gt;=0,ROUND(OO203+'Step 2 - Expected Payments'!$E$16,2),"")</f>
        <v>8.1999999999999993</v>
      </c>
      <c r="OP216" s="25">
        <f>+IF('Step 2 - Expected Payments'!$E$16+OP203&gt;=0,ROUND(OP203+'Step 2 - Expected Payments'!$E$16,2),"")</f>
        <v>10.53</v>
      </c>
      <c r="OQ216" s="25">
        <f>+IF('Step 2 - Expected Payments'!$E$16+OQ203&gt;=0,ROUND(OQ203+'Step 2 - Expected Payments'!$E$16,2),"")</f>
        <v>9.7899999999999991</v>
      </c>
      <c r="OR216" s="25">
        <f>+IF('Step 2 - Expected Payments'!$E$16+OR203&gt;=0,ROUND(OR203+'Step 2 - Expected Payments'!$E$16,2),"")</f>
        <v>9.16</v>
      </c>
      <c r="OS216" s="25">
        <f>+IF('Step 2 - Expected Payments'!$E$16+OS203&gt;=0,ROUND(OS203+'Step 2 - Expected Payments'!$E$16,2),"")</f>
        <v>8.6999999999999993</v>
      </c>
      <c r="OT216" s="25">
        <f>+IF('Step 2 - Expected Payments'!$E$16+OT203&gt;=0,ROUND(OT203+'Step 2 - Expected Payments'!$E$16,2),"")</f>
        <v>8.8800000000000008</v>
      </c>
      <c r="OU216" s="25">
        <f>+IF('Step 2 - Expected Payments'!$E$16+OU203&gt;=0,ROUND(OU203+'Step 2 - Expected Payments'!$E$16,2),"")</f>
        <v>8.49</v>
      </c>
      <c r="OV216" s="25">
        <f>+IF('Step 2 - Expected Payments'!$E$16+OV203&gt;=0,ROUND(OV203+'Step 2 - Expected Payments'!$E$16,2),"")</f>
        <v>9.51</v>
      </c>
      <c r="OW216" s="25">
        <f>+IF('Step 2 - Expected Payments'!$E$16+OW203&gt;=0,ROUND(OW203+'Step 2 - Expected Payments'!$E$16,2),"")</f>
        <v>10.36</v>
      </c>
      <c r="OX216" s="25">
        <f>+IF('Step 2 - Expected Payments'!$E$16+OX203&gt;=0,ROUND(OX203+'Step 2 - Expected Payments'!$E$16,2),"")</f>
        <v>8.34</v>
      </c>
      <c r="OY216" s="25">
        <f>+IF('Step 2 - Expected Payments'!$E$16+OY203&gt;=0,ROUND(OY203+'Step 2 - Expected Payments'!$E$16,2),"")</f>
        <v>9.24</v>
      </c>
      <c r="OZ216" s="25">
        <f>+IF('Step 2 - Expected Payments'!$E$16+OZ203&gt;=0,ROUND(OZ203+'Step 2 - Expected Payments'!$E$16,2),"")</f>
        <v>8.56</v>
      </c>
      <c r="PA216" s="25">
        <f>+IF('Step 2 - Expected Payments'!$E$16+PA203&gt;=0,ROUND(PA203+'Step 2 - Expected Payments'!$E$16,2),"")</f>
        <v>6.8</v>
      </c>
      <c r="PB216" s="25">
        <f>+IF('Step 2 - Expected Payments'!$E$16+PB203&gt;=0,ROUND(PB203+'Step 2 - Expected Payments'!$E$16,2),"")</f>
        <v>9.1999999999999993</v>
      </c>
      <c r="PC216" s="25">
        <f>+IF('Step 2 - Expected Payments'!$E$16+PC203&gt;=0,ROUND(PC203+'Step 2 - Expected Payments'!$E$16,2),"")</f>
        <v>8.73</v>
      </c>
      <c r="PD216" s="25">
        <f>+IF('Step 2 - Expected Payments'!$E$16+PD203&gt;=0,ROUND(PD203+'Step 2 - Expected Payments'!$E$16,2),"")</f>
        <v>8.17</v>
      </c>
      <c r="PE216" s="25">
        <f>+IF('Step 2 - Expected Payments'!$E$16+PE203&gt;=0,ROUND(PE203+'Step 2 - Expected Payments'!$E$16,2),"")</f>
        <v>8.6999999999999993</v>
      </c>
      <c r="PF216" s="25">
        <f>+IF('Step 2 - Expected Payments'!$E$16+PF203&gt;=0,ROUND(PF203+'Step 2 - Expected Payments'!$E$16,2),"")</f>
        <v>10.43</v>
      </c>
      <c r="PG216" s="25">
        <f>+IF('Step 2 - Expected Payments'!$E$16+PG203&gt;=0,ROUND(PG203+'Step 2 - Expected Payments'!$E$16,2),"")</f>
        <v>9.98</v>
      </c>
      <c r="PH216" s="25">
        <f>+IF('Step 2 - Expected Payments'!$E$16+PH203&gt;=0,ROUND(PH203+'Step 2 - Expected Payments'!$E$16,2),"")</f>
        <v>9.17</v>
      </c>
      <c r="PI216" s="25">
        <f>+IF('Step 2 - Expected Payments'!$E$16+PI203&gt;=0,ROUND(PI203+'Step 2 - Expected Payments'!$E$16,2),"")</f>
        <v>10.19</v>
      </c>
      <c r="PJ216" s="25">
        <f>+IF('Step 2 - Expected Payments'!$E$16+PJ203&gt;=0,ROUND(PJ203+'Step 2 - Expected Payments'!$E$16,2),"")</f>
        <v>9.74</v>
      </c>
      <c r="PK216" s="25">
        <f>+IF('Step 2 - Expected Payments'!$E$16+PK203&gt;=0,ROUND(PK203+'Step 2 - Expected Payments'!$E$16,2),"")</f>
        <v>8.74</v>
      </c>
      <c r="PL216" s="25">
        <f>+IF('Step 2 - Expected Payments'!$E$16+PL203&gt;=0,ROUND(PL203+'Step 2 - Expected Payments'!$E$16,2),"")</f>
        <v>8.6</v>
      </c>
      <c r="PM216" s="25">
        <f>+IF('Step 2 - Expected Payments'!$E$16+PM203&gt;=0,ROUND(PM203+'Step 2 - Expected Payments'!$E$16,2),"")</f>
        <v>8.33</v>
      </c>
      <c r="PN216" s="25">
        <f>+IF('Step 2 - Expected Payments'!$E$16+PN203&gt;=0,ROUND(PN203+'Step 2 - Expected Payments'!$E$16,2),"")</f>
        <v>7.14</v>
      </c>
      <c r="PO216" s="25">
        <f>+IF('Step 2 - Expected Payments'!$E$16+PO203&gt;=0,ROUND(PO203+'Step 2 - Expected Payments'!$E$16,2),"")</f>
        <v>8.52</v>
      </c>
      <c r="PP216" s="25">
        <f>+IF('Step 2 - Expected Payments'!$E$16+PP203&gt;=0,ROUND(PP203+'Step 2 - Expected Payments'!$E$16,2),"")</f>
        <v>10.28</v>
      </c>
      <c r="PQ216" s="25">
        <f>+IF('Step 2 - Expected Payments'!$E$16+PQ203&gt;=0,ROUND(PQ203+'Step 2 - Expected Payments'!$E$16,2),"")</f>
        <v>9.36</v>
      </c>
      <c r="PR216" s="25">
        <f>+IF('Step 2 - Expected Payments'!$E$16+PR203&gt;=0,ROUND(PR203+'Step 2 - Expected Payments'!$E$16,2),"")</f>
        <v>9.5</v>
      </c>
      <c r="PS216" s="25">
        <f>+IF('Step 2 - Expected Payments'!$E$16+PS203&gt;=0,ROUND(PS203+'Step 2 - Expected Payments'!$E$16,2),"")</f>
        <v>7.78</v>
      </c>
      <c r="PT216" s="25">
        <f>+IF('Step 2 - Expected Payments'!$E$16+PT203&gt;=0,ROUND(PT203+'Step 2 - Expected Payments'!$E$16,2),"")</f>
        <v>9.32</v>
      </c>
      <c r="PU216" s="25">
        <f>+IF('Step 2 - Expected Payments'!$E$16+PU203&gt;=0,ROUND(PU203+'Step 2 - Expected Payments'!$E$16,2),"")</f>
        <v>9.7200000000000006</v>
      </c>
      <c r="PV216" s="25">
        <f>+IF('Step 2 - Expected Payments'!$E$16+PV203&gt;=0,ROUND(PV203+'Step 2 - Expected Payments'!$E$16,2),"")</f>
        <v>7.47</v>
      </c>
      <c r="PW216" s="25">
        <f>+IF('Step 2 - Expected Payments'!$E$16+PW203&gt;=0,ROUND(PW203+'Step 2 - Expected Payments'!$E$16,2),"")</f>
        <v>9.4</v>
      </c>
      <c r="PX216" s="25">
        <f>+IF('Step 2 - Expected Payments'!$E$16+PX203&gt;=0,ROUND(PX203+'Step 2 - Expected Payments'!$E$16,2),"")</f>
        <v>7.97</v>
      </c>
      <c r="PY216" s="25">
        <f>+IF('Step 2 - Expected Payments'!$E$16+PY203&gt;=0,ROUND(PY203+'Step 2 - Expected Payments'!$E$16,2),"")</f>
        <v>10.25</v>
      </c>
      <c r="PZ216" s="25">
        <f>+IF('Step 2 - Expected Payments'!$E$16+PZ203&gt;=0,ROUND(PZ203+'Step 2 - Expected Payments'!$E$16,2),"")</f>
        <v>9.27</v>
      </c>
      <c r="QA216" s="25">
        <f>+IF('Step 2 - Expected Payments'!$E$16+QA203&gt;=0,ROUND(QA203+'Step 2 - Expected Payments'!$E$16,2),"")</f>
        <v>9.2100000000000009</v>
      </c>
      <c r="QB216" s="25">
        <f>+IF('Step 2 - Expected Payments'!$E$16+QB203&gt;=0,ROUND(QB203+'Step 2 - Expected Payments'!$E$16,2),"")</f>
        <v>8.81</v>
      </c>
      <c r="QC216" s="25">
        <f>+IF('Step 2 - Expected Payments'!$E$16+QC203&gt;=0,ROUND(QC203+'Step 2 - Expected Payments'!$E$16,2),"")</f>
        <v>8.14</v>
      </c>
      <c r="QD216" s="25">
        <f>+IF('Step 2 - Expected Payments'!$E$16+QD203&gt;=0,ROUND(QD203+'Step 2 - Expected Payments'!$E$16,2),"")</f>
        <v>7.41</v>
      </c>
      <c r="QE216" s="25">
        <f>+IF('Step 2 - Expected Payments'!$E$16+QE203&gt;=0,ROUND(QE203+'Step 2 - Expected Payments'!$E$16,2),"")</f>
        <v>9.43</v>
      </c>
      <c r="QF216" s="25">
        <f>+IF('Step 2 - Expected Payments'!$E$16+QF203&gt;=0,ROUND(QF203+'Step 2 - Expected Payments'!$E$16,2),"")</f>
        <v>10.73</v>
      </c>
      <c r="QG216" s="25">
        <f>+IF('Step 2 - Expected Payments'!$E$16+QG203&gt;=0,ROUND(QG203+'Step 2 - Expected Payments'!$E$16,2),"")</f>
        <v>8.81</v>
      </c>
      <c r="QH216" s="25">
        <f>+IF('Step 2 - Expected Payments'!$E$16+QH203&gt;=0,ROUND(QH203+'Step 2 - Expected Payments'!$E$16,2),"")</f>
        <v>9.2200000000000006</v>
      </c>
      <c r="QI216" s="25">
        <f>+IF('Step 2 - Expected Payments'!$E$16+QI203&gt;=0,ROUND(QI203+'Step 2 - Expected Payments'!$E$16,2),"")</f>
        <v>7.14</v>
      </c>
      <c r="QJ216" s="25">
        <f>+IF('Step 2 - Expected Payments'!$E$16+QJ203&gt;=0,ROUND(QJ203+'Step 2 - Expected Payments'!$E$16,2),"")</f>
        <v>10.54</v>
      </c>
      <c r="QK216" s="25">
        <f>+IF('Step 2 - Expected Payments'!$E$16+QK203&gt;=0,ROUND(QK203+'Step 2 - Expected Payments'!$E$16,2),"")</f>
        <v>9.3000000000000007</v>
      </c>
      <c r="QL216" s="25">
        <f>+IF('Step 2 - Expected Payments'!$E$16+QL203&gt;=0,ROUND(QL203+'Step 2 - Expected Payments'!$E$16,2),"")</f>
        <v>10.68</v>
      </c>
      <c r="QM216" s="25">
        <f>+IF('Step 2 - Expected Payments'!$E$16+QM203&gt;=0,ROUND(QM203+'Step 2 - Expected Payments'!$E$16,2),"")</f>
        <v>10.09</v>
      </c>
      <c r="QN216" s="25">
        <f>+IF('Step 2 - Expected Payments'!$E$16+QN203&gt;=0,ROUND(QN203+'Step 2 - Expected Payments'!$E$16,2),"")</f>
        <v>9.1199999999999992</v>
      </c>
      <c r="QO216" s="25">
        <f>+IF('Step 2 - Expected Payments'!$E$16+QO203&gt;=0,ROUND(QO203+'Step 2 - Expected Payments'!$E$16,2),"")</f>
        <v>10.35</v>
      </c>
      <c r="QP216" s="25">
        <f>+IF('Step 2 - Expected Payments'!$E$16+QP203&gt;=0,ROUND(QP203+'Step 2 - Expected Payments'!$E$16,2),"")</f>
        <v>7.56</v>
      </c>
      <c r="QQ216" s="25">
        <f>+IF('Step 2 - Expected Payments'!$E$16+QQ203&gt;=0,ROUND(QQ203+'Step 2 - Expected Payments'!$E$16,2),"")</f>
        <v>8.6</v>
      </c>
      <c r="QR216" s="25">
        <f>+IF('Step 2 - Expected Payments'!$E$16+QR203&gt;=0,ROUND(QR203+'Step 2 - Expected Payments'!$E$16,2),"")</f>
        <v>9.5399999999999991</v>
      </c>
      <c r="QS216" s="25">
        <f>+IF('Step 2 - Expected Payments'!$E$16+QS203&gt;=0,ROUND(QS203+'Step 2 - Expected Payments'!$E$16,2),"")</f>
        <v>8.59</v>
      </c>
      <c r="QT216" s="25">
        <f>+IF('Step 2 - Expected Payments'!$E$16+QT203&gt;=0,ROUND(QT203+'Step 2 - Expected Payments'!$E$16,2),"")</f>
        <v>7.91</v>
      </c>
      <c r="QU216" s="25">
        <f>+IF('Step 2 - Expected Payments'!$E$16+QU203&gt;=0,ROUND(QU203+'Step 2 - Expected Payments'!$E$16,2),"")</f>
        <v>8.34</v>
      </c>
      <c r="QV216" s="25">
        <f>+IF('Step 2 - Expected Payments'!$E$16+QV203&gt;=0,ROUND(QV203+'Step 2 - Expected Payments'!$E$16,2),"")</f>
        <v>9.9600000000000009</v>
      </c>
      <c r="QW216" s="25">
        <f>+IF('Step 2 - Expected Payments'!$E$16+QW203&gt;=0,ROUND(QW203+'Step 2 - Expected Payments'!$E$16,2),"")</f>
        <v>6.53</v>
      </c>
      <c r="QX216" s="25">
        <f>+IF('Step 2 - Expected Payments'!$E$16+QX203&gt;=0,ROUND(QX203+'Step 2 - Expected Payments'!$E$16,2),"")</f>
        <v>8.36</v>
      </c>
      <c r="QY216" s="25">
        <f>+IF('Step 2 - Expected Payments'!$E$16+QY203&gt;=0,ROUND(QY203+'Step 2 - Expected Payments'!$E$16,2),"")</f>
        <v>9.33</v>
      </c>
      <c r="QZ216" s="25">
        <f>+IF('Step 2 - Expected Payments'!$E$16+QZ203&gt;=0,ROUND(QZ203+'Step 2 - Expected Payments'!$E$16,2),"")</f>
        <v>8.07</v>
      </c>
      <c r="RA216" s="25">
        <f>+IF('Step 2 - Expected Payments'!$E$16+RA203&gt;=0,ROUND(RA203+'Step 2 - Expected Payments'!$E$16,2),"")</f>
        <v>10.86</v>
      </c>
      <c r="RB216" s="25">
        <f>+IF('Step 2 - Expected Payments'!$E$16+RB203&gt;=0,ROUND(RB203+'Step 2 - Expected Payments'!$E$16,2),"")</f>
        <v>8.3000000000000007</v>
      </c>
      <c r="RC216" s="25">
        <f>+IF('Step 2 - Expected Payments'!$E$16+RC203&gt;=0,ROUND(RC203+'Step 2 - Expected Payments'!$E$16,2),"")</f>
        <v>8.2200000000000006</v>
      </c>
      <c r="RD216" s="25">
        <f>+IF('Step 2 - Expected Payments'!$E$16+RD203&gt;=0,ROUND(RD203+'Step 2 - Expected Payments'!$E$16,2),"")</f>
        <v>8.34</v>
      </c>
      <c r="RE216" s="25">
        <f>+IF('Step 2 - Expected Payments'!$E$16+RE203&gt;=0,ROUND(RE203+'Step 2 - Expected Payments'!$E$16,2),"")</f>
        <v>7.75</v>
      </c>
      <c r="RF216" s="25">
        <f>+IF('Step 2 - Expected Payments'!$E$16+RF203&gt;=0,ROUND(RF203+'Step 2 - Expected Payments'!$E$16,2),"")</f>
        <v>8.26</v>
      </c>
      <c r="RG216" s="25">
        <f>+IF('Step 2 - Expected Payments'!$E$16+RG203&gt;=0,ROUND(RG203+'Step 2 - Expected Payments'!$E$16,2),"")</f>
        <v>6.68</v>
      </c>
      <c r="RH216" s="25">
        <f>+IF('Step 2 - Expected Payments'!$E$16+RH203&gt;=0,ROUND(RH203+'Step 2 - Expected Payments'!$E$16,2),"")</f>
        <v>8.44</v>
      </c>
      <c r="RI216" s="25">
        <f>+IF('Step 2 - Expected Payments'!$E$16+RI203&gt;=0,ROUND(RI203+'Step 2 - Expected Payments'!$E$16,2),"")</f>
        <v>9.94</v>
      </c>
      <c r="RJ216" s="25">
        <f>+IF('Step 2 - Expected Payments'!$E$16+RJ203&gt;=0,ROUND(RJ203+'Step 2 - Expected Payments'!$E$16,2),"")</f>
        <v>9.76</v>
      </c>
      <c r="RK216" s="25">
        <f>+IF('Step 2 - Expected Payments'!$E$16+RK203&gt;=0,ROUND(RK203+'Step 2 - Expected Payments'!$E$16,2),"")</f>
        <v>8.67</v>
      </c>
      <c r="RL216" s="25">
        <f>+IF('Step 2 - Expected Payments'!$E$16+RL203&gt;=0,ROUND(RL203+'Step 2 - Expected Payments'!$E$16,2),"")</f>
        <v>7.74</v>
      </c>
      <c r="RM216" s="25">
        <f>+IF('Step 2 - Expected Payments'!$E$16+RM203&gt;=0,ROUND(RM203+'Step 2 - Expected Payments'!$E$16,2),"")</f>
        <v>8.57</v>
      </c>
      <c r="RN216" s="25">
        <f>+IF('Step 2 - Expected Payments'!$E$16+RN203&gt;=0,ROUND(RN203+'Step 2 - Expected Payments'!$E$16,2),"")</f>
        <v>8.69</v>
      </c>
      <c r="RO216" s="25">
        <f>+IF('Step 2 - Expected Payments'!$E$16+RO203&gt;=0,ROUND(RO203+'Step 2 - Expected Payments'!$E$16,2),"")</f>
        <v>9.41</v>
      </c>
      <c r="RP216" s="25">
        <f>+IF('Step 2 - Expected Payments'!$E$16+RP203&gt;=0,ROUND(RP203+'Step 2 - Expected Payments'!$E$16,2),"")</f>
        <v>7.71</v>
      </c>
      <c r="RQ216" s="25">
        <f>+IF('Step 2 - Expected Payments'!$E$16+RQ203&gt;=0,ROUND(RQ203+'Step 2 - Expected Payments'!$E$16,2),"")</f>
        <v>9.73</v>
      </c>
      <c r="RR216" s="25">
        <f>+IF('Step 2 - Expected Payments'!$E$16+RR203&gt;=0,ROUND(RR203+'Step 2 - Expected Payments'!$E$16,2),"")</f>
        <v>7.5</v>
      </c>
      <c r="RS216" s="25">
        <f>+IF('Step 2 - Expected Payments'!$E$16+RS203&gt;=0,ROUND(RS203+'Step 2 - Expected Payments'!$E$16,2),"")</f>
        <v>9.4</v>
      </c>
      <c r="RT216" s="25">
        <f>+IF('Step 2 - Expected Payments'!$E$16+RT203&gt;=0,ROUND(RT203+'Step 2 - Expected Payments'!$E$16,2),"")</f>
        <v>10.210000000000001</v>
      </c>
      <c r="RU216" s="25">
        <f>+IF('Step 2 - Expected Payments'!$E$16+RU203&gt;=0,ROUND(RU203+'Step 2 - Expected Payments'!$E$16,2),"")</f>
        <v>7.59</v>
      </c>
      <c r="RV216" s="25">
        <f>+IF('Step 2 - Expected Payments'!$E$16+RV203&gt;=0,ROUND(RV203+'Step 2 - Expected Payments'!$E$16,2),"")</f>
        <v>9.4</v>
      </c>
      <c r="RW216" s="25">
        <f>+IF('Step 2 - Expected Payments'!$E$16+RW203&gt;=0,ROUND(RW203+'Step 2 - Expected Payments'!$E$16,2),"")</f>
        <v>7.39</v>
      </c>
      <c r="RX216" s="25">
        <f>+IF('Step 2 - Expected Payments'!$E$16+RX203&gt;=0,ROUND(RX203+'Step 2 - Expected Payments'!$E$16,2),"")</f>
        <v>10.14</v>
      </c>
      <c r="RY216" s="25">
        <f>+IF('Step 2 - Expected Payments'!$E$16+RY203&gt;=0,ROUND(RY203+'Step 2 - Expected Payments'!$E$16,2),"")</f>
        <v>9.39</v>
      </c>
      <c r="RZ216" s="25">
        <f>+IF('Step 2 - Expected Payments'!$E$16+RZ203&gt;=0,ROUND(RZ203+'Step 2 - Expected Payments'!$E$16,2),"")</f>
        <v>8.31</v>
      </c>
      <c r="SA216" s="25">
        <f>+IF('Step 2 - Expected Payments'!$E$16+SA203&gt;=0,ROUND(SA203+'Step 2 - Expected Payments'!$E$16,2),"")</f>
        <v>9.2899999999999991</v>
      </c>
      <c r="SB216" s="25">
        <f>+IF('Step 2 - Expected Payments'!$E$16+SB203&gt;=0,ROUND(SB203+'Step 2 - Expected Payments'!$E$16,2),"")</f>
        <v>8.9600000000000009</v>
      </c>
      <c r="SC216" s="25">
        <f>+IF('Step 2 - Expected Payments'!$E$16+SC203&gt;=0,ROUND(SC203+'Step 2 - Expected Payments'!$E$16,2),"")</f>
        <v>7.22</v>
      </c>
      <c r="SD216" s="25">
        <f>+IF('Step 2 - Expected Payments'!$E$16+SD203&gt;=0,ROUND(SD203+'Step 2 - Expected Payments'!$E$16,2),"")</f>
        <v>9.0299999999999994</v>
      </c>
      <c r="SE216" s="25">
        <f>+IF('Step 2 - Expected Payments'!$E$16+SE203&gt;=0,ROUND(SE203+'Step 2 - Expected Payments'!$E$16,2),"")</f>
        <v>8.67</v>
      </c>
      <c r="SF216" s="25">
        <f>+IF('Step 2 - Expected Payments'!$E$16+SF203&gt;=0,ROUND(SF203+'Step 2 - Expected Payments'!$E$16,2),"")</f>
        <v>9.91</v>
      </c>
      <c r="SG216" s="25">
        <f>+IF('Step 2 - Expected Payments'!$E$16+SG203&gt;=0,ROUND(SG203+'Step 2 - Expected Payments'!$E$16,2),"")</f>
        <v>7.91</v>
      </c>
    </row>
    <row r="217" spans="1:501">
      <c r="A217" t="s">
        <v>518</v>
      </c>
      <c r="B217">
        <f>+IF('Step 1-Farm Data'!$E$62+'simulations soy farm1 '!B212&gt;=0,ROUND('simulations soy farm1 '!B212+'Step 1-Farm Data'!$E$62,1),"")</f>
        <v>55.2</v>
      </c>
      <c r="C217">
        <f>+IF('Step 1-Farm Data'!$E$62+'simulations soy farm1 '!C212&gt;=0,ROUND('simulations soy farm1 '!C212+'Step 1-Farm Data'!$E$62,1),"")</f>
        <v>48.2</v>
      </c>
      <c r="D217">
        <f>+IF('Step 1-Farm Data'!$E$62+'simulations soy farm1 '!D212&gt;=0,ROUND('simulations soy farm1 '!D212+'Step 1-Farm Data'!$E$62,1),"")</f>
        <v>56.2</v>
      </c>
      <c r="E217">
        <f>+IF('Step 1-Farm Data'!$E$62+'simulations soy farm1 '!E212&gt;=0,ROUND('simulations soy farm1 '!E212+'Step 1-Farm Data'!$E$62,1),"")</f>
        <v>49.9</v>
      </c>
      <c r="F217">
        <f>+IF('Step 1-Farm Data'!$E$62+'simulations soy farm1 '!F212&gt;=0,ROUND('simulations soy farm1 '!F212+'Step 1-Farm Data'!$E$62,1),"")</f>
        <v>43.6</v>
      </c>
      <c r="G217">
        <f>+IF('Step 1-Farm Data'!$E$62+'simulations soy farm1 '!G212&gt;=0,ROUND('simulations soy farm1 '!G212+'Step 1-Farm Data'!$E$62,1),"")</f>
        <v>49.8</v>
      </c>
      <c r="H217">
        <f>+IF('Step 1-Farm Data'!$E$62+'simulations soy farm1 '!H212&gt;=0,ROUND('simulations soy farm1 '!H212+'Step 1-Farm Data'!$E$62,1),"")</f>
        <v>53</v>
      </c>
      <c r="I217">
        <f>+IF('Step 1-Farm Data'!$E$62+'simulations soy farm1 '!I212&gt;=0,ROUND('simulations soy farm1 '!I212+'Step 1-Farm Data'!$E$62,1),"")</f>
        <v>47.4</v>
      </c>
      <c r="J217">
        <f>+IF('Step 1-Farm Data'!$E$62+'simulations soy farm1 '!J212&gt;=0,ROUND('simulations soy farm1 '!J212+'Step 1-Farm Data'!$E$62,1),"")</f>
        <v>57.4</v>
      </c>
      <c r="K217">
        <f>+IF('Step 1-Farm Data'!$E$62+'simulations soy farm1 '!K212&gt;=0,ROUND('simulations soy farm1 '!K212+'Step 1-Farm Data'!$E$62,1),"")</f>
        <v>52.6</v>
      </c>
      <c r="L217">
        <f>+IF('Step 1-Farm Data'!$E$62+'simulations soy farm1 '!L212&gt;=0,ROUND('simulations soy farm1 '!L212+'Step 1-Farm Data'!$E$62,1),"")</f>
        <v>50.1</v>
      </c>
      <c r="M217">
        <f>+IF('Step 1-Farm Data'!$E$62+'simulations soy farm1 '!M212&gt;=0,ROUND('simulations soy farm1 '!M212+'Step 1-Farm Data'!$E$62,1),"")</f>
        <v>55.1</v>
      </c>
      <c r="N217">
        <f>+IF('Step 1-Farm Data'!$E$62+'simulations soy farm1 '!N212&gt;=0,ROUND('simulations soy farm1 '!N212+'Step 1-Farm Data'!$E$62,1),"")</f>
        <v>49.8</v>
      </c>
      <c r="O217">
        <f>+IF('Step 1-Farm Data'!$E$62+'simulations soy farm1 '!O212&gt;=0,ROUND('simulations soy farm1 '!O212+'Step 1-Farm Data'!$E$62,1),"")</f>
        <v>43.6</v>
      </c>
      <c r="P217">
        <f>+IF('Step 1-Farm Data'!$E$62+'simulations soy farm1 '!P212&gt;=0,ROUND('simulations soy farm1 '!P212+'Step 1-Farm Data'!$E$62,1),"")</f>
        <v>51.5</v>
      </c>
      <c r="Q217">
        <f>+IF('Step 1-Farm Data'!$E$62+'simulations soy farm1 '!Q212&gt;=0,ROUND('simulations soy farm1 '!Q212+'Step 1-Farm Data'!$E$62,1),"")</f>
        <v>52.1</v>
      </c>
      <c r="R217">
        <f>+IF('Step 1-Farm Data'!$E$62+'simulations soy farm1 '!R212&gt;=0,ROUND('simulations soy farm1 '!R212+'Step 1-Farm Data'!$E$62,1),"")</f>
        <v>49.9</v>
      </c>
      <c r="S217">
        <f>+IF('Step 1-Farm Data'!$E$62+'simulations soy farm1 '!S212&gt;=0,ROUND('simulations soy farm1 '!S212+'Step 1-Farm Data'!$E$62,1),"")</f>
        <v>47.8</v>
      </c>
      <c r="T217">
        <f>+IF('Step 1-Farm Data'!$E$62+'simulations soy farm1 '!T212&gt;=0,ROUND('simulations soy farm1 '!T212+'Step 1-Farm Data'!$E$62,1),"")</f>
        <v>50.4</v>
      </c>
      <c r="U217">
        <f>+IF('Step 1-Farm Data'!$E$62+'simulations soy farm1 '!U212&gt;=0,ROUND('simulations soy farm1 '!U212+'Step 1-Farm Data'!$E$62,1),"")</f>
        <v>48.8</v>
      </c>
      <c r="V217">
        <f>+IF('Step 1-Farm Data'!$E$62+'simulations soy farm1 '!V212&gt;=0,ROUND('simulations soy farm1 '!V212+'Step 1-Farm Data'!$E$62,1),"")</f>
        <v>47.7</v>
      </c>
      <c r="W217">
        <f>+IF('Step 1-Farm Data'!$E$62+'simulations soy farm1 '!W212&gt;=0,ROUND('simulations soy farm1 '!W212+'Step 1-Farm Data'!$E$62,1),"")</f>
        <v>49.7</v>
      </c>
      <c r="X217">
        <f>+IF('Step 1-Farm Data'!$E$62+'simulations soy farm1 '!X212&gt;=0,ROUND('simulations soy farm1 '!X212+'Step 1-Farm Data'!$E$62,1),"")</f>
        <v>45.3</v>
      </c>
      <c r="Y217">
        <f>+IF('Step 1-Farm Data'!$E$62+'simulations soy farm1 '!Y212&gt;=0,ROUND('simulations soy farm1 '!Y212+'Step 1-Farm Data'!$E$62,1),"")</f>
        <v>45.2</v>
      </c>
      <c r="Z217">
        <f>+IF('Step 1-Farm Data'!$E$62+'simulations soy farm1 '!Z212&gt;=0,ROUND('simulations soy farm1 '!Z212+'Step 1-Farm Data'!$E$62,1),"")</f>
        <v>55.2</v>
      </c>
      <c r="AA217">
        <f>+IF('Step 1-Farm Data'!$E$62+'simulations soy farm1 '!AA212&gt;=0,ROUND('simulations soy farm1 '!AA212+'Step 1-Farm Data'!$E$62,1),"")</f>
        <v>49</v>
      </c>
      <c r="AB217">
        <f>+IF('Step 1-Farm Data'!$E$62+'simulations soy farm1 '!AB212&gt;=0,ROUND('simulations soy farm1 '!AB212+'Step 1-Farm Data'!$E$62,1),"")</f>
        <v>52.9</v>
      </c>
      <c r="AC217">
        <f>+IF('Step 1-Farm Data'!$E$62+'simulations soy farm1 '!AC212&gt;=0,ROUND('simulations soy farm1 '!AC212+'Step 1-Farm Data'!$E$62,1),"")</f>
        <v>52.5</v>
      </c>
      <c r="AD217">
        <f>+IF('Step 1-Farm Data'!$E$62+'simulations soy farm1 '!AD212&gt;=0,ROUND('simulations soy farm1 '!AD212+'Step 1-Farm Data'!$E$62,1),"")</f>
        <v>56.3</v>
      </c>
      <c r="AE217">
        <f>+IF('Step 1-Farm Data'!$E$62+'simulations soy farm1 '!AE212&gt;=0,ROUND('simulations soy farm1 '!AE212+'Step 1-Farm Data'!$E$62,1),"")</f>
        <v>49.2</v>
      </c>
      <c r="AF217">
        <f>+IF('Step 1-Farm Data'!$E$62+'simulations soy farm1 '!AF212&gt;=0,ROUND('simulations soy farm1 '!AF212+'Step 1-Farm Data'!$E$62,1),"")</f>
        <v>47.6</v>
      </c>
      <c r="AG217">
        <f>+IF('Step 1-Farm Data'!$E$62+'simulations soy farm1 '!AG212&gt;=0,ROUND('simulations soy farm1 '!AG212+'Step 1-Farm Data'!$E$62,1),"")</f>
        <v>49.2</v>
      </c>
      <c r="AH217">
        <f>+IF('Step 1-Farm Data'!$E$62+'simulations soy farm1 '!AH212&gt;=0,ROUND('simulations soy farm1 '!AH212+'Step 1-Farm Data'!$E$62,1),"")</f>
        <v>46.2</v>
      </c>
      <c r="AI217">
        <f>+IF('Step 1-Farm Data'!$E$62+'simulations soy farm1 '!AI212&gt;=0,ROUND('simulations soy farm1 '!AI212+'Step 1-Farm Data'!$E$62,1),"")</f>
        <v>49.4</v>
      </c>
      <c r="AJ217">
        <f>+IF('Step 1-Farm Data'!$E$62+'simulations soy farm1 '!AJ212&gt;=0,ROUND('simulations soy farm1 '!AJ212+'Step 1-Farm Data'!$E$62,1),"")</f>
        <v>53.5</v>
      </c>
      <c r="AK217">
        <f>+IF('Step 1-Farm Data'!$E$62+'simulations soy farm1 '!AK212&gt;=0,ROUND('simulations soy farm1 '!AK212+'Step 1-Farm Data'!$E$62,1),"")</f>
        <v>49.9</v>
      </c>
      <c r="AL217">
        <f>+IF('Step 1-Farm Data'!$E$62+'simulations soy farm1 '!AL212&gt;=0,ROUND('simulations soy farm1 '!AL212+'Step 1-Farm Data'!$E$62,1),"")</f>
        <v>48.4</v>
      </c>
      <c r="AM217">
        <f>+IF('Step 1-Farm Data'!$E$62+'simulations soy farm1 '!AM212&gt;=0,ROUND('simulations soy farm1 '!AM212+'Step 1-Farm Data'!$E$62,1),"")</f>
        <v>50.6</v>
      </c>
      <c r="AN217">
        <f>+IF('Step 1-Farm Data'!$E$62+'simulations soy farm1 '!AN212&gt;=0,ROUND('simulations soy farm1 '!AN212+'Step 1-Farm Data'!$E$62,1),"")</f>
        <v>49.1</v>
      </c>
      <c r="AO217">
        <f>+IF('Step 1-Farm Data'!$E$62+'simulations soy farm1 '!AO212&gt;=0,ROUND('simulations soy farm1 '!AO212+'Step 1-Farm Data'!$E$62,1),"")</f>
        <v>46.8</v>
      </c>
      <c r="AP217">
        <f>+IF('Step 1-Farm Data'!$E$62+'simulations soy farm1 '!AP212&gt;=0,ROUND('simulations soy farm1 '!AP212+'Step 1-Farm Data'!$E$62,1),"")</f>
        <v>52.1</v>
      </c>
      <c r="AQ217">
        <f>+IF('Step 1-Farm Data'!$E$62+'simulations soy farm1 '!AQ212&gt;=0,ROUND('simulations soy farm1 '!AQ212+'Step 1-Farm Data'!$E$62,1),"")</f>
        <v>49.8</v>
      </c>
      <c r="AR217">
        <f>+IF('Step 1-Farm Data'!$E$62+'simulations soy farm1 '!AR212&gt;=0,ROUND('simulations soy farm1 '!AR212+'Step 1-Farm Data'!$E$62,1),"")</f>
        <v>54.1</v>
      </c>
      <c r="AS217">
        <f>+IF('Step 1-Farm Data'!$E$62+'simulations soy farm1 '!AS212&gt;=0,ROUND('simulations soy farm1 '!AS212+'Step 1-Farm Data'!$E$62,1),"")</f>
        <v>51.2</v>
      </c>
      <c r="AT217">
        <f>+IF('Step 1-Farm Data'!$E$62+'simulations soy farm1 '!AT212&gt;=0,ROUND('simulations soy farm1 '!AT212+'Step 1-Farm Data'!$E$62,1),"")</f>
        <v>54.3</v>
      </c>
      <c r="AU217">
        <f>+IF('Step 1-Farm Data'!$E$62+'simulations soy farm1 '!AU212&gt;=0,ROUND('simulations soy farm1 '!AU212+'Step 1-Farm Data'!$E$62,1),"")</f>
        <v>50</v>
      </c>
      <c r="AV217">
        <f>+IF('Step 1-Farm Data'!$E$62+'simulations soy farm1 '!AV212&gt;=0,ROUND('simulations soy farm1 '!AV212+'Step 1-Farm Data'!$E$62,1),"")</f>
        <v>56</v>
      </c>
      <c r="AW217">
        <f>+IF('Step 1-Farm Data'!$E$62+'simulations soy farm1 '!AW212&gt;=0,ROUND('simulations soy farm1 '!AW212+'Step 1-Farm Data'!$E$62,1),"")</f>
        <v>52</v>
      </c>
      <c r="AX217">
        <f>+IF('Step 1-Farm Data'!$E$62+'simulations soy farm1 '!AX212&gt;=0,ROUND('simulations soy farm1 '!AX212+'Step 1-Farm Data'!$E$62,1),"")</f>
        <v>50.9</v>
      </c>
      <c r="AY217">
        <f>+IF('Step 1-Farm Data'!$E$62+'simulations soy farm1 '!AY212&gt;=0,ROUND('simulations soy farm1 '!AY212+'Step 1-Farm Data'!$E$62,1),"")</f>
        <v>51.1</v>
      </c>
      <c r="AZ217">
        <f>+IF('Step 1-Farm Data'!$E$62+'simulations soy farm1 '!AZ212&gt;=0,ROUND('simulations soy farm1 '!AZ212+'Step 1-Farm Data'!$E$62,1),"")</f>
        <v>46.5</v>
      </c>
      <c r="BA217">
        <f>+IF('Step 1-Farm Data'!$E$62+'simulations soy farm1 '!BA212&gt;=0,ROUND('simulations soy farm1 '!BA212+'Step 1-Farm Data'!$E$62,1),"")</f>
        <v>56.9</v>
      </c>
      <c r="BB217">
        <f>+IF('Step 1-Farm Data'!$E$62+'simulations soy farm1 '!BB212&gt;=0,ROUND('simulations soy farm1 '!BB212+'Step 1-Farm Data'!$E$62,1),"")</f>
        <v>51.1</v>
      </c>
      <c r="BC217">
        <f>+IF('Step 1-Farm Data'!$E$62+'simulations soy farm1 '!BC212&gt;=0,ROUND('simulations soy farm1 '!BC212+'Step 1-Farm Data'!$E$62,1),"")</f>
        <v>52</v>
      </c>
      <c r="BD217">
        <f>+IF('Step 1-Farm Data'!$E$62+'simulations soy farm1 '!BD212&gt;=0,ROUND('simulations soy farm1 '!BD212+'Step 1-Farm Data'!$E$62,1),"")</f>
        <v>51.3</v>
      </c>
      <c r="BE217">
        <f>+IF('Step 1-Farm Data'!$E$62+'simulations soy farm1 '!BE212&gt;=0,ROUND('simulations soy farm1 '!BE212+'Step 1-Farm Data'!$E$62,1),"")</f>
        <v>48.7</v>
      </c>
      <c r="BF217">
        <f>+IF('Step 1-Farm Data'!$E$62+'simulations soy farm1 '!BF212&gt;=0,ROUND('simulations soy farm1 '!BF212+'Step 1-Farm Data'!$E$62,1),"")</f>
        <v>47.3</v>
      </c>
      <c r="BG217">
        <f>+IF('Step 1-Farm Data'!$E$62+'simulations soy farm1 '!BG212&gt;=0,ROUND('simulations soy farm1 '!BG212+'Step 1-Farm Data'!$E$62,1),"")</f>
        <v>48.9</v>
      </c>
      <c r="BH217">
        <f>+IF('Step 1-Farm Data'!$E$62+'simulations soy farm1 '!BH212&gt;=0,ROUND('simulations soy farm1 '!BH212+'Step 1-Farm Data'!$E$62,1),"")</f>
        <v>51.4</v>
      </c>
      <c r="BI217">
        <f>+IF('Step 1-Farm Data'!$E$62+'simulations soy farm1 '!BI212&gt;=0,ROUND('simulations soy farm1 '!BI212+'Step 1-Farm Data'!$E$62,1),"")</f>
        <v>48.6</v>
      </c>
      <c r="BJ217">
        <f>+IF('Step 1-Farm Data'!$E$62+'simulations soy farm1 '!BJ212&gt;=0,ROUND('simulations soy farm1 '!BJ212+'Step 1-Farm Data'!$E$62,1),"")</f>
        <v>46.1</v>
      </c>
      <c r="BK217">
        <f>+IF('Step 1-Farm Data'!$E$62+'simulations soy farm1 '!BK212&gt;=0,ROUND('simulations soy farm1 '!BK212+'Step 1-Farm Data'!$E$62,1),"")</f>
        <v>52.5</v>
      </c>
      <c r="BL217">
        <f>+IF('Step 1-Farm Data'!$E$62+'simulations soy farm1 '!BL212&gt;=0,ROUND('simulations soy farm1 '!BL212+'Step 1-Farm Data'!$E$62,1),"")</f>
        <v>49.1</v>
      </c>
      <c r="BM217">
        <f>+IF('Step 1-Farm Data'!$E$62+'simulations soy farm1 '!BM212&gt;=0,ROUND('simulations soy farm1 '!BM212+'Step 1-Farm Data'!$E$62,1),"")</f>
        <v>45.6</v>
      </c>
      <c r="BN217">
        <f>+IF('Step 1-Farm Data'!$E$62+'simulations soy farm1 '!BN212&gt;=0,ROUND('simulations soy farm1 '!BN212+'Step 1-Farm Data'!$E$62,1),"")</f>
        <v>58.2</v>
      </c>
      <c r="BO217">
        <f>+IF('Step 1-Farm Data'!$E$62+'simulations soy farm1 '!BO212&gt;=0,ROUND('simulations soy farm1 '!BO212+'Step 1-Farm Data'!$E$62,1),"")</f>
        <v>51.3</v>
      </c>
      <c r="BP217">
        <f>+IF('Step 1-Farm Data'!$E$62+'simulations soy farm1 '!BP212&gt;=0,ROUND('simulations soy farm1 '!BP212+'Step 1-Farm Data'!$E$62,1),"")</f>
        <v>60.3</v>
      </c>
      <c r="BQ217">
        <f>+IF('Step 1-Farm Data'!$E$62+'simulations soy farm1 '!BQ212&gt;=0,ROUND('simulations soy farm1 '!BQ212+'Step 1-Farm Data'!$E$62,1),"")</f>
        <v>45.8</v>
      </c>
      <c r="BR217">
        <f>+IF('Step 1-Farm Data'!$E$62+'simulations soy farm1 '!BR212&gt;=0,ROUND('simulations soy farm1 '!BR212+'Step 1-Farm Data'!$E$62,1),"")</f>
        <v>50.2</v>
      </c>
      <c r="BS217">
        <f>+IF('Step 1-Farm Data'!$E$62+'simulations soy farm1 '!BS212&gt;=0,ROUND('simulations soy farm1 '!BS212+'Step 1-Farm Data'!$E$62,1),"")</f>
        <v>43.1</v>
      </c>
      <c r="BT217">
        <f>+IF('Step 1-Farm Data'!$E$62+'simulations soy farm1 '!BT212&gt;=0,ROUND('simulations soy farm1 '!BT212+'Step 1-Farm Data'!$E$62,1),"")</f>
        <v>53.4</v>
      </c>
      <c r="BU217">
        <f>+IF('Step 1-Farm Data'!$E$62+'simulations soy farm1 '!BU212&gt;=0,ROUND('simulations soy farm1 '!BU212+'Step 1-Farm Data'!$E$62,1),"")</f>
        <v>48.5</v>
      </c>
      <c r="BV217">
        <f>+IF('Step 1-Farm Data'!$E$62+'simulations soy farm1 '!BV212&gt;=0,ROUND('simulations soy farm1 '!BV212+'Step 1-Farm Data'!$E$62,1),"")</f>
        <v>47.9</v>
      </c>
      <c r="BW217">
        <f>+IF('Step 1-Farm Data'!$E$62+'simulations soy farm1 '!BW212&gt;=0,ROUND('simulations soy farm1 '!BW212+'Step 1-Farm Data'!$E$62,1),"")</f>
        <v>55.4</v>
      </c>
      <c r="BX217">
        <f>+IF('Step 1-Farm Data'!$E$62+'simulations soy farm1 '!BX212&gt;=0,ROUND('simulations soy farm1 '!BX212+'Step 1-Farm Data'!$E$62,1),"")</f>
        <v>51.3</v>
      </c>
      <c r="BY217">
        <f>+IF('Step 1-Farm Data'!$E$62+'simulations soy farm1 '!BY212&gt;=0,ROUND('simulations soy farm1 '!BY212+'Step 1-Farm Data'!$E$62,1),"")</f>
        <v>54</v>
      </c>
      <c r="BZ217">
        <f>+IF('Step 1-Farm Data'!$E$62+'simulations soy farm1 '!BZ212&gt;=0,ROUND('simulations soy farm1 '!BZ212+'Step 1-Farm Data'!$E$62,1),"")</f>
        <v>46</v>
      </c>
      <c r="CA217">
        <f>+IF('Step 1-Farm Data'!$E$62+'simulations soy farm1 '!CA212&gt;=0,ROUND('simulations soy farm1 '!CA212+'Step 1-Farm Data'!$E$62,1),"")</f>
        <v>48.8</v>
      </c>
      <c r="CB217">
        <f>+IF('Step 1-Farm Data'!$E$62+'simulations soy farm1 '!CB212&gt;=0,ROUND('simulations soy farm1 '!CB212+'Step 1-Farm Data'!$E$62,1),"")</f>
        <v>51.7</v>
      </c>
      <c r="CC217">
        <f>+IF('Step 1-Farm Data'!$E$62+'simulations soy farm1 '!CC212&gt;=0,ROUND('simulations soy farm1 '!CC212+'Step 1-Farm Data'!$E$62,1),"")</f>
        <v>48.5</v>
      </c>
      <c r="CD217">
        <f>+IF('Step 1-Farm Data'!$E$62+'simulations soy farm1 '!CD212&gt;=0,ROUND('simulations soy farm1 '!CD212+'Step 1-Farm Data'!$E$62,1),"")</f>
        <v>52.9</v>
      </c>
      <c r="CE217">
        <f>+IF('Step 1-Farm Data'!$E$62+'simulations soy farm1 '!CE212&gt;=0,ROUND('simulations soy farm1 '!CE212+'Step 1-Farm Data'!$E$62,1),"")</f>
        <v>51.1</v>
      </c>
      <c r="CF217">
        <f>+IF('Step 1-Farm Data'!$E$62+'simulations soy farm1 '!CF212&gt;=0,ROUND('simulations soy farm1 '!CF212+'Step 1-Farm Data'!$E$62,1),"")</f>
        <v>57.5</v>
      </c>
      <c r="CG217">
        <f>+IF('Step 1-Farm Data'!$E$62+'simulations soy farm1 '!CG212&gt;=0,ROUND('simulations soy farm1 '!CG212+'Step 1-Farm Data'!$E$62,1),"")</f>
        <v>49.3</v>
      </c>
      <c r="CH217">
        <f>+IF('Step 1-Farm Data'!$E$62+'simulations soy farm1 '!CH212&gt;=0,ROUND('simulations soy farm1 '!CH212+'Step 1-Farm Data'!$E$62,1),"")</f>
        <v>52.4</v>
      </c>
      <c r="CI217">
        <f>+IF('Step 1-Farm Data'!$E$62+'simulations soy farm1 '!CI212&gt;=0,ROUND('simulations soy farm1 '!CI212+'Step 1-Farm Data'!$E$62,1),"")</f>
        <v>49.9</v>
      </c>
      <c r="CJ217">
        <f>+IF('Step 1-Farm Data'!$E$62+'simulations soy farm1 '!CJ212&gt;=0,ROUND('simulations soy farm1 '!CJ212+'Step 1-Farm Data'!$E$62,1),"")</f>
        <v>51.2</v>
      </c>
      <c r="CK217">
        <f>+IF('Step 1-Farm Data'!$E$62+'simulations soy farm1 '!CK212&gt;=0,ROUND('simulations soy farm1 '!CK212+'Step 1-Farm Data'!$E$62,1),"")</f>
        <v>49.9</v>
      </c>
      <c r="CL217">
        <f>+IF('Step 1-Farm Data'!$E$62+'simulations soy farm1 '!CL212&gt;=0,ROUND('simulations soy farm1 '!CL212+'Step 1-Farm Data'!$E$62,1),"")</f>
        <v>42.3</v>
      </c>
      <c r="CM217">
        <f>+IF('Step 1-Farm Data'!$E$62+'simulations soy farm1 '!CM212&gt;=0,ROUND('simulations soy farm1 '!CM212+'Step 1-Farm Data'!$E$62,1),"")</f>
        <v>52.4</v>
      </c>
      <c r="CN217">
        <f>+IF('Step 1-Farm Data'!$E$62+'simulations soy farm1 '!CN212&gt;=0,ROUND('simulations soy farm1 '!CN212+'Step 1-Farm Data'!$E$62,1),"")</f>
        <v>42.7</v>
      </c>
      <c r="CO217">
        <f>+IF('Step 1-Farm Data'!$E$62+'simulations soy farm1 '!CO212&gt;=0,ROUND('simulations soy farm1 '!CO212+'Step 1-Farm Data'!$E$62,1),"")</f>
        <v>50.6</v>
      </c>
      <c r="CP217">
        <f>+IF('Step 1-Farm Data'!$E$62+'simulations soy farm1 '!CP212&gt;=0,ROUND('simulations soy farm1 '!CP212+'Step 1-Farm Data'!$E$62,1),"")</f>
        <v>57.5</v>
      </c>
      <c r="CQ217">
        <f>+IF('Step 1-Farm Data'!$E$62+'simulations soy farm1 '!CQ212&gt;=0,ROUND('simulations soy farm1 '!CQ212+'Step 1-Farm Data'!$E$62,1),"")</f>
        <v>51</v>
      </c>
      <c r="CR217">
        <f>+IF('Step 1-Farm Data'!$E$62+'simulations soy farm1 '!CR212&gt;=0,ROUND('simulations soy farm1 '!CR212+'Step 1-Farm Data'!$E$62,1),"")</f>
        <v>44.6</v>
      </c>
      <c r="CS217">
        <f>+IF('Step 1-Farm Data'!$E$62+'simulations soy farm1 '!CS212&gt;=0,ROUND('simulations soy farm1 '!CS212+'Step 1-Farm Data'!$E$62,1),"")</f>
        <v>47.5</v>
      </c>
      <c r="CT217">
        <f>+IF('Step 1-Farm Data'!$E$62+'simulations soy farm1 '!CT212&gt;=0,ROUND('simulations soy farm1 '!CT212+'Step 1-Farm Data'!$E$62,1),"")</f>
        <v>50</v>
      </c>
      <c r="CU217">
        <f>+IF('Step 1-Farm Data'!$E$62+'simulations soy farm1 '!CU212&gt;=0,ROUND('simulations soy farm1 '!CU212+'Step 1-Farm Data'!$E$62,1),"")</f>
        <v>50.1</v>
      </c>
      <c r="CV217">
        <f>+IF('Step 1-Farm Data'!$E$62+'simulations soy farm1 '!CV212&gt;=0,ROUND('simulations soy farm1 '!CV212+'Step 1-Farm Data'!$E$62,1),"")</f>
        <v>50</v>
      </c>
      <c r="CW217">
        <f>+IF('Step 1-Farm Data'!$E$62+'simulations soy farm1 '!CW212&gt;=0,ROUND('simulations soy farm1 '!CW212+'Step 1-Farm Data'!$E$62,1),"")</f>
        <v>51</v>
      </c>
      <c r="CX217">
        <f>+IF('Step 1-Farm Data'!$E$62+'simulations soy farm1 '!CX212&gt;=0,ROUND('simulations soy farm1 '!CX212+'Step 1-Farm Data'!$E$62,1),"")</f>
        <v>49.4</v>
      </c>
      <c r="CY217">
        <f>+IF('Step 1-Farm Data'!$E$62+'simulations soy farm1 '!CY212&gt;=0,ROUND('simulations soy farm1 '!CY212+'Step 1-Farm Data'!$E$62,1),"")</f>
        <v>47.3</v>
      </c>
      <c r="CZ217">
        <f>+IF('Step 1-Farm Data'!$E$62+'simulations soy farm1 '!CZ212&gt;=0,ROUND('simulations soy farm1 '!CZ212+'Step 1-Farm Data'!$E$62,1),"")</f>
        <v>45.3</v>
      </c>
      <c r="DA217">
        <f>+IF('Step 1-Farm Data'!$E$62+'simulations soy farm1 '!DA212&gt;=0,ROUND('simulations soy farm1 '!DA212+'Step 1-Farm Data'!$E$62,1),"")</f>
        <v>46.8</v>
      </c>
      <c r="DB217">
        <f>+IF('Step 1-Farm Data'!$E$62+'simulations soy farm1 '!DB212&gt;=0,ROUND('simulations soy farm1 '!DB212+'Step 1-Farm Data'!$E$62,1),"")</f>
        <v>53.2</v>
      </c>
      <c r="DC217">
        <f>+IF('Step 1-Farm Data'!$E$62+'simulations soy farm1 '!DC212&gt;=0,ROUND('simulations soy farm1 '!DC212+'Step 1-Farm Data'!$E$62,1),"")</f>
        <v>48.4</v>
      </c>
      <c r="DD217">
        <f>+IF('Step 1-Farm Data'!$E$62+'simulations soy farm1 '!DD212&gt;=0,ROUND('simulations soy farm1 '!DD212+'Step 1-Farm Data'!$E$62,1),"")</f>
        <v>50.5</v>
      </c>
      <c r="DE217">
        <f>+IF('Step 1-Farm Data'!$E$62+'simulations soy farm1 '!DE212&gt;=0,ROUND('simulations soy farm1 '!DE212+'Step 1-Farm Data'!$E$62,1),"")</f>
        <v>42.8</v>
      </c>
      <c r="DF217">
        <f>+IF('Step 1-Farm Data'!$E$62+'simulations soy farm1 '!DF212&gt;=0,ROUND('simulations soy farm1 '!DF212+'Step 1-Farm Data'!$E$62,1),"")</f>
        <v>47.9</v>
      </c>
      <c r="DG217">
        <f>+IF('Step 1-Farm Data'!$E$62+'simulations soy farm1 '!DG212&gt;=0,ROUND('simulations soy farm1 '!DG212+'Step 1-Farm Data'!$E$62,1),"")</f>
        <v>52.3</v>
      </c>
      <c r="DH217">
        <f>+IF('Step 1-Farm Data'!$E$62+'simulations soy farm1 '!DH212&gt;=0,ROUND('simulations soy farm1 '!DH212+'Step 1-Farm Data'!$E$62,1),"")</f>
        <v>49.5</v>
      </c>
      <c r="DI217">
        <f>+IF('Step 1-Farm Data'!$E$62+'simulations soy farm1 '!DI212&gt;=0,ROUND('simulations soy farm1 '!DI212+'Step 1-Farm Data'!$E$62,1),"")</f>
        <v>48.9</v>
      </c>
      <c r="DJ217">
        <f>+IF('Step 1-Farm Data'!$E$62+'simulations soy farm1 '!DJ212&gt;=0,ROUND('simulations soy farm1 '!DJ212+'Step 1-Farm Data'!$E$62,1),"")</f>
        <v>47.4</v>
      </c>
      <c r="DK217">
        <f>+IF('Step 1-Farm Data'!$E$62+'simulations soy farm1 '!DK212&gt;=0,ROUND('simulations soy farm1 '!DK212+'Step 1-Farm Data'!$E$62,1),"")</f>
        <v>47.3</v>
      </c>
      <c r="DL217">
        <f>+IF('Step 1-Farm Data'!$E$62+'simulations soy farm1 '!DL212&gt;=0,ROUND('simulations soy farm1 '!DL212+'Step 1-Farm Data'!$E$62,1),"")</f>
        <v>54.8</v>
      </c>
      <c r="DM217">
        <f>+IF('Step 1-Farm Data'!$E$62+'simulations soy farm1 '!DM212&gt;=0,ROUND('simulations soy farm1 '!DM212+'Step 1-Farm Data'!$E$62,1),"")</f>
        <v>46.6</v>
      </c>
      <c r="DN217">
        <f>+IF('Step 1-Farm Data'!$E$62+'simulations soy farm1 '!DN212&gt;=0,ROUND('simulations soy farm1 '!DN212+'Step 1-Farm Data'!$E$62,1),"")</f>
        <v>50.6</v>
      </c>
      <c r="DO217">
        <f>+IF('Step 1-Farm Data'!$E$62+'simulations soy farm1 '!DO212&gt;=0,ROUND('simulations soy farm1 '!DO212+'Step 1-Farm Data'!$E$62,1),"")</f>
        <v>48.8</v>
      </c>
      <c r="DP217">
        <f>+IF('Step 1-Farm Data'!$E$62+'simulations soy farm1 '!DP212&gt;=0,ROUND('simulations soy farm1 '!DP212+'Step 1-Farm Data'!$E$62,1),"")</f>
        <v>46.8</v>
      </c>
      <c r="DQ217">
        <f>+IF('Step 1-Farm Data'!$E$62+'simulations soy farm1 '!DQ212&gt;=0,ROUND('simulations soy farm1 '!DQ212+'Step 1-Farm Data'!$E$62,1),"")</f>
        <v>51.7</v>
      </c>
      <c r="DR217">
        <f>+IF('Step 1-Farm Data'!$E$62+'simulations soy farm1 '!DR212&gt;=0,ROUND('simulations soy farm1 '!DR212+'Step 1-Farm Data'!$E$62,1),"")</f>
        <v>53.2</v>
      </c>
      <c r="DS217">
        <f>+IF('Step 1-Farm Data'!$E$62+'simulations soy farm1 '!DS212&gt;=0,ROUND('simulations soy farm1 '!DS212+'Step 1-Farm Data'!$E$62,1),"")</f>
        <v>45.3</v>
      </c>
      <c r="DT217">
        <f>+IF('Step 1-Farm Data'!$E$62+'simulations soy farm1 '!DT212&gt;=0,ROUND('simulations soy farm1 '!DT212+'Step 1-Farm Data'!$E$62,1),"")</f>
        <v>46.8</v>
      </c>
      <c r="DU217">
        <f>+IF('Step 1-Farm Data'!$E$62+'simulations soy farm1 '!DU212&gt;=0,ROUND('simulations soy farm1 '!DU212+'Step 1-Farm Data'!$E$62,1),"")</f>
        <v>50.7</v>
      </c>
      <c r="DV217">
        <f>+IF('Step 1-Farm Data'!$E$62+'simulations soy farm1 '!DV212&gt;=0,ROUND('simulations soy farm1 '!DV212+'Step 1-Farm Data'!$E$62,1),"")</f>
        <v>52</v>
      </c>
      <c r="DW217">
        <f>+IF('Step 1-Farm Data'!$E$62+'simulations soy farm1 '!DW212&gt;=0,ROUND('simulations soy farm1 '!DW212+'Step 1-Farm Data'!$E$62,1),"")</f>
        <v>49.5</v>
      </c>
      <c r="DX217">
        <f>+IF('Step 1-Farm Data'!$E$62+'simulations soy farm1 '!DX212&gt;=0,ROUND('simulations soy farm1 '!DX212+'Step 1-Farm Data'!$E$62,1),"")</f>
        <v>50.9</v>
      </c>
      <c r="DY217">
        <f>+IF('Step 1-Farm Data'!$E$62+'simulations soy farm1 '!DY212&gt;=0,ROUND('simulations soy farm1 '!DY212+'Step 1-Farm Data'!$E$62,1),"")</f>
        <v>50.5</v>
      </c>
      <c r="DZ217">
        <f>+IF('Step 1-Farm Data'!$E$62+'simulations soy farm1 '!DZ212&gt;=0,ROUND('simulations soy farm1 '!DZ212+'Step 1-Farm Data'!$E$62,1),"")</f>
        <v>47.3</v>
      </c>
      <c r="EA217">
        <f>+IF('Step 1-Farm Data'!$E$62+'simulations soy farm1 '!EA212&gt;=0,ROUND('simulations soy farm1 '!EA212+'Step 1-Farm Data'!$E$62,1),"")</f>
        <v>52.5</v>
      </c>
      <c r="EB217">
        <f>+IF('Step 1-Farm Data'!$E$62+'simulations soy farm1 '!EB212&gt;=0,ROUND('simulations soy farm1 '!EB212+'Step 1-Farm Data'!$E$62,1),"")</f>
        <v>61</v>
      </c>
      <c r="EC217">
        <f>+IF('Step 1-Farm Data'!$E$62+'simulations soy farm1 '!EC212&gt;=0,ROUND('simulations soy farm1 '!EC212+'Step 1-Farm Data'!$E$62,1),"")</f>
        <v>54.2</v>
      </c>
      <c r="ED217">
        <f>+IF('Step 1-Farm Data'!$E$62+'simulations soy farm1 '!ED212&gt;=0,ROUND('simulations soy farm1 '!ED212+'Step 1-Farm Data'!$E$62,1),"")</f>
        <v>49.4</v>
      </c>
      <c r="EE217">
        <f>+IF('Step 1-Farm Data'!$E$62+'simulations soy farm1 '!EE212&gt;=0,ROUND('simulations soy farm1 '!EE212+'Step 1-Farm Data'!$E$62,1),"")</f>
        <v>49.6</v>
      </c>
      <c r="EF217">
        <f>+IF('Step 1-Farm Data'!$E$62+'simulations soy farm1 '!EF212&gt;=0,ROUND('simulations soy farm1 '!EF212+'Step 1-Farm Data'!$E$62,1),"")</f>
        <v>50.6</v>
      </c>
      <c r="EG217">
        <f>+IF('Step 1-Farm Data'!$E$62+'simulations soy farm1 '!EG212&gt;=0,ROUND('simulations soy farm1 '!EG212+'Step 1-Farm Data'!$E$62,1),"")</f>
        <v>48.9</v>
      </c>
      <c r="EH217">
        <f>+IF('Step 1-Farm Data'!$E$62+'simulations soy farm1 '!EH212&gt;=0,ROUND('simulations soy farm1 '!EH212+'Step 1-Farm Data'!$E$62,1),"")</f>
        <v>49.2</v>
      </c>
      <c r="EI217">
        <f>+IF('Step 1-Farm Data'!$E$62+'simulations soy farm1 '!EI212&gt;=0,ROUND('simulations soy farm1 '!EI212+'Step 1-Farm Data'!$E$62,1),"")</f>
        <v>49.9</v>
      </c>
      <c r="EJ217">
        <f>+IF('Step 1-Farm Data'!$E$62+'simulations soy farm1 '!EJ212&gt;=0,ROUND('simulations soy farm1 '!EJ212+'Step 1-Farm Data'!$E$62,1),"")</f>
        <v>49.1</v>
      </c>
      <c r="EK217">
        <f>+IF('Step 1-Farm Data'!$E$62+'simulations soy farm1 '!EK212&gt;=0,ROUND('simulations soy farm1 '!EK212+'Step 1-Farm Data'!$E$62,1),"")</f>
        <v>44</v>
      </c>
      <c r="EL217">
        <f>+IF('Step 1-Farm Data'!$E$62+'simulations soy farm1 '!EL212&gt;=0,ROUND('simulations soy farm1 '!EL212+'Step 1-Farm Data'!$E$62,1),"")</f>
        <v>46.7</v>
      </c>
      <c r="EM217">
        <f>+IF('Step 1-Farm Data'!$E$62+'simulations soy farm1 '!EM212&gt;=0,ROUND('simulations soy farm1 '!EM212+'Step 1-Farm Data'!$E$62,1),"")</f>
        <v>53.5</v>
      </c>
      <c r="EN217">
        <f>+IF('Step 1-Farm Data'!$E$62+'simulations soy farm1 '!EN212&gt;=0,ROUND('simulations soy farm1 '!EN212+'Step 1-Farm Data'!$E$62,1),"")</f>
        <v>53.4</v>
      </c>
      <c r="EO217">
        <f>+IF('Step 1-Farm Data'!$E$62+'simulations soy farm1 '!EO212&gt;=0,ROUND('simulations soy farm1 '!EO212+'Step 1-Farm Data'!$E$62,1),"")</f>
        <v>51.7</v>
      </c>
      <c r="EP217">
        <f>+IF('Step 1-Farm Data'!$E$62+'simulations soy farm1 '!EP212&gt;=0,ROUND('simulations soy farm1 '!EP212+'Step 1-Farm Data'!$E$62,1),"")</f>
        <v>47.9</v>
      </c>
      <c r="EQ217">
        <f>+IF('Step 1-Farm Data'!$E$62+'simulations soy farm1 '!EQ212&gt;=0,ROUND('simulations soy farm1 '!EQ212+'Step 1-Farm Data'!$E$62,1),"")</f>
        <v>48</v>
      </c>
      <c r="ER217">
        <f>+IF('Step 1-Farm Data'!$E$62+'simulations soy farm1 '!ER212&gt;=0,ROUND('simulations soy farm1 '!ER212+'Step 1-Farm Data'!$E$62,1),"")</f>
        <v>52.6</v>
      </c>
      <c r="ES217">
        <f>+IF('Step 1-Farm Data'!$E$62+'simulations soy farm1 '!ES212&gt;=0,ROUND('simulations soy farm1 '!ES212+'Step 1-Farm Data'!$E$62,1),"")</f>
        <v>50.4</v>
      </c>
      <c r="ET217">
        <f>+IF('Step 1-Farm Data'!$E$62+'simulations soy farm1 '!ET212&gt;=0,ROUND('simulations soy farm1 '!ET212+'Step 1-Farm Data'!$E$62,1),"")</f>
        <v>48.6</v>
      </c>
      <c r="EU217">
        <f>+IF('Step 1-Farm Data'!$E$62+'simulations soy farm1 '!EU212&gt;=0,ROUND('simulations soy farm1 '!EU212+'Step 1-Farm Data'!$E$62,1),"")</f>
        <v>50.4</v>
      </c>
      <c r="EV217">
        <f>+IF('Step 1-Farm Data'!$E$62+'simulations soy farm1 '!EV212&gt;=0,ROUND('simulations soy farm1 '!EV212+'Step 1-Farm Data'!$E$62,1),"")</f>
        <v>57.7</v>
      </c>
      <c r="EW217">
        <f>+IF('Step 1-Farm Data'!$E$62+'simulations soy farm1 '!EW212&gt;=0,ROUND('simulations soy farm1 '!EW212+'Step 1-Farm Data'!$E$62,1),"")</f>
        <v>47.5</v>
      </c>
      <c r="EX217">
        <f>+IF('Step 1-Farm Data'!$E$62+'simulations soy farm1 '!EX212&gt;=0,ROUND('simulations soy farm1 '!EX212+'Step 1-Farm Data'!$E$62,1),"")</f>
        <v>55.9</v>
      </c>
      <c r="EY217">
        <f>+IF('Step 1-Farm Data'!$E$62+'simulations soy farm1 '!EY212&gt;=0,ROUND('simulations soy farm1 '!EY212+'Step 1-Farm Data'!$E$62,1),"")</f>
        <v>48</v>
      </c>
      <c r="EZ217">
        <f>+IF('Step 1-Farm Data'!$E$62+'simulations soy farm1 '!EZ212&gt;=0,ROUND('simulations soy farm1 '!EZ212+'Step 1-Farm Data'!$E$62,1),"")</f>
        <v>48.5</v>
      </c>
      <c r="FA217">
        <f>+IF('Step 1-Farm Data'!$E$62+'simulations soy farm1 '!FA212&gt;=0,ROUND('simulations soy farm1 '!FA212+'Step 1-Farm Data'!$E$62,1),"")</f>
        <v>48.7</v>
      </c>
      <c r="FB217">
        <f>+IF('Step 1-Farm Data'!$E$62+'simulations soy farm1 '!FB212&gt;=0,ROUND('simulations soy farm1 '!FB212+'Step 1-Farm Data'!$E$62,1),"")</f>
        <v>47.3</v>
      </c>
      <c r="FC217">
        <f>+IF('Step 1-Farm Data'!$E$62+'simulations soy farm1 '!FC212&gt;=0,ROUND('simulations soy farm1 '!FC212+'Step 1-Farm Data'!$E$62,1),"")</f>
        <v>48.3</v>
      </c>
      <c r="FD217">
        <f>+IF('Step 1-Farm Data'!$E$62+'simulations soy farm1 '!FD212&gt;=0,ROUND('simulations soy farm1 '!FD212+'Step 1-Farm Data'!$E$62,1),"")</f>
        <v>49.2</v>
      </c>
      <c r="FE217">
        <f>+IF('Step 1-Farm Data'!$E$62+'simulations soy farm1 '!FE212&gt;=0,ROUND('simulations soy farm1 '!FE212+'Step 1-Farm Data'!$E$62,1),"")</f>
        <v>44.7</v>
      </c>
      <c r="FF217">
        <f>+IF('Step 1-Farm Data'!$E$62+'simulations soy farm1 '!FF212&gt;=0,ROUND('simulations soy farm1 '!FF212+'Step 1-Farm Data'!$E$62,1),"")</f>
        <v>48.8</v>
      </c>
      <c r="FG217">
        <f>+IF('Step 1-Farm Data'!$E$62+'simulations soy farm1 '!FG212&gt;=0,ROUND('simulations soy farm1 '!FG212+'Step 1-Farm Data'!$E$62,1),"")</f>
        <v>46.8</v>
      </c>
      <c r="FH217">
        <f>+IF('Step 1-Farm Data'!$E$62+'simulations soy farm1 '!FH212&gt;=0,ROUND('simulations soy farm1 '!FH212+'Step 1-Farm Data'!$E$62,1),"")</f>
        <v>50.5</v>
      </c>
      <c r="FI217">
        <f>+IF('Step 1-Farm Data'!$E$62+'simulations soy farm1 '!FI212&gt;=0,ROUND('simulations soy farm1 '!FI212+'Step 1-Farm Data'!$E$62,1),"")</f>
        <v>51.4</v>
      </c>
      <c r="FJ217">
        <f>+IF('Step 1-Farm Data'!$E$62+'simulations soy farm1 '!FJ212&gt;=0,ROUND('simulations soy farm1 '!FJ212+'Step 1-Farm Data'!$E$62,1),"")</f>
        <v>50.1</v>
      </c>
      <c r="FK217">
        <f>+IF('Step 1-Farm Data'!$E$62+'simulations soy farm1 '!FK212&gt;=0,ROUND('simulations soy farm1 '!FK212+'Step 1-Farm Data'!$E$62,1),"")</f>
        <v>45.3</v>
      </c>
      <c r="FL217">
        <f>+IF('Step 1-Farm Data'!$E$62+'simulations soy farm1 '!FL212&gt;=0,ROUND('simulations soy farm1 '!FL212+'Step 1-Farm Data'!$E$62,1),"")</f>
        <v>45.5</v>
      </c>
      <c r="FM217">
        <f>+IF('Step 1-Farm Data'!$E$62+'simulations soy farm1 '!FM212&gt;=0,ROUND('simulations soy farm1 '!FM212+'Step 1-Farm Data'!$E$62,1),"")</f>
        <v>45.6</v>
      </c>
      <c r="FN217">
        <f>+IF('Step 1-Farm Data'!$E$62+'simulations soy farm1 '!FN212&gt;=0,ROUND('simulations soy farm1 '!FN212+'Step 1-Farm Data'!$E$62,1),"")</f>
        <v>50.3</v>
      </c>
      <c r="FO217">
        <f>+IF('Step 1-Farm Data'!$E$62+'simulations soy farm1 '!FO212&gt;=0,ROUND('simulations soy farm1 '!FO212+'Step 1-Farm Data'!$E$62,1),"")</f>
        <v>50.7</v>
      </c>
      <c r="FP217">
        <f>+IF('Step 1-Farm Data'!$E$62+'simulations soy farm1 '!FP212&gt;=0,ROUND('simulations soy farm1 '!FP212+'Step 1-Farm Data'!$E$62,1),"")</f>
        <v>54.1</v>
      </c>
      <c r="FQ217">
        <f>+IF('Step 1-Farm Data'!$E$62+'simulations soy farm1 '!FQ212&gt;=0,ROUND('simulations soy farm1 '!FQ212+'Step 1-Farm Data'!$E$62,1),"")</f>
        <v>52.3</v>
      </c>
      <c r="FR217">
        <f>+IF('Step 1-Farm Data'!$E$62+'simulations soy farm1 '!FR212&gt;=0,ROUND('simulations soy farm1 '!FR212+'Step 1-Farm Data'!$E$62,1),"")</f>
        <v>58.2</v>
      </c>
      <c r="FS217">
        <f>+IF('Step 1-Farm Data'!$E$62+'simulations soy farm1 '!FS212&gt;=0,ROUND('simulations soy farm1 '!FS212+'Step 1-Farm Data'!$E$62,1),"")</f>
        <v>55.2</v>
      </c>
      <c r="FT217">
        <f>+IF('Step 1-Farm Data'!$E$62+'simulations soy farm1 '!FT212&gt;=0,ROUND('simulations soy farm1 '!FT212+'Step 1-Farm Data'!$E$62,1),"")</f>
        <v>48.6</v>
      </c>
      <c r="FU217">
        <f>+IF('Step 1-Farm Data'!$E$62+'simulations soy farm1 '!FU212&gt;=0,ROUND('simulations soy farm1 '!FU212+'Step 1-Farm Data'!$E$62,1),"")</f>
        <v>48.9</v>
      </c>
      <c r="FV217">
        <f>+IF('Step 1-Farm Data'!$E$62+'simulations soy farm1 '!FV212&gt;=0,ROUND('simulations soy farm1 '!FV212+'Step 1-Farm Data'!$E$62,1),"")</f>
        <v>55.2</v>
      </c>
      <c r="FW217">
        <f>+IF('Step 1-Farm Data'!$E$62+'simulations soy farm1 '!FW212&gt;=0,ROUND('simulations soy farm1 '!FW212+'Step 1-Farm Data'!$E$62,1),"")</f>
        <v>46.3</v>
      </c>
      <c r="FX217">
        <f>+IF('Step 1-Farm Data'!$E$62+'simulations soy farm1 '!FX212&gt;=0,ROUND('simulations soy farm1 '!FX212+'Step 1-Farm Data'!$E$62,1),"")</f>
        <v>49</v>
      </c>
      <c r="FY217">
        <f>+IF('Step 1-Farm Data'!$E$62+'simulations soy farm1 '!FY212&gt;=0,ROUND('simulations soy farm1 '!FY212+'Step 1-Farm Data'!$E$62,1),"")</f>
        <v>52.1</v>
      </c>
      <c r="FZ217">
        <f>+IF('Step 1-Farm Data'!$E$62+'simulations soy farm1 '!FZ212&gt;=0,ROUND('simulations soy farm1 '!FZ212+'Step 1-Farm Data'!$E$62,1),"")</f>
        <v>48.7</v>
      </c>
      <c r="GA217">
        <f>+IF('Step 1-Farm Data'!$E$62+'simulations soy farm1 '!GA212&gt;=0,ROUND('simulations soy farm1 '!GA212+'Step 1-Farm Data'!$E$62,1),"")</f>
        <v>48.9</v>
      </c>
      <c r="GB217">
        <f>+IF('Step 1-Farm Data'!$E$62+'simulations soy farm1 '!GB212&gt;=0,ROUND('simulations soy farm1 '!GB212+'Step 1-Farm Data'!$E$62,1),"")</f>
        <v>57.8</v>
      </c>
      <c r="GC217">
        <f>+IF('Step 1-Farm Data'!$E$62+'simulations soy farm1 '!GC212&gt;=0,ROUND('simulations soy farm1 '!GC212+'Step 1-Farm Data'!$E$62,1),"")</f>
        <v>51.6</v>
      </c>
      <c r="GD217">
        <f>+IF('Step 1-Farm Data'!$E$62+'simulations soy farm1 '!GD212&gt;=0,ROUND('simulations soy farm1 '!GD212+'Step 1-Farm Data'!$E$62,1),"")</f>
        <v>47.7</v>
      </c>
      <c r="GE217">
        <f>+IF('Step 1-Farm Data'!$E$62+'simulations soy farm1 '!GE212&gt;=0,ROUND('simulations soy farm1 '!GE212+'Step 1-Farm Data'!$E$62,1),"")</f>
        <v>54.5</v>
      </c>
      <c r="GF217">
        <f>+IF('Step 1-Farm Data'!$E$62+'simulations soy farm1 '!GF212&gt;=0,ROUND('simulations soy farm1 '!GF212+'Step 1-Farm Data'!$E$62,1),"")</f>
        <v>51</v>
      </c>
      <c r="GG217">
        <f>+IF('Step 1-Farm Data'!$E$62+'simulations soy farm1 '!GG212&gt;=0,ROUND('simulations soy farm1 '!GG212+'Step 1-Farm Data'!$E$62,1),"")</f>
        <v>49.5</v>
      </c>
      <c r="GH217">
        <f>+IF('Step 1-Farm Data'!$E$62+'simulations soy farm1 '!GH212&gt;=0,ROUND('simulations soy farm1 '!GH212+'Step 1-Farm Data'!$E$62,1),"")</f>
        <v>43.6</v>
      </c>
      <c r="GI217">
        <f>+IF('Step 1-Farm Data'!$E$62+'simulations soy farm1 '!GI212&gt;=0,ROUND('simulations soy farm1 '!GI212+'Step 1-Farm Data'!$E$62,1),"")</f>
        <v>51.3</v>
      </c>
      <c r="GJ217">
        <f>+IF('Step 1-Farm Data'!$E$62+'simulations soy farm1 '!GJ212&gt;=0,ROUND('simulations soy farm1 '!GJ212+'Step 1-Farm Data'!$E$62,1),"")</f>
        <v>51.6</v>
      </c>
      <c r="GK217">
        <f>+IF('Step 1-Farm Data'!$E$62+'simulations soy farm1 '!GK212&gt;=0,ROUND('simulations soy farm1 '!GK212+'Step 1-Farm Data'!$E$62,1),"")</f>
        <v>46.1</v>
      </c>
      <c r="GL217">
        <f>+IF('Step 1-Farm Data'!$E$62+'simulations soy farm1 '!GL212&gt;=0,ROUND('simulations soy farm1 '!GL212+'Step 1-Farm Data'!$E$62,1),"")</f>
        <v>44.1</v>
      </c>
      <c r="GM217">
        <f>+IF('Step 1-Farm Data'!$E$62+'simulations soy farm1 '!GM212&gt;=0,ROUND('simulations soy farm1 '!GM212+'Step 1-Farm Data'!$E$62,1),"")</f>
        <v>50.9</v>
      </c>
      <c r="GN217">
        <f>+IF('Step 1-Farm Data'!$E$62+'simulations soy farm1 '!GN212&gt;=0,ROUND('simulations soy farm1 '!GN212+'Step 1-Farm Data'!$E$62,1),"")</f>
        <v>52</v>
      </c>
      <c r="GO217">
        <f>+IF('Step 1-Farm Data'!$E$62+'simulations soy farm1 '!GO212&gt;=0,ROUND('simulations soy farm1 '!GO212+'Step 1-Farm Data'!$E$62,1),"")</f>
        <v>50</v>
      </c>
      <c r="GP217">
        <f>+IF('Step 1-Farm Data'!$E$62+'simulations soy farm1 '!GP212&gt;=0,ROUND('simulations soy farm1 '!GP212+'Step 1-Farm Data'!$E$62,1),"")</f>
        <v>47.2</v>
      </c>
      <c r="GQ217">
        <f>+IF('Step 1-Farm Data'!$E$62+'simulations soy farm1 '!GQ212&gt;=0,ROUND('simulations soy farm1 '!GQ212+'Step 1-Farm Data'!$E$62,1),"")</f>
        <v>50.2</v>
      </c>
      <c r="GR217">
        <f>+IF('Step 1-Farm Data'!$E$62+'simulations soy farm1 '!GR212&gt;=0,ROUND('simulations soy farm1 '!GR212+'Step 1-Farm Data'!$E$62,1),"")</f>
        <v>54.5</v>
      </c>
      <c r="GS217">
        <f>+IF('Step 1-Farm Data'!$E$62+'simulations soy farm1 '!GS212&gt;=0,ROUND('simulations soy farm1 '!GS212+'Step 1-Farm Data'!$E$62,1),"")</f>
        <v>49.2</v>
      </c>
      <c r="GT217">
        <f>+IF('Step 1-Farm Data'!$E$62+'simulations soy farm1 '!GT212&gt;=0,ROUND('simulations soy farm1 '!GT212+'Step 1-Farm Data'!$E$62,1),"")</f>
        <v>48.3</v>
      </c>
      <c r="GU217">
        <f>+IF('Step 1-Farm Data'!$E$62+'simulations soy farm1 '!GU212&gt;=0,ROUND('simulations soy farm1 '!GU212+'Step 1-Farm Data'!$E$62,1),"")</f>
        <v>49.8</v>
      </c>
      <c r="GV217">
        <f>+IF('Step 1-Farm Data'!$E$62+'simulations soy farm1 '!GV212&gt;=0,ROUND('simulations soy farm1 '!GV212+'Step 1-Farm Data'!$E$62,1),"")</f>
        <v>49.4</v>
      </c>
      <c r="GW217">
        <f>+IF('Step 1-Farm Data'!$E$62+'simulations soy farm1 '!GW212&gt;=0,ROUND('simulations soy farm1 '!GW212+'Step 1-Farm Data'!$E$62,1),"")</f>
        <v>52.2</v>
      </c>
      <c r="GX217">
        <f>+IF('Step 1-Farm Data'!$E$62+'simulations soy farm1 '!GX212&gt;=0,ROUND('simulations soy farm1 '!GX212+'Step 1-Farm Data'!$E$62,1),"")</f>
        <v>47</v>
      </c>
      <c r="GY217">
        <f>+IF('Step 1-Farm Data'!$E$62+'simulations soy farm1 '!GY212&gt;=0,ROUND('simulations soy farm1 '!GY212+'Step 1-Farm Data'!$E$62,1),"")</f>
        <v>47.6</v>
      </c>
      <c r="GZ217">
        <f>+IF('Step 1-Farm Data'!$E$62+'simulations soy farm1 '!GZ212&gt;=0,ROUND('simulations soy farm1 '!GZ212+'Step 1-Farm Data'!$E$62,1),"")</f>
        <v>51</v>
      </c>
      <c r="HA217">
        <f>+IF('Step 1-Farm Data'!$E$62+'simulations soy farm1 '!HA212&gt;=0,ROUND('simulations soy farm1 '!HA212+'Step 1-Farm Data'!$E$62,1),"")</f>
        <v>44.4</v>
      </c>
      <c r="HB217">
        <f>+IF('Step 1-Farm Data'!$E$62+'simulations soy farm1 '!HB212&gt;=0,ROUND('simulations soy farm1 '!HB212+'Step 1-Farm Data'!$E$62,1),"")</f>
        <v>55.7</v>
      </c>
      <c r="HC217">
        <f>+IF('Step 1-Farm Data'!$E$62+'simulations soy farm1 '!HC212&gt;=0,ROUND('simulations soy farm1 '!HC212+'Step 1-Farm Data'!$E$62,1),"")</f>
        <v>51.2</v>
      </c>
      <c r="HD217">
        <f>+IF('Step 1-Farm Data'!$E$62+'simulations soy farm1 '!HD212&gt;=0,ROUND('simulations soy farm1 '!HD212+'Step 1-Farm Data'!$E$62,1),"")</f>
        <v>47</v>
      </c>
      <c r="HE217">
        <f>+IF('Step 1-Farm Data'!$E$62+'simulations soy farm1 '!HE212&gt;=0,ROUND('simulations soy farm1 '!HE212+'Step 1-Farm Data'!$E$62,1),"")</f>
        <v>51.7</v>
      </c>
      <c r="HF217">
        <f>+IF('Step 1-Farm Data'!$E$62+'simulations soy farm1 '!HF212&gt;=0,ROUND('simulations soy farm1 '!HF212+'Step 1-Farm Data'!$E$62,1),"")</f>
        <v>46.4</v>
      </c>
      <c r="HG217">
        <f>+IF('Step 1-Farm Data'!$E$62+'simulations soy farm1 '!HG212&gt;=0,ROUND('simulations soy farm1 '!HG212+'Step 1-Farm Data'!$E$62,1),"")</f>
        <v>49.2</v>
      </c>
      <c r="HH217">
        <f>+IF('Step 1-Farm Data'!$E$62+'simulations soy farm1 '!HH212&gt;=0,ROUND('simulations soy farm1 '!HH212+'Step 1-Farm Data'!$E$62,1),"")</f>
        <v>50.6</v>
      </c>
      <c r="HI217">
        <f>+IF('Step 1-Farm Data'!$E$62+'simulations soy farm1 '!HI212&gt;=0,ROUND('simulations soy farm1 '!HI212+'Step 1-Farm Data'!$E$62,1),"")</f>
        <v>46.3</v>
      </c>
      <c r="HJ217">
        <f>+IF('Step 1-Farm Data'!$E$62+'simulations soy farm1 '!HJ212&gt;=0,ROUND('simulations soy farm1 '!HJ212+'Step 1-Farm Data'!$E$62,1),"")</f>
        <v>48.4</v>
      </c>
      <c r="HK217">
        <f>+IF('Step 1-Farm Data'!$E$62+'simulations soy farm1 '!HK212&gt;=0,ROUND('simulations soy farm1 '!HK212+'Step 1-Farm Data'!$E$62,1),"")</f>
        <v>44</v>
      </c>
      <c r="HL217">
        <f>+IF('Step 1-Farm Data'!$E$62+'simulations soy farm1 '!HL212&gt;=0,ROUND('simulations soy farm1 '!HL212+'Step 1-Farm Data'!$E$62,1),"")</f>
        <v>55.8</v>
      </c>
      <c r="HM217">
        <f>+IF('Step 1-Farm Data'!$E$62+'simulations soy farm1 '!HM212&gt;=0,ROUND('simulations soy farm1 '!HM212+'Step 1-Farm Data'!$E$62,1),"")</f>
        <v>48.7</v>
      </c>
      <c r="HN217">
        <f>+IF('Step 1-Farm Data'!$E$62+'simulations soy farm1 '!HN212&gt;=0,ROUND('simulations soy farm1 '!HN212+'Step 1-Farm Data'!$E$62,1),"")</f>
        <v>46.1</v>
      </c>
      <c r="HO217">
        <f>+IF('Step 1-Farm Data'!$E$62+'simulations soy farm1 '!HO212&gt;=0,ROUND('simulations soy farm1 '!HO212+'Step 1-Farm Data'!$E$62,1),"")</f>
        <v>50.4</v>
      </c>
      <c r="HP217">
        <f>+IF('Step 1-Farm Data'!$E$62+'simulations soy farm1 '!HP212&gt;=0,ROUND('simulations soy farm1 '!HP212+'Step 1-Farm Data'!$E$62,1),"")</f>
        <v>51.3</v>
      </c>
      <c r="HQ217">
        <f>+IF('Step 1-Farm Data'!$E$62+'simulations soy farm1 '!HQ212&gt;=0,ROUND('simulations soy farm1 '!HQ212+'Step 1-Farm Data'!$E$62,1),"")</f>
        <v>48</v>
      </c>
      <c r="HR217">
        <f>+IF('Step 1-Farm Data'!$E$62+'simulations soy farm1 '!HR212&gt;=0,ROUND('simulations soy farm1 '!HR212+'Step 1-Farm Data'!$E$62,1),"")</f>
        <v>52.1</v>
      </c>
      <c r="HS217">
        <f>+IF('Step 1-Farm Data'!$E$62+'simulations soy farm1 '!HS212&gt;=0,ROUND('simulations soy farm1 '!HS212+'Step 1-Farm Data'!$E$62,1),"")</f>
        <v>52.8</v>
      </c>
      <c r="HT217">
        <f>+IF('Step 1-Farm Data'!$E$62+'simulations soy farm1 '!HT212&gt;=0,ROUND('simulations soy farm1 '!HT212+'Step 1-Farm Data'!$E$62,1),"")</f>
        <v>45.5</v>
      </c>
      <c r="HU217">
        <f>+IF('Step 1-Farm Data'!$E$62+'simulations soy farm1 '!HU212&gt;=0,ROUND('simulations soy farm1 '!HU212+'Step 1-Farm Data'!$E$62,1),"")</f>
        <v>51</v>
      </c>
      <c r="HV217">
        <f>+IF('Step 1-Farm Data'!$E$62+'simulations soy farm1 '!HV212&gt;=0,ROUND('simulations soy farm1 '!HV212+'Step 1-Farm Data'!$E$62,1),"")</f>
        <v>46.2</v>
      </c>
      <c r="HW217">
        <f>+IF('Step 1-Farm Data'!$E$62+'simulations soy farm1 '!HW212&gt;=0,ROUND('simulations soy farm1 '!HW212+'Step 1-Farm Data'!$E$62,1),"")</f>
        <v>45.8</v>
      </c>
      <c r="HX217">
        <f>+IF('Step 1-Farm Data'!$E$62+'simulations soy farm1 '!HX212&gt;=0,ROUND('simulations soy farm1 '!HX212+'Step 1-Farm Data'!$E$62,1),"")</f>
        <v>50.4</v>
      </c>
      <c r="HY217">
        <f>+IF('Step 1-Farm Data'!$E$62+'simulations soy farm1 '!HY212&gt;=0,ROUND('simulations soy farm1 '!HY212+'Step 1-Farm Data'!$E$62,1),"")</f>
        <v>54.5</v>
      </c>
      <c r="HZ217">
        <f>+IF('Step 1-Farm Data'!$E$62+'simulations soy farm1 '!HZ212&gt;=0,ROUND('simulations soy farm1 '!HZ212+'Step 1-Farm Data'!$E$62,1),"")</f>
        <v>53</v>
      </c>
      <c r="IA217">
        <f>+IF('Step 1-Farm Data'!$E$62+'simulations soy farm1 '!IA212&gt;=0,ROUND('simulations soy farm1 '!IA212+'Step 1-Farm Data'!$E$62,1),"")</f>
        <v>48.9</v>
      </c>
      <c r="IB217">
        <f>+IF('Step 1-Farm Data'!$E$62+'simulations soy farm1 '!IB212&gt;=0,ROUND('simulations soy farm1 '!IB212+'Step 1-Farm Data'!$E$62,1),"")</f>
        <v>50.2</v>
      </c>
      <c r="IC217">
        <f>+IF('Step 1-Farm Data'!$E$62+'simulations soy farm1 '!IC212&gt;=0,ROUND('simulations soy farm1 '!IC212+'Step 1-Farm Data'!$E$62,1),"")</f>
        <v>49.8</v>
      </c>
      <c r="ID217">
        <f>+IF('Step 1-Farm Data'!$E$62+'simulations soy farm1 '!ID212&gt;=0,ROUND('simulations soy farm1 '!ID212+'Step 1-Farm Data'!$E$62,1),"")</f>
        <v>45.6</v>
      </c>
      <c r="IE217">
        <f>+IF('Step 1-Farm Data'!$E$62+'simulations soy farm1 '!IE212&gt;=0,ROUND('simulations soy farm1 '!IE212+'Step 1-Farm Data'!$E$62,1),"")</f>
        <v>47</v>
      </c>
      <c r="IF217">
        <f>+IF('Step 1-Farm Data'!$E$62+'simulations soy farm1 '!IF212&gt;=0,ROUND('simulations soy farm1 '!IF212+'Step 1-Farm Data'!$E$62,1),"")</f>
        <v>51.7</v>
      </c>
      <c r="IG217">
        <f>+IF('Step 1-Farm Data'!$E$62+'simulations soy farm1 '!IG212&gt;=0,ROUND('simulations soy farm1 '!IG212+'Step 1-Farm Data'!$E$62,1),"")</f>
        <v>49.2</v>
      </c>
      <c r="IH217">
        <f>+IF('Step 1-Farm Data'!$E$62+'simulations soy farm1 '!IH212&gt;=0,ROUND('simulations soy farm1 '!IH212+'Step 1-Farm Data'!$E$62,1),"")</f>
        <v>52.8</v>
      </c>
      <c r="II217">
        <f>+IF('Step 1-Farm Data'!$E$62+'simulations soy farm1 '!II212&gt;=0,ROUND('simulations soy farm1 '!II212+'Step 1-Farm Data'!$E$62,1),"")</f>
        <v>53.5</v>
      </c>
      <c r="IJ217">
        <f>+IF('Step 1-Farm Data'!$E$62+'simulations soy farm1 '!IJ212&gt;=0,ROUND('simulations soy farm1 '!IJ212+'Step 1-Farm Data'!$E$62,1),"")</f>
        <v>56.8</v>
      </c>
      <c r="IK217">
        <f>+IF('Step 1-Farm Data'!$E$62+'simulations soy farm1 '!IK212&gt;=0,ROUND('simulations soy farm1 '!IK212+'Step 1-Farm Data'!$E$62,1),"")</f>
        <v>42.8</v>
      </c>
      <c r="IL217">
        <f>+IF('Step 1-Farm Data'!$E$62+'simulations soy farm1 '!IL212&gt;=0,ROUND('simulations soy farm1 '!IL212+'Step 1-Farm Data'!$E$62,1),"")</f>
        <v>48</v>
      </c>
      <c r="IM217">
        <f>+IF('Step 1-Farm Data'!$E$62+'simulations soy farm1 '!IM212&gt;=0,ROUND('simulations soy farm1 '!IM212+'Step 1-Farm Data'!$E$62,1),"")</f>
        <v>55</v>
      </c>
      <c r="IN217">
        <f>+IF('Step 1-Farm Data'!$E$62+'simulations soy farm1 '!IN212&gt;=0,ROUND('simulations soy farm1 '!IN212+'Step 1-Farm Data'!$E$62,1),"")</f>
        <v>52.8</v>
      </c>
      <c r="IO217">
        <f>+IF('Step 1-Farm Data'!$E$62+'simulations soy farm1 '!IO212&gt;=0,ROUND('simulations soy farm1 '!IO212+'Step 1-Farm Data'!$E$62,1),"")</f>
        <v>51.1</v>
      </c>
      <c r="IP217">
        <f>+IF('Step 1-Farm Data'!$E$62+'simulations soy farm1 '!IP212&gt;=0,ROUND('simulations soy farm1 '!IP212+'Step 1-Farm Data'!$E$62,1),"")</f>
        <v>48.2</v>
      </c>
      <c r="IQ217">
        <f>+IF('Step 1-Farm Data'!$E$62+'simulations soy farm1 '!IQ212&gt;=0,ROUND('simulations soy farm1 '!IQ212+'Step 1-Farm Data'!$E$62,1),"")</f>
        <v>47.1</v>
      </c>
      <c r="IR217">
        <f>+IF('Step 1-Farm Data'!$E$62+'simulations soy farm1 '!IR212&gt;=0,ROUND('simulations soy farm1 '!IR212+'Step 1-Farm Data'!$E$62,1),"")</f>
        <v>48.4</v>
      </c>
      <c r="IS217">
        <f>+IF('Step 1-Farm Data'!$E$62+'simulations soy farm1 '!IS212&gt;=0,ROUND('simulations soy farm1 '!IS212+'Step 1-Farm Data'!$E$62,1),"")</f>
        <v>49.4</v>
      </c>
      <c r="IT217">
        <f>+IF('Step 1-Farm Data'!$E$62+'simulations soy farm1 '!IT212&gt;=0,ROUND('simulations soy farm1 '!IT212+'Step 1-Farm Data'!$E$62,1),"")</f>
        <v>50.3</v>
      </c>
      <c r="IU217">
        <f>+IF('Step 1-Farm Data'!$E$62+'simulations soy farm1 '!IU212&gt;=0,ROUND('simulations soy farm1 '!IU212+'Step 1-Farm Data'!$E$62,1),"")</f>
        <v>50.3</v>
      </c>
      <c r="IV217">
        <f>+IF('Step 1-Farm Data'!$E$62+'simulations soy farm1 '!IV212&gt;=0,ROUND('simulations soy farm1 '!IV212+'Step 1-Farm Data'!$E$62,1),"")</f>
        <v>47.5</v>
      </c>
      <c r="IW217">
        <f>+IF('Step 1-Farm Data'!$E$62+'simulations soy farm1 '!IW212&gt;=0,ROUND('simulations soy farm1 '!IW212+'Step 1-Farm Data'!$E$62,1),"")</f>
        <v>49.8</v>
      </c>
      <c r="IX217">
        <f>+IF('Step 1-Farm Data'!$E$62+'simulations soy farm1 '!IX212&gt;=0,ROUND('simulations soy farm1 '!IX212+'Step 1-Farm Data'!$E$62,1),"")</f>
        <v>51.6</v>
      </c>
      <c r="IY217">
        <f>+IF('Step 1-Farm Data'!$E$62+'simulations soy farm1 '!IY212&gt;=0,ROUND('simulations soy farm1 '!IY212+'Step 1-Farm Data'!$E$62,1),"")</f>
        <v>51</v>
      </c>
      <c r="IZ217">
        <f>+IF('Step 1-Farm Data'!$E$62+'simulations soy farm1 '!IZ212&gt;=0,ROUND('simulations soy farm1 '!IZ212+'Step 1-Farm Data'!$E$62,1),"")</f>
        <v>48.3</v>
      </c>
      <c r="JA217">
        <f>+IF('Step 1-Farm Data'!$E$62+'simulations soy farm1 '!JA212&gt;=0,ROUND('simulations soy farm1 '!JA212+'Step 1-Farm Data'!$E$62,1),"")</f>
        <v>47.3</v>
      </c>
      <c r="JB217">
        <f>+IF('Step 1-Farm Data'!$E$62+'simulations soy farm1 '!JB212&gt;=0,ROUND('simulations soy farm1 '!JB212+'Step 1-Farm Data'!$E$62,1),"")</f>
        <v>42.9</v>
      </c>
      <c r="JC217">
        <f>+IF('Step 1-Farm Data'!$E$62+'simulations soy farm1 '!JC212&gt;=0,ROUND('simulations soy farm1 '!JC212+'Step 1-Farm Data'!$E$62,1),"")</f>
        <v>49</v>
      </c>
      <c r="JD217">
        <f>+IF('Step 1-Farm Data'!$E$62+'simulations soy farm1 '!JD212&gt;=0,ROUND('simulations soy farm1 '!JD212+'Step 1-Farm Data'!$E$62,1),"")</f>
        <v>46.1</v>
      </c>
      <c r="JE217">
        <f>+IF('Step 1-Farm Data'!$E$62+'simulations soy farm1 '!JE212&gt;=0,ROUND('simulations soy farm1 '!JE212+'Step 1-Farm Data'!$E$62,1),"")</f>
        <v>49.2</v>
      </c>
      <c r="JF217">
        <f>+IF('Step 1-Farm Data'!$E$62+'simulations soy farm1 '!JF212&gt;=0,ROUND('simulations soy farm1 '!JF212+'Step 1-Farm Data'!$E$62,1),"")</f>
        <v>49.2</v>
      </c>
      <c r="JG217">
        <f>+IF('Step 1-Farm Data'!$E$62+'simulations soy farm1 '!JG212&gt;=0,ROUND('simulations soy farm1 '!JG212+'Step 1-Farm Data'!$E$62,1),"")</f>
        <v>47.9</v>
      </c>
      <c r="JH217">
        <f>+IF('Step 1-Farm Data'!$E$62+'simulations soy farm1 '!JH212&gt;=0,ROUND('simulations soy farm1 '!JH212+'Step 1-Farm Data'!$E$62,1),"")</f>
        <v>51.1</v>
      </c>
      <c r="JI217">
        <f>+IF('Step 1-Farm Data'!$E$62+'simulations soy farm1 '!JI212&gt;=0,ROUND('simulations soy farm1 '!JI212+'Step 1-Farm Data'!$E$62,1),"")</f>
        <v>54.9</v>
      </c>
      <c r="JJ217">
        <f>+IF('Step 1-Farm Data'!$E$62+'simulations soy farm1 '!JJ212&gt;=0,ROUND('simulations soy farm1 '!JJ212+'Step 1-Farm Data'!$E$62,1),"")</f>
        <v>49.7</v>
      </c>
      <c r="JK217">
        <f>+IF('Step 1-Farm Data'!$E$62+'simulations soy farm1 '!JK212&gt;=0,ROUND('simulations soy farm1 '!JK212+'Step 1-Farm Data'!$E$62,1),"")</f>
        <v>58.8</v>
      </c>
      <c r="JL217">
        <f>+IF('Step 1-Farm Data'!$E$62+'simulations soy farm1 '!JL212&gt;=0,ROUND('simulations soy farm1 '!JL212+'Step 1-Farm Data'!$E$62,1),"")</f>
        <v>46.6</v>
      </c>
      <c r="JM217">
        <f>+IF('Step 1-Farm Data'!$E$62+'simulations soy farm1 '!JM212&gt;=0,ROUND('simulations soy farm1 '!JM212+'Step 1-Farm Data'!$E$62,1),"")</f>
        <v>49.4</v>
      </c>
      <c r="JN217">
        <f>+IF('Step 1-Farm Data'!$E$62+'simulations soy farm1 '!JN212&gt;=0,ROUND('simulations soy farm1 '!JN212+'Step 1-Farm Data'!$E$62,1),"")</f>
        <v>50.5</v>
      </c>
      <c r="JO217">
        <f>+IF('Step 1-Farm Data'!$E$62+'simulations soy farm1 '!JO212&gt;=0,ROUND('simulations soy farm1 '!JO212+'Step 1-Farm Data'!$E$62,1),"")</f>
        <v>54.9</v>
      </c>
      <c r="JP217">
        <f>+IF('Step 1-Farm Data'!$E$62+'simulations soy farm1 '!JP212&gt;=0,ROUND('simulations soy farm1 '!JP212+'Step 1-Farm Data'!$E$62,1),"")</f>
        <v>45.7</v>
      </c>
      <c r="JQ217">
        <f>+IF('Step 1-Farm Data'!$E$62+'simulations soy farm1 '!JQ212&gt;=0,ROUND('simulations soy farm1 '!JQ212+'Step 1-Farm Data'!$E$62,1),"")</f>
        <v>47.3</v>
      </c>
      <c r="JR217">
        <f>+IF('Step 1-Farm Data'!$E$62+'simulations soy farm1 '!JR212&gt;=0,ROUND('simulations soy farm1 '!JR212+'Step 1-Farm Data'!$E$62,1),"")</f>
        <v>52.5</v>
      </c>
      <c r="JS217">
        <f>+IF('Step 1-Farm Data'!$E$62+'simulations soy farm1 '!JS212&gt;=0,ROUND('simulations soy farm1 '!JS212+'Step 1-Farm Data'!$E$62,1),"")</f>
        <v>49.1</v>
      </c>
      <c r="JT217">
        <f>+IF('Step 1-Farm Data'!$E$62+'simulations soy farm1 '!JT212&gt;=0,ROUND('simulations soy farm1 '!JT212+'Step 1-Farm Data'!$E$62,1),"")</f>
        <v>51.2</v>
      </c>
      <c r="JU217">
        <f>+IF('Step 1-Farm Data'!$E$62+'simulations soy farm1 '!JU212&gt;=0,ROUND('simulations soy farm1 '!JU212+'Step 1-Farm Data'!$E$62,1),"")</f>
        <v>51.7</v>
      </c>
      <c r="JV217">
        <f>+IF('Step 1-Farm Data'!$E$62+'simulations soy farm1 '!JV212&gt;=0,ROUND('simulations soy farm1 '!JV212+'Step 1-Farm Data'!$E$62,1),"")</f>
        <v>42.8</v>
      </c>
      <c r="JW217">
        <f>+IF('Step 1-Farm Data'!$E$62+'simulations soy farm1 '!JW212&gt;=0,ROUND('simulations soy farm1 '!JW212+'Step 1-Farm Data'!$E$62,1),"")</f>
        <v>51.6</v>
      </c>
      <c r="JX217">
        <f>+IF('Step 1-Farm Data'!$E$62+'simulations soy farm1 '!JX212&gt;=0,ROUND('simulations soy farm1 '!JX212+'Step 1-Farm Data'!$E$62,1),"")</f>
        <v>50.8</v>
      </c>
      <c r="JY217">
        <f>+IF('Step 1-Farm Data'!$E$62+'simulations soy farm1 '!JY212&gt;=0,ROUND('simulations soy farm1 '!JY212+'Step 1-Farm Data'!$E$62,1),"")</f>
        <v>51.9</v>
      </c>
      <c r="JZ217">
        <f>+IF('Step 1-Farm Data'!$E$62+'simulations soy farm1 '!JZ212&gt;=0,ROUND('simulations soy farm1 '!JZ212+'Step 1-Farm Data'!$E$62,1),"")</f>
        <v>51.1</v>
      </c>
      <c r="KA217">
        <f>+IF('Step 1-Farm Data'!$E$62+'simulations soy farm1 '!KA212&gt;=0,ROUND('simulations soy farm1 '!KA212+'Step 1-Farm Data'!$E$62,1),"")</f>
        <v>50.9</v>
      </c>
      <c r="KB217">
        <f>+IF('Step 1-Farm Data'!$E$62+'simulations soy farm1 '!KB212&gt;=0,ROUND('simulations soy farm1 '!KB212+'Step 1-Farm Data'!$E$62,1),"")</f>
        <v>50.3</v>
      </c>
      <c r="KC217">
        <f>+IF('Step 1-Farm Data'!$E$62+'simulations soy farm1 '!KC212&gt;=0,ROUND('simulations soy farm1 '!KC212+'Step 1-Farm Data'!$E$62,1),"")</f>
        <v>54.2</v>
      </c>
      <c r="KD217">
        <f>+IF('Step 1-Farm Data'!$E$62+'simulations soy farm1 '!KD212&gt;=0,ROUND('simulations soy farm1 '!KD212+'Step 1-Farm Data'!$E$62,1),"")</f>
        <v>53.9</v>
      </c>
      <c r="KE217">
        <f>+IF('Step 1-Farm Data'!$E$62+'simulations soy farm1 '!KE212&gt;=0,ROUND('simulations soy farm1 '!KE212+'Step 1-Farm Data'!$E$62,1),"")</f>
        <v>54</v>
      </c>
      <c r="KF217">
        <f>+IF('Step 1-Farm Data'!$E$62+'simulations soy farm1 '!KF212&gt;=0,ROUND('simulations soy farm1 '!KF212+'Step 1-Farm Data'!$E$62,1),"")</f>
        <v>51.1</v>
      </c>
      <c r="KG217">
        <f>+IF('Step 1-Farm Data'!$E$62+'simulations soy farm1 '!KG212&gt;=0,ROUND('simulations soy farm1 '!KG212+'Step 1-Farm Data'!$E$62,1),"")</f>
        <v>43.2</v>
      </c>
      <c r="KH217">
        <f>+IF('Step 1-Farm Data'!$E$62+'simulations soy farm1 '!KH212&gt;=0,ROUND('simulations soy farm1 '!KH212+'Step 1-Farm Data'!$E$62,1),"")</f>
        <v>51.8</v>
      </c>
      <c r="KI217">
        <f>+IF('Step 1-Farm Data'!$E$62+'simulations soy farm1 '!KI212&gt;=0,ROUND('simulations soy farm1 '!KI212+'Step 1-Farm Data'!$E$62,1),"")</f>
        <v>52.1</v>
      </c>
      <c r="KJ217">
        <f>+IF('Step 1-Farm Data'!$E$62+'simulations soy farm1 '!KJ212&gt;=0,ROUND('simulations soy farm1 '!KJ212+'Step 1-Farm Data'!$E$62,1),"")</f>
        <v>44.4</v>
      </c>
      <c r="KK217">
        <f>+IF('Step 1-Farm Data'!$E$62+'simulations soy farm1 '!KK212&gt;=0,ROUND('simulations soy farm1 '!KK212+'Step 1-Farm Data'!$E$62,1),"")</f>
        <v>46.5</v>
      </c>
      <c r="KL217">
        <f>+IF('Step 1-Farm Data'!$E$62+'simulations soy farm1 '!KL212&gt;=0,ROUND('simulations soy farm1 '!KL212+'Step 1-Farm Data'!$E$62,1),"")</f>
        <v>49.6</v>
      </c>
      <c r="KM217">
        <f>+IF('Step 1-Farm Data'!$E$62+'simulations soy farm1 '!KM212&gt;=0,ROUND('simulations soy farm1 '!KM212+'Step 1-Farm Data'!$E$62,1),"")</f>
        <v>51.2</v>
      </c>
      <c r="KN217">
        <f>+IF('Step 1-Farm Data'!$E$62+'simulations soy farm1 '!KN212&gt;=0,ROUND('simulations soy farm1 '!KN212+'Step 1-Farm Data'!$E$62,1),"")</f>
        <v>52.9</v>
      </c>
      <c r="KO217">
        <f>+IF('Step 1-Farm Data'!$E$62+'simulations soy farm1 '!KO212&gt;=0,ROUND('simulations soy farm1 '!KO212+'Step 1-Farm Data'!$E$62,1),"")</f>
        <v>46.2</v>
      </c>
      <c r="KP217">
        <f>+IF('Step 1-Farm Data'!$E$62+'simulations soy farm1 '!KP212&gt;=0,ROUND('simulations soy farm1 '!KP212+'Step 1-Farm Data'!$E$62,1),"")</f>
        <v>46.9</v>
      </c>
      <c r="KQ217">
        <f>+IF('Step 1-Farm Data'!$E$62+'simulations soy farm1 '!KQ212&gt;=0,ROUND('simulations soy farm1 '!KQ212+'Step 1-Farm Data'!$E$62,1),"")</f>
        <v>44.2</v>
      </c>
      <c r="KR217">
        <f>+IF('Step 1-Farm Data'!$E$62+'simulations soy farm1 '!KR212&gt;=0,ROUND('simulations soy farm1 '!KR212+'Step 1-Farm Data'!$E$62,1),"")</f>
        <v>54.5</v>
      </c>
      <c r="KS217">
        <f>+IF('Step 1-Farm Data'!$E$62+'simulations soy farm1 '!KS212&gt;=0,ROUND('simulations soy farm1 '!KS212+'Step 1-Farm Data'!$E$62,1),"")</f>
        <v>49.5</v>
      </c>
      <c r="KT217">
        <f>+IF('Step 1-Farm Data'!$E$62+'simulations soy farm1 '!KT212&gt;=0,ROUND('simulations soy farm1 '!KT212+'Step 1-Farm Data'!$E$62,1),"")</f>
        <v>55.5</v>
      </c>
      <c r="KU217">
        <f>+IF('Step 1-Farm Data'!$E$62+'simulations soy farm1 '!KU212&gt;=0,ROUND('simulations soy farm1 '!KU212+'Step 1-Farm Data'!$E$62,1),"")</f>
        <v>45.7</v>
      </c>
      <c r="KV217">
        <f>+IF('Step 1-Farm Data'!$E$62+'simulations soy farm1 '!KV212&gt;=0,ROUND('simulations soy farm1 '!KV212+'Step 1-Farm Data'!$E$62,1),"")</f>
        <v>55.3</v>
      </c>
      <c r="KW217">
        <f>+IF('Step 1-Farm Data'!$E$62+'simulations soy farm1 '!KW212&gt;=0,ROUND('simulations soy farm1 '!KW212+'Step 1-Farm Data'!$E$62,1),"")</f>
        <v>49.4</v>
      </c>
      <c r="KX217">
        <f>+IF('Step 1-Farm Data'!$E$62+'simulations soy farm1 '!KX212&gt;=0,ROUND('simulations soy farm1 '!KX212+'Step 1-Farm Data'!$E$62,1),"")</f>
        <v>48.3</v>
      </c>
      <c r="KY217">
        <f>+IF('Step 1-Farm Data'!$E$62+'simulations soy farm1 '!KY212&gt;=0,ROUND('simulations soy farm1 '!KY212+'Step 1-Farm Data'!$E$62,1),"")</f>
        <v>49.4</v>
      </c>
      <c r="KZ217">
        <f>+IF('Step 1-Farm Data'!$E$62+'simulations soy farm1 '!KZ212&gt;=0,ROUND('simulations soy farm1 '!KZ212+'Step 1-Farm Data'!$E$62,1),"")</f>
        <v>52.6</v>
      </c>
      <c r="LA217">
        <f>+IF('Step 1-Farm Data'!$E$62+'simulations soy farm1 '!LA212&gt;=0,ROUND('simulations soy farm1 '!LA212+'Step 1-Farm Data'!$E$62,1),"")</f>
        <v>45</v>
      </c>
      <c r="LB217">
        <f>+IF('Step 1-Farm Data'!$E$62+'simulations soy farm1 '!LB212&gt;=0,ROUND('simulations soy farm1 '!LB212+'Step 1-Farm Data'!$E$62,1),"")</f>
        <v>45.2</v>
      </c>
      <c r="LC217">
        <f>+IF('Step 1-Farm Data'!$E$62+'simulations soy farm1 '!LC212&gt;=0,ROUND('simulations soy farm1 '!LC212+'Step 1-Farm Data'!$E$62,1),"")</f>
        <v>56.4</v>
      </c>
      <c r="LD217">
        <f>+IF('Step 1-Farm Data'!$E$62+'simulations soy farm1 '!LD212&gt;=0,ROUND('simulations soy farm1 '!LD212+'Step 1-Farm Data'!$E$62,1),"")</f>
        <v>47.9</v>
      </c>
      <c r="LE217">
        <f>+IF('Step 1-Farm Data'!$E$62+'simulations soy farm1 '!LE212&gt;=0,ROUND('simulations soy farm1 '!LE212+'Step 1-Farm Data'!$E$62,1),"")</f>
        <v>56</v>
      </c>
      <c r="LF217">
        <f>+IF('Step 1-Farm Data'!$E$62+'simulations soy farm1 '!LF212&gt;=0,ROUND('simulations soy farm1 '!LF212+'Step 1-Farm Data'!$E$62,1),"")</f>
        <v>50.1</v>
      </c>
      <c r="LG217">
        <f>+IF('Step 1-Farm Data'!$E$62+'simulations soy farm1 '!LG212&gt;=0,ROUND('simulations soy farm1 '!LG212+'Step 1-Farm Data'!$E$62,1),"")</f>
        <v>51.9</v>
      </c>
      <c r="LH217">
        <f>+IF('Step 1-Farm Data'!$E$62+'simulations soy farm1 '!LH212&gt;=0,ROUND('simulations soy farm1 '!LH212+'Step 1-Farm Data'!$E$62,1),"")</f>
        <v>46.8</v>
      </c>
      <c r="LI217">
        <f>+IF('Step 1-Farm Data'!$E$62+'simulations soy farm1 '!LI212&gt;=0,ROUND('simulations soy farm1 '!LI212+'Step 1-Farm Data'!$E$62,1),"")</f>
        <v>54.1</v>
      </c>
      <c r="LJ217">
        <f>+IF('Step 1-Farm Data'!$E$62+'simulations soy farm1 '!LJ212&gt;=0,ROUND('simulations soy farm1 '!LJ212+'Step 1-Farm Data'!$E$62,1),"")</f>
        <v>52.1</v>
      </c>
      <c r="LK217">
        <f>+IF('Step 1-Farm Data'!$E$62+'simulations soy farm1 '!LK212&gt;=0,ROUND('simulations soy farm1 '!LK212+'Step 1-Farm Data'!$E$62,1),"")</f>
        <v>51.2</v>
      </c>
      <c r="LL217">
        <f>+IF('Step 1-Farm Data'!$E$62+'simulations soy farm1 '!LL212&gt;=0,ROUND('simulations soy farm1 '!LL212+'Step 1-Farm Data'!$E$62,1),"")</f>
        <v>49.9</v>
      </c>
      <c r="LM217">
        <f>+IF('Step 1-Farm Data'!$E$62+'simulations soy farm1 '!LM212&gt;=0,ROUND('simulations soy farm1 '!LM212+'Step 1-Farm Data'!$E$62,1),"")</f>
        <v>52.9</v>
      </c>
      <c r="LN217">
        <f>+IF('Step 1-Farm Data'!$E$62+'simulations soy farm1 '!LN212&gt;=0,ROUND('simulations soy farm1 '!LN212+'Step 1-Farm Data'!$E$62,1),"")</f>
        <v>47</v>
      </c>
      <c r="LO217">
        <f>+IF('Step 1-Farm Data'!$E$62+'simulations soy farm1 '!LO212&gt;=0,ROUND('simulations soy farm1 '!LO212+'Step 1-Farm Data'!$E$62,1),"")</f>
        <v>52.1</v>
      </c>
      <c r="LP217">
        <f>+IF('Step 1-Farm Data'!$E$62+'simulations soy farm1 '!LP212&gt;=0,ROUND('simulations soy farm1 '!LP212+'Step 1-Farm Data'!$E$62,1),"")</f>
        <v>47.6</v>
      </c>
      <c r="LQ217">
        <f>+IF('Step 1-Farm Data'!$E$62+'simulations soy farm1 '!LQ212&gt;=0,ROUND('simulations soy farm1 '!LQ212+'Step 1-Farm Data'!$E$62,1),"")</f>
        <v>48.8</v>
      </c>
      <c r="LR217">
        <f>+IF('Step 1-Farm Data'!$E$62+'simulations soy farm1 '!LR212&gt;=0,ROUND('simulations soy farm1 '!LR212+'Step 1-Farm Data'!$E$62,1),"")</f>
        <v>50.4</v>
      </c>
      <c r="LS217">
        <f>+IF('Step 1-Farm Data'!$E$62+'simulations soy farm1 '!LS212&gt;=0,ROUND('simulations soy farm1 '!LS212+'Step 1-Farm Data'!$E$62,1),"")</f>
        <v>46.5</v>
      </c>
      <c r="LT217">
        <f>+IF('Step 1-Farm Data'!$E$62+'simulations soy farm1 '!LT212&gt;=0,ROUND('simulations soy farm1 '!LT212+'Step 1-Farm Data'!$E$62,1),"")</f>
        <v>49.8</v>
      </c>
      <c r="LU217">
        <f>+IF('Step 1-Farm Data'!$E$62+'simulations soy farm1 '!LU212&gt;=0,ROUND('simulations soy farm1 '!LU212+'Step 1-Farm Data'!$E$62,1),"")</f>
        <v>52.1</v>
      </c>
      <c r="LV217">
        <f>+IF('Step 1-Farm Data'!$E$62+'simulations soy farm1 '!LV212&gt;=0,ROUND('simulations soy farm1 '!LV212+'Step 1-Farm Data'!$E$62,1),"")</f>
        <v>44.8</v>
      </c>
      <c r="LW217">
        <f>+IF('Step 1-Farm Data'!$E$62+'simulations soy farm1 '!LW212&gt;=0,ROUND('simulations soy farm1 '!LW212+'Step 1-Farm Data'!$E$62,1),"")</f>
        <v>52</v>
      </c>
      <c r="LX217">
        <f>+IF('Step 1-Farm Data'!$E$62+'simulations soy farm1 '!LX212&gt;=0,ROUND('simulations soy farm1 '!LX212+'Step 1-Farm Data'!$E$62,1),"")</f>
        <v>47.6</v>
      </c>
      <c r="LY217">
        <f>+IF('Step 1-Farm Data'!$E$62+'simulations soy farm1 '!LY212&gt;=0,ROUND('simulations soy farm1 '!LY212+'Step 1-Farm Data'!$E$62,1),"")</f>
        <v>46.3</v>
      </c>
      <c r="LZ217">
        <f>+IF('Step 1-Farm Data'!$E$62+'simulations soy farm1 '!LZ212&gt;=0,ROUND('simulations soy farm1 '!LZ212+'Step 1-Farm Data'!$E$62,1),"")</f>
        <v>48.2</v>
      </c>
      <c r="MA217">
        <f>+IF('Step 1-Farm Data'!$E$62+'simulations soy farm1 '!MA212&gt;=0,ROUND('simulations soy farm1 '!MA212+'Step 1-Farm Data'!$E$62,1),"")</f>
        <v>49.1</v>
      </c>
      <c r="MB217">
        <f>+IF('Step 1-Farm Data'!$E$62+'simulations soy farm1 '!MB212&gt;=0,ROUND('simulations soy farm1 '!MB212+'Step 1-Farm Data'!$E$62,1),"")</f>
        <v>52.2</v>
      </c>
      <c r="MC217">
        <f>+IF('Step 1-Farm Data'!$E$62+'simulations soy farm1 '!MC212&gt;=0,ROUND('simulations soy farm1 '!MC212+'Step 1-Farm Data'!$E$62,1),"")</f>
        <v>58.1</v>
      </c>
      <c r="MD217">
        <f>+IF('Step 1-Farm Data'!$E$62+'simulations soy farm1 '!MD212&gt;=0,ROUND('simulations soy farm1 '!MD212+'Step 1-Farm Data'!$E$62,1),"")</f>
        <v>48.5</v>
      </c>
      <c r="ME217">
        <f>+IF('Step 1-Farm Data'!$E$62+'simulations soy farm1 '!ME212&gt;=0,ROUND('simulations soy farm1 '!ME212+'Step 1-Farm Data'!$E$62,1),"")</f>
        <v>50.4</v>
      </c>
      <c r="MF217">
        <f>+IF('Step 1-Farm Data'!$E$62+'simulations soy farm1 '!MF212&gt;=0,ROUND('simulations soy farm1 '!MF212+'Step 1-Farm Data'!$E$62,1),"")</f>
        <v>48.6</v>
      </c>
      <c r="MG217">
        <f>+IF('Step 1-Farm Data'!$E$62+'simulations soy farm1 '!MG212&gt;=0,ROUND('simulations soy farm1 '!MG212+'Step 1-Farm Data'!$E$62,1),"")</f>
        <v>52.9</v>
      </c>
      <c r="MH217">
        <f>+IF('Step 1-Farm Data'!$E$62+'simulations soy farm1 '!MH212&gt;=0,ROUND('simulations soy farm1 '!MH212+'Step 1-Farm Data'!$E$62,1),"")</f>
        <v>51.6</v>
      </c>
      <c r="MI217">
        <f>+IF('Step 1-Farm Data'!$E$62+'simulations soy farm1 '!MI212&gt;=0,ROUND('simulations soy farm1 '!MI212+'Step 1-Farm Data'!$E$62,1),"")</f>
        <v>48.4</v>
      </c>
      <c r="MJ217">
        <f>+IF('Step 1-Farm Data'!$E$62+'simulations soy farm1 '!MJ212&gt;=0,ROUND('simulations soy farm1 '!MJ212+'Step 1-Farm Data'!$E$62,1),"")</f>
        <v>47.9</v>
      </c>
      <c r="MK217">
        <f>+IF('Step 1-Farm Data'!$E$62+'simulations soy farm1 '!MK212&gt;=0,ROUND('simulations soy farm1 '!MK212+'Step 1-Farm Data'!$E$62,1),"")</f>
        <v>53.1</v>
      </c>
      <c r="ML217">
        <f>+IF('Step 1-Farm Data'!$E$62+'simulations soy farm1 '!ML212&gt;=0,ROUND('simulations soy farm1 '!ML212+'Step 1-Farm Data'!$E$62,1),"")</f>
        <v>44.5</v>
      </c>
      <c r="MM217">
        <f>+IF('Step 1-Farm Data'!$E$62+'simulations soy farm1 '!MM212&gt;=0,ROUND('simulations soy farm1 '!MM212+'Step 1-Farm Data'!$E$62,1),"")</f>
        <v>50.7</v>
      </c>
      <c r="MN217">
        <f>+IF('Step 1-Farm Data'!$E$62+'simulations soy farm1 '!MN212&gt;=0,ROUND('simulations soy farm1 '!MN212+'Step 1-Farm Data'!$E$62,1),"")</f>
        <v>47.6</v>
      </c>
      <c r="MO217">
        <f>+IF('Step 1-Farm Data'!$E$62+'simulations soy farm1 '!MO212&gt;=0,ROUND('simulations soy farm1 '!MO212+'Step 1-Farm Data'!$E$62,1),"")</f>
        <v>48.5</v>
      </c>
      <c r="MP217">
        <f>+IF('Step 1-Farm Data'!$E$62+'simulations soy farm1 '!MP212&gt;=0,ROUND('simulations soy farm1 '!MP212+'Step 1-Farm Data'!$E$62,1),"")</f>
        <v>50.8</v>
      </c>
      <c r="MQ217">
        <f>+IF('Step 1-Farm Data'!$E$62+'simulations soy farm1 '!MQ212&gt;=0,ROUND('simulations soy farm1 '!MQ212+'Step 1-Farm Data'!$E$62,1),"")</f>
        <v>52.3</v>
      </c>
      <c r="MR217">
        <f>+IF('Step 1-Farm Data'!$E$62+'simulations soy farm1 '!MR212&gt;=0,ROUND('simulations soy farm1 '!MR212+'Step 1-Farm Data'!$E$62,1),"")</f>
        <v>44.9</v>
      </c>
      <c r="MS217">
        <f>+IF('Step 1-Farm Data'!$E$62+'simulations soy farm1 '!MS212&gt;=0,ROUND('simulations soy farm1 '!MS212+'Step 1-Farm Data'!$E$62,1),"")</f>
        <v>53.2</v>
      </c>
      <c r="MT217">
        <f>+IF('Step 1-Farm Data'!$E$62+'simulations soy farm1 '!MT212&gt;=0,ROUND('simulations soy farm1 '!MT212+'Step 1-Farm Data'!$E$62,1),"")</f>
        <v>53.1</v>
      </c>
      <c r="MU217">
        <f>+IF('Step 1-Farm Data'!$E$62+'simulations soy farm1 '!MU212&gt;=0,ROUND('simulations soy farm1 '!MU212+'Step 1-Farm Data'!$E$62,1),"")</f>
        <v>55.2</v>
      </c>
      <c r="MV217">
        <f>+IF('Step 1-Farm Data'!$E$62+'simulations soy farm1 '!MV212&gt;=0,ROUND('simulations soy farm1 '!MV212+'Step 1-Farm Data'!$E$62,1),"")</f>
        <v>52.5</v>
      </c>
      <c r="MW217">
        <f>+IF('Step 1-Farm Data'!$E$62+'simulations soy farm1 '!MW212&gt;=0,ROUND('simulations soy farm1 '!MW212+'Step 1-Farm Data'!$E$62,1),"")</f>
        <v>55</v>
      </c>
      <c r="MX217">
        <f>+IF('Step 1-Farm Data'!$E$62+'simulations soy farm1 '!MX212&gt;=0,ROUND('simulations soy farm1 '!MX212+'Step 1-Farm Data'!$E$62,1),"")</f>
        <v>49.5</v>
      </c>
      <c r="MY217">
        <f>+IF('Step 1-Farm Data'!$E$62+'simulations soy farm1 '!MY212&gt;=0,ROUND('simulations soy farm1 '!MY212+'Step 1-Farm Data'!$E$62,1),"")</f>
        <v>50</v>
      </c>
      <c r="MZ217">
        <f>+IF('Step 1-Farm Data'!$E$62+'simulations soy farm1 '!MZ212&gt;=0,ROUND('simulations soy farm1 '!MZ212+'Step 1-Farm Data'!$E$62,1),"")</f>
        <v>50.5</v>
      </c>
      <c r="NA217">
        <f>+IF('Step 1-Farm Data'!$E$62+'simulations soy farm1 '!NA212&gt;=0,ROUND('simulations soy farm1 '!NA212+'Step 1-Farm Data'!$E$62,1),"")</f>
        <v>48.4</v>
      </c>
      <c r="NB217">
        <f>+IF('Step 1-Farm Data'!$E$62+'simulations soy farm1 '!NB212&gt;=0,ROUND('simulations soy farm1 '!NB212+'Step 1-Farm Data'!$E$62,1),"")</f>
        <v>47.7</v>
      </c>
      <c r="NC217">
        <f>+IF('Step 1-Farm Data'!$E$62+'simulations soy farm1 '!NC212&gt;=0,ROUND('simulations soy farm1 '!NC212+'Step 1-Farm Data'!$E$62,1),"")</f>
        <v>50.3</v>
      </c>
      <c r="ND217">
        <f>+IF('Step 1-Farm Data'!$E$62+'simulations soy farm1 '!ND212&gt;=0,ROUND('simulations soy farm1 '!ND212+'Step 1-Farm Data'!$E$62,1),"")</f>
        <v>53.5</v>
      </c>
      <c r="NE217">
        <f>+IF('Step 1-Farm Data'!$E$62+'simulations soy farm1 '!NE212&gt;=0,ROUND('simulations soy farm1 '!NE212+'Step 1-Farm Data'!$E$62,1),"")</f>
        <v>47.9</v>
      </c>
      <c r="NF217">
        <f>+IF('Step 1-Farm Data'!$E$62+'simulations soy farm1 '!NF212&gt;=0,ROUND('simulations soy farm1 '!NF212+'Step 1-Farm Data'!$E$62,1),"")</f>
        <v>51.2</v>
      </c>
      <c r="NG217">
        <f>+IF('Step 1-Farm Data'!$E$62+'simulations soy farm1 '!NG212&gt;=0,ROUND('simulations soy farm1 '!NG212+'Step 1-Farm Data'!$E$62,1),"")</f>
        <v>47</v>
      </c>
      <c r="NH217">
        <f>+IF('Step 1-Farm Data'!$E$62+'simulations soy farm1 '!NH212&gt;=0,ROUND('simulations soy farm1 '!NH212+'Step 1-Farm Data'!$E$62,1),"")</f>
        <v>52.6</v>
      </c>
      <c r="NI217">
        <f>+IF('Step 1-Farm Data'!$E$62+'simulations soy farm1 '!NI212&gt;=0,ROUND('simulations soy farm1 '!NI212+'Step 1-Farm Data'!$E$62,1),"")</f>
        <v>49.2</v>
      </c>
      <c r="NJ217">
        <f>+IF('Step 1-Farm Data'!$E$62+'simulations soy farm1 '!NJ212&gt;=0,ROUND('simulations soy farm1 '!NJ212+'Step 1-Farm Data'!$E$62,1),"")</f>
        <v>52.5</v>
      </c>
      <c r="NK217">
        <f>+IF('Step 1-Farm Data'!$E$62+'simulations soy farm1 '!NK212&gt;=0,ROUND('simulations soy farm1 '!NK212+'Step 1-Farm Data'!$E$62,1),"")</f>
        <v>46.5</v>
      </c>
      <c r="NL217">
        <f>+IF('Step 1-Farm Data'!$E$62+'simulations soy farm1 '!NL212&gt;=0,ROUND('simulations soy farm1 '!NL212+'Step 1-Farm Data'!$E$62,1),"")</f>
        <v>52.9</v>
      </c>
      <c r="NM217">
        <f>+IF('Step 1-Farm Data'!$E$62+'simulations soy farm1 '!NM212&gt;=0,ROUND('simulations soy farm1 '!NM212+'Step 1-Farm Data'!$E$62,1),"")</f>
        <v>47.4</v>
      </c>
      <c r="NN217">
        <f>+IF('Step 1-Farm Data'!$E$62+'simulations soy farm1 '!NN212&gt;=0,ROUND('simulations soy farm1 '!NN212+'Step 1-Farm Data'!$E$62,1),"")</f>
        <v>50.3</v>
      </c>
      <c r="NO217">
        <f>+IF('Step 1-Farm Data'!$E$62+'simulations soy farm1 '!NO212&gt;=0,ROUND('simulations soy farm1 '!NO212+'Step 1-Farm Data'!$E$62,1),"")</f>
        <v>49.4</v>
      </c>
      <c r="NP217">
        <f>+IF('Step 1-Farm Data'!$E$62+'simulations soy farm1 '!NP212&gt;=0,ROUND('simulations soy farm1 '!NP212+'Step 1-Farm Data'!$E$62,1),"")</f>
        <v>56.2</v>
      </c>
      <c r="NQ217">
        <f>+IF('Step 1-Farm Data'!$E$62+'simulations soy farm1 '!NQ212&gt;=0,ROUND('simulations soy farm1 '!NQ212+'Step 1-Farm Data'!$E$62,1),"")</f>
        <v>51.2</v>
      </c>
      <c r="NR217">
        <f>+IF('Step 1-Farm Data'!$E$62+'simulations soy farm1 '!NR212&gt;=0,ROUND('simulations soy farm1 '!NR212+'Step 1-Farm Data'!$E$62,1),"")</f>
        <v>51.8</v>
      </c>
      <c r="NS217">
        <f>+IF('Step 1-Farm Data'!$E$62+'simulations soy farm1 '!NS212&gt;=0,ROUND('simulations soy farm1 '!NS212+'Step 1-Farm Data'!$E$62,1),"")</f>
        <v>47</v>
      </c>
      <c r="NT217">
        <f>+IF('Step 1-Farm Data'!$E$62+'simulations soy farm1 '!NT212&gt;=0,ROUND('simulations soy farm1 '!NT212+'Step 1-Farm Data'!$E$62,1),"")</f>
        <v>47.3</v>
      </c>
      <c r="NU217">
        <f>+IF('Step 1-Farm Data'!$E$62+'simulations soy farm1 '!NU212&gt;=0,ROUND('simulations soy farm1 '!NU212+'Step 1-Farm Data'!$E$62,1),"")</f>
        <v>46.6</v>
      </c>
      <c r="NV217">
        <f>+IF('Step 1-Farm Data'!$E$62+'simulations soy farm1 '!NV212&gt;=0,ROUND('simulations soy farm1 '!NV212+'Step 1-Farm Data'!$E$62,1),"")</f>
        <v>47.4</v>
      </c>
      <c r="NW217">
        <f>+IF('Step 1-Farm Data'!$E$62+'simulations soy farm1 '!NW212&gt;=0,ROUND('simulations soy farm1 '!NW212+'Step 1-Farm Data'!$E$62,1),"")</f>
        <v>47.6</v>
      </c>
      <c r="NX217">
        <f>+IF('Step 1-Farm Data'!$E$62+'simulations soy farm1 '!NX212&gt;=0,ROUND('simulations soy farm1 '!NX212+'Step 1-Farm Data'!$E$62,1),"")</f>
        <v>50.2</v>
      </c>
      <c r="NY217">
        <f>+IF('Step 1-Farm Data'!$E$62+'simulations soy farm1 '!NY212&gt;=0,ROUND('simulations soy farm1 '!NY212+'Step 1-Farm Data'!$E$62,1),"")</f>
        <v>50.3</v>
      </c>
      <c r="NZ217">
        <f>+IF('Step 1-Farm Data'!$E$62+'simulations soy farm1 '!NZ212&gt;=0,ROUND('simulations soy farm1 '!NZ212+'Step 1-Farm Data'!$E$62,1),"")</f>
        <v>53</v>
      </c>
      <c r="OA217">
        <f>+IF('Step 1-Farm Data'!$E$62+'simulations soy farm1 '!OA212&gt;=0,ROUND('simulations soy farm1 '!OA212+'Step 1-Farm Data'!$E$62,1),"")</f>
        <v>54.4</v>
      </c>
      <c r="OB217">
        <f>+IF('Step 1-Farm Data'!$E$62+'simulations soy farm1 '!OB212&gt;=0,ROUND('simulations soy farm1 '!OB212+'Step 1-Farm Data'!$E$62,1),"")</f>
        <v>49.7</v>
      </c>
      <c r="OC217">
        <f>+IF('Step 1-Farm Data'!$E$62+'simulations soy farm1 '!OC212&gt;=0,ROUND('simulations soy farm1 '!OC212+'Step 1-Farm Data'!$E$62,1),"")</f>
        <v>50.5</v>
      </c>
      <c r="OD217">
        <f>+IF('Step 1-Farm Data'!$E$62+'simulations soy farm1 '!OD212&gt;=0,ROUND('simulations soy farm1 '!OD212+'Step 1-Farm Data'!$E$62,1),"")</f>
        <v>45.8</v>
      </c>
      <c r="OE217">
        <f>+IF('Step 1-Farm Data'!$E$62+'simulations soy farm1 '!OE212&gt;=0,ROUND('simulations soy farm1 '!OE212+'Step 1-Farm Data'!$E$62,1),"")</f>
        <v>48.2</v>
      </c>
      <c r="OF217">
        <f>+IF('Step 1-Farm Data'!$E$62+'simulations soy farm1 '!OF212&gt;=0,ROUND('simulations soy farm1 '!OF212+'Step 1-Farm Data'!$E$62,1),"")</f>
        <v>44.3</v>
      </c>
      <c r="OG217">
        <f>+IF('Step 1-Farm Data'!$E$62+'simulations soy farm1 '!OG212&gt;=0,ROUND('simulations soy farm1 '!OG212+'Step 1-Farm Data'!$E$62,1),"")</f>
        <v>46.2</v>
      </c>
      <c r="OH217">
        <f>+IF('Step 1-Farm Data'!$E$62+'simulations soy farm1 '!OH212&gt;=0,ROUND('simulations soy farm1 '!OH212+'Step 1-Farm Data'!$E$62,1),"")</f>
        <v>44.3</v>
      </c>
      <c r="OI217">
        <f>+IF('Step 1-Farm Data'!$E$62+'simulations soy farm1 '!OI212&gt;=0,ROUND('simulations soy farm1 '!OI212+'Step 1-Farm Data'!$E$62,1),"")</f>
        <v>53.4</v>
      </c>
      <c r="OJ217">
        <f>+IF('Step 1-Farm Data'!$E$62+'simulations soy farm1 '!OJ212&gt;=0,ROUND('simulations soy farm1 '!OJ212+'Step 1-Farm Data'!$E$62,1),"")</f>
        <v>55.7</v>
      </c>
      <c r="OK217">
        <f>+IF('Step 1-Farm Data'!$E$62+'simulations soy farm1 '!OK212&gt;=0,ROUND('simulations soy farm1 '!OK212+'Step 1-Farm Data'!$E$62,1),"")</f>
        <v>43.7</v>
      </c>
      <c r="OL217">
        <f>+IF('Step 1-Farm Data'!$E$62+'simulations soy farm1 '!OL212&gt;=0,ROUND('simulations soy farm1 '!OL212+'Step 1-Farm Data'!$E$62,1),"")</f>
        <v>53.3</v>
      </c>
      <c r="OM217">
        <f>+IF('Step 1-Farm Data'!$E$62+'simulations soy farm1 '!OM212&gt;=0,ROUND('simulations soy farm1 '!OM212+'Step 1-Farm Data'!$E$62,1),"")</f>
        <v>51.1</v>
      </c>
      <c r="ON217">
        <f>+IF('Step 1-Farm Data'!$E$62+'simulations soy farm1 '!ON212&gt;=0,ROUND('simulations soy farm1 '!ON212+'Step 1-Farm Data'!$E$62,1),"")</f>
        <v>46.5</v>
      </c>
      <c r="OO217">
        <f>+IF('Step 1-Farm Data'!$E$62+'simulations soy farm1 '!OO212&gt;=0,ROUND('simulations soy farm1 '!OO212+'Step 1-Farm Data'!$E$62,1),"")</f>
        <v>49.2</v>
      </c>
      <c r="OP217">
        <f>+IF('Step 1-Farm Data'!$E$62+'simulations soy farm1 '!OP212&gt;=0,ROUND('simulations soy farm1 '!OP212+'Step 1-Farm Data'!$E$62,1),"")</f>
        <v>49.4</v>
      </c>
      <c r="OQ217">
        <f>+IF('Step 1-Farm Data'!$E$62+'simulations soy farm1 '!OQ212&gt;=0,ROUND('simulations soy farm1 '!OQ212+'Step 1-Farm Data'!$E$62,1),"")</f>
        <v>43.2</v>
      </c>
      <c r="OR217">
        <f>+IF('Step 1-Farm Data'!$E$62+'simulations soy farm1 '!OR212&gt;=0,ROUND('simulations soy farm1 '!OR212+'Step 1-Farm Data'!$E$62,1),"")</f>
        <v>54.6</v>
      </c>
      <c r="OS217">
        <f>+IF('Step 1-Farm Data'!$E$62+'simulations soy farm1 '!OS212&gt;=0,ROUND('simulations soy farm1 '!OS212+'Step 1-Farm Data'!$E$62,1),"")</f>
        <v>55.2</v>
      </c>
      <c r="OT217">
        <f>+IF('Step 1-Farm Data'!$E$62+'simulations soy farm1 '!OT212&gt;=0,ROUND('simulations soy farm1 '!OT212+'Step 1-Farm Data'!$E$62,1),"")</f>
        <v>46.9</v>
      </c>
      <c r="OU217">
        <f>+IF('Step 1-Farm Data'!$E$62+'simulations soy farm1 '!OU212&gt;=0,ROUND('simulations soy farm1 '!OU212+'Step 1-Farm Data'!$E$62,1),"")</f>
        <v>50.5</v>
      </c>
      <c r="OV217">
        <f>+IF('Step 1-Farm Data'!$E$62+'simulations soy farm1 '!OV212&gt;=0,ROUND('simulations soy farm1 '!OV212+'Step 1-Farm Data'!$E$62,1),"")</f>
        <v>52.9</v>
      </c>
      <c r="OW217">
        <f>+IF('Step 1-Farm Data'!$E$62+'simulations soy farm1 '!OW212&gt;=0,ROUND('simulations soy farm1 '!OW212+'Step 1-Farm Data'!$E$62,1),"")</f>
        <v>51.7</v>
      </c>
      <c r="OX217">
        <f>+IF('Step 1-Farm Data'!$E$62+'simulations soy farm1 '!OX212&gt;=0,ROUND('simulations soy farm1 '!OX212+'Step 1-Farm Data'!$E$62,1),"")</f>
        <v>48.9</v>
      </c>
      <c r="OY217">
        <f>+IF('Step 1-Farm Data'!$E$62+'simulations soy farm1 '!OY212&gt;=0,ROUND('simulations soy farm1 '!OY212+'Step 1-Farm Data'!$E$62,1),"")</f>
        <v>51.7</v>
      </c>
      <c r="OZ217">
        <f>+IF('Step 1-Farm Data'!$E$62+'simulations soy farm1 '!OZ212&gt;=0,ROUND('simulations soy farm1 '!OZ212+'Step 1-Farm Data'!$E$62,1),"")</f>
        <v>52.9</v>
      </c>
      <c r="PA217">
        <f>+IF('Step 1-Farm Data'!$E$62+'simulations soy farm1 '!PA212&gt;=0,ROUND('simulations soy farm1 '!PA212+'Step 1-Farm Data'!$E$62,1),"")</f>
        <v>50.8</v>
      </c>
      <c r="PB217">
        <f>+IF('Step 1-Farm Data'!$E$62+'simulations soy farm1 '!PB212&gt;=0,ROUND('simulations soy farm1 '!PB212+'Step 1-Farm Data'!$E$62,1),"")</f>
        <v>46.4</v>
      </c>
      <c r="PC217">
        <f>+IF('Step 1-Farm Data'!$E$62+'simulations soy farm1 '!PC212&gt;=0,ROUND('simulations soy farm1 '!PC212+'Step 1-Farm Data'!$E$62,1),"")</f>
        <v>43.6</v>
      </c>
      <c r="PD217">
        <f>+IF('Step 1-Farm Data'!$E$62+'simulations soy farm1 '!PD212&gt;=0,ROUND('simulations soy farm1 '!PD212+'Step 1-Farm Data'!$E$62,1),"")</f>
        <v>53.7</v>
      </c>
      <c r="PE217">
        <f>+IF('Step 1-Farm Data'!$E$62+'simulations soy farm1 '!PE212&gt;=0,ROUND('simulations soy farm1 '!PE212+'Step 1-Farm Data'!$E$62,1),"")</f>
        <v>51.2</v>
      </c>
      <c r="PF217">
        <f>+IF('Step 1-Farm Data'!$E$62+'simulations soy farm1 '!PF212&gt;=0,ROUND('simulations soy farm1 '!PF212+'Step 1-Farm Data'!$E$62,1),"")</f>
        <v>52.8</v>
      </c>
      <c r="PG217">
        <f>+IF('Step 1-Farm Data'!$E$62+'simulations soy farm1 '!PG212&gt;=0,ROUND('simulations soy farm1 '!PG212+'Step 1-Farm Data'!$E$62,1),"")</f>
        <v>47.3</v>
      </c>
      <c r="PH217">
        <f>+IF('Step 1-Farm Data'!$E$62+'simulations soy farm1 '!PH212&gt;=0,ROUND('simulations soy farm1 '!PH212+'Step 1-Farm Data'!$E$62,1),"")</f>
        <v>47.9</v>
      </c>
      <c r="PI217">
        <f>+IF('Step 1-Farm Data'!$E$62+'simulations soy farm1 '!PI212&gt;=0,ROUND('simulations soy farm1 '!PI212+'Step 1-Farm Data'!$E$62,1),"")</f>
        <v>52.3</v>
      </c>
      <c r="PJ217">
        <f>+IF('Step 1-Farm Data'!$E$62+'simulations soy farm1 '!PJ212&gt;=0,ROUND('simulations soy farm1 '!PJ212+'Step 1-Farm Data'!$E$62,1),"")</f>
        <v>49.9</v>
      </c>
      <c r="PK217">
        <f>+IF('Step 1-Farm Data'!$E$62+'simulations soy farm1 '!PK212&gt;=0,ROUND('simulations soy farm1 '!PK212+'Step 1-Farm Data'!$E$62,1),"")</f>
        <v>50.7</v>
      </c>
      <c r="PL217">
        <f>+IF('Step 1-Farm Data'!$E$62+'simulations soy farm1 '!PL212&gt;=0,ROUND('simulations soy farm1 '!PL212+'Step 1-Farm Data'!$E$62,1),"")</f>
        <v>55.9</v>
      </c>
      <c r="PM217">
        <f>+IF('Step 1-Farm Data'!$E$62+'simulations soy farm1 '!PM212&gt;=0,ROUND('simulations soy farm1 '!PM212+'Step 1-Farm Data'!$E$62,1),"")</f>
        <v>47.4</v>
      </c>
      <c r="PN217">
        <f>+IF('Step 1-Farm Data'!$E$62+'simulations soy farm1 '!PN212&gt;=0,ROUND('simulations soy farm1 '!PN212+'Step 1-Farm Data'!$E$62,1),"")</f>
        <v>52.9</v>
      </c>
      <c r="PO217">
        <f>+IF('Step 1-Farm Data'!$E$62+'simulations soy farm1 '!PO212&gt;=0,ROUND('simulations soy farm1 '!PO212+'Step 1-Farm Data'!$E$62,1),"")</f>
        <v>44.9</v>
      </c>
      <c r="PP217">
        <f>+IF('Step 1-Farm Data'!$E$62+'simulations soy farm1 '!PP212&gt;=0,ROUND('simulations soy farm1 '!PP212+'Step 1-Farm Data'!$E$62,1),"")</f>
        <v>45.1</v>
      </c>
      <c r="PQ217">
        <f>+IF('Step 1-Farm Data'!$E$62+'simulations soy farm1 '!PQ212&gt;=0,ROUND('simulations soy farm1 '!PQ212+'Step 1-Farm Data'!$E$62,1),"")</f>
        <v>54</v>
      </c>
      <c r="PR217">
        <f>+IF('Step 1-Farm Data'!$E$62+'simulations soy farm1 '!PR212&gt;=0,ROUND('simulations soy farm1 '!PR212+'Step 1-Farm Data'!$E$62,1),"")</f>
        <v>46.4</v>
      </c>
      <c r="PS217">
        <f>+IF('Step 1-Farm Data'!$E$62+'simulations soy farm1 '!PS212&gt;=0,ROUND('simulations soy farm1 '!PS212+'Step 1-Farm Data'!$E$62,1),"")</f>
        <v>57.9</v>
      </c>
      <c r="PT217">
        <f>+IF('Step 1-Farm Data'!$E$62+'simulations soy farm1 '!PT212&gt;=0,ROUND('simulations soy farm1 '!PT212+'Step 1-Farm Data'!$E$62,1),"")</f>
        <v>52.2</v>
      </c>
      <c r="PU217">
        <f>+IF('Step 1-Farm Data'!$E$62+'simulations soy farm1 '!PU212&gt;=0,ROUND('simulations soy farm1 '!PU212+'Step 1-Farm Data'!$E$62,1),"")</f>
        <v>49.3</v>
      </c>
      <c r="PV217">
        <f>+IF('Step 1-Farm Data'!$E$62+'simulations soy farm1 '!PV212&gt;=0,ROUND('simulations soy farm1 '!PV212+'Step 1-Farm Data'!$E$62,1),"")</f>
        <v>49.7</v>
      </c>
      <c r="PW217">
        <f>+IF('Step 1-Farm Data'!$E$62+'simulations soy farm1 '!PW212&gt;=0,ROUND('simulations soy farm1 '!PW212+'Step 1-Farm Data'!$E$62,1),"")</f>
        <v>51.5</v>
      </c>
      <c r="PX217">
        <f>+IF('Step 1-Farm Data'!$E$62+'simulations soy farm1 '!PX212&gt;=0,ROUND('simulations soy farm1 '!PX212+'Step 1-Farm Data'!$E$62,1),"")</f>
        <v>59.6</v>
      </c>
      <c r="PY217">
        <f>+IF('Step 1-Farm Data'!$E$62+'simulations soy farm1 '!PY212&gt;=0,ROUND('simulations soy farm1 '!PY212+'Step 1-Farm Data'!$E$62,1),"")</f>
        <v>53.3</v>
      </c>
      <c r="PZ217">
        <f>+IF('Step 1-Farm Data'!$E$62+'simulations soy farm1 '!PZ212&gt;=0,ROUND('simulations soy farm1 '!PZ212+'Step 1-Farm Data'!$E$62,1),"")</f>
        <v>53</v>
      </c>
      <c r="QA217">
        <f>+IF('Step 1-Farm Data'!$E$62+'simulations soy farm1 '!QA212&gt;=0,ROUND('simulations soy farm1 '!QA212+'Step 1-Farm Data'!$E$62,1),"")</f>
        <v>50.3</v>
      </c>
      <c r="QB217">
        <f>+IF('Step 1-Farm Data'!$E$62+'simulations soy farm1 '!QB212&gt;=0,ROUND('simulations soy farm1 '!QB212+'Step 1-Farm Data'!$E$62,1),"")</f>
        <v>45.8</v>
      </c>
      <c r="QC217">
        <f>+IF('Step 1-Farm Data'!$E$62+'simulations soy farm1 '!QC212&gt;=0,ROUND('simulations soy farm1 '!QC212+'Step 1-Farm Data'!$E$62,1),"")</f>
        <v>51.7</v>
      </c>
      <c r="QD217">
        <f>+IF('Step 1-Farm Data'!$E$62+'simulations soy farm1 '!QD212&gt;=0,ROUND('simulations soy farm1 '!QD212+'Step 1-Farm Data'!$E$62,1),"")</f>
        <v>45.6</v>
      </c>
      <c r="QE217">
        <f>+IF('Step 1-Farm Data'!$E$62+'simulations soy farm1 '!QE212&gt;=0,ROUND('simulations soy farm1 '!QE212+'Step 1-Farm Data'!$E$62,1),"")</f>
        <v>54.5</v>
      </c>
      <c r="QF217">
        <f>+IF('Step 1-Farm Data'!$E$62+'simulations soy farm1 '!QF212&gt;=0,ROUND('simulations soy farm1 '!QF212+'Step 1-Farm Data'!$E$62,1),"")</f>
        <v>49</v>
      </c>
      <c r="QG217">
        <f>+IF('Step 1-Farm Data'!$E$62+'simulations soy farm1 '!QG212&gt;=0,ROUND('simulations soy farm1 '!QG212+'Step 1-Farm Data'!$E$62,1),"")</f>
        <v>49.6</v>
      </c>
      <c r="QH217">
        <f>+IF('Step 1-Farm Data'!$E$62+'simulations soy farm1 '!QH212&gt;=0,ROUND('simulations soy farm1 '!QH212+'Step 1-Farm Data'!$E$62,1),"")</f>
        <v>51.2</v>
      </c>
      <c r="QI217">
        <f>+IF('Step 1-Farm Data'!$E$62+'simulations soy farm1 '!QI212&gt;=0,ROUND('simulations soy farm1 '!QI212+'Step 1-Farm Data'!$E$62,1),"")</f>
        <v>47.7</v>
      </c>
      <c r="QJ217">
        <f>+IF('Step 1-Farm Data'!$E$62+'simulations soy farm1 '!QJ212&gt;=0,ROUND('simulations soy farm1 '!QJ212+'Step 1-Farm Data'!$E$62,1),"")</f>
        <v>46</v>
      </c>
      <c r="QK217">
        <f>+IF('Step 1-Farm Data'!$E$62+'simulations soy farm1 '!QK212&gt;=0,ROUND('simulations soy farm1 '!QK212+'Step 1-Farm Data'!$E$62,1),"")</f>
        <v>45.8</v>
      </c>
      <c r="QL217">
        <f>+IF('Step 1-Farm Data'!$E$62+'simulations soy farm1 '!QL212&gt;=0,ROUND('simulations soy farm1 '!QL212+'Step 1-Farm Data'!$E$62,1),"")</f>
        <v>48.5</v>
      </c>
      <c r="QM217">
        <f>+IF('Step 1-Farm Data'!$E$62+'simulations soy farm1 '!QM212&gt;=0,ROUND('simulations soy farm1 '!QM212+'Step 1-Farm Data'!$E$62,1),"")</f>
        <v>50.3</v>
      </c>
      <c r="QN217">
        <f>+IF('Step 1-Farm Data'!$E$62+'simulations soy farm1 '!QN212&gt;=0,ROUND('simulations soy farm1 '!QN212+'Step 1-Farm Data'!$E$62,1),"")</f>
        <v>52.1</v>
      </c>
      <c r="QO217">
        <f>+IF('Step 1-Farm Data'!$E$62+'simulations soy farm1 '!QO212&gt;=0,ROUND('simulations soy farm1 '!QO212+'Step 1-Farm Data'!$E$62,1),"")</f>
        <v>53.1</v>
      </c>
      <c r="QP217">
        <f>+IF('Step 1-Farm Data'!$E$62+'simulations soy farm1 '!QP212&gt;=0,ROUND('simulations soy farm1 '!QP212+'Step 1-Farm Data'!$E$62,1),"")</f>
        <v>55.1</v>
      </c>
      <c r="QQ217">
        <f>+IF('Step 1-Farm Data'!$E$62+'simulations soy farm1 '!QQ212&gt;=0,ROUND('simulations soy farm1 '!QQ212+'Step 1-Farm Data'!$E$62,1),"")</f>
        <v>44.1</v>
      </c>
      <c r="QR217">
        <f>+IF('Step 1-Farm Data'!$E$62+'simulations soy farm1 '!QR212&gt;=0,ROUND('simulations soy farm1 '!QR212+'Step 1-Farm Data'!$E$62,1),"")</f>
        <v>57.6</v>
      </c>
      <c r="QS217">
        <f>+IF('Step 1-Farm Data'!$E$62+'simulations soy farm1 '!QS212&gt;=0,ROUND('simulations soy farm1 '!QS212+'Step 1-Farm Data'!$E$62,1),"")</f>
        <v>49.4</v>
      </c>
      <c r="QT217">
        <f>+IF('Step 1-Farm Data'!$E$62+'simulations soy farm1 '!QT212&gt;=0,ROUND('simulations soy farm1 '!QT212+'Step 1-Farm Data'!$E$62,1),"")</f>
        <v>47.3</v>
      </c>
      <c r="QU217">
        <f>+IF('Step 1-Farm Data'!$E$62+'simulations soy farm1 '!QU212&gt;=0,ROUND('simulations soy farm1 '!QU212+'Step 1-Farm Data'!$E$62,1),"")</f>
        <v>54.5</v>
      </c>
      <c r="QV217">
        <f>+IF('Step 1-Farm Data'!$E$62+'simulations soy farm1 '!QV212&gt;=0,ROUND('simulations soy farm1 '!QV212+'Step 1-Farm Data'!$E$62,1),"")</f>
        <v>45.6</v>
      </c>
      <c r="QW217">
        <f>+IF('Step 1-Farm Data'!$E$62+'simulations soy farm1 '!QW212&gt;=0,ROUND('simulations soy farm1 '!QW212+'Step 1-Farm Data'!$E$62,1),"")</f>
        <v>49</v>
      </c>
      <c r="QX217">
        <f>+IF('Step 1-Farm Data'!$E$62+'simulations soy farm1 '!QX212&gt;=0,ROUND('simulations soy farm1 '!QX212+'Step 1-Farm Data'!$E$62,1),"")</f>
        <v>49.8</v>
      </c>
      <c r="QY217">
        <f>+IF('Step 1-Farm Data'!$E$62+'simulations soy farm1 '!QY212&gt;=0,ROUND('simulations soy farm1 '!QY212+'Step 1-Farm Data'!$E$62,1),"")</f>
        <v>50.4</v>
      </c>
      <c r="QZ217">
        <f>+IF('Step 1-Farm Data'!$E$62+'simulations soy farm1 '!QZ212&gt;=0,ROUND('simulations soy farm1 '!QZ212+'Step 1-Farm Data'!$E$62,1),"")</f>
        <v>49.5</v>
      </c>
      <c r="RA217">
        <f>+IF('Step 1-Farm Data'!$E$62+'simulations soy farm1 '!RA212&gt;=0,ROUND('simulations soy farm1 '!RA212+'Step 1-Farm Data'!$E$62,1),"")</f>
        <v>50.2</v>
      </c>
      <c r="RB217">
        <f>+IF('Step 1-Farm Data'!$E$62+'simulations soy farm1 '!RB212&gt;=0,ROUND('simulations soy farm1 '!RB212+'Step 1-Farm Data'!$E$62,1),"")</f>
        <v>44.4</v>
      </c>
      <c r="RC217">
        <f>+IF('Step 1-Farm Data'!$E$62+'simulations soy farm1 '!RC212&gt;=0,ROUND('simulations soy farm1 '!RC212+'Step 1-Farm Data'!$E$62,1),"")</f>
        <v>51.9</v>
      </c>
      <c r="RD217">
        <f>+IF('Step 1-Farm Data'!$E$62+'simulations soy farm1 '!RD212&gt;=0,ROUND('simulations soy farm1 '!RD212+'Step 1-Farm Data'!$E$62,1),"")</f>
        <v>52</v>
      </c>
      <c r="RE217">
        <f>+IF('Step 1-Farm Data'!$E$62+'simulations soy farm1 '!RE212&gt;=0,ROUND('simulations soy farm1 '!RE212+'Step 1-Farm Data'!$E$62,1),"")</f>
        <v>56.1</v>
      </c>
      <c r="RF217">
        <f>+IF('Step 1-Farm Data'!$E$62+'simulations soy farm1 '!RF212&gt;=0,ROUND('simulations soy farm1 '!RF212+'Step 1-Farm Data'!$E$62,1),"")</f>
        <v>46.1</v>
      </c>
      <c r="RG217">
        <f>+IF('Step 1-Farm Data'!$E$62+'simulations soy farm1 '!RG212&gt;=0,ROUND('simulations soy farm1 '!RG212+'Step 1-Farm Data'!$E$62,1),"")</f>
        <v>49.9</v>
      </c>
      <c r="RH217">
        <f>+IF('Step 1-Farm Data'!$E$62+'simulations soy farm1 '!RH212&gt;=0,ROUND('simulations soy farm1 '!RH212+'Step 1-Farm Data'!$E$62,1),"")</f>
        <v>46.9</v>
      </c>
      <c r="RI217">
        <f>+IF('Step 1-Farm Data'!$E$62+'simulations soy farm1 '!RI212&gt;=0,ROUND('simulations soy farm1 '!RI212+'Step 1-Farm Data'!$E$62,1),"")</f>
        <v>51.5</v>
      </c>
      <c r="RJ217">
        <f>+IF('Step 1-Farm Data'!$E$62+'simulations soy farm1 '!RJ212&gt;=0,ROUND('simulations soy farm1 '!RJ212+'Step 1-Farm Data'!$E$62,1),"")</f>
        <v>45.1</v>
      </c>
      <c r="RK217">
        <f>+IF('Step 1-Farm Data'!$E$62+'simulations soy farm1 '!RK212&gt;=0,ROUND('simulations soy farm1 '!RK212+'Step 1-Farm Data'!$E$62,1),"")</f>
        <v>54.9</v>
      </c>
      <c r="RL217">
        <f>+IF('Step 1-Farm Data'!$E$62+'simulations soy farm1 '!RL212&gt;=0,ROUND('simulations soy farm1 '!RL212+'Step 1-Farm Data'!$E$62,1),"")</f>
        <v>48.6</v>
      </c>
      <c r="RM217">
        <f>+IF('Step 1-Farm Data'!$E$62+'simulations soy farm1 '!RM212&gt;=0,ROUND('simulations soy farm1 '!RM212+'Step 1-Farm Data'!$E$62,1),"")</f>
        <v>48.6</v>
      </c>
      <c r="RN217">
        <f>+IF('Step 1-Farm Data'!$E$62+'simulations soy farm1 '!RN212&gt;=0,ROUND('simulations soy farm1 '!RN212+'Step 1-Farm Data'!$E$62,1),"")</f>
        <v>49.5</v>
      </c>
      <c r="RO217">
        <f>+IF('Step 1-Farm Data'!$E$62+'simulations soy farm1 '!RO212&gt;=0,ROUND('simulations soy farm1 '!RO212+'Step 1-Farm Data'!$E$62,1),"")</f>
        <v>55.5</v>
      </c>
      <c r="RP217">
        <f>+IF('Step 1-Farm Data'!$E$62+'simulations soy farm1 '!RP212&gt;=0,ROUND('simulations soy farm1 '!RP212+'Step 1-Farm Data'!$E$62,1),"")</f>
        <v>42.2</v>
      </c>
      <c r="RQ217">
        <f>+IF('Step 1-Farm Data'!$E$62+'simulations soy farm1 '!RQ212&gt;=0,ROUND('simulations soy farm1 '!RQ212+'Step 1-Farm Data'!$E$62,1),"")</f>
        <v>49.6</v>
      </c>
      <c r="RR217">
        <f>+IF('Step 1-Farm Data'!$E$62+'simulations soy farm1 '!RR212&gt;=0,ROUND('simulations soy farm1 '!RR212+'Step 1-Farm Data'!$E$62,1),"")</f>
        <v>46.8</v>
      </c>
      <c r="RS217">
        <f>+IF('Step 1-Farm Data'!$E$62+'simulations soy farm1 '!RS212&gt;=0,ROUND('simulations soy farm1 '!RS212+'Step 1-Farm Data'!$E$62,1),"")</f>
        <v>49.8</v>
      </c>
      <c r="RT217">
        <f>+IF('Step 1-Farm Data'!$E$62+'simulations soy farm1 '!RT212&gt;=0,ROUND('simulations soy farm1 '!RT212+'Step 1-Farm Data'!$E$62,1),"")</f>
        <v>52.2</v>
      </c>
      <c r="RU217">
        <f>+IF('Step 1-Farm Data'!$E$62+'simulations soy farm1 '!RU212&gt;=0,ROUND('simulations soy farm1 '!RU212+'Step 1-Farm Data'!$E$62,1),"")</f>
        <v>50.5</v>
      </c>
      <c r="RV217">
        <f>+IF('Step 1-Farm Data'!$E$62+'simulations soy farm1 '!RV212&gt;=0,ROUND('simulations soy farm1 '!RV212+'Step 1-Farm Data'!$E$62,1),"")</f>
        <v>52</v>
      </c>
      <c r="RW217">
        <f>+IF('Step 1-Farm Data'!$E$62+'simulations soy farm1 '!RW212&gt;=0,ROUND('simulations soy farm1 '!RW212+'Step 1-Farm Data'!$E$62,1),"")</f>
        <v>48.2</v>
      </c>
      <c r="RX217">
        <f>+IF('Step 1-Farm Data'!$E$62+'simulations soy farm1 '!RX212&gt;=0,ROUND('simulations soy farm1 '!RX212+'Step 1-Farm Data'!$E$62,1),"")</f>
        <v>54.1</v>
      </c>
      <c r="RY217">
        <f>+IF('Step 1-Farm Data'!$E$62+'simulations soy farm1 '!RY212&gt;=0,ROUND('simulations soy farm1 '!RY212+'Step 1-Farm Data'!$E$62,1),"")</f>
        <v>49.1</v>
      </c>
      <c r="RZ217">
        <f>+IF('Step 1-Farm Data'!$E$62+'simulations soy farm1 '!RZ212&gt;=0,ROUND('simulations soy farm1 '!RZ212+'Step 1-Farm Data'!$E$62,1),"")</f>
        <v>56.9</v>
      </c>
      <c r="SA217">
        <f>+IF('Step 1-Farm Data'!$E$62+'simulations soy farm1 '!SA212&gt;=0,ROUND('simulations soy farm1 '!SA212+'Step 1-Farm Data'!$E$62,1),"")</f>
        <v>53.6</v>
      </c>
      <c r="SB217">
        <f>+IF('Step 1-Farm Data'!$E$62+'simulations soy farm1 '!SB212&gt;=0,ROUND('simulations soy farm1 '!SB212+'Step 1-Farm Data'!$E$62,1),"")</f>
        <v>49.1</v>
      </c>
      <c r="SC217">
        <f>+IF('Step 1-Farm Data'!$E$62+'simulations soy farm1 '!SC212&gt;=0,ROUND('simulations soy farm1 '!SC212+'Step 1-Farm Data'!$E$62,1),"")</f>
        <v>53.6</v>
      </c>
      <c r="SD217">
        <f>+IF('Step 1-Farm Data'!$E$62+'simulations soy farm1 '!SD212&gt;=0,ROUND('simulations soy farm1 '!SD212+'Step 1-Farm Data'!$E$62,1),"")</f>
        <v>51.1</v>
      </c>
      <c r="SE217">
        <f>+IF('Step 1-Farm Data'!$E$62+'simulations soy farm1 '!SE212&gt;=0,ROUND('simulations soy farm1 '!SE212+'Step 1-Farm Data'!$E$62,1),"")</f>
        <v>52.4</v>
      </c>
      <c r="SF217">
        <f>+IF('Step 1-Farm Data'!$E$62+'simulations soy farm1 '!SF212&gt;=0,ROUND('simulations soy farm1 '!SF212+'Step 1-Farm Data'!$E$62,1),"")</f>
        <v>47.5</v>
      </c>
      <c r="SG217">
        <f>+IF('Step 1-Farm Data'!$E$62+'simulations soy farm1 '!SG212&gt;=0,ROUND('simulations soy farm1 '!SG212+'Step 1-Farm Data'!$E$62,1),"")</f>
        <v>49.9</v>
      </c>
    </row>
    <row r="218" spans="1:501">
      <c r="A218" t="s">
        <v>519</v>
      </c>
      <c r="B218">
        <f>+IF(B213+'Step 1-Farm Data'!$E$71&gt;=0,ROUND('Step 1-Farm Data'!$E$71+'simulations soy farm1 '!B213,1),"")</f>
        <v>54.6</v>
      </c>
      <c r="C218">
        <f>+IF(C213+'Step 1-Farm Data'!$E$71&gt;=0,ROUND('Step 1-Farm Data'!$E$71+'simulations soy farm1 '!C213,1),"")</f>
        <v>50.9</v>
      </c>
      <c r="D218">
        <f>+IF(D213+'Step 1-Farm Data'!$E$71&gt;=0,ROUND('Step 1-Farm Data'!$E$71+'simulations soy farm1 '!D213,1),"")</f>
        <v>53.7</v>
      </c>
      <c r="E218">
        <f>+IF(E213+'Step 1-Farm Data'!$E$71&gt;=0,ROUND('Step 1-Farm Data'!$E$71+'simulations soy farm1 '!E213,1),"")</f>
        <v>50.7</v>
      </c>
      <c r="F218">
        <f>+IF(F213+'Step 1-Farm Data'!$E$71&gt;=0,ROUND('Step 1-Farm Data'!$E$71+'simulations soy farm1 '!F213,1),"")</f>
        <v>52.2</v>
      </c>
      <c r="G218">
        <f>+IF(G213+'Step 1-Farm Data'!$E$71&gt;=0,ROUND('Step 1-Farm Data'!$E$71+'simulations soy farm1 '!G213,1),"")</f>
        <v>50.7</v>
      </c>
      <c r="H218">
        <f>+IF(H213+'Step 1-Farm Data'!$E$71&gt;=0,ROUND('Step 1-Farm Data'!$E$71+'simulations soy farm1 '!H213,1),"")</f>
        <v>52.2</v>
      </c>
      <c r="I218">
        <f>+IF(I213+'Step 1-Farm Data'!$E$71&gt;=0,ROUND('Step 1-Farm Data'!$E$71+'simulations soy farm1 '!I213,1),"")</f>
        <v>51.5</v>
      </c>
      <c r="J218">
        <f>+IF(J213+'Step 1-Farm Data'!$E$71&gt;=0,ROUND('Step 1-Farm Data'!$E$71+'simulations soy farm1 '!J213,1),"")</f>
        <v>53.2</v>
      </c>
      <c r="K218">
        <f>+IF(K213+'Step 1-Farm Data'!$E$71&gt;=0,ROUND('Step 1-Farm Data'!$E$71+'simulations soy farm1 '!K213,1),"")</f>
        <v>52.9</v>
      </c>
      <c r="L218">
        <f>+IF(L213+'Step 1-Farm Data'!$E$71&gt;=0,ROUND('Step 1-Farm Data'!$E$71+'simulations soy farm1 '!L213,1),"")</f>
        <v>51.1</v>
      </c>
      <c r="M218">
        <f>+IF(M213+'Step 1-Farm Data'!$E$71&gt;=0,ROUND('Step 1-Farm Data'!$E$71+'simulations soy farm1 '!M213,1),"")</f>
        <v>53.1</v>
      </c>
      <c r="N218">
        <f>+IF(N213+'Step 1-Farm Data'!$E$71&gt;=0,ROUND('Step 1-Farm Data'!$E$71+'simulations soy farm1 '!N213,1),"")</f>
        <v>51.7</v>
      </c>
      <c r="O218">
        <f>+IF(O213+'Step 1-Farm Data'!$E$71&gt;=0,ROUND('Step 1-Farm Data'!$E$71+'simulations soy farm1 '!O213,1),"")</f>
        <v>52</v>
      </c>
      <c r="P218">
        <f>+IF(P213+'Step 1-Farm Data'!$E$71&gt;=0,ROUND('Step 1-Farm Data'!$E$71+'simulations soy farm1 '!P213,1),"")</f>
        <v>50</v>
      </c>
      <c r="Q218">
        <f>+IF(Q213+'Step 1-Farm Data'!$E$71&gt;=0,ROUND('Step 1-Farm Data'!$E$71+'simulations soy farm1 '!Q213,1),"")</f>
        <v>53.7</v>
      </c>
      <c r="R218">
        <f>+IF(R213+'Step 1-Farm Data'!$E$71&gt;=0,ROUND('Step 1-Farm Data'!$E$71+'simulations soy farm1 '!R213,1),"")</f>
        <v>52.2</v>
      </c>
      <c r="S218">
        <f>+IF(S213+'Step 1-Farm Data'!$E$71&gt;=0,ROUND('Step 1-Farm Data'!$E$71+'simulations soy farm1 '!S213,1),"")</f>
        <v>52.1</v>
      </c>
      <c r="T218">
        <f>+IF(T213+'Step 1-Farm Data'!$E$71&gt;=0,ROUND('Step 1-Farm Data'!$E$71+'simulations soy farm1 '!T213,1),"")</f>
        <v>50.4</v>
      </c>
      <c r="U218">
        <f>+IF(U213+'Step 1-Farm Data'!$E$71&gt;=0,ROUND('Step 1-Farm Data'!$E$71+'simulations soy farm1 '!U213,1),"")</f>
        <v>50.5</v>
      </c>
      <c r="V218">
        <f>+IF(V213+'Step 1-Farm Data'!$E$71&gt;=0,ROUND('Step 1-Farm Data'!$E$71+'simulations soy farm1 '!V213,1),"")</f>
        <v>50.9</v>
      </c>
      <c r="W218">
        <f>+IF(W213+'Step 1-Farm Data'!$E$71&gt;=0,ROUND('Step 1-Farm Data'!$E$71+'simulations soy farm1 '!W213,1),"")</f>
        <v>52.6</v>
      </c>
      <c r="X218">
        <f>+IF(X213+'Step 1-Farm Data'!$E$71&gt;=0,ROUND('Step 1-Farm Data'!$E$71+'simulations soy farm1 '!X213,1),"")</f>
        <v>51.3</v>
      </c>
      <c r="Y218">
        <f>+IF(Y213+'Step 1-Farm Data'!$E$71&gt;=0,ROUND('Step 1-Farm Data'!$E$71+'simulations soy farm1 '!Y213,1),"")</f>
        <v>52.9</v>
      </c>
      <c r="Z218">
        <f>+IF(Z213+'Step 1-Farm Data'!$E$71&gt;=0,ROUND('Step 1-Farm Data'!$E$71+'simulations soy farm1 '!Z213,1),"")</f>
        <v>52.6</v>
      </c>
      <c r="AA218">
        <f>+IF(AA213+'Step 1-Farm Data'!$E$71&gt;=0,ROUND('Step 1-Farm Data'!$E$71+'simulations soy farm1 '!AA213,1),"")</f>
        <v>51.4</v>
      </c>
      <c r="AB218">
        <f>+IF(AB213+'Step 1-Farm Data'!$E$71&gt;=0,ROUND('Step 1-Farm Data'!$E$71+'simulations soy farm1 '!AB213,1),"")</f>
        <v>54.4</v>
      </c>
      <c r="AC218">
        <f>+IF(AC213+'Step 1-Farm Data'!$E$71&gt;=0,ROUND('Step 1-Farm Data'!$E$71+'simulations soy farm1 '!AC213,1),"")</f>
        <v>53</v>
      </c>
      <c r="AD218">
        <f>+IF(AD213+'Step 1-Farm Data'!$E$71&gt;=0,ROUND('Step 1-Farm Data'!$E$71+'simulations soy farm1 '!AD213,1),"")</f>
        <v>53.2</v>
      </c>
      <c r="AE218">
        <f>+IF(AE213+'Step 1-Farm Data'!$E$71&gt;=0,ROUND('Step 1-Farm Data'!$E$71+'simulations soy farm1 '!AE213,1),"")</f>
        <v>51.4</v>
      </c>
      <c r="AF218">
        <f>+IF(AF213+'Step 1-Farm Data'!$E$71&gt;=0,ROUND('Step 1-Farm Data'!$E$71+'simulations soy farm1 '!AF213,1),"")</f>
        <v>50</v>
      </c>
      <c r="AG218">
        <f>+IF(AG213+'Step 1-Farm Data'!$E$71&gt;=0,ROUND('Step 1-Farm Data'!$E$71+'simulations soy farm1 '!AG213,1),"")</f>
        <v>51.1</v>
      </c>
      <c r="AH218">
        <f>+IF(AH213+'Step 1-Farm Data'!$E$71&gt;=0,ROUND('Step 1-Farm Data'!$E$71+'simulations soy farm1 '!AH213,1),"")</f>
        <v>51.4</v>
      </c>
      <c r="AI218">
        <f>+IF(AI213+'Step 1-Farm Data'!$E$71&gt;=0,ROUND('Step 1-Farm Data'!$E$71+'simulations soy farm1 '!AI213,1),"")</f>
        <v>51.2</v>
      </c>
      <c r="AJ218">
        <f>+IF(AJ213+'Step 1-Farm Data'!$E$71&gt;=0,ROUND('Step 1-Farm Data'!$E$71+'simulations soy farm1 '!AJ213,1),"")</f>
        <v>52.2</v>
      </c>
      <c r="AK218">
        <f>+IF(AK213+'Step 1-Farm Data'!$E$71&gt;=0,ROUND('Step 1-Farm Data'!$E$71+'simulations soy farm1 '!AK213,1),"")</f>
        <v>51.1</v>
      </c>
      <c r="AL218">
        <f>+IF(AL213+'Step 1-Farm Data'!$E$71&gt;=0,ROUND('Step 1-Farm Data'!$E$71+'simulations soy farm1 '!AL213,1),"")</f>
        <v>51.3</v>
      </c>
      <c r="AM218">
        <f>+IF(AM213+'Step 1-Farm Data'!$E$71&gt;=0,ROUND('Step 1-Farm Data'!$E$71+'simulations soy farm1 '!AM213,1),"")</f>
        <v>50.7</v>
      </c>
      <c r="AN218">
        <f>+IF(AN213+'Step 1-Farm Data'!$E$71&gt;=0,ROUND('Step 1-Farm Data'!$E$71+'simulations soy farm1 '!AN213,1),"")</f>
        <v>51.7</v>
      </c>
      <c r="AO218">
        <f>+IF(AO213+'Step 1-Farm Data'!$E$71&gt;=0,ROUND('Step 1-Farm Data'!$E$71+'simulations soy farm1 '!AO213,1),"")</f>
        <v>50.5</v>
      </c>
      <c r="AP218">
        <f>+IF(AP213+'Step 1-Farm Data'!$E$71&gt;=0,ROUND('Step 1-Farm Data'!$E$71+'simulations soy farm1 '!AP213,1),"")</f>
        <v>51.6</v>
      </c>
      <c r="AQ218">
        <f>+IF(AQ213+'Step 1-Farm Data'!$E$71&gt;=0,ROUND('Step 1-Farm Data'!$E$71+'simulations soy farm1 '!AQ213,1),"")</f>
        <v>51.8</v>
      </c>
      <c r="AR218">
        <f>+IF(AR213+'Step 1-Farm Data'!$E$71&gt;=0,ROUND('Step 1-Farm Data'!$E$71+'simulations soy farm1 '!AR213,1),"")</f>
        <v>52.1</v>
      </c>
      <c r="AS218">
        <f>+IF(AS213+'Step 1-Farm Data'!$E$71&gt;=0,ROUND('Step 1-Farm Data'!$E$71+'simulations soy farm1 '!AS213,1),"")</f>
        <v>50.9</v>
      </c>
      <c r="AT218">
        <f>+IF(AT213+'Step 1-Farm Data'!$E$71&gt;=0,ROUND('Step 1-Farm Data'!$E$71+'simulations soy farm1 '!AT213,1),"")</f>
        <v>51.2</v>
      </c>
      <c r="AU218">
        <f>+IF(AU213+'Step 1-Farm Data'!$E$71&gt;=0,ROUND('Step 1-Farm Data'!$E$71+'simulations soy farm1 '!AU213,1),"")</f>
        <v>51.9</v>
      </c>
      <c r="AV218">
        <f>+IF(AV213+'Step 1-Farm Data'!$E$71&gt;=0,ROUND('Step 1-Farm Data'!$E$71+'simulations soy farm1 '!AV213,1),"")</f>
        <v>52.5</v>
      </c>
      <c r="AW218">
        <f>+IF(AW213+'Step 1-Farm Data'!$E$71&gt;=0,ROUND('Step 1-Farm Data'!$E$71+'simulations soy farm1 '!AW213,1),"")</f>
        <v>51.4</v>
      </c>
      <c r="AX218">
        <f>+IF(AX213+'Step 1-Farm Data'!$E$71&gt;=0,ROUND('Step 1-Farm Data'!$E$71+'simulations soy farm1 '!AX213,1),"")</f>
        <v>50.5</v>
      </c>
      <c r="AY218">
        <f>+IF(AY213+'Step 1-Farm Data'!$E$71&gt;=0,ROUND('Step 1-Farm Data'!$E$71+'simulations soy farm1 '!AY213,1),"")</f>
        <v>53</v>
      </c>
      <c r="AZ218">
        <f>+IF(AZ213+'Step 1-Farm Data'!$E$71&gt;=0,ROUND('Step 1-Farm Data'!$E$71+'simulations soy farm1 '!AZ213,1),"")</f>
        <v>51</v>
      </c>
      <c r="BA218">
        <f>+IF(BA213+'Step 1-Farm Data'!$E$71&gt;=0,ROUND('Step 1-Farm Data'!$E$71+'simulations soy farm1 '!BA213,1),"")</f>
        <v>53.4</v>
      </c>
      <c r="BB218">
        <f>+IF(BB213+'Step 1-Farm Data'!$E$71&gt;=0,ROUND('Step 1-Farm Data'!$E$71+'simulations soy farm1 '!BB213,1),"")</f>
        <v>52</v>
      </c>
      <c r="BC218">
        <f>+IF(BC213+'Step 1-Farm Data'!$E$71&gt;=0,ROUND('Step 1-Farm Data'!$E$71+'simulations soy farm1 '!BC213,1),"")</f>
        <v>50.9</v>
      </c>
      <c r="BD218">
        <f>+IF(BD213+'Step 1-Farm Data'!$E$71&gt;=0,ROUND('Step 1-Farm Data'!$E$71+'simulations soy farm1 '!BD213,1),"")</f>
        <v>52.3</v>
      </c>
      <c r="BE218">
        <f>+IF(BE213+'Step 1-Farm Data'!$E$71&gt;=0,ROUND('Step 1-Farm Data'!$E$71+'simulations soy farm1 '!BE213,1),"")</f>
        <v>51.4</v>
      </c>
      <c r="BF218">
        <f>+IF(BF213+'Step 1-Farm Data'!$E$71&gt;=0,ROUND('Step 1-Farm Data'!$E$71+'simulations soy farm1 '!BF213,1),"")</f>
        <v>51.6</v>
      </c>
      <c r="BG218">
        <f>+IF(BG213+'Step 1-Farm Data'!$E$71&gt;=0,ROUND('Step 1-Farm Data'!$E$71+'simulations soy farm1 '!BG213,1),"")</f>
        <v>51.4</v>
      </c>
      <c r="BH218">
        <f>+IF(BH213+'Step 1-Farm Data'!$E$71&gt;=0,ROUND('Step 1-Farm Data'!$E$71+'simulations soy farm1 '!BH213,1),"")</f>
        <v>52.1</v>
      </c>
      <c r="BI218">
        <f>+IF(BI213+'Step 1-Farm Data'!$E$71&gt;=0,ROUND('Step 1-Farm Data'!$E$71+'simulations soy farm1 '!BI213,1),"")</f>
        <v>52.3</v>
      </c>
      <c r="BJ218">
        <f>+IF(BJ213+'Step 1-Farm Data'!$E$71&gt;=0,ROUND('Step 1-Farm Data'!$E$71+'simulations soy farm1 '!BJ213,1),"")</f>
        <v>52.9</v>
      </c>
      <c r="BK218">
        <f>+IF(BK213+'Step 1-Farm Data'!$E$71&gt;=0,ROUND('Step 1-Farm Data'!$E$71+'simulations soy farm1 '!BK213,1),"")</f>
        <v>51.6</v>
      </c>
      <c r="BL218">
        <f>+IF(BL213+'Step 1-Farm Data'!$E$71&gt;=0,ROUND('Step 1-Farm Data'!$E$71+'simulations soy farm1 '!BL213,1),"")</f>
        <v>50.1</v>
      </c>
      <c r="BM218">
        <f>+IF(BM213+'Step 1-Farm Data'!$E$71&gt;=0,ROUND('Step 1-Farm Data'!$E$71+'simulations soy farm1 '!BM213,1),"")</f>
        <v>52.5</v>
      </c>
      <c r="BN218">
        <f>+IF(BN213+'Step 1-Farm Data'!$E$71&gt;=0,ROUND('Step 1-Farm Data'!$E$71+'simulations soy farm1 '!BN213,1),"")</f>
        <v>53.7</v>
      </c>
      <c r="BO218">
        <f>+IF(BO213+'Step 1-Farm Data'!$E$71&gt;=0,ROUND('Step 1-Farm Data'!$E$71+'simulations soy farm1 '!BO213,1),"")</f>
        <v>52.1</v>
      </c>
      <c r="BP218">
        <f>+IF(BP213+'Step 1-Farm Data'!$E$71&gt;=0,ROUND('Step 1-Farm Data'!$E$71+'simulations soy farm1 '!BP213,1),"")</f>
        <v>52.7</v>
      </c>
      <c r="BQ218">
        <f>+IF(BQ213+'Step 1-Farm Data'!$E$71&gt;=0,ROUND('Step 1-Farm Data'!$E$71+'simulations soy farm1 '!BQ213,1),"")</f>
        <v>51.9</v>
      </c>
      <c r="BR218">
        <f>+IF(BR213+'Step 1-Farm Data'!$E$71&gt;=0,ROUND('Step 1-Farm Data'!$E$71+'simulations soy farm1 '!BR213,1),"")</f>
        <v>50.5</v>
      </c>
      <c r="BS218">
        <f>+IF(BS213+'Step 1-Farm Data'!$E$71&gt;=0,ROUND('Step 1-Farm Data'!$E$71+'simulations soy farm1 '!BS213,1),"")</f>
        <v>49.9</v>
      </c>
      <c r="BT218">
        <f>+IF(BT213+'Step 1-Farm Data'!$E$71&gt;=0,ROUND('Step 1-Farm Data'!$E$71+'simulations soy farm1 '!BT213,1),"")</f>
        <v>52.2</v>
      </c>
      <c r="BU218">
        <f>+IF(BU213+'Step 1-Farm Data'!$E$71&gt;=0,ROUND('Step 1-Farm Data'!$E$71+'simulations soy farm1 '!BU213,1),"")</f>
        <v>51.6</v>
      </c>
      <c r="BV218">
        <f>+IF(BV213+'Step 1-Farm Data'!$E$71&gt;=0,ROUND('Step 1-Farm Data'!$E$71+'simulations soy farm1 '!BV213,1),"")</f>
        <v>50.8</v>
      </c>
      <c r="BW218">
        <f>+IF(BW213+'Step 1-Farm Data'!$E$71&gt;=0,ROUND('Step 1-Farm Data'!$E$71+'simulations soy farm1 '!BW213,1),"")</f>
        <v>52.3</v>
      </c>
      <c r="BX218">
        <f>+IF(BX213+'Step 1-Farm Data'!$E$71&gt;=0,ROUND('Step 1-Farm Data'!$E$71+'simulations soy farm1 '!BX213,1),"")</f>
        <v>51.5</v>
      </c>
      <c r="BY218">
        <f>+IF(BY213+'Step 1-Farm Data'!$E$71&gt;=0,ROUND('Step 1-Farm Data'!$E$71+'simulations soy farm1 '!BY213,1),"")</f>
        <v>52</v>
      </c>
      <c r="BZ218">
        <f>+IF(BZ213+'Step 1-Farm Data'!$E$71&gt;=0,ROUND('Step 1-Farm Data'!$E$71+'simulations soy farm1 '!BZ213,1),"")</f>
        <v>52.8</v>
      </c>
      <c r="CA218">
        <f>+IF(CA213+'Step 1-Farm Data'!$E$71&gt;=0,ROUND('Step 1-Farm Data'!$E$71+'simulations soy farm1 '!CA213,1),"")</f>
        <v>51.2</v>
      </c>
      <c r="CB218">
        <f>+IF(CB213+'Step 1-Farm Data'!$E$71&gt;=0,ROUND('Step 1-Farm Data'!$E$71+'simulations soy farm1 '!CB213,1),"")</f>
        <v>53.2</v>
      </c>
      <c r="CC218">
        <f>+IF(CC213+'Step 1-Farm Data'!$E$71&gt;=0,ROUND('Step 1-Farm Data'!$E$71+'simulations soy farm1 '!CC213,1),"")</f>
        <v>51.6</v>
      </c>
      <c r="CD218">
        <f>+IF(CD213+'Step 1-Farm Data'!$E$71&gt;=0,ROUND('Step 1-Farm Data'!$E$71+'simulations soy farm1 '!CD213,1),"")</f>
        <v>55.5</v>
      </c>
      <c r="CE218">
        <f>+IF(CE213+'Step 1-Farm Data'!$E$71&gt;=0,ROUND('Step 1-Farm Data'!$E$71+'simulations soy farm1 '!CE213,1),"")</f>
        <v>50.8</v>
      </c>
      <c r="CF218">
        <f>+IF(CF213+'Step 1-Farm Data'!$E$71&gt;=0,ROUND('Step 1-Farm Data'!$E$71+'simulations soy farm1 '!CF213,1),"")</f>
        <v>53.2</v>
      </c>
      <c r="CG218">
        <f>+IF(CG213+'Step 1-Farm Data'!$E$71&gt;=0,ROUND('Step 1-Farm Data'!$E$71+'simulations soy farm1 '!CG213,1),"")</f>
        <v>50.9</v>
      </c>
      <c r="CH218">
        <f>+IF(CH213+'Step 1-Farm Data'!$E$71&gt;=0,ROUND('Step 1-Farm Data'!$E$71+'simulations soy farm1 '!CH213,1),"")</f>
        <v>51.2</v>
      </c>
      <c r="CI218">
        <f>+IF(CI213+'Step 1-Farm Data'!$E$71&gt;=0,ROUND('Step 1-Farm Data'!$E$71+'simulations soy farm1 '!CI213,1),"")</f>
        <v>52.3</v>
      </c>
      <c r="CJ218">
        <f>+IF(CJ213+'Step 1-Farm Data'!$E$71&gt;=0,ROUND('Step 1-Farm Data'!$E$71+'simulations soy farm1 '!CJ213,1),"")</f>
        <v>51.6</v>
      </c>
      <c r="CK218">
        <f>+IF(CK213+'Step 1-Farm Data'!$E$71&gt;=0,ROUND('Step 1-Farm Data'!$E$71+'simulations soy farm1 '!CK213,1),"")</f>
        <v>52.3</v>
      </c>
      <c r="CL218">
        <f>+IF(CL213+'Step 1-Farm Data'!$E$71&gt;=0,ROUND('Step 1-Farm Data'!$E$71+'simulations soy farm1 '!CL213,1),"")</f>
        <v>50.6</v>
      </c>
      <c r="CM218">
        <f>+IF(CM213+'Step 1-Farm Data'!$E$71&gt;=0,ROUND('Step 1-Farm Data'!$E$71+'simulations soy farm1 '!CM213,1),"")</f>
        <v>52.9</v>
      </c>
      <c r="CN218">
        <f>+IF(CN213+'Step 1-Farm Data'!$E$71&gt;=0,ROUND('Step 1-Farm Data'!$E$71+'simulations soy farm1 '!CN213,1),"")</f>
        <v>49</v>
      </c>
      <c r="CO218">
        <f>+IF(CO213+'Step 1-Farm Data'!$E$71&gt;=0,ROUND('Step 1-Farm Data'!$E$71+'simulations soy farm1 '!CO213,1),"")</f>
        <v>52.5</v>
      </c>
      <c r="CP218">
        <f>+IF(CP213+'Step 1-Farm Data'!$E$71&gt;=0,ROUND('Step 1-Farm Data'!$E$71+'simulations soy farm1 '!CP213,1),"")</f>
        <v>51.4</v>
      </c>
      <c r="CQ218">
        <f>+IF(CQ213+'Step 1-Farm Data'!$E$71&gt;=0,ROUND('Step 1-Farm Data'!$E$71+'simulations soy farm1 '!CQ213,1),"")</f>
        <v>50.5</v>
      </c>
      <c r="CR218">
        <f>+IF(CR213+'Step 1-Farm Data'!$E$71&gt;=0,ROUND('Step 1-Farm Data'!$E$71+'simulations soy farm1 '!CR213,1),"")</f>
        <v>51.5</v>
      </c>
      <c r="CS218">
        <f>+IF(CS213+'Step 1-Farm Data'!$E$71&gt;=0,ROUND('Step 1-Farm Data'!$E$71+'simulations soy farm1 '!CS213,1),"")</f>
        <v>52.4</v>
      </c>
      <c r="CT218">
        <f>+IF(CT213+'Step 1-Farm Data'!$E$71&gt;=0,ROUND('Step 1-Farm Data'!$E$71+'simulations soy farm1 '!CT213,1),"")</f>
        <v>50.8</v>
      </c>
      <c r="CU218">
        <f>+IF(CU213+'Step 1-Farm Data'!$E$71&gt;=0,ROUND('Step 1-Farm Data'!$E$71+'simulations soy farm1 '!CU213,1),"")</f>
        <v>50.6</v>
      </c>
      <c r="CV218">
        <f>+IF(CV213+'Step 1-Farm Data'!$E$71&gt;=0,ROUND('Step 1-Farm Data'!$E$71+'simulations soy farm1 '!CV213,1),"")</f>
        <v>49.9</v>
      </c>
      <c r="CW218">
        <f>+IF(CW213+'Step 1-Farm Data'!$E$71&gt;=0,ROUND('Step 1-Farm Data'!$E$71+'simulations soy farm1 '!CW213,1),"")</f>
        <v>51.8</v>
      </c>
      <c r="CX218">
        <f>+IF(CX213+'Step 1-Farm Data'!$E$71&gt;=0,ROUND('Step 1-Farm Data'!$E$71+'simulations soy farm1 '!CX213,1),"")</f>
        <v>52.2</v>
      </c>
      <c r="CY218">
        <f>+IF(CY213+'Step 1-Farm Data'!$E$71&gt;=0,ROUND('Step 1-Farm Data'!$E$71+'simulations soy farm1 '!CY213,1),"")</f>
        <v>51.6</v>
      </c>
      <c r="CZ218">
        <f>+IF(CZ213+'Step 1-Farm Data'!$E$71&gt;=0,ROUND('Step 1-Farm Data'!$E$71+'simulations soy farm1 '!CZ213,1),"")</f>
        <v>51</v>
      </c>
      <c r="DA218">
        <f>+IF(DA213+'Step 1-Farm Data'!$E$71&gt;=0,ROUND('Step 1-Farm Data'!$E$71+'simulations soy farm1 '!DA213,1),"")</f>
        <v>51.9</v>
      </c>
      <c r="DB218">
        <f>+IF(DB213+'Step 1-Farm Data'!$E$71&gt;=0,ROUND('Step 1-Farm Data'!$E$71+'simulations soy farm1 '!DB213,1),"")</f>
        <v>53.2</v>
      </c>
      <c r="DC218">
        <f>+IF(DC213+'Step 1-Farm Data'!$E$71&gt;=0,ROUND('Step 1-Farm Data'!$E$71+'simulations soy farm1 '!DC213,1),"")</f>
        <v>52.3</v>
      </c>
      <c r="DD218">
        <f>+IF(DD213+'Step 1-Farm Data'!$E$71&gt;=0,ROUND('Step 1-Farm Data'!$E$71+'simulations soy farm1 '!DD213,1),"")</f>
        <v>52</v>
      </c>
      <c r="DE218">
        <f>+IF(DE213+'Step 1-Farm Data'!$E$71&gt;=0,ROUND('Step 1-Farm Data'!$E$71+'simulations soy farm1 '!DE213,1),"")</f>
        <v>49.3</v>
      </c>
      <c r="DF218">
        <f>+IF(DF213+'Step 1-Farm Data'!$E$71&gt;=0,ROUND('Step 1-Farm Data'!$E$71+'simulations soy farm1 '!DF213,1),"")</f>
        <v>50.8</v>
      </c>
      <c r="DG218">
        <f>+IF(DG213+'Step 1-Farm Data'!$E$71&gt;=0,ROUND('Step 1-Farm Data'!$E$71+'simulations soy farm1 '!DG213,1),"")</f>
        <v>51.3</v>
      </c>
      <c r="DH218">
        <f>+IF(DH213+'Step 1-Farm Data'!$E$71&gt;=0,ROUND('Step 1-Farm Data'!$E$71+'simulations soy farm1 '!DH213,1),"")</f>
        <v>50.7</v>
      </c>
      <c r="DI218">
        <f>+IF(DI213+'Step 1-Farm Data'!$E$71&gt;=0,ROUND('Step 1-Farm Data'!$E$71+'simulations soy farm1 '!DI213,1),"")</f>
        <v>51.1</v>
      </c>
      <c r="DJ218">
        <f>+IF(DJ213+'Step 1-Farm Data'!$E$71&gt;=0,ROUND('Step 1-Farm Data'!$E$71+'simulations soy farm1 '!DJ213,1),"")</f>
        <v>53.8</v>
      </c>
      <c r="DK218">
        <f>+IF(DK213+'Step 1-Farm Data'!$E$71&gt;=0,ROUND('Step 1-Farm Data'!$E$71+'simulations soy farm1 '!DK213,1),"")</f>
        <v>51.2</v>
      </c>
      <c r="DL218">
        <f>+IF(DL213+'Step 1-Farm Data'!$E$71&gt;=0,ROUND('Step 1-Farm Data'!$E$71+'simulations soy farm1 '!DL213,1),"")</f>
        <v>52.1</v>
      </c>
      <c r="DM218">
        <f>+IF(DM213+'Step 1-Farm Data'!$E$71&gt;=0,ROUND('Step 1-Farm Data'!$E$71+'simulations soy farm1 '!DM213,1),"")</f>
        <v>50.2</v>
      </c>
      <c r="DN218">
        <f>+IF(DN213+'Step 1-Farm Data'!$E$71&gt;=0,ROUND('Step 1-Farm Data'!$E$71+'simulations soy farm1 '!DN213,1),"")</f>
        <v>51.4</v>
      </c>
      <c r="DO218">
        <f>+IF(DO213+'Step 1-Farm Data'!$E$71&gt;=0,ROUND('Step 1-Farm Data'!$E$71+'simulations soy farm1 '!DO213,1),"")</f>
        <v>51.5</v>
      </c>
      <c r="DP218">
        <f>+IF(DP213+'Step 1-Farm Data'!$E$71&gt;=0,ROUND('Step 1-Farm Data'!$E$71+'simulations soy farm1 '!DP213,1),"")</f>
        <v>51.9</v>
      </c>
      <c r="DQ218">
        <f>+IF(DQ213+'Step 1-Farm Data'!$E$71&gt;=0,ROUND('Step 1-Farm Data'!$E$71+'simulations soy farm1 '!DQ213,1),"")</f>
        <v>51.8</v>
      </c>
      <c r="DR218">
        <f>+IF(DR213+'Step 1-Farm Data'!$E$71&gt;=0,ROUND('Step 1-Farm Data'!$E$71+'simulations soy farm1 '!DR213,1),"")</f>
        <v>52.9</v>
      </c>
      <c r="DS218">
        <f>+IF(DS213+'Step 1-Farm Data'!$E$71&gt;=0,ROUND('Step 1-Farm Data'!$E$71+'simulations soy farm1 '!DS213,1),"")</f>
        <v>51</v>
      </c>
      <c r="DT218">
        <f>+IF(DT213+'Step 1-Farm Data'!$E$71&gt;=0,ROUND('Step 1-Farm Data'!$E$71+'simulations soy farm1 '!DT213,1),"")</f>
        <v>50.7</v>
      </c>
      <c r="DU218">
        <f>+IF(DU213+'Step 1-Farm Data'!$E$71&gt;=0,ROUND('Step 1-Farm Data'!$E$71+'simulations soy farm1 '!DU213,1),"")</f>
        <v>52.2</v>
      </c>
      <c r="DV218">
        <f>+IF(DV213+'Step 1-Farm Data'!$E$71&gt;=0,ROUND('Step 1-Farm Data'!$E$71+'simulations soy farm1 '!DV213,1),"")</f>
        <v>53.8</v>
      </c>
      <c r="DW218">
        <f>+IF(DW213+'Step 1-Farm Data'!$E$71&gt;=0,ROUND('Step 1-Farm Data'!$E$71+'simulations soy farm1 '!DW213,1),"")</f>
        <v>52.6</v>
      </c>
      <c r="DX218">
        <f>+IF(DX213+'Step 1-Farm Data'!$E$71&gt;=0,ROUND('Step 1-Farm Data'!$E$71+'simulations soy farm1 '!DX213,1),"")</f>
        <v>51.1</v>
      </c>
      <c r="DY218">
        <f>+IF(DY213+'Step 1-Farm Data'!$E$71&gt;=0,ROUND('Step 1-Farm Data'!$E$71+'simulations soy farm1 '!DY213,1),"")</f>
        <v>52.1</v>
      </c>
      <c r="DZ218">
        <f>+IF(DZ213+'Step 1-Farm Data'!$E$71&gt;=0,ROUND('Step 1-Farm Data'!$E$71+'simulations soy farm1 '!DZ213,1),"")</f>
        <v>49.4</v>
      </c>
      <c r="EA218">
        <f>+IF(EA213+'Step 1-Farm Data'!$E$71&gt;=0,ROUND('Step 1-Farm Data'!$E$71+'simulations soy farm1 '!EA213,1),"")</f>
        <v>53.1</v>
      </c>
      <c r="EB218">
        <f>+IF(EB213+'Step 1-Farm Data'!$E$71&gt;=0,ROUND('Step 1-Farm Data'!$E$71+'simulations soy farm1 '!EB213,1),"")</f>
        <v>54.1</v>
      </c>
      <c r="EC218">
        <f>+IF(EC213+'Step 1-Farm Data'!$E$71&gt;=0,ROUND('Step 1-Farm Data'!$E$71+'simulations soy farm1 '!EC213,1),"")</f>
        <v>52.3</v>
      </c>
      <c r="ED218">
        <f>+IF(ED213+'Step 1-Farm Data'!$E$71&gt;=0,ROUND('Step 1-Farm Data'!$E$71+'simulations soy farm1 '!ED213,1),"")</f>
        <v>50.2</v>
      </c>
      <c r="EE218">
        <f>+IF(EE213+'Step 1-Farm Data'!$E$71&gt;=0,ROUND('Step 1-Farm Data'!$E$71+'simulations soy farm1 '!EE213,1),"")</f>
        <v>51.9</v>
      </c>
      <c r="EF218">
        <f>+IF(EF213+'Step 1-Farm Data'!$E$71&gt;=0,ROUND('Step 1-Farm Data'!$E$71+'simulations soy farm1 '!EF213,1),"")</f>
        <v>51.7</v>
      </c>
      <c r="EG218">
        <f>+IF(EG213+'Step 1-Farm Data'!$E$71&gt;=0,ROUND('Step 1-Farm Data'!$E$71+'simulations soy farm1 '!EG213,1),"")</f>
        <v>53.2</v>
      </c>
      <c r="EH218">
        <f>+IF(EH213+'Step 1-Farm Data'!$E$71&gt;=0,ROUND('Step 1-Farm Data'!$E$71+'simulations soy farm1 '!EH213,1),"")</f>
        <v>51.7</v>
      </c>
      <c r="EI218">
        <f>+IF(EI213+'Step 1-Farm Data'!$E$71&gt;=0,ROUND('Step 1-Farm Data'!$E$71+'simulations soy farm1 '!EI213,1),"")</f>
        <v>51.5</v>
      </c>
      <c r="EJ218">
        <f>+IF(EJ213+'Step 1-Farm Data'!$E$71&gt;=0,ROUND('Step 1-Farm Data'!$E$71+'simulations soy farm1 '!EJ213,1),"")</f>
        <v>52</v>
      </c>
      <c r="EK218">
        <f>+IF(EK213+'Step 1-Farm Data'!$E$71&gt;=0,ROUND('Step 1-Farm Data'!$E$71+'simulations soy farm1 '!EK213,1),"")</f>
        <v>50.9</v>
      </c>
      <c r="EL218">
        <f>+IF(EL213+'Step 1-Farm Data'!$E$71&gt;=0,ROUND('Step 1-Farm Data'!$E$71+'simulations soy farm1 '!EL213,1),"")</f>
        <v>49.8</v>
      </c>
      <c r="EM218">
        <f>+IF(EM213+'Step 1-Farm Data'!$E$71&gt;=0,ROUND('Step 1-Farm Data'!$E$71+'simulations soy farm1 '!EM213,1),"")</f>
        <v>52</v>
      </c>
      <c r="EN218">
        <f>+IF(EN213+'Step 1-Farm Data'!$E$71&gt;=0,ROUND('Step 1-Farm Data'!$E$71+'simulations soy farm1 '!EN213,1),"")</f>
        <v>52.1</v>
      </c>
      <c r="EO218">
        <f>+IF(EO213+'Step 1-Farm Data'!$E$71&gt;=0,ROUND('Step 1-Farm Data'!$E$71+'simulations soy farm1 '!EO213,1),"")</f>
        <v>50.8</v>
      </c>
      <c r="EP218">
        <f>+IF(EP213+'Step 1-Farm Data'!$E$71&gt;=0,ROUND('Step 1-Farm Data'!$E$71+'simulations soy farm1 '!EP213,1),"")</f>
        <v>52.1</v>
      </c>
      <c r="EQ218">
        <f>+IF(EQ213+'Step 1-Farm Data'!$E$71&gt;=0,ROUND('Step 1-Farm Data'!$E$71+'simulations soy farm1 '!EQ213,1),"")</f>
        <v>52.4</v>
      </c>
      <c r="ER218">
        <f>+IF(ER213+'Step 1-Farm Data'!$E$71&gt;=0,ROUND('Step 1-Farm Data'!$E$71+'simulations soy farm1 '!ER213,1),"")</f>
        <v>52.1</v>
      </c>
      <c r="ES218">
        <f>+IF(ES213+'Step 1-Farm Data'!$E$71&gt;=0,ROUND('Step 1-Farm Data'!$E$71+'simulations soy farm1 '!ES213,1),"")</f>
        <v>51.7</v>
      </c>
      <c r="ET218">
        <f>+IF(ET213+'Step 1-Farm Data'!$E$71&gt;=0,ROUND('Step 1-Farm Data'!$E$71+'simulations soy farm1 '!ET213,1),"")</f>
        <v>50.6</v>
      </c>
      <c r="EU218">
        <f>+IF(EU213+'Step 1-Farm Data'!$E$71&gt;=0,ROUND('Step 1-Farm Data'!$E$71+'simulations soy farm1 '!EU213,1),"")</f>
        <v>51.5</v>
      </c>
      <c r="EV218">
        <f>+IF(EV213+'Step 1-Farm Data'!$E$71&gt;=0,ROUND('Step 1-Farm Data'!$E$71+'simulations soy farm1 '!EV213,1),"")</f>
        <v>52.6</v>
      </c>
      <c r="EW218">
        <f>+IF(EW213+'Step 1-Farm Data'!$E$71&gt;=0,ROUND('Step 1-Farm Data'!$E$71+'simulations soy farm1 '!EW213,1),"")</f>
        <v>50.6</v>
      </c>
      <c r="EX218">
        <f>+IF(EX213+'Step 1-Farm Data'!$E$71&gt;=0,ROUND('Step 1-Farm Data'!$E$71+'simulations soy farm1 '!EX213,1),"")</f>
        <v>53.5</v>
      </c>
      <c r="EY218">
        <f>+IF(EY213+'Step 1-Farm Data'!$E$71&gt;=0,ROUND('Step 1-Farm Data'!$E$71+'simulations soy farm1 '!EY213,1),"")</f>
        <v>51.8</v>
      </c>
      <c r="EZ218">
        <f>+IF(EZ213+'Step 1-Farm Data'!$E$71&gt;=0,ROUND('Step 1-Farm Data'!$E$71+'simulations soy farm1 '!EZ213,1),"")</f>
        <v>51.1</v>
      </c>
      <c r="FA218">
        <f>+IF(FA213+'Step 1-Farm Data'!$E$71&gt;=0,ROUND('Step 1-Farm Data'!$E$71+'simulations soy farm1 '!FA213,1),"")</f>
        <v>50.1</v>
      </c>
      <c r="FB218">
        <f>+IF(FB213+'Step 1-Farm Data'!$E$71&gt;=0,ROUND('Step 1-Farm Data'!$E$71+'simulations soy farm1 '!FB213,1),"")</f>
        <v>51.3</v>
      </c>
      <c r="FC218">
        <f>+IF(FC213+'Step 1-Farm Data'!$E$71&gt;=0,ROUND('Step 1-Farm Data'!$E$71+'simulations soy farm1 '!FC213,1),"")</f>
        <v>50.5</v>
      </c>
      <c r="FD218">
        <f>+IF(FD213+'Step 1-Farm Data'!$E$71&gt;=0,ROUND('Step 1-Farm Data'!$E$71+'simulations soy farm1 '!FD213,1),"")</f>
        <v>52.4</v>
      </c>
      <c r="FE218">
        <f>+IF(FE213+'Step 1-Farm Data'!$E$71&gt;=0,ROUND('Step 1-Farm Data'!$E$71+'simulations soy farm1 '!FE213,1),"")</f>
        <v>51.8</v>
      </c>
      <c r="FF218">
        <f>+IF(FF213+'Step 1-Farm Data'!$E$71&gt;=0,ROUND('Step 1-Farm Data'!$E$71+'simulations soy farm1 '!FF213,1),"")</f>
        <v>51.7</v>
      </c>
      <c r="FG218">
        <f>+IF(FG213+'Step 1-Farm Data'!$E$71&gt;=0,ROUND('Step 1-Farm Data'!$E$71+'simulations soy farm1 '!FG213,1),"")</f>
        <v>51.3</v>
      </c>
      <c r="FH218">
        <f>+IF(FH213+'Step 1-Farm Data'!$E$71&gt;=0,ROUND('Step 1-Farm Data'!$E$71+'simulations soy farm1 '!FH213,1),"")</f>
        <v>50.9</v>
      </c>
      <c r="FI218">
        <f>+IF(FI213+'Step 1-Farm Data'!$E$71&gt;=0,ROUND('Step 1-Farm Data'!$E$71+'simulations soy farm1 '!FI213,1),"")</f>
        <v>52.1</v>
      </c>
      <c r="FJ218">
        <f>+IF(FJ213+'Step 1-Farm Data'!$E$71&gt;=0,ROUND('Step 1-Farm Data'!$E$71+'simulations soy farm1 '!FJ213,1),"")</f>
        <v>51.3</v>
      </c>
      <c r="FK218">
        <f>+IF(FK213+'Step 1-Farm Data'!$E$71&gt;=0,ROUND('Step 1-Farm Data'!$E$71+'simulations soy farm1 '!FK213,1),"")</f>
        <v>51.8</v>
      </c>
      <c r="FL218">
        <f>+IF(FL213+'Step 1-Farm Data'!$E$71&gt;=0,ROUND('Step 1-Farm Data'!$E$71+'simulations soy farm1 '!FL213,1),"")</f>
        <v>50.7</v>
      </c>
      <c r="FM218">
        <f>+IF(FM213+'Step 1-Farm Data'!$E$71&gt;=0,ROUND('Step 1-Farm Data'!$E$71+'simulations soy farm1 '!FM213,1),"")</f>
        <v>50.5</v>
      </c>
      <c r="FN218">
        <f>+IF(FN213+'Step 1-Farm Data'!$E$71&gt;=0,ROUND('Step 1-Farm Data'!$E$71+'simulations soy farm1 '!FN213,1),"")</f>
        <v>51</v>
      </c>
      <c r="FO218">
        <f>+IF(FO213+'Step 1-Farm Data'!$E$71&gt;=0,ROUND('Step 1-Farm Data'!$E$71+'simulations soy farm1 '!FO213,1),"")</f>
        <v>51.9</v>
      </c>
      <c r="FP218">
        <f>+IF(FP213+'Step 1-Farm Data'!$E$71&gt;=0,ROUND('Step 1-Farm Data'!$E$71+'simulations soy farm1 '!FP213,1),"")</f>
        <v>51</v>
      </c>
      <c r="FQ218">
        <f>+IF(FQ213+'Step 1-Farm Data'!$E$71&gt;=0,ROUND('Step 1-Farm Data'!$E$71+'simulations soy farm1 '!FQ213,1),"")</f>
        <v>52.6</v>
      </c>
      <c r="FR218">
        <f>+IF(FR213+'Step 1-Farm Data'!$E$71&gt;=0,ROUND('Step 1-Farm Data'!$E$71+'simulations soy farm1 '!FR213,1),"")</f>
        <v>54.3</v>
      </c>
      <c r="FS218">
        <f>+IF(FS213+'Step 1-Farm Data'!$E$71&gt;=0,ROUND('Step 1-Farm Data'!$E$71+'simulations soy farm1 '!FS213,1),"")</f>
        <v>52.9</v>
      </c>
      <c r="FT218">
        <f>+IF(FT213+'Step 1-Farm Data'!$E$71&gt;=0,ROUND('Step 1-Farm Data'!$E$71+'simulations soy farm1 '!FT213,1),"")</f>
        <v>51.2</v>
      </c>
      <c r="FU218">
        <f>+IF(FU213+'Step 1-Farm Data'!$E$71&gt;=0,ROUND('Step 1-Farm Data'!$E$71+'simulations soy farm1 '!FU213,1),"")</f>
        <v>51.5</v>
      </c>
      <c r="FV218">
        <f>+IF(FV213+'Step 1-Farm Data'!$E$71&gt;=0,ROUND('Step 1-Farm Data'!$E$71+'simulations soy farm1 '!FV213,1),"")</f>
        <v>52.3</v>
      </c>
      <c r="FW218">
        <f>+IF(FW213+'Step 1-Farm Data'!$E$71&gt;=0,ROUND('Step 1-Farm Data'!$E$71+'simulations soy farm1 '!FW213,1),"")</f>
        <v>52.2</v>
      </c>
      <c r="FX218">
        <f>+IF(FX213+'Step 1-Farm Data'!$E$71&gt;=0,ROUND('Step 1-Farm Data'!$E$71+'simulations soy farm1 '!FX213,1),"")</f>
        <v>49.8</v>
      </c>
      <c r="FY218">
        <f>+IF(FY213+'Step 1-Farm Data'!$E$71&gt;=0,ROUND('Step 1-Farm Data'!$E$71+'simulations soy farm1 '!FY213,1),"")</f>
        <v>53</v>
      </c>
      <c r="FZ218">
        <f>+IF(FZ213+'Step 1-Farm Data'!$E$71&gt;=0,ROUND('Step 1-Farm Data'!$E$71+'simulations soy farm1 '!FZ213,1),"")</f>
        <v>50.9</v>
      </c>
      <c r="GA218">
        <f>+IF(GA213+'Step 1-Farm Data'!$E$71&gt;=0,ROUND('Step 1-Farm Data'!$E$71+'simulations soy farm1 '!GA213,1),"")</f>
        <v>52.2</v>
      </c>
      <c r="GB218">
        <f>+IF(GB213+'Step 1-Farm Data'!$E$71&gt;=0,ROUND('Step 1-Farm Data'!$E$71+'simulations soy farm1 '!GB213,1),"")</f>
        <v>54.3</v>
      </c>
      <c r="GC218">
        <f>+IF(GC213+'Step 1-Farm Data'!$E$71&gt;=0,ROUND('Step 1-Farm Data'!$E$71+'simulations soy farm1 '!GC213,1),"")</f>
        <v>53.1</v>
      </c>
      <c r="GD218">
        <f>+IF(GD213+'Step 1-Farm Data'!$E$71&gt;=0,ROUND('Step 1-Farm Data'!$E$71+'simulations soy farm1 '!GD213,1),"")</f>
        <v>51.5</v>
      </c>
      <c r="GE218">
        <f>+IF(GE213+'Step 1-Farm Data'!$E$71&gt;=0,ROUND('Step 1-Farm Data'!$E$71+'simulations soy farm1 '!GE213,1),"")</f>
        <v>53.8</v>
      </c>
      <c r="GF218">
        <f>+IF(GF213+'Step 1-Farm Data'!$E$71&gt;=0,ROUND('Step 1-Farm Data'!$E$71+'simulations soy farm1 '!GF213,1),"")</f>
        <v>51.1</v>
      </c>
      <c r="GG218">
        <f>+IF(GG213+'Step 1-Farm Data'!$E$71&gt;=0,ROUND('Step 1-Farm Data'!$E$71+'simulations soy farm1 '!GG213,1),"")</f>
        <v>50.3</v>
      </c>
      <c r="GH218">
        <f>+IF(GH213+'Step 1-Farm Data'!$E$71&gt;=0,ROUND('Step 1-Farm Data'!$E$71+'simulations soy farm1 '!GH213,1),"")</f>
        <v>50</v>
      </c>
      <c r="GI218">
        <f>+IF(GI213+'Step 1-Farm Data'!$E$71&gt;=0,ROUND('Step 1-Farm Data'!$E$71+'simulations soy farm1 '!GI213,1),"")</f>
        <v>52.9</v>
      </c>
      <c r="GJ218">
        <f>+IF(GJ213+'Step 1-Farm Data'!$E$71&gt;=0,ROUND('Step 1-Farm Data'!$E$71+'simulations soy farm1 '!GJ213,1),"")</f>
        <v>51.9</v>
      </c>
      <c r="GK218">
        <f>+IF(GK213+'Step 1-Farm Data'!$E$71&gt;=0,ROUND('Step 1-Farm Data'!$E$71+'simulations soy farm1 '!GK213,1),"")</f>
        <v>50.3</v>
      </c>
      <c r="GL218">
        <f>+IF(GL213+'Step 1-Farm Data'!$E$71&gt;=0,ROUND('Step 1-Farm Data'!$E$71+'simulations soy farm1 '!GL213,1),"")</f>
        <v>50.7</v>
      </c>
      <c r="GM218">
        <f>+IF(GM213+'Step 1-Farm Data'!$E$71&gt;=0,ROUND('Step 1-Farm Data'!$E$71+'simulations soy farm1 '!GM213,1),"")</f>
        <v>52.7</v>
      </c>
      <c r="GN218">
        <f>+IF(GN213+'Step 1-Farm Data'!$E$71&gt;=0,ROUND('Step 1-Farm Data'!$E$71+'simulations soy farm1 '!GN213,1),"")</f>
        <v>51.3</v>
      </c>
      <c r="GO218">
        <f>+IF(GO213+'Step 1-Farm Data'!$E$71&gt;=0,ROUND('Step 1-Farm Data'!$E$71+'simulations soy farm1 '!GO213,1),"")</f>
        <v>51.2</v>
      </c>
      <c r="GP218">
        <f>+IF(GP213+'Step 1-Farm Data'!$E$71&gt;=0,ROUND('Step 1-Farm Data'!$E$71+'simulations soy farm1 '!GP213,1),"")</f>
        <v>51.7</v>
      </c>
      <c r="GQ218">
        <f>+IF(GQ213+'Step 1-Farm Data'!$E$71&gt;=0,ROUND('Step 1-Farm Data'!$E$71+'simulations soy farm1 '!GQ213,1),"")</f>
        <v>51.4</v>
      </c>
      <c r="GR218">
        <f>+IF(GR213+'Step 1-Farm Data'!$E$71&gt;=0,ROUND('Step 1-Farm Data'!$E$71+'simulations soy farm1 '!GR213,1),"")</f>
        <v>51</v>
      </c>
      <c r="GS218">
        <f>+IF(GS213+'Step 1-Farm Data'!$E$71&gt;=0,ROUND('Step 1-Farm Data'!$E$71+'simulations soy farm1 '!GS213,1),"")</f>
        <v>51</v>
      </c>
      <c r="GT218">
        <f>+IF(GT213+'Step 1-Farm Data'!$E$71&gt;=0,ROUND('Step 1-Farm Data'!$E$71+'simulations soy farm1 '!GT213,1),"")</f>
        <v>52</v>
      </c>
      <c r="GU218">
        <f>+IF(GU213+'Step 1-Farm Data'!$E$71&gt;=0,ROUND('Step 1-Farm Data'!$E$71+'simulations soy farm1 '!GU213,1),"")</f>
        <v>51.3</v>
      </c>
      <c r="GV218">
        <f>+IF(GV213+'Step 1-Farm Data'!$E$71&gt;=0,ROUND('Step 1-Farm Data'!$E$71+'simulations soy farm1 '!GV213,1),"")</f>
        <v>50.6</v>
      </c>
      <c r="GW218">
        <f>+IF(GW213+'Step 1-Farm Data'!$E$71&gt;=0,ROUND('Step 1-Farm Data'!$E$71+'simulations soy farm1 '!GW213,1),"")</f>
        <v>53.1</v>
      </c>
      <c r="GX218">
        <f>+IF(GX213+'Step 1-Farm Data'!$E$71&gt;=0,ROUND('Step 1-Farm Data'!$E$71+'simulations soy farm1 '!GX213,1),"")</f>
        <v>50.2</v>
      </c>
      <c r="GY218">
        <f>+IF(GY213+'Step 1-Farm Data'!$E$71&gt;=0,ROUND('Step 1-Farm Data'!$E$71+'simulations soy farm1 '!GY213,1),"")</f>
        <v>52.5</v>
      </c>
      <c r="GZ218">
        <f>+IF(GZ213+'Step 1-Farm Data'!$E$71&gt;=0,ROUND('Step 1-Farm Data'!$E$71+'simulations soy farm1 '!GZ213,1),"")</f>
        <v>51.1</v>
      </c>
      <c r="HA218">
        <f>+IF(HA213+'Step 1-Farm Data'!$E$71&gt;=0,ROUND('Step 1-Farm Data'!$E$71+'simulations soy farm1 '!HA213,1),"")</f>
        <v>50.2</v>
      </c>
      <c r="HB218">
        <f>+IF(HB213+'Step 1-Farm Data'!$E$71&gt;=0,ROUND('Step 1-Farm Data'!$E$71+'simulations soy farm1 '!HB213,1),"")</f>
        <v>54</v>
      </c>
      <c r="HC218">
        <f>+IF(HC213+'Step 1-Farm Data'!$E$71&gt;=0,ROUND('Step 1-Farm Data'!$E$71+'simulations soy farm1 '!HC213,1),"")</f>
        <v>50.5</v>
      </c>
      <c r="HD218">
        <f>+IF(HD213+'Step 1-Farm Data'!$E$71&gt;=0,ROUND('Step 1-Farm Data'!$E$71+'simulations soy farm1 '!HD213,1),"")</f>
        <v>51.4</v>
      </c>
      <c r="HE218">
        <f>+IF(HE213+'Step 1-Farm Data'!$E$71&gt;=0,ROUND('Step 1-Farm Data'!$E$71+'simulations soy farm1 '!HE213,1),"")</f>
        <v>51.8</v>
      </c>
      <c r="HF218">
        <f>+IF(HF213+'Step 1-Farm Data'!$E$71&gt;=0,ROUND('Step 1-Farm Data'!$E$71+'simulations soy farm1 '!HF213,1),"")</f>
        <v>50</v>
      </c>
      <c r="HG218">
        <f>+IF(HG213+'Step 1-Farm Data'!$E$71&gt;=0,ROUND('Step 1-Farm Data'!$E$71+'simulations soy farm1 '!HG213,1),"")</f>
        <v>51.3</v>
      </c>
      <c r="HH218">
        <f>+IF(HH213+'Step 1-Farm Data'!$E$71&gt;=0,ROUND('Step 1-Farm Data'!$E$71+'simulations soy farm1 '!HH213,1),"")</f>
        <v>53.3</v>
      </c>
      <c r="HI218">
        <f>+IF(HI213+'Step 1-Farm Data'!$E$71&gt;=0,ROUND('Step 1-Farm Data'!$E$71+'simulations soy farm1 '!HI213,1),"")</f>
        <v>50.6</v>
      </c>
      <c r="HJ218">
        <f>+IF(HJ213+'Step 1-Farm Data'!$E$71&gt;=0,ROUND('Step 1-Farm Data'!$E$71+'simulations soy farm1 '!HJ213,1),"")</f>
        <v>50.8</v>
      </c>
      <c r="HK218">
        <f>+IF(HK213+'Step 1-Farm Data'!$E$71&gt;=0,ROUND('Step 1-Farm Data'!$E$71+'simulations soy farm1 '!HK213,1),"")</f>
        <v>51.6</v>
      </c>
      <c r="HL218">
        <f>+IF(HL213+'Step 1-Farm Data'!$E$71&gt;=0,ROUND('Step 1-Farm Data'!$E$71+'simulations soy farm1 '!HL213,1),"")</f>
        <v>53.2</v>
      </c>
      <c r="HM218">
        <f>+IF(HM213+'Step 1-Farm Data'!$E$71&gt;=0,ROUND('Step 1-Farm Data'!$E$71+'simulations soy farm1 '!HM213,1),"")</f>
        <v>51.3</v>
      </c>
      <c r="HN218">
        <f>+IF(HN213+'Step 1-Farm Data'!$E$71&gt;=0,ROUND('Step 1-Farm Data'!$E$71+'simulations soy farm1 '!HN213,1),"")</f>
        <v>50.7</v>
      </c>
      <c r="HO218">
        <f>+IF(HO213+'Step 1-Farm Data'!$E$71&gt;=0,ROUND('Step 1-Farm Data'!$E$71+'simulations soy farm1 '!HO213,1),"")</f>
        <v>50.6</v>
      </c>
      <c r="HP218">
        <f>+IF(HP213+'Step 1-Farm Data'!$E$71&gt;=0,ROUND('Step 1-Farm Data'!$E$71+'simulations soy farm1 '!HP213,1),"")</f>
        <v>52.2</v>
      </c>
      <c r="HQ218">
        <f>+IF(HQ213+'Step 1-Farm Data'!$E$71&gt;=0,ROUND('Step 1-Farm Data'!$E$71+'simulations soy farm1 '!HQ213,1),"")</f>
        <v>51.2</v>
      </c>
      <c r="HR218">
        <f>+IF(HR213+'Step 1-Farm Data'!$E$71&gt;=0,ROUND('Step 1-Farm Data'!$E$71+'simulations soy farm1 '!HR213,1),"")</f>
        <v>52.2</v>
      </c>
      <c r="HS218">
        <f>+IF(HS213+'Step 1-Farm Data'!$E$71&gt;=0,ROUND('Step 1-Farm Data'!$E$71+'simulations soy farm1 '!HS213,1),"")</f>
        <v>51</v>
      </c>
      <c r="HT218">
        <f>+IF(HT213+'Step 1-Farm Data'!$E$71&gt;=0,ROUND('Step 1-Farm Data'!$E$71+'simulations soy farm1 '!HT213,1),"")</f>
        <v>51.2</v>
      </c>
      <c r="HU218">
        <f>+IF(HU213+'Step 1-Farm Data'!$E$71&gt;=0,ROUND('Step 1-Farm Data'!$E$71+'simulations soy farm1 '!HU213,1),"")</f>
        <v>52</v>
      </c>
      <c r="HV218">
        <f>+IF(HV213+'Step 1-Farm Data'!$E$71&gt;=0,ROUND('Step 1-Farm Data'!$E$71+'simulations soy farm1 '!HV213,1),"")</f>
        <v>52.1</v>
      </c>
      <c r="HW218">
        <f>+IF(HW213+'Step 1-Farm Data'!$E$71&gt;=0,ROUND('Step 1-Farm Data'!$E$71+'simulations soy farm1 '!HW213,1),"")</f>
        <v>51.2</v>
      </c>
      <c r="HX218">
        <f>+IF(HX213+'Step 1-Farm Data'!$E$71&gt;=0,ROUND('Step 1-Farm Data'!$E$71+'simulations soy farm1 '!HX213,1),"")</f>
        <v>51.7</v>
      </c>
      <c r="HY218">
        <f>+IF(HY213+'Step 1-Farm Data'!$E$71&gt;=0,ROUND('Step 1-Farm Data'!$E$71+'simulations soy farm1 '!HY213,1),"")</f>
        <v>51.8</v>
      </c>
      <c r="HZ218">
        <f>+IF(HZ213+'Step 1-Farm Data'!$E$71&gt;=0,ROUND('Step 1-Farm Data'!$E$71+'simulations soy farm1 '!HZ213,1),"")</f>
        <v>52</v>
      </c>
      <c r="IA218">
        <f>+IF(IA213+'Step 1-Farm Data'!$E$71&gt;=0,ROUND('Step 1-Farm Data'!$E$71+'simulations soy farm1 '!IA213,1),"")</f>
        <v>52.6</v>
      </c>
      <c r="IB218">
        <f>+IF(IB213+'Step 1-Farm Data'!$E$71&gt;=0,ROUND('Step 1-Farm Data'!$E$71+'simulations soy farm1 '!IB213,1),"")</f>
        <v>51.3</v>
      </c>
      <c r="IC218">
        <f>+IF(IC213+'Step 1-Farm Data'!$E$71&gt;=0,ROUND('Step 1-Farm Data'!$E$71+'simulations soy farm1 '!IC213,1),"")</f>
        <v>50.6</v>
      </c>
      <c r="ID218">
        <f>+IF(ID213+'Step 1-Farm Data'!$E$71&gt;=0,ROUND('Step 1-Farm Data'!$E$71+'simulations soy farm1 '!ID213,1),"")</f>
        <v>52.2</v>
      </c>
      <c r="IE218">
        <f>+IF(IE213+'Step 1-Farm Data'!$E$71&gt;=0,ROUND('Step 1-Farm Data'!$E$71+'simulations soy farm1 '!IE213,1),"")</f>
        <v>51.3</v>
      </c>
      <c r="IF218">
        <f>+IF(IF213+'Step 1-Farm Data'!$E$71&gt;=0,ROUND('Step 1-Farm Data'!$E$71+'simulations soy farm1 '!IF213,1),"")</f>
        <v>51.9</v>
      </c>
      <c r="IG218">
        <f>+IF(IG213+'Step 1-Farm Data'!$E$71&gt;=0,ROUND('Step 1-Farm Data'!$E$71+'simulations soy farm1 '!IG213,1),"")</f>
        <v>51</v>
      </c>
      <c r="IH218">
        <f>+IF(IH213+'Step 1-Farm Data'!$E$71&gt;=0,ROUND('Step 1-Farm Data'!$E$71+'simulations soy farm1 '!IH213,1),"")</f>
        <v>52.9</v>
      </c>
      <c r="II218">
        <f>+IF(II213+'Step 1-Farm Data'!$E$71&gt;=0,ROUND('Step 1-Farm Data'!$E$71+'simulations soy farm1 '!II213,1),"")</f>
        <v>53</v>
      </c>
      <c r="IJ218">
        <f>+IF(IJ213+'Step 1-Farm Data'!$E$71&gt;=0,ROUND('Step 1-Farm Data'!$E$71+'simulations soy farm1 '!IJ213,1),"")</f>
        <v>51.6</v>
      </c>
      <c r="IK218">
        <f>+IF(IK213+'Step 1-Farm Data'!$E$71&gt;=0,ROUND('Step 1-Farm Data'!$E$71+'simulations soy farm1 '!IK213,1),"")</f>
        <v>49.5</v>
      </c>
      <c r="IL218">
        <f>+IF(IL213+'Step 1-Farm Data'!$E$71&gt;=0,ROUND('Step 1-Farm Data'!$E$71+'simulations soy farm1 '!IL213,1),"")</f>
        <v>52.2</v>
      </c>
      <c r="IM218">
        <f>+IF(IM213+'Step 1-Farm Data'!$E$71&gt;=0,ROUND('Step 1-Farm Data'!$E$71+'simulations soy farm1 '!IM213,1),"")</f>
        <v>52</v>
      </c>
      <c r="IN218">
        <f>+IF(IN213+'Step 1-Farm Data'!$E$71&gt;=0,ROUND('Step 1-Farm Data'!$E$71+'simulations soy farm1 '!IN213,1),"")</f>
        <v>51.6</v>
      </c>
      <c r="IO218">
        <f>+IF(IO213+'Step 1-Farm Data'!$E$71&gt;=0,ROUND('Step 1-Farm Data'!$E$71+'simulations soy farm1 '!IO213,1),"")</f>
        <v>51.8</v>
      </c>
      <c r="IP218">
        <f>+IF(IP213+'Step 1-Farm Data'!$E$71&gt;=0,ROUND('Step 1-Farm Data'!$E$71+'simulations soy farm1 '!IP213,1),"")</f>
        <v>50.2</v>
      </c>
      <c r="IQ218">
        <f>+IF(IQ213+'Step 1-Farm Data'!$E$71&gt;=0,ROUND('Step 1-Farm Data'!$E$71+'simulations soy farm1 '!IQ213,1),"")</f>
        <v>52.9</v>
      </c>
      <c r="IR218">
        <f>+IF(IR213+'Step 1-Farm Data'!$E$71&gt;=0,ROUND('Step 1-Farm Data'!$E$71+'simulations soy farm1 '!IR213,1),"")</f>
        <v>52.1</v>
      </c>
      <c r="IS218">
        <f>+IF(IS213+'Step 1-Farm Data'!$E$71&gt;=0,ROUND('Step 1-Farm Data'!$E$71+'simulations soy farm1 '!IS213,1),"")</f>
        <v>51.6</v>
      </c>
      <c r="IT218">
        <f>+IF(IT213+'Step 1-Farm Data'!$E$71&gt;=0,ROUND('Step 1-Farm Data'!$E$71+'simulations soy farm1 '!IT213,1),"")</f>
        <v>52.4</v>
      </c>
      <c r="IU218">
        <f>+IF(IU213+'Step 1-Farm Data'!$E$71&gt;=0,ROUND('Step 1-Farm Data'!$E$71+'simulations soy farm1 '!IU213,1),"")</f>
        <v>51.5</v>
      </c>
      <c r="IV218">
        <f>+IF(IV213+'Step 1-Farm Data'!$E$71&gt;=0,ROUND('Step 1-Farm Data'!$E$71+'simulations soy farm1 '!IV213,1),"")</f>
        <v>50</v>
      </c>
      <c r="IW218">
        <f>+IF(IW213+'Step 1-Farm Data'!$E$71&gt;=0,ROUND('Step 1-Farm Data'!$E$71+'simulations soy farm1 '!IW213,1),"")</f>
        <v>51.6</v>
      </c>
      <c r="IX218">
        <f>+IF(IX213+'Step 1-Farm Data'!$E$71&gt;=0,ROUND('Step 1-Farm Data'!$E$71+'simulations soy farm1 '!IX213,1),"")</f>
        <v>52.5</v>
      </c>
      <c r="IY218">
        <f>+IF(IY213+'Step 1-Farm Data'!$E$71&gt;=0,ROUND('Step 1-Farm Data'!$E$71+'simulations soy farm1 '!IY213,1),"")</f>
        <v>52.1</v>
      </c>
      <c r="IZ218">
        <f>+IF(IZ213+'Step 1-Farm Data'!$E$71&gt;=0,ROUND('Step 1-Farm Data'!$E$71+'simulations soy farm1 '!IZ213,1),"")</f>
        <v>50.4</v>
      </c>
      <c r="JA218">
        <f>+IF(JA213+'Step 1-Farm Data'!$E$71&gt;=0,ROUND('Step 1-Farm Data'!$E$71+'simulations soy farm1 '!JA213,1),"")</f>
        <v>50</v>
      </c>
      <c r="JB218">
        <f>+IF(JB213+'Step 1-Farm Data'!$E$71&gt;=0,ROUND('Step 1-Farm Data'!$E$71+'simulations soy farm1 '!JB213,1),"")</f>
        <v>50.1</v>
      </c>
      <c r="JC218">
        <f>+IF(JC213+'Step 1-Farm Data'!$E$71&gt;=0,ROUND('Step 1-Farm Data'!$E$71+'simulations soy farm1 '!JC213,1),"")</f>
        <v>51</v>
      </c>
      <c r="JD218">
        <f>+IF(JD213+'Step 1-Farm Data'!$E$71&gt;=0,ROUND('Step 1-Farm Data'!$E$71+'simulations soy farm1 '!JD213,1),"")</f>
        <v>50.6</v>
      </c>
      <c r="JE218">
        <f>+IF(JE213+'Step 1-Farm Data'!$E$71&gt;=0,ROUND('Step 1-Farm Data'!$E$71+'simulations soy farm1 '!JE213,1),"")</f>
        <v>52.1</v>
      </c>
      <c r="JF218">
        <f>+IF(JF213+'Step 1-Farm Data'!$E$71&gt;=0,ROUND('Step 1-Farm Data'!$E$71+'simulations soy farm1 '!JF213,1),"")</f>
        <v>51.8</v>
      </c>
      <c r="JG218">
        <f>+IF(JG213+'Step 1-Farm Data'!$E$71&gt;=0,ROUND('Step 1-Farm Data'!$E$71+'simulations soy farm1 '!JG213,1),"")</f>
        <v>53.1</v>
      </c>
      <c r="JH218">
        <f>+IF(JH213+'Step 1-Farm Data'!$E$71&gt;=0,ROUND('Step 1-Farm Data'!$E$71+'simulations soy farm1 '!JH213,1),"")</f>
        <v>50.2</v>
      </c>
      <c r="JI218">
        <f>+IF(JI213+'Step 1-Farm Data'!$E$71&gt;=0,ROUND('Step 1-Farm Data'!$E$71+'simulations soy farm1 '!JI213,1),"")</f>
        <v>51.3</v>
      </c>
      <c r="JJ218">
        <f>+IF(JJ213+'Step 1-Farm Data'!$E$71&gt;=0,ROUND('Step 1-Farm Data'!$E$71+'simulations soy farm1 '!JJ213,1),"")</f>
        <v>53.3</v>
      </c>
      <c r="JK218">
        <f>+IF(JK213+'Step 1-Farm Data'!$E$71&gt;=0,ROUND('Step 1-Farm Data'!$E$71+'simulations soy farm1 '!JK213,1),"")</f>
        <v>52.6</v>
      </c>
      <c r="JL218">
        <f>+IF(JL213+'Step 1-Farm Data'!$E$71&gt;=0,ROUND('Step 1-Farm Data'!$E$71+'simulations soy farm1 '!JL213,1),"")</f>
        <v>50.5</v>
      </c>
      <c r="JM218">
        <f>+IF(JM213+'Step 1-Farm Data'!$E$71&gt;=0,ROUND('Step 1-Farm Data'!$E$71+'simulations soy farm1 '!JM213,1),"")</f>
        <v>51.4</v>
      </c>
      <c r="JN218">
        <f>+IF(JN213+'Step 1-Farm Data'!$E$71&gt;=0,ROUND('Step 1-Farm Data'!$E$71+'simulations soy farm1 '!JN213,1),"")</f>
        <v>51.9</v>
      </c>
      <c r="JO218">
        <f>+IF(JO213+'Step 1-Farm Data'!$E$71&gt;=0,ROUND('Step 1-Farm Data'!$E$71+'simulations soy farm1 '!JO213,1),"")</f>
        <v>51.8</v>
      </c>
      <c r="JP218">
        <f>+IF(JP213+'Step 1-Farm Data'!$E$71&gt;=0,ROUND('Step 1-Farm Data'!$E$71+'simulations soy farm1 '!JP213,1),"")</f>
        <v>50</v>
      </c>
      <c r="JQ218">
        <f>+IF(JQ213+'Step 1-Farm Data'!$E$71&gt;=0,ROUND('Step 1-Farm Data'!$E$71+'simulations soy farm1 '!JQ213,1),"")</f>
        <v>50.8</v>
      </c>
      <c r="JR218">
        <f>+IF(JR213+'Step 1-Farm Data'!$E$71&gt;=0,ROUND('Step 1-Farm Data'!$E$71+'simulations soy farm1 '!JR213,1),"")</f>
        <v>51.3</v>
      </c>
      <c r="JS218">
        <f>+IF(JS213+'Step 1-Farm Data'!$E$71&gt;=0,ROUND('Step 1-Farm Data'!$E$71+'simulations soy farm1 '!JS213,1),"")</f>
        <v>52.5</v>
      </c>
      <c r="JT218">
        <f>+IF(JT213+'Step 1-Farm Data'!$E$71&gt;=0,ROUND('Step 1-Farm Data'!$E$71+'simulations soy farm1 '!JT213,1),"")</f>
        <v>51.2</v>
      </c>
      <c r="JU218">
        <f>+IF(JU213+'Step 1-Farm Data'!$E$71&gt;=0,ROUND('Step 1-Farm Data'!$E$71+'simulations soy farm1 '!JU213,1),"")</f>
        <v>51.9</v>
      </c>
      <c r="JV218">
        <f>+IF(JV213+'Step 1-Farm Data'!$E$71&gt;=0,ROUND('Step 1-Farm Data'!$E$71+'simulations soy farm1 '!JV213,1),"")</f>
        <v>50.8</v>
      </c>
      <c r="JW218">
        <f>+IF(JW213+'Step 1-Farm Data'!$E$71&gt;=0,ROUND('Step 1-Farm Data'!$E$71+'simulations soy farm1 '!JW213,1),"")</f>
        <v>51.9</v>
      </c>
      <c r="JX218">
        <f>+IF(JX213+'Step 1-Farm Data'!$E$71&gt;=0,ROUND('Step 1-Farm Data'!$E$71+'simulations soy farm1 '!JX213,1),"")</f>
        <v>51.1</v>
      </c>
      <c r="JY218">
        <f>+IF(JY213+'Step 1-Farm Data'!$E$71&gt;=0,ROUND('Step 1-Farm Data'!$E$71+'simulations soy farm1 '!JY213,1),"")</f>
        <v>51.4</v>
      </c>
      <c r="JZ218">
        <f>+IF(JZ213+'Step 1-Farm Data'!$E$71&gt;=0,ROUND('Step 1-Farm Data'!$E$71+'simulations soy farm1 '!JZ213,1),"")</f>
        <v>50.9</v>
      </c>
      <c r="KA218">
        <f>+IF(KA213+'Step 1-Farm Data'!$E$71&gt;=0,ROUND('Step 1-Farm Data'!$E$71+'simulations soy farm1 '!KA213,1),"")</f>
        <v>52.1</v>
      </c>
      <c r="KB218">
        <f>+IF(KB213+'Step 1-Farm Data'!$E$71&gt;=0,ROUND('Step 1-Farm Data'!$E$71+'simulations soy farm1 '!KB213,1),"")</f>
        <v>50.8</v>
      </c>
      <c r="KC218">
        <f>+IF(KC213+'Step 1-Farm Data'!$E$71&gt;=0,ROUND('Step 1-Farm Data'!$E$71+'simulations soy farm1 '!KC213,1),"")</f>
        <v>51.9</v>
      </c>
      <c r="KD218">
        <f>+IF(KD213+'Step 1-Farm Data'!$E$71&gt;=0,ROUND('Step 1-Farm Data'!$E$71+'simulations soy farm1 '!KD213,1),"")</f>
        <v>51.6</v>
      </c>
      <c r="KE218">
        <f>+IF(KE213+'Step 1-Farm Data'!$E$71&gt;=0,ROUND('Step 1-Farm Data'!$E$71+'simulations soy farm1 '!KE213,1),"")</f>
        <v>52.5</v>
      </c>
      <c r="KF218">
        <f>+IF(KF213+'Step 1-Farm Data'!$E$71&gt;=0,ROUND('Step 1-Farm Data'!$E$71+'simulations soy farm1 '!KF213,1),"")</f>
        <v>51.9</v>
      </c>
      <c r="KG218">
        <f>+IF(KG213+'Step 1-Farm Data'!$E$71&gt;=0,ROUND('Step 1-Farm Data'!$E$71+'simulations soy farm1 '!KG213,1),"")</f>
        <v>48.4</v>
      </c>
      <c r="KH218">
        <f>+IF(KH213+'Step 1-Farm Data'!$E$71&gt;=0,ROUND('Step 1-Farm Data'!$E$71+'simulations soy farm1 '!KH213,1),"")</f>
        <v>51.6</v>
      </c>
      <c r="KI218">
        <f>+IF(KI213+'Step 1-Farm Data'!$E$71&gt;=0,ROUND('Step 1-Farm Data'!$E$71+'simulations soy farm1 '!KI213,1),"")</f>
        <v>52.1</v>
      </c>
      <c r="KJ218">
        <f>+IF(KJ213+'Step 1-Farm Data'!$E$71&gt;=0,ROUND('Step 1-Farm Data'!$E$71+'simulations soy farm1 '!KJ213,1),"")</f>
        <v>51.1</v>
      </c>
      <c r="KK218">
        <f>+IF(KK213+'Step 1-Farm Data'!$E$71&gt;=0,ROUND('Step 1-Farm Data'!$E$71+'simulations soy farm1 '!KK213,1),"")</f>
        <v>50.7</v>
      </c>
      <c r="KL218">
        <f>+IF(KL213+'Step 1-Farm Data'!$E$71&gt;=0,ROUND('Step 1-Farm Data'!$E$71+'simulations soy farm1 '!KL213,1),"")</f>
        <v>50</v>
      </c>
      <c r="KM218">
        <f>+IF(KM213+'Step 1-Farm Data'!$E$71&gt;=0,ROUND('Step 1-Farm Data'!$E$71+'simulations soy farm1 '!KM213,1),"")</f>
        <v>51.4</v>
      </c>
      <c r="KN218">
        <f>+IF(KN213+'Step 1-Farm Data'!$E$71&gt;=0,ROUND('Step 1-Farm Data'!$E$71+'simulations soy farm1 '!KN213,1),"")</f>
        <v>52.2</v>
      </c>
      <c r="KO218">
        <f>+IF(KO213+'Step 1-Farm Data'!$E$71&gt;=0,ROUND('Step 1-Farm Data'!$E$71+'simulations soy farm1 '!KO213,1),"")</f>
        <v>49.5</v>
      </c>
      <c r="KP218">
        <f>+IF(KP213+'Step 1-Farm Data'!$E$71&gt;=0,ROUND('Step 1-Farm Data'!$E$71+'simulations soy farm1 '!KP213,1),"")</f>
        <v>51.9</v>
      </c>
      <c r="KQ218">
        <f>+IF(KQ213+'Step 1-Farm Data'!$E$71&gt;=0,ROUND('Step 1-Farm Data'!$E$71+'simulations soy farm1 '!KQ213,1),"")</f>
        <v>49.7</v>
      </c>
      <c r="KR218">
        <f>+IF(KR213+'Step 1-Farm Data'!$E$71&gt;=0,ROUND('Step 1-Farm Data'!$E$71+'simulations soy farm1 '!KR213,1),"")</f>
        <v>51.4</v>
      </c>
      <c r="KS218">
        <f>+IF(KS213+'Step 1-Farm Data'!$E$71&gt;=0,ROUND('Step 1-Farm Data'!$E$71+'simulations soy farm1 '!KS213,1),"")</f>
        <v>52.2</v>
      </c>
      <c r="KT218">
        <f>+IF(KT213+'Step 1-Farm Data'!$E$71&gt;=0,ROUND('Step 1-Farm Data'!$E$71+'simulations soy farm1 '!KT213,1),"")</f>
        <v>51.7</v>
      </c>
      <c r="KU218">
        <f>+IF(KU213+'Step 1-Farm Data'!$E$71&gt;=0,ROUND('Step 1-Farm Data'!$E$71+'simulations soy farm1 '!KU213,1),"")</f>
        <v>50.8</v>
      </c>
      <c r="KV218">
        <f>+IF(KV213+'Step 1-Farm Data'!$E$71&gt;=0,ROUND('Step 1-Farm Data'!$E$71+'simulations soy farm1 '!KV213,1),"")</f>
        <v>52.7</v>
      </c>
      <c r="KW218">
        <f>+IF(KW213+'Step 1-Farm Data'!$E$71&gt;=0,ROUND('Step 1-Farm Data'!$E$71+'simulations soy farm1 '!KW213,1),"")</f>
        <v>53.5</v>
      </c>
      <c r="KX218">
        <f>+IF(KX213+'Step 1-Farm Data'!$E$71&gt;=0,ROUND('Step 1-Farm Data'!$E$71+'simulations soy farm1 '!KX213,1),"")</f>
        <v>52.4</v>
      </c>
      <c r="KY218">
        <f>+IF(KY213+'Step 1-Farm Data'!$E$71&gt;=0,ROUND('Step 1-Farm Data'!$E$71+'simulations soy farm1 '!KY213,1),"")</f>
        <v>52.6</v>
      </c>
      <c r="KZ218">
        <f>+IF(KZ213+'Step 1-Farm Data'!$E$71&gt;=0,ROUND('Step 1-Farm Data'!$E$71+'simulations soy farm1 '!KZ213,1),"")</f>
        <v>52.4</v>
      </c>
      <c r="LA218">
        <f>+IF(LA213+'Step 1-Farm Data'!$E$71&gt;=0,ROUND('Step 1-Farm Data'!$E$71+'simulations soy farm1 '!LA213,1),"")</f>
        <v>50.7</v>
      </c>
      <c r="LB218">
        <f>+IF(LB213+'Step 1-Farm Data'!$E$71&gt;=0,ROUND('Step 1-Farm Data'!$E$71+'simulations soy farm1 '!LB213,1),"")</f>
        <v>51.3</v>
      </c>
      <c r="LC218">
        <f>+IF(LC213+'Step 1-Farm Data'!$E$71&gt;=0,ROUND('Step 1-Farm Data'!$E$71+'simulations soy farm1 '!LC213,1),"")</f>
        <v>53.1</v>
      </c>
      <c r="LD218">
        <f>+IF(LD213+'Step 1-Farm Data'!$E$71&gt;=0,ROUND('Step 1-Farm Data'!$E$71+'simulations soy farm1 '!LD213,1),"")</f>
        <v>52.8</v>
      </c>
      <c r="LE218">
        <f>+IF(LE213+'Step 1-Farm Data'!$E$71&gt;=0,ROUND('Step 1-Farm Data'!$E$71+'simulations soy farm1 '!LE213,1),"")</f>
        <v>51.8</v>
      </c>
      <c r="LF218">
        <f>+IF(LF213+'Step 1-Farm Data'!$E$71&gt;=0,ROUND('Step 1-Farm Data'!$E$71+'simulations soy farm1 '!LF213,1),"")</f>
        <v>52.8</v>
      </c>
      <c r="LG218">
        <f>+IF(LG213+'Step 1-Farm Data'!$E$71&gt;=0,ROUND('Step 1-Farm Data'!$E$71+'simulations soy farm1 '!LG213,1),"")</f>
        <v>50.4</v>
      </c>
      <c r="LH218">
        <f>+IF(LH213+'Step 1-Farm Data'!$E$71&gt;=0,ROUND('Step 1-Farm Data'!$E$71+'simulations soy farm1 '!LH213,1),"")</f>
        <v>51.5</v>
      </c>
      <c r="LI218">
        <f>+IF(LI213+'Step 1-Farm Data'!$E$71&gt;=0,ROUND('Step 1-Farm Data'!$E$71+'simulations soy farm1 '!LI213,1),"")</f>
        <v>54.2</v>
      </c>
      <c r="LJ218">
        <f>+IF(LJ213+'Step 1-Farm Data'!$E$71&gt;=0,ROUND('Step 1-Farm Data'!$E$71+'simulations soy farm1 '!LJ213,1),"")</f>
        <v>51.9</v>
      </c>
      <c r="LK218">
        <f>+IF(LK213+'Step 1-Farm Data'!$E$71&gt;=0,ROUND('Step 1-Farm Data'!$E$71+'simulations soy farm1 '!LK213,1),"")</f>
        <v>53.1</v>
      </c>
      <c r="LL218">
        <f>+IF(LL213+'Step 1-Farm Data'!$E$71&gt;=0,ROUND('Step 1-Farm Data'!$E$71+'simulations soy farm1 '!LL213,1),"")</f>
        <v>51.4</v>
      </c>
      <c r="LM218">
        <f>+IF(LM213+'Step 1-Farm Data'!$E$71&gt;=0,ROUND('Step 1-Farm Data'!$E$71+'simulations soy farm1 '!LM213,1),"")</f>
        <v>51</v>
      </c>
      <c r="LN218">
        <f>+IF(LN213+'Step 1-Farm Data'!$E$71&gt;=0,ROUND('Step 1-Farm Data'!$E$71+'simulations soy farm1 '!LN213,1),"")</f>
        <v>52</v>
      </c>
      <c r="LO218">
        <f>+IF(LO213+'Step 1-Farm Data'!$E$71&gt;=0,ROUND('Step 1-Farm Data'!$E$71+'simulations soy farm1 '!LO213,1),"")</f>
        <v>52.4</v>
      </c>
      <c r="LP218">
        <f>+IF(LP213+'Step 1-Farm Data'!$E$71&gt;=0,ROUND('Step 1-Farm Data'!$E$71+'simulations soy farm1 '!LP213,1),"")</f>
        <v>49.3</v>
      </c>
      <c r="LQ218">
        <f>+IF(LQ213+'Step 1-Farm Data'!$E$71&gt;=0,ROUND('Step 1-Farm Data'!$E$71+'simulations soy farm1 '!LQ213,1),"")</f>
        <v>52.4</v>
      </c>
      <c r="LR218">
        <f>+IF(LR213+'Step 1-Farm Data'!$E$71&gt;=0,ROUND('Step 1-Farm Data'!$E$71+'simulations soy farm1 '!LR213,1),"")</f>
        <v>51.7</v>
      </c>
      <c r="LS218">
        <f>+IF(LS213+'Step 1-Farm Data'!$E$71&gt;=0,ROUND('Step 1-Farm Data'!$E$71+'simulations soy farm1 '!LS213,1),"")</f>
        <v>51.1</v>
      </c>
      <c r="LT218">
        <f>+IF(LT213+'Step 1-Farm Data'!$E$71&gt;=0,ROUND('Step 1-Farm Data'!$E$71+'simulations soy farm1 '!LT213,1),"")</f>
        <v>50.8</v>
      </c>
      <c r="LU218">
        <f>+IF(LU213+'Step 1-Farm Data'!$E$71&gt;=0,ROUND('Step 1-Farm Data'!$E$71+'simulations soy farm1 '!LU213,1),"")</f>
        <v>52.6</v>
      </c>
      <c r="LV218">
        <f>+IF(LV213+'Step 1-Farm Data'!$E$71&gt;=0,ROUND('Step 1-Farm Data'!$E$71+'simulations soy farm1 '!LV213,1),"")</f>
        <v>51.3</v>
      </c>
      <c r="LW218">
        <f>+IF(LW213+'Step 1-Farm Data'!$E$71&gt;=0,ROUND('Step 1-Farm Data'!$E$71+'simulations soy farm1 '!LW213,1),"")</f>
        <v>52</v>
      </c>
      <c r="LX218">
        <f>+IF(LX213+'Step 1-Farm Data'!$E$71&gt;=0,ROUND('Step 1-Farm Data'!$E$71+'simulations soy farm1 '!LX213,1),"")</f>
        <v>50.2</v>
      </c>
      <c r="LY218">
        <f>+IF(LY213+'Step 1-Farm Data'!$E$71&gt;=0,ROUND('Step 1-Farm Data'!$E$71+'simulations soy farm1 '!LY213,1),"")</f>
        <v>50.6</v>
      </c>
      <c r="LZ218">
        <f>+IF(LZ213+'Step 1-Farm Data'!$E$71&gt;=0,ROUND('Step 1-Farm Data'!$E$71+'simulations soy farm1 '!LZ213,1),"")</f>
        <v>51.4</v>
      </c>
      <c r="MA218">
        <f>+IF(MA213+'Step 1-Farm Data'!$E$71&gt;=0,ROUND('Step 1-Farm Data'!$E$71+'simulations soy farm1 '!MA213,1),"")</f>
        <v>51.2</v>
      </c>
      <c r="MB218">
        <f>+IF(MB213+'Step 1-Farm Data'!$E$71&gt;=0,ROUND('Step 1-Farm Data'!$E$71+'simulations soy farm1 '!MB213,1),"")</f>
        <v>53.5</v>
      </c>
      <c r="MC218">
        <f>+IF(MC213+'Step 1-Farm Data'!$E$71&gt;=0,ROUND('Step 1-Farm Data'!$E$71+'simulations soy farm1 '!MC213,1),"")</f>
        <v>53.5</v>
      </c>
      <c r="MD218">
        <f>+IF(MD213+'Step 1-Farm Data'!$E$71&gt;=0,ROUND('Step 1-Farm Data'!$E$71+'simulations soy farm1 '!MD213,1),"")</f>
        <v>50.3</v>
      </c>
      <c r="ME218">
        <f>+IF(ME213+'Step 1-Farm Data'!$E$71&gt;=0,ROUND('Step 1-Farm Data'!$E$71+'simulations soy farm1 '!ME213,1),"")</f>
        <v>51.5</v>
      </c>
      <c r="MF218">
        <f>+IF(MF213+'Step 1-Farm Data'!$E$71&gt;=0,ROUND('Step 1-Farm Data'!$E$71+'simulations soy farm1 '!MF213,1),"")</f>
        <v>51.9</v>
      </c>
      <c r="MG218">
        <f>+IF(MG213+'Step 1-Farm Data'!$E$71&gt;=0,ROUND('Step 1-Farm Data'!$E$71+'simulations soy farm1 '!MG213,1),"")</f>
        <v>52.7</v>
      </c>
      <c r="MH218">
        <f>+IF(MH213+'Step 1-Farm Data'!$E$71&gt;=0,ROUND('Step 1-Farm Data'!$E$71+'simulations soy farm1 '!MH213,1),"")</f>
        <v>51</v>
      </c>
      <c r="MI218">
        <f>+IF(MI213+'Step 1-Farm Data'!$E$71&gt;=0,ROUND('Step 1-Farm Data'!$E$71+'simulations soy farm1 '!MI213,1),"")</f>
        <v>51</v>
      </c>
      <c r="MJ218">
        <f>+IF(MJ213+'Step 1-Farm Data'!$E$71&gt;=0,ROUND('Step 1-Farm Data'!$E$71+'simulations soy farm1 '!MJ213,1),"")</f>
        <v>51.7</v>
      </c>
      <c r="MK218">
        <f>+IF(MK213+'Step 1-Farm Data'!$E$71&gt;=0,ROUND('Step 1-Farm Data'!$E$71+'simulations soy farm1 '!MK213,1),"")</f>
        <v>51.9</v>
      </c>
      <c r="ML218">
        <f>+IF(ML213+'Step 1-Farm Data'!$E$71&gt;=0,ROUND('Step 1-Farm Data'!$E$71+'simulations soy farm1 '!ML213,1),"")</f>
        <v>49.2</v>
      </c>
      <c r="MM218">
        <f>+IF(MM213+'Step 1-Farm Data'!$E$71&gt;=0,ROUND('Step 1-Farm Data'!$E$71+'simulations soy farm1 '!MM213,1),"")</f>
        <v>50.7</v>
      </c>
      <c r="MN218">
        <f>+IF(MN213+'Step 1-Farm Data'!$E$71&gt;=0,ROUND('Step 1-Farm Data'!$E$71+'simulations soy farm1 '!MN213,1),"")</f>
        <v>52.1</v>
      </c>
      <c r="MO218">
        <f>+IF(MO213+'Step 1-Farm Data'!$E$71&gt;=0,ROUND('Step 1-Farm Data'!$E$71+'simulations soy farm1 '!MO213,1),"")</f>
        <v>51.6</v>
      </c>
      <c r="MP218">
        <f>+IF(MP213+'Step 1-Farm Data'!$E$71&gt;=0,ROUND('Step 1-Farm Data'!$E$71+'simulations soy farm1 '!MP213,1),"")</f>
        <v>50.6</v>
      </c>
      <c r="MQ218">
        <f>+IF(MQ213+'Step 1-Farm Data'!$E$71&gt;=0,ROUND('Step 1-Farm Data'!$E$71+'simulations soy farm1 '!MQ213,1),"")</f>
        <v>51.8</v>
      </c>
      <c r="MR218">
        <f>+IF(MR213+'Step 1-Farm Data'!$E$71&gt;=0,ROUND('Step 1-Farm Data'!$E$71+'simulations soy farm1 '!MR213,1),"")</f>
        <v>50.8</v>
      </c>
      <c r="MS218">
        <f>+IF(MS213+'Step 1-Farm Data'!$E$71&gt;=0,ROUND('Step 1-Farm Data'!$E$71+'simulations soy farm1 '!MS213,1),"")</f>
        <v>53</v>
      </c>
      <c r="MT218">
        <f>+IF(MT213+'Step 1-Farm Data'!$E$71&gt;=0,ROUND('Step 1-Farm Data'!$E$71+'simulations soy farm1 '!MT213,1),"")</f>
        <v>51.9</v>
      </c>
      <c r="MU218">
        <f>+IF(MU213+'Step 1-Farm Data'!$E$71&gt;=0,ROUND('Step 1-Farm Data'!$E$71+'simulations soy farm1 '!MU213,1),"")</f>
        <v>52.6</v>
      </c>
      <c r="MV218">
        <f>+IF(MV213+'Step 1-Farm Data'!$E$71&gt;=0,ROUND('Step 1-Farm Data'!$E$71+'simulations soy farm1 '!MV213,1),"")</f>
        <v>51.7</v>
      </c>
      <c r="MW218">
        <f>+IF(MW213+'Step 1-Farm Data'!$E$71&gt;=0,ROUND('Step 1-Farm Data'!$E$71+'simulations soy farm1 '!MW213,1),"")</f>
        <v>50.7</v>
      </c>
      <c r="MX218">
        <f>+IF(MX213+'Step 1-Farm Data'!$E$71&gt;=0,ROUND('Step 1-Farm Data'!$E$71+'simulations soy farm1 '!MX213,1),"")</f>
        <v>50.4</v>
      </c>
      <c r="MY218">
        <f>+IF(MY213+'Step 1-Farm Data'!$E$71&gt;=0,ROUND('Step 1-Farm Data'!$E$71+'simulations soy farm1 '!MY213,1),"")</f>
        <v>49.8</v>
      </c>
      <c r="MZ218">
        <f>+IF(MZ213+'Step 1-Farm Data'!$E$71&gt;=0,ROUND('Step 1-Farm Data'!$E$71+'simulations soy farm1 '!MZ213,1),"")</f>
        <v>51.1</v>
      </c>
      <c r="NA218">
        <f>+IF(NA213+'Step 1-Farm Data'!$E$71&gt;=0,ROUND('Step 1-Farm Data'!$E$71+'simulations soy farm1 '!NA213,1),"")</f>
        <v>51.7</v>
      </c>
      <c r="NB218">
        <f>+IF(NB213+'Step 1-Farm Data'!$E$71&gt;=0,ROUND('Step 1-Farm Data'!$E$71+'simulations soy farm1 '!NB213,1),"")</f>
        <v>51.6</v>
      </c>
      <c r="NC218">
        <f>+IF(NC213+'Step 1-Farm Data'!$E$71&gt;=0,ROUND('Step 1-Farm Data'!$E$71+'simulations soy farm1 '!NC213,1),"")</f>
        <v>50.6</v>
      </c>
      <c r="ND218">
        <f>+IF(ND213+'Step 1-Farm Data'!$E$71&gt;=0,ROUND('Step 1-Farm Data'!$E$71+'simulations soy farm1 '!ND213,1),"")</f>
        <v>52.8</v>
      </c>
      <c r="NE218">
        <f>+IF(NE213+'Step 1-Farm Data'!$E$71&gt;=0,ROUND('Step 1-Farm Data'!$E$71+'simulations soy farm1 '!NE213,1),"")</f>
        <v>51</v>
      </c>
      <c r="NF218">
        <f>+IF(NF213+'Step 1-Farm Data'!$E$71&gt;=0,ROUND('Step 1-Farm Data'!$E$71+'simulations soy farm1 '!NF213,1),"")</f>
        <v>53.9</v>
      </c>
      <c r="NG218">
        <f>+IF(NG213+'Step 1-Farm Data'!$E$71&gt;=0,ROUND('Step 1-Farm Data'!$E$71+'simulations soy farm1 '!NG213,1),"")</f>
        <v>51.7</v>
      </c>
      <c r="NH218">
        <f>+IF(NH213+'Step 1-Farm Data'!$E$71&gt;=0,ROUND('Step 1-Farm Data'!$E$71+'simulations soy farm1 '!NH213,1),"")</f>
        <v>53.6</v>
      </c>
      <c r="NI218">
        <f>+IF(NI213+'Step 1-Farm Data'!$E$71&gt;=0,ROUND('Step 1-Farm Data'!$E$71+'simulations soy farm1 '!NI213,1),"")</f>
        <v>51.9</v>
      </c>
      <c r="NJ218">
        <f>+IF(NJ213+'Step 1-Farm Data'!$E$71&gt;=0,ROUND('Step 1-Farm Data'!$E$71+'simulations soy farm1 '!NJ213,1),"")</f>
        <v>53.4</v>
      </c>
      <c r="NK218">
        <f>+IF(NK213+'Step 1-Farm Data'!$E$71&gt;=0,ROUND('Step 1-Farm Data'!$E$71+'simulations soy farm1 '!NK213,1),"")</f>
        <v>52.3</v>
      </c>
      <c r="NL218">
        <f>+IF(NL213+'Step 1-Farm Data'!$E$71&gt;=0,ROUND('Step 1-Farm Data'!$E$71+'simulations soy farm1 '!NL213,1),"")</f>
        <v>51.4</v>
      </c>
      <c r="NM218">
        <f>+IF(NM213+'Step 1-Farm Data'!$E$71&gt;=0,ROUND('Step 1-Farm Data'!$E$71+'simulations soy farm1 '!NM213,1),"")</f>
        <v>51.4</v>
      </c>
      <c r="NN218">
        <f>+IF(NN213+'Step 1-Farm Data'!$E$71&gt;=0,ROUND('Step 1-Farm Data'!$E$71+'simulations soy farm1 '!NN213,1),"")</f>
        <v>51.2</v>
      </c>
      <c r="NO218">
        <f>+IF(NO213+'Step 1-Farm Data'!$E$71&gt;=0,ROUND('Step 1-Farm Data'!$E$71+'simulations soy farm1 '!NO213,1),"")</f>
        <v>51.4</v>
      </c>
      <c r="NP218">
        <f>+IF(NP213+'Step 1-Farm Data'!$E$71&gt;=0,ROUND('Step 1-Farm Data'!$E$71+'simulations soy farm1 '!NP213,1),"")</f>
        <v>51.9</v>
      </c>
      <c r="NQ218">
        <f>+IF(NQ213+'Step 1-Farm Data'!$E$71&gt;=0,ROUND('Step 1-Farm Data'!$E$71+'simulations soy farm1 '!NQ213,1),"")</f>
        <v>52</v>
      </c>
      <c r="NR218">
        <f>+IF(NR213+'Step 1-Farm Data'!$E$71&gt;=0,ROUND('Step 1-Farm Data'!$E$71+'simulations soy farm1 '!NR213,1),"")</f>
        <v>51.8</v>
      </c>
      <c r="NS218">
        <f>+IF(NS213+'Step 1-Farm Data'!$E$71&gt;=0,ROUND('Step 1-Farm Data'!$E$71+'simulations soy farm1 '!NS213,1),"")</f>
        <v>51.9</v>
      </c>
      <c r="NT218">
        <f>+IF(NT213+'Step 1-Farm Data'!$E$71&gt;=0,ROUND('Step 1-Farm Data'!$E$71+'simulations soy farm1 '!NT213,1),"")</f>
        <v>51</v>
      </c>
      <c r="NU218">
        <f>+IF(NU213+'Step 1-Farm Data'!$E$71&gt;=0,ROUND('Step 1-Farm Data'!$E$71+'simulations soy farm1 '!NU213,1),"")</f>
        <v>51</v>
      </c>
      <c r="NV218">
        <f>+IF(NV213+'Step 1-Farm Data'!$E$71&gt;=0,ROUND('Step 1-Farm Data'!$E$71+'simulations soy farm1 '!NV213,1),"")</f>
        <v>49.5</v>
      </c>
      <c r="NW218">
        <f>+IF(NW213+'Step 1-Farm Data'!$E$71&gt;=0,ROUND('Step 1-Farm Data'!$E$71+'simulations soy farm1 '!NW213,1),"")</f>
        <v>52</v>
      </c>
      <c r="NX218">
        <f>+IF(NX213+'Step 1-Farm Data'!$E$71&gt;=0,ROUND('Step 1-Farm Data'!$E$71+'simulations soy farm1 '!NX213,1),"")</f>
        <v>51.4</v>
      </c>
      <c r="NY218">
        <f>+IF(NY213+'Step 1-Farm Data'!$E$71&gt;=0,ROUND('Step 1-Farm Data'!$E$71+'simulations soy farm1 '!NY213,1),"")</f>
        <v>50.5</v>
      </c>
      <c r="NZ218">
        <f>+IF(NZ213+'Step 1-Farm Data'!$E$71&gt;=0,ROUND('Step 1-Farm Data'!$E$71+'simulations soy farm1 '!NZ213,1),"")</f>
        <v>52</v>
      </c>
      <c r="OA218">
        <f>+IF(OA213+'Step 1-Farm Data'!$E$71&gt;=0,ROUND('Step 1-Farm Data'!$E$71+'simulations soy farm1 '!OA213,1),"")</f>
        <v>51.6</v>
      </c>
      <c r="OB218">
        <f>+IF(OB213+'Step 1-Farm Data'!$E$71&gt;=0,ROUND('Step 1-Farm Data'!$E$71+'simulations soy farm1 '!OB213,1),"")</f>
        <v>50.6</v>
      </c>
      <c r="OC218">
        <f>+IF(OC213+'Step 1-Farm Data'!$E$71&gt;=0,ROUND('Step 1-Farm Data'!$E$71+'simulations soy farm1 '!OC213,1),"")</f>
        <v>52.4</v>
      </c>
      <c r="OD218">
        <f>+IF(OD213+'Step 1-Farm Data'!$E$71&gt;=0,ROUND('Step 1-Farm Data'!$E$71+'simulations soy farm1 '!OD213,1),"")</f>
        <v>50</v>
      </c>
      <c r="OE218">
        <f>+IF(OE213+'Step 1-Farm Data'!$E$71&gt;=0,ROUND('Step 1-Farm Data'!$E$71+'simulations soy farm1 '!OE213,1),"")</f>
        <v>53.3</v>
      </c>
      <c r="OF218">
        <f>+IF(OF213+'Step 1-Farm Data'!$E$71&gt;=0,ROUND('Step 1-Farm Data'!$E$71+'simulations soy farm1 '!OF213,1),"")</f>
        <v>52.6</v>
      </c>
      <c r="OG218">
        <f>+IF(OG213+'Step 1-Farm Data'!$E$71&gt;=0,ROUND('Step 1-Farm Data'!$E$71+'simulations soy farm1 '!OG213,1),"")</f>
        <v>51.6</v>
      </c>
      <c r="OH218">
        <f>+IF(OH213+'Step 1-Farm Data'!$E$71&gt;=0,ROUND('Step 1-Farm Data'!$E$71+'simulations soy farm1 '!OH213,1),"")</f>
        <v>50.1</v>
      </c>
      <c r="OI218">
        <f>+IF(OI213+'Step 1-Farm Data'!$E$71&gt;=0,ROUND('Step 1-Farm Data'!$E$71+'simulations soy farm1 '!OI213,1),"")</f>
        <v>50</v>
      </c>
      <c r="OJ218">
        <f>+IF(OJ213+'Step 1-Farm Data'!$E$71&gt;=0,ROUND('Step 1-Farm Data'!$E$71+'simulations soy farm1 '!OJ213,1),"")</f>
        <v>53.8</v>
      </c>
      <c r="OK218">
        <f>+IF(OK213+'Step 1-Farm Data'!$E$71&gt;=0,ROUND('Step 1-Farm Data'!$E$71+'simulations soy farm1 '!OK213,1),"")</f>
        <v>49.9</v>
      </c>
      <c r="OL218">
        <f>+IF(OL213+'Step 1-Farm Data'!$E$71&gt;=0,ROUND('Step 1-Farm Data'!$E$71+'simulations soy farm1 '!OL213,1),"")</f>
        <v>54.2</v>
      </c>
      <c r="OM218">
        <f>+IF(OM213+'Step 1-Farm Data'!$E$71&gt;=0,ROUND('Step 1-Farm Data'!$E$71+'simulations soy farm1 '!OM213,1),"")</f>
        <v>50.5</v>
      </c>
      <c r="ON218">
        <f>+IF(ON213+'Step 1-Farm Data'!$E$71&gt;=0,ROUND('Step 1-Farm Data'!$E$71+'simulations soy farm1 '!ON213,1),"")</f>
        <v>50.3</v>
      </c>
      <c r="OO218">
        <f>+IF(OO213+'Step 1-Farm Data'!$E$71&gt;=0,ROUND('Step 1-Farm Data'!$E$71+'simulations soy farm1 '!OO213,1),"")</f>
        <v>52</v>
      </c>
      <c r="OP218">
        <f>+IF(OP213+'Step 1-Farm Data'!$E$71&gt;=0,ROUND('Step 1-Farm Data'!$E$71+'simulations soy farm1 '!OP213,1),"")</f>
        <v>49.9</v>
      </c>
      <c r="OQ218">
        <f>+IF(OQ213+'Step 1-Farm Data'!$E$71&gt;=0,ROUND('Step 1-Farm Data'!$E$71+'simulations soy farm1 '!OQ213,1),"")</f>
        <v>49.5</v>
      </c>
      <c r="OR218">
        <f>+IF(OR213+'Step 1-Farm Data'!$E$71&gt;=0,ROUND('Step 1-Farm Data'!$E$71+'simulations soy farm1 '!OR213,1),"")</f>
        <v>52.1</v>
      </c>
      <c r="OS218">
        <f>+IF(OS213+'Step 1-Farm Data'!$E$71&gt;=0,ROUND('Step 1-Farm Data'!$E$71+'simulations soy farm1 '!OS213,1),"")</f>
        <v>52.6</v>
      </c>
      <c r="OT218">
        <f>+IF(OT213+'Step 1-Farm Data'!$E$71&gt;=0,ROUND('Step 1-Farm Data'!$E$71+'simulations soy farm1 '!OT213,1),"")</f>
        <v>51</v>
      </c>
      <c r="OU218">
        <f>+IF(OU213+'Step 1-Farm Data'!$E$71&gt;=0,ROUND('Step 1-Farm Data'!$E$71+'simulations soy farm1 '!OU213,1),"")</f>
        <v>52</v>
      </c>
      <c r="OV218">
        <f>+IF(OV213+'Step 1-Farm Data'!$E$71&gt;=0,ROUND('Step 1-Farm Data'!$E$71+'simulations soy farm1 '!OV213,1),"")</f>
        <v>51.4</v>
      </c>
      <c r="OW218">
        <f>+IF(OW213+'Step 1-Farm Data'!$E$71&gt;=0,ROUND('Step 1-Farm Data'!$E$71+'simulations soy farm1 '!OW213,1),"")</f>
        <v>50.4</v>
      </c>
      <c r="OX218">
        <f>+IF(OX213+'Step 1-Farm Data'!$E$71&gt;=0,ROUND('Step 1-Farm Data'!$E$71+'simulations soy farm1 '!OX213,1),"")</f>
        <v>51.8</v>
      </c>
      <c r="OY218">
        <f>+IF(OY213+'Step 1-Farm Data'!$E$71&gt;=0,ROUND('Step 1-Farm Data'!$E$71+'simulations soy farm1 '!OY213,1),"")</f>
        <v>51.5</v>
      </c>
      <c r="OZ218">
        <f>+IF(OZ213+'Step 1-Farm Data'!$E$71&gt;=0,ROUND('Step 1-Farm Data'!$E$71+'simulations soy farm1 '!OZ213,1),"")</f>
        <v>52.3</v>
      </c>
      <c r="PA218">
        <f>+IF(PA213+'Step 1-Farm Data'!$E$71&gt;=0,ROUND('Step 1-Farm Data'!$E$71+'simulations soy farm1 '!PA213,1),"")</f>
        <v>53.6</v>
      </c>
      <c r="PB218">
        <f>+IF(PB213+'Step 1-Farm Data'!$E$71&gt;=0,ROUND('Step 1-Farm Data'!$E$71+'simulations soy farm1 '!PB213,1),"")</f>
        <v>50.6</v>
      </c>
      <c r="PC218">
        <f>+IF(PC213+'Step 1-Farm Data'!$E$71&gt;=0,ROUND('Step 1-Farm Data'!$E$71+'simulations soy farm1 '!PC213,1),"")</f>
        <v>50.6</v>
      </c>
      <c r="PD218">
        <f>+IF(PD213+'Step 1-Farm Data'!$E$71&gt;=0,ROUND('Step 1-Farm Data'!$E$71+'simulations soy farm1 '!PD213,1),"")</f>
        <v>52.8</v>
      </c>
      <c r="PE218">
        <f>+IF(PE213+'Step 1-Farm Data'!$E$71&gt;=0,ROUND('Step 1-Farm Data'!$E$71+'simulations soy farm1 '!PE213,1),"")</f>
        <v>51.9</v>
      </c>
      <c r="PF218">
        <f>+IF(PF213+'Step 1-Farm Data'!$E$71&gt;=0,ROUND('Step 1-Farm Data'!$E$71+'simulations soy farm1 '!PF213,1),"")</f>
        <v>50.6</v>
      </c>
      <c r="PG218">
        <f>+IF(PG213+'Step 1-Farm Data'!$E$71&gt;=0,ROUND('Step 1-Farm Data'!$E$71+'simulations soy farm1 '!PG213,1),"")</f>
        <v>50.1</v>
      </c>
      <c r="PH218">
        <f>+IF(PH213+'Step 1-Farm Data'!$E$71&gt;=0,ROUND('Step 1-Farm Data'!$E$71+'simulations soy farm1 '!PH213,1),"")</f>
        <v>50.9</v>
      </c>
      <c r="PI218">
        <f>+IF(PI213+'Step 1-Farm Data'!$E$71&gt;=0,ROUND('Step 1-Farm Data'!$E$71+'simulations soy farm1 '!PI213,1),"")</f>
        <v>50.7</v>
      </c>
      <c r="PJ218">
        <f>+IF(PJ213+'Step 1-Farm Data'!$E$71&gt;=0,ROUND('Step 1-Farm Data'!$E$71+'simulations soy farm1 '!PJ213,1),"")</f>
        <v>50.7</v>
      </c>
      <c r="PK218">
        <f>+IF(PK213+'Step 1-Farm Data'!$E$71&gt;=0,ROUND('Step 1-Farm Data'!$E$71+'simulations soy farm1 '!PK213,1),"")</f>
        <v>51.8</v>
      </c>
      <c r="PL218">
        <f>+IF(PL213+'Step 1-Farm Data'!$E$71&gt;=0,ROUND('Step 1-Farm Data'!$E$71+'simulations soy farm1 '!PL213,1),"")</f>
        <v>52.8</v>
      </c>
      <c r="PM218">
        <f>+IF(PM213+'Step 1-Farm Data'!$E$71&gt;=0,ROUND('Step 1-Farm Data'!$E$71+'simulations soy farm1 '!PM213,1),"")</f>
        <v>51.6</v>
      </c>
      <c r="PN218">
        <f>+IF(PN213+'Step 1-Farm Data'!$E$71&gt;=0,ROUND('Step 1-Farm Data'!$E$71+'simulations soy farm1 '!PN213,1),"")</f>
        <v>53.6</v>
      </c>
      <c r="PO218">
        <f>+IF(PO213+'Step 1-Farm Data'!$E$71&gt;=0,ROUND('Step 1-Farm Data'!$E$71+'simulations soy farm1 '!PO213,1),"")</f>
        <v>51</v>
      </c>
      <c r="PP218">
        <f>+IF(PP213+'Step 1-Farm Data'!$E$71&gt;=0,ROUND('Step 1-Farm Data'!$E$71+'simulations soy farm1 '!PP213,1),"")</f>
        <v>49.4</v>
      </c>
      <c r="PQ218">
        <f>+IF(PQ213+'Step 1-Farm Data'!$E$71&gt;=0,ROUND('Step 1-Farm Data'!$E$71+'simulations soy farm1 '!PQ213,1),"")</f>
        <v>51.8</v>
      </c>
      <c r="PR218">
        <f>+IF(PR213+'Step 1-Farm Data'!$E$71&gt;=0,ROUND('Step 1-Farm Data'!$E$71+'simulations soy farm1 '!PR213,1),"")</f>
        <v>50.3</v>
      </c>
      <c r="PS218">
        <f>+IF(PS213+'Step 1-Farm Data'!$E$71&gt;=0,ROUND('Step 1-Farm Data'!$E$71+'simulations soy farm1 '!PS213,1),"")</f>
        <v>53.9</v>
      </c>
      <c r="PT218">
        <f>+IF(PT213+'Step 1-Farm Data'!$E$71&gt;=0,ROUND('Step 1-Farm Data'!$E$71+'simulations soy farm1 '!PT213,1),"")</f>
        <v>51.5</v>
      </c>
      <c r="PU218">
        <f>+IF(PU213+'Step 1-Farm Data'!$E$71&gt;=0,ROUND('Step 1-Farm Data'!$E$71+'simulations soy farm1 '!PU213,1),"")</f>
        <v>50.6</v>
      </c>
      <c r="PV218">
        <f>+IF(PV213+'Step 1-Farm Data'!$E$71&gt;=0,ROUND('Step 1-Farm Data'!$E$71+'simulations soy farm1 '!PV213,1),"")</f>
        <v>52.8</v>
      </c>
      <c r="PW218">
        <f>+IF(PW213+'Step 1-Farm Data'!$E$71&gt;=0,ROUND('Step 1-Farm Data'!$E$71+'simulations soy farm1 '!PW213,1),"")</f>
        <v>51.3</v>
      </c>
      <c r="PX218">
        <f>+IF(PX213+'Step 1-Farm Data'!$E$71&gt;=0,ROUND('Step 1-Farm Data'!$E$71+'simulations soy farm1 '!PX213,1),"")</f>
        <v>54</v>
      </c>
      <c r="PY218">
        <f>+IF(PY213+'Step 1-Farm Data'!$E$71&gt;=0,ROUND('Step 1-Farm Data'!$E$71+'simulations soy farm1 '!PY213,1),"")</f>
        <v>50.8</v>
      </c>
      <c r="PZ218">
        <f>+IF(PZ213+'Step 1-Farm Data'!$E$71&gt;=0,ROUND('Step 1-Farm Data'!$E$71+'simulations soy farm1 '!PZ213,1),"")</f>
        <v>51.7</v>
      </c>
      <c r="QA218">
        <f>+IF(QA213+'Step 1-Farm Data'!$E$71&gt;=0,ROUND('Step 1-Farm Data'!$E$71+'simulations soy farm1 '!QA213,1),"")</f>
        <v>51.3</v>
      </c>
      <c r="QB218">
        <f>+IF(QB213+'Step 1-Farm Data'!$E$71&gt;=0,ROUND('Step 1-Farm Data'!$E$71+'simulations soy farm1 '!QB213,1),"")</f>
        <v>50.9</v>
      </c>
      <c r="QC218">
        <f>+IF(QC213+'Step 1-Farm Data'!$E$71&gt;=0,ROUND('Step 1-Farm Data'!$E$71+'simulations soy farm1 '!QC213,1),"")</f>
        <v>52.5</v>
      </c>
      <c r="QD218">
        <f>+IF(QD213+'Step 1-Farm Data'!$E$71&gt;=0,ROUND('Step 1-Farm Data'!$E$71+'simulations soy farm1 '!QD213,1),"")</f>
        <v>52.1</v>
      </c>
      <c r="QE218">
        <f>+IF(QE213+'Step 1-Farm Data'!$E$71&gt;=0,ROUND('Step 1-Farm Data'!$E$71+'simulations soy farm1 '!QE213,1),"")</f>
        <v>51.8</v>
      </c>
      <c r="QF218">
        <f>+IF(QF213+'Step 1-Farm Data'!$E$71&gt;=0,ROUND('Step 1-Farm Data'!$E$71+'simulations soy farm1 '!QF213,1),"")</f>
        <v>49.7</v>
      </c>
      <c r="QG218">
        <f>+IF(QG213+'Step 1-Farm Data'!$E$71&gt;=0,ROUND('Step 1-Farm Data'!$E$71+'simulations soy farm1 '!QG213,1),"")</f>
        <v>51.5</v>
      </c>
      <c r="QH218">
        <f>+IF(QH213+'Step 1-Farm Data'!$E$71&gt;=0,ROUND('Step 1-Farm Data'!$E$71+'simulations soy farm1 '!QH213,1),"")</f>
        <v>51.4</v>
      </c>
      <c r="QI218">
        <f>+IF(QI213+'Step 1-Farm Data'!$E$71&gt;=0,ROUND('Step 1-Farm Data'!$E$71+'simulations soy farm1 '!QI213,1),"")</f>
        <v>52.8</v>
      </c>
      <c r="QJ218">
        <f>+IF(QJ213+'Step 1-Farm Data'!$E$71&gt;=0,ROUND('Step 1-Farm Data'!$E$71+'simulations soy farm1 '!QJ213,1),"")</f>
        <v>49.3</v>
      </c>
      <c r="QK218">
        <f>+IF(QK213+'Step 1-Farm Data'!$E$71&gt;=0,ROUND('Step 1-Farm Data'!$E$71+'simulations soy farm1 '!QK213,1),"")</f>
        <v>50.4</v>
      </c>
      <c r="QL218">
        <f>+IF(QL213+'Step 1-Farm Data'!$E$71&gt;=0,ROUND('Step 1-Farm Data'!$E$71+'simulations soy farm1 '!QL213,1),"")</f>
        <v>49.6</v>
      </c>
      <c r="QM218">
        <f>+IF(QM213+'Step 1-Farm Data'!$E$71&gt;=0,ROUND('Step 1-Farm Data'!$E$71+'simulations soy farm1 '!QM213,1),"")</f>
        <v>50.5</v>
      </c>
      <c r="QN218">
        <f>+IF(QN213+'Step 1-Farm Data'!$E$71&gt;=0,ROUND('Step 1-Farm Data'!$E$71+'simulations soy farm1 '!QN213,1),"")</f>
        <v>51.7</v>
      </c>
      <c r="QO218">
        <f>+IF(QO213+'Step 1-Farm Data'!$E$71&gt;=0,ROUND('Step 1-Farm Data'!$E$71+'simulations soy farm1 '!QO213,1),"")</f>
        <v>50.7</v>
      </c>
      <c r="QP218">
        <f>+IF(QP213+'Step 1-Farm Data'!$E$71&gt;=0,ROUND('Step 1-Farm Data'!$E$71+'simulations soy farm1 '!QP213,1),"")</f>
        <v>53.6</v>
      </c>
      <c r="QQ218">
        <f>+IF(QQ213+'Step 1-Farm Data'!$E$71&gt;=0,ROUND('Step 1-Farm Data'!$E$71+'simulations soy farm1 '!QQ213,1),"")</f>
        <v>50.8</v>
      </c>
      <c r="QR218">
        <f>+IF(QR213+'Step 1-Farm Data'!$E$71&gt;=0,ROUND('Step 1-Farm Data'!$E$71+'simulations soy farm1 '!QR213,1),"")</f>
        <v>52.2</v>
      </c>
      <c r="QS218">
        <f>+IF(QS213+'Step 1-Farm Data'!$E$71&gt;=0,ROUND('Step 1-Farm Data'!$E$71+'simulations soy farm1 '!QS213,1),"")</f>
        <v>51.7</v>
      </c>
      <c r="QT218">
        <f>+IF(QT213+'Step 1-Farm Data'!$E$71&gt;=0,ROUND('Step 1-Farm Data'!$E$71+'simulations soy farm1 '!QT213,1),"")</f>
        <v>52</v>
      </c>
      <c r="QU218">
        <f>+IF(QU213+'Step 1-Farm Data'!$E$71&gt;=0,ROUND('Step 1-Farm Data'!$E$71+'simulations soy farm1 '!QU213,1),"")</f>
        <v>52.8</v>
      </c>
      <c r="QV218">
        <f>+IF(QV213+'Step 1-Farm Data'!$E$71&gt;=0,ROUND('Step 1-Farm Data'!$E$71+'simulations soy farm1 '!QV213,1),"")</f>
        <v>49.8</v>
      </c>
      <c r="QW218">
        <f>+IF(QW213+'Step 1-Farm Data'!$E$71&gt;=0,ROUND('Step 1-Farm Data'!$E$71+'simulations soy farm1 '!QW213,1),"")</f>
        <v>53.5</v>
      </c>
      <c r="QX218">
        <f>+IF(QX213+'Step 1-Farm Data'!$E$71&gt;=0,ROUND('Step 1-Farm Data'!$E$71+'simulations soy farm1 '!QX213,1),"")</f>
        <v>52</v>
      </c>
      <c r="QY218">
        <f>+IF(QY213+'Step 1-Farm Data'!$E$71&gt;=0,ROUND('Step 1-Farm Data'!$E$71+'simulations soy farm1 '!QY213,1),"")</f>
        <v>51.2</v>
      </c>
      <c r="QZ218">
        <f>+IF(QZ213+'Step 1-Farm Data'!$E$71&gt;=0,ROUND('Step 1-Farm Data'!$E$71+'simulations soy farm1 '!QZ213,1),"")</f>
        <v>52.2</v>
      </c>
      <c r="RA218">
        <f>+IF(RA213+'Step 1-Farm Data'!$E$71&gt;=0,ROUND('Step 1-Farm Data'!$E$71+'simulations soy farm1 '!RA213,1),"")</f>
        <v>49.7</v>
      </c>
      <c r="RB218">
        <f>+IF(RB213+'Step 1-Farm Data'!$E$71&gt;=0,ROUND('Step 1-Farm Data'!$E$71+'simulations soy farm1 '!RB213,1),"")</f>
        <v>51.1</v>
      </c>
      <c r="RC218">
        <f>+IF(RC213+'Step 1-Farm Data'!$E$71&gt;=0,ROUND('Step 1-Farm Data'!$E$71+'simulations soy farm1 '!RC213,1),"")</f>
        <v>52.5</v>
      </c>
      <c r="RD218">
        <f>+IF(RD213+'Step 1-Farm Data'!$E$71&gt;=0,ROUND('Step 1-Farm Data'!$E$71+'simulations soy farm1 '!RD213,1),"")</f>
        <v>52.4</v>
      </c>
      <c r="RE218">
        <f>+IF(RE213+'Step 1-Farm Data'!$E$71&gt;=0,ROUND('Step 1-Farm Data'!$E$71+'simulations soy farm1 '!RE213,1),"")</f>
        <v>53.6</v>
      </c>
      <c r="RF218">
        <f>+IF(RF213+'Step 1-Farm Data'!$E$71&gt;=0,ROUND('Step 1-Farm Data'!$E$71+'simulations soy farm1 '!RF213,1),"")</f>
        <v>51.4</v>
      </c>
      <c r="RG218">
        <f>+IF(RG213+'Step 1-Farm Data'!$E$71&gt;=0,ROUND('Step 1-Farm Data'!$E$71+'simulations soy farm1 '!RG213,1),"")</f>
        <v>53.5</v>
      </c>
      <c r="RH218">
        <f>+IF(RH213+'Step 1-Farm Data'!$E$71&gt;=0,ROUND('Step 1-Farm Data'!$E$71+'simulations soy farm1 '!RH213,1),"")</f>
        <v>51.4</v>
      </c>
      <c r="RI218">
        <f>+IF(RI213+'Step 1-Farm Data'!$E$71&gt;=0,ROUND('Step 1-Farm Data'!$E$71+'simulations soy farm1 '!RI213,1),"")</f>
        <v>50.8</v>
      </c>
      <c r="RJ218">
        <f>+IF(RJ213+'Step 1-Farm Data'!$E$71&gt;=0,ROUND('Step 1-Farm Data'!$E$71+'simulations soy farm1 '!RJ213,1),"")</f>
        <v>49.9</v>
      </c>
      <c r="RK218">
        <f>+IF(RK213+'Step 1-Farm Data'!$E$71&gt;=0,ROUND('Step 1-Farm Data'!$E$71+'simulations soy farm1 '!RK213,1),"")</f>
        <v>52.6</v>
      </c>
      <c r="RL218">
        <f>+IF(RL213+'Step 1-Farm Data'!$E$71&gt;=0,ROUND('Step 1-Farm Data'!$E$71+'simulations soy farm1 '!RL213,1),"")</f>
        <v>52.3</v>
      </c>
      <c r="RM218">
        <f>+IF(RM213+'Step 1-Farm Data'!$E$71&gt;=0,ROUND('Step 1-Farm Data'!$E$71+'simulations soy farm1 '!RM213,1),"")</f>
        <v>51.6</v>
      </c>
      <c r="RN218">
        <f>+IF(RN213+'Step 1-Farm Data'!$E$71&gt;=0,ROUND('Step 1-Farm Data'!$E$71+'simulations soy farm1 '!RN213,1),"")</f>
        <v>51.6</v>
      </c>
      <c r="RO218">
        <f>+IF(RO213+'Step 1-Farm Data'!$E$71&gt;=0,ROUND('Step 1-Farm Data'!$E$71+'simulations soy farm1 '!RO213,1),"")</f>
        <v>52</v>
      </c>
      <c r="RP218">
        <f>+IF(RP213+'Step 1-Farm Data'!$E$71&gt;=0,ROUND('Step 1-Farm Data'!$E$71+'simulations soy farm1 '!RP213,1),"")</f>
        <v>51.3</v>
      </c>
      <c r="RQ218">
        <f>+IF(RQ213+'Step 1-Farm Data'!$E$71&gt;=0,ROUND('Step 1-Farm Data'!$E$71+'simulations soy farm1 '!RQ213,1),"")</f>
        <v>50.7</v>
      </c>
      <c r="RR218">
        <f>+IF(RR213+'Step 1-Farm Data'!$E$71&gt;=0,ROUND('Step 1-Farm Data'!$E$71+'simulations soy farm1 '!RR213,1),"")</f>
        <v>52.3</v>
      </c>
      <c r="RS218">
        <f>+IF(RS213+'Step 1-Farm Data'!$E$71&gt;=0,ROUND('Step 1-Farm Data'!$E$71+'simulations soy farm1 '!RS213,1),"")</f>
        <v>51</v>
      </c>
      <c r="RT218">
        <f>+IF(RT213+'Step 1-Farm Data'!$E$71&gt;=0,ROUND('Step 1-Farm Data'!$E$71+'simulations soy farm1 '!RT213,1),"")</f>
        <v>50.7</v>
      </c>
      <c r="RU218">
        <f>+IF(RU213+'Step 1-Farm Data'!$E$71&gt;=0,ROUND('Step 1-Farm Data'!$E$71+'simulations soy farm1 '!RU213,1),"")</f>
        <v>52.8</v>
      </c>
      <c r="RV218">
        <f>+IF(RV213+'Step 1-Farm Data'!$E$71&gt;=0,ROUND('Step 1-Farm Data'!$E$71+'simulations soy farm1 '!RV213,1),"")</f>
        <v>51.4</v>
      </c>
      <c r="RW218">
        <f>+IF(RW213+'Step 1-Farm Data'!$E$71&gt;=0,ROUND('Step 1-Farm Data'!$E$71+'simulations soy farm1 '!RW213,1),"")</f>
        <v>52.6</v>
      </c>
      <c r="RX218">
        <f>+IF(RX213+'Step 1-Farm Data'!$E$71&gt;=0,ROUND('Step 1-Farm Data'!$E$71+'simulations soy farm1 '!RX213,1),"")</f>
        <v>51.1</v>
      </c>
      <c r="RY218">
        <f>+IF(RY213+'Step 1-Farm Data'!$E$71&gt;=0,ROUND('Step 1-Farm Data'!$E$71+'simulations soy farm1 '!RY213,1),"")</f>
        <v>50.9</v>
      </c>
      <c r="RZ218">
        <f>+IF(RZ213+'Step 1-Farm Data'!$E$71&gt;=0,ROUND('Step 1-Farm Data'!$E$71+'simulations soy farm1 '!RZ213,1),"")</f>
        <v>53.2</v>
      </c>
      <c r="SA218">
        <f>+IF(SA213+'Step 1-Farm Data'!$E$71&gt;=0,ROUND('Step 1-Farm Data'!$E$71+'simulations soy farm1 '!SA213,1),"")</f>
        <v>51.8</v>
      </c>
      <c r="SB218">
        <f>+IF(SB213+'Step 1-Farm Data'!$E$71&gt;=0,ROUND('Step 1-Farm Data'!$E$71+'simulations soy farm1 '!SB213,1),"")</f>
        <v>51.3</v>
      </c>
      <c r="SC218">
        <f>+IF(SC213+'Step 1-Farm Data'!$E$71&gt;=0,ROUND('Step 1-Farm Data'!$E$71+'simulations soy farm1 '!SC213,1),"")</f>
        <v>53.7</v>
      </c>
      <c r="SD218">
        <f>+IF(SD213+'Step 1-Farm Data'!$E$71&gt;=0,ROUND('Step 1-Farm Data'!$E$71+'simulations soy farm1 '!SD213,1),"")</f>
        <v>51.6</v>
      </c>
      <c r="SE218">
        <f>+IF(SE213+'Step 1-Farm Data'!$E$71&gt;=0,ROUND('Step 1-Farm Data'!$E$71+'simulations soy farm1 '!SE213,1),"")</f>
        <v>52.1</v>
      </c>
      <c r="SF218">
        <f>+IF(SF213+'Step 1-Farm Data'!$E$71&gt;=0,ROUND('Step 1-Farm Data'!$E$71+'simulations soy farm1 '!SF213,1),"")</f>
        <v>50.1</v>
      </c>
      <c r="SG218">
        <f>+IF(SG213+'Step 1-Farm Data'!$E$71&gt;=0,ROUND('Step 1-Farm Data'!$E$71+'simulations soy farm1 '!SG213,1),"")</f>
        <v>52.4</v>
      </c>
    </row>
    <row r="219" spans="1:501">
      <c r="A219">
        <f>+A215</f>
        <v>2017</v>
      </c>
    </row>
    <row r="220" spans="1:501">
      <c r="A220" t="s">
        <v>538</v>
      </c>
      <c r="B220">
        <f>+B203</f>
        <v>-2.2752828954253346</v>
      </c>
      <c r="C220">
        <f t="shared" ref="C220:BN220" si="223">+C203</f>
        <v>0.40496047404303681</v>
      </c>
      <c r="D220">
        <f t="shared" si="223"/>
        <v>-1.1382599041098729</v>
      </c>
      <c r="E220">
        <f t="shared" si="223"/>
        <v>0.93366907094605267</v>
      </c>
      <c r="F220">
        <f t="shared" si="223"/>
        <v>-1.8558239389676601</v>
      </c>
      <c r="G220">
        <f t="shared" si="223"/>
        <v>0.96366193247376941</v>
      </c>
      <c r="H220">
        <f t="shared" si="223"/>
        <v>-0.10557187124504708</v>
      </c>
      <c r="I220">
        <f t="shared" si="223"/>
        <v>-0.41252860683016479</v>
      </c>
      <c r="J220">
        <f t="shared" si="223"/>
        <v>-0.34390495784464292</v>
      </c>
      <c r="K220">
        <f t="shared" si="223"/>
        <v>-0.89634795585880056</v>
      </c>
      <c r="L220">
        <f t="shared" si="223"/>
        <v>0.5816423254145775</v>
      </c>
      <c r="M220">
        <f t="shared" si="223"/>
        <v>-0.67456085162120871</v>
      </c>
      <c r="N220">
        <f t="shared" si="223"/>
        <v>-0.12497821444412693</v>
      </c>
      <c r="O220">
        <f t="shared" si="223"/>
        <v>-1.6283138393191621</v>
      </c>
      <c r="P220">
        <f t="shared" si="223"/>
        <v>2.0093830244150013</v>
      </c>
      <c r="Q220">
        <f t="shared" si="223"/>
        <v>-1.8250375433126464</v>
      </c>
      <c r="R220">
        <f t="shared" si="223"/>
        <v>-0.70131136453710496</v>
      </c>
      <c r="S220">
        <f t="shared" si="223"/>
        <v>-0.9240125109499786</v>
      </c>
      <c r="T220">
        <f t="shared" si="223"/>
        <v>1.4171564544085413</v>
      </c>
      <c r="U220">
        <f t="shared" si="223"/>
        <v>0.91875108410022222</v>
      </c>
      <c r="V220">
        <f t="shared" si="223"/>
        <v>0.30792307370575145</v>
      </c>
      <c r="W220">
        <f t="shared" si="223"/>
        <v>-1.1798897503467742</v>
      </c>
      <c r="X220">
        <f t="shared" si="223"/>
        <v>-0.49738787311071064</v>
      </c>
      <c r="Y220">
        <f t="shared" si="223"/>
        <v>-2.3025859263725579</v>
      </c>
      <c r="Z220">
        <f t="shared" si="223"/>
        <v>-0.13354110706131905</v>
      </c>
      <c r="AA220">
        <f t="shared" si="223"/>
        <v>-5.5456439440604299E-3</v>
      </c>
      <c r="AB220">
        <f t="shared" si="223"/>
        <v>-2.4409382604062557</v>
      </c>
      <c r="AC220">
        <f t="shared" si="223"/>
        <v>-1.0783173820527736</v>
      </c>
      <c r="AD220">
        <f t="shared" si="223"/>
        <v>-0.58381715462019201</v>
      </c>
      <c r="AE220">
        <f t="shared" si="223"/>
        <v>4.4268517740420066E-2</v>
      </c>
      <c r="AF220">
        <f t="shared" si="223"/>
        <v>1.3266117093735375</v>
      </c>
      <c r="AG220">
        <f t="shared" si="223"/>
        <v>0.38700591176166199</v>
      </c>
      <c r="AH220">
        <f t="shared" si="223"/>
        <v>-0.4928051566821523</v>
      </c>
      <c r="AI220">
        <f t="shared" si="223"/>
        <v>0.3717968866112642</v>
      </c>
      <c r="AJ220">
        <f t="shared" si="223"/>
        <v>9.2950358521193266E-3</v>
      </c>
      <c r="AK220">
        <f t="shared" si="223"/>
        <v>0.54683710004610475</v>
      </c>
      <c r="AL220">
        <f t="shared" si="223"/>
        <v>7.6764763434766792E-2</v>
      </c>
      <c r="AM220">
        <f t="shared" si="223"/>
        <v>1.0911298886639997</v>
      </c>
      <c r="AN220">
        <f t="shared" si="223"/>
        <v>-0.24126393327605911</v>
      </c>
      <c r="AO220">
        <f t="shared" si="223"/>
        <v>0.64442019720445387</v>
      </c>
      <c r="AP220">
        <f t="shared" si="223"/>
        <v>0.41003090700542089</v>
      </c>
      <c r="AQ220">
        <f t="shared" si="223"/>
        <v>-0.25104100132011808</v>
      </c>
      <c r="AR220">
        <f t="shared" si="223"/>
        <v>0.17915681382874027</v>
      </c>
      <c r="AS220">
        <f t="shared" si="223"/>
        <v>1.0099711289512925</v>
      </c>
      <c r="AT220">
        <f t="shared" si="223"/>
        <v>1.1818860912171658</v>
      </c>
      <c r="AU220">
        <f t="shared" si="223"/>
        <v>-0.36753817767021246</v>
      </c>
      <c r="AV220">
        <f t="shared" si="223"/>
        <v>0.13130375009495765</v>
      </c>
      <c r="AW220">
        <f t="shared" si="223"/>
        <v>0.55476107263530139</v>
      </c>
      <c r="AX220">
        <f t="shared" si="223"/>
        <v>1.3330964065971784</v>
      </c>
      <c r="AY220">
        <f t="shared" si="223"/>
        <v>-1.2895407053292729</v>
      </c>
      <c r="AZ220">
        <f t="shared" si="223"/>
        <v>1.6715375750209205E-2</v>
      </c>
      <c r="BA220">
        <f t="shared" si="223"/>
        <v>-0.69964926296961494</v>
      </c>
      <c r="BB220">
        <f t="shared" si="223"/>
        <v>-0.24528162612114102</v>
      </c>
      <c r="BC220">
        <f t="shared" si="223"/>
        <v>1.1461906979093328</v>
      </c>
      <c r="BD220">
        <f t="shared" si="223"/>
        <v>-0.56048065744107589</v>
      </c>
      <c r="BE220">
        <f t="shared" si="223"/>
        <v>-2.2566837287740782E-3</v>
      </c>
      <c r="BF220">
        <f t="shared" si="223"/>
        <v>-0.54355268730432726</v>
      </c>
      <c r="BG220">
        <f t="shared" si="223"/>
        <v>4.2814463085960597E-2</v>
      </c>
      <c r="BH220">
        <f t="shared" si="223"/>
        <v>-0.32320031095878221</v>
      </c>
      <c r="BI220">
        <f t="shared" si="223"/>
        <v>-1.058685938915005</v>
      </c>
      <c r="BJ220">
        <f t="shared" si="223"/>
        <v>-2.148444764316082</v>
      </c>
      <c r="BK220">
        <f t="shared" si="223"/>
        <v>0.43000000005122274</v>
      </c>
      <c r="BL220">
        <f t="shared" si="223"/>
        <v>1.4405077308765613</v>
      </c>
      <c r="BM220">
        <f t="shared" si="223"/>
        <v>-1.7502179616712965</v>
      </c>
      <c r="BN220">
        <f t="shared" si="223"/>
        <v>-0.80780637290445156</v>
      </c>
      <c r="BO220">
        <f t="shared" ref="BO220:DZ220" si="224">+BO203</f>
        <v>-0.25167310013785027</v>
      </c>
      <c r="BP220">
        <f t="shared" si="224"/>
        <v>0.68535769059963059</v>
      </c>
      <c r="BQ220">
        <f t="shared" si="224"/>
        <v>-1.0647340786817949</v>
      </c>
      <c r="BR220">
        <f t="shared" si="224"/>
        <v>1.2726832210319117</v>
      </c>
      <c r="BS220">
        <f t="shared" si="224"/>
        <v>0.50850076149799861</v>
      </c>
      <c r="BT220">
        <f t="shared" si="224"/>
        <v>-6.8250756157794967E-2</v>
      </c>
      <c r="BU220">
        <f t="shared" si="224"/>
        <v>-0.31547187973046675</v>
      </c>
      <c r="BV220">
        <f t="shared" si="224"/>
        <v>0.49548361857887357</v>
      </c>
      <c r="BW220">
        <f t="shared" si="224"/>
        <v>0.26313955459045246</v>
      </c>
      <c r="BX220">
        <f t="shared" si="224"/>
        <v>0.32723278309276793</v>
      </c>
      <c r="BY220">
        <f t="shared" si="224"/>
        <v>0.26456518753548153</v>
      </c>
      <c r="BZ220">
        <f t="shared" si="224"/>
        <v>-1.9819344743154943</v>
      </c>
      <c r="CA220">
        <f t="shared" si="224"/>
        <v>0.21699634089600295</v>
      </c>
      <c r="CB220">
        <f t="shared" si="224"/>
        <v>-1.4516081137116998</v>
      </c>
      <c r="CC220">
        <f t="shared" si="224"/>
        <v>-0.25941858439182397</v>
      </c>
      <c r="CD220">
        <f t="shared" si="224"/>
        <v>-3.668246790766716</v>
      </c>
      <c r="CE220">
        <f t="shared" si="224"/>
        <v>1.0817439033417031</v>
      </c>
      <c r="CF220">
        <f t="shared" si="224"/>
        <v>-0.30223304747778457</v>
      </c>
      <c r="CG220">
        <f t="shared" si="224"/>
        <v>0.58155137594440021</v>
      </c>
      <c r="CH220">
        <f t="shared" si="224"/>
        <v>0.91165702542639337</v>
      </c>
      <c r="CI220">
        <f t="shared" si="224"/>
        <v>-0.78230641520349309</v>
      </c>
      <c r="CJ220">
        <f t="shared" si="224"/>
        <v>0.17830188880907372</v>
      </c>
      <c r="CK220">
        <f t="shared" si="224"/>
        <v>-0.82359747466398403</v>
      </c>
      <c r="CL220">
        <f t="shared" si="224"/>
        <v>-0.35170614864910021</v>
      </c>
      <c r="CM220">
        <f t="shared" si="224"/>
        <v>-0.92213895186432637</v>
      </c>
      <c r="CN220">
        <f t="shared" si="224"/>
        <v>1.4566739992005751</v>
      </c>
      <c r="CO220">
        <f t="shared" si="224"/>
        <v>-0.90426283350097947</v>
      </c>
      <c r="CP220">
        <f t="shared" si="224"/>
        <v>1.6524018064956181</v>
      </c>
      <c r="CQ220">
        <f t="shared" si="224"/>
        <v>1.4043234841665253</v>
      </c>
      <c r="CR220">
        <f t="shared" si="224"/>
        <v>-0.8350343705387786</v>
      </c>
      <c r="CS220">
        <f t="shared" si="224"/>
        <v>-1.2927102943649516</v>
      </c>
      <c r="CT220">
        <f t="shared" si="224"/>
        <v>0.85250576375983655</v>
      </c>
      <c r="CU220">
        <f t="shared" si="224"/>
        <v>1.0764028957055416</v>
      </c>
      <c r="CV220">
        <f t="shared" si="224"/>
        <v>1.8360697140451521</v>
      </c>
      <c r="CW220">
        <f t="shared" si="224"/>
        <v>-2.3449047148460522E-2</v>
      </c>
      <c r="CX220">
        <f t="shared" si="224"/>
        <v>-0.72230477599077858</v>
      </c>
      <c r="CY220">
        <f t="shared" si="224"/>
        <v>-0.48418542064609937</v>
      </c>
      <c r="CZ220">
        <f t="shared" si="224"/>
        <v>-0.22107087715994567</v>
      </c>
      <c r="DA220">
        <f t="shared" si="224"/>
        <v>-0.88429487732355483</v>
      </c>
      <c r="DB220">
        <f t="shared" si="224"/>
        <v>-1.1547899703145958</v>
      </c>
      <c r="DC220">
        <f t="shared" si="224"/>
        <v>-1.0690587259887252</v>
      </c>
      <c r="DD220">
        <f t="shared" si="224"/>
        <v>-0.34796585168805905</v>
      </c>
      <c r="DE220">
        <f t="shared" si="224"/>
        <v>1.1121801435365342</v>
      </c>
      <c r="DF220">
        <f t="shared" si="224"/>
        <v>0.44726675696438178</v>
      </c>
      <c r="DG220">
        <f t="shared" si="224"/>
        <v>0.72002194428932853</v>
      </c>
      <c r="DH220">
        <f t="shared" si="224"/>
        <v>0.83839950093533844</v>
      </c>
      <c r="DI220">
        <f t="shared" si="224"/>
        <v>0.35260200093034655</v>
      </c>
      <c r="DJ220">
        <f t="shared" si="224"/>
        <v>-2.831075107678771</v>
      </c>
      <c r="DK220">
        <f t="shared" si="224"/>
        <v>-6.073832992115058E-2</v>
      </c>
      <c r="DL220">
        <f t="shared" si="224"/>
        <v>0.38865550777700264</v>
      </c>
      <c r="DM220">
        <f t="shared" si="224"/>
        <v>0.89691866378416307</v>
      </c>
      <c r="DN220">
        <f t="shared" si="224"/>
        <v>0.27718215278582647</v>
      </c>
      <c r="DO220">
        <f t="shared" si="224"/>
        <v>-9.6729309007059783E-2</v>
      </c>
      <c r="DP220">
        <f t="shared" si="224"/>
        <v>-0.93509015641757287</v>
      </c>
      <c r="DQ220">
        <f t="shared" si="224"/>
        <v>5.6370481615886092E-2</v>
      </c>
      <c r="DR220">
        <f t="shared" si="224"/>
        <v>-0.80230620369547978</v>
      </c>
      <c r="DS220">
        <f t="shared" si="224"/>
        <v>-0.23182337827165611</v>
      </c>
      <c r="DT220">
        <f t="shared" si="224"/>
        <v>0.40745248952589463</v>
      </c>
      <c r="DU220">
        <f t="shared" si="224"/>
        <v>-0.54461793297377881</v>
      </c>
      <c r="DV220">
        <f t="shared" si="224"/>
        <v>-2.0495645003393292</v>
      </c>
      <c r="DW220">
        <f t="shared" si="224"/>
        <v>-1.1224619811400771</v>
      </c>
      <c r="DX220">
        <f t="shared" si="224"/>
        <v>0.71122713052318431</v>
      </c>
      <c r="DY220">
        <f t="shared" si="224"/>
        <v>-0.46773720896453597</v>
      </c>
      <c r="DZ220">
        <f t="shared" si="224"/>
        <v>1.8592618289403617</v>
      </c>
      <c r="EA220">
        <f t="shared" ref="EA220:GL220" si="225">+EA203</f>
        <v>-1.219154910359066</v>
      </c>
      <c r="EB220">
        <f t="shared" si="225"/>
        <v>-0.62765707298240159</v>
      </c>
      <c r="EC220">
        <f t="shared" si="225"/>
        <v>3.5388438845984638E-2</v>
      </c>
      <c r="ED220">
        <f t="shared" si="225"/>
        <v>1.4161105355015025</v>
      </c>
      <c r="EE220">
        <f t="shared" si="225"/>
        <v>-0.3496722911222605</v>
      </c>
      <c r="EF220">
        <f t="shared" si="225"/>
        <v>1.3426415534922853E-2</v>
      </c>
      <c r="EG220">
        <f t="shared" si="225"/>
        <v>-1.9868639355991036</v>
      </c>
      <c r="EH220">
        <f t="shared" si="225"/>
        <v>-0.22946665012568701</v>
      </c>
      <c r="EI220">
        <f t="shared" si="225"/>
        <v>5.5911186791490763E-2</v>
      </c>
      <c r="EJ220">
        <f t="shared" si="225"/>
        <v>-0.57612396631157026</v>
      </c>
      <c r="EK220">
        <f t="shared" si="225"/>
        <v>-0.32368348001909908</v>
      </c>
      <c r="EL220">
        <f t="shared" si="225"/>
        <v>1.3073122318019159</v>
      </c>
      <c r="EM220">
        <f t="shared" si="225"/>
        <v>0.18296759662916884</v>
      </c>
      <c r="EN220">
        <f t="shared" si="225"/>
        <v>4.7332378017017618E-2</v>
      </c>
      <c r="EO220">
        <f t="shared" si="225"/>
        <v>1.1722522685886361</v>
      </c>
      <c r="EP220">
        <f t="shared" si="225"/>
        <v>-0.90334197011543438</v>
      </c>
      <c r="EQ220">
        <f t="shared" si="225"/>
        <v>-1.2044893082929775</v>
      </c>
      <c r="ER220">
        <f t="shared" si="225"/>
        <v>-0.11673364497255534</v>
      </c>
      <c r="ES220">
        <f t="shared" si="225"/>
        <v>-8.1467987911310047E-3</v>
      </c>
      <c r="ET220">
        <f t="shared" si="225"/>
        <v>0.8247775440395344</v>
      </c>
      <c r="EU220">
        <f t="shared" si="225"/>
        <v>0.19527305994415656</v>
      </c>
      <c r="EV220">
        <f t="shared" si="225"/>
        <v>0.37754261938971467</v>
      </c>
      <c r="EW220">
        <f t="shared" si="225"/>
        <v>0.67850464802177157</v>
      </c>
      <c r="EX220">
        <f t="shared" si="225"/>
        <v>-0.92495156422955915</v>
      </c>
      <c r="EY220">
        <f t="shared" si="225"/>
        <v>-0.55155169320642017</v>
      </c>
      <c r="EZ220">
        <f t="shared" si="225"/>
        <v>0.21582195586233865</v>
      </c>
      <c r="FA220">
        <f t="shared" si="225"/>
        <v>1.402686393703334</v>
      </c>
      <c r="FB220">
        <f t="shared" si="225"/>
        <v>-0.14775764611840714</v>
      </c>
      <c r="FC220">
        <f t="shared" si="225"/>
        <v>0.87192120190593414</v>
      </c>
      <c r="FD220">
        <f t="shared" si="225"/>
        <v>-0.99844328360632062</v>
      </c>
      <c r="FE220">
        <f t="shared" si="225"/>
        <v>-1.2400096238707192</v>
      </c>
      <c r="FF220">
        <f t="shared" si="225"/>
        <v>-0.34650270208658185</v>
      </c>
      <c r="FG220">
        <f t="shared" si="225"/>
        <v>-0.24087057681754231</v>
      </c>
      <c r="FH220">
        <f t="shared" si="225"/>
        <v>0.84515818343788851</v>
      </c>
      <c r="FI220">
        <f t="shared" si="225"/>
        <v>-0.29239799914648756</v>
      </c>
      <c r="FJ220">
        <f t="shared" si="225"/>
        <v>0.30672026696265675</v>
      </c>
      <c r="FK220">
        <f t="shared" si="225"/>
        <v>-1.0800977179314941</v>
      </c>
      <c r="FL220">
        <f t="shared" si="225"/>
        <v>0.16122839952004142</v>
      </c>
      <c r="FM220">
        <f t="shared" si="225"/>
        <v>0.34504068935348187</v>
      </c>
      <c r="FN220">
        <f t="shared" si="225"/>
        <v>0.75242382990836632</v>
      </c>
      <c r="FO220">
        <f t="shared" si="225"/>
        <v>-0.24189375835703686</v>
      </c>
      <c r="FP220">
        <f t="shared" si="225"/>
        <v>1.39657458930742</v>
      </c>
      <c r="FQ220">
        <f t="shared" si="225"/>
        <v>-0.61152945818321314</v>
      </c>
      <c r="FR220">
        <f t="shared" si="225"/>
        <v>-1.4270381143433042</v>
      </c>
      <c r="FS220">
        <f t="shared" si="225"/>
        <v>-0.39055407796695363</v>
      </c>
      <c r="FT220">
        <f t="shared" si="225"/>
        <v>0.13369572116062045</v>
      </c>
      <c r="FU220">
        <f t="shared" si="225"/>
        <v>-5.7060560720856301E-2</v>
      </c>
      <c r="FV220">
        <f t="shared" si="225"/>
        <v>0.23205984689411707</v>
      </c>
      <c r="FW220">
        <f t="shared" si="225"/>
        <v>-1.2757823242282029</v>
      </c>
      <c r="FX220">
        <f t="shared" si="225"/>
        <v>1.710895958240144</v>
      </c>
      <c r="FY220">
        <f t="shared" si="225"/>
        <v>-1.0861481314350385</v>
      </c>
      <c r="FZ220">
        <f t="shared" si="225"/>
        <v>0.46850459511915687</v>
      </c>
      <c r="GA220">
        <f t="shared" si="225"/>
        <v>-0.87404941950808279</v>
      </c>
      <c r="GB220">
        <f t="shared" si="225"/>
        <v>-1.5083151083672419</v>
      </c>
      <c r="GC220">
        <f t="shared" si="225"/>
        <v>-1.2941200111526996</v>
      </c>
      <c r="GD220">
        <f t="shared" si="225"/>
        <v>-0.30311412047012709</v>
      </c>
      <c r="GE220">
        <f t="shared" si="225"/>
        <v>-1.5176874512690119</v>
      </c>
      <c r="GF220">
        <f t="shared" si="225"/>
        <v>0.7069979801599402</v>
      </c>
      <c r="GG220">
        <f t="shared" si="225"/>
        <v>1.3636645235237665</v>
      </c>
      <c r="GH220">
        <f t="shared" si="225"/>
        <v>0.55976443036342971</v>
      </c>
      <c r="GI220">
        <f t="shared" si="225"/>
        <v>-1.186667759611737</v>
      </c>
      <c r="GJ220">
        <f t="shared" si="225"/>
        <v>-4.8634092308930121E-2</v>
      </c>
      <c r="GK220">
        <f t="shared" si="225"/>
        <v>0.73357114160899073</v>
      </c>
      <c r="GL220">
        <f t="shared" si="225"/>
        <v>-0.17465026758145541</v>
      </c>
      <c r="GM220">
        <f t="shared" ref="GM220:IX220" si="226">+GM203</f>
        <v>-1.0671647032722831</v>
      </c>
      <c r="GN220">
        <f t="shared" si="226"/>
        <v>0.70072474045446143</v>
      </c>
      <c r="GO220">
        <f t="shared" si="226"/>
        <v>0.46969944378361106</v>
      </c>
      <c r="GP220">
        <f t="shared" si="226"/>
        <v>-0.59711283029173501</v>
      </c>
      <c r="GQ220">
        <f t="shared" si="226"/>
        <v>0.25009398996189702</v>
      </c>
      <c r="GR220">
        <f t="shared" si="226"/>
        <v>1.4953229765524156</v>
      </c>
      <c r="GS220">
        <f t="shared" si="226"/>
        <v>0.47388994062202983</v>
      </c>
      <c r="GT220">
        <f t="shared" si="226"/>
        <v>-0.74331751420686487</v>
      </c>
      <c r="GU220">
        <f t="shared" si="226"/>
        <v>0.27051100914832205</v>
      </c>
      <c r="GV220">
        <f t="shared" si="226"/>
        <v>0.99404587672324851</v>
      </c>
      <c r="GW220">
        <f t="shared" si="226"/>
        <v>-1.2113127922930289</v>
      </c>
      <c r="GX220">
        <f t="shared" si="226"/>
        <v>0.94891902335803024</v>
      </c>
      <c r="GY220">
        <f t="shared" si="226"/>
        <v>-1.3779526852886193</v>
      </c>
      <c r="GZ220">
        <f t="shared" si="226"/>
        <v>0.68671283770527225</v>
      </c>
      <c r="HA220">
        <f t="shared" si="226"/>
        <v>0.50224116421304643</v>
      </c>
      <c r="HB220">
        <f t="shared" si="226"/>
        <v>-1.5690284271840937</v>
      </c>
      <c r="HC220">
        <f t="shared" si="226"/>
        <v>1.3915223462390713</v>
      </c>
      <c r="HD220">
        <f t="shared" si="226"/>
        <v>-0.36026449379278347</v>
      </c>
      <c r="HE220">
        <f t="shared" si="226"/>
        <v>5.4149040806805715E-2</v>
      </c>
      <c r="HF220">
        <f t="shared" si="226"/>
        <v>1.0299163477611728</v>
      </c>
      <c r="HG220">
        <f t="shared" si="226"/>
        <v>0.21449068299261853</v>
      </c>
      <c r="HH220">
        <f t="shared" si="226"/>
        <v>-1.7452839529141784</v>
      </c>
      <c r="HI220">
        <f t="shared" si="226"/>
        <v>0.45276806304173078</v>
      </c>
      <c r="HJ220">
        <f t="shared" si="226"/>
        <v>0.58863179219770245</v>
      </c>
      <c r="HK220">
        <f t="shared" si="226"/>
        <v>-1.1458951121312566</v>
      </c>
      <c r="HL220">
        <f t="shared" si="226"/>
        <v>-0.6288678378041368</v>
      </c>
      <c r="HM220">
        <f t="shared" si="226"/>
        <v>8.0679001257522032E-2</v>
      </c>
      <c r="HN220">
        <f t="shared" si="226"/>
        <v>0.28585873224074021</v>
      </c>
      <c r="HO220">
        <f t="shared" si="226"/>
        <v>1.1768270269385539</v>
      </c>
      <c r="HP220">
        <f t="shared" si="226"/>
        <v>-0.4025537236884702</v>
      </c>
      <c r="HQ220">
        <f t="shared" si="226"/>
        <v>4.2124383980990387E-2</v>
      </c>
      <c r="HR220">
        <f t="shared" si="226"/>
        <v>-0.28442400434869342</v>
      </c>
      <c r="HS220">
        <f t="shared" si="226"/>
        <v>1.2037003216391895</v>
      </c>
      <c r="HT220">
        <f t="shared" si="226"/>
        <v>-0.38000735003151931</v>
      </c>
      <c r="HU220">
        <f t="shared" si="226"/>
        <v>-0.29263787837408017</v>
      </c>
      <c r="HV220">
        <f t="shared" si="226"/>
        <v>-1.2228633750055451</v>
      </c>
      <c r="HW220">
        <f t="shared" si="226"/>
        <v>-0.3855222985293949</v>
      </c>
      <c r="HX220">
        <f t="shared" si="226"/>
        <v>-3.4622189559740946E-2</v>
      </c>
      <c r="HY220">
        <f t="shared" si="226"/>
        <v>0.61531522987934295</v>
      </c>
      <c r="HZ220">
        <f t="shared" si="226"/>
        <v>0.16161493476829492</v>
      </c>
      <c r="IA220">
        <f t="shared" si="226"/>
        <v>-1.2665168469538912</v>
      </c>
      <c r="IB220">
        <f t="shared" si="226"/>
        <v>0.3683567229018081</v>
      </c>
      <c r="IC220">
        <f t="shared" si="226"/>
        <v>1.0836674846359529</v>
      </c>
      <c r="ID220">
        <f t="shared" si="226"/>
        <v>-1.4041188478586264</v>
      </c>
      <c r="IE220">
        <f t="shared" si="226"/>
        <v>-0.17550519260112196</v>
      </c>
      <c r="IF220">
        <f t="shared" si="226"/>
        <v>9.9066710390616208E-3</v>
      </c>
      <c r="IG220">
        <f t="shared" si="226"/>
        <v>0.50059384193446022</v>
      </c>
      <c r="IH220">
        <f t="shared" si="226"/>
        <v>-0.86134150478756055</v>
      </c>
      <c r="II220">
        <f t="shared" si="226"/>
        <v>-0.83135319073335268</v>
      </c>
      <c r="IJ220">
        <f t="shared" si="226"/>
        <v>1.2426517059793696</v>
      </c>
      <c r="IK220">
        <f t="shared" si="226"/>
        <v>0.96244548331014812</v>
      </c>
      <c r="IL220">
        <f t="shared" si="226"/>
        <v>-0.97307520263711922</v>
      </c>
      <c r="IM220">
        <f t="shared" si="226"/>
        <v>0.51766164688160643</v>
      </c>
      <c r="IN220">
        <f t="shared" si="226"/>
        <v>0.55967461776162963</v>
      </c>
      <c r="IO220">
        <f t="shared" si="226"/>
        <v>1.3392309483606368E-3</v>
      </c>
      <c r="IP220">
        <f t="shared" si="226"/>
        <v>1.188061560242204</v>
      </c>
      <c r="IQ220">
        <f t="shared" si="226"/>
        <v>-1.9311210053274408</v>
      </c>
      <c r="IR220">
        <f t="shared" si="226"/>
        <v>-0.79756546256248839</v>
      </c>
      <c r="IS220">
        <f t="shared" si="226"/>
        <v>-0.15487557902815752</v>
      </c>
      <c r="IT220">
        <f t="shared" si="226"/>
        <v>-0.83092118075001054</v>
      </c>
      <c r="IU220">
        <f t="shared" si="226"/>
        <v>0.18693640413403045</v>
      </c>
      <c r="IV220">
        <f t="shared" si="226"/>
        <v>1.2639611668419093</v>
      </c>
      <c r="IW220">
        <f t="shared" si="226"/>
        <v>-6.7484506871551275E-2</v>
      </c>
      <c r="IX220">
        <f t="shared" si="226"/>
        <v>-0.71024260250851512</v>
      </c>
      <c r="IY220">
        <f t="shared" ref="IY220:LJ220" si="227">+IY203</f>
        <v>-0.38832581594760995</v>
      </c>
      <c r="IZ220">
        <f t="shared" si="227"/>
        <v>0.94843926490284503</v>
      </c>
      <c r="JA220">
        <f t="shared" si="227"/>
        <v>1.2130658433306962</v>
      </c>
      <c r="JB220">
        <f t="shared" si="227"/>
        <v>0.33993046599789523</v>
      </c>
      <c r="JC220">
        <f t="shared" si="227"/>
        <v>0.41377802517672535</v>
      </c>
      <c r="JD220">
        <f t="shared" si="227"/>
        <v>0.33555693335074466</v>
      </c>
      <c r="JE220">
        <f t="shared" si="227"/>
        <v>-0.66584789237822406</v>
      </c>
      <c r="JF220">
        <f t="shared" si="227"/>
        <v>-0.37672066355298739</v>
      </c>
      <c r="JG220">
        <f t="shared" si="227"/>
        <v>-1.9996878108941019</v>
      </c>
      <c r="JH220">
        <f t="shared" si="227"/>
        <v>1.742137101246044</v>
      </c>
      <c r="JI220">
        <f t="shared" si="227"/>
        <v>1.1769793673011009</v>
      </c>
      <c r="JJ220">
        <f t="shared" si="227"/>
        <v>-1.8427181203151122</v>
      </c>
      <c r="JK220">
        <f t="shared" si="227"/>
        <v>0.50363041737000458</v>
      </c>
      <c r="JL220">
        <f t="shared" si="227"/>
        <v>0.57612396631157026</v>
      </c>
      <c r="JM220">
        <f t="shared" si="227"/>
        <v>0.12312852959439624</v>
      </c>
      <c r="JN220">
        <f t="shared" si="227"/>
        <v>-0.27114538170280866</v>
      </c>
      <c r="JO220">
        <f t="shared" si="227"/>
        <v>0.67465748543327209</v>
      </c>
      <c r="JP220">
        <f t="shared" si="227"/>
        <v>0.91281663117115386</v>
      </c>
      <c r="JQ220">
        <f t="shared" si="227"/>
        <v>0.42128931454499252</v>
      </c>
      <c r="JR220">
        <f t="shared" si="227"/>
        <v>0.76363903644960374</v>
      </c>
      <c r="JS220">
        <f t="shared" si="227"/>
        <v>-1.1537485988810658</v>
      </c>
      <c r="JT220">
        <f t="shared" si="227"/>
        <v>0.6834238774899859</v>
      </c>
      <c r="JU220">
        <f t="shared" si="227"/>
        <v>1.4154011296341196E-3</v>
      </c>
      <c r="JV220">
        <f t="shared" si="227"/>
        <v>-0.45124352254788391</v>
      </c>
      <c r="JW220">
        <f t="shared" si="227"/>
        <v>-6.2194658312364481E-2</v>
      </c>
      <c r="JX220">
        <f t="shared" si="227"/>
        <v>0.66976781454286538</v>
      </c>
      <c r="JY220">
        <f t="shared" si="227"/>
        <v>0.53056282922625542</v>
      </c>
      <c r="JZ220">
        <f t="shared" si="227"/>
        <v>0.93769813247490674</v>
      </c>
      <c r="KA220">
        <f t="shared" si="227"/>
        <v>-0.43134377847309224</v>
      </c>
      <c r="KB220">
        <f t="shared" si="227"/>
        <v>0.91595438789227046</v>
      </c>
      <c r="KC220">
        <f t="shared" si="227"/>
        <v>0.42312990444770548</v>
      </c>
      <c r="KD220">
        <f t="shared" si="227"/>
        <v>0.72677948992350139</v>
      </c>
      <c r="KE220">
        <f t="shared" si="227"/>
        <v>-0.24023961486818735</v>
      </c>
      <c r="KF220">
        <f t="shared" si="227"/>
        <v>-8.6589579950668849E-2</v>
      </c>
      <c r="KG220">
        <f t="shared" si="227"/>
        <v>2.1577670850092545</v>
      </c>
      <c r="KH220">
        <f t="shared" si="227"/>
        <v>0.3307059159851633</v>
      </c>
      <c r="KI220">
        <f t="shared" si="227"/>
        <v>-0.11681095202220604</v>
      </c>
      <c r="KJ220">
        <f t="shared" si="227"/>
        <v>-0.50736844059429131</v>
      </c>
      <c r="KK220">
        <f t="shared" si="227"/>
        <v>0.32183038456423674</v>
      </c>
      <c r="KL220">
        <f t="shared" si="227"/>
        <v>1.6396552382502705</v>
      </c>
      <c r="KM220">
        <f t="shared" si="227"/>
        <v>0.39418864616891369</v>
      </c>
      <c r="KN220">
        <f t="shared" si="227"/>
        <v>-0.13323301573109347</v>
      </c>
      <c r="KO220">
        <f t="shared" si="227"/>
        <v>1.594416971784085</v>
      </c>
      <c r="KP220">
        <f t="shared" si="227"/>
        <v>-0.95807990874163806</v>
      </c>
      <c r="KQ220">
        <f t="shared" si="227"/>
        <v>0.96756366474437527</v>
      </c>
      <c r="KR220">
        <f t="shared" si="227"/>
        <v>0.9978157322620973</v>
      </c>
      <c r="KS220">
        <f t="shared" si="227"/>
        <v>-0.69370116762001999</v>
      </c>
      <c r="KT220">
        <f t="shared" si="227"/>
        <v>0.94735923994448967</v>
      </c>
      <c r="KU220">
        <f t="shared" si="227"/>
        <v>2.474962457199581E-2</v>
      </c>
      <c r="KV220">
        <f t="shared" si="227"/>
        <v>-0.1723208242765395</v>
      </c>
      <c r="KW220">
        <f t="shared" si="227"/>
        <v>-2.1894265955779701</v>
      </c>
      <c r="KX220">
        <f t="shared" si="227"/>
        <v>-1.2108330338378437</v>
      </c>
      <c r="KY220">
        <f t="shared" si="227"/>
        <v>-1.1950623957091011</v>
      </c>
      <c r="KZ220">
        <f t="shared" si="227"/>
        <v>-0.34260665415786207</v>
      </c>
      <c r="LA220">
        <f t="shared" si="227"/>
        <v>1.510898073320277E-2</v>
      </c>
      <c r="LB220">
        <f t="shared" si="227"/>
        <v>-0.53506028052652255</v>
      </c>
      <c r="LC220">
        <f t="shared" si="227"/>
        <v>-0.4237995199218858</v>
      </c>
      <c r="LD220">
        <f t="shared" si="227"/>
        <v>-1.6596368368482217</v>
      </c>
      <c r="LE220">
        <f t="shared" si="227"/>
        <v>0.83818122220691293</v>
      </c>
      <c r="LF220">
        <f t="shared" si="227"/>
        <v>-1.2585383046825882</v>
      </c>
      <c r="LG220">
        <f t="shared" si="227"/>
        <v>1.6214426068472676</v>
      </c>
      <c r="LH220">
        <f t="shared" si="227"/>
        <v>-0.4546336640487425</v>
      </c>
      <c r="LI220">
        <f t="shared" si="227"/>
        <v>-2.0140214473940432</v>
      </c>
      <c r="LJ220">
        <f t="shared" si="227"/>
        <v>8.8739398051984608E-2</v>
      </c>
      <c r="LK220">
        <f t="shared" ref="LK220:NV220" si="228">+LK203</f>
        <v>-1.387302290822845</v>
      </c>
      <c r="LL220">
        <f t="shared" si="228"/>
        <v>0.18071204976877198</v>
      </c>
      <c r="LM220">
        <f t="shared" si="228"/>
        <v>1.1674001143546775</v>
      </c>
      <c r="LN220">
        <f t="shared" si="228"/>
        <v>-0.95856194093357772</v>
      </c>
      <c r="LO220">
        <f t="shared" si="228"/>
        <v>-0.50059384193446022</v>
      </c>
      <c r="LP220">
        <f t="shared" si="228"/>
        <v>2.0299648895161226</v>
      </c>
      <c r="LQ220">
        <f t="shared" si="228"/>
        <v>-1.1006113709299825</v>
      </c>
      <c r="LR220">
        <f t="shared" si="228"/>
        <v>-3.0260025596362539E-2</v>
      </c>
      <c r="LS220">
        <f t="shared" si="228"/>
        <v>-0.15913656170596369</v>
      </c>
      <c r="LT220">
        <f t="shared" si="228"/>
        <v>0.83666009231819771</v>
      </c>
      <c r="LU220">
        <f t="shared" si="228"/>
        <v>-0.73157025326509029</v>
      </c>
      <c r="LV220">
        <f t="shared" si="228"/>
        <v>-0.66527491071610712</v>
      </c>
      <c r="LW220">
        <f t="shared" si="228"/>
        <v>-7.3542878453736193E-2</v>
      </c>
      <c r="LX220">
        <f t="shared" si="228"/>
        <v>1.0363100955146365</v>
      </c>
      <c r="LY220">
        <f t="shared" si="228"/>
        <v>0.41945213524741121</v>
      </c>
      <c r="LZ220">
        <f t="shared" si="228"/>
        <v>-0.11257498044869862</v>
      </c>
      <c r="MA220">
        <f t="shared" si="228"/>
        <v>0.22507038011099212</v>
      </c>
      <c r="MB220">
        <f t="shared" si="228"/>
        <v>-1.6051399143179879</v>
      </c>
      <c r="MC220">
        <f t="shared" si="228"/>
        <v>-0.55110604080255143</v>
      </c>
      <c r="MD220">
        <f t="shared" si="228"/>
        <v>1.180503659270471</v>
      </c>
      <c r="ME220">
        <f t="shared" si="228"/>
        <v>0.20284119273128454</v>
      </c>
      <c r="MF220">
        <f t="shared" si="228"/>
        <v>-0.56478256738046184</v>
      </c>
      <c r="MG220">
        <f t="shared" si="228"/>
        <v>-0.66060465542250313</v>
      </c>
      <c r="MH220">
        <f t="shared" si="228"/>
        <v>0.91328047346905805</v>
      </c>
      <c r="MI220">
        <f t="shared" si="228"/>
        <v>0.33046262615243904</v>
      </c>
      <c r="MJ220">
        <f t="shared" si="228"/>
        <v>-0.46799186748103239</v>
      </c>
      <c r="MK220">
        <f t="shared" si="228"/>
        <v>0.28251292860659305</v>
      </c>
      <c r="ML220">
        <f t="shared" si="228"/>
        <v>1.576140675751958</v>
      </c>
      <c r="MM220">
        <f t="shared" si="228"/>
        <v>1.0980920706060715</v>
      </c>
      <c r="MN220">
        <f t="shared" si="228"/>
        <v>-1.0238250069960486</v>
      </c>
      <c r="MO220">
        <f t="shared" si="228"/>
        <v>-0.28816998565162066</v>
      </c>
      <c r="MP220">
        <f t="shared" si="228"/>
        <v>1.2363852874841541</v>
      </c>
      <c r="MQ220">
        <f t="shared" si="228"/>
        <v>0.1677415184531128</v>
      </c>
      <c r="MR220">
        <f t="shared" si="228"/>
        <v>-3.2096068025566638E-2</v>
      </c>
      <c r="MS220">
        <f t="shared" si="228"/>
        <v>-0.92319169198162854</v>
      </c>
      <c r="MT220">
        <f t="shared" si="228"/>
        <v>0.25570216166670434</v>
      </c>
      <c r="MU220">
        <f t="shared" si="228"/>
        <v>-9.8958707894780673E-2</v>
      </c>
      <c r="MV220">
        <f t="shared" si="228"/>
        <v>0.38593498175032437</v>
      </c>
      <c r="MW220">
        <f t="shared" si="228"/>
        <v>1.9037088350160047</v>
      </c>
      <c r="MX220">
        <f t="shared" si="228"/>
        <v>1.2000782589893788</v>
      </c>
      <c r="MY220">
        <f t="shared" si="228"/>
        <v>1.9141225493513048</v>
      </c>
      <c r="MZ220">
        <f t="shared" si="228"/>
        <v>0.63400420913239941</v>
      </c>
      <c r="NA220">
        <f t="shared" si="228"/>
        <v>-0.44397097553883214</v>
      </c>
      <c r="NB220">
        <f t="shared" si="228"/>
        <v>-0.44068087845516857</v>
      </c>
      <c r="NC220">
        <f t="shared" si="228"/>
        <v>1.1717952475009952</v>
      </c>
      <c r="ND220">
        <f t="shared" si="228"/>
        <v>-0.66431994127924554</v>
      </c>
      <c r="NE220">
        <f t="shared" si="228"/>
        <v>0.24559767553000711</v>
      </c>
      <c r="NF220">
        <f t="shared" si="228"/>
        <v>-2.3080428945831954</v>
      </c>
      <c r="NG220">
        <f t="shared" si="228"/>
        <v>-0.6730260793119669</v>
      </c>
      <c r="NH220">
        <f t="shared" si="228"/>
        <v>-1.7172123989439569</v>
      </c>
      <c r="NI220">
        <f t="shared" si="228"/>
        <v>-0.51146230362064671</v>
      </c>
      <c r="NJ220">
        <f t="shared" si="228"/>
        <v>-1.459329723729752</v>
      </c>
      <c r="NK220">
        <f t="shared" si="228"/>
        <v>-1.3986073099658825</v>
      </c>
      <c r="NL220">
        <f t="shared" si="228"/>
        <v>0.7694893611187581</v>
      </c>
      <c r="NM220">
        <f t="shared" si="228"/>
        <v>-0.28020394893246703</v>
      </c>
      <c r="NN220">
        <f t="shared" si="228"/>
        <v>0.53074018069310114</v>
      </c>
      <c r="NO220">
        <f t="shared" si="228"/>
        <v>8.2750375440809876E-2</v>
      </c>
      <c r="NP220">
        <f t="shared" si="228"/>
        <v>0.84592329585575499</v>
      </c>
      <c r="NQ220">
        <f t="shared" si="228"/>
        <v>-0.18390096556686331</v>
      </c>
      <c r="NR220">
        <f t="shared" si="228"/>
        <v>6.7101382228429429E-2</v>
      </c>
      <c r="NS220">
        <f t="shared" si="228"/>
        <v>-0.89623199528432451</v>
      </c>
      <c r="NT220">
        <f t="shared" si="228"/>
        <v>0.19831418285320979</v>
      </c>
      <c r="NU220">
        <f t="shared" si="228"/>
        <v>7.6113337854621932E-3</v>
      </c>
      <c r="NV220">
        <f t="shared" si="228"/>
        <v>1.7860020307125524</v>
      </c>
      <c r="NW220">
        <f t="shared" ref="NW220:QH220" si="229">+NW203</f>
        <v>-0.84921111920266412</v>
      </c>
      <c r="NX220">
        <f t="shared" si="229"/>
        <v>0.21057871890661772</v>
      </c>
      <c r="NY220">
        <f t="shared" si="229"/>
        <v>1.2697637430392206</v>
      </c>
      <c r="NZ220">
        <f t="shared" si="229"/>
        <v>0.1424996298737824</v>
      </c>
      <c r="OA220">
        <f t="shared" si="229"/>
        <v>0.84899056673748419</v>
      </c>
      <c r="OB220">
        <f t="shared" si="229"/>
        <v>1.0439293873787392</v>
      </c>
      <c r="OC220">
        <f t="shared" si="229"/>
        <v>-0.73567434810684063</v>
      </c>
      <c r="OD220">
        <f t="shared" si="229"/>
        <v>0.9860536920314189</v>
      </c>
      <c r="OE220">
        <f t="shared" si="229"/>
        <v>-2.1802770788781345</v>
      </c>
      <c r="OF220">
        <f t="shared" si="229"/>
        <v>-2.1408231987152249</v>
      </c>
      <c r="OG220">
        <f t="shared" si="229"/>
        <v>-0.75537172961048782</v>
      </c>
      <c r="OH220">
        <f t="shared" si="229"/>
        <v>0.59995045376126654</v>
      </c>
      <c r="OI220">
        <f t="shared" si="229"/>
        <v>2.3363827494904399</v>
      </c>
      <c r="OJ220">
        <f t="shared" si="229"/>
        <v>-1.3409498933469877</v>
      </c>
      <c r="OK220">
        <f t="shared" si="229"/>
        <v>0.66136635723523796</v>
      </c>
      <c r="OL220">
        <f t="shared" si="229"/>
        <v>-2.2553831513505429</v>
      </c>
      <c r="OM220">
        <f t="shared" si="229"/>
        <v>1.3621138350572437</v>
      </c>
      <c r="ON220">
        <f t="shared" si="229"/>
        <v>0.78845005191396922</v>
      </c>
      <c r="OO220">
        <f t="shared" si="229"/>
        <v>-0.60242427935008891</v>
      </c>
      <c r="OP220">
        <f t="shared" si="229"/>
        <v>1.7300499166594818</v>
      </c>
      <c r="OQ220">
        <f t="shared" si="229"/>
        <v>0.985680799203692</v>
      </c>
      <c r="OR220">
        <f t="shared" si="229"/>
        <v>0.36459368857322261</v>
      </c>
      <c r="OS220">
        <f t="shared" si="229"/>
        <v>-9.6191570264636539E-2</v>
      </c>
      <c r="OT220">
        <f t="shared" si="229"/>
        <v>8.1982989286188968E-2</v>
      </c>
      <c r="OU220">
        <f t="shared" si="229"/>
        <v>-0.30632008929387666</v>
      </c>
      <c r="OV220">
        <f t="shared" si="229"/>
        <v>0.71339627538691275</v>
      </c>
      <c r="OW220">
        <f t="shared" si="229"/>
        <v>1.5640671335859224</v>
      </c>
      <c r="OX220">
        <f t="shared" si="229"/>
        <v>-0.45684032556891907</v>
      </c>
      <c r="OY220">
        <f t="shared" si="229"/>
        <v>0.44000671550747938</v>
      </c>
      <c r="OZ220">
        <f t="shared" si="229"/>
        <v>-0.23646180125069804</v>
      </c>
      <c r="PA220">
        <f t="shared" si="229"/>
        <v>-1.997432264033705</v>
      </c>
      <c r="PB220">
        <f t="shared" si="229"/>
        <v>0.40479449125996325</v>
      </c>
      <c r="PC220">
        <f t="shared" si="229"/>
        <v>-6.5645053837215528E-2</v>
      </c>
      <c r="PD220">
        <f t="shared" si="229"/>
        <v>-0.63465904531767592</v>
      </c>
      <c r="PE220">
        <f t="shared" si="229"/>
        <v>-0.1019577666738769</v>
      </c>
      <c r="PF220">
        <f t="shared" si="229"/>
        <v>1.6306239558616653</v>
      </c>
      <c r="PG220">
        <f t="shared" si="229"/>
        <v>1.1794281817856245</v>
      </c>
      <c r="PH220">
        <f t="shared" si="229"/>
        <v>0.37458676160895266</v>
      </c>
      <c r="PI220">
        <f t="shared" si="229"/>
        <v>1.3861017578165047</v>
      </c>
      <c r="PJ220">
        <f t="shared" si="229"/>
        <v>0.93746166385244578</v>
      </c>
      <c r="PK220">
        <f t="shared" si="229"/>
        <v>-6.1504579207394272E-2</v>
      </c>
      <c r="PL220">
        <f t="shared" si="229"/>
        <v>-0.19769004211411811</v>
      </c>
      <c r="PM220">
        <f t="shared" si="229"/>
        <v>-0.46961531552369706</v>
      </c>
      <c r="PN220">
        <f t="shared" si="229"/>
        <v>-1.6587273421464488</v>
      </c>
      <c r="PO220">
        <f t="shared" si="229"/>
        <v>-0.27781879907706752</v>
      </c>
      <c r="PP220">
        <f t="shared" si="229"/>
        <v>1.4811985238338821</v>
      </c>
      <c r="PQ220">
        <f t="shared" si="229"/>
        <v>0.56424369176966138</v>
      </c>
      <c r="PR220">
        <f t="shared" si="229"/>
        <v>0.70278019848046824</v>
      </c>
      <c r="PS220">
        <f t="shared" si="229"/>
        <v>-1.0226631275145337</v>
      </c>
      <c r="PT220">
        <f t="shared" si="229"/>
        <v>0.5181868800718803</v>
      </c>
      <c r="PU220">
        <f t="shared" si="229"/>
        <v>0.92260734163573943</v>
      </c>
      <c r="PV220">
        <f t="shared" si="229"/>
        <v>-1.3293856682139449</v>
      </c>
      <c r="PW220">
        <f t="shared" si="229"/>
        <v>0.60444335758802481</v>
      </c>
      <c r="PX220">
        <f t="shared" si="229"/>
        <v>-0.82822225522249937</v>
      </c>
      <c r="PY220">
        <f t="shared" si="229"/>
        <v>1.4527040548273362</v>
      </c>
      <c r="PZ220">
        <f t="shared" si="229"/>
        <v>0.46850459511915687</v>
      </c>
      <c r="QA220">
        <f t="shared" si="229"/>
        <v>0.40994791561388411</v>
      </c>
      <c r="QB220">
        <f t="shared" si="229"/>
        <v>9.6770236268639565E-3</v>
      </c>
      <c r="QC220">
        <f t="shared" si="229"/>
        <v>-0.66146185417892411</v>
      </c>
      <c r="QD220">
        <f t="shared" si="229"/>
        <v>-1.3901126294513233</v>
      </c>
      <c r="QE220">
        <f t="shared" si="229"/>
        <v>0.62514345700037666</v>
      </c>
      <c r="QF220">
        <f t="shared" si="229"/>
        <v>1.927182893268764</v>
      </c>
      <c r="QG220">
        <f t="shared" si="229"/>
        <v>1.0212488632532768E-2</v>
      </c>
      <c r="QH220">
        <f t="shared" si="229"/>
        <v>0.42396663957333658</v>
      </c>
      <c r="QI220">
        <f t="shared" ref="QI220:SG220" si="230">+QI203</f>
        <v>-1.6648118617013097</v>
      </c>
      <c r="QJ220">
        <f t="shared" si="230"/>
        <v>1.7435331756132655</v>
      </c>
      <c r="QK220">
        <f t="shared" si="230"/>
        <v>0.49557115744391922</v>
      </c>
      <c r="QL220">
        <f t="shared" si="230"/>
        <v>1.8821447156369686</v>
      </c>
      <c r="QM220">
        <f t="shared" si="230"/>
        <v>1.2897157830593642</v>
      </c>
      <c r="QN220">
        <f t="shared" si="230"/>
        <v>0.32424850360257551</v>
      </c>
      <c r="QO220">
        <f t="shared" si="230"/>
        <v>1.5499290384468623</v>
      </c>
      <c r="QP220">
        <f t="shared" si="230"/>
        <v>-1.2355667422525585</v>
      </c>
      <c r="QQ220">
        <f t="shared" si="230"/>
        <v>-0.19589606381487101</v>
      </c>
      <c r="QR220">
        <f t="shared" si="230"/>
        <v>0.73908950071199797</v>
      </c>
      <c r="QS220">
        <f t="shared" si="230"/>
        <v>-0.21362893676268868</v>
      </c>
      <c r="QT220">
        <f t="shared" si="230"/>
        <v>-0.88791921371011995</v>
      </c>
      <c r="QU220">
        <f t="shared" si="230"/>
        <v>-0.45743490773020312</v>
      </c>
      <c r="QV220">
        <f t="shared" si="230"/>
        <v>1.1613724382186774</v>
      </c>
      <c r="QW220">
        <f t="shared" si="230"/>
        <v>-2.2692256607115269</v>
      </c>
      <c r="QX220">
        <f t="shared" si="230"/>
        <v>-0.43621753320621792</v>
      </c>
      <c r="QY220">
        <f t="shared" si="230"/>
        <v>0.52924292504030745</v>
      </c>
      <c r="QZ220">
        <f t="shared" si="230"/>
        <v>-0.73357114160899073</v>
      </c>
      <c r="RA220">
        <f t="shared" si="230"/>
        <v>2.0609513740055263</v>
      </c>
      <c r="RB220">
        <f t="shared" si="230"/>
        <v>-0.50284938879485708</v>
      </c>
      <c r="RC220">
        <f t="shared" si="230"/>
        <v>-0.57829311117529869</v>
      </c>
      <c r="RD220">
        <f t="shared" si="230"/>
        <v>-0.45853994379285723</v>
      </c>
      <c r="RE220">
        <f t="shared" si="230"/>
        <v>-1.0465714694873895</v>
      </c>
      <c r="RF220">
        <f t="shared" si="230"/>
        <v>-0.53700205171480775</v>
      </c>
      <c r="RG220">
        <f t="shared" si="230"/>
        <v>-2.1222695067990571</v>
      </c>
      <c r="RH220">
        <f t="shared" si="230"/>
        <v>-0.3624688815762056</v>
      </c>
      <c r="RI220">
        <f t="shared" si="230"/>
        <v>1.1423617252148688</v>
      </c>
      <c r="RJ220">
        <f t="shared" si="230"/>
        <v>0.95953282652772032</v>
      </c>
      <c r="RK220">
        <f t="shared" si="230"/>
        <v>-0.12891177902929485</v>
      </c>
      <c r="RL220">
        <f t="shared" si="230"/>
        <v>-1.0564122021605726</v>
      </c>
      <c r="RM220">
        <f t="shared" si="230"/>
        <v>-0.2259344000776764</v>
      </c>
      <c r="RN220">
        <f t="shared" si="230"/>
        <v>-0.11319116310914978</v>
      </c>
      <c r="RO220">
        <f t="shared" si="230"/>
        <v>0.61337459555943497</v>
      </c>
      <c r="RP220">
        <f t="shared" si="230"/>
        <v>-1.0890516932704486</v>
      </c>
      <c r="RQ220">
        <f t="shared" si="230"/>
        <v>0.92682967078872025</v>
      </c>
      <c r="RR220">
        <f t="shared" si="230"/>
        <v>-1.3033650247962214</v>
      </c>
      <c r="RS220">
        <f t="shared" si="230"/>
        <v>0.59537683227972593</v>
      </c>
      <c r="RT220">
        <f t="shared" si="230"/>
        <v>1.4069973985897377</v>
      </c>
      <c r="RU220">
        <f t="shared" si="230"/>
        <v>-1.2082909961463884</v>
      </c>
      <c r="RV220">
        <f t="shared" si="230"/>
        <v>0.60361685427778866</v>
      </c>
      <c r="RW220">
        <f t="shared" si="230"/>
        <v>-1.410917320754379</v>
      </c>
      <c r="RX220">
        <f t="shared" si="230"/>
        <v>1.336638888460584</v>
      </c>
      <c r="RY220">
        <f t="shared" si="230"/>
        <v>0.59336798585718498</v>
      </c>
      <c r="RZ220">
        <f t="shared" si="230"/>
        <v>-0.49021537051885389</v>
      </c>
      <c r="SA220">
        <f t="shared" si="230"/>
        <v>0.49392838263884187</v>
      </c>
      <c r="SB220">
        <f t="shared" si="230"/>
        <v>0.15766431715746876</v>
      </c>
      <c r="SC220">
        <f t="shared" si="230"/>
        <v>-1.5811929188203067</v>
      </c>
      <c r="SD220">
        <f t="shared" si="230"/>
        <v>0.23001575755188242</v>
      </c>
      <c r="SE220">
        <f t="shared" si="230"/>
        <v>-0.13415956345852464</v>
      </c>
      <c r="SF220">
        <f t="shared" si="230"/>
        <v>1.1116139830846805</v>
      </c>
      <c r="SG220">
        <f t="shared" si="230"/>
        <v>-0.89440618467051536</v>
      </c>
    </row>
    <row r="221" spans="1:501">
      <c r="A221" t="s">
        <v>551</v>
      </c>
      <c r="B221">
        <f>+B206</f>
        <v>-8.9354443844058551E-2</v>
      </c>
      <c r="C221">
        <f t="shared" ref="C221:BN222" si="231">+C206</f>
        <v>1.0965550245600753</v>
      </c>
      <c r="D221">
        <f t="shared" si="231"/>
        <v>1.5269506548065692</v>
      </c>
      <c r="E221">
        <f t="shared" si="231"/>
        <v>-1.3829117051500361</v>
      </c>
      <c r="F221">
        <f t="shared" si="231"/>
        <v>2.0699917513411492</v>
      </c>
      <c r="G221">
        <f t="shared" si="231"/>
        <v>1.8875653040595353</v>
      </c>
      <c r="H221">
        <f t="shared" si="231"/>
        <v>-0.63559468799212482</v>
      </c>
      <c r="I221">
        <f t="shared" si="231"/>
        <v>-0.75628804552252404</v>
      </c>
      <c r="J221">
        <f t="shared" si="231"/>
        <v>1.0593566912575625</v>
      </c>
      <c r="K221">
        <f t="shared" si="231"/>
        <v>-0.26567363420326728</v>
      </c>
      <c r="L221">
        <f t="shared" si="231"/>
        <v>0.44633679863181897</v>
      </c>
      <c r="M221">
        <f t="shared" si="231"/>
        <v>1.3362659956328571</v>
      </c>
      <c r="N221">
        <f t="shared" si="231"/>
        <v>-0.20963966562703717</v>
      </c>
      <c r="O221">
        <f t="shared" si="231"/>
        <v>-1.4439729056903161</v>
      </c>
      <c r="P221">
        <f t="shared" si="231"/>
        <v>-0.4511582574195927</v>
      </c>
      <c r="Q221">
        <f t="shared" si="231"/>
        <v>-0.45633100853592623</v>
      </c>
      <c r="R221">
        <f t="shared" si="231"/>
        <v>-0.98047166829928756</v>
      </c>
      <c r="S221">
        <f t="shared" si="231"/>
        <v>0.98754753707908094</v>
      </c>
      <c r="T221">
        <f t="shared" si="231"/>
        <v>0.30655996852146927</v>
      </c>
      <c r="U221">
        <f t="shared" si="231"/>
        <v>-0.71675458457320929</v>
      </c>
      <c r="V221">
        <f t="shared" si="231"/>
        <v>-1.219959813170135</v>
      </c>
      <c r="W221">
        <f t="shared" si="231"/>
        <v>-0.16890453480300494</v>
      </c>
      <c r="X221">
        <f t="shared" si="231"/>
        <v>0.16215835785260424</v>
      </c>
      <c r="Y221">
        <f t="shared" si="231"/>
        <v>-1.377557055093348</v>
      </c>
      <c r="Z221">
        <f t="shared" si="231"/>
        <v>0.82876113083329983</v>
      </c>
      <c r="AA221">
        <f t="shared" si="231"/>
        <v>-8.6060936155263335E-3</v>
      </c>
      <c r="AB221">
        <f t="shared" si="231"/>
        <v>-1.482344487158116</v>
      </c>
      <c r="AC221">
        <f t="shared" si="231"/>
        <v>-7.5997377280145884E-2</v>
      </c>
      <c r="AD221">
        <f t="shared" si="231"/>
        <v>-1.3941462384536862</v>
      </c>
      <c r="AE221">
        <f t="shared" si="231"/>
        <v>5.7060560720856301E-2</v>
      </c>
      <c r="AF221">
        <f t="shared" si="231"/>
        <v>0.15356022231571842</v>
      </c>
      <c r="AG221">
        <f t="shared" si="231"/>
        <v>-0.38560528992093168</v>
      </c>
      <c r="AH221">
        <f t="shared" si="231"/>
        <v>-0.18460127648722846</v>
      </c>
      <c r="AI221">
        <f t="shared" si="231"/>
        <v>-0.40986378735397011</v>
      </c>
      <c r="AJ221">
        <f t="shared" si="231"/>
        <v>0.92753452918259427</v>
      </c>
      <c r="AK221">
        <f t="shared" si="231"/>
        <v>0.50076778279617429</v>
      </c>
      <c r="AL221">
        <f t="shared" si="231"/>
        <v>0.76415062721935101</v>
      </c>
      <c r="AM221">
        <f t="shared" si="231"/>
        <v>-1.0541407391428947</v>
      </c>
      <c r="AN221">
        <f t="shared" si="231"/>
        <v>-7.0934902396402322E-2</v>
      </c>
      <c r="AO221">
        <f t="shared" si="231"/>
        <v>1.1855854609166272</v>
      </c>
      <c r="AP221">
        <f t="shared" si="231"/>
        <v>0.61559262576338369</v>
      </c>
      <c r="AQ221">
        <f t="shared" si="231"/>
        <v>0.27201849661651067</v>
      </c>
      <c r="AR221">
        <f t="shared" si="231"/>
        <v>1.9242543203290552</v>
      </c>
      <c r="AS221">
        <f t="shared" si="231"/>
        <v>0.44034322854713537</v>
      </c>
      <c r="AT221">
        <f t="shared" si="231"/>
        <v>-1.1237580110901035</v>
      </c>
      <c r="AU221">
        <f t="shared" si="231"/>
        <v>-1.341325059911469</v>
      </c>
      <c r="AV221">
        <f t="shared" si="231"/>
        <v>0.27249598133494146</v>
      </c>
      <c r="AW221">
        <f t="shared" si="231"/>
        <v>1.43470515467925</v>
      </c>
      <c r="AX221">
        <f t="shared" si="231"/>
        <v>0.68033614297746681</v>
      </c>
      <c r="AY221">
        <f t="shared" si="231"/>
        <v>4.5953356675454415E-2</v>
      </c>
      <c r="AZ221">
        <f t="shared" si="231"/>
        <v>-0.55699274525977671</v>
      </c>
      <c r="BA221">
        <f t="shared" si="231"/>
        <v>2.1680898498743773</v>
      </c>
      <c r="BB221">
        <f t="shared" si="231"/>
        <v>-0.73959199653472751</v>
      </c>
      <c r="BC221">
        <f t="shared" si="231"/>
        <v>1.3588328329205979</v>
      </c>
      <c r="BD221">
        <f t="shared" si="231"/>
        <v>0.36067149267182685</v>
      </c>
      <c r="BE221">
        <f t="shared" si="231"/>
        <v>1.2476357369450852</v>
      </c>
      <c r="BF221">
        <f t="shared" si="231"/>
        <v>1.2149848771514371</v>
      </c>
      <c r="BG221">
        <f t="shared" si="231"/>
        <v>-1.1140286915178876</v>
      </c>
      <c r="BH221">
        <f t="shared" si="231"/>
        <v>-0.70160581344680395</v>
      </c>
      <c r="BI221">
        <f t="shared" si="231"/>
        <v>-0.5753111054218607</v>
      </c>
      <c r="BJ221">
        <f t="shared" si="231"/>
        <v>0.31378476705867797</v>
      </c>
      <c r="BK221">
        <f t="shared" si="231"/>
        <v>1.0528083294047974</v>
      </c>
      <c r="BL221">
        <f t="shared" si="231"/>
        <v>-0.15402520148199983</v>
      </c>
      <c r="BM221">
        <f t="shared" si="231"/>
        <v>-0.84625298768514767</v>
      </c>
      <c r="BN221">
        <f t="shared" si="231"/>
        <v>1.3272938303998671E-2</v>
      </c>
      <c r="BO221">
        <f t="shared" ref="BO221:DZ222" si="232">+BO206</f>
        <v>-0.47886032916721888</v>
      </c>
      <c r="BP221">
        <f t="shared" si="232"/>
        <v>0.37384779716376215</v>
      </c>
      <c r="BQ221">
        <f t="shared" si="232"/>
        <v>0.39865767575975042</v>
      </c>
      <c r="BR221">
        <f t="shared" si="232"/>
        <v>-0.69662519308621995</v>
      </c>
      <c r="BS221">
        <f t="shared" si="232"/>
        <v>1.1144561540277209</v>
      </c>
      <c r="BT221">
        <f t="shared" si="232"/>
        <v>4.8021320253610611E-2</v>
      </c>
      <c r="BU221">
        <f t="shared" si="232"/>
        <v>-0.92213895186432637</v>
      </c>
      <c r="BV221">
        <f t="shared" si="232"/>
        <v>-0.92471736934385262</v>
      </c>
      <c r="BW221">
        <f t="shared" si="232"/>
        <v>0.99367071015876718</v>
      </c>
      <c r="BX221">
        <f t="shared" si="232"/>
        <v>1.4784518498345278</v>
      </c>
      <c r="BY221">
        <f t="shared" si="232"/>
        <v>-1.0655435289663728</v>
      </c>
      <c r="BZ221">
        <f t="shared" si="232"/>
        <v>1.7152115106000565</v>
      </c>
      <c r="CA221">
        <f t="shared" si="232"/>
        <v>0.78865923569537699</v>
      </c>
      <c r="CB221">
        <f t="shared" si="232"/>
        <v>-1.1141719369334169</v>
      </c>
      <c r="CC221">
        <f t="shared" si="232"/>
        <v>-0.9533687261864543</v>
      </c>
      <c r="CD221">
        <f t="shared" si="232"/>
        <v>0.12019995665468741</v>
      </c>
      <c r="CE221">
        <f t="shared" si="232"/>
        <v>0.26218913262709975</v>
      </c>
      <c r="CF221">
        <f t="shared" si="232"/>
        <v>-1.846487975853961</v>
      </c>
      <c r="CG221">
        <f t="shared" si="232"/>
        <v>-0.33903916119015776</v>
      </c>
      <c r="CH221">
        <f t="shared" si="232"/>
        <v>0.6528216545120813</v>
      </c>
      <c r="CI221">
        <f t="shared" si="232"/>
        <v>0.24875248527678195</v>
      </c>
      <c r="CJ221">
        <f t="shared" si="232"/>
        <v>1.8830451153917238</v>
      </c>
      <c r="CK221">
        <f t="shared" si="232"/>
        <v>0.52985910770075861</v>
      </c>
      <c r="CL221">
        <f t="shared" si="232"/>
        <v>0.90576122602215037</v>
      </c>
      <c r="CM221">
        <f t="shared" si="232"/>
        <v>2.0947300072293729</v>
      </c>
      <c r="CN221">
        <f t="shared" si="232"/>
        <v>1.3857015801477246</v>
      </c>
      <c r="CO221">
        <f t="shared" si="232"/>
        <v>-0.58744944908539765</v>
      </c>
      <c r="CP221">
        <f t="shared" si="232"/>
        <v>-2.0464767658268102E-2</v>
      </c>
      <c r="CQ221">
        <f t="shared" si="232"/>
        <v>1.1319934856146574</v>
      </c>
      <c r="CR221">
        <f t="shared" si="232"/>
        <v>-1.3502585716196336E-2</v>
      </c>
      <c r="CS221">
        <f t="shared" si="232"/>
        <v>0.86545014710281976</v>
      </c>
      <c r="CT221">
        <f t="shared" si="232"/>
        <v>1.0774965630844235</v>
      </c>
      <c r="CU221">
        <f t="shared" si="232"/>
        <v>-0.52801169658778235</v>
      </c>
      <c r="CV221">
        <f t="shared" si="232"/>
        <v>0.58854084272752516</v>
      </c>
      <c r="CW221">
        <f t="shared" si="232"/>
        <v>-1.7559068510308862</v>
      </c>
      <c r="CX221">
        <f t="shared" si="232"/>
        <v>-0.17402953744749539</v>
      </c>
      <c r="CY221">
        <f t="shared" si="232"/>
        <v>-0.60095771914348006</v>
      </c>
      <c r="CZ221">
        <f t="shared" si="232"/>
        <v>1.2714781405520625</v>
      </c>
      <c r="DA221">
        <f t="shared" si="232"/>
        <v>-8.8048182078637183E-2</v>
      </c>
      <c r="DB221">
        <f t="shared" si="232"/>
        <v>1.7089178072637878</v>
      </c>
      <c r="DC221">
        <f t="shared" si="232"/>
        <v>-0.19316757970955223</v>
      </c>
      <c r="DD221">
        <f t="shared" si="232"/>
        <v>6.6487473304732703E-2</v>
      </c>
      <c r="DE221">
        <f t="shared" si="232"/>
        <v>-1.9070012058364227</v>
      </c>
      <c r="DF221">
        <f t="shared" si="232"/>
        <v>-0.92941945695201866</v>
      </c>
      <c r="DG221">
        <f t="shared" si="232"/>
        <v>-0.69545421865768731</v>
      </c>
      <c r="DH221">
        <f t="shared" si="232"/>
        <v>0.47937419367372058</v>
      </c>
      <c r="DI221">
        <f t="shared" si="232"/>
        <v>-0.94879851531004533</v>
      </c>
      <c r="DJ221">
        <f t="shared" si="232"/>
        <v>-0.97849351732293144</v>
      </c>
      <c r="DK221">
        <f t="shared" si="232"/>
        <v>-1.472699295845814E-2</v>
      </c>
      <c r="DL221">
        <f t="shared" si="232"/>
        <v>0.66537040765979327</v>
      </c>
      <c r="DM221">
        <f t="shared" si="232"/>
        <v>1.827470441639889</v>
      </c>
      <c r="DN221">
        <f t="shared" si="232"/>
        <v>-0.23229517864820082</v>
      </c>
      <c r="DO221">
        <f t="shared" si="232"/>
        <v>0.73367118602618575</v>
      </c>
      <c r="DP221">
        <f t="shared" si="232"/>
        <v>1.1450106285337824</v>
      </c>
      <c r="DQ221">
        <f t="shared" si="232"/>
        <v>0.32013872441893909</v>
      </c>
      <c r="DR221">
        <f t="shared" si="232"/>
        <v>-0.52590166887966916</v>
      </c>
      <c r="DS221">
        <f t="shared" si="232"/>
        <v>0.72339730650128331</v>
      </c>
      <c r="DT221">
        <f t="shared" si="232"/>
        <v>-1.0118833415617701</v>
      </c>
      <c r="DU221">
        <f t="shared" si="232"/>
        <v>-0.94401002570521086</v>
      </c>
      <c r="DV221">
        <f t="shared" si="232"/>
        <v>-0.94891902335803024</v>
      </c>
      <c r="DW221">
        <f t="shared" si="232"/>
        <v>-0.52511154535750393</v>
      </c>
      <c r="DX221">
        <f t="shared" si="232"/>
        <v>0.99066710390616208</v>
      </c>
      <c r="DY221">
        <f t="shared" si="232"/>
        <v>0.12258851711521856</v>
      </c>
      <c r="DZ221">
        <f t="shared" si="232"/>
        <v>0.13747921911999583</v>
      </c>
      <c r="EA221">
        <f t="shared" ref="EA221:GL222" si="233">+EA206</f>
        <v>0.20291963664931245</v>
      </c>
      <c r="EB221">
        <f t="shared" si="233"/>
        <v>6.4111418396350928E-2</v>
      </c>
      <c r="EC221">
        <f t="shared" si="233"/>
        <v>1.585481186339166</v>
      </c>
      <c r="ED221">
        <f t="shared" si="233"/>
        <v>0.84723751569981687</v>
      </c>
      <c r="EE221">
        <f t="shared" si="233"/>
        <v>0.79106257544481196</v>
      </c>
      <c r="EF221">
        <f t="shared" si="233"/>
        <v>0.70180135480768513</v>
      </c>
      <c r="EG221">
        <f t="shared" si="233"/>
        <v>0.31933382160787005</v>
      </c>
      <c r="EH221">
        <f t="shared" si="233"/>
        <v>0.62560957303503528</v>
      </c>
      <c r="EI221">
        <f t="shared" si="233"/>
        <v>-7.6228161560720764E-2</v>
      </c>
      <c r="EJ221">
        <f t="shared" si="233"/>
        <v>1.2776831681549083</v>
      </c>
      <c r="EK221">
        <f t="shared" si="233"/>
        <v>-1.59223418449983</v>
      </c>
      <c r="EL221">
        <f t="shared" si="233"/>
        <v>-6.0662159739877097E-2</v>
      </c>
      <c r="EM221">
        <f t="shared" si="233"/>
        <v>0.9584414328855928</v>
      </c>
      <c r="EN221">
        <f t="shared" si="233"/>
        <v>0.52642917580669746</v>
      </c>
      <c r="EO221">
        <f t="shared" si="233"/>
        <v>0.17309730537817813</v>
      </c>
      <c r="EP221">
        <f t="shared" si="233"/>
        <v>-1.1803490451711696</v>
      </c>
      <c r="EQ221">
        <f t="shared" si="233"/>
        <v>-0.3256195668654982</v>
      </c>
      <c r="ER221">
        <f t="shared" si="233"/>
        <v>-3.8220377973630093E-2</v>
      </c>
      <c r="ES221">
        <f t="shared" si="233"/>
        <v>-0.26614998205332085</v>
      </c>
      <c r="ET221">
        <f t="shared" si="233"/>
        <v>-0.28354747882985976</v>
      </c>
      <c r="EU221">
        <f t="shared" si="233"/>
        <v>2.15153704630211</v>
      </c>
      <c r="EV221">
        <f t="shared" si="233"/>
        <v>-0.44034322854713537</v>
      </c>
      <c r="EW221">
        <f t="shared" si="233"/>
        <v>-0.48564857024757657</v>
      </c>
      <c r="EX221">
        <f t="shared" si="233"/>
        <v>1.6875674191396683</v>
      </c>
      <c r="EY221">
        <f t="shared" si="233"/>
        <v>2.1704909158870578</v>
      </c>
      <c r="EZ221">
        <f t="shared" si="233"/>
        <v>-0.93959897640161216</v>
      </c>
      <c r="FA221">
        <f t="shared" si="233"/>
        <v>0.55699274525977671</v>
      </c>
      <c r="FB221">
        <f t="shared" si="233"/>
        <v>0.12960640560777392</v>
      </c>
      <c r="FC221">
        <f t="shared" si="233"/>
        <v>-1.0552093954174779</v>
      </c>
      <c r="FD221">
        <f t="shared" si="233"/>
        <v>-0.70975033850118052</v>
      </c>
      <c r="FE221">
        <f t="shared" si="233"/>
        <v>-0.43503973756742198</v>
      </c>
      <c r="FF221">
        <f t="shared" si="233"/>
        <v>0.15898081073828507</v>
      </c>
      <c r="FG221">
        <f t="shared" si="233"/>
        <v>-0.72737748268991709</v>
      </c>
      <c r="FH221">
        <f t="shared" si="233"/>
        <v>0.4868536507274257</v>
      </c>
      <c r="FI221">
        <f t="shared" si="233"/>
        <v>-9.9828412203351036E-3</v>
      </c>
      <c r="FJ221">
        <f t="shared" si="233"/>
        <v>-0.76774085755459964</v>
      </c>
      <c r="FK221">
        <f t="shared" si="233"/>
        <v>-1.2610757949005347</v>
      </c>
      <c r="FL221">
        <f t="shared" si="233"/>
        <v>1.3176304491935298</v>
      </c>
      <c r="FM221">
        <f t="shared" si="233"/>
        <v>-1.450073341402458</v>
      </c>
      <c r="FN221">
        <f t="shared" si="233"/>
        <v>-1.3728322301176377</v>
      </c>
      <c r="FO221">
        <f t="shared" si="233"/>
        <v>1.1321390047669411</v>
      </c>
      <c r="FP221">
        <f t="shared" si="233"/>
        <v>-0.40446138882543892</v>
      </c>
      <c r="FQ221">
        <f t="shared" si="233"/>
        <v>2.2410131350625306</v>
      </c>
      <c r="FR221">
        <f t="shared" si="233"/>
        <v>1.6286048776237294</v>
      </c>
      <c r="FS221">
        <f t="shared" si="233"/>
        <v>-0.86123009168659337</v>
      </c>
      <c r="FT221">
        <f t="shared" si="233"/>
        <v>-0.59118065109942108</v>
      </c>
      <c r="FU221">
        <f t="shared" si="233"/>
        <v>8.6129148257896304E-2</v>
      </c>
      <c r="FV221">
        <f t="shared" si="233"/>
        <v>0.9860536920314189</v>
      </c>
      <c r="FW221">
        <f t="shared" si="233"/>
        <v>-0.83709437603829429</v>
      </c>
      <c r="FX221">
        <f t="shared" si="233"/>
        <v>-0.11627207641140558</v>
      </c>
      <c r="FY221">
        <f t="shared" si="233"/>
        <v>-0.52801169658778235</v>
      </c>
      <c r="FZ221">
        <f t="shared" si="233"/>
        <v>-0.66393795350450091</v>
      </c>
      <c r="GA221">
        <f t="shared" si="233"/>
        <v>-1.3542239685193636</v>
      </c>
      <c r="GB221">
        <f t="shared" si="233"/>
        <v>1.9126855477225035</v>
      </c>
      <c r="GC221">
        <f t="shared" si="233"/>
        <v>1.6073636288638227</v>
      </c>
      <c r="GD221">
        <f t="shared" si="233"/>
        <v>-0.50068024393112864</v>
      </c>
      <c r="GE221">
        <f t="shared" si="233"/>
        <v>1.4359875422087498</v>
      </c>
      <c r="GF221">
        <f t="shared" si="233"/>
        <v>-0.40396344047621824</v>
      </c>
      <c r="GG221">
        <f t="shared" si="233"/>
        <v>0.44549096855917014</v>
      </c>
      <c r="GH221">
        <f t="shared" si="233"/>
        <v>1.4655688573839143</v>
      </c>
      <c r="GI221">
        <f t="shared" si="233"/>
        <v>0.51364395403652452</v>
      </c>
      <c r="GJ221">
        <f t="shared" si="233"/>
        <v>-1.1882161743415054</v>
      </c>
      <c r="GK221">
        <f t="shared" si="233"/>
        <v>0.23606844479218125</v>
      </c>
      <c r="GL221">
        <f t="shared" si="233"/>
        <v>0.71596332418266684</v>
      </c>
      <c r="GM221">
        <f t="shared" ref="GM221:IX222" si="234">+GM206</f>
        <v>-1.2169084584456868</v>
      </c>
      <c r="GN221">
        <f t="shared" si="234"/>
        <v>2.4133078113663942</v>
      </c>
      <c r="GO221">
        <f t="shared" si="234"/>
        <v>1.0687881513149478</v>
      </c>
      <c r="GP221">
        <f t="shared" si="234"/>
        <v>1.7863749235402793</v>
      </c>
      <c r="GQ221">
        <f t="shared" si="234"/>
        <v>-0.80293830251321197</v>
      </c>
      <c r="GR221">
        <f t="shared" si="234"/>
        <v>0.85283659245760646</v>
      </c>
      <c r="GS221">
        <f t="shared" si="234"/>
        <v>0.69127054302953184</v>
      </c>
      <c r="GT221">
        <f t="shared" si="234"/>
        <v>-2.9876900953240693E-2</v>
      </c>
      <c r="GU221">
        <f t="shared" si="234"/>
        <v>-0.51792540034512058</v>
      </c>
      <c r="GV221">
        <f t="shared" si="234"/>
        <v>-0.502154762216378</v>
      </c>
      <c r="GW221">
        <f t="shared" si="234"/>
        <v>0.29743205232080072</v>
      </c>
      <c r="GX221">
        <f t="shared" si="234"/>
        <v>-1.3223825590102933</v>
      </c>
      <c r="GY221">
        <f t="shared" si="234"/>
        <v>-0.63756260715308599</v>
      </c>
      <c r="GZ221">
        <f t="shared" si="234"/>
        <v>-0.97455085779074579</v>
      </c>
      <c r="HA221">
        <f t="shared" si="234"/>
        <v>0.74392346505192108</v>
      </c>
      <c r="HB221">
        <f t="shared" si="234"/>
        <v>0.39129645301727578</v>
      </c>
      <c r="HC221">
        <f t="shared" si="234"/>
        <v>0.59848503042303491</v>
      </c>
      <c r="HD221">
        <f t="shared" si="234"/>
        <v>-2.0879178919130936</v>
      </c>
      <c r="HE221">
        <f t="shared" si="234"/>
        <v>-0.37655581763829105</v>
      </c>
      <c r="HF221">
        <f t="shared" si="234"/>
        <v>2.0317747839726508</v>
      </c>
      <c r="HG221">
        <f t="shared" si="234"/>
        <v>-0.83308350440347567</v>
      </c>
      <c r="HH221">
        <f t="shared" si="234"/>
        <v>-1.3355156625038944</v>
      </c>
      <c r="HI221">
        <f t="shared" si="234"/>
        <v>-0.72628154157428071</v>
      </c>
      <c r="HJ221">
        <f t="shared" si="234"/>
        <v>0.82252313404751476</v>
      </c>
      <c r="HK221">
        <f t="shared" si="234"/>
        <v>0.3810760063061025</v>
      </c>
      <c r="HL221">
        <f t="shared" si="234"/>
        <v>-0.86834688772796653</v>
      </c>
      <c r="HM221">
        <f t="shared" si="234"/>
        <v>1.0973940334224608</v>
      </c>
      <c r="HN221">
        <f t="shared" si="234"/>
        <v>-2.5840199668891728</v>
      </c>
      <c r="HO221">
        <f t="shared" si="234"/>
        <v>5.0395101425237954E-2</v>
      </c>
      <c r="HP221">
        <f t="shared" si="234"/>
        <v>0.1350849743175786</v>
      </c>
      <c r="HQ221">
        <f t="shared" si="234"/>
        <v>-0.51748770601989236</v>
      </c>
      <c r="HR221">
        <f t="shared" si="234"/>
        <v>1.5430987332365476</v>
      </c>
      <c r="HS221">
        <f t="shared" si="234"/>
        <v>1.0380108506069519</v>
      </c>
      <c r="HT221">
        <f t="shared" si="234"/>
        <v>-0.29511397769965697</v>
      </c>
      <c r="HU221">
        <f t="shared" si="234"/>
        <v>-0.77443473855964839</v>
      </c>
      <c r="HV221">
        <f t="shared" si="234"/>
        <v>0.54001020544092171</v>
      </c>
      <c r="HW221">
        <f t="shared" si="234"/>
        <v>-0.32803995964059141</v>
      </c>
      <c r="HX221">
        <f t="shared" si="234"/>
        <v>0.17092361304094084</v>
      </c>
      <c r="HY221">
        <f t="shared" si="234"/>
        <v>-1.0480289347469807</v>
      </c>
      <c r="HZ221">
        <f t="shared" si="234"/>
        <v>-0.44059675019525457</v>
      </c>
      <c r="IA221">
        <f t="shared" si="234"/>
        <v>-0.77857293945271522</v>
      </c>
      <c r="IB221">
        <f t="shared" si="234"/>
        <v>-0.25183112484228332</v>
      </c>
      <c r="IC221">
        <f t="shared" si="234"/>
        <v>0.7338712748605758</v>
      </c>
      <c r="ID221">
        <f t="shared" si="234"/>
        <v>0.89852164819603786</v>
      </c>
      <c r="IE221">
        <f t="shared" si="234"/>
        <v>-0.69916268330416642</v>
      </c>
      <c r="IF221">
        <f t="shared" si="234"/>
        <v>0.74311628850409761</v>
      </c>
      <c r="IG221">
        <f t="shared" si="234"/>
        <v>3.7684912967961282E-2</v>
      </c>
      <c r="IH221">
        <f t="shared" si="234"/>
        <v>0.83905206338386051</v>
      </c>
      <c r="II221">
        <f t="shared" si="234"/>
        <v>-7.5538082455750555E-2</v>
      </c>
      <c r="IJ221">
        <f t="shared" si="234"/>
        <v>0.52353243518155068</v>
      </c>
      <c r="IK221">
        <f t="shared" si="234"/>
        <v>-0.62542312662117183</v>
      </c>
      <c r="IL221">
        <f t="shared" si="234"/>
        <v>1.6171861716429703</v>
      </c>
      <c r="IM221">
        <f t="shared" si="234"/>
        <v>0.62050048654782586</v>
      </c>
      <c r="IN221">
        <f t="shared" si="234"/>
        <v>0.33903916119015776</v>
      </c>
      <c r="IO221">
        <f t="shared" si="234"/>
        <v>-0.20291963664931245</v>
      </c>
      <c r="IP221">
        <f t="shared" si="234"/>
        <v>0.68139570430503227</v>
      </c>
      <c r="IQ221">
        <f t="shared" si="234"/>
        <v>-2.7694477466866374</v>
      </c>
      <c r="IR221">
        <f t="shared" si="234"/>
        <v>-0.2353613126615528</v>
      </c>
      <c r="IS221">
        <f t="shared" si="234"/>
        <v>-1.1429506230342668</v>
      </c>
      <c r="IT221">
        <f t="shared" si="234"/>
        <v>1.2217333278385922</v>
      </c>
      <c r="IU221">
        <f t="shared" si="234"/>
        <v>-8.259803507826291E-2</v>
      </c>
      <c r="IV221">
        <f t="shared" si="234"/>
        <v>-0.57233478401030879</v>
      </c>
      <c r="IW221">
        <f t="shared" si="234"/>
        <v>1.7424827092327178</v>
      </c>
      <c r="IX221">
        <f t="shared" si="234"/>
        <v>0.77423010225174949</v>
      </c>
      <c r="IY221">
        <f t="shared" ref="IY221:LJ222" si="235">+IY206</f>
        <v>1.1048268788727</v>
      </c>
      <c r="IZ221">
        <f t="shared" si="235"/>
        <v>1.766729837981984</v>
      </c>
      <c r="JA221">
        <f t="shared" si="235"/>
        <v>0.85879491962259635</v>
      </c>
      <c r="JB221">
        <f t="shared" si="235"/>
        <v>8.5053670773049816E-2</v>
      </c>
      <c r="JC221">
        <f t="shared" si="235"/>
        <v>-1.1254837772867177</v>
      </c>
      <c r="JD221">
        <f t="shared" si="235"/>
        <v>1.9605795387178659</v>
      </c>
      <c r="JE221">
        <f t="shared" si="235"/>
        <v>-0.65036374508053996</v>
      </c>
      <c r="JF221">
        <f t="shared" si="235"/>
        <v>1.2937675819557626</v>
      </c>
      <c r="JG221">
        <f t="shared" si="235"/>
        <v>1.0596249921945855</v>
      </c>
      <c r="JH221">
        <f t="shared" si="235"/>
        <v>-0.29431475923047401</v>
      </c>
      <c r="JI221">
        <f t="shared" si="235"/>
        <v>-0.53065150495967828</v>
      </c>
      <c r="JJ221">
        <f t="shared" si="235"/>
        <v>-0.1824230366764823</v>
      </c>
      <c r="JK221">
        <f t="shared" si="235"/>
        <v>0.32150865081348456</v>
      </c>
      <c r="JL221">
        <f t="shared" si="235"/>
        <v>-0.9942982615029905</v>
      </c>
      <c r="JM221">
        <f t="shared" si="235"/>
        <v>7.6918240665690973E-2</v>
      </c>
      <c r="JN221">
        <f t="shared" si="235"/>
        <v>-0.19425897335167974</v>
      </c>
      <c r="JO221">
        <f t="shared" si="235"/>
        <v>0.64998516791092698</v>
      </c>
      <c r="JP221">
        <f t="shared" si="235"/>
        <v>-0.93674998424830846</v>
      </c>
      <c r="JQ221">
        <f t="shared" si="235"/>
        <v>0.75567641033558175</v>
      </c>
      <c r="JR221">
        <f t="shared" si="235"/>
        <v>1.6093144949991256</v>
      </c>
      <c r="JS221">
        <f t="shared" si="235"/>
        <v>-0.34780214264173992</v>
      </c>
      <c r="JT221">
        <f t="shared" si="235"/>
        <v>-0.84013890955247916</v>
      </c>
      <c r="JU221">
        <f t="shared" si="235"/>
        <v>-0.59181843425903935</v>
      </c>
      <c r="JV221">
        <f t="shared" si="235"/>
        <v>-0.18545733837527223</v>
      </c>
      <c r="JW221">
        <f t="shared" si="235"/>
        <v>0.29183979677327443</v>
      </c>
      <c r="JX221">
        <f t="shared" si="235"/>
        <v>0.94353254098678008</v>
      </c>
      <c r="JY221">
        <f t="shared" si="235"/>
        <v>-0.43520799408724997</v>
      </c>
      <c r="JZ221">
        <f t="shared" si="235"/>
        <v>-1.3044405022810679</v>
      </c>
      <c r="KA221">
        <f t="shared" si="235"/>
        <v>0.43520799408724997</v>
      </c>
      <c r="KB221">
        <f t="shared" si="235"/>
        <v>0.52081304602324963</v>
      </c>
      <c r="KC221">
        <f t="shared" si="235"/>
        <v>0.24157884581654798</v>
      </c>
      <c r="KD221">
        <f t="shared" si="235"/>
        <v>1.2055966180923861</v>
      </c>
      <c r="KE221">
        <f t="shared" si="235"/>
        <v>-0.3735203790711239</v>
      </c>
      <c r="KF221">
        <f t="shared" si="235"/>
        <v>2.0402876543812454</v>
      </c>
      <c r="KG221">
        <f t="shared" si="235"/>
        <v>1.11588178697275</v>
      </c>
      <c r="KH221">
        <f t="shared" si="235"/>
        <v>1.553498805151321</v>
      </c>
      <c r="KI221">
        <f t="shared" si="235"/>
        <v>-0.48556216825090814</v>
      </c>
      <c r="KJ221">
        <f t="shared" si="235"/>
        <v>-0.1117291503760498</v>
      </c>
      <c r="KK221">
        <f t="shared" si="235"/>
        <v>0.32078332878882065</v>
      </c>
      <c r="KL221">
        <f t="shared" si="235"/>
        <v>-0.24386281438637525</v>
      </c>
      <c r="KM221">
        <f t="shared" si="235"/>
        <v>-0.73327100835740566</v>
      </c>
      <c r="KN221">
        <f t="shared" si="235"/>
        <v>-0.92295749709592201</v>
      </c>
      <c r="KO221">
        <f t="shared" si="235"/>
        <v>-1.329012775386218</v>
      </c>
      <c r="KP221">
        <f t="shared" si="235"/>
        <v>0.37795189200551249</v>
      </c>
      <c r="KQ221">
        <f t="shared" si="235"/>
        <v>-0.895661287358962</v>
      </c>
      <c r="KR221">
        <f t="shared" si="235"/>
        <v>-1.6338117347913794</v>
      </c>
      <c r="KS221">
        <f t="shared" si="235"/>
        <v>-1.1977226677117869</v>
      </c>
      <c r="KT221">
        <f t="shared" si="235"/>
        <v>0.18491277842258569</v>
      </c>
      <c r="KU221">
        <f t="shared" si="235"/>
        <v>0.33207925298484042</v>
      </c>
      <c r="KV221">
        <f t="shared" si="235"/>
        <v>-0.59473677538335323</v>
      </c>
      <c r="KW221">
        <f t="shared" si="235"/>
        <v>0.38717075767635833</v>
      </c>
      <c r="KX221">
        <f t="shared" si="235"/>
        <v>-0.95059931481955573</v>
      </c>
      <c r="KY221">
        <f t="shared" si="235"/>
        <v>-1.5235218597808853</v>
      </c>
      <c r="KZ221">
        <f t="shared" si="235"/>
        <v>-1.6163357940968126</v>
      </c>
      <c r="LA221">
        <f t="shared" si="235"/>
        <v>-1.2218947631481569</v>
      </c>
      <c r="LB221">
        <f t="shared" si="235"/>
        <v>1.8662012735148892</v>
      </c>
      <c r="LC221">
        <f t="shared" si="235"/>
        <v>1.2419923223205842</v>
      </c>
      <c r="LD221">
        <f t="shared" si="235"/>
        <v>-0.12359123502392322</v>
      </c>
      <c r="LE221">
        <f t="shared" si="235"/>
        <v>-0.30071191758906934</v>
      </c>
      <c r="LF221">
        <f t="shared" si="235"/>
        <v>0.11796601029345766</v>
      </c>
      <c r="LG221">
        <f t="shared" si="235"/>
        <v>9.0506091510178521E-2</v>
      </c>
      <c r="LH221">
        <f t="shared" si="235"/>
        <v>1.0252483662043232</v>
      </c>
      <c r="LI221">
        <f t="shared" si="235"/>
        <v>0.75080038186570164</v>
      </c>
      <c r="LJ221">
        <f t="shared" si="235"/>
        <v>0.69964926296961494</v>
      </c>
      <c r="LK221">
        <f t="shared" ref="LK221:NV222" si="236">+LK206</f>
        <v>-0.53559006119030528</v>
      </c>
      <c r="LL221">
        <f t="shared" si="236"/>
        <v>1.0335634215152822</v>
      </c>
      <c r="LM221">
        <f t="shared" si="236"/>
        <v>0.50649873628572095</v>
      </c>
      <c r="LN221">
        <f t="shared" si="236"/>
        <v>0.91910123956040479</v>
      </c>
      <c r="LO221">
        <f t="shared" si="236"/>
        <v>-1.8893842934630811</v>
      </c>
      <c r="LP221">
        <f t="shared" si="236"/>
        <v>-1.301580141443992</v>
      </c>
      <c r="LQ221">
        <f t="shared" si="236"/>
        <v>-0.46185505198081955</v>
      </c>
      <c r="LR221">
        <f t="shared" si="236"/>
        <v>1.5478963177883998</v>
      </c>
      <c r="LS221">
        <f t="shared" si="236"/>
        <v>-1.0522762750042602</v>
      </c>
      <c r="LT221">
        <f t="shared" si="236"/>
        <v>1.0682470019673929</v>
      </c>
      <c r="LU221">
        <f t="shared" si="236"/>
        <v>-1.4830311556579545</v>
      </c>
      <c r="LV221">
        <f t="shared" si="236"/>
        <v>0.25009398996189702</v>
      </c>
      <c r="LW221">
        <f t="shared" si="236"/>
        <v>1.9203707779524848</v>
      </c>
      <c r="LX221">
        <f t="shared" si="236"/>
        <v>0.91875108410022222</v>
      </c>
      <c r="LY221">
        <f t="shared" si="236"/>
        <v>-1.2930604498251341</v>
      </c>
      <c r="LZ221">
        <f t="shared" si="236"/>
        <v>-0.81802454587887041</v>
      </c>
      <c r="MA221">
        <f t="shared" si="236"/>
        <v>-2.7356509235687554</v>
      </c>
      <c r="MB221">
        <f t="shared" si="236"/>
        <v>2.5043118512257934</v>
      </c>
      <c r="MC221">
        <f t="shared" si="236"/>
        <v>0.50641119742067531</v>
      </c>
      <c r="MD221">
        <f t="shared" si="236"/>
        <v>-0.76558649197977502</v>
      </c>
      <c r="ME221">
        <f t="shared" si="236"/>
        <v>-1.4028910300112329</v>
      </c>
      <c r="MF221">
        <f t="shared" si="236"/>
        <v>-1.2493046597228386</v>
      </c>
      <c r="MG221">
        <f t="shared" si="236"/>
        <v>0.6983805178606417</v>
      </c>
      <c r="MH221">
        <f t="shared" si="236"/>
        <v>-0.15689010979258455</v>
      </c>
      <c r="MI221">
        <f t="shared" si="236"/>
        <v>-1.9321032596053556</v>
      </c>
      <c r="MJ221">
        <f t="shared" si="236"/>
        <v>-0.17333036339550745</v>
      </c>
      <c r="MK221">
        <f t="shared" si="236"/>
        <v>-0.80378413258586079</v>
      </c>
      <c r="ML221">
        <f t="shared" si="236"/>
        <v>0.17418415154679678</v>
      </c>
      <c r="MM221">
        <f t="shared" si="236"/>
        <v>0.71942849899642169</v>
      </c>
      <c r="MN221">
        <f t="shared" si="236"/>
        <v>-0.16681042325217277</v>
      </c>
      <c r="MO221">
        <f t="shared" si="236"/>
        <v>0.22193262338987552</v>
      </c>
      <c r="MP221">
        <f t="shared" si="236"/>
        <v>0.86245108832372352</v>
      </c>
      <c r="MQ221">
        <f t="shared" si="236"/>
        <v>-0.12413011063472368</v>
      </c>
      <c r="MR221">
        <f t="shared" si="236"/>
        <v>-1.0850453691091388</v>
      </c>
      <c r="MS221">
        <f t="shared" si="236"/>
        <v>0.25175154405587818</v>
      </c>
      <c r="MT221">
        <f t="shared" si="236"/>
        <v>-4.7025423555169255E-2</v>
      </c>
      <c r="MU221">
        <f t="shared" si="236"/>
        <v>0.43033651309087873</v>
      </c>
      <c r="MV221">
        <f t="shared" si="236"/>
        <v>0.36238702705304604</v>
      </c>
      <c r="MW221">
        <f t="shared" si="236"/>
        <v>1.629759935894981</v>
      </c>
      <c r="MX221">
        <f t="shared" si="236"/>
        <v>4.9017216952051967E-2</v>
      </c>
      <c r="MY221">
        <f t="shared" si="236"/>
        <v>-0.91700258053606376</v>
      </c>
      <c r="MZ221">
        <f t="shared" si="236"/>
        <v>0.39543010643683374</v>
      </c>
      <c r="NA221">
        <f t="shared" si="236"/>
        <v>-0.92061782197561115</v>
      </c>
      <c r="NB221">
        <f t="shared" si="236"/>
        <v>0.88746446635923348</v>
      </c>
      <c r="NC221">
        <f t="shared" si="236"/>
        <v>-0.46108993956295308</v>
      </c>
      <c r="ND221">
        <f t="shared" si="236"/>
        <v>4.0927261579781771E-3</v>
      </c>
      <c r="NE221">
        <f t="shared" si="236"/>
        <v>0.98518285085447133</v>
      </c>
      <c r="NF221">
        <f t="shared" si="236"/>
        <v>-0.89451987150823697</v>
      </c>
      <c r="NG221">
        <f t="shared" si="236"/>
        <v>2.980073077196721E-2</v>
      </c>
      <c r="NH221">
        <f t="shared" si="236"/>
        <v>-6.5874701249413192E-2</v>
      </c>
      <c r="NI221">
        <f t="shared" si="236"/>
        <v>0.63250809034798294</v>
      </c>
      <c r="NJ221">
        <f t="shared" si="236"/>
        <v>-1.2453074305085465</v>
      </c>
      <c r="NK221">
        <f t="shared" si="236"/>
        <v>1.5809246178832836</v>
      </c>
      <c r="NL221">
        <f t="shared" si="236"/>
        <v>1.4779971024836414</v>
      </c>
      <c r="NM221">
        <f t="shared" si="236"/>
        <v>0.21292521523719188</v>
      </c>
      <c r="NN221">
        <f t="shared" si="236"/>
        <v>0.82951714830414858</v>
      </c>
      <c r="NO221">
        <f t="shared" si="236"/>
        <v>2.2326094040181488</v>
      </c>
      <c r="NP221">
        <f t="shared" si="236"/>
        <v>-1.4171564544085413</v>
      </c>
      <c r="NQ221">
        <f t="shared" si="236"/>
        <v>0.784593794378452</v>
      </c>
      <c r="NR221">
        <f t="shared" si="236"/>
        <v>1.2609052646439523</v>
      </c>
      <c r="NS221">
        <f t="shared" si="236"/>
        <v>-0.44811145016865339</v>
      </c>
      <c r="NT221">
        <f t="shared" si="236"/>
        <v>0.90991989054600708</v>
      </c>
      <c r="NU221">
        <f t="shared" si="236"/>
        <v>0.42137344280490652</v>
      </c>
      <c r="NV221">
        <f t="shared" si="236"/>
        <v>-0.39807787288737018</v>
      </c>
      <c r="NW221">
        <f t="shared" ref="NW221:QH222" si="237">+NW206</f>
        <v>-0.36083520171814598</v>
      </c>
      <c r="NX221">
        <f t="shared" si="237"/>
        <v>0.18164541870646644</v>
      </c>
      <c r="NY221">
        <f t="shared" si="237"/>
        <v>1.4955548977013677</v>
      </c>
      <c r="NZ221">
        <f t="shared" si="237"/>
        <v>0.3341813226143131</v>
      </c>
      <c r="OA221">
        <f t="shared" si="237"/>
        <v>1.2539908311737236</v>
      </c>
      <c r="OB221">
        <f t="shared" si="237"/>
        <v>-2.5208919396391138E-2</v>
      </c>
      <c r="OC221">
        <f t="shared" si="237"/>
        <v>0.3526827185851289</v>
      </c>
      <c r="OD221">
        <f t="shared" si="237"/>
        <v>-1.5373370843008161</v>
      </c>
      <c r="OE221">
        <f t="shared" si="237"/>
        <v>0.50423977882019244</v>
      </c>
      <c r="OF221">
        <f t="shared" si="237"/>
        <v>1.6991180018521845</v>
      </c>
      <c r="OG221">
        <f t="shared" si="237"/>
        <v>-0.24985752133943606</v>
      </c>
      <c r="OH221">
        <f t="shared" si="237"/>
        <v>-0.75364368967711926</v>
      </c>
      <c r="OI221">
        <f t="shared" si="237"/>
        <v>1.036964931699913</v>
      </c>
      <c r="OJ221">
        <f t="shared" si="237"/>
        <v>0.77950517152203247</v>
      </c>
      <c r="OK221">
        <f t="shared" si="237"/>
        <v>-0.75364368967711926</v>
      </c>
      <c r="OL221">
        <f t="shared" si="237"/>
        <v>-0.5868128027941566</v>
      </c>
      <c r="OM221">
        <f t="shared" si="237"/>
        <v>0.22310928216029424</v>
      </c>
      <c r="ON221">
        <f t="shared" si="237"/>
        <v>-2.1051346266176552</v>
      </c>
      <c r="OO221">
        <f t="shared" si="237"/>
        <v>0.36492110666586086</v>
      </c>
      <c r="OP221">
        <f t="shared" si="237"/>
        <v>-0.71329850470647216</v>
      </c>
      <c r="OQ221">
        <f t="shared" si="237"/>
        <v>-9.350287655252032E-2</v>
      </c>
      <c r="OR221">
        <f t="shared" si="237"/>
        <v>0.68797135099885054</v>
      </c>
      <c r="OS221">
        <f t="shared" si="237"/>
        <v>-2.5361259758938104E-2</v>
      </c>
      <c r="OT221">
        <f t="shared" si="237"/>
        <v>1.3795352060697041</v>
      </c>
      <c r="OU221">
        <f t="shared" si="237"/>
        <v>6.6794427766581066E-2</v>
      </c>
      <c r="OV221">
        <f t="shared" si="237"/>
        <v>1.0710937203839421</v>
      </c>
      <c r="OW221">
        <f t="shared" si="237"/>
        <v>-1.3005092114326544</v>
      </c>
      <c r="OX221">
        <f t="shared" si="237"/>
        <v>0.43529212234716397</v>
      </c>
      <c r="OY221">
        <f t="shared" si="237"/>
        <v>-4.7102730604819953E-2</v>
      </c>
      <c r="OZ221">
        <f t="shared" si="237"/>
        <v>-2.0845436665695161</v>
      </c>
      <c r="PA221">
        <f t="shared" si="237"/>
        <v>-1.009079824143555</v>
      </c>
      <c r="PB221">
        <f t="shared" si="237"/>
        <v>0.24914697860367596</v>
      </c>
      <c r="PC221">
        <f t="shared" si="237"/>
        <v>-0.40114400690072216</v>
      </c>
      <c r="PD221">
        <f t="shared" si="237"/>
        <v>-1.8985883798450232</v>
      </c>
      <c r="PE221">
        <f t="shared" si="237"/>
        <v>-1.4575562090612948</v>
      </c>
      <c r="PF221">
        <f t="shared" si="237"/>
        <v>-0.28904651117045432</v>
      </c>
      <c r="PG221">
        <f t="shared" si="237"/>
        <v>0.43016825657105073</v>
      </c>
      <c r="PH221">
        <f t="shared" si="237"/>
        <v>0.51845063353539445</v>
      </c>
      <c r="PI221">
        <f t="shared" si="237"/>
        <v>-1.6018202586565167</v>
      </c>
      <c r="PJ221">
        <f t="shared" si="237"/>
        <v>-0.27853388928633649</v>
      </c>
      <c r="PK221">
        <f t="shared" si="237"/>
        <v>0.95144287115545012</v>
      </c>
      <c r="PL221">
        <f t="shared" si="237"/>
        <v>-0.5065862751507666</v>
      </c>
      <c r="PM221">
        <f t="shared" si="237"/>
        <v>0.6719710654579103</v>
      </c>
      <c r="PN221">
        <f t="shared" si="237"/>
        <v>-0.91304855232010596</v>
      </c>
      <c r="PO221">
        <f t="shared" si="237"/>
        <v>-0.11927568266401067</v>
      </c>
      <c r="PP221">
        <f t="shared" si="237"/>
        <v>-2.4364635464735329</v>
      </c>
      <c r="PQ221">
        <f t="shared" si="237"/>
        <v>0.47783032641746104</v>
      </c>
      <c r="PR221">
        <f t="shared" si="237"/>
        <v>-0.98954387794947252</v>
      </c>
      <c r="PS221">
        <f t="shared" si="237"/>
        <v>-0.13724729797104374</v>
      </c>
      <c r="PT221">
        <f t="shared" si="237"/>
        <v>-1.3797352949040942</v>
      </c>
      <c r="PU221">
        <f t="shared" si="237"/>
        <v>-0.50623839342733845</v>
      </c>
      <c r="PV221">
        <f t="shared" si="237"/>
        <v>-0.16231297195190564</v>
      </c>
      <c r="PW221">
        <f t="shared" si="237"/>
        <v>0.61744231061311439</v>
      </c>
      <c r="PX221">
        <f t="shared" si="237"/>
        <v>-9.6038093033712357E-2</v>
      </c>
      <c r="PY221">
        <f t="shared" si="237"/>
        <v>1.306234480580315</v>
      </c>
      <c r="PZ221">
        <f t="shared" si="237"/>
        <v>0.18374521459918469</v>
      </c>
      <c r="QA221">
        <f t="shared" si="237"/>
        <v>-0.92143636720720679</v>
      </c>
      <c r="QB221">
        <f t="shared" si="237"/>
        <v>-0.27241640054853633</v>
      </c>
      <c r="QC221">
        <f t="shared" si="237"/>
        <v>-0.92448090072139166</v>
      </c>
      <c r="QD221">
        <f t="shared" si="237"/>
        <v>-0.17301999832852744</v>
      </c>
      <c r="QE221">
        <f t="shared" si="237"/>
        <v>0.71873500928631984</v>
      </c>
      <c r="QF221">
        <f t="shared" si="237"/>
        <v>0.54435076890513301</v>
      </c>
      <c r="QG221">
        <f t="shared" si="237"/>
        <v>0.6909795047249645</v>
      </c>
      <c r="QH221">
        <f t="shared" si="237"/>
        <v>0.50484686653362587</v>
      </c>
      <c r="QI221">
        <f t="shared" ref="QI221:SG222" si="238">+QI206</f>
        <v>2.3754864741931669E-2</v>
      </c>
      <c r="QJ221">
        <f t="shared" si="238"/>
        <v>0.11457700566097628</v>
      </c>
      <c r="QK221">
        <f t="shared" si="238"/>
        <v>-0.17768115867511369</v>
      </c>
      <c r="QL221">
        <f t="shared" si="238"/>
        <v>-0.61217519942147192</v>
      </c>
      <c r="QM221">
        <f t="shared" si="238"/>
        <v>-0.79473011282971129</v>
      </c>
      <c r="QN221">
        <f t="shared" si="238"/>
        <v>2.0053721527801827</v>
      </c>
      <c r="QO221">
        <f t="shared" si="238"/>
        <v>-0.26805196284840349</v>
      </c>
      <c r="QP221">
        <f t="shared" si="238"/>
        <v>-0.7261826340254629</v>
      </c>
      <c r="QQ221">
        <f t="shared" si="238"/>
        <v>3.1866420613368973E-2</v>
      </c>
      <c r="QR221">
        <f t="shared" si="238"/>
        <v>-0.23551820049760863</v>
      </c>
      <c r="QS221">
        <f t="shared" si="238"/>
        <v>-0.626912424195325</v>
      </c>
      <c r="QT221">
        <f t="shared" si="238"/>
        <v>-0.18366790754953399</v>
      </c>
      <c r="QU221">
        <f t="shared" si="238"/>
        <v>-0.50276298679818865</v>
      </c>
      <c r="QV221">
        <f t="shared" si="238"/>
        <v>-0.9205018614011351</v>
      </c>
      <c r="QW221">
        <f t="shared" si="238"/>
        <v>-0.97319798442185856</v>
      </c>
      <c r="QX221">
        <f t="shared" si="238"/>
        <v>-0.21629148250212893</v>
      </c>
      <c r="QY221">
        <f t="shared" si="238"/>
        <v>-1.4209217624738812</v>
      </c>
      <c r="QZ221">
        <f t="shared" si="238"/>
        <v>-0.56271915127581451</v>
      </c>
      <c r="RA221">
        <f t="shared" si="238"/>
        <v>0.39708424992568325</v>
      </c>
      <c r="RB221">
        <f t="shared" si="238"/>
        <v>1.4426723282667808</v>
      </c>
      <c r="RC221">
        <f t="shared" si="238"/>
        <v>-1.1621227713476401</v>
      </c>
      <c r="RD221">
        <f t="shared" si="238"/>
        <v>0.2353613126615528</v>
      </c>
      <c r="RE221">
        <f t="shared" si="238"/>
        <v>0.80146037362283096</v>
      </c>
      <c r="RF221">
        <f t="shared" si="238"/>
        <v>-0.12629016055143438</v>
      </c>
      <c r="RG221">
        <f t="shared" si="238"/>
        <v>-0.65187578002223745</v>
      </c>
      <c r="RH221">
        <f t="shared" si="238"/>
        <v>-9.7959400591207668E-2</v>
      </c>
      <c r="RI221">
        <f t="shared" si="238"/>
        <v>-1.3710678103961982</v>
      </c>
      <c r="RJ221">
        <f t="shared" si="238"/>
        <v>-1.0907137948379386</v>
      </c>
      <c r="RK221">
        <f t="shared" si="238"/>
        <v>2.4904875317588449</v>
      </c>
      <c r="RL221">
        <f t="shared" si="238"/>
        <v>-0.79640813055448234</v>
      </c>
      <c r="RM221">
        <f t="shared" si="238"/>
        <v>0.46330342229339294</v>
      </c>
      <c r="RN221">
        <f t="shared" si="238"/>
        <v>0.42371539166197181</v>
      </c>
      <c r="RO221">
        <f t="shared" si="238"/>
        <v>0.64366759033873677</v>
      </c>
      <c r="RP221">
        <f t="shared" si="238"/>
        <v>-0.48177867029153276</v>
      </c>
      <c r="RQ221">
        <f t="shared" si="238"/>
        <v>-0.13763383321929723</v>
      </c>
      <c r="RR221">
        <f t="shared" si="238"/>
        <v>-0.80093514043255709</v>
      </c>
      <c r="RS221">
        <f t="shared" si="238"/>
        <v>-1.647331373533234</v>
      </c>
      <c r="RT221">
        <f t="shared" si="238"/>
        <v>0.51626329877763055</v>
      </c>
      <c r="RU221">
        <f t="shared" si="238"/>
        <v>-0.29551301850005984</v>
      </c>
      <c r="RV221">
        <f t="shared" si="238"/>
        <v>-0.74281388151575811</v>
      </c>
      <c r="RW221">
        <f t="shared" si="238"/>
        <v>-0.12960640560777392</v>
      </c>
      <c r="RX221">
        <f t="shared" si="238"/>
        <v>-1.20528056868352</v>
      </c>
      <c r="RY221">
        <f t="shared" si="238"/>
        <v>-1.9716753740794957</v>
      </c>
      <c r="RZ221">
        <f t="shared" si="238"/>
        <v>-1.1722522685886361</v>
      </c>
      <c r="SA221">
        <f t="shared" si="238"/>
        <v>1.1478141459519975</v>
      </c>
      <c r="SB221">
        <f t="shared" si="238"/>
        <v>1.6781086742412299</v>
      </c>
      <c r="SC221">
        <f t="shared" si="238"/>
        <v>-1.0149506124434993</v>
      </c>
      <c r="SD221">
        <f t="shared" si="238"/>
        <v>6.4648020270396955E-2</v>
      </c>
      <c r="SE221">
        <f t="shared" si="238"/>
        <v>-0.64122218645934481</v>
      </c>
      <c r="SF221">
        <f t="shared" si="238"/>
        <v>-0.26020984478236642</v>
      </c>
      <c r="SG221">
        <f t="shared" si="238"/>
        <v>0.36811115933232941</v>
      </c>
    </row>
    <row r="222" spans="1:501">
      <c r="A222" t="s">
        <v>552</v>
      </c>
      <c r="B222">
        <f>+B207</f>
        <v>1.4633360478910618</v>
      </c>
      <c r="C222">
        <f t="shared" si="231"/>
        <v>-0.91490619524847716</v>
      </c>
      <c r="D222">
        <f t="shared" si="231"/>
        <v>-1.1032807378796861</v>
      </c>
      <c r="E222">
        <f t="shared" si="231"/>
        <v>-0.6784080142097082</v>
      </c>
      <c r="F222">
        <f t="shared" si="231"/>
        <v>-0.98344571597408503</v>
      </c>
      <c r="G222">
        <f t="shared" si="231"/>
        <v>-1.7145430319942534</v>
      </c>
      <c r="H222">
        <f t="shared" si="231"/>
        <v>-0.9805944500840269</v>
      </c>
      <c r="I222">
        <f t="shared" si="231"/>
        <v>-1.4573333828593604</v>
      </c>
      <c r="J222">
        <f t="shared" si="231"/>
        <v>0.16254489310085773</v>
      </c>
      <c r="K222">
        <f t="shared" si="231"/>
        <v>0.39725023270875681</v>
      </c>
      <c r="L222">
        <f t="shared" si="231"/>
        <v>-0.59400690588518046</v>
      </c>
      <c r="M222">
        <f t="shared" si="231"/>
        <v>-0.30992850952316076</v>
      </c>
      <c r="N222">
        <f t="shared" si="231"/>
        <v>-3.0705996323376894</v>
      </c>
      <c r="O222">
        <f t="shared" si="231"/>
        <v>-0.90968796939705499</v>
      </c>
      <c r="P222">
        <f t="shared" si="231"/>
        <v>-1.4727720554219559</v>
      </c>
      <c r="Q222">
        <f t="shared" si="231"/>
        <v>-5.9972080634906888E-2</v>
      </c>
      <c r="R222">
        <f t="shared" si="231"/>
        <v>0.48152060116990469</v>
      </c>
      <c r="S222">
        <f t="shared" si="231"/>
        <v>-0.91270067059667781</v>
      </c>
      <c r="T222">
        <f t="shared" si="231"/>
        <v>-0.39725023270875681</v>
      </c>
      <c r="U222">
        <f t="shared" si="231"/>
        <v>0.90622279458330013</v>
      </c>
      <c r="V222">
        <f t="shared" si="231"/>
        <v>0.67014980231761001</v>
      </c>
      <c r="W222">
        <f t="shared" si="231"/>
        <v>0.40371560316998512</v>
      </c>
      <c r="X222">
        <f t="shared" si="231"/>
        <v>0.26710040401667356</v>
      </c>
      <c r="Y222">
        <f t="shared" si="231"/>
        <v>1.055609573086258</v>
      </c>
      <c r="Z222">
        <f t="shared" si="231"/>
        <v>1.1157385415572207</v>
      </c>
      <c r="AA222">
        <f t="shared" si="231"/>
        <v>-0.65007952798623592</v>
      </c>
      <c r="AB222">
        <f t="shared" si="231"/>
        <v>0.87775333668105304</v>
      </c>
      <c r="AC222">
        <f t="shared" si="231"/>
        <v>0.44405624066712335</v>
      </c>
      <c r="AD222">
        <f t="shared" si="231"/>
        <v>-8.9968352767755277E-2</v>
      </c>
      <c r="AE222">
        <f t="shared" si="231"/>
        <v>2.8882141123176552E-2</v>
      </c>
      <c r="AF222">
        <f t="shared" si="231"/>
        <v>-0.98133796200272627</v>
      </c>
      <c r="AG222">
        <f t="shared" si="231"/>
        <v>0.13083990779705346</v>
      </c>
      <c r="AH222">
        <f t="shared" si="231"/>
        <v>5.1774122766801156E-2</v>
      </c>
      <c r="AI222">
        <f t="shared" si="231"/>
        <v>2.031129042734392E-2</v>
      </c>
      <c r="AJ222">
        <f t="shared" si="231"/>
        <v>-0.79735400504432619</v>
      </c>
      <c r="AK222">
        <f t="shared" si="231"/>
        <v>-1.1234692465222906</v>
      </c>
      <c r="AL222">
        <f t="shared" si="231"/>
        <v>9.5192262961063534E-2</v>
      </c>
      <c r="AM222">
        <f t="shared" si="231"/>
        <v>1.5326168067986146</v>
      </c>
      <c r="AN222">
        <f t="shared" si="231"/>
        <v>-1.6859803508850746</v>
      </c>
      <c r="AO222">
        <f t="shared" si="231"/>
        <v>-0.55297732615144923</v>
      </c>
      <c r="AP222">
        <f t="shared" si="231"/>
        <v>0.42798774302355014</v>
      </c>
      <c r="AQ222">
        <f t="shared" si="231"/>
        <v>1.1986639947281219</v>
      </c>
      <c r="AR222">
        <f t="shared" si="231"/>
        <v>1.1010342859663069</v>
      </c>
      <c r="AS222">
        <f t="shared" si="231"/>
        <v>-0.10203393685515039</v>
      </c>
      <c r="AT222">
        <f t="shared" si="231"/>
        <v>9.7268184617860243E-2</v>
      </c>
      <c r="AU222">
        <f t="shared" si="231"/>
        <v>-0.5410720405052416</v>
      </c>
      <c r="AV222">
        <f t="shared" si="231"/>
        <v>0.56873432185966522</v>
      </c>
      <c r="AW222">
        <f t="shared" si="231"/>
        <v>-8.2443420978961512E-2</v>
      </c>
      <c r="AX222">
        <f t="shared" si="231"/>
        <v>1.0336952982470393</v>
      </c>
      <c r="AY222">
        <f t="shared" si="231"/>
        <v>8.2241058407817036E-3</v>
      </c>
      <c r="AZ222">
        <f t="shared" si="231"/>
        <v>0.41477733248029836</v>
      </c>
      <c r="BA222">
        <f t="shared" si="231"/>
        <v>0.27734131435863674</v>
      </c>
      <c r="BB222">
        <f t="shared" si="231"/>
        <v>-0.88859906099969521</v>
      </c>
      <c r="BC222">
        <f t="shared" si="231"/>
        <v>0.69214593167998828</v>
      </c>
      <c r="BD222">
        <f t="shared" si="231"/>
        <v>-0.94508550319005735</v>
      </c>
      <c r="BE222">
        <f t="shared" si="231"/>
        <v>-1.3744033822149504</v>
      </c>
      <c r="BF222">
        <f t="shared" si="231"/>
        <v>-0.92330992629285902</v>
      </c>
      <c r="BG222">
        <f t="shared" si="231"/>
        <v>-1.2844611774198711</v>
      </c>
      <c r="BH222">
        <f t="shared" si="231"/>
        <v>-2.0122752175666392</v>
      </c>
      <c r="BI222">
        <f t="shared" si="231"/>
        <v>-0.10757275958894752</v>
      </c>
      <c r="BJ222">
        <f t="shared" si="231"/>
        <v>-0.11904376151505858</v>
      </c>
      <c r="BK222">
        <f t="shared" si="231"/>
        <v>0.19464891920506489</v>
      </c>
      <c r="BL222">
        <f t="shared" si="231"/>
        <v>-9.7113570518558845E-2</v>
      </c>
      <c r="BM222">
        <f t="shared" si="231"/>
        <v>-0.52915538617526181</v>
      </c>
      <c r="BN222">
        <f t="shared" si="231"/>
        <v>-5.6523958846810274E-2</v>
      </c>
      <c r="BO222">
        <f t="shared" si="232"/>
        <v>-1.2228633750055451</v>
      </c>
      <c r="BP222">
        <f t="shared" si="232"/>
        <v>1.7605725588509813</v>
      </c>
      <c r="BQ222">
        <f t="shared" si="232"/>
        <v>0.4367223027657019</v>
      </c>
      <c r="BR222">
        <f t="shared" si="232"/>
        <v>0.7608787200297229</v>
      </c>
      <c r="BS222">
        <f t="shared" si="232"/>
        <v>2.4147084332071245</v>
      </c>
      <c r="BT222">
        <f t="shared" si="232"/>
        <v>-0.5288029569783248</v>
      </c>
      <c r="BU222">
        <f t="shared" si="232"/>
        <v>0.23638335733267013</v>
      </c>
      <c r="BV222">
        <f t="shared" si="232"/>
        <v>0.19948402041336522</v>
      </c>
      <c r="BW222">
        <f t="shared" si="232"/>
        <v>-0.29767193154839333</v>
      </c>
      <c r="BX222">
        <f t="shared" si="232"/>
        <v>-0.60407614910218399</v>
      </c>
      <c r="BY222">
        <f t="shared" si="232"/>
        <v>-0.88984961621463299</v>
      </c>
      <c r="BZ222">
        <f t="shared" si="232"/>
        <v>-0.20198285710648634</v>
      </c>
      <c r="CA222">
        <f t="shared" si="232"/>
        <v>0.61309719967539422</v>
      </c>
      <c r="CB222">
        <f t="shared" si="232"/>
        <v>0.93793687483412214</v>
      </c>
      <c r="CC222">
        <f t="shared" si="232"/>
        <v>0.21636992642015684</v>
      </c>
      <c r="CD222">
        <f t="shared" si="232"/>
        <v>0.60968659454374574</v>
      </c>
      <c r="CE222">
        <f t="shared" si="232"/>
        <v>8.453753252979368E-3</v>
      </c>
      <c r="CF222">
        <f t="shared" si="232"/>
        <v>1.0530766303418204</v>
      </c>
      <c r="CG222">
        <f t="shared" si="232"/>
        <v>-0.4017238097731024</v>
      </c>
      <c r="CH222">
        <f t="shared" si="232"/>
        <v>1.5188970792223699</v>
      </c>
      <c r="CI222">
        <f t="shared" si="232"/>
        <v>-0.98555574368219823</v>
      </c>
      <c r="CJ222">
        <f t="shared" si="232"/>
        <v>-2.4137989385053515E-2</v>
      </c>
      <c r="CK222">
        <f t="shared" si="232"/>
        <v>-0.13292378753249068</v>
      </c>
      <c r="CL222">
        <f t="shared" si="232"/>
        <v>-1.156431608251296</v>
      </c>
      <c r="CM222">
        <f t="shared" si="232"/>
        <v>0.69574753069900908</v>
      </c>
      <c r="CN222">
        <f t="shared" si="232"/>
        <v>-1.0787289284053259</v>
      </c>
      <c r="CO222">
        <f t="shared" si="232"/>
        <v>0.25783720047911629</v>
      </c>
      <c r="CP222">
        <f t="shared" si="232"/>
        <v>0.72648163040867075</v>
      </c>
      <c r="CQ222">
        <f t="shared" si="232"/>
        <v>-1.4752686183783226</v>
      </c>
      <c r="CR222">
        <f t="shared" si="232"/>
        <v>-1.66849531524349</v>
      </c>
      <c r="CS222">
        <f t="shared" si="232"/>
        <v>1.7158799892058596</v>
      </c>
      <c r="CT222">
        <f t="shared" si="232"/>
        <v>0.17752427083905786</v>
      </c>
      <c r="CU222">
        <f t="shared" si="232"/>
        <v>0.54701558838132769</v>
      </c>
      <c r="CV222">
        <f t="shared" si="232"/>
        <v>0.45862407205277123</v>
      </c>
      <c r="CW222">
        <f t="shared" si="232"/>
        <v>1.361920567433117</v>
      </c>
      <c r="CX222">
        <f t="shared" si="232"/>
        <v>1.8385526345809922</v>
      </c>
      <c r="CY222">
        <f t="shared" si="232"/>
        <v>-1.7410911823390052</v>
      </c>
      <c r="CZ222">
        <f t="shared" si="232"/>
        <v>0.49834056881081779</v>
      </c>
      <c r="DA222">
        <f t="shared" si="232"/>
        <v>-0.92718209998565726</v>
      </c>
      <c r="DB222">
        <f t="shared" si="232"/>
        <v>-0.60756860875699203</v>
      </c>
      <c r="DC222">
        <f t="shared" si="232"/>
        <v>-0.2317449343536282</v>
      </c>
      <c r="DD222">
        <f t="shared" si="232"/>
        <v>0.8640040505270008</v>
      </c>
      <c r="DE222">
        <f t="shared" si="232"/>
        <v>0.55976443036342971</v>
      </c>
      <c r="DF222">
        <f t="shared" si="232"/>
        <v>-1.6149260773090646</v>
      </c>
      <c r="DG222">
        <f t="shared" si="232"/>
        <v>-3.4086724554072134E-2</v>
      </c>
      <c r="DH222">
        <f t="shared" si="232"/>
        <v>-0.51041638471360784</v>
      </c>
      <c r="DI222">
        <f t="shared" si="232"/>
        <v>0.68332724367792252</v>
      </c>
      <c r="DJ222">
        <f t="shared" si="232"/>
        <v>0.63138713812804781</v>
      </c>
      <c r="DK222">
        <f t="shared" si="232"/>
        <v>-0.74190666055073962</v>
      </c>
      <c r="DL222">
        <f t="shared" si="232"/>
        <v>-3.1943727663019672E-2</v>
      </c>
      <c r="DM222">
        <f t="shared" si="232"/>
        <v>6.2425442592939362E-2</v>
      </c>
      <c r="DN222">
        <f t="shared" si="232"/>
        <v>1.9227900338592008</v>
      </c>
      <c r="DO222">
        <f t="shared" si="232"/>
        <v>-0.55931650422280654</v>
      </c>
      <c r="DP222">
        <f t="shared" si="232"/>
        <v>1.0146959539270028</v>
      </c>
      <c r="DQ222">
        <f t="shared" si="232"/>
        <v>0.99216777016408741</v>
      </c>
      <c r="DR222">
        <f t="shared" si="232"/>
        <v>0.88859906099969521</v>
      </c>
      <c r="DS222">
        <f t="shared" si="232"/>
        <v>-0.4772300599142909</v>
      </c>
      <c r="DT222">
        <f t="shared" si="232"/>
        <v>-0.72160901254392229</v>
      </c>
      <c r="DU222">
        <f t="shared" si="232"/>
        <v>-0.8067468115768861</v>
      </c>
      <c r="DV222">
        <f t="shared" si="232"/>
        <v>-0.82746851148840506</v>
      </c>
      <c r="DW222">
        <f t="shared" si="232"/>
        <v>-1.5087925930856727</v>
      </c>
      <c r="DX222">
        <f t="shared" si="232"/>
        <v>0.99592853075591847</v>
      </c>
      <c r="DY222">
        <f t="shared" si="232"/>
        <v>0.39063706935849041</v>
      </c>
      <c r="DZ222">
        <f t="shared" si="232"/>
        <v>1.0477629075467121</v>
      </c>
      <c r="EA222">
        <f t="shared" si="233"/>
        <v>0.45573642637464218</v>
      </c>
      <c r="EB222">
        <f t="shared" si="233"/>
        <v>-0.88271235654246993</v>
      </c>
      <c r="EC222">
        <f t="shared" si="233"/>
        <v>0.91758465714519843</v>
      </c>
      <c r="ED222">
        <f t="shared" si="233"/>
        <v>2.022225089604035</v>
      </c>
      <c r="EE222">
        <f t="shared" si="233"/>
        <v>-1.4531451597576961</v>
      </c>
      <c r="EF222">
        <f t="shared" si="233"/>
        <v>-1.9754315871978179</v>
      </c>
      <c r="EG222">
        <f t="shared" si="233"/>
        <v>0.36255073609936517</v>
      </c>
      <c r="EH222">
        <f t="shared" si="233"/>
        <v>2.4119071895256639</v>
      </c>
      <c r="EI222">
        <f t="shared" si="233"/>
        <v>1.1558336154848803</v>
      </c>
      <c r="EJ222">
        <f t="shared" si="233"/>
        <v>-0.52247969506424852</v>
      </c>
      <c r="EK222">
        <f t="shared" si="233"/>
        <v>-1.3201861293055117</v>
      </c>
      <c r="EL222">
        <f t="shared" si="233"/>
        <v>0.32682919481885619</v>
      </c>
      <c r="EM222">
        <f t="shared" si="233"/>
        <v>0.57314537116326392</v>
      </c>
      <c r="EN222">
        <f t="shared" si="233"/>
        <v>-1.3648286767420359</v>
      </c>
      <c r="EO222">
        <f t="shared" si="233"/>
        <v>-0.53611984185408801</v>
      </c>
      <c r="EP222">
        <f t="shared" si="233"/>
        <v>0.16200374375330284</v>
      </c>
      <c r="EQ222">
        <f t="shared" si="233"/>
        <v>-0.29303691917448305</v>
      </c>
      <c r="ER222">
        <f t="shared" si="233"/>
        <v>0.39932047002366744</v>
      </c>
      <c r="ES222">
        <f t="shared" si="233"/>
        <v>0.15472096492885612</v>
      </c>
      <c r="ET222">
        <f t="shared" si="233"/>
        <v>-1.5671957953600213</v>
      </c>
      <c r="EU222">
        <f t="shared" si="233"/>
        <v>0.52607788347813766</v>
      </c>
      <c r="EV222">
        <f t="shared" si="233"/>
        <v>0.13184376257413533</v>
      </c>
      <c r="EW222">
        <f t="shared" si="233"/>
        <v>0.16510398381797131</v>
      </c>
      <c r="EX222">
        <f t="shared" si="233"/>
        <v>0.34309323382331058</v>
      </c>
      <c r="EY222">
        <f t="shared" si="233"/>
        <v>5.6677436077734455E-2</v>
      </c>
      <c r="EZ222">
        <f t="shared" si="233"/>
        <v>1.3325370673555881</v>
      </c>
      <c r="FA222">
        <f t="shared" si="233"/>
        <v>-0.54550582717638463</v>
      </c>
      <c r="FB222">
        <f t="shared" si="233"/>
        <v>-0.39534711504529696</v>
      </c>
      <c r="FC222">
        <f t="shared" si="233"/>
        <v>0.82628503150772303</v>
      </c>
      <c r="FD222">
        <f t="shared" si="233"/>
        <v>0.80283371062250808</v>
      </c>
      <c r="FE222">
        <f t="shared" si="233"/>
        <v>1.3663839126820676</v>
      </c>
      <c r="FF222">
        <f t="shared" si="233"/>
        <v>0.40745248952589463</v>
      </c>
      <c r="FG222">
        <f t="shared" si="233"/>
        <v>-1.6765488908276893</v>
      </c>
      <c r="FH222">
        <f t="shared" si="233"/>
        <v>1.0641952030709945</v>
      </c>
      <c r="FI222">
        <f t="shared" si="233"/>
        <v>-0.66527491071610712</v>
      </c>
      <c r="FJ222">
        <f t="shared" si="233"/>
        <v>-9.6729309007059783E-2</v>
      </c>
      <c r="FK222">
        <f t="shared" si="233"/>
        <v>-0.72399416239932179</v>
      </c>
      <c r="FL222">
        <f t="shared" si="233"/>
        <v>-1.1239012565056328</v>
      </c>
      <c r="FM222">
        <f t="shared" si="233"/>
        <v>2.5278859538957477</v>
      </c>
      <c r="FN222">
        <f t="shared" si="233"/>
        <v>-0.61439095588866621</v>
      </c>
      <c r="FO222">
        <f t="shared" si="233"/>
        <v>-0.36442997952690348</v>
      </c>
      <c r="FP222">
        <f t="shared" si="233"/>
        <v>-1.1567294677661266</v>
      </c>
      <c r="FQ222">
        <f t="shared" si="233"/>
        <v>-0.54018642003939021</v>
      </c>
      <c r="FR222">
        <f t="shared" si="233"/>
        <v>-1.1969405022682622</v>
      </c>
      <c r="FS222">
        <f t="shared" si="233"/>
        <v>0.61540731621789746</v>
      </c>
      <c r="FT222">
        <f t="shared" si="233"/>
        <v>-1.1041242942155804</v>
      </c>
      <c r="FU222">
        <f t="shared" si="233"/>
        <v>1.6326521290466189</v>
      </c>
      <c r="FV222">
        <f t="shared" si="233"/>
        <v>-0.88316483015660197</v>
      </c>
      <c r="FW222">
        <f t="shared" si="233"/>
        <v>-0.43714408093364909</v>
      </c>
      <c r="FX222">
        <f t="shared" si="233"/>
        <v>2.1150572138139978</v>
      </c>
      <c r="FY222">
        <f t="shared" si="233"/>
        <v>0.73687942858668976</v>
      </c>
      <c r="FZ222">
        <f t="shared" si="233"/>
        <v>0.62598019212600775</v>
      </c>
      <c r="GA222">
        <f t="shared" si="233"/>
        <v>-1.1558336154848803</v>
      </c>
      <c r="GB222">
        <f t="shared" si="233"/>
        <v>1.76310095412191</v>
      </c>
      <c r="GC222">
        <f t="shared" si="233"/>
        <v>-0.42413375922478735</v>
      </c>
      <c r="GD222">
        <f t="shared" si="233"/>
        <v>-0.64960659074131399</v>
      </c>
      <c r="GE222">
        <f t="shared" si="233"/>
        <v>0.75323669079807587</v>
      </c>
      <c r="GF222">
        <f t="shared" si="233"/>
        <v>-0.54310930863721296</v>
      </c>
      <c r="GG222">
        <f t="shared" si="233"/>
        <v>0.73007186074391939</v>
      </c>
      <c r="GH222">
        <f t="shared" si="233"/>
        <v>0.13747921911999583</v>
      </c>
      <c r="GI222">
        <f t="shared" si="233"/>
        <v>0.37984364098520018</v>
      </c>
      <c r="GJ222">
        <f t="shared" si="233"/>
        <v>1.1463362170616165</v>
      </c>
      <c r="GK222">
        <f t="shared" si="233"/>
        <v>0.46773720896453597</v>
      </c>
      <c r="GL222">
        <f t="shared" si="233"/>
        <v>0.26005182007793337</v>
      </c>
      <c r="GM222">
        <f t="shared" si="234"/>
        <v>2.4826931621646509E-2</v>
      </c>
      <c r="GN222">
        <f t="shared" si="234"/>
        <v>0.17775846572476439</v>
      </c>
      <c r="GO222">
        <f t="shared" si="234"/>
        <v>2.0408970158314332</v>
      </c>
      <c r="GP222">
        <f t="shared" si="234"/>
        <v>1.0283588380843867</v>
      </c>
      <c r="GQ222">
        <f t="shared" si="234"/>
        <v>0.94329379862756468</v>
      </c>
      <c r="GR222">
        <f t="shared" si="234"/>
        <v>1.1435395208536647</v>
      </c>
      <c r="GS222">
        <f t="shared" si="234"/>
        <v>0.38115899769763928</v>
      </c>
      <c r="GT222">
        <f t="shared" si="234"/>
        <v>1.3714588931179605</v>
      </c>
      <c r="GU222">
        <f t="shared" si="234"/>
        <v>-1.3977933122077957</v>
      </c>
      <c r="GV222">
        <f t="shared" si="234"/>
        <v>-0.93841208581579849</v>
      </c>
      <c r="GW222">
        <f t="shared" si="234"/>
        <v>-0.89269406089442782</v>
      </c>
      <c r="GX222">
        <f t="shared" si="234"/>
        <v>-0.6186462542245863</v>
      </c>
      <c r="GY222">
        <f t="shared" si="234"/>
        <v>2.5692133931443095</v>
      </c>
      <c r="GZ222">
        <f t="shared" si="234"/>
        <v>-0.13307840163179208</v>
      </c>
      <c r="HA222">
        <f t="shared" si="234"/>
        <v>1.0409007700218353</v>
      </c>
      <c r="HB222">
        <f t="shared" si="234"/>
        <v>1.102575879485812</v>
      </c>
      <c r="HC222">
        <f t="shared" si="234"/>
        <v>-1.3744033822149504</v>
      </c>
      <c r="HD222">
        <f t="shared" si="234"/>
        <v>0.32271600503008813</v>
      </c>
      <c r="HE222">
        <f t="shared" si="234"/>
        <v>-0.3303819084976567</v>
      </c>
      <c r="HF222">
        <f t="shared" si="234"/>
        <v>-0.46049535740166903</v>
      </c>
      <c r="HG222">
        <f t="shared" si="234"/>
        <v>-0.15603745850967243</v>
      </c>
      <c r="HH222">
        <f t="shared" si="234"/>
        <v>-0.12629016055143438</v>
      </c>
      <c r="HI222">
        <f t="shared" si="234"/>
        <v>-0.62384287957684137</v>
      </c>
      <c r="HJ222">
        <f t="shared" si="234"/>
        <v>0.34650270208658185</v>
      </c>
      <c r="HK222">
        <f t="shared" si="234"/>
        <v>-1.1370889296813402</v>
      </c>
      <c r="HL222">
        <f t="shared" si="234"/>
        <v>-1.6048625184339471</v>
      </c>
      <c r="HM222">
        <f t="shared" si="234"/>
        <v>-0.10734197530837264</v>
      </c>
      <c r="HN222">
        <f t="shared" si="234"/>
        <v>1.9107847037957981</v>
      </c>
      <c r="HO222">
        <f t="shared" si="234"/>
        <v>-0.96695430329418741</v>
      </c>
      <c r="HP222">
        <f t="shared" si="234"/>
        <v>-1.2377017810649704</v>
      </c>
      <c r="HQ222">
        <f t="shared" si="234"/>
        <v>-0.54541715144296177</v>
      </c>
      <c r="HR222">
        <f t="shared" si="234"/>
        <v>0.20862330529780593</v>
      </c>
      <c r="HS222">
        <f t="shared" si="234"/>
        <v>-0.22773974706069566</v>
      </c>
      <c r="HT222">
        <f t="shared" si="234"/>
        <v>0.68516328610712662</v>
      </c>
      <c r="HU222">
        <f t="shared" si="234"/>
        <v>0.45327624320634641</v>
      </c>
      <c r="HV222">
        <f t="shared" si="234"/>
        <v>-0.38148755265865475</v>
      </c>
      <c r="HW222">
        <f t="shared" si="234"/>
        <v>-0.49764821596909314</v>
      </c>
      <c r="HX222">
        <f t="shared" si="234"/>
        <v>-1.0448547982377931</v>
      </c>
      <c r="HY222">
        <f t="shared" si="234"/>
        <v>-0.19238768800278194</v>
      </c>
      <c r="HZ222">
        <f t="shared" si="234"/>
        <v>-2.0489460439421237</v>
      </c>
      <c r="IA222">
        <f t="shared" si="234"/>
        <v>1.4768602341064252</v>
      </c>
      <c r="IB222">
        <f t="shared" si="234"/>
        <v>1.1828092283394653</v>
      </c>
      <c r="IC222">
        <f t="shared" si="234"/>
        <v>0.11149722922709771</v>
      </c>
      <c r="ID222">
        <f t="shared" si="234"/>
        <v>0.30223304747778457</v>
      </c>
      <c r="IE222">
        <f t="shared" si="234"/>
        <v>-1.1211704986635596</v>
      </c>
      <c r="IF222">
        <f t="shared" si="234"/>
        <v>-1.6390640666941181</v>
      </c>
      <c r="IG222">
        <f t="shared" si="234"/>
        <v>0.12320583664404694</v>
      </c>
      <c r="IH222">
        <f t="shared" si="234"/>
        <v>-1.1234692465222906</v>
      </c>
      <c r="II222">
        <f t="shared" si="234"/>
        <v>-0.47098183131311089</v>
      </c>
      <c r="IJ222">
        <f t="shared" si="234"/>
        <v>-0.59995045376126654</v>
      </c>
      <c r="IK222">
        <f t="shared" si="234"/>
        <v>-1.7250840755878016E-2</v>
      </c>
      <c r="IL222">
        <f t="shared" si="234"/>
        <v>1.4542456483468413</v>
      </c>
      <c r="IM222">
        <f t="shared" si="234"/>
        <v>0.46577497414546087</v>
      </c>
      <c r="IN222">
        <f t="shared" si="234"/>
        <v>-0.17892375581141096</v>
      </c>
      <c r="IO222">
        <f t="shared" si="234"/>
        <v>1.1760630513890646</v>
      </c>
      <c r="IP222">
        <f t="shared" si="234"/>
        <v>3.3152173273265362</v>
      </c>
      <c r="IQ222">
        <f t="shared" si="234"/>
        <v>-0.53885969464317895</v>
      </c>
      <c r="IR222">
        <f t="shared" si="234"/>
        <v>-0.28880776881123893</v>
      </c>
      <c r="IS222">
        <f t="shared" si="234"/>
        <v>-1.3269800547277555</v>
      </c>
      <c r="IT222">
        <f t="shared" si="234"/>
        <v>5.5757709560566582E-2</v>
      </c>
      <c r="IU222">
        <f t="shared" si="234"/>
        <v>-1.620587681827601</v>
      </c>
      <c r="IV222">
        <f t="shared" si="234"/>
        <v>8.4055500337854028E-2</v>
      </c>
      <c r="IW222">
        <f t="shared" si="234"/>
        <v>4.0154191083274782E-3</v>
      </c>
      <c r="IX222">
        <f t="shared" si="234"/>
        <v>0.75955085776513442</v>
      </c>
      <c r="IY222">
        <f t="shared" si="235"/>
        <v>0.6685240805381909</v>
      </c>
      <c r="IZ222">
        <f t="shared" si="235"/>
        <v>-0.36320443541626446</v>
      </c>
      <c r="JA222">
        <f t="shared" si="235"/>
        <v>1.4092620403971523</v>
      </c>
      <c r="JB222">
        <f t="shared" si="235"/>
        <v>1.8226182874059305</v>
      </c>
      <c r="JC222">
        <f t="shared" si="235"/>
        <v>-0.53744543038192205</v>
      </c>
      <c r="JD222">
        <f t="shared" si="235"/>
        <v>1.175144461740274</v>
      </c>
      <c r="JE222">
        <f t="shared" si="235"/>
        <v>0.11527049537107814</v>
      </c>
      <c r="JF222">
        <f t="shared" si="235"/>
        <v>1.7379625205649063</v>
      </c>
      <c r="JG222">
        <f t="shared" si="235"/>
        <v>-0.13794192454952281</v>
      </c>
      <c r="JH222">
        <f t="shared" si="235"/>
        <v>-0.81535517892916687</v>
      </c>
      <c r="JI222">
        <f t="shared" si="235"/>
        <v>-1.6208741726586595</v>
      </c>
      <c r="JJ222">
        <f t="shared" si="235"/>
        <v>-4.4038870328222401E-2</v>
      </c>
      <c r="JK222">
        <f t="shared" si="235"/>
        <v>1.3925273378845304</v>
      </c>
      <c r="JL222">
        <f t="shared" si="235"/>
        <v>-2.6297493604943156</v>
      </c>
      <c r="JM222">
        <f t="shared" si="235"/>
        <v>2.5840199668891728</v>
      </c>
      <c r="JN222">
        <f t="shared" si="235"/>
        <v>0.85746705735800788</v>
      </c>
      <c r="JO222">
        <f t="shared" si="235"/>
        <v>-0.3508114332362311</v>
      </c>
      <c r="JP222">
        <f t="shared" si="235"/>
        <v>-1.0584176379779819</v>
      </c>
      <c r="JQ222">
        <f t="shared" si="235"/>
        <v>-0.9481982488068752</v>
      </c>
      <c r="JR222">
        <f t="shared" si="235"/>
        <v>-0.16937065083766356</v>
      </c>
      <c r="JS222">
        <f t="shared" si="235"/>
        <v>-1.7459842638345435</v>
      </c>
      <c r="JT222">
        <f t="shared" si="235"/>
        <v>-0.41119619709206745</v>
      </c>
      <c r="JU222">
        <f t="shared" si="235"/>
        <v>-1.2469695320760366</v>
      </c>
      <c r="JV222">
        <f t="shared" si="235"/>
        <v>1.0980920706060715</v>
      </c>
      <c r="JW222">
        <f t="shared" si="235"/>
        <v>0.3704042228491744</v>
      </c>
      <c r="JX222">
        <f t="shared" si="235"/>
        <v>-2.1288724383339286</v>
      </c>
      <c r="JY222">
        <f t="shared" si="235"/>
        <v>-0.50059384193446022</v>
      </c>
      <c r="JZ222">
        <f t="shared" si="235"/>
        <v>1.3458520697895437</v>
      </c>
      <c r="KA222">
        <f t="shared" si="235"/>
        <v>-0.98630380307440646</v>
      </c>
      <c r="KB222">
        <f t="shared" si="235"/>
        <v>-0.75455773185240105</v>
      </c>
      <c r="KC222">
        <f t="shared" si="235"/>
        <v>-9.5269570010714233E-2</v>
      </c>
      <c r="KD222">
        <f t="shared" si="235"/>
        <v>0.36557480598276015</v>
      </c>
      <c r="KE222">
        <f t="shared" si="235"/>
        <v>-0.90830098997685127</v>
      </c>
      <c r="KF222">
        <f t="shared" si="235"/>
        <v>1.1253405318711884</v>
      </c>
      <c r="KG222">
        <f t="shared" si="235"/>
        <v>-0.82639189713518135</v>
      </c>
      <c r="KH222">
        <f t="shared" si="235"/>
        <v>-8.3134636952308938E-2</v>
      </c>
      <c r="KI222">
        <f t="shared" si="235"/>
        <v>0.14172769624565262</v>
      </c>
      <c r="KJ222">
        <f t="shared" si="235"/>
        <v>-1.9321032596053556</v>
      </c>
      <c r="KK222">
        <f t="shared" si="235"/>
        <v>0.37729478208348155</v>
      </c>
      <c r="KL222">
        <f t="shared" si="235"/>
        <v>-0.29159991754568182</v>
      </c>
      <c r="KM222">
        <f t="shared" si="235"/>
        <v>0.92577238319790922</v>
      </c>
      <c r="KN222">
        <f t="shared" si="235"/>
        <v>0.36950268622604199</v>
      </c>
      <c r="KO222">
        <f t="shared" si="235"/>
        <v>-0.52563791541615501</v>
      </c>
      <c r="KP222">
        <f t="shared" si="235"/>
        <v>1.6962076188065112</v>
      </c>
      <c r="KQ222">
        <f t="shared" si="235"/>
        <v>-0.55137434173957445</v>
      </c>
      <c r="KR222">
        <f t="shared" si="235"/>
        <v>-0.25823283067438751</v>
      </c>
      <c r="KS222">
        <f t="shared" si="235"/>
        <v>0.12027726370433811</v>
      </c>
      <c r="KT222">
        <f t="shared" si="235"/>
        <v>2.1996311261318624</v>
      </c>
      <c r="KU222">
        <f t="shared" si="235"/>
        <v>-0.83340864875935949</v>
      </c>
      <c r="KV222">
        <f t="shared" si="235"/>
        <v>2.2835047275293618</v>
      </c>
      <c r="KW222">
        <f t="shared" si="235"/>
        <v>-0.39493329495599028</v>
      </c>
      <c r="KX222">
        <f t="shared" si="235"/>
        <v>1.4956640370655805E-2</v>
      </c>
      <c r="KY222">
        <f t="shared" si="235"/>
        <v>1.1276483746769372</v>
      </c>
      <c r="KZ222">
        <f t="shared" si="235"/>
        <v>0.40437953430227935</v>
      </c>
      <c r="LA222">
        <f t="shared" si="235"/>
        <v>-0.58417981563252397</v>
      </c>
      <c r="LB222">
        <f t="shared" si="235"/>
        <v>-1.980297383852303</v>
      </c>
      <c r="LC222">
        <f t="shared" si="235"/>
        <v>-0.83883378465543501</v>
      </c>
      <c r="LD222">
        <f t="shared" si="235"/>
        <v>-0.83027316577499732</v>
      </c>
      <c r="LE222">
        <f t="shared" si="235"/>
        <v>0.37910240280325525</v>
      </c>
      <c r="LF222">
        <f t="shared" si="235"/>
        <v>0.31675881473347545</v>
      </c>
      <c r="LG222">
        <f t="shared" si="235"/>
        <v>2.0005472833872773E-2</v>
      </c>
      <c r="LH222">
        <f t="shared" si="235"/>
        <v>-0.55636746765230782</v>
      </c>
      <c r="LI222">
        <f t="shared" si="235"/>
        <v>0.63073457567952573</v>
      </c>
      <c r="LJ222">
        <f t="shared" si="235"/>
        <v>1.4211332199920435</v>
      </c>
      <c r="LK222">
        <f t="shared" si="236"/>
        <v>-1.9605795387178659</v>
      </c>
      <c r="LL222">
        <f t="shared" si="236"/>
        <v>-0.51355527830310166</v>
      </c>
      <c r="LM222">
        <f t="shared" si="236"/>
        <v>1.4030956663191319</v>
      </c>
      <c r="LN222">
        <f t="shared" si="236"/>
        <v>-0.22350150175043382</v>
      </c>
      <c r="LO222">
        <f t="shared" si="236"/>
        <v>-2.076549208140932</v>
      </c>
      <c r="LP222">
        <f t="shared" si="236"/>
        <v>0.19332333067723084</v>
      </c>
      <c r="LQ222">
        <f t="shared" si="236"/>
        <v>0.72389411798212677</v>
      </c>
      <c r="LR222">
        <f t="shared" si="236"/>
        <v>-0.72141119744628668</v>
      </c>
      <c r="LS222">
        <f t="shared" si="236"/>
        <v>1.375979081785772</v>
      </c>
      <c r="LT222">
        <f t="shared" si="236"/>
        <v>-0.78813741311023477</v>
      </c>
      <c r="LU222">
        <f t="shared" si="236"/>
        <v>0.77505546869360842</v>
      </c>
      <c r="LV222">
        <f t="shared" si="236"/>
        <v>1.3646331353811547</v>
      </c>
      <c r="LW222">
        <f t="shared" si="236"/>
        <v>-0.41269458961323835</v>
      </c>
      <c r="LX222">
        <f t="shared" si="236"/>
        <v>-0.37598169910779689</v>
      </c>
      <c r="LY222">
        <f t="shared" si="236"/>
        <v>1.915559550980106</v>
      </c>
      <c r="LZ222">
        <f t="shared" si="236"/>
        <v>-1.5827981769689359</v>
      </c>
      <c r="MA222">
        <f t="shared" si="236"/>
        <v>-5.2386894822120667E-2</v>
      </c>
      <c r="MB222">
        <f t="shared" si="236"/>
        <v>-1.3576800483861007</v>
      </c>
      <c r="MC222">
        <f t="shared" si="236"/>
        <v>1.1022962098650169</v>
      </c>
      <c r="MD222">
        <f t="shared" si="236"/>
        <v>0.23819325178919826</v>
      </c>
      <c r="ME222">
        <f t="shared" si="236"/>
        <v>0.45081947064318229</v>
      </c>
      <c r="MF222">
        <f t="shared" si="236"/>
        <v>1.1891461326740682</v>
      </c>
      <c r="MG222">
        <f t="shared" si="236"/>
        <v>-1.072860413842136</v>
      </c>
      <c r="MH222">
        <f t="shared" si="236"/>
        <v>0.14018269212101586</v>
      </c>
      <c r="MI222">
        <f t="shared" si="236"/>
        <v>0.37171503208810464</v>
      </c>
      <c r="MJ222">
        <f t="shared" si="236"/>
        <v>0.6288678378041368</v>
      </c>
      <c r="MK222">
        <f t="shared" si="236"/>
        <v>0.14791226021770854</v>
      </c>
      <c r="ML222">
        <f t="shared" si="236"/>
        <v>1.4791385183343664</v>
      </c>
      <c r="MM222">
        <f t="shared" si="236"/>
        <v>-0.64413825384690426</v>
      </c>
      <c r="MN222">
        <f t="shared" si="236"/>
        <v>1.0878056855290197</v>
      </c>
      <c r="MO222">
        <f t="shared" si="236"/>
        <v>-0.55012719712976832</v>
      </c>
      <c r="MP222">
        <f t="shared" si="236"/>
        <v>0.35064886105828919</v>
      </c>
      <c r="MQ222">
        <f t="shared" si="236"/>
        <v>-0.68265080699347891</v>
      </c>
      <c r="MR222">
        <f t="shared" si="236"/>
        <v>-0.81524831330170855</v>
      </c>
      <c r="MS222">
        <f t="shared" si="236"/>
        <v>-0.34033519114018418</v>
      </c>
      <c r="MT222">
        <f t="shared" si="236"/>
        <v>-1.0896042113017756</v>
      </c>
      <c r="MU222">
        <f t="shared" si="236"/>
        <v>0.72747752710711211</v>
      </c>
      <c r="MV222">
        <f t="shared" si="236"/>
        <v>0.12474743016355205</v>
      </c>
      <c r="MW222">
        <f t="shared" si="236"/>
        <v>-0.39691940401098691</v>
      </c>
      <c r="MX222">
        <f t="shared" si="236"/>
        <v>0.60086563280492555</v>
      </c>
      <c r="MY222">
        <f t="shared" si="236"/>
        <v>-0.7296716830751393</v>
      </c>
      <c r="MZ222">
        <f t="shared" si="236"/>
        <v>-6.0355205278028734E-2</v>
      </c>
      <c r="NA222">
        <f t="shared" si="236"/>
        <v>1.2701070772891399</v>
      </c>
      <c r="NB222">
        <f t="shared" si="236"/>
        <v>-2.1172127162571996</v>
      </c>
      <c r="NC222">
        <f t="shared" si="236"/>
        <v>-0.48711171984905377</v>
      </c>
      <c r="ND222">
        <f t="shared" si="236"/>
        <v>-1.9963135855505243</v>
      </c>
      <c r="NE222">
        <f t="shared" si="236"/>
        <v>-0.15247678675223142</v>
      </c>
      <c r="NF222">
        <f t="shared" si="236"/>
        <v>0.46424020183621906</v>
      </c>
      <c r="NG222">
        <f t="shared" si="236"/>
        <v>-2.1918822312727571E-2</v>
      </c>
      <c r="NH222">
        <f t="shared" si="236"/>
        <v>-0.6644154382229317</v>
      </c>
      <c r="NI222">
        <f t="shared" si="236"/>
        <v>-5.0702055887086317E-2</v>
      </c>
      <c r="NJ222">
        <f t="shared" si="236"/>
        <v>1.4474517229245976</v>
      </c>
      <c r="NK222">
        <f t="shared" si="236"/>
        <v>-1.21194943858427</v>
      </c>
      <c r="NL222">
        <f t="shared" si="236"/>
        <v>0.13385033525992185</v>
      </c>
      <c r="NM222">
        <f t="shared" si="236"/>
        <v>0.99592853075591847</v>
      </c>
      <c r="NN222">
        <f t="shared" si="236"/>
        <v>0.90507001004880294</v>
      </c>
      <c r="NO222">
        <f t="shared" si="236"/>
        <v>-0.48444462663610466</v>
      </c>
      <c r="NP222">
        <f t="shared" si="236"/>
        <v>1.5023761079646647</v>
      </c>
      <c r="NQ222">
        <f t="shared" si="236"/>
        <v>-0.26258476282237098</v>
      </c>
      <c r="NR222">
        <f t="shared" si="236"/>
        <v>1.1667953003779985</v>
      </c>
      <c r="NS222">
        <f t="shared" si="236"/>
        <v>0.65187578002223745</v>
      </c>
      <c r="NT222">
        <f t="shared" si="236"/>
        <v>-1.219154910359066</v>
      </c>
      <c r="NU222">
        <f t="shared" si="236"/>
        <v>5.0113158067688346E-3</v>
      </c>
      <c r="NV222">
        <f t="shared" si="236"/>
        <v>-1.342266386927804</v>
      </c>
      <c r="NW222">
        <f t="shared" si="237"/>
        <v>-6.165919330669567E-2</v>
      </c>
      <c r="NX222">
        <f t="shared" si="237"/>
        <v>0.41011389839695767</v>
      </c>
      <c r="NY222">
        <f t="shared" si="237"/>
        <v>0.68081817516940646</v>
      </c>
      <c r="NZ222">
        <f t="shared" si="237"/>
        <v>0.72399416239932179</v>
      </c>
      <c r="OA222">
        <f t="shared" si="237"/>
        <v>-1.7678303265711293</v>
      </c>
      <c r="OB222">
        <f t="shared" si="237"/>
        <v>2.7167698135599494</v>
      </c>
      <c r="OC222">
        <f t="shared" si="237"/>
        <v>-0.71043928073777352</v>
      </c>
      <c r="OD222">
        <f t="shared" si="237"/>
        <v>-0.37015865927969571</v>
      </c>
      <c r="OE222">
        <f t="shared" si="237"/>
        <v>1.5519663065788336</v>
      </c>
      <c r="OF222">
        <f t="shared" si="237"/>
        <v>3.0488536140182987E-2</v>
      </c>
      <c r="OG222">
        <f t="shared" si="237"/>
        <v>1.7376169125782326</v>
      </c>
      <c r="OH222">
        <f t="shared" si="237"/>
        <v>0.5381525625125505</v>
      </c>
      <c r="OI222">
        <f t="shared" si="237"/>
        <v>0.2892068096116418</v>
      </c>
      <c r="OJ222">
        <f t="shared" si="237"/>
        <v>0.22852418624097481</v>
      </c>
      <c r="OK222">
        <f t="shared" si="237"/>
        <v>6.6947904997505248E-2</v>
      </c>
      <c r="OL222">
        <f t="shared" si="237"/>
        <v>0.82639189713518135</v>
      </c>
      <c r="OM222">
        <f t="shared" si="237"/>
        <v>-0.86634145191055723</v>
      </c>
      <c r="ON222">
        <f t="shared" si="237"/>
        <v>0.95638597485958599</v>
      </c>
      <c r="OO222">
        <f t="shared" si="237"/>
        <v>1.0399799066362903</v>
      </c>
      <c r="OP222">
        <f t="shared" si="237"/>
        <v>2.9647253541043028E-2</v>
      </c>
      <c r="OQ222">
        <f t="shared" si="237"/>
        <v>-2.6154157239943743</v>
      </c>
      <c r="OR222">
        <f t="shared" si="237"/>
        <v>-0.72260263550560921</v>
      </c>
      <c r="OS222">
        <f t="shared" si="237"/>
        <v>1.4720944818691351</v>
      </c>
      <c r="OT222">
        <f t="shared" si="237"/>
        <v>-0.1323064680036623</v>
      </c>
      <c r="OU222">
        <f t="shared" si="237"/>
        <v>-0.83622580859810114</v>
      </c>
      <c r="OV222">
        <f t="shared" si="237"/>
        <v>0.38420466808020137</v>
      </c>
      <c r="OW222">
        <f t="shared" si="237"/>
        <v>-0.19792423699982464</v>
      </c>
      <c r="OX222">
        <f t="shared" si="237"/>
        <v>-0.52915538617526181</v>
      </c>
      <c r="OY222">
        <f t="shared" si="237"/>
        <v>-0.15448904377990402</v>
      </c>
      <c r="OZ222">
        <f t="shared" si="237"/>
        <v>-0.71349404606735334</v>
      </c>
      <c r="PA222">
        <f t="shared" si="237"/>
        <v>-1.0405074135633186</v>
      </c>
      <c r="PB222">
        <f t="shared" si="237"/>
        <v>1.1017345968866721</v>
      </c>
      <c r="PC222">
        <f t="shared" si="237"/>
        <v>2.3821485228836536</v>
      </c>
      <c r="PD222">
        <f t="shared" si="237"/>
        <v>-0.61753553382004611</v>
      </c>
      <c r="PE222">
        <f t="shared" si="237"/>
        <v>-0.88621845861780457</v>
      </c>
      <c r="PF222">
        <f t="shared" si="237"/>
        <v>-0.8606764367868891</v>
      </c>
      <c r="PG222">
        <f t="shared" si="237"/>
        <v>-0.73607679951237515</v>
      </c>
      <c r="PH222">
        <f t="shared" si="237"/>
        <v>-4.009343683719635</v>
      </c>
      <c r="PI222">
        <f t="shared" si="237"/>
        <v>0.5288029569783248</v>
      </c>
      <c r="PJ222">
        <f t="shared" si="237"/>
        <v>1.3031876733293757</v>
      </c>
      <c r="PK222">
        <f t="shared" si="237"/>
        <v>1.069872723746812</v>
      </c>
      <c r="PL222">
        <f t="shared" si="237"/>
        <v>1.5671957953600213</v>
      </c>
      <c r="PM222">
        <f t="shared" si="237"/>
        <v>-0.92483332991832867</v>
      </c>
      <c r="PN222">
        <f t="shared" si="237"/>
        <v>-0.85030819718667772</v>
      </c>
      <c r="PO222">
        <f t="shared" si="237"/>
        <v>0.84822431745124049</v>
      </c>
      <c r="PP222">
        <f t="shared" si="237"/>
        <v>-0.6102391125750728</v>
      </c>
      <c r="PQ222">
        <f t="shared" si="237"/>
        <v>-0.77991899161133915</v>
      </c>
      <c r="PR222">
        <f t="shared" si="237"/>
        <v>0.33847186386992689</v>
      </c>
      <c r="PS222">
        <f t="shared" si="237"/>
        <v>-0.8582424015912693</v>
      </c>
      <c r="PT222">
        <f t="shared" si="237"/>
        <v>0.50876110435638111</v>
      </c>
      <c r="PU222">
        <f t="shared" si="237"/>
        <v>0.10934286365227308</v>
      </c>
      <c r="PV222">
        <f t="shared" si="237"/>
        <v>-1.0687881513149478</v>
      </c>
      <c r="PW222">
        <f t="shared" si="237"/>
        <v>-0.45972910811542533</v>
      </c>
      <c r="PX222">
        <f t="shared" si="237"/>
        <v>6.4953837863868102E-2</v>
      </c>
      <c r="PY222">
        <f t="shared" si="237"/>
        <v>-0.33377773434040137</v>
      </c>
      <c r="PZ222">
        <f t="shared" si="237"/>
        <v>-0.34203821996925399</v>
      </c>
      <c r="QA222">
        <f t="shared" si="237"/>
        <v>1.7168804333778098</v>
      </c>
      <c r="QB222">
        <f t="shared" si="237"/>
        <v>-0.62291292124427855</v>
      </c>
      <c r="QC222">
        <f t="shared" si="237"/>
        <v>0.84668954514199868</v>
      </c>
      <c r="QD222">
        <f t="shared" si="237"/>
        <v>0.84899056673748419</v>
      </c>
      <c r="QE222">
        <f t="shared" si="237"/>
        <v>2.1794585336465389</v>
      </c>
      <c r="QF222">
        <f t="shared" si="237"/>
        <v>-7.170228855102323E-2</v>
      </c>
      <c r="QG222">
        <f t="shared" si="237"/>
        <v>-0.20416905499587301</v>
      </c>
      <c r="QH222">
        <f t="shared" si="237"/>
        <v>0.94377128334599547</v>
      </c>
      <c r="QI222">
        <f t="shared" si="238"/>
        <v>0.62523668020730838</v>
      </c>
      <c r="QJ222">
        <f t="shared" si="238"/>
        <v>-0.92989012046018615</v>
      </c>
      <c r="QK222">
        <f t="shared" si="238"/>
        <v>0.5041522399551468</v>
      </c>
      <c r="QL222">
        <f t="shared" si="238"/>
        <v>-1.2393502402119339</v>
      </c>
      <c r="QM222">
        <f t="shared" si="238"/>
        <v>1.255839379155077</v>
      </c>
      <c r="QN222">
        <f t="shared" si="238"/>
        <v>0.44904254536959343</v>
      </c>
      <c r="QO222">
        <f t="shared" si="238"/>
        <v>-0.25997223929152824</v>
      </c>
      <c r="QP222">
        <f t="shared" si="238"/>
        <v>-0.17356342141283676</v>
      </c>
      <c r="QQ222">
        <f t="shared" si="238"/>
        <v>-8.8894012151286006E-2</v>
      </c>
      <c r="QR222">
        <f t="shared" si="238"/>
        <v>1.3559497347159777</v>
      </c>
      <c r="QS222">
        <f t="shared" si="238"/>
        <v>0.45217575461720116</v>
      </c>
      <c r="QT222">
        <f t="shared" si="238"/>
        <v>-5.4694737627869472E-3</v>
      </c>
      <c r="QU222">
        <f t="shared" si="238"/>
        <v>0.23599000087415334</v>
      </c>
      <c r="QV222">
        <f t="shared" si="238"/>
        <v>-0.49384198064217344</v>
      </c>
      <c r="QW222">
        <f t="shared" si="238"/>
        <v>1.2958889783476479</v>
      </c>
      <c r="QX222">
        <f t="shared" si="238"/>
        <v>0.51050392357865348</v>
      </c>
      <c r="QY222">
        <f t="shared" si="238"/>
        <v>0.72190687205875292</v>
      </c>
      <c r="QZ222">
        <f t="shared" si="238"/>
        <v>-0.66928805608768016</v>
      </c>
      <c r="RA222">
        <f t="shared" si="238"/>
        <v>-1.8825903680408373</v>
      </c>
      <c r="RB222">
        <f t="shared" si="238"/>
        <v>-0.27702299121301621</v>
      </c>
      <c r="RC222">
        <f t="shared" si="238"/>
        <v>-0.848442596179666</v>
      </c>
      <c r="RD222">
        <f t="shared" si="238"/>
        <v>-1.5971454558894038</v>
      </c>
      <c r="RE222">
        <f t="shared" si="238"/>
        <v>6.5721224018489011E-2</v>
      </c>
      <c r="RF222">
        <f t="shared" si="238"/>
        <v>0.75567641033558175</v>
      </c>
      <c r="RG222">
        <f t="shared" si="238"/>
        <v>1.2078135114279576</v>
      </c>
      <c r="RH222">
        <f t="shared" si="238"/>
        <v>0.5216907084104605</v>
      </c>
      <c r="RI222">
        <f t="shared" si="238"/>
        <v>0.27789837986347266</v>
      </c>
      <c r="RJ222">
        <f t="shared" si="238"/>
        <v>0.77971208156668581</v>
      </c>
      <c r="RK222">
        <f t="shared" si="238"/>
        <v>-0.92647724159178324</v>
      </c>
      <c r="RL222">
        <f t="shared" si="238"/>
        <v>-1.4441866369452327</v>
      </c>
      <c r="RM222">
        <f t="shared" si="238"/>
        <v>1.3112776287016459</v>
      </c>
      <c r="RN222">
        <f t="shared" si="238"/>
        <v>-1.1533006727404427</v>
      </c>
      <c r="RO222">
        <f t="shared" si="238"/>
        <v>-0.5288029569783248</v>
      </c>
      <c r="RP222">
        <f t="shared" si="238"/>
        <v>-1.6015474102459848</v>
      </c>
      <c r="RQ222">
        <f t="shared" si="238"/>
        <v>-0.86868112703086808</v>
      </c>
      <c r="RR222">
        <f t="shared" si="238"/>
        <v>1.8422997527522966</v>
      </c>
      <c r="RS222">
        <f t="shared" si="238"/>
        <v>0.64460891735507175</v>
      </c>
      <c r="RT222">
        <f t="shared" si="238"/>
        <v>-0.98966665973421186</v>
      </c>
      <c r="RU222">
        <f t="shared" si="238"/>
        <v>-0.26361476557212882</v>
      </c>
      <c r="RV222">
        <f t="shared" si="238"/>
        <v>-0.58363639254821464</v>
      </c>
      <c r="RW222">
        <f t="shared" si="238"/>
        <v>1.2509735825005919</v>
      </c>
      <c r="RX222">
        <f t="shared" si="238"/>
        <v>-1.253320078831166</v>
      </c>
      <c r="RY222">
        <f t="shared" si="238"/>
        <v>-5.9972080634906888E-2</v>
      </c>
      <c r="RZ222">
        <f t="shared" si="238"/>
        <v>-0.28211388780619018</v>
      </c>
      <c r="SA222">
        <f t="shared" si="238"/>
        <v>1.0824305718415417</v>
      </c>
      <c r="SB222">
        <f t="shared" si="238"/>
        <v>2.2419590095523745</v>
      </c>
      <c r="SC222">
        <f t="shared" si="238"/>
        <v>-0.31322201721195597</v>
      </c>
      <c r="SD222">
        <f t="shared" si="238"/>
        <v>0.74251147452741861</v>
      </c>
      <c r="SE222">
        <f t="shared" si="238"/>
        <v>0.93272319645620883</v>
      </c>
      <c r="SF222">
        <f t="shared" si="238"/>
        <v>-0.15177988643699791</v>
      </c>
      <c r="SG222">
        <f t="shared" si="238"/>
        <v>0.49038817451219074</v>
      </c>
    </row>
    <row r="224" spans="1:501">
      <c r="A224">
        <f>+A219</f>
        <v>2017</v>
      </c>
    </row>
    <row r="225" spans="1:502">
      <c r="A225" t="s">
        <v>535</v>
      </c>
      <c r="B225">
        <f t="array" ref="B225:B227">+MMULT($W$44:$Y$46,B220:B222)</f>
        <v>-2.1945225280102378</v>
      </c>
      <c r="C225">
        <f t="array" ref="C225:C227">+MMULT($W$44:$Y$46,C220:C222)</f>
        <v>0.39058654421740358</v>
      </c>
      <c r="D225">
        <f t="array" ref="D225:D227">+MMULT($W$44:$Y$46,D220:D222)</f>
        <v>-1.0978577685096746</v>
      </c>
      <c r="E225">
        <f t="array" ref="E225:E227">+MMULT($W$44:$Y$46,E220:E222)</f>
        <v>0.90052881512761329</v>
      </c>
      <c r="F225">
        <f t="array" ref="F225:F227">+MMULT($W$44:$Y$46,F220:F222)</f>
        <v>-1.7899521199204105</v>
      </c>
      <c r="G225">
        <f t="array" ref="G225:G227">+MMULT($W$44:$Y$46,G220:G222)</f>
        <v>0.92945709056729731</v>
      </c>
      <c r="H225">
        <f t="array" ref="H225:H227">+MMULT($W$44:$Y$46,H220:H222)</f>
        <v>-0.1018246347464158</v>
      </c>
      <c r="I225">
        <f t="array" ref="I225:I227">+MMULT($W$44:$Y$46,I220:I222)</f>
        <v>-0.39788604878877715</v>
      </c>
      <c r="J225">
        <f t="array" ref="J225:J227">+MMULT($W$44:$Y$46,J220:J222)</f>
        <v>-0.33169817212703012</v>
      </c>
      <c r="K225">
        <f t="array" ref="K225:K227">+MMULT($W$44:$Y$46,K220:K222)</f>
        <v>-0.8645323999151977</v>
      </c>
      <c r="L225">
        <f t="array" ref="L225:L227">+MMULT($W$44:$Y$46,L220:L222)</f>
        <v>0.56099713531575623</v>
      </c>
      <c r="M225">
        <f t="array" ref="M225:M227">+MMULT($W$44:$Y$46,M220:M222)</f>
        <v>-0.65061755106271468</v>
      </c>
      <c r="N225">
        <f t="array" ref="N225:N227">+MMULT($W$44:$Y$46,N220:N222)</f>
        <v>-0.12054215660811722</v>
      </c>
      <c r="O225">
        <f t="array" ref="O225:O227">+MMULT($W$44:$Y$46,O220:O222)</f>
        <v>-1.5705174113695206</v>
      </c>
      <c r="P225">
        <f t="array" ref="P225:P227">+MMULT($W$44:$Y$46,P220:P222)</f>
        <v>1.9380606795515607</v>
      </c>
      <c r="Q225">
        <f t="array" ref="Q225:Q227">+MMULT($W$44:$Y$46,Q220:Q222)</f>
        <v>-1.7602584765686311</v>
      </c>
      <c r="R225">
        <f t="array" ref="R225:R227">+MMULT($W$44:$Y$46,R220:R222)</f>
        <v>-0.67641856391601496</v>
      </c>
      <c r="S225">
        <f t="array" ref="S225:S227">+MMULT($W$44:$Y$46,S220:S222)</f>
        <v>-0.89121501133773096</v>
      </c>
      <c r="T225">
        <f t="array" ref="T225:T227">+MMULT($W$44:$Y$46,T220:T222)</f>
        <v>1.3668549836890884</v>
      </c>
      <c r="U225">
        <f t="array" ref="U225:U227">+MMULT($W$44:$Y$46,U220:U222)</f>
        <v>0.8861403369864741</v>
      </c>
      <c r="V225">
        <f t="array" ref="V225:V227">+MMULT($W$44:$Y$46,V220:V222)</f>
        <v>0.2969934523307296</v>
      </c>
      <c r="W225">
        <f t="array" ref="W225:W227">+MMULT($W$44:$Y$46,W220:W222)</f>
        <v>-1.1380099779725794</v>
      </c>
      <c r="X225">
        <f t="array" ref="X225:X227">+MMULT($W$44:$Y$46,X220:X222)</f>
        <v>-0.47973326521074428</v>
      </c>
      <c r="Y225">
        <f t="array" ref="Y225:Y227">+MMULT($W$44:$Y$46,Y220:Y222)</f>
        <v>-2.2208564474613581</v>
      </c>
      <c r="Z225">
        <f t="array" ref="Z225:Z227">+MMULT($W$44:$Y$46,Z220:Z222)</f>
        <v>-0.12880111235869338</v>
      </c>
      <c r="AA225">
        <f t="array" ref="AA225:AA227">+MMULT($W$44:$Y$46,AA220:AA222)</f>
        <v>-5.3488032596004419E-3</v>
      </c>
      <c r="AB225">
        <f t="array" ref="AB225:AB227">+MMULT($W$44:$Y$46,AB220:AB222)</f>
        <v>-2.3542980139804923</v>
      </c>
      <c r="AC225">
        <f t="array" ref="AC225:AC227">+MMULT($W$44:$Y$46,AC220:AC222)</f>
        <v>-1.0400428852243748</v>
      </c>
      <c r="AD225">
        <f t="array" ref="AD225:AD227">+MMULT($W$44:$Y$46,AD220:AD222)</f>
        <v>-0.56309476972240158</v>
      </c>
      <c r="AE225">
        <f t="array" ref="AE225:AE227">+MMULT($W$44:$Y$46,AE220:AE222)</f>
        <v>4.269722224796671E-2</v>
      </c>
      <c r="AF225">
        <f t="array" ref="AF225:AF227">+MMULT($W$44:$Y$46,AF220:AF222)</f>
        <v>1.2795240925846159</v>
      </c>
      <c r="AG225">
        <f t="array" ref="AG225:AG227">+MMULT($W$44:$Y$46,AG220:AG222)</f>
        <v>0.37326927281952132</v>
      </c>
      <c r="AH225">
        <f t="array" ref="AH225:AH227">+MMULT($W$44:$Y$46,AH220:AH222)</f>
        <v>-0.47531321069261201</v>
      </c>
      <c r="AI225">
        <f t="array" ref="AI225:AI227">+MMULT($W$44:$Y$46,AI220:AI222)</f>
        <v>0.35860008667623827</v>
      </c>
      <c r="AJ225">
        <f t="array" ref="AJ225:AJ227">+MMULT($W$44:$Y$46,AJ220:AJ222)</f>
        <v>8.9651118184692936E-3</v>
      </c>
      <c r="AK225">
        <f t="array" ref="AK225:AK227">+MMULT($W$44:$Y$46,AK220:AK222)</f>
        <v>0.52742730919999825</v>
      </c>
      <c r="AL225">
        <f t="array" ref="AL225:AL227">+MMULT($W$44:$Y$46,AL220:AL222)</f>
        <v>7.4040025112341257E-2</v>
      </c>
      <c r="AM225">
        <f t="array" ref="AM225:AM227">+MMULT($W$44:$Y$46,AM220:AM222)</f>
        <v>1.0524006164125046</v>
      </c>
      <c r="AN225">
        <f t="array" ref="AN225:AN227">+MMULT($W$44:$Y$46,AN220:AN222)</f>
        <v>-0.2327003546834536</v>
      </c>
      <c r="AO225">
        <f t="array" ref="AO225:AO227">+MMULT($W$44:$Y$46,AO220:AO222)</f>
        <v>0.62154672859069193</v>
      </c>
      <c r="AP225">
        <f t="array" ref="AP225:AP227">+MMULT($W$44:$Y$46,AP220:AP222)</f>
        <v>0.39547700394225355</v>
      </c>
      <c r="AQ225">
        <f t="array" ref="AQ225:AQ227">+MMULT($W$44:$Y$46,AQ220:AQ222)</f>
        <v>-0.24213038913047366</v>
      </c>
      <c r="AR225">
        <f t="array" ref="AR225:AR227">+MMULT($W$44:$Y$46,AR220:AR222)</f>
        <v>0.17279770563220878</v>
      </c>
      <c r="AS225">
        <f t="array" ref="AS225:AS227">+MMULT($W$44:$Y$46,AS220:AS222)</f>
        <v>0.97412255837717121</v>
      </c>
      <c r="AT225">
        <f t="array" ref="AT225:AT227">+MMULT($W$44:$Y$46,AT220:AT222)</f>
        <v>1.1399354594247848</v>
      </c>
      <c r="AU225">
        <f t="array" ref="AU225:AU227">+MMULT($W$44:$Y$46,AU220:AU222)</f>
        <v>-0.35449253911361767</v>
      </c>
      <c r="AV225">
        <f t="array" ref="AV225:AV227">+MMULT($W$44:$Y$46,AV220:AV222)</f>
        <v>0.12664316959221253</v>
      </c>
      <c r="AW225">
        <f t="array" ref="AW225:AW227">+MMULT($W$44:$Y$46,AW220:AW222)</f>
        <v>0.53507002316461805</v>
      </c>
      <c r="AX225">
        <f t="array" ref="AX225:AX227">+MMULT($W$44:$Y$46,AX220:AX222)</f>
        <v>1.2857786177573836</v>
      </c>
      <c r="AY225">
        <f t="array" ref="AY225:AY227">+MMULT($W$44:$Y$46,AY220:AY222)</f>
        <v>-1.2437689108115426</v>
      </c>
      <c r="AZ225">
        <f t="array" ref="AZ225:AZ227">+MMULT($W$44:$Y$46,AZ220:AZ222)</f>
        <v>1.6122069357504161E-2</v>
      </c>
      <c r="BA225">
        <f t="array" ref="BA225:BA227">+MMULT($W$44:$Y$46,BA220:BA222)</f>
        <v>-0.67481545806002152</v>
      </c>
      <c r="BB225">
        <f t="array" ref="BB225:BB227">+MMULT($W$44:$Y$46,BB220:BB222)</f>
        <v>-0.2365754409317988</v>
      </c>
      <c r="BC225">
        <f t="array" ref="BC225:BC227">+MMULT($W$44:$Y$46,BC220:BC222)</f>
        <v>1.1055070615680946</v>
      </c>
      <c r="BD225">
        <f t="array" ref="BD225:BD227">+MMULT($W$44:$Y$46,BD220:BD222)</f>
        <v>-0.54058659331612469</v>
      </c>
      <c r="BE225">
        <f t="array" ref="BE225:BE227">+MMULT($W$44:$Y$46,BE220:BE222)</f>
        <v>-2.1765835322482326E-3</v>
      </c>
      <c r="BF225">
        <f t="array" ref="BF225:BF227">+MMULT($W$44:$Y$46,BF220:BF222)</f>
        <v>-0.5242594755351796</v>
      </c>
      <c r="BG225">
        <f t="array" ref="BG225:BG227">+MMULT($W$44:$Y$46,BG220:BG222)</f>
        <v>4.1294778752880824E-2</v>
      </c>
      <c r="BH225">
        <f t="array" ref="BH225:BH227">+MMULT($W$44:$Y$46,BH220:BH222)</f>
        <v>-0.31172842941201512</v>
      </c>
      <c r="BI225">
        <f t="array" ref="BI225:BI227">+MMULT($W$44:$Y$46,BI220:BI222)</f>
        <v>-1.0211082532672653</v>
      </c>
      <c r="BJ225">
        <f t="array" ref="BJ225:BJ227">+MMULT($W$44:$Y$46,BJ220:BJ222)</f>
        <v>-2.0721864718259204</v>
      </c>
      <c r="BK225">
        <f t="array" ref="BK225:BK227">+MMULT($W$44:$Y$46,BK220:BK222)</f>
        <v>0.4147373010424753</v>
      </c>
      <c r="BL225">
        <f t="array" ref="BL225:BL227">+MMULT($W$44:$Y$46,BL220:BL222)</f>
        <v>1.3893774147985991</v>
      </c>
      <c r="BM225">
        <f t="array" ref="BM225:BM227">+MMULT($W$44:$Y$46,BM220:BM222)</f>
        <v>-1.6880945897049935</v>
      </c>
      <c r="BN225">
        <f t="array" ref="BN225:BN227">+MMULT($W$44:$Y$46,BN220:BN222)</f>
        <v>-0.77913356935673073</v>
      </c>
      <c r="BO225">
        <f t="array" ref="BO225:BO227">+MMULT($W$44:$Y$46,BO220:BO222)</f>
        <v>-0.24274005182262984</v>
      </c>
      <c r="BP225">
        <f t="array" ref="BP225:BP227">+MMULT($W$44:$Y$46,BP220:BP222)</f>
        <v>0.66103116003287166</v>
      </c>
      <c r="BQ225">
        <f t="array" ref="BQ225:BQ227">+MMULT($W$44:$Y$46,BQ220:BQ222)</f>
        <v>-1.0269417164368171</v>
      </c>
      <c r="BR225">
        <f t="array" ref="BR225:BR227">+MMULT($W$44:$Y$46,BR220:BR222)</f>
        <v>1.2275097769998666</v>
      </c>
      <c r="BS225">
        <f t="array" ref="BS225:BS227">+MMULT($W$44:$Y$46,BS220:BS222)</f>
        <v>0.49045170552697931</v>
      </c>
      <c r="BT225">
        <f t="array" ref="BT225:BT227">+MMULT($W$44:$Y$46,BT220:BT222)</f>
        <v>-6.5828219534000199E-2</v>
      </c>
      <c r="BU225">
        <f t="array" ref="BU225:BU227">+MMULT($W$44:$Y$46,BU220:BU222)</f>
        <v>-0.30427431613633577</v>
      </c>
      <c r="BV225">
        <f t="array" ref="BV225:BV227">+MMULT($W$44:$Y$46,BV220:BV222)</f>
        <v>0.47789660152484215</v>
      </c>
      <c r="BW225">
        <f t="array" ref="BW225:BW227">+MMULT($W$44:$Y$46,BW220:BW222)</f>
        <v>0.25379950850084426</v>
      </c>
      <c r="BX225">
        <f t="array" ref="BX225:BX227">+MMULT($W$44:$Y$46,BX220:BX222)</f>
        <v>0.31561777036359417</v>
      </c>
      <c r="BY225">
        <f t="array" ref="BY225:BY227">+MMULT($W$44:$Y$46,BY220:BY222)</f>
        <v>0.2551745391050958</v>
      </c>
      <c r="BZ225">
        <f t="array" ref="BZ225:BZ227">+MMULT($W$44:$Y$46,BZ220:BZ222)</f>
        <v>-1.9115864060993686</v>
      </c>
      <c r="CA225">
        <f t="array" ref="CA225:CA227">+MMULT($W$44:$Y$46,CA220:CA222)</f>
        <v>0.20929413197344313</v>
      </c>
      <c r="CB225">
        <f t="array" ref="CB225:CB227">+MMULT($W$44:$Y$46,CB220:CB222)</f>
        <v>-1.4000837934428672</v>
      </c>
      <c r="CC225">
        <f t="array" ref="CC225:CC227">+MMULT($W$44:$Y$46,CC220:CC222)</f>
        <v>-0.25021061283280976</v>
      </c>
      <c r="CD225">
        <f t="array" ref="CD225:CD227">+MMULT($W$44:$Y$46,CD220:CD222)</f>
        <v>-3.5380436590211186</v>
      </c>
      <c r="CE225">
        <f t="array" ref="CE225:CE227">+MMULT($W$44:$Y$46,CE220:CE222)</f>
        <v>1.0433477833433653</v>
      </c>
      <c r="CF225">
        <f t="array" ref="CF225:CF227">+MMULT($W$44:$Y$46,CF220:CF222)</f>
        <v>-0.29150539158569061</v>
      </c>
      <c r="CG225">
        <f t="array" ref="CG225:CG227">+MMULT($W$44:$Y$46,CG220:CG222)</f>
        <v>0.56090941406508632</v>
      </c>
      <c r="CH225">
        <f t="array" ref="CH225:CH227">+MMULT($W$44:$Y$46,CH220:CH222)</f>
        <v>0.87929807943421767</v>
      </c>
      <c r="CI225">
        <f t="array" ref="CI225:CI227">+MMULT($W$44:$Y$46,CI220:CI222)</f>
        <v>-0.75453872370014241</v>
      </c>
      <c r="CJ225">
        <f t="array" ref="CJ225:CJ227">+MMULT($W$44:$Y$46,CJ220:CJ222)</f>
        <v>0.17197312587591124</v>
      </c>
      <c r="CK225">
        <f t="array" ref="CK225:CK227">+MMULT($W$44:$Y$46,CK220:CK222)</f>
        <v>-0.7943641715043015</v>
      </c>
      <c r="CL225">
        <f t="array" ref="CL225:CL227">+MMULT($W$44:$Y$46,CL220:CL222)</f>
        <v>-0.33922246240324544</v>
      </c>
      <c r="CM225">
        <f t="array" ref="CM225:CM227">+MMULT($W$44:$Y$46,CM220:CM222)</f>
        <v>-0.88940795357392988</v>
      </c>
      <c r="CN225">
        <f t="array" ref="CN225:CN227">+MMULT($W$44:$Y$46,CN220:CN222)</f>
        <v>1.4049698671051836</v>
      </c>
      <c r="CO225">
        <f t="array" ref="CO225:CO227">+MMULT($W$44:$Y$46,CO220:CO222)</f>
        <v>-0.87216634175475038</v>
      </c>
      <c r="CP225">
        <f t="array" ref="CP225:CP227">+MMULT($W$44:$Y$46,CP220:CP222)</f>
        <v>1.5937503846094578</v>
      </c>
      <c r="CQ225">
        <f t="array" ref="CQ225:CQ227">+MMULT($W$44:$Y$46,CQ220:CQ222)</f>
        <v>1.3544775152195581</v>
      </c>
      <c r="CR225">
        <f t="array" ref="CR225:CR227">+MMULT($W$44:$Y$46,CR220:CR222)</f>
        <v>-0.80539511877604819</v>
      </c>
      <c r="CS225">
        <f t="array" ref="CS225:CS227">+MMULT($W$44:$Y$46,CS220:CS222)</f>
        <v>-1.2468259963973904</v>
      </c>
      <c r="CT225">
        <f t="array" ref="CT225:CT227">+MMULT($W$44:$Y$46,CT220:CT222)</f>
        <v>0.8222463710297464</v>
      </c>
      <c r="CU225">
        <f t="array" ref="CU225:CU227">+MMULT($W$44:$Y$46,CU220:CU222)</f>
        <v>1.0381963528977722</v>
      </c>
      <c r="CV225">
        <f t="array" ref="CV225:CV227">+MMULT($W$44:$Y$46,CV220:CV222)</f>
        <v>1.7708990642748965</v>
      </c>
      <c r="CW225">
        <f t="array" ref="CW225:CW227">+MMULT($W$44:$Y$46,CW220:CW222)</f>
        <v>-2.2616731453980878E-2</v>
      </c>
      <c r="CX225">
        <f t="array" ref="CX225:CX227">+MMULT($W$44:$Y$46,CX220:CX222)</f>
        <v>-0.69666682160190707</v>
      </c>
      <c r="CY225">
        <f t="array" ref="CY225:CY227">+MMULT($W$44:$Y$46,CY220:CY222)</f>
        <v>-0.46699942916036713</v>
      </c>
      <c r="CZ225">
        <f t="array" ref="CZ225:CZ227">+MMULT($W$44:$Y$46,CZ220:CZ222)</f>
        <v>-0.21322404400345707</v>
      </c>
      <c r="DA225">
        <f t="array" ref="DA225:DA227">+MMULT($W$44:$Y$46,DA220:DA222)</f>
        <v>-0.85290714117016209</v>
      </c>
      <c r="DB225">
        <f t="array" ref="DB225:DB227">+MMULT($W$44:$Y$46,DB220:DB222)</f>
        <v>-1.1138011058189388</v>
      </c>
      <c r="DC225">
        <f t="array" ref="DC225:DC227">+MMULT($W$44:$Y$46,DC220:DC222)</f>
        <v>-1.0311128619061736</v>
      </c>
      <c r="DD225">
        <f t="array" ref="DD225:DD227">+MMULT($W$44:$Y$46,DD220:DD222)</f>
        <v>-0.33561492596944359</v>
      </c>
      <c r="DE225">
        <f t="array" ref="DE225:DE227">+MMULT($W$44:$Y$46,DE220:DE222)</f>
        <v>1.0727036998800654</v>
      </c>
      <c r="DF225">
        <f t="array" ref="DF225:DF227">+MMULT($W$44:$Y$46,DF220:DF222)</f>
        <v>0.43139118048216607</v>
      </c>
      <c r="DG225">
        <f t="array" ref="DG225:DG227">+MMULT($W$44:$Y$46,DG220:DG222)</f>
        <v>0.69446501821009121</v>
      </c>
      <c r="DH225">
        <f t="array" ref="DH225:DH227">+MMULT($W$44:$Y$46,DH220:DH222)</f>
        <v>0.80864080505083658</v>
      </c>
      <c r="DI225">
        <f t="array" ref="DI225:DI227">+MMULT($W$44:$Y$46,DI220:DI222)</f>
        <v>0.34008651672234447</v>
      </c>
      <c r="DJ225">
        <f t="array" ref="DJ225:DJ227">+MMULT($W$44:$Y$46,DJ220:DJ222)</f>
        <v>-2.7305870908543266</v>
      </c>
      <c r="DK225">
        <f t="array" ref="DK225:DK227">+MMULT($W$44:$Y$46,DK220:DK222)</f>
        <v>-5.8582444228661996E-2</v>
      </c>
      <c r="DL225">
        <f t="array" ref="DL225:DL227">+MMULT($W$44:$Y$46,DL220:DL222)</f>
        <v>0.37486031700354761</v>
      </c>
      <c r="DM225">
        <f t="array" ref="DM225:DM227">+MMULT($W$44:$Y$46,DM220:DM222)</f>
        <v>0.86508285076315161</v>
      </c>
      <c r="DN225">
        <f t="array" ref="DN225:DN227">+MMULT($W$44:$Y$46,DN220:DN222)</f>
        <v>0.26734366960428518</v>
      </c>
      <c r="DO225">
        <f t="array" ref="DO225:DO227">+MMULT($W$44:$Y$46,DO220:DO222)</f>
        <v>-9.3295936150029526E-2</v>
      </c>
      <c r="DP225">
        <f t="array" ref="DP225:DP227">+MMULT($W$44:$Y$46,DP220:DP222)</f>
        <v>-0.90189945966933127</v>
      </c>
      <c r="DQ225">
        <f t="array" ref="DQ225:DQ227">+MMULT($W$44:$Y$46,DQ220:DQ222)</f>
        <v>5.4369631165237457E-2</v>
      </c>
      <c r="DR225">
        <f t="array" ref="DR225:DR227">+MMULT($W$44:$Y$46,DR220:DR222)</f>
        <v>-0.77382862672246533</v>
      </c>
      <c r="DS225">
        <f t="array" ref="DS225:DS227">+MMULT($W$44:$Y$46,DS220:DS222)</f>
        <v>-0.22359488886391238</v>
      </c>
      <c r="DT225">
        <f t="array" ref="DT225:DT227">+MMULT($W$44:$Y$46,DT220:DT222)</f>
        <v>0.39299010648576033</v>
      </c>
      <c r="DU225">
        <f t="array" ref="DU225:DU227">+MMULT($W$44:$Y$46,DU220:DU222)</f>
        <v>-0.52528691068365141</v>
      </c>
      <c r="DV225">
        <f t="array" ref="DV225:DV227">+MMULT($W$44:$Y$46,DV220:DV222)</f>
        <v>-1.9768159280975464</v>
      </c>
      <c r="DW225">
        <f t="array" ref="DW225:DW227">+MMULT($W$44:$Y$46,DW220:DW222)</f>
        <v>-1.0826205872683037</v>
      </c>
      <c r="DX225">
        <f t="array" ref="DX225:DX227">+MMULT($W$44:$Y$46,DX220:DX222)</f>
        <v>0.68598237327030664</v>
      </c>
      <c r="DY225">
        <f t="array" ref="DY225:DY227">+MMULT($W$44:$Y$46,DY220:DY222)</f>
        <v>-0.45113504097670593</v>
      </c>
      <c r="DZ225">
        <f t="array" ref="DZ225:DZ227">+MMULT($W$44:$Y$46,DZ220:DZ222)</f>
        <v>1.7932679831957348</v>
      </c>
      <c r="EA225">
        <f t="array" ref="EA225:EA227">+MMULT($W$44:$Y$46,EA220:EA222)</f>
        <v>-1.1758814349180653</v>
      </c>
      <c r="EB225">
        <f t="array" ref="EB225:EB227">+MMULT($W$44:$Y$46,EB220:EB222)</f>
        <v>-0.60537860557658607</v>
      </c>
      <c r="EC225">
        <f t="array" ref="EC225:EC227">+MMULT($W$44:$Y$46,EC220:EC222)</f>
        <v>3.4132338635679084E-2</v>
      </c>
      <c r="ED225">
        <f t="array" ref="ED225:ED227">+MMULT($W$44:$Y$46,ED220:ED222)</f>
        <v>1.365846189306384</v>
      </c>
      <c r="EE225">
        <f t="array" ref="EE225:EE227">+MMULT($W$44:$Y$46,EE220:EE222)</f>
        <v>-0.33726079593513858</v>
      </c>
      <c r="EF225">
        <f t="array" ref="EF225:EF227">+MMULT($W$44:$Y$46,EF220:EF222)</f>
        <v>1.2949849630151953E-2</v>
      </c>
      <c r="EG225">
        <f t="array" ref="EG225:EG227">+MMULT($W$44:$Y$46,EG220:EG222)</f>
        <v>-1.91634089788568</v>
      </c>
      <c r="EH225">
        <f t="array" ref="EH225:EH227">+MMULT($W$44:$Y$46,EH220:EH222)</f>
        <v>-0.22132181195592721</v>
      </c>
      <c r="EI225">
        <f t="array" ref="EI225:EI227">+MMULT($W$44:$Y$46,EI220:EI222)</f>
        <v>5.392663884935419E-2</v>
      </c>
      <c r="EJ225">
        <f t="array" ref="EJ225:EJ227">+MMULT($W$44:$Y$46,EJ220:EJ222)</f>
        <v>-0.55567464843135683</v>
      </c>
      <c r="EK225">
        <f t="array" ref="EK225:EK227">+MMULT($W$44:$Y$46,EK220:EK222)</f>
        <v>-0.31219444855619927</v>
      </c>
      <c r="EL225">
        <f t="array" ref="EL225:EL227">+MMULT($W$44:$Y$46,EL220:EL222)</f>
        <v>1.2609096431924516</v>
      </c>
      <c r="EM225">
        <f t="array" ref="EM225:EM227">+MMULT($W$44:$Y$46,EM220:EM222)</f>
        <v>0.17647322603527987</v>
      </c>
      <c r="EN225">
        <f t="array" ref="EN225:EN227">+MMULT($W$44:$Y$46,EN220:EN222)</f>
        <v>4.5652331879910787E-2</v>
      </c>
      <c r="EO225">
        <f t="array" ref="EO225:EO227">+MMULT($W$44:$Y$46,EO220:EO222)</f>
        <v>1.1306435859475701</v>
      </c>
      <c r="EP225">
        <f t="array" ref="EP225:EP227">+MMULT($W$44:$Y$46,EP220:EP222)</f>
        <v>-0.8712781640917171</v>
      </c>
      <c r="EQ225">
        <f t="array" ref="EQ225:EQ227">+MMULT($W$44:$Y$46,EQ220:EQ222)</f>
        <v>-1.1617363832475351</v>
      </c>
      <c r="ER225">
        <f t="array" ref="ER225:ER227">+MMULT($W$44:$Y$46,ER220:ER222)</f>
        <v>-0.1125902252348859</v>
      </c>
      <c r="ES225">
        <f t="array" ref="ES225:ES227">+MMULT($W$44:$Y$46,ES220:ES222)</f>
        <v>-7.8576310287611258E-3</v>
      </c>
      <c r="ET225">
        <f t="array" ref="ET225:ET227">+MMULT($W$44:$Y$46,ET220:ET222)</f>
        <v>0.79550235473174413</v>
      </c>
      <c r="EU225">
        <f t="array" ref="EU225:EU227">+MMULT($W$44:$Y$46,EU220:EU222)</f>
        <v>0.18834191125092464</v>
      </c>
      <c r="EV225">
        <f t="array" ref="EV225:EV227">+MMULT($W$44:$Y$46,EV220:EV222)</f>
        <v>0.36414187668731263</v>
      </c>
      <c r="EW225">
        <f t="array" ref="EW225:EW227">+MMULT($W$44:$Y$46,EW220:EW222)</f>
        <v>0.65442136379489058</v>
      </c>
      <c r="EX225">
        <f t="array" ref="EX225:EX227">+MMULT($W$44:$Y$46,EX220:EX222)</f>
        <v>-0.89212073325089825</v>
      </c>
      <c r="EY225">
        <f t="array" ref="EY225:EY227">+MMULT($W$44:$Y$46,EY220:EY222)</f>
        <v>-0.531974559531602</v>
      </c>
      <c r="EZ225">
        <f t="array" ref="EZ225:EZ227">+MMULT($W$44:$Y$46,EZ220:EZ222)</f>
        <v>0.20816143132416737</v>
      </c>
      <c r="FA225">
        <f t="array" ref="FA225:FA227">+MMULT($W$44:$Y$46,FA220:FA222)</f>
        <v>1.3528985327074989</v>
      </c>
      <c r="FB225">
        <f t="array" ref="FB225:FB227">+MMULT($W$44:$Y$46,FB220:FB222)</f>
        <v>-0.14251304035404055</v>
      </c>
      <c r="FC225">
        <f t="array" ref="FC225:FC227">+MMULT($W$44:$Y$46,FC220:FC222)</f>
        <v>0.8409726650165148</v>
      </c>
      <c r="FD225">
        <f t="array" ref="FD225:FD227">+MMULT($W$44:$Y$46,FD220:FD222)</f>
        <v>-0.96300388985475449</v>
      </c>
      <c r="FE225">
        <f t="array" ref="FE225:FE227">+MMULT($W$44:$Y$46,FE220:FE222)</f>
        <v>-1.1959959176966857</v>
      </c>
      <c r="FF225">
        <f t="array" ref="FF225:FF227">+MMULT($W$44:$Y$46,FF220:FF222)</f>
        <v>-0.33420371034929069</v>
      </c>
      <c r="FG225">
        <f t="array" ref="FG225:FG227">+MMULT($W$44:$Y$46,FG220:FG222)</f>
        <v>-0.23232096027430604</v>
      </c>
      <c r="FH225">
        <f t="array" ref="FH225:FH227">+MMULT($W$44:$Y$46,FH220:FH222)</f>
        <v>0.81515959049124753</v>
      </c>
      <c r="FI225">
        <f t="array" ref="FI225:FI227">+MMULT($W$44:$Y$46,FI220:FI222)</f>
        <v>-0.28201943484136849</v>
      </c>
      <c r="FJ225">
        <f t="array" ref="FJ225:FJ227">+MMULT($W$44:$Y$46,FJ220:FJ222)</f>
        <v>0.29583333879061946</v>
      </c>
      <c r="FK225">
        <f t="array" ref="FK225:FK227">+MMULT($W$44:$Y$46,FK220:FK222)</f>
        <v>-1.0417600287062392</v>
      </c>
      <c r="FL225">
        <f t="array" ref="FL225:FL227">+MMULT($W$44:$Y$46,FL220:FL222)</f>
        <v>0.15550565409389411</v>
      </c>
      <c r="FM225">
        <f t="array" ref="FM225:FM227">+MMULT($W$44:$Y$46,FM220:FM222)</f>
        <v>0.3327935912447712</v>
      </c>
      <c r="FN225">
        <f t="array" ref="FN225:FN227">+MMULT($W$44:$Y$46,FN220:FN222)</f>
        <v>0.72571681027689572</v>
      </c>
      <c r="FO225">
        <f t="array" ref="FO225:FO227">+MMULT($W$44:$Y$46,FO220:FO222)</f>
        <v>-0.23330782434434302</v>
      </c>
      <c r="FP225">
        <f t="array" ref="FP225:FP227">+MMULT($W$44:$Y$46,FP220:FP222)</f>
        <v>1.3470036646624779</v>
      </c>
      <c r="FQ225">
        <f t="array" ref="FQ225:FQ227">+MMULT($W$44:$Y$46,FQ220:FQ222)</f>
        <v>-0.58982343480153654</v>
      </c>
      <c r="FR225">
        <f t="array" ref="FR225:FR227">+MMULT($W$44:$Y$46,FR220:FR222)</f>
        <v>-1.376385897574379</v>
      </c>
      <c r="FS225">
        <f t="array" ref="FS225:FS227">+MMULT($W$44:$Y$46,FS220:FS222)</f>
        <v>-0.37669149811128289</v>
      </c>
      <c r="FT225">
        <f t="array" ref="FT225:FT227">+MMULT($W$44:$Y$46,FT220:FT222)</f>
        <v>0.12895023848483231</v>
      </c>
      <c r="FU225">
        <f t="array" ref="FU225:FU227">+MMULT($W$44:$Y$46,FU220:FU222)</f>
        <v>-5.5035216154695733E-2</v>
      </c>
      <c r="FV225">
        <f t="array" ref="FV225:FV227">+MMULT($W$44:$Y$46,FV220:FV222)</f>
        <v>0.22382296411565425</v>
      </c>
      <c r="FW225">
        <f t="array" ref="FW225:FW227">+MMULT($W$44:$Y$46,FW220:FW222)</f>
        <v>-1.2304988786164452</v>
      </c>
      <c r="FX225">
        <f t="array" ref="FX225:FX227">+MMULT($W$44:$Y$46,FX220:FX222)</f>
        <v>1.6501683069778388</v>
      </c>
      <c r="FY225">
        <f t="array" ref="FY225:FY227">+MMULT($W$44:$Y$46,FY220:FY222)</f>
        <v>-1.0475956849070578</v>
      </c>
      <c r="FZ225">
        <f t="array" ref="FZ225:FZ227">+MMULT($W$44:$Y$46,FZ220:FZ222)</f>
        <v>0.45187518902923368</v>
      </c>
      <c r="GA225">
        <f t="array" ref="GA225:GA227">+MMULT($W$44:$Y$46,GA220:GA222)</f>
        <v>-0.84302534228219173</v>
      </c>
      <c r="GB225">
        <f t="array" ref="GB225:GB227">+MMULT($W$44:$Y$46,GB220:GB222)</f>
        <v>-1.4547779932355833</v>
      </c>
      <c r="GC225">
        <f t="array" ref="GC225:GC227">+MMULT($W$44:$Y$46,GC220:GC222)</f>
        <v>-1.2481856757827747</v>
      </c>
      <c r="GD225">
        <f t="array" ref="GD225:GD227">+MMULT($W$44:$Y$46,GD220:GD222)</f>
        <v>-0.29235519120155579</v>
      </c>
      <c r="GE225">
        <f t="array" ref="GE225:GE227">+MMULT($W$44:$Y$46,GE220:GE222)</f>
        <v>-1.4638176681171222</v>
      </c>
      <c r="GF225">
        <f t="array" ref="GF225:GF227">+MMULT($W$44:$Y$46,GF220:GF222)</f>
        <v>0.6819033351141538</v>
      </c>
      <c r="GG225">
        <f t="array" ref="GG225:GG227">+MMULT($W$44:$Y$46,GG220:GG222)</f>
        <v>1.3152617301075551</v>
      </c>
      <c r="GH225">
        <f t="array" ref="GH225:GH227">+MMULT($W$44:$Y$46,GH220:GH222)</f>
        <v>0.53989578846709885</v>
      </c>
      <c r="GI225">
        <f t="array" ref="GI225:GI227">+MMULT($W$44:$Y$46,GI220:GI222)</f>
        <v>-1.1445474041787578</v>
      </c>
      <c r="GJ225">
        <f t="array" ref="GJ225:GJ227">+MMULT($W$44:$Y$46,GJ220:GJ222)</f>
        <v>-4.6907842280124505E-2</v>
      </c>
      <c r="GK225">
        <f t="array" ref="GK225:GK227">+MMULT($W$44:$Y$46,GK220:GK222)</f>
        <v>0.70753329152864763</v>
      </c>
      <c r="GL225">
        <f t="array" ref="GL225:GL227">+MMULT($W$44:$Y$46,GL220:GL222)</f>
        <v>-0.16845111766151258</v>
      </c>
      <c r="GM225">
        <f t="array" ref="GM225:GM227">+MMULT($W$44:$Y$46,GM220:GM222)</f>
        <v>-1.0292860668609718</v>
      </c>
      <c r="GN225">
        <f t="array" ref="GN225:GN227">+MMULT($W$44:$Y$46,GN220:GN222)</f>
        <v>0.67585276184919374</v>
      </c>
      <c r="GO225">
        <f t="array" ref="GO225:GO227">+MMULT($W$44:$Y$46,GO220:GO222)</f>
        <v>0.45302762695991017</v>
      </c>
      <c r="GP225">
        <f t="array" ref="GP225:GP227">+MMULT($W$44:$Y$46,GP220:GP222)</f>
        <v>-0.57591852005471544</v>
      </c>
      <c r="GQ225">
        <f t="array" ref="GQ225:GQ227">+MMULT($W$44:$Y$46,GQ220:GQ222)</f>
        <v>0.24121699160787274</v>
      </c>
      <c r="GR225">
        <f t="array" ref="GR225:GR227">+MMULT($W$44:$Y$46,GR220:GR222)</f>
        <v>1.4422470125773805</v>
      </c>
      <c r="GS225">
        <f t="array" ref="GS225:GS227">+MMULT($W$44:$Y$46,GS220:GS222)</f>
        <v>0.45706938358452831</v>
      </c>
      <c r="GT225">
        <f t="array" ref="GT225:GT227">+MMULT($W$44:$Y$46,GT220:GT222)</f>
        <v>-0.71693372005356659</v>
      </c>
      <c r="GU225">
        <f t="array" ref="GU225:GU227">+MMULT($W$44:$Y$46,GU220:GU222)</f>
        <v>0.26090931586764404</v>
      </c>
      <c r="GV225">
        <f t="array" ref="GV225:GV227">+MMULT($W$44:$Y$46,GV220:GV222)</f>
        <v>0.95876256738486221</v>
      </c>
      <c r="GW225">
        <f t="array" ref="GW225:GW227">+MMULT($W$44:$Y$46,GW220:GW222)</f>
        <v>-1.1683176700790485</v>
      </c>
      <c r="GX225">
        <f t="array" ref="GX225:GX227">+MMULT($W$44:$Y$46,GX220:GX222)</f>
        <v>0.91523747583369786</v>
      </c>
      <c r="GY225">
        <f t="array" ref="GY225:GY227">+MMULT($W$44:$Y$46,GY220:GY222)</f>
        <v>-1.3290427385878048</v>
      </c>
      <c r="GZ225">
        <f t="array" ref="GZ225:GZ227">+MMULT($W$44:$Y$46,GZ220:GZ222)</f>
        <v>0.66233820666785392</v>
      </c>
      <c r="HA225">
        <f t="array" ref="HA225:HA227">+MMULT($W$44:$Y$46,HA220:HA222)</f>
        <v>0.4844142904496197</v>
      </c>
      <c r="HB225">
        <f t="array" ref="HB225:HB227">+MMULT($W$44:$Y$46,HB220:HB222)</f>
        <v>-1.5133363141203111</v>
      </c>
      <c r="HC225">
        <f t="array" ref="HC225:HC227">+MMULT($W$44:$Y$46,HC220:HC222)</f>
        <v>1.3421307491877621</v>
      </c>
      <c r="HD225">
        <f t="array" ref="HD225:HD227">+MMULT($W$44:$Y$46,HD220:HD222)</f>
        <v>-0.34747703209128811</v>
      </c>
      <c r="HE225">
        <f t="array" ref="HE225:HE227">+MMULT($W$44:$Y$46,HE220:HE222)</f>
        <v>5.2227039617623837E-2</v>
      </c>
      <c r="HF225">
        <f t="array" ref="HF225:HF227">+MMULT($W$44:$Y$46,HF220:HF222)</f>
        <v>0.99335982864909211</v>
      </c>
      <c r="HG225">
        <f t="array" ref="HG225:HG227">+MMULT($W$44:$Y$46,HG220:HG222)</f>
        <v>0.2068774115174859</v>
      </c>
      <c r="HH225">
        <f t="array" ref="HH225:HH227">+MMULT($W$44:$Y$46,HH220:HH222)</f>
        <v>-1.6833357118561483</v>
      </c>
      <c r="HI225">
        <f t="array" ref="HI225:HI227">+MMULT($W$44:$Y$46,HI220:HI222)</f>
        <v>0.43669721963206487</v>
      </c>
      <c r="HJ225">
        <f t="array" ref="HJ225:HJ227">+MMULT($W$44:$Y$46,HJ220:HJ222)</f>
        <v>0.56773851342974224</v>
      </c>
      <c r="HK225">
        <f t="array" ref="HK225:HK227">+MMULT($W$44:$Y$46,HK220:HK222)</f>
        <v>-1.1052219675034174</v>
      </c>
      <c r="HL225">
        <f t="array" ref="HL225:HL227">+MMULT($W$44:$Y$46,HL220:HL222)</f>
        <v>-0.60654639472612981</v>
      </c>
      <c r="HM225">
        <f t="array" ref="HM225:HM227">+MMULT($W$44:$Y$46,HM220:HM222)</f>
        <v>7.7815328438049405E-2</v>
      </c>
      <c r="HN225">
        <f t="array" ref="HN225:HN227">+MMULT($W$44:$Y$46,HN220:HN222)</f>
        <v>0.27571227691819877</v>
      </c>
      <c r="HO225">
        <f t="array" ref="HO225:HO227">+MMULT($W$44:$Y$46,HO220:HO222)</f>
        <v>1.1350559648562686</v>
      </c>
      <c r="HP225">
        <f t="array" ref="HP225:HP227">+MMULT($W$44:$Y$46,HP220:HP222)</f>
        <v>-0.38826522062154994</v>
      </c>
      <c r="HQ225">
        <f t="array" ref="HQ225:HQ227">+MMULT($W$44:$Y$46,HQ220:HQ222)</f>
        <v>4.0629193763422548E-2</v>
      </c>
      <c r="HR225">
        <f t="array" ref="HR225:HR227">+MMULT($W$44:$Y$46,HR220:HR222)</f>
        <v>-0.27432847418888023</v>
      </c>
      <c r="HS225">
        <f t="array" ref="HS225:HS227">+MMULT($W$44:$Y$46,HS220:HS222)</f>
        <v>1.1609754013979734</v>
      </c>
      <c r="HT225">
        <f t="array" ref="HT225:HT227">+MMULT($W$44:$Y$46,HT220:HT222)</f>
        <v>-0.36651912258046837</v>
      </c>
      <c r="HU225">
        <f t="array" ref="HU225:HU227">+MMULT($W$44:$Y$46,HU220:HU222)</f>
        <v>-0.28225079964001049</v>
      </c>
      <c r="HV225">
        <f t="array" ref="HV225:HV227">+MMULT($W$44:$Y$46,HV220:HV222)</f>
        <v>-1.1794582689141326</v>
      </c>
      <c r="HW225">
        <f t="array" ref="HW225:HW227">+MMULT($W$44:$Y$46,HW220:HW222)</f>
        <v>-0.37183831991796767</v>
      </c>
      <c r="HX225">
        <f t="array" ref="HX225:HX227">+MMULT($W$44:$Y$46,HX220:HX222)</f>
        <v>-3.3393287098784724E-2</v>
      </c>
      <c r="HY225">
        <f t="array" ref="HY225:HY227">+MMULT($W$44:$Y$46,HY220:HY222)</f>
        <v>0.5934748318606734</v>
      </c>
      <c r="HZ225">
        <f t="array" ref="HZ225:HZ227">+MMULT($W$44:$Y$46,HZ220:HZ222)</f>
        <v>0.15587846940924144</v>
      </c>
      <c r="IA225">
        <f t="array" ref="IA225:IA227">+MMULT($W$44:$Y$46,IA220:IA222)</f>
        <v>-1.2215622762044438</v>
      </c>
      <c r="IB225">
        <f t="array" ref="IB225:IB227">+MMULT($W$44:$Y$46,IB220:IB222)</f>
        <v>0.35528203036964723</v>
      </c>
      <c r="IC225">
        <f t="array" ref="IC225:IC227">+MMULT($W$44:$Y$46,IC220:IC222)</f>
        <v>1.0452030877950349</v>
      </c>
      <c r="ID225">
        <f t="array" ref="ID225:ID227">+MMULT($W$44:$Y$46,ID220:ID222)</f>
        <v>-1.3542801424055506</v>
      </c>
      <c r="IE225">
        <f t="array" ref="IE225:IE227">+MMULT($W$44:$Y$46,IE220:IE222)</f>
        <v>-0.16927569741781015</v>
      </c>
      <c r="IF225">
        <f t="array" ref="IF225:IF227">+MMULT($W$44:$Y$46,IF220:IF222)</f>
        <v>9.5550372292247335E-3</v>
      </c>
      <c r="IG225">
        <f t="array" ref="IG225:IG227">+MMULT($W$44:$Y$46,IG220:IG222)</f>
        <v>0.48282543929686017</v>
      </c>
      <c r="IH225">
        <f t="array" ref="IH225:IH227">+MMULT($W$44:$Y$46,IH220:IH222)</f>
        <v>-0.83076849053233237</v>
      </c>
      <c r="II225">
        <f t="array" ref="II225:II227">+MMULT($W$44:$Y$46,II220:II222)</f>
        <v>-0.80184460115518186</v>
      </c>
      <c r="IJ225">
        <f t="array" ref="IJ225:IJ227">+MMULT($W$44:$Y$46,IJ220:IJ222)</f>
        <v>1.1985442200286478</v>
      </c>
      <c r="IK225">
        <f t="array" ref="IK225:IK227">+MMULT($W$44:$Y$46,IK220:IK222)</f>
        <v>0.92828381883958677</v>
      </c>
      <c r="IL225">
        <f t="array" ref="IL225:IL227">+MMULT($W$44:$Y$46,IL220:IL222)</f>
        <v>-0.9385362400116376</v>
      </c>
      <c r="IM225">
        <f t="array" ref="IM225:IM227">+MMULT($W$44:$Y$46,IM220:IM222)</f>
        <v>0.4992874285007104</v>
      </c>
      <c r="IN225">
        <f t="array" ref="IN225:IN227">+MMULT($W$44:$Y$46,IN220:IN222)</f>
        <v>0.53980916373206222</v>
      </c>
      <c r="IO225">
        <f t="array" ref="IO225:IO227">+MMULT($W$44:$Y$46,IO220:IO222)</f>
        <v>1.2916954161150719E-3</v>
      </c>
      <c r="IP225">
        <f t="array" ref="IP225:IP227">+MMULT($W$44:$Y$46,IP220:IP222)</f>
        <v>1.1458917323452746</v>
      </c>
      <c r="IQ225">
        <f t="array" ref="IQ225:IQ227">+MMULT($W$44:$Y$46,IQ220:IQ222)</f>
        <v>-1.8625765433500654</v>
      </c>
      <c r="IR225">
        <f t="array" ref="IR225:IR227">+MMULT($W$44:$Y$46,IR220:IR222)</f>
        <v>-0.76925615653129398</v>
      </c>
      <c r="IS225">
        <f t="array" ref="IS225:IS227">+MMULT($W$44:$Y$46,IS220:IS222)</f>
        <v>-0.14937832473459783</v>
      </c>
      <c r="IT225">
        <f t="array" ref="IT225:IT227">+MMULT($W$44:$Y$46,IT220:IT222)</f>
        <v>-0.80142792521449957</v>
      </c>
      <c r="IU225">
        <f t="array" ref="IU225:IU227">+MMULT($W$44:$Y$46,IU220:IU222)</f>
        <v>0.18030116211138997</v>
      </c>
      <c r="IV225">
        <f t="array" ref="IV225:IV227">+MMULT($W$44:$Y$46,IV220:IV222)</f>
        <v>1.2190973090606181</v>
      </c>
      <c r="IW225">
        <f t="array" ref="IW225:IW227">+MMULT($W$44:$Y$46,IW220:IW222)</f>
        <v>-6.5089167997105832E-2</v>
      </c>
      <c r="IX225">
        <f t="array" ref="IX225:IX227">+MMULT($W$44:$Y$46,IX220:IX222)</f>
        <v>-0.68503279073180445</v>
      </c>
      <c r="IY225">
        <f t="array" ref="IY225:IY227">+MMULT($W$44:$Y$46,IY220:IY222)</f>
        <v>-0.37454232746986904</v>
      </c>
      <c r="IZ225">
        <f t="array" ref="IZ225:IZ227">+MMULT($W$44:$Y$46,IZ220:IZ222)</f>
        <v>0.91477474623641386</v>
      </c>
      <c r="JA225">
        <f t="array" ref="JA225:JA227">+MMULT($W$44:$Y$46,JA220:JA222)</f>
        <v>1.1700084971857119</v>
      </c>
      <c r="JB225">
        <f t="array" ref="JB225:JB227">+MMULT($W$44:$Y$46,JB220:JB222)</f>
        <v>0.32786475347275312</v>
      </c>
      <c r="JC225">
        <f t="array" ref="JC225:JC227">+MMULT($W$44:$Y$46,JC220:JC222)</f>
        <v>0.39909111946985565</v>
      </c>
      <c r="JD225">
        <f t="array" ref="JD225:JD227">+MMULT($W$44:$Y$46,JD220:JD222)</f>
        <v>0.32364645783116175</v>
      </c>
      <c r="JE225">
        <f t="array" ref="JE225:JE227">+MMULT($W$44:$Y$46,JE220:JE222)</f>
        <v>-0.64221385524853314</v>
      </c>
      <c r="JF225">
        <f t="array" ref="JF225:JF227">+MMULT($W$44:$Y$46,JF220:JF222)</f>
        <v>-0.36334909588438291</v>
      </c>
      <c r="JG225">
        <f t="array" ref="JG225:JG227">+MMULT($W$44:$Y$46,JG220:JG222)</f>
        <v>-1.9287095942301435</v>
      </c>
      <c r="JH225">
        <f t="array" ref="JH225:JH227">+MMULT($W$44:$Y$46,JH220:JH222)</f>
        <v>1.6803005565829681</v>
      </c>
      <c r="JI225">
        <f t="array" ref="JI225:JI227">+MMULT($W$44:$Y$46,JI220:JI222)</f>
        <v>1.1352028979511408</v>
      </c>
      <c r="JJ225">
        <f t="array" ref="JJ225:JJ227">+MMULT($W$44:$Y$46,JJ220:JJ222)</f>
        <v>-1.77731148769887</v>
      </c>
      <c r="JK225">
        <f t="array" ref="JK225:JK227">+MMULT($W$44:$Y$46,JK220:JK222)</f>
        <v>0.48575423255360328</v>
      </c>
      <c r="JL225">
        <f t="array" ref="JL225:JL227">+MMULT($W$44:$Y$46,JL220:JL222)</f>
        <v>0.55567464843135683</v>
      </c>
      <c r="JM225">
        <f t="array" ref="JM225:JM227">+MMULT($W$44:$Y$46,JM220:JM222)</f>
        <v>0.11875812567261704</v>
      </c>
      <c r="JN225">
        <f t="array" ref="JN225:JN227">+MMULT($W$44:$Y$46,JN220:JN222)</f>
        <v>-0.26152117159106697</v>
      </c>
      <c r="JO225">
        <f t="array" ref="JO225:JO227">+MMULT($W$44:$Y$46,JO220:JO222)</f>
        <v>0.6507107548915515</v>
      </c>
      <c r="JP225">
        <f t="array" ref="JP225:JP227">+MMULT($W$44:$Y$46,JP220:JP222)</f>
        <v>0.88041652538025961</v>
      </c>
      <c r="JQ225">
        <f t="array" ref="JQ225:JQ227">+MMULT($W$44:$Y$46,JQ220:JQ222)</f>
        <v>0.40633579825956045</v>
      </c>
      <c r="JR225">
        <f t="array" ref="JR225:JR227">+MMULT($W$44:$Y$46,JR220:JR222)</f>
        <v>0.73653393700013436</v>
      </c>
      <c r="JS225">
        <f t="array" ref="JS225:JS227">+MMULT($W$44:$Y$46,JS220:JS222)</f>
        <v>-1.112796697498768</v>
      </c>
      <c r="JT225">
        <f t="array" ref="JT225:JT227">+MMULT($W$44:$Y$46,JT220:JT222)</f>
        <v>0.65916598694050177</v>
      </c>
      <c r="JU225">
        <f t="array" ref="JU225:JU227">+MMULT($W$44:$Y$46,JU220:JU222)</f>
        <v>1.3651619635511585E-3</v>
      </c>
      <c r="JV225">
        <f t="array" ref="JV225:JV227">+MMULT($W$44:$Y$46,JV220:JV222)</f>
        <v>-0.43522679216770976</v>
      </c>
      <c r="JW225">
        <f t="array" ref="JW225:JW227">+MMULT($W$44:$Y$46,JW220:JW222)</f>
        <v>-5.9987080755014639E-2</v>
      </c>
      <c r="JX225">
        <f t="array" ref="JX225:JX227">+MMULT($W$44:$Y$46,JX220:JX222)</f>
        <v>0.64599464115240812</v>
      </c>
      <c r="JY225">
        <f t="array" ref="JY225:JY227">+MMULT($W$44:$Y$46,JY220:JY222)</f>
        <v>0.51173068790824339</v>
      </c>
      <c r="JZ225">
        <f t="array" ref="JZ225:JZ227">+MMULT($W$44:$Y$46,JZ220:JZ222)</f>
        <v>0.90441486653229231</v>
      </c>
      <c r="KA225">
        <f t="array" ref="KA225:KA227">+MMULT($W$44:$Y$46,KA220:KA222)</f>
        <v>-0.41603338252112387</v>
      </c>
      <c r="KB225">
        <f t="array" ref="KB225:KB227">+MMULT($W$44:$Y$46,KB220:KB222)</f>
        <v>0.88344290852837304</v>
      </c>
      <c r="KC225">
        <f t="array" ref="KC225:KC227">+MMULT($W$44:$Y$46,KC220:KC222)</f>
        <v>0.40811105706999362</v>
      </c>
      <c r="KD225">
        <f t="array" ref="KD225:KD227">+MMULT($W$44:$Y$46,KD220:KD222)</f>
        <v>0.70098270713486877</v>
      </c>
      <c r="KE225">
        <f t="array" ref="KE225:KE227">+MMULT($W$44:$Y$46,KE220:KE222)</f>
        <v>-0.23171239409778324</v>
      </c>
      <c r="KF225">
        <f t="array" ref="KF225:KF227">+MMULT($W$44:$Y$46,KF220:KF222)</f>
        <v>-8.3516113215963042E-2</v>
      </c>
      <c r="KG225">
        <f t="array" ref="KG225:KG227">+MMULT($W$44:$Y$46,KG220:KG222)</f>
        <v>2.0811779000195907</v>
      </c>
      <c r="KH225">
        <f t="array" ref="KH225:KH227">+MMULT($W$44:$Y$46,KH220:KH222)</f>
        <v>0.31896762562355307</v>
      </c>
      <c r="KI225">
        <f t="array" ref="KI225:KI227">+MMULT($W$44:$Y$46,KI220:KI222)</f>
        <v>-0.11266478829795536</v>
      </c>
      <c r="KJ225">
        <f t="array" ref="KJ225:KJ227">+MMULT($W$44:$Y$46,KJ220:KJ222)</f>
        <v>-0.48935957595613838</v>
      </c>
      <c r="KK225">
        <f t="array" ref="KK225:KK227">+MMULT($W$44:$Y$46,KK220:KK222)</f>
        <v>0.31040712807379894</v>
      </c>
      <c r="KL225">
        <f t="array" ref="KL225:KL227">+MMULT($W$44:$Y$46,KL220:KL222)</f>
        <v>1.5814562513280639</v>
      </c>
      <c r="KM225">
        <f t="array" ref="KM225:KM227">+MMULT($W$44:$Y$46,KM220:KM222)</f>
        <v>0.38019705859118091</v>
      </c>
      <c r="KN225">
        <f t="array" ref="KN225:KN227">+MMULT($W$44:$Y$46,KN220:KN222)</f>
        <v>-0.12850395662204891</v>
      </c>
      <c r="KO225">
        <f t="array" ref="KO225:KO227">+MMULT($W$44:$Y$46,KO220:KO222)</f>
        <v>1.5378237012448288</v>
      </c>
      <c r="KP225">
        <f t="array" ref="KP225:KP227">+MMULT($W$44:$Y$46,KP220:KP222)</f>
        <v>-0.92407319880742889</v>
      </c>
      <c r="KQ225">
        <f t="array" ref="KQ225:KQ227">+MMULT($W$44:$Y$46,KQ220:KQ222)</f>
        <v>0.9332203322210384</v>
      </c>
      <c r="KR225">
        <f t="array" ref="KR225:KR227">+MMULT($W$44:$Y$46,KR220:KR222)</f>
        <v>0.96239861322513176</v>
      </c>
      <c r="KS225">
        <f t="array" ref="KS225:KS227">+MMULT($W$44:$Y$46,KS220:KS222)</f>
        <v>-0.66907848826620653</v>
      </c>
      <c r="KT225">
        <f t="array" ref="KT225:KT227">+MMULT($W$44:$Y$46,KT220:KT222)</f>
        <v>0.91373305638470814</v>
      </c>
      <c r="KU225">
        <f t="array" ref="KU225:KU227">+MMULT($W$44:$Y$46,KU220:KU222)</f>
        <v>2.3871145338561221E-2</v>
      </c>
      <c r="KV225">
        <f t="array" ref="KV225:KV227">+MMULT($W$44:$Y$46,KV220:KV222)</f>
        <v>-0.16620435712872839</v>
      </c>
      <c r="KW225">
        <f t="array" ref="KW225:KW227">+MMULT($W$44:$Y$46,KW220:KW222)</f>
        <v>-2.1117136673778014</v>
      </c>
      <c r="KX225">
        <f t="array" ref="KX225:KX227">+MMULT($W$44:$Y$46,KX220:KX222)</f>
        <v>-1.1678549404817644</v>
      </c>
      <c r="KY225">
        <f t="array" ref="KY225:KY227">+MMULT($W$44:$Y$46,KY220:KY222)</f>
        <v>-1.1526440756155945</v>
      </c>
      <c r="KZ225">
        <f t="array" ref="KZ225:KZ227">+MMULT($W$44:$Y$46,KZ220:KZ222)</f>
        <v>-0.33044595127371656</v>
      </c>
      <c r="LA225">
        <f t="array" ref="LA225:LA227">+MMULT($W$44:$Y$46,LA220:LA222)</f>
        <v>1.4572692767546101E-2</v>
      </c>
      <c r="LB225">
        <f t="array" ref="LB225:LB227">+MMULT($W$44:$Y$46,LB220:LB222)</f>
        <v>-0.51606850375387259</v>
      </c>
      <c r="LC225">
        <f t="array" ref="LC225:LC227">+MMULT($W$44:$Y$46,LC220:LC222)</f>
        <v>-0.40875690477805121</v>
      </c>
      <c r="LD225">
        <f t="array" ref="LD225:LD227">+MMULT($W$44:$Y$46,LD220:LD222)</f>
        <v>-1.6007286101002527</v>
      </c>
      <c r="LE225">
        <f t="array" ref="LE225:LE227">+MMULT($W$44:$Y$46,LE220:LE222)</f>
        <v>0.80843027404922863</v>
      </c>
      <c r="LF225">
        <f t="array" ref="LF225:LF227">+MMULT($W$44:$Y$46,LF220:LF222)</f>
        <v>-1.213866929489422</v>
      </c>
      <c r="LG225">
        <f t="array" ref="LG225:LG227">+MMULT($W$44:$Y$46,LG220:LG222)</f>
        <v>1.5638900708814056</v>
      </c>
      <c r="LH225">
        <f t="array" ref="LH225:LH227">+MMULT($W$44:$Y$46,LH220:LH222)</f>
        <v>-0.43849660178643235</v>
      </c>
      <c r="LI225">
        <f t="array" ref="LI225:LI227">+MMULT($W$44:$Y$46,LI220:LI222)</f>
        <v>-1.9425344633357282</v>
      </c>
      <c r="LJ225">
        <f t="array" ref="LJ225:LJ227">+MMULT($W$44:$Y$46,LJ220:LJ222)</f>
        <v>8.5589624278674073E-2</v>
      </c>
      <c r="LK225">
        <f t="array" ref="LK225:LK227">+MMULT($W$44:$Y$46,LK220:LK222)</f>
        <v>-1.338060483156676</v>
      </c>
      <c r="LL225">
        <f t="array" ref="LL225:LL227">+MMULT($W$44:$Y$46,LL220:LL222)</f>
        <v>0.17429773901866502</v>
      </c>
      <c r="LM225">
        <f t="array" ref="LM225:LM227">+MMULT($W$44:$Y$46,LM220:LM222)</f>
        <v>1.1259636572243279</v>
      </c>
      <c r="LN225">
        <f t="array" ref="LN225:LN227">+MMULT($W$44:$Y$46,LN220:LN222)</f>
        <v>-0.92453812143597969</v>
      </c>
      <c r="LO225">
        <f t="array" ref="LO225:LO227">+MMULT($W$44:$Y$46,LO220:LO222)</f>
        <v>-0.48282543929686017</v>
      </c>
      <c r="LP225">
        <f t="array" ref="LP225:LP227">+MMULT($W$44:$Y$46,LP220:LP222)</f>
        <v>1.9579119985781712</v>
      </c>
      <c r="LQ225">
        <f t="array" ref="LQ225:LQ227">+MMULT($W$44:$Y$46,LQ220:LQ222)</f>
        <v>-1.0615455567948473</v>
      </c>
      <c r="LR225">
        <f t="array" ref="LR225:LR227">+MMULT($W$44:$Y$46,LR220:LR222)</f>
        <v>-2.9185956613527055E-2</v>
      </c>
      <c r="LS225">
        <f t="array" ref="LS225:LS227">+MMULT($W$44:$Y$46,LS220:LS222)</f>
        <v>-0.15348806532848519</v>
      </c>
      <c r="LT225">
        <f t="array" ref="LT225:LT227">+MMULT($W$44:$Y$46,LT220:LT222)</f>
        <v>0.80696313613177362</v>
      </c>
      <c r="LU225">
        <f t="array" ref="LU225:LU227">+MMULT($W$44:$Y$46,LU220:LU222)</f>
        <v>-0.70560342401390863</v>
      </c>
      <c r="LV225">
        <f t="array" ref="LV225:LV227">+MMULT($W$44:$Y$46,LV220:LV222)</f>
        <v>-0.64166121136931242</v>
      </c>
      <c r="LW225">
        <f t="array" ref="LW225:LW227">+MMULT($W$44:$Y$46,LW220:LW222)</f>
        <v>-7.0932499807358135E-2</v>
      </c>
      <c r="LX225">
        <f t="array" ref="LX225:LX227">+MMULT($W$44:$Y$46,LX220:LX222)</f>
        <v>0.99952663257118979</v>
      </c>
      <c r="LY225">
        <f t="array" ref="LY225:LY227">+MMULT($W$44:$Y$46,LY220:LY222)</f>
        <v>0.40456382899602739</v>
      </c>
      <c r="LZ225">
        <f t="array" ref="LZ225:LZ227">+MMULT($W$44:$Y$46,LZ220:LZ222)</f>
        <v>-0.10857917104800226</v>
      </c>
      <c r="MA225">
        <f t="array" ref="MA225:MA227">+MMULT($W$44:$Y$46,MA220:MA222)</f>
        <v>0.2170815860016683</v>
      </c>
      <c r="MB225">
        <f t="array" ref="MB225:MB227">+MMULT($W$44:$Y$46,MB220:MB222)</f>
        <v>-1.5481660366988164</v>
      </c>
      <c r="MC225">
        <f t="array" ref="MC225:MC227">+MMULT($W$44:$Y$46,MC220:MC222)</f>
        <v>-0.53154472540331921</v>
      </c>
      <c r="MD225">
        <f t="array" ref="MD225:MD227">+MMULT($W$44:$Y$46,MD220:MD222)</f>
        <v>1.1386020964146015</v>
      </c>
      <c r="ME225">
        <f t="array" ref="ME225:ME227">+MMULT($W$44:$Y$46,ME220:ME222)</f>
        <v>0.19564141582229819</v>
      </c>
      <c r="MF225">
        <f t="array" ref="MF225:MF227">+MMULT($W$44:$Y$46,MF220:MF222)</f>
        <v>-0.54473580847281355</v>
      </c>
      <c r="MG225">
        <f t="array" ref="MG225:MG227">+MMULT($W$44:$Y$46,MG220:MG222)</f>
        <v>-0.63715672514741029</v>
      </c>
      <c r="MH225">
        <f t="array" ref="MH225:MH227">+MMULT($W$44:$Y$46,MH220:MH222)</f>
        <v>0.8808639037586764</v>
      </c>
      <c r="MI225">
        <f t="array" ref="MI225:MI227">+MMULT($W$44:$Y$46,MI220:MI222)</f>
        <v>0.31873297127801092</v>
      </c>
      <c r="MJ225">
        <f t="array" ref="MJ225:MJ227">+MMULT($W$44:$Y$46,MJ220:MJ222)</f>
        <v>-0.45138066047858183</v>
      </c>
      <c r="MK225">
        <f t="array" ref="MK225:MK227">+MMULT($W$44:$Y$46,MK220:MK222)</f>
        <v>0.27248523140917785</v>
      </c>
      <c r="ML225">
        <f t="array" ref="ML225:ML227">+MMULT($W$44:$Y$46,ML220:ML222)</f>
        <v>1.5201961159227015</v>
      </c>
      <c r="MM225">
        <f t="array" ref="MM225:MM227">+MMULT($W$44:$Y$46,MM220:MM222)</f>
        <v>1.0591156781512896</v>
      </c>
      <c r="MN225">
        <f t="array" ref="MN225:MN227">+MMULT($W$44:$Y$46,MN220:MN222)</f>
        <v>-0.98748469788547188</v>
      </c>
      <c r="MO225">
        <f t="array" ref="MO225:MO227">+MMULT($W$44:$Y$46,MO220:MO222)</f>
        <v>-0.27794149320084899</v>
      </c>
      <c r="MP225">
        <f t="array" ref="MP225:MP227">+MMULT($W$44:$Y$46,MP220:MP222)</f>
        <v>1.1925002258574879</v>
      </c>
      <c r="MQ225">
        <f t="array" ref="MQ225:MQ227">+MMULT($W$44:$Y$46,MQ220:MQ222)</f>
        <v>0.16178759215749619</v>
      </c>
      <c r="MR225">
        <f t="array" ref="MR225:MR227">+MMULT($W$44:$Y$46,MR220:MR222)</f>
        <v>-3.0956829361426751E-2</v>
      </c>
      <c r="MS225">
        <f t="array" ref="MS225:MS227">+MMULT($W$44:$Y$46,MS220:MS222)</f>
        <v>-0.89042332705043459</v>
      </c>
      <c r="MT225">
        <f t="array" ref="MT225:MT227">+MMULT($W$44:$Y$46,MT220:MT222)</f>
        <v>0.2466261032273088</v>
      </c>
      <c r="MU225">
        <f t="array" ref="MU225:MU227">+MMULT($W$44:$Y$46,MU220:MU222)</f>
        <v>-9.5446203307076774E-2</v>
      </c>
      <c r="MV225">
        <f t="array" ref="MV225:MV227">+MMULT($W$44:$Y$46,MV220:MV222)</f>
        <v>0.37223635509288261</v>
      </c>
      <c r="MW225">
        <f t="array" ref="MW225:MW227">+MMULT($W$44:$Y$46,MW220:MW222)</f>
        <v>1.8361373583981411</v>
      </c>
      <c r="MX225">
        <f t="array" ref="MX225:MX227">+MMULT($W$44:$Y$46,MX220:MX222)</f>
        <v>1.1574819025900425</v>
      </c>
      <c r="MY225">
        <f t="array" ref="MY225:MY227">+MMULT($W$44:$Y$46,MY220:MY222)</f>
        <v>1.846181441599851</v>
      </c>
      <c r="MZ225">
        <f t="array" ref="MZ225:MZ227">+MMULT($W$44:$Y$46,MZ220:MZ222)</f>
        <v>0.61150045235771555</v>
      </c>
      <c r="NA225">
        <f t="array" ref="NA225:NA227">+MMULT($W$44:$Y$46,NA220:NA222)</f>
        <v>-0.42821238166101361</v>
      </c>
      <c r="NB225">
        <f t="array" ref="NB225:NB227">+MMULT($W$44:$Y$46,NB220:NB222)</f>
        <v>-0.42503906541802799</v>
      </c>
      <c r="NC225">
        <f t="array" ref="NC225:NC227">+MMULT($W$44:$Y$46,NC220:NC222)</f>
        <v>1.1302027866629534</v>
      </c>
      <c r="ND225">
        <f t="array" ref="ND225:ND227">+MMULT($W$44:$Y$46,ND220:ND222)</f>
        <v>-0.64074013823727793</v>
      </c>
      <c r="NE225">
        <f t="array" ref="NE225:NE227">+MMULT($W$44:$Y$46,NE220:NE222)</f>
        <v>0.23688027227787692</v>
      </c>
      <c r="NF225">
        <f t="array" ref="NF225:NF227">+MMULT($W$44:$Y$46,NF220:NF222)</f>
        <v>-2.2261197225015557</v>
      </c>
      <c r="NG225">
        <f t="array" ref="NG225:NG227">+MMULT($W$44:$Y$46,NG220:NG222)</f>
        <v>-0.64913725495765928</v>
      </c>
      <c r="NH225">
        <f t="array" ref="NH225:NH227">+MMULT($W$44:$Y$46,NH220:NH222)</f>
        <v>-1.656260547836867</v>
      </c>
      <c r="NI225">
        <f t="array" ref="NI225:NI227">+MMULT($W$44:$Y$46,NI220:NI222)</f>
        <v>-0.49330812875191965</v>
      </c>
      <c r="NJ225">
        <f t="array" ref="NJ225:NJ227">+MMULT($W$44:$Y$46,NJ220:NJ222)</f>
        <v>-1.4075313276247461</v>
      </c>
      <c r="NK225">
        <f t="array" ref="NK225:NK227">+MMULT($W$44:$Y$46,NK220:NK222)</f>
        <v>-1.3489642346149513</v>
      </c>
      <c r="NL225">
        <f t="array" ref="NL225:NL227">+MMULT($W$44:$Y$46,NL220:NL222)</f>
        <v>0.74217660644947914</v>
      </c>
      <c r="NM225">
        <f t="array" ref="NM225:NM227">+MMULT($W$44:$Y$46,NM220:NM222)</f>
        <v>-0.27025820815779439</v>
      </c>
      <c r="NN225">
        <f t="array" ref="NN225:NN227">+MMULT($W$44:$Y$46,NN220:NN222)</f>
        <v>0.51190174434704983</v>
      </c>
      <c r="NO225">
        <f t="array" ref="NO225:NO227">+MMULT($W$44:$Y$46,NO220:NO222)</f>
        <v>7.9813179922057609E-2</v>
      </c>
      <c r="NP225">
        <f t="array" ref="NP225:NP227">+MMULT($W$44:$Y$46,NP220:NP222)</f>
        <v>0.81589754551250848</v>
      </c>
      <c r="NQ225">
        <f t="array" ref="NQ225:NQ227">+MMULT($W$44:$Y$46,NQ220:NQ222)</f>
        <v>-0.17737346537028026</v>
      </c>
      <c r="NR225">
        <f t="array" ref="NR225:NR227">+MMULT($W$44:$Y$46,NR220:NR222)</f>
        <v>6.4719642228658655E-2</v>
      </c>
      <c r="NS225">
        <f t="array" ref="NS225:NS227">+MMULT($W$44:$Y$46,NS220:NS222)</f>
        <v>-0.86442055532059348</v>
      </c>
      <c r="NT225">
        <f t="array" ref="NT225:NT227">+MMULT($W$44:$Y$46,NT220:NT222)</f>
        <v>0.19127509057020123</v>
      </c>
      <c r="NU225">
        <f t="array" ref="NU225:NU227">+MMULT($W$44:$Y$46,NU220:NU222)</f>
        <v>7.3411721654417714E-3</v>
      </c>
      <c r="NV225">
        <f t="array" ref="NV225:NV227">+MMULT($W$44:$Y$46,NV220:NV222)</f>
        <v>1.7226085157810869</v>
      </c>
      <c r="NW225">
        <f t="array" ref="NW225:NW227">+MMULT($W$44:$Y$46,NW220:NW222)</f>
        <v>-0.81906866872422734</v>
      </c>
      <c r="NX225">
        <f t="array" ref="NX225:NX227">+MMULT($W$44:$Y$46,NX220:NX222)</f>
        <v>0.20310430122304451</v>
      </c>
      <c r="NY225">
        <f t="array" ref="NY225:NY227">+MMULT($W$44:$Y$46,NY220:NY222)</f>
        <v>1.224693924853361</v>
      </c>
      <c r="NZ225">
        <f t="array" ref="NZ225:NZ227">+MMULT($W$44:$Y$46,NZ220:NZ222)</f>
        <v>0.13744165554968385</v>
      </c>
      <c r="OA225">
        <f t="array" ref="OA225:OA227">+MMULT($W$44:$Y$46,OA220:OA222)</f>
        <v>0.8188559446913527</v>
      </c>
      <c r="OB225">
        <f t="array" ref="OB225:OB227">+MMULT($W$44:$Y$46,OB220:OB222)</f>
        <v>1.0068754803460651</v>
      </c>
      <c r="OC225">
        <f t="array" ref="OC225:OC227">+MMULT($W$44:$Y$46,OC220:OC222)</f>
        <v>-0.70956184545039025</v>
      </c>
      <c r="OD225">
        <f t="array" ref="OD225:OD227">+MMULT($W$44:$Y$46,OD220:OD222)</f>
        <v>0.95105406248224</v>
      </c>
      <c r="OE225">
        <f t="array" ref="OE225:OE227">+MMULT($W$44:$Y$46,OE220:OE222)</f>
        <v>-2.102888909560404</v>
      </c>
      <c r="OF225">
        <f t="array" ref="OF225:OF227">+MMULT($W$44:$Y$46,OF220:OF222)</f>
        <v>-2.0648354310197781</v>
      </c>
      <c r="OG225">
        <f t="array" ref="OG225:OG227">+MMULT($W$44:$Y$46,OG220:OG222)</f>
        <v>-0.72856007531423561</v>
      </c>
      <c r="OH225">
        <f t="array" ref="OH225:OH227">+MMULT($W$44:$Y$46,OH220:OH222)</f>
        <v>0.57865542307561801</v>
      </c>
      <c r="OI225">
        <f t="array" ref="OI225:OI227">+MMULT($W$44:$Y$46,OI220:OI222)</f>
        <v>2.2534536642103129</v>
      </c>
      <c r="OJ225">
        <f t="array" ref="OJ225:OJ227">+MMULT($W$44:$Y$46,OJ220:OJ222)</f>
        <v>-1.2933533477527341</v>
      </c>
      <c r="OK225">
        <f t="array" ref="OK225:OK227">+MMULT($W$44:$Y$46,OK220:OK222)</f>
        <v>0.63789139062177114</v>
      </c>
      <c r="OL225">
        <f t="array" ref="OL225:OL227">+MMULT($W$44:$Y$46,OL220:OL222)</f>
        <v>-2.1753291183636523</v>
      </c>
      <c r="OM225">
        <f t="array" ref="OM225:OM227">+MMULT($W$44:$Y$46,OM220:OM222)</f>
        <v>1.3137660827836324</v>
      </c>
      <c r="ON225">
        <f t="array" ref="ON225:ON227">+MMULT($W$44:$Y$46,ON220:ON222)</f>
        <v>0.76046429418289785</v>
      </c>
      <c r="OO225">
        <f t="array" ref="OO225:OO227">+MMULT($W$44:$Y$46,OO220:OO222)</f>
        <v>-0.5810414410938407</v>
      </c>
      <c r="OP225">
        <f t="array" ref="OP225:OP227">+MMULT($W$44:$Y$46,OP220:OP222)</f>
        <v>1.668642402368931</v>
      </c>
      <c r="OQ225">
        <f t="array" ref="OQ225:OQ227">+MMULT($W$44:$Y$46,OQ220:OQ222)</f>
        <v>0.95069440535449323</v>
      </c>
      <c r="OR225">
        <f t="array" ref="OR225:OR227">+MMULT($W$44:$Y$46,OR220:OR222)</f>
        <v>0.35165256362317793</v>
      </c>
      <c r="OS225">
        <f t="array" ref="OS225:OS227">+MMULT($W$44:$Y$46,OS220:OS222)</f>
        <v>-9.2777284255443418E-2</v>
      </c>
      <c r="OT225">
        <f t="array" ref="OT225:OT227">+MMULT($W$44:$Y$46,OT220:OT222)</f>
        <v>7.9073031869529867E-2</v>
      </c>
      <c r="OU225">
        <f t="array" ref="OU225:OU227">+MMULT($W$44:$Y$46,OU220:OU222)</f>
        <v>-0.29544736528767168</v>
      </c>
      <c r="OV225">
        <f t="array" ref="OV225:OV227">+MMULT($W$44:$Y$46,OV220:OV222)</f>
        <v>0.68807452509878508</v>
      </c>
      <c r="OW225">
        <f t="array" ref="OW225:OW227">+MMULT($W$44:$Y$46,OW220:OW222)</f>
        <v>1.5085511198962651</v>
      </c>
      <c r="OX225">
        <f t="array" ref="OX225:OX227">+MMULT($W$44:$Y$46,OX220:OX222)</f>
        <v>-0.44062493863081209</v>
      </c>
      <c r="OY225">
        <f t="array" ref="OY225:OY227">+MMULT($W$44:$Y$46,OY220:OY222)</f>
        <v>0.42438883164743696</v>
      </c>
      <c r="OZ225">
        <f t="array" ref="OZ225:OZ227">+MMULT($W$44:$Y$46,OZ220:OZ222)</f>
        <v>-0.22806867264808003</v>
      </c>
      <c r="PA225">
        <f t="array" ref="PA225:PA227">+MMULT($W$44:$Y$46,PA220:PA222)</f>
        <v>-1.9265341072135287</v>
      </c>
      <c r="PB225">
        <f t="array" ref="PB225:PB227">+MMULT($W$44:$Y$46,PB220:PB222)</f>
        <v>0.39042645293493095</v>
      </c>
      <c r="PC225">
        <f t="array" ref="PC225:PC227">+MMULT($W$44:$Y$46,PC220:PC222)</f>
        <v>-6.3315005702306013E-2</v>
      </c>
      <c r="PD225">
        <f t="array" ref="PD225:PD227">+MMULT($W$44:$Y$46,PD220:PD222)</f>
        <v>-0.61213204536253918</v>
      </c>
      <c r="PE225">
        <f t="array" ref="PE225:PE227">+MMULT($W$44:$Y$46,PE220:PE222)</f>
        <v>-9.83388115479185E-2</v>
      </c>
      <c r="PF225">
        <f t="array" ref="PF225:PF227">+MMULT($W$44:$Y$46,PF220:PF222)</f>
        <v>1.5727455311365375</v>
      </c>
      <c r="PG225">
        <f t="array" ref="PG225:PG227">+MMULT($W$44:$Y$46,PG220:PG222)</f>
        <v>1.1375647926254293</v>
      </c>
      <c r="PH225">
        <f t="array" ref="PH225:PH227">+MMULT($W$44:$Y$46,PH220:PH222)</f>
        <v>0.36129093604053908</v>
      </c>
      <c r="PI225">
        <f t="array" ref="PI225:PI227">+MMULT($W$44:$Y$46,PI220:PI222)</f>
        <v>1.3369025626478328</v>
      </c>
      <c r="PJ225">
        <f t="array" ref="PJ225:PJ227">+MMULT($W$44:$Y$46,PJ220:PJ222)</f>
        <v>0.90418679128055035</v>
      </c>
      <c r="PK225">
        <f t="array" ref="PK225:PK227">+MMULT($W$44:$Y$46,PK220:PK222)</f>
        <v>-5.9321495765556363E-2</v>
      </c>
      <c r="PL225">
        <f t="array" ref="PL225:PL227">+MMULT($W$44:$Y$46,PL220:PL222)</f>
        <v>-0.19067310348747865</v>
      </c>
      <c r="PM225">
        <f t="array" ref="PM225:PM227">+MMULT($W$44:$Y$46,PM220:PM222)</f>
        <v>-0.45294648480304051</v>
      </c>
      <c r="PN225">
        <f t="array" ref="PN225:PN227">+MMULT($W$44:$Y$46,PN220:PN222)</f>
        <v>-1.5998513975935531</v>
      </c>
      <c r="PO225">
        <f t="array" ref="PO225:PO227">+MMULT($W$44:$Y$46,PO220:PO222)</f>
        <v>-0.26795771835897486</v>
      </c>
      <c r="PP225">
        <f t="array" ref="PP225:PP227">+MMULT($W$44:$Y$46,PP220:PP222)</f>
        <v>1.4286239023483367</v>
      </c>
      <c r="PQ225">
        <f t="array" ref="PQ225:PQ227">+MMULT($W$44:$Y$46,PQ220:PQ222)</f>
        <v>0.54421606006259404</v>
      </c>
      <c r="PR225">
        <f t="array" ref="PR225:PR227">+MMULT($W$44:$Y$46,PR220:PR222)</f>
        <v>0.67783526211433465</v>
      </c>
      <c r="PS225">
        <f t="array" ref="PS225:PS227">+MMULT($W$44:$Y$46,PS220:PS222)</f>
        <v>-0.98636405890816325</v>
      </c>
      <c r="PT225">
        <f t="array" ref="PT225:PT227">+MMULT($W$44:$Y$46,PT220:PT222)</f>
        <v>0.4997940187233294</v>
      </c>
      <c r="PU225">
        <f t="array" ref="PU225:PU227">+MMULT($W$44:$Y$46,PU220:PU222)</f>
        <v>0.88985971801488017</v>
      </c>
      <c r="PV225">
        <f t="array" ref="PV225:PV227">+MMULT($W$44:$Y$46,PV220:PV222)</f>
        <v>-1.2821995907300494</v>
      </c>
      <c r="PW225">
        <f t="array" ref="PW225:PW227">+MMULT($W$44:$Y$46,PW220:PW222)</f>
        <v>0.58298885285871371</v>
      </c>
      <c r="PX225">
        <f t="array" ref="PX225:PX227">+MMULT($W$44:$Y$46,PX220:PX222)</f>
        <v>-0.79882479710086873</v>
      </c>
      <c r="PY225">
        <f t="array" ref="PY225:PY227">+MMULT($W$44:$Y$46,PY220:PY222)</f>
        <v>1.40114083451344</v>
      </c>
      <c r="PZ225">
        <f t="array" ref="PZ225:PZ227">+MMULT($W$44:$Y$46,PZ220:PZ222)</f>
        <v>0.45187518902923368</v>
      </c>
      <c r="QA225">
        <f t="array" ref="QA225:QA227">+MMULT($W$44:$Y$46,QA220:QA222)</f>
        <v>0.39539695830101718</v>
      </c>
      <c r="QB225">
        <f t="array" ref="QB225:QB227">+MMULT($W$44:$Y$46,QB220:QB222)</f>
        <v>9.3335410712831E-3</v>
      </c>
      <c r="QC225">
        <f t="array" ref="QC225:QC227">+MMULT($W$44:$Y$46,QC220:QC222)</f>
        <v>-0.63798349793497455</v>
      </c>
      <c r="QD225">
        <f t="array" ref="QD225:QD227">+MMULT($W$44:$Y$46,QD220:QD222)</f>
        <v>-1.3407710698023776</v>
      </c>
      <c r="QE225">
        <f t="array" ref="QE225:QE227">+MMULT($W$44:$Y$46,QE220:QE222)</f>
        <v>0.60295420951119527</v>
      </c>
      <c r="QF225">
        <f t="array" ref="QF225:QF227">+MMULT($W$44:$Y$46,QF220:QF222)</f>
        <v>1.8587782131960562</v>
      </c>
      <c r="QG225">
        <f t="array" ref="QG225:QG227">+MMULT($W$44:$Y$46,QG220:QG222)</f>
        <v>9.8499999346024544E-3</v>
      </c>
      <c r="QH225">
        <f t="array" ref="QH225:QH227">+MMULT($W$44:$Y$46,QH220:QH222)</f>
        <v>0.40891809257615724</v>
      </c>
      <c r="QI225">
        <f t="array" ref="QI225:QI227">+MMULT($W$44:$Y$46,QI220:QI222)</f>
        <v>-1.6057199492633731</v>
      </c>
      <c r="QJ225">
        <f t="array" ref="QJ225:QJ227">+MMULT($W$44:$Y$46,QJ220:QJ222)</f>
        <v>1.6816470777807517</v>
      </c>
      <c r="QK225">
        <f t="array" ref="QK225:QK227">+MMULT($W$44:$Y$46,QK220:QK222)</f>
        <v>0.47798103322861196</v>
      </c>
      <c r="QL225">
        <f t="array" ref="QL225:QL227">+MMULT($W$44:$Y$46,QL220:QL222)</f>
        <v>1.8153386498642952</v>
      </c>
      <c r="QM225">
        <f t="array" ref="QM225:QM227">+MMULT($W$44:$Y$46,QM220:QM222)</f>
        <v>1.2439377742190822</v>
      </c>
      <c r="QN225">
        <f t="array" ref="QN225:QN227">+MMULT($W$44:$Y$46,QN220:QN222)</f>
        <v>0.31273941682598633</v>
      </c>
      <c r="QO225">
        <f t="array" ref="QO225:QO227">+MMULT($W$44:$Y$46,QO220:QO222)</f>
        <v>1.4949148514796209</v>
      </c>
      <c r="QP225">
        <f t="array" ref="QP225:QP227">+MMULT($W$44:$Y$46,QP220:QP222)</f>
        <v>-1.1917107346014584</v>
      </c>
      <c r="QQ225">
        <f t="array" ref="QQ225:QQ227">+MMULT($W$44:$Y$46,QQ220:QQ222)</f>
        <v>-0.18894280181801382</v>
      </c>
      <c r="QR225">
        <f t="array" ref="QR225:QR227">+MMULT($W$44:$Y$46,QR220:QR222)</f>
        <v>0.71285577841304704</v>
      </c>
      <c r="QS225">
        <f t="array" ref="QS225:QS227">+MMULT($W$44:$Y$46,QS220:QS222)</f>
        <v>-0.2060462526673881</v>
      </c>
      <c r="QT225">
        <f t="array" ref="QT225:QT227">+MMULT($W$44:$Y$46,QT220:QT222)</f>
        <v>-0.85640283300935971</v>
      </c>
      <c r="QU225">
        <f t="array" ref="QU225:QU227">+MMULT($W$44:$Y$46,QU220:QU222)</f>
        <v>-0.44119841630706691</v>
      </c>
      <c r="QV225">
        <f t="array" ref="QV225:QV227">+MMULT($W$44:$Y$46,QV220:QV222)</f>
        <v>1.1201499313361767</v>
      </c>
      <c r="QW225">
        <f t="array" ref="QW225:QW227">+MMULT($W$44:$Y$46,QW220:QW222)</f>
        <v>-2.188680292715619</v>
      </c>
      <c r="QX225">
        <f t="array" ref="QX225:QX227">+MMULT($W$44:$Y$46,QX220:QX222)</f>
        <v>-0.4207341450414</v>
      </c>
      <c r="QY225">
        <f t="array" ref="QY225:QY227">+MMULT($W$44:$Y$46,QY220:QY222)</f>
        <v>0.51045763325789573</v>
      </c>
      <c r="QZ225">
        <f t="array" ref="QZ225:QZ227">+MMULT($W$44:$Y$46,QZ220:QZ222)</f>
        <v>-0.70753329152864763</v>
      </c>
      <c r="RA225">
        <f t="array" ref="RA225:RA227">+MMULT($W$44:$Y$46,RA220:RA222)</f>
        <v>1.9877986286814247</v>
      </c>
      <c r="RB225">
        <f t="array" ref="RB225:RB227">+MMULT($W$44:$Y$46,RB220:RB222)</f>
        <v>-0.48500092631347502</v>
      </c>
      <c r="RC225">
        <f t="array" ref="RC225:RC227">+MMULT($W$44:$Y$46,RC220:RC222)</f>
        <v>-0.55776680025983516</v>
      </c>
      <c r="RD225">
        <f t="array" ref="RD225:RD227">+MMULT($W$44:$Y$46,RD220:RD222)</f>
        <v>-0.44226422950270683</v>
      </c>
      <c r="RE225">
        <f t="array" ref="RE225:RE227">+MMULT($W$44:$Y$46,RE220:RE222)</f>
        <v>-1.0094237826780275</v>
      </c>
      <c r="RF225">
        <f t="array" ref="RF225:RF227">+MMULT($W$44:$Y$46,RF220:RF222)</f>
        <v>-0.51794135245567607</v>
      </c>
      <c r="RG225">
        <f t="array" ref="RG225:RG227">+MMULT($W$44:$Y$46,RG220:RG222)</f>
        <v>-2.0469402958831076</v>
      </c>
      <c r="RH225">
        <f t="array" ref="RH225:RH227">+MMULT($W$44:$Y$46,RH220:RH222)</f>
        <v>-0.3496031759044011</v>
      </c>
      <c r="RI225">
        <f t="array" ref="RI225:RI227">+MMULT($W$44:$Y$46,RI220:RI222)</f>
        <v>1.1018139969148897</v>
      </c>
      <c r="RJ225">
        <f t="array" ref="RJ225:RJ227">+MMULT($W$44:$Y$46,RJ220:RJ222)</f>
        <v>0.92547454578688149</v>
      </c>
      <c r="RK225">
        <f t="array" ref="RK225:RK227">+MMULT($W$44:$Y$46,RK220:RK222)</f>
        <v>-0.12433610069959274</v>
      </c>
      <c r="RL225">
        <f t="array" ref="RL225:RL227">+MMULT($W$44:$Y$46,RL220:RL222)</f>
        <v>-1.0189152220005164</v>
      </c>
      <c r="RM225">
        <f t="array" ref="RM225:RM227">+MMULT($W$44:$Y$46,RM220:RM222)</f>
        <v>-0.21791493788303287</v>
      </c>
      <c r="RN225">
        <f t="array" ref="RN225:RN227">+MMULT($W$44:$Y$46,RN220:RN222)</f>
        <v>-0.10917348252129119</v>
      </c>
      <c r="RO225">
        <f t="array" ref="RO225:RO227">+MMULT($W$44:$Y$46,RO220:RO222)</f>
        <v>0.59160307967450321</v>
      </c>
      <c r="RP225">
        <f t="array" ref="RP225:RP227">+MMULT($W$44:$Y$46,RP220:RP222)</f>
        <v>-1.0503961858346962</v>
      </c>
      <c r="RQ225">
        <f t="array" ref="RQ225:RQ227">+MMULT($W$44:$Y$46,RQ220:RQ222)</f>
        <v>0.89393217707723271</v>
      </c>
      <c r="RR225">
        <f t="array" ref="RR225:RR227">+MMULT($W$44:$Y$46,RR220:RR222)</f>
        <v>-1.2571025409133756</v>
      </c>
      <c r="RS225">
        <f t="array" ref="RS225:RS227">+MMULT($W$44:$Y$46,RS220:RS222)</f>
        <v>0.5742441406825527</v>
      </c>
      <c r="RT225">
        <f t="array" ref="RT225:RT227">+MMULT($W$44:$Y$46,RT220:RT222)</f>
        <v>1.3570565199892546</v>
      </c>
      <c r="RU225">
        <f t="array" ref="RU225:RU227">+MMULT($W$44:$Y$46,RU220:RU222)</f>
        <v>-1.1654031315255393</v>
      </c>
      <c r="RV225">
        <f t="array" ref="RV225:RV227">+MMULT($W$44:$Y$46,RV220:RV222)</f>
        <v>0.58219168599325055</v>
      </c>
      <c r="RW225">
        <f t="array" ref="RW225:RW227">+MMULT($W$44:$Y$46,RW220:RW222)</f>
        <v>-1.3608373058931296</v>
      </c>
      <c r="RX225">
        <f t="array" ref="RX225:RX227">+MMULT($W$44:$Y$46,RX220:RX222)</f>
        <v>1.2891953604709783</v>
      </c>
      <c r="RY225">
        <f t="array" ref="RY225:RY227">+MMULT($W$44:$Y$46,RY220:RY222)</f>
        <v>0.57230659755838009</v>
      </c>
      <c r="RZ225">
        <f t="array" ref="RZ225:RZ227">+MMULT($W$44:$Y$46,RZ220:RZ222)</f>
        <v>-0.47281534807978504</v>
      </c>
      <c r="SA225">
        <f t="array" ref="SA225:SA227">+MMULT($W$44:$Y$46,SA220:SA222)</f>
        <v>0.47639656813838593</v>
      </c>
      <c r="SB225">
        <f t="array" ref="SB225:SB227">+MMULT($W$44:$Y$46,SB220:SB222)</f>
        <v>0.15206807758326529</v>
      </c>
      <c r="SC225">
        <f t="array" ref="SC225:SC227">+MMULT($W$44:$Y$46,SC220:SC222)</f>
        <v>-1.5250690313974176</v>
      </c>
      <c r="SD225">
        <f t="array" ref="SD225:SD227">+MMULT($W$44:$Y$46,SD220:SD222)</f>
        <v>0.22185142900684704</v>
      </c>
      <c r="SE225">
        <f t="array" ref="SE225:SE227">+MMULT($W$44:$Y$46,SE220:SE222)</f>
        <v>-0.12939761686324908</v>
      </c>
      <c r="SF225">
        <f t="array" ref="SF225:SF227">+MMULT($W$44:$Y$46,SF220:SF222)</f>
        <v>1.0721576350946449</v>
      </c>
      <c r="SG225">
        <f t="array" ref="SG225:SG227">+MMULT($W$44:$Y$46,SG220:SG222)</f>
        <v>-0.86265955121339422</v>
      </c>
    </row>
    <row r="226" spans="1:502">
      <c r="A226" t="s">
        <v>553</v>
      </c>
      <c r="B226">
        <v>-1.8438440500478748</v>
      </c>
      <c r="C226">
        <v>2.0887246238236896</v>
      </c>
      <c r="D226">
        <v>1.638047455872526</v>
      </c>
      <c r="E226">
        <v>-1.5560917879501706</v>
      </c>
      <c r="F226">
        <v>1.9871576360354855</v>
      </c>
      <c r="G226">
        <v>3.7944206869659469</v>
      </c>
      <c r="H226">
        <v>-1.1142834225899518</v>
      </c>
      <c r="I226">
        <v>-1.5400245985401833</v>
      </c>
      <c r="J226">
        <v>1.4691693700556965</v>
      </c>
      <c r="K226">
        <v>-1.1018587364154993</v>
      </c>
      <c r="L226">
        <v>1.1612913585015248</v>
      </c>
      <c r="M226">
        <v>1.6734969414141418</v>
      </c>
      <c r="N226">
        <v>-0.43482002520705815</v>
      </c>
      <c r="O226">
        <v>-3.5678345901548854</v>
      </c>
      <c r="P226">
        <v>0.76479542276486923</v>
      </c>
      <c r="Q226">
        <v>-2.1056438852889792</v>
      </c>
      <c r="R226">
        <v>-2.1208027720473503</v>
      </c>
      <c r="S226">
        <v>0.91918850480022729</v>
      </c>
      <c r="T226">
        <v>1.557200600211796</v>
      </c>
      <c r="U226">
        <v>-0.48195096279225358</v>
      </c>
      <c r="V226">
        <v>-1.7576742135253438</v>
      </c>
      <c r="W226">
        <v>-1.1558421614752443</v>
      </c>
      <c r="X226">
        <v>-0.10706869579714356</v>
      </c>
      <c r="Y226">
        <v>-3.9629094199008223</v>
      </c>
      <c r="Z226">
        <v>1.2505082351122043</v>
      </c>
      <c r="AA226">
        <v>-1.8159961021524167E-2</v>
      </c>
      <c r="AB226">
        <v>-4.2368909702011521</v>
      </c>
      <c r="AC226">
        <v>-0.92866803464819891</v>
      </c>
      <c r="AD226">
        <v>-2.7070465667480543</v>
      </c>
      <c r="AE226">
        <v>0.12600273229969339</v>
      </c>
      <c r="AF226">
        <v>1.2403571343851554</v>
      </c>
      <c r="AG226">
        <v>-0.33935091104093118</v>
      </c>
      <c r="AH226">
        <v>-0.66857460161777205</v>
      </c>
      <c r="AI226">
        <v>-0.39022386976051271</v>
      </c>
      <c r="AJ226">
        <v>1.5180386861744661</v>
      </c>
      <c r="AK226">
        <v>1.223989440004706</v>
      </c>
      <c r="AL226">
        <v>1.3022198091377941</v>
      </c>
      <c r="AM226">
        <v>-0.902942958405477</v>
      </c>
      <c r="AN226">
        <v>-0.29564364272911159</v>
      </c>
      <c r="AO226">
        <v>2.4125020989237655</v>
      </c>
      <c r="AP226">
        <v>1.3089451596620871</v>
      </c>
      <c r="AQ226">
        <v>0.25578423720317639</v>
      </c>
      <c r="AR226">
        <v>3.2686381779416585</v>
      </c>
      <c r="AS226">
        <v>1.4712315641464324</v>
      </c>
      <c r="AT226">
        <v>-0.94862009389420299</v>
      </c>
      <c r="AU226">
        <v>-2.4595618283859975</v>
      </c>
      <c r="AV226">
        <v>0.54194431426618073</v>
      </c>
      <c r="AW226">
        <v>2.7514360107116711</v>
      </c>
      <c r="AX226">
        <v>2.1033988433032045</v>
      </c>
      <c r="AY226">
        <v>-0.8876480652477432</v>
      </c>
      <c r="AZ226">
        <v>-0.89495317118464901</v>
      </c>
      <c r="BA226">
        <v>3.009943946795298</v>
      </c>
      <c r="BB226">
        <v>-1.3879909154627941</v>
      </c>
      <c r="BC226">
        <v>3.0692711233229066</v>
      </c>
      <c r="BD226">
        <v>0.16924822471515211</v>
      </c>
      <c r="BE226">
        <v>2.0309121216636949</v>
      </c>
      <c r="BF226">
        <v>1.5736952753815323</v>
      </c>
      <c r="BG226">
        <v>-1.7829727199396612</v>
      </c>
      <c r="BH226">
        <v>-1.3842639158171954</v>
      </c>
      <c r="BI226">
        <v>-1.7274763849934629</v>
      </c>
      <c r="BJ226">
        <v>-1.0923943313503732</v>
      </c>
      <c r="BK226">
        <v>2.0361438243781027</v>
      </c>
      <c r="BL226">
        <v>0.82426369819578893</v>
      </c>
      <c r="BM226">
        <v>-2.6850432905210084</v>
      </c>
      <c r="BN226">
        <v>-0.58132307380768666</v>
      </c>
      <c r="BO226">
        <v>-0.96798827019979716</v>
      </c>
      <c r="BP226">
        <v>1.1206084410159316</v>
      </c>
      <c r="BQ226">
        <v>-0.14524108562747329</v>
      </c>
      <c r="BR226">
        <v>-0.18498199212380628</v>
      </c>
      <c r="BS226">
        <v>2.1951708889285046</v>
      </c>
      <c r="BT226">
        <v>2.7291973213203188E-2</v>
      </c>
      <c r="BU226">
        <v>-1.7377788762230237</v>
      </c>
      <c r="BV226">
        <v>-1.1366822240023344</v>
      </c>
      <c r="BW226">
        <v>1.815254601395365</v>
      </c>
      <c r="BX226">
        <v>2.6528791672581398</v>
      </c>
      <c r="BY226">
        <v>-1.5384679262500167</v>
      </c>
      <c r="BZ226">
        <v>1.315035427831079</v>
      </c>
      <c r="CA226">
        <v>1.4468170898604764</v>
      </c>
      <c r="CB226">
        <v>-2.8986433206750037</v>
      </c>
      <c r="CC226">
        <v>-1.7468189442528521</v>
      </c>
      <c r="CD226">
        <v>-2.5421551493747643</v>
      </c>
      <c r="CE226">
        <v>1.2345614931325408</v>
      </c>
      <c r="CF226">
        <v>-3.2338085866960316</v>
      </c>
      <c r="CG226">
        <v>-0.11827853810163408</v>
      </c>
      <c r="CH226">
        <v>1.7440109612268455</v>
      </c>
      <c r="CI226">
        <v>-0.17865636873620766</v>
      </c>
      <c r="CJ226">
        <v>3.2008637304905103</v>
      </c>
      <c r="CK226">
        <v>0.24849125440098863</v>
      </c>
      <c r="CL226">
        <v>1.2131151844927903</v>
      </c>
      <c r="CM226">
        <v>2.7243627905353387</v>
      </c>
      <c r="CN226">
        <v>3.3447893561473676</v>
      </c>
      <c r="CO226">
        <v>-1.6319902435543425</v>
      </c>
      <c r="CP226">
        <v>1.2000125989671444</v>
      </c>
      <c r="CQ226">
        <v>2.8923841958125336</v>
      </c>
      <c r="CR226">
        <v>-0.64526763090960226</v>
      </c>
      <c r="CS226">
        <v>0.44507641010772547</v>
      </c>
      <c r="CT226">
        <v>2.3917232372018051</v>
      </c>
      <c r="CU226">
        <v>-5.6787525201798528E-2</v>
      </c>
      <c r="CV226">
        <v>2.3292690896675965</v>
      </c>
      <c r="CW226">
        <v>-2.8781531478548077</v>
      </c>
      <c r="CX226">
        <v>-0.82265011149670886</v>
      </c>
      <c r="CY226">
        <v>-1.3404515153384511</v>
      </c>
      <c r="CZ226">
        <v>1.9064322327546053</v>
      </c>
      <c r="DA226">
        <v>-0.80348228103675645</v>
      </c>
      <c r="DB226">
        <v>1.9221627663170471</v>
      </c>
      <c r="DC226">
        <v>-1.1126462172500415</v>
      </c>
      <c r="DD226">
        <v>-0.15140312290043076</v>
      </c>
      <c r="DE226">
        <v>-2.2766760228064364</v>
      </c>
      <c r="DF226">
        <v>-1.1803317431477074</v>
      </c>
      <c r="DG226">
        <v>-0.5955807473313226</v>
      </c>
      <c r="DH226">
        <v>1.4067581088826531</v>
      </c>
      <c r="DI226">
        <v>-1.2825610908797753</v>
      </c>
      <c r="DJ226">
        <v>-3.7072360216247802</v>
      </c>
      <c r="DK226">
        <v>-6.9327705860130928E-2</v>
      </c>
      <c r="DL226">
        <v>1.3740864608046868</v>
      </c>
      <c r="DM226">
        <v>3.6466994384937728</v>
      </c>
      <c r="DN226">
        <v>-0.17155689217001724</v>
      </c>
      <c r="DO226">
        <v>1.1230679636998282</v>
      </c>
      <c r="DP226">
        <v>1.1674525007709937</v>
      </c>
      <c r="DQ226">
        <v>0.56363169704164906</v>
      </c>
      <c r="DR226">
        <v>-1.455618703633635</v>
      </c>
      <c r="DS226">
        <v>1.0054959511712078</v>
      </c>
      <c r="DT226">
        <v>-1.3443958663604481</v>
      </c>
      <c r="DU226">
        <v>-1.9444449724772068</v>
      </c>
      <c r="DV226">
        <v>-3.0757348476411579</v>
      </c>
      <c r="DW226">
        <v>-1.6932957864865616</v>
      </c>
      <c r="DX226">
        <v>2.1448138830034229</v>
      </c>
      <c r="DY226">
        <v>-0.14940298269443902</v>
      </c>
      <c r="DZ226">
        <v>1.6117287570980079</v>
      </c>
      <c r="EA226">
        <v>-0.57938913005115733</v>
      </c>
      <c r="EB226">
        <v>-0.36403566195884812</v>
      </c>
      <c r="EC226">
        <v>2.6094142715195767</v>
      </c>
      <c r="ED226">
        <v>2.4372694107605426</v>
      </c>
      <c r="EE226">
        <v>1.0277709611948123</v>
      </c>
      <c r="EF226">
        <v>1.1533672025811872</v>
      </c>
      <c r="EG226">
        <v>-0.96275008698810072</v>
      </c>
      <c r="EH226">
        <v>0.84794328487034254</v>
      </c>
      <c r="EI226">
        <v>-8.2455648155473821E-2</v>
      </c>
      <c r="EJ226">
        <v>1.6515295289472367</v>
      </c>
      <c r="EK226">
        <v>-2.8355994378136997</v>
      </c>
      <c r="EL226">
        <v>0.87694976197559438</v>
      </c>
      <c r="EM226">
        <v>1.6980201595631075</v>
      </c>
      <c r="EN226">
        <v>0.89296552150490349</v>
      </c>
      <c r="EO226">
        <v>1.1569722322754017</v>
      </c>
      <c r="EP226">
        <v>-2.5972303964962093</v>
      </c>
      <c r="EQ226">
        <v>-1.429516919919871</v>
      </c>
      <c r="ER226">
        <v>-0.1493970678757662</v>
      </c>
      <c r="ES226">
        <v>-0.43968130828184532</v>
      </c>
      <c r="ET226">
        <v>0.15367026200139783</v>
      </c>
      <c r="EU226">
        <v>3.6509469577476277</v>
      </c>
      <c r="EV226">
        <v>-0.43559109820616537</v>
      </c>
      <c r="EW226">
        <v>-0.28476258353880035</v>
      </c>
      <c r="EX226">
        <v>2.0589310176688587</v>
      </c>
      <c r="EY226">
        <v>3.1243957120423711</v>
      </c>
      <c r="EZ226">
        <v>-1.369666228568502</v>
      </c>
      <c r="FA226">
        <v>1.9543948607757708</v>
      </c>
      <c r="FB226">
        <v>0.10086306360548415</v>
      </c>
      <c r="FC226">
        <v>-1.0683013650366864</v>
      </c>
      <c r="FD226">
        <v>-1.9015340931334339</v>
      </c>
      <c r="FE226">
        <v>-1.6342921025798616</v>
      </c>
      <c r="FF226">
        <v>3.7528979896533921E-4</v>
      </c>
      <c r="FG226">
        <v>-1.3647991271404398</v>
      </c>
      <c r="FH226">
        <v>1.4239880124007138</v>
      </c>
      <c r="FI226">
        <v>-0.23450954137887334</v>
      </c>
      <c r="FJ226">
        <v>-1.0218355807025423</v>
      </c>
      <c r="FK226">
        <v>-2.8606775925563968</v>
      </c>
      <c r="FL226">
        <v>2.2669699004065658</v>
      </c>
      <c r="FM226">
        <v>-2.1048610569691744</v>
      </c>
      <c r="FN226">
        <v>-1.6749521989358385</v>
      </c>
      <c r="FO226">
        <v>1.6638844775258561</v>
      </c>
      <c r="FP226">
        <v>0.38347172244322458</v>
      </c>
      <c r="FQ226">
        <v>3.1945201804414181</v>
      </c>
      <c r="FR226">
        <v>1.5881142102356804</v>
      </c>
      <c r="FS226">
        <v>-1.6945900456735457</v>
      </c>
      <c r="FT226">
        <v>-0.86333654552486849</v>
      </c>
      <c r="FU226">
        <v>9.7728033072107229E-2</v>
      </c>
      <c r="FV226">
        <v>1.7796473722853408</v>
      </c>
      <c r="FW226">
        <v>-2.3160036298413065</v>
      </c>
      <c r="FX226">
        <v>1.0875873398862137</v>
      </c>
      <c r="FY226">
        <v>-1.6709159300880931</v>
      </c>
      <c r="FZ226">
        <v>-0.73196833883882961</v>
      </c>
      <c r="GA226">
        <v>-2.858636261927272</v>
      </c>
      <c r="GB226">
        <v>1.9902615213250248</v>
      </c>
      <c r="GC226">
        <v>1.6527189385804286</v>
      </c>
      <c r="GD226">
        <v>-1.0419319574880828</v>
      </c>
      <c r="GE226">
        <v>1.2066493401928924</v>
      </c>
      <c r="GF226">
        <v>-0.13041712325502153</v>
      </c>
      <c r="GG226">
        <v>1.7436148508974081</v>
      </c>
      <c r="GH226">
        <v>2.8054523848455437</v>
      </c>
      <c r="GI226">
        <v>-4.8921517016543681E-2</v>
      </c>
      <c r="GJ226">
        <v>-1.9720931120002017</v>
      </c>
      <c r="GK226">
        <v>0.93213054889265268</v>
      </c>
      <c r="GL226">
        <v>1.0360588330565406</v>
      </c>
      <c r="GM226">
        <v>-2.7790687917713175</v>
      </c>
      <c r="GN226">
        <v>4.454682263835263</v>
      </c>
      <c r="GO226">
        <v>2.0918091595722617</v>
      </c>
      <c r="GP226">
        <v>2.4646029940630054</v>
      </c>
      <c r="GQ226">
        <v>-1.1214436629114752</v>
      </c>
      <c r="GR226">
        <v>2.505515372560144</v>
      </c>
      <c r="GS226">
        <v>1.479900882721342</v>
      </c>
      <c r="GT226">
        <v>-0.6034865125998452</v>
      </c>
      <c r="GU226">
        <v>-0.64187317148917877</v>
      </c>
      <c r="GV226">
        <v>-7.613376886951384E-2</v>
      </c>
      <c r="GW226">
        <v>-0.41956005564299365</v>
      </c>
      <c r="GX226">
        <v>-1.446097641260605</v>
      </c>
      <c r="GY226">
        <v>-2.0671947018853905</v>
      </c>
      <c r="GZ226">
        <v>-1.07513536378507</v>
      </c>
      <c r="HA226">
        <v>1.5868422017628911</v>
      </c>
      <c r="HB226">
        <v>-0.53363906101535963</v>
      </c>
      <c r="HC226">
        <v>2.0136595279854173</v>
      </c>
      <c r="HD226">
        <v>-3.6704508947228103</v>
      </c>
      <c r="HE226">
        <v>-0.57305230276155394</v>
      </c>
      <c r="HF226">
        <v>4.0788131090251589</v>
      </c>
      <c r="HG226">
        <v>-1.1971292918693228</v>
      </c>
      <c r="HH226">
        <v>-3.4784470479277179</v>
      </c>
      <c r="HI226">
        <v>-0.8452816823662137</v>
      </c>
      <c r="HJ226">
        <v>1.7793755071785178</v>
      </c>
      <c r="HK226">
        <v>-0.23446302121504314</v>
      </c>
      <c r="HL226">
        <v>-1.8840618606754864</v>
      </c>
      <c r="HM226">
        <v>1.8480477633344143</v>
      </c>
      <c r="HN226">
        <v>-3.9964133936966952</v>
      </c>
      <c r="HO226">
        <v>0.96048547978354504</v>
      </c>
      <c r="HP226">
        <v>-8.0391308769079295E-2</v>
      </c>
      <c r="HQ226">
        <v>-0.81162790864092649</v>
      </c>
      <c r="HR226">
        <v>2.3016584782092222</v>
      </c>
      <c r="HS226">
        <v>2.5895264181830084</v>
      </c>
      <c r="HT226">
        <v>-0.76442502151551917</v>
      </c>
      <c r="HU226">
        <v>-1.4801019824952133</v>
      </c>
      <c r="HV226">
        <v>-3.298312402028647E-2</v>
      </c>
      <c r="HW226">
        <v>-0.82218302706200674</v>
      </c>
      <c r="HX226">
        <v>0.25261966951656056</v>
      </c>
      <c r="HY226">
        <v>-1.2481339909483213</v>
      </c>
      <c r="HZ226">
        <v>-0.59717258075969692</v>
      </c>
      <c r="IA226">
        <v>-2.2137471735941414</v>
      </c>
      <c r="IB226">
        <v>-0.13533133468655484</v>
      </c>
      <c r="IC226">
        <v>2.0044422806239259</v>
      </c>
      <c r="ID226">
        <v>0.41579977034269611</v>
      </c>
      <c r="IE226">
        <v>-1.2700440112186828</v>
      </c>
      <c r="IF226">
        <v>1.2180486449810317</v>
      </c>
      <c r="IG226">
        <v>0.43503801794712749</v>
      </c>
      <c r="IH226">
        <v>0.72404347258396262</v>
      </c>
      <c r="II226">
        <v>-0.74358566178501118</v>
      </c>
      <c r="IJ226">
        <v>1.7804327938439446</v>
      </c>
      <c r="IK226">
        <v>-0.30054402513890699</v>
      </c>
      <c r="IL226">
        <v>1.9083493111012673</v>
      </c>
      <c r="IM226">
        <v>1.3972764434281073</v>
      </c>
      <c r="IN226">
        <v>0.97008978774006516</v>
      </c>
      <c r="IO226">
        <v>-0.32958867226774102</v>
      </c>
      <c r="IP226">
        <v>1.9968710061075603</v>
      </c>
      <c r="IQ226">
        <v>-5.9532586611966041</v>
      </c>
      <c r="IR226">
        <v>-0.97874388906596965</v>
      </c>
      <c r="IS226">
        <v>-1.9776470103918045</v>
      </c>
      <c r="IT226">
        <v>1.3701976861692022</v>
      </c>
      <c r="IU226">
        <v>4.9640590246669836E-3</v>
      </c>
      <c r="IV226">
        <v>1.0996656203110078E-2</v>
      </c>
      <c r="IW226">
        <v>2.7884102734773513</v>
      </c>
      <c r="IX226">
        <v>0.73121845898212101</v>
      </c>
      <c r="IY226">
        <v>1.5100917829646405</v>
      </c>
      <c r="IZ226">
        <v>3.5861983449473871</v>
      </c>
      <c r="JA226">
        <v>2.3045456668271362</v>
      </c>
      <c r="JB226">
        <v>0.39229007042292502</v>
      </c>
      <c r="JC226">
        <v>-1.5247476142859224</v>
      </c>
      <c r="JD226">
        <v>3.444554792691529</v>
      </c>
      <c r="JE226">
        <v>-1.5565346638195841</v>
      </c>
      <c r="JF226">
        <v>1.8265682447995744</v>
      </c>
      <c r="JG226">
        <v>0.2337299096673906</v>
      </c>
      <c r="JH226">
        <v>0.82084596285592104</v>
      </c>
      <c r="JI226">
        <v>1.3982101443174133E-2</v>
      </c>
      <c r="JJ226">
        <v>-1.6726011381629968</v>
      </c>
      <c r="JK226">
        <v>0.8996984062939638</v>
      </c>
      <c r="JL226">
        <v>-1.1898505665724581</v>
      </c>
      <c r="JM226">
        <v>0.21721516713208044</v>
      </c>
      <c r="JN226">
        <v>-0.51886163301444177</v>
      </c>
      <c r="JO226">
        <v>1.5624933831144669</v>
      </c>
      <c r="JP226">
        <v>-0.84478784023821774</v>
      </c>
      <c r="JQ226">
        <v>1.5455671413329239</v>
      </c>
      <c r="JR226">
        <v>3.1918088648921623</v>
      </c>
      <c r="JS226">
        <v>-1.4277829814036216</v>
      </c>
      <c r="JT226">
        <v>-0.85861186058030248</v>
      </c>
      <c r="JU226">
        <v>-0.96310964579137071</v>
      </c>
      <c r="JV226">
        <v>-0.63894765238489537</v>
      </c>
      <c r="JW226">
        <v>0.42903121734850697</v>
      </c>
      <c r="JX226">
        <v>2.0370789641535714</v>
      </c>
      <c r="JY226">
        <v>-0.31301067960003626</v>
      </c>
      <c r="JZ226">
        <v>-1.4252424595540911</v>
      </c>
      <c r="KA226">
        <v>0.38706779368270183</v>
      </c>
      <c r="KB226">
        <v>1.5321555512707725</v>
      </c>
      <c r="KC226">
        <v>0.70939448110032211</v>
      </c>
      <c r="KD226">
        <v>2.5065764362619278</v>
      </c>
      <c r="KE226">
        <v>-0.78783882778224423</v>
      </c>
      <c r="KF226">
        <v>3.2593217364572622</v>
      </c>
      <c r="KG226">
        <v>3.4285060976897896</v>
      </c>
      <c r="KH226">
        <v>2.77773490803451</v>
      </c>
      <c r="KI226">
        <v>-0.87824550188836281</v>
      </c>
      <c r="KJ226">
        <v>-0.56072438673754577</v>
      </c>
      <c r="KK226">
        <v>0.76282117042908659</v>
      </c>
      <c r="KL226">
        <v>0.82654770588236071</v>
      </c>
      <c r="KM226">
        <v>-0.90039231777270978</v>
      </c>
      <c r="KN226">
        <v>-1.6030893013334775</v>
      </c>
      <c r="KO226">
        <v>-0.97509955170378348</v>
      </c>
      <c r="KP226">
        <v>-9.9367403498046625E-2</v>
      </c>
      <c r="KQ226">
        <v>-0.73698464175694078</v>
      </c>
      <c r="KR226">
        <v>-1.9169686556010217</v>
      </c>
      <c r="KS226">
        <v>-2.4690588575208601</v>
      </c>
      <c r="KT226">
        <v>1.0083613223162962</v>
      </c>
      <c r="KU226">
        <v>0.55948289968614118</v>
      </c>
      <c r="KV226">
        <v>-1.097540830588267</v>
      </c>
      <c r="KW226">
        <v>-1.0034257573112713</v>
      </c>
      <c r="KX226">
        <v>-2.4524430189338347</v>
      </c>
      <c r="KY226">
        <v>-3.3740535128563933</v>
      </c>
      <c r="KZ226">
        <v>-2.8889890427148615</v>
      </c>
      <c r="LA226">
        <v>-1.979383036037514</v>
      </c>
      <c r="LB226">
        <v>2.6409688122004882</v>
      </c>
      <c r="LC226">
        <v>1.7070784691370078</v>
      </c>
      <c r="LD226">
        <v>-1.440102904672917</v>
      </c>
      <c r="LE226">
        <v>0.1357111760610264</v>
      </c>
      <c r="LF226">
        <v>-0.74718783372527608</v>
      </c>
      <c r="LG226">
        <v>1.357693779155924</v>
      </c>
      <c r="LH226">
        <v>1.3309535758059088</v>
      </c>
      <c r="LI226">
        <v>-0.28009299353926309</v>
      </c>
      <c r="LJ226">
        <v>1.2060747248536881</v>
      </c>
      <c r="LK226">
        <v>-1.9080437969602175</v>
      </c>
      <c r="LL226">
        <v>1.8187222540972012</v>
      </c>
      <c r="LM226">
        <v>1.6965143974596792</v>
      </c>
      <c r="LN226">
        <v>0.78189092982640529</v>
      </c>
      <c r="LO226">
        <v>-3.4517500183045455</v>
      </c>
      <c r="LP226">
        <v>-0.60531440986365559</v>
      </c>
      <c r="LQ226">
        <v>-1.5739316265947174</v>
      </c>
      <c r="LR226">
        <v>2.4991825355608981</v>
      </c>
      <c r="LS226">
        <v>-1.8331045131275705</v>
      </c>
      <c r="LT226">
        <v>2.3648270235160713</v>
      </c>
      <c r="LU226">
        <v>-2.9621371300332155</v>
      </c>
      <c r="LV226">
        <v>-8.911851264870374E-2</v>
      </c>
      <c r="LW226">
        <v>3.0736961839119936</v>
      </c>
      <c r="LX226">
        <v>2.2702932526002746</v>
      </c>
      <c r="LY226">
        <v>-1.793521437635329</v>
      </c>
      <c r="LZ226">
        <v>-1.4167177191595697</v>
      </c>
      <c r="MA226">
        <v>-4.2888167082297439</v>
      </c>
      <c r="MB226">
        <v>2.8818445618418509</v>
      </c>
      <c r="MC226">
        <v>0.4136785356686043</v>
      </c>
      <c r="MD226">
        <v>-0.3661337248643699</v>
      </c>
      <c r="ME226">
        <v>-2.1341313130377011</v>
      </c>
      <c r="MF226">
        <v>-2.4568692420570217</v>
      </c>
      <c r="MG226">
        <v>0.64469722604511803</v>
      </c>
      <c r="MH226">
        <v>0.426073805624269</v>
      </c>
      <c r="MI226">
        <v>-2.901045319997106</v>
      </c>
      <c r="MJ226">
        <v>-0.63169185373078596</v>
      </c>
      <c r="MK226">
        <v>-1.0986241536871919</v>
      </c>
      <c r="ML226">
        <v>1.460205243616095</v>
      </c>
      <c r="MM226">
        <v>1.9916792209736391</v>
      </c>
      <c r="MN226">
        <v>-1.0359437741963378</v>
      </c>
      <c r="MO226">
        <v>0.14647332591706805</v>
      </c>
      <c r="MP226">
        <v>2.3279077821165775</v>
      </c>
      <c r="MQ226">
        <v>-7.7025345213916352E-2</v>
      </c>
      <c r="MR226">
        <v>-1.7916675219562106</v>
      </c>
      <c r="MS226">
        <v>-0.27892721760480099</v>
      </c>
      <c r="MT226">
        <v>0.11424425713003408</v>
      </c>
      <c r="MU226">
        <v>0.62722364403530473</v>
      </c>
      <c r="MV226">
        <v>0.8784478746952542</v>
      </c>
      <c r="MW226">
        <v>4.0760659965058537</v>
      </c>
      <c r="MX226">
        <v>0.97559541044617049</v>
      </c>
      <c r="MY226">
        <v>-6.5241302656628752E-2</v>
      </c>
      <c r="MZ226">
        <v>1.1174392000017603</v>
      </c>
      <c r="NA226">
        <v>-1.8312124583790059</v>
      </c>
      <c r="NB226">
        <v>1.1168961094190357</v>
      </c>
      <c r="NC226">
        <v>0.12343949728438008</v>
      </c>
      <c r="ND226">
        <v>-0.48918080184428597</v>
      </c>
      <c r="NE226">
        <v>1.7883332711645465</v>
      </c>
      <c r="NF226">
        <v>-3.1800383121905691</v>
      </c>
      <c r="NG226">
        <v>-0.45379664733070385</v>
      </c>
      <c r="NH226">
        <v>-1.3890479243973597</v>
      </c>
      <c r="NI226">
        <v>0.6487004665242837</v>
      </c>
      <c r="NJ226">
        <v>-3.1180472507771286</v>
      </c>
      <c r="NK226">
        <v>1.5316562608276019</v>
      </c>
      <c r="NL226">
        <v>2.9822386866117783</v>
      </c>
      <c r="NM226">
        <v>0.13774468029484938</v>
      </c>
      <c r="NN226">
        <v>1.7475595584205512</v>
      </c>
      <c r="NO226">
        <v>3.6990397395853796</v>
      </c>
      <c r="NP226">
        <v>-1.6773753757040486</v>
      </c>
      <c r="NQ226">
        <v>1.1409640325727031</v>
      </c>
      <c r="NR226">
        <v>2.1042991576840824</v>
      </c>
      <c r="NS226">
        <v>-1.3989923232275068</v>
      </c>
      <c r="NT226">
        <v>1.6304255650048942</v>
      </c>
      <c r="NU226">
        <v>0.69216527564361818</v>
      </c>
      <c r="NV226">
        <v>0.68454018200611166</v>
      </c>
      <c r="NW226">
        <v>-1.2217090822475316</v>
      </c>
      <c r="NX226">
        <v>0.45310518575948561</v>
      </c>
      <c r="NY226">
        <v>3.3842479922552551</v>
      </c>
      <c r="NZ226">
        <v>0.65079612581952873</v>
      </c>
      <c r="OA226">
        <v>2.676636651195746</v>
      </c>
      <c r="OB226">
        <v>0.73811972011825289</v>
      </c>
      <c r="OC226">
        <v>2.5468648085460677E-2</v>
      </c>
      <c r="OD226">
        <v>-1.7685753360678453</v>
      </c>
      <c r="OE226">
        <v>-0.80587255221281373</v>
      </c>
      <c r="OF226">
        <v>1.1702219821163831</v>
      </c>
      <c r="OG226">
        <v>-0.97086710385150699</v>
      </c>
      <c r="OH226">
        <v>-0.78000200361428973</v>
      </c>
      <c r="OI226">
        <v>3.4332567812109547</v>
      </c>
      <c r="OJ226">
        <v>0.26905236884179584</v>
      </c>
      <c r="OK226">
        <v>-0.73416116422370647</v>
      </c>
      <c r="OL226">
        <v>-2.639429449829497</v>
      </c>
      <c r="OM226">
        <v>1.3801623763145978</v>
      </c>
      <c r="ON226">
        <v>-2.8410989804559414</v>
      </c>
      <c r="OO226">
        <v>0.14486479440401395</v>
      </c>
      <c r="OP226">
        <v>0.12923310750923744</v>
      </c>
      <c r="OQ226">
        <v>0.58338127659714156</v>
      </c>
      <c r="OR226">
        <v>1.392947236985401</v>
      </c>
      <c r="OS226">
        <v>-0.1131149170546418</v>
      </c>
      <c r="OT226">
        <v>2.3086737825956929</v>
      </c>
      <c r="OU226">
        <v>-0.11981864221475906</v>
      </c>
      <c r="OV226">
        <v>2.2774606482560005</v>
      </c>
      <c r="OW226">
        <v>-0.95131584859346563</v>
      </c>
      <c r="OX226">
        <v>0.36817422545795681</v>
      </c>
      <c r="OY226">
        <v>0.25168325779195427</v>
      </c>
      <c r="OZ226">
        <v>-3.5725473984997951</v>
      </c>
      <c r="PA226">
        <v>-3.1348348257487659</v>
      </c>
      <c r="PB226">
        <v>0.7080386147376001</v>
      </c>
      <c r="PC226">
        <v>-0.70252469302586096</v>
      </c>
      <c r="PD226">
        <v>-3.5668112224714892</v>
      </c>
      <c r="PE226">
        <v>-2.4506915486460414</v>
      </c>
      <c r="PF226">
        <v>0.74619534645068075</v>
      </c>
      <c r="PG226">
        <v>1.581137690053807</v>
      </c>
      <c r="PH226">
        <v>1.1242299306887367</v>
      </c>
      <c r="PI226">
        <v>-1.575032719999006</v>
      </c>
      <c r="PJ226">
        <v>0.24594563821465409</v>
      </c>
      <c r="PK226">
        <v>1.5041443243998649</v>
      </c>
      <c r="PL226">
        <v>-0.97286527153861324</v>
      </c>
      <c r="PM226">
        <v>0.74422651051928002</v>
      </c>
      <c r="PN226">
        <v>-2.7255752482938336</v>
      </c>
      <c r="PO226">
        <v>-0.40168299862929568</v>
      </c>
      <c r="PP226">
        <v>-2.8638187836555562</v>
      </c>
      <c r="PQ226">
        <v>1.1996129679353864</v>
      </c>
      <c r="PR226">
        <v>-1.0875686913126272</v>
      </c>
      <c r="PS226">
        <v>-0.98691352690662315</v>
      </c>
      <c r="PT226">
        <v>-1.8610328802378389</v>
      </c>
      <c r="PU226">
        <v>-0.13610838494405941</v>
      </c>
      <c r="PV226">
        <v>-1.2566872351571259</v>
      </c>
      <c r="PW226">
        <v>1.4570680713957653</v>
      </c>
      <c r="PX226">
        <v>-0.77464649992438583</v>
      </c>
      <c r="PY226">
        <v>3.212361679117822</v>
      </c>
      <c r="PZ226">
        <v>0.64904199829030906</v>
      </c>
      <c r="QA226">
        <v>-1.1951808123816368</v>
      </c>
      <c r="QB226">
        <v>-0.43658659429043728</v>
      </c>
      <c r="QC226">
        <v>-1.9998412502244485</v>
      </c>
      <c r="QD226">
        <v>-1.3194572922363565</v>
      </c>
      <c r="QE226">
        <v>1.6375405014454891</v>
      </c>
      <c r="QF226">
        <v>2.3252833405292508</v>
      </c>
      <c r="QG226">
        <v>1.1333378167627435</v>
      </c>
      <c r="QH226">
        <v>1.1389243846440178</v>
      </c>
      <c r="QI226">
        <v>-1.2039153759868593</v>
      </c>
      <c r="QJ226">
        <v>1.4880375348377437</v>
      </c>
      <c r="QK226">
        <v>8.0423594248468122E-2</v>
      </c>
      <c r="QL226">
        <v>0.40750259195174321</v>
      </c>
      <c r="QM226">
        <v>-0.33209736061243433</v>
      </c>
      <c r="QN226">
        <v>3.5090884522054369</v>
      </c>
      <c r="QO226">
        <v>0.72016809750990007</v>
      </c>
      <c r="QP226">
        <v>-2.1052938933981418</v>
      </c>
      <c r="QQ226">
        <v>-9.4301397148434427E-2</v>
      </c>
      <c r="QR226">
        <v>0.16796000647752085</v>
      </c>
      <c r="QS226">
        <v>-1.1807924473206433</v>
      </c>
      <c r="QT226">
        <v>-0.96196718587921382</v>
      </c>
      <c r="QU226">
        <v>-1.1605101342951758</v>
      </c>
      <c r="QV226">
        <v>-0.63279497994825362</v>
      </c>
      <c r="QW226">
        <v>-3.2792442486767106</v>
      </c>
      <c r="QX226">
        <v>-0.67796596330675207</v>
      </c>
      <c r="QY226">
        <v>-1.9198799351588791</v>
      </c>
      <c r="QZ226">
        <v>-1.4642963618503257</v>
      </c>
      <c r="RA226">
        <v>2.1852076359616968</v>
      </c>
      <c r="RB226">
        <v>1.9750151961652678</v>
      </c>
      <c r="RC226">
        <v>-2.3249203893100345</v>
      </c>
      <c r="RD226">
        <v>4.118662892109598E-2</v>
      </c>
      <c r="RE226">
        <v>0.52454497440270031</v>
      </c>
      <c r="RF226">
        <v>-0.60656511362650567</v>
      </c>
      <c r="RG226">
        <v>-2.6460713158951901</v>
      </c>
      <c r="RH226">
        <v>-0.43013822805888136</v>
      </c>
      <c r="RI226">
        <v>-1.3810279769062608</v>
      </c>
      <c r="RJ226">
        <v>-1.0607503337556348</v>
      </c>
      <c r="RK226">
        <v>3.9611794500818025</v>
      </c>
      <c r="RL226">
        <v>-2.0859813910577474</v>
      </c>
      <c r="RM226">
        <v>0.58615729288194451</v>
      </c>
      <c r="RN226">
        <v>0.60581368034408178</v>
      </c>
      <c r="RO226">
        <v>1.5064594891593124</v>
      </c>
      <c r="RP226">
        <v>-1.5977622159254889</v>
      </c>
      <c r="RQ226">
        <v>0.46755845739290858</v>
      </c>
      <c r="RR226">
        <v>-2.277682231361668</v>
      </c>
      <c r="RS226">
        <v>-2.2393747457127451</v>
      </c>
      <c r="RT226">
        <v>1.8912578667876647</v>
      </c>
      <c r="RU226">
        <v>-1.3833061576193069</v>
      </c>
      <c r="RV226">
        <v>-0.75962192645128879</v>
      </c>
      <c r="RW226">
        <v>-1.2642582882449711</v>
      </c>
      <c r="RX226">
        <v>-0.96592576037766997</v>
      </c>
      <c r="RY226">
        <v>-2.7692819720828896</v>
      </c>
      <c r="RZ226">
        <v>-2.275681708431057</v>
      </c>
      <c r="SA226">
        <v>2.2386395231664165</v>
      </c>
      <c r="SB226">
        <v>2.8515858750978715</v>
      </c>
      <c r="SC226">
        <v>-2.8337181625728753</v>
      </c>
      <c r="SD226">
        <v>0.2770056745287145</v>
      </c>
      <c r="SE226">
        <v>-1.1447893678804508</v>
      </c>
      <c r="SF226">
        <v>0.40578572990423711</v>
      </c>
      <c r="SG226">
        <v>-6.7873440905800386E-2</v>
      </c>
    </row>
    <row r="227" spans="1:502">
      <c r="A227" t="s">
        <v>554</v>
      </c>
      <c r="B227">
        <v>-1.8088338898470626</v>
      </c>
      <c r="C227">
        <v>-0.2152904804421491</v>
      </c>
      <c r="D227">
        <v>-1.9723040294581167</v>
      </c>
      <c r="E227">
        <v>1.1443950873070123</v>
      </c>
      <c r="F227">
        <v>-2.8253523218391967</v>
      </c>
      <c r="G227">
        <v>-0.14521934658156377</v>
      </c>
      <c r="H227">
        <v>-0.23331190507828814</v>
      </c>
      <c r="I227">
        <v>-0.66291309868426218</v>
      </c>
      <c r="J227">
        <v>-0.61537293584069563</v>
      </c>
      <c r="K227">
        <v>-0.7012379487303666</v>
      </c>
      <c r="L227">
        <v>0.26370035271064202</v>
      </c>
      <c r="M227">
        <v>-1.1873474401665449</v>
      </c>
      <c r="N227">
        <v>-1.0579464494790405</v>
      </c>
      <c r="O227">
        <v>-1.5126552010650718</v>
      </c>
      <c r="P227">
        <v>1.6985978270559841</v>
      </c>
      <c r="Q227">
        <v>-1.7345492643876521</v>
      </c>
      <c r="R227">
        <v>-0.260790026718694</v>
      </c>
      <c r="S227">
        <v>-1.5307378921179984</v>
      </c>
      <c r="T227">
        <v>1.2175774281680214</v>
      </c>
      <c r="U227">
        <v>1.4417774906410024</v>
      </c>
      <c r="V227">
        <v>0.89680903641123766</v>
      </c>
      <c r="W227">
        <v>-1.0160869862162532</v>
      </c>
      <c r="X227">
        <v>-0.46721121905119523</v>
      </c>
      <c r="Y227">
        <v>-1.5807475381097695</v>
      </c>
      <c r="Z227">
        <v>-2.3796384351025657E-2</v>
      </c>
      <c r="AA227">
        <v>-0.21352106748253066</v>
      </c>
      <c r="AB227">
        <v>-1.7472225134316579</v>
      </c>
      <c r="AC227">
        <v>-0.9278938836987578</v>
      </c>
      <c r="AD227">
        <v>-0.20202694744944341</v>
      </c>
      <c r="AE227">
        <v>3.7108250117670771E-2</v>
      </c>
      <c r="AF227">
        <v>0.98261437004580821</v>
      </c>
      <c r="AG227">
        <v>0.55128162976925343</v>
      </c>
      <c r="AH227">
        <v>-0.42788570546484167</v>
      </c>
      <c r="AI227">
        <v>0.50735972748899771</v>
      </c>
      <c r="AJ227">
        <v>-0.52796717742533517</v>
      </c>
      <c r="AK227">
        <v>4.0555351552818308E-2</v>
      </c>
      <c r="AL227">
        <v>-0.1213062840389245</v>
      </c>
      <c r="AM227">
        <v>1.921135347908</v>
      </c>
      <c r="AN227">
        <v>-0.76942761889610389</v>
      </c>
      <c r="AO227">
        <v>0.11815658081723604</v>
      </c>
      <c r="AP227">
        <v>0.369452601566573</v>
      </c>
      <c r="AQ227">
        <v>5.1392256962118132E-2</v>
      </c>
      <c r="AR227">
        <v>-4.0951126624586665E-2</v>
      </c>
      <c r="AS227">
        <v>0.85957229857243866</v>
      </c>
      <c r="AT227">
        <v>1.5694787223382867</v>
      </c>
      <c r="AU227">
        <v>-0.14445252060482039</v>
      </c>
      <c r="AV227">
        <v>0.23539008211401469</v>
      </c>
      <c r="AW227">
        <v>0.10449969369449733</v>
      </c>
      <c r="AX227">
        <v>1.4830381702924826</v>
      </c>
      <c r="AY227">
        <v>-1.3201238998628502</v>
      </c>
      <c r="AZ227">
        <v>0.3189466104737827</v>
      </c>
      <c r="BA227">
        <v>-1.2730882563096266</v>
      </c>
      <c r="BB227">
        <v>-0.3140300162431342</v>
      </c>
      <c r="BC227">
        <v>0.97847024703923102</v>
      </c>
      <c r="BD227">
        <v>-0.98349791047330304</v>
      </c>
      <c r="BE227">
        <v>-0.82289653413426911</v>
      </c>
      <c r="BF227">
        <v>-1.2164561319970433</v>
      </c>
      <c r="BG227">
        <v>-3.7045062711482835E-2</v>
      </c>
      <c r="BH227">
        <v>-0.76838136336505425</v>
      </c>
      <c r="BI227">
        <v>-0.93625474599557823</v>
      </c>
      <c r="BJ227">
        <v>-2.3137948074674695</v>
      </c>
      <c r="BK227">
        <v>0.18254780023826075</v>
      </c>
      <c r="BL227">
        <v>1.4771179103845007</v>
      </c>
      <c r="BM227">
        <v>-1.6931294007260396</v>
      </c>
      <c r="BN227">
        <v>-0.84226360145842794</v>
      </c>
      <c r="BO227">
        <v>-0.50723924522649755</v>
      </c>
      <c r="BP227">
        <v>1.153165788311191</v>
      </c>
      <c r="BQ227">
        <v>-1.0593758537913773</v>
      </c>
      <c r="BR227">
        <v>1.7479179556399229</v>
      </c>
      <c r="BS227">
        <v>0.96248222423696106</v>
      </c>
      <c r="BT227">
        <v>-0.25495086606745732</v>
      </c>
      <c r="BU227">
        <v>3.3925919925131318E-2</v>
      </c>
      <c r="BV227">
        <v>0.84591785605293512</v>
      </c>
      <c r="BW227">
        <v>-0.12842470936245337</v>
      </c>
      <c r="BX227">
        <v>-0.30851788659680696</v>
      </c>
      <c r="BY227">
        <v>0.30121460477505513</v>
      </c>
      <c r="BZ227">
        <v>-2.5935323185748667</v>
      </c>
      <c r="CA227">
        <v>0.1813452083275191</v>
      </c>
      <c r="CB227">
        <v>-0.83435209798480958</v>
      </c>
      <c r="CC227">
        <v>9.3744786662098456E-2</v>
      </c>
      <c r="CD227">
        <v>-3.5622475181816138</v>
      </c>
      <c r="CE227">
        <v>1.0218325856378196</v>
      </c>
      <c r="CF227">
        <v>0.59006884425723105</v>
      </c>
      <c r="CG227">
        <v>0.56230333469243676</v>
      </c>
      <c r="CH227">
        <v>1.2206367098855466</v>
      </c>
      <c r="CI227">
        <v>-1.188073035798292</v>
      </c>
      <c r="CJ227">
        <v>-0.39372125653565704</v>
      </c>
      <c r="CK227">
        <v>-1.0385477017571623</v>
      </c>
      <c r="CL227">
        <v>-1.0041099013354691</v>
      </c>
      <c r="CM227">
        <v>-1.3413705006383312</v>
      </c>
      <c r="CN227">
        <v>0.7121644292769006</v>
      </c>
      <c r="CO227">
        <v>-0.65754035128019783</v>
      </c>
      <c r="CP227">
        <v>1.9186569628856553</v>
      </c>
      <c r="CQ227">
        <v>0.60701317216282147</v>
      </c>
      <c r="CR227">
        <v>-1.3837649245925818</v>
      </c>
      <c r="CS227">
        <v>-1.0171461683023595</v>
      </c>
      <c r="CT227">
        <v>0.59843660088449846</v>
      </c>
      <c r="CU227">
        <v>1.4286771727643461</v>
      </c>
      <c r="CV227">
        <v>1.8350212426151358</v>
      </c>
      <c r="CW227">
        <v>0.94577745879099284</v>
      </c>
      <c r="CX227">
        <v>-8.5499335109410546E-2</v>
      </c>
      <c r="CY227">
        <v>-0.87428598425972837</v>
      </c>
      <c r="CZ227">
        <v>-0.44582513055977713</v>
      </c>
      <c r="DA227">
        <v>-1.1713025019745609</v>
      </c>
      <c r="DB227">
        <v>-1.883362514945194</v>
      </c>
      <c r="DC227">
        <v>-1.1020326723331364</v>
      </c>
      <c r="DD227">
        <v>-9.3472625270853871E-2</v>
      </c>
      <c r="DE227">
        <v>1.8842663475440626</v>
      </c>
      <c r="DF227">
        <v>0.21092086389154208</v>
      </c>
      <c r="DG227">
        <v>0.92919084681320774</v>
      </c>
      <c r="DH227">
        <v>0.54144156648136343</v>
      </c>
      <c r="DI227">
        <v>0.86479386111985801</v>
      </c>
      <c r="DJ227">
        <v>-2.3746852494137922</v>
      </c>
      <c r="DK227">
        <v>-0.29743367782279206</v>
      </c>
      <c r="DL227">
        <v>0.18385314933799299</v>
      </c>
      <c r="DM227">
        <v>0.380471302263101</v>
      </c>
      <c r="DN227">
        <v>0.97384836601674607</v>
      </c>
      <c r="DO227">
        <v>-0.50015305747151639</v>
      </c>
      <c r="DP227">
        <v>-0.96533397388976172</v>
      </c>
      <c r="DQ227">
        <v>0.28208527765549757</v>
      </c>
      <c r="DR227">
        <v>-0.36834980402160905</v>
      </c>
      <c r="DS227">
        <v>-0.60760981070144626</v>
      </c>
      <c r="DT227">
        <v>0.48457134820500186</v>
      </c>
      <c r="DU227">
        <v>-0.52983000373896838</v>
      </c>
      <c r="DV227">
        <v>-2.0626622493205296</v>
      </c>
      <c r="DW227">
        <v>-1.4697905210939595</v>
      </c>
      <c r="DX227">
        <v>0.7461543394170006</v>
      </c>
      <c r="DY227">
        <v>-0.38520298185653462</v>
      </c>
      <c r="DZ227">
        <v>2.1851062504167968</v>
      </c>
      <c r="EA227">
        <v>-1.1510377748323581</v>
      </c>
      <c r="EB227">
        <v>-0.9422107904262027</v>
      </c>
      <c r="EC227">
        <v>-0.14429317764469296</v>
      </c>
      <c r="ED227">
        <v>1.8371224505114432</v>
      </c>
      <c r="EE227">
        <v>-1.0635852791251477</v>
      </c>
      <c r="EF227">
        <v>-0.83725458659187502</v>
      </c>
      <c r="EG227">
        <v>-1.995521502780774</v>
      </c>
      <c r="EH227">
        <v>0.35966658487031594</v>
      </c>
      <c r="EI227">
        <v>0.45393727947846457</v>
      </c>
      <c r="EJ227">
        <v>-1.1386122162543604</v>
      </c>
      <c r="EK227">
        <v>-0.2766629764192749</v>
      </c>
      <c r="EL227">
        <v>1.4510746282417752</v>
      </c>
      <c r="EM227">
        <v>8.2755592623717539E-2</v>
      </c>
      <c r="EN227">
        <v>-0.55234127084277573</v>
      </c>
      <c r="EO227">
        <v>0.96420244272942068</v>
      </c>
      <c r="EP227">
        <v>-0.50914184526877815</v>
      </c>
      <c r="EQ227">
        <v>-1.2194723000645475</v>
      </c>
      <c r="ER227">
        <v>2.2307426596487073E-2</v>
      </c>
      <c r="ES227">
        <v>0.12195073215717397</v>
      </c>
      <c r="ET227">
        <v>0.41512840027866493</v>
      </c>
      <c r="EU227">
        <v>-0.27917530813959124</v>
      </c>
      <c r="EV227">
        <v>0.55847979903627532</v>
      </c>
      <c r="EW227">
        <v>0.88838046456848452</v>
      </c>
      <c r="EX227">
        <v>-1.3358313753498441</v>
      </c>
      <c r="EY227">
        <v>-1.1949307585953151</v>
      </c>
      <c r="EZ227">
        <v>0.93338653265307636</v>
      </c>
      <c r="FA227">
        <v>1.0794944119293588</v>
      </c>
      <c r="FB227">
        <v>-0.31700547798712553</v>
      </c>
      <c r="FC227">
        <v>1.4702524175002742</v>
      </c>
      <c r="FD227">
        <v>-0.53986074577727283</v>
      </c>
      <c r="FE227">
        <v>-0.68529886905873061</v>
      </c>
      <c r="FF227">
        <v>-0.26765492923798728</v>
      </c>
      <c r="FG227">
        <v>-0.56835222540659491</v>
      </c>
      <c r="FH227">
        <v>1.0558781877561196</v>
      </c>
      <c r="FI227">
        <v>-0.50919696024429473</v>
      </c>
      <c r="FJ227">
        <v>0.51114716690888107</v>
      </c>
      <c r="FK227">
        <v>-0.95112398910717966</v>
      </c>
      <c r="FL227">
        <v>-0.59691482091378456</v>
      </c>
      <c r="FM227">
        <v>1.6052591865647945</v>
      </c>
      <c r="FN227">
        <v>0.97811454347199212</v>
      </c>
      <c r="FO227">
        <v>-0.70436127230130519</v>
      </c>
      <c r="FP227">
        <v>1.16483484657363</v>
      </c>
      <c r="FQ227">
        <v>-1.4702947709520118</v>
      </c>
      <c r="FR227">
        <v>-2.3263575025029626</v>
      </c>
      <c r="FS227">
        <v>6.2097263236663786E-2</v>
      </c>
      <c r="FT227">
        <v>-4.3809944931151423E-2</v>
      </c>
      <c r="FU227">
        <v>0.44477153396140184</v>
      </c>
      <c r="FV227">
        <v>-0.3472501064981014</v>
      </c>
      <c r="FW227">
        <v>-1.1845177647138014</v>
      </c>
      <c r="FX227">
        <v>2.4564676192333081</v>
      </c>
      <c r="FY227">
        <v>-0.7049530332704933</v>
      </c>
      <c r="FZ227">
        <v>0.87811589876712481</v>
      </c>
      <c r="GA227">
        <v>-0.85375271640307515</v>
      </c>
      <c r="GB227">
        <v>-1.5359781042350968</v>
      </c>
      <c r="GC227">
        <v>-1.9348244243925929</v>
      </c>
      <c r="GD227">
        <v>-0.36727658268529861</v>
      </c>
      <c r="GE227">
        <v>-1.7289552861783024</v>
      </c>
      <c r="GF227">
        <v>0.6634059906957982</v>
      </c>
      <c r="GG227">
        <v>1.4864594767416821</v>
      </c>
      <c r="GH227">
        <v>0.17149340731646531</v>
      </c>
      <c r="GI227">
        <v>-1.2361778871529285</v>
      </c>
      <c r="GJ227">
        <v>0.67950778838751291</v>
      </c>
      <c r="GK227">
        <v>0.824989199369767</v>
      </c>
      <c r="GL227">
        <v>-0.30862085827626928</v>
      </c>
      <c r="GM227">
        <v>-0.70883952500155889</v>
      </c>
      <c r="GN227">
        <v>4.2299910628407628E-2</v>
      </c>
      <c r="GO227">
        <v>0.81581250246127901</v>
      </c>
      <c r="GP227">
        <v>-0.81092830844158281</v>
      </c>
      <c r="GQ227">
        <v>0.80100347658337956</v>
      </c>
      <c r="GR227">
        <v>1.6313407878895176</v>
      </c>
      <c r="GS227">
        <v>0.39632782395676092</v>
      </c>
      <c r="GT227">
        <v>-0.30146126927960004</v>
      </c>
      <c r="GU227">
        <v>-2.2072865637960903E-2</v>
      </c>
      <c r="GV227">
        <v>0.85634425561716954</v>
      </c>
      <c r="GW227">
        <v>-1.6081255768650555</v>
      </c>
      <c r="GX227">
        <v>1.161001936326935</v>
      </c>
      <c r="GY227">
        <v>-0.37489654796462546</v>
      </c>
      <c r="GZ227">
        <v>0.94735099212044693</v>
      </c>
      <c r="HA227">
        <v>0.62286588872990467</v>
      </c>
      <c r="HB227">
        <v>-1.3534552094389911</v>
      </c>
      <c r="HC227">
        <v>0.78729050347829355</v>
      </c>
      <c r="HD227">
        <v>0.36737021231708833</v>
      </c>
      <c r="HE227">
        <v>6.1355404729760823E-2</v>
      </c>
      <c r="HF227">
        <v>0.28465374556637812</v>
      </c>
      <c r="HG227">
        <v>0.41799787365413144</v>
      </c>
      <c r="HH227">
        <v>-1.4103885822652711</v>
      </c>
      <c r="HI227">
        <v>0.47624321655545121</v>
      </c>
      <c r="HJ227">
        <v>0.46206222462950908</v>
      </c>
      <c r="HK227">
        <v>-1.6460344037500971</v>
      </c>
      <c r="HL227">
        <v>-0.89654054959421892</v>
      </c>
      <c r="HM227">
        <v>-0.28323278897851789</v>
      </c>
      <c r="HN227">
        <v>1.6867564985074299</v>
      </c>
      <c r="HO227">
        <v>0.86629000724591232</v>
      </c>
      <c r="HP227">
        <v>-0.85002405378281765</v>
      </c>
      <c r="HQ227">
        <v>2.1953228231818833E-2</v>
      </c>
      <c r="HR227">
        <v>-0.68570813637925621</v>
      </c>
      <c r="HS227">
        <v>0.83558853243038866</v>
      </c>
      <c r="HT227">
        <v>-7.5041216861056886E-2</v>
      </c>
      <c r="HU227">
        <v>8.2862811869394065E-2</v>
      </c>
      <c r="HV227">
        <v>-1.5273598249163585</v>
      </c>
      <c r="HW227">
        <v>-0.45369762176723488</v>
      </c>
      <c r="HX227">
        <v>-0.42490319974432395</v>
      </c>
      <c r="HY227">
        <v>0.87779607047256014</v>
      </c>
      <c r="HZ227">
        <v>-0.3667183016614538</v>
      </c>
      <c r="IA227">
        <v>-0.57301421879170422</v>
      </c>
      <c r="IB227">
        <v>0.83268565491515134</v>
      </c>
      <c r="IC227">
        <v>0.91514838360671613</v>
      </c>
      <c r="ID227">
        <v>-1.5978987151791733</v>
      </c>
      <c r="IE227">
        <v>-0.3306764937432487</v>
      </c>
      <c r="IF227">
        <v>-0.74435608919414886</v>
      </c>
      <c r="IG227">
        <v>0.53667591502606604</v>
      </c>
      <c r="IH227">
        <v>-1.490661513579254</v>
      </c>
      <c r="II227">
        <v>-0.97362147841335833</v>
      </c>
      <c r="IJ227">
        <v>0.90949584823778729</v>
      </c>
      <c r="IK227">
        <v>1.1596318613421714</v>
      </c>
      <c r="IL227">
        <v>-1.0037220783040834</v>
      </c>
      <c r="IM227">
        <v>0.48946076763733892</v>
      </c>
      <c r="IN227">
        <v>0.40809963587828296</v>
      </c>
      <c r="IO227">
        <v>0.44323426748910594</v>
      </c>
      <c r="IP227">
        <v>2.0742125292646016</v>
      </c>
      <c r="IQ227">
        <v>-1.3009188451432772</v>
      </c>
      <c r="IR227">
        <v>-0.83222593050481564</v>
      </c>
      <c r="IS227">
        <v>-0.24277077542296491</v>
      </c>
      <c r="IT227">
        <v>-1.1931794506960265</v>
      </c>
      <c r="IU227">
        <v>-0.31009745924263937</v>
      </c>
      <c r="IV227">
        <v>1.4825050230714349</v>
      </c>
      <c r="IW227">
        <v>-0.59177562145475637</v>
      </c>
      <c r="IX227">
        <v>-0.70808896948877909</v>
      </c>
      <c r="IY227">
        <v>-0.51032530404585297</v>
      </c>
      <c r="IZ227">
        <v>0.31324296165599125</v>
      </c>
      <c r="JA227">
        <v>1.4290766874624969</v>
      </c>
      <c r="JB227">
        <v>0.90956958010665045</v>
      </c>
      <c r="JC227">
        <v>0.58482007912620759</v>
      </c>
      <c r="JD227">
        <v>0.13086298821274495</v>
      </c>
      <c r="JE227">
        <v>-0.44275638111803739</v>
      </c>
      <c r="JF227">
        <v>-0.20916327614881047</v>
      </c>
      <c r="JG227">
        <v>-2.3934530414708406</v>
      </c>
      <c r="JH227">
        <v>1.5929696775456947</v>
      </c>
      <c r="JI227">
        <v>0.82964279932948493</v>
      </c>
      <c r="JJ227">
        <v>-1.829797278518094</v>
      </c>
      <c r="JK227">
        <v>0.86529394919217251</v>
      </c>
      <c r="JL227">
        <v>3.2670004281858511E-2</v>
      </c>
      <c r="JM227">
        <v>0.93847996672370093</v>
      </c>
      <c r="JN227">
        <v>6.0885550201909999E-2</v>
      </c>
      <c r="JO227">
        <v>0.37554908974169299</v>
      </c>
      <c r="JP227">
        <v>0.86587196918968701</v>
      </c>
      <c r="JQ227">
        <v>-0.10687345033631132</v>
      </c>
      <c r="JR227">
        <v>0.23581039505549989</v>
      </c>
      <c r="JS227">
        <v>-1.631725137195557</v>
      </c>
      <c r="JT227">
        <v>0.81349872526789957</v>
      </c>
      <c r="JU227">
        <v>-0.224139947073766</v>
      </c>
      <c r="JV227">
        <v>-4.6663790580956765E-2</v>
      </c>
      <c r="JW227">
        <v>-3.1059901401677456E-2</v>
      </c>
      <c r="JX227">
        <v>-0.29348754884921802</v>
      </c>
      <c r="JY227">
        <v>0.50748677813027365</v>
      </c>
      <c r="JZ227">
        <v>1.7802761282937005</v>
      </c>
      <c r="KA227">
        <v>-0.8882020278788143</v>
      </c>
      <c r="KB227">
        <v>0.52864060430660942</v>
      </c>
      <c r="KC227">
        <v>0.32592552930602814</v>
      </c>
      <c r="KD227">
        <v>0.49314017361423229</v>
      </c>
      <c r="KE227">
        <v>-0.42549725910257047</v>
      </c>
      <c r="KF227">
        <v>-0.33775987364080362</v>
      </c>
      <c r="KG227">
        <v>1.5867423134968515</v>
      </c>
      <c r="KH227">
        <v>-0.158914905101118</v>
      </c>
      <c r="KI227">
        <v>7.349803224966564E-2</v>
      </c>
      <c r="KJ227">
        <v>-1.1069464192131231</v>
      </c>
      <c r="KK227">
        <v>0.35226350682965746</v>
      </c>
      <c r="KL227">
        <v>1.6433380787970908</v>
      </c>
      <c r="KM227">
        <v>0.92062075588100578</v>
      </c>
      <c r="KN227">
        <v>0.26225587465668287</v>
      </c>
      <c r="KO227">
        <v>1.8483269732923848</v>
      </c>
      <c r="KP227">
        <v>-0.53708643131192613</v>
      </c>
      <c r="KQ227">
        <v>1.0732438741217081</v>
      </c>
      <c r="KR227">
        <v>1.421085313759562</v>
      </c>
      <c r="KS227">
        <v>-0.30462514323704992</v>
      </c>
      <c r="KT227">
        <v>1.6181487153714214</v>
      </c>
      <c r="KU227">
        <v>-0.3446915882123891</v>
      </c>
      <c r="KV227">
        <v>0.74348441008841115</v>
      </c>
      <c r="KW227">
        <v>-2.4668139789586143</v>
      </c>
      <c r="KX227">
        <v>-0.9380388403295139</v>
      </c>
      <c r="KY227">
        <v>-0.389284720764206</v>
      </c>
      <c r="KZ227">
        <v>0.26976483674946083</v>
      </c>
      <c r="LA227">
        <v>0.19404270614140168</v>
      </c>
      <c r="LB227">
        <v>-1.7461164406940164</v>
      </c>
      <c r="LC227">
        <v>-1.0756792090264682</v>
      </c>
      <c r="LD227">
        <v>-1.9162383988958263</v>
      </c>
      <c r="LE227">
        <v>1.0640738309243059</v>
      </c>
      <c r="LF227">
        <v>-1.2104368643710706</v>
      </c>
      <c r="LG227">
        <v>1.6250809713156553</v>
      </c>
      <c r="LH227">
        <v>-0.95026964781653245</v>
      </c>
      <c r="LI227">
        <v>-2.0661484754624793</v>
      </c>
      <c r="LJ227">
        <v>0.33958007051582301</v>
      </c>
      <c r="LK227">
        <v>-1.8817425831955554</v>
      </c>
      <c r="LL227">
        <v>-0.29400146543215305</v>
      </c>
      <c r="LM227">
        <v>1.4867859520368285</v>
      </c>
      <c r="LN227">
        <v>-1.3220526322044768</v>
      </c>
      <c r="LO227">
        <v>-0.61167451445588295</v>
      </c>
      <c r="LP227">
        <v>2.5149580136729281</v>
      </c>
      <c r="LQ227">
        <v>-0.74375486985574901</v>
      </c>
      <c r="LR227">
        <v>-0.7302891541301727</v>
      </c>
      <c r="LS227">
        <v>0.60077091164082719</v>
      </c>
      <c r="LT227">
        <v>0.27247495251598675</v>
      </c>
      <c r="LU227">
        <v>-4.5167852796217267E-2</v>
      </c>
      <c r="LV227">
        <v>-0.3087393087852312</v>
      </c>
      <c r="LW227">
        <v>-0.78640089828891435</v>
      </c>
      <c r="LX227">
        <v>0.65358397189533002</v>
      </c>
      <c r="LY227">
        <v>1.4352628436595172</v>
      </c>
      <c r="LZ227">
        <v>-0.38048140677617387</v>
      </c>
      <c r="MA227">
        <v>1.0350657775387746</v>
      </c>
      <c r="MB227">
        <v>-2.8228166321529962</v>
      </c>
      <c r="MC227">
        <v>-0.35495574252449302</v>
      </c>
      <c r="MD227">
        <v>1.5058764812646768</v>
      </c>
      <c r="ME227">
        <v>0.7742020833065606</v>
      </c>
      <c r="MF227">
        <v>0.18784134793827073</v>
      </c>
      <c r="MG227">
        <v>-1.2281675541522066</v>
      </c>
      <c r="MH227">
        <v>1.0196484852848229</v>
      </c>
      <c r="MI227">
        <v>1.0374518150165979</v>
      </c>
      <c r="MJ227">
        <v>-0.21924055201858189</v>
      </c>
      <c r="MK227">
        <v>0.57663634942821762</v>
      </c>
      <c r="ML227">
        <v>2.0263440155343093</v>
      </c>
      <c r="MM227">
        <v>0.68947838082019419</v>
      </c>
      <c r="MN227">
        <v>-0.63680864895926836</v>
      </c>
      <c r="MO227">
        <v>-0.53744104073902843</v>
      </c>
      <c r="MP227">
        <v>1.1088885937307604</v>
      </c>
      <c r="MQ227">
        <v>-1.3392742480909964E-2</v>
      </c>
      <c r="MR227">
        <v>3.0113104956363546E-2</v>
      </c>
      <c r="MS227">
        <v>-1.1230723815204986</v>
      </c>
      <c r="MT227">
        <v>-7.908383123075402E-2</v>
      </c>
      <c r="MU227">
        <v>5.5413498014998674E-3</v>
      </c>
      <c r="MV227">
        <v>0.32303846099038469</v>
      </c>
      <c r="MW227">
        <v>1.3132110228727276</v>
      </c>
      <c r="MX227">
        <v>1.3979349495543931</v>
      </c>
      <c r="MY227">
        <v>1.982747175632755</v>
      </c>
      <c r="MZ227">
        <v>0.50496173745618089</v>
      </c>
      <c r="NA227">
        <v>0.23773373159152916</v>
      </c>
      <c r="NB227">
        <v>-1.3999975369483701</v>
      </c>
      <c r="NC227">
        <v>1.1705288123970645</v>
      </c>
      <c r="ND227">
        <v>-1.321918806799397</v>
      </c>
      <c r="NE227">
        <v>-9.6664076997655862E-2</v>
      </c>
      <c r="NF227">
        <v>-1.9231788913788423</v>
      </c>
      <c r="NG227">
        <v>-0.69922567969330252</v>
      </c>
      <c r="NH227">
        <v>-1.9383548201460854</v>
      </c>
      <c r="NI227">
        <v>-0.72599466966865178</v>
      </c>
      <c r="NJ227">
        <v>-0.63774076384760758</v>
      </c>
      <c r="NK227">
        <v>-2.2880041502356256</v>
      </c>
      <c r="NL227">
        <v>0.3794588789190203</v>
      </c>
      <c r="NM227">
        <v>-2.6061330050350107E-2</v>
      </c>
      <c r="NN227">
        <v>0.58204658485142968</v>
      </c>
      <c r="NO227">
        <v>-0.74498577349966877</v>
      </c>
      <c r="NP227">
        <v>1.7717323539702456</v>
      </c>
      <c r="NQ227">
        <v>-0.50789137316249622</v>
      </c>
      <c r="NR227">
        <v>6.6300351578003291E-2</v>
      </c>
      <c r="NS227">
        <v>-0.56375455404913299</v>
      </c>
      <c r="NT227">
        <v>-0.4673705292650987</v>
      </c>
      <c r="NU227">
        <v>-0.1175062316646011</v>
      </c>
      <c r="NV227">
        <v>1.498129494116232</v>
      </c>
      <c r="NW227">
        <v>-0.77332884884629849</v>
      </c>
      <c r="NX227">
        <v>0.29185086805039817</v>
      </c>
      <c r="NY227">
        <v>1.0590755075917127</v>
      </c>
      <c r="NZ227">
        <v>0.27845413640445971</v>
      </c>
      <c r="OA227">
        <v>-8.8132308183565211E-2</v>
      </c>
      <c r="OB227">
        <v>1.9468690188683213</v>
      </c>
      <c r="OC227">
        <v>-1.0829500250755042</v>
      </c>
      <c r="OD227">
        <v>1.3438631153518192</v>
      </c>
      <c r="OE227">
        <v>-1.8624030823685205</v>
      </c>
      <c r="OF227">
        <v>-2.6746982566281603</v>
      </c>
      <c r="OG227">
        <v>-0.12891697420207238</v>
      </c>
      <c r="OH227">
        <v>1.010109560410642</v>
      </c>
      <c r="OI227">
        <v>2.153013335651921</v>
      </c>
      <c r="OJ227">
        <v>-1.5218143528998285</v>
      </c>
      <c r="OK227">
        <v>0.91988327971214634</v>
      </c>
      <c r="OL227">
        <v>-1.8451043200831123</v>
      </c>
      <c r="OM227">
        <v>1.0349467151808596</v>
      </c>
      <c r="ON227">
        <v>1.7437294190780237</v>
      </c>
      <c r="OO227">
        <v>-0.38462759452289796</v>
      </c>
      <c r="OP227">
        <v>1.9804307972440061</v>
      </c>
      <c r="OQ227">
        <v>0.18184798226309828</v>
      </c>
      <c r="OR227">
        <v>-7.0996512141575818E-2</v>
      </c>
      <c r="OS227">
        <v>0.38663035497559139</v>
      </c>
      <c r="OT227">
        <v>-0.37493093149308709</v>
      </c>
      <c r="OU227">
        <v>-0.60179295948190403</v>
      </c>
      <c r="OV227">
        <v>0.52607964813857411</v>
      </c>
      <c r="OW227">
        <v>1.9150464262502764</v>
      </c>
      <c r="OX227">
        <v>-0.76609214738911124</v>
      </c>
      <c r="OY227">
        <v>0.41079004934365565</v>
      </c>
      <c r="OZ227">
        <v>0.1565165275888111</v>
      </c>
      <c r="PA227">
        <v>-2.0606115707047241</v>
      </c>
      <c r="PB227">
        <v>0.69260184499321231</v>
      </c>
      <c r="PC227">
        <v>0.8254236813484358</v>
      </c>
      <c r="PD227">
        <v>-0.27258734294561082</v>
      </c>
      <c r="PE227">
        <v>4.8365635122615602E-2</v>
      </c>
      <c r="PF227">
        <v>1.4635177723150923</v>
      </c>
      <c r="PG227">
        <v>0.82935294309259255</v>
      </c>
      <c r="PH227">
        <v>-1.0740000444000026</v>
      </c>
      <c r="PI227">
        <v>2.0604117590638422</v>
      </c>
      <c r="PJ227">
        <v>1.4573724724294514</v>
      </c>
      <c r="PK227">
        <v>-2.4593200662227366E-3</v>
      </c>
      <c r="PL227">
        <v>0.45926897222104934</v>
      </c>
      <c r="PM227">
        <v>-0.97842440992810942</v>
      </c>
      <c r="PN227">
        <v>-1.6841356020191989</v>
      </c>
      <c r="PO227">
        <v>2.8545300773092974E-2</v>
      </c>
      <c r="PP227">
        <v>2.0394107000407722</v>
      </c>
      <c r="PQ227">
        <v>0.17636403699073616</v>
      </c>
      <c r="PR227">
        <v>1.1208524659682026</v>
      </c>
      <c r="PS227">
        <v>-1.2746209140732603</v>
      </c>
      <c r="PT227">
        <v>1.1060840332682387</v>
      </c>
      <c r="PU227">
        <v>1.1243019212429819</v>
      </c>
      <c r="PV227">
        <v>-1.6465850988880977</v>
      </c>
      <c r="PW227">
        <v>0.27880968416404006</v>
      </c>
      <c r="PX227">
        <v>-0.79074656966241341</v>
      </c>
      <c r="PY227">
        <v>0.97325870852530993</v>
      </c>
      <c r="PZ227">
        <v>0.30949532287679155</v>
      </c>
      <c r="QA227">
        <v>1.2494095783347672</v>
      </c>
      <c r="QB227">
        <v>-0.10985300674439415</v>
      </c>
      <c r="QC227">
        <v>-0.11896226851948571</v>
      </c>
      <c r="QD227">
        <v>-1.0840642585092004</v>
      </c>
      <c r="QE227">
        <v>1.1238435964152091</v>
      </c>
      <c r="QF227">
        <v>1.7691002916968144</v>
      </c>
      <c r="QG227">
        <v>-0.26375941392753161</v>
      </c>
      <c r="QH227">
        <v>0.58393862772534799</v>
      </c>
      <c r="QI227">
        <v>-1.4945848280849068</v>
      </c>
      <c r="QJ227">
        <v>1.4342055439946191</v>
      </c>
      <c r="QK227">
        <v>0.7197565600046778</v>
      </c>
      <c r="QL227">
        <v>1.6934957509503326</v>
      </c>
      <c r="QM227">
        <v>1.9549998623233158</v>
      </c>
      <c r="QN227">
        <v>-0.12919785982950532</v>
      </c>
      <c r="QO227">
        <v>1.5697837817108371</v>
      </c>
      <c r="QP227">
        <v>-1.0917446783018534</v>
      </c>
      <c r="QQ227">
        <v>-0.23722044153733185</v>
      </c>
      <c r="QR227">
        <v>1.2601475824050723</v>
      </c>
      <c r="QS227">
        <v>0.11829310135181856</v>
      </c>
      <c r="QT227">
        <v>-0.84776282163969219</v>
      </c>
      <c r="QU227">
        <v>-0.23655482975425093</v>
      </c>
      <c r="QV227">
        <v>1.2960761915404688</v>
      </c>
      <c r="QW227">
        <v>-1.5908199231185052</v>
      </c>
      <c r="QX227">
        <v>-0.21237832372940788</v>
      </c>
      <c r="QY227">
        <v>1.1987180730757019</v>
      </c>
      <c r="QZ227">
        <v>-0.79190897904424473</v>
      </c>
      <c r="RA227">
        <v>1.3628875627146977</v>
      </c>
      <c r="RB227">
        <v>-1.0344307029912179</v>
      </c>
      <c r="RC227">
        <v>-0.51184940532432643</v>
      </c>
      <c r="RD227">
        <v>-1.0534220000695567</v>
      </c>
      <c r="RE227">
        <v>-1.2823265765194467</v>
      </c>
      <c r="RF227">
        <v>-0.26239294702977956</v>
      </c>
      <c r="RG227">
        <v>-1.5669029170338304</v>
      </c>
      <c r="RH227">
        <v>-0.16952139843910013</v>
      </c>
      <c r="RI227">
        <v>1.6622966003446185</v>
      </c>
      <c r="RJ227">
        <v>1.5547921018934194</v>
      </c>
      <c r="RK227">
        <v>-1.1805898347410031</v>
      </c>
      <c r="RL227">
        <v>-1.3001543739533725</v>
      </c>
      <c r="RM227">
        <v>5.5752415111300524E-2</v>
      </c>
      <c r="RN227">
        <v>-0.61587060632380097</v>
      </c>
      <c r="RO227">
        <v>0.25761549355322344</v>
      </c>
      <c r="RP227">
        <v>-1.4789548509212713</v>
      </c>
      <c r="RQ227">
        <v>0.70095450296386708</v>
      </c>
      <c r="RR227">
        <v>-0.48536288378158787</v>
      </c>
      <c r="RS227">
        <v>1.3089807047331643</v>
      </c>
      <c r="RT227">
        <v>0.95232149557813983</v>
      </c>
      <c r="RU227">
        <v>-1.2228685005173896</v>
      </c>
      <c r="RV227">
        <v>0.64735789495830076</v>
      </c>
      <c r="RW227">
        <v>-0.98809771265109625</v>
      </c>
      <c r="RX227">
        <v>1.3138098549121993</v>
      </c>
      <c r="RY227">
        <v>1.1764562526386373</v>
      </c>
      <c r="RZ227">
        <v>-0.23603035773630282</v>
      </c>
      <c r="SA227">
        <v>0.5062829867928389</v>
      </c>
      <c r="SB227">
        <v>0.38074384520143856</v>
      </c>
      <c r="SC227">
        <v>-1.4008585510265199</v>
      </c>
      <c r="SD227">
        <v>0.45442634654723946</v>
      </c>
      <c r="SE227">
        <v>0.35885840233025601</v>
      </c>
      <c r="SF227">
        <v>1.157540339112924</v>
      </c>
      <c r="SG227">
        <v>-0.85991199342738311</v>
      </c>
    </row>
    <row r="228" spans="1:502" s="99" customFormat="1"/>
    <row r="229" spans="1:502">
      <c r="A229" s="99"/>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c r="IW229" s="26"/>
      <c r="IX229" s="26"/>
      <c r="IY229" s="26"/>
      <c r="IZ229" s="26"/>
      <c r="JA229" s="26"/>
      <c r="JB229" s="26"/>
      <c r="JC229" s="26"/>
      <c r="JD229" s="26"/>
      <c r="JE229" s="26"/>
      <c r="JF229" s="26"/>
      <c r="JG229" s="26"/>
      <c r="JH229" s="26"/>
      <c r="JI229" s="26"/>
      <c r="JJ229" s="26"/>
      <c r="JK229" s="26"/>
      <c r="JL229" s="26"/>
      <c r="JM229" s="26"/>
      <c r="JN229" s="26"/>
      <c r="JO229" s="26"/>
      <c r="JP229" s="26"/>
      <c r="JQ229" s="26"/>
      <c r="JR229" s="26"/>
      <c r="JS229" s="26"/>
      <c r="JT229" s="26"/>
      <c r="JU229" s="26"/>
      <c r="JV229" s="26"/>
      <c r="JW229" s="26"/>
      <c r="JX229" s="26"/>
      <c r="JY229" s="26"/>
      <c r="JZ229" s="26"/>
      <c r="KA229" s="26"/>
      <c r="KB229" s="26"/>
      <c r="KC229" s="26"/>
      <c r="KD229" s="26"/>
      <c r="KE229" s="26"/>
      <c r="KF229" s="26"/>
      <c r="KG229" s="26"/>
      <c r="KH229" s="26"/>
      <c r="KI229" s="26"/>
      <c r="KJ229" s="26"/>
      <c r="KK229" s="26"/>
      <c r="KL229" s="26"/>
      <c r="KM229" s="26"/>
      <c r="KN229" s="26"/>
      <c r="KO229" s="26"/>
      <c r="KP229" s="26"/>
      <c r="KQ229" s="26"/>
      <c r="KR229" s="26"/>
      <c r="KS229" s="26"/>
      <c r="KT229" s="26"/>
      <c r="KU229" s="26"/>
      <c r="KV229" s="26"/>
      <c r="KW229" s="26"/>
      <c r="KX229" s="26"/>
      <c r="KY229" s="26"/>
      <c r="KZ229" s="26"/>
      <c r="LA229" s="26"/>
      <c r="LB229" s="26"/>
      <c r="LC229" s="26"/>
      <c r="LD229" s="26"/>
      <c r="LE229" s="26"/>
      <c r="LF229" s="26"/>
      <c r="LG229" s="26"/>
      <c r="LH229" s="26"/>
      <c r="LI229" s="26"/>
      <c r="LJ229" s="26"/>
      <c r="LK229" s="26"/>
      <c r="LL229" s="26"/>
      <c r="LM229" s="26"/>
      <c r="LN229" s="26"/>
      <c r="LO229" s="26"/>
      <c r="LP229" s="26"/>
      <c r="LQ229" s="26"/>
      <c r="LR229" s="26"/>
      <c r="LS229" s="26"/>
      <c r="LT229" s="26"/>
      <c r="LU229" s="26"/>
      <c r="LV229" s="26"/>
      <c r="LW229" s="26"/>
      <c r="LX229" s="26"/>
      <c r="LY229" s="26"/>
      <c r="LZ229" s="26"/>
      <c r="MA229" s="26"/>
      <c r="MB229" s="26"/>
      <c r="MC229" s="26"/>
      <c r="MD229" s="26"/>
      <c r="ME229" s="26"/>
      <c r="MF229" s="26"/>
      <c r="MG229" s="26"/>
      <c r="MH229" s="26"/>
      <c r="MI229" s="26"/>
      <c r="MJ229" s="26"/>
      <c r="MK229" s="26"/>
      <c r="ML229" s="26"/>
      <c r="MM229" s="26"/>
      <c r="MN229" s="26"/>
      <c r="MO229" s="26"/>
      <c r="MP229" s="26"/>
      <c r="MQ229" s="26"/>
      <c r="MR229" s="26"/>
      <c r="MS229" s="26"/>
      <c r="MT229" s="26"/>
      <c r="MU229" s="26"/>
      <c r="MV229" s="26"/>
      <c r="MW229" s="26"/>
      <c r="MX229" s="26"/>
      <c r="MY229" s="26"/>
      <c r="MZ229" s="26"/>
      <c r="NA229" s="26"/>
      <c r="NB229" s="26"/>
      <c r="NC229" s="26"/>
      <c r="ND229" s="26"/>
      <c r="NE229" s="26"/>
      <c r="NF229" s="26"/>
      <c r="NG229" s="26"/>
      <c r="NH229" s="26"/>
      <c r="NI229" s="26"/>
      <c r="NJ229" s="26"/>
      <c r="NK229" s="26"/>
      <c r="NL229" s="26"/>
      <c r="NM229" s="26"/>
      <c r="NN229" s="26"/>
      <c r="NO229" s="26"/>
      <c r="NP229" s="26"/>
      <c r="NQ229" s="26"/>
      <c r="NR229" s="26"/>
      <c r="NS229" s="26"/>
      <c r="NT229" s="26"/>
      <c r="NU229" s="26"/>
      <c r="NV229" s="26"/>
      <c r="NW229" s="26"/>
      <c r="NX229" s="26"/>
      <c r="NY229" s="26"/>
      <c r="NZ229" s="26"/>
      <c r="OA229" s="26"/>
      <c r="OB229" s="26"/>
      <c r="OC229" s="26"/>
      <c r="OD229" s="26"/>
      <c r="OE229" s="26"/>
      <c r="OF229" s="26"/>
      <c r="OG229" s="26"/>
      <c r="OH229" s="26"/>
      <c r="OI229" s="26"/>
      <c r="OJ229" s="26"/>
      <c r="OK229" s="26"/>
      <c r="OL229" s="26"/>
      <c r="OM229" s="26"/>
      <c r="ON229" s="26"/>
      <c r="OO229" s="26"/>
      <c r="OP229" s="26"/>
      <c r="OQ229" s="26"/>
      <c r="OR229" s="26"/>
      <c r="OS229" s="26"/>
      <c r="OT229" s="26"/>
      <c r="OU229" s="26"/>
      <c r="OV229" s="26"/>
      <c r="OW229" s="26"/>
      <c r="OX229" s="26"/>
      <c r="OY229" s="26"/>
      <c r="OZ229" s="26"/>
      <c r="PA229" s="26"/>
      <c r="PB229" s="26"/>
      <c r="PC229" s="26"/>
      <c r="PD229" s="26"/>
      <c r="PE229" s="26"/>
      <c r="PF229" s="26"/>
      <c r="PG229" s="26"/>
      <c r="PH229" s="26"/>
      <c r="PI229" s="26"/>
      <c r="PJ229" s="26"/>
      <c r="PK229" s="26"/>
      <c r="PL229" s="26"/>
      <c r="PM229" s="26"/>
      <c r="PN229" s="26"/>
      <c r="PO229" s="26"/>
      <c r="PP229" s="26"/>
      <c r="PQ229" s="26"/>
      <c r="PR229" s="26"/>
      <c r="PS229" s="26"/>
      <c r="PT229" s="26"/>
      <c r="PU229" s="26"/>
      <c r="PV229" s="26"/>
      <c r="PW229" s="26"/>
      <c r="PX229" s="26"/>
      <c r="PY229" s="26"/>
      <c r="PZ229" s="26"/>
      <c r="QA229" s="26"/>
      <c r="QB229" s="26"/>
      <c r="QC229" s="26"/>
      <c r="QD229" s="26"/>
      <c r="QE229" s="26"/>
      <c r="QF229" s="26"/>
      <c r="QG229" s="26"/>
      <c r="QH229" s="26"/>
      <c r="QI229" s="26"/>
      <c r="QJ229" s="26"/>
      <c r="QK229" s="26"/>
      <c r="QL229" s="26"/>
      <c r="QM229" s="26"/>
      <c r="QN229" s="26"/>
      <c r="QO229" s="26"/>
      <c r="QP229" s="26"/>
      <c r="QQ229" s="26"/>
      <c r="QR229" s="26"/>
      <c r="QS229" s="26"/>
      <c r="QT229" s="26"/>
      <c r="QU229" s="26"/>
      <c r="QV229" s="26"/>
      <c r="QW229" s="26"/>
      <c r="QX229" s="26"/>
      <c r="QY229" s="26"/>
      <c r="QZ229" s="26"/>
      <c r="RA229" s="26"/>
      <c r="RB229" s="26"/>
      <c r="RC229" s="26"/>
      <c r="RD229" s="26"/>
      <c r="RE229" s="26"/>
      <c r="RF229" s="26"/>
      <c r="RG229" s="26"/>
      <c r="RH229" s="26"/>
      <c r="RI229" s="26"/>
      <c r="RJ229" s="26"/>
      <c r="RK229" s="26"/>
      <c r="RL229" s="26"/>
      <c r="RM229" s="26"/>
      <c r="RN229" s="26"/>
      <c r="RO229" s="26"/>
      <c r="RP229" s="26"/>
      <c r="RQ229" s="26"/>
      <c r="RR229" s="26"/>
      <c r="RS229" s="26"/>
      <c r="RT229" s="26"/>
      <c r="RU229" s="26"/>
      <c r="RV229" s="26"/>
      <c r="RW229" s="26"/>
      <c r="RX229" s="26"/>
      <c r="RY229" s="26"/>
      <c r="RZ229" s="26"/>
      <c r="SA229" s="26"/>
      <c r="SB229" s="26"/>
      <c r="SC229" s="26"/>
      <c r="SD229" s="26"/>
      <c r="SE229" s="26"/>
      <c r="SF229" s="26"/>
      <c r="SG229" s="26"/>
    </row>
    <row r="230" spans="1:502">
      <c r="A230" s="99" t="s">
        <v>572</v>
      </c>
      <c r="B230" s="26">
        <f>+IF(IFERROR(B216*B217*B218,0)&gt;0,1,0)</f>
        <v>1</v>
      </c>
      <c r="C230" s="26">
        <f t="shared" ref="C230:BN230" si="239">+IF(IFERROR(C216*C217*C218,0)&gt;0,1,0)</f>
        <v>1</v>
      </c>
      <c r="D230" s="26">
        <f t="shared" si="239"/>
        <v>1</v>
      </c>
      <c r="E230" s="26">
        <f t="shared" si="239"/>
        <v>1</v>
      </c>
      <c r="F230" s="26">
        <f t="shared" si="239"/>
        <v>1</v>
      </c>
      <c r="G230" s="26">
        <f t="shared" si="239"/>
        <v>1</v>
      </c>
      <c r="H230" s="26">
        <f t="shared" si="239"/>
        <v>1</v>
      </c>
      <c r="I230" s="26">
        <f t="shared" si="239"/>
        <v>1</v>
      </c>
      <c r="J230" s="26">
        <f t="shared" si="239"/>
        <v>1</v>
      </c>
      <c r="K230" s="26">
        <f t="shared" si="239"/>
        <v>1</v>
      </c>
      <c r="L230" s="26">
        <f t="shared" si="239"/>
        <v>1</v>
      </c>
      <c r="M230" s="26">
        <f t="shared" si="239"/>
        <v>1</v>
      </c>
      <c r="N230" s="26">
        <f t="shared" si="239"/>
        <v>1</v>
      </c>
      <c r="O230" s="26">
        <f t="shared" si="239"/>
        <v>1</v>
      </c>
      <c r="P230" s="26">
        <f t="shared" si="239"/>
        <v>1</v>
      </c>
      <c r="Q230" s="26">
        <f t="shared" si="239"/>
        <v>1</v>
      </c>
      <c r="R230" s="26">
        <f t="shared" si="239"/>
        <v>1</v>
      </c>
      <c r="S230" s="26">
        <f t="shared" si="239"/>
        <v>1</v>
      </c>
      <c r="T230" s="26">
        <f t="shared" si="239"/>
        <v>1</v>
      </c>
      <c r="U230" s="26">
        <f t="shared" si="239"/>
        <v>1</v>
      </c>
      <c r="V230" s="26">
        <f t="shared" si="239"/>
        <v>1</v>
      </c>
      <c r="W230" s="26">
        <f t="shared" si="239"/>
        <v>1</v>
      </c>
      <c r="X230" s="26">
        <f t="shared" si="239"/>
        <v>1</v>
      </c>
      <c r="Y230" s="26">
        <f t="shared" si="239"/>
        <v>1</v>
      </c>
      <c r="Z230" s="26">
        <f t="shared" si="239"/>
        <v>1</v>
      </c>
      <c r="AA230" s="26">
        <f t="shared" si="239"/>
        <v>1</v>
      </c>
      <c r="AB230" s="26">
        <f t="shared" si="239"/>
        <v>1</v>
      </c>
      <c r="AC230" s="26">
        <f t="shared" si="239"/>
        <v>1</v>
      </c>
      <c r="AD230" s="26">
        <f t="shared" si="239"/>
        <v>1</v>
      </c>
      <c r="AE230" s="26">
        <f t="shared" si="239"/>
        <v>1</v>
      </c>
      <c r="AF230" s="26">
        <f t="shared" si="239"/>
        <v>1</v>
      </c>
      <c r="AG230" s="26">
        <f t="shared" si="239"/>
        <v>1</v>
      </c>
      <c r="AH230" s="26">
        <f t="shared" si="239"/>
        <v>1</v>
      </c>
      <c r="AI230" s="26">
        <f t="shared" si="239"/>
        <v>1</v>
      </c>
      <c r="AJ230" s="26">
        <f t="shared" si="239"/>
        <v>1</v>
      </c>
      <c r="AK230" s="26">
        <f t="shared" si="239"/>
        <v>1</v>
      </c>
      <c r="AL230" s="26">
        <f t="shared" si="239"/>
        <v>1</v>
      </c>
      <c r="AM230" s="26">
        <f t="shared" si="239"/>
        <v>1</v>
      </c>
      <c r="AN230" s="26">
        <f t="shared" si="239"/>
        <v>1</v>
      </c>
      <c r="AO230" s="26">
        <f t="shared" si="239"/>
        <v>1</v>
      </c>
      <c r="AP230" s="26">
        <f t="shared" si="239"/>
        <v>1</v>
      </c>
      <c r="AQ230" s="26">
        <f t="shared" si="239"/>
        <v>1</v>
      </c>
      <c r="AR230" s="26">
        <f t="shared" si="239"/>
        <v>1</v>
      </c>
      <c r="AS230" s="26">
        <f t="shared" si="239"/>
        <v>1</v>
      </c>
      <c r="AT230" s="26">
        <f t="shared" si="239"/>
        <v>1</v>
      </c>
      <c r="AU230" s="26">
        <f t="shared" si="239"/>
        <v>1</v>
      </c>
      <c r="AV230" s="26">
        <f t="shared" si="239"/>
        <v>1</v>
      </c>
      <c r="AW230" s="26">
        <f t="shared" si="239"/>
        <v>1</v>
      </c>
      <c r="AX230" s="26">
        <f t="shared" si="239"/>
        <v>1</v>
      </c>
      <c r="AY230" s="26">
        <f t="shared" si="239"/>
        <v>1</v>
      </c>
      <c r="AZ230" s="26">
        <f t="shared" si="239"/>
        <v>1</v>
      </c>
      <c r="BA230" s="26">
        <f t="shared" si="239"/>
        <v>1</v>
      </c>
      <c r="BB230" s="26">
        <f t="shared" si="239"/>
        <v>1</v>
      </c>
      <c r="BC230" s="26">
        <f t="shared" si="239"/>
        <v>1</v>
      </c>
      <c r="BD230" s="26">
        <f t="shared" si="239"/>
        <v>1</v>
      </c>
      <c r="BE230" s="26">
        <f t="shared" si="239"/>
        <v>1</v>
      </c>
      <c r="BF230" s="26">
        <f t="shared" si="239"/>
        <v>1</v>
      </c>
      <c r="BG230" s="26">
        <f t="shared" si="239"/>
        <v>1</v>
      </c>
      <c r="BH230" s="26">
        <f t="shared" si="239"/>
        <v>1</v>
      </c>
      <c r="BI230" s="26">
        <f t="shared" si="239"/>
        <v>1</v>
      </c>
      <c r="BJ230" s="26">
        <f t="shared" si="239"/>
        <v>1</v>
      </c>
      <c r="BK230" s="26">
        <f t="shared" si="239"/>
        <v>1</v>
      </c>
      <c r="BL230" s="26">
        <f t="shared" si="239"/>
        <v>1</v>
      </c>
      <c r="BM230" s="26">
        <f t="shared" si="239"/>
        <v>1</v>
      </c>
      <c r="BN230" s="26">
        <f t="shared" si="239"/>
        <v>1</v>
      </c>
      <c r="BO230" s="26">
        <f t="shared" ref="BO230:DZ230" si="240">+IF(IFERROR(BO216*BO217*BO218,0)&gt;0,1,0)</f>
        <v>1</v>
      </c>
      <c r="BP230" s="26">
        <f t="shared" si="240"/>
        <v>1</v>
      </c>
      <c r="BQ230" s="26">
        <f t="shared" si="240"/>
        <v>1</v>
      </c>
      <c r="BR230" s="26">
        <f t="shared" si="240"/>
        <v>1</v>
      </c>
      <c r="BS230" s="26">
        <f t="shared" si="240"/>
        <v>1</v>
      </c>
      <c r="BT230" s="26">
        <f t="shared" si="240"/>
        <v>1</v>
      </c>
      <c r="BU230" s="26">
        <f t="shared" si="240"/>
        <v>1</v>
      </c>
      <c r="BV230" s="26">
        <f t="shared" si="240"/>
        <v>1</v>
      </c>
      <c r="BW230" s="26">
        <f t="shared" si="240"/>
        <v>1</v>
      </c>
      <c r="BX230" s="26">
        <f t="shared" si="240"/>
        <v>1</v>
      </c>
      <c r="BY230" s="26">
        <f t="shared" si="240"/>
        <v>1</v>
      </c>
      <c r="BZ230" s="26">
        <f t="shared" si="240"/>
        <v>1</v>
      </c>
      <c r="CA230" s="26">
        <f t="shared" si="240"/>
        <v>1</v>
      </c>
      <c r="CB230" s="26">
        <f t="shared" si="240"/>
        <v>1</v>
      </c>
      <c r="CC230" s="26">
        <f t="shared" si="240"/>
        <v>1</v>
      </c>
      <c r="CD230" s="26">
        <f t="shared" si="240"/>
        <v>1</v>
      </c>
      <c r="CE230" s="26">
        <f t="shared" si="240"/>
        <v>1</v>
      </c>
      <c r="CF230" s="26">
        <f t="shared" si="240"/>
        <v>1</v>
      </c>
      <c r="CG230" s="26">
        <f t="shared" si="240"/>
        <v>1</v>
      </c>
      <c r="CH230" s="26">
        <f t="shared" si="240"/>
        <v>1</v>
      </c>
      <c r="CI230" s="26">
        <f t="shared" si="240"/>
        <v>1</v>
      </c>
      <c r="CJ230" s="26">
        <f t="shared" si="240"/>
        <v>1</v>
      </c>
      <c r="CK230" s="26">
        <f t="shared" si="240"/>
        <v>1</v>
      </c>
      <c r="CL230" s="26">
        <f t="shared" si="240"/>
        <v>1</v>
      </c>
      <c r="CM230" s="26">
        <f t="shared" si="240"/>
        <v>1</v>
      </c>
      <c r="CN230" s="26">
        <f t="shared" si="240"/>
        <v>1</v>
      </c>
      <c r="CO230" s="26">
        <f t="shared" si="240"/>
        <v>1</v>
      </c>
      <c r="CP230" s="26">
        <f t="shared" si="240"/>
        <v>1</v>
      </c>
      <c r="CQ230" s="26">
        <f t="shared" si="240"/>
        <v>1</v>
      </c>
      <c r="CR230" s="26">
        <f t="shared" si="240"/>
        <v>1</v>
      </c>
      <c r="CS230" s="26">
        <f t="shared" si="240"/>
        <v>1</v>
      </c>
      <c r="CT230" s="26">
        <f t="shared" si="240"/>
        <v>1</v>
      </c>
      <c r="CU230" s="26">
        <f t="shared" si="240"/>
        <v>1</v>
      </c>
      <c r="CV230" s="26">
        <f t="shared" si="240"/>
        <v>1</v>
      </c>
      <c r="CW230" s="26">
        <f t="shared" si="240"/>
        <v>1</v>
      </c>
      <c r="CX230" s="26">
        <f t="shared" si="240"/>
        <v>1</v>
      </c>
      <c r="CY230" s="26">
        <f t="shared" si="240"/>
        <v>1</v>
      </c>
      <c r="CZ230" s="26">
        <f t="shared" si="240"/>
        <v>1</v>
      </c>
      <c r="DA230" s="26">
        <f t="shared" si="240"/>
        <v>1</v>
      </c>
      <c r="DB230" s="26">
        <f t="shared" si="240"/>
        <v>1</v>
      </c>
      <c r="DC230" s="26">
        <f t="shared" si="240"/>
        <v>1</v>
      </c>
      <c r="DD230" s="26">
        <f t="shared" si="240"/>
        <v>1</v>
      </c>
      <c r="DE230" s="26">
        <f t="shared" si="240"/>
        <v>1</v>
      </c>
      <c r="DF230" s="26">
        <f t="shared" si="240"/>
        <v>1</v>
      </c>
      <c r="DG230" s="26">
        <f t="shared" si="240"/>
        <v>1</v>
      </c>
      <c r="DH230" s="26">
        <f t="shared" si="240"/>
        <v>1</v>
      </c>
      <c r="DI230" s="26">
        <f t="shared" si="240"/>
        <v>1</v>
      </c>
      <c r="DJ230" s="26">
        <f t="shared" si="240"/>
        <v>1</v>
      </c>
      <c r="DK230" s="26">
        <f t="shared" si="240"/>
        <v>1</v>
      </c>
      <c r="DL230" s="26">
        <f t="shared" si="240"/>
        <v>1</v>
      </c>
      <c r="DM230" s="26">
        <f t="shared" si="240"/>
        <v>1</v>
      </c>
      <c r="DN230" s="26">
        <f t="shared" si="240"/>
        <v>1</v>
      </c>
      <c r="DO230" s="26">
        <f t="shared" si="240"/>
        <v>1</v>
      </c>
      <c r="DP230" s="26">
        <f t="shared" si="240"/>
        <v>1</v>
      </c>
      <c r="DQ230" s="26">
        <f t="shared" si="240"/>
        <v>1</v>
      </c>
      <c r="DR230" s="26">
        <f t="shared" si="240"/>
        <v>1</v>
      </c>
      <c r="DS230" s="26">
        <f t="shared" si="240"/>
        <v>1</v>
      </c>
      <c r="DT230" s="26">
        <f t="shared" si="240"/>
        <v>1</v>
      </c>
      <c r="DU230" s="26">
        <f t="shared" si="240"/>
        <v>1</v>
      </c>
      <c r="DV230" s="26">
        <f t="shared" si="240"/>
        <v>1</v>
      </c>
      <c r="DW230" s="26">
        <f t="shared" si="240"/>
        <v>1</v>
      </c>
      <c r="DX230" s="26">
        <f t="shared" si="240"/>
        <v>1</v>
      </c>
      <c r="DY230" s="26">
        <f t="shared" si="240"/>
        <v>1</v>
      </c>
      <c r="DZ230" s="26">
        <f t="shared" si="240"/>
        <v>1</v>
      </c>
      <c r="EA230" s="26">
        <f t="shared" ref="EA230:GL230" si="241">+IF(IFERROR(EA216*EA217*EA218,0)&gt;0,1,0)</f>
        <v>1</v>
      </c>
      <c r="EB230" s="26">
        <f t="shared" si="241"/>
        <v>1</v>
      </c>
      <c r="EC230" s="26">
        <f t="shared" si="241"/>
        <v>1</v>
      </c>
      <c r="ED230" s="26">
        <f t="shared" si="241"/>
        <v>1</v>
      </c>
      <c r="EE230" s="26">
        <f t="shared" si="241"/>
        <v>1</v>
      </c>
      <c r="EF230" s="26">
        <f t="shared" si="241"/>
        <v>1</v>
      </c>
      <c r="EG230" s="26">
        <f t="shared" si="241"/>
        <v>1</v>
      </c>
      <c r="EH230" s="26">
        <f t="shared" si="241"/>
        <v>1</v>
      </c>
      <c r="EI230" s="26">
        <f t="shared" si="241"/>
        <v>1</v>
      </c>
      <c r="EJ230" s="26">
        <f t="shared" si="241"/>
        <v>1</v>
      </c>
      <c r="EK230" s="26">
        <f t="shared" si="241"/>
        <v>1</v>
      </c>
      <c r="EL230" s="26">
        <f t="shared" si="241"/>
        <v>1</v>
      </c>
      <c r="EM230" s="26">
        <f t="shared" si="241"/>
        <v>1</v>
      </c>
      <c r="EN230" s="26">
        <f t="shared" si="241"/>
        <v>1</v>
      </c>
      <c r="EO230" s="26">
        <f t="shared" si="241"/>
        <v>1</v>
      </c>
      <c r="EP230" s="26">
        <f t="shared" si="241"/>
        <v>1</v>
      </c>
      <c r="EQ230" s="26">
        <f t="shared" si="241"/>
        <v>1</v>
      </c>
      <c r="ER230" s="26">
        <f t="shared" si="241"/>
        <v>1</v>
      </c>
      <c r="ES230" s="26">
        <f t="shared" si="241"/>
        <v>1</v>
      </c>
      <c r="ET230" s="26">
        <f t="shared" si="241"/>
        <v>1</v>
      </c>
      <c r="EU230" s="26">
        <f t="shared" si="241"/>
        <v>1</v>
      </c>
      <c r="EV230" s="26">
        <f t="shared" si="241"/>
        <v>1</v>
      </c>
      <c r="EW230" s="26">
        <f t="shared" si="241"/>
        <v>1</v>
      </c>
      <c r="EX230" s="26">
        <f t="shared" si="241"/>
        <v>1</v>
      </c>
      <c r="EY230" s="26">
        <f t="shared" si="241"/>
        <v>1</v>
      </c>
      <c r="EZ230" s="26">
        <f t="shared" si="241"/>
        <v>1</v>
      </c>
      <c r="FA230" s="26">
        <f t="shared" si="241"/>
        <v>1</v>
      </c>
      <c r="FB230" s="26">
        <f t="shared" si="241"/>
        <v>1</v>
      </c>
      <c r="FC230" s="26">
        <f t="shared" si="241"/>
        <v>1</v>
      </c>
      <c r="FD230" s="26">
        <f t="shared" si="241"/>
        <v>1</v>
      </c>
      <c r="FE230" s="26">
        <f t="shared" si="241"/>
        <v>1</v>
      </c>
      <c r="FF230" s="26">
        <f t="shared" si="241"/>
        <v>1</v>
      </c>
      <c r="FG230" s="26">
        <f t="shared" si="241"/>
        <v>1</v>
      </c>
      <c r="FH230" s="26">
        <f t="shared" si="241"/>
        <v>1</v>
      </c>
      <c r="FI230" s="26">
        <f t="shared" si="241"/>
        <v>1</v>
      </c>
      <c r="FJ230" s="26">
        <f t="shared" si="241"/>
        <v>1</v>
      </c>
      <c r="FK230" s="26">
        <f t="shared" si="241"/>
        <v>1</v>
      </c>
      <c r="FL230" s="26">
        <f t="shared" si="241"/>
        <v>1</v>
      </c>
      <c r="FM230" s="26">
        <f t="shared" si="241"/>
        <v>1</v>
      </c>
      <c r="FN230" s="26">
        <f t="shared" si="241"/>
        <v>1</v>
      </c>
      <c r="FO230" s="26">
        <f t="shared" si="241"/>
        <v>1</v>
      </c>
      <c r="FP230" s="26">
        <f t="shared" si="241"/>
        <v>1</v>
      </c>
      <c r="FQ230" s="26">
        <f t="shared" si="241"/>
        <v>1</v>
      </c>
      <c r="FR230" s="26">
        <f t="shared" si="241"/>
        <v>1</v>
      </c>
      <c r="FS230" s="26">
        <f t="shared" si="241"/>
        <v>1</v>
      </c>
      <c r="FT230" s="26">
        <f t="shared" si="241"/>
        <v>1</v>
      </c>
      <c r="FU230" s="26">
        <f t="shared" si="241"/>
        <v>1</v>
      </c>
      <c r="FV230" s="26">
        <f t="shared" si="241"/>
        <v>1</v>
      </c>
      <c r="FW230" s="26">
        <f t="shared" si="241"/>
        <v>1</v>
      </c>
      <c r="FX230" s="26">
        <f t="shared" si="241"/>
        <v>1</v>
      </c>
      <c r="FY230" s="26">
        <f t="shared" si="241"/>
        <v>1</v>
      </c>
      <c r="FZ230" s="26">
        <f t="shared" si="241"/>
        <v>1</v>
      </c>
      <c r="GA230" s="26">
        <f t="shared" si="241"/>
        <v>1</v>
      </c>
      <c r="GB230" s="26">
        <f t="shared" si="241"/>
        <v>1</v>
      </c>
      <c r="GC230" s="26">
        <f t="shared" si="241"/>
        <v>1</v>
      </c>
      <c r="GD230" s="26">
        <f t="shared" si="241"/>
        <v>1</v>
      </c>
      <c r="GE230" s="26">
        <f t="shared" si="241"/>
        <v>1</v>
      </c>
      <c r="GF230" s="26">
        <f t="shared" si="241"/>
        <v>1</v>
      </c>
      <c r="GG230" s="26">
        <f t="shared" si="241"/>
        <v>1</v>
      </c>
      <c r="GH230" s="26">
        <f t="shared" si="241"/>
        <v>1</v>
      </c>
      <c r="GI230" s="26">
        <f t="shared" si="241"/>
        <v>1</v>
      </c>
      <c r="GJ230" s="26">
        <f t="shared" si="241"/>
        <v>1</v>
      </c>
      <c r="GK230" s="26">
        <f t="shared" si="241"/>
        <v>1</v>
      </c>
      <c r="GL230" s="26">
        <f t="shared" si="241"/>
        <v>1</v>
      </c>
      <c r="GM230" s="26">
        <f t="shared" ref="GM230:IX230" si="242">+IF(IFERROR(GM216*GM217*GM218,0)&gt;0,1,0)</f>
        <v>1</v>
      </c>
      <c r="GN230" s="26">
        <f t="shared" si="242"/>
        <v>1</v>
      </c>
      <c r="GO230" s="26">
        <f t="shared" si="242"/>
        <v>1</v>
      </c>
      <c r="GP230" s="26">
        <f t="shared" si="242"/>
        <v>1</v>
      </c>
      <c r="GQ230" s="26">
        <f t="shared" si="242"/>
        <v>1</v>
      </c>
      <c r="GR230" s="26">
        <f t="shared" si="242"/>
        <v>1</v>
      </c>
      <c r="GS230" s="26">
        <f t="shared" si="242"/>
        <v>1</v>
      </c>
      <c r="GT230" s="26">
        <f t="shared" si="242"/>
        <v>1</v>
      </c>
      <c r="GU230" s="26">
        <f t="shared" si="242"/>
        <v>1</v>
      </c>
      <c r="GV230" s="26">
        <f t="shared" si="242"/>
        <v>1</v>
      </c>
      <c r="GW230" s="26">
        <f t="shared" si="242"/>
        <v>1</v>
      </c>
      <c r="GX230" s="26">
        <f t="shared" si="242"/>
        <v>1</v>
      </c>
      <c r="GY230" s="26">
        <f t="shared" si="242"/>
        <v>1</v>
      </c>
      <c r="GZ230" s="26">
        <f t="shared" si="242"/>
        <v>1</v>
      </c>
      <c r="HA230" s="26">
        <f t="shared" si="242"/>
        <v>1</v>
      </c>
      <c r="HB230" s="26">
        <f t="shared" si="242"/>
        <v>1</v>
      </c>
      <c r="HC230" s="26">
        <f t="shared" si="242"/>
        <v>1</v>
      </c>
      <c r="HD230" s="26">
        <f t="shared" si="242"/>
        <v>1</v>
      </c>
      <c r="HE230" s="26">
        <f t="shared" si="242"/>
        <v>1</v>
      </c>
      <c r="HF230" s="26">
        <f t="shared" si="242"/>
        <v>1</v>
      </c>
      <c r="HG230" s="26">
        <f t="shared" si="242"/>
        <v>1</v>
      </c>
      <c r="HH230" s="26">
        <f t="shared" si="242"/>
        <v>1</v>
      </c>
      <c r="HI230" s="26">
        <f t="shared" si="242"/>
        <v>1</v>
      </c>
      <c r="HJ230" s="26">
        <f t="shared" si="242"/>
        <v>1</v>
      </c>
      <c r="HK230" s="26">
        <f t="shared" si="242"/>
        <v>1</v>
      </c>
      <c r="HL230" s="26">
        <f t="shared" si="242"/>
        <v>1</v>
      </c>
      <c r="HM230" s="26">
        <f t="shared" si="242"/>
        <v>1</v>
      </c>
      <c r="HN230" s="26">
        <f t="shared" si="242"/>
        <v>1</v>
      </c>
      <c r="HO230" s="26">
        <f t="shared" si="242"/>
        <v>1</v>
      </c>
      <c r="HP230" s="26">
        <f t="shared" si="242"/>
        <v>1</v>
      </c>
      <c r="HQ230" s="26">
        <f t="shared" si="242"/>
        <v>1</v>
      </c>
      <c r="HR230" s="26">
        <f t="shared" si="242"/>
        <v>1</v>
      </c>
      <c r="HS230" s="26">
        <f t="shared" si="242"/>
        <v>1</v>
      </c>
      <c r="HT230" s="26">
        <f t="shared" si="242"/>
        <v>1</v>
      </c>
      <c r="HU230" s="26">
        <f t="shared" si="242"/>
        <v>1</v>
      </c>
      <c r="HV230" s="26">
        <f t="shared" si="242"/>
        <v>1</v>
      </c>
      <c r="HW230" s="26">
        <f t="shared" si="242"/>
        <v>1</v>
      </c>
      <c r="HX230" s="26">
        <f t="shared" si="242"/>
        <v>1</v>
      </c>
      <c r="HY230" s="26">
        <f t="shared" si="242"/>
        <v>1</v>
      </c>
      <c r="HZ230" s="26">
        <f t="shared" si="242"/>
        <v>1</v>
      </c>
      <c r="IA230" s="26">
        <f t="shared" si="242"/>
        <v>1</v>
      </c>
      <c r="IB230" s="26">
        <f t="shared" si="242"/>
        <v>1</v>
      </c>
      <c r="IC230" s="26">
        <f t="shared" si="242"/>
        <v>1</v>
      </c>
      <c r="ID230" s="26">
        <f t="shared" si="242"/>
        <v>1</v>
      </c>
      <c r="IE230" s="26">
        <f t="shared" si="242"/>
        <v>1</v>
      </c>
      <c r="IF230" s="26">
        <f t="shared" si="242"/>
        <v>1</v>
      </c>
      <c r="IG230" s="26">
        <f t="shared" si="242"/>
        <v>1</v>
      </c>
      <c r="IH230" s="26">
        <f t="shared" si="242"/>
        <v>1</v>
      </c>
      <c r="II230" s="26">
        <f t="shared" si="242"/>
        <v>1</v>
      </c>
      <c r="IJ230" s="26">
        <f t="shared" si="242"/>
        <v>1</v>
      </c>
      <c r="IK230" s="26">
        <f t="shared" si="242"/>
        <v>1</v>
      </c>
      <c r="IL230" s="26">
        <f t="shared" si="242"/>
        <v>1</v>
      </c>
      <c r="IM230" s="26">
        <f t="shared" si="242"/>
        <v>1</v>
      </c>
      <c r="IN230" s="26">
        <f t="shared" si="242"/>
        <v>1</v>
      </c>
      <c r="IO230" s="26">
        <f t="shared" si="242"/>
        <v>1</v>
      </c>
      <c r="IP230" s="26">
        <f t="shared" si="242"/>
        <v>1</v>
      </c>
      <c r="IQ230" s="26">
        <f t="shared" si="242"/>
        <v>1</v>
      </c>
      <c r="IR230" s="26">
        <f t="shared" si="242"/>
        <v>1</v>
      </c>
      <c r="IS230" s="26">
        <f t="shared" si="242"/>
        <v>1</v>
      </c>
      <c r="IT230" s="26">
        <f t="shared" si="242"/>
        <v>1</v>
      </c>
      <c r="IU230" s="26">
        <f t="shared" si="242"/>
        <v>1</v>
      </c>
      <c r="IV230" s="26">
        <f t="shared" si="242"/>
        <v>1</v>
      </c>
      <c r="IW230" s="26">
        <f t="shared" si="242"/>
        <v>1</v>
      </c>
      <c r="IX230" s="26">
        <f t="shared" si="242"/>
        <v>1</v>
      </c>
      <c r="IY230" s="26">
        <f t="shared" ref="IY230:LJ230" si="243">+IF(IFERROR(IY216*IY217*IY218,0)&gt;0,1,0)</f>
        <v>1</v>
      </c>
      <c r="IZ230" s="26">
        <f t="shared" si="243"/>
        <v>1</v>
      </c>
      <c r="JA230" s="26">
        <f t="shared" si="243"/>
        <v>1</v>
      </c>
      <c r="JB230" s="26">
        <f t="shared" si="243"/>
        <v>1</v>
      </c>
      <c r="JC230" s="26">
        <f t="shared" si="243"/>
        <v>1</v>
      </c>
      <c r="JD230" s="26">
        <f t="shared" si="243"/>
        <v>1</v>
      </c>
      <c r="JE230" s="26">
        <f t="shared" si="243"/>
        <v>1</v>
      </c>
      <c r="JF230" s="26">
        <f t="shared" si="243"/>
        <v>1</v>
      </c>
      <c r="JG230" s="26">
        <f t="shared" si="243"/>
        <v>1</v>
      </c>
      <c r="JH230" s="26">
        <f t="shared" si="243"/>
        <v>1</v>
      </c>
      <c r="JI230" s="26">
        <f t="shared" si="243"/>
        <v>1</v>
      </c>
      <c r="JJ230" s="26">
        <f t="shared" si="243"/>
        <v>1</v>
      </c>
      <c r="JK230" s="26">
        <f t="shared" si="243"/>
        <v>1</v>
      </c>
      <c r="JL230" s="26">
        <f t="shared" si="243"/>
        <v>1</v>
      </c>
      <c r="JM230" s="26">
        <f t="shared" si="243"/>
        <v>1</v>
      </c>
      <c r="JN230" s="26">
        <f t="shared" si="243"/>
        <v>1</v>
      </c>
      <c r="JO230" s="26">
        <f t="shared" si="243"/>
        <v>1</v>
      </c>
      <c r="JP230" s="26">
        <f t="shared" si="243"/>
        <v>1</v>
      </c>
      <c r="JQ230" s="26">
        <f t="shared" si="243"/>
        <v>1</v>
      </c>
      <c r="JR230" s="26">
        <f t="shared" si="243"/>
        <v>1</v>
      </c>
      <c r="JS230" s="26">
        <f t="shared" si="243"/>
        <v>1</v>
      </c>
      <c r="JT230" s="26">
        <f t="shared" si="243"/>
        <v>1</v>
      </c>
      <c r="JU230" s="26">
        <f t="shared" si="243"/>
        <v>1</v>
      </c>
      <c r="JV230" s="26">
        <f t="shared" si="243"/>
        <v>1</v>
      </c>
      <c r="JW230" s="26">
        <f t="shared" si="243"/>
        <v>1</v>
      </c>
      <c r="JX230" s="26">
        <f t="shared" si="243"/>
        <v>1</v>
      </c>
      <c r="JY230" s="26">
        <f t="shared" si="243"/>
        <v>1</v>
      </c>
      <c r="JZ230" s="26">
        <f t="shared" si="243"/>
        <v>1</v>
      </c>
      <c r="KA230" s="26">
        <f t="shared" si="243"/>
        <v>1</v>
      </c>
      <c r="KB230" s="26">
        <f t="shared" si="243"/>
        <v>1</v>
      </c>
      <c r="KC230" s="26">
        <f t="shared" si="243"/>
        <v>1</v>
      </c>
      <c r="KD230" s="26">
        <f t="shared" si="243"/>
        <v>1</v>
      </c>
      <c r="KE230" s="26">
        <f t="shared" si="243"/>
        <v>1</v>
      </c>
      <c r="KF230" s="26">
        <f t="shared" si="243"/>
        <v>1</v>
      </c>
      <c r="KG230" s="26">
        <f t="shared" si="243"/>
        <v>1</v>
      </c>
      <c r="KH230" s="26">
        <f t="shared" si="243"/>
        <v>1</v>
      </c>
      <c r="KI230" s="26">
        <f t="shared" si="243"/>
        <v>1</v>
      </c>
      <c r="KJ230" s="26">
        <f t="shared" si="243"/>
        <v>1</v>
      </c>
      <c r="KK230" s="26">
        <f t="shared" si="243"/>
        <v>1</v>
      </c>
      <c r="KL230" s="26">
        <f t="shared" si="243"/>
        <v>1</v>
      </c>
      <c r="KM230" s="26">
        <f t="shared" si="243"/>
        <v>1</v>
      </c>
      <c r="KN230" s="26">
        <f t="shared" si="243"/>
        <v>1</v>
      </c>
      <c r="KO230" s="26">
        <f t="shared" si="243"/>
        <v>1</v>
      </c>
      <c r="KP230" s="26">
        <f t="shared" si="243"/>
        <v>1</v>
      </c>
      <c r="KQ230" s="26">
        <f t="shared" si="243"/>
        <v>1</v>
      </c>
      <c r="KR230" s="26">
        <f t="shared" si="243"/>
        <v>1</v>
      </c>
      <c r="KS230" s="26">
        <f t="shared" si="243"/>
        <v>1</v>
      </c>
      <c r="KT230" s="26">
        <f t="shared" si="243"/>
        <v>1</v>
      </c>
      <c r="KU230" s="26">
        <f t="shared" si="243"/>
        <v>1</v>
      </c>
      <c r="KV230" s="26">
        <f t="shared" si="243"/>
        <v>1</v>
      </c>
      <c r="KW230" s="26">
        <f t="shared" si="243"/>
        <v>1</v>
      </c>
      <c r="KX230" s="26">
        <f t="shared" si="243"/>
        <v>1</v>
      </c>
      <c r="KY230" s="26">
        <f t="shared" si="243"/>
        <v>1</v>
      </c>
      <c r="KZ230" s="26">
        <f t="shared" si="243"/>
        <v>1</v>
      </c>
      <c r="LA230" s="26">
        <f t="shared" si="243"/>
        <v>1</v>
      </c>
      <c r="LB230" s="26">
        <f t="shared" si="243"/>
        <v>1</v>
      </c>
      <c r="LC230" s="26">
        <f t="shared" si="243"/>
        <v>1</v>
      </c>
      <c r="LD230" s="26">
        <f t="shared" si="243"/>
        <v>1</v>
      </c>
      <c r="LE230" s="26">
        <f t="shared" si="243"/>
        <v>1</v>
      </c>
      <c r="LF230" s="26">
        <f t="shared" si="243"/>
        <v>1</v>
      </c>
      <c r="LG230" s="26">
        <f t="shared" si="243"/>
        <v>1</v>
      </c>
      <c r="LH230" s="26">
        <f t="shared" si="243"/>
        <v>1</v>
      </c>
      <c r="LI230" s="26">
        <f t="shared" si="243"/>
        <v>1</v>
      </c>
      <c r="LJ230" s="26">
        <f t="shared" si="243"/>
        <v>1</v>
      </c>
      <c r="LK230" s="26">
        <f t="shared" ref="LK230:NV230" si="244">+IF(IFERROR(LK216*LK217*LK218,0)&gt;0,1,0)</f>
        <v>1</v>
      </c>
      <c r="LL230" s="26">
        <f t="shared" si="244"/>
        <v>1</v>
      </c>
      <c r="LM230" s="26">
        <f t="shared" si="244"/>
        <v>1</v>
      </c>
      <c r="LN230" s="26">
        <f t="shared" si="244"/>
        <v>1</v>
      </c>
      <c r="LO230" s="26">
        <f t="shared" si="244"/>
        <v>1</v>
      </c>
      <c r="LP230" s="26">
        <f t="shared" si="244"/>
        <v>1</v>
      </c>
      <c r="LQ230" s="26">
        <f t="shared" si="244"/>
        <v>1</v>
      </c>
      <c r="LR230" s="26">
        <f t="shared" si="244"/>
        <v>1</v>
      </c>
      <c r="LS230" s="26">
        <f t="shared" si="244"/>
        <v>1</v>
      </c>
      <c r="LT230" s="26">
        <f t="shared" si="244"/>
        <v>1</v>
      </c>
      <c r="LU230" s="26">
        <f t="shared" si="244"/>
        <v>1</v>
      </c>
      <c r="LV230" s="26">
        <f t="shared" si="244"/>
        <v>1</v>
      </c>
      <c r="LW230" s="26">
        <f t="shared" si="244"/>
        <v>1</v>
      </c>
      <c r="LX230" s="26">
        <f t="shared" si="244"/>
        <v>1</v>
      </c>
      <c r="LY230" s="26">
        <f t="shared" si="244"/>
        <v>1</v>
      </c>
      <c r="LZ230" s="26">
        <f t="shared" si="244"/>
        <v>1</v>
      </c>
      <c r="MA230" s="26">
        <f t="shared" si="244"/>
        <v>1</v>
      </c>
      <c r="MB230" s="26">
        <f t="shared" si="244"/>
        <v>1</v>
      </c>
      <c r="MC230" s="26">
        <f t="shared" si="244"/>
        <v>1</v>
      </c>
      <c r="MD230" s="26">
        <f t="shared" si="244"/>
        <v>1</v>
      </c>
      <c r="ME230" s="26">
        <f t="shared" si="244"/>
        <v>1</v>
      </c>
      <c r="MF230" s="26">
        <f t="shared" si="244"/>
        <v>1</v>
      </c>
      <c r="MG230" s="26">
        <f t="shared" si="244"/>
        <v>1</v>
      </c>
      <c r="MH230" s="26">
        <f t="shared" si="244"/>
        <v>1</v>
      </c>
      <c r="MI230" s="26">
        <f t="shared" si="244"/>
        <v>1</v>
      </c>
      <c r="MJ230" s="26">
        <f t="shared" si="244"/>
        <v>1</v>
      </c>
      <c r="MK230" s="26">
        <f t="shared" si="244"/>
        <v>1</v>
      </c>
      <c r="ML230" s="26">
        <f t="shared" si="244"/>
        <v>1</v>
      </c>
      <c r="MM230" s="26">
        <f t="shared" si="244"/>
        <v>1</v>
      </c>
      <c r="MN230" s="26">
        <f t="shared" si="244"/>
        <v>1</v>
      </c>
      <c r="MO230" s="26">
        <f t="shared" si="244"/>
        <v>1</v>
      </c>
      <c r="MP230" s="26">
        <f t="shared" si="244"/>
        <v>1</v>
      </c>
      <c r="MQ230" s="26">
        <f t="shared" si="244"/>
        <v>1</v>
      </c>
      <c r="MR230" s="26">
        <f t="shared" si="244"/>
        <v>1</v>
      </c>
      <c r="MS230" s="26">
        <f t="shared" si="244"/>
        <v>1</v>
      </c>
      <c r="MT230" s="26">
        <f t="shared" si="244"/>
        <v>1</v>
      </c>
      <c r="MU230" s="26">
        <f t="shared" si="244"/>
        <v>1</v>
      </c>
      <c r="MV230" s="26">
        <f t="shared" si="244"/>
        <v>1</v>
      </c>
      <c r="MW230" s="26">
        <f t="shared" si="244"/>
        <v>1</v>
      </c>
      <c r="MX230" s="26">
        <f t="shared" si="244"/>
        <v>1</v>
      </c>
      <c r="MY230" s="26">
        <f t="shared" si="244"/>
        <v>1</v>
      </c>
      <c r="MZ230" s="26">
        <f t="shared" si="244"/>
        <v>1</v>
      </c>
      <c r="NA230" s="26">
        <f t="shared" si="244"/>
        <v>1</v>
      </c>
      <c r="NB230" s="26">
        <f t="shared" si="244"/>
        <v>1</v>
      </c>
      <c r="NC230" s="26">
        <f t="shared" si="244"/>
        <v>1</v>
      </c>
      <c r="ND230" s="26">
        <f t="shared" si="244"/>
        <v>1</v>
      </c>
      <c r="NE230" s="26">
        <f t="shared" si="244"/>
        <v>1</v>
      </c>
      <c r="NF230" s="26">
        <f t="shared" si="244"/>
        <v>1</v>
      </c>
      <c r="NG230" s="26">
        <f t="shared" si="244"/>
        <v>1</v>
      </c>
      <c r="NH230" s="26">
        <f t="shared" si="244"/>
        <v>1</v>
      </c>
      <c r="NI230" s="26">
        <f t="shared" si="244"/>
        <v>1</v>
      </c>
      <c r="NJ230" s="26">
        <f t="shared" si="244"/>
        <v>1</v>
      </c>
      <c r="NK230" s="26">
        <f t="shared" si="244"/>
        <v>1</v>
      </c>
      <c r="NL230" s="26">
        <f t="shared" si="244"/>
        <v>1</v>
      </c>
      <c r="NM230" s="26">
        <f t="shared" si="244"/>
        <v>1</v>
      </c>
      <c r="NN230" s="26">
        <f t="shared" si="244"/>
        <v>1</v>
      </c>
      <c r="NO230" s="26">
        <f t="shared" si="244"/>
        <v>1</v>
      </c>
      <c r="NP230" s="26">
        <f t="shared" si="244"/>
        <v>1</v>
      </c>
      <c r="NQ230" s="26">
        <f t="shared" si="244"/>
        <v>1</v>
      </c>
      <c r="NR230" s="26">
        <f t="shared" si="244"/>
        <v>1</v>
      </c>
      <c r="NS230" s="26">
        <f t="shared" si="244"/>
        <v>1</v>
      </c>
      <c r="NT230" s="26">
        <f t="shared" si="244"/>
        <v>1</v>
      </c>
      <c r="NU230" s="26">
        <f t="shared" si="244"/>
        <v>1</v>
      </c>
      <c r="NV230" s="26">
        <f t="shared" si="244"/>
        <v>1</v>
      </c>
      <c r="NW230" s="26">
        <f t="shared" ref="NW230:QH230" si="245">+IF(IFERROR(NW216*NW217*NW218,0)&gt;0,1,0)</f>
        <v>1</v>
      </c>
      <c r="NX230" s="26">
        <f t="shared" si="245"/>
        <v>1</v>
      </c>
      <c r="NY230" s="26">
        <f t="shared" si="245"/>
        <v>1</v>
      </c>
      <c r="NZ230" s="26">
        <f t="shared" si="245"/>
        <v>1</v>
      </c>
      <c r="OA230" s="26">
        <f t="shared" si="245"/>
        <v>1</v>
      </c>
      <c r="OB230" s="26">
        <f t="shared" si="245"/>
        <v>1</v>
      </c>
      <c r="OC230" s="26">
        <f t="shared" si="245"/>
        <v>1</v>
      </c>
      <c r="OD230" s="26">
        <f t="shared" si="245"/>
        <v>1</v>
      </c>
      <c r="OE230" s="26">
        <f t="shared" si="245"/>
        <v>1</v>
      </c>
      <c r="OF230" s="26">
        <f t="shared" si="245"/>
        <v>1</v>
      </c>
      <c r="OG230" s="26">
        <f t="shared" si="245"/>
        <v>1</v>
      </c>
      <c r="OH230" s="26">
        <f t="shared" si="245"/>
        <v>1</v>
      </c>
      <c r="OI230" s="26">
        <f t="shared" si="245"/>
        <v>1</v>
      </c>
      <c r="OJ230" s="26">
        <f t="shared" si="245"/>
        <v>1</v>
      </c>
      <c r="OK230" s="26">
        <f t="shared" si="245"/>
        <v>1</v>
      </c>
      <c r="OL230" s="26">
        <f t="shared" si="245"/>
        <v>1</v>
      </c>
      <c r="OM230" s="26">
        <f t="shared" si="245"/>
        <v>1</v>
      </c>
      <c r="ON230" s="26">
        <f t="shared" si="245"/>
        <v>1</v>
      </c>
      <c r="OO230" s="26">
        <f t="shared" si="245"/>
        <v>1</v>
      </c>
      <c r="OP230" s="26">
        <f t="shared" si="245"/>
        <v>1</v>
      </c>
      <c r="OQ230" s="26">
        <f t="shared" si="245"/>
        <v>1</v>
      </c>
      <c r="OR230" s="26">
        <f t="shared" si="245"/>
        <v>1</v>
      </c>
      <c r="OS230" s="26">
        <f t="shared" si="245"/>
        <v>1</v>
      </c>
      <c r="OT230" s="26">
        <f t="shared" si="245"/>
        <v>1</v>
      </c>
      <c r="OU230" s="26">
        <f t="shared" si="245"/>
        <v>1</v>
      </c>
      <c r="OV230" s="26">
        <f t="shared" si="245"/>
        <v>1</v>
      </c>
      <c r="OW230" s="26">
        <f t="shared" si="245"/>
        <v>1</v>
      </c>
      <c r="OX230" s="26">
        <f t="shared" si="245"/>
        <v>1</v>
      </c>
      <c r="OY230" s="26">
        <f t="shared" si="245"/>
        <v>1</v>
      </c>
      <c r="OZ230" s="26">
        <f t="shared" si="245"/>
        <v>1</v>
      </c>
      <c r="PA230" s="26">
        <f t="shared" si="245"/>
        <v>1</v>
      </c>
      <c r="PB230" s="26">
        <f t="shared" si="245"/>
        <v>1</v>
      </c>
      <c r="PC230" s="26">
        <f t="shared" si="245"/>
        <v>1</v>
      </c>
      <c r="PD230" s="26">
        <f t="shared" si="245"/>
        <v>1</v>
      </c>
      <c r="PE230" s="26">
        <f t="shared" si="245"/>
        <v>1</v>
      </c>
      <c r="PF230" s="26">
        <f t="shared" si="245"/>
        <v>1</v>
      </c>
      <c r="PG230" s="26">
        <f t="shared" si="245"/>
        <v>1</v>
      </c>
      <c r="PH230" s="26">
        <f t="shared" si="245"/>
        <v>1</v>
      </c>
      <c r="PI230" s="26">
        <f t="shared" si="245"/>
        <v>1</v>
      </c>
      <c r="PJ230" s="26">
        <f t="shared" si="245"/>
        <v>1</v>
      </c>
      <c r="PK230" s="26">
        <f t="shared" si="245"/>
        <v>1</v>
      </c>
      <c r="PL230" s="26">
        <f t="shared" si="245"/>
        <v>1</v>
      </c>
      <c r="PM230" s="26">
        <f t="shared" si="245"/>
        <v>1</v>
      </c>
      <c r="PN230" s="26">
        <f t="shared" si="245"/>
        <v>1</v>
      </c>
      <c r="PO230" s="26">
        <f t="shared" si="245"/>
        <v>1</v>
      </c>
      <c r="PP230" s="26">
        <f t="shared" si="245"/>
        <v>1</v>
      </c>
      <c r="PQ230" s="26">
        <f t="shared" si="245"/>
        <v>1</v>
      </c>
      <c r="PR230" s="26">
        <f t="shared" si="245"/>
        <v>1</v>
      </c>
      <c r="PS230" s="26">
        <f t="shared" si="245"/>
        <v>1</v>
      </c>
      <c r="PT230" s="26">
        <f t="shared" si="245"/>
        <v>1</v>
      </c>
      <c r="PU230" s="26">
        <f t="shared" si="245"/>
        <v>1</v>
      </c>
      <c r="PV230" s="26">
        <f t="shared" si="245"/>
        <v>1</v>
      </c>
      <c r="PW230" s="26">
        <f t="shared" si="245"/>
        <v>1</v>
      </c>
      <c r="PX230" s="26">
        <f t="shared" si="245"/>
        <v>1</v>
      </c>
      <c r="PY230" s="26">
        <f t="shared" si="245"/>
        <v>1</v>
      </c>
      <c r="PZ230" s="26">
        <f t="shared" si="245"/>
        <v>1</v>
      </c>
      <c r="QA230" s="26">
        <f t="shared" si="245"/>
        <v>1</v>
      </c>
      <c r="QB230" s="26">
        <f t="shared" si="245"/>
        <v>1</v>
      </c>
      <c r="QC230" s="26">
        <f t="shared" si="245"/>
        <v>1</v>
      </c>
      <c r="QD230" s="26">
        <f t="shared" si="245"/>
        <v>1</v>
      </c>
      <c r="QE230" s="26">
        <f t="shared" si="245"/>
        <v>1</v>
      </c>
      <c r="QF230" s="26">
        <f t="shared" si="245"/>
        <v>1</v>
      </c>
      <c r="QG230" s="26">
        <f t="shared" si="245"/>
        <v>1</v>
      </c>
      <c r="QH230" s="26">
        <f t="shared" si="245"/>
        <v>1</v>
      </c>
      <c r="QI230" s="26">
        <f t="shared" ref="QI230:SG230" si="246">+IF(IFERROR(QI216*QI217*QI218,0)&gt;0,1,0)</f>
        <v>1</v>
      </c>
      <c r="QJ230" s="26">
        <f t="shared" si="246"/>
        <v>1</v>
      </c>
      <c r="QK230" s="26">
        <f t="shared" si="246"/>
        <v>1</v>
      </c>
      <c r="QL230" s="26">
        <f t="shared" si="246"/>
        <v>1</v>
      </c>
      <c r="QM230" s="26">
        <f t="shared" si="246"/>
        <v>1</v>
      </c>
      <c r="QN230" s="26">
        <f t="shared" si="246"/>
        <v>1</v>
      </c>
      <c r="QO230" s="26">
        <f t="shared" si="246"/>
        <v>1</v>
      </c>
      <c r="QP230" s="26">
        <f t="shared" si="246"/>
        <v>1</v>
      </c>
      <c r="QQ230" s="26">
        <f t="shared" si="246"/>
        <v>1</v>
      </c>
      <c r="QR230" s="26">
        <f t="shared" si="246"/>
        <v>1</v>
      </c>
      <c r="QS230" s="26">
        <f t="shared" si="246"/>
        <v>1</v>
      </c>
      <c r="QT230" s="26">
        <f t="shared" si="246"/>
        <v>1</v>
      </c>
      <c r="QU230" s="26">
        <f t="shared" si="246"/>
        <v>1</v>
      </c>
      <c r="QV230" s="26">
        <f t="shared" si="246"/>
        <v>1</v>
      </c>
      <c r="QW230" s="26">
        <f t="shared" si="246"/>
        <v>1</v>
      </c>
      <c r="QX230" s="26">
        <f t="shared" si="246"/>
        <v>1</v>
      </c>
      <c r="QY230" s="26">
        <f t="shared" si="246"/>
        <v>1</v>
      </c>
      <c r="QZ230" s="26">
        <f t="shared" si="246"/>
        <v>1</v>
      </c>
      <c r="RA230" s="26">
        <f t="shared" si="246"/>
        <v>1</v>
      </c>
      <c r="RB230" s="26">
        <f t="shared" si="246"/>
        <v>1</v>
      </c>
      <c r="RC230" s="26">
        <f t="shared" si="246"/>
        <v>1</v>
      </c>
      <c r="RD230" s="26">
        <f t="shared" si="246"/>
        <v>1</v>
      </c>
      <c r="RE230" s="26">
        <f t="shared" si="246"/>
        <v>1</v>
      </c>
      <c r="RF230" s="26">
        <f t="shared" si="246"/>
        <v>1</v>
      </c>
      <c r="RG230" s="26">
        <f t="shared" si="246"/>
        <v>1</v>
      </c>
      <c r="RH230" s="26">
        <f t="shared" si="246"/>
        <v>1</v>
      </c>
      <c r="RI230" s="26">
        <f t="shared" si="246"/>
        <v>1</v>
      </c>
      <c r="RJ230" s="26">
        <f t="shared" si="246"/>
        <v>1</v>
      </c>
      <c r="RK230" s="26">
        <f t="shared" si="246"/>
        <v>1</v>
      </c>
      <c r="RL230" s="26">
        <f t="shared" si="246"/>
        <v>1</v>
      </c>
      <c r="RM230" s="26">
        <f t="shared" si="246"/>
        <v>1</v>
      </c>
      <c r="RN230" s="26">
        <f t="shared" si="246"/>
        <v>1</v>
      </c>
      <c r="RO230" s="26">
        <f t="shared" si="246"/>
        <v>1</v>
      </c>
      <c r="RP230" s="26">
        <f t="shared" si="246"/>
        <v>1</v>
      </c>
      <c r="RQ230" s="26">
        <f t="shared" si="246"/>
        <v>1</v>
      </c>
      <c r="RR230" s="26">
        <f t="shared" si="246"/>
        <v>1</v>
      </c>
      <c r="RS230" s="26">
        <f t="shared" si="246"/>
        <v>1</v>
      </c>
      <c r="RT230" s="26">
        <f t="shared" si="246"/>
        <v>1</v>
      </c>
      <c r="RU230" s="26">
        <f t="shared" si="246"/>
        <v>1</v>
      </c>
      <c r="RV230" s="26">
        <f t="shared" si="246"/>
        <v>1</v>
      </c>
      <c r="RW230" s="26">
        <f t="shared" si="246"/>
        <v>1</v>
      </c>
      <c r="RX230" s="26">
        <f t="shared" si="246"/>
        <v>1</v>
      </c>
      <c r="RY230" s="26">
        <f t="shared" si="246"/>
        <v>1</v>
      </c>
      <c r="RZ230" s="26">
        <f t="shared" si="246"/>
        <v>1</v>
      </c>
      <c r="SA230" s="26">
        <f t="shared" si="246"/>
        <v>1</v>
      </c>
      <c r="SB230" s="26">
        <f t="shared" si="246"/>
        <v>1</v>
      </c>
      <c r="SC230" s="26">
        <f t="shared" si="246"/>
        <v>1</v>
      </c>
      <c r="SD230" s="26">
        <f t="shared" si="246"/>
        <v>1</v>
      </c>
      <c r="SE230" s="26">
        <f t="shared" si="246"/>
        <v>1</v>
      </c>
      <c r="SF230" s="26">
        <f t="shared" si="246"/>
        <v>1</v>
      </c>
      <c r="SG230" s="26">
        <f t="shared" si="246"/>
        <v>1</v>
      </c>
    </row>
    <row r="231" spans="1:502">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c r="IN231" s="26"/>
      <c r="IO231" s="26"/>
      <c r="IP231" s="26"/>
      <c r="IQ231" s="26"/>
      <c r="IR231" s="26"/>
      <c r="IS231" s="26"/>
      <c r="IT231" s="26"/>
      <c r="IU231" s="26"/>
      <c r="IV231" s="26"/>
      <c r="IW231" s="26"/>
      <c r="IX231" s="26"/>
      <c r="IY231" s="26"/>
      <c r="IZ231" s="26"/>
      <c r="JA231" s="26"/>
      <c r="JB231" s="26"/>
      <c r="JC231" s="26"/>
      <c r="JD231" s="26"/>
      <c r="JE231" s="26"/>
      <c r="JF231" s="26"/>
      <c r="JG231" s="26"/>
      <c r="JH231" s="26"/>
      <c r="JI231" s="26"/>
      <c r="JJ231" s="26"/>
      <c r="JK231" s="26"/>
      <c r="JL231" s="26"/>
      <c r="JM231" s="26"/>
      <c r="JN231" s="26"/>
      <c r="JO231" s="26"/>
      <c r="JP231" s="26"/>
      <c r="JQ231" s="26"/>
      <c r="JR231" s="26"/>
      <c r="JS231" s="26"/>
      <c r="JT231" s="26"/>
      <c r="JU231" s="26"/>
      <c r="JV231" s="26"/>
      <c r="JW231" s="26"/>
      <c r="JX231" s="26"/>
      <c r="JY231" s="26"/>
      <c r="JZ231" s="26"/>
      <c r="KA231" s="26"/>
      <c r="KB231" s="26"/>
      <c r="KC231" s="26"/>
      <c r="KD231" s="26"/>
      <c r="KE231" s="26"/>
      <c r="KF231" s="26"/>
      <c r="KG231" s="26"/>
      <c r="KH231" s="26"/>
      <c r="KI231" s="26"/>
      <c r="KJ231" s="26"/>
      <c r="KK231" s="26"/>
      <c r="KL231" s="26"/>
      <c r="KM231" s="26"/>
      <c r="KN231" s="26"/>
      <c r="KO231" s="26"/>
      <c r="KP231" s="26"/>
      <c r="KQ231" s="26"/>
      <c r="KR231" s="26"/>
      <c r="KS231" s="26"/>
      <c r="KT231" s="26"/>
      <c r="KU231" s="26"/>
      <c r="KV231" s="26"/>
      <c r="KW231" s="26"/>
      <c r="KX231" s="26"/>
      <c r="KY231" s="26"/>
      <c r="KZ231" s="26"/>
      <c r="LA231" s="26"/>
      <c r="LB231" s="26"/>
      <c r="LC231" s="26"/>
      <c r="LD231" s="26"/>
      <c r="LE231" s="26"/>
      <c r="LF231" s="26"/>
      <c r="LG231" s="26"/>
      <c r="LH231" s="26"/>
      <c r="LI231" s="26"/>
      <c r="LJ231" s="26"/>
      <c r="LK231" s="26"/>
      <c r="LL231" s="26"/>
      <c r="LM231" s="26"/>
      <c r="LN231" s="26"/>
      <c r="LO231" s="26"/>
      <c r="LP231" s="26"/>
      <c r="LQ231" s="26"/>
      <c r="LR231" s="26"/>
      <c r="LS231" s="26"/>
      <c r="LT231" s="26"/>
      <c r="LU231" s="26"/>
      <c r="LV231" s="26"/>
      <c r="LW231" s="26"/>
      <c r="LX231" s="26"/>
      <c r="LY231" s="26"/>
      <c r="LZ231" s="26"/>
      <c r="MA231" s="26"/>
      <c r="MB231" s="26"/>
      <c r="MC231" s="26"/>
      <c r="MD231" s="26"/>
      <c r="ME231" s="26"/>
      <c r="MF231" s="26"/>
      <c r="MG231" s="26"/>
      <c r="MH231" s="26"/>
      <c r="MI231" s="26"/>
      <c r="MJ231" s="26"/>
      <c r="MK231" s="26"/>
      <c r="ML231" s="26"/>
      <c r="MM231" s="26"/>
      <c r="MN231" s="26"/>
      <c r="MO231" s="26"/>
      <c r="MP231" s="26"/>
      <c r="MQ231" s="26"/>
      <c r="MR231" s="26"/>
      <c r="MS231" s="26"/>
      <c r="MT231" s="26"/>
      <c r="MU231" s="26"/>
      <c r="MV231" s="26"/>
      <c r="MW231" s="26"/>
      <c r="MX231" s="26"/>
      <c r="MY231" s="26"/>
      <c r="MZ231" s="26"/>
      <c r="NA231" s="26"/>
      <c r="NB231" s="26"/>
      <c r="NC231" s="26"/>
      <c r="ND231" s="26"/>
      <c r="NE231" s="26"/>
      <c r="NF231" s="26"/>
      <c r="NG231" s="26"/>
      <c r="NH231" s="26"/>
      <c r="NI231" s="26"/>
      <c r="NJ231" s="26"/>
      <c r="NK231" s="26"/>
      <c r="NL231" s="26"/>
      <c r="NM231" s="26"/>
      <c r="NN231" s="26"/>
      <c r="NO231" s="26"/>
      <c r="NP231" s="26"/>
      <c r="NQ231" s="26"/>
      <c r="NR231" s="26"/>
      <c r="NS231" s="26"/>
      <c r="NT231" s="26"/>
      <c r="NU231" s="26"/>
      <c r="NV231" s="26"/>
      <c r="NW231" s="26"/>
      <c r="NX231" s="26"/>
      <c r="NY231" s="26"/>
      <c r="NZ231" s="26"/>
      <c r="OA231" s="26"/>
      <c r="OB231" s="26"/>
      <c r="OC231" s="26"/>
      <c r="OD231" s="26"/>
      <c r="OE231" s="26"/>
      <c r="OF231" s="26"/>
      <c r="OG231" s="26"/>
      <c r="OH231" s="26"/>
      <c r="OI231" s="26"/>
      <c r="OJ231" s="26"/>
      <c r="OK231" s="26"/>
      <c r="OL231" s="26"/>
      <c r="OM231" s="26"/>
      <c r="ON231" s="26"/>
      <c r="OO231" s="26"/>
      <c r="OP231" s="26"/>
      <c r="OQ231" s="26"/>
      <c r="OR231" s="26"/>
      <c r="OS231" s="26"/>
      <c r="OT231" s="26"/>
      <c r="OU231" s="26"/>
      <c r="OV231" s="26"/>
      <c r="OW231" s="26"/>
      <c r="OX231" s="26"/>
      <c r="OY231" s="26"/>
      <c r="OZ231" s="26"/>
      <c r="PA231" s="26"/>
      <c r="PB231" s="26"/>
      <c r="PC231" s="26"/>
      <c r="PD231" s="26"/>
      <c r="PE231" s="26"/>
      <c r="PF231" s="26"/>
      <c r="PG231" s="26"/>
      <c r="PH231" s="26"/>
      <c r="PI231" s="26"/>
      <c r="PJ231" s="26"/>
      <c r="PK231" s="26"/>
      <c r="PL231" s="26"/>
      <c r="PM231" s="26"/>
      <c r="PN231" s="26"/>
      <c r="PO231" s="26"/>
      <c r="PP231" s="26"/>
      <c r="PQ231" s="26"/>
      <c r="PR231" s="26"/>
      <c r="PS231" s="26"/>
      <c r="PT231" s="26"/>
      <c r="PU231" s="26"/>
      <c r="PV231" s="26"/>
      <c r="PW231" s="26"/>
      <c r="PX231" s="26"/>
      <c r="PY231" s="26"/>
      <c r="PZ231" s="26"/>
      <c r="QA231" s="26"/>
      <c r="QB231" s="26"/>
      <c r="QC231" s="26"/>
      <c r="QD231" s="26"/>
      <c r="QE231" s="26"/>
      <c r="QF231" s="26"/>
      <c r="QG231" s="26"/>
      <c r="QH231" s="26"/>
      <c r="QI231" s="26"/>
      <c r="QJ231" s="26"/>
      <c r="QK231" s="26"/>
      <c r="QL231" s="26"/>
      <c r="QM231" s="26"/>
      <c r="QN231" s="26"/>
      <c r="QO231" s="26"/>
      <c r="QP231" s="26"/>
      <c r="QQ231" s="26"/>
      <c r="QR231" s="26"/>
      <c r="QS231" s="26"/>
      <c r="QT231" s="26"/>
      <c r="QU231" s="26"/>
      <c r="QV231" s="26"/>
      <c r="QW231" s="26"/>
      <c r="QX231" s="26"/>
      <c r="QY231" s="26"/>
      <c r="QZ231" s="26"/>
      <c r="RA231" s="26"/>
      <c r="RB231" s="26"/>
      <c r="RC231" s="26"/>
      <c r="RD231" s="26"/>
      <c r="RE231" s="26"/>
      <c r="RF231" s="26"/>
      <c r="RG231" s="26"/>
      <c r="RH231" s="26"/>
      <c r="RI231" s="26"/>
      <c r="RJ231" s="26"/>
      <c r="RK231" s="26"/>
      <c r="RL231" s="26"/>
      <c r="RM231" s="26"/>
      <c r="RN231" s="26"/>
      <c r="RO231" s="26"/>
      <c r="RP231" s="26"/>
      <c r="RQ231" s="26"/>
      <c r="RR231" s="26"/>
      <c r="RS231" s="26"/>
      <c r="RT231" s="26"/>
      <c r="RU231" s="26"/>
      <c r="RV231" s="26"/>
      <c r="RW231" s="26"/>
      <c r="RX231" s="26"/>
      <c r="RY231" s="26"/>
      <c r="RZ231" s="26"/>
      <c r="SA231" s="26"/>
      <c r="SB231" s="26"/>
      <c r="SC231" s="26"/>
      <c r="SD231" s="26"/>
      <c r="SE231" s="26"/>
      <c r="SF231" s="26"/>
      <c r="SG231" s="26"/>
    </row>
    <row r="232" spans="1:502">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c r="IL232" s="25"/>
      <c r="IM232" s="25"/>
      <c r="IN232" s="25"/>
      <c r="IO232" s="25"/>
      <c r="IP232" s="25"/>
      <c r="IQ232" s="25"/>
      <c r="IR232" s="25"/>
      <c r="IS232" s="25"/>
      <c r="IT232" s="25"/>
      <c r="IU232" s="25"/>
      <c r="IV232" s="25"/>
      <c r="IW232" s="25"/>
      <c r="IX232" s="25"/>
      <c r="IY232" s="25"/>
      <c r="IZ232" s="25"/>
      <c r="JA232" s="25"/>
      <c r="JB232" s="25"/>
      <c r="JC232" s="25"/>
      <c r="JD232" s="25"/>
      <c r="JE232" s="25"/>
      <c r="JF232" s="25"/>
      <c r="JG232" s="25"/>
      <c r="JH232" s="25"/>
      <c r="JI232" s="25"/>
      <c r="JJ232" s="25"/>
      <c r="JK232" s="25"/>
      <c r="JL232" s="25"/>
      <c r="JM232" s="25"/>
      <c r="JN232" s="25"/>
      <c r="JO232" s="25"/>
      <c r="JP232" s="25"/>
      <c r="JQ232" s="25"/>
      <c r="JR232" s="25"/>
      <c r="JS232" s="25"/>
      <c r="JT232" s="25"/>
      <c r="JU232" s="25"/>
      <c r="JV232" s="25"/>
      <c r="JW232" s="25"/>
      <c r="JX232" s="25"/>
      <c r="JY232" s="25"/>
      <c r="JZ232" s="25"/>
      <c r="KA232" s="25"/>
      <c r="KB232" s="25"/>
      <c r="KC232" s="25"/>
      <c r="KD232" s="25"/>
      <c r="KE232" s="25"/>
      <c r="KF232" s="25"/>
      <c r="KG232" s="25"/>
      <c r="KH232" s="25"/>
      <c r="KI232" s="25"/>
      <c r="KJ232" s="25"/>
      <c r="KK232" s="25"/>
      <c r="KL232" s="25"/>
      <c r="KM232" s="25"/>
      <c r="KN232" s="25"/>
      <c r="KO232" s="25"/>
      <c r="KP232" s="25"/>
      <c r="KQ232" s="25"/>
      <c r="KR232" s="25"/>
      <c r="KS232" s="25"/>
      <c r="KT232" s="25"/>
      <c r="KU232" s="25"/>
      <c r="KV232" s="25"/>
      <c r="KW232" s="25"/>
      <c r="KX232" s="25"/>
      <c r="KY232" s="25"/>
      <c r="KZ232" s="25"/>
      <c r="LA232" s="25"/>
      <c r="LB232" s="25"/>
      <c r="LC232" s="25"/>
      <c r="LD232" s="25"/>
      <c r="LE232" s="25"/>
      <c r="LF232" s="25"/>
      <c r="LG232" s="25"/>
      <c r="LH232" s="25"/>
      <c r="LI232" s="25"/>
      <c r="LJ232" s="25"/>
      <c r="LK232" s="25"/>
      <c r="LL232" s="25"/>
      <c r="LM232" s="25"/>
      <c r="LN232" s="25"/>
      <c r="LO232" s="25"/>
      <c r="LP232" s="25"/>
      <c r="LQ232" s="25"/>
      <c r="LR232" s="25"/>
      <c r="LS232" s="25"/>
      <c r="LT232" s="25"/>
      <c r="LU232" s="25"/>
      <c r="LV232" s="25"/>
      <c r="LW232" s="25"/>
      <c r="LX232" s="25"/>
      <c r="LY232" s="25"/>
      <c r="LZ232" s="25"/>
      <c r="MA232" s="25"/>
      <c r="MB232" s="25"/>
      <c r="MC232" s="25"/>
      <c r="MD232" s="25"/>
      <c r="ME232" s="25"/>
      <c r="MF232" s="25"/>
      <c r="MG232" s="25"/>
      <c r="MH232" s="25"/>
      <c r="MI232" s="25"/>
      <c r="MJ232" s="25"/>
      <c r="MK232" s="25"/>
      <c r="ML232" s="25"/>
      <c r="MM232" s="25"/>
      <c r="MN232" s="25"/>
      <c r="MO232" s="25"/>
      <c r="MP232" s="25"/>
      <c r="MQ232" s="25"/>
      <c r="MR232" s="25"/>
      <c r="MS232" s="25"/>
      <c r="MT232" s="25"/>
      <c r="MU232" s="25"/>
      <c r="MV232" s="25"/>
      <c r="MW232" s="25"/>
      <c r="MX232" s="25"/>
      <c r="MY232" s="25"/>
      <c r="MZ232" s="25"/>
      <c r="NA232" s="25"/>
      <c r="NB232" s="25"/>
      <c r="NC232" s="25"/>
      <c r="ND232" s="25"/>
      <c r="NE232" s="25"/>
      <c r="NF232" s="25"/>
      <c r="NG232" s="25"/>
      <c r="NH232" s="25"/>
      <c r="NI232" s="25"/>
      <c r="NJ232" s="25"/>
      <c r="NK232" s="25"/>
      <c r="NL232" s="25"/>
      <c r="NM232" s="25"/>
      <c r="NN232" s="25"/>
      <c r="NO232" s="25"/>
      <c r="NP232" s="25"/>
      <c r="NQ232" s="25"/>
      <c r="NR232" s="25"/>
      <c r="NS232" s="25"/>
      <c r="NT232" s="25"/>
      <c r="NU232" s="25"/>
      <c r="NV232" s="25"/>
      <c r="NW232" s="25"/>
      <c r="NX232" s="25"/>
      <c r="NY232" s="25"/>
      <c r="NZ232" s="25"/>
      <c r="OA232" s="25"/>
      <c r="OB232" s="25"/>
      <c r="OC232" s="25"/>
      <c r="OD232" s="25"/>
      <c r="OE232" s="25"/>
      <c r="OF232" s="25"/>
      <c r="OG232" s="25"/>
      <c r="OH232" s="25"/>
      <c r="OI232" s="25"/>
      <c r="OJ232" s="25"/>
      <c r="OK232" s="25"/>
      <c r="OL232" s="25"/>
      <c r="OM232" s="25"/>
      <c r="ON232" s="25"/>
      <c r="OO232" s="25"/>
      <c r="OP232" s="25"/>
      <c r="OQ232" s="25"/>
      <c r="OR232" s="25"/>
      <c r="OS232" s="25"/>
      <c r="OT232" s="25"/>
      <c r="OU232" s="25"/>
      <c r="OV232" s="25"/>
      <c r="OW232" s="25"/>
      <c r="OX232" s="25"/>
      <c r="OY232" s="25"/>
      <c r="OZ232" s="25"/>
      <c r="PA232" s="25"/>
      <c r="PB232" s="25"/>
      <c r="PC232" s="25"/>
      <c r="PD232" s="25"/>
      <c r="PE232" s="25"/>
      <c r="PF232" s="25"/>
      <c r="PG232" s="25"/>
      <c r="PH232" s="25"/>
      <c r="PI232" s="25"/>
      <c r="PJ232" s="25"/>
      <c r="PK232" s="25"/>
      <c r="PL232" s="25"/>
      <c r="PM232" s="25"/>
      <c r="PN232" s="25"/>
      <c r="PO232" s="25"/>
      <c r="PP232" s="25"/>
      <c r="PQ232" s="25"/>
      <c r="PR232" s="25"/>
      <c r="PS232" s="25"/>
      <c r="PT232" s="25"/>
      <c r="PU232" s="25"/>
      <c r="PV232" s="25"/>
      <c r="PW232" s="25"/>
      <c r="PX232" s="25"/>
      <c r="PY232" s="25"/>
      <c r="PZ232" s="25"/>
      <c r="QA232" s="25"/>
      <c r="QB232" s="25"/>
      <c r="QC232" s="25"/>
      <c r="QD232" s="25"/>
      <c r="QE232" s="25"/>
      <c r="QF232" s="25"/>
      <c r="QG232" s="25"/>
      <c r="QH232" s="25"/>
      <c r="QI232" s="25"/>
      <c r="QJ232" s="25"/>
      <c r="QK232" s="25"/>
      <c r="QL232" s="25"/>
      <c r="QM232" s="25"/>
      <c r="QN232" s="25"/>
      <c r="QO232" s="25"/>
      <c r="QP232" s="25"/>
      <c r="QQ232" s="25"/>
      <c r="QR232" s="25"/>
      <c r="QS232" s="25"/>
      <c r="QT232" s="25"/>
      <c r="QU232" s="25"/>
      <c r="QV232" s="25"/>
      <c r="QW232" s="25"/>
      <c r="QX232" s="25"/>
      <c r="QY232" s="25"/>
      <c r="QZ232" s="25"/>
      <c r="RA232" s="25"/>
      <c r="RB232" s="25"/>
      <c r="RC232" s="25"/>
      <c r="RD232" s="25"/>
      <c r="RE232" s="25"/>
      <c r="RF232" s="25"/>
      <c r="RG232" s="25"/>
      <c r="RH232" s="25"/>
      <c r="RI232" s="25"/>
      <c r="RJ232" s="25"/>
      <c r="RK232" s="25"/>
      <c r="RL232" s="25"/>
      <c r="RM232" s="25"/>
      <c r="RN232" s="25"/>
      <c r="RO232" s="25"/>
      <c r="RP232" s="25"/>
      <c r="RQ232" s="25"/>
      <c r="RR232" s="25"/>
      <c r="RS232" s="25"/>
      <c r="RT232" s="25"/>
      <c r="RU232" s="25"/>
      <c r="RV232" s="25"/>
      <c r="RW232" s="25"/>
      <c r="RX232" s="25"/>
      <c r="RY232" s="25"/>
      <c r="RZ232" s="25"/>
      <c r="SA232" s="25"/>
      <c r="SB232" s="25"/>
      <c r="SC232" s="25"/>
      <c r="SD232" s="25"/>
      <c r="SE232" s="25"/>
      <c r="SF232" s="25"/>
      <c r="SG232" s="25"/>
    </row>
    <row r="233" spans="1:502">
      <c r="A233" t="s">
        <v>563</v>
      </c>
      <c r="B233" s="1">
        <f t="shared" ref="B233:BM233" si="247">+IF(B230=0,"",$Q$67*$Q$68*MAX(0,$Q$63-MAX(B216,$Q$64)))</f>
        <v>7191.0000000000027</v>
      </c>
      <c r="C233" s="1">
        <f t="shared" si="247"/>
        <v>0</v>
      </c>
      <c r="D233" s="1">
        <f t="shared" si="247"/>
        <v>2830.5000000000009</v>
      </c>
      <c r="E233" s="1">
        <f t="shared" si="247"/>
        <v>0</v>
      </c>
      <c r="F233" s="1">
        <f t="shared" si="247"/>
        <v>5584.5</v>
      </c>
      <c r="G233" s="1">
        <f t="shared" si="247"/>
        <v>0</v>
      </c>
      <c r="H233" s="1">
        <f t="shared" si="247"/>
        <v>0</v>
      </c>
      <c r="I233" s="1">
        <f t="shared" si="247"/>
        <v>38.249999999999183</v>
      </c>
      <c r="J233" s="1">
        <f t="shared" si="247"/>
        <v>0</v>
      </c>
      <c r="K233" s="1">
        <f t="shared" si="247"/>
        <v>1912.5</v>
      </c>
      <c r="L233" s="1">
        <f t="shared" si="247"/>
        <v>0</v>
      </c>
      <c r="M233" s="1">
        <f t="shared" si="247"/>
        <v>1032.7499999999984</v>
      </c>
      <c r="N233" s="1">
        <f t="shared" si="247"/>
        <v>0</v>
      </c>
      <c r="O233" s="1">
        <f t="shared" si="247"/>
        <v>4704.7500000000018</v>
      </c>
      <c r="P233" s="1">
        <f t="shared" si="247"/>
        <v>0</v>
      </c>
      <c r="Q233" s="1">
        <f t="shared" si="247"/>
        <v>5469.7500000000027</v>
      </c>
      <c r="R233" s="1">
        <f t="shared" si="247"/>
        <v>1147.5000000000027</v>
      </c>
      <c r="S233" s="1">
        <f t="shared" si="247"/>
        <v>1989.0000000000018</v>
      </c>
      <c r="T233" s="1">
        <f t="shared" si="247"/>
        <v>0</v>
      </c>
      <c r="U233" s="1">
        <f t="shared" si="247"/>
        <v>0</v>
      </c>
      <c r="V233" s="1">
        <f t="shared" si="247"/>
        <v>0</v>
      </c>
      <c r="W233" s="1">
        <f t="shared" si="247"/>
        <v>2983.5000000000009</v>
      </c>
      <c r="X233" s="1">
        <f t="shared" si="247"/>
        <v>382.49999999999864</v>
      </c>
      <c r="Y233" s="1">
        <f t="shared" si="247"/>
        <v>7267.5000000000009</v>
      </c>
      <c r="Z233" s="1">
        <f t="shared" si="247"/>
        <v>0</v>
      </c>
      <c r="AA233" s="1">
        <f t="shared" si="247"/>
        <v>0</v>
      </c>
      <c r="AB233" s="1">
        <f t="shared" si="247"/>
        <v>7803</v>
      </c>
      <c r="AC233" s="1">
        <f t="shared" si="247"/>
        <v>2601.0000000000023</v>
      </c>
      <c r="AD233" s="1">
        <f t="shared" si="247"/>
        <v>688.49999999999886</v>
      </c>
      <c r="AE233" s="1">
        <f t="shared" si="247"/>
        <v>0</v>
      </c>
      <c r="AF233" s="1">
        <f t="shared" si="247"/>
        <v>0</v>
      </c>
      <c r="AG233" s="1">
        <f t="shared" si="247"/>
        <v>0</v>
      </c>
      <c r="AH233" s="1">
        <f t="shared" si="247"/>
        <v>344.24999999999943</v>
      </c>
      <c r="AI233" s="1">
        <f t="shared" si="247"/>
        <v>0</v>
      </c>
      <c r="AJ233" s="1">
        <f t="shared" si="247"/>
        <v>0</v>
      </c>
      <c r="AK233" s="1">
        <f t="shared" si="247"/>
        <v>0</v>
      </c>
      <c r="AL233" s="1">
        <f t="shared" si="247"/>
        <v>0</v>
      </c>
      <c r="AM233" s="1">
        <f t="shared" si="247"/>
        <v>0</v>
      </c>
      <c r="AN233" s="1">
        <f t="shared" si="247"/>
        <v>0</v>
      </c>
      <c r="AO233" s="1">
        <f t="shared" si="247"/>
        <v>0</v>
      </c>
      <c r="AP233" s="1">
        <f t="shared" si="247"/>
        <v>0</v>
      </c>
      <c r="AQ233" s="1">
        <f t="shared" si="247"/>
        <v>0</v>
      </c>
      <c r="AR233" s="1">
        <f t="shared" si="247"/>
        <v>0</v>
      </c>
      <c r="AS233" s="1">
        <f t="shared" si="247"/>
        <v>0</v>
      </c>
      <c r="AT233" s="1">
        <f t="shared" si="247"/>
        <v>0</v>
      </c>
      <c r="AU233" s="1">
        <f t="shared" si="247"/>
        <v>0</v>
      </c>
      <c r="AV233" s="1">
        <f t="shared" si="247"/>
        <v>0</v>
      </c>
      <c r="AW233" s="1">
        <f t="shared" si="247"/>
        <v>0</v>
      </c>
      <c r="AX233" s="1">
        <f t="shared" si="247"/>
        <v>0</v>
      </c>
      <c r="AY233" s="1">
        <f t="shared" si="247"/>
        <v>3404.2500000000023</v>
      </c>
      <c r="AZ233" s="1">
        <f t="shared" si="247"/>
        <v>0</v>
      </c>
      <c r="BA233" s="1">
        <f t="shared" si="247"/>
        <v>1147.5000000000027</v>
      </c>
      <c r="BB233" s="1">
        <f t="shared" si="247"/>
        <v>0</v>
      </c>
      <c r="BC233" s="1">
        <f t="shared" si="247"/>
        <v>0</v>
      </c>
      <c r="BD233" s="1">
        <f t="shared" si="247"/>
        <v>612.00000000000057</v>
      </c>
      <c r="BE233" s="1">
        <f t="shared" si="247"/>
        <v>0</v>
      </c>
      <c r="BF233" s="1">
        <f t="shared" si="247"/>
        <v>535.50000000000216</v>
      </c>
      <c r="BG233" s="1">
        <f t="shared" si="247"/>
        <v>0</v>
      </c>
      <c r="BH233" s="1">
        <f t="shared" si="247"/>
        <v>0</v>
      </c>
      <c r="BI233" s="1">
        <f t="shared" si="247"/>
        <v>2524.5000000000005</v>
      </c>
      <c r="BJ233" s="1">
        <f t="shared" si="247"/>
        <v>6693.75</v>
      </c>
      <c r="BK233" s="1">
        <f t="shared" si="247"/>
        <v>0</v>
      </c>
      <c r="BL233" s="1">
        <f t="shared" si="247"/>
        <v>0</v>
      </c>
      <c r="BM233" s="1">
        <f t="shared" si="247"/>
        <v>5163.7500000000018</v>
      </c>
      <c r="BN233" s="1">
        <f t="shared" ref="BN233:DY233" si="248">+IF(BN230=0,"",$Q$67*$Q$68*MAX(0,$Q$63-MAX(BN216,$Q$64)))</f>
        <v>1568.2500000000005</v>
      </c>
      <c r="BO233" s="1">
        <f t="shared" si="248"/>
        <v>0</v>
      </c>
      <c r="BP233" s="1">
        <f t="shared" si="248"/>
        <v>0</v>
      </c>
      <c r="BQ233" s="1">
        <f t="shared" si="248"/>
        <v>2524.5000000000005</v>
      </c>
      <c r="BR233" s="1">
        <f t="shared" si="248"/>
        <v>0</v>
      </c>
      <c r="BS233" s="1">
        <f t="shared" si="248"/>
        <v>0</v>
      </c>
      <c r="BT233" s="1">
        <f t="shared" si="248"/>
        <v>0</v>
      </c>
      <c r="BU233" s="1">
        <f t="shared" si="248"/>
        <v>0</v>
      </c>
      <c r="BV233" s="1">
        <f t="shared" si="248"/>
        <v>0</v>
      </c>
      <c r="BW233" s="1">
        <f t="shared" si="248"/>
        <v>0</v>
      </c>
      <c r="BX233" s="1">
        <f t="shared" si="248"/>
        <v>0</v>
      </c>
      <c r="BY233" s="1">
        <f t="shared" si="248"/>
        <v>0</v>
      </c>
      <c r="BZ233" s="1">
        <f t="shared" si="248"/>
        <v>6043.5</v>
      </c>
      <c r="CA233" s="1">
        <f t="shared" si="248"/>
        <v>0</v>
      </c>
      <c r="CB233" s="1">
        <f t="shared" si="248"/>
        <v>4016.2500000000027</v>
      </c>
      <c r="CC233" s="1">
        <f t="shared" si="248"/>
        <v>0</v>
      </c>
      <c r="CD233" s="1">
        <f t="shared" si="248"/>
        <v>12507.750000000002</v>
      </c>
      <c r="CE233" s="1">
        <f t="shared" si="248"/>
        <v>0</v>
      </c>
      <c r="CF233" s="1">
        <f t="shared" si="248"/>
        <v>0</v>
      </c>
      <c r="CG233" s="1">
        <f t="shared" si="248"/>
        <v>0</v>
      </c>
      <c r="CH233" s="1">
        <f t="shared" si="248"/>
        <v>0</v>
      </c>
      <c r="CI233" s="1">
        <f t="shared" si="248"/>
        <v>1453.500000000003</v>
      </c>
      <c r="CJ233" s="1">
        <f t="shared" si="248"/>
        <v>0</v>
      </c>
      <c r="CK233" s="1">
        <f t="shared" si="248"/>
        <v>1606.4999999999998</v>
      </c>
      <c r="CL233" s="1">
        <f t="shared" si="248"/>
        <v>0</v>
      </c>
      <c r="CM233" s="1">
        <f t="shared" si="248"/>
        <v>1989.0000000000018</v>
      </c>
      <c r="CN233" s="1">
        <f t="shared" si="248"/>
        <v>0</v>
      </c>
      <c r="CO233" s="1">
        <f t="shared" si="248"/>
        <v>1912.5</v>
      </c>
      <c r="CP233" s="1">
        <f t="shared" si="248"/>
        <v>0</v>
      </c>
      <c r="CQ233" s="1">
        <f t="shared" si="248"/>
        <v>0</v>
      </c>
      <c r="CR233" s="1">
        <f t="shared" si="248"/>
        <v>1683.0000000000016</v>
      </c>
      <c r="CS233" s="1">
        <f t="shared" si="248"/>
        <v>3404.2500000000023</v>
      </c>
      <c r="CT233" s="1">
        <f t="shared" si="248"/>
        <v>0</v>
      </c>
      <c r="CU233" s="1">
        <f t="shared" si="248"/>
        <v>0</v>
      </c>
      <c r="CV233" s="1">
        <f t="shared" si="248"/>
        <v>0</v>
      </c>
      <c r="CW233" s="1">
        <f t="shared" si="248"/>
        <v>0</v>
      </c>
      <c r="CX233" s="1">
        <f t="shared" si="248"/>
        <v>1224.0000000000011</v>
      </c>
      <c r="CY233" s="1">
        <f t="shared" si="248"/>
        <v>306.00000000000028</v>
      </c>
      <c r="CZ233" s="1">
        <f t="shared" si="248"/>
        <v>0</v>
      </c>
      <c r="DA233" s="1">
        <f t="shared" si="248"/>
        <v>1836.0000000000016</v>
      </c>
      <c r="DB233" s="1">
        <f t="shared" si="248"/>
        <v>2868.75</v>
      </c>
      <c r="DC233" s="1">
        <f t="shared" si="248"/>
        <v>2562.7499999999995</v>
      </c>
      <c r="DD233" s="1">
        <f t="shared" si="248"/>
        <v>0</v>
      </c>
      <c r="DE233" s="1">
        <f t="shared" si="248"/>
        <v>0</v>
      </c>
      <c r="DF233" s="1">
        <f t="shared" si="248"/>
        <v>0</v>
      </c>
      <c r="DG233" s="1">
        <f t="shared" si="248"/>
        <v>0</v>
      </c>
      <c r="DH233" s="1">
        <f t="shared" si="248"/>
        <v>0</v>
      </c>
      <c r="DI233" s="1">
        <f t="shared" si="248"/>
        <v>0</v>
      </c>
      <c r="DJ233" s="1">
        <f t="shared" si="248"/>
        <v>9294.7500000000018</v>
      </c>
      <c r="DK233" s="1">
        <f t="shared" si="248"/>
        <v>0</v>
      </c>
      <c r="DL233" s="1">
        <f t="shared" si="248"/>
        <v>0</v>
      </c>
      <c r="DM233" s="1">
        <f t="shared" si="248"/>
        <v>0</v>
      </c>
      <c r="DN233" s="1">
        <f t="shared" si="248"/>
        <v>0</v>
      </c>
      <c r="DO233" s="1">
        <f t="shared" si="248"/>
        <v>0</v>
      </c>
      <c r="DP233" s="1">
        <f t="shared" si="248"/>
        <v>2065.5</v>
      </c>
      <c r="DQ233" s="1">
        <f t="shared" si="248"/>
        <v>0</v>
      </c>
      <c r="DR233" s="1">
        <f t="shared" si="248"/>
        <v>1530.0000000000014</v>
      </c>
      <c r="DS233" s="1">
        <f t="shared" si="248"/>
        <v>0</v>
      </c>
      <c r="DT233" s="1">
        <f t="shared" si="248"/>
        <v>0</v>
      </c>
      <c r="DU233" s="1">
        <f t="shared" si="248"/>
        <v>535.50000000000216</v>
      </c>
      <c r="DV233" s="1">
        <f t="shared" si="248"/>
        <v>6311.2500000000009</v>
      </c>
      <c r="DW233" s="1">
        <f t="shared" si="248"/>
        <v>2754.0000000000023</v>
      </c>
      <c r="DX233" s="1">
        <f t="shared" si="248"/>
        <v>0</v>
      </c>
      <c r="DY233" s="1">
        <f t="shared" si="248"/>
        <v>267.75000000000108</v>
      </c>
      <c r="DZ233" s="1">
        <f t="shared" ref="DZ233:GK233" si="249">+IF(DZ230=0,"",$Q$67*$Q$68*MAX(0,$Q$63-MAX(DZ216,$Q$64)))</f>
        <v>0</v>
      </c>
      <c r="EA233" s="1">
        <f t="shared" si="249"/>
        <v>3136.5000000000009</v>
      </c>
      <c r="EB233" s="1">
        <f t="shared" si="249"/>
        <v>879.75000000000159</v>
      </c>
      <c r="EC233" s="1">
        <f t="shared" si="249"/>
        <v>0</v>
      </c>
      <c r="ED233" s="1">
        <f t="shared" si="249"/>
        <v>0</v>
      </c>
      <c r="EE233" s="1">
        <f t="shared" si="249"/>
        <v>0</v>
      </c>
      <c r="EF233" s="1">
        <f t="shared" si="249"/>
        <v>0</v>
      </c>
      <c r="EG233" s="1">
        <f t="shared" si="249"/>
        <v>6081.7500000000027</v>
      </c>
      <c r="EH233" s="1">
        <f t="shared" si="249"/>
        <v>0</v>
      </c>
      <c r="EI233" s="1">
        <f t="shared" si="249"/>
        <v>0</v>
      </c>
      <c r="EJ233" s="1">
        <f t="shared" si="249"/>
        <v>688.49999999999886</v>
      </c>
      <c r="EK233" s="1">
        <f t="shared" si="249"/>
        <v>0</v>
      </c>
      <c r="EL233" s="1">
        <f t="shared" si="249"/>
        <v>0</v>
      </c>
      <c r="EM233" s="1">
        <f t="shared" si="249"/>
        <v>0</v>
      </c>
      <c r="EN233" s="1">
        <f t="shared" si="249"/>
        <v>0</v>
      </c>
      <c r="EO233" s="1">
        <f t="shared" si="249"/>
        <v>0</v>
      </c>
      <c r="EP233" s="1">
        <f t="shared" si="249"/>
        <v>1912.5</v>
      </c>
      <c r="EQ233" s="1">
        <f t="shared" si="249"/>
        <v>3060.0000000000027</v>
      </c>
      <c r="ER233" s="1">
        <f t="shared" si="249"/>
        <v>0</v>
      </c>
      <c r="ES233" s="1">
        <f t="shared" si="249"/>
        <v>0</v>
      </c>
      <c r="ET233" s="1">
        <f t="shared" si="249"/>
        <v>0</v>
      </c>
      <c r="EU233" s="1">
        <f t="shared" si="249"/>
        <v>0</v>
      </c>
      <c r="EV233" s="1">
        <f t="shared" si="249"/>
        <v>0</v>
      </c>
      <c r="EW233" s="1">
        <f t="shared" si="249"/>
        <v>0</v>
      </c>
      <c r="EX233" s="1">
        <f t="shared" si="249"/>
        <v>1989.0000000000018</v>
      </c>
      <c r="EY233" s="1">
        <f t="shared" si="249"/>
        <v>573.75000000000136</v>
      </c>
      <c r="EZ233" s="1">
        <f t="shared" si="249"/>
        <v>0</v>
      </c>
      <c r="FA233" s="1">
        <f t="shared" si="249"/>
        <v>0</v>
      </c>
      <c r="FB233" s="1">
        <f t="shared" si="249"/>
        <v>0</v>
      </c>
      <c r="FC233" s="1">
        <f t="shared" si="249"/>
        <v>0</v>
      </c>
      <c r="FD233" s="1">
        <f t="shared" si="249"/>
        <v>2295.0000000000018</v>
      </c>
      <c r="FE233" s="1">
        <f t="shared" si="249"/>
        <v>3213.0000000000027</v>
      </c>
      <c r="FF233" s="1">
        <f t="shared" si="249"/>
        <v>0</v>
      </c>
      <c r="FG233" s="1">
        <f t="shared" si="249"/>
        <v>0</v>
      </c>
      <c r="FH233" s="1">
        <f t="shared" si="249"/>
        <v>0</v>
      </c>
      <c r="FI233" s="1">
        <f t="shared" si="249"/>
        <v>0</v>
      </c>
      <c r="FJ233" s="1">
        <f t="shared" si="249"/>
        <v>0</v>
      </c>
      <c r="FK233" s="1">
        <f t="shared" si="249"/>
        <v>2601.0000000000023</v>
      </c>
      <c r="FL233" s="1">
        <f t="shared" si="249"/>
        <v>0</v>
      </c>
      <c r="FM233" s="1">
        <f t="shared" si="249"/>
        <v>0</v>
      </c>
      <c r="FN233" s="1">
        <f t="shared" si="249"/>
        <v>0</v>
      </c>
      <c r="FO233" s="1">
        <f t="shared" si="249"/>
        <v>0</v>
      </c>
      <c r="FP233" s="1">
        <f t="shared" si="249"/>
        <v>0</v>
      </c>
      <c r="FQ233" s="1">
        <f t="shared" si="249"/>
        <v>803.2500000000033</v>
      </c>
      <c r="FR233" s="1">
        <f t="shared" si="249"/>
        <v>3939.7500000000009</v>
      </c>
      <c r="FS233" s="1">
        <f t="shared" si="249"/>
        <v>0</v>
      </c>
      <c r="FT233" s="1">
        <f t="shared" si="249"/>
        <v>0</v>
      </c>
      <c r="FU233" s="1">
        <f t="shared" si="249"/>
        <v>0</v>
      </c>
      <c r="FV233" s="1">
        <f t="shared" si="249"/>
        <v>0</v>
      </c>
      <c r="FW233" s="1">
        <f t="shared" si="249"/>
        <v>3366.0000000000032</v>
      </c>
      <c r="FX233" s="1">
        <f t="shared" si="249"/>
        <v>0</v>
      </c>
      <c r="FY233" s="1">
        <f t="shared" si="249"/>
        <v>2639.2500000000014</v>
      </c>
      <c r="FZ233" s="1">
        <f t="shared" si="249"/>
        <v>0</v>
      </c>
      <c r="GA233" s="1">
        <f t="shared" si="249"/>
        <v>1797.7500000000025</v>
      </c>
      <c r="GB233" s="1">
        <f t="shared" si="249"/>
        <v>4245.7500000000009</v>
      </c>
      <c r="GC233" s="1">
        <f t="shared" si="249"/>
        <v>3404.2500000000023</v>
      </c>
      <c r="GD233" s="1">
        <f t="shared" si="249"/>
        <v>0</v>
      </c>
      <c r="GE233" s="1">
        <f t="shared" si="249"/>
        <v>4284</v>
      </c>
      <c r="GF233" s="1">
        <f t="shared" si="249"/>
        <v>0</v>
      </c>
      <c r="GG233" s="1">
        <f t="shared" si="249"/>
        <v>0</v>
      </c>
      <c r="GH233" s="1">
        <f t="shared" si="249"/>
        <v>0</v>
      </c>
      <c r="GI233" s="1">
        <f t="shared" si="249"/>
        <v>3021.75</v>
      </c>
      <c r="GJ233" s="1">
        <f t="shared" si="249"/>
        <v>0</v>
      </c>
      <c r="GK233" s="1">
        <f t="shared" si="249"/>
        <v>0</v>
      </c>
      <c r="GL233" s="1">
        <f t="shared" ref="GL233:IW233" si="250">+IF(GL230=0,"",$Q$67*$Q$68*MAX(0,$Q$63-MAX(GL216,$Q$64)))</f>
        <v>0</v>
      </c>
      <c r="GM233" s="1">
        <f t="shared" si="250"/>
        <v>2562.7499999999995</v>
      </c>
      <c r="GN233" s="1">
        <f t="shared" si="250"/>
        <v>0</v>
      </c>
      <c r="GO233" s="1">
        <f t="shared" si="250"/>
        <v>0</v>
      </c>
      <c r="GP233" s="1">
        <f t="shared" si="250"/>
        <v>765.00000000000409</v>
      </c>
      <c r="GQ233" s="1">
        <f t="shared" si="250"/>
        <v>0</v>
      </c>
      <c r="GR233" s="1">
        <f t="shared" si="250"/>
        <v>0</v>
      </c>
      <c r="GS233" s="1">
        <f t="shared" si="250"/>
        <v>0</v>
      </c>
      <c r="GT233" s="1">
        <f t="shared" si="250"/>
        <v>1300.4999999999995</v>
      </c>
      <c r="GU233" s="1">
        <f t="shared" si="250"/>
        <v>0</v>
      </c>
      <c r="GV233" s="1">
        <f t="shared" si="250"/>
        <v>0</v>
      </c>
      <c r="GW233" s="1">
        <f t="shared" si="250"/>
        <v>3098.2500000000018</v>
      </c>
      <c r="GX233" s="1">
        <f t="shared" si="250"/>
        <v>0</v>
      </c>
      <c r="GY233" s="1">
        <f t="shared" si="250"/>
        <v>3748.5000000000018</v>
      </c>
      <c r="GZ233" s="1">
        <f t="shared" si="250"/>
        <v>0</v>
      </c>
      <c r="HA233" s="1">
        <f t="shared" si="250"/>
        <v>0</v>
      </c>
      <c r="HB233" s="1">
        <f t="shared" si="250"/>
        <v>4475.25</v>
      </c>
      <c r="HC233" s="1">
        <f t="shared" si="250"/>
        <v>0</v>
      </c>
      <c r="HD233" s="1">
        <f t="shared" si="250"/>
        <v>0</v>
      </c>
      <c r="HE233" s="1">
        <f t="shared" si="250"/>
        <v>0</v>
      </c>
      <c r="HF233" s="1">
        <f t="shared" si="250"/>
        <v>0</v>
      </c>
      <c r="HG233" s="1">
        <f t="shared" si="250"/>
        <v>0</v>
      </c>
      <c r="HH233" s="1">
        <f t="shared" si="250"/>
        <v>5163.7500000000018</v>
      </c>
      <c r="HI233" s="1">
        <f t="shared" si="250"/>
        <v>0</v>
      </c>
      <c r="HJ233" s="1">
        <f t="shared" si="250"/>
        <v>0</v>
      </c>
      <c r="HK233" s="1">
        <f t="shared" si="250"/>
        <v>2868.75</v>
      </c>
      <c r="HL233" s="1">
        <f t="shared" si="250"/>
        <v>879.75000000000159</v>
      </c>
      <c r="HM233" s="1">
        <f t="shared" si="250"/>
        <v>0</v>
      </c>
      <c r="HN233" s="1">
        <f t="shared" si="250"/>
        <v>0</v>
      </c>
      <c r="HO233" s="1">
        <f t="shared" si="250"/>
        <v>0</v>
      </c>
      <c r="HP233" s="1">
        <f t="shared" si="250"/>
        <v>0</v>
      </c>
      <c r="HQ233" s="1">
        <f t="shared" si="250"/>
        <v>0</v>
      </c>
      <c r="HR233" s="1">
        <f t="shared" si="250"/>
        <v>0</v>
      </c>
      <c r="HS233" s="1">
        <f t="shared" si="250"/>
        <v>0</v>
      </c>
      <c r="HT233" s="1">
        <f t="shared" si="250"/>
        <v>0</v>
      </c>
      <c r="HU233" s="1">
        <f t="shared" si="250"/>
        <v>0</v>
      </c>
      <c r="HV233" s="1">
        <f t="shared" si="250"/>
        <v>3136.5000000000009</v>
      </c>
      <c r="HW233" s="1">
        <f t="shared" si="250"/>
        <v>0</v>
      </c>
      <c r="HX233" s="1">
        <f t="shared" si="250"/>
        <v>0</v>
      </c>
      <c r="HY233" s="1">
        <f t="shared" si="250"/>
        <v>0</v>
      </c>
      <c r="HZ233" s="1">
        <f t="shared" si="250"/>
        <v>0</v>
      </c>
      <c r="IA233" s="1">
        <f t="shared" si="250"/>
        <v>3327.7500000000005</v>
      </c>
      <c r="IB233" s="1">
        <f t="shared" si="250"/>
        <v>0</v>
      </c>
      <c r="IC233" s="1">
        <f t="shared" si="250"/>
        <v>0</v>
      </c>
      <c r="ID233" s="1">
        <f t="shared" si="250"/>
        <v>3825</v>
      </c>
      <c r="IE233" s="1">
        <f t="shared" si="250"/>
        <v>0</v>
      </c>
      <c r="IF233" s="1">
        <f t="shared" si="250"/>
        <v>0</v>
      </c>
      <c r="IG233" s="1">
        <f t="shared" si="250"/>
        <v>0</v>
      </c>
      <c r="IH233" s="1">
        <f t="shared" si="250"/>
        <v>1759.4999999999998</v>
      </c>
      <c r="II233" s="1">
        <f t="shared" si="250"/>
        <v>1644.7500000000023</v>
      </c>
      <c r="IJ233" s="1">
        <f t="shared" si="250"/>
        <v>0</v>
      </c>
      <c r="IK233" s="1">
        <f t="shared" si="250"/>
        <v>0</v>
      </c>
      <c r="IL233" s="1">
        <f t="shared" si="250"/>
        <v>2180.2500000000009</v>
      </c>
      <c r="IM233" s="1">
        <f t="shared" si="250"/>
        <v>0</v>
      </c>
      <c r="IN233" s="1">
        <f t="shared" si="250"/>
        <v>0</v>
      </c>
      <c r="IO233" s="1">
        <f t="shared" si="250"/>
        <v>0</v>
      </c>
      <c r="IP233" s="1">
        <f t="shared" si="250"/>
        <v>0</v>
      </c>
      <c r="IQ233" s="1">
        <f t="shared" si="250"/>
        <v>5852.2500000000009</v>
      </c>
      <c r="IR233" s="1">
        <f t="shared" si="250"/>
        <v>1530.0000000000014</v>
      </c>
      <c r="IS233" s="1">
        <f t="shared" si="250"/>
        <v>0</v>
      </c>
      <c r="IT233" s="1">
        <f t="shared" si="250"/>
        <v>1644.7500000000023</v>
      </c>
      <c r="IU233" s="1">
        <f t="shared" si="250"/>
        <v>0</v>
      </c>
      <c r="IV233" s="1">
        <f t="shared" si="250"/>
        <v>0</v>
      </c>
      <c r="IW233" s="1">
        <f t="shared" si="250"/>
        <v>0</v>
      </c>
      <c r="IX233" s="1">
        <f t="shared" ref="IX233:LI233" si="251">+IF(IX230=0,"",$Q$67*$Q$68*MAX(0,$Q$63-MAX(IX216,$Q$64)))</f>
        <v>1185.7500000000018</v>
      </c>
      <c r="IY233" s="1">
        <f t="shared" si="251"/>
        <v>0</v>
      </c>
      <c r="IZ233" s="1">
        <f t="shared" si="251"/>
        <v>0</v>
      </c>
      <c r="JA233" s="1">
        <f t="shared" si="251"/>
        <v>0</v>
      </c>
      <c r="JB233" s="1">
        <f t="shared" si="251"/>
        <v>0</v>
      </c>
      <c r="JC233" s="1">
        <f t="shared" si="251"/>
        <v>0</v>
      </c>
      <c r="JD233" s="1">
        <f t="shared" si="251"/>
        <v>0</v>
      </c>
      <c r="JE233" s="1">
        <f t="shared" si="251"/>
        <v>1032.7499999999984</v>
      </c>
      <c r="JF233" s="1">
        <f t="shared" si="251"/>
        <v>0</v>
      </c>
      <c r="JG233" s="1">
        <f t="shared" si="251"/>
        <v>6120.0000000000018</v>
      </c>
      <c r="JH233" s="1">
        <f t="shared" si="251"/>
        <v>0</v>
      </c>
      <c r="JI233" s="1">
        <f t="shared" si="251"/>
        <v>0</v>
      </c>
      <c r="JJ233" s="1">
        <f t="shared" si="251"/>
        <v>5508.0000000000018</v>
      </c>
      <c r="JK233" s="1">
        <f t="shared" si="251"/>
        <v>0</v>
      </c>
      <c r="JL233" s="1">
        <f t="shared" si="251"/>
        <v>0</v>
      </c>
      <c r="JM233" s="1">
        <f t="shared" si="251"/>
        <v>0</v>
      </c>
      <c r="JN233" s="1">
        <f t="shared" si="251"/>
        <v>0</v>
      </c>
      <c r="JO233" s="1">
        <f t="shared" si="251"/>
        <v>0</v>
      </c>
      <c r="JP233" s="1">
        <f t="shared" si="251"/>
        <v>0</v>
      </c>
      <c r="JQ233" s="1">
        <f t="shared" si="251"/>
        <v>0</v>
      </c>
      <c r="JR233" s="1">
        <f t="shared" si="251"/>
        <v>0</v>
      </c>
      <c r="JS233" s="1">
        <f t="shared" si="251"/>
        <v>2868.75</v>
      </c>
      <c r="JT233" s="1">
        <f t="shared" si="251"/>
        <v>0</v>
      </c>
      <c r="JU233" s="1">
        <f t="shared" si="251"/>
        <v>0</v>
      </c>
      <c r="JV233" s="1">
        <f t="shared" si="251"/>
        <v>191.25000000000273</v>
      </c>
      <c r="JW233" s="1">
        <f t="shared" si="251"/>
        <v>0</v>
      </c>
      <c r="JX233" s="1">
        <f t="shared" si="251"/>
        <v>0</v>
      </c>
      <c r="JY233" s="1">
        <f t="shared" si="251"/>
        <v>0</v>
      </c>
      <c r="JZ233" s="1">
        <f t="shared" si="251"/>
        <v>0</v>
      </c>
      <c r="KA233" s="1">
        <f t="shared" si="251"/>
        <v>114.75000000000435</v>
      </c>
      <c r="KB233" s="1">
        <f t="shared" si="251"/>
        <v>0</v>
      </c>
      <c r="KC233" s="1">
        <f t="shared" si="251"/>
        <v>0</v>
      </c>
      <c r="KD233" s="1">
        <f t="shared" si="251"/>
        <v>0</v>
      </c>
      <c r="KE233" s="1">
        <f t="shared" si="251"/>
        <v>0</v>
      </c>
      <c r="KF233" s="1">
        <f t="shared" si="251"/>
        <v>0</v>
      </c>
      <c r="KG233" s="1">
        <f t="shared" si="251"/>
        <v>0</v>
      </c>
      <c r="KH233" s="1">
        <f t="shared" si="251"/>
        <v>0</v>
      </c>
      <c r="KI233" s="1">
        <f t="shared" si="251"/>
        <v>0</v>
      </c>
      <c r="KJ233" s="1">
        <f t="shared" si="251"/>
        <v>420.7500000000046</v>
      </c>
      <c r="KK233" s="1">
        <f t="shared" si="251"/>
        <v>0</v>
      </c>
      <c r="KL233" s="1">
        <f t="shared" si="251"/>
        <v>0</v>
      </c>
      <c r="KM233" s="1">
        <f t="shared" si="251"/>
        <v>0</v>
      </c>
      <c r="KN233" s="1">
        <f t="shared" si="251"/>
        <v>0</v>
      </c>
      <c r="KO233" s="1">
        <f t="shared" si="251"/>
        <v>0</v>
      </c>
      <c r="KP233" s="1">
        <f t="shared" si="251"/>
        <v>2142.0000000000018</v>
      </c>
      <c r="KQ233" s="1">
        <f t="shared" si="251"/>
        <v>0</v>
      </c>
      <c r="KR233" s="1">
        <f t="shared" si="251"/>
        <v>0</v>
      </c>
      <c r="KS233" s="1">
        <f t="shared" si="251"/>
        <v>1109.2500000000036</v>
      </c>
      <c r="KT233" s="1">
        <f t="shared" si="251"/>
        <v>0</v>
      </c>
      <c r="KU233" s="1">
        <f t="shared" si="251"/>
        <v>0</v>
      </c>
      <c r="KV233" s="1">
        <f t="shared" si="251"/>
        <v>0</v>
      </c>
      <c r="KW233" s="1">
        <f t="shared" si="251"/>
        <v>6846.75</v>
      </c>
      <c r="KX233" s="1">
        <f t="shared" si="251"/>
        <v>3098.2500000000018</v>
      </c>
      <c r="KY233" s="1">
        <f t="shared" si="251"/>
        <v>3060.0000000000027</v>
      </c>
      <c r="KZ233" s="1">
        <f t="shared" si="251"/>
        <v>0</v>
      </c>
      <c r="LA233" s="1">
        <f t="shared" si="251"/>
        <v>0</v>
      </c>
      <c r="LB233" s="1">
        <f t="shared" si="251"/>
        <v>535.50000000000216</v>
      </c>
      <c r="LC233" s="1">
        <f t="shared" si="251"/>
        <v>76.499999999998366</v>
      </c>
      <c r="LD233" s="1">
        <f t="shared" si="251"/>
        <v>4819.5000000000027</v>
      </c>
      <c r="LE233" s="1">
        <f t="shared" si="251"/>
        <v>0</v>
      </c>
      <c r="LF233" s="1">
        <f t="shared" si="251"/>
        <v>3289.5000000000014</v>
      </c>
      <c r="LG233" s="1">
        <f t="shared" si="251"/>
        <v>0</v>
      </c>
      <c r="LH233" s="1">
        <f t="shared" si="251"/>
        <v>191.25000000000273</v>
      </c>
      <c r="LI233" s="1">
        <f t="shared" si="251"/>
        <v>6158.2500000000009</v>
      </c>
      <c r="LJ233" s="1">
        <f t="shared" ref="LJ233:NU233" si="252">+IF(LJ230=0,"",$Q$67*$Q$68*MAX(0,$Q$63-MAX(LJ216,$Q$64)))</f>
        <v>0</v>
      </c>
      <c r="LK233" s="1">
        <f t="shared" si="252"/>
        <v>3786.7500000000009</v>
      </c>
      <c r="LL233" s="1">
        <f t="shared" si="252"/>
        <v>0</v>
      </c>
      <c r="LM233" s="1">
        <f t="shared" si="252"/>
        <v>0</v>
      </c>
      <c r="LN233" s="1">
        <f t="shared" si="252"/>
        <v>2142.0000000000018</v>
      </c>
      <c r="LO233" s="1">
        <f t="shared" si="252"/>
        <v>382.49999999999864</v>
      </c>
      <c r="LP233" s="1">
        <f t="shared" si="252"/>
        <v>0</v>
      </c>
      <c r="LQ233" s="1">
        <f t="shared" si="252"/>
        <v>2677.5000000000005</v>
      </c>
      <c r="LR233" s="1">
        <f t="shared" si="252"/>
        <v>0</v>
      </c>
      <c r="LS233" s="1">
        <f t="shared" si="252"/>
        <v>0</v>
      </c>
      <c r="LT233" s="1">
        <f t="shared" si="252"/>
        <v>0</v>
      </c>
      <c r="LU233" s="1">
        <f t="shared" si="252"/>
        <v>1262.2500000000002</v>
      </c>
      <c r="LV233" s="1">
        <f t="shared" si="252"/>
        <v>1032.7499999999984</v>
      </c>
      <c r="LW233" s="1">
        <f t="shared" si="252"/>
        <v>0</v>
      </c>
      <c r="LX233" s="1">
        <f t="shared" si="252"/>
        <v>0</v>
      </c>
      <c r="LY233" s="1">
        <f t="shared" si="252"/>
        <v>0</v>
      </c>
      <c r="LZ233" s="1">
        <f t="shared" si="252"/>
        <v>0</v>
      </c>
      <c r="MA233" s="1">
        <f t="shared" si="252"/>
        <v>0</v>
      </c>
      <c r="MB233" s="1">
        <f t="shared" si="252"/>
        <v>4628.25</v>
      </c>
      <c r="MC233" s="1">
        <f t="shared" si="252"/>
        <v>573.75000000000136</v>
      </c>
      <c r="MD233" s="1">
        <f t="shared" si="252"/>
        <v>0</v>
      </c>
      <c r="ME233" s="1">
        <f t="shared" si="252"/>
        <v>0</v>
      </c>
      <c r="MF233" s="1">
        <f t="shared" si="252"/>
        <v>612.00000000000057</v>
      </c>
      <c r="MG233" s="1">
        <f t="shared" si="252"/>
        <v>994.4999999999992</v>
      </c>
      <c r="MH233" s="1">
        <f t="shared" si="252"/>
        <v>0</v>
      </c>
      <c r="MI233" s="1">
        <f t="shared" si="252"/>
        <v>0</v>
      </c>
      <c r="MJ233" s="1">
        <f t="shared" si="252"/>
        <v>267.75000000000108</v>
      </c>
      <c r="MK233" s="1">
        <f t="shared" si="252"/>
        <v>0</v>
      </c>
      <c r="ML233" s="1">
        <f t="shared" si="252"/>
        <v>0</v>
      </c>
      <c r="MM233" s="1">
        <f t="shared" si="252"/>
        <v>0</v>
      </c>
      <c r="MN233" s="1">
        <f t="shared" si="252"/>
        <v>2371.5000000000005</v>
      </c>
      <c r="MO233" s="1">
        <f t="shared" si="252"/>
        <v>0</v>
      </c>
      <c r="MP233" s="1">
        <f t="shared" si="252"/>
        <v>0</v>
      </c>
      <c r="MQ233" s="1">
        <f t="shared" si="252"/>
        <v>0</v>
      </c>
      <c r="MR233" s="1">
        <f t="shared" si="252"/>
        <v>0</v>
      </c>
      <c r="MS233" s="1">
        <f t="shared" si="252"/>
        <v>1989.0000000000018</v>
      </c>
      <c r="MT233" s="1">
        <f t="shared" si="252"/>
        <v>0</v>
      </c>
      <c r="MU233" s="1">
        <f t="shared" si="252"/>
        <v>0</v>
      </c>
      <c r="MV233" s="1">
        <f t="shared" si="252"/>
        <v>0</v>
      </c>
      <c r="MW233" s="1">
        <f t="shared" si="252"/>
        <v>0</v>
      </c>
      <c r="MX233" s="1">
        <f t="shared" si="252"/>
        <v>0</v>
      </c>
      <c r="MY233" s="1">
        <f t="shared" si="252"/>
        <v>0</v>
      </c>
      <c r="MZ233" s="1">
        <f t="shared" si="252"/>
        <v>0</v>
      </c>
      <c r="NA233" s="1">
        <f t="shared" si="252"/>
        <v>153.00000000000352</v>
      </c>
      <c r="NB233" s="1">
        <f t="shared" si="252"/>
        <v>153.00000000000352</v>
      </c>
      <c r="NC233" s="1">
        <f t="shared" si="252"/>
        <v>0</v>
      </c>
      <c r="ND233" s="1">
        <f t="shared" si="252"/>
        <v>994.4999999999992</v>
      </c>
      <c r="NE233" s="1">
        <f t="shared" si="252"/>
        <v>0</v>
      </c>
      <c r="NF233" s="1">
        <f t="shared" si="252"/>
        <v>7305.7500000000009</v>
      </c>
      <c r="NG233" s="1">
        <f t="shared" si="252"/>
        <v>1032.7499999999984</v>
      </c>
      <c r="NH233" s="1">
        <f t="shared" si="252"/>
        <v>5049.0000000000009</v>
      </c>
      <c r="NI233" s="1">
        <f t="shared" si="252"/>
        <v>420.7500000000046</v>
      </c>
      <c r="NJ233" s="1">
        <f t="shared" si="252"/>
        <v>4054.5000000000018</v>
      </c>
      <c r="NK233" s="1">
        <f t="shared" si="252"/>
        <v>3825</v>
      </c>
      <c r="NL233" s="1">
        <f t="shared" si="252"/>
        <v>0</v>
      </c>
      <c r="NM233" s="1">
        <f t="shared" si="252"/>
        <v>0</v>
      </c>
      <c r="NN233" s="1">
        <f t="shared" si="252"/>
        <v>0</v>
      </c>
      <c r="NO233" s="1">
        <f t="shared" si="252"/>
        <v>0</v>
      </c>
      <c r="NP233" s="1">
        <f t="shared" si="252"/>
        <v>0</v>
      </c>
      <c r="NQ233" s="1">
        <f t="shared" si="252"/>
        <v>0</v>
      </c>
      <c r="NR233" s="1">
        <f t="shared" si="252"/>
        <v>0</v>
      </c>
      <c r="NS233" s="1">
        <f t="shared" si="252"/>
        <v>1912.5</v>
      </c>
      <c r="NT233" s="1">
        <f t="shared" si="252"/>
        <v>0</v>
      </c>
      <c r="NU233" s="1">
        <f t="shared" si="252"/>
        <v>0</v>
      </c>
      <c r="NV233" s="1">
        <f t="shared" ref="NV233:QG233" si="253">+IF(NV230=0,"",$Q$67*$Q$68*MAX(0,$Q$63-MAX(NV216,$Q$64)))</f>
        <v>0</v>
      </c>
      <c r="NW233" s="1">
        <f t="shared" si="253"/>
        <v>1721.2500000000007</v>
      </c>
      <c r="NX233" s="1">
        <f t="shared" si="253"/>
        <v>0</v>
      </c>
      <c r="NY233" s="1">
        <f t="shared" si="253"/>
        <v>0</v>
      </c>
      <c r="NZ233" s="1">
        <f t="shared" si="253"/>
        <v>0</v>
      </c>
      <c r="OA233" s="1">
        <f t="shared" si="253"/>
        <v>0</v>
      </c>
      <c r="OB233" s="1">
        <f t="shared" si="253"/>
        <v>0</v>
      </c>
      <c r="OC233" s="1">
        <f t="shared" si="253"/>
        <v>1300.4999999999995</v>
      </c>
      <c r="OD233" s="1">
        <f t="shared" si="253"/>
        <v>0</v>
      </c>
      <c r="OE233" s="1">
        <f t="shared" si="253"/>
        <v>6808.5000000000009</v>
      </c>
      <c r="OF233" s="1">
        <f t="shared" si="253"/>
        <v>6655.5000000000009</v>
      </c>
      <c r="OG233" s="1">
        <f t="shared" si="253"/>
        <v>1377.0000000000045</v>
      </c>
      <c r="OH233" s="1">
        <f t="shared" si="253"/>
        <v>0</v>
      </c>
      <c r="OI233" s="1">
        <f t="shared" si="253"/>
        <v>0</v>
      </c>
      <c r="OJ233" s="1">
        <f t="shared" si="253"/>
        <v>3595.5000000000014</v>
      </c>
      <c r="OK233" s="1">
        <f t="shared" si="253"/>
        <v>0</v>
      </c>
      <c r="OL233" s="1">
        <f t="shared" si="253"/>
        <v>7114.5000000000009</v>
      </c>
      <c r="OM233" s="1">
        <f t="shared" si="253"/>
        <v>0</v>
      </c>
      <c r="ON233" s="1">
        <f t="shared" si="253"/>
        <v>0</v>
      </c>
      <c r="OO233" s="1">
        <f t="shared" si="253"/>
        <v>765.00000000000409</v>
      </c>
      <c r="OP233" s="1">
        <f t="shared" si="253"/>
        <v>0</v>
      </c>
      <c r="OQ233" s="1">
        <f t="shared" si="253"/>
        <v>0</v>
      </c>
      <c r="OR233" s="1">
        <f t="shared" si="253"/>
        <v>0</v>
      </c>
      <c r="OS233" s="1">
        <f t="shared" si="253"/>
        <v>0</v>
      </c>
      <c r="OT233" s="1">
        <f t="shared" si="253"/>
        <v>0</v>
      </c>
      <c r="OU233" s="1">
        <f t="shared" si="253"/>
        <v>0</v>
      </c>
      <c r="OV233" s="1">
        <f t="shared" si="253"/>
        <v>0</v>
      </c>
      <c r="OW233" s="1">
        <f t="shared" si="253"/>
        <v>0</v>
      </c>
      <c r="OX233" s="1">
        <f t="shared" si="253"/>
        <v>229.5000000000019</v>
      </c>
      <c r="OY233" s="1">
        <f t="shared" si="253"/>
        <v>0</v>
      </c>
      <c r="OZ233" s="1">
        <f t="shared" si="253"/>
        <v>0</v>
      </c>
      <c r="PA233" s="1">
        <f t="shared" si="253"/>
        <v>6120.0000000000018</v>
      </c>
      <c r="PB233" s="1">
        <f t="shared" si="253"/>
        <v>0</v>
      </c>
      <c r="PC233" s="1">
        <f t="shared" si="253"/>
        <v>0</v>
      </c>
      <c r="PD233" s="1">
        <f t="shared" si="253"/>
        <v>879.75000000000159</v>
      </c>
      <c r="PE233" s="1">
        <f t="shared" si="253"/>
        <v>0</v>
      </c>
      <c r="PF233" s="1">
        <f t="shared" si="253"/>
        <v>0</v>
      </c>
      <c r="PG233" s="1">
        <f t="shared" si="253"/>
        <v>0</v>
      </c>
      <c r="PH233" s="1">
        <f t="shared" si="253"/>
        <v>0</v>
      </c>
      <c r="PI233" s="1">
        <f t="shared" si="253"/>
        <v>0</v>
      </c>
      <c r="PJ233" s="1">
        <f t="shared" si="253"/>
        <v>0</v>
      </c>
      <c r="PK233" s="1">
        <f t="shared" si="253"/>
        <v>0</v>
      </c>
      <c r="PL233" s="1">
        <f t="shared" si="253"/>
        <v>0</v>
      </c>
      <c r="PM233" s="1">
        <f t="shared" si="253"/>
        <v>267.75000000000108</v>
      </c>
      <c r="PN233" s="1">
        <f t="shared" si="253"/>
        <v>4819.5000000000027</v>
      </c>
      <c r="PO233" s="1">
        <f t="shared" si="253"/>
        <v>0</v>
      </c>
      <c r="PP233" s="1">
        <f t="shared" si="253"/>
        <v>0</v>
      </c>
      <c r="PQ233" s="1">
        <f t="shared" si="253"/>
        <v>0</v>
      </c>
      <c r="PR233" s="1">
        <f t="shared" si="253"/>
        <v>0</v>
      </c>
      <c r="PS233" s="1">
        <f t="shared" si="253"/>
        <v>2371.5000000000005</v>
      </c>
      <c r="PT233" s="1">
        <f t="shared" si="253"/>
        <v>0</v>
      </c>
      <c r="PU233" s="1">
        <f t="shared" si="253"/>
        <v>0</v>
      </c>
      <c r="PV233" s="1">
        <f t="shared" si="253"/>
        <v>3557.2500000000023</v>
      </c>
      <c r="PW233" s="1">
        <f t="shared" si="253"/>
        <v>0</v>
      </c>
      <c r="PX233" s="1">
        <f t="shared" si="253"/>
        <v>1644.7500000000023</v>
      </c>
      <c r="PY233" s="1">
        <f t="shared" si="253"/>
        <v>0</v>
      </c>
      <c r="PZ233" s="1">
        <f t="shared" si="253"/>
        <v>0</v>
      </c>
      <c r="QA233" s="1">
        <f t="shared" si="253"/>
        <v>0</v>
      </c>
      <c r="QB233" s="1">
        <f t="shared" si="253"/>
        <v>0</v>
      </c>
      <c r="QC233" s="1">
        <f t="shared" si="253"/>
        <v>994.4999999999992</v>
      </c>
      <c r="QD233" s="1">
        <f t="shared" si="253"/>
        <v>3786.7500000000009</v>
      </c>
      <c r="QE233" s="1">
        <f t="shared" si="253"/>
        <v>0</v>
      </c>
      <c r="QF233" s="1">
        <f t="shared" si="253"/>
        <v>0</v>
      </c>
      <c r="QG233" s="1">
        <f t="shared" si="253"/>
        <v>0</v>
      </c>
      <c r="QH233" s="1">
        <f t="shared" ref="QH233:SG233" si="254">+IF(QH230=0,"",$Q$67*$Q$68*MAX(0,$Q$63-MAX(QH216,$Q$64)))</f>
        <v>0</v>
      </c>
      <c r="QI233" s="1">
        <f t="shared" si="254"/>
        <v>4819.5000000000027</v>
      </c>
      <c r="QJ233" s="1">
        <f t="shared" si="254"/>
        <v>0</v>
      </c>
      <c r="QK233" s="1">
        <f t="shared" si="254"/>
        <v>0</v>
      </c>
      <c r="QL233" s="1">
        <f t="shared" si="254"/>
        <v>0</v>
      </c>
      <c r="QM233" s="1">
        <f t="shared" si="254"/>
        <v>0</v>
      </c>
      <c r="QN233" s="1">
        <f t="shared" si="254"/>
        <v>0</v>
      </c>
      <c r="QO233" s="1">
        <f t="shared" si="254"/>
        <v>0</v>
      </c>
      <c r="QP233" s="1">
        <f t="shared" si="254"/>
        <v>3213.0000000000027</v>
      </c>
      <c r="QQ233" s="1">
        <f t="shared" si="254"/>
        <v>0</v>
      </c>
      <c r="QR233" s="1">
        <f t="shared" si="254"/>
        <v>0</v>
      </c>
      <c r="QS233" s="1">
        <f t="shared" si="254"/>
        <v>0</v>
      </c>
      <c r="QT233" s="1">
        <f t="shared" si="254"/>
        <v>1874.2500000000009</v>
      </c>
      <c r="QU233" s="1">
        <f t="shared" si="254"/>
        <v>229.5000000000019</v>
      </c>
      <c r="QV233" s="1">
        <f t="shared" si="254"/>
        <v>0</v>
      </c>
      <c r="QW233" s="1">
        <f t="shared" si="254"/>
        <v>7152.75</v>
      </c>
      <c r="QX233" s="1">
        <f t="shared" si="254"/>
        <v>153.00000000000352</v>
      </c>
      <c r="QY233" s="1">
        <f t="shared" si="254"/>
        <v>0</v>
      </c>
      <c r="QZ233" s="1">
        <f t="shared" si="254"/>
        <v>1262.2500000000002</v>
      </c>
      <c r="RA233" s="1">
        <f t="shared" si="254"/>
        <v>0</v>
      </c>
      <c r="RB233" s="1">
        <f t="shared" si="254"/>
        <v>382.49999999999864</v>
      </c>
      <c r="RC233" s="1">
        <f t="shared" si="254"/>
        <v>688.49999999999886</v>
      </c>
      <c r="RD233" s="1">
        <f t="shared" si="254"/>
        <v>229.5000000000019</v>
      </c>
      <c r="RE233" s="1">
        <f t="shared" si="254"/>
        <v>2486.2500000000014</v>
      </c>
      <c r="RF233" s="1">
        <f t="shared" si="254"/>
        <v>535.50000000000216</v>
      </c>
      <c r="RG233" s="1">
        <f t="shared" si="254"/>
        <v>6579.0000000000027</v>
      </c>
      <c r="RH233" s="1">
        <f t="shared" si="254"/>
        <v>0</v>
      </c>
      <c r="RI233" s="1">
        <f t="shared" si="254"/>
        <v>0</v>
      </c>
      <c r="RJ233" s="1">
        <f t="shared" si="254"/>
        <v>0</v>
      </c>
      <c r="RK233" s="1">
        <f t="shared" si="254"/>
        <v>0</v>
      </c>
      <c r="RL233" s="1">
        <f t="shared" si="254"/>
        <v>2524.5000000000005</v>
      </c>
      <c r="RM233" s="1">
        <f t="shared" si="254"/>
        <v>0</v>
      </c>
      <c r="RN233" s="1">
        <f t="shared" si="254"/>
        <v>0</v>
      </c>
      <c r="RO233" s="1">
        <f t="shared" si="254"/>
        <v>0</v>
      </c>
      <c r="RP233" s="1">
        <f t="shared" si="254"/>
        <v>2639.2500000000014</v>
      </c>
      <c r="RQ233" s="1">
        <f t="shared" si="254"/>
        <v>0</v>
      </c>
      <c r="RR233" s="1">
        <f t="shared" si="254"/>
        <v>3442.5000000000014</v>
      </c>
      <c r="RS233" s="1">
        <f t="shared" si="254"/>
        <v>0</v>
      </c>
      <c r="RT233" s="1">
        <f t="shared" si="254"/>
        <v>0</v>
      </c>
      <c r="RU233" s="1">
        <f t="shared" si="254"/>
        <v>3098.2500000000018</v>
      </c>
      <c r="RV233" s="1">
        <f t="shared" si="254"/>
        <v>0</v>
      </c>
      <c r="RW233" s="1">
        <f t="shared" si="254"/>
        <v>3863.2500000000027</v>
      </c>
      <c r="RX233" s="1">
        <f t="shared" si="254"/>
        <v>0</v>
      </c>
      <c r="RY233" s="1">
        <f t="shared" si="254"/>
        <v>0</v>
      </c>
      <c r="RZ233" s="1">
        <f t="shared" si="254"/>
        <v>344.24999999999943</v>
      </c>
      <c r="SA233" s="1">
        <f t="shared" si="254"/>
        <v>0</v>
      </c>
      <c r="SB233" s="1">
        <f t="shared" si="254"/>
        <v>0</v>
      </c>
      <c r="SC233" s="1">
        <f t="shared" si="254"/>
        <v>4513.5000000000027</v>
      </c>
      <c r="SD233" s="1">
        <f t="shared" si="254"/>
        <v>0</v>
      </c>
      <c r="SE233" s="1">
        <f t="shared" si="254"/>
        <v>0</v>
      </c>
      <c r="SF233" s="1">
        <f t="shared" si="254"/>
        <v>0</v>
      </c>
      <c r="SG233" s="1">
        <f t="shared" si="254"/>
        <v>1874.2500000000009</v>
      </c>
      <c r="SH233" s="25"/>
    </row>
    <row r="234" spans="1:502" s="1" customFormat="1">
      <c r="A234" s="1" t="s">
        <v>375</v>
      </c>
      <c r="B234" s="1">
        <f t="shared" ref="B234:BM234" si="255">+IF(B230=0,"",IF($Q$67&lt;10,0,ROUND($Q$67*MIN(0.1*B240*B241,MAX(0,(0.86*B240*B241-B217*MAX(B216,$Q$64)))),2)))</f>
        <v>1709.95</v>
      </c>
      <c r="C234" s="1">
        <f t="shared" si="255"/>
        <v>0</v>
      </c>
      <c r="D234" s="1">
        <f t="shared" si="255"/>
        <v>1203.22</v>
      </c>
      <c r="E234" s="1">
        <f t="shared" si="255"/>
        <v>0</v>
      </c>
      <c r="F234" s="1">
        <f t="shared" si="255"/>
        <v>4307</v>
      </c>
      <c r="G234" s="1">
        <f t="shared" si="255"/>
        <v>0</v>
      </c>
      <c r="H234" s="1">
        <f t="shared" si="255"/>
        <v>0</v>
      </c>
      <c r="I234" s="1">
        <f t="shared" si="255"/>
        <v>3315.41</v>
      </c>
      <c r="J234" s="1">
        <f t="shared" si="255"/>
        <v>0</v>
      </c>
      <c r="K234" s="1">
        <f t="shared" si="255"/>
        <v>0</v>
      </c>
      <c r="L234" s="1">
        <f t="shared" si="255"/>
        <v>0</v>
      </c>
      <c r="M234" s="1">
        <f t="shared" si="255"/>
        <v>0</v>
      </c>
      <c r="N234" s="1">
        <f t="shared" si="255"/>
        <v>0</v>
      </c>
      <c r="O234" s="1">
        <f t="shared" si="255"/>
        <v>4017.44</v>
      </c>
      <c r="P234" s="1">
        <f t="shared" si="255"/>
        <v>0</v>
      </c>
      <c r="Q234" s="1">
        <f t="shared" si="255"/>
        <v>4063.51</v>
      </c>
      <c r="R234" s="1">
        <f t="shared" si="255"/>
        <v>3005.55</v>
      </c>
      <c r="S234" s="1">
        <f t="shared" si="255"/>
        <v>4169.5200000000004</v>
      </c>
      <c r="T234" s="1">
        <f t="shared" si="255"/>
        <v>0</v>
      </c>
      <c r="U234" s="1">
        <f t="shared" si="255"/>
        <v>0</v>
      </c>
      <c r="V234" s="1">
        <f t="shared" si="255"/>
        <v>112.41</v>
      </c>
      <c r="W234" s="1">
        <f t="shared" si="255"/>
        <v>4301.01</v>
      </c>
      <c r="X234" s="1">
        <f t="shared" si="255"/>
        <v>4410.62</v>
      </c>
      <c r="Y234" s="1">
        <f t="shared" si="255"/>
        <v>4621.26</v>
      </c>
      <c r="Z234" s="1">
        <f t="shared" si="255"/>
        <v>0</v>
      </c>
      <c r="AA234" s="1">
        <f t="shared" si="255"/>
        <v>0</v>
      </c>
      <c r="AB234" s="1">
        <f t="shared" si="255"/>
        <v>4222.43</v>
      </c>
      <c r="AC234" s="1">
        <f t="shared" si="255"/>
        <v>3789.94</v>
      </c>
      <c r="AD234" s="1">
        <f t="shared" si="255"/>
        <v>0</v>
      </c>
      <c r="AE234" s="1">
        <f t="shared" si="255"/>
        <v>0</v>
      </c>
      <c r="AF234" s="1">
        <f t="shared" si="255"/>
        <v>0</v>
      </c>
      <c r="AG234" s="1">
        <f t="shared" si="255"/>
        <v>0</v>
      </c>
      <c r="AH234" s="1">
        <f t="shared" si="255"/>
        <v>4366.7</v>
      </c>
      <c r="AI234" s="1">
        <f t="shared" si="255"/>
        <v>563.9</v>
      </c>
      <c r="AJ234" s="1">
        <f t="shared" si="255"/>
        <v>0</v>
      </c>
      <c r="AK234" s="1">
        <f t="shared" si="255"/>
        <v>0</v>
      </c>
      <c r="AL234" s="1">
        <f t="shared" si="255"/>
        <v>0</v>
      </c>
      <c r="AM234" s="1">
        <f t="shared" si="255"/>
        <v>0</v>
      </c>
      <c r="AN234" s="1">
        <f t="shared" si="255"/>
        <v>0</v>
      </c>
      <c r="AO234" s="1">
        <f t="shared" si="255"/>
        <v>0</v>
      </c>
      <c r="AP234" s="1">
        <f t="shared" si="255"/>
        <v>0</v>
      </c>
      <c r="AQ234" s="1">
        <f t="shared" si="255"/>
        <v>2422.19</v>
      </c>
      <c r="AR234" s="1">
        <f t="shared" si="255"/>
        <v>0</v>
      </c>
      <c r="AS234" s="1">
        <f t="shared" si="255"/>
        <v>0</v>
      </c>
      <c r="AT234" s="1">
        <f t="shared" si="255"/>
        <v>0</v>
      </c>
      <c r="AU234" s="1">
        <f t="shared" si="255"/>
        <v>0</v>
      </c>
      <c r="AV234" s="1">
        <f t="shared" si="255"/>
        <v>0</v>
      </c>
      <c r="AW234" s="1">
        <f t="shared" si="255"/>
        <v>0</v>
      </c>
      <c r="AX234" s="1">
        <f t="shared" si="255"/>
        <v>0</v>
      </c>
      <c r="AY234" s="1">
        <f t="shared" si="255"/>
        <v>4525.6099999999997</v>
      </c>
      <c r="AZ234" s="1">
        <f t="shared" si="255"/>
        <v>0</v>
      </c>
      <c r="BA234" s="1">
        <f t="shared" si="255"/>
        <v>0</v>
      </c>
      <c r="BB234" s="1">
        <f t="shared" si="255"/>
        <v>644.15</v>
      </c>
      <c r="BC234" s="1">
        <f t="shared" si="255"/>
        <v>0</v>
      </c>
      <c r="BD234" s="1">
        <f t="shared" si="255"/>
        <v>2246.98</v>
      </c>
      <c r="BE234" s="1">
        <f t="shared" si="255"/>
        <v>0</v>
      </c>
      <c r="BF234" s="1">
        <f t="shared" si="255"/>
        <v>3035.4</v>
      </c>
      <c r="BG234" s="1">
        <f t="shared" si="255"/>
        <v>0</v>
      </c>
      <c r="BH234" s="1">
        <f t="shared" si="255"/>
        <v>204.47</v>
      </c>
      <c r="BI234" s="1">
        <f t="shared" si="255"/>
        <v>4281.37</v>
      </c>
      <c r="BJ234" s="1">
        <f t="shared" si="255"/>
        <v>4329.0200000000004</v>
      </c>
      <c r="BK234" s="1">
        <f t="shared" si="255"/>
        <v>0</v>
      </c>
      <c r="BL234" s="1">
        <f t="shared" si="255"/>
        <v>0</v>
      </c>
      <c r="BM234" s="1">
        <f t="shared" si="255"/>
        <v>4151.2</v>
      </c>
      <c r="BN234" s="1">
        <f t="shared" ref="BN234:DY234" si="256">+IF(BN230=0,"",IF($Q$67&lt;10,0,ROUND($Q$67*MIN(0.1*BN240*BN241,MAX(0,(0.86*BN240*BN241-BN217*MAX(BN216,$Q$64)))),2)))</f>
        <v>0</v>
      </c>
      <c r="BO234" s="1">
        <f t="shared" si="256"/>
        <v>0</v>
      </c>
      <c r="BP234" s="1">
        <f t="shared" si="256"/>
        <v>0</v>
      </c>
      <c r="BQ234" s="1">
        <f t="shared" si="256"/>
        <v>4408.91</v>
      </c>
      <c r="BR234" s="1">
        <f t="shared" si="256"/>
        <v>0</v>
      </c>
      <c r="BS234" s="1">
        <f t="shared" si="256"/>
        <v>796.97</v>
      </c>
      <c r="BT234" s="1">
        <f t="shared" si="256"/>
        <v>0</v>
      </c>
      <c r="BU234" s="1">
        <f t="shared" si="256"/>
        <v>0</v>
      </c>
      <c r="BV234" s="1">
        <f t="shared" si="256"/>
        <v>0</v>
      </c>
      <c r="BW234" s="1">
        <f t="shared" si="256"/>
        <v>0</v>
      </c>
      <c r="BX234" s="1">
        <f t="shared" si="256"/>
        <v>0</v>
      </c>
      <c r="BY234" s="1">
        <f t="shared" si="256"/>
        <v>0</v>
      </c>
      <c r="BZ234" s="1">
        <f t="shared" si="256"/>
        <v>4515.54</v>
      </c>
      <c r="CA234" s="1">
        <f t="shared" si="256"/>
        <v>0</v>
      </c>
      <c r="CB234" s="1">
        <f t="shared" si="256"/>
        <v>4060.95</v>
      </c>
      <c r="CC234" s="1">
        <f t="shared" si="256"/>
        <v>3873.11</v>
      </c>
      <c r="CD234" s="1">
        <f t="shared" si="256"/>
        <v>4214.7299999999996</v>
      </c>
      <c r="CE234" s="1">
        <f t="shared" si="256"/>
        <v>0</v>
      </c>
      <c r="CF234" s="1">
        <f t="shared" si="256"/>
        <v>0</v>
      </c>
      <c r="CG234" s="1">
        <f t="shared" si="256"/>
        <v>0</v>
      </c>
      <c r="CH234" s="1">
        <f t="shared" si="256"/>
        <v>0</v>
      </c>
      <c r="CI234" s="1">
        <f t="shared" si="256"/>
        <v>233.01</v>
      </c>
      <c r="CJ234" s="1">
        <f t="shared" si="256"/>
        <v>1007.15</v>
      </c>
      <c r="CK234" s="1">
        <f t="shared" si="256"/>
        <v>1396.9</v>
      </c>
      <c r="CL234" s="1">
        <f t="shared" si="256"/>
        <v>4280.04</v>
      </c>
      <c r="CM234" s="1">
        <f t="shared" si="256"/>
        <v>3115.94</v>
      </c>
      <c r="CN234" s="1">
        <f t="shared" si="256"/>
        <v>908.71</v>
      </c>
      <c r="CO234" s="1">
        <f t="shared" si="256"/>
        <v>1211.71</v>
      </c>
      <c r="CP234" s="1">
        <f t="shared" si="256"/>
        <v>0</v>
      </c>
      <c r="CQ234" s="1">
        <f t="shared" si="256"/>
        <v>0</v>
      </c>
      <c r="CR234" s="1">
        <f t="shared" si="256"/>
        <v>4102.6400000000003</v>
      </c>
      <c r="CS234" s="1">
        <f t="shared" si="256"/>
        <v>4272.57</v>
      </c>
      <c r="CT234" s="1">
        <f t="shared" si="256"/>
        <v>0</v>
      </c>
      <c r="CU234" s="1">
        <f t="shared" si="256"/>
        <v>0</v>
      </c>
      <c r="CV234" s="1">
        <f t="shared" si="256"/>
        <v>0</v>
      </c>
      <c r="CW234" s="1">
        <f t="shared" si="256"/>
        <v>369.78</v>
      </c>
      <c r="CX234" s="1">
        <f t="shared" si="256"/>
        <v>3073.69</v>
      </c>
      <c r="CY234" s="1">
        <f t="shared" si="256"/>
        <v>3985.41</v>
      </c>
      <c r="CZ234" s="1">
        <f t="shared" si="256"/>
        <v>2117.96</v>
      </c>
      <c r="DA234" s="1">
        <f t="shared" si="256"/>
        <v>4257.99</v>
      </c>
      <c r="DB234" s="1">
        <f t="shared" si="256"/>
        <v>4525.87</v>
      </c>
      <c r="DC234" s="1">
        <f t="shared" si="256"/>
        <v>2742.92</v>
      </c>
      <c r="DD234" s="1">
        <f t="shared" si="256"/>
        <v>855.28</v>
      </c>
      <c r="DE234" s="1">
        <f t="shared" si="256"/>
        <v>0</v>
      </c>
      <c r="DF234" s="1">
        <f t="shared" si="256"/>
        <v>1189.23</v>
      </c>
      <c r="DG234" s="1">
        <f t="shared" si="256"/>
        <v>0</v>
      </c>
      <c r="DH234" s="1">
        <f t="shared" si="256"/>
        <v>0</v>
      </c>
      <c r="DI234" s="1">
        <f t="shared" si="256"/>
        <v>2368.64</v>
      </c>
      <c r="DJ234" s="1">
        <f t="shared" si="256"/>
        <v>4076.36</v>
      </c>
      <c r="DK234" s="1">
        <f t="shared" si="256"/>
        <v>516.09</v>
      </c>
      <c r="DL234" s="1">
        <f t="shared" si="256"/>
        <v>0</v>
      </c>
      <c r="DM234" s="1">
        <f t="shared" si="256"/>
        <v>0</v>
      </c>
      <c r="DN234" s="1">
        <f t="shared" si="256"/>
        <v>0</v>
      </c>
      <c r="DO234" s="1">
        <f t="shared" si="256"/>
        <v>0</v>
      </c>
      <c r="DP234" s="1">
        <f t="shared" si="256"/>
        <v>4435.47</v>
      </c>
      <c r="DQ234" s="1">
        <f t="shared" si="256"/>
        <v>0</v>
      </c>
      <c r="DR234" s="1">
        <f t="shared" si="256"/>
        <v>0</v>
      </c>
      <c r="DS234" s="1">
        <f t="shared" si="256"/>
        <v>1094.69</v>
      </c>
      <c r="DT234" s="1">
        <f t="shared" si="256"/>
        <v>0</v>
      </c>
      <c r="DU234" s="1">
        <f t="shared" si="256"/>
        <v>1963.77</v>
      </c>
      <c r="DV234" s="1">
        <f t="shared" si="256"/>
        <v>4079.12</v>
      </c>
      <c r="DW234" s="1">
        <f t="shared" si="256"/>
        <v>4255.4399999999996</v>
      </c>
      <c r="DX234" s="1">
        <f t="shared" si="256"/>
        <v>0</v>
      </c>
      <c r="DY234" s="1">
        <f t="shared" si="256"/>
        <v>1648.74</v>
      </c>
      <c r="DZ234" s="1">
        <f t="shared" ref="DZ234:GK234" si="257">+IF(DZ230=0,"",IF($Q$67&lt;10,0,ROUND($Q$67*MIN(0.1*DZ240*DZ241,MAX(0,(0.86*DZ240*DZ241-DZ217*MAX(DZ216,$Q$64)))),2)))</f>
        <v>0</v>
      </c>
      <c r="EA234" s="1">
        <f t="shared" si="257"/>
        <v>3683.91</v>
      </c>
      <c r="EB234" s="1">
        <f t="shared" si="257"/>
        <v>0</v>
      </c>
      <c r="EC234" s="1">
        <f t="shared" si="257"/>
        <v>0</v>
      </c>
      <c r="ED234" s="1">
        <f t="shared" si="257"/>
        <v>0</v>
      </c>
      <c r="EE234" s="1">
        <f t="shared" si="257"/>
        <v>0</v>
      </c>
      <c r="EF234" s="1">
        <f t="shared" si="257"/>
        <v>0</v>
      </c>
      <c r="EG234" s="1">
        <f t="shared" si="257"/>
        <v>3903.54</v>
      </c>
      <c r="EH234" s="1">
        <f t="shared" si="257"/>
        <v>28.97</v>
      </c>
      <c r="EI234" s="1">
        <f t="shared" si="257"/>
        <v>0</v>
      </c>
      <c r="EJ234" s="1">
        <f t="shared" si="257"/>
        <v>2313.64</v>
      </c>
      <c r="EK234" s="1">
        <f t="shared" si="257"/>
        <v>3741.96</v>
      </c>
      <c r="EL234" s="1">
        <f t="shared" si="257"/>
        <v>0</v>
      </c>
      <c r="EM234" s="1">
        <f t="shared" si="257"/>
        <v>0</v>
      </c>
      <c r="EN234" s="1">
        <f t="shared" si="257"/>
        <v>0</v>
      </c>
      <c r="EO234" s="1">
        <f t="shared" si="257"/>
        <v>0</v>
      </c>
      <c r="EP234" s="1">
        <f t="shared" si="257"/>
        <v>1618.32</v>
      </c>
      <c r="EQ234" s="1">
        <f t="shared" si="257"/>
        <v>4886.34</v>
      </c>
      <c r="ER234" s="1">
        <f t="shared" si="257"/>
        <v>0</v>
      </c>
      <c r="ES234" s="1">
        <f t="shared" si="257"/>
        <v>0</v>
      </c>
      <c r="ET234" s="1">
        <f t="shared" si="257"/>
        <v>0</v>
      </c>
      <c r="EU234" s="1">
        <f t="shared" si="257"/>
        <v>0</v>
      </c>
      <c r="EV234" s="1">
        <f t="shared" si="257"/>
        <v>0</v>
      </c>
      <c r="EW234" s="1">
        <f t="shared" si="257"/>
        <v>57.7</v>
      </c>
      <c r="EX234" s="1">
        <f t="shared" si="257"/>
        <v>0</v>
      </c>
      <c r="EY234" s="1">
        <f t="shared" si="257"/>
        <v>2580.64</v>
      </c>
      <c r="EZ234" s="1">
        <f t="shared" si="257"/>
        <v>269.74</v>
      </c>
      <c r="FA234" s="1">
        <f t="shared" si="257"/>
        <v>0</v>
      </c>
      <c r="FB234" s="1">
        <f t="shared" si="257"/>
        <v>2183.5</v>
      </c>
      <c r="FC234" s="1">
        <f t="shared" si="257"/>
        <v>0</v>
      </c>
      <c r="FD234" s="1">
        <f t="shared" si="257"/>
        <v>4553.62</v>
      </c>
      <c r="FE234" s="1">
        <f t="shared" si="257"/>
        <v>4154.6899999999996</v>
      </c>
      <c r="FF234" s="1">
        <f t="shared" si="257"/>
        <v>983.02</v>
      </c>
      <c r="FG234" s="1">
        <f t="shared" si="257"/>
        <v>1742.76</v>
      </c>
      <c r="FH234" s="1">
        <f t="shared" si="257"/>
        <v>0</v>
      </c>
      <c r="FI234" s="1">
        <f t="shared" si="257"/>
        <v>1747.75</v>
      </c>
      <c r="FJ234" s="1">
        <f t="shared" si="257"/>
        <v>0</v>
      </c>
      <c r="FK234" s="1">
        <f t="shared" si="257"/>
        <v>4029.94</v>
      </c>
      <c r="FL234" s="1">
        <f t="shared" si="257"/>
        <v>2148.66</v>
      </c>
      <c r="FM234" s="1">
        <f t="shared" si="257"/>
        <v>1294.76</v>
      </c>
      <c r="FN234" s="1">
        <f t="shared" si="257"/>
        <v>0</v>
      </c>
      <c r="FO234" s="1">
        <f t="shared" si="257"/>
        <v>0</v>
      </c>
      <c r="FP234" s="1">
        <f t="shared" si="257"/>
        <v>0</v>
      </c>
      <c r="FQ234" s="1">
        <f t="shared" si="257"/>
        <v>2323.83</v>
      </c>
      <c r="FR234" s="1">
        <f t="shared" si="257"/>
        <v>2335.2199999999998</v>
      </c>
      <c r="FS234" s="1">
        <f t="shared" si="257"/>
        <v>0</v>
      </c>
      <c r="FT234" s="1">
        <f t="shared" si="257"/>
        <v>0</v>
      </c>
      <c r="FU234" s="1">
        <f t="shared" si="257"/>
        <v>0</v>
      </c>
      <c r="FV234" s="1">
        <f t="shared" si="257"/>
        <v>0</v>
      </c>
      <c r="FW234" s="1">
        <f t="shared" si="257"/>
        <v>4434.71</v>
      </c>
      <c r="FX234" s="1">
        <f t="shared" si="257"/>
        <v>0</v>
      </c>
      <c r="FY234" s="1">
        <f t="shared" si="257"/>
        <v>4800.9399999999996</v>
      </c>
      <c r="FZ234" s="1">
        <f t="shared" si="257"/>
        <v>0</v>
      </c>
      <c r="GA234" s="1">
        <f t="shared" si="257"/>
        <v>2705.69</v>
      </c>
      <c r="GB234" s="1">
        <f t="shared" si="257"/>
        <v>0</v>
      </c>
      <c r="GC234" s="1">
        <f t="shared" si="257"/>
        <v>2517.56</v>
      </c>
      <c r="GD234" s="1">
        <f t="shared" si="257"/>
        <v>1774.1</v>
      </c>
      <c r="GE234" s="1">
        <f t="shared" si="257"/>
        <v>4235.3500000000004</v>
      </c>
      <c r="GF234" s="1">
        <f t="shared" si="257"/>
        <v>0</v>
      </c>
      <c r="GG234" s="1">
        <f t="shared" si="257"/>
        <v>0</v>
      </c>
      <c r="GH234" s="1">
        <f t="shared" si="257"/>
        <v>0</v>
      </c>
      <c r="GI234" s="1">
        <f t="shared" si="257"/>
        <v>2498.46</v>
      </c>
      <c r="GJ234" s="1">
        <f t="shared" si="257"/>
        <v>0</v>
      </c>
      <c r="GK234" s="1">
        <f t="shared" si="257"/>
        <v>0</v>
      </c>
      <c r="GL234" s="1">
        <f t="shared" ref="GL234:IW234" si="258">+IF(GL230=0,"",IF($Q$67&lt;10,0,ROUND($Q$67*MIN(0.1*GL240*GL241,MAX(0,(0.86*GL240*GL241-GL217*MAX(GL216,$Q$64)))),2)))</f>
        <v>4432.7299999999996</v>
      </c>
      <c r="GM234" s="1">
        <f t="shared" si="258"/>
        <v>3042.92</v>
      </c>
      <c r="GN234" s="1">
        <f t="shared" si="258"/>
        <v>0</v>
      </c>
      <c r="GO234" s="1">
        <f t="shared" si="258"/>
        <v>0</v>
      </c>
      <c r="GP234" s="1">
        <f t="shared" si="258"/>
        <v>1716.06</v>
      </c>
      <c r="GQ234" s="1">
        <f t="shared" si="258"/>
        <v>0</v>
      </c>
      <c r="GR234" s="1">
        <f t="shared" si="258"/>
        <v>0</v>
      </c>
      <c r="GS234" s="1">
        <f t="shared" si="258"/>
        <v>0</v>
      </c>
      <c r="GT234" s="1">
        <f t="shared" si="258"/>
        <v>2418.73</v>
      </c>
      <c r="GU234" s="1">
        <f t="shared" si="258"/>
        <v>2015.35</v>
      </c>
      <c r="GV234" s="1">
        <f t="shared" si="258"/>
        <v>0</v>
      </c>
      <c r="GW234" s="1">
        <f t="shared" si="258"/>
        <v>4074.06</v>
      </c>
      <c r="GX234" s="1">
        <f t="shared" si="258"/>
        <v>0</v>
      </c>
      <c r="GY234" s="1">
        <f t="shared" si="258"/>
        <v>4697.41</v>
      </c>
      <c r="GZ234" s="1">
        <f t="shared" si="258"/>
        <v>0</v>
      </c>
      <c r="HA234" s="1">
        <f t="shared" si="258"/>
        <v>916.71</v>
      </c>
      <c r="HB234" s="1">
        <f t="shared" si="258"/>
        <v>915.17</v>
      </c>
      <c r="HC234" s="1">
        <f t="shared" si="258"/>
        <v>0</v>
      </c>
      <c r="HD234" s="1">
        <f t="shared" si="258"/>
        <v>4209.18</v>
      </c>
      <c r="HE234" s="1">
        <f t="shared" si="258"/>
        <v>0</v>
      </c>
      <c r="HF234" s="1">
        <f t="shared" si="258"/>
        <v>0</v>
      </c>
      <c r="HG234" s="1">
        <f t="shared" si="258"/>
        <v>0</v>
      </c>
      <c r="HH234" s="1">
        <f t="shared" si="258"/>
        <v>4207.16</v>
      </c>
      <c r="HI234" s="1">
        <f t="shared" si="258"/>
        <v>0</v>
      </c>
      <c r="HJ234" s="1">
        <f t="shared" si="258"/>
        <v>0</v>
      </c>
      <c r="HK234" s="1">
        <f t="shared" si="258"/>
        <v>4405.08</v>
      </c>
      <c r="HL234" s="1">
        <f t="shared" si="258"/>
        <v>0</v>
      </c>
      <c r="HM234" s="1">
        <f t="shared" si="258"/>
        <v>1205.58</v>
      </c>
      <c r="HN234" s="1">
        <f t="shared" si="258"/>
        <v>3014.48</v>
      </c>
      <c r="HO234" s="1">
        <f t="shared" si="258"/>
        <v>0</v>
      </c>
      <c r="HP234" s="1">
        <f t="shared" si="258"/>
        <v>130.13999999999999</v>
      </c>
      <c r="HQ234" s="1">
        <f t="shared" si="258"/>
        <v>0</v>
      </c>
      <c r="HR234" s="1">
        <f t="shared" si="258"/>
        <v>0</v>
      </c>
      <c r="HS234" s="1">
        <f t="shared" si="258"/>
        <v>0</v>
      </c>
      <c r="HT234" s="1">
        <f t="shared" si="258"/>
        <v>283.14</v>
      </c>
      <c r="HU234" s="1">
        <f t="shared" si="258"/>
        <v>0</v>
      </c>
      <c r="HV234" s="1">
        <f t="shared" si="258"/>
        <v>4281.84</v>
      </c>
      <c r="HW234" s="1">
        <f t="shared" si="258"/>
        <v>3076.53</v>
      </c>
      <c r="HX234" s="1">
        <f t="shared" si="258"/>
        <v>0</v>
      </c>
      <c r="HY234" s="1">
        <f t="shared" si="258"/>
        <v>0</v>
      </c>
      <c r="HZ234" s="1">
        <f t="shared" si="258"/>
        <v>0</v>
      </c>
      <c r="IA234" s="1">
        <f t="shared" si="258"/>
        <v>4551.38</v>
      </c>
      <c r="IB234" s="1">
        <f t="shared" si="258"/>
        <v>0</v>
      </c>
      <c r="IC234" s="1">
        <f t="shared" si="258"/>
        <v>0</v>
      </c>
      <c r="ID234" s="1">
        <f t="shared" si="258"/>
        <v>4204.03</v>
      </c>
      <c r="IE234" s="1">
        <f t="shared" si="258"/>
        <v>462.5</v>
      </c>
      <c r="IF234" s="1">
        <f t="shared" si="258"/>
        <v>0</v>
      </c>
      <c r="IG234" s="1">
        <f t="shared" si="258"/>
        <v>0</v>
      </c>
      <c r="IH234" s="1">
        <f t="shared" si="258"/>
        <v>2295.41</v>
      </c>
      <c r="II234" s="1">
        <f t="shared" si="258"/>
        <v>346.63</v>
      </c>
      <c r="IJ234" s="1">
        <f t="shared" si="258"/>
        <v>0</v>
      </c>
      <c r="IK234" s="1">
        <f t="shared" si="258"/>
        <v>3411.56</v>
      </c>
      <c r="IL234" s="1">
        <f t="shared" si="258"/>
        <v>4106.5200000000004</v>
      </c>
      <c r="IM234" s="1">
        <f t="shared" si="258"/>
        <v>0</v>
      </c>
      <c r="IN234" s="1">
        <f t="shared" si="258"/>
        <v>0</v>
      </c>
      <c r="IO234" s="1">
        <f t="shared" si="258"/>
        <v>0</v>
      </c>
      <c r="IP234" s="1">
        <f t="shared" si="258"/>
        <v>0</v>
      </c>
      <c r="IQ234" s="1">
        <f t="shared" si="258"/>
        <v>4460.55</v>
      </c>
      <c r="IR234" s="1">
        <f t="shared" si="258"/>
        <v>182.71</v>
      </c>
      <c r="IS234" s="1">
        <f t="shared" si="258"/>
        <v>0</v>
      </c>
      <c r="IT234" s="1">
        <f t="shared" si="258"/>
        <v>2224.56</v>
      </c>
      <c r="IU234" s="1">
        <f t="shared" si="258"/>
        <v>0</v>
      </c>
      <c r="IV234" s="1">
        <f t="shared" si="258"/>
        <v>0</v>
      </c>
      <c r="IW234" s="1">
        <f t="shared" si="258"/>
        <v>0</v>
      </c>
      <c r="IX234" s="1">
        <f t="shared" ref="IX234:LI234" si="259">+IF(IX230=0,"",IF($Q$67&lt;10,0,ROUND($Q$67*MIN(0.1*IX240*IX241,MAX(0,(0.86*IX240*IX241-IX217*MAX(IX216,$Q$64)))),2)))</f>
        <v>960.68</v>
      </c>
      <c r="IY234" s="1">
        <f t="shared" si="259"/>
        <v>0</v>
      </c>
      <c r="IZ234" s="1">
        <f t="shared" si="259"/>
        <v>0</v>
      </c>
      <c r="JA234" s="1">
        <f t="shared" si="259"/>
        <v>0</v>
      </c>
      <c r="JB234" s="1">
        <f t="shared" si="259"/>
        <v>4397.1099999999997</v>
      </c>
      <c r="JC234" s="1">
        <f t="shared" si="259"/>
        <v>0</v>
      </c>
      <c r="JD234" s="1">
        <f t="shared" si="259"/>
        <v>0</v>
      </c>
      <c r="JE234" s="1">
        <f t="shared" si="259"/>
        <v>4539.8500000000004</v>
      </c>
      <c r="JF234" s="1">
        <f t="shared" si="259"/>
        <v>4481.2299999999996</v>
      </c>
      <c r="JG234" s="1">
        <f t="shared" si="259"/>
        <v>4045.86</v>
      </c>
      <c r="JH234" s="1">
        <f t="shared" si="259"/>
        <v>0</v>
      </c>
      <c r="JI234" s="1">
        <f t="shared" si="259"/>
        <v>0</v>
      </c>
      <c r="JJ234" s="1">
        <f t="shared" si="259"/>
        <v>4350.91</v>
      </c>
      <c r="JK234" s="1">
        <f t="shared" si="259"/>
        <v>0</v>
      </c>
      <c r="JL234" s="1">
        <f t="shared" si="259"/>
        <v>0</v>
      </c>
      <c r="JM234" s="1">
        <f t="shared" si="259"/>
        <v>0</v>
      </c>
      <c r="JN234" s="1">
        <f t="shared" si="259"/>
        <v>0</v>
      </c>
      <c r="JO234" s="1">
        <f t="shared" si="259"/>
        <v>0</v>
      </c>
      <c r="JP234" s="1">
        <f t="shared" si="259"/>
        <v>0</v>
      </c>
      <c r="JQ234" s="1">
        <f t="shared" si="259"/>
        <v>0</v>
      </c>
      <c r="JR234" s="1">
        <f t="shared" si="259"/>
        <v>0</v>
      </c>
      <c r="JS234" s="1">
        <f t="shared" si="259"/>
        <v>4517.96</v>
      </c>
      <c r="JT234" s="1">
        <f t="shared" si="259"/>
        <v>0</v>
      </c>
      <c r="JU234" s="1">
        <f t="shared" si="259"/>
        <v>0</v>
      </c>
      <c r="JV234" s="1">
        <f t="shared" si="259"/>
        <v>4345.22</v>
      </c>
      <c r="JW234" s="1">
        <f t="shared" si="259"/>
        <v>1513.17</v>
      </c>
      <c r="JX234" s="1">
        <f t="shared" si="259"/>
        <v>0</v>
      </c>
      <c r="JY234" s="1">
        <f t="shared" si="259"/>
        <v>0</v>
      </c>
      <c r="JZ234" s="1">
        <f t="shared" si="259"/>
        <v>0</v>
      </c>
      <c r="KA234" s="1">
        <f t="shared" si="259"/>
        <v>746.26</v>
      </c>
      <c r="KB234" s="1">
        <f t="shared" si="259"/>
        <v>0</v>
      </c>
      <c r="KC234" s="1">
        <f t="shared" si="259"/>
        <v>0</v>
      </c>
      <c r="KD234" s="1">
        <f t="shared" si="259"/>
        <v>0</v>
      </c>
      <c r="KE234" s="1">
        <f t="shared" si="259"/>
        <v>0</v>
      </c>
      <c r="KF234" s="1">
        <f t="shared" si="259"/>
        <v>0</v>
      </c>
      <c r="KG234" s="1">
        <f t="shared" si="259"/>
        <v>0</v>
      </c>
      <c r="KH234" s="1">
        <f t="shared" si="259"/>
        <v>0</v>
      </c>
      <c r="KI234" s="1">
        <f t="shared" si="259"/>
        <v>1059.8399999999999</v>
      </c>
      <c r="KJ234" s="1">
        <f t="shared" si="259"/>
        <v>4196.41</v>
      </c>
      <c r="KK234" s="1">
        <f t="shared" si="259"/>
        <v>1965.78</v>
      </c>
      <c r="KL234" s="1">
        <f t="shared" si="259"/>
        <v>0</v>
      </c>
      <c r="KM234" s="1">
        <f t="shared" si="259"/>
        <v>0</v>
      </c>
      <c r="KN234" s="1">
        <f t="shared" si="259"/>
        <v>0</v>
      </c>
      <c r="KO234" s="1">
        <f t="shared" si="259"/>
        <v>0</v>
      </c>
      <c r="KP234" s="1">
        <f t="shared" si="259"/>
        <v>4133.1099999999997</v>
      </c>
      <c r="KQ234" s="1">
        <f t="shared" si="259"/>
        <v>129.49</v>
      </c>
      <c r="KR234" s="1">
        <f t="shared" si="259"/>
        <v>0</v>
      </c>
      <c r="KS234" s="1">
        <f t="shared" si="259"/>
        <v>0</v>
      </c>
      <c r="KT234" s="1">
        <f t="shared" si="259"/>
        <v>0</v>
      </c>
      <c r="KU234" s="1">
        <f t="shared" si="259"/>
        <v>1339.43</v>
      </c>
      <c r="KV234" s="1">
        <f t="shared" si="259"/>
        <v>0</v>
      </c>
      <c r="KW234" s="1">
        <f t="shared" si="259"/>
        <v>3992.28</v>
      </c>
      <c r="KX234" s="1">
        <f t="shared" si="259"/>
        <v>4174.3999999999996</v>
      </c>
      <c r="KY234" s="1">
        <f t="shared" si="259"/>
        <v>2568.87</v>
      </c>
      <c r="KZ234" s="1">
        <f t="shared" si="259"/>
        <v>2079.83</v>
      </c>
      <c r="LA234" s="1">
        <f t="shared" si="259"/>
        <v>0</v>
      </c>
      <c r="LB234" s="1">
        <f t="shared" si="259"/>
        <v>1967.1</v>
      </c>
      <c r="LC234" s="1">
        <f t="shared" si="259"/>
        <v>0</v>
      </c>
      <c r="LD234" s="1">
        <f t="shared" si="259"/>
        <v>4273.59</v>
      </c>
      <c r="LE234" s="1">
        <f t="shared" si="259"/>
        <v>0</v>
      </c>
      <c r="LF234" s="1">
        <f t="shared" si="259"/>
        <v>3672.26</v>
      </c>
      <c r="LG234" s="1">
        <f t="shared" si="259"/>
        <v>0</v>
      </c>
      <c r="LH234" s="1">
        <f t="shared" si="259"/>
        <v>3657.68</v>
      </c>
      <c r="LI234" s="1">
        <f t="shared" si="259"/>
        <v>4379.37</v>
      </c>
      <c r="LJ234" s="1">
        <f t="shared" ref="LJ234:NU234" si="260">+IF(LJ230=0,"",IF($Q$67&lt;10,0,ROUND($Q$67*MIN(0.1*LJ240*LJ241,MAX(0,(0.86*LJ240*LJ241-LJ217*MAX(LJ216,$Q$64)))),2)))</f>
        <v>0</v>
      </c>
      <c r="LK234" s="1">
        <f t="shared" si="260"/>
        <v>4446.4399999999996</v>
      </c>
      <c r="LL234" s="1">
        <f t="shared" si="260"/>
        <v>0</v>
      </c>
      <c r="LM234" s="1">
        <f t="shared" si="260"/>
        <v>0</v>
      </c>
      <c r="LN234" s="1">
        <f t="shared" si="260"/>
        <v>4245.76</v>
      </c>
      <c r="LO234" s="1">
        <f t="shared" si="260"/>
        <v>158.22</v>
      </c>
      <c r="LP234" s="1">
        <f t="shared" si="260"/>
        <v>0</v>
      </c>
      <c r="LQ234" s="1">
        <f t="shared" si="260"/>
        <v>4480.22</v>
      </c>
      <c r="LR234" s="1">
        <f t="shared" si="260"/>
        <v>2302.15</v>
      </c>
      <c r="LS234" s="1">
        <f t="shared" si="260"/>
        <v>1348.93</v>
      </c>
      <c r="LT234" s="1">
        <f t="shared" si="260"/>
        <v>0</v>
      </c>
      <c r="LU234" s="1">
        <f t="shared" si="260"/>
        <v>1318.15</v>
      </c>
      <c r="LV234" s="1">
        <f t="shared" si="260"/>
        <v>4126.41</v>
      </c>
      <c r="LW234" s="1">
        <f t="shared" si="260"/>
        <v>0</v>
      </c>
      <c r="LX234" s="1">
        <f t="shared" si="260"/>
        <v>0</v>
      </c>
      <c r="LY234" s="1">
        <f t="shared" si="260"/>
        <v>2171.14</v>
      </c>
      <c r="LZ234" s="1">
        <f t="shared" si="260"/>
        <v>215.78</v>
      </c>
      <c r="MA234" s="1">
        <f t="shared" si="260"/>
        <v>0</v>
      </c>
      <c r="MB234" s="1">
        <f t="shared" si="260"/>
        <v>4426.46</v>
      </c>
      <c r="MC234" s="1">
        <f t="shared" si="260"/>
        <v>0</v>
      </c>
      <c r="MD234" s="1">
        <f t="shared" si="260"/>
        <v>0</v>
      </c>
      <c r="ME234" s="1">
        <f t="shared" si="260"/>
        <v>0</v>
      </c>
      <c r="MF234" s="1">
        <f t="shared" si="260"/>
        <v>3366.56</v>
      </c>
      <c r="MG234" s="1">
        <f t="shared" si="260"/>
        <v>829.35</v>
      </c>
      <c r="MH234" s="1">
        <f t="shared" si="260"/>
        <v>0</v>
      </c>
      <c r="MI234" s="1">
        <f t="shared" si="260"/>
        <v>3094.04</v>
      </c>
      <c r="MJ234" s="1">
        <f t="shared" si="260"/>
        <v>4567.99</v>
      </c>
      <c r="MK234" s="1">
        <f t="shared" si="260"/>
        <v>0</v>
      </c>
      <c r="ML234" s="1">
        <f t="shared" si="260"/>
        <v>0</v>
      </c>
      <c r="MM234" s="1">
        <f t="shared" si="260"/>
        <v>0</v>
      </c>
      <c r="MN234" s="1">
        <f t="shared" si="260"/>
        <v>4413.51</v>
      </c>
      <c r="MO234" s="1">
        <f t="shared" si="260"/>
        <v>1982.95</v>
      </c>
      <c r="MP234" s="1">
        <f t="shared" si="260"/>
        <v>0</v>
      </c>
      <c r="MQ234" s="1">
        <f t="shared" si="260"/>
        <v>0</v>
      </c>
      <c r="MR234" s="1">
        <f t="shared" si="260"/>
        <v>401.5</v>
      </c>
      <c r="MS234" s="1">
        <f t="shared" si="260"/>
        <v>1921.33</v>
      </c>
      <c r="MT234" s="1">
        <f t="shared" si="260"/>
        <v>0</v>
      </c>
      <c r="MU234" s="1">
        <f t="shared" si="260"/>
        <v>0</v>
      </c>
      <c r="MV234" s="1">
        <f t="shared" si="260"/>
        <v>0</v>
      </c>
      <c r="MW234" s="1">
        <f t="shared" si="260"/>
        <v>0</v>
      </c>
      <c r="MX234" s="1">
        <f t="shared" si="260"/>
        <v>0</v>
      </c>
      <c r="MY234" s="1">
        <f t="shared" si="260"/>
        <v>0</v>
      </c>
      <c r="MZ234" s="1">
        <f t="shared" si="260"/>
        <v>0</v>
      </c>
      <c r="NA234" s="1">
        <f t="shared" si="260"/>
        <v>2160.25</v>
      </c>
      <c r="NB234" s="1">
        <f t="shared" si="260"/>
        <v>2770.17</v>
      </c>
      <c r="NC234" s="1">
        <f t="shared" si="260"/>
        <v>0</v>
      </c>
      <c r="ND234" s="1">
        <f t="shared" si="260"/>
        <v>0</v>
      </c>
      <c r="NE234" s="1">
        <f t="shared" si="260"/>
        <v>0</v>
      </c>
      <c r="NF234" s="1">
        <f t="shared" si="260"/>
        <v>4142.99</v>
      </c>
      <c r="NG234" s="1">
        <f t="shared" si="260"/>
        <v>4317.24</v>
      </c>
      <c r="NH234" s="1">
        <f t="shared" si="260"/>
        <v>4482.72</v>
      </c>
      <c r="NI234" s="1">
        <f t="shared" si="260"/>
        <v>3421.8</v>
      </c>
      <c r="NJ234" s="1">
        <f t="shared" si="260"/>
        <v>4336.0200000000004</v>
      </c>
      <c r="NK234" s="1">
        <f t="shared" si="260"/>
        <v>3907.28</v>
      </c>
      <c r="NL234" s="1">
        <f t="shared" si="260"/>
        <v>0</v>
      </c>
      <c r="NM234" s="1">
        <f t="shared" si="260"/>
        <v>1819.7</v>
      </c>
      <c r="NN234" s="1">
        <f t="shared" si="260"/>
        <v>0</v>
      </c>
      <c r="NO234" s="1">
        <f t="shared" si="260"/>
        <v>2761.37</v>
      </c>
      <c r="NP234" s="1">
        <f t="shared" si="260"/>
        <v>0</v>
      </c>
      <c r="NQ234" s="1">
        <f t="shared" si="260"/>
        <v>0</v>
      </c>
      <c r="NR234" s="1">
        <f t="shared" si="260"/>
        <v>0</v>
      </c>
      <c r="NS234" s="1">
        <f t="shared" si="260"/>
        <v>4209.72</v>
      </c>
      <c r="NT234" s="1">
        <f t="shared" si="260"/>
        <v>0</v>
      </c>
      <c r="NU234" s="1">
        <f t="shared" si="260"/>
        <v>0</v>
      </c>
      <c r="NV234" s="1">
        <f t="shared" ref="NV234:QG234" si="261">+IF(NV230=0,"",IF($Q$67&lt;10,0,ROUND($Q$67*MIN(0.1*NV240*NV241,MAX(0,(0.86*NV240*NV241-NV217*MAX(NV216,$Q$64)))),2)))</f>
        <v>0</v>
      </c>
      <c r="NW234" s="1">
        <f t="shared" si="261"/>
        <v>3297.3</v>
      </c>
      <c r="NX234" s="1">
        <f t="shared" si="261"/>
        <v>0</v>
      </c>
      <c r="NY234" s="1">
        <f t="shared" si="261"/>
        <v>0</v>
      </c>
      <c r="NZ234" s="1">
        <f t="shared" si="261"/>
        <v>0</v>
      </c>
      <c r="OA234" s="1">
        <f t="shared" si="261"/>
        <v>0</v>
      </c>
      <c r="OB234" s="1">
        <f t="shared" si="261"/>
        <v>0</v>
      </c>
      <c r="OC234" s="1">
        <f t="shared" si="261"/>
        <v>4612.58</v>
      </c>
      <c r="OD234" s="1">
        <f t="shared" si="261"/>
        <v>0</v>
      </c>
      <c r="OE234" s="1">
        <f t="shared" si="261"/>
        <v>4004.96</v>
      </c>
      <c r="OF234" s="1">
        <f t="shared" si="261"/>
        <v>4121.01</v>
      </c>
      <c r="OG234" s="1">
        <f t="shared" si="261"/>
        <v>4414.1899999999996</v>
      </c>
      <c r="OH234" s="1">
        <f t="shared" si="261"/>
        <v>740.77</v>
      </c>
      <c r="OI234" s="1">
        <f t="shared" si="261"/>
        <v>0</v>
      </c>
      <c r="OJ234" s="1">
        <f t="shared" si="261"/>
        <v>0</v>
      </c>
      <c r="OK234" s="1">
        <f t="shared" si="261"/>
        <v>2339.42</v>
      </c>
      <c r="OL234" s="1">
        <f t="shared" si="261"/>
        <v>4393.42</v>
      </c>
      <c r="OM234" s="1">
        <f t="shared" si="261"/>
        <v>0</v>
      </c>
      <c r="ON234" s="1">
        <f t="shared" si="261"/>
        <v>0</v>
      </c>
      <c r="OO234" s="1">
        <f t="shared" si="261"/>
        <v>2100.14</v>
      </c>
      <c r="OP234" s="1">
        <f t="shared" si="261"/>
        <v>0</v>
      </c>
      <c r="OQ234" s="1">
        <f t="shared" si="261"/>
        <v>0</v>
      </c>
      <c r="OR234" s="1">
        <f t="shared" si="261"/>
        <v>0</v>
      </c>
      <c r="OS234" s="1">
        <f t="shared" si="261"/>
        <v>0</v>
      </c>
      <c r="OT234" s="1">
        <f t="shared" si="261"/>
        <v>1197.0999999999999</v>
      </c>
      <c r="OU234" s="1">
        <f t="shared" si="261"/>
        <v>0</v>
      </c>
      <c r="OV234" s="1">
        <f t="shared" si="261"/>
        <v>0</v>
      </c>
      <c r="OW234" s="1">
        <f t="shared" si="261"/>
        <v>0</v>
      </c>
      <c r="OX234" s="1">
        <f t="shared" si="261"/>
        <v>2101.09</v>
      </c>
      <c r="OY234" s="1">
        <f t="shared" si="261"/>
        <v>0</v>
      </c>
      <c r="OZ234" s="1">
        <f t="shared" si="261"/>
        <v>0</v>
      </c>
      <c r="PA234" s="1">
        <f t="shared" si="261"/>
        <v>4051.53</v>
      </c>
      <c r="PB234" s="1">
        <f t="shared" si="261"/>
        <v>2639.12</v>
      </c>
      <c r="PC234" s="1">
        <f t="shared" si="261"/>
        <v>4270.08</v>
      </c>
      <c r="PD234" s="1">
        <f t="shared" si="261"/>
        <v>1792.56</v>
      </c>
      <c r="PE234" s="1">
        <f t="shared" si="261"/>
        <v>0</v>
      </c>
      <c r="PF234" s="1">
        <f t="shared" si="261"/>
        <v>0</v>
      </c>
      <c r="PG234" s="1">
        <f t="shared" si="261"/>
        <v>0</v>
      </c>
      <c r="PH234" s="1">
        <f t="shared" si="261"/>
        <v>0</v>
      </c>
      <c r="PI234" s="1">
        <f t="shared" si="261"/>
        <v>0</v>
      </c>
      <c r="PJ234" s="1">
        <f t="shared" si="261"/>
        <v>0</v>
      </c>
      <c r="PK234" s="1">
        <f t="shared" si="261"/>
        <v>0</v>
      </c>
      <c r="PL234" s="1">
        <f t="shared" si="261"/>
        <v>0</v>
      </c>
      <c r="PM234" s="1">
        <f t="shared" si="261"/>
        <v>4305.3999999999996</v>
      </c>
      <c r="PN234" s="1">
        <f t="shared" si="261"/>
        <v>2213.61</v>
      </c>
      <c r="PO234" s="1">
        <f t="shared" si="261"/>
        <v>3610.02</v>
      </c>
      <c r="PP234" s="1">
        <f t="shared" si="261"/>
        <v>0</v>
      </c>
      <c r="PQ234" s="1">
        <f t="shared" si="261"/>
        <v>0</v>
      </c>
      <c r="PR234" s="1">
        <f t="shared" si="261"/>
        <v>0</v>
      </c>
      <c r="PS234" s="1">
        <f t="shared" si="261"/>
        <v>0</v>
      </c>
      <c r="PT234" s="1">
        <f t="shared" si="261"/>
        <v>0</v>
      </c>
      <c r="PU234" s="1">
        <f t="shared" si="261"/>
        <v>0</v>
      </c>
      <c r="PV234" s="1">
        <f t="shared" si="261"/>
        <v>4355.8100000000004</v>
      </c>
      <c r="PW234" s="1">
        <f t="shared" si="261"/>
        <v>0</v>
      </c>
      <c r="PX234" s="1">
        <f t="shared" si="261"/>
        <v>0</v>
      </c>
      <c r="PY234" s="1">
        <f t="shared" si="261"/>
        <v>0</v>
      </c>
      <c r="PZ234" s="1">
        <f t="shared" si="261"/>
        <v>0</v>
      </c>
      <c r="QA234" s="1">
        <f t="shared" si="261"/>
        <v>0</v>
      </c>
      <c r="QB234" s="1">
        <f t="shared" si="261"/>
        <v>2864.81</v>
      </c>
      <c r="QC234" s="1">
        <f t="shared" si="261"/>
        <v>4223.83</v>
      </c>
      <c r="QD234" s="1">
        <f t="shared" si="261"/>
        <v>4664.08</v>
      </c>
      <c r="QE234" s="1">
        <f t="shared" si="261"/>
        <v>0</v>
      </c>
      <c r="QF234" s="1">
        <f t="shared" si="261"/>
        <v>0</v>
      </c>
      <c r="QG234" s="1">
        <f t="shared" si="261"/>
        <v>0</v>
      </c>
      <c r="QH234" s="1">
        <f t="shared" ref="QH234:SG234" si="262">+IF(QH230=0,"",IF($Q$67&lt;10,0,ROUND($Q$67*MIN(0.1*QH240*QH241,MAX(0,(0.86*QH240*QH241-QH217*MAX(QH216,$Q$64)))),2)))</f>
        <v>0</v>
      </c>
      <c r="QI234" s="1">
        <f t="shared" si="262"/>
        <v>4033.01</v>
      </c>
      <c r="QJ234" s="1">
        <f t="shared" si="262"/>
        <v>0</v>
      </c>
      <c r="QK234" s="1">
        <f t="shared" si="262"/>
        <v>142.03</v>
      </c>
      <c r="QL234" s="1">
        <f t="shared" si="262"/>
        <v>0</v>
      </c>
      <c r="QM234" s="1">
        <f t="shared" si="262"/>
        <v>0</v>
      </c>
      <c r="QN234" s="1">
        <f t="shared" si="262"/>
        <v>0</v>
      </c>
      <c r="QO234" s="1">
        <f t="shared" si="262"/>
        <v>0</v>
      </c>
      <c r="QP234" s="1">
        <f t="shared" si="262"/>
        <v>2300.5</v>
      </c>
      <c r="QQ234" s="1">
        <f t="shared" si="262"/>
        <v>4297.57</v>
      </c>
      <c r="QR234" s="1">
        <f t="shared" si="262"/>
        <v>0</v>
      </c>
      <c r="QS234" s="1">
        <f t="shared" si="262"/>
        <v>0</v>
      </c>
      <c r="QT234" s="1">
        <f t="shared" si="262"/>
        <v>2679.55</v>
      </c>
      <c r="QU234" s="1">
        <f t="shared" si="262"/>
        <v>0</v>
      </c>
      <c r="QV234" s="1">
        <f t="shared" si="262"/>
        <v>0</v>
      </c>
      <c r="QW234" s="1">
        <f t="shared" si="262"/>
        <v>4021.55</v>
      </c>
      <c r="QX234" s="1">
        <f t="shared" si="262"/>
        <v>2085.52</v>
      </c>
      <c r="QY234" s="1">
        <f t="shared" si="262"/>
        <v>0</v>
      </c>
      <c r="QZ234" s="1">
        <f t="shared" si="262"/>
        <v>2343.13</v>
      </c>
      <c r="RA234" s="1">
        <f t="shared" si="262"/>
        <v>0</v>
      </c>
      <c r="RB234" s="1">
        <f t="shared" si="262"/>
        <v>4636.3599999999997</v>
      </c>
      <c r="RC234" s="1">
        <f t="shared" si="262"/>
        <v>3129.67</v>
      </c>
      <c r="RD234" s="1">
        <f t="shared" si="262"/>
        <v>0</v>
      </c>
      <c r="RE234" s="1">
        <f t="shared" si="262"/>
        <v>1454.52</v>
      </c>
      <c r="RF234" s="1">
        <f t="shared" si="262"/>
        <v>4322.59</v>
      </c>
      <c r="RG234" s="1">
        <f t="shared" si="262"/>
        <v>3847.63</v>
      </c>
      <c r="RH234" s="1">
        <f t="shared" si="262"/>
        <v>2787.56</v>
      </c>
      <c r="RI234" s="1">
        <f t="shared" si="262"/>
        <v>0</v>
      </c>
      <c r="RJ234" s="1">
        <f t="shared" si="262"/>
        <v>0</v>
      </c>
      <c r="RK234" s="1">
        <f t="shared" si="262"/>
        <v>0</v>
      </c>
      <c r="RL234" s="1">
        <f t="shared" si="262"/>
        <v>4402.66</v>
      </c>
      <c r="RM234" s="1">
        <f t="shared" si="262"/>
        <v>2942.08</v>
      </c>
      <c r="RN234" s="1">
        <f t="shared" si="262"/>
        <v>0</v>
      </c>
      <c r="RO234" s="1">
        <f t="shared" si="262"/>
        <v>0</v>
      </c>
      <c r="RP234" s="1">
        <f t="shared" si="262"/>
        <v>4011.05</v>
      </c>
      <c r="RQ234" s="1">
        <f t="shared" si="262"/>
        <v>0</v>
      </c>
      <c r="RR234" s="1">
        <f t="shared" si="262"/>
        <v>4134.0200000000004</v>
      </c>
      <c r="RS234" s="1">
        <f t="shared" si="262"/>
        <v>0</v>
      </c>
      <c r="RT234" s="1">
        <f t="shared" si="262"/>
        <v>0</v>
      </c>
      <c r="RU234" s="1">
        <f t="shared" si="262"/>
        <v>4630.8500000000004</v>
      </c>
      <c r="RV234" s="1">
        <f t="shared" si="262"/>
        <v>0</v>
      </c>
      <c r="RW234" s="1">
        <f t="shared" si="262"/>
        <v>4183.47</v>
      </c>
      <c r="RX234" s="1">
        <f t="shared" si="262"/>
        <v>0</v>
      </c>
      <c r="RY234" s="1">
        <f t="shared" si="262"/>
        <v>0</v>
      </c>
      <c r="RZ234" s="1">
        <f t="shared" si="262"/>
        <v>0</v>
      </c>
      <c r="SA234" s="1">
        <f t="shared" si="262"/>
        <v>0</v>
      </c>
      <c r="SB234" s="1">
        <f t="shared" si="262"/>
        <v>0</v>
      </c>
      <c r="SC234" s="1">
        <f t="shared" si="262"/>
        <v>2339.3000000000002</v>
      </c>
      <c r="SD234" s="1">
        <f t="shared" si="262"/>
        <v>0</v>
      </c>
      <c r="SE234" s="1">
        <f t="shared" si="262"/>
        <v>0</v>
      </c>
      <c r="SF234" s="1">
        <f t="shared" si="262"/>
        <v>0</v>
      </c>
      <c r="SG234" s="1">
        <f t="shared" si="262"/>
        <v>279.25</v>
      </c>
    </row>
    <row r="235" spans="1:502">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c r="IL235" s="25"/>
      <c r="IM235" s="25"/>
      <c r="IN235" s="25"/>
      <c r="IO235" s="25"/>
      <c r="IP235" s="25"/>
      <c r="IQ235" s="25"/>
      <c r="IR235" s="25"/>
      <c r="IS235" s="25"/>
      <c r="IT235" s="25"/>
      <c r="IU235" s="25"/>
      <c r="IV235" s="25"/>
      <c r="IW235" s="25"/>
      <c r="IX235" s="25"/>
      <c r="IY235" s="25"/>
      <c r="IZ235" s="25"/>
      <c r="JA235" s="25"/>
      <c r="JB235" s="25"/>
      <c r="JC235" s="25"/>
      <c r="JD235" s="25"/>
      <c r="JE235" s="25"/>
      <c r="JF235" s="25"/>
      <c r="JG235" s="25"/>
      <c r="JH235" s="25"/>
      <c r="JI235" s="25"/>
      <c r="JJ235" s="25"/>
      <c r="JK235" s="25"/>
      <c r="JL235" s="25"/>
      <c r="JM235" s="25"/>
      <c r="JN235" s="25"/>
      <c r="JO235" s="25"/>
      <c r="JP235" s="25"/>
      <c r="JQ235" s="25"/>
      <c r="JR235" s="25"/>
      <c r="JS235" s="25"/>
      <c r="JT235" s="25"/>
      <c r="JU235" s="25"/>
      <c r="JV235" s="25"/>
      <c r="JW235" s="25"/>
      <c r="JX235" s="25"/>
      <c r="JY235" s="25"/>
      <c r="JZ235" s="25"/>
      <c r="KA235" s="25"/>
      <c r="KB235" s="25"/>
      <c r="KC235" s="25"/>
      <c r="KD235" s="25"/>
      <c r="KE235" s="25"/>
      <c r="KF235" s="25"/>
      <c r="KG235" s="25"/>
      <c r="KH235" s="25"/>
      <c r="KI235" s="25"/>
      <c r="KJ235" s="25"/>
      <c r="KK235" s="25"/>
      <c r="KL235" s="25"/>
      <c r="KM235" s="25"/>
      <c r="KN235" s="25"/>
      <c r="KO235" s="25"/>
      <c r="KP235" s="25"/>
      <c r="KQ235" s="25"/>
      <c r="KR235" s="25"/>
      <c r="KS235" s="25"/>
      <c r="KT235" s="25"/>
      <c r="KU235" s="25"/>
      <c r="KV235" s="25"/>
      <c r="KW235" s="25"/>
      <c r="KX235" s="25"/>
      <c r="KY235" s="25"/>
      <c r="KZ235" s="25"/>
      <c r="LA235" s="25"/>
      <c r="LB235" s="25"/>
      <c r="LC235" s="25"/>
      <c r="LD235" s="25"/>
      <c r="LE235" s="25"/>
      <c r="LF235" s="25"/>
      <c r="LG235" s="25"/>
      <c r="LH235" s="25"/>
      <c r="LI235" s="25"/>
      <c r="LJ235" s="25"/>
      <c r="LK235" s="25"/>
      <c r="LL235" s="25"/>
      <c r="LM235" s="25"/>
      <c r="LN235" s="25"/>
      <c r="LO235" s="25"/>
      <c r="LP235" s="25"/>
      <c r="LQ235" s="25"/>
      <c r="LR235" s="25"/>
      <c r="LS235" s="25"/>
      <c r="LT235" s="25"/>
      <c r="LU235" s="25"/>
      <c r="LV235" s="25"/>
      <c r="LW235" s="25"/>
      <c r="LX235" s="25"/>
      <c r="LY235" s="25"/>
      <c r="LZ235" s="25"/>
      <c r="MA235" s="25"/>
      <c r="MB235" s="25"/>
      <c r="MC235" s="25"/>
      <c r="MD235" s="25"/>
      <c r="ME235" s="25"/>
      <c r="MF235" s="25"/>
      <c r="MG235" s="25"/>
      <c r="MH235" s="25"/>
      <c r="MI235" s="25"/>
      <c r="MJ235" s="25"/>
      <c r="MK235" s="25"/>
      <c r="ML235" s="25"/>
      <c r="MM235" s="25"/>
      <c r="MN235" s="25"/>
      <c r="MO235" s="25"/>
      <c r="MP235" s="25"/>
      <c r="MQ235" s="25"/>
      <c r="MR235" s="25"/>
      <c r="MS235" s="25"/>
      <c r="MT235" s="25"/>
      <c r="MU235" s="25"/>
      <c r="MV235" s="25"/>
      <c r="MW235" s="25"/>
      <c r="MX235" s="25"/>
      <c r="MY235" s="25"/>
      <c r="MZ235" s="25"/>
      <c r="NA235" s="25"/>
      <c r="NB235" s="25"/>
      <c r="NC235" s="25"/>
      <c r="ND235" s="25"/>
      <c r="NE235" s="25"/>
      <c r="NF235" s="25"/>
      <c r="NG235" s="25"/>
      <c r="NH235" s="25"/>
      <c r="NI235" s="25"/>
      <c r="NJ235" s="25"/>
      <c r="NK235" s="25"/>
      <c r="NL235" s="25"/>
      <c r="NM235" s="25"/>
      <c r="NN235" s="25"/>
      <c r="NO235" s="25"/>
      <c r="NP235" s="25"/>
      <c r="NQ235" s="25"/>
      <c r="NR235" s="25"/>
      <c r="NS235" s="25"/>
      <c r="NT235" s="25"/>
      <c r="NU235" s="25"/>
      <c r="NV235" s="25"/>
      <c r="NW235" s="25"/>
      <c r="NX235" s="25"/>
      <c r="NY235" s="25"/>
      <c r="NZ235" s="25"/>
      <c r="OA235" s="25"/>
      <c r="OB235" s="25"/>
      <c r="OC235" s="25"/>
      <c r="OD235" s="25"/>
      <c r="OE235" s="25"/>
      <c r="OF235" s="25"/>
      <c r="OG235" s="25"/>
      <c r="OH235" s="25"/>
      <c r="OI235" s="25"/>
      <c r="OJ235" s="25"/>
      <c r="OK235" s="25"/>
      <c r="OL235" s="25"/>
      <c r="OM235" s="25"/>
      <c r="ON235" s="25"/>
      <c r="OO235" s="25"/>
      <c r="OP235" s="25"/>
      <c r="OQ235" s="25"/>
      <c r="OR235" s="25"/>
      <c r="OS235" s="25"/>
      <c r="OT235" s="25"/>
      <c r="OU235" s="25"/>
      <c r="OV235" s="25"/>
      <c r="OW235" s="25"/>
      <c r="OX235" s="25"/>
      <c r="OY235" s="25"/>
      <c r="OZ235" s="25"/>
      <c r="PA235" s="25"/>
      <c r="PB235" s="25"/>
      <c r="PC235" s="25"/>
      <c r="PD235" s="25"/>
      <c r="PE235" s="25"/>
      <c r="PF235" s="25"/>
      <c r="PG235" s="25"/>
      <c r="PH235" s="25"/>
      <c r="PI235" s="25"/>
      <c r="PJ235" s="25"/>
      <c r="PK235" s="25"/>
      <c r="PL235" s="25"/>
      <c r="PM235" s="25"/>
      <c r="PN235" s="25"/>
      <c r="PO235" s="25"/>
      <c r="PP235" s="25"/>
      <c r="PQ235" s="25"/>
      <c r="PR235" s="25"/>
      <c r="PS235" s="25"/>
      <c r="PT235" s="25"/>
      <c r="PU235" s="25"/>
      <c r="PV235" s="25"/>
      <c r="PW235" s="25"/>
      <c r="PX235" s="25"/>
      <c r="PY235" s="25"/>
      <c r="PZ235" s="25"/>
      <c r="QA235" s="25"/>
      <c r="QB235" s="25"/>
      <c r="QC235" s="25"/>
      <c r="QD235" s="25"/>
      <c r="QE235" s="25"/>
      <c r="QF235" s="25"/>
      <c r="QG235" s="25"/>
      <c r="QH235" s="25"/>
      <c r="QI235" s="25"/>
      <c r="QJ235" s="25"/>
      <c r="QK235" s="25"/>
      <c r="QL235" s="25"/>
      <c r="QM235" s="25"/>
      <c r="QN235" s="25"/>
      <c r="QO235" s="25"/>
      <c r="QP235" s="25"/>
      <c r="QQ235" s="25"/>
      <c r="QR235" s="25"/>
      <c r="QS235" s="25"/>
      <c r="QT235" s="25"/>
      <c r="QU235" s="25"/>
      <c r="QV235" s="25"/>
      <c r="QW235" s="25"/>
      <c r="QX235" s="25"/>
      <c r="QY235" s="25"/>
      <c r="QZ235" s="25"/>
      <c r="RA235" s="25"/>
      <c r="RB235" s="25"/>
      <c r="RC235" s="25"/>
      <c r="RD235" s="25"/>
      <c r="RE235" s="25"/>
      <c r="RF235" s="25"/>
      <c r="RG235" s="25"/>
      <c r="RH235" s="25"/>
      <c r="RI235" s="25"/>
      <c r="RJ235" s="25"/>
      <c r="RK235" s="25"/>
      <c r="RL235" s="25"/>
      <c r="RM235" s="25"/>
      <c r="RN235" s="25"/>
      <c r="RO235" s="25"/>
      <c r="RP235" s="25"/>
      <c r="RQ235" s="25"/>
      <c r="RR235" s="25"/>
      <c r="RS235" s="25"/>
      <c r="RT235" s="25"/>
      <c r="RU235" s="25"/>
      <c r="RV235" s="25"/>
      <c r="RW235" s="25"/>
      <c r="RX235" s="25"/>
      <c r="RY235" s="25"/>
      <c r="RZ235" s="25"/>
      <c r="SA235" s="25"/>
      <c r="SB235" s="25"/>
      <c r="SC235" s="25"/>
      <c r="SD235" s="25"/>
      <c r="SE235" s="25"/>
      <c r="SF235" s="25"/>
      <c r="SG235" s="25"/>
    </row>
    <row r="238" spans="1:502">
      <c r="A238" t="s">
        <v>580</v>
      </c>
      <c r="B238" s="25">
        <f t="shared" ref="B238:BM238" si="263">+MAX($Q$63,B171)</f>
        <v>8.4</v>
      </c>
      <c r="C238" s="25">
        <f t="shared" si="263"/>
        <v>8.4499999999999993</v>
      </c>
      <c r="D238" s="25">
        <f t="shared" si="263"/>
        <v>8.4</v>
      </c>
      <c r="E238" s="25">
        <f t="shared" si="263"/>
        <v>8.6300000000000008</v>
      </c>
      <c r="F238" s="25">
        <f t="shared" si="263"/>
        <v>8.67</v>
      </c>
      <c r="G238" s="25">
        <f t="shared" si="263"/>
        <v>8.44</v>
      </c>
      <c r="H238" s="25">
        <f t="shared" si="263"/>
        <v>8.66</v>
      </c>
      <c r="I238" s="25">
        <f t="shared" si="263"/>
        <v>9.2100000000000009</v>
      </c>
      <c r="J238" s="25">
        <f t="shared" si="263"/>
        <v>8.85</v>
      </c>
      <c r="K238" s="25">
        <f t="shared" si="263"/>
        <v>8.4</v>
      </c>
      <c r="L238" s="25">
        <f t="shared" si="263"/>
        <v>8.4</v>
      </c>
      <c r="M238" s="25">
        <f t="shared" si="263"/>
        <v>9.73</v>
      </c>
      <c r="N238" s="25">
        <f t="shared" si="263"/>
        <v>8.4</v>
      </c>
      <c r="O238" s="25">
        <f t="shared" si="263"/>
        <v>8.4</v>
      </c>
      <c r="P238" s="25">
        <f t="shared" si="263"/>
        <v>9.85</v>
      </c>
      <c r="Q238" s="25">
        <f t="shared" si="263"/>
        <v>8.4</v>
      </c>
      <c r="R238" s="25">
        <f t="shared" si="263"/>
        <v>8.4</v>
      </c>
      <c r="S238" s="25">
        <f t="shared" si="263"/>
        <v>9.5500000000000007</v>
      </c>
      <c r="T238" s="25">
        <f t="shared" si="263"/>
        <v>8.4</v>
      </c>
      <c r="U238" s="25">
        <f t="shared" si="263"/>
        <v>8.57</v>
      </c>
      <c r="V238" s="25">
        <f t="shared" si="263"/>
        <v>8.6</v>
      </c>
      <c r="W238" s="25">
        <f t="shared" si="263"/>
        <v>10.1</v>
      </c>
      <c r="X238" s="25">
        <f t="shared" si="263"/>
        <v>9.61</v>
      </c>
      <c r="Y238" s="25">
        <f t="shared" si="263"/>
        <v>10.23</v>
      </c>
      <c r="Z238" s="25">
        <f t="shared" si="263"/>
        <v>8.49</v>
      </c>
      <c r="AA238" s="25">
        <f t="shared" si="263"/>
        <v>9.69</v>
      </c>
      <c r="AB238" s="25">
        <f t="shared" si="263"/>
        <v>8.4</v>
      </c>
      <c r="AC238" s="25">
        <f t="shared" si="263"/>
        <v>8.4</v>
      </c>
      <c r="AD238" s="25">
        <f t="shared" si="263"/>
        <v>9.33</v>
      </c>
      <c r="AE238" s="25">
        <f t="shared" si="263"/>
        <v>8.4</v>
      </c>
      <c r="AF238" s="25">
        <f t="shared" si="263"/>
        <v>8.4</v>
      </c>
      <c r="AG238" s="25">
        <f t="shared" si="263"/>
        <v>8.9</v>
      </c>
      <c r="AH238" s="25">
        <f t="shared" si="263"/>
        <v>8.84</v>
      </c>
      <c r="AI238" s="25">
        <f t="shared" si="263"/>
        <v>10.66</v>
      </c>
      <c r="AJ238" s="25">
        <f t="shared" si="263"/>
        <v>8.7899999999999991</v>
      </c>
      <c r="AK238" s="25">
        <f t="shared" si="263"/>
        <v>8.7899999999999991</v>
      </c>
      <c r="AL238" s="25">
        <f t="shared" si="263"/>
        <v>9.09</v>
      </c>
      <c r="AM238" s="25">
        <f t="shared" si="263"/>
        <v>8.4</v>
      </c>
      <c r="AN238" s="25">
        <f t="shared" si="263"/>
        <v>8.52</v>
      </c>
      <c r="AO238" s="25">
        <f t="shared" si="263"/>
        <v>8.76</v>
      </c>
      <c r="AP238" s="25">
        <f t="shared" si="263"/>
        <v>8.4</v>
      </c>
      <c r="AQ238" s="25">
        <f t="shared" si="263"/>
        <v>8.76</v>
      </c>
      <c r="AR238" s="25">
        <f t="shared" si="263"/>
        <v>8.41</v>
      </c>
      <c r="AS238" s="25">
        <f t="shared" si="263"/>
        <v>9.2799999999999994</v>
      </c>
      <c r="AT238" s="25">
        <f t="shared" si="263"/>
        <v>8.4</v>
      </c>
      <c r="AU238" s="25">
        <f t="shared" si="263"/>
        <v>8.4</v>
      </c>
      <c r="AV238" s="25">
        <f t="shared" si="263"/>
        <v>8.4</v>
      </c>
      <c r="AW238" s="25">
        <f t="shared" si="263"/>
        <v>8.4</v>
      </c>
      <c r="AX238" s="25">
        <f t="shared" si="263"/>
        <v>8.4700000000000006</v>
      </c>
      <c r="AY238" s="25">
        <f t="shared" si="263"/>
        <v>8.4</v>
      </c>
      <c r="AZ238" s="25">
        <f t="shared" si="263"/>
        <v>8.4</v>
      </c>
      <c r="BA238" s="25">
        <f t="shared" si="263"/>
        <v>9.42</v>
      </c>
      <c r="BB238" s="25">
        <f t="shared" si="263"/>
        <v>8.4</v>
      </c>
      <c r="BC238" s="25">
        <f t="shared" si="263"/>
        <v>8.4</v>
      </c>
      <c r="BD238" s="25">
        <f t="shared" si="263"/>
        <v>9.4600000000000009</v>
      </c>
      <c r="BE238" s="25">
        <f t="shared" si="263"/>
        <v>9.42</v>
      </c>
      <c r="BF238" s="25">
        <f t="shared" si="263"/>
        <v>8.4</v>
      </c>
      <c r="BG238" s="25">
        <f t="shared" si="263"/>
        <v>8.67</v>
      </c>
      <c r="BH238" s="25">
        <f t="shared" si="263"/>
        <v>8.4</v>
      </c>
      <c r="BI238" s="25">
        <f t="shared" si="263"/>
        <v>9.2200000000000006</v>
      </c>
      <c r="BJ238" s="25">
        <f t="shared" si="263"/>
        <v>8.91</v>
      </c>
      <c r="BK238" s="25">
        <f t="shared" si="263"/>
        <v>8.4</v>
      </c>
      <c r="BL238" s="25">
        <f t="shared" si="263"/>
        <v>8.76</v>
      </c>
      <c r="BM238" s="25">
        <f t="shared" si="263"/>
        <v>8.4</v>
      </c>
      <c r="BN238" s="25">
        <f t="shared" ref="BN238:DY238" si="264">+MAX($Q$63,BN171)</f>
        <v>8.4</v>
      </c>
      <c r="BO238" s="25">
        <f t="shared" si="264"/>
        <v>10.29</v>
      </c>
      <c r="BP238" s="25">
        <f t="shared" si="264"/>
        <v>8.92</v>
      </c>
      <c r="BQ238" s="25">
        <f t="shared" si="264"/>
        <v>8.4</v>
      </c>
      <c r="BR238" s="25">
        <f t="shared" si="264"/>
        <v>8.98</v>
      </c>
      <c r="BS238" s="25">
        <f t="shared" si="264"/>
        <v>8.4</v>
      </c>
      <c r="BT238" s="25">
        <f t="shared" si="264"/>
        <v>8.7100000000000009</v>
      </c>
      <c r="BU238" s="25">
        <f t="shared" si="264"/>
        <v>8.7799999999999994</v>
      </c>
      <c r="BV238" s="25">
        <f t="shared" si="264"/>
        <v>8.4</v>
      </c>
      <c r="BW238" s="25">
        <f t="shared" si="264"/>
        <v>9.44</v>
      </c>
      <c r="BX238" s="25">
        <f t="shared" si="264"/>
        <v>10.130000000000001</v>
      </c>
      <c r="BY238" s="25">
        <f t="shared" si="264"/>
        <v>9.33</v>
      </c>
      <c r="BZ238" s="25">
        <f t="shared" si="264"/>
        <v>9</v>
      </c>
      <c r="CA238" s="25">
        <f t="shared" si="264"/>
        <v>8.4</v>
      </c>
      <c r="CB238" s="25">
        <f t="shared" si="264"/>
        <v>9.4600000000000009</v>
      </c>
      <c r="CC238" s="25">
        <f t="shared" si="264"/>
        <v>8.64</v>
      </c>
      <c r="CD238" s="25">
        <f t="shared" si="264"/>
        <v>8.4</v>
      </c>
      <c r="CE238" s="25">
        <f t="shared" si="264"/>
        <v>8.4</v>
      </c>
      <c r="CF238" s="25">
        <f t="shared" si="264"/>
        <v>8.77</v>
      </c>
      <c r="CG238" s="25">
        <f t="shared" si="264"/>
        <v>9.02</v>
      </c>
      <c r="CH238" s="25">
        <f t="shared" si="264"/>
        <v>8.69</v>
      </c>
      <c r="CI238" s="25">
        <f t="shared" si="264"/>
        <v>8.51</v>
      </c>
      <c r="CJ238" s="25">
        <f t="shared" si="264"/>
        <v>9.74</v>
      </c>
      <c r="CK238" s="25">
        <f t="shared" si="264"/>
        <v>8.4</v>
      </c>
      <c r="CL238" s="25">
        <f t="shared" si="264"/>
        <v>8.4</v>
      </c>
      <c r="CM238" s="25">
        <f t="shared" si="264"/>
        <v>9.1999999999999993</v>
      </c>
      <c r="CN238" s="25">
        <f t="shared" si="264"/>
        <v>9.81</v>
      </c>
      <c r="CO238" s="25">
        <f t="shared" si="264"/>
        <v>8.58</v>
      </c>
      <c r="CP238" s="25">
        <f t="shared" si="264"/>
        <v>8.4</v>
      </c>
      <c r="CQ238" s="25">
        <f t="shared" si="264"/>
        <v>8.56</v>
      </c>
      <c r="CR238" s="25">
        <f t="shared" si="264"/>
        <v>8.4</v>
      </c>
      <c r="CS238" s="25">
        <f t="shared" si="264"/>
        <v>10.53</v>
      </c>
      <c r="CT238" s="25">
        <f t="shared" si="264"/>
        <v>8.4</v>
      </c>
      <c r="CU238" s="25">
        <f t="shared" si="264"/>
        <v>9</v>
      </c>
      <c r="CV238" s="25">
        <f t="shared" si="264"/>
        <v>8.44</v>
      </c>
      <c r="CW238" s="25">
        <f t="shared" si="264"/>
        <v>8.4</v>
      </c>
      <c r="CX238" s="25">
        <f t="shared" si="264"/>
        <v>8.4</v>
      </c>
      <c r="CY238" s="25">
        <f t="shared" si="264"/>
        <v>9.17</v>
      </c>
      <c r="CZ238" s="25">
        <f t="shared" si="264"/>
        <v>8.6199999999999992</v>
      </c>
      <c r="DA238" s="25">
        <f t="shared" si="264"/>
        <v>8.4</v>
      </c>
      <c r="DB238" s="25">
        <f t="shared" si="264"/>
        <v>10.32</v>
      </c>
      <c r="DC238" s="25">
        <f t="shared" si="264"/>
        <v>8.85</v>
      </c>
      <c r="DD238" s="25">
        <f t="shared" si="264"/>
        <v>9.09</v>
      </c>
      <c r="DE238" s="25">
        <f t="shared" si="264"/>
        <v>8.4</v>
      </c>
      <c r="DF238" s="25">
        <f t="shared" si="264"/>
        <v>10.42</v>
      </c>
      <c r="DG238" s="25">
        <f t="shared" si="264"/>
        <v>8.69</v>
      </c>
      <c r="DH238" s="25">
        <f t="shared" si="264"/>
        <v>9.64</v>
      </c>
      <c r="DI238" s="25">
        <f t="shared" si="264"/>
        <v>9.25</v>
      </c>
      <c r="DJ238" s="25">
        <f t="shared" si="264"/>
        <v>8.4</v>
      </c>
      <c r="DK238" s="25">
        <f t="shared" si="264"/>
        <v>8.4</v>
      </c>
      <c r="DL238" s="25">
        <f t="shared" si="264"/>
        <v>8.98</v>
      </c>
      <c r="DM238" s="25">
        <f t="shared" si="264"/>
        <v>8.4</v>
      </c>
      <c r="DN238" s="25">
        <f t="shared" si="264"/>
        <v>8.4</v>
      </c>
      <c r="DO238" s="25">
        <f t="shared" si="264"/>
        <v>10.61</v>
      </c>
      <c r="DP238" s="25">
        <f t="shared" si="264"/>
        <v>10.220000000000001</v>
      </c>
      <c r="DQ238" s="25">
        <f t="shared" si="264"/>
        <v>9.84</v>
      </c>
      <c r="DR238" s="25">
        <f t="shared" si="264"/>
        <v>8.52</v>
      </c>
      <c r="DS238" s="25">
        <f t="shared" si="264"/>
        <v>8.4</v>
      </c>
      <c r="DT238" s="25">
        <f t="shared" si="264"/>
        <v>9.3800000000000008</v>
      </c>
      <c r="DU238" s="25">
        <f t="shared" si="264"/>
        <v>8.5399999999999991</v>
      </c>
      <c r="DV238" s="25">
        <f t="shared" si="264"/>
        <v>8.4</v>
      </c>
      <c r="DW238" s="25">
        <f t="shared" si="264"/>
        <v>10.18</v>
      </c>
      <c r="DX238" s="25">
        <f t="shared" si="264"/>
        <v>8.4</v>
      </c>
      <c r="DY238" s="25">
        <f t="shared" si="264"/>
        <v>8.4</v>
      </c>
      <c r="DZ238" s="25">
        <f t="shared" ref="DZ238:GK238" si="265">+MAX($Q$63,DZ171)</f>
        <v>8.4</v>
      </c>
      <c r="EA238" s="25">
        <f t="shared" si="265"/>
        <v>8.4</v>
      </c>
      <c r="EB238" s="25">
        <f t="shared" si="265"/>
        <v>10.15</v>
      </c>
      <c r="EC238" s="25">
        <f t="shared" si="265"/>
        <v>10.29</v>
      </c>
      <c r="ED238" s="25">
        <f t="shared" si="265"/>
        <v>9.41</v>
      </c>
      <c r="EE238" s="25">
        <f t="shared" si="265"/>
        <v>8.4</v>
      </c>
      <c r="EF238" s="25">
        <f t="shared" si="265"/>
        <v>8.4</v>
      </c>
      <c r="EG238" s="25">
        <f t="shared" si="265"/>
        <v>8.4</v>
      </c>
      <c r="EH238" s="25">
        <f t="shared" si="265"/>
        <v>9.7200000000000006</v>
      </c>
      <c r="EI238" s="25">
        <f t="shared" si="265"/>
        <v>9.36</v>
      </c>
      <c r="EJ238" s="25">
        <f t="shared" si="265"/>
        <v>8.4600000000000009</v>
      </c>
      <c r="EK238" s="25">
        <f t="shared" si="265"/>
        <v>9.3000000000000007</v>
      </c>
      <c r="EL238" s="25">
        <f t="shared" si="265"/>
        <v>8.58</v>
      </c>
      <c r="EM238" s="25">
        <f t="shared" si="265"/>
        <v>8.4</v>
      </c>
      <c r="EN238" s="25">
        <f t="shared" si="265"/>
        <v>8.61</v>
      </c>
      <c r="EO238" s="25">
        <f t="shared" si="265"/>
        <v>8.69</v>
      </c>
      <c r="EP238" s="25">
        <f t="shared" si="265"/>
        <v>9.4</v>
      </c>
      <c r="EQ238" s="25">
        <f t="shared" si="265"/>
        <v>8.4</v>
      </c>
      <c r="ER238" s="25">
        <f t="shared" si="265"/>
        <v>8.4</v>
      </c>
      <c r="ES238" s="25">
        <f t="shared" si="265"/>
        <v>8.4</v>
      </c>
      <c r="ET238" s="25">
        <f t="shared" si="265"/>
        <v>8.4</v>
      </c>
      <c r="EU238" s="25">
        <f t="shared" si="265"/>
        <v>8.4</v>
      </c>
      <c r="EV238" s="25">
        <f t="shared" si="265"/>
        <v>8.4</v>
      </c>
      <c r="EW238" s="25">
        <f t="shared" si="265"/>
        <v>9.0399999999999991</v>
      </c>
      <c r="EX238" s="25">
        <f t="shared" si="265"/>
        <v>9.0299999999999994</v>
      </c>
      <c r="EY238" s="25">
        <f t="shared" si="265"/>
        <v>10.18</v>
      </c>
      <c r="EZ238" s="25">
        <f t="shared" si="265"/>
        <v>10.66</v>
      </c>
      <c r="FA238" s="25">
        <f t="shared" si="265"/>
        <v>8.4</v>
      </c>
      <c r="FB238" s="25">
        <f t="shared" si="265"/>
        <v>9.15</v>
      </c>
      <c r="FC238" s="25">
        <f t="shared" si="265"/>
        <v>9.36</v>
      </c>
      <c r="FD238" s="25">
        <f t="shared" si="265"/>
        <v>9.24</v>
      </c>
      <c r="FE238" s="25">
        <f t="shared" si="265"/>
        <v>8.4</v>
      </c>
      <c r="FF238" s="25">
        <f t="shared" si="265"/>
        <v>9.2100000000000009</v>
      </c>
      <c r="FG238" s="25">
        <f t="shared" si="265"/>
        <v>10.68</v>
      </c>
      <c r="FH238" s="25">
        <f t="shared" si="265"/>
        <v>9.43</v>
      </c>
      <c r="FI238" s="25">
        <f t="shared" si="265"/>
        <v>9.39</v>
      </c>
      <c r="FJ238" s="25">
        <f t="shared" si="265"/>
        <v>8.44</v>
      </c>
      <c r="FK238" s="25">
        <f t="shared" si="265"/>
        <v>9.3699999999999992</v>
      </c>
      <c r="FL238" s="25">
        <f t="shared" si="265"/>
        <v>8.82</v>
      </c>
      <c r="FM238" s="25">
        <f t="shared" si="265"/>
        <v>8.4</v>
      </c>
      <c r="FN238" s="25">
        <f t="shared" si="265"/>
        <v>10.84</v>
      </c>
      <c r="FO238" s="25">
        <f t="shared" si="265"/>
        <v>8.4</v>
      </c>
      <c r="FP238" s="25">
        <f t="shared" si="265"/>
        <v>9.1999999999999993</v>
      </c>
      <c r="FQ238" s="25">
        <f t="shared" si="265"/>
        <v>8.4</v>
      </c>
      <c r="FR238" s="25">
        <f t="shared" si="265"/>
        <v>9.0500000000000007</v>
      </c>
      <c r="FS238" s="25">
        <f t="shared" si="265"/>
        <v>8.4</v>
      </c>
      <c r="FT238" s="25">
        <f t="shared" si="265"/>
        <v>8.4</v>
      </c>
      <c r="FU238" s="25">
        <f t="shared" si="265"/>
        <v>8.4</v>
      </c>
      <c r="FV238" s="25">
        <f t="shared" si="265"/>
        <v>9.33</v>
      </c>
      <c r="FW238" s="25">
        <f t="shared" si="265"/>
        <v>9.09</v>
      </c>
      <c r="FX238" s="25">
        <f t="shared" si="265"/>
        <v>8.44</v>
      </c>
      <c r="FY238" s="25">
        <f t="shared" si="265"/>
        <v>9.23</v>
      </c>
      <c r="FZ238" s="25">
        <f t="shared" si="265"/>
        <v>8.7100000000000009</v>
      </c>
      <c r="GA238" s="25">
        <f t="shared" si="265"/>
        <v>9.61</v>
      </c>
      <c r="GB238" s="25">
        <f t="shared" si="265"/>
        <v>8.4</v>
      </c>
      <c r="GC238" s="25">
        <f t="shared" si="265"/>
        <v>8.4</v>
      </c>
      <c r="GD238" s="25">
        <f t="shared" si="265"/>
        <v>8.65</v>
      </c>
      <c r="GE238" s="25">
        <f t="shared" si="265"/>
        <v>8.4</v>
      </c>
      <c r="GF238" s="25">
        <f t="shared" si="265"/>
        <v>8.4</v>
      </c>
      <c r="GG238" s="25">
        <f t="shared" si="265"/>
        <v>8.93</v>
      </c>
      <c r="GH238" s="25">
        <f t="shared" si="265"/>
        <v>8.4</v>
      </c>
      <c r="GI238" s="25">
        <f t="shared" si="265"/>
        <v>8.42</v>
      </c>
      <c r="GJ238" s="25">
        <f t="shared" si="265"/>
        <v>8.4</v>
      </c>
      <c r="GK238" s="25">
        <f t="shared" si="265"/>
        <v>8.4</v>
      </c>
      <c r="GL238" s="25">
        <f t="shared" ref="GL238:IW238" si="266">+MAX($Q$63,GL171)</f>
        <v>8.64</v>
      </c>
      <c r="GM238" s="25">
        <f t="shared" si="266"/>
        <v>9.02</v>
      </c>
      <c r="GN238" s="25">
        <f t="shared" si="266"/>
        <v>8.6300000000000008</v>
      </c>
      <c r="GO238" s="25">
        <f t="shared" si="266"/>
        <v>9.15</v>
      </c>
      <c r="GP238" s="25">
        <f t="shared" si="266"/>
        <v>9.67</v>
      </c>
      <c r="GQ238" s="25">
        <f t="shared" si="266"/>
        <v>9.26</v>
      </c>
      <c r="GR238" s="25">
        <f t="shared" si="266"/>
        <v>8.93</v>
      </c>
      <c r="GS238" s="25">
        <f t="shared" si="266"/>
        <v>8.56</v>
      </c>
      <c r="GT238" s="25">
        <f t="shared" si="266"/>
        <v>9.6300000000000008</v>
      </c>
      <c r="GU238" s="25">
        <f t="shared" si="266"/>
        <v>10.1</v>
      </c>
      <c r="GV238" s="25">
        <f t="shared" si="266"/>
        <v>9.52</v>
      </c>
      <c r="GW238" s="25">
        <f t="shared" si="266"/>
        <v>8.76</v>
      </c>
      <c r="GX238" s="25">
        <f t="shared" si="266"/>
        <v>9.99</v>
      </c>
      <c r="GY238" s="25">
        <f t="shared" si="266"/>
        <v>8.4</v>
      </c>
      <c r="GZ238" s="25">
        <f t="shared" si="266"/>
        <v>8.4</v>
      </c>
      <c r="HA238" s="25">
        <f t="shared" si="266"/>
        <v>8.4</v>
      </c>
      <c r="HB238" s="25">
        <f t="shared" si="266"/>
        <v>8.48</v>
      </c>
      <c r="HC238" s="25">
        <f t="shared" si="266"/>
        <v>9.6199999999999992</v>
      </c>
      <c r="HD238" s="25">
        <f t="shared" si="266"/>
        <v>8.4</v>
      </c>
      <c r="HE238" s="25">
        <f t="shared" si="266"/>
        <v>9.08</v>
      </c>
      <c r="HF238" s="25">
        <f t="shared" si="266"/>
        <v>8.4</v>
      </c>
      <c r="HG238" s="25">
        <f t="shared" si="266"/>
        <v>8.4</v>
      </c>
      <c r="HH238" s="25">
        <f t="shared" si="266"/>
        <v>8.44</v>
      </c>
      <c r="HI238" s="25">
        <f t="shared" si="266"/>
        <v>8.6300000000000008</v>
      </c>
      <c r="HJ238" s="25">
        <f t="shared" si="266"/>
        <v>8.4</v>
      </c>
      <c r="HK238" s="25">
        <f t="shared" si="266"/>
        <v>8.4</v>
      </c>
      <c r="HL238" s="25">
        <f t="shared" si="266"/>
        <v>8.8699999999999992</v>
      </c>
      <c r="HM238" s="25">
        <f t="shared" si="266"/>
        <v>10.34</v>
      </c>
      <c r="HN238" s="25">
        <f t="shared" si="266"/>
        <v>10.91</v>
      </c>
      <c r="HO238" s="25">
        <f t="shared" si="266"/>
        <v>9.24</v>
      </c>
      <c r="HP238" s="25">
        <f t="shared" si="266"/>
        <v>8.4</v>
      </c>
      <c r="HQ238" s="25">
        <f t="shared" si="266"/>
        <v>8.4</v>
      </c>
      <c r="HR238" s="25">
        <f t="shared" si="266"/>
        <v>8.4</v>
      </c>
      <c r="HS238" s="25">
        <f t="shared" si="266"/>
        <v>8.4</v>
      </c>
      <c r="HT238" s="25">
        <f t="shared" si="266"/>
        <v>8.4</v>
      </c>
      <c r="HU238" s="25">
        <f t="shared" si="266"/>
        <v>9.39</v>
      </c>
      <c r="HV238" s="25">
        <f t="shared" si="266"/>
        <v>9.61</v>
      </c>
      <c r="HW238" s="25">
        <f t="shared" si="266"/>
        <v>10.27</v>
      </c>
      <c r="HX238" s="25">
        <f t="shared" si="266"/>
        <v>8.42</v>
      </c>
      <c r="HY238" s="25">
        <f t="shared" si="266"/>
        <v>9.2200000000000006</v>
      </c>
      <c r="HZ238" s="25">
        <f t="shared" si="266"/>
        <v>8.7899999999999991</v>
      </c>
      <c r="IA238" s="25">
        <f t="shared" si="266"/>
        <v>8.4</v>
      </c>
      <c r="IB238" s="25">
        <f t="shared" si="266"/>
        <v>9.4700000000000006</v>
      </c>
      <c r="IC238" s="25">
        <f t="shared" si="266"/>
        <v>10.25</v>
      </c>
      <c r="ID238" s="25">
        <f t="shared" si="266"/>
        <v>8.9700000000000006</v>
      </c>
      <c r="IE238" s="25">
        <f t="shared" si="266"/>
        <v>8.4</v>
      </c>
      <c r="IF238" s="25">
        <f t="shared" si="266"/>
        <v>8.4</v>
      </c>
      <c r="IG238" s="25">
        <f t="shared" si="266"/>
        <v>9.75</v>
      </c>
      <c r="IH238" s="25">
        <f t="shared" si="266"/>
        <v>9.14</v>
      </c>
      <c r="II238" s="25">
        <f t="shared" si="266"/>
        <v>9.65</v>
      </c>
      <c r="IJ238" s="25">
        <f t="shared" si="266"/>
        <v>8.75</v>
      </c>
      <c r="IK238" s="25">
        <f t="shared" si="266"/>
        <v>9.8000000000000007</v>
      </c>
      <c r="IL238" s="25">
        <f t="shared" si="266"/>
        <v>9.0399999999999991</v>
      </c>
      <c r="IM238" s="25">
        <f t="shared" si="266"/>
        <v>8.4</v>
      </c>
      <c r="IN238" s="25">
        <f t="shared" si="266"/>
        <v>8.4</v>
      </c>
      <c r="IO238" s="25">
        <f t="shared" si="266"/>
        <v>8.4</v>
      </c>
      <c r="IP238" s="25">
        <f t="shared" si="266"/>
        <v>8.4</v>
      </c>
      <c r="IQ238" s="25">
        <f t="shared" si="266"/>
        <v>8.76</v>
      </c>
      <c r="IR238" s="25">
        <f t="shared" si="266"/>
        <v>8.4</v>
      </c>
      <c r="IS238" s="25">
        <f t="shared" si="266"/>
        <v>9.4</v>
      </c>
      <c r="IT238" s="25">
        <f t="shared" si="266"/>
        <v>9.0399999999999991</v>
      </c>
      <c r="IU238" s="25">
        <f t="shared" si="266"/>
        <v>10.11</v>
      </c>
      <c r="IV238" s="25">
        <f t="shared" si="266"/>
        <v>9.3800000000000008</v>
      </c>
      <c r="IW238" s="25">
        <f t="shared" si="266"/>
        <v>8.4</v>
      </c>
      <c r="IX238" s="25">
        <f t="shared" ref="IX238:LI238" si="267">+MAX($Q$63,IX171)</f>
        <v>8.4</v>
      </c>
      <c r="IY238" s="25">
        <f t="shared" si="267"/>
        <v>9.07</v>
      </c>
      <c r="IZ238" s="25">
        <f t="shared" si="267"/>
        <v>8.4</v>
      </c>
      <c r="JA238" s="25">
        <f t="shared" si="267"/>
        <v>8.4</v>
      </c>
      <c r="JB238" s="25">
        <f t="shared" si="267"/>
        <v>8.4</v>
      </c>
      <c r="JC238" s="25">
        <f t="shared" si="267"/>
        <v>8.7799999999999994</v>
      </c>
      <c r="JD238" s="25">
        <f t="shared" si="267"/>
        <v>8.4</v>
      </c>
      <c r="JE238" s="25">
        <f t="shared" si="267"/>
        <v>9.1199999999999992</v>
      </c>
      <c r="JF238" s="25">
        <f t="shared" si="267"/>
        <v>9.49</v>
      </c>
      <c r="JG238" s="25">
        <f t="shared" si="267"/>
        <v>9.1300000000000008</v>
      </c>
      <c r="JH238" s="25">
        <f t="shared" si="267"/>
        <v>8.7200000000000006</v>
      </c>
      <c r="JI238" s="25">
        <f t="shared" si="267"/>
        <v>8.4</v>
      </c>
      <c r="JJ238" s="25">
        <f t="shared" si="267"/>
        <v>8.4</v>
      </c>
      <c r="JK238" s="25">
        <f t="shared" si="267"/>
        <v>9.25</v>
      </c>
      <c r="JL238" s="25">
        <f t="shared" si="267"/>
        <v>8.4</v>
      </c>
      <c r="JM238" s="25">
        <f t="shared" si="267"/>
        <v>9.2200000000000006</v>
      </c>
      <c r="JN238" s="25">
        <f t="shared" si="267"/>
        <v>10.050000000000001</v>
      </c>
      <c r="JO238" s="25">
        <f t="shared" si="267"/>
        <v>11.49</v>
      </c>
      <c r="JP238" s="25">
        <f t="shared" si="267"/>
        <v>9.24</v>
      </c>
      <c r="JQ238" s="25">
        <f t="shared" si="267"/>
        <v>8.4</v>
      </c>
      <c r="JR238" s="25">
        <f t="shared" si="267"/>
        <v>10.68</v>
      </c>
      <c r="JS238" s="25">
        <f t="shared" si="267"/>
        <v>8.4</v>
      </c>
      <c r="JT238" s="25">
        <f t="shared" si="267"/>
        <v>9.15</v>
      </c>
      <c r="JU238" s="25">
        <f t="shared" si="267"/>
        <v>9.36</v>
      </c>
      <c r="JV238" s="25">
        <f t="shared" si="267"/>
        <v>8.4</v>
      </c>
      <c r="JW238" s="25">
        <f t="shared" si="267"/>
        <v>8.4</v>
      </c>
      <c r="JX238" s="25">
        <f t="shared" si="267"/>
        <v>8.4600000000000009</v>
      </c>
      <c r="JY238" s="25">
        <f t="shared" si="267"/>
        <v>8.4</v>
      </c>
      <c r="JZ238" s="25">
        <f t="shared" si="267"/>
        <v>9.2200000000000006</v>
      </c>
      <c r="KA238" s="25">
        <f t="shared" si="267"/>
        <v>8.92</v>
      </c>
      <c r="KB238" s="25">
        <f t="shared" si="267"/>
        <v>8.4</v>
      </c>
      <c r="KC238" s="25">
        <f t="shared" si="267"/>
        <v>8.65</v>
      </c>
      <c r="KD238" s="25">
        <f t="shared" si="267"/>
        <v>8.4</v>
      </c>
      <c r="KE238" s="25">
        <f t="shared" si="267"/>
        <v>8.6999999999999993</v>
      </c>
      <c r="KF238" s="25">
        <f t="shared" si="267"/>
        <v>8.4</v>
      </c>
      <c r="KG238" s="25">
        <f t="shared" si="267"/>
        <v>8.42</v>
      </c>
      <c r="KH238" s="25">
        <f t="shared" si="267"/>
        <v>10.62</v>
      </c>
      <c r="KI238" s="25">
        <f t="shared" si="267"/>
        <v>8.4</v>
      </c>
      <c r="KJ238" s="25">
        <f t="shared" si="267"/>
        <v>8.4</v>
      </c>
      <c r="KK238" s="25">
        <f t="shared" si="267"/>
        <v>10.31</v>
      </c>
      <c r="KL238" s="25">
        <f t="shared" si="267"/>
        <v>9.1300000000000008</v>
      </c>
      <c r="KM238" s="25">
        <f t="shared" si="267"/>
        <v>8.4</v>
      </c>
      <c r="KN238" s="25">
        <f t="shared" si="267"/>
        <v>9.11</v>
      </c>
      <c r="KO238" s="25">
        <f t="shared" si="267"/>
        <v>8.4</v>
      </c>
      <c r="KP238" s="25">
        <f t="shared" si="267"/>
        <v>8.81</v>
      </c>
      <c r="KQ238" s="25">
        <f t="shared" si="267"/>
        <v>9.2100000000000009</v>
      </c>
      <c r="KR238" s="25">
        <f t="shared" si="267"/>
        <v>8.4600000000000009</v>
      </c>
      <c r="KS238" s="25">
        <f t="shared" si="267"/>
        <v>9.58</v>
      </c>
      <c r="KT238" s="25">
        <f t="shared" si="267"/>
        <v>8.4</v>
      </c>
      <c r="KU238" s="25">
        <f t="shared" si="267"/>
        <v>8.4</v>
      </c>
      <c r="KV238" s="25">
        <f t="shared" si="267"/>
        <v>8.4</v>
      </c>
      <c r="KW238" s="25">
        <f t="shared" si="267"/>
        <v>8.4</v>
      </c>
      <c r="KX238" s="25">
        <f t="shared" si="267"/>
        <v>8.4</v>
      </c>
      <c r="KY238" s="25">
        <f t="shared" si="267"/>
        <v>9.43</v>
      </c>
      <c r="KZ238" s="25">
        <f t="shared" si="267"/>
        <v>8.74</v>
      </c>
      <c r="LA238" s="25">
        <f t="shared" si="267"/>
        <v>8.4</v>
      </c>
      <c r="LB238" s="25">
        <f t="shared" si="267"/>
        <v>8.4</v>
      </c>
      <c r="LC238" s="25">
        <f t="shared" si="267"/>
        <v>8.4</v>
      </c>
      <c r="LD238" s="25">
        <f t="shared" si="267"/>
        <v>8.4</v>
      </c>
      <c r="LE238" s="25">
        <f t="shared" si="267"/>
        <v>8.4</v>
      </c>
      <c r="LF238" s="25">
        <f t="shared" si="267"/>
        <v>9.07</v>
      </c>
      <c r="LG238" s="25">
        <f t="shared" si="267"/>
        <v>9.91</v>
      </c>
      <c r="LH238" s="25">
        <f t="shared" si="267"/>
        <v>9.4499999999999993</v>
      </c>
      <c r="LI238" s="25">
        <f t="shared" si="267"/>
        <v>8.4</v>
      </c>
      <c r="LJ238" s="25">
        <f t="shared" ref="LJ238:NU238" si="268">+MAX($Q$63,LJ171)</f>
        <v>8.69</v>
      </c>
      <c r="LK238" s="25">
        <f t="shared" si="268"/>
        <v>8.6199999999999992</v>
      </c>
      <c r="LL238" s="25">
        <f t="shared" si="268"/>
        <v>9.7799999999999994</v>
      </c>
      <c r="LM238" s="25">
        <f t="shared" si="268"/>
        <v>10.119999999999999</v>
      </c>
      <c r="LN238" s="25">
        <f t="shared" si="268"/>
        <v>9.8800000000000008</v>
      </c>
      <c r="LO238" s="25">
        <f t="shared" si="268"/>
        <v>8.4</v>
      </c>
      <c r="LP238" s="25">
        <f t="shared" si="268"/>
        <v>8.64</v>
      </c>
      <c r="LQ238" s="25">
        <f t="shared" si="268"/>
        <v>9.06</v>
      </c>
      <c r="LR238" s="25">
        <f t="shared" si="268"/>
        <v>10.39</v>
      </c>
      <c r="LS238" s="25">
        <f t="shared" si="268"/>
        <v>8.4</v>
      </c>
      <c r="LT238" s="25">
        <f t="shared" si="268"/>
        <v>9.02</v>
      </c>
      <c r="LU238" s="25">
        <f t="shared" si="268"/>
        <v>8.4</v>
      </c>
      <c r="LV238" s="25">
        <f t="shared" si="268"/>
        <v>9.6199999999999992</v>
      </c>
      <c r="LW238" s="25">
        <f t="shared" si="268"/>
        <v>8.4</v>
      </c>
      <c r="LX238" s="25">
        <f t="shared" si="268"/>
        <v>8.4</v>
      </c>
      <c r="LY238" s="25">
        <f t="shared" si="268"/>
        <v>9.0399999999999991</v>
      </c>
      <c r="LZ238" s="25">
        <f t="shared" si="268"/>
        <v>8.41</v>
      </c>
      <c r="MA238" s="25">
        <f t="shared" si="268"/>
        <v>8.4</v>
      </c>
      <c r="MB238" s="25">
        <f t="shared" si="268"/>
        <v>9.82</v>
      </c>
      <c r="MC238" s="25">
        <f t="shared" si="268"/>
        <v>9.15</v>
      </c>
      <c r="MD238" s="25">
        <f t="shared" si="268"/>
        <v>8.4</v>
      </c>
      <c r="ME238" s="25">
        <f t="shared" si="268"/>
        <v>8.4</v>
      </c>
      <c r="MF238" s="25">
        <f t="shared" si="268"/>
        <v>8.89</v>
      </c>
      <c r="MG238" s="25">
        <f t="shared" si="268"/>
        <v>9.9</v>
      </c>
      <c r="MH238" s="25">
        <f t="shared" si="268"/>
        <v>8.4</v>
      </c>
      <c r="MI238" s="25">
        <f t="shared" si="268"/>
        <v>10.59</v>
      </c>
      <c r="MJ238" s="25">
        <f t="shared" si="268"/>
        <v>8.92</v>
      </c>
      <c r="MK238" s="25">
        <f t="shared" si="268"/>
        <v>9.7899999999999991</v>
      </c>
      <c r="ML238" s="25">
        <f t="shared" si="268"/>
        <v>8.4</v>
      </c>
      <c r="MM238" s="25">
        <f t="shared" si="268"/>
        <v>8.4</v>
      </c>
      <c r="MN238" s="25">
        <f t="shared" si="268"/>
        <v>8.6300000000000008</v>
      </c>
      <c r="MO238" s="25">
        <f t="shared" si="268"/>
        <v>8.42</v>
      </c>
      <c r="MP238" s="25">
        <f t="shared" si="268"/>
        <v>8.4</v>
      </c>
      <c r="MQ238" s="25">
        <f t="shared" si="268"/>
        <v>8.4</v>
      </c>
      <c r="MR238" s="25">
        <f t="shared" si="268"/>
        <v>8.4</v>
      </c>
      <c r="MS238" s="25">
        <f t="shared" si="268"/>
        <v>8.4</v>
      </c>
      <c r="MT238" s="25">
        <f t="shared" si="268"/>
        <v>10.85</v>
      </c>
      <c r="MU238" s="25">
        <f t="shared" si="268"/>
        <v>8.4</v>
      </c>
      <c r="MV238" s="25">
        <f t="shared" si="268"/>
        <v>9.81</v>
      </c>
      <c r="MW238" s="25">
        <f t="shared" si="268"/>
        <v>9.34</v>
      </c>
      <c r="MX238" s="25">
        <f t="shared" si="268"/>
        <v>9.39</v>
      </c>
      <c r="MY238" s="25">
        <f t="shared" si="268"/>
        <v>8.4</v>
      </c>
      <c r="MZ238" s="25">
        <f t="shared" si="268"/>
        <v>9.02</v>
      </c>
      <c r="NA238" s="25">
        <f t="shared" si="268"/>
        <v>9.31</v>
      </c>
      <c r="NB238" s="25">
        <f t="shared" si="268"/>
        <v>9.16</v>
      </c>
      <c r="NC238" s="25">
        <f t="shared" si="268"/>
        <v>8.4</v>
      </c>
      <c r="ND238" s="25">
        <f t="shared" si="268"/>
        <v>9.19</v>
      </c>
      <c r="NE238" s="25">
        <f t="shared" si="268"/>
        <v>8.4</v>
      </c>
      <c r="NF238" s="25">
        <f t="shared" si="268"/>
        <v>8.4</v>
      </c>
      <c r="NG238" s="25">
        <f t="shared" si="268"/>
        <v>8.4</v>
      </c>
      <c r="NH238" s="25">
        <f t="shared" si="268"/>
        <v>8.9</v>
      </c>
      <c r="NI238" s="25">
        <f t="shared" si="268"/>
        <v>8.48</v>
      </c>
      <c r="NJ238" s="25">
        <f t="shared" si="268"/>
        <v>8.8699999999999992</v>
      </c>
      <c r="NK238" s="25">
        <f t="shared" si="268"/>
        <v>9.24</v>
      </c>
      <c r="NL238" s="25">
        <f t="shared" si="268"/>
        <v>8.4</v>
      </c>
      <c r="NM238" s="25">
        <f t="shared" si="268"/>
        <v>8.4</v>
      </c>
      <c r="NN238" s="25">
        <f t="shared" si="268"/>
        <v>8.65</v>
      </c>
      <c r="NO238" s="25">
        <f t="shared" si="268"/>
        <v>8.4</v>
      </c>
      <c r="NP238" s="25">
        <f t="shared" si="268"/>
        <v>8.4</v>
      </c>
      <c r="NQ238" s="25">
        <f t="shared" si="268"/>
        <v>8.4</v>
      </c>
      <c r="NR238" s="25">
        <f t="shared" si="268"/>
        <v>8.6199999999999992</v>
      </c>
      <c r="NS238" s="25">
        <f t="shared" si="268"/>
        <v>8.4</v>
      </c>
      <c r="NT238" s="25">
        <f t="shared" si="268"/>
        <v>9.26</v>
      </c>
      <c r="NU238" s="25">
        <f t="shared" si="268"/>
        <v>8.4</v>
      </c>
      <c r="NV238" s="25">
        <f t="shared" ref="NV238:QG238" si="269">+MAX($Q$63,NV171)</f>
        <v>9.58</v>
      </c>
      <c r="NW238" s="25">
        <f t="shared" si="269"/>
        <v>9.44</v>
      </c>
      <c r="NX238" s="25">
        <f t="shared" si="269"/>
        <v>8.4</v>
      </c>
      <c r="NY238" s="25">
        <f t="shared" si="269"/>
        <v>9.15</v>
      </c>
      <c r="NZ238" s="25">
        <f t="shared" si="269"/>
        <v>8.4</v>
      </c>
      <c r="OA238" s="25">
        <f t="shared" si="269"/>
        <v>10.11</v>
      </c>
      <c r="OB238" s="25">
        <f t="shared" si="269"/>
        <v>9.0299999999999994</v>
      </c>
      <c r="OC238" s="25">
        <f t="shared" si="269"/>
        <v>9.26</v>
      </c>
      <c r="OD238" s="25">
        <f t="shared" si="269"/>
        <v>10.48</v>
      </c>
      <c r="OE238" s="25">
        <f t="shared" si="269"/>
        <v>8.6300000000000008</v>
      </c>
      <c r="OF238" s="25">
        <f t="shared" si="269"/>
        <v>9.07</v>
      </c>
      <c r="OG238" s="25">
        <f t="shared" si="269"/>
        <v>9.1</v>
      </c>
      <c r="OH238" s="25">
        <f t="shared" si="269"/>
        <v>9.4600000000000009</v>
      </c>
      <c r="OI238" s="25">
        <f t="shared" si="269"/>
        <v>8.4</v>
      </c>
      <c r="OJ238" s="25">
        <f t="shared" si="269"/>
        <v>9.24</v>
      </c>
      <c r="OK238" s="25">
        <f t="shared" si="269"/>
        <v>9.67</v>
      </c>
      <c r="OL238" s="25">
        <f t="shared" si="269"/>
        <v>9.23</v>
      </c>
      <c r="OM238" s="25">
        <f t="shared" si="269"/>
        <v>9.77</v>
      </c>
      <c r="ON238" s="25">
        <f t="shared" si="269"/>
        <v>8.89</v>
      </c>
      <c r="OO238" s="25">
        <f t="shared" si="269"/>
        <v>8.4</v>
      </c>
      <c r="OP238" s="25">
        <f t="shared" si="269"/>
        <v>8.85</v>
      </c>
      <c r="OQ238" s="25">
        <f t="shared" si="269"/>
        <v>10.220000000000001</v>
      </c>
      <c r="OR238" s="25">
        <f t="shared" si="269"/>
        <v>8.4</v>
      </c>
      <c r="OS238" s="25">
        <f t="shared" si="269"/>
        <v>9.56</v>
      </c>
      <c r="OT238" s="25">
        <f t="shared" si="269"/>
        <v>8.4</v>
      </c>
      <c r="OU238" s="25">
        <f t="shared" si="269"/>
        <v>8.4</v>
      </c>
      <c r="OV238" s="25">
        <f t="shared" si="269"/>
        <v>9.41</v>
      </c>
      <c r="OW238" s="25">
        <f t="shared" si="269"/>
        <v>8.4</v>
      </c>
      <c r="OX238" s="25">
        <f t="shared" si="269"/>
        <v>8.86</v>
      </c>
      <c r="OY238" s="25">
        <f t="shared" si="269"/>
        <v>8.98</v>
      </c>
      <c r="OZ238" s="25">
        <f t="shared" si="269"/>
        <v>8.4</v>
      </c>
      <c r="PA238" s="25">
        <f t="shared" si="269"/>
        <v>8.4</v>
      </c>
      <c r="PB238" s="25">
        <f t="shared" si="269"/>
        <v>9.15</v>
      </c>
      <c r="PC238" s="25">
        <f t="shared" si="269"/>
        <v>9.9499999999999993</v>
      </c>
      <c r="PD238" s="25">
        <f t="shared" si="269"/>
        <v>9.41</v>
      </c>
      <c r="PE238" s="25">
        <f t="shared" si="269"/>
        <v>9.68</v>
      </c>
      <c r="PF238" s="25">
        <f t="shared" si="269"/>
        <v>8.65</v>
      </c>
      <c r="PG238" s="25">
        <f t="shared" si="269"/>
        <v>8.4</v>
      </c>
      <c r="PH238" s="25">
        <f t="shared" si="269"/>
        <v>8.48</v>
      </c>
      <c r="PI238" s="25">
        <f t="shared" si="269"/>
        <v>9.3800000000000008</v>
      </c>
      <c r="PJ238" s="25">
        <f t="shared" si="269"/>
        <v>9.31</v>
      </c>
      <c r="PK238" s="25">
        <f t="shared" si="269"/>
        <v>8.4</v>
      </c>
      <c r="PL238" s="25">
        <f t="shared" si="269"/>
        <v>8.5500000000000007</v>
      </c>
      <c r="PM238" s="25">
        <f t="shared" si="269"/>
        <v>8.6300000000000008</v>
      </c>
      <c r="PN238" s="25">
        <f t="shared" si="269"/>
        <v>9.2799999999999994</v>
      </c>
      <c r="PO238" s="25">
        <f t="shared" si="269"/>
        <v>8.4</v>
      </c>
      <c r="PP238" s="25">
        <f t="shared" si="269"/>
        <v>10.3</v>
      </c>
      <c r="PQ238" s="25">
        <f t="shared" si="269"/>
        <v>8.5299999999999994</v>
      </c>
      <c r="PR238" s="25">
        <f t="shared" si="269"/>
        <v>8.4</v>
      </c>
      <c r="PS238" s="25">
        <f t="shared" si="269"/>
        <v>8.4</v>
      </c>
      <c r="PT238" s="25">
        <f t="shared" si="269"/>
        <v>9.17</v>
      </c>
      <c r="PU238" s="25">
        <f t="shared" si="269"/>
        <v>10.82</v>
      </c>
      <c r="PV238" s="25">
        <f t="shared" si="269"/>
        <v>8.56</v>
      </c>
      <c r="PW238" s="25">
        <f t="shared" si="269"/>
        <v>9.24</v>
      </c>
      <c r="PX238" s="25">
        <f t="shared" si="269"/>
        <v>8.4</v>
      </c>
      <c r="PY238" s="25">
        <f t="shared" si="269"/>
        <v>8.4</v>
      </c>
      <c r="PZ238" s="25">
        <f t="shared" si="269"/>
        <v>8.4</v>
      </c>
      <c r="QA238" s="25">
        <f t="shared" si="269"/>
        <v>8.4</v>
      </c>
      <c r="QB238" s="25">
        <f t="shared" si="269"/>
        <v>8.4</v>
      </c>
      <c r="QC238" s="25">
        <f t="shared" si="269"/>
        <v>9.5299999999999994</v>
      </c>
      <c r="QD238" s="25">
        <f t="shared" si="269"/>
        <v>8.4</v>
      </c>
      <c r="QE238" s="25">
        <f t="shared" si="269"/>
        <v>9.33</v>
      </c>
      <c r="QF238" s="25">
        <f t="shared" si="269"/>
        <v>8.6999999999999993</v>
      </c>
      <c r="QG238" s="25">
        <f t="shared" si="269"/>
        <v>8.4</v>
      </c>
      <c r="QH238" s="25">
        <f t="shared" ref="QH238:SG238" si="270">+MAX($Q$63,QH171)</f>
        <v>8.4</v>
      </c>
      <c r="QI238" s="25">
        <f t="shared" si="270"/>
        <v>9.09</v>
      </c>
      <c r="QJ238" s="25">
        <f t="shared" si="270"/>
        <v>8.4</v>
      </c>
      <c r="QK238" s="25">
        <f t="shared" si="270"/>
        <v>8.4</v>
      </c>
      <c r="QL238" s="25">
        <f t="shared" si="270"/>
        <v>8.4</v>
      </c>
      <c r="QM238" s="25">
        <f t="shared" si="270"/>
        <v>8.73</v>
      </c>
      <c r="QN238" s="25">
        <f t="shared" si="270"/>
        <v>8.4</v>
      </c>
      <c r="QO238" s="25">
        <f t="shared" si="270"/>
        <v>9.18</v>
      </c>
      <c r="QP238" s="25">
        <f t="shared" si="270"/>
        <v>8.4</v>
      </c>
      <c r="QQ238" s="25">
        <f t="shared" si="270"/>
        <v>10.76</v>
      </c>
      <c r="QR238" s="25">
        <f t="shared" si="270"/>
        <v>8.89</v>
      </c>
      <c r="QS238" s="25">
        <f t="shared" si="270"/>
        <v>8.4</v>
      </c>
      <c r="QT238" s="25">
        <f t="shared" si="270"/>
        <v>8.4</v>
      </c>
      <c r="QU238" s="25">
        <f t="shared" si="270"/>
        <v>8.4</v>
      </c>
      <c r="QV238" s="25">
        <f t="shared" si="270"/>
        <v>8.4</v>
      </c>
      <c r="QW238" s="25">
        <f t="shared" si="270"/>
        <v>8.4</v>
      </c>
      <c r="QX238" s="25">
        <f t="shared" si="270"/>
        <v>8.4</v>
      </c>
      <c r="QY238" s="25">
        <f t="shared" si="270"/>
        <v>9.0399999999999991</v>
      </c>
      <c r="QZ238" s="25">
        <f t="shared" si="270"/>
        <v>8.66</v>
      </c>
      <c r="RA238" s="25">
        <f t="shared" si="270"/>
        <v>8.4</v>
      </c>
      <c r="RB238" s="25">
        <f t="shared" si="270"/>
        <v>9.5399999999999991</v>
      </c>
      <c r="RC238" s="25">
        <f t="shared" si="270"/>
        <v>8.59</v>
      </c>
      <c r="RD238" s="25">
        <f t="shared" si="270"/>
        <v>8.4</v>
      </c>
      <c r="RE238" s="25">
        <f t="shared" si="270"/>
        <v>8.4</v>
      </c>
      <c r="RF238" s="25">
        <f t="shared" si="270"/>
        <v>9.1199999999999992</v>
      </c>
      <c r="RG238" s="25">
        <f t="shared" si="270"/>
        <v>8.4</v>
      </c>
      <c r="RH238" s="25">
        <f t="shared" si="270"/>
        <v>8.4</v>
      </c>
      <c r="RI238" s="25">
        <f t="shared" si="270"/>
        <v>8.4</v>
      </c>
      <c r="RJ238" s="25">
        <f t="shared" si="270"/>
        <v>8.4</v>
      </c>
      <c r="RK238" s="25">
        <f t="shared" si="270"/>
        <v>9.35</v>
      </c>
      <c r="RL238" s="25">
        <f t="shared" si="270"/>
        <v>9.18</v>
      </c>
      <c r="RM238" s="25">
        <f t="shared" si="270"/>
        <v>8.4</v>
      </c>
      <c r="RN238" s="25">
        <f t="shared" si="270"/>
        <v>8.57</v>
      </c>
      <c r="RO238" s="25">
        <f t="shared" si="270"/>
        <v>8.4</v>
      </c>
      <c r="RP238" s="25">
        <f t="shared" si="270"/>
        <v>8.4</v>
      </c>
      <c r="RQ238" s="25">
        <f t="shared" si="270"/>
        <v>8.48</v>
      </c>
      <c r="RR238" s="25">
        <f t="shared" si="270"/>
        <v>9.36</v>
      </c>
      <c r="RS238" s="25">
        <f t="shared" si="270"/>
        <v>8.4</v>
      </c>
      <c r="RT238" s="25">
        <f t="shared" si="270"/>
        <v>9.25</v>
      </c>
      <c r="RU238" s="25">
        <f t="shared" si="270"/>
        <v>8.4</v>
      </c>
      <c r="RV238" s="25">
        <f t="shared" si="270"/>
        <v>8.4</v>
      </c>
      <c r="RW238" s="25">
        <f t="shared" si="270"/>
        <v>9.01</v>
      </c>
      <c r="RX238" s="25">
        <f t="shared" si="270"/>
        <v>8.4</v>
      </c>
      <c r="RY238" s="25">
        <f t="shared" si="270"/>
        <v>8.4</v>
      </c>
      <c r="RZ238" s="25">
        <f t="shared" si="270"/>
        <v>10.06</v>
      </c>
      <c r="SA238" s="25">
        <f t="shared" si="270"/>
        <v>9.23</v>
      </c>
      <c r="SB238" s="25">
        <f t="shared" si="270"/>
        <v>8.4</v>
      </c>
      <c r="SC238" s="25">
        <f t="shared" si="270"/>
        <v>8.42</v>
      </c>
      <c r="SD238" s="25">
        <f t="shared" si="270"/>
        <v>8.77</v>
      </c>
      <c r="SE238" s="25">
        <f t="shared" si="270"/>
        <v>8.4</v>
      </c>
      <c r="SF238" s="25">
        <f t="shared" si="270"/>
        <v>8.49</v>
      </c>
      <c r="SG238" s="25">
        <f t="shared" si="270"/>
        <v>8.4</v>
      </c>
    </row>
    <row r="239" spans="1:502">
      <c r="A239" t="s">
        <v>581</v>
      </c>
      <c r="B239">
        <f t="shared" ref="B239:BM239" si="271">+MAX(0.7*$Y$61,B172)</f>
        <v>50.3</v>
      </c>
      <c r="C239">
        <f t="shared" si="271"/>
        <v>48</v>
      </c>
      <c r="D239">
        <f t="shared" si="271"/>
        <v>55.2</v>
      </c>
      <c r="E239">
        <f t="shared" si="271"/>
        <v>47.3</v>
      </c>
      <c r="F239">
        <f t="shared" si="271"/>
        <v>48</v>
      </c>
      <c r="G239">
        <f t="shared" si="271"/>
        <v>54.6</v>
      </c>
      <c r="H239">
        <f t="shared" si="271"/>
        <v>48.3</v>
      </c>
      <c r="I239">
        <f t="shared" si="271"/>
        <v>50.7</v>
      </c>
      <c r="J239">
        <f t="shared" si="271"/>
        <v>52.7</v>
      </c>
      <c r="K239">
        <f t="shared" si="271"/>
        <v>53.4</v>
      </c>
      <c r="L239">
        <f t="shared" si="271"/>
        <v>42.2</v>
      </c>
      <c r="M239">
        <f t="shared" si="271"/>
        <v>43.8</v>
      </c>
      <c r="N239">
        <f t="shared" si="271"/>
        <v>53.4</v>
      </c>
      <c r="O239">
        <f t="shared" si="271"/>
        <v>51.4</v>
      </c>
      <c r="P239">
        <f t="shared" si="271"/>
        <v>48.7</v>
      </c>
      <c r="Q239">
        <f t="shared" si="271"/>
        <v>43.6</v>
      </c>
      <c r="R239">
        <f t="shared" si="271"/>
        <v>50.5</v>
      </c>
      <c r="S239">
        <f t="shared" si="271"/>
        <v>51</v>
      </c>
      <c r="T239">
        <f t="shared" si="271"/>
        <v>44.7</v>
      </c>
      <c r="U239">
        <f t="shared" si="271"/>
        <v>50.4</v>
      </c>
      <c r="V239">
        <f t="shared" si="271"/>
        <v>49.4</v>
      </c>
      <c r="W239">
        <f t="shared" si="271"/>
        <v>46.1</v>
      </c>
      <c r="X239">
        <f t="shared" si="271"/>
        <v>39.9</v>
      </c>
      <c r="Y239">
        <f t="shared" si="271"/>
        <v>54.5</v>
      </c>
      <c r="Z239">
        <f t="shared" si="271"/>
        <v>56.1</v>
      </c>
      <c r="AA239">
        <f t="shared" si="271"/>
        <v>47.8</v>
      </c>
      <c r="AB239">
        <f t="shared" si="271"/>
        <v>48.5</v>
      </c>
      <c r="AC239">
        <f t="shared" si="271"/>
        <v>48.5</v>
      </c>
      <c r="AD239">
        <f t="shared" si="271"/>
        <v>49.8</v>
      </c>
      <c r="AE239">
        <f t="shared" si="271"/>
        <v>51.9</v>
      </c>
      <c r="AF239">
        <f t="shared" si="271"/>
        <v>47.1</v>
      </c>
      <c r="AG239">
        <f t="shared" si="271"/>
        <v>47.5</v>
      </c>
      <c r="AH239">
        <f t="shared" si="271"/>
        <v>55.3</v>
      </c>
      <c r="AI239">
        <f t="shared" si="271"/>
        <v>51.9</v>
      </c>
      <c r="AJ239">
        <f t="shared" si="271"/>
        <v>47.2</v>
      </c>
      <c r="AK239">
        <f t="shared" si="271"/>
        <v>44.4</v>
      </c>
      <c r="AL239">
        <f t="shared" si="271"/>
        <v>54.3</v>
      </c>
      <c r="AM239">
        <f t="shared" si="271"/>
        <v>56.9</v>
      </c>
      <c r="AN239">
        <f t="shared" si="271"/>
        <v>48.2</v>
      </c>
      <c r="AO239">
        <f t="shared" si="271"/>
        <v>57.2</v>
      </c>
      <c r="AP239">
        <f t="shared" si="271"/>
        <v>50</v>
      </c>
      <c r="AQ239">
        <f t="shared" si="271"/>
        <v>51.4</v>
      </c>
      <c r="AR239">
        <f t="shared" si="271"/>
        <v>48.1</v>
      </c>
      <c r="AS239">
        <f t="shared" si="271"/>
        <v>48.7</v>
      </c>
      <c r="AT239">
        <f t="shared" si="271"/>
        <v>47.9</v>
      </c>
      <c r="AU239">
        <f t="shared" si="271"/>
        <v>49.2</v>
      </c>
      <c r="AV239">
        <f t="shared" si="271"/>
        <v>51.1</v>
      </c>
      <c r="AW239">
        <f t="shared" si="271"/>
        <v>52.9</v>
      </c>
      <c r="AX239">
        <f t="shared" si="271"/>
        <v>47.3</v>
      </c>
      <c r="AY239">
        <f t="shared" si="271"/>
        <v>55.6</v>
      </c>
      <c r="AZ239">
        <f t="shared" si="271"/>
        <v>51.1</v>
      </c>
      <c r="BA239">
        <f t="shared" si="271"/>
        <v>52.5</v>
      </c>
      <c r="BB239">
        <f t="shared" si="271"/>
        <v>50.5</v>
      </c>
      <c r="BC239">
        <f t="shared" si="271"/>
        <v>49.5</v>
      </c>
      <c r="BD239">
        <f t="shared" si="271"/>
        <v>50.4</v>
      </c>
      <c r="BE239">
        <f t="shared" si="271"/>
        <v>42</v>
      </c>
      <c r="BF239">
        <f t="shared" si="271"/>
        <v>48.1</v>
      </c>
      <c r="BG239">
        <f t="shared" si="271"/>
        <v>42.5</v>
      </c>
      <c r="BH239">
        <f t="shared" si="271"/>
        <v>53.7</v>
      </c>
      <c r="BI239">
        <f t="shared" si="271"/>
        <v>43</v>
      </c>
      <c r="BJ239">
        <f t="shared" si="271"/>
        <v>47.3</v>
      </c>
      <c r="BK239">
        <f t="shared" si="271"/>
        <v>53.1</v>
      </c>
      <c r="BL239">
        <f t="shared" si="271"/>
        <v>49</v>
      </c>
      <c r="BM239">
        <f t="shared" si="271"/>
        <v>49.1</v>
      </c>
      <c r="BN239">
        <f t="shared" ref="BN239:DY239" si="272">+MAX(0.7*$Y$61,BN172)</f>
        <v>43.6</v>
      </c>
      <c r="BO239">
        <f t="shared" si="272"/>
        <v>49.2</v>
      </c>
      <c r="BP239">
        <f t="shared" si="272"/>
        <v>48.9</v>
      </c>
      <c r="BQ239">
        <f t="shared" si="272"/>
        <v>46.3</v>
      </c>
      <c r="BR239">
        <f t="shared" si="272"/>
        <v>52.6</v>
      </c>
      <c r="BS239">
        <f t="shared" si="272"/>
        <v>44.8</v>
      </c>
      <c r="BT239">
        <f t="shared" si="272"/>
        <v>52.1</v>
      </c>
      <c r="BU239">
        <f t="shared" si="272"/>
        <v>51.8</v>
      </c>
      <c r="BV239">
        <f t="shared" si="272"/>
        <v>48.5</v>
      </c>
      <c r="BW239">
        <f t="shared" si="272"/>
        <v>56.1</v>
      </c>
      <c r="BX239">
        <f t="shared" si="272"/>
        <v>45.4</v>
      </c>
      <c r="BY239">
        <f t="shared" si="272"/>
        <v>45.8</v>
      </c>
      <c r="BZ239">
        <f t="shared" si="272"/>
        <v>53.8</v>
      </c>
      <c r="CA239">
        <f t="shared" si="272"/>
        <v>54.7</v>
      </c>
      <c r="CB239">
        <f t="shared" si="272"/>
        <v>50.9</v>
      </c>
      <c r="CC239">
        <f t="shared" si="272"/>
        <v>49.8</v>
      </c>
      <c r="CD239">
        <f t="shared" si="272"/>
        <v>46.6</v>
      </c>
      <c r="CE239">
        <f t="shared" si="272"/>
        <v>47.9</v>
      </c>
      <c r="CF239">
        <f t="shared" si="272"/>
        <v>50.5</v>
      </c>
      <c r="CG239">
        <f t="shared" si="272"/>
        <v>48.3</v>
      </c>
      <c r="CH239">
        <f t="shared" si="272"/>
        <v>60</v>
      </c>
      <c r="CI239">
        <f t="shared" si="272"/>
        <v>51.4</v>
      </c>
      <c r="CJ239">
        <f t="shared" si="272"/>
        <v>52.3</v>
      </c>
      <c r="CK239">
        <f t="shared" si="272"/>
        <v>51.1</v>
      </c>
      <c r="CL239">
        <f t="shared" si="272"/>
        <v>47.7</v>
      </c>
      <c r="CM239">
        <f t="shared" si="272"/>
        <v>48.6</v>
      </c>
      <c r="CN239">
        <f t="shared" si="272"/>
        <v>49.3</v>
      </c>
      <c r="CO239">
        <f t="shared" si="272"/>
        <v>53.7</v>
      </c>
      <c r="CP239">
        <f t="shared" si="272"/>
        <v>48</v>
      </c>
      <c r="CQ239">
        <f t="shared" si="272"/>
        <v>54.1</v>
      </c>
      <c r="CR239">
        <f t="shared" si="272"/>
        <v>47.9</v>
      </c>
      <c r="CS239">
        <f t="shared" si="272"/>
        <v>47.4</v>
      </c>
      <c r="CT239">
        <f t="shared" si="272"/>
        <v>52.5</v>
      </c>
      <c r="CU239">
        <f t="shared" si="272"/>
        <v>53.2</v>
      </c>
      <c r="CV239">
        <f t="shared" si="272"/>
        <v>47.8</v>
      </c>
      <c r="CW239">
        <f t="shared" si="272"/>
        <v>50.8</v>
      </c>
      <c r="CX239">
        <f t="shared" si="272"/>
        <v>45.9</v>
      </c>
      <c r="CY239">
        <f t="shared" si="272"/>
        <v>56.6</v>
      </c>
      <c r="CZ239">
        <f t="shared" si="272"/>
        <v>50</v>
      </c>
      <c r="DA239">
        <f t="shared" si="272"/>
        <v>47.3</v>
      </c>
      <c r="DB239">
        <f t="shared" si="272"/>
        <v>50.5</v>
      </c>
      <c r="DC239">
        <f t="shared" si="272"/>
        <v>47.5</v>
      </c>
      <c r="DD239">
        <f t="shared" si="272"/>
        <v>50.7</v>
      </c>
      <c r="DE239">
        <f t="shared" si="272"/>
        <v>46</v>
      </c>
      <c r="DF239">
        <f t="shared" si="272"/>
        <v>52.9</v>
      </c>
      <c r="DG239">
        <f t="shared" si="272"/>
        <v>45.7</v>
      </c>
      <c r="DH239">
        <f t="shared" si="272"/>
        <v>48</v>
      </c>
      <c r="DI239">
        <f t="shared" si="272"/>
        <v>50.9</v>
      </c>
      <c r="DJ239">
        <f t="shared" si="272"/>
        <v>49.7</v>
      </c>
      <c r="DK239">
        <f t="shared" si="272"/>
        <v>51.8</v>
      </c>
      <c r="DL239">
        <f t="shared" si="272"/>
        <v>44</v>
      </c>
      <c r="DM239">
        <f t="shared" si="272"/>
        <v>48.8</v>
      </c>
      <c r="DN239">
        <f t="shared" si="272"/>
        <v>45</v>
      </c>
      <c r="DO239">
        <f t="shared" si="272"/>
        <v>48.7</v>
      </c>
      <c r="DP239">
        <f t="shared" si="272"/>
        <v>45.5</v>
      </c>
      <c r="DQ239">
        <f t="shared" si="272"/>
        <v>53.9</v>
      </c>
      <c r="DR239">
        <f t="shared" si="272"/>
        <v>55.8</v>
      </c>
      <c r="DS239">
        <f t="shared" si="272"/>
        <v>43.4</v>
      </c>
      <c r="DT239">
        <f t="shared" si="272"/>
        <v>46.5</v>
      </c>
      <c r="DU239">
        <f t="shared" si="272"/>
        <v>51.9</v>
      </c>
      <c r="DV239">
        <f t="shared" si="272"/>
        <v>42.5</v>
      </c>
      <c r="DW239">
        <f t="shared" si="272"/>
        <v>48.9</v>
      </c>
      <c r="DX239">
        <f t="shared" si="272"/>
        <v>47.2</v>
      </c>
      <c r="DY239">
        <f t="shared" si="272"/>
        <v>58.9</v>
      </c>
      <c r="DZ239">
        <f t="shared" ref="DZ239:GK239" si="273">+MAX(0.7*$Y$61,DZ172)</f>
        <v>49</v>
      </c>
      <c r="EA239">
        <f t="shared" si="273"/>
        <v>51.5</v>
      </c>
      <c r="EB239">
        <f t="shared" si="273"/>
        <v>49.6</v>
      </c>
      <c r="EC239">
        <f t="shared" si="273"/>
        <v>53.5</v>
      </c>
      <c r="ED239">
        <f t="shared" si="273"/>
        <v>45.6</v>
      </c>
      <c r="EE239">
        <f t="shared" si="273"/>
        <v>45.2</v>
      </c>
      <c r="EF239">
        <f t="shared" si="273"/>
        <v>52.5</v>
      </c>
      <c r="EG239">
        <f t="shared" si="273"/>
        <v>41.6</v>
      </c>
      <c r="EH239">
        <f t="shared" si="273"/>
        <v>51.8</v>
      </c>
      <c r="EI239">
        <f t="shared" si="273"/>
        <v>49.8</v>
      </c>
      <c r="EJ239">
        <f t="shared" si="273"/>
        <v>56.8</v>
      </c>
      <c r="EK239">
        <f t="shared" si="273"/>
        <v>45.3</v>
      </c>
      <c r="EL239">
        <f t="shared" si="273"/>
        <v>46.8</v>
      </c>
      <c r="EM239">
        <f t="shared" si="273"/>
        <v>52.7</v>
      </c>
      <c r="EN239">
        <f t="shared" si="273"/>
        <v>55.6</v>
      </c>
      <c r="EO239">
        <f t="shared" si="273"/>
        <v>51.3</v>
      </c>
      <c r="EP239">
        <f t="shared" si="273"/>
        <v>51.7</v>
      </c>
      <c r="EQ239">
        <f t="shared" si="273"/>
        <v>49.2</v>
      </c>
      <c r="ER239">
        <f t="shared" si="273"/>
        <v>53</v>
      </c>
      <c r="ES239">
        <f t="shared" si="273"/>
        <v>53.2</v>
      </c>
      <c r="ET239">
        <f t="shared" si="273"/>
        <v>49.3</v>
      </c>
      <c r="EU239">
        <f t="shared" si="273"/>
        <v>51.5</v>
      </c>
      <c r="EV239">
        <f t="shared" si="273"/>
        <v>47.3</v>
      </c>
      <c r="EW239">
        <f t="shared" si="273"/>
        <v>49.5</v>
      </c>
      <c r="EX239">
        <f t="shared" si="273"/>
        <v>51</v>
      </c>
      <c r="EY239">
        <f t="shared" si="273"/>
        <v>44.7</v>
      </c>
      <c r="EZ239">
        <f t="shared" si="273"/>
        <v>42.8</v>
      </c>
      <c r="FA239">
        <f t="shared" si="273"/>
        <v>52.5</v>
      </c>
      <c r="FB239">
        <f t="shared" si="273"/>
        <v>49.1</v>
      </c>
      <c r="FC239">
        <f t="shared" si="273"/>
        <v>49.3</v>
      </c>
      <c r="FD239">
        <f t="shared" si="273"/>
        <v>49.7</v>
      </c>
      <c r="FE239">
        <f t="shared" si="273"/>
        <v>48.7</v>
      </c>
      <c r="FF239">
        <f t="shared" si="273"/>
        <v>52.3</v>
      </c>
      <c r="FG239">
        <f t="shared" si="273"/>
        <v>42.4</v>
      </c>
      <c r="FH239">
        <f t="shared" si="273"/>
        <v>56</v>
      </c>
      <c r="FI239">
        <f t="shared" si="273"/>
        <v>51.8</v>
      </c>
      <c r="FJ239">
        <f t="shared" si="273"/>
        <v>50.3</v>
      </c>
      <c r="FK239">
        <f t="shared" si="273"/>
        <v>52.7</v>
      </c>
      <c r="FL239">
        <f t="shared" si="273"/>
        <v>52.9</v>
      </c>
      <c r="FM239">
        <f t="shared" si="273"/>
        <v>48.2</v>
      </c>
      <c r="FN239">
        <f t="shared" si="273"/>
        <v>44.9</v>
      </c>
      <c r="FO239">
        <f t="shared" si="273"/>
        <v>51.9</v>
      </c>
      <c r="FP239">
        <f t="shared" si="273"/>
        <v>53.8</v>
      </c>
      <c r="FQ239">
        <f t="shared" si="273"/>
        <v>52.1</v>
      </c>
      <c r="FR239">
        <f t="shared" si="273"/>
        <v>47.6</v>
      </c>
      <c r="FS239">
        <f t="shared" si="273"/>
        <v>50.8</v>
      </c>
      <c r="FT239">
        <f t="shared" si="273"/>
        <v>43.9</v>
      </c>
      <c r="FU239">
        <f t="shared" si="273"/>
        <v>47.6</v>
      </c>
      <c r="FV239">
        <f t="shared" si="273"/>
        <v>50.1</v>
      </c>
      <c r="FW239">
        <f t="shared" si="273"/>
        <v>47.8</v>
      </c>
      <c r="FX239">
        <f t="shared" si="273"/>
        <v>49.3</v>
      </c>
      <c r="FY239">
        <f t="shared" si="273"/>
        <v>52.6</v>
      </c>
      <c r="FZ239">
        <f t="shared" si="273"/>
        <v>51.8</v>
      </c>
      <c r="GA239">
        <f t="shared" si="273"/>
        <v>46.2</v>
      </c>
      <c r="GB239">
        <f t="shared" si="273"/>
        <v>45.9</v>
      </c>
      <c r="GC239">
        <f t="shared" si="273"/>
        <v>49.2</v>
      </c>
      <c r="GD239">
        <f t="shared" si="273"/>
        <v>47</v>
      </c>
      <c r="GE239">
        <f t="shared" si="273"/>
        <v>51.3</v>
      </c>
      <c r="GF239">
        <f t="shared" si="273"/>
        <v>49.3</v>
      </c>
      <c r="GG239">
        <f t="shared" si="273"/>
        <v>55</v>
      </c>
      <c r="GH239">
        <f t="shared" si="273"/>
        <v>49.9</v>
      </c>
      <c r="GI239">
        <f t="shared" si="273"/>
        <v>45.5</v>
      </c>
      <c r="GJ239">
        <f t="shared" si="273"/>
        <v>49.9</v>
      </c>
      <c r="GK239">
        <f t="shared" si="273"/>
        <v>44.9</v>
      </c>
      <c r="GL239">
        <f t="shared" ref="GL239:IW239" si="274">+MAX(0.7*$Y$61,GL172)</f>
        <v>51.1</v>
      </c>
      <c r="GM239">
        <f t="shared" si="274"/>
        <v>54.4</v>
      </c>
      <c r="GN239">
        <f t="shared" si="274"/>
        <v>51.2</v>
      </c>
      <c r="GO239">
        <f t="shared" si="274"/>
        <v>53.1</v>
      </c>
      <c r="GP239">
        <f t="shared" si="274"/>
        <v>50.1</v>
      </c>
      <c r="GQ239">
        <f t="shared" si="274"/>
        <v>44.9</v>
      </c>
      <c r="GR239">
        <f t="shared" si="274"/>
        <v>43.4</v>
      </c>
      <c r="GS239">
        <f t="shared" si="274"/>
        <v>55.5</v>
      </c>
      <c r="GT239">
        <f t="shared" si="274"/>
        <v>45.8</v>
      </c>
      <c r="GU239">
        <f t="shared" si="274"/>
        <v>51.3</v>
      </c>
      <c r="GV239">
        <f t="shared" si="274"/>
        <v>51.3</v>
      </c>
      <c r="GW239">
        <f t="shared" si="274"/>
        <v>52.3</v>
      </c>
      <c r="GX239">
        <f t="shared" si="274"/>
        <v>55.9</v>
      </c>
      <c r="GY239">
        <f t="shared" si="274"/>
        <v>44.4</v>
      </c>
      <c r="GZ239">
        <f t="shared" si="274"/>
        <v>46.2</v>
      </c>
      <c r="HA239">
        <f t="shared" si="274"/>
        <v>45.7</v>
      </c>
      <c r="HB239">
        <f t="shared" si="274"/>
        <v>47.8</v>
      </c>
      <c r="HC239">
        <f t="shared" si="274"/>
        <v>54.5</v>
      </c>
      <c r="HD239">
        <f t="shared" si="274"/>
        <v>44.6</v>
      </c>
      <c r="HE239">
        <f t="shared" si="274"/>
        <v>43.9</v>
      </c>
      <c r="HF239">
        <f t="shared" si="274"/>
        <v>42.7</v>
      </c>
      <c r="HG239">
        <f t="shared" si="274"/>
        <v>48.4</v>
      </c>
      <c r="HH239">
        <f t="shared" si="274"/>
        <v>52</v>
      </c>
      <c r="HI239">
        <f t="shared" si="274"/>
        <v>53.7</v>
      </c>
      <c r="HJ239">
        <f t="shared" si="274"/>
        <v>55</v>
      </c>
      <c r="HK239">
        <f t="shared" si="274"/>
        <v>49.6</v>
      </c>
      <c r="HL239">
        <f t="shared" si="274"/>
        <v>52.1</v>
      </c>
      <c r="HM239">
        <f t="shared" si="274"/>
        <v>48.4</v>
      </c>
      <c r="HN239">
        <f t="shared" si="274"/>
        <v>49.9</v>
      </c>
      <c r="HO239">
        <f t="shared" si="274"/>
        <v>46.5</v>
      </c>
      <c r="HP239">
        <f t="shared" si="274"/>
        <v>45.7</v>
      </c>
      <c r="HQ239">
        <f t="shared" si="274"/>
        <v>50.8</v>
      </c>
      <c r="HR239">
        <f t="shared" si="274"/>
        <v>50.4</v>
      </c>
      <c r="HS239">
        <f t="shared" si="274"/>
        <v>55.6</v>
      </c>
      <c r="HT239">
        <f t="shared" si="274"/>
        <v>44.6</v>
      </c>
      <c r="HU239">
        <f t="shared" si="274"/>
        <v>47.3</v>
      </c>
      <c r="HV239">
        <f t="shared" si="274"/>
        <v>51.6</v>
      </c>
      <c r="HW239">
        <f t="shared" si="274"/>
        <v>52.9</v>
      </c>
      <c r="HX239">
        <f t="shared" si="274"/>
        <v>40.200000000000003</v>
      </c>
      <c r="HY239">
        <f t="shared" si="274"/>
        <v>46.5</v>
      </c>
      <c r="HZ239">
        <f t="shared" si="274"/>
        <v>53.1</v>
      </c>
      <c r="IA239">
        <f t="shared" si="274"/>
        <v>50.5</v>
      </c>
      <c r="IB239">
        <f t="shared" si="274"/>
        <v>48.3</v>
      </c>
      <c r="IC239">
        <f t="shared" si="274"/>
        <v>46.7</v>
      </c>
      <c r="ID239">
        <f t="shared" si="274"/>
        <v>46.2</v>
      </c>
      <c r="IE239">
        <f t="shared" si="274"/>
        <v>45.5</v>
      </c>
      <c r="IF239">
        <f t="shared" si="274"/>
        <v>45.6</v>
      </c>
      <c r="IG239">
        <f t="shared" si="274"/>
        <v>52.6</v>
      </c>
      <c r="IH239">
        <f t="shared" si="274"/>
        <v>51.6</v>
      </c>
      <c r="II239">
        <f t="shared" si="274"/>
        <v>50.2</v>
      </c>
      <c r="IJ239">
        <f t="shared" si="274"/>
        <v>49.5</v>
      </c>
      <c r="IK239">
        <f t="shared" si="274"/>
        <v>54.8</v>
      </c>
      <c r="IL239">
        <f t="shared" si="274"/>
        <v>51.5</v>
      </c>
      <c r="IM239">
        <f t="shared" si="274"/>
        <v>48.4</v>
      </c>
      <c r="IN239">
        <f t="shared" si="274"/>
        <v>46.7</v>
      </c>
      <c r="IO239">
        <f t="shared" si="274"/>
        <v>51.2</v>
      </c>
      <c r="IP239">
        <f t="shared" si="274"/>
        <v>48.6</v>
      </c>
      <c r="IQ239">
        <f t="shared" si="274"/>
        <v>49.6</v>
      </c>
      <c r="IR239">
        <f t="shared" si="274"/>
        <v>50.9</v>
      </c>
      <c r="IS239">
        <f t="shared" si="274"/>
        <v>52.4</v>
      </c>
      <c r="IT239">
        <f t="shared" si="274"/>
        <v>53.7</v>
      </c>
      <c r="IU239">
        <f t="shared" si="274"/>
        <v>46.4</v>
      </c>
      <c r="IV239">
        <f t="shared" si="274"/>
        <v>45</v>
      </c>
      <c r="IW239">
        <f t="shared" si="274"/>
        <v>51.6</v>
      </c>
      <c r="IX239">
        <f t="shared" ref="IX239:LI239" si="275">+MAX(0.7*$Y$61,IX172)</f>
        <v>50.9</v>
      </c>
      <c r="IY239">
        <f t="shared" si="275"/>
        <v>56.1</v>
      </c>
      <c r="IZ239">
        <f t="shared" si="275"/>
        <v>47.3</v>
      </c>
      <c r="JA239">
        <f t="shared" si="275"/>
        <v>49.1</v>
      </c>
      <c r="JB239">
        <f t="shared" si="275"/>
        <v>52.4</v>
      </c>
      <c r="JC239">
        <f t="shared" si="275"/>
        <v>50.1</v>
      </c>
      <c r="JD239">
        <f t="shared" si="275"/>
        <v>49</v>
      </c>
      <c r="JE239">
        <f t="shared" si="275"/>
        <v>50.7</v>
      </c>
      <c r="JF239">
        <f t="shared" si="275"/>
        <v>50.5</v>
      </c>
      <c r="JG239">
        <f t="shared" si="275"/>
        <v>56.4</v>
      </c>
      <c r="JH239">
        <f t="shared" si="275"/>
        <v>50.1</v>
      </c>
      <c r="JI239">
        <f t="shared" si="275"/>
        <v>49.4</v>
      </c>
      <c r="JJ239">
        <f t="shared" si="275"/>
        <v>51.2</v>
      </c>
      <c r="JK239">
        <f t="shared" si="275"/>
        <v>52.7</v>
      </c>
      <c r="JL239">
        <f t="shared" si="275"/>
        <v>50.9</v>
      </c>
      <c r="JM239">
        <f t="shared" si="275"/>
        <v>55.4</v>
      </c>
      <c r="JN239">
        <f t="shared" si="275"/>
        <v>53</v>
      </c>
      <c r="JO239">
        <f t="shared" si="275"/>
        <v>51.7</v>
      </c>
      <c r="JP239">
        <f t="shared" si="275"/>
        <v>45.6</v>
      </c>
      <c r="JQ239">
        <f t="shared" si="275"/>
        <v>46.9</v>
      </c>
      <c r="JR239">
        <f t="shared" si="275"/>
        <v>54.3</v>
      </c>
      <c r="JS239">
        <f t="shared" si="275"/>
        <v>49.6</v>
      </c>
      <c r="JT239">
        <f t="shared" si="275"/>
        <v>53.7</v>
      </c>
      <c r="JU239">
        <f t="shared" si="275"/>
        <v>45.3</v>
      </c>
      <c r="JV239">
        <f t="shared" si="275"/>
        <v>51.9</v>
      </c>
      <c r="JW239">
        <f t="shared" si="275"/>
        <v>50.5</v>
      </c>
      <c r="JX239">
        <f t="shared" si="275"/>
        <v>51.7</v>
      </c>
      <c r="JY239">
        <f t="shared" si="275"/>
        <v>50.8</v>
      </c>
      <c r="JZ239">
        <f t="shared" si="275"/>
        <v>50.9</v>
      </c>
      <c r="KA239">
        <f t="shared" si="275"/>
        <v>48.4</v>
      </c>
      <c r="KB239">
        <f t="shared" si="275"/>
        <v>47.1</v>
      </c>
      <c r="KC239">
        <f t="shared" si="275"/>
        <v>45.1</v>
      </c>
      <c r="KD239">
        <f t="shared" si="275"/>
        <v>53.9</v>
      </c>
      <c r="KE239">
        <f t="shared" si="275"/>
        <v>41.7</v>
      </c>
      <c r="KF239">
        <f t="shared" si="275"/>
        <v>43.6</v>
      </c>
      <c r="KG239">
        <f t="shared" si="275"/>
        <v>51.2</v>
      </c>
      <c r="KH239">
        <f t="shared" si="275"/>
        <v>50.2</v>
      </c>
      <c r="KI239">
        <f t="shared" si="275"/>
        <v>51.9</v>
      </c>
      <c r="KJ239">
        <f t="shared" si="275"/>
        <v>48</v>
      </c>
      <c r="KK239">
        <f t="shared" si="275"/>
        <v>53.7</v>
      </c>
      <c r="KL239">
        <f t="shared" si="275"/>
        <v>45</v>
      </c>
      <c r="KM239">
        <f t="shared" si="275"/>
        <v>51.8</v>
      </c>
      <c r="KN239">
        <f t="shared" si="275"/>
        <v>51.2</v>
      </c>
      <c r="KO239">
        <f t="shared" si="275"/>
        <v>53.5</v>
      </c>
      <c r="KP239">
        <f t="shared" si="275"/>
        <v>47.5</v>
      </c>
      <c r="KQ239">
        <f t="shared" si="275"/>
        <v>52.6</v>
      </c>
      <c r="KR239">
        <f t="shared" si="275"/>
        <v>44.9</v>
      </c>
      <c r="KS239">
        <f t="shared" si="275"/>
        <v>48.5</v>
      </c>
      <c r="KT239">
        <f t="shared" si="275"/>
        <v>43.6</v>
      </c>
      <c r="KU239">
        <f t="shared" si="275"/>
        <v>53.8</v>
      </c>
      <c r="KV239">
        <f t="shared" si="275"/>
        <v>44.6</v>
      </c>
      <c r="KW239">
        <f t="shared" si="275"/>
        <v>48.9</v>
      </c>
      <c r="KX239">
        <f t="shared" si="275"/>
        <v>50.5</v>
      </c>
      <c r="KY239">
        <f t="shared" si="275"/>
        <v>45</v>
      </c>
      <c r="KZ239">
        <f t="shared" si="275"/>
        <v>46.4</v>
      </c>
      <c r="LA239">
        <f t="shared" si="275"/>
        <v>43.5</v>
      </c>
      <c r="LB239">
        <f t="shared" si="275"/>
        <v>48.8</v>
      </c>
      <c r="LC239">
        <f t="shared" si="275"/>
        <v>48.5</v>
      </c>
      <c r="LD239">
        <f t="shared" si="275"/>
        <v>44.5</v>
      </c>
      <c r="LE239">
        <f t="shared" si="275"/>
        <v>54.4</v>
      </c>
      <c r="LF239">
        <f t="shared" si="275"/>
        <v>48.6</v>
      </c>
      <c r="LG239">
        <f t="shared" si="275"/>
        <v>55.5</v>
      </c>
      <c r="LH239">
        <f t="shared" si="275"/>
        <v>42.7</v>
      </c>
      <c r="LI239">
        <f t="shared" si="275"/>
        <v>48.7</v>
      </c>
      <c r="LJ239">
        <f t="shared" ref="LJ239:NU239" si="276">+MAX(0.7*$Y$61,LJ172)</f>
        <v>45.4</v>
      </c>
      <c r="LK239">
        <f t="shared" si="276"/>
        <v>49.1</v>
      </c>
      <c r="LL239">
        <f t="shared" si="276"/>
        <v>53.4</v>
      </c>
      <c r="LM239">
        <f t="shared" si="276"/>
        <v>50.3</v>
      </c>
      <c r="LN239">
        <f t="shared" si="276"/>
        <v>47.8</v>
      </c>
      <c r="LO239">
        <f t="shared" si="276"/>
        <v>50</v>
      </c>
      <c r="LP239">
        <f t="shared" si="276"/>
        <v>51.1</v>
      </c>
      <c r="LQ239">
        <f t="shared" si="276"/>
        <v>49.7</v>
      </c>
      <c r="LR239">
        <f t="shared" si="276"/>
        <v>50.4</v>
      </c>
      <c r="LS239">
        <f t="shared" si="276"/>
        <v>50.1</v>
      </c>
      <c r="LT239">
        <f t="shared" si="276"/>
        <v>50.8</v>
      </c>
      <c r="LU239">
        <f t="shared" si="276"/>
        <v>42.9</v>
      </c>
      <c r="LV239">
        <f t="shared" si="276"/>
        <v>50</v>
      </c>
      <c r="LW239">
        <f t="shared" si="276"/>
        <v>50.5</v>
      </c>
      <c r="LX239">
        <f t="shared" si="276"/>
        <v>48.5</v>
      </c>
      <c r="LY239">
        <f t="shared" si="276"/>
        <v>51.8</v>
      </c>
      <c r="LZ239">
        <f t="shared" si="276"/>
        <v>48.6</v>
      </c>
      <c r="MA239">
        <f t="shared" si="276"/>
        <v>48.1</v>
      </c>
      <c r="MB239">
        <f t="shared" si="276"/>
        <v>46.6</v>
      </c>
      <c r="MC239">
        <f t="shared" si="276"/>
        <v>48.8</v>
      </c>
      <c r="MD239">
        <f t="shared" si="276"/>
        <v>54.4</v>
      </c>
      <c r="ME239">
        <f t="shared" si="276"/>
        <v>45.8</v>
      </c>
      <c r="MF239">
        <f t="shared" si="276"/>
        <v>52.2</v>
      </c>
      <c r="MG239">
        <f t="shared" si="276"/>
        <v>52.3</v>
      </c>
      <c r="MH239">
        <f t="shared" si="276"/>
        <v>46.7</v>
      </c>
      <c r="MI239">
        <f t="shared" si="276"/>
        <v>50.3</v>
      </c>
      <c r="MJ239">
        <f t="shared" si="276"/>
        <v>49.8</v>
      </c>
      <c r="MK239">
        <f t="shared" si="276"/>
        <v>55.5</v>
      </c>
      <c r="ML239">
        <f t="shared" si="276"/>
        <v>50.7</v>
      </c>
      <c r="MM239">
        <f t="shared" si="276"/>
        <v>51.8</v>
      </c>
      <c r="MN239">
        <f t="shared" si="276"/>
        <v>49.3</v>
      </c>
      <c r="MO239">
        <f t="shared" si="276"/>
        <v>49.4</v>
      </c>
      <c r="MP239">
        <f t="shared" si="276"/>
        <v>48.1</v>
      </c>
      <c r="MQ239">
        <f t="shared" si="276"/>
        <v>54.7</v>
      </c>
      <c r="MR239">
        <f t="shared" si="276"/>
        <v>51.7</v>
      </c>
      <c r="MS239">
        <f t="shared" si="276"/>
        <v>45.5</v>
      </c>
      <c r="MT239">
        <f t="shared" si="276"/>
        <v>50.6</v>
      </c>
      <c r="MU239">
        <f t="shared" si="276"/>
        <v>44.5</v>
      </c>
      <c r="MV239">
        <f t="shared" si="276"/>
        <v>51.4</v>
      </c>
      <c r="MW239">
        <f t="shared" si="276"/>
        <v>47.2</v>
      </c>
      <c r="MX239">
        <f t="shared" si="276"/>
        <v>49.5</v>
      </c>
      <c r="MY239">
        <f t="shared" si="276"/>
        <v>48.2</v>
      </c>
      <c r="MZ239">
        <f t="shared" si="276"/>
        <v>45</v>
      </c>
      <c r="NA239">
        <f t="shared" si="276"/>
        <v>44.9</v>
      </c>
      <c r="NB239">
        <f t="shared" si="276"/>
        <v>55.5</v>
      </c>
      <c r="NC239">
        <f t="shared" si="276"/>
        <v>49.8</v>
      </c>
      <c r="ND239">
        <f t="shared" si="276"/>
        <v>43.6</v>
      </c>
      <c r="NE239">
        <f t="shared" si="276"/>
        <v>53.3</v>
      </c>
      <c r="NF239">
        <f t="shared" si="276"/>
        <v>44.8</v>
      </c>
      <c r="NG239">
        <f t="shared" si="276"/>
        <v>47.7</v>
      </c>
      <c r="NH239">
        <f t="shared" si="276"/>
        <v>52.2</v>
      </c>
      <c r="NI239">
        <f t="shared" si="276"/>
        <v>49.6</v>
      </c>
      <c r="NJ239">
        <f t="shared" si="276"/>
        <v>51.4</v>
      </c>
      <c r="NK239">
        <f t="shared" si="276"/>
        <v>50.7</v>
      </c>
      <c r="NL239">
        <f t="shared" si="276"/>
        <v>48.4</v>
      </c>
      <c r="NM239">
        <f t="shared" si="276"/>
        <v>47.6</v>
      </c>
      <c r="NN239">
        <f t="shared" si="276"/>
        <v>49.5</v>
      </c>
      <c r="NO239">
        <f t="shared" si="276"/>
        <v>54.3</v>
      </c>
      <c r="NP239">
        <f t="shared" si="276"/>
        <v>48.7</v>
      </c>
      <c r="NQ239">
        <f t="shared" si="276"/>
        <v>50.1</v>
      </c>
      <c r="NR239">
        <f t="shared" si="276"/>
        <v>43.7</v>
      </c>
      <c r="NS239">
        <f t="shared" si="276"/>
        <v>49.7</v>
      </c>
      <c r="NT239">
        <f t="shared" si="276"/>
        <v>45.7</v>
      </c>
      <c r="NU239">
        <f t="shared" si="276"/>
        <v>44.8</v>
      </c>
      <c r="NV239">
        <f t="shared" ref="NV239:QG239" si="277">+MAX(0.7*$Y$61,NV172)</f>
        <v>46</v>
      </c>
      <c r="NW239">
        <f t="shared" si="277"/>
        <v>49.1</v>
      </c>
      <c r="NX239">
        <f t="shared" si="277"/>
        <v>49.2</v>
      </c>
      <c r="NY239">
        <f t="shared" si="277"/>
        <v>46.9</v>
      </c>
      <c r="NZ239">
        <f t="shared" si="277"/>
        <v>50.4</v>
      </c>
      <c r="OA239">
        <f t="shared" si="277"/>
        <v>54.1</v>
      </c>
      <c r="OB239">
        <f t="shared" si="277"/>
        <v>51.2</v>
      </c>
      <c r="OC239">
        <f t="shared" si="277"/>
        <v>51.3</v>
      </c>
      <c r="OD239">
        <f t="shared" si="277"/>
        <v>54.2</v>
      </c>
      <c r="OE239">
        <f t="shared" si="277"/>
        <v>46.6</v>
      </c>
      <c r="OF239">
        <f t="shared" si="277"/>
        <v>48.1</v>
      </c>
      <c r="OG239">
        <f t="shared" si="277"/>
        <v>51.9</v>
      </c>
      <c r="OH239">
        <f t="shared" si="277"/>
        <v>42</v>
      </c>
      <c r="OI239">
        <f t="shared" si="277"/>
        <v>51.2</v>
      </c>
      <c r="OJ239">
        <f t="shared" si="277"/>
        <v>50.1</v>
      </c>
      <c r="OK239">
        <f t="shared" si="277"/>
        <v>50.5</v>
      </c>
      <c r="OL239">
        <f t="shared" si="277"/>
        <v>53.6</v>
      </c>
      <c r="OM239">
        <f t="shared" si="277"/>
        <v>48.1</v>
      </c>
      <c r="ON239">
        <f t="shared" si="277"/>
        <v>61.3</v>
      </c>
      <c r="OO239">
        <f t="shared" si="277"/>
        <v>51.8</v>
      </c>
      <c r="OP239">
        <f t="shared" si="277"/>
        <v>51.1</v>
      </c>
      <c r="OQ239">
        <f t="shared" si="277"/>
        <v>45.1</v>
      </c>
      <c r="OR239">
        <f t="shared" si="277"/>
        <v>45.1</v>
      </c>
      <c r="OS239">
        <f t="shared" si="277"/>
        <v>43</v>
      </c>
      <c r="OT239">
        <f t="shared" si="277"/>
        <v>53</v>
      </c>
      <c r="OU239">
        <f t="shared" si="277"/>
        <v>54</v>
      </c>
      <c r="OV239">
        <f t="shared" si="277"/>
        <v>46.4</v>
      </c>
      <c r="OW239">
        <f t="shared" si="277"/>
        <v>49.1</v>
      </c>
      <c r="OX239">
        <f t="shared" si="277"/>
        <v>52.9</v>
      </c>
      <c r="OY239">
        <f t="shared" si="277"/>
        <v>51.3</v>
      </c>
      <c r="OZ239">
        <f t="shared" si="277"/>
        <v>50</v>
      </c>
      <c r="PA239">
        <f t="shared" si="277"/>
        <v>43.6</v>
      </c>
      <c r="PB239">
        <f t="shared" si="277"/>
        <v>48.4</v>
      </c>
      <c r="PC239">
        <f t="shared" si="277"/>
        <v>45.1</v>
      </c>
      <c r="PD239">
        <f t="shared" si="277"/>
        <v>50.4</v>
      </c>
      <c r="PE239">
        <f t="shared" si="277"/>
        <v>42.2</v>
      </c>
      <c r="PF239">
        <f t="shared" si="277"/>
        <v>52.7</v>
      </c>
      <c r="PG239">
        <f t="shared" si="277"/>
        <v>49.5</v>
      </c>
      <c r="PH239">
        <f t="shared" si="277"/>
        <v>47</v>
      </c>
      <c r="PI239">
        <f t="shared" si="277"/>
        <v>50.4</v>
      </c>
      <c r="PJ239">
        <f t="shared" si="277"/>
        <v>46.3</v>
      </c>
      <c r="PK239">
        <f t="shared" si="277"/>
        <v>48.7</v>
      </c>
      <c r="PL239">
        <f t="shared" si="277"/>
        <v>47.6</v>
      </c>
      <c r="PM239">
        <f t="shared" si="277"/>
        <v>47.3</v>
      </c>
      <c r="PN239">
        <f t="shared" si="277"/>
        <v>43.5</v>
      </c>
      <c r="PO239">
        <f t="shared" si="277"/>
        <v>53.1</v>
      </c>
      <c r="PP239">
        <f t="shared" si="277"/>
        <v>50.8</v>
      </c>
      <c r="PQ239">
        <f t="shared" si="277"/>
        <v>51.2</v>
      </c>
      <c r="PR239">
        <f t="shared" si="277"/>
        <v>52.2</v>
      </c>
      <c r="PS239">
        <f t="shared" si="277"/>
        <v>46.3</v>
      </c>
      <c r="PT239">
        <f t="shared" si="277"/>
        <v>50.4</v>
      </c>
      <c r="PU239">
        <f t="shared" si="277"/>
        <v>52.7</v>
      </c>
      <c r="PV239">
        <f t="shared" si="277"/>
        <v>49.8</v>
      </c>
      <c r="PW239">
        <f t="shared" si="277"/>
        <v>55.7</v>
      </c>
      <c r="PX239">
        <f t="shared" si="277"/>
        <v>53.4</v>
      </c>
      <c r="PY239">
        <f t="shared" si="277"/>
        <v>41.3</v>
      </c>
      <c r="PZ239">
        <f t="shared" si="277"/>
        <v>48.4</v>
      </c>
      <c r="QA239">
        <f t="shared" si="277"/>
        <v>41.9</v>
      </c>
      <c r="QB239">
        <f t="shared" si="277"/>
        <v>47.1</v>
      </c>
      <c r="QC239">
        <f t="shared" si="277"/>
        <v>50.3</v>
      </c>
      <c r="QD239">
        <f t="shared" si="277"/>
        <v>47.4</v>
      </c>
      <c r="QE239">
        <f t="shared" si="277"/>
        <v>49.3</v>
      </c>
      <c r="QF239">
        <f t="shared" si="277"/>
        <v>50.4</v>
      </c>
      <c r="QG239">
        <f t="shared" si="277"/>
        <v>46.4</v>
      </c>
      <c r="QH239">
        <f t="shared" ref="QH239:SG239" si="278">+MAX(0.7*$Y$61,QH172)</f>
        <v>47.8</v>
      </c>
      <c r="QI239">
        <f t="shared" si="278"/>
        <v>48.9</v>
      </c>
      <c r="QJ239">
        <f t="shared" si="278"/>
        <v>55.2</v>
      </c>
      <c r="QK239">
        <f t="shared" si="278"/>
        <v>46.9</v>
      </c>
      <c r="QL239">
        <f t="shared" si="278"/>
        <v>46.3</v>
      </c>
      <c r="QM239">
        <f t="shared" si="278"/>
        <v>48.6</v>
      </c>
      <c r="QN239">
        <f t="shared" si="278"/>
        <v>41.6</v>
      </c>
      <c r="QO239">
        <f t="shared" si="278"/>
        <v>51.1</v>
      </c>
      <c r="QP239">
        <f t="shared" si="278"/>
        <v>44</v>
      </c>
      <c r="QQ239">
        <f t="shared" si="278"/>
        <v>53.4</v>
      </c>
      <c r="QR239">
        <f t="shared" si="278"/>
        <v>50.4</v>
      </c>
      <c r="QS239">
        <f t="shared" si="278"/>
        <v>48.1</v>
      </c>
      <c r="QT239">
        <f t="shared" si="278"/>
        <v>47.1</v>
      </c>
      <c r="QU239">
        <f t="shared" si="278"/>
        <v>50.6</v>
      </c>
      <c r="QV239">
        <f t="shared" si="278"/>
        <v>40.700000000000003</v>
      </c>
      <c r="QW239">
        <f t="shared" si="278"/>
        <v>44.5</v>
      </c>
      <c r="QX239">
        <f t="shared" si="278"/>
        <v>48.5</v>
      </c>
      <c r="QY239">
        <f t="shared" si="278"/>
        <v>45.1</v>
      </c>
      <c r="QZ239">
        <f t="shared" si="278"/>
        <v>53.7</v>
      </c>
      <c r="RA239">
        <f t="shared" si="278"/>
        <v>48</v>
      </c>
      <c r="RB239">
        <f t="shared" si="278"/>
        <v>54.7</v>
      </c>
      <c r="RC239">
        <f t="shared" si="278"/>
        <v>49.2</v>
      </c>
      <c r="RD239">
        <f t="shared" si="278"/>
        <v>44.3</v>
      </c>
      <c r="RE239">
        <f t="shared" si="278"/>
        <v>49.4</v>
      </c>
      <c r="RF239">
        <f t="shared" si="278"/>
        <v>51.6</v>
      </c>
      <c r="RG239">
        <f t="shared" si="278"/>
        <v>44.2</v>
      </c>
      <c r="RH239">
        <f t="shared" si="278"/>
        <v>46.8</v>
      </c>
      <c r="RI239">
        <f t="shared" si="278"/>
        <v>47.5</v>
      </c>
      <c r="RJ239">
        <f t="shared" si="278"/>
        <v>52</v>
      </c>
      <c r="RK239">
        <f t="shared" si="278"/>
        <v>53.3</v>
      </c>
      <c r="RL239">
        <f t="shared" si="278"/>
        <v>45.6</v>
      </c>
      <c r="RM239">
        <f t="shared" si="278"/>
        <v>49</v>
      </c>
      <c r="RN239">
        <f t="shared" si="278"/>
        <v>52.1</v>
      </c>
      <c r="RO239">
        <f t="shared" si="278"/>
        <v>46.4</v>
      </c>
      <c r="RP239">
        <f t="shared" si="278"/>
        <v>48.3</v>
      </c>
      <c r="RQ239">
        <f t="shared" si="278"/>
        <v>48.3</v>
      </c>
      <c r="RR239">
        <f t="shared" si="278"/>
        <v>54.1</v>
      </c>
      <c r="RS239">
        <f t="shared" si="278"/>
        <v>49.3</v>
      </c>
      <c r="RT239">
        <f t="shared" si="278"/>
        <v>53.4</v>
      </c>
      <c r="RU239">
        <f t="shared" si="278"/>
        <v>50.6</v>
      </c>
      <c r="RV239">
        <f t="shared" si="278"/>
        <v>52.5</v>
      </c>
      <c r="RW239">
        <f t="shared" si="278"/>
        <v>47.6</v>
      </c>
      <c r="RX239">
        <f t="shared" si="278"/>
        <v>49.2</v>
      </c>
      <c r="RY239">
        <f t="shared" si="278"/>
        <v>49.2</v>
      </c>
      <c r="RZ239">
        <f t="shared" si="278"/>
        <v>53.7</v>
      </c>
      <c r="SA239">
        <f t="shared" si="278"/>
        <v>50.2</v>
      </c>
      <c r="SB239">
        <f t="shared" si="278"/>
        <v>52.6</v>
      </c>
      <c r="SC239">
        <f t="shared" si="278"/>
        <v>50.7</v>
      </c>
      <c r="SD239">
        <f t="shared" si="278"/>
        <v>51.2</v>
      </c>
      <c r="SE239">
        <f t="shared" si="278"/>
        <v>48.9</v>
      </c>
      <c r="SF239">
        <f t="shared" si="278"/>
        <v>57.1</v>
      </c>
      <c r="SG239">
        <f t="shared" si="278"/>
        <v>47.2</v>
      </c>
    </row>
    <row r="240" spans="1:502">
      <c r="A240" t="s">
        <v>573</v>
      </c>
      <c r="B240" s="244">
        <f t="shared" ref="B240:BM240" si="279">+ROUND(((SUM($T$67:$T$68)+B$193+B$148+B$238)-MIN(MIN($T$67:$T$68),B$148,B$193,B$238)-MAX(MAX($T$67:$T$68),B$148,B$193,B$238))/3,2)</f>
        <v>9.93</v>
      </c>
      <c r="C240" s="244">
        <f t="shared" si="279"/>
        <v>10.039999999999999</v>
      </c>
      <c r="D240" s="244">
        <f t="shared" si="279"/>
        <v>10.32</v>
      </c>
      <c r="E240" s="244">
        <f t="shared" si="279"/>
        <v>11.16</v>
      </c>
      <c r="F240" s="244">
        <f t="shared" si="279"/>
        <v>10.69</v>
      </c>
      <c r="G240" s="244">
        <f t="shared" si="279"/>
        <v>10.73</v>
      </c>
      <c r="H240" s="244">
        <f t="shared" si="279"/>
        <v>10.86</v>
      </c>
      <c r="I240" s="244">
        <f t="shared" si="279"/>
        <v>10.85</v>
      </c>
      <c r="J240" s="244">
        <f t="shared" si="279"/>
        <v>10.56</v>
      </c>
      <c r="K240" s="244">
        <f t="shared" si="279"/>
        <v>11.23</v>
      </c>
      <c r="L240" s="244">
        <f t="shared" si="279"/>
        <v>10.67</v>
      </c>
      <c r="M240" s="244">
        <f t="shared" si="279"/>
        <v>10.62</v>
      </c>
      <c r="N240" s="244">
        <f t="shared" si="279"/>
        <v>10.47</v>
      </c>
      <c r="O240" s="244">
        <f t="shared" si="279"/>
        <v>10.55</v>
      </c>
      <c r="P240" s="244">
        <f t="shared" si="279"/>
        <v>11.25</v>
      </c>
      <c r="Q240" s="244">
        <f t="shared" si="279"/>
        <v>10.6</v>
      </c>
      <c r="R240" s="244">
        <f t="shared" si="279"/>
        <v>10.56</v>
      </c>
      <c r="S240" s="244">
        <f t="shared" si="279"/>
        <v>10.6</v>
      </c>
      <c r="T240" s="244">
        <f t="shared" si="279"/>
        <v>10.26</v>
      </c>
      <c r="U240" s="244">
        <f t="shared" si="279"/>
        <v>10.99</v>
      </c>
      <c r="V240" s="244">
        <f t="shared" si="279"/>
        <v>10.45</v>
      </c>
      <c r="W240" s="244">
        <f t="shared" si="279"/>
        <v>11.17</v>
      </c>
      <c r="X240" s="244">
        <f t="shared" si="279"/>
        <v>11.48</v>
      </c>
      <c r="Y240" s="244">
        <f t="shared" si="279"/>
        <v>11.47</v>
      </c>
      <c r="Z240" s="244">
        <f t="shared" si="279"/>
        <v>10.6</v>
      </c>
      <c r="AA240" s="244">
        <f t="shared" si="279"/>
        <v>11.07</v>
      </c>
      <c r="AB240" s="244">
        <f t="shared" si="279"/>
        <v>10.66</v>
      </c>
      <c r="AC240" s="244">
        <f t="shared" si="279"/>
        <v>11.25</v>
      </c>
      <c r="AD240" s="244">
        <f t="shared" si="279"/>
        <v>11.11</v>
      </c>
      <c r="AE240" s="244">
        <f t="shared" si="279"/>
        <v>10.76</v>
      </c>
      <c r="AF240" s="244">
        <f t="shared" si="279"/>
        <v>10.98</v>
      </c>
      <c r="AG240" s="244">
        <f t="shared" si="279"/>
        <v>10.8</v>
      </c>
      <c r="AH240" s="244">
        <f t="shared" si="279"/>
        <v>10.77</v>
      </c>
      <c r="AI240" s="244">
        <f t="shared" si="279"/>
        <v>11.42</v>
      </c>
      <c r="AJ240" s="244">
        <f t="shared" si="279"/>
        <v>10.98</v>
      </c>
      <c r="AK240" s="244">
        <f t="shared" si="279"/>
        <v>10.56</v>
      </c>
      <c r="AL240" s="244">
        <f t="shared" si="279"/>
        <v>10.59</v>
      </c>
      <c r="AM240" s="244">
        <f t="shared" si="279"/>
        <v>11.12</v>
      </c>
      <c r="AN240" s="244">
        <f t="shared" si="279"/>
        <v>10.76</v>
      </c>
      <c r="AO240" s="244">
        <f t="shared" si="279"/>
        <v>10.45</v>
      </c>
      <c r="AP240" s="244">
        <f t="shared" si="279"/>
        <v>10.99</v>
      </c>
      <c r="AQ240" s="244">
        <f t="shared" si="279"/>
        <v>11.36</v>
      </c>
      <c r="AR240" s="244">
        <f t="shared" si="279"/>
        <v>10.24</v>
      </c>
      <c r="AS240" s="244">
        <f t="shared" si="279"/>
        <v>10.93</v>
      </c>
      <c r="AT240" s="244">
        <f t="shared" si="279"/>
        <v>10.18</v>
      </c>
      <c r="AU240" s="244">
        <f t="shared" si="279"/>
        <v>10.36</v>
      </c>
      <c r="AV240" s="244">
        <f t="shared" si="279"/>
        <v>10.11</v>
      </c>
      <c r="AW240" s="244">
        <f t="shared" si="279"/>
        <v>11.11</v>
      </c>
      <c r="AX240" s="244">
        <f t="shared" si="279"/>
        <v>10.63</v>
      </c>
      <c r="AY240" s="244">
        <f t="shared" si="279"/>
        <v>11.45</v>
      </c>
      <c r="AZ240" s="244">
        <f t="shared" si="279"/>
        <v>10.14</v>
      </c>
      <c r="BA240" s="244">
        <f t="shared" si="279"/>
        <v>11.38</v>
      </c>
      <c r="BB240" s="244">
        <f t="shared" si="279"/>
        <v>10.79</v>
      </c>
      <c r="BC240" s="244">
        <f t="shared" si="279"/>
        <v>11.41</v>
      </c>
      <c r="BD240" s="244">
        <f t="shared" si="279"/>
        <v>11.28</v>
      </c>
      <c r="BE240" s="244">
        <f t="shared" si="279"/>
        <v>10.81</v>
      </c>
      <c r="BF240" s="244">
        <f t="shared" si="279"/>
        <v>10.64</v>
      </c>
      <c r="BG240" s="244">
        <f t="shared" si="279"/>
        <v>10.73</v>
      </c>
      <c r="BH240" s="244">
        <f t="shared" si="279"/>
        <v>11.25</v>
      </c>
      <c r="BI240" s="244">
        <f t="shared" si="279"/>
        <v>11.37</v>
      </c>
      <c r="BJ240" s="244">
        <f t="shared" si="279"/>
        <v>11.12</v>
      </c>
      <c r="BK240" s="244">
        <f t="shared" si="279"/>
        <v>11.3</v>
      </c>
      <c r="BL240" s="244">
        <f t="shared" si="279"/>
        <v>11.07</v>
      </c>
      <c r="BM240" s="244">
        <f t="shared" si="279"/>
        <v>10.71</v>
      </c>
      <c r="BN240" s="244">
        <f t="shared" ref="BN240:DY240" si="280">+ROUND(((SUM($T$67:$T$68)+BN$193+BN$148+BN$238)-MIN(MIN($T$67:$T$68),BN$148,BN$193,BN$238)-MAX(MAX($T$67:$T$68),BN$148,BN$193,BN$238))/3,2)</f>
        <v>10.4</v>
      </c>
      <c r="BO240" s="244">
        <f t="shared" si="280"/>
        <v>10.69</v>
      </c>
      <c r="BP240" s="244">
        <f t="shared" si="280"/>
        <v>10.64</v>
      </c>
      <c r="BQ240" s="244">
        <f t="shared" si="280"/>
        <v>11.35</v>
      </c>
      <c r="BR240" s="244">
        <f t="shared" si="280"/>
        <v>10.45</v>
      </c>
      <c r="BS240" s="244">
        <f t="shared" si="280"/>
        <v>10.73</v>
      </c>
      <c r="BT240" s="244">
        <f t="shared" si="280"/>
        <v>10.91</v>
      </c>
      <c r="BU240" s="244">
        <f t="shared" si="280"/>
        <v>10.38</v>
      </c>
      <c r="BV240" s="244">
        <f t="shared" si="280"/>
        <v>10.47</v>
      </c>
      <c r="BW240" s="244">
        <f t="shared" si="280"/>
        <v>10.64</v>
      </c>
      <c r="BX240" s="244">
        <f t="shared" si="280"/>
        <v>11.17</v>
      </c>
      <c r="BY240" s="244">
        <f t="shared" si="280"/>
        <v>10.86</v>
      </c>
      <c r="BZ240" s="244">
        <f t="shared" si="280"/>
        <v>11.4</v>
      </c>
      <c r="CA240" s="244">
        <f t="shared" si="280"/>
        <v>11.06</v>
      </c>
      <c r="CB240" s="244">
        <f t="shared" si="280"/>
        <v>10.72</v>
      </c>
      <c r="CC240" s="244">
        <f t="shared" si="280"/>
        <v>11</v>
      </c>
      <c r="CD240" s="244">
        <f t="shared" si="280"/>
        <v>10.55</v>
      </c>
      <c r="CE240" s="244">
        <f t="shared" si="280"/>
        <v>10.5</v>
      </c>
      <c r="CF240" s="244">
        <f t="shared" si="280"/>
        <v>11.74</v>
      </c>
      <c r="CG240" s="244">
        <f t="shared" si="280"/>
        <v>10.83</v>
      </c>
      <c r="CH240" s="244">
        <f t="shared" si="280"/>
        <v>10.029999999999999</v>
      </c>
      <c r="CI240" s="244">
        <f t="shared" si="280"/>
        <v>10.23</v>
      </c>
      <c r="CJ240" s="244">
        <f t="shared" si="280"/>
        <v>10.99</v>
      </c>
      <c r="CK240" s="244">
        <f t="shared" si="280"/>
        <v>10.55</v>
      </c>
      <c r="CL240" s="244">
        <f t="shared" si="280"/>
        <v>11.29</v>
      </c>
      <c r="CM240" s="244">
        <f t="shared" si="280"/>
        <v>11.17</v>
      </c>
      <c r="CN240" s="244">
        <f t="shared" si="280"/>
        <v>11.32</v>
      </c>
      <c r="CO240" s="244">
        <f t="shared" si="280"/>
        <v>10.58</v>
      </c>
      <c r="CP240" s="244">
        <f t="shared" si="280"/>
        <v>10.46</v>
      </c>
      <c r="CQ240" s="244">
        <f t="shared" si="280"/>
        <v>10.73</v>
      </c>
      <c r="CR240" s="244">
        <f t="shared" si="280"/>
        <v>10.14</v>
      </c>
      <c r="CS240" s="244">
        <f t="shared" si="280"/>
        <v>11.45</v>
      </c>
      <c r="CT240" s="244">
        <f t="shared" si="280"/>
        <v>11.63</v>
      </c>
      <c r="CU240" s="244">
        <f t="shared" si="280"/>
        <v>10.56</v>
      </c>
      <c r="CV240" s="244">
        <f t="shared" si="280"/>
        <v>11.03</v>
      </c>
      <c r="CW240" s="244">
        <f t="shared" si="280"/>
        <v>10.93</v>
      </c>
      <c r="CX240" s="244">
        <f t="shared" si="280"/>
        <v>10.98</v>
      </c>
      <c r="CY240" s="244">
        <f t="shared" si="280"/>
        <v>10.85</v>
      </c>
      <c r="CZ240" s="244">
        <f t="shared" si="280"/>
        <v>10.93</v>
      </c>
      <c r="DA240" s="244">
        <f t="shared" si="280"/>
        <v>10.89</v>
      </c>
      <c r="DB240" s="244">
        <f t="shared" si="280"/>
        <v>11.29</v>
      </c>
      <c r="DC240" s="244">
        <f t="shared" si="280"/>
        <v>10.74</v>
      </c>
      <c r="DD240" s="244">
        <f t="shared" si="280"/>
        <v>10.67</v>
      </c>
      <c r="DE240" s="244">
        <f t="shared" si="280"/>
        <v>10.41</v>
      </c>
      <c r="DF240" s="244">
        <f t="shared" si="280"/>
        <v>11.26</v>
      </c>
      <c r="DG240" s="244">
        <f t="shared" si="280"/>
        <v>10.26</v>
      </c>
      <c r="DH240" s="244">
        <f t="shared" si="280"/>
        <v>11.78</v>
      </c>
      <c r="DI240" s="244">
        <f t="shared" si="280"/>
        <v>11.86</v>
      </c>
      <c r="DJ240" s="244">
        <f t="shared" si="280"/>
        <v>10.61</v>
      </c>
      <c r="DK240" s="244">
        <f t="shared" si="280"/>
        <v>10.4</v>
      </c>
      <c r="DL240" s="244">
        <f t="shared" si="280"/>
        <v>10.9</v>
      </c>
      <c r="DM240" s="244">
        <f t="shared" si="280"/>
        <v>10.88</v>
      </c>
      <c r="DN240" s="244">
        <f t="shared" si="280"/>
        <v>10.36</v>
      </c>
      <c r="DO240" s="244">
        <f t="shared" si="280"/>
        <v>10.7</v>
      </c>
      <c r="DP240" s="244">
        <f t="shared" si="280"/>
        <v>11.15</v>
      </c>
      <c r="DQ240" s="244">
        <f t="shared" si="280"/>
        <v>11.15</v>
      </c>
      <c r="DR240" s="244">
        <f t="shared" si="280"/>
        <v>10.25</v>
      </c>
      <c r="DS240" s="244">
        <f t="shared" si="280"/>
        <v>10.029999999999999</v>
      </c>
      <c r="DT240" s="244">
        <f t="shared" si="280"/>
        <v>10.8</v>
      </c>
      <c r="DU240" s="244">
        <f t="shared" si="280"/>
        <v>11.17</v>
      </c>
      <c r="DV240" s="244">
        <f t="shared" si="280"/>
        <v>10.76</v>
      </c>
      <c r="DW240" s="244">
        <f t="shared" si="280"/>
        <v>11.2</v>
      </c>
      <c r="DX240" s="244">
        <f t="shared" si="280"/>
        <v>11.15</v>
      </c>
      <c r="DY240" s="244">
        <f t="shared" si="280"/>
        <v>10.75</v>
      </c>
      <c r="DZ240" s="244">
        <f t="shared" ref="DZ240:GK240" si="281">+ROUND(((SUM($T$67:$T$68)+DZ$193+DZ$148+DZ$238)-MIN(MIN($T$67:$T$68),DZ$148,DZ$193,DZ$238)-MAX(MAX($T$67:$T$68),DZ$148,DZ$193,DZ$238))/3,2)</f>
        <v>10.28</v>
      </c>
      <c r="EA240" s="244">
        <f t="shared" si="281"/>
        <v>10.78</v>
      </c>
      <c r="EB240" s="244">
        <f t="shared" si="281"/>
        <v>10.95</v>
      </c>
      <c r="EC240" s="244">
        <f t="shared" si="281"/>
        <v>11.51</v>
      </c>
      <c r="ED240" s="244">
        <f t="shared" si="281"/>
        <v>10.93</v>
      </c>
      <c r="EE240" s="244">
        <f t="shared" si="281"/>
        <v>9.93</v>
      </c>
      <c r="EF240" s="244">
        <f t="shared" si="281"/>
        <v>10.35</v>
      </c>
      <c r="EG240" s="244">
        <f t="shared" si="281"/>
        <v>10.68</v>
      </c>
      <c r="EH240" s="244">
        <f t="shared" si="281"/>
        <v>11.28</v>
      </c>
      <c r="EI240" s="244">
        <f t="shared" si="281"/>
        <v>10.71</v>
      </c>
      <c r="EJ240" s="244">
        <f t="shared" si="281"/>
        <v>11.01</v>
      </c>
      <c r="EK240" s="244">
        <f t="shared" si="281"/>
        <v>10.9</v>
      </c>
      <c r="EL240" s="244">
        <f t="shared" si="281"/>
        <v>10.8</v>
      </c>
      <c r="EM240" s="244">
        <f t="shared" si="281"/>
        <v>10.17</v>
      </c>
      <c r="EN240" s="244">
        <f t="shared" si="281"/>
        <v>10.63</v>
      </c>
      <c r="EO240" s="244">
        <f t="shared" si="281"/>
        <v>11.08</v>
      </c>
      <c r="EP240" s="244">
        <f t="shared" si="281"/>
        <v>10.27</v>
      </c>
      <c r="EQ240" s="244">
        <f t="shared" si="281"/>
        <v>11.78</v>
      </c>
      <c r="ER240" s="244">
        <f t="shared" si="281"/>
        <v>10.43</v>
      </c>
      <c r="ES240" s="244">
        <f t="shared" si="281"/>
        <v>10.26</v>
      </c>
      <c r="ET240" s="244">
        <f t="shared" si="281"/>
        <v>10.56</v>
      </c>
      <c r="EU240" s="244">
        <f t="shared" si="281"/>
        <v>10.86</v>
      </c>
      <c r="EV240" s="244">
        <f t="shared" si="281"/>
        <v>10.69</v>
      </c>
      <c r="EW240" s="244">
        <f t="shared" si="281"/>
        <v>10.79</v>
      </c>
      <c r="EX240" s="244">
        <f t="shared" si="281"/>
        <v>10.92</v>
      </c>
      <c r="EY240" s="244">
        <f t="shared" si="281"/>
        <v>10.92</v>
      </c>
      <c r="EZ240" s="244">
        <f t="shared" si="281"/>
        <v>11.54</v>
      </c>
      <c r="FA240" s="244">
        <f t="shared" si="281"/>
        <v>10.35</v>
      </c>
      <c r="FB240" s="244">
        <f t="shared" si="281"/>
        <v>10.6</v>
      </c>
      <c r="FC240" s="244">
        <f t="shared" si="281"/>
        <v>11.08</v>
      </c>
      <c r="FD240" s="244">
        <f t="shared" si="281"/>
        <v>11.35</v>
      </c>
      <c r="FE240" s="244">
        <f t="shared" si="281"/>
        <v>10.79</v>
      </c>
      <c r="FF240" s="244">
        <f t="shared" si="281"/>
        <v>10.81</v>
      </c>
      <c r="FG240" s="244">
        <f t="shared" si="281"/>
        <v>10.93</v>
      </c>
      <c r="FH240" s="244">
        <f t="shared" si="281"/>
        <v>11.2</v>
      </c>
      <c r="FI240" s="244">
        <f t="shared" si="281"/>
        <v>10.98</v>
      </c>
      <c r="FJ240" s="244">
        <f t="shared" si="281"/>
        <v>10.18</v>
      </c>
      <c r="FK240" s="244">
        <f t="shared" si="281"/>
        <v>10.42</v>
      </c>
      <c r="FL240" s="244">
        <f t="shared" si="281"/>
        <v>10.85</v>
      </c>
      <c r="FM240" s="244">
        <f t="shared" si="281"/>
        <v>11.25</v>
      </c>
      <c r="FN240" s="244">
        <f t="shared" si="281"/>
        <v>11.28</v>
      </c>
      <c r="FO240" s="244">
        <f t="shared" si="281"/>
        <v>10.51</v>
      </c>
      <c r="FP240" s="244">
        <f t="shared" si="281"/>
        <v>10.7</v>
      </c>
      <c r="FQ240" s="244">
        <f t="shared" si="281"/>
        <v>10.88</v>
      </c>
      <c r="FR240" s="244">
        <f t="shared" si="281"/>
        <v>11.22</v>
      </c>
      <c r="FS240" s="244">
        <f t="shared" si="281"/>
        <v>10.66</v>
      </c>
      <c r="FT240" s="244">
        <f t="shared" si="281"/>
        <v>10.26</v>
      </c>
      <c r="FU240" s="244">
        <f t="shared" si="281"/>
        <v>10.87</v>
      </c>
      <c r="FV240" s="244">
        <f t="shared" si="281"/>
        <v>10.92</v>
      </c>
      <c r="FW240" s="244">
        <f t="shared" si="281"/>
        <v>11.22</v>
      </c>
      <c r="FX240" s="244">
        <f t="shared" si="281"/>
        <v>11.12</v>
      </c>
      <c r="FY240" s="244">
        <f t="shared" si="281"/>
        <v>11.48</v>
      </c>
      <c r="FZ240" s="244">
        <f t="shared" si="281"/>
        <v>10.49</v>
      </c>
      <c r="GA240" s="244">
        <f t="shared" si="281"/>
        <v>10.63</v>
      </c>
      <c r="GB240" s="244">
        <f t="shared" si="281"/>
        <v>10.32</v>
      </c>
      <c r="GC240" s="244">
        <f t="shared" si="281"/>
        <v>10.32</v>
      </c>
      <c r="GD240" s="244">
        <f t="shared" si="281"/>
        <v>11.09</v>
      </c>
      <c r="GE240" s="244">
        <f t="shared" si="281"/>
        <v>11.24</v>
      </c>
      <c r="GF240" s="244">
        <f t="shared" si="281"/>
        <v>11.22</v>
      </c>
      <c r="GG240" s="244">
        <f t="shared" si="281"/>
        <v>10.3</v>
      </c>
      <c r="GH240" s="244">
        <f t="shared" si="281"/>
        <v>10.1</v>
      </c>
      <c r="GI240" s="244">
        <f t="shared" si="281"/>
        <v>10.43</v>
      </c>
      <c r="GJ240" s="244">
        <f t="shared" si="281"/>
        <v>10.95</v>
      </c>
      <c r="GK240" s="244">
        <f t="shared" si="281"/>
        <v>11.37</v>
      </c>
      <c r="GL240" s="244">
        <f t="shared" ref="GL240:IW240" si="282">+ROUND(((SUM($T$67:$T$68)+GL$193+GL$148+GL$238)-MIN(MIN($T$67:$T$68),GL$148,GL$193,GL$238)-MAX(MAX($T$67:$T$68),GL$148,GL$193,GL$238))/3,2)</f>
        <v>10.91</v>
      </c>
      <c r="GM240" s="244">
        <f t="shared" si="282"/>
        <v>10.97</v>
      </c>
      <c r="GN240" s="244">
        <f t="shared" si="282"/>
        <v>10.15</v>
      </c>
      <c r="GO240" s="244">
        <f t="shared" si="282"/>
        <v>11.11</v>
      </c>
      <c r="GP240" s="244">
        <f t="shared" si="282"/>
        <v>10.43</v>
      </c>
      <c r="GQ240" s="244">
        <f t="shared" si="282"/>
        <v>10.73</v>
      </c>
      <c r="GR240" s="244">
        <f t="shared" si="282"/>
        <v>10.23</v>
      </c>
      <c r="GS240" s="244">
        <f t="shared" si="282"/>
        <v>10.24</v>
      </c>
      <c r="GT240" s="244">
        <f t="shared" si="282"/>
        <v>10.56</v>
      </c>
      <c r="GU240" s="244">
        <f t="shared" si="282"/>
        <v>11.19</v>
      </c>
      <c r="GV240" s="244">
        <f t="shared" si="282"/>
        <v>11.21</v>
      </c>
      <c r="GW240" s="244">
        <f t="shared" si="282"/>
        <v>10.67</v>
      </c>
      <c r="GX240" s="244">
        <f t="shared" si="282"/>
        <v>10.67</v>
      </c>
      <c r="GY240" s="244">
        <f t="shared" si="282"/>
        <v>12.04</v>
      </c>
      <c r="GZ240" s="244">
        <f t="shared" si="282"/>
        <v>10.72</v>
      </c>
      <c r="HA240" s="244">
        <f t="shared" si="282"/>
        <v>10.9</v>
      </c>
      <c r="HB240" s="244">
        <f t="shared" si="282"/>
        <v>10.78</v>
      </c>
      <c r="HC240" s="244">
        <f t="shared" si="282"/>
        <v>11.15</v>
      </c>
      <c r="HD240" s="244">
        <f t="shared" si="282"/>
        <v>11.11</v>
      </c>
      <c r="HE240" s="244">
        <f t="shared" si="282"/>
        <v>10.59</v>
      </c>
      <c r="HF240" s="244">
        <f t="shared" si="282"/>
        <v>10.37</v>
      </c>
      <c r="HG240" s="244">
        <f t="shared" si="282"/>
        <v>11.01</v>
      </c>
      <c r="HH240" s="244">
        <f t="shared" si="282"/>
        <v>10.76</v>
      </c>
      <c r="HI240" s="244">
        <f t="shared" si="282"/>
        <v>10.38</v>
      </c>
      <c r="HJ240" s="244">
        <f t="shared" si="282"/>
        <v>10.73</v>
      </c>
      <c r="HK240" s="244">
        <f t="shared" si="282"/>
        <v>11.39</v>
      </c>
      <c r="HL240" s="244">
        <f t="shared" si="282"/>
        <v>11.15</v>
      </c>
      <c r="HM240" s="244">
        <f t="shared" si="282"/>
        <v>11.49</v>
      </c>
      <c r="HN240" s="244">
        <f t="shared" si="282"/>
        <v>11.59</v>
      </c>
      <c r="HO240" s="244">
        <f t="shared" si="282"/>
        <v>10.82</v>
      </c>
      <c r="HP240" s="244">
        <f t="shared" si="282"/>
        <v>11.3</v>
      </c>
      <c r="HQ240" s="244">
        <f t="shared" si="282"/>
        <v>10.28</v>
      </c>
      <c r="HR240" s="244">
        <f t="shared" si="282"/>
        <v>10.52</v>
      </c>
      <c r="HS240" s="244">
        <f t="shared" si="282"/>
        <v>10.46</v>
      </c>
      <c r="HT240" s="244">
        <f t="shared" si="282"/>
        <v>10.45</v>
      </c>
      <c r="HU240" s="244">
        <f t="shared" si="282"/>
        <v>10.97</v>
      </c>
      <c r="HV240" s="244">
        <f t="shared" si="282"/>
        <v>10.81</v>
      </c>
      <c r="HW240" s="244">
        <f t="shared" si="282"/>
        <v>10.84</v>
      </c>
      <c r="HX240" s="244">
        <f t="shared" si="282"/>
        <v>10.44</v>
      </c>
      <c r="HY240" s="244">
        <f t="shared" si="282"/>
        <v>11.08</v>
      </c>
      <c r="HZ240" s="244">
        <f t="shared" si="282"/>
        <v>10.81</v>
      </c>
      <c r="IA240" s="244">
        <f t="shared" si="282"/>
        <v>11.54</v>
      </c>
      <c r="IB240" s="244">
        <f t="shared" si="282"/>
        <v>11.27</v>
      </c>
      <c r="IC240" s="244">
        <f t="shared" si="282"/>
        <v>10.8</v>
      </c>
      <c r="ID240" s="244">
        <f t="shared" si="282"/>
        <v>11.04</v>
      </c>
      <c r="IE240" s="244">
        <f t="shared" si="282"/>
        <v>10.95</v>
      </c>
      <c r="IF240" s="244">
        <f t="shared" si="282"/>
        <v>9.93</v>
      </c>
      <c r="IG240" s="244">
        <f t="shared" si="282"/>
        <v>10.78</v>
      </c>
      <c r="IH240" s="244">
        <f t="shared" si="282"/>
        <v>11.04</v>
      </c>
      <c r="II240" s="244">
        <f t="shared" si="282"/>
        <v>10.65</v>
      </c>
      <c r="IJ240" s="244">
        <f t="shared" si="282"/>
        <v>11.21</v>
      </c>
      <c r="IK240" s="244">
        <f t="shared" si="282"/>
        <v>11</v>
      </c>
      <c r="IL240" s="244">
        <f t="shared" si="282"/>
        <v>10.96</v>
      </c>
      <c r="IM240" s="244">
        <f t="shared" si="282"/>
        <v>10.67</v>
      </c>
      <c r="IN240" s="244">
        <f t="shared" si="282"/>
        <v>10.52</v>
      </c>
      <c r="IO240" s="244">
        <f t="shared" si="282"/>
        <v>10.45</v>
      </c>
      <c r="IP240" s="244">
        <f t="shared" si="282"/>
        <v>10.57</v>
      </c>
      <c r="IQ240" s="244">
        <f t="shared" si="282"/>
        <v>10.82</v>
      </c>
      <c r="IR240" s="244">
        <f t="shared" si="282"/>
        <v>10.36</v>
      </c>
      <c r="IS240" s="244">
        <f t="shared" si="282"/>
        <v>10.89</v>
      </c>
      <c r="IT240" s="244">
        <f t="shared" si="282"/>
        <v>10.89</v>
      </c>
      <c r="IU240" s="244">
        <f t="shared" si="282"/>
        <v>11.25</v>
      </c>
      <c r="IV240" s="244">
        <f t="shared" si="282"/>
        <v>10.94</v>
      </c>
      <c r="IW240" s="244">
        <f t="shared" si="282"/>
        <v>11.1</v>
      </c>
      <c r="IX240" s="244">
        <f t="shared" ref="IX240:LI240" si="283">+ROUND(((SUM($T$67:$T$68)+IX$193+IX$148+IX$238)-MIN(MIN($T$67:$T$68),IX$148,IX$193,IX$238)-MAX(MAX($T$67:$T$68),IX$148,IX$193,IX$238))/3,2)</f>
        <v>10.54</v>
      </c>
      <c r="IY240" s="244">
        <f t="shared" si="283"/>
        <v>10.67</v>
      </c>
      <c r="IZ240" s="244">
        <f t="shared" si="283"/>
        <v>10.93</v>
      </c>
      <c r="JA240" s="244">
        <f t="shared" si="283"/>
        <v>11.26</v>
      </c>
      <c r="JB240" s="244">
        <f t="shared" si="283"/>
        <v>11.03</v>
      </c>
      <c r="JC240" s="244">
        <f t="shared" si="283"/>
        <v>10.62</v>
      </c>
      <c r="JD240" s="244">
        <f t="shared" si="283"/>
        <v>10.6</v>
      </c>
      <c r="JE240" s="244">
        <f t="shared" si="283"/>
        <v>10.9</v>
      </c>
      <c r="JF240" s="244">
        <f t="shared" si="283"/>
        <v>11.15</v>
      </c>
      <c r="JG240" s="244">
        <f t="shared" si="283"/>
        <v>10.37</v>
      </c>
      <c r="JH240" s="244">
        <f t="shared" si="283"/>
        <v>10.9</v>
      </c>
      <c r="JI240" s="244">
        <f t="shared" si="283"/>
        <v>11.6</v>
      </c>
      <c r="JJ240" s="244">
        <f t="shared" si="283"/>
        <v>10.32</v>
      </c>
      <c r="JK240" s="244">
        <f t="shared" si="283"/>
        <v>11.28</v>
      </c>
      <c r="JL240" s="244">
        <f t="shared" si="283"/>
        <v>10.61</v>
      </c>
      <c r="JM240" s="244">
        <f t="shared" si="283"/>
        <v>10.78</v>
      </c>
      <c r="JN240" s="244">
        <f t="shared" si="283"/>
        <v>10.49</v>
      </c>
      <c r="JO240" s="244">
        <f t="shared" si="283"/>
        <v>11.56</v>
      </c>
      <c r="JP240" s="244">
        <f t="shared" si="283"/>
        <v>10.92</v>
      </c>
      <c r="JQ240" s="244">
        <f t="shared" si="283"/>
        <v>10.14</v>
      </c>
      <c r="JR240" s="244">
        <f t="shared" si="283"/>
        <v>11.2</v>
      </c>
      <c r="JS240" s="244">
        <f t="shared" si="283"/>
        <v>11.19</v>
      </c>
      <c r="JT240" s="244">
        <f t="shared" si="283"/>
        <v>10.93</v>
      </c>
      <c r="JU240" s="244">
        <f t="shared" si="283"/>
        <v>10.74</v>
      </c>
      <c r="JV240" s="244">
        <f t="shared" si="283"/>
        <v>10.97</v>
      </c>
      <c r="JW240" s="244">
        <f t="shared" si="283"/>
        <v>11.5</v>
      </c>
      <c r="JX240" s="244">
        <f t="shared" si="283"/>
        <v>10.97</v>
      </c>
      <c r="JY240" s="244">
        <f t="shared" si="283"/>
        <v>11.31</v>
      </c>
      <c r="JZ240" s="244">
        <f t="shared" si="283"/>
        <v>10.89</v>
      </c>
      <c r="KA240" s="244">
        <f t="shared" si="283"/>
        <v>10.92</v>
      </c>
      <c r="KB240" s="244">
        <f t="shared" si="283"/>
        <v>10.44</v>
      </c>
      <c r="KC240" s="244">
        <f t="shared" si="283"/>
        <v>10.44</v>
      </c>
      <c r="KD240" s="244">
        <f t="shared" si="283"/>
        <v>10.81</v>
      </c>
      <c r="KE240" s="244">
        <f t="shared" si="283"/>
        <v>11.14</v>
      </c>
      <c r="KF240" s="244">
        <f t="shared" si="283"/>
        <v>10.050000000000001</v>
      </c>
      <c r="KG240" s="244">
        <f t="shared" si="283"/>
        <v>10.92</v>
      </c>
      <c r="KH240" s="244">
        <f t="shared" si="283"/>
        <v>11.43</v>
      </c>
      <c r="KI240" s="244">
        <f t="shared" si="283"/>
        <v>11.05</v>
      </c>
      <c r="KJ240" s="244">
        <f t="shared" si="283"/>
        <v>10.35</v>
      </c>
      <c r="KK240" s="244">
        <f t="shared" si="283"/>
        <v>11.28</v>
      </c>
      <c r="KL240" s="244">
        <f t="shared" si="283"/>
        <v>10.56</v>
      </c>
      <c r="KM240" s="244">
        <f t="shared" si="283"/>
        <v>10.7</v>
      </c>
      <c r="KN240" s="244">
        <f t="shared" si="283"/>
        <v>11</v>
      </c>
      <c r="KO240" s="244">
        <f t="shared" si="283"/>
        <v>10.4</v>
      </c>
      <c r="KP240" s="244">
        <f t="shared" si="283"/>
        <v>10.64</v>
      </c>
      <c r="KQ240" s="244">
        <f t="shared" si="283"/>
        <v>10.86</v>
      </c>
      <c r="KR240" s="244">
        <f t="shared" si="283"/>
        <v>10.74</v>
      </c>
      <c r="KS240" s="244">
        <f t="shared" si="283"/>
        <v>10.4</v>
      </c>
      <c r="KT240" s="244">
        <f t="shared" si="283"/>
        <v>10.46</v>
      </c>
      <c r="KU240" s="244">
        <f t="shared" si="283"/>
        <v>10.34</v>
      </c>
      <c r="KV240" s="244">
        <f t="shared" si="283"/>
        <v>10.28</v>
      </c>
      <c r="KW240" s="244">
        <f t="shared" si="283"/>
        <v>10.3</v>
      </c>
      <c r="KX240" s="244">
        <f t="shared" si="283"/>
        <v>10.63</v>
      </c>
      <c r="KY240" s="244">
        <f t="shared" si="283"/>
        <v>10.6</v>
      </c>
      <c r="KZ240" s="244">
        <f t="shared" si="283"/>
        <v>11.59</v>
      </c>
      <c r="LA240" s="244">
        <f t="shared" si="283"/>
        <v>10.31</v>
      </c>
      <c r="LB240" s="244">
        <f t="shared" si="283"/>
        <v>10.199999999999999</v>
      </c>
      <c r="LC240" s="244">
        <f t="shared" si="283"/>
        <v>10.29</v>
      </c>
      <c r="LD240" s="244">
        <f t="shared" si="283"/>
        <v>11.05</v>
      </c>
      <c r="LE240" s="244">
        <f t="shared" si="283"/>
        <v>10.62</v>
      </c>
      <c r="LF240" s="244">
        <f t="shared" si="283"/>
        <v>11.15</v>
      </c>
      <c r="LG240" s="244">
        <f t="shared" si="283"/>
        <v>11.37</v>
      </c>
      <c r="LH240" s="244">
        <f t="shared" si="283"/>
        <v>11.16</v>
      </c>
      <c r="LI240" s="244">
        <f t="shared" si="283"/>
        <v>11.08</v>
      </c>
      <c r="LJ240" s="244">
        <f t="shared" ref="LJ240:NU240" si="284">+ROUND(((SUM($T$67:$T$68)+LJ$193+LJ$148+LJ$238)-MIN(MIN($T$67:$T$68),LJ$148,LJ$193,LJ$238)-MAX(MAX($T$67:$T$68),LJ$148,LJ$193,LJ$238))/3,2)</f>
        <v>10.72</v>
      </c>
      <c r="LK240" s="244">
        <f t="shared" si="284"/>
        <v>11.13</v>
      </c>
      <c r="LL240" s="244">
        <f t="shared" si="284"/>
        <v>11.02</v>
      </c>
      <c r="LM240" s="244">
        <f t="shared" si="284"/>
        <v>10.61</v>
      </c>
      <c r="LN240" s="244">
        <f t="shared" si="284"/>
        <v>10.93</v>
      </c>
      <c r="LO240" s="244">
        <f t="shared" si="284"/>
        <v>10.86</v>
      </c>
      <c r="LP240" s="244">
        <f t="shared" si="284"/>
        <v>10.74</v>
      </c>
      <c r="LQ240" s="244">
        <f t="shared" si="284"/>
        <v>11.05</v>
      </c>
      <c r="LR240" s="244">
        <f t="shared" si="284"/>
        <v>11.68</v>
      </c>
      <c r="LS240" s="244">
        <f t="shared" si="284"/>
        <v>10.72</v>
      </c>
      <c r="LT240" s="244">
        <f t="shared" si="284"/>
        <v>10.7</v>
      </c>
      <c r="LU240" s="244">
        <f t="shared" si="284"/>
        <v>11.24</v>
      </c>
      <c r="LV240" s="244">
        <f t="shared" si="284"/>
        <v>10.44</v>
      </c>
      <c r="LW240" s="244">
        <f t="shared" si="284"/>
        <v>10.1</v>
      </c>
      <c r="LX240" s="244">
        <f t="shared" si="284"/>
        <v>11.02</v>
      </c>
      <c r="LY240" s="244">
        <f t="shared" si="284"/>
        <v>10.96</v>
      </c>
      <c r="LZ240" s="244">
        <f t="shared" si="284"/>
        <v>10.47</v>
      </c>
      <c r="MA240" s="244">
        <f t="shared" si="284"/>
        <v>11.08</v>
      </c>
      <c r="MB240" s="244">
        <f t="shared" si="284"/>
        <v>11.08</v>
      </c>
      <c r="MC240" s="244">
        <f t="shared" si="284"/>
        <v>10.86</v>
      </c>
      <c r="MD240" s="244">
        <f t="shared" si="284"/>
        <v>10.33</v>
      </c>
      <c r="ME240" s="244">
        <f t="shared" si="284"/>
        <v>10.94</v>
      </c>
      <c r="MF240" s="244">
        <f t="shared" si="284"/>
        <v>11.1</v>
      </c>
      <c r="MG240" s="244">
        <f t="shared" si="284"/>
        <v>10.78</v>
      </c>
      <c r="MH240" s="244">
        <f t="shared" si="284"/>
        <v>10.6</v>
      </c>
      <c r="MI240" s="244">
        <f t="shared" si="284"/>
        <v>11.42</v>
      </c>
      <c r="MJ240" s="244">
        <f t="shared" si="284"/>
        <v>10.99</v>
      </c>
      <c r="MK240" s="244">
        <f t="shared" si="284"/>
        <v>10.96</v>
      </c>
      <c r="ML240" s="244">
        <f t="shared" si="284"/>
        <v>10.45</v>
      </c>
      <c r="MM240" s="244">
        <f t="shared" si="284"/>
        <v>10.97</v>
      </c>
      <c r="MN240" s="244">
        <f t="shared" si="284"/>
        <v>10.84</v>
      </c>
      <c r="MO240" s="244">
        <f t="shared" si="284"/>
        <v>10.63</v>
      </c>
      <c r="MP240" s="244">
        <f t="shared" si="284"/>
        <v>10.85</v>
      </c>
      <c r="MQ240" s="244">
        <f t="shared" si="284"/>
        <v>10.52</v>
      </c>
      <c r="MR240" s="244">
        <f t="shared" si="284"/>
        <v>10.32</v>
      </c>
      <c r="MS240" s="244">
        <f t="shared" si="284"/>
        <v>11.12</v>
      </c>
      <c r="MT240" s="244">
        <f t="shared" si="284"/>
        <v>11.59</v>
      </c>
      <c r="MU240" s="244">
        <f t="shared" si="284"/>
        <v>9.99</v>
      </c>
      <c r="MV240" s="244">
        <f t="shared" si="284"/>
        <v>10.91</v>
      </c>
      <c r="MW240" s="244">
        <f t="shared" si="284"/>
        <v>10.77</v>
      </c>
      <c r="MX240" s="244">
        <f t="shared" si="284"/>
        <v>10.97</v>
      </c>
      <c r="MY240" s="244">
        <f t="shared" si="284"/>
        <v>10.53</v>
      </c>
      <c r="MZ240" s="244">
        <f t="shared" si="284"/>
        <v>10.8</v>
      </c>
      <c r="NA240" s="244">
        <f t="shared" si="284"/>
        <v>10.99</v>
      </c>
      <c r="NB240" s="244">
        <f t="shared" si="284"/>
        <v>10.81</v>
      </c>
      <c r="NC240" s="244">
        <f t="shared" si="284"/>
        <v>11.04</v>
      </c>
      <c r="ND240" s="244">
        <f t="shared" si="284"/>
        <v>10.98</v>
      </c>
      <c r="NE240" s="244">
        <f t="shared" si="284"/>
        <v>10.050000000000001</v>
      </c>
      <c r="NF240" s="244">
        <f t="shared" si="284"/>
        <v>10.55</v>
      </c>
      <c r="NG240" s="244">
        <f t="shared" si="284"/>
        <v>10.97</v>
      </c>
      <c r="NH240" s="244">
        <f t="shared" si="284"/>
        <v>11.01</v>
      </c>
      <c r="NI240" s="244">
        <f t="shared" si="284"/>
        <v>10.97</v>
      </c>
      <c r="NJ240" s="244">
        <f t="shared" si="284"/>
        <v>10.9</v>
      </c>
      <c r="NK240" s="244">
        <f t="shared" si="284"/>
        <v>10.4</v>
      </c>
      <c r="NL240" s="244">
        <f t="shared" si="284"/>
        <v>10.63</v>
      </c>
      <c r="NM240" s="244">
        <f t="shared" si="284"/>
        <v>10.68</v>
      </c>
      <c r="NN240" s="244">
        <f t="shared" si="284"/>
        <v>10.36</v>
      </c>
      <c r="NO240" s="244">
        <f t="shared" si="284"/>
        <v>11.39</v>
      </c>
      <c r="NP240" s="244">
        <f t="shared" si="284"/>
        <v>10.47</v>
      </c>
      <c r="NQ240" s="244">
        <f t="shared" si="284"/>
        <v>10.5</v>
      </c>
      <c r="NR240" s="244">
        <f t="shared" si="284"/>
        <v>10.63</v>
      </c>
      <c r="NS240" s="244">
        <f t="shared" si="284"/>
        <v>10.79</v>
      </c>
      <c r="NT240" s="244">
        <f t="shared" si="284"/>
        <v>10.79</v>
      </c>
      <c r="NU240" s="244">
        <f t="shared" si="284"/>
        <v>10.33</v>
      </c>
      <c r="NV240" s="244">
        <f t="shared" ref="NV240:QG240" si="285">+ROUND(((SUM($T$67:$T$68)+NV$193+NV$148+NV$238)-MIN(MIN($T$67:$T$68),NV$148,NV$193,NV$238)-MAX(MAX($T$67:$T$68),NV$148,NV$193,NV$238))/3,2)</f>
        <v>11.03</v>
      </c>
      <c r="NW240" s="244">
        <f t="shared" si="285"/>
        <v>10.3</v>
      </c>
      <c r="NX240" s="244">
        <f t="shared" si="285"/>
        <v>10.029999999999999</v>
      </c>
      <c r="NY240" s="244">
        <f t="shared" si="285"/>
        <v>10.68</v>
      </c>
      <c r="NZ240" s="244">
        <f t="shared" si="285"/>
        <v>10.89</v>
      </c>
      <c r="OA240" s="244">
        <f t="shared" si="285"/>
        <v>10.84</v>
      </c>
      <c r="OB240" s="244">
        <f t="shared" si="285"/>
        <v>10.61</v>
      </c>
      <c r="OC240" s="244">
        <f t="shared" si="285"/>
        <v>11.12</v>
      </c>
      <c r="OD240" s="244">
        <f t="shared" si="285"/>
        <v>11</v>
      </c>
      <c r="OE240" s="244">
        <f t="shared" si="285"/>
        <v>10.66</v>
      </c>
      <c r="OF240" s="244">
        <f t="shared" si="285"/>
        <v>10.25</v>
      </c>
      <c r="OG240" s="244">
        <f t="shared" si="285"/>
        <v>10.91</v>
      </c>
      <c r="OH240" s="244">
        <f t="shared" si="285"/>
        <v>10.77</v>
      </c>
      <c r="OI240" s="244">
        <f t="shared" si="285"/>
        <v>10.75</v>
      </c>
      <c r="OJ240" s="244">
        <f t="shared" si="285"/>
        <v>10.35</v>
      </c>
      <c r="OK240" s="244">
        <f t="shared" si="285"/>
        <v>11.17</v>
      </c>
      <c r="OL240" s="244">
        <f t="shared" si="285"/>
        <v>10.57</v>
      </c>
      <c r="OM240" s="244">
        <f t="shared" si="285"/>
        <v>11.32</v>
      </c>
      <c r="ON240" s="244">
        <f t="shared" si="285"/>
        <v>10.55</v>
      </c>
      <c r="OO240" s="244">
        <f t="shared" si="285"/>
        <v>10.87</v>
      </c>
      <c r="OP240" s="244">
        <f t="shared" si="285"/>
        <v>11.19</v>
      </c>
      <c r="OQ240" s="244">
        <f t="shared" si="285"/>
        <v>10.84</v>
      </c>
      <c r="OR240" s="244">
        <f t="shared" si="285"/>
        <v>11.13</v>
      </c>
      <c r="OS240" s="244">
        <f t="shared" si="285"/>
        <v>11.01</v>
      </c>
      <c r="OT240" s="244">
        <f t="shared" si="285"/>
        <v>10.86</v>
      </c>
      <c r="OU240" s="244">
        <f t="shared" si="285"/>
        <v>10.53</v>
      </c>
      <c r="OV240" s="244">
        <f t="shared" si="285"/>
        <v>11.32</v>
      </c>
      <c r="OW240" s="244">
        <f t="shared" si="285"/>
        <v>10.49</v>
      </c>
      <c r="OX240" s="244">
        <f t="shared" si="285"/>
        <v>10.77</v>
      </c>
      <c r="OY240" s="244">
        <f t="shared" si="285"/>
        <v>10.86</v>
      </c>
      <c r="OZ240" s="244">
        <f t="shared" si="285"/>
        <v>10.39</v>
      </c>
      <c r="PA240" s="244">
        <f t="shared" si="285"/>
        <v>10.43</v>
      </c>
      <c r="PB240" s="244">
        <f t="shared" si="285"/>
        <v>11.21</v>
      </c>
      <c r="PC240" s="244">
        <f t="shared" si="285"/>
        <v>11.34</v>
      </c>
      <c r="PD240" s="244">
        <f t="shared" si="285"/>
        <v>11.28</v>
      </c>
      <c r="PE240" s="244">
        <f t="shared" si="285"/>
        <v>11.13</v>
      </c>
      <c r="PF240" s="244">
        <f t="shared" si="285"/>
        <v>10.81</v>
      </c>
      <c r="PG240" s="244">
        <f t="shared" si="285"/>
        <v>10.67</v>
      </c>
      <c r="PH240" s="244">
        <f t="shared" si="285"/>
        <v>10.17</v>
      </c>
      <c r="PI240" s="244">
        <f t="shared" si="285"/>
        <v>10.91</v>
      </c>
      <c r="PJ240" s="244">
        <f t="shared" si="285"/>
        <v>10.99</v>
      </c>
      <c r="PK240" s="244">
        <f t="shared" si="285"/>
        <v>11.12</v>
      </c>
      <c r="PL240" s="244">
        <f t="shared" si="285"/>
        <v>10.76</v>
      </c>
      <c r="PM240" s="244">
        <f t="shared" si="285"/>
        <v>11.36</v>
      </c>
      <c r="PN240" s="244">
        <f t="shared" si="285"/>
        <v>10.55</v>
      </c>
      <c r="PO240" s="244">
        <f t="shared" si="285"/>
        <v>10.56</v>
      </c>
      <c r="PP240" s="244">
        <f t="shared" si="285"/>
        <v>11.36</v>
      </c>
      <c r="PQ240" s="244">
        <f t="shared" si="285"/>
        <v>10.039999999999999</v>
      </c>
      <c r="PR240" s="244">
        <f t="shared" si="285"/>
        <v>10.24</v>
      </c>
      <c r="PS240" s="244">
        <f t="shared" si="285"/>
        <v>11.13</v>
      </c>
      <c r="PT240" s="244">
        <f t="shared" si="285"/>
        <v>11.08</v>
      </c>
      <c r="PU240" s="244">
        <f t="shared" si="285"/>
        <v>11.19</v>
      </c>
      <c r="PV240" s="244">
        <f t="shared" si="285"/>
        <v>10.88</v>
      </c>
      <c r="PW240" s="244">
        <f t="shared" si="285"/>
        <v>11.12</v>
      </c>
      <c r="PX240" s="244">
        <f t="shared" si="285"/>
        <v>11.11</v>
      </c>
      <c r="PY240" s="244">
        <f t="shared" si="285"/>
        <v>11.4</v>
      </c>
      <c r="PZ240" s="244">
        <f t="shared" si="285"/>
        <v>10.78</v>
      </c>
      <c r="QA240" s="244">
        <f t="shared" si="285"/>
        <v>11.02</v>
      </c>
      <c r="QB240" s="244">
        <f t="shared" si="285"/>
        <v>10.98</v>
      </c>
      <c r="QC240" s="244">
        <f t="shared" si="285"/>
        <v>11.92</v>
      </c>
      <c r="QD240" s="244">
        <f t="shared" si="285"/>
        <v>11.65</v>
      </c>
      <c r="QE240" s="244">
        <f t="shared" si="285"/>
        <v>11.28</v>
      </c>
      <c r="QF240" s="244">
        <f t="shared" si="285"/>
        <v>10.84</v>
      </c>
      <c r="QG240" s="244">
        <f t="shared" si="285"/>
        <v>10.77</v>
      </c>
      <c r="QH240" s="244">
        <f t="shared" ref="QH240:SG240" si="286">+ROUND(((SUM($T$67:$T$68)+QH$193+QH$148+QH$238)-MIN(MIN($T$67:$T$68),QH$148,QH$193,QH$238)-MAX(MAX($T$67:$T$68),QH$148,QH$193,QH$238))/3,2)</f>
        <v>11.71</v>
      </c>
      <c r="QI240" s="244">
        <f t="shared" si="286"/>
        <v>10.16</v>
      </c>
      <c r="QJ240" s="244">
        <f t="shared" si="286"/>
        <v>10.43</v>
      </c>
      <c r="QK240" s="244">
        <f t="shared" si="286"/>
        <v>10.67</v>
      </c>
      <c r="QL240" s="244">
        <f t="shared" si="286"/>
        <v>10.26</v>
      </c>
      <c r="QM240" s="244">
        <f t="shared" si="286"/>
        <v>11.09</v>
      </c>
      <c r="QN240" s="244">
        <f t="shared" si="286"/>
        <v>10.220000000000001</v>
      </c>
      <c r="QO240" s="244">
        <f t="shared" si="286"/>
        <v>10.65</v>
      </c>
      <c r="QP240" s="244">
        <f t="shared" si="286"/>
        <v>11.54</v>
      </c>
      <c r="QQ240" s="244">
        <f t="shared" si="286"/>
        <v>10.92</v>
      </c>
      <c r="QR240" s="244">
        <f t="shared" si="286"/>
        <v>10.57</v>
      </c>
      <c r="QS240" s="244">
        <f t="shared" si="286"/>
        <v>10.69</v>
      </c>
      <c r="QT240" s="244">
        <f t="shared" si="286"/>
        <v>10.39</v>
      </c>
      <c r="QU240" s="244">
        <f t="shared" si="286"/>
        <v>11.17</v>
      </c>
      <c r="QV240" s="244">
        <f t="shared" si="286"/>
        <v>10.72</v>
      </c>
      <c r="QW240" s="244">
        <f t="shared" si="286"/>
        <v>10.68</v>
      </c>
      <c r="QX240" s="244">
        <f t="shared" si="286"/>
        <v>11.12</v>
      </c>
      <c r="QY240" s="244">
        <f t="shared" si="286"/>
        <v>10.88</v>
      </c>
      <c r="QZ240" s="244">
        <f t="shared" si="286"/>
        <v>10.61</v>
      </c>
      <c r="RA240" s="244">
        <f t="shared" si="286"/>
        <v>10.35</v>
      </c>
      <c r="RB240" s="244">
        <f t="shared" si="286"/>
        <v>11.34</v>
      </c>
      <c r="RC240" s="244">
        <f t="shared" si="286"/>
        <v>11.49</v>
      </c>
      <c r="RD240" s="244">
        <f t="shared" si="286"/>
        <v>10.32</v>
      </c>
      <c r="RE240" s="244">
        <f t="shared" si="286"/>
        <v>11.3</v>
      </c>
      <c r="RF240" s="244">
        <f t="shared" si="286"/>
        <v>10.82</v>
      </c>
      <c r="RG240" s="244">
        <f t="shared" si="286"/>
        <v>10.43</v>
      </c>
      <c r="RH240" s="244">
        <f t="shared" si="286"/>
        <v>10.93</v>
      </c>
      <c r="RI240" s="244">
        <f t="shared" si="286"/>
        <v>10.65</v>
      </c>
      <c r="RJ240" s="244">
        <f t="shared" si="286"/>
        <v>10.63</v>
      </c>
      <c r="RK240" s="244">
        <f t="shared" si="286"/>
        <v>10.82</v>
      </c>
      <c r="RL240" s="244">
        <f t="shared" si="286"/>
        <v>11.26</v>
      </c>
      <c r="RM240" s="244">
        <f t="shared" si="286"/>
        <v>11.02</v>
      </c>
      <c r="RN240" s="244">
        <f t="shared" si="286"/>
        <v>10.71</v>
      </c>
      <c r="RO240" s="244">
        <f t="shared" si="286"/>
        <v>11.08</v>
      </c>
      <c r="RP240" s="244">
        <f t="shared" si="286"/>
        <v>10.44</v>
      </c>
      <c r="RQ240" s="244">
        <f t="shared" si="286"/>
        <v>10.81</v>
      </c>
      <c r="RR240" s="244">
        <f t="shared" si="286"/>
        <v>10.55</v>
      </c>
      <c r="RS240" s="244">
        <f t="shared" si="286"/>
        <v>10.84</v>
      </c>
      <c r="RT240" s="244">
        <f t="shared" si="286"/>
        <v>10.76</v>
      </c>
      <c r="RU240" s="244">
        <f t="shared" si="286"/>
        <v>11.21</v>
      </c>
      <c r="RV240" s="244">
        <f t="shared" si="286"/>
        <v>10.84</v>
      </c>
      <c r="RW240" s="244">
        <f t="shared" si="286"/>
        <v>11.11</v>
      </c>
      <c r="RX240" s="244">
        <f t="shared" si="286"/>
        <v>11.09</v>
      </c>
      <c r="RY240" s="244">
        <f t="shared" si="286"/>
        <v>11.04</v>
      </c>
      <c r="RZ240" s="244">
        <f t="shared" si="286"/>
        <v>10.78</v>
      </c>
      <c r="SA240" s="244">
        <f t="shared" si="286"/>
        <v>11.26</v>
      </c>
      <c r="SB240" s="244">
        <f t="shared" si="286"/>
        <v>10.210000000000001</v>
      </c>
      <c r="SC240" s="244">
        <f t="shared" si="286"/>
        <v>10.64</v>
      </c>
      <c r="SD240" s="244">
        <f t="shared" si="286"/>
        <v>10.72</v>
      </c>
      <c r="SE240" s="244">
        <f t="shared" si="286"/>
        <v>10.220000000000001</v>
      </c>
      <c r="SF240" s="244">
        <f t="shared" si="286"/>
        <v>10.74</v>
      </c>
      <c r="SG240" s="244">
        <f t="shared" si="286"/>
        <v>10.33</v>
      </c>
    </row>
    <row r="241" spans="1:501">
      <c r="A241" t="s">
        <v>574</v>
      </c>
      <c r="B241">
        <f t="shared" ref="B241:BM241" si="287">+ROUND((SUM($Z$67:$Z$68)+B$194+B$149+B$239-MIN(B$194,B$149,B$239,MIN($Z$67:$Z$68))-MAX(B$194,B$149,B$239,MAX($Z$67:$Z$68)))/3,1)</f>
        <v>44.5</v>
      </c>
      <c r="C241">
        <f t="shared" si="287"/>
        <v>45.9</v>
      </c>
      <c r="D241">
        <f t="shared" si="287"/>
        <v>50.1</v>
      </c>
      <c r="E241">
        <f t="shared" si="287"/>
        <v>45.4</v>
      </c>
      <c r="F241">
        <f t="shared" si="287"/>
        <v>47.4</v>
      </c>
      <c r="G241">
        <f t="shared" si="287"/>
        <v>48</v>
      </c>
      <c r="H241">
        <f t="shared" si="287"/>
        <v>46.4</v>
      </c>
      <c r="I241">
        <f t="shared" si="287"/>
        <v>46.8</v>
      </c>
      <c r="J241">
        <f t="shared" si="287"/>
        <v>47</v>
      </c>
      <c r="K241">
        <f t="shared" si="287"/>
        <v>42.9</v>
      </c>
      <c r="L241">
        <f t="shared" si="287"/>
        <v>42.8</v>
      </c>
      <c r="M241">
        <f t="shared" si="287"/>
        <v>44</v>
      </c>
      <c r="N241">
        <f t="shared" si="287"/>
        <v>46.3</v>
      </c>
      <c r="O241">
        <f t="shared" si="287"/>
        <v>44.8</v>
      </c>
      <c r="P241">
        <f t="shared" si="287"/>
        <v>46.4</v>
      </c>
      <c r="Q241">
        <f t="shared" si="287"/>
        <v>45.1</v>
      </c>
      <c r="R241">
        <f t="shared" si="287"/>
        <v>48.4</v>
      </c>
      <c r="S241">
        <f t="shared" si="287"/>
        <v>46.7</v>
      </c>
      <c r="T241">
        <f t="shared" si="287"/>
        <v>44.8</v>
      </c>
      <c r="U241">
        <f t="shared" si="287"/>
        <v>46.1</v>
      </c>
      <c r="V241">
        <f t="shared" si="287"/>
        <v>48.5</v>
      </c>
      <c r="W241">
        <f t="shared" si="287"/>
        <v>45.3</v>
      </c>
      <c r="X241">
        <f t="shared" si="287"/>
        <v>45.2</v>
      </c>
      <c r="Y241">
        <f t="shared" si="287"/>
        <v>47.4</v>
      </c>
      <c r="Z241">
        <f t="shared" si="287"/>
        <v>42.2</v>
      </c>
      <c r="AA241">
        <f t="shared" si="287"/>
        <v>43.7</v>
      </c>
      <c r="AB241">
        <f t="shared" si="287"/>
        <v>46.6</v>
      </c>
      <c r="AC241">
        <f t="shared" si="287"/>
        <v>46.5</v>
      </c>
      <c r="AD241">
        <f t="shared" si="287"/>
        <v>44.7</v>
      </c>
      <c r="AE241">
        <f t="shared" si="287"/>
        <v>45.8</v>
      </c>
      <c r="AF241">
        <f t="shared" si="287"/>
        <v>45.9</v>
      </c>
      <c r="AG241">
        <f t="shared" si="287"/>
        <v>43.8</v>
      </c>
      <c r="AH241">
        <f t="shared" si="287"/>
        <v>47.7</v>
      </c>
      <c r="AI241">
        <f t="shared" si="287"/>
        <v>46.8</v>
      </c>
      <c r="AJ241">
        <f t="shared" si="287"/>
        <v>44.4</v>
      </c>
      <c r="AK241">
        <f t="shared" si="287"/>
        <v>44.4</v>
      </c>
      <c r="AL241">
        <f t="shared" si="287"/>
        <v>45.1</v>
      </c>
      <c r="AM241">
        <f t="shared" si="287"/>
        <v>48.4</v>
      </c>
      <c r="AN241">
        <f t="shared" si="287"/>
        <v>45.4</v>
      </c>
      <c r="AO241">
        <f t="shared" si="287"/>
        <v>48</v>
      </c>
      <c r="AP241">
        <f t="shared" si="287"/>
        <v>46.7</v>
      </c>
      <c r="AQ241">
        <f t="shared" si="287"/>
        <v>46.5</v>
      </c>
      <c r="AR241">
        <f t="shared" si="287"/>
        <v>45.6</v>
      </c>
      <c r="AS241">
        <f t="shared" si="287"/>
        <v>46.4</v>
      </c>
      <c r="AT241">
        <f t="shared" si="287"/>
        <v>45.4</v>
      </c>
      <c r="AU241">
        <f t="shared" si="287"/>
        <v>46.2</v>
      </c>
      <c r="AV241">
        <f t="shared" si="287"/>
        <v>45</v>
      </c>
      <c r="AW241">
        <f t="shared" si="287"/>
        <v>42.9</v>
      </c>
      <c r="AX241">
        <f t="shared" si="287"/>
        <v>46.7</v>
      </c>
      <c r="AY241">
        <f t="shared" si="287"/>
        <v>46.5</v>
      </c>
      <c r="AZ241">
        <f t="shared" si="287"/>
        <v>46.3</v>
      </c>
      <c r="BA241">
        <f t="shared" si="287"/>
        <v>46.8</v>
      </c>
      <c r="BB241">
        <f t="shared" si="287"/>
        <v>47.9</v>
      </c>
      <c r="BC241">
        <f t="shared" si="287"/>
        <v>45.4</v>
      </c>
      <c r="BD241">
        <f t="shared" si="287"/>
        <v>46.3</v>
      </c>
      <c r="BE241">
        <f t="shared" si="287"/>
        <v>43.8</v>
      </c>
      <c r="BF241">
        <f t="shared" si="287"/>
        <v>46.6</v>
      </c>
      <c r="BG241">
        <f t="shared" si="287"/>
        <v>44</v>
      </c>
      <c r="BH241">
        <f t="shared" si="287"/>
        <v>45.3</v>
      </c>
      <c r="BI241">
        <f t="shared" si="287"/>
        <v>44.3</v>
      </c>
      <c r="BJ241">
        <f t="shared" si="287"/>
        <v>45.8</v>
      </c>
      <c r="BK241">
        <f t="shared" si="287"/>
        <v>46.4</v>
      </c>
      <c r="BL241">
        <f t="shared" si="287"/>
        <v>47.1</v>
      </c>
      <c r="BM241">
        <f t="shared" si="287"/>
        <v>45.6</v>
      </c>
      <c r="BN241">
        <f t="shared" ref="BN241:DY241" si="288">+ROUND((SUM($Z$67:$Z$68)+BN$194+BN$149+BN$239-MIN(BN$194,BN$149,BN$239,MIN($Z$67:$Z$68))-MAX(BN$194,BN$149,BN$239,MAX($Z$67:$Z$68)))/3,1)</f>
        <v>43.5</v>
      </c>
      <c r="BO241">
        <f t="shared" si="288"/>
        <v>46.4</v>
      </c>
      <c r="BP241">
        <f t="shared" si="288"/>
        <v>45.8</v>
      </c>
      <c r="BQ241">
        <f t="shared" si="288"/>
        <v>45.7</v>
      </c>
      <c r="BR241">
        <f t="shared" si="288"/>
        <v>45.1</v>
      </c>
      <c r="BS241">
        <f t="shared" si="288"/>
        <v>44.5</v>
      </c>
      <c r="BT241">
        <f t="shared" si="288"/>
        <v>47.8</v>
      </c>
      <c r="BU241">
        <f t="shared" si="288"/>
        <v>45.5</v>
      </c>
      <c r="BV241">
        <f t="shared" si="288"/>
        <v>47.2</v>
      </c>
      <c r="BW241">
        <f t="shared" si="288"/>
        <v>47.4</v>
      </c>
      <c r="BX241">
        <f t="shared" si="288"/>
        <v>46.5</v>
      </c>
      <c r="BY241">
        <f t="shared" si="288"/>
        <v>45.8</v>
      </c>
      <c r="BZ241">
        <f t="shared" si="288"/>
        <v>46.6</v>
      </c>
      <c r="CA241">
        <f t="shared" si="288"/>
        <v>45.6</v>
      </c>
      <c r="CB241">
        <f t="shared" si="288"/>
        <v>46.4</v>
      </c>
      <c r="CC241">
        <f t="shared" si="288"/>
        <v>48.6</v>
      </c>
      <c r="CD241">
        <f t="shared" si="288"/>
        <v>47</v>
      </c>
      <c r="CE241">
        <f t="shared" si="288"/>
        <v>45.8</v>
      </c>
      <c r="CF241">
        <f t="shared" si="288"/>
        <v>47.4</v>
      </c>
      <c r="CG241">
        <f t="shared" si="288"/>
        <v>45.3</v>
      </c>
      <c r="CH241">
        <f t="shared" si="288"/>
        <v>45.8</v>
      </c>
      <c r="CI241">
        <f t="shared" si="288"/>
        <v>45.8</v>
      </c>
      <c r="CJ241">
        <f t="shared" si="288"/>
        <v>49.9</v>
      </c>
      <c r="CK241">
        <f t="shared" si="288"/>
        <v>45.7</v>
      </c>
      <c r="CL241">
        <f t="shared" si="288"/>
        <v>44.6</v>
      </c>
      <c r="CM241">
        <f t="shared" si="288"/>
        <v>46.8</v>
      </c>
      <c r="CN241">
        <f t="shared" si="288"/>
        <v>46.1</v>
      </c>
      <c r="CO241">
        <f t="shared" si="288"/>
        <v>45.5</v>
      </c>
      <c r="CP241">
        <f t="shared" si="288"/>
        <v>44.7</v>
      </c>
      <c r="CQ241">
        <f t="shared" si="288"/>
        <v>46.1</v>
      </c>
      <c r="CR241">
        <f t="shared" si="288"/>
        <v>47.6</v>
      </c>
      <c r="CS241">
        <f t="shared" si="288"/>
        <v>43.9</v>
      </c>
      <c r="CT241">
        <f t="shared" si="288"/>
        <v>46.1</v>
      </c>
      <c r="CU241">
        <f t="shared" si="288"/>
        <v>46.1</v>
      </c>
      <c r="CV241">
        <f t="shared" si="288"/>
        <v>44.4</v>
      </c>
      <c r="CW241">
        <f t="shared" si="288"/>
        <v>48.1</v>
      </c>
      <c r="CX241">
        <f t="shared" si="288"/>
        <v>46.1</v>
      </c>
      <c r="CY241">
        <f t="shared" si="288"/>
        <v>47.2</v>
      </c>
      <c r="CZ241">
        <f t="shared" si="288"/>
        <v>44</v>
      </c>
      <c r="DA241">
        <f t="shared" si="288"/>
        <v>46</v>
      </c>
      <c r="DB241">
        <f t="shared" si="288"/>
        <v>47.4</v>
      </c>
      <c r="DC241">
        <f t="shared" si="288"/>
        <v>44</v>
      </c>
      <c r="DD241">
        <f t="shared" si="288"/>
        <v>47.6</v>
      </c>
      <c r="DE241">
        <f t="shared" si="288"/>
        <v>45.9</v>
      </c>
      <c r="DF241">
        <f t="shared" si="288"/>
        <v>47.2</v>
      </c>
      <c r="DG241">
        <f t="shared" si="288"/>
        <v>46.6</v>
      </c>
      <c r="DH241">
        <f t="shared" si="288"/>
        <v>44.3</v>
      </c>
      <c r="DI241">
        <f t="shared" si="288"/>
        <v>46.6</v>
      </c>
      <c r="DJ241">
        <f t="shared" si="288"/>
        <v>45.2</v>
      </c>
      <c r="DK241">
        <f t="shared" si="288"/>
        <v>46.9</v>
      </c>
      <c r="DL241">
        <f t="shared" si="288"/>
        <v>44.6</v>
      </c>
      <c r="DM241">
        <f t="shared" si="288"/>
        <v>45.3</v>
      </c>
      <c r="DN241">
        <f t="shared" si="288"/>
        <v>44.4</v>
      </c>
      <c r="DO241">
        <f t="shared" si="288"/>
        <v>45</v>
      </c>
      <c r="DP241">
        <f t="shared" si="288"/>
        <v>46.8</v>
      </c>
      <c r="DQ241">
        <f t="shared" si="288"/>
        <v>44</v>
      </c>
      <c r="DR241">
        <f t="shared" si="288"/>
        <v>44.1</v>
      </c>
      <c r="DS241">
        <f t="shared" si="288"/>
        <v>46.5</v>
      </c>
      <c r="DT241">
        <f t="shared" si="288"/>
        <v>44.5</v>
      </c>
      <c r="DU241">
        <f t="shared" si="288"/>
        <v>46</v>
      </c>
      <c r="DV241">
        <f t="shared" si="288"/>
        <v>44.6</v>
      </c>
      <c r="DW241">
        <f t="shared" si="288"/>
        <v>44.7</v>
      </c>
      <c r="DX241">
        <f t="shared" si="288"/>
        <v>46.5</v>
      </c>
      <c r="DY241">
        <f t="shared" si="288"/>
        <v>47.6</v>
      </c>
      <c r="DZ241">
        <f t="shared" ref="DZ241:GK241" si="289">+ROUND((SUM($Z$67:$Z$68)+DZ$194+DZ$149+DZ$239-MIN(DZ$194,DZ$149,DZ$239,MIN($Z$67:$Z$68))-MAX(DZ$194,DZ$149,DZ$239,MAX($Z$67:$Z$68)))/3,1)</f>
        <v>45.6</v>
      </c>
      <c r="EA241">
        <f t="shared" si="289"/>
        <v>47.6</v>
      </c>
      <c r="EB241">
        <f t="shared" si="289"/>
        <v>46.3</v>
      </c>
      <c r="EC241">
        <f t="shared" si="289"/>
        <v>48.4</v>
      </c>
      <c r="ED241">
        <f t="shared" si="289"/>
        <v>45.8</v>
      </c>
      <c r="EE241">
        <f t="shared" si="289"/>
        <v>44.9</v>
      </c>
      <c r="EF241">
        <f t="shared" si="289"/>
        <v>44.2</v>
      </c>
      <c r="EG241">
        <f t="shared" si="289"/>
        <v>43</v>
      </c>
      <c r="EH241">
        <f t="shared" si="289"/>
        <v>43.5</v>
      </c>
      <c r="EI241">
        <f t="shared" si="289"/>
        <v>46.6</v>
      </c>
      <c r="EJ241">
        <f t="shared" si="289"/>
        <v>45.5</v>
      </c>
      <c r="EK241">
        <f t="shared" si="289"/>
        <v>44.5</v>
      </c>
      <c r="EL241">
        <f t="shared" si="289"/>
        <v>45.6</v>
      </c>
      <c r="EM241">
        <f t="shared" si="289"/>
        <v>49.1</v>
      </c>
      <c r="EN241">
        <f t="shared" si="289"/>
        <v>44.1</v>
      </c>
      <c r="EO241">
        <f t="shared" si="289"/>
        <v>48.5</v>
      </c>
      <c r="EP241">
        <f t="shared" si="289"/>
        <v>45</v>
      </c>
      <c r="EQ241">
        <f t="shared" si="289"/>
        <v>48.8</v>
      </c>
      <c r="ER241">
        <f t="shared" si="289"/>
        <v>50.6</v>
      </c>
      <c r="ES241">
        <f t="shared" si="289"/>
        <v>45.4</v>
      </c>
      <c r="ET241">
        <f t="shared" si="289"/>
        <v>45.1</v>
      </c>
      <c r="EU241">
        <f t="shared" si="289"/>
        <v>46.4</v>
      </c>
      <c r="EV241">
        <f t="shared" si="289"/>
        <v>47.4</v>
      </c>
      <c r="EW241">
        <f t="shared" si="289"/>
        <v>48.6</v>
      </c>
      <c r="EX241">
        <f t="shared" si="289"/>
        <v>44.4</v>
      </c>
      <c r="EY241">
        <f t="shared" si="289"/>
        <v>45.4</v>
      </c>
      <c r="EZ241">
        <f t="shared" si="289"/>
        <v>44.4</v>
      </c>
      <c r="FA241">
        <f t="shared" si="289"/>
        <v>48.2</v>
      </c>
      <c r="FB241">
        <f t="shared" si="289"/>
        <v>47.7</v>
      </c>
      <c r="FC241">
        <f t="shared" si="289"/>
        <v>47.7</v>
      </c>
      <c r="FD241">
        <f t="shared" si="289"/>
        <v>47.2</v>
      </c>
      <c r="FE241">
        <f t="shared" si="289"/>
        <v>45.3</v>
      </c>
      <c r="FF241">
        <f t="shared" si="289"/>
        <v>45.6</v>
      </c>
      <c r="FG241">
        <f t="shared" si="289"/>
        <v>44.8</v>
      </c>
      <c r="FH241">
        <f t="shared" si="289"/>
        <v>47.8</v>
      </c>
      <c r="FI241">
        <f t="shared" si="289"/>
        <v>48.5</v>
      </c>
      <c r="FJ241">
        <f t="shared" si="289"/>
        <v>47.9</v>
      </c>
      <c r="FK241">
        <f t="shared" si="289"/>
        <v>45.5</v>
      </c>
      <c r="FL241">
        <f t="shared" si="289"/>
        <v>46.4</v>
      </c>
      <c r="FM241">
        <f t="shared" si="289"/>
        <v>44.7</v>
      </c>
      <c r="FN241">
        <f t="shared" si="289"/>
        <v>44.2</v>
      </c>
      <c r="FO241">
        <f t="shared" si="289"/>
        <v>43.9</v>
      </c>
      <c r="FP241">
        <f t="shared" si="289"/>
        <v>50</v>
      </c>
      <c r="FQ241">
        <f t="shared" si="289"/>
        <v>48.7</v>
      </c>
      <c r="FR241">
        <f t="shared" si="289"/>
        <v>47.3</v>
      </c>
      <c r="FS241">
        <f t="shared" si="289"/>
        <v>46</v>
      </c>
      <c r="FT241">
        <f t="shared" si="289"/>
        <v>45</v>
      </c>
      <c r="FU241">
        <f t="shared" si="289"/>
        <v>45.2</v>
      </c>
      <c r="FV241">
        <f t="shared" si="289"/>
        <v>46.3</v>
      </c>
      <c r="FW241">
        <f t="shared" si="289"/>
        <v>46.5</v>
      </c>
      <c r="FX241">
        <f t="shared" si="289"/>
        <v>47.7</v>
      </c>
      <c r="FY241">
        <f t="shared" si="289"/>
        <v>49.2</v>
      </c>
      <c r="FZ241">
        <f t="shared" si="289"/>
        <v>45.6</v>
      </c>
      <c r="GA241">
        <f t="shared" si="289"/>
        <v>45.9</v>
      </c>
      <c r="GB241">
        <f t="shared" si="289"/>
        <v>45.7</v>
      </c>
      <c r="GC241">
        <f t="shared" si="289"/>
        <v>47</v>
      </c>
      <c r="GD241">
        <f t="shared" si="289"/>
        <v>44.7</v>
      </c>
      <c r="GE241">
        <f t="shared" si="289"/>
        <v>46.2</v>
      </c>
      <c r="GF241">
        <f t="shared" si="289"/>
        <v>45.9</v>
      </c>
      <c r="GG241">
        <f t="shared" si="289"/>
        <v>44.9</v>
      </c>
      <c r="GH241">
        <f t="shared" si="289"/>
        <v>45.8</v>
      </c>
      <c r="GI241">
        <f t="shared" si="289"/>
        <v>46.8</v>
      </c>
      <c r="GJ241">
        <f t="shared" si="289"/>
        <v>46.1</v>
      </c>
      <c r="GK241">
        <f t="shared" si="289"/>
        <v>43.6</v>
      </c>
      <c r="GL241">
        <f t="shared" ref="GL241:IW241" si="290">+ROUND((SUM($Z$67:$Z$68)+GL$194+GL$149+GL$239-MIN(GL$194,GL$149,GL$239,MIN($Z$67:$Z$68))-MAX(GL$194,GL$149,GL$239,MAX($Z$67:$Z$68)))/3,1)</f>
        <v>47.8</v>
      </c>
      <c r="GM241">
        <f t="shared" si="290"/>
        <v>45.5</v>
      </c>
      <c r="GN241">
        <f t="shared" si="290"/>
        <v>47.5</v>
      </c>
      <c r="GO241">
        <f t="shared" si="290"/>
        <v>46</v>
      </c>
      <c r="GP241">
        <f t="shared" si="290"/>
        <v>45.4</v>
      </c>
      <c r="GQ241">
        <f t="shared" si="290"/>
        <v>44.2</v>
      </c>
      <c r="GR241">
        <f t="shared" si="290"/>
        <v>44.2</v>
      </c>
      <c r="GS241">
        <f t="shared" si="290"/>
        <v>45.1</v>
      </c>
      <c r="GT241">
        <f t="shared" si="290"/>
        <v>46</v>
      </c>
      <c r="GU241">
        <f t="shared" si="290"/>
        <v>49.4</v>
      </c>
      <c r="GV241">
        <f t="shared" si="290"/>
        <v>46.6</v>
      </c>
      <c r="GW241">
        <f t="shared" si="290"/>
        <v>48.4</v>
      </c>
      <c r="GX241">
        <f t="shared" si="290"/>
        <v>47.2</v>
      </c>
      <c r="GY241">
        <f t="shared" si="290"/>
        <v>45.9</v>
      </c>
      <c r="GZ241">
        <f t="shared" si="290"/>
        <v>45.7</v>
      </c>
      <c r="HA241">
        <f t="shared" si="290"/>
        <v>45.2</v>
      </c>
      <c r="HB241">
        <f t="shared" si="290"/>
        <v>44.6</v>
      </c>
      <c r="HC241">
        <f t="shared" si="290"/>
        <v>46.2</v>
      </c>
      <c r="HD241">
        <f t="shared" si="290"/>
        <v>46.7</v>
      </c>
      <c r="HE241">
        <f t="shared" si="290"/>
        <v>45.6</v>
      </c>
      <c r="HF241">
        <f t="shared" si="290"/>
        <v>45.9</v>
      </c>
      <c r="HG241">
        <f t="shared" si="290"/>
        <v>46.8</v>
      </c>
      <c r="HH241">
        <f t="shared" si="290"/>
        <v>46</v>
      </c>
      <c r="HI241">
        <f t="shared" si="290"/>
        <v>46.7</v>
      </c>
      <c r="HJ241">
        <f t="shared" si="290"/>
        <v>46.1</v>
      </c>
      <c r="HK241">
        <f t="shared" si="290"/>
        <v>45.5</v>
      </c>
      <c r="HL241">
        <f t="shared" si="290"/>
        <v>46.7</v>
      </c>
      <c r="HM241">
        <f t="shared" si="290"/>
        <v>45.2</v>
      </c>
      <c r="HN241">
        <f t="shared" si="290"/>
        <v>45.6</v>
      </c>
      <c r="HO241">
        <f t="shared" si="290"/>
        <v>45.9</v>
      </c>
      <c r="HP241">
        <f t="shared" si="290"/>
        <v>44.5</v>
      </c>
      <c r="HQ241">
        <f t="shared" si="290"/>
        <v>43.7</v>
      </c>
      <c r="HR241">
        <f t="shared" si="290"/>
        <v>47.2</v>
      </c>
      <c r="HS241">
        <f t="shared" si="290"/>
        <v>45.2</v>
      </c>
      <c r="HT241">
        <f t="shared" si="290"/>
        <v>43</v>
      </c>
      <c r="HU241">
        <f t="shared" si="290"/>
        <v>46</v>
      </c>
      <c r="HV241">
        <f t="shared" si="290"/>
        <v>46.6</v>
      </c>
      <c r="HW241">
        <f t="shared" si="290"/>
        <v>45.2</v>
      </c>
      <c r="HX241">
        <f t="shared" si="290"/>
        <v>44.9</v>
      </c>
      <c r="HY241">
        <f t="shared" si="290"/>
        <v>46.7</v>
      </c>
      <c r="HZ241">
        <f t="shared" si="290"/>
        <v>49.7</v>
      </c>
      <c r="IA241">
        <f t="shared" si="290"/>
        <v>46.4</v>
      </c>
      <c r="IB241">
        <f t="shared" si="290"/>
        <v>46.6</v>
      </c>
      <c r="IC241">
        <f t="shared" si="290"/>
        <v>46.1</v>
      </c>
      <c r="ID241">
        <f t="shared" si="290"/>
        <v>44.8</v>
      </c>
      <c r="IE241">
        <f t="shared" si="290"/>
        <v>43.6</v>
      </c>
      <c r="IF241">
        <f t="shared" si="290"/>
        <v>43.9</v>
      </c>
      <c r="IG241">
        <f t="shared" si="290"/>
        <v>45.6</v>
      </c>
      <c r="IH241">
        <f t="shared" si="290"/>
        <v>47</v>
      </c>
      <c r="II241">
        <f t="shared" si="290"/>
        <v>47</v>
      </c>
      <c r="IJ241">
        <f t="shared" si="290"/>
        <v>44.3</v>
      </c>
      <c r="IK241">
        <f t="shared" si="290"/>
        <v>48.4</v>
      </c>
      <c r="IL241">
        <f t="shared" si="290"/>
        <v>45</v>
      </c>
      <c r="IM241">
        <f t="shared" si="290"/>
        <v>46.1</v>
      </c>
      <c r="IN241">
        <f t="shared" si="290"/>
        <v>44.7</v>
      </c>
      <c r="IO241">
        <f t="shared" si="290"/>
        <v>49.3</v>
      </c>
      <c r="IP241">
        <f t="shared" si="290"/>
        <v>47.7</v>
      </c>
      <c r="IQ241">
        <f t="shared" si="290"/>
        <v>48.5</v>
      </c>
      <c r="IR241">
        <f t="shared" si="290"/>
        <v>43.7</v>
      </c>
      <c r="IS241">
        <f t="shared" si="290"/>
        <v>45</v>
      </c>
      <c r="IT241">
        <f t="shared" si="290"/>
        <v>45.6</v>
      </c>
      <c r="IU241">
        <f t="shared" si="290"/>
        <v>45.5</v>
      </c>
      <c r="IV241">
        <f t="shared" si="290"/>
        <v>46.5</v>
      </c>
      <c r="IW241">
        <f t="shared" si="290"/>
        <v>43.7</v>
      </c>
      <c r="IX241">
        <f t="shared" ref="IX241:LI241" si="291">+ROUND((SUM($Z$67:$Z$68)+IX$194+IX$149+IX$239-MIN(IX$194,IX$149,IX$239,MIN($Z$67:$Z$68))-MAX(IX$194,IX$149,IX$239,MAX($Z$67:$Z$68)))/3,1)</f>
        <v>47.3</v>
      </c>
      <c r="IY241">
        <f t="shared" si="291"/>
        <v>46.3</v>
      </c>
      <c r="IZ241">
        <f t="shared" si="291"/>
        <v>45.3</v>
      </c>
      <c r="JA241">
        <f t="shared" si="291"/>
        <v>45.3</v>
      </c>
      <c r="JB241">
        <f t="shared" si="291"/>
        <v>46.9</v>
      </c>
      <c r="JC241">
        <f t="shared" si="291"/>
        <v>48.7</v>
      </c>
      <c r="JD241">
        <f t="shared" si="291"/>
        <v>45.6</v>
      </c>
      <c r="JE241">
        <f t="shared" si="291"/>
        <v>49</v>
      </c>
      <c r="JF241">
        <f t="shared" si="291"/>
        <v>48.7</v>
      </c>
      <c r="JG241">
        <f t="shared" si="291"/>
        <v>45.9</v>
      </c>
      <c r="JH241">
        <f t="shared" si="291"/>
        <v>47</v>
      </c>
      <c r="JI241">
        <f t="shared" si="291"/>
        <v>46</v>
      </c>
      <c r="JJ241">
        <f t="shared" si="291"/>
        <v>49.6</v>
      </c>
      <c r="JK241">
        <f t="shared" si="291"/>
        <v>47.1</v>
      </c>
      <c r="JL241">
        <f t="shared" si="291"/>
        <v>47.8</v>
      </c>
      <c r="JM241">
        <f t="shared" si="291"/>
        <v>45.1</v>
      </c>
      <c r="JN241">
        <f t="shared" si="291"/>
        <v>43.6</v>
      </c>
      <c r="JO241">
        <f t="shared" si="291"/>
        <v>44.4</v>
      </c>
      <c r="JP241">
        <f t="shared" si="291"/>
        <v>44.4</v>
      </c>
      <c r="JQ241">
        <f t="shared" si="291"/>
        <v>45.4</v>
      </c>
      <c r="JR241">
        <f t="shared" si="291"/>
        <v>42.8</v>
      </c>
      <c r="JS241">
        <f t="shared" si="291"/>
        <v>47.5</v>
      </c>
      <c r="JT241">
        <f t="shared" si="291"/>
        <v>45.4</v>
      </c>
      <c r="JU241">
        <f t="shared" si="291"/>
        <v>46.3</v>
      </c>
      <c r="JV241">
        <f t="shared" si="291"/>
        <v>46.6</v>
      </c>
      <c r="JW241">
        <f t="shared" si="291"/>
        <v>47.4</v>
      </c>
      <c r="JX241">
        <f t="shared" si="291"/>
        <v>46.2</v>
      </c>
      <c r="JY241">
        <f t="shared" si="291"/>
        <v>48</v>
      </c>
      <c r="JZ241">
        <f t="shared" si="291"/>
        <v>48</v>
      </c>
      <c r="KA241">
        <f t="shared" si="291"/>
        <v>46.3</v>
      </c>
      <c r="KB241">
        <f t="shared" si="291"/>
        <v>45.7</v>
      </c>
      <c r="KC241">
        <f t="shared" si="291"/>
        <v>45.4</v>
      </c>
      <c r="KD241">
        <f t="shared" si="291"/>
        <v>46.6</v>
      </c>
      <c r="KE241">
        <f t="shared" si="291"/>
        <v>43.7</v>
      </c>
      <c r="KF241">
        <f t="shared" si="291"/>
        <v>45.7</v>
      </c>
      <c r="KG241">
        <f t="shared" si="291"/>
        <v>44.8</v>
      </c>
      <c r="KH241">
        <f t="shared" si="291"/>
        <v>44.7</v>
      </c>
      <c r="KI241">
        <f t="shared" si="291"/>
        <v>48.9</v>
      </c>
      <c r="KJ241">
        <f t="shared" si="291"/>
        <v>47.7</v>
      </c>
      <c r="KK241">
        <f t="shared" si="291"/>
        <v>46.1</v>
      </c>
      <c r="KL241">
        <f t="shared" si="291"/>
        <v>45.2</v>
      </c>
      <c r="KM241">
        <f t="shared" si="291"/>
        <v>45.9</v>
      </c>
      <c r="KN241">
        <f t="shared" si="291"/>
        <v>46.6</v>
      </c>
      <c r="KO241">
        <f t="shared" si="291"/>
        <v>47.2</v>
      </c>
      <c r="KP241">
        <f t="shared" si="291"/>
        <v>45.7</v>
      </c>
      <c r="KQ241">
        <f t="shared" si="291"/>
        <v>46.4</v>
      </c>
      <c r="KR241">
        <f t="shared" si="291"/>
        <v>45.4</v>
      </c>
      <c r="KS241">
        <f t="shared" si="291"/>
        <v>44.1</v>
      </c>
      <c r="KT241">
        <f t="shared" si="291"/>
        <v>44.4</v>
      </c>
      <c r="KU241">
        <f t="shared" si="291"/>
        <v>47.1</v>
      </c>
      <c r="KV241">
        <f t="shared" si="291"/>
        <v>44.7</v>
      </c>
      <c r="KW241">
        <f t="shared" si="291"/>
        <v>45.6</v>
      </c>
      <c r="KX241">
        <f t="shared" si="291"/>
        <v>46.2</v>
      </c>
      <c r="KY241">
        <f t="shared" si="291"/>
        <v>44.5</v>
      </c>
      <c r="KZ241">
        <f t="shared" si="291"/>
        <v>47.1</v>
      </c>
      <c r="LA241">
        <f t="shared" si="291"/>
        <v>42.5</v>
      </c>
      <c r="LB241">
        <f t="shared" si="291"/>
        <v>45.2</v>
      </c>
      <c r="LC241">
        <f t="shared" si="291"/>
        <v>45.8</v>
      </c>
      <c r="LD241">
        <f t="shared" si="291"/>
        <v>45.5</v>
      </c>
      <c r="LE241">
        <f t="shared" si="291"/>
        <v>50.1</v>
      </c>
      <c r="LF241">
        <f t="shared" si="291"/>
        <v>43.9</v>
      </c>
      <c r="LG241">
        <f t="shared" si="291"/>
        <v>46.2</v>
      </c>
      <c r="LH241">
        <f t="shared" si="291"/>
        <v>45.2</v>
      </c>
      <c r="LI241">
        <f t="shared" si="291"/>
        <v>46.5</v>
      </c>
      <c r="LJ241">
        <f t="shared" ref="LJ241:NU241" si="292">+ROUND((SUM($Z$67:$Z$68)+LJ$194+LJ$149+LJ$239-MIN(LJ$194,LJ$149,LJ$239,MIN($Z$67:$Z$68))-MAX(LJ$194,LJ$149,LJ$239,MAX($Z$67:$Z$68)))/3,1)</f>
        <v>46.5</v>
      </c>
      <c r="LK241">
        <f t="shared" si="292"/>
        <v>47</v>
      </c>
      <c r="LL241">
        <f t="shared" si="292"/>
        <v>45.8</v>
      </c>
      <c r="LM241">
        <f t="shared" si="292"/>
        <v>44</v>
      </c>
      <c r="LN241">
        <f t="shared" si="292"/>
        <v>45.7</v>
      </c>
      <c r="LO241">
        <f t="shared" si="292"/>
        <v>46.5</v>
      </c>
      <c r="LP241">
        <f t="shared" si="292"/>
        <v>45.9</v>
      </c>
      <c r="LQ241">
        <f t="shared" si="292"/>
        <v>47.7</v>
      </c>
      <c r="LR241">
        <f t="shared" si="292"/>
        <v>46.7</v>
      </c>
      <c r="LS241">
        <f t="shared" si="292"/>
        <v>45.3</v>
      </c>
      <c r="LT241">
        <f t="shared" si="292"/>
        <v>45.6</v>
      </c>
      <c r="LU241">
        <f t="shared" si="292"/>
        <v>45.1</v>
      </c>
      <c r="LV241">
        <f t="shared" si="292"/>
        <v>46.5</v>
      </c>
      <c r="LW241">
        <f t="shared" si="292"/>
        <v>46.3</v>
      </c>
      <c r="LX241">
        <f t="shared" si="292"/>
        <v>47.3</v>
      </c>
      <c r="LY241">
        <f t="shared" si="292"/>
        <v>48</v>
      </c>
      <c r="LZ241">
        <f t="shared" si="292"/>
        <v>46.8</v>
      </c>
      <c r="MA241">
        <f t="shared" si="292"/>
        <v>45.8</v>
      </c>
      <c r="MB241">
        <f t="shared" si="292"/>
        <v>47</v>
      </c>
      <c r="MC241">
        <f t="shared" si="292"/>
        <v>45.6</v>
      </c>
      <c r="MD241">
        <f t="shared" si="292"/>
        <v>46.1</v>
      </c>
      <c r="ME241">
        <f t="shared" si="292"/>
        <v>45.3</v>
      </c>
      <c r="MF241">
        <f t="shared" si="292"/>
        <v>46.1</v>
      </c>
      <c r="MG241">
        <f t="shared" si="292"/>
        <v>47.5</v>
      </c>
      <c r="MH241">
        <f t="shared" si="292"/>
        <v>45.8</v>
      </c>
      <c r="MI241">
        <f t="shared" si="292"/>
        <v>48.7</v>
      </c>
      <c r="MJ241">
        <f t="shared" si="292"/>
        <v>48.9</v>
      </c>
      <c r="MK241">
        <f t="shared" si="292"/>
        <v>44.1</v>
      </c>
      <c r="ML241">
        <f t="shared" si="292"/>
        <v>47.7</v>
      </c>
      <c r="MM241">
        <f t="shared" si="292"/>
        <v>43.7</v>
      </c>
      <c r="MN241">
        <f t="shared" si="292"/>
        <v>47.9</v>
      </c>
      <c r="MO241">
        <f t="shared" si="292"/>
        <v>47.7</v>
      </c>
      <c r="MP241">
        <f t="shared" si="292"/>
        <v>46.4</v>
      </c>
      <c r="MQ241">
        <f t="shared" si="292"/>
        <v>45.1</v>
      </c>
      <c r="MR241">
        <f t="shared" si="292"/>
        <v>44.9</v>
      </c>
      <c r="MS241">
        <f t="shared" si="292"/>
        <v>46.2</v>
      </c>
      <c r="MT241">
        <f t="shared" si="292"/>
        <v>47.4</v>
      </c>
      <c r="MU241">
        <f t="shared" si="292"/>
        <v>44.6</v>
      </c>
      <c r="MV241">
        <f t="shared" si="292"/>
        <v>46.6</v>
      </c>
      <c r="MW241">
        <f t="shared" si="292"/>
        <v>47.2</v>
      </c>
      <c r="MX241">
        <f t="shared" si="292"/>
        <v>47.1</v>
      </c>
      <c r="MY241">
        <f t="shared" si="292"/>
        <v>45.8</v>
      </c>
      <c r="MZ241">
        <f t="shared" si="292"/>
        <v>44.4</v>
      </c>
      <c r="NA241">
        <f t="shared" si="292"/>
        <v>45.5</v>
      </c>
      <c r="NB241">
        <f t="shared" si="292"/>
        <v>46.4</v>
      </c>
      <c r="NC241">
        <f t="shared" si="292"/>
        <v>47.8</v>
      </c>
      <c r="ND241">
        <f t="shared" si="292"/>
        <v>44.6</v>
      </c>
      <c r="NE241">
        <f t="shared" si="292"/>
        <v>44.8</v>
      </c>
      <c r="NF241">
        <f t="shared" si="292"/>
        <v>46.2</v>
      </c>
      <c r="NG241">
        <f t="shared" si="292"/>
        <v>46.3</v>
      </c>
      <c r="NH241">
        <f t="shared" si="292"/>
        <v>47.9</v>
      </c>
      <c r="NI241">
        <f t="shared" si="292"/>
        <v>47.5</v>
      </c>
      <c r="NJ241">
        <f t="shared" si="292"/>
        <v>46.8</v>
      </c>
      <c r="NK241">
        <f t="shared" si="292"/>
        <v>44.2</v>
      </c>
      <c r="NL241">
        <f t="shared" si="292"/>
        <v>45.8</v>
      </c>
      <c r="NM241">
        <f t="shared" si="292"/>
        <v>46.3</v>
      </c>
      <c r="NN241">
        <f t="shared" si="292"/>
        <v>46.4</v>
      </c>
      <c r="NO241">
        <f t="shared" si="292"/>
        <v>48.1</v>
      </c>
      <c r="NP241">
        <f t="shared" si="292"/>
        <v>45</v>
      </c>
      <c r="NQ241">
        <f t="shared" si="292"/>
        <v>47.4</v>
      </c>
      <c r="NR241">
        <f t="shared" si="292"/>
        <v>45.6</v>
      </c>
      <c r="NS241">
        <f t="shared" si="292"/>
        <v>45.9</v>
      </c>
      <c r="NT241">
        <f t="shared" si="292"/>
        <v>44.5</v>
      </c>
      <c r="NU241">
        <f t="shared" si="292"/>
        <v>43.7</v>
      </c>
      <c r="NV241">
        <f t="shared" ref="NV241:QG241" si="293">+ROUND((SUM($Z$67:$Z$68)+NV$194+NV$149+NV$239-MIN(NV$194,NV$149,NV$239,MIN($Z$67:$Z$68))-MAX(NV$194,NV$149,NV$239,MAX($Z$67:$Z$68)))/3,1)</f>
        <v>43.5</v>
      </c>
      <c r="NW241">
        <f t="shared" si="293"/>
        <v>47.1</v>
      </c>
      <c r="NX241">
        <f t="shared" si="293"/>
        <v>46.6</v>
      </c>
      <c r="NY241">
        <f t="shared" si="293"/>
        <v>46.5</v>
      </c>
      <c r="NZ241">
        <f t="shared" si="293"/>
        <v>46.1</v>
      </c>
      <c r="OA241">
        <f t="shared" si="293"/>
        <v>49.1</v>
      </c>
      <c r="OB241">
        <f t="shared" si="293"/>
        <v>46.3</v>
      </c>
      <c r="OC241">
        <f t="shared" si="293"/>
        <v>48.8</v>
      </c>
      <c r="OD241">
        <f t="shared" si="293"/>
        <v>46.8</v>
      </c>
      <c r="OE241">
        <f t="shared" si="293"/>
        <v>44.2</v>
      </c>
      <c r="OF241">
        <f t="shared" si="293"/>
        <v>47.3</v>
      </c>
      <c r="OG241">
        <f t="shared" si="293"/>
        <v>47.6</v>
      </c>
      <c r="OH241">
        <f t="shared" si="293"/>
        <v>45.9</v>
      </c>
      <c r="OI241">
        <f t="shared" si="293"/>
        <v>47.3</v>
      </c>
      <c r="OJ241">
        <f t="shared" si="293"/>
        <v>45.6</v>
      </c>
      <c r="OK241">
        <f t="shared" si="293"/>
        <v>45.9</v>
      </c>
      <c r="OL241">
        <f t="shared" si="293"/>
        <v>48.9</v>
      </c>
      <c r="OM241">
        <f t="shared" si="293"/>
        <v>45.1</v>
      </c>
      <c r="ON241">
        <f t="shared" si="293"/>
        <v>48.5</v>
      </c>
      <c r="OO241">
        <f t="shared" si="293"/>
        <v>45.8</v>
      </c>
      <c r="OP241">
        <f t="shared" si="293"/>
        <v>46.9</v>
      </c>
      <c r="OQ241">
        <f t="shared" si="293"/>
        <v>44</v>
      </c>
      <c r="OR241">
        <f t="shared" si="293"/>
        <v>45.5</v>
      </c>
      <c r="OS241">
        <f t="shared" si="293"/>
        <v>43.5</v>
      </c>
      <c r="OT241">
        <f t="shared" si="293"/>
        <v>46.1</v>
      </c>
      <c r="OU241">
        <f t="shared" si="293"/>
        <v>46.2</v>
      </c>
      <c r="OV241">
        <f t="shared" si="293"/>
        <v>47.1</v>
      </c>
      <c r="OW241">
        <f t="shared" si="293"/>
        <v>45.6</v>
      </c>
      <c r="OX241">
        <f t="shared" si="293"/>
        <v>46.7</v>
      </c>
      <c r="OY241">
        <f t="shared" si="293"/>
        <v>48</v>
      </c>
      <c r="OZ241">
        <f t="shared" si="293"/>
        <v>44.7</v>
      </c>
      <c r="PA241">
        <f t="shared" si="293"/>
        <v>45.7</v>
      </c>
      <c r="PB241">
        <f t="shared" si="293"/>
        <v>47.5</v>
      </c>
      <c r="PC241">
        <f t="shared" si="293"/>
        <v>44.3</v>
      </c>
      <c r="PD241">
        <f t="shared" si="293"/>
        <v>47.4</v>
      </c>
      <c r="PE241">
        <f t="shared" si="293"/>
        <v>45</v>
      </c>
      <c r="PF241">
        <f t="shared" si="293"/>
        <v>50.3</v>
      </c>
      <c r="PG241">
        <f t="shared" si="293"/>
        <v>46.2</v>
      </c>
      <c r="PH241">
        <f t="shared" si="293"/>
        <v>44.5</v>
      </c>
      <c r="PI241">
        <f t="shared" si="293"/>
        <v>46</v>
      </c>
      <c r="PJ241">
        <f t="shared" si="293"/>
        <v>46</v>
      </c>
      <c r="PK241">
        <f t="shared" si="293"/>
        <v>45.2</v>
      </c>
      <c r="PL241">
        <f t="shared" si="293"/>
        <v>47.6</v>
      </c>
      <c r="PM241">
        <f t="shared" si="293"/>
        <v>45.6</v>
      </c>
      <c r="PN241">
        <f t="shared" si="293"/>
        <v>44.5</v>
      </c>
      <c r="PO241">
        <f t="shared" si="293"/>
        <v>46.8</v>
      </c>
      <c r="PP241">
        <f t="shared" si="293"/>
        <v>45.6</v>
      </c>
      <c r="PQ241">
        <f t="shared" si="293"/>
        <v>45.9</v>
      </c>
      <c r="PR241">
        <f t="shared" si="293"/>
        <v>45.4</v>
      </c>
      <c r="PS241">
        <f t="shared" si="293"/>
        <v>46.1</v>
      </c>
      <c r="PT241">
        <f t="shared" si="293"/>
        <v>46</v>
      </c>
      <c r="PU241">
        <f t="shared" si="293"/>
        <v>45.1</v>
      </c>
      <c r="PV241">
        <f t="shared" si="293"/>
        <v>47.1</v>
      </c>
      <c r="PW241">
        <f t="shared" si="293"/>
        <v>46.4</v>
      </c>
      <c r="PX241">
        <f t="shared" si="293"/>
        <v>48.6</v>
      </c>
      <c r="PY241">
        <f t="shared" si="293"/>
        <v>44.2</v>
      </c>
      <c r="PZ241">
        <f t="shared" si="293"/>
        <v>45.9</v>
      </c>
      <c r="QA241">
        <f t="shared" si="293"/>
        <v>42.6</v>
      </c>
      <c r="QB241">
        <f t="shared" si="293"/>
        <v>46.3</v>
      </c>
      <c r="QC241">
        <f t="shared" si="293"/>
        <v>45.9</v>
      </c>
      <c r="QD241">
        <f t="shared" si="293"/>
        <v>47.1</v>
      </c>
      <c r="QE241">
        <f t="shared" si="293"/>
        <v>44.3</v>
      </c>
      <c r="QF241">
        <f t="shared" si="293"/>
        <v>46.1</v>
      </c>
      <c r="QG241">
        <f t="shared" si="293"/>
        <v>46.6</v>
      </c>
      <c r="QH241">
        <f t="shared" ref="QH241:SG241" si="294">+ROUND((SUM($Z$67:$Z$68)+QH$194+QH$149+QH$239-MIN(QH$194,QH$149,QH$239,MIN($Z$67:$Z$68))-MAX(QH$194,QH$149,QH$239,MAX($Z$67:$Z$68)))/3,1)</f>
        <v>45.6</v>
      </c>
      <c r="QI241">
        <f t="shared" si="294"/>
        <v>46.7</v>
      </c>
      <c r="QJ241">
        <f t="shared" si="294"/>
        <v>48.2</v>
      </c>
      <c r="QK241">
        <f t="shared" si="294"/>
        <v>46.6</v>
      </c>
      <c r="QL241">
        <f t="shared" si="294"/>
        <v>44.2</v>
      </c>
      <c r="QM241">
        <f t="shared" si="294"/>
        <v>45.1</v>
      </c>
      <c r="QN241">
        <f t="shared" si="294"/>
        <v>44.4</v>
      </c>
      <c r="QO241">
        <f t="shared" si="294"/>
        <v>46.4</v>
      </c>
      <c r="QP241">
        <f t="shared" si="294"/>
        <v>44.7</v>
      </c>
      <c r="QQ241">
        <f t="shared" si="294"/>
        <v>46.3</v>
      </c>
      <c r="QR241">
        <f t="shared" si="294"/>
        <v>46.6</v>
      </c>
      <c r="QS241">
        <f t="shared" si="294"/>
        <v>45.8</v>
      </c>
      <c r="QT241">
        <f t="shared" si="294"/>
        <v>45.4</v>
      </c>
      <c r="QU241">
        <f t="shared" si="294"/>
        <v>45.6</v>
      </c>
      <c r="QV241">
        <f t="shared" si="294"/>
        <v>45.3</v>
      </c>
      <c r="QW241">
        <f t="shared" si="294"/>
        <v>44.3</v>
      </c>
      <c r="QX241">
        <f t="shared" si="294"/>
        <v>46.1</v>
      </c>
      <c r="QY241">
        <f t="shared" si="294"/>
        <v>44.6</v>
      </c>
      <c r="QZ241">
        <f t="shared" si="294"/>
        <v>46.8</v>
      </c>
      <c r="RA241">
        <f t="shared" si="294"/>
        <v>45.4</v>
      </c>
      <c r="RB241">
        <f t="shared" si="294"/>
        <v>48.1</v>
      </c>
      <c r="RC241">
        <f t="shared" si="294"/>
        <v>46.9</v>
      </c>
      <c r="RD241">
        <f t="shared" si="294"/>
        <v>45.8</v>
      </c>
      <c r="RE241">
        <f t="shared" si="294"/>
        <v>46.5</v>
      </c>
      <c r="RF241">
        <f t="shared" si="294"/>
        <v>47</v>
      </c>
      <c r="RG241">
        <f t="shared" si="294"/>
        <v>43.4</v>
      </c>
      <c r="RH241">
        <f t="shared" si="294"/>
        <v>45.6</v>
      </c>
      <c r="RI241">
        <f t="shared" si="294"/>
        <v>44.8</v>
      </c>
      <c r="RJ241">
        <f t="shared" si="294"/>
        <v>45.4</v>
      </c>
      <c r="RK241">
        <f t="shared" si="294"/>
        <v>48</v>
      </c>
      <c r="RL241">
        <f t="shared" si="294"/>
        <v>46</v>
      </c>
      <c r="RM241">
        <f t="shared" si="294"/>
        <v>47.6</v>
      </c>
      <c r="RN241">
        <f t="shared" si="294"/>
        <v>45.1</v>
      </c>
      <c r="RO241">
        <f t="shared" si="294"/>
        <v>46.4</v>
      </c>
      <c r="RP241">
        <f t="shared" si="294"/>
        <v>45.2</v>
      </c>
      <c r="RQ241">
        <f t="shared" si="294"/>
        <v>45.3</v>
      </c>
      <c r="RR241">
        <f t="shared" si="294"/>
        <v>46.1</v>
      </c>
      <c r="RS241">
        <f t="shared" si="294"/>
        <v>47</v>
      </c>
      <c r="RT241">
        <f t="shared" si="294"/>
        <v>43.4</v>
      </c>
      <c r="RU241">
        <f t="shared" si="294"/>
        <v>48.6</v>
      </c>
      <c r="RV241">
        <f t="shared" si="294"/>
        <v>46.7</v>
      </c>
      <c r="RW241">
        <f t="shared" si="294"/>
        <v>44.3</v>
      </c>
      <c r="RX241">
        <f t="shared" si="294"/>
        <v>45.9</v>
      </c>
      <c r="RY241">
        <f t="shared" si="294"/>
        <v>47.4</v>
      </c>
      <c r="RZ241">
        <f t="shared" si="294"/>
        <v>47.6</v>
      </c>
      <c r="SA241">
        <f t="shared" si="294"/>
        <v>47.4</v>
      </c>
      <c r="SB241">
        <f t="shared" si="294"/>
        <v>46.2</v>
      </c>
      <c r="SC241">
        <f t="shared" si="294"/>
        <v>45.3</v>
      </c>
      <c r="SD241">
        <f t="shared" si="294"/>
        <v>48.5</v>
      </c>
      <c r="SE241">
        <f t="shared" si="294"/>
        <v>46.2</v>
      </c>
      <c r="SF241">
        <f t="shared" si="294"/>
        <v>47.6</v>
      </c>
      <c r="SG241">
        <f t="shared" si="294"/>
        <v>44.8</v>
      </c>
    </row>
    <row r="242" spans="1:501">
      <c r="D242" s="99"/>
    </row>
    <row r="244" spans="1:501" s="243" customFormat="1"/>
    <row r="247" spans="1:501">
      <c r="A247">
        <v>2018</v>
      </c>
    </row>
    <row r="248" spans="1:501">
      <c r="A248" t="s">
        <v>538</v>
      </c>
      <c r="B248">
        <v>-2.2429048840422183</v>
      </c>
      <c r="C248">
        <v>1.0606981959426776</v>
      </c>
      <c r="D248">
        <v>-1.3893077266402543</v>
      </c>
      <c r="E248">
        <v>-1.19568767331657</v>
      </c>
      <c r="F248">
        <v>3.8833150028949603E-2</v>
      </c>
      <c r="G248">
        <v>-0.81599637269391678</v>
      </c>
      <c r="H248">
        <v>-0.32191110221901909</v>
      </c>
      <c r="I248">
        <v>1.5205978343146853</v>
      </c>
      <c r="J248">
        <v>-1.2140253602410667</v>
      </c>
      <c r="K248">
        <v>-0.44929606701771263</v>
      </c>
      <c r="L248">
        <v>-0.88599108494236134</v>
      </c>
      <c r="M248">
        <v>0.30351429813890718</v>
      </c>
      <c r="N248">
        <v>-0.1007265382213518</v>
      </c>
      <c r="O248">
        <v>0.452853328170022</v>
      </c>
      <c r="P248">
        <v>-1.6306239558616653</v>
      </c>
      <c r="Q248">
        <v>1.0508142622711603</v>
      </c>
      <c r="R248">
        <v>-1.0639269021339715</v>
      </c>
      <c r="S248">
        <v>3.4316371966269799E-2</v>
      </c>
      <c r="T248">
        <v>0.93983771876082756</v>
      </c>
      <c r="U248">
        <v>-1.1114707376691513</v>
      </c>
      <c r="V248">
        <v>0.58472437558521051</v>
      </c>
      <c r="W248">
        <v>-0.52968289310229011</v>
      </c>
      <c r="X248">
        <v>0.71675458457320929</v>
      </c>
      <c r="Y248">
        <v>-1.4885699783917516</v>
      </c>
      <c r="Z248">
        <v>-0.2047943326033419</v>
      </c>
      <c r="AA248">
        <v>-1.1606198313529603</v>
      </c>
      <c r="AB248">
        <v>0.81877374213945586</v>
      </c>
      <c r="AC248">
        <v>-0.64056393966893665</v>
      </c>
      <c r="AD248">
        <v>0.76486912803375162</v>
      </c>
      <c r="AE248">
        <v>1.1939710020669736</v>
      </c>
      <c r="AF248">
        <v>0.22185531634022482</v>
      </c>
      <c r="AG248">
        <v>0.42112333176191896</v>
      </c>
      <c r="AH248">
        <v>-2.3913889890536666</v>
      </c>
      <c r="AI248">
        <v>-0.50345761337666772</v>
      </c>
      <c r="AJ248">
        <v>-0.21887672119191848</v>
      </c>
      <c r="AK248">
        <v>0.91130914370296523</v>
      </c>
      <c r="AL248">
        <v>-0.36991309571021702</v>
      </c>
      <c r="AM248">
        <v>1.648572833801154E-2</v>
      </c>
      <c r="AN248">
        <v>-0.46228137762227561</v>
      </c>
      <c r="AO248">
        <v>1.2629425327759236</v>
      </c>
      <c r="AP248">
        <v>-0.69175712269498035</v>
      </c>
      <c r="AQ248">
        <v>-0.78043740359134972</v>
      </c>
      <c r="AR248">
        <v>0.52011273510288447</v>
      </c>
      <c r="AS248">
        <v>1.4014585758559406</v>
      </c>
      <c r="AT248">
        <v>-2.6662974050850607E-2</v>
      </c>
      <c r="AU248">
        <v>-0.32038087738328613</v>
      </c>
      <c r="AV248">
        <v>0.5328547558747232</v>
      </c>
      <c r="AW248">
        <v>-1.2895407053292729</v>
      </c>
      <c r="AX248">
        <v>-0.38445136851805728</v>
      </c>
      <c r="AY248">
        <v>-0.9236600817530416</v>
      </c>
      <c r="AZ248">
        <v>0.34585355024319142</v>
      </c>
      <c r="BA248">
        <v>0.45981437324371655</v>
      </c>
      <c r="BB248">
        <v>0.57035322242882103</v>
      </c>
      <c r="BC248">
        <v>-0.4807475306733977</v>
      </c>
      <c r="BD248">
        <v>0.69428551796590909</v>
      </c>
      <c r="BE248">
        <v>-0.88101842266041785</v>
      </c>
      <c r="BF248">
        <v>-0.86545014710281976</v>
      </c>
      <c r="BG248">
        <v>-3.385707714187447E-2</v>
      </c>
      <c r="BH248">
        <v>0.23772145141265355</v>
      </c>
      <c r="BI248">
        <v>0.10395751814940013</v>
      </c>
      <c r="BJ248">
        <v>-0.27805754143628292</v>
      </c>
      <c r="BK248">
        <v>1.2373720892355777</v>
      </c>
      <c r="BL248">
        <v>-0.6180903255881276</v>
      </c>
      <c r="BM248">
        <v>0.92883055913262069</v>
      </c>
      <c r="BN248">
        <v>-0.97393694886704907</v>
      </c>
      <c r="BO248">
        <v>1.0024814400821924</v>
      </c>
      <c r="BP248">
        <v>1.0980920706060715</v>
      </c>
      <c r="BQ248">
        <v>-0.6650839168287348</v>
      </c>
      <c r="BR248">
        <v>-1.1315569281578064</v>
      </c>
      <c r="BS248">
        <v>-1.0851840670511592</v>
      </c>
      <c r="BT248">
        <v>-0.29551301850005984</v>
      </c>
      <c r="BU248">
        <v>-0.98929376690648496</v>
      </c>
      <c r="BV248">
        <v>-0.90035428002011031</v>
      </c>
      <c r="BW248">
        <v>-0.27051100914832205</v>
      </c>
      <c r="BX248">
        <v>-0.48556216825090814</v>
      </c>
      <c r="BY248">
        <v>-0.1849912223406136</v>
      </c>
      <c r="BZ248">
        <v>-0.32448951969854534</v>
      </c>
      <c r="CA248">
        <v>1.4494162314804271</v>
      </c>
      <c r="CB248">
        <v>-0.44278976929490454</v>
      </c>
      <c r="CC248">
        <v>-0.63953166318242438</v>
      </c>
      <c r="CD248">
        <v>0.93544485935126431</v>
      </c>
      <c r="CE248">
        <v>-0.21042183107056189</v>
      </c>
      <c r="CF248">
        <v>-0.93012658908264711</v>
      </c>
      <c r="CG248">
        <v>0.6983805178606417</v>
      </c>
      <c r="CH248">
        <v>-1.3949556887382641</v>
      </c>
      <c r="CI248">
        <v>1.6294688975904137</v>
      </c>
      <c r="CJ248">
        <v>-0.64762389229144901</v>
      </c>
      <c r="CK248">
        <v>-1.2776831681549083</v>
      </c>
      <c r="CL248">
        <v>0.18693640413403045</v>
      </c>
      <c r="CM248">
        <v>0.29231841836008243</v>
      </c>
      <c r="CN248">
        <v>1.7386582840117626</v>
      </c>
      <c r="CO248">
        <v>1.0522762750042602</v>
      </c>
      <c r="CP248">
        <v>0.1221269485540688</v>
      </c>
      <c r="CQ248">
        <v>-0.42279452827642672</v>
      </c>
      <c r="CR248">
        <v>-0.74180661613354459</v>
      </c>
      <c r="CS248">
        <v>-0.77185632108012214</v>
      </c>
      <c r="CT248">
        <v>-0.82284486779826693</v>
      </c>
      <c r="CU248">
        <v>-1.7000911611830816</v>
      </c>
      <c r="CV248">
        <v>-5.2386894822120667E-2</v>
      </c>
      <c r="CW248">
        <v>0.50380549510009587</v>
      </c>
      <c r="CX248">
        <v>-0.40396344047621824</v>
      </c>
      <c r="CY248">
        <v>1.2619238987099379</v>
      </c>
      <c r="CZ248">
        <v>-0.53611984185408801</v>
      </c>
      <c r="DA248">
        <v>2.4334804038517177</v>
      </c>
      <c r="DB248">
        <v>-0.56415387916786131</v>
      </c>
      <c r="DC248">
        <v>0.42823785406653769</v>
      </c>
      <c r="DD248">
        <v>-1.9824801711365581</v>
      </c>
      <c r="DE248">
        <v>0.53726807891507633</v>
      </c>
      <c r="DF248">
        <v>-0.31603576644556597</v>
      </c>
      <c r="DG248">
        <v>1.9522758520906791</v>
      </c>
      <c r="DH248">
        <v>0.63260131355491467</v>
      </c>
      <c r="DI248">
        <v>4.5494061851059087E-2</v>
      </c>
      <c r="DJ248">
        <v>0.86645286501152441</v>
      </c>
      <c r="DK248">
        <v>4.6412651499849744E-2</v>
      </c>
      <c r="DL248">
        <v>0.3446348273428157</v>
      </c>
      <c r="DM248">
        <v>-5.7750639825826511E-2</v>
      </c>
      <c r="DN248">
        <v>-1.3316093827597797</v>
      </c>
      <c r="DO248">
        <v>1.5772002370795235</v>
      </c>
      <c r="DP248">
        <v>-0.25989265850512311</v>
      </c>
      <c r="DQ248">
        <v>-1.062715000443859</v>
      </c>
      <c r="DR248">
        <v>1.4941497283871286</v>
      </c>
      <c r="DS248">
        <v>5.8286104831495322E-2</v>
      </c>
      <c r="DT248">
        <v>4.9017216952051967E-2</v>
      </c>
      <c r="DU248">
        <v>-1.3435851542453747</v>
      </c>
      <c r="DV248">
        <v>0.78469838626915589</v>
      </c>
      <c r="DW248">
        <v>-0.48642277761246078</v>
      </c>
      <c r="DX248">
        <v>-0.96281155492761172</v>
      </c>
      <c r="DY248">
        <v>0.27448095352156088</v>
      </c>
      <c r="DZ248">
        <v>1.1917882147827186</v>
      </c>
      <c r="EA248">
        <v>1.3211001714807935</v>
      </c>
      <c r="EB248">
        <v>0.21582195586233865</v>
      </c>
      <c r="EC248">
        <v>-1.4818851923337206</v>
      </c>
      <c r="ED248">
        <v>-1.7788806871976703</v>
      </c>
      <c r="EE248">
        <v>-5.5681539379293099E-2</v>
      </c>
      <c r="EF248">
        <v>0.19215462998545263</v>
      </c>
      <c r="EG248">
        <v>0.87651642388664186</v>
      </c>
      <c r="EH248">
        <v>1.5436035027960315</v>
      </c>
      <c r="EI248">
        <v>-0.66584789237822406</v>
      </c>
      <c r="EJ248">
        <v>-1.2790678738383576</v>
      </c>
      <c r="EK248">
        <v>1.9262006389908493</v>
      </c>
      <c r="EL248">
        <v>-0.53567760005535092</v>
      </c>
      <c r="EM248">
        <v>-1.4841816664556973</v>
      </c>
      <c r="EN248">
        <v>3.4162894735345617E-2</v>
      </c>
      <c r="EO248">
        <v>-0.83232635006424971</v>
      </c>
      <c r="EP248">
        <v>0.16386366041842848</v>
      </c>
      <c r="EQ248">
        <v>-0.92330992629285902</v>
      </c>
      <c r="ER248">
        <v>-5.4608335631201044E-2</v>
      </c>
      <c r="ES248">
        <v>0.23945290195115376</v>
      </c>
      <c r="ET248">
        <v>0.12744635569106322</v>
      </c>
      <c r="EU248">
        <v>1.6417106962762773</v>
      </c>
      <c r="EV248">
        <v>-1.396169864165131</v>
      </c>
      <c r="EW248">
        <v>0.90127286966890097</v>
      </c>
      <c r="EX248">
        <v>0.44219859773875214</v>
      </c>
      <c r="EY248">
        <v>0.33847186386992689</v>
      </c>
      <c r="EZ248">
        <v>-0.88474735093768686</v>
      </c>
      <c r="FA248">
        <v>0.83156919572502375</v>
      </c>
      <c r="FB248">
        <v>-1.0010921869252343</v>
      </c>
      <c r="FC248">
        <v>0.9405516721017193</v>
      </c>
      <c r="FD248">
        <v>0.15913656170596369</v>
      </c>
      <c r="FE248">
        <v>1.2756095202348661</v>
      </c>
      <c r="FF248">
        <v>2.1569849195657298</v>
      </c>
      <c r="FG248">
        <v>0.93900553110870533</v>
      </c>
      <c r="FH248">
        <v>0.80822928794077598</v>
      </c>
      <c r="FI248">
        <v>1.8723403627518564</v>
      </c>
      <c r="FJ248">
        <v>0.78251446211652365</v>
      </c>
      <c r="FK248">
        <v>-3.117747837677598E-2</v>
      </c>
      <c r="FL248">
        <v>5.9129661167389713E-2</v>
      </c>
      <c r="FM248">
        <v>-0.88542492449050769</v>
      </c>
      <c r="FN248">
        <v>0.14868533071421552</v>
      </c>
      <c r="FO248">
        <v>0.76753622124670073</v>
      </c>
      <c r="FP248">
        <v>-1.2999771570321172</v>
      </c>
      <c r="FQ248">
        <v>-1.2358941603451967</v>
      </c>
      <c r="FR248">
        <v>-9.6729309007059783E-2</v>
      </c>
      <c r="FS248">
        <v>0.42823785406653769</v>
      </c>
      <c r="FT248">
        <v>-1.8844002624973655</v>
      </c>
      <c r="FU248">
        <v>0.85658484749728814</v>
      </c>
      <c r="FV248">
        <v>-0.25112058210652322</v>
      </c>
      <c r="FW248">
        <v>-1.0671783456928097E-2</v>
      </c>
      <c r="FX248">
        <v>-0.11373003871995024</v>
      </c>
      <c r="FY248">
        <v>6.4571850089123473E-2</v>
      </c>
      <c r="FZ248">
        <v>0.8247775440395344</v>
      </c>
      <c r="GA248">
        <v>6.8711187850567512E-2</v>
      </c>
      <c r="GB248">
        <v>3.668246790766716</v>
      </c>
      <c r="GC248">
        <v>0.74271270023018587</v>
      </c>
      <c r="GD248">
        <v>-0.76149035521666519</v>
      </c>
      <c r="GE248">
        <v>0.73918954512919299</v>
      </c>
      <c r="GF248">
        <v>-1.0013445717049763</v>
      </c>
      <c r="GG248">
        <v>-0.91223682829877362</v>
      </c>
      <c r="GH248">
        <v>-0.62244907894637436</v>
      </c>
      <c r="GI248">
        <v>0.7899120646470692</v>
      </c>
      <c r="GJ248">
        <v>0.4544642706605373</v>
      </c>
      <c r="GK248">
        <v>-0.99392082120175473</v>
      </c>
      <c r="GL248">
        <v>-0.45242927626532037</v>
      </c>
      <c r="GM248">
        <v>0.27067017072113231</v>
      </c>
      <c r="GN248">
        <v>2.1281266526784748</v>
      </c>
      <c r="GO248">
        <v>0.34991671782336198</v>
      </c>
      <c r="GP248">
        <v>0.47081130105652846</v>
      </c>
      <c r="GQ248">
        <v>-0.15921386875561439</v>
      </c>
      <c r="GR248">
        <v>-0.77743379733874463</v>
      </c>
      <c r="GS248">
        <v>1.0774965630844235</v>
      </c>
      <c r="GT248">
        <v>0.24599216885690112</v>
      </c>
      <c r="GU248">
        <v>-0.60123284129076637</v>
      </c>
      <c r="GV248">
        <v>1.0239546099910513</v>
      </c>
      <c r="GW248">
        <v>0.36631035982281901</v>
      </c>
      <c r="GX248">
        <v>0.6180903255881276</v>
      </c>
      <c r="GY248">
        <v>-1.1375277608749457</v>
      </c>
      <c r="GZ248">
        <v>-0.16231297195190564</v>
      </c>
      <c r="HA248">
        <v>1.859689291450195</v>
      </c>
      <c r="HB248">
        <v>0.37598169910779689</v>
      </c>
      <c r="HC248">
        <v>2.0354036678327248</v>
      </c>
      <c r="HD248">
        <v>0.23740653887216467</v>
      </c>
      <c r="HE248">
        <v>-0.40753548091743141</v>
      </c>
      <c r="HF248">
        <v>0.50328367251495365</v>
      </c>
      <c r="HG248">
        <v>-1.0807843864313327</v>
      </c>
      <c r="HH248">
        <v>0.31595391192240641</v>
      </c>
      <c r="HI248">
        <v>0.90957200882257894</v>
      </c>
      <c r="HJ248">
        <v>-1.6018202586565167</v>
      </c>
      <c r="HK248">
        <v>-0.95554014478693716</v>
      </c>
      <c r="HL248">
        <v>1.3103749552101362</v>
      </c>
      <c r="HM248">
        <v>-1.2749205779982731</v>
      </c>
      <c r="HN248">
        <v>-0.72518787419539876</v>
      </c>
      <c r="HO248">
        <v>-2.5733606889843941</v>
      </c>
      <c r="HP248">
        <v>0.11365273167029954</v>
      </c>
      <c r="HQ248">
        <v>0.29407601687125862</v>
      </c>
      <c r="HR248">
        <v>0.68768144956266042</v>
      </c>
      <c r="HS248">
        <v>-0.10403368833067361</v>
      </c>
      <c r="HT248">
        <v>-0.42907686292892322</v>
      </c>
      <c r="HU248">
        <v>1.8962691683555022</v>
      </c>
      <c r="HV248">
        <v>-0.34536583370936569</v>
      </c>
      <c r="HW248">
        <v>0.65159156292793341</v>
      </c>
      <c r="HX248">
        <v>5.6140834203688428E-2</v>
      </c>
      <c r="HY248">
        <v>0.55815462474129163</v>
      </c>
      <c r="HZ248">
        <v>8.4132807387504727E-2</v>
      </c>
      <c r="IA248">
        <v>-0.93378730525728315</v>
      </c>
      <c r="IB248">
        <v>-8.3748545876005664E-2</v>
      </c>
      <c r="IC248">
        <v>0.72468992584617808</v>
      </c>
      <c r="ID248">
        <v>-5.6229509937111288E-3</v>
      </c>
      <c r="IE248">
        <v>0.5930951374466531</v>
      </c>
      <c r="IF248">
        <v>0.42020360524475109</v>
      </c>
      <c r="IG248">
        <v>-5.8525984059087932E-3</v>
      </c>
      <c r="IH248">
        <v>0.42765122998389415</v>
      </c>
      <c r="II248">
        <v>0.10349594958825037</v>
      </c>
      <c r="IJ248">
        <v>-0.81920234151766635</v>
      </c>
      <c r="IK248">
        <v>0.74110175773967057</v>
      </c>
      <c r="IL248">
        <v>0.36230517252988648</v>
      </c>
      <c r="IM248">
        <v>-1.0046346687886398</v>
      </c>
      <c r="IN248">
        <v>-0.82070073403883725</v>
      </c>
      <c r="IO248">
        <v>1.4342731446959078</v>
      </c>
      <c r="IP248">
        <v>0.41636212699813768</v>
      </c>
      <c r="IQ248">
        <v>-7.2468537837266922E-2</v>
      </c>
      <c r="IR248">
        <v>-0.89966761152027175</v>
      </c>
      <c r="IS248">
        <v>-1.4394299796549603</v>
      </c>
      <c r="IT248">
        <v>0.57368652051081881</v>
      </c>
      <c r="IU248">
        <v>-0.81343728197680321</v>
      </c>
      <c r="IV248">
        <v>2.6225097826682031</v>
      </c>
      <c r="IW248">
        <v>0.37335553315642755</v>
      </c>
      <c r="IX248">
        <v>-1.0377493708801921</v>
      </c>
      <c r="IY248">
        <v>2.9387592803686857</v>
      </c>
      <c r="IZ248">
        <v>-0.54222368817136157</v>
      </c>
      <c r="JA248">
        <v>7.0322130341082811E-2</v>
      </c>
      <c r="JB248">
        <v>3.0305818654596806</v>
      </c>
      <c r="JC248">
        <v>0.60894990383530967</v>
      </c>
      <c r="JD248">
        <v>-1.4173633644531947</v>
      </c>
      <c r="JE248">
        <v>0.80304516814067028</v>
      </c>
      <c r="JF248">
        <v>1.1760630513890646</v>
      </c>
      <c r="JG248">
        <v>-0.45158230932429433</v>
      </c>
      <c r="JH248">
        <v>-0.3792683855863288</v>
      </c>
      <c r="JI248">
        <v>-0.46381501306314021</v>
      </c>
      <c r="JJ248">
        <v>0.47243474909919314</v>
      </c>
      <c r="JK248">
        <v>0.32674847716407385</v>
      </c>
      <c r="JL248">
        <v>-0.18973992155224551</v>
      </c>
      <c r="JM248">
        <v>-0.3855222985293949</v>
      </c>
      <c r="JN248">
        <v>1.0481608114787377</v>
      </c>
      <c r="JO248">
        <v>4.3985437514493242E-3</v>
      </c>
      <c r="JP248">
        <v>1.1969405022682622</v>
      </c>
      <c r="JQ248">
        <v>-0.85481815403909422</v>
      </c>
      <c r="JR248">
        <v>0.18071204976877198</v>
      </c>
      <c r="JS248">
        <v>1.0667599781299941</v>
      </c>
      <c r="JT248">
        <v>0.76928358794248197</v>
      </c>
      <c r="JU248">
        <v>-0.80357267506769858</v>
      </c>
      <c r="JV248">
        <v>0.1794683157640975</v>
      </c>
      <c r="JW248">
        <v>0.58463456298341043</v>
      </c>
      <c r="JX248">
        <v>-1.8356604414293543</v>
      </c>
      <c r="JY248">
        <v>-0.59638182392518502</v>
      </c>
      <c r="JZ248">
        <v>1.2978421182197053</v>
      </c>
      <c r="KA248">
        <v>-2.0111201592953876</v>
      </c>
      <c r="KB248">
        <v>0.33240212360396981</v>
      </c>
      <c r="KC248">
        <v>0.79347046266775578</v>
      </c>
      <c r="KD248">
        <v>-0.19542881091183517</v>
      </c>
      <c r="KE248">
        <v>-0.67889004640164785</v>
      </c>
      <c r="KF248">
        <v>0.24220867089752574</v>
      </c>
      <c r="KG248">
        <v>5.0013113650493324E-2</v>
      </c>
      <c r="KH248">
        <v>-0.5880860953766387</v>
      </c>
      <c r="KI248">
        <v>0.31780473364051431</v>
      </c>
      <c r="KJ248">
        <v>-0.49600430429563858</v>
      </c>
      <c r="KK248">
        <v>-0.54772499424871057</v>
      </c>
      <c r="KL248">
        <v>-0.91409447122714482</v>
      </c>
      <c r="KM248">
        <v>1.9564140529837459</v>
      </c>
      <c r="KN248">
        <v>-0.90806906882789917</v>
      </c>
      <c r="KO248">
        <v>0.88305114331888035</v>
      </c>
      <c r="KP248">
        <v>0.63363017943629529</v>
      </c>
      <c r="KQ248">
        <v>1.4249235391616821</v>
      </c>
      <c r="KR248">
        <v>-0.78667653724551201</v>
      </c>
      <c r="KS248">
        <v>0.35773496165347751</v>
      </c>
      <c r="KT248">
        <v>0.34268737181264441</v>
      </c>
      <c r="KU248">
        <v>0.21856294551980682</v>
      </c>
      <c r="KV248">
        <v>2.5625013222452253E-3</v>
      </c>
      <c r="KW248">
        <v>0.41003090700542089</v>
      </c>
      <c r="KX248">
        <v>1.594416971784085</v>
      </c>
      <c r="KY248">
        <v>-0.19940671336371452</v>
      </c>
      <c r="KZ248">
        <v>-1.0015969564847182</v>
      </c>
      <c r="LA248">
        <v>1.7148795450339094</v>
      </c>
      <c r="LB248">
        <v>-0.40479449125996325</v>
      </c>
      <c r="LC248">
        <v>-0.33054334380722139</v>
      </c>
      <c r="LD248">
        <v>0.74160425356240012</v>
      </c>
      <c r="LE248">
        <v>7.9987785284174606E-2</v>
      </c>
      <c r="LF248">
        <v>2.7274609237792902E-2</v>
      </c>
      <c r="LG248">
        <v>2.0981678972020745</v>
      </c>
      <c r="LH248">
        <v>0.9701329872768838</v>
      </c>
      <c r="LI248">
        <v>0.61392938732751645</v>
      </c>
      <c r="LJ248">
        <v>3.5694256439455785E-2</v>
      </c>
      <c r="LK248">
        <v>0.35414814192336053</v>
      </c>
      <c r="LL248">
        <v>-0.66393795350450091</v>
      </c>
      <c r="LM248">
        <v>0.89714831119636074</v>
      </c>
      <c r="LN248">
        <v>-0.17612592273508199</v>
      </c>
      <c r="LO248">
        <v>0.16758576748543419</v>
      </c>
      <c r="LP248">
        <v>-0.19425897335167974</v>
      </c>
      <c r="LQ248">
        <v>0.19449316823738627</v>
      </c>
      <c r="LR248">
        <v>-2.3900429368950427</v>
      </c>
      <c r="LS248">
        <v>0.76456217357190326</v>
      </c>
      <c r="LT248">
        <v>1.3716544344788417</v>
      </c>
      <c r="LU248">
        <v>-0.27122496248921379</v>
      </c>
      <c r="LV248">
        <v>0.3795139491558075</v>
      </c>
      <c r="LW248">
        <v>0.2416572897345759</v>
      </c>
      <c r="LX248">
        <v>-0.49185473471879959</v>
      </c>
      <c r="LY248">
        <v>0.35276457310828846</v>
      </c>
      <c r="LZ248">
        <v>-8.3057329902658239E-2</v>
      </c>
      <c r="MA248">
        <v>1.458220140193589</v>
      </c>
      <c r="MB248">
        <v>-0.80304516814067028</v>
      </c>
      <c r="MC248">
        <v>1.060295744537143</v>
      </c>
      <c r="MD248">
        <v>0.68226427174522541</v>
      </c>
      <c r="ME248">
        <v>1.5443583833985031</v>
      </c>
      <c r="MF248">
        <v>1.549165062897373</v>
      </c>
      <c r="MG248">
        <v>0.24536120690754615</v>
      </c>
      <c r="MH248">
        <v>0.16712078831915278</v>
      </c>
      <c r="MI248">
        <v>-0.58454361351323314</v>
      </c>
      <c r="MJ248">
        <v>2.7260830393061042</v>
      </c>
      <c r="MK248">
        <v>-0.44042849367542658</v>
      </c>
      <c r="ML248">
        <v>0.81109646998811513</v>
      </c>
      <c r="MM248">
        <v>7.0934902396402322E-2</v>
      </c>
      <c r="MN248">
        <v>0.74968511398765258</v>
      </c>
      <c r="MO248">
        <v>-0.44887315198138822</v>
      </c>
      <c r="MP248">
        <v>-0.25910253498295788</v>
      </c>
      <c r="MQ248">
        <v>-2.7658825274556875</v>
      </c>
      <c r="MR248">
        <v>0.15626937965862453</v>
      </c>
      <c r="MS248">
        <v>1.5413434084621258</v>
      </c>
      <c r="MT248">
        <v>-0.79809069575276226</v>
      </c>
      <c r="MU248">
        <v>0.2444153324177023</v>
      </c>
      <c r="MV248">
        <v>-0.24339101400983054</v>
      </c>
      <c r="MW248">
        <v>-1.00501438282663</v>
      </c>
      <c r="MX248">
        <v>1.883945515146479</v>
      </c>
      <c r="MY248">
        <v>0.82887027019751258</v>
      </c>
      <c r="MZ248">
        <v>0.81205371316173114</v>
      </c>
      <c r="NA248">
        <v>1.1762131180148572</v>
      </c>
      <c r="NB248">
        <v>1.4805118553340435</v>
      </c>
      <c r="NC248">
        <v>9.9420276455930434E-2</v>
      </c>
      <c r="ND248">
        <v>0.73437149694655091</v>
      </c>
      <c r="NE248">
        <v>0.74321633292129263</v>
      </c>
      <c r="NF248">
        <v>0.99316821433603764</v>
      </c>
      <c r="NG248">
        <v>-1.5276873455150053</v>
      </c>
      <c r="NH248">
        <v>-0.12559553397295531</v>
      </c>
      <c r="NI248">
        <v>-1.0882195056183264</v>
      </c>
      <c r="NJ248">
        <v>4.7791672841412947E-2</v>
      </c>
      <c r="NK248">
        <v>-0.23897996470623184</v>
      </c>
      <c r="NL248">
        <v>-1.2619238987099379E-3</v>
      </c>
      <c r="NM248">
        <v>0.58963223636965267</v>
      </c>
      <c r="NN248">
        <v>1.094465460482752</v>
      </c>
      <c r="NO248">
        <v>0.56030103223747574</v>
      </c>
      <c r="NP248">
        <v>0.2331591986148851</v>
      </c>
      <c r="NQ248">
        <v>0.88214619609061629</v>
      </c>
      <c r="NR248">
        <v>6.4417235989822075E-2</v>
      </c>
      <c r="NS248">
        <v>-2.4189648684114218</v>
      </c>
      <c r="NT248">
        <v>-0.26504039851715788</v>
      </c>
      <c r="NU248">
        <v>0.20338802642072551</v>
      </c>
      <c r="NV248">
        <v>-1.4236593415262178</v>
      </c>
      <c r="NW248">
        <v>0.21081291379232425</v>
      </c>
      <c r="NX248">
        <v>-1.2916507330373861</v>
      </c>
      <c r="NY248">
        <v>-1.4723218555445783</v>
      </c>
      <c r="NZ248">
        <v>1.3693079381482676</v>
      </c>
      <c r="OA248">
        <v>0.42103920350200497</v>
      </c>
      <c r="OB248">
        <v>-2.0458355720620602</v>
      </c>
      <c r="OC248">
        <v>0.53065150495967828</v>
      </c>
      <c r="OD248">
        <v>0.53197254601400346</v>
      </c>
      <c r="OE248">
        <v>-2.9444890969898552E-3</v>
      </c>
      <c r="OF248">
        <v>-0.4294133759685792</v>
      </c>
      <c r="OG248">
        <v>0.65197127696592361</v>
      </c>
      <c r="OH248">
        <v>0.33774313124013133</v>
      </c>
      <c r="OI248">
        <v>0.13910039342590608</v>
      </c>
      <c r="OJ248">
        <v>-0.18771515897242352</v>
      </c>
      <c r="OK248">
        <v>0.31426679925061762</v>
      </c>
      <c r="OL248">
        <v>-0.60609636420849711</v>
      </c>
      <c r="OM248">
        <v>1.5405885278596543</v>
      </c>
      <c r="ON248">
        <v>1.5157547750277445</v>
      </c>
      <c r="OO248">
        <v>4.1281964513473213E-2</v>
      </c>
      <c r="OP248">
        <v>-0.52642917580669746</v>
      </c>
      <c r="OQ248">
        <v>0.59218336900812574</v>
      </c>
      <c r="OR248">
        <v>2.7730129659175873</v>
      </c>
      <c r="OS248">
        <v>-1.4039142115507275</v>
      </c>
      <c r="OT248">
        <v>1.2041732588841114</v>
      </c>
      <c r="OU248">
        <v>-0.41152816265821457</v>
      </c>
      <c r="OV248">
        <v>0.58109776546189096</v>
      </c>
      <c r="OW248">
        <v>0.75201796789770015</v>
      </c>
      <c r="OX248">
        <v>-1.9326034816913307</v>
      </c>
      <c r="OY248">
        <v>0.45031129047856666</v>
      </c>
      <c r="OZ248">
        <v>-0.17783577277441509</v>
      </c>
      <c r="PA248">
        <v>0.39394080886268057</v>
      </c>
      <c r="PB248">
        <v>0.22271706257015467</v>
      </c>
      <c r="PC248">
        <v>-1.9117396732326597</v>
      </c>
      <c r="PD248">
        <v>0.58136947700404562</v>
      </c>
      <c r="PE248">
        <v>-1.6584226614213549</v>
      </c>
      <c r="PF248">
        <v>-0.36663777791545726</v>
      </c>
      <c r="PG248">
        <v>0.30832438824290875</v>
      </c>
      <c r="PH248">
        <v>0.92190475697861984</v>
      </c>
      <c r="PI248">
        <v>-1.7905404092743993</v>
      </c>
      <c r="PJ248">
        <v>1.1448628356447443</v>
      </c>
      <c r="PK248">
        <v>0.70395572038250975</v>
      </c>
      <c r="PL248">
        <v>-0.40031409298535436</v>
      </c>
      <c r="PM248">
        <v>-1.2429836715455167</v>
      </c>
      <c r="PN248">
        <v>-0.43697468754544389</v>
      </c>
      <c r="PO248">
        <v>-0.38832581594760995</v>
      </c>
      <c r="PP248">
        <v>1.2904183677164838</v>
      </c>
      <c r="PQ248">
        <v>1.5021396393422037</v>
      </c>
      <c r="PR248">
        <v>-0.48014726417022757</v>
      </c>
      <c r="PS248">
        <v>1.3005092114326544</v>
      </c>
      <c r="PT248">
        <v>0.42547299017314799</v>
      </c>
      <c r="PU248">
        <v>0.39998326428758446</v>
      </c>
      <c r="PV248">
        <v>0.4659455044020433</v>
      </c>
      <c r="PW248">
        <v>0.52221594160073437</v>
      </c>
      <c r="PX248">
        <v>-0.32618345358059742</v>
      </c>
      <c r="PY248">
        <v>0.18716946215135977</v>
      </c>
      <c r="PZ248">
        <v>-0.47337607611552812</v>
      </c>
      <c r="QA248">
        <v>-0.70366240834118798</v>
      </c>
      <c r="QB248">
        <v>0.92330992629285902</v>
      </c>
      <c r="QC248">
        <v>0.44709622670779936</v>
      </c>
      <c r="QD248">
        <v>-1.0882195056183264</v>
      </c>
      <c r="QE248">
        <v>0.4834976152778836</v>
      </c>
      <c r="QF248">
        <v>-0.29207967600086704</v>
      </c>
      <c r="QG248">
        <v>1.0904363989538979</v>
      </c>
      <c r="QH248">
        <v>2.7487840270623565</v>
      </c>
      <c r="QI248">
        <v>-0.27869305085914675</v>
      </c>
      <c r="QJ248">
        <v>0.16301100913551636</v>
      </c>
      <c r="QK248">
        <v>-0.34179493013652973</v>
      </c>
      <c r="QL248">
        <v>1.234743649547454</v>
      </c>
      <c r="QM248">
        <v>-0.73437149694655091</v>
      </c>
      <c r="QN248">
        <v>-1.0891881174757145</v>
      </c>
      <c r="QO248">
        <v>-1.0683834261726588</v>
      </c>
      <c r="QP248">
        <v>-0.90242338046664372</v>
      </c>
      <c r="QQ248">
        <v>1.0723169907578267</v>
      </c>
      <c r="QR248">
        <v>1.327534846495837</v>
      </c>
      <c r="QS248">
        <v>0.69107727540540509</v>
      </c>
      <c r="QT248">
        <v>-1.0951612239296082</v>
      </c>
      <c r="QU248">
        <v>8.2674205259536393E-2</v>
      </c>
      <c r="QV248">
        <v>0.24622863747936208</v>
      </c>
      <c r="QW248">
        <v>0.24662313080625609</v>
      </c>
      <c r="QX248">
        <v>0.13053181646682788</v>
      </c>
      <c r="QY248">
        <v>0.56927319747046567</v>
      </c>
      <c r="QZ248">
        <v>1.3935368770034984</v>
      </c>
      <c r="RA248">
        <v>1.1582233128137887</v>
      </c>
      <c r="RB248">
        <v>0.76108221946924459</v>
      </c>
      <c r="RC248">
        <v>-1.6645071809762157</v>
      </c>
      <c r="RD248">
        <v>-0.39807787288737018</v>
      </c>
      <c r="RE248">
        <v>-0.63045376919035334</v>
      </c>
      <c r="RF248">
        <v>1.1504789654281922</v>
      </c>
      <c r="RG248">
        <v>1.2671989679802209</v>
      </c>
      <c r="RH248">
        <v>0.31860963645158336</v>
      </c>
      <c r="RI248">
        <v>0.29943180379632395</v>
      </c>
      <c r="RJ248">
        <v>-0.72012198870652355</v>
      </c>
      <c r="RK248">
        <v>-1.2317991604504641</v>
      </c>
      <c r="RL248">
        <v>0.1353168954665307</v>
      </c>
      <c r="RM248">
        <v>0.47209368858602829</v>
      </c>
      <c r="RN248">
        <v>-0.24875248527678195</v>
      </c>
      <c r="RO248">
        <v>-1.1237580110901035</v>
      </c>
      <c r="RP248">
        <v>-1.6056947060860693</v>
      </c>
      <c r="RQ248">
        <v>-0.9425775715499185</v>
      </c>
      <c r="RR248">
        <v>-0.25001554604386911</v>
      </c>
      <c r="RS248">
        <v>-0.98941882242797874</v>
      </c>
      <c r="RT248">
        <v>-1.3981980373500846</v>
      </c>
      <c r="RU248">
        <v>-1.0022290553024504</v>
      </c>
      <c r="RV248">
        <v>-0.35317157198733184</v>
      </c>
      <c r="RW248">
        <v>-4.4038870328222401E-2</v>
      </c>
      <c r="RX248">
        <v>-0.28099975679651834</v>
      </c>
      <c r="RY248">
        <v>-1.1439806257840246</v>
      </c>
      <c r="RZ248">
        <v>0.49626351028564386</v>
      </c>
      <c r="SA248">
        <v>0.32183038456423674</v>
      </c>
      <c r="SB248">
        <v>0.50876110435638111</v>
      </c>
      <c r="SC248">
        <v>0.43209865907556377</v>
      </c>
      <c r="SD248">
        <v>0.24016117095015943</v>
      </c>
      <c r="SE248">
        <v>9.5346877060364932E-2</v>
      </c>
      <c r="SF248">
        <v>-0.65414837990829255</v>
      </c>
      <c r="SG248">
        <v>-1.003368197416421</v>
      </c>
    </row>
    <row r="249" spans="1:501">
      <c r="A249" t="s">
        <v>539</v>
      </c>
      <c r="B249">
        <v>-0.70307351052179001</v>
      </c>
      <c r="C249">
        <v>-0.7329708751058206</v>
      </c>
      <c r="D249">
        <v>2.2022140910848975</v>
      </c>
      <c r="E249">
        <v>0.33046262615243904</v>
      </c>
      <c r="F249">
        <v>0.74574018071871251</v>
      </c>
      <c r="G249">
        <v>1.5451178114744835</v>
      </c>
      <c r="H249">
        <v>-0.64178607317444403</v>
      </c>
      <c r="I249">
        <v>1.1160227586515248</v>
      </c>
      <c r="J249">
        <v>-1.0257667781843338</v>
      </c>
      <c r="K249">
        <v>0.50406470109010115</v>
      </c>
      <c r="L249">
        <v>1.6137983038788661</v>
      </c>
      <c r="M249">
        <v>0.98779764812206849</v>
      </c>
      <c r="N249">
        <v>-1.3042608770774677</v>
      </c>
      <c r="O249">
        <v>-0.30864498512528371</v>
      </c>
      <c r="P249">
        <v>0.92906475401832722</v>
      </c>
      <c r="Q249">
        <v>8.3211944001959637E-2</v>
      </c>
      <c r="R249">
        <v>-0.22099243324191775</v>
      </c>
      <c r="S249">
        <v>1.691710167506244</v>
      </c>
      <c r="T249">
        <v>1.0883604772971012</v>
      </c>
      <c r="U249">
        <v>-1.5635487216059119</v>
      </c>
      <c r="V249">
        <v>-2.5008193915709853</v>
      </c>
      <c r="W249">
        <v>1.2983741726202425</v>
      </c>
      <c r="X249">
        <v>-0.89978129835799336</v>
      </c>
      <c r="Y249">
        <v>-0.40188979255617596</v>
      </c>
      <c r="Z249">
        <v>1.2816735761589371</v>
      </c>
      <c r="AA249">
        <v>3.0183855415089056E-2</v>
      </c>
      <c r="AB249">
        <v>-0.47508819989161566</v>
      </c>
      <c r="AC249">
        <v>-1.1432439350755885</v>
      </c>
      <c r="AD249">
        <v>-0.14791226021770854</v>
      </c>
      <c r="AE249">
        <v>-2.0772131392732263</v>
      </c>
      <c r="AF249">
        <v>-1.0765393199108075</v>
      </c>
      <c r="AG249">
        <v>2.4443806978524663E-2</v>
      </c>
      <c r="AH249">
        <v>-0.39890664993436076</v>
      </c>
      <c r="AI249">
        <v>-1.0611006473482121</v>
      </c>
      <c r="AJ249">
        <v>-0.15324985724873841</v>
      </c>
      <c r="AK249">
        <v>1.0829808161361143</v>
      </c>
      <c r="AL249">
        <v>0.619202182861045</v>
      </c>
      <c r="AM249">
        <v>-1.625730874366127</v>
      </c>
      <c r="AN249">
        <v>-9.1043830252601765E-2</v>
      </c>
      <c r="AO249">
        <v>-0.42254441723343916</v>
      </c>
      <c r="AP249">
        <v>0.90426283350097947</v>
      </c>
      <c r="AQ249">
        <v>-0.63475226852460764</v>
      </c>
      <c r="AR249">
        <v>-0.22295239432423841</v>
      </c>
      <c r="AS249">
        <v>0.913164512894582</v>
      </c>
      <c r="AT249">
        <v>-0.24599216885690112</v>
      </c>
      <c r="AU249">
        <v>0.1386376879963791</v>
      </c>
      <c r="AV249">
        <v>-0.75191564974375069</v>
      </c>
      <c r="AW249">
        <v>0.10418716556159779</v>
      </c>
      <c r="AX249">
        <v>0.98854570751427673</v>
      </c>
      <c r="AY249">
        <v>-0.29703187465202063</v>
      </c>
      <c r="AZ249">
        <v>0.3161153472319711</v>
      </c>
      <c r="BA249">
        <v>-0.92167056209291331</v>
      </c>
      <c r="BB249">
        <v>0.24346945792785846</v>
      </c>
      <c r="BC249">
        <v>1.01086243375903</v>
      </c>
      <c r="BD249">
        <v>0.71142494562081993</v>
      </c>
      <c r="BE249">
        <v>0.51486495067365468</v>
      </c>
      <c r="BF249">
        <v>-1.1610700312303379</v>
      </c>
      <c r="BG249">
        <v>0.59409785535535775</v>
      </c>
      <c r="BH249">
        <v>-0.15689010979258455</v>
      </c>
      <c r="BI249">
        <v>0.62514345700037666</v>
      </c>
      <c r="BJ249">
        <v>-1.1531528798514046</v>
      </c>
      <c r="BK249">
        <v>0.40479449125996325</v>
      </c>
      <c r="BL249">
        <v>-0.68603526415245142</v>
      </c>
      <c r="BM249">
        <v>0.81845200838870369</v>
      </c>
      <c r="BN249">
        <v>1.5348496162914671</v>
      </c>
      <c r="BO249">
        <v>1.4573333828593604</v>
      </c>
      <c r="BP249">
        <v>0.20776383280463051</v>
      </c>
      <c r="BQ249">
        <v>-1.8344235286349431</v>
      </c>
      <c r="BR249">
        <v>-1.0572148312348872</v>
      </c>
      <c r="BS249">
        <v>1.5685054677305743</v>
      </c>
      <c r="BT249">
        <v>1.3161729839339387</v>
      </c>
      <c r="BU249">
        <v>1.5121440810617059</v>
      </c>
      <c r="BV249">
        <v>-1.3222006600699387</v>
      </c>
      <c r="BW249">
        <v>1.3401972864812706</v>
      </c>
      <c r="BX249">
        <v>-0.93509015641757287</v>
      </c>
      <c r="BY249">
        <v>0.3235231815779116</v>
      </c>
      <c r="BZ249">
        <v>-9.4578354037366807E-2</v>
      </c>
      <c r="CA249">
        <v>0.71379190558218397</v>
      </c>
      <c r="CB249">
        <v>1.0252483662043232</v>
      </c>
      <c r="CC249">
        <v>-1.0305666364729404</v>
      </c>
      <c r="CD249">
        <v>0.13964154277346097</v>
      </c>
      <c r="CE249">
        <v>0.96208168542943895</v>
      </c>
      <c r="CF249">
        <v>-0.34707113627518993</v>
      </c>
      <c r="CG249">
        <v>-0.12968257578904741</v>
      </c>
      <c r="CH249">
        <v>-0.1221269485540688</v>
      </c>
      <c r="CI249">
        <v>-0.41828229768725578</v>
      </c>
      <c r="CJ249">
        <v>4.0440681914333254E-2</v>
      </c>
      <c r="CK249">
        <v>-0.40296754377777688</v>
      </c>
      <c r="CL249">
        <v>0.48238007366308011</v>
      </c>
      <c r="CM249">
        <v>-0.85085730461287312</v>
      </c>
      <c r="CN249">
        <v>0.25514850676700007</v>
      </c>
      <c r="CO249">
        <v>-0.47175149120448623</v>
      </c>
      <c r="CP249">
        <v>0.28131807994213887</v>
      </c>
      <c r="CQ249">
        <v>-0.84013890955247916</v>
      </c>
      <c r="CR249">
        <v>0.76640617407974787</v>
      </c>
      <c r="CS249">
        <v>-0.39394080886268057</v>
      </c>
      <c r="CT249">
        <v>-1.2815007721656002</v>
      </c>
      <c r="CU249">
        <v>-1.4355600796989165</v>
      </c>
      <c r="CV249">
        <v>7.5845036917598918E-2</v>
      </c>
      <c r="CW249">
        <v>0.18561308934295084</v>
      </c>
      <c r="CX249">
        <v>0.63493871493847109</v>
      </c>
      <c r="CY249">
        <v>-4.8021320253610611E-2</v>
      </c>
      <c r="CZ249">
        <v>0.32505454328202177</v>
      </c>
      <c r="DA249">
        <v>-1.1543443179107271</v>
      </c>
      <c r="DB249">
        <v>-0.98071950560552068</v>
      </c>
      <c r="DC249">
        <v>-0.12844907359976787</v>
      </c>
      <c r="DD249">
        <v>3.6383198676048778E-2</v>
      </c>
      <c r="DE249">
        <v>0.9136283551924862</v>
      </c>
      <c r="DF249">
        <v>0.60352476793923415</v>
      </c>
      <c r="DG249">
        <v>-0.47072489905986004</v>
      </c>
      <c r="DH249">
        <v>4.2048213799716905E-2</v>
      </c>
      <c r="DI249">
        <v>-1.3925273378845304</v>
      </c>
      <c r="DJ249">
        <v>-1.2939449334226083</v>
      </c>
      <c r="DK249">
        <v>0.48409901864943095</v>
      </c>
      <c r="DL249">
        <v>0.75588104664348066</v>
      </c>
      <c r="DM249">
        <v>0.88101842266041785</v>
      </c>
      <c r="DN249">
        <v>-3.1696981750428677</v>
      </c>
      <c r="DO249">
        <v>-0.25704594008857384</v>
      </c>
      <c r="DP249">
        <v>-0.47843059292063117</v>
      </c>
      <c r="DQ249">
        <v>2.8039721655659378E-2</v>
      </c>
      <c r="DR249">
        <v>0.59245621741865762</v>
      </c>
      <c r="DS249">
        <v>-1.0880830814130604</v>
      </c>
      <c r="DT249">
        <v>-0.98170858109369874</v>
      </c>
      <c r="DU249">
        <v>-0.1143462213804014</v>
      </c>
      <c r="DV249">
        <v>0.14018269212101586</v>
      </c>
      <c r="DW249">
        <v>0.27376586331229191</v>
      </c>
      <c r="DX249">
        <v>1.2486361811170354</v>
      </c>
      <c r="DY249">
        <v>-1.0172584552492481</v>
      </c>
      <c r="DZ249">
        <v>0.91502215582295321</v>
      </c>
      <c r="EA249">
        <v>1.099772362067597</v>
      </c>
      <c r="EB249">
        <v>0.1350076672679279</v>
      </c>
      <c r="EC249">
        <v>1.545367922517471</v>
      </c>
      <c r="ED249">
        <v>0.35928451325162314</v>
      </c>
      <c r="EE249">
        <v>0.93189555627759546</v>
      </c>
      <c r="EF249">
        <v>-0.45454953578882851</v>
      </c>
      <c r="EG249">
        <v>1.2653231351578142</v>
      </c>
      <c r="EH249">
        <v>-1.1896122487087268</v>
      </c>
      <c r="EI249">
        <v>-6.0815636970801279E-2</v>
      </c>
      <c r="EJ249">
        <v>1.1055317372665741</v>
      </c>
      <c r="EK249">
        <v>2.2438507585320622</v>
      </c>
      <c r="EL249">
        <v>-1.5963269106578082</v>
      </c>
      <c r="EM249">
        <v>0.93402377387974411</v>
      </c>
      <c r="EN249">
        <v>0.58263822211301886</v>
      </c>
      <c r="EO249">
        <v>0.21018763618485536</v>
      </c>
      <c r="EP249">
        <v>1.317994247074239</v>
      </c>
      <c r="EQ249">
        <v>-1.2206055544083938</v>
      </c>
      <c r="ER249">
        <v>0.54018642003939021</v>
      </c>
      <c r="ES249">
        <v>-0.71122713052318431</v>
      </c>
      <c r="ET249">
        <v>-1.4082320376473945</v>
      </c>
      <c r="EU249">
        <v>-0.46424020183621906</v>
      </c>
      <c r="EV249">
        <v>0.48564857024757657</v>
      </c>
      <c r="EW249">
        <v>1.7252887118957005</v>
      </c>
      <c r="EX249">
        <v>-0.58572368288878351</v>
      </c>
      <c r="EY249">
        <v>8.259803507826291E-2</v>
      </c>
      <c r="EZ249">
        <v>0.35300899980938993</v>
      </c>
      <c r="FA249">
        <v>0.66661186792771332</v>
      </c>
      <c r="FB249">
        <v>-2.0311745174694806</v>
      </c>
      <c r="FC249">
        <v>-1.1748397810151801</v>
      </c>
      <c r="FD249">
        <v>-0.23386746761389077</v>
      </c>
      <c r="FE249">
        <v>0.62003664424992166</v>
      </c>
      <c r="FF249">
        <v>2.3667598725296557</v>
      </c>
      <c r="FG249">
        <v>-0.38403982216550503</v>
      </c>
      <c r="FH249">
        <v>-1.4074066712055355</v>
      </c>
      <c r="FI249">
        <v>0.29887132768635638</v>
      </c>
      <c r="FJ249">
        <v>-0.27241640054853633</v>
      </c>
      <c r="FK249">
        <v>-0.23331722331931815</v>
      </c>
      <c r="FL249">
        <v>-0.38371013033611234</v>
      </c>
      <c r="FM249">
        <v>0.76271817306405865</v>
      </c>
      <c r="FN249">
        <v>1.6414151104982011</v>
      </c>
      <c r="FO249">
        <v>-0.33814785638242029</v>
      </c>
      <c r="FP249">
        <v>0.91142510427744128</v>
      </c>
      <c r="FQ249">
        <v>0.68178223955328576</v>
      </c>
      <c r="FR249">
        <v>0.55985310609685257</v>
      </c>
      <c r="FS249">
        <v>-0.98966665973421186</v>
      </c>
      <c r="FT249">
        <v>0.24985752133943606</v>
      </c>
      <c r="FU249">
        <v>-0.15882619663898367</v>
      </c>
      <c r="FV249">
        <v>-0.44658918341156095</v>
      </c>
      <c r="FW249">
        <v>-1.5955083654262125</v>
      </c>
      <c r="FX249">
        <v>-0.99291810329305008</v>
      </c>
      <c r="FY249">
        <v>0.62970684666652232</v>
      </c>
      <c r="FZ249">
        <v>1.469611561333295</v>
      </c>
      <c r="GA249">
        <v>0.47414687287528068</v>
      </c>
      <c r="GB249">
        <v>0.8694632924743928</v>
      </c>
      <c r="GC249">
        <v>1.9198887457605451</v>
      </c>
      <c r="GD249">
        <v>-0.52116433835180942</v>
      </c>
      <c r="GE249">
        <v>-1.0401117833680473</v>
      </c>
      <c r="GF249">
        <v>0.50815174290619325</v>
      </c>
      <c r="GG249">
        <v>0.97233851192868315</v>
      </c>
      <c r="GH249">
        <v>-6.2807430367683992E-2</v>
      </c>
      <c r="GI249">
        <v>-0.64762389229144901</v>
      </c>
      <c r="GJ249">
        <v>0.80156723925028928</v>
      </c>
      <c r="GK249">
        <v>-1.1381121112208348</v>
      </c>
      <c r="GL249">
        <v>-0.21879827727389056</v>
      </c>
      <c r="GM249">
        <v>-0.32569914765190333</v>
      </c>
      <c r="GN249">
        <v>0.49981281335931271</v>
      </c>
      <c r="GO249">
        <v>-1.1296742741251364</v>
      </c>
      <c r="GP249">
        <v>1.545872692076955</v>
      </c>
      <c r="GQ249">
        <v>1.6286048776237294</v>
      </c>
      <c r="GR249">
        <v>0.56541011872468516</v>
      </c>
      <c r="GS249">
        <v>0.91281663117115386</v>
      </c>
      <c r="GT249">
        <v>0.15735395209048875</v>
      </c>
      <c r="GU249">
        <v>-0.57395709518459626</v>
      </c>
      <c r="GV249">
        <v>-1.1645306585705839</v>
      </c>
      <c r="GW249">
        <v>0.72668058237468358</v>
      </c>
      <c r="GX249">
        <v>-0.3346667654113844</v>
      </c>
      <c r="GY249">
        <v>-2.4443806978524663E-2</v>
      </c>
      <c r="GZ249">
        <v>1.6554076864849776</v>
      </c>
      <c r="HA249">
        <v>1.7023648979375139</v>
      </c>
      <c r="HB249">
        <v>0.29255829758767504</v>
      </c>
      <c r="HC249">
        <v>-0.68352051130204927</v>
      </c>
      <c r="HD249">
        <v>-0.5207266440265812</v>
      </c>
      <c r="HE249">
        <v>-0.41961811803048477</v>
      </c>
      <c r="HF249">
        <v>-0.85140754890744574</v>
      </c>
      <c r="HG249">
        <v>-0.41419525587116368</v>
      </c>
      <c r="HH249">
        <v>4.3196450860705227E-2</v>
      </c>
      <c r="HI249">
        <v>-0.31579361348121893</v>
      </c>
      <c r="HJ249">
        <v>0.36999495023337658</v>
      </c>
      <c r="HK249">
        <v>9.058339855982922E-2</v>
      </c>
      <c r="HL249">
        <v>-1.0041276254924014</v>
      </c>
      <c r="HM249">
        <v>-0.29519469535443932</v>
      </c>
      <c r="HN249">
        <v>0.81162852438865229</v>
      </c>
      <c r="HO249">
        <v>0.9407904144609347</v>
      </c>
      <c r="HP249">
        <v>-0.98047166829928756</v>
      </c>
      <c r="HQ249">
        <v>1.3941462384536862</v>
      </c>
      <c r="HR249">
        <v>0.81813141150632873</v>
      </c>
      <c r="HS249">
        <v>0.12359123502392322</v>
      </c>
      <c r="HT249">
        <v>-1.1340284800098743</v>
      </c>
      <c r="HU249">
        <v>-1.9538219930836931</v>
      </c>
      <c r="HV249">
        <v>0.33167452784255147</v>
      </c>
      <c r="HW249">
        <v>-0.14049192031961866</v>
      </c>
      <c r="HX249">
        <v>-1.4016632121638395</v>
      </c>
      <c r="HY249">
        <v>0.27861347007274162</v>
      </c>
      <c r="HZ249">
        <v>0.71813929025665857</v>
      </c>
      <c r="IA249">
        <v>-0.98804548542830162</v>
      </c>
      <c r="IB249">
        <v>0.46381501306314021</v>
      </c>
      <c r="IC249">
        <v>0.56334670262003783</v>
      </c>
      <c r="ID249">
        <v>-1.2654936654143967</v>
      </c>
      <c r="IE249">
        <v>-0.65670860749378335</v>
      </c>
      <c r="IF249">
        <v>-0.73397131927777082</v>
      </c>
      <c r="IG249">
        <v>2.1310916054062545</v>
      </c>
      <c r="IH249">
        <v>1.4622173694078811</v>
      </c>
      <c r="II249">
        <v>-0.8536062523489818</v>
      </c>
      <c r="IJ249">
        <v>-0.13624344319396187</v>
      </c>
      <c r="IK249">
        <v>-1.2228633750055451</v>
      </c>
      <c r="IL249">
        <v>1.5378373063867912</v>
      </c>
      <c r="IM249">
        <v>-0.17286424736084882</v>
      </c>
      <c r="IN249">
        <v>-0.50033349907607771</v>
      </c>
      <c r="IO249">
        <v>5.0702055887086317E-2</v>
      </c>
      <c r="IP249">
        <v>-1.4798251868342049</v>
      </c>
      <c r="IQ249">
        <v>-1.9775870896410197</v>
      </c>
      <c r="IR249">
        <v>-2.3375650926027447</v>
      </c>
      <c r="IS249">
        <v>-1.3105545804137364</v>
      </c>
      <c r="IT249">
        <v>-0.67072505771648139</v>
      </c>
      <c r="IU249">
        <v>1.3297540135681629</v>
      </c>
      <c r="IV249">
        <v>-0.48298261390300468</v>
      </c>
      <c r="IW249">
        <v>-0.79106257544481196</v>
      </c>
      <c r="IX249">
        <v>0.65395852288929746</v>
      </c>
      <c r="IY249">
        <v>-0.57784063756116666</v>
      </c>
      <c r="IZ249">
        <v>-0.56388444136246108</v>
      </c>
      <c r="JA249">
        <v>1.2154646356066223</v>
      </c>
      <c r="JB249">
        <v>-0.76292280937195756</v>
      </c>
      <c r="JC249">
        <v>-0.93509015641757287</v>
      </c>
      <c r="JD249">
        <v>0.74341869549243711</v>
      </c>
      <c r="JE249">
        <v>-0.62551634982810356</v>
      </c>
      <c r="JF249">
        <v>-0.62142817114363424</v>
      </c>
      <c r="JG249">
        <v>0.59555986808845773</v>
      </c>
      <c r="JH249">
        <v>0.12104806046409067</v>
      </c>
      <c r="JI249">
        <v>-0.49964000936597586</v>
      </c>
      <c r="JJ249">
        <v>-0.25957660909625702</v>
      </c>
      <c r="JK249">
        <v>-0.90656840256997384</v>
      </c>
      <c r="JL249">
        <v>0.12698365026153624</v>
      </c>
      <c r="JM249">
        <v>1.2566829354909714</v>
      </c>
      <c r="JN249">
        <v>-0.43319005271769129</v>
      </c>
      <c r="JO249">
        <v>-0.85912688518874347</v>
      </c>
      <c r="JP249">
        <v>-1.4922852642484941</v>
      </c>
      <c r="JQ249">
        <v>-1.0221469892712776</v>
      </c>
      <c r="JR249">
        <v>0.28267209017940331</v>
      </c>
      <c r="JS249">
        <v>-0.30936689654481597</v>
      </c>
      <c r="JT249">
        <v>-0.43748059397330508</v>
      </c>
      <c r="JU249">
        <v>-0.55931650422280654</v>
      </c>
      <c r="JV249">
        <v>-0.69379893830046058</v>
      </c>
      <c r="JW249">
        <v>0.59628973758663051</v>
      </c>
      <c r="JX249">
        <v>-0.28354747882985976</v>
      </c>
      <c r="JY249">
        <v>0.52037648856639862</v>
      </c>
      <c r="JZ249">
        <v>0.10272628969687503</v>
      </c>
      <c r="KA249">
        <v>1.1211704986635596</v>
      </c>
      <c r="KB249">
        <v>0.46969944378361106</v>
      </c>
      <c r="KC249">
        <v>0.40346549212699756</v>
      </c>
      <c r="KD249">
        <v>0.78054199548205361</v>
      </c>
      <c r="KE249">
        <v>0.67994960772921331</v>
      </c>
      <c r="KF249">
        <v>-0.78085349741741084</v>
      </c>
      <c r="KG249">
        <v>-0.43865838961210102</v>
      </c>
      <c r="KH249">
        <v>1.1788165465986822</v>
      </c>
      <c r="KI249">
        <v>0.528099235452828</v>
      </c>
      <c r="KJ249">
        <v>0.72081547841662541</v>
      </c>
      <c r="KK249">
        <v>-0.1603757482371293</v>
      </c>
      <c r="KL249">
        <v>0.50554262998048216</v>
      </c>
      <c r="KM249">
        <v>-6.7101382228429429E-2</v>
      </c>
      <c r="KN249">
        <v>1.6163357940968126</v>
      </c>
      <c r="KO249">
        <v>-0.52871428124490194</v>
      </c>
      <c r="KP249">
        <v>-1.0668941285985056</v>
      </c>
      <c r="KQ249">
        <v>-0.59391595641500317</v>
      </c>
      <c r="KR249">
        <v>0.45386968849925324</v>
      </c>
      <c r="KS249">
        <v>0.24946302801254205</v>
      </c>
      <c r="KT249">
        <v>0.841337168822065</v>
      </c>
      <c r="KU249">
        <v>-0.48160700316657312</v>
      </c>
      <c r="KV249">
        <v>0.83265149442013353</v>
      </c>
      <c r="KW249">
        <v>0.2392164333286928</v>
      </c>
      <c r="KX249">
        <v>-1.3801309250993654</v>
      </c>
      <c r="KY249">
        <v>1.1862039173138328</v>
      </c>
      <c r="KZ249">
        <v>-0.27773921829066239</v>
      </c>
      <c r="LA249">
        <v>-1.3187241165724117</v>
      </c>
      <c r="LB249">
        <v>0.64668142840673681</v>
      </c>
      <c r="LC249">
        <v>7.6228161560720764E-2</v>
      </c>
      <c r="LD249">
        <v>0.22201220417628065</v>
      </c>
      <c r="LE249">
        <v>1.7125512385973707</v>
      </c>
      <c r="LF249">
        <v>0.68593863034038804</v>
      </c>
      <c r="LG249">
        <v>-0.37073277781018987</v>
      </c>
      <c r="LH249">
        <v>-0.36696519600809552</v>
      </c>
      <c r="LI249">
        <v>-0.20901438801956829</v>
      </c>
      <c r="LJ249">
        <v>-0.42505462261033244</v>
      </c>
      <c r="LK249">
        <v>1.4217630450730212</v>
      </c>
      <c r="LL249">
        <v>-1.127505129261408</v>
      </c>
      <c r="LM249">
        <v>2.8528302209451795</v>
      </c>
      <c r="LN249">
        <v>-0.94067218014970422</v>
      </c>
      <c r="LO249">
        <v>1.1049678505514748</v>
      </c>
      <c r="LP249">
        <v>0.50667267714743502</v>
      </c>
      <c r="LQ249">
        <v>-0.52133941608190071</v>
      </c>
      <c r="LR249">
        <v>0.17379534256178886</v>
      </c>
      <c r="LS249">
        <v>0.501634076499613</v>
      </c>
      <c r="LT249">
        <v>-0.68323060986585915</v>
      </c>
      <c r="LU249">
        <v>-9.9266799225006253E-2</v>
      </c>
      <c r="LV249">
        <v>0.34601498555275612</v>
      </c>
      <c r="LW249">
        <v>0.93426024250220507</v>
      </c>
      <c r="LX249">
        <v>-1.9103117665508762</v>
      </c>
      <c r="LY249">
        <v>7.5153820944251493E-2</v>
      </c>
      <c r="LZ249">
        <v>-0.81088501246995293</v>
      </c>
      <c r="MA249">
        <v>-0.22711105884809513</v>
      </c>
      <c r="MB249">
        <v>-0.19909521142835729</v>
      </c>
      <c r="MC249">
        <v>0.23937445803312585</v>
      </c>
      <c r="MD249">
        <v>0.32699063012842089</v>
      </c>
      <c r="ME249">
        <v>1.4402939996216446</v>
      </c>
      <c r="MF249">
        <v>1.6417106962762773</v>
      </c>
      <c r="MG249">
        <v>1.1893007467733696</v>
      </c>
      <c r="MH249">
        <v>-1.742137101246044</v>
      </c>
      <c r="MI249">
        <v>-1.1966267265961505</v>
      </c>
      <c r="MJ249">
        <v>-1.5669320418965071</v>
      </c>
      <c r="MK249">
        <v>0.41844941733870655</v>
      </c>
      <c r="ML249">
        <v>-0.28299041332502384</v>
      </c>
      <c r="MM249">
        <v>-0.53656094678444788</v>
      </c>
      <c r="MN249">
        <v>-1.3156272871128749</v>
      </c>
      <c r="MO249">
        <v>-0.84384737419895828</v>
      </c>
      <c r="MP249">
        <v>0.62393496591539588</v>
      </c>
      <c r="MQ249">
        <v>9.5960785984061658E-2</v>
      </c>
      <c r="MR249">
        <v>-0.2849014890671242</v>
      </c>
      <c r="MS249">
        <v>0.16618969311821274</v>
      </c>
      <c r="MT249">
        <v>-1.4274610293796286</v>
      </c>
      <c r="MU249">
        <v>0.80833615356823429</v>
      </c>
      <c r="MV249">
        <v>1.0351322998758405</v>
      </c>
      <c r="MW249">
        <v>0.17985712474910542</v>
      </c>
      <c r="MX249">
        <v>-0.44895728024130221</v>
      </c>
      <c r="MY249">
        <v>-0.13755652616964653</v>
      </c>
      <c r="MZ249">
        <v>2.0065181161044165</v>
      </c>
      <c r="NA249">
        <v>0.26202997105428949</v>
      </c>
      <c r="NB249">
        <v>0.1938690274982946</v>
      </c>
      <c r="NC249">
        <v>-0.26163434085901827</v>
      </c>
      <c r="ND249">
        <v>0.49306436267215759</v>
      </c>
      <c r="NE249">
        <v>0.40961481317935977</v>
      </c>
      <c r="NF249">
        <v>-0.40354962038691156</v>
      </c>
      <c r="NG249">
        <v>-1.1978795555478428</v>
      </c>
      <c r="NH249">
        <v>1.1817337508546188</v>
      </c>
      <c r="NI249">
        <v>-0.39832684706198052</v>
      </c>
      <c r="NJ249">
        <v>1.4280976756708696</v>
      </c>
      <c r="NK249">
        <v>0.74251147452741861</v>
      </c>
      <c r="NL249">
        <v>-1.1430961421865504</v>
      </c>
      <c r="NM249">
        <v>-1.1155952961416915</v>
      </c>
      <c r="NN249">
        <v>7.2468537837266922E-2</v>
      </c>
      <c r="NO249">
        <v>1.5210844139801338</v>
      </c>
      <c r="NP249">
        <v>-0.23465304366254713</v>
      </c>
      <c r="NQ249">
        <v>0.35822381505568046</v>
      </c>
      <c r="NR249">
        <v>-0.38165239857335109</v>
      </c>
      <c r="NS249">
        <v>1.2769919521815609</v>
      </c>
      <c r="NT249">
        <v>-0.52405766837182455</v>
      </c>
      <c r="NU249">
        <v>-0.71339627538691275</v>
      </c>
      <c r="NV249">
        <v>-0.79012124842847697</v>
      </c>
      <c r="NW249">
        <v>-1.1519637155288365</v>
      </c>
      <c r="NX249">
        <v>3.1254785426426679E-2</v>
      </c>
      <c r="NY249">
        <v>0.65036374508053996</v>
      </c>
      <c r="NZ249">
        <v>1.9213348423363641</v>
      </c>
      <c r="OA249">
        <v>1.1811175681941677</v>
      </c>
      <c r="OB249">
        <v>-0.9205018614011351</v>
      </c>
      <c r="OC249">
        <v>-2.6203679226455279E-2</v>
      </c>
      <c r="OD249">
        <v>-0.5078038611827651</v>
      </c>
      <c r="OE249">
        <v>0.1992509623960359</v>
      </c>
      <c r="OF249">
        <v>0.92612481239484623</v>
      </c>
      <c r="OG249">
        <v>0.16952640180534218</v>
      </c>
      <c r="OH249">
        <v>-1.4306488083093427</v>
      </c>
      <c r="OI249">
        <v>1.0019766705227084</v>
      </c>
      <c r="OJ249">
        <v>-0.27027340365748387</v>
      </c>
      <c r="OK249">
        <v>-3.5694256439455785E-2</v>
      </c>
      <c r="OL249">
        <v>1.2498048818088137</v>
      </c>
      <c r="OM249">
        <v>1.024989160214318</v>
      </c>
      <c r="ON249">
        <v>-0.59163653531868476</v>
      </c>
      <c r="OO249">
        <v>-1.4814258975093253</v>
      </c>
      <c r="OP249">
        <v>-1.6023750504245982</v>
      </c>
      <c r="OQ249">
        <v>1.8170067050959915</v>
      </c>
      <c r="OR249">
        <v>0.5123342816659715</v>
      </c>
      <c r="OS249">
        <v>1.0370945346949156</v>
      </c>
      <c r="OT249">
        <v>-5.6991211749846116E-3</v>
      </c>
      <c r="OU249">
        <v>-0.74755917012225837</v>
      </c>
      <c r="OV249">
        <v>-0.2617139216454234</v>
      </c>
      <c r="OW249">
        <v>0.66022494138451293</v>
      </c>
      <c r="OX249">
        <v>1.6815602066344582</v>
      </c>
      <c r="OY249">
        <v>0.40188979255617596</v>
      </c>
      <c r="OZ249">
        <v>-1.7681941244518384</v>
      </c>
      <c r="PA249">
        <v>-0.52915538617526181</v>
      </c>
      <c r="PB249">
        <v>1.4215538612916134</v>
      </c>
      <c r="PC249">
        <v>2.2814310796093196</v>
      </c>
      <c r="PD249">
        <v>-0.91304855232010596</v>
      </c>
      <c r="PE249">
        <v>-0.62756384977546986</v>
      </c>
      <c r="PF249">
        <v>0.38403982216550503</v>
      </c>
      <c r="PG249">
        <v>0.92777099780505523</v>
      </c>
      <c r="PH249">
        <v>-0.57260535868408624</v>
      </c>
      <c r="PI249">
        <v>0.95156337920343503</v>
      </c>
      <c r="PJ249">
        <v>0.6793720785935875</v>
      </c>
      <c r="PK249">
        <v>0.58363639254821464</v>
      </c>
      <c r="PL249">
        <v>0.31587433113600127</v>
      </c>
      <c r="PM249">
        <v>-0.75995785664417781</v>
      </c>
      <c r="PN249">
        <v>0.38124198908917606</v>
      </c>
      <c r="PO249">
        <v>-0.55030568546499126</v>
      </c>
      <c r="PP249">
        <v>8.3518898463808E-2</v>
      </c>
      <c r="PQ249">
        <v>-1.7300499166594818</v>
      </c>
      <c r="PR249">
        <v>-0.10380290405009873</v>
      </c>
      <c r="PS249">
        <v>0.85272631622501649</v>
      </c>
      <c r="PT249">
        <v>1.095859261113219</v>
      </c>
      <c r="PU249">
        <v>-2.0354036678327248</v>
      </c>
      <c r="PV249">
        <v>3.3244305086554959E-2</v>
      </c>
      <c r="PW249">
        <v>-0.42790361476363614</v>
      </c>
      <c r="PX249">
        <v>-1.3507906260201707</v>
      </c>
      <c r="PY249">
        <v>0.1907528712763451</v>
      </c>
      <c r="PZ249">
        <v>-1.0548092177486978</v>
      </c>
      <c r="QA249">
        <v>-2.4063410819508135</v>
      </c>
      <c r="QB249">
        <v>1.6109925127238967</v>
      </c>
      <c r="QC249">
        <v>1.1065185390179977</v>
      </c>
      <c r="QD249">
        <v>1.3630824469146319</v>
      </c>
      <c r="QE249">
        <v>-0.41719658838701434</v>
      </c>
      <c r="QF249">
        <v>-1.8921309674624354</v>
      </c>
      <c r="QG249">
        <v>0.46253717300714925</v>
      </c>
      <c r="QH249">
        <v>1.3211001714807935</v>
      </c>
      <c r="QI249">
        <v>-0.77743379733874463</v>
      </c>
      <c r="QJ249">
        <v>-0.75364368967711926</v>
      </c>
      <c r="QK249">
        <v>1.3074918570055161</v>
      </c>
      <c r="QL249">
        <v>-0.51888719099224545</v>
      </c>
      <c r="QM249">
        <v>0.2111255525960587</v>
      </c>
      <c r="QN249">
        <v>-0.19379058358026668</v>
      </c>
      <c r="QO249">
        <v>1.2573582353070378</v>
      </c>
      <c r="QP249">
        <v>0.89863533503375947</v>
      </c>
      <c r="QQ249">
        <v>-0.58999603425036184</v>
      </c>
      <c r="QR249">
        <v>-0.30976934795035049</v>
      </c>
      <c r="QS249">
        <v>-6.2807430367683992E-2</v>
      </c>
      <c r="QT249">
        <v>-0.79064420788199641</v>
      </c>
      <c r="QU249">
        <v>-1.0072994882648345</v>
      </c>
      <c r="QV249">
        <v>-1.0089524948853068</v>
      </c>
      <c r="QW249">
        <v>1.2262626114534214</v>
      </c>
      <c r="QX249">
        <v>9.9344106274656951E-2</v>
      </c>
      <c r="QY249">
        <v>1.770022208802402</v>
      </c>
      <c r="QZ249">
        <v>-1.6280273484881036</v>
      </c>
      <c r="RA249">
        <v>-3.6153551263851114E-2</v>
      </c>
      <c r="RB249">
        <v>-0.85195551946526393</v>
      </c>
      <c r="RC249">
        <v>2.1902815205976367</v>
      </c>
      <c r="RD249">
        <v>-0.27535406843526289</v>
      </c>
      <c r="RE249">
        <v>-0.30720116228621919</v>
      </c>
      <c r="RF249">
        <v>0.19613025870057754</v>
      </c>
      <c r="RG249">
        <v>-1.4255556379794143</v>
      </c>
      <c r="RH249">
        <v>-1.1194515536772087</v>
      </c>
      <c r="RI249">
        <v>1.3986073099658825</v>
      </c>
      <c r="RJ249">
        <v>-0.37114205042598769</v>
      </c>
      <c r="RK249">
        <v>3.0086084734648466</v>
      </c>
      <c r="RL249">
        <v>0.38148755265865475</v>
      </c>
      <c r="RM249">
        <v>-0.82198766904184595</v>
      </c>
      <c r="RN249">
        <v>-1.1549400369403884</v>
      </c>
      <c r="RO249">
        <v>0.47697312766104005</v>
      </c>
      <c r="RP249">
        <v>0.34975300877704285</v>
      </c>
      <c r="RQ249">
        <v>-9.7497832030057907E-2</v>
      </c>
      <c r="RR249">
        <v>7.7147888077888638E-2</v>
      </c>
      <c r="RS249">
        <v>-0.22585481929127127</v>
      </c>
      <c r="RT249">
        <v>3.2785010262159631E-2</v>
      </c>
      <c r="RU249">
        <v>6.1965010900166817E-2</v>
      </c>
      <c r="RV249">
        <v>0.14018269212101586</v>
      </c>
      <c r="RW249">
        <v>-0.14914917301211972</v>
      </c>
      <c r="RX249">
        <v>-0.70758687797933817</v>
      </c>
      <c r="RY249">
        <v>-0.65860831455211155</v>
      </c>
      <c r="RZ249">
        <v>-1.2701070772891399</v>
      </c>
      <c r="SA249">
        <v>-1.1127485777251422</v>
      </c>
      <c r="SB249">
        <v>1.845646693254821</v>
      </c>
      <c r="SC249">
        <v>-1.1550878298294265</v>
      </c>
      <c r="SD249">
        <v>0.11665633792290464</v>
      </c>
      <c r="SE249">
        <v>-1.3857015801477246</v>
      </c>
      <c r="SF249">
        <v>-0.22821041056886315</v>
      </c>
      <c r="SG249">
        <v>0.77196091297082603</v>
      </c>
    </row>
    <row r="250" spans="1:501">
      <c r="A250" t="s">
        <v>540</v>
      </c>
      <c r="B250">
        <v>-0.54098336477181874</v>
      </c>
      <c r="C250">
        <v>-1.5565728972433135</v>
      </c>
      <c r="D250">
        <v>-1.0136318451259285E-2</v>
      </c>
      <c r="E250">
        <v>-2.6845373213291168</v>
      </c>
      <c r="F250">
        <v>-0.30728187994100153</v>
      </c>
      <c r="G250">
        <v>9.3656353783444501E-2</v>
      </c>
      <c r="H250">
        <v>-0.74130184657406062</v>
      </c>
      <c r="I250">
        <v>0.58327259466750547</v>
      </c>
      <c r="J250">
        <v>-1.5990690371836536</v>
      </c>
      <c r="K250">
        <v>0.61272885432117619</v>
      </c>
      <c r="L250">
        <v>0.17395109352946747</v>
      </c>
      <c r="M250">
        <v>-0.18335640561417677</v>
      </c>
      <c r="N250">
        <v>0.32497382562723942</v>
      </c>
      <c r="O250">
        <v>0.46509285311913118</v>
      </c>
      <c r="P250">
        <v>0.25088411348406225</v>
      </c>
      <c r="Q250">
        <v>-2.574438440205995E-2</v>
      </c>
      <c r="R250">
        <v>-8.3134636952308938E-2</v>
      </c>
      <c r="S250">
        <v>0.76057176556787454</v>
      </c>
      <c r="T250">
        <v>-0.7000403456913773</v>
      </c>
      <c r="U250">
        <v>-0.49565755944058765</v>
      </c>
      <c r="V250">
        <v>0.34853428587666713</v>
      </c>
      <c r="W250">
        <v>9.0967660071328282E-2</v>
      </c>
      <c r="X250">
        <v>-2.7765781851485372</v>
      </c>
      <c r="Y250">
        <v>-0.42580836634442676</v>
      </c>
      <c r="Z250">
        <v>-0.14025999917066656</v>
      </c>
      <c r="AA250">
        <v>1.1492943485791329</v>
      </c>
      <c r="AB250">
        <v>0.98991677077719942</v>
      </c>
      <c r="AC250">
        <v>-0.79651499618194066</v>
      </c>
      <c r="AD250">
        <v>-0.11827410162368324</v>
      </c>
      <c r="AE250">
        <v>0.87180978880496696</v>
      </c>
      <c r="AF250">
        <v>1.545367922517471</v>
      </c>
      <c r="AG250">
        <v>-0.65604353949311189</v>
      </c>
      <c r="AH250">
        <v>1.9189155864296481</v>
      </c>
      <c r="AI250">
        <v>1.91125764104072</v>
      </c>
      <c r="AJ250">
        <v>0.4958303634339245</v>
      </c>
      <c r="AK250">
        <v>1.1165934665768873</v>
      </c>
      <c r="AL250">
        <v>0.18320065464649815</v>
      </c>
      <c r="AM250">
        <v>1.1138854461023584</v>
      </c>
      <c r="AN250">
        <v>0.2975923507619882</v>
      </c>
      <c r="AO250">
        <v>-1.3460430636769161</v>
      </c>
      <c r="AP250">
        <v>0.36843857742496766</v>
      </c>
      <c r="AQ250">
        <v>-0.69117504608584568</v>
      </c>
      <c r="AR250">
        <v>0.18335640561417677</v>
      </c>
      <c r="AS250">
        <v>1.387302290822845</v>
      </c>
      <c r="AT250">
        <v>9.2657046479871497E-2</v>
      </c>
      <c r="AU250">
        <v>6.8098415795248002E-2</v>
      </c>
      <c r="AV250">
        <v>1.7711226973915473</v>
      </c>
      <c r="AW250">
        <v>0.15154796528804582</v>
      </c>
      <c r="AX250">
        <v>-0.47688786253274884</v>
      </c>
      <c r="AY250">
        <v>0.469273118142155</v>
      </c>
      <c r="AZ250">
        <v>-0.58735849961522035</v>
      </c>
      <c r="BA250">
        <v>-0.59418994169391226</v>
      </c>
      <c r="BB250">
        <v>0.40048007576842792</v>
      </c>
      <c r="BC250">
        <v>-0.15518594409513753</v>
      </c>
      <c r="BD250">
        <v>0.64781261244206689</v>
      </c>
      <c r="BE250">
        <v>1.7355432646581903</v>
      </c>
      <c r="BF250">
        <v>1.2942973626195453</v>
      </c>
      <c r="BG250">
        <v>-0.5672063707606867</v>
      </c>
      <c r="BH250">
        <v>-0.51355527830310166</v>
      </c>
      <c r="BI250">
        <v>-1.1695192370098084</v>
      </c>
      <c r="BJ250">
        <v>1.0588200893835165</v>
      </c>
      <c r="BK250">
        <v>-1.2396776583045721</v>
      </c>
      <c r="BL250">
        <v>0.92471736934385262</v>
      </c>
      <c r="BM250">
        <v>-0.15410250853165053</v>
      </c>
      <c r="BN250">
        <v>-0.60425918491091579</v>
      </c>
      <c r="BO250">
        <v>1.3724388736591209</v>
      </c>
      <c r="BP250">
        <v>0.43092313717352226</v>
      </c>
      <c r="BQ250">
        <v>7.8409811976598576E-3</v>
      </c>
      <c r="BR250">
        <v>0.38783127820352092</v>
      </c>
      <c r="BS250">
        <v>0.10549570106377359</v>
      </c>
      <c r="BT250">
        <v>0.11943029676331207</v>
      </c>
      <c r="BU250">
        <v>1.6032026906032115</v>
      </c>
      <c r="BV250">
        <v>-0.52853920351481065</v>
      </c>
      <c r="BW250">
        <v>0.62179879023460671</v>
      </c>
      <c r="BX250">
        <v>1.0299163477611728</v>
      </c>
      <c r="BY250">
        <v>0.21809228201163933</v>
      </c>
      <c r="BZ250">
        <v>-0.69068846642039716</v>
      </c>
      <c r="CA250">
        <v>4.7714365791762248E-2</v>
      </c>
      <c r="CB250">
        <v>-0.70542682806262746</v>
      </c>
      <c r="CC250">
        <v>0.72379407356493175</v>
      </c>
      <c r="CD250">
        <v>-2.4770997697487473</v>
      </c>
      <c r="CE250">
        <v>-0.54825932238600217</v>
      </c>
      <c r="CF250">
        <v>1.0785902304633055</v>
      </c>
      <c r="CG250">
        <v>2.7428086468717083E-2</v>
      </c>
      <c r="CH250">
        <v>0.66948018684342969</v>
      </c>
      <c r="CI250">
        <v>-4.848061507800594E-2</v>
      </c>
      <c r="CJ250">
        <v>0.96854137154878117</v>
      </c>
      <c r="CK250">
        <v>0.53021040002931841</v>
      </c>
      <c r="CL250">
        <v>1.1113297659903765</v>
      </c>
      <c r="CM250">
        <v>-0.70552459874306805</v>
      </c>
      <c r="CN250">
        <v>-0.17263118934351951</v>
      </c>
      <c r="CO250">
        <v>1.1837346391985193</v>
      </c>
      <c r="CP250">
        <v>7.4386434789630584E-2</v>
      </c>
      <c r="CQ250">
        <v>-1.6152080206666142</v>
      </c>
      <c r="CR250">
        <v>0.31587433113600127</v>
      </c>
      <c r="CS250">
        <v>1.1601719052123372</v>
      </c>
      <c r="CT250">
        <v>-0.83644408732652664</v>
      </c>
      <c r="CU250">
        <v>0.40064605855150148</v>
      </c>
      <c r="CV250">
        <v>-0.43243517211521976</v>
      </c>
      <c r="CW250">
        <v>1.1809652278316207</v>
      </c>
      <c r="CX250">
        <v>0.4860794433625415</v>
      </c>
      <c r="CY250">
        <v>-0.87248054114752449</v>
      </c>
      <c r="CZ250">
        <v>-1.0364396985096391</v>
      </c>
      <c r="DA250">
        <v>-1.0120106708200183</v>
      </c>
      <c r="DB250">
        <v>0.58554178394842893</v>
      </c>
      <c r="DC250">
        <v>-3.2340176403522491</v>
      </c>
      <c r="DD250">
        <v>0.88011802290566266</v>
      </c>
      <c r="DE250">
        <v>-2.420401870040223</v>
      </c>
      <c r="DF250">
        <v>0.36983124118705746</v>
      </c>
      <c r="DG250">
        <v>1.6343938114005141</v>
      </c>
      <c r="DH250">
        <v>-0.8536062523489818</v>
      </c>
      <c r="DI250">
        <v>-0.84789462562184781</v>
      </c>
      <c r="DJ250">
        <v>-0.90288267529103905</v>
      </c>
      <c r="DK250">
        <v>0.53921326070849318</v>
      </c>
      <c r="DL250">
        <v>-1.0052690413431264</v>
      </c>
      <c r="DM250">
        <v>-0.15263140085153282</v>
      </c>
      <c r="DN250">
        <v>1.1640781849564519</v>
      </c>
      <c r="DO250">
        <v>1.1331553650961723</v>
      </c>
      <c r="DP250">
        <v>1.4325632946565747</v>
      </c>
      <c r="DQ250">
        <v>-1.1039833225368056</v>
      </c>
      <c r="DR250">
        <v>-0.91537231128313579</v>
      </c>
      <c r="DS250">
        <v>-0.32231355362455361</v>
      </c>
      <c r="DT250">
        <v>-0.24843757273629308</v>
      </c>
      <c r="DU250">
        <v>-2.0257812138879672</v>
      </c>
      <c r="DV250">
        <v>0.70582018452114426</v>
      </c>
      <c r="DW250">
        <v>-2.1100640879012644</v>
      </c>
      <c r="DX250">
        <v>-1.1698216439981479</v>
      </c>
      <c r="DY250">
        <v>1.1114707376691513</v>
      </c>
      <c r="DZ250">
        <v>-1.6885223885765299</v>
      </c>
      <c r="EA250">
        <v>0.29775264920317568</v>
      </c>
      <c r="EB250">
        <v>-1.147075181506807</v>
      </c>
      <c r="EC250">
        <v>1.1762131180148572</v>
      </c>
      <c r="ED250">
        <v>8.3595068645081483E-2</v>
      </c>
      <c r="EE250">
        <v>0.25894451027852483</v>
      </c>
      <c r="EF250">
        <v>0.214256488106912</v>
      </c>
      <c r="EG250">
        <v>2.4364635464735329</v>
      </c>
      <c r="EH250">
        <v>1.2446434993762523</v>
      </c>
      <c r="EI250">
        <v>2.4597284209448844E-2</v>
      </c>
      <c r="EJ250">
        <v>-0.24134237719408702</v>
      </c>
      <c r="EK250">
        <v>0.41619614421506412</v>
      </c>
      <c r="EL250">
        <v>-0.23017378225631546</v>
      </c>
      <c r="EM250">
        <v>-0.62124172472977079</v>
      </c>
      <c r="EN250">
        <v>0.31643708098272327</v>
      </c>
      <c r="EO250">
        <v>-0.36361257116368506</v>
      </c>
      <c r="EP250">
        <v>0.75445541369845159</v>
      </c>
      <c r="EQ250">
        <v>0.44506805352284573</v>
      </c>
      <c r="ER250">
        <v>1.1518159226397984</v>
      </c>
      <c r="ES250">
        <v>-0.27225723897572607</v>
      </c>
      <c r="ET250">
        <v>0.8000915840966627</v>
      </c>
      <c r="EU250">
        <v>1.9626713765319437</v>
      </c>
      <c r="EV250">
        <v>0.49202753871213645</v>
      </c>
      <c r="EW250">
        <v>-0.72957163865794428</v>
      </c>
      <c r="EX250">
        <v>1.8146238289773464</v>
      </c>
      <c r="EY250">
        <v>1.9727485778275877</v>
      </c>
      <c r="EZ250">
        <v>1.4485431165667251</v>
      </c>
      <c r="FA250">
        <v>1.9262006389908493</v>
      </c>
      <c r="FB250">
        <v>0.28052227207808755</v>
      </c>
      <c r="FC250">
        <v>7.262315193656832E-2</v>
      </c>
      <c r="FD250">
        <v>-1.1624229045992251</v>
      </c>
      <c r="FE250">
        <v>-1.2238342605996877</v>
      </c>
      <c r="FF250">
        <v>-0.32102434488479048</v>
      </c>
      <c r="FG250">
        <v>1.1677002476062626</v>
      </c>
      <c r="FH250">
        <v>-2.1802770788781345</v>
      </c>
      <c r="FI250">
        <v>-0.56873432185966522</v>
      </c>
      <c r="FJ250">
        <v>0.9393625077791512</v>
      </c>
      <c r="FK250">
        <v>0.57287593335786369</v>
      </c>
      <c r="FL250">
        <v>-1.7102365745813586</v>
      </c>
      <c r="FM250">
        <v>-1.1038423508580308</v>
      </c>
      <c r="FN250">
        <v>-1.4059673958399799</v>
      </c>
      <c r="FO250">
        <v>-0.30816408980172127</v>
      </c>
      <c r="FP250">
        <v>-1.2403370419633575</v>
      </c>
      <c r="FQ250">
        <v>1.499779500591103</v>
      </c>
      <c r="FR250">
        <v>2.5392728275619447</v>
      </c>
      <c r="FS250">
        <v>-1.4008492144057527</v>
      </c>
      <c r="FT250">
        <v>-0.39294945963774808</v>
      </c>
      <c r="FU250">
        <v>-1.0348708201490808</v>
      </c>
      <c r="FV250">
        <v>2.3317261366173625</v>
      </c>
      <c r="FW250">
        <v>0.25198914954671636</v>
      </c>
      <c r="FX250">
        <v>-0.68120243668090552</v>
      </c>
      <c r="FY250">
        <v>0.27567239158088341</v>
      </c>
      <c r="FZ250">
        <v>-2.565066097304225</v>
      </c>
      <c r="GA250">
        <v>-0.4885771431872854</v>
      </c>
      <c r="GB250">
        <v>0.97344582172809169</v>
      </c>
      <c r="GC250">
        <v>-0.31025024327391293</v>
      </c>
      <c r="GD250">
        <v>0.3235231815779116</v>
      </c>
      <c r="GE250">
        <v>2.4641667550895363</v>
      </c>
      <c r="GF250">
        <v>-0.68400368036236614</v>
      </c>
      <c r="GG250">
        <v>-1.4359875422087498</v>
      </c>
      <c r="GH250">
        <v>1.4568922779290006</v>
      </c>
      <c r="GI250">
        <v>-0.60508682508952916</v>
      </c>
      <c r="GJ250">
        <v>-7.8989614848978817E-2</v>
      </c>
      <c r="GK250">
        <v>0.57341594583704136</v>
      </c>
      <c r="GL250">
        <v>-1.7916863725986332</v>
      </c>
      <c r="GM250">
        <v>-0.93201379058882594</v>
      </c>
      <c r="GN250">
        <v>-4.2064129956997931E-4</v>
      </c>
      <c r="GO250">
        <v>0.79074879977270029</v>
      </c>
      <c r="GP250">
        <v>2.0872357708867639</v>
      </c>
      <c r="GQ250">
        <v>0.34187678465968929</v>
      </c>
      <c r="GR250">
        <v>0.67235419010103215</v>
      </c>
      <c r="GS250">
        <v>0.43403133531683125</v>
      </c>
      <c r="GT250">
        <v>0.93698645287076943</v>
      </c>
      <c r="GU250">
        <v>-0.2982324076583609</v>
      </c>
      <c r="GV250">
        <v>1.454022822144907</v>
      </c>
      <c r="GW250">
        <v>-1.1988208825641777</v>
      </c>
      <c r="GX250">
        <v>0.35097400541417301</v>
      </c>
      <c r="GY250">
        <v>-1.0271901373926084</v>
      </c>
      <c r="GZ250">
        <v>-0.76733158493880183</v>
      </c>
      <c r="HA250">
        <v>1.2101963875466026</v>
      </c>
      <c r="HB250">
        <v>-0.46782133722444996</v>
      </c>
      <c r="HC250">
        <v>0.1298371898883488</v>
      </c>
      <c r="HD250">
        <v>-1.7390084394719452</v>
      </c>
      <c r="HE250">
        <v>-0.73637693276396021</v>
      </c>
      <c r="HF250">
        <v>0.977013314695796</v>
      </c>
      <c r="HG250">
        <v>0.15286332200048491</v>
      </c>
      <c r="HH250">
        <v>-1.2756095202348661</v>
      </c>
      <c r="HI250">
        <v>-0.36059077501704451</v>
      </c>
      <c r="HJ250">
        <v>1.0398480299045332</v>
      </c>
      <c r="HK250">
        <v>-1.9032449927181005</v>
      </c>
      <c r="HL250">
        <v>-1.0905750968959183</v>
      </c>
      <c r="HM250">
        <v>0.18763671505439561</v>
      </c>
      <c r="HN250">
        <v>-0.418115178035805</v>
      </c>
      <c r="HO250">
        <v>-1.3452836356009357</v>
      </c>
      <c r="HP250">
        <v>-1.8763330444926396</v>
      </c>
      <c r="HQ250">
        <v>-0.83959548646816984</v>
      </c>
      <c r="HR250">
        <v>-0.97713837021728978</v>
      </c>
      <c r="HS250">
        <v>1.2837631402362604</v>
      </c>
      <c r="HT250">
        <v>0.28641579774557613</v>
      </c>
      <c r="HU250">
        <v>2.0366132957860827</v>
      </c>
      <c r="HV250">
        <v>-0.85316742115537636</v>
      </c>
      <c r="HW250">
        <v>0.27607029551290907</v>
      </c>
      <c r="HX250">
        <v>1.7066167856683023</v>
      </c>
      <c r="HY250">
        <v>-1.3851058611180633</v>
      </c>
      <c r="HZ250">
        <v>1.7168804333778098</v>
      </c>
      <c r="IA250">
        <v>1.6654212231514975</v>
      </c>
      <c r="IB250">
        <v>-0.24638666218379512</v>
      </c>
      <c r="IC250">
        <v>-0.23693473849561997</v>
      </c>
      <c r="ID250">
        <v>-0.37171503208810464</v>
      </c>
      <c r="IE250">
        <v>-0.25096255740209017</v>
      </c>
      <c r="IF250">
        <v>-1.1080737749580294</v>
      </c>
      <c r="IG250">
        <v>-0.56603767006890848</v>
      </c>
      <c r="IH250">
        <v>9.0428784460527822E-2</v>
      </c>
      <c r="II250">
        <v>-0.67966084316140041</v>
      </c>
      <c r="IJ250">
        <v>0.1303783392359037</v>
      </c>
      <c r="IK250">
        <v>-0.49790742195909843</v>
      </c>
      <c r="IL250">
        <v>-0.33749984140740708</v>
      </c>
      <c r="IM250">
        <v>0.13292378753249068</v>
      </c>
      <c r="IN250">
        <v>-0.65215999711654149</v>
      </c>
      <c r="IO250">
        <v>-0.33062406146200374</v>
      </c>
      <c r="IP250">
        <v>0.26377279027656186</v>
      </c>
      <c r="IQ250">
        <v>-0.40969780457089655</v>
      </c>
      <c r="IR250">
        <v>1.3017597666475922</v>
      </c>
      <c r="IS250">
        <v>0.30888600122125354</v>
      </c>
      <c r="IT250">
        <v>-0.67312157625565305</v>
      </c>
      <c r="IU250">
        <v>1.9857634470099583</v>
      </c>
      <c r="IV250">
        <v>0.55493956097052433</v>
      </c>
      <c r="IW250">
        <v>-4.2737156036309898E-2</v>
      </c>
      <c r="IX250">
        <v>-0.9565064829075709</v>
      </c>
      <c r="IY250">
        <v>-1.2776831681549083</v>
      </c>
      <c r="IZ250">
        <v>1.3793373909720685</v>
      </c>
      <c r="JA250">
        <v>-0.33434389479225501</v>
      </c>
      <c r="JB250">
        <v>-0.12382315617287531</v>
      </c>
      <c r="JC250">
        <v>-1.6174681150005199</v>
      </c>
      <c r="JD250">
        <v>1.6373087419196963</v>
      </c>
      <c r="JE250">
        <v>-0.58863179219770245</v>
      </c>
      <c r="JF250">
        <v>0.20620063878595829</v>
      </c>
      <c r="JG250">
        <v>-0.9381733434565831</v>
      </c>
      <c r="JH250">
        <v>0.26638758754415903</v>
      </c>
      <c r="JI250">
        <v>1.3471799320541322</v>
      </c>
      <c r="JJ250">
        <v>1.618036549189128</v>
      </c>
      <c r="JK250">
        <v>1.2953591976838652</v>
      </c>
      <c r="JL250">
        <v>-2.7694477466866374</v>
      </c>
      <c r="JM250">
        <v>-7.2775492299115285E-2</v>
      </c>
      <c r="JN250">
        <v>0.49938080337597057</v>
      </c>
      <c r="JO250">
        <v>-1.5073601389303803</v>
      </c>
      <c r="JP250">
        <v>0.27607029551290907</v>
      </c>
      <c r="JQ250">
        <v>0.84330167737789452</v>
      </c>
      <c r="JR250">
        <v>-7.2545844886917621E-2</v>
      </c>
      <c r="JS250">
        <v>-0.58744944908539765</v>
      </c>
      <c r="JT250">
        <v>-1.2587088349391706</v>
      </c>
      <c r="JU250">
        <v>-2.2335370886139572</v>
      </c>
      <c r="JV250">
        <v>-1.1038423508580308</v>
      </c>
      <c r="JW250">
        <v>1.019056981022004</v>
      </c>
      <c r="JX250">
        <v>-0.30455566957243718</v>
      </c>
      <c r="JY250">
        <v>-0.60086563280492555</v>
      </c>
      <c r="JZ250">
        <v>1.0566782293608412</v>
      </c>
      <c r="KA250">
        <v>-1.3555654732044786</v>
      </c>
      <c r="KB250">
        <v>-0.14342731446959078</v>
      </c>
      <c r="KC250">
        <v>1.2335976862232201</v>
      </c>
      <c r="KD250">
        <v>0.66107986640417948</v>
      </c>
      <c r="KE250">
        <v>-4.7714365791762248E-2</v>
      </c>
      <c r="KF250">
        <v>9.7543306765146554E-3</v>
      </c>
      <c r="KG250">
        <v>-0.34609684007591568</v>
      </c>
      <c r="KH250">
        <v>8.453753252979368E-3</v>
      </c>
      <c r="KI250">
        <v>8.5053670773049816E-2</v>
      </c>
      <c r="KJ250">
        <v>-1.6904323274502531</v>
      </c>
      <c r="KK250">
        <v>0.14319539332063869</v>
      </c>
      <c r="KL250">
        <v>-1.3496469364326913</v>
      </c>
      <c r="KM250">
        <v>0.81397047324571759</v>
      </c>
      <c r="KN250">
        <v>-1.099351720768027</v>
      </c>
      <c r="KO250">
        <v>0.35920265872846358</v>
      </c>
      <c r="KP250">
        <v>2.4973633117042482</v>
      </c>
      <c r="KQ250">
        <v>1.2172267815913074</v>
      </c>
      <c r="KR250">
        <v>0.76415062721935101</v>
      </c>
      <c r="KS250">
        <v>1.9326034816913307</v>
      </c>
      <c r="KT250">
        <v>-1.1759084372897632</v>
      </c>
      <c r="KU250">
        <v>-1.7916863725986332</v>
      </c>
      <c r="KV250">
        <v>0.17970137378142681</v>
      </c>
      <c r="KW250">
        <v>0.16836224858707283</v>
      </c>
      <c r="KX250">
        <v>0.8272536433651112</v>
      </c>
      <c r="KY250">
        <v>1.1916336006834172</v>
      </c>
      <c r="KZ250">
        <v>-6.487766768259462E-2</v>
      </c>
      <c r="LA250">
        <v>-0.54390739023801871</v>
      </c>
      <c r="LB250">
        <v>1.9247363525209948</v>
      </c>
      <c r="LC250">
        <v>-1.2022792361676693</v>
      </c>
      <c r="LD250">
        <v>1.5208388504106551</v>
      </c>
      <c r="LE250">
        <v>-8.453753252979368E-3</v>
      </c>
      <c r="LF250">
        <v>-1.16755018098047</v>
      </c>
      <c r="LG250">
        <v>0.6207778824318666</v>
      </c>
      <c r="LH250">
        <v>-0.86778982222313061</v>
      </c>
      <c r="LI250">
        <v>-0.99731096270261332</v>
      </c>
      <c r="LJ250">
        <v>1.1170209290867206</v>
      </c>
      <c r="LK250">
        <v>-0.24859446057234891</v>
      </c>
      <c r="LL250">
        <v>-2.9880902729928493</v>
      </c>
      <c r="LM250">
        <v>-0.57829311117529869</v>
      </c>
      <c r="LN250">
        <v>1.2588770914589986</v>
      </c>
      <c r="LO250">
        <v>0.75720436143456027</v>
      </c>
      <c r="LP250">
        <v>0.23457459974451922</v>
      </c>
      <c r="LQ250">
        <v>0.33143237487820443</v>
      </c>
      <c r="LR250">
        <v>-1.0457779353600927</v>
      </c>
      <c r="LS250">
        <v>-0.82027213466062676</v>
      </c>
      <c r="LT250">
        <v>-1.1353404261171818</v>
      </c>
      <c r="LU250">
        <v>2.8576323529705405E-2</v>
      </c>
      <c r="LV250">
        <v>1.0644657777447719</v>
      </c>
      <c r="LW250">
        <v>0.66327174863545224</v>
      </c>
      <c r="LX250">
        <v>-0.15356022231571842</v>
      </c>
      <c r="LY250">
        <v>0.61125319916754961</v>
      </c>
      <c r="LZ250">
        <v>-0.15781893125677016</v>
      </c>
      <c r="MA250">
        <v>1.0334338185202796</v>
      </c>
      <c r="MB250">
        <v>-0.43882664613192901</v>
      </c>
      <c r="MC250">
        <v>-0.31273998502001632</v>
      </c>
      <c r="MD250">
        <v>0.75333787208364811</v>
      </c>
      <c r="ME250">
        <v>0.43798536353278905</v>
      </c>
      <c r="MF250">
        <v>-0.73597675509518012</v>
      </c>
      <c r="MG250">
        <v>0.31917352316668257</v>
      </c>
      <c r="MH250">
        <v>1.4669149095425382</v>
      </c>
      <c r="MI250">
        <v>-0.31844820114201866</v>
      </c>
      <c r="MJ250">
        <v>-7.8837274486431852E-2</v>
      </c>
      <c r="MK250">
        <v>-0.99630597105715424</v>
      </c>
      <c r="ML250">
        <v>0.85316742115537636</v>
      </c>
      <c r="MM250">
        <v>-0.31201693673210684</v>
      </c>
      <c r="MN250">
        <v>1.7085858416976407</v>
      </c>
      <c r="MO250">
        <v>-0.18436821846989915</v>
      </c>
      <c r="MP250">
        <v>0.81460939327371307</v>
      </c>
      <c r="MQ250">
        <v>1.1756037565646693</v>
      </c>
      <c r="MR250">
        <v>0.16401827451772988</v>
      </c>
      <c r="MS250">
        <v>-0.40795157474349253</v>
      </c>
      <c r="MT250">
        <v>1.6548028725082986</v>
      </c>
      <c r="MU250">
        <v>0.40703753256821074</v>
      </c>
      <c r="MV250">
        <v>1.8825903680408373</v>
      </c>
      <c r="MW250">
        <v>0.28777094485121779</v>
      </c>
      <c r="MX250">
        <v>0.55609916671528481</v>
      </c>
      <c r="MY250">
        <v>-7.1395334089174867E-2</v>
      </c>
      <c r="MZ250">
        <v>-0.68632516558864154</v>
      </c>
      <c r="NA250">
        <v>-0.39121459849411622</v>
      </c>
      <c r="NB250">
        <v>0.46211198423407041</v>
      </c>
      <c r="NC250">
        <v>-2.0317747839726508</v>
      </c>
      <c r="ND250">
        <v>3.0705996323376894</v>
      </c>
      <c r="NE250">
        <v>-1.3887074601370841</v>
      </c>
      <c r="NF250">
        <v>0.10142002793145366</v>
      </c>
      <c r="NG250">
        <v>1.0318694876332302</v>
      </c>
      <c r="NH250">
        <v>-0.501113390782848</v>
      </c>
      <c r="NI250">
        <v>1.3205499271862209</v>
      </c>
      <c r="NJ250">
        <v>0.30407591111725196</v>
      </c>
      <c r="NK250">
        <v>-1.3118187780492008</v>
      </c>
      <c r="NL250">
        <v>-0.61577793530886993</v>
      </c>
      <c r="NM250">
        <v>0.94712049758527428</v>
      </c>
      <c r="NN250">
        <v>-1.3125441000738647</v>
      </c>
      <c r="NO250">
        <v>2.8117028705310076E-2</v>
      </c>
      <c r="NP250">
        <v>-0.23143002181313932</v>
      </c>
      <c r="NQ250">
        <v>-1.7576985555933788</v>
      </c>
      <c r="NR250">
        <v>-0.16820649761939421</v>
      </c>
      <c r="NS250">
        <v>0.37081463233334944</v>
      </c>
      <c r="NT250">
        <v>0.70935584517428651</v>
      </c>
      <c r="NU250">
        <v>-0.70601572588202544</v>
      </c>
      <c r="NV250">
        <v>-1.5881732906564139</v>
      </c>
      <c r="NW250">
        <v>0.22467816052085254</v>
      </c>
      <c r="NX250">
        <v>1.1891461326740682</v>
      </c>
      <c r="NY250">
        <v>0.44878788685309701</v>
      </c>
      <c r="NZ250">
        <v>0.74634613156376872</v>
      </c>
      <c r="OA250">
        <v>-0.78012703852436971</v>
      </c>
      <c r="OB250">
        <v>0.22256017473409884</v>
      </c>
      <c r="OC250">
        <v>-1.883945515146479</v>
      </c>
      <c r="OD250">
        <v>-2.309134288225323</v>
      </c>
      <c r="OE250">
        <v>-0.52186578614055179</v>
      </c>
      <c r="OF250">
        <v>0.48392848839284852</v>
      </c>
      <c r="OG250">
        <v>1.1716429071384482</v>
      </c>
      <c r="OH250">
        <v>-0.29871216611354612</v>
      </c>
      <c r="OI250">
        <v>-0.22052176973375026</v>
      </c>
      <c r="OJ250">
        <v>1.5688783605583012E-3</v>
      </c>
      <c r="OK250">
        <v>0.77743379733874463</v>
      </c>
      <c r="OL250">
        <v>0.27162286642123945</v>
      </c>
      <c r="OM250">
        <v>-1.7905404092743993</v>
      </c>
      <c r="ON250">
        <v>-0.10557187124504708</v>
      </c>
      <c r="OO250">
        <v>0.63241486714105122</v>
      </c>
      <c r="OP250">
        <v>-0.45200522436061874</v>
      </c>
      <c r="OQ250">
        <v>0.75313437264412642</v>
      </c>
      <c r="OR250">
        <v>3.6689016269519925E-2</v>
      </c>
      <c r="OS250">
        <v>-1.1354859452694654</v>
      </c>
      <c r="OT250">
        <v>1.0104804459842853</v>
      </c>
      <c r="OU250">
        <v>-1.5271962183760479</v>
      </c>
      <c r="OV250">
        <v>0.57341594583704136</v>
      </c>
      <c r="OW250">
        <v>0.91177298600086942</v>
      </c>
      <c r="OX250">
        <v>-0.45048182073514909</v>
      </c>
      <c r="OY250">
        <v>-0.4889216143055819</v>
      </c>
      <c r="OZ250">
        <v>0.42823785406653769</v>
      </c>
      <c r="PA250">
        <v>0.12922100722789764</v>
      </c>
      <c r="PB250">
        <v>-5.522224455489777E-2</v>
      </c>
      <c r="PC250">
        <v>1.0693293006625026</v>
      </c>
      <c r="PD250">
        <v>-0.94102915682015009</v>
      </c>
      <c r="PE250">
        <v>-0.49410118663217872</v>
      </c>
      <c r="PF250">
        <v>-0.69107727540540509</v>
      </c>
      <c r="PG250">
        <v>0.3777063284360338</v>
      </c>
      <c r="PH250">
        <v>1.2169084584456868</v>
      </c>
      <c r="PI250">
        <v>0.87248054114752449</v>
      </c>
      <c r="PJ250">
        <v>0.15201294445432723</v>
      </c>
      <c r="PK250">
        <v>-1.5345995052484795</v>
      </c>
      <c r="PL250">
        <v>-0.94043343779048882</v>
      </c>
      <c r="PM250">
        <v>0.64913479036476929</v>
      </c>
      <c r="PN250">
        <v>0.45505771595344413</v>
      </c>
      <c r="PO250">
        <v>0.76548303695744835</v>
      </c>
      <c r="PP250">
        <v>-2.0845436665695161</v>
      </c>
      <c r="PQ250">
        <v>2.1023333829361945</v>
      </c>
      <c r="PR250">
        <v>-1.3019371181144379</v>
      </c>
      <c r="PS250">
        <v>-1.4752686183783226</v>
      </c>
      <c r="PT250">
        <v>-0.62989329308038577</v>
      </c>
      <c r="PU250">
        <v>-0.37425820664793719</v>
      </c>
      <c r="PV250">
        <v>0.43588102016656194</v>
      </c>
      <c r="PW250">
        <v>-5.3842086344957352E-2</v>
      </c>
      <c r="PX250">
        <v>1.439643710909877</v>
      </c>
      <c r="PY250">
        <v>-1.0071721590065863</v>
      </c>
      <c r="PZ250">
        <v>0.95759560281294398</v>
      </c>
      <c r="QA250">
        <v>-0.74533545557642356</v>
      </c>
      <c r="QB250">
        <v>1.20528056868352</v>
      </c>
      <c r="QC250">
        <v>-1.3559497347159777</v>
      </c>
      <c r="QD250">
        <v>0.19706590137502644</v>
      </c>
      <c r="QE250">
        <v>-0.47928892854542937</v>
      </c>
      <c r="QF250">
        <v>0.70886471803532913</v>
      </c>
      <c r="QG250">
        <v>0.58118871493206825</v>
      </c>
      <c r="QH250">
        <v>-1.0040002962341532</v>
      </c>
      <c r="QI250">
        <v>0.44439275370677933</v>
      </c>
      <c r="QJ250">
        <v>-0.88859906099969521</v>
      </c>
      <c r="QK250">
        <v>-0.86134150478756055</v>
      </c>
      <c r="QL250">
        <v>-1.8154150893678889</v>
      </c>
      <c r="QM250">
        <v>-0.53779785957885906</v>
      </c>
      <c r="QN250">
        <v>-0.40321765482076444</v>
      </c>
      <c r="QO250">
        <v>-0.56927319747046567</v>
      </c>
      <c r="QP250">
        <v>-1.011499080050271</v>
      </c>
      <c r="QQ250">
        <v>0.77536469689221121</v>
      </c>
      <c r="QR250">
        <v>1.8448099581291899</v>
      </c>
      <c r="QS250">
        <v>-5.5988493841141462E-2</v>
      </c>
      <c r="QT250">
        <v>-1.7148795450339094</v>
      </c>
      <c r="QU250">
        <v>-1.1270708455413114</v>
      </c>
      <c r="QV250">
        <v>0.40836766856955364</v>
      </c>
      <c r="QW250">
        <v>-0.68622966864495538</v>
      </c>
      <c r="QX250">
        <v>0.67216205934528261</v>
      </c>
      <c r="QY250">
        <v>-0.63465904531767592</v>
      </c>
      <c r="QZ250">
        <v>0.65376980273867957</v>
      </c>
      <c r="RA250">
        <v>-1.0216308510280214</v>
      </c>
      <c r="RB250">
        <v>-0.82391807154635899</v>
      </c>
      <c r="RC250">
        <v>-1.1055317372665741</v>
      </c>
      <c r="RD250">
        <v>-2.8499016480054706E-2</v>
      </c>
      <c r="RE250">
        <v>1.6759258869569749</v>
      </c>
      <c r="RF250">
        <v>2.3847678676247597</v>
      </c>
      <c r="RG250">
        <v>1.0715007192629855</v>
      </c>
      <c r="RH250">
        <v>1.5512023310293444</v>
      </c>
      <c r="RI250">
        <v>-0.41152816265821457</v>
      </c>
      <c r="RJ250">
        <v>-1.505222826381214</v>
      </c>
      <c r="RK250">
        <v>0.66184156821691431</v>
      </c>
      <c r="RL250">
        <v>-0.96488065537414514</v>
      </c>
      <c r="RM250">
        <v>2.2683934730594046E-2</v>
      </c>
      <c r="RN250">
        <v>-5.9205831348663196E-2</v>
      </c>
      <c r="RO250">
        <v>0.4481967152969446</v>
      </c>
      <c r="RP250">
        <v>-0.82198766904184595</v>
      </c>
      <c r="RQ250">
        <v>-0.94688175522605889</v>
      </c>
      <c r="RR250">
        <v>0.22687572709401138</v>
      </c>
      <c r="RS250">
        <v>0.43268642002658453</v>
      </c>
      <c r="RT250">
        <v>-0.10580379239399917</v>
      </c>
      <c r="RU250">
        <v>-0.84351995610632002</v>
      </c>
      <c r="RV250">
        <v>1.1425095181039069</v>
      </c>
      <c r="RW250">
        <v>-1.0930739335890394</v>
      </c>
      <c r="RX250">
        <v>1.0668941285985056</v>
      </c>
      <c r="RY250">
        <v>8.8585920821060427E-2</v>
      </c>
      <c r="RZ250">
        <v>0.68603526415245142</v>
      </c>
      <c r="SA250">
        <v>0.35178800317225978</v>
      </c>
      <c r="SB250">
        <v>0.14412307791644707</v>
      </c>
      <c r="SC250">
        <v>0.10488065527169965</v>
      </c>
      <c r="SD250">
        <v>0.21981691133987624</v>
      </c>
      <c r="SE250">
        <v>0.21441223907459062</v>
      </c>
      <c r="SF250">
        <v>-0.14605575415771455</v>
      </c>
      <c r="SG250">
        <v>-0.1646390046516899</v>
      </c>
    </row>
    <row r="251" spans="1:501">
      <c r="A251" t="s">
        <v>551</v>
      </c>
      <c r="B251">
        <v>0.87035573415050749</v>
      </c>
      <c r="C251">
        <v>1.2960663298144937</v>
      </c>
      <c r="D251">
        <v>2.2022140910848975</v>
      </c>
      <c r="E251">
        <v>0.3639388523879461</v>
      </c>
      <c r="F251">
        <v>-1.1678525879688095</v>
      </c>
      <c r="G251">
        <v>-2.0533298084046692</v>
      </c>
      <c r="H251">
        <v>-1.2193163456686307</v>
      </c>
      <c r="I251">
        <v>0.31113359000300989</v>
      </c>
      <c r="J251">
        <v>0.3955119609599933</v>
      </c>
      <c r="K251">
        <v>0.5375329692469677</v>
      </c>
      <c r="L251">
        <v>0.11919837561435997</v>
      </c>
      <c r="M251">
        <v>0.25080453269765712</v>
      </c>
      <c r="N251">
        <v>0.36573851502907928</v>
      </c>
      <c r="O251">
        <v>-0.69039742811582983</v>
      </c>
      <c r="P251">
        <v>-0.57684701459947973</v>
      </c>
      <c r="Q251">
        <v>1.7229194781975821</v>
      </c>
      <c r="R251">
        <v>-1.4051465768716298</v>
      </c>
      <c r="S251">
        <v>-0.96597659648978151</v>
      </c>
      <c r="T251">
        <v>0.10972712516377214</v>
      </c>
      <c r="U251">
        <v>0.91781657829415053</v>
      </c>
      <c r="V251">
        <v>1.6367266653105617</v>
      </c>
      <c r="W251">
        <v>0.1129603788285749</v>
      </c>
      <c r="X251">
        <v>0.51547658586059697</v>
      </c>
      <c r="Y251">
        <v>0.39882252167444676</v>
      </c>
      <c r="Z251">
        <v>0.50146127250627615</v>
      </c>
      <c r="AA251">
        <v>0.78490643318218645</v>
      </c>
      <c r="AB251">
        <v>0.69457883000723086</v>
      </c>
      <c r="AC251">
        <v>-0.18833816284313798</v>
      </c>
      <c r="AD251">
        <v>-0.49617710828897543</v>
      </c>
      <c r="AE251">
        <v>-1.0213739187747706</v>
      </c>
      <c r="AF251">
        <v>-0.92812342700199224</v>
      </c>
      <c r="AG251">
        <v>0.95036057246034034</v>
      </c>
      <c r="AH251">
        <v>-2.5205008569173515</v>
      </c>
      <c r="AI251">
        <v>1.067705852619838</v>
      </c>
      <c r="AJ251">
        <v>-1.4478882803814486</v>
      </c>
      <c r="AK251">
        <v>0.36369442568684462</v>
      </c>
      <c r="AL251">
        <v>0.75262732934788801</v>
      </c>
      <c r="AM251">
        <v>1.352696017420385</v>
      </c>
      <c r="AN251">
        <v>8.5515239334199578E-2</v>
      </c>
      <c r="AO251">
        <v>0.54390739023801871</v>
      </c>
      <c r="AP251">
        <v>1.0072994882648345</v>
      </c>
      <c r="AQ251">
        <v>0.32505454328202177</v>
      </c>
      <c r="AR251">
        <v>-0.96402800409123302</v>
      </c>
      <c r="AS251">
        <v>0.24079099603113718</v>
      </c>
      <c r="AT251">
        <v>-0.31073227546585258</v>
      </c>
      <c r="AU251">
        <v>1.7519869288662449</v>
      </c>
      <c r="AV251">
        <v>0.15541786524408963</v>
      </c>
      <c r="AW251">
        <v>-6.2118488131090999E-2</v>
      </c>
      <c r="AX251">
        <v>-0.38560528992093168</v>
      </c>
      <c r="AY251">
        <v>6.5567746787564829E-2</v>
      </c>
      <c r="AZ251">
        <v>0.81450252764625475</v>
      </c>
      <c r="BA251">
        <v>-0.78865923569537699</v>
      </c>
      <c r="BB251">
        <v>1.9874096324201673</v>
      </c>
      <c r="BC251">
        <v>0.13469957593770232</v>
      </c>
      <c r="BD251">
        <v>0.37409336073324084</v>
      </c>
      <c r="BE251">
        <v>-0.66098550632887054</v>
      </c>
      <c r="BF251">
        <v>0.36361257116368506</v>
      </c>
      <c r="BG251">
        <v>0.13933231457485817</v>
      </c>
      <c r="BH251">
        <v>0.56083763411152177</v>
      </c>
      <c r="BI251">
        <v>-0.60288357417448424</v>
      </c>
      <c r="BJ251">
        <v>0.52669292927021161</v>
      </c>
      <c r="BK251">
        <v>-2.6130874175578356</v>
      </c>
      <c r="BL251">
        <v>-2.6496854843571782</v>
      </c>
      <c r="BM251">
        <v>-0.86245108832372352</v>
      </c>
      <c r="BN251">
        <v>-1.4489796740235761</v>
      </c>
      <c r="BO251">
        <v>0.81226630754827056</v>
      </c>
      <c r="BP251">
        <v>-0.66594338932191022</v>
      </c>
      <c r="BQ251">
        <v>0.1054183940141229</v>
      </c>
      <c r="BR251">
        <v>-1.7527008822071366</v>
      </c>
      <c r="BS251">
        <v>0.66909706220030785</v>
      </c>
      <c r="BT251">
        <v>0.12343662092462182</v>
      </c>
      <c r="BU251">
        <v>0.51958750191261061</v>
      </c>
      <c r="BV251">
        <v>-1.1120391718577594</v>
      </c>
      <c r="BW251">
        <v>-2.1819323592353612</v>
      </c>
      <c r="BX251">
        <v>-6.6870597947854549E-2</v>
      </c>
      <c r="BY251">
        <v>-1.4067882148083299</v>
      </c>
      <c r="BZ251">
        <v>0.12027726370433811</v>
      </c>
      <c r="CA251">
        <v>8.7434273154940456E-2</v>
      </c>
      <c r="CB251">
        <v>-0.31338231565314345</v>
      </c>
      <c r="CC251">
        <v>0.7405969881801866</v>
      </c>
      <c r="CD251">
        <v>1.7627371562412009</v>
      </c>
      <c r="CE251">
        <v>-9.8114014690509066E-2</v>
      </c>
      <c r="CF251">
        <v>1.9051185518037528</v>
      </c>
      <c r="CG251">
        <v>0.3631225808931049</v>
      </c>
      <c r="CH251">
        <v>-0.93036305770510808</v>
      </c>
      <c r="CI251">
        <v>0.65917902247747406</v>
      </c>
      <c r="CJ251">
        <v>1.1756037565646693</v>
      </c>
      <c r="CK251">
        <v>-2.9417606128845364E-2</v>
      </c>
      <c r="CL251">
        <v>-1.0288658813806251E-2</v>
      </c>
      <c r="CM251">
        <v>0.53488292905967683</v>
      </c>
      <c r="CN251">
        <v>-0.50363041737000458</v>
      </c>
      <c r="CO251">
        <v>-0.79106257544481196</v>
      </c>
      <c r="CP251">
        <v>-0.73908950071199797</v>
      </c>
      <c r="CQ251">
        <v>0.9635414244257845</v>
      </c>
      <c r="CR251">
        <v>-3.5847733670379966E-2</v>
      </c>
      <c r="CS251">
        <v>0.25309418560937047</v>
      </c>
      <c r="CT251">
        <v>-0.69652742240577936</v>
      </c>
      <c r="CU251">
        <v>0.4002322384621948</v>
      </c>
      <c r="CV251">
        <v>-1.6132389646372758</v>
      </c>
      <c r="CW251">
        <v>0.45743490773020312</v>
      </c>
      <c r="CX251">
        <v>1.6542026060051285</v>
      </c>
      <c r="CY251">
        <v>1.219959813170135</v>
      </c>
      <c r="CZ251">
        <v>-2.0739207684528083</v>
      </c>
      <c r="DA251">
        <v>-0.68245753936935216</v>
      </c>
      <c r="DB251">
        <v>0.43849013309227303</v>
      </c>
      <c r="DC251">
        <v>0.51949996304756496</v>
      </c>
      <c r="DD251">
        <v>-7.0244823291432112E-2</v>
      </c>
      <c r="DE251">
        <v>0.20831066649407148</v>
      </c>
      <c r="DF251">
        <v>0.59409785535535775</v>
      </c>
      <c r="DG251">
        <v>-0.42179181036772206</v>
      </c>
      <c r="DH251">
        <v>0.501113390782848</v>
      </c>
      <c r="DI251">
        <v>0.89440618467051536</v>
      </c>
      <c r="DJ251">
        <v>-0.76159267337061465</v>
      </c>
      <c r="DK251">
        <v>1.5259684005286545</v>
      </c>
      <c r="DL251">
        <v>0.89737568487180397</v>
      </c>
      <c r="DM251">
        <v>-1.4379202184500173</v>
      </c>
      <c r="DN251">
        <v>1.3312364899320528</v>
      </c>
      <c r="DO251">
        <v>0.65803760662674904</v>
      </c>
      <c r="DP251">
        <v>0.56918452173704281</v>
      </c>
      <c r="DQ251">
        <v>1.2709642760455608</v>
      </c>
      <c r="DR251">
        <v>2.0088100427528843</v>
      </c>
      <c r="DS251">
        <v>0.19231038095313124</v>
      </c>
      <c r="DT251">
        <v>-0.67225755628896877</v>
      </c>
      <c r="DU251">
        <v>1.3981980373500846</v>
      </c>
      <c r="DV251">
        <v>-0.5328547558747232</v>
      </c>
      <c r="DW251">
        <v>0.73949195211753249</v>
      </c>
      <c r="DX251">
        <v>9.7575139079708606E-2</v>
      </c>
      <c r="DY251">
        <v>-0.23378788682748564</v>
      </c>
      <c r="DZ251">
        <v>1.2927102943649516</v>
      </c>
      <c r="EA251">
        <v>-0.1779915237420937</v>
      </c>
      <c r="EB251">
        <v>-0.2212277649960015</v>
      </c>
      <c r="EC251">
        <v>0.41377802517672535</v>
      </c>
      <c r="ED251">
        <v>-0.85537067207042128</v>
      </c>
      <c r="EE251">
        <v>-0.75802063292940147</v>
      </c>
      <c r="EF251">
        <v>0.56119688451872207</v>
      </c>
      <c r="EG251">
        <v>0.79315668699564412</v>
      </c>
      <c r="EH251">
        <v>0.68806912167929113</v>
      </c>
      <c r="EI251">
        <v>0.10580379239399917</v>
      </c>
      <c r="EJ251">
        <v>0.1938690274982946</v>
      </c>
      <c r="EK251">
        <v>1.3665749065694399</v>
      </c>
      <c r="EL251">
        <v>-1.1097699825768359</v>
      </c>
      <c r="EM251">
        <v>-0.63101424530032091</v>
      </c>
      <c r="EN251">
        <v>-0.31410536394105293</v>
      </c>
      <c r="EO251">
        <v>-0.36083520171814598</v>
      </c>
      <c r="EP251">
        <v>0.25941858439182397</v>
      </c>
      <c r="EQ251">
        <v>1.6367266653105617</v>
      </c>
      <c r="ER251">
        <v>-9.2579739430220798E-2</v>
      </c>
      <c r="ES251">
        <v>0.7446283234457951</v>
      </c>
      <c r="ET251">
        <v>-0.87663011072436348</v>
      </c>
      <c r="EU251">
        <v>0.55057171266525984</v>
      </c>
      <c r="EV251">
        <v>-0.32231355362455361</v>
      </c>
      <c r="EW251">
        <v>0.8646725291328039</v>
      </c>
      <c r="EX251">
        <v>1.8460650608176365</v>
      </c>
      <c r="EY251">
        <v>0.13192106962378602</v>
      </c>
      <c r="EZ251">
        <v>0.41061298361455556</v>
      </c>
      <c r="FA251">
        <v>-0.4174466994300019</v>
      </c>
      <c r="FB251">
        <v>1.7283491615671664</v>
      </c>
      <c r="FC251">
        <v>-4.449816515261773E-2</v>
      </c>
      <c r="FD251">
        <v>2.2280073608271778</v>
      </c>
      <c r="FE251">
        <v>0.706702394381864</v>
      </c>
      <c r="FF251">
        <v>0.2392164333286928</v>
      </c>
      <c r="FG251">
        <v>-1.1492943485791329</v>
      </c>
      <c r="FH251">
        <v>0.4485343652049778</v>
      </c>
      <c r="FI251">
        <v>-0.27622945708571933</v>
      </c>
      <c r="FJ251">
        <v>-1.1722522685886361</v>
      </c>
      <c r="FK251">
        <v>-0.92777099780505523</v>
      </c>
      <c r="FL251">
        <v>-0.50998096412513405</v>
      </c>
      <c r="FM251">
        <v>6.8787358031840995E-2</v>
      </c>
      <c r="FN251">
        <v>1.0184135135204997</v>
      </c>
      <c r="FO251">
        <v>-0.14891725186316762</v>
      </c>
      <c r="FP251">
        <v>0.27265400603937451</v>
      </c>
      <c r="FQ251">
        <v>-0.96768644652911462</v>
      </c>
      <c r="FR251">
        <v>0.41586190491216257</v>
      </c>
      <c r="FS251">
        <v>0.66546590460347943</v>
      </c>
      <c r="FT251">
        <v>-0.81279836194880772</v>
      </c>
      <c r="FU251">
        <v>1.5383375284727663</v>
      </c>
      <c r="FV251">
        <v>0.58563273341860622</v>
      </c>
      <c r="FW251">
        <v>6.6487473304732703E-2</v>
      </c>
      <c r="FX251">
        <v>-9.7037400337285362E-2</v>
      </c>
      <c r="FY251">
        <v>-0.61698074205196463</v>
      </c>
      <c r="FZ251">
        <v>0.50998096412513405</v>
      </c>
      <c r="GA251">
        <v>-0.45183696784079075</v>
      </c>
      <c r="GB251">
        <v>2.1186497178860009</v>
      </c>
      <c r="GC251">
        <v>-0.4767161954077892</v>
      </c>
      <c r="GD251">
        <v>4.4747139327228069E-3</v>
      </c>
      <c r="GE251">
        <v>-1.7209003999596462</v>
      </c>
      <c r="GF251">
        <v>-1.5908790373941883</v>
      </c>
      <c r="GG251">
        <v>0.53832877711101901</v>
      </c>
      <c r="GH251">
        <v>1.439643710909877</v>
      </c>
      <c r="GI251">
        <v>-0.97762949735624716</v>
      </c>
      <c r="GJ251">
        <v>0.15092837202246301</v>
      </c>
      <c r="GK251">
        <v>0.20588799998222385</v>
      </c>
      <c r="GL251">
        <v>-2.0287734514568001</v>
      </c>
      <c r="GM251">
        <v>0.79378651207662188</v>
      </c>
      <c r="GN251">
        <v>0.21347318579501007</v>
      </c>
      <c r="GO251">
        <v>-1.680928107816726</v>
      </c>
      <c r="GP251">
        <v>0.59857711676158942</v>
      </c>
      <c r="GQ251">
        <v>0.52379505177668761</v>
      </c>
      <c r="GR251">
        <v>-0.31225795282807667</v>
      </c>
      <c r="GS251">
        <v>-8.6051841208245605E-2</v>
      </c>
      <c r="GT251">
        <v>0.14682882465422153</v>
      </c>
      <c r="GU251">
        <v>-0.46662762542837299</v>
      </c>
      <c r="GV251">
        <v>0.8049460120673757</v>
      </c>
      <c r="GW251">
        <v>0.56316821428481489</v>
      </c>
      <c r="GX251">
        <v>1.0242138159810565</v>
      </c>
      <c r="GY251">
        <v>0.66517941377242096</v>
      </c>
      <c r="GZ251">
        <v>1.1221754903090186</v>
      </c>
      <c r="HA251">
        <v>1.1070846994698513</v>
      </c>
      <c r="HB251">
        <v>-0.36516667023533955</v>
      </c>
      <c r="HC251">
        <v>0.60508682508952916</v>
      </c>
      <c r="HD251">
        <v>0.71379190558218397</v>
      </c>
      <c r="HE251">
        <v>-0.29375541998888366</v>
      </c>
      <c r="HF251">
        <v>0.67966084316140041</v>
      </c>
      <c r="HG251">
        <v>0.89178456619265489</v>
      </c>
      <c r="HH251">
        <v>0.19620756575022824</v>
      </c>
      <c r="HI251">
        <v>-0.4834976152778836</v>
      </c>
      <c r="HJ251">
        <v>0.74877334554912522</v>
      </c>
      <c r="HK251">
        <v>-2.8958311304450035E-2</v>
      </c>
      <c r="HL251">
        <v>-0.33410060495953076</v>
      </c>
      <c r="HM251">
        <v>8.2213773566763848E-2</v>
      </c>
      <c r="HN251">
        <v>0.16719809536880348</v>
      </c>
      <c r="HO251">
        <v>0.10711119102779776</v>
      </c>
      <c r="HP251">
        <v>1.2463033272069879</v>
      </c>
      <c r="HQ251">
        <v>0.1948819772223942</v>
      </c>
      <c r="HR251">
        <v>-1.7645515981712379</v>
      </c>
      <c r="HS251">
        <v>-3.2403022487415001E-2</v>
      </c>
      <c r="HT251">
        <v>-0.51801180234178901</v>
      </c>
      <c r="HU251">
        <v>-1.3698922884941567</v>
      </c>
      <c r="HV251">
        <v>0.43377895053708926</v>
      </c>
      <c r="HW251">
        <v>-0.58917748901876621</v>
      </c>
      <c r="HX251">
        <v>-0.20854486137977801</v>
      </c>
      <c r="HY251">
        <v>-0.31426679925061762</v>
      </c>
      <c r="HZ251">
        <v>0.42045485315611586</v>
      </c>
      <c r="IA251">
        <v>-1.0886355994443875</v>
      </c>
      <c r="IB251">
        <v>0.69156385507085361</v>
      </c>
      <c r="IC251">
        <v>-0.81056441558757797</v>
      </c>
      <c r="ID251">
        <v>1.2145051186962519</v>
      </c>
      <c r="IE251">
        <v>0.69409225034178235</v>
      </c>
      <c r="IF251">
        <v>1.6312060324708</v>
      </c>
      <c r="IG251">
        <v>-0.7110293154255487</v>
      </c>
      <c r="IH251">
        <v>-0.13377302821027115</v>
      </c>
      <c r="II251">
        <v>0.36369442568684462</v>
      </c>
      <c r="IJ251">
        <v>0.59693093135138042</v>
      </c>
      <c r="IK251">
        <v>-0.77505546869360842</v>
      </c>
      <c r="IL251">
        <v>-0.39642259253014345</v>
      </c>
      <c r="IM251">
        <v>1.4283114069257863</v>
      </c>
      <c r="IN251">
        <v>-1.288310613745125</v>
      </c>
      <c r="IO251">
        <v>-8.6896534412517212E-2</v>
      </c>
      <c r="IP251">
        <v>-1.1259180610068142</v>
      </c>
      <c r="IQ251">
        <v>-0.35097400541417301</v>
      </c>
      <c r="IR251">
        <v>1.5104660633369349</v>
      </c>
      <c r="IS251">
        <v>0.29815169000357855</v>
      </c>
      <c r="IT251">
        <v>1.3218323147157207</v>
      </c>
      <c r="IU251">
        <v>1.1546399036888033</v>
      </c>
      <c r="IV251">
        <v>7.6074684329796582E-2</v>
      </c>
      <c r="IW251">
        <v>-0.72648163040867075</v>
      </c>
      <c r="IX251">
        <v>0.4129447006562259</v>
      </c>
      <c r="IY251">
        <v>-0.43109139369335026</v>
      </c>
      <c r="IZ251">
        <v>-0.28450358513509855</v>
      </c>
      <c r="JA251">
        <v>-0.6790833140257746</v>
      </c>
      <c r="JB251">
        <v>-0.63784341364225838</v>
      </c>
      <c r="JC251">
        <v>1.453586264688056</v>
      </c>
      <c r="JD251">
        <v>0.91072934083058499</v>
      </c>
      <c r="JE251">
        <v>0.90449248091317713</v>
      </c>
      <c r="JF251">
        <v>-1.3634689821628854</v>
      </c>
      <c r="JG251">
        <v>1.1883707884408068</v>
      </c>
      <c r="JH251">
        <v>0.10841858966159634</v>
      </c>
      <c r="JI251">
        <v>0.22452127268479671</v>
      </c>
      <c r="JJ251">
        <v>0.34723370845313184</v>
      </c>
      <c r="JK251">
        <v>0.83546638052212074</v>
      </c>
      <c r="JL251">
        <v>1.5719160728622228</v>
      </c>
      <c r="JM251">
        <v>1.5011983123258688</v>
      </c>
      <c r="JN251">
        <v>-1.4055558494874276</v>
      </c>
      <c r="JO251">
        <v>-0.27559281079447828</v>
      </c>
      <c r="JP251">
        <v>-1.2087684808648191</v>
      </c>
      <c r="JQ251">
        <v>-1.0203439160250127</v>
      </c>
      <c r="JR251">
        <v>-1.1765200724767055</v>
      </c>
      <c r="JS251">
        <v>1.5230307326419279</v>
      </c>
      <c r="JT251">
        <v>-0.27146370484842919</v>
      </c>
      <c r="JU251">
        <v>-0.78126731750671752</v>
      </c>
      <c r="JV251">
        <v>-1.4171564544085413</v>
      </c>
      <c r="JW251">
        <v>-0.95481482276227325</v>
      </c>
      <c r="JX251">
        <v>-1.6561898519285023E-2</v>
      </c>
      <c r="JY251">
        <v>-1.8178070604335517</v>
      </c>
      <c r="JZ251">
        <v>0.32481239031767473</v>
      </c>
      <c r="KA251">
        <v>1.6753028830862604</v>
      </c>
      <c r="KB251">
        <v>1.3945509635959752</v>
      </c>
      <c r="KC251">
        <v>0.91130914370296523</v>
      </c>
      <c r="KD251">
        <v>-1.6032026906032115</v>
      </c>
      <c r="KE251">
        <v>-9.6115400083363056E-2</v>
      </c>
      <c r="KF251">
        <v>0.87752823674236424</v>
      </c>
      <c r="KG251">
        <v>0.14512806956190616</v>
      </c>
      <c r="KH251">
        <v>-5.6830913308658637E-2</v>
      </c>
      <c r="KI251">
        <v>-0.86300588009180501</v>
      </c>
      <c r="KJ251">
        <v>1.1829638424387667</v>
      </c>
      <c r="KK251">
        <v>-1.1491465556900948</v>
      </c>
      <c r="KL251">
        <v>1.353268999082502</v>
      </c>
      <c r="KM251">
        <v>0.18545733837527223</v>
      </c>
      <c r="KN251">
        <v>0.24701648726477288</v>
      </c>
      <c r="KO251">
        <v>-1.4729994290973991</v>
      </c>
      <c r="KP251">
        <v>0.25435838324483484</v>
      </c>
      <c r="KQ251">
        <v>-0.18094510778610129</v>
      </c>
      <c r="KR251">
        <v>-0.67149130700272508</v>
      </c>
      <c r="KS251">
        <v>0.27567239158088341</v>
      </c>
      <c r="KT251">
        <v>1.0595613275654614E-2</v>
      </c>
      <c r="KU251">
        <v>-1.1335919225530233</v>
      </c>
      <c r="KV251">
        <v>-1.2844611774198711</v>
      </c>
      <c r="KW251">
        <v>1.0394546734460164</v>
      </c>
      <c r="KX251">
        <v>-0.32908928915276192</v>
      </c>
      <c r="KY251">
        <v>0.425388861913234</v>
      </c>
      <c r="KZ251">
        <v>-0.79430947153014131</v>
      </c>
      <c r="LA251">
        <v>0.83807208284270018</v>
      </c>
      <c r="LB251">
        <v>-0.58653995438362472</v>
      </c>
      <c r="LC251">
        <v>-0.1384830738970777</v>
      </c>
      <c r="LD251">
        <v>-0.86533873400185257</v>
      </c>
      <c r="LE251">
        <v>-1.0693293006625026</v>
      </c>
      <c r="LF251">
        <v>-1.5147907106438652</v>
      </c>
      <c r="LG251">
        <v>-1.3118187780492008</v>
      </c>
      <c r="LH251">
        <v>-0.22060021365177818</v>
      </c>
      <c r="LI251">
        <v>-0.30087221603025682</v>
      </c>
      <c r="LJ251">
        <v>0.11842757885460742</v>
      </c>
      <c r="LK251">
        <v>-1.742137101246044</v>
      </c>
      <c r="LL251">
        <v>1.5729665392427705</v>
      </c>
      <c r="LM251">
        <v>-0.47963226279534865</v>
      </c>
      <c r="LN251">
        <v>1.560183591209352</v>
      </c>
      <c r="LO251">
        <v>-1.0041276254924014</v>
      </c>
      <c r="LP251">
        <v>0.88565229816595092</v>
      </c>
      <c r="LQ251">
        <v>-0.20081188267795369</v>
      </c>
      <c r="LR251">
        <v>-0.30728187994100153</v>
      </c>
      <c r="LS251">
        <v>-0.63718744058860466</v>
      </c>
      <c r="LT251">
        <v>0.73657815846672747</v>
      </c>
      <c r="LU251">
        <v>-1.0284884410793893</v>
      </c>
      <c r="LV251">
        <v>1.6149260773090646</v>
      </c>
      <c r="LW251">
        <v>0.61947957874508575</v>
      </c>
      <c r="LX251">
        <v>-0.90265302787884139</v>
      </c>
      <c r="LY251">
        <v>0.53629605645255651</v>
      </c>
      <c r="LZ251">
        <v>-1.1589736459427513</v>
      </c>
      <c r="MA251">
        <v>-1.7878892322187312</v>
      </c>
      <c r="MB251">
        <v>-0.64197365645668469</v>
      </c>
      <c r="MC251">
        <v>-0.66365259954181965</v>
      </c>
      <c r="MD251">
        <v>-1.6043077266658656</v>
      </c>
      <c r="ME251">
        <v>-0.11758061191358138</v>
      </c>
      <c r="MF251">
        <v>-0.77319782576523721</v>
      </c>
      <c r="MG251">
        <v>-0.77103322837501764</v>
      </c>
      <c r="MH251">
        <v>0.1238993263541488</v>
      </c>
      <c r="MI251">
        <v>0.68962094701419119</v>
      </c>
      <c r="MJ251">
        <v>0.22412905309465714</v>
      </c>
      <c r="MK251">
        <v>0.20151446733507328</v>
      </c>
      <c r="ML251">
        <v>-0.79588289736420847</v>
      </c>
      <c r="MM251">
        <v>-1.0242138159810565</v>
      </c>
      <c r="MN251">
        <v>-0.60013235270162113</v>
      </c>
      <c r="MO251">
        <v>0.68294184529804625</v>
      </c>
      <c r="MP251">
        <v>0.30527758099196944</v>
      </c>
      <c r="MQ251">
        <v>-0.61328250922088046</v>
      </c>
      <c r="MR251">
        <v>0.16417402548540849</v>
      </c>
      <c r="MS251">
        <v>-1.2428199624991976</v>
      </c>
      <c r="MT251">
        <v>1.5068872016854584</v>
      </c>
      <c r="MU251">
        <v>-0.18320065464649815</v>
      </c>
      <c r="MV251">
        <v>0.59154444898013026</v>
      </c>
      <c r="MW251">
        <v>0.26187194634985644</v>
      </c>
      <c r="MX251">
        <v>1.1955307854805142</v>
      </c>
      <c r="MY251">
        <v>-1.8776700017042458</v>
      </c>
      <c r="MZ251">
        <v>-0.48031893129518721</v>
      </c>
      <c r="NA251">
        <v>0.28649537853198126</v>
      </c>
      <c r="NB251">
        <v>-8.5299234342528507E-3</v>
      </c>
      <c r="NC251">
        <v>-0.44642092689173296</v>
      </c>
      <c r="ND251">
        <v>1.6774856703705154</v>
      </c>
      <c r="NE251">
        <v>-0.14899455891281832</v>
      </c>
      <c r="NF251">
        <v>-8.070628609857522E-3</v>
      </c>
      <c r="NG251">
        <v>-0.4348726179159712</v>
      </c>
      <c r="NH251">
        <v>0.20159177438472398</v>
      </c>
      <c r="NI251">
        <v>0.21989535525790416</v>
      </c>
      <c r="NJ251">
        <v>0.77268168752198108</v>
      </c>
      <c r="NK251">
        <v>-0.92788923211628571</v>
      </c>
      <c r="NL251">
        <v>2.0013885659864172</v>
      </c>
      <c r="NM251">
        <v>-0.60481056607386563</v>
      </c>
      <c r="NN251">
        <v>1.0972553354804404</v>
      </c>
      <c r="NO251">
        <v>0.51652591537276749</v>
      </c>
      <c r="NP251">
        <v>0.35642983675643336</v>
      </c>
      <c r="NQ251">
        <v>-0.62226263253251091</v>
      </c>
      <c r="NR251">
        <v>0.58708565120468847</v>
      </c>
      <c r="NS251">
        <v>2.6050201995531097E-2</v>
      </c>
      <c r="NT251">
        <v>0.44017497202730738</v>
      </c>
      <c r="NU251">
        <v>0.10834241948032286</v>
      </c>
      <c r="NV251">
        <v>1.3452836356009357</v>
      </c>
      <c r="NW251">
        <v>-0.30639967008028179</v>
      </c>
      <c r="NX251">
        <v>1.1073666428274009</v>
      </c>
      <c r="NY251">
        <v>0.83048917076666839</v>
      </c>
      <c r="NZ251">
        <v>-0.26258476282237098</v>
      </c>
      <c r="OA251">
        <v>-1.0631174518493935</v>
      </c>
      <c r="OB251">
        <v>0.33928245102288201</v>
      </c>
      <c r="OC251">
        <v>-0.36999495023337658</v>
      </c>
      <c r="OD251">
        <v>2.0181050786050037</v>
      </c>
      <c r="OE251">
        <v>2.3981192498467863</v>
      </c>
      <c r="OF251">
        <v>1.2790678738383576</v>
      </c>
      <c r="OG251">
        <v>3.4622189559740946E-2</v>
      </c>
      <c r="OH251">
        <v>0.60536194723681547</v>
      </c>
      <c r="OI251">
        <v>-0.34975300877704285</v>
      </c>
      <c r="OJ251">
        <v>0.47055436880327761</v>
      </c>
      <c r="OK251">
        <v>0.91840092864003964</v>
      </c>
      <c r="OL251">
        <v>-0.41003090700542089</v>
      </c>
      <c r="OM251">
        <v>-0.64470214056200348</v>
      </c>
      <c r="ON251">
        <v>-0.13153567124390975</v>
      </c>
      <c r="OO251">
        <v>-0.36549295145960059</v>
      </c>
      <c r="OP251">
        <v>0.89771901912172325</v>
      </c>
      <c r="OQ251">
        <v>-0.70033365773269907</v>
      </c>
      <c r="OR251">
        <v>1.7307365851593204</v>
      </c>
      <c r="OS251">
        <v>7.1395334089174867E-2</v>
      </c>
      <c r="OT251">
        <v>-0.3795139491558075</v>
      </c>
      <c r="OU251">
        <v>1.2902432899863925</v>
      </c>
      <c r="OV251">
        <v>0.55815462474129163</v>
      </c>
      <c r="OW251">
        <v>-0.24039763957262039</v>
      </c>
      <c r="OX251">
        <v>1.2585383046825882</v>
      </c>
      <c r="OY251">
        <v>-1.3943463272880763</v>
      </c>
      <c r="OZ251">
        <v>0.45073534238326829</v>
      </c>
      <c r="PA251">
        <v>-1.0534745342738461</v>
      </c>
      <c r="PB251">
        <v>-0.79357505455845967</v>
      </c>
      <c r="PC251">
        <v>0.33766127671697177</v>
      </c>
      <c r="PD251">
        <v>-0.15781893125677016</v>
      </c>
      <c r="PE251">
        <v>8.0524387158220634E-2</v>
      </c>
      <c r="PF251">
        <v>1.4234456102713011</v>
      </c>
      <c r="PG251">
        <v>2.0439802028704435</v>
      </c>
      <c r="PH251">
        <v>-8.328811418323312E-2</v>
      </c>
      <c r="PI251">
        <v>-1.0766757441160735</v>
      </c>
      <c r="PJ251">
        <v>-0.33175638236571103</v>
      </c>
      <c r="PK251">
        <v>-0.54950419325905386</v>
      </c>
      <c r="PL251">
        <v>0.23009533833828755</v>
      </c>
      <c r="PM251">
        <v>-0.85195551946526393</v>
      </c>
      <c r="PN251">
        <v>0.7506992005801294</v>
      </c>
      <c r="PO251">
        <v>4.7562025429215282E-2</v>
      </c>
      <c r="PP251">
        <v>-0.27074975150753744</v>
      </c>
      <c r="PQ251">
        <v>0.32553771234233864</v>
      </c>
      <c r="PR251">
        <v>7.0015175879234448E-2</v>
      </c>
      <c r="PS251">
        <v>-1.2950067684869282</v>
      </c>
      <c r="PT251">
        <v>0.41236148717871401</v>
      </c>
      <c r="PU251">
        <v>-0.38000735003151931</v>
      </c>
      <c r="PV251">
        <v>-1.385503765050089</v>
      </c>
      <c r="PW251">
        <v>0.21809228201163933</v>
      </c>
      <c r="PX251">
        <v>0.10211124390480109</v>
      </c>
      <c r="PY251">
        <v>-0.40836766856955364</v>
      </c>
      <c r="PZ251">
        <v>-0.52151563068036921</v>
      </c>
      <c r="QA251">
        <v>-1.9122126104775816</v>
      </c>
      <c r="QB251">
        <v>0.19815843188553117</v>
      </c>
      <c r="QC251">
        <v>-5.8056457419297658E-2</v>
      </c>
      <c r="QD251">
        <v>0.52046289056306705</v>
      </c>
      <c r="QE251">
        <v>-0.48986976253218018</v>
      </c>
      <c r="QF251">
        <v>-0.626912424195325</v>
      </c>
      <c r="QG251">
        <v>0.62952040025265887</v>
      </c>
      <c r="QH251">
        <v>-5.1697952585527673E-2</v>
      </c>
      <c r="QI251">
        <v>-0.4659455044020433</v>
      </c>
      <c r="QJ251">
        <v>-0.58699470173451118</v>
      </c>
      <c r="QK251">
        <v>0.64536152422078885</v>
      </c>
      <c r="QL251">
        <v>0.71932845457922667</v>
      </c>
      <c r="QM251">
        <v>-1.0914072845480405</v>
      </c>
      <c r="QN251">
        <v>-1.587363840371836</v>
      </c>
      <c r="QO251">
        <v>-0.83081204138579778</v>
      </c>
      <c r="QP251">
        <v>1.432990757166408</v>
      </c>
      <c r="QQ251">
        <v>-1.253488335350994</v>
      </c>
      <c r="QR251">
        <v>1.1059546523028985</v>
      </c>
      <c r="QS251">
        <v>-0.56523049352108501</v>
      </c>
      <c r="QT251">
        <v>-0.18888272279582452</v>
      </c>
      <c r="QU251">
        <v>-2.5150438887067139</v>
      </c>
      <c r="QV251">
        <v>-1.997432264033705</v>
      </c>
      <c r="QW251">
        <v>-0.18670334611670114</v>
      </c>
      <c r="QX251">
        <v>-1.3632757145387586</v>
      </c>
      <c r="QY251">
        <v>-1.0150802154385019</v>
      </c>
      <c r="QZ251">
        <v>-0.2040906110778451</v>
      </c>
      <c r="RA251">
        <v>0.3567561179806944</v>
      </c>
      <c r="RB251">
        <v>-0.98468717624200508</v>
      </c>
      <c r="RC251">
        <v>0.4652633833757136</v>
      </c>
      <c r="RD251">
        <v>-2.3654865799471736</v>
      </c>
      <c r="RE251">
        <v>1.0227927305095363</v>
      </c>
      <c r="RF251">
        <v>-1.0242138159810565</v>
      </c>
      <c r="RG251">
        <v>0.7329708751058206</v>
      </c>
      <c r="RH251">
        <v>-0.20471588868531398</v>
      </c>
      <c r="RI251">
        <v>-0.68603526415245142</v>
      </c>
      <c r="RJ251">
        <v>0.66842744672612753</v>
      </c>
      <c r="RK251">
        <v>-0.9205018614011351</v>
      </c>
      <c r="RL251">
        <v>-0.43874251787201501</v>
      </c>
      <c r="RM251">
        <v>-0.62281969803734683</v>
      </c>
      <c r="RN251">
        <v>0.89429022409603931</v>
      </c>
      <c r="RO251">
        <v>0.73697947300388478</v>
      </c>
      <c r="RP251">
        <v>0.82520728028612211</v>
      </c>
      <c r="RQ251">
        <v>-1.1180213732586708</v>
      </c>
      <c r="RR251">
        <v>0.94616325441165827</v>
      </c>
      <c r="RS251">
        <v>-0.37819972931174561</v>
      </c>
      <c r="RT251">
        <v>-1.0864255273190793</v>
      </c>
      <c r="RU251">
        <v>0.17123397810792085</v>
      </c>
      <c r="RV251">
        <v>0.4151957000431139</v>
      </c>
      <c r="RW251">
        <v>0.35871380532626063</v>
      </c>
      <c r="RX251">
        <v>0.26773477657116018</v>
      </c>
      <c r="RY251">
        <v>0.48152060116990469</v>
      </c>
      <c r="RZ251">
        <v>-1.1330098459438886</v>
      </c>
      <c r="SA251">
        <v>0.1678188255027635</v>
      </c>
      <c r="SB251">
        <v>-0.23009533833828755</v>
      </c>
      <c r="SC251">
        <v>0.15534055819443893</v>
      </c>
      <c r="SD251">
        <v>-0.83742065726255532</v>
      </c>
      <c r="SE251">
        <v>0.7446283234457951</v>
      </c>
      <c r="SF251">
        <v>-0.42924511944875121</v>
      </c>
      <c r="SG251">
        <v>0.17480601854913402</v>
      </c>
    </row>
    <row r="252" spans="1:501">
      <c r="A252" t="s">
        <v>552</v>
      </c>
      <c r="B252">
        <v>-1.4321403796202503</v>
      </c>
      <c r="C252">
        <v>-0.51329379857634194</v>
      </c>
      <c r="D252">
        <v>1.3253225006337743</v>
      </c>
      <c r="E252">
        <v>-0.18172386262449436</v>
      </c>
      <c r="F252">
        <v>0.30327441891131457</v>
      </c>
      <c r="G252">
        <v>-0.63036054598342162</v>
      </c>
      <c r="H252">
        <v>0.18709215510170907</v>
      </c>
      <c r="I252">
        <v>0.94377128334599547</v>
      </c>
      <c r="J252">
        <v>-0.48057700041681528</v>
      </c>
      <c r="K252">
        <v>0.10603343980619684</v>
      </c>
      <c r="L252">
        <v>1.6300464267260395</v>
      </c>
      <c r="M252">
        <v>0.63325614974019118</v>
      </c>
      <c r="N252">
        <v>-4.679577614297159E-2</v>
      </c>
      <c r="O252">
        <v>8.3518898463808E-2</v>
      </c>
      <c r="P252">
        <v>1.0399799066362903</v>
      </c>
      <c r="Q252">
        <v>-1.5184150470304303</v>
      </c>
      <c r="R252">
        <v>-0.42438500713615213</v>
      </c>
      <c r="S252">
        <v>-1.5963269106578082</v>
      </c>
      <c r="T252">
        <v>-1.2479677025112323</v>
      </c>
      <c r="U252">
        <v>1.6455487639177591</v>
      </c>
      <c r="V252">
        <v>1.3447197488858365</v>
      </c>
      <c r="W252">
        <v>9.6115400083363056E-2</v>
      </c>
      <c r="X252">
        <v>-4.4038870328222401E-2</v>
      </c>
      <c r="Y252">
        <v>-1.4606621334678493</v>
      </c>
      <c r="Z252">
        <v>-0.58963223636965267</v>
      </c>
      <c r="AA252">
        <v>0.85228748503141105</v>
      </c>
      <c r="AB252">
        <v>0.75293201007298194</v>
      </c>
      <c r="AC252">
        <v>-0.49531081458553672</v>
      </c>
      <c r="AD252">
        <v>1.1213160178158432</v>
      </c>
      <c r="AE252">
        <v>0.20791958377230912</v>
      </c>
      <c r="AF252">
        <v>-1.5764044292154722</v>
      </c>
      <c r="AG252">
        <v>-0.96805251814657822</v>
      </c>
      <c r="AH252">
        <v>-0.93366907094605267</v>
      </c>
      <c r="AI252">
        <v>-0.13995077097206376</v>
      </c>
      <c r="AJ252">
        <v>0.38791313272668049</v>
      </c>
      <c r="AK252">
        <v>1.0498843039385974</v>
      </c>
      <c r="AL252">
        <v>0.2617139216454234</v>
      </c>
      <c r="AM252">
        <v>-0.60977754401392303</v>
      </c>
      <c r="AN252">
        <v>0.89212562670581974</v>
      </c>
      <c r="AO252">
        <v>-0.12097075341443997</v>
      </c>
      <c r="AP252">
        <v>0.74200670496793464</v>
      </c>
      <c r="AQ252">
        <v>1.6491139831487089</v>
      </c>
      <c r="AR252">
        <v>0.55476107263530139</v>
      </c>
      <c r="AS252">
        <v>-1.6188823792617768</v>
      </c>
      <c r="AT252">
        <v>-1.9637263903860003</v>
      </c>
      <c r="AU252">
        <v>-0.15619207260897383</v>
      </c>
      <c r="AV252">
        <v>0.45158230932429433</v>
      </c>
      <c r="AW252">
        <v>-0.59191052059759386</v>
      </c>
      <c r="AX252">
        <v>-0.10518760973354802</v>
      </c>
      <c r="AY252">
        <v>1.0056487553811166</v>
      </c>
      <c r="AZ252">
        <v>-0.5207266440265812</v>
      </c>
      <c r="BA252">
        <v>-1.3357043826545123</v>
      </c>
      <c r="BB252">
        <v>-0.79598976299166679</v>
      </c>
      <c r="BC252">
        <v>0.51224787966930307</v>
      </c>
      <c r="BD252">
        <v>-0.23772145141265355</v>
      </c>
      <c r="BE252">
        <v>-0.47491766963503323</v>
      </c>
      <c r="BF252">
        <v>-0.39377596294798423</v>
      </c>
      <c r="BG252">
        <v>-1.5865543900872581</v>
      </c>
      <c r="BH252">
        <v>-0.33531478038639762</v>
      </c>
      <c r="BI252">
        <v>0.67821474658558145</v>
      </c>
      <c r="BJ252">
        <v>-1.703670022834558</v>
      </c>
      <c r="BK252">
        <v>0.28394651963026263</v>
      </c>
      <c r="BL252">
        <v>1.3220164873928297</v>
      </c>
      <c r="BM252">
        <v>-0.57485976867610589</v>
      </c>
      <c r="BN252">
        <v>-0.11111296771559864</v>
      </c>
      <c r="BO252">
        <v>-0.18040054783341475</v>
      </c>
      <c r="BP252">
        <v>0.85041847341926768</v>
      </c>
      <c r="BQ252">
        <v>1.549165062897373</v>
      </c>
      <c r="BR252">
        <v>1.6043077266658656</v>
      </c>
      <c r="BS252">
        <v>2.1918822312727571E-2</v>
      </c>
      <c r="BT252">
        <v>0.29072225515847094</v>
      </c>
      <c r="BU252">
        <v>-0.68072040448896587</v>
      </c>
      <c r="BV252">
        <v>-1.9107847037957981</v>
      </c>
      <c r="BW252">
        <v>0.88327624325756915</v>
      </c>
      <c r="BX252">
        <v>1.3370117812883109</v>
      </c>
      <c r="BY252">
        <v>0.94245933723868802</v>
      </c>
      <c r="BZ252">
        <v>0.75343905336922035</v>
      </c>
      <c r="CA252">
        <v>1.2308191799093038</v>
      </c>
      <c r="CB252">
        <v>-1.734510988171678</v>
      </c>
      <c r="CC252">
        <v>0.28354747882985976</v>
      </c>
      <c r="CD252">
        <v>1.9266917661298066</v>
      </c>
      <c r="CE252">
        <v>0.88282376964343712</v>
      </c>
      <c r="CF252">
        <v>-2.2866333893034607</v>
      </c>
      <c r="CG252">
        <v>0.31016952561913058</v>
      </c>
      <c r="CH252">
        <v>0.919917511055246</v>
      </c>
      <c r="CI252">
        <v>-1.4956640370655805E-2</v>
      </c>
      <c r="CJ252">
        <v>-0.15967771105351858</v>
      </c>
      <c r="CK252">
        <v>0.45786009650328197</v>
      </c>
      <c r="CL252">
        <v>-0.16983676687232219</v>
      </c>
      <c r="CM252">
        <v>-1.0330427357985172</v>
      </c>
      <c r="CN252">
        <v>-0.96707481134217232</v>
      </c>
      <c r="CO252">
        <v>1.7689217202132568</v>
      </c>
      <c r="CP252">
        <v>1.5501836969633587</v>
      </c>
      <c r="CQ252">
        <v>1.779999365680851</v>
      </c>
      <c r="CR252">
        <v>0.17340767044515815</v>
      </c>
      <c r="CS252">
        <v>1.0696021490730345</v>
      </c>
      <c r="CT252">
        <v>-6.8711187850567512E-2</v>
      </c>
      <c r="CU252">
        <v>0.40637246456753928</v>
      </c>
      <c r="CV252">
        <v>-2.0458355720620602</v>
      </c>
      <c r="CW252">
        <v>1.505222826381214</v>
      </c>
      <c r="CX252">
        <v>0.83839950093533844</v>
      </c>
      <c r="CY252">
        <v>-1.0424810170661658</v>
      </c>
      <c r="CZ252">
        <v>0.35341599868843332</v>
      </c>
      <c r="DA252">
        <v>3.5081484384136274E-2</v>
      </c>
      <c r="DB252">
        <v>1.2782038538716733</v>
      </c>
      <c r="DC252">
        <v>1.1674001143546775</v>
      </c>
      <c r="DD252">
        <v>0.75191564974375069</v>
      </c>
      <c r="DE252">
        <v>0.58526893553789705</v>
      </c>
      <c r="DF252">
        <v>-0.6265395313675981</v>
      </c>
      <c r="DG252">
        <v>-1.7562661014380865</v>
      </c>
      <c r="DH252">
        <v>-0.49539721658220515</v>
      </c>
      <c r="DI252">
        <v>-0.23890152078820392</v>
      </c>
      <c r="DJ252">
        <v>-0.83861550592700951</v>
      </c>
      <c r="DK252">
        <v>-0.47946059567038901</v>
      </c>
      <c r="DL252">
        <v>-0.56918452173704281</v>
      </c>
      <c r="DM252">
        <v>1.1185920811840333</v>
      </c>
      <c r="DN252">
        <v>1.3010458133067004</v>
      </c>
      <c r="DO252">
        <v>-0.50337121137999929</v>
      </c>
      <c r="DP252">
        <v>1.1600218385865446</v>
      </c>
      <c r="DQ252">
        <v>0.75679736255551688</v>
      </c>
      <c r="DR252">
        <v>0.28745262170559727</v>
      </c>
      <c r="DS252">
        <v>-0.54559450290980749</v>
      </c>
      <c r="DT252">
        <v>-0.55985310609685257</v>
      </c>
      <c r="DU252">
        <v>-0.91270067059667781</v>
      </c>
      <c r="DV252">
        <v>0.26789393814397044</v>
      </c>
      <c r="DW252">
        <v>-3.7072140912641771E-2</v>
      </c>
      <c r="DX252">
        <v>0.10449525689182337</v>
      </c>
      <c r="DY252">
        <v>-1.5849400369916111</v>
      </c>
      <c r="DZ252">
        <v>-0.49030177251552232</v>
      </c>
      <c r="EA252">
        <v>-0.15054183677420951</v>
      </c>
      <c r="EB252">
        <v>0.65727817855076864</v>
      </c>
      <c r="EC252">
        <v>-0.70542682806262746</v>
      </c>
      <c r="ED252">
        <v>-0.39245378502528183</v>
      </c>
      <c r="EE252">
        <v>0.73227056418545544</v>
      </c>
      <c r="EF252">
        <v>0.94903953140601516</v>
      </c>
      <c r="EG252">
        <v>-0.8272536433651112</v>
      </c>
      <c r="EH252">
        <v>0.60996171669103205</v>
      </c>
      <c r="EI252">
        <v>0.88113210949813947</v>
      </c>
      <c r="EJ252">
        <v>-0.48418542064609937</v>
      </c>
      <c r="EK252">
        <v>0.130301032186253</v>
      </c>
      <c r="EL252">
        <v>-1.5159957911237143</v>
      </c>
      <c r="EM252">
        <v>-0.15580553736072034</v>
      </c>
      <c r="EN252">
        <v>-1.1783549780375324</v>
      </c>
      <c r="EO252">
        <v>0.3915442903235089</v>
      </c>
      <c r="EP252">
        <v>2.4837572709657252</v>
      </c>
      <c r="EQ252">
        <v>0.29807210921717342</v>
      </c>
      <c r="ER252">
        <v>1.6654212231514975</v>
      </c>
      <c r="ES252">
        <v>-0.48986976253218018</v>
      </c>
      <c r="ET252">
        <v>0.40969780457089655</v>
      </c>
      <c r="EU252">
        <v>1.3801309250993654</v>
      </c>
      <c r="EV252">
        <v>-0.49176833272213116</v>
      </c>
      <c r="EW252">
        <v>1.263281319552334</v>
      </c>
      <c r="EX252">
        <v>-4.5520209823735058E-3</v>
      </c>
      <c r="EY252">
        <v>0.2392164333286928</v>
      </c>
      <c r="EZ252">
        <v>0.33839114621514454</v>
      </c>
      <c r="FA252">
        <v>0.85791043602512218</v>
      </c>
      <c r="FB252">
        <v>-1.1504789654281922</v>
      </c>
      <c r="FC252">
        <v>-0.15820660337340087</v>
      </c>
      <c r="FD252">
        <v>0.26551560949883424</v>
      </c>
      <c r="FE252">
        <v>0.52713176046381705</v>
      </c>
      <c r="FF252">
        <v>0.23064444576448295</v>
      </c>
      <c r="FG252">
        <v>2.3191569198388606</v>
      </c>
      <c r="FH252">
        <v>-0.85713736552861519</v>
      </c>
      <c r="FI252">
        <v>-0.20588799998222385</v>
      </c>
      <c r="FJ252">
        <v>0.86167347035370767</v>
      </c>
      <c r="FK252">
        <v>-0.38387497625080869</v>
      </c>
      <c r="FL252">
        <v>-0.22514882402902003</v>
      </c>
      <c r="FM252">
        <v>1.4671377357444726</v>
      </c>
      <c r="FN252">
        <v>-0.27352825782145374</v>
      </c>
      <c r="FO252">
        <v>-0.93710468718199991</v>
      </c>
      <c r="FP252">
        <v>-0.46432546696451027</v>
      </c>
      <c r="FQ252">
        <v>-0.54195766097109299</v>
      </c>
      <c r="FR252">
        <v>0.73928958954638802</v>
      </c>
      <c r="FS252">
        <v>-1.6777994460426271</v>
      </c>
      <c r="FT252">
        <v>-0.28171598387416452</v>
      </c>
      <c r="FU252">
        <v>-2.9880902729928493</v>
      </c>
      <c r="FV252">
        <v>0.62495701058651321</v>
      </c>
      <c r="FW252">
        <v>1.1883707884408068</v>
      </c>
      <c r="FX252">
        <v>0.31885065254755318</v>
      </c>
      <c r="FY252">
        <v>0.23048755792842712</v>
      </c>
      <c r="FZ252">
        <v>-0.4710670964414021</v>
      </c>
      <c r="GA252">
        <v>1.8551418179413304E-2</v>
      </c>
      <c r="GB252">
        <v>0.26757561499834992</v>
      </c>
      <c r="GC252">
        <v>2.0366132957860827</v>
      </c>
      <c r="GD252">
        <v>-0.74351873990963213</v>
      </c>
      <c r="GE252">
        <v>-1.4385659596882761</v>
      </c>
      <c r="GF252">
        <v>1.1883707884408068</v>
      </c>
      <c r="GG252">
        <v>-0.29247871680126991</v>
      </c>
      <c r="GH252">
        <v>0.28219346859259531</v>
      </c>
      <c r="GI252">
        <v>-4.618300408765208E-2</v>
      </c>
      <c r="GJ252">
        <v>0.91142510427744128</v>
      </c>
      <c r="GK252">
        <v>-0.61670220929954667</v>
      </c>
      <c r="GL252">
        <v>-0.10287976692779921</v>
      </c>
      <c r="GM252">
        <v>-0.18405671653454192</v>
      </c>
      <c r="GN252">
        <v>-0.31547187973046675</v>
      </c>
      <c r="GO252">
        <v>-0.89886498244595714</v>
      </c>
      <c r="GP252">
        <v>-0.20198285710648634</v>
      </c>
      <c r="GQ252">
        <v>-0.56469161791028455</v>
      </c>
      <c r="GR252">
        <v>1.2317991604504641</v>
      </c>
      <c r="GS252">
        <v>1.6968533600447699</v>
      </c>
      <c r="GT252">
        <v>-0.53762164498039056</v>
      </c>
      <c r="GU252">
        <v>-0.14876263776386622</v>
      </c>
      <c r="GV252">
        <v>-0.33782384889491368</v>
      </c>
      <c r="GW252">
        <v>-1.4238685253076255</v>
      </c>
      <c r="GX252">
        <v>-2.3015127226244658</v>
      </c>
      <c r="GY252">
        <v>-0.73277078627143055</v>
      </c>
      <c r="GZ252">
        <v>-0.4653475116356276</v>
      </c>
      <c r="HA252">
        <v>0.70258465711958706</v>
      </c>
      <c r="HB252">
        <v>-0.42162355384789407</v>
      </c>
      <c r="HC252">
        <v>-0.89383547674515285</v>
      </c>
      <c r="HD252">
        <v>0.51416691349004395</v>
      </c>
      <c r="HE252">
        <v>-1.0322764865122736E-3</v>
      </c>
      <c r="HF252">
        <v>-1.0593566912575625</v>
      </c>
      <c r="HG252">
        <v>0.45081947064318229</v>
      </c>
      <c r="HH252">
        <v>1.3156272871128749</v>
      </c>
      <c r="HI252">
        <v>0.29927150535513647</v>
      </c>
      <c r="HJ252">
        <v>-5.8898876886814833E-2</v>
      </c>
      <c r="HK252">
        <v>0.41136217987514101</v>
      </c>
      <c r="HL252">
        <v>3.5572611523093656E-3</v>
      </c>
      <c r="HM252">
        <v>0.33248397812712938</v>
      </c>
      <c r="HN252">
        <v>-0.81088501246995293</v>
      </c>
      <c r="HO252">
        <v>0.49038817451219074</v>
      </c>
      <c r="HP252">
        <v>6.6181655711261556E-2</v>
      </c>
      <c r="HQ252">
        <v>1.2471355148591101</v>
      </c>
      <c r="HR252">
        <v>0.24142082111211494</v>
      </c>
      <c r="HS252">
        <v>0.76661308412440121</v>
      </c>
      <c r="HT252">
        <v>-1.4800525605096482</v>
      </c>
      <c r="HU252">
        <v>-0.22648237063549459</v>
      </c>
      <c r="HV252">
        <v>-7.9680830822326243E-2</v>
      </c>
      <c r="HW252">
        <v>-0.32941215977189131</v>
      </c>
      <c r="HX252">
        <v>-1.5881732906564139</v>
      </c>
      <c r="HY252">
        <v>-0.82005726653733291</v>
      </c>
      <c r="HZ252">
        <v>-0.3149898475385271</v>
      </c>
      <c r="IA252">
        <v>2.2763015294913203</v>
      </c>
      <c r="IB252">
        <v>0.86845830082893372</v>
      </c>
      <c r="IC252">
        <v>-0.88485876403865404</v>
      </c>
      <c r="ID252">
        <v>-0.13354110706131905</v>
      </c>
      <c r="IE252">
        <v>0.72628154157428071</v>
      </c>
      <c r="IF252">
        <v>-0.26044745027320459</v>
      </c>
      <c r="IG252">
        <v>1.2092436918464955</v>
      </c>
      <c r="IH252">
        <v>-0.68400368036236614</v>
      </c>
      <c r="II252">
        <v>1.5261321095749736E-2</v>
      </c>
      <c r="IJ252">
        <v>-0.41186240196111612</v>
      </c>
      <c r="IK252">
        <v>2.2524727683048695</v>
      </c>
      <c r="IL252">
        <v>-0.1762816737027606</v>
      </c>
      <c r="IM252">
        <v>-0.21449068299261853</v>
      </c>
      <c r="IN252">
        <v>0.3597745035222033</v>
      </c>
      <c r="IO252">
        <v>-1.5267050912370905</v>
      </c>
      <c r="IP252">
        <v>-0.13755652616964653</v>
      </c>
      <c r="IQ252">
        <v>-0.91863284978899173</v>
      </c>
      <c r="IR252">
        <v>0.62272761169879232</v>
      </c>
      <c r="IS252">
        <v>-0.24071255211310927</v>
      </c>
      <c r="IT252">
        <v>-1.3172666513128206</v>
      </c>
      <c r="IU252">
        <v>8.1445250543765724E-2</v>
      </c>
      <c r="IV252">
        <v>-0.38461621443275362</v>
      </c>
      <c r="IW252">
        <v>-0.34098434298357461</v>
      </c>
      <c r="IX252">
        <v>-0.80146037362283096</v>
      </c>
      <c r="IY252">
        <v>1.99128407984972</v>
      </c>
      <c r="IZ252">
        <v>0.9950508683687076</v>
      </c>
      <c r="JA252">
        <v>-1.1498877938720398</v>
      </c>
      <c r="JB252">
        <v>-0.64583218772895634</v>
      </c>
      <c r="JC252">
        <v>0.86801264842506498</v>
      </c>
      <c r="JD252">
        <v>1.9610979506978765</v>
      </c>
      <c r="JE252">
        <v>-0.6400955498975236</v>
      </c>
      <c r="JF252">
        <v>-1.2583700481627602</v>
      </c>
      <c r="JG252">
        <v>-1.2709642760455608</v>
      </c>
      <c r="JH252">
        <v>0.75649040809366852</v>
      </c>
      <c r="JI252">
        <v>-1.4816578186582774</v>
      </c>
      <c r="JJ252">
        <v>0.73999444794026203</v>
      </c>
      <c r="JK252">
        <v>0.94891902335803024</v>
      </c>
      <c r="JL252">
        <v>-0.29951252145110629</v>
      </c>
      <c r="JM252">
        <v>-2.7017813408747315</v>
      </c>
      <c r="JN252">
        <v>-0.14621036825701594</v>
      </c>
      <c r="JO252">
        <v>0.61217519942147192</v>
      </c>
      <c r="JP252">
        <v>2.9571083359769545E-2</v>
      </c>
      <c r="JQ252">
        <v>-0.98369355328031816</v>
      </c>
      <c r="JR252">
        <v>-2.1032064978498966E-3</v>
      </c>
      <c r="JS252">
        <v>-1.0968346941808704</v>
      </c>
      <c r="JT252">
        <v>4.6718469093320891E-2</v>
      </c>
      <c r="JU252">
        <v>-0.75883576755586546</v>
      </c>
      <c r="JV252">
        <v>1.1243309927522205</v>
      </c>
      <c r="JW252">
        <v>-0.3282013949501561</v>
      </c>
      <c r="JX252">
        <v>0.26305997380404733</v>
      </c>
      <c r="JY252">
        <v>0.61180571719887666</v>
      </c>
      <c r="JZ252">
        <v>-6.5567746787564829E-2</v>
      </c>
      <c r="KA252">
        <v>1.2637906365853269</v>
      </c>
      <c r="KB252">
        <v>-0.85901547208777629</v>
      </c>
      <c r="KC252">
        <v>-1.1100541996711399</v>
      </c>
      <c r="KD252">
        <v>-1.6482226783409715</v>
      </c>
      <c r="KE252">
        <v>1.0862868293770589</v>
      </c>
      <c r="KF252">
        <v>-1.8226182874059305</v>
      </c>
      <c r="KG252">
        <v>3.3244305086554959E-2</v>
      </c>
      <c r="KH252">
        <v>-1.1128918231406715</v>
      </c>
      <c r="KI252">
        <v>-0.82768337961169891</v>
      </c>
      <c r="KJ252">
        <v>2.8146314434707165</v>
      </c>
      <c r="KK252">
        <v>-0.37015865927969571</v>
      </c>
      <c r="KL252">
        <v>-5.2999666877440177E-2</v>
      </c>
      <c r="KM252">
        <v>1.9027720554731786</v>
      </c>
      <c r="KN252">
        <v>-0.88678461906965822</v>
      </c>
      <c r="KO252">
        <v>-0.469273118142155</v>
      </c>
      <c r="KP252">
        <v>0.53585381465381943</v>
      </c>
      <c r="KQ252">
        <v>-2.6107954909093678</v>
      </c>
      <c r="KR252">
        <v>-0.46483592086588033</v>
      </c>
      <c r="KS252">
        <v>-0.29567331694124732</v>
      </c>
      <c r="KT252">
        <v>-0.1780688307917444</v>
      </c>
      <c r="KU252">
        <v>0.38280404623947106</v>
      </c>
      <c r="KV252">
        <v>1.6228659660555422</v>
      </c>
      <c r="KW252">
        <v>-0.56244971347041428</v>
      </c>
      <c r="KX252">
        <v>0.54701558838132769</v>
      </c>
      <c r="KY252">
        <v>0.38403982216550503</v>
      </c>
      <c r="KZ252">
        <v>7.7225195127539337E-2</v>
      </c>
      <c r="LA252">
        <v>0.42070496419910342</v>
      </c>
      <c r="LB252">
        <v>-2.1664800442522392</v>
      </c>
      <c r="LC252">
        <v>1.1752990758395754</v>
      </c>
      <c r="LD252">
        <v>1.4037095752428286</v>
      </c>
      <c r="LE252">
        <v>0.77753611549269408</v>
      </c>
      <c r="LF252">
        <v>0.22028643797966652</v>
      </c>
      <c r="LG252">
        <v>-1.4793658920098096</v>
      </c>
      <c r="LH252">
        <v>-0.68429471866693348</v>
      </c>
      <c r="LI252">
        <v>-0.53206122174742632</v>
      </c>
      <c r="LJ252">
        <v>-0.2958336153824348</v>
      </c>
      <c r="LK252">
        <v>-0.92541995400097221</v>
      </c>
      <c r="LL252">
        <v>0.76835817708342802</v>
      </c>
      <c r="LM252">
        <v>1.3783483154838905</v>
      </c>
      <c r="LN252">
        <v>-9.865175343293231E-2</v>
      </c>
      <c r="LO252">
        <v>0.1907528712763451</v>
      </c>
      <c r="LP252">
        <v>0.68952431320212781</v>
      </c>
      <c r="LQ252">
        <v>-0.30127239369903691</v>
      </c>
      <c r="LR252">
        <v>-1.8507125787436962</v>
      </c>
      <c r="LS252">
        <v>0.50789140004781075</v>
      </c>
      <c r="LT252">
        <v>0.64922915044007823</v>
      </c>
      <c r="LU252">
        <v>0.5068466180091491</v>
      </c>
      <c r="LV252">
        <v>-2.895612851716578</v>
      </c>
      <c r="LW252">
        <v>-0.56747580856608693</v>
      </c>
      <c r="LX252">
        <v>0.10034227670985274</v>
      </c>
      <c r="LY252">
        <v>1.7331331036984921</v>
      </c>
      <c r="LZ252">
        <v>-0.6786967787775211</v>
      </c>
      <c r="MA252">
        <v>1.7788806871976703</v>
      </c>
      <c r="MB252">
        <v>-0.97135853138752282</v>
      </c>
      <c r="MC252">
        <v>0.77175400292617269</v>
      </c>
      <c r="MD252">
        <v>-0.14350462151924148</v>
      </c>
      <c r="ME252">
        <v>-0.94389179139398038</v>
      </c>
      <c r="MF252">
        <v>1.6317835616064258</v>
      </c>
      <c r="MG252">
        <v>0.2545948518672958</v>
      </c>
      <c r="MH252">
        <v>0.46551804189221002</v>
      </c>
      <c r="MI252">
        <v>-0.6581331035704352</v>
      </c>
      <c r="MJ252">
        <v>-0.61439095588866621</v>
      </c>
      <c r="MK252">
        <v>1.2473037713789381</v>
      </c>
      <c r="ML252">
        <v>0.53479425332625397</v>
      </c>
      <c r="MM252">
        <v>0.659273382552783</v>
      </c>
      <c r="MN252">
        <v>1.9184335542377084</v>
      </c>
      <c r="MO252">
        <v>0.29815169000357855</v>
      </c>
      <c r="MP252">
        <v>-2.086562744807452</v>
      </c>
      <c r="MQ252">
        <v>0.19316757970955223</v>
      </c>
      <c r="MR252">
        <v>2.1093637769808993</v>
      </c>
      <c r="MS252">
        <v>0.95614268502686173</v>
      </c>
      <c r="MT252">
        <v>0.37245399653329514</v>
      </c>
      <c r="MU252">
        <v>-0.4025537236884702</v>
      </c>
      <c r="MV252">
        <v>-0.99857061286456883</v>
      </c>
      <c r="MW252">
        <v>1.2114719538658392</v>
      </c>
      <c r="MX252">
        <v>0.9407904144609347</v>
      </c>
      <c r="MY252">
        <v>-0.6025152288202662</v>
      </c>
      <c r="MZ252">
        <v>1.3845055946148932</v>
      </c>
      <c r="NA252">
        <v>-1.2598911780514754</v>
      </c>
      <c r="NB252">
        <v>-0.12675172911258414</v>
      </c>
      <c r="NC252">
        <v>-1.4878742149448954</v>
      </c>
      <c r="ND252">
        <v>0.37655581763829105</v>
      </c>
      <c r="NE252">
        <v>-0.48238007366308011</v>
      </c>
      <c r="NF252">
        <v>-7.415678737743292E-2</v>
      </c>
      <c r="NG252">
        <v>-0.59958324527542572</v>
      </c>
      <c r="NH252">
        <v>-8.79720118973637E-2</v>
      </c>
      <c r="NI252">
        <v>-0.7827225090295542</v>
      </c>
      <c r="NJ252">
        <v>-1.1612200978561305</v>
      </c>
      <c r="NK252">
        <v>-0.44025910028722137</v>
      </c>
      <c r="NL252">
        <v>-0.45327624320634641</v>
      </c>
      <c r="NM252">
        <v>1.3572935131378472</v>
      </c>
      <c r="NN252">
        <v>-0.87752823674236424</v>
      </c>
      <c r="NO252">
        <v>1.6771718946984038</v>
      </c>
      <c r="NP252">
        <v>-2.0093830244150013</v>
      </c>
      <c r="NQ252">
        <v>0.14080001164984424</v>
      </c>
      <c r="NR252">
        <v>-1.1544921107997652</v>
      </c>
      <c r="NS252">
        <v>-1.969547156477347</v>
      </c>
      <c r="NT252">
        <v>-1.1742304195649922</v>
      </c>
      <c r="NU252">
        <v>2.092406248266343E-2</v>
      </c>
      <c r="NV252">
        <v>-0.55288865041802637</v>
      </c>
      <c r="NW252">
        <v>0.29703187465202063</v>
      </c>
      <c r="NX252">
        <v>-0.4263108621671563</v>
      </c>
      <c r="NY252">
        <v>1.3435851542453747</v>
      </c>
      <c r="NZ252">
        <v>-1.1737733984773513</v>
      </c>
      <c r="OA252">
        <v>-0.42530587052169722</v>
      </c>
      <c r="OB252">
        <v>-0.2432329893053975</v>
      </c>
      <c r="OC252">
        <v>-1.4287343219621107</v>
      </c>
      <c r="OD252">
        <v>-0.10972712516377214</v>
      </c>
      <c r="OE252">
        <v>0.30119281291263178</v>
      </c>
      <c r="OF252">
        <v>1.9203707779524848</v>
      </c>
      <c r="OG252">
        <v>0.29783222998958081</v>
      </c>
      <c r="OH252">
        <v>1.0968346941808704</v>
      </c>
      <c r="OI252">
        <v>-1.0023563845606986</v>
      </c>
      <c r="OJ252">
        <v>7.5921207098872401E-2</v>
      </c>
      <c r="OK252">
        <v>0.51320739657967351</v>
      </c>
      <c r="OL252">
        <v>-0.85437932284548879</v>
      </c>
      <c r="OM252">
        <v>-1.3033650247962214</v>
      </c>
      <c r="ON252">
        <v>1.4450552043854259</v>
      </c>
      <c r="OO252">
        <v>-0.44068087845516857</v>
      </c>
      <c r="OP252">
        <v>-0.85316742115537636</v>
      </c>
      <c r="OQ252">
        <v>-1.0286180440743919</v>
      </c>
      <c r="OR252">
        <v>-1.3426415534922853E-2</v>
      </c>
      <c r="OS252">
        <v>-1.117307419917779</v>
      </c>
      <c r="OT252">
        <v>-0.23410279936797451</v>
      </c>
      <c r="OU252">
        <v>-0.42179181036772206</v>
      </c>
      <c r="OV252">
        <v>-0.44346506911097094</v>
      </c>
      <c r="OW252">
        <v>-0.21793653104396071</v>
      </c>
      <c r="OX252">
        <v>-0.91096126197953708</v>
      </c>
      <c r="OY252">
        <v>-0.21582195586233865</v>
      </c>
      <c r="OZ252">
        <v>0.58146042647422291</v>
      </c>
      <c r="PA252">
        <v>-1.7252887118957005</v>
      </c>
      <c r="PB252">
        <v>-1.5042724044178613</v>
      </c>
      <c r="PC252">
        <v>0.71290287451120093</v>
      </c>
      <c r="PD252">
        <v>-0.50432618081686087</v>
      </c>
      <c r="PE252">
        <v>1.8202081264462322</v>
      </c>
      <c r="PF252">
        <v>-0.38288703763100784</v>
      </c>
      <c r="PG252">
        <v>0.78667653724551201</v>
      </c>
      <c r="PH252">
        <v>1.803618943085894</v>
      </c>
      <c r="PI252">
        <v>0.87944044935284182</v>
      </c>
      <c r="PJ252">
        <v>-1.6799913282738999</v>
      </c>
      <c r="PK252">
        <v>0.11257498044869862</v>
      </c>
      <c r="PL252">
        <v>1.6476269593113102</v>
      </c>
      <c r="PM252">
        <v>-0.10695657692849636</v>
      </c>
      <c r="PN252">
        <v>-1.329012775386218</v>
      </c>
      <c r="PO252">
        <v>0.72081547841662541</v>
      </c>
      <c r="PP252">
        <v>-0.35667426345753483</v>
      </c>
      <c r="PQ252">
        <v>-2.8711656341329217</v>
      </c>
      <c r="PR252">
        <v>-1.5568321032333188</v>
      </c>
      <c r="PS252">
        <v>1.015464476950001</v>
      </c>
      <c r="PT252">
        <v>-0.22836729840491898</v>
      </c>
      <c r="PU252">
        <v>-2.4973633117042482</v>
      </c>
      <c r="PV252">
        <v>-1.0552093954174779</v>
      </c>
      <c r="PW252">
        <v>-1.4379202184500173</v>
      </c>
      <c r="PX252">
        <v>0.18281184566149022</v>
      </c>
      <c r="PY252">
        <v>-0.13300109458214138</v>
      </c>
      <c r="PZ252">
        <v>0.58917748901876621</v>
      </c>
      <c r="QA252">
        <v>0.45132765080779791</v>
      </c>
      <c r="QB252">
        <v>-1.1711881597875617</v>
      </c>
      <c r="QC252">
        <v>-0.61540731621789746</v>
      </c>
      <c r="QD252">
        <v>-0.71250838118430693</v>
      </c>
      <c r="QE252">
        <v>0.94951928986120038</v>
      </c>
      <c r="QF252">
        <v>-1.3959652278572321</v>
      </c>
      <c r="QG252">
        <v>1.6143621905939654</v>
      </c>
      <c r="QH252">
        <v>0.66012944444082677</v>
      </c>
      <c r="QI252">
        <v>-0.29815169000357855</v>
      </c>
      <c r="QJ252">
        <v>-1.0322605703549925</v>
      </c>
      <c r="QK252">
        <v>1.7759157344698906</v>
      </c>
      <c r="QL252">
        <v>0.96817529993131757</v>
      </c>
      <c r="QM252">
        <v>-0.43882664613192901</v>
      </c>
      <c r="QN252">
        <v>0.24394239517278038</v>
      </c>
      <c r="QO252">
        <v>0.26789393814397044</v>
      </c>
      <c r="QP252">
        <v>-0.66298525780439377</v>
      </c>
      <c r="QQ252">
        <v>0.75435536928125657</v>
      </c>
      <c r="QR252">
        <v>0.44675857679976616</v>
      </c>
      <c r="QS252">
        <v>-2.5797271518968046</v>
      </c>
      <c r="QT252">
        <v>-2.2074345906730741</v>
      </c>
      <c r="QU252">
        <v>9.9828412203351036E-3</v>
      </c>
      <c r="QV252">
        <v>0.22609128791373223</v>
      </c>
      <c r="QW252">
        <v>0.80167183114099316</v>
      </c>
      <c r="QX252">
        <v>-0.7563903636764735</v>
      </c>
      <c r="QY252">
        <v>1.0126495908480138</v>
      </c>
      <c r="QZ252">
        <v>0.14984607332735322</v>
      </c>
      <c r="RA252">
        <v>-0.55119471653597429</v>
      </c>
      <c r="RB252">
        <v>-4.6642298912047409E-2</v>
      </c>
      <c r="RC252">
        <v>1.5819932741578668</v>
      </c>
      <c r="RD252">
        <v>1.7013917386066169</v>
      </c>
      <c r="RE252">
        <v>0.53338339967012871</v>
      </c>
      <c r="RF252">
        <v>-1.587363840371836</v>
      </c>
      <c r="RG252">
        <v>-1.0766757441160735</v>
      </c>
      <c r="RH252">
        <v>-1.2185137165943161</v>
      </c>
      <c r="RI252">
        <v>-1.4022771210875362</v>
      </c>
      <c r="RJ252">
        <v>0.49505160859553143</v>
      </c>
      <c r="RK252">
        <v>0.21926780391368084</v>
      </c>
      <c r="RL252">
        <v>0.83362465375103056</v>
      </c>
      <c r="RM252">
        <v>0.26860789148486219</v>
      </c>
      <c r="RN252">
        <v>-0.65111862568301149</v>
      </c>
      <c r="RO252">
        <v>0.69224370236042887</v>
      </c>
      <c r="RP252">
        <v>1.2832401807827409</v>
      </c>
      <c r="RQ252">
        <v>-2.0105380826862529</v>
      </c>
      <c r="RR252">
        <v>-1.3065937309875153</v>
      </c>
      <c r="RS252">
        <v>-2.056494849966839</v>
      </c>
      <c r="RT252">
        <v>-0.41970224629039876</v>
      </c>
      <c r="RU252">
        <v>0.34577169572003186</v>
      </c>
      <c r="RV252">
        <v>-0.62625986174680293</v>
      </c>
      <c r="RW252">
        <v>1.5227897165459581</v>
      </c>
      <c r="RX252">
        <v>0.65234871726715937</v>
      </c>
      <c r="RY252">
        <v>0.82779251897591166</v>
      </c>
      <c r="RZ252">
        <v>9.8498276202008128E-2</v>
      </c>
      <c r="SA252">
        <v>-0.25499048206256703</v>
      </c>
      <c r="SB252">
        <v>1.6373087419196963</v>
      </c>
      <c r="SC252">
        <v>-0.619202182861045</v>
      </c>
      <c r="SD252">
        <v>-0.28769136406481266</v>
      </c>
      <c r="SE252">
        <v>-0.45684032556891907</v>
      </c>
      <c r="SF252">
        <v>0.83959548646816984</v>
      </c>
      <c r="SG252">
        <v>-0.29607349461002741</v>
      </c>
    </row>
    <row r="254" spans="1:501">
      <c r="A254" t="s">
        <v>542</v>
      </c>
    </row>
    <row r="255" spans="1:501">
      <c r="A255">
        <f>+A247</f>
        <v>2018</v>
      </c>
    </row>
    <row r="256" spans="1:501">
      <c r="A256" t="s">
        <v>535</v>
      </c>
      <c r="B256">
        <f t="array" ref="B256:B258">+MMULT($AD$11:$AF$13,B248:B250)</f>
        <v>-2.1632937627717346</v>
      </c>
      <c r="C256">
        <f t="array" ref="C256:C258">+MMULT($AD$11:$AF$13,C248:C250)</f>
        <v>1.0230490859383379</v>
      </c>
      <c r="D256">
        <f t="array" ref="D256:D258">+MMULT($AD$11:$AF$13,D248:D250)</f>
        <v>-1.3399947367339486</v>
      </c>
      <c r="E256">
        <f t="array" ref="E256:E258">+MMULT($AD$11:$AF$13,E248:E250)</f>
        <v>-1.1532471592139504</v>
      </c>
      <c r="F256">
        <f t="array" ref="F256:F258">+MMULT($AD$11:$AF$13,F248:F250)</f>
        <v>3.7454781004803588E-2</v>
      </c>
      <c r="G256">
        <f t="array" ref="G256:G258">+MMULT($AD$11:$AF$13,G248:G250)</f>
        <v>-0.78703286797956007</v>
      </c>
      <c r="H256">
        <f t="array" ref="H256:H258">+MMULT($AD$11:$AF$13,H248:H250)</f>
        <v>-0.31048498068376851</v>
      </c>
      <c r="I256">
        <f t="array" ref="I256:I258">+MMULT($AD$11:$AF$13,I248:I250)</f>
        <v>1.4666247481385606</v>
      </c>
      <c r="J256">
        <f t="array" ref="J256:J258">+MMULT($AD$11:$AF$13,J248:J250)</f>
        <v>-1.1709339563802799</v>
      </c>
      <c r="K256">
        <f t="array" ref="K256:K258">+MMULT($AD$11:$AF$13,K248:K250)</f>
        <v>-0.43334846088773937</v>
      </c>
      <c r="L256">
        <f t="array" ref="L256:L258">+MMULT($AD$11:$AF$13,L248:L250)</f>
        <v>-0.85454314249515673</v>
      </c>
      <c r="M256">
        <f t="array" ref="M256:M258">+MMULT($AD$11:$AF$13,M248:M250)</f>
        <v>0.29274116470450356</v>
      </c>
      <c r="N256">
        <f t="array" ref="N256:N258">+MMULT($AD$11:$AF$13,N248:N250)</f>
        <v>-9.7151285116974004E-2</v>
      </c>
      <c r="O256">
        <f t="array" ref="O256:O258">+MMULT($AD$11:$AF$13,O248:O250)</f>
        <v>0.43677945830456799</v>
      </c>
      <c r="P256">
        <f t="array" ref="P256:P258">+MMULT($AD$11:$AF$13,P248:P250)</f>
        <v>-1.5727455311365375</v>
      </c>
      <c r="Q256">
        <f t="array" ref="Q256:Q258">+MMULT($AD$11:$AF$13,Q248:Q250)</f>
        <v>1.0135159790217807</v>
      </c>
      <c r="R256">
        <f t="array" ref="R256:R258">+MMULT($AD$11:$AF$13,R248:R250)</f>
        <v>-1.0261631903371213</v>
      </c>
      <c r="S256">
        <f t="array" ref="S256:S258">+MMULT($AD$11:$AF$13,S248:S250)</f>
        <v>3.3098324393407E-2</v>
      </c>
      <c r="T256">
        <f t="array" ref="T256:T258">+MMULT($AD$11:$AF$13,T248:T250)</f>
        <v>0.90647850895430293</v>
      </c>
      <c r="U256">
        <f t="array" ref="U256:U258">+MMULT($AD$11:$AF$13,U248:U250)</f>
        <v>-1.0720194741248397</v>
      </c>
      <c r="V256">
        <f t="array" ref="V256:V258">+MMULT($AD$11:$AF$13,V248:V250)</f>
        <v>0.56396978919783436</v>
      </c>
      <c r="W256">
        <f t="array" ref="W256:W258">+MMULT($AD$11:$AF$13,W248:W250)</f>
        <v>-0.51088198480801161</v>
      </c>
      <c r="X256">
        <f t="array" ref="X256:X258">+MMULT($AD$11:$AF$13,X248:X250)</f>
        <v>0.69131363227977316</v>
      </c>
      <c r="Y256">
        <f t="array" ref="Y256:Y258">+MMULT($AD$11:$AF$13,Y248:Y250)</f>
        <v>-1.4357337097151364</v>
      </c>
      <c r="Z256">
        <f t="array" ref="Z256:Z258">+MMULT($AD$11:$AF$13,Z248:Z250)</f>
        <v>-0.19752522968043543</v>
      </c>
      <c r="AA256">
        <f t="array" ref="AA256:AA258">+MMULT($AD$11:$AF$13,AA248:AA250)</f>
        <v>-1.1194240379868829</v>
      </c>
      <c r="AB256">
        <f t="array" ref="AB256:AB258">+MMULT($AD$11:$AF$13,AB248:AB250)</f>
        <v>0.78971165567189383</v>
      </c>
      <c r="AC256">
        <f t="array" ref="AC256:AC258">+MMULT($AD$11:$AF$13,AC248:AC250)</f>
        <v>-0.61782734756228597</v>
      </c>
      <c r="AD256">
        <f t="array" ref="AD256:AD258">+MMULT($AD$11:$AF$13,AD248:AD250)</f>
        <v>0.73772036691544551</v>
      </c>
      <c r="AE256">
        <f t="array" ref="AE256:AE258">+MMULT($AD$11:$AF$13,AE248:AE250)</f>
        <v>1.151591420607555</v>
      </c>
      <c r="AF256">
        <f t="array" ref="AF256:AF258">+MMULT($AD$11:$AF$13,AF248:AF250)</f>
        <v>0.21398063979048543</v>
      </c>
      <c r="AG256">
        <f t="array" ref="AG256:AG258">+MMULT($AD$11:$AF$13,AG248:AG250)</f>
        <v>0.40617570697708777</v>
      </c>
      <c r="AH256">
        <f t="array" ref="AH256:AH258">+MMULT($AD$11:$AF$13,AH248:AH250)</f>
        <v>-2.3065074766155012</v>
      </c>
      <c r="AI256">
        <f t="array" ref="AI256:AI258">+MMULT($AD$11:$AF$13,AI248:AI250)</f>
        <v>-0.48558756217733035</v>
      </c>
      <c r="AJ256">
        <f t="array" ref="AJ256:AJ258">+MMULT($AD$11:$AF$13,AJ248:AJ250)</f>
        <v>-0.21110776883104443</v>
      </c>
      <c r="AK256">
        <f t="array" ref="AK256:AK258">+MMULT($AD$11:$AF$13,AK248:AK250)</f>
        <v>0.8789625456504051</v>
      </c>
      <c r="AL256">
        <f t="array" ref="AL256:AL258">+MMULT($AD$11:$AF$13,AL248:AL250)</f>
        <v>-0.35678316027173684</v>
      </c>
      <c r="AM256">
        <f t="array" ref="AM256:AM258">+MMULT($AD$11:$AF$13,AM248:AM250)</f>
        <v>1.5900573199562527E-2</v>
      </c>
      <c r="AN256">
        <f t="array" ref="AN256:AN258">+MMULT($AD$11:$AF$13,AN248:AN250)</f>
        <v>-0.44587286245214208</v>
      </c>
      <c r="AO256">
        <f t="array" ref="AO256:AO258">+MMULT($AD$11:$AF$13,AO248:AO250)</f>
        <v>1.2181148310531147</v>
      </c>
      <c r="AP256">
        <f t="array" ref="AP256:AP258">+MMULT($AD$11:$AF$13,AP248:AP250)</f>
        <v>-0.66720344653313624</v>
      </c>
      <c r="AQ256">
        <f t="array" ref="AQ256:AQ258">+MMULT($AD$11:$AF$13,AQ248:AQ250)</f>
        <v>-0.75273605199887483</v>
      </c>
      <c r="AR256">
        <f t="array" ref="AR256:AR258">+MMULT($AD$11:$AF$13,AR248:AR250)</f>
        <v>0.50165151620626569</v>
      </c>
      <c r="AS256">
        <f t="array" ref="AS256:AS258">+MMULT($AD$11:$AF$13,AS248:AS250)</f>
        <v>1.3517142958234545</v>
      </c>
      <c r="AT256">
        <f t="array" ref="AT256:AT258">+MMULT($AD$11:$AF$13,AT248:AT250)</f>
        <v>-2.5716581149530376E-2</v>
      </c>
      <c r="AU256">
        <f t="array" ref="AU256:AU258">+MMULT($AD$11:$AF$13,AU248:AU250)</f>
        <v>-0.30900907064124655</v>
      </c>
      <c r="AV256">
        <f t="array" ref="AV256:AV258">+MMULT($AD$11:$AF$13,AV248:AV250)</f>
        <v>0.51394126342512625</v>
      </c>
      <c r="AW256">
        <f t="array" ref="AW256:AW258">+MMULT($AD$11:$AF$13,AW248:AW250)</f>
        <v>-1.2437689108115426</v>
      </c>
      <c r="AX256">
        <f t="array" ref="AX256:AX258">+MMULT($AD$11:$AF$13,AX248:AX250)</f>
        <v>-0.37080540219132896</v>
      </c>
      <c r="AY256">
        <f t="array" ref="AY256:AY258">+MMULT($AD$11:$AF$13,AY248:AY250)</f>
        <v>-0.89087509149138489</v>
      </c>
      <c r="AZ256">
        <f t="array" ref="AZ256:AZ258">+MMULT($AD$11:$AF$13,AZ248:AZ250)</f>
        <v>0.33357759992263392</v>
      </c>
      <c r="BA256">
        <f t="array" ref="BA256:BA258">+MMULT($AD$11:$AF$13,BA248:BA250)</f>
        <v>0.44349342352771959</v>
      </c>
      <c r="BB256">
        <f t="array" ref="BB256:BB258">+MMULT($AD$11:$AF$13,BB248:BB250)</f>
        <v>0.55010873507634828</v>
      </c>
      <c r="BC256">
        <f t="array" ref="BC256:BC258">+MMULT($AD$11:$AF$13,BC248:BC250)</f>
        <v>-0.46368356588504284</v>
      </c>
      <c r="BD256">
        <f t="array" ref="BD256:BD258">+MMULT($AD$11:$AF$13,BD248:BD250)</f>
        <v>0.66964209730176094</v>
      </c>
      <c r="BE256">
        <f t="array" ref="BE256:BE258">+MMULT($AD$11:$AF$13,BE248:BE250)</f>
        <v>-0.84974698311477692</v>
      </c>
      <c r="BF256">
        <f t="array" ref="BF256:BF258">+MMULT($AD$11:$AF$13,BF248:BF250)</f>
        <v>-0.8347312980313476</v>
      </c>
      <c r="BG256">
        <f t="array" ref="BG256:BG258">+MMULT($AD$11:$AF$13,BG248:BG250)</f>
        <v>-3.2655332077523733E-2</v>
      </c>
      <c r="BH256">
        <f t="array" ref="BH256:BH258">+MMULT($AD$11:$AF$13,BH248:BH250)</f>
        <v>0.22928361196985889</v>
      </c>
      <c r="BI256">
        <f t="array" ref="BI256:BI258">+MMULT($AD$11:$AF$13,BI248:BI250)</f>
        <v>0.10026758254702411</v>
      </c>
      <c r="BJ256">
        <f t="array" ref="BJ256:BJ258">+MMULT($AD$11:$AF$13,BJ248:BJ250)</f>
        <v>-0.26818798664198346</v>
      </c>
      <c r="BK256">
        <f t="array" ref="BK256:BK258">+MMULT($AD$11:$AF$13,BK248:BK250)</f>
        <v>1.1934520014272569</v>
      </c>
      <c r="BL256">
        <f t="array" ref="BL256:BL258">+MMULT($AD$11:$AF$13,BL248:BL250)</f>
        <v>-0.59615142652174036</v>
      </c>
      <c r="BM256">
        <f t="array" ref="BM256:BM258">+MMULT($AD$11:$AF$13,BM248:BM250)</f>
        <v>0.89586204459197172</v>
      </c>
      <c r="BN256">
        <f t="array" ref="BN256:BN258">+MMULT($AD$11:$AF$13,BN248:BN250)</f>
        <v>-0.93936739886173537</v>
      </c>
      <c r="BO256">
        <f t="array" ref="BO256:BO258">+MMULT($AD$11:$AF$13,BO248:BO250)</f>
        <v>0.96689871338450051</v>
      </c>
      <c r="BP256">
        <f t="array" ref="BP256:BP258">+MMULT($AD$11:$AF$13,BP248:BP250)</f>
        <v>1.0591156781512896</v>
      </c>
      <c r="BQ256">
        <f t="array" ref="BQ256:BQ258">+MMULT($AD$11:$AF$13,BQ248:BQ250)</f>
        <v>-0.64147699674290548</v>
      </c>
      <c r="BR256">
        <f t="array" ref="BR256:BR258">+MMULT($AD$11:$AF$13,BR248:BR250)</f>
        <v>-1.0913927123352991</v>
      </c>
      <c r="BS256">
        <f t="array" ref="BS256:BS258">+MMULT($AD$11:$AF$13,BS248:BS250)</f>
        <v>-1.0466658396499564</v>
      </c>
      <c r="BT256">
        <f t="array" ref="BT256:BT258">+MMULT($AD$11:$AF$13,BT248:BT250)</f>
        <v>-0.28502388767681436</v>
      </c>
      <c r="BU256">
        <f t="array" ref="BU256:BU258">+MMULT($AD$11:$AF$13,BU248:BU250)</f>
        <v>-0.95417913203735716</v>
      </c>
      <c r="BV256">
        <f t="array" ref="BV256:BV258">+MMULT($AD$11:$AF$13,BV248:BV250)</f>
        <v>-0.86839652100720921</v>
      </c>
      <c r="BW256">
        <f t="array" ref="BW256:BW258">+MMULT($AD$11:$AF$13,BW248:BW250)</f>
        <v>-0.26090931586764404</v>
      </c>
      <c r="BX256">
        <f t="array" ref="BX256:BX258">+MMULT($AD$11:$AF$13,BX248:BX250)</f>
        <v>-0.46832730959238356</v>
      </c>
      <c r="BY256">
        <f t="array" ref="BY256:BY258">+MMULT($AD$11:$AF$13,BY248:BY250)</f>
        <v>-0.17842502386268633</v>
      </c>
      <c r="BZ256">
        <f t="array" ref="BZ256:BZ258">+MMULT($AD$11:$AF$13,BZ248:BZ250)</f>
        <v>-0.31297187814026173</v>
      </c>
      <c r="CA256">
        <f t="array" ref="CA256:CA258">+MMULT($AD$11:$AF$13,CA248:CA250)</f>
        <v>1.3979697113017211</v>
      </c>
      <c r="CB256">
        <f t="array" ref="CB256:CB258">+MMULT($AD$11:$AF$13,CB248:CB250)</f>
        <v>-0.42707310191793757</v>
      </c>
      <c r="CC256">
        <f t="array" ref="CC256:CC258">+MMULT($AD$11:$AF$13,CC248:CC250)</f>
        <v>-0.61683171136718196</v>
      </c>
      <c r="CD256">
        <f t="array" ref="CD256:CD258">+MMULT($AD$11:$AF$13,CD248:CD250)</f>
        <v>0.90224157254694415</v>
      </c>
      <c r="CE256">
        <f t="array" ref="CE256:CE258">+MMULT($AD$11:$AF$13,CE248:CE250)</f>
        <v>-0.20295298206563883</v>
      </c>
      <c r="CF256">
        <f t="array" ref="CF256:CF258">+MMULT($AD$11:$AF$13,CF248:CF250)</f>
        <v>-0.89711207241401858</v>
      </c>
      <c r="CG256">
        <f t="array" ref="CG256:CG258">+MMULT($AD$11:$AF$13,CG248:CG250)</f>
        <v>0.67359174661317567</v>
      </c>
      <c r="CH256">
        <f t="array" ref="CH256:CH258">+MMULT($AD$11:$AF$13,CH248:CH250)</f>
        <v>-1.3454422264005528</v>
      </c>
      <c r="CI256">
        <f t="array" ref="CI256:CI258">+MMULT($AD$11:$AF$13,CI248:CI250)</f>
        <v>1.571631471253029</v>
      </c>
      <c r="CJ256">
        <f t="array" ref="CJ256:CJ258">+MMULT($AD$11:$AF$13,CJ248:CJ250)</f>
        <v>-0.62463670964554108</v>
      </c>
      <c r="CK256">
        <f t="array" ref="CK256:CK258">+MMULT($AD$11:$AF$13,CK248:CK250)</f>
        <v>-1.2323322527554474</v>
      </c>
      <c r="CL256">
        <f t="array" ref="CL256:CL258">+MMULT($AD$11:$AF$13,CL248:CL250)</f>
        <v>0.18030116211138997</v>
      </c>
      <c r="CM256">
        <f t="array" ref="CM256:CM258">+MMULT($AD$11:$AF$13,CM248:CM250)</f>
        <v>0.28194267874703227</v>
      </c>
      <c r="CN256">
        <f t="array" ref="CN256:CN258">+MMULT($AD$11:$AF$13,CN248:CN250)</f>
        <v>1.6769452187448421</v>
      </c>
      <c r="CO256">
        <f t="array" ref="CO256:CO258">+MMULT($AD$11:$AF$13,CO248:CO250)</f>
        <v>1.0149260981263002</v>
      </c>
      <c r="CP256">
        <f t="array" ref="CP256:CP258">+MMULT($AD$11:$AF$13,CP248:CP250)</f>
        <v>0.11779209539961417</v>
      </c>
      <c r="CQ256">
        <f t="array" ref="CQ256:CQ258">+MMULT($AD$11:$AF$13,CQ248:CQ250)</f>
        <v>-0.40778758495814821</v>
      </c>
      <c r="CR256">
        <f t="array" ref="CR256:CR258">+MMULT($AD$11:$AF$13,CR248:CR250)</f>
        <v>-0.71547645077681188</v>
      </c>
      <c r="CS256">
        <f t="array" ref="CS256:CS258">+MMULT($AD$11:$AF$13,CS248:CS250)</f>
        <v>-0.74445955199816471</v>
      </c>
      <c r="CT256">
        <f t="array" ref="CT256:CT258">+MMULT($AD$11:$AF$13,CT248:CT250)</f>
        <v>-0.79363827815500765</v>
      </c>
      <c r="CU256">
        <f t="array" ref="CU256:CU258">+MMULT($AD$11:$AF$13,CU248:CU250)</f>
        <v>-1.6397470223982482</v>
      </c>
      <c r="CV256">
        <f t="array" ref="CV256:CV258">+MMULT($AD$11:$AF$13,CV248:CV250)</f>
        <v>-5.0527440385893477E-2</v>
      </c>
      <c r="CW256">
        <f t="array" ref="CW256:CW258">+MMULT($AD$11:$AF$13,CW248:CW250)</f>
        <v>0.48592309596114291</v>
      </c>
      <c r="CX256">
        <f t="array" ref="CX256:CX258">+MMULT($AD$11:$AF$13,CX248:CX250)</f>
        <v>-0.38962490000693423</v>
      </c>
      <c r="CY256">
        <f t="array" ref="CY256:CY258">+MMULT($AD$11:$AF$13,CY248:CY250)</f>
        <v>1.2171323530456111</v>
      </c>
      <c r="CZ256">
        <f t="array" ref="CZ256:CZ258">+MMULT($AD$11:$AF$13,CZ248:CZ250)</f>
        <v>-0.51709045632417761</v>
      </c>
      <c r="DA256">
        <f t="array" ref="DA256:DA258">+MMULT($AD$11:$AF$13,DA248:DA250)</f>
        <v>2.347104871425556</v>
      </c>
      <c r="DB256">
        <f t="array" ref="DB256:DB258">+MMULT($AD$11:$AF$13,DB248:DB250)</f>
        <v>-0.54412943532755753</v>
      </c>
      <c r="DC256">
        <f t="array" ref="DC256:DC258">+MMULT($AD$11:$AF$13,DC248:DC250)</f>
        <v>0.41303770181074495</v>
      </c>
      <c r="DD256">
        <f t="array" ref="DD256:DD258">+MMULT($AD$11:$AF$13,DD248:DD250)</f>
        <v>-1.9121127336033883</v>
      </c>
      <c r="DE256">
        <f t="array" ref="DE256:DE258">+MMULT($AD$11:$AF$13,DE248:DE250)</f>
        <v>0.51819793711388573</v>
      </c>
      <c r="DF256">
        <f t="array" ref="DF256:DF258">+MMULT($AD$11:$AF$13,DF248:DF250)</f>
        <v>-0.30481818789048948</v>
      </c>
      <c r="DG256">
        <f t="array" ref="DG256:DG258">+MMULT($AD$11:$AF$13,DG248:DG250)</f>
        <v>1.8829805062558966</v>
      </c>
      <c r="DH256">
        <f t="array" ref="DH256:DH258">+MMULT($AD$11:$AF$13,DH248:DH250)</f>
        <v>0.61014735206613147</v>
      </c>
      <c r="DI256">
        <f t="array" ref="DI256:DI258">+MMULT($AD$11:$AF$13,DI248:DI250)</f>
        <v>4.3879266100744344E-2</v>
      </c>
      <c r="DJ256">
        <f t="array" ref="DJ256:DJ258">+MMULT($AD$11:$AF$13,DJ248:DJ250)</f>
        <v>0.8356984248199838</v>
      </c>
      <c r="DK256">
        <f t="array" ref="DK256:DK258">+MMULT($AD$11:$AF$13,DK248:DK250)</f>
        <v>4.4765250732510878E-2</v>
      </c>
      <c r="DL256">
        <f t="array" ref="DL256:DL258">+MMULT($AD$11:$AF$13,DL248:DL250)</f>
        <v>0.33240213516365652</v>
      </c>
      <c r="DM256">
        <f t="array" ref="DM256:DM258">+MMULT($AD$11:$AF$13,DM248:DM250)</f>
        <v>-5.5700801144154009E-2</v>
      </c>
      <c r="DN256">
        <f t="array" ref="DN256:DN258">+MMULT($AD$11:$AF$13,DN248:DN250)</f>
        <v>-1.2843443753089299</v>
      </c>
      <c r="DO256">
        <f t="array" ref="DO256:DO258">+MMULT($AD$11:$AF$13,DO248:DO250)</f>
        <v>1.5212180684930066</v>
      </c>
      <c r="DP256">
        <f t="array" ref="DP256:DP258">+MMULT($AD$11:$AF$13,DP248:DP250)</f>
        <v>-0.25066785985192691</v>
      </c>
      <c r="DQ256">
        <f t="array" ref="DQ256:DQ258">+MMULT($AD$11:$AF$13,DQ248:DQ250)</f>
        <v>-1.0249943046719443</v>
      </c>
      <c r="DR256">
        <f t="array" ref="DR256:DR258">+MMULT($AD$11:$AF$13,DR248:DR250)</f>
        <v>1.4411154084437381</v>
      </c>
      <c r="DS256">
        <f t="array" ref="DS256:DS258">+MMULT($AD$11:$AF$13,DS248:DS250)</f>
        <v>5.6217260007473367E-2</v>
      </c>
      <c r="DT256">
        <f t="array" ref="DT256:DT258">+MMULT($AD$11:$AF$13,DT248:DT250)</f>
        <v>4.7277368048571682E-2</v>
      </c>
      <c r="DU256">
        <f t="array" ref="DU256:DU258">+MMULT($AD$11:$AF$13,DU248:DU250)</f>
        <v>-1.2958950709908961</v>
      </c>
      <c r="DV256">
        <f t="array" ref="DV256:DV258">+MMULT($AD$11:$AF$13,DV248:DV250)</f>
        <v>0.75684579259276219</v>
      </c>
      <c r="DW256">
        <f t="array" ref="DW256:DW258">+MMULT($AD$11:$AF$13,DW248:DW250)</f>
        <v>-0.46915737192684798</v>
      </c>
      <c r="DX256">
        <f t="array" ref="DX256:DX258">+MMULT($AD$11:$AF$13,DX248:DX250)</f>
        <v>-0.92863689687353324</v>
      </c>
      <c r="DY256">
        <f t="array" ref="DY256:DY258">+MMULT($AD$11:$AF$13,DY248:DY250)</f>
        <v>0.26473834845938754</v>
      </c>
      <c r="DZ256">
        <f t="array" ref="DZ256:DZ258">+MMULT($AD$11:$AF$13,DZ248:DZ250)</f>
        <v>1.1494861105914762</v>
      </c>
      <c r="EA256">
        <f t="array" ref="EA256:EA258">+MMULT($AD$11:$AF$13,EA248:EA250)</f>
        <v>1.2742081847940165</v>
      </c>
      <c r="EB256">
        <f t="array" ref="EB256:EB258">+MMULT($AD$11:$AF$13,EB248:EB250)</f>
        <v>0.20816143132416737</v>
      </c>
      <c r="EC256">
        <f t="array" ref="EC256:EC258">+MMULT($AD$11:$AF$13,EC248:EC250)</f>
        <v>-1.4292861977908948</v>
      </c>
      <c r="ED256">
        <f t="array" ref="ED256:ED258">+MMULT($AD$11:$AF$13,ED248:ED250)</f>
        <v>-1.7157399418536294</v>
      </c>
      <c r="EE256">
        <f t="array" ref="EE256:EE258">+MMULT($AD$11:$AF$13,EE248:EE250)</f>
        <v>-5.3705142691412557E-2</v>
      </c>
      <c r="EF256">
        <f t="array" ref="EF256:EF258">+MMULT($AD$11:$AF$13,EF248:EF250)</f>
        <v>0.18533416886857859</v>
      </c>
      <c r="EG256">
        <f t="array" ref="EG256:EG258">+MMULT($AD$11:$AF$13,EG248:EG250)</f>
        <v>0.84540478120661422</v>
      </c>
      <c r="EH256">
        <f t="array" ref="EH256:EH258">+MMULT($AD$11:$AF$13,EH248:EH250)</f>
        <v>1.4888138384955254</v>
      </c>
      <c r="EI256">
        <f t="array" ref="EI256:EI258">+MMULT($AD$11:$AF$13,EI248:EI250)</f>
        <v>-0.64221385524853314</v>
      </c>
      <c r="EJ256">
        <f t="array" ref="EJ256:EJ258">+MMULT($AD$11:$AF$13,EJ248:EJ250)</f>
        <v>-1.2336678087968975</v>
      </c>
      <c r="EK256">
        <f t="array" ref="EK256:EK258">+MMULT($AD$11:$AF$13,EK248:EK250)</f>
        <v>1.8578308236888208</v>
      </c>
      <c r="EL256">
        <f t="array" ref="EL256:EL258">+MMULT($AD$11:$AF$13,EL248:EL250)</f>
        <v>-0.51666391174279491</v>
      </c>
      <c r="EM256">
        <f t="array" ref="EM256:EM258">+MMULT($AD$11:$AF$13,EM248:EM250)</f>
        <v>-1.4315011593703111</v>
      </c>
      <c r="EN256">
        <f t="array" ref="EN256:EN258">+MMULT($AD$11:$AF$13,EN248:EN250)</f>
        <v>3.2950294782901457E-2</v>
      </c>
      <c r="EO256">
        <f t="array" ref="EO256:EO258">+MMULT($AD$11:$AF$13,EO248:EO250)</f>
        <v>-0.80278321853735035</v>
      </c>
      <c r="EP256">
        <f t="array" ref="EP256:EP258">+MMULT($AD$11:$AF$13,EP248:EP250)</f>
        <v>0.15804737733205604</v>
      </c>
      <c r="EQ256">
        <f t="array" ref="EQ256:EQ258">+MMULT($AD$11:$AF$13,EQ248:EQ250)</f>
        <v>-0.89053736467630551</v>
      </c>
      <c r="ER256">
        <f t="array" ref="ER256:ER258">+MMULT($AD$11:$AF$13,ER248:ER250)</f>
        <v>-5.2670031933507104E-2</v>
      </c>
      <c r="ES256">
        <f t="array" ref="ES256:ES258">+MMULT($AD$11:$AF$13,ES248:ES250)</f>
        <v>0.23095360527948813</v>
      </c>
      <c r="ET256">
        <f t="array" ref="ET256:ET258">+MMULT($AD$11:$AF$13,ET248:ET250)</f>
        <v>0.1229226920481731</v>
      </c>
      <c r="EU256">
        <f t="array" ref="EU256:EU258">+MMULT($AD$11:$AF$13,EU248:EU250)</f>
        <v>1.5834387515932049</v>
      </c>
      <c r="EV256">
        <f t="array" ref="EV256:EV258">+MMULT($AD$11:$AF$13,EV248:EV250)</f>
        <v>-1.3466133050969966</v>
      </c>
      <c r="EW256">
        <f t="array" ref="EW256:EW258">+MMULT($AD$11:$AF$13,EW248:EW250)</f>
        <v>0.86928250563897569</v>
      </c>
      <c r="EX256">
        <f t="array" ref="EX256:EX258">+MMULT($AD$11:$AF$13,EX248:EX250)</f>
        <v>0.42650291378858285</v>
      </c>
      <c r="EY256">
        <f t="array" ref="EY256:EY258">+MMULT($AD$11:$AF$13,EY248:EY250)</f>
        <v>0.32645792391513379</v>
      </c>
      <c r="EZ256">
        <f t="array" ref="EZ256:EZ258">+MMULT($AD$11:$AF$13,EZ248:EZ250)</f>
        <v>-0.85334355439224507</v>
      </c>
      <c r="FA256">
        <f t="array" ref="FA256:FA258">+MMULT($AD$11:$AF$13,FA248:FA250)</f>
        <v>0.802052939125523</v>
      </c>
      <c r="FB256">
        <f t="array" ref="FB256:FB258">+MMULT($AD$11:$AF$13,FB248:FB250)</f>
        <v>-0.96555877128051693</v>
      </c>
      <c r="FC256">
        <f t="array" ref="FC256:FC258">+MMULT($AD$11:$AF$13,FC248:FC250)</f>
        <v>0.90716712077206207</v>
      </c>
      <c r="FD256">
        <f t="array" ref="FD256:FD258">+MMULT($AD$11:$AF$13,FD248:FD250)</f>
        <v>0.15348806532848519</v>
      </c>
      <c r="FE256">
        <f t="array" ref="FE256:FE258">+MMULT($AD$11:$AF$13,FE248:FE250)</f>
        <v>1.2303322082401724</v>
      </c>
      <c r="FF256">
        <f t="array" ref="FF256:FF258">+MMULT($AD$11:$AF$13,FF248:FF250)</f>
        <v>2.0804234972638289</v>
      </c>
      <c r="FG256">
        <f t="array" ref="FG256:FG258">+MMULT($AD$11:$AF$13,FG248:FG250)</f>
        <v>0.90567585951067286</v>
      </c>
      <c r="FH256">
        <f t="array" ref="FH256:FH258">+MMULT($AD$11:$AF$13,FH248:FH250)</f>
        <v>0.77954147317234601</v>
      </c>
      <c r="FI256">
        <f t="array" ref="FI256:FI258">+MMULT($AD$11:$AF$13,FI248:FI250)</f>
        <v>1.805882299042074</v>
      </c>
      <c r="FJ256">
        <f t="array" ref="FJ256:FJ258">+MMULT($AD$11:$AF$13,FJ248:FJ250)</f>
        <v>0.75473938606104995</v>
      </c>
      <c r="FK256">
        <f t="array" ref="FK256:FK258">+MMULT($AD$11:$AF$13,FK248:FK250)</f>
        <v>-3.0070844729660214E-2</v>
      </c>
      <c r="FL256">
        <f t="array" ref="FL256:FL258">+MMULT($AD$11:$AF$13,FL248:FL250)</f>
        <v>5.7030874607437186E-2</v>
      </c>
      <c r="FM256">
        <f t="array" ref="FM256:FM258">+MMULT($AD$11:$AF$13,FM248:FM250)</f>
        <v>-0.85399707770973621</v>
      </c>
      <c r="FN256">
        <f t="array" ref="FN256:FN258">+MMULT($AD$11:$AF$13,FN248:FN250)</f>
        <v>0.14340779711087409</v>
      </c>
      <c r="FO256">
        <f t="array" ref="FO256:FO258">+MMULT($AD$11:$AF$13,FO248:FO250)</f>
        <v>0.74029279259134195</v>
      </c>
      <c r="FP256">
        <f t="array" ref="FP256:FP258">+MMULT($AD$11:$AF$13,FP248:FP250)</f>
        <v>-1.2538349243259199</v>
      </c>
      <c r="FQ256">
        <f t="array" ref="FQ256:FQ258">+MMULT($AD$11:$AF$13,FQ248:FQ250)</f>
        <v>-1.1920265311038702</v>
      </c>
      <c r="FR256">
        <f t="array" ref="FR256:FR258">+MMULT($AD$11:$AF$13,FR248:FR250)</f>
        <v>-9.3295936150029526E-2</v>
      </c>
      <c r="FS256">
        <f t="array" ref="FS256:FS258">+MMULT($AD$11:$AF$13,FS248:FS250)</f>
        <v>0.41303770181074495</v>
      </c>
      <c r="FT256">
        <f t="array" ref="FT256:FT258">+MMULT($AD$11:$AF$13,FT248:FT250)</f>
        <v>-1.81751413688091</v>
      </c>
      <c r="FU256">
        <f t="array" ref="FU256:FU258">+MMULT($AD$11:$AF$13,FU248:FU250)</f>
        <v>0.82618066912229382</v>
      </c>
      <c r="FV256">
        <f t="array" ref="FV256:FV258">+MMULT($AD$11:$AF$13,FV248:FV250)</f>
        <v>-0.24220714522480985</v>
      </c>
      <c r="FW256">
        <f t="array" ref="FW256:FW258">+MMULT($AD$11:$AF$13,FW248:FW250)</f>
        <v>-1.0292992250485722E-2</v>
      </c>
      <c r="FX256">
        <f t="array" ref="FX256:FX258">+MMULT($AD$11:$AF$13,FX248:FX250)</f>
        <v>-0.10969323093151066</v>
      </c>
      <c r="FY256">
        <f t="array" ref="FY256:FY258">+MMULT($AD$11:$AF$13,FY248:FY250)</f>
        <v>6.227989494440056E-2</v>
      </c>
      <c r="FZ256">
        <f t="array" ref="FZ256:FZ258">+MMULT($AD$11:$AF$13,FZ248:FZ250)</f>
        <v>0.79550235473174413</v>
      </c>
      <c r="GA256">
        <f t="array" ref="GA256:GA258">+MMULT($AD$11:$AF$13,GA248:GA250)</f>
        <v>6.6272308365516841E-2</v>
      </c>
      <c r="GB256">
        <f t="array" ref="GB256:GB258">+MMULT($AD$11:$AF$13,GB248:GB250)</f>
        <v>3.5380436590211186</v>
      </c>
      <c r="GC256">
        <f t="array" ref="GC256:GC258">+MMULT($AD$11:$AF$13,GC248:GC250)</f>
        <v>0.71635037373661137</v>
      </c>
      <c r="GD256">
        <f t="array" ref="GD256:GD258">+MMULT($AD$11:$AF$13,GD248:GD250)</f>
        <v>-0.73446152245305674</v>
      </c>
      <c r="GE256">
        <f t="array" ref="GE256:GE258">+MMULT($AD$11:$AF$13,GE248:GE250)</f>
        <v>0.71295227178878395</v>
      </c>
      <c r="GF256">
        <f t="array" ref="GF256:GF258">+MMULT($AD$11:$AF$13,GF248:GF250)</f>
        <v>-0.96580219775112608</v>
      </c>
      <c r="GG256">
        <f t="array" ref="GG256:GG258">+MMULT($AD$11:$AF$13,GG248:GG250)</f>
        <v>-0.87985730240723869</v>
      </c>
      <c r="GH256">
        <f t="array" ref="GH256:GH258">+MMULT($AD$11:$AF$13,GH248:GH250)</f>
        <v>-0.60035546746009782</v>
      </c>
      <c r="GI256">
        <f t="array" ref="GI256:GI258">+MMULT($AD$11:$AF$13,GI248:GI250)</f>
        <v>0.76187441328741734</v>
      </c>
      <c r="GJ256">
        <f t="array" ref="GJ256:GJ258">+MMULT($AD$11:$AF$13,GJ248:GJ250)</f>
        <v>0.43833322095705951</v>
      </c>
      <c r="GK256">
        <f t="array" ref="GK256:GK258">+MMULT($AD$11:$AF$13,GK248:GK250)</f>
        <v>-0.95864195066519109</v>
      </c>
      <c r="GL256">
        <f t="array" ref="GL256:GL258">+MMULT($AD$11:$AF$13,GL248:GL250)</f>
        <v>-0.4363704579733193</v>
      </c>
      <c r="GM256">
        <f t="array" ref="GM256:GM258">+MMULT($AD$11:$AF$13,GM248:GM250)</f>
        <v>0.26106282805631648</v>
      </c>
      <c r="GN256">
        <f t="array" ref="GN256:GN258">+MMULT($AD$11:$AF$13,GN248:GN250)</f>
        <v>2.0525895444262527</v>
      </c>
      <c r="GO256">
        <f t="array" ref="GO256:GO258">+MMULT($AD$11:$AF$13,GO248:GO250)</f>
        <v>0.33749654679631408</v>
      </c>
      <c r="GP256">
        <f t="array" ref="GP256:GP258">+MMULT($AD$11:$AF$13,GP248:GP250)</f>
        <v>0.4541000192493504</v>
      </c>
      <c r="GQ256">
        <f t="array" ref="GQ256:GQ258">+MMULT($AD$11:$AF$13,GQ248:GQ250)</f>
        <v>-0.15356262839155463</v>
      </c>
      <c r="GR256">
        <f t="array" ref="GR256:GR258">+MMULT($AD$11:$AF$13,GR248:GR250)</f>
        <v>-0.74983905769549963</v>
      </c>
      <c r="GS256">
        <f t="array" ref="GS256:GS258">+MMULT($AD$11:$AF$13,GS248:GS250)</f>
        <v>1.0392512009370785</v>
      </c>
      <c r="GT256">
        <f t="array" ref="GT256:GT258">+MMULT($AD$11:$AF$13,GT248:GT250)</f>
        <v>0.23726076320265782</v>
      </c>
      <c r="GU256">
        <f t="array" ref="GU256:GU258">+MMULT($AD$11:$AF$13,GU248:GU250)</f>
        <v>-0.57989229271006437</v>
      </c>
      <c r="GV256">
        <f t="array" ref="GV256:GV258">+MMULT($AD$11:$AF$13,GV248:GV250)</f>
        <v>0.98760970066767662</v>
      </c>
      <c r="GW256">
        <f t="array" ref="GW256:GW258">+MMULT($AD$11:$AF$13,GW248:GW250)</f>
        <v>0.35330830222957327</v>
      </c>
      <c r="GX256">
        <f t="array" ref="GX256:GX258">+MMULT($AD$11:$AF$13,GX248:GX250)</f>
        <v>0.59615142652174036</v>
      </c>
      <c r="GY256">
        <f t="array" ref="GY256:GY258">+MMULT($AD$11:$AF$13,GY248:GY250)</f>
        <v>-1.0971516124417815</v>
      </c>
      <c r="GZ256">
        <f t="array" ref="GZ256:GZ258">+MMULT($AD$11:$AF$13,GZ248:GZ250)</f>
        <v>-0.15655173000813333</v>
      </c>
      <c r="HA256">
        <f t="array" ref="HA256:HA258">+MMULT($AD$11:$AF$13,HA248:HA250)</f>
        <v>1.7936802730738834</v>
      </c>
      <c r="HB256">
        <f t="array" ref="HB256:HB258">+MMULT($AD$11:$AF$13,HB248:HB250)</f>
        <v>0.36263636072268951</v>
      </c>
      <c r="HC256">
        <f t="array" ref="HC256:HC258">+MMULT($AD$11:$AF$13,HC248:HC250)</f>
        <v>1.9631577293682345</v>
      </c>
      <c r="HD256">
        <f t="array" ref="HD256:HD258">+MMULT($AD$11:$AF$13,HD248:HD250)</f>
        <v>0.22897987713941417</v>
      </c>
      <c r="HE256">
        <f t="array" ref="HE256:HE258">+MMULT($AD$11:$AF$13,HE248:HE250)</f>
        <v>-0.39307015212699664</v>
      </c>
      <c r="HF256">
        <f t="array" ref="HF256:HF258">+MMULT($AD$11:$AF$13,HF248:HF250)</f>
        <v>0.48541979528542406</v>
      </c>
      <c r="HG256">
        <f t="array" ref="HG256:HG258">+MMULT($AD$11:$AF$13,HG248:HG250)</f>
        <v>-1.0424223241487973</v>
      </c>
      <c r="HH256">
        <f t="array" ref="HH256:HH258">+MMULT($AD$11:$AF$13,HH248:HH250)</f>
        <v>0.30473923876488651</v>
      </c>
      <c r="HI256">
        <f t="array" ref="HI256:HI258">+MMULT($AD$11:$AF$13,HI248:HI250)</f>
        <v>0.87728706976260895</v>
      </c>
      <c r="HJ256">
        <f t="array" ref="HJ256:HJ258">+MMULT($AD$11:$AF$13,HJ248:HJ250)</f>
        <v>-1.5449642110493631</v>
      </c>
      <c r="HK256">
        <f t="array" ref="HK256:HK258">+MMULT($AD$11:$AF$13,HK248:HK250)</f>
        <v>-0.92162358288247048</v>
      </c>
      <c r="HL256">
        <f t="array" ref="HL256:HL258">+MMULT($AD$11:$AF$13,HL248:HL250)</f>
        <v>1.2638636563087624</v>
      </c>
      <c r="HM256">
        <f t="array" ref="HM256:HM258">+MMULT($AD$11:$AF$13,HM248:HM250)</f>
        <v>-1.2296677197663475</v>
      </c>
      <c r="HN256">
        <f t="array" ref="HN256:HN258">+MMULT($AD$11:$AF$13,HN248:HN250)</f>
        <v>-0.69944758524814454</v>
      </c>
      <c r="HO256">
        <f t="array" ref="HO256:HO258">+MMULT($AD$11:$AF$13,HO248:HO250)</f>
        <v>-2.4820201549559453</v>
      </c>
      <c r="HP256">
        <f t="array" ref="HP256:HP258">+MMULT($AD$11:$AF$13,HP248:HP250)</f>
        <v>0.10961866786844121</v>
      </c>
      <c r="HQ256">
        <f t="array" ref="HQ256:HQ258">+MMULT($AD$11:$AF$13,HQ248:HQ250)</f>
        <v>0.28363789191622912</v>
      </c>
      <c r="HR256">
        <f t="array" ref="HR256:HR258">+MMULT($AD$11:$AF$13,HR248:HR250)</f>
        <v>0.66327243798748892</v>
      </c>
      <c r="HS256">
        <f t="array" ref="HS256:HS258">+MMULT($AD$11:$AF$13,HS248:HS250)</f>
        <v>-0.10034104909446021</v>
      </c>
      <c r="HT256">
        <f t="array" ref="HT256:HT258">+MMULT($AD$11:$AF$13,HT248:HT250)</f>
        <v>-0.41384693034817527</v>
      </c>
      <c r="HU256">
        <f t="array" ref="HU256:HU258">+MMULT($AD$11:$AF$13,HU248:HU250)</f>
        <v>1.828961760093339</v>
      </c>
      <c r="HV256">
        <f t="array" ref="HV256:HV258">+MMULT($AD$11:$AF$13,HV248:HV250)</f>
        <v>-0.33310719471591627</v>
      </c>
      <c r="HW256">
        <f t="array" ref="HW256:HW258">+MMULT($AD$11:$AF$13,HW248:HW250)</f>
        <v>0.62846354920601788</v>
      </c>
      <c r="HX256">
        <f t="array" ref="HX256:HX258">+MMULT($AD$11:$AF$13,HX248:HX250)</f>
        <v>5.4148135007295824E-2</v>
      </c>
      <c r="HY256">
        <f t="array" ref="HY256:HY258">+MMULT($AD$11:$AF$13,HY248:HY250)</f>
        <v>0.53834312233024062</v>
      </c>
      <c r="HZ256">
        <f t="array" ref="HZ256:HZ258">+MMULT($AD$11:$AF$13,HZ248:HZ250)</f>
        <v>8.1146542932240898E-2</v>
      </c>
      <c r="IA256">
        <f t="array" ref="IA256:IA258">+MMULT($AD$11:$AF$13,IA248:IA250)</f>
        <v>-0.90064285275348421</v>
      </c>
      <c r="IB256">
        <f t="array" ref="IB256:IB258">+MMULT($AD$11:$AF$13,IB248:IB250)</f>
        <v>-8.0775920648160346E-2</v>
      </c>
      <c r="IC256">
        <f t="array" ref="IC256:IC258">+MMULT($AD$11:$AF$13,IC248:IC250)</f>
        <v>0.69896731140072654</v>
      </c>
      <c r="ID256">
        <f t="array" ref="ID256:ID258">+MMULT($AD$11:$AF$13,ID248:ID250)</f>
        <v>-5.4233663226699027E-3</v>
      </c>
      <c r="IE256">
        <f t="array" ref="IE256:IE258">+MMULT($AD$11:$AF$13,IE248:IE250)</f>
        <v>0.57204343380637024</v>
      </c>
      <c r="IF256">
        <f t="array" ref="IF256:IF258">+MMULT($AD$11:$AF$13,IF248:IF250)</f>
        <v>0.40528862582968789</v>
      </c>
      <c r="IG256">
        <f t="array" ref="IG256:IG258">+MMULT($AD$11:$AF$13,IG248:IG250)</f>
        <v>-5.6448624806115372E-3</v>
      </c>
      <c r="IH256">
        <f t="array" ref="IH256:IH258">+MMULT($AD$11:$AF$13,IH248:IH250)</f>
        <v>0.41247189974392373</v>
      </c>
      <c r="II256">
        <f t="array" ref="II256:II258">+MMULT($AD$11:$AF$13,II248:II250)</f>
        <v>9.9822397199874097E-2</v>
      </c>
      <c r="IJ256">
        <f t="array" ref="IJ256:IJ258">+MMULT($AD$11:$AF$13,IJ248:IJ250)</f>
        <v>-0.79012504206567602</v>
      </c>
      <c r="IK256">
        <f t="array" ref="IK256:IK258">+MMULT($AD$11:$AF$13,IK248:IK250)</f>
        <v>0.71479661108411974</v>
      </c>
      <c r="IL256">
        <f t="array" ref="IL256:IL258">+MMULT($AD$11:$AF$13,IL248:IL250)</f>
        <v>0.34944527765319522</v>
      </c>
      <c r="IM256">
        <f t="array" ref="IM256:IM258">+MMULT($AD$11:$AF$13,IM248:IM250)</f>
        <v>-0.96897551399411164</v>
      </c>
      <c r="IN256">
        <f t="array" ref="IN256:IN258">+MMULT($AD$11:$AF$13,IN248:IN250)</f>
        <v>-0.79157024967046352</v>
      </c>
      <c r="IO256">
        <f t="array" ref="IO256:IO258">+MMULT($AD$11:$AF$13,IO248:IO250)</f>
        <v>1.3833641230651739</v>
      </c>
      <c r="IP256">
        <f t="array" ref="IP256:IP258">+MMULT($AD$11:$AF$13,IP248:IP250)</f>
        <v>0.40158349950451572</v>
      </c>
      <c r="IQ256">
        <f t="array" ref="IQ256:IQ258">+MMULT($AD$11:$AF$13,IQ248:IQ250)</f>
        <v>-6.9896292533819307E-2</v>
      </c>
      <c r="IR256">
        <f t="array" ref="IR256:IR258">+MMULT($AD$11:$AF$13,IR248:IR250)</f>
        <v>-0.86773422556465096</v>
      </c>
      <c r="IS256">
        <f t="array" ref="IS256:IS258">+MMULT($AD$11:$AF$13,IS248:IS250)</f>
        <v>-1.3883379179781603</v>
      </c>
      <c r="IT256">
        <f t="array" ref="IT256:IT258">+MMULT($AD$11:$AF$13,IT248:IT250)</f>
        <v>0.55332371891340204</v>
      </c>
      <c r="IU256">
        <f t="array" ref="IU256:IU258">+MMULT($AD$11:$AF$13,IU248:IU250)</f>
        <v>-0.78456461128883426</v>
      </c>
      <c r="IV256">
        <f t="array" ref="IV256:IV258">+MMULT($AD$11:$AF$13,IV248:IV250)</f>
        <v>2.5294247188179884</v>
      </c>
      <c r="IW256">
        <f t="array" ref="IW256:IW258">+MMULT($AD$11:$AF$13,IW248:IW250)</f>
        <v>0.36010340960959458</v>
      </c>
      <c r="IX256">
        <f t="array" ref="IX256:IX258">+MMULT($AD$11:$AF$13,IX248:IX250)</f>
        <v>-1.0009148213630419</v>
      </c>
      <c r="IY256">
        <f t="array" ref="IY256:IY258">+MMULT($AD$11:$AF$13,IY248:IY250)</f>
        <v>2.8344490516475522</v>
      </c>
      <c r="IZ256">
        <f t="array" ref="IZ256:IZ258">+MMULT($AD$11:$AF$13,IZ248:IZ250)</f>
        <v>-0.52297764875976482</v>
      </c>
      <c r="JA256">
        <f t="array" ref="JA256:JA258">+MMULT($AD$11:$AF$13,JA248:JA250)</f>
        <v>6.7826071018008402E-2</v>
      </c>
      <c r="JB256">
        <f t="array" ref="JB256:JB258">+MMULT($AD$11:$AF$13,JB248:JB250)</f>
        <v>2.9230124263239374</v>
      </c>
      <c r="JC256">
        <f t="array" ref="JC256:JC258">+MMULT($AD$11:$AF$13,JC248:JC250)</f>
        <v>0.58733544082940992</v>
      </c>
      <c r="JD256">
        <f t="array" ref="JD256:JD258">+MMULT($AD$11:$AF$13,JD248:JD250)</f>
        <v>-1.3670545495343627</v>
      </c>
      <c r="JE256">
        <f t="array" ref="JE256:JE258">+MMULT($AD$11:$AF$13,JE248:JE250)</f>
        <v>0.77454136188415867</v>
      </c>
      <c r="JF256">
        <f t="array" ref="JF256:JF258">+MMULT($AD$11:$AF$13,JF248:JF250)</f>
        <v>1.134319106350641</v>
      </c>
      <c r="JG256">
        <f t="array" ref="JG256:JG258">+MMULT($AD$11:$AF$13,JG248:JG250)</f>
        <v>-0.43555355382645539</v>
      </c>
      <c r="JH256">
        <f t="array" ref="JH256:JH258">+MMULT($AD$11:$AF$13,JH248:JH250)</f>
        <v>-0.36580638741877497</v>
      </c>
      <c r="JI256">
        <f t="array" ref="JI256:JI258">+MMULT($AD$11:$AF$13,JI248:JI250)</f>
        <v>-0.44735206204156419</v>
      </c>
      <c r="JJ256">
        <f t="array" ref="JJ256:JJ258">+MMULT($AD$11:$AF$13,JJ248:JJ250)</f>
        <v>0.45566584357380907</v>
      </c>
      <c r="JK256">
        <f t="array" ref="JK256:JK258">+MMULT($AD$11:$AF$13,JK248:JK250)</f>
        <v>0.31515065470377668</v>
      </c>
      <c r="JL256">
        <f t="array" ref="JL256:JL258">+MMULT($AD$11:$AF$13,JL248:JL250)</f>
        <v>-0.18300516966329131</v>
      </c>
      <c r="JM256">
        <f t="array" ref="JM256:JM258">+MMULT($AD$11:$AF$13,JM248:JM250)</f>
        <v>-0.37183831991796767</v>
      </c>
      <c r="JN256">
        <f t="array" ref="JN256:JN258">+MMULT($AD$11:$AF$13,JN248:JN250)</f>
        <v>1.0109567115334848</v>
      </c>
      <c r="JO256">
        <f t="array" ref="JO256:JO258">+MMULT($AD$11:$AF$13,JO248:JO250)</f>
        <v>4.2424189855256485E-3</v>
      </c>
      <c r="JP256">
        <f t="array" ref="JP256:JP258">+MMULT($AD$11:$AF$13,JP248:JP250)</f>
        <v>1.154455519441929</v>
      </c>
      <c r="JQ256">
        <f t="array" ref="JQ256:JQ258">+MMULT($AD$11:$AF$13,JQ248:JQ250)</f>
        <v>-0.82447668382802997</v>
      </c>
      <c r="JR256">
        <f t="array" ref="JR256:JR258">+MMULT($AD$11:$AF$13,JR248:JR250)</f>
        <v>0.17429773901866502</v>
      </c>
      <c r="JS256">
        <f t="array" ref="JS256:JS258">+MMULT($AD$11:$AF$13,JS248:JS250)</f>
        <v>1.0288957072954905</v>
      </c>
      <c r="JT256">
        <f t="array" ref="JT256:JT258">+MMULT($AD$11:$AF$13,JT248:JT250)</f>
        <v>0.7419781371198384</v>
      </c>
      <c r="JU256">
        <f t="array" ref="JU256:JU258">+MMULT($AD$11:$AF$13,JU248:JU250)</f>
        <v>-0.77505014513804438</v>
      </c>
      <c r="JV256">
        <f t="array" ref="JV256:JV258">+MMULT($AD$11:$AF$13,JV248:JV250)</f>
        <v>0.1730981509157534</v>
      </c>
      <c r="JW256">
        <f t="array" ref="JW256:JW258">+MMULT($AD$11:$AF$13,JW248:JW250)</f>
        <v>0.56388316446279774</v>
      </c>
      <c r="JX256">
        <f t="array" ref="JX256:JX258">+MMULT($AD$11:$AF$13,JX248:JX250)</f>
        <v>-1.7705043186468816</v>
      </c>
      <c r="JY256">
        <f t="array" ref="JY256:JY258">+MMULT($AD$11:$AF$13,JY248:JY250)</f>
        <v>-0.5752134605024557</v>
      </c>
      <c r="JZ256">
        <f t="array" ref="JZ256:JZ258">+MMULT($AD$11:$AF$13,JZ248:JZ250)</f>
        <v>1.2517756679664427</v>
      </c>
      <c r="KA256">
        <f t="array" ref="KA256:KA258">+MMULT($AD$11:$AF$13,KA248:KA250)</f>
        <v>-1.9397361554393568</v>
      </c>
      <c r="KB256">
        <f t="array" ref="KB256:KB258">+MMULT($AD$11:$AF$13,KB248:KB250)</f>
        <v>0.32060362694854772</v>
      </c>
      <c r="KC256">
        <f t="array" ref="KC256:KC258">+MMULT($AD$11:$AF$13,KC248:KC250)</f>
        <v>0.76530650721987925</v>
      </c>
      <c r="KD256">
        <f t="array" ref="KD256:KD258">+MMULT($AD$11:$AF$13,KD248:KD250)</f>
        <v>-0.18849213389269692</v>
      </c>
      <c r="KE256">
        <f t="array" ref="KE256:KE258">+MMULT($AD$11:$AF$13,KE248:KE250)</f>
        <v>-0.65479308259460456</v>
      </c>
      <c r="KF256">
        <f t="array" ref="KF256:KF258">+MMULT($AD$11:$AF$13,KF248:KF250)</f>
        <v>0.23361155917478774</v>
      </c>
      <c r="KG256">
        <f t="array" ref="KG256:KG258">+MMULT($AD$11:$AF$13,KG248:KG250)</f>
        <v>4.8237915743407682E-2</v>
      </c>
      <c r="KH256">
        <f t="array" ref="KH256:KH258">+MMULT($AD$11:$AF$13,KH248:KH250)</f>
        <v>-0.56721218592572253</v>
      </c>
      <c r="KI256">
        <f t="array" ref="KI256:KI258">+MMULT($AD$11:$AF$13,KI248:KI250)</f>
        <v>0.30652436621602008</v>
      </c>
      <c r="KJ256">
        <f t="array" ref="KJ256:KJ258">+MMULT($AD$11:$AF$13,KJ248:KJ250)</f>
        <v>-0.47839880568492765</v>
      </c>
      <c r="KK256">
        <f t="array" ref="KK256:KK258">+MMULT($AD$11:$AF$13,KK248:KK250)</f>
        <v>-0.52828368790966374</v>
      </c>
      <c r="KL256">
        <f t="array" ref="KL256:KL258">+MMULT($AD$11:$AF$13,KL248:KL250)</f>
        <v>-0.88164900895217246</v>
      </c>
      <c r="KM256">
        <f t="array" ref="KM256:KM258">+MMULT($AD$11:$AF$13,KM248:KM250)</f>
        <v>1.8869718231613795</v>
      </c>
      <c r="KN256">
        <f t="array" ref="KN256:KN258">+MMULT($AD$11:$AF$13,KN248:KN250)</f>
        <v>-0.87583747609528795</v>
      </c>
      <c r="KO256">
        <f t="array" ref="KO256:KO258">+MMULT($AD$11:$AF$13,KO248:KO250)</f>
        <v>0.85170755306725043</v>
      </c>
      <c r="KP256">
        <f t="array" ref="KP256:KP258">+MMULT($AD$11:$AF$13,KP248:KP250)</f>
        <v>0.61113969871433538</v>
      </c>
      <c r="KQ256">
        <f t="array" ref="KQ256:KQ258">+MMULT($AD$11:$AF$13,KQ248:KQ250)</f>
        <v>1.3743463784963026</v>
      </c>
      <c r="KR256">
        <f t="array" ref="KR256:KR258">+MMULT($AD$11:$AF$13,KR248:KR250)</f>
        <v>-0.75875372979483369</v>
      </c>
      <c r="KS256">
        <f t="array" ref="KS256:KS258">+MMULT($AD$11:$AF$13,KS248:KS250)</f>
        <v>0.34503728480703</v>
      </c>
      <c r="KT256">
        <f t="array" ref="KT256:KT258">+MMULT($AD$11:$AF$13,KT248:KT250)</f>
        <v>0.33052380388368613</v>
      </c>
      <c r="KU256">
        <f t="array" ref="KU256:KU258">+MMULT($AD$11:$AF$13,KU248:KU250)</f>
        <v>0.21080513051623309</v>
      </c>
      <c r="KV256">
        <f t="array" ref="KV256:KV258">+MMULT($AD$11:$AF$13,KV248:KV250)</f>
        <v>2.4715462376259526E-3</v>
      </c>
      <c r="KW256">
        <f t="array" ref="KW256:KW258">+MMULT($AD$11:$AF$13,KW248:KW250)</f>
        <v>0.39547700394225355</v>
      </c>
      <c r="KX256">
        <f t="array" ref="KX256:KX258">+MMULT($AD$11:$AF$13,KX248:KX250)</f>
        <v>1.5378237012448288</v>
      </c>
      <c r="KY256">
        <f t="array" ref="KY256:KY258">+MMULT($AD$11:$AF$13,KY248:KY250)</f>
        <v>-0.19232884209387405</v>
      </c>
      <c r="KZ256">
        <f t="array" ref="KZ256:KZ258">+MMULT($AD$11:$AF$13,KZ248:KZ250)</f>
        <v>-0.96604562422173512</v>
      </c>
      <c r="LA256">
        <f t="array" ref="LA256:LA258">+MMULT($AD$11:$AF$13,LA248:LA250)</f>
        <v>1.6540104977571828</v>
      </c>
      <c r="LB256">
        <f t="array" ref="LB256:LB258">+MMULT($AD$11:$AF$13,LB248:LB250)</f>
        <v>-0.39042645293493095</v>
      </c>
      <c r="LC256">
        <f t="array" ref="LC256:LC258">+MMULT($AD$11:$AF$13,LC248:LC250)</f>
        <v>-0.31881082388798054</v>
      </c>
      <c r="LD256">
        <f t="array" ref="LD256:LD258">+MMULT($AD$11:$AF$13,LD248:LD250)</f>
        <v>0.71528127099407124</v>
      </c>
      <c r="LE256">
        <f t="array" ref="LE256:LE258">+MMULT($AD$11:$AF$13,LE248:LE250)</f>
        <v>7.7148646932957754E-2</v>
      </c>
      <c r="LF256">
        <f t="array" ref="LF256:LF258">+MMULT($AD$11:$AF$13,LF248:LF250)</f>
        <v>2.6306506560285815E-2</v>
      </c>
      <c r="LG256">
        <f t="array" ref="LG256:LG258">+MMULT($AD$11:$AF$13,LG248:LG250)</f>
        <v>2.0236941644555699</v>
      </c>
      <c r="LH256">
        <f t="array" ref="LH256:LH258">+MMULT($AD$11:$AF$13,LH248:LH250)</f>
        <v>0.93569845755246461</v>
      </c>
      <c r="LI256">
        <f t="array" ref="LI256:LI258">+MMULT($AD$11:$AF$13,LI248:LI250)</f>
        <v>0.59213817930358992</v>
      </c>
      <c r="LJ256">
        <f t="array" ref="LJ256:LJ258">+MMULT($AD$11:$AF$13,LJ248:LJ250)</f>
        <v>3.4427301341056801E-2</v>
      </c>
      <c r="LK256">
        <f t="array" ref="LK256:LK258">+MMULT($AD$11:$AF$13,LK248:LK250)</f>
        <v>0.34157777798373368</v>
      </c>
      <c r="LL256">
        <f t="array" ref="LL256:LL258">+MMULT($AD$11:$AF$13,LL248:LL250)</f>
        <v>-0.64037170898446405</v>
      </c>
      <c r="LM256">
        <f t="array" ref="LM256:LM258">+MMULT($AD$11:$AF$13,LM248:LM250)</f>
        <v>0.86530434692109326</v>
      </c>
      <c r="LN256">
        <f t="array" ref="LN256:LN258">+MMULT($AD$11:$AF$13,LN248:LN250)</f>
        <v>-0.16987439495363257</v>
      </c>
      <c r="LO256">
        <f t="array" ref="LO256:LO258">+MMULT($AD$11:$AF$13,LO248:LO250)</f>
        <v>0.16163736951572391</v>
      </c>
      <c r="LP256">
        <f t="array" ref="LP256:LP258">+MMULT($AD$11:$AF$13,LP248:LP250)</f>
        <v>-0.18736381930595464</v>
      </c>
      <c r="LQ256">
        <f t="array" ref="LQ256:LQ258">+MMULT($AD$11:$AF$13,LQ248:LQ250)</f>
        <v>0.18758970152642979</v>
      </c>
      <c r="LR256">
        <f t="array" ref="LR256:LR258">+MMULT($AD$11:$AF$13,LR248:LR250)</f>
        <v>-2.3052092021055861</v>
      </c>
      <c r="LS256">
        <f t="array" ref="LS256:LS258">+MMULT($AD$11:$AF$13,LS248:LS250)</f>
        <v>0.73742430769443446</v>
      </c>
      <c r="LT256">
        <f t="array" ref="LT256:LT258">+MMULT($AD$11:$AF$13,LT248:LT250)</f>
        <v>1.3229680419789105</v>
      </c>
      <c r="LU256">
        <f t="array" ref="LU256:LU258">+MMULT($AD$11:$AF$13,LU248:LU250)</f>
        <v>-0.26159792768540319</v>
      </c>
      <c r="LV256">
        <f t="array" ref="LV256:LV258">+MMULT($AD$11:$AF$13,LV248:LV250)</f>
        <v>0.36604323479558387</v>
      </c>
      <c r="LW256">
        <f t="array" ref="LW256:LW258">+MMULT($AD$11:$AF$13,LW248:LW250)</f>
        <v>0.23307974909260115</v>
      </c>
      <c r="LX256">
        <f t="array" ref="LX256:LX258">+MMULT($AD$11:$AF$13,LX248:LX250)</f>
        <v>-0.47439652362311097</v>
      </c>
      <c r="LY256">
        <f t="array" ref="LY256:LY258">+MMULT($AD$11:$AF$13,LY248:LY250)</f>
        <v>0.340243318457917</v>
      </c>
      <c r="LZ256">
        <f t="array" ref="LZ256:LZ258">+MMULT($AD$11:$AF$13,LZ248:LZ250)</f>
        <v>-8.0109239143068695E-2</v>
      </c>
      <c r="MA256">
        <f t="array" ref="MA256:MA258">+MMULT($AD$11:$AF$13,MA248:MA250)</f>
        <v>1.4064611283665727</v>
      </c>
      <c r="MB256">
        <f t="array" ref="MB256:MB258">+MMULT($AD$11:$AF$13,MB248:MB250)</f>
        <v>-0.77454136188415867</v>
      </c>
      <c r="MC256">
        <f t="array" ref="MC256:MC258">+MMULT($AD$11:$AF$13,MC248:MC250)</f>
        <v>1.0226609194041234</v>
      </c>
      <c r="MD256">
        <f t="array" ref="MD256:MD258">+MMULT($AD$11:$AF$13,MD248:MD250)</f>
        <v>0.65804754099445983</v>
      </c>
      <c r="ME256">
        <f t="array" ref="ME256:ME258">+MMULT($AD$11:$AF$13,ME248:ME250)</f>
        <v>1.4895419248760862</v>
      </c>
      <c r="MF256">
        <f t="array" ref="MF256:MF258">+MMULT($AD$11:$AF$13,MF248:MF250)</f>
        <v>1.4941779929739931</v>
      </c>
      <c r="MG256">
        <f t="array" ref="MG256:MG258">+MMULT($AD$11:$AF$13,MG248:MG250)</f>
        <v>0.23665219702613502</v>
      </c>
      <c r="MH256">
        <f t="array" ref="MH256:MH258">+MMULT($AD$11:$AF$13,MH248:MH250)</f>
        <v>0.16118889462167377</v>
      </c>
      <c r="MI256">
        <f t="array" ref="MI256:MI258">+MMULT($AD$11:$AF$13,MI248:MI250)</f>
        <v>-0.56379544321212782</v>
      </c>
      <c r="MJ256">
        <f t="array" ref="MJ256:MJ258">+MMULT($AD$11:$AF$13,MJ248:MJ250)</f>
        <v>2.629321679080932</v>
      </c>
      <c r="MK256">
        <f t="array" ref="MK256:MK258">+MMULT($AD$11:$AF$13,MK248:MK250)</f>
        <v>-0.4247956389474189</v>
      </c>
      <c r="ML256">
        <f t="array" ref="ML256:ML258">+MMULT($AD$11:$AF$13,ML248:ML250)</f>
        <v>0.7823068855997164</v>
      </c>
      <c r="MM256">
        <f t="array" ref="MM256:MM258">+MMULT($AD$11:$AF$13,MM248:MM250)</f>
        <v>6.8417092944397212E-2</v>
      </c>
      <c r="MN256">
        <f t="array" ref="MN256:MN258">+MMULT($AD$11:$AF$13,MN248:MN250)</f>
        <v>0.72307530411609666</v>
      </c>
      <c r="MO256">
        <f t="array" ref="MO256:MO258">+MMULT($AD$11:$AF$13,MO248:MO250)</f>
        <v>-0.43294055707212409</v>
      </c>
      <c r="MP256">
        <f t="array" ref="MP256:MP258">+MMULT($AD$11:$AF$13,MP248:MP250)</f>
        <v>-0.2499057814867317</v>
      </c>
      <c r="MQ256">
        <f t="array" ref="MQ256:MQ258">+MMULT($AD$11:$AF$13,MQ248:MQ250)</f>
        <v>-2.6677084983741035</v>
      </c>
      <c r="MR256">
        <f t="array" ref="MR256:MR258">+MMULT($AD$11:$AF$13,MR248:MR250)</f>
        <v>0.15072265290111489</v>
      </c>
      <c r="MS256">
        <f t="array" ref="MS256:MS258">+MMULT($AD$11:$AF$13,MS248:MS250)</f>
        <v>1.4866339654163772</v>
      </c>
      <c r="MT256">
        <f t="array" ref="MT256:MT258">+MMULT($AD$11:$AF$13,MT248:MT250)</f>
        <v>-0.76976274675391299</v>
      </c>
      <c r="MU256">
        <f t="array" ref="MU256:MU258">+MMULT($AD$11:$AF$13,MU248:MU250)</f>
        <v>0.23573989601916751</v>
      </c>
      <c r="MV256">
        <f t="array" ref="MV256:MV258">+MMULT($AD$11:$AF$13,MV248:MV250)</f>
        <v>-0.23475193543349715</v>
      </c>
      <c r="MW256">
        <f t="array" ref="MW256:MW258">+MMULT($AD$11:$AF$13,MW248:MW250)</f>
        <v>-0.96934175021565872</v>
      </c>
      <c r="MX256">
        <f t="array" ref="MX256:MX258">+MMULT($AD$11:$AF$13,MX248:MX250)</f>
        <v>1.8170755306275601</v>
      </c>
      <c r="MY256">
        <f t="array" ref="MY256:MY258">+MMULT($AD$11:$AF$13,MY248:MY250)</f>
        <v>0.79944981101189205</v>
      </c>
      <c r="MZ256">
        <f t="array" ref="MZ256:MZ258">+MMULT($AD$11:$AF$13,MZ248:MZ250)</f>
        <v>0.78323015176301758</v>
      </c>
      <c r="NA256">
        <f t="array" ref="NA256:NA258">+MMULT($AD$11:$AF$13,NA248:NA250)</f>
        <v>1.1344638464142465</v>
      </c>
      <c r="NB256">
        <f t="array" ref="NB256:NB258">+MMULT($AD$11:$AF$13,NB248:NB250)</f>
        <v>1.4279616069057783</v>
      </c>
      <c r="NC256">
        <f t="array" ref="NC256:NC258">+MMULT($AD$11:$AF$13,NC248:NC250)</f>
        <v>9.5891388654226792E-2</v>
      </c>
      <c r="ND256">
        <f t="array" ref="ND256:ND258">+MMULT($AD$11:$AF$13,ND248:ND250)</f>
        <v>0.70830523853454319</v>
      </c>
      <c r="NE256">
        <f t="array" ref="NE256:NE258">+MMULT($AD$11:$AF$13,NE248:NE250)</f>
        <v>0.71683613016219616</v>
      </c>
      <c r="NF256">
        <f t="array" ref="NF256:NF258">+MMULT($AD$11:$AF$13,NF248:NF250)</f>
        <v>0.95791605731589713</v>
      </c>
      <c r="NG256">
        <f t="array" ref="NG256:NG258">+MMULT($AD$11:$AF$13,NG248:NG250)</f>
        <v>-1.4734626196282836</v>
      </c>
      <c r="NH256">
        <f t="array" ref="NH256:NH258">+MMULT($AD$11:$AF$13,NH248:NH250)</f>
        <v>-0.12113756459703953</v>
      </c>
      <c r="NI256">
        <f t="array" ref="NI256:NI258">+MMULT($AD$11:$AF$13,NI248:NI250)</f>
        <v>-1.049593536391066</v>
      </c>
      <c r="NJ256">
        <f t="array" ref="NJ256:NJ258">+MMULT($AD$11:$AF$13,NJ248:NJ250)</f>
        <v>4.6095324195794055E-2</v>
      </c>
      <c r="NK256">
        <f t="array" ref="NK256:NK258">+MMULT($AD$11:$AF$13,NK248:NK250)</f>
        <v>-0.23049745477600439</v>
      </c>
      <c r="NL256">
        <f t="array" ref="NL256:NL258">+MMULT($AD$11:$AF$13,NL248:NL250)</f>
        <v>-1.2171323530456111E-3</v>
      </c>
      <c r="NM256">
        <f t="array" ref="NM256:NM258">+MMULT($AD$11:$AF$13,NM248:NM250)</f>
        <v>0.56870344718711174</v>
      </c>
      <c r="NN256">
        <f t="array" ref="NN256:NN258">+MMULT($AD$11:$AF$13,NN248:NN250)</f>
        <v>1.0556177932808251</v>
      </c>
      <c r="NO256">
        <f t="array" ref="NO256:NO258">+MMULT($AD$11:$AF$13,NO248:NO250)</f>
        <v>0.54041334384605155</v>
      </c>
      <c r="NP256">
        <f t="array" ref="NP256:NP258">+MMULT($AD$11:$AF$13,NP248:NP250)</f>
        <v>0.22488329473312732</v>
      </c>
      <c r="NQ256">
        <f t="array" ref="NQ256:NQ258">+MMULT($AD$11:$AF$13,NQ248:NQ250)</f>
        <v>0.85083472662308435</v>
      </c>
      <c r="NR256">
        <f t="array" ref="NR256:NR258">+MMULT($AD$11:$AF$13,NR248:NR250)</f>
        <v>6.2130768818261635E-2</v>
      </c>
      <c r="NS256">
        <f t="array" ref="NS256:NS258">+MMULT($AD$11:$AF$13,NS248:NS250)</f>
        <v>-2.3331045598186315</v>
      </c>
      <c r="NT256">
        <f t="array" ref="NT256:NT258">+MMULT($AD$11:$AF$13,NT248:NT250)</f>
        <v>-0.25563288263984629</v>
      </c>
      <c r="NU256">
        <f t="array" ref="NU256:NU258">+MMULT($AD$11:$AF$13,NU248:NU250)</f>
        <v>0.19616883984195127</v>
      </c>
      <c r="NV256">
        <f t="array" ref="NV256:NV258">+MMULT($AD$11:$AF$13,NV248:NV250)</f>
        <v>-1.3731270531119901</v>
      </c>
      <c r="NW256">
        <f t="array" ref="NW256:NW258">+MMULT($AD$11:$AF$13,NW248:NW250)</f>
        <v>0.20333018344351964</v>
      </c>
      <c r="NX256">
        <f t="array" ref="NX256:NX258">+MMULT($AD$11:$AF$13,NX248:NX250)</f>
        <v>-1.2458040438270856</v>
      </c>
      <c r="NY256">
        <f t="array" ref="NY256:NY258">+MMULT($AD$11:$AF$13,NY248:NY250)</f>
        <v>-1.4200623082829491</v>
      </c>
      <c r="NZ256">
        <f t="array" ref="NZ256:NZ258">+MMULT($AD$11:$AF$13,NZ248:NZ250)</f>
        <v>1.3207048337116258</v>
      </c>
      <c r="OA256">
        <f t="array" ref="OA256:OA258">+MMULT($AD$11:$AF$13,OA248:OA250)</f>
        <v>0.40609456482021811</v>
      </c>
      <c r="OB256">
        <f t="array" ref="OB256:OB258">+MMULT($AD$11:$AF$13,OB248:OB250)</f>
        <v>-1.9732193568200782</v>
      </c>
      <c r="OC256">
        <f t="array" ref="OC256:OC258">+MMULT($AD$11:$AF$13,OC248:OC250)</f>
        <v>0.51181621612764661</v>
      </c>
      <c r="OD256">
        <f t="array" ref="OD256:OD258">+MMULT($AD$11:$AF$13,OD248:OD250)</f>
        <v>0.51309036729362767</v>
      </c>
      <c r="OE256">
        <f t="array" ref="OE256:OE258">+MMULT($AD$11:$AF$13,OE248:OE250)</f>
        <v>-2.8399754904397593E-3</v>
      </c>
      <c r="OF256">
        <f t="array" ref="OF256:OF258">+MMULT($AD$11:$AF$13,OF248:OF250)</f>
        <v>-0.41417149897565408</v>
      </c>
      <c r="OG256">
        <f t="array" ref="OG256:OG258">+MMULT($AD$11:$AF$13,OG248:OG250)</f>
        <v>0.62882978542756496</v>
      </c>
      <c r="OH256">
        <f t="array" ref="OH256:OH258">+MMULT($AD$11:$AF$13,OH248:OH250)</f>
        <v>0.32575505739414073</v>
      </c>
      <c r="OI256">
        <f t="array" ref="OI256:OI258">+MMULT($AD$11:$AF$13,OI248:OI250)</f>
        <v>0.13416307380589432</v>
      </c>
      <c r="OJ256">
        <f t="array" ref="OJ256:OJ258">+MMULT($AD$11:$AF$13,OJ248:OJ250)</f>
        <v>-0.18105227532025145</v>
      </c>
      <c r="OK256">
        <f t="array" ref="OK256:OK258">+MMULT($AD$11:$AF$13,OK248:OK250)</f>
        <v>0.30311200956495887</v>
      </c>
      <c r="OL256">
        <f t="array" ref="OL256:OL258">+MMULT($AD$11:$AF$13,OL248:OL250)</f>
        <v>-0.58458318658964015</v>
      </c>
      <c r="OM256">
        <f t="array" ref="OM256:OM258">+MMULT($AD$11:$AF$13,OM248:OM250)</f>
        <v>1.4859058790358166</v>
      </c>
      <c r="ON256">
        <f t="array" ref="ON256:ON258">+MMULT($AD$11:$AF$13,ON248:ON250)</f>
        <v>1.4619535915403856</v>
      </c>
      <c r="OO256">
        <f t="array" ref="OO256:OO258">+MMULT($AD$11:$AF$13,OO248:OO250)</f>
        <v>3.9816675679092098E-2</v>
      </c>
      <c r="OP256">
        <f t="array" ref="OP256:OP258">+MMULT($AD$11:$AF$13,OP248:OP250)</f>
        <v>-0.50774375706529395</v>
      </c>
      <c r="OQ256">
        <f t="array" ref="OQ256:OQ258">+MMULT($AD$11:$AF$13,OQ248:OQ250)</f>
        <v>0.57116402826840396</v>
      </c>
      <c r="OR256">
        <f t="array" ref="OR256:OR258">+MMULT($AD$11:$AF$13,OR248:OR250)</f>
        <v>2.6745858444266282</v>
      </c>
      <c r="OS256">
        <f t="array" ref="OS256:OS258">+MMULT($AD$11:$AF$13,OS248:OS250)</f>
        <v>-1.3540827695915432</v>
      </c>
      <c r="OT256">
        <f t="array" ref="OT256:OT258">+MMULT($AD$11:$AF$13,OT248:OT250)</f>
        <v>1.1614315519014571</v>
      </c>
      <c r="OU256">
        <f t="array" ref="OU256:OU258">+MMULT($AD$11:$AF$13,OU248:OU250)</f>
        <v>-0.39692111503140765</v>
      </c>
      <c r="OV256">
        <f t="array" ref="OV256:OV258">+MMULT($AD$11:$AF$13,OV248:OV250)</f>
        <v>0.56047190432736993</v>
      </c>
      <c r="OW256">
        <f t="array" ref="OW256:OW258">+MMULT($AD$11:$AF$13,OW248:OW250)</f>
        <v>0.72532535419578104</v>
      </c>
      <c r="OX256">
        <f t="array" ref="OX256:OX258">+MMULT($AD$11:$AF$13,OX248:OX250)</f>
        <v>-1.8640063997359855</v>
      </c>
      <c r="OY256">
        <f t="array" ref="OY256:OY258">+MMULT($AD$11:$AF$13,OY248:OY250)</f>
        <v>0.43432764934834278</v>
      </c>
      <c r="OZ256">
        <f t="array" ref="OZ256:OZ258">+MMULT($AD$11:$AF$13,OZ248:OZ250)</f>
        <v>-0.17152355446622772</v>
      </c>
      <c r="PA256">
        <f t="array" ref="PA256:PA258">+MMULT($AD$11:$AF$13,PA248:PA250)</f>
        <v>0.37995801818310532</v>
      </c>
      <c r="PB256">
        <f t="array" ref="PB256:PB258">+MMULT($AD$11:$AF$13,PB248:PB250)</f>
        <v>0.21481179864058325</v>
      </c>
      <c r="PC256">
        <f t="array" ref="PC256:PC258">+MMULT($AD$11:$AF$13,PC248:PC250)</f>
        <v>-1.8438831448322981</v>
      </c>
      <c r="PD256">
        <f t="array" ref="PD256:PD258">+MMULT($AD$11:$AF$13,PD248:PD250)</f>
        <v>0.56073397156374638</v>
      </c>
      <c r="PE256">
        <f t="array" ref="PE256:PE258">+MMULT($AD$11:$AF$13,PE248:PE250)</f>
        <v>-1.5995575314038089</v>
      </c>
      <c r="PF256">
        <f t="array" ref="PF256:PF258">+MMULT($AD$11:$AF$13,PF248:PF250)</f>
        <v>-0.35362409873198514</v>
      </c>
      <c r="PG256">
        <f t="array" ref="PG256:PG258">+MMULT($AD$11:$AF$13,PG248:PG250)</f>
        <v>0.29738052234931078</v>
      </c>
      <c r="PH256">
        <f t="array" ref="PH256:PH258">+MMULT($AD$11:$AF$13,PH248:PH250)</f>
        <v>0.88918207135345473</v>
      </c>
      <c r="PI256">
        <f t="array" ref="PI256:PI258">+MMULT($AD$11:$AF$13,PI248:PI250)</f>
        <v>-1.7269858061895174</v>
      </c>
      <c r="PJ256">
        <f t="array" ref="PJ256:PJ258">+MMULT($AD$11:$AF$13,PJ248:PJ250)</f>
        <v>1.1042263313083134</v>
      </c>
      <c r="PK256">
        <f t="array" ref="PK256:PK258">+MMULT($AD$11:$AF$13,PK248:PK250)</f>
        <v>0.67896905927924389</v>
      </c>
      <c r="PL256">
        <f t="array" ref="PL256:PL258">+MMULT($AD$11:$AF$13,PL248:PL250)</f>
        <v>-0.38610508482380235</v>
      </c>
      <c r="PM256">
        <f t="array" ref="PM256:PM258">+MMULT($AD$11:$AF$13,PM248:PM250)</f>
        <v>-1.1988644025935933</v>
      </c>
      <c r="PN256">
        <f t="array" ref="PN256:PN258">+MMULT($AD$11:$AF$13,PN248:PN250)</f>
        <v>-0.4214644244532274</v>
      </c>
      <c r="PO256">
        <f t="array" ref="PO256:PO258">+MMULT($AD$11:$AF$13,PO248:PO250)</f>
        <v>-0.37454232746986904</v>
      </c>
      <c r="PP256">
        <f t="array" ref="PP256:PP258">+MMULT($AD$11:$AF$13,PP248:PP250)</f>
        <v>1.2446154208805076</v>
      </c>
      <c r="PQ256">
        <f t="array" ref="PQ256:PQ258">+MMULT($AD$11:$AF$13,PQ248:PQ250)</f>
        <v>1.4488217203150935</v>
      </c>
      <c r="PR256">
        <f t="array" ref="PR256:PR258">+MMULT($AD$11:$AF$13,PR248:PR250)</f>
        <v>-0.46310460563062117</v>
      </c>
      <c r="PS256">
        <f t="array" ref="PS256:PS258">+MMULT($AD$11:$AF$13,PS248:PS250)</f>
        <v>1.254348093642339</v>
      </c>
      <c r="PT256">
        <f t="array" ref="PT256:PT258">+MMULT($AD$11:$AF$13,PT248:PT250)</f>
        <v>0.41037097579037835</v>
      </c>
      <c r="PU256">
        <f t="array" ref="PU256:PU258">+MMULT($AD$11:$AF$13,PU248:PU250)</f>
        <v>0.38578599877449038</v>
      </c>
      <c r="PV256">
        <f t="array" ref="PV256:PV258">+MMULT($AD$11:$AF$13,PV248:PV250)</f>
        <v>0.44940693233850787</v>
      </c>
      <c r="PW256">
        <f t="array" ref="PW256:PW258">+MMULT($AD$11:$AF$13,PW248:PW250)</f>
        <v>0.50368007012800831</v>
      </c>
      <c r="PX256">
        <f t="array" ref="PX256:PX258">+MMULT($AD$11:$AF$13,PX248:PX250)</f>
        <v>-0.31460568643398962</v>
      </c>
      <c r="PY256">
        <f t="array" ref="PY256:PY258">+MMULT($AD$11:$AF$13,PY248:PY250)</f>
        <v>0.18052594781623174</v>
      </c>
      <c r="PZ256">
        <f t="array" ref="PZ256:PZ258">+MMULT($AD$11:$AF$13,PZ248:PZ250)</f>
        <v>-0.45657375851824311</v>
      </c>
      <c r="QA256">
        <f t="array" ref="QA256:QA258">+MMULT($AD$11:$AF$13,QA248:QA250)</f>
        <v>-0.67868615824583323</v>
      </c>
      <c r="QB256">
        <f t="array" ref="QB256:QB258">+MMULT($AD$11:$AF$13,QB248:QB250)</f>
        <v>0.89053736467630551</v>
      </c>
      <c r="QC256">
        <f t="array" ref="QC256:QC258">+MMULT($AD$11:$AF$13,QC248:QC250)</f>
        <v>0.43122670313715988</v>
      </c>
      <c r="QD256">
        <f t="array" ref="QD256:QD258">+MMULT($AD$11:$AF$13,QD248:QD250)</f>
        <v>-1.049593536391066</v>
      </c>
      <c r="QE256">
        <f t="array" ref="QE256:QE258">+MMULT($AD$11:$AF$13,QE248:QE250)</f>
        <v>0.46633603720217559</v>
      </c>
      <c r="QF256">
        <f t="array" ref="QF256:QF258">+MMULT($AD$11:$AF$13,QF248:QF250)</f>
        <v>-0.28171241046402362</v>
      </c>
      <c r="QG256">
        <f t="array" ref="QG256:QG258">+MMULT($AD$11:$AF$13,QG248:QG250)</f>
        <v>1.0517317418761463</v>
      </c>
      <c r="QH256">
        <f t="array" ref="QH256:QH258">+MMULT($AD$11:$AF$13,QH248:QH250)</f>
        <v>2.6512169032481525</v>
      </c>
      <c r="QI256">
        <f t="array" ref="QI256:QI258">+MMULT($AD$11:$AF$13,QI248:QI250)</f>
        <v>-0.26880093888103979</v>
      </c>
      <c r="QJ256">
        <f t="array" ref="QJ256:QJ258">+MMULT($AD$11:$AF$13,QJ248:QJ250)</f>
        <v>0.15722499060702522</v>
      </c>
      <c r="QK256">
        <f t="array" ref="QK256:QK258">+MMULT($AD$11:$AF$13,QK248:QK250)</f>
        <v>-0.3296630391114872</v>
      </c>
      <c r="QL256">
        <f t="array" ref="QL256:QL258">+MMULT($AD$11:$AF$13,QL248:QL250)</f>
        <v>1.1909168572828954</v>
      </c>
      <c r="QM256">
        <f t="array" ref="QM256:QM258">+MMULT($AD$11:$AF$13,QM248:QM250)</f>
        <v>-0.70830523853454319</v>
      </c>
      <c r="QN256">
        <f t="array" ref="QN256:QN258">+MMULT($AD$11:$AF$13,QN248:QN250)</f>
        <v>-1.050527767710701</v>
      </c>
      <c r="QO256">
        <f t="array" ref="QO256:QO258">+MMULT($AD$11:$AF$13,QO248:QO250)</f>
        <v>-1.030461531619949</v>
      </c>
      <c r="QP256">
        <f t="array" ref="QP256:QP258">+MMULT($AD$11:$AF$13,QP248:QP250)</f>
        <v>-0.87039217945995062</v>
      </c>
      <c r="QQ256">
        <f t="array" ref="QQ256:QQ258">+MMULT($AD$11:$AF$13,QQ248:QQ250)</f>
        <v>1.0342554757114246</v>
      </c>
      <c r="QR256">
        <f t="array" ref="QR256:QR258">+MMULT($AD$11:$AF$13,QR248:QR250)</f>
        <v>1.2804144632789158</v>
      </c>
      <c r="QS256">
        <f t="array" ref="QS256:QS258">+MMULT($AD$11:$AF$13,QS248:QS250)</f>
        <v>0.66654773018437841</v>
      </c>
      <c r="QT256">
        <f t="array" ref="QT256:QT258">+MMULT($AD$11:$AF$13,QT248:QT250)</f>
        <v>-1.0562888608484502</v>
      </c>
      <c r="QU256">
        <f t="array" ref="QU256:QU258">+MMULT($AD$11:$AF$13,QU248:QU250)</f>
        <v>7.9739713374621518E-2</v>
      </c>
      <c r="QV256">
        <f t="array" ref="QV256:QV258">+MMULT($AD$11:$AF$13,QV248:QV250)</f>
        <v>0.23748883845439972</v>
      </c>
      <c r="QW256">
        <f t="array" ref="QW256:QW258">+MMULT($AD$11:$AF$13,QW248:QW250)</f>
        <v>0.23786932937918065</v>
      </c>
      <c r="QX256">
        <f t="array" ref="QX256:QX258">+MMULT($AD$11:$AF$13,QX248:QX250)</f>
        <v>0.1258986354771513</v>
      </c>
      <c r="QY256">
        <f t="array" ref="QY256:QY258">+MMULT($AD$11:$AF$13,QY248:QY250)</f>
        <v>0.54906704522464256</v>
      </c>
      <c r="QZ256">
        <f t="array" ref="QZ256:QZ258">+MMULT($AD$11:$AF$13,QZ248:QZ250)</f>
        <v>1.3440737748901015</v>
      </c>
      <c r="RA256">
        <f t="array" ref="RA256:RA258">+MMULT($AD$11:$AF$13,RA248:RA250)</f>
        <v>1.1171125830317297</v>
      </c>
      <c r="RB256">
        <f t="array" ref="RB256:RB258">+MMULT($AD$11:$AF$13,RB248:RB250)</f>
        <v>0.73406787334067525</v>
      </c>
      <c r="RC256">
        <f t="array" ref="RC256:RC258">+MMULT($AD$11:$AF$13,RC248:RC250)</f>
        <v>-1.6054260830736289</v>
      </c>
      <c r="RD256">
        <f t="array" ref="RD256:RD258">+MMULT($AD$11:$AF$13,RD248:RD250)</f>
        <v>-0.38394823857295485</v>
      </c>
      <c r="RE256">
        <f t="array" ref="RE256:RE258">+MMULT($AD$11:$AF$13,RE248:RE250)</f>
        <v>-0.60807603403468713</v>
      </c>
      <c r="RF256">
        <f t="array" ref="RF256:RF258">+MMULT($AD$11:$AF$13,RF248:RF250)</f>
        <v>1.1096431185371831</v>
      </c>
      <c r="RG256">
        <f t="array" ref="RG256:RG258">+MMULT($AD$11:$AF$13,RG248:RG250)</f>
        <v>1.2222201855844683</v>
      </c>
      <c r="RH256">
        <f t="array" ref="RH256:RH258">+MMULT($AD$11:$AF$13,RH248:RH250)</f>
        <v>0.3073006992844492</v>
      </c>
      <c r="RI256">
        <f t="array" ref="RI256:RI258">+MMULT($AD$11:$AF$13,RI248:RI250)</f>
        <v>0.28880357706505605</v>
      </c>
      <c r="RJ256">
        <f t="array" ref="RJ256:RJ258">+MMULT($AD$11:$AF$13,RJ248:RJ250)</f>
        <v>-0.69456151158582813</v>
      </c>
      <c r="RK256">
        <f t="array" ref="RK256:RK258">+MMULT($AD$11:$AF$13,RK248:RK250)</f>
        <v>-1.1880768817924556</v>
      </c>
      <c r="RL256">
        <f t="array" ref="RL256:RL258">+MMULT($AD$11:$AF$13,RL248:RL250)</f>
        <v>0.13051386977802423</v>
      </c>
      <c r="RM256">
        <f t="array" ref="RM256:RM258">+MMULT($AD$11:$AF$13,RM248:RM250)</f>
        <v>0.45533688888379675</v>
      </c>
      <c r="RN256">
        <f t="array" ref="RN256:RN258">+MMULT($AD$11:$AF$13,RN248:RN250)</f>
        <v>-0.23992310316049092</v>
      </c>
      <c r="RO256">
        <f t="array" ref="RO256:RO258">+MMULT($AD$11:$AF$13,RO248:RO250)</f>
        <v>-1.0838706150903505</v>
      </c>
      <c r="RP256">
        <f t="array" ref="RP256:RP258">+MMULT($AD$11:$AF$13,RP248:RP250)</f>
        <v>-1.5487011363279031</v>
      </c>
      <c r="RQ256">
        <f t="array" ref="RQ256:RQ258">+MMULT($AD$11:$AF$13,RQ248:RQ250)</f>
        <v>-0.90912111163073528</v>
      </c>
      <c r="RR256">
        <f t="array" ref="RR256:RR258">+MMULT($AD$11:$AF$13,RR248:RR250)</f>
        <v>-0.24114133202916993</v>
      </c>
      <c r="RS256">
        <f t="array" ref="RS256:RS258">+MMULT($AD$11:$AF$13,RS248:RS250)</f>
        <v>-0.95429974875702828</v>
      </c>
      <c r="RT256">
        <f t="array" ref="RT256:RT258">+MMULT($AD$11:$AF$13,RT248:RT250)</f>
        <v>-1.3485694889869366</v>
      </c>
      <c r="RU256">
        <f t="array" ref="RU256:RU258">+MMULT($AD$11:$AF$13,RU248:RU250)</f>
        <v>-0.96665528691389135</v>
      </c>
      <c r="RV256">
        <f t="array" ref="RV256:RV258">+MMULT($AD$11:$AF$13,RV248:RV250)</f>
        <v>-0.34063587105466508</v>
      </c>
      <c r="RW256">
        <f t="array" ref="RW256:RW258">+MMULT($AD$11:$AF$13,RW248:RW250)</f>
        <v>-4.2475726090025076E-2</v>
      </c>
      <c r="RX256">
        <f t="array" ref="RX256:RX258">+MMULT($AD$11:$AF$13,RX248:RX250)</f>
        <v>-0.2710257691011565</v>
      </c>
      <c r="RY256">
        <f t="array" ref="RY256:RY258">+MMULT($AD$11:$AF$13,RY248:RY250)</f>
        <v>-1.1033754351768148</v>
      </c>
      <c r="RZ256">
        <f t="array" ref="RZ256:RZ258">+MMULT($AD$11:$AF$13,RZ248:RZ250)</f>
        <v>0.478648811249337</v>
      </c>
      <c r="SA256">
        <f t="array" ref="SA256:SA258">+MMULT($AD$11:$AF$13,SA248:SA250)</f>
        <v>0.31040712807379894</v>
      </c>
      <c r="SB256">
        <f t="array" ref="SB256:SB258">+MMULT($AD$11:$AF$13,SB248:SB250)</f>
        <v>0.49070280760702206</v>
      </c>
      <c r="SC256">
        <f t="array" ref="SC256:SC258">+MMULT($AD$11:$AF$13,SC248:SC250)</f>
        <v>0.41676146890168447</v>
      </c>
      <c r="SD256">
        <f t="array" ref="SD256:SD258">+MMULT($AD$11:$AF$13,SD248:SD250)</f>
        <v>0.2316367345190804</v>
      </c>
      <c r="SE256">
        <f t="array" ref="SE256:SE258">+MMULT($AD$11:$AF$13,SE248:SE250)</f>
        <v>9.1962573139846224E-2</v>
      </c>
      <c r="SF256">
        <f t="array" ref="SF256:SF258">+MMULT($AD$11:$AF$13,SF248:SF250)</f>
        <v>-0.63092961286547689</v>
      </c>
      <c r="SG256">
        <f t="array" ref="SG256:SG258">+MMULT($AD$11:$AF$13,SG248:SG250)</f>
        <v>-0.96775399557853248</v>
      </c>
    </row>
    <row r="257" spans="1:501">
      <c r="A257" t="s">
        <v>536</v>
      </c>
      <c r="B257">
        <v>-3.2321624121591959</v>
      </c>
      <c r="C257">
        <v>-2.1432338852676143</v>
      </c>
      <c r="D257">
        <v>7.0879273314837183</v>
      </c>
      <c r="E257">
        <v>0.70741815638113237</v>
      </c>
      <c r="F257">
        <v>2.5839565640189126</v>
      </c>
      <c r="G257">
        <v>5.0303178850545178</v>
      </c>
      <c r="H257">
        <v>-2.3278495573580815</v>
      </c>
      <c r="I257">
        <v>4.3946418310125486</v>
      </c>
      <c r="J257">
        <v>-3.9729914430884659</v>
      </c>
      <c r="K257">
        <v>1.5749825049074548</v>
      </c>
      <c r="L257">
        <v>5.2417478305897056</v>
      </c>
      <c r="M257">
        <v>3.5136256108435453</v>
      </c>
      <c r="N257">
        <v>-4.5310437594556756</v>
      </c>
      <c r="O257">
        <v>-0.90025001365735646</v>
      </c>
      <c r="P257">
        <v>2.6133735345603437</v>
      </c>
      <c r="Q257">
        <v>0.66590237017399301</v>
      </c>
      <c r="R257">
        <v>-1.1454480884858462</v>
      </c>
      <c r="S257">
        <v>5.8422975981480114</v>
      </c>
      <c r="T257">
        <v>4.0897712454922805</v>
      </c>
      <c r="U257">
        <v>-5.789275598466296</v>
      </c>
      <c r="V257">
        <v>-8.407269623566501</v>
      </c>
      <c r="W257">
        <v>4.2833016807220297</v>
      </c>
      <c r="X257">
        <v>-2.8421874117461723</v>
      </c>
      <c r="Y257">
        <v>-1.9220644034559675</v>
      </c>
      <c r="Z257">
        <v>4.3429703783814793</v>
      </c>
      <c r="AA257">
        <v>-0.314739997872864</v>
      </c>
      <c r="AB257">
        <v>-1.3418148722492702</v>
      </c>
      <c r="AC257">
        <v>-4.1709290381186479</v>
      </c>
      <c r="AD257">
        <v>-0.23376099795120625</v>
      </c>
      <c r="AE257">
        <v>-6.7276318188415827</v>
      </c>
      <c r="AF257">
        <v>-3.6298877330543862</v>
      </c>
      <c r="AG257">
        <v>0.2361812738984716</v>
      </c>
      <c r="AH257">
        <v>-2.2375265195481466</v>
      </c>
      <c r="AI257">
        <v>-3.8383807500719507</v>
      </c>
      <c r="AJ257">
        <v>-0.60709666354670233</v>
      </c>
      <c r="AK257">
        <v>4.0609387524844189</v>
      </c>
      <c r="AL257">
        <v>2.0004073680060372</v>
      </c>
      <c r="AM257">
        <v>-5.5965922209829344</v>
      </c>
      <c r="AN257">
        <v>-0.48054615807786633</v>
      </c>
      <c r="AO257">
        <v>-1.0004814445641046</v>
      </c>
      <c r="AP257">
        <v>2.8666507654995033</v>
      </c>
      <c r="AQ257">
        <v>-2.4690489355862679</v>
      </c>
      <c r="AR257">
        <v>-0.58067142210131717</v>
      </c>
      <c r="AS257">
        <v>3.6525722433964094</v>
      </c>
      <c r="AT257">
        <v>-0.85735029830873877</v>
      </c>
      <c r="AU257">
        <v>0.36217330347502985</v>
      </c>
      <c r="AV257">
        <v>-2.3989698308117875</v>
      </c>
      <c r="AW257">
        <v>-0.10622764581917599</v>
      </c>
      <c r="AX257">
        <v>3.2679814019110256</v>
      </c>
      <c r="AY257">
        <v>-1.3568836036165279</v>
      </c>
      <c r="AZ257">
        <v>1.2141723716382686</v>
      </c>
      <c r="BA257">
        <v>-3.0103270461161373</v>
      </c>
      <c r="BB257">
        <v>1.0448233234771822</v>
      </c>
      <c r="BC257">
        <v>3.3101443373285626</v>
      </c>
      <c r="BD257">
        <v>2.7021916803982307</v>
      </c>
      <c r="BE257">
        <v>1.4564339502570272</v>
      </c>
      <c r="BF257">
        <v>-4.3135010405323229</v>
      </c>
      <c r="BG257">
        <v>2.035144689591335</v>
      </c>
      <c r="BH257">
        <v>-0.45489821789803336</v>
      </c>
      <c r="BI257">
        <v>2.1918573569726907</v>
      </c>
      <c r="BJ257">
        <v>-4.0742824314650363</v>
      </c>
      <c r="BK257">
        <v>1.8414407728695341</v>
      </c>
      <c r="BL257">
        <v>-2.5872029103153853</v>
      </c>
      <c r="BM257">
        <v>3.1556500909770087</v>
      </c>
      <c r="BN257">
        <v>4.9379460589124751</v>
      </c>
      <c r="BO257">
        <v>5.3839157913362561</v>
      </c>
      <c r="BP257">
        <v>1.1121871180085918</v>
      </c>
      <c r="BQ257">
        <v>-6.5616964189655826</v>
      </c>
      <c r="BR257">
        <v>-4.0516115852906562</v>
      </c>
      <c r="BS257">
        <v>5.0137911205631012</v>
      </c>
      <c r="BT257">
        <v>4.4291292579139077</v>
      </c>
      <c r="BU257">
        <v>4.8541581565349956</v>
      </c>
      <c r="BV257">
        <v>-4.881377745053177</v>
      </c>
      <c r="BW257">
        <v>4.520941895914949</v>
      </c>
      <c r="BX257">
        <v>-3.3976707486763242</v>
      </c>
      <c r="BY257">
        <v>1.0481690232811387</v>
      </c>
      <c r="BZ257">
        <v>-0.44301058755821593</v>
      </c>
      <c r="CA257">
        <v>2.9828043192836642</v>
      </c>
      <c r="CB257">
        <v>3.3734160538708928</v>
      </c>
      <c r="CC257">
        <v>-3.7822517790098069</v>
      </c>
      <c r="CD257">
        <v>0.81874222717584466</v>
      </c>
      <c r="CE257">
        <v>3.2395728606348597</v>
      </c>
      <c r="CF257">
        <v>-1.5316604190698955</v>
      </c>
      <c r="CG257">
        <v>-0.19492794799887581</v>
      </c>
      <c r="CH257">
        <v>-0.92417827606970504</v>
      </c>
      <c r="CI257">
        <v>-0.85354855314274214</v>
      </c>
      <c r="CJ257">
        <v>-9.4301241586800394E-2</v>
      </c>
      <c r="CK257">
        <v>-1.8496892859416669</v>
      </c>
      <c r="CL257">
        <v>1.7298101525566676</v>
      </c>
      <c r="CM257">
        <v>-2.8267262698374549</v>
      </c>
      <c r="CN257">
        <v>1.5066027649925808</v>
      </c>
      <c r="CO257">
        <v>-1.2460668992858746</v>
      </c>
      <c r="CP257">
        <v>1.013533269098154</v>
      </c>
      <c r="CQ257">
        <v>-3.0478059370398478</v>
      </c>
      <c r="CR257">
        <v>2.3735155132783348</v>
      </c>
      <c r="CS257">
        <v>-1.6360762823615873</v>
      </c>
      <c r="CT257">
        <v>-4.7131532657267741</v>
      </c>
      <c r="CU257">
        <v>-5.5605831281937608</v>
      </c>
      <c r="CV257">
        <v>0.24247316998006679</v>
      </c>
      <c r="CW257">
        <v>0.82142978541128508</v>
      </c>
      <c r="CX257">
        <v>2.0423525192559926</v>
      </c>
      <c r="CY257">
        <v>0.28982022836153642</v>
      </c>
      <c r="CZ257">
        <v>0.9267570357927436</v>
      </c>
      <c r="DA257">
        <v>-3.1000491413594662</v>
      </c>
      <c r="DB257">
        <v>-3.5832734755301834</v>
      </c>
      <c r="DC257">
        <v>-0.28814618968498884</v>
      </c>
      <c r="DD257">
        <v>-0.5899081739519636</v>
      </c>
      <c r="DE257">
        <v>3.3423655971068982</v>
      </c>
      <c r="DF257">
        <v>1.9658196395085334</v>
      </c>
      <c r="DG257">
        <v>-0.9178038354470589</v>
      </c>
      <c r="DH257">
        <v>0.37315152942436847</v>
      </c>
      <c r="DI257">
        <v>-4.7824674679615944</v>
      </c>
      <c r="DJ257">
        <v>-4.1465291524162637</v>
      </c>
      <c r="DK257">
        <v>1.685032109954498</v>
      </c>
      <c r="DL257">
        <v>2.7292387660695736</v>
      </c>
      <c r="DM257">
        <v>3.0152999888037337</v>
      </c>
      <c r="DN257">
        <v>-11.403762465305178</v>
      </c>
      <c r="DO257">
        <v>-0.31675995735077878</v>
      </c>
      <c r="DP257">
        <v>-1.7425226366587738</v>
      </c>
      <c r="DQ257">
        <v>-0.28680438992670088</v>
      </c>
      <c r="DR257">
        <v>2.5808013683579132</v>
      </c>
      <c r="DS257">
        <v>-3.7286862194250223</v>
      </c>
      <c r="DT257">
        <v>-3.3654461788609851</v>
      </c>
      <c r="DU257">
        <v>-0.87882979196347377</v>
      </c>
      <c r="DV257">
        <v>0.76621688493916029</v>
      </c>
      <c r="DW257">
        <v>0.76793866996956783</v>
      </c>
      <c r="DX257">
        <v>3.9556208232258863</v>
      </c>
      <c r="DY257">
        <v>-3.4066083171573402</v>
      </c>
      <c r="DZ257">
        <v>3.5833236652483378</v>
      </c>
      <c r="EA257">
        <v>4.2666602921903474</v>
      </c>
      <c r="EB257">
        <v>0.54312884958965235</v>
      </c>
      <c r="EC257">
        <v>4.7909231219352124</v>
      </c>
      <c r="ED257">
        <v>0.59632365362489181</v>
      </c>
      <c r="EE257">
        <v>3.1913776403894403</v>
      </c>
      <c r="EF257">
        <v>-1.4971231433925576</v>
      </c>
      <c r="EG257">
        <v>4.6767674440990072</v>
      </c>
      <c r="EH257">
        <v>-3.5426612600726699</v>
      </c>
      <c r="EI257">
        <v>-0.44982277249692071</v>
      </c>
      <c r="EJ257">
        <v>3.3483518062550348</v>
      </c>
      <c r="EK257">
        <v>8.4276695898921776</v>
      </c>
      <c r="EL257">
        <v>-5.6944850934492335</v>
      </c>
      <c r="EM257">
        <v>2.6833004040340533</v>
      </c>
      <c r="EN257">
        <v>2.020194892299692</v>
      </c>
      <c r="EO257">
        <v>0.42403338320219713</v>
      </c>
      <c r="EP257">
        <v>4.6011515014009543</v>
      </c>
      <c r="EQ257">
        <v>-4.5395465621389057</v>
      </c>
      <c r="ER257">
        <v>1.8418696922126225</v>
      </c>
      <c r="ES257">
        <v>-2.364611543575462</v>
      </c>
      <c r="ET257">
        <v>-4.8070196086557804</v>
      </c>
      <c r="EU257">
        <v>-1.007510259216243</v>
      </c>
      <c r="EV257">
        <v>1.1698796833855281</v>
      </c>
      <c r="EW257">
        <v>6.2708179896150718</v>
      </c>
      <c r="EX257">
        <v>-1.8589538169015263</v>
      </c>
      <c r="EY257">
        <v>0.40676931944299827</v>
      </c>
      <c r="EZ257">
        <v>0.89730586595732476</v>
      </c>
      <c r="FA257">
        <v>2.5972910990466</v>
      </c>
      <c r="FB257">
        <v>-7.3609670208688582</v>
      </c>
      <c r="FC257">
        <v>-3.7093375912214723</v>
      </c>
      <c r="FD257">
        <v>-0.7485289618990314</v>
      </c>
      <c r="FE257">
        <v>2.5969975095588196</v>
      </c>
      <c r="FF257">
        <v>8.9345032990327162</v>
      </c>
      <c r="FG257">
        <v>-0.98466658984789723</v>
      </c>
      <c r="FH257">
        <v>-4.5585446850018956</v>
      </c>
      <c r="FI257">
        <v>1.7055122124730873</v>
      </c>
      <c r="FJ257">
        <v>-0.6564565366491435</v>
      </c>
      <c r="FK257">
        <v>-0.81529917737111957</v>
      </c>
      <c r="FL257">
        <v>-1.3009949179132982</v>
      </c>
      <c r="FM257">
        <v>2.3089876965589622</v>
      </c>
      <c r="FN257">
        <v>5.7102374313216417</v>
      </c>
      <c r="FO257">
        <v>-0.88838236126862646</v>
      </c>
      <c r="FP257">
        <v>2.6718837046264032</v>
      </c>
      <c r="FQ257">
        <v>1.903617533068777</v>
      </c>
      <c r="FR257">
        <v>1.8944468797916507</v>
      </c>
      <c r="FS257">
        <v>-3.2560459635458527</v>
      </c>
      <c r="FT257">
        <v>0.18114784943694284</v>
      </c>
      <c r="FU257">
        <v>-0.23828066465023962</v>
      </c>
      <c r="FV257">
        <v>-1.6296267985993615</v>
      </c>
      <c r="FW257">
        <v>-5.5022389962490736</v>
      </c>
      <c r="FX257">
        <v>-3.4627962541129587</v>
      </c>
      <c r="FY257">
        <v>2.1933729749237476</v>
      </c>
      <c r="FZ257">
        <v>5.3621118133828354</v>
      </c>
      <c r="GA257">
        <v>1.6587807978017199</v>
      </c>
      <c r="GB257">
        <v>4.3198413417024959</v>
      </c>
      <c r="GC257">
        <v>6.8842327761669058</v>
      </c>
      <c r="GD257">
        <v>-2.0707697305032795</v>
      </c>
      <c r="GE257">
        <v>-3.3176950539276286</v>
      </c>
      <c r="GF257">
        <v>1.3898847163863242</v>
      </c>
      <c r="GG257">
        <v>3.0217005310656488</v>
      </c>
      <c r="GH257">
        <v>-0.44102827283763135</v>
      </c>
      <c r="GI257">
        <v>-1.9468151781859599</v>
      </c>
      <c r="GJ257">
        <v>2.9263081464114742</v>
      </c>
      <c r="GK257">
        <v>-4.2807372014637135</v>
      </c>
      <c r="GL257">
        <v>-0.91725464219214259</v>
      </c>
      <c r="GM257">
        <v>-1.024754286696536</v>
      </c>
      <c r="GN257">
        <v>2.4902793945028696</v>
      </c>
      <c r="GO257">
        <v>-3.7667943447873249</v>
      </c>
      <c r="GP257">
        <v>5.4972072711799411</v>
      </c>
      <c r="GQ257">
        <v>5.5549993459188052</v>
      </c>
      <c r="GR257">
        <v>1.6679950044082696</v>
      </c>
      <c r="GS257">
        <v>3.5344859438606528</v>
      </c>
      <c r="GT257">
        <v>0.63102347692353344</v>
      </c>
      <c r="GU257">
        <v>-2.1948805220111463</v>
      </c>
      <c r="GV257">
        <v>-3.6437183506984812</v>
      </c>
      <c r="GW257">
        <v>2.6364297470511779</v>
      </c>
      <c r="GX257">
        <v>-0.930306917043069</v>
      </c>
      <c r="GY257">
        <v>-0.49466429693998487</v>
      </c>
      <c r="GZ257">
        <v>5.6462481308953798</v>
      </c>
      <c r="HA257">
        <v>6.537621098774725</v>
      </c>
      <c r="HB257">
        <v>1.1438612576256095</v>
      </c>
      <c r="HC257">
        <v>-1.6211400733924672</v>
      </c>
      <c r="HD257">
        <v>-1.7088533607294967</v>
      </c>
      <c r="HE257">
        <v>-1.5931154338906095</v>
      </c>
      <c r="HF257">
        <v>-2.7525049722308652</v>
      </c>
      <c r="HG257">
        <v>-1.8173395951320281</v>
      </c>
      <c r="HH257">
        <v>0.2628602609837955</v>
      </c>
      <c r="HI257">
        <v>-0.76009853753382128</v>
      </c>
      <c r="HJ257">
        <v>0.69711807656552438</v>
      </c>
      <c r="HK257">
        <v>-3.2599091765433685E-2</v>
      </c>
      <c r="HL257">
        <v>-2.9876005019958756</v>
      </c>
      <c r="HM257">
        <v>-1.47728927447077</v>
      </c>
      <c r="HN257">
        <v>2.5353554343404001</v>
      </c>
      <c r="HO257">
        <v>2.3136370422512016</v>
      </c>
      <c r="HP257">
        <v>-3.3378626884753499</v>
      </c>
      <c r="HQ257">
        <v>4.9105653949063797</v>
      </c>
      <c r="HR257">
        <v>3.0675372126792246</v>
      </c>
      <c r="HS257">
        <v>0.38838007705998256</v>
      </c>
      <c r="HT257">
        <v>-4.0628652312340376</v>
      </c>
      <c r="HU257">
        <v>-6.0490119027982603</v>
      </c>
      <c r="HV257">
        <v>1.0183958016864214</v>
      </c>
      <c r="HW257">
        <v>-0.24906049238210004</v>
      </c>
      <c r="HX257">
        <v>-4.8101097985531576</v>
      </c>
      <c r="HY257">
        <v>1.1615341370972483</v>
      </c>
      <c r="HZ257">
        <v>2.5051836699618479</v>
      </c>
      <c r="IA257">
        <v>-3.7418859880373456</v>
      </c>
      <c r="IB257">
        <v>1.5681670935949266</v>
      </c>
      <c r="IC257">
        <v>2.2028593934519565</v>
      </c>
      <c r="ID257">
        <v>-4.3631315214783148</v>
      </c>
      <c r="IE257">
        <v>-2.0491353555354817</v>
      </c>
      <c r="IF257">
        <v>-2.3777758803150162</v>
      </c>
      <c r="IG257">
        <v>7.3419862798250133</v>
      </c>
      <c r="IH257">
        <v>5.1933446313783245</v>
      </c>
      <c r="II257">
        <v>-2.904327884689879</v>
      </c>
      <c r="IJ257">
        <v>-0.76509080899661153</v>
      </c>
      <c r="IK257">
        <v>-3.9467976519808659</v>
      </c>
      <c r="IL257">
        <v>5.4303663255873271</v>
      </c>
      <c r="IM257">
        <v>-0.95819732013255754</v>
      </c>
      <c r="IN257">
        <v>-2.0203466364981817</v>
      </c>
      <c r="IO257">
        <v>0.69222213002539368</v>
      </c>
      <c r="IP257">
        <v>-4.9494990227310263</v>
      </c>
      <c r="IQ257">
        <v>-6.8412427933424835</v>
      </c>
      <c r="IR257">
        <v>-8.380245566621296</v>
      </c>
      <c r="IS257">
        <v>-5.035745159493672</v>
      </c>
      <c r="IT257">
        <v>-2.1044411317909892</v>
      </c>
      <c r="IU257">
        <v>4.2890615698374814</v>
      </c>
      <c r="IV257">
        <v>-0.71822154022928719</v>
      </c>
      <c r="IW257">
        <v>-2.5914249590931551</v>
      </c>
      <c r="IX257">
        <v>1.8792241848103788</v>
      </c>
      <c r="IY257">
        <v>-0.93101342824737343</v>
      </c>
      <c r="IZ257">
        <v>-2.1388776160243683</v>
      </c>
      <c r="JA257">
        <v>4.2140669739731793</v>
      </c>
      <c r="JB257">
        <v>-1.5357073925066984</v>
      </c>
      <c r="JC257">
        <v>-3.0027642159256152</v>
      </c>
      <c r="JD257">
        <v>2.050551884838959</v>
      </c>
      <c r="JE257">
        <v>-1.8658903884204785</v>
      </c>
      <c r="JF257">
        <v>-1.7172147474269552</v>
      </c>
      <c r="JG257">
        <v>1.889465255912262</v>
      </c>
      <c r="JH257">
        <v>0.28030953966732569</v>
      </c>
      <c r="JI257">
        <v>-1.8891902422989209</v>
      </c>
      <c r="JJ257">
        <v>-0.72408709263007665</v>
      </c>
      <c r="JK257">
        <v>-3.0062934546569129</v>
      </c>
      <c r="JL257">
        <v>0.36914758311565882</v>
      </c>
      <c r="JM257">
        <v>4.1916407167509728</v>
      </c>
      <c r="JN257">
        <v>-1.1146626198124792</v>
      </c>
      <c r="JO257">
        <v>-2.9591078478766724</v>
      </c>
      <c r="JP257">
        <v>-4.7108011640359768</v>
      </c>
      <c r="JQ257">
        <v>-3.8309129268186695</v>
      </c>
      <c r="JR257">
        <v>1.0393372712971294</v>
      </c>
      <c r="JS257">
        <v>-0.68123663269949131</v>
      </c>
      <c r="JT257">
        <v>-1.2300691203214604</v>
      </c>
      <c r="JU257">
        <v>-2.2174320259774243</v>
      </c>
      <c r="JV257">
        <v>-2.3261938788142329</v>
      </c>
      <c r="JW257">
        <v>2.2658537825803009</v>
      </c>
      <c r="JX257">
        <v>-1.6394693315547593</v>
      </c>
      <c r="JY257">
        <v>1.5781262264758531</v>
      </c>
      <c r="JZ257">
        <v>0.82228120256994486</v>
      </c>
      <c r="KA257">
        <v>3.1381167287609846</v>
      </c>
      <c r="KB257">
        <v>1.7385954878546521</v>
      </c>
      <c r="KC257">
        <v>1.6766984453256555</v>
      </c>
      <c r="KD257">
        <v>2.6193663123711866</v>
      </c>
      <c r="KE257">
        <v>2.0982724088970555</v>
      </c>
      <c r="KF257">
        <v>-2.6035613455226629</v>
      </c>
      <c r="KG257">
        <v>-1.4936451103527122</v>
      </c>
      <c r="KH257">
        <v>3.8502138883473043</v>
      </c>
      <c r="KI257">
        <v>1.9345841067783041</v>
      </c>
      <c r="KJ257">
        <v>2.3050893056913684</v>
      </c>
      <c r="KK257">
        <v>-0.75030410818085591</v>
      </c>
      <c r="KL257">
        <v>1.4123736376276652</v>
      </c>
      <c r="KM257">
        <v>0.47464336612370722</v>
      </c>
      <c r="KN257">
        <v>5.2425265768228346</v>
      </c>
      <c r="KO257">
        <v>-1.5034276408064882</v>
      </c>
      <c r="KP257">
        <v>-3.448077946337238</v>
      </c>
      <c r="KQ257">
        <v>-1.5326126967409381</v>
      </c>
      <c r="KR257">
        <v>1.28027319924029</v>
      </c>
      <c r="KS257">
        <v>0.98876422179669576</v>
      </c>
      <c r="KT257">
        <v>3.0230321953669783</v>
      </c>
      <c r="KU257">
        <v>-1.5808394203076293</v>
      </c>
      <c r="KV257">
        <v>2.870380812219234</v>
      </c>
      <c r="KW257">
        <v>0.97232143490535916</v>
      </c>
      <c r="KX257">
        <v>-4.1808866634710498</v>
      </c>
      <c r="KY257">
        <v>4.0159098594806117</v>
      </c>
      <c r="KZ257">
        <v>-1.318517977331912</v>
      </c>
      <c r="LA257">
        <v>-3.9258049154349166</v>
      </c>
      <c r="LB257">
        <v>2.0825200248116502</v>
      </c>
      <c r="LC257">
        <v>0.14343296325666116</v>
      </c>
      <c r="LD257">
        <v>1.032666441097589</v>
      </c>
      <c r="LE257">
        <v>5.9305979335592509</v>
      </c>
      <c r="LF257">
        <v>2.3737000332554481</v>
      </c>
      <c r="LG257">
        <v>-0.52057554310033438</v>
      </c>
      <c r="LH257">
        <v>-0.91459360046206473</v>
      </c>
      <c r="LI257">
        <v>-0.49878911043604524</v>
      </c>
      <c r="LJ257">
        <v>-1.4519305848132134</v>
      </c>
      <c r="LK257">
        <v>5.0274119109960669</v>
      </c>
      <c r="LL257">
        <v>-4.1251239668358206</v>
      </c>
      <c r="LM257">
        <v>10.155026358439692</v>
      </c>
      <c r="LN257">
        <v>-3.3052608787726356</v>
      </c>
      <c r="LO257">
        <v>3.8683698853891184</v>
      </c>
      <c r="LP257">
        <v>1.6759889423469641</v>
      </c>
      <c r="LQ257">
        <v>-1.7264484776709241</v>
      </c>
      <c r="LR257">
        <v>-0.26341404957885428</v>
      </c>
      <c r="LS257">
        <v>2.0045735137563718</v>
      </c>
      <c r="LT257">
        <v>-1.8596257365757687</v>
      </c>
      <c r="LU257">
        <v>-0.43994958113620525</v>
      </c>
      <c r="LV257">
        <v>1.3293563978937457</v>
      </c>
      <c r="LW257">
        <v>3.3068083807431417</v>
      </c>
      <c r="LX257">
        <v>-6.7607178433890134</v>
      </c>
      <c r="LY257">
        <v>0.38627220844900723</v>
      </c>
      <c r="LZ257">
        <v>-2.8244128945193929</v>
      </c>
      <c r="MA257">
        <v>-0.25652808623377665</v>
      </c>
      <c r="MB257">
        <v>-0.97585890418401267</v>
      </c>
      <c r="MC257">
        <v>1.2074854754071882</v>
      </c>
      <c r="MD257">
        <v>1.3730294244267505</v>
      </c>
      <c r="ME257">
        <v>5.5207076855754122</v>
      </c>
      <c r="MF257">
        <v>6.2165575724613191</v>
      </c>
      <c r="MG257">
        <v>4.1870569898366981</v>
      </c>
      <c r="MH257">
        <v>-5.9433975039132374</v>
      </c>
      <c r="MI257">
        <v>-4.3346825915278622</v>
      </c>
      <c r="MJ257">
        <v>-4.4163226224253362</v>
      </c>
      <c r="MK257">
        <v>1.2831373983136649</v>
      </c>
      <c r="ML257">
        <v>-0.6825837921677731</v>
      </c>
      <c r="MM257">
        <v>-1.8234849818975642</v>
      </c>
      <c r="MN257">
        <v>-4.2633806741800253</v>
      </c>
      <c r="MO257">
        <v>-3.0699952503099608</v>
      </c>
      <c r="MP257">
        <v>2.0566984457965227</v>
      </c>
      <c r="MQ257">
        <v>-0.66725012612575307</v>
      </c>
      <c r="MR257">
        <v>-0.92543522783254739</v>
      </c>
      <c r="MS257">
        <v>1.1288434288737741</v>
      </c>
      <c r="MT257">
        <v>-5.2072252586251411</v>
      </c>
      <c r="MU257">
        <v>2.873848037584473</v>
      </c>
      <c r="MV257">
        <v>3.4794220107603691</v>
      </c>
      <c r="MW257">
        <v>0.25720249042448301</v>
      </c>
      <c r="MX257">
        <v>-0.86744297822752736</v>
      </c>
      <c r="MY257">
        <v>-0.17498141053754329</v>
      </c>
      <c r="MZ257">
        <v>7.2077907225845701</v>
      </c>
      <c r="NA257">
        <v>1.3273838455821201</v>
      </c>
      <c r="NB257">
        <v>1.2022826524581274</v>
      </c>
      <c r="NC257">
        <v>-0.86576424352933856</v>
      </c>
      <c r="ND257">
        <v>1.9641478697367938</v>
      </c>
      <c r="NE257">
        <v>1.6797580416708591</v>
      </c>
      <c r="NF257">
        <v>-1.0323583944410637</v>
      </c>
      <c r="NG257">
        <v>-4.6792919755797548</v>
      </c>
      <c r="NH257">
        <v>4.0271364356428361</v>
      </c>
      <c r="NI257">
        <v>-1.765337041293132</v>
      </c>
      <c r="NJ257">
        <v>4.9387068520112729</v>
      </c>
      <c r="NK257">
        <v>2.4725932615012485</v>
      </c>
      <c r="NL257">
        <v>-3.9397557101324865</v>
      </c>
      <c r="NM257">
        <v>-3.6317850334460537</v>
      </c>
      <c r="NN257">
        <v>0.64462841115011527</v>
      </c>
      <c r="NO257">
        <v>5.4440711537074948</v>
      </c>
      <c r="NP257">
        <v>-0.72452837607597265</v>
      </c>
      <c r="NQ257">
        <v>1.5527828004552275</v>
      </c>
      <c r="NR257">
        <v>-1.2919958414922856</v>
      </c>
      <c r="NS257">
        <v>3.5279506848026152</v>
      </c>
      <c r="NT257">
        <v>-1.9016185017936622</v>
      </c>
      <c r="NU257">
        <v>-2.3850992032100349</v>
      </c>
      <c r="NV257">
        <v>-3.2365547542380941</v>
      </c>
      <c r="NW257">
        <v>-3.8937969744468472</v>
      </c>
      <c r="NX257">
        <v>-0.35832613074220948</v>
      </c>
      <c r="NY257">
        <v>1.7100396156328954</v>
      </c>
      <c r="NZ257">
        <v>7.1152955938919806</v>
      </c>
      <c r="OA257">
        <v>4.2222420653044805</v>
      </c>
      <c r="OB257">
        <v>-3.9103530653755647</v>
      </c>
      <c r="OC257">
        <v>0.10115999262717199</v>
      </c>
      <c r="OD257">
        <v>-1.5580381052307797</v>
      </c>
      <c r="OE257">
        <v>0.68558973637149945</v>
      </c>
      <c r="OF257">
        <v>3.0366459997880488</v>
      </c>
      <c r="OG257">
        <v>0.81945147535722607</v>
      </c>
      <c r="OH257">
        <v>-4.8083952074947147</v>
      </c>
      <c r="OI257">
        <v>3.5031673675646586</v>
      </c>
      <c r="OJ257">
        <v>-0.99913608870485149</v>
      </c>
      <c r="OK257">
        <v>-9.6190251327550186E-3</v>
      </c>
      <c r="OL257">
        <v>4.088353345568966</v>
      </c>
      <c r="OM257">
        <v>4.0881375948275105</v>
      </c>
      <c r="ON257">
        <v>-1.4919849748625762</v>
      </c>
      <c r="OO257">
        <v>-5.090346515868764</v>
      </c>
      <c r="OP257">
        <v>-5.7119911071247076</v>
      </c>
      <c r="OQ257">
        <v>6.4753721777058457</v>
      </c>
      <c r="OR257">
        <v>2.7661093246024189</v>
      </c>
      <c r="OS257">
        <v>3.067460456490116</v>
      </c>
      <c r="OT257">
        <v>0.41483282361710949</v>
      </c>
      <c r="OU257">
        <v>-2.7246957057443715</v>
      </c>
      <c r="OV257">
        <v>-0.69224635969327997</v>
      </c>
      <c r="OW257">
        <v>2.5465781214198406</v>
      </c>
      <c r="OX257">
        <v>5.0976426333732476</v>
      </c>
      <c r="OY257">
        <v>1.547454429752728</v>
      </c>
      <c r="OZ257">
        <v>-6.1576567620580382</v>
      </c>
      <c r="PA257">
        <v>-1.6814217099708408</v>
      </c>
      <c r="PB257">
        <v>4.9792699054892395</v>
      </c>
      <c r="PC257">
        <v>7.1724257311255748</v>
      </c>
      <c r="PD257">
        <v>-2.9367563471890032</v>
      </c>
      <c r="PE257">
        <v>-2.7610587998837217</v>
      </c>
      <c r="PF257">
        <v>1.1911803146723539</v>
      </c>
      <c r="PG257">
        <v>3.3084992484501528</v>
      </c>
      <c r="PH257">
        <v>-1.6406650137628611</v>
      </c>
      <c r="PI257">
        <v>2.6332087407421478</v>
      </c>
      <c r="PJ257">
        <v>2.7543031460868561</v>
      </c>
      <c r="PK257">
        <v>2.2653000308987714</v>
      </c>
      <c r="PL257">
        <v>0.94412002033275244</v>
      </c>
      <c r="PM257">
        <v>-3.0674177962094378</v>
      </c>
      <c r="PN257">
        <v>1.1561605345070443</v>
      </c>
      <c r="PO257">
        <v>-2.0365556761034052</v>
      </c>
      <c r="PP257">
        <v>0.75341078763759461</v>
      </c>
      <c r="PQ257">
        <v>-5.4200602213365823</v>
      </c>
      <c r="PR257">
        <v>-0.53096217857863581</v>
      </c>
      <c r="PS257">
        <v>3.4078689767496551</v>
      </c>
      <c r="PT257">
        <v>3.9300274231193302</v>
      </c>
      <c r="PU257">
        <v>-6.8700249378786866</v>
      </c>
      <c r="PV257">
        <v>0.28268137081545114</v>
      </c>
      <c r="PW257">
        <v>-1.2862087404347919</v>
      </c>
      <c r="PX257">
        <v>-4.7727392626918244</v>
      </c>
      <c r="PY257">
        <v>0.72489814976765021</v>
      </c>
      <c r="PZ257">
        <v>-3.8058458325071585</v>
      </c>
      <c r="QA257">
        <v>-8.546539268238881</v>
      </c>
      <c r="QB257">
        <v>5.8848852825234879</v>
      </c>
      <c r="QC257">
        <v>3.97456287039918</v>
      </c>
      <c r="QD257">
        <v>4.3047738452413213</v>
      </c>
      <c r="QE257">
        <v>-1.263280342422241</v>
      </c>
      <c r="QF257">
        <v>-6.625983728723833</v>
      </c>
      <c r="QG257">
        <v>1.9874164271489119</v>
      </c>
      <c r="QH257">
        <v>5.5445098377203443</v>
      </c>
      <c r="QI257">
        <v>-2.7797209587836549</v>
      </c>
      <c r="QJ257">
        <v>-2.5383667915917898</v>
      </c>
      <c r="QK257">
        <v>4.3825138514357098</v>
      </c>
      <c r="QL257">
        <v>-1.3426690753370418</v>
      </c>
      <c r="QM257">
        <v>0.46260829958436689</v>
      </c>
      <c r="QN257">
        <v>-1.0608203654410129</v>
      </c>
      <c r="QO257">
        <v>3.947587514505996</v>
      </c>
      <c r="QP257">
        <v>2.7712478132778267</v>
      </c>
      <c r="QQ257">
        <v>-1.6463265512051382</v>
      </c>
      <c r="QR257">
        <v>-0.58853440796708978</v>
      </c>
      <c r="QS257">
        <v>3.2899929055128618E-2</v>
      </c>
      <c r="QT257">
        <v>-3.1198328650996872</v>
      </c>
      <c r="QU257">
        <v>-3.44149307944003</v>
      </c>
      <c r="QV257">
        <v>-3.3881781946154885</v>
      </c>
      <c r="QW257">
        <v>4.3148890642634967</v>
      </c>
      <c r="QX257">
        <v>0.38945306161478999</v>
      </c>
      <c r="QY257">
        <v>6.3051896213919472</v>
      </c>
      <c r="QZ257">
        <v>-5.1076579253006287</v>
      </c>
      <c r="RA257">
        <v>0.2933027497179555</v>
      </c>
      <c r="RB257">
        <v>-2.6613781054746561</v>
      </c>
      <c r="RC257">
        <v>6.9475120819319827</v>
      </c>
      <c r="RD257">
        <v>-1.0925450401695083</v>
      </c>
      <c r="RE257">
        <v>-1.2861380693229143</v>
      </c>
      <c r="RF257">
        <v>1.0909973832855568</v>
      </c>
      <c r="RG257">
        <v>-4.4554900399170219</v>
      </c>
      <c r="RH257">
        <v>-3.742860924253768</v>
      </c>
      <c r="RI257">
        <v>4.9278713932131932</v>
      </c>
      <c r="RJ257">
        <v>-1.5388418914571225</v>
      </c>
      <c r="RK257">
        <v>9.9237272174471158</v>
      </c>
      <c r="RL257">
        <v>1.363493029784316</v>
      </c>
      <c r="RM257">
        <v>-2.662372681642609</v>
      </c>
      <c r="RN257">
        <v>-4.0698678331952003</v>
      </c>
      <c r="RO257">
        <v>1.2382704915022322</v>
      </c>
      <c r="RP257">
        <v>0.62596303849272816</v>
      </c>
      <c r="RQ257">
        <v>-0.67608148010068381</v>
      </c>
      <c r="RR257">
        <v>0.17565740792862139</v>
      </c>
      <c r="RS257">
        <v>-1.1353217207780886</v>
      </c>
      <c r="RT257">
        <v>-0.39149562780659369</v>
      </c>
      <c r="RU257">
        <v>-0.14806847932984887</v>
      </c>
      <c r="RV257">
        <v>0.35566656631200622</v>
      </c>
      <c r="RW257">
        <v>-0.52988247291774582</v>
      </c>
      <c r="RX257">
        <v>-2.539849071538943</v>
      </c>
      <c r="RY257">
        <v>-2.6824294374469746</v>
      </c>
      <c r="RZ257">
        <v>-4.1979464588693105</v>
      </c>
      <c r="SA257">
        <v>-3.7185992832954087</v>
      </c>
      <c r="SB257">
        <v>6.5439711103369769</v>
      </c>
      <c r="SC257">
        <v>-3.824721967944698</v>
      </c>
      <c r="SD257">
        <v>0.4886688358889133</v>
      </c>
      <c r="SE257">
        <v>-4.7409575704173728</v>
      </c>
      <c r="SF257">
        <v>-1.022471891742885</v>
      </c>
      <c r="SG257">
        <v>2.2982850817947802</v>
      </c>
    </row>
    <row r="258" spans="1:501">
      <c r="A258" t="s">
        <v>537</v>
      </c>
      <c r="B258">
        <v>1.5230610482010929</v>
      </c>
      <c r="C258">
        <v>-1.3469947331441159</v>
      </c>
      <c r="D258">
        <v>2.4949585978422517</v>
      </c>
      <c r="E258">
        <v>1.2267895183632089</v>
      </c>
      <c r="F258">
        <v>0.40512421757917444</v>
      </c>
      <c r="G258">
        <v>1.6134246206229206</v>
      </c>
      <c r="H258">
        <v>-9.9555624405327767E-2</v>
      </c>
      <c r="I258">
        <v>-0.65648848834356732</v>
      </c>
      <c r="J258">
        <v>0.44487070019791025</v>
      </c>
      <c r="K258">
        <v>0.68443874297367879</v>
      </c>
      <c r="L258">
        <v>1.7142597861022553</v>
      </c>
      <c r="M258">
        <v>0.31896884652682383</v>
      </c>
      <c r="N258">
        <v>-0.68021224299999017</v>
      </c>
      <c r="O258">
        <v>-0.57256171829051405</v>
      </c>
      <c r="P258">
        <v>1.9544376278324758</v>
      </c>
      <c r="Q258">
        <v>-0.85837081328439724</v>
      </c>
      <c r="R258">
        <v>0.78864848148094335</v>
      </c>
      <c r="S258">
        <v>0.96545646100391724</v>
      </c>
      <c r="T258">
        <v>-0.17130713540678386</v>
      </c>
      <c r="U258">
        <v>3.9990175025401919E-2</v>
      </c>
      <c r="V258">
        <v>-1.9758911649235691</v>
      </c>
      <c r="W258">
        <v>1.2210716056924931</v>
      </c>
      <c r="X258">
        <v>-1.1481395086890538</v>
      </c>
      <c r="Y258">
        <v>1.0488968991757579</v>
      </c>
      <c r="Z258">
        <v>0.93072565093377679</v>
      </c>
      <c r="AA258">
        <v>1.0198825005165801</v>
      </c>
      <c r="AB258">
        <v>-0.98641691232039141</v>
      </c>
      <c r="AC258">
        <v>-0.11938162529740978</v>
      </c>
      <c r="AD258">
        <v>-0.74742413032585575</v>
      </c>
      <c r="AE258">
        <v>-2.2527694123927842</v>
      </c>
      <c r="AF258">
        <v>-0.82479408145364108</v>
      </c>
      <c r="AG258">
        <v>-0.3492374140299016</v>
      </c>
      <c r="AH258">
        <v>1.8301835237324013</v>
      </c>
      <c r="AI258">
        <v>-0.18944717694301744</v>
      </c>
      <c r="AJ258">
        <v>9.8843739583559839E-2</v>
      </c>
      <c r="AK258">
        <v>-0.14983873554507804</v>
      </c>
      <c r="AL258">
        <v>0.6836215588479958</v>
      </c>
      <c r="AM258">
        <v>-0.97051120396463353</v>
      </c>
      <c r="AN258">
        <v>0.34559996842835822</v>
      </c>
      <c r="AO258">
        <v>-1.3390239776124362</v>
      </c>
      <c r="AP258">
        <v>1.1291917246420624</v>
      </c>
      <c r="AQ258">
        <v>0.3004926335681023</v>
      </c>
      <c r="AR258">
        <v>-0.58023078644511494</v>
      </c>
      <c r="AS258">
        <v>-0.67294258334626922</v>
      </c>
      <c r="AT258">
        <v>-0.12167396570625633</v>
      </c>
      <c r="AU258">
        <v>0.35817886572807911</v>
      </c>
      <c r="AV258">
        <v>-0.90237606105503754</v>
      </c>
      <c r="AW258">
        <v>1.1747279326541697</v>
      </c>
      <c r="AX258">
        <v>0.91342733186864622</v>
      </c>
      <c r="AY258">
        <v>0.62280879816098689</v>
      </c>
      <c r="AZ258">
        <v>-0.1126812016028116</v>
      </c>
      <c r="BA258">
        <v>-0.93916206903313482</v>
      </c>
      <c r="BB258">
        <v>-0.34925493192046048</v>
      </c>
      <c r="BC258">
        <v>1.009700486760259</v>
      </c>
      <c r="BD258">
        <v>-0.18100557637229045</v>
      </c>
      <c r="BE258">
        <v>1.0635588319606937</v>
      </c>
      <c r="BF258">
        <v>6.4309049112561564E-2</v>
      </c>
      <c r="BG258">
        <v>0.37868995874923567</v>
      </c>
      <c r="BH258">
        <v>-0.2975435676248443</v>
      </c>
      <c r="BI258">
        <v>0.27795647925568168</v>
      </c>
      <c r="BJ258">
        <v>-0.43821344047548871</v>
      </c>
      <c r="BK258">
        <v>-0.83029351844515531</v>
      </c>
      <c r="BL258">
        <v>0.13015001253473907</v>
      </c>
      <c r="BM258">
        <v>-0.32056687376020682</v>
      </c>
      <c r="BN258">
        <v>1.7437572544974809</v>
      </c>
      <c r="BO258">
        <v>-8.3615156446661398E-3</v>
      </c>
      <c r="BP258">
        <v>-0.82592936084285973</v>
      </c>
      <c r="BQ258">
        <v>-0.5047711624304162</v>
      </c>
      <c r="BR258">
        <v>0.35516584255378281</v>
      </c>
      <c r="BS258">
        <v>1.8596095228452785</v>
      </c>
      <c r="BT258">
        <v>1.0293489947677708</v>
      </c>
      <c r="BU258">
        <v>1.7436612977628547</v>
      </c>
      <c r="BV258">
        <v>-3.3247475353106461E-4</v>
      </c>
      <c r="BW258">
        <v>1.0218926317194648</v>
      </c>
      <c r="BX258">
        <v>-0.13077780126547467</v>
      </c>
      <c r="BY258">
        <v>0.35002988058562273</v>
      </c>
      <c r="BZ258">
        <v>0.22454562306069042</v>
      </c>
      <c r="CA258">
        <v>-0.83162489861070665</v>
      </c>
      <c r="CB258">
        <v>0.98538815359535659</v>
      </c>
      <c r="CC258">
        <v>-5.3994619971236515E-2</v>
      </c>
      <c r="CD258">
        <v>-0.72556339847972318</v>
      </c>
      <c r="CE258">
        <v>0.74759642121807701</v>
      </c>
      <c r="CF258">
        <v>0.59895849241156596</v>
      </c>
      <c r="CG258">
        <v>-0.67929212320794385</v>
      </c>
      <c r="CH258">
        <v>1.132626661990056</v>
      </c>
      <c r="CI258">
        <v>-1.6529911960184389</v>
      </c>
      <c r="CJ258">
        <v>0.5829734484304312</v>
      </c>
      <c r="CK258">
        <v>0.86617442609796824</v>
      </c>
      <c r="CL258">
        <v>0.12233370423828867</v>
      </c>
      <c r="CM258">
        <v>-0.7528857138245042</v>
      </c>
      <c r="CN258">
        <v>-1.3511488546699277</v>
      </c>
      <c r="CO258">
        <v>-1.1860701137739083</v>
      </c>
      <c r="CP258">
        <v>6.002553528721348E-2</v>
      </c>
      <c r="CQ258">
        <v>-0.12912244678614485</v>
      </c>
      <c r="CR258">
        <v>1.0913174207983318</v>
      </c>
      <c r="CS258">
        <v>0.43473192103748048</v>
      </c>
      <c r="CT258">
        <v>-4.3317140900442766E-2</v>
      </c>
      <c r="CU258">
        <v>0.62351443445960586</v>
      </c>
      <c r="CV258">
        <v>8.9846112132230413E-2</v>
      </c>
      <c r="CW258">
        <v>-0.32582671292977933</v>
      </c>
      <c r="CX258">
        <v>0.72227850019156592</v>
      </c>
      <c r="CY258">
        <v>-1.1178449234964418</v>
      </c>
      <c r="CZ258">
        <v>0.65410984252418714</v>
      </c>
      <c r="DA258">
        <v>-2.780170100694491</v>
      </c>
      <c r="DB258">
        <v>-8.975821582393903E-2</v>
      </c>
      <c r="DC258">
        <v>-0.44531406406826535</v>
      </c>
      <c r="DD258">
        <v>1.7331577924821231</v>
      </c>
      <c r="DE258">
        <v>7.3508611199597479E-2</v>
      </c>
      <c r="DF258">
        <v>0.6278799442209283</v>
      </c>
      <c r="DG258">
        <v>-1.9625637130690752</v>
      </c>
      <c r="DH258">
        <v>-0.52148124462690892</v>
      </c>
      <c r="DI258">
        <v>-0.85838478427500498</v>
      </c>
      <c r="DJ258">
        <v>-1.509247622963906</v>
      </c>
      <c r="DK258">
        <v>0.24467891886396714</v>
      </c>
      <c r="DL258">
        <v>0.1470471840887872</v>
      </c>
      <c r="DM258">
        <v>0.56809120198280083</v>
      </c>
      <c r="DN258">
        <v>-0.71469153996535018</v>
      </c>
      <c r="DO258">
        <v>-1.5130188340349822</v>
      </c>
      <c r="DP258">
        <v>-5.7017045006540937E-2</v>
      </c>
      <c r="DQ258">
        <v>0.9340861240483832</v>
      </c>
      <c r="DR258">
        <v>-0.94162097158633162</v>
      </c>
      <c r="DS258">
        <v>-0.69035176422170441</v>
      </c>
      <c r="DT258">
        <v>-0.61977770575744751</v>
      </c>
      <c r="DU258">
        <v>1.0928478848784977</v>
      </c>
      <c r="DV258">
        <v>-0.5950842150593364</v>
      </c>
      <c r="DW258">
        <v>0.5810306072078103</v>
      </c>
      <c r="DX258">
        <v>1.5657965278758701</v>
      </c>
      <c r="DY258">
        <v>-0.83536347150967138</v>
      </c>
      <c r="DZ258">
        <v>-0.49081172201713352</v>
      </c>
      <c r="EA258">
        <v>-0.49379252644826316</v>
      </c>
      <c r="EB258">
        <v>-0.10693643458560903</v>
      </c>
      <c r="EC258">
        <v>2.1885281422787419</v>
      </c>
      <c r="ED258">
        <v>1.747296325310612</v>
      </c>
      <c r="EE258">
        <v>0.59623127141853294</v>
      </c>
      <c r="EF258">
        <v>-0.43328652555945008</v>
      </c>
      <c r="EG258">
        <v>-1.2541023736517286E-2</v>
      </c>
      <c r="EH258">
        <v>-2.0325580337155067</v>
      </c>
      <c r="EI258">
        <v>0.53914847926777942</v>
      </c>
      <c r="EJ258">
        <v>1.7546895775035551</v>
      </c>
      <c r="EK258">
        <v>-0.34329941424679955</v>
      </c>
      <c r="EL258">
        <v>-0.47645438738979073</v>
      </c>
      <c r="EM258">
        <v>1.8309101540293897</v>
      </c>
      <c r="EN258">
        <v>0.31321795494447702</v>
      </c>
      <c r="EO258">
        <v>0.84230073893558621</v>
      </c>
      <c r="EP258">
        <v>0.63377516178888027</v>
      </c>
      <c r="EQ258">
        <v>7.9248010961555135E-2</v>
      </c>
      <c r="ER258">
        <v>0.36489605399820463</v>
      </c>
      <c r="ES258">
        <v>-0.62510705630949559</v>
      </c>
      <c r="ET258">
        <v>-0.93838353791817142</v>
      </c>
      <c r="EU258">
        <v>-1.6905943161109083</v>
      </c>
      <c r="EV258">
        <v>1.4911767568332766</v>
      </c>
      <c r="EW258">
        <v>0.23664112143482738</v>
      </c>
      <c r="EX258">
        <v>-0.72634337574341334</v>
      </c>
      <c r="EY258">
        <v>-0.24366553841808833</v>
      </c>
      <c r="EZ258">
        <v>0.97157269740727026</v>
      </c>
      <c r="FA258">
        <v>-0.32590171500945675</v>
      </c>
      <c r="FB258">
        <v>-0.33037907317329585</v>
      </c>
      <c r="FC258">
        <v>-1.5031683863967884</v>
      </c>
      <c r="FD258">
        <v>-0.2749691938330614</v>
      </c>
      <c r="FE258">
        <v>-0.73670099672739631</v>
      </c>
      <c r="FF258">
        <v>-0.4702714763072125</v>
      </c>
      <c r="FG258">
        <v>-1.036674210965465</v>
      </c>
      <c r="FH258">
        <v>-1.5257146710264311</v>
      </c>
      <c r="FI258">
        <v>-1.4408572329195832</v>
      </c>
      <c r="FJ258">
        <v>-0.83589485101682937</v>
      </c>
      <c r="FK258">
        <v>-0.11032037486628025</v>
      </c>
      <c r="FL258">
        <v>-0.27675850597301349</v>
      </c>
      <c r="FM258">
        <v>1.2131541581250505</v>
      </c>
      <c r="FN258">
        <v>0.83712124545592614</v>
      </c>
      <c r="FO258">
        <v>-0.86162614635653378</v>
      </c>
      <c r="FP258">
        <v>1.6585673917413564</v>
      </c>
      <c r="FQ258">
        <v>1.468156447966259</v>
      </c>
      <c r="FR258">
        <v>0.41283329549173886</v>
      </c>
      <c r="FS258">
        <v>-0.9518938016385049</v>
      </c>
      <c r="FT258">
        <v>1.7740399295680573</v>
      </c>
      <c r="FU258">
        <v>-0.83303507025667978</v>
      </c>
      <c r="FV258">
        <v>-4.586167053121968E-2</v>
      </c>
      <c r="FW258">
        <v>-0.92928498970965168</v>
      </c>
      <c r="FX258">
        <v>-0.48584848134110492</v>
      </c>
      <c r="FY258">
        <v>0.31464798188794957</v>
      </c>
      <c r="FZ258">
        <v>0.1522976467304768</v>
      </c>
      <c r="GA258">
        <v>0.21957142929512899</v>
      </c>
      <c r="GB258">
        <v>-2.6558884434792089</v>
      </c>
      <c r="GC258">
        <v>0.48801499438182666</v>
      </c>
      <c r="GD258">
        <v>0.35094691261191957</v>
      </c>
      <c r="GE258">
        <v>-1.2500550209300869</v>
      </c>
      <c r="GF258">
        <v>1.1635046627807899</v>
      </c>
      <c r="GG258">
        <v>1.3596061792550616</v>
      </c>
      <c r="GH258">
        <v>0.50050453451509214</v>
      </c>
      <c r="GI258">
        <v>-1.0629843554980978</v>
      </c>
      <c r="GJ258">
        <v>7.908906854756087E-2</v>
      </c>
      <c r="GK258">
        <v>0.18874017817491126</v>
      </c>
      <c r="GL258">
        <v>0.26194634686148732</v>
      </c>
      <c r="GM258">
        <v>-0.42528862506364706</v>
      </c>
      <c r="GN258">
        <v>-1.543517378056898</v>
      </c>
      <c r="GO258">
        <v>-0.96662237908659843</v>
      </c>
      <c r="GP258">
        <v>0.50278484535216172</v>
      </c>
      <c r="GQ258">
        <v>1.0954392207200787</v>
      </c>
      <c r="GR258">
        <v>1.0038508494770784</v>
      </c>
      <c r="GS258">
        <v>-0.39342480462027052</v>
      </c>
      <c r="GT258">
        <v>-0.11984225861841391</v>
      </c>
      <c r="GU258">
        <v>0.1815204248178133</v>
      </c>
      <c r="GV258">
        <v>-1.5691180099873834</v>
      </c>
      <c r="GW258">
        <v>0.11115551101895864</v>
      </c>
      <c r="GX258">
        <v>-0.7305406482153356</v>
      </c>
      <c r="GY258">
        <v>0.96781108958797124</v>
      </c>
      <c r="GZ258">
        <v>1.1138808778812725</v>
      </c>
      <c r="HA258">
        <v>-0.60437997243966679</v>
      </c>
      <c r="HB258">
        <v>-0.15255168345612427</v>
      </c>
      <c r="HC258">
        <v>-2.1595090161810293</v>
      </c>
      <c r="HD258">
        <v>-0.51128520927787213</v>
      </c>
      <c r="HE258">
        <v>0.10505823911593785</v>
      </c>
      <c r="HF258">
        <v>-0.93536562475036922</v>
      </c>
      <c r="HG258">
        <v>0.68955944801448488</v>
      </c>
      <c r="HH258">
        <v>-0.2473991660848891</v>
      </c>
      <c r="HI258">
        <v>-0.97111674916802582</v>
      </c>
      <c r="HJ258">
        <v>1.6007149425039602</v>
      </c>
      <c r="HK258">
        <v>0.87833587257135914</v>
      </c>
      <c r="HL258">
        <v>-1.7220741795598649</v>
      </c>
      <c r="HM258">
        <v>0.92718252375867671</v>
      </c>
      <c r="HN258">
        <v>1.1035684873151332</v>
      </c>
      <c r="HO258">
        <v>2.7753333186239608</v>
      </c>
      <c r="HP258">
        <v>-0.67485917315234789</v>
      </c>
      <c r="HQ258">
        <v>0.56613794940312645</v>
      </c>
      <c r="HR258">
        <v>-0.11253718541983038</v>
      </c>
      <c r="HS258">
        <v>0.16252509663402614</v>
      </c>
      <c r="HT258">
        <v>-0.2965677901895713</v>
      </c>
      <c r="HU258">
        <v>-2.7865828228372247</v>
      </c>
      <c r="HV258">
        <v>0.49329878078313244</v>
      </c>
      <c r="HW258">
        <v>-0.64525077232796368</v>
      </c>
      <c r="HX258">
        <v>-0.87295147343566892</v>
      </c>
      <c r="HY258">
        <v>-0.31804998770740189</v>
      </c>
      <c r="HZ258">
        <v>0.34977539522217116</v>
      </c>
      <c r="IA258">
        <v>0.225089589859363</v>
      </c>
      <c r="IB258">
        <v>0.34513423446901087</v>
      </c>
      <c r="IC258">
        <v>-0.29435964097239553</v>
      </c>
      <c r="ID258">
        <v>-0.73952528929777717</v>
      </c>
      <c r="IE258">
        <v>-0.89838809694521349</v>
      </c>
      <c r="IF258">
        <v>-0.79455325571981061</v>
      </c>
      <c r="IG258">
        <v>1.2585900904516565</v>
      </c>
      <c r="IH258">
        <v>0.49084385980693662</v>
      </c>
      <c r="II258">
        <v>-0.59146542639009936</v>
      </c>
      <c r="IJ258">
        <v>0.62719350762749482</v>
      </c>
      <c r="IK258">
        <v>-1.3592030770234766</v>
      </c>
      <c r="IL258">
        <v>0.5917470508262147</v>
      </c>
      <c r="IM258">
        <v>0.76576272310826954</v>
      </c>
      <c r="IN258">
        <v>0.41432461191712816</v>
      </c>
      <c r="IO258">
        <v>-1.208588084034397</v>
      </c>
      <c r="IP258">
        <v>-1.2299576147890006</v>
      </c>
      <c r="IQ258">
        <v>-1.1006709208437386</v>
      </c>
      <c r="IR258">
        <v>-0.59817635703719896</v>
      </c>
      <c r="IS258">
        <v>0.47197852892990994</v>
      </c>
      <c r="IT258">
        <v>-0.88987454997222271</v>
      </c>
      <c r="IU258">
        <v>1.4845351334069996</v>
      </c>
      <c r="IV258">
        <v>-2.5484820199845131</v>
      </c>
      <c r="IW258">
        <v>-0.7876844947270224</v>
      </c>
      <c r="IX258">
        <v>1.2807036007631267</v>
      </c>
      <c r="IY258">
        <v>-2.8773419097018427</v>
      </c>
      <c r="IZ258">
        <v>0.13649432913464651</v>
      </c>
      <c r="JA258">
        <v>0.65423354413212409</v>
      </c>
      <c r="JB258">
        <v>-3.0654931974671733</v>
      </c>
      <c r="JC258">
        <v>-1.0758255497843636</v>
      </c>
      <c r="JD258">
        <v>1.6610999783266001</v>
      </c>
      <c r="JE258">
        <v>-1.0613200753096119</v>
      </c>
      <c r="JF258">
        <v>-1.3809946629294925</v>
      </c>
      <c r="JG258">
        <v>0.74023145175787586</v>
      </c>
      <c r="JH258">
        <v>0.39867836189866285</v>
      </c>
      <c r="JI258">
        <v>0.10658242156675937</v>
      </c>
      <c r="JJ258">
        <v>-0.56060645045195323</v>
      </c>
      <c r="JK258">
        <v>-0.81538406995717383</v>
      </c>
      <c r="JL258">
        <v>0.23852288406203423</v>
      </c>
      <c r="JM258">
        <v>1.0720739422073611</v>
      </c>
      <c r="JN258">
        <v>-1.159834300200981</v>
      </c>
      <c r="JO258">
        <v>-0.50914788011997758</v>
      </c>
      <c r="JP258">
        <v>-1.9112709741585296</v>
      </c>
      <c r="JQ258">
        <v>0.13684533487889078</v>
      </c>
      <c r="JR258">
        <v>1.0237142290604706E-2</v>
      </c>
      <c r="JS258">
        <v>-1.1030591690133207</v>
      </c>
      <c r="JT258">
        <v>-0.92156375663746493</v>
      </c>
      <c r="JU258">
        <v>0.36484091399597018</v>
      </c>
      <c r="JV258">
        <v>-0.56306235510308711</v>
      </c>
      <c r="JW258">
        <v>-0.15405240621085523</v>
      </c>
      <c r="JX258">
        <v>1.4181999323676244</v>
      </c>
      <c r="JY258">
        <v>0.82103356748427669</v>
      </c>
      <c r="JZ258">
        <v>-1.0601864347719006</v>
      </c>
      <c r="KA258">
        <v>2.395973205134541</v>
      </c>
      <c r="KB258">
        <v>-1.0726440858573105E-2</v>
      </c>
      <c r="KC258">
        <v>-0.44779190864868818</v>
      </c>
      <c r="KD258">
        <v>0.62786674471302162</v>
      </c>
      <c r="KE258">
        <v>0.98613769266451046</v>
      </c>
      <c r="KF258">
        <v>-0.66844166475510147</v>
      </c>
      <c r="KG258">
        <v>-0.30120818648245501</v>
      </c>
      <c r="KH258">
        <v>1.2011739821593828</v>
      </c>
      <c r="KI258">
        <v>3.6229103552274447E-2</v>
      </c>
      <c r="KJ258">
        <v>0.85226429460479958</v>
      </c>
      <c r="KK258">
        <v>0.37859361067857455</v>
      </c>
      <c r="KL258">
        <v>1.0866345372358426</v>
      </c>
      <c r="KM258">
        <v>-1.7287200419585556</v>
      </c>
      <c r="KN258">
        <v>1.7348154183675057</v>
      </c>
      <c r="KO258">
        <v>-1.0734603097871411</v>
      </c>
      <c r="KP258">
        <v>-1.1746643632456779</v>
      </c>
      <c r="KQ258">
        <v>-1.5796882024389103</v>
      </c>
      <c r="KR258">
        <v>0.94622184070475068</v>
      </c>
      <c r="KS258">
        <v>-0.16214587609212591</v>
      </c>
      <c r="KT258">
        <v>0.19899513662815566</v>
      </c>
      <c r="KU258">
        <v>-0.4720041609810956</v>
      </c>
      <c r="KV258">
        <v>0.48756422738895649</v>
      </c>
      <c r="KW258">
        <v>-0.21332759546182817</v>
      </c>
      <c r="KX258">
        <v>-2.1884981679033029</v>
      </c>
      <c r="KY258">
        <v>0.8699172312666249</v>
      </c>
      <c r="KZ258">
        <v>0.70145096560931453</v>
      </c>
      <c r="LA258">
        <v>-2.25639032016629</v>
      </c>
      <c r="LB258">
        <v>0.72990330059418507</v>
      </c>
      <c r="LC258">
        <v>0.3302434316180583</v>
      </c>
      <c r="LD258">
        <v>-0.50974170312314793</v>
      </c>
      <c r="LE258">
        <v>0.93828083367126025</v>
      </c>
      <c r="LF258">
        <v>0.37992826341061225</v>
      </c>
      <c r="LG258">
        <v>-2.0297163370905746</v>
      </c>
      <c r="LH258">
        <v>-1.0535074606393067</v>
      </c>
      <c r="LI258">
        <v>-0.65303751602420468</v>
      </c>
      <c r="LJ258">
        <v>-0.28084275022009059</v>
      </c>
      <c r="LK258">
        <v>0.53051373462117957</v>
      </c>
      <c r="LL258">
        <v>-8.9941764274852093E-2</v>
      </c>
      <c r="LM258">
        <v>0.90343750589350957</v>
      </c>
      <c r="LN258">
        <v>-0.4012414793783447</v>
      </c>
      <c r="LO258">
        <v>0.50525634938511721</v>
      </c>
      <c r="LP258">
        <v>0.46576304064826574</v>
      </c>
      <c r="LQ258">
        <v>-0.47459242160569043</v>
      </c>
      <c r="LR258">
        <v>2.1658922631695181</v>
      </c>
      <c r="LS258">
        <v>-0.36508721708602571</v>
      </c>
      <c r="LT258">
        <v>-1.5862295214781805</v>
      </c>
      <c r="LU258">
        <v>0.17579696655624183</v>
      </c>
      <c r="LV258">
        <v>-0.12415761914333141</v>
      </c>
      <c r="LW258">
        <v>0.34088737437071892</v>
      </c>
      <c r="LX258">
        <v>-0.69898300138594993</v>
      </c>
      <c r="LY258">
        <v>-0.26038526464614298</v>
      </c>
      <c r="LZ258">
        <v>-0.40525827207342796</v>
      </c>
      <c r="MA258">
        <v>-1.3926783196448682</v>
      </c>
      <c r="MB258">
        <v>0.57627246482265759</v>
      </c>
      <c r="MC258">
        <v>-0.7747006373921046</v>
      </c>
      <c r="MD258">
        <v>-0.39675535593251798</v>
      </c>
      <c r="ME258">
        <v>-0.48626364545438755</v>
      </c>
      <c r="MF258">
        <v>-0.37193793897863203</v>
      </c>
      <c r="MG258">
        <v>0.48770750463859364</v>
      </c>
      <c r="MH258">
        <v>-1.1690475486957725</v>
      </c>
      <c r="MI258">
        <v>-0.19915239973260934</v>
      </c>
      <c r="MJ258">
        <v>-3.2755051469882766</v>
      </c>
      <c r="MK258">
        <v>0.62642203111143324</v>
      </c>
      <c r="ML258">
        <v>-0.86679353508247159</v>
      </c>
      <c r="MM258">
        <v>-0.37686053741894365</v>
      </c>
      <c r="MN258">
        <v>-1.4211792649978439</v>
      </c>
      <c r="MO258">
        <v>-0.10878642149961923</v>
      </c>
      <c r="MP258">
        <v>0.59072695658464303</v>
      </c>
      <c r="MQ258">
        <v>2.4446246512637386</v>
      </c>
      <c r="MR258">
        <v>-0.30251243222673929</v>
      </c>
      <c r="MS258">
        <v>-1.2331056704128942</v>
      </c>
      <c r="MT258">
        <v>-0.15054669296062773</v>
      </c>
      <c r="MU258">
        <v>0.26443572075547733</v>
      </c>
      <c r="MV258">
        <v>0.81903277663149021</v>
      </c>
      <c r="MW258">
        <v>0.97356603612605697</v>
      </c>
      <c r="MX258">
        <v>-1.8907604333492691</v>
      </c>
      <c r="MY258">
        <v>-0.79659402386241807</v>
      </c>
      <c r="MZ258">
        <v>0.47909960549513875</v>
      </c>
      <c r="NA258">
        <v>-0.86146229292182419</v>
      </c>
      <c r="NB258">
        <v>-1.164299785781397</v>
      </c>
      <c r="NC258">
        <v>-0.23974050008025058</v>
      </c>
      <c r="ND258">
        <v>-0.34406009997702075</v>
      </c>
      <c r="NE258">
        <v>-0.40078329395250534</v>
      </c>
      <c r="NF258">
        <v>-1.0949164840761616</v>
      </c>
      <c r="NG258">
        <v>0.61446061861380585</v>
      </c>
      <c r="NH258">
        <v>0.80355612801967813</v>
      </c>
      <c r="NI258">
        <v>0.70531326535000194</v>
      </c>
      <c r="NJ258">
        <v>0.79876090561454105</v>
      </c>
      <c r="NK258">
        <v>0.64310055807028565</v>
      </c>
      <c r="NL258">
        <v>-0.67129491805773434</v>
      </c>
      <c r="NM258">
        <v>-1.1653213867263816</v>
      </c>
      <c r="NN258">
        <v>-0.90238052107476796</v>
      </c>
      <c r="NO258">
        <v>0.41093483163485905</v>
      </c>
      <c r="NP258">
        <v>-0.33934552656326977</v>
      </c>
      <c r="NQ258">
        <v>-0.5509700559121874</v>
      </c>
      <c r="NR258">
        <v>-0.28011361940351237</v>
      </c>
      <c r="NS258">
        <v>2.8397797573709438</v>
      </c>
      <c r="NT258">
        <v>-7.941073601633615E-2</v>
      </c>
      <c r="NU258">
        <v>-0.59524305157186153</v>
      </c>
      <c r="NV258">
        <v>0.76448735687578628</v>
      </c>
      <c r="NW258">
        <v>-0.85962526316349042</v>
      </c>
      <c r="NX258">
        <v>1.1336500236809899</v>
      </c>
      <c r="NY258">
        <v>1.6538172652237599</v>
      </c>
      <c r="NZ258">
        <v>-5.2163043922022513E-2</v>
      </c>
      <c r="OA258">
        <v>0.33120627258183705</v>
      </c>
      <c r="OB258">
        <v>1.2250088521903133</v>
      </c>
      <c r="OC258">
        <v>-0.4736001860930783</v>
      </c>
      <c r="OD258">
        <v>-0.75802453075118159</v>
      </c>
      <c r="OE258">
        <v>0.11974448372960735</v>
      </c>
      <c r="OF258">
        <v>0.91553261909899442</v>
      </c>
      <c r="OG258">
        <v>-0.46322168180025713</v>
      </c>
      <c r="OH258">
        <v>-1.1331484687536404</v>
      </c>
      <c r="OI258">
        <v>0.46927101279186567</v>
      </c>
      <c r="OJ258">
        <v>3.1027098123546648E-3</v>
      </c>
      <c r="OK258">
        <v>-0.29234699561723371</v>
      </c>
      <c r="OL258">
        <v>1.2584811004215348</v>
      </c>
      <c r="OM258">
        <v>-0.7272965028087266</v>
      </c>
      <c r="ON258">
        <v>-1.6567749359573392</v>
      </c>
      <c r="OO258">
        <v>-0.9070391948645431</v>
      </c>
      <c r="OP258">
        <v>-0.48799746486403855</v>
      </c>
      <c r="OQ258">
        <v>0.55747175718976438</v>
      </c>
      <c r="OR258">
        <v>-2.0929740272397765</v>
      </c>
      <c r="OS258">
        <v>1.822231461345831</v>
      </c>
      <c r="OT258">
        <v>-1.0430860889982085</v>
      </c>
      <c r="OU258">
        <v>-8.4393652792606841E-2</v>
      </c>
      <c r="OV258">
        <v>-0.65568787196042322</v>
      </c>
      <c r="OW258">
        <v>-0.26097072776258251</v>
      </c>
      <c r="OX258">
        <v>2.6578073708221219</v>
      </c>
      <c r="OY258">
        <v>-0.15242072233125997</v>
      </c>
      <c r="OZ258">
        <v>-0.88652465792614699</v>
      </c>
      <c r="PA258">
        <v>-0.65140135734809279</v>
      </c>
      <c r="PB258">
        <v>0.64387380940514238</v>
      </c>
      <c r="PC258">
        <v>2.9926448045948746</v>
      </c>
      <c r="PD258">
        <v>-1.0390462756807743</v>
      </c>
      <c r="PE258">
        <v>1.0628103306884706</v>
      </c>
      <c r="PF258">
        <v>0.54246784275282278</v>
      </c>
      <c r="PG258">
        <v>0.27950713592454635</v>
      </c>
      <c r="PH258">
        <v>-1.1328254656343959</v>
      </c>
      <c r="PI258">
        <v>2.1057502143623634</v>
      </c>
      <c r="PJ258">
        <v>-0.58890690086858699</v>
      </c>
      <c r="PK258">
        <v>-0.26452220131838494</v>
      </c>
      <c r="PL258">
        <v>0.53144952827528269</v>
      </c>
      <c r="PM258">
        <v>0.62622692487740705</v>
      </c>
      <c r="PN258">
        <v>0.60155397502605468</v>
      </c>
      <c r="PO258">
        <v>1.1599638929348111E-2</v>
      </c>
      <c r="PP258">
        <v>-1.0650745336051601</v>
      </c>
      <c r="PQ258">
        <v>-2.3146490807043385</v>
      </c>
      <c r="PR258">
        <v>0.35352105108251491</v>
      </c>
      <c r="PS258">
        <v>-0.62132924749286156</v>
      </c>
      <c r="PT258">
        <v>0.27722787453674769</v>
      </c>
      <c r="PU258">
        <v>-1.542614150296906</v>
      </c>
      <c r="PV258">
        <v>-0.3827621794725074</v>
      </c>
      <c r="PW258">
        <v>-0.70260184738526488</v>
      </c>
      <c r="PX258">
        <v>-0.51291267938966123</v>
      </c>
      <c r="PY258">
        <v>-4.9406587922176538E-2</v>
      </c>
      <c r="PZ258">
        <v>-0.21172014656107707</v>
      </c>
      <c r="QA258">
        <v>-0.80787046847626653</v>
      </c>
      <c r="QB258">
        <v>0.15038285985183081</v>
      </c>
      <c r="QC258">
        <v>0.26482738658027583</v>
      </c>
      <c r="QD258">
        <v>1.7413978679827156</v>
      </c>
      <c r="QE258">
        <v>-0.66287280469982623</v>
      </c>
      <c r="QF258">
        <v>-0.86078298408560838</v>
      </c>
      <c r="QG258">
        <v>-0.66945802872575233</v>
      </c>
      <c r="QH258">
        <v>-1.5963267902103615</v>
      </c>
      <c r="QI258">
        <v>-0.21666170839757135</v>
      </c>
      <c r="QJ258">
        <v>-0.58405390961999648</v>
      </c>
      <c r="QK258">
        <v>1.0642043770515035</v>
      </c>
      <c r="QL258">
        <v>-1.3713459954468135</v>
      </c>
      <c r="QM258">
        <v>0.75827409530341794</v>
      </c>
      <c r="QN258">
        <v>0.82646056672628965</v>
      </c>
      <c r="QO258">
        <v>1.6620821538465584</v>
      </c>
      <c r="QP258">
        <v>1.307779641251124</v>
      </c>
      <c r="QQ258">
        <v>-1.2729271431001035</v>
      </c>
      <c r="QR258">
        <v>-1.3284598529348168</v>
      </c>
      <c r="QS258">
        <v>-0.63364933846947114</v>
      </c>
      <c r="QT258">
        <v>0.48054066332404755</v>
      </c>
      <c r="QU258">
        <v>-0.66389148819899479</v>
      </c>
      <c r="QV258">
        <v>-0.80608356402216408</v>
      </c>
      <c r="QW258">
        <v>0.50835936189796782</v>
      </c>
      <c r="QX258">
        <v>-5.427111132376175E-2</v>
      </c>
      <c r="QY258">
        <v>0.54961643623572021</v>
      </c>
      <c r="QZ258">
        <v>-2.1608658605205404</v>
      </c>
      <c r="RA258">
        <v>-1.0213246997248295</v>
      </c>
      <c r="RB258">
        <v>-1.1582820663319626</v>
      </c>
      <c r="RC258">
        <v>2.7255584632636776</v>
      </c>
      <c r="RD258">
        <v>0.18175020232085382</v>
      </c>
      <c r="RE258">
        <v>0.36366044576748091</v>
      </c>
      <c r="RF258">
        <v>-0.87800541255767517</v>
      </c>
      <c r="RG258">
        <v>-1.9326838154659325</v>
      </c>
      <c r="RH258">
        <v>-0.93357738015957137</v>
      </c>
      <c r="RI258">
        <v>0.56413760436989735</v>
      </c>
      <c r="RJ258">
        <v>0.40347283362353992</v>
      </c>
      <c r="RK258">
        <v>2.8332910997312344</v>
      </c>
      <c r="RL258">
        <v>0.10755780017458987</v>
      </c>
      <c r="RM258">
        <v>-0.89112972271274971</v>
      </c>
      <c r="RN258">
        <v>-0.46456789855888647</v>
      </c>
      <c r="RO258">
        <v>1.2508619019133844</v>
      </c>
      <c r="RP258">
        <v>1.592153702682324</v>
      </c>
      <c r="RQ258">
        <v>0.75651154464100556</v>
      </c>
      <c r="RR258">
        <v>0.26125335647816628</v>
      </c>
      <c r="RS258">
        <v>0.72145495846593566</v>
      </c>
      <c r="RT258">
        <v>1.2265475299426907</v>
      </c>
      <c r="RU258">
        <v>0.90181533054831764</v>
      </c>
      <c r="RV258">
        <v>0.38740053247179296</v>
      </c>
      <c r="RW258">
        <v>-4.9706547076318809E-2</v>
      </c>
      <c r="RX258">
        <v>-0.17358509885808743</v>
      </c>
      <c r="RY258">
        <v>0.6003586912054506</v>
      </c>
      <c r="RZ258">
        <v>-1.1755888129996175</v>
      </c>
      <c r="SA258">
        <v>-0.93241554091295953</v>
      </c>
      <c r="SB258">
        <v>0.64634846623925124</v>
      </c>
      <c r="SC258">
        <v>-1.0525303228130298</v>
      </c>
      <c r="SD258">
        <v>-0.13874642062463943</v>
      </c>
      <c r="SE258">
        <v>-0.89741478705051514</v>
      </c>
      <c r="SF258">
        <v>0.43058277177203153</v>
      </c>
      <c r="SG258">
        <v>1.320428049960634</v>
      </c>
    </row>
    <row r="260" spans="1:501">
      <c r="A260">
        <f>+A255</f>
        <v>2018</v>
      </c>
    </row>
    <row r="261" spans="1:501">
      <c r="A261" t="s">
        <v>462</v>
      </c>
      <c r="B261" s="25">
        <f>+IF('Step 2 - Expected Payments'!$E$17+B248&gt;=0,ROUND(B248+'Step 2 - Expected Payments'!$E$17,2),"")</f>
        <v>6.86</v>
      </c>
      <c r="C261" s="25">
        <f>+IF('Step 2 - Expected Payments'!$E$17+C248&gt;=0,ROUND(C248+'Step 2 - Expected Payments'!$E$17,2),"")</f>
        <v>10.16</v>
      </c>
      <c r="D261" s="25">
        <f>+IF('Step 2 - Expected Payments'!$E$17+D248&gt;=0,ROUND(D248+'Step 2 - Expected Payments'!$E$17,2),"")</f>
        <v>7.71</v>
      </c>
      <c r="E261" s="25">
        <f>+IF('Step 2 - Expected Payments'!$E$17+E248&gt;=0,ROUND(E248+'Step 2 - Expected Payments'!$E$17,2),"")</f>
        <v>7.9</v>
      </c>
      <c r="F261" s="25">
        <f>+IF('Step 2 - Expected Payments'!$E$17+F248&gt;=0,ROUND(F248+'Step 2 - Expected Payments'!$E$17,2),"")</f>
        <v>9.14</v>
      </c>
      <c r="G261" s="25">
        <f>+IF('Step 2 - Expected Payments'!$E$17+G248&gt;=0,ROUND(G248+'Step 2 - Expected Payments'!$E$17,2),"")</f>
        <v>8.2799999999999994</v>
      </c>
      <c r="H261" s="25">
        <f>+IF('Step 2 - Expected Payments'!$E$17+H248&gt;=0,ROUND(H248+'Step 2 - Expected Payments'!$E$17,2),"")</f>
        <v>8.7799999999999994</v>
      </c>
      <c r="I261" s="25">
        <f>+IF('Step 2 - Expected Payments'!$E$17+I248&gt;=0,ROUND(I248+'Step 2 - Expected Payments'!$E$17,2),"")</f>
        <v>10.62</v>
      </c>
      <c r="J261" s="25">
        <f>+IF('Step 2 - Expected Payments'!$E$17+J248&gt;=0,ROUND(J248+'Step 2 - Expected Payments'!$E$17,2),"")</f>
        <v>7.89</v>
      </c>
      <c r="K261" s="25">
        <f>+IF('Step 2 - Expected Payments'!$E$17+K248&gt;=0,ROUND(K248+'Step 2 - Expected Payments'!$E$17,2),"")</f>
        <v>8.65</v>
      </c>
      <c r="L261" s="25">
        <f>+IF('Step 2 - Expected Payments'!$E$17+L248&gt;=0,ROUND(L248+'Step 2 - Expected Payments'!$E$17,2),"")</f>
        <v>8.2100000000000009</v>
      </c>
      <c r="M261" s="25">
        <f>+IF('Step 2 - Expected Payments'!$E$17+M248&gt;=0,ROUND(M248+'Step 2 - Expected Payments'!$E$17,2),"")</f>
        <v>9.4</v>
      </c>
      <c r="N261" s="25">
        <f>+IF('Step 2 - Expected Payments'!$E$17+N248&gt;=0,ROUND(N248+'Step 2 - Expected Payments'!$E$17,2),"")</f>
        <v>9</v>
      </c>
      <c r="O261" s="25">
        <f>+IF('Step 2 - Expected Payments'!$E$17+O248&gt;=0,ROUND(O248+'Step 2 - Expected Payments'!$E$17,2),"")</f>
        <v>9.5500000000000007</v>
      </c>
      <c r="P261" s="25">
        <f>+IF('Step 2 - Expected Payments'!$E$17+P248&gt;=0,ROUND(P248+'Step 2 - Expected Payments'!$E$17,2),"")</f>
        <v>7.47</v>
      </c>
      <c r="Q261" s="25">
        <f>+IF('Step 2 - Expected Payments'!$E$17+Q248&gt;=0,ROUND(Q248+'Step 2 - Expected Payments'!$E$17,2),"")</f>
        <v>10.15</v>
      </c>
      <c r="R261" s="25">
        <f>+IF('Step 2 - Expected Payments'!$E$17+R248&gt;=0,ROUND(R248+'Step 2 - Expected Payments'!$E$17,2),"")</f>
        <v>8.0399999999999991</v>
      </c>
      <c r="S261" s="25">
        <f>+IF('Step 2 - Expected Payments'!$E$17+S248&gt;=0,ROUND(S248+'Step 2 - Expected Payments'!$E$17,2),"")</f>
        <v>9.1300000000000008</v>
      </c>
      <c r="T261" s="25">
        <f>+IF('Step 2 - Expected Payments'!$E$17+T248&gt;=0,ROUND(T248+'Step 2 - Expected Payments'!$E$17,2),"")</f>
        <v>10.039999999999999</v>
      </c>
      <c r="U261" s="25">
        <f>+IF('Step 2 - Expected Payments'!$E$17+U248&gt;=0,ROUND(U248+'Step 2 - Expected Payments'!$E$17,2),"")</f>
        <v>7.99</v>
      </c>
      <c r="V261" s="25">
        <f>+IF('Step 2 - Expected Payments'!$E$17+V248&gt;=0,ROUND(V248+'Step 2 - Expected Payments'!$E$17,2),"")</f>
        <v>9.68</v>
      </c>
      <c r="W261" s="25">
        <f>+IF('Step 2 - Expected Payments'!$E$17+W248&gt;=0,ROUND(W248+'Step 2 - Expected Payments'!$E$17,2),"")</f>
        <v>8.57</v>
      </c>
      <c r="X261" s="25">
        <f>+IF('Step 2 - Expected Payments'!$E$17+X248&gt;=0,ROUND(X248+'Step 2 - Expected Payments'!$E$17,2),"")</f>
        <v>9.82</v>
      </c>
      <c r="Y261" s="25">
        <f>+IF('Step 2 - Expected Payments'!$E$17+Y248&gt;=0,ROUND(Y248+'Step 2 - Expected Payments'!$E$17,2),"")</f>
        <v>7.61</v>
      </c>
      <c r="Z261" s="25">
        <f>+IF('Step 2 - Expected Payments'!$E$17+Z248&gt;=0,ROUND(Z248+'Step 2 - Expected Payments'!$E$17,2),"")</f>
        <v>8.9</v>
      </c>
      <c r="AA261" s="25">
        <f>+IF('Step 2 - Expected Payments'!$E$17+AA248&gt;=0,ROUND(AA248+'Step 2 - Expected Payments'!$E$17,2),"")</f>
        <v>7.94</v>
      </c>
      <c r="AB261" s="25">
        <f>+IF('Step 2 - Expected Payments'!$E$17+AB248&gt;=0,ROUND(AB248+'Step 2 - Expected Payments'!$E$17,2),"")</f>
        <v>9.92</v>
      </c>
      <c r="AC261" s="25">
        <f>+IF('Step 2 - Expected Payments'!$E$17+AC248&gt;=0,ROUND(AC248+'Step 2 - Expected Payments'!$E$17,2),"")</f>
        <v>8.4600000000000009</v>
      </c>
      <c r="AD261" s="25">
        <f>+IF('Step 2 - Expected Payments'!$E$17+AD248&gt;=0,ROUND(AD248+'Step 2 - Expected Payments'!$E$17,2),"")</f>
        <v>9.86</v>
      </c>
      <c r="AE261" s="25">
        <f>+IF('Step 2 - Expected Payments'!$E$17+AE248&gt;=0,ROUND(AE248+'Step 2 - Expected Payments'!$E$17,2),"")</f>
        <v>10.29</v>
      </c>
      <c r="AF261" s="25">
        <f>+IF('Step 2 - Expected Payments'!$E$17+AF248&gt;=0,ROUND(AF248+'Step 2 - Expected Payments'!$E$17,2),"")</f>
        <v>9.32</v>
      </c>
      <c r="AG261" s="25">
        <f>+IF('Step 2 - Expected Payments'!$E$17+AG248&gt;=0,ROUND(AG248+'Step 2 - Expected Payments'!$E$17,2),"")</f>
        <v>9.52</v>
      </c>
      <c r="AH261" s="25">
        <f>+IF('Step 2 - Expected Payments'!$E$17+AH248&gt;=0,ROUND(AH248+'Step 2 - Expected Payments'!$E$17,2),"")</f>
        <v>6.71</v>
      </c>
      <c r="AI261" s="25">
        <f>+IF('Step 2 - Expected Payments'!$E$17+AI248&gt;=0,ROUND(AI248+'Step 2 - Expected Payments'!$E$17,2),"")</f>
        <v>8.6</v>
      </c>
      <c r="AJ261" s="25">
        <f>+IF('Step 2 - Expected Payments'!$E$17+AJ248&gt;=0,ROUND(AJ248+'Step 2 - Expected Payments'!$E$17,2),"")</f>
        <v>8.8800000000000008</v>
      </c>
      <c r="AK261" s="25">
        <f>+IF('Step 2 - Expected Payments'!$E$17+AK248&gt;=0,ROUND(AK248+'Step 2 - Expected Payments'!$E$17,2),"")</f>
        <v>10.01</v>
      </c>
      <c r="AL261" s="25">
        <f>+IF('Step 2 - Expected Payments'!$E$17+AL248&gt;=0,ROUND(AL248+'Step 2 - Expected Payments'!$E$17,2),"")</f>
        <v>8.73</v>
      </c>
      <c r="AM261" s="25">
        <f>+IF('Step 2 - Expected Payments'!$E$17+AM248&gt;=0,ROUND(AM248+'Step 2 - Expected Payments'!$E$17,2),"")</f>
        <v>9.1199999999999992</v>
      </c>
      <c r="AN261" s="25">
        <f>+IF('Step 2 - Expected Payments'!$E$17+AN248&gt;=0,ROUND(AN248+'Step 2 - Expected Payments'!$E$17,2),"")</f>
        <v>8.64</v>
      </c>
      <c r="AO261" s="25">
        <f>+IF('Step 2 - Expected Payments'!$E$17+AO248&gt;=0,ROUND(AO248+'Step 2 - Expected Payments'!$E$17,2),"")</f>
        <v>10.36</v>
      </c>
      <c r="AP261" s="25">
        <f>+IF('Step 2 - Expected Payments'!$E$17+AP248&gt;=0,ROUND(AP248+'Step 2 - Expected Payments'!$E$17,2),"")</f>
        <v>8.41</v>
      </c>
      <c r="AQ261" s="25">
        <f>+IF('Step 2 - Expected Payments'!$E$17+AQ248&gt;=0,ROUND(AQ248+'Step 2 - Expected Payments'!$E$17,2),"")</f>
        <v>8.32</v>
      </c>
      <c r="AR261" s="25">
        <f>+IF('Step 2 - Expected Payments'!$E$17+AR248&gt;=0,ROUND(AR248+'Step 2 - Expected Payments'!$E$17,2),"")</f>
        <v>9.6199999999999992</v>
      </c>
      <c r="AS261" s="25">
        <f>+IF('Step 2 - Expected Payments'!$E$17+AS248&gt;=0,ROUND(AS248+'Step 2 - Expected Payments'!$E$17,2),"")</f>
        <v>10.5</v>
      </c>
      <c r="AT261" s="25">
        <f>+IF('Step 2 - Expected Payments'!$E$17+AT248&gt;=0,ROUND(AT248+'Step 2 - Expected Payments'!$E$17,2),"")</f>
        <v>9.07</v>
      </c>
      <c r="AU261" s="25">
        <f>+IF('Step 2 - Expected Payments'!$E$17+AU248&gt;=0,ROUND(AU248+'Step 2 - Expected Payments'!$E$17,2),"")</f>
        <v>8.7799999999999994</v>
      </c>
      <c r="AV261" s="25">
        <f>+IF('Step 2 - Expected Payments'!$E$17+AV248&gt;=0,ROUND(AV248+'Step 2 - Expected Payments'!$E$17,2),"")</f>
        <v>9.6300000000000008</v>
      </c>
      <c r="AW261" s="25">
        <f>+IF('Step 2 - Expected Payments'!$E$17+AW248&gt;=0,ROUND(AW248+'Step 2 - Expected Payments'!$E$17,2),"")</f>
        <v>7.81</v>
      </c>
      <c r="AX261" s="25">
        <f>+IF('Step 2 - Expected Payments'!$E$17+AX248&gt;=0,ROUND(AX248+'Step 2 - Expected Payments'!$E$17,2),"")</f>
        <v>8.7200000000000006</v>
      </c>
      <c r="AY261" s="25">
        <f>+IF('Step 2 - Expected Payments'!$E$17+AY248&gt;=0,ROUND(AY248+'Step 2 - Expected Payments'!$E$17,2),"")</f>
        <v>8.18</v>
      </c>
      <c r="AZ261" s="25">
        <f>+IF('Step 2 - Expected Payments'!$E$17+AZ248&gt;=0,ROUND(AZ248+'Step 2 - Expected Payments'!$E$17,2),"")</f>
        <v>9.4499999999999993</v>
      </c>
      <c r="BA261" s="25">
        <f>+IF('Step 2 - Expected Payments'!$E$17+BA248&gt;=0,ROUND(BA248+'Step 2 - Expected Payments'!$E$17,2),"")</f>
        <v>9.56</v>
      </c>
      <c r="BB261" s="25">
        <f>+IF('Step 2 - Expected Payments'!$E$17+BB248&gt;=0,ROUND(BB248+'Step 2 - Expected Payments'!$E$17,2),"")</f>
        <v>9.67</v>
      </c>
      <c r="BC261" s="25">
        <f>+IF('Step 2 - Expected Payments'!$E$17+BC248&gt;=0,ROUND(BC248+'Step 2 - Expected Payments'!$E$17,2),"")</f>
        <v>8.6199999999999992</v>
      </c>
      <c r="BD261" s="25">
        <f>+IF('Step 2 - Expected Payments'!$E$17+BD248&gt;=0,ROUND(BD248+'Step 2 - Expected Payments'!$E$17,2),"")</f>
        <v>9.7899999999999991</v>
      </c>
      <c r="BE261" s="25">
        <f>+IF('Step 2 - Expected Payments'!$E$17+BE248&gt;=0,ROUND(BE248+'Step 2 - Expected Payments'!$E$17,2),"")</f>
        <v>8.2200000000000006</v>
      </c>
      <c r="BF261" s="25">
        <f>+IF('Step 2 - Expected Payments'!$E$17+BF248&gt;=0,ROUND(BF248+'Step 2 - Expected Payments'!$E$17,2),"")</f>
        <v>8.23</v>
      </c>
      <c r="BG261" s="25">
        <f>+IF('Step 2 - Expected Payments'!$E$17+BG248&gt;=0,ROUND(BG248+'Step 2 - Expected Payments'!$E$17,2),"")</f>
        <v>9.07</v>
      </c>
      <c r="BH261" s="25">
        <f>+IF('Step 2 - Expected Payments'!$E$17+BH248&gt;=0,ROUND(BH248+'Step 2 - Expected Payments'!$E$17,2),"")</f>
        <v>9.34</v>
      </c>
      <c r="BI261" s="25">
        <f>+IF('Step 2 - Expected Payments'!$E$17+BI248&gt;=0,ROUND(BI248+'Step 2 - Expected Payments'!$E$17,2),"")</f>
        <v>9.1999999999999993</v>
      </c>
      <c r="BJ261" s="25">
        <f>+IF('Step 2 - Expected Payments'!$E$17+BJ248&gt;=0,ROUND(BJ248+'Step 2 - Expected Payments'!$E$17,2),"")</f>
        <v>8.82</v>
      </c>
      <c r="BK261" s="25">
        <f>+IF('Step 2 - Expected Payments'!$E$17+BK248&gt;=0,ROUND(BK248+'Step 2 - Expected Payments'!$E$17,2),"")</f>
        <v>10.34</v>
      </c>
      <c r="BL261" s="25">
        <f>+IF('Step 2 - Expected Payments'!$E$17+BL248&gt;=0,ROUND(BL248+'Step 2 - Expected Payments'!$E$17,2),"")</f>
        <v>8.48</v>
      </c>
      <c r="BM261" s="25">
        <f>+IF('Step 2 - Expected Payments'!$E$17+BM248&gt;=0,ROUND(BM248+'Step 2 - Expected Payments'!$E$17,2),"")</f>
        <v>10.029999999999999</v>
      </c>
      <c r="BN261" s="25">
        <f>+IF('Step 2 - Expected Payments'!$E$17+BN248&gt;=0,ROUND(BN248+'Step 2 - Expected Payments'!$E$17,2),"")</f>
        <v>8.1300000000000008</v>
      </c>
      <c r="BO261" s="25">
        <f>+IF('Step 2 - Expected Payments'!$E$17+BO248&gt;=0,ROUND(BO248+'Step 2 - Expected Payments'!$E$17,2),"")</f>
        <v>10.1</v>
      </c>
      <c r="BP261" s="25">
        <f>+IF('Step 2 - Expected Payments'!$E$17+BP248&gt;=0,ROUND(BP248+'Step 2 - Expected Payments'!$E$17,2),"")</f>
        <v>10.199999999999999</v>
      </c>
      <c r="BQ261" s="25">
        <f>+IF('Step 2 - Expected Payments'!$E$17+BQ248&gt;=0,ROUND(BQ248+'Step 2 - Expected Payments'!$E$17,2),"")</f>
        <v>8.43</v>
      </c>
      <c r="BR261" s="25">
        <f>+IF('Step 2 - Expected Payments'!$E$17+BR248&gt;=0,ROUND(BR248+'Step 2 - Expected Payments'!$E$17,2),"")</f>
        <v>7.97</v>
      </c>
      <c r="BS261" s="25">
        <f>+IF('Step 2 - Expected Payments'!$E$17+BS248&gt;=0,ROUND(BS248+'Step 2 - Expected Payments'!$E$17,2),"")</f>
        <v>8.01</v>
      </c>
      <c r="BT261" s="25">
        <f>+IF('Step 2 - Expected Payments'!$E$17+BT248&gt;=0,ROUND(BT248+'Step 2 - Expected Payments'!$E$17,2),"")</f>
        <v>8.8000000000000007</v>
      </c>
      <c r="BU261" s="25">
        <f>+IF('Step 2 - Expected Payments'!$E$17+BU248&gt;=0,ROUND(BU248+'Step 2 - Expected Payments'!$E$17,2),"")</f>
        <v>8.11</v>
      </c>
      <c r="BV261" s="25">
        <f>+IF('Step 2 - Expected Payments'!$E$17+BV248&gt;=0,ROUND(BV248+'Step 2 - Expected Payments'!$E$17,2),"")</f>
        <v>8.1999999999999993</v>
      </c>
      <c r="BW261" s="25">
        <f>+IF('Step 2 - Expected Payments'!$E$17+BW248&gt;=0,ROUND(BW248+'Step 2 - Expected Payments'!$E$17,2),"")</f>
        <v>8.83</v>
      </c>
      <c r="BX261" s="25">
        <f>+IF('Step 2 - Expected Payments'!$E$17+BX248&gt;=0,ROUND(BX248+'Step 2 - Expected Payments'!$E$17,2),"")</f>
        <v>8.61</v>
      </c>
      <c r="BY261" s="25">
        <f>+IF('Step 2 - Expected Payments'!$E$17+BY248&gt;=0,ROUND(BY248+'Step 2 - Expected Payments'!$E$17,2),"")</f>
        <v>8.92</v>
      </c>
      <c r="BZ261" s="25">
        <f>+IF('Step 2 - Expected Payments'!$E$17+BZ248&gt;=0,ROUND(BZ248+'Step 2 - Expected Payments'!$E$17,2),"")</f>
        <v>8.7799999999999994</v>
      </c>
      <c r="CA261" s="25">
        <f>+IF('Step 2 - Expected Payments'!$E$17+CA248&gt;=0,ROUND(CA248+'Step 2 - Expected Payments'!$E$17,2),"")</f>
        <v>10.55</v>
      </c>
      <c r="CB261" s="25">
        <f>+IF('Step 2 - Expected Payments'!$E$17+CB248&gt;=0,ROUND(CB248+'Step 2 - Expected Payments'!$E$17,2),"")</f>
        <v>8.66</v>
      </c>
      <c r="CC261" s="25">
        <f>+IF('Step 2 - Expected Payments'!$E$17+CC248&gt;=0,ROUND(CC248+'Step 2 - Expected Payments'!$E$17,2),"")</f>
        <v>8.4600000000000009</v>
      </c>
      <c r="CD261" s="25">
        <f>+IF('Step 2 - Expected Payments'!$E$17+CD248&gt;=0,ROUND(CD248+'Step 2 - Expected Payments'!$E$17,2),"")</f>
        <v>10.039999999999999</v>
      </c>
      <c r="CE261" s="25">
        <f>+IF('Step 2 - Expected Payments'!$E$17+CE248&gt;=0,ROUND(CE248+'Step 2 - Expected Payments'!$E$17,2),"")</f>
        <v>8.89</v>
      </c>
      <c r="CF261" s="25">
        <f>+IF('Step 2 - Expected Payments'!$E$17+CF248&gt;=0,ROUND(CF248+'Step 2 - Expected Payments'!$E$17,2),"")</f>
        <v>8.17</v>
      </c>
      <c r="CG261" s="25">
        <f>+IF('Step 2 - Expected Payments'!$E$17+CG248&gt;=0,ROUND(CG248+'Step 2 - Expected Payments'!$E$17,2),"")</f>
        <v>9.8000000000000007</v>
      </c>
      <c r="CH261" s="25">
        <f>+IF('Step 2 - Expected Payments'!$E$17+CH248&gt;=0,ROUND(CH248+'Step 2 - Expected Payments'!$E$17,2),"")</f>
        <v>7.71</v>
      </c>
      <c r="CI261" s="25">
        <f>+IF('Step 2 - Expected Payments'!$E$17+CI248&gt;=0,ROUND(CI248+'Step 2 - Expected Payments'!$E$17,2),"")</f>
        <v>10.73</v>
      </c>
      <c r="CJ261" s="25">
        <f>+IF('Step 2 - Expected Payments'!$E$17+CJ248&gt;=0,ROUND(CJ248+'Step 2 - Expected Payments'!$E$17,2),"")</f>
        <v>8.4499999999999993</v>
      </c>
      <c r="CK261" s="25">
        <f>+IF('Step 2 - Expected Payments'!$E$17+CK248&gt;=0,ROUND(CK248+'Step 2 - Expected Payments'!$E$17,2),"")</f>
        <v>7.82</v>
      </c>
      <c r="CL261" s="25">
        <f>+IF('Step 2 - Expected Payments'!$E$17+CL248&gt;=0,ROUND(CL248+'Step 2 - Expected Payments'!$E$17,2),"")</f>
        <v>9.2899999999999991</v>
      </c>
      <c r="CM261" s="25">
        <f>+IF('Step 2 - Expected Payments'!$E$17+CM248&gt;=0,ROUND(CM248+'Step 2 - Expected Payments'!$E$17,2),"")</f>
        <v>9.39</v>
      </c>
      <c r="CN261" s="25">
        <f>+IF('Step 2 - Expected Payments'!$E$17+CN248&gt;=0,ROUND(CN248+'Step 2 - Expected Payments'!$E$17,2),"")</f>
        <v>10.84</v>
      </c>
      <c r="CO261" s="25">
        <f>+IF('Step 2 - Expected Payments'!$E$17+CO248&gt;=0,ROUND(CO248+'Step 2 - Expected Payments'!$E$17,2),"")</f>
        <v>10.15</v>
      </c>
      <c r="CP261" s="25">
        <f>+IF('Step 2 - Expected Payments'!$E$17+CP248&gt;=0,ROUND(CP248+'Step 2 - Expected Payments'!$E$17,2),"")</f>
        <v>9.2200000000000006</v>
      </c>
      <c r="CQ261" s="25">
        <f>+IF('Step 2 - Expected Payments'!$E$17+CQ248&gt;=0,ROUND(CQ248+'Step 2 - Expected Payments'!$E$17,2),"")</f>
        <v>8.68</v>
      </c>
      <c r="CR261" s="25">
        <f>+IF('Step 2 - Expected Payments'!$E$17+CR248&gt;=0,ROUND(CR248+'Step 2 - Expected Payments'!$E$17,2),"")</f>
        <v>8.36</v>
      </c>
      <c r="CS261" s="25">
        <f>+IF('Step 2 - Expected Payments'!$E$17+CS248&gt;=0,ROUND(CS248+'Step 2 - Expected Payments'!$E$17,2),"")</f>
        <v>8.33</v>
      </c>
      <c r="CT261" s="25">
        <f>+IF('Step 2 - Expected Payments'!$E$17+CT248&gt;=0,ROUND(CT248+'Step 2 - Expected Payments'!$E$17,2),"")</f>
        <v>8.2799999999999994</v>
      </c>
      <c r="CU261" s="25">
        <f>+IF('Step 2 - Expected Payments'!$E$17+CU248&gt;=0,ROUND(CU248+'Step 2 - Expected Payments'!$E$17,2),"")</f>
        <v>7.4</v>
      </c>
      <c r="CV261" s="25">
        <f>+IF('Step 2 - Expected Payments'!$E$17+CV248&gt;=0,ROUND(CV248+'Step 2 - Expected Payments'!$E$17,2),"")</f>
        <v>9.0500000000000007</v>
      </c>
      <c r="CW261" s="25">
        <f>+IF('Step 2 - Expected Payments'!$E$17+CW248&gt;=0,ROUND(CW248+'Step 2 - Expected Payments'!$E$17,2),"")</f>
        <v>9.6</v>
      </c>
      <c r="CX261" s="25">
        <f>+IF('Step 2 - Expected Payments'!$E$17+CX248&gt;=0,ROUND(CX248+'Step 2 - Expected Payments'!$E$17,2),"")</f>
        <v>8.6999999999999993</v>
      </c>
      <c r="CY261" s="25">
        <f>+IF('Step 2 - Expected Payments'!$E$17+CY248&gt;=0,ROUND(CY248+'Step 2 - Expected Payments'!$E$17,2),"")</f>
        <v>10.36</v>
      </c>
      <c r="CZ261" s="25">
        <f>+IF('Step 2 - Expected Payments'!$E$17+CZ248&gt;=0,ROUND(CZ248+'Step 2 - Expected Payments'!$E$17,2),"")</f>
        <v>8.56</v>
      </c>
      <c r="DA261" s="25">
        <f>+IF('Step 2 - Expected Payments'!$E$17+DA248&gt;=0,ROUND(DA248+'Step 2 - Expected Payments'!$E$17,2),"")</f>
        <v>11.53</v>
      </c>
      <c r="DB261" s="25">
        <f>+IF('Step 2 - Expected Payments'!$E$17+DB248&gt;=0,ROUND(DB248+'Step 2 - Expected Payments'!$E$17,2),"")</f>
        <v>8.5399999999999991</v>
      </c>
      <c r="DC261" s="25">
        <f>+IF('Step 2 - Expected Payments'!$E$17+DC248&gt;=0,ROUND(DC248+'Step 2 - Expected Payments'!$E$17,2),"")</f>
        <v>9.5299999999999994</v>
      </c>
      <c r="DD261" s="25">
        <f>+IF('Step 2 - Expected Payments'!$E$17+DD248&gt;=0,ROUND(DD248+'Step 2 - Expected Payments'!$E$17,2),"")</f>
        <v>7.12</v>
      </c>
      <c r="DE261" s="25">
        <f>+IF('Step 2 - Expected Payments'!$E$17+DE248&gt;=0,ROUND(DE248+'Step 2 - Expected Payments'!$E$17,2),"")</f>
        <v>9.64</v>
      </c>
      <c r="DF261" s="25">
        <f>+IF('Step 2 - Expected Payments'!$E$17+DF248&gt;=0,ROUND(DF248+'Step 2 - Expected Payments'!$E$17,2),"")</f>
        <v>8.7799999999999994</v>
      </c>
      <c r="DG261" s="25">
        <f>+IF('Step 2 - Expected Payments'!$E$17+DG248&gt;=0,ROUND(DG248+'Step 2 - Expected Payments'!$E$17,2),"")</f>
        <v>11.05</v>
      </c>
      <c r="DH261" s="25">
        <f>+IF('Step 2 - Expected Payments'!$E$17+DH248&gt;=0,ROUND(DH248+'Step 2 - Expected Payments'!$E$17,2),"")</f>
        <v>9.73</v>
      </c>
      <c r="DI261" s="25">
        <f>+IF('Step 2 - Expected Payments'!$E$17+DI248&gt;=0,ROUND(DI248+'Step 2 - Expected Payments'!$E$17,2),"")</f>
        <v>9.15</v>
      </c>
      <c r="DJ261" s="25">
        <f>+IF('Step 2 - Expected Payments'!$E$17+DJ248&gt;=0,ROUND(DJ248+'Step 2 - Expected Payments'!$E$17,2),"")</f>
        <v>9.9700000000000006</v>
      </c>
      <c r="DK261" s="25">
        <f>+IF('Step 2 - Expected Payments'!$E$17+DK248&gt;=0,ROUND(DK248+'Step 2 - Expected Payments'!$E$17,2),"")</f>
        <v>9.15</v>
      </c>
      <c r="DL261" s="25">
        <f>+IF('Step 2 - Expected Payments'!$E$17+DL248&gt;=0,ROUND(DL248+'Step 2 - Expected Payments'!$E$17,2),"")</f>
        <v>9.44</v>
      </c>
      <c r="DM261" s="25">
        <f>+IF('Step 2 - Expected Payments'!$E$17+DM248&gt;=0,ROUND(DM248+'Step 2 - Expected Payments'!$E$17,2),"")</f>
        <v>9.0399999999999991</v>
      </c>
      <c r="DN261" s="25">
        <f>+IF('Step 2 - Expected Payments'!$E$17+DN248&gt;=0,ROUND(DN248+'Step 2 - Expected Payments'!$E$17,2),"")</f>
        <v>7.77</v>
      </c>
      <c r="DO261" s="25">
        <f>+IF('Step 2 - Expected Payments'!$E$17+DO248&gt;=0,ROUND(DO248+'Step 2 - Expected Payments'!$E$17,2),"")</f>
        <v>10.68</v>
      </c>
      <c r="DP261" s="25">
        <f>+IF('Step 2 - Expected Payments'!$E$17+DP248&gt;=0,ROUND(DP248+'Step 2 - Expected Payments'!$E$17,2),"")</f>
        <v>8.84</v>
      </c>
      <c r="DQ261" s="25">
        <f>+IF('Step 2 - Expected Payments'!$E$17+DQ248&gt;=0,ROUND(DQ248+'Step 2 - Expected Payments'!$E$17,2),"")</f>
        <v>8.0399999999999991</v>
      </c>
      <c r="DR261" s="25">
        <f>+IF('Step 2 - Expected Payments'!$E$17+DR248&gt;=0,ROUND(DR248+'Step 2 - Expected Payments'!$E$17,2),"")</f>
        <v>10.59</v>
      </c>
      <c r="DS261" s="25">
        <f>+IF('Step 2 - Expected Payments'!$E$17+DS248&gt;=0,ROUND(DS248+'Step 2 - Expected Payments'!$E$17,2),"")</f>
        <v>9.16</v>
      </c>
      <c r="DT261" s="25">
        <f>+IF('Step 2 - Expected Payments'!$E$17+DT248&gt;=0,ROUND(DT248+'Step 2 - Expected Payments'!$E$17,2),"")</f>
        <v>9.15</v>
      </c>
      <c r="DU261" s="25">
        <f>+IF('Step 2 - Expected Payments'!$E$17+DU248&gt;=0,ROUND(DU248+'Step 2 - Expected Payments'!$E$17,2),"")</f>
        <v>7.76</v>
      </c>
      <c r="DV261" s="25">
        <f>+IF('Step 2 - Expected Payments'!$E$17+DV248&gt;=0,ROUND(DV248+'Step 2 - Expected Payments'!$E$17,2),"")</f>
        <v>9.8800000000000008</v>
      </c>
      <c r="DW261" s="25">
        <f>+IF('Step 2 - Expected Payments'!$E$17+DW248&gt;=0,ROUND(DW248+'Step 2 - Expected Payments'!$E$17,2),"")</f>
        <v>8.61</v>
      </c>
      <c r="DX261" s="25">
        <f>+IF('Step 2 - Expected Payments'!$E$17+DX248&gt;=0,ROUND(DX248+'Step 2 - Expected Payments'!$E$17,2),"")</f>
        <v>8.14</v>
      </c>
      <c r="DY261" s="25">
        <f>+IF('Step 2 - Expected Payments'!$E$17+DY248&gt;=0,ROUND(DY248+'Step 2 - Expected Payments'!$E$17,2),"")</f>
        <v>9.3699999999999992</v>
      </c>
      <c r="DZ261" s="25">
        <f>+IF('Step 2 - Expected Payments'!$E$17+DZ248&gt;=0,ROUND(DZ248+'Step 2 - Expected Payments'!$E$17,2),"")</f>
        <v>10.29</v>
      </c>
      <c r="EA261" s="25">
        <f>+IF('Step 2 - Expected Payments'!$E$17+EA248&gt;=0,ROUND(EA248+'Step 2 - Expected Payments'!$E$17,2),"")</f>
        <v>10.42</v>
      </c>
      <c r="EB261" s="25">
        <f>+IF('Step 2 - Expected Payments'!$E$17+EB248&gt;=0,ROUND(EB248+'Step 2 - Expected Payments'!$E$17,2),"")</f>
        <v>9.32</v>
      </c>
      <c r="EC261" s="25">
        <f>+IF('Step 2 - Expected Payments'!$E$17+EC248&gt;=0,ROUND(EC248+'Step 2 - Expected Payments'!$E$17,2),"")</f>
        <v>7.62</v>
      </c>
      <c r="ED261" s="25">
        <f>+IF('Step 2 - Expected Payments'!$E$17+ED248&gt;=0,ROUND(ED248+'Step 2 - Expected Payments'!$E$17,2),"")</f>
        <v>7.32</v>
      </c>
      <c r="EE261" s="25">
        <f>+IF('Step 2 - Expected Payments'!$E$17+EE248&gt;=0,ROUND(EE248+'Step 2 - Expected Payments'!$E$17,2),"")</f>
        <v>9.0399999999999991</v>
      </c>
      <c r="EF261" s="25">
        <f>+IF('Step 2 - Expected Payments'!$E$17+EF248&gt;=0,ROUND(EF248+'Step 2 - Expected Payments'!$E$17,2),"")</f>
        <v>9.2899999999999991</v>
      </c>
      <c r="EG261" s="25">
        <f>+IF('Step 2 - Expected Payments'!$E$17+EG248&gt;=0,ROUND(EG248+'Step 2 - Expected Payments'!$E$17,2),"")</f>
        <v>9.98</v>
      </c>
      <c r="EH261" s="25">
        <f>+IF('Step 2 - Expected Payments'!$E$17+EH248&gt;=0,ROUND(EH248+'Step 2 - Expected Payments'!$E$17,2),"")</f>
        <v>10.64</v>
      </c>
      <c r="EI261" s="25">
        <f>+IF('Step 2 - Expected Payments'!$E$17+EI248&gt;=0,ROUND(EI248+'Step 2 - Expected Payments'!$E$17,2),"")</f>
        <v>8.43</v>
      </c>
      <c r="EJ261" s="25">
        <f>+IF('Step 2 - Expected Payments'!$E$17+EJ248&gt;=0,ROUND(EJ248+'Step 2 - Expected Payments'!$E$17,2),"")</f>
        <v>7.82</v>
      </c>
      <c r="EK261" s="25">
        <f>+IF('Step 2 - Expected Payments'!$E$17+EK248&gt;=0,ROUND(EK248+'Step 2 - Expected Payments'!$E$17,2),"")</f>
        <v>11.03</v>
      </c>
      <c r="EL261" s="25">
        <f>+IF('Step 2 - Expected Payments'!$E$17+EL248&gt;=0,ROUND(EL248+'Step 2 - Expected Payments'!$E$17,2),"")</f>
        <v>8.56</v>
      </c>
      <c r="EM261" s="25">
        <f>+IF('Step 2 - Expected Payments'!$E$17+EM248&gt;=0,ROUND(EM248+'Step 2 - Expected Payments'!$E$17,2),"")</f>
        <v>7.62</v>
      </c>
      <c r="EN261" s="25">
        <f>+IF('Step 2 - Expected Payments'!$E$17+EN248&gt;=0,ROUND(EN248+'Step 2 - Expected Payments'!$E$17,2),"")</f>
        <v>9.1300000000000008</v>
      </c>
      <c r="EO261" s="25">
        <f>+IF('Step 2 - Expected Payments'!$E$17+EO248&gt;=0,ROUND(EO248+'Step 2 - Expected Payments'!$E$17,2),"")</f>
        <v>8.27</v>
      </c>
      <c r="EP261" s="25">
        <f>+IF('Step 2 - Expected Payments'!$E$17+EP248&gt;=0,ROUND(EP248+'Step 2 - Expected Payments'!$E$17,2),"")</f>
        <v>9.26</v>
      </c>
      <c r="EQ261" s="25">
        <f>+IF('Step 2 - Expected Payments'!$E$17+EQ248&gt;=0,ROUND(EQ248+'Step 2 - Expected Payments'!$E$17,2),"")</f>
        <v>8.18</v>
      </c>
      <c r="ER261" s="25">
        <f>+IF('Step 2 - Expected Payments'!$E$17+ER248&gt;=0,ROUND(ER248+'Step 2 - Expected Payments'!$E$17,2),"")</f>
        <v>9.0500000000000007</v>
      </c>
      <c r="ES261" s="25">
        <f>+IF('Step 2 - Expected Payments'!$E$17+ES248&gt;=0,ROUND(ES248+'Step 2 - Expected Payments'!$E$17,2),"")</f>
        <v>9.34</v>
      </c>
      <c r="ET261" s="25">
        <f>+IF('Step 2 - Expected Payments'!$E$17+ET248&gt;=0,ROUND(ET248+'Step 2 - Expected Payments'!$E$17,2),"")</f>
        <v>9.23</v>
      </c>
      <c r="EU261" s="25">
        <f>+IF('Step 2 - Expected Payments'!$E$17+EU248&gt;=0,ROUND(EU248+'Step 2 - Expected Payments'!$E$17,2),"")</f>
        <v>10.74</v>
      </c>
      <c r="EV261" s="25">
        <f>+IF('Step 2 - Expected Payments'!$E$17+EV248&gt;=0,ROUND(EV248+'Step 2 - Expected Payments'!$E$17,2),"")</f>
        <v>7.7</v>
      </c>
      <c r="EW261" s="25">
        <f>+IF('Step 2 - Expected Payments'!$E$17+EW248&gt;=0,ROUND(EW248+'Step 2 - Expected Payments'!$E$17,2),"")</f>
        <v>10</v>
      </c>
      <c r="EX261" s="25">
        <f>+IF('Step 2 - Expected Payments'!$E$17+EX248&gt;=0,ROUND(EX248+'Step 2 - Expected Payments'!$E$17,2),"")</f>
        <v>9.5399999999999991</v>
      </c>
      <c r="EY261" s="25">
        <f>+IF('Step 2 - Expected Payments'!$E$17+EY248&gt;=0,ROUND(EY248+'Step 2 - Expected Payments'!$E$17,2),"")</f>
        <v>9.44</v>
      </c>
      <c r="EZ261" s="25">
        <f>+IF('Step 2 - Expected Payments'!$E$17+EZ248&gt;=0,ROUND(EZ248+'Step 2 - Expected Payments'!$E$17,2),"")</f>
        <v>8.2200000000000006</v>
      </c>
      <c r="FA261" s="25">
        <f>+IF('Step 2 - Expected Payments'!$E$17+FA248&gt;=0,ROUND(FA248+'Step 2 - Expected Payments'!$E$17,2),"")</f>
        <v>9.93</v>
      </c>
      <c r="FB261" s="25">
        <f>+IF('Step 2 - Expected Payments'!$E$17+FB248&gt;=0,ROUND(FB248+'Step 2 - Expected Payments'!$E$17,2),"")</f>
        <v>8.1</v>
      </c>
      <c r="FC261" s="25">
        <f>+IF('Step 2 - Expected Payments'!$E$17+FC248&gt;=0,ROUND(FC248+'Step 2 - Expected Payments'!$E$17,2),"")</f>
        <v>10.039999999999999</v>
      </c>
      <c r="FD261" s="25">
        <f>+IF('Step 2 - Expected Payments'!$E$17+FD248&gt;=0,ROUND(FD248+'Step 2 - Expected Payments'!$E$17,2),"")</f>
        <v>9.26</v>
      </c>
      <c r="FE261" s="25">
        <f>+IF('Step 2 - Expected Payments'!$E$17+FE248&gt;=0,ROUND(FE248+'Step 2 - Expected Payments'!$E$17,2),"")</f>
        <v>10.38</v>
      </c>
      <c r="FF261" s="25">
        <f>+IF('Step 2 - Expected Payments'!$E$17+FF248&gt;=0,ROUND(FF248+'Step 2 - Expected Payments'!$E$17,2),"")</f>
        <v>11.26</v>
      </c>
      <c r="FG261" s="25">
        <f>+IF('Step 2 - Expected Payments'!$E$17+FG248&gt;=0,ROUND(FG248+'Step 2 - Expected Payments'!$E$17,2),"")</f>
        <v>10.039999999999999</v>
      </c>
      <c r="FH261" s="25">
        <f>+IF('Step 2 - Expected Payments'!$E$17+FH248&gt;=0,ROUND(FH248+'Step 2 - Expected Payments'!$E$17,2),"")</f>
        <v>9.91</v>
      </c>
      <c r="FI261" s="25">
        <f>+IF('Step 2 - Expected Payments'!$E$17+FI248&gt;=0,ROUND(FI248+'Step 2 - Expected Payments'!$E$17,2),"")</f>
        <v>10.97</v>
      </c>
      <c r="FJ261" s="25">
        <f>+IF('Step 2 - Expected Payments'!$E$17+FJ248&gt;=0,ROUND(FJ248+'Step 2 - Expected Payments'!$E$17,2),"")</f>
        <v>9.8800000000000008</v>
      </c>
      <c r="FK261" s="25">
        <f>+IF('Step 2 - Expected Payments'!$E$17+FK248&gt;=0,ROUND(FK248+'Step 2 - Expected Payments'!$E$17,2),"")</f>
        <v>9.07</v>
      </c>
      <c r="FL261" s="25">
        <f>+IF('Step 2 - Expected Payments'!$E$17+FL248&gt;=0,ROUND(FL248+'Step 2 - Expected Payments'!$E$17,2),"")</f>
        <v>9.16</v>
      </c>
      <c r="FM261" s="25">
        <f>+IF('Step 2 - Expected Payments'!$E$17+FM248&gt;=0,ROUND(FM248+'Step 2 - Expected Payments'!$E$17,2),"")</f>
        <v>8.2100000000000009</v>
      </c>
      <c r="FN261" s="25">
        <f>+IF('Step 2 - Expected Payments'!$E$17+FN248&gt;=0,ROUND(FN248+'Step 2 - Expected Payments'!$E$17,2),"")</f>
        <v>9.25</v>
      </c>
      <c r="FO261" s="25">
        <f>+IF('Step 2 - Expected Payments'!$E$17+FO248&gt;=0,ROUND(FO248+'Step 2 - Expected Payments'!$E$17,2),"")</f>
        <v>9.8699999999999992</v>
      </c>
      <c r="FP261" s="25">
        <f>+IF('Step 2 - Expected Payments'!$E$17+FP248&gt;=0,ROUND(FP248+'Step 2 - Expected Payments'!$E$17,2),"")</f>
        <v>7.8</v>
      </c>
      <c r="FQ261" s="25">
        <f>+IF('Step 2 - Expected Payments'!$E$17+FQ248&gt;=0,ROUND(FQ248+'Step 2 - Expected Payments'!$E$17,2),"")</f>
        <v>7.86</v>
      </c>
      <c r="FR261" s="25">
        <f>+IF('Step 2 - Expected Payments'!$E$17+FR248&gt;=0,ROUND(FR248+'Step 2 - Expected Payments'!$E$17,2),"")</f>
        <v>9</v>
      </c>
      <c r="FS261" s="25">
        <f>+IF('Step 2 - Expected Payments'!$E$17+FS248&gt;=0,ROUND(FS248+'Step 2 - Expected Payments'!$E$17,2),"")</f>
        <v>9.5299999999999994</v>
      </c>
      <c r="FT261" s="25">
        <f>+IF('Step 2 - Expected Payments'!$E$17+FT248&gt;=0,ROUND(FT248+'Step 2 - Expected Payments'!$E$17,2),"")</f>
        <v>7.22</v>
      </c>
      <c r="FU261" s="25">
        <f>+IF('Step 2 - Expected Payments'!$E$17+FU248&gt;=0,ROUND(FU248+'Step 2 - Expected Payments'!$E$17,2),"")</f>
        <v>9.9600000000000009</v>
      </c>
      <c r="FV261" s="25">
        <f>+IF('Step 2 - Expected Payments'!$E$17+FV248&gt;=0,ROUND(FV248+'Step 2 - Expected Payments'!$E$17,2),"")</f>
        <v>8.85</v>
      </c>
      <c r="FW261" s="25">
        <f>+IF('Step 2 - Expected Payments'!$E$17+FW248&gt;=0,ROUND(FW248+'Step 2 - Expected Payments'!$E$17,2),"")</f>
        <v>9.09</v>
      </c>
      <c r="FX261" s="25">
        <f>+IF('Step 2 - Expected Payments'!$E$17+FX248&gt;=0,ROUND(FX248+'Step 2 - Expected Payments'!$E$17,2),"")</f>
        <v>8.99</v>
      </c>
      <c r="FY261" s="25">
        <f>+IF('Step 2 - Expected Payments'!$E$17+FY248&gt;=0,ROUND(FY248+'Step 2 - Expected Payments'!$E$17,2),"")</f>
        <v>9.16</v>
      </c>
      <c r="FZ261" s="25">
        <f>+IF('Step 2 - Expected Payments'!$E$17+FZ248&gt;=0,ROUND(FZ248+'Step 2 - Expected Payments'!$E$17,2),"")</f>
        <v>9.92</v>
      </c>
      <c r="GA261" s="25">
        <f>+IF('Step 2 - Expected Payments'!$E$17+GA248&gt;=0,ROUND(GA248+'Step 2 - Expected Payments'!$E$17,2),"")</f>
        <v>9.17</v>
      </c>
      <c r="GB261" s="25">
        <f>+IF('Step 2 - Expected Payments'!$E$17+GB248&gt;=0,ROUND(GB248+'Step 2 - Expected Payments'!$E$17,2),"")</f>
        <v>12.77</v>
      </c>
      <c r="GC261" s="25">
        <f>+IF('Step 2 - Expected Payments'!$E$17+GC248&gt;=0,ROUND(GC248+'Step 2 - Expected Payments'!$E$17,2),"")</f>
        <v>9.84</v>
      </c>
      <c r="GD261" s="25">
        <f>+IF('Step 2 - Expected Payments'!$E$17+GD248&gt;=0,ROUND(GD248+'Step 2 - Expected Payments'!$E$17,2),"")</f>
        <v>8.34</v>
      </c>
      <c r="GE261" s="25">
        <f>+IF('Step 2 - Expected Payments'!$E$17+GE248&gt;=0,ROUND(GE248+'Step 2 - Expected Payments'!$E$17,2),"")</f>
        <v>9.84</v>
      </c>
      <c r="GF261" s="25">
        <f>+IF('Step 2 - Expected Payments'!$E$17+GF248&gt;=0,ROUND(GF248+'Step 2 - Expected Payments'!$E$17,2),"")</f>
        <v>8.1</v>
      </c>
      <c r="GG261" s="25">
        <f>+IF('Step 2 - Expected Payments'!$E$17+GG248&gt;=0,ROUND(GG248+'Step 2 - Expected Payments'!$E$17,2),"")</f>
        <v>8.19</v>
      </c>
      <c r="GH261" s="25">
        <f>+IF('Step 2 - Expected Payments'!$E$17+GH248&gt;=0,ROUND(GH248+'Step 2 - Expected Payments'!$E$17,2),"")</f>
        <v>8.48</v>
      </c>
      <c r="GI261" s="25">
        <f>+IF('Step 2 - Expected Payments'!$E$17+GI248&gt;=0,ROUND(GI248+'Step 2 - Expected Payments'!$E$17,2),"")</f>
        <v>9.89</v>
      </c>
      <c r="GJ261" s="25">
        <f>+IF('Step 2 - Expected Payments'!$E$17+GJ248&gt;=0,ROUND(GJ248+'Step 2 - Expected Payments'!$E$17,2),"")</f>
        <v>9.5500000000000007</v>
      </c>
      <c r="GK261" s="25">
        <f>+IF('Step 2 - Expected Payments'!$E$17+GK248&gt;=0,ROUND(GK248+'Step 2 - Expected Payments'!$E$17,2),"")</f>
        <v>8.11</v>
      </c>
      <c r="GL261" s="25">
        <f>+IF('Step 2 - Expected Payments'!$E$17+GL248&gt;=0,ROUND(GL248+'Step 2 - Expected Payments'!$E$17,2),"")</f>
        <v>8.65</v>
      </c>
      <c r="GM261" s="25">
        <f>+IF('Step 2 - Expected Payments'!$E$17+GM248&gt;=0,ROUND(GM248+'Step 2 - Expected Payments'!$E$17,2),"")</f>
        <v>9.3699999999999992</v>
      </c>
      <c r="GN261" s="25">
        <f>+IF('Step 2 - Expected Payments'!$E$17+GN248&gt;=0,ROUND(GN248+'Step 2 - Expected Payments'!$E$17,2),"")</f>
        <v>11.23</v>
      </c>
      <c r="GO261" s="25">
        <f>+IF('Step 2 - Expected Payments'!$E$17+GO248&gt;=0,ROUND(GO248+'Step 2 - Expected Payments'!$E$17,2),"")</f>
        <v>9.4499999999999993</v>
      </c>
      <c r="GP261" s="25">
        <f>+IF('Step 2 - Expected Payments'!$E$17+GP248&gt;=0,ROUND(GP248+'Step 2 - Expected Payments'!$E$17,2),"")</f>
        <v>9.57</v>
      </c>
      <c r="GQ261" s="25">
        <f>+IF('Step 2 - Expected Payments'!$E$17+GQ248&gt;=0,ROUND(GQ248+'Step 2 - Expected Payments'!$E$17,2),"")</f>
        <v>8.94</v>
      </c>
      <c r="GR261" s="25">
        <f>+IF('Step 2 - Expected Payments'!$E$17+GR248&gt;=0,ROUND(GR248+'Step 2 - Expected Payments'!$E$17,2),"")</f>
        <v>8.32</v>
      </c>
      <c r="GS261" s="25">
        <f>+IF('Step 2 - Expected Payments'!$E$17+GS248&gt;=0,ROUND(GS248+'Step 2 - Expected Payments'!$E$17,2),"")</f>
        <v>10.18</v>
      </c>
      <c r="GT261" s="25">
        <f>+IF('Step 2 - Expected Payments'!$E$17+GT248&gt;=0,ROUND(GT248+'Step 2 - Expected Payments'!$E$17,2),"")</f>
        <v>9.35</v>
      </c>
      <c r="GU261" s="25">
        <f>+IF('Step 2 - Expected Payments'!$E$17+GU248&gt;=0,ROUND(GU248+'Step 2 - Expected Payments'!$E$17,2),"")</f>
        <v>8.5</v>
      </c>
      <c r="GV261" s="25">
        <f>+IF('Step 2 - Expected Payments'!$E$17+GV248&gt;=0,ROUND(GV248+'Step 2 - Expected Payments'!$E$17,2),"")</f>
        <v>10.119999999999999</v>
      </c>
      <c r="GW261" s="25">
        <f>+IF('Step 2 - Expected Payments'!$E$17+GW248&gt;=0,ROUND(GW248+'Step 2 - Expected Payments'!$E$17,2),"")</f>
        <v>9.4700000000000006</v>
      </c>
      <c r="GX261" s="25">
        <f>+IF('Step 2 - Expected Payments'!$E$17+GX248&gt;=0,ROUND(GX248+'Step 2 - Expected Payments'!$E$17,2),"")</f>
        <v>9.7200000000000006</v>
      </c>
      <c r="GY261" s="25">
        <f>+IF('Step 2 - Expected Payments'!$E$17+GY248&gt;=0,ROUND(GY248+'Step 2 - Expected Payments'!$E$17,2),"")</f>
        <v>7.96</v>
      </c>
      <c r="GZ261" s="25">
        <f>+IF('Step 2 - Expected Payments'!$E$17+GZ248&gt;=0,ROUND(GZ248+'Step 2 - Expected Payments'!$E$17,2),"")</f>
        <v>8.94</v>
      </c>
      <c r="HA261" s="25">
        <f>+IF('Step 2 - Expected Payments'!$E$17+HA248&gt;=0,ROUND(HA248+'Step 2 - Expected Payments'!$E$17,2),"")</f>
        <v>10.96</v>
      </c>
      <c r="HB261" s="25">
        <f>+IF('Step 2 - Expected Payments'!$E$17+HB248&gt;=0,ROUND(HB248+'Step 2 - Expected Payments'!$E$17,2),"")</f>
        <v>9.48</v>
      </c>
      <c r="HC261" s="25">
        <f>+IF('Step 2 - Expected Payments'!$E$17+HC248&gt;=0,ROUND(HC248+'Step 2 - Expected Payments'!$E$17,2),"")</f>
        <v>11.14</v>
      </c>
      <c r="HD261" s="25">
        <f>+IF('Step 2 - Expected Payments'!$E$17+HD248&gt;=0,ROUND(HD248+'Step 2 - Expected Payments'!$E$17,2),"")</f>
        <v>9.34</v>
      </c>
      <c r="HE261" s="25">
        <f>+IF('Step 2 - Expected Payments'!$E$17+HE248&gt;=0,ROUND(HE248+'Step 2 - Expected Payments'!$E$17,2),"")</f>
        <v>8.69</v>
      </c>
      <c r="HF261" s="25">
        <f>+IF('Step 2 - Expected Payments'!$E$17+HF248&gt;=0,ROUND(HF248+'Step 2 - Expected Payments'!$E$17,2),"")</f>
        <v>9.6</v>
      </c>
      <c r="HG261" s="25">
        <f>+IF('Step 2 - Expected Payments'!$E$17+HG248&gt;=0,ROUND(HG248+'Step 2 - Expected Payments'!$E$17,2),"")</f>
        <v>8.02</v>
      </c>
      <c r="HH261" s="25">
        <f>+IF('Step 2 - Expected Payments'!$E$17+HH248&gt;=0,ROUND(HH248+'Step 2 - Expected Payments'!$E$17,2),"")</f>
        <v>9.42</v>
      </c>
      <c r="HI261" s="25">
        <f>+IF('Step 2 - Expected Payments'!$E$17+HI248&gt;=0,ROUND(HI248+'Step 2 - Expected Payments'!$E$17,2),"")</f>
        <v>10.01</v>
      </c>
      <c r="HJ261" s="25">
        <f>+IF('Step 2 - Expected Payments'!$E$17+HJ248&gt;=0,ROUND(HJ248+'Step 2 - Expected Payments'!$E$17,2),"")</f>
        <v>7.5</v>
      </c>
      <c r="HK261" s="25">
        <f>+IF('Step 2 - Expected Payments'!$E$17+HK248&gt;=0,ROUND(HK248+'Step 2 - Expected Payments'!$E$17,2),"")</f>
        <v>8.14</v>
      </c>
      <c r="HL261" s="25">
        <f>+IF('Step 2 - Expected Payments'!$E$17+HL248&gt;=0,ROUND(HL248+'Step 2 - Expected Payments'!$E$17,2),"")</f>
        <v>10.41</v>
      </c>
      <c r="HM261" s="25">
        <f>+IF('Step 2 - Expected Payments'!$E$17+HM248&gt;=0,ROUND(HM248+'Step 2 - Expected Payments'!$E$17,2),"")</f>
        <v>7.83</v>
      </c>
      <c r="HN261" s="25">
        <f>+IF('Step 2 - Expected Payments'!$E$17+HN248&gt;=0,ROUND(HN248+'Step 2 - Expected Payments'!$E$17,2),"")</f>
        <v>8.3699999999999992</v>
      </c>
      <c r="HO261" s="25">
        <f>+IF('Step 2 - Expected Payments'!$E$17+HO248&gt;=0,ROUND(HO248+'Step 2 - Expected Payments'!$E$17,2),"")</f>
        <v>6.53</v>
      </c>
      <c r="HP261" s="25">
        <f>+IF('Step 2 - Expected Payments'!$E$17+HP248&gt;=0,ROUND(HP248+'Step 2 - Expected Payments'!$E$17,2),"")</f>
        <v>9.2100000000000009</v>
      </c>
      <c r="HQ261" s="25">
        <f>+IF('Step 2 - Expected Payments'!$E$17+HQ248&gt;=0,ROUND(HQ248+'Step 2 - Expected Payments'!$E$17,2),"")</f>
        <v>9.39</v>
      </c>
      <c r="HR261" s="25">
        <f>+IF('Step 2 - Expected Payments'!$E$17+HR248&gt;=0,ROUND(HR248+'Step 2 - Expected Payments'!$E$17,2),"")</f>
        <v>9.7899999999999991</v>
      </c>
      <c r="HS261" s="25">
        <f>+IF('Step 2 - Expected Payments'!$E$17+HS248&gt;=0,ROUND(HS248+'Step 2 - Expected Payments'!$E$17,2),"")</f>
        <v>9</v>
      </c>
      <c r="HT261" s="25">
        <f>+IF('Step 2 - Expected Payments'!$E$17+HT248&gt;=0,ROUND(HT248+'Step 2 - Expected Payments'!$E$17,2),"")</f>
        <v>8.67</v>
      </c>
      <c r="HU261" s="25">
        <f>+IF('Step 2 - Expected Payments'!$E$17+HU248&gt;=0,ROUND(HU248+'Step 2 - Expected Payments'!$E$17,2),"")</f>
        <v>11</v>
      </c>
      <c r="HV261" s="25">
        <f>+IF('Step 2 - Expected Payments'!$E$17+HV248&gt;=0,ROUND(HV248+'Step 2 - Expected Payments'!$E$17,2),"")</f>
        <v>8.75</v>
      </c>
      <c r="HW261" s="25">
        <f>+IF('Step 2 - Expected Payments'!$E$17+HW248&gt;=0,ROUND(HW248+'Step 2 - Expected Payments'!$E$17,2),"")</f>
        <v>9.75</v>
      </c>
      <c r="HX261" s="25">
        <f>+IF('Step 2 - Expected Payments'!$E$17+HX248&gt;=0,ROUND(HX248+'Step 2 - Expected Payments'!$E$17,2),"")</f>
        <v>9.16</v>
      </c>
      <c r="HY261" s="25">
        <f>+IF('Step 2 - Expected Payments'!$E$17+HY248&gt;=0,ROUND(HY248+'Step 2 - Expected Payments'!$E$17,2),"")</f>
        <v>9.66</v>
      </c>
      <c r="HZ261" s="25">
        <f>+IF('Step 2 - Expected Payments'!$E$17+HZ248&gt;=0,ROUND(HZ248+'Step 2 - Expected Payments'!$E$17,2),"")</f>
        <v>9.18</v>
      </c>
      <c r="IA261" s="25">
        <f>+IF('Step 2 - Expected Payments'!$E$17+IA248&gt;=0,ROUND(IA248+'Step 2 - Expected Payments'!$E$17,2),"")</f>
        <v>8.17</v>
      </c>
      <c r="IB261" s="25">
        <f>+IF('Step 2 - Expected Payments'!$E$17+IB248&gt;=0,ROUND(IB248+'Step 2 - Expected Payments'!$E$17,2),"")</f>
        <v>9.02</v>
      </c>
      <c r="IC261" s="25">
        <f>+IF('Step 2 - Expected Payments'!$E$17+IC248&gt;=0,ROUND(IC248+'Step 2 - Expected Payments'!$E$17,2),"")</f>
        <v>9.82</v>
      </c>
      <c r="ID261" s="25">
        <f>+IF('Step 2 - Expected Payments'!$E$17+ID248&gt;=0,ROUND(ID248+'Step 2 - Expected Payments'!$E$17,2),"")</f>
        <v>9.09</v>
      </c>
      <c r="IE261" s="25">
        <f>+IF('Step 2 - Expected Payments'!$E$17+IE248&gt;=0,ROUND(IE248+'Step 2 - Expected Payments'!$E$17,2),"")</f>
        <v>9.69</v>
      </c>
      <c r="IF261" s="25">
        <f>+IF('Step 2 - Expected Payments'!$E$17+IF248&gt;=0,ROUND(IF248+'Step 2 - Expected Payments'!$E$17,2),"")</f>
        <v>9.52</v>
      </c>
      <c r="IG261" s="25">
        <f>+IF('Step 2 - Expected Payments'!$E$17+IG248&gt;=0,ROUND(IG248+'Step 2 - Expected Payments'!$E$17,2),"")</f>
        <v>9.09</v>
      </c>
      <c r="IH261" s="25">
        <f>+IF('Step 2 - Expected Payments'!$E$17+IH248&gt;=0,ROUND(IH248+'Step 2 - Expected Payments'!$E$17,2),"")</f>
        <v>9.5299999999999994</v>
      </c>
      <c r="II261" s="25">
        <f>+IF('Step 2 - Expected Payments'!$E$17+II248&gt;=0,ROUND(II248+'Step 2 - Expected Payments'!$E$17,2),"")</f>
        <v>9.1999999999999993</v>
      </c>
      <c r="IJ261" s="25">
        <f>+IF('Step 2 - Expected Payments'!$E$17+IJ248&gt;=0,ROUND(IJ248+'Step 2 - Expected Payments'!$E$17,2),"")</f>
        <v>8.2799999999999994</v>
      </c>
      <c r="IK261" s="25">
        <f>+IF('Step 2 - Expected Payments'!$E$17+IK248&gt;=0,ROUND(IK248+'Step 2 - Expected Payments'!$E$17,2),"")</f>
        <v>9.84</v>
      </c>
      <c r="IL261" s="25">
        <f>+IF('Step 2 - Expected Payments'!$E$17+IL248&gt;=0,ROUND(IL248+'Step 2 - Expected Payments'!$E$17,2),"")</f>
        <v>9.4600000000000009</v>
      </c>
      <c r="IM261" s="25">
        <f>+IF('Step 2 - Expected Payments'!$E$17+IM248&gt;=0,ROUND(IM248+'Step 2 - Expected Payments'!$E$17,2),"")</f>
        <v>8.1</v>
      </c>
      <c r="IN261" s="25">
        <f>+IF('Step 2 - Expected Payments'!$E$17+IN248&gt;=0,ROUND(IN248+'Step 2 - Expected Payments'!$E$17,2),"")</f>
        <v>8.2799999999999994</v>
      </c>
      <c r="IO261" s="25">
        <f>+IF('Step 2 - Expected Payments'!$E$17+IO248&gt;=0,ROUND(IO248+'Step 2 - Expected Payments'!$E$17,2),"")</f>
        <v>10.53</v>
      </c>
      <c r="IP261" s="25">
        <f>+IF('Step 2 - Expected Payments'!$E$17+IP248&gt;=0,ROUND(IP248+'Step 2 - Expected Payments'!$E$17,2),"")</f>
        <v>9.52</v>
      </c>
      <c r="IQ261" s="25">
        <f>+IF('Step 2 - Expected Payments'!$E$17+IQ248&gt;=0,ROUND(IQ248+'Step 2 - Expected Payments'!$E$17,2),"")</f>
        <v>9.0299999999999994</v>
      </c>
      <c r="IR261" s="25">
        <f>+IF('Step 2 - Expected Payments'!$E$17+IR248&gt;=0,ROUND(IR248+'Step 2 - Expected Payments'!$E$17,2),"")</f>
        <v>8.1999999999999993</v>
      </c>
      <c r="IS261" s="25">
        <f>+IF('Step 2 - Expected Payments'!$E$17+IS248&gt;=0,ROUND(IS248+'Step 2 - Expected Payments'!$E$17,2),"")</f>
        <v>7.66</v>
      </c>
      <c r="IT261" s="25">
        <f>+IF('Step 2 - Expected Payments'!$E$17+IT248&gt;=0,ROUND(IT248+'Step 2 - Expected Payments'!$E$17,2),"")</f>
        <v>9.67</v>
      </c>
      <c r="IU261" s="25">
        <f>+IF('Step 2 - Expected Payments'!$E$17+IU248&gt;=0,ROUND(IU248+'Step 2 - Expected Payments'!$E$17,2),"")</f>
        <v>8.2899999999999991</v>
      </c>
      <c r="IV261" s="25">
        <f>+IF('Step 2 - Expected Payments'!$E$17+IV248&gt;=0,ROUND(IV248+'Step 2 - Expected Payments'!$E$17,2),"")</f>
        <v>11.72</v>
      </c>
      <c r="IW261" s="25">
        <f>+IF('Step 2 - Expected Payments'!$E$17+IW248&gt;=0,ROUND(IW248+'Step 2 - Expected Payments'!$E$17,2),"")</f>
        <v>9.4700000000000006</v>
      </c>
      <c r="IX261" s="25">
        <f>+IF('Step 2 - Expected Payments'!$E$17+IX248&gt;=0,ROUND(IX248+'Step 2 - Expected Payments'!$E$17,2),"")</f>
        <v>8.06</v>
      </c>
      <c r="IY261" s="25">
        <f>+IF('Step 2 - Expected Payments'!$E$17+IY248&gt;=0,ROUND(IY248+'Step 2 - Expected Payments'!$E$17,2),"")</f>
        <v>12.04</v>
      </c>
      <c r="IZ261" s="25">
        <f>+IF('Step 2 - Expected Payments'!$E$17+IZ248&gt;=0,ROUND(IZ248+'Step 2 - Expected Payments'!$E$17,2),"")</f>
        <v>8.56</v>
      </c>
      <c r="JA261" s="25">
        <f>+IF('Step 2 - Expected Payments'!$E$17+JA248&gt;=0,ROUND(JA248+'Step 2 - Expected Payments'!$E$17,2),"")</f>
        <v>9.17</v>
      </c>
      <c r="JB261" s="25">
        <f>+IF('Step 2 - Expected Payments'!$E$17+JB248&gt;=0,ROUND(JB248+'Step 2 - Expected Payments'!$E$17,2),"")</f>
        <v>12.13</v>
      </c>
      <c r="JC261" s="25">
        <f>+IF('Step 2 - Expected Payments'!$E$17+JC248&gt;=0,ROUND(JC248+'Step 2 - Expected Payments'!$E$17,2),"")</f>
        <v>9.7100000000000009</v>
      </c>
      <c r="JD261" s="25">
        <f>+IF('Step 2 - Expected Payments'!$E$17+JD248&gt;=0,ROUND(JD248+'Step 2 - Expected Payments'!$E$17,2),"")</f>
        <v>7.68</v>
      </c>
      <c r="JE261" s="25">
        <f>+IF('Step 2 - Expected Payments'!$E$17+JE248&gt;=0,ROUND(JE248+'Step 2 - Expected Payments'!$E$17,2),"")</f>
        <v>9.9</v>
      </c>
      <c r="JF261" s="25">
        <f>+IF('Step 2 - Expected Payments'!$E$17+JF248&gt;=0,ROUND(JF248+'Step 2 - Expected Payments'!$E$17,2),"")</f>
        <v>10.28</v>
      </c>
      <c r="JG261" s="25">
        <f>+IF('Step 2 - Expected Payments'!$E$17+JG248&gt;=0,ROUND(JG248+'Step 2 - Expected Payments'!$E$17,2),"")</f>
        <v>8.65</v>
      </c>
      <c r="JH261" s="25">
        <f>+IF('Step 2 - Expected Payments'!$E$17+JH248&gt;=0,ROUND(JH248+'Step 2 - Expected Payments'!$E$17,2),"")</f>
        <v>8.7200000000000006</v>
      </c>
      <c r="JI261" s="25">
        <f>+IF('Step 2 - Expected Payments'!$E$17+JI248&gt;=0,ROUND(JI248+'Step 2 - Expected Payments'!$E$17,2),"")</f>
        <v>8.64</v>
      </c>
      <c r="JJ261" s="25">
        <f>+IF('Step 2 - Expected Payments'!$E$17+JJ248&gt;=0,ROUND(JJ248+'Step 2 - Expected Payments'!$E$17,2),"")</f>
        <v>9.57</v>
      </c>
      <c r="JK261" s="25">
        <f>+IF('Step 2 - Expected Payments'!$E$17+JK248&gt;=0,ROUND(JK248+'Step 2 - Expected Payments'!$E$17,2),"")</f>
        <v>9.43</v>
      </c>
      <c r="JL261" s="25">
        <f>+IF('Step 2 - Expected Payments'!$E$17+JL248&gt;=0,ROUND(JL248+'Step 2 - Expected Payments'!$E$17,2),"")</f>
        <v>8.91</v>
      </c>
      <c r="JM261" s="25">
        <f>+IF('Step 2 - Expected Payments'!$E$17+JM248&gt;=0,ROUND(JM248+'Step 2 - Expected Payments'!$E$17,2),"")</f>
        <v>8.7100000000000009</v>
      </c>
      <c r="JN261" s="25">
        <f>+IF('Step 2 - Expected Payments'!$E$17+JN248&gt;=0,ROUND(JN248+'Step 2 - Expected Payments'!$E$17,2),"")</f>
        <v>10.15</v>
      </c>
      <c r="JO261" s="25">
        <f>+IF('Step 2 - Expected Payments'!$E$17+JO248&gt;=0,ROUND(JO248+'Step 2 - Expected Payments'!$E$17,2),"")</f>
        <v>9.1</v>
      </c>
      <c r="JP261" s="25">
        <f>+IF('Step 2 - Expected Payments'!$E$17+JP248&gt;=0,ROUND(JP248+'Step 2 - Expected Payments'!$E$17,2),"")</f>
        <v>10.3</v>
      </c>
      <c r="JQ261" s="25">
        <f>+IF('Step 2 - Expected Payments'!$E$17+JQ248&gt;=0,ROUND(JQ248+'Step 2 - Expected Payments'!$E$17,2),"")</f>
        <v>8.25</v>
      </c>
      <c r="JR261" s="25">
        <f>+IF('Step 2 - Expected Payments'!$E$17+JR248&gt;=0,ROUND(JR248+'Step 2 - Expected Payments'!$E$17,2),"")</f>
        <v>9.2799999999999994</v>
      </c>
      <c r="JS261" s="25">
        <f>+IF('Step 2 - Expected Payments'!$E$17+JS248&gt;=0,ROUND(JS248+'Step 2 - Expected Payments'!$E$17,2),"")</f>
        <v>10.17</v>
      </c>
      <c r="JT261" s="25">
        <f>+IF('Step 2 - Expected Payments'!$E$17+JT248&gt;=0,ROUND(JT248+'Step 2 - Expected Payments'!$E$17,2),"")</f>
        <v>9.8699999999999992</v>
      </c>
      <c r="JU261" s="25">
        <f>+IF('Step 2 - Expected Payments'!$E$17+JU248&gt;=0,ROUND(JU248+'Step 2 - Expected Payments'!$E$17,2),"")</f>
        <v>8.3000000000000007</v>
      </c>
      <c r="JV261" s="25">
        <f>+IF('Step 2 - Expected Payments'!$E$17+JV248&gt;=0,ROUND(JV248+'Step 2 - Expected Payments'!$E$17,2),"")</f>
        <v>9.2799999999999994</v>
      </c>
      <c r="JW261" s="25">
        <f>+IF('Step 2 - Expected Payments'!$E$17+JW248&gt;=0,ROUND(JW248+'Step 2 - Expected Payments'!$E$17,2),"")</f>
        <v>9.68</v>
      </c>
      <c r="JX261" s="25">
        <f>+IF('Step 2 - Expected Payments'!$E$17+JX248&gt;=0,ROUND(JX248+'Step 2 - Expected Payments'!$E$17,2),"")</f>
        <v>7.26</v>
      </c>
      <c r="JY261" s="25">
        <f>+IF('Step 2 - Expected Payments'!$E$17+JY248&gt;=0,ROUND(JY248+'Step 2 - Expected Payments'!$E$17,2),"")</f>
        <v>8.5</v>
      </c>
      <c r="JZ261" s="25">
        <f>+IF('Step 2 - Expected Payments'!$E$17+JZ248&gt;=0,ROUND(JZ248+'Step 2 - Expected Payments'!$E$17,2),"")</f>
        <v>10.4</v>
      </c>
      <c r="KA261" s="25">
        <f>+IF('Step 2 - Expected Payments'!$E$17+KA248&gt;=0,ROUND(KA248+'Step 2 - Expected Payments'!$E$17,2),"")</f>
        <v>7.09</v>
      </c>
      <c r="KB261" s="25">
        <f>+IF('Step 2 - Expected Payments'!$E$17+KB248&gt;=0,ROUND(KB248+'Step 2 - Expected Payments'!$E$17,2),"")</f>
        <v>9.43</v>
      </c>
      <c r="KC261" s="25">
        <f>+IF('Step 2 - Expected Payments'!$E$17+KC248&gt;=0,ROUND(KC248+'Step 2 - Expected Payments'!$E$17,2),"")</f>
        <v>9.89</v>
      </c>
      <c r="KD261" s="25">
        <f>+IF('Step 2 - Expected Payments'!$E$17+KD248&gt;=0,ROUND(KD248+'Step 2 - Expected Payments'!$E$17,2),"")</f>
        <v>8.9</v>
      </c>
      <c r="KE261" s="25">
        <f>+IF('Step 2 - Expected Payments'!$E$17+KE248&gt;=0,ROUND(KE248+'Step 2 - Expected Payments'!$E$17,2),"")</f>
        <v>8.42</v>
      </c>
      <c r="KF261" s="25">
        <f>+IF('Step 2 - Expected Payments'!$E$17+KF248&gt;=0,ROUND(KF248+'Step 2 - Expected Payments'!$E$17,2),"")</f>
        <v>9.34</v>
      </c>
      <c r="KG261" s="25">
        <f>+IF('Step 2 - Expected Payments'!$E$17+KG248&gt;=0,ROUND(KG248+'Step 2 - Expected Payments'!$E$17,2),"")</f>
        <v>9.15</v>
      </c>
      <c r="KH261" s="25">
        <f>+IF('Step 2 - Expected Payments'!$E$17+KH248&gt;=0,ROUND(KH248+'Step 2 - Expected Payments'!$E$17,2),"")</f>
        <v>8.51</v>
      </c>
      <c r="KI261" s="25">
        <f>+IF('Step 2 - Expected Payments'!$E$17+KI248&gt;=0,ROUND(KI248+'Step 2 - Expected Payments'!$E$17,2),"")</f>
        <v>9.42</v>
      </c>
      <c r="KJ261" s="25">
        <f>+IF('Step 2 - Expected Payments'!$E$17+KJ248&gt;=0,ROUND(KJ248+'Step 2 - Expected Payments'!$E$17,2),"")</f>
        <v>8.6</v>
      </c>
      <c r="KK261" s="25">
        <f>+IF('Step 2 - Expected Payments'!$E$17+KK248&gt;=0,ROUND(KK248+'Step 2 - Expected Payments'!$E$17,2),"")</f>
        <v>8.5500000000000007</v>
      </c>
      <c r="KL261" s="25">
        <f>+IF('Step 2 - Expected Payments'!$E$17+KL248&gt;=0,ROUND(KL248+'Step 2 - Expected Payments'!$E$17,2),"")</f>
        <v>8.19</v>
      </c>
      <c r="KM261" s="25">
        <f>+IF('Step 2 - Expected Payments'!$E$17+KM248&gt;=0,ROUND(KM248+'Step 2 - Expected Payments'!$E$17,2),"")</f>
        <v>11.06</v>
      </c>
      <c r="KN261" s="25">
        <f>+IF('Step 2 - Expected Payments'!$E$17+KN248&gt;=0,ROUND(KN248+'Step 2 - Expected Payments'!$E$17,2),"")</f>
        <v>8.19</v>
      </c>
      <c r="KO261" s="25">
        <f>+IF('Step 2 - Expected Payments'!$E$17+KO248&gt;=0,ROUND(KO248+'Step 2 - Expected Payments'!$E$17,2),"")</f>
        <v>9.98</v>
      </c>
      <c r="KP261" s="25">
        <f>+IF('Step 2 - Expected Payments'!$E$17+KP248&gt;=0,ROUND(KP248+'Step 2 - Expected Payments'!$E$17,2),"")</f>
        <v>9.73</v>
      </c>
      <c r="KQ261" s="25">
        <f>+IF('Step 2 - Expected Payments'!$E$17+KQ248&gt;=0,ROUND(KQ248+'Step 2 - Expected Payments'!$E$17,2),"")</f>
        <v>10.52</v>
      </c>
      <c r="KR261" s="25">
        <f>+IF('Step 2 - Expected Payments'!$E$17+KR248&gt;=0,ROUND(KR248+'Step 2 - Expected Payments'!$E$17,2),"")</f>
        <v>8.31</v>
      </c>
      <c r="KS261" s="25">
        <f>+IF('Step 2 - Expected Payments'!$E$17+KS248&gt;=0,ROUND(KS248+'Step 2 - Expected Payments'!$E$17,2),"")</f>
        <v>9.4600000000000009</v>
      </c>
      <c r="KT261" s="25">
        <f>+IF('Step 2 - Expected Payments'!$E$17+KT248&gt;=0,ROUND(KT248+'Step 2 - Expected Payments'!$E$17,2),"")</f>
        <v>9.44</v>
      </c>
      <c r="KU261" s="25">
        <f>+IF('Step 2 - Expected Payments'!$E$17+KU248&gt;=0,ROUND(KU248+'Step 2 - Expected Payments'!$E$17,2),"")</f>
        <v>9.32</v>
      </c>
      <c r="KV261" s="25">
        <f>+IF('Step 2 - Expected Payments'!$E$17+KV248&gt;=0,ROUND(KV248+'Step 2 - Expected Payments'!$E$17,2),"")</f>
        <v>9.1</v>
      </c>
      <c r="KW261" s="25">
        <f>+IF('Step 2 - Expected Payments'!$E$17+KW248&gt;=0,ROUND(KW248+'Step 2 - Expected Payments'!$E$17,2),"")</f>
        <v>9.51</v>
      </c>
      <c r="KX261" s="25">
        <f>+IF('Step 2 - Expected Payments'!$E$17+KX248&gt;=0,ROUND(KX248+'Step 2 - Expected Payments'!$E$17,2),"")</f>
        <v>10.69</v>
      </c>
      <c r="KY261" s="25">
        <f>+IF('Step 2 - Expected Payments'!$E$17+KY248&gt;=0,ROUND(KY248+'Step 2 - Expected Payments'!$E$17,2),"")</f>
        <v>8.9</v>
      </c>
      <c r="KZ261" s="25">
        <f>+IF('Step 2 - Expected Payments'!$E$17+KZ248&gt;=0,ROUND(KZ248+'Step 2 - Expected Payments'!$E$17,2),"")</f>
        <v>8.1</v>
      </c>
      <c r="LA261" s="25">
        <f>+IF('Step 2 - Expected Payments'!$E$17+LA248&gt;=0,ROUND(LA248+'Step 2 - Expected Payments'!$E$17,2),"")</f>
        <v>10.81</v>
      </c>
      <c r="LB261" s="25">
        <f>+IF('Step 2 - Expected Payments'!$E$17+LB248&gt;=0,ROUND(LB248+'Step 2 - Expected Payments'!$E$17,2),"")</f>
        <v>8.6999999999999993</v>
      </c>
      <c r="LC261" s="25">
        <f>+IF('Step 2 - Expected Payments'!$E$17+LC248&gt;=0,ROUND(LC248+'Step 2 - Expected Payments'!$E$17,2),"")</f>
        <v>8.77</v>
      </c>
      <c r="LD261" s="25">
        <f>+IF('Step 2 - Expected Payments'!$E$17+LD248&gt;=0,ROUND(LD248+'Step 2 - Expected Payments'!$E$17,2),"")</f>
        <v>9.84</v>
      </c>
      <c r="LE261" s="25">
        <f>+IF('Step 2 - Expected Payments'!$E$17+LE248&gt;=0,ROUND(LE248+'Step 2 - Expected Payments'!$E$17,2),"")</f>
        <v>9.18</v>
      </c>
      <c r="LF261" s="25">
        <f>+IF('Step 2 - Expected Payments'!$E$17+LF248&gt;=0,ROUND(LF248+'Step 2 - Expected Payments'!$E$17,2),"")</f>
        <v>9.1300000000000008</v>
      </c>
      <c r="LG261" s="25">
        <f>+IF('Step 2 - Expected Payments'!$E$17+LG248&gt;=0,ROUND(LG248+'Step 2 - Expected Payments'!$E$17,2),"")</f>
        <v>11.2</v>
      </c>
      <c r="LH261" s="25">
        <f>+IF('Step 2 - Expected Payments'!$E$17+LH248&gt;=0,ROUND(LH248+'Step 2 - Expected Payments'!$E$17,2),"")</f>
        <v>10.07</v>
      </c>
      <c r="LI261" s="25">
        <f>+IF('Step 2 - Expected Payments'!$E$17+LI248&gt;=0,ROUND(LI248+'Step 2 - Expected Payments'!$E$17,2),"")</f>
        <v>9.7100000000000009</v>
      </c>
      <c r="LJ261" s="25">
        <f>+IF('Step 2 - Expected Payments'!$E$17+LJ248&gt;=0,ROUND(LJ248+'Step 2 - Expected Payments'!$E$17,2),"")</f>
        <v>9.14</v>
      </c>
      <c r="LK261" s="25">
        <f>+IF('Step 2 - Expected Payments'!$E$17+LK248&gt;=0,ROUND(LK248+'Step 2 - Expected Payments'!$E$17,2),"")</f>
        <v>9.4499999999999993</v>
      </c>
      <c r="LL261" s="25">
        <f>+IF('Step 2 - Expected Payments'!$E$17+LL248&gt;=0,ROUND(LL248+'Step 2 - Expected Payments'!$E$17,2),"")</f>
        <v>8.44</v>
      </c>
      <c r="LM261" s="25">
        <f>+IF('Step 2 - Expected Payments'!$E$17+LM248&gt;=0,ROUND(LM248+'Step 2 - Expected Payments'!$E$17,2),"")</f>
        <v>10</v>
      </c>
      <c r="LN261" s="25">
        <f>+IF('Step 2 - Expected Payments'!$E$17+LN248&gt;=0,ROUND(LN248+'Step 2 - Expected Payments'!$E$17,2),"")</f>
        <v>8.92</v>
      </c>
      <c r="LO261" s="25">
        <f>+IF('Step 2 - Expected Payments'!$E$17+LO248&gt;=0,ROUND(LO248+'Step 2 - Expected Payments'!$E$17,2),"")</f>
        <v>9.27</v>
      </c>
      <c r="LP261" s="25">
        <f>+IF('Step 2 - Expected Payments'!$E$17+LP248&gt;=0,ROUND(LP248+'Step 2 - Expected Payments'!$E$17,2),"")</f>
        <v>8.91</v>
      </c>
      <c r="LQ261" s="25">
        <f>+IF('Step 2 - Expected Payments'!$E$17+LQ248&gt;=0,ROUND(LQ248+'Step 2 - Expected Payments'!$E$17,2),"")</f>
        <v>9.2899999999999991</v>
      </c>
      <c r="LR261" s="25">
        <f>+IF('Step 2 - Expected Payments'!$E$17+LR248&gt;=0,ROUND(LR248+'Step 2 - Expected Payments'!$E$17,2),"")</f>
        <v>6.71</v>
      </c>
      <c r="LS261" s="25">
        <f>+IF('Step 2 - Expected Payments'!$E$17+LS248&gt;=0,ROUND(LS248+'Step 2 - Expected Payments'!$E$17,2),"")</f>
        <v>9.86</v>
      </c>
      <c r="LT261" s="25">
        <f>+IF('Step 2 - Expected Payments'!$E$17+LT248&gt;=0,ROUND(LT248+'Step 2 - Expected Payments'!$E$17,2),"")</f>
        <v>10.47</v>
      </c>
      <c r="LU261" s="25">
        <f>+IF('Step 2 - Expected Payments'!$E$17+LU248&gt;=0,ROUND(LU248+'Step 2 - Expected Payments'!$E$17,2),"")</f>
        <v>8.83</v>
      </c>
      <c r="LV261" s="25">
        <f>+IF('Step 2 - Expected Payments'!$E$17+LV248&gt;=0,ROUND(LV248+'Step 2 - Expected Payments'!$E$17,2),"")</f>
        <v>9.48</v>
      </c>
      <c r="LW261" s="25">
        <f>+IF('Step 2 - Expected Payments'!$E$17+LW248&gt;=0,ROUND(LW248+'Step 2 - Expected Payments'!$E$17,2),"")</f>
        <v>9.34</v>
      </c>
      <c r="LX261" s="25">
        <f>+IF('Step 2 - Expected Payments'!$E$17+LX248&gt;=0,ROUND(LX248+'Step 2 - Expected Payments'!$E$17,2),"")</f>
        <v>8.61</v>
      </c>
      <c r="LY261" s="25">
        <f>+IF('Step 2 - Expected Payments'!$E$17+LY248&gt;=0,ROUND(LY248+'Step 2 - Expected Payments'!$E$17,2),"")</f>
        <v>9.4499999999999993</v>
      </c>
      <c r="LZ261" s="25">
        <f>+IF('Step 2 - Expected Payments'!$E$17+LZ248&gt;=0,ROUND(LZ248+'Step 2 - Expected Payments'!$E$17,2),"")</f>
        <v>9.02</v>
      </c>
      <c r="MA261" s="25">
        <f>+IF('Step 2 - Expected Payments'!$E$17+MA248&gt;=0,ROUND(MA248+'Step 2 - Expected Payments'!$E$17,2),"")</f>
        <v>10.56</v>
      </c>
      <c r="MB261" s="25">
        <f>+IF('Step 2 - Expected Payments'!$E$17+MB248&gt;=0,ROUND(MB248+'Step 2 - Expected Payments'!$E$17,2),"")</f>
        <v>8.3000000000000007</v>
      </c>
      <c r="MC261" s="25">
        <f>+IF('Step 2 - Expected Payments'!$E$17+MC248&gt;=0,ROUND(MC248+'Step 2 - Expected Payments'!$E$17,2),"")</f>
        <v>10.16</v>
      </c>
      <c r="MD261" s="25">
        <f>+IF('Step 2 - Expected Payments'!$E$17+MD248&gt;=0,ROUND(MD248+'Step 2 - Expected Payments'!$E$17,2),"")</f>
        <v>9.7799999999999994</v>
      </c>
      <c r="ME261" s="25">
        <f>+IF('Step 2 - Expected Payments'!$E$17+ME248&gt;=0,ROUND(ME248+'Step 2 - Expected Payments'!$E$17,2),"")</f>
        <v>10.64</v>
      </c>
      <c r="MF261" s="25">
        <f>+IF('Step 2 - Expected Payments'!$E$17+MF248&gt;=0,ROUND(MF248+'Step 2 - Expected Payments'!$E$17,2),"")</f>
        <v>10.65</v>
      </c>
      <c r="MG261" s="25">
        <f>+IF('Step 2 - Expected Payments'!$E$17+MG248&gt;=0,ROUND(MG248+'Step 2 - Expected Payments'!$E$17,2),"")</f>
        <v>9.35</v>
      </c>
      <c r="MH261" s="25">
        <f>+IF('Step 2 - Expected Payments'!$E$17+MH248&gt;=0,ROUND(MH248+'Step 2 - Expected Payments'!$E$17,2),"")</f>
        <v>9.27</v>
      </c>
      <c r="MI261" s="25">
        <f>+IF('Step 2 - Expected Payments'!$E$17+MI248&gt;=0,ROUND(MI248+'Step 2 - Expected Payments'!$E$17,2),"")</f>
        <v>8.52</v>
      </c>
      <c r="MJ261" s="25">
        <f>+IF('Step 2 - Expected Payments'!$E$17+MJ248&gt;=0,ROUND(MJ248+'Step 2 - Expected Payments'!$E$17,2),"")</f>
        <v>11.83</v>
      </c>
      <c r="MK261" s="25">
        <f>+IF('Step 2 - Expected Payments'!$E$17+MK248&gt;=0,ROUND(MK248+'Step 2 - Expected Payments'!$E$17,2),"")</f>
        <v>8.66</v>
      </c>
      <c r="ML261" s="25">
        <f>+IF('Step 2 - Expected Payments'!$E$17+ML248&gt;=0,ROUND(ML248+'Step 2 - Expected Payments'!$E$17,2),"")</f>
        <v>9.91</v>
      </c>
      <c r="MM261" s="25">
        <f>+IF('Step 2 - Expected Payments'!$E$17+MM248&gt;=0,ROUND(MM248+'Step 2 - Expected Payments'!$E$17,2),"")</f>
        <v>9.17</v>
      </c>
      <c r="MN261" s="25">
        <f>+IF('Step 2 - Expected Payments'!$E$17+MN248&gt;=0,ROUND(MN248+'Step 2 - Expected Payments'!$E$17,2),"")</f>
        <v>9.85</v>
      </c>
      <c r="MO261" s="25">
        <f>+IF('Step 2 - Expected Payments'!$E$17+MO248&gt;=0,ROUND(MO248+'Step 2 - Expected Payments'!$E$17,2),"")</f>
        <v>8.65</v>
      </c>
      <c r="MP261" s="25">
        <f>+IF('Step 2 - Expected Payments'!$E$17+MP248&gt;=0,ROUND(MP248+'Step 2 - Expected Payments'!$E$17,2),"")</f>
        <v>8.84</v>
      </c>
      <c r="MQ261" s="25">
        <f>+IF('Step 2 - Expected Payments'!$E$17+MQ248&gt;=0,ROUND(MQ248+'Step 2 - Expected Payments'!$E$17,2),"")</f>
        <v>6.33</v>
      </c>
      <c r="MR261" s="25">
        <f>+IF('Step 2 - Expected Payments'!$E$17+MR248&gt;=0,ROUND(MR248+'Step 2 - Expected Payments'!$E$17,2),"")</f>
        <v>9.26</v>
      </c>
      <c r="MS261" s="25">
        <f>+IF('Step 2 - Expected Payments'!$E$17+MS248&gt;=0,ROUND(MS248+'Step 2 - Expected Payments'!$E$17,2),"")</f>
        <v>10.64</v>
      </c>
      <c r="MT261" s="25">
        <f>+IF('Step 2 - Expected Payments'!$E$17+MT248&gt;=0,ROUND(MT248+'Step 2 - Expected Payments'!$E$17,2),"")</f>
        <v>8.3000000000000007</v>
      </c>
      <c r="MU261" s="25">
        <f>+IF('Step 2 - Expected Payments'!$E$17+MU248&gt;=0,ROUND(MU248+'Step 2 - Expected Payments'!$E$17,2),"")</f>
        <v>9.34</v>
      </c>
      <c r="MV261" s="25">
        <f>+IF('Step 2 - Expected Payments'!$E$17+MV248&gt;=0,ROUND(MV248+'Step 2 - Expected Payments'!$E$17,2),"")</f>
        <v>8.86</v>
      </c>
      <c r="MW261" s="25">
        <f>+IF('Step 2 - Expected Payments'!$E$17+MW248&gt;=0,ROUND(MW248+'Step 2 - Expected Payments'!$E$17,2),"")</f>
        <v>8.09</v>
      </c>
      <c r="MX261" s="25">
        <f>+IF('Step 2 - Expected Payments'!$E$17+MX248&gt;=0,ROUND(MX248+'Step 2 - Expected Payments'!$E$17,2),"")</f>
        <v>10.98</v>
      </c>
      <c r="MY261" s="25">
        <f>+IF('Step 2 - Expected Payments'!$E$17+MY248&gt;=0,ROUND(MY248+'Step 2 - Expected Payments'!$E$17,2),"")</f>
        <v>9.93</v>
      </c>
      <c r="MZ261" s="25">
        <f>+IF('Step 2 - Expected Payments'!$E$17+MZ248&gt;=0,ROUND(MZ248+'Step 2 - Expected Payments'!$E$17,2),"")</f>
        <v>9.91</v>
      </c>
      <c r="NA261" s="25">
        <f>+IF('Step 2 - Expected Payments'!$E$17+NA248&gt;=0,ROUND(NA248+'Step 2 - Expected Payments'!$E$17,2),"")</f>
        <v>10.28</v>
      </c>
      <c r="NB261" s="25">
        <f>+IF('Step 2 - Expected Payments'!$E$17+NB248&gt;=0,ROUND(NB248+'Step 2 - Expected Payments'!$E$17,2),"")</f>
        <v>10.58</v>
      </c>
      <c r="NC261" s="25">
        <f>+IF('Step 2 - Expected Payments'!$E$17+NC248&gt;=0,ROUND(NC248+'Step 2 - Expected Payments'!$E$17,2),"")</f>
        <v>9.1999999999999993</v>
      </c>
      <c r="ND261" s="25">
        <f>+IF('Step 2 - Expected Payments'!$E$17+ND248&gt;=0,ROUND(ND248+'Step 2 - Expected Payments'!$E$17,2),"")</f>
        <v>9.83</v>
      </c>
      <c r="NE261" s="25">
        <f>+IF('Step 2 - Expected Payments'!$E$17+NE248&gt;=0,ROUND(NE248+'Step 2 - Expected Payments'!$E$17,2),"")</f>
        <v>9.84</v>
      </c>
      <c r="NF261" s="25">
        <f>+IF('Step 2 - Expected Payments'!$E$17+NF248&gt;=0,ROUND(NF248+'Step 2 - Expected Payments'!$E$17,2),"")</f>
        <v>10.09</v>
      </c>
      <c r="NG261" s="25">
        <f>+IF('Step 2 - Expected Payments'!$E$17+NG248&gt;=0,ROUND(NG248+'Step 2 - Expected Payments'!$E$17,2),"")</f>
        <v>7.57</v>
      </c>
      <c r="NH261" s="25">
        <f>+IF('Step 2 - Expected Payments'!$E$17+NH248&gt;=0,ROUND(NH248+'Step 2 - Expected Payments'!$E$17,2),"")</f>
        <v>8.9700000000000006</v>
      </c>
      <c r="NI261" s="25">
        <f>+IF('Step 2 - Expected Payments'!$E$17+NI248&gt;=0,ROUND(NI248+'Step 2 - Expected Payments'!$E$17,2),"")</f>
        <v>8.01</v>
      </c>
      <c r="NJ261" s="25">
        <f>+IF('Step 2 - Expected Payments'!$E$17+NJ248&gt;=0,ROUND(NJ248+'Step 2 - Expected Payments'!$E$17,2),"")</f>
        <v>9.15</v>
      </c>
      <c r="NK261" s="25">
        <f>+IF('Step 2 - Expected Payments'!$E$17+NK248&gt;=0,ROUND(NK248+'Step 2 - Expected Payments'!$E$17,2),"")</f>
        <v>8.86</v>
      </c>
      <c r="NL261" s="25">
        <f>+IF('Step 2 - Expected Payments'!$E$17+NL248&gt;=0,ROUND(NL248+'Step 2 - Expected Payments'!$E$17,2),"")</f>
        <v>9.1</v>
      </c>
      <c r="NM261" s="25">
        <f>+IF('Step 2 - Expected Payments'!$E$17+NM248&gt;=0,ROUND(NM248+'Step 2 - Expected Payments'!$E$17,2),"")</f>
        <v>9.69</v>
      </c>
      <c r="NN261" s="25">
        <f>+IF('Step 2 - Expected Payments'!$E$17+NN248&gt;=0,ROUND(NN248+'Step 2 - Expected Payments'!$E$17,2),"")</f>
        <v>10.19</v>
      </c>
      <c r="NO261" s="25">
        <f>+IF('Step 2 - Expected Payments'!$E$17+NO248&gt;=0,ROUND(NO248+'Step 2 - Expected Payments'!$E$17,2),"")</f>
        <v>9.66</v>
      </c>
      <c r="NP261" s="25">
        <f>+IF('Step 2 - Expected Payments'!$E$17+NP248&gt;=0,ROUND(NP248+'Step 2 - Expected Payments'!$E$17,2),"")</f>
        <v>9.33</v>
      </c>
      <c r="NQ261" s="25">
        <f>+IF('Step 2 - Expected Payments'!$E$17+NQ248&gt;=0,ROUND(NQ248+'Step 2 - Expected Payments'!$E$17,2),"")</f>
        <v>9.98</v>
      </c>
      <c r="NR261" s="25">
        <f>+IF('Step 2 - Expected Payments'!$E$17+NR248&gt;=0,ROUND(NR248+'Step 2 - Expected Payments'!$E$17,2),"")</f>
        <v>9.16</v>
      </c>
      <c r="NS261" s="25">
        <f>+IF('Step 2 - Expected Payments'!$E$17+NS248&gt;=0,ROUND(NS248+'Step 2 - Expected Payments'!$E$17,2),"")</f>
        <v>6.68</v>
      </c>
      <c r="NT261" s="25">
        <f>+IF('Step 2 - Expected Payments'!$E$17+NT248&gt;=0,ROUND(NT248+'Step 2 - Expected Payments'!$E$17,2),"")</f>
        <v>8.83</v>
      </c>
      <c r="NU261" s="25">
        <f>+IF('Step 2 - Expected Payments'!$E$17+NU248&gt;=0,ROUND(NU248+'Step 2 - Expected Payments'!$E$17,2),"")</f>
        <v>9.3000000000000007</v>
      </c>
      <c r="NV261" s="25">
        <f>+IF('Step 2 - Expected Payments'!$E$17+NV248&gt;=0,ROUND(NV248+'Step 2 - Expected Payments'!$E$17,2),"")</f>
        <v>7.68</v>
      </c>
      <c r="NW261" s="25">
        <f>+IF('Step 2 - Expected Payments'!$E$17+NW248&gt;=0,ROUND(NW248+'Step 2 - Expected Payments'!$E$17,2),"")</f>
        <v>9.31</v>
      </c>
      <c r="NX261" s="25">
        <f>+IF('Step 2 - Expected Payments'!$E$17+NX248&gt;=0,ROUND(NX248+'Step 2 - Expected Payments'!$E$17,2),"")</f>
        <v>7.81</v>
      </c>
      <c r="NY261" s="25">
        <f>+IF('Step 2 - Expected Payments'!$E$17+NY248&gt;=0,ROUND(NY248+'Step 2 - Expected Payments'!$E$17,2),"")</f>
        <v>7.63</v>
      </c>
      <c r="NZ261" s="25">
        <f>+IF('Step 2 - Expected Payments'!$E$17+NZ248&gt;=0,ROUND(NZ248+'Step 2 - Expected Payments'!$E$17,2),"")</f>
        <v>10.47</v>
      </c>
      <c r="OA261" s="25">
        <f>+IF('Step 2 - Expected Payments'!$E$17+OA248&gt;=0,ROUND(OA248+'Step 2 - Expected Payments'!$E$17,2),"")</f>
        <v>9.52</v>
      </c>
      <c r="OB261" s="25">
        <f>+IF('Step 2 - Expected Payments'!$E$17+OB248&gt;=0,ROUND(OB248+'Step 2 - Expected Payments'!$E$17,2),"")</f>
        <v>7.05</v>
      </c>
      <c r="OC261" s="25">
        <f>+IF('Step 2 - Expected Payments'!$E$17+OC248&gt;=0,ROUND(OC248+'Step 2 - Expected Payments'!$E$17,2),"")</f>
        <v>9.6300000000000008</v>
      </c>
      <c r="OD261" s="25">
        <f>+IF('Step 2 - Expected Payments'!$E$17+OD248&gt;=0,ROUND(OD248+'Step 2 - Expected Payments'!$E$17,2),"")</f>
        <v>9.6300000000000008</v>
      </c>
      <c r="OE261" s="25">
        <f>+IF('Step 2 - Expected Payments'!$E$17+OE248&gt;=0,ROUND(OE248+'Step 2 - Expected Payments'!$E$17,2),"")</f>
        <v>9.1</v>
      </c>
      <c r="OF261" s="25">
        <f>+IF('Step 2 - Expected Payments'!$E$17+OF248&gt;=0,ROUND(OF248+'Step 2 - Expected Payments'!$E$17,2),"")</f>
        <v>8.67</v>
      </c>
      <c r="OG261" s="25">
        <f>+IF('Step 2 - Expected Payments'!$E$17+OG248&gt;=0,ROUND(OG248+'Step 2 - Expected Payments'!$E$17,2),"")</f>
        <v>9.75</v>
      </c>
      <c r="OH261" s="25">
        <f>+IF('Step 2 - Expected Payments'!$E$17+OH248&gt;=0,ROUND(OH248+'Step 2 - Expected Payments'!$E$17,2),"")</f>
        <v>9.44</v>
      </c>
      <c r="OI261" s="25">
        <f>+IF('Step 2 - Expected Payments'!$E$17+OI248&gt;=0,ROUND(OI248+'Step 2 - Expected Payments'!$E$17,2),"")</f>
        <v>9.24</v>
      </c>
      <c r="OJ261" s="25">
        <f>+IF('Step 2 - Expected Payments'!$E$17+OJ248&gt;=0,ROUND(OJ248+'Step 2 - Expected Payments'!$E$17,2),"")</f>
        <v>8.91</v>
      </c>
      <c r="OK261" s="25">
        <f>+IF('Step 2 - Expected Payments'!$E$17+OK248&gt;=0,ROUND(OK248+'Step 2 - Expected Payments'!$E$17,2),"")</f>
        <v>9.41</v>
      </c>
      <c r="OL261" s="25">
        <f>+IF('Step 2 - Expected Payments'!$E$17+OL248&gt;=0,ROUND(OL248+'Step 2 - Expected Payments'!$E$17,2),"")</f>
        <v>8.49</v>
      </c>
      <c r="OM261" s="25">
        <f>+IF('Step 2 - Expected Payments'!$E$17+OM248&gt;=0,ROUND(OM248+'Step 2 - Expected Payments'!$E$17,2),"")</f>
        <v>10.64</v>
      </c>
      <c r="ON261" s="25">
        <f>+IF('Step 2 - Expected Payments'!$E$17+ON248&gt;=0,ROUND(ON248+'Step 2 - Expected Payments'!$E$17,2),"")</f>
        <v>10.62</v>
      </c>
      <c r="OO261" s="25">
        <f>+IF('Step 2 - Expected Payments'!$E$17+OO248&gt;=0,ROUND(OO248+'Step 2 - Expected Payments'!$E$17,2),"")</f>
        <v>9.14</v>
      </c>
      <c r="OP261" s="25">
        <f>+IF('Step 2 - Expected Payments'!$E$17+OP248&gt;=0,ROUND(OP248+'Step 2 - Expected Payments'!$E$17,2),"")</f>
        <v>8.57</v>
      </c>
      <c r="OQ261" s="25">
        <f>+IF('Step 2 - Expected Payments'!$E$17+OQ248&gt;=0,ROUND(OQ248+'Step 2 - Expected Payments'!$E$17,2),"")</f>
        <v>9.69</v>
      </c>
      <c r="OR261" s="25">
        <f>+IF('Step 2 - Expected Payments'!$E$17+OR248&gt;=0,ROUND(OR248+'Step 2 - Expected Payments'!$E$17,2),"")</f>
        <v>11.87</v>
      </c>
      <c r="OS261" s="25">
        <f>+IF('Step 2 - Expected Payments'!$E$17+OS248&gt;=0,ROUND(OS248+'Step 2 - Expected Payments'!$E$17,2),"")</f>
        <v>7.7</v>
      </c>
      <c r="OT261" s="25">
        <f>+IF('Step 2 - Expected Payments'!$E$17+OT248&gt;=0,ROUND(OT248+'Step 2 - Expected Payments'!$E$17,2),"")</f>
        <v>10.3</v>
      </c>
      <c r="OU261" s="25">
        <f>+IF('Step 2 - Expected Payments'!$E$17+OU248&gt;=0,ROUND(OU248+'Step 2 - Expected Payments'!$E$17,2),"")</f>
        <v>8.69</v>
      </c>
      <c r="OV261" s="25">
        <f>+IF('Step 2 - Expected Payments'!$E$17+OV248&gt;=0,ROUND(OV248+'Step 2 - Expected Payments'!$E$17,2),"")</f>
        <v>9.68</v>
      </c>
      <c r="OW261" s="25">
        <f>+IF('Step 2 - Expected Payments'!$E$17+OW248&gt;=0,ROUND(OW248+'Step 2 - Expected Payments'!$E$17,2),"")</f>
        <v>9.85</v>
      </c>
      <c r="OX261" s="25">
        <f>+IF('Step 2 - Expected Payments'!$E$17+OX248&gt;=0,ROUND(OX248+'Step 2 - Expected Payments'!$E$17,2),"")</f>
        <v>7.17</v>
      </c>
      <c r="OY261" s="25">
        <f>+IF('Step 2 - Expected Payments'!$E$17+OY248&gt;=0,ROUND(OY248+'Step 2 - Expected Payments'!$E$17,2),"")</f>
        <v>9.5500000000000007</v>
      </c>
      <c r="OZ261" s="25">
        <f>+IF('Step 2 - Expected Payments'!$E$17+OZ248&gt;=0,ROUND(OZ248+'Step 2 - Expected Payments'!$E$17,2),"")</f>
        <v>8.92</v>
      </c>
      <c r="PA261" s="25">
        <f>+IF('Step 2 - Expected Payments'!$E$17+PA248&gt;=0,ROUND(PA248+'Step 2 - Expected Payments'!$E$17,2),"")</f>
        <v>9.49</v>
      </c>
      <c r="PB261" s="25">
        <f>+IF('Step 2 - Expected Payments'!$E$17+PB248&gt;=0,ROUND(PB248+'Step 2 - Expected Payments'!$E$17,2),"")</f>
        <v>9.32</v>
      </c>
      <c r="PC261" s="25">
        <f>+IF('Step 2 - Expected Payments'!$E$17+PC248&gt;=0,ROUND(PC248+'Step 2 - Expected Payments'!$E$17,2),"")</f>
        <v>7.19</v>
      </c>
      <c r="PD261" s="25">
        <f>+IF('Step 2 - Expected Payments'!$E$17+PD248&gt;=0,ROUND(PD248+'Step 2 - Expected Payments'!$E$17,2),"")</f>
        <v>9.68</v>
      </c>
      <c r="PE261" s="25">
        <f>+IF('Step 2 - Expected Payments'!$E$17+PE248&gt;=0,ROUND(PE248+'Step 2 - Expected Payments'!$E$17,2),"")</f>
        <v>7.44</v>
      </c>
      <c r="PF261" s="25">
        <f>+IF('Step 2 - Expected Payments'!$E$17+PF248&gt;=0,ROUND(PF248+'Step 2 - Expected Payments'!$E$17,2),"")</f>
        <v>8.73</v>
      </c>
      <c r="PG261" s="25">
        <f>+IF('Step 2 - Expected Payments'!$E$17+PG248&gt;=0,ROUND(PG248+'Step 2 - Expected Payments'!$E$17,2),"")</f>
        <v>9.41</v>
      </c>
      <c r="PH261" s="25">
        <f>+IF('Step 2 - Expected Payments'!$E$17+PH248&gt;=0,ROUND(PH248+'Step 2 - Expected Payments'!$E$17,2),"")</f>
        <v>10.02</v>
      </c>
      <c r="PI261" s="25">
        <f>+IF('Step 2 - Expected Payments'!$E$17+PI248&gt;=0,ROUND(PI248+'Step 2 - Expected Payments'!$E$17,2),"")</f>
        <v>7.31</v>
      </c>
      <c r="PJ261" s="25">
        <f>+IF('Step 2 - Expected Payments'!$E$17+PJ248&gt;=0,ROUND(PJ248+'Step 2 - Expected Payments'!$E$17,2),"")</f>
        <v>10.24</v>
      </c>
      <c r="PK261" s="25">
        <f>+IF('Step 2 - Expected Payments'!$E$17+PK248&gt;=0,ROUND(PK248+'Step 2 - Expected Payments'!$E$17,2),"")</f>
        <v>9.8000000000000007</v>
      </c>
      <c r="PL261" s="25">
        <f>+IF('Step 2 - Expected Payments'!$E$17+PL248&gt;=0,ROUND(PL248+'Step 2 - Expected Payments'!$E$17,2),"")</f>
        <v>8.6999999999999993</v>
      </c>
      <c r="PM261" s="25">
        <f>+IF('Step 2 - Expected Payments'!$E$17+PM248&gt;=0,ROUND(PM248+'Step 2 - Expected Payments'!$E$17,2),"")</f>
        <v>7.86</v>
      </c>
      <c r="PN261" s="25">
        <f>+IF('Step 2 - Expected Payments'!$E$17+PN248&gt;=0,ROUND(PN248+'Step 2 - Expected Payments'!$E$17,2),"")</f>
        <v>8.66</v>
      </c>
      <c r="PO261" s="25">
        <f>+IF('Step 2 - Expected Payments'!$E$17+PO248&gt;=0,ROUND(PO248+'Step 2 - Expected Payments'!$E$17,2),"")</f>
        <v>8.7100000000000009</v>
      </c>
      <c r="PP261" s="25">
        <f>+IF('Step 2 - Expected Payments'!$E$17+PP248&gt;=0,ROUND(PP248+'Step 2 - Expected Payments'!$E$17,2),"")</f>
        <v>10.39</v>
      </c>
      <c r="PQ261" s="25">
        <f>+IF('Step 2 - Expected Payments'!$E$17+PQ248&gt;=0,ROUND(PQ248+'Step 2 - Expected Payments'!$E$17,2),"")</f>
        <v>10.6</v>
      </c>
      <c r="PR261" s="25">
        <f>+IF('Step 2 - Expected Payments'!$E$17+PR248&gt;=0,ROUND(PR248+'Step 2 - Expected Payments'!$E$17,2),"")</f>
        <v>8.6199999999999992</v>
      </c>
      <c r="PS261" s="25">
        <f>+IF('Step 2 - Expected Payments'!$E$17+PS248&gt;=0,ROUND(PS248+'Step 2 - Expected Payments'!$E$17,2),"")</f>
        <v>10.4</v>
      </c>
      <c r="PT261" s="25">
        <f>+IF('Step 2 - Expected Payments'!$E$17+PT248&gt;=0,ROUND(PT248+'Step 2 - Expected Payments'!$E$17,2),"")</f>
        <v>9.5299999999999994</v>
      </c>
      <c r="PU261" s="25">
        <f>+IF('Step 2 - Expected Payments'!$E$17+PU248&gt;=0,ROUND(PU248+'Step 2 - Expected Payments'!$E$17,2),"")</f>
        <v>9.5</v>
      </c>
      <c r="PV261" s="25">
        <f>+IF('Step 2 - Expected Payments'!$E$17+PV248&gt;=0,ROUND(PV248+'Step 2 - Expected Payments'!$E$17,2),"")</f>
        <v>9.57</v>
      </c>
      <c r="PW261" s="25">
        <f>+IF('Step 2 - Expected Payments'!$E$17+PW248&gt;=0,ROUND(PW248+'Step 2 - Expected Payments'!$E$17,2),"")</f>
        <v>9.6199999999999992</v>
      </c>
      <c r="PX261" s="25">
        <f>+IF('Step 2 - Expected Payments'!$E$17+PX248&gt;=0,ROUND(PX248+'Step 2 - Expected Payments'!$E$17,2),"")</f>
        <v>8.77</v>
      </c>
      <c r="PY261" s="25">
        <f>+IF('Step 2 - Expected Payments'!$E$17+PY248&gt;=0,ROUND(PY248+'Step 2 - Expected Payments'!$E$17,2),"")</f>
        <v>9.2899999999999991</v>
      </c>
      <c r="PZ261" s="25">
        <f>+IF('Step 2 - Expected Payments'!$E$17+PZ248&gt;=0,ROUND(PZ248+'Step 2 - Expected Payments'!$E$17,2),"")</f>
        <v>8.6300000000000008</v>
      </c>
      <c r="QA261" s="25">
        <f>+IF('Step 2 - Expected Payments'!$E$17+QA248&gt;=0,ROUND(QA248+'Step 2 - Expected Payments'!$E$17,2),"")</f>
        <v>8.4</v>
      </c>
      <c r="QB261" s="25">
        <f>+IF('Step 2 - Expected Payments'!$E$17+QB248&gt;=0,ROUND(QB248+'Step 2 - Expected Payments'!$E$17,2),"")</f>
        <v>10.02</v>
      </c>
      <c r="QC261" s="25">
        <f>+IF('Step 2 - Expected Payments'!$E$17+QC248&gt;=0,ROUND(QC248+'Step 2 - Expected Payments'!$E$17,2),"")</f>
        <v>9.5500000000000007</v>
      </c>
      <c r="QD261" s="25">
        <f>+IF('Step 2 - Expected Payments'!$E$17+QD248&gt;=0,ROUND(QD248+'Step 2 - Expected Payments'!$E$17,2),"")</f>
        <v>8.01</v>
      </c>
      <c r="QE261" s="25">
        <f>+IF('Step 2 - Expected Payments'!$E$17+QE248&gt;=0,ROUND(QE248+'Step 2 - Expected Payments'!$E$17,2),"")</f>
        <v>9.58</v>
      </c>
      <c r="QF261" s="25">
        <f>+IF('Step 2 - Expected Payments'!$E$17+QF248&gt;=0,ROUND(QF248+'Step 2 - Expected Payments'!$E$17,2),"")</f>
        <v>8.81</v>
      </c>
      <c r="QG261" s="25">
        <f>+IF('Step 2 - Expected Payments'!$E$17+QG248&gt;=0,ROUND(QG248+'Step 2 - Expected Payments'!$E$17,2),"")</f>
        <v>10.19</v>
      </c>
      <c r="QH261" s="25">
        <f>+IF('Step 2 - Expected Payments'!$E$17+QH248&gt;=0,ROUND(QH248+'Step 2 - Expected Payments'!$E$17,2),"")</f>
        <v>11.85</v>
      </c>
      <c r="QI261" s="25">
        <f>+IF('Step 2 - Expected Payments'!$E$17+QI248&gt;=0,ROUND(QI248+'Step 2 - Expected Payments'!$E$17,2),"")</f>
        <v>8.82</v>
      </c>
      <c r="QJ261" s="25">
        <f>+IF('Step 2 - Expected Payments'!$E$17+QJ248&gt;=0,ROUND(QJ248+'Step 2 - Expected Payments'!$E$17,2),"")</f>
        <v>9.26</v>
      </c>
      <c r="QK261" s="25">
        <f>+IF('Step 2 - Expected Payments'!$E$17+QK248&gt;=0,ROUND(QK248+'Step 2 - Expected Payments'!$E$17,2),"")</f>
        <v>8.76</v>
      </c>
      <c r="QL261" s="25">
        <f>+IF('Step 2 - Expected Payments'!$E$17+QL248&gt;=0,ROUND(QL248+'Step 2 - Expected Payments'!$E$17,2),"")</f>
        <v>10.33</v>
      </c>
      <c r="QM261" s="25">
        <f>+IF('Step 2 - Expected Payments'!$E$17+QM248&gt;=0,ROUND(QM248+'Step 2 - Expected Payments'!$E$17,2),"")</f>
        <v>8.3699999999999992</v>
      </c>
      <c r="QN261" s="25">
        <f>+IF('Step 2 - Expected Payments'!$E$17+QN248&gt;=0,ROUND(QN248+'Step 2 - Expected Payments'!$E$17,2),"")</f>
        <v>8.01</v>
      </c>
      <c r="QO261" s="25">
        <f>+IF('Step 2 - Expected Payments'!$E$17+QO248&gt;=0,ROUND(QO248+'Step 2 - Expected Payments'!$E$17,2),"")</f>
        <v>8.0299999999999994</v>
      </c>
      <c r="QP261" s="25">
        <f>+IF('Step 2 - Expected Payments'!$E$17+QP248&gt;=0,ROUND(QP248+'Step 2 - Expected Payments'!$E$17,2),"")</f>
        <v>8.1999999999999993</v>
      </c>
      <c r="QQ261" s="25">
        <f>+IF('Step 2 - Expected Payments'!$E$17+QQ248&gt;=0,ROUND(QQ248+'Step 2 - Expected Payments'!$E$17,2),"")</f>
        <v>10.17</v>
      </c>
      <c r="QR261" s="25">
        <f>+IF('Step 2 - Expected Payments'!$E$17+QR248&gt;=0,ROUND(QR248+'Step 2 - Expected Payments'!$E$17,2),"")</f>
        <v>10.43</v>
      </c>
      <c r="QS261" s="25">
        <f>+IF('Step 2 - Expected Payments'!$E$17+QS248&gt;=0,ROUND(QS248+'Step 2 - Expected Payments'!$E$17,2),"")</f>
        <v>9.7899999999999991</v>
      </c>
      <c r="QT261" s="25">
        <f>+IF('Step 2 - Expected Payments'!$E$17+QT248&gt;=0,ROUND(QT248+'Step 2 - Expected Payments'!$E$17,2),"")</f>
        <v>8</v>
      </c>
      <c r="QU261" s="25">
        <f>+IF('Step 2 - Expected Payments'!$E$17+QU248&gt;=0,ROUND(QU248+'Step 2 - Expected Payments'!$E$17,2),"")</f>
        <v>9.18</v>
      </c>
      <c r="QV261" s="25">
        <f>+IF('Step 2 - Expected Payments'!$E$17+QV248&gt;=0,ROUND(QV248+'Step 2 - Expected Payments'!$E$17,2),"")</f>
        <v>9.35</v>
      </c>
      <c r="QW261" s="25">
        <f>+IF('Step 2 - Expected Payments'!$E$17+QW248&gt;=0,ROUND(QW248+'Step 2 - Expected Payments'!$E$17,2),"")</f>
        <v>9.35</v>
      </c>
      <c r="QX261" s="25">
        <f>+IF('Step 2 - Expected Payments'!$E$17+QX248&gt;=0,ROUND(QX248+'Step 2 - Expected Payments'!$E$17,2),"")</f>
        <v>9.23</v>
      </c>
      <c r="QY261" s="25">
        <f>+IF('Step 2 - Expected Payments'!$E$17+QY248&gt;=0,ROUND(QY248+'Step 2 - Expected Payments'!$E$17,2),"")</f>
        <v>9.67</v>
      </c>
      <c r="QZ261" s="25">
        <f>+IF('Step 2 - Expected Payments'!$E$17+QZ248&gt;=0,ROUND(QZ248+'Step 2 - Expected Payments'!$E$17,2),"")</f>
        <v>10.49</v>
      </c>
      <c r="RA261" s="25">
        <f>+IF('Step 2 - Expected Payments'!$E$17+RA248&gt;=0,ROUND(RA248+'Step 2 - Expected Payments'!$E$17,2),"")</f>
        <v>10.26</v>
      </c>
      <c r="RB261" s="25">
        <f>+IF('Step 2 - Expected Payments'!$E$17+RB248&gt;=0,ROUND(RB248+'Step 2 - Expected Payments'!$E$17,2),"")</f>
        <v>9.86</v>
      </c>
      <c r="RC261" s="25">
        <f>+IF('Step 2 - Expected Payments'!$E$17+RC248&gt;=0,ROUND(RC248+'Step 2 - Expected Payments'!$E$17,2),"")</f>
        <v>7.44</v>
      </c>
      <c r="RD261" s="25">
        <f>+IF('Step 2 - Expected Payments'!$E$17+RD248&gt;=0,ROUND(RD248+'Step 2 - Expected Payments'!$E$17,2),"")</f>
        <v>8.6999999999999993</v>
      </c>
      <c r="RE261" s="25">
        <f>+IF('Step 2 - Expected Payments'!$E$17+RE248&gt;=0,ROUND(RE248+'Step 2 - Expected Payments'!$E$17,2),"")</f>
        <v>8.4700000000000006</v>
      </c>
      <c r="RF261" s="25">
        <f>+IF('Step 2 - Expected Payments'!$E$17+RF248&gt;=0,ROUND(RF248+'Step 2 - Expected Payments'!$E$17,2),"")</f>
        <v>10.25</v>
      </c>
      <c r="RG261" s="25">
        <f>+IF('Step 2 - Expected Payments'!$E$17+RG248&gt;=0,ROUND(RG248+'Step 2 - Expected Payments'!$E$17,2),"")</f>
        <v>10.37</v>
      </c>
      <c r="RH261" s="25">
        <f>+IF('Step 2 - Expected Payments'!$E$17+RH248&gt;=0,ROUND(RH248+'Step 2 - Expected Payments'!$E$17,2),"")</f>
        <v>9.42</v>
      </c>
      <c r="RI261" s="25">
        <f>+IF('Step 2 - Expected Payments'!$E$17+RI248&gt;=0,ROUND(RI248+'Step 2 - Expected Payments'!$E$17,2),"")</f>
        <v>9.4</v>
      </c>
      <c r="RJ261" s="25">
        <f>+IF('Step 2 - Expected Payments'!$E$17+RJ248&gt;=0,ROUND(RJ248+'Step 2 - Expected Payments'!$E$17,2),"")</f>
        <v>8.3800000000000008</v>
      </c>
      <c r="RK261" s="25">
        <f>+IF('Step 2 - Expected Payments'!$E$17+RK248&gt;=0,ROUND(RK248+'Step 2 - Expected Payments'!$E$17,2),"")</f>
        <v>7.87</v>
      </c>
      <c r="RL261" s="25">
        <f>+IF('Step 2 - Expected Payments'!$E$17+RL248&gt;=0,ROUND(RL248+'Step 2 - Expected Payments'!$E$17,2),"")</f>
        <v>9.24</v>
      </c>
      <c r="RM261" s="25">
        <f>+IF('Step 2 - Expected Payments'!$E$17+RM248&gt;=0,ROUND(RM248+'Step 2 - Expected Payments'!$E$17,2),"")</f>
        <v>9.57</v>
      </c>
      <c r="RN261" s="25">
        <f>+IF('Step 2 - Expected Payments'!$E$17+RN248&gt;=0,ROUND(RN248+'Step 2 - Expected Payments'!$E$17,2),"")</f>
        <v>8.85</v>
      </c>
      <c r="RO261" s="25">
        <f>+IF('Step 2 - Expected Payments'!$E$17+RO248&gt;=0,ROUND(RO248+'Step 2 - Expected Payments'!$E$17,2),"")</f>
        <v>7.98</v>
      </c>
      <c r="RP261" s="25">
        <f>+IF('Step 2 - Expected Payments'!$E$17+RP248&gt;=0,ROUND(RP248+'Step 2 - Expected Payments'!$E$17,2),"")</f>
        <v>7.49</v>
      </c>
      <c r="RQ261" s="25">
        <f>+IF('Step 2 - Expected Payments'!$E$17+RQ248&gt;=0,ROUND(RQ248+'Step 2 - Expected Payments'!$E$17,2),"")</f>
        <v>8.16</v>
      </c>
      <c r="RR261" s="25">
        <f>+IF('Step 2 - Expected Payments'!$E$17+RR248&gt;=0,ROUND(RR248+'Step 2 - Expected Payments'!$E$17,2),"")</f>
        <v>8.85</v>
      </c>
      <c r="RS261" s="25">
        <f>+IF('Step 2 - Expected Payments'!$E$17+RS248&gt;=0,ROUND(RS248+'Step 2 - Expected Payments'!$E$17,2),"")</f>
        <v>8.11</v>
      </c>
      <c r="RT261" s="25">
        <f>+IF('Step 2 - Expected Payments'!$E$17+RT248&gt;=0,ROUND(RT248+'Step 2 - Expected Payments'!$E$17,2),"")</f>
        <v>7.7</v>
      </c>
      <c r="RU261" s="25">
        <f>+IF('Step 2 - Expected Payments'!$E$17+RU248&gt;=0,ROUND(RU248+'Step 2 - Expected Payments'!$E$17,2),"")</f>
        <v>8.1</v>
      </c>
      <c r="RV261" s="25">
        <f>+IF('Step 2 - Expected Payments'!$E$17+RV248&gt;=0,ROUND(RV248+'Step 2 - Expected Payments'!$E$17,2),"")</f>
        <v>8.75</v>
      </c>
      <c r="RW261" s="25">
        <f>+IF('Step 2 - Expected Payments'!$E$17+RW248&gt;=0,ROUND(RW248+'Step 2 - Expected Payments'!$E$17,2),"")</f>
        <v>9.06</v>
      </c>
      <c r="RX261" s="25">
        <f>+IF('Step 2 - Expected Payments'!$E$17+RX248&gt;=0,ROUND(RX248+'Step 2 - Expected Payments'!$E$17,2),"")</f>
        <v>8.82</v>
      </c>
      <c r="RY261" s="25">
        <f>+IF('Step 2 - Expected Payments'!$E$17+RY248&gt;=0,ROUND(RY248+'Step 2 - Expected Payments'!$E$17,2),"")</f>
        <v>7.96</v>
      </c>
      <c r="RZ261" s="25">
        <f>+IF('Step 2 - Expected Payments'!$E$17+RZ248&gt;=0,ROUND(RZ248+'Step 2 - Expected Payments'!$E$17,2),"")</f>
        <v>9.6</v>
      </c>
      <c r="SA261" s="25">
        <f>+IF('Step 2 - Expected Payments'!$E$17+SA248&gt;=0,ROUND(SA248+'Step 2 - Expected Payments'!$E$17,2),"")</f>
        <v>9.42</v>
      </c>
      <c r="SB261" s="25">
        <f>+IF('Step 2 - Expected Payments'!$E$17+SB248&gt;=0,ROUND(SB248+'Step 2 - Expected Payments'!$E$17,2),"")</f>
        <v>9.61</v>
      </c>
      <c r="SC261" s="25">
        <f>+IF('Step 2 - Expected Payments'!$E$17+SC248&gt;=0,ROUND(SC248+'Step 2 - Expected Payments'!$E$17,2),"")</f>
        <v>9.5299999999999994</v>
      </c>
      <c r="SD261" s="25">
        <f>+IF('Step 2 - Expected Payments'!$E$17+SD248&gt;=0,ROUND(SD248+'Step 2 - Expected Payments'!$E$17,2),"")</f>
        <v>9.34</v>
      </c>
      <c r="SE261" s="25">
        <f>+IF('Step 2 - Expected Payments'!$E$17+SE248&gt;=0,ROUND(SE248+'Step 2 - Expected Payments'!$E$17,2),"")</f>
        <v>9.1999999999999993</v>
      </c>
      <c r="SF261" s="25">
        <f>+IF('Step 2 - Expected Payments'!$E$17+SF248&gt;=0,ROUND(SF248+'Step 2 - Expected Payments'!$E$17,2),"")</f>
        <v>8.4499999999999993</v>
      </c>
      <c r="SG261" s="25">
        <f>+IF('Step 2 - Expected Payments'!$E$17+SG248&gt;=0,ROUND(SG248+'Step 2 - Expected Payments'!$E$17,2),"")</f>
        <v>8.1</v>
      </c>
    </row>
    <row r="262" spans="1:501">
      <c r="A262" t="s">
        <v>518</v>
      </c>
      <c r="B262" s="99">
        <f>+IF('Step 1-Farm Data'!$E$63+'simulations soy farm1 '!B257&gt;=0,ROUND('simulations soy farm1 '!B257+'Step 1-Farm Data'!$E$63,1),"")</f>
        <v>47.3</v>
      </c>
      <c r="C262" s="99">
        <f>+IF('Step 1-Farm Data'!$E$63+'simulations soy farm1 '!C257&gt;=0,ROUND('simulations soy farm1 '!C257+'Step 1-Farm Data'!$E$63,1),"")</f>
        <v>48.4</v>
      </c>
      <c r="D262" s="99">
        <f>+IF('Step 1-Farm Data'!$E$63+'simulations soy farm1 '!D257&gt;=0,ROUND('simulations soy farm1 '!D257+'Step 1-Farm Data'!$E$63,1),"")</f>
        <v>57.6</v>
      </c>
      <c r="E262" s="99">
        <f>+IF('Step 1-Farm Data'!$E$63+'simulations soy farm1 '!E257&gt;=0,ROUND('simulations soy farm1 '!E257+'Step 1-Farm Data'!$E$63,1),"")</f>
        <v>51.2</v>
      </c>
      <c r="F262" s="99">
        <f>+IF('Step 1-Farm Data'!$E$63+'simulations soy farm1 '!F257&gt;=0,ROUND('simulations soy farm1 '!F257+'Step 1-Farm Data'!$E$63,1),"")</f>
        <v>53.1</v>
      </c>
      <c r="G262" s="99">
        <f>+IF('Step 1-Farm Data'!$E$63+'simulations soy farm1 '!G257&gt;=0,ROUND('simulations soy farm1 '!G257+'Step 1-Farm Data'!$E$63,1),"")</f>
        <v>55.5</v>
      </c>
      <c r="H262" s="99">
        <f>+IF('Step 1-Farm Data'!$E$63+'simulations soy farm1 '!H257&gt;=0,ROUND('simulations soy farm1 '!H257+'Step 1-Farm Data'!$E$63,1),"")</f>
        <v>48.2</v>
      </c>
      <c r="I262" s="99">
        <f>+IF('Step 1-Farm Data'!$E$63+'simulations soy farm1 '!I257&gt;=0,ROUND('simulations soy farm1 '!I257+'Step 1-Farm Data'!$E$63,1),"")</f>
        <v>54.9</v>
      </c>
      <c r="J262" s="99">
        <f>+IF('Step 1-Farm Data'!$E$63+'simulations soy farm1 '!J257&gt;=0,ROUND('simulations soy farm1 '!J257+'Step 1-Farm Data'!$E$63,1),"")</f>
        <v>46.5</v>
      </c>
      <c r="K262" s="99">
        <f>+IF('Step 1-Farm Data'!$E$63+'simulations soy farm1 '!K257&gt;=0,ROUND('simulations soy farm1 '!K257+'Step 1-Farm Data'!$E$63,1),"")</f>
        <v>52.1</v>
      </c>
      <c r="L262" s="99">
        <f>+IF('Step 1-Farm Data'!$E$63+'simulations soy farm1 '!L257&gt;=0,ROUND('simulations soy farm1 '!L257+'Step 1-Farm Data'!$E$63,1),"")</f>
        <v>55.7</v>
      </c>
      <c r="M262" s="99">
        <f>+IF('Step 1-Farm Data'!$E$63+'simulations soy farm1 '!M257&gt;=0,ROUND('simulations soy farm1 '!M257+'Step 1-Farm Data'!$E$63,1),"")</f>
        <v>54</v>
      </c>
      <c r="N262" s="99">
        <f>+IF('Step 1-Farm Data'!$E$63+'simulations soy farm1 '!N257&gt;=0,ROUND('simulations soy farm1 '!N257+'Step 1-Farm Data'!$E$63,1),"")</f>
        <v>46</v>
      </c>
      <c r="O262" s="99">
        <f>+IF('Step 1-Farm Data'!$E$63+'simulations soy farm1 '!O257&gt;=0,ROUND('simulations soy farm1 '!O257+'Step 1-Farm Data'!$E$63,1),"")</f>
        <v>49.6</v>
      </c>
      <c r="P262" s="99">
        <f>+IF('Step 1-Farm Data'!$E$63+'simulations soy farm1 '!P257&gt;=0,ROUND('simulations soy farm1 '!P257+'Step 1-Farm Data'!$E$63,1),"")</f>
        <v>53.1</v>
      </c>
      <c r="Q262" s="99">
        <f>+IF('Step 1-Farm Data'!$E$63+'simulations soy farm1 '!Q257&gt;=0,ROUND('simulations soy farm1 '!Q257+'Step 1-Farm Data'!$E$63,1),"")</f>
        <v>51.2</v>
      </c>
      <c r="R262" s="99">
        <f>+IF('Step 1-Farm Data'!$E$63+'simulations soy farm1 '!R257&gt;=0,ROUND('simulations soy farm1 '!R257+'Step 1-Farm Data'!$E$63,1),"")</f>
        <v>49.4</v>
      </c>
      <c r="S262" s="99">
        <f>+IF('Step 1-Farm Data'!$E$63+'simulations soy farm1 '!S257&gt;=0,ROUND('simulations soy farm1 '!S257+'Step 1-Farm Data'!$E$63,1),"")</f>
        <v>56.3</v>
      </c>
      <c r="T262" s="99">
        <f>+IF('Step 1-Farm Data'!$E$63+'simulations soy farm1 '!T257&gt;=0,ROUND('simulations soy farm1 '!T257+'Step 1-Farm Data'!$E$63,1),"")</f>
        <v>54.6</v>
      </c>
      <c r="U262" s="99">
        <f>+IF('Step 1-Farm Data'!$E$63+'simulations soy farm1 '!U257&gt;=0,ROUND('simulations soy farm1 '!U257+'Step 1-Farm Data'!$E$63,1),"")</f>
        <v>44.7</v>
      </c>
      <c r="V262" s="99">
        <f>+IF('Step 1-Farm Data'!$E$63+'simulations soy farm1 '!V257&gt;=0,ROUND('simulations soy farm1 '!V257+'Step 1-Farm Data'!$E$63,1),"")</f>
        <v>42.1</v>
      </c>
      <c r="W262" s="99">
        <f>+IF('Step 1-Farm Data'!$E$63+'simulations soy farm1 '!W257&gt;=0,ROUND('simulations soy farm1 '!W257+'Step 1-Farm Data'!$E$63,1),"")</f>
        <v>54.8</v>
      </c>
      <c r="X262" s="99">
        <f>+IF('Step 1-Farm Data'!$E$63+'simulations soy farm1 '!X257&gt;=0,ROUND('simulations soy farm1 '!X257+'Step 1-Farm Data'!$E$63,1),"")</f>
        <v>47.7</v>
      </c>
      <c r="Y262" s="99">
        <f>+IF('Step 1-Farm Data'!$E$63+'simulations soy farm1 '!Y257&gt;=0,ROUND('simulations soy farm1 '!Y257+'Step 1-Farm Data'!$E$63,1),"")</f>
        <v>48.6</v>
      </c>
      <c r="Z262" s="99">
        <f>+IF('Step 1-Farm Data'!$E$63+'simulations soy farm1 '!Z257&gt;=0,ROUND('simulations soy farm1 '!Z257+'Step 1-Farm Data'!$E$63,1),"")</f>
        <v>54.8</v>
      </c>
      <c r="AA262" s="99">
        <f>+IF('Step 1-Farm Data'!$E$63+'simulations soy farm1 '!AA257&gt;=0,ROUND('simulations soy farm1 '!AA257+'Step 1-Farm Data'!$E$63,1),"")</f>
        <v>50.2</v>
      </c>
      <c r="AB262" s="99">
        <f>+IF('Step 1-Farm Data'!$E$63+'simulations soy farm1 '!AB257&gt;=0,ROUND('simulations soy farm1 '!AB257+'Step 1-Farm Data'!$E$63,1),"")</f>
        <v>49.2</v>
      </c>
      <c r="AC262" s="99">
        <f>+IF('Step 1-Farm Data'!$E$63+'simulations soy farm1 '!AC257&gt;=0,ROUND('simulations soy farm1 '!AC257+'Step 1-Farm Data'!$E$63,1),"")</f>
        <v>46.3</v>
      </c>
      <c r="AD262" s="99">
        <f>+IF('Step 1-Farm Data'!$E$63+'simulations soy farm1 '!AD257&gt;=0,ROUND('simulations soy farm1 '!AD257+'Step 1-Farm Data'!$E$63,1),"")</f>
        <v>50.3</v>
      </c>
      <c r="AE262" s="99">
        <f>+IF('Step 1-Farm Data'!$E$63+'simulations soy farm1 '!AE257&gt;=0,ROUND('simulations soy farm1 '!AE257+'Step 1-Farm Data'!$E$63,1),"")</f>
        <v>43.8</v>
      </c>
      <c r="AF262" s="99">
        <f>+IF('Step 1-Farm Data'!$E$63+'simulations soy farm1 '!AF257&gt;=0,ROUND('simulations soy farm1 '!AF257+'Step 1-Farm Data'!$E$63,1),"")</f>
        <v>46.9</v>
      </c>
      <c r="AG262" s="99">
        <f>+IF('Step 1-Farm Data'!$E$63+'simulations soy farm1 '!AG257&gt;=0,ROUND('simulations soy farm1 '!AG257+'Step 1-Farm Data'!$E$63,1),"")</f>
        <v>50.7</v>
      </c>
      <c r="AH262" s="99">
        <f>+IF('Step 1-Farm Data'!$E$63+'simulations soy farm1 '!AH257&gt;=0,ROUND('simulations soy farm1 '!AH257+'Step 1-Farm Data'!$E$63,1),"")</f>
        <v>48.3</v>
      </c>
      <c r="AI262" s="99">
        <f>+IF('Step 1-Farm Data'!$E$63+'simulations soy farm1 '!AI257&gt;=0,ROUND('simulations soy farm1 '!AI257+'Step 1-Farm Data'!$E$63,1),"")</f>
        <v>46.7</v>
      </c>
      <c r="AJ262" s="99">
        <f>+IF('Step 1-Farm Data'!$E$63+'simulations soy farm1 '!AJ257&gt;=0,ROUND('simulations soy farm1 '!AJ257+'Step 1-Farm Data'!$E$63,1),"")</f>
        <v>49.9</v>
      </c>
      <c r="AK262" s="99">
        <f>+IF('Step 1-Farm Data'!$E$63+'simulations soy farm1 '!AK257&gt;=0,ROUND('simulations soy farm1 '!AK257+'Step 1-Farm Data'!$E$63,1),"")</f>
        <v>54.6</v>
      </c>
      <c r="AL262" s="99">
        <f>+IF('Step 1-Farm Data'!$E$63+'simulations soy farm1 '!AL257&gt;=0,ROUND('simulations soy farm1 '!AL257+'Step 1-Farm Data'!$E$63,1),"")</f>
        <v>52.5</v>
      </c>
      <c r="AM262" s="99">
        <f>+IF('Step 1-Farm Data'!$E$63+'simulations soy farm1 '!AM257&gt;=0,ROUND('simulations soy farm1 '!AM257+'Step 1-Farm Data'!$E$63,1),"")</f>
        <v>44.9</v>
      </c>
      <c r="AN262" s="99">
        <f>+IF('Step 1-Farm Data'!$E$63+'simulations soy farm1 '!AN257&gt;=0,ROUND('simulations soy farm1 '!AN257+'Step 1-Farm Data'!$E$63,1),"")</f>
        <v>50</v>
      </c>
      <c r="AO262" s="99">
        <f>+IF('Step 1-Farm Data'!$E$63+'simulations soy farm1 '!AO257&gt;=0,ROUND('simulations soy farm1 '!AO257+'Step 1-Farm Data'!$E$63,1),"")</f>
        <v>49.5</v>
      </c>
      <c r="AP262" s="99">
        <f>+IF('Step 1-Farm Data'!$E$63+'simulations soy farm1 '!AP257&gt;=0,ROUND('simulations soy farm1 '!AP257+'Step 1-Farm Data'!$E$63,1),"")</f>
        <v>53.4</v>
      </c>
      <c r="AQ262" s="99">
        <f>+IF('Step 1-Farm Data'!$E$63+'simulations soy farm1 '!AQ257&gt;=0,ROUND('simulations soy farm1 '!AQ257+'Step 1-Farm Data'!$E$63,1),"")</f>
        <v>48</v>
      </c>
      <c r="AR262" s="99">
        <f>+IF('Step 1-Farm Data'!$E$63+'simulations soy farm1 '!AR257&gt;=0,ROUND('simulations soy farm1 '!AR257+'Step 1-Farm Data'!$E$63,1),"")</f>
        <v>49.9</v>
      </c>
      <c r="AS262" s="99">
        <f>+IF('Step 1-Farm Data'!$E$63+'simulations soy farm1 '!AS257&gt;=0,ROUND('simulations soy farm1 '!AS257+'Step 1-Farm Data'!$E$63,1),"")</f>
        <v>54.2</v>
      </c>
      <c r="AT262" s="99">
        <f>+IF('Step 1-Farm Data'!$E$63+'simulations soy farm1 '!AT257&gt;=0,ROUND('simulations soy farm1 '!AT257+'Step 1-Farm Data'!$E$63,1),"")</f>
        <v>49.6</v>
      </c>
      <c r="AU262" s="99">
        <f>+IF('Step 1-Farm Data'!$E$63+'simulations soy farm1 '!AU257&gt;=0,ROUND('simulations soy farm1 '!AU257+'Step 1-Farm Data'!$E$63,1),"")</f>
        <v>50.9</v>
      </c>
      <c r="AV262" s="99">
        <f>+IF('Step 1-Farm Data'!$E$63+'simulations soy farm1 '!AV257&gt;=0,ROUND('simulations soy farm1 '!AV257+'Step 1-Farm Data'!$E$63,1),"")</f>
        <v>48.1</v>
      </c>
      <c r="AW262" s="99">
        <f>+IF('Step 1-Farm Data'!$E$63+'simulations soy farm1 '!AW257&gt;=0,ROUND('simulations soy farm1 '!AW257+'Step 1-Farm Data'!$E$63,1),"")</f>
        <v>50.4</v>
      </c>
      <c r="AX262" s="99">
        <f>+IF('Step 1-Farm Data'!$E$63+'simulations soy farm1 '!AX257&gt;=0,ROUND('simulations soy farm1 '!AX257+'Step 1-Farm Data'!$E$63,1),"")</f>
        <v>53.8</v>
      </c>
      <c r="AY262" s="99">
        <f>+IF('Step 1-Farm Data'!$E$63+'simulations soy farm1 '!AY257&gt;=0,ROUND('simulations soy farm1 '!AY257+'Step 1-Farm Data'!$E$63,1),"")</f>
        <v>49.1</v>
      </c>
      <c r="AZ262" s="99">
        <f>+IF('Step 1-Farm Data'!$E$63+'simulations soy farm1 '!AZ257&gt;=0,ROUND('simulations soy farm1 '!AZ257+'Step 1-Farm Data'!$E$63,1),"")</f>
        <v>51.7</v>
      </c>
      <c r="BA262" s="99">
        <f>+IF('Step 1-Farm Data'!$E$63+'simulations soy farm1 '!BA257&gt;=0,ROUND('simulations soy farm1 '!BA257+'Step 1-Farm Data'!$E$63,1),"")</f>
        <v>47.5</v>
      </c>
      <c r="BB262" s="99">
        <f>+IF('Step 1-Farm Data'!$E$63+'simulations soy farm1 '!BB257&gt;=0,ROUND('simulations soy farm1 '!BB257+'Step 1-Farm Data'!$E$63,1),"")</f>
        <v>51.5</v>
      </c>
      <c r="BC262" s="99">
        <f>+IF('Step 1-Farm Data'!$E$63+'simulations soy farm1 '!BC257&gt;=0,ROUND('simulations soy farm1 '!BC257+'Step 1-Farm Data'!$E$63,1),"")</f>
        <v>53.8</v>
      </c>
      <c r="BD262" s="99">
        <f>+IF('Step 1-Farm Data'!$E$63+'simulations soy farm1 '!BD257&gt;=0,ROUND('simulations soy farm1 '!BD257+'Step 1-Farm Data'!$E$63,1),"")</f>
        <v>53.2</v>
      </c>
      <c r="BE262" s="99">
        <f>+IF('Step 1-Farm Data'!$E$63+'simulations soy farm1 '!BE257&gt;=0,ROUND('simulations soy farm1 '!BE257+'Step 1-Farm Data'!$E$63,1),"")</f>
        <v>52</v>
      </c>
      <c r="BF262" s="99">
        <f>+IF('Step 1-Farm Data'!$E$63+'simulations soy farm1 '!BF257&gt;=0,ROUND('simulations soy farm1 '!BF257+'Step 1-Farm Data'!$E$63,1),"")</f>
        <v>46.2</v>
      </c>
      <c r="BG262" s="99">
        <f>+IF('Step 1-Farm Data'!$E$63+'simulations soy farm1 '!BG257&gt;=0,ROUND('simulations soy farm1 '!BG257+'Step 1-Farm Data'!$E$63,1),"")</f>
        <v>52.5</v>
      </c>
      <c r="BH262" s="99">
        <f>+IF('Step 1-Farm Data'!$E$63+'simulations soy farm1 '!BH257&gt;=0,ROUND('simulations soy farm1 '!BH257+'Step 1-Farm Data'!$E$63,1),"")</f>
        <v>50</v>
      </c>
      <c r="BI262" s="99">
        <f>+IF('Step 1-Farm Data'!$E$63+'simulations soy farm1 '!BI257&gt;=0,ROUND('simulations soy farm1 '!BI257+'Step 1-Farm Data'!$E$63,1),"")</f>
        <v>52.7</v>
      </c>
      <c r="BJ262" s="99">
        <f>+IF('Step 1-Farm Data'!$E$63+'simulations soy farm1 '!BJ257&gt;=0,ROUND('simulations soy farm1 '!BJ257+'Step 1-Farm Data'!$E$63,1),"")</f>
        <v>46.4</v>
      </c>
      <c r="BK262" s="99">
        <f>+IF('Step 1-Farm Data'!$E$63+'simulations soy farm1 '!BK257&gt;=0,ROUND('simulations soy farm1 '!BK257+'Step 1-Farm Data'!$E$63,1),"")</f>
        <v>52.3</v>
      </c>
      <c r="BL262" s="99">
        <f>+IF('Step 1-Farm Data'!$E$63+'simulations soy farm1 '!BL257&gt;=0,ROUND('simulations soy farm1 '!BL257+'Step 1-Farm Data'!$E$63,1),"")</f>
        <v>47.9</v>
      </c>
      <c r="BM262" s="99">
        <f>+IF('Step 1-Farm Data'!$E$63+'simulations soy farm1 '!BM257&gt;=0,ROUND('simulations soy farm1 '!BM257+'Step 1-Farm Data'!$E$63,1),"")</f>
        <v>53.7</v>
      </c>
      <c r="BN262" s="99">
        <f>+IF('Step 1-Farm Data'!$E$63+'simulations soy farm1 '!BN257&gt;=0,ROUND('simulations soy farm1 '!BN257+'Step 1-Farm Data'!$E$63,1),"")</f>
        <v>55.4</v>
      </c>
      <c r="BO262" s="99">
        <f>+IF('Step 1-Farm Data'!$E$63+'simulations soy farm1 '!BO257&gt;=0,ROUND('simulations soy farm1 '!BO257+'Step 1-Farm Data'!$E$63,1),"")</f>
        <v>55.9</v>
      </c>
      <c r="BP262" s="99">
        <f>+IF('Step 1-Farm Data'!$E$63+'simulations soy farm1 '!BP257&gt;=0,ROUND('simulations soy farm1 '!BP257+'Step 1-Farm Data'!$E$63,1),"")</f>
        <v>51.6</v>
      </c>
      <c r="BQ262" s="99">
        <f>+IF('Step 1-Farm Data'!$E$63+'simulations soy farm1 '!BQ257&gt;=0,ROUND('simulations soy farm1 '!BQ257+'Step 1-Farm Data'!$E$63,1),"")</f>
        <v>43.9</v>
      </c>
      <c r="BR262" s="99">
        <f>+IF('Step 1-Farm Data'!$E$63+'simulations soy farm1 '!BR257&gt;=0,ROUND('simulations soy farm1 '!BR257+'Step 1-Farm Data'!$E$63,1),"")</f>
        <v>46.4</v>
      </c>
      <c r="BS262" s="99">
        <f>+IF('Step 1-Farm Data'!$E$63+'simulations soy farm1 '!BS257&gt;=0,ROUND('simulations soy farm1 '!BS257+'Step 1-Farm Data'!$E$63,1),"")</f>
        <v>55.5</v>
      </c>
      <c r="BT262" s="99">
        <f>+IF('Step 1-Farm Data'!$E$63+'simulations soy farm1 '!BT257&gt;=0,ROUND('simulations soy farm1 '!BT257+'Step 1-Farm Data'!$E$63,1),"")</f>
        <v>54.9</v>
      </c>
      <c r="BU262" s="99">
        <f>+IF('Step 1-Farm Data'!$E$63+'simulations soy farm1 '!BU257&gt;=0,ROUND('simulations soy farm1 '!BU257+'Step 1-Farm Data'!$E$63,1),"")</f>
        <v>55.4</v>
      </c>
      <c r="BV262" s="99">
        <f>+IF('Step 1-Farm Data'!$E$63+'simulations soy farm1 '!BV257&gt;=0,ROUND('simulations soy farm1 '!BV257+'Step 1-Farm Data'!$E$63,1),"")</f>
        <v>45.6</v>
      </c>
      <c r="BW262" s="99">
        <f>+IF('Step 1-Farm Data'!$E$63+'simulations soy farm1 '!BW257&gt;=0,ROUND('simulations soy farm1 '!BW257+'Step 1-Farm Data'!$E$63,1),"")</f>
        <v>55</v>
      </c>
      <c r="BX262" s="99">
        <f>+IF('Step 1-Farm Data'!$E$63+'simulations soy farm1 '!BX257&gt;=0,ROUND('simulations soy farm1 '!BX257+'Step 1-Farm Data'!$E$63,1),"")</f>
        <v>47.1</v>
      </c>
      <c r="BY262" s="99">
        <f>+IF('Step 1-Farm Data'!$E$63+'simulations soy farm1 '!BY257&gt;=0,ROUND('simulations soy farm1 '!BY257+'Step 1-Farm Data'!$E$63,1),"")</f>
        <v>51.5</v>
      </c>
      <c r="BZ262" s="99">
        <f>+IF('Step 1-Farm Data'!$E$63+'simulations soy farm1 '!BZ257&gt;=0,ROUND('simulations soy farm1 '!BZ257+'Step 1-Farm Data'!$E$63,1),"")</f>
        <v>50.1</v>
      </c>
      <c r="CA262" s="99">
        <f>+IF('Step 1-Farm Data'!$E$63+'simulations soy farm1 '!CA257&gt;=0,ROUND('simulations soy farm1 '!CA257+'Step 1-Farm Data'!$E$63,1),"")</f>
        <v>53.5</v>
      </c>
      <c r="CB262" s="99">
        <f>+IF('Step 1-Farm Data'!$E$63+'simulations soy farm1 '!CB257&gt;=0,ROUND('simulations soy farm1 '!CB257+'Step 1-Farm Data'!$E$63,1),"")</f>
        <v>53.9</v>
      </c>
      <c r="CC262" s="99">
        <f>+IF('Step 1-Farm Data'!$E$63+'simulations soy farm1 '!CC257&gt;=0,ROUND('simulations soy farm1 '!CC257+'Step 1-Farm Data'!$E$63,1),"")</f>
        <v>46.7</v>
      </c>
      <c r="CD262" s="99">
        <f>+IF('Step 1-Farm Data'!$E$63+'simulations soy farm1 '!CD257&gt;=0,ROUND('simulations soy farm1 '!CD257+'Step 1-Farm Data'!$E$63,1),"")</f>
        <v>51.3</v>
      </c>
      <c r="CE262" s="99">
        <f>+IF('Step 1-Farm Data'!$E$63+'simulations soy farm1 '!CE257&gt;=0,ROUND('simulations soy farm1 '!CE257+'Step 1-Farm Data'!$E$63,1),"")</f>
        <v>53.7</v>
      </c>
      <c r="CF262" s="99">
        <f>+IF('Step 1-Farm Data'!$E$63+'simulations soy farm1 '!CF257&gt;=0,ROUND('simulations soy farm1 '!CF257+'Step 1-Farm Data'!$E$63,1),"")</f>
        <v>49</v>
      </c>
      <c r="CG262" s="99">
        <f>+IF('Step 1-Farm Data'!$E$63+'simulations soy farm1 '!CG257&gt;=0,ROUND('simulations soy farm1 '!CG257+'Step 1-Farm Data'!$E$63,1),"")</f>
        <v>50.3</v>
      </c>
      <c r="CH262" s="99">
        <f>+IF('Step 1-Farm Data'!$E$63+'simulations soy farm1 '!CH257&gt;=0,ROUND('simulations soy farm1 '!CH257+'Step 1-Farm Data'!$E$63,1),"")</f>
        <v>49.6</v>
      </c>
      <c r="CI262" s="99">
        <f>+IF('Step 1-Farm Data'!$E$63+'simulations soy farm1 '!CI257&gt;=0,ROUND('simulations soy farm1 '!CI257+'Step 1-Farm Data'!$E$63,1),"")</f>
        <v>49.6</v>
      </c>
      <c r="CJ262" s="99">
        <f>+IF('Step 1-Farm Data'!$E$63+'simulations soy farm1 '!CJ257&gt;=0,ROUND('simulations soy farm1 '!CJ257+'Step 1-Farm Data'!$E$63,1),"")</f>
        <v>50.4</v>
      </c>
      <c r="CK262" s="99">
        <f>+IF('Step 1-Farm Data'!$E$63+'simulations soy farm1 '!CK257&gt;=0,ROUND('simulations soy farm1 '!CK257+'Step 1-Farm Data'!$E$63,1),"")</f>
        <v>48.7</v>
      </c>
      <c r="CL262" s="99">
        <f>+IF('Step 1-Farm Data'!$E$63+'simulations soy farm1 '!CL257&gt;=0,ROUND('simulations soy farm1 '!CL257+'Step 1-Farm Data'!$E$63,1),"")</f>
        <v>52.2</v>
      </c>
      <c r="CM262" s="99">
        <f>+IF('Step 1-Farm Data'!$E$63+'simulations soy farm1 '!CM257&gt;=0,ROUND('simulations soy farm1 '!CM257+'Step 1-Farm Data'!$E$63,1),"")</f>
        <v>47.7</v>
      </c>
      <c r="CN262" s="99">
        <f>+IF('Step 1-Farm Data'!$E$63+'simulations soy farm1 '!CN257&gt;=0,ROUND('simulations soy farm1 '!CN257+'Step 1-Farm Data'!$E$63,1),"")</f>
        <v>52</v>
      </c>
      <c r="CO262" s="99">
        <f>+IF('Step 1-Farm Data'!$E$63+'simulations soy farm1 '!CO257&gt;=0,ROUND('simulations soy farm1 '!CO257+'Step 1-Farm Data'!$E$63,1),"")</f>
        <v>49.3</v>
      </c>
      <c r="CP262" s="99">
        <f>+IF('Step 1-Farm Data'!$E$63+'simulations soy farm1 '!CP257&gt;=0,ROUND('simulations soy farm1 '!CP257+'Step 1-Farm Data'!$E$63,1),"")</f>
        <v>51.5</v>
      </c>
      <c r="CQ262" s="99">
        <f>+IF('Step 1-Farm Data'!$E$63+'simulations soy farm1 '!CQ257&gt;=0,ROUND('simulations soy farm1 '!CQ257+'Step 1-Farm Data'!$E$63,1),"")</f>
        <v>47.5</v>
      </c>
      <c r="CR262" s="99">
        <f>+IF('Step 1-Farm Data'!$E$63+'simulations soy farm1 '!CR257&gt;=0,ROUND('simulations soy farm1 '!CR257+'Step 1-Farm Data'!$E$63,1),"")</f>
        <v>52.9</v>
      </c>
      <c r="CS262" s="99">
        <f>+IF('Step 1-Farm Data'!$E$63+'simulations soy farm1 '!CS257&gt;=0,ROUND('simulations soy farm1 '!CS257+'Step 1-Farm Data'!$E$63,1),"")</f>
        <v>48.9</v>
      </c>
      <c r="CT262" s="99">
        <f>+IF('Step 1-Farm Data'!$E$63+'simulations soy farm1 '!CT257&gt;=0,ROUND('simulations soy farm1 '!CT257+'Step 1-Farm Data'!$E$63,1),"")</f>
        <v>45.8</v>
      </c>
      <c r="CU262" s="99">
        <f>+IF('Step 1-Farm Data'!$E$63+'simulations soy farm1 '!CU257&gt;=0,ROUND('simulations soy farm1 '!CU257+'Step 1-Farm Data'!$E$63,1),"")</f>
        <v>44.9</v>
      </c>
      <c r="CV262" s="99">
        <f>+IF('Step 1-Farm Data'!$E$63+'simulations soy farm1 '!CV257&gt;=0,ROUND('simulations soy farm1 '!CV257+'Step 1-Farm Data'!$E$63,1),"")</f>
        <v>50.7</v>
      </c>
      <c r="CW262" s="99">
        <f>+IF('Step 1-Farm Data'!$E$63+'simulations soy farm1 '!CW257&gt;=0,ROUND('simulations soy farm1 '!CW257+'Step 1-Farm Data'!$E$63,1),"")</f>
        <v>51.3</v>
      </c>
      <c r="CX262" s="99">
        <f>+IF('Step 1-Farm Data'!$E$63+'simulations soy farm1 '!CX257&gt;=0,ROUND('simulations soy farm1 '!CX257+'Step 1-Farm Data'!$E$63,1),"")</f>
        <v>52.5</v>
      </c>
      <c r="CY262" s="99">
        <f>+IF('Step 1-Farm Data'!$E$63+'simulations soy farm1 '!CY257&gt;=0,ROUND('simulations soy farm1 '!CY257+'Step 1-Farm Data'!$E$63,1),"")</f>
        <v>50.8</v>
      </c>
      <c r="CZ262" s="99">
        <f>+IF('Step 1-Farm Data'!$E$63+'simulations soy farm1 '!CZ257&gt;=0,ROUND('simulations soy farm1 '!CZ257+'Step 1-Farm Data'!$E$63,1),"")</f>
        <v>51.4</v>
      </c>
      <c r="DA262" s="99">
        <f>+IF('Step 1-Farm Data'!$E$63+'simulations soy farm1 '!DA257&gt;=0,ROUND('simulations soy farm1 '!DA257+'Step 1-Farm Data'!$E$63,1),"")</f>
        <v>47.4</v>
      </c>
      <c r="DB262" s="99">
        <f>+IF('Step 1-Farm Data'!$E$63+'simulations soy farm1 '!DB257&gt;=0,ROUND('simulations soy farm1 '!DB257+'Step 1-Farm Data'!$E$63,1),"")</f>
        <v>46.9</v>
      </c>
      <c r="DC262" s="99">
        <f>+IF('Step 1-Farm Data'!$E$63+'simulations soy farm1 '!DC257&gt;=0,ROUND('simulations soy farm1 '!DC257+'Step 1-Farm Data'!$E$63,1),"")</f>
        <v>50.2</v>
      </c>
      <c r="DD262" s="99">
        <f>+IF('Step 1-Farm Data'!$E$63+'simulations soy farm1 '!DD257&gt;=0,ROUND('simulations soy farm1 '!DD257+'Step 1-Farm Data'!$E$63,1),"")</f>
        <v>49.9</v>
      </c>
      <c r="DE262" s="99">
        <f>+IF('Step 1-Farm Data'!$E$63+'simulations soy farm1 '!DE257&gt;=0,ROUND('simulations soy farm1 '!DE257+'Step 1-Farm Data'!$E$63,1),"")</f>
        <v>53.8</v>
      </c>
      <c r="DF262" s="99">
        <f>+IF('Step 1-Farm Data'!$E$63+'simulations soy farm1 '!DF257&gt;=0,ROUND('simulations soy farm1 '!DF257+'Step 1-Farm Data'!$E$63,1),"")</f>
        <v>52.5</v>
      </c>
      <c r="DG262" s="99">
        <f>+IF('Step 1-Farm Data'!$E$63+'simulations soy farm1 '!DG257&gt;=0,ROUND('simulations soy farm1 '!DG257+'Step 1-Farm Data'!$E$63,1),"")</f>
        <v>49.6</v>
      </c>
      <c r="DH262" s="99">
        <f>+IF('Step 1-Farm Data'!$E$63+'simulations soy farm1 '!DH257&gt;=0,ROUND('simulations soy farm1 '!DH257+'Step 1-Farm Data'!$E$63,1),"")</f>
        <v>50.9</v>
      </c>
      <c r="DI262" s="99">
        <f>+IF('Step 1-Farm Data'!$E$63+'simulations soy farm1 '!DI257&gt;=0,ROUND('simulations soy farm1 '!DI257+'Step 1-Farm Data'!$E$63,1),"")</f>
        <v>45.7</v>
      </c>
      <c r="DJ262" s="99">
        <f>+IF('Step 1-Farm Data'!$E$63+'simulations soy farm1 '!DJ257&gt;=0,ROUND('simulations soy farm1 '!DJ257+'Step 1-Farm Data'!$E$63,1),"")</f>
        <v>46.4</v>
      </c>
      <c r="DK262" s="99">
        <f>+IF('Step 1-Farm Data'!$E$63+'simulations soy farm1 '!DK257&gt;=0,ROUND('simulations soy farm1 '!DK257+'Step 1-Farm Data'!$E$63,1),"")</f>
        <v>52.2</v>
      </c>
      <c r="DL262" s="99">
        <f>+IF('Step 1-Farm Data'!$E$63+'simulations soy farm1 '!DL257&gt;=0,ROUND('simulations soy farm1 '!DL257+'Step 1-Farm Data'!$E$63,1),"")</f>
        <v>53.2</v>
      </c>
      <c r="DM262" s="99">
        <f>+IF('Step 1-Farm Data'!$E$63+'simulations soy farm1 '!DM257&gt;=0,ROUND('simulations soy farm1 '!DM257+'Step 1-Farm Data'!$E$63,1),"")</f>
        <v>53.5</v>
      </c>
      <c r="DN262" s="99">
        <f>+IF('Step 1-Farm Data'!$E$63+'simulations soy farm1 '!DN257&gt;=0,ROUND('simulations soy farm1 '!DN257+'Step 1-Farm Data'!$E$63,1),"")</f>
        <v>39.1</v>
      </c>
      <c r="DO262" s="99">
        <f>+IF('Step 1-Farm Data'!$E$63+'simulations soy farm1 '!DO257&gt;=0,ROUND('simulations soy farm1 '!DO257+'Step 1-Farm Data'!$E$63,1),"")</f>
        <v>50.2</v>
      </c>
      <c r="DP262" s="99">
        <f>+IF('Step 1-Farm Data'!$E$63+'simulations soy farm1 '!DP257&gt;=0,ROUND('simulations soy farm1 '!DP257+'Step 1-Farm Data'!$E$63,1),"")</f>
        <v>48.8</v>
      </c>
      <c r="DQ262" s="99">
        <f>+IF('Step 1-Farm Data'!$E$63+'simulations soy farm1 '!DQ257&gt;=0,ROUND('simulations soy farm1 '!DQ257+'Step 1-Farm Data'!$E$63,1),"")</f>
        <v>50.2</v>
      </c>
      <c r="DR262" s="99">
        <f>+IF('Step 1-Farm Data'!$E$63+'simulations soy farm1 '!DR257&gt;=0,ROUND('simulations soy farm1 '!DR257+'Step 1-Farm Data'!$E$63,1),"")</f>
        <v>53.1</v>
      </c>
      <c r="DS262" s="99">
        <f>+IF('Step 1-Farm Data'!$E$63+'simulations soy farm1 '!DS257&gt;=0,ROUND('simulations soy farm1 '!DS257+'Step 1-Farm Data'!$E$63,1),"")</f>
        <v>46.8</v>
      </c>
      <c r="DT262" s="99">
        <f>+IF('Step 1-Farm Data'!$E$63+'simulations soy farm1 '!DT257&gt;=0,ROUND('simulations soy farm1 '!DT257+'Step 1-Farm Data'!$E$63,1),"")</f>
        <v>47.1</v>
      </c>
      <c r="DU262" s="99">
        <f>+IF('Step 1-Farm Data'!$E$63+'simulations soy farm1 '!DU257&gt;=0,ROUND('simulations soy farm1 '!DU257+'Step 1-Farm Data'!$E$63,1),"")</f>
        <v>49.6</v>
      </c>
      <c r="DV262" s="99">
        <f>+IF('Step 1-Farm Data'!$E$63+'simulations soy farm1 '!DV257&gt;=0,ROUND('simulations soy farm1 '!DV257+'Step 1-Farm Data'!$E$63,1),"")</f>
        <v>51.3</v>
      </c>
      <c r="DW262" s="99">
        <f>+IF('Step 1-Farm Data'!$E$63+'simulations soy farm1 '!DW257&gt;=0,ROUND('simulations soy farm1 '!DW257+'Step 1-Farm Data'!$E$63,1),"")</f>
        <v>51.3</v>
      </c>
      <c r="DX262" s="99">
        <f>+IF('Step 1-Farm Data'!$E$63+'simulations soy farm1 '!DX257&gt;=0,ROUND('simulations soy farm1 '!DX257+'Step 1-Farm Data'!$E$63,1),"")</f>
        <v>54.5</v>
      </c>
      <c r="DY262" s="99">
        <f>+IF('Step 1-Farm Data'!$E$63+'simulations soy farm1 '!DY257&gt;=0,ROUND('simulations soy farm1 '!DY257+'Step 1-Farm Data'!$E$63,1),"")</f>
        <v>47.1</v>
      </c>
      <c r="DZ262" s="99">
        <f>+IF('Step 1-Farm Data'!$E$63+'simulations soy farm1 '!DZ257&gt;=0,ROUND('simulations soy farm1 '!DZ257+'Step 1-Farm Data'!$E$63,1),"")</f>
        <v>54.1</v>
      </c>
      <c r="EA262" s="99">
        <f>+IF('Step 1-Farm Data'!$E$63+'simulations soy farm1 '!EA257&gt;=0,ROUND('simulations soy farm1 '!EA257+'Step 1-Farm Data'!$E$63,1),"")</f>
        <v>54.8</v>
      </c>
      <c r="EB262" s="99">
        <f>+IF('Step 1-Farm Data'!$E$63+'simulations soy farm1 '!EB257&gt;=0,ROUND('simulations soy farm1 '!EB257+'Step 1-Farm Data'!$E$63,1),"")</f>
        <v>51</v>
      </c>
      <c r="EC262" s="99">
        <f>+IF('Step 1-Farm Data'!$E$63+'simulations soy farm1 '!EC257&gt;=0,ROUND('simulations soy farm1 '!EC257+'Step 1-Farm Data'!$E$63,1),"")</f>
        <v>55.3</v>
      </c>
      <c r="ED262" s="99">
        <f>+IF('Step 1-Farm Data'!$E$63+'simulations soy farm1 '!ED257&gt;=0,ROUND('simulations soy farm1 '!ED257+'Step 1-Farm Data'!$E$63,1),"")</f>
        <v>51.1</v>
      </c>
      <c r="EE262" s="99">
        <f>+IF('Step 1-Farm Data'!$E$63+'simulations soy farm1 '!EE257&gt;=0,ROUND('simulations soy farm1 '!EE257+'Step 1-Farm Data'!$E$63,1),"")</f>
        <v>53.7</v>
      </c>
      <c r="EF262" s="99">
        <f>+IF('Step 1-Farm Data'!$E$63+'simulations soy farm1 '!EF257&gt;=0,ROUND('simulations soy farm1 '!EF257+'Step 1-Farm Data'!$E$63,1),"")</f>
        <v>49</v>
      </c>
      <c r="EG262" s="99">
        <f>+IF('Step 1-Farm Data'!$E$63+'simulations soy farm1 '!EG257&gt;=0,ROUND('simulations soy farm1 '!EG257+'Step 1-Farm Data'!$E$63,1),"")</f>
        <v>55.2</v>
      </c>
      <c r="EH262" s="99">
        <f>+IF('Step 1-Farm Data'!$E$63+'simulations soy farm1 '!EH257&gt;=0,ROUND('simulations soy farm1 '!EH257+'Step 1-Farm Data'!$E$63,1),"")</f>
        <v>47</v>
      </c>
      <c r="EI262" s="99">
        <f>+IF('Step 1-Farm Data'!$E$63+'simulations soy farm1 '!EI257&gt;=0,ROUND('simulations soy farm1 '!EI257+'Step 1-Farm Data'!$E$63,1),"")</f>
        <v>50.1</v>
      </c>
      <c r="EJ262" s="99">
        <f>+IF('Step 1-Farm Data'!$E$63+'simulations soy farm1 '!EJ257&gt;=0,ROUND('simulations soy farm1 '!EJ257+'Step 1-Farm Data'!$E$63,1),"")</f>
        <v>53.8</v>
      </c>
      <c r="EK262" s="99">
        <f>+IF('Step 1-Farm Data'!$E$63+'simulations soy farm1 '!EK257&gt;=0,ROUND('simulations soy farm1 '!EK257+'Step 1-Farm Data'!$E$63,1),"")</f>
        <v>58.9</v>
      </c>
      <c r="EL262" s="99">
        <f>+IF('Step 1-Farm Data'!$E$63+'simulations soy farm1 '!EL257&gt;=0,ROUND('simulations soy farm1 '!EL257+'Step 1-Farm Data'!$E$63,1),"")</f>
        <v>44.8</v>
      </c>
      <c r="EM262" s="99">
        <f>+IF('Step 1-Farm Data'!$E$63+'simulations soy farm1 '!EM257&gt;=0,ROUND('simulations soy farm1 '!EM257+'Step 1-Farm Data'!$E$63,1),"")</f>
        <v>53.2</v>
      </c>
      <c r="EN262" s="99">
        <f>+IF('Step 1-Farm Data'!$E$63+'simulations soy farm1 '!EN257&gt;=0,ROUND('simulations soy farm1 '!EN257+'Step 1-Farm Data'!$E$63,1),"")</f>
        <v>52.5</v>
      </c>
      <c r="EO262" s="99">
        <f>+IF('Step 1-Farm Data'!$E$63+'simulations soy farm1 '!EO257&gt;=0,ROUND('simulations soy farm1 '!EO257+'Step 1-Farm Data'!$E$63,1),"")</f>
        <v>50.9</v>
      </c>
      <c r="EP262" s="99">
        <f>+IF('Step 1-Farm Data'!$E$63+'simulations soy farm1 '!EP257&gt;=0,ROUND('simulations soy farm1 '!EP257+'Step 1-Farm Data'!$E$63,1),"")</f>
        <v>55.1</v>
      </c>
      <c r="EQ262" s="99">
        <f>+IF('Step 1-Farm Data'!$E$63+'simulations soy farm1 '!EQ257&gt;=0,ROUND('simulations soy farm1 '!EQ257+'Step 1-Farm Data'!$E$63,1),"")</f>
        <v>46</v>
      </c>
      <c r="ER262" s="99">
        <f>+IF('Step 1-Farm Data'!$E$63+'simulations soy farm1 '!ER257&gt;=0,ROUND('simulations soy farm1 '!ER257+'Step 1-Farm Data'!$E$63,1),"")</f>
        <v>52.3</v>
      </c>
      <c r="ES262" s="99">
        <f>+IF('Step 1-Farm Data'!$E$63+'simulations soy farm1 '!ES257&gt;=0,ROUND('simulations soy farm1 '!ES257+'Step 1-Farm Data'!$E$63,1),"")</f>
        <v>48.1</v>
      </c>
      <c r="ET262" s="99">
        <f>+IF('Step 1-Farm Data'!$E$63+'simulations soy farm1 '!ET257&gt;=0,ROUND('simulations soy farm1 '!ET257+'Step 1-Farm Data'!$E$63,1),"")</f>
        <v>45.7</v>
      </c>
      <c r="EU262" s="99">
        <f>+IF('Step 1-Farm Data'!$E$63+'simulations soy farm1 '!EU257&gt;=0,ROUND('simulations soy farm1 '!EU257+'Step 1-Farm Data'!$E$63,1),"")</f>
        <v>49.5</v>
      </c>
      <c r="EV262" s="99">
        <f>+IF('Step 1-Farm Data'!$E$63+'simulations soy farm1 '!EV257&gt;=0,ROUND('simulations soy farm1 '!EV257+'Step 1-Farm Data'!$E$63,1),"")</f>
        <v>51.7</v>
      </c>
      <c r="EW262" s="99">
        <f>+IF('Step 1-Farm Data'!$E$63+'simulations soy farm1 '!EW257&gt;=0,ROUND('simulations soy farm1 '!EW257+'Step 1-Farm Data'!$E$63,1),"")</f>
        <v>56.8</v>
      </c>
      <c r="EX262" s="99">
        <f>+IF('Step 1-Farm Data'!$E$63+'simulations soy farm1 '!EX257&gt;=0,ROUND('simulations soy farm1 '!EX257+'Step 1-Farm Data'!$E$63,1),"")</f>
        <v>48.6</v>
      </c>
      <c r="EY262" s="99">
        <f>+IF('Step 1-Farm Data'!$E$63+'simulations soy farm1 '!EY257&gt;=0,ROUND('simulations soy farm1 '!EY257+'Step 1-Farm Data'!$E$63,1),"")</f>
        <v>50.9</v>
      </c>
      <c r="EZ262" s="99">
        <f>+IF('Step 1-Farm Data'!$E$63+'simulations soy farm1 '!EZ257&gt;=0,ROUND('simulations soy farm1 '!EZ257+'Step 1-Farm Data'!$E$63,1),"")</f>
        <v>51.4</v>
      </c>
      <c r="FA262" s="99">
        <f>+IF('Step 1-Farm Data'!$E$63+'simulations soy farm1 '!FA257&gt;=0,ROUND('simulations soy farm1 '!FA257+'Step 1-Farm Data'!$E$63,1),"")</f>
        <v>53.1</v>
      </c>
      <c r="FB262" s="99">
        <f>+IF('Step 1-Farm Data'!$E$63+'simulations soy farm1 '!FB257&gt;=0,ROUND('simulations soy farm1 '!FB257+'Step 1-Farm Data'!$E$63,1),"")</f>
        <v>43.1</v>
      </c>
      <c r="FC262" s="99">
        <f>+IF('Step 1-Farm Data'!$E$63+'simulations soy farm1 '!FC257&gt;=0,ROUND('simulations soy farm1 '!FC257+'Step 1-Farm Data'!$E$63,1),"")</f>
        <v>46.8</v>
      </c>
      <c r="FD262" s="99">
        <f>+IF('Step 1-Farm Data'!$E$63+'simulations soy farm1 '!FD257&gt;=0,ROUND('simulations soy farm1 '!FD257+'Step 1-Farm Data'!$E$63,1),"")</f>
        <v>49.8</v>
      </c>
      <c r="FE262" s="99">
        <f>+IF('Step 1-Farm Data'!$E$63+'simulations soy farm1 '!FE257&gt;=0,ROUND('simulations soy farm1 '!FE257+'Step 1-Farm Data'!$E$63,1),"")</f>
        <v>53.1</v>
      </c>
      <c r="FF262" s="99">
        <f>+IF('Step 1-Farm Data'!$E$63+'simulations soy farm1 '!FF257&gt;=0,ROUND('simulations soy farm1 '!FF257+'Step 1-Farm Data'!$E$63,1),"")</f>
        <v>59.4</v>
      </c>
      <c r="FG262" s="99">
        <f>+IF('Step 1-Farm Data'!$E$63+'simulations soy farm1 '!FG257&gt;=0,ROUND('simulations soy farm1 '!FG257+'Step 1-Farm Data'!$E$63,1),"")</f>
        <v>49.5</v>
      </c>
      <c r="FH262" s="99">
        <f>+IF('Step 1-Farm Data'!$E$63+'simulations soy farm1 '!FH257&gt;=0,ROUND('simulations soy farm1 '!FH257+'Step 1-Farm Data'!$E$63,1),"")</f>
        <v>45.9</v>
      </c>
      <c r="FI262" s="99">
        <f>+IF('Step 1-Farm Data'!$E$63+'simulations soy farm1 '!FI257&gt;=0,ROUND('simulations soy farm1 '!FI257+'Step 1-Farm Data'!$E$63,1),"")</f>
        <v>52.2</v>
      </c>
      <c r="FJ262" s="99">
        <f>+IF('Step 1-Farm Data'!$E$63+'simulations soy farm1 '!FJ257&gt;=0,ROUND('simulations soy farm1 '!FJ257+'Step 1-Farm Data'!$E$63,1),"")</f>
        <v>49.8</v>
      </c>
      <c r="FK262" s="99">
        <f>+IF('Step 1-Farm Data'!$E$63+'simulations soy farm1 '!FK257&gt;=0,ROUND('simulations soy farm1 '!FK257+'Step 1-Farm Data'!$E$63,1),"")</f>
        <v>49.7</v>
      </c>
      <c r="FL262" s="99">
        <f>+IF('Step 1-Farm Data'!$E$63+'simulations soy farm1 '!FL257&gt;=0,ROUND('simulations soy farm1 '!FL257+'Step 1-Farm Data'!$E$63,1),"")</f>
        <v>49.2</v>
      </c>
      <c r="FM262" s="99">
        <f>+IF('Step 1-Farm Data'!$E$63+'simulations soy farm1 '!FM257&gt;=0,ROUND('simulations soy farm1 '!FM257+'Step 1-Farm Data'!$E$63,1),"")</f>
        <v>52.8</v>
      </c>
      <c r="FN262" s="99">
        <f>+IF('Step 1-Farm Data'!$E$63+'simulations soy farm1 '!FN257&gt;=0,ROUND('simulations soy farm1 '!FN257+'Step 1-Farm Data'!$E$63,1),"")</f>
        <v>56.2</v>
      </c>
      <c r="FO262" s="99">
        <f>+IF('Step 1-Farm Data'!$E$63+'simulations soy farm1 '!FO257&gt;=0,ROUND('simulations soy farm1 '!FO257+'Step 1-Farm Data'!$E$63,1),"")</f>
        <v>49.6</v>
      </c>
      <c r="FP262" s="99">
        <f>+IF('Step 1-Farm Data'!$E$63+'simulations soy farm1 '!FP257&gt;=0,ROUND('simulations soy farm1 '!FP257+'Step 1-Farm Data'!$E$63,1),"")</f>
        <v>53.2</v>
      </c>
      <c r="FQ262" s="99">
        <f>+IF('Step 1-Farm Data'!$E$63+'simulations soy farm1 '!FQ257&gt;=0,ROUND('simulations soy farm1 '!FQ257+'Step 1-Farm Data'!$E$63,1),"")</f>
        <v>52.4</v>
      </c>
      <c r="FR262" s="99">
        <f>+IF('Step 1-Farm Data'!$E$63+'simulations soy farm1 '!FR257&gt;=0,ROUND('simulations soy farm1 '!FR257+'Step 1-Farm Data'!$E$63,1),"")</f>
        <v>52.4</v>
      </c>
      <c r="FS262" s="99">
        <f>+IF('Step 1-Farm Data'!$E$63+'simulations soy farm1 '!FS257&gt;=0,ROUND('simulations soy farm1 '!FS257+'Step 1-Farm Data'!$E$63,1),"")</f>
        <v>47.2</v>
      </c>
      <c r="FT262" s="99">
        <f>+IF('Step 1-Farm Data'!$E$63+'simulations soy farm1 '!FT257&gt;=0,ROUND('simulations soy farm1 '!FT257+'Step 1-Farm Data'!$E$63,1),"")</f>
        <v>50.7</v>
      </c>
      <c r="FU262" s="99">
        <f>+IF('Step 1-Farm Data'!$E$63+'simulations soy farm1 '!FU257&gt;=0,ROUND('simulations soy farm1 '!FU257+'Step 1-Farm Data'!$E$63,1),"")</f>
        <v>50.3</v>
      </c>
      <c r="FV262" s="99">
        <f>+IF('Step 1-Farm Data'!$E$63+'simulations soy farm1 '!FV257&gt;=0,ROUND('simulations soy farm1 '!FV257+'Step 1-Farm Data'!$E$63,1),"")</f>
        <v>48.9</v>
      </c>
      <c r="FW262" s="99">
        <f>+IF('Step 1-Farm Data'!$E$63+'simulations soy farm1 '!FW257&gt;=0,ROUND('simulations soy farm1 '!FW257+'Step 1-Farm Data'!$E$63,1),"")</f>
        <v>45</v>
      </c>
      <c r="FX262" s="99">
        <f>+IF('Step 1-Farm Data'!$E$63+'simulations soy farm1 '!FX257&gt;=0,ROUND('simulations soy farm1 '!FX257+'Step 1-Farm Data'!$E$63,1),"")</f>
        <v>47</v>
      </c>
      <c r="FY262" s="99">
        <f>+IF('Step 1-Farm Data'!$E$63+'simulations soy farm1 '!FY257&gt;=0,ROUND('simulations soy farm1 '!FY257+'Step 1-Farm Data'!$E$63,1),"")</f>
        <v>52.7</v>
      </c>
      <c r="FZ262" s="99">
        <f>+IF('Step 1-Farm Data'!$E$63+'simulations soy farm1 '!FZ257&gt;=0,ROUND('simulations soy farm1 '!FZ257+'Step 1-Farm Data'!$E$63,1),"")</f>
        <v>55.9</v>
      </c>
      <c r="GA262" s="99">
        <f>+IF('Step 1-Farm Data'!$E$63+'simulations soy farm1 '!GA257&gt;=0,ROUND('simulations soy farm1 '!GA257+'Step 1-Farm Data'!$E$63,1),"")</f>
        <v>52.2</v>
      </c>
      <c r="GB262" s="99">
        <f>+IF('Step 1-Farm Data'!$E$63+'simulations soy farm1 '!GB257&gt;=0,ROUND('simulations soy farm1 '!GB257+'Step 1-Farm Data'!$E$63,1),"")</f>
        <v>54.8</v>
      </c>
      <c r="GC262" s="99">
        <f>+IF('Step 1-Farm Data'!$E$63+'simulations soy farm1 '!GC257&gt;=0,ROUND('simulations soy farm1 '!GC257+'Step 1-Farm Data'!$E$63,1),"")</f>
        <v>57.4</v>
      </c>
      <c r="GD262" s="99">
        <f>+IF('Step 1-Farm Data'!$E$63+'simulations soy farm1 '!GD257&gt;=0,ROUND('simulations soy farm1 '!GD257+'Step 1-Farm Data'!$E$63,1),"")</f>
        <v>48.4</v>
      </c>
      <c r="GE262" s="99">
        <f>+IF('Step 1-Farm Data'!$E$63+'simulations soy farm1 '!GE257&gt;=0,ROUND('simulations soy farm1 '!GE257+'Step 1-Farm Data'!$E$63,1),"")</f>
        <v>47.2</v>
      </c>
      <c r="GF262" s="99">
        <f>+IF('Step 1-Farm Data'!$E$63+'simulations soy farm1 '!GF257&gt;=0,ROUND('simulations soy farm1 '!GF257+'Step 1-Farm Data'!$E$63,1),"")</f>
        <v>51.9</v>
      </c>
      <c r="GG262" s="99">
        <f>+IF('Step 1-Farm Data'!$E$63+'simulations soy farm1 '!GG257&gt;=0,ROUND('simulations soy farm1 '!GG257+'Step 1-Farm Data'!$E$63,1),"")</f>
        <v>53.5</v>
      </c>
      <c r="GH262" s="99">
        <f>+IF('Step 1-Farm Data'!$E$63+'simulations soy farm1 '!GH257&gt;=0,ROUND('simulations soy farm1 '!GH257+'Step 1-Farm Data'!$E$63,1),"")</f>
        <v>50.1</v>
      </c>
      <c r="GI262" s="99">
        <f>+IF('Step 1-Farm Data'!$E$63+'simulations soy farm1 '!GI257&gt;=0,ROUND('simulations soy farm1 '!GI257+'Step 1-Farm Data'!$E$63,1),"")</f>
        <v>48.6</v>
      </c>
      <c r="GJ262" s="99">
        <f>+IF('Step 1-Farm Data'!$E$63+'simulations soy farm1 '!GJ257&gt;=0,ROUND('simulations soy farm1 '!GJ257+'Step 1-Farm Data'!$E$63,1),"")</f>
        <v>53.4</v>
      </c>
      <c r="GK262" s="99">
        <f>+IF('Step 1-Farm Data'!$E$63+'simulations soy farm1 '!GK257&gt;=0,ROUND('simulations soy farm1 '!GK257+'Step 1-Farm Data'!$E$63,1),"")</f>
        <v>46.2</v>
      </c>
      <c r="GL262" s="99">
        <f>+IF('Step 1-Farm Data'!$E$63+'simulations soy farm1 '!GL257&gt;=0,ROUND('simulations soy farm1 '!GL257+'Step 1-Farm Data'!$E$63,1),"")</f>
        <v>49.6</v>
      </c>
      <c r="GM262" s="99">
        <f>+IF('Step 1-Farm Data'!$E$63+'simulations soy farm1 '!GM257&gt;=0,ROUND('simulations soy farm1 '!GM257+'Step 1-Farm Data'!$E$63,1),"")</f>
        <v>49.5</v>
      </c>
      <c r="GN262" s="99">
        <f>+IF('Step 1-Farm Data'!$E$63+'simulations soy farm1 '!GN257&gt;=0,ROUND('simulations soy farm1 '!GN257+'Step 1-Farm Data'!$E$63,1),"")</f>
        <v>53</v>
      </c>
      <c r="GO262" s="99">
        <f>+IF('Step 1-Farm Data'!$E$63+'simulations soy farm1 '!GO257&gt;=0,ROUND('simulations soy farm1 '!GO257+'Step 1-Farm Data'!$E$63,1),"")</f>
        <v>46.7</v>
      </c>
      <c r="GP262" s="99">
        <f>+IF('Step 1-Farm Data'!$E$63+'simulations soy farm1 '!GP257&gt;=0,ROUND('simulations soy farm1 '!GP257+'Step 1-Farm Data'!$E$63,1),"")</f>
        <v>56</v>
      </c>
      <c r="GQ262" s="99">
        <f>+IF('Step 1-Farm Data'!$E$63+'simulations soy farm1 '!GQ257&gt;=0,ROUND('simulations soy farm1 '!GQ257+'Step 1-Farm Data'!$E$63,1),"")</f>
        <v>56.1</v>
      </c>
      <c r="GR262" s="99">
        <f>+IF('Step 1-Farm Data'!$E$63+'simulations soy farm1 '!GR257&gt;=0,ROUND('simulations soy farm1 '!GR257+'Step 1-Farm Data'!$E$63,1),"")</f>
        <v>52.2</v>
      </c>
      <c r="GS262" s="99">
        <f>+IF('Step 1-Farm Data'!$E$63+'simulations soy farm1 '!GS257&gt;=0,ROUND('simulations soy farm1 '!GS257+'Step 1-Farm Data'!$E$63,1),"")</f>
        <v>54</v>
      </c>
      <c r="GT262" s="99">
        <f>+IF('Step 1-Farm Data'!$E$63+'simulations soy farm1 '!GT257&gt;=0,ROUND('simulations soy farm1 '!GT257+'Step 1-Farm Data'!$E$63,1),"")</f>
        <v>51.1</v>
      </c>
      <c r="GU262" s="99">
        <f>+IF('Step 1-Farm Data'!$E$63+'simulations soy farm1 '!GU257&gt;=0,ROUND('simulations soy farm1 '!GU257+'Step 1-Farm Data'!$E$63,1),"")</f>
        <v>48.3</v>
      </c>
      <c r="GV262" s="99">
        <f>+IF('Step 1-Farm Data'!$E$63+'simulations soy farm1 '!GV257&gt;=0,ROUND('simulations soy farm1 '!GV257+'Step 1-Farm Data'!$E$63,1),"")</f>
        <v>46.9</v>
      </c>
      <c r="GW262" s="99">
        <f>+IF('Step 1-Farm Data'!$E$63+'simulations soy farm1 '!GW257&gt;=0,ROUND('simulations soy farm1 '!GW257+'Step 1-Farm Data'!$E$63,1),"")</f>
        <v>53.1</v>
      </c>
      <c r="GX262" s="99">
        <f>+IF('Step 1-Farm Data'!$E$63+'simulations soy farm1 '!GX257&gt;=0,ROUND('simulations soy farm1 '!GX257+'Step 1-Farm Data'!$E$63,1),"")</f>
        <v>49.6</v>
      </c>
      <c r="GY262" s="99">
        <f>+IF('Step 1-Farm Data'!$E$63+'simulations soy farm1 '!GY257&gt;=0,ROUND('simulations soy farm1 '!GY257+'Step 1-Farm Data'!$E$63,1),"")</f>
        <v>50</v>
      </c>
      <c r="GZ262" s="99">
        <f>+IF('Step 1-Farm Data'!$E$63+'simulations soy farm1 '!GZ257&gt;=0,ROUND('simulations soy farm1 '!GZ257+'Step 1-Farm Data'!$E$63,1),"")</f>
        <v>56.1</v>
      </c>
      <c r="HA262" s="99">
        <f>+IF('Step 1-Farm Data'!$E$63+'simulations soy farm1 '!HA257&gt;=0,ROUND('simulations soy farm1 '!HA257+'Step 1-Farm Data'!$E$63,1),"")</f>
        <v>57</v>
      </c>
      <c r="HB262" s="99">
        <f>+IF('Step 1-Farm Data'!$E$63+'simulations soy farm1 '!HB257&gt;=0,ROUND('simulations soy farm1 '!HB257+'Step 1-Farm Data'!$E$63,1),"")</f>
        <v>51.6</v>
      </c>
      <c r="HC262" s="99">
        <f>+IF('Step 1-Farm Data'!$E$63+'simulations soy farm1 '!HC257&gt;=0,ROUND('simulations soy farm1 '!HC257+'Step 1-Farm Data'!$E$63,1),"")</f>
        <v>48.9</v>
      </c>
      <c r="HD262" s="99">
        <f>+IF('Step 1-Farm Data'!$E$63+'simulations soy farm1 '!HD257&gt;=0,ROUND('simulations soy farm1 '!HD257+'Step 1-Farm Data'!$E$63,1),"")</f>
        <v>48.8</v>
      </c>
      <c r="HE262" s="99">
        <f>+IF('Step 1-Farm Data'!$E$63+'simulations soy farm1 '!HE257&gt;=0,ROUND('simulations soy farm1 '!HE257+'Step 1-Farm Data'!$E$63,1),"")</f>
        <v>48.9</v>
      </c>
      <c r="HF262" s="99">
        <f>+IF('Step 1-Farm Data'!$E$63+'simulations soy farm1 '!HF257&gt;=0,ROUND('simulations soy farm1 '!HF257+'Step 1-Farm Data'!$E$63,1),"")</f>
        <v>47.7</v>
      </c>
      <c r="HG262" s="99">
        <f>+IF('Step 1-Farm Data'!$E$63+'simulations soy farm1 '!HG257&gt;=0,ROUND('simulations soy farm1 '!HG257+'Step 1-Farm Data'!$E$63,1),"")</f>
        <v>48.7</v>
      </c>
      <c r="HH262" s="99">
        <f>+IF('Step 1-Farm Data'!$E$63+'simulations soy farm1 '!HH257&gt;=0,ROUND('simulations soy farm1 '!HH257+'Step 1-Farm Data'!$E$63,1),"")</f>
        <v>50.8</v>
      </c>
      <c r="HI262" s="99">
        <f>+IF('Step 1-Farm Data'!$E$63+'simulations soy farm1 '!HI257&gt;=0,ROUND('simulations soy farm1 '!HI257+'Step 1-Farm Data'!$E$63,1),"")</f>
        <v>49.7</v>
      </c>
      <c r="HJ262" s="99">
        <f>+IF('Step 1-Farm Data'!$E$63+'simulations soy farm1 '!HJ257&gt;=0,ROUND('simulations soy farm1 '!HJ257+'Step 1-Farm Data'!$E$63,1),"")</f>
        <v>51.2</v>
      </c>
      <c r="HK262" s="99">
        <f>+IF('Step 1-Farm Data'!$E$63+'simulations soy farm1 '!HK257&gt;=0,ROUND('simulations soy farm1 '!HK257+'Step 1-Farm Data'!$E$63,1),"")</f>
        <v>50.5</v>
      </c>
      <c r="HL262" s="99">
        <f>+IF('Step 1-Farm Data'!$E$63+'simulations soy farm1 '!HL257&gt;=0,ROUND('simulations soy farm1 '!HL257+'Step 1-Farm Data'!$E$63,1),"")</f>
        <v>47.5</v>
      </c>
      <c r="HM262" s="99">
        <f>+IF('Step 1-Farm Data'!$E$63+'simulations soy farm1 '!HM257&gt;=0,ROUND('simulations soy farm1 '!HM257+'Step 1-Farm Data'!$E$63,1),"")</f>
        <v>49</v>
      </c>
      <c r="HN262" s="99">
        <f>+IF('Step 1-Farm Data'!$E$63+'simulations soy farm1 '!HN257&gt;=0,ROUND('simulations soy farm1 '!HN257+'Step 1-Farm Data'!$E$63,1),"")</f>
        <v>53</v>
      </c>
      <c r="HO262" s="99">
        <f>+IF('Step 1-Farm Data'!$E$63+'simulations soy farm1 '!HO257&gt;=0,ROUND('simulations soy farm1 '!HO257+'Step 1-Farm Data'!$E$63,1),"")</f>
        <v>52.8</v>
      </c>
      <c r="HP262" s="99">
        <f>+IF('Step 1-Farm Data'!$E$63+'simulations soy farm1 '!HP257&gt;=0,ROUND('simulations soy farm1 '!HP257+'Step 1-Farm Data'!$E$63,1),"")</f>
        <v>47.2</v>
      </c>
      <c r="HQ262" s="99">
        <f>+IF('Step 1-Farm Data'!$E$63+'simulations soy farm1 '!HQ257&gt;=0,ROUND('simulations soy farm1 '!HQ257+'Step 1-Farm Data'!$E$63,1),"")</f>
        <v>55.4</v>
      </c>
      <c r="HR262" s="99">
        <f>+IF('Step 1-Farm Data'!$E$63+'simulations soy farm1 '!HR257&gt;=0,ROUND('simulations soy farm1 '!HR257+'Step 1-Farm Data'!$E$63,1),"")</f>
        <v>53.6</v>
      </c>
      <c r="HS262" s="99">
        <f>+IF('Step 1-Farm Data'!$E$63+'simulations soy farm1 '!HS257&gt;=0,ROUND('simulations soy farm1 '!HS257+'Step 1-Farm Data'!$E$63,1),"")</f>
        <v>50.9</v>
      </c>
      <c r="HT262" s="99">
        <f>+IF('Step 1-Farm Data'!$E$63+'simulations soy farm1 '!HT257&gt;=0,ROUND('simulations soy farm1 '!HT257+'Step 1-Farm Data'!$E$63,1),"")</f>
        <v>46.4</v>
      </c>
      <c r="HU262" s="99">
        <f>+IF('Step 1-Farm Data'!$E$63+'simulations soy farm1 '!HU257&gt;=0,ROUND('simulations soy farm1 '!HU257+'Step 1-Farm Data'!$E$63,1),"")</f>
        <v>44.5</v>
      </c>
      <c r="HV262" s="99">
        <f>+IF('Step 1-Farm Data'!$E$63+'simulations soy farm1 '!HV257&gt;=0,ROUND('simulations soy farm1 '!HV257+'Step 1-Farm Data'!$E$63,1),"")</f>
        <v>51.5</v>
      </c>
      <c r="HW262" s="99">
        <f>+IF('Step 1-Farm Data'!$E$63+'simulations soy farm1 '!HW257&gt;=0,ROUND('simulations soy farm1 '!HW257+'Step 1-Farm Data'!$E$63,1),"")</f>
        <v>50.3</v>
      </c>
      <c r="HX262" s="99">
        <f>+IF('Step 1-Farm Data'!$E$63+'simulations soy farm1 '!HX257&gt;=0,ROUND('simulations soy farm1 '!HX257+'Step 1-Farm Data'!$E$63,1),"")</f>
        <v>45.7</v>
      </c>
      <c r="HY262" s="99">
        <f>+IF('Step 1-Farm Data'!$E$63+'simulations soy farm1 '!HY257&gt;=0,ROUND('simulations soy farm1 '!HY257+'Step 1-Farm Data'!$E$63,1),"")</f>
        <v>51.7</v>
      </c>
      <c r="HZ262" s="99">
        <f>+IF('Step 1-Farm Data'!$E$63+'simulations soy farm1 '!HZ257&gt;=0,ROUND('simulations soy farm1 '!HZ257+'Step 1-Farm Data'!$E$63,1),"")</f>
        <v>53</v>
      </c>
      <c r="IA262" s="99">
        <f>+IF('Step 1-Farm Data'!$E$63+'simulations soy farm1 '!IA257&gt;=0,ROUND('simulations soy farm1 '!IA257+'Step 1-Farm Data'!$E$63,1),"")</f>
        <v>46.8</v>
      </c>
      <c r="IB262" s="99">
        <f>+IF('Step 1-Farm Data'!$E$63+'simulations soy farm1 '!IB257&gt;=0,ROUND('simulations soy farm1 '!IB257+'Step 1-Farm Data'!$E$63,1),"")</f>
        <v>52.1</v>
      </c>
      <c r="IC262" s="99">
        <f>+IF('Step 1-Farm Data'!$E$63+'simulations soy farm1 '!IC257&gt;=0,ROUND('simulations soy farm1 '!IC257+'Step 1-Farm Data'!$E$63,1),"")</f>
        <v>52.7</v>
      </c>
      <c r="ID262" s="99">
        <f>+IF('Step 1-Farm Data'!$E$63+'simulations soy farm1 '!ID257&gt;=0,ROUND('simulations soy farm1 '!ID257+'Step 1-Farm Data'!$E$63,1),"")</f>
        <v>46.1</v>
      </c>
      <c r="IE262" s="99">
        <f>+IF('Step 1-Farm Data'!$E$63+'simulations soy farm1 '!IE257&gt;=0,ROUND('simulations soy farm1 '!IE257+'Step 1-Farm Data'!$E$63,1),"")</f>
        <v>48.5</v>
      </c>
      <c r="IF262" s="99">
        <f>+IF('Step 1-Farm Data'!$E$63+'simulations soy farm1 '!IF257&gt;=0,ROUND('simulations soy farm1 '!IF257+'Step 1-Farm Data'!$E$63,1),"")</f>
        <v>48.1</v>
      </c>
      <c r="IG262" s="99">
        <f>+IF('Step 1-Farm Data'!$E$63+'simulations soy farm1 '!IG257&gt;=0,ROUND('simulations soy farm1 '!IG257+'Step 1-Farm Data'!$E$63,1),"")</f>
        <v>57.8</v>
      </c>
      <c r="IH262" s="99">
        <f>+IF('Step 1-Farm Data'!$E$63+'simulations soy farm1 '!IH257&gt;=0,ROUND('simulations soy farm1 '!IH257+'Step 1-Farm Data'!$E$63,1),"")</f>
        <v>55.7</v>
      </c>
      <c r="II262" s="99">
        <f>+IF('Step 1-Farm Data'!$E$63+'simulations soy farm1 '!II257&gt;=0,ROUND('simulations soy farm1 '!II257+'Step 1-Farm Data'!$E$63,1),"")</f>
        <v>47.6</v>
      </c>
      <c r="IJ262" s="99">
        <f>+IF('Step 1-Farm Data'!$E$63+'simulations soy farm1 '!IJ257&gt;=0,ROUND('simulations soy farm1 '!IJ257+'Step 1-Farm Data'!$E$63,1),"")</f>
        <v>49.7</v>
      </c>
      <c r="IK262" s="99">
        <f>+IF('Step 1-Farm Data'!$E$63+'simulations soy farm1 '!IK257&gt;=0,ROUND('simulations soy farm1 '!IK257+'Step 1-Farm Data'!$E$63,1),"")</f>
        <v>46.6</v>
      </c>
      <c r="IL262" s="99">
        <f>+IF('Step 1-Farm Data'!$E$63+'simulations soy farm1 '!IL257&gt;=0,ROUND('simulations soy farm1 '!IL257+'Step 1-Farm Data'!$E$63,1),"")</f>
        <v>55.9</v>
      </c>
      <c r="IM262" s="99">
        <f>+IF('Step 1-Farm Data'!$E$63+'simulations soy farm1 '!IM257&gt;=0,ROUND('simulations soy farm1 '!IM257+'Step 1-Farm Data'!$E$63,1),"")</f>
        <v>49.5</v>
      </c>
      <c r="IN262" s="99">
        <f>+IF('Step 1-Farm Data'!$E$63+'simulations soy farm1 '!IN257&gt;=0,ROUND('simulations soy farm1 '!IN257+'Step 1-Farm Data'!$E$63,1),"")</f>
        <v>48.5</v>
      </c>
      <c r="IO262" s="99">
        <f>+IF('Step 1-Farm Data'!$E$63+'simulations soy farm1 '!IO257&gt;=0,ROUND('simulations soy farm1 '!IO257+'Step 1-Farm Data'!$E$63,1),"")</f>
        <v>51.2</v>
      </c>
      <c r="IP262" s="99">
        <f>+IF('Step 1-Farm Data'!$E$63+'simulations soy farm1 '!IP257&gt;=0,ROUND('simulations soy farm1 '!IP257+'Step 1-Farm Data'!$E$63,1),"")</f>
        <v>45.6</v>
      </c>
      <c r="IQ262" s="99">
        <f>+IF('Step 1-Farm Data'!$E$63+'simulations soy farm1 '!IQ257&gt;=0,ROUND('simulations soy farm1 '!IQ257+'Step 1-Farm Data'!$E$63,1),"")</f>
        <v>43.7</v>
      </c>
      <c r="IR262" s="99">
        <f>+IF('Step 1-Farm Data'!$E$63+'simulations soy farm1 '!IR257&gt;=0,ROUND('simulations soy farm1 '!IR257+'Step 1-Farm Data'!$E$63,1),"")</f>
        <v>42.1</v>
      </c>
      <c r="IS262" s="99">
        <f>+IF('Step 1-Farm Data'!$E$63+'simulations soy farm1 '!IS257&gt;=0,ROUND('simulations soy farm1 '!IS257+'Step 1-Farm Data'!$E$63,1),"")</f>
        <v>45.5</v>
      </c>
      <c r="IT262" s="99">
        <f>+IF('Step 1-Farm Data'!$E$63+'simulations soy farm1 '!IT257&gt;=0,ROUND('simulations soy farm1 '!IT257+'Step 1-Farm Data'!$E$63,1),"")</f>
        <v>48.4</v>
      </c>
      <c r="IU262" s="99">
        <f>+IF('Step 1-Farm Data'!$E$63+'simulations soy farm1 '!IU257&gt;=0,ROUND('simulations soy farm1 '!IU257+'Step 1-Farm Data'!$E$63,1),"")</f>
        <v>54.8</v>
      </c>
      <c r="IV262" s="99">
        <f>+IF('Step 1-Farm Data'!$E$63+'simulations soy farm1 '!IV257&gt;=0,ROUND('simulations soy farm1 '!IV257+'Step 1-Farm Data'!$E$63,1),"")</f>
        <v>49.8</v>
      </c>
      <c r="IW262" s="99">
        <f>+IF('Step 1-Farm Data'!$E$63+'simulations soy farm1 '!IW257&gt;=0,ROUND('simulations soy farm1 '!IW257+'Step 1-Farm Data'!$E$63,1),"")</f>
        <v>47.9</v>
      </c>
      <c r="IX262" s="99">
        <f>+IF('Step 1-Farm Data'!$E$63+'simulations soy farm1 '!IX257&gt;=0,ROUND('simulations soy farm1 '!IX257+'Step 1-Farm Data'!$E$63,1),"")</f>
        <v>52.4</v>
      </c>
      <c r="IY262" s="99">
        <f>+IF('Step 1-Farm Data'!$E$63+'simulations soy farm1 '!IY257&gt;=0,ROUND('simulations soy farm1 '!IY257+'Step 1-Farm Data'!$E$63,1),"")</f>
        <v>49.6</v>
      </c>
      <c r="IZ262" s="99">
        <f>+IF('Step 1-Farm Data'!$E$63+'simulations soy farm1 '!IZ257&gt;=0,ROUND('simulations soy farm1 '!IZ257+'Step 1-Farm Data'!$E$63,1),"")</f>
        <v>48.4</v>
      </c>
      <c r="JA262" s="99">
        <f>+IF('Step 1-Farm Data'!$E$63+'simulations soy farm1 '!JA257&gt;=0,ROUND('simulations soy farm1 '!JA257+'Step 1-Farm Data'!$E$63,1),"")</f>
        <v>54.7</v>
      </c>
      <c r="JB262" s="99">
        <f>+IF('Step 1-Farm Data'!$E$63+'simulations soy farm1 '!JB257&gt;=0,ROUND('simulations soy farm1 '!JB257+'Step 1-Farm Data'!$E$63,1),"")</f>
        <v>49</v>
      </c>
      <c r="JC262" s="99">
        <f>+IF('Step 1-Farm Data'!$E$63+'simulations soy farm1 '!JC257&gt;=0,ROUND('simulations soy farm1 '!JC257+'Step 1-Farm Data'!$E$63,1),"")</f>
        <v>47.5</v>
      </c>
      <c r="JD262" s="99">
        <f>+IF('Step 1-Farm Data'!$E$63+'simulations soy farm1 '!JD257&gt;=0,ROUND('simulations soy farm1 '!JD257+'Step 1-Farm Data'!$E$63,1),"")</f>
        <v>52.6</v>
      </c>
      <c r="JE262" s="99">
        <f>+IF('Step 1-Farm Data'!$E$63+'simulations soy farm1 '!JE257&gt;=0,ROUND('simulations soy farm1 '!JE257+'Step 1-Farm Data'!$E$63,1),"")</f>
        <v>48.6</v>
      </c>
      <c r="JF262" s="99">
        <f>+IF('Step 1-Farm Data'!$E$63+'simulations soy farm1 '!JF257&gt;=0,ROUND('simulations soy farm1 '!JF257+'Step 1-Farm Data'!$E$63,1),"")</f>
        <v>48.8</v>
      </c>
      <c r="JG262" s="99">
        <f>+IF('Step 1-Farm Data'!$E$63+'simulations soy farm1 '!JG257&gt;=0,ROUND('simulations soy farm1 '!JG257+'Step 1-Farm Data'!$E$63,1),"")</f>
        <v>52.4</v>
      </c>
      <c r="JH262" s="99">
        <f>+IF('Step 1-Farm Data'!$E$63+'simulations soy farm1 '!JH257&gt;=0,ROUND('simulations soy farm1 '!JH257+'Step 1-Farm Data'!$E$63,1),"")</f>
        <v>50.8</v>
      </c>
      <c r="JI262" s="99">
        <f>+IF('Step 1-Farm Data'!$E$63+'simulations soy farm1 '!JI257&gt;=0,ROUND('simulations soy farm1 '!JI257+'Step 1-Farm Data'!$E$63,1),"")</f>
        <v>48.6</v>
      </c>
      <c r="JJ262" s="99">
        <f>+IF('Step 1-Farm Data'!$E$63+'simulations soy farm1 '!JJ257&gt;=0,ROUND('simulations soy farm1 '!JJ257+'Step 1-Farm Data'!$E$63,1),"")</f>
        <v>49.8</v>
      </c>
      <c r="JK262" s="99">
        <f>+IF('Step 1-Farm Data'!$E$63+'simulations soy farm1 '!JK257&gt;=0,ROUND('simulations soy farm1 '!JK257+'Step 1-Farm Data'!$E$63,1),"")</f>
        <v>47.5</v>
      </c>
      <c r="JL262" s="99">
        <f>+IF('Step 1-Farm Data'!$E$63+'simulations soy farm1 '!JL257&gt;=0,ROUND('simulations soy farm1 '!JL257+'Step 1-Farm Data'!$E$63,1),"")</f>
        <v>50.9</v>
      </c>
      <c r="JM262" s="99">
        <f>+IF('Step 1-Farm Data'!$E$63+'simulations soy farm1 '!JM257&gt;=0,ROUND('simulations soy farm1 '!JM257+'Step 1-Farm Data'!$E$63,1),"")</f>
        <v>54.7</v>
      </c>
      <c r="JN262" s="99">
        <f>+IF('Step 1-Farm Data'!$E$63+'simulations soy farm1 '!JN257&gt;=0,ROUND('simulations soy farm1 '!JN257+'Step 1-Farm Data'!$E$63,1),"")</f>
        <v>49.4</v>
      </c>
      <c r="JO262" s="99">
        <f>+IF('Step 1-Farm Data'!$E$63+'simulations soy farm1 '!JO257&gt;=0,ROUND('simulations soy farm1 '!JO257+'Step 1-Farm Data'!$E$63,1),"")</f>
        <v>47.5</v>
      </c>
      <c r="JP262" s="99">
        <f>+IF('Step 1-Farm Data'!$E$63+'simulations soy farm1 '!JP257&gt;=0,ROUND('simulations soy farm1 '!JP257+'Step 1-Farm Data'!$E$63,1),"")</f>
        <v>45.8</v>
      </c>
      <c r="JQ262" s="99">
        <f>+IF('Step 1-Farm Data'!$E$63+'simulations soy farm1 '!JQ257&gt;=0,ROUND('simulations soy farm1 '!JQ257+'Step 1-Farm Data'!$E$63,1),"")</f>
        <v>46.7</v>
      </c>
      <c r="JR262" s="99">
        <f>+IF('Step 1-Farm Data'!$E$63+'simulations soy farm1 '!JR257&gt;=0,ROUND('simulations soy farm1 '!JR257+'Step 1-Farm Data'!$E$63,1),"")</f>
        <v>51.5</v>
      </c>
      <c r="JS262" s="99">
        <f>+IF('Step 1-Farm Data'!$E$63+'simulations soy farm1 '!JS257&gt;=0,ROUND('simulations soy farm1 '!JS257+'Step 1-Farm Data'!$E$63,1),"")</f>
        <v>49.8</v>
      </c>
      <c r="JT262" s="99">
        <f>+IF('Step 1-Farm Data'!$E$63+'simulations soy farm1 '!JT257&gt;=0,ROUND('simulations soy farm1 '!JT257+'Step 1-Farm Data'!$E$63,1),"")</f>
        <v>49.3</v>
      </c>
      <c r="JU262" s="99">
        <f>+IF('Step 1-Farm Data'!$E$63+'simulations soy farm1 '!JU257&gt;=0,ROUND('simulations soy farm1 '!JU257+'Step 1-Farm Data'!$E$63,1),"")</f>
        <v>48.3</v>
      </c>
      <c r="JV262" s="99">
        <f>+IF('Step 1-Farm Data'!$E$63+'simulations soy farm1 '!JV257&gt;=0,ROUND('simulations soy farm1 '!JV257+'Step 1-Farm Data'!$E$63,1),"")</f>
        <v>48.2</v>
      </c>
      <c r="JW262" s="99">
        <f>+IF('Step 1-Farm Data'!$E$63+'simulations soy farm1 '!JW257&gt;=0,ROUND('simulations soy farm1 '!JW257+'Step 1-Farm Data'!$E$63,1),"")</f>
        <v>52.8</v>
      </c>
      <c r="JX262" s="99">
        <f>+IF('Step 1-Farm Data'!$E$63+'simulations soy farm1 '!JX257&gt;=0,ROUND('simulations soy farm1 '!JX257+'Step 1-Farm Data'!$E$63,1),"")</f>
        <v>48.9</v>
      </c>
      <c r="JY262" s="99">
        <f>+IF('Step 1-Farm Data'!$E$63+'simulations soy farm1 '!JY257&gt;=0,ROUND('simulations soy farm1 '!JY257+'Step 1-Farm Data'!$E$63,1),"")</f>
        <v>52.1</v>
      </c>
      <c r="JZ262" s="99">
        <f>+IF('Step 1-Farm Data'!$E$63+'simulations soy farm1 '!JZ257&gt;=0,ROUND('simulations soy farm1 '!JZ257+'Step 1-Farm Data'!$E$63,1),"")</f>
        <v>51.3</v>
      </c>
      <c r="KA262" s="99">
        <f>+IF('Step 1-Farm Data'!$E$63+'simulations soy farm1 '!KA257&gt;=0,ROUND('simulations soy farm1 '!KA257+'Step 1-Farm Data'!$E$63,1),"")</f>
        <v>53.6</v>
      </c>
      <c r="KB262" s="99">
        <f>+IF('Step 1-Farm Data'!$E$63+'simulations soy farm1 '!KB257&gt;=0,ROUND('simulations soy farm1 '!KB257+'Step 1-Farm Data'!$E$63,1),"")</f>
        <v>52.2</v>
      </c>
      <c r="KC262" s="99">
        <f>+IF('Step 1-Farm Data'!$E$63+'simulations soy farm1 '!KC257&gt;=0,ROUND('simulations soy farm1 '!KC257+'Step 1-Farm Data'!$E$63,1),"")</f>
        <v>52.2</v>
      </c>
      <c r="KD262" s="99">
        <f>+IF('Step 1-Farm Data'!$E$63+'simulations soy farm1 '!KD257&gt;=0,ROUND('simulations soy farm1 '!KD257+'Step 1-Farm Data'!$E$63,1),"")</f>
        <v>53.1</v>
      </c>
      <c r="KE262" s="99">
        <f>+IF('Step 1-Farm Data'!$E$63+'simulations soy farm1 '!KE257&gt;=0,ROUND('simulations soy farm1 '!KE257+'Step 1-Farm Data'!$E$63,1),"")</f>
        <v>52.6</v>
      </c>
      <c r="KF262" s="99">
        <f>+IF('Step 1-Farm Data'!$E$63+'simulations soy farm1 '!KF257&gt;=0,ROUND('simulations soy farm1 '!KF257+'Step 1-Farm Data'!$E$63,1),"")</f>
        <v>47.9</v>
      </c>
      <c r="KG262" s="99">
        <f>+IF('Step 1-Farm Data'!$E$63+'simulations soy farm1 '!KG257&gt;=0,ROUND('simulations soy farm1 '!KG257+'Step 1-Farm Data'!$E$63,1),"")</f>
        <v>49</v>
      </c>
      <c r="KH262" s="99">
        <f>+IF('Step 1-Farm Data'!$E$63+'simulations soy farm1 '!KH257&gt;=0,ROUND('simulations soy farm1 '!KH257+'Step 1-Farm Data'!$E$63,1),"")</f>
        <v>54.4</v>
      </c>
      <c r="KI262" s="99">
        <f>+IF('Step 1-Farm Data'!$E$63+'simulations soy farm1 '!KI257&gt;=0,ROUND('simulations soy farm1 '!KI257+'Step 1-Farm Data'!$E$63,1),"")</f>
        <v>52.4</v>
      </c>
      <c r="KJ262" s="99">
        <f>+IF('Step 1-Farm Data'!$E$63+'simulations soy farm1 '!KJ257&gt;=0,ROUND('simulations soy farm1 '!KJ257+'Step 1-Farm Data'!$E$63,1),"")</f>
        <v>52.8</v>
      </c>
      <c r="KK262" s="99">
        <f>+IF('Step 1-Farm Data'!$E$63+'simulations soy farm1 '!KK257&gt;=0,ROUND('simulations soy farm1 '!KK257+'Step 1-Farm Data'!$E$63,1),"")</f>
        <v>49.7</v>
      </c>
      <c r="KL262" s="99">
        <f>+IF('Step 1-Farm Data'!$E$63+'simulations soy farm1 '!KL257&gt;=0,ROUND('simulations soy farm1 '!KL257+'Step 1-Farm Data'!$E$63,1),"")</f>
        <v>51.9</v>
      </c>
      <c r="KM262" s="99">
        <f>+IF('Step 1-Farm Data'!$E$63+'simulations soy farm1 '!KM257&gt;=0,ROUND('simulations soy farm1 '!KM257+'Step 1-Farm Data'!$E$63,1),"")</f>
        <v>51</v>
      </c>
      <c r="KN262" s="99">
        <f>+IF('Step 1-Farm Data'!$E$63+'simulations soy farm1 '!KN257&gt;=0,ROUND('simulations soy farm1 '!KN257+'Step 1-Farm Data'!$E$63,1),"")</f>
        <v>55.7</v>
      </c>
      <c r="KO262" s="99">
        <f>+IF('Step 1-Farm Data'!$E$63+'simulations soy farm1 '!KO257&gt;=0,ROUND('simulations soy farm1 '!KO257+'Step 1-Farm Data'!$E$63,1),"")</f>
        <v>49</v>
      </c>
      <c r="KP262" s="99">
        <f>+IF('Step 1-Farm Data'!$E$63+'simulations soy farm1 '!KP257&gt;=0,ROUND('simulations soy farm1 '!KP257+'Step 1-Farm Data'!$E$63,1),"")</f>
        <v>47.1</v>
      </c>
      <c r="KQ262" s="99">
        <f>+IF('Step 1-Farm Data'!$E$63+'simulations soy farm1 '!KQ257&gt;=0,ROUND('simulations soy farm1 '!KQ257+'Step 1-Farm Data'!$E$63,1),"")</f>
        <v>49</v>
      </c>
      <c r="KR262" s="99">
        <f>+IF('Step 1-Farm Data'!$E$63+'simulations soy farm1 '!KR257&gt;=0,ROUND('simulations soy farm1 '!KR257+'Step 1-Farm Data'!$E$63,1),"")</f>
        <v>51.8</v>
      </c>
      <c r="KS262" s="99">
        <f>+IF('Step 1-Farm Data'!$E$63+'simulations soy farm1 '!KS257&gt;=0,ROUND('simulations soy farm1 '!KS257+'Step 1-Farm Data'!$E$63,1),"")</f>
        <v>51.5</v>
      </c>
      <c r="KT262" s="99">
        <f>+IF('Step 1-Farm Data'!$E$63+'simulations soy farm1 '!KT257&gt;=0,ROUND('simulations soy farm1 '!KT257+'Step 1-Farm Data'!$E$63,1),"")</f>
        <v>53.5</v>
      </c>
      <c r="KU262" s="99">
        <f>+IF('Step 1-Farm Data'!$E$63+'simulations soy farm1 '!KU257&gt;=0,ROUND('simulations soy farm1 '!KU257+'Step 1-Farm Data'!$E$63,1),"")</f>
        <v>48.9</v>
      </c>
      <c r="KV262" s="99">
        <f>+IF('Step 1-Farm Data'!$E$63+'simulations soy farm1 '!KV257&gt;=0,ROUND('simulations soy farm1 '!KV257+'Step 1-Farm Data'!$E$63,1),"")</f>
        <v>53.4</v>
      </c>
      <c r="KW262" s="99">
        <f>+IF('Step 1-Farm Data'!$E$63+'simulations soy farm1 '!KW257&gt;=0,ROUND('simulations soy farm1 '!KW257+'Step 1-Farm Data'!$E$63,1),"")</f>
        <v>51.5</v>
      </c>
      <c r="KX262" s="99">
        <f>+IF('Step 1-Farm Data'!$E$63+'simulations soy farm1 '!KX257&gt;=0,ROUND('simulations soy farm1 '!KX257+'Step 1-Farm Data'!$E$63,1),"")</f>
        <v>46.3</v>
      </c>
      <c r="KY262" s="99">
        <f>+IF('Step 1-Farm Data'!$E$63+'simulations soy farm1 '!KY257&gt;=0,ROUND('simulations soy farm1 '!KY257+'Step 1-Farm Data'!$E$63,1),"")</f>
        <v>54.5</v>
      </c>
      <c r="KZ262" s="99">
        <f>+IF('Step 1-Farm Data'!$E$63+'simulations soy farm1 '!KZ257&gt;=0,ROUND('simulations soy farm1 '!KZ257+'Step 1-Farm Data'!$E$63,1),"")</f>
        <v>49.2</v>
      </c>
      <c r="LA262" s="99">
        <f>+IF('Step 1-Farm Data'!$E$63+'simulations soy farm1 '!LA257&gt;=0,ROUND('simulations soy farm1 '!LA257+'Step 1-Farm Data'!$E$63,1),"")</f>
        <v>46.6</v>
      </c>
      <c r="LB262" s="99">
        <f>+IF('Step 1-Farm Data'!$E$63+'simulations soy farm1 '!LB257&gt;=0,ROUND('simulations soy farm1 '!LB257+'Step 1-Farm Data'!$E$63,1),"")</f>
        <v>52.6</v>
      </c>
      <c r="LC262" s="99">
        <f>+IF('Step 1-Farm Data'!$E$63+'simulations soy farm1 '!LC257&gt;=0,ROUND('simulations soy farm1 '!LC257+'Step 1-Farm Data'!$E$63,1),"")</f>
        <v>50.6</v>
      </c>
      <c r="LD262" s="99">
        <f>+IF('Step 1-Farm Data'!$E$63+'simulations soy farm1 '!LD257&gt;=0,ROUND('simulations soy farm1 '!LD257+'Step 1-Farm Data'!$E$63,1),"")</f>
        <v>51.5</v>
      </c>
      <c r="LE262" s="99">
        <f>+IF('Step 1-Farm Data'!$E$63+'simulations soy farm1 '!LE257&gt;=0,ROUND('simulations soy farm1 '!LE257+'Step 1-Farm Data'!$E$63,1),"")</f>
        <v>56.4</v>
      </c>
      <c r="LF262" s="99">
        <f>+IF('Step 1-Farm Data'!$E$63+'simulations soy farm1 '!LF257&gt;=0,ROUND('simulations soy farm1 '!LF257+'Step 1-Farm Data'!$E$63,1),"")</f>
        <v>52.9</v>
      </c>
      <c r="LG262" s="99">
        <f>+IF('Step 1-Farm Data'!$E$63+'simulations soy farm1 '!LG257&gt;=0,ROUND('simulations soy farm1 '!LG257+'Step 1-Farm Data'!$E$63,1),"")</f>
        <v>50</v>
      </c>
      <c r="LH262" s="99">
        <f>+IF('Step 1-Farm Data'!$E$63+'simulations soy farm1 '!LH257&gt;=0,ROUND('simulations soy farm1 '!LH257+'Step 1-Farm Data'!$E$63,1),"")</f>
        <v>49.6</v>
      </c>
      <c r="LI262" s="99">
        <f>+IF('Step 1-Farm Data'!$E$63+'simulations soy farm1 '!LI257&gt;=0,ROUND('simulations soy farm1 '!LI257+'Step 1-Farm Data'!$E$63,1),"")</f>
        <v>50</v>
      </c>
      <c r="LJ262" s="99">
        <f>+IF('Step 1-Farm Data'!$E$63+'simulations soy farm1 '!LJ257&gt;=0,ROUND('simulations soy farm1 '!LJ257+'Step 1-Farm Data'!$E$63,1),"")</f>
        <v>49</v>
      </c>
      <c r="LK262" s="99">
        <f>+IF('Step 1-Farm Data'!$E$63+'simulations soy farm1 '!LK257&gt;=0,ROUND('simulations soy farm1 '!LK257+'Step 1-Farm Data'!$E$63,1),"")</f>
        <v>55.5</v>
      </c>
      <c r="LL262" s="99">
        <f>+IF('Step 1-Farm Data'!$E$63+'simulations soy farm1 '!LL257&gt;=0,ROUND('simulations soy farm1 '!LL257+'Step 1-Farm Data'!$E$63,1),"")</f>
        <v>46.4</v>
      </c>
      <c r="LM262" s="99">
        <f>+IF('Step 1-Farm Data'!$E$63+'simulations soy farm1 '!LM257&gt;=0,ROUND('simulations soy farm1 '!LM257+'Step 1-Farm Data'!$E$63,1),"")</f>
        <v>60.7</v>
      </c>
      <c r="LN262" s="99">
        <f>+IF('Step 1-Farm Data'!$E$63+'simulations soy farm1 '!LN257&gt;=0,ROUND('simulations soy farm1 '!LN257+'Step 1-Farm Data'!$E$63,1),"")</f>
        <v>47.2</v>
      </c>
      <c r="LO262" s="99">
        <f>+IF('Step 1-Farm Data'!$E$63+'simulations soy farm1 '!LO257&gt;=0,ROUND('simulations soy farm1 '!LO257+'Step 1-Farm Data'!$E$63,1),"")</f>
        <v>54.4</v>
      </c>
      <c r="LP262" s="99">
        <f>+IF('Step 1-Farm Data'!$E$63+'simulations soy farm1 '!LP257&gt;=0,ROUND('simulations soy farm1 '!LP257+'Step 1-Farm Data'!$E$63,1),"")</f>
        <v>52.2</v>
      </c>
      <c r="LQ262" s="99">
        <f>+IF('Step 1-Farm Data'!$E$63+'simulations soy farm1 '!LQ257&gt;=0,ROUND('simulations soy farm1 '!LQ257+'Step 1-Farm Data'!$E$63,1),"")</f>
        <v>48.8</v>
      </c>
      <c r="LR262" s="99">
        <f>+IF('Step 1-Farm Data'!$E$63+'simulations soy farm1 '!LR257&gt;=0,ROUND('simulations soy farm1 '!LR257+'Step 1-Farm Data'!$E$63,1),"")</f>
        <v>50.2</v>
      </c>
      <c r="LS262" s="99">
        <f>+IF('Step 1-Farm Data'!$E$63+'simulations soy farm1 '!LS257&gt;=0,ROUND('simulations soy farm1 '!LS257+'Step 1-Farm Data'!$E$63,1),"")</f>
        <v>52.5</v>
      </c>
      <c r="LT262" s="99">
        <f>+IF('Step 1-Farm Data'!$E$63+'simulations soy farm1 '!LT257&gt;=0,ROUND('simulations soy farm1 '!LT257+'Step 1-Farm Data'!$E$63,1),"")</f>
        <v>48.6</v>
      </c>
      <c r="LU262" s="99">
        <f>+IF('Step 1-Farm Data'!$E$63+'simulations soy farm1 '!LU257&gt;=0,ROUND('simulations soy farm1 '!LU257+'Step 1-Farm Data'!$E$63,1),"")</f>
        <v>50.1</v>
      </c>
      <c r="LV262" s="99">
        <f>+IF('Step 1-Farm Data'!$E$63+'simulations soy farm1 '!LV257&gt;=0,ROUND('simulations soy farm1 '!LV257+'Step 1-Farm Data'!$E$63,1),"")</f>
        <v>51.8</v>
      </c>
      <c r="LW262" s="99">
        <f>+IF('Step 1-Farm Data'!$E$63+'simulations soy farm1 '!LW257&gt;=0,ROUND('simulations soy farm1 '!LW257+'Step 1-Farm Data'!$E$63,1),"")</f>
        <v>53.8</v>
      </c>
      <c r="LX262" s="99">
        <f>+IF('Step 1-Farm Data'!$E$63+'simulations soy farm1 '!LX257&gt;=0,ROUND('simulations soy farm1 '!LX257+'Step 1-Farm Data'!$E$63,1),"")</f>
        <v>43.7</v>
      </c>
      <c r="LY262" s="99">
        <f>+IF('Step 1-Farm Data'!$E$63+'simulations soy farm1 '!LY257&gt;=0,ROUND('simulations soy farm1 '!LY257+'Step 1-Farm Data'!$E$63,1),"")</f>
        <v>50.9</v>
      </c>
      <c r="LZ262" s="99">
        <f>+IF('Step 1-Farm Data'!$E$63+'simulations soy farm1 '!LZ257&gt;=0,ROUND('simulations soy farm1 '!LZ257+'Step 1-Farm Data'!$E$63,1),"")</f>
        <v>47.7</v>
      </c>
      <c r="MA262" s="99">
        <f>+IF('Step 1-Farm Data'!$E$63+'simulations soy farm1 '!MA257&gt;=0,ROUND('simulations soy farm1 '!MA257+'Step 1-Farm Data'!$E$63,1),"")</f>
        <v>50.2</v>
      </c>
      <c r="MB262" s="99">
        <f>+IF('Step 1-Farm Data'!$E$63+'simulations soy farm1 '!MB257&gt;=0,ROUND('simulations soy farm1 '!MB257+'Step 1-Farm Data'!$E$63,1),"")</f>
        <v>49.5</v>
      </c>
      <c r="MC262" s="99">
        <f>+IF('Step 1-Farm Data'!$E$63+'simulations soy farm1 '!MC257&gt;=0,ROUND('simulations soy farm1 '!MC257+'Step 1-Farm Data'!$E$63,1),"")</f>
        <v>51.7</v>
      </c>
      <c r="MD262" s="99">
        <f>+IF('Step 1-Farm Data'!$E$63+'simulations soy farm1 '!MD257&gt;=0,ROUND('simulations soy farm1 '!MD257+'Step 1-Farm Data'!$E$63,1),"")</f>
        <v>51.9</v>
      </c>
      <c r="ME262" s="99">
        <f>+IF('Step 1-Farm Data'!$E$63+'simulations soy farm1 '!ME257&gt;=0,ROUND('simulations soy farm1 '!ME257+'Step 1-Farm Data'!$E$63,1),"")</f>
        <v>56</v>
      </c>
      <c r="MF262" s="99">
        <f>+IF('Step 1-Farm Data'!$E$63+'simulations soy farm1 '!MF257&gt;=0,ROUND('simulations soy farm1 '!MF257+'Step 1-Farm Data'!$E$63,1),"")</f>
        <v>56.7</v>
      </c>
      <c r="MG262" s="99">
        <f>+IF('Step 1-Farm Data'!$E$63+'simulations soy farm1 '!MG257&gt;=0,ROUND('simulations soy farm1 '!MG257+'Step 1-Farm Data'!$E$63,1),"")</f>
        <v>54.7</v>
      </c>
      <c r="MH262" s="99">
        <f>+IF('Step 1-Farm Data'!$E$63+'simulations soy farm1 '!MH257&gt;=0,ROUND('simulations soy farm1 '!MH257+'Step 1-Farm Data'!$E$63,1),"")</f>
        <v>44.6</v>
      </c>
      <c r="MI262" s="99">
        <f>+IF('Step 1-Farm Data'!$E$63+'simulations soy farm1 '!MI257&gt;=0,ROUND('simulations soy farm1 '!MI257+'Step 1-Farm Data'!$E$63,1),"")</f>
        <v>46.2</v>
      </c>
      <c r="MJ262" s="99">
        <f>+IF('Step 1-Farm Data'!$E$63+'simulations soy farm1 '!MJ257&gt;=0,ROUND('simulations soy farm1 '!MJ257+'Step 1-Farm Data'!$E$63,1),"")</f>
        <v>46.1</v>
      </c>
      <c r="MK262" s="99">
        <f>+IF('Step 1-Farm Data'!$E$63+'simulations soy farm1 '!MK257&gt;=0,ROUND('simulations soy farm1 '!MK257+'Step 1-Farm Data'!$E$63,1),"")</f>
        <v>51.8</v>
      </c>
      <c r="ML262" s="99">
        <f>+IF('Step 1-Farm Data'!$E$63+'simulations soy farm1 '!ML257&gt;=0,ROUND('simulations soy farm1 '!ML257+'Step 1-Farm Data'!$E$63,1),"")</f>
        <v>49.8</v>
      </c>
      <c r="MM262" s="99">
        <f>+IF('Step 1-Farm Data'!$E$63+'simulations soy farm1 '!MM257&gt;=0,ROUND('simulations soy farm1 '!MM257+'Step 1-Farm Data'!$E$63,1),"")</f>
        <v>48.7</v>
      </c>
      <c r="MN262" s="99">
        <f>+IF('Step 1-Farm Data'!$E$63+'simulations soy farm1 '!MN257&gt;=0,ROUND('simulations soy farm1 '!MN257+'Step 1-Farm Data'!$E$63,1),"")</f>
        <v>46.2</v>
      </c>
      <c r="MO262" s="99">
        <f>+IF('Step 1-Farm Data'!$E$63+'simulations soy farm1 '!MO257&gt;=0,ROUND('simulations soy farm1 '!MO257+'Step 1-Farm Data'!$E$63,1),"")</f>
        <v>47.4</v>
      </c>
      <c r="MP262" s="99">
        <f>+IF('Step 1-Farm Data'!$E$63+'simulations soy farm1 '!MP257&gt;=0,ROUND('simulations soy farm1 '!MP257+'Step 1-Farm Data'!$E$63,1),"")</f>
        <v>52.6</v>
      </c>
      <c r="MQ262" s="99">
        <f>+IF('Step 1-Farm Data'!$E$63+'simulations soy farm1 '!MQ257&gt;=0,ROUND('simulations soy farm1 '!MQ257+'Step 1-Farm Data'!$E$63,1),"")</f>
        <v>49.8</v>
      </c>
      <c r="MR262" s="99">
        <f>+IF('Step 1-Farm Data'!$E$63+'simulations soy farm1 '!MR257&gt;=0,ROUND('simulations soy farm1 '!MR257+'Step 1-Farm Data'!$E$63,1),"")</f>
        <v>49.6</v>
      </c>
      <c r="MS262" s="99">
        <f>+IF('Step 1-Farm Data'!$E$63+'simulations soy farm1 '!MS257&gt;=0,ROUND('simulations soy farm1 '!MS257+'Step 1-Farm Data'!$E$63,1),"")</f>
        <v>51.6</v>
      </c>
      <c r="MT262" s="99">
        <f>+IF('Step 1-Farm Data'!$E$63+'simulations soy farm1 '!MT257&gt;=0,ROUND('simulations soy farm1 '!MT257+'Step 1-Farm Data'!$E$63,1),"")</f>
        <v>45.3</v>
      </c>
      <c r="MU262" s="99">
        <f>+IF('Step 1-Farm Data'!$E$63+'simulations soy farm1 '!MU257&gt;=0,ROUND('simulations soy farm1 '!MU257+'Step 1-Farm Data'!$E$63,1),"")</f>
        <v>53.4</v>
      </c>
      <c r="MV262" s="99">
        <f>+IF('Step 1-Farm Data'!$E$63+'simulations soy farm1 '!MV257&gt;=0,ROUND('simulations soy farm1 '!MV257+'Step 1-Farm Data'!$E$63,1),"")</f>
        <v>54</v>
      </c>
      <c r="MW262" s="99">
        <f>+IF('Step 1-Farm Data'!$E$63+'simulations soy farm1 '!MW257&gt;=0,ROUND('simulations soy farm1 '!MW257+'Step 1-Farm Data'!$E$63,1),"")</f>
        <v>50.8</v>
      </c>
      <c r="MX262" s="99">
        <f>+IF('Step 1-Farm Data'!$E$63+'simulations soy farm1 '!MX257&gt;=0,ROUND('simulations soy farm1 '!MX257+'Step 1-Farm Data'!$E$63,1),"")</f>
        <v>49.6</v>
      </c>
      <c r="MY262" s="99">
        <f>+IF('Step 1-Farm Data'!$E$63+'simulations soy farm1 '!MY257&gt;=0,ROUND('simulations soy farm1 '!MY257+'Step 1-Farm Data'!$E$63,1),"")</f>
        <v>50.3</v>
      </c>
      <c r="MZ262" s="99">
        <f>+IF('Step 1-Farm Data'!$E$63+'simulations soy farm1 '!MZ257&gt;=0,ROUND('simulations soy farm1 '!MZ257+'Step 1-Farm Data'!$E$63,1),"")</f>
        <v>57.7</v>
      </c>
      <c r="NA262" s="99">
        <f>+IF('Step 1-Farm Data'!$E$63+'simulations soy farm1 '!NA257&gt;=0,ROUND('simulations soy farm1 '!NA257+'Step 1-Farm Data'!$E$63,1),"")</f>
        <v>51.8</v>
      </c>
      <c r="NB262" s="99">
        <f>+IF('Step 1-Farm Data'!$E$63+'simulations soy farm1 '!NB257&gt;=0,ROUND('simulations soy farm1 '!NB257+'Step 1-Farm Data'!$E$63,1),"")</f>
        <v>51.7</v>
      </c>
      <c r="NC262" s="99">
        <f>+IF('Step 1-Farm Data'!$E$63+'simulations soy farm1 '!NC257&gt;=0,ROUND('simulations soy farm1 '!NC257+'Step 1-Farm Data'!$E$63,1),"")</f>
        <v>49.6</v>
      </c>
      <c r="ND262" s="99">
        <f>+IF('Step 1-Farm Data'!$E$63+'simulations soy farm1 '!ND257&gt;=0,ROUND('simulations soy farm1 '!ND257+'Step 1-Farm Data'!$E$63,1),"")</f>
        <v>52.5</v>
      </c>
      <c r="NE262" s="99">
        <f>+IF('Step 1-Farm Data'!$E$63+'simulations soy farm1 '!NE257&gt;=0,ROUND('simulations soy farm1 '!NE257+'Step 1-Farm Data'!$E$63,1),"")</f>
        <v>52.2</v>
      </c>
      <c r="NF262" s="99">
        <f>+IF('Step 1-Farm Data'!$E$63+'simulations soy farm1 '!NF257&gt;=0,ROUND('simulations soy farm1 '!NF257+'Step 1-Farm Data'!$E$63,1),"")</f>
        <v>49.5</v>
      </c>
      <c r="NG262" s="99">
        <f>+IF('Step 1-Farm Data'!$E$63+'simulations soy farm1 '!NG257&gt;=0,ROUND('simulations soy farm1 '!NG257+'Step 1-Farm Data'!$E$63,1),"")</f>
        <v>45.8</v>
      </c>
      <c r="NH262" s="99">
        <f>+IF('Step 1-Farm Data'!$E$63+'simulations soy farm1 '!NH257&gt;=0,ROUND('simulations soy farm1 '!NH257+'Step 1-Farm Data'!$E$63,1),"")</f>
        <v>54.5</v>
      </c>
      <c r="NI262" s="99">
        <f>+IF('Step 1-Farm Data'!$E$63+'simulations soy farm1 '!NI257&gt;=0,ROUND('simulations soy farm1 '!NI257+'Step 1-Farm Data'!$E$63,1),"")</f>
        <v>48.7</v>
      </c>
      <c r="NJ262" s="99">
        <f>+IF('Step 1-Farm Data'!$E$63+'simulations soy farm1 '!NJ257&gt;=0,ROUND('simulations soy farm1 '!NJ257+'Step 1-Farm Data'!$E$63,1),"")</f>
        <v>55.4</v>
      </c>
      <c r="NK262" s="99">
        <f>+IF('Step 1-Farm Data'!$E$63+'simulations soy farm1 '!NK257&gt;=0,ROUND('simulations soy farm1 '!NK257+'Step 1-Farm Data'!$E$63,1),"")</f>
        <v>53</v>
      </c>
      <c r="NL262" s="99">
        <f>+IF('Step 1-Farm Data'!$E$63+'simulations soy farm1 '!NL257&gt;=0,ROUND('simulations soy farm1 '!NL257+'Step 1-Farm Data'!$E$63,1),"")</f>
        <v>46.6</v>
      </c>
      <c r="NM262" s="99">
        <f>+IF('Step 1-Farm Data'!$E$63+'simulations soy farm1 '!NM257&gt;=0,ROUND('simulations soy farm1 '!NM257+'Step 1-Farm Data'!$E$63,1),"")</f>
        <v>46.9</v>
      </c>
      <c r="NN262" s="99">
        <f>+IF('Step 1-Farm Data'!$E$63+'simulations soy farm1 '!NN257&gt;=0,ROUND('simulations soy farm1 '!NN257+'Step 1-Farm Data'!$E$63,1),"")</f>
        <v>51.1</v>
      </c>
      <c r="NO262" s="99">
        <f>+IF('Step 1-Farm Data'!$E$63+'simulations soy farm1 '!NO257&gt;=0,ROUND('simulations soy farm1 '!NO257+'Step 1-Farm Data'!$E$63,1),"")</f>
        <v>55.9</v>
      </c>
      <c r="NP262" s="99">
        <f>+IF('Step 1-Farm Data'!$E$63+'simulations soy farm1 '!NP257&gt;=0,ROUND('simulations soy farm1 '!NP257+'Step 1-Farm Data'!$E$63,1),"")</f>
        <v>49.8</v>
      </c>
      <c r="NQ262" s="99">
        <f>+IF('Step 1-Farm Data'!$E$63+'simulations soy farm1 '!NQ257&gt;=0,ROUND('simulations soy farm1 '!NQ257+'Step 1-Farm Data'!$E$63,1),"")</f>
        <v>52.1</v>
      </c>
      <c r="NR262" s="99">
        <f>+IF('Step 1-Farm Data'!$E$63+'simulations soy farm1 '!NR257&gt;=0,ROUND('simulations soy farm1 '!NR257+'Step 1-Farm Data'!$E$63,1),"")</f>
        <v>49.2</v>
      </c>
      <c r="NS262" s="99">
        <f>+IF('Step 1-Farm Data'!$E$63+'simulations soy farm1 '!NS257&gt;=0,ROUND('simulations soy farm1 '!NS257+'Step 1-Farm Data'!$E$63,1),"")</f>
        <v>54</v>
      </c>
      <c r="NT262" s="99">
        <f>+IF('Step 1-Farm Data'!$E$63+'simulations soy farm1 '!NT257&gt;=0,ROUND('simulations soy farm1 '!NT257+'Step 1-Farm Data'!$E$63,1),"")</f>
        <v>48.6</v>
      </c>
      <c r="NU262" s="99">
        <f>+IF('Step 1-Farm Data'!$E$63+'simulations soy farm1 '!NU257&gt;=0,ROUND('simulations soy farm1 '!NU257+'Step 1-Farm Data'!$E$63,1),"")</f>
        <v>48.1</v>
      </c>
      <c r="NV262" s="99">
        <f>+IF('Step 1-Farm Data'!$E$63+'simulations soy farm1 '!NV257&gt;=0,ROUND('simulations soy farm1 '!NV257+'Step 1-Farm Data'!$E$63,1),"")</f>
        <v>47.3</v>
      </c>
      <c r="NW262" s="99">
        <f>+IF('Step 1-Farm Data'!$E$63+'simulations soy farm1 '!NW257&gt;=0,ROUND('simulations soy farm1 '!NW257+'Step 1-Farm Data'!$E$63,1),"")</f>
        <v>46.6</v>
      </c>
      <c r="NX262" s="99">
        <f>+IF('Step 1-Farm Data'!$E$63+'simulations soy farm1 '!NX257&gt;=0,ROUND('simulations soy farm1 '!NX257+'Step 1-Farm Data'!$E$63,1),"")</f>
        <v>50.1</v>
      </c>
      <c r="NY262" s="99">
        <f>+IF('Step 1-Farm Data'!$E$63+'simulations soy farm1 '!NY257&gt;=0,ROUND('simulations soy farm1 '!NY257+'Step 1-Farm Data'!$E$63,1),"")</f>
        <v>52.2</v>
      </c>
      <c r="NZ262" s="99">
        <f>+IF('Step 1-Farm Data'!$E$63+'simulations soy farm1 '!NZ257&gt;=0,ROUND('simulations soy farm1 '!NZ257+'Step 1-Farm Data'!$E$63,1),"")</f>
        <v>57.6</v>
      </c>
      <c r="OA262" s="99">
        <f>+IF('Step 1-Farm Data'!$E$63+'simulations soy farm1 '!OA257&gt;=0,ROUND('simulations soy farm1 '!OA257+'Step 1-Farm Data'!$E$63,1),"")</f>
        <v>54.7</v>
      </c>
      <c r="OB262" s="99">
        <f>+IF('Step 1-Farm Data'!$E$63+'simulations soy farm1 '!OB257&gt;=0,ROUND('simulations soy farm1 '!OB257+'Step 1-Farm Data'!$E$63,1),"")</f>
        <v>46.6</v>
      </c>
      <c r="OC262" s="99">
        <f>+IF('Step 1-Farm Data'!$E$63+'simulations soy farm1 '!OC257&gt;=0,ROUND('simulations soy farm1 '!OC257+'Step 1-Farm Data'!$E$63,1),"")</f>
        <v>50.6</v>
      </c>
      <c r="OD262" s="99">
        <f>+IF('Step 1-Farm Data'!$E$63+'simulations soy farm1 '!OD257&gt;=0,ROUND('simulations soy farm1 '!OD257+'Step 1-Farm Data'!$E$63,1),"")</f>
        <v>48.9</v>
      </c>
      <c r="OE262" s="99">
        <f>+IF('Step 1-Farm Data'!$E$63+'simulations soy farm1 '!OE257&gt;=0,ROUND('simulations soy farm1 '!OE257+'Step 1-Farm Data'!$E$63,1),"")</f>
        <v>51.2</v>
      </c>
      <c r="OF262" s="99">
        <f>+IF('Step 1-Farm Data'!$E$63+'simulations soy farm1 '!OF257&gt;=0,ROUND('simulations soy farm1 '!OF257+'Step 1-Farm Data'!$E$63,1),"")</f>
        <v>53.5</v>
      </c>
      <c r="OG262" s="99">
        <f>+IF('Step 1-Farm Data'!$E$63+'simulations soy farm1 '!OG257&gt;=0,ROUND('simulations soy farm1 '!OG257+'Step 1-Farm Data'!$E$63,1),"")</f>
        <v>51.3</v>
      </c>
      <c r="OH262" s="99">
        <f>+IF('Step 1-Farm Data'!$E$63+'simulations soy farm1 '!OH257&gt;=0,ROUND('simulations soy farm1 '!OH257+'Step 1-Farm Data'!$E$63,1),"")</f>
        <v>45.7</v>
      </c>
      <c r="OI262" s="99">
        <f>+IF('Step 1-Farm Data'!$E$63+'simulations soy farm1 '!OI257&gt;=0,ROUND('simulations soy farm1 '!OI257+'Step 1-Farm Data'!$E$63,1),"")</f>
        <v>54</v>
      </c>
      <c r="OJ262" s="99">
        <f>+IF('Step 1-Farm Data'!$E$63+'simulations soy farm1 '!OJ257&gt;=0,ROUND('simulations soy farm1 '!OJ257+'Step 1-Farm Data'!$E$63,1),"")</f>
        <v>49.5</v>
      </c>
      <c r="OK262" s="99">
        <f>+IF('Step 1-Farm Data'!$E$63+'simulations soy farm1 '!OK257&gt;=0,ROUND('simulations soy farm1 '!OK257+'Step 1-Farm Data'!$E$63,1),"")</f>
        <v>50.5</v>
      </c>
      <c r="OL262" s="99">
        <f>+IF('Step 1-Farm Data'!$E$63+'simulations soy farm1 '!OL257&gt;=0,ROUND('simulations soy farm1 '!OL257+'Step 1-Farm Data'!$E$63,1),"")</f>
        <v>54.6</v>
      </c>
      <c r="OM262" s="99">
        <f>+IF('Step 1-Farm Data'!$E$63+'simulations soy farm1 '!OM257&gt;=0,ROUND('simulations soy farm1 '!OM257+'Step 1-Farm Data'!$E$63,1),"")</f>
        <v>54.6</v>
      </c>
      <c r="ON262" s="99">
        <f>+IF('Step 1-Farm Data'!$E$63+'simulations soy farm1 '!ON257&gt;=0,ROUND('simulations soy farm1 '!ON257+'Step 1-Farm Data'!$E$63,1),"")</f>
        <v>49</v>
      </c>
      <c r="OO262" s="99">
        <f>+IF('Step 1-Farm Data'!$E$63+'simulations soy farm1 '!OO257&gt;=0,ROUND('simulations soy farm1 '!OO257+'Step 1-Farm Data'!$E$63,1),"")</f>
        <v>45.4</v>
      </c>
      <c r="OP262" s="99">
        <f>+IF('Step 1-Farm Data'!$E$63+'simulations soy farm1 '!OP257&gt;=0,ROUND('simulations soy farm1 '!OP257+'Step 1-Farm Data'!$E$63,1),"")</f>
        <v>44.8</v>
      </c>
      <c r="OQ262" s="99">
        <f>+IF('Step 1-Farm Data'!$E$63+'simulations soy farm1 '!OQ257&gt;=0,ROUND('simulations soy farm1 '!OQ257+'Step 1-Farm Data'!$E$63,1),"")</f>
        <v>57</v>
      </c>
      <c r="OR262" s="99">
        <f>+IF('Step 1-Farm Data'!$E$63+'simulations soy farm1 '!OR257&gt;=0,ROUND('simulations soy farm1 '!OR257+'Step 1-Farm Data'!$E$63,1),"")</f>
        <v>53.3</v>
      </c>
      <c r="OS262" s="99">
        <f>+IF('Step 1-Farm Data'!$E$63+'simulations soy farm1 '!OS257&gt;=0,ROUND('simulations soy farm1 '!OS257+'Step 1-Farm Data'!$E$63,1),"")</f>
        <v>53.6</v>
      </c>
      <c r="OT262" s="99">
        <f>+IF('Step 1-Farm Data'!$E$63+'simulations soy farm1 '!OT257&gt;=0,ROUND('simulations soy farm1 '!OT257+'Step 1-Farm Data'!$E$63,1),"")</f>
        <v>50.9</v>
      </c>
      <c r="OU262" s="99">
        <f>+IF('Step 1-Farm Data'!$E$63+'simulations soy farm1 '!OU257&gt;=0,ROUND('simulations soy farm1 '!OU257+'Step 1-Farm Data'!$E$63,1),"")</f>
        <v>47.8</v>
      </c>
      <c r="OV262" s="99">
        <f>+IF('Step 1-Farm Data'!$E$63+'simulations soy farm1 '!OV257&gt;=0,ROUND('simulations soy farm1 '!OV257+'Step 1-Farm Data'!$E$63,1),"")</f>
        <v>49.8</v>
      </c>
      <c r="OW262" s="99">
        <f>+IF('Step 1-Farm Data'!$E$63+'simulations soy farm1 '!OW257&gt;=0,ROUND('simulations soy farm1 '!OW257+'Step 1-Farm Data'!$E$63,1),"")</f>
        <v>53</v>
      </c>
      <c r="OX262" s="99">
        <f>+IF('Step 1-Farm Data'!$E$63+'simulations soy farm1 '!OX257&gt;=0,ROUND('simulations soy farm1 '!OX257+'Step 1-Farm Data'!$E$63,1),"")</f>
        <v>55.6</v>
      </c>
      <c r="OY262" s="99">
        <f>+IF('Step 1-Farm Data'!$E$63+'simulations soy farm1 '!OY257&gt;=0,ROUND('simulations soy farm1 '!OY257+'Step 1-Farm Data'!$E$63,1),"")</f>
        <v>52</v>
      </c>
      <c r="OZ262" s="99">
        <f>+IF('Step 1-Farm Data'!$E$63+'simulations soy farm1 '!OZ257&gt;=0,ROUND('simulations soy farm1 '!OZ257+'Step 1-Farm Data'!$E$63,1),"")</f>
        <v>44.3</v>
      </c>
      <c r="PA262" s="99">
        <f>+IF('Step 1-Farm Data'!$E$63+'simulations soy farm1 '!PA257&gt;=0,ROUND('simulations soy farm1 '!PA257+'Step 1-Farm Data'!$E$63,1),"")</f>
        <v>48.8</v>
      </c>
      <c r="PB262" s="99">
        <f>+IF('Step 1-Farm Data'!$E$63+'simulations soy farm1 '!PB257&gt;=0,ROUND('simulations soy farm1 '!PB257+'Step 1-Farm Data'!$E$63,1),"")</f>
        <v>55.5</v>
      </c>
      <c r="PC262" s="99">
        <f>+IF('Step 1-Farm Data'!$E$63+'simulations soy farm1 '!PC257&gt;=0,ROUND('simulations soy farm1 '!PC257+'Step 1-Farm Data'!$E$63,1),"")</f>
        <v>57.7</v>
      </c>
      <c r="PD262" s="99">
        <f>+IF('Step 1-Farm Data'!$E$63+'simulations soy farm1 '!PD257&gt;=0,ROUND('simulations soy farm1 '!PD257+'Step 1-Farm Data'!$E$63,1),"")</f>
        <v>47.6</v>
      </c>
      <c r="PE262" s="99">
        <f>+IF('Step 1-Farm Data'!$E$63+'simulations soy farm1 '!PE257&gt;=0,ROUND('simulations soy farm1 '!PE257+'Step 1-Farm Data'!$E$63,1),"")</f>
        <v>47.7</v>
      </c>
      <c r="PF262" s="99">
        <f>+IF('Step 1-Farm Data'!$E$63+'simulations soy farm1 '!PF257&gt;=0,ROUND('simulations soy farm1 '!PF257+'Step 1-Farm Data'!$E$63,1),"")</f>
        <v>51.7</v>
      </c>
      <c r="PG262" s="99">
        <f>+IF('Step 1-Farm Data'!$E$63+'simulations soy farm1 '!PG257&gt;=0,ROUND('simulations soy farm1 '!PG257+'Step 1-Farm Data'!$E$63,1),"")</f>
        <v>53.8</v>
      </c>
      <c r="PH262" s="99">
        <f>+IF('Step 1-Farm Data'!$E$63+'simulations soy farm1 '!PH257&gt;=0,ROUND('simulations soy farm1 '!PH257+'Step 1-Farm Data'!$E$63,1),"")</f>
        <v>48.9</v>
      </c>
      <c r="PI262" s="99">
        <f>+IF('Step 1-Farm Data'!$E$63+'simulations soy farm1 '!PI257&gt;=0,ROUND('simulations soy farm1 '!PI257+'Step 1-Farm Data'!$E$63,1),"")</f>
        <v>53.1</v>
      </c>
      <c r="PJ262" s="99">
        <f>+IF('Step 1-Farm Data'!$E$63+'simulations soy farm1 '!PJ257&gt;=0,ROUND('simulations soy farm1 '!PJ257+'Step 1-Farm Data'!$E$63,1),"")</f>
        <v>53.3</v>
      </c>
      <c r="PK262" s="99">
        <f>+IF('Step 1-Farm Data'!$E$63+'simulations soy farm1 '!PK257&gt;=0,ROUND('simulations soy farm1 '!PK257+'Step 1-Farm Data'!$E$63,1),"")</f>
        <v>52.8</v>
      </c>
      <c r="PL262" s="99">
        <f>+IF('Step 1-Farm Data'!$E$63+'simulations soy farm1 '!PL257&gt;=0,ROUND('simulations soy farm1 '!PL257+'Step 1-Farm Data'!$E$63,1),"")</f>
        <v>51.4</v>
      </c>
      <c r="PM262" s="99">
        <f>+IF('Step 1-Farm Data'!$E$63+'simulations soy farm1 '!PM257&gt;=0,ROUND('simulations soy farm1 '!PM257+'Step 1-Farm Data'!$E$63,1),"")</f>
        <v>47.4</v>
      </c>
      <c r="PN262" s="99">
        <f>+IF('Step 1-Farm Data'!$E$63+'simulations soy farm1 '!PN257&gt;=0,ROUND('simulations soy farm1 '!PN257+'Step 1-Farm Data'!$E$63,1),"")</f>
        <v>51.7</v>
      </c>
      <c r="PO262" s="99">
        <f>+IF('Step 1-Farm Data'!$E$63+'simulations soy farm1 '!PO257&gt;=0,ROUND('simulations soy farm1 '!PO257+'Step 1-Farm Data'!$E$63,1),"")</f>
        <v>48.5</v>
      </c>
      <c r="PP262" s="99">
        <f>+IF('Step 1-Farm Data'!$E$63+'simulations soy farm1 '!PP257&gt;=0,ROUND('simulations soy farm1 '!PP257+'Step 1-Farm Data'!$E$63,1),"")</f>
        <v>51.3</v>
      </c>
      <c r="PQ262" s="99">
        <f>+IF('Step 1-Farm Data'!$E$63+'simulations soy farm1 '!PQ257&gt;=0,ROUND('simulations soy farm1 '!PQ257+'Step 1-Farm Data'!$E$63,1),"")</f>
        <v>45.1</v>
      </c>
      <c r="PR262" s="99">
        <f>+IF('Step 1-Farm Data'!$E$63+'simulations soy farm1 '!PR257&gt;=0,ROUND('simulations soy farm1 '!PR257+'Step 1-Farm Data'!$E$63,1),"")</f>
        <v>50</v>
      </c>
      <c r="PS262" s="99">
        <f>+IF('Step 1-Farm Data'!$E$63+'simulations soy farm1 '!PS257&gt;=0,ROUND('simulations soy farm1 '!PS257+'Step 1-Farm Data'!$E$63,1),"")</f>
        <v>53.9</v>
      </c>
      <c r="PT262" s="99">
        <f>+IF('Step 1-Farm Data'!$E$63+'simulations soy farm1 '!PT257&gt;=0,ROUND('simulations soy farm1 '!PT257+'Step 1-Farm Data'!$E$63,1),"")</f>
        <v>54.4</v>
      </c>
      <c r="PU262" s="99">
        <f>+IF('Step 1-Farm Data'!$E$63+'simulations soy farm1 '!PU257&gt;=0,ROUND('simulations soy farm1 '!PU257+'Step 1-Farm Data'!$E$63,1),"")</f>
        <v>43.6</v>
      </c>
      <c r="PV262" s="99">
        <f>+IF('Step 1-Farm Data'!$E$63+'simulations soy farm1 '!PV257&gt;=0,ROUND('simulations soy farm1 '!PV257+'Step 1-Farm Data'!$E$63,1),"")</f>
        <v>50.8</v>
      </c>
      <c r="PW262" s="99">
        <f>+IF('Step 1-Farm Data'!$E$63+'simulations soy farm1 '!PW257&gt;=0,ROUND('simulations soy farm1 '!PW257+'Step 1-Farm Data'!$E$63,1),"")</f>
        <v>49.2</v>
      </c>
      <c r="PX262" s="99">
        <f>+IF('Step 1-Farm Data'!$E$63+'simulations soy farm1 '!PX257&gt;=0,ROUND('simulations soy farm1 '!PX257+'Step 1-Farm Data'!$E$63,1),"")</f>
        <v>45.7</v>
      </c>
      <c r="PY262" s="99">
        <f>+IF('Step 1-Farm Data'!$E$63+'simulations soy farm1 '!PY257&gt;=0,ROUND('simulations soy farm1 '!PY257+'Step 1-Farm Data'!$E$63,1),"")</f>
        <v>51.2</v>
      </c>
      <c r="PZ262" s="99">
        <f>+IF('Step 1-Farm Data'!$E$63+'simulations soy farm1 '!PZ257&gt;=0,ROUND('simulations soy farm1 '!PZ257+'Step 1-Farm Data'!$E$63,1),"")</f>
        <v>46.7</v>
      </c>
      <c r="QA262" s="99">
        <f>+IF('Step 1-Farm Data'!$E$63+'simulations soy farm1 '!QA257&gt;=0,ROUND('simulations soy farm1 '!QA257+'Step 1-Farm Data'!$E$63,1),"")</f>
        <v>42</v>
      </c>
      <c r="QB262" s="99">
        <f>+IF('Step 1-Farm Data'!$E$63+'simulations soy farm1 '!QB257&gt;=0,ROUND('simulations soy farm1 '!QB257+'Step 1-Farm Data'!$E$63,1),"")</f>
        <v>56.4</v>
      </c>
      <c r="QC262" s="99">
        <f>+IF('Step 1-Farm Data'!$E$63+'simulations soy farm1 '!QC257&gt;=0,ROUND('simulations soy farm1 '!QC257+'Step 1-Farm Data'!$E$63,1),"")</f>
        <v>54.5</v>
      </c>
      <c r="QD262" s="99">
        <f>+IF('Step 1-Farm Data'!$E$63+'simulations soy farm1 '!QD257&gt;=0,ROUND('simulations soy farm1 '!QD257+'Step 1-Farm Data'!$E$63,1),"")</f>
        <v>54.8</v>
      </c>
      <c r="QE262" s="99">
        <f>+IF('Step 1-Farm Data'!$E$63+'simulations soy farm1 '!QE257&gt;=0,ROUND('simulations soy farm1 '!QE257+'Step 1-Farm Data'!$E$63,1),"")</f>
        <v>49.2</v>
      </c>
      <c r="QF262" s="99">
        <f>+IF('Step 1-Farm Data'!$E$63+'simulations soy farm1 '!QF257&gt;=0,ROUND('simulations soy farm1 '!QF257+'Step 1-Farm Data'!$E$63,1),"")</f>
        <v>43.9</v>
      </c>
      <c r="QG262" s="99">
        <f>+IF('Step 1-Farm Data'!$E$63+'simulations soy farm1 '!QG257&gt;=0,ROUND('simulations soy farm1 '!QG257+'Step 1-Farm Data'!$E$63,1),"")</f>
        <v>52.5</v>
      </c>
      <c r="QH262" s="99">
        <f>+IF('Step 1-Farm Data'!$E$63+'simulations soy farm1 '!QH257&gt;=0,ROUND('simulations soy farm1 '!QH257+'Step 1-Farm Data'!$E$63,1),"")</f>
        <v>56</v>
      </c>
      <c r="QI262" s="99">
        <f>+IF('Step 1-Farm Data'!$E$63+'simulations soy farm1 '!QI257&gt;=0,ROUND('simulations soy farm1 '!QI257+'Step 1-Farm Data'!$E$63,1),"")</f>
        <v>47.7</v>
      </c>
      <c r="QJ262" s="99">
        <f>+IF('Step 1-Farm Data'!$E$63+'simulations soy farm1 '!QJ257&gt;=0,ROUND('simulations soy farm1 '!QJ257+'Step 1-Farm Data'!$E$63,1),"")</f>
        <v>48</v>
      </c>
      <c r="QK262" s="99">
        <f>+IF('Step 1-Farm Data'!$E$63+'simulations soy farm1 '!QK257&gt;=0,ROUND('simulations soy farm1 '!QK257+'Step 1-Farm Data'!$E$63,1),"")</f>
        <v>54.9</v>
      </c>
      <c r="QL262" s="99">
        <f>+IF('Step 1-Farm Data'!$E$63+'simulations soy farm1 '!QL257&gt;=0,ROUND('simulations soy farm1 '!QL257+'Step 1-Farm Data'!$E$63,1),"")</f>
        <v>49.2</v>
      </c>
      <c r="QM262" s="99">
        <f>+IF('Step 1-Farm Data'!$E$63+'simulations soy farm1 '!QM257&gt;=0,ROUND('simulations soy farm1 '!QM257+'Step 1-Farm Data'!$E$63,1),"")</f>
        <v>51</v>
      </c>
      <c r="QN262" s="99">
        <f>+IF('Step 1-Farm Data'!$E$63+'simulations soy farm1 '!QN257&gt;=0,ROUND('simulations soy farm1 '!QN257+'Step 1-Farm Data'!$E$63,1),"")</f>
        <v>49.4</v>
      </c>
      <c r="QO262" s="99">
        <f>+IF('Step 1-Farm Data'!$E$63+'simulations soy farm1 '!QO257&gt;=0,ROUND('simulations soy farm1 '!QO257+'Step 1-Farm Data'!$E$63,1),"")</f>
        <v>54.4</v>
      </c>
      <c r="QP262" s="99">
        <f>+IF('Step 1-Farm Data'!$E$63+'simulations soy farm1 '!QP257&gt;=0,ROUND('simulations soy farm1 '!QP257+'Step 1-Farm Data'!$E$63,1),"")</f>
        <v>53.3</v>
      </c>
      <c r="QQ262" s="99">
        <f>+IF('Step 1-Farm Data'!$E$63+'simulations soy farm1 '!QQ257&gt;=0,ROUND('simulations soy farm1 '!QQ257+'Step 1-Farm Data'!$E$63,1),"")</f>
        <v>48.9</v>
      </c>
      <c r="QR262" s="99">
        <f>+IF('Step 1-Farm Data'!$E$63+'simulations soy farm1 '!QR257&gt;=0,ROUND('simulations soy farm1 '!QR257+'Step 1-Farm Data'!$E$63,1),"")</f>
        <v>49.9</v>
      </c>
      <c r="QS262" s="99">
        <f>+IF('Step 1-Farm Data'!$E$63+'simulations soy farm1 '!QS257&gt;=0,ROUND('simulations soy farm1 '!QS257+'Step 1-Farm Data'!$E$63,1),"")</f>
        <v>50.5</v>
      </c>
      <c r="QT262" s="99">
        <f>+IF('Step 1-Farm Data'!$E$63+'simulations soy farm1 '!QT257&gt;=0,ROUND('simulations soy farm1 '!QT257+'Step 1-Farm Data'!$E$63,1),"")</f>
        <v>47.4</v>
      </c>
      <c r="QU262" s="99">
        <f>+IF('Step 1-Farm Data'!$E$63+'simulations soy farm1 '!QU257&gt;=0,ROUND('simulations soy farm1 '!QU257+'Step 1-Farm Data'!$E$63,1),"")</f>
        <v>47.1</v>
      </c>
      <c r="QV262" s="99">
        <f>+IF('Step 1-Farm Data'!$E$63+'simulations soy farm1 '!QV257&gt;=0,ROUND('simulations soy farm1 '!QV257+'Step 1-Farm Data'!$E$63,1),"")</f>
        <v>47.1</v>
      </c>
      <c r="QW262" s="99">
        <f>+IF('Step 1-Farm Data'!$E$63+'simulations soy farm1 '!QW257&gt;=0,ROUND('simulations soy farm1 '!QW257+'Step 1-Farm Data'!$E$63,1),"")</f>
        <v>54.8</v>
      </c>
      <c r="QX262" s="99">
        <f>+IF('Step 1-Farm Data'!$E$63+'simulations soy farm1 '!QX257&gt;=0,ROUND('simulations soy farm1 '!QX257+'Step 1-Farm Data'!$E$63,1),"")</f>
        <v>50.9</v>
      </c>
      <c r="QY262" s="99">
        <f>+IF('Step 1-Farm Data'!$E$63+'simulations soy farm1 '!QY257&gt;=0,ROUND('simulations soy farm1 '!QY257+'Step 1-Farm Data'!$E$63,1),"")</f>
        <v>56.8</v>
      </c>
      <c r="QZ262" s="99">
        <f>+IF('Step 1-Farm Data'!$E$63+'simulations soy farm1 '!QZ257&gt;=0,ROUND('simulations soy farm1 '!QZ257+'Step 1-Farm Data'!$E$63,1),"")</f>
        <v>45.4</v>
      </c>
      <c r="RA262" s="99">
        <f>+IF('Step 1-Farm Data'!$E$63+'simulations soy farm1 '!RA257&gt;=0,ROUND('simulations soy farm1 '!RA257+'Step 1-Farm Data'!$E$63,1),"")</f>
        <v>50.8</v>
      </c>
      <c r="RB262" s="99">
        <f>+IF('Step 1-Farm Data'!$E$63+'simulations soy farm1 '!RB257&gt;=0,ROUND('simulations soy farm1 '!RB257+'Step 1-Farm Data'!$E$63,1),"")</f>
        <v>47.8</v>
      </c>
      <c r="RC262" s="99">
        <f>+IF('Step 1-Farm Data'!$E$63+'simulations soy farm1 '!RC257&gt;=0,ROUND('simulations soy farm1 '!RC257+'Step 1-Farm Data'!$E$63,1),"")</f>
        <v>57.4</v>
      </c>
      <c r="RD262" s="99">
        <f>+IF('Step 1-Farm Data'!$E$63+'simulations soy farm1 '!RD257&gt;=0,ROUND('simulations soy farm1 '!RD257+'Step 1-Farm Data'!$E$63,1),"")</f>
        <v>49.4</v>
      </c>
      <c r="RE262" s="99">
        <f>+IF('Step 1-Farm Data'!$E$63+'simulations soy farm1 '!RE257&gt;=0,ROUND('simulations soy farm1 '!RE257+'Step 1-Farm Data'!$E$63,1),"")</f>
        <v>49.2</v>
      </c>
      <c r="RF262" s="99">
        <f>+IF('Step 1-Farm Data'!$E$63+'simulations soy farm1 '!RF257&gt;=0,ROUND('simulations soy farm1 '!RF257+'Step 1-Farm Data'!$E$63,1),"")</f>
        <v>51.6</v>
      </c>
      <c r="RG262" s="99">
        <f>+IF('Step 1-Farm Data'!$E$63+'simulations soy farm1 '!RG257&gt;=0,ROUND('simulations soy farm1 '!RG257+'Step 1-Farm Data'!$E$63,1),"")</f>
        <v>46</v>
      </c>
      <c r="RH262" s="99">
        <f>+IF('Step 1-Farm Data'!$E$63+'simulations soy farm1 '!RH257&gt;=0,ROUND('simulations soy farm1 '!RH257+'Step 1-Farm Data'!$E$63,1),"")</f>
        <v>46.8</v>
      </c>
      <c r="RI262" s="99">
        <f>+IF('Step 1-Farm Data'!$E$63+'simulations soy farm1 '!RI257&gt;=0,ROUND('simulations soy farm1 '!RI257+'Step 1-Farm Data'!$E$63,1),"")</f>
        <v>55.4</v>
      </c>
      <c r="RJ262" s="99">
        <f>+IF('Step 1-Farm Data'!$E$63+'simulations soy farm1 '!RJ257&gt;=0,ROUND('simulations soy farm1 '!RJ257+'Step 1-Farm Data'!$E$63,1),"")</f>
        <v>49</v>
      </c>
      <c r="RK262" s="99">
        <f>+IF('Step 1-Farm Data'!$E$63+'simulations soy farm1 '!RK257&gt;=0,ROUND('simulations soy farm1 '!RK257+'Step 1-Farm Data'!$E$63,1),"")</f>
        <v>60.4</v>
      </c>
      <c r="RL262" s="99">
        <f>+IF('Step 1-Farm Data'!$E$63+'simulations soy farm1 '!RL257&gt;=0,ROUND('simulations soy farm1 '!RL257+'Step 1-Farm Data'!$E$63,1),"")</f>
        <v>51.9</v>
      </c>
      <c r="RM262" s="99">
        <f>+IF('Step 1-Farm Data'!$E$63+'simulations soy farm1 '!RM257&gt;=0,ROUND('simulations soy farm1 '!RM257+'Step 1-Farm Data'!$E$63,1),"")</f>
        <v>47.8</v>
      </c>
      <c r="RN262" s="99">
        <f>+IF('Step 1-Farm Data'!$E$63+'simulations soy farm1 '!RN257&gt;=0,ROUND('simulations soy farm1 '!RN257+'Step 1-Farm Data'!$E$63,1),"")</f>
        <v>46.4</v>
      </c>
      <c r="RO262" s="99">
        <f>+IF('Step 1-Farm Data'!$E$63+'simulations soy farm1 '!RO257&gt;=0,ROUND('simulations soy farm1 '!RO257+'Step 1-Farm Data'!$E$63,1),"")</f>
        <v>51.7</v>
      </c>
      <c r="RP262" s="99">
        <f>+IF('Step 1-Farm Data'!$E$63+'simulations soy farm1 '!RP257&gt;=0,ROUND('simulations soy farm1 '!RP257+'Step 1-Farm Data'!$E$63,1),"")</f>
        <v>51.1</v>
      </c>
      <c r="RQ262" s="99">
        <f>+IF('Step 1-Farm Data'!$E$63+'simulations soy farm1 '!RQ257&gt;=0,ROUND('simulations soy farm1 '!RQ257+'Step 1-Farm Data'!$E$63,1),"")</f>
        <v>49.8</v>
      </c>
      <c r="RR262" s="99">
        <f>+IF('Step 1-Farm Data'!$E$63+'simulations soy farm1 '!RR257&gt;=0,ROUND('simulations soy farm1 '!RR257+'Step 1-Farm Data'!$E$63,1),"")</f>
        <v>50.7</v>
      </c>
      <c r="RS262" s="99">
        <f>+IF('Step 1-Farm Data'!$E$63+'simulations soy farm1 '!RS257&gt;=0,ROUND('simulations soy farm1 '!RS257+'Step 1-Farm Data'!$E$63,1),"")</f>
        <v>49.4</v>
      </c>
      <c r="RT262" s="99">
        <f>+IF('Step 1-Farm Data'!$E$63+'simulations soy farm1 '!RT257&gt;=0,ROUND('simulations soy farm1 '!RT257+'Step 1-Farm Data'!$E$63,1),"")</f>
        <v>50.1</v>
      </c>
      <c r="RU262" s="99">
        <f>+IF('Step 1-Farm Data'!$E$63+'simulations soy farm1 '!RU257&gt;=0,ROUND('simulations soy farm1 '!RU257+'Step 1-Farm Data'!$E$63,1),"")</f>
        <v>50.4</v>
      </c>
      <c r="RV262" s="99">
        <f>+IF('Step 1-Farm Data'!$E$63+'simulations soy farm1 '!RV257&gt;=0,ROUND('simulations soy farm1 '!RV257+'Step 1-Farm Data'!$E$63,1),"")</f>
        <v>50.9</v>
      </c>
      <c r="RW262" s="99">
        <f>+IF('Step 1-Farm Data'!$E$63+'simulations soy farm1 '!RW257&gt;=0,ROUND('simulations soy farm1 '!RW257+'Step 1-Farm Data'!$E$63,1),"")</f>
        <v>50</v>
      </c>
      <c r="RX262" s="99">
        <f>+IF('Step 1-Farm Data'!$E$63+'simulations soy farm1 '!RX257&gt;=0,ROUND('simulations soy farm1 '!RX257+'Step 1-Farm Data'!$E$63,1),"")</f>
        <v>48</v>
      </c>
      <c r="RY262" s="99">
        <f>+IF('Step 1-Farm Data'!$E$63+'simulations soy farm1 '!RY257&gt;=0,ROUND('simulations soy farm1 '!RY257+'Step 1-Farm Data'!$E$63,1),"")</f>
        <v>47.8</v>
      </c>
      <c r="RZ262" s="99">
        <f>+IF('Step 1-Farm Data'!$E$63+'simulations soy farm1 '!RZ257&gt;=0,ROUND('simulations soy farm1 '!RZ257+'Step 1-Farm Data'!$E$63,1),"")</f>
        <v>46.3</v>
      </c>
      <c r="SA262" s="99">
        <f>+IF('Step 1-Farm Data'!$E$63+'simulations soy farm1 '!SA257&gt;=0,ROUND('simulations soy farm1 '!SA257+'Step 1-Farm Data'!$E$63,1),"")</f>
        <v>46.8</v>
      </c>
      <c r="SB262" s="99">
        <f>+IF('Step 1-Farm Data'!$E$63+'simulations soy farm1 '!SB257&gt;=0,ROUND('simulations soy farm1 '!SB257+'Step 1-Farm Data'!$E$63,1),"")</f>
        <v>57</v>
      </c>
      <c r="SC262" s="99">
        <f>+IF('Step 1-Farm Data'!$E$63+'simulations soy farm1 '!SC257&gt;=0,ROUND('simulations soy farm1 '!SC257+'Step 1-Farm Data'!$E$63,1),"")</f>
        <v>46.7</v>
      </c>
      <c r="SD262" s="99">
        <f>+IF('Step 1-Farm Data'!$E$63+'simulations soy farm1 '!SD257&gt;=0,ROUND('simulations soy farm1 '!SD257+'Step 1-Farm Data'!$E$63,1),"")</f>
        <v>51</v>
      </c>
      <c r="SE262" s="99">
        <f>+IF('Step 1-Farm Data'!$E$63+'simulations soy farm1 '!SE257&gt;=0,ROUND('simulations soy farm1 '!SE257+'Step 1-Farm Data'!$E$63,1),"")</f>
        <v>45.8</v>
      </c>
      <c r="SF262" s="99">
        <f>+IF('Step 1-Farm Data'!$E$63+'simulations soy farm1 '!SF257&gt;=0,ROUND('simulations soy farm1 '!SF257+'Step 1-Farm Data'!$E$63,1),"")</f>
        <v>49.5</v>
      </c>
      <c r="SG262" s="99">
        <f>+IF('Step 1-Farm Data'!$E$63+'simulations soy farm1 '!SG257&gt;=0,ROUND('simulations soy farm1 '!SG257+'Step 1-Farm Data'!$E$63,1),"")</f>
        <v>52.8</v>
      </c>
    </row>
    <row r="263" spans="1:501">
      <c r="A263" t="s">
        <v>519</v>
      </c>
      <c r="B263">
        <f>+IF(B258+'Step 1-Farm Data'!$E$72&gt;=0,ROUND('Step 1-Farm Data'!$E$72+'simulations soy farm1 '!B258,1),"")</f>
        <v>53.6</v>
      </c>
      <c r="C263">
        <f>+IF(C258+'Step 1-Farm Data'!$E$72&gt;=0,ROUND('Step 1-Farm Data'!$E$72+'simulations soy farm1 '!C258,1),"")</f>
        <v>50.8</v>
      </c>
      <c r="D263">
        <f>+IF(D258+'Step 1-Farm Data'!$E$72&gt;=0,ROUND('Step 1-Farm Data'!$E$72+'simulations soy farm1 '!D258,1),"")</f>
        <v>54.6</v>
      </c>
      <c r="E263">
        <f>+IF(E258+'Step 1-Farm Data'!$E$72&gt;=0,ROUND('Step 1-Farm Data'!$E$72+'simulations soy farm1 '!E258,1),"")</f>
        <v>53.3</v>
      </c>
      <c r="F263">
        <f>+IF(F258+'Step 1-Farm Data'!$E$72&gt;=0,ROUND('Step 1-Farm Data'!$E$72+'simulations soy farm1 '!F258,1),"")</f>
        <v>52.5</v>
      </c>
      <c r="G263">
        <f>+IF(G258+'Step 1-Farm Data'!$E$72&gt;=0,ROUND('Step 1-Farm Data'!$E$72+'simulations soy farm1 '!G258,1),"")</f>
        <v>53.7</v>
      </c>
      <c r="H263">
        <f>+IF(H258+'Step 1-Farm Data'!$E$72&gt;=0,ROUND('Step 1-Farm Data'!$E$72+'simulations soy farm1 '!H258,1),"")</f>
        <v>52</v>
      </c>
      <c r="I263">
        <f>+IF(I258+'Step 1-Farm Data'!$E$72&gt;=0,ROUND('Step 1-Farm Data'!$E$72+'simulations soy farm1 '!I258,1),"")</f>
        <v>51.4</v>
      </c>
      <c r="J263">
        <f>+IF(J258+'Step 1-Farm Data'!$E$72&gt;=0,ROUND('Step 1-Farm Data'!$E$72+'simulations soy farm1 '!J258,1),"")</f>
        <v>52.5</v>
      </c>
      <c r="K263">
        <f>+IF(K258+'Step 1-Farm Data'!$E$72&gt;=0,ROUND('Step 1-Farm Data'!$E$72+'simulations soy farm1 '!K258,1),"")</f>
        <v>52.8</v>
      </c>
      <c r="L263">
        <f>+IF(L258+'Step 1-Farm Data'!$E$72&gt;=0,ROUND('Step 1-Farm Data'!$E$72+'simulations soy farm1 '!L258,1),"")</f>
        <v>53.8</v>
      </c>
      <c r="M263">
        <f>+IF(M258+'Step 1-Farm Data'!$E$72&gt;=0,ROUND('Step 1-Farm Data'!$E$72+'simulations soy farm1 '!M258,1),"")</f>
        <v>52.4</v>
      </c>
      <c r="N263">
        <f>+IF(N258+'Step 1-Farm Data'!$E$72&gt;=0,ROUND('Step 1-Farm Data'!$E$72+'simulations soy farm1 '!N258,1),"")</f>
        <v>51.4</v>
      </c>
      <c r="O263">
        <f>+IF(O258+'Step 1-Farm Data'!$E$72&gt;=0,ROUND('Step 1-Farm Data'!$E$72+'simulations soy farm1 '!O258,1),"")</f>
        <v>51.5</v>
      </c>
      <c r="P263">
        <f>+IF(P258+'Step 1-Farm Data'!$E$72&gt;=0,ROUND('Step 1-Farm Data'!$E$72+'simulations soy farm1 '!P258,1),"")</f>
        <v>54.1</v>
      </c>
      <c r="Q263">
        <f>+IF(Q258+'Step 1-Farm Data'!$E$72&gt;=0,ROUND('Step 1-Farm Data'!$E$72+'simulations soy farm1 '!Q258,1),"")</f>
        <v>51.2</v>
      </c>
      <c r="R263">
        <f>+IF(R258+'Step 1-Farm Data'!$E$72&gt;=0,ROUND('Step 1-Farm Data'!$E$72+'simulations soy farm1 '!R258,1),"")</f>
        <v>52.9</v>
      </c>
      <c r="S263">
        <f>+IF(S258+'Step 1-Farm Data'!$E$72&gt;=0,ROUND('Step 1-Farm Data'!$E$72+'simulations soy farm1 '!S258,1),"")</f>
        <v>53.1</v>
      </c>
      <c r="T263">
        <f>+IF(T258+'Step 1-Farm Data'!$E$72&gt;=0,ROUND('Step 1-Farm Data'!$E$72+'simulations soy farm1 '!T258,1),"")</f>
        <v>51.9</v>
      </c>
      <c r="U263">
        <f>+IF(U258+'Step 1-Farm Data'!$E$72&gt;=0,ROUND('Step 1-Farm Data'!$E$72+'simulations soy farm1 '!U258,1),"")</f>
        <v>52.1</v>
      </c>
      <c r="V263">
        <f>+IF(V258+'Step 1-Farm Data'!$E$72&gt;=0,ROUND('Step 1-Farm Data'!$E$72+'simulations soy farm1 '!V258,1),"")</f>
        <v>50.1</v>
      </c>
      <c r="W263">
        <f>+IF(W258+'Step 1-Farm Data'!$E$72&gt;=0,ROUND('Step 1-Farm Data'!$E$72+'simulations soy farm1 '!W258,1),"")</f>
        <v>53.3</v>
      </c>
      <c r="X263">
        <f>+IF(X258+'Step 1-Farm Data'!$E$72&gt;=0,ROUND('Step 1-Farm Data'!$E$72+'simulations soy farm1 '!X258,1),"")</f>
        <v>51</v>
      </c>
      <c r="Y263">
        <f>+IF(Y258+'Step 1-Farm Data'!$E$72&gt;=0,ROUND('Step 1-Farm Data'!$E$72+'simulations soy farm1 '!Y258,1),"")</f>
        <v>53.1</v>
      </c>
      <c r="Z263">
        <f>+IF(Z258+'Step 1-Farm Data'!$E$72&gt;=0,ROUND('Step 1-Farm Data'!$E$72+'simulations soy farm1 '!Z258,1),"")</f>
        <v>53</v>
      </c>
      <c r="AA263">
        <f>+IF(AA258+'Step 1-Farm Data'!$E$72&gt;=0,ROUND('Step 1-Farm Data'!$E$72+'simulations soy farm1 '!AA258,1),"")</f>
        <v>53.1</v>
      </c>
      <c r="AB263">
        <f>+IF(AB258+'Step 1-Farm Data'!$E$72&gt;=0,ROUND('Step 1-Farm Data'!$E$72+'simulations soy farm1 '!AB258,1),"")</f>
        <v>51.1</v>
      </c>
      <c r="AC263">
        <f>+IF(AC258+'Step 1-Farm Data'!$E$72&gt;=0,ROUND('Step 1-Farm Data'!$E$72+'simulations soy farm1 '!AC258,1),"")</f>
        <v>52</v>
      </c>
      <c r="AD263">
        <f>+IF(AD258+'Step 1-Farm Data'!$E$72&gt;=0,ROUND('Step 1-Farm Data'!$E$72+'simulations soy farm1 '!AD258,1),"")</f>
        <v>51.4</v>
      </c>
      <c r="AE263">
        <f>+IF(AE258+'Step 1-Farm Data'!$E$72&gt;=0,ROUND('Step 1-Farm Data'!$E$72+'simulations soy farm1 '!AE258,1),"")</f>
        <v>49.8</v>
      </c>
      <c r="AF263">
        <f>+IF(AF258+'Step 1-Farm Data'!$E$72&gt;=0,ROUND('Step 1-Farm Data'!$E$72+'simulations soy farm1 '!AF258,1),"")</f>
        <v>51.3</v>
      </c>
      <c r="AG263">
        <f>+IF(AG258+'Step 1-Farm Data'!$E$72&gt;=0,ROUND('Step 1-Farm Data'!$E$72+'simulations soy farm1 '!AG258,1),"")</f>
        <v>51.8</v>
      </c>
      <c r="AH263">
        <f>+IF(AH258+'Step 1-Farm Data'!$E$72&gt;=0,ROUND('Step 1-Farm Data'!$E$72+'simulations soy farm1 '!AH258,1),"")</f>
        <v>53.9</v>
      </c>
      <c r="AI263">
        <f>+IF(AI258+'Step 1-Farm Data'!$E$72&gt;=0,ROUND('Step 1-Farm Data'!$E$72+'simulations soy farm1 '!AI258,1),"")</f>
        <v>51.9</v>
      </c>
      <c r="AJ263">
        <f>+IF(AJ258+'Step 1-Farm Data'!$E$72&gt;=0,ROUND('Step 1-Farm Data'!$E$72+'simulations soy farm1 '!AJ258,1),"")</f>
        <v>52.2</v>
      </c>
      <c r="AK263">
        <f>+IF(AK258+'Step 1-Farm Data'!$E$72&gt;=0,ROUND('Step 1-Farm Data'!$E$72+'simulations soy farm1 '!AK258,1),"")</f>
        <v>52</v>
      </c>
      <c r="AL263">
        <f>+IF(AL258+'Step 1-Farm Data'!$E$72&gt;=0,ROUND('Step 1-Farm Data'!$E$72+'simulations soy farm1 '!AL258,1),"")</f>
        <v>52.8</v>
      </c>
      <c r="AM263">
        <f>+IF(AM258+'Step 1-Farm Data'!$E$72&gt;=0,ROUND('Step 1-Farm Data'!$E$72+'simulations soy farm1 '!AM258,1),"")</f>
        <v>51.1</v>
      </c>
      <c r="AN263">
        <f>+IF(AN258+'Step 1-Farm Data'!$E$72&gt;=0,ROUND('Step 1-Farm Data'!$E$72+'simulations soy farm1 '!AN258,1),"")</f>
        <v>52.4</v>
      </c>
      <c r="AO263">
        <f>+IF(AO258+'Step 1-Farm Data'!$E$72&gt;=0,ROUND('Step 1-Farm Data'!$E$72+'simulations soy farm1 '!AO258,1),"")</f>
        <v>50.8</v>
      </c>
      <c r="AP263">
        <f>+IF(AP258+'Step 1-Farm Data'!$E$72&gt;=0,ROUND('Step 1-Farm Data'!$E$72+'simulations soy farm1 '!AP258,1),"")</f>
        <v>53.2</v>
      </c>
      <c r="AQ263">
        <f>+IF(AQ258+'Step 1-Farm Data'!$E$72&gt;=0,ROUND('Step 1-Farm Data'!$E$72+'simulations soy farm1 '!AQ258,1),"")</f>
        <v>52.4</v>
      </c>
      <c r="AR263">
        <f>+IF(AR258+'Step 1-Farm Data'!$E$72&gt;=0,ROUND('Step 1-Farm Data'!$E$72+'simulations soy farm1 '!AR258,1),"")</f>
        <v>51.5</v>
      </c>
      <c r="AS263">
        <f>+IF(AS258+'Step 1-Farm Data'!$E$72&gt;=0,ROUND('Step 1-Farm Data'!$E$72+'simulations soy farm1 '!AS258,1),"")</f>
        <v>51.4</v>
      </c>
      <c r="AT263">
        <f>+IF(AT258+'Step 1-Farm Data'!$E$72&gt;=0,ROUND('Step 1-Farm Data'!$E$72+'simulations soy farm1 '!AT258,1),"")</f>
        <v>52</v>
      </c>
      <c r="AU263">
        <f>+IF(AU258+'Step 1-Farm Data'!$E$72&gt;=0,ROUND('Step 1-Farm Data'!$E$72+'simulations soy farm1 '!AU258,1),"")</f>
        <v>52.5</v>
      </c>
      <c r="AV263">
        <f>+IF(AV258+'Step 1-Farm Data'!$E$72&gt;=0,ROUND('Step 1-Farm Data'!$E$72+'simulations soy farm1 '!AV258,1),"")</f>
        <v>51.2</v>
      </c>
      <c r="AW263">
        <f>+IF(AW258+'Step 1-Farm Data'!$E$72&gt;=0,ROUND('Step 1-Farm Data'!$E$72+'simulations soy farm1 '!AW258,1),"")</f>
        <v>53.3</v>
      </c>
      <c r="AX263">
        <f>+IF(AX258+'Step 1-Farm Data'!$E$72&gt;=0,ROUND('Step 1-Farm Data'!$E$72+'simulations soy farm1 '!AX258,1),"")</f>
        <v>53</v>
      </c>
      <c r="AY263">
        <f>+IF(AY258+'Step 1-Farm Data'!$E$72&gt;=0,ROUND('Step 1-Farm Data'!$E$72+'simulations soy farm1 '!AY258,1),"")</f>
        <v>52.7</v>
      </c>
      <c r="AZ263">
        <f>+IF(AZ258+'Step 1-Farm Data'!$E$72&gt;=0,ROUND('Step 1-Farm Data'!$E$72+'simulations soy farm1 '!AZ258,1),"")</f>
        <v>52</v>
      </c>
      <c r="BA263">
        <f>+IF(BA258+'Step 1-Farm Data'!$E$72&gt;=0,ROUND('Step 1-Farm Data'!$E$72+'simulations soy farm1 '!BA258,1),"")</f>
        <v>51.2</v>
      </c>
      <c r="BB263">
        <f>+IF(BB258+'Step 1-Farm Data'!$E$72&gt;=0,ROUND('Step 1-Farm Data'!$E$72+'simulations soy farm1 '!BB258,1),"")</f>
        <v>51.8</v>
      </c>
      <c r="BC263">
        <f>+IF(BC258+'Step 1-Farm Data'!$E$72&gt;=0,ROUND('Step 1-Farm Data'!$E$72+'simulations soy farm1 '!BC258,1),"")</f>
        <v>53.1</v>
      </c>
      <c r="BD263">
        <f>+IF(BD258+'Step 1-Farm Data'!$E$72&gt;=0,ROUND('Step 1-Farm Data'!$E$72+'simulations soy farm1 '!BD258,1),"")</f>
        <v>51.9</v>
      </c>
      <c r="BE263">
        <f>+IF(BE258+'Step 1-Farm Data'!$E$72&gt;=0,ROUND('Step 1-Farm Data'!$E$72+'simulations soy farm1 '!BE258,1),"")</f>
        <v>53.2</v>
      </c>
      <c r="BF263">
        <f>+IF(BF258+'Step 1-Farm Data'!$E$72&gt;=0,ROUND('Step 1-Farm Data'!$E$72+'simulations soy farm1 '!BF258,1),"")</f>
        <v>52.2</v>
      </c>
      <c r="BG263">
        <f>+IF(BG258+'Step 1-Farm Data'!$E$72&gt;=0,ROUND('Step 1-Farm Data'!$E$72+'simulations soy farm1 '!BG258,1),"")</f>
        <v>52.5</v>
      </c>
      <c r="BH263">
        <f>+IF(BH258+'Step 1-Farm Data'!$E$72&gt;=0,ROUND('Step 1-Farm Data'!$E$72+'simulations soy farm1 '!BH258,1),"")</f>
        <v>51.8</v>
      </c>
      <c r="BI263">
        <f>+IF(BI258+'Step 1-Farm Data'!$E$72&gt;=0,ROUND('Step 1-Farm Data'!$E$72+'simulations soy farm1 '!BI258,1),"")</f>
        <v>52.4</v>
      </c>
      <c r="BJ263">
        <f>+IF(BJ258+'Step 1-Farm Data'!$E$72&gt;=0,ROUND('Step 1-Farm Data'!$E$72+'simulations soy farm1 '!BJ258,1),"")</f>
        <v>51.7</v>
      </c>
      <c r="BK263">
        <f>+IF(BK258+'Step 1-Farm Data'!$E$72&gt;=0,ROUND('Step 1-Farm Data'!$E$72+'simulations soy farm1 '!BK258,1),"")</f>
        <v>51.3</v>
      </c>
      <c r="BL263">
        <f>+IF(BL258+'Step 1-Farm Data'!$E$72&gt;=0,ROUND('Step 1-Farm Data'!$E$72+'simulations soy farm1 '!BL258,1),"")</f>
        <v>52.2</v>
      </c>
      <c r="BM263">
        <f>+IF(BM258+'Step 1-Farm Data'!$E$72&gt;=0,ROUND('Step 1-Farm Data'!$E$72+'simulations soy farm1 '!BM258,1),"")</f>
        <v>51.8</v>
      </c>
      <c r="BN263">
        <f>+IF(BN258+'Step 1-Farm Data'!$E$72&gt;=0,ROUND('Step 1-Farm Data'!$E$72+'simulations soy farm1 '!BN258,1),"")</f>
        <v>53.8</v>
      </c>
      <c r="BO263">
        <f>+IF(BO258+'Step 1-Farm Data'!$E$72&gt;=0,ROUND('Step 1-Farm Data'!$E$72+'simulations soy farm1 '!BO258,1),"")</f>
        <v>52.1</v>
      </c>
      <c r="BP263">
        <f>+IF(BP258+'Step 1-Farm Data'!$E$72&gt;=0,ROUND('Step 1-Farm Data'!$E$72+'simulations soy farm1 '!BP258,1),"")</f>
        <v>51.3</v>
      </c>
      <c r="BQ263">
        <f>+IF(BQ258+'Step 1-Farm Data'!$E$72&gt;=0,ROUND('Step 1-Farm Data'!$E$72+'simulations soy farm1 '!BQ258,1),"")</f>
        <v>51.6</v>
      </c>
      <c r="BR263">
        <f>+IF(BR258+'Step 1-Farm Data'!$E$72&gt;=0,ROUND('Step 1-Farm Data'!$E$72+'simulations soy farm1 '!BR258,1),"")</f>
        <v>52.5</v>
      </c>
      <c r="BS263">
        <f>+IF(BS258+'Step 1-Farm Data'!$E$72&gt;=0,ROUND('Step 1-Farm Data'!$E$72+'simulations soy farm1 '!BS258,1),"")</f>
        <v>54</v>
      </c>
      <c r="BT263">
        <f>+IF(BT258+'Step 1-Farm Data'!$E$72&gt;=0,ROUND('Step 1-Farm Data'!$E$72+'simulations soy farm1 '!BT258,1),"")</f>
        <v>53.1</v>
      </c>
      <c r="BU263">
        <f>+IF(BU258+'Step 1-Farm Data'!$E$72&gt;=0,ROUND('Step 1-Farm Data'!$E$72+'simulations soy farm1 '!BU258,1),"")</f>
        <v>53.8</v>
      </c>
      <c r="BV263">
        <f>+IF(BV258+'Step 1-Farm Data'!$E$72&gt;=0,ROUND('Step 1-Farm Data'!$E$72+'simulations soy farm1 '!BV258,1),"")</f>
        <v>52.1</v>
      </c>
      <c r="BW263">
        <f>+IF(BW258+'Step 1-Farm Data'!$E$72&gt;=0,ROUND('Step 1-Farm Data'!$E$72+'simulations soy farm1 '!BW258,1),"")</f>
        <v>53.1</v>
      </c>
      <c r="BX263">
        <f>+IF(BX258+'Step 1-Farm Data'!$E$72&gt;=0,ROUND('Step 1-Farm Data'!$E$72+'simulations soy farm1 '!BX258,1),"")</f>
        <v>52</v>
      </c>
      <c r="BY263">
        <f>+IF(BY258+'Step 1-Farm Data'!$E$72&gt;=0,ROUND('Step 1-Farm Data'!$E$72+'simulations soy farm1 '!BY258,1),"")</f>
        <v>52.5</v>
      </c>
      <c r="BZ263">
        <f>+IF(BZ258+'Step 1-Farm Data'!$E$72&gt;=0,ROUND('Step 1-Farm Data'!$E$72+'simulations soy farm1 '!BZ258,1),"")</f>
        <v>52.3</v>
      </c>
      <c r="CA263">
        <f>+IF(CA258+'Step 1-Farm Data'!$E$72&gt;=0,ROUND('Step 1-Farm Data'!$E$72+'simulations soy farm1 '!CA258,1),"")</f>
        <v>51.3</v>
      </c>
      <c r="CB263">
        <f>+IF(CB258+'Step 1-Farm Data'!$E$72&gt;=0,ROUND('Step 1-Farm Data'!$E$72+'simulations soy farm1 '!CB258,1),"")</f>
        <v>53.1</v>
      </c>
      <c r="CC263">
        <f>+IF(CC258+'Step 1-Farm Data'!$E$72&gt;=0,ROUND('Step 1-Farm Data'!$E$72+'simulations soy farm1 '!CC258,1),"")</f>
        <v>52</v>
      </c>
      <c r="CD263">
        <f>+IF(CD258+'Step 1-Farm Data'!$E$72&gt;=0,ROUND('Step 1-Farm Data'!$E$72+'simulations soy farm1 '!CD258,1),"")</f>
        <v>51.4</v>
      </c>
      <c r="CE263">
        <f>+IF(CE258+'Step 1-Farm Data'!$E$72&gt;=0,ROUND('Step 1-Farm Data'!$E$72+'simulations soy farm1 '!CE258,1),"")</f>
        <v>52.8</v>
      </c>
      <c r="CF263">
        <f>+IF(CF258+'Step 1-Farm Data'!$E$72&gt;=0,ROUND('Step 1-Farm Data'!$E$72+'simulations soy farm1 '!CF258,1),"")</f>
        <v>52.7</v>
      </c>
      <c r="CG263">
        <f>+IF(CG258+'Step 1-Farm Data'!$E$72&gt;=0,ROUND('Step 1-Farm Data'!$E$72+'simulations soy farm1 '!CG258,1),"")</f>
        <v>51.4</v>
      </c>
      <c r="CH263">
        <f>+IF(CH258+'Step 1-Farm Data'!$E$72&gt;=0,ROUND('Step 1-Farm Data'!$E$72+'simulations soy farm1 '!CH258,1),"")</f>
        <v>53.2</v>
      </c>
      <c r="CI263">
        <f>+IF(CI258+'Step 1-Farm Data'!$E$72&gt;=0,ROUND('Step 1-Farm Data'!$E$72+'simulations soy farm1 '!CI258,1),"")</f>
        <v>50.4</v>
      </c>
      <c r="CJ263">
        <f>+IF(CJ258+'Step 1-Farm Data'!$E$72&gt;=0,ROUND('Step 1-Farm Data'!$E$72+'simulations soy farm1 '!CJ258,1),"")</f>
        <v>52.7</v>
      </c>
      <c r="CK263">
        <f>+IF(CK258+'Step 1-Farm Data'!$E$72&gt;=0,ROUND('Step 1-Farm Data'!$E$72+'simulations soy farm1 '!CK258,1),"")</f>
        <v>53</v>
      </c>
      <c r="CL263">
        <f>+IF(CL258+'Step 1-Farm Data'!$E$72&gt;=0,ROUND('Step 1-Farm Data'!$E$72+'simulations soy farm1 '!CL258,1),"")</f>
        <v>52.2</v>
      </c>
      <c r="CM263">
        <f>+IF(CM258+'Step 1-Farm Data'!$E$72&gt;=0,ROUND('Step 1-Farm Data'!$E$72+'simulations soy farm1 '!CM258,1),"")</f>
        <v>51.3</v>
      </c>
      <c r="CN263">
        <f>+IF(CN258+'Step 1-Farm Data'!$E$72&gt;=0,ROUND('Step 1-Farm Data'!$E$72+'simulations soy farm1 '!CN258,1),"")</f>
        <v>50.7</v>
      </c>
      <c r="CO263">
        <f>+IF(CO258+'Step 1-Farm Data'!$E$72&gt;=0,ROUND('Step 1-Farm Data'!$E$72+'simulations soy farm1 '!CO258,1),"")</f>
        <v>50.9</v>
      </c>
      <c r="CP263">
        <f>+IF(CP258+'Step 1-Farm Data'!$E$72&gt;=0,ROUND('Step 1-Farm Data'!$E$72+'simulations soy farm1 '!CP258,1),"")</f>
        <v>52.2</v>
      </c>
      <c r="CQ263">
        <f>+IF(CQ258+'Step 1-Farm Data'!$E$72&gt;=0,ROUND('Step 1-Farm Data'!$E$72+'simulations soy farm1 '!CQ258,1),"")</f>
        <v>52</v>
      </c>
      <c r="CR263">
        <f>+IF(CR258+'Step 1-Farm Data'!$E$72&gt;=0,ROUND('Step 1-Farm Data'!$E$72+'simulations soy farm1 '!CR258,1),"")</f>
        <v>53.2</v>
      </c>
      <c r="CS263">
        <f>+IF(CS258+'Step 1-Farm Data'!$E$72&gt;=0,ROUND('Step 1-Farm Data'!$E$72+'simulations soy farm1 '!CS258,1),"")</f>
        <v>52.5</v>
      </c>
      <c r="CT263">
        <f>+IF(CT258+'Step 1-Farm Data'!$E$72&gt;=0,ROUND('Step 1-Farm Data'!$E$72+'simulations soy farm1 '!CT258,1),"")</f>
        <v>52.1</v>
      </c>
      <c r="CU263">
        <f>+IF(CU258+'Step 1-Farm Data'!$E$72&gt;=0,ROUND('Step 1-Farm Data'!$E$72+'simulations soy farm1 '!CU258,1),"")</f>
        <v>52.7</v>
      </c>
      <c r="CV263">
        <f>+IF(CV258+'Step 1-Farm Data'!$E$72&gt;=0,ROUND('Step 1-Farm Data'!$E$72+'simulations soy farm1 '!CV258,1),"")</f>
        <v>52.2</v>
      </c>
      <c r="CW263">
        <f>+IF(CW258+'Step 1-Farm Data'!$E$72&gt;=0,ROUND('Step 1-Farm Data'!$E$72+'simulations soy farm1 '!CW258,1),"")</f>
        <v>51.8</v>
      </c>
      <c r="CX263">
        <f>+IF(CX258+'Step 1-Farm Data'!$E$72&gt;=0,ROUND('Step 1-Farm Data'!$E$72+'simulations soy farm1 '!CX258,1),"")</f>
        <v>52.8</v>
      </c>
      <c r="CY263">
        <f>+IF(CY258+'Step 1-Farm Data'!$E$72&gt;=0,ROUND('Step 1-Farm Data'!$E$72+'simulations soy farm1 '!CY258,1),"")</f>
        <v>51</v>
      </c>
      <c r="CZ263">
        <f>+IF(CZ258+'Step 1-Farm Data'!$E$72&gt;=0,ROUND('Step 1-Farm Data'!$E$72+'simulations soy farm1 '!CZ258,1),"")</f>
        <v>52.8</v>
      </c>
      <c r="DA263">
        <f>+IF(DA258+'Step 1-Farm Data'!$E$72&gt;=0,ROUND('Step 1-Farm Data'!$E$72+'simulations soy farm1 '!DA258,1),"")</f>
        <v>49.3</v>
      </c>
      <c r="DB263">
        <f>+IF(DB258+'Step 1-Farm Data'!$E$72&gt;=0,ROUND('Step 1-Farm Data'!$E$72+'simulations soy farm1 '!DB258,1),"")</f>
        <v>52</v>
      </c>
      <c r="DC263">
        <f>+IF(DC258+'Step 1-Farm Data'!$E$72&gt;=0,ROUND('Step 1-Farm Data'!$E$72+'simulations soy farm1 '!DC258,1),"")</f>
        <v>51.7</v>
      </c>
      <c r="DD263">
        <f>+IF(DD258+'Step 1-Farm Data'!$E$72&gt;=0,ROUND('Step 1-Farm Data'!$E$72+'simulations soy farm1 '!DD258,1),"")</f>
        <v>53.8</v>
      </c>
      <c r="DE263">
        <f>+IF(DE258+'Step 1-Farm Data'!$E$72&gt;=0,ROUND('Step 1-Farm Data'!$E$72+'simulations soy farm1 '!DE258,1),"")</f>
        <v>52.2</v>
      </c>
      <c r="DF263">
        <f>+IF(DF258+'Step 1-Farm Data'!$E$72&gt;=0,ROUND('Step 1-Farm Data'!$E$72+'simulations soy farm1 '!DF258,1),"")</f>
        <v>52.7</v>
      </c>
      <c r="DG263">
        <f>+IF(DG258+'Step 1-Farm Data'!$E$72&gt;=0,ROUND('Step 1-Farm Data'!$E$72+'simulations soy farm1 '!DG258,1),"")</f>
        <v>50.1</v>
      </c>
      <c r="DH263">
        <f>+IF(DH258+'Step 1-Farm Data'!$E$72&gt;=0,ROUND('Step 1-Farm Data'!$E$72+'simulations soy farm1 '!DH258,1),"")</f>
        <v>51.6</v>
      </c>
      <c r="DI263">
        <f>+IF(DI258+'Step 1-Farm Data'!$E$72&gt;=0,ROUND('Step 1-Farm Data'!$E$72+'simulations soy farm1 '!DI258,1),"")</f>
        <v>51.2</v>
      </c>
      <c r="DJ263">
        <f>+IF(DJ258+'Step 1-Farm Data'!$E$72&gt;=0,ROUND('Step 1-Farm Data'!$E$72+'simulations soy farm1 '!DJ258,1),"")</f>
        <v>50.6</v>
      </c>
      <c r="DK263">
        <f>+IF(DK258+'Step 1-Farm Data'!$E$72&gt;=0,ROUND('Step 1-Farm Data'!$E$72+'simulations soy farm1 '!DK258,1),"")</f>
        <v>52.3</v>
      </c>
      <c r="DL263">
        <f>+IF(DL258+'Step 1-Farm Data'!$E$72&gt;=0,ROUND('Step 1-Farm Data'!$E$72+'simulations soy farm1 '!DL258,1),"")</f>
        <v>52.2</v>
      </c>
      <c r="DM263">
        <f>+IF(DM258+'Step 1-Farm Data'!$E$72&gt;=0,ROUND('Step 1-Farm Data'!$E$72+'simulations soy farm1 '!DM258,1),"")</f>
        <v>52.7</v>
      </c>
      <c r="DN263">
        <f>+IF(DN258+'Step 1-Farm Data'!$E$72&gt;=0,ROUND('Step 1-Farm Data'!$E$72+'simulations soy farm1 '!DN258,1),"")</f>
        <v>51.4</v>
      </c>
      <c r="DO263">
        <f>+IF(DO258+'Step 1-Farm Data'!$E$72&gt;=0,ROUND('Step 1-Farm Data'!$E$72+'simulations soy farm1 '!DO258,1),"")</f>
        <v>50.6</v>
      </c>
      <c r="DP263">
        <f>+IF(DP258+'Step 1-Farm Data'!$E$72&gt;=0,ROUND('Step 1-Farm Data'!$E$72+'simulations soy farm1 '!DP258,1),"")</f>
        <v>52</v>
      </c>
      <c r="DQ263">
        <f>+IF(DQ258+'Step 1-Farm Data'!$E$72&gt;=0,ROUND('Step 1-Farm Data'!$E$72+'simulations soy farm1 '!DQ258,1),"")</f>
        <v>53</v>
      </c>
      <c r="DR263">
        <f>+IF(DR258+'Step 1-Farm Data'!$E$72&gt;=0,ROUND('Step 1-Farm Data'!$E$72+'simulations soy farm1 '!DR258,1),"")</f>
        <v>51.2</v>
      </c>
      <c r="DS263">
        <f>+IF(DS258+'Step 1-Farm Data'!$E$72&gt;=0,ROUND('Step 1-Farm Data'!$E$72+'simulations soy farm1 '!DS258,1),"")</f>
        <v>51.4</v>
      </c>
      <c r="DT263">
        <f>+IF(DT258+'Step 1-Farm Data'!$E$72&gt;=0,ROUND('Step 1-Farm Data'!$E$72+'simulations soy farm1 '!DT258,1),"")</f>
        <v>51.5</v>
      </c>
      <c r="DU263">
        <f>+IF(DU258+'Step 1-Farm Data'!$E$72&gt;=0,ROUND('Step 1-Farm Data'!$E$72+'simulations soy farm1 '!DU258,1),"")</f>
        <v>53.2</v>
      </c>
      <c r="DV263">
        <f>+IF(DV258+'Step 1-Farm Data'!$E$72&gt;=0,ROUND('Step 1-Farm Data'!$E$72+'simulations soy farm1 '!DV258,1),"")</f>
        <v>51.5</v>
      </c>
      <c r="DW263">
        <f>+IF(DW258+'Step 1-Farm Data'!$E$72&gt;=0,ROUND('Step 1-Farm Data'!$E$72+'simulations soy farm1 '!DW258,1),"")</f>
        <v>52.7</v>
      </c>
      <c r="DX263">
        <f>+IF(DX258+'Step 1-Farm Data'!$E$72&gt;=0,ROUND('Step 1-Farm Data'!$E$72+'simulations soy farm1 '!DX258,1),"")</f>
        <v>53.7</v>
      </c>
      <c r="DY263">
        <f>+IF(DY258+'Step 1-Farm Data'!$E$72&gt;=0,ROUND('Step 1-Farm Data'!$E$72+'simulations soy farm1 '!DY258,1),"")</f>
        <v>51.3</v>
      </c>
      <c r="DZ263">
        <f>+IF(DZ258+'Step 1-Farm Data'!$E$72&gt;=0,ROUND('Step 1-Farm Data'!$E$72+'simulations soy farm1 '!DZ258,1),"")</f>
        <v>51.6</v>
      </c>
      <c r="EA263">
        <f>+IF(EA258+'Step 1-Farm Data'!$E$72&gt;=0,ROUND('Step 1-Farm Data'!$E$72+'simulations soy farm1 '!EA258,1),"")</f>
        <v>51.6</v>
      </c>
      <c r="EB263">
        <f>+IF(EB258+'Step 1-Farm Data'!$E$72&gt;=0,ROUND('Step 1-Farm Data'!$E$72+'simulations soy farm1 '!EB258,1),"")</f>
        <v>52</v>
      </c>
      <c r="EC263">
        <f>+IF(EC258+'Step 1-Farm Data'!$E$72&gt;=0,ROUND('Step 1-Farm Data'!$E$72+'simulations soy farm1 '!EC258,1),"")</f>
        <v>54.3</v>
      </c>
      <c r="ED263">
        <f>+IF(ED258+'Step 1-Farm Data'!$E$72&gt;=0,ROUND('Step 1-Farm Data'!$E$72+'simulations soy farm1 '!ED258,1),"")</f>
        <v>53.8</v>
      </c>
      <c r="EE263">
        <f>+IF(EE258+'Step 1-Farm Data'!$E$72&gt;=0,ROUND('Step 1-Farm Data'!$E$72+'simulations soy farm1 '!EE258,1),"")</f>
        <v>52.7</v>
      </c>
      <c r="EF263">
        <f>+IF(EF258+'Step 1-Farm Data'!$E$72&gt;=0,ROUND('Step 1-Farm Data'!$E$72+'simulations soy farm1 '!EF258,1),"")</f>
        <v>51.7</v>
      </c>
      <c r="EG263">
        <f>+IF(EG258+'Step 1-Farm Data'!$E$72&gt;=0,ROUND('Step 1-Farm Data'!$E$72+'simulations soy farm1 '!EG258,1),"")</f>
        <v>52.1</v>
      </c>
      <c r="EH263">
        <f>+IF(EH258+'Step 1-Farm Data'!$E$72&gt;=0,ROUND('Step 1-Farm Data'!$E$72+'simulations soy farm1 '!EH258,1),"")</f>
        <v>50.1</v>
      </c>
      <c r="EI263">
        <f>+IF(EI258+'Step 1-Farm Data'!$E$72&gt;=0,ROUND('Step 1-Farm Data'!$E$72+'simulations soy farm1 '!EI258,1),"")</f>
        <v>52.6</v>
      </c>
      <c r="EJ263">
        <f>+IF(EJ258+'Step 1-Farm Data'!$E$72&gt;=0,ROUND('Step 1-Farm Data'!$E$72+'simulations soy farm1 '!EJ258,1),"")</f>
        <v>53.9</v>
      </c>
      <c r="EK263">
        <f>+IF(EK258+'Step 1-Farm Data'!$E$72&gt;=0,ROUND('Step 1-Farm Data'!$E$72+'simulations soy farm1 '!EK258,1),"")</f>
        <v>51.8</v>
      </c>
      <c r="EL263">
        <f>+IF(EL258+'Step 1-Farm Data'!$E$72&gt;=0,ROUND('Step 1-Farm Data'!$E$72+'simulations soy farm1 '!EL258,1),"")</f>
        <v>51.6</v>
      </c>
      <c r="EM263">
        <f>+IF(EM258+'Step 1-Farm Data'!$E$72&gt;=0,ROUND('Step 1-Farm Data'!$E$72+'simulations soy farm1 '!EM258,1),"")</f>
        <v>53.9</v>
      </c>
      <c r="EN263">
        <f>+IF(EN258+'Step 1-Farm Data'!$E$72&gt;=0,ROUND('Step 1-Farm Data'!$E$72+'simulations soy farm1 '!EN258,1),"")</f>
        <v>52.4</v>
      </c>
      <c r="EO263">
        <f>+IF(EO258+'Step 1-Farm Data'!$E$72&gt;=0,ROUND('Step 1-Farm Data'!$E$72+'simulations soy farm1 '!EO258,1),"")</f>
        <v>52.9</v>
      </c>
      <c r="EP263">
        <f>+IF(EP258+'Step 1-Farm Data'!$E$72&gt;=0,ROUND('Step 1-Farm Data'!$E$72+'simulations soy farm1 '!EP258,1),"")</f>
        <v>52.7</v>
      </c>
      <c r="EQ263">
        <f>+IF(EQ258+'Step 1-Farm Data'!$E$72&gt;=0,ROUND('Step 1-Farm Data'!$E$72+'simulations soy farm1 '!EQ258,1),"")</f>
        <v>52.2</v>
      </c>
      <c r="ER263">
        <f>+IF(ER258+'Step 1-Farm Data'!$E$72&gt;=0,ROUND('Step 1-Farm Data'!$E$72+'simulations soy farm1 '!ER258,1),"")</f>
        <v>52.5</v>
      </c>
      <c r="ES263">
        <f>+IF(ES258+'Step 1-Farm Data'!$E$72&gt;=0,ROUND('Step 1-Farm Data'!$E$72+'simulations soy farm1 '!ES258,1),"")</f>
        <v>51.5</v>
      </c>
      <c r="ET263">
        <f>+IF(ET258+'Step 1-Farm Data'!$E$72&gt;=0,ROUND('Step 1-Farm Data'!$E$72+'simulations soy farm1 '!ET258,1),"")</f>
        <v>51.2</v>
      </c>
      <c r="EU263">
        <f>+IF(EU258+'Step 1-Farm Data'!$E$72&gt;=0,ROUND('Step 1-Farm Data'!$E$72+'simulations soy farm1 '!EU258,1),"")</f>
        <v>50.4</v>
      </c>
      <c r="EV263">
        <f>+IF(EV258+'Step 1-Farm Data'!$E$72&gt;=0,ROUND('Step 1-Farm Data'!$E$72+'simulations soy farm1 '!EV258,1),"")</f>
        <v>53.6</v>
      </c>
      <c r="EW263">
        <f>+IF(EW258+'Step 1-Farm Data'!$E$72&gt;=0,ROUND('Step 1-Farm Data'!$E$72+'simulations soy farm1 '!EW258,1),"")</f>
        <v>52.3</v>
      </c>
      <c r="EX263">
        <f>+IF(EX258+'Step 1-Farm Data'!$E$72&gt;=0,ROUND('Step 1-Farm Data'!$E$72+'simulations soy farm1 '!EX258,1),"")</f>
        <v>51.4</v>
      </c>
      <c r="EY263">
        <f>+IF(EY258+'Step 1-Farm Data'!$E$72&gt;=0,ROUND('Step 1-Farm Data'!$E$72+'simulations soy farm1 '!EY258,1),"")</f>
        <v>51.9</v>
      </c>
      <c r="EZ263">
        <f>+IF(EZ258+'Step 1-Farm Data'!$E$72&gt;=0,ROUND('Step 1-Farm Data'!$E$72+'simulations soy farm1 '!EZ258,1),"")</f>
        <v>53.1</v>
      </c>
      <c r="FA263">
        <f>+IF(FA258+'Step 1-Farm Data'!$E$72&gt;=0,ROUND('Step 1-Farm Data'!$E$72+'simulations soy farm1 '!FA258,1),"")</f>
        <v>51.8</v>
      </c>
      <c r="FB263">
        <f>+IF(FB258+'Step 1-Farm Data'!$E$72&gt;=0,ROUND('Step 1-Farm Data'!$E$72+'simulations soy farm1 '!FB258,1),"")</f>
        <v>51.8</v>
      </c>
      <c r="FC263">
        <f>+IF(FC258+'Step 1-Farm Data'!$E$72&gt;=0,ROUND('Step 1-Farm Data'!$E$72+'simulations soy farm1 '!FC258,1),"")</f>
        <v>50.6</v>
      </c>
      <c r="FD263">
        <f>+IF(FD258+'Step 1-Farm Data'!$E$72&gt;=0,ROUND('Step 1-Farm Data'!$E$72+'simulations soy farm1 '!FD258,1),"")</f>
        <v>51.8</v>
      </c>
      <c r="FE263">
        <f>+IF(FE258+'Step 1-Farm Data'!$E$72&gt;=0,ROUND('Step 1-Farm Data'!$E$72+'simulations soy farm1 '!FE258,1),"")</f>
        <v>51.4</v>
      </c>
      <c r="FF263">
        <f>+IF(FF258+'Step 1-Farm Data'!$E$72&gt;=0,ROUND('Step 1-Farm Data'!$E$72+'simulations soy farm1 '!FF258,1),"")</f>
        <v>51.6</v>
      </c>
      <c r="FG263">
        <f>+IF(FG258+'Step 1-Farm Data'!$E$72&gt;=0,ROUND('Step 1-Farm Data'!$E$72+'simulations soy farm1 '!FG258,1),"")</f>
        <v>51.1</v>
      </c>
      <c r="FH263">
        <f>+IF(FH258+'Step 1-Farm Data'!$E$72&gt;=0,ROUND('Step 1-Farm Data'!$E$72+'simulations soy farm1 '!FH258,1),"")</f>
        <v>50.6</v>
      </c>
      <c r="FI263">
        <f>+IF(FI258+'Step 1-Farm Data'!$E$72&gt;=0,ROUND('Step 1-Farm Data'!$E$72+'simulations soy farm1 '!FI258,1),"")</f>
        <v>50.7</v>
      </c>
      <c r="FJ263">
        <f>+IF(FJ258+'Step 1-Farm Data'!$E$72&gt;=0,ROUND('Step 1-Farm Data'!$E$72+'simulations soy farm1 '!FJ258,1),"")</f>
        <v>51.3</v>
      </c>
      <c r="FK263">
        <f>+IF(FK258+'Step 1-Farm Data'!$E$72&gt;=0,ROUND('Step 1-Farm Data'!$E$72+'simulations soy farm1 '!FK258,1),"")</f>
        <v>52</v>
      </c>
      <c r="FL263">
        <f>+IF(FL258+'Step 1-Farm Data'!$E$72&gt;=0,ROUND('Step 1-Farm Data'!$E$72+'simulations soy farm1 '!FL258,1),"")</f>
        <v>51.8</v>
      </c>
      <c r="FM263">
        <f>+IF(FM258+'Step 1-Farm Data'!$E$72&gt;=0,ROUND('Step 1-Farm Data'!$E$72+'simulations soy farm1 '!FM258,1),"")</f>
        <v>53.3</v>
      </c>
      <c r="FN263">
        <f>+IF(FN258+'Step 1-Farm Data'!$E$72&gt;=0,ROUND('Step 1-Farm Data'!$E$72+'simulations soy farm1 '!FN258,1),"")</f>
        <v>52.9</v>
      </c>
      <c r="FO263">
        <f>+IF(FO258+'Step 1-Farm Data'!$E$72&gt;=0,ROUND('Step 1-Farm Data'!$E$72+'simulations soy farm1 '!FO258,1),"")</f>
        <v>51.2</v>
      </c>
      <c r="FP263">
        <f>+IF(FP258+'Step 1-Farm Data'!$E$72&gt;=0,ROUND('Step 1-Farm Data'!$E$72+'simulations soy farm1 '!FP258,1),"")</f>
        <v>53.8</v>
      </c>
      <c r="FQ263">
        <f>+IF(FQ258+'Step 1-Farm Data'!$E$72&gt;=0,ROUND('Step 1-Farm Data'!$E$72+'simulations soy farm1 '!FQ258,1),"")</f>
        <v>53.6</v>
      </c>
      <c r="FR263">
        <f>+IF(FR258+'Step 1-Farm Data'!$E$72&gt;=0,ROUND('Step 1-Farm Data'!$E$72+'simulations soy farm1 '!FR258,1),"")</f>
        <v>52.5</v>
      </c>
      <c r="FS263">
        <f>+IF(FS258+'Step 1-Farm Data'!$E$72&gt;=0,ROUND('Step 1-Farm Data'!$E$72+'simulations soy farm1 '!FS258,1),"")</f>
        <v>51.1</v>
      </c>
      <c r="FT263">
        <f>+IF(FT258+'Step 1-Farm Data'!$E$72&gt;=0,ROUND('Step 1-Farm Data'!$E$72+'simulations soy farm1 '!FT258,1),"")</f>
        <v>53.9</v>
      </c>
      <c r="FU263">
        <f>+IF(FU258+'Step 1-Farm Data'!$E$72&gt;=0,ROUND('Step 1-Farm Data'!$E$72+'simulations soy farm1 '!FU258,1),"")</f>
        <v>51.3</v>
      </c>
      <c r="FV263">
        <f>+IF(FV258+'Step 1-Farm Data'!$E$72&gt;=0,ROUND('Step 1-Farm Data'!$E$72+'simulations soy farm1 '!FV258,1),"")</f>
        <v>52.1</v>
      </c>
      <c r="FW263">
        <f>+IF(FW258+'Step 1-Farm Data'!$E$72&gt;=0,ROUND('Step 1-Farm Data'!$E$72+'simulations soy farm1 '!FW258,1),"")</f>
        <v>51.2</v>
      </c>
      <c r="FX263">
        <f>+IF(FX258+'Step 1-Farm Data'!$E$72&gt;=0,ROUND('Step 1-Farm Data'!$E$72+'simulations soy farm1 '!FX258,1),"")</f>
        <v>51.6</v>
      </c>
      <c r="FY263">
        <f>+IF(FY258+'Step 1-Farm Data'!$E$72&gt;=0,ROUND('Step 1-Farm Data'!$E$72+'simulations soy farm1 '!FY258,1),"")</f>
        <v>52.4</v>
      </c>
      <c r="FZ263">
        <f>+IF(FZ258+'Step 1-Farm Data'!$E$72&gt;=0,ROUND('Step 1-Farm Data'!$E$72+'simulations soy farm1 '!FZ258,1),"")</f>
        <v>52.3</v>
      </c>
      <c r="GA263">
        <f>+IF(GA258+'Step 1-Farm Data'!$E$72&gt;=0,ROUND('Step 1-Farm Data'!$E$72+'simulations soy farm1 '!GA258,1),"")</f>
        <v>52.3</v>
      </c>
      <c r="GB263">
        <f>+IF(GB258+'Step 1-Farm Data'!$E$72&gt;=0,ROUND('Step 1-Farm Data'!$E$72+'simulations soy farm1 '!GB258,1),"")</f>
        <v>49.4</v>
      </c>
      <c r="GC263">
        <f>+IF(GC258+'Step 1-Farm Data'!$E$72&gt;=0,ROUND('Step 1-Farm Data'!$E$72+'simulations soy farm1 '!GC258,1),"")</f>
        <v>52.6</v>
      </c>
      <c r="GD263">
        <f>+IF(GD258+'Step 1-Farm Data'!$E$72&gt;=0,ROUND('Step 1-Farm Data'!$E$72+'simulations soy farm1 '!GD258,1),"")</f>
        <v>52.5</v>
      </c>
      <c r="GE263">
        <f>+IF(GE258+'Step 1-Farm Data'!$E$72&gt;=0,ROUND('Step 1-Farm Data'!$E$72+'simulations soy farm1 '!GE258,1),"")</f>
        <v>50.8</v>
      </c>
      <c r="GF263">
        <f>+IF(GF258+'Step 1-Farm Data'!$E$72&gt;=0,ROUND('Step 1-Farm Data'!$E$72+'simulations soy farm1 '!GF258,1),"")</f>
        <v>53.3</v>
      </c>
      <c r="GG263">
        <f>+IF(GG258+'Step 1-Farm Data'!$E$72&gt;=0,ROUND('Step 1-Farm Data'!$E$72+'simulations soy farm1 '!GG258,1),"")</f>
        <v>53.5</v>
      </c>
      <c r="GH263">
        <f>+IF(GH258+'Step 1-Farm Data'!$E$72&gt;=0,ROUND('Step 1-Farm Data'!$E$72+'simulations soy farm1 '!GH258,1),"")</f>
        <v>52.6</v>
      </c>
      <c r="GI263">
        <f>+IF(GI258+'Step 1-Farm Data'!$E$72&gt;=0,ROUND('Step 1-Farm Data'!$E$72+'simulations soy farm1 '!GI258,1),"")</f>
        <v>51</v>
      </c>
      <c r="GJ263">
        <f>+IF(GJ258+'Step 1-Farm Data'!$E$72&gt;=0,ROUND('Step 1-Farm Data'!$E$72+'simulations soy farm1 '!GJ258,1),"")</f>
        <v>52.2</v>
      </c>
      <c r="GK263">
        <f>+IF(GK258+'Step 1-Farm Data'!$E$72&gt;=0,ROUND('Step 1-Farm Data'!$E$72+'simulations soy farm1 '!GK258,1),"")</f>
        <v>52.3</v>
      </c>
      <c r="GL263">
        <f>+IF(GL258+'Step 1-Farm Data'!$E$72&gt;=0,ROUND('Step 1-Farm Data'!$E$72+'simulations soy farm1 '!GL258,1),"")</f>
        <v>52.4</v>
      </c>
      <c r="GM263">
        <f>+IF(GM258+'Step 1-Farm Data'!$E$72&gt;=0,ROUND('Step 1-Farm Data'!$E$72+'simulations soy farm1 '!GM258,1),"")</f>
        <v>51.7</v>
      </c>
      <c r="GN263">
        <f>+IF(GN258+'Step 1-Farm Data'!$E$72&gt;=0,ROUND('Step 1-Farm Data'!$E$72+'simulations soy farm1 '!GN258,1),"")</f>
        <v>50.6</v>
      </c>
      <c r="GO263">
        <f>+IF(GO258+'Step 1-Farm Data'!$E$72&gt;=0,ROUND('Step 1-Farm Data'!$E$72+'simulations soy farm1 '!GO258,1),"")</f>
        <v>51.1</v>
      </c>
      <c r="GP263">
        <f>+IF(GP258+'Step 1-Farm Data'!$E$72&gt;=0,ROUND('Step 1-Farm Data'!$E$72+'simulations soy farm1 '!GP258,1),"")</f>
        <v>52.6</v>
      </c>
      <c r="GQ263">
        <f>+IF(GQ258+'Step 1-Farm Data'!$E$72&gt;=0,ROUND('Step 1-Farm Data'!$E$72+'simulations soy farm1 '!GQ258,1),"")</f>
        <v>53.2</v>
      </c>
      <c r="GR263">
        <f>+IF(GR258+'Step 1-Farm Data'!$E$72&gt;=0,ROUND('Step 1-Farm Data'!$E$72+'simulations soy farm1 '!GR258,1),"")</f>
        <v>53.1</v>
      </c>
      <c r="GS263">
        <f>+IF(GS258+'Step 1-Farm Data'!$E$72&gt;=0,ROUND('Step 1-Farm Data'!$E$72+'simulations soy farm1 '!GS258,1),"")</f>
        <v>51.7</v>
      </c>
      <c r="GT263">
        <f>+IF(GT258+'Step 1-Farm Data'!$E$72&gt;=0,ROUND('Step 1-Farm Data'!$E$72+'simulations soy farm1 '!GT258,1),"")</f>
        <v>52</v>
      </c>
      <c r="GU263">
        <f>+IF(GU258+'Step 1-Farm Data'!$E$72&gt;=0,ROUND('Step 1-Farm Data'!$E$72+'simulations soy farm1 '!GU258,1),"")</f>
        <v>52.3</v>
      </c>
      <c r="GV263">
        <f>+IF(GV258+'Step 1-Farm Data'!$E$72&gt;=0,ROUND('Step 1-Farm Data'!$E$72+'simulations soy farm1 '!GV258,1),"")</f>
        <v>50.5</v>
      </c>
      <c r="GW263">
        <f>+IF(GW258+'Step 1-Farm Data'!$E$72&gt;=0,ROUND('Step 1-Farm Data'!$E$72+'simulations soy farm1 '!GW258,1),"")</f>
        <v>52.2</v>
      </c>
      <c r="GX263">
        <f>+IF(GX258+'Step 1-Farm Data'!$E$72&gt;=0,ROUND('Step 1-Farm Data'!$E$72+'simulations soy farm1 '!GX258,1),"")</f>
        <v>51.4</v>
      </c>
      <c r="GY263">
        <f>+IF(GY258+'Step 1-Farm Data'!$E$72&gt;=0,ROUND('Step 1-Farm Data'!$E$72+'simulations soy farm1 '!GY258,1),"")</f>
        <v>53.1</v>
      </c>
      <c r="GZ263">
        <f>+IF(GZ258+'Step 1-Farm Data'!$E$72&gt;=0,ROUND('Step 1-Farm Data'!$E$72+'simulations soy farm1 '!GZ258,1),"")</f>
        <v>53.2</v>
      </c>
      <c r="HA263">
        <f>+IF(HA258+'Step 1-Farm Data'!$E$72&gt;=0,ROUND('Step 1-Farm Data'!$E$72+'simulations soy farm1 '!HA258,1),"")</f>
        <v>51.5</v>
      </c>
      <c r="HB263">
        <f>+IF(HB258+'Step 1-Farm Data'!$E$72&gt;=0,ROUND('Step 1-Farm Data'!$E$72+'simulations soy farm1 '!HB258,1),"")</f>
        <v>51.9</v>
      </c>
      <c r="HC263">
        <f>+IF(HC258+'Step 1-Farm Data'!$E$72&gt;=0,ROUND('Step 1-Farm Data'!$E$72+'simulations soy farm1 '!HC258,1),"")</f>
        <v>49.9</v>
      </c>
      <c r="HD263">
        <f>+IF(HD258+'Step 1-Farm Data'!$E$72&gt;=0,ROUND('Step 1-Farm Data'!$E$72+'simulations soy farm1 '!HD258,1),"")</f>
        <v>51.6</v>
      </c>
      <c r="HE263">
        <f>+IF(HE258+'Step 1-Farm Data'!$E$72&gt;=0,ROUND('Step 1-Farm Data'!$E$72+'simulations soy farm1 '!HE258,1),"")</f>
        <v>52.2</v>
      </c>
      <c r="HF263">
        <f>+IF(HF258+'Step 1-Farm Data'!$E$72&gt;=0,ROUND('Step 1-Farm Data'!$E$72+'simulations soy farm1 '!HF258,1),"")</f>
        <v>51.2</v>
      </c>
      <c r="HG263">
        <f>+IF(HG258+'Step 1-Farm Data'!$E$72&gt;=0,ROUND('Step 1-Farm Data'!$E$72+'simulations soy farm1 '!HG258,1),"")</f>
        <v>52.8</v>
      </c>
      <c r="HH263">
        <f>+IF(HH258+'Step 1-Farm Data'!$E$72&gt;=0,ROUND('Step 1-Farm Data'!$E$72+'simulations soy farm1 '!HH258,1),"")</f>
        <v>51.9</v>
      </c>
      <c r="HI263">
        <f>+IF(HI258+'Step 1-Farm Data'!$E$72&gt;=0,ROUND('Step 1-Farm Data'!$E$72+'simulations soy farm1 '!HI258,1),"")</f>
        <v>51.1</v>
      </c>
      <c r="HJ263">
        <f>+IF(HJ258+'Step 1-Farm Data'!$E$72&gt;=0,ROUND('Step 1-Farm Data'!$E$72+'simulations soy farm1 '!HJ258,1),"")</f>
        <v>53.7</v>
      </c>
      <c r="HK263">
        <f>+IF(HK258+'Step 1-Farm Data'!$E$72&gt;=0,ROUND('Step 1-Farm Data'!$E$72+'simulations soy farm1 '!HK258,1),"")</f>
        <v>53</v>
      </c>
      <c r="HL263">
        <f>+IF(HL258+'Step 1-Farm Data'!$E$72&gt;=0,ROUND('Step 1-Farm Data'!$E$72+'simulations soy farm1 '!HL258,1),"")</f>
        <v>50.4</v>
      </c>
      <c r="HM263">
        <f>+IF(HM258+'Step 1-Farm Data'!$E$72&gt;=0,ROUND('Step 1-Farm Data'!$E$72+'simulations soy farm1 '!HM258,1),"")</f>
        <v>53</v>
      </c>
      <c r="HN263">
        <f>+IF(HN258+'Step 1-Farm Data'!$E$72&gt;=0,ROUND('Step 1-Farm Data'!$E$72+'simulations soy farm1 '!HN258,1),"")</f>
        <v>53.2</v>
      </c>
      <c r="HO263">
        <f>+IF(HO258+'Step 1-Farm Data'!$E$72&gt;=0,ROUND('Step 1-Farm Data'!$E$72+'simulations soy farm1 '!HO258,1),"")</f>
        <v>54.9</v>
      </c>
      <c r="HP263">
        <f>+IF(HP258+'Step 1-Farm Data'!$E$72&gt;=0,ROUND('Step 1-Farm Data'!$E$72+'simulations soy farm1 '!HP258,1),"")</f>
        <v>51.4</v>
      </c>
      <c r="HQ263">
        <f>+IF(HQ258+'Step 1-Farm Data'!$E$72&gt;=0,ROUND('Step 1-Farm Data'!$E$72+'simulations soy farm1 '!HQ258,1),"")</f>
        <v>52.7</v>
      </c>
      <c r="HR263">
        <f>+IF(HR258+'Step 1-Farm Data'!$E$72&gt;=0,ROUND('Step 1-Farm Data'!$E$72+'simulations soy farm1 '!HR258,1),"")</f>
        <v>52</v>
      </c>
      <c r="HS263">
        <f>+IF(HS258+'Step 1-Farm Data'!$E$72&gt;=0,ROUND('Step 1-Farm Data'!$E$72+'simulations soy farm1 '!HS258,1),"")</f>
        <v>52.3</v>
      </c>
      <c r="HT263">
        <f>+IF(HT258+'Step 1-Farm Data'!$E$72&gt;=0,ROUND('Step 1-Farm Data'!$E$72+'simulations soy farm1 '!HT258,1),"")</f>
        <v>51.8</v>
      </c>
      <c r="HU263">
        <f>+IF(HU258+'Step 1-Farm Data'!$E$72&gt;=0,ROUND('Step 1-Farm Data'!$E$72+'simulations soy farm1 '!HU258,1),"")</f>
        <v>49.3</v>
      </c>
      <c r="HV263">
        <f>+IF(HV258+'Step 1-Farm Data'!$E$72&gt;=0,ROUND('Step 1-Farm Data'!$E$72+'simulations soy farm1 '!HV258,1),"")</f>
        <v>52.6</v>
      </c>
      <c r="HW263">
        <f>+IF(HW258+'Step 1-Farm Data'!$E$72&gt;=0,ROUND('Step 1-Farm Data'!$E$72+'simulations soy farm1 '!HW258,1),"")</f>
        <v>51.5</v>
      </c>
      <c r="HX263">
        <f>+IF(HX258+'Step 1-Farm Data'!$E$72&gt;=0,ROUND('Step 1-Farm Data'!$E$72+'simulations soy farm1 '!HX258,1),"")</f>
        <v>51.2</v>
      </c>
      <c r="HY263">
        <f>+IF(HY258+'Step 1-Farm Data'!$E$72&gt;=0,ROUND('Step 1-Farm Data'!$E$72+'simulations soy farm1 '!HY258,1),"")</f>
        <v>51.8</v>
      </c>
      <c r="HZ263">
        <f>+IF(HZ258+'Step 1-Farm Data'!$E$72&gt;=0,ROUND('Step 1-Farm Data'!$E$72+'simulations soy farm1 '!HZ258,1),"")</f>
        <v>52.4</v>
      </c>
      <c r="IA263">
        <f>+IF(IA258+'Step 1-Farm Data'!$E$72&gt;=0,ROUND('Step 1-Farm Data'!$E$72+'simulations soy farm1 '!IA258,1),"")</f>
        <v>52.3</v>
      </c>
      <c r="IB263">
        <f>+IF(IB258+'Step 1-Farm Data'!$E$72&gt;=0,ROUND('Step 1-Farm Data'!$E$72+'simulations soy farm1 '!IB258,1),"")</f>
        <v>52.4</v>
      </c>
      <c r="IC263">
        <f>+IF(IC258+'Step 1-Farm Data'!$E$72&gt;=0,ROUND('Step 1-Farm Data'!$E$72+'simulations soy farm1 '!IC258,1),"")</f>
        <v>51.8</v>
      </c>
      <c r="ID263">
        <f>+IF(ID258+'Step 1-Farm Data'!$E$72&gt;=0,ROUND('Step 1-Farm Data'!$E$72+'simulations soy farm1 '!ID258,1),"")</f>
        <v>51.4</v>
      </c>
      <c r="IE263">
        <f>+IF(IE258+'Step 1-Farm Data'!$E$72&gt;=0,ROUND('Step 1-Farm Data'!$E$72+'simulations soy farm1 '!IE258,1),"")</f>
        <v>51.2</v>
      </c>
      <c r="IF263">
        <f>+IF(IF258+'Step 1-Farm Data'!$E$72&gt;=0,ROUND('Step 1-Farm Data'!$E$72+'simulations soy farm1 '!IF258,1),"")</f>
        <v>51.3</v>
      </c>
      <c r="IG263">
        <f>+IF(IG258+'Step 1-Farm Data'!$E$72&gt;=0,ROUND('Step 1-Farm Data'!$E$72+'simulations soy farm1 '!IG258,1),"")</f>
        <v>53.4</v>
      </c>
      <c r="IH263">
        <f>+IF(IH258+'Step 1-Farm Data'!$E$72&gt;=0,ROUND('Step 1-Farm Data'!$E$72+'simulations soy farm1 '!IH258,1),"")</f>
        <v>52.6</v>
      </c>
      <c r="II263">
        <f>+IF(II258+'Step 1-Farm Data'!$E$72&gt;=0,ROUND('Step 1-Farm Data'!$E$72+'simulations soy farm1 '!II258,1),"")</f>
        <v>51.5</v>
      </c>
      <c r="IJ263">
        <f>+IF(IJ258+'Step 1-Farm Data'!$E$72&gt;=0,ROUND('Step 1-Farm Data'!$E$72+'simulations soy farm1 '!IJ258,1),"")</f>
        <v>52.7</v>
      </c>
      <c r="IK263">
        <f>+IF(IK258+'Step 1-Farm Data'!$E$72&gt;=0,ROUND('Step 1-Farm Data'!$E$72+'simulations soy farm1 '!IK258,1),"")</f>
        <v>50.7</v>
      </c>
      <c r="IL263">
        <f>+IF(IL258+'Step 1-Farm Data'!$E$72&gt;=0,ROUND('Step 1-Farm Data'!$E$72+'simulations soy farm1 '!IL258,1),"")</f>
        <v>52.7</v>
      </c>
      <c r="IM263">
        <f>+IF(IM258+'Step 1-Farm Data'!$E$72&gt;=0,ROUND('Step 1-Farm Data'!$E$72+'simulations soy farm1 '!IM258,1),"")</f>
        <v>52.9</v>
      </c>
      <c r="IN263">
        <f>+IF(IN258+'Step 1-Farm Data'!$E$72&gt;=0,ROUND('Step 1-Farm Data'!$E$72+'simulations soy farm1 '!IN258,1),"")</f>
        <v>52.5</v>
      </c>
      <c r="IO263">
        <f>+IF(IO258+'Step 1-Farm Data'!$E$72&gt;=0,ROUND('Step 1-Farm Data'!$E$72+'simulations soy farm1 '!IO258,1),"")</f>
        <v>50.9</v>
      </c>
      <c r="IP263">
        <f>+IF(IP258+'Step 1-Farm Data'!$E$72&gt;=0,ROUND('Step 1-Farm Data'!$E$72+'simulations soy farm1 '!IP258,1),"")</f>
        <v>50.9</v>
      </c>
      <c r="IQ263">
        <f>+IF(IQ258+'Step 1-Farm Data'!$E$72&gt;=0,ROUND('Step 1-Farm Data'!$E$72+'simulations soy farm1 '!IQ258,1),"")</f>
        <v>51</v>
      </c>
      <c r="IR263">
        <f>+IF(IR258+'Step 1-Farm Data'!$E$72&gt;=0,ROUND('Step 1-Farm Data'!$E$72+'simulations soy farm1 '!IR258,1),"")</f>
        <v>51.5</v>
      </c>
      <c r="IS263">
        <f>+IF(IS258+'Step 1-Farm Data'!$E$72&gt;=0,ROUND('Step 1-Farm Data'!$E$72+'simulations soy farm1 '!IS258,1),"")</f>
        <v>52.6</v>
      </c>
      <c r="IT263">
        <f>+IF(IT258+'Step 1-Farm Data'!$E$72&gt;=0,ROUND('Step 1-Farm Data'!$E$72+'simulations soy farm1 '!IT258,1),"")</f>
        <v>51.2</v>
      </c>
      <c r="IU263">
        <f>+IF(IU258+'Step 1-Farm Data'!$E$72&gt;=0,ROUND('Step 1-Farm Data'!$E$72+'simulations soy farm1 '!IU258,1),"")</f>
        <v>53.6</v>
      </c>
      <c r="IV263">
        <f>+IF(IV258+'Step 1-Farm Data'!$E$72&gt;=0,ROUND('Step 1-Farm Data'!$E$72+'simulations soy farm1 '!IV258,1),"")</f>
        <v>49.6</v>
      </c>
      <c r="IW263">
        <f>+IF(IW258+'Step 1-Farm Data'!$E$72&gt;=0,ROUND('Step 1-Farm Data'!$E$72+'simulations soy farm1 '!IW258,1),"")</f>
        <v>51.3</v>
      </c>
      <c r="IX263">
        <f>+IF(IX258+'Step 1-Farm Data'!$E$72&gt;=0,ROUND('Step 1-Farm Data'!$E$72+'simulations soy farm1 '!IX258,1),"")</f>
        <v>53.4</v>
      </c>
      <c r="IY263">
        <f>+IF(IY258+'Step 1-Farm Data'!$E$72&gt;=0,ROUND('Step 1-Farm Data'!$E$72+'simulations soy farm1 '!IY258,1),"")</f>
        <v>49.2</v>
      </c>
      <c r="IZ263">
        <f>+IF(IZ258+'Step 1-Farm Data'!$E$72&gt;=0,ROUND('Step 1-Farm Data'!$E$72+'simulations soy farm1 '!IZ258,1),"")</f>
        <v>52.2</v>
      </c>
      <c r="JA263">
        <f>+IF(JA258+'Step 1-Farm Data'!$E$72&gt;=0,ROUND('Step 1-Farm Data'!$E$72+'simulations soy farm1 '!JA258,1),"")</f>
        <v>52.8</v>
      </c>
      <c r="JB263">
        <f>+IF(JB258+'Step 1-Farm Data'!$E$72&gt;=0,ROUND('Step 1-Farm Data'!$E$72+'simulations soy farm1 '!JB258,1),"")</f>
        <v>49</v>
      </c>
      <c r="JC263">
        <f>+IF(JC258+'Step 1-Farm Data'!$E$72&gt;=0,ROUND('Step 1-Farm Data'!$E$72+'simulations soy farm1 '!JC258,1),"")</f>
        <v>51</v>
      </c>
      <c r="JD263">
        <f>+IF(JD258+'Step 1-Farm Data'!$E$72&gt;=0,ROUND('Step 1-Farm Data'!$E$72+'simulations soy farm1 '!JD258,1),"")</f>
        <v>53.8</v>
      </c>
      <c r="JE263">
        <f>+IF(JE258+'Step 1-Farm Data'!$E$72&gt;=0,ROUND('Step 1-Farm Data'!$E$72+'simulations soy farm1 '!JE258,1),"")</f>
        <v>51</v>
      </c>
      <c r="JF263">
        <f>+IF(JF258+'Step 1-Farm Data'!$E$72&gt;=0,ROUND('Step 1-Farm Data'!$E$72+'simulations soy farm1 '!JF258,1),"")</f>
        <v>50.7</v>
      </c>
      <c r="JG263">
        <f>+IF(JG258+'Step 1-Farm Data'!$E$72&gt;=0,ROUND('Step 1-Farm Data'!$E$72+'simulations soy farm1 '!JG258,1),"")</f>
        <v>52.8</v>
      </c>
      <c r="JH263">
        <f>+IF(JH258+'Step 1-Farm Data'!$E$72&gt;=0,ROUND('Step 1-Farm Data'!$E$72+'simulations soy farm1 '!JH258,1),"")</f>
        <v>52.5</v>
      </c>
      <c r="JI263">
        <f>+IF(JI258+'Step 1-Farm Data'!$E$72&gt;=0,ROUND('Step 1-Farm Data'!$E$72+'simulations soy farm1 '!JI258,1),"")</f>
        <v>52.2</v>
      </c>
      <c r="JJ263">
        <f>+IF(JJ258+'Step 1-Farm Data'!$E$72&gt;=0,ROUND('Step 1-Farm Data'!$E$72+'simulations soy farm1 '!JJ258,1),"")</f>
        <v>51.5</v>
      </c>
      <c r="JK263">
        <f>+IF(JK258+'Step 1-Farm Data'!$E$72&gt;=0,ROUND('Step 1-Farm Data'!$E$72+'simulations soy farm1 '!JK258,1),"")</f>
        <v>51.3</v>
      </c>
      <c r="JL263">
        <f>+IF(JL258+'Step 1-Farm Data'!$E$72&gt;=0,ROUND('Step 1-Farm Data'!$E$72+'simulations soy farm1 '!JL258,1),"")</f>
        <v>52.3</v>
      </c>
      <c r="JM263">
        <f>+IF(JM258+'Step 1-Farm Data'!$E$72&gt;=0,ROUND('Step 1-Farm Data'!$E$72+'simulations soy farm1 '!JM258,1),"")</f>
        <v>53.2</v>
      </c>
      <c r="JN263">
        <f>+IF(JN258+'Step 1-Farm Data'!$E$72&gt;=0,ROUND('Step 1-Farm Data'!$E$72+'simulations soy farm1 '!JN258,1),"")</f>
        <v>50.9</v>
      </c>
      <c r="JO263">
        <f>+IF(JO258+'Step 1-Farm Data'!$E$72&gt;=0,ROUND('Step 1-Farm Data'!$E$72+'simulations soy farm1 '!JO258,1),"")</f>
        <v>51.6</v>
      </c>
      <c r="JP263">
        <f>+IF(JP258+'Step 1-Farm Data'!$E$72&gt;=0,ROUND('Step 1-Farm Data'!$E$72+'simulations soy farm1 '!JP258,1),"")</f>
        <v>50.2</v>
      </c>
      <c r="JQ263">
        <f>+IF(JQ258+'Step 1-Farm Data'!$E$72&gt;=0,ROUND('Step 1-Farm Data'!$E$72+'simulations soy farm1 '!JQ258,1),"")</f>
        <v>52.2</v>
      </c>
      <c r="JR263">
        <f>+IF(JR258+'Step 1-Farm Data'!$E$72&gt;=0,ROUND('Step 1-Farm Data'!$E$72+'simulations soy farm1 '!JR258,1),"")</f>
        <v>52.1</v>
      </c>
      <c r="JS263">
        <f>+IF(JS258+'Step 1-Farm Data'!$E$72&gt;=0,ROUND('Step 1-Farm Data'!$E$72+'simulations soy farm1 '!JS258,1),"")</f>
        <v>51</v>
      </c>
      <c r="JT263">
        <f>+IF(JT258+'Step 1-Farm Data'!$E$72&gt;=0,ROUND('Step 1-Farm Data'!$E$72+'simulations soy farm1 '!JT258,1),"")</f>
        <v>51.2</v>
      </c>
      <c r="JU263">
        <f>+IF(JU258+'Step 1-Farm Data'!$E$72&gt;=0,ROUND('Step 1-Farm Data'!$E$72+'simulations soy farm1 '!JU258,1),"")</f>
        <v>52.5</v>
      </c>
      <c r="JV263">
        <f>+IF(JV258+'Step 1-Farm Data'!$E$72&gt;=0,ROUND('Step 1-Farm Data'!$E$72+'simulations soy farm1 '!JV258,1),"")</f>
        <v>51.5</v>
      </c>
      <c r="JW263">
        <f>+IF(JW258+'Step 1-Farm Data'!$E$72&gt;=0,ROUND('Step 1-Farm Data'!$E$72+'simulations soy farm1 '!JW258,1),"")</f>
        <v>51.9</v>
      </c>
      <c r="JX263">
        <f>+IF(JX258+'Step 1-Farm Data'!$E$72&gt;=0,ROUND('Step 1-Farm Data'!$E$72+'simulations soy farm1 '!JX258,1),"")</f>
        <v>53.5</v>
      </c>
      <c r="JY263">
        <f>+IF(JY258+'Step 1-Farm Data'!$E$72&gt;=0,ROUND('Step 1-Farm Data'!$E$72+'simulations soy farm1 '!JY258,1),"")</f>
        <v>52.9</v>
      </c>
      <c r="JZ263">
        <f>+IF(JZ258+'Step 1-Farm Data'!$E$72&gt;=0,ROUND('Step 1-Farm Data'!$E$72+'simulations soy farm1 '!JZ258,1),"")</f>
        <v>51</v>
      </c>
      <c r="KA263">
        <f>+IF(KA258+'Step 1-Farm Data'!$E$72&gt;=0,ROUND('Step 1-Farm Data'!$E$72+'simulations soy farm1 '!KA258,1),"")</f>
        <v>54.5</v>
      </c>
      <c r="KB263">
        <f>+IF(KB258+'Step 1-Farm Data'!$E$72&gt;=0,ROUND('Step 1-Farm Data'!$E$72+'simulations soy farm1 '!KB258,1),"")</f>
        <v>52.1</v>
      </c>
      <c r="KC263">
        <f>+IF(KC258+'Step 1-Farm Data'!$E$72&gt;=0,ROUND('Step 1-Farm Data'!$E$72+'simulations soy farm1 '!KC258,1),"")</f>
        <v>51.7</v>
      </c>
      <c r="KD263">
        <f>+IF(KD258+'Step 1-Farm Data'!$E$72&gt;=0,ROUND('Step 1-Farm Data'!$E$72+'simulations soy farm1 '!KD258,1),"")</f>
        <v>52.7</v>
      </c>
      <c r="KE263">
        <f>+IF(KE258+'Step 1-Farm Data'!$E$72&gt;=0,ROUND('Step 1-Farm Data'!$E$72+'simulations soy farm1 '!KE258,1),"")</f>
        <v>53.1</v>
      </c>
      <c r="KF263">
        <f>+IF(KF258+'Step 1-Farm Data'!$E$72&gt;=0,ROUND('Step 1-Farm Data'!$E$72+'simulations soy farm1 '!KF258,1),"")</f>
        <v>51.4</v>
      </c>
      <c r="KG263">
        <f>+IF(KG258+'Step 1-Farm Data'!$E$72&gt;=0,ROUND('Step 1-Farm Data'!$E$72+'simulations soy farm1 '!KG258,1),"")</f>
        <v>51.8</v>
      </c>
      <c r="KH263">
        <f>+IF(KH258+'Step 1-Farm Data'!$E$72&gt;=0,ROUND('Step 1-Farm Data'!$E$72+'simulations soy farm1 '!KH258,1),"")</f>
        <v>53.3</v>
      </c>
      <c r="KI263">
        <f>+IF(KI258+'Step 1-Farm Data'!$E$72&gt;=0,ROUND('Step 1-Farm Data'!$E$72+'simulations soy farm1 '!KI258,1),"")</f>
        <v>52.1</v>
      </c>
      <c r="KJ263">
        <f>+IF(KJ258+'Step 1-Farm Data'!$E$72&gt;=0,ROUND('Step 1-Farm Data'!$E$72+'simulations soy farm1 '!KJ258,1),"")</f>
        <v>53</v>
      </c>
      <c r="KK263">
        <f>+IF(KK258+'Step 1-Farm Data'!$E$72&gt;=0,ROUND('Step 1-Farm Data'!$E$72+'simulations soy farm1 '!KK258,1),"")</f>
        <v>52.5</v>
      </c>
      <c r="KL263">
        <f>+IF(KL258+'Step 1-Farm Data'!$E$72&gt;=0,ROUND('Step 1-Farm Data'!$E$72+'simulations soy farm1 '!KL258,1),"")</f>
        <v>53.2</v>
      </c>
      <c r="KM263">
        <f>+IF(KM258+'Step 1-Farm Data'!$E$72&gt;=0,ROUND('Step 1-Farm Data'!$E$72+'simulations soy farm1 '!KM258,1),"")</f>
        <v>50.4</v>
      </c>
      <c r="KN263">
        <f>+IF(KN258+'Step 1-Farm Data'!$E$72&gt;=0,ROUND('Step 1-Farm Data'!$E$72+'simulations soy farm1 '!KN258,1),"")</f>
        <v>53.8</v>
      </c>
      <c r="KO263">
        <f>+IF(KO258+'Step 1-Farm Data'!$E$72&gt;=0,ROUND('Step 1-Farm Data'!$E$72+'simulations soy farm1 '!KO258,1),"")</f>
        <v>51</v>
      </c>
      <c r="KP263">
        <f>+IF(KP258+'Step 1-Farm Data'!$E$72&gt;=0,ROUND('Step 1-Farm Data'!$E$72+'simulations soy farm1 '!KP258,1),"")</f>
        <v>50.9</v>
      </c>
      <c r="KQ263">
        <f>+IF(KQ258+'Step 1-Farm Data'!$E$72&gt;=0,ROUND('Step 1-Farm Data'!$E$72+'simulations soy farm1 '!KQ258,1),"")</f>
        <v>50.5</v>
      </c>
      <c r="KR263">
        <f>+IF(KR258+'Step 1-Farm Data'!$E$72&gt;=0,ROUND('Step 1-Farm Data'!$E$72+'simulations soy farm1 '!KR258,1),"")</f>
        <v>53</v>
      </c>
      <c r="KS263">
        <f>+IF(KS258+'Step 1-Farm Data'!$E$72&gt;=0,ROUND('Step 1-Farm Data'!$E$72+'simulations soy farm1 '!KS258,1),"")</f>
        <v>51.9</v>
      </c>
      <c r="KT263">
        <f>+IF(KT258+'Step 1-Farm Data'!$E$72&gt;=0,ROUND('Step 1-Farm Data'!$E$72+'simulations soy farm1 '!KT258,1),"")</f>
        <v>52.3</v>
      </c>
      <c r="KU263">
        <f>+IF(KU258+'Step 1-Farm Data'!$E$72&gt;=0,ROUND('Step 1-Farm Data'!$E$72+'simulations soy farm1 '!KU258,1),"")</f>
        <v>51.6</v>
      </c>
      <c r="KV263">
        <f>+IF(KV258+'Step 1-Farm Data'!$E$72&gt;=0,ROUND('Step 1-Farm Data'!$E$72+'simulations soy farm1 '!KV258,1),"")</f>
        <v>52.6</v>
      </c>
      <c r="KW263">
        <f>+IF(KW258+'Step 1-Farm Data'!$E$72&gt;=0,ROUND('Step 1-Farm Data'!$E$72+'simulations soy farm1 '!KW258,1),"")</f>
        <v>51.9</v>
      </c>
      <c r="KX263">
        <f>+IF(KX258+'Step 1-Farm Data'!$E$72&gt;=0,ROUND('Step 1-Farm Data'!$E$72+'simulations soy farm1 '!KX258,1),"")</f>
        <v>49.9</v>
      </c>
      <c r="KY263">
        <f>+IF(KY258+'Step 1-Farm Data'!$E$72&gt;=0,ROUND('Step 1-Farm Data'!$E$72+'simulations soy farm1 '!KY258,1),"")</f>
        <v>53</v>
      </c>
      <c r="KZ263">
        <f>+IF(KZ258+'Step 1-Farm Data'!$E$72&gt;=0,ROUND('Step 1-Farm Data'!$E$72+'simulations soy farm1 '!KZ258,1),"")</f>
        <v>52.8</v>
      </c>
      <c r="LA263">
        <f>+IF(LA258+'Step 1-Farm Data'!$E$72&gt;=0,ROUND('Step 1-Farm Data'!$E$72+'simulations soy farm1 '!LA258,1),"")</f>
        <v>49.8</v>
      </c>
      <c r="LB263">
        <f>+IF(LB258+'Step 1-Farm Data'!$E$72&gt;=0,ROUND('Step 1-Farm Data'!$E$72+'simulations soy farm1 '!LB258,1),"")</f>
        <v>52.8</v>
      </c>
      <c r="LC263">
        <f>+IF(LC258+'Step 1-Farm Data'!$E$72&gt;=0,ROUND('Step 1-Farm Data'!$E$72+'simulations soy farm1 '!LC258,1),"")</f>
        <v>52.4</v>
      </c>
      <c r="LD263">
        <f>+IF(LD258+'Step 1-Farm Data'!$E$72&gt;=0,ROUND('Step 1-Farm Data'!$E$72+'simulations soy farm1 '!LD258,1),"")</f>
        <v>51.6</v>
      </c>
      <c r="LE263">
        <f>+IF(LE258+'Step 1-Farm Data'!$E$72&gt;=0,ROUND('Step 1-Farm Data'!$E$72+'simulations soy farm1 '!LE258,1),"")</f>
        <v>53</v>
      </c>
      <c r="LF263">
        <f>+IF(LF258+'Step 1-Farm Data'!$E$72&gt;=0,ROUND('Step 1-Farm Data'!$E$72+'simulations soy farm1 '!LF258,1),"")</f>
        <v>52.5</v>
      </c>
      <c r="LG263">
        <f>+IF(LG258+'Step 1-Farm Data'!$E$72&gt;=0,ROUND('Step 1-Farm Data'!$E$72+'simulations soy farm1 '!LG258,1),"")</f>
        <v>50.1</v>
      </c>
      <c r="LH263">
        <f>+IF(LH258+'Step 1-Farm Data'!$E$72&gt;=0,ROUND('Step 1-Farm Data'!$E$72+'simulations soy farm1 '!LH258,1),"")</f>
        <v>51</v>
      </c>
      <c r="LI263">
        <f>+IF(LI258+'Step 1-Farm Data'!$E$72&gt;=0,ROUND('Step 1-Farm Data'!$E$72+'simulations soy farm1 '!LI258,1),"")</f>
        <v>51.4</v>
      </c>
      <c r="LJ263">
        <f>+IF(LJ258+'Step 1-Farm Data'!$E$72&gt;=0,ROUND('Step 1-Farm Data'!$E$72+'simulations soy farm1 '!LJ258,1),"")</f>
        <v>51.8</v>
      </c>
      <c r="LK263">
        <f>+IF(LK258+'Step 1-Farm Data'!$E$72&gt;=0,ROUND('Step 1-Farm Data'!$E$72+'simulations soy farm1 '!LK258,1),"")</f>
        <v>52.6</v>
      </c>
      <c r="LL263">
        <f>+IF(LL258+'Step 1-Farm Data'!$E$72&gt;=0,ROUND('Step 1-Farm Data'!$E$72+'simulations soy farm1 '!LL258,1),"")</f>
        <v>52</v>
      </c>
      <c r="LM263">
        <f>+IF(LM258+'Step 1-Farm Data'!$E$72&gt;=0,ROUND('Step 1-Farm Data'!$E$72+'simulations soy farm1 '!LM258,1),"")</f>
        <v>53</v>
      </c>
      <c r="LN263">
        <f>+IF(LN258+'Step 1-Farm Data'!$E$72&gt;=0,ROUND('Step 1-Farm Data'!$E$72+'simulations soy farm1 '!LN258,1),"")</f>
        <v>51.7</v>
      </c>
      <c r="LO263">
        <f>+IF(LO258+'Step 1-Farm Data'!$E$72&gt;=0,ROUND('Step 1-Farm Data'!$E$72+'simulations soy farm1 '!LO258,1),"")</f>
        <v>52.6</v>
      </c>
      <c r="LP263">
        <f>+IF(LP258+'Step 1-Farm Data'!$E$72&gt;=0,ROUND('Step 1-Farm Data'!$E$72+'simulations soy farm1 '!LP258,1),"")</f>
        <v>52.6</v>
      </c>
      <c r="LQ263">
        <f>+IF(LQ258+'Step 1-Farm Data'!$E$72&gt;=0,ROUND('Step 1-Farm Data'!$E$72+'simulations soy farm1 '!LQ258,1),"")</f>
        <v>51.6</v>
      </c>
      <c r="LR263">
        <f>+IF(LR258+'Step 1-Farm Data'!$E$72&gt;=0,ROUND('Step 1-Farm Data'!$E$72+'simulations soy farm1 '!LR258,1),"")</f>
        <v>54.3</v>
      </c>
      <c r="LS263">
        <f>+IF(LS258+'Step 1-Farm Data'!$E$72&gt;=0,ROUND('Step 1-Farm Data'!$E$72+'simulations soy farm1 '!LS258,1),"")</f>
        <v>51.7</v>
      </c>
      <c r="LT263">
        <f>+IF(LT258+'Step 1-Farm Data'!$E$72&gt;=0,ROUND('Step 1-Farm Data'!$E$72+'simulations soy farm1 '!LT258,1),"")</f>
        <v>50.5</v>
      </c>
      <c r="LU263">
        <f>+IF(LU258+'Step 1-Farm Data'!$E$72&gt;=0,ROUND('Step 1-Farm Data'!$E$72+'simulations soy farm1 '!LU258,1),"")</f>
        <v>52.3</v>
      </c>
      <c r="LV263">
        <f>+IF(LV258+'Step 1-Farm Data'!$E$72&gt;=0,ROUND('Step 1-Farm Data'!$E$72+'simulations soy farm1 '!LV258,1),"")</f>
        <v>52</v>
      </c>
      <c r="LW263">
        <f>+IF(LW258+'Step 1-Farm Data'!$E$72&gt;=0,ROUND('Step 1-Farm Data'!$E$72+'simulations soy farm1 '!LW258,1),"")</f>
        <v>52.4</v>
      </c>
      <c r="LX263">
        <f>+IF(LX258+'Step 1-Farm Data'!$E$72&gt;=0,ROUND('Step 1-Farm Data'!$E$72+'simulations soy farm1 '!LX258,1),"")</f>
        <v>51.4</v>
      </c>
      <c r="LY263">
        <f>+IF(LY258+'Step 1-Farm Data'!$E$72&gt;=0,ROUND('Step 1-Farm Data'!$E$72+'simulations soy farm1 '!LY258,1),"")</f>
        <v>51.8</v>
      </c>
      <c r="LZ263">
        <f>+IF(LZ258+'Step 1-Farm Data'!$E$72&gt;=0,ROUND('Step 1-Farm Data'!$E$72+'simulations soy farm1 '!LZ258,1),"")</f>
        <v>51.7</v>
      </c>
      <c r="MA263">
        <f>+IF(MA258+'Step 1-Farm Data'!$E$72&gt;=0,ROUND('Step 1-Farm Data'!$E$72+'simulations soy farm1 '!MA258,1),"")</f>
        <v>50.7</v>
      </c>
      <c r="MB263">
        <f>+IF(MB258+'Step 1-Farm Data'!$E$72&gt;=0,ROUND('Step 1-Farm Data'!$E$72+'simulations soy farm1 '!MB258,1),"")</f>
        <v>52.7</v>
      </c>
      <c r="MC263">
        <f>+IF(MC258+'Step 1-Farm Data'!$E$72&gt;=0,ROUND('Step 1-Farm Data'!$E$72+'simulations soy farm1 '!MC258,1),"")</f>
        <v>51.3</v>
      </c>
      <c r="MD263">
        <f>+IF(MD258+'Step 1-Farm Data'!$E$72&gt;=0,ROUND('Step 1-Farm Data'!$E$72+'simulations soy farm1 '!MD258,1),"")</f>
        <v>51.7</v>
      </c>
      <c r="ME263">
        <f>+IF(ME258+'Step 1-Farm Data'!$E$72&gt;=0,ROUND('Step 1-Farm Data'!$E$72+'simulations soy farm1 '!ME258,1),"")</f>
        <v>51.6</v>
      </c>
      <c r="MF263">
        <f>+IF(MF258+'Step 1-Farm Data'!$E$72&gt;=0,ROUND('Step 1-Farm Data'!$E$72+'simulations soy farm1 '!MF258,1),"")</f>
        <v>51.7</v>
      </c>
      <c r="MG263">
        <f>+IF(MG258+'Step 1-Farm Data'!$E$72&gt;=0,ROUND('Step 1-Farm Data'!$E$72+'simulations soy farm1 '!MG258,1),"")</f>
        <v>52.6</v>
      </c>
      <c r="MH263">
        <f>+IF(MH258+'Step 1-Farm Data'!$E$72&gt;=0,ROUND('Step 1-Farm Data'!$E$72+'simulations soy farm1 '!MH258,1),"")</f>
        <v>50.9</v>
      </c>
      <c r="MI263">
        <f>+IF(MI258+'Step 1-Farm Data'!$E$72&gt;=0,ROUND('Step 1-Farm Data'!$E$72+'simulations soy farm1 '!MI258,1),"")</f>
        <v>51.9</v>
      </c>
      <c r="MJ263">
        <f>+IF(MJ258+'Step 1-Farm Data'!$E$72&gt;=0,ROUND('Step 1-Farm Data'!$E$72+'simulations soy farm1 '!MJ258,1),"")</f>
        <v>48.8</v>
      </c>
      <c r="MK263">
        <f>+IF(MK258+'Step 1-Farm Data'!$E$72&gt;=0,ROUND('Step 1-Farm Data'!$E$72+'simulations soy farm1 '!MK258,1),"")</f>
        <v>52.7</v>
      </c>
      <c r="ML263">
        <f>+IF(ML258+'Step 1-Farm Data'!$E$72&gt;=0,ROUND('Step 1-Farm Data'!$E$72+'simulations soy farm1 '!ML258,1),"")</f>
        <v>51.2</v>
      </c>
      <c r="MM263">
        <f>+IF(MM258+'Step 1-Farm Data'!$E$72&gt;=0,ROUND('Step 1-Farm Data'!$E$72+'simulations soy farm1 '!MM258,1),"")</f>
        <v>51.7</v>
      </c>
      <c r="MN263">
        <f>+IF(MN258+'Step 1-Farm Data'!$E$72&gt;=0,ROUND('Step 1-Farm Data'!$E$72+'simulations soy farm1 '!MN258,1),"")</f>
        <v>50.7</v>
      </c>
      <c r="MO263">
        <f>+IF(MO258+'Step 1-Farm Data'!$E$72&gt;=0,ROUND('Step 1-Farm Data'!$E$72+'simulations soy farm1 '!MO258,1),"")</f>
        <v>52</v>
      </c>
      <c r="MP263">
        <f>+IF(MP258+'Step 1-Farm Data'!$E$72&gt;=0,ROUND('Step 1-Farm Data'!$E$72+'simulations soy farm1 '!MP258,1),"")</f>
        <v>52.7</v>
      </c>
      <c r="MQ263">
        <f>+IF(MQ258+'Step 1-Farm Data'!$E$72&gt;=0,ROUND('Step 1-Farm Data'!$E$72+'simulations soy farm1 '!MQ258,1),"")</f>
        <v>54.5</v>
      </c>
      <c r="MR263">
        <f>+IF(MR258+'Step 1-Farm Data'!$E$72&gt;=0,ROUND('Step 1-Farm Data'!$E$72+'simulations soy farm1 '!MR258,1),"")</f>
        <v>51.8</v>
      </c>
      <c r="MS263">
        <f>+IF(MS258+'Step 1-Farm Data'!$E$72&gt;=0,ROUND('Step 1-Farm Data'!$E$72+'simulations soy farm1 '!MS258,1),"")</f>
        <v>50.9</v>
      </c>
      <c r="MT263">
        <f>+IF(MT258+'Step 1-Farm Data'!$E$72&gt;=0,ROUND('Step 1-Farm Data'!$E$72+'simulations soy farm1 '!MT258,1),"")</f>
        <v>51.9</v>
      </c>
      <c r="MU263">
        <f>+IF(MU258+'Step 1-Farm Data'!$E$72&gt;=0,ROUND('Step 1-Farm Data'!$E$72+'simulations soy farm1 '!MU258,1),"")</f>
        <v>52.4</v>
      </c>
      <c r="MV263">
        <f>+IF(MV258+'Step 1-Farm Data'!$E$72&gt;=0,ROUND('Step 1-Farm Data'!$E$72+'simulations soy farm1 '!MV258,1),"")</f>
        <v>52.9</v>
      </c>
      <c r="MW263">
        <f>+IF(MW258+'Step 1-Farm Data'!$E$72&gt;=0,ROUND('Step 1-Farm Data'!$E$72+'simulations soy farm1 '!MW258,1),"")</f>
        <v>53.1</v>
      </c>
      <c r="MX263">
        <f>+IF(MX258+'Step 1-Farm Data'!$E$72&gt;=0,ROUND('Step 1-Farm Data'!$E$72+'simulations soy farm1 '!MX258,1),"")</f>
        <v>50.2</v>
      </c>
      <c r="MY263">
        <f>+IF(MY258+'Step 1-Farm Data'!$E$72&gt;=0,ROUND('Step 1-Farm Data'!$E$72+'simulations soy farm1 '!MY258,1),"")</f>
        <v>51.3</v>
      </c>
      <c r="MZ263">
        <f>+IF(MZ258+'Step 1-Farm Data'!$E$72&gt;=0,ROUND('Step 1-Farm Data'!$E$72+'simulations soy farm1 '!MZ258,1),"")</f>
        <v>52.6</v>
      </c>
      <c r="NA263">
        <f>+IF(NA258+'Step 1-Farm Data'!$E$72&gt;=0,ROUND('Step 1-Farm Data'!$E$72+'simulations soy farm1 '!NA258,1),"")</f>
        <v>51.2</v>
      </c>
      <c r="NB263">
        <f>+IF(NB258+'Step 1-Farm Data'!$E$72&gt;=0,ROUND('Step 1-Farm Data'!$E$72+'simulations soy farm1 '!NB258,1),"")</f>
        <v>50.9</v>
      </c>
      <c r="NC263">
        <f>+IF(NC258+'Step 1-Farm Data'!$E$72&gt;=0,ROUND('Step 1-Farm Data'!$E$72+'simulations soy farm1 '!NC258,1),"")</f>
        <v>51.9</v>
      </c>
      <c r="ND263">
        <f>+IF(ND258+'Step 1-Farm Data'!$E$72&gt;=0,ROUND('Step 1-Farm Data'!$E$72+'simulations soy farm1 '!ND258,1),"")</f>
        <v>51.8</v>
      </c>
      <c r="NE263">
        <f>+IF(NE258+'Step 1-Farm Data'!$E$72&gt;=0,ROUND('Step 1-Farm Data'!$E$72+'simulations soy farm1 '!NE258,1),"")</f>
        <v>51.7</v>
      </c>
      <c r="NF263">
        <f>+IF(NF258+'Step 1-Farm Data'!$E$72&gt;=0,ROUND('Step 1-Farm Data'!$E$72+'simulations soy farm1 '!NF258,1),"")</f>
        <v>51</v>
      </c>
      <c r="NG263">
        <f>+IF(NG258+'Step 1-Farm Data'!$E$72&gt;=0,ROUND('Step 1-Farm Data'!$E$72+'simulations soy farm1 '!NG258,1),"")</f>
        <v>52.7</v>
      </c>
      <c r="NH263">
        <f>+IF(NH258+'Step 1-Farm Data'!$E$72&gt;=0,ROUND('Step 1-Farm Data'!$E$72+'simulations soy farm1 '!NH258,1),"")</f>
        <v>52.9</v>
      </c>
      <c r="NI263">
        <f>+IF(NI258+'Step 1-Farm Data'!$E$72&gt;=0,ROUND('Step 1-Farm Data'!$E$72+'simulations soy farm1 '!NI258,1),"")</f>
        <v>52.8</v>
      </c>
      <c r="NJ263">
        <f>+IF(NJ258+'Step 1-Farm Data'!$E$72&gt;=0,ROUND('Step 1-Farm Data'!$E$72+'simulations soy farm1 '!NJ258,1),"")</f>
        <v>52.9</v>
      </c>
      <c r="NK263">
        <f>+IF(NK258+'Step 1-Farm Data'!$E$72&gt;=0,ROUND('Step 1-Farm Data'!$E$72+'simulations soy farm1 '!NK258,1),"")</f>
        <v>52.7</v>
      </c>
      <c r="NL263">
        <f>+IF(NL258+'Step 1-Farm Data'!$E$72&gt;=0,ROUND('Step 1-Farm Data'!$E$72+'simulations soy farm1 '!NL258,1),"")</f>
        <v>51.4</v>
      </c>
      <c r="NM263">
        <f>+IF(NM258+'Step 1-Farm Data'!$E$72&gt;=0,ROUND('Step 1-Farm Data'!$E$72+'simulations soy farm1 '!NM258,1),"")</f>
        <v>50.9</v>
      </c>
      <c r="NN263">
        <f>+IF(NN258+'Step 1-Farm Data'!$E$72&gt;=0,ROUND('Step 1-Farm Data'!$E$72+'simulations soy farm1 '!NN258,1),"")</f>
        <v>51.2</v>
      </c>
      <c r="NO263">
        <f>+IF(NO258+'Step 1-Farm Data'!$E$72&gt;=0,ROUND('Step 1-Farm Data'!$E$72+'simulations soy farm1 '!NO258,1),"")</f>
        <v>52.5</v>
      </c>
      <c r="NP263">
        <f>+IF(NP258+'Step 1-Farm Data'!$E$72&gt;=0,ROUND('Step 1-Farm Data'!$E$72+'simulations soy farm1 '!NP258,1),"")</f>
        <v>51.8</v>
      </c>
      <c r="NQ263">
        <f>+IF(NQ258+'Step 1-Farm Data'!$E$72&gt;=0,ROUND('Step 1-Farm Data'!$E$72+'simulations soy farm1 '!NQ258,1),"")</f>
        <v>51.5</v>
      </c>
      <c r="NR263">
        <f>+IF(NR258+'Step 1-Farm Data'!$E$72&gt;=0,ROUND('Step 1-Farm Data'!$E$72+'simulations soy farm1 '!NR258,1),"")</f>
        <v>51.8</v>
      </c>
      <c r="NS263">
        <f>+IF(NS258+'Step 1-Farm Data'!$E$72&gt;=0,ROUND('Step 1-Farm Data'!$E$72+'simulations soy farm1 '!NS258,1),"")</f>
        <v>54.9</v>
      </c>
      <c r="NT263">
        <f>+IF(NT258+'Step 1-Farm Data'!$E$72&gt;=0,ROUND('Step 1-Farm Data'!$E$72+'simulations soy farm1 '!NT258,1),"")</f>
        <v>52</v>
      </c>
      <c r="NU263">
        <f>+IF(NU258+'Step 1-Farm Data'!$E$72&gt;=0,ROUND('Step 1-Farm Data'!$E$72+'simulations soy farm1 '!NU258,1),"")</f>
        <v>51.5</v>
      </c>
      <c r="NV263">
        <f>+IF(NV258+'Step 1-Farm Data'!$E$72&gt;=0,ROUND('Step 1-Farm Data'!$E$72+'simulations soy farm1 '!NV258,1),"")</f>
        <v>52.9</v>
      </c>
      <c r="NW263">
        <f>+IF(NW258+'Step 1-Farm Data'!$E$72&gt;=0,ROUND('Step 1-Farm Data'!$E$72+'simulations soy farm1 '!NW258,1),"")</f>
        <v>51.2</v>
      </c>
      <c r="NX263">
        <f>+IF(NX258+'Step 1-Farm Data'!$E$72&gt;=0,ROUND('Step 1-Farm Data'!$E$72+'simulations soy farm1 '!NX258,1),"")</f>
        <v>53.2</v>
      </c>
      <c r="NY263">
        <f>+IF(NY258+'Step 1-Farm Data'!$E$72&gt;=0,ROUND('Step 1-Farm Data'!$E$72+'simulations soy farm1 '!NY258,1),"")</f>
        <v>53.8</v>
      </c>
      <c r="NZ263">
        <f>+IF(NZ258+'Step 1-Farm Data'!$E$72&gt;=0,ROUND('Step 1-Farm Data'!$E$72+'simulations soy farm1 '!NZ258,1),"")</f>
        <v>52</v>
      </c>
      <c r="OA263">
        <f>+IF(OA258+'Step 1-Farm Data'!$E$72&gt;=0,ROUND('Step 1-Farm Data'!$E$72+'simulations soy farm1 '!OA258,1),"")</f>
        <v>52.4</v>
      </c>
      <c r="OB263">
        <f>+IF(OB258+'Step 1-Farm Data'!$E$72&gt;=0,ROUND('Step 1-Farm Data'!$E$72+'simulations soy farm1 '!OB258,1),"")</f>
        <v>53.3</v>
      </c>
      <c r="OC263">
        <f>+IF(OC258+'Step 1-Farm Data'!$E$72&gt;=0,ROUND('Step 1-Farm Data'!$E$72+'simulations soy farm1 '!OC258,1),"")</f>
        <v>51.6</v>
      </c>
      <c r="OD263">
        <f>+IF(OD258+'Step 1-Farm Data'!$E$72&gt;=0,ROUND('Step 1-Farm Data'!$E$72+'simulations soy farm1 '!OD258,1),"")</f>
        <v>51.3</v>
      </c>
      <c r="OE263">
        <f>+IF(OE258+'Step 1-Farm Data'!$E$72&gt;=0,ROUND('Step 1-Farm Data'!$E$72+'simulations soy farm1 '!OE258,1),"")</f>
        <v>52.2</v>
      </c>
      <c r="OF263">
        <f>+IF(OF258+'Step 1-Farm Data'!$E$72&gt;=0,ROUND('Step 1-Farm Data'!$E$72+'simulations soy farm1 '!OF258,1),"")</f>
        <v>53</v>
      </c>
      <c r="OG263">
        <f>+IF(OG258+'Step 1-Farm Data'!$E$72&gt;=0,ROUND('Step 1-Farm Data'!$E$72+'simulations soy farm1 '!OG258,1),"")</f>
        <v>51.6</v>
      </c>
      <c r="OH263">
        <f>+IF(OH258+'Step 1-Farm Data'!$E$72&gt;=0,ROUND('Step 1-Farm Data'!$E$72+'simulations soy farm1 '!OH258,1),"")</f>
        <v>51</v>
      </c>
      <c r="OI263">
        <f>+IF(OI258+'Step 1-Farm Data'!$E$72&gt;=0,ROUND('Step 1-Farm Data'!$E$72+'simulations soy farm1 '!OI258,1),"")</f>
        <v>52.6</v>
      </c>
      <c r="OJ263">
        <f>+IF(OJ258+'Step 1-Farm Data'!$E$72&gt;=0,ROUND('Step 1-Farm Data'!$E$72+'simulations soy farm1 '!OJ258,1),"")</f>
        <v>52.1</v>
      </c>
      <c r="OK263">
        <f>+IF(OK258+'Step 1-Farm Data'!$E$72&gt;=0,ROUND('Step 1-Farm Data'!$E$72+'simulations soy farm1 '!OK258,1),"")</f>
        <v>51.8</v>
      </c>
      <c r="OL263">
        <f>+IF(OL258+'Step 1-Farm Data'!$E$72&gt;=0,ROUND('Step 1-Farm Data'!$E$72+'simulations soy farm1 '!OL258,1),"")</f>
        <v>53.4</v>
      </c>
      <c r="OM263">
        <f>+IF(OM258+'Step 1-Farm Data'!$E$72&gt;=0,ROUND('Step 1-Farm Data'!$E$72+'simulations soy farm1 '!OM258,1),"")</f>
        <v>51.4</v>
      </c>
      <c r="ON263">
        <f>+IF(ON258+'Step 1-Farm Data'!$E$72&gt;=0,ROUND('Step 1-Farm Data'!$E$72+'simulations soy farm1 '!ON258,1),"")</f>
        <v>50.4</v>
      </c>
      <c r="OO263">
        <f>+IF(OO258+'Step 1-Farm Data'!$E$72&gt;=0,ROUND('Step 1-Farm Data'!$E$72+'simulations soy farm1 '!OO258,1),"")</f>
        <v>51.2</v>
      </c>
      <c r="OP263">
        <f>+IF(OP258+'Step 1-Farm Data'!$E$72&gt;=0,ROUND('Step 1-Farm Data'!$E$72+'simulations soy farm1 '!OP258,1),"")</f>
        <v>51.6</v>
      </c>
      <c r="OQ263">
        <f>+IF(OQ258+'Step 1-Farm Data'!$E$72&gt;=0,ROUND('Step 1-Farm Data'!$E$72+'simulations soy farm1 '!OQ258,1),"")</f>
        <v>52.7</v>
      </c>
      <c r="OR263">
        <f>+IF(OR258+'Step 1-Farm Data'!$E$72&gt;=0,ROUND('Step 1-Farm Data'!$E$72+'simulations soy farm1 '!OR258,1),"")</f>
        <v>50</v>
      </c>
      <c r="OS263">
        <f>+IF(OS258+'Step 1-Farm Data'!$E$72&gt;=0,ROUND('Step 1-Farm Data'!$E$72+'simulations soy farm1 '!OS258,1),"")</f>
        <v>53.9</v>
      </c>
      <c r="OT263">
        <f>+IF(OT258+'Step 1-Farm Data'!$E$72&gt;=0,ROUND('Step 1-Farm Data'!$E$72+'simulations soy farm1 '!OT258,1),"")</f>
        <v>51.1</v>
      </c>
      <c r="OU263">
        <f>+IF(OU258+'Step 1-Farm Data'!$E$72&gt;=0,ROUND('Step 1-Farm Data'!$E$72+'simulations soy farm1 '!OU258,1),"")</f>
        <v>52</v>
      </c>
      <c r="OV263">
        <f>+IF(OV258+'Step 1-Farm Data'!$E$72&gt;=0,ROUND('Step 1-Farm Data'!$E$72+'simulations soy farm1 '!OV258,1),"")</f>
        <v>51.4</v>
      </c>
      <c r="OW263">
        <f>+IF(OW258+'Step 1-Farm Data'!$E$72&gt;=0,ROUND('Step 1-Farm Data'!$E$72+'simulations soy farm1 '!OW258,1),"")</f>
        <v>51.8</v>
      </c>
      <c r="OX263">
        <f>+IF(OX258+'Step 1-Farm Data'!$E$72&gt;=0,ROUND('Step 1-Farm Data'!$E$72+'simulations soy farm1 '!OX258,1),"")</f>
        <v>54.8</v>
      </c>
      <c r="OY263">
        <f>+IF(OY258+'Step 1-Farm Data'!$E$72&gt;=0,ROUND('Step 1-Farm Data'!$E$72+'simulations soy farm1 '!OY258,1),"")</f>
        <v>51.9</v>
      </c>
      <c r="OZ263">
        <f>+IF(OZ258+'Step 1-Farm Data'!$E$72&gt;=0,ROUND('Step 1-Farm Data'!$E$72+'simulations soy farm1 '!OZ258,1),"")</f>
        <v>51.2</v>
      </c>
      <c r="PA263">
        <f>+IF(PA258+'Step 1-Farm Data'!$E$72&gt;=0,ROUND('Step 1-Farm Data'!$E$72+'simulations soy farm1 '!PA258,1),"")</f>
        <v>51.4</v>
      </c>
      <c r="PB263">
        <f>+IF(PB258+'Step 1-Farm Data'!$E$72&gt;=0,ROUND('Step 1-Farm Data'!$E$72+'simulations soy farm1 '!PB258,1),"")</f>
        <v>52.7</v>
      </c>
      <c r="PC263">
        <f>+IF(PC258+'Step 1-Farm Data'!$E$72&gt;=0,ROUND('Step 1-Farm Data'!$E$72+'simulations soy farm1 '!PC258,1),"")</f>
        <v>55.1</v>
      </c>
      <c r="PD263">
        <f>+IF(PD258+'Step 1-Farm Data'!$E$72&gt;=0,ROUND('Step 1-Farm Data'!$E$72+'simulations soy farm1 '!PD258,1),"")</f>
        <v>51.1</v>
      </c>
      <c r="PE263">
        <f>+IF(PE258+'Step 1-Farm Data'!$E$72&gt;=0,ROUND('Step 1-Farm Data'!$E$72+'simulations soy farm1 '!PE258,1),"")</f>
        <v>53.2</v>
      </c>
      <c r="PF263">
        <f>+IF(PF258+'Step 1-Farm Data'!$E$72&gt;=0,ROUND('Step 1-Farm Data'!$E$72+'simulations soy farm1 '!PF258,1),"")</f>
        <v>52.6</v>
      </c>
      <c r="PG263">
        <f>+IF(PG258+'Step 1-Farm Data'!$E$72&gt;=0,ROUND('Step 1-Farm Data'!$E$72+'simulations soy farm1 '!PG258,1),"")</f>
        <v>52.4</v>
      </c>
      <c r="PH263">
        <f>+IF(PH258+'Step 1-Farm Data'!$E$72&gt;=0,ROUND('Step 1-Farm Data'!$E$72+'simulations soy farm1 '!PH258,1),"")</f>
        <v>51</v>
      </c>
      <c r="PI263">
        <f>+IF(PI258+'Step 1-Farm Data'!$E$72&gt;=0,ROUND('Step 1-Farm Data'!$E$72+'simulations soy farm1 '!PI258,1),"")</f>
        <v>54.2</v>
      </c>
      <c r="PJ263">
        <f>+IF(PJ258+'Step 1-Farm Data'!$E$72&gt;=0,ROUND('Step 1-Farm Data'!$E$72+'simulations soy farm1 '!PJ258,1),"")</f>
        <v>51.5</v>
      </c>
      <c r="PK263">
        <f>+IF(PK258+'Step 1-Farm Data'!$E$72&gt;=0,ROUND('Step 1-Farm Data'!$E$72+'simulations soy farm1 '!PK258,1),"")</f>
        <v>51.8</v>
      </c>
      <c r="PL263">
        <f>+IF(PL258+'Step 1-Farm Data'!$E$72&gt;=0,ROUND('Step 1-Farm Data'!$E$72+'simulations soy farm1 '!PL258,1),"")</f>
        <v>52.6</v>
      </c>
      <c r="PM263">
        <f>+IF(PM258+'Step 1-Farm Data'!$E$72&gt;=0,ROUND('Step 1-Farm Data'!$E$72+'simulations soy farm1 '!PM258,1),"")</f>
        <v>52.7</v>
      </c>
      <c r="PN263">
        <f>+IF(PN258+'Step 1-Farm Data'!$E$72&gt;=0,ROUND('Step 1-Farm Data'!$E$72+'simulations soy farm1 '!PN258,1),"")</f>
        <v>52.7</v>
      </c>
      <c r="PO263">
        <f>+IF(PO258+'Step 1-Farm Data'!$E$72&gt;=0,ROUND('Step 1-Farm Data'!$E$72+'simulations soy farm1 '!PO258,1),"")</f>
        <v>52.1</v>
      </c>
      <c r="PP263">
        <f>+IF(PP258+'Step 1-Farm Data'!$E$72&gt;=0,ROUND('Step 1-Farm Data'!$E$72+'simulations soy farm1 '!PP258,1),"")</f>
        <v>51</v>
      </c>
      <c r="PQ263">
        <f>+IF(PQ258+'Step 1-Farm Data'!$E$72&gt;=0,ROUND('Step 1-Farm Data'!$E$72+'simulations soy farm1 '!PQ258,1),"")</f>
        <v>49.8</v>
      </c>
      <c r="PR263">
        <f>+IF(PR258+'Step 1-Farm Data'!$E$72&gt;=0,ROUND('Step 1-Farm Data'!$E$72+'simulations soy farm1 '!PR258,1),"")</f>
        <v>52.5</v>
      </c>
      <c r="PS263">
        <f>+IF(PS258+'Step 1-Farm Data'!$E$72&gt;=0,ROUND('Step 1-Farm Data'!$E$72+'simulations soy farm1 '!PS258,1),"")</f>
        <v>51.5</v>
      </c>
      <c r="PT263">
        <f>+IF(PT258+'Step 1-Farm Data'!$E$72&gt;=0,ROUND('Step 1-Farm Data'!$E$72+'simulations soy farm1 '!PT258,1),"")</f>
        <v>52.4</v>
      </c>
      <c r="PU263">
        <f>+IF(PU258+'Step 1-Farm Data'!$E$72&gt;=0,ROUND('Step 1-Farm Data'!$E$72+'simulations soy farm1 '!PU258,1),"")</f>
        <v>50.6</v>
      </c>
      <c r="PV263">
        <f>+IF(PV258+'Step 1-Farm Data'!$E$72&gt;=0,ROUND('Step 1-Farm Data'!$E$72+'simulations soy farm1 '!PV258,1),"")</f>
        <v>51.7</v>
      </c>
      <c r="PW263">
        <f>+IF(PW258+'Step 1-Farm Data'!$E$72&gt;=0,ROUND('Step 1-Farm Data'!$E$72+'simulations soy farm1 '!PW258,1),"")</f>
        <v>51.4</v>
      </c>
      <c r="PX263">
        <f>+IF(PX258+'Step 1-Farm Data'!$E$72&gt;=0,ROUND('Step 1-Farm Data'!$E$72+'simulations soy farm1 '!PX258,1),"")</f>
        <v>51.6</v>
      </c>
      <c r="PY263">
        <f>+IF(PY258+'Step 1-Farm Data'!$E$72&gt;=0,ROUND('Step 1-Farm Data'!$E$72+'simulations soy farm1 '!PY258,1),"")</f>
        <v>52.1</v>
      </c>
      <c r="PZ263">
        <f>+IF(PZ258+'Step 1-Farm Data'!$E$72&gt;=0,ROUND('Step 1-Farm Data'!$E$72+'simulations soy farm1 '!PZ258,1),"")</f>
        <v>51.9</v>
      </c>
      <c r="QA263">
        <f>+IF(QA258+'Step 1-Farm Data'!$E$72&gt;=0,ROUND('Step 1-Farm Data'!$E$72+'simulations soy farm1 '!QA258,1),"")</f>
        <v>51.3</v>
      </c>
      <c r="QB263">
        <f>+IF(QB258+'Step 1-Farm Data'!$E$72&gt;=0,ROUND('Step 1-Farm Data'!$E$72+'simulations soy farm1 '!QB258,1),"")</f>
        <v>52.3</v>
      </c>
      <c r="QC263">
        <f>+IF(QC258+'Step 1-Farm Data'!$E$72&gt;=0,ROUND('Step 1-Farm Data'!$E$72+'simulations soy farm1 '!QC258,1),"")</f>
        <v>52.4</v>
      </c>
      <c r="QD263">
        <f>+IF(QD258+'Step 1-Farm Data'!$E$72&gt;=0,ROUND('Step 1-Farm Data'!$E$72+'simulations soy farm1 '!QD258,1),"")</f>
        <v>53.8</v>
      </c>
      <c r="QE263">
        <f>+IF(QE258+'Step 1-Farm Data'!$E$72&gt;=0,ROUND('Step 1-Farm Data'!$E$72+'simulations soy farm1 '!QE258,1),"")</f>
        <v>51.4</v>
      </c>
      <c r="QF263">
        <f>+IF(QF258+'Step 1-Farm Data'!$E$72&gt;=0,ROUND('Step 1-Farm Data'!$E$72+'simulations soy farm1 '!QF258,1),"")</f>
        <v>51.2</v>
      </c>
      <c r="QG263">
        <f>+IF(QG258+'Step 1-Farm Data'!$E$72&gt;=0,ROUND('Step 1-Farm Data'!$E$72+'simulations soy farm1 '!QG258,1),"")</f>
        <v>51.4</v>
      </c>
      <c r="QH263">
        <f>+IF(QH258+'Step 1-Farm Data'!$E$72&gt;=0,ROUND('Step 1-Farm Data'!$E$72+'simulations soy farm1 '!QH258,1),"")</f>
        <v>50.5</v>
      </c>
      <c r="QI263">
        <f>+IF(QI258+'Step 1-Farm Data'!$E$72&gt;=0,ROUND('Step 1-Farm Data'!$E$72+'simulations soy farm1 '!QI258,1),"")</f>
        <v>51.9</v>
      </c>
      <c r="QJ263">
        <f>+IF(QJ258+'Step 1-Farm Data'!$E$72&gt;=0,ROUND('Step 1-Farm Data'!$E$72+'simulations soy farm1 '!QJ258,1),"")</f>
        <v>51.5</v>
      </c>
      <c r="QK263">
        <f>+IF(QK258+'Step 1-Farm Data'!$E$72&gt;=0,ROUND('Step 1-Farm Data'!$E$72+'simulations soy farm1 '!QK258,1),"")</f>
        <v>53.2</v>
      </c>
      <c r="QL263">
        <f>+IF(QL258+'Step 1-Farm Data'!$E$72&gt;=0,ROUND('Step 1-Farm Data'!$E$72+'simulations soy farm1 '!QL258,1),"")</f>
        <v>50.7</v>
      </c>
      <c r="QM263">
        <f>+IF(QM258+'Step 1-Farm Data'!$E$72&gt;=0,ROUND('Step 1-Farm Data'!$E$72+'simulations soy farm1 '!QM258,1),"")</f>
        <v>52.9</v>
      </c>
      <c r="QN263">
        <f>+IF(QN258+'Step 1-Farm Data'!$E$72&gt;=0,ROUND('Step 1-Farm Data'!$E$72+'simulations soy farm1 '!QN258,1),"")</f>
        <v>52.9</v>
      </c>
      <c r="QO263">
        <f>+IF(QO258+'Step 1-Farm Data'!$E$72&gt;=0,ROUND('Step 1-Farm Data'!$E$72+'simulations soy farm1 '!QO258,1),"")</f>
        <v>53.8</v>
      </c>
      <c r="QP263">
        <f>+IF(QP258+'Step 1-Farm Data'!$E$72&gt;=0,ROUND('Step 1-Farm Data'!$E$72+'simulations soy farm1 '!QP258,1),"")</f>
        <v>53.4</v>
      </c>
      <c r="QQ263">
        <f>+IF(QQ258+'Step 1-Farm Data'!$E$72&gt;=0,ROUND('Step 1-Farm Data'!$E$72+'simulations soy farm1 '!QQ258,1),"")</f>
        <v>50.8</v>
      </c>
      <c r="QR263">
        <f>+IF(QR258+'Step 1-Farm Data'!$E$72&gt;=0,ROUND('Step 1-Farm Data'!$E$72+'simulations soy farm1 '!QR258,1),"")</f>
        <v>50.8</v>
      </c>
      <c r="QS263">
        <f>+IF(QS258+'Step 1-Farm Data'!$E$72&gt;=0,ROUND('Step 1-Farm Data'!$E$72+'simulations soy farm1 '!QS258,1),"")</f>
        <v>51.5</v>
      </c>
      <c r="QT263">
        <f>+IF(QT258+'Step 1-Farm Data'!$E$72&gt;=0,ROUND('Step 1-Farm Data'!$E$72+'simulations soy farm1 '!QT258,1),"")</f>
        <v>52.6</v>
      </c>
      <c r="QU263">
        <f>+IF(QU258+'Step 1-Farm Data'!$E$72&gt;=0,ROUND('Step 1-Farm Data'!$E$72+'simulations soy farm1 '!QU258,1),"")</f>
        <v>51.4</v>
      </c>
      <c r="QV263">
        <f>+IF(QV258+'Step 1-Farm Data'!$E$72&gt;=0,ROUND('Step 1-Farm Data'!$E$72+'simulations soy farm1 '!QV258,1),"")</f>
        <v>51.3</v>
      </c>
      <c r="QW263">
        <f>+IF(QW258+'Step 1-Farm Data'!$E$72&gt;=0,ROUND('Step 1-Farm Data'!$E$72+'simulations soy farm1 '!QW258,1),"")</f>
        <v>52.6</v>
      </c>
      <c r="QX263">
        <f>+IF(QX258+'Step 1-Farm Data'!$E$72&gt;=0,ROUND('Step 1-Farm Data'!$E$72+'simulations soy farm1 '!QX258,1),"")</f>
        <v>52</v>
      </c>
      <c r="QY263">
        <f>+IF(QY258+'Step 1-Farm Data'!$E$72&gt;=0,ROUND('Step 1-Farm Data'!$E$72+'simulations soy farm1 '!QY258,1),"")</f>
        <v>52.6</v>
      </c>
      <c r="QZ263">
        <f>+IF(QZ258+'Step 1-Farm Data'!$E$72&gt;=0,ROUND('Step 1-Farm Data'!$E$72+'simulations soy farm1 '!QZ258,1),"")</f>
        <v>49.9</v>
      </c>
      <c r="RA263">
        <f>+IF(RA258+'Step 1-Farm Data'!$E$72&gt;=0,ROUND('Step 1-Farm Data'!$E$72+'simulations soy farm1 '!RA258,1),"")</f>
        <v>51.1</v>
      </c>
      <c r="RB263">
        <f>+IF(RB258+'Step 1-Farm Data'!$E$72&gt;=0,ROUND('Step 1-Farm Data'!$E$72+'simulations soy farm1 '!RB258,1),"")</f>
        <v>50.9</v>
      </c>
      <c r="RC263">
        <f>+IF(RC258+'Step 1-Farm Data'!$E$72&gt;=0,ROUND('Step 1-Farm Data'!$E$72+'simulations soy farm1 '!RC258,1),"")</f>
        <v>54.8</v>
      </c>
      <c r="RD263">
        <f>+IF(RD258+'Step 1-Farm Data'!$E$72&gt;=0,ROUND('Step 1-Farm Data'!$E$72+'simulations soy farm1 '!RD258,1),"")</f>
        <v>52.3</v>
      </c>
      <c r="RE263">
        <f>+IF(RE258+'Step 1-Farm Data'!$E$72&gt;=0,ROUND('Step 1-Farm Data'!$E$72+'simulations soy farm1 '!RE258,1),"")</f>
        <v>52.5</v>
      </c>
      <c r="RF263">
        <f>+IF(RF258+'Step 1-Farm Data'!$E$72&gt;=0,ROUND('Step 1-Farm Data'!$E$72+'simulations soy farm1 '!RF258,1),"")</f>
        <v>51.2</v>
      </c>
      <c r="RG263">
        <f>+IF(RG258+'Step 1-Farm Data'!$E$72&gt;=0,ROUND('Step 1-Farm Data'!$E$72+'simulations soy farm1 '!RG258,1),"")</f>
        <v>50.2</v>
      </c>
      <c r="RH263">
        <f>+IF(RH258+'Step 1-Farm Data'!$E$72&gt;=0,ROUND('Step 1-Farm Data'!$E$72+'simulations soy farm1 '!RH258,1),"")</f>
        <v>51.2</v>
      </c>
      <c r="RI263">
        <f>+IF(RI258+'Step 1-Farm Data'!$E$72&gt;=0,ROUND('Step 1-Farm Data'!$E$72+'simulations soy farm1 '!RI258,1),"")</f>
        <v>52.7</v>
      </c>
      <c r="RJ263">
        <f>+IF(RJ258+'Step 1-Farm Data'!$E$72&gt;=0,ROUND('Step 1-Farm Data'!$E$72+'simulations soy farm1 '!RJ258,1),"")</f>
        <v>52.5</v>
      </c>
      <c r="RK263">
        <f>+IF(RK258+'Step 1-Farm Data'!$E$72&gt;=0,ROUND('Step 1-Farm Data'!$E$72+'simulations soy farm1 '!RK258,1),"")</f>
        <v>54.9</v>
      </c>
      <c r="RL263">
        <f>+IF(RL258+'Step 1-Farm Data'!$E$72&gt;=0,ROUND('Step 1-Farm Data'!$E$72+'simulations soy farm1 '!RL258,1),"")</f>
        <v>52.2</v>
      </c>
      <c r="RM263">
        <f>+IF(RM258+'Step 1-Farm Data'!$E$72&gt;=0,ROUND('Step 1-Farm Data'!$E$72+'simulations soy farm1 '!RM258,1),"")</f>
        <v>51.2</v>
      </c>
      <c r="RN263">
        <f>+IF(RN258+'Step 1-Farm Data'!$E$72&gt;=0,ROUND('Step 1-Farm Data'!$E$72+'simulations soy farm1 '!RN258,1),"")</f>
        <v>51.6</v>
      </c>
      <c r="RO263">
        <f>+IF(RO258+'Step 1-Farm Data'!$E$72&gt;=0,ROUND('Step 1-Farm Data'!$E$72+'simulations soy farm1 '!RO258,1),"")</f>
        <v>53.4</v>
      </c>
      <c r="RP263">
        <f>+IF(RP258+'Step 1-Farm Data'!$E$72&gt;=0,ROUND('Step 1-Farm Data'!$E$72+'simulations soy farm1 '!RP258,1),"")</f>
        <v>53.7</v>
      </c>
      <c r="RQ263">
        <f>+IF(RQ258+'Step 1-Farm Data'!$E$72&gt;=0,ROUND('Step 1-Farm Data'!$E$72+'simulations soy farm1 '!RQ258,1),"")</f>
        <v>52.9</v>
      </c>
      <c r="RR263">
        <f>+IF(RR258+'Step 1-Farm Data'!$E$72&gt;=0,ROUND('Step 1-Farm Data'!$E$72+'simulations soy farm1 '!RR258,1),"")</f>
        <v>52.4</v>
      </c>
      <c r="RS263">
        <f>+IF(RS258+'Step 1-Farm Data'!$E$72&gt;=0,ROUND('Step 1-Farm Data'!$E$72+'simulations soy farm1 '!RS258,1),"")</f>
        <v>52.8</v>
      </c>
      <c r="RT263">
        <f>+IF(RT258+'Step 1-Farm Data'!$E$72&gt;=0,ROUND('Step 1-Farm Data'!$E$72+'simulations soy farm1 '!RT258,1),"")</f>
        <v>53.3</v>
      </c>
      <c r="RU263">
        <f>+IF(RU258+'Step 1-Farm Data'!$E$72&gt;=0,ROUND('Step 1-Farm Data'!$E$72+'simulations soy farm1 '!RU258,1),"")</f>
        <v>53</v>
      </c>
      <c r="RV263">
        <f>+IF(RV258+'Step 1-Farm Data'!$E$72&gt;=0,ROUND('Step 1-Farm Data'!$E$72+'simulations soy farm1 '!RV258,1),"")</f>
        <v>52.5</v>
      </c>
      <c r="RW263">
        <f>+IF(RW258+'Step 1-Farm Data'!$E$72&gt;=0,ROUND('Step 1-Farm Data'!$E$72+'simulations soy farm1 '!RW258,1),"")</f>
        <v>52.1</v>
      </c>
      <c r="RX263">
        <f>+IF(RX258+'Step 1-Farm Data'!$E$72&gt;=0,ROUND('Step 1-Farm Data'!$E$72+'simulations soy farm1 '!RX258,1),"")</f>
        <v>51.9</v>
      </c>
      <c r="RY263">
        <f>+IF(RY258+'Step 1-Farm Data'!$E$72&gt;=0,ROUND('Step 1-Farm Data'!$E$72+'simulations soy farm1 '!RY258,1),"")</f>
        <v>52.7</v>
      </c>
      <c r="RZ263">
        <f>+IF(RZ258+'Step 1-Farm Data'!$E$72&gt;=0,ROUND('Step 1-Farm Data'!$E$72+'simulations soy farm1 '!RZ258,1),"")</f>
        <v>50.9</v>
      </c>
      <c r="SA263">
        <f>+IF(SA258+'Step 1-Farm Data'!$E$72&gt;=0,ROUND('Step 1-Farm Data'!$E$72+'simulations soy farm1 '!SA258,1),"")</f>
        <v>51.2</v>
      </c>
      <c r="SB263">
        <f>+IF(SB258+'Step 1-Farm Data'!$E$72&gt;=0,ROUND('Step 1-Farm Data'!$E$72+'simulations soy farm1 '!SB258,1),"")</f>
        <v>52.7</v>
      </c>
      <c r="SC263">
        <f>+IF(SC258+'Step 1-Farm Data'!$E$72&gt;=0,ROUND('Step 1-Farm Data'!$E$72+'simulations soy farm1 '!SC258,1),"")</f>
        <v>51</v>
      </c>
      <c r="SD263">
        <f>+IF(SD258+'Step 1-Farm Data'!$E$72&gt;=0,ROUND('Step 1-Farm Data'!$E$72+'simulations soy farm1 '!SD258,1),"")</f>
        <v>52</v>
      </c>
      <c r="SE263">
        <f>+IF(SE258+'Step 1-Farm Data'!$E$72&gt;=0,ROUND('Step 1-Farm Data'!$E$72+'simulations soy farm1 '!SE258,1),"")</f>
        <v>51.2</v>
      </c>
      <c r="SF263">
        <f>+IF(SF258+'Step 1-Farm Data'!$E$72&gt;=0,ROUND('Step 1-Farm Data'!$E$72+'simulations soy farm1 '!SF258,1),"")</f>
        <v>52.5</v>
      </c>
      <c r="SG263">
        <f>+IF(SG258+'Step 1-Farm Data'!$E$72&gt;=0,ROUND('Step 1-Farm Data'!$E$72+'simulations soy farm1 '!SG258,1),"")</f>
        <v>53.4</v>
      </c>
    </row>
    <row r="264" spans="1:501">
      <c r="A264">
        <f>+A260</f>
        <v>2018</v>
      </c>
    </row>
    <row r="265" spans="1:501">
      <c r="A265" t="s">
        <v>538</v>
      </c>
      <c r="B265">
        <f>+B248</f>
        <v>-2.2429048840422183</v>
      </c>
      <c r="C265">
        <f t="shared" ref="C265:BN265" si="295">+C248</f>
        <v>1.0606981959426776</v>
      </c>
      <c r="D265">
        <f t="shared" si="295"/>
        <v>-1.3893077266402543</v>
      </c>
      <c r="E265">
        <f t="shared" si="295"/>
        <v>-1.19568767331657</v>
      </c>
      <c r="F265">
        <f t="shared" si="295"/>
        <v>3.8833150028949603E-2</v>
      </c>
      <c r="G265">
        <f t="shared" si="295"/>
        <v>-0.81599637269391678</v>
      </c>
      <c r="H265">
        <f t="shared" si="295"/>
        <v>-0.32191110221901909</v>
      </c>
      <c r="I265">
        <f t="shared" si="295"/>
        <v>1.5205978343146853</v>
      </c>
      <c r="J265">
        <f t="shared" si="295"/>
        <v>-1.2140253602410667</v>
      </c>
      <c r="K265">
        <f t="shared" si="295"/>
        <v>-0.44929606701771263</v>
      </c>
      <c r="L265">
        <f t="shared" si="295"/>
        <v>-0.88599108494236134</v>
      </c>
      <c r="M265">
        <f t="shared" si="295"/>
        <v>0.30351429813890718</v>
      </c>
      <c r="N265">
        <f t="shared" si="295"/>
        <v>-0.1007265382213518</v>
      </c>
      <c r="O265">
        <f t="shared" si="295"/>
        <v>0.452853328170022</v>
      </c>
      <c r="P265">
        <f t="shared" si="295"/>
        <v>-1.6306239558616653</v>
      </c>
      <c r="Q265">
        <f t="shared" si="295"/>
        <v>1.0508142622711603</v>
      </c>
      <c r="R265">
        <f t="shared" si="295"/>
        <v>-1.0639269021339715</v>
      </c>
      <c r="S265">
        <f t="shared" si="295"/>
        <v>3.4316371966269799E-2</v>
      </c>
      <c r="T265">
        <f t="shared" si="295"/>
        <v>0.93983771876082756</v>
      </c>
      <c r="U265">
        <f t="shared" si="295"/>
        <v>-1.1114707376691513</v>
      </c>
      <c r="V265">
        <f t="shared" si="295"/>
        <v>0.58472437558521051</v>
      </c>
      <c r="W265">
        <f t="shared" si="295"/>
        <v>-0.52968289310229011</v>
      </c>
      <c r="X265">
        <f t="shared" si="295"/>
        <v>0.71675458457320929</v>
      </c>
      <c r="Y265">
        <f t="shared" si="295"/>
        <v>-1.4885699783917516</v>
      </c>
      <c r="Z265">
        <f t="shared" si="295"/>
        <v>-0.2047943326033419</v>
      </c>
      <c r="AA265">
        <f t="shared" si="295"/>
        <v>-1.1606198313529603</v>
      </c>
      <c r="AB265">
        <f t="shared" si="295"/>
        <v>0.81877374213945586</v>
      </c>
      <c r="AC265">
        <f t="shared" si="295"/>
        <v>-0.64056393966893665</v>
      </c>
      <c r="AD265">
        <f t="shared" si="295"/>
        <v>0.76486912803375162</v>
      </c>
      <c r="AE265">
        <f t="shared" si="295"/>
        <v>1.1939710020669736</v>
      </c>
      <c r="AF265">
        <f t="shared" si="295"/>
        <v>0.22185531634022482</v>
      </c>
      <c r="AG265">
        <f t="shared" si="295"/>
        <v>0.42112333176191896</v>
      </c>
      <c r="AH265">
        <f t="shared" si="295"/>
        <v>-2.3913889890536666</v>
      </c>
      <c r="AI265">
        <f t="shared" si="295"/>
        <v>-0.50345761337666772</v>
      </c>
      <c r="AJ265">
        <f t="shared" si="295"/>
        <v>-0.21887672119191848</v>
      </c>
      <c r="AK265">
        <f t="shared" si="295"/>
        <v>0.91130914370296523</v>
      </c>
      <c r="AL265">
        <f t="shared" si="295"/>
        <v>-0.36991309571021702</v>
      </c>
      <c r="AM265">
        <f t="shared" si="295"/>
        <v>1.648572833801154E-2</v>
      </c>
      <c r="AN265">
        <f t="shared" si="295"/>
        <v>-0.46228137762227561</v>
      </c>
      <c r="AO265">
        <f t="shared" si="295"/>
        <v>1.2629425327759236</v>
      </c>
      <c r="AP265">
        <f t="shared" si="295"/>
        <v>-0.69175712269498035</v>
      </c>
      <c r="AQ265">
        <f t="shared" si="295"/>
        <v>-0.78043740359134972</v>
      </c>
      <c r="AR265">
        <f t="shared" si="295"/>
        <v>0.52011273510288447</v>
      </c>
      <c r="AS265">
        <f t="shared" si="295"/>
        <v>1.4014585758559406</v>
      </c>
      <c r="AT265">
        <f t="shared" si="295"/>
        <v>-2.6662974050850607E-2</v>
      </c>
      <c r="AU265">
        <f t="shared" si="295"/>
        <v>-0.32038087738328613</v>
      </c>
      <c r="AV265">
        <f t="shared" si="295"/>
        <v>0.5328547558747232</v>
      </c>
      <c r="AW265">
        <f t="shared" si="295"/>
        <v>-1.2895407053292729</v>
      </c>
      <c r="AX265">
        <f t="shared" si="295"/>
        <v>-0.38445136851805728</v>
      </c>
      <c r="AY265">
        <f t="shared" si="295"/>
        <v>-0.9236600817530416</v>
      </c>
      <c r="AZ265">
        <f t="shared" si="295"/>
        <v>0.34585355024319142</v>
      </c>
      <c r="BA265">
        <f t="shared" si="295"/>
        <v>0.45981437324371655</v>
      </c>
      <c r="BB265">
        <f t="shared" si="295"/>
        <v>0.57035322242882103</v>
      </c>
      <c r="BC265">
        <f t="shared" si="295"/>
        <v>-0.4807475306733977</v>
      </c>
      <c r="BD265">
        <f t="shared" si="295"/>
        <v>0.69428551796590909</v>
      </c>
      <c r="BE265">
        <f t="shared" si="295"/>
        <v>-0.88101842266041785</v>
      </c>
      <c r="BF265">
        <f t="shared" si="295"/>
        <v>-0.86545014710281976</v>
      </c>
      <c r="BG265">
        <f t="shared" si="295"/>
        <v>-3.385707714187447E-2</v>
      </c>
      <c r="BH265">
        <f t="shared" si="295"/>
        <v>0.23772145141265355</v>
      </c>
      <c r="BI265">
        <f t="shared" si="295"/>
        <v>0.10395751814940013</v>
      </c>
      <c r="BJ265">
        <f t="shared" si="295"/>
        <v>-0.27805754143628292</v>
      </c>
      <c r="BK265">
        <f t="shared" si="295"/>
        <v>1.2373720892355777</v>
      </c>
      <c r="BL265">
        <f t="shared" si="295"/>
        <v>-0.6180903255881276</v>
      </c>
      <c r="BM265">
        <f t="shared" si="295"/>
        <v>0.92883055913262069</v>
      </c>
      <c r="BN265">
        <f t="shared" si="295"/>
        <v>-0.97393694886704907</v>
      </c>
      <c r="BO265">
        <f t="shared" ref="BO265:DZ265" si="296">+BO248</f>
        <v>1.0024814400821924</v>
      </c>
      <c r="BP265">
        <f t="shared" si="296"/>
        <v>1.0980920706060715</v>
      </c>
      <c r="BQ265">
        <f t="shared" si="296"/>
        <v>-0.6650839168287348</v>
      </c>
      <c r="BR265">
        <f t="shared" si="296"/>
        <v>-1.1315569281578064</v>
      </c>
      <c r="BS265">
        <f t="shared" si="296"/>
        <v>-1.0851840670511592</v>
      </c>
      <c r="BT265">
        <f t="shared" si="296"/>
        <v>-0.29551301850005984</v>
      </c>
      <c r="BU265">
        <f t="shared" si="296"/>
        <v>-0.98929376690648496</v>
      </c>
      <c r="BV265">
        <f t="shared" si="296"/>
        <v>-0.90035428002011031</v>
      </c>
      <c r="BW265">
        <f t="shared" si="296"/>
        <v>-0.27051100914832205</v>
      </c>
      <c r="BX265">
        <f t="shared" si="296"/>
        <v>-0.48556216825090814</v>
      </c>
      <c r="BY265">
        <f t="shared" si="296"/>
        <v>-0.1849912223406136</v>
      </c>
      <c r="BZ265">
        <f t="shared" si="296"/>
        <v>-0.32448951969854534</v>
      </c>
      <c r="CA265">
        <f t="shared" si="296"/>
        <v>1.4494162314804271</v>
      </c>
      <c r="CB265">
        <f t="shared" si="296"/>
        <v>-0.44278976929490454</v>
      </c>
      <c r="CC265">
        <f t="shared" si="296"/>
        <v>-0.63953166318242438</v>
      </c>
      <c r="CD265">
        <f t="shared" si="296"/>
        <v>0.93544485935126431</v>
      </c>
      <c r="CE265">
        <f t="shared" si="296"/>
        <v>-0.21042183107056189</v>
      </c>
      <c r="CF265">
        <f t="shared" si="296"/>
        <v>-0.93012658908264711</v>
      </c>
      <c r="CG265">
        <f t="shared" si="296"/>
        <v>0.6983805178606417</v>
      </c>
      <c r="CH265">
        <f t="shared" si="296"/>
        <v>-1.3949556887382641</v>
      </c>
      <c r="CI265">
        <f t="shared" si="296"/>
        <v>1.6294688975904137</v>
      </c>
      <c r="CJ265">
        <f t="shared" si="296"/>
        <v>-0.64762389229144901</v>
      </c>
      <c r="CK265">
        <f t="shared" si="296"/>
        <v>-1.2776831681549083</v>
      </c>
      <c r="CL265">
        <f t="shared" si="296"/>
        <v>0.18693640413403045</v>
      </c>
      <c r="CM265">
        <f t="shared" si="296"/>
        <v>0.29231841836008243</v>
      </c>
      <c r="CN265">
        <f t="shared" si="296"/>
        <v>1.7386582840117626</v>
      </c>
      <c r="CO265">
        <f t="shared" si="296"/>
        <v>1.0522762750042602</v>
      </c>
      <c r="CP265">
        <f t="shared" si="296"/>
        <v>0.1221269485540688</v>
      </c>
      <c r="CQ265">
        <f t="shared" si="296"/>
        <v>-0.42279452827642672</v>
      </c>
      <c r="CR265">
        <f t="shared" si="296"/>
        <v>-0.74180661613354459</v>
      </c>
      <c r="CS265">
        <f t="shared" si="296"/>
        <v>-0.77185632108012214</v>
      </c>
      <c r="CT265">
        <f t="shared" si="296"/>
        <v>-0.82284486779826693</v>
      </c>
      <c r="CU265">
        <f t="shared" si="296"/>
        <v>-1.7000911611830816</v>
      </c>
      <c r="CV265">
        <f t="shared" si="296"/>
        <v>-5.2386894822120667E-2</v>
      </c>
      <c r="CW265">
        <f t="shared" si="296"/>
        <v>0.50380549510009587</v>
      </c>
      <c r="CX265">
        <f t="shared" si="296"/>
        <v>-0.40396344047621824</v>
      </c>
      <c r="CY265">
        <f t="shared" si="296"/>
        <v>1.2619238987099379</v>
      </c>
      <c r="CZ265">
        <f t="shared" si="296"/>
        <v>-0.53611984185408801</v>
      </c>
      <c r="DA265">
        <f t="shared" si="296"/>
        <v>2.4334804038517177</v>
      </c>
      <c r="DB265">
        <f t="shared" si="296"/>
        <v>-0.56415387916786131</v>
      </c>
      <c r="DC265">
        <f t="shared" si="296"/>
        <v>0.42823785406653769</v>
      </c>
      <c r="DD265">
        <f t="shared" si="296"/>
        <v>-1.9824801711365581</v>
      </c>
      <c r="DE265">
        <f t="shared" si="296"/>
        <v>0.53726807891507633</v>
      </c>
      <c r="DF265">
        <f t="shared" si="296"/>
        <v>-0.31603576644556597</v>
      </c>
      <c r="DG265">
        <f t="shared" si="296"/>
        <v>1.9522758520906791</v>
      </c>
      <c r="DH265">
        <f t="shared" si="296"/>
        <v>0.63260131355491467</v>
      </c>
      <c r="DI265">
        <f t="shared" si="296"/>
        <v>4.5494061851059087E-2</v>
      </c>
      <c r="DJ265">
        <f t="shared" si="296"/>
        <v>0.86645286501152441</v>
      </c>
      <c r="DK265">
        <f t="shared" si="296"/>
        <v>4.6412651499849744E-2</v>
      </c>
      <c r="DL265">
        <f t="shared" si="296"/>
        <v>0.3446348273428157</v>
      </c>
      <c r="DM265">
        <f t="shared" si="296"/>
        <v>-5.7750639825826511E-2</v>
      </c>
      <c r="DN265">
        <f t="shared" si="296"/>
        <v>-1.3316093827597797</v>
      </c>
      <c r="DO265">
        <f t="shared" si="296"/>
        <v>1.5772002370795235</v>
      </c>
      <c r="DP265">
        <f t="shared" si="296"/>
        <v>-0.25989265850512311</v>
      </c>
      <c r="DQ265">
        <f t="shared" si="296"/>
        <v>-1.062715000443859</v>
      </c>
      <c r="DR265">
        <f t="shared" si="296"/>
        <v>1.4941497283871286</v>
      </c>
      <c r="DS265">
        <f t="shared" si="296"/>
        <v>5.8286104831495322E-2</v>
      </c>
      <c r="DT265">
        <f t="shared" si="296"/>
        <v>4.9017216952051967E-2</v>
      </c>
      <c r="DU265">
        <f t="shared" si="296"/>
        <v>-1.3435851542453747</v>
      </c>
      <c r="DV265">
        <f t="shared" si="296"/>
        <v>0.78469838626915589</v>
      </c>
      <c r="DW265">
        <f t="shared" si="296"/>
        <v>-0.48642277761246078</v>
      </c>
      <c r="DX265">
        <f t="shared" si="296"/>
        <v>-0.96281155492761172</v>
      </c>
      <c r="DY265">
        <f t="shared" si="296"/>
        <v>0.27448095352156088</v>
      </c>
      <c r="DZ265">
        <f t="shared" si="296"/>
        <v>1.1917882147827186</v>
      </c>
      <c r="EA265">
        <f t="shared" ref="EA265:GL265" si="297">+EA248</f>
        <v>1.3211001714807935</v>
      </c>
      <c r="EB265">
        <f t="shared" si="297"/>
        <v>0.21582195586233865</v>
      </c>
      <c r="EC265">
        <f t="shared" si="297"/>
        <v>-1.4818851923337206</v>
      </c>
      <c r="ED265">
        <f t="shared" si="297"/>
        <v>-1.7788806871976703</v>
      </c>
      <c r="EE265">
        <f t="shared" si="297"/>
        <v>-5.5681539379293099E-2</v>
      </c>
      <c r="EF265">
        <f t="shared" si="297"/>
        <v>0.19215462998545263</v>
      </c>
      <c r="EG265">
        <f t="shared" si="297"/>
        <v>0.87651642388664186</v>
      </c>
      <c r="EH265">
        <f t="shared" si="297"/>
        <v>1.5436035027960315</v>
      </c>
      <c r="EI265">
        <f t="shared" si="297"/>
        <v>-0.66584789237822406</v>
      </c>
      <c r="EJ265">
        <f t="shared" si="297"/>
        <v>-1.2790678738383576</v>
      </c>
      <c r="EK265">
        <f t="shared" si="297"/>
        <v>1.9262006389908493</v>
      </c>
      <c r="EL265">
        <f t="shared" si="297"/>
        <v>-0.53567760005535092</v>
      </c>
      <c r="EM265">
        <f t="shared" si="297"/>
        <v>-1.4841816664556973</v>
      </c>
      <c r="EN265">
        <f t="shared" si="297"/>
        <v>3.4162894735345617E-2</v>
      </c>
      <c r="EO265">
        <f t="shared" si="297"/>
        <v>-0.83232635006424971</v>
      </c>
      <c r="EP265">
        <f t="shared" si="297"/>
        <v>0.16386366041842848</v>
      </c>
      <c r="EQ265">
        <f t="shared" si="297"/>
        <v>-0.92330992629285902</v>
      </c>
      <c r="ER265">
        <f t="shared" si="297"/>
        <v>-5.4608335631201044E-2</v>
      </c>
      <c r="ES265">
        <f t="shared" si="297"/>
        <v>0.23945290195115376</v>
      </c>
      <c r="ET265">
        <f t="shared" si="297"/>
        <v>0.12744635569106322</v>
      </c>
      <c r="EU265">
        <f t="shared" si="297"/>
        <v>1.6417106962762773</v>
      </c>
      <c r="EV265">
        <f t="shared" si="297"/>
        <v>-1.396169864165131</v>
      </c>
      <c r="EW265">
        <f t="shared" si="297"/>
        <v>0.90127286966890097</v>
      </c>
      <c r="EX265">
        <f t="shared" si="297"/>
        <v>0.44219859773875214</v>
      </c>
      <c r="EY265">
        <f t="shared" si="297"/>
        <v>0.33847186386992689</v>
      </c>
      <c r="EZ265">
        <f t="shared" si="297"/>
        <v>-0.88474735093768686</v>
      </c>
      <c r="FA265">
        <f t="shared" si="297"/>
        <v>0.83156919572502375</v>
      </c>
      <c r="FB265">
        <f t="shared" si="297"/>
        <v>-1.0010921869252343</v>
      </c>
      <c r="FC265">
        <f t="shared" si="297"/>
        <v>0.9405516721017193</v>
      </c>
      <c r="FD265">
        <f t="shared" si="297"/>
        <v>0.15913656170596369</v>
      </c>
      <c r="FE265">
        <f t="shared" si="297"/>
        <v>1.2756095202348661</v>
      </c>
      <c r="FF265">
        <f t="shared" si="297"/>
        <v>2.1569849195657298</v>
      </c>
      <c r="FG265">
        <f t="shared" si="297"/>
        <v>0.93900553110870533</v>
      </c>
      <c r="FH265">
        <f t="shared" si="297"/>
        <v>0.80822928794077598</v>
      </c>
      <c r="FI265">
        <f t="shared" si="297"/>
        <v>1.8723403627518564</v>
      </c>
      <c r="FJ265">
        <f t="shared" si="297"/>
        <v>0.78251446211652365</v>
      </c>
      <c r="FK265">
        <f t="shared" si="297"/>
        <v>-3.117747837677598E-2</v>
      </c>
      <c r="FL265">
        <f t="shared" si="297"/>
        <v>5.9129661167389713E-2</v>
      </c>
      <c r="FM265">
        <f t="shared" si="297"/>
        <v>-0.88542492449050769</v>
      </c>
      <c r="FN265">
        <f t="shared" si="297"/>
        <v>0.14868533071421552</v>
      </c>
      <c r="FO265">
        <f t="shared" si="297"/>
        <v>0.76753622124670073</v>
      </c>
      <c r="FP265">
        <f t="shared" si="297"/>
        <v>-1.2999771570321172</v>
      </c>
      <c r="FQ265">
        <f t="shared" si="297"/>
        <v>-1.2358941603451967</v>
      </c>
      <c r="FR265">
        <f t="shared" si="297"/>
        <v>-9.6729309007059783E-2</v>
      </c>
      <c r="FS265">
        <f t="shared" si="297"/>
        <v>0.42823785406653769</v>
      </c>
      <c r="FT265">
        <f t="shared" si="297"/>
        <v>-1.8844002624973655</v>
      </c>
      <c r="FU265">
        <f t="shared" si="297"/>
        <v>0.85658484749728814</v>
      </c>
      <c r="FV265">
        <f t="shared" si="297"/>
        <v>-0.25112058210652322</v>
      </c>
      <c r="FW265">
        <f t="shared" si="297"/>
        <v>-1.0671783456928097E-2</v>
      </c>
      <c r="FX265">
        <f t="shared" si="297"/>
        <v>-0.11373003871995024</v>
      </c>
      <c r="FY265">
        <f t="shared" si="297"/>
        <v>6.4571850089123473E-2</v>
      </c>
      <c r="FZ265">
        <f t="shared" si="297"/>
        <v>0.8247775440395344</v>
      </c>
      <c r="GA265">
        <f t="shared" si="297"/>
        <v>6.8711187850567512E-2</v>
      </c>
      <c r="GB265">
        <f t="shared" si="297"/>
        <v>3.668246790766716</v>
      </c>
      <c r="GC265">
        <f t="shared" si="297"/>
        <v>0.74271270023018587</v>
      </c>
      <c r="GD265">
        <f t="shared" si="297"/>
        <v>-0.76149035521666519</v>
      </c>
      <c r="GE265">
        <f t="shared" si="297"/>
        <v>0.73918954512919299</v>
      </c>
      <c r="GF265">
        <f t="shared" si="297"/>
        <v>-1.0013445717049763</v>
      </c>
      <c r="GG265">
        <f t="shared" si="297"/>
        <v>-0.91223682829877362</v>
      </c>
      <c r="GH265">
        <f t="shared" si="297"/>
        <v>-0.62244907894637436</v>
      </c>
      <c r="GI265">
        <f t="shared" si="297"/>
        <v>0.7899120646470692</v>
      </c>
      <c r="GJ265">
        <f t="shared" si="297"/>
        <v>0.4544642706605373</v>
      </c>
      <c r="GK265">
        <f t="shared" si="297"/>
        <v>-0.99392082120175473</v>
      </c>
      <c r="GL265">
        <f t="shared" si="297"/>
        <v>-0.45242927626532037</v>
      </c>
      <c r="GM265">
        <f t="shared" ref="GM265:IX265" si="298">+GM248</f>
        <v>0.27067017072113231</v>
      </c>
      <c r="GN265">
        <f t="shared" si="298"/>
        <v>2.1281266526784748</v>
      </c>
      <c r="GO265">
        <f t="shared" si="298"/>
        <v>0.34991671782336198</v>
      </c>
      <c r="GP265">
        <f t="shared" si="298"/>
        <v>0.47081130105652846</v>
      </c>
      <c r="GQ265">
        <f t="shared" si="298"/>
        <v>-0.15921386875561439</v>
      </c>
      <c r="GR265">
        <f t="shared" si="298"/>
        <v>-0.77743379733874463</v>
      </c>
      <c r="GS265">
        <f t="shared" si="298"/>
        <v>1.0774965630844235</v>
      </c>
      <c r="GT265">
        <f t="shared" si="298"/>
        <v>0.24599216885690112</v>
      </c>
      <c r="GU265">
        <f t="shared" si="298"/>
        <v>-0.60123284129076637</v>
      </c>
      <c r="GV265">
        <f t="shared" si="298"/>
        <v>1.0239546099910513</v>
      </c>
      <c r="GW265">
        <f t="shared" si="298"/>
        <v>0.36631035982281901</v>
      </c>
      <c r="GX265">
        <f t="shared" si="298"/>
        <v>0.6180903255881276</v>
      </c>
      <c r="GY265">
        <f t="shared" si="298"/>
        <v>-1.1375277608749457</v>
      </c>
      <c r="GZ265">
        <f t="shared" si="298"/>
        <v>-0.16231297195190564</v>
      </c>
      <c r="HA265">
        <f t="shared" si="298"/>
        <v>1.859689291450195</v>
      </c>
      <c r="HB265">
        <f t="shared" si="298"/>
        <v>0.37598169910779689</v>
      </c>
      <c r="HC265">
        <f t="shared" si="298"/>
        <v>2.0354036678327248</v>
      </c>
      <c r="HD265">
        <f t="shared" si="298"/>
        <v>0.23740653887216467</v>
      </c>
      <c r="HE265">
        <f t="shared" si="298"/>
        <v>-0.40753548091743141</v>
      </c>
      <c r="HF265">
        <f t="shared" si="298"/>
        <v>0.50328367251495365</v>
      </c>
      <c r="HG265">
        <f t="shared" si="298"/>
        <v>-1.0807843864313327</v>
      </c>
      <c r="HH265">
        <f t="shared" si="298"/>
        <v>0.31595391192240641</v>
      </c>
      <c r="HI265">
        <f t="shared" si="298"/>
        <v>0.90957200882257894</v>
      </c>
      <c r="HJ265">
        <f t="shared" si="298"/>
        <v>-1.6018202586565167</v>
      </c>
      <c r="HK265">
        <f t="shared" si="298"/>
        <v>-0.95554014478693716</v>
      </c>
      <c r="HL265">
        <f t="shared" si="298"/>
        <v>1.3103749552101362</v>
      </c>
      <c r="HM265">
        <f t="shared" si="298"/>
        <v>-1.2749205779982731</v>
      </c>
      <c r="HN265">
        <f t="shared" si="298"/>
        <v>-0.72518787419539876</v>
      </c>
      <c r="HO265">
        <f t="shared" si="298"/>
        <v>-2.5733606889843941</v>
      </c>
      <c r="HP265">
        <f t="shared" si="298"/>
        <v>0.11365273167029954</v>
      </c>
      <c r="HQ265">
        <f t="shared" si="298"/>
        <v>0.29407601687125862</v>
      </c>
      <c r="HR265">
        <f t="shared" si="298"/>
        <v>0.68768144956266042</v>
      </c>
      <c r="HS265">
        <f t="shared" si="298"/>
        <v>-0.10403368833067361</v>
      </c>
      <c r="HT265">
        <f t="shared" si="298"/>
        <v>-0.42907686292892322</v>
      </c>
      <c r="HU265">
        <f t="shared" si="298"/>
        <v>1.8962691683555022</v>
      </c>
      <c r="HV265">
        <f t="shared" si="298"/>
        <v>-0.34536583370936569</v>
      </c>
      <c r="HW265">
        <f t="shared" si="298"/>
        <v>0.65159156292793341</v>
      </c>
      <c r="HX265">
        <f t="shared" si="298"/>
        <v>5.6140834203688428E-2</v>
      </c>
      <c r="HY265">
        <f t="shared" si="298"/>
        <v>0.55815462474129163</v>
      </c>
      <c r="HZ265">
        <f t="shared" si="298"/>
        <v>8.4132807387504727E-2</v>
      </c>
      <c r="IA265">
        <f t="shared" si="298"/>
        <v>-0.93378730525728315</v>
      </c>
      <c r="IB265">
        <f t="shared" si="298"/>
        <v>-8.3748545876005664E-2</v>
      </c>
      <c r="IC265">
        <f t="shared" si="298"/>
        <v>0.72468992584617808</v>
      </c>
      <c r="ID265">
        <f t="shared" si="298"/>
        <v>-5.6229509937111288E-3</v>
      </c>
      <c r="IE265">
        <f t="shared" si="298"/>
        <v>0.5930951374466531</v>
      </c>
      <c r="IF265">
        <f t="shared" si="298"/>
        <v>0.42020360524475109</v>
      </c>
      <c r="IG265">
        <f t="shared" si="298"/>
        <v>-5.8525984059087932E-3</v>
      </c>
      <c r="IH265">
        <f t="shared" si="298"/>
        <v>0.42765122998389415</v>
      </c>
      <c r="II265">
        <f t="shared" si="298"/>
        <v>0.10349594958825037</v>
      </c>
      <c r="IJ265">
        <f t="shared" si="298"/>
        <v>-0.81920234151766635</v>
      </c>
      <c r="IK265">
        <f t="shared" si="298"/>
        <v>0.74110175773967057</v>
      </c>
      <c r="IL265">
        <f t="shared" si="298"/>
        <v>0.36230517252988648</v>
      </c>
      <c r="IM265">
        <f t="shared" si="298"/>
        <v>-1.0046346687886398</v>
      </c>
      <c r="IN265">
        <f t="shared" si="298"/>
        <v>-0.82070073403883725</v>
      </c>
      <c r="IO265">
        <f t="shared" si="298"/>
        <v>1.4342731446959078</v>
      </c>
      <c r="IP265">
        <f t="shared" si="298"/>
        <v>0.41636212699813768</v>
      </c>
      <c r="IQ265">
        <f t="shared" si="298"/>
        <v>-7.2468537837266922E-2</v>
      </c>
      <c r="IR265">
        <f t="shared" si="298"/>
        <v>-0.89966761152027175</v>
      </c>
      <c r="IS265">
        <f t="shared" si="298"/>
        <v>-1.4394299796549603</v>
      </c>
      <c r="IT265">
        <f t="shared" si="298"/>
        <v>0.57368652051081881</v>
      </c>
      <c r="IU265">
        <f t="shared" si="298"/>
        <v>-0.81343728197680321</v>
      </c>
      <c r="IV265">
        <f t="shared" si="298"/>
        <v>2.6225097826682031</v>
      </c>
      <c r="IW265">
        <f t="shared" si="298"/>
        <v>0.37335553315642755</v>
      </c>
      <c r="IX265">
        <f t="shared" si="298"/>
        <v>-1.0377493708801921</v>
      </c>
      <c r="IY265">
        <f t="shared" ref="IY265:LJ265" si="299">+IY248</f>
        <v>2.9387592803686857</v>
      </c>
      <c r="IZ265">
        <f t="shared" si="299"/>
        <v>-0.54222368817136157</v>
      </c>
      <c r="JA265">
        <f t="shared" si="299"/>
        <v>7.0322130341082811E-2</v>
      </c>
      <c r="JB265">
        <f t="shared" si="299"/>
        <v>3.0305818654596806</v>
      </c>
      <c r="JC265">
        <f t="shared" si="299"/>
        <v>0.60894990383530967</v>
      </c>
      <c r="JD265">
        <f t="shared" si="299"/>
        <v>-1.4173633644531947</v>
      </c>
      <c r="JE265">
        <f t="shared" si="299"/>
        <v>0.80304516814067028</v>
      </c>
      <c r="JF265">
        <f t="shared" si="299"/>
        <v>1.1760630513890646</v>
      </c>
      <c r="JG265">
        <f t="shared" si="299"/>
        <v>-0.45158230932429433</v>
      </c>
      <c r="JH265">
        <f t="shared" si="299"/>
        <v>-0.3792683855863288</v>
      </c>
      <c r="JI265">
        <f t="shared" si="299"/>
        <v>-0.46381501306314021</v>
      </c>
      <c r="JJ265">
        <f t="shared" si="299"/>
        <v>0.47243474909919314</v>
      </c>
      <c r="JK265">
        <f t="shared" si="299"/>
        <v>0.32674847716407385</v>
      </c>
      <c r="JL265">
        <f t="shared" si="299"/>
        <v>-0.18973992155224551</v>
      </c>
      <c r="JM265">
        <f t="shared" si="299"/>
        <v>-0.3855222985293949</v>
      </c>
      <c r="JN265">
        <f t="shared" si="299"/>
        <v>1.0481608114787377</v>
      </c>
      <c r="JO265">
        <f t="shared" si="299"/>
        <v>4.3985437514493242E-3</v>
      </c>
      <c r="JP265">
        <f t="shared" si="299"/>
        <v>1.1969405022682622</v>
      </c>
      <c r="JQ265">
        <f t="shared" si="299"/>
        <v>-0.85481815403909422</v>
      </c>
      <c r="JR265">
        <f t="shared" si="299"/>
        <v>0.18071204976877198</v>
      </c>
      <c r="JS265">
        <f t="shared" si="299"/>
        <v>1.0667599781299941</v>
      </c>
      <c r="JT265">
        <f t="shared" si="299"/>
        <v>0.76928358794248197</v>
      </c>
      <c r="JU265">
        <f t="shared" si="299"/>
        <v>-0.80357267506769858</v>
      </c>
      <c r="JV265">
        <f t="shared" si="299"/>
        <v>0.1794683157640975</v>
      </c>
      <c r="JW265">
        <f t="shared" si="299"/>
        <v>0.58463456298341043</v>
      </c>
      <c r="JX265">
        <f t="shared" si="299"/>
        <v>-1.8356604414293543</v>
      </c>
      <c r="JY265">
        <f t="shared" si="299"/>
        <v>-0.59638182392518502</v>
      </c>
      <c r="JZ265">
        <f t="shared" si="299"/>
        <v>1.2978421182197053</v>
      </c>
      <c r="KA265">
        <f t="shared" si="299"/>
        <v>-2.0111201592953876</v>
      </c>
      <c r="KB265">
        <f t="shared" si="299"/>
        <v>0.33240212360396981</v>
      </c>
      <c r="KC265">
        <f t="shared" si="299"/>
        <v>0.79347046266775578</v>
      </c>
      <c r="KD265">
        <f t="shared" si="299"/>
        <v>-0.19542881091183517</v>
      </c>
      <c r="KE265">
        <f t="shared" si="299"/>
        <v>-0.67889004640164785</v>
      </c>
      <c r="KF265">
        <f t="shared" si="299"/>
        <v>0.24220867089752574</v>
      </c>
      <c r="KG265">
        <f t="shared" si="299"/>
        <v>5.0013113650493324E-2</v>
      </c>
      <c r="KH265">
        <f t="shared" si="299"/>
        <v>-0.5880860953766387</v>
      </c>
      <c r="KI265">
        <f t="shared" si="299"/>
        <v>0.31780473364051431</v>
      </c>
      <c r="KJ265">
        <f t="shared" si="299"/>
        <v>-0.49600430429563858</v>
      </c>
      <c r="KK265">
        <f t="shared" si="299"/>
        <v>-0.54772499424871057</v>
      </c>
      <c r="KL265">
        <f t="shared" si="299"/>
        <v>-0.91409447122714482</v>
      </c>
      <c r="KM265">
        <f t="shared" si="299"/>
        <v>1.9564140529837459</v>
      </c>
      <c r="KN265">
        <f t="shared" si="299"/>
        <v>-0.90806906882789917</v>
      </c>
      <c r="KO265">
        <f t="shared" si="299"/>
        <v>0.88305114331888035</v>
      </c>
      <c r="KP265">
        <f t="shared" si="299"/>
        <v>0.63363017943629529</v>
      </c>
      <c r="KQ265">
        <f t="shared" si="299"/>
        <v>1.4249235391616821</v>
      </c>
      <c r="KR265">
        <f t="shared" si="299"/>
        <v>-0.78667653724551201</v>
      </c>
      <c r="KS265">
        <f t="shared" si="299"/>
        <v>0.35773496165347751</v>
      </c>
      <c r="KT265">
        <f t="shared" si="299"/>
        <v>0.34268737181264441</v>
      </c>
      <c r="KU265">
        <f t="shared" si="299"/>
        <v>0.21856294551980682</v>
      </c>
      <c r="KV265">
        <f t="shared" si="299"/>
        <v>2.5625013222452253E-3</v>
      </c>
      <c r="KW265">
        <f t="shared" si="299"/>
        <v>0.41003090700542089</v>
      </c>
      <c r="KX265">
        <f t="shared" si="299"/>
        <v>1.594416971784085</v>
      </c>
      <c r="KY265">
        <f t="shared" si="299"/>
        <v>-0.19940671336371452</v>
      </c>
      <c r="KZ265">
        <f t="shared" si="299"/>
        <v>-1.0015969564847182</v>
      </c>
      <c r="LA265">
        <f t="shared" si="299"/>
        <v>1.7148795450339094</v>
      </c>
      <c r="LB265">
        <f t="shared" si="299"/>
        <v>-0.40479449125996325</v>
      </c>
      <c r="LC265">
        <f t="shared" si="299"/>
        <v>-0.33054334380722139</v>
      </c>
      <c r="LD265">
        <f t="shared" si="299"/>
        <v>0.74160425356240012</v>
      </c>
      <c r="LE265">
        <f t="shared" si="299"/>
        <v>7.9987785284174606E-2</v>
      </c>
      <c r="LF265">
        <f t="shared" si="299"/>
        <v>2.7274609237792902E-2</v>
      </c>
      <c r="LG265">
        <f t="shared" si="299"/>
        <v>2.0981678972020745</v>
      </c>
      <c r="LH265">
        <f t="shared" si="299"/>
        <v>0.9701329872768838</v>
      </c>
      <c r="LI265">
        <f t="shared" si="299"/>
        <v>0.61392938732751645</v>
      </c>
      <c r="LJ265">
        <f t="shared" si="299"/>
        <v>3.5694256439455785E-2</v>
      </c>
      <c r="LK265">
        <f t="shared" ref="LK265:NV265" si="300">+LK248</f>
        <v>0.35414814192336053</v>
      </c>
      <c r="LL265">
        <f t="shared" si="300"/>
        <v>-0.66393795350450091</v>
      </c>
      <c r="LM265">
        <f t="shared" si="300"/>
        <v>0.89714831119636074</v>
      </c>
      <c r="LN265">
        <f t="shared" si="300"/>
        <v>-0.17612592273508199</v>
      </c>
      <c r="LO265">
        <f t="shared" si="300"/>
        <v>0.16758576748543419</v>
      </c>
      <c r="LP265">
        <f t="shared" si="300"/>
        <v>-0.19425897335167974</v>
      </c>
      <c r="LQ265">
        <f t="shared" si="300"/>
        <v>0.19449316823738627</v>
      </c>
      <c r="LR265">
        <f t="shared" si="300"/>
        <v>-2.3900429368950427</v>
      </c>
      <c r="LS265">
        <f t="shared" si="300"/>
        <v>0.76456217357190326</v>
      </c>
      <c r="LT265">
        <f t="shared" si="300"/>
        <v>1.3716544344788417</v>
      </c>
      <c r="LU265">
        <f t="shared" si="300"/>
        <v>-0.27122496248921379</v>
      </c>
      <c r="LV265">
        <f t="shared" si="300"/>
        <v>0.3795139491558075</v>
      </c>
      <c r="LW265">
        <f t="shared" si="300"/>
        <v>0.2416572897345759</v>
      </c>
      <c r="LX265">
        <f t="shared" si="300"/>
        <v>-0.49185473471879959</v>
      </c>
      <c r="LY265">
        <f t="shared" si="300"/>
        <v>0.35276457310828846</v>
      </c>
      <c r="LZ265">
        <f t="shared" si="300"/>
        <v>-8.3057329902658239E-2</v>
      </c>
      <c r="MA265">
        <f t="shared" si="300"/>
        <v>1.458220140193589</v>
      </c>
      <c r="MB265">
        <f t="shared" si="300"/>
        <v>-0.80304516814067028</v>
      </c>
      <c r="MC265">
        <f t="shared" si="300"/>
        <v>1.060295744537143</v>
      </c>
      <c r="MD265">
        <f t="shared" si="300"/>
        <v>0.68226427174522541</v>
      </c>
      <c r="ME265">
        <f t="shared" si="300"/>
        <v>1.5443583833985031</v>
      </c>
      <c r="MF265">
        <f t="shared" si="300"/>
        <v>1.549165062897373</v>
      </c>
      <c r="MG265">
        <f t="shared" si="300"/>
        <v>0.24536120690754615</v>
      </c>
      <c r="MH265">
        <f t="shared" si="300"/>
        <v>0.16712078831915278</v>
      </c>
      <c r="MI265">
        <f t="shared" si="300"/>
        <v>-0.58454361351323314</v>
      </c>
      <c r="MJ265">
        <f t="shared" si="300"/>
        <v>2.7260830393061042</v>
      </c>
      <c r="MK265">
        <f t="shared" si="300"/>
        <v>-0.44042849367542658</v>
      </c>
      <c r="ML265">
        <f t="shared" si="300"/>
        <v>0.81109646998811513</v>
      </c>
      <c r="MM265">
        <f t="shared" si="300"/>
        <v>7.0934902396402322E-2</v>
      </c>
      <c r="MN265">
        <f t="shared" si="300"/>
        <v>0.74968511398765258</v>
      </c>
      <c r="MO265">
        <f t="shared" si="300"/>
        <v>-0.44887315198138822</v>
      </c>
      <c r="MP265">
        <f t="shared" si="300"/>
        <v>-0.25910253498295788</v>
      </c>
      <c r="MQ265">
        <f t="shared" si="300"/>
        <v>-2.7658825274556875</v>
      </c>
      <c r="MR265">
        <f t="shared" si="300"/>
        <v>0.15626937965862453</v>
      </c>
      <c r="MS265">
        <f t="shared" si="300"/>
        <v>1.5413434084621258</v>
      </c>
      <c r="MT265">
        <f t="shared" si="300"/>
        <v>-0.79809069575276226</v>
      </c>
      <c r="MU265">
        <f t="shared" si="300"/>
        <v>0.2444153324177023</v>
      </c>
      <c r="MV265">
        <f t="shared" si="300"/>
        <v>-0.24339101400983054</v>
      </c>
      <c r="MW265">
        <f t="shared" si="300"/>
        <v>-1.00501438282663</v>
      </c>
      <c r="MX265">
        <f t="shared" si="300"/>
        <v>1.883945515146479</v>
      </c>
      <c r="MY265">
        <f t="shared" si="300"/>
        <v>0.82887027019751258</v>
      </c>
      <c r="MZ265">
        <f t="shared" si="300"/>
        <v>0.81205371316173114</v>
      </c>
      <c r="NA265">
        <f t="shared" si="300"/>
        <v>1.1762131180148572</v>
      </c>
      <c r="NB265">
        <f t="shared" si="300"/>
        <v>1.4805118553340435</v>
      </c>
      <c r="NC265">
        <f t="shared" si="300"/>
        <v>9.9420276455930434E-2</v>
      </c>
      <c r="ND265">
        <f t="shared" si="300"/>
        <v>0.73437149694655091</v>
      </c>
      <c r="NE265">
        <f t="shared" si="300"/>
        <v>0.74321633292129263</v>
      </c>
      <c r="NF265">
        <f t="shared" si="300"/>
        <v>0.99316821433603764</v>
      </c>
      <c r="NG265">
        <f t="shared" si="300"/>
        <v>-1.5276873455150053</v>
      </c>
      <c r="NH265">
        <f t="shared" si="300"/>
        <v>-0.12559553397295531</v>
      </c>
      <c r="NI265">
        <f t="shared" si="300"/>
        <v>-1.0882195056183264</v>
      </c>
      <c r="NJ265">
        <f t="shared" si="300"/>
        <v>4.7791672841412947E-2</v>
      </c>
      <c r="NK265">
        <f t="shared" si="300"/>
        <v>-0.23897996470623184</v>
      </c>
      <c r="NL265">
        <f t="shared" si="300"/>
        <v>-1.2619238987099379E-3</v>
      </c>
      <c r="NM265">
        <f t="shared" si="300"/>
        <v>0.58963223636965267</v>
      </c>
      <c r="NN265">
        <f t="shared" si="300"/>
        <v>1.094465460482752</v>
      </c>
      <c r="NO265">
        <f t="shared" si="300"/>
        <v>0.56030103223747574</v>
      </c>
      <c r="NP265">
        <f t="shared" si="300"/>
        <v>0.2331591986148851</v>
      </c>
      <c r="NQ265">
        <f t="shared" si="300"/>
        <v>0.88214619609061629</v>
      </c>
      <c r="NR265">
        <f t="shared" si="300"/>
        <v>6.4417235989822075E-2</v>
      </c>
      <c r="NS265">
        <f t="shared" si="300"/>
        <v>-2.4189648684114218</v>
      </c>
      <c r="NT265">
        <f t="shared" si="300"/>
        <v>-0.26504039851715788</v>
      </c>
      <c r="NU265">
        <f t="shared" si="300"/>
        <v>0.20338802642072551</v>
      </c>
      <c r="NV265">
        <f t="shared" si="300"/>
        <v>-1.4236593415262178</v>
      </c>
      <c r="NW265">
        <f t="shared" ref="NW265:QH265" si="301">+NW248</f>
        <v>0.21081291379232425</v>
      </c>
      <c r="NX265">
        <f t="shared" si="301"/>
        <v>-1.2916507330373861</v>
      </c>
      <c r="NY265">
        <f t="shared" si="301"/>
        <v>-1.4723218555445783</v>
      </c>
      <c r="NZ265">
        <f t="shared" si="301"/>
        <v>1.3693079381482676</v>
      </c>
      <c r="OA265">
        <f t="shared" si="301"/>
        <v>0.42103920350200497</v>
      </c>
      <c r="OB265">
        <f t="shared" si="301"/>
        <v>-2.0458355720620602</v>
      </c>
      <c r="OC265">
        <f t="shared" si="301"/>
        <v>0.53065150495967828</v>
      </c>
      <c r="OD265">
        <f t="shared" si="301"/>
        <v>0.53197254601400346</v>
      </c>
      <c r="OE265">
        <f t="shared" si="301"/>
        <v>-2.9444890969898552E-3</v>
      </c>
      <c r="OF265">
        <f t="shared" si="301"/>
        <v>-0.4294133759685792</v>
      </c>
      <c r="OG265">
        <f t="shared" si="301"/>
        <v>0.65197127696592361</v>
      </c>
      <c r="OH265">
        <f t="shared" si="301"/>
        <v>0.33774313124013133</v>
      </c>
      <c r="OI265">
        <f t="shared" si="301"/>
        <v>0.13910039342590608</v>
      </c>
      <c r="OJ265">
        <f t="shared" si="301"/>
        <v>-0.18771515897242352</v>
      </c>
      <c r="OK265">
        <f t="shared" si="301"/>
        <v>0.31426679925061762</v>
      </c>
      <c r="OL265">
        <f t="shared" si="301"/>
        <v>-0.60609636420849711</v>
      </c>
      <c r="OM265">
        <f t="shared" si="301"/>
        <v>1.5405885278596543</v>
      </c>
      <c r="ON265">
        <f t="shared" si="301"/>
        <v>1.5157547750277445</v>
      </c>
      <c r="OO265">
        <f t="shared" si="301"/>
        <v>4.1281964513473213E-2</v>
      </c>
      <c r="OP265">
        <f t="shared" si="301"/>
        <v>-0.52642917580669746</v>
      </c>
      <c r="OQ265">
        <f t="shared" si="301"/>
        <v>0.59218336900812574</v>
      </c>
      <c r="OR265">
        <f t="shared" si="301"/>
        <v>2.7730129659175873</v>
      </c>
      <c r="OS265">
        <f t="shared" si="301"/>
        <v>-1.4039142115507275</v>
      </c>
      <c r="OT265">
        <f t="shared" si="301"/>
        <v>1.2041732588841114</v>
      </c>
      <c r="OU265">
        <f t="shared" si="301"/>
        <v>-0.41152816265821457</v>
      </c>
      <c r="OV265">
        <f t="shared" si="301"/>
        <v>0.58109776546189096</v>
      </c>
      <c r="OW265">
        <f t="shared" si="301"/>
        <v>0.75201796789770015</v>
      </c>
      <c r="OX265">
        <f t="shared" si="301"/>
        <v>-1.9326034816913307</v>
      </c>
      <c r="OY265">
        <f t="shared" si="301"/>
        <v>0.45031129047856666</v>
      </c>
      <c r="OZ265">
        <f t="shared" si="301"/>
        <v>-0.17783577277441509</v>
      </c>
      <c r="PA265">
        <f t="shared" si="301"/>
        <v>0.39394080886268057</v>
      </c>
      <c r="PB265">
        <f t="shared" si="301"/>
        <v>0.22271706257015467</v>
      </c>
      <c r="PC265">
        <f t="shared" si="301"/>
        <v>-1.9117396732326597</v>
      </c>
      <c r="PD265">
        <f t="shared" si="301"/>
        <v>0.58136947700404562</v>
      </c>
      <c r="PE265">
        <f t="shared" si="301"/>
        <v>-1.6584226614213549</v>
      </c>
      <c r="PF265">
        <f t="shared" si="301"/>
        <v>-0.36663777791545726</v>
      </c>
      <c r="PG265">
        <f t="shared" si="301"/>
        <v>0.30832438824290875</v>
      </c>
      <c r="PH265">
        <f t="shared" si="301"/>
        <v>0.92190475697861984</v>
      </c>
      <c r="PI265">
        <f t="shared" si="301"/>
        <v>-1.7905404092743993</v>
      </c>
      <c r="PJ265">
        <f t="shared" si="301"/>
        <v>1.1448628356447443</v>
      </c>
      <c r="PK265">
        <f t="shared" si="301"/>
        <v>0.70395572038250975</v>
      </c>
      <c r="PL265">
        <f t="shared" si="301"/>
        <v>-0.40031409298535436</v>
      </c>
      <c r="PM265">
        <f t="shared" si="301"/>
        <v>-1.2429836715455167</v>
      </c>
      <c r="PN265">
        <f t="shared" si="301"/>
        <v>-0.43697468754544389</v>
      </c>
      <c r="PO265">
        <f t="shared" si="301"/>
        <v>-0.38832581594760995</v>
      </c>
      <c r="PP265">
        <f t="shared" si="301"/>
        <v>1.2904183677164838</v>
      </c>
      <c r="PQ265">
        <f t="shared" si="301"/>
        <v>1.5021396393422037</v>
      </c>
      <c r="PR265">
        <f t="shared" si="301"/>
        <v>-0.48014726417022757</v>
      </c>
      <c r="PS265">
        <f t="shared" si="301"/>
        <v>1.3005092114326544</v>
      </c>
      <c r="PT265">
        <f t="shared" si="301"/>
        <v>0.42547299017314799</v>
      </c>
      <c r="PU265">
        <f t="shared" si="301"/>
        <v>0.39998326428758446</v>
      </c>
      <c r="PV265">
        <f t="shared" si="301"/>
        <v>0.4659455044020433</v>
      </c>
      <c r="PW265">
        <f t="shared" si="301"/>
        <v>0.52221594160073437</v>
      </c>
      <c r="PX265">
        <f t="shared" si="301"/>
        <v>-0.32618345358059742</v>
      </c>
      <c r="PY265">
        <f t="shared" si="301"/>
        <v>0.18716946215135977</v>
      </c>
      <c r="PZ265">
        <f t="shared" si="301"/>
        <v>-0.47337607611552812</v>
      </c>
      <c r="QA265">
        <f t="shared" si="301"/>
        <v>-0.70366240834118798</v>
      </c>
      <c r="QB265">
        <f t="shared" si="301"/>
        <v>0.92330992629285902</v>
      </c>
      <c r="QC265">
        <f t="shared" si="301"/>
        <v>0.44709622670779936</v>
      </c>
      <c r="QD265">
        <f t="shared" si="301"/>
        <v>-1.0882195056183264</v>
      </c>
      <c r="QE265">
        <f t="shared" si="301"/>
        <v>0.4834976152778836</v>
      </c>
      <c r="QF265">
        <f t="shared" si="301"/>
        <v>-0.29207967600086704</v>
      </c>
      <c r="QG265">
        <f t="shared" si="301"/>
        <v>1.0904363989538979</v>
      </c>
      <c r="QH265">
        <f t="shared" si="301"/>
        <v>2.7487840270623565</v>
      </c>
      <c r="QI265">
        <f t="shared" ref="QI265:SG265" si="302">+QI248</f>
        <v>-0.27869305085914675</v>
      </c>
      <c r="QJ265">
        <f t="shared" si="302"/>
        <v>0.16301100913551636</v>
      </c>
      <c r="QK265">
        <f t="shared" si="302"/>
        <v>-0.34179493013652973</v>
      </c>
      <c r="QL265">
        <f t="shared" si="302"/>
        <v>1.234743649547454</v>
      </c>
      <c r="QM265">
        <f t="shared" si="302"/>
        <v>-0.73437149694655091</v>
      </c>
      <c r="QN265">
        <f t="shared" si="302"/>
        <v>-1.0891881174757145</v>
      </c>
      <c r="QO265">
        <f t="shared" si="302"/>
        <v>-1.0683834261726588</v>
      </c>
      <c r="QP265">
        <f t="shared" si="302"/>
        <v>-0.90242338046664372</v>
      </c>
      <c r="QQ265">
        <f t="shared" si="302"/>
        <v>1.0723169907578267</v>
      </c>
      <c r="QR265">
        <f t="shared" si="302"/>
        <v>1.327534846495837</v>
      </c>
      <c r="QS265">
        <f t="shared" si="302"/>
        <v>0.69107727540540509</v>
      </c>
      <c r="QT265">
        <f t="shared" si="302"/>
        <v>-1.0951612239296082</v>
      </c>
      <c r="QU265">
        <f t="shared" si="302"/>
        <v>8.2674205259536393E-2</v>
      </c>
      <c r="QV265">
        <f t="shared" si="302"/>
        <v>0.24622863747936208</v>
      </c>
      <c r="QW265">
        <f t="shared" si="302"/>
        <v>0.24662313080625609</v>
      </c>
      <c r="QX265">
        <f t="shared" si="302"/>
        <v>0.13053181646682788</v>
      </c>
      <c r="QY265">
        <f t="shared" si="302"/>
        <v>0.56927319747046567</v>
      </c>
      <c r="QZ265">
        <f t="shared" si="302"/>
        <v>1.3935368770034984</v>
      </c>
      <c r="RA265">
        <f t="shared" si="302"/>
        <v>1.1582233128137887</v>
      </c>
      <c r="RB265">
        <f t="shared" si="302"/>
        <v>0.76108221946924459</v>
      </c>
      <c r="RC265">
        <f t="shared" si="302"/>
        <v>-1.6645071809762157</v>
      </c>
      <c r="RD265">
        <f t="shared" si="302"/>
        <v>-0.39807787288737018</v>
      </c>
      <c r="RE265">
        <f t="shared" si="302"/>
        <v>-0.63045376919035334</v>
      </c>
      <c r="RF265">
        <f t="shared" si="302"/>
        <v>1.1504789654281922</v>
      </c>
      <c r="RG265">
        <f t="shared" si="302"/>
        <v>1.2671989679802209</v>
      </c>
      <c r="RH265">
        <f t="shared" si="302"/>
        <v>0.31860963645158336</v>
      </c>
      <c r="RI265">
        <f t="shared" si="302"/>
        <v>0.29943180379632395</v>
      </c>
      <c r="RJ265">
        <f t="shared" si="302"/>
        <v>-0.72012198870652355</v>
      </c>
      <c r="RK265">
        <f t="shared" si="302"/>
        <v>-1.2317991604504641</v>
      </c>
      <c r="RL265">
        <f t="shared" si="302"/>
        <v>0.1353168954665307</v>
      </c>
      <c r="RM265">
        <f t="shared" si="302"/>
        <v>0.47209368858602829</v>
      </c>
      <c r="RN265">
        <f t="shared" si="302"/>
        <v>-0.24875248527678195</v>
      </c>
      <c r="RO265">
        <f t="shared" si="302"/>
        <v>-1.1237580110901035</v>
      </c>
      <c r="RP265">
        <f t="shared" si="302"/>
        <v>-1.6056947060860693</v>
      </c>
      <c r="RQ265">
        <f t="shared" si="302"/>
        <v>-0.9425775715499185</v>
      </c>
      <c r="RR265">
        <f t="shared" si="302"/>
        <v>-0.25001554604386911</v>
      </c>
      <c r="RS265">
        <f t="shared" si="302"/>
        <v>-0.98941882242797874</v>
      </c>
      <c r="RT265">
        <f t="shared" si="302"/>
        <v>-1.3981980373500846</v>
      </c>
      <c r="RU265">
        <f t="shared" si="302"/>
        <v>-1.0022290553024504</v>
      </c>
      <c r="RV265">
        <f t="shared" si="302"/>
        <v>-0.35317157198733184</v>
      </c>
      <c r="RW265">
        <f t="shared" si="302"/>
        <v>-4.4038870328222401E-2</v>
      </c>
      <c r="RX265">
        <f t="shared" si="302"/>
        <v>-0.28099975679651834</v>
      </c>
      <c r="RY265">
        <f t="shared" si="302"/>
        <v>-1.1439806257840246</v>
      </c>
      <c r="RZ265">
        <f t="shared" si="302"/>
        <v>0.49626351028564386</v>
      </c>
      <c r="SA265">
        <f t="shared" si="302"/>
        <v>0.32183038456423674</v>
      </c>
      <c r="SB265">
        <f t="shared" si="302"/>
        <v>0.50876110435638111</v>
      </c>
      <c r="SC265">
        <f t="shared" si="302"/>
        <v>0.43209865907556377</v>
      </c>
      <c r="SD265">
        <f t="shared" si="302"/>
        <v>0.24016117095015943</v>
      </c>
      <c r="SE265">
        <f t="shared" si="302"/>
        <v>9.5346877060364932E-2</v>
      </c>
      <c r="SF265">
        <f t="shared" si="302"/>
        <v>-0.65414837990829255</v>
      </c>
      <c r="SG265">
        <f t="shared" si="302"/>
        <v>-1.003368197416421</v>
      </c>
    </row>
    <row r="266" spans="1:501">
      <c r="A266" t="s">
        <v>551</v>
      </c>
      <c r="B266">
        <f>+B251</f>
        <v>0.87035573415050749</v>
      </c>
      <c r="C266">
        <f t="shared" ref="C266:BN267" si="303">+C251</f>
        <v>1.2960663298144937</v>
      </c>
      <c r="D266">
        <f t="shared" si="303"/>
        <v>2.2022140910848975</v>
      </c>
      <c r="E266">
        <f t="shared" si="303"/>
        <v>0.3639388523879461</v>
      </c>
      <c r="F266">
        <f t="shared" si="303"/>
        <v>-1.1678525879688095</v>
      </c>
      <c r="G266">
        <f t="shared" si="303"/>
        <v>-2.0533298084046692</v>
      </c>
      <c r="H266">
        <f t="shared" si="303"/>
        <v>-1.2193163456686307</v>
      </c>
      <c r="I266">
        <f t="shared" si="303"/>
        <v>0.31113359000300989</v>
      </c>
      <c r="J266">
        <f t="shared" si="303"/>
        <v>0.3955119609599933</v>
      </c>
      <c r="K266">
        <f t="shared" si="303"/>
        <v>0.5375329692469677</v>
      </c>
      <c r="L266">
        <f t="shared" si="303"/>
        <v>0.11919837561435997</v>
      </c>
      <c r="M266">
        <f t="shared" si="303"/>
        <v>0.25080453269765712</v>
      </c>
      <c r="N266">
        <f t="shared" si="303"/>
        <v>0.36573851502907928</v>
      </c>
      <c r="O266">
        <f t="shared" si="303"/>
        <v>-0.69039742811582983</v>
      </c>
      <c r="P266">
        <f t="shared" si="303"/>
        <v>-0.57684701459947973</v>
      </c>
      <c r="Q266">
        <f t="shared" si="303"/>
        <v>1.7229194781975821</v>
      </c>
      <c r="R266">
        <f t="shared" si="303"/>
        <v>-1.4051465768716298</v>
      </c>
      <c r="S266">
        <f t="shared" si="303"/>
        <v>-0.96597659648978151</v>
      </c>
      <c r="T266">
        <f t="shared" si="303"/>
        <v>0.10972712516377214</v>
      </c>
      <c r="U266">
        <f t="shared" si="303"/>
        <v>0.91781657829415053</v>
      </c>
      <c r="V266">
        <f t="shared" si="303"/>
        <v>1.6367266653105617</v>
      </c>
      <c r="W266">
        <f t="shared" si="303"/>
        <v>0.1129603788285749</v>
      </c>
      <c r="X266">
        <f t="shared" si="303"/>
        <v>0.51547658586059697</v>
      </c>
      <c r="Y266">
        <f t="shared" si="303"/>
        <v>0.39882252167444676</v>
      </c>
      <c r="Z266">
        <f t="shared" si="303"/>
        <v>0.50146127250627615</v>
      </c>
      <c r="AA266">
        <f t="shared" si="303"/>
        <v>0.78490643318218645</v>
      </c>
      <c r="AB266">
        <f t="shared" si="303"/>
        <v>0.69457883000723086</v>
      </c>
      <c r="AC266">
        <f t="shared" si="303"/>
        <v>-0.18833816284313798</v>
      </c>
      <c r="AD266">
        <f t="shared" si="303"/>
        <v>-0.49617710828897543</v>
      </c>
      <c r="AE266">
        <f t="shared" si="303"/>
        <v>-1.0213739187747706</v>
      </c>
      <c r="AF266">
        <f t="shared" si="303"/>
        <v>-0.92812342700199224</v>
      </c>
      <c r="AG266">
        <f t="shared" si="303"/>
        <v>0.95036057246034034</v>
      </c>
      <c r="AH266">
        <f t="shared" si="303"/>
        <v>-2.5205008569173515</v>
      </c>
      <c r="AI266">
        <f t="shared" si="303"/>
        <v>1.067705852619838</v>
      </c>
      <c r="AJ266">
        <f t="shared" si="303"/>
        <v>-1.4478882803814486</v>
      </c>
      <c r="AK266">
        <f t="shared" si="303"/>
        <v>0.36369442568684462</v>
      </c>
      <c r="AL266">
        <f t="shared" si="303"/>
        <v>0.75262732934788801</v>
      </c>
      <c r="AM266">
        <f t="shared" si="303"/>
        <v>1.352696017420385</v>
      </c>
      <c r="AN266">
        <f t="shared" si="303"/>
        <v>8.5515239334199578E-2</v>
      </c>
      <c r="AO266">
        <f t="shared" si="303"/>
        <v>0.54390739023801871</v>
      </c>
      <c r="AP266">
        <f t="shared" si="303"/>
        <v>1.0072994882648345</v>
      </c>
      <c r="AQ266">
        <f t="shared" si="303"/>
        <v>0.32505454328202177</v>
      </c>
      <c r="AR266">
        <f t="shared" si="303"/>
        <v>-0.96402800409123302</v>
      </c>
      <c r="AS266">
        <f t="shared" si="303"/>
        <v>0.24079099603113718</v>
      </c>
      <c r="AT266">
        <f t="shared" si="303"/>
        <v>-0.31073227546585258</v>
      </c>
      <c r="AU266">
        <f t="shared" si="303"/>
        <v>1.7519869288662449</v>
      </c>
      <c r="AV266">
        <f t="shared" si="303"/>
        <v>0.15541786524408963</v>
      </c>
      <c r="AW266">
        <f t="shared" si="303"/>
        <v>-6.2118488131090999E-2</v>
      </c>
      <c r="AX266">
        <f t="shared" si="303"/>
        <v>-0.38560528992093168</v>
      </c>
      <c r="AY266">
        <f t="shared" si="303"/>
        <v>6.5567746787564829E-2</v>
      </c>
      <c r="AZ266">
        <f t="shared" si="303"/>
        <v>0.81450252764625475</v>
      </c>
      <c r="BA266">
        <f t="shared" si="303"/>
        <v>-0.78865923569537699</v>
      </c>
      <c r="BB266">
        <f t="shared" si="303"/>
        <v>1.9874096324201673</v>
      </c>
      <c r="BC266">
        <f t="shared" si="303"/>
        <v>0.13469957593770232</v>
      </c>
      <c r="BD266">
        <f t="shared" si="303"/>
        <v>0.37409336073324084</v>
      </c>
      <c r="BE266">
        <f t="shared" si="303"/>
        <v>-0.66098550632887054</v>
      </c>
      <c r="BF266">
        <f t="shared" si="303"/>
        <v>0.36361257116368506</v>
      </c>
      <c r="BG266">
        <f t="shared" si="303"/>
        <v>0.13933231457485817</v>
      </c>
      <c r="BH266">
        <f t="shared" si="303"/>
        <v>0.56083763411152177</v>
      </c>
      <c r="BI266">
        <f t="shared" si="303"/>
        <v>-0.60288357417448424</v>
      </c>
      <c r="BJ266">
        <f t="shared" si="303"/>
        <v>0.52669292927021161</v>
      </c>
      <c r="BK266">
        <f t="shared" si="303"/>
        <v>-2.6130874175578356</v>
      </c>
      <c r="BL266">
        <f t="shared" si="303"/>
        <v>-2.6496854843571782</v>
      </c>
      <c r="BM266">
        <f t="shared" si="303"/>
        <v>-0.86245108832372352</v>
      </c>
      <c r="BN266">
        <f t="shared" si="303"/>
        <v>-1.4489796740235761</v>
      </c>
      <c r="BO266">
        <f t="shared" ref="BO266:DZ267" si="304">+BO251</f>
        <v>0.81226630754827056</v>
      </c>
      <c r="BP266">
        <f t="shared" si="304"/>
        <v>-0.66594338932191022</v>
      </c>
      <c r="BQ266">
        <f t="shared" si="304"/>
        <v>0.1054183940141229</v>
      </c>
      <c r="BR266">
        <f t="shared" si="304"/>
        <v>-1.7527008822071366</v>
      </c>
      <c r="BS266">
        <f t="shared" si="304"/>
        <v>0.66909706220030785</v>
      </c>
      <c r="BT266">
        <f t="shared" si="304"/>
        <v>0.12343662092462182</v>
      </c>
      <c r="BU266">
        <f t="shared" si="304"/>
        <v>0.51958750191261061</v>
      </c>
      <c r="BV266">
        <f t="shared" si="304"/>
        <v>-1.1120391718577594</v>
      </c>
      <c r="BW266">
        <f t="shared" si="304"/>
        <v>-2.1819323592353612</v>
      </c>
      <c r="BX266">
        <f t="shared" si="304"/>
        <v>-6.6870597947854549E-2</v>
      </c>
      <c r="BY266">
        <f t="shared" si="304"/>
        <v>-1.4067882148083299</v>
      </c>
      <c r="BZ266">
        <f t="shared" si="304"/>
        <v>0.12027726370433811</v>
      </c>
      <c r="CA266">
        <f t="shared" si="304"/>
        <v>8.7434273154940456E-2</v>
      </c>
      <c r="CB266">
        <f t="shared" si="304"/>
        <v>-0.31338231565314345</v>
      </c>
      <c r="CC266">
        <f t="shared" si="304"/>
        <v>0.7405969881801866</v>
      </c>
      <c r="CD266">
        <f t="shared" si="304"/>
        <v>1.7627371562412009</v>
      </c>
      <c r="CE266">
        <f t="shared" si="304"/>
        <v>-9.8114014690509066E-2</v>
      </c>
      <c r="CF266">
        <f t="shared" si="304"/>
        <v>1.9051185518037528</v>
      </c>
      <c r="CG266">
        <f t="shared" si="304"/>
        <v>0.3631225808931049</v>
      </c>
      <c r="CH266">
        <f t="shared" si="304"/>
        <v>-0.93036305770510808</v>
      </c>
      <c r="CI266">
        <f t="shared" si="304"/>
        <v>0.65917902247747406</v>
      </c>
      <c r="CJ266">
        <f t="shared" si="304"/>
        <v>1.1756037565646693</v>
      </c>
      <c r="CK266">
        <f t="shared" si="304"/>
        <v>-2.9417606128845364E-2</v>
      </c>
      <c r="CL266">
        <f t="shared" si="304"/>
        <v>-1.0288658813806251E-2</v>
      </c>
      <c r="CM266">
        <f t="shared" si="304"/>
        <v>0.53488292905967683</v>
      </c>
      <c r="CN266">
        <f t="shared" si="304"/>
        <v>-0.50363041737000458</v>
      </c>
      <c r="CO266">
        <f t="shared" si="304"/>
        <v>-0.79106257544481196</v>
      </c>
      <c r="CP266">
        <f t="shared" si="304"/>
        <v>-0.73908950071199797</v>
      </c>
      <c r="CQ266">
        <f t="shared" si="304"/>
        <v>0.9635414244257845</v>
      </c>
      <c r="CR266">
        <f t="shared" si="304"/>
        <v>-3.5847733670379966E-2</v>
      </c>
      <c r="CS266">
        <f t="shared" si="304"/>
        <v>0.25309418560937047</v>
      </c>
      <c r="CT266">
        <f t="shared" si="304"/>
        <v>-0.69652742240577936</v>
      </c>
      <c r="CU266">
        <f t="shared" si="304"/>
        <v>0.4002322384621948</v>
      </c>
      <c r="CV266">
        <f t="shared" si="304"/>
        <v>-1.6132389646372758</v>
      </c>
      <c r="CW266">
        <f t="shared" si="304"/>
        <v>0.45743490773020312</v>
      </c>
      <c r="CX266">
        <f t="shared" si="304"/>
        <v>1.6542026060051285</v>
      </c>
      <c r="CY266">
        <f t="shared" si="304"/>
        <v>1.219959813170135</v>
      </c>
      <c r="CZ266">
        <f t="shared" si="304"/>
        <v>-2.0739207684528083</v>
      </c>
      <c r="DA266">
        <f t="shared" si="304"/>
        <v>-0.68245753936935216</v>
      </c>
      <c r="DB266">
        <f t="shared" si="304"/>
        <v>0.43849013309227303</v>
      </c>
      <c r="DC266">
        <f t="shared" si="304"/>
        <v>0.51949996304756496</v>
      </c>
      <c r="DD266">
        <f t="shared" si="304"/>
        <v>-7.0244823291432112E-2</v>
      </c>
      <c r="DE266">
        <f t="shared" si="304"/>
        <v>0.20831066649407148</v>
      </c>
      <c r="DF266">
        <f t="shared" si="304"/>
        <v>0.59409785535535775</v>
      </c>
      <c r="DG266">
        <f t="shared" si="304"/>
        <v>-0.42179181036772206</v>
      </c>
      <c r="DH266">
        <f t="shared" si="304"/>
        <v>0.501113390782848</v>
      </c>
      <c r="DI266">
        <f t="shared" si="304"/>
        <v>0.89440618467051536</v>
      </c>
      <c r="DJ266">
        <f t="shared" si="304"/>
        <v>-0.76159267337061465</v>
      </c>
      <c r="DK266">
        <f t="shared" si="304"/>
        <v>1.5259684005286545</v>
      </c>
      <c r="DL266">
        <f t="shared" si="304"/>
        <v>0.89737568487180397</v>
      </c>
      <c r="DM266">
        <f t="shared" si="304"/>
        <v>-1.4379202184500173</v>
      </c>
      <c r="DN266">
        <f t="shared" si="304"/>
        <v>1.3312364899320528</v>
      </c>
      <c r="DO266">
        <f t="shared" si="304"/>
        <v>0.65803760662674904</v>
      </c>
      <c r="DP266">
        <f t="shared" si="304"/>
        <v>0.56918452173704281</v>
      </c>
      <c r="DQ266">
        <f t="shared" si="304"/>
        <v>1.2709642760455608</v>
      </c>
      <c r="DR266">
        <f t="shared" si="304"/>
        <v>2.0088100427528843</v>
      </c>
      <c r="DS266">
        <f t="shared" si="304"/>
        <v>0.19231038095313124</v>
      </c>
      <c r="DT266">
        <f t="shared" si="304"/>
        <v>-0.67225755628896877</v>
      </c>
      <c r="DU266">
        <f t="shared" si="304"/>
        <v>1.3981980373500846</v>
      </c>
      <c r="DV266">
        <f t="shared" si="304"/>
        <v>-0.5328547558747232</v>
      </c>
      <c r="DW266">
        <f t="shared" si="304"/>
        <v>0.73949195211753249</v>
      </c>
      <c r="DX266">
        <f t="shared" si="304"/>
        <v>9.7575139079708606E-2</v>
      </c>
      <c r="DY266">
        <f t="shared" si="304"/>
        <v>-0.23378788682748564</v>
      </c>
      <c r="DZ266">
        <f t="shared" si="304"/>
        <v>1.2927102943649516</v>
      </c>
      <c r="EA266">
        <f t="shared" ref="EA266:GL267" si="305">+EA251</f>
        <v>-0.1779915237420937</v>
      </c>
      <c r="EB266">
        <f t="shared" si="305"/>
        <v>-0.2212277649960015</v>
      </c>
      <c r="EC266">
        <f t="shared" si="305"/>
        <v>0.41377802517672535</v>
      </c>
      <c r="ED266">
        <f t="shared" si="305"/>
        <v>-0.85537067207042128</v>
      </c>
      <c r="EE266">
        <f t="shared" si="305"/>
        <v>-0.75802063292940147</v>
      </c>
      <c r="EF266">
        <f t="shared" si="305"/>
        <v>0.56119688451872207</v>
      </c>
      <c r="EG266">
        <f t="shared" si="305"/>
        <v>0.79315668699564412</v>
      </c>
      <c r="EH266">
        <f t="shared" si="305"/>
        <v>0.68806912167929113</v>
      </c>
      <c r="EI266">
        <f t="shared" si="305"/>
        <v>0.10580379239399917</v>
      </c>
      <c r="EJ266">
        <f t="shared" si="305"/>
        <v>0.1938690274982946</v>
      </c>
      <c r="EK266">
        <f t="shared" si="305"/>
        <v>1.3665749065694399</v>
      </c>
      <c r="EL266">
        <f t="shared" si="305"/>
        <v>-1.1097699825768359</v>
      </c>
      <c r="EM266">
        <f t="shared" si="305"/>
        <v>-0.63101424530032091</v>
      </c>
      <c r="EN266">
        <f t="shared" si="305"/>
        <v>-0.31410536394105293</v>
      </c>
      <c r="EO266">
        <f t="shared" si="305"/>
        <v>-0.36083520171814598</v>
      </c>
      <c r="EP266">
        <f t="shared" si="305"/>
        <v>0.25941858439182397</v>
      </c>
      <c r="EQ266">
        <f t="shared" si="305"/>
        <v>1.6367266653105617</v>
      </c>
      <c r="ER266">
        <f t="shared" si="305"/>
        <v>-9.2579739430220798E-2</v>
      </c>
      <c r="ES266">
        <f t="shared" si="305"/>
        <v>0.7446283234457951</v>
      </c>
      <c r="ET266">
        <f t="shared" si="305"/>
        <v>-0.87663011072436348</v>
      </c>
      <c r="EU266">
        <f t="shared" si="305"/>
        <v>0.55057171266525984</v>
      </c>
      <c r="EV266">
        <f t="shared" si="305"/>
        <v>-0.32231355362455361</v>
      </c>
      <c r="EW266">
        <f t="shared" si="305"/>
        <v>0.8646725291328039</v>
      </c>
      <c r="EX266">
        <f t="shared" si="305"/>
        <v>1.8460650608176365</v>
      </c>
      <c r="EY266">
        <f t="shared" si="305"/>
        <v>0.13192106962378602</v>
      </c>
      <c r="EZ266">
        <f t="shared" si="305"/>
        <v>0.41061298361455556</v>
      </c>
      <c r="FA266">
        <f t="shared" si="305"/>
        <v>-0.4174466994300019</v>
      </c>
      <c r="FB266">
        <f t="shared" si="305"/>
        <v>1.7283491615671664</v>
      </c>
      <c r="FC266">
        <f t="shared" si="305"/>
        <v>-4.449816515261773E-2</v>
      </c>
      <c r="FD266">
        <f t="shared" si="305"/>
        <v>2.2280073608271778</v>
      </c>
      <c r="FE266">
        <f t="shared" si="305"/>
        <v>0.706702394381864</v>
      </c>
      <c r="FF266">
        <f t="shared" si="305"/>
        <v>0.2392164333286928</v>
      </c>
      <c r="FG266">
        <f t="shared" si="305"/>
        <v>-1.1492943485791329</v>
      </c>
      <c r="FH266">
        <f t="shared" si="305"/>
        <v>0.4485343652049778</v>
      </c>
      <c r="FI266">
        <f t="shared" si="305"/>
        <v>-0.27622945708571933</v>
      </c>
      <c r="FJ266">
        <f t="shared" si="305"/>
        <v>-1.1722522685886361</v>
      </c>
      <c r="FK266">
        <f t="shared" si="305"/>
        <v>-0.92777099780505523</v>
      </c>
      <c r="FL266">
        <f t="shared" si="305"/>
        <v>-0.50998096412513405</v>
      </c>
      <c r="FM266">
        <f t="shared" si="305"/>
        <v>6.8787358031840995E-2</v>
      </c>
      <c r="FN266">
        <f t="shared" si="305"/>
        <v>1.0184135135204997</v>
      </c>
      <c r="FO266">
        <f t="shared" si="305"/>
        <v>-0.14891725186316762</v>
      </c>
      <c r="FP266">
        <f t="shared" si="305"/>
        <v>0.27265400603937451</v>
      </c>
      <c r="FQ266">
        <f t="shared" si="305"/>
        <v>-0.96768644652911462</v>
      </c>
      <c r="FR266">
        <f t="shared" si="305"/>
        <v>0.41586190491216257</v>
      </c>
      <c r="FS266">
        <f t="shared" si="305"/>
        <v>0.66546590460347943</v>
      </c>
      <c r="FT266">
        <f t="shared" si="305"/>
        <v>-0.81279836194880772</v>
      </c>
      <c r="FU266">
        <f t="shared" si="305"/>
        <v>1.5383375284727663</v>
      </c>
      <c r="FV266">
        <f t="shared" si="305"/>
        <v>0.58563273341860622</v>
      </c>
      <c r="FW266">
        <f t="shared" si="305"/>
        <v>6.6487473304732703E-2</v>
      </c>
      <c r="FX266">
        <f t="shared" si="305"/>
        <v>-9.7037400337285362E-2</v>
      </c>
      <c r="FY266">
        <f t="shared" si="305"/>
        <v>-0.61698074205196463</v>
      </c>
      <c r="FZ266">
        <f t="shared" si="305"/>
        <v>0.50998096412513405</v>
      </c>
      <c r="GA266">
        <f t="shared" si="305"/>
        <v>-0.45183696784079075</v>
      </c>
      <c r="GB266">
        <f t="shared" si="305"/>
        <v>2.1186497178860009</v>
      </c>
      <c r="GC266">
        <f t="shared" si="305"/>
        <v>-0.4767161954077892</v>
      </c>
      <c r="GD266">
        <f t="shared" si="305"/>
        <v>4.4747139327228069E-3</v>
      </c>
      <c r="GE266">
        <f t="shared" si="305"/>
        <v>-1.7209003999596462</v>
      </c>
      <c r="GF266">
        <f t="shared" si="305"/>
        <v>-1.5908790373941883</v>
      </c>
      <c r="GG266">
        <f t="shared" si="305"/>
        <v>0.53832877711101901</v>
      </c>
      <c r="GH266">
        <f t="shared" si="305"/>
        <v>1.439643710909877</v>
      </c>
      <c r="GI266">
        <f t="shared" si="305"/>
        <v>-0.97762949735624716</v>
      </c>
      <c r="GJ266">
        <f t="shared" si="305"/>
        <v>0.15092837202246301</v>
      </c>
      <c r="GK266">
        <f t="shared" si="305"/>
        <v>0.20588799998222385</v>
      </c>
      <c r="GL266">
        <f t="shared" si="305"/>
        <v>-2.0287734514568001</v>
      </c>
      <c r="GM266">
        <f t="shared" ref="GM266:IX267" si="306">+GM251</f>
        <v>0.79378651207662188</v>
      </c>
      <c r="GN266">
        <f t="shared" si="306"/>
        <v>0.21347318579501007</v>
      </c>
      <c r="GO266">
        <f t="shared" si="306"/>
        <v>-1.680928107816726</v>
      </c>
      <c r="GP266">
        <f t="shared" si="306"/>
        <v>0.59857711676158942</v>
      </c>
      <c r="GQ266">
        <f t="shared" si="306"/>
        <v>0.52379505177668761</v>
      </c>
      <c r="GR266">
        <f t="shared" si="306"/>
        <v>-0.31225795282807667</v>
      </c>
      <c r="GS266">
        <f t="shared" si="306"/>
        <v>-8.6051841208245605E-2</v>
      </c>
      <c r="GT266">
        <f t="shared" si="306"/>
        <v>0.14682882465422153</v>
      </c>
      <c r="GU266">
        <f t="shared" si="306"/>
        <v>-0.46662762542837299</v>
      </c>
      <c r="GV266">
        <f t="shared" si="306"/>
        <v>0.8049460120673757</v>
      </c>
      <c r="GW266">
        <f t="shared" si="306"/>
        <v>0.56316821428481489</v>
      </c>
      <c r="GX266">
        <f t="shared" si="306"/>
        <v>1.0242138159810565</v>
      </c>
      <c r="GY266">
        <f t="shared" si="306"/>
        <v>0.66517941377242096</v>
      </c>
      <c r="GZ266">
        <f t="shared" si="306"/>
        <v>1.1221754903090186</v>
      </c>
      <c r="HA266">
        <f t="shared" si="306"/>
        <v>1.1070846994698513</v>
      </c>
      <c r="HB266">
        <f t="shared" si="306"/>
        <v>-0.36516667023533955</v>
      </c>
      <c r="HC266">
        <f t="shared" si="306"/>
        <v>0.60508682508952916</v>
      </c>
      <c r="HD266">
        <f t="shared" si="306"/>
        <v>0.71379190558218397</v>
      </c>
      <c r="HE266">
        <f t="shared" si="306"/>
        <v>-0.29375541998888366</v>
      </c>
      <c r="HF266">
        <f t="shared" si="306"/>
        <v>0.67966084316140041</v>
      </c>
      <c r="HG266">
        <f t="shared" si="306"/>
        <v>0.89178456619265489</v>
      </c>
      <c r="HH266">
        <f t="shared" si="306"/>
        <v>0.19620756575022824</v>
      </c>
      <c r="HI266">
        <f t="shared" si="306"/>
        <v>-0.4834976152778836</v>
      </c>
      <c r="HJ266">
        <f t="shared" si="306"/>
        <v>0.74877334554912522</v>
      </c>
      <c r="HK266">
        <f t="shared" si="306"/>
        <v>-2.8958311304450035E-2</v>
      </c>
      <c r="HL266">
        <f t="shared" si="306"/>
        <v>-0.33410060495953076</v>
      </c>
      <c r="HM266">
        <f t="shared" si="306"/>
        <v>8.2213773566763848E-2</v>
      </c>
      <c r="HN266">
        <f t="shared" si="306"/>
        <v>0.16719809536880348</v>
      </c>
      <c r="HO266">
        <f t="shared" si="306"/>
        <v>0.10711119102779776</v>
      </c>
      <c r="HP266">
        <f t="shared" si="306"/>
        <v>1.2463033272069879</v>
      </c>
      <c r="HQ266">
        <f t="shared" si="306"/>
        <v>0.1948819772223942</v>
      </c>
      <c r="HR266">
        <f t="shared" si="306"/>
        <v>-1.7645515981712379</v>
      </c>
      <c r="HS266">
        <f t="shared" si="306"/>
        <v>-3.2403022487415001E-2</v>
      </c>
      <c r="HT266">
        <f t="shared" si="306"/>
        <v>-0.51801180234178901</v>
      </c>
      <c r="HU266">
        <f t="shared" si="306"/>
        <v>-1.3698922884941567</v>
      </c>
      <c r="HV266">
        <f t="shared" si="306"/>
        <v>0.43377895053708926</v>
      </c>
      <c r="HW266">
        <f t="shared" si="306"/>
        <v>-0.58917748901876621</v>
      </c>
      <c r="HX266">
        <f t="shared" si="306"/>
        <v>-0.20854486137977801</v>
      </c>
      <c r="HY266">
        <f t="shared" si="306"/>
        <v>-0.31426679925061762</v>
      </c>
      <c r="HZ266">
        <f t="shared" si="306"/>
        <v>0.42045485315611586</v>
      </c>
      <c r="IA266">
        <f t="shared" si="306"/>
        <v>-1.0886355994443875</v>
      </c>
      <c r="IB266">
        <f t="shared" si="306"/>
        <v>0.69156385507085361</v>
      </c>
      <c r="IC266">
        <f t="shared" si="306"/>
        <v>-0.81056441558757797</v>
      </c>
      <c r="ID266">
        <f t="shared" si="306"/>
        <v>1.2145051186962519</v>
      </c>
      <c r="IE266">
        <f t="shared" si="306"/>
        <v>0.69409225034178235</v>
      </c>
      <c r="IF266">
        <f t="shared" si="306"/>
        <v>1.6312060324708</v>
      </c>
      <c r="IG266">
        <f t="shared" si="306"/>
        <v>-0.7110293154255487</v>
      </c>
      <c r="IH266">
        <f t="shared" si="306"/>
        <v>-0.13377302821027115</v>
      </c>
      <c r="II266">
        <f t="shared" si="306"/>
        <v>0.36369442568684462</v>
      </c>
      <c r="IJ266">
        <f t="shared" si="306"/>
        <v>0.59693093135138042</v>
      </c>
      <c r="IK266">
        <f t="shared" si="306"/>
        <v>-0.77505546869360842</v>
      </c>
      <c r="IL266">
        <f t="shared" si="306"/>
        <v>-0.39642259253014345</v>
      </c>
      <c r="IM266">
        <f t="shared" si="306"/>
        <v>1.4283114069257863</v>
      </c>
      <c r="IN266">
        <f t="shared" si="306"/>
        <v>-1.288310613745125</v>
      </c>
      <c r="IO266">
        <f t="shared" si="306"/>
        <v>-8.6896534412517212E-2</v>
      </c>
      <c r="IP266">
        <f t="shared" si="306"/>
        <v>-1.1259180610068142</v>
      </c>
      <c r="IQ266">
        <f t="shared" si="306"/>
        <v>-0.35097400541417301</v>
      </c>
      <c r="IR266">
        <f t="shared" si="306"/>
        <v>1.5104660633369349</v>
      </c>
      <c r="IS266">
        <f t="shared" si="306"/>
        <v>0.29815169000357855</v>
      </c>
      <c r="IT266">
        <f t="shared" si="306"/>
        <v>1.3218323147157207</v>
      </c>
      <c r="IU266">
        <f t="shared" si="306"/>
        <v>1.1546399036888033</v>
      </c>
      <c r="IV266">
        <f t="shared" si="306"/>
        <v>7.6074684329796582E-2</v>
      </c>
      <c r="IW266">
        <f t="shared" si="306"/>
        <v>-0.72648163040867075</v>
      </c>
      <c r="IX266">
        <f t="shared" si="306"/>
        <v>0.4129447006562259</v>
      </c>
      <c r="IY266">
        <f t="shared" ref="IY266:LJ267" si="307">+IY251</f>
        <v>-0.43109139369335026</v>
      </c>
      <c r="IZ266">
        <f t="shared" si="307"/>
        <v>-0.28450358513509855</v>
      </c>
      <c r="JA266">
        <f t="shared" si="307"/>
        <v>-0.6790833140257746</v>
      </c>
      <c r="JB266">
        <f t="shared" si="307"/>
        <v>-0.63784341364225838</v>
      </c>
      <c r="JC266">
        <f t="shared" si="307"/>
        <v>1.453586264688056</v>
      </c>
      <c r="JD266">
        <f t="shared" si="307"/>
        <v>0.91072934083058499</v>
      </c>
      <c r="JE266">
        <f t="shared" si="307"/>
        <v>0.90449248091317713</v>
      </c>
      <c r="JF266">
        <f t="shared" si="307"/>
        <v>-1.3634689821628854</v>
      </c>
      <c r="JG266">
        <f t="shared" si="307"/>
        <v>1.1883707884408068</v>
      </c>
      <c r="JH266">
        <f t="shared" si="307"/>
        <v>0.10841858966159634</v>
      </c>
      <c r="JI266">
        <f t="shared" si="307"/>
        <v>0.22452127268479671</v>
      </c>
      <c r="JJ266">
        <f t="shared" si="307"/>
        <v>0.34723370845313184</v>
      </c>
      <c r="JK266">
        <f t="shared" si="307"/>
        <v>0.83546638052212074</v>
      </c>
      <c r="JL266">
        <f t="shared" si="307"/>
        <v>1.5719160728622228</v>
      </c>
      <c r="JM266">
        <f t="shared" si="307"/>
        <v>1.5011983123258688</v>
      </c>
      <c r="JN266">
        <f t="shared" si="307"/>
        <v>-1.4055558494874276</v>
      </c>
      <c r="JO266">
        <f t="shared" si="307"/>
        <v>-0.27559281079447828</v>
      </c>
      <c r="JP266">
        <f t="shared" si="307"/>
        <v>-1.2087684808648191</v>
      </c>
      <c r="JQ266">
        <f t="shared" si="307"/>
        <v>-1.0203439160250127</v>
      </c>
      <c r="JR266">
        <f t="shared" si="307"/>
        <v>-1.1765200724767055</v>
      </c>
      <c r="JS266">
        <f t="shared" si="307"/>
        <v>1.5230307326419279</v>
      </c>
      <c r="JT266">
        <f t="shared" si="307"/>
        <v>-0.27146370484842919</v>
      </c>
      <c r="JU266">
        <f t="shared" si="307"/>
        <v>-0.78126731750671752</v>
      </c>
      <c r="JV266">
        <f t="shared" si="307"/>
        <v>-1.4171564544085413</v>
      </c>
      <c r="JW266">
        <f t="shared" si="307"/>
        <v>-0.95481482276227325</v>
      </c>
      <c r="JX266">
        <f t="shared" si="307"/>
        <v>-1.6561898519285023E-2</v>
      </c>
      <c r="JY266">
        <f t="shared" si="307"/>
        <v>-1.8178070604335517</v>
      </c>
      <c r="JZ266">
        <f t="shared" si="307"/>
        <v>0.32481239031767473</v>
      </c>
      <c r="KA266">
        <f t="shared" si="307"/>
        <v>1.6753028830862604</v>
      </c>
      <c r="KB266">
        <f t="shared" si="307"/>
        <v>1.3945509635959752</v>
      </c>
      <c r="KC266">
        <f t="shared" si="307"/>
        <v>0.91130914370296523</v>
      </c>
      <c r="KD266">
        <f t="shared" si="307"/>
        <v>-1.6032026906032115</v>
      </c>
      <c r="KE266">
        <f t="shared" si="307"/>
        <v>-9.6115400083363056E-2</v>
      </c>
      <c r="KF266">
        <f t="shared" si="307"/>
        <v>0.87752823674236424</v>
      </c>
      <c r="KG266">
        <f t="shared" si="307"/>
        <v>0.14512806956190616</v>
      </c>
      <c r="KH266">
        <f t="shared" si="307"/>
        <v>-5.6830913308658637E-2</v>
      </c>
      <c r="KI266">
        <f t="shared" si="307"/>
        <v>-0.86300588009180501</v>
      </c>
      <c r="KJ266">
        <f t="shared" si="307"/>
        <v>1.1829638424387667</v>
      </c>
      <c r="KK266">
        <f t="shared" si="307"/>
        <v>-1.1491465556900948</v>
      </c>
      <c r="KL266">
        <f t="shared" si="307"/>
        <v>1.353268999082502</v>
      </c>
      <c r="KM266">
        <f t="shared" si="307"/>
        <v>0.18545733837527223</v>
      </c>
      <c r="KN266">
        <f t="shared" si="307"/>
        <v>0.24701648726477288</v>
      </c>
      <c r="KO266">
        <f t="shared" si="307"/>
        <v>-1.4729994290973991</v>
      </c>
      <c r="KP266">
        <f t="shared" si="307"/>
        <v>0.25435838324483484</v>
      </c>
      <c r="KQ266">
        <f t="shared" si="307"/>
        <v>-0.18094510778610129</v>
      </c>
      <c r="KR266">
        <f t="shared" si="307"/>
        <v>-0.67149130700272508</v>
      </c>
      <c r="KS266">
        <f t="shared" si="307"/>
        <v>0.27567239158088341</v>
      </c>
      <c r="KT266">
        <f t="shared" si="307"/>
        <v>1.0595613275654614E-2</v>
      </c>
      <c r="KU266">
        <f t="shared" si="307"/>
        <v>-1.1335919225530233</v>
      </c>
      <c r="KV266">
        <f t="shared" si="307"/>
        <v>-1.2844611774198711</v>
      </c>
      <c r="KW266">
        <f t="shared" si="307"/>
        <v>1.0394546734460164</v>
      </c>
      <c r="KX266">
        <f t="shared" si="307"/>
        <v>-0.32908928915276192</v>
      </c>
      <c r="KY266">
        <f t="shared" si="307"/>
        <v>0.425388861913234</v>
      </c>
      <c r="KZ266">
        <f t="shared" si="307"/>
        <v>-0.79430947153014131</v>
      </c>
      <c r="LA266">
        <f t="shared" si="307"/>
        <v>0.83807208284270018</v>
      </c>
      <c r="LB266">
        <f t="shared" si="307"/>
        <v>-0.58653995438362472</v>
      </c>
      <c r="LC266">
        <f t="shared" si="307"/>
        <v>-0.1384830738970777</v>
      </c>
      <c r="LD266">
        <f t="shared" si="307"/>
        <v>-0.86533873400185257</v>
      </c>
      <c r="LE266">
        <f t="shared" si="307"/>
        <v>-1.0693293006625026</v>
      </c>
      <c r="LF266">
        <f t="shared" si="307"/>
        <v>-1.5147907106438652</v>
      </c>
      <c r="LG266">
        <f t="shared" si="307"/>
        <v>-1.3118187780492008</v>
      </c>
      <c r="LH266">
        <f t="shared" si="307"/>
        <v>-0.22060021365177818</v>
      </c>
      <c r="LI266">
        <f t="shared" si="307"/>
        <v>-0.30087221603025682</v>
      </c>
      <c r="LJ266">
        <f t="shared" si="307"/>
        <v>0.11842757885460742</v>
      </c>
      <c r="LK266">
        <f t="shared" ref="LK266:NV267" si="308">+LK251</f>
        <v>-1.742137101246044</v>
      </c>
      <c r="LL266">
        <f t="shared" si="308"/>
        <v>1.5729665392427705</v>
      </c>
      <c r="LM266">
        <f t="shared" si="308"/>
        <v>-0.47963226279534865</v>
      </c>
      <c r="LN266">
        <f t="shared" si="308"/>
        <v>1.560183591209352</v>
      </c>
      <c r="LO266">
        <f t="shared" si="308"/>
        <v>-1.0041276254924014</v>
      </c>
      <c r="LP266">
        <f t="shared" si="308"/>
        <v>0.88565229816595092</v>
      </c>
      <c r="LQ266">
        <f t="shared" si="308"/>
        <v>-0.20081188267795369</v>
      </c>
      <c r="LR266">
        <f t="shared" si="308"/>
        <v>-0.30728187994100153</v>
      </c>
      <c r="LS266">
        <f t="shared" si="308"/>
        <v>-0.63718744058860466</v>
      </c>
      <c r="LT266">
        <f t="shared" si="308"/>
        <v>0.73657815846672747</v>
      </c>
      <c r="LU266">
        <f t="shared" si="308"/>
        <v>-1.0284884410793893</v>
      </c>
      <c r="LV266">
        <f t="shared" si="308"/>
        <v>1.6149260773090646</v>
      </c>
      <c r="LW266">
        <f t="shared" si="308"/>
        <v>0.61947957874508575</v>
      </c>
      <c r="LX266">
        <f t="shared" si="308"/>
        <v>-0.90265302787884139</v>
      </c>
      <c r="LY266">
        <f t="shared" si="308"/>
        <v>0.53629605645255651</v>
      </c>
      <c r="LZ266">
        <f t="shared" si="308"/>
        <v>-1.1589736459427513</v>
      </c>
      <c r="MA266">
        <f t="shared" si="308"/>
        <v>-1.7878892322187312</v>
      </c>
      <c r="MB266">
        <f t="shared" si="308"/>
        <v>-0.64197365645668469</v>
      </c>
      <c r="MC266">
        <f t="shared" si="308"/>
        <v>-0.66365259954181965</v>
      </c>
      <c r="MD266">
        <f t="shared" si="308"/>
        <v>-1.6043077266658656</v>
      </c>
      <c r="ME266">
        <f t="shared" si="308"/>
        <v>-0.11758061191358138</v>
      </c>
      <c r="MF266">
        <f t="shared" si="308"/>
        <v>-0.77319782576523721</v>
      </c>
      <c r="MG266">
        <f t="shared" si="308"/>
        <v>-0.77103322837501764</v>
      </c>
      <c r="MH266">
        <f t="shared" si="308"/>
        <v>0.1238993263541488</v>
      </c>
      <c r="MI266">
        <f t="shared" si="308"/>
        <v>0.68962094701419119</v>
      </c>
      <c r="MJ266">
        <f t="shared" si="308"/>
        <v>0.22412905309465714</v>
      </c>
      <c r="MK266">
        <f t="shared" si="308"/>
        <v>0.20151446733507328</v>
      </c>
      <c r="ML266">
        <f t="shared" si="308"/>
        <v>-0.79588289736420847</v>
      </c>
      <c r="MM266">
        <f t="shared" si="308"/>
        <v>-1.0242138159810565</v>
      </c>
      <c r="MN266">
        <f t="shared" si="308"/>
        <v>-0.60013235270162113</v>
      </c>
      <c r="MO266">
        <f t="shared" si="308"/>
        <v>0.68294184529804625</v>
      </c>
      <c r="MP266">
        <f t="shared" si="308"/>
        <v>0.30527758099196944</v>
      </c>
      <c r="MQ266">
        <f t="shared" si="308"/>
        <v>-0.61328250922088046</v>
      </c>
      <c r="MR266">
        <f t="shared" si="308"/>
        <v>0.16417402548540849</v>
      </c>
      <c r="MS266">
        <f t="shared" si="308"/>
        <v>-1.2428199624991976</v>
      </c>
      <c r="MT266">
        <f t="shared" si="308"/>
        <v>1.5068872016854584</v>
      </c>
      <c r="MU266">
        <f t="shared" si="308"/>
        <v>-0.18320065464649815</v>
      </c>
      <c r="MV266">
        <f t="shared" si="308"/>
        <v>0.59154444898013026</v>
      </c>
      <c r="MW266">
        <f t="shared" si="308"/>
        <v>0.26187194634985644</v>
      </c>
      <c r="MX266">
        <f t="shared" si="308"/>
        <v>1.1955307854805142</v>
      </c>
      <c r="MY266">
        <f t="shared" si="308"/>
        <v>-1.8776700017042458</v>
      </c>
      <c r="MZ266">
        <f t="shared" si="308"/>
        <v>-0.48031893129518721</v>
      </c>
      <c r="NA266">
        <f t="shared" si="308"/>
        <v>0.28649537853198126</v>
      </c>
      <c r="NB266">
        <f t="shared" si="308"/>
        <v>-8.5299234342528507E-3</v>
      </c>
      <c r="NC266">
        <f t="shared" si="308"/>
        <v>-0.44642092689173296</v>
      </c>
      <c r="ND266">
        <f t="shared" si="308"/>
        <v>1.6774856703705154</v>
      </c>
      <c r="NE266">
        <f t="shared" si="308"/>
        <v>-0.14899455891281832</v>
      </c>
      <c r="NF266">
        <f t="shared" si="308"/>
        <v>-8.070628609857522E-3</v>
      </c>
      <c r="NG266">
        <f t="shared" si="308"/>
        <v>-0.4348726179159712</v>
      </c>
      <c r="NH266">
        <f t="shared" si="308"/>
        <v>0.20159177438472398</v>
      </c>
      <c r="NI266">
        <f t="shared" si="308"/>
        <v>0.21989535525790416</v>
      </c>
      <c r="NJ266">
        <f t="shared" si="308"/>
        <v>0.77268168752198108</v>
      </c>
      <c r="NK266">
        <f t="shared" si="308"/>
        <v>-0.92788923211628571</v>
      </c>
      <c r="NL266">
        <f t="shared" si="308"/>
        <v>2.0013885659864172</v>
      </c>
      <c r="NM266">
        <f t="shared" si="308"/>
        <v>-0.60481056607386563</v>
      </c>
      <c r="NN266">
        <f t="shared" si="308"/>
        <v>1.0972553354804404</v>
      </c>
      <c r="NO266">
        <f t="shared" si="308"/>
        <v>0.51652591537276749</v>
      </c>
      <c r="NP266">
        <f t="shared" si="308"/>
        <v>0.35642983675643336</v>
      </c>
      <c r="NQ266">
        <f t="shared" si="308"/>
        <v>-0.62226263253251091</v>
      </c>
      <c r="NR266">
        <f t="shared" si="308"/>
        <v>0.58708565120468847</v>
      </c>
      <c r="NS266">
        <f t="shared" si="308"/>
        <v>2.6050201995531097E-2</v>
      </c>
      <c r="NT266">
        <f t="shared" si="308"/>
        <v>0.44017497202730738</v>
      </c>
      <c r="NU266">
        <f t="shared" si="308"/>
        <v>0.10834241948032286</v>
      </c>
      <c r="NV266">
        <f t="shared" si="308"/>
        <v>1.3452836356009357</v>
      </c>
      <c r="NW266">
        <f t="shared" ref="NW266:QH267" si="309">+NW251</f>
        <v>-0.30639967008028179</v>
      </c>
      <c r="NX266">
        <f t="shared" si="309"/>
        <v>1.1073666428274009</v>
      </c>
      <c r="NY266">
        <f t="shared" si="309"/>
        <v>0.83048917076666839</v>
      </c>
      <c r="NZ266">
        <f t="shared" si="309"/>
        <v>-0.26258476282237098</v>
      </c>
      <c r="OA266">
        <f t="shared" si="309"/>
        <v>-1.0631174518493935</v>
      </c>
      <c r="OB266">
        <f t="shared" si="309"/>
        <v>0.33928245102288201</v>
      </c>
      <c r="OC266">
        <f t="shared" si="309"/>
        <v>-0.36999495023337658</v>
      </c>
      <c r="OD266">
        <f t="shared" si="309"/>
        <v>2.0181050786050037</v>
      </c>
      <c r="OE266">
        <f t="shared" si="309"/>
        <v>2.3981192498467863</v>
      </c>
      <c r="OF266">
        <f t="shared" si="309"/>
        <v>1.2790678738383576</v>
      </c>
      <c r="OG266">
        <f t="shared" si="309"/>
        <v>3.4622189559740946E-2</v>
      </c>
      <c r="OH266">
        <f t="shared" si="309"/>
        <v>0.60536194723681547</v>
      </c>
      <c r="OI266">
        <f t="shared" si="309"/>
        <v>-0.34975300877704285</v>
      </c>
      <c r="OJ266">
        <f t="shared" si="309"/>
        <v>0.47055436880327761</v>
      </c>
      <c r="OK266">
        <f t="shared" si="309"/>
        <v>0.91840092864003964</v>
      </c>
      <c r="OL266">
        <f t="shared" si="309"/>
        <v>-0.41003090700542089</v>
      </c>
      <c r="OM266">
        <f t="shared" si="309"/>
        <v>-0.64470214056200348</v>
      </c>
      <c r="ON266">
        <f t="shared" si="309"/>
        <v>-0.13153567124390975</v>
      </c>
      <c r="OO266">
        <f t="shared" si="309"/>
        <v>-0.36549295145960059</v>
      </c>
      <c r="OP266">
        <f t="shared" si="309"/>
        <v>0.89771901912172325</v>
      </c>
      <c r="OQ266">
        <f t="shared" si="309"/>
        <v>-0.70033365773269907</v>
      </c>
      <c r="OR266">
        <f t="shared" si="309"/>
        <v>1.7307365851593204</v>
      </c>
      <c r="OS266">
        <f t="shared" si="309"/>
        <v>7.1395334089174867E-2</v>
      </c>
      <c r="OT266">
        <f t="shared" si="309"/>
        <v>-0.3795139491558075</v>
      </c>
      <c r="OU266">
        <f t="shared" si="309"/>
        <v>1.2902432899863925</v>
      </c>
      <c r="OV266">
        <f t="shared" si="309"/>
        <v>0.55815462474129163</v>
      </c>
      <c r="OW266">
        <f t="shared" si="309"/>
        <v>-0.24039763957262039</v>
      </c>
      <c r="OX266">
        <f t="shared" si="309"/>
        <v>1.2585383046825882</v>
      </c>
      <c r="OY266">
        <f t="shared" si="309"/>
        <v>-1.3943463272880763</v>
      </c>
      <c r="OZ266">
        <f t="shared" si="309"/>
        <v>0.45073534238326829</v>
      </c>
      <c r="PA266">
        <f t="shared" si="309"/>
        <v>-1.0534745342738461</v>
      </c>
      <c r="PB266">
        <f t="shared" si="309"/>
        <v>-0.79357505455845967</v>
      </c>
      <c r="PC266">
        <f t="shared" si="309"/>
        <v>0.33766127671697177</v>
      </c>
      <c r="PD266">
        <f t="shared" si="309"/>
        <v>-0.15781893125677016</v>
      </c>
      <c r="PE266">
        <f t="shared" si="309"/>
        <v>8.0524387158220634E-2</v>
      </c>
      <c r="PF266">
        <f t="shared" si="309"/>
        <v>1.4234456102713011</v>
      </c>
      <c r="PG266">
        <f t="shared" si="309"/>
        <v>2.0439802028704435</v>
      </c>
      <c r="PH266">
        <f t="shared" si="309"/>
        <v>-8.328811418323312E-2</v>
      </c>
      <c r="PI266">
        <f t="shared" si="309"/>
        <v>-1.0766757441160735</v>
      </c>
      <c r="PJ266">
        <f t="shared" si="309"/>
        <v>-0.33175638236571103</v>
      </c>
      <c r="PK266">
        <f t="shared" si="309"/>
        <v>-0.54950419325905386</v>
      </c>
      <c r="PL266">
        <f t="shared" si="309"/>
        <v>0.23009533833828755</v>
      </c>
      <c r="PM266">
        <f t="shared" si="309"/>
        <v>-0.85195551946526393</v>
      </c>
      <c r="PN266">
        <f t="shared" si="309"/>
        <v>0.7506992005801294</v>
      </c>
      <c r="PO266">
        <f t="shared" si="309"/>
        <v>4.7562025429215282E-2</v>
      </c>
      <c r="PP266">
        <f t="shared" si="309"/>
        <v>-0.27074975150753744</v>
      </c>
      <c r="PQ266">
        <f t="shared" si="309"/>
        <v>0.32553771234233864</v>
      </c>
      <c r="PR266">
        <f t="shared" si="309"/>
        <v>7.0015175879234448E-2</v>
      </c>
      <c r="PS266">
        <f t="shared" si="309"/>
        <v>-1.2950067684869282</v>
      </c>
      <c r="PT266">
        <f t="shared" si="309"/>
        <v>0.41236148717871401</v>
      </c>
      <c r="PU266">
        <f t="shared" si="309"/>
        <v>-0.38000735003151931</v>
      </c>
      <c r="PV266">
        <f t="shared" si="309"/>
        <v>-1.385503765050089</v>
      </c>
      <c r="PW266">
        <f t="shared" si="309"/>
        <v>0.21809228201163933</v>
      </c>
      <c r="PX266">
        <f t="shared" si="309"/>
        <v>0.10211124390480109</v>
      </c>
      <c r="PY266">
        <f t="shared" si="309"/>
        <v>-0.40836766856955364</v>
      </c>
      <c r="PZ266">
        <f t="shared" si="309"/>
        <v>-0.52151563068036921</v>
      </c>
      <c r="QA266">
        <f t="shared" si="309"/>
        <v>-1.9122126104775816</v>
      </c>
      <c r="QB266">
        <f t="shared" si="309"/>
        <v>0.19815843188553117</v>
      </c>
      <c r="QC266">
        <f t="shared" si="309"/>
        <v>-5.8056457419297658E-2</v>
      </c>
      <c r="QD266">
        <f t="shared" si="309"/>
        <v>0.52046289056306705</v>
      </c>
      <c r="QE266">
        <f t="shared" si="309"/>
        <v>-0.48986976253218018</v>
      </c>
      <c r="QF266">
        <f t="shared" si="309"/>
        <v>-0.626912424195325</v>
      </c>
      <c r="QG266">
        <f t="shared" si="309"/>
        <v>0.62952040025265887</v>
      </c>
      <c r="QH266">
        <f t="shared" si="309"/>
        <v>-5.1697952585527673E-2</v>
      </c>
      <c r="QI266">
        <f t="shared" ref="QI266:SG267" si="310">+QI251</f>
        <v>-0.4659455044020433</v>
      </c>
      <c r="QJ266">
        <f t="shared" si="310"/>
        <v>-0.58699470173451118</v>
      </c>
      <c r="QK266">
        <f t="shared" si="310"/>
        <v>0.64536152422078885</v>
      </c>
      <c r="QL266">
        <f t="shared" si="310"/>
        <v>0.71932845457922667</v>
      </c>
      <c r="QM266">
        <f t="shared" si="310"/>
        <v>-1.0914072845480405</v>
      </c>
      <c r="QN266">
        <f t="shared" si="310"/>
        <v>-1.587363840371836</v>
      </c>
      <c r="QO266">
        <f t="shared" si="310"/>
        <v>-0.83081204138579778</v>
      </c>
      <c r="QP266">
        <f t="shared" si="310"/>
        <v>1.432990757166408</v>
      </c>
      <c r="QQ266">
        <f t="shared" si="310"/>
        <v>-1.253488335350994</v>
      </c>
      <c r="QR266">
        <f t="shared" si="310"/>
        <v>1.1059546523028985</v>
      </c>
      <c r="QS266">
        <f t="shared" si="310"/>
        <v>-0.56523049352108501</v>
      </c>
      <c r="QT266">
        <f t="shared" si="310"/>
        <v>-0.18888272279582452</v>
      </c>
      <c r="QU266">
        <f t="shared" si="310"/>
        <v>-2.5150438887067139</v>
      </c>
      <c r="QV266">
        <f t="shared" si="310"/>
        <v>-1.997432264033705</v>
      </c>
      <c r="QW266">
        <f t="shared" si="310"/>
        <v>-0.18670334611670114</v>
      </c>
      <c r="QX266">
        <f t="shared" si="310"/>
        <v>-1.3632757145387586</v>
      </c>
      <c r="QY266">
        <f t="shared" si="310"/>
        <v>-1.0150802154385019</v>
      </c>
      <c r="QZ266">
        <f t="shared" si="310"/>
        <v>-0.2040906110778451</v>
      </c>
      <c r="RA266">
        <f t="shared" si="310"/>
        <v>0.3567561179806944</v>
      </c>
      <c r="RB266">
        <f t="shared" si="310"/>
        <v>-0.98468717624200508</v>
      </c>
      <c r="RC266">
        <f t="shared" si="310"/>
        <v>0.4652633833757136</v>
      </c>
      <c r="RD266">
        <f t="shared" si="310"/>
        <v>-2.3654865799471736</v>
      </c>
      <c r="RE266">
        <f t="shared" si="310"/>
        <v>1.0227927305095363</v>
      </c>
      <c r="RF266">
        <f t="shared" si="310"/>
        <v>-1.0242138159810565</v>
      </c>
      <c r="RG266">
        <f t="shared" si="310"/>
        <v>0.7329708751058206</v>
      </c>
      <c r="RH266">
        <f t="shared" si="310"/>
        <v>-0.20471588868531398</v>
      </c>
      <c r="RI266">
        <f t="shared" si="310"/>
        <v>-0.68603526415245142</v>
      </c>
      <c r="RJ266">
        <f t="shared" si="310"/>
        <v>0.66842744672612753</v>
      </c>
      <c r="RK266">
        <f t="shared" si="310"/>
        <v>-0.9205018614011351</v>
      </c>
      <c r="RL266">
        <f t="shared" si="310"/>
        <v>-0.43874251787201501</v>
      </c>
      <c r="RM266">
        <f t="shared" si="310"/>
        <v>-0.62281969803734683</v>
      </c>
      <c r="RN266">
        <f t="shared" si="310"/>
        <v>0.89429022409603931</v>
      </c>
      <c r="RO266">
        <f t="shared" si="310"/>
        <v>0.73697947300388478</v>
      </c>
      <c r="RP266">
        <f t="shared" si="310"/>
        <v>0.82520728028612211</v>
      </c>
      <c r="RQ266">
        <f t="shared" si="310"/>
        <v>-1.1180213732586708</v>
      </c>
      <c r="RR266">
        <f t="shared" si="310"/>
        <v>0.94616325441165827</v>
      </c>
      <c r="RS266">
        <f t="shared" si="310"/>
        <v>-0.37819972931174561</v>
      </c>
      <c r="RT266">
        <f t="shared" si="310"/>
        <v>-1.0864255273190793</v>
      </c>
      <c r="RU266">
        <f t="shared" si="310"/>
        <v>0.17123397810792085</v>
      </c>
      <c r="RV266">
        <f t="shared" si="310"/>
        <v>0.4151957000431139</v>
      </c>
      <c r="RW266">
        <f t="shared" si="310"/>
        <v>0.35871380532626063</v>
      </c>
      <c r="RX266">
        <f t="shared" si="310"/>
        <v>0.26773477657116018</v>
      </c>
      <c r="RY266">
        <f t="shared" si="310"/>
        <v>0.48152060116990469</v>
      </c>
      <c r="RZ266">
        <f t="shared" si="310"/>
        <v>-1.1330098459438886</v>
      </c>
      <c r="SA266">
        <f t="shared" si="310"/>
        <v>0.1678188255027635</v>
      </c>
      <c r="SB266">
        <f t="shared" si="310"/>
        <v>-0.23009533833828755</v>
      </c>
      <c r="SC266">
        <f t="shared" si="310"/>
        <v>0.15534055819443893</v>
      </c>
      <c r="SD266">
        <f t="shared" si="310"/>
        <v>-0.83742065726255532</v>
      </c>
      <c r="SE266">
        <f t="shared" si="310"/>
        <v>0.7446283234457951</v>
      </c>
      <c r="SF266">
        <f t="shared" si="310"/>
        <v>-0.42924511944875121</v>
      </c>
      <c r="SG266">
        <f t="shared" si="310"/>
        <v>0.17480601854913402</v>
      </c>
    </row>
    <row r="267" spans="1:501">
      <c r="A267" t="s">
        <v>552</v>
      </c>
      <c r="B267">
        <f>+B252</f>
        <v>-1.4321403796202503</v>
      </c>
      <c r="C267">
        <f t="shared" si="303"/>
        <v>-0.51329379857634194</v>
      </c>
      <c r="D267">
        <f t="shared" si="303"/>
        <v>1.3253225006337743</v>
      </c>
      <c r="E267">
        <f t="shared" si="303"/>
        <v>-0.18172386262449436</v>
      </c>
      <c r="F267">
        <f t="shared" si="303"/>
        <v>0.30327441891131457</v>
      </c>
      <c r="G267">
        <f t="shared" si="303"/>
        <v>-0.63036054598342162</v>
      </c>
      <c r="H267">
        <f t="shared" si="303"/>
        <v>0.18709215510170907</v>
      </c>
      <c r="I267">
        <f t="shared" si="303"/>
        <v>0.94377128334599547</v>
      </c>
      <c r="J267">
        <f t="shared" si="303"/>
        <v>-0.48057700041681528</v>
      </c>
      <c r="K267">
        <f t="shared" si="303"/>
        <v>0.10603343980619684</v>
      </c>
      <c r="L267">
        <f t="shared" si="303"/>
        <v>1.6300464267260395</v>
      </c>
      <c r="M267">
        <f t="shared" si="303"/>
        <v>0.63325614974019118</v>
      </c>
      <c r="N267">
        <f t="shared" si="303"/>
        <v>-4.679577614297159E-2</v>
      </c>
      <c r="O267">
        <f t="shared" si="303"/>
        <v>8.3518898463808E-2</v>
      </c>
      <c r="P267">
        <f t="shared" si="303"/>
        <v>1.0399799066362903</v>
      </c>
      <c r="Q267">
        <f t="shared" si="303"/>
        <v>-1.5184150470304303</v>
      </c>
      <c r="R267">
        <f t="shared" si="303"/>
        <v>-0.42438500713615213</v>
      </c>
      <c r="S267">
        <f t="shared" si="303"/>
        <v>-1.5963269106578082</v>
      </c>
      <c r="T267">
        <f t="shared" si="303"/>
        <v>-1.2479677025112323</v>
      </c>
      <c r="U267">
        <f t="shared" si="303"/>
        <v>1.6455487639177591</v>
      </c>
      <c r="V267">
        <f t="shared" si="303"/>
        <v>1.3447197488858365</v>
      </c>
      <c r="W267">
        <f t="shared" si="303"/>
        <v>9.6115400083363056E-2</v>
      </c>
      <c r="X267">
        <f t="shared" si="303"/>
        <v>-4.4038870328222401E-2</v>
      </c>
      <c r="Y267">
        <f t="shared" si="303"/>
        <v>-1.4606621334678493</v>
      </c>
      <c r="Z267">
        <f t="shared" si="303"/>
        <v>-0.58963223636965267</v>
      </c>
      <c r="AA267">
        <f t="shared" si="303"/>
        <v>0.85228748503141105</v>
      </c>
      <c r="AB267">
        <f t="shared" si="303"/>
        <v>0.75293201007298194</v>
      </c>
      <c r="AC267">
        <f t="shared" si="303"/>
        <v>-0.49531081458553672</v>
      </c>
      <c r="AD267">
        <f t="shared" si="303"/>
        <v>1.1213160178158432</v>
      </c>
      <c r="AE267">
        <f t="shared" si="303"/>
        <v>0.20791958377230912</v>
      </c>
      <c r="AF267">
        <f t="shared" si="303"/>
        <v>-1.5764044292154722</v>
      </c>
      <c r="AG267">
        <f t="shared" si="303"/>
        <v>-0.96805251814657822</v>
      </c>
      <c r="AH267">
        <f t="shared" si="303"/>
        <v>-0.93366907094605267</v>
      </c>
      <c r="AI267">
        <f t="shared" si="303"/>
        <v>-0.13995077097206376</v>
      </c>
      <c r="AJ267">
        <f t="shared" si="303"/>
        <v>0.38791313272668049</v>
      </c>
      <c r="AK267">
        <f t="shared" si="303"/>
        <v>1.0498843039385974</v>
      </c>
      <c r="AL267">
        <f t="shared" si="303"/>
        <v>0.2617139216454234</v>
      </c>
      <c r="AM267">
        <f t="shared" si="303"/>
        <v>-0.60977754401392303</v>
      </c>
      <c r="AN267">
        <f t="shared" si="303"/>
        <v>0.89212562670581974</v>
      </c>
      <c r="AO267">
        <f t="shared" si="303"/>
        <v>-0.12097075341443997</v>
      </c>
      <c r="AP267">
        <f t="shared" si="303"/>
        <v>0.74200670496793464</v>
      </c>
      <c r="AQ267">
        <f t="shared" si="303"/>
        <v>1.6491139831487089</v>
      </c>
      <c r="AR267">
        <f t="shared" si="303"/>
        <v>0.55476107263530139</v>
      </c>
      <c r="AS267">
        <f t="shared" si="303"/>
        <v>-1.6188823792617768</v>
      </c>
      <c r="AT267">
        <f t="shared" si="303"/>
        <v>-1.9637263903860003</v>
      </c>
      <c r="AU267">
        <f t="shared" si="303"/>
        <v>-0.15619207260897383</v>
      </c>
      <c r="AV267">
        <f t="shared" si="303"/>
        <v>0.45158230932429433</v>
      </c>
      <c r="AW267">
        <f t="shared" si="303"/>
        <v>-0.59191052059759386</v>
      </c>
      <c r="AX267">
        <f t="shared" si="303"/>
        <v>-0.10518760973354802</v>
      </c>
      <c r="AY267">
        <f t="shared" si="303"/>
        <v>1.0056487553811166</v>
      </c>
      <c r="AZ267">
        <f t="shared" si="303"/>
        <v>-0.5207266440265812</v>
      </c>
      <c r="BA267">
        <f t="shared" si="303"/>
        <v>-1.3357043826545123</v>
      </c>
      <c r="BB267">
        <f t="shared" si="303"/>
        <v>-0.79598976299166679</v>
      </c>
      <c r="BC267">
        <f t="shared" si="303"/>
        <v>0.51224787966930307</v>
      </c>
      <c r="BD267">
        <f t="shared" si="303"/>
        <v>-0.23772145141265355</v>
      </c>
      <c r="BE267">
        <f t="shared" si="303"/>
        <v>-0.47491766963503323</v>
      </c>
      <c r="BF267">
        <f t="shared" si="303"/>
        <v>-0.39377596294798423</v>
      </c>
      <c r="BG267">
        <f t="shared" si="303"/>
        <v>-1.5865543900872581</v>
      </c>
      <c r="BH267">
        <f t="shared" si="303"/>
        <v>-0.33531478038639762</v>
      </c>
      <c r="BI267">
        <f t="shared" si="303"/>
        <v>0.67821474658558145</v>
      </c>
      <c r="BJ267">
        <f t="shared" si="303"/>
        <v>-1.703670022834558</v>
      </c>
      <c r="BK267">
        <f t="shared" si="303"/>
        <v>0.28394651963026263</v>
      </c>
      <c r="BL267">
        <f t="shared" si="303"/>
        <v>1.3220164873928297</v>
      </c>
      <c r="BM267">
        <f t="shared" si="303"/>
        <v>-0.57485976867610589</v>
      </c>
      <c r="BN267">
        <f t="shared" si="303"/>
        <v>-0.11111296771559864</v>
      </c>
      <c r="BO267">
        <f t="shared" si="304"/>
        <v>-0.18040054783341475</v>
      </c>
      <c r="BP267">
        <f t="shared" si="304"/>
        <v>0.85041847341926768</v>
      </c>
      <c r="BQ267">
        <f t="shared" si="304"/>
        <v>1.549165062897373</v>
      </c>
      <c r="BR267">
        <f t="shared" si="304"/>
        <v>1.6043077266658656</v>
      </c>
      <c r="BS267">
        <f t="shared" si="304"/>
        <v>2.1918822312727571E-2</v>
      </c>
      <c r="BT267">
        <f t="shared" si="304"/>
        <v>0.29072225515847094</v>
      </c>
      <c r="BU267">
        <f t="shared" si="304"/>
        <v>-0.68072040448896587</v>
      </c>
      <c r="BV267">
        <f t="shared" si="304"/>
        <v>-1.9107847037957981</v>
      </c>
      <c r="BW267">
        <f t="shared" si="304"/>
        <v>0.88327624325756915</v>
      </c>
      <c r="BX267">
        <f t="shared" si="304"/>
        <v>1.3370117812883109</v>
      </c>
      <c r="BY267">
        <f t="shared" si="304"/>
        <v>0.94245933723868802</v>
      </c>
      <c r="BZ267">
        <f t="shared" si="304"/>
        <v>0.75343905336922035</v>
      </c>
      <c r="CA267">
        <f t="shared" si="304"/>
        <v>1.2308191799093038</v>
      </c>
      <c r="CB267">
        <f t="shared" si="304"/>
        <v>-1.734510988171678</v>
      </c>
      <c r="CC267">
        <f t="shared" si="304"/>
        <v>0.28354747882985976</v>
      </c>
      <c r="CD267">
        <f t="shared" si="304"/>
        <v>1.9266917661298066</v>
      </c>
      <c r="CE267">
        <f t="shared" si="304"/>
        <v>0.88282376964343712</v>
      </c>
      <c r="CF267">
        <f t="shared" si="304"/>
        <v>-2.2866333893034607</v>
      </c>
      <c r="CG267">
        <f t="shared" si="304"/>
        <v>0.31016952561913058</v>
      </c>
      <c r="CH267">
        <f t="shared" si="304"/>
        <v>0.919917511055246</v>
      </c>
      <c r="CI267">
        <f t="shared" si="304"/>
        <v>-1.4956640370655805E-2</v>
      </c>
      <c r="CJ267">
        <f t="shared" si="304"/>
        <v>-0.15967771105351858</v>
      </c>
      <c r="CK267">
        <f t="shared" si="304"/>
        <v>0.45786009650328197</v>
      </c>
      <c r="CL267">
        <f t="shared" si="304"/>
        <v>-0.16983676687232219</v>
      </c>
      <c r="CM267">
        <f t="shared" si="304"/>
        <v>-1.0330427357985172</v>
      </c>
      <c r="CN267">
        <f t="shared" si="304"/>
        <v>-0.96707481134217232</v>
      </c>
      <c r="CO267">
        <f t="shared" si="304"/>
        <v>1.7689217202132568</v>
      </c>
      <c r="CP267">
        <f t="shared" si="304"/>
        <v>1.5501836969633587</v>
      </c>
      <c r="CQ267">
        <f t="shared" si="304"/>
        <v>1.779999365680851</v>
      </c>
      <c r="CR267">
        <f t="shared" si="304"/>
        <v>0.17340767044515815</v>
      </c>
      <c r="CS267">
        <f t="shared" si="304"/>
        <v>1.0696021490730345</v>
      </c>
      <c r="CT267">
        <f t="shared" si="304"/>
        <v>-6.8711187850567512E-2</v>
      </c>
      <c r="CU267">
        <f t="shared" si="304"/>
        <v>0.40637246456753928</v>
      </c>
      <c r="CV267">
        <f t="shared" si="304"/>
        <v>-2.0458355720620602</v>
      </c>
      <c r="CW267">
        <f t="shared" si="304"/>
        <v>1.505222826381214</v>
      </c>
      <c r="CX267">
        <f t="shared" si="304"/>
        <v>0.83839950093533844</v>
      </c>
      <c r="CY267">
        <f t="shared" si="304"/>
        <v>-1.0424810170661658</v>
      </c>
      <c r="CZ267">
        <f t="shared" si="304"/>
        <v>0.35341599868843332</v>
      </c>
      <c r="DA267">
        <f t="shared" si="304"/>
        <v>3.5081484384136274E-2</v>
      </c>
      <c r="DB267">
        <f t="shared" si="304"/>
        <v>1.2782038538716733</v>
      </c>
      <c r="DC267">
        <f t="shared" si="304"/>
        <v>1.1674001143546775</v>
      </c>
      <c r="DD267">
        <f t="shared" si="304"/>
        <v>0.75191564974375069</v>
      </c>
      <c r="DE267">
        <f t="shared" si="304"/>
        <v>0.58526893553789705</v>
      </c>
      <c r="DF267">
        <f t="shared" si="304"/>
        <v>-0.6265395313675981</v>
      </c>
      <c r="DG267">
        <f t="shared" si="304"/>
        <v>-1.7562661014380865</v>
      </c>
      <c r="DH267">
        <f t="shared" si="304"/>
        <v>-0.49539721658220515</v>
      </c>
      <c r="DI267">
        <f t="shared" si="304"/>
        <v>-0.23890152078820392</v>
      </c>
      <c r="DJ267">
        <f t="shared" si="304"/>
        <v>-0.83861550592700951</v>
      </c>
      <c r="DK267">
        <f t="shared" si="304"/>
        <v>-0.47946059567038901</v>
      </c>
      <c r="DL267">
        <f t="shared" si="304"/>
        <v>-0.56918452173704281</v>
      </c>
      <c r="DM267">
        <f t="shared" si="304"/>
        <v>1.1185920811840333</v>
      </c>
      <c r="DN267">
        <f t="shared" si="304"/>
        <v>1.3010458133067004</v>
      </c>
      <c r="DO267">
        <f t="shared" si="304"/>
        <v>-0.50337121137999929</v>
      </c>
      <c r="DP267">
        <f t="shared" si="304"/>
        <v>1.1600218385865446</v>
      </c>
      <c r="DQ267">
        <f t="shared" si="304"/>
        <v>0.75679736255551688</v>
      </c>
      <c r="DR267">
        <f t="shared" si="304"/>
        <v>0.28745262170559727</v>
      </c>
      <c r="DS267">
        <f t="shared" si="304"/>
        <v>-0.54559450290980749</v>
      </c>
      <c r="DT267">
        <f t="shared" si="304"/>
        <v>-0.55985310609685257</v>
      </c>
      <c r="DU267">
        <f t="shared" si="304"/>
        <v>-0.91270067059667781</v>
      </c>
      <c r="DV267">
        <f t="shared" si="304"/>
        <v>0.26789393814397044</v>
      </c>
      <c r="DW267">
        <f t="shared" si="304"/>
        <v>-3.7072140912641771E-2</v>
      </c>
      <c r="DX267">
        <f t="shared" si="304"/>
        <v>0.10449525689182337</v>
      </c>
      <c r="DY267">
        <f t="shared" si="304"/>
        <v>-1.5849400369916111</v>
      </c>
      <c r="DZ267">
        <f t="shared" si="304"/>
        <v>-0.49030177251552232</v>
      </c>
      <c r="EA267">
        <f t="shared" si="305"/>
        <v>-0.15054183677420951</v>
      </c>
      <c r="EB267">
        <f t="shared" si="305"/>
        <v>0.65727817855076864</v>
      </c>
      <c r="EC267">
        <f t="shared" si="305"/>
        <v>-0.70542682806262746</v>
      </c>
      <c r="ED267">
        <f t="shared" si="305"/>
        <v>-0.39245378502528183</v>
      </c>
      <c r="EE267">
        <f t="shared" si="305"/>
        <v>0.73227056418545544</v>
      </c>
      <c r="EF267">
        <f t="shared" si="305"/>
        <v>0.94903953140601516</v>
      </c>
      <c r="EG267">
        <f t="shared" si="305"/>
        <v>-0.8272536433651112</v>
      </c>
      <c r="EH267">
        <f t="shared" si="305"/>
        <v>0.60996171669103205</v>
      </c>
      <c r="EI267">
        <f t="shared" si="305"/>
        <v>0.88113210949813947</v>
      </c>
      <c r="EJ267">
        <f t="shared" si="305"/>
        <v>-0.48418542064609937</v>
      </c>
      <c r="EK267">
        <f t="shared" si="305"/>
        <v>0.130301032186253</v>
      </c>
      <c r="EL267">
        <f t="shared" si="305"/>
        <v>-1.5159957911237143</v>
      </c>
      <c r="EM267">
        <f t="shared" si="305"/>
        <v>-0.15580553736072034</v>
      </c>
      <c r="EN267">
        <f t="shared" si="305"/>
        <v>-1.1783549780375324</v>
      </c>
      <c r="EO267">
        <f t="shared" si="305"/>
        <v>0.3915442903235089</v>
      </c>
      <c r="EP267">
        <f t="shared" si="305"/>
        <v>2.4837572709657252</v>
      </c>
      <c r="EQ267">
        <f t="shared" si="305"/>
        <v>0.29807210921717342</v>
      </c>
      <c r="ER267">
        <f t="shared" si="305"/>
        <v>1.6654212231514975</v>
      </c>
      <c r="ES267">
        <f t="shared" si="305"/>
        <v>-0.48986976253218018</v>
      </c>
      <c r="ET267">
        <f t="shared" si="305"/>
        <v>0.40969780457089655</v>
      </c>
      <c r="EU267">
        <f t="shared" si="305"/>
        <v>1.3801309250993654</v>
      </c>
      <c r="EV267">
        <f t="shared" si="305"/>
        <v>-0.49176833272213116</v>
      </c>
      <c r="EW267">
        <f t="shared" si="305"/>
        <v>1.263281319552334</v>
      </c>
      <c r="EX267">
        <f t="shared" si="305"/>
        <v>-4.5520209823735058E-3</v>
      </c>
      <c r="EY267">
        <f t="shared" si="305"/>
        <v>0.2392164333286928</v>
      </c>
      <c r="EZ267">
        <f t="shared" si="305"/>
        <v>0.33839114621514454</v>
      </c>
      <c r="FA267">
        <f t="shared" si="305"/>
        <v>0.85791043602512218</v>
      </c>
      <c r="FB267">
        <f t="shared" si="305"/>
        <v>-1.1504789654281922</v>
      </c>
      <c r="FC267">
        <f t="shared" si="305"/>
        <v>-0.15820660337340087</v>
      </c>
      <c r="FD267">
        <f t="shared" si="305"/>
        <v>0.26551560949883424</v>
      </c>
      <c r="FE267">
        <f t="shared" si="305"/>
        <v>0.52713176046381705</v>
      </c>
      <c r="FF267">
        <f t="shared" si="305"/>
        <v>0.23064444576448295</v>
      </c>
      <c r="FG267">
        <f t="shared" si="305"/>
        <v>2.3191569198388606</v>
      </c>
      <c r="FH267">
        <f t="shared" si="305"/>
        <v>-0.85713736552861519</v>
      </c>
      <c r="FI267">
        <f t="shared" si="305"/>
        <v>-0.20588799998222385</v>
      </c>
      <c r="FJ267">
        <f t="shared" si="305"/>
        <v>0.86167347035370767</v>
      </c>
      <c r="FK267">
        <f t="shared" si="305"/>
        <v>-0.38387497625080869</v>
      </c>
      <c r="FL267">
        <f t="shared" si="305"/>
        <v>-0.22514882402902003</v>
      </c>
      <c r="FM267">
        <f t="shared" si="305"/>
        <v>1.4671377357444726</v>
      </c>
      <c r="FN267">
        <f t="shared" si="305"/>
        <v>-0.27352825782145374</v>
      </c>
      <c r="FO267">
        <f t="shared" si="305"/>
        <v>-0.93710468718199991</v>
      </c>
      <c r="FP267">
        <f t="shared" si="305"/>
        <v>-0.46432546696451027</v>
      </c>
      <c r="FQ267">
        <f t="shared" si="305"/>
        <v>-0.54195766097109299</v>
      </c>
      <c r="FR267">
        <f t="shared" si="305"/>
        <v>0.73928958954638802</v>
      </c>
      <c r="FS267">
        <f t="shared" si="305"/>
        <v>-1.6777994460426271</v>
      </c>
      <c r="FT267">
        <f t="shared" si="305"/>
        <v>-0.28171598387416452</v>
      </c>
      <c r="FU267">
        <f t="shared" si="305"/>
        <v>-2.9880902729928493</v>
      </c>
      <c r="FV267">
        <f t="shared" si="305"/>
        <v>0.62495701058651321</v>
      </c>
      <c r="FW267">
        <f t="shared" si="305"/>
        <v>1.1883707884408068</v>
      </c>
      <c r="FX267">
        <f t="shared" si="305"/>
        <v>0.31885065254755318</v>
      </c>
      <c r="FY267">
        <f t="shared" si="305"/>
        <v>0.23048755792842712</v>
      </c>
      <c r="FZ267">
        <f t="shared" si="305"/>
        <v>-0.4710670964414021</v>
      </c>
      <c r="GA267">
        <f t="shared" si="305"/>
        <v>1.8551418179413304E-2</v>
      </c>
      <c r="GB267">
        <f t="shared" si="305"/>
        <v>0.26757561499834992</v>
      </c>
      <c r="GC267">
        <f t="shared" si="305"/>
        <v>2.0366132957860827</v>
      </c>
      <c r="GD267">
        <f t="shared" si="305"/>
        <v>-0.74351873990963213</v>
      </c>
      <c r="GE267">
        <f t="shared" si="305"/>
        <v>-1.4385659596882761</v>
      </c>
      <c r="GF267">
        <f t="shared" si="305"/>
        <v>1.1883707884408068</v>
      </c>
      <c r="GG267">
        <f t="shared" si="305"/>
        <v>-0.29247871680126991</v>
      </c>
      <c r="GH267">
        <f t="shared" si="305"/>
        <v>0.28219346859259531</v>
      </c>
      <c r="GI267">
        <f t="shared" si="305"/>
        <v>-4.618300408765208E-2</v>
      </c>
      <c r="GJ267">
        <f t="shared" si="305"/>
        <v>0.91142510427744128</v>
      </c>
      <c r="GK267">
        <f t="shared" si="305"/>
        <v>-0.61670220929954667</v>
      </c>
      <c r="GL267">
        <f t="shared" si="305"/>
        <v>-0.10287976692779921</v>
      </c>
      <c r="GM267">
        <f t="shared" si="306"/>
        <v>-0.18405671653454192</v>
      </c>
      <c r="GN267">
        <f t="shared" si="306"/>
        <v>-0.31547187973046675</v>
      </c>
      <c r="GO267">
        <f t="shared" si="306"/>
        <v>-0.89886498244595714</v>
      </c>
      <c r="GP267">
        <f t="shared" si="306"/>
        <v>-0.20198285710648634</v>
      </c>
      <c r="GQ267">
        <f t="shared" si="306"/>
        <v>-0.56469161791028455</v>
      </c>
      <c r="GR267">
        <f t="shared" si="306"/>
        <v>1.2317991604504641</v>
      </c>
      <c r="GS267">
        <f t="shared" si="306"/>
        <v>1.6968533600447699</v>
      </c>
      <c r="GT267">
        <f t="shared" si="306"/>
        <v>-0.53762164498039056</v>
      </c>
      <c r="GU267">
        <f t="shared" si="306"/>
        <v>-0.14876263776386622</v>
      </c>
      <c r="GV267">
        <f t="shared" si="306"/>
        <v>-0.33782384889491368</v>
      </c>
      <c r="GW267">
        <f t="shared" si="306"/>
        <v>-1.4238685253076255</v>
      </c>
      <c r="GX267">
        <f t="shared" si="306"/>
        <v>-2.3015127226244658</v>
      </c>
      <c r="GY267">
        <f t="shared" si="306"/>
        <v>-0.73277078627143055</v>
      </c>
      <c r="GZ267">
        <f t="shared" si="306"/>
        <v>-0.4653475116356276</v>
      </c>
      <c r="HA267">
        <f t="shared" si="306"/>
        <v>0.70258465711958706</v>
      </c>
      <c r="HB267">
        <f t="shared" si="306"/>
        <v>-0.42162355384789407</v>
      </c>
      <c r="HC267">
        <f t="shared" si="306"/>
        <v>-0.89383547674515285</v>
      </c>
      <c r="HD267">
        <f t="shared" si="306"/>
        <v>0.51416691349004395</v>
      </c>
      <c r="HE267">
        <f t="shared" si="306"/>
        <v>-1.0322764865122736E-3</v>
      </c>
      <c r="HF267">
        <f t="shared" si="306"/>
        <v>-1.0593566912575625</v>
      </c>
      <c r="HG267">
        <f t="shared" si="306"/>
        <v>0.45081947064318229</v>
      </c>
      <c r="HH267">
        <f t="shared" si="306"/>
        <v>1.3156272871128749</v>
      </c>
      <c r="HI267">
        <f t="shared" si="306"/>
        <v>0.29927150535513647</v>
      </c>
      <c r="HJ267">
        <f t="shared" si="306"/>
        <v>-5.8898876886814833E-2</v>
      </c>
      <c r="HK267">
        <f t="shared" si="306"/>
        <v>0.41136217987514101</v>
      </c>
      <c r="HL267">
        <f t="shared" si="306"/>
        <v>3.5572611523093656E-3</v>
      </c>
      <c r="HM267">
        <f t="shared" si="306"/>
        <v>0.33248397812712938</v>
      </c>
      <c r="HN267">
        <f t="shared" si="306"/>
        <v>-0.81088501246995293</v>
      </c>
      <c r="HO267">
        <f t="shared" si="306"/>
        <v>0.49038817451219074</v>
      </c>
      <c r="HP267">
        <f t="shared" si="306"/>
        <v>6.6181655711261556E-2</v>
      </c>
      <c r="HQ267">
        <f t="shared" si="306"/>
        <v>1.2471355148591101</v>
      </c>
      <c r="HR267">
        <f t="shared" si="306"/>
        <v>0.24142082111211494</v>
      </c>
      <c r="HS267">
        <f t="shared" si="306"/>
        <v>0.76661308412440121</v>
      </c>
      <c r="HT267">
        <f t="shared" si="306"/>
        <v>-1.4800525605096482</v>
      </c>
      <c r="HU267">
        <f t="shared" si="306"/>
        <v>-0.22648237063549459</v>
      </c>
      <c r="HV267">
        <f t="shared" si="306"/>
        <v>-7.9680830822326243E-2</v>
      </c>
      <c r="HW267">
        <f t="shared" si="306"/>
        <v>-0.32941215977189131</v>
      </c>
      <c r="HX267">
        <f t="shared" si="306"/>
        <v>-1.5881732906564139</v>
      </c>
      <c r="HY267">
        <f t="shared" si="306"/>
        <v>-0.82005726653733291</v>
      </c>
      <c r="HZ267">
        <f t="shared" si="306"/>
        <v>-0.3149898475385271</v>
      </c>
      <c r="IA267">
        <f t="shared" si="306"/>
        <v>2.2763015294913203</v>
      </c>
      <c r="IB267">
        <f t="shared" si="306"/>
        <v>0.86845830082893372</v>
      </c>
      <c r="IC267">
        <f t="shared" si="306"/>
        <v>-0.88485876403865404</v>
      </c>
      <c r="ID267">
        <f t="shared" si="306"/>
        <v>-0.13354110706131905</v>
      </c>
      <c r="IE267">
        <f t="shared" si="306"/>
        <v>0.72628154157428071</v>
      </c>
      <c r="IF267">
        <f t="shared" si="306"/>
        <v>-0.26044745027320459</v>
      </c>
      <c r="IG267">
        <f t="shared" si="306"/>
        <v>1.2092436918464955</v>
      </c>
      <c r="IH267">
        <f t="shared" si="306"/>
        <v>-0.68400368036236614</v>
      </c>
      <c r="II267">
        <f t="shared" si="306"/>
        <v>1.5261321095749736E-2</v>
      </c>
      <c r="IJ267">
        <f t="shared" si="306"/>
        <v>-0.41186240196111612</v>
      </c>
      <c r="IK267">
        <f t="shared" si="306"/>
        <v>2.2524727683048695</v>
      </c>
      <c r="IL267">
        <f t="shared" si="306"/>
        <v>-0.1762816737027606</v>
      </c>
      <c r="IM267">
        <f t="shared" si="306"/>
        <v>-0.21449068299261853</v>
      </c>
      <c r="IN267">
        <f t="shared" si="306"/>
        <v>0.3597745035222033</v>
      </c>
      <c r="IO267">
        <f t="shared" si="306"/>
        <v>-1.5267050912370905</v>
      </c>
      <c r="IP267">
        <f t="shared" si="306"/>
        <v>-0.13755652616964653</v>
      </c>
      <c r="IQ267">
        <f t="shared" si="306"/>
        <v>-0.91863284978899173</v>
      </c>
      <c r="IR267">
        <f t="shared" si="306"/>
        <v>0.62272761169879232</v>
      </c>
      <c r="IS267">
        <f t="shared" si="306"/>
        <v>-0.24071255211310927</v>
      </c>
      <c r="IT267">
        <f t="shared" si="306"/>
        <v>-1.3172666513128206</v>
      </c>
      <c r="IU267">
        <f t="shared" si="306"/>
        <v>8.1445250543765724E-2</v>
      </c>
      <c r="IV267">
        <f t="shared" si="306"/>
        <v>-0.38461621443275362</v>
      </c>
      <c r="IW267">
        <f t="shared" si="306"/>
        <v>-0.34098434298357461</v>
      </c>
      <c r="IX267">
        <f t="shared" si="306"/>
        <v>-0.80146037362283096</v>
      </c>
      <c r="IY267">
        <f t="shared" si="307"/>
        <v>1.99128407984972</v>
      </c>
      <c r="IZ267">
        <f t="shared" si="307"/>
        <v>0.9950508683687076</v>
      </c>
      <c r="JA267">
        <f t="shared" si="307"/>
        <v>-1.1498877938720398</v>
      </c>
      <c r="JB267">
        <f t="shared" si="307"/>
        <v>-0.64583218772895634</v>
      </c>
      <c r="JC267">
        <f t="shared" si="307"/>
        <v>0.86801264842506498</v>
      </c>
      <c r="JD267">
        <f t="shared" si="307"/>
        <v>1.9610979506978765</v>
      </c>
      <c r="JE267">
        <f t="shared" si="307"/>
        <v>-0.6400955498975236</v>
      </c>
      <c r="JF267">
        <f t="shared" si="307"/>
        <v>-1.2583700481627602</v>
      </c>
      <c r="JG267">
        <f t="shared" si="307"/>
        <v>-1.2709642760455608</v>
      </c>
      <c r="JH267">
        <f t="shared" si="307"/>
        <v>0.75649040809366852</v>
      </c>
      <c r="JI267">
        <f t="shared" si="307"/>
        <v>-1.4816578186582774</v>
      </c>
      <c r="JJ267">
        <f t="shared" si="307"/>
        <v>0.73999444794026203</v>
      </c>
      <c r="JK267">
        <f t="shared" si="307"/>
        <v>0.94891902335803024</v>
      </c>
      <c r="JL267">
        <f t="shared" si="307"/>
        <v>-0.29951252145110629</v>
      </c>
      <c r="JM267">
        <f t="shared" si="307"/>
        <v>-2.7017813408747315</v>
      </c>
      <c r="JN267">
        <f t="shared" si="307"/>
        <v>-0.14621036825701594</v>
      </c>
      <c r="JO267">
        <f t="shared" si="307"/>
        <v>0.61217519942147192</v>
      </c>
      <c r="JP267">
        <f t="shared" si="307"/>
        <v>2.9571083359769545E-2</v>
      </c>
      <c r="JQ267">
        <f t="shared" si="307"/>
        <v>-0.98369355328031816</v>
      </c>
      <c r="JR267">
        <f t="shared" si="307"/>
        <v>-2.1032064978498966E-3</v>
      </c>
      <c r="JS267">
        <f t="shared" si="307"/>
        <v>-1.0968346941808704</v>
      </c>
      <c r="JT267">
        <f t="shared" si="307"/>
        <v>4.6718469093320891E-2</v>
      </c>
      <c r="JU267">
        <f t="shared" si="307"/>
        <v>-0.75883576755586546</v>
      </c>
      <c r="JV267">
        <f t="shared" si="307"/>
        <v>1.1243309927522205</v>
      </c>
      <c r="JW267">
        <f t="shared" si="307"/>
        <v>-0.3282013949501561</v>
      </c>
      <c r="JX267">
        <f t="shared" si="307"/>
        <v>0.26305997380404733</v>
      </c>
      <c r="JY267">
        <f t="shared" si="307"/>
        <v>0.61180571719887666</v>
      </c>
      <c r="JZ267">
        <f t="shared" si="307"/>
        <v>-6.5567746787564829E-2</v>
      </c>
      <c r="KA267">
        <f t="shared" si="307"/>
        <v>1.2637906365853269</v>
      </c>
      <c r="KB267">
        <f t="shared" si="307"/>
        <v>-0.85901547208777629</v>
      </c>
      <c r="KC267">
        <f t="shared" si="307"/>
        <v>-1.1100541996711399</v>
      </c>
      <c r="KD267">
        <f t="shared" si="307"/>
        <v>-1.6482226783409715</v>
      </c>
      <c r="KE267">
        <f t="shared" si="307"/>
        <v>1.0862868293770589</v>
      </c>
      <c r="KF267">
        <f t="shared" si="307"/>
        <v>-1.8226182874059305</v>
      </c>
      <c r="KG267">
        <f t="shared" si="307"/>
        <v>3.3244305086554959E-2</v>
      </c>
      <c r="KH267">
        <f t="shared" si="307"/>
        <v>-1.1128918231406715</v>
      </c>
      <c r="KI267">
        <f t="shared" si="307"/>
        <v>-0.82768337961169891</v>
      </c>
      <c r="KJ267">
        <f t="shared" si="307"/>
        <v>2.8146314434707165</v>
      </c>
      <c r="KK267">
        <f t="shared" si="307"/>
        <v>-0.37015865927969571</v>
      </c>
      <c r="KL267">
        <f t="shared" si="307"/>
        <v>-5.2999666877440177E-2</v>
      </c>
      <c r="KM267">
        <f t="shared" si="307"/>
        <v>1.9027720554731786</v>
      </c>
      <c r="KN267">
        <f t="shared" si="307"/>
        <v>-0.88678461906965822</v>
      </c>
      <c r="KO267">
        <f t="shared" si="307"/>
        <v>-0.469273118142155</v>
      </c>
      <c r="KP267">
        <f t="shared" si="307"/>
        <v>0.53585381465381943</v>
      </c>
      <c r="KQ267">
        <f t="shared" si="307"/>
        <v>-2.6107954909093678</v>
      </c>
      <c r="KR267">
        <f t="shared" si="307"/>
        <v>-0.46483592086588033</v>
      </c>
      <c r="KS267">
        <f t="shared" si="307"/>
        <v>-0.29567331694124732</v>
      </c>
      <c r="KT267">
        <f t="shared" si="307"/>
        <v>-0.1780688307917444</v>
      </c>
      <c r="KU267">
        <f t="shared" si="307"/>
        <v>0.38280404623947106</v>
      </c>
      <c r="KV267">
        <f t="shared" si="307"/>
        <v>1.6228659660555422</v>
      </c>
      <c r="KW267">
        <f t="shared" si="307"/>
        <v>-0.56244971347041428</v>
      </c>
      <c r="KX267">
        <f t="shared" si="307"/>
        <v>0.54701558838132769</v>
      </c>
      <c r="KY267">
        <f t="shared" si="307"/>
        <v>0.38403982216550503</v>
      </c>
      <c r="KZ267">
        <f t="shared" si="307"/>
        <v>7.7225195127539337E-2</v>
      </c>
      <c r="LA267">
        <f t="shared" si="307"/>
        <v>0.42070496419910342</v>
      </c>
      <c r="LB267">
        <f t="shared" si="307"/>
        <v>-2.1664800442522392</v>
      </c>
      <c r="LC267">
        <f t="shared" si="307"/>
        <v>1.1752990758395754</v>
      </c>
      <c r="LD267">
        <f t="shared" si="307"/>
        <v>1.4037095752428286</v>
      </c>
      <c r="LE267">
        <f t="shared" si="307"/>
        <v>0.77753611549269408</v>
      </c>
      <c r="LF267">
        <f t="shared" si="307"/>
        <v>0.22028643797966652</v>
      </c>
      <c r="LG267">
        <f t="shared" si="307"/>
        <v>-1.4793658920098096</v>
      </c>
      <c r="LH267">
        <f t="shared" si="307"/>
        <v>-0.68429471866693348</v>
      </c>
      <c r="LI267">
        <f t="shared" si="307"/>
        <v>-0.53206122174742632</v>
      </c>
      <c r="LJ267">
        <f t="shared" si="307"/>
        <v>-0.2958336153824348</v>
      </c>
      <c r="LK267">
        <f t="shared" si="308"/>
        <v>-0.92541995400097221</v>
      </c>
      <c r="LL267">
        <f t="shared" si="308"/>
        <v>0.76835817708342802</v>
      </c>
      <c r="LM267">
        <f t="shared" si="308"/>
        <v>1.3783483154838905</v>
      </c>
      <c r="LN267">
        <f t="shared" si="308"/>
        <v>-9.865175343293231E-2</v>
      </c>
      <c r="LO267">
        <f t="shared" si="308"/>
        <v>0.1907528712763451</v>
      </c>
      <c r="LP267">
        <f t="shared" si="308"/>
        <v>0.68952431320212781</v>
      </c>
      <c r="LQ267">
        <f t="shared" si="308"/>
        <v>-0.30127239369903691</v>
      </c>
      <c r="LR267">
        <f t="shared" si="308"/>
        <v>-1.8507125787436962</v>
      </c>
      <c r="LS267">
        <f t="shared" si="308"/>
        <v>0.50789140004781075</v>
      </c>
      <c r="LT267">
        <f t="shared" si="308"/>
        <v>0.64922915044007823</v>
      </c>
      <c r="LU267">
        <f t="shared" si="308"/>
        <v>0.5068466180091491</v>
      </c>
      <c r="LV267">
        <f t="shared" si="308"/>
        <v>-2.895612851716578</v>
      </c>
      <c r="LW267">
        <f t="shared" si="308"/>
        <v>-0.56747580856608693</v>
      </c>
      <c r="LX267">
        <f t="shared" si="308"/>
        <v>0.10034227670985274</v>
      </c>
      <c r="LY267">
        <f t="shared" si="308"/>
        <v>1.7331331036984921</v>
      </c>
      <c r="LZ267">
        <f t="shared" si="308"/>
        <v>-0.6786967787775211</v>
      </c>
      <c r="MA267">
        <f t="shared" si="308"/>
        <v>1.7788806871976703</v>
      </c>
      <c r="MB267">
        <f t="shared" si="308"/>
        <v>-0.97135853138752282</v>
      </c>
      <c r="MC267">
        <f t="shared" si="308"/>
        <v>0.77175400292617269</v>
      </c>
      <c r="MD267">
        <f t="shared" si="308"/>
        <v>-0.14350462151924148</v>
      </c>
      <c r="ME267">
        <f t="shared" si="308"/>
        <v>-0.94389179139398038</v>
      </c>
      <c r="MF267">
        <f t="shared" si="308"/>
        <v>1.6317835616064258</v>
      </c>
      <c r="MG267">
        <f t="shared" si="308"/>
        <v>0.2545948518672958</v>
      </c>
      <c r="MH267">
        <f t="shared" si="308"/>
        <v>0.46551804189221002</v>
      </c>
      <c r="MI267">
        <f t="shared" si="308"/>
        <v>-0.6581331035704352</v>
      </c>
      <c r="MJ267">
        <f t="shared" si="308"/>
        <v>-0.61439095588866621</v>
      </c>
      <c r="MK267">
        <f t="shared" si="308"/>
        <v>1.2473037713789381</v>
      </c>
      <c r="ML267">
        <f t="shared" si="308"/>
        <v>0.53479425332625397</v>
      </c>
      <c r="MM267">
        <f t="shared" si="308"/>
        <v>0.659273382552783</v>
      </c>
      <c r="MN267">
        <f t="shared" si="308"/>
        <v>1.9184335542377084</v>
      </c>
      <c r="MO267">
        <f t="shared" si="308"/>
        <v>0.29815169000357855</v>
      </c>
      <c r="MP267">
        <f t="shared" si="308"/>
        <v>-2.086562744807452</v>
      </c>
      <c r="MQ267">
        <f t="shared" si="308"/>
        <v>0.19316757970955223</v>
      </c>
      <c r="MR267">
        <f t="shared" si="308"/>
        <v>2.1093637769808993</v>
      </c>
      <c r="MS267">
        <f t="shared" si="308"/>
        <v>0.95614268502686173</v>
      </c>
      <c r="MT267">
        <f t="shared" si="308"/>
        <v>0.37245399653329514</v>
      </c>
      <c r="MU267">
        <f t="shared" si="308"/>
        <v>-0.4025537236884702</v>
      </c>
      <c r="MV267">
        <f t="shared" si="308"/>
        <v>-0.99857061286456883</v>
      </c>
      <c r="MW267">
        <f t="shared" si="308"/>
        <v>1.2114719538658392</v>
      </c>
      <c r="MX267">
        <f t="shared" si="308"/>
        <v>0.9407904144609347</v>
      </c>
      <c r="MY267">
        <f t="shared" si="308"/>
        <v>-0.6025152288202662</v>
      </c>
      <c r="MZ267">
        <f t="shared" si="308"/>
        <v>1.3845055946148932</v>
      </c>
      <c r="NA267">
        <f t="shared" si="308"/>
        <v>-1.2598911780514754</v>
      </c>
      <c r="NB267">
        <f t="shared" si="308"/>
        <v>-0.12675172911258414</v>
      </c>
      <c r="NC267">
        <f t="shared" si="308"/>
        <v>-1.4878742149448954</v>
      </c>
      <c r="ND267">
        <f t="shared" si="308"/>
        <v>0.37655581763829105</v>
      </c>
      <c r="NE267">
        <f t="shared" si="308"/>
        <v>-0.48238007366308011</v>
      </c>
      <c r="NF267">
        <f t="shared" si="308"/>
        <v>-7.415678737743292E-2</v>
      </c>
      <c r="NG267">
        <f t="shared" si="308"/>
        <v>-0.59958324527542572</v>
      </c>
      <c r="NH267">
        <f t="shared" si="308"/>
        <v>-8.79720118973637E-2</v>
      </c>
      <c r="NI267">
        <f t="shared" si="308"/>
        <v>-0.7827225090295542</v>
      </c>
      <c r="NJ267">
        <f t="shared" si="308"/>
        <v>-1.1612200978561305</v>
      </c>
      <c r="NK267">
        <f t="shared" si="308"/>
        <v>-0.44025910028722137</v>
      </c>
      <c r="NL267">
        <f t="shared" si="308"/>
        <v>-0.45327624320634641</v>
      </c>
      <c r="NM267">
        <f t="shared" si="308"/>
        <v>1.3572935131378472</v>
      </c>
      <c r="NN267">
        <f t="shared" si="308"/>
        <v>-0.87752823674236424</v>
      </c>
      <c r="NO267">
        <f t="shared" si="308"/>
        <v>1.6771718946984038</v>
      </c>
      <c r="NP267">
        <f t="shared" si="308"/>
        <v>-2.0093830244150013</v>
      </c>
      <c r="NQ267">
        <f t="shared" si="308"/>
        <v>0.14080001164984424</v>
      </c>
      <c r="NR267">
        <f t="shared" si="308"/>
        <v>-1.1544921107997652</v>
      </c>
      <c r="NS267">
        <f t="shared" si="308"/>
        <v>-1.969547156477347</v>
      </c>
      <c r="NT267">
        <f t="shared" si="308"/>
        <v>-1.1742304195649922</v>
      </c>
      <c r="NU267">
        <f t="shared" si="308"/>
        <v>2.092406248266343E-2</v>
      </c>
      <c r="NV267">
        <f t="shared" si="308"/>
        <v>-0.55288865041802637</v>
      </c>
      <c r="NW267">
        <f t="shared" si="309"/>
        <v>0.29703187465202063</v>
      </c>
      <c r="NX267">
        <f t="shared" si="309"/>
        <v>-0.4263108621671563</v>
      </c>
      <c r="NY267">
        <f t="shared" si="309"/>
        <v>1.3435851542453747</v>
      </c>
      <c r="NZ267">
        <f t="shared" si="309"/>
        <v>-1.1737733984773513</v>
      </c>
      <c r="OA267">
        <f t="shared" si="309"/>
        <v>-0.42530587052169722</v>
      </c>
      <c r="OB267">
        <f t="shared" si="309"/>
        <v>-0.2432329893053975</v>
      </c>
      <c r="OC267">
        <f t="shared" si="309"/>
        <v>-1.4287343219621107</v>
      </c>
      <c r="OD267">
        <f t="shared" si="309"/>
        <v>-0.10972712516377214</v>
      </c>
      <c r="OE267">
        <f t="shared" si="309"/>
        <v>0.30119281291263178</v>
      </c>
      <c r="OF267">
        <f t="shared" si="309"/>
        <v>1.9203707779524848</v>
      </c>
      <c r="OG267">
        <f t="shared" si="309"/>
        <v>0.29783222998958081</v>
      </c>
      <c r="OH267">
        <f t="shared" si="309"/>
        <v>1.0968346941808704</v>
      </c>
      <c r="OI267">
        <f t="shared" si="309"/>
        <v>-1.0023563845606986</v>
      </c>
      <c r="OJ267">
        <f t="shared" si="309"/>
        <v>7.5921207098872401E-2</v>
      </c>
      <c r="OK267">
        <f t="shared" si="309"/>
        <v>0.51320739657967351</v>
      </c>
      <c r="OL267">
        <f t="shared" si="309"/>
        <v>-0.85437932284548879</v>
      </c>
      <c r="OM267">
        <f t="shared" si="309"/>
        <v>-1.3033650247962214</v>
      </c>
      <c r="ON267">
        <f t="shared" si="309"/>
        <v>1.4450552043854259</v>
      </c>
      <c r="OO267">
        <f t="shared" si="309"/>
        <v>-0.44068087845516857</v>
      </c>
      <c r="OP267">
        <f t="shared" si="309"/>
        <v>-0.85316742115537636</v>
      </c>
      <c r="OQ267">
        <f t="shared" si="309"/>
        <v>-1.0286180440743919</v>
      </c>
      <c r="OR267">
        <f t="shared" si="309"/>
        <v>-1.3426415534922853E-2</v>
      </c>
      <c r="OS267">
        <f t="shared" si="309"/>
        <v>-1.117307419917779</v>
      </c>
      <c r="OT267">
        <f t="shared" si="309"/>
        <v>-0.23410279936797451</v>
      </c>
      <c r="OU267">
        <f t="shared" si="309"/>
        <v>-0.42179181036772206</v>
      </c>
      <c r="OV267">
        <f t="shared" si="309"/>
        <v>-0.44346506911097094</v>
      </c>
      <c r="OW267">
        <f t="shared" si="309"/>
        <v>-0.21793653104396071</v>
      </c>
      <c r="OX267">
        <f t="shared" si="309"/>
        <v>-0.91096126197953708</v>
      </c>
      <c r="OY267">
        <f t="shared" si="309"/>
        <v>-0.21582195586233865</v>
      </c>
      <c r="OZ267">
        <f t="shared" si="309"/>
        <v>0.58146042647422291</v>
      </c>
      <c r="PA267">
        <f t="shared" si="309"/>
        <v>-1.7252887118957005</v>
      </c>
      <c r="PB267">
        <f t="shared" si="309"/>
        <v>-1.5042724044178613</v>
      </c>
      <c r="PC267">
        <f t="shared" si="309"/>
        <v>0.71290287451120093</v>
      </c>
      <c r="PD267">
        <f t="shared" si="309"/>
        <v>-0.50432618081686087</v>
      </c>
      <c r="PE267">
        <f t="shared" si="309"/>
        <v>1.8202081264462322</v>
      </c>
      <c r="PF267">
        <f t="shared" si="309"/>
        <v>-0.38288703763100784</v>
      </c>
      <c r="PG267">
        <f t="shared" si="309"/>
        <v>0.78667653724551201</v>
      </c>
      <c r="PH267">
        <f t="shared" si="309"/>
        <v>1.803618943085894</v>
      </c>
      <c r="PI267">
        <f t="shared" si="309"/>
        <v>0.87944044935284182</v>
      </c>
      <c r="PJ267">
        <f t="shared" si="309"/>
        <v>-1.6799913282738999</v>
      </c>
      <c r="PK267">
        <f t="shared" si="309"/>
        <v>0.11257498044869862</v>
      </c>
      <c r="PL267">
        <f t="shared" si="309"/>
        <v>1.6476269593113102</v>
      </c>
      <c r="PM267">
        <f t="shared" si="309"/>
        <v>-0.10695657692849636</v>
      </c>
      <c r="PN267">
        <f t="shared" si="309"/>
        <v>-1.329012775386218</v>
      </c>
      <c r="PO267">
        <f t="shared" si="309"/>
        <v>0.72081547841662541</v>
      </c>
      <c r="PP267">
        <f t="shared" si="309"/>
        <v>-0.35667426345753483</v>
      </c>
      <c r="PQ267">
        <f t="shared" si="309"/>
        <v>-2.8711656341329217</v>
      </c>
      <c r="PR267">
        <f t="shared" si="309"/>
        <v>-1.5568321032333188</v>
      </c>
      <c r="PS267">
        <f t="shared" si="309"/>
        <v>1.015464476950001</v>
      </c>
      <c r="PT267">
        <f t="shared" si="309"/>
        <v>-0.22836729840491898</v>
      </c>
      <c r="PU267">
        <f t="shared" si="309"/>
        <v>-2.4973633117042482</v>
      </c>
      <c r="PV267">
        <f t="shared" si="309"/>
        <v>-1.0552093954174779</v>
      </c>
      <c r="PW267">
        <f t="shared" si="309"/>
        <v>-1.4379202184500173</v>
      </c>
      <c r="PX267">
        <f t="shared" si="309"/>
        <v>0.18281184566149022</v>
      </c>
      <c r="PY267">
        <f t="shared" si="309"/>
        <v>-0.13300109458214138</v>
      </c>
      <c r="PZ267">
        <f t="shared" si="309"/>
        <v>0.58917748901876621</v>
      </c>
      <c r="QA267">
        <f t="shared" si="309"/>
        <v>0.45132765080779791</v>
      </c>
      <c r="QB267">
        <f t="shared" si="309"/>
        <v>-1.1711881597875617</v>
      </c>
      <c r="QC267">
        <f t="shared" si="309"/>
        <v>-0.61540731621789746</v>
      </c>
      <c r="QD267">
        <f t="shared" si="309"/>
        <v>-0.71250838118430693</v>
      </c>
      <c r="QE267">
        <f t="shared" si="309"/>
        <v>0.94951928986120038</v>
      </c>
      <c r="QF267">
        <f t="shared" si="309"/>
        <v>-1.3959652278572321</v>
      </c>
      <c r="QG267">
        <f t="shared" si="309"/>
        <v>1.6143621905939654</v>
      </c>
      <c r="QH267">
        <f t="shared" si="309"/>
        <v>0.66012944444082677</v>
      </c>
      <c r="QI267">
        <f t="shared" si="310"/>
        <v>-0.29815169000357855</v>
      </c>
      <c r="QJ267">
        <f t="shared" si="310"/>
        <v>-1.0322605703549925</v>
      </c>
      <c r="QK267">
        <f t="shared" si="310"/>
        <v>1.7759157344698906</v>
      </c>
      <c r="QL267">
        <f t="shared" si="310"/>
        <v>0.96817529993131757</v>
      </c>
      <c r="QM267">
        <f t="shared" si="310"/>
        <v>-0.43882664613192901</v>
      </c>
      <c r="QN267">
        <f t="shared" si="310"/>
        <v>0.24394239517278038</v>
      </c>
      <c r="QO267">
        <f t="shared" si="310"/>
        <v>0.26789393814397044</v>
      </c>
      <c r="QP267">
        <f t="shared" si="310"/>
        <v>-0.66298525780439377</v>
      </c>
      <c r="QQ267">
        <f t="shared" si="310"/>
        <v>0.75435536928125657</v>
      </c>
      <c r="QR267">
        <f t="shared" si="310"/>
        <v>0.44675857679976616</v>
      </c>
      <c r="QS267">
        <f t="shared" si="310"/>
        <v>-2.5797271518968046</v>
      </c>
      <c r="QT267">
        <f t="shared" si="310"/>
        <v>-2.2074345906730741</v>
      </c>
      <c r="QU267">
        <f t="shared" si="310"/>
        <v>9.9828412203351036E-3</v>
      </c>
      <c r="QV267">
        <f t="shared" si="310"/>
        <v>0.22609128791373223</v>
      </c>
      <c r="QW267">
        <f t="shared" si="310"/>
        <v>0.80167183114099316</v>
      </c>
      <c r="QX267">
        <f t="shared" si="310"/>
        <v>-0.7563903636764735</v>
      </c>
      <c r="QY267">
        <f t="shared" si="310"/>
        <v>1.0126495908480138</v>
      </c>
      <c r="QZ267">
        <f t="shared" si="310"/>
        <v>0.14984607332735322</v>
      </c>
      <c r="RA267">
        <f t="shared" si="310"/>
        <v>-0.55119471653597429</v>
      </c>
      <c r="RB267">
        <f t="shared" si="310"/>
        <v>-4.6642298912047409E-2</v>
      </c>
      <c r="RC267">
        <f t="shared" si="310"/>
        <v>1.5819932741578668</v>
      </c>
      <c r="RD267">
        <f t="shared" si="310"/>
        <v>1.7013917386066169</v>
      </c>
      <c r="RE267">
        <f t="shared" si="310"/>
        <v>0.53338339967012871</v>
      </c>
      <c r="RF267">
        <f t="shared" si="310"/>
        <v>-1.587363840371836</v>
      </c>
      <c r="RG267">
        <f t="shared" si="310"/>
        <v>-1.0766757441160735</v>
      </c>
      <c r="RH267">
        <f t="shared" si="310"/>
        <v>-1.2185137165943161</v>
      </c>
      <c r="RI267">
        <f t="shared" si="310"/>
        <v>-1.4022771210875362</v>
      </c>
      <c r="RJ267">
        <f t="shared" si="310"/>
        <v>0.49505160859553143</v>
      </c>
      <c r="RK267">
        <f t="shared" si="310"/>
        <v>0.21926780391368084</v>
      </c>
      <c r="RL267">
        <f t="shared" si="310"/>
        <v>0.83362465375103056</v>
      </c>
      <c r="RM267">
        <f t="shared" si="310"/>
        <v>0.26860789148486219</v>
      </c>
      <c r="RN267">
        <f t="shared" si="310"/>
        <v>-0.65111862568301149</v>
      </c>
      <c r="RO267">
        <f t="shared" si="310"/>
        <v>0.69224370236042887</v>
      </c>
      <c r="RP267">
        <f t="shared" si="310"/>
        <v>1.2832401807827409</v>
      </c>
      <c r="RQ267">
        <f t="shared" si="310"/>
        <v>-2.0105380826862529</v>
      </c>
      <c r="RR267">
        <f t="shared" si="310"/>
        <v>-1.3065937309875153</v>
      </c>
      <c r="RS267">
        <f t="shared" si="310"/>
        <v>-2.056494849966839</v>
      </c>
      <c r="RT267">
        <f t="shared" si="310"/>
        <v>-0.41970224629039876</v>
      </c>
      <c r="RU267">
        <f t="shared" si="310"/>
        <v>0.34577169572003186</v>
      </c>
      <c r="RV267">
        <f t="shared" si="310"/>
        <v>-0.62625986174680293</v>
      </c>
      <c r="RW267">
        <f t="shared" si="310"/>
        <v>1.5227897165459581</v>
      </c>
      <c r="RX267">
        <f t="shared" si="310"/>
        <v>0.65234871726715937</v>
      </c>
      <c r="RY267">
        <f t="shared" si="310"/>
        <v>0.82779251897591166</v>
      </c>
      <c r="RZ267">
        <f t="shared" si="310"/>
        <v>9.8498276202008128E-2</v>
      </c>
      <c r="SA267">
        <f t="shared" si="310"/>
        <v>-0.25499048206256703</v>
      </c>
      <c r="SB267">
        <f t="shared" si="310"/>
        <v>1.6373087419196963</v>
      </c>
      <c r="SC267">
        <f t="shared" si="310"/>
        <v>-0.619202182861045</v>
      </c>
      <c r="SD267">
        <f t="shared" si="310"/>
        <v>-0.28769136406481266</v>
      </c>
      <c r="SE267">
        <f t="shared" si="310"/>
        <v>-0.45684032556891907</v>
      </c>
      <c r="SF267">
        <f t="shared" si="310"/>
        <v>0.83959548646816984</v>
      </c>
      <c r="SG267">
        <f t="shared" si="310"/>
        <v>-0.29607349461002741</v>
      </c>
    </row>
    <row r="269" spans="1:501">
      <c r="A269">
        <f>+A264</f>
        <v>2018</v>
      </c>
    </row>
    <row r="270" spans="1:501">
      <c r="A270" t="s">
        <v>535</v>
      </c>
      <c r="B270">
        <f t="array" ref="B270:B272">+MMULT($W$44:$Y$46,B265:B267)</f>
        <v>-2.1632937627717346</v>
      </c>
      <c r="C270">
        <f t="array" ref="C270:C272">+MMULT($W$44:$Y$46,C265:C267)</f>
        <v>1.0230490859383379</v>
      </c>
      <c r="D270">
        <f t="array" ref="D270:D272">+MMULT($W$44:$Y$46,D265:D267)</f>
        <v>-1.3399947367339486</v>
      </c>
      <c r="E270">
        <f t="array" ref="E270:E272">+MMULT($W$44:$Y$46,E265:E267)</f>
        <v>-1.1532471592139504</v>
      </c>
      <c r="F270">
        <f t="array" ref="F270:F272">+MMULT($W$44:$Y$46,F265:F267)</f>
        <v>3.7454781004803588E-2</v>
      </c>
      <c r="G270">
        <f t="array" ref="G270:G272">+MMULT($W$44:$Y$46,G265:G267)</f>
        <v>-0.78703286797956007</v>
      </c>
      <c r="H270">
        <f t="array" ref="H270:H272">+MMULT($W$44:$Y$46,H265:H267)</f>
        <v>-0.31048498068376851</v>
      </c>
      <c r="I270">
        <f t="array" ref="I270:I272">+MMULT($W$44:$Y$46,I265:I267)</f>
        <v>1.4666247481385606</v>
      </c>
      <c r="J270">
        <f t="array" ref="J270:J272">+MMULT($W$44:$Y$46,J265:J267)</f>
        <v>-1.1709339563802799</v>
      </c>
      <c r="K270">
        <f t="array" ref="K270:K272">+MMULT($W$44:$Y$46,K265:K267)</f>
        <v>-0.43334846088773937</v>
      </c>
      <c r="L270">
        <f t="array" ref="L270:L272">+MMULT($W$44:$Y$46,L265:L267)</f>
        <v>-0.85454314249515673</v>
      </c>
      <c r="M270">
        <f t="array" ref="M270:M272">+MMULT($W$44:$Y$46,M265:M267)</f>
        <v>0.29274116470450356</v>
      </c>
      <c r="N270">
        <f t="array" ref="N270:N272">+MMULT($W$44:$Y$46,N265:N267)</f>
        <v>-9.7151285116974004E-2</v>
      </c>
      <c r="O270">
        <f t="array" ref="O270:O272">+MMULT($W$44:$Y$46,O265:O267)</f>
        <v>0.43677945830456799</v>
      </c>
      <c r="P270">
        <f t="array" ref="P270:P272">+MMULT($W$44:$Y$46,P265:P267)</f>
        <v>-1.5727455311365375</v>
      </c>
      <c r="Q270">
        <f t="array" ref="Q270:Q272">+MMULT($W$44:$Y$46,Q265:Q267)</f>
        <v>1.0135159790217807</v>
      </c>
      <c r="R270">
        <f t="array" ref="R270:R272">+MMULT($W$44:$Y$46,R265:R267)</f>
        <v>-1.0261631903371213</v>
      </c>
      <c r="S270">
        <f t="array" ref="S270:S272">+MMULT($W$44:$Y$46,S265:S267)</f>
        <v>3.3098324393407E-2</v>
      </c>
      <c r="T270">
        <f t="array" ref="T270:T272">+MMULT($W$44:$Y$46,T265:T267)</f>
        <v>0.90647850895430293</v>
      </c>
      <c r="U270">
        <f t="array" ref="U270:U272">+MMULT($W$44:$Y$46,U265:U267)</f>
        <v>-1.0720194741248397</v>
      </c>
      <c r="V270">
        <f t="array" ref="V270:V272">+MMULT($W$44:$Y$46,V265:V267)</f>
        <v>0.56396978919783436</v>
      </c>
      <c r="W270">
        <f t="array" ref="W270:W272">+MMULT($W$44:$Y$46,W265:W267)</f>
        <v>-0.51088198480801161</v>
      </c>
      <c r="X270">
        <f t="array" ref="X270:X272">+MMULT($W$44:$Y$46,X265:X267)</f>
        <v>0.69131363227977316</v>
      </c>
      <c r="Y270">
        <f t="array" ref="Y270:Y272">+MMULT($W$44:$Y$46,Y265:Y267)</f>
        <v>-1.4357337097151364</v>
      </c>
      <c r="Z270">
        <f t="array" ref="Z270:Z272">+MMULT($W$44:$Y$46,Z265:Z267)</f>
        <v>-0.19752522968043543</v>
      </c>
      <c r="AA270">
        <f t="array" ref="AA270:AA272">+MMULT($W$44:$Y$46,AA265:AA267)</f>
        <v>-1.1194240379868829</v>
      </c>
      <c r="AB270">
        <f t="array" ref="AB270:AB272">+MMULT($W$44:$Y$46,AB265:AB267)</f>
        <v>0.78971165567189383</v>
      </c>
      <c r="AC270">
        <f t="array" ref="AC270:AC272">+MMULT($W$44:$Y$46,AC265:AC267)</f>
        <v>-0.61782734756228597</v>
      </c>
      <c r="AD270">
        <f t="array" ref="AD270:AD272">+MMULT($W$44:$Y$46,AD265:AD267)</f>
        <v>0.73772036691544551</v>
      </c>
      <c r="AE270">
        <f t="array" ref="AE270:AE272">+MMULT($W$44:$Y$46,AE265:AE267)</f>
        <v>1.151591420607555</v>
      </c>
      <c r="AF270">
        <f t="array" ref="AF270:AF272">+MMULT($W$44:$Y$46,AF265:AF267)</f>
        <v>0.21398063979048543</v>
      </c>
      <c r="AG270">
        <f t="array" ref="AG270:AG272">+MMULT($W$44:$Y$46,AG265:AG267)</f>
        <v>0.40617570697708777</v>
      </c>
      <c r="AH270">
        <f t="array" ref="AH270:AH272">+MMULT($W$44:$Y$46,AH265:AH267)</f>
        <v>-2.3065074766155012</v>
      </c>
      <c r="AI270">
        <f t="array" ref="AI270:AI272">+MMULT($W$44:$Y$46,AI265:AI267)</f>
        <v>-0.48558756217733035</v>
      </c>
      <c r="AJ270">
        <f t="array" ref="AJ270:AJ272">+MMULT($W$44:$Y$46,AJ265:AJ267)</f>
        <v>-0.21110776883104443</v>
      </c>
      <c r="AK270">
        <f t="array" ref="AK270:AK272">+MMULT($W$44:$Y$46,AK265:AK267)</f>
        <v>0.8789625456504051</v>
      </c>
      <c r="AL270">
        <f t="array" ref="AL270:AL272">+MMULT($W$44:$Y$46,AL265:AL267)</f>
        <v>-0.35678316027173684</v>
      </c>
      <c r="AM270">
        <f t="array" ref="AM270:AM272">+MMULT($W$44:$Y$46,AM265:AM267)</f>
        <v>1.5900573199562527E-2</v>
      </c>
      <c r="AN270">
        <f t="array" ref="AN270:AN272">+MMULT($W$44:$Y$46,AN265:AN267)</f>
        <v>-0.44587286245214208</v>
      </c>
      <c r="AO270">
        <f t="array" ref="AO270:AO272">+MMULT($W$44:$Y$46,AO265:AO267)</f>
        <v>1.2181148310531147</v>
      </c>
      <c r="AP270">
        <f t="array" ref="AP270:AP272">+MMULT($W$44:$Y$46,AP265:AP267)</f>
        <v>-0.66720344653313624</v>
      </c>
      <c r="AQ270">
        <f t="array" ref="AQ270:AQ272">+MMULT($W$44:$Y$46,AQ265:AQ267)</f>
        <v>-0.75273605199887483</v>
      </c>
      <c r="AR270">
        <f t="array" ref="AR270:AR272">+MMULT($W$44:$Y$46,AR265:AR267)</f>
        <v>0.50165151620626569</v>
      </c>
      <c r="AS270">
        <f t="array" ref="AS270:AS272">+MMULT($W$44:$Y$46,AS265:AS267)</f>
        <v>1.3517142958234545</v>
      </c>
      <c r="AT270">
        <f t="array" ref="AT270:AT272">+MMULT($W$44:$Y$46,AT265:AT267)</f>
        <v>-2.5716581149530376E-2</v>
      </c>
      <c r="AU270">
        <f t="array" ref="AU270:AU272">+MMULT($W$44:$Y$46,AU265:AU267)</f>
        <v>-0.30900907064124655</v>
      </c>
      <c r="AV270">
        <f t="array" ref="AV270:AV272">+MMULT($W$44:$Y$46,AV265:AV267)</f>
        <v>0.51394126342512625</v>
      </c>
      <c r="AW270">
        <f t="array" ref="AW270:AW272">+MMULT($W$44:$Y$46,AW265:AW267)</f>
        <v>-1.2437689108115426</v>
      </c>
      <c r="AX270">
        <f t="array" ref="AX270:AX272">+MMULT($W$44:$Y$46,AX265:AX267)</f>
        <v>-0.37080540219132896</v>
      </c>
      <c r="AY270">
        <f t="array" ref="AY270:AY272">+MMULT($W$44:$Y$46,AY265:AY267)</f>
        <v>-0.89087509149138489</v>
      </c>
      <c r="AZ270">
        <f t="array" ref="AZ270:AZ272">+MMULT($W$44:$Y$46,AZ265:AZ267)</f>
        <v>0.33357759992263392</v>
      </c>
      <c r="BA270">
        <f t="array" ref="BA270:BA272">+MMULT($W$44:$Y$46,BA265:BA267)</f>
        <v>0.44349342352771959</v>
      </c>
      <c r="BB270">
        <f t="array" ref="BB270:BB272">+MMULT($W$44:$Y$46,BB265:BB267)</f>
        <v>0.55010873507634828</v>
      </c>
      <c r="BC270">
        <f t="array" ref="BC270:BC272">+MMULT($W$44:$Y$46,BC265:BC267)</f>
        <v>-0.46368356588504284</v>
      </c>
      <c r="BD270">
        <f t="array" ref="BD270:BD272">+MMULT($W$44:$Y$46,BD265:BD267)</f>
        <v>0.66964209730176094</v>
      </c>
      <c r="BE270">
        <f t="array" ref="BE270:BE272">+MMULT($W$44:$Y$46,BE265:BE267)</f>
        <v>-0.84974698311477692</v>
      </c>
      <c r="BF270">
        <f t="array" ref="BF270:BF272">+MMULT($W$44:$Y$46,BF265:BF267)</f>
        <v>-0.8347312980313476</v>
      </c>
      <c r="BG270">
        <f t="array" ref="BG270:BG272">+MMULT($W$44:$Y$46,BG265:BG267)</f>
        <v>-3.2655332077523733E-2</v>
      </c>
      <c r="BH270">
        <f t="array" ref="BH270:BH272">+MMULT($W$44:$Y$46,BH265:BH267)</f>
        <v>0.22928361196985889</v>
      </c>
      <c r="BI270">
        <f t="array" ref="BI270:BI272">+MMULT($W$44:$Y$46,BI265:BI267)</f>
        <v>0.10026758254702411</v>
      </c>
      <c r="BJ270">
        <f t="array" ref="BJ270:BJ272">+MMULT($W$44:$Y$46,BJ265:BJ267)</f>
        <v>-0.26818798664198346</v>
      </c>
      <c r="BK270">
        <f t="array" ref="BK270:BK272">+MMULT($W$44:$Y$46,BK265:BK267)</f>
        <v>1.1934520014272569</v>
      </c>
      <c r="BL270">
        <f t="array" ref="BL270:BL272">+MMULT($W$44:$Y$46,BL265:BL267)</f>
        <v>-0.59615142652174036</v>
      </c>
      <c r="BM270">
        <f t="array" ref="BM270:BM272">+MMULT($W$44:$Y$46,BM265:BM267)</f>
        <v>0.89586204459197172</v>
      </c>
      <c r="BN270">
        <f t="array" ref="BN270:BN272">+MMULT($W$44:$Y$46,BN265:BN267)</f>
        <v>-0.93936739886173537</v>
      </c>
      <c r="BO270">
        <f t="array" ref="BO270:BO272">+MMULT($W$44:$Y$46,BO265:BO267)</f>
        <v>0.96689871338450051</v>
      </c>
      <c r="BP270">
        <f t="array" ref="BP270:BP272">+MMULT($W$44:$Y$46,BP265:BP267)</f>
        <v>1.0591156781512896</v>
      </c>
      <c r="BQ270">
        <f t="array" ref="BQ270:BQ272">+MMULT($W$44:$Y$46,BQ265:BQ267)</f>
        <v>-0.64147699674290548</v>
      </c>
      <c r="BR270">
        <f t="array" ref="BR270:BR272">+MMULT($W$44:$Y$46,BR265:BR267)</f>
        <v>-1.0913927123352991</v>
      </c>
      <c r="BS270">
        <f t="array" ref="BS270:BS272">+MMULT($W$44:$Y$46,BS265:BS267)</f>
        <v>-1.0466658396499564</v>
      </c>
      <c r="BT270">
        <f t="array" ref="BT270:BT272">+MMULT($W$44:$Y$46,BT265:BT267)</f>
        <v>-0.28502388767681436</v>
      </c>
      <c r="BU270">
        <f t="array" ref="BU270:BU272">+MMULT($W$44:$Y$46,BU265:BU267)</f>
        <v>-0.95417913203735716</v>
      </c>
      <c r="BV270">
        <f t="array" ref="BV270:BV272">+MMULT($W$44:$Y$46,BV265:BV267)</f>
        <v>-0.86839652100720921</v>
      </c>
      <c r="BW270">
        <f t="array" ref="BW270:BW272">+MMULT($W$44:$Y$46,BW265:BW267)</f>
        <v>-0.26090931586764404</v>
      </c>
      <c r="BX270">
        <f t="array" ref="BX270:BX272">+MMULT($W$44:$Y$46,BX265:BX267)</f>
        <v>-0.46832730959238356</v>
      </c>
      <c r="BY270">
        <f t="array" ref="BY270:BY272">+MMULT($W$44:$Y$46,BY265:BY267)</f>
        <v>-0.17842502386268633</v>
      </c>
      <c r="BZ270">
        <f t="array" ref="BZ270:BZ272">+MMULT($W$44:$Y$46,BZ265:BZ267)</f>
        <v>-0.31297187814026173</v>
      </c>
      <c r="CA270">
        <f t="array" ref="CA270:CA272">+MMULT($W$44:$Y$46,CA265:CA267)</f>
        <v>1.3979697113017211</v>
      </c>
      <c r="CB270">
        <f t="array" ref="CB270:CB272">+MMULT($W$44:$Y$46,CB265:CB267)</f>
        <v>-0.42707310191793757</v>
      </c>
      <c r="CC270">
        <f t="array" ref="CC270:CC272">+MMULT($W$44:$Y$46,CC265:CC267)</f>
        <v>-0.61683171136718196</v>
      </c>
      <c r="CD270">
        <f t="array" ref="CD270:CD272">+MMULT($W$44:$Y$46,CD265:CD267)</f>
        <v>0.90224157254694415</v>
      </c>
      <c r="CE270">
        <f t="array" ref="CE270:CE272">+MMULT($W$44:$Y$46,CE265:CE267)</f>
        <v>-0.20295298206563883</v>
      </c>
      <c r="CF270">
        <f t="array" ref="CF270:CF272">+MMULT($W$44:$Y$46,CF265:CF267)</f>
        <v>-0.89711207241401858</v>
      </c>
      <c r="CG270">
        <f t="array" ref="CG270:CG272">+MMULT($W$44:$Y$46,CG265:CG267)</f>
        <v>0.67359174661317567</v>
      </c>
      <c r="CH270">
        <f t="array" ref="CH270:CH272">+MMULT($W$44:$Y$46,CH265:CH267)</f>
        <v>-1.3454422264005528</v>
      </c>
      <c r="CI270">
        <f t="array" ref="CI270:CI272">+MMULT($W$44:$Y$46,CI265:CI267)</f>
        <v>1.571631471253029</v>
      </c>
      <c r="CJ270">
        <f t="array" ref="CJ270:CJ272">+MMULT($W$44:$Y$46,CJ265:CJ267)</f>
        <v>-0.62463670964554108</v>
      </c>
      <c r="CK270">
        <f t="array" ref="CK270:CK272">+MMULT($W$44:$Y$46,CK265:CK267)</f>
        <v>-1.2323322527554474</v>
      </c>
      <c r="CL270">
        <f t="array" ref="CL270:CL272">+MMULT($W$44:$Y$46,CL265:CL267)</f>
        <v>0.18030116211138997</v>
      </c>
      <c r="CM270">
        <f t="array" ref="CM270:CM272">+MMULT($W$44:$Y$46,CM265:CM267)</f>
        <v>0.28194267874703227</v>
      </c>
      <c r="CN270">
        <f t="array" ref="CN270:CN272">+MMULT($W$44:$Y$46,CN265:CN267)</f>
        <v>1.6769452187448421</v>
      </c>
      <c r="CO270">
        <f t="array" ref="CO270:CO272">+MMULT($W$44:$Y$46,CO265:CO267)</f>
        <v>1.0149260981263002</v>
      </c>
      <c r="CP270">
        <f t="array" ref="CP270:CP272">+MMULT($W$44:$Y$46,CP265:CP267)</f>
        <v>0.11779209539961417</v>
      </c>
      <c r="CQ270">
        <f t="array" ref="CQ270:CQ272">+MMULT($W$44:$Y$46,CQ265:CQ267)</f>
        <v>-0.40778758495814821</v>
      </c>
      <c r="CR270">
        <f t="array" ref="CR270:CR272">+MMULT($W$44:$Y$46,CR265:CR267)</f>
        <v>-0.71547645077681188</v>
      </c>
      <c r="CS270">
        <f t="array" ref="CS270:CS272">+MMULT($W$44:$Y$46,CS265:CS267)</f>
        <v>-0.74445955199816471</v>
      </c>
      <c r="CT270">
        <f t="array" ref="CT270:CT272">+MMULT($W$44:$Y$46,CT265:CT267)</f>
        <v>-0.79363827815500765</v>
      </c>
      <c r="CU270">
        <f t="array" ref="CU270:CU272">+MMULT($W$44:$Y$46,CU265:CU267)</f>
        <v>-1.6397470223982482</v>
      </c>
      <c r="CV270">
        <f t="array" ref="CV270:CV272">+MMULT($W$44:$Y$46,CV265:CV267)</f>
        <v>-5.0527440385893477E-2</v>
      </c>
      <c r="CW270">
        <f t="array" ref="CW270:CW272">+MMULT($W$44:$Y$46,CW265:CW267)</f>
        <v>0.48592309596114291</v>
      </c>
      <c r="CX270">
        <f t="array" ref="CX270:CX272">+MMULT($W$44:$Y$46,CX265:CX267)</f>
        <v>-0.38962490000693423</v>
      </c>
      <c r="CY270">
        <f t="array" ref="CY270:CY272">+MMULT($W$44:$Y$46,CY265:CY267)</f>
        <v>1.2171323530456111</v>
      </c>
      <c r="CZ270">
        <f t="array" ref="CZ270:CZ272">+MMULT($W$44:$Y$46,CZ265:CZ267)</f>
        <v>-0.51709045632417761</v>
      </c>
      <c r="DA270">
        <f t="array" ref="DA270:DA272">+MMULT($W$44:$Y$46,DA265:DA267)</f>
        <v>2.347104871425556</v>
      </c>
      <c r="DB270">
        <f t="array" ref="DB270:DB272">+MMULT($W$44:$Y$46,DB265:DB267)</f>
        <v>-0.54412943532755753</v>
      </c>
      <c r="DC270">
        <f t="array" ref="DC270:DC272">+MMULT($W$44:$Y$46,DC265:DC267)</f>
        <v>0.41303770181074495</v>
      </c>
      <c r="DD270">
        <f t="array" ref="DD270:DD272">+MMULT($W$44:$Y$46,DD265:DD267)</f>
        <v>-1.9121127336033883</v>
      </c>
      <c r="DE270">
        <f t="array" ref="DE270:DE272">+MMULT($W$44:$Y$46,DE265:DE267)</f>
        <v>0.51819793711388573</v>
      </c>
      <c r="DF270">
        <f t="array" ref="DF270:DF272">+MMULT($W$44:$Y$46,DF265:DF267)</f>
        <v>-0.30481818789048948</v>
      </c>
      <c r="DG270">
        <f t="array" ref="DG270:DG272">+MMULT($W$44:$Y$46,DG265:DG267)</f>
        <v>1.8829805062558966</v>
      </c>
      <c r="DH270">
        <f t="array" ref="DH270:DH272">+MMULT($W$44:$Y$46,DH265:DH267)</f>
        <v>0.61014735206613147</v>
      </c>
      <c r="DI270">
        <f t="array" ref="DI270:DI272">+MMULT($W$44:$Y$46,DI265:DI267)</f>
        <v>4.3879266100744344E-2</v>
      </c>
      <c r="DJ270">
        <f t="array" ref="DJ270:DJ272">+MMULT($W$44:$Y$46,DJ265:DJ267)</f>
        <v>0.8356984248199838</v>
      </c>
      <c r="DK270">
        <f t="array" ref="DK270:DK272">+MMULT($W$44:$Y$46,DK265:DK267)</f>
        <v>4.4765250732510878E-2</v>
      </c>
      <c r="DL270">
        <f t="array" ref="DL270:DL272">+MMULT($W$44:$Y$46,DL265:DL267)</f>
        <v>0.33240213516365652</v>
      </c>
      <c r="DM270">
        <f t="array" ref="DM270:DM272">+MMULT($W$44:$Y$46,DM265:DM267)</f>
        <v>-5.5700801144154009E-2</v>
      </c>
      <c r="DN270">
        <f t="array" ref="DN270:DN272">+MMULT($W$44:$Y$46,DN265:DN267)</f>
        <v>-1.2843443753089299</v>
      </c>
      <c r="DO270">
        <f t="array" ref="DO270:DO272">+MMULT($W$44:$Y$46,DO265:DO267)</f>
        <v>1.5212180684930066</v>
      </c>
      <c r="DP270">
        <f t="array" ref="DP270:DP272">+MMULT($W$44:$Y$46,DP265:DP267)</f>
        <v>-0.25066785985192691</v>
      </c>
      <c r="DQ270">
        <f t="array" ref="DQ270:DQ272">+MMULT($W$44:$Y$46,DQ265:DQ267)</f>
        <v>-1.0249943046719443</v>
      </c>
      <c r="DR270">
        <f t="array" ref="DR270:DR272">+MMULT($W$44:$Y$46,DR265:DR267)</f>
        <v>1.4411154084437381</v>
      </c>
      <c r="DS270">
        <f t="array" ref="DS270:DS272">+MMULT($W$44:$Y$46,DS265:DS267)</f>
        <v>5.6217260007473367E-2</v>
      </c>
      <c r="DT270">
        <f t="array" ref="DT270:DT272">+MMULT($W$44:$Y$46,DT265:DT267)</f>
        <v>4.7277368048571682E-2</v>
      </c>
      <c r="DU270">
        <f t="array" ref="DU270:DU272">+MMULT($W$44:$Y$46,DU265:DU267)</f>
        <v>-1.2958950709908961</v>
      </c>
      <c r="DV270">
        <f t="array" ref="DV270:DV272">+MMULT($W$44:$Y$46,DV265:DV267)</f>
        <v>0.75684579259276219</v>
      </c>
      <c r="DW270">
        <f t="array" ref="DW270:DW272">+MMULT($W$44:$Y$46,DW265:DW267)</f>
        <v>-0.46915737192684798</v>
      </c>
      <c r="DX270">
        <f t="array" ref="DX270:DX272">+MMULT($W$44:$Y$46,DX265:DX267)</f>
        <v>-0.92863689687353324</v>
      </c>
      <c r="DY270">
        <f t="array" ref="DY270:DY272">+MMULT($W$44:$Y$46,DY265:DY267)</f>
        <v>0.26473834845938754</v>
      </c>
      <c r="DZ270">
        <f t="array" ref="DZ270:DZ272">+MMULT($W$44:$Y$46,DZ265:DZ267)</f>
        <v>1.1494861105914762</v>
      </c>
      <c r="EA270">
        <f t="array" ref="EA270:EA272">+MMULT($W$44:$Y$46,EA265:EA267)</f>
        <v>1.2742081847940165</v>
      </c>
      <c r="EB270">
        <f t="array" ref="EB270:EB272">+MMULT($W$44:$Y$46,EB265:EB267)</f>
        <v>0.20816143132416737</v>
      </c>
      <c r="EC270">
        <f t="array" ref="EC270:EC272">+MMULT($W$44:$Y$46,EC265:EC267)</f>
        <v>-1.4292861977908948</v>
      </c>
      <c r="ED270">
        <f t="array" ref="ED270:ED272">+MMULT($W$44:$Y$46,ED265:ED267)</f>
        <v>-1.7157399418536294</v>
      </c>
      <c r="EE270">
        <f t="array" ref="EE270:EE272">+MMULT($W$44:$Y$46,EE265:EE267)</f>
        <v>-5.3705142691412557E-2</v>
      </c>
      <c r="EF270">
        <f t="array" ref="EF270:EF272">+MMULT($W$44:$Y$46,EF265:EF267)</f>
        <v>0.18533416886857859</v>
      </c>
      <c r="EG270">
        <f t="array" ref="EG270:EG272">+MMULT($W$44:$Y$46,EG265:EG267)</f>
        <v>0.84540478120661422</v>
      </c>
      <c r="EH270">
        <f t="array" ref="EH270:EH272">+MMULT($W$44:$Y$46,EH265:EH267)</f>
        <v>1.4888138384955254</v>
      </c>
      <c r="EI270">
        <f t="array" ref="EI270:EI272">+MMULT($W$44:$Y$46,EI265:EI267)</f>
        <v>-0.64221385524853314</v>
      </c>
      <c r="EJ270">
        <f t="array" ref="EJ270:EJ272">+MMULT($W$44:$Y$46,EJ265:EJ267)</f>
        <v>-1.2336678087968975</v>
      </c>
      <c r="EK270">
        <f t="array" ref="EK270:EK272">+MMULT($W$44:$Y$46,EK265:EK267)</f>
        <v>1.8578308236888208</v>
      </c>
      <c r="EL270">
        <f t="array" ref="EL270:EL272">+MMULT($W$44:$Y$46,EL265:EL267)</f>
        <v>-0.51666391174279491</v>
      </c>
      <c r="EM270">
        <f t="array" ref="EM270:EM272">+MMULT($W$44:$Y$46,EM265:EM267)</f>
        <v>-1.4315011593703111</v>
      </c>
      <c r="EN270">
        <f t="array" ref="EN270:EN272">+MMULT($W$44:$Y$46,EN265:EN267)</f>
        <v>3.2950294782901457E-2</v>
      </c>
      <c r="EO270">
        <f t="array" ref="EO270:EO272">+MMULT($W$44:$Y$46,EO265:EO267)</f>
        <v>-0.80278321853735035</v>
      </c>
      <c r="EP270">
        <f t="array" ref="EP270:EP272">+MMULT($W$44:$Y$46,EP265:EP267)</f>
        <v>0.15804737733205604</v>
      </c>
      <c r="EQ270">
        <f t="array" ref="EQ270:EQ272">+MMULT($W$44:$Y$46,EQ265:EQ267)</f>
        <v>-0.89053736467630551</v>
      </c>
      <c r="ER270">
        <f t="array" ref="ER270:ER272">+MMULT($W$44:$Y$46,ER265:ER267)</f>
        <v>-5.2670031933507104E-2</v>
      </c>
      <c r="ES270">
        <f t="array" ref="ES270:ES272">+MMULT($W$44:$Y$46,ES265:ES267)</f>
        <v>0.23095360527948813</v>
      </c>
      <c r="ET270">
        <f t="array" ref="ET270:ET272">+MMULT($W$44:$Y$46,ET265:ET267)</f>
        <v>0.1229226920481731</v>
      </c>
      <c r="EU270">
        <f t="array" ref="EU270:EU272">+MMULT($W$44:$Y$46,EU265:EU267)</f>
        <v>1.5834387515932049</v>
      </c>
      <c r="EV270">
        <f t="array" ref="EV270:EV272">+MMULT($W$44:$Y$46,EV265:EV267)</f>
        <v>-1.3466133050969966</v>
      </c>
      <c r="EW270">
        <f t="array" ref="EW270:EW272">+MMULT($W$44:$Y$46,EW265:EW267)</f>
        <v>0.86928250563897569</v>
      </c>
      <c r="EX270">
        <f t="array" ref="EX270:EX272">+MMULT($W$44:$Y$46,EX265:EX267)</f>
        <v>0.42650291378858285</v>
      </c>
      <c r="EY270">
        <f t="array" ref="EY270:EY272">+MMULT($W$44:$Y$46,EY265:EY267)</f>
        <v>0.32645792391513379</v>
      </c>
      <c r="EZ270">
        <f t="array" ref="EZ270:EZ272">+MMULT($W$44:$Y$46,EZ265:EZ267)</f>
        <v>-0.85334355439224507</v>
      </c>
      <c r="FA270">
        <f t="array" ref="FA270:FA272">+MMULT($W$44:$Y$46,FA265:FA267)</f>
        <v>0.802052939125523</v>
      </c>
      <c r="FB270">
        <f t="array" ref="FB270:FB272">+MMULT($W$44:$Y$46,FB265:FB267)</f>
        <v>-0.96555877128051693</v>
      </c>
      <c r="FC270">
        <f t="array" ref="FC270:FC272">+MMULT($W$44:$Y$46,FC265:FC267)</f>
        <v>0.90716712077206207</v>
      </c>
      <c r="FD270">
        <f t="array" ref="FD270:FD272">+MMULT($W$44:$Y$46,FD265:FD267)</f>
        <v>0.15348806532848519</v>
      </c>
      <c r="FE270">
        <f t="array" ref="FE270:FE272">+MMULT($W$44:$Y$46,FE265:FE267)</f>
        <v>1.2303322082401724</v>
      </c>
      <c r="FF270">
        <f t="array" ref="FF270:FF272">+MMULT($W$44:$Y$46,FF265:FF267)</f>
        <v>2.0804234972638289</v>
      </c>
      <c r="FG270">
        <f t="array" ref="FG270:FG272">+MMULT($W$44:$Y$46,FG265:FG267)</f>
        <v>0.90567585951067286</v>
      </c>
      <c r="FH270">
        <f t="array" ref="FH270:FH272">+MMULT($W$44:$Y$46,FH265:FH267)</f>
        <v>0.77954147317234601</v>
      </c>
      <c r="FI270">
        <f t="array" ref="FI270:FI272">+MMULT($W$44:$Y$46,FI265:FI267)</f>
        <v>1.805882299042074</v>
      </c>
      <c r="FJ270">
        <f t="array" ref="FJ270:FJ272">+MMULT($W$44:$Y$46,FJ265:FJ267)</f>
        <v>0.75473938606104995</v>
      </c>
      <c r="FK270">
        <f t="array" ref="FK270:FK272">+MMULT($W$44:$Y$46,FK265:FK267)</f>
        <v>-3.0070844729660214E-2</v>
      </c>
      <c r="FL270">
        <f t="array" ref="FL270:FL272">+MMULT($W$44:$Y$46,FL265:FL267)</f>
        <v>5.7030874607437186E-2</v>
      </c>
      <c r="FM270">
        <f t="array" ref="FM270:FM272">+MMULT($W$44:$Y$46,FM265:FM267)</f>
        <v>-0.85399707770973621</v>
      </c>
      <c r="FN270">
        <f t="array" ref="FN270:FN272">+MMULT($W$44:$Y$46,FN265:FN267)</f>
        <v>0.14340779711087409</v>
      </c>
      <c r="FO270">
        <f t="array" ref="FO270:FO272">+MMULT($W$44:$Y$46,FO265:FO267)</f>
        <v>0.74029279259134195</v>
      </c>
      <c r="FP270">
        <f t="array" ref="FP270:FP272">+MMULT($W$44:$Y$46,FP265:FP267)</f>
        <v>-1.2538349243259199</v>
      </c>
      <c r="FQ270">
        <f t="array" ref="FQ270:FQ272">+MMULT($W$44:$Y$46,FQ265:FQ267)</f>
        <v>-1.1920265311038702</v>
      </c>
      <c r="FR270">
        <f t="array" ref="FR270:FR272">+MMULT($W$44:$Y$46,FR265:FR267)</f>
        <v>-9.3295936150029526E-2</v>
      </c>
      <c r="FS270">
        <f t="array" ref="FS270:FS272">+MMULT($W$44:$Y$46,FS265:FS267)</f>
        <v>0.41303770181074495</v>
      </c>
      <c r="FT270">
        <f t="array" ref="FT270:FT272">+MMULT($W$44:$Y$46,FT265:FT267)</f>
        <v>-1.81751413688091</v>
      </c>
      <c r="FU270">
        <f t="array" ref="FU270:FU272">+MMULT($W$44:$Y$46,FU265:FU267)</f>
        <v>0.82618066912229382</v>
      </c>
      <c r="FV270">
        <f t="array" ref="FV270:FV272">+MMULT($W$44:$Y$46,FV265:FV267)</f>
        <v>-0.24220714522480985</v>
      </c>
      <c r="FW270">
        <f t="array" ref="FW270:FW272">+MMULT($W$44:$Y$46,FW265:FW267)</f>
        <v>-1.0292992250485722E-2</v>
      </c>
      <c r="FX270">
        <f t="array" ref="FX270:FX272">+MMULT($W$44:$Y$46,FX265:FX267)</f>
        <v>-0.10969323093151066</v>
      </c>
      <c r="FY270">
        <f t="array" ref="FY270:FY272">+MMULT($W$44:$Y$46,FY265:FY267)</f>
        <v>6.227989494440056E-2</v>
      </c>
      <c r="FZ270">
        <f t="array" ref="FZ270:FZ272">+MMULT($W$44:$Y$46,FZ265:FZ267)</f>
        <v>0.79550235473174413</v>
      </c>
      <c r="GA270">
        <f t="array" ref="GA270:GA272">+MMULT($W$44:$Y$46,GA265:GA267)</f>
        <v>6.6272308365516841E-2</v>
      </c>
      <c r="GB270">
        <f t="array" ref="GB270:GB272">+MMULT($W$44:$Y$46,GB265:GB267)</f>
        <v>3.5380436590211186</v>
      </c>
      <c r="GC270">
        <f t="array" ref="GC270:GC272">+MMULT($W$44:$Y$46,GC265:GC267)</f>
        <v>0.71635037373661137</v>
      </c>
      <c r="GD270">
        <f t="array" ref="GD270:GD272">+MMULT($W$44:$Y$46,GD265:GD267)</f>
        <v>-0.73446152245305674</v>
      </c>
      <c r="GE270">
        <f t="array" ref="GE270:GE272">+MMULT($W$44:$Y$46,GE265:GE267)</f>
        <v>0.71295227178878395</v>
      </c>
      <c r="GF270">
        <f t="array" ref="GF270:GF272">+MMULT($W$44:$Y$46,GF265:GF267)</f>
        <v>-0.96580219775112608</v>
      </c>
      <c r="GG270">
        <f t="array" ref="GG270:GG272">+MMULT($W$44:$Y$46,GG265:GG267)</f>
        <v>-0.87985730240723869</v>
      </c>
      <c r="GH270">
        <f t="array" ref="GH270:GH272">+MMULT($W$44:$Y$46,GH265:GH267)</f>
        <v>-0.60035546746009782</v>
      </c>
      <c r="GI270">
        <f t="array" ref="GI270:GI272">+MMULT($W$44:$Y$46,GI265:GI267)</f>
        <v>0.76187441328741734</v>
      </c>
      <c r="GJ270">
        <f t="array" ref="GJ270:GJ272">+MMULT($W$44:$Y$46,GJ265:GJ267)</f>
        <v>0.43833322095705951</v>
      </c>
      <c r="GK270">
        <f t="array" ref="GK270:GK272">+MMULT($W$44:$Y$46,GK265:GK267)</f>
        <v>-0.95864195066519109</v>
      </c>
      <c r="GL270">
        <f t="array" ref="GL270:GL272">+MMULT($W$44:$Y$46,GL265:GL267)</f>
        <v>-0.4363704579733193</v>
      </c>
      <c r="GM270">
        <f t="array" ref="GM270:GM272">+MMULT($W$44:$Y$46,GM265:GM267)</f>
        <v>0.26106282805631648</v>
      </c>
      <c r="GN270">
        <f t="array" ref="GN270:GN272">+MMULT($W$44:$Y$46,GN265:GN267)</f>
        <v>2.0525895444262527</v>
      </c>
      <c r="GO270">
        <f t="array" ref="GO270:GO272">+MMULT($W$44:$Y$46,GO265:GO267)</f>
        <v>0.33749654679631408</v>
      </c>
      <c r="GP270">
        <f t="array" ref="GP270:GP272">+MMULT($W$44:$Y$46,GP265:GP267)</f>
        <v>0.4541000192493504</v>
      </c>
      <c r="GQ270">
        <f t="array" ref="GQ270:GQ272">+MMULT($W$44:$Y$46,GQ265:GQ267)</f>
        <v>-0.15356262839155463</v>
      </c>
      <c r="GR270">
        <f t="array" ref="GR270:GR272">+MMULT($W$44:$Y$46,GR265:GR267)</f>
        <v>-0.74983905769549963</v>
      </c>
      <c r="GS270">
        <f t="array" ref="GS270:GS272">+MMULT($W$44:$Y$46,GS265:GS267)</f>
        <v>1.0392512009370785</v>
      </c>
      <c r="GT270">
        <f t="array" ref="GT270:GT272">+MMULT($W$44:$Y$46,GT265:GT267)</f>
        <v>0.23726076320265782</v>
      </c>
      <c r="GU270">
        <f t="array" ref="GU270:GU272">+MMULT($W$44:$Y$46,GU265:GU267)</f>
        <v>-0.57989229271006437</v>
      </c>
      <c r="GV270">
        <f t="array" ref="GV270:GV272">+MMULT($W$44:$Y$46,GV265:GV267)</f>
        <v>0.98760970066767662</v>
      </c>
      <c r="GW270">
        <f t="array" ref="GW270:GW272">+MMULT($W$44:$Y$46,GW265:GW267)</f>
        <v>0.35330830222957327</v>
      </c>
      <c r="GX270">
        <f t="array" ref="GX270:GX272">+MMULT($W$44:$Y$46,GX265:GX267)</f>
        <v>0.59615142652174036</v>
      </c>
      <c r="GY270">
        <f t="array" ref="GY270:GY272">+MMULT($W$44:$Y$46,GY265:GY267)</f>
        <v>-1.0971516124417815</v>
      </c>
      <c r="GZ270">
        <f t="array" ref="GZ270:GZ272">+MMULT($W$44:$Y$46,GZ265:GZ267)</f>
        <v>-0.15655173000813333</v>
      </c>
      <c r="HA270">
        <f t="array" ref="HA270:HA272">+MMULT($W$44:$Y$46,HA265:HA267)</f>
        <v>1.7936802730738834</v>
      </c>
      <c r="HB270">
        <f t="array" ref="HB270:HB272">+MMULT($W$44:$Y$46,HB265:HB267)</f>
        <v>0.36263636072268951</v>
      </c>
      <c r="HC270">
        <f t="array" ref="HC270:HC272">+MMULT($W$44:$Y$46,HC265:HC267)</f>
        <v>1.9631577293682345</v>
      </c>
      <c r="HD270">
        <f t="array" ref="HD270:HD272">+MMULT($W$44:$Y$46,HD265:HD267)</f>
        <v>0.22897987713941417</v>
      </c>
      <c r="HE270">
        <f t="array" ref="HE270:HE272">+MMULT($W$44:$Y$46,HE265:HE267)</f>
        <v>-0.39307015212699664</v>
      </c>
      <c r="HF270">
        <f t="array" ref="HF270:HF272">+MMULT($W$44:$Y$46,HF265:HF267)</f>
        <v>0.48541979528542406</v>
      </c>
      <c r="HG270">
        <f t="array" ref="HG270:HG272">+MMULT($W$44:$Y$46,HG265:HG267)</f>
        <v>-1.0424223241487973</v>
      </c>
      <c r="HH270">
        <f t="array" ref="HH270:HH272">+MMULT($W$44:$Y$46,HH265:HH267)</f>
        <v>0.30473923876488651</v>
      </c>
      <c r="HI270">
        <f t="array" ref="HI270:HI272">+MMULT($W$44:$Y$46,HI265:HI267)</f>
        <v>0.87728706976260895</v>
      </c>
      <c r="HJ270">
        <f t="array" ref="HJ270:HJ272">+MMULT($W$44:$Y$46,HJ265:HJ267)</f>
        <v>-1.5449642110493631</v>
      </c>
      <c r="HK270">
        <f t="array" ref="HK270:HK272">+MMULT($W$44:$Y$46,HK265:HK267)</f>
        <v>-0.92162358288247048</v>
      </c>
      <c r="HL270">
        <f t="array" ref="HL270:HL272">+MMULT($W$44:$Y$46,HL265:HL267)</f>
        <v>1.2638636563087624</v>
      </c>
      <c r="HM270">
        <f t="array" ref="HM270:HM272">+MMULT($W$44:$Y$46,HM265:HM267)</f>
        <v>-1.2296677197663475</v>
      </c>
      <c r="HN270">
        <f t="array" ref="HN270:HN272">+MMULT($W$44:$Y$46,HN265:HN267)</f>
        <v>-0.69944758524814454</v>
      </c>
      <c r="HO270">
        <f t="array" ref="HO270:HO272">+MMULT($W$44:$Y$46,HO265:HO267)</f>
        <v>-2.4820201549559453</v>
      </c>
      <c r="HP270">
        <f t="array" ref="HP270:HP272">+MMULT($W$44:$Y$46,HP265:HP267)</f>
        <v>0.10961866786844121</v>
      </c>
      <c r="HQ270">
        <f t="array" ref="HQ270:HQ272">+MMULT($W$44:$Y$46,HQ265:HQ267)</f>
        <v>0.28363789191622912</v>
      </c>
      <c r="HR270">
        <f t="array" ref="HR270:HR272">+MMULT($W$44:$Y$46,HR265:HR267)</f>
        <v>0.66327243798748892</v>
      </c>
      <c r="HS270">
        <f t="array" ref="HS270:HS272">+MMULT($W$44:$Y$46,HS265:HS267)</f>
        <v>-0.10034104909446021</v>
      </c>
      <c r="HT270">
        <f t="array" ref="HT270:HT272">+MMULT($W$44:$Y$46,HT265:HT267)</f>
        <v>-0.41384693034817527</v>
      </c>
      <c r="HU270">
        <f t="array" ref="HU270:HU272">+MMULT($W$44:$Y$46,HU265:HU267)</f>
        <v>1.828961760093339</v>
      </c>
      <c r="HV270">
        <f t="array" ref="HV270:HV272">+MMULT($W$44:$Y$46,HV265:HV267)</f>
        <v>-0.33310719471591627</v>
      </c>
      <c r="HW270">
        <f t="array" ref="HW270:HW272">+MMULT($W$44:$Y$46,HW265:HW267)</f>
        <v>0.62846354920601788</v>
      </c>
      <c r="HX270">
        <f t="array" ref="HX270:HX272">+MMULT($W$44:$Y$46,HX265:HX267)</f>
        <v>5.4148135007295824E-2</v>
      </c>
      <c r="HY270">
        <f t="array" ref="HY270:HY272">+MMULT($W$44:$Y$46,HY265:HY267)</f>
        <v>0.53834312233024062</v>
      </c>
      <c r="HZ270">
        <f t="array" ref="HZ270:HZ272">+MMULT($W$44:$Y$46,HZ265:HZ267)</f>
        <v>8.1146542932240898E-2</v>
      </c>
      <c r="IA270">
        <f t="array" ref="IA270:IA272">+MMULT($W$44:$Y$46,IA265:IA267)</f>
        <v>-0.90064285275348421</v>
      </c>
      <c r="IB270">
        <f t="array" ref="IB270:IB272">+MMULT($W$44:$Y$46,IB265:IB267)</f>
        <v>-8.0775920648160346E-2</v>
      </c>
      <c r="IC270">
        <f t="array" ref="IC270:IC272">+MMULT($W$44:$Y$46,IC265:IC267)</f>
        <v>0.69896731140072654</v>
      </c>
      <c r="ID270">
        <f t="array" ref="ID270:ID272">+MMULT($W$44:$Y$46,ID265:ID267)</f>
        <v>-5.4233663226699027E-3</v>
      </c>
      <c r="IE270">
        <f t="array" ref="IE270:IE272">+MMULT($W$44:$Y$46,IE265:IE267)</f>
        <v>0.57204343380637024</v>
      </c>
      <c r="IF270">
        <f t="array" ref="IF270:IF272">+MMULT($W$44:$Y$46,IF265:IF267)</f>
        <v>0.40528862582968789</v>
      </c>
      <c r="IG270">
        <f t="array" ref="IG270:IG272">+MMULT($W$44:$Y$46,IG265:IG267)</f>
        <v>-5.6448624806115372E-3</v>
      </c>
      <c r="IH270">
        <f t="array" ref="IH270:IH272">+MMULT($W$44:$Y$46,IH265:IH267)</f>
        <v>0.41247189974392373</v>
      </c>
      <c r="II270">
        <f t="array" ref="II270:II272">+MMULT($W$44:$Y$46,II265:II267)</f>
        <v>9.9822397199874097E-2</v>
      </c>
      <c r="IJ270">
        <f t="array" ref="IJ270:IJ272">+MMULT($W$44:$Y$46,IJ265:IJ267)</f>
        <v>-0.79012504206567602</v>
      </c>
      <c r="IK270">
        <f t="array" ref="IK270:IK272">+MMULT($W$44:$Y$46,IK265:IK267)</f>
        <v>0.71479661108411974</v>
      </c>
      <c r="IL270">
        <f t="array" ref="IL270:IL272">+MMULT($W$44:$Y$46,IL265:IL267)</f>
        <v>0.34944527765319522</v>
      </c>
      <c r="IM270">
        <f t="array" ref="IM270:IM272">+MMULT($W$44:$Y$46,IM265:IM267)</f>
        <v>-0.96897551399411164</v>
      </c>
      <c r="IN270">
        <f t="array" ref="IN270:IN272">+MMULT($W$44:$Y$46,IN265:IN267)</f>
        <v>-0.79157024967046352</v>
      </c>
      <c r="IO270">
        <f t="array" ref="IO270:IO272">+MMULT($W$44:$Y$46,IO265:IO267)</f>
        <v>1.3833641230651739</v>
      </c>
      <c r="IP270">
        <f t="array" ref="IP270:IP272">+MMULT($W$44:$Y$46,IP265:IP267)</f>
        <v>0.40158349950451572</v>
      </c>
      <c r="IQ270">
        <f t="array" ref="IQ270:IQ272">+MMULT($W$44:$Y$46,IQ265:IQ267)</f>
        <v>-6.9896292533819307E-2</v>
      </c>
      <c r="IR270">
        <f t="array" ref="IR270:IR272">+MMULT($W$44:$Y$46,IR265:IR267)</f>
        <v>-0.86773422556465096</v>
      </c>
      <c r="IS270">
        <f t="array" ref="IS270:IS272">+MMULT($W$44:$Y$46,IS265:IS267)</f>
        <v>-1.3883379179781603</v>
      </c>
      <c r="IT270">
        <f t="array" ref="IT270:IT272">+MMULT($W$44:$Y$46,IT265:IT267)</f>
        <v>0.55332371891340204</v>
      </c>
      <c r="IU270">
        <f t="array" ref="IU270:IU272">+MMULT($W$44:$Y$46,IU265:IU267)</f>
        <v>-0.78456461128883426</v>
      </c>
      <c r="IV270">
        <f t="array" ref="IV270:IV272">+MMULT($W$44:$Y$46,IV265:IV267)</f>
        <v>2.5294247188179884</v>
      </c>
      <c r="IW270">
        <f t="array" ref="IW270:IW272">+MMULT($W$44:$Y$46,IW265:IW267)</f>
        <v>0.36010340960959458</v>
      </c>
      <c r="IX270">
        <f t="array" ref="IX270:IX272">+MMULT($W$44:$Y$46,IX265:IX267)</f>
        <v>-1.0009148213630419</v>
      </c>
      <c r="IY270">
        <f t="array" ref="IY270:IY272">+MMULT($W$44:$Y$46,IY265:IY267)</f>
        <v>2.8344490516475522</v>
      </c>
      <c r="IZ270">
        <f t="array" ref="IZ270:IZ272">+MMULT($W$44:$Y$46,IZ265:IZ267)</f>
        <v>-0.52297764875976482</v>
      </c>
      <c r="JA270">
        <f t="array" ref="JA270:JA272">+MMULT($W$44:$Y$46,JA265:JA267)</f>
        <v>6.7826071018008402E-2</v>
      </c>
      <c r="JB270">
        <f t="array" ref="JB270:JB272">+MMULT($W$44:$Y$46,JB265:JB267)</f>
        <v>2.9230124263239374</v>
      </c>
      <c r="JC270">
        <f t="array" ref="JC270:JC272">+MMULT($W$44:$Y$46,JC265:JC267)</f>
        <v>0.58733544082940992</v>
      </c>
      <c r="JD270">
        <f t="array" ref="JD270:JD272">+MMULT($W$44:$Y$46,JD265:JD267)</f>
        <v>-1.3670545495343627</v>
      </c>
      <c r="JE270">
        <f t="array" ref="JE270:JE272">+MMULT($W$44:$Y$46,JE265:JE267)</f>
        <v>0.77454136188415867</v>
      </c>
      <c r="JF270">
        <f t="array" ref="JF270:JF272">+MMULT($W$44:$Y$46,JF265:JF267)</f>
        <v>1.134319106350641</v>
      </c>
      <c r="JG270">
        <f t="array" ref="JG270:JG272">+MMULT($W$44:$Y$46,JG265:JG267)</f>
        <v>-0.43555355382645539</v>
      </c>
      <c r="JH270">
        <f t="array" ref="JH270:JH272">+MMULT($W$44:$Y$46,JH265:JH267)</f>
        <v>-0.36580638741877497</v>
      </c>
      <c r="JI270">
        <f t="array" ref="JI270:JI272">+MMULT($W$44:$Y$46,JI265:JI267)</f>
        <v>-0.44735206204156419</v>
      </c>
      <c r="JJ270">
        <f t="array" ref="JJ270:JJ272">+MMULT($W$44:$Y$46,JJ265:JJ267)</f>
        <v>0.45566584357380907</v>
      </c>
      <c r="JK270">
        <f t="array" ref="JK270:JK272">+MMULT($W$44:$Y$46,JK265:JK267)</f>
        <v>0.31515065470377668</v>
      </c>
      <c r="JL270">
        <f t="array" ref="JL270:JL272">+MMULT($W$44:$Y$46,JL265:JL267)</f>
        <v>-0.18300516966329131</v>
      </c>
      <c r="JM270">
        <f t="array" ref="JM270:JM272">+MMULT($W$44:$Y$46,JM265:JM267)</f>
        <v>-0.37183831991796767</v>
      </c>
      <c r="JN270">
        <f t="array" ref="JN270:JN272">+MMULT($W$44:$Y$46,JN265:JN267)</f>
        <v>1.0109567115334848</v>
      </c>
      <c r="JO270">
        <f t="array" ref="JO270:JO272">+MMULT($W$44:$Y$46,JO265:JO267)</f>
        <v>4.2424189855256485E-3</v>
      </c>
      <c r="JP270">
        <f t="array" ref="JP270:JP272">+MMULT($W$44:$Y$46,JP265:JP267)</f>
        <v>1.154455519441929</v>
      </c>
      <c r="JQ270">
        <f t="array" ref="JQ270:JQ272">+MMULT($W$44:$Y$46,JQ265:JQ267)</f>
        <v>-0.82447668382802997</v>
      </c>
      <c r="JR270">
        <f t="array" ref="JR270:JR272">+MMULT($W$44:$Y$46,JR265:JR267)</f>
        <v>0.17429773901866502</v>
      </c>
      <c r="JS270">
        <f t="array" ref="JS270:JS272">+MMULT($W$44:$Y$46,JS265:JS267)</f>
        <v>1.0288957072954905</v>
      </c>
      <c r="JT270">
        <f t="array" ref="JT270:JT272">+MMULT($W$44:$Y$46,JT265:JT267)</f>
        <v>0.7419781371198384</v>
      </c>
      <c r="JU270">
        <f t="array" ref="JU270:JU272">+MMULT($W$44:$Y$46,JU265:JU267)</f>
        <v>-0.77505014513804438</v>
      </c>
      <c r="JV270">
        <f t="array" ref="JV270:JV272">+MMULT($W$44:$Y$46,JV265:JV267)</f>
        <v>0.1730981509157534</v>
      </c>
      <c r="JW270">
        <f t="array" ref="JW270:JW272">+MMULT($W$44:$Y$46,JW265:JW267)</f>
        <v>0.56388316446279774</v>
      </c>
      <c r="JX270">
        <f t="array" ref="JX270:JX272">+MMULT($W$44:$Y$46,JX265:JX267)</f>
        <v>-1.7705043186468816</v>
      </c>
      <c r="JY270">
        <f t="array" ref="JY270:JY272">+MMULT($W$44:$Y$46,JY265:JY267)</f>
        <v>-0.5752134605024557</v>
      </c>
      <c r="JZ270">
        <f t="array" ref="JZ270:JZ272">+MMULT($W$44:$Y$46,JZ265:JZ267)</f>
        <v>1.2517756679664427</v>
      </c>
      <c r="KA270">
        <f t="array" ref="KA270:KA272">+MMULT($W$44:$Y$46,KA265:KA267)</f>
        <v>-1.9397361554393568</v>
      </c>
      <c r="KB270">
        <f t="array" ref="KB270:KB272">+MMULT($W$44:$Y$46,KB265:KB267)</f>
        <v>0.32060362694854772</v>
      </c>
      <c r="KC270">
        <f t="array" ref="KC270:KC272">+MMULT($W$44:$Y$46,KC265:KC267)</f>
        <v>0.76530650721987925</v>
      </c>
      <c r="KD270">
        <f t="array" ref="KD270:KD272">+MMULT($W$44:$Y$46,KD265:KD267)</f>
        <v>-0.18849213389269692</v>
      </c>
      <c r="KE270">
        <f t="array" ref="KE270:KE272">+MMULT($W$44:$Y$46,KE265:KE267)</f>
        <v>-0.65479308259460456</v>
      </c>
      <c r="KF270">
        <f t="array" ref="KF270:KF272">+MMULT($W$44:$Y$46,KF265:KF267)</f>
        <v>0.23361155917478774</v>
      </c>
      <c r="KG270">
        <f t="array" ref="KG270:KG272">+MMULT($W$44:$Y$46,KG265:KG267)</f>
        <v>4.8237915743407682E-2</v>
      </c>
      <c r="KH270">
        <f t="array" ref="KH270:KH272">+MMULT($W$44:$Y$46,KH265:KH267)</f>
        <v>-0.56721218592572253</v>
      </c>
      <c r="KI270">
        <f t="array" ref="KI270:KI272">+MMULT($W$44:$Y$46,KI265:KI267)</f>
        <v>0.30652436621602008</v>
      </c>
      <c r="KJ270">
        <f t="array" ref="KJ270:KJ272">+MMULT($W$44:$Y$46,KJ265:KJ267)</f>
        <v>-0.47839880568492765</v>
      </c>
      <c r="KK270">
        <f t="array" ref="KK270:KK272">+MMULT($W$44:$Y$46,KK265:KK267)</f>
        <v>-0.52828368790966374</v>
      </c>
      <c r="KL270">
        <f t="array" ref="KL270:KL272">+MMULT($W$44:$Y$46,KL265:KL267)</f>
        <v>-0.88164900895217246</v>
      </c>
      <c r="KM270">
        <f t="array" ref="KM270:KM272">+MMULT($W$44:$Y$46,KM265:KM267)</f>
        <v>1.8869718231613795</v>
      </c>
      <c r="KN270">
        <f t="array" ref="KN270:KN272">+MMULT($W$44:$Y$46,KN265:KN267)</f>
        <v>-0.87583747609528795</v>
      </c>
      <c r="KO270">
        <f t="array" ref="KO270:KO272">+MMULT($W$44:$Y$46,KO265:KO267)</f>
        <v>0.85170755306725043</v>
      </c>
      <c r="KP270">
        <f t="array" ref="KP270:KP272">+MMULT($W$44:$Y$46,KP265:KP267)</f>
        <v>0.61113969871433538</v>
      </c>
      <c r="KQ270">
        <f t="array" ref="KQ270:KQ272">+MMULT($W$44:$Y$46,KQ265:KQ267)</f>
        <v>1.3743463784963026</v>
      </c>
      <c r="KR270">
        <f t="array" ref="KR270:KR272">+MMULT($W$44:$Y$46,KR265:KR267)</f>
        <v>-0.75875372979483369</v>
      </c>
      <c r="KS270">
        <f t="array" ref="KS270:KS272">+MMULT($W$44:$Y$46,KS265:KS267)</f>
        <v>0.34503728480703</v>
      </c>
      <c r="KT270">
        <f t="array" ref="KT270:KT272">+MMULT($W$44:$Y$46,KT265:KT267)</f>
        <v>0.33052380388368613</v>
      </c>
      <c r="KU270">
        <f t="array" ref="KU270:KU272">+MMULT($W$44:$Y$46,KU265:KU267)</f>
        <v>0.21080513051623309</v>
      </c>
      <c r="KV270">
        <f t="array" ref="KV270:KV272">+MMULT($W$44:$Y$46,KV265:KV267)</f>
        <v>2.4715462376259526E-3</v>
      </c>
      <c r="KW270">
        <f t="array" ref="KW270:KW272">+MMULT($W$44:$Y$46,KW265:KW267)</f>
        <v>0.39547700394225355</v>
      </c>
      <c r="KX270">
        <f t="array" ref="KX270:KX272">+MMULT($W$44:$Y$46,KX265:KX267)</f>
        <v>1.5378237012448288</v>
      </c>
      <c r="KY270">
        <f t="array" ref="KY270:KY272">+MMULT($W$44:$Y$46,KY265:KY267)</f>
        <v>-0.19232884209387405</v>
      </c>
      <c r="KZ270">
        <f t="array" ref="KZ270:KZ272">+MMULT($W$44:$Y$46,KZ265:KZ267)</f>
        <v>-0.96604562422173512</v>
      </c>
      <c r="LA270">
        <f t="array" ref="LA270:LA272">+MMULT($W$44:$Y$46,LA265:LA267)</f>
        <v>1.6540104977571828</v>
      </c>
      <c r="LB270">
        <f t="array" ref="LB270:LB272">+MMULT($W$44:$Y$46,LB265:LB267)</f>
        <v>-0.39042645293493095</v>
      </c>
      <c r="LC270">
        <f t="array" ref="LC270:LC272">+MMULT($W$44:$Y$46,LC265:LC267)</f>
        <v>-0.31881082388798054</v>
      </c>
      <c r="LD270">
        <f t="array" ref="LD270:LD272">+MMULT($W$44:$Y$46,LD265:LD267)</f>
        <v>0.71528127099407124</v>
      </c>
      <c r="LE270">
        <f t="array" ref="LE270:LE272">+MMULT($W$44:$Y$46,LE265:LE267)</f>
        <v>7.7148646932957754E-2</v>
      </c>
      <c r="LF270">
        <f t="array" ref="LF270:LF272">+MMULT($W$44:$Y$46,LF265:LF267)</f>
        <v>2.6306506560285815E-2</v>
      </c>
      <c r="LG270">
        <f t="array" ref="LG270:LG272">+MMULT($W$44:$Y$46,LG265:LG267)</f>
        <v>2.0236941644555699</v>
      </c>
      <c r="LH270">
        <f t="array" ref="LH270:LH272">+MMULT($W$44:$Y$46,LH265:LH267)</f>
        <v>0.93569845755246461</v>
      </c>
      <c r="LI270">
        <f t="array" ref="LI270:LI272">+MMULT($W$44:$Y$46,LI265:LI267)</f>
        <v>0.59213817930358992</v>
      </c>
      <c r="LJ270">
        <f t="array" ref="LJ270:LJ272">+MMULT($W$44:$Y$46,LJ265:LJ267)</f>
        <v>3.4427301341056801E-2</v>
      </c>
      <c r="LK270">
        <f t="array" ref="LK270:LK272">+MMULT($W$44:$Y$46,LK265:LK267)</f>
        <v>0.34157777798373368</v>
      </c>
      <c r="LL270">
        <f t="array" ref="LL270:LL272">+MMULT($W$44:$Y$46,LL265:LL267)</f>
        <v>-0.64037170898446405</v>
      </c>
      <c r="LM270">
        <f t="array" ref="LM270:LM272">+MMULT($W$44:$Y$46,LM265:LM267)</f>
        <v>0.86530434692109326</v>
      </c>
      <c r="LN270">
        <f t="array" ref="LN270:LN272">+MMULT($W$44:$Y$46,LN265:LN267)</f>
        <v>-0.16987439495363257</v>
      </c>
      <c r="LO270">
        <f t="array" ref="LO270:LO272">+MMULT($W$44:$Y$46,LO265:LO267)</f>
        <v>0.16163736951572391</v>
      </c>
      <c r="LP270">
        <f t="array" ref="LP270:LP272">+MMULT($W$44:$Y$46,LP265:LP267)</f>
        <v>-0.18736381930595464</v>
      </c>
      <c r="LQ270">
        <f t="array" ref="LQ270:LQ272">+MMULT($W$44:$Y$46,LQ265:LQ267)</f>
        <v>0.18758970152642979</v>
      </c>
      <c r="LR270">
        <f t="array" ref="LR270:LR272">+MMULT($W$44:$Y$46,LR265:LR267)</f>
        <v>-2.3052092021055861</v>
      </c>
      <c r="LS270">
        <f t="array" ref="LS270:LS272">+MMULT($W$44:$Y$46,LS265:LS267)</f>
        <v>0.73742430769443446</v>
      </c>
      <c r="LT270">
        <f t="array" ref="LT270:LT272">+MMULT($W$44:$Y$46,LT265:LT267)</f>
        <v>1.3229680419789105</v>
      </c>
      <c r="LU270">
        <f t="array" ref="LU270:LU272">+MMULT($W$44:$Y$46,LU265:LU267)</f>
        <v>-0.26159792768540319</v>
      </c>
      <c r="LV270">
        <f t="array" ref="LV270:LV272">+MMULT($W$44:$Y$46,LV265:LV267)</f>
        <v>0.36604323479558387</v>
      </c>
      <c r="LW270">
        <f t="array" ref="LW270:LW272">+MMULT($W$44:$Y$46,LW265:LW267)</f>
        <v>0.23307974909260115</v>
      </c>
      <c r="LX270">
        <f t="array" ref="LX270:LX272">+MMULT($W$44:$Y$46,LX265:LX267)</f>
        <v>-0.47439652362311097</v>
      </c>
      <c r="LY270">
        <f t="array" ref="LY270:LY272">+MMULT($W$44:$Y$46,LY265:LY267)</f>
        <v>0.340243318457917</v>
      </c>
      <c r="LZ270">
        <f t="array" ref="LZ270:LZ272">+MMULT($W$44:$Y$46,LZ265:LZ267)</f>
        <v>-8.0109239143068695E-2</v>
      </c>
      <c r="MA270">
        <f t="array" ref="MA270:MA272">+MMULT($W$44:$Y$46,MA265:MA267)</f>
        <v>1.4064611283665727</v>
      </c>
      <c r="MB270">
        <f t="array" ref="MB270:MB272">+MMULT($W$44:$Y$46,MB265:MB267)</f>
        <v>-0.77454136188415867</v>
      </c>
      <c r="MC270">
        <f t="array" ref="MC270:MC272">+MMULT($W$44:$Y$46,MC265:MC267)</f>
        <v>1.0226609194041234</v>
      </c>
      <c r="MD270">
        <f t="array" ref="MD270:MD272">+MMULT($W$44:$Y$46,MD265:MD267)</f>
        <v>0.65804754099445983</v>
      </c>
      <c r="ME270">
        <f t="array" ref="ME270:ME272">+MMULT($W$44:$Y$46,ME265:ME267)</f>
        <v>1.4895419248760862</v>
      </c>
      <c r="MF270">
        <f t="array" ref="MF270:MF272">+MMULT($W$44:$Y$46,MF265:MF267)</f>
        <v>1.4941779929739931</v>
      </c>
      <c r="MG270">
        <f t="array" ref="MG270:MG272">+MMULT($W$44:$Y$46,MG265:MG267)</f>
        <v>0.23665219702613502</v>
      </c>
      <c r="MH270">
        <f t="array" ref="MH270:MH272">+MMULT($W$44:$Y$46,MH265:MH267)</f>
        <v>0.16118889462167377</v>
      </c>
      <c r="MI270">
        <f t="array" ref="MI270:MI272">+MMULT($W$44:$Y$46,MI265:MI267)</f>
        <v>-0.56379544321212782</v>
      </c>
      <c r="MJ270">
        <f t="array" ref="MJ270:MJ272">+MMULT($W$44:$Y$46,MJ265:MJ267)</f>
        <v>2.629321679080932</v>
      </c>
      <c r="MK270">
        <f t="array" ref="MK270:MK272">+MMULT($W$44:$Y$46,MK265:MK267)</f>
        <v>-0.4247956389474189</v>
      </c>
      <c r="ML270">
        <f t="array" ref="ML270:ML272">+MMULT($W$44:$Y$46,ML265:ML267)</f>
        <v>0.7823068855997164</v>
      </c>
      <c r="MM270">
        <f t="array" ref="MM270:MM272">+MMULT($W$44:$Y$46,MM265:MM267)</f>
        <v>6.8417092944397212E-2</v>
      </c>
      <c r="MN270">
        <f t="array" ref="MN270:MN272">+MMULT($W$44:$Y$46,MN265:MN267)</f>
        <v>0.72307530411609666</v>
      </c>
      <c r="MO270">
        <f t="array" ref="MO270:MO272">+MMULT($W$44:$Y$46,MO265:MO267)</f>
        <v>-0.43294055707212409</v>
      </c>
      <c r="MP270">
        <f t="array" ref="MP270:MP272">+MMULT($W$44:$Y$46,MP265:MP267)</f>
        <v>-0.2499057814867317</v>
      </c>
      <c r="MQ270">
        <f t="array" ref="MQ270:MQ272">+MMULT($W$44:$Y$46,MQ265:MQ267)</f>
        <v>-2.6677084983741035</v>
      </c>
      <c r="MR270">
        <f t="array" ref="MR270:MR272">+MMULT($W$44:$Y$46,MR265:MR267)</f>
        <v>0.15072265290111489</v>
      </c>
      <c r="MS270">
        <f t="array" ref="MS270:MS272">+MMULT($W$44:$Y$46,MS265:MS267)</f>
        <v>1.4866339654163772</v>
      </c>
      <c r="MT270">
        <f t="array" ref="MT270:MT272">+MMULT($W$44:$Y$46,MT265:MT267)</f>
        <v>-0.76976274675391299</v>
      </c>
      <c r="MU270">
        <f t="array" ref="MU270:MU272">+MMULT($W$44:$Y$46,MU265:MU267)</f>
        <v>0.23573989601916751</v>
      </c>
      <c r="MV270">
        <f t="array" ref="MV270:MV272">+MMULT($W$44:$Y$46,MV265:MV267)</f>
        <v>-0.23475193543349715</v>
      </c>
      <c r="MW270">
        <f t="array" ref="MW270:MW272">+MMULT($W$44:$Y$46,MW265:MW267)</f>
        <v>-0.96934175021565872</v>
      </c>
      <c r="MX270">
        <f t="array" ref="MX270:MX272">+MMULT($W$44:$Y$46,MX265:MX267)</f>
        <v>1.8170755306275601</v>
      </c>
      <c r="MY270">
        <f t="array" ref="MY270:MY272">+MMULT($W$44:$Y$46,MY265:MY267)</f>
        <v>0.79944981101189205</v>
      </c>
      <c r="MZ270">
        <f t="array" ref="MZ270:MZ272">+MMULT($W$44:$Y$46,MZ265:MZ267)</f>
        <v>0.78323015176301758</v>
      </c>
      <c r="NA270">
        <f t="array" ref="NA270:NA272">+MMULT($W$44:$Y$46,NA265:NA267)</f>
        <v>1.1344638464142465</v>
      </c>
      <c r="NB270">
        <f t="array" ref="NB270:NB272">+MMULT($W$44:$Y$46,NB265:NB267)</f>
        <v>1.4279616069057783</v>
      </c>
      <c r="NC270">
        <f t="array" ref="NC270:NC272">+MMULT($W$44:$Y$46,NC265:NC267)</f>
        <v>9.5891388654226792E-2</v>
      </c>
      <c r="ND270">
        <f t="array" ref="ND270:ND272">+MMULT($W$44:$Y$46,ND265:ND267)</f>
        <v>0.70830523853454319</v>
      </c>
      <c r="NE270">
        <f t="array" ref="NE270:NE272">+MMULT($W$44:$Y$46,NE265:NE267)</f>
        <v>0.71683613016219616</v>
      </c>
      <c r="NF270">
        <f t="array" ref="NF270:NF272">+MMULT($W$44:$Y$46,NF265:NF267)</f>
        <v>0.95791605731589713</v>
      </c>
      <c r="NG270">
        <f t="array" ref="NG270:NG272">+MMULT($W$44:$Y$46,NG265:NG267)</f>
        <v>-1.4734626196282836</v>
      </c>
      <c r="NH270">
        <f t="array" ref="NH270:NH272">+MMULT($W$44:$Y$46,NH265:NH267)</f>
        <v>-0.12113756459703953</v>
      </c>
      <c r="NI270">
        <f t="array" ref="NI270:NI272">+MMULT($W$44:$Y$46,NI265:NI267)</f>
        <v>-1.049593536391066</v>
      </c>
      <c r="NJ270">
        <f t="array" ref="NJ270:NJ272">+MMULT($W$44:$Y$46,NJ265:NJ267)</f>
        <v>4.6095324195794055E-2</v>
      </c>
      <c r="NK270">
        <f t="array" ref="NK270:NK272">+MMULT($W$44:$Y$46,NK265:NK267)</f>
        <v>-0.23049745477600439</v>
      </c>
      <c r="NL270">
        <f t="array" ref="NL270:NL272">+MMULT($W$44:$Y$46,NL265:NL267)</f>
        <v>-1.2171323530456111E-3</v>
      </c>
      <c r="NM270">
        <f t="array" ref="NM270:NM272">+MMULT($W$44:$Y$46,NM265:NM267)</f>
        <v>0.56870344718711174</v>
      </c>
      <c r="NN270">
        <f t="array" ref="NN270:NN272">+MMULT($W$44:$Y$46,NN265:NN267)</f>
        <v>1.0556177932808251</v>
      </c>
      <c r="NO270">
        <f t="array" ref="NO270:NO272">+MMULT($W$44:$Y$46,NO265:NO267)</f>
        <v>0.54041334384605155</v>
      </c>
      <c r="NP270">
        <f t="array" ref="NP270:NP272">+MMULT($W$44:$Y$46,NP265:NP267)</f>
        <v>0.22488329473312732</v>
      </c>
      <c r="NQ270">
        <f t="array" ref="NQ270:NQ272">+MMULT($W$44:$Y$46,NQ265:NQ267)</f>
        <v>0.85083472662308435</v>
      </c>
      <c r="NR270">
        <f t="array" ref="NR270:NR272">+MMULT($W$44:$Y$46,NR265:NR267)</f>
        <v>6.2130768818261635E-2</v>
      </c>
      <c r="NS270">
        <f t="array" ref="NS270:NS272">+MMULT($W$44:$Y$46,NS265:NS267)</f>
        <v>-2.3331045598186315</v>
      </c>
      <c r="NT270">
        <f t="array" ref="NT270:NT272">+MMULT($W$44:$Y$46,NT265:NT267)</f>
        <v>-0.25563288263984629</v>
      </c>
      <c r="NU270">
        <f t="array" ref="NU270:NU272">+MMULT($W$44:$Y$46,NU265:NU267)</f>
        <v>0.19616883984195127</v>
      </c>
      <c r="NV270">
        <f t="array" ref="NV270:NV272">+MMULT($W$44:$Y$46,NV265:NV267)</f>
        <v>-1.3731270531119901</v>
      </c>
      <c r="NW270">
        <f t="array" ref="NW270:NW272">+MMULT($W$44:$Y$46,NW265:NW267)</f>
        <v>0.20333018344351964</v>
      </c>
      <c r="NX270">
        <f t="array" ref="NX270:NX272">+MMULT($W$44:$Y$46,NX265:NX267)</f>
        <v>-1.2458040438270856</v>
      </c>
      <c r="NY270">
        <f t="array" ref="NY270:NY272">+MMULT($W$44:$Y$46,NY265:NY267)</f>
        <v>-1.4200623082829491</v>
      </c>
      <c r="NZ270">
        <f t="array" ref="NZ270:NZ272">+MMULT($W$44:$Y$46,NZ265:NZ267)</f>
        <v>1.3207048337116258</v>
      </c>
      <c r="OA270">
        <f t="array" ref="OA270:OA272">+MMULT($W$44:$Y$46,OA265:OA267)</f>
        <v>0.40609456482021811</v>
      </c>
      <c r="OB270">
        <f t="array" ref="OB270:OB272">+MMULT($W$44:$Y$46,OB265:OB267)</f>
        <v>-1.9732193568200782</v>
      </c>
      <c r="OC270">
        <f t="array" ref="OC270:OC272">+MMULT($W$44:$Y$46,OC265:OC267)</f>
        <v>0.51181621612764661</v>
      </c>
      <c r="OD270">
        <f t="array" ref="OD270:OD272">+MMULT($W$44:$Y$46,OD265:OD267)</f>
        <v>0.51309036729362767</v>
      </c>
      <c r="OE270">
        <f t="array" ref="OE270:OE272">+MMULT($W$44:$Y$46,OE265:OE267)</f>
        <v>-2.8399754904397593E-3</v>
      </c>
      <c r="OF270">
        <f t="array" ref="OF270:OF272">+MMULT($W$44:$Y$46,OF265:OF267)</f>
        <v>-0.41417149897565408</v>
      </c>
      <c r="OG270">
        <f t="array" ref="OG270:OG272">+MMULT($W$44:$Y$46,OG265:OG267)</f>
        <v>0.62882978542756496</v>
      </c>
      <c r="OH270">
        <f t="array" ref="OH270:OH272">+MMULT($W$44:$Y$46,OH265:OH267)</f>
        <v>0.32575505739414073</v>
      </c>
      <c r="OI270">
        <f t="array" ref="OI270:OI272">+MMULT($W$44:$Y$46,OI265:OI267)</f>
        <v>0.13416307380589432</v>
      </c>
      <c r="OJ270">
        <f t="array" ref="OJ270:OJ272">+MMULT($W$44:$Y$46,OJ265:OJ267)</f>
        <v>-0.18105227532025145</v>
      </c>
      <c r="OK270">
        <f t="array" ref="OK270:OK272">+MMULT($W$44:$Y$46,OK265:OK267)</f>
        <v>0.30311200956495887</v>
      </c>
      <c r="OL270">
        <f t="array" ref="OL270:OL272">+MMULT($W$44:$Y$46,OL265:OL267)</f>
        <v>-0.58458318658964015</v>
      </c>
      <c r="OM270">
        <f t="array" ref="OM270:OM272">+MMULT($W$44:$Y$46,OM265:OM267)</f>
        <v>1.4859058790358166</v>
      </c>
      <c r="ON270">
        <f t="array" ref="ON270:ON272">+MMULT($W$44:$Y$46,ON265:ON267)</f>
        <v>1.4619535915403856</v>
      </c>
      <c r="OO270">
        <f t="array" ref="OO270:OO272">+MMULT($W$44:$Y$46,OO265:OO267)</f>
        <v>3.9816675679092098E-2</v>
      </c>
      <c r="OP270">
        <f t="array" ref="OP270:OP272">+MMULT($W$44:$Y$46,OP265:OP267)</f>
        <v>-0.50774375706529395</v>
      </c>
      <c r="OQ270">
        <f t="array" ref="OQ270:OQ272">+MMULT($W$44:$Y$46,OQ265:OQ267)</f>
        <v>0.57116402826840396</v>
      </c>
      <c r="OR270">
        <f t="array" ref="OR270:OR272">+MMULT($W$44:$Y$46,OR265:OR267)</f>
        <v>2.6745858444266282</v>
      </c>
      <c r="OS270">
        <f t="array" ref="OS270:OS272">+MMULT($W$44:$Y$46,OS265:OS267)</f>
        <v>-1.3540827695915432</v>
      </c>
      <c r="OT270">
        <f t="array" ref="OT270:OT272">+MMULT($W$44:$Y$46,OT265:OT267)</f>
        <v>1.1614315519014571</v>
      </c>
      <c r="OU270">
        <f t="array" ref="OU270:OU272">+MMULT($W$44:$Y$46,OU265:OU267)</f>
        <v>-0.39692111503140765</v>
      </c>
      <c r="OV270">
        <f t="array" ref="OV270:OV272">+MMULT($W$44:$Y$46,OV265:OV267)</f>
        <v>0.56047190432736993</v>
      </c>
      <c r="OW270">
        <f t="array" ref="OW270:OW272">+MMULT($W$44:$Y$46,OW265:OW267)</f>
        <v>0.72532535419578104</v>
      </c>
      <c r="OX270">
        <f t="array" ref="OX270:OX272">+MMULT($W$44:$Y$46,OX265:OX267)</f>
        <v>-1.8640063997359855</v>
      </c>
      <c r="OY270">
        <f t="array" ref="OY270:OY272">+MMULT($W$44:$Y$46,OY265:OY267)</f>
        <v>0.43432764934834278</v>
      </c>
      <c r="OZ270">
        <f t="array" ref="OZ270:OZ272">+MMULT($W$44:$Y$46,OZ265:OZ267)</f>
        <v>-0.17152355446622772</v>
      </c>
      <c r="PA270">
        <f t="array" ref="PA270:PA272">+MMULT($W$44:$Y$46,PA265:PA267)</f>
        <v>0.37995801818310532</v>
      </c>
      <c r="PB270">
        <f t="array" ref="PB270:PB272">+MMULT($W$44:$Y$46,PB265:PB267)</f>
        <v>0.21481179864058325</v>
      </c>
      <c r="PC270">
        <f t="array" ref="PC270:PC272">+MMULT($W$44:$Y$46,PC265:PC267)</f>
        <v>-1.8438831448322981</v>
      </c>
      <c r="PD270">
        <f t="array" ref="PD270:PD272">+MMULT($W$44:$Y$46,PD265:PD267)</f>
        <v>0.56073397156374638</v>
      </c>
      <c r="PE270">
        <f t="array" ref="PE270:PE272">+MMULT($W$44:$Y$46,PE265:PE267)</f>
        <v>-1.5995575314038089</v>
      </c>
      <c r="PF270">
        <f t="array" ref="PF270:PF272">+MMULT($W$44:$Y$46,PF265:PF267)</f>
        <v>-0.35362409873198514</v>
      </c>
      <c r="PG270">
        <f t="array" ref="PG270:PG272">+MMULT($W$44:$Y$46,PG265:PG267)</f>
        <v>0.29738052234931078</v>
      </c>
      <c r="PH270">
        <f t="array" ref="PH270:PH272">+MMULT($W$44:$Y$46,PH265:PH267)</f>
        <v>0.88918207135345473</v>
      </c>
      <c r="PI270">
        <f t="array" ref="PI270:PI272">+MMULT($W$44:$Y$46,PI265:PI267)</f>
        <v>-1.7269858061895174</v>
      </c>
      <c r="PJ270">
        <f t="array" ref="PJ270:PJ272">+MMULT($W$44:$Y$46,PJ265:PJ267)</f>
        <v>1.1042263313083134</v>
      </c>
      <c r="PK270">
        <f t="array" ref="PK270:PK272">+MMULT($W$44:$Y$46,PK265:PK267)</f>
        <v>0.67896905927924389</v>
      </c>
      <c r="PL270">
        <f t="array" ref="PL270:PL272">+MMULT($W$44:$Y$46,PL265:PL267)</f>
        <v>-0.38610508482380235</v>
      </c>
      <c r="PM270">
        <f t="array" ref="PM270:PM272">+MMULT($W$44:$Y$46,PM265:PM267)</f>
        <v>-1.1988644025935933</v>
      </c>
      <c r="PN270">
        <f t="array" ref="PN270:PN272">+MMULT($W$44:$Y$46,PN265:PN267)</f>
        <v>-0.4214644244532274</v>
      </c>
      <c r="PO270">
        <f t="array" ref="PO270:PO272">+MMULT($W$44:$Y$46,PO265:PO267)</f>
        <v>-0.37454232746986904</v>
      </c>
      <c r="PP270">
        <f t="array" ref="PP270:PP272">+MMULT($W$44:$Y$46,PP265:PP267)</f>
        <v>1.2446154208805076</v>
      </c>
      <c r="PQ270">
        <f t="array" ref="PQ270:PQ272">+MMULT($W$44:$Y$46,PQ265:PQ267)</f>
        <v>1.4488217203150935</v>
      </c>
      <c r="PR270">
        <f t="array" ref="PR270:PR272">+MMULT($W$44:$Y$46,PR265:PR267)</f>
        <v>-0.46310460563062117</v>
      </c>
      <c r="PS270">
        <f t="array" ref="PS270:PS272">+MMULT($W$44:$Y$46,PS265:PS267)</f>
        <v>1.254348093642339</v>
      </c>
      <c r="PT270">
        <f t="array" ref="PT270:PT272">+MMULT($W$44:$Y$46,PT265:PT267)</f>
        <v>0.41037097579037835</v>
      </c>
      <c r="PU270">
        <f t="array" ref="PU270:PU272">+MMULT($W$44:$Y$46,PU265:PU267)</f>
        <v>0.38578599877449038</v>
      </c>
      <c r="PV270">
        <f t="array" ref="PV270:PV272">+MMULT($W$44:$Y$46,PV265:PV267)</f>
        <v>0.44940693233850787</v>
      </c>
      <c r="PW270">
        <f t="array" ref="PW270:PW272">+MMULT($W$44:$Y$46,PW265:PW267)</f>
        <v>0.50368007012800831</v>
      </c>
      <c r="PX270">
        <f t="array" ref="PX270:PX272">+MMULT($W$44:$Y$46,PX265:PX267)</f>
        <v>-0.31460568643398962</v>
      </c>
      <c r="PY270">
        <f t="array" ref="PY270:PY272">+MMULT($W$44:$Y$46,PY265:PY267)</f>
        <v>0.18052594781623174</v>
      </c>
      <c r="PZ270">
        <f t="array" ref="PZ270:PZ272">+MMULT($W$44:$Y$46,PZ265:PZ267)</f>
        <v>-0.45657375851824311</v>
      </c>
      <c r="QA270">
        <f t="array" ref="QA270:QA272">+MMULT($W$44:$Y$46,QA265:QA267)</f>
        <v>-0.67868615824583323</v>
      </c>
      <c r="QB270">
        <f t="array" ref="QB270:QB272">+MMULT($W$44:$Y$46,QB265:QB267)</f>
        <v>0.89053736467630551</v>
      </c>
      <c r="QC270">
        <f t="array" ref="QC270:QC272">+MMULT($W$44:$Y$46,QC265:QC267)</f>
        <v>0.43122670313715988</v>
      </c>
      <c r="QD270">
        <f t="array" ref="QD270:QD272">+MMULT($W$44:$Y$46,QD265:QD267)</f>
        <v>-1.049593536391066</v>
      </c>
      <c r="QE270">
        <f t="array" ref="QE270:QE272">+MMULT($W$44:$Y$46,QE265:QE267)</f>
        <v>0.46633603720217559</v>
      </c>
      <c r="QF270">
        <f t="array" ref="QF270:QF272">+MMULT($W$44:$Y$46,QF265:QF267)</f>
        <v>-0.28171241046402362</v>
      </c>
      <c r="QG270">
        <f t="array" ref="QG270:QG272">+MMULT($W$44:$Y$46,QG265:QG267)</f>
        <v>1.0517317418761463</v>
      </c>
      <c r="QH270">
        <f t="array" ref="QH270:QH272">+MMULT($W$44:$Y$46,QH265:QH267)</f>
        <v>2.6512169032481525</v>
      </c>
      <c r="QI270">
        <f t="array" ref="QI270:QI272">+MMULT($W$44:$Y$46,QI265:QI267)</f>
        <v>-0.26880093888103979</v>
      </c>
      <c r="QJ270">
        <f t="array" ref="QJ270:QJ272">+MMULT($W$44:$Y$46,QJ265:QJ267)</f>
        <v>0.15722499060702522</v>
      </c>
      <c r="QK270">
        <f t="array" ref="QK270:QK272">+MMULT($W$44:$Y$46,QK265:QK267)</f>
        <v>-0.3296630391114872</v>
      </c>
      <c r="QL270">
        <f t="array" ref="QL270:QL272">+MMULT($W$44:$Y$46,QL265:QL267)</f>
        <v>1.1909168572828954</v>
      </c>
      <c r="QM270">
        <f t="array" ref="QM270:QM272">+MMULT($W$44:$Y$46,QM265:QM267)</f>
        <v>-0.70830523853454319</v>
      </c>
      <c r="QN270">
        <f t="array" ref="QN270:QN272">+MMULT($W$44:$Y$46,QN265:QN267)</f>
        <v>-1.050527767710701</v>
      </c>
      <c r="QO270">
        <f t="array" ref="QO270:QO272">+MMULT($W$44:$Y$46,QO265:QO267)</f>
        <v>-1.030461531619949</v>
      </c>
      <c r="QP270">
        <f t="array" ref="QP270:QP272">+MMULT($W$44:$Y$46,QP265:QP267)</f>
        <v>-0.87039217945995062</v>
      </c>
      <c r="QQ270">
        <f t="array" ref="QQ270:QQ272">+MMULT($W$44:$Y$46,QQ265:QQ267)</f>
        <v>1.0342554757114246</v>
      </c>
      <c r="QR270">
        <f t="array" ref="QR270:QR272">+MMULT($W$44:$Y$46,QR265:QR267)</f>
        <v>1.2804144632789158</v>
      </c>
      <c r="QS270">
        <f t="array" ref="QS270:QS272">+MMULT($W$44:$Y$46,QS265:QS267)</f>
        <v>0.66654773018437841</v>
      </c>
      <c r="QT270">
        <f t="array" ref="QT270:QT272">+MMULT($W$44:$Y$46,QT265:QT267)</f>
        <v>-1.0562888608484502</v>
      </c>
      <c r="QU270">
        <f t="array" ref="QU270:QU272">+MMULT($W$44:$Y$46,QU265:QU267)</f>
        <v>7.9739713374621518E-2</v>
      </c>
      <c r="QV270">
        <f t="array" ref="QV270:QV272">+MMULT($W$44:$Y$46,QV265:QV267)</f>
        <v>0.23748883845439972</v>
      </c>
      <c r="QW270">
        <f t="array" ref="QW270:QW272">+MMULT($W$44:$Y$46,QW265:QW267)</f>
        <v>0.23786932937918065</v>
      </c>
      <c r="QX270">
        <f t="array" ref="QX270:QX272">+MMULT($W$44:$Y$46,QX265:QX267)</f>
        <v>0.1258986354771513</v>
      </c>
      <c r="QY270">
        <f t="array" ref="QY270:QY272">+MMULT($W$44:$Y$46,QY265:QY267)</f>
        <v>0.54906704522464256</v>
      </c>
      <c r="QZ270">
        <f t="array" ref="QZ270:QZ272">+MMULT($W$44:$Y$46,QZ265:QZ267)</f>
        <v>1.3440737748901015</v>
      </c>
      <c r="RA270">
        <f t="array" ref="RA270:RA272">+MMULT($W$44:$Y$46,RA265:RA267)</f>
        <v>1.1171125830317297</v>
      </c>
      <c r="RB270">
        <f t="array" ref="RB270:RB272">+MMULT($W$44:$Y$46,RB265:RB267)</f>
        <v>0.73406787334067525</v>
      </c>
      <c r="RC270">
        <f t="array" ref="RC270:RC272">+MMULT($W$44:$Y$46,RC265:RC267)</f>
        <v>-1.6054260830736289</v>
      </c>
      <c r="RD270">
        <f t="array" ref="RD270:RD272">+MMULT($W$44:$Y$46,RD265:RD267)</f>
        <v>-0.38394823857295485</v>
      </c>
      <c r="RE270">
        <f t="array" ref="RE270:RE272">+MMULT($W$44:$Y$46,RE265:RE267)</f>
        <v>-0.60807603403468713</v>
      </c>
      <c r="RF270">
        <f t="array" ref="RF270:RF272">+MMULT($W$44:$Y$46,RF265:RF267)</f>
        <v>1.1096431185371831</v>
      </c>
      <c r="RG270">
        <f t="array" ref="RG270:RG272">+MMULT($W$44:$Y$46,RG265:RG267)</f>
        <v>1.2222201855844683</v>
      </c>
      <c r="RH270">
        <f t="array" ref="RH270:RH272">+MMULT($W$44:$Y$46,RH265:RH267)</f>
        <v>0.3073006992844492</v>
      </c>
      <c r="RI270">
        <f t="array" ref="RI270:RI272">+MMULT($W$44:$Y$46,RI265:RI267)</f>
        <v>0.28880357706505605</v>
      </c>
      <c r="RJ270">
        <f t="array" ref="RJ270:RJ272">+MMULT($W$44:$Y$46,RJ265:RJ267)</f>
        <v>-0.69456151158582813</v>
      </c>
      <c r="RK270">
        <f t="array" ref="RK270:RK272">+MMULT($W$44:$Y$46,RK265:RK267)</f>
        <v>-1.1880768817924556</v>
      </c>
      <c r="RL270">
        <f t="array" ref="RL270:RL272">+MMULT($W$44:$Y$46,RL265:RL267)</f>
        <v>0.13051386977802423</v>
      </c>
      <c r="RM270">
        <f t="array" ref="RM270:RM272">+MMULT($W$44:$Y$46,RM265:RM267)</f>
        <v>0.45533688888379675</v>
      </c>
      <c r="RN270">
        <f t="array" ref="RN270:RN272">+MMULT($W$44:$Y$46,RN265:RN267)</f>
        <v>-0.23992310316049092</v>
      </c>
      <c r="RO270">
        <f t="array" ref="RO270:RO272">+MMULT($W$44:$Y$46,RO265:RO267)</f>
        <v>-1.0838706150903505</v>
      </c>
      <c r="RP270">
        <f t="array" ref="RP270:RP272">+MMULT($W$44:$Y$46,RP265:RP267)</f>
        <v>-1.5487011363279031</v>
      </c>
      <c r="RQ270">
        <f t="array" ref="RQ270:RQ272">+MMULT($W$44:$Y$46,RQ265:RQ267)</f>
        <v>-0.90912111163073528</v>
      </c>
      <c r="RR270">
        <f t="array" ref="RR270:RR272">+MMULT($W$44:$Y$46,RR265:RR267)</f>
        <v>-0.24114133202916993</v>
      </c>
      <c r="RS270">
        <f t="array" ref="RS270:RS272">+MMULT($W$44:$Y$46,RS265:RS267)</f>
        <v>-0.95429974875702828</v>
      </c>
      <c r="RT270">
        <f t="array" ref="RT270:RT272">+MMULT($W$44:$Y$46,RT265:RT267)</f>
        <v>-1.3485694889869366</v>
      </c>
      <c r="RU270">
        <f t="array" ref="RU270:RU272">+MMULT($W$44:$Y$46,RU265:RU267)</f>
        <v>-0.96665528691389135</v>
      </c>
      <c r="RV270">
        <f t="array" ref="RV270:RV272">+MMULT($W$44:$Y$46,RV265:RV267)</f>
        <v>-0.34063587105466508</v>
      </c>
      <c r="RW270">
        <f t="array" ref="RW270:RW272">+MMULT($W$44:$Y$46,RW265:RW267)</f>
        <v>-4.2475726090025076E-2</v>
      </c>
      <c r="RX270">
        <f t="array" ref="RX270:RX272">+MMULT($W$44:$Y$46,RX265:RX267)</f>
        <v>-0.2710257691011565</v>
      </c>
      <c r="RY270">
        <f t="array" ref="RY270:RY272">+MMULT($W$44:$Y$46,RY265:RY267)</f>
        <v>-1.1033754351768148</v>
      </c>
      <c r="RZ270">
        <f t="array" ref="RZ270:RZ272">+MMULT($W$44:$Y$46,RZ265:RZ267)</f>
        <v>0.478648811249337</v>
      </c>
      <c r="SA270">
        <f t="array" ref="SA270:SA272">+MMULT($W$44:$Y$46,SA265:SA267)</f>
        <v>0.31040712807379894</v>
      </c>
      <c r="SB270">
        <f t="array" ref="SB270:SB272">+MMULT($W$44:$Y$46,SB265:SB267)</f>
        <v>0.49070280760702206</v>
      </c>
      <c r="SC270">
        <f t="array" ref="SC270:SC272">+MMULT($W$44:$Y$46,SC265:SC267)</f>
        <v>0.41676146890168447</v>
      </c>
      <c r="SD270">
        <f t="array" ref="SD270:SD272">+MMULT($W$44:$Y$46,SD265:SD267)</f>
        <v>0.2316367345190804</v>
      </c>
      <c r="SE270">
        <f t="array" ref="SE270:SE272">+MMULT($W$44:$Y$46,SE265:SE267)</f>
        <v>9.1962573139846224E-2</v>
      </c>
      <c r="SF270">
        <f t="array" ref="SF270:SF272">+MMULT($W$44:$Y$46,SF265:SF267)</f>
        <v>-0.63092961286547689</v>
      </c>
      <c r="SG270">
        <f t="array" ref="SG270:SG272">+MMULT($W$44:$Y$46,SG265:SG267)</f>
        <v>-0.96775399557853248</v>
      </c>
    </row>
    <row r="271" spans="1:501">
      <c r="A271" t="s">
        <v>553</v>
      </c>
      <c r="B271">
        <v>-0.2561569920462643</v>
      </c>
      <c r="C271">
        <v>2.9032029179299643</v>
      </c>
      <c r="D271">
        <v>2.5507765696149818</v>
      </c>
      <c r="E271">
        <v>-0.29954733817396506</v>
      </c>
      <c r="F271">
        <v>-1.8736320372520943</v>
      </c>
      <c r="G271">
        <v>-3.9542597619316857</v>
      </c>
      <c r="H271">
        <v>-2.2267342244940416</v>
      </c>
      <c r="I271">
        <v>1.6418604162394979</v>
      </c>
      <c r="J271">
        <v>-0.26179698852231159</v>
      </c>
      <c r="K271">
        <v>0.54037181780578736</v>
      </c>
      <c r="L271">
        <v>-0.46711081550840372</v>
      </c>
      <c r="M271">
        <v>0.63514348222227068</v>
      </c>
      <c r="N271">
        <v>0.52066375008735244</v>
      </c>
      <c r="O271">
        <v>-0.7867571278361517</v>
      </c>
      <c r="P271">
        <v>-2.1568732446759862</v>
      </c>
      <c r="Q271">
        <v>3.5912370329261583</v>
      </c>
      <c r="R271">
        <v>-3.0833218490573047</v>
      </c>
      <c r="S271">
        <v>-1.5481153501395015</v>
      </c>
      <c r="T271">
        <v>0.88025790297629447</v>
      </c>
      <c r="U271">
        <v>0.6656668644709699</v>
      </c>
      <c r="V271">
        <v>3.1029257091467164</v>
      </c>
      <c r="W271">
        <v>-0.21132501489814001</v>
      </c>
      <c r="X271">
        <v>1.3747788487063013</v>
      </c>
      <c r="Y271">
        <v>-0.46132370339796325</v>
      </c>
      <c r="Z271">
        <v>0.66410143280586498</v>
      </c>
      <c r="AA271">
        <v>0.41245026562249643</v>
      </c>
      <c r="AB271">
        <v>1.7427119271596658</v>
      </c>
      <c r="AC271">
        <v>-0.78494975958695368</v>
      </c>
      <c r="AD271">
        <v>-0.23745278141515891</v>
      </c>
      <c r="AE271">
        <v>-0.77279998849957876</v>
      </c>
      <c r="AF271">
        <v>-1.3464674372398817</v>
      </c>
      <c r="AG271">
        <v>1.8626146319236598</v>
      </c>
      <c r="AH271">
        <v>-5.8912287815348652</v>
      </c>
      <c r="AI271">
        <v>1.36368135265919</v>
      </c>
      <c r="AJ271">
        <v>-2.5222092841937886</v>
      </c>
      <c r="AK271">
        <v>1.2727171862368132</v>
      </c>
      <c r="AL271">
        <v>0.9500461093270296</v>
      </c>
      <c r="AM271">
        <v>2.2160613219457499</v>
      </c>
      <c r="AN271">
        <v>-0.20572899930568234</v>
      </c>
      <c r="AO271">
        <v>1.8287719035358341</v>
      </c>
      <c r="AP271">
        <v>1.1247230222322804</v>
      </c>
      <c r="AQ271">
        <v>-5.2953182960364553E-2</v>
      </c>
      <c r="AR271">
        <v>-1.1823423071117656</v>
      </c>
      <c r="AS271">
        <v>1.4383356131384684</v>
      </c>
      <c r="AT271">
        <v>-0.52613341166369543</v>
      </c>
      <c r="AU271">
        <v>2.6151322666188954</v>
      </c>
      <c r="AV271">
        <v>0.65092322247152512</v>
      </c>
      <c r="AW271">
        <v>-1.0637142423836323</v>
      </c>
      <c r="AX271">
        <v>-0.91516673856492792</v>
      </c>
      <c r="AY271">
        <v>-0.58259976131678148</v>
      </c>
      <c r="AZ271">
        <v>1.58509895163201</v>
      </c>
      <c r="BA271">
        <v>-0.94164547323101955</v>
      </c>
      <c r="BB271">
        <v>3.6635172557394018</v>
      </c>
      <c r="BC271">
        <v>-0.13938305290042727</v>
      </c>
      <c r="BD271">
        <v>1.1276722346809323</v>
      </c>
      <c r="BE271">
        <v>-1.7344425131424743</v>
      </c>
      <c r="BF271">
        <v>-5.3589563879979041E-2</v>
      </c>
      <c r="BG271">
        <v>0.20172351344468351</v>
      </c>
      <c r="BH271">
        <v>1.0911287902216451</v>
      </c>
      <c r="BI271">
        <v>-0.90459906259108436</v>
      </c>
      <c r="BJ271">
        <v>0.65052413397009001</v>
      </c>
      <c r="BK271">
        <v>-3.3335591717245205</v>
      </c>
      <c r="BL271">
        <v>-4.7781006470507474</v>
      </c>
      <c r="BM271">
        <v>-0.71179035558111181</v>
      </c>
      <c r="BN271">
        <v>-3.0875644025965694</v>
      </c>
      <c r="BO271">
        <v>2.0715629479930575</v>
      </c>
      <c r="BP271">
        <v>-0.26531132753010755</v>
      </c>
      <c r="BQ271">
        <v>-0.32467544847615515</v>
      </c>
      <c r="BR271">
        <v>-3.7000220015704626</v>
      </c>
      <c r="BS271">
        <v>0.28008369662549915</v>
      </c>
      <c r="BT271">
        <v>-1.9473125959706516E-2</v>
      </c>
      <c r="BU271">
        <v>0.10808144241623763</v>
      </c>
      <c r="BV271">
        <v>-2.483712765488908</v>
      </c>
      <c r="BW271">
        <v>-3.7566233600626924</v>
      </c>
      <c r="BX271">
        <v>-0.47136648465262437</v>
      </c>
      <c r="BY271">
        <v>-2.4299586169096914</v>
      </c>
      <c r="BZ271">
        <v>-4.6248284755369906E-2</v>
      </c>
      <c r="CA271">
        <v>1.2242887879268463</v>
      </c>
      <c r="CB271">
        <v>-0.8410478486730999</v>
      </c>
      <c r="CC271">
        <v>0.72920343692099554</v>
      </c>
      <c r="CD271">
        <v>3.569994606871739</v>
      </c>
      <c r="CE271">
        <v>-0.31690217807916365</v>
      </c>
      <c r="CF271">
        <v>2.409493680602111</v>
      </c>
      <c r="CG271">
        <v>1.1128556027018979</v>
      </c>
      <c r="CH271">
        <v>-2.556904123008171</v>
      </c>
      <c r="CI271">
        <v>2.2901430090363482</v>
      </c>
      <c r="CJ271">
        <v>1.4318584207448346</v>
      </c>
      <c r="CK271">
        <v>-1.0015888512202971</v>
      </c>
      <c r="CL271">
        <v>0.12276750239840697</v>
      </c>
      <c r="CM271">
        <v>1.0895956430190761</v>
      </c>
      <c r="CN271">
        <v>0.47724096519543047</v>
      </c>
      <c r="CO271">
        <v>-0.50334724423412824</v>
      </c>
      <c r="CP271">
        <v>-1.1129384558602782</v>
      </c>
      <c r="CQ271">
        <v>1.2541879155533848</v>
      </c>
      <c r="CR271">
        <v>-0.61208621162263765</v>
      </c>
      <c r="CS271">
        <v>-0.16378309843892574</v>
      </c>
      <c r="CT271">
        <v>-1.748925182046055</v>
      </c>
      <c r="CU271">
        <v>-0.61690649310848167</v>
      </c>
      <c r="CV271">
        <v>-2.6673237452426686</v>
      </c>
      <c r="CW271">
        <v>1.1212745169620051</v>
      </c>
      <c r="CX271">
        <v>2.3934400571077195</v>
      </c>
      <c r="CY271">
        <v>2.9294082247460618</v>
      </c>
      <c r="CZ271">
        <v>-3.7789058181062023</v>
      </c>
      <c r="DA271">
        <v>0.7045185510733929</v>
      </c>
      <c r="DB271">
        <v>0.29328544002017598</v>
      </c>
      <c r="DC271">
        <v>1.1659846382100563</v>
      </c>
      <c r="DD271">
        <v>-1.5941634505758242</v>
      </c>
      <c r="DE271">
        <v>0.7403880903299771</v>
      </c>
      <c r="DF271">
        <v>0.73199049734086596</v>
      </c>
      <c r="DG271">
        <v>0.77001322118035243</v>
      </c>
      <c r="DH271">
        <v>1.2885669118175689</v>
      </c>
      <c r="DI271">
        <v>1.4910863166044122</v>
      </c>
      <c r="DJ271">
        <v>-0.59403471991447687</v>
      </c>
      <c r="DK271">
        <v>2.5206869776890493</v>
      </c>
      <c r="DL271">
        <v>1.7192028148260488</v>
      </c>
      <c r="DM271">
        <v>-2.3857051993692817</v>
      </c>
      <c r="DN271">
        <v>1.1748819585371075</v>
      </c>
      <c r="DO271">
        <v>2.2492701256715817</v>
      </c>
      <c r="DP271">
        <v>0.73330794924661047</v>
      </c>
      <c r="DQ271">
        <v>1.2773917684956562</v>
      </c>
      <c r="DR271">
        <v>4.3879037666111564</v>
      </c>
      <c r="DS271">
        <v>0.35680887133897787</v>
      </c>
      <c r="DT271">
        <v>-1.0586277321918349</v>
      </c>
      <c r="DU271">
        <v>1.2750342228685647</v>
      </c>
      <c r="DV271">
        <v>-0.28240592573679135</v>
      </c>
      <c r="DW271">
        <v>0.84168365261834732</v>
      </c>
      <c r="DX271">
        <v>-0.55967730772054625</v>
      </c>
      <c r="DY271">
        <v>-0.17600492609012144</v>
      </c>
      <c r="DZ271">
        <v>2.9955810132137084</v>
      </c>
      <c r="EA271">
        <v>0.6960929378826507</v>
      </c>
      <c r="EB271">
        <v>-0.19932557987252272</v>
      </c>
      <c r="EC271">
        <v>-0.43196929071011414</v>
      </c>
      <c r="ED271">
        <v>-2.7212913071478533</v>
      </c>
      <c r="EE271">
        <v>-1.2764965545855365</v>
      </c>
      <c r="EF271">
        <v>1.0577029838992971</v>
      </c>
      <c r="EG271">
        <v>1.9464100383926679</v>
      </c>
      <c r="EH271">
        <v>2.2731196197640582</v>
      </c>
      <c r="EI271">
        <v>-0.32461780484746883</v>
      </c>
      <c r="EJ271">
        <v>-0.63885305268884351</v>
      </c>
      <c r="EK271">
        <v>3.66408372412024</v>
      </c>
      <c r="EL271">
        <v>-2.2078211686306703</v>
      </c>
      <c r="EM271">
        <v>-2.1358157089260743</v>
      </c>
      <c r="EN271">
        <v>-0.48622827040349242</v>
      </c>
      <c r="EO271">
        <v>-1.2091062880779537</v>
      </c>
      <c r="EP271">
        <v>0.5449418822155192</v>
      </c>
      <c r="EQ271">
        <v>1.977328684311275</v>
      </c>
      <c r="ER271">
        <v>-0.19158674992985153</v>
      </c>
      <c r="ES271">
        <v>1.3918453302657914</v>
      </c>
      <c r="ET271">
        <v>-1.3330435194703625</v>
      </c>
      <c r="EU271">
        <v>2.1223417548133581</v>
      </c>
      <c r="EV271">
        <v>-1.567201295072677</v>
      </c>
      <c r="EW271">
        <v>2.0813989035805629</v>
      </c>
      <c r="EX271">
        <v>3.3375898983319914</v>
      </c>
      <c r="EY271">
        <v>0.4675557962368222</v>
      </c>
      <c r="EZ271">
        <v>8.5781272475943249E-3</v>
      </c>
      <c r="FA271">
        <v>-5.9403517125156791E-2</v>
      </c>
      <c r="FB271">
        <v>2.0685395727440534</v>
      </c>
      <c r="FC271">
        <v>0.62953333729913896</v>
      </c>
      <c r="FD271">
        <v>3.748556941937518</v>
      </c>
      <c r="FE271">
        <v>2.1034454285154691</v>
      </c>
      <c r="FF271">
        <v>1.9996953748689201</v>
      </c>
      <c r="FG271">
        <v>-1.1715089239466667</v>
      </c>
      <c r="FH271">
        <v>1.3339960851916612</v>
      </c>
      <c r="FI271">
        <v>0.94749352221964278</v>
      </c>
      <c r="FJ271">
        <v>-1.3257159740644124</v>
      </c>
      <c r="FK271">
        <v>-1.5347569893887087</v>
      </c>
      <c r="FL271">
        <v>-0.78670549400911727</v>
      </c>
      <c r="FM271">
        <v>-0.5488157769101133</v>
      </c>
      <c r="FN271">
        <v>1.7701359031375805</v>
      </c>
      <c r="FO271">
        <v>0.33027932451011399</v>
      </c>
      <c r="FP271">
        <v>-0.52610651812372988</v>
      </c>
      <c r="FQ271">
        <v>-2.4989862952976534</v>
      </c>
      <c r="FR271">
        <v>0.60530623506260006</v>
      </c>
      <c r="FS271">
        <v>1.4037863095685337</v>
      </c>
      <c r="FT271">
        <v>-2.7306940878327675</v>
      </c>
      <c r="FU271">
        <v>3.1455508953669229</v>
      </c>
      <c r="FV271">
        <v>0.76665217414357723</v>
      </c>
      <c r="FW271">
        <v>0.1003532192615396</v>
      </c>
      <c r="FX271">
        <v>-0.24297743449017362</v>
      </c>
      <c r="FY271">
        <v>-0.95696305353874644</v>
      </c>
      <c r="FZ271">
        <v>1.4464539620462635</v>
      </c>
      <c r="GA271">
        <v>-0.68482804855552837</v>
      </c>
      <c r="GB271">
        <v>6.1895963870433075</v>
      </c>
      <c r="GC271">
        <v>-0.22228542848852884</v>
      </c>
      <c r="GD271">
        <v>-0.56108649443170433</v>
      </c>
      <c r="GE271">
        <v>-2.2518885289677466</v>
      </c>
      <c r="GF271">
        <v>-3.339198026785362</v>
      </c>
      <c r="GG271">
        <v>0.19612926270046871</v>
      </c>
      <c r="GH271">
        <v>1.8808118717743814</v>
      </c>
      <c r="GI271">
        <v>-1.0031230377838383</v>
      </c>
      <c r="GJ271">
        <v>0.58509845620775147</v>
      </c>
      <c r="GK271">
        <v>-0.4064384380601444</v>
      </c>
      <c r="GL271">
        <v>-3.6428870271526823</v>
      </c>
      <c r="GM271">
        <v>1.4952323908344609</v>
      </c>
      <c r="GN271">
        <v>1.9362157266890268</v>
      </c>
      <c r="GO271">
        <v>-2.477320620397816</v>
      </c>
      <c r="GP271">
        <v>1.3265906916265187</v>
      </c>
      <c r="GQ271">
        <v>0.73450796666000728</v>
      </c>
      <c r="GR271">
        <v>-1.088994435065112</v>
      </c>
      <c r="GS271">
        <v>0.66405149469958169</v>
      </c>
      <c r="GT271">
        <v>0.42281603582644622</v>
      </c>
      <c r="GU271">
        <v>-1.2089706977398944</v>
      </c>
      <c r="GV271">
        <v>2.0756646027170222</v>
      </c>
      <c r="GW271">
        <v>1.1909044551514765</v>
      </c>
      <c r="GX271">
        <v>2.1299494731166253</v>
      </c>
      <c r="GY271">
        <v>0.2346318851612692</v>
      </c>
      <c r="GZ271">
        <v>1.7070514427824766</v>
      </c>
      <c r="HA271">
        <v>3.1916889378110271</v>
      </c>
      <c r="HB271">
        <v>-0.31428163162389045</v>
      </c>
      <c r="HC271">
        <v>2.505008011836134</v>
      </c>
      <c r="HD271">
        <v>1.340080508707064</v>
      </c>
      <c r="HE271">
        <v>-0.78275871645952555</v>
      </c>
      <c r="HF271">
        <v>1.4829263259598975</v>
      </c>
      <c r="HG271">
        <v>0.64616088473816746</v>
      </c>
      <c r="HH271">
        <v>0.55548129265968438</v>
      </c>
      <c r="HI271">
        <v>-0.10878962461258757</v>
      </c>
      <c r="HJ271">
        <v>2.4271670711068172E-2</v>
      </c>
      <c r="HK271">
        <v>-0.76039298705318725</v>
      </c>
      <c r="HL271">
        <v>0.43376118014654053</v>
      </c>
      <c r="HM271">
        <v>-0.81766162945076348</v>
      </c>
      <c r="HN271">
        <v>-0.2688881183305582</v>
      </c>
      <c r="HO271">
        <v>-1.7462556771838518</v>
      </c>
      <c r="HP271">
        <v>2.1152562195689875</v>
      </c>
      <c r="HQ271">
        <v>0.53699203460241751</v>
      </c>
      <c r="HR271">
        <v>-2.3614489047523834</v>
      </c>
      <c r="HS271">
        <v>-0.13044042355551108</v>
      </c>
      <c r="HT271">
        <v>-1.1641864247122902</v>
      </c>
      <c r="HU271">
        <v>-0.81639623877016065</v>
      </c>
      <c r="HV271">
        <v>0.44891360569368866</v>
      </c>
      <c r="HW271">
        <v>-0.47351554425581754</v>
      </c>
      <c r="HX271">
        <v>-0.29784913087141029</v>
      </c>
      <c r="HY271">
        <v>-9.5383769744983693E-2</v>
      </c>
      <c r="HZ271">
        <v>0.74778438655955726</v>
      </c>
      <c r="IA271">
        <v>-2.4705390487984933</v>
      </c>
      <c r="IB271">
        <v>1.0641572861796935</v>
      </c>
      <c r="IC271">
        <v>-0.77962933435190751</v>
      </c>
      <c r="ID271">
        <v>1.9744245071014581</v>
      </c>
      <c r="IE271">
        <v>1.5734726679529565</v>
      </c>
      <c r="IF271">
        <v>2.9711333953968584</v>
      </c>
      <c r="IG271">
        <v>-1.1627479159121761</v>
      </c>
      <c r="IH271">
        <v>0.10126145946590651</v>
      </c>
      <c r="II271">
        <v>0.66976529927644868</v>
      </c>
      <c r="IJ271">
        <v>0.36104242183323987</v>
      </c>
      <c r="IK271">
        <v>-0.70952983382681301</v>
      </c>
      <c r="IL271">
        <v>-0.37541064818825481</v>
      </c>
      <c r="IM271">
        <v>1.5770863705987326</v>
      </c>
      <c r="IN271">
        <v>-2.7114334853890307</v>
      </c>
      <c r="IO271">
        <v>0.92897344850379227</v>
      </c>
      <c r="IP271">
        <v>-1.5235263573706319</v>
      </c>
      <c r="IQ271">
        <v>-0.62588285229071161</v>
      </c>
      <c r="IR271">
        <v>1.789276763943878</v>
      </c>
      <c r="IS271">
        <v>-0.58865435392690779</v>
      </c>
      <c r="IT271">
        <v>2.5816742080286632</v>
      </c>
      <c r="IU271">
        <v>1.2739418407419443</v>
      </c>
      <c r="IV271">
        <v>2.0813794151480556</v>
      </c>
      <c r="IW271">
        <v>-0.90488118280704821</v>
      </c>
      <c r="IX271">
        <v>-0.10182386604339622</v>
      </c>
      <c r="IY271">
        <v>1.4911741009102064</v>
      </c>
      <c r="IZ271">
        <v>-0.86821730770603922</v>
      </c>
      <c r="JA271">
        <v>-1.0538459837322076</v>
      </c>
      <c r="JB271">
        <v>1.2228786572163957</v>
      </c>
      <c r="JC271">
        <v>2.8226428853478582</v>
      </c>
      <c r="JD271">
        <v>0.42580232884709379</v>
      </c>
      <c r="JE271">
        <v>2.0729547502451808</v>
      </c>
      <c r="JF271">
        <v>-1.343493605601175</v>
      </c>
      <c r="JG271">
        <v>1.5989834071042595</v>
      </c>
      <c r="JH271">
        <v>-0.10645489930846846</v>
      </c>
      <c r="JI271">
        <v>1.9589171913355463E-2</v>
      </c>
      <c r="JJ271">
        <v>0.91832415421208913</v>
      </c>
      <c r="JK271">
        <v>1.6049923638159613</v>
      </c>
      <c r="JL271">
        <v>2.419278708688966</v>
      </c>
      <c r="JM271">
        <v>2.1579362648064015</v>
      </c>
      <c r="JN271">
        <v>-1.507526038822508</v>
      </c>
      <c r="JO271">
        <v>-0.44570132856697964</v>
      </c>
      <c r="JP271">
        <v>-1.0758790185715639</v>
      </c>
      <c r="JQ271">
        <v>-2.3003384782506866</v>
      </c>
      <c r="JR271">
        <v>-1.7818543126750814</v>
      </c>
      <c r="JS271">
        <v>3.2774884454850173</v>
      </c>
      <c r="JT271">
        <v>0.13193594950252335</v>
      </c>
      <c r="JU271">
        <v>-1.8725951447960818</v>
      </c>
      <c r="JV271">
        <v>-2.1748174709161416</v>
      </c>
      <c r="JW271">
        <v>-1.1191734715423347</v>
      </c>
      <c r="JX271">
        <v>-1.3971191832815248</v>
      </c>
      <c r="JY271">
        <v>-3.4066355162437696</v>
      </c>
      <c r="JZ271">
        <v>1.4978804523587566</v>
      </c>
      <c r="KA271">
        <v>1.228233743892222</v>
      </c>
      <c r="KB271">
        <v>2.5200497120535119</v>
      </c>
      <c r="KC271">
        <v>2.076913613588995</v>
      </c>
      <c r="KD271">
        <v>-2.7577395701440537</v>
      </c>
      <c r="KE271">
        <v>-0.66331086273166551</v>
      </c>
      <c r="KF271">
        <v>1.6104172754530568</v>
      </c>
      <c r="KG271">
        <v>0.27376644036853109</v>
      </c>
      <c r="KH271">
        <v>-0.53153412021216118</v>
      </c>
      <c r="KI271">
        <v>-1.1687639654326347</v>
      </c>
      <c r="KJ271">
        <v>1.5570180508541773</v>
      </c>
      <c r="KK271">
        <v>-2.2809640287935609</v>
      </c>
      <c r="KL271">
        <v>1.5224096020632558</v>
      </c>
      <c r="KM271">
        <v>1.7624071577944571</v>
      </c>
      <c r="KN271">
        <v>-0.27535384802695434</v>
      </c>
      <c r="KO271">
        <v>-1.7406402082629922</v>
      </c>
      <c r="KP271">
        <v>0.8873318108402386</v>
      </c>
      <c r="KQ271">
        <v>0.76877485790373101</v>
      </c>
      <c r="KR271">
        <v>-1.6811413316739352</v>
      </c>
      <c r="KS271">
        <v>0.71612748001455628</v>
      </c>
      <c r="KT271">
        <v>0.27304383941088167</v>
      </c>
      <c r="KU271">
        <v>-1.6836656331906281</v>
      </c>
      <c r="KV271">
        <v>-2.0906783430120139</v>
      </c>
      <c r="KW271">
        <v>1.9994836667270768</v>
      </c>
      <c r="KX271">
        <v>0.65393441144045272</v>
      </c>
      <c r="KY271">
        <v>0.54418872942589902</v>
      </c>
      <c r="KZ271">
        <v>-2.0416482351870089</v>
      </c>
      <c r="LA271">
        <v>2.6453386995302273</v>
      </c>
      <c r="LB271">
        <v>-1.2577052882769735</v>
      </c>
      <c r="LC271">
        <v>-0.4723284934967189</v>
      </c>
      <c r="LD271">
        <v>-0.85624053044694493</v>
      </c>
      <c r="LE271">
        <v>-1.6824041490294801</v>
      </c>
      <c r="LF271">
        <v>-2.4474765656459936</v>
      </c>
      <c r="LG271">
        <v>-0.57108803793407992</v>
      </c>
      <c r="LH271">
        <v>0.364714665654918</v>
      </c>
      <c r="LI271">
        <v>-3.1931578079189782E-2</v>
      </c>
      <c r="LJ271">
        <v>0.21957950874640114</v>
      </c>
      <c r="LK271">
        <v>-2.5738814438615911</v>
      </c>
      <c r="LL271">
        <v>2.0670486042144534</v>
      </c>
      <c r="LM271">
        <v>-0.1117654020474006</v>
      </c>
      <c r="LN271">
        <v>2.4103261258351987</v>
      </c>
      <c r="LO271">
        <v>-1.5107971313295929</v>
      </c>
      <c r="LP271">
        <v>1.2978731462242081</v>
      </c>
      <c r="LQ271">
        <v>-0.18198467950850825</v>
      </c>
      <c r="LR271">
        <v>-2.2845393221133659</v>
      </c>
      <c r="LS271">
        <v>-0.467410090110701</v>
      </c>
      <c r="LT271">
        <v>2.2238057251151901</v>
      </c>
      <c r="LU271">
        <v>-1.8780131573668855</v>
      </c>
      <c r="LV271">
        <v>2.9142400008812226</v>
      </c>
      <c r="LW271">
        <v>1.1896035298951644</v>
      </c>
      <c r="LX271">
        <v>-1.8376854041861084</v>
      </c>
      <c r="LY271">
        <v>1.1370148704859524</v>
      </c>
      <c r="LZ271">
        <v>-1.9501459045051994</v>
      </c>
      <c r="MA271">
        <v>-1.8243394202677607</v>
      </c>
      <c r="MB271">
        <v>-1.6452699454655477</v>
      </c>
      <c r="MC271">
        <v>-0.28979045096169376</v>
      </c>
      <c r="MD271">
        <v>-2.1044296031152516</v>
      </c>
      <c r="ME271">
        <v>0.96115185762972044</v>
      </c>
      <c r="MF271">
        <v>-0.10336486896456698</v>
      </c>
      <c r="MG271">
        <v>-1.072997786446753</v>
      </c>
      <c r="MH271">
        <v>0.32659063606596206</v>
      </c>
      <c r="MI271">
        <v>0.68719846860013822</v>
      </c>
      <c r="MJ271">
        <v>2.3998905596840809</v>
      </c>
      <c r="MK271">
        <v>-4.3686174111168263E-4</v>
      </c>
      <c r="ML271">
        <v>-0.69121695517668413</v>
      </c>
      <c r="MM271">
        <v>-1.6156609415559842</v>
      </c>
      <c r="MN271">
        <v>-0.41814571386824873</v>
      </c>
      <c r="MO271">
        <v>0.7775816049426163</v>
      </c>
      <c r="MP271">
        <v>0.30395143116835344</v>
      </c>
      <c r="MQ271">
        <v>-3.0635896095700752</v>
      </c>
      <c r="MR271">
        <v>0.38410501614971942</v>
      </c>
      <c r="MS271">
        <v>-0.87429190340735086</v>
      </c>
      <c r="MT271">
        <v>1.8592632555245086</v>
      </c>
      <c r="MU271">
        <v>-0.11603128492864295</v>
      </c>
      <c r="MV271">
        <v>0.78205264725200485</v>
      </c>
      <c r="MW271">
        <v>-0.32351194549535811</v>
      </c>
      <c r="MX271">
        <v>3.3538864898413312</v>
      </c>
      <c r="MY271">
        <v>-2.4403533700212918</v>
      </c>
      <c r="MZ271">
        <v>-0.17639871444546895</v>
      </c>
      <c r="NA271">
        <v>1.344672058809695</v>
      </c>
      <c r="NB271">
        <v>1.091157668426443</v>
      </c>
      <c r="NC271">
        <v>-0.65308319052362929</v>
      </c>
      <c r="ND271">
        <v>3.2810252268334485</v>
      </c>
      <c r="NE271">
        <v>0.31200101083922266</v>
      </c>
      <c r="NF271">
        <v>0.72815256719138799</v>
      </c>
      <c r="NG271">
        <v>-1.8487425319280564</v>
      </c>
      <c r="NH271">
        <v>0.23468045115585154</v>
      </c>
      <c r="NI271">
        <v>-0.45400278644748843</v>
      </c>
      <c r="NJ271">
        <v>1.2944927404528066</v>
      </c>
      <c r="NK271">
        <v>-1.690053418210905</v>
      </c>
      <c r="NL271">
        <v>3.2596375264697675</v>
      </c>
      <c r="NM271">
        <v>-0.54523075689862788</v>
      </c>
      <c r="NN271">
        <v>2.6045121647358154</v>
      </c>
      <c r="NO271">
        <v>1.2597114184360974</v>
      </c>
      <c r="NP271">
        <v>0.75471079978125033</v>
      </c>
      <c r="NQ271">
        <v>-0.35533047875993562</v>
      </c>
      <c r="NR271">
        <v>1.0045366815332541</v>
      </c>
      <c r="NS271">
        <v>-1.7630758227083032</v>
      </c>
      <c r="NT271">
        <v>0.51928865586161066</v>
      </c>
      <c r="NU271">
        <v>0.32831583904684208</v>
      </c>
      <c r="NV271">
        <v>1.1290608841678611</v>
      </c>
      <c r="NW271">
        <v>-0.34182287263744032</v>
      </c>
      <c r="NX271">
        <v>0.8399876102506656</v>
      </c>
      <c r="NY271">
        <v>0.25405733858362423</v>
      </c>
      <c r="NZ271">
        <v>0.59425941769680091</v>
      </c>
      <c r="OA271">
        <v>-1.41772323326808</v>
      </c>
      <c r="OB271">
        <v>-0.97426704362900585</v>
      </c>
      <c r="OC271">
        <v>-0.20670209973598586</v>
      </c>
      <c r="OD271">
        <v>3.6848776638458238</v>
      </c>
      <c r="OE271">
        <v>3.904718871482697</v>
      </c>
      <c r="OF271">
        <v>1.763290240363433</v>
      </c>
      <c r="OG271">
        <v>0.54303649550088529</v>
      </c>
      <c r="OH271">
        <v>1.238322155122227</v>
      </c>
      <c r="OI271">
        <v>-0.4659785736708732</v>
      </c>
      <c r="OJ271">
        <v>0.62649708204925836</v>
      </c>
      <c r="OK271">
        <v>1.7307895712321058</v>
      </c>
      <c r="OL271">
        <v>-1.1203958004936247</v>
      </c>
      <c r="OM271">
        <v>9.9573456715381647E-2</v>
      </c>
      <c r="ON271">
        <v>0.91706711498496984</v>
      </c>
      <c r="OO271">
        <v>-0.56463312664539189</v>
      </c>
      <c r="OP271">
        <v>1.0695998606459804</v>
      </c>
      <c r="OQ271">
        <v>-0.69894885894451042</v>
      </c>
      <c r="OR271">
        <v>4.8894217059172256</v>
      </c>
      <c r="OS271">
        <v>-0.93156745040509636</v>
      </c>
      <c r="OT271">
        <v>0.28050667739266033</v>
      </c>
      <c r="OU271">
        <v>1.7948462917174357</v>
      </c>
      <c r="OV271">
        <v>1.3430538737244058</v>
      </c>
      <c r="OW271">
        <v>0.16966043607609888</v>
      </c>
      <c r="OX271">
        <v>0.60786299977404079</v>
      </c>
      <c r="OY271">
        <v>-1.9354989195985024</v>
      </c>
      <c r="OZ271">
        <v>0.60158271970426769</v>
      </c>
      <c r="PA271">
        <v>-1.4222396367609456</v>
      </c>
      <c r="PB271">
        <v>-1.1266235894641428</v>
      </c>
      <c r="PC271">
        <v>-0.87681899509880634</v>
      </c>
      <c r="PD271">
        <v>0.17682219152937606</v>
      </c>
      <c r="PE271">
        <v>-1.1066599193752913</v>
      </c>
      <c r="PF271">
        <v>2.0453601892860651</v>
      </c>
      <c r="PG271">
        <v>3.560101327617152</v>
      </c>
      <c r="PH271">
        <v>0.55242029742185605</v>
      </c>
      <c r="PI271">
        <v>-3.0905351903550224</v>
      </c>
      <c r="PJ271">
        <v>0.31404202018414773</v>
      </c>
      <c r="PK271">
        <v>-0.36979683780587891</v>
      </c>
      <c r="PL271">
        <v>7.6067305090528781E-2</v>
      </c>
      <c r="PM271">
        <v>-2.3157338705132133</v>
      </c>
      <c r="PN271">
        <v>0.89685009971766927</v>
      </c>
      <c r="PO271">
        <v>-0.21236036263486135</v>
      </c>
      <c r="PP271">
        <v>0.52207416904991677</v>
      </c>
      <c r="PQ271">
        <v>1.6515498168138425</v>
      </c>
      <c r="PR271">
        <v>-0.24431616158351493</v>
      </c>
      <c r="PS271">
        <v>-1.1390711681371188</v>
      </c>
      <c r="PT271">
        <v>0.98937537230422379</v>
      </c>
      <c r="PU271">
        <v>-0.32054468120206925</v>
      </c>
      <c r="PV271">
        <v>-1.9094236035660215</v>
      </c>
      <c r="PW271">
        <v>0.74508897602442892</v>
      </c>
      <c r="PX271">
        <v>-7.7107964932792428E-2</v>
      </c>
      <c r="PY271">
        <v>-0.52559239173759464</v>
      </c>
      <c r="PZ271">
        <v>-1.2029596560810949</v>
      </c>
      <c r="QA271">
        <v>-3.6405113755105907</v>
      </c>
      <c r="QB271">
        <v>1.0119901815342001</v>
      </c>
      <c r="QC271">
        <v>0.23912951157574885</v>
      </c>
      <c r="QD271">
        <v>3.5669403446796921E-2</v>
      </c>
      <c r="QE271">
        <v>-0.43719285325607654</v>
      </c>
      <c r="QF271">
        <v>-1.2393480906323791</v>
      </c>
      <c r="QG271">
        <v>1.8394904727907679</v>
      </c>
      <c r="QH271">
        <v>1.9674686373996482</v>
      </c>
      <c r="QI271">
        <v>-0.96711566735129351</v>
      </c>
      <c r="QJ271">
        <v>-0.83463603479169102</v>
      </c>
      <c r="QK271">
        <v>0.79628050160182218</v>
      </c>
      <c r="QL271">
        <v>2.093512991380071</v>
      </c>
      <c r="QM271">
        <v>-2.3262105747985067</v>
      </c>
      <c r="QN271">
        <v>-3.3990376487585641</v>
      </c>
      <c r="QO271">
        <v>-2.1509661421840143</v>
      </c>
      <c r="QP271">
        <v>1.6610002950058509</v>
      </c>
      <c r="QQ271">
        <v>-1.2417537621534738</v>
      </c>
      <c r="QR271">
        <v>2.792647755709547</v>
      </c>
      <c r="QS271">
        <v>-0.40502994860484265</v>
      </c>
      <c r="QT271">
        <v>-1.1251484139939998</v>
      </c>
      <c r="QU271">
        <v>-4.0356973824518629</v>
      </c>
      <c r="QV271">
        <v>-3.0703488919907023</v>
      </c>
      <c r="QW271">
        <v>-0.12008982387513287</v>
      </c>
      <c r="QX271">
        <v>-2.1235634095864131</v>
      </c>
      <c r="QY271">
        <v>-1.2288210807592184</v>
      </c>
      <c r="QZ271">
        <v>0.70764015253600732</v>
      </c>
      <c r="RA271">
        <v>1.4457103546142354</v>
      </c>
      <c r="RB271">
        <v>-1.0361397168341504</v>
      </c>
      <c r="RC271">
        <v>-0.48440055498812618</v>
      </c>
      <c r="RD271">
        <v>-4.150878226143198</v>
      </c>
      <c r="RE271">
        <v>1.1957208034051097</v>
      </c>
      <c r="RF271">
        <v>-0.80988909404956388</v>
      </c>
      <c r="RG271">
        <v>2.1399633127810356</v>
      </c>
      <c r="RH271">
        <v>-9.5704374393778296E-2</v>
      </c>
      <c r="RI271">
        <v>-0.89416431919906625</v>
      </c>
      <c r="RJ271">
        <v>0.55147517580306415</v>
      </c>
      <c r="RK271">
        <v>-2.4190586133602627</v>
      </c>
      <c r="RL271">
        <v>-0.61378060259854805</v>
      </c>
      <c r="RM271">
        <v>-0.66230127876932243</v>
      </c>
      <c r="RN271">
        <v>1.2712717323595151</v>
      </c>
      <c r="RO271">
        <v>0.36188331356801173</v>
      </c>
      <c r="RP271">
        <v>0.14590278592683426</v>
      </c>
      <c r="RQ271">
        <v>-2.5249741914562693</v>
      </c>
      <c r="RR271">
        <v>1.3548383779045157</v>
      </c>
      <c r="RS271">
        <v>-1.3546497023125297</v>
      </c>
      <c r="RT271">
        <v>-2.813574729527188</v>
      </c>
      <c r="RU271">
        <v>-0.46909660353821653</v>
      </c>
      <c r="RV271">
        <v>0.41281233883498797</v>
      </c>
      <c r="RW271">
        <v>0.55153106740592051</v>
      </c>
      <c r="RX271">
        <v>0.22644415828573494</v>
      </c>
      <c r="RY271">
        <v>-6.9393871150033815E-2</v>
      </c>
      <c r="RZ271">
        <v>-1.4754415956615261</v>
      </c>
      <c r="SA271">
        <v>0.51361773192689586</v>
      </c>
      <c r="SB271">
        <v>4.8775601552437653E-3</v>
      </c>
      <c r="SC271">
        <v>0.57559291154791326</v>
      </c>
      <c r="SD271">
        <v>-1.1850347458304662</v>
      </c>
      <c r="SE271">
        <v>1.284284572081493</v>
      </c>
      <c r="SF271">
        <v>-1.1875648318386793</v>
      </c>
      <c r="SG271">
        <v>-0.4641274389174741</v>
      </c>
    </row>
    <row r="272" spans="1:501">
      <c r="A272" t="s">
        <v>554</v>
      </c>
      <c r="B272">
        <v>-3.0023873984860892</v>
      </c>
      <c r="C272">
        <v>0.52028930584953836</v>
      </c>
      <c r="D272">
        <v>-1.6440859569121959</v>
      </c>
      <c r="E272">
        <v>-1.3820891580808086</v>
      </c>
      <c r="F272">
        <v>0.48919459247448266</v>
      </c>
      <c r="G272">
        <v>-0.4142218695064811</v>
      </c>
      <c r="H272">
        <v>0.10089567269751855</v>
      </c>
      <c r="I272">
        <v>1.7553951179156373</v>
      </c>
      <c r="J272">
        <v>-1.5069706855385268</v>
      </c>
      <c r="K272">
        <v>-0.58355248623143086</v>
      </c>
      <c r="L272">
        <v>-0.40743623012500774</v>
      </c>
      <c r="M272">
        <v>0.43761405602771181</v>
      </c>
      <c r="N272">
        <v>-0.22750011519937829</v>
      </c>
      <c r="O272">
        <v>0.69455649881986647</v>
      </c>
      <c r="P272">
        <v>-1.1447851593129521</v>
      </c>
      <c r="Q272">
        <v>5.6313958365905137E-2</v>
      </c>
      <c r="R272">
        <v>-0.79432968179664276</v>
      </c>
      <c r="S272">
        <v>-0.19121815877003467</v>
      </c>
      <c r="T272">
        <v>0.51688476785469106</v>
      </c>
      <c r="U272">
        <v>-0.87171517008882471</v>
      </c>
      <c r="V272">
        <v>0.53618238474858759</v>
      </c>
      <c r="W272">
        <v>-0.54054284527100105</v>
      </c>
      <c r="X272">
        <v>0.55810061723184101</v>
      </c>
      <c r="Y272">
        <v>-2.1039767847032902</v>
      </c>
      <c r="Z272">
        <v>-0.54975351504975412</v>
      </c>
      <c r="AA272">
        <v>-1.1384336575381722</v>
      </c>
      <c r="AB272">
        <v>0.8657799707138798</v>
      </c>
      <c r="AC272">
        <v>-0.75387895360613766</v>
      </c>
      <c r="AD272">
        <v>1.2888170541384547</v>
      </c>
      <c r="AE272">
        <v>1.5867494837664256</v>
      </c>
      <c r="AF272">
        <v>-5.8013676159944794E-3</v>
      </c>
      <c r="AG272">
        <v>-0.17208012210862356</v>
      </c>
      <c r="AH272">
        <v>-1.9708923498543585</v>
      </c>
      <c r="AI272">
        <v>-0.8777829645178129</v>
      </c>
      <c r="AJ272">
        <v>0.33931459210213932</v>
      </c>
      <c r="AK272">
        <v>1.1554684991386766</v>
      </c>
      <c r="AL272">
        <v>-0.51732258000989328</v>
      </c>
      <c r="AM272">
        <v>-0.58792981498776209</v>
      </c>
      <c r="AN272">
        <v>-0.20613207825722285</v>
      </c>
      <c r="AO272">
        <v>1.0790423197003587</v>
      </c>
      <c r="AP272">
        <v>-0.76517133730091036</v>
      </c>
      <c r="AQ272">
        <v>-0.35609304440407619</v>
      </c>
      <c r="AR272">
        <v>0.99778384624945848</v>
      </c>
      <c r="AS272">
        <v>0.8259028556846838</v>
      </c>
      <c r="AT272">
        <v>-0.56933373854009539</v>
      </c>
      <c r="AU272">
        <v>-0.90321213924395605</v>
      </c>
      <c r="AV272">
        <v>0.64030065584045204</v>
      </c>
      <c r="AW272">
        <v>-1.4819004599928649</v>
      </c>
      <c r="AX272">
        <v>-0.30820956336892874</v>
      </c>
      <c r="AY272">
        <v>-0.6316942747833576</v>
      </c>
      <c r="AZ272">
        <v>-6.2747600997661024E-2</v>
      </c>
      <c r="BA272">
        <v>0.27168784813754315</v>
      </c>
      <c r="BB272">
        <v>-0.27709753341131999</v>
      </c>
      <c r="BC272">
        <v>-0.36268003135899846</v>
      </c>
      <c r="BD272">
        <v>0.51514625128547042</v>
      </c>
      <c r="BE272">
        <v>-0.84905941093923665</v>
      </c>
      <c r="BF272">
        <v>-1.1154405231704623</v>
      </c>
      <c r="BG272">
        <v>-0.59000753903746705</v>
      </c>
      <c r="BH272">
        <v>-3.6108808053423813E-2</v>
      </c>
      <c r="BI272">
        <v>0.50661327695001079</v>
      </c>
      <c r="BJ272">
        <v>-0.99241883684253296</v>
      </c>
      <c r="BK272">
        <v>2.1346061214985399</v>
      </c>
      <c r="BL272">
        <v>0.598337324608194</v>
      </c>
      <c r="BM272">
        <v>1.0163256489992951</v>
      </c>
      <c r="BN272">
        <v>-0.58835786252786182</v>
      </c>
      <c r="BO272">
        <v>0.71462867126027718</v>
      </c>
      <c r="BP272">
        <v>1.5904530661721752</v>
      </c>
      <c r="BQ272">
        <v>-0.2052430072847945</v>
      </c>
      <c r="BR272">
        <v>-0.1014960115829503</v>
      </c>
      <c r="BS272">
        <v>-1.2958547160397811</v>
      </c>
      <c r="BT272">
        <v>-0.24299201673783061</v>
      </c>
      <c r="BU272">
        <v>-1.3810116228997587</v>
      </c>
      <c r="BV272">
        <v>-1.1978015513699631</v>
      </c>
      <c r="BW272">
        <v>0.66827612935270775</v>
      </c>
      <c r="BX272">
        <v>-3.9842197311172611E-2</v>
      </c>
      <c r="BY272">
        <v>0.54088800320181196</v>
      </c>
      <c r="BZ272">
        <v>-0.12163509067660178</v>
      </c>
      <c r="CA272">
        <v>1.8434272014986786</v>
      </c>
      <c r="CB272">
        <v>-0.91671139201994145</v>
      </c>
      <c r="CC272">
        <v>-0.78030875746931627</v>
      </c>
      <c r="CD272">
        <v>1.0426777634116648</v>
      </c>
      <c r="CE272">
        <v>0.10178869109846767</v>
      </c>
      <c r="CF272">
        <v>-2.2580313307255571</v>
      </c>
      <c r="CG272">
        <v>0.70000184730876847</v>
      </c>
      <c r="CH272">
        <v>-0.83801694743774879</v>
      </c>
      <c r="CI272">
        <v>1.4507087510699741</v>
      </c>
      <c r="CJ272">
        <v>-1.0629893205569763</v>
      </c>
      <c r="CK272">
        <v>-1.1398142144238372</v>
      </c>
      <c r="CL272">
        <v>0.13785803647063749</v>
      </c>
      <c r="CM272">
        <v>-0.19878672948785087</v>
      </c>
      <c r="CN272">
        <v>1.6033292885941548</v>
      </c>
      <c r="CO272">
        <v>1.8790078663755017</v>
      </c>
      <c r="CP272">
        <v>0.84838727572951178</v>
      </c>
      <c r="CQ272">
        <v>-0.14290524135665994</v>
      </c>
      <c r="CR272">
        <v>-0.68603524673848104</v>
      </c>
      <c r="CS272">
        <v>-0.51335348244346624</v>
      </c>
      <c r="CT272">
        <v>-0.64778867042401855</v>
      </c>
      <c r="CU272">
        <v>-1.7145977896172764</v>
      </c>
      <c r="CV272">
        <v>-0.229909856554458</v>
      </c>
      <c r="CW272">
        <v>0.8610395449148277</v>
      </c>
      <c r="CX272">
        <v>-0.63658590683536787</v>
      </c>
      <c r="CY272">
        <v>0.57611571829503039</v>
      </c>
      <c r="CZ272">
        <v>0.19459388394766447</v>
      </c>
      <c r="DA272">
        <v>2.6869249701174036</v>
      </c>
      <c r="DB272">
        <v>-0.29079692500549204</v>
      </c>
      <c r="DC272">
        <v>0.65626937970087895</v>
      </c>
      <c r="DD272">
        <v>-1.7477202754386576</v>
      </c>
      <c r="DE272">
        <v>0.67214207574334783</v>
      </c>
      <c r="DF272">
        <v>-0.70250762971690672</v>
      </c>
      <c r="DG272">
        <v>1.5400004942962786</v>
      </c>
      <c r="DH272">
        <v>0.33086376855201116</v>
      </c>
      <c r="DI272">
        <v>-0.30043413422931897</v>
      </c>
      <c r="DJ272">
        <v>0.83724663185141601</v>
      </c>
      <c r="DK272">
        <v>-0.56752210703678241</v>
      </c>
      <c r="DL272">
        <v>-0.10462337511859318</v>
      </c>
      <c r="DM272">
        <v>0.73644454726245734</v>
      </c>
      <c r="DN272">
        <v>-1.3311710948573174</v>
      </c>
      <c r="DO272">
        <v>1.2398579863805377</v>
      </c>
      <c r="DP272">
        <v>-5.9566200952222093E-2</v>
      </c>
      <c r="DQ272">
        <v>-1.2163008254736611</v>
      </c>
      <c r="DR272">
        <v>1.0049595413455732</v>
      </c>
      <c r="DS272">
        <v>-0.17538428926378777</v>
      </c>
      <c r="DT272">
        <v>7.0869293390679711E-2</v>
      </c>
      <c r="DU272">
        <v>-2.0802530030335564</v>
      </c>
      <c r="DV272">
        <v>1.043665547688486</v>
      </c>
      <c r="DW272">
        <v>-0.72837267339907208</v>
      </c>
      <c r="DX272">
        <v>-0.97284651349557905</v>
      </c>
      <c r="DY272">
        <v>-0.16417729908057316</v>
      </c>
      <c r="DZ272">
        <v>0.66180734561375898</v>
      </c>
      <c r="EA272">
        <v>1.3458289503185701</v>
      </c>
      <c r="EB272">
        <v>0.49848509885875336</v>
      </c>
      <c r="EC272">
        <v>-1.8571635728040279</v>
      </c>
      <c r="ED272">
        <v>-1.675217450352271</v>
      </c>
      <c r="EE272">
        <v>0.40877743489261376</v>
      </c>
      <c r="EF272">
        <v>0.33337865599065047</v>
      </c>
      <c r="EG272">
        <v>0.38308228184224952</v>
      </c>
      <c r="EH272">
        <v>1.5571895539106309</v>
      </c>
      <c r="EI272">
        <v>-0.42243028236570901</v>
      </c>
      <c r="EJ272">
        <v>-1.5134559166526884</v>
      </c>
      <c r="EK272">
        <v>1.5859768813238555</v>
      </c>
      <c r="EL272">
        <v>-0.70049366864854246</v>
      </c>
      <c r="EM272">
        <v>-1.3670028983892786</v>
      </c>
      <c r="EN272">
        <v>-0.25228914314827716</v>
      </c>
      <c r="EO272">
        <v>-0.60945164174284105</v>
      </c>
      <c r="EP272">
        <v>0.8924233981364611</v>
      </c>
      <c r="EQ272">
        <v>-1.3334363329704957</v>
      </c>
      <c r="ER272">
        <v>0.51167106144544705</v>
      </c>
      <c r="ES272">
        <v>-0.13972340808075348</v>
      </c>
      <c r="ET272">
        <v>0.5259267990263492</v>
      </c>
      <c r="EU272">
        <v>1.9475327059564131</v>
      </c>
      <c r="EV272">
        <v>-1.4793788151129996</v>
      </c>
      <c r="EW272">
        <v>1.0635551224346467</v>
      </c>
      <c r="EX272">
        <v>-0.10837764549866394</v>
      </c>
      <c r="EY272">
        <v>0.38130555849359915</v>
      </c>
      <c r="EZ272">
        <v>-0.91211657337763974</v>
      </c>
      <c r="FA272">
        <v>1.2475338537450575</v>
      </c>
      <c r="FB272">
        <v>-1.9089844762778336</v>
      </c>
      <c r="FC272">
        <v>0.91688203127104162</v>
      </c>
      <c r="FD272">
        <v>-0.42324208467261143</v>
      </c>
      <c r="FE272">
        <v>1.2527331562994455</v>
      </c>
      <c r="FF272">
        <v>2.1921162869352999</v>
      </c>
      <c r="FG272">
        <v>2.0500331126595599</v>
      </c>
      <c r="FH272">
        <v>0.40784018941843025</v>
      </c>
      <c r="FI272">
        <v>1.9170216673191851</v>
      </c>
      <c r="FJ272">
        <v>1.4261937132037514</v>
      </c>
      <c r="FK272">
        <v>0.12336808826837244</v>
      </c>
      <c r="FL272">
        <v>0.14065109081831503</v>
      </c>
      <c r="FM272">
        <v>-0.44443187468760398</v>
      </c>
      <c r="FN272">
        <v>-0.24423342888758937</v>
      </c>
      <c r="FO272">
        <v>0.5205058697281747</v>
      </c>
      <c r="FP272">
        <v>-1.5519679544564651</v>
      </c>
      <c r="FQ272">
        <v>-1.1386508935041748</v>
      </c>
      <c r="FR272">
        <v>1.5986407688620669E-2</v>
      </c>
      <c r="FS272">
        <v>-0.30889273799203099</v>
      </c>
      <c r="FT272">
        <v>-1.7592871539556978</v>
      </c>
      <c r="FU272">
        <v>-0.56112232202420409</v>
      </c>
      <c r="FV272">
        <v>-0.22885716207501675</v>
      </c>
      <c r="FW272">
        <v>0.35392229185773089</v>
      </c>
      <c r="FX272">
        <v>1.7008618025520839E-2</v>
      </c>
      <c r="FY272">
        <v>0.32591353580522842</v>
      </c>
      <c r="FZ272">
        <v>0.53114088701979301</v>
      </c>
      <c r="GA272">
        <v>0.21177785656135439</v>
      </c>
      <c r="GB272">
        <v>3.1722806468475202</v>
      </c>
      <c r="GC272">
        <v>1.5568234247876809</v>
      </c>
      <c r="GD272">
        <v>-1.0150369065564075</v>
      </c>
      <c r="GE272">
        <v>0.80261568948584638</v>
      </c>
      <c r="GF272">
        <v>-0.15271219964658789</v>
      </c>
      <c r="GG272">
        <v>-1.1827318704157515</v>
      </c>
      <c r="GH272">
        <v>-0.97385582426359218</v>
      </c>
      <c r="GI272">
        <v>1.0811655240121001</v>
      </c>
      <c r="GJ272">
        <v>0.7109696524494592</v>
      </c>
      <c r="GK272">
        <v>-1.2705411055879789</v>
      </c>
      <c r="GL272">
        <v>0.11821314836984656</v>
      </c>
      <c r="GM272">
        <v>-2.3819141145848516E-2</v>
      </c>
      <c r="GN272">
        <v>1.9937520323318632</v>
      </c>
      <c r="GO272">
        <v>0.57019381548043424</v>
      </c>
      <c r="GP272">
        <v>0.2322985208592141</v>
      </c>
      <c r="GQ272">
        <v>-0.50213523994217479</v>
      </c>
      <c r="GR272">
        <v>-0.29629918387174875</v>
      </c>
      <c r="GS272">
        <v>1.669029633863703</v>
      </c>
      <c r="GT272">
        <v>3.1421051593064214E-2</v>
      </c>
      <c r="GU272">
        <v>-0.51797119940621517</v>
      </c>
      <c r="GV272">
        <v>0.68765832823620654</v>
      </c>
      <c r="GW272">
        <v>-0.25873788540062509</v>
      </c>
      <c r="GX272">
        <v>-0.42612957927041634</v>
      </c>
      <c r="GY272">
        <v>-1.5921604148614139</v>
      </c>
      <c r="GZ272">
        <v>-0.65325810739548873</v>
      </c>
      <c r="HA272">
        <v>1.7818780414836162</v>
      </c>
      <c r="HB272">
        <v>0.35506173630427618</v>
      </c>
      <c r="HC272">
        <v>1.5944751483927611</v>
      </c>
      <c r="HD272">
        <v>0.19256983791261373</v>
      </c>
      <c r="HE272">
        <v>-0.32556919496788062</v>
      </c>
      <c r="HF272">
        <v>-3.6751178359271219E-2</v>
      </c>
      <c r="HG272">
        <v>-1.2195595068558767</v>
      </c>
      <c r="HH272">
        <v>0.68761556593273698</v>
      </c>
      <c r="HI272">
        <v>1.1657193554572982</v>
      </c>
      <c r="HJ272">
        <v>-1.8704216862822833</v>
      </c>
      <c r="HK272">
        <v>-0.82801527886385828</v>
      </c>
      <c r="HL272">
        <v>1.4318332302126917</v>
      </c>
      <c r="HM272">
        <v>-1.2112110180141096</v>
      </c>
      <c r="HN272">
        <v>-1.0489877780594499</v>
      </c>
      <c r="HO272">
        <v>-2.4855659517525868</v>
      </c>
      <c r="HP272">
        <v>-0.23840842432121698</v>
      </c>
      <c r="HQ272">
        <v>0.64363113500986557</v>
      </c>
      <c r="HR272">
        <v>1.3074197331944892</v>
      </c>
      <c r="HS272">
        <v>0.15236927862343494</v>
      </c>
      <c r="HT272">
        <v>-0.75879966945890875</v>
      </c>
      <c r="HU272">
        <v>2.2638904223391538</v>
      </c>
      <c r="HV272">
        <v>-0.50695315117977247</v>
      </c>
      <c r="HW272">
        <v>0.73211520363792459</v>
      </c>
      <c r="HX272">
        <v>-0.39445042549103421</v>
      </c>
      <c r="HY272">
        <v>0.39564860699482179</v>
      </c>
      <c r="HZ272">
        <v>-0.14316633106045712</v>
      </c>
      <c r="IA272">
        <v>0.11691168050929845</v>
      </c>
      <c r="IB272">
        <v>-1.2015391629882743E-2</v>
      </c>
      <c r="IC272">
        <v>0.69312002997838096</v>
      </c>
      <c r="ID272">
        <v>-0.41457297522589509</v>
      </c>
      <c r="IE272">
        <v>0.6282217747882255</v>
      </c>
      <c r="IF272">
        <v>-0.14887415244556787</v>
      </c>
      <c r="IG272">
        <v>0.59964410492518394</v>
      </c>
      <c r="IH272">
        <v>0.2528944138599174</v>
      </c>
      <c r="II272">
        <v>5.0480163365682583E-4</v>
      </c>
      <c r="IJ272">
        <v>-1.1445931886830207</v>
      </c>
      <c r="IK272">
        <v>1.7148944344242092</v>
      </c>
      <c r="IL272">
        <v>0.43002576459697295</v>
      </c>
      <c r="IM272">
        <v>-1.5191993767516894</v>
      </c>
      <c r="IN272">
        <v>-0.32872046920986198</v>
      </c>
      <c r="IO272">
        <v>0.98770706978430978</v>
      </c>
      <c r="IP272">
        <v>0.71704988973978323</v>
      </c>
      <c r="IQ272">
        <v>-0.26533353927276837</v>
      </c>
      <c r="IR272">
        <v>-1.1663103123730301</v>
      </c>
      <c r="IS272">
        <v>-1.6287946684715053</v>
      </c>
      <c r="IT272">
        <v>-0.2421207259372255</v>
      </c>
      <c r="IU272">
        <v>-1.1469167368623119</v>
      </c>
      <c r="IV272">
        <v>2.5145535444466023</v>
      </c>
      <c r="IW272">
        <v>0.48727947547339079</v>
      </c>
      <c r="IX272">
        <v>-1.4371849642682348</v>
      </c>
      <c r="IY272">
        <v>3.7575154623787688</v>
      </c>
      <c r="IZ272">
        <v>-0.14255826270039884</v>
      </c>
      <c r="JA272">
        <v>-9.6491676829922546E-2</v>
      </c>
      <c r="JB272">
        <v>3.0591173169299761</v>
      </c>
      <c r="JC272">
        <v>0.46155883064012171</v>
      </c>
      <c r="JD272">
        <v>-1.0779102963474769</v>
      </c>
      <c r="JE272">
        <v>0.33558541295252431</v>
      </c>
      <c r="JF272">
        <v>1.1968044663238693</v>
      </c>
      <c r="JG272">
        <v>-1.2276526789705908</v>
      </c>
      <c r="JH272">
        <v>-0.17268052553342875</v>
      </c>
      <c r="JI272">
        <v>-1.0181204776075097</v>
      </c>
      <c r="JJ272">
        <v>0.61460698087713461</v>
      </c>
      <c r="JK272">
        <v>0.38739057176028535</v>
      </c>
      <c r="JL272">
        <v>-0.76279849860715887</v>
      </c>
      <c r="JM272">
        <v>-1.7180452392134156</v>
      </c>
      <c r="JN272">
        <v>1.4397423325849252</v>
      </c>
      <c r="JO272">
        <v>0.28564226768147333</v>
      </c>
      <c r="JP272">
        <v>1.5884332246602453</v>
      </c>
      <c r="JQ272">
        <v>-0.87901120455769599</v>
      </c>
      <c r="JR272">
        <v>0.53694337714046203</v>
      </c>
      <c r="JS272">
        <v>0.26917565189439924</v>
      </c>
      <c r="JT272">
        <v>0.87771457394494434</v>
      </c>
      <c r="JU272">
        <v>-0.82616398169842542</v>
      </c>
      <c r="JV272">
        <v>0.9728416099311783</v>
      </c>
      <c r="JW272">
        <v>0.77461762685530311</v>
      </c>
      <c r="JX272">
        <v>-1.7731334513265431</v>
      </c>
      <c r="JY272">
        <v>0.13998304309640908</v>
      </c>
      <c r="JZ272">
        <v>1.1983643156331807</v>
      </c>
      <c r="KA272">
        <v>-2.1365545425440526</v>
      </c>
      <c r="KB272">
        <v>-0.36055660230912007</v>
      </c>
      <c r="KC272">
        <v>0.17165115998091307</v>
      </c>
      <c r="KD272">
        <v>-0.24938729534262738</v>
      </c>
      <c r="KE272">
        <v>-0.3084558643193151</v>
      </c>
      <c r="KF272">
        <v>-0.60845319483442295</v>
      </c>
      <c r="KG272">
        <v>1.7838930896429739E-2</v>
      </c>
      <c r="KH272">
        <v>-0.94016191827317463</v>
      </c>
      <c r="KI272">
        <v>0.31440969691378545</v>
      </c>
      <c r="KJ272">
        <v>5.1718977843969283E-2</v>
      </c>
      <c r="KK272">
        <v>-0.32986881746191171</v>
      </c>
      <c r="KL272">
        <v>-1.3524171247940797</v>
      </c>
      <c r="KM272">
        <v>2.5461120326699058</v>
      </c>
      <c r="KN272">
        <v>-1.2832260721955373</v>
      </c>
      <c r="KO272">
        <v>1.187849873402441</v>
      </c>
      <c r="KP272">
        <v>0.7400924112714431</v>
      </c>
      <c r="KQ272">
        <v>0.65552320163410738</v>
      </c>
      <c r="KR272">
        <v>-0.74687033169935091</v>
      </c>
      <c r="KS272">
        <v>0.18439555812004321</v>
      </c>
      <c r="KT272">
        <v>0.28700095454864999</v>
      </c>
      <c r="KU272">
        <v>0.68706581489405028</v>
      </c>
      <c r="KV272">
        <v>0.91474051384367006</v>
      </c>
      <c r="KW272">
        <v>-7.8835235331210063E-2</v>
      </c>
      <c r="KX272">
        <v>1.8946033187569409</v>
      </c>
      <c r="KY272">
        <v>-0.20612752005984572</v>
      </c>
      <c r="KZ272">
        <v>-0.75254291439928234</v>
      </c>
      <c r="LA272">
        <v>1.6246078055091826</v>
      </c>
      <c r="LB272">
        <v>-0.93577289056795776</v>
      </c>
      <c r="LC272">
        <v>8.6709775764903685E-2</v>
      </c>
      <c r="LD272">
        <v>1.4677716911583945</v>
      </c>
      <c r="LE272">
        <v>0.65486474571143027</v>
      </c>
      <c r="LF272">
        <v>0.55503811308533324</v>
      </c>
      <c r="LG272">
        <v>2.0456865621546036</v>
      </c>
      <c r="LH272">
        <v>0.82958739626852096</v>
      </c>
      <c r="LI272">
        <v>0.54147789911212008</v>
      </c>
      <c r="LJ272">
        <v>-9.5206154854000136E-2</v>
      </c>
      <c r="LK272">
        <v>0.58431796561240734</v>
      </c>
      <c r="LL272">
        <v>-0.89869569250545323</v>
      </c>
      <c r="LM272">
        <v>1.501328569881837</v>
      </c>
      <c r="LN272">
        <v>-0.68041277647788956</v>
      </c>
      <c r="LO272">
        <v>0.53416362184596033</v>
      </c>
      <c r="LP272">
        <v>-0.24055505018967088</v>
      </c>
      <c r="LQ272">
        <v>0.16032943438627639</v>
      </c>
      <c r="LR272">
        <v>-2.9327372514770387</v>
      </c>
      <c r="LS272">
        <v>1.1323420338282124</v>
      </c>
      <c r="LT272">
        <v>1.3807624435581725</v>
      </c>
      <c r="LU272">
        <v>0.19842608748519275</v>
      </c>
      <c r="LV272">
        <v>-1.0384893395752863</v>
      </c>
      <c r="LW272">
        <v>-0.12493703254406663</v>
      </c>
      <c r="LX272">
        <v>-0.19502570373639619</v>
      </c>
      <c r="LY272">
        <v>0.75777659384019225</v>
      </c>
      <c r="LZ272">
        <v>4.4853530273147701E-2</v>
      </c>
      <c r="MA272">
        <v>2.5943822092816111</v>
      </c>
      <c r="MB272">
        <v>-0.93637360792781565</v>
      </c>
      <c r="MC272">
        <v>1.5259281510265943</v>
      </c>
      <c r="MD272">
        <v>1.1290483072452839</v>
      </c>
      <c r="ME272">
        <v>1.2973902489018583</v>
      </c>
      <c r="MF272">
        <v>2.3335956212112641</v>
      </c>
      <c r="MG272">
        <v>0.56360739782741687</v>
      </c>
      <c r="MH272">
        <v>0.28306200814857108</v>
      </c>
      <c r="MI272">
        <v>-1.0140440276367533</v>
      </c>
      <c r="MJ272">
        <v>2.5007175733023077</v>
      </c>
      <c r="MK272">
        <v>-0.10387225497360825</v>
      </c>
      <c r="ML272">
        <v>1.2360627825288244</v>
      </c>
      <c r="MM272">
        <v>0.59380242749659562</v>
      </c>
      <c r="MN272">
        <v>1.5627910488658501</v>
      </c>
      <c r="MO272">
        <v>-0.56469456058219736</v>
      </c>
      <c r="MP272">
        <v>-1.0304943284782973</v>
      </c>
      <c r="MQ272">
        <v>-2.5603450567976789</v>
      </c>
      <c r="MR272">
        <v>0.79216706351288713</v>
      </c>
      <c r="MS272">
        <v>2.2482771571889653</v>
      </c>
      <c r="MT272">
        <v>-1.1431605363458679</v>
      </c>
      <c r="MU272">
        <v>0.17290833814201595</v>
      </c>
      <c r="MV272">
        <v>-0.74845689684674199</v>
      </c>
      <c r="MW272">
        <v>-0.70672924937405179</v>
      </c>
      <c r="MX272">
        <v>1.8569989398986955</v>
      </c>
      <c r="MY272">
        <v>1.2115385577134599</v>
      </c>
      <c r="MZ272">
        <v>1.4171533522679129</v>
      </c>
      <c r="NA272">
        <v>0.69974160997594093</v>
      </c>
      <c r="NB272">
        <v>1.4643265462350448</v>
      </c>
      <c r="NC272">
        <v>-0.24643192542819076</v>
      </c>
      <c r="ND272">
        <v>0.36233944118847938</v>
      </c>
      <c r="NE272">
        <v>0.643073942360185</v>
      </c>
      <c r="NF272">
        <v>0.98653774869294142</v>
      </c>
      <c r="NG272">
        <v>-1.6138984105583987</v>
      </c>
      <c r="NH272">
        <v>-0.21665904876622533</v>
      </c>
      <c r="NI272">
        <v>-1.4242302776905977</v>
      </c>
      <c r="NJ272">
        <v>-0.56008510952703483</v>
      </c>
      <c r="NK272">
        <v>-0.10578295298370449</v>
      </c>
      <c r="NL272">
        <v>-0.75056186514087853</v>
      </c>
      <c r="NM272">
        <v>1.2200512647847372</v>
      </c>
      <c r="NN272">
        <v>0.49648517204681608</v>
      </c>
      <c r="NO272">
        <v>0.95626982668909655</v>
      </c>
      <c r="NP272">
        <v>-0.52123263798058506</v>
      </c>
      <c r="NQ272">
        <v>1.1283460649002062</v>
      </c>
      <c r="NR272">
        <v>-0.48515710223410458</v>
      </c>
      <c r="NS272">
        <v>-3.1009206267762317</v>
      </c>
      <c r="NT272">
        <v>-0.78173745964903407</v>
      </c>
      <c r="NU272">
        <v>0.18060791745654831</v>
      </c>
      <c r="NV272">
        <v>-2.0291026825009455</v>
      </c>
      <c r="NW272">
        <v>0.40240111970036324</v>
      </c>
      <c r="NX272">
        <v>-1.7824985130927054</v>
      </c>
      <c r="NY272">
        <v>-1.3094780951276421</v>
      </c>
      <c r="NZ272">
        <v>1.0889272239193535</v>
      </c>
      <c r="OA272">
        <v>0.60972370277825405</v>
      </c>
      <c r="OB272">
        <v>-2.2575271105484012</v>
      </c>
      <c r="OC272">
        <v>0.18743095108439967</v>
      </c>
      <c r="OD272">
        <v>-0.10309865874041196</v>
      </c>
      <c r="OE272">
        <v>-0.62742368236910873</v>
      </c>
      <c r="OF272">
        <v>-0.19916366393979257</v>
      </c>
      <c r="OG272">
        <v>0.74779464999248402</v>
      </c>
      <c r="OH272">
        <v>0.51571594599042014</v>
      </c>
      <c r="OI272">
        <v>-7.8055414685937879E-2</v>
      </c>
      <c r="OJ272">
        <v>-0.30761974610815218</v>
      </c>
      <c r="OK272">
        <v>0.20867876068245703</v>
      </c>
      <c r="OL272">
        <v>-0.76841104601810462</v>
      </c>
      <c r="OM272">
        <v>1.33586358996888</v>
      </c>
      <c r="ON272">
        <v>2.0460507344282499</v>
      </c>
      <c r="OO272">
        <v>9.2515446179550209E-3</v>
      </c>
      <c r="OP272">
        <v>-1.080851050169624</v>
      </c>
      <c r="OQ272">
        <v>0.47888740205659758</v>
      </c>
      <c r="OR272">
        <v>2.2893692840389486</v>
      </c>
      <c r="OS272">
        <v>-1.8083031217208192</v>
      </c>
      <c r="OT272">
        <v>1.2607549730212433</v>
      </c>
      <c r="OU272">
        <v>-0.9427192175539918</v>
      </c>
      <c r="OV272">
        <v>0.27822722847959458</v>
      </c>
      <c r="OW272">
        <v>0.76514657341238623</v>
      </c>
      <c r="OX272">
        <v>-2.6355301161984221</v>
      </c>
      <c r="OY272">
        <v>0.80697978419338257</v>
      </c>
      <c r="OZ272">
        <v>-0.12794157703289558</v>
      </c>
      <c r="PA272">
        <v>0.15840581372989071</v>
      </c>
      <c r="PB272">
        <v>-2.2077596199983451E-2</v>
      </c>
      <c r="PC272">
        <v>-1.8113468206983649</v>
      </c>
      <c r="PD272">
        <v>0.47434164285336483</v>
      </c>
      <c r="PE272">
        <v>-1.1182819740622838</v>
      </c>
      <c r="PF272">
        <v>-0.92465712893424645</v>
      </c>
      <c r="PG272">
        <v>-4.7665491752407751E-2</v>
      </c>
      <c r="PH272">
        <v>1.544832222662468</v>
      </c>
      <c r="PI272">
        <v>-1.2086146365858297</v>
      </c>
      <c r="PJ272">
        <v>0.71802436760778343</v>
      </c>
      <c r="PK272">
        <v>0.91643058127793009</v>
      </c>
      <c r="PL272">
        <v>5.7858389853651104E-2</v>
      </c>
      <c r="PM272">
        <v>-1.0398432897656436</v>
      </c>
      <c r="PN272">
        <v>-1.0998588443821971</v>
      </c>
      <c r="PO272">
        <v>-0.17510422957032012</v>
      </c>
      <c r="PP272">
        <v>1.2758686250557492</v>
      </c>
      <c r="PQ272">
        <v>0.49712205162871059</v>
      </c>
      <c r="PR272">
        <v>-1.0125243738611491</v>
      </c>
      <c r="PS272">
        <v>2.0387357169684623</v>
      </c>
      <c r="PT272">
        <v>0.23379528318047033</v>
      </c>
      <c r="PU272">
        <v>-0.28819082485351533</v>
      </c>
      <c r="PV272">
        <v>0.54841033775465331</v>
      </c>
      <c r="PW272">
        <v>-1.149786853961221E-3</v>
      </c>
      <c r="PX272">
        <v>-0.30264336653234436</v>
      </c>
      <c r="PY272">
        <v>0.26986316325230408</v>
      </c>
      <c r="PZ272">
        <v>-0.13273539067092485</v>
      </c>
      <c r="QA272">
        <v>7.5487809727099731E-3</v>
      </c>
      <c r="QB272">
        <v>0.4983455739680705</v>
      </c>
      <c r="QC272">
        <v>0.2720477425553236</v>
      </c>
      <c r="QD272">
        <v>-1.4919823609003675</v>
      </c>
      <c r="QE272">
        <v>0.94568680869714394</v>
      </c>
      <c r="QF272">
        <v>-0.55972984021456029</v>
      </c>
      <c r="QG272">
        <v>1.4400318433315324</v>
      </c>
      <c r="QH272">
        <v>3.0194624936299164</v>
      </c>
      <c r="QI272">
        <v>-0.23915070805069932</v>
      </c>
      <c r="QJ272">
        <v>7.9544931043305511E-3</v>
      </c>
      <c r="QK272">
        <v>3.3779693798415167E-2</v>
      </c>
      <c r="QL272">
        <v>1.3502521614716756</v>
      </c>
      <c r="QM272">
        <v>-0.55894071370747556</v>
      </c>
      <c r="QN272">
        <v>-0.54872344116360816</v>
      </c>
      <c r="QO272">
        <v>-0.74761087134290971</v>
      </c>
      <c r="QP272">
        <v>-1.5620718196901289</v>
      </c>
      <c r="QQ272">
        <v>1.7100673940152411</v>
      </c>
      <c r="QR272">
        <v>1.1592217776673759</v>
      </c>
      <c r="QS272">
        <v>3.6378838545303105E-2</v>
      </c>
      <c r="QT272">
        <v>-1.7695070446713974</v>
      </c>
      <c r="QU272">
        <v>0.844306295788251</v>
      </c>
      <c r="QV272">
        <v>0.92446709762153312</v>
      </c>
      <c r="QW272">
        <v>0.56610812583186099</v>
      </c>
      <c r="QX272">
        <v>0.29800748926805887</v>
      </c>
      <c r="QY272">
        <v>1.2113088160398298</v>
      </c>
      <c r="QZ272">
        <v>1.5244728313338367</v>
      </c>
      <c r="RA272">
        <v>0.88979077622370195</v>
      </c>
      <c r="RB272">
        <v>1.0538777049824335</v>
      </c>
      <c r="RC272">
        <v>-1.3174131978071393</v>
      </c>
      <c r="RD272">
        <v>0.85893758935735143</v>
      </c>
      <c r="RE272">
        <v>-0.77515749537754308</v>
      </c>
      <c r="RF272">
        <v>0.96218066311524475</v>
      </c>
      <c r="RG272">
        <v>0.71700690749015628</v>
      </c>
      <c r="RH272">
        <v>-9.4949293951190894E-3</v>
      </c>
      <c r="RI272">
        <v>5.6441077574274467E-2</v>
      </c>
      <c r="RJ272">
        <v>-0.77190471764070079</v>
      </c>
      <c r="RK272">
        <v>-0.90222954050964432</v>
      </c>
      <c r="RL272">
        <v>0.53934859364444887</v>
      </c>
      <c r="RM272">
        <v>0.75367030795945744</v>
      </c>
      <c r="RN272">
        <v>-0.73254281774264696</v>
      </c>
      <c r="RO272">
        <v>-1.1384075030322949</v>
      </c>
      <c r="RP272">
        <v>-1.4628070191591382</v>
      </c>
      <c r="RQ272">
        <v>-1.2711576522837329</v>
      </c>
      <c r="RR272">
        <v>-0.96167108925452993</v>
      </c>
      <c r="RS272">
        <v>-1.5563076097151838</v>
      </c>
      <c r="RT272">
        <v>-1.228067628007266</v>
      </c>
      <c r="RU272">
        <v>-0.95691189809243093</v>
      </c>
      <c r="RV272">
        <v>-0.68625330508666016</v>
      </c>
      <c r="RW272">
        <v>0.34035622018316602</v>
      </c>
      <c r="RX272">
        <v>-0.15461387124192258</v>
      </c>
      <c r="RY272">
        <v>-1.0381404910543308</v>
      </c>
      <c r="RZ272">
        <v>0.87671887715099051</v>
      </c>
      <c r="SA272">
        <v>0.19359216939562313</v>
      </c>
      <c r="SB272">
        <v>1.1158178980025555</v>
      </c>
      <c r="SC272">
        <v>0.19135242335853778</v>
      </c>
      <c r="SD272">
        <v>0.40273357242368113</v>
      </c>
      <c r="SE272">
        <v>-0.2753044153604875</v>
      </c>
      <c r="SF272">
        <v>-0.26292662003514777</v>
      </c>
      <c r="SG272">
        <v>-1.1669602510419614</v>
      </c>
    </row>
    <row r="273" spans="1:502" s="99" customFormat="1"/>
    <row r="274" spans="1:502">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c r="IN274" s="26"/>
      <c r="IO274" s="26"/>
      <c r="IP274" s="26"/>
      <c r="IQ274" s="26"/>
      <c r="IR274" s="26"/>
      <c r="IS274" s="26"/>
      <c r="IT274" s="26"/>
      <c r="IU274" s="26"/>
      <c r="IV274" s="26"/>
      <c r="IW274" s="26"/>
      <c r="IX274" s="26"/>
      <c r="IY274" s="26"/>
      <c r="IZ274" s="26"/>
      <c r="JA274" s="26"/>
      <c r="JB274" s="26"/>
      <c r="JC274" s="26"/>
      <c r="JD274" s="26"/>
      <c r="JE274" s="26"/>
      <c r="JF274" s="26"/>
      <c r="JG274" s="26"/>
      <c r="JH274" s="26"/>
      <c r="JI274" s="26"/>
      <c r="JJ274" s="26"/>
      <c r="JK274" s="26"/>
      <c r="JL274" s="26"/>
      <c r="JM274" s="26"/>
      <c r="JN274" s="26"/>
      <c r="JO274" s="26"/>
      <c r="JP274" s="26"/>
      <c r="JQ274" s="26"/>
      <c r="JR274" s="26"/>
      <c r="JS274" s="26"/>
      <c r="JT274" s="26"/>
      <c r="JU274" s="26"/>
      <c r="JV274" s="26"/>
      <c r="JW274" s="26"/>
      <c r="JX274" s="26"/>
      <c r="JY274" s="26"/>
      <c r="JZ274" s="26"/>
      <c r="KA274" s="26"/>
      <c r="KB274" s="26"/>
      <c r="KC274" s="26"/>
      <c r="KD274" s="26"/>
      <c r="KE274" s="26"/>
      <c r="KF274" s="26"/>
      <c r="KG274" s="26"/>
      <c r="KH274" s="26"/>
      <c r="KI274" s="26"/>
      <c r="KJ274" s="26"/>
      <c r="KK274" s="26"/>
      <c r="KL274" s="26"/>
      <c r="KM274" s="26"/>
      <c r="KN274" s="26"/>
      <c r="KO274" s="26"/>
      <c r="KP274" s="26"/>
      <c r="KQ274" s="26"/>
      <c r="KR274" s="26"/>
      <c r="KS274" s="26"/>
      <c r="KT274" s="26"/>
      <c r="KU274" s="26"/>
      <c r="KV274" s="26"/>
      <c r="KW274" s="26"/>
      <c r="KX274" s="26"/>
      <c r="KY274" s="26"/>
      <c r="KZ274" s="26"/>
      <c r="LA274" s="26"/>
      <c r="LB274" s="26"/>
      <c r="LC274" s="26"/>
      <c r="LD274" s="26"/>
      <c r="LE274" s="26"/>
      <c r="LF274" s="26"/>
      <c r="LG274" s="26"/>
      <c r="LH274" s="26"/>
      <c r="LI274" s="26"/>
      <c r="LJ274" s="26"/>
      <c r="LK274" s="26"/>
      <c r="LL274" s="26"/>
      <c r="LM274" s="26"/>
      <c r="LN274" s="26"/>
      <c r="LO274" s="26"/>
      <c r="LP274" s="26"/>
      <c r="LQ274" s="26"/>
      <c r="LR274" s="26"/>
      <c r="LS274" s="26"/>
      <c r="LT274" s="26"/>
      <c r="LU274" s="26"/>
      <c r="LV274" s="26"/>
      <c r="LW274" s="26"/>
      <c r="LX274" s="26"/>
      <c r="LY274" s="26"/>
      <c r="LZ274" s="26"/>
      <c r="MA274" s="26"/>
      <c r="MB274" s="26"/>
      <c r="MC274" s="26"/>
      <c r="MD274" s="26"/>
      <c r="ME274" s="26"/>
      <c r="MF274" s="26"/>
      <c r="MG274" s="26"/>
      <c r="MH274" s="26"/>
      <c r="MI274" s="26"/>
      <c r="MJ274" s="26"/>
      <c r="MK274" s="26"/>
      <c r="ML274" s="26"/>
      <c r="MM274" s="26"/>
      <c r="MN274" s="26"/>
      <c r="MO274" s="26"/>
      <c r="MP274" s="26"/>
      <c r="MQ274" s="26"/>
      <c r="MR274" s="26"/>
      <c r="MS274" s="26"/>
      <c r="MT274" s="26"/>
      <c r="MU274" s="26"/>
      <c r="MV274" s="26"/>
      <c r="MW274" s="26"/>
      <c r="MX274" s="26"/>
      <c r="MY274" s="26"/>
      <c r="MZ274" s="26"/>
      <c r="NA274" s="26"/>
      <c r="NB274" s="26"/>
      <c r="NC274" s="26"/>
      <c r="ND274" s="26"/>
      <c r="NE274" s="26"/>
      <c r="NF274" s="26"/>
      <c r="NG274" s="26"/>
      <c r="NH274" s="26"/>
      <c r="NI274" s="26"/>
      <c r="NJ274" s="26"/>
      <c r="NK274" s="26"/>
      <c r="NL274" s="26"/>
      <c r="NM274" s="26"/>
      <c r="NN274" s="26"/>
      <c r="NO274" s="26"/>
      <c r="NP274" s="26"/>
      <c r="NQ274" s="26"/>
      <c r="NR274" s="26"/>
      <c r="NS274" s="26"/>
      <c r="NT274" s="26"/>
      <c r="NU274" s="26"/>
      <c r="NV274" s="26"/>
      <c r="NW274" s="26"/>
      <c r="NX274" s="26"/>
      <c r="NY274" s="26"/>
      <c r="NZ274" s="26"/>
      <c r="OA274" s="26"/>
      <c r="OB274" s="26"/>
      <c r="OC274" s="26"/>
      <c r="OD274" s="26"/>
      <c r="OE274" s="26"/>
      <c r="OF274" s="26"/>
      <c r="OG274" s="26"/>
      <c r="OH274" s="26"/>
      <c r="OI274" s="26"/>
      <c r="OJ274" s="26"/>
      <c r="OK274" s="26"/>
      <c r="OL274" s="26"/>
      <c r="OM274" s="26"/>
      <c r="ON274" s="26"/>
      <c r="OO274" s="26"/>
      <c r="OP274" s="26"/>
      <c r="OQ274" s="26"/>
      <c r="OR274" s="26"/>
      <c r="OS274" s="26"/>
      <c r="OT274" s="26"/>
      <c r="OU274" s="26"/>
      <c r="OV274" s="26"/>
      <c r="OW274" s="26"/>
      <c r="OX274" s="26"/>
      <c r="OY274" s="26"/>
      <c r="OZ274" s="26"/>
      <c r="PA274" s="26"/>
      <c r="PB274" s="26"/>
      <c r="PC274" s="26"/>
      <c r="PD274" s="26"/>
      <c r="PE274" s="26"/>
      <c r="PF274" s="26"/>
      <c r="PG274" s="26"/>
      <c r="PH274" s="26"/>
      <c r="PI274" s="26"/>
      <c r="PJ274" s="26"/>
      <c r="PK274" s="26"/>
      <c r="PL274" s="26"/>
      <c r="PM274" s="26"/>
      <c r="PN274" s="26"/>
      <c r="PO274" s="26"/>
      <c r="PP274" s="26"/>
      <c r="PQ274" s="26"/>
      <c r="PR274" s="26"/>
      <c r="PS274" s="26"/>
      <c r="PT274" s="26"/>
      <c r="PU274" s="26"/>
      <c r="PV274" s="26"/>
      <c r="PW274" s="26"/>
      <c r="PX274" s="26"/>
      <c r="PY274" s="26"/>
      <c r="PZ274" s="26"/>
      <c r="QA274" s="26"/>
      <c r="QB274" s="26"/>
      <c r="QC274" s="26"/>
      <c r="QD274" s="26"/>
      <c r="QE274" s="26"/>
      <c r="QF274" s="26"/>
      <c r="QG274" s="26"/>
      <c r="QH274" s="26"/>
      <c r="QI274" s="26"/>
      <c r="QJ274" s="26"/>
      <c r="QK274" s="26"/>
      <c r="QL274" s="26"/>
      <c r="QM274" s="26"/>
      <c r="QN274" s="26"/>
      <c r="QO274" s="26"/>
      <c r="QP274" s="26"/>
      <c r="QQ274" s="26"/>
      <c r="QR274" s="26"/>
      <c r="QS274" s="26"/>
      <c r="QT274" s="26"/>
      <c r="QU274" s="26"/>
      <c r="QV274" s="26"/>
      <c r="QW274" s="26"/>
      <c r="QX274" s="26"/>
      <c r="QY274" s="26"/>
      <c r="QZ274" s="26"/>
      <c r="RA274" s="26"/>
      <c r="RB274" s="26"/>
      <c r="RC274" s="26"/>
      <c r="RD274" s="26"/>
      <c r="RE274" s="26"/>
      <c r="RF274" s="26"/>
      <c r="RG274" s="26"/>
      <c r="RH274" s="26"/>
      <c r="RI274" s="26"/>
      <c r="RJ274" s="26"/>
      <c r="RK274" s="26"/>
      <c r="RL274" s="26"/>
      <c r="RM274" s="26"/>
      <c r="RN274" s="26"/>
      <c r="RO274" s="26"/>
      <c r="RP274" s="26"/>
      <c r="RQ274" s="26"/>
      <c r="RR274" s="26"/>
      <c r="RS274" s="26"/>
      <c r="RT274" s="26"/>
      <c r="RU274" s="26"/>
      <c r="RV274" s="26"/>
      <c r="RW274" s="26"/>
      <c r="RX274" s="26"/>
      <c r="RY274" s="26"/>
      <c r="RZ274" s="26"/>
      <c r="SA274" s="26"/>
      <c r="SB274" s="26"/>
      <c r="SC274" s="26"/>
      <c r="SD274" s="26"/>
      <c r="SE274" s="26"/>
      <c r="SF274" s="26"/>
      <c r="SG274" s="26"/>
    </row>
    <row r="275" spans="1:502">
      <c r="A275" s="99" t="s">
        <v>572</v>
      </c>
      <c r="B275" s="26">
        <f>+IF(IFERROR(B261*B262*B263,0)&gt;0,1,0)</f>
        <v>1</v>
      </c>
      <c r="C275" s="26">
        <f t="shared" ref="C275:BN275" si="311">+IF(IFERROR(C261*C262*C263,0)&gt;0,1,0)</f>
        <v>1</v>
      </c>
      <c r="D275" s="26">
        <f t="shared" si="311"/>
        <v>1</v>
      </c>
      <c r="E275" s="26">
        <f t="shared" si="311"/>
        <v>1</v>
      </c>
      <c r="F275" s="26">
        <f t="shared" si="311"/>
        <v>1</v>
      </c>
      <c r="G275" s="26">
        <f t="shared" si="311"/>
        <v>1</v>
      </c>
      <c r="H275" s="26">
        <f t="shared" si="311"/>
        <v>1</v>
      </c>
      <c r="I275" s="26">
        <f t="shared" si="311"/>
        <v>1</v>
      </c>
      <c r="J275" s="26">
        <f t="shared" si="311"/>
        <v>1</v>
      </c>
      <c r="K275" s="26">
        <f t="shared" si="311"/>
        <v>1</v>
      </c>
      <c r="L275" s="26">
        <f t="shared" si="311"/>
        <v>1</v>
      </c>
      <c r="M275" s="26">
        <f t="shared" si="311"/>
        <v>1</v>
      </c>
      <c r="N275" s="26">
        <f t="shared" si="311"/>
        <v>1</v>
      </c>
      <c r="O275" s="26">
        <f t="shared" si="311"/>
        <v>1</v>
      </c>
      <c r="P275" s="26">
        <f t="shared" si="311"/>
        <v>1</v>
      </c>
      <c r="Q275" s="26">
        <f t="shared" si="311"/>
        <v>1</v>
      </c>
      <c r="R275" s="26">
        <f t="shared" si="311"/>
        <v>1</v>
      </c>
      <c r="S275" s="26">
        <f t="shared" si="311"/>
        <v>1</v>
      </c>
      <c r="T275" s="26">
        <f t="shared" si="311"/>
        <v>1</v>
      </c>
      <c r="U275" s="26">
        <f t="shared" si="311"/>
        <v>1</v>
      </c>
      <c r="V275" s="26">
        <f t="shared" si="311"/>
        <v>1</v>
      </c>
      <c r="W275" s="26">
        <f t="shared" si="311"/>
        <v>1</v>
      </c>
      <c r="X275" s="26">
        <f t="shared" si="311"/>
        <v>1</v>
      </c>
      <c r="Y275" s="26">
        <f t="shared" si="311"/>
        <v>1</v>
      </c>
      <c r="Z275" s="26">
        <f t="shared" si="311"/>
        <v>1</v>
      </c>
      <c r="AA275" s="26">
        <f t="shared" si="311"/>
        <v>1</v>
      </c>
      <c r="AB275" s="26">
        <f t="shared" si="311"/>
        <v>1</v>
      </c>
      <c r="AC275" s="26">
        <f t="shared" si="311"/>
        <v>1</v>
      </c>
      <c r="AD275" s="26">
        <f t="shared" si="311"/>
        <v>1</v>
      </c>
      <c r="AE275" s="26">
        <f t="shared" si="311"/>
        <v>1</v>
      </c>
      <c r="AF275" s="26">
        <f t="shared" si="311"/>
        <v>1</v>
      </c>
      <c r="AG275" s="26">
        <f t="shared" si="311"/>
        <v>1</v>
      </c>
      <c r="AH275" s="26">
        <f t="shared" si="311"/>
        <v>1</v>
      </c>
      <c r="AI275" s="26">
        <f t="shared" si="311"/>
        <v>1</v>
      </c>
      <c r="AJ275" s="26">
        <f t="shared" si="311"/>
        <v>1</v>
      </c>
      <c r="AK275" s="26">
        <f t="shared" si="311"/>
        <v>1</v>
      </c>
      <c r="AL275" s="26">
        <f t="shared" si="311"/>
        <v>1</v>
      </c>
      <c r="AM275" s="26">
        <f t="shared" si="311"/>
        <v>1</v>
      </c>
      <c r="AN275" s="26">
        <f t="shared" si="311"/>
        <v>1</v>
      </c>
      <c r="AO275" s="26">
        <f t="shared" si="311"/>
        <v>1</v>
      </c>
      <c r="AP275" s="26">
        <f t="shared" si="311"/>
        <v>1</v>
      </c>
      <c r="AQ275" s="26">
        <f t="shared" si="311"/>
        <v>1</v>
      </c>
      <c r="AR275" s="26">
        <f t="shared" si="311"/>
        <v>1</v>
      </c>
      <c r="AS275" s="26">
        <f t="shared" si="311"/>
        <v>1</v>
      </c>
      <c r="AT275" s="26">
        <f t="shared" si="311"/>
        <v>1</v>
      </c>
      <c r="AU275" s="26">
        <f t="shared" si="311"/>
        <v>1</v>
      </c>
      <c r="AV275" s="26">
        <f t="shared" si="311"/>
        <v>1</v>
      </c>
      <c r="AW275" s="26">
        <f t="shared" si="311"/>
        <v>1</v>
      </c>
      <c r="AX275" s="26">
        <f t="shared" si="311"/>
        <v>1</v>
      </c>
      <c r="AY275" s="26">
        <f t="shared" si="311"/>
        <v>1</v>
      </c>
      <c r="AZ275" s="26">
        <f t="shared" si="311"/>
        <v>1</v>
      </c>
      <c r="BA275" s="26">
        <f t="shared" si="311"/>
        <v>1</v>
      </c>
      <c r="BB275" s="26">
        <f t="shared" si="311"/>
        <v>1</v>
      </c>
      <c r="BC275" s="26">
        <f t="shared" si="311"/>
        <v>1</v>
      </c>
      <c r="BD275" s="26">
        <f t="shared" si="311"/>
        <v>1</v>
      </c>
      <c r="BE275" s="26">
        <f t="shared" si="311"/>
        <v>1</v>
      </c>
      <c r="BF275" s="26">
        <f t="shared" si="311"/>
        <v>1</v>
      </c>
      <c r="BG275" s="26">
        <f t="shared" si="311"/>
        <v>1</v>
      </c>
      <c r="BH275" s="26">
        <f t="shared" si="311"/>
        <v>1</v>
      </c>
      <c r="BI275" s="26">
        <f t="shared" si="311"/>
        <v>1</v>
      </c>
      <c r="BJ275" s="26">
        <f t="shared" si="311"/>
        <v>1</v>
      </c>
      <c r="BK275" s="26">
        <f t="shared" si="311"/>
        <v>1</v>
      </c>
      <c r="BL275" s="26">
        <f t="shared" si="311"/>
        <v>1</v>
      </c>
      <c r="BM275" s="26">
        <f t="shared" si="311"/>
        <v>1</v>
      </c>
      <c r="BN275" s="26">
        <f t="shared" si="311"/>
        <v>1</v>
      </c>
      <c r="BO275" s="26">
        <f t="shared" ref="BO275:DZ275" si="312">+IF(IFERROR(BO261*BO262*BO263,0)&gt;0,1,0)</f>
        <v>1</v>
      </c>
      <c r="BP275" s="26">
        <f t="shared" si="312"/>
        <v>1</v>
      </c>
      <c r="BQ275" s="26">
        <f t="shared" si="312"/>
        <v>1</v>
      </c>
      <c r="BR275" s="26">
        <f t="shared" si="312"/>
        <v>1</v>
      </c>
      <c r="BS275" s="26">
        <f t="shared" si="312"/>
        <v>1</v>
      </c>
      <c r="BT275" s="26">
        <f t="shared" si="312"/>
        <v>1</v>
      </c>
      <c r="BU275" s="26">
        <f t="shared" si="312"/>
        <v>1</v>
      </c>
      <c r="BV275" s="26">
        <f t="shared" si="312"/>
        <v>1</v>
      </c>
      <c r="BW275" s="26">
        <f t="shared" si="312"/>
        <v>1</v>
      </c>
      <c r="BX275" s="26">
        <f t="shared" si="312"/>
        <v>1</v>
      </c>
      <c r="BY275" s="26">
        <f t="shared" si="312"/>
        <v>1</v>
      </c>
      <c r="BZ275" s="26">
        <f t="shared" si="312"/>
        <v>1</v>
      </c>
      <c r="CA275" s="26">
        <f t="shared" si="312"/>
        <v>1</v>
      </c>
      <c r="CB275" s="26">
        <f t="shared" si="312"/>
        <v>1</v>
      </c>
      <c r="CC275" s="26">
        <f t="shared" si="312"/>
        <v>1</v>
      </c>
      <c r="CD275" s="26">
        <f t="shared" si="312"/>
        <v>1</v>
      </c>
      <c r="CE275" s="26">
        <f t="shared" si="312"/>
        <v>1</v>
      </c>
      <c r="CF275" s="26">
        <f t="shared" si="312"/>
        <v>1</v>
      </c>
      <c r="CG275" s="26">
        <f t="shared" si="312"/>
        <v>1</v>
      </c>
      <c r="CH275" s="26">
        <f t="shared" si="312"/>
        <v>1</v>
      </c>
      <c r="CI275" s="26">
        <f t="shared" si="312"/>
        <v>1</v>
      </c>
      <c r="CJ275" s="26">
        <f t="shared" si="312"/>
        <v>1</v>
      </c>
      <c r="CK275" s="26">
        <f t="shared" si="312"/>
        <v>1</v>
      </c>
      <c r="CL275" s="26">
        <f t="shared" si="312"/>
        <v>1</v>
      </c>
      <c r="CM275" s="26">
        <f t="shared" si="312"/>
        <v>1</v>
      </c>
      <c r="CN275" s="26">
        <f t="shared" si="312"/>
        <v>1</v>
      </c>
      <c r="CO275" s="26">
        <f t="shared" si="312"/>
        <v>1</v>
      </c>
      <c r="CP275" s="26">
        <f t="shared" si="312"/>
        <v>1</v>
      </c>
      <c r="CQ275" s="26">
        <f t="shared" si="312"/>
        <v>1</v>
      </c>
      <c r="CR275" s="26">
        <f t="shared" si="312"/>
        <v>1</v>
      </c>
      <c r="CS275" s="26">
        <f t="shared" si="312"/>
        <v>1</v>
      </c>
      <c r="CT275" s="26">
        <f t="shared" si="312"/>
        <v>1</v>
      </c>
      <c r="CU275" s="26">
        <f t="shared" si="312"/>
        <v>1</v>
      </c>
      <c r="CV275" s="26">
        <f t="shared" si="312"/>
        <v>1</v>
      </c>
      <c r="CW275" s="26">
        <f t="shared" si="312"/>
        <v>1</v>
      </c>
      <c r="CX275" s="26">
        <f t="shared" si="312"/>
        <v>1</v>
      </c>
      <c r="CY275" s="26">
        <f t="shared" si="312"/>
        <v>1</v>
      </c>
      <c r="CZ275" s="26">
        <f t="shared" si="312"/>
        <v>1</v>
      </c>
      <c r="DA275" s="26">
        <f t="shared" si="312"/>
        <v>1</v>
      </c>
      <c r="DB275" s="26">
        <f t="shared" si="312"/>
        <v>1</v>
      </c>
      <c r="DC275" s="26">
        <f t="shared" si="312"/>
        <v>1</v>
      </c>
      <c r="DD275" s="26">
        <f t="shared" si="312"/>
        <v>1</v>
      </c>
      <c r="DE275" s="26">
        <f t="shared" si="312"/>
        <v>1</v>
      </c>
      <c r="DF275" s="26">
        <f t="shared" si="312"/>
        <v>1</v>
      </c>
      <c r="DG275" s="26">
        <f t="shared" si="312"/>
        <v>1</v>
      </c>
      <c r="DH275" s="26">
        <f t="shared" si="312"/>
        <v>1</v>
      </c>
      <c r="DI275" s="26">
        <f t="shared" si="312"/>
        <v>1</v>
      </c>
      <c r="DJ275" s="26">
        <f t="shared" si="312"/>
        <v>1</v>
      </c>
      <c r="DK275" s="26">
        <f t="shared" si="312"/>
        <v>1</v>
      </c>
      <c r="DL275" s="26">
        <f t="shared" si="312"/>
        <v>1</v>
      </c>
      <c r="DM275" s="26">
        <f t="shared" si="312"/>
        <v>1</v>
      </c>
      <c r="DN275" s="26">
        <f t="shared" si="312"/>
        <v>1</v>
      </c>
      <c r="DO275" s="26">
        <f t="shared" si="312"/>
        <v>1</v>
      </c>
      <c r="DP275" s="26">
        <f t="shared" si="312"/>
        <v>1</v>
      </c>
      <c r="DQ275" s="26">
        <f t="shared" si="312"/>
        <v>1</v>
      </c>
      <c r="DR275" s="26">
        <f t="shared" si="312"/>
        <v>1</v>
      </c>
      <c r="DS275" s="26">
        <f t="shared" si="312"/>
        <v>1</v>
      </c>
      <c r="DT275" s="26">
        <f t="shared" si="312"/>
        <v>1</v>
      </c>
      <c r="DU275" s="26">
        <f t="shared" si="312"/>
        <v>1</v>
      </c>
      <c r="DV275" s="26">
        <f t="shared" si="312"/>
        <v>1</v>
      </c>
      <c r="DW275" s="26">
        <f t="shared" si="312"/>
        <v>1</v>
      </c>
      <c r="DX275" s="26">
        <f t="shared" si="312"/>
        <v>1</v>
      </c>
      <c r="DY275" s="26">
        <f t="shared" si="312"/>
        <v>1</v>
      </c>
      <c r="DZ275" s="26">
        <f t="shared" si="312"/>
        <v>1</v>
      </c>
      <c r="EA275" s="26">
        <f t="shared" ref="EA275:GL275" si="313">+IF(IFERROR(EA261*EA262*EA263,0)&gt;0,1,0)</f>
        <v>1</v>
      </c>
      <c r="EB275" s="26">
        <f t="shared" si="313"/>
        <v>1</v>
      </c>
      <c r="EC275" s="26">
        <f t="shared" si="313"/>
        <v>1</v>
      </c>
      <c r="ED275" s="26">
        <f t="shared" si="313"/>
        <v>1</v>
      </c>
      <c r="EE275" s="26">
        <f t="shared" si="313"/>
        <v>1</v>
      </c>
      <c r="EF275" s="26">
        <f t="shared" si="313"/>
        <v>1</v>
      </c>
      <c r="EG275" s="26">
        <f t="shared" si="313"/>
        <v>1</v>
      </c>
      <c r="EH275" s="26">
        <f t="shared" si="313"/>
        <v>1</v>
      </c>
      <c r="EI275" s="26">
        <f t="shared" si="313"/>
        <v>1</v>
      </c>
      <c r="EJ275" s="26">
        <f t="shared" si="313"/>
        <v>1</v>
      </c>
      <c r="EK275" s="26">
        <f t="shared" si="313"/>
        <v>1</v>
      </c>
      <c r="EL275" s="26">
        <f t="shared" si="313"/>
        <v>1</v>
      </c>
      <c r="EM275" s="26">
        <f t="shared" si="313"/>
        <v>1</v>
      </c>
      <c r="EN275" s="26">
        <f t="shared" si="313"/>
        <v>1</v>
      </c>
      <c r="EO275" s="26">
        <f t="shared" si="313"/>
        <v>1</v>
      </c>
      <c r="EP275" s="26">
        <f t="shared" si="313"/>
        <v>1</v>
      </c>
      <c r="EQ275" s="26">
        <f t="shared" si="313"/>
        <v>1</v>
      </c>
      <c r="ER275" s="26">
        <f t="shared" si="313"/>
        <v>1</v>
      </c>
      <c r="ES275" s="26">
        <f t="shared" si="313"/>
        <v>1</v>
      </c>
      <c r="ET275" s="26">
        <f t="shared" si="313"/>
        <v>1</v>
      </c>
      <c r="EU275" s="26">
        <f t="shared" si="313"/>
        <v>1</v>
      </c>
      <c r="EV275" s="26">
        <f t="shared" si="313"/>
        <v>1</v>
      </c>
      <c r="EW275" s="26">
        <f t="shared" si="313"/>
        <v>1</v>
      </c>
      <c r="EX275" s="26">
        <f t="shared" si="313"/>
        <v>1</v>
      </c>
      <c r="EY275" s="26">
        <f t="shared" si="313"/>
        <v>1</v>
      </c>
      <c r="EZ275" s="26">
        <f t="shared" si="313"/>
        <v>1</v>
      </c>
      <c r="FA275" s="26">
        <f t="shared" si="313"/>
        <v>1</v>
      </c>
      <c r="FB275" s="26">
        <f t="shared" si="313"/>
        <v>1</v>
      </c>
      <c r="FC275" s="26">
        <f t="shared" si="313"/>
        <v>1</v>
      </c>
      <c r="FD275" s="26">
        <f t="shared" si="313"/>
        <v>1</v>
      </c>
      <c r="FE275" s="26">
        <f t="shared" si="313"/>
        <v>1</v>
      </c>
      <c r="FF275" s="26">
        <f t="shared" si="313"/>
        <v>1</v>
      </c>
      <c r="FG275" s="26">
        <f t="shared" si="313"/>
        <v>1</v>
      </c>
      <c r="FH275" s="26">
        <f t="shared" si="313"/>
        <v>1</v>
      </c>
      <c r="FI275" s="26">
        <f t="shared" si="313"/>
        <v>1</v>
      </c>
      <c r="FJ275" s="26">
        <f t="shared" si="313"/>
        <v>1</v>
      </c>
      <c r="FK275" s="26">
        <f t="shared" si="313"/>
        <v>1</v>
      </c>
      <c r="FL275" s="26">
        <f t="shared" si="313"/>
        <v>1</v>
      </c>
      <c r="FM275" s="26">
        <f t="shared" si="313"/>
        <v>1</v>
      </c>
      <c r="FN275" s="26">
        <f t="shared" si="313"/>
        <v>1</v>
      </c>
      <c r="FO275" s="26">
        <f t="shared" si="313"/>
        <v>1</v>
      </c>
      <c r="FP275" s="26">
        <f t="shared" si="313"/>
        <v>1</v>
      </c>
      <c r="FQ275" s="26">
        <f t="shared" si="313"/>
        <v>1</v>
      </c>
      <c r="FR275" s="26">
        <f t="shared" si="313"/>
        <v>1</v>
      </c>
      <c r="FS275" s="26">
        <f t="shared" si="313"/>
        <v>1</v>
      </c>
      <c r="FT275" s="26">
        <f t="shared" si="313"/>
        <v>1</v>
      </c>
      <c r="FU275" s="26">
        <f t="shared" si="313"/>
        <v>1</v>
      </c>
      <c r="FV275" s="26">
        <f t="shared" si="313"/>
        <v>1</v>
      </c>
      <c r="FW275" s="26">
        <f t="shared" si="313"/>
        <v>1</v>
      </c>
      <c r="FX275" s="26">
        <f t="shared" si="313"/>
        <v>1</v>
      </c>
      <c r="FY275" s="26">
        <f t="shared" si="313"/>
        <v>1</v>
      </c>
      <c r="FZ275" s="26">
        <f t="shared" si="313"/>
        <v>1</v>
      </c>
      <c r="GA275" s="26">
        <f t="shared" si="313"/>
        <v>1</v>
      </c>
      <c r="GB275" s="26">
        <f t="shared" si="313"/>
        <v>1</v>
      </c>
      <c r="GC275" s="26">
        <f t="shared" si="313"/>
        <v>1</v>
      </c>
      <c r="GD275" s="26">
        <f t="shared" si="313"/>
        <v>1</v>
      </c>
      <c r="GE275" s="26">
        <f t="shared" si="313"/>
        <v>1</v>
      </c>
      <c r="GF275" s="26">
        <f t="shared" si="313"/>
        <v>1</v>
      </c>
      <c r="GG275" s="26">
        <f t="shared" si="313"/>
        <v>1</v>
      </c>
      <c r="GH275" s="26">
        <f t="shared" si="313"/>
        <v>1</v>
      </c>
      <c r="GI275" s="26">
        <f t="shared" si="313"/>
        <v>1</v>
      </c>
      <c r="GJ275" s="26">
        <f t="shared" si="313"/>
        <v>1</v>
      </c>
      <c r="GK275" s="26">
        <f t="shared" si="313"/>
        <v>1</v>
      </c>
      <c r="GL275" s="26">
        <f t="shared" si="313"/>
        <v>1</v>
      </c>
      <c r="GM275" s="26">
        <f t="shared" ref="GM275:IX275" si="314">+IF(IFERROR(GM261*GM262*GM263,0)&gt;0,1,0)</f>
        <v>1</v>
      </c>
      <c r="GN275" s="26">
        <f t="shared" si="314"/>
        <v>1</v>
      </c>
      <c r="GO275" s="26">
        <f t="shared" si="314"/>
        <v>1</v>
      </c>
      <c r="GP275" s="26">
        <f t="shared" si="314"/>
        <v>1</v>
      </c>
      <c r="GQ275" s="26">
        <f t="shared" si="314"/>
        <v>1</v>
      </c>
      <c r="GR275" s="26">
        <f t="shared" si="314"/>
        <v>1</v>
      </c>
      <c r="GS275" s="26">
        <f t="shared" si="314"/>
        <v>1</v>
      </c>
      <c r="GT275" s="26">
        <f t="shared" si="314"/>
        <v>1</v>
      </c>
      <c r="GU275" s="26">
        <f t="shared" si="314"/>
        <v>1</v>
      </c>
      <c r="GV275" s="26">
        <f t="shared" si="314"/>
        <v>1</v>
      </c>
      <c r="GW275" s="26">
        <f t="shared" si="314"/>
        <v>1</v>
      </c>
      <c r="GX275" s="26">
        <f t="shared" si="314"/>
        <v>1</v>
      </c>
      <c r="GY275" s="26">
        <f t="shared" si="314"/>
        <v>1</v>
      </c>
      <c r="GZ275" s="26">
        <f t="shared" si="314"/>
        <v>1</v>
      </c>
      <c r="HA275" s="26">
        <f t="shared" si="314"/>
        <v>1</v>
      </c>
      <c r="HB275" s="26">
        <f t="shared" si="314"/>
        <v>1</v>
      </c>
      <c r="HC275" s="26">
        <f t="shared" si="314"/>
        <v>1</v>
      </c>
      <c r="HD275" s="26">
        <f t="shared" si="314"/>
        <v>1</v>
      </c>
      <c r="HE275" s="26">
        <f t="shared" si="314"/>
        <v>1</v>
      </c>
      <c r="HF275" s="26">
        <f t="shared" si="314"/>
        <v>1</v>
      </c>
      <c r="HG275" s="26">
        <f t="shared" si="314"/>
        <v>1</v>
      </c>
      <c r="HH275" s="26">
        <f t="shared" si="314"/>
        <v>1</v>
      </c>
      <c r="HI275" s="26">
        <f t="shared" si="314"/>
        <v>1</v>
      </c>
      <c r="HJ275" s="26">
        <f t="shared" si="314"/>
        <v>1</v>
      </c>
      <c r="HK275" s="26">
        <f t="shared" si="314"/>
        <v>1</v>
      </c>
      <c r="HL275" s="26">
        <f t="shared" si="314"/>
        <v>1</v>
      </c>
      <c r="HM275" s="26">
        <f t="shared" si="314"/>
        <v>1</v>
      </c>
      <c r="HN275" s="26">
        <f t="shared" si="314"/>
        <v>1</v>
      </c>
      <c r="HO275" s="26">
        <f t="shared" si="314"/>
        <v>1</v>
      </c>
      <c r="HP275" s="26">
        <f t="shared" si="314"/>
        <v>1</v>
      </c>
      <c r="HQ275" s="26">
        <f t="shared" si="314"/>
        <v>1</v>
      </c>
      <c r="HR275" s="26">
        <f t="shared" si="314"/>
        <v>1</v>
      </c>
      <c r="HS275" s="26">
        <f t="shared" si="314"/>
        <v>1</v>
      </c>
      <c r="HT275" s="26">
        <f t="shared" si="314"/>
        <v>1</v>
      </c>
      <c r="HU275" s="26">
        <f t="shared" si="314"/>
        <v>1</v>
      </c>
      <c r="HV275" s="26">
        <f t="shared" si="314"/>
        <v>1</v>
      </c>
      <c r="HW275" s="26">
        <f t="shared" si="314"/>
        <v>1</v>
      </c>
      <c r="HX275" s="26">
        <f t="shared" si="314"/>
        <v>1</v>
      </c>
      <c r="HY275" s="26">
        <f t="shared" si="314"/>
        <v>1</v>
      </c>
      <c r="HZ275" s="26">
        <f t="shared" si="314"/>
        <v>1</v>
      </c>
      <c r="IA275" s="26">
        <f t="shared" si="314"/>
        <v>1</v>
      </c>
      <c r="IB275" s="26">
        <f t="shared" si="314"/>
        <v>1</v>
      </c>
      <c r="IC275" s="26">
        <f t="shared" si="314"/>
        <v>1</v>
      </c>
      <c r="ID275" s="26">
        <f t="shared" si="314"/>
        <v>1</v>
      </c>
      <c r="IE275" s="26">
        <f t="shared" si="314"/>
        <v>1</v>
      </c>
      <c r="IF275" s="26">
        <f t="shared" si="314"/>
        <v>1</v>
      </c>
      <c r="IG275" s="26">
        <f t="shared" si="314"/>
        <v>1</v>
      </c>
      <c r="IH275" s="26">
        <f t="shared" si="314"/>
        <v>1</v>
      </c>
      <c r="II275" s="26">
        <f t="shared" si="314"/>
        <v>1</v>
      </c>
      <c r="IJ275" s="26">
        <f t="shared" si="314"/>
        <v>1</v>
      </c>
      <c r="IK275" s="26">
        <f t="shared" si="314"/>
        <v>1</v>
      </c>
      <c r="IL275" s="26">
        <f t="shared" si="314"/>
        <v>1</v>
      </c>
      <c r="IM275" s="26">
        <f t="shared" si="314"/>
        <v>1</v>
      </c>
      <c r="IN275" s="26">
        <f t="shared" si="314"/>
        <v>1</v>
      </c>
      <c r="IO275" s="26">
        <f t="shared" si="314"/>
        <v>1</v>
      </c>
      <c r="IP275" s="26">
        <f t="shared" si="314"/>
        <v>1</v>
      </c>
      <c r="IQ275" s="26">
        <f t="shared" si="314"/>
        <v>1</v>
      </c>
      <c r="IR275" s="26">
        <f t="shared" si="314"/>
        <v>1</v>
      </c>
      <c r="IS275" s="26">
        <f t="shared" si="314"/>
        <v>1</v>
      </c>
      <c r="IT275" s="26">
        <f t="shared" si="314"/>
        <v>1</v>
      </c>
      <c r="IU275" s="26">
        <f t="shared" si="314"/>
        <v>1</v>
      </c>
      <c r="IV275" s="26">
        <f t="shared" si="314"/>
        <v>1</v>
      </c>
      <c r="IW275" s="26">
        <f t="shared" si="314"/>
        <v>1</v>
      </c>
      <c r="IX275" s="26">
        <f t="shared" si="314"/>
        <v>1</v>
      </c>
      <c r="IY275" s="26">
        <f t="shared" ref="IY275:LJ275" si="315">+IF(IFERROR(IY261*IY262*IY263,0)&gt;0,1,0)</f>
        <v>1</v>
      </c>
      <c r="IZ275" s="26">
        <f t="shared" si="315"/>
        <v>1</v>
      </c>
      <c r="JA275" s="26">
        <f t="shared" si="315"/>
        <v>1</v>
      </c>
      <c r="JB275" s="26">
        <f t="shared" si="315"/>
        <v>1</v>
      </c>
      <c r="JC275" s="26">
        <f t="shared" si="315"/>
        <v>1</v>
      </c>
      <c r="JD275" s="26">
        <f t="shared" si="315"/>
        <v>1</v>
      </c>
      <c r="JE275" s="26">
        <f t="shared" si="315"/>
        <v>1</v>
      </c>
      <c r="JF275" s="26">
        <f t="shared" si="315"/>
        <v>1</v>
      </c>
      <c r="JG275" s="26">
        <f t="shared" si="315"/>
        <v>1</v>
      </c>
      <c r="JH275" s="26">
        <f t="shared" si="315"/>
        <v>1</v>
      </c>
      <c r="JI275" s="26">
        <f t="shared" si="315"/>
        <v>1</v>
      </c>
      <c r="JJ275" s="26">
        <f t="shared" si="315"/>
        <v>1</v>
      </c>
      <c r="JK275" s="26">
        <f t="shared" si="315"/>
        <v>1</v>
      </c>
      <c r="JL275" s="26">
        <f t="shared" si="315"/>
        <v>1</v>
      </c>
      <c r="JM275" s="26">
        <f t="shared" si="315"/>
        <v>1</v>
      </c>
      <c r="JN275" s="26">
        <f t="shared" si="315"/>
        <v>1</v>
      </c>
      <c r="JO275" s="26">
        <f t="shared" si="315"/>
        <v>1</v>
      </c>
      <c r="JP275" s="26">
        <f t="shared" si="315"/>
        <v>1</v>
      </c>
      <c r="JQ275" s="26">
        <f t="shared" si="315"/>
        <v>1</v>
      </c>
      <c r="JR275" s="26">
        <f t="shared" si="315"/>
        <v>1</v>
      </c>
      <c r="JS275" s="26">
        <f t="shared" si="315"/>
        <v>1</v>
      </c>
      <c r="JT275" s="26">
        <f t="shared" si="315"/>
        <v>1</v>
      </c>
      <c r="JU275" s="26">
        <f t="shared" si="315"/>
        <v>1</v>
      </c>
      <c r="JV275" s="26">
        <f t="shared" si="315"/>
        <v>1</v>
      </c>
      <c r="JW275" s="26">
        <f t="shared" si="315"/>
        <v>1</v>
      </c>
      <c r="JX275" s="26">
        <f t="shared" si="315"/>
        <v>1</v>
      </c>
      <c r="JY275" s="26">
        <f t="shared" si="315"/>
        <v>1</v>
      </c>
      <c r="JZ275" s="26">
        <f t="shared" si="315"/>
        <v>1</v>
      </c>
      <c r="KA275" s="26">
        <f t="shared" si="315"/>
        <v>1</v>
      </c>
      <c r="KB275" s="26">
        <f t="shared" si="315"/>
        <v>1</v>
      </c>
      <c r="KC275" s="26">
        <f t="shared" si="315"/>
        <v>1</v>
      </c>
      <c r="KD275" s="26">
        <f t="shared" si="315"/>
        <v>1</v>
      </c>
      <c r="KE275" s="26">
        <f t="shared" si="315"/>
        <v>1</v>
      </c>
      <c r="KF275" s="26">
        <f t="shared" si="315"/>
        <v>1</v>
      </c>
      <c r="KG275" s="26">
        <f t="shared" si="315"/>
        <v>1</v>
      </c>
      <c r="KH275" s="26">
        <f t="shared" si="315"/>
        <v>1</v>
      </c>
      <c r="KI275" s="26">
        <f t="shared" si="315"/>
        <v>1</v>
      </c>
      <c r="KJ275" s="26">
        <f t="shared" si="315"/>
        <v>1</v>
      </c>
      <c r="KK275" s="26">
        <f t="shared" si="315"/>
        <v>1</v>
      </c>
      <c r="KL275" s="26">
        <f t="shared" si="315"/>
        <v>1</v>
      </c>
      <c r="KM275" s="26">
        <f t="shared" si="315"/>
        <v>1</v>
      </c>
      <c r="KN275" s="26">
        <f t="shared" si="315"/>
        <v>1</v>
      </c>
      <c r="KO275" s="26">
        <f t="shared" si="315"/>
        <v>1</v>
      </c>
      <c r="KP275" s="26">
        <f t="shared" si="315"/>
        <v>1</v>
      </c>
      <c r="KQ275" s="26">
        <f t="shared" si="315"/>
        <v>1</v>
      </c>
      <c r="KR275" s="26">
        <f t="shared" si="315"/>
        <v>1</v>
      </c>
      <c r="KS275" s="26">
        <f t="shared" si="315"/>
        <v>1</v>
      </c>
      <c r="KT275" s="26">
        <f t="shared" si="315"/>
        <v>1</v>
      </c>
      <c r="KU275" s="26">
        <f t="shared" si="315"/>
        <v>1</v>
      </c>
      <c r="KV275" s="26">
        <f t="shared" si="315"/>
        <v>1</v>
      </c>
      <c r="KW275" s="26">
        <f t="shared" si="315"/>
        <v>1</v>
      </c>
      <c r="KX275" s="26">
        <f t="shared" si="315"/>
        <v>1</v>
      </c>
      <c r="KY275" s="26">
        <f t="shared" si="315"/>
        <v>1</v>
      </c>
      <c r="KZ275" s="26">
        <f t="shared" si="315"/>
        <v>1</v>
      </c>
      <c r="LA275" s="26">
        <f t="shared" si="315"/>
        <v>1</v>
      </c>
      <c r="LB275" s="26">
        <f t="shared" si="315"/>
        <v>1</v>
      </c>
      <c r="LC275" s="26">
        <f t="shared" si="315"/>
        <v>1</v>
      </c>
      <c r="LD275" s="26">
        <f t="shared" si="315"/>
        <v>1</v>
      </c>
      <c r="LE275" s="26">
        <f t="shared" si="315"/>
        <v>1</v>
      </c>
      <c r="LF275" s="26">
        <f t="shared" si="315"/>
        <v>1</v>
      </c>
      <c r="LG275" s="26">
        <f t="shared" si="315"/>
        <v>1</v>
      </c>
      <c r="LH275" s="26">
        <f t="shared" si="315"/>
        <v>1</v>
      </c>
      <c r="LI275" s="26">
        <f t="shared" si="315"/>
        <v>1</v>
      </c>
      <c r="LJ275" s="26">
        <f t="shared" si="315"/>
        <v>1</v>
      </c>
      <c r="LK275" s="26">
        <f t="shared" ref="LK275:NV275" si="316">+IF(IFERROR(LK261*LK262*LK263,0)&gt;0,1,0)</f>
        <v>1</v>
      </c>
      <c r="LL275" s="26">
        <f t="shared" si="316"/>
        <v>1</v>
      </c>
      <c r="LM275" s="26">
        <f t="shared" si="316"/>
        <v>1</v>
      </c>
      <c r="LN275" s="26">
        <f t="shared" si="316"/>
        <v>1</v>
      </c>
      <c r="LO275" s="26">
        <f t="shared" si="316"/>
        <v>1</v>
      </c>
      <c r="LP275" s="26">
        <f t="shared" si="316"/>
        <v>1</v>
      </c>
      <c r="LQ275" s="26">
        <f t="shared" si="316"/>
        <v>1</v>
      </c>
      <c r="LR275" s="26">
        <f t="shared" si="316"/>
        <v>1</v>
      </c>
      <c r="LS275" s="26">
        <f t="shared" si="316"/>
        <v>1</v>
      </c>
      <c r="LT275" s="26">
        <f t="shared" si="316"/>
        <v>1</v>
      </c>
      <c r="LU275" s="26">
        <f t="shared" si="316"/>
        <v>1</v>
      </c>
      <c r="LV275" s="26">
        <f t="shared" si="316"/>
        <v>1</v>
      </c>
      <c r="LW275" s="26">
        <f t="shared" si="316"/>
        <v>1</v>
      </c>
      <c r="LX275" s="26">
        <f t="shared" si="316"/>
        <v>1</v>
      </c>
      <c r="LY275" s="26">
        <f t="shared" si="316"/>
        <v>1</v>
      </c>
      <c r="LZ275" s="26">
        <f t="shared" si="316"/>
        <v>1</v>
      </c>
      <c r="MA275" s="26">
        <f t="shared" si="316"/>
        <v>1</v>
      </c>
      <c r="MB275" s="26">
        <f t="shared" si="316"/>
        <v>1</v>
      </c>
      <c r="MC275" s="26">
        <f t="shared" si="316"/>
        <v>1</v>
      </c>
      <c r="MD275" s="26">
        <f t="shared" si="316"/>
        <v>1</v>
      </c>
      <c r="ME275" s="26">
        <f t="shared" si="316"/>
        <v>1</v>
      </c>
      <c r="MF275" s="26">
        <f t="shared" si="316"/>
        <v>1</v>
      </c>
      <c r="MG275" s="26">
        <f t="shared" si="316"/>
        <v>1</v>
      </c>
      <c r="MH275" s="26">
        <f t="shared" si="316"/>
        <v>1</v>
      </c>
      <c r="MI275" s="26">
        <f t="shared" si="316"/>
        <v>1</v>
      </c>
      <c r="MJ275" s="26">
        <f t="shared" si="316"/>
        <v>1</v>
      </c>
      <c r="MK275" s="26">
        <f t="shared" si="316"/>
        <v>1</v>
      </c>
      <c r="ML275" s="26">
        <f t="shared" si="316"/>
        <v>1</v>
      </c>
      <c r="MM275" s="26">
        <f t="shared" si="316"/>
        <v>1</v>
      </c>
      <c r="MN275" s="26">
        <f t="shared" si="316"/>
        <v>1</v>
      </c>
      <c r="MO275" s="26">
        <f t="shared" si="316"/>
        <v>1</v>
      </c>
      <c r="MP275" s="26">
        <f t="shared" si="316"/>
        <v>1</v>
      </c>
      <c r="MQ275" s="26">
        <f t="shared" si="316"/>
        <v>1</v>
      </c>
      <c r="MR275" s="26">
        <f t="shared" si="316"/>
        <v>1</v>
      </c>
      <c r="MS275" s="26">
        <f t="shared" si="316"/>
        <v>1</v>
      </c>
      <c r="MT275" s="26">
        <f t="shared" si="316"/>
        <v>1</v>
      </c>
      <c r="MU275" s="26">
        <f t="shared" si="316"/>
        <v>1</v>
      </c>
      <c r="MV275" s="26">
        <f t="shared" si="316"/>
        <v>1</v>
      </c>
      <c r="MW275" s="26">
        <f t="shared" si="316"/>
        <v>1</v>
      </c>
      <c r="MX275" s="26">
        <f t="shared" si="316"/>
        <v>1</v>
      </c>
      <c r="MY275" s="26">
        <f t="shared" si="316"/>
        <v>1</v>
      </c>
      <c r="MZ275" s="26">
        <f t="shared" si="316"/>
        <v>1</v>
      </c>
      <c r="NA275" s="26">
        <f t="shared" si="316"/>
        <v>1</v>
      </c>
      <c r="NB275" s="26">
        <f t="shared" si="316"/>
        <v>1</v>
      </c>
      <c r="NC275" s="26">
        <f t="shared" si="316"/>
        <v>1</v>
      </c>
      <c r="ND275" s="26">
        <f t="shared" si="316"/>
        <v>1</v>
      </c>
      <c r="NE275" s="26">
        <f t="shared" si="316"/>
        <v>1</v>
      </c>
      <c r="NF275" s="26">
        <f t="shared" si="316"/>
        <v>1</v>
      </c>
      <c r="NG275" s="26">
        <f t="shared" si="316"/>
        <v>1</v>
      </c>
      <c r="NH275" s="26">
        <f t="shared" si="316"/>
        <v>1</v>
      </c>
      <c r="NI275" s="26">
        <f t="shared" si="316"/>
        <v>1</v>
      </c>
      <c r="NJ275" s="26">
        <f t="shared" si="316"/>
        <v>1</v>
      </c>
      <c r="NK275" s="26">
        <f t="shared" si="316"/>
        <v>1</v>
      </c>
      <c r="NL275" s="26">
        <f t="shared" si="316"/>
        <v>1</v>
      </c>
      <c r="NM275" s="26">
        <f t="shared" si="316"/>
        <v>1</v>
      </c>
      <c r="NN275" s="26">
        <f t="shared" si="316"/>
        <v>1</v>
      </c>
      <c r="NO275" s="26">
        <f t="shared" si="316"/>
        <v>1</v>
      </c>
      <c r="NP275" s="26">
        <f t="shared" si="316"/>
        <v>1</v>
      </c>
      <c r="NQ275" s="26">
        <f t="shared" si="316"/>
        <v>1</v>
      </c>
      <c r="NR275" s="26">
        <f t="shared" si="316"/>
        <v>1</v>
      </c>
      <c r="NS275" s="26">
        <f t="shared" si="316"/>
        <v>1</v>
      </c>
      <c r="NT275" s="26">
        <f t="shared" si="316"/>
        <v>1</v>
      </c>
      <c r="NU275" s="26">
        <f t="shared" si="316"/>
        <v>1</v>
      </c>
      <c r="NV275" s="26">
        <f t="shared" si="316"/>
        <v>1</v>
      </c>
      <c r="NW275" s="26">
        <f t="shared" ref="NW275:QH275" si="317">+IF(IFERROR(NW261*NW262*NW263,0)&gt;0,1,0)</f>
        <v>1</v>
      </c>
      <c r="NX275" s="26">
        <f t="shared" si="317"/>
        <v>1</v>
      </c>
      <c r="NY275" s="26">
        <f t="shared" si="317"/>
        <v>1</v>
      </c>
      <c r="NZ275" s="26">
        <f t="shared" si="317"/>
        <v>1</v>
      </c>
      <c r="OA275" s="26">
        <f t="shared" si="317"/>
        <v>1</v>
      </c>
      <c r="OB275" s="26">
        <f t="shared" si="317"/>
        <v>1</v>
      </c>
      <c r="OC275" s="26">
        <f t="shared" si="317"/>
        <v>1</v>
      </c>
      <c r="OD275" s="26">
        <f t="shared" si="317"/>
        <v>1</v>
      </c>
      <c r="OE275" s="26">
        <f t="shared" si="317"/>
        <v>1</v>
      </c>
      <c r="OF275" s="26">
        <f t="shared" si="317"/>
        <v>1</v>
      </c>
      <c r="OG275" s="26">
        <f t="shared" si="317"/>
        <v>1</v>
      </c>
      <c r="OH275" s="26">
        <f t="shared" si="317"/>
        <v>1</v>
      </c>
      <c r="OI275" s="26">
        <f t="shared" si="317"/>
        <v>1</v>
      </c>
      <c r="OJ275" s="26">
        <f t="shared" si="317"/>
        <v>1</v>
      </c>
      <c r="OK275" s="26">
        <f t="shared" si="317"/>
        <v>1</v>
      </c>
      <c r="OL275" s="26">
        <f t="shared" si="317"/>
        <v>1</v>
      </c>
      <c r="OM275" s="26">
        <f t="shared" si="317"/>
        <v>1</v>
      </c>
      <c r="ON275" s="26">
        <f t="shared" si="317"/>
        <v>1</v>
      </c>
      <c r="OO275" s="26">
        <f t="shared" si="317"/>
        <v>1</v>
      </c>
      <c r="OP275" s="26">
        <f t="shared" si="317"/>
        <v>1</v>
      </c>
      <c r="OQ275" s="26">
        <f t="shared" si="317"/>
        <v>1</v>
      </c>
      <c r="OR275" s="26">
        <f t="shared" si="317"/>
        <v>1</v>
      </c>
      <c r="OS275" s="26">
        <f t="shared" si="317"/>
        <v>1</v>
      </c>
      <c r="OT275" s="26">
        <f t="shared" si="317"/>
        <v>1</v>
      </c>
      <c r="OU275" s="26">
        <f t="shared" si="317"/>
        <v>1</v>
      </c>
      <c r="OV275" s="26">
        <f t="shared" si="317"/>
        <v>1</v>
      </c>
      <c r="OW275" s="26">
        <f t="shared" si="317"/>
        <v>1</v>
      </c>
      <c r="OX275" s="26">
        <f t="shared" si="317"/>
        <v>1</v>
      </c>
      <c r="OY275" s="26">
        <f t="shared" si="317"/>
        <v>1</v>
      </c>
      <c r="OZ275" s="26">
        <f t="shared" si="317"/>
        <v>1</v>
      </c>
      <c r="PA275" s="26">
        <f t="shared" si="317"/>
        <v>1</v>
      </c>
      <c r="PB275" s="26">
        <f t="shared" si="317"/>
        <v>1</v>
      </c>
      <c r="PC275" s="26">
        <f t="shared" si="317"/>
        <v>1</v>
      </c>
      <c r="PD275" s="26">
        <f t="shared" si="317"/>
        <v>1</v>
      </c>
      <c r="PE275" s="26">
        <f t="shared" si="317"/>
        <v>1</v>
      </c>
      <c r="PF275" s="26">
        <f t="shared" si="317"/>
        <v>1</v>
      </c>
      <c r="PG275" s="26">
        <f t="shared" si="317"/>
        <v>1</v>
      </c>
      <c r="PH275" s="26">
        <f t="shared" si="317"/>
        <v>1</v>
      </c>
      <c r="PI275" s="26">
        <f t="shared" si="317"/>
        <v>1</v>
      </c>
      <c r="PJ275" s="26">
        <f t="shared" si="317"/>
        <v>1</v>
      </c>
      <c r="PK275" s="26">
        <f t="shared" si="317"/>
        <v>1</v>
      </c>
      <c r="PL275" s="26">
        <f t="shared" si="317"/>
        <v>1</v>
      </c>
      <c r="PM275" s="26">
        <f t="shared" si="317"/>
        <v>1</v>
      </c>
      <c r="PN275" s="26">
        <f t="shared" si="317"/>
        <v>1</v>
      </c>
      <c r="PO275" s="26">
        <f t="shared" si="317"/>
        <v>1</v>
      </c>
      <c r="PP275" s="26">
        <f t="shared" si="317"/>
        <v>1</v>
      </c>
      <c r="PQ275" s="26">
        <f t="shared" si="317"/>
        <v>1</v>
      </c>
      <c r="PR275" s="26">
        <f t="shared" si="317"/>
        <v>1</v>
      </c>
      <c r="PS275" s="26">
        <f t="shared" si="317"/>
        <v>1</v>
      </c>
      <c r="PT275" s="26">
        <f t="shared" si="317"/>
        <v>1</v>
      </c>
      <c r="PU275" s="26">
        <f t="shared" si="317"/>
        <v>1</v>
      </c>
      <c r="PV275" s="26">
        <f t="shared" si="317"/>
        <v>1</v>
      </c>
      <c r="PW275" s="26">
        <f t="shared" si="317"/>
        <v>1</v>
      </c>
      <c r="PX275" s="26">
        <f t="shared" si="317"/>
        <v>1</v>
      </c>
      <c r="PY275" s="26">
        <f t="shared" si="317"/>
        <v>1</v>
      </c>
      <c r="PZ275" s="26">
        <f t="shared" si="317"/>
        <v>1</v>
      </c>
      <c r="QA275" s="26">
        <f t="shared" si="317"/>
        <v>1</v>
      </c>
      <c r="QB275" s="26">
        <f t="shared" si="317"/>
        <v>1</v>
      </c>
      <c r="QC275" s="26">
        <f t="shared" si="317"/>
        <v>1</v>
      </c>
      <c r="QD275" s="26">
        <f t="shared" si="317"/>
        <v>1</v>
      </c>
      <c r="QE275" s="26">
        <f t="shared" si="317"/>
        <v>1</v>
      </c>
      <c r="QF275" s="26">
        <f t="shared" si="317"/>
        <v>1</v>
      </c>
      <c r="QG275" s="26">
        <f t="shared" si="317"/>
        <v>1</v>
      </c>
      <c r="QH275" s="26">
        <f t="shared" si="317"/>
        <v>1</v>
      </c>
      <c r="QI275" s="26">
        <f t="shared" ref="QI275:SG275" si="318">+IF(IFERROR(QI261*QI262*QI263,0)&gt;0,1,0)</f>
        <v>1</v>
      </c>
      <c r="QJ275" s="26">
        <f t="shared" si="318"/>
        <v>1</v>
      </c>
      <c r="QK275" s="26">
        <f t="shared" si="318"/>
        <v>1</v>
      </c>
      <c r="QL275" s="26">
        <f t="shared" si="318"/>
        <v>1</v>
      </c>
      <c r="QM275" s="26">
        <f t="shared" si="318"/>
        <v>1</v>
      </c>
      <c r="QN275" s="26">
        <f t="shared" si="318"/>
        <v>1</v>
      </c>
      <c r="QO275" s="26">
        <f t="shared" si="318"/>
        <v>1</v>
      </c>
      <c r="QP275" s="26">
        <f t="shared" si="318"/>
        <v>1</v>
      </c>
      <c r="QQ275" s="26">
        <f t="shared" si="318"/>
        <v>1</v>
      </c>
      <c r="QR275" s="26">
        <f t="shared" si="318"/>
        <v>1</v>
      </c>
      <c r="QS275" s="26">
        <f t="shared" si="318"/>
        <v>1</v>
      </c>
      <c r="QT275" s="26">
        <f t="shared" si="318"/>
        <v>1</v>
      </c>
      <c r="QU275" s="26">
        <f t="shared" si="318"/>
        <v>1</v>
      </c>
      <c r="QV275" s="26">
        <f t="shared" si="318"/>
        <v>1</v>
      </c>
      <c r="QW275" s="26">
        <f t="shared" si="318"/>
        <v>1</v>
      </c>
      <c r="QX275" s="26">
        <f t="shared" si="318"/>
        <v>1</v>
      </c>
      <c r="QY275" s="26">
        <f t="shared" si="318"/>
        <v>1</v>
      </c>
      <c r="QZ275" s="26">
        <f t="shared" si="318"/>
        <v>1</v>
      </c>
      <c r="RA275" s="26">
        <f t="shared" si="318"/>
        <v>1</v>
      </c>
      <c r="RB275" s="26">
        <f t="shared" si="318"/>
        <v>1</v>
      </c>
      <c r="RC275" s="26">
        <f t="shared" si="318"/>
        <v>1</v>
      </c>
      <c r="RD275" s="26">
        <f t="shared" si="318"/>
        <v>1</v>
      </c>
      <c r="RE275" s="26">
        <f t="shared" si="318"/>
        <v>1</v>
      </c>
      <c r="RF275" s="26">
        <f t="shared" si="318"/>
        <v>1</v>
      </c>
      <c r="RG275" s="26">
        <f t="shared" si="318"/>
        <v>1</v>
      </c>
      <c r="RH275" s="26">
        <f t="shared" si="318"/>
        <v>1</v>
      </c>
      <c r="RI275" s="26">
        <f t="shared" si="318"/>
        <v>1</v>
      </c>
      <c r="RJ275" s="26">
        <f t="shared" si="318"/>
        <v>1</v>
      </c>
      <c r="RK275" s="26">
        <f t="shared" si="318"/>
        <v>1</v>
      </c>
      <c r="RL275" s="26">
        <f t="shared" si="318"/>
        <v>1</v>
      </c>
      <c r="RM275" s="26">
        <f t="shared" si="318"/>
        <v>1</v>
      </c>
      <c r="RN275" s="26">
        <f t="shared" si="318"/>
        <v>1</v>
      </c>
      <c r="RO275" s="26">
        <f t="shared" si="318"/>
        <v>1</v>
      </c>
      <c r="RP275" s="26">
        <f t="shared" si="318"/>
        <v>1</v>
      </c>
      <c r="RQ275" s="26">
        <f t="shared" si="318"/>
        <v>1</v>
      </c>
      <c r="RR275" s="26">
        <f t="shared" si="318"/>
        <v>1</v>
      </c>
      <c r="RS275" s="26">
        <f t="shared" si="318"/>
        <v>1</v>
      </c>
      <c r="RT275" s="26">
        <f t="shared" si="318"/>
        <v>1</v>
      </c>
      <c r="RU275" s="26">
        <f t="shared" si="318"/>
        <v>1</v>
      </c>
      <c r="RV275" s="26">
        <f t="shared" si="318"/>
        <v>1</v>
      </c>
      <c r="RW275" s="26">
        <f t="shared" si="318"/>
        <v>1</v>
      </c>
      <c r="RX275" s="26">
        <f t="shared" si="318"/>
        <v>1</v>
      </c>
      <c r="RY275" s="26">
        <f t="shared" si="318"/>
        <v>1</v>
      </c>
      <c r="RZ275" s="26">
        <f t="shared" si="318"/>
        <v>1</v>
      </c>
      <c r="SA275" s="26">
        <f t="shared" si="318"/>
        <v>1</v>
      </c>
      <c r="SB275" s="26">
        <f t="shared" si="318"/>
        <v>1</v>
      </c>
      <c r="SC275" s="26">
        <f t="shared" si="318"/>
        <v>1</v>
      </c>
      <c r="SD275" s="26">
        <f t="shared" si="318"/>
        <v>1</v>
      </c>
      <c r="SE275" s="26">
        <f t="shared" si="318"/>
        <v>1</v>
      </c>
      <c r="SF275" s="26">
        <f t="shared" si="318"/>
        <v>1</v>
      </c>
      <c r="SG275" s="26">
        <f t="shared" si="318"/>
        <v>1</v>
      </c>
    </row>
    <row r="276" spans="1:502">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c r="IN276" s="26"/>
      <c r="IO276" s="26"/>
      <c r="IP276" s="26"/>
      <c r="IQ276" s="26"/>
      <c r="IR276" s="26"/>
      <c r="IS276" s="26"/>
      <c r="IT276" s="26"/>
      <c r="IU276" s="26"/>
      <c r="IV276" s="26"/>
      <c r="IW276" s="26"/>
      <c r="IX276" s="26"/>
      <c r="IY276" s="26"/>
      <c r="IZ276" s="26"/>
      <c r="JA276" s="26"/>
      <c r="JB276" s="26"/>
      <c r="JC276" s="26"/>
      <c r="JD276" s="26"/>
      <c r="JE276" s="26"/>
      <c r="JF276" s="26"/>
      <c r="JG276" s="26"/>
      <c r="JH276" s="26"/>
      <c r="JI276" s="26"/>
      <c r="JJ276" s="26"/>
      <c r="JK276" s="26"/>
      <c r="JL276" s="26"/>
      <c r="JM276" s="26"/>
      <c r="JN276" s="26"/>
      <c r="JO276" s="26"/>
      <c r="JP276" s="26"/>
      <c r="JQ276" s="26"/>
      <c r="JR276" s="26"/>
      <c r="JS276" s="26"/>
      <c r="JT276" s="26"/>
      <c r="JU276" s="26"/>
      <c r="JV276" s="26"/>
      <c r="JW276" s="26"/>
      <c r="JX276" s="26"/>
      <c r="JY276" s="26"/>
      <c r="JZ276" s="26"/>
      <c r="KA276" s="26"/>
      <c r="KB276" s="26"/>
      <c r="KC276" s="26"/>
      <c r="KD276" s="26"/>
      <c r="KE276" s="26"/>
      <c r="KF276" s="26"/>
      <c r="KG276" s="26"/>
      <c r="KH276" s="26"/>
      <c r="KI276" s="26"/>
      <c r="KJ276" s="26"/>
      <c r="KK276" s="26"/>
      <c r="KL276" s="26"/>
      <c r="KM276" s="26"/>
      <c r="KN276" s="26"/>
      <c r="KO276" s="26"/>
      <c r="KP276" s="26"/>
      <c r="KQ276" s="26"/>
      <c r="KR276" s="26"/>
      <c r="KS276" s="26"/>
      <c r="KT276" s="26"/>
      <c r="KU276" s="26"/>
      <c r="KV276" s="26"/>
      <c r="KW276" s="26"/>
      <c r="KX276" s="26"/>
      <c r="KY276" s="26"/>
      <c r="KZ276" s="26"/>
      <c r="LA276" s="26"/>
      <c r="LB276" s="26"/>
      <c r="LC276" s="26"/>
      <c r="LD276" s="26"/>
      <c r="LE276" s="26"/>
      <c r="LF276" s="26"/>
      <c r="LG276" s="26"/>
      <c r="LH276" s="26"/>
      <c r="LI276" s="26"/>
      <c r="LJ276" s="26"/>
      <c r="LK276" s="26"/>
      <c r="LL276" s="26"/>
      <c r="LM276" s="26"/>
      <c r="LN276" s="26"/>
      <c r="LO276" s="26"/>
      <c r="LP276" s="26"/>
      <c r="LQ276" s="26"/>
      <c r="LR276" s="26"/>
      <c r="LS276" s="26"/>
      <c r="LT276" s="26"/>
      <c r="LU276" s="26"/>
      <c r="LV276" s="26"/>
      <c r="LW276" s="26"/>
      <c r="LX276" s="26"/>
      <c r="LY276" s="26"/>
      <c r="LZ276" s="26"/>
      <c r="MA276" s="26"/>
      <c r="MB276" s="26"/>
      <c r="MC276" s="26"/>
      <c r="MD276" s="26"/>
      <c r="ME276" s="26"/>
      <c r="MF276" s="26"/>
      <c r="MG276" s="26"/>
      <c r="MH276" s="26"/>
      <c r="MI276" s="26"/>
      <c r="MJ276" s="26"/>
      <c r="MK276" s="26"/>
      <c r="ML276" s="26"/>
      <c r="MM276" s="26"/>
      <c r="MN276" s="26"/>
      <c r="MO276" s="26"/>
      <c r="MP276" s="26"/>
      <c r="MQ276" s="26"/>
      <c r="MR276" s="26"/>
      <c r="MS276" s="26"/>
      <c r="MT276" s="26"/>
      <c r="MU276" s="26"/>
      <c r="MV276" s="26"/>
      <c r="MW276" s="26"/>
      <c r="MX276" s="26"/>
      <c r="MY276" s="26"/>
      <c r="MZ276" s="26"/>
      <c r="NA276" s="26"/>
      <c r="NB276" s="26"/>
      <c r="NC276" s="26"/>
      <c r="ND276" s="26"/>
      <c r="NE276" s="26"/>
      <c r="NF276" s="26"/>
      <c r="NG276" s="26"/>
      <c r="NH276" s="26"/>
      <c r="NI276" s="26"/>
      <c r="NJ276" s="26"/>
      <c r="NK276" s="26"/>
      <c r="NL276" s="26"/>
      <c r="NM276" s="26"/>
      <c r="NN276" s="26"/>
      <c r="NO276" s="26"/>
      <c r="NP276" s="26"/>
      <c r="NQ276" s="26"/>
      <c r="NR276" s="26"/>
      <c r="NS276" s="26"/>
      <c r="NT276" s="26"/>
      <c r="NU276" s="26"/>
      <c r="NV276" s="26"/>
      <c r="NW276" s="26"/>
      <c r="NX276" s="26"/>
      <c r="NY276" s="26"/>
      <c r="NZ276" s="26"/>
      <c r="OA276" s="26"/>
      <c r="OB276" s="26"/>
      <c r="OC276" s="26"/>
      <c r="OD276" s="26"/>
      <c r="OE276" s="26"/>
      <c r="OF276" s="26"/>
      <c r="OG276" s="26"/>
      <c r="OH276" s="26"/>
      <c r="OI276" s="26"/>
      <c r="OJ276" s="26"/>
      <c r="OK276" s="26"/>
      <c r="OL276" s="26"/>
      <c r="OM276" s="26"/>
      <c r="ON276" s="26"/>
      <c r="OO276" s="26"/>
      <c r="OP276" s="26"/>
      <c r="OQ276" s="26"/>
      <c r="OR276" s="26"/>
      <c r="OS276" s="26"/>
      <c r="OT276" s="26"/>
      <c r="OU276" s="26"/>
      <c r="OV276" s="26"/>
      <c r="OW276" s="26"/>
      <c r="OX276" s="26"/>
      <c r="OY276" s="26"/>
      <c r="OZ276" s="26"/>
      <c r="PA276" s="26"/>
      <c r="PB276" s="26"/>
      <c r="PC276" s="26"/>
      <c r="PD276" s="26"/>
      <c r="PE276" s="26"/>
      <c r="PF276" s="26"/>
      <c r="PG276" s="26"/>
      <c r="PH276" s="26"/>
      <c r="PI276" s="26"/>
      <c r="PJ276" s="26"/>
      <c r="PK276" s="26"/>
      <c r="PL276" s="26"/>
      <c r="PM276" s="26"/>
      <c r="PN276" s="26"/>
      <c r="PO276" s="26"/>
      <c r="PP276" s="26"/>
      <c r="PQ276" s="26"/>
      <c r="PR276" s="26"/>
      <c r="PS276" s="26"/>
      <c r="PT276" s="26"/>
      <c r="PU276" s="26"/>
      <c r="PV276" s="26"/>
      <c r="PW276" s="26"/>
      <c r="PX276" s="26"/>
      <c r="PY276" s="26"/>
      <c r="PZ276" s="26"/>
      <c r="QA276" s="26"/>
      <c r="QB276" s="26"/>
      <c r="QC276" s="26"/>
      <c r="QD276" s="26"/>
      <c r="QE276" s="26"/>
      <c r="QF276" s="26"/>
      <c r="QG276" s="26"/>
      <c r="QH276" s="26"/>
      <c r="QI276" s="26"/>
      <c r="QJ276" s="26"/>
      <c r="QK276" s="26"/>
      <c r="QL276" s="26"/>
      <c r="QM276" s="26"/>
      <c r="QN276" s="26"/>
      <c r="QO276" s="26"/>
      <c r="QP276" s="26"/>
      <c r="QQ276" s="26"/>
      <c r="QR276" s="26"/>
      <c r="QS276" s="26"/>
      <c r="QT276" s="26"/>
      <c r="QU276" s="26"/>
      <c r="QV276" s="26"/>
      <c r="QW276" s="26"/>
      <c r="QX276" s="26"/>
      <c r="QY276" s="26"/>
      <c r="QZ276" s="26"/>
      <c r="RA276" s="26"/>
      <c r="RB276" s="26"/>
      <c r="RC276" s="26"/>
      <c r="RD276" s="26"/>
      <c r="RE276" s="26"/>
      <c r="RF276" s="26"/>
      <c r="RG276" s="26"/>
      <c r="RH276" s="26"/>
      <c r="RI276" s="26"/>
      <c r="RJ276" s="26"/>
      <c r="RK276" s="26"/>
      <c r="RL276" s="26"/>
      <c r="RM276" s="26"/>
      <c r="RN276" s="26"/>
      <c r="RO276" s="26"/>
      <c r="RP276" s="26"/>
      <c r="RQ276" s="26"/>
      <c r="RR276" s="26"/>
      <c r="RS276" s="26"/>
      <c r="RT276" s="26"/>
      <c r="RU276" s="26"/>
      <c r="RV276" s="26"/>
      <c r="RW276" s="26"/>
      <c r="RX276" s="26"/>
      <c r="RY276" s="26"/>
      <c r="RZ276" s="26"/>
      <c r="SA276" s="26"/>
      <c r="SB276" s="26"/>
      <c r="SC276" s="26"/>
      <c r="SD276" s="26"/>
      <c r="SE276" s="26"/>
      <c r="SF276" s="26"/>
      <c r="SG276" s="26"/>
    </row>
    <row r="277" spans="1:502">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row>
    <row r="278" spans="1:502">
      <c r="A278" t="s">
        <v>563</v>
      </c>
      <c r="B278" s="1">
        <f t="shared" ref="B278:BM278" si="319">+IF(B275=0,"",$Q$67*$Q$68*MAX(0,$Q$63-MAX(B261,$Q$64)))</f>
        <v>5890.5</v>
      </c>
      <c r="C278" s="1">
        <f t="shared" si="319"/>
        <v>0</v>
      </c>
      <c r="D278" s="1">
        <f t="shared" si="319"/>
        <v>2639.2500000000014</v>
      </c>
      <c r="E278" s="1">
        <f t="shared" si="319"/>
        <v>1912.5</v>
      </c>
      <c r="F278" s="1">
        <f t="shared" si="319"/>
        <v>0</v>
      </c>
      <c r="G278" s="1">
        <f t="shared" si="319"/>
        <v>459.00000000000381</v>
      </c>
      <c r="H278" s="1">
        <f t="shared" si="319"/>
        <v>0</v>
      </c>
      <c r="I278" s="1">
        <f t="shared" si="319"/>
        <v>0</v>
      </c>
      <c r="J278" s="1">
        <f t="shared" si="319"/>
        <v>1950.7500000000025</v>
      </c>
      <c r="K278" s="1">
        <f t="shared" si="319"/>
        <v>0</v>
      </c>
      <c r="L278" s="1">
        <f t="shared" si="319"/>
        <v>726.74999999999807</v>
      </c>
      <c r="M278" s="1">
        <f t="shared" si="319"/>
        <v>0</v>
      </c>
      <c r="N278" s="1">
        <f t="shared" si="319"/>
        <v>0</v>
      </c>
      <c r="O278" s="1">
        <f t="shared" si="319"/>
        <v>0</v>
      </c>
      <c r="P278" s="1">
        <f t="shared" si="319"/>
        <v>3557.2500000000023</v>
      </c>
      <c r="Q278" s="1">
        <f t="shared" si="319"/>
        <v>0</v>
      </c>
      <c r="R278" s="1">
        <f t="shared" si="319"/>
        <v>1377.0000000000045</v>
      </c>
      <c r="S278" s="1">
        <f t="shared" si="319"/>
        <v>0</v>
      </c>
      <c r="T278" s="1">
        <f t="shared" si="319"/>
        <v>0</v>
      </c>
      <c r="U278" s="1">
        <f t="shared" si="319"/>
        <v>1568.2500000000005</v>
      </c>
      <c r="V278" s="1">
        <f t="shared" si="319"/>
        <v>0</v>
      </c>
      <c r="W278" s="1">
        <f t="shared" si="319"/>
        <v>0</v>
      </c>
      <c r="X278" s="1">
        <f t="shared" si="319"/>
        <v>0</v>
      </c>
      <c r="Y278" s="1">
        <f t="shared" si="319"/>
        <v>3021.75</v>
      </c>
      <c r="Z278" s="1">
        <f t="shared" si="319"/>
        <v>0</v>
      </c>
      <c r="AA278" s="1">
        <f t="shared" si="319"/>
        <v>1759.4999999999998</v>
      </c>
      <c r="AB278" s="1">
        <f t="shared" si="319"/>
        <v>0</v>
      </c>
      <c r="AC278" s="1">
        <f t="shared" si="319"/>
        <v>0</v>
      </c>
      <c r="AD278" s="1">
        <f t="shared" si="319"/>
        <v>0</v>
      </c>
      <c r="AE278" s="1">
        <f t="shared" si="319"/>
        <v>0</v>
      </c>
      <c r="AF278" s="1">
        <f t="shared" si="319"/>
        <v>0</v>
      </c>
      <c r="AG278" s="1">
        <f t="shared" si="319"/>
        <v>0</v>
      </c>
      <c r="AH278" s="1">
        <f t="shared" si="319"/>
        <v>6464.2500000000018</v>
      </c>
      <c r="AI278" s="1">
        <f t="shared" si="319"/>
        <v>0</v>
      </c>
      <c r="AJ278" s="1">
        <f t="shared" si="319"/>
        <v>0</v>
      </c>
      <c r="AK278" s="1">
        <f t="shared" si="319"/>
        <v>0</v>
      </c>
      <c r="AL278" s="1">
        <f t="shared" si="319"/>
        <v>0</v>
      </c>
      <c r="AM278" s="1">
        <f t="shared" si="319"/>
        <v>0</v>
      </c>
      <c r="AN278" s="1">
        <f t="shared" si="319"/>
        <v>0</v>
      </c>
      <c r="AO278" s="1">
        <f t="shared" si="319"/>
        <v>0</v>
      </c>
      <c r="AP278" s="1">
        <f t="shared" si="319"/>
        <v>0</v>
      </c>
      <c r="AQ278" s="1">
        <f t="shared" si="319"/>
        <v>306.00000000000028</v>
      </c>
      <c r="AR278" s="1">
        <f t="shared" si="319"/>
        <v>0</v>
      </c>
      <c r="AS278" s="1">
        <f t="shared" si="319"/>
        <v>0</v>
      </c>
      <c r="AT278" s="1">
        <f t="shared" si="319"/>
        <v>0</v>
      </c>
      <c r="AU278" s="1">
        <f t="shared" si="319"/>
        <v>0</v>
      </c>
      <c r="AV278" s="1">
        <f t="shared" si="319"/>
        <v>0</v>
      </c>
      <c r="AW278" s="1">
        <f t="shared" si="319"/>
        <v>2256.7500000000027</v>
      </c>
      <c r="AX278" s="1">
        <f t="shared" si="319"/>
        <v>0</v>
      </c>
      <c r="AY278" s="1">
        <f t="shared" si="319"/>
        <v>841.5000000000025</v>
      </c>
      <c r="AZ278" s="1">
        <f t="shared" si="319"/>
        <v>0</v>
      </c>
      <c r="BA278" s="1">
        <f t="shared" si="319"/>
        <v>0</v>
      </c>
      <c r="BB278" s="1">
        <f t="shared" si="319"/>
        <v>0</v>
      </c>
      <c r="BC278" s="1">
        <f t="shared" si="319"/>
        <v>0</v>
      </c>
      <c r="BD278" s="1">
        <f t="shared" si="319"/>
        <v>0</v>
      </c>
      <c r="BE278" s="1">
        <f t="shared" si="319"/>
        <v>688.49999999999886</v>
      </c>
      <c r="BF278" s="1">
        <f t="shared" si="319"/>
        <v>650.24999999999977</v>
      </c>
      <c r="BG278" s="1">
        <f t="shared" si="319"/>
        <v>0</v>
      </c>
      <c r="BH278" s="1">
        <f t="shared" si="319"/>
        <v>0</v>
      </c>
      <c r="BI278" s="1">
        <f t="shared" si="319"/>
        <v>0</v>
      </c>
      <c r="BJ278" s="1">
        <f t="shared" si="319"/>
        <v>0</v>
      </c>
      <c r="BK278" s="1">
        <f t="shared" si="319"/>
        <v>0</v>
      </c>
      <c r="BL278" s="1">
        <f t="shared" si="319"/>
        <v>0</v>
      </c>
      <c r="BM278" s="1">
        <f t="shared" si="319"/>
        <v>0</v>
      </c>
      <c r="BN278" s="1">
        <f t="shared" ref="BN278:DY278" si="320">+IF(BN275=0,"",$Q$67*$Q$68*MAX(0,$Q$63-MAX(BN261,$Q$64)))</f>
        <v>1032.7499999999984</v>
      </c>
      <c r="BO278" s="1">
        <f t="shared" si="320"/>
        <v>0</v>
      </c>
      <c r="BP278" s="1">
        <f t="shared" si="320"/>
        <v>0</v>
      </c>
      <c r="BQ278" s="1">
        <f t="shared" si="320"/>
        <v>0</v>
      </c>
      <c r="BR278" s="1">
        <f t="shared" si="320"/>
        <v>1644.7500000000023</v>
      </c>
      <c r="BS278" s="1">
        <f t="shared" si="320"/>
        <v>1491.7500000000023</v>
      </c>
      <c r="BT278" s="1">
        <f t="shared" si="320"/>
        <v>0</v>
      </c>
      <c r="BU278" s="1">
        <f t="shared" si="320"/>
        <v>1109.2500000000036</v>
      </c>
      <c r="BV278" s="1">
        <f t="shared" si="320"/>
        <v>765.00000000000409</v>
      </c>
      <c r="BW278" s="1">
        <f t="shared" si="320"/>
        <v>0</v>
      </c>
      <c r="BX278" s="1">
        <f t="shared" si="320"/>
        <v>0</v>
      </c>
      <c r="BY278" s="1">
        <f t="shared" si="320"/>
        <v>0</v>
      </c>
      <c r="BZ278" s="1">
        <f t="shared" si="320"/>
        <v>0</v>
      </c>
      <c r="CA278" s="1">
        <f t="shared" si="320"/>
        <v>0</v>
      </c>
      <c r="CB278" s="1">
        <f t="shared" si="320"/>
        <v>0</v>
      </c>
      <c r="CC278" s="1">
        <f t="shared" si="320"/>
        <v>0</v>
      </c>
      <c r="CD278" s="1">
        <f t="shared" si="320"/>
        <v>0</v>
      </c>
      <c r="CE278" s="1">
        <f t="shared" si="320"/>
        <v>0</v>
      </c>
      <c r="CF278" s="1">
        <f t="shared" si="320"/>
        <v>879.75000000000159</v>
      </c>
      <c r="CG278" s="1">
        <f t="shared" si="320"/>
        <v>0</v>
      </c>
      <c r="CH278" s="1">
        <f t="shared" si="320"/>
        <v>2639.2500000000014</v>
      </c>
      <c r="CI278" s="1">
        <f t="shared" si="320"/>
        <v>0</v>
      </c>
      <c r="CJ278" s="1">
        <f t="shared" si="320"/>
        <v>0</v>
      </c>
      <c r="CK278" s="1">
        <f t="shared" si="320"/>
        <v>2218.5000000000005</v>
      </c>
      <c r="CL278" s="1">
        <f t="shared" si="320"/>
        <v>0</v>
      </c>
      <c r="CM278" s="1">
        <f t="shared" si="320"/>
        <v>0</v>
      </c>
      <c r="CN278" s="1">
        <f t="shared" si="320"/>
        <v>0</v>
      </c>
      <c r="CO278" s="1">
        <f t="shared" si="320"/>
        <v>0</v>
      </c>
      <c r="CP278" s="1">
        <f t="shared" si="320"/>
        <v>0</v>
      </c>
      <c r="CQ278" s="1">
        <f t="shared" si="320"/>
        <v>0</v>
      </c>
      <c r="CR278" s="1">
        <f t="shared" si="320"/>
        <v>153.00000000000352</v>
      </c>
      <c r="CS278" s="1">
        <f t="shared" si="320"/>
        <v>267.75000000000108</v>
      </c>
      <c r="CT278" s="1">
        <f t="shared" si="320"/>
        <v>459.00000000000381</v>
      </c>
      <c r="CU278" s="1">
        <f t="shared" si="320"/>
        <v>3825</v>
      </c>
      <c r="CV278" s="1">
        <f t="shared" si="320"/>
        <v>0</v>
      </c>
      <c r="CW278" s="1">
        <f t="shared" si="320"/>
        <v>0</v>
      </c>
      <c r="CX278" s="1">
        <f t="shared" si="320"/>
        <v>0</v>
      </c>
      <c r="CY278" s="1">
        <f t="shared" si="320"/>
        <v>0</v>
      </c>
      <c r="CZ278" s="1">
        <f t="shared" si="320"/>
        <v>0</v>
      </c>
      <c r="DA278" s="1">
        <f t="shared" si="320"/>
        <v>0</v>
      </c>
      <c r="DB278" s="1">
        <f t="shared" si="320"/>
        <v>0</v>
      </c>
      <c r="DC278" s="1">
        <f t="shared" si="320"/>
        <v>0</v>
      </c>
      <c r="DD278" s="1">
        <f t="shared" si="320"/>
        <v>4896.0000000000009</v>
      </c>
      <c r="DE278" s="1">
        <f t="shared" si="320"/>
        <v>0</v>
      </c>
      <c r="DF278" s="1">
        <f t="shared" si="320"/>
        <v>0</v>
      </c>
      <c r="DG278" s="1">
        <f t="shared" si="320"/>
        <v>0</v>
      </c>
      <c r="DH278" s="1">
        <f t="shared" si="320"/>
        <v>0</v>
      </c>
      <c r="DI278" s="1">
        <f t="shared" si="320"/>
        <v>0</v>
      </c>
      <c r="DJ278" s="1">
        <f t="shared" si="320"/>
        <v>0</v>
      </c>
      <c r="DK278" s="1">
        <f t="shared" si="320"/>
        <v>0</v>
      </c>
      <c r="DL278" s="1">
        <f t="shared" si="320"/>
        <v>0</v>
      </c>
      <c r="DM278" s="1">
        <f t="shared" si="320"/>
        <v>0</v>
      </c>
      <c r="DN278" s="1">
        <f t="shared" si="320"/>
        <v>2409.7500000000032</v>
      </c>
      <c r="DO278" s="1">
        <f t="shared" si="320"/>
        <v>0</v>
      </c>
      <c r="DP278" s="1">
        <f t="shared" si="320"/>
        <v>0</v>
      </c>
      <c r="DQ278" s="1">
        <f t="shared" si="320"/>
        <v>1377.0000000000045</v>
      </c>
      <c r="DR278" s="1">
        <f t="shared" si="320"/>
        <v>0</v>
      </c>
      <c r="DS278" s="1">
        <f t="shared" si="320"/>
        <v>0</v>
      </c>
      <c r="DT278" s="1">
        <f t="shared" si="320"/>
        <v>0</v>
      </c>
      <c r="DU278" s="1">
        <f t="shared" si="320"/>
        <v>2448.0000000000023</v>
      </c>
      <c r="DV278" s="1">
        <f t="shared" si="320"/>
        <v>0</v>
      </c>
      <c r="DW278" s="1">
        <f t="shared" si="320"/>
        <v>0</v>
      </c>
      <c r="DX278" s="1">
        <f t="shared" si="320"/>
        <v>994.4999999999992</v>
      </c>
      <c r="DY278" s="1">
        <f t="shared" si="320"/>
        <v>0</v>
      </c>
      <c r="DZ278" s="1">
        <f t="shared" ref="DZ278:GK278" si="321">+IF(DZ275=0,"",$Q$67*$Q$68*MAX(0,$Q$63-MAX(DZ261,$Q$64)))</f>
        <v>0</v>
      </c>
      <c r="EA278" s="1">
        <f t="shared" si="321"/>
        <v>0</v>
      </c>
      <c r="EB278" s="1">
        <f t="shared" si="321"/>
        <v>0</v>
      </c>
      <c r="EC278" s="1">
        <f t="shared" si="321"/>
        <v>2983.5000000000009</v>
      </c>
      <c r="ED278" s="1">
        <f t="shared" si="321"/>
        <v>4131</v>
      </c>
      <c r="EE278" s="1">
        <f t="shared" si="321"/>
        <v>0</v>
      </c>
      <c r="EF278" s="1">
        <f t="shared" si="321"/>
        <v>0</v>
      </c>
      <c r="EG278" s="1">
        <f t="shared" si="321"/>
        <v>0</v>
      </c>
      <c r="EH278" s="1">
        <f t="shared" si="321"/>
        <v>0</v>
      </c>
      <c r="EI278" s="1">
        <f t="shared" si="321"/>
        <v>0</v>
      </c>
      <c r="EJ278" s="1">
        <f t="shared" si="321"/>
        <v>2218.5000000000005</v>
      </c>
      <c r="EK278" s="1">
        <f t="shared" si="321"/>
        <v>0</v>
      </c>
      <c r="EL278" s="1">
        <f t="shared" si="321"/>
        <v>0</v>
      </c>
      <c r="EM278" s="1">
        <f t="shared" si="321"/>
        <v>2983.5000000000009</v>
      </c>
      <c r="EN278" s="1">
        <f t="shared" si="321"/>
        <v>0</v>
      </c>
      <c r="EO278" s="1">
        <f t="shared" si="321"/>
        <v>497.25000000000301</v>
      </c>
      <c r="EP278" s="1">
        <f t="shared" si="321"/>
        <v>0</v>
      </c>
      <c r="EQ278" s="1">
        <f t="shared" si="321"/>
        <v>841.5000000000025</v>
      </c>
      <c r="ER278" s="1">
        <f t="shared" si="321"/>
        <v>0</v>
      </c>
      <c r="ES278" s="1">
        <f t="shared" si="321"/>
        <v>0</v>
      </c>
      <c r="ET278" s="1">
        <f t="shared" si="321"/>
        <v>0</v>
      </c>
      <c r="EU278" s="1">
        <f t="shared" si="321"/>
        <v>0</v>
      </c>
      <c r="EV278" s="1">
        <f t="shared" si="321"/>
        <v>2677.5000000000005</v>
      </c>
      <c r="EW278" s="1">
        <f t="shared" si="321"/>
        <v>0</v>
      </c>
      <c r="EX278" s="1">
        <f t="shared" si="321"/>
        <v>0</v>
      </c>
      <c r="EY278" s="1">
        <f t="shared" si="321"/>
        <v>0</v>
      </c>
      <c r="EZ278" s="1">
        <f t="shared" si="321"/>
        <v>688.49999999999886</v>
      </c>
      <c r="FA278" s="1">
        <f t="shared" si="321"/>
        <v>0</v>
      </c>
      <c r="FB278" s="1">
        <f t="shared" si="321"/>
        <v>1147.5000000000027</v>
      </c>
      <c r="FC278" s="1">
        <f t="shared" si="321"/>
        <v>0</v>
      </c>
      <c r="FD278" s="1">
        <f t="shared" si="321"/>
        <v>0</v>
      </c>
      <c r="FE278" s="1">
        <f t="shared" si="321"/>
        <v>0</v>
      </c>
      <c r="FF278" s="1">
        <f t="shared" si="321"/>
        <v>0</v>
      </c>
      <c r="FG278" s="1">
        <f t="shared" si="321"/>
        <v>0</v>
      </c>
      <c r="FH278" s="1">
        <f t="shared" si="321"/>
        <v>0</v>
      </c>
      <c r="FI278" s="1">
        <f t="shared" si="321"/>
        <v>0</v>
      </c>
      <c r="FJ278" s="1">
        <f t="shared" si="321"/>
        <v>0</v>
      </c>
      <c r="FK278" s="1">
        <f t="shared" si="321"/>
        <v>0</v>
      </c>
      <c r="FL278" s="1">
        <f t="shared" si="321"/>
        <v>0</v>
      </c>
      <c r="FM278" s="1">
        <f t="shared" si="321"/>
        <v>726.74999999999807</v>
      </c>
      <c r="FN278" s="1">
        <f t="shared" si="321"/>
        <v>0</v>
      </c>
      <c r="FO278" s="1">
        <f t="shared" si="321"/>
        <v>0</v>
      </c>
      <c r="FP278" s="1">
        <f t="shared" si="321"/>
        <v>2295.0000000000018</v>
      </c>
      <c r="FQ278" s="1">
        <f t="shared" si="321"/>
        <v>2065.5</v>
      </c>
      <c r="FR278" s="1">
        <f t="shared" si="321"/>
        <v>0</v>
      </c>
      <c r="FS278" s="1">
        <f t="shared" si="321"/>
        <v>0</v>
      </c>
      <c r="FT278" s="1">
        <f t="shared" si="321"/>
        <v>4513.5000000000027</v>
      </c>
      <c r="FU278" s="1">
        <f t="shared" si="321"/>
        <v>0</v>
      </c>
      <c r="FV278" s="1">
        <f t="shared" si="321"/>
        <v>0</v>
      </c>
      <c r="FW278" s="1">
        <f t="shared" si="321"/>
        <v>0</v>
      </c>
      <c r="FX278" s="1">
        <f t="shared" si="321"/>
        <v>0</v>
      </c>
      <c r="FY278" s="1">
        <f t="shared" si="321"/>
        <v>0</v>
      </c>
      <c r="FZ278" s="1">
        <f t="shared" si="321"/>
        <v>0</v>
      </c>
      <c r="GA278" s="1">
        <f t="shared" si="321"/>
        <v>0</v>
      </c>
      <c r="GB278" s="1">
        <f t="shared" si="321"/>
        <v>0</v>
      </c>
      <c r="GC278" s="1">
        <f t="shared" si="321"/>
        <v>0</v>
      </c>
      <c r="GD278" s="1">
        <f t="shared" si="321"/>
        <v>229.5000000000019</v>
      </c>
      <c r="GE278" s="1">
        <f t="shared" si="321"/>
        <v>0</v>
      </c>
      <c r="GF278" s="1">
        <f t="shared" si="321"/>
        <v>1147.5000000000027</v>
      </c>
      <c r="GG278" s="1">
        <f t="shared" si="321"/>
        <v>803.2500000000033</v>
      </c>
      <c r="GH278" s="1">
        <f t="shared" si="321"/>
        <v>0</v>
      </c>
      <c r="GI278" s="1">
        <f t="shared" si="321"/>
        <v>0</v>
      </c>
      <c r="GJ278" s="1">
        <f t="shared" si="321"/>
        <v>0</v>
      </c>
      <c r="GK278" s="1">
        <f t="shared" si="321"/>
        <v>1109.2500000000036</v>
      </c>
      <c r="GL278" s="1">
        <f t="shared" ref="GL278:IW278" si="322">+IF(GL275=0,"",$Q$67*$Q$68*MAX(0,$Q$63-MAX(GL261,$Q$64)))</f>
        <v>0</v>
      </c>
      <c r="GM278" s="1">
        <f t="shared" si="322"/>
        <v>0</v>
      </c>
      <c r="GN278" s="1">
        <f t="shared" si="322"/>
        <v>0</v>
      </c>
      <c r="GO278" s="1">
        <f t="shared" si="322"/>
        <v>0</v>
      </c>
      <c r="GP278" s="1">
        <f t="shared" si="322"/>
        <v>0</v>
      </c>
      <c r="GQ278" s="1">
        <f t="shared" si="322"/>
        <v>0</v>
      </c>
      <c r="GR278" s="1">
        <f t="shared" si="322"/>
        <v>306.00000000000028</v>
      </c>
      <c r="GS278" s="1">
        <f t="shared" si="322"/>
        <v>0</v>
      </c>
      <c r="GT278" s="1">
        <f t="shared" si="322"/>
        <v>0</v>
      </c>
      <c r="GU278" s="1">
        <f t="shared" si="322"/>
        <v>0</v>
      </c>
      <c r="GV278" s="1">
        <f t="shared" si="322"/>
        <v>0</v>
      </c>
      <c r="GW278" s="1">
        <f t="shared" si="322"/>
        <v>0</v>
      </c>
      <c r="GX278" s="1">
        <f t="shared" si="322"/>
        <v>0</v>
      </c>
      <c r="GY278" s="1">
        <f t="shared" si="322"/>
        <v>1683.0000000000016</v>
      </c>
      <c r="GZ278" s="1">
        <f t="shared" si="322"/>
        <v>0</v>
      </c>
      <c r="HA278" s="1">
        <f t="shared" si="322"/>
        <v>0</v>
      </c>
      <c r="HB278" s="1">
        <f t="shared" si="322"/>
        <v>0</v>
      </c>
      <c r="HC278" s="1">
        <f t="shared" si="322"/>
        <v>0</v>
      </c>
      <c r="HD278" s="1">
        <f t="shared" si="322"/>
        <v>0</v>
      </c>
      <c r="HE278" s="1">
        <f t="shared" si="322"/>
        <v>0</v>
      </c>
      <c r="HF278" s="1">
        <f t="shared" si="322"/>
        <v>0</v>
      </c>
      <c r="HG278" s="1">
        <f t="shared" si="322"/>
        <v>1453.500000000003</v>
      </c>
      <c r="HH278" s="1">
        <f t="shared" si="322"/>
        <v>0</v>
      </c>
      <c r="HI278" s="1">
        <f t="shared" si="322"/>
        <v>0</v>
      </c>
      <c r="HJ278" s="1">
        <f t="shared" si="322"/>
        <v>3442.5000000000014</v>
      </c>
      <c r="HK278" s="1">
        <f t="shared" si="322"/>
        <v>994.4999999999992</v>
      </c>
      <c r="HL278" s="1">
        <f t="shared" si="322"/>
        <v>0</v>
      </c>
      <c r="HM278" s="1">
        <f t="shared" si="322"/>
        <v>2180.2500000000009</v>
      </c>
      <c r="HN278" s="1">
        <f t="shared" si="322"/>
        <v>114.75000000000435</v>
      </c>
      <c r="HO278" s="1">
        <f t="shared" si="322"/>
        <v>7152.75</v>
      </c>
      <c r="HP278" s="1">
        <f t="shared" si="322"/>
        <v>0</v>
      </c>
      <c r="HQ278" s="1">
        <f t="shared" si="322"/>
        <v>0</v>
      </c>
      <c r="HR278" s="1">
        <f t="shared" si="322"/>
        <v>0</v>
      </c>
      <c r="HS278" s="1">
        <f t="shared" si="322"/>
        <v>0</v>
      </c>
      <c r="HT278" s="1">
        <f t="shared" si="322"/>
        <v>0</v>
      </c>
      <c r="HU278" s="1">
        <f t="shared" si="322"/>
        <v>0</v>
      </c>
      <c r="HV278" s="1">
        <f t="shared" si="322"/>
        <v>0</v>
      </c>
      <c r="HW278" s="1">
        <f t="shared" si="322"/>
        <v>0</v>
      </c>
      <c r="HX278" s="1">
        <f t="shared" si="322"/>
        <v>0</v>
      </c>
      <c r="HY278" s="1">
        <f t="shared" si="322"/>
        <v>0</v>
      </c>
      <c r="HZ278" s="1">
        <f t="shared" si="322"/>
        <v>0</v>
      </c>
      <c r="IA278" s="1">
        <f t="shared" si="322"/>
        <v>879.75000000000159</v>
      </c>
      <c r="IB278" s="1">
        <f t="shared" si="322"/>
        <v>0</v>
      </c>
      <c r="IC278" s="1">
        <f t="shared" si="322"/>
        <v>0</v>
      </c>
      <c r="ID278" s="1">
        <f t="shared" si="322"/>
        <v>0</v>
      </c>
      <c r="IE278" s="1">
        <f t="shared" si="322"/>
        <v>0</v>
      </c>
      <c r="IF278" s="1">
        <f t="shared" si="322"/>
        <v>0</v>
      </c>
      <c r="IG278" s="1">
        <f t="shared" si="322"/>
        <v>0</v>
      </c>
      <c r="IH278" s="1">
        <f t="shared" si="322"/>
        <v>0</v>
      </c>
      <c r="II278" s="1">
        <f t="shared" si="322"/>
        <v>0</v>
      </c>
      <c r="IJ278" s="1">
        <f t="shared" si="322"/>
        <v>459.00000000000381</v>
      </c>
      <c r="IK278" s="1">
        <f t="shared" si="322"/>
        <v>0</v>
      </c>
      <c r="IL278" s="1">
        <f t="shared" si="322"/>
        <v>0</v>
      </c>
      <c r="IM278" s="1">
        <f t="shared" si="322"/>
        <v>1147.5000000000027</v>
      </c>
      <c r="IN278" s="1">
        <f t="shared" si="322"/>
        <v>459.00000000000381</v>
      </c>
      <c r="IO278" s="1">
        <f t="shared" si="322"/>
        <v>0</v>
      </c>
      <c r="IP278" s="1">
        <f t="shared" si="322"/>
        <v>0</v>
      </c>
      <c r="IQ278" s="1">
        <f t="shared" si="322"/>
        <v>0</v>
      </c>
      <c r="IR278" s="1">
        <f t="shared" si="322"/>
        <v>765.00000000000409</v>
      </c>
      <c r="IS278" s="1">
        <f t="shared" si="322"/>
        <v>2830.5000000000009</v>
      </c>
      <c r="IT278" s="1">
        <f t="shared" si="322"/>
        <v>0</v>
      </c>
      <c r="IU278" s="1">
        <f t="shared" si="322"/>
        <v>420.7500000000046</v>
      </c>
      <c r="IV278" s="1">
        <f t="shared" si="322"/>
        <v>0</v>
      </c>
      <c r="IW278" s="1">
        <f t="shared" si="322"/>
        <v>0</v>
      </c>
      <c r="IX278" s="1">
        <f t="shared" ref="IX278:LI278" si="323">+IF(IX275=0,"",$Q$67*$Q$68*MAX(0,$Q$63-MAX(IX261,$Q$64)))</f>
        <v>1300.4999999999995</v>
      </c>
      <c r="IY278" s="1">
        <f t="shared" si="323"/>
        <v>0</v>
      </c>
      <c r="IZ278" s="1">
        <f t="shared" si="323"/>
        <v>0</v>
      </c>
      <c r="JA278" s="1">
        <f t="shared" si="323"/>
        <v>0</v>
      </c>
      <c r="JB278" s="1">
        <f t="shared" si="323"/>
        <v>0</v>
      </c>
      <c r="JC278" s="1">
        <f t="shared" si="323"/>
        <v>0</v>
      </c>
      <c r="JD278" s="1">
        <f t="shared" si="323"/>
        <v>2754.0000000000023</v>
      </c>
      <c r="JE278" s="1">
        <f t="shared" si="323"/>
        <v>0</v>
      </c>
      <c r="JF278" s="1">
        <f t="shared" si="323"/>
        <v>0</v>
      </c>
      <c r="JG278" s="1">
        <f t="shared" si="323"/>
        <v>0</v>
      </c>
      <c r="JH278" s="1">
        <f t="shared" si="323"/>
        <v>0</v>
      </c>
      <c r="JI278" s="1">
        <f t="shared" si="323"/>
        <v>0</v>
      </c>
      <c r="JJ278" s="1">
        <f t="shared" si="323"/>
        <v>0</v>
      </c>
      <c r="JK278" s="1">
        <f t="shared" si="323"/>
        <v>0</v>
      </c>
      <c r="JL278" s="1">
        <f t="shared" si="323"/>
        <v>0</v>
      </c>
      <c r="JM278" s="1">
        <f t="shared" si="323"/>
        <v>0</v>
      </c>
      <c r="JN278" s="1">
        <f t="shared" si="323"/>
        <v>0</v>
      </c>
      <c r="JO278" s="1">
        <f t="shared" si="323"/>
        <v>0</v>
      </c>
      <c r="JP278" s="1">
        <f t="shared" si="323"/>
        <v>0</v>
      </c>
      <c r="JQ278" s="1">
        <f t="shared" si="323"/>
        <v>573.75000000000136</v>
      </c>
      <c r="JR278" s="1">
        <f t="shared" si="323"/>
        <v>0</v>
      </c>
      <c r="JS278" s="1">
        <f t="shared" si="323"/>
        <v>0</v>
      </c>
      <c r="JT278" s="1">
        <f t="shared" si="323"/>
        <v>0</v>
      </c>
      <c r="JU278" s="1">
        <f t="shared" si="323"/>
        <v>382.49999999999864</v>
      </c>
      <c r="JV278" s="1">
        <f t="shared" si="323"/>
        <v>0</v>
      </c>
      <c r="JW278" s="1">
        <f t="shared" si="323"/>
        <v>0</v>
      </c>
      <c r="JX278" s="1">
        <f t="shared" si="323"/>
        <v>4360.5000000000018</v>
      </c>
      <c r="JY278" s="1">
        <f t="shared" si="323"/>
        <v>0</v>
      </c>
      <c r="JZ278" s="1">
        <f t="shared" si="323"/>
        <v>0</v>
      </c>
      <c r="KA278" s="1">
        <f t="shared" si="323"/>
        <v>5010.7500000000018</v>
      </c>
      <c r="KB278" s="1">
        <f t="shared" si="323"/>
        <v>0</v>
      </c>
      <c r="KC278" s="1">
        <f t="shared" si="323"/>
        <v>0</v>
      </c>
      <c r="KD278" s="1">
        <f t="shared" si="323"/>
        <v>0</v>
      </c>
      <c r="KE278" s="1">
        <f t="shared" si="323"/>
        <v>0</v>
      </c>
      <c r="KF278" s="1">
        <f t="shared" si="323"/>
        <v>0</v>
      </c>
      <c r="KG278" s="1">
        <f t="shared" si="323"/>
        <v>0</v>
      </c>
      <c r="KH278" s="1">
        <f t="shared" si="323"/>
        <v>0</v>
      </c>
      <c r="KI278" s="1">
        <f t="shared" si="323"/>
        <v>0</v>
      </c>
      <c r="KJ278" s="1">
        <f t="shared" si="323"/>
        <v>0</v>
      </c>
      <c r="KK278" s="1">
        <f t="shared" si="323"/>
        <v>0</v>
      </c>
      <c r="KL278" s="1">
        <f t="shared" si="323"/>
        <v>803.2500000000033</v>
      </c>
      <c r="KM278" s="1">
        <f t="shared" si="323"/>
        <v>0</v>
      </c>
      <c r="KN278" s="1">
        <f t="shared" si="323"/>
        <v>803.2500000000033</v>
      </c>
      <c r="KO278" s="1">
        <f t="shared" si="323"/>
        <v>0</v>
      </c>
      <c r="KP278" s="1">
        <f t="shared" si="323"/>
        <v>0</v>
      </c>
      <c r="KQ278" s="1">
        <f t="shared" si="323"/>
        <v>0</v>
      </c>
      <c r="KR278" s="1">
        <f t="shared" si="323"/>
        <v>344.24999999999943</v>
      </c>
      <c r="KS278" s="1">
        <f t="shared" si="323"/>
        <v>0</v>
      </c>
      <c r="KT278" s="1">
        <f t="shared" si="323"/>
        <v>0</v>
      </c>
      <c r="KU278" s="1">
        <f t="shared" si="323"/>
        <v>0</v>
      </c>
      <c r="KV278" s="1">
        <f t="shared" si="323"/>
        <v>0</v>
      </c>
      <c r="KW278" s="1">
        <f t="shared" si="323"/>
        <v>0</v>
      </c>
      <c r="KX278" s="1">
        <f t="shared" si="323"/>
        <v>0</v>
      </c>
      <c r="KY278" s="1">
        <f t="shared" si="323"/>
        <v>0</v>
      </c>
      <c r="KZ278" s="1">
        <f t="shared" si="323"/>
        <v>1147.5000000000027</v>
      </c>
      <c r="LA278" s="1">
        <f t="shared" si="323"/>
        <v>0</v>
      </c>
      <c r="LB278" s="1">
        <f t="shared" si="323"/>
        <v>0</v>
      </c>
      <c r="LC278" s="1">
        <f t="shared" si="323"/>
        <v>0</v>
      </c>
      <c r="LD278" s="1">
        <f t="shared" si="323"/>
        <v>0</v>
      </c>
      <c r="LE278" s="1">
        <f t="shared" si="323"/>
        <v>0</v>
      </c>
      <c r="LF278" s="1">
        <f t="shared" si="323"/>
        <v>0</v>
      </c>
      <c r="LG278" s="1">
        <f t="shared" si="323"/>
        <v>0</v>
      </c>
      <c r="LH278" s="1">
        <f t="shared" si="323"/>
        <v>0</v>
      </c>
      <c r="LI278" s="1">
        <f t="shared" si="323"/>
        <v>0</v>
      </c>
      <c r="LJ278" s="1">
        <f t="shared" ref="LJ278:NU278" si="324">+IF(LJ275=0,"",$Q$67*$Q$68*MAX(0,$Q$63-MAX(LJ261,$Q$64)))</f>
        <v>0</v>
      </c>
      <c r="LK278" s="1">
        <f t="shared" si="324"/>
        <v>0</v>
      </c>
      <c r="LL278" s="1">
        <f t="shared" si="324"/>
        <v>0</v>
      </c>
      <c r="LM278" s="1">
        <f t="shared" si="324"/>
        <v>0</v>
      </c>
      <c r="LN278" s="1">
        <f t="shared" si="324"/>
        <v>0</v>
      </c>
      <c r="LO278" s="1">
        <f t="shared" si="324"/>
        <v>0</v>
      </c>
      <c r="LP278" s="1">
        <f t="shared" si="324"/>
        <v>0</v>
      </c>
      <c r="LQ278" s="1">
        <f t="shared" si="324"/>
        <v>0</v>
      </c>
      <c r="LR278" s="1">
        <f t="shared" si="324"/>
        <v>6464.2500000000018</v>
      </c>
      <c r="LS278" s="1">
        <f t="shared" si="324"/>
        <v>0</v>
      </c>
      <c r="LT278" s="1">
        <f t="shared" si="324"/>
        <v>0</v>
      </c>
      <c r="LU278" s="1">
        <f t="shared" si="324"/>
        <v>0</v>
      </c>
      <c r="LV278" s="1">
        <f t="shared" si="324"/>
        <v>0</v>
      </c>
      <c r="LW278" s="1">
        <f t="shared" si="324"/>
        <v>0</v>
      </c>
      <c r="LX278" s="1">
        <f t="shared" si="324"/>
        <v>0</v>
      </c>
      <c r="LY278" s="1">
        <f t="shared" si="324"/>
        <v>0</v>
      </c>
      <c r="LZ278" s="1">
        <f t="shared" si="324"/>
        <v>0</v>
      </c>
      <c r="MA278" s="1">
        <f t="shared" si="324"/>
        <v>0</v>
      </c>
      <c r="MB278" s="1">
        <f t="shared" si="324"/>
        <v>382.49999999999864</v>
      </c>
      <c r="MC278" s="1">
        <f t="shared" si="324"/>
        <v>0</v>
      </c>
      <c r="MD278" s="1">
        <f t="shared" si="324"/>
        <v>0</v>
      </c>
      <c r="ME278" s="1">
        <f t="shared" si="324"/>
        <v>0</v>
      </c>
      <c r="MF278" s="1">
        <f t="shared" si="324"/>
        <v>0</v>
      </c>
      <c r="MG278" s="1">
        <f t="shared" si="324"/>
        <v>0</v>
      </c>
      <c r="MH278" s="1">
        <f t="shared" si="324"/>
        <v>0</v>
      </c>
      <c r="MI278" s="1">
        <f t="shared" si="324"/>
        <v>0</v>
      </c>
      <c r="MJ278" s="1">
        <f t="shared" si="324"/>
        <v>0</v>
      </c>
      <c r="MK278" s="1">
        <f t="shared" si="324"/>
        <v>0</v>
      </c>
      <c r="ML278" s="1">
        <f t="shared" si="324"/>
        <v>0</v>
      </c>
      <c r="MM278" s="1">
        <f t="shared" si="324"/>
        <v>0</v>
      </c>
      <c r="MN278" s="1">
        <f t="shared" si="324"/>
        <v>0</v>
      </c>
      <c r="MO278" s="1">
        <f t="shared" si="324"/>
        <v>0</v>
      </c>
      <c r="MP278" s="1">
        <f t="shared" si="324"/>
        <v>0</v>
      </c>
      <c r="MQ278" s="1">
        <f t="shared" si="324"/>
        <v>7917.7500000000009</v>
      </c>
      <c r="MR278" s="1">
        <f t="shared" si="324"/>
        <v>0</v>
      </c>
      <c r="MS278" s="1">
        <f t="shared" si="324"/>
        <v>0</v>
      </c>
      <c r="MT278" s="1">
        <f t="shared" si="324"/>
        <v>382.49999999999864</v>
      </c>
      <c r="MU278" s="1">
        <f t="shared" si="324"/>
        <v>0</v>
      </c>
      <c r="MV278" s="1">
        <f t="shared" si="324"/>
        <v>0</v>
      </c>
      <c r="MW278" s="1">
        <f t="shared" si="324"/>
        <v>1185.7500000000018</v>
      </c>
      <c r="MX278" s="1">
        <f t="shared" si="324"/>
        <v>0</v>
      </c>
      <c r="MY278" s="1">
        <f t="shared" si="324"/>
        <v>0</v>
      </c>
      <c r="MZ278" s="1">
        <f t="shared" si="324"/>
        <v>0</v>
      </c>
      <c r="NA278" s="1">
        <f t="shared" si="324"/>
        <v>0</v>
      </c>
      <c r="NB278" s="1">
        <f t="shared" si="324"/>
        <v>0</v>
      </c>
      <c r="NC278" s="1">
        <f t="shared" si="324"/>
        <v>0</v>
      </c>
      <c r="ND278" s="1">
        <f t="shared" si="324"/>
        <v>0</v>
      </c>
      <c r="NE278" s="1">
        <f t="shared" si="324"/>
        <v>0</v>
      </c>
      <c r="NF278" s="1">
        <f t="shared" si="324"/>
        <v>0</v>
      </c>
      <c r="NG278" s="1">
        <f t="shared" si="324"/>
        <v>3174.7500000000005</v>
      </c>
      <c r="NH278" s="1">
        <f t="shared" si="324"/>
        <v>0</v>
      </c>
      <c r="NI278" s="1">
        <f t="shared" si="324"/>
        <v>1491.7500000000023</v>
      </c>
      <c r="NJ278" s="1">
        <f t="shared" si="324"/>
        <v>0</v>
      </c>
      <c r="NK278" s="1">
        <f t="shared" si="324"/>
        <v>0</v>
      </c>
      <c r="NL278" s="1">
        <f t="shared" si="324"/>
        <v>0</v>
      </c>
      <c r="NM278" s="1">
        <f t="shared" si="324"/>
        <v>0</v>
      </c>
      <c r="NN278" s="1">
        <f t="shared" si="324"/>
        <v>0</v>
      </c>
      <c r="NO278" s="1">
        <f t="shared" si="324"/>
        <v>0</v>
      </c>
      <c r="NP278" s="1">
        <f t="shared" si="324"/>
        <v>0</v>
      </c>
      <c r="NQ278" s="1">
        <f t="shared" si="324"/>
        <v>0</v>
      </c>
      <c r="NR278" s="1">
        <f t="shared" si="324"/>
        <v>0</v>
      </c>
      <c r="NS278" s="1">
        <f t="shared" si="324"/>
        <v>6579.0000000000027</v>
      </c>
      <c r="NT278" s="1">
        <f t="shared" si="324"/>
        <v>0</v>
      </c>
      <c r="NU278" s="1">
        <f t="shared" si="324"/>
        <v>0</v>
      </c>
      <c r="NV278" s="1">
        <f t="shared" ref="NV278:QG278" si="325">+IF(NV275=0,"",$Q$67*$Q$68*MAX(0,$Q$63-MAX(NV261,$Q$64)))</f>
        <v>2754.0000000000023</v>
      </c>
      <c r="NW278" s="1">
        <f t="shared" si="325"/>
        <v>0</v>
      </c>
      <c r="NX278" s="1">
        <f t="shared" si="325"/>
        <v>2256.7500000000027</v>
      </c>
      <c r="NY278" s="1">
        <f t="shared" si="325"/>
        <v>2945.2500000000018</v>
      </c>
      <c r="NZ278" s="1">
        <f t="shared" si="325"/>
        <v>0</v>
      </c>
      <c r="OA278" s="1">
        <f t="shared" si="325"/>
        <v>0</v>
      </c>
      <c r="OB278" s="1">
        <f t="shared" si="325"/>
        <v>5163.7500000000018</v>
      </c>
      <c r="OC278" s="1">
        <f t="shared" si="325"/>
        <v>0</v>
      </c>
      <c r="OD278" s="1">
        <f t="shared" si="325"/>
        <v>0</v>
      </c>
      <c r="OE278" s="1">
        <f t="shared" si="325"/>
        <v>0</v>
      </c>
      <c r="OF278" s="1">
        <f t="shared" si="325"/>
        <v>0</v>
      </c>
      <c r="OG278" s="1">
        <f t="shared" si="325"/>
        <v>0</v>
      </c>
      <c r="OH278" s="1">
        <f t="shared" si="325"/>
        <v>0</v>
      </c>
      <c r="OI278" s="1">
        <f t="shared" si="325"/>
        <v>0</v>
      </c>
      <c r="OJ278" s="1">
        <f t="shared" si="325"/>
        <v>0</v>
      </c>
      <c r="OK278" s="1">
        <f t="shared" si="325"/>
        <v>0</v>
      </c>
      <c r="OL278" s="1">
        <f t="shared" si="325"/>
        <v>0</v>
      </c>
      <c r="OM278" s="1">
        <f t="shared" si="325"/>
        <v>0</v>
      </c>
      <c r="ON278" s="1">
        <f t="shared" si="325"/>
        <v>0</v>
      </c>
      <c r="OO278" s="1">
        <f t="shared" si="325"/>
        <v>0</v>
      </c>
      <c r="OP278" s="1">
        <f t="shared" si="325"/>
        <v>0</v>
      </c>
      <c r="OQ278" s="1">
        <f t="shared" si="325"/>
        <v>0</v>
      </c>
      <c r="OR278" s="1">
        <f t="shared" si="325"/>
        <v>0</v>
      </c>
      <c r="OS278" s="1">
        <f t="shared" si="325"/>
        <v>2677.5000000000005</v>
      </c>
      <c r="OT278" s="1">
        <f t="shared" si="325"/>
        <v>0</v>
      </c>
      <c r="OU278" s="1">
        <f t="shared" si="325"/>
        <v>0</v>
      </c>
      <c r="OV278" s="1">
        <f t="shared" si="325"/>
        <v>0</v>
      </c>
      <c r="OW278" s="1">
        <f t="shared" si="325"/>
        <v>0</v>
      </c>
      <c r="OX278" s="1">
        <f t="shared" si="325"/>
        <v>4704.7500000000018</v>
      </c>
      <c r="OY278" s="1">
        <f t="shared" si="325"/>
        <v>0</v>
      </c>
      <c r="OZ278" s="1">
        <f t="shared" si="325"/>
        <v>0</v>
      </c>
      <c r="PA278" s="1">
        <f t="shared" si="325"/>
        <v>0</v>
      </c>
      <c r="PB278" s="1">
        <f t="shared" si="325"/>
        <v>0</v>
      </c>
      <c r="PC278" s="1">
        <f t="shared" si="325"/>
        <v>4628.25</v>
      </c>
      <c r="PD278" s="1">
        <f t="shared" si="325"/>
        <v>0</v>
      </c>
      <c r="PE278" s="1">
        <f t="shared" si="325"/>
        <v>3672</v>
      </c>
      <c r="PF278" s="1">
        <f t="shared" si="325"/>
        <v>0</v>
      </c>
      <c r="PG278" s="1">
        <f t="shared" si="325"/>
        <v>0</v>
      </c>
      <c r="PH278" s="1">
        <f t="shared" si="325"/>
        <v>0</v>
      </c>
      <c r="PI278" s="1">
        <f t="shared" si="325"/>
        <v>4169.2500000000027</v>
      </c>
      <c r="PJ278" s="1">
        <f t="shared" si="325"/>
        <v>0</v>
      </c>
      <c r="PK278" s="1">
        <f t="shared" si="325"/>
        <v>0</v>
      </c>
      <c r="PL278" s="1">
        <f t="shared" si="325"/>
        <v>0</v>
      </c>
      <c r="PM278" s="1">
        <f t="shared" si="325"/>
        <v>2065.5</v>
      </c>
      <c r="PN278" s="1">
        <f t="shared" si="325"/>
        <v>0</v>
      </c>
      <c r="PO278" s="1">
        <f t="shared" si="325"/>
        <v>0</v>
      </c>
      <c r="PP278" s="1">
        <f t="shared" si="325"/>
        <v>0</v>
      </c>
      <c r="PQ278" s="1">
        <f t="shared" si="325"/>
        <v>0</v>
      </c>
      <c r="PR278" s="1">
        <f t="shared" si="325"/>
        <v>0</v>
      </c>
      <c r="PS278" s="1">
        <f t="shared" si="325"/>
        <v>0</v>
      </c>
      <c r="PT278" s="1">
        <f t="shared" si="325"/>
        <v>0</v>
      </c>
      <c r="PU278" s="1">
        <f t="shared" si="325"/>
        <v>0</v>
      </c>
      <c r="PV278" s="1">
        <f t="shared" si="325"/>
        <v>0</v>
      </c>
      <c r="PW278" s="1">
        <f t="shared" si="325"/>
        <v>0</v>
      </c>
      <c r="PX278" s="1">
        <f t="shared" si="325"/>
        <v>0</v>
      </c>
      <c r="PY278" s="1">
        <f t="shared" si="325"/>
        <v>0</v>
      </c>
      <c r="PZ278" s="1">
        <f t="shared" si="325"/>
        <v>0</v>
      </c>
      <c r="QA278" s="1">
        <f t="shared" si="325"/>
        <v>0</v>
      </c>
      <c r="QB278" s="1">
        <f t="shared" si="325"/>
        <v>0</v>
      </c>
      <c r="QC278" s="1">
        <f t="shared" si="325"/>
        <v>0</v>
      </c>
      <c r="QD278" s="1">
        <f t="shared" si="325"/>
        <v>1491.7500000000023</v>
      </c>
      <c r="QE278" s="1">
        <f t="shared" si="325"/>
        <v>0</v>
      </c>
      <c r="QF278" s="1">
        <f t="shared" si="325"/>
        <v>0</v>
      </c>
      <c r="QG278" s="1">
        <f t="shared" si="325"/>
        <v>0</v>
      </c>
      <c r="QH278" s="1">
        <f t="shared" ref="QH278:SG278" si="326">+IF(QH275=0,"",$Q$67*$Q$68*MAX(0,$Q$63-MAX(QH261,$Q$64)))</f>
        <v>0</v>
      </c>
      <c r="QI278" s="1">
        <f t="shared" si="326"/>
        <v>0</v>
      </c>
      <c r="QJ278" s="1">
        <f t="shared" si="326"/>
        <v>0</v>
      </c>
      <c r="QK278" s="1">
        <f t="shared" si="326"/>
        <v>0</v>
      </c>
      <c r="QL278" s="1">
        <f t="shared" si="326"/>
        <v>0</v>
      </c>
      <c r="QM278" s="1">
        <f t="shared" si="326"/>
        <v>114.75000000000435</v>
      </c>
      <c r="QN278" s="1">
        <f t="shared" si="326"/>
        <v>1491.7500000000023</v>
      </c>
      <c r="QO278" s="1">
        <f t="shared" si="326"/>
        <v>1415.2500000000039</v>
      </c>
      <c r="QP278" s="1">
        <f t="shared" si="326"/>
        <v>765.00000000000409</v>
      </c>
      <c r="QQ278" s="1">
        <f t="shared" si="326"/>
        <v>0</v>
      </c>
      <c r="QR278" s="1">
        <f t="shared" si="326"/>
        <v>0</v>
      </c>
      <c r="QS278" s="1">
        <f t="shared" si="326"/>
        <v>0</v>
      </c>
      <c r="QT278" s="1">
        <f t="shared" si="326"/>
        <v>1530.0000000000014</v>
      </c>
      <c r="QU278" s="1">
        <f t="shared" si="326"/>
        <v>0</v>
      </c>
      <c r="QV278" s="1">
        <f t="shared" si="326"/>
        <v>0</v>
      </c>
      <c r="QW278" s="1">
        <f t="shared" si="326"/>
        <v>0</v>
      </c>
      <c r="QX278" s="1">
        <f t="shared" si="326"/>
        <v>0</v>
      </c>
      <c r="QY278" s="1">
        <f t="shared" si="326"/>
        <v>0</v>
      </c>
      <c r="QZ278" s="1">
        <f t="shared" si="326"/>
        <v>0</v>
      </c>
      <c r="RA278" s="1">
        <f t="shared" si="326"/>
        <v>0</v>
      </c>
      <c r="RB278" s="1">
        <f t="shared" si="326"/>
        <v>0</v>
      </c>
      <c r="RC278" s="1">
        <f t="shared" si="326"/>
        <v>3672</v>
      </c>
      <c r="RD278" s="1">
        <f t="shared" si="326"/>
        <v>0</v>
      </c>
      <c r="RE278" s="1">
        <f t="shared" si="326"/>
        <v>0</v>
      </c>
      <c r="RF278" s="1">
        <f t="shared" si="326"/>
        <v>0</v>
      </c>
      <c r="RG278" s="1">
        <f t="shared" si="326"/>
        <v>0</v>
      </c>
      <c r="RH278" s="1">
        <f t="shared" si="326"/>
        <v>0</v>
      </c>
      <c r="RI278" s="1">
        <f t="shared" si="326"/>
        <v>0</v>
      </c>
      <c r="RJ278" s="1">
        <f t="shared" si="326"/>
        <v>76.499999999998366</v>
      </c>
      <c r="RK278" s="1">
        <f t="shared" si="326"/>
        <v>2027.2500000000009</v>
      </c>
      <c r="RL278" s="1">
        <f t="shared" si="326"/>
        <v>0</v>
      </c>
      <c r="RM278" s="1">
        <f t="shared" si="326"/>
        <v>0</v>
      </c>
      <c r="RN278" s="1">
        <f t="shared" si="326"/>
        <v>0</v>
      </c>
      <c r="RO278" s="1">
        <f t="shared" si="326"/>
        <v>1606.4999999999998</v>
      </c>
      <c r="RP278" s="1">
        <f t="shared" si="326"/>
        <v>3480.7500000000005</v>
      </c>
      <c r="RQ278" s="1">
        <f t="shared" si="326"/>
        <v>918.0000000000008</v>
      </c>
      <c r="RR278" s="1">
        <f t="shared" si="326"/>
        <v>0</v>
      </c>
      <c r="RS278" s="1">
        <f t="shared" si="326"/>
        <v>1109.2500000000036</v>
      </c>
      <c r="RT278" s="1">
        <f t="shared" si="326"/>
        <v>2677.5000000000005</v>
      </c>
      <c r="RU278" s="1">
        <f t="shared" si="326"/>
        <v>1147.5000000000027</v>
      </c>
      <c r="RV278" s="1">
        <f t="shared" si="326"/>
        <v>0</v>
      </c>
      <c r="RW278" s="1">
        <f t="shared" si="326"/>
        <v>0</v>
      </c>
      <c r="RX278" s="1">
        <f t="shared" si="326"/>
        <v>0</v>
      </c>
      <c r="RY278" s="1">
        <f t="shared" si="326"/>
        <v>1683.0000000000016</v>
      </c>
      <c r="RZ278" s="1">
        <f t="shared" si="326"/>
        <v>0</v>
      </c>
      <c r="SA278" s="1">
        <f t="shared" si="326"/>
        <v>0</v>
      </c>
      <c r="SB278" s="1">
        <f t="shared" si="326"/>
        <v>0</v>
      </c>
      <c r="SC278" s="1">
        <f t="shared" si="326"/>
        <v>0</v>
      </c>
      <c r="SD278" s="1">
        <f t="shared" si="326"/>
        <v>0</v>
      </c>
      <c r="SE278" s="1">
        <f t="shared" si="326"/>
        <v>0</v>
      </c>
      <c r="SF278" s="1">
        <f t="shared" si="326"/>
        <v>0</v>
      </c>
      <c r="SG278" s="1">
        <f t="shared" si="326"/>
        <v>1147.5000000000027</v>
      </c>
      <c r="SH278" s="25"/>
    </row>
    <row r="279" spans="1:502" s="1" customFormat="1">
      <c r="A279" s="1" t="s">
        <v>375</v>
      </c>
      <c r="B279" s="1">
        <f t="shared" ref="B279:BM279" si="327">+IF(B275=0,"",IF($Q$67&lt;10,0,ROUND($Q$67*MIN(0.1*B285*B286,MAX(0,(0.86*B285*B286-B262*MAX(B261,$Q$64)))),2)))</f>
        <v>788.02</v>
      </c>
      <c r="C279" s="1">
        <f t="shared" si="327"/>
        <v>0</v>
      </c>
      <c r="D279" s="1">
        <f t="shared" si="327"/>
        <v>0</v>
      </c>
      <c r="E279" s="1">
        <f t="shared" si="327"/>
        <v>216.7</v>
      </c>
      <c r="F279" s="1">
        <f t="shared" si="327"/>
        <v>0</v>
      </c>
      <c r="G279" s="1">
        <f t="shared" si="327"/>
        <v>0</v>
      </c>
      <c r="H279" s="1">
        <f t="shared" si="327"/>
        <v>0</v>
      </c>
      <c r="I279" s="1">
        <f t="shared" si="327"/>
        <v>0</v>
      </c>
      <c r="J279" s="1">
        <f t="shared" si="327"/>
        <v>2099.25</v>
      </c>
      <c r="K279" s="1">
        <f t="shared" si="327"/>
        <v>0</v>
      </c>
      <c r="L279" s="1">
        <f t="shared" si="327"/>
        <v>0</v>
      </c>
      <c r="M279" s="1">
        <f t="shared" si="327"/>
        <v>0</v>
      </c>
      <c r="N279" s="1">
        <f t="shared" si="327"/>
        <v>0</v>
      </c>
      <c r="O279" s="1">
        <f t="shared" si="327"/>
        <v>0</v>
      </c>
      <c r="P279" s="1">
        <f t="shared" si="327"/>
        <v>3350.53</v>
      </c>
      <c r="Q279" s="1">
        <f t="shared" si="327"/>
        <v>0</v>
      </c>
      <c r="R279" s="1">
        <f t="shared" si="327"/>
        <v>0</v>
      </c>
      <c r="S279" s="1">
        <f t="shared" si="327"/>
        <v>0</v>
      </c>
      <c r="T279" s="1">
        <f t="shared" si="327"/>
        <v>0</v>
      </c>
      <c r="U279" s="1">
        <f t="shared" si="327"/>
        <v>3872.53</v>
      </c>
      <c r="V279" s="1">
        <f t="shared" si="327"/>
        <v>0</v>
      </c>
      <c r="W279" s="1">
        <f t="shared" si="327"/>
        <v>0</v>
      </c>
      <c r="X279" s="1">
        <f t="shared" si="327"/>
        <v>0</v>
      </c>
      <c r="Y279" s="1">
        <f t="shared" si="327"/>
        <v>4186.13</v>
      </c>
      <c r="Z279" s="1">
        <f t="shared" si="327"/>
        <v>0</v>
      </c>
      <c r="AA279" s="1">
        <f t="shared" si="327"/>
        <v>0</v>
      </c>
      <c r="AB279" s="1">
        <f t="shared" si="327"/>
        <v>0</v>
      </c>
      <c r="AC279" s="1">
        <f t="shared" si="327"/>
        <v>811.21</v>
      </c>
      <c r="AD279" s="1">
        <f t="shared" si="327"/>
        <v>0</v>
      </c>
      <c r="AE279" s="1">
        <f t="shared" si="327"/>
        <v>0</v>
      </c>
      <c r="AF279" s="1">
        <f t="shared" si="327"/>
        <v>0</v>
      </c>
      <c r="AG279" s="1">
        <f t="shared" si="327"/>
        <v>0</v>
      </c>
      <c r="AH279" s="1">
        <f t="shared" si="327"/>
        <v>3835.01</v>
      </c>
      <c r="AI279" s="1">
        <f t="shared" si="327"/>
        <v>1699.21</v>
      </c>
      <c r="AJ279" s="1">
        <f t="shared" si="327"/>
        <v>0</v>
      </c>
      <c r="AK279" s="1">
        <f t="shared" si="327"/>
        <v>0</v>
      </c>
      <c r="AL279" s="1">
        <f t="shared" si="327"/>
        <v>0</v>
      </c>
      <c r="AM279" s="1">
        <f t="shared" si="327"/>
        <v>2183.29</v>
      </c>
      <c r="AN279" s="1">
        <f t="shared" si="327"/>
        <v>0</v>
      </c>
      <c r="AO279" s="1">
        <f t="shared" si="327"/>
        <v>0</v>
      </c>
      <c r="AP279" s="1">
        <f t="shared" si="327"/>
        <v>0</v>
      </c>
      <c r="AQ279" s="1">
        <f t="shared" si="327"/>
        <v>1039.69</v>
      </c>
      <c r="AR279" s="1">
        <f t="shared" si="327"/>
        <v>0</v>
      </c>
      <c r="AS279" s="1">
        <f t="shared" si="327"/>
        <v>0</v>
      </c>
      <c r="AT279" s="1">
        <f t="shared" si="327"/>
        <v>0</v>
      </c>
      <c r="AU279" s="1">
        <f t="shared" si="327"/>
        <v>0</v>
      </c>
      <c r="AV279" s="1">
        <f t="shared" si="327"/>
        <v>0</v>
      </c>
      <c r="AW279" s="1">
        <f t="shared" si="327"/>
        <v>0</v>
      </c>
      <c r="AX279" s="1">
        <f t="shared" si="327"/>
        <v>0</v>
      </c>
      <c r="AY279" s="1">
        <f t="shared" si="327"/>
        <v>995.19</v>
      </c>
      <c r="AZ279" s="1">
        <f t="shared" si="327"/>
        <v>0</v>
      </c>
      <c r="BA279" s="1">
        <f t="shared" si="327"/>
        <v>0</v>
      </c>
      <c r="BB279" s="1">
        <f t="shared" si="327"/>
        <v>0</v>
      </c>
      <c r="BC279" s="1">
        <f t="shared" si="327"/>
        <v>0</v>
      </c>
      <c r="BD279" s="1">
        <f t="shared" si="327"/>
        <v>0</v>
      </c>
      <c r="BE279" s="1">
        <f t="shared" si="327"/>
        <v>0</v>
      </c>
      <c r="BF279" s="1">
        <f t="shared" si="327"/>
        <v>0</v>
      </c>
      <c r="BG279" s="1">
        <f t="shared" si="327"/>
        <v>0</v>
      </c>
      <c r="BH279" s="1">
        <f t="shared" si="327"/>
        <v>0</v>
      </c>
      <c r="BI279" s="1">
        <f t="shared" si="327"/>
        <v>0</v>
      </c>
      <c r="BJ279" s="1">
        <f t="shared" si="327"/>
        <v>0</v>
      </c>
      <c r="BK279" s="1">
        <f t="shared" si="327"/>
        <v>0</v>
      </c>
      <c r="BL279" s="1">
        <f t="shared" si="327"/>
        <v>1384.79</v>
      </c>
      <c r="BM279" s="1">
        <f t="shared" si="327"/>
        <v>0</v>
      </c>
      <c r="BN279" s="1">
        <f t="shared" ref="BN279:DY279" si="328">+IF(BN275=0,"",IF($Q$67&lt;10,0,ROUND($Q$67*MIN(0.1*BN285*BN286,MAX(0,(0.86*BN285*BN286-BN262*MAX(BN261,$Q$64)))),2)))</f>
        <v>0</v>
      </c>
      <c r="BO279" s="1">
        <f t="shared" si="328"/>
        <v>0</v>
      </c>
      <c r="BP279" s="1">
        <f t="shared" si="328"/>
        <v>0</v>
      </c>
      <c r="BQ279" s="1">
        <f t="shared" si="328"/>
        <v>1458.85</v>
      </c>
      <c r="BR279" s="1">
        <f t="shared" si="328"/>
        <v>1067.46</v>
      </c>
      <c r="BS279" s="1">
        <f t="shared" si="328"/>
        <v>0</v>
      </c>
      <c r="BT279" s="1">
        <f t="shared" si="328"/>
        <v>0</v>
      </c>
      <c r="BU279" s="1">
        <f t="shared" si="328"/>
        <v>0</v>
      </c>
      <c r="BV279" s="1">
        <f t="shared" si="328"/>
        <v>705.66</v>
      </c>
      <c r="BW279" s="1">
        <f t="shared" si="328"/>
        <v>0</v>
      </c>
      <c r="BX279" s="1">
        <f t="shared" si="328"/>
        <v>630.15</v>
      </c>
      <c r="BY279" s="1">
        <f t="shared" si="328"/>
        <v>0</v>
      </c>
      <c r="BZ279" s="1">
        <f t="shared" si="328"/>
        <v>0</v>
      </c>
      <c r="CA279" s="1">
        <f t="shared" si="328"/>
        <v>0</v>
      </c>
      <c r="CB279" s="1">
        <f t="shared" si="328"/>
        <v>0</v>
      </c>
      <c r="CC279" s="1">
        <f t="shared" si="328"/>
        <v>1183.6600000000001</v>
      </c>
      <c r="CD279" s="1">
        <f t="shared" si="328"/>
        <v>0</v>
      </c>
      <c r="CE279" s="1">
        <f t="shared" si="328"/>
        <v>0</v>
      </c>
      <c r="CF279" s="1">
        <f t="shared" si="328"/>
        <v>3199.51</v>
      </c>
      <c r="CG279" s="1">
        <f t="shared" si="328"/>
        <v>0</v>
      </c>
      <c r="CH279" s="1">
        <f t="shared" si="328"/>
        <v>0</v>
      </c>
      <c r="CI279" s="1">
        <f t="shared" si="328"/>
        <v>0</v>
      </c>
      <c r="CJ279" s="1">
        <f t="shared" si="328"/>
        <v>481.78</v>
      </c>
      <c r="CK279" s="1">
        <f t="shared" si="328"/>
        <v>0</v>
      </c>
      <c r="CL279" s="1">
        <f t="shared" si="328"/>
        <v>0</v>
      </c>
      <c r="CM279" s="1">
        <f t="shared" si="328"/>
        <v>0</v>
      </c>
      <c r="CN279" s="1">
        <f t="shared" si="328"/>
        <v>0</v>
      </c>
      <c r="CO279" s="1">
        <f t="shared" si="328"/>
        <v>0</v>
      </c>
      <c r="CP279" s="1">
        <f t="shared" si="328"/>
        <v>0</v>
      </c>
      <c r="CQ279" s="1">
        <f t="shared" si="328"/>
        <v>0</v>
      </c>
      <c r="CR279" s="1">
        <f t="shared" si="328"/>
        <v>0</v>
      </c>
      <c r="CS279" s="1">
        <f t="shared" si="328"/>
        <v>0</v>
      </c>
      <c r="CT279" s="1">
        <f t="shared" si="328"/>
        <v>4274.28</v>
      </c>
      <c r="CU279" s="1">
        <f t="shared" si="328"/>
        <v>3867.98</v>
      </c>
      <c r="CV279" s="1">
        <f t="shared" si="328"/>
        <v>0</v>
      </c>
      <c r="CW279" s="1">
        <f t="shared" si="328"/>
        <v>0</v>
      </c>
      <c r="CX279" s="1">
        <f t="shared" si="328"/>
        <v>0</v>
      </c>
      <c r="CY279" s="1">
        <f t="shared" si="328"/>
        <v>0</v>
      </c>
      <c r="CZ279" s="1">
        <f t="shared" si="328"/>
        <v>0</v>
      </c>
      <c r="DA279" s="1">
        <f t="shared" si="328"/>
        <v>0</v>
      </c>
      <c r="DB279" s="1">
        <f t="shared" si="328"/>
        <v>2319.4699999999998</v>
      </c>
      <c r="DC279" s="1">
        <f t="shared" si="328"/>
        <v>0</v>
      </c>
      <c r="DD279" s="1">
        <f t="shared" si="328"/>
        <v>2842.45</v>
      </c>
      <c r="DE279" s="1">
        <f t="shared" si="328"/>
        <v>0</v>
      </c>
      <c r="DF279" s="1">
        <f t="shared" si="328"/>
        <v>0</v>
      </c>
      <c r="DG279" s="1">
        <f t="shared" si="328"/>
        <v>0</v>
      </c>
      <c r="DH279" s="1">
        <f t="shared" si="328"/>
        <v>0</v>
      </c>
      <c r="DI279" s="1">
        <f t="shared" si="328"/>
        <v>1607.63</v>
      </c>
      <c r="DJ279" s="1">
        <f t="shared" si="328"/>
        <v>0</v>
      </c>
      <c r="DK279" s="1">
        <f t="shared" si="328"/>
        <v>0</v>
      </c>
      <c r="DL279" s="1">
        <f t="shared" si="328"/>
        <v>0</v>
      </c>
      <c r="DM279" s="1">
        <f t="shared" si="328"/>
        <v>0</v>
      </c>
      <c r="DN279" s="1">
        <f t="shared" si="328"/>
        <v>3553.94</v>
      </c>
      <c r="DO279" s="1">
        <f t="shared" si="328"/>
        <v>0</v>
      </c>
      <c r="DP279" s="1">
        <f t="shared" si="328"/>
        <v>0</v>
      </c>
      <c r="DQ279" s="1">
        <f t="shared" si="328"/>
        <v>0</v>
      </c>
      <c r="DR279" s="1">
        <f t="shared" si="328"/>
        <v>0</v>
      </c>
      <c r="DS279" s="1">
        <f t="shared" si="328"/>
        <v>0</v>
      </c>
      <c r="DT279" s="1">
        <f t="shared" si="328"/>
        <v>0</v>
      </c>
      <c r="DU279" s="1">
        <f t="shared" si="328"/>
        <v>1213.28</v>
      </c>
      <c r="DV279" s="1">
        <f t="shared" si="328"/>
        <v>0</v>
      </c>
      <c r="DW279" s="1">
        <f t="shared" si="328"/>
        <v>0</v>
      </c>
      <c r="DX279" s="1">
        <f t="shared" si="328"/>
        <v>0</v>
      </c>
      <c r="DY279" s="1">
        <f t="shared" si="328"/>
        <v>0</v>
      </c>
      <c r="DZ279" s="1">
        <f t="shared" ref="DZ279:GK279" si="329">+IF(DZ275=0,"",IF($Q$67&lt;10,0,ROUND($Q$67*MIN(0.1*DZ285*DZ286,MAX(0,(0.86*DZ285*DZ286-DZ262*MAX(DZ261,$Q$64)))),2)))</f>
        <v>0</v>
      </c>
      <c r="EA279" s="1">
        <f t="shared" si="329"/>
        <v>0</v>
      </c>
      <c r="EB279" s="1">
        <f t="shared" si="329"/>
        <v>0</v>
      </c>
      <c r="EC279" s="1">
        <f t="shared" si="329"/>
        <v>2058.52</v>
      </c>
      <c r="ED279" s="1">
        <f t="shared" si="329"/>
        <v>2743.28</v>
      </c>
      <c r="EE279" s="1">
        <f t="shared" si="329"/>
        <v>0</v>
      </c>
      <c r="EF279" s="1">
        <f t="shared" si="329"/>
        <v>0</v>
      </c>
      <c r="EG279" s="1">
        <f t="shared" si="329"/>
        <v>0</v>
      </c>
      <c r="EH279" s="1">
        <f t="shared" si="329"/>
        <v>0</v>
      </c>
      <c r="EI279" s="1">
        <f t="shared" si="329"/>
        <v>0</v>
      </c>
      <c r="EJ279" s="1">
        <f t="shared" si="329"/>
        <v>0</v>
      </c>
      <c r="EK279" s="1">
        <f t="shared" si="329"/>
        <v>0</v>
      </c>
      <c r="EL279" s="1">
        <f t="shared" si="329"/>
        <v>601.59</v>
      </c>
      <c r="EM279" s="1">
        <f t="shared" si="329"/>
        <v>0</v>
      </c>
      <c r="EN279" s="1">
        <f t="shared" si="329"/>
        <v>0</v>
      </c>
      <c r="EO279" s="1">
        <f t="shared" si="329"/>
        <v>1467.37</v>
      </c>
      <c r="EP279" s="1">
        <f t="shared" si="329"/>
        <v>0</v>
      </c>
      <c r="EQ279" s="1">
        <f t="shared" si="329"/>
        <v>4338.83</v>
      </c>
      <c r="ER279" s="1">
        <f t="shared" si="329"/>
        <v>0</v>
      </c>
      <c r="ES279" s="1">
        <f t="shared" si="329"/>
        <v>0</v>
      </c>
      <c r="ET279" s="1">
        <f t="shared" si="329"/>
        <v>0</v>
      </c>
      <c r="EU279" s="1">
        <f t="shared" si="329"/>
        <v>0</v>
      </c>
      <c r="EV279" s="1">
        <f t="shared" si="329"/>
        <v>0</v>
      </c>
      <c r="EW279" s="1">
        <f t="shared" si="329"/>
        <v>0</v>
      </c>
      <c r="EX279" s="1">
        <f t="shared" si="329"/>
        <v>0</v>
      </c>
      <c r="EY279" s="1">
        <f t="shared" si="329"/>
        <v>0</v>
      </c>
      <c r="EZ279" s="1">
        <f t="shared" si="329"/>
        <v>0</v>
      </c>
      <c r="FA279" s="1">
        <f t="shared" si="329"/>
        <v>0</v>
      </c>
      <c r="FB279" s="1">
        <f t="shared" si="329"/>
        <v>2765.6</v>
      </c>
      <c r="FC279" s="1">
        <f t="shared" si="329"/>
        <v>0</v>
      </c>
      <c r="FD279" s="1">
        <f t="shared" si="329"/>
        <v>0</v>
      </c>
      <c r="FE279" s="1">
        <f t="shared" si="329"/>
        <v>0</v>
      </c>
      <c r="FF279" s="1">
        <f t="shared" si="329"/>
        <v>0</v>
      </c>
      <c r="FG279" s="1">
        <f t="shared" si="329"/>
        <v>0</v>
      </c>
      <c r="FH279" s="1">
        <f t="shared" si="329"/>
        <v>0</v>
      </c>
      <c r="FI279" s="1">
        <f t="shared" si="329"/>
        <v>0</v>
      </c>
      <c r="FJ279" s="1">
        <f t="shared" si="329"/>
        <v>0</v>
      </c>
      <c r="FK279" s="1">
        <f t="shared" si="329"/>
        <v>0</v>
      </c>
      <c r="FL279" s="1">
        <f t="shared" si="329"/>
        <v>0</v>
      </c>
      <c r="FM279" s="1">
        <f t="shared" si="329"/>
        <v>0</v>
      </c>
      <c r="FN279" s="1">
        <f t="shared" si="329"/>
        <v>0</v>
      </c>
      <c r="FO279" s="1">
        <f t="shared" si="329"/>
        <v>0</v>
      </c>
      <c r="FP279" s="1">
        <f t="shared" si="329"/>
        <v>2508.89</v>
      </c>
      <c r="FQ279" s="1">
        <f t="shared" si="329"/>
        <v>0</v>
      </c>
      <c r="FR279" s="1">
        <f t="shared" si="329"/>
        <v>0</v>
      </c>
      <c r="FS279" s="1">
        <f t="shared" si="329"/>
        <v>0</v>
      </c>
      <c r="FT279" s="1">
        <f t="shared" si="329"/>
        <v>0</v>
      </c>
      <c r="FU279" s="1">
        <f t="shared" si="329"/>
        <v>0</v>
      </c>
      <c r="FV279" s="1">
        <f t="shared" si="329"/>
        <v>0</v>
      </c>
      <c r="FW279" s="1">
        <f t="shared" si="329"/>
        <v>0</v>
      </c>
      <c r="FX279" s="1">
        <f t="shared" si="329"/>
        <v>1017.92</v>
      </c>
      <c r="FY279" s="1">
        <f t="shared" si="329"/>
        <v>0</v>
      </c>
      <c r="FZ279" s="1">
        <f t="shared" si="329"/>
        <v>0</v>
      </c>
      <c r="GA279" s="1">
        <f t="shared" si="329"/>
        <v>0</v>
      </c>
      <c r="GB279" s="1">
        <f t="shared" si="329"/>
        <v>0</v>
      </c>
      <c r="GC279" s="1">
        <f t="shared" si="329"/>
        <v>0</v>
      </c>
      <c r="GD279" s="1">
        <f t="shared" si="329"/>
        <v>0</v>
      </c>
      <c r="GE279" s="1">
        <f t="shared" si="329"/>
        <v>0</v>
      </c>
      <c r="GF279" s="1">
        <f t="shared" si="329"/>
        <v>0</v>
      </c>
      <c r="GG279" s="1">
        <f t="shared" si="329"/>
        <v>0</v>
      </c>
      <c r="GH279" s="1">
        <f t="shared" si="329"/>
        <v>0</v>
      </c>
      <c r="GI279" s="1">
        <f t="shared" si="329"/>
        <v>0</v>
      </c>
      <c r="GJ279" s="1">
        <f t="shared" si="329"/>
        <v>0</v>
      </c>
      <c r="GK279" s="1">
        <f t="shared" si="329"/>
        <v>692.93</v>
      </c>
      <c r="GL279" s="1">
        <f t="shared" ref="GL279:IW279" si="330">+IF(GL275=0,"",IF($Q$67&lt;10,0,ROUND($Q$67*MIN(0.1*GL285*GL286,MAX(0,(0.86*GL285*GL286-GL262*MAX(GL261,$Q$64)))),2)))</f>
        <v>0</v>
      </c>
      <c r="GM279" s="1">
        <f t="shared" si="330"/>
        <v>0</v>
      </c>
      <c r="GN279" s="1">
        <f t="shared" si="330"/>
        <v>0</v>
      </c>
      <c r="GO279" s="1">
        <f t="shared" si="330"/>
        <v>0</v>
      </c>
      <c r="GP279" s="1">
        <f t="shared" si="330"/>
        <v>0</v>
      </c>
      <c r="GQ279" s="1">
        <f t="shared" si="330"/>
        <v>0</v>
      </c>
      <c r="GR279" s="1">
        <f t="shared" si="330"/>
        <v>0</v>
      </c>
      <c r="GS279" s="1">
        <f t="shared" si="330"/>
        <v>0</v>
      </c>
      <c r="GT279" s="1">
        <f t="shared" si="330"/>
        <v>0</v>
      </c>
      <c r="GU279" s="1">
        <f t="shared" si="330"/>
        <v>1936.88</v>
      </c>
      <c r="GV279" s="1">
        <f t="shared" si="330"/>
        <v>0</v>
      </c>
      <c r="GW279" s="1">
        <f t="shared" si="330"/>
        <v>0</v>
      </c>
      <c r="GX279" s="1">
        <f t="shared" si="330"/>
        <v>0</v>
      </c>
      <c r="GY279" s="1">
        <f t="shared" si="330"/>
        <v>2125.5500000000002</v>
      </c>
      <c r="GZ279" s="1">
        <f t="shared" si="330"/>
        <v>0</v>
      </c>
      <c r="HA279" s="1">
        <f t="shared" si="330"/>
        <v>0</v>
      </c>
      <c r="HB279" s="1">
        <f t="shared" si="330"/>
        <v>0</v>
      </c>
      <c r="HC279" s="1">
        <f t="shared" si="330"/>
        <v>0</v>
      </c>
      <c r="HD279" s="1">
        <f t="shared" si="330"/>
        <v>0</v>
      </c>
      <c r="HE279" s="1">
        <f t="shared" si="330"/>
        <v>0</v>
      </c>
      <c r="HF279" s="1">
        <f t="shared" si="330"/>
        <v>0</v>
      </c>
      <c r="HG279" s="1">
        <f t="shared" si="330"/>
        <v>907.92</v>
      </c>
      <c r="HH279" s="1">
        <f t="shared" si="330"/>
        <v>0</v>
      </c>
      <c r="HI279" s="1">
        <f t="shared" si="330"/>
        <v>0</v>
      </c>
      <c r="HJ279" s="1">
        <f t="shared" si="330"/>
        <v>241.55</v>
      </c>
      <c r="HK279" s="1">
        <f t="shared" si="330"/>
        <v>0</v>
      </c>
      <c r="HL279" s="1">
        <f t="shared" si="330"/>
        <v>0</v>
      </c>
      <c r="HM279" s="1">
        <f t="shared" si="330"/>
        <v>1639.49</v>
      </c>
      <c r="HN279" s="1">
        <f t="shared" si="330"/>
        <v>0</v>
      </c>
      <c r="HO279" s="1">
        <f t="shared" si="330"/>
        <v>3977.46</v>
      </c>
      <c r="HP279" s="1">
        <f t="shared" si="330"/>
        <v>0</v>
      </c>
      <c r="HQ279" s="1">
        <f t="shared" si="330"/>
        <v>0</v>
      </c>
      <c r="HR279" s="1">
        <f t="shared" si="330"/>
        <v>0</v>
      </c>
      <c r="HS279" s="1">
        <f t="shared" si="330"/>
        <v>0</v>
      </c>
      <c r="HT279" s="1">
        <f t="shared" si="330"/>
        <v>0</v>
      </c>
      <c r="HU279" s="1">
        <f t="shared" si="330"/>
        <v>0</v>
      </c>
      <c r="HV279" s="1">
        <f t="shared" si="330"/>
        <v>0</v>
      </c>
      <c r="HW279" s="1">
        <f t="shared" si="330"/>
        <v>0</v>
      </c>
      <c r="HX279" s="1">
        <f t="shared" si="330"/>
        <v>0</v>
      </c>
      <c r="HY279" s="1">
        <f t="shared" si="330"/>
        <v>0</v>
      </c>
      <c r="HZ279" s="1">
        <f t="shared" si="330"/>
        <v>0</v>
      </c>
      <c r="IA279" s="1">
        <f t="shared" si="330"/>
        <v>2403.31</v>
      </c>
      <c r="IB279" s="1">
        <f t="shared" si="330"/>
        <v>0</v>
      </c>
      <c r="IC279" s="1">
        <f t="shared" si="330"/>
        <v>0</v>
      </c>
      <c r="ID279" s="1">
        <f t="shared" si="330"/>
        <v>0</v>
      </c>
      <c r="IE279" s="1">
        <f t="shared" si="330"/>
        <v>0</v>
      </c>
      <c r="IF279" s="1">
        <f t="shared" si="330"/>
        <v>0</v>
      </c>
      <c r="IG279" s="1">
        <f t="shared" si="330"/>
        <v>0</v>
      </c>
      <c r="IH279" s="1">
        <f t="shared" si="330"/>
        <v>0</v>
      </c>
      <c r="II279" s="1">
        <f t="shared" si="330"/>
        <v>0</v>
      </c>
      <c r="IJ279" s="1">
        <f t="shared" si="330"/>
        <v>0</v>
      </c>
      <c r="IK279" s="1">
        <f t="shared" si="330"/>
        <v>0</v>
      </c>
      <c r="IL279" s="1">
        <f t="shared" si="330"/>
        <v>0</v>
      </c>
      <c r="IM279" s="1">
        <f t="shared" si="330"/>
        <v>0</v>
      </c>
      <c r="IN279" s="1">
        <f t="shared" si="330"/>
        <v>0</v>
      </c>
      <c r="IO279" s="1">
        <f t="shared" si="330"/>
        <v>0</v>
      </c>
      <c r="IP279" s="1">
        <f t="shared" si="330"/>
        <v>0</v>
      </c>
      <c r="IQ279" s="1">
        <f t="shared" si="330"/>
        <v>0</v>
      </c>
      <c r="IR279" s="1">
        <f t="shared" si="330"/>
        <v>0</v>
      </c>
      <c r="IS279" s="1">
        <f t="shared" si="330"/>
        <v>2462.9299999999998</v>
      </c>
      <c r="IT279" s="1">
        <f t="shared" si="330"/>
        <v>0</v>
      </c>
      <c r="IU279" s="1">
        <f t="shared" si="330"/>
        <v>0</v>
      </c>
      <c r="IV279" s="1">
        <f t="shared" si="330"/>
        <v>0</v>
      </c>
      <c r="IW279" s="1">
        <f t="shared" si="330"/>
        <v>0</v>
      </c>
      <c r="IX279" s="1">
        <f t="shared" ref="IX279:LI279" si="331">+IF(IX275=0,"",IF($Q$67&lt;10,0,ROUND($Q$67*MIN(0.1*IX285*IX286,MAX(0,(0.86*IX285*IX286-IX262*MAX(IX261,$Q$64)))),2)))</f>
        <v>0</v>
      </c>
      <c r="IY279" s="1">
        <f t="shared" si="331"/>
        <v>0</v>
      </c>
      <c r="IZ279" s="1">
        <f t="shared" si="331"/>
        <v>0</v>
      </c>
      <c r="JA279" s="1">
        <f t="shared" si="331"/>
        <v>0</v>
      </c>
      <c r="JB279" s="1">
        <f t="shared" si="331"/>
        <v>0</v>
      </c>
      <c r="JC279" s="1">
        <f t="shared" si="331"/>
        <v>0</v>
      </c>
      <c r="JD279" s="1">
        <f t="shared" si="331"/>
        <v>0</v>
      </c>
      <c r="JE279" s="1">
        <f t="shared" si="331"/>
        <v>0</v>
      </c>
      <c r="JF279" s="1">
        <f t="shared" si="331"/>
        <v>0</v>
      </c>
      <c r="JG279" s="1">
        <f t="shared" si="331"/>
        <v>0</v>
      </c>
      <c r="JH279" s="1">
        <f t="shared" si="331"/>
        <v>0</v>
      </c>
      <c r="JI279" s="1">
        <f t="shared" si="331"/>
        <v>1001.87</v>
      </c>
      <c r="JJ279" s="1">
        <f t="shared" si="331"/>
        <v>0</v>
      </c>
      <c r="JK279" s="1">
        <f t="shared" si="331"/>
        <v>0</v>
      </c>
      <c r="JL279" s="1">
        <f t="shared" si="331"/>
        <v>0</v>
      </c>
      <c r="JM279" s="1">
        <f t="shared" si="331"/>
        <v>0</v>
      </c>
      <c r="JN279" s="1">
        <f t="shared" si="331"/>
        <v>0</v>
      </c>
      <c r="JO279" s="1">
        <f t="shared" si="331"/>
        <v>0</v>
      </c>
      <c r="JP279" s="1">
        <f t="shared" si="331"/>
        <v>0</v>
      </c>
      <c r="JQ279" s="1">
        <f t="shared" si="331"/>
        <v>0</v>
      </c>
      <c r="JR279" s="1">
        <f t="shared" si="331"/>
        <v>0</v>
      </c>
      <c r="JS279" s="1">
        <f t="shared" si="331"/>
        <v>0</v>
      </c>
      <c r="JT279" s="1">
        <f t="shared" si="331"/>
        <v>0</v>
      </c>
      <c r="JU279" s="1">
        <f t="shared" si="331"/>
        <v>0</v>
      </c>
      <c r="JV279" s="1">
        <f t="shared" si="331"/>
        <v>0</v>
      </c>
      <c r="JW279" s="1">
        <f t="shared" si="331"/>
        <v>0</v>
      </c>
      <c r="JX279" s="1">
        <f t="shared" si="331"/>
        <v>4002.64</v>
      </c>
      <c r="JY279" s="1">
        <f t="shared" si="331"/>
        <v>0</v>
      </c>
      <c r="JZ279" s="1">
        <f t="shared" si="331"/>
        <v>0</v>
      </c>
      <c r="KA279" s="1">
        <f t="shared" si="331"/>
        <v>1102.32</v>
      </c>
      <c r="KB279" s="1">
        <f t="shared" si="331"/>
        <v>0</v>
      </c>
      <c r="KC279" s="1">
        <f t="shared" si="331"/>
        <v>0</v>
      </c>
      <c r="KD279" s="1">
        <f t="shared" si="331"/>
        <v>0</v>
      </c>
      <c r="KE279" s="1">
        <f t="shared" si="331"/>
        <v>0</v>
      </c>
      <c r="KF279" s="1">
        <f t="shared" si="331"/>
        <v>0</v>
      </c>
      <c r="KG279" s="1">
        <f t="shared" si="331"/>
        <v>0</v>
      </c>
      <c r="KH279" s="1">
        <f t="shared" si="331"/>
        <v>0</v>
      </c>
      <c r="KI279" s="1">
        <f t="shared" si="331"/>
        <v>0</v>
      </c>
      <c r="KJ279" s="1">
        <f t="shared" si="331"/>
        <v>0</v>
      </c>
      <c r="KK279" s="1">
        <f t="shared" si="331"/>
        <v>0</v>
      </c>
      <c r="KL279" s="1">
        <f t="shared" si="331"/>
        <v>0</v>
      </c>
      <c r="KM279" s="1">
        <f t="shared" si="331"/>
        <v>0</v>
      </c>
      <c r="KN279" s="1">
        <f t="shared" si="331"/>
        <v>0</v>
      </c>
      <c r="KO279" s="1">
        <f t="shared" si="331"/>
        <v>0</v>
      </c>
      <c r="KP279" s="1">
        <f t="shared" si="331"/>
        <v>0</v>
      </c>
      <c r="KQ279" s="1">
        <f t="shared" si="331"/>
        <v>0</v>
      </c>
      <c r="KR279" s="1">
        <f t="shared" si="331"/>
        <v>0</v>
      </c>
      <c r="KS279" s="1">
        <f t="shared" si="331"/>
        <v>0</v>
      </c>
      <c r="KT279" s="1">
        <f t="shared" si="331"/>
        <v>0</v>
      </c>
      <c r="KU279" s="1">
        <f t="shared" si="331"/>
        <v>0</v>
      </c>
      <c r="KV279" s="1">
        <f t="shared" si="331"/>
        <v>0</v>
      </c>
      <c r="KW279" s="1">
        <f t="shared" si="331"/>
        <v>0</v>
      </c>
      <c r="KX279" s="1">
        <f t="shared" si="331"/>
        <v>0</v>
      </c>
      <c r="KY279" s="1">
        <f t="shared" si="331"/>
        <v>0</v>
      </c>
      <c r="KZ279" s="1">
        <f t="shared" si="331"/>
        <v>2999.78</v>
      </c>
      <c r="LA279" s="1">
        <f t="shared" si="331"/>
        <v>0</v>
      </c>
      <c r="LB279" s="1">
        <f t="shared" si="331"/>
        <v>0</v>
      </c>
      <c r="LC279" s="1">
        <f t="shared" si="331"/>
        <v>0</v>
      </c>
      <c r="LD279" s="1">
        <f t="shared" si="331"/>
        <v>0</v>
      </c>
      <c r="LE279" s="1">
        <f t="shared" si="331"/>
        <v>0</v>
      </c>
      <c r="LF279" s="1">
        <f t="shared" si="331"/>
        <v>0</v>
      </c>
      <c r="LG279" s="1">
        <f t="shared" si="331"/>
        <v>0</v>
      </c>
      <c r="LH279" s="1">
        <f t="shared" si="331"/>
        <v>0</v>
      </c>
      <c r="LI279" s="1">
        <f t="shared" si="331"/>
        <v>0</v>
      </c>
      <c r="LJ279" s="1">
        <f t="shared" ref="LJ279:NU279" si="332">+IF(LJ275=0,"",IF($Q$67&lt;10,0,ROUND($Q$67*MIN(0.1*LJ285*LJ286,MAX(0,(0.86*LJ285*LJ286-LJ262*MAX(LJ261,$Q$64)))),2)))</f>
        <v>0</v>
      </c>
      <c r="LK279" s="1">
        <f t="shared" si="332"/>
        <v>0</v>
      </c>
      <c r="LL279" s="1">
        <f t="shared" si="332"/>
        <v>253.26</v>
      </c>
      <c r="LM279" s="1">
        <f t="shared" si="332"/>
        <v>0</v>
      </c>
      <c r="LN279" s="1">
        <f t="shared" si="332"/>
        <v>0</v>
      </c>
      <c r="LO279" s="1">
        <f t="shared" si="332"/>
        <v>0</v>
      </c>
      <c r="LP279" s="1">
        <f t="shared" si="332"/>
        <v>0</v>
      </c>
      <c r="LQ279" s="1">
        <f t="shared" si="332"/>
        <v>0</v>
      </c>
      <c r="LR279" s="1">
        <f t="shared" si="332"/>
        <v>4233.8100000000004</v>
      </c>
      <c r="LS279" s="1">
        <f t="shared" si="332"/>
        <v>0</v>
      </c>
      <c r="LT279" s="1">
        <f t="shared" si="332"/>
        <v>0</v>
      </c>
      <c r="LU279" s="1">
        <f t="shared" si="332"/>
        <v>0</v>
      </c>
      <c r="LV279" s="1">
        <f t="shared" si="332"/>
        <v>0</v>
      </c>
      <c r="LW279" s="1">
        <f t="shared" si="332"/>
        <v>0</v>
      </c>
      <c r="LX279" s="1">
        <f t="shared" si="332"/>
        <v>3146.65</v>
      </c>
      <c r="LY279" s="1">
        <f t="shared" si="332"/>
        <v>0</v>
      </c>
      <c r="LZ279" s="1">
        <f t="shared" si="332"/>
        <v>0</v>
      </c>
      <c r="MA279" s="1">
        <f t="shared" si="332"/>
        <v>0</v>
      </c>
      <c r="MB279" s="1">
        <f t="shared" si="332"/>
        <v>72.989999999999995</v>
      </c>
      <c r="MC279" s="1">
        <f t="shared" si="332"/>
        <v>0</v>
      </c>
      <c r="MD279" s="1">
        <f t="shared" si="332"/>
        <v>0</v>
      </c>
      <c r="ME279" s="1">
        <f t="shared" si="332"/>
        <v>0</v>
      </c>
      <c r="MF279" s="1">
        <f t="shared" si="332"/>
        <v>0</v>
      </c>
      <c r="MG279" s="1">
        <f t="shared" si="332"/>
        <v>0</v>
      </c>
      <c r="MH279" s="1">
        <f t="shared" si="332"/>
        <v>0</v>
      </c>
      <c r="MI279" s="1">
        <f t="shared" si="332"/>
        <v>3419.01</v>
      </c>
      <c r="MJ279" s="1">
        <f t="shared" si="332"/>
        <v>0</v>
      </c>
      <c r="MK279" s="1">
        <f t="shared" si="332"/>
        <v>0</v>
      </c>
      <c r="ML279" s="1">
        <f t="shared" si="332"/>
        <v>0</v>
      </c>
      <c r="MM279" s="1">
        <f t="shared" si="332"/>
        <v>0</v>
      </c>
      <c r="MN279" s="1">
        <f t="shared" si="332"/>
        <v>0</v>
      </c>
      <c r="MO279" s="1">
        <f t="shared" si="332"/>
        <v>0</v>
      </c>
      <c r="MP279" s="1">
        <f t="shared" si="332"/>
        <v>0</v>
      </c>
      <c r="MQ279" s="1">
        <f t="shared" si="332"/>
        <v>3706.43</v>
      </c>
      <c r="MR279" s="1">
        <f t="shared" si="332"/>
        <v>0</v>
      </c>
      <c r="MS279" s="1">
        <f t="shared" si="332"/>
        <v>0</v>
      </c>
      <c r="MT279" s="1">
        <f t="shared" si="332"/>
        <v>4377.74</v>
      </c>
      <c r="MU279" s="1">
        <f t="shared" si="332"/>
        <v>0</v>
      </c>
      <c r="MV279" s="1">
        <f t="shared" si="332"/>
        <v>0</v>
      </c>
      <c r="MW279" s="1">
        <f t="shared" si="332"/>
        <v>849.03</v>
      </c>
      <c r="MX279" s="1">
        <f t="shared" si="332"/>
        <v>0</v>
      </c>
      <c r="MY279" s="1">
        <f t="shared" si="332"/>
        <v>0</v>
      </c>
      <c r="MZ279" s="1">
        <f t="shared" si="332"/>
        <v>0</v>
      </c>
      <c r="NA279" s="1">
        <f t="shared" si="332"/>
        <v>0</v>
      </c>
      <c r="NB279" s="1">
        <f t="shared" si="332"/>
        <v>0</v>
      </c>
      <c r="NC279" s="1">
        <f t="shared" si="332"/>
        <v>0</v>
      </c>
      <c r="ND279" s="1">
        <f t="shared" si="332"/>
        <v>0</v>
      </c>
      <c r="NE279" s="1">
        <f t="shared" si="332"/>
        <v>0</v>
      </c>
      <c r="NF279" s="1">
        <f t="shared" si="332"/>
        <v>0</v>
      </c>
      <c r="NG279" s="1">
        <f t="shared" si="332"/>
        <v>2963</v>
      </c>
      <c r="NH279" s="1">
        <f t="shared" si="332"/>
        <v>0</v>
      </c>
      <c r="NI279" s="1">
        <f t="shared" si="332"/>
        <v>658.23</v>
      </c>
      <c r="NJ279" s="1">
        <f t="shared" si="332"/>
        <v>0</v>
      </c>
      <c r="NK279" s="1">
        <f t="shared" si="332"/>
        <v>0</v>
      </c>
      <c r="NL279" s="1">
        <f t="shared" si="332"/>
        <v>0</v>
      </c>
      <c r="NM279" s="1">
        <f t="shared" si="332"/>
        <v>0</v>
      </c>
      <c r="NN279" s="1">
        <f t="shared" si="332"/>
        <v>0</v>
      </c>
      <c r="NO279" s="1">
        <f t="shared" si="332"/>
        <v>0</v>
      </c>
      <c r="NP279" s="1">
        <f t="shared" si="332"/>
        <v>0</v>
      </c>
      <c r="NQ279" s="1">
        <f t="shared" si="332"/>
        <v>0</v>
      </c>
      <c r="NR279" s="1">
        <f t="shared" si="332"/>
        <v>0</v>
      </c>
      <c r="NS279" s="1">
        <f t="shared" si="332"/>
        <v>882.62</v>
      </c>
      <c r="NT279" s="1">
        <f t="shared" si="332"/>
        <v>0</v>
      </c>
      <c r="NU279" s="1">
        <f t="shared" si="332"/>
        <v>0</v>
      </c>
      <c r="NV279" s="1">
        <f t="shared" ref="NV279:QG279" si="333">+IF(NV275=0,"",IF($Q$67&lt;10,0,ROUND($Q$67*MIN(0.1*NV285*NV286,MAX(0,(0.86*NV285*NV286-NV262*MAX(NV261,$Q$64)))),2)))</f>
        <v>1876.77</v>
      </c>
      <c r="NW279" s="1">
        <f t="shared" si="333"/>
        <v>0</v>
      </c>
      <c r="NX279" s="1">
        <f t="shared" si="333"/>
        <v>0</v>
      </c>
      <c r="NY279" s="1">
        <f t="shared" si="333"/>
        <v>322.86</v>
      </c>
      <c r="NZ279" s="1">
        <f t="shared" si="333"/>
        <v>0</v>
      </c>
      <c r="OA279" s="1">
        <f t="shared" si="333"/>
        <v>0</v>
      </c>
      <c r="OB279" s="1">
        <f t="shared" si="333"/>
        <v>3884.23</v>
      </c>
      <c r="OC279" s="1">
        <f t="shared" si="333"/>
        <v>0</v>
      </c>
      <c r="OD279" s="1">
        <f t="shared" si="333"/>
        <v>0</v>
      </c>
      <c r="OE279" s="1">
        <f t="shared" si="333"/>
        <v>0</v>
      </c>
      <c r="OF279" s="1">
        <f t="shared" si="333"/>
        <v>0</v>
      </c>
      <c r="OG279" s="1">
        <f t="shared" si="333"/>
        <v>0</v>
      </c>
      <c r="OH279" s="1">
        <f t="shared" si="333"/>
        <v>0</v>
      </c>
      <c r="OI279" s="1">
        <f t="shared" si="333"/>
        <v>0</v>
      </c>
      <c r="OJ279" s="1">
        <f t="shared" si="333"/>
        <v>0</v>
      </c>
      <c r="OK279" s="1">
        <f t="shared" si="333"/>
        <v>0</v>
      </c>
      <c r="OL279" s="1">
        <f t="shared" si="333"/>
        <v>0</v>
      </c>
      <c r="OM279" s="1">
        <f t="shared" si="333"/>
        <v>0</v>
      </c>
      <c r="ON279" s="1">
        <f t="shared" si="333"/>
        <v>0</v>
      </c>
      <c r="OO279" s="1">
        <f t="shared" si="333"/>
        <v>0</v>
      </c>
      <c r="OP279" s="1">
        <f t="shared" si="333"/>
        <v>3943.8</v>
      </c>
      <c r="OQ279" s="1">
        <f t="shared" si="333"/>
        <v>0</v>
      </c>
      <c r="OR279" s="1">
        <f t="shared" si="333"/>
        <v>0</v>
      </c>
      <c r="OS279" s="1">
        <f t="shared" si="333"/>
        <v>0</v>
      </c>
      <c r="OT279" s="1">
        <f t="shared" si="333"/>
        <v>0</v>
      </c>
      <c r="OU279" s="1">
        <f t="shared" si="333"/>
        <v>0</v>
      </c>
      <c r="OV279" s="1">
        <f t="shared" si="333"/>
        <v>0</v>
      </c>
      <c r="OW279" s="1">
        <f t="shared" si="333"/>
        <v>0</v>
      </c>
      <c r="OX279" s="1">
        <f t="shared" si="333"/>
        <v>0</v>
      </c>
      <c r="OY279" s="1">
        <f t="shared" si="333"/>
        <v>0</v>
      </c>
      <c r="OZ279" s="1">
        <f t="shared" si="333"/>
        <v>0</v>
      </c>
      <c r="PA279" s="1">
        <f t="shared" si="333"/>
        <v>0</v>
      </c>
      <c r="PB279" s="1">
        <f t="shared" si="333"/>
        <v>0</v>
      </c>
      <c r="PC279" s="1">
        <f t="shared" si="333"/>
        <v>0</v>
      </c>
      <c r="PD279" s="1">
        <f t="shared" si="333"/>
        <v>0</v>
      </c>
      <c r="PE279" s="1">
        <f t="shared" si="333"/>
        <v>2559.7800000000002</v>
      </c>
      <c r="PF279" s="1">
        <f t="shared" si="333"/>
        <v>151.24</v>
      </c>
      <c r="PG279" s="1">
        <f t="shared" si="333"/>
        <v>0</v>
      </c>
      <c r="PH279" s="1">
        <f t="shared" si="333"/>
        <v>0</v>
      </c>
      <c r="PI279" s="1">
        <f t="shared" si="333"/>
        <v>1843.29</v>
      </c>
      <c r="PJ279" s="1">
        <f t="shared" si="333"/>
        <v>0</v>
      </c>
      <c r="PK279" s="1">
        <f t="shared" si="333"/>
        <v>0</v>
      </c>
      <c r="PL279" s="1">
        <f t="shared" si="333"/>
        <v>0</v>
      </c>
      <c r="PM279" s="1">
        <f t="shared" si="333"/>
        <v>1911.28</v>
      </c>
      <c r="PN279" s="1">
        <f t="shared" si="333"/>
        <v>0</v>
      </c>
      <c r="PO279" s="1">
        <f t="shared" si="333"/>
        <v>0</v>
      </c>
      <c r="PP279" s="1">
        <f t="shared" si="333"/>
        <v>0</v>
      </c>
      <c r="PQ279" s="1">
        <f t="shared" si="333"/>
        <v>0</v>
      </c>
      <c r="PR279" s="1">
        <f t="shared" si="333"/>
        <v>0</v>
      </c>
      <c r="PS279" s="1">
        <f t="shared" si="333"/>
        <v>0</v>
      </c>
      <c r="PT279" s="1">
        <f t="shared" si="333"/>
        <v>0</v>
      </c>
      <c r="PU279" s="1">
        <f t="shared" si="333"/>
        <v>0</v>
      </c>
      <c r="PV279" s="1">
        <f t="shared" si="333"/>
        <v>0</v>
      </c>
      <c r="PW279" s="1">
        <f t="shared" si="333"/>
        <v>0</v>
      </c>
      <c r="PX279" s="1">
        <f t="shared" si="333"/>
        <v>1928.25</v>
      </c>
      <c r="PY279" s="1">
        <f t="shared" si="333"/>
        <v>0</v>
      </c>
      <c r="PZ279" s="1">
        <f t="shared" si="333"/>
        <v>0</v>
      </c>
      <c r="QA279" s="1">
        <f t="shared" si="333"/>
        <v>1404.06</v>
      </c>
      <c r="QB279" s="1">
        <f t="shared" si="333"/>
        <v>0</v>
      </c>
      <c r="QC279" s="1">
        <f t="shared" si="333"/>
        <v>0</v>
      </c>
      <c r="QD279" s="1">
        <f t="shared" si="333"/>
        <v>0</v>
      </c>
      <c r="QE279" s="1">
        <f t="shared" si="333"/>
        <v>0</v>
      </c>
      <c r="QF279" s="1">
        <f t="shared" si="333"/>
        <v>2160.4899999999998</v>
      </c>
      <c r="QG279" s="1">
        <f t="shared" si="333"/>
        <v>0</v>
      </c>
      <c r="QH279" s="1">
        <f t="shared" ref="QH279:SG279" si="334">+IF(QH275=0,"",IF($Q$67&lt;10,0,ROUND($Q$67*MIN(0.1*QH285*QH286,MAX(0,(0.86*QH285*QH286-QH262*MAX(QH261,$Q$64)))),2)))</f>
        <v>0</v>
      </c>
      <c r="QI279" s="1">
        <f t="shared" si="334"/>
        <v>0</v>
      </c>
      <c r="QJ279" s="1">
        <f t="shared" si="334"/>
        <v>0</v>
      </c>
      <c r="QK279" s="1">
        <f t="shared" si="334"/>
        <v>0</v>
      </c>
      <c r="QL279" s="1">
        <f t="shared" si="334"/>
        <v>0</v>
      </c>
      <c r="QM279" s="1">
        <f t="shared" si="334"/>
        <v>0</v>
      </c>
      <c r="QN279" s="1">
        <f t="shared" si="334"/>
        <v>0</v>
      </c>
      <c r="QO279" s="1">
        <f t="shared" si="334"/>
        <v>0</v>
      </c>
      <c r="QP279" s="1">
        <f t="shared" si="334"/>
        <v>0</v>
      </c>
      <c r="QQ279" s="1">
        <f t="shared" si="334"/>
        <v>0</v>
      </c>
      <c r="QR279" s="1">
        <f t="shared" si="334"/>
        <v>0</v>
      </c>
      <c r="QS279" s="1">
        <f t="shared" si="334"/>
        <v>0</v>
      </c>
      <c r="QT279" s="1">
        <f t="shared" si="334"/>
        <v>0</v>
      </c>
      <c r="QU279" s="1">
        <f t="shared" si="334"/>
        <v>0</v>
      </c>
      <c r="QV279" s="1">
        <f t="shared" si="334"/>
        <v>0</v>
      </c>
      <c r="QW279" s="1">
        <f t="shared" si="334"/>
        <v>0</v>
      </c>
      <c r="QX279" s="1">
        <f t="shared" si="334"/>
        <v>0</v>
      </c>
      <c r="QY279" s="1">
        <f t="shared" si="334"/>
        <v>0</v>
      </c>
      <c r="QZ279" s="1">
        <f t="shared" si="334"/>
        <v>0</v>
      </c>
      <c r="RA279" s="1">
        <f t="shared" si="334"/>
        <v>0</v>
      </c>
      <c r="RB279" s="1">
        <f t="shared" si="334"/>
        <v>0</v>
      </c>
      <c r="RC279" s="1">
        <f t="shared" si="334"/>
        <v>0</v>
      </c>
      <c r="RD279" s="1">
        <f t="shared" si="334"/>
        <v>0</v>
      </c>
      <c r="RE279" s="1">
        <f t="shared" si="334"/>
        <v>0</v>
      </c>
      <c r="RF279" s="1">
        <f t="shared" si="334"/>
        <v>0</v>
      </c>
      <c r="RG279" s="1">
        <f t="shared" si="334"/>
        <v>0</v>
      </c>
      <c r="RH279" s="1">
        <f t="shared" si="334"/>
        <v>0</v>
      </c>
      <c r="RI279" s="1">
        <f t="shared" si="334"/>
        <v>0</v>
      </c>
      <c r="RJ279" s="1">
        <f t="shared" si="334"/>
        <v>0</v>
      </c>
      <c r="RK279" s="1">
        <f t="shared" si="334"/>
        <v>0</v>
      </c>
      <c r="RL279" s="1">
        <f t="shared" si="334"/>
        <v>0</v>
      </c>
      <c r="RM279" s="1">
        <f t="shared" si="334"/>
        <v>0</v>
      </c>
      <c r="RN279" s="1">
        <f t="shared" si="334"/>
        <v>0</v>
      </c>
      <c r="RO279" s="1">
        <f t="shared" si="334"/>
        <v>0</v>
      </c>
      <c r="RP279" s="1">
        <f t="shared" si="334"/>
        <v>0</v>
      </c>
      <c r="RQ279" s="1">
        <f t="shared" si="334"/>
        <v>0</v>
      </c>
      <c r="RR279" s="1">
        <f t="shared" si="334"/>
        <v>0</v>
      </c>
      <c r="RS279" s="1">
        <f t="shared" si="334"/>
        <v>123.28</v>
      </c>
      <c r="RT279" s="1">
        <f t="shared" si="334"/>
        <v>120.19</v>
      </c>
      <c r="RU279" s="1">
        <f t="shared" si="334"/>
        <v>963.04</v>
      </c>
      <c r="RV279" s="1">
        <f t="shared" si="334"/>
        <v>0</v>
      </c>
      <c r="RW279" s="1">
        <f t="shared" si="334"/>
        <v>0</v>
      </c>
      <c r="RX279" s="1">
        <f t="shared" si="334"/>
        <v>0</v>
      </c>
      <c r="RY279" s="1">
        <f t="shared" si="334"/>
        <v>2760.56</v>
      </c>
      <c r="RZ279" s="1">
        <f t="shared" si="334"/>
        <v>0</v>
      </c>
      <c r="SA279" s="1">
        <f t="shared" si="334"/>
        <v>0</v>
      </c>
      <c r="SB279" s="1">
        <f t="shared" si="334"/>
        <v>0</v>
      </c>
      <c r="SC279" s="1">
        <f t="shared" si="334"/>
        <v>0</v>
      </c>
      <c r="SD279" s="1">
        <f t="shared" si="334"/>
        <v>0</v>
      </c>
      <c r="SE279" s="1">
        <f t="shared" si="334"/>
        <v>0</v>
      </c>
      <c r="SF279" s="1">
        <f t="shared" si="334"/>
        <v>0</v>
      </c>
      <c r="SG279" s="1">
        <f t="shared" si="334"/>
        <v>0</v>
      </c>
    </row>
    <row r="280" spans="1:502">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row>
    <row r="283" spans="1:502">
      <c r="A283" t="s">
        <v>582</v>
      </c>
      <c r="B283" s="25">
        <f t="shared" ref="B283:BM283" si="335">+MAX($Q$63,B216)</f>
        <v>8.4</v>
      </c>
      <c r="C283" s="25">
        <f t="shared" si="335"/>
        <v>9.1999999999999993</v>
      </c>
      <c r="D283" s="25">
        <f t="shared" si="335"/>
        <v>8.4</v>
      </c>
      <c r="E283" s="25">
        <f t="shared" si="335"/>
        <v>9.73</v>
      </c>
      <c r="F283" s="25">
        <f t="shared" si="335"/>
        <v>8.4</v>
      </c>
      <c r="G283" s="25">
        <f t="shared" si="335"/>
        <v>9.76</v>
      </c>
      <c r="H283" s="25">
        <f t="shared" si="335"/>
        <v>8.69</v>
      </c>
      <c r="I283" s="25">
        <f t="shared" si="335"/>
        <v>8.4</v>
      </c>
      <c r="J283" s="25">
        <f t="shared" si="335"/>
        <v>8.4600000000000009</v>
      </c>
      <c r="K283" s="25">
        <f t="shared" si="335"/>
        <v>8.4</v>
      </c>
      <c r="L283" s="25">
        <f t="shared" si="335"/>
        <v>9.3800000000000008</v>
      </c>
      <c r="M283" s="25">
        <f t="shared" si="335"/>
        <v>8.4</v>
      </c>
      <c r="N283" s="25">
        <f t="shared" si="335"/>
        <v>8.68</v>
      </c>
      <c r="O283" s="25">
        <f t="shared" si="335"/>
        <v>8.4</v>
      </c>
      <c r="P283" s="25">
        <f t="shared" si="335"/>
        <v>10.81</v>
      </c>
      <c r="Q283" s="25">
        <f t="shared" si="335"/>
        <v>8.4</v>
      </c>
      <c r="R283" s="25">
        <f t="shared" si="335"/>
        <v>8.4</v>
      </c>
      <c r="S283" s="25">
        <f t="shared" si="335"/>
        <v>8.4</v>
      </c>
      <c r="T283" s="25">
        <f t="shared" si="335"/>
        <v>10.220000000000001</v>
      </c>
      <c r="U283" s="25">
        <f t="shared" si="335"/>
        <v>9.7200000000000006</v>
      </c>
      <c r="V283" s="25">
        <f t="shared" si="335"/>
        <v>9.11</v>
      </c>
      <c r="W283" s="25">
        <f t="shared" si="335"/>
        <v>8.4</v>
      </c>
      <c r="X283" s="25">
        <f t="shared" si="335"/>
        <v>8.4</v>
      </c>
      <c r="Y283" s="25">
        <f t="shared" si="335"/>
        <v>8.4</v>
      </c>
      <c r="Z283" s="25">
        <f t="shared" si="335"/>
        <v>8.67</v>
      </c>
      <c r="AA283" s="25">
        <f t="shared" si="335"/>
        <v>8.7899999999999991</v>
      </c>
      <c r="AB283" s="25">
        <f t="shared" si="335"/>
        <v>8.4</v>
      </c>
      <c r="AC283" s="25">
        <f t="shared" si="335"/>
        <v>8.4</v>
      </c>
      <c r="AD283" s="25">
        <f t="shared" si="335"/>
        <v>8.4</v>
      </c>
      <c r="AE283" s="25">
        <f t="shared" si="335"/>
        <v>8.84</v>
      </c>
      <c r="AF283" s="25">
        <f t="shared" si="335"/>
        <v>10.130000000000001</v>
      </c>
      <c r="AG283" s="25">
        <f t="shared" si="335"/>
        <v>9.19</v>
      </c>
      <c r="AH283" s="25">
        <f t="shared" si="335"/>
        <v>8.4</v>
      </c>
      <c r="AI283" s="25">
        <f t="shared" si="335"/>
        <v>9.17</v>
      </c>
      <c r="AJ283" s="25">
        <f t="shared" si="335"/>
        <v>8.81</v>
      </c>
      <c r="AK283" s="25">
        <f t="shared" si="335"/>
        <v>9.35</v>
      </c>
      <c r="AL283" s="25">
        <f t="shared" si="335"/>
        <v>8.8800000000000008</v>
      </c>
      <c r="AM283" s="25">
        <f t="shared" si="335"/>
        <v>9.89</v>
      </c>
      <c r="AN283" s="25">
        <f t="shared" si="335"/>
        <v>8.56</v>
      </c>
      <c r="AO283" s="25">
        <f t="shared" si="335"/>
        <v>9.44</v>
      </c>
      <c r="AP283" s="25">
        <f t="shared" si="335"/>
        <v>9.2100000000000009</v>
      </c>
      <c r="AQ283" s="25">
        <f t="shared" si="335"/>
        <v>8.5500000000000007</v>
      </c>
      <c r="AR283" s="25">
        <f t="shared" si="335"/>
        <v>8.98</v>
      </c>
      <c r="AS283" s="25">
        <f t="shared" si="335"/>
        <v>9.81</v>
      </c>
      <c r="AT283" s="25">
        <f t="shared" si="335"/>
        <v>9.98</v>
      </c>
      <c r="AU283" s="25">
        <f t="shared" si="335"/>
        <v>8.43</v>
      </c>
      <c r="AV283" s="25">
        <f t="shared" si="335"/>
        <v>8.93</v>
      </c>
      <c r="AW283" s="25">
        <f t="shared" si="335"/>
        <v>9.35</v>
      </c>
      <c r="AX283" s="25">
        <f t="shared" si="335"/>
        <v>10.130000000000001</v>
      </c>
      <c r="AY283" s="25">
        <f t="shared" si="335"/>
        <v>8.4</v>
      </c>
      <c r="AZ283" s="25">
        <f t="shared" si="335"/>
        <v>8.82</v>
      </c>
      <c r="BA283" s="25">
        <f t="shared" si="335"/>
        <v>8.4</v>
      </c>
      <c r="BB283" s="25">
        <f t="shared" si="335"/>
        <v>8.5500000000000007</v>
      </c>
      <c r="BC283" s="25">
        <f t="shared" si="335"/>
        <v>9.9499999999999993</v>
      </c>
      <c r="BD283" s="25">
        <f t="shared" si="335"/>
        <v>8.4</v>
      </c>
      <c r="BE283" s="25">
        <f t="shared" si="335"/>
        <v>8.8000000000000007</v>
      </c>
      <c r="BF283" s="25">
        <f t="shared" si="335"/>
        <v>8.4</v>
      </c>
      <c r="BG283" s="25">
        <f t="shared" si="335"/>
        <v>8.84</v>
      </c>
      <c r="BH283" s="25">
        <f t="shared" si="335"/>
        <v>8.48</v>
      </c>
      <c r="BI283" s="25">
        <f t="shared" si="335"/>
        <v>8.4</v>
      </c>
      <c r="BJ283" s="25">
        <f t="shared" si="335"/>
        <v>8.4</v>
      </c>
      <c r="BK283" s="25">
        <f t="shared" si="335"/>
        <v>9.23</v>
      </c>
      <c r="BL283" s="25">
        <f t="shared" si="335"/>
        <v>10.24</v>
      </c>
      <c r="BM283" s="25">
        <f t="shared" si="335"/>
        <v>8.4</v>
      </c>
      <c r="BN283" s="25">
        <f t="shared" ref="BN283:DY283" si="336">+MAX($Q$63,BN216)</f>
        <v>8.4</v>
      </c>
      <c r="BO283" s="25">
        <f t="shared" si="336"/>
        <v>8.5500000000000007</v>
      </c>
      <c r="BP283" s="25">
        <f t="shared" si="336"/>
        <v>9.49</v>
      </c>
      <c r="BQ283" s="25">
        <f t="shared" si="336"/>
        <v>8.4</v>
      </c>
      <c r="BR283" s="25">
        <f t="shared" si="336"/>
        <v>10.07</v>
      </c>
      <c r="BS283" s="25">
        <f t="shared" si="336"/>
        <v>9.31</v>
      </c>
      <c r="BT283" s="25">
        <f t="shared" si="336"/>
        <v>8.73</v>
      </c>
      <c r="BU283" s="25">
        <f t="shared" si="336"/>
        <v>8.48</v>
      </c>
      <c r="BV283" s="25">
        <f t="shared" si="336"/>
        <v>9.3000000000000007</v>
      </c>
      <c r="BW283" s="25">
        <f t="shared" si="336"/>
        <v>9.06</v>
      </c>
      <c r="BX283" s="25">
        <f t="shared" si="336"/>
        <v>9.1300000000000008</v>
      </c>
      <c r="BY283" s="25">
        <f t="shared" si="336"/>
        <v>9.06</v>
      </c>
      <c r="BZ283" s="25">
        <f t="shared" si="336"/>
        <v>8.4</v>
      </c>
      <c r="CA283" s="25">
        <f t="shared" si="336"/>
        <v>9.02</v>
      </c>
      <c r="CB283" s="25">
        <f t="shared" si="336"/>
        <v>8.4</v>
      </c>
      <c r="CC283" s="25">
        <f t="shared" si="336"/>
        <v>8.5399999999999991</v>
      </c>
      <c r="CD283" s="25">
        <f t="shared" si="336"/>
        <v>8.4</v>
      </c>
      <c r="CE283" s="25">
        <f t="shared" si="336"/>
        <v>9.8800000000000008</v>
      </c>
      <c r="CF283" s="25">
        <f t="shared" si="336"/>
        <v>8.5</v>
      </c>
      <c r="CG283" s="25">
        <f t="shared" si="336"/>
        <v>9.3800000000000008</v>
      </c>
      <c r="CH283" s="25">
        <f t="shared" si="336"/>
        <v>9.7100000000000009</v>
      </c>
      <c r="CI283" s="25">
        <f t="shared" si="336"/>
        <v>8.4</v>
      </c>
      <c r="CJ283" s="25">
        <f t="shared" si="336"/>
        <v>8.98</v>
      </c>
      <c r="CK283" s="25">
        <f t="shared" si="336"/>
        <v>8.4</v>
      </c>
      <c r="CL283" s="25">
        <f t="shared" si="336"/>
        <v>8.4499999999999993</v>
      </c>
      <c r="CM283" s="25">
        <f t="shared" si="336"/>
        <v>8.4</v>
      </c>
      <c r="CN283" s="25">
        <f t="shared" si="336"/>
        <v>10.26</v>
      </c>
      <c r="CO283" s="25">
        <f t="shared" si="336"/>
        <v>8.4</v>
      </c>
      <c r="CP283" s="25">
        <f t="shared" si="336"/>
        <v>10.45</v>
      </c>
      <c r="CQ283" s="25">
        <f t="shared" si="336"/>
        <v>10.199999999999999</v>
      </c>
      <c r="CR283" s="25">
        <f t="shared" si="336"/>
        <v>8.4</v>
      </c>
      <c r="CS283" s="25">
        <f t="shared" si="336"/>
        <v>8.4</v>
      </c>
      <c r="CT283" s="25">
        <f t="shared" si="336"/>
        <v>9.65</v>
      </c>
      <c r="CU283" s="25">
        <f t="shared" si="336"/>
        <v>9.8800000000000008</v>
      </c>
      <c r="CV283" s="25">
        <f t="shared" si="336"/>
        <v>10.64</v>
      </c>
      <c r="CW283" s="25">
        <f t="shared" si="336"/>
        <v>8.7799999999999994</v>
      </c>
      <c r="CX283" s="25">
        <f t="shared" si="336"/>
        <v>8.4</v>
      </c>
      <c r="CY283" s="25">
        <f t="shared" si="336"/>
        <v>8.4</v>
      </c>
      <c r="CZ283" s="25">
        <f t="shared" si="336"/>
        <v>8.58</v>
      </c>
      <c r="DA283" s="25">
        <f t="shared" si="336"/>
        <v>8.4</v>
      </c>
      <c r="DB283" s="25">
        <f t="shared" si="336"/>
        <v>8.4</v>
      </c>
      <c r="DC283" s="25">
        <f t="shared" si="336"/>
        <v>8.4</v>
      </c>
      <c r="DD283" s="25">
        <f t="shared" si="336"/>
        <v>8.4499999999999993</v>
      </c>
      <c r="DE283" s="25">
        <f t="shared" si="336"/>
        <v>9.91</v>
      </c>
      <c r="DF283" s="25">
        <f t="shared" si="336"/>
        <v>9.25</v>
      </c>
      <c r="DG283" s="25">
        <f t="shared" si="336"/>
        <v>9.52</v>
      </c>
      <c r="DH283" s="25">
        <f t="shared" si="336"/>
        <v>9.64</v>
      </c>
      <c r="DI283" s="25">
        <f t="shared" si="336"/>
        <v>9.15</v>
      </c>
      <c r="DJ283" s="25">
        <f t="shared" si="336"/>
        <v>8.4</v>
      </c>
      <c r="DK283" s="25">
        <f t="shared" si="336"/>
        <v>8.74</v>
      </c>
      <c r="DL283" s="25">
        <f t="shared" si="336"/>
        <v>9.19</v>
      </c>
      <c r="DM283" s="25">
        <f t="shared" si="336"/>
        <v>9.6999999999999993</v>
      </c>
      <c r="DN283" s="25">
        <f t="shared" si="336"/>
        <v>9.08</v>
      </c>
      <c r="DO283" s="25">
        <f t="shared" si="336"/>
        <v>8.6999999999999993</v>
      </c>
      <c r="DP283" s="25">
        <f t="shared" si="336"/>
        <v>8.4</v>
      </c>
      <c r="DQ283" s="25">
        <f t="shared" si="336"/>
        <v>8.86</v>
      </c>
      <c r="DR283" s="25">
        <f t="shared" si="336"/>
        <v>8.4</v>
      </c>
      <c r="DS283" s="25">
        <f t="shared" si="336"/>
        <v>8.57</v>
      </c>
      <c r="DT283" s="25">
        <f t="shared" si="336"/>
        <v>9.2100000000000009</v>
      </c>
      <c r="DU283" s="25">
        <f t="shared" si="336"/>
        <v>8.4</v>
      </c>
      <c r="DV283" s="25">
        <f t="shared" si="336"/>
        <v>8.4</v>
      </c>
      <c r="DW283" s="25">
        <f t="shared" si="336"/>
        <v>8.4</v>
      </c>
      <c r="DX283" s="25">
        <f t="shared" si="336"/>
        <v>9.51</v>
      </c>
      <c r="DY283" s="25">
        <f t="shared" si="336"/>
        <v>8.4</v>
      </c>
      <c r="DZ283" s="25">
        <f t="shared" ref="DZ283:GK283" si="337">+MAX($Q$63,DZ216)</f>
        <v>10.66</v>
      </c>
      <c r="EA283" s="25">
        <f t="shared" si="337"/>
        <v>8.4</v>
      </c>
      <c r="EB283" s="25">
        <f t="shared" si="337"/>
        <v>8.4</v>
      </c>
      <c r="EC283" s="25">
        <f t="shared" si="337"/>
        <v>8.84</v>
      </c>
      <c r="ED283" s="25">
        <f t="shared" si="337"/>
        <v>10.220000000000001</v>
      </c>
      <c r="EE283" s="25">
        <f t="shared" si="337"/>
        <v>8.4499999999999993</v>
      </c>
      <c r="EF283" s="25">
        <f t="shared" si="337"/>
        <v>8.81</v>
      </c>
      <c r="EG283" s="25">
        <f t="shared" si="337"/>
        <v>8.4</v>
      </c>
      <c r="EH283" s="25">
        <f t="shared" si="337"/>
        <v>8.57</v>
      </c>
      <c r="EI283" s="25">
        <f t="shared" si="337"/>
        <v>8.86</v>
      </c>
      <c r="EJ283" s="25">
        <f t="shared" si="337"/>
        <v>8.4</v>
      </c>
      <c r="EK283" s="25">
        <f t="shared" si="337"/>
        <v>8.48</v>
      </c>
      <c r="EL283" s="25">
        <f t="shared" si="337"/>
        <v>10.11</v>
      </c>
      <c r="EM283" s="25">
        <f t="shared" si="337"/>
        <v>8.98</v>
      </c>
      <c r="EN283" s="25">
        <f t="shared" si="337"/>
        <v>8.85</v>
      </c>
      <c r="EO283" s="25">
        <f t="shared" si="337"/>
        <v>9.9700000000000006</v>
      </c>
      <c r="EP283" s="25">
        <f t="shared" si="337"/>
        <v>8.4</v>
      </c>
      <c r="EQ283" s="25">
        <f t="shared" si="337"/>
        <v>8.4</v>
      </c>
      <c r="ER283" s="25">
        <f t="shared" si="337"/>
        <v>8.68</v>
      </c>
      <c r="ES283" s="25">
        <f t="shared" si="337"/>
        <v>8.7899999999999991</v>
      </c>
      <c r="ET283" s="25">
        <f t="shared" si="337"/>
        <v>9.6199999999999992</v>
      </c>
      <c r="EU283" s="25">
        <f t="shared" si="337"/>
        <v>9</v>
      </c>
      <c r="EV283" s="25">
        <f t="shared" si="337"/>
        <v>9.18</v>
      </c>
      <c r="EW283" s="25">
        <f t="shared" si="337"/>
        <v>9.48</v>
      </c>
      <c r="EX283" s="25">
        <f t="shared" si="337"/>
        <v>8.4</v>
      </c>
      <c r="EY283" s="25">
        <f t="shared" si="337"/>
        <v>8.4</v>
      </c>
      <c r="EZ283" s="25">
        <f t="shared" si="337"/>
        <v>9.02</v>
      </c>
      <c r="FA283" s="25">
        <f t="shared" si="337"/>
        <v>10.199999999999999</v>
      </c>
      <c r="FB283" s="25">
        <f t="shared" si="337"/>
        <v>8.65</v>
      </c>
      <c r="FC283" s="25">
        <f t="shared" si="337"/>
        <v>9.67</v>
      </c>
      <c r="FD283" s="25">
        <f t="shared" si="337"/>
        <v>8.4</v>
      </c>
      <c r="FE283" s="25">
        <f t="shared" si="337"/>
        <v>8.4</v>
      </c>
      <c r="FF283" s="25">
        <f t="shared" si="337"/>
        <v>8.4499999999999993</v>
      </c>
      <c r="FG283" s="25">
        <f t="shared" si="337"/>
        <v>8.56</v>
      </c>
      <c r="FH283" s="25">
        <f t="shared" si="337"/>
        <v>9.65</v>
      </c>
      <c r="FI283" s="25">
        <f t="shared" si="337"/>
        <v>8.51</v>
      </c>
      <c r="FJ283" s="25">
        <f t="shared" si="337"/>
        <v>9.11</v>
      </c>
      <c r="FK283" s="25">
        <f t="shared" si="337"/>
        <v>8.4</v>
      </c>
      <c r="FL283" s="25">
        <f t="shared" si="337"/>
        <v>8.9600000000000009</v>
      </c>
      <c r="FM283" s="25">
        <f t="shared" si="337"/>
        <v>9.15</v>
      </c>
      <c r="FN283" s="25">
        <f t="shared" si="337"/>
        <v>9.5500000000000007</v>
      </c>
      <c r="FO283" s="25">
        <f t="shared" si="337"/>
        <v>8.56</v>
      </c>
      <c r="FP283" s="25">
        <f t="shared" si="337"/>
        <v>10.199999999999999</v>
      </c>
      <c r="FQ283" s="25">
        <f t="shared" si="337"/>
        <v>8.4</v>
      </c>
      <c r="FR283" s="25">
        <f t="shared" si="337"/>
        <v>8.4</v>
      </c>
      <c r="FS283" s="25">
        <f t="shared" si="337"/>
        <v>8.41</v>
      </c>
      <c r="FT283" s="25">
        <f t="shared" si="337"/>
        <v>8.93</v>
      </c>
      <c r="FU283" s="25">
        <f t="shared" si="337"/>
        <v>8.74</v>
      </c>
      <c r="FV283" s="25">
        <f t="shared" si="337"/>
        <v>9.0299999999999994</v>
      </c>
      <c r="FW283" s="25">
        <f t="shared" si="337"/>
        <v>8.4</v>
      </c>
      <c r="FX283" s="25">
        <f t="shared" si="337"/>
        <v>10.51</v>
      </c>
      <c r="FY283" s="25">
        <f t="shared" si="337"/>
        <v>8.4</v>
      </c>
      <c r="FZ283" s="25">
        <f t="shared" si="337"/>
        <v>9.27</v>
      </c>
      <c r="GA283" s="25">
        <f t="shared" si="337"/>
        <v>8.4</v>
      </c>
      <c r="GB283" s="25">
        <f t="shared" si="337"/>
        <v>8.4</v>
      </c>
      <c r="GC283" s="25">
        <f t="shared" si="337"/>
        <v>8.4</v>
      </c>
      <c r="GD283" s="25">
        <f t="shared" si="337"/>
        <v>8.5</v>
      </c>
      <c r="GE283" s="25">
        <f t="shared" si="337"/>
        <v>8.4</v>
      </c>
      <c r="GF283" s="25">
        <f t="shared" si="337"/>
        <v>9.51</v>
      </c>
      <c r="GG283" s="25">
        <f t="shared" si="337"/>
        <v>10.16</v>
      </c>
      <c r="GH283" s="25">
        <f t="shared" si="337"/>
        <v>9.36</v>
      </c>
      <c r="GI283" s="25">
        <f t="shared" si="337"/>
        <v>8.4</v>
      </c>
      <c r="GJ283" s="25">
        <f t="shared" si="337"/>
        <v>8.75</v>
      </c>
      <c r="GK283" s="25">
        <f t="shared" si="337"/>
        <v>9.5299999999999994</v>
      </c>
      <c r="GL283" s="25">
        <f t="shared" ref="GL283:IW283" si="338">+MAX($Q$63,GL216)</f>
        <v>8.6300000000000008</v>
      </c>
      <c r="GM283" s="25">
        <f t="shared" si="338"/>
        <v>8.4</v>
      </c>
      <c r="GN283" s="25">
        <f t="shared" si="338"/>
        <v>9.5</v>
      </c>
      <c r="GO283" s="25">
        <f t="shared" si="338"/>
        <v>9.27</v>
      </c>
      <c r="GP283" s="25">
        <f t="shared" si="338"/>
        <v>8.4</v>
      </c>
      <c r="GQ283" s="25">
        <f t="shared" si="338"/>
        <v>9.0500000000000007</v>
      </c>
      <c r="GR283" s="25">
        <f t="shared" si="338"/>
        <v>10.3</v>
      </c>
      <c r="GS283" s="25">
        <f t="shared" si="338"/>
        <v>9.27</v>
      </c>
      <c r="GT283" s="25">
        <f t="shared" si="338"/>
        <v>8.4</v>
      </c>
      <c r="GU283" s="25">
        <f t="shared" si="338"/>
        <v>9.07</v>
      </c>
      <c r="GV283" s="25">
        <f t="shared" si="338"/>
        <v>9.7899999999999991</v>
      </c>
      <c r="GW283" s="25">
        <f t="shared" si="338"/>
        <v>8.4</v>
      </c>
      <c r="GX283" s="25">
        <f t="shared" si="338"/>
        <v>9.75</v>
      </c>
      <c r="GY283" s="25">
        <f t="shared" si="338"/>
        <v>8.4</v>
      </c>
      <c r="GZ283" s="25">
        <f t="shared" si="338"/>
        <v>9.49</v>
      </c>
      <c r="HA283" s="25">
        <f t="shared" si="338"/>
        <v>9.3000000000000007</v>
      </c>
      <c r="HB283" s="25">
        <f t="shared" si="338"/>
        <v>8.4</v>
      </c>
      <c r="HC283" s="25">
        <f t="shared" si="338"/>
        <v>10.19</v>
      </c>
      <c r="HD283" s="25">
        <f t="shared" si="338"/>
        <v>8.44</v>
      </c>
      <c r="HE283" s="25">
        <f t="shared" si="338"/>
        <v>8.85</v>
      </c>
      <c r="HF283" s="25">
        <f t="shared" si="338"/>
        <v>9.83</v>
      </c>
      <c r="HG283" s="25">
        <f t="shared" si="338"/>
        <v>9.01</v>
      </c>
      <c r="HH283" s="25">
        <f t="shared" si="338"/>
        <v>8.4</v>
      </c>
      <c r="HI283" s="25">
        <f t="shared" si="338"/>
        <v>9.25</v>
      </c>
      <c r="HJ283" s="25">
        <f t="shared" si="338"/>
        <v>9.39</v>
      </c>
      <c r="HK283" s="25">
        <f t="shared" si="338"/>
        <v>8.4</v>
      </c>
      <c r="HL283" s="25">
        <f t="shared" si="338"/>
        <v>8.4</v>
      </c>
      <c r="HM283" s="25">
        <f t="shared" si="338"/>
        <v>8.8800000000000008</v>
      </c>
      <c r="HN283" s="25">
        <f t="shared" si="338"/>
        <v>9.09</v>
      </c>
      <c r="HO283" s="25">
        <f t="shared" si="338"/>
        <v>9.98</v>
      </c>
      <c r="HP283" s="25">
        <f t="shared" si="338"/>
        <v>8.4</v>
      </c>
      <c r="HQ283" s="25">
        <f t="shared" si="338"/>
        <v>8.84</v>
      </c>
      <c r="HR283" s="25">
        <f t="shared" si="338"/>
        <v>8.52</v>
      </c>
      <c r="HS283" s="25">
        <f t="shared" si="338"/>
        <v>10</v>
      </c>
      <c r="HT283" s="25">
        <f t="shared" si="338"/>
        <v>8.42</v>
      </c>
      <c r="HU283" s="25">
        <f t="shared" si="338"/>
        <v>8.51</v>
      </c>
      <c r="HV283" s="25">
        <f t="shared" si="338"/>
        <v>8.4</v>
      </c>
      <c r="HW283" s="25">
        <f t="shared" si="338"/>
        <v>8.41</v>
      </c>
      <c r="HX283" s="25">
        <f t="shared" si="338"/>
        <v>8.77</v>
      </c>
      <c r="HY283" s="25">
        <f t="shared" si="338"/>
        <v>9.42</v>
      </c>
      <c r="HZ283" s="25">
        <f t="shared" si="338"/>
        <v>8.9600000000000009</v>
      </c>
      <c r="IA283" s="25">
        <f t="shared" si="338"/>
        <v>8.4</v>
      </c>
      <c r="IB283" s="25">
        <f t="shared" si="338"/>
        <v>9.17</v>
      </c>
      <c r="IC283" s="25">
        <f t="shared" si="338"/>
        <v>9.8800000000000008</v>
      </c>
      <c r="ID283" s="25">
        <f t="shared" si="338"/>
        <v>8.4</v>
      </c>
      <c r="IE283" s="25">
        <f t="shared" si="338"/>
        <v>8.6199999999999992</v>
      </c>
      <c r="IF283" s="25">
        <f t="shared" si="338"/>
        <v>8.81</v>
      </c>
      <c r="IG283" s="25">
        <f t="shared" si="338"/>
        <v>9.3000000000000007</v>
      </c>
      <c r="IH283" s="25">
        <f t="shared" si="338"/>
        <v>8.4</v>
      </c>
      <c r="II283" s="25">
        <f t="shared" si="338"/>
        <v>8.4</v>
      </c>
      <c r="IJ283" s="25">
        <f t="shared" si="338"/>
        <v>10.039999999999999</v>
      </c>
      <c r="IK283" s="25">
        <f t="shared" si="338"/>
        <v>9.76</v>
      </c>
      <c r="IL283" s="25">
        <f t="shared" si="338"/>
        <v>8.4</v>
      </c>
      <c r="IM283" s="25">
        <f t="shared" si="338"/>
        <v>9.32</v>
      </c>
      <c r="IN283" s="25">
        <f t="shared" si="338"/>
        <v>9.36</v>
      </c>
      <c r="IO283" s="25">
        <f t="shared" si="338"/>
        <v>8.8000000000000007</v>
      </c>
      <c r="IP283" s="25">
        <f t="shared" si="338"/>
        <v>9.99</v>
      </c>
      <c r="IQ283" s="25">
        <f t="shared" si="338"/>
        <v>8.4</v>
      </c>
      <c r="IR283" s="25">
        <f t="shared" si="338"/>
        <v>8.4</v>
      </c>
      <c r="IS283" s="25">
        <f t="shared" si="338"/>
        <v>8.65</v>
      </c>
      <c r="IT283" s="25">
        <f t="shared" si="338"/>
        <v>8.4</v>
      </c>
      <c r="IU283" s="25">
        <f t="shared" si="338"/>
        <v>8.99</v>
      </c>
      <c r="IV283" s="25">
        <f t="shared" si="338"/>
        <v>10.06</v>
      </c>
      <c r="IW283" s="25">
        <f t="shared" si="338"/>
        <v>8.73</v>
      </c>
      <c r="IX283" s="25">
        <f t="shared" ref="IX283:LI283" si="339">+MAX($Q$63,IX216)</f>
        <v>8.4</v>
      </c>
      <c r="IY283" s="25">
        <f t="shared" si="339"/>
        <v>8.41</v>
      </c>
      <c r="IZ283" s="25">
        <f t="shared" si="339"/>
        <v>9.75</v>
      </c>
      <c r="JA283" s="25">
        <f t="shared" si="339"/>
        <v>10.01</v>
      </c>
      <c r="JB283" s="25">
        <f t="shared" si="339"/>
        <v>9.14</v>
      </c>
      <c r="JC283" s="25">
        <f t="shared" si="339"/>
        <v>9.2100000000000009</v>
      </c>
      <c r="JD283" s="25">
        <f t="shared" si="339"/>
        <v>9.14</v>
      </c>
      <c r="JE283" s="25">
        <f t="shared" si="339"/>
        <v>8.4</v>
      </c>
      <c r="JF283" s="25">
        <f t="shared" si="339"/>
        <v>8.42</v>
      </c>
      <c r="JG283" s="25">
        <f t="shared" si="339"/>
        <v>8.4</v>
      </c>
      <c r="JH283" s="25">
        <f t="shared" si="339"/>
        <v>10.54</v>
      </c>
      <c r="JI283" s="25">
        <f t="shared" si="339"/>
        <v>9.98</v>
      </c>
      <c r="JJ283" s="25">
        <f t="shared" si="339"/>
        <v>8.4</v>
      </c>
      <c r="JK283" s="25">
        <f t="shared" si="339"/>
        <v>9.3000000000000007</v>
      </c>
      <c r="JL283" s="25">
        <f t="shared" si="339"/>
        <v>9.3800000000000008</v>
      </c>
      <c r="JM283" s="25">
        <f t="shared" si="339"/>
        <v>8.92</v>
      </c>
      <c r="JN283" s="25">
        <f t="shared" si="339"/>
        <v>8.5299999999999994</v>
      </c>
      <c r="JO283" s="25">
        <f t="shared" si="339"/>
        <v>9.4700000000000006</v>
      </c>
      <c r="JP283" s="25">
        <f t="shared" si="339"/>
        <v>9.7100000000000009</v>
      </c>
      <c r="JQ283" s="25">
        <f t="shared" si="339"/>
        <v>9.2200000000000006</v>
      </c>
      <c r="JR283" s="25">
        <f t="shared" si="339"/>
        <v>9.56</v>
      </c>
      <c r="JS283" s="25">
        <f t="shared" si="339"/>
        <v>8.4</v>
      </c>
      <c r="JT283" s="25">
        <f t="shared" si="339"/>
        <v>9.48</v>
      </c>
      <c r="JU283" s="25">
        <f t="shared" si="339"/>
        <v>8.8000000000000007</v>
      </c>
      <c r="JV283" s="25">
        <f t="shared" si="339"/>
        <v>8.4</v>
      </c>
      <c r="JW283" s="25">
        <f t="shared" si="339"/>
        <v>8.74</v>
      </c>
      <c r="JX283" s="25">
        <f t="shared" si="339"/>
        <v>9.4700000000000006</v>
      </c>
      <c r="JY283" s="25">
        <f t="shared" si="339"/>
        <v>9.33</v>
      </c>
      <c r="JZ283" s="25">
        <f t="shared" si="339"/>
        <v>9.74</v>
      </c>
      <c r="KA283" s="25">
        <f t="shared" si="339"/>
        <v>8.4</v>
      </c>
      <c r="KB283" s="25">
        <f t="shared" si="339"/>
        <v>9.7200000000000006</v>
      </c>
      <c r="KC283" s="25">
        <f t="shared" si="339"/>
        <v>9.2200000000000006</v>
      </c>
      <c r="KD283" s="25">
        <f t="shared" si="339"/>
        <v>9.5299999999999994</v>
      </c>
      <c r="KE283" s="25">
        <f t="shared" si="339"/>
        <v>8.56</v>
      </c>
      <c r="KF283" s="25">
        <f t="shared" si="339"/>
        <v>8.7100000000000009</v>
      </c>
      <c r="KG283" s="25">
        <f t="shared" si="339"/>
        <v>10.96</v>
      </c>
      <c r="KH283" s="25">
        <f t="shared" si="339"/>
        <v>9.1300000000000008</v>
      </c>
      <c r="KI283" s="25">
        <f t="shared" si="339"/>
        <v>8.68</v>
      </c>
      <c r="KJ283" s="25">
        <f t="shared" si="339"/>
        <v>8.4</v>
      </c>
      <c r="KK283" s="25">
        <f t="shared" si="339"/>
        <v>9.1199999999999992</v>
      </c>
      <c r="KL283" s="25">
        <f t="shared" si="339"/>
        <v>10.44</v>
      </c>
      <c r="KM283" s="25">
        <f t="shared" si="339"/>
        <v>9.19</v>
      </c>
      <c r="KN283" s="25">
        <f t="shared" si="339"/>
        <v>8.67</v>
      </c>
      <c r="KO283" s="25">
        <f t="shared" si="339"/>
        <v>10.39</v>
      </c>
      <c r="KP283" s="25">
        <f t="shared" si="339"/>
        <v>8.4</v>
      </c>
      <c r="KQ283" s="25">
        <f t="shared" si="339"/>
        <v>9.77</v>
      </c>
      <c r="KR283" s="25">
        <f t="shared" si="339"/>
        <v>9.8000000000000007</v>
      </c>
      <c r="KS283" s="25">
        <f t="shared" si="339"/>
        <v>8.4</v>
      </c>
      <c r="KT283" s="25">
        <f t="shared" si="339"/>
        <v>9.75</v>
      </c>
      <c r="KU283" s="25">
        <f t="shared" si="339"/>
        <v>8.82</v>
      </c>
      <c r="KV283" s="25">
        <f t="shared" si="339"/>
        <v>8.6300000000000008</v>
      </c>
      <c r="KW283" s="25">
        <f t="shared" si="339"/>
        <v>8.4</v>
      </c>
      <c r="KX283" s="25">
        <f t="shared" si="339"/>
        <v>8.4</v>
      </c>
      <c r="KY283" s="25">
        <f t="shared" si="339"/>
        <v>8.4</v>
      </c>
      <c r="KZ283" s="25">
        <f t="shared" si="339"/>
        <v>8.4600000000000009</v>
      </c>
      <c r="LA283" s="25">
        <f t="shared" si="339"/>
        <v>8.82</v>
      </c>
      <c r="LB283" s="25">
        <f t="shared" si="339"/>
        <v>8.4</v>
      </c>
      <c r="LC283" s="25">
        <f t="shared" si="339"/>
        <v>8.4</v>
      </c>
      <c r="LD283" s="25">
        <f t="shared" si="339"/>
        <v>8.4</v>
      </c>
      <c r="LE283" s="25">
        <f t="shared" si="339"/>
        <v>9.64</v>
      </c>
      <c r="LF283" s="25">
        <f t="shared" si="339"/>
        <v>8.4</v>
      </c>
      <c r="LG283" s="25">
        <f t="shared" si="339"/>
        <v>10.42</v>
      </c>
      <c r="LH283" s="25">
        <f t="shared" si="339"/>
        <v>8.4</v>
      </c>
      <c r="LI283" s="25">
        <f t="shared" si="339"/>
        <v>8.4</v>
      </c>
      <c r="LJ283" s="25">
        <f t="shared" ref="LJ283:NU283" si="340">+MAX($Q$63,LJ216)</f>
        <v>8.89</v>
      </c>
      <c r="LK283" s="25">
        <f t="shared" si="340"/>
        <v>8.4</v>
      </c>
      <c r="LL283" s="25">
        <f t="shared" si="340"/>
        <v>8.98</v>
      </c>
      <c r="LM283" s="25">
        <f t="shared" si="340"/>
        <v>9.9700000000000006</v>
      </c>
      <c r="LN283" s="25">
        <f t="shared" si="340"/>
        <v>8.4</v>
      </c>
      <c r="LO283" s="25">
        <f t="shared" si="340"/>
        <v>8.4</v>
      </c>
      <c r="LP283" s="25">
        <f t="shared" si="340"/>
        <v>10.83</v>
      </c>
      <c r="LQ283" s="25">
        <f t="shared" si="340"/>
        <v>8.4</v>
      </c>
      <c r="LR283" s="25">
        <f t="shared" si="340"/>
        <v>8.77</v>
      </c>
      <c r="LS283" s="25">
        <f t="shared" si="340"/>
        <v>8.64</v>
      </c>
      <c r="LT283" s="25">
        <f t="shared" si="340"/>
        <v>9.64</v>
      </c>
      <c r="LU283" s="25">
        <f t="shared" si="340"/>
        <v>8.4</v>
      </c>
      <c r="LV283" s="25">
        <f t="shared" si="340"/>
        <v>8.4</v>
      </c>
      <c r="LW283" s="25">
        <f t="shared" si="340"/>
        <v>8.73</v>
      </c>
      <c r="LX283" s="25">
        <f t="shared" si="340"/>
        <v>9.84</v>
      </c>
      <c r="LY283" s="25">
        <f t="shared" si="340"/>
        <v>9.2200000000000006</v>
      </c>
      <c r="LZ283" s="25">
        <f t="shared" si="340"/>
        <v>8.69</v>
      </c>
      <c r="MA283" s="25">
        <f t="shared" si="340"/>
        <v>9.0299999999999994</v>
      </c>
      <c r="MB283" s="25">
        <f t="shared" si="340"/>
        <v>8.4</v>
      </c>
      <c r="MC283" s="25">
        <f t="shared" si="340"/>
        <v>8.4</v>
      </c>
      <c r="MD283" s="25">
        <f t="shared" si="340"/>
        <v>9.98</v>
      </c>
      <c r="ME283" s="25">
        <f t="shared" si="340"/>
        <v>9</v>
      </c>
      <c r="MF283" s="25">
        <f t="shared" si="340"/>
        <v>8.4</v>
      </c>
      <c r="MG283" s="25">
        <f t="shared" si="340"/>
        <v>8.4</v>
      </c>
      <c r="MH283" s="25">
        <f t="shared" si="340"/>
        <v>9.7100000000000009</v>
      </c>
      <c r="MI283" s="25">
        <f t="shared" si="340"/>
        <v>9.1300000000000008</v>
      </c>
      <c r="MJ283" s="25">
        <f t="shared" si="340"/>
        <v>8.4</v>
      </c>
      <c r="MK283" s="25">
        <f t="shared" si="340"/>
        <v>9.08</v>
      </c>
      <c r="ML283" s="25">
        <f t="shared" si="340"/>
        <v>10.38</v>
      </c>
      <c r="MM283" s="25">
        <f t="shared" si="340"/>
        <v>9.9</v>
      </c>
      <c r="MN283" s="25">
        <f t="shared" si="340"/>
        <v>8.4</v>
      </c>
      <c r="MO283" s="25">
        <f t="shared" si="340"/>
        <v>8.51</v>
      </c>
      <c r="MP283" s="25">
        <f t="shared" si="340"/>
        <v>10.039999999999999</v>
      </c>
      <c r="MQ283" s="25">
        <f t="shared" si="340"/>
        <v>8.9700000000000006</v>
      </c>
      <c r="MR283" s="25">
        <f t="shared" si="340"/>
        <v>8.77</v>
      </c>
      <c r="MS283" s="25">
        <f t="shared" si="340"/>
        <v>8.4</v>
      </c>
      <c r="MT283" s="25">
        <f t="shared" si="340"/>
        <v>9.06</v>
      </c>
      <c r="MU283" s="25">
        <f t="shared" si="340"/>
        <v>8.6999999999999993</v>
      </c>
      <c r="MV283" s="25">
        <f t="shared" si="340"/>
        <v>9.19</v>
      </c>
      <c r="MW283" s="25">
        <f t="shared" si="340"/>
        <v>10.7</v>
      </c>
      <c r="MX283" s="25">
        <f t="shared" si="340"/>
        <v>10</v>
      </c>
      <c r="MY283" s="25">
        <f t="shared" si="340"/>
        <v>10.71</v>
      </c>
      <c r="MZ283" s="25">
        <f t="shared" si="340"/>
        <v>9.43</v>
      </c>
      <c r="NA283" s="25">
        <f t="shared" si="340"/>
        <v>8.4</v>
      </c>
      <c r="NB283" s="25">
        <f t="shared" si="340"/>
        <v>8.4</v>
      </c>
      <c r="NC283" s="25">
        <f t="shared" si="340"/>
        <v>9.9700000000000006</v>
      </c>
      <c r="ND283" s="25">
        <f t="shared" si="340"/>
        <v>8.4</v>
      </c>
      <c r="NE283" s="25">
        <f t="shared" si="340"/>
        <v>9.0500000000000007</v>
      </c>
      <c r="NF283" s="25">
        <f t="shared" si="340"/>
        <v>8.4</v>
      </c>
      <c r="NG283" s="25">
        <f t="shared" si="340"/>
        <v>8.4</v>
      </c>
      <c r="NH283" s="25">
        <f t="shared" si="340"/>
        <v>8.4</v>
      </c>
      <c r="NI283" s="25">
        <f t="shared" si="340"/>
        <v>8.4</v>
      </c>
      <c r="NJ283" s="25">
        <f t="shared" si="340"/>
        <v>8.4</v>
      </c>
      <c r="NK283" s="25">
        <f t="shared" si="340"/>
        <v>8.4</v>
      </c>
      <c r="NL283" s="25">
        <f t="shared" si="340"/>
        <v>9.57</v>
      </c>
      <c r="NM283" s="25">
        <f t="shared" si="340"/>
        <v>8.52</v>
      </c>
      <c r="NN283" s="25">
        <f t="shared" si="340"/>
        <v>9.33</v>
      </c>
      <c r="NO283" s="25">
        <f t="shared" si="340"/>
        <v>8.8800000000000008</v>
      </c>
      <c r="NP283" s="25">
        <f t="shared" si="340"/>
        <v>9.65</v>
      </c>
      <c r="NQ283" s="25">
        <f t="shared" si="340"/>
        <v>8.6199999999999992</v>
      </c>
      <c r="NR283" s="25">
        <f t="shared" si="340"/>
        <v>8.8699999999999992</v>
      </c>
      <c r="NS283" s="25">
        <f t="shared" si="340"/>
        <v>8.4</v>
      </c>
      <c r="NT283" s="25">
        <f t="shared" si="340"/>
        <v>9</v>
      </c>
      <c r="NU283" s="25">
        <f t="shared" si="340"/>
        <v>8.81</v>
      </c>
      <c r="NV283" s="25">
        <f t="shared" ref="NV283:QG283" si="341">+MAX($Q$63,NV216)</f>
        <v>10.59</v>
      </c>
      <c r="NW283" s="25">
        <f t="shared" si="341"/>
        <v>8.4</v>
      </c>
      <c r="NX283" s="25">
        <f t="shared" si="341"/>
        <v>9.01</v>
      </c>
      <c r="NY283" s="25">
        <f t="shared" si="341"/>
        <v>10.07</v>
      </c>
      <c r="NZ283" s="25">
        <f t="shared" si="341"/>
        <v>8.94</v>
      </c>
      <c r="OA283" s="25">
        <f t="shared" si="341"/>
        <v>9.65</v>
      </c>
      <c r="OB283" s="25">
        <f t="shared" si="341"/>
        <v>9.84</v>
      </c>
      <c r="OC283" s="25">
        <f t="shared" si="341"/>
        <v>8.4</v>
      </c>
      <c r="OD283" s="25">
        <f t="shared" si="341"/>
        <v>9.7899999999999991</v>
      </c>
      <c r="OE283" s="25">
        <f t="shared" si="341"/>
        <v>8.4</v>
      </c>
      <c r="OF283" s="25">
        <f t="shared" si="341"/>
        <v>8.4</v>
      </c>
      <c r="OG283" s="25">
        <f t="shared" si="341"/>
        <v>8.4</v>
      </c>
      <c r="OH283" s="25">
        <f t="shared" si="341"/>
        <v>9.4</v>
      </c>
      <c r="OI283" s="25">
        <f t="shared" si="341"/>
        <v>11.14</v>
      </c>
      <c r="OJ283" s="25">
        <f t="shared" si="341"/>
        <v>8.4</v>
      </c>
      <c r="OK283" s="25">
        <f t="shared" si="341"/>
        <v>9.4600000000000009</v>
      </c>
      <c r="OL283" s="25">
        <f t="shared" si="341"/>
        <v>8.4</v>
      </c>
      <c r="OM283" s="25">
        <f t="shared" si="341"/>
        <v>10.16</v>
      </c>
      <c r="ON283" s="25">
        <f t="shared" si="341"/>
        <v>9.59</v>
      </c>
      <c r="OO283" s="25">
        <f t="shared" si="341"/>
        <v>8.4</v>
      </c>
      <c r="OP283" s="25">
        <f t="shared" si="341"/>
        <v>10.53</v>
      </c>
      <c r="OQ283" s="25">
        <f t="shared" si="341"/>
        <v>9.7899999999999991</v>
      </c>
      <c r="OR283" s="25">
        <f t="shared" si="341"/>
        <v>9.16</v>
      </c>
      <c r="OS283" s="25">
        <f t="shared" si="341"/>
        <v>8.6999999999999993</v>
      </c>
      <c r="OT283" s="25">
        <f t="shared" si="341"/>
        <v>8.8800000000000008</v>
      </c>
      <c r="OU283" s="25">
        <f t="shared" si="341"/>
        <v>8.49</v>
      </c>
      <c r="OV283" s="25">
        <f t="shared" si="341"/>
        <v>9.51</v>
      </c>
      <c r="OW283" s="25">
        <f t="shared" si="341"/>
        <v>10.36</v>
      </c>
      <c r="OX283" s="25">
        <f t="shared" si="341"/>
        <v>8.4</v>
      </c>
      <c r="OY283" s="25">
        <f t="shared" si="341"/>
        <v>9.24</v>
      </c>
      <c r="OZ283" s="25">
        <f t="shared" si="341"/>
        <v>8.56</v>
      </c>
      <c r="PA283" s="25">
        <f t="shared" si="341"/>
        <v>8.4</v>
      </c>
      <c r="PB283" s="25">
        <f t="shared" si="341"/>
        <v>9.1999999999999993</v>
      </c>
      <c r="PC283" s="25">
        <f t="shared" si="341"/>
        <v>8.73</v>
      </c>
      <c r="PD283" s="25">
        <f t="shared" si="341"/>
        <v>8.4</v>
      </c>
      <c r="PE283" s="25">
        <f t="shared" si="341"/>
        <v>8.6999999999999993</v>
      </c>
      <c r="PF283" s="25">
        <f t="shared" si="341"/>
        <v>10.43</v>
      </c>
      <c r="PG283" s="25">
        <f t="shared" si="341"/>
        <v>9.98</v>
      </c>
      <c r="PH283" s="25">
        <f t="shared" si="341"/>
        <v>9.17</v>
      </c>
      <c r="PI283" s="25">
        <f t="shared" si="341"/>
        <v>10.19</v>
      </c>
      <c r="PJ283" s="25">
        <f t="shared" si="341"/>
        <v>9.74</v>
      </c>
      <c r="PK283" s="25">
        <f t="shared" si="341"/>
        <v>8.74</v>
      </c>
      <c r="PL283" s="25">
        <f t="shared" si="341"/>
        <v>8.6</v>
      </c>
      <c r="PM283" s="25">
        <f t="shared" si="341"/>
        <v>8.4</v>
      </c>
      <c r="PN283" s="25">
        <f t="shared" si="341"/>
        <v>8.4</v>
      </c>
      <c r="PO283" s="25">
        <f t="shared" si="341"/>
        <v>8.52</v>
      </c>
      <c r="PP283" s="25">
        <f t="shared" si="341"/>
        <v>10.28</v>
      </c>
      <c r="PQ283" s="25">
        <f t="shared" si="341"/>
        <v>9.36</v>
      </c>
      <c r="PR283" s="25">
        <f t="shared" si="341"/>
        <v>9.5</v>
      </c>
      <c r="PS283" s="25">
        <f t="shared" si="341"/>
        <v>8.4</v>
      </c>
      <c r="PT283" s="25">
        <f t="shared" si="341"/>
        <v>9.32</v>
      </c>
      <c r="PU283" s="25">
        <f t="shared" si="341"/>
        <v>9.7200000000000006</v>
      </c>
      <c r="PV283" s="25">
        <f t="shared" si="341"/>
        <v>8.4</v>
      </c>
      <c r="PW283" s="25">
        <f t="shared" si="341"/>
        <v>9.4</v>
      </c>
      <c r="PX283" s="25">
        <f t="shared" si="341"/>
        <v>8.4</v>
      </c>
      <c r="PY283" s="25">
        <f t="shared" si="341"/>
        <v>10.25</v>
      </c>
      <c r="PZ283" s="25">
        <f t="shared" si="341"/>
        <v>9.27</v>
      </c>
      <c r="QA283" s="25">
        <f t="shared" si="341"/>
        <v>9.2100000000000009</v>
      </c>
      <c r="QB283" s="25">
        <f t="shared" si="341"/>
        <v>8.81</v>
      </c>
      <c r="QC283" s="25">
        <f t="shared" si="341"/>
        <v>8.4</v>
      </c>
      <c r="QD283" s="25">
        <f t="shared" si="341"/>
        <v>8.4</v>
      </c>
      <c r="QE283" s="25">
        <f t="shared" si="341"/>
        <v>9.43</v>
      </c>
      <c r="QF283" s="25">
        <f t="shared" si="341"/>
        <v>10.73</v>
      </c>
      <c r="QG283" s="25">
        <f t="shared" si="341"/>
        <v>8.81</v>
      </c>
      <c r="QH283" s="25">
        <f t="shared" ref="QH283:SG283" si="342">+MAX($Q$63,QH216)</f>
        <v>9.2200000000000006</v>
      </c>
      <c r="QI283" s="25">
        <f t="shared" si="342"/>
        <v>8.4</v>
      </c>
      <c r="QJ283" s="25">
        <f t="shared" si="342"/>
        <v>10.54</v>
      </c>
      <c r="QK283" s="25">
        <f t="shared" si="342"/>
        <v>9.3000000000000007</v>
      </c>
      <c r="QL283" s="25">
        <f t="shared" si="342"/>
        <v>10.68</v>
      </c>
      <c r="QM283" s="25">
        <f t="shared" si="342"/>
        <v>10.09</v>
      </c>
      <c r="QN283" s="25">
        <f t="shared" si="342"/>
        <v>9.1199999999999992</v>
      </c>
      <c r="QO283" s="25">
        <f t="shared" si="342"/>
        <v>10.35</v>
      </c>
      <c r="QP283" s="25">
        <f t="shared" si="342"/>
        <v>8.4</v>
      </c>
      <c r="QQ283" s="25">
        <f t="shared" si="342"/>
        <v>8.6</v>
      </c>
      <c r="QR283" s="25">
        <f t="shared" si="342"/>
        <v>9.5399999999999991</v>
      </c>
      <c r="QS283" s="25">
        <f t="shared" si="342"/>
        <v>8.59</v>
      </c>
      <c r="QT283" s="25">
        <f t="shared" si="342"/>
        <v>8.4</v>
      </c>
      <c r="QU283" s="25">
        <f t="shared" si="342"/>
        <v>8.4</v>
      </c>
      <c r="QV283" s="25">
        <f t="shared" si="342"/>
        <v>9.9600000000000009</v>
      </c>
      <c r="QW283" s="25">
        <f t="shared" si="342"/>
        <v>8.4</v>
      </c>
      <c r="QX283" s="25">
        <f t="shared" si="342"/>
        <v>8.4</v>
      </c>
      <c r="QY283" s="25">
        <f t="shared" si="342"/>
        <v>9.33</v>
      </c>
      <c r="QZ283" s="25">
        <f t="shared" si="342"/>
        <v>8.4</v>
      </c>
      <c r="RA283" s="25">
        <f t="shared" si="342"/>
        <v>10.86</v>
      </c>
      <c r="RB283" s="25">
        <f t="shared" si="342"/>
        <v>8.4</v>
      </c>
      <c r="RC283" s="25">
        <f t="shared" si="342"/>
        <v>8.4</v>
      </c>
      <c r="RD283" s="25">
        <f t="shared" si="342"/>
        <v>8.4</v>
      </c>
      <c r="RE283" s="25">
        <f t="shared" si="342"/>
        <v>8.4</v>
      </c>
      <c r="RF283" s="25">
        <f t="shared" si="342"/>
        <v>8.4</v>
      </c>
      <c r="RG283" s="25">
        <f t="shared" si="342"/>
        <v>8.4</v>
      </c>
      <c r="RH283" s="25">
        <f t="shared" si="342"/>
        <v>8.44</v>
      </c>
      <c r="RI283" s="25">
        <f t="shared" si="342"/>
        <v>9.94</v>
      </c>
      <c r="RJ283" s="25">
        <f t="shared" si="342"/>
        <v>9.76</v>
      </c>
      <c r="RK283" s="25">
        <f t="shared" si="342"/>
        <v>8.67</v>
      </c>
      <c r="RL283" s="25">
        <f t="shared" si="342"/>
        <v>8.4</v>
      </c>
      <c r="RM283" s="25">
        <f t="shared" si="342"/>
        <v>8.57</v>
      </c>
      <c r="RN283" s="25">
        <f t="shared" si="342"/>
        <v>8.69</v>
      </c>
      <c r="RO283" s="25">
        <f t="shared" si="342"/>
        <v>9.41</v>
      </c>
      <c r="RP283" s="25">
        <f t="shared" si="342"/>
        <v>8.4</v>
      </c>
      <c r="RQ283" s="25">
        <f t="shared" si="342"/>
        <v>9.73</v>
      </c>
      <c r="RR283" s="25">
        <f t="shared" si="342"/>
        <v>8.4</v>
      </c>
      <c r="RS283" s="25">
        <f t="shared" si="342"/>
        <v>9.4</v>
      </c>
      <c r="RT283" s="25">
        <f t="shared" si="342"/>
        <v>10.210000000000001</v>
      </c>
      <c r="RU283" s="25">
        <f t="shared" si="342"/>
        <v>8.4</v>
      </c>
      <c r="RV283" s="25">
        <f t="shared" si="342"/>
        <v>9.4</v>
      </c>
      <c r="RW283" s="25">
        <f t="shared" si="342"/>
        <v>8.4</v>
      </c>
      <c r="RX283" s="25">
        <f t="shared" si="342"/>
        <v>10.14</v>
      </c>
      <c r="RY283" s="25">
        <f t="shared" si="342"/>
        <v>9.39</v>
      </c>
      <c r="RZ283" s="25">
        <f t="shared" si="342"/>
        <v>8.4</v>
      </c>
      <c r="SA283" s="25">
        <f t="shared" si="342"/>
        <v>9.2899999999999991</v>
      </c>
      <c r="SB283" s="25">
        <f t="shared" si="342"/>
        <v>8.9600000000000009</v>
      </c>
      <c r="SC283" s="25">
        <f t="shared" si="342"/>
        <v>8.4</v>
      </c>
      <c r="SD283" s="25">
        <f t="shared" si="342"/>
        <v>9.0299999999999994</v>
      </c>
      <c r="SE283" s="25">
        <f t="shared" si="342"/>
        <v>8.67</v>
      </c>
      <c r="SF283" s="25">
        <f t="shared" si="342"/>
        <v>9.91</v>
      </c>
      <c r="SG283" s="25">
        <f t="shared" si="342"/>
        <v>8.4</v>
      </c>
    </row>
    <row r="284" spans="1:502">
      <c r="A284" t="s">
        <v>583</v>
      </c>
      <c r="B284">
        <f t="shared" ref="B284:BM284" si="343">+MAX(0.7*$Y$61,B217)</f>
        <v>55.2</v>
      </c>
      <c r="C284">
        <f t="shared" si="343"/>
        <v>48.2</v>
      </c>
      <c r="D284">
        <f t="shared" si="343"/>
        <v>56.2</v>
      </c>
      <c r="E284">
        <f t="shared" si="343"/>
        <v>49.9</v>
      </c>
      <c r="F284">
        <f t="shared" si="343"/>
        <v>43.6</v>
      </c>
      <c r="G284">
        <f t="shared" si="343"/>
        <v>49.8</v>
      </c>
      <c r="H284">
        <f t="shared" si="343"/>
        <v>53</v>
      </c>
      <c r="I284">
        <f t="shared" si="343"/>
        <v>47.4</v>
      </c>
      <c r="J284">
        <f t="shared" si="343"/>
        <v>57.4</v>
      </c>
      <c r="K284">
        <f t="shared" si="343"/>
        <v>52.6</v>
      </c>
      <c r="L284">
        <f t="shared" si="343"/>
        <v>50.1</v>
      </c>
      <c r="M284">
        <f t="shared" si="343"/>
        <v>55.1</v>
      </c>
      <c r="N284">
        <f t="shared" si="343"/>
        <v>49.8</v>
      </c>
      <c r="O284">
        <f t="shared" si="343"/>
        <v>43.6</v>
      </c>
      <c r="P284">
        <f t="shared" si="343"/>
        <v>51.5</v>
      </c>
      <c r="Q284">
        <f t="shared" si="343"/>
        <v>52.1</v>
      </c>
      <c r="R284">
        <f t="shared" si="343"/>
        <v>49.9</v>
      </c>
      <c r="S284">
        <f t="shared" si="343"/>
        <v>47.8</v>
      </c>
      <c r="T284">
        <f t="shared" si="343"/>
        <v>50.4</v>
      </c>
      <c r="U284">
        <f t="shared" si="343"/>
        <v>48.8</v>
      </c>
      <c r="V284">
        <f t="shared" si="343"/>
        <v>47.7</v>
      </c>
      <c r="W284">
        <f t="shared" si="343"/>
        <v>49.7</v>
      </c>
      <c r="X284">
        <f t="shared" si="343"/>
        <v>45.3</v>
      </c>
      <c r="Y284">
        <f t="shared" si="343"/>
        <v>45.2</v>
      </c>
      <c r="Z284">
        <f t="shared" si="343"/>
        <v>55.2</v>
      </c>
      <c r="AA284">
        <f t="shared" si="343"/>
        <v>49</v>
      </c>
      <c r="AB284">
        <f t="shared" si="343"/>
        <v>52.9</v>
      </c>
      <c r="AC284">
        <f t="shared" si="343"/>
        <v>52.5</v>
      </c>
      <c r="AD284">
        <f t="shared" si="343"/>
        <v>56.3</v>
      </c>
      <c r="AE284">
        <f t="shared" si="343"/>
        <v>49.2</v>
      </c>
      <c r="AF284">
        <f t="shared" si="343"/>
        <v>47.6</v>
      </c>
      <c r="AG284">
        <f t="shared" si="343"/>
        <v>49.2</v>
      </c>
      <c r="AH284">
        <f t="shared" si="343"/>
        <v>46.2</v>
      </c>
      <c r="AI284">
        <f t="shared" si="343"/>
        <v>49.4</v>
      </c>
      <c r="AJ284">
        <f t="shared" si="343"/>
        <v>53.5</v>
      </c>
      <c r="AK284">
        <f t="shared" si="343"/>
        <v>49.9</v>
      </c>
      <c r="AL284">
        <f t="shared" si="343"/>
        <v>48.4</v>
      </c>
      <c r="AM284">
        <f t="shared" si="343"/>
        <v>50.6</v>
      </c>
      <c r="AN284">
        <f t="shared" si="343"/>
        <v>49.1</v>
      </c>
      <c r="AO284">
        <f t="shared" si="343"/>
        <v>46.8</v>
      </c>
      <c r="AP284">
        <f t="shared" si="343"/>
        <v>52.1</v>
      </c>
      <c r="AQ284">
        <f t="shared" si="343"/>
        <v>49.8</v>
      </c>
      <c r="AR284">
        <f t="shared" si="343"/>
        <v>54.1</v>
      </c>
      <c r="AS284">
        <f t="shared" si="343"/>
        <v>51.2</v>
      </c>
      <c r="AT284">
        <f t="shared" si="343"/>
        <v>54.3</v>
      </c>
      <c r="AU284">
        <f t="shared" si="343"/>
        <v>50</v>
      </c>
      <c r="AV284">
        <f t="shared" si="343"/>
        <v>56</v>
      </c>
      <c r="AW284">
        <f t="shared" si="343"/>
        <v>52</v>
      </c>
      <c r="AX284">
        <f t="shared" si="343"/>
        <v>50.9</v>
      </c>
      <c r="AY284">
        <f t="shared" si="343"/>
        <v>51.1</v>
      </c>
      <c r="AZ284">
        <f t="shared" si="343"/>
        <v>46.5</v>
      </c>
      <c r="BA284">
        <f t="shared" si="343"/>
        <v>56.9</v>
      </c>
      <c r="BB284">
        <f t="shared" si="343"/>
        <v>51.1</v>
      </c>
      <c r="BC284">
        <f t="shared" si="343"/>
        <v>52</v>
      </c>
      <c r="BD284">
        <f t="shared" si="343"/>
        <v>51.3</v>
      </c>
      <c r="BE284">
        <f t="shared" si="343"/>
        <v>48.7</v>
      </c>
      <c r="BF284">
        <f t="shared" si="343"/>
        <v>47.3</v>
      </c>
      <c r="BG284">
        <f t="shared" si="343"/>
        <v>48.9</v>
      </c>
      <c r="BH284">
        <f t="shared" si="343"/>
        <v>51.4</v>
      </c>
      <c r="BI284">
        <f t="shared" si="343"/>
        <v>48.6</v>
      </c>
      <c r="BJ284">
        <f t="shared" si="343"/>
        <v>46.1</v>
      </c>
      <c r="BK284">
        <f t="shared" si="343"/>
        <v>52.5</v>
      </c>
      <c r="BL284">
        <f t="shared" si="343"/>
        <v>49.1</v>
      </c>
      <c r="BM284">
        <f t="shared" si="343"/>
        <v>45.6</v>
      </c>
      <c r="BN284">
        <f t="shared" ref="BN284:DY284" si="344">+MAX(0.7*$Y$61,BN217)</f>
        <v>58.2</v>
      </c>
      <c r="BO284">
        <f t="shared" si="344"/>
        <v>51.3</v>
      </c>
      <c r="BP284">
        <f t="shared" si="344"/>
        <v>60.3</v>
      </c>
      <c r="BQ284">
        <f t="shared" si="344"/>
        <v>45.8</v>
      </c>
      <c r="BR284">
        <f t="shared" si="344"/>
        <v>50.2</v>
      </c>
      <c r="BS284">
        <f t="shared" si="344"/>
        <v>43.1</v>
      </c>
      <c r="BT284">
        <f t="shared" si="344"/>
        <v>53.4</v>
      </c>
      <c r="BU284">
        <f t="shared" si="344"/>
        <v>48.5</v>
      </c>
      <c r="BV284">
        <f t="shared" si="344"/>
        <v>47.9</v>
      </c>
      <c r="BW284">
        <f t="shared" si="344"/>
        <v>55.4</v>
      </c>
      <c r="BX284">
        <f t="shared" si="344"/>
        <v>51.3</v>
      </c>
      <c r="BY284">
        <f t="shared" si="344"/>
        <v>54</v>
      </c>
      <c r="BZ284">
        <f t="shared" si="344"/>
        <v>46</v>
      </c>
      <c r="CA284">
        <f t="shared" si="344"/>
        <v>48.8</v>
      </c>
      <c r="CB284">
        <f t="shared" si="344"/>
        <v>51.7</v>
      </c>
      <c r="CC284">
        <f t="shared" si="344"/>
        <v>48.5</v>
      </c>
      <c r="CD284">
        <f t="shared" si="344"/>
        <v>52.9</v>
      </c>
      <c r="CE284">
        <f t="shared" si="344"/>
        <v>51.1</v>
      </c>
      <c r="CF284">
        <f t="shared" si="344"/>
        <v>57.5</v>
      </c>
      <c r="CG284">
        <f t="shared" si="344"/>
        <v>49.3</v>
      </c>
      <c r="CH284">
        <f t="shared" si="344"/>
        <v>52.4</v>
      </c>
      <c r="CI284">
        <f t="shared" si="344"/>
        <v>49.9</v>
      </c>
      <c r="CJ284">
        <f t="shared" si="344"/>
        <v>51.2</v>
      </c>
      <c r="CK284">
        <f t="shared" si="344"/>
        <v>49.9</v>
      </c>
      <c r="CL284">
        <f t="shared" si="344"/>
        <v>42.3</v>
      </c>
      <c r="CM284">
        <f t="shared" si="344"/>
        <v>52.4</v>
      </c>
      <c r="CN284">
        <f t="shared" si="344"/>
        <v>42.7</v>
      </c>
      <c r="CO284">
        <f t="shared" si="344"/>
        <v>50.6</v>
      </c>
      <c r="CP284">
        <f t="shared" si="344"/>
        <v>57.5</v>
      </c>
      <c r="CQ284">
        <f t="shared" si="344"/>
        <v>51</v>
      </c>
      <c r="CR284">
        <f t="shared" si="344"/>
        <v>44.6</v>
      </c>
      <c r="CS284">
        <f t="shared" si="344"/>
        <v>47.5</v>
      </c>
      <c r="CT284">
        <f t="shared" si="344"/>
        <v>50</v>
      </c>
      <c r="CU284">
        <f t="shared" si="344"/>
        <v>50.1</v>
      </c>
      <c r="CV284">
        <f t="shared" si="344"/>
        <v>50</v>
      </c>
      <c r="CW284">
        <f t="shared" si="344"/>
        <v>51</v>
      </c>
      <c r="CX284">
        <f t="shared" si="344"/>
        <v>49.4</v>
      </c>
      <c r="CY284">
        <f t="shared" si="344"/>
        <v>47.3</v>
      </c>
      <c r="CZ284">
        <f t="shared" si="344"/>
        <v>45.3</v>
      </c>
      <c r="DA284">
        <f t="shared" si="344"/>
        <v>46.8</v>
      </c>
      <c r="DB284">
        <f t="shared" si="344"/>
        <v>53.2</v>
      </c>
      <c r="DC284">
        <f t="shared" si="344"/>
        <v>48.4</v>
      </c>
      <c r="DD284">
        <f t="shared" si="344"/>
        <v>50.5</v>
      </c>
      <c r="DE284">
        <f t="shared" si="344"/>
        <v>42.8</v>
      </c>
      <c r="DF284">
        <f t="shared" si="344"/>
        <v>47.9</v>
      </c>
      <c r="DG284">
        <f t="shared" si="344"/>
        <v>52.3</v>
      </c>
      <c r="DH284">
        <f t="shared" si="344"/>
        <v>49.5</v>
      </c>
      <c r="DI284">
        <f t="shared" si="344"/>
        <v>48.9</v>
      </c>
      <c r="DJ284">
        <f t="shared" si="344"/>
        <v>47.4</v>
      </c>
      <c r="DK284">
        <f t="shared" si="344"/>
        <v>47.3</v>
      </c>
      <c r="DL284">
        <f t="shared" si="344"/>
        <v>54.8</v>
      </c>
      <c r="DM284">
        <f t="shared" si="344"/>
        <v>46.6</v>
      </c>
      <c r="DN284">
        <f t="shared" si="344"/>
        <v>50.6</v>
      </c>
      <c r="DO284">
        <f t="shared" si="344"/>
        <v>48.8</v>
      </c>
      <c r="DP284">
        <f t="shared" si="344"/>
        <v>46.8</v>
      </c>
      <c r="DQ284">
        <f t="shared" si="344"/>
        <v>51.7</v>
      </c>
      <c r="DR284">
        <f t="shared" si="344"/>
        <v>53.2</v>
      </c>
      <c r="DS284">
        <f t="shared" si="344"/>
        <v>45.3</v>
      </c>
      <c r="DT284">
        <f t="shared" si="344"/>
        <v>46.8</v>
      </c>
      <c r="DU284">
        <f t="shared" si="344"/>
        <v>50.7</v>
      </c>
      <c r="DV284">
        <f t="shared" si="344"/>
        <v>52</v>
      </c>
      <c r="DW284">
        <f t="shared" si="344"/>
        <v>49.5</v>
      </c>
      <c r="DX284">
        <f t="shared" si="344"/>
        <v>50.9</v>
      </c>
      <c r="DY284">
        <f t="shared" si="344"/>
        <v>50.5</v>
      </c>
      <c r="DZ284">
        <f t="shared" ref="DZ284:GK284" si="345">+MAX(0.7*$Y$61,DZ217)</f>
        <v>47.3</v>
      </c>
      <c r="EA284">
        <f t="shared" si="345"/>
        <v>52.5</v>
      </c>
      <c r="EB284">
        <f t="shared" si="345"/>
        <v>61</v>
      </c>
      <c r="EC284">
        <f t="shared" si="345"/>
        <v>54.2</v>
      </c>
      <c r="ED284">
        <f t="shared" si="345"/>
        <v>49.4</v>
      </c>
      <c r="EE284">
        <f t="shared" si="345"/>
        <v>49.6</v>
      </c>
      <c r="EF284">
        <f t="shared" si="345"/>
        <v>50.6</v>
      </c>
      <c r="EG284">
        <f t="shared" si="345"/>
        <v>48.9</v>
      </c>
      <c r="EH284">
        <f t="shared" si="345"/>
        <v>49.2</v>
      </c>
      <c r="EI284">
        <f t="shared" si="345"/>
        <v>49.9</v>
      </c>
      <c r="EJ284">
        <f t="shared" si="345"/>
        <v>49.1</v>
      </c>
      <c r="EK284">
        <f t="shared" si="345"/>
        <v>44</v>
      </c>
      <c r="EL284">
        <f t="shared" si="345"/>
        <v>46.7</v>
      </c>
      <c r="EM284">
        <f t="shared" si="345"/>
        <v>53.5</v>
      </c>
      <c r="EN284">
        <f t="shared" si="345"/>
        <v>53.4</v>
      </c>
      <c r="EO284">
        <f t="shared" si="345"/>
        <v>51.7</v>
      </c>
      <c r="EP284">
        <f t="shared" si="345"/>
        <v>47.9</v>
      </c>
      <c r="EQ284">
        <f t="shared" si="345"/>
        <v>48</v>
      </c>
      <c r="ER284">
        <f t="shared" si="345"/>
        <v>52.6</v>
      </c>
      <c r="ES284">
        <f t="shared" si="345"/>
        <v>50.4</v>
      </c>
      <c r="ET284">
        <f t="shared" si="345"/>
        <v>48.6</v>
      </c>
      <c r="EU284">
        <f t="shared" si="345"/>
        <v>50.4</v>
      </c>
      <c r="EV284">
        <f t="shared" si="345"/>
        <v>57.7</v>
      </c>
      <c r="EW284">
        <f t="shared" si="345"/>
        <v>47.5</v>
      </c>
      <c r="EX284">
        <f t="shared" si="345"/>
        <v>55.9</v>
      </c>
      <c r="EY284">
        <f t="shared" si="345"/>
        <v>48</v>
      </c>
      <c r="EZ284">
        <f t="shared" si="345"/>
        <v>48.5</v>
      </c>
      <c r="FA284">
        <f t="shared" si="345"/>
        <v>48.7</v>
      </c>
      <c r="FB284">
        <f t="shared" si="345"/>
        <v>47.3</v>
      </c>
      <c r="FC284">
        <f t="shared" si="345"/>
        <v>48.3</v>
      </c>
      <c r="FD284">
        <f t="shared" si="345"/>
        <v>49.2</v>
      </c>
      <c r="FE284">
        <f t="shared" si="345"/>
        <v>44.7</v>
      </c>
      <c r="FF284">
        <f t="shared" si="345"/>
        <v>48.8</v>
      </c>
      <c r="FG284">
        <f t="shared" si="345"/>
        <v>46.8</v>
      </c>
      <c r="FH284">
        <f t="shared" si="345"/>
        <v>50.5</v>
      </c>
      <c r="FI284">
        <f t="shared" si="345"/>
        <v>51.4</v>
      </c>
      <c r="FJ284">
        <f t="shared" si="345"/>
        <v>50.1</v>
      </c>
      <c r="FK284">
        <f t="shared" si="345"/>
        <v>45.3</v>
      </c>
      <c r="FL284">
        <f t="shared" si="345"/>
        <v>45.5</v>
      </c>
      <c r="FM284">
        <f t="shared" si="345"/>
        <v>45.6</v>
      </c>
      <c r="FN284">
        <f t="shared" si="345"/>
        <v>50.3</v>
      </c>
      <c r="FO284">
        <f t="shared" si="345"/>
        <v>50.7</v>
      </c>
      <c r="FP284">
        <f t="shared" si="345"/>
        <v>54.1</v>
      </c>
      <c r="FQ284">
        <f t="shared" si="345"/>
        <v>52.3</v>
      </c>
      <c r="FR284">
        <f t="shared" si="345"/>
        <v>58.2</v>
      </c>
      <c r="FS284">
        <f t="shared" si="345"/>
        <v>55.2</v>
      </c>
      <c r="FT284">
        <f t="shared" si="345"/>
        <v>48.6</v>
      </c>
      <c r="FU284">
        <f t="shared" si="345"/>
        <v>48.9</v>
      </c>
      <c r="FV284">
        <f t="shared" si="345"/>
        <v>55.2</v>
      </c>
      <c r="FW284">
        <f t="shared" si="345"/>
        <v>46.3</v>
      </c>
      <c r="FX284">
        <f t="shared" si="345"/>
        <v>49</v>
      </c>
      <c r="FY284">
        <f t="shared" si="345"/>
        <v>52.1</v>
      </c>
      <c r="FZ284">
        <f t="shared" si="345"/>
        <v>48.7</v>
      </c>
      <c r="GA284">
        <f t="shared" si="345"/>
        <v>48.9</v>
      </c>
      <c r="GB284">
        <f t="shared" si="345"/>
        <v>57.8</v>
      </c>
      <c r="GC284">
        <f t="shared" si="345"/>
        <v>51.6</v>
      </c>
      <c r="GD284">
        <f t="shared" si="345"/>
        <v>47.7</v>
      </c>
      <c r="GE284">
        <f t="shared" si="345"/>
        <v>54.5</v>
      </c>
      <c r="GF284">
        <f t="shared" si="345"/>
        <v>51</v>
      </c>
      <c r="GG284">
        <f t="shared" si="345"/>
        <v>49.5</v>
      </c>
      <c r="GH284">
        <f t="shared" si="345"/>
        <v>43.6</v>
      </c>
      <c r="GI284">
        <f t="shared" si="345"/>
        <v>51.3</v>
      </c>
      <c r="GJ284">
        <f t="shared" si="345"/>
        <v>51.6</v>
      </c>
      <c r="GK284">
        <f t="shared" si="345"/>
        <v>46.1</v>
      </c>
      <c r="GL284">
        <f t="shared" ref="GL284:IW284" si="346">+MAX(0.7*$Y$61,GL217)</f>
        <v>44.1</v>
      </c>
      <c r="GM284">
        <f t="shared" si="346"/>
        <v>50.9</v>
      </c>
      <c r="GN284">
        <f t="shared" si="346"/>
        <v>52</v>
      </c>
      <c r="GO284">
        <f t="shared" si="346"/>
        <v>50</v>
      </c>
      <c r="GP284">
        <f t="shared" si="346"/>
        <v>47.2</v>
      </c>
      <c r="GQ284">
        <f t="shared" si="346"/>
        <v>50.2</v>
      </c>
      <c r="GR284">
        <f t="shared" si="346"/>
        <v>54.5</v>
      </c>
      <c r="GS284">
        <f t="shared" si="346"/>
        <v>49.2</v>
      </c>
      <c r="GT284">
        <f t="shared" si="346"/>
        <v>48.3</v>
      </c>
      <c r="GU284">
        <f t="shared" si="346"/>
        <v>49.8</v>
      </c>
      <c r="GV284">
        <f t="shared" si="346"/>
        <v>49.4</v>
      </c>
      <c r="GW284">
        <f t="shared" si="346"/>
        <v>52.2</v>
      </c>
      <c r="GX284">
        <f t="shared" si="346"/>
        <v>47</v>
      </c>
      <c r="GY284">
        <f t="shared" si="346"/>
        <v>47.6</v>
      </c>
      <c r="GZ284">
        <f t="shared" si="346"/>
        <v>51</v>
      </c>
      <c r="HA284">
        <f t="shared" si="346"/>
        <v>44.4</v>
      </c>
      <c r="HB284">
        <f t="shared" si="346"/>
        <v>55.7</v>
      </c>
      <c r="HC284">
        <f t="shared" si="346"/>
        <v>51.2</v>
      </c>
      <c r="HD284">
        <f t="shared" si="346"/>
        <v>47</v>
      </c>
      <c r="HE284">
        <f t="shared" si="346"/>
        <v>51.7</v>
      </c>
      <c r="HF284">
        <f t="shared" si="346"/>
        <v>46.4</v>
      </c>
      <c r="HG284">
        <f t="shared" si="346"/>
        <v>49.2</v>
      </c>
      <c r="HH284">
        <f t="shared" si="346"/>
        <v>50.6</v>
      </c>
      <c r="HI284">
        <f t="shared" si="346"/>
        <v>46.3</v>
      </c>
      <c r="HJ284">
        <f t="shared" si="346"/>
        <v>48.4</v>
      </c>
      <c r="HK284">
        <f t="shared" si="346"/>
        <v>44</v>
      </c>
      <c r="HL284">
        <f t="shared" si="346"/>
        <v>55.8</v>
      </c>
      <c r="HM284">
        <f t="shared" si="346"/>
        <v>48.7</v>
      </c>
      <c r="HN284">
        <f t="shared" si="346"/>
        <v>46.1</v>
      </c>
      <c r="HO284">
        <f t="shared" si="346"/>
        <v>50.4</v>
      </c>
      <c r="HP284">
        <f t="shared" si="346"/>
        <v>51.3</v>
      </c>
      <c r="HQ284">
        <f t="shared" si="346"/>
        <v>48</v>
      </c>
      <c r="HR284">
        <f t="shared" si="346"/>
        <v>52.1</v>
      </c>
      <c r="HS284">
        <f t="shared" si="346"/>
        <v>52.8</v>
      </c>
      <c r="HT284">
        <f t="shared" si="346"/>
        <v>45.5</v>
      </c>
      <c r="HU284">
        <f t="shared" si="346"/>
        <v>51</v>
      </c>
      <c r="HV284">
        <f t="shared" si="346"/>
        <v>46.2</v>
      </c>
      <c r="HW284">
        <f t="shared" si="346"/>
        <v>45.8</v>
      </c>
      <c r="HX284">
        <f t="shared" si="346"/>
        <v>50.4</v>
      </c>
      <c r="HY284">
        <f t="shared" si="346"/>
        <v>54.5</v>
      </c>
      <c r="HZ284">
        <f t="shared" si="346"/>
        <v>53</v>
      </c>
      <c r="IA284">
        <f t="shared" si="346"/>
        <v>48.9</v>
      </c>
      <c r="IB284">
        <f t="shared" si="346"/>
        <v>50.2</v>
      </c>
      <c r="IC284">
        <f t="shared" si="346"/>
        <v>49.8</v>
      </c>
      <c r="ID284">
        <f t="shared" si="346"/>
        <v>45.6</v>
      </c>
      <c r="IE284">
        <f t="shared" si="346"/>
        <v>47</v>
      </c>
      <c r="IF284">
        <f t="shared" si="346"/>
        <v>51.7</v>
      </c>
      <c r="IG284">
        <f t="shared" si="346"/>
        <v>49.2</v>
      </c>
      <c r="IH284">
        <f t="shared" si="346"/>
        <v>52.8</v>
      </c>
      <c r="II284">
        <f t="shared" si="346"/>
        <v>53.5</v>
      </c>
      <c r="IJ284">
        <f t="shared" si="346"/>
        <v>56.8</v>
      </c>
      <c r="IK284">
        <f t="shared" si="346"/>
        <v>42.8</v>
      </c>
      <c r="IL284">
        <f t="shared" si="346"/>
        <v>48</v>
      </c>
      <c r="IM284">
        <f t="shared" si="346"/>
        <v>55</v>
      </c>
      <c r="IN284">
        <f t="shared" si="346"/>
        <v>52.8</v>
      </c>
      <c r="IO284">
        <f t="shared" si="346"/>
        <v>51.1</v>
      </c>
      <c r="IP284">
        <f t="shared" si="346"/>
        <v>48.2</v>
      </c>
      <c r="IQ284">
        <f t="shared" si="346"/>
        <v>47.1</v>
      </c>
      <c r="IR284">
        <f t="shared" si="346"/>
        <v>48.4</v>
      </c>
      <c r="IS284">
        <f t="shared" si="346"/>
        <v>49.4</v>
      </c>
      <c r="IT284">
        <f t="shared" si="346"/>
        <v>50.3</v>
      </c>
      <c r="IU284">
        <f t="shared" si="346"/>
        <v>50.3</v>
      </c>
      <c r="IV284">
        <f t="shared" si="346"/>
        <v>47.5</v>
      </c>
      <c r="IW284">
        <f t="shared" si="346"/>
        <v>49.8</v>
      </c>
      <c r="IX284">
        <f t="shared" ref="IX284:LI284" si="347">+MAX(0.7*$Y$61,IX217)</f>
        <v>51.6</v>
      </c>
      <c r="IY284">
        <f t="shared" si="347"/>
        <v>51</v>
      </c>
      <c r="IZ284">
        <f t="shared" si="347"/>
        <v>48.3</v>
      </c>
      <c r="JA284">
        <f t="shared" si="347"/>
        <v>47.3</v>
      </c>
      <c r="JB284">
        <f t="shared" si="347"/>
        <v>42.9</v>
      </c>
      <c r="JC284">
        <f t="shared" si="347"/>
        <v>49</v>
      </c>
      <c r="JD284">
        <f t="shared" si="347"/>
        <v>46.1</v>
      </c>
      <c r="JE284">
        <f t="shared" si="347"/>
        <v>49.2</v>
      </c>
      <c r="JF284">
        <f t="shared" si="347"/>
        <v>49.2</v>
      </c>
      <c r="JG284">
        <f t="shared" si="347"/>
        <v>47.9</v>
      </c>
      <c r="JH284">
        <f t="shared" si="347"/>
        <v>51.1</v>
      </c>
      <c r="JI284">
        <f t="shared" si="347"/>
        <v>54.9</v>
      </c>
      <c r="JJ284">
        <f t="shared" si="347"/>
        <v>49.7</v>
      </c>
      <c r="JK284">
        <f t="shared" si="347"/>
        <v>58.8</v>
      </c>
      <c r="JL284">
        <f t="shared" si="347"/>
        <v>46.6</v>
      </c>
      <c r="JM284">
        <f t="shared" si="347"/>
        <v>49.4</v>
      </c>
      <c r="JN284">
        <f t="shared" si="347"/>
        <v>50.5</v>
      </c>
      <c r="JO284">
        <f t="shared" si="347"/>
        <v>54.9</v>
      </c>
      <c r="JP284">
        <f t="shared" si="347"/>
        <v>45.7</v>
      </c>
      <c r="JQ284">
        <f t="shared" si="347"/>
        <v>47.3</v>
      </c>
      <c r="JR284">
        <f t="shared" si="347"/>
        <v>52.5</v>
      </c>
      <c r="JS284">
        <f t="shared" si="347"/>
        <v>49.1</v>
      </c>
      <c r="JT284">
        <f t="shared" si="347"/>
        <v>51.2</v>
      </c>
      <c r="JU284">
        <f t="shared" si="347"/>
        <v>51.7</v>
      </c>
      <c r="JV284">
        <f t="shared" si="347"/>
        <v>42.8</v>
      </c>
      <c r="JW284">
        <f t="shared" si="347"/>
        <v>51.6</v>
      </c>
      <c r="JX284">
        <f t="shared" si="347"/>
        <v>50.8</v>
      </c>
      <c r="JY284">
        <f t="shared" si="347"/>
        <v>51.9</v>
      </c>
      <c r="JZ284">
        <f t="shared" si="347"/>
        <v>51.1</v>
      </c>
      <c r="KA284">
        <f t="shared" si="347"/>
        <v>50.9</v>
      </c>
      <c r="KB284">
        <f t="shared" si="347"/>
        <v>50.3</v>
      </c>
      <c r="KC284">
        <f t="shared" si="347"/>
        <v>54.2</v>
      </c>
      <c r="KD284">
        <f t="shared" si="347"/>
        <v>53.9</v>
      </c>
      <c r="KE284">
        <f t="shared" si="347"/>
        <v>54</v>
      </c>
      <c r="KF284">
        <f t="shared" si="347"/>
        <v>51.1</v>
      </c>
      <c r="KG284">
        <f t="shared" si="347"/>
        <v>43.2</v>
      </c>
      <c r="KH284">
        <f t="shared" si="347"/>
        <v>51.8</v>
      </c>
      <c r="KI284">
        <f t="shared" si="347"/>
        <v>52.1</v>
      </c>
      <c r="KJ284">
        <f t="shared" si="347"/>
        <v>44.4</v>
      </c>
      <c r="KK284">
        <f t="shared" si="347"/>
        <v>46.5</v>
      </c>
      <c r="KL284">
        <f t="shared" si="347"/>
        <v>49.6</v>
      </c>
      <c r="KM284">
        <f t="shared" si="347"/>
        <v>51.2</v>
      </c>
      <c r="KN284">
        <f t="shared" si="347"/>
        <v>52.9</v>
      </c>
      <c r="KO284">
        <f t="shared" si="347"/>
        <v>46.2</v>
      </c>
      <c r="KP284">
        <f t="shared" si="347"/>
        <v>46.9</v>
      </c>
      <c r="KQ284">
        <f t="shared" si="347"/>
        <v>44.2</v>
      </c>
      <c r="KR284">
        <f t="shared" si="347"/>
        <v>54.5</v>
      </c>
      <c r="KS284">
        <f t="shared" si="347"/>
        <v>49.5</v>
      </c>
      <c r="KT284">
        <f t="shared" si="347"/>
        <v>55.5</v>
      </c>
      <c r="KU284">
        <f t="shared" si="347"/>
        <v>45.7</v>
      </c>
      <c r="KV284">
        <f t="shared" si="347"/>
        <v>55.3</v>
      </c>
      <c r="KW284">
        <f t="shared" si="347"/>
        <v>49.4</v>
      </c>
      <c r="KX284">
        <f t="shared" si="347"/>
        <v>48.3</v>
      </c>
      <c r="KY284">
        <f t="shared" si="347"/>
        <v>49.4</v>
      </c>
      <c r="KZ284">
        <f t="shared" si="347"/>
        <v>52.6</v>
      </c>
      <c r="LA284">
        <f t="shared" si="347"/>
        <v>45</v>
      </c>
      <c r="LB284">
        <f t="shared" si="347"/>
        <v>45.2</v>
      </c>
      <c r="LC284">
        <f t="shared" si="347"/>
        <v>56.4</v>
      </c>
      <c r="LD284">
        <f t="shared" si="347"/>
        <v>47.9</v>
      </c>
      <c r="LE284">
        <f t="shared" si="347"/>
        <v>56</v>
      </c>
      <c r="LF284">
        <f t="shared" si="347"/>
        <v>50.1</v>
      </c>
      <c r="LG284">
        <f t="shared" si="347"/>
        <v>51.9</v>
      </c>
      <c r="LH284">
        <f t="shared" si="347"/>
        <v>46.8</v>
      </c>
      <c r="LI284">
        <f t="shared" si="347"/>
        <v>54.1</v>
      </c>
      <c r="LJ284">
        <f t="shared" ref="LJ284:NU284" si="348">+MAX(0.7*$Y$61,LJ217)</f>
        <v>52.1</v>
      </c>
      <c r="LK284">
        <f t="shared" si="348"/>
        <v>51.2</v>
      </c>
      <c r="LL284">
        <f t="shared" si="348"/>
        <v>49.9</v>
      </c>
      <c r="LM284">
        <f t="shared" si="348"/>
        <v>52.9</v>
      </c>
      <c r="LN284">
        <f t="shared" si="348"/>
        <v>47</v>
      </c>
      <c r="LO284">
        <f t="shared" si="348"/>
        <v>52.1</v>
      </c>
      <c r="LP284">
        <f t="shared" si="348"/>
        <v>47.6</v>
      </c>
      <c r="LQ284">
        <f t="shared" si="348"/>
        <v>48.8</v>
      </c>
      <c r="LR284">
        <f t="shared" si="348"/>
        <v>50.4</v>
      </c>
      <c r="LS284">
        <f t="shared" si="348"/>
        <v>46.5</v>
      </c>
      <c r="LT284">
        <f t="shared" si="348"/>
        <v>49.8</v>
      </c>
      <c r="LU284">
        <f t="shared" si="348"/>
        <v>52.1</v>
      </c>
      <c r="LV284">
        <f t="shared" si="348"/>
        <v>44.8</v>
      </c>
      <c r="LW284">
        <f t="shared" si="348"/>
        <v>52</v>
      </c>
      <c r="LX284">
        <f t="shared" si="348"/>
        <v>47.6</v>
      </c>
      <c r="LY284">
        <f t="shared" si="348"/>
        <v>46.3</v>
      </c>
      <c r="LZ284">
        <f t="shared" si="348"/>
        <v>48.2</v>
      </c>
      <c r="MA284">
        <f t="shared" si="348"/>
        <v>49.1</v>
      </c>
      <c r="MB284">
        <f t="shared" si="348"/>
        <v>52.2</v>
      </c>
      <c r="MC284">
        <f t="shared" si="348"/>
        <v>58.1</v>
      </c>
      <c r="MD284">
        <f t="shared" si="348"/>
        <v>48.5</v>
      </c>
      <c r="ME284">
        <f t="shared" si="348"/>
        <v>50.4</v>
      </c>
      <c r="MF284">
        <f t="shared" si="348"/>
        <v>48.6</v>
      </c>
      <c r="MG284">
        <f t="shared" si="348"/>
        <v>52.9</v>
      </c>
      <c r="MH284">
        <f t="shared" si="348"/>
        <v>51.6</v>
      </c>
      <c r="MI284">
        <f t="shared" si="348"/>
        <v>48.4</v>
      </c>
      <c r="MJ284">
        <f t="shared" si="348"/>
        <v>47.9</v>
      </c>
      <c r="MK284">
        <f t="shared" si="348"/>
        <v>53.1</v>
      </c>
      <c r="ML284">
        <f t="shared" si="348"/>
        <v>44.5</v>
      </c>
      <c r="MM284">
        <f t="shared" si="348"/>
        <v>50.7</v>
      </c>
      <c r="MN284">
        <f t="shared" si="348"/>
        <v>47.6</v>
      </c>
      <c r="MO284">
        <f t="shared" si="348"/>
        <v>48.5</v>
      </c>
      <c r="MP284">
        <f t="shared" si="348"/>
        <v>50.8</v>
      </c>
      <c r="MQ284">
        <f t="shared" si="348"/>
        <v>52.3</v>
      </c>
      <c r="MR284">
        <f t="shared" si="348"/>
        <v>44.9</v>
      </c>
      <c r="MS284">
        <f t="shared" si="348"/>
        <v>53.2</v>
      </c>
      <c r="MT284">
        <f t="shared" si="348"/>
        <v>53.1</v>
      </c>
      <c r="MU284">
        <f t="shared" si="348"/>
        <v>55.2</v>
      </c>
      <c r="MV284">
        <f t="shared" si="348"/>
        <v>52.5</v>
      </c>
      <c r="MW284">
        <f t="shared" si="348"/>
        <v>55</v>
      </c>
      <c r="MX284">
        <f t="shared" si="348"/>
        <v>49.5</v>
      </c>
      <c r="MY284">
        <f t="shared" si="348"/>
        <v>50</v>
      </c>
      <c r="MZ284">
        <f t="shared" si="348"/>
        <v>50.5</v>
      </c>
      <c r="NA284">
        <f t="shared" si="348"/>
        <v>48.4</v>
      </c>
      <c r="NB284">
        <f t="shared" si="348"/>
        <v>47.7</v>
      </c>
      <c r="NC284">
        <f t="shared" si="348"/>
        <v>50.3</v>
      </c>
      <c r="ND284">
        <f t="shared" si="348"/>
        <v>53.5</v>
      </c>
      <c r="NE284">
        <f t="shared" si="348"/>
        <v>47.9</v>
      </c>
      <c r="NF284">
        <f t="shared" si="348"/>
        <v>51.2</v>
      </c>
      <c r="NG284">
        <f t="shared" si="348"/>
        <v>47</v>
      </c>
      <c r="NH284">
        <f t="shared" si="348"/>
        <v>52.6</v>
      </c>
      <c r="NI284">
        <f t="shared" si="348"/>
        <v>49.2</v>
      </c>
      <c r="NJ284">
        <f t="shared" si="348"/>
        <v>52.5</v>
      </c>
      <c r="NK284">
        <f t="shared" si="348"/>
        <v>46.5</v>
      </c>
      <c r="NL284">
        <f t="shared" si="348"/>
        <v>52.9</v>
      </c>
      <c r="NM284">
        <f t="shared" si="348"/>
        <v>47.4</v>
      </c>
      <c r="NN284">
        <f t="shared" si="348"/>
        <v>50.3</v>
      </c>
      <c r="NO284">
        <f t="shared" si="348"/>
        <v>49.4</v>
      </c>
      <c r="NP284">
        <f t="shared" si="348"/>
        <v>56.2</v>
      </c>
      <c r="NQ284">
        <f t="shared" si="348"/>
        <v>51.2</v>
      </c>
      <c r="NR284">
        <f t="shared" si="348"/>
        <v>51.8</v>
      </c>
      <c r="NS284">
        <f t="shared" si="348"/>
        <v>47</v>
      </c>
      <c r="NT284">
        <f t="shared" si="348"/>
        <v>47.3</v>
      </c>
      <c r="NU284">
        <f t="shared" si="348"/>
        <v>46.6</v>
      </c>
      <c r="NV284">
        <f t="shared" ref="NV284:QG284" si="349">+MAX(0.7*$Y$61,NV217)</f>
        <v>47.4</v>
      </c>
      <c r="NW284">
        <f t="shared" si="349"/>
        <v>47.6</v>
      </c>
      <c r="NX284">
        <f t="shared" si="349"/>
        <v>50.2</v>
      </c>
      <c r="NY284">
        <f t="shared" si="349"/>
        <v>50.3</v>
      </c>
      <c r="NZ284">
        <f t="shared" si="349"/>
        <v>53</v>
      </c>
      <c r="OA284">
        <f t="shared" si="349"/>
        <v>54.4</v>
      </c>
      <c r="OB284">
        <f t="shared" si="349"/>
        <v>49.7</v>
      </c>
      <c r="OC284">
        <f t="shared" si="349"/>
        <v>50.5</v>
      </c>
      <c r="OD284">
        <f t="shared" si="349"/>
        <v>45.8</v>
      </c>
      <c r="OE284">
        <f t="shared" si="349"/>
        <v>48.2</v>
      </c>
      <c r="OF284">
        <f t="shared" si="349"/>
        <v>44.3</v>
      </c>
      <c r="OG284">
        <f t="shared" si="349"/>
        <v>46.2</v>
      </c>
      <c r="OH284">
        <f t="shared" si="349"/>
        <v>44.3</v>
      </c>
      <c r="OI284">
        <f t="shared" si="349"/>
        <v>53.4</v>
      </c>
      <c r="OJ284">
        <f t="shared" si="349"/>
        <v>55.7</v>
      </c>
      <c r="OK284">
        <f t="shared" si="349"/>
        <v>43.7</v>
      </c>
      <c r="OL284">
        <f t="shared" si="349"/>
        <v>53.3</v>
      </c>
      <c r="OM284">
        <f t="shared" si="349"/>
        <v>51.1</v>
      </c>
      <c r="ON284">
        <f t="shared" si="349"/>
        <v>46.5</v>
      </c>
      <c r="OO284">
        <f t="shared" si="349"/>
        <v>49.2</v>
      </c>
      <c r="OP284">
        <f t="shared" si="349"/>
        <v>49.4</v>
      </c>
      <c r="OQ284">
        <f t="shared" si="349"/>
        <v>43.2</v>
      </c>
      <c r="OR284">
        <f t="shared" si="349"/>
        <v>54.6</v>
      </c>
      <c r="OS284">
        <f t="shared" si="349"/>
        <v>55.2</v>
      </c>
      <c r="OT284">
        <f t="shared" si="349"/>
        <v>46.9</v>
      </c>
      <c r="OU284">
        <f t="shared" si="349"/>
        <v>50.5</v>
      </c>
      <c r="OV284">
        <f t="shared" si="349"/>
        <v>52.9</v>
      </c>
      <c r="OW284">
        <f t="shared" si="349"/>
        <v>51.7</v>
      </c>
      <c r="OX284">
        <f t="shared" si="349"/>
        <v>48.9</v>
      </c>
      <c r="OY284">
        <f t="shared" si="349"/>
        <v>51.7</v>
      </c>
      <c r="OZ284">
        <f t="shared" si="349"/>
        <v>52.9</v>
      </c>
      <c r="PA284">
        <f t="shared" si="349"/>
        <v>50.8</v>
      </c>
      <c r="PB284">
        <f t="shared" si="349"/>
        <v>46.4</v>
      </c>
      <c r="PC284">
        <f t="shared" si="349"/>
        <v>43.6</v>
      </c>
      <c r="PD284">
        <f t="shared" si="349"/>
        <v>53.7</v>
      </c>
      <c r="PE284">
        <f t="shared" si="349"/>
        <v>51.2</v>
      </c>
      <c r="PF284">
        <f t="shared" si="349"/>
        <v>52.8</v>
      </c>
      <c r="PG284">
        <f t="shared" si="349"/>
        <v>47.3</v>
      </c>
      <c r="PH284">
        <f t="shared" si="349"/>
        <v>47.9</v>
      </c>
      <c r="PI284">
        <f t="shared" si="349"/>
        <v>52.3</v>
      </c>
      <c r="PJ284">
        <f t="shared" si="349"/>
        <v>49.9</v>
      </c>
      <c r="PK284">
        <f t="shared" si="349"/>
        <v>50.7</v>
      </c>
      <c r="PL284">
        <f t="shared" si="349"/>
        <v>55.9</v>
      </c>
      <c r="PM284">
        <f t="shared" si="349"/>
        <v>47.4</v>
      </c>
      <c r="PN284">
        <f t="shared" si="349"/>
        <v>52.9</v>
      </c>
      <c r="PO284">
        <f t="shared" si="349"/>
        <v>44.9</v>
      </c>
      <c r="PP284">
        <f t="shared" si="349"/>
        <v>45.1</v>
      </c>
      <c r="PQ284">
        <f t="shared" si="349"/>
        <v>54</v>
      </c>
      <c r="PR284">
        <f t="shared" si="349"/>
        <v>46.4</v>
      </c>
      <c r="PS284">
        <f t="shared" si="349"/>
        <v>57.9</v>
      </c>
      <c r="PT284">
        <f t="shared" si="349"/>
        <v>52.2</v>
      </c>
      <c r="PU284">
        <f t="shared" si="349"/>
        <v>49.3</v>
      </c>
      <c r="PV284">
        <f t="shared" si="349"/>
        <v>49.7</v>
      </c>
      <c r="PW284">
        <f t="shared" si="349"/>
        <v>51.5</v>
      </c>
      <c r="PX284">
        <f t="shared" si="349"/>
        <v>59.6</v>
      </c>
      <c r="PY284">
        <f t="shared" si="349"/>
        <v>53.3</v>
      </c>
      <c r="PZ284">
        <f t="shared" si="349"/>
        <v>53</v>
      </c>
      <c r="QA284">
        <f t="shared" si="349"/>
        <v>50.3</v>
      </c>
      <c r="QB284">
        <f t="shared" si="349"/>
        <v>45.8</v>
      </c>
      <c r="QC284">
        <f t="shared" si="349"/>
        <v>51.7</v>
      </c>
      <c r="QD284">
        <f t="shared" si="349"/>
        <v>45.6</v>
      </c>
      <c r="QE284">
        <f t="shared" si="349"/>
        <v>54.5</v>
      </c>
      <c r="QF284">
        <f t="shared" si="349"/>
        <v>49</v>
      </c>
      <c r="QG284">
        <f t="shared" si="349"/>
        <v>49.6</v>
      </c>
      <c r="QH284">
        <f t="shared" ref="QH284:SG284" si="350">+MAX(0.7*$Y$61,QH217)</f>
        <v>51.2</v>
      </c>
      <c r="QI284">
        <f t="shared" si="350"/>
        <v>47.7</v>
      </c>
      <c r="QJ284">
        <f t="shared" si="350"/>
        <v>46</v>
      </c>
      <c r="QK284">
        <f t="shared" si="350"/>
        <v>45.8</v>
      </c>
      <c r="QL284">
        <f t="shared" si="350"/>
        <v>48.5</v>
      </c>
      <c r="QM284">
        <f t="shared" si="350"/>
        <v>50.3</v>
      </c>
      <c r="QN284">
        <f t="shared" si="350"/>
        <v>52.1</v>
      </c>
      <c r="QO284">
        <f t="shared" si="350"/>
        <v>53.1</v>
      </c>
      <c r="QP284">
        <f t="shared" si="350"/>
        <v>55.1</v>
      </c>
      <c r="QQ284">
        <f t="shared" si="350"/>
        <v>44.1</v>
      </c>
      <c r="QR284">
        <f t="shared" si="350"/>
        <v>57.6</v>
      </c>
      <c r="QS284">
        <f t="shared" si="350"/>
        <v>49.4</v>
      </c>
      <c r="QT284">
        <f t="shared" si="350"/>
        <v>47.3</v>
      </c>
      <c r="QU284">
        <f t="shared" si="350"/>
        <v>54.5</v>
      </c>
      <c r="QV284">
        <f t="shared" si="350"/>
        <v>45.6</v>
      </c>
      <c r="QW284">
        <f t="shared" si="350"/>
        <v>49</v>
      </c>
      <c r="QX284">
        <f t="shared" si="350"/>
        <v>49.8</v>
      </c>
      <c r="QY284">
        <f t="shared" si="350"/>
        <v>50.4</v>
      </c>
      <c r="QZ284">
        <f t="shared" si="350"/>
        <v>49.5</v>
      </c>
      <c r="RA284">
        <f t="shared" si="350"/>
        <v>50.2</v>
      </c>
      <c r="RB284">
        <f t="shared" si="350"/>
        <v>44.4</v>
      </c>
      <c r="RC284">
        <f t="shared" si="350"/>
        <v>51.9</v>
      </c>
      <c r="RD284">
        <f t="shared" si="350"/>
        <v>52</v>
      </c>
      <c r="RE284">
        <f t="shared" si="350"/>
        <v>56.1</v>
      </c>
      <c r="RF284">
        <f t="shared" si="350"/>
        <v>46.1</v>
      </c>
      <c r="RG284">
        <f t="shared" si="350"/>
        <v>49.9</v>
      </c>
      <c r="RH284">
        <f t="shared" si="350"/>
        <v>46.9</v>
      </c>
      <c r="RI284">
        <f t="shared" si="350"/>
        <v>51.5</v>
      </c>
      <c r="RJ284">
        <f t="shared" si="350"/>
        <v>45.1</v>
      </c>
      <c r="RK284">
        <f t="shared" si="350"/>
        <v>54.9</v>
      </c>
      <c r="RL284">
        <f t="shared" si="350"/>
        <v>48.6</v>
      </c>
      <c r="RM284">
        <f t="shared" si="350"/>
        <v>48.6</v>
      </c>
      <c r="RN284">
        <f t="shared" si="350"/>
        <v>49.5</v>
      </c>
      <c r="RO284">
        <f t="shared" si="350"/>
        <v>55.5</v>
      </c>
      <c r="RP284">
        <f t="shared" si="350"/>
        <v>42.2</v>
      </c>
      <c r="RQ284">
        <f t="shared" si="350"/>
        <v>49.6</v>
      </c>
      <c r="RR284">
        <f t="shared" si="350"/>
        <v>46.8</v>
      </c>
      <c r="RS284">
        <f t="shared" si="350"/>
        <v>49.8</v>
      </c>
      <c r="RT284">
        <f t="shared" si="350"/>
        <v>52.2</v>
      </c>
      <c r="RU284">
        <f t="shared" si="350"/>
        <v>50.5</v>
      </c>
      <c r="RV284">
        <f t="shared" si="350"/>
        <v>52</v>
      </c>
      <c r="RW284">
        <f t="shared" si="350"/>
        <v>48.2</v>
      </c>
      <c r="RX284">
        <f t="shared" si="350"/>
        <v>54.1</v>
      </c>
      <c r="RY284">
        <f t="shared" si="350"/>
        <v>49.1</v>
      </c>
      <c r="RZ284">
        <f t="shared" si="350"/>
        <v>56.9</v>
      </c>
      <c r="SA284">
        <f t="shared" si="350"/>
        <v>53.6</v>
      </c>
      <c r="SB284">
        <f t="shared" si="350"/>
        <v>49.1</v>
      </c>
      <c r="SC284">
        <f t="shared" si="350"/>
        <v>53.6</v>
      </c>
      <c r="SD284">
        <f t="shared" si="350"/>
        <v>51.1</v>
      </c>
      <c r="SE284">
        <f t="shared" si="350"/>
        <v>52.4</v>
      </c>
      <c r="SF284">
        <f t="shared" si="350"/>
        <v>47.5</v>
      </c>
      <c r="SG284">
        <f t="shared" si="350"/>
        <v>49.9</v>
      </c>
    </row>
    <row r="285" spans="1:502">
      <c r="A285" t="s">
        <v>573</v>
      </c>
      <c r="B285" s="244">
        <f t="shared" ref="B285:BM285" si="351">+ROUND(((SUM($T$68)+B$193+B$148+B$238+B$283)-MIN(MIN($T$68),B$148,B$193,B$238,B$283)-MAX(MAX($T$68),B$148,B$193,B$238,B$283))/3,2)</f>
        <v>8.4</v>
      </c>
      <c r="C285" s="244">
        <f t="shared" si="351"/>
        <v>8.77</v>
      </c>
      <c r="D285" s="244">
        <f t="shared" si="351"/>
        <v>8.7899999999999991</v>
      </c>
      <c r="E285" s="244">
        <f t="shared" si="351"/>
        <v>10.07</v>
      </c>
      <c r="F285" s="244">
        <f t="shared" si="351"/>
        <v>9.16</v>
      </c>
      <c r="G285" s="244">
        <f t="shared" si="351"/>
        <v>9.65</v>
      </c>
      <c r="H285" s="244">
        <f t="shared" si="351"/>
        <v>9.42</v>
      </c>
      <c r="I285" s="244">
        <f t="shared" si="351"/>
        <v>9.31</v>
      </c>
      <c r="J285" s="244">
        <f t="shared" si="351"/>
        <v>9.18</v>
      </c>
      <c r="K285" s="244">
        <f t="shared" si="351"/>
        <v>9.6999999999999993</v>
      </c>
      <c r="L285" s="244">
        <f t="shared" si="351"/>
        <v>9.4600000000000009</v>
      </c>
      <c r="M285" s="244">
        <f t="shared" si="351"/>
        <v>9.1300000000000008</v>
      </c>
      <c r="N285" s="244">
        <f t="shared" si="351"/>
        <v>9.0299999999999994</v>
      </c>
      <c r="O285" s="244">
        <f t="shared" si="351"/>
        <v>9.02</v>
      </c>
      <c r="P285" s="244">
        <f t="shared" si="351"/>
        <v>10.52</v>
      </c>
      <c r="Q285" s="244">
        <f t="shared" si="351"/>
        <v>9.06</v>
      </c>
      <c r="R285" s="244">
        <f t="shared" si="351"/>
        <v>9.0299999999999994</v>
      </c>
      <c r="S285" s="244">
        <f t="shared" si="351"/>
        <v>9.1</v>
      </c>
      <c r="T285" s="244">
        <f t="shared" si="351"/>
        <v>9.34</v>
      </c>
      <c r="U285" s="244">
        <f t="shared" si="351"/>
        <v>9.9</v>
      </c>
      <c r="V285" s="244">
        <f t="shared" si="351"/>
        <v>9.15</v>
      </c>
      <c r="W285" s="244">
        <f t="shared" si="351"/>
        <v>9.91</v>
      </c>
      <c r="X285" s="244">
        <f t="shared" si="351"/>
        <v>9.9499999999999993</v>
      </c>
      <c r="Y285" s="244">
        <f t="shared" si="351"/>
        <v>10.39</v>
      </c>
      <c r="Z285" s="244">
        <f t="shared" si="351"/>
        <v>9.15</v>
      </c>
      <c r="AA285" s="244">
        <f t="shared" si="351"/>
        <v>9.66</v>
      </c>
      <c r="AB285" s="244">
        <f t="shared" si="351"/>
        <v>9.1300000000000008</v>
      </c>
      <c r="AC285" s="244">
        <f t="shared" si="351"/>
        <v>9.7200000000000006</v>
      </c>
      <c r="AD285" s="244">
        <f t="shared" si="351"/>
        <v>9.57</v>
      </c>
      <c r="AE285" s="244">
        <f t="shared" si="351"/>
        <v>9.3800000000000008</v>
      </c>
      <c r="AF285" s="244">
        <f t="shared" si="351"/>
        <v>10.02</v>
      </c>
      <c r="AG285" s="244">
        <f t="shared" si="351"/>
        <v>9.5299999999999994</v>
      </c>
      <c r="AH285" s="244">
        <f t="shared" si="351"/>
        <v>9.3800000000000008</v>
      </c>
      <c r="AI285" s="244">
        <f t="shared" si="351"/>
        <v>10.15</v>
      </c>
      <c r="AJ285" s="244">
        <f t="shared" si="351"/>
        <v>9.58</v>
      </c>
      <c r="AK285" s="244">
        <f t="shared" si="351"/>
        <v>9.34</v>
      </c>
      <c r="AL285" s="244">
        <f t="shared" si="351"/>
        <v>9.2200000000000006</v>
      </c>
      <c r="AM285" s="244">
        <f t="shared" si="351"/>
        <v>10.08</v>
      </c>
      <c r="AN285" s="244">
        <f t="shared" si="351"/>
        <v>9.2799999999999994</v>
      </c>
      <c r="AO285" s="244">
        <f t="shared" si="351"/>
        <v>9.26</v>
      </c>
      <c r="AP285" s="244">
        <f t="shared" si="351"/>
        <v>9.73</v>
      </c>
      <c r="AQ285" s="244">
        <f t="shared" si="351"/>
        <v>9.9499999999999993</v>
      </c>
      <c r="AR285" s="244">
        <f t="shared" si="351"/>
        <v>8.9</v>
      </c>
      <c r="AS285" s="244">
        <f t="shared" si="351"/>
        <v>9.86</v>
      </c>
      <c r="AT285" s="244">
        <f t="shared" si="351"/>
        <v>9.18</v>
      </c>
      <c r="AU285" s="244">
        <f t="shared" si="351"/>
        <v>8.84</v>
      </c>
      <c r="AV285" s="244">
        <f t="shared" si="351"/>
        <v>8.75</v>
      </c>
      <c r="AW285" s="244">
        <f t="shared" si="351"/>
        <v>9.89</v>
      </c>
      <c r="AX285" s="244">
        <f t="shared" si="351"/>
        <v>9.67</v>
      </c>
      <c r="AY285" s="244">
        <f t="shared" si="351"/>
        <v>9.91</v>
      </c>
      <c r="AZ285" s="244">
        <f t="shared" si="351"/>
        <v>8.75</v>
      </c>
      <c r="BA285" s="244">
        <f t="shared" si="351"/>
        <v>9.85</v>
      </c>
      <c r="BB285" s="244">
        <f t="shared" si="351"/>
        <v>9.31</v>
      </c>
      <c r="BC285" s="244">
        <f t="shared" si="351"/>
        <v>10.39</v>
      </c>
      <c r="BD285" s="244">
        <f t="shared" si="351"/>
        <v>9.75</v>
      </c>
      <c r="BE285" s="244">
        <f t="shared" si="351"/>
        <v>9.41</v>
      </c>
      <c r="BF285" s="244">
        <f t="shared" si="351"/>
        <v>9.11</v>
      </c>
      <c r="BG285" s="244">
        <f t="shared" si="351"/>
        <v>9.34</v>
      </c>
      <c r="BH285" s="244">
        <f t="shared" si="351"/>
        <v>9.74</v>
      </c>
      <c r="BI285" s="244">
        <f t="shared" si="351"/>
        <v>9.84</v>
      </c>
      <c r="BJ285" s="244">
        <f t="shared" si="351"/>
        <v>9.58</v>
      </c>
      <c r="BK285" s="244">
        <f t="shared" si="351"/>
        <v>10.050000000000001</v>
      </c>
      <c r="BL285" s="244">
        <f t="shared" si="351"/>
        <v>10.15</v>
      </c>
      <c r="BM285" s="244">
        <f t="shared" si="351"/>
        <v>9.18</v>
      </c>
      <c r="BN285" s="244">
        <f t="shared" ref="BN285:DY285" si="352">+ROUND(((SUM($T$68)+BN$193+BN$148+BN$238+BN$283)-MIN(MIN($T$68),BN$148,BN$193,BN$238,BN$283)-MAX(MAX($T$68),BN$148,BN$193,BN$238,BN$283))/3,2)</f>
        <v>8.8699999999999992</v>
      </c>
      <c r="BO285" s="244">
        <f t="shared" si="352"/>
        <v>9.1999999999999993</v>
      </c>
      <c r="BP285" s="244">
        <f t="shared" si="352"/>
        <v>9.4700000000000006</v>
      </c>
      <c r="BQ285" s="244">
        <f t="shared" si="352"/>
        <v>9.81</v>
      </c>
      <c r="BR285" s="244">
        <f t="shared" si="352"/>
        <v>9.48</v>
      </c>
      <c r="BS285" s="244">
        <f t="shared" si="352"/>
        <v>9.5</v>
      </c>
      <c r="BT285" s="244">
        <f t="shared" si="352"/>
        <v>9.49</v>
      </c>
      <c r="BU285" s="244">
        <f t="shared" si="352"/>
        <v>8.8699999999999992</v>
      </c>
      <c r="BV285" s="244">
        <f t="shared" si="352"/>
        <v>9.24</v>
      </c>
      <c r="BW285" s="244">
        <f t="shared" si="352"/>
        <v>9.33</v>
      </c>
      <c r="BX285" s="244">
        <f t="shared" si="352"/>
        <v>9.8800000000000008</v>
      </c>
      <c r="BY285" s="244">
        <f t="shared" si="352"/>
        <v>9.56</v>
      </c>
      <c r="BZ285" s="244">
        <f t="shared" si="352"/>
        <v>9.86</v>
      </c>
      <c r="CA285" s="244">
        <f t="shared" si="352"/>
        <v>9.73</v>
      </c>
      <c r="CB285" s="244">
        <f t="shared" si="352"/>
        <v>9.27</v>
      </c>
      <c r="CC285" s="244">
        <f t="shared" si="352"/>
        <v>9.5500000000000007</v>
      </c>
      <c r="CD285" s="244">
        <f t="shared" si="352"/>
        <v>9.02</v>
      </c>
      <c r="CE285" s="244">
        <f t="shared" si="352"/>
        <v>9.4600000000000009</v>
      </c>
      <c r="CF285" s="244">
        <f t="shared" si="352"/>
        <v>10.33</v>
      </c>
      <c r="CG285" s="244">
        <f t="shared" si="352"/>
        <v>9.6199999999999992</v>
      </c>
      <c r="CH285" s="244">
        <f t="shared" si="352"/>
        <v>8.93</v>
      </c>
      <c r="CI285" s="244">
        <f t="shared" si="352"/>
        <v>8.6999999999999993</v>
      </c>
      <c r="CJ285" s="244">
        <f t="shared" si="352"/>
        <v>9.65</v>
      </c>
      <c r="CK285" s="244">
        <f t="shared" si="352"/>
        <v>9.02</v>
      </c>
      <c r="CL285" s="244">
        <f t="shared" si="352"/>
        <v>9.77</v>
      </c>
      <c r="CM285" s="244">
        <f t="shared" si="352"/>
        <v>9.64</v>
      </c>
      <c r="CN285" s="244">
        <f t="shared" si="352"/>
        <v>10.41</v>
      </c>
      <c r="CO285" s="244">
        <f t="shared" si="352"/>
        <v>9.11</v>
      </c>
      <c r="CP285" s="244">
        <f t="shared" si="352"/>
        <v>9.61</v>
      </c>
      <c r="CQ285" s="244">
        <f t="shared" si="352"/>
        <v>9.8000000000000007</v>
      </c>
      <c r="CR285" s="244">
        <f t="shared" si="352"/>
        <v>8.61</v>
      </c>
      <c r="CS285" s="244">
        <f t="shared" si="352"/>
        <v>10.3</v>
      </c>
      <c r="CT285" s="244">
        <f t="shared" si="352"/>
        <v>10.52</v>
      </c>
      <c r="CU285" s="244">
        <f t="shared" si="352"/>
        <v>9.52</v>
      </c>
      <c r="CV285" s="244">
        <f t="shared" si="352"/>
        <v>10.24</v>
      </c>
      <c r="CW285" s="244">
        <f t="shared" si="352"/>
        <v>9.5299999999999994</v>
      </c>
      <c r="CX285" s="244">
        <f t="shared" si="352"/>
        <v>9.4499999999999993</v>
      </c>
      <c r="CY285" s="244">
        <f t="shared" si="352"/>
        <v>9.31</v>
      </c>
      <c r="CZ285" s="244">
        <f t="shared" si="352"/>
        <v>9.4700000000000006</v>
      </c>
      <c r="DA285" s="244">
        <f t="shared" si="352"/>
        <v>9.35</v>
      </c>
      <c r="DB285" s="244">
        <f t="shared" si="352"/>
        <v>10.07</v>
      </c>
      <c r="DC285" s="244">
        <f t="shared" si="352"/>
        <v>9.2100000000000009</v>
      </c>
      <c r="DD285" s="244">
        <f t="shared" si="352"/>
        <v>9.15</v>
      </c>
      <c r="DE285" s="244">
        <f t="shared" si="352"/>
        <v>9.3800000000000008</v>
      </c>
      <c r="DF285" s="244">
        <f t="shared" si="352"/>
        <v>10.01</v>
      </c>
      <c r="DG285" s="244">
        <f t="shared" si="352"/>
        <v>9.1</v>
      </c>
      <c r="DH285" s="244">
        <f t="shared" si="352"/>
        <v>10.66</v>
      </c>
      <c r="DI285" s="244">
        <f t="shared" si="352"/>
        <v>10.61</v>
      </c>
      <c r="DJ285" s="244">
        <f t="shared" si="352"/>
        <v>9.07</v>
      </c>
      <c r="DK285" s="244">
        <f t="shared" si="352"/>
        <v>8.98</v>
      </c>
      <c r="DL285" s="244">
        <f t="shared" si="352"/>
        <v>9.6300000000000008</v>
      </c>
      <c r="DM285" s="244">
        <f t="shared" si="352"/>
        <v>9.7799999999999994</v>
      </c>
      <c r="DN285" s="244">
        <f t="shared" si="352"/>
        <v>9.0500000000000007</v>
      </c>
      <c r="DO285" s="244">
        <f t="shared" si="352"/>
        <v>9.27</v>
      </c>
      <c r="DP285" s="244">
        <f t="shared" si="352"/>
        <v>9.85</v>
      </c>
      <c r="DQ285" s="244">
        <f t="shared" si="352"/>
        <v>9.77</v>
      </c>
      <c r="DR285" s="244">
        <f t="shared" si="352"/>
        <v>8.76</v>
      </c>
      <c r="DS285" s="244">
        <f t="shared" si="352"/>
        <v>8.5500000000000007</v>
      </c>
      <c r="DT285" s="244">
        <f t="shared" si="352"/>
        <v>9.5399999999999991</v>
      </c>
      <c r="DU285" s="244">
        <f t="shared" si="352"/>
        <v>9.69</v>
      </c>
      <c r="DV285" s="244">
        <f t="shared" si="352"/>
        <v>9.23</v>
      </c>
      <c r="DW285" s="244">
        <f t="shared" si="352"/>
        <v>9.94</v>
      </c>
      <c r="DX285" s="244">
        <f t="shared" si="352"/>
        <v>9.98</v>
      </c>
      <c r="DY285" s="244">
        <f t="shared" si="352"/>
        <v>9.2200000000000006</v>
      </c>
      <c r="DZ285" s="244">
        <f t="shared" ref="DZ285:GK285" si="353">+ROUND(((SUM($T$68)+DZ$193+DZ$148+DZ$238+DZ$283)-MIN(MIN($T$68),DZ$148,DZ$193,DZ$238,DZ$283)-MAX(MAX($T$68),DZ$148,DZ$193,DZ$238,DZ$283))/3,2)</f>
        <v>9.5</v>
      </c>
      <c r="EA285" s="244">
        <f t="shared" si="353"/>
        <v>9.25</v>
      </c>
      <c r="EB285" s="244">
        <f t="shared" si="353"/>
        <v>9.5500000000000007</v>
      </c>
      <c r="EC285" s="244">
        <f t="shared" si="353"/>
        <v>10.119999999999999</v>
      </c>
      <c r="ED285" s="244">
        <f t="shared" si="353"/>
        <v>10.01</v>
      </c>
      <c r="EE285" s="244">
        <f t="shared" si="353"/>
        <v>8.42</v>
      </c>
      <c r="EF285" s="244">
        <f t="shared" si="353"/>
        <v>8.9499999999999993</v>
      </c>
      <c r="EG285" s="244">
        <f t="shared" si="353"/>
        <v>9.14</v>
      </c>
      <c r="EH285" s="244">
        <f t="shared" si="353"/>
        <v>9.8000000000000007</v>
      </c>
      <c r="EI285" s="244">
        <f t="shared" si="353"/>
        <v>9.33</v>
      </c>
      <c r="EJ285" s="244">
        <f t="shared" si="353"/>
        <v>9.49</v>
      </c>
      <c r="EK285" s="244">
        <f t="shared" si="353"/>
        <v>9.39</v>
      </c>
      <c r="EL285" s="244">
        <f t="shared" si="353"/>
        <v>9.83</v>
      </c>
      <c r="EM285" s="244">
        <f t="shared" si="353"/>
        <v>8.83</v>
      </c>
      <c r="EN285" s="244">
        <f t="shared" si="353"/>
        <v>9.25</v>
      </c>
      <c r="EO285" s="244">
        <f t="shared" si="353"/>
        <v>10.07</v>
      </c>
      <c r="EP285" s="244">
        <f t="shared" si="353"/>
        <v>8.74</v>
      </c>
      <c r="EQ285" s="244">
        <f t="shared" si="353"/>
        <v>10.25</v>
      </c>
      <c r="ER285" s="244">
        <f t="shared" si="353"/>
        <v>8.99</v>
      </c>
      <c r="ES285" s="244">
        <f t="shared" si="353"/>
        <v>8.85</v>
      </c>
      <c r="ET285" s="244">
        <f t="shared" si="353"/>
        <v>9.43</v>
      </c>
      <c r="EU285" s="244">
        <f t="shared" si="353"/>
        <v>9.52</v>
      </c>
      <c r="EV285" s="244">
        <f t="shared" si="353"/>
        <v>9.42</v>
      </c>
      <c r="EW285" s="244">
        <f t="shared" si="353"/>
        <v>9.6199999999999992</v>
      </c>
      <c r="EX285" s="244">
        <f t="shared" si="353"/>
        <v>9.3800000000000008</v>
      </c>
      <c r="EY285" s="244">
        <f t="shared" si="353"/>
        <v>9.51</v>
      </c>
      <c r="EZ285" s="244">
        <f t="shared" si="353"/>
        <v>10.210000000000001</v>
      </c>
      <c r="FA285" s="244">
        <f t="shared" si="353"/>
        <v>9.41</v>
      </c>
      <c r="FB285" s="244">
        <f t="shared" si="353"/>
        <v>9.15</v>
      </c>
      <c r="FC285" s="244">
        <f t="shared" si="353"/>
        <v>9.9700000000000006</v>
      </c>
      <c r="FD285" s="244">
        <f t="shared" si="353"/>
        <v>9.82</v>
      </c>
      <c r="FE285" s="244">
        <f t="shared" si="353"/>
        <v>9.26</v>
      </c>
      <c r="FF285" s="244">
        <f t="shared" si="353"/>
        <v>9.2899999999999991</v>
      </c>
      <c r="FG285" s="244">
        <f t="shared" si="353"/>
        <v>9.49</v>
      </c>
      <c r="FH285" s="244">
        <f t="shared" si="353"/>
        <v>10.08</v>
      </c>
      <c r="FI285" s="244">
        <f t="shared" si="353"/>
        <v>9.48</v>
      </c>
      <c r="FJ285" s="244">
        <f t="shared" si="353"/>
        <v>8.8800000000000008</v>
      </c>
      <c r="FK285" s="244">
        <f t="shared" si="353"/>
        <v>8.89</v>
      </c>
      <c r="FL285" s="244">
        <f t="shared" si="353"/>
        <v>9.5</v>
      </c>
      <c r="FM285" s="244">
        <f t="shared" si="353"/>
        <v>9.9700000000000006</v>
      </c>
      <c r="FN285" s="244">
        <f t="shared" si="353"/>
        <v>10.130000000000001</v>
      </c>
      <c r="FO285" s="244">
        <f t="shared" si="353"/>
        <v>9.0299999999999994</v>
      </c>
      <c r="FP285" s="244">
        <f t="shared" si="353"/>
        <v>9.77</v>
      </c>
      <c r="FQ285" s="244">
        <f t="shared" si="353"/>
        <v>9.35</v>
      </c>
      <c r="FR285" s="244">
        <f t="shared" si="353"/>
        <v>9.69</v>
      </c>
      <c r="FS285" s="244">
        <f t="shared" si="353"/>
        <v>9.1300000000000008</v>
      </c>
      <c r="FT285" s="244">
        <f t="shared" si="353"/>
        <v>8.91</v>
      </c>
      <c r="FU285" s="244">
        <f t="shared" si="353"/>
        <v>9.4499999999999993</v>
      </c>
      <c r="FV285" s="244">
        <f t="shared" si="353"/>
        <v>9.66</v>
      </c>
      <c r="FW285" s="244">
        <f t="shared" si="353"/>
        <v>9.69</v>
      </c>
      <c r="FX285" s="244">
        <f t="shared" si="353"/>
        <v>10.29</v>
      </c>
      <c r="FY285" s="244">
        <f t="shared" si="353"/>
        <v>9.9499999999999993</v>
      </c>
      <c r="FZ285" s="244">
        <f t="shared" si="353"/>
        <v>9.25</v>
      </c>
      <c r="GA285" s="244">
        <f t="shared" si="353"/>
        <v>9.15</v>
      </c>
      <c r="GB285" s="244">
        <f t="shared" si="353"/>
        <v>8.7899999999999991</v>
      </c>
      <c r="GC285" s="244">
        <f t="shared" si="353"/>
        <v>8.7899999999999991</v>
      </c>
      <c r="GD285" s="244">
        <f t="shared" si="353"/>
        <v>9.64</v>
      </c>
      <c r="GE285" s="244">
        <f t="shared" si="353"/>
        <v>9.7100000000000009</v>
      </c>
      <c r="GF285" s="244">
        <f t="shared" si="353"/>
        <v>10.06</v>
      </c>
      <c r="GG285" s="244">
        <f t="shared" si="353"/>
        <v>9.36</v>
      </c>
      <c r="GH285" s="244">
        <f t="shared" si="353"/>
        <v>8.89</v>
      </c>
      <c r="GI285" s="244">
        <f t="shared" si="353"/>
        <v>8.9</v>
      </c>
      <c r="GJ285" s="244">
        <f t="shared" si="353"/>
        <v>9.5399999999999991</v>
      </c>
      <c r="GK285" s="244">
        <f t="shared" si="353"/>
        <v>10.210000000000001</v>
      </c>
      <c r="GL285" s="244">
        <f t="shared" ref="GL285:IW285" si="354">+ROUND(((SUM($T$68)+GL$193+GL$148+GL$238+GL$283)-MIN(MIN($T$68),GL$148,GL$193,GL$238,GL$283)-MAX(MAX($T$68),GL$148,GL$193,GL$238,GL$283))/3,2)</f>
        <v>9.4499999999999993</v>
      </c>
      <c r="GM285" s="244">
        <f t="shared" si="354"/>
        <v>9.43</v>
      </c>
      <c r="GN285" s="244">
        <f t="shared" si="354"/>
        <v>8.98</v>
      </c>
      <c r="GO285" s="244">
        <f t="shared" si="354"/>
        <v>9.86</v>
      </c>
      <c r="GP285" s="244">
        <f t="shared" si="354"/>
        <v>8.9</v>
      </c>
      <c r="GQ285" s="244">
        <f t="shared" si="354"/>
        <v>9.41</v>
      </c>
      <c r="GR285" s="244">
        <f t="shared" si="354"/>
        <v>9.33</v>
      </c>
      <c r="GS285" s="244">
        <f t="shared" si="354"/>
        <v>9</v>
      </c>
      <c r="GT285" s="244">
        <f t="shared" si="354"/>
        <v>9.0500000000000007</v>
      </c>
      <c r="GU285" s="244">
        <f t="shared" si="354"/>
        <v>9.8800000000000008</v>
      </c>
      <c r="GV285" s="244">
        <f t="shared" si="354"/>
        <v>10.14</v>
      </c>
      <c r="GW285" s="244">
        <f t="shared" si="354"/>
        <v>9.14</v>
      </c>
      <c r="GX285" s="244">
        <f t="shared" si="354"/>
        <v>9.59</v>
      </c>
      <c r="GY285" s="244">
        <f t="shared" si="354"/>
        <v>10.51</v>
      </c>
      <c r="GZ285" s="244">
        <f t="shared" si="354"/>
        <v>9.5500000000000007</v>
      </c>
      <c r="HA285" s="244">
        <f t="shared" si="354"/>
        <v>9.67</v>
      </c>
      <c r="HB285" s="244">
        <f t="shared" si="354"/>
        <v>9.27</v>
      </c>
      <c r="HC285" s="244">
        <f t="shared" si="354"/>
        <v>10.210000000000001</v>
      </c>
      <c r="HD285" s="244">
        <f t="shared" si="354"/>
        <v>9.59</v>
      </c>
      <c r="HE285" s="244">
        <f t="shared" si="354"/>
        <v>9.1999999999999993</v>
      </c>
      <c r="HF285" s="244">
        <f t="shared" si="354"/>
        <v>9.32</v>
      </c>
      <c r="HG285" s="244">
        <f t="shared" si="354"/>
        <v>9.68</v>
      </c>
      <c r="HH285" s="244">
        <f t="shared" si="354"/>
        <v>9.24</v>
      </c>
      <c r="HI285" s="244">
        <f t="shared" si="354"/>
        <v>9.1300000000000008</v>
      </c>
      <c r="HJ285" s="244">
        <f t="shared" si="354"/>
        <v>9.5299999999999994</v>
      </c>
      <c r="HK285" s="244">
        <f t="shared" si="354"/>
        <v>9.85</v>
      </c>
      <c r="HL285" s="244">
        <f t="shared" si="354"/>
        <v>9.77</v>
      </c>
      <c r="HM285" s="244">
        <f t="shared" si="354"/>
        <v>10.119999999999999</v>
      </c>
      <c r="HN285" s="244">
        <f t="shared" si="354"/>
        <v>10.29</v>
      </c>
      <c r="HO285" s="244">
        <f t="shared" si="354"/>
        <v>9.81</v>
      </c>
      <c r="HP285" s="244">
        <f t="shared" si="354"/>
        <v>9.77</v>
      </c>
      <c r="HQ285" s="244">
        <f t="shared" si="354"/>
        <v>8.89</v>
      </c>
      <c r="HR285" s="244">
        <f t="shared" si="354"/>
        <v>9.02</v>
      </c>
      <c r="HS285" s="244">
        <f t="shared" si="354"/>
        <v>9.4600000000000009</v>
      </c>
      <c r="HT285" s="244">
        <f t="shared" si="354"/>
        <v>8.93</v>
      </c>
      <c r="HU285" s="244">
        <f t="shared" si="354"/>
        <v>9.4700000000000006</v>
      </c>
      <c r="HV285" s="244">
        <f t="shared" si="354"/>
        <v>9.39</v>
      </c>
      <c r="HW285" s="244">
        <f t="shared" si="354"/>
        <v>9.39</v>
      </c>
      <c r="HX285" s="244">
        <f t="shared" si="354"/>
        <v>9.0299999999999994</v>
      </c>
      <c r="HY285" s="244">
        <f t="shared" si="354"/>
        <v>9.89</v>
      </c>
      <c r="HZ285" s="244">
        <f t="shared" si="354"/>
        <v>9.4600000000000009</v>
      </c>
      <c r="IA285" s="244">
        <f t="shared" si="354"/>
        <v>10.01</v>
      </c>
      <c r="IB285" s="244">
        <f t="shared" si="354"/>
        <v>10.029999999999999</v>
      </c>
      <c r="IC285" s="244">
        <f t="shared" si="354"/>
        <v>9.76</v>
      </c>
      <c r="ID285" s="244">
        <f t="shared" si="354"/>
        <v>9.5</v>
      </c>
      <c r="IE285" s="244">
        <f t="shared" si="354"/>
        <v>9.49</v>
      </c>
      <c r="IF285" s="244">
        <f t="shared" si="354"/>
        <v>8.5399999999999991</v>
      </c>
      <c r="IG285" s="244">
        <f t="shared" si="354"/>
        <v>9.5500000000000007</v>
      </c>
      <c r="IH285" s="244">
        <f t="shared" si="354"/>
        <v>9.51</v>
      </c>
      <c r="II285" s="244">
        <f t="shared" si="354"/>
        <v>9.18</v>
      </c>
      <c r="IJ285" s="244">
        <f t="shared" si="354"/>
        <v>10.220000000000001</v>
      </c>
      <c r="IK285" s="244">
        <f t="shared" si="354"/>
        <v>9.92</v>
      </c>
      <c r="IL285" s="244">
        <f t="shared" si="354"/>
        <v>9.42</v>
      </c>
      <c r="IM285" s="244">
        <f t="shared" si="354"/>
        <v>9.44</v>
      </c>
      <c r="IN285" s="244">
        <f t="shared" si="354"/>
        <v>9.31</v>
      </c>
      <c r="IO285" s="244">
        <f t="shared" si="354"/>
        <v>9.0500000000000007</v>
      </c>
      <c r="IP285" s="244">
        <f t="shared" si="354"/>
        <v>9.57</v>
      </c>
      <c r="IQ285" s="244">
        <f t="shared" si="354"/>
        <v>9.2899999999999991</v>
      </c>
      <c r="IR285" s="244">
        <f t="shared" si="354"/>
        <v>8.82</v>
      </c>
      <c r="IS285" s="244">
        <f t="shared" si="354"/>
        <v>9.44</v>
      </c>
      <c r="IT285" s="244">
        <f t="shared" si="354"/>
        <v>9.35</v>
      </c>
      <c r="IU285" s="244">
        <f t="shared" si="354"/>
        <v>9.92</v>
      </c>
      <c r="IV285" s="244">
        <f t="shared" si="354"/>
        <v>9.9600000000000009</v>
      </c>
      <c r="IW285" s="244">
        <f t="shared" si="354"/>
        <v>9.68</v>
      </c>
      <c r="IX285" s="244">
        <f t="shared" ref="IX285:LI285" si="355">+ROUND(((SUM($T$68)+IX$193+IX$148+IX$238+IX$283)-MIN(MIN($T$68),IX$148,IX$193,IX$238,IX$283)-MAX(MAX($T$68),IX$148,IX$193,IX$238,IX$283))/3,2)</f>
        <v>9</v>
      </c>
      <c r="IY285" s="244">
        <f t="shared" si="355"/>
        <v>9.14</v>
      </c>
      <c r="IZ285" s="244">
        <f t="shared" si="355"/>
        <v>9.85</v>
      </c>
      <c r="JA285" s="244">
        <f t="shared" si="355"/>
        <v>10.27</v>
      </c>
      <c r="JB285" s="244">
        <f t="shared" si="355"/>
        <v>9.74</v>
      </c>
      <c r="JC285" s="244">
        <f t="shared" si="355"/>
        <v>9.36</v>
      </c>
      <c r="JD285" s="244">
        <f t="shared" si="355"/>
        <v>9.31</v>
      </c>
      <c r="JE285" s="244">
        <f t="shared" si="355"/>
        <v>9.36</v>
      </c>
      <c r="JF285" s="244">
        <f t="shared" si="355"/>
        <v>9.6199999999999992</v>
      </c>
      <c r="JG285" s="244">
        <f t="shared" si="355"/>
        <v>8.84</v>
      </c>
      <c r="JH285" s="244">
        <f t="shared" si="355"/>
        <v>10.08</v>
      </c>
      <c r="JI285" s="244">
        <f t="shared" si="355"/>
        <v>10.59</v>
      </c>
      <c r="JJ285" s="244">
        <f t="shared" si="355"/>
        <v>8.7899999999999991</v>
      </c>
      <c r="JK285" s="244">
        <f t="shared" si="355"/>
        <v>10.039999999999999</v>
      </c>
      <c r="JL285" s="244">
        <f t="shared" si="355"/>
        <v>9.41</v>
      </c>
      <c r="JM285" s="244">
        <f t="shared" si="355"/>
        <v>9.5</v>
      </c>
      <c r="JN285" s="244">
        <f t="shared" si="355"/>
        <v>9</v>
      </c>
      <c r="JO285" s="244">
        <f t="shared" si="355"/>
        <v>10.38</v>
      </c>
      <c r="JP285" s="244">
        <f t="shared" si="355"/>
        <v>9.82</v>
      </c>
      <c r="JQ285" s="244">
        <f t="shared" si="355"/>
        <v>8.8800000000000008</v>
      </c>
      <c r="JR285" s="244">
        <f t="shared" si="355"/>
        <v>10.06</v>
      </c>
      <c r="JS285" s="244">
        <f t="shared" si="355"/>
        <v>9.65</v>
      </c>
      <c r="JT285" s="244">
        <f t="shared" si="355"/>
        <v>9.76</v>
      </c>
      <c r="JU285" s="244">
        <f t="shared" si="355"/>
        <v>9.34</v>
      </c>
      <c r="JV285" s="244">
        <f t="shared" si="355"/>
        <v>9.44</v>
      </c>
      <c r="JW285" s="244">
        <f t="shared" si="355"/>
        <v>10.08</v>
      </c>
      <c r="JX285" s="244">
        <f t="shared" si="355"/>
        <v>9.7899999999999991</v>
      </c>
      <c r="JY285" s="244">
        <f t="shared" si="355"/>
        <v>10.09</v>
      </c>
      <c r="JZ285" s="244">
        <f t="shared" si="355"/>
        <v>9.8000000000000007</v>
      </c>
      <c r="KA285" s="244">
        <f t="shared" si="355"/>
        <v>9.56</v>
      </c>
      <c r="KB285" s="244">
        <f t="shared" si="355"/>
        <v>9.35</v>
      </c>
      <c r="KC285" s="244">
        <f t="shared" si="355"/>
        <v>9.18</v>
      </c>
      <c r="KD285" s="244">
        <f t="shared" si="355"/>
        <v>9.65</v>
      </c>
      <c r="KE285" s="244">
        <f t="shared" si="355"/>
        <v>9.7100000000000009</v>
      </c>
      <c r="KF285" s="244">
        <f t="shared" si="355"/>
        <v>8.6199999999999992</v>
      </c>
      <c r="KG285" s="244">
        <f t="shared" si="355"/>
        <v>10.24</v>
      </c>
      <c r="KH285" s="244">
        <f t="shared" si="355"/>
        <v>10.14</v>
      </c>
      <c r="KI285" s="244">
        <f t="shared" si="355"/>
        <v>9.61</v>
      </c>
      <c r="KJ285" s="244">
        <f t="shared" si="355"/>
        <v>8.82</v>
      </c>
      <c r="KK285" s="244">
        <f t="shared" si="355"/>
        <v>9.99</v>
      </c>
      <c r="KL285" s="244">
        <f t="shared" si="355"/>
        <v>9.7100000000000009</v>
      </c>
      <c r="KM285" s="244">
        <f t="shared" si="355"/>
        <v>9.43</v>
      </c>
      <c r="KN285" s="244">
        <f t="shared" si="355"/>
        <v>9.6999999999999993</v>
      </c>
      <c r="KO285" s="244">
        <f t="shared" si="355"/>
        <v>9.5299999999999994</v>
      </c>
      <c r="KP285" s="244">
        <f t="shared" si="355"/>
        <v>9.11</v>
      </c>
      <c r="KQ285" s="244">
        <f t="shared" si="355"/>
        <v>9.7799999999999994</v>
      </c>
      <c r="KR285" s="244">
        <f t="shared" si="355"/>
        <v>9.68</v>
      </c>
      <c r="KS285" s="244">
        <f t="shared" si="355"/>
        <v>8.8699999999999992</v>
      </c>
      <c r="KT285" s="244">
        <f t="shared" si="355"/>
        <v>9.3699999999999992</v>
      </c>
      <c r="KU285" s="244">
        <f t="shared" si="355"/>
        <v>8.9499999999999993</v>
      </c>
      <c r="KV285" s="244">
        <f t="shared" si="355"/>
        <v>8.82</v>
      </c>
      <c r="KW285" s="244">
        <f t="shared" si="355"/>
        <v>8.76</v>
      </c>
      <c r="KX285" s="244">
        <f t="shared" si="355"/>
        <v>9.1</v>
      </c>
      <c r="KY285" s="244">
        <f t="shared" si="355"/>
        <v>9.1</v>
      </c>
      <c r="KZ285" s="244">
        <f t="shared" si="355"/>
        <v>10.17</v>
      </c>
      <c r="LA285" s="244">
        <f t="shared" si="355"/>
        <v>8.92</v>
      </c>
      <c r="LB285" s="244">
        <f t="shared" si="355"/>
        <v>8.66</v>
      </c>
      <c r="LC285" s="244">
        <f t="shared" si="355"/>
        <v>8.76</v>
      </c>
      <c r="LD285" s="244">
        <f t="shared" si="355"/>
        <v>9.51</v>
      </c>
      <c r="LE285" s="244">
        <f t="shared" si="355"/>
        <v>9.5</v>
      </c>
      <c r="LF285" s="244">
        <f t="shared" si="355"/>
        <v>9.6199999999999992</v>
      </c>
      <c r="LG285" s="244">
        <f t="shared" si="355"/>
        <v>10.51</v>
      </c>
      <c r="LH285" s="244">
        <f t="shared" si="355"/>
        <v>9.6300000000000008</v>
      </c>
      <c r="LI285" s="244">
        <f t="shared" si="355"/>
        <v>9.5399999999999991</v>
      </c>
      <c r="LJ285" s="244">
        <f t="shared" ref="LJ285:NU285" si="356">+ROUND(((SUM($T$68)+LJ$193+LJ$148+LJ$238+LJ$283)-MIN(MIN($T$68),LJ$148,LJ$193,LJ$238,LJ$283)-MAX(MAX($T$68),LJ$148,LJ$193,LJ$238,LJ$283))/3,2)</f>
        <v>9.35</v>
      </c>
      <c r="LK285" s="244">
        <f t="shared" si="356"/>
        <v>9.67</v>
      </c>
      <c r="LL285" s="244">
        <f t="shared" si="356"/>
        <v>9.68</v>
      </c>
      <c r="LM285" s="244">
        <f t="shared" si="356"/>
        <v>9.6</v>
      </c>
      <c r="LN285" s="244">
        <f t="shared" si="356"/>
        <v>9.56</v>
      </c>
      <c r="LO285" s="244">
        <f t="shared" si="356"/>
        <v>9.33</v>
      </c>
      <c r="LP285" s="244">
        <f t="shared" si="356"/>
        <v>10.02</v>
      </c>
      <c r="LQ285" s="244">
        <f t="shared" si="356"/>
        <v>9.51</v>
      </c>
      <c r="LR285" s="244">
        <f t="shared" si="356"/>
        <v>10.27</v>
      </c>
      <c r="LS285" s="244">
        <f t="shared" si="356"/>
        <v>9.27</v>
      </c>
      <c r="LT285" s="244">
        <f t="shared" si="356"/>
        <v>9.58</v>
      </c>
      <c r="LU285" s="244">
        <f t="shared" si="356"/>
        <v>9.6999999999999993</v>
      </c>
      <c r="LV285" s="244">
        <f t="shared" si="356"/>
        <v>8.91</v>
      </c>
      <c r="LW285" s="244">
        <f t="shared" si="356"/>
        <v>8.68</v>
      </c>
      <c r="LX285" s="244">
        <f t="shared" si="356"/>
        <v>9.9700000000000006</v>
      </c>
      <c r="LY285" s="244">
        <f t="shared" si="356"/>
        <v>9.6999999999999993</v>
      </c>
      <c r="LZ285" s="244">
        <f t="shared" si="356"/>
        <v>9.0299999999999994</v>
      </c>
      <c r="MA285" s="244">
        <f t="shared" si="356"/>
        <v>9.75</v>
      </c>
      <c r="MB285" s="244">
        <f t="shared" si="356"/>
        <v>9.7899999999999991</v>
      </c>
      <c r="MC285" s="244">
        <f t="shared" si="356"/>
        <v>9.33</v>
      </c>
      <c r="MD285" s="244">
        <f t="shared" si="356"/>
        <v>9.32</v>
      </c>
      <c r="ME285" s="244">
        <f t="shared" si="356"/>
        <v>9.6</v>
      </c>
      <c r="MF285" s="244">
        <f t="shared" si="356"/>
        <v>9.73</v>
      </c>
      <c r="MG285" s="244">
        <f t="shared" si="356"/>
        <v>9.34</v>
      </c>
      <c r="MH285" s="244">
        <f t="shared" si="356"/>
        <v>9.5</v>
      </c>
      <c r="MI285" s="244">
        <f t="shared" si="356"/>
        <v>10.130000000000001</v>
      </c>
      <c r="MJ285" s="244">
        <f t="shared" si="356"/>
        <v>9.6300000000000008</v>
      </c>
      <c r="MK285" s="244">
        <f t="shared" si="356"/>
        <v>9.65</v>
      </c>
      <c r="ML285" s="244">
        <f t="shared" si="356"/>
        <v>9.57</v>
      </c>
      <c r="MM285" s="244">
        <f t="shared" si="356"/>
        <v>9.94</v>
      </c>
      <c r="MN285" s="244">
        <f t="shared" si="356"/>
        <v>9.3800000000000008</v>
      </c>
      <c r="MO285" s="244">
        <f t="shared" si="356"/>
        <v>9.1300000000000008</v>
      </c>
      <c r="MP285" s="244">
        <f t="shared" si="356"/>
        <v>9.86</v>
      </c>
      <c r="MQ285" s="244">
        <f t="shared" si="356"/>
        <v>9.18</v>
      </c>
      <c r="MR285" s="244">
        <f t="shared" si="356"/>
        <v>8.91</v>
      </c>
      <c r="MS285" s="244">
        <f t="shared" si="356"/>
        <v>9.59</v>
      </c>
      <c r="MT285" s="244">
        <f t="shared" si="356"/>
        <v>10.28</v>
      </c>
      <c r="MU285" s="244">
        <f t="shared" si="356"/>
        <v>8.56</v>
      </c>
      <c r="MV285" s="244">
        <f t="shared" si="356"/>
        <v>9.64</v>
      </c>
      <c r="MW285" s="244">
        <f t="shared" si="356"/>
        <v>10.01</v>
      </c>
      <c r="MX285" s="244">
        <f t="shared" si="356"/>
        <v>9.9700000000000006</v>
      </c>
      <c r="MY285" s="244">
        <f t="shared" si="356"/>
        <v>9.77</v>
      </c>
      <c r="MZ285" s="244">
        <f t="shared" si="356"/>
        <v>9.61</v>
      </c>
      <c r="NA285" s="244">
        <f t="shared" si="356"/>
        <v>9.4499999999999993</v>
      </c>
      <c r="NB285" s="244">
        <f t="shared" si="356"/>
        <v>9.2799999999999994</v>
      </c>
      <c r="NC285" s="244">
        <f t="shared" si="356"/>
        <v>10.029999999999999</v>
      </c>
      <c r="ND285" s="244">
        <f t="shared" si="356"/>
        <v>9.44</v>
      </c>
      <c r="NE285" s="244">
        <f t="shared" si="356"/>
        <v>8.73</v>
      </c>
      <c r="NF285" s="244">
        <f t="shared" si="356"/>
        <v>9.02</v>
      </c>
      <c r="NG285" s="244">
        <f t="shared" si="356"/>
        <v>9.44</v>
      </c>
      <c r="NH285" s="244">
        <f t="shared" si="356"/>
        <v>9.4700000000000006</v>
      </c>
      <c r="NI285" s="244">
        <f t="shared" si="356"/>
        <v>9.4600000000000009</v>
      </c>
      <c r="NJ285" s="244">
        <f t="shared" si="356"/>
        <v>9.36</v>
      </c>
      <c r="NK285" s="244">
        <f t="shared" si="356"/>
        <v>8.8699999999999992</v>
      </c>
      <c r="NL285" s="244">
        <f t="shared" si="356"/>
        <v>9.49</v>
      </c>
      <c r="NM285" s="244">
        <f t="shared" si="356"/>
        <v>9.18</v>
      </c>
      <c r="NN285" s="244">
        <f t="shared" si="356"/>
        <v>9.14</v>
      </c>
      <c r="NO285" s="244">
        <f t="shared" si="356"/>
        <v>10.02</v>
      </c>
      <c r="NP285" s="244">
        <f t="shared" si="356"/>
        <v>9.36</v>
      </c>
      <c r="NQ285" s="244">
        <f t="shared" si="356"/>
        <v>9.0399999999999991</v>
      </c>
      <c r="NR285" s="244">
        <f t="shared" si="356"/>
        <v>9.26</v>
      </c>
      <c r="NS285" s="244">
        <f t="shared" si="356"/>
        <v>9.26</v>
      </c>
      <c r="NT285" s="244">
        <f t="shared" si="356"/>
        <v>9.4700000000000006</v>
      </c>
      <c r="NU285" s="244">
        <f t="shared" si="356"/>
        <v>8.93</v>
      </c>
      <c r="NV285" s="244">
        <f t="shared" ref="NV285:QG285" si="357">+ROUND(((SUM($T$68)+NV$193+NV$148+NV$238+NV$283)-MIN(MIN($T$68),NV$148,NV$193,NV$238,NV$283)-MAX(MAX($T$68),NV$148,NV$193,NV$238,NV$283))/3,2)</f>
        <v>10.23</v>
      </c>
      <c r="NW285" s="244">
        <f t="shared" si="357"/>
        <v>8.77</v>
      </c>
      <c r="NX285" s="244">
        <f t="shared" si="357"/>
        <v>8.6999999999999993</v>
      </c>
      <c r="NY285" s="244">
        <f t="shared" si="357"/>
        <v>9.6999999999999993</v>
      </c>
      <c r="NZ285" s="244">
        <f t="shared" si="357"/>
        <v>9.5299999999999994</v>
      </c>
      <c r="OA285" s="244">
        <f t="shared" si="357"/>
        <v>9.73</v>
      </c>
      <c r="OB285" s="244">
        <f t="shared" si="357"/>
        <v>9.56</v>
      </c>
      <c r="OC285" s="244">
        <f t="shared" si="357"/>
        <v>9.59</v>
      </c>
      <c r="OD285" s="244">
        <f t="shared" si="357"/>
        <v>9.93</v>
      </c>
      <c r="OE285" s="244">
        <f t="shared" si="357"/>
        <v>9.1300000000000008</v>
      </c>
      <c r="OF285" s="244">
        <f t="shared" si="357"/>
        <v>8.7100000000000009</v>
      </c>
      <c r="OG285" s="244">
        <f t="shared" si="357"/>
        <v>9.3800000000000008</v>
      </c>
      <c r="OH285" s="244">
        <f t="shared" si="357"/>
        <v>9.57</v>
      </c>
      <c r="OI285" s="244">
        <f t="shared" si="357"/>
        <v>10.130000000000001</v>
      </c>
      <c r="OJ285" s="244">
        <f t="shared" si="357"/>
        <v>8.82</v>
      </c>
      <c r="OK285" s="244">
        <f t="shared" si="357"/>
        <v>9.99</v>
      </c>
      <c r="OL285" s="244">
        <f t="shared" si="357"/>
        <v>9.06</v>
      </c>
      <c r="OM285" s="244">
        <f t="shared" si="357"/>
        <v>10.37</v>
      </c>
      <c r="ON285" s="244">
        <f t="shared" si="357"/>
        <v>9.42</v>
      </c>
      <c r="OO285" s="244">
        <f t="shared" si="357"/>
        <v>9.34</v>
      </c>
      <c r="OP285" s="244">
        <f t="shared" si="357"/>
        <v>10.36</v>
      </c>
      <c r="OQ285" s="244">
        <f t="shared" si="357"/>
        <v>9.77</v>
      </c>
      <c r="OR285" s="244">
        <f t="shared" si="357"/>
        <v>9.85</v>
      </c>
      <c r="OS285" s="244">
        <f t="shared" si="357"/>
        <v>9.58</v>
      </c>
      <c r="OT285" s="244">
        <f t="shared" si="357"/>
        <v>9.48</v>
      </c>
      <c r="OU285" s="244">
        <f t="shared" si="357"/>
        <v>9.0299999999999994</v>
      </c>
      <c r="OV285" s="244">
        <f t="shared" si="357"/>
        <v>10.16</v>
      </c>
      <c r="OW285" s="244">
        <f t="shared" si="357"/>
        <v>9.61</v>
      </c>
      <c r="OX285" s="244">
        <f t="shared" si="357"/>
        <v>9.39</v>
      </c>
      <c r="OY285" s="244">
        <f t="shared" si="357"/>
        <v>9.61</v>
      </c>
      <c r="OZ285" s="244">
        <f t="shared" si="357"/>
        <v>8.91</v>
      </c>
      <c r="PA285" s="244">
        <f t="shared" si="357"/>
        <v>8.9</v>
      </c>
      <c r="PB285" s="244">
        <f t="shared" si="357"/>
        <v>9.94</v>
      </c>
      <c r="PC285" s="244">
        <f t="shared" si="357"/>
        <v>9.92</v>
      </c>
      <c r="PD285" s="244">
        <f t="shared" si="357"/>
        <v>9.75</v>
      </c>
      <c r="PE285" s="244">
        <f t="shared" si="357"/>
        <v>9.69</v>
      </c>
      <c r="PF285" s="244">
        <f t="shared" si="357"/>
        <v>9.9600000000000009</v>
      </c>
      <c r="PG285" s="244">
        <f t="shared" si="357"/>
        <v>9.66</v>
      </c>
      <c r="PH285" s="244">
        <f t="shared" si="357"/>
        <v>8.89</v>
      </c>
      <c r="PI285" s="244">
        <f t="shared" si="357"/>
        <v>9.9700000000000006</v>
      </c>
      <c r="PJ285" s="244">
        <f t="shared" si="357"/>
        <v>9.91</v>
      </c>
      <c r="PK285" s="244">
        <f t="shared" si="357"/>
        <v>9.6999999999999993</v>
      </c>
      <c r="PL285" s="244">
        <f t="shared" si="357"/>
        <v>9.2899999999999991</v>
      </c>
      <c r="PM285" s="244">
        <f t="shared" si="357"/>
        <v>9.9</v>
      </c>
      <c r="PN285" s="244">
        <f t="shared" si="357"/>
        <v>9.0299999999999994</v>
      </c>
      <c r="PO285" s="244">
        <f t="shared" si="357"/>
        <v>9.06</v>
      </c>
      <c r="PP285" s="244">
        <f t="shared" si="357"/>
        <v>10.46</v>
      </c>
      <c r="PQ285" s="244">
        <f t="shared" si="357"/>
        <v>8.83</v>
      </c>
      <c r="PR285" s="244">
        <f t="shared" si="357"/>
        <v>9.07</v>
      </c>
      <c r="PS285" s="244">
        <f t="shared" si="357"/>
        <v>9.6</v>
      </c>
      <c r="PT285" s="244">
        <f t="shared" si="357"/>
        <v>9.86</v>
      </c>
      <c r="PU285" s="244">
        <f t="shared" si="357"/>
        <v>10.09</v>
      </c>
      <c r="PV285" s="244">
        <f t="shared" si="357"/>
        <v>9.4</v>
      </c>
      <c r="PW285" s="244">
        <f t="shared" si="357"/>
        <v>9.92</v>
      </c>
      <c r="PX285" s="244">
        <f t="shared" si="357"/>
        <v>9.58</v>
      </c>
      <c r="PY285" s="244">
        <f t="shared" si="357"/>
        <v>10.48</v>
      </c>
      <c r="PZ285" s="244">
        <f t="shared" si="357"/>
        <v>9.5299999999999994</v>
      </c>
      <c r="QA285" s="244">
        <f t="shared" si="357"/>
        <v>9.76</v>
      </c>
      <c r="QB285" s="244">
        <f t="shared" si="357"/>
        <v>9.58</v>
      </c>
      <c r="QC285" s="244">
        <f t="shared" si="357"/>
        <v>10.31</v>
      </c>
      <c r="QD285" s="244">
        <f t="shared" si="357"/>
        <v>10.119999999999999</v>
      </c>
      <c r="QE285" s="244">
        <f t="shared" si="357"/>
        <v>10.09</v>
      </c>
      <c r="QF285" s="244">
        <f t="shared" si="357"/>
        <v>10.09</v>
      </c>
      <c r="QG285" s="244">
        <f t="shared" si="357"/>
        <v>9.3800000000000008</v>
      </c>
      <c r="QH285" s="244">
        <f t="shared" ref="QH285:SG285" si="358">+ROUND(((SUM($T$68)+QH$193+QH$148+QH$238+QH$283)-MIN(MIN($T$68),QH$148,QH$193,QH$238,QH$283)-MAX(MAX($T$68),QH$148,QH$193,QH$238,QH$283))/3,2)</f>
        <v>10.45</v>
      </c>
      <c r="QI285" s="244">
        <f t="shared" si="358"/>
        <v>8.6300000000000008</v>
      </c>
      <c r="QJ285" s="244">
        <f t="shared" si="358"/>
        <v>9.61</v>
      </c>
      <c r="QK285" s="244">
        <f t="shared" si="358"/>
        <v>9.44</v>
      </c>
      <c r="QL285" s="244">
        <f t="shared" si="358"/>
        <v>9.49</v>
      </c>
      <c r="QM285" s="244">
        <f t="shared" si="358"/>
        <v>10.119999999999999</v>
      </c>
      <c r="QN285" s="244">
        <f t="shared" si="358"/>
        <v>8.93</v>
      </c>
      <c r="QO285" s="244">
        <f t="shared" si="358"/>
        <v>9.76</v>
      </c>
      <c r="QP285" s="244">
        <f t="shared" si="358"/>
        <v>10.01</v>
      </c>
      <c r="QQ285" s="244">
        <f t="shared" si="358"/>
        <v>9.4600000000000009</v>
      </c>
      <c r="QR285" s="244">
        <f t="shared" si="358"/>
        <v>9.42</v>
      </c>
      <c r="QS285" s="244">
        <f t="shared" si="358"/>
        <v>9.2200000000000006</v>
      </c>
      <c r="QT285" s="244">
        <f t="shared" si="358"/>
        <v>8.86</v>
      </c>
      <c r="QU285" s="244">
        <f t="shared" si="358"/>
        <v>9.64</v>
      </c>
      <c r="QV285" s="244">
        <f t="shared" si="358"/>
        <v>9.7100000000000009</v>
      </c>
      <c r="QW285" s="244">
        <f t="shared" si="358"/>
        <v>9.15</v>
      </c>
      <c r="QX285" s="244">
        <f t="shared" si="358"/>
        <v>9.59</v>
      </c>
      <c r="QY285" s="244">
        <f t="shared" si="358"/>
        <v>9.66</v>
      </c>
      <c r="QZ285" s="244">
        <f t="shared" si="358"/>
        <v>9.16</v>
      </c>
      <c r="RA285" s="244">
        <f t="shared" si="358"/>
        <v>9.64</v>
      </c>
      <c r="RB285" s="244">
        <f t="shared" si="358"/>
        <v>9.81</v>
      </c>
      <c r="RC285" s="244">
        <f t="shared" si="358"/>
        <v>10.02</v>
      </c>
      <c r="RD285" s="244">
        <f t="shared" si="358"/>
        <v>8.7799999999999994</v>
      </c>
      <c r="RE285" s="244">
        <f t="shared" si="358"/>
        <v>9.77</v>
      </c>
      <c r="RF285" s="244">
        <f t="shared" si="358"/>
        <v>9.2899999999999991</v>
      </c>
      <c r="RG285" s="244">
        <f t="shared" si="358"/>
        <v>8.89</v>
      </c>
      <c r="RH285" s="244">
        <f t="shared" si="358"/>
        <v>9.41</v>
      </c>
      <c r="RI285" s="244">
        <f t="shared" si="358"/>
        <v>9.6300000000000008</v>
      </c>
      <c r="RJ285" s="244">
        <f t="shared" si="358"/>
        <v>9.5500000000000007</v>
      </c>
      <c r="RK285" s="244">
        <f t="shared" si="358"/>
        <v>9.3800000000000008</v>
      </c>
      <c r="RL285" s="244">
        <f t="shared" si="358"/>
        <v>9.73</v>
      </c>
      <c r="RM285" s="244">
        <f t="shared" si="358"/>
        <v>9.5500000000000007</v>
      </c>
      <c r="RN285" s="244">
        <f t="shared" si="358"/>
        <v>9.2799999999999994</v>
      </c>
      <c r="RO285" s="244">
        <f t="shared" si="358"/>
        <v>9.8800000000000008</v>
      </c>
      <c r="RP285" s="244">
        <f t="shared" si="358"/>
        <v>8.91</v>
      </c>
      <c r="RQ285" s="244">
        <f t="shared" si="358"/>
        <v>9.7200000000000006</v>
      </c>
      <c r="RR285" s="244">
        <f t="shared" si="358"/>
        <v>9.0399999999999991</v>
      </c>
      <c r="RS285" s="244">
        <f t="shared" si="358"/>
        <v>9.64</v>
      </c>
      <c r="RT285" s="244">
        <f t="shared" si="358"/>
        <v>9.83</v>
      </c>
      <c r="RU285" s="244">
        <f t="shared" si="358"/>
        <v>9.68</v>
      </c>
      <c r="RV285" s="244">
        <f t="shared" si="358"/>
        <v>9.64</v>
      </c>
      <c r="RW285" s="244">
        <f t="shared" si="358"/>
        <v>9.58</v>
      </c>
      <c r="RX285" s="244">
        <f t="shared" si="358"/>
        <v>10.130000000000001</v>
      </c>
      <c r="RY285" s="244">
        <f t="shared" si="358"/>
        <v>9.84</v>
      </c>
      <c r="RZ285" s="244">
        <f t="shared" si="358"/>
        <v>9.33</v>
      </c>
      <c r="SA285" s="244">
        <f t="shared" si="358"/>
        <v>10.02</v>
      </c>
      <c r="SB285" s="244">
        <f t="shared" si="358"/>
        <v>8.86</v>
      </c>
      <c r="SC285" s="244">
        <f t="shared" si="358"/>
        <v>9.1199999999999992</v>
      </c>
      <c r="SD285" s="244">
        <f t="shared" si="358"/>
        <v>9.4</v>
      </c>
      <c r="SE285" s="244">
        <f t="shared" si="358"/>
        <v>8.7799999999999994</v>
      </c>
      <c r="SF285" s="244">
        <f t="shared" si="358"/>
        <v>9.7100000000000009</v>
      </c>
      <c r="SG285" s="244">
        <f t="shared" si="358"/>
        <v>8.7899999999999991</v>
      </c>
    </row>
    <row r="286" spans="1:502">
      <c r="A286" t="s">
        <v>574</v>
      </c>
      <c r="B286">
        <f t="shared" ref="B286:BM286" si="359">+ROUND((SUM($Z$68)+B$194+B$149+B$239+B$284-MIN(B$194,B$149,B$239,B$284,MIN($Z$68))-MAX(B$194,B$149,B$239,B$284,MAX($Z$68)))/3,1)</f>
        <v>46.2</v>
      </c>
      <c r="C286">
        <f t="shared" si="359"/>
        <v>46.9</v>
      </c>
      <c r="D286">
        <f t="shared" si="359"/>
        <v>53.5</v>
      </c>
      <c r="E286">
        <f t="shared" si="359"/>
        <v>47</v>
      </c>
      <c r="F286">
        <f t="shared" si="359"/>
        <v>47</v>
      </c>
      <c r="G286">
        <f t="shared" si="359"/>
        <v>49.6</v>
      </c>
      <c r="H286">
        <f t="shared" si="359"/>
        <v>49</v>
      </c>
      <c r="I286">
        <f t="shared" si="359"/>
        <v>47.6</v>
      </c>
      <c r="J286">
        <f t="shared" si="359"/>
        <v>49.6</v>
      </c>
      <c r="K286">
        <f t="shared" si="359"/>
        <v>45.4</v>
      </c>
      <c r="L286">
        <f t="shared" si="359"/>
        <v>44.4</v>
      </c>
      <c r="M286">
        <f t="shared" si="359"/>
        <v>44.1</v>
      </c>
      <c r="N286">
        <f t="shared" si="359"/>
        <v>47.9</v>
      </c>
      <c r="O286">
        <f t="shared" si="359"/>
        <v>44.3</v>
      </c>
      <c r="P286">
        <f t="shared" si="359"/>
        <v>48.2</v>
      </c>
      <c r="Q286">
        <f t="shared" si="359"/>
        <v>45.8</v>
      </c>
      <c r="R286">
        <f t="shared" si="359"/>
        <v>50</v>
      </c>
      <c r="S286">
        <f t="shared" si="359"/>
        <v>47.6</v>
      </c>
      <c r="T286">
        <f t="shared" si="359"/>
        <v>46.6</v>
      </c>
      <c r="U286">
        <f t="shared" si="359"/>
        <v>47.3</v>
      </c>
      <c r="V286">
        <f t="shared" si="359"/>
        <v>49.4</v>
      </c>
      <c r="W286">
        <f t="shared" si="359"/>
        <v>46.8</v>
      </c>
      <c r="X286">
        <f t="shared" si="359"/>
        <v>45.3</v>
      </c>
      <c r="Y286">
        <f t="shared" si="359"/>
        <v>47.4</v>
      </c>
      <c r="Z286">
        <f t="shared" si="359"/>
        <v>45.6</v>
      </c>
      <c r="AA286">
        <f t="shared" si="359"/>
        <v>44.6</v>
      </c>
      <c r="AB286">
        <f t="shared" si="359"/>
        <v>49.2</v>
      </c>
      <c r="AC286">
        <f t="shared" si="359"/>
        <v>48</v>
      </c>
      <c r="AD286">
        <f t="shared" si="359"/>
        <v>46.3</v>
      </c>
      <c r="AE286">
        <f t="shared" si="359"/>
        <v>47.2</v>
      </c>
      <c r="AF286">
        <f t="shared" si="359"/>
        <v>46.7</v>
      </c>
      <c r="AG286">
        <f t="shared" si="359"/>
        <v>44.7</v>
      </c>
      <c r="AH286">
        <f t="shared" si="359"/>
        <v>48.1</v>
      </c>
      <c r="AI286">
        <f t="shared" si="359"/>
        <v>48.3</v>
      </c>
      <c r="AJ286">
        <f t="shared" si="359"/>
        <v>46.2</v>
      </c>
      <c r="AK286">
        <f t="shared" si="359"/>
        <v>46</v>
      </c>
      <c r="AL286">
        <f t="shared" si="359"/>
        <v>46.3</v>
      </c>
      <c r="AM286">
        <f t="shared" si="359"/>
        <v>50.2</v>
      </c>
      <c r="AN286">
        <f t="shared" si="359"/>
        <v>46.4</v>
      </c>
      <c r="AO286">
        <f t="shared" si="359"/>
        <v>48.6</v>
      </c>
      <c r="AP286">
        <f t="shared" si="359"/>
        <v>48.3</v>
      </c>
      <c r="AQ286">
        <f t="shared" si="359"/>
        <v>48.1</v>
      </c>
      <c r="AR286">
        <f t="shared" si="359"/>
        <v>47.9</v>
      </c>
      <c r="AS286">
        <f t="shared" si="359"/>
        <v>48.5</v>
      </c>
      <c r="AT286">
        <f t="shared" si="359"/>
        <v>47.8</v>
      </c>
      <c r="AU286">
        <f t="shared" si="359"/>
        <v>47.6</v>
      </c>
      <c r="AV286">
        <f t="shared" si="359"/>
        <v>47.1</v>
      </c>
      <c r="AW286">
        <f t="shared" si="359"/>
        <v>45.2</v>
      </c>
      <c r="AX286">
        <f t="shared" si="359"/>
        <v>48.7</v>
      </c>
      <c r="AY286">
        <f t="shared" si="359"/>
        <v>48.5</v>
      </c>
      <c r="AZ286">
        <f t="shared" si="359"/>
        <v>46.8</v>
      </c>
      <c r="BA286">
        <f t="shared" si="359"/>
        <v>49.3</v>
      </c>
      <c r="BB286">
        <f t="shared" si="359"/>
        <v>49.9</v>
      </c>
      <c r="BC286">
        <f t="shared" si="359"/>
        <v>46.9</v>
      </c>
      <c r="BD286">
        <f t="shared" si="359"/>
        <v>48.1</v>
      </c>
      <c r="BE286">
        <f t="shared" si="359"/>
        <v>45</v>
      </c>
      <c r="BF286">
        <f t="shared" si="359"/>
        <v>47.4</v>
      </c>
      <c r="BG286">
        <f t="shared" si="359"/>
        <v>45.3</v>
      </c>
      <c r="BH286">
        <f t="shared" si="359"/>
        <v>47.5</v>
      </c>
      <c r="BI286">
        <f t="shared" si="359"/>
        <v>45.5</v>
      </c>
      <c r="BJ286">
        <f t="shared" si="359"/>
        <v>46.1</v>
      </c>
      <c r="BK286">
        <f t="shared" si="359"/>
        <v>48.9</v>
      </c>
      <c r="BL286">
        <f t="shared" si="359"/>
        <v>48.4</v>
      </c>
      <c r="BM286">
        <f t="shared" si="359"/>
        <v>45.8</v>
      </c>
      <c r="BN286">
        <f t="shared" ref="BN286:DY286" si="360">+ROUND((SUM($Z$68)+BN$194+BN$149+BN$239+BN$284-MIN(BN$194,BN$149,BN$239,BN$284,MIN($Z$68))-MAX(BN$194,BN$149,BN$239,BN$284,MAX($Z$68)))/3,1)</f>
        <v>43.5</v>
      </c>
      <c r="BO286">
        <f t="shared" si="360"/>
        <v>47.8</v>
      </c>
      <c r="BP286">
        <f t="shared" si="360"/>
        <v>48.3</v>
      </c>
      <c r="BQ286">
        <f t="shared" si="360"/>
        <v>45.9</v>
      </c>
      <c r="BR286">
        <f t="shared" si="360"/>
        <v>46.9</v>
      </c>
      <c r="BS286">
        <f t="shared" si="360"/>
        <v>43.8</v>
      </c>
      <c r="BT286">
        <f t="shared" si="360"/>
        <v>50.1</v>
      </c>
      <c r="BU286">
        <f t="shared" si="360"/>
        <v>46.6</v>
      </c>
      <c r="BV286">
        <f t="shared" si="360"/>
        <v>48.1</v>
      </c>
      <c r="BW286">
        <f t="shared" si="360"/>
        <v>50.8</v>
      </c>
      <c r="BX286">
        <f t="shared" si="360"/>
        <v>48.6</v>
      </c>
      <c r="BY286">
        <f t="shared" si="360"/>
        <v>47</v>
      </c>
      <c r="BZ286">
        <f t="shared" si="360"/>
        <v>46.9</v>
      </c>
      <c r="CA286">
        <f t="shared" si="360"/>
        <v>46.9</v>
      </c>
      <c r="CB286">
        <f t="shared" si="360"/>
        <v>48.4</v>
      </c>
      <c r="CC286">
        <f t="shared" si="360"/>
        <v>49.8</v>
      </c>
      <c r="CD286">
        <f t="shared" si="360"/>
        <v>48.8</v>
      </c>
      <c r="CE286">
        <f t="shared" si="360"/>
        <v>47.2</v>
      </c>
      <c r="CF286">
        <f t="shared" si="360"/>
        <v>49.3</v>
      </c>
      <c r="CG286">
        <f t="shared" si="360"/>
        <v>46.4</v>
      </c>
      <c r="CH286">
        <f t="shared" si="360"/>
        <v>48.3</v>
      </c>
      <c r="CI286">
        <f t="shared" si="360"/>
        <v>47.4</v>
      </c>
      <c r="CJ286">
        <f t="shared" si="360"/>
        <v>52</v>
      </c>
      <c r="CK286">
        <f t="shared" si="360"/>
        <v>47.3</v>
      </c>
      <c r="CL286">
        <f t="shared" si="360"/>
        <v>43.7</v>
      </c>
      <c r="CM286">
        <f t="shared" si="360"/>
        <v>49.3</v>
      </c>
      <c r="CN286">
        <f t="shared" si="360"/>
        <v>45.3</v>
      </c>
      <c r="CO286">
        <f t="shared" si="360"/>
        <v>47.3</v>
      </c>
      <c r="CP286">
        <f t="shared" si="360"/>
        <v>46.7</v>
      </c>
      <c r="CQ286">
        <f t="shared" si="360"/>
        <v>48.1</v>
      </c>
      <c r="CR286">
        <f t="shared" si="360"/>
        <v>47.5</v>
      </c>
      <c r="CS286">
        <f t="shared" si="360"/>
        <v>44.7</v>
      </c>
      <c r="CT286">
        <f t="shared" si="360"/>
        <v>47.8</v>
      </c>
      <c r="CU286">
        <f t="shared" si="360"/>
        <v>47.8</v>
      </c>
      <c r="CV286">
        <f t="shared" si="360"/>
        <v>45.3</v>
      </c>
      <c r="CW286">
        <f t="shared" si="360"/>
        <v>50.1</v>
      </c>
      <c r="CX286">
        <f t="shared" si="360"/>
        <v>47.6</v>
      </c>
      <c r="CY286">
        <f t="shared" si="360"/>
        <v>47.9</v>
      </c>
      <c r="CZ286">
        <f t="shared" si="360"/>
        <v>44.1</v>
      </c>
      <c r="DA286">
        <f t="shared" si="360"/>
        <v>46.6</v>
      </c>
      <c r="DB286">
        <f t="shared" si="360"/>
        <v>49.4</v>
      </c>
      <c r="DC286">
        <f t="shared" si="360"/>
        <v>44.9</v>
      </c>
      <c r="DD286">
        <f t="shared" si="360"/>
        <v>49.4</v>
      </c>
      <c r="DE286">
        <f t="shared" si="360"/>
        <v>45.2</v>
      </c>
      <c r="DF286">
        <f t="shared" si="360"/>
        <v>48.1</v>
      </c>
      <c r="DG286">
        <f t="shared" si="360"/>
        <v>48.6</v>
      </c>
      <c r="DH286">
        <f t="shared" si="360"/>
        <v>45.3</v>
      </c>
      <c r="DI286">
        <f t="shared" si="360"/>
        <v>47.9</v>
      </c>
      <c r="DJ286">
        <f t="shared" si="360"/>
        <v>46</v>
      </c>
      <c r="DK286">
        <f t="shared" si="360"/>
        <v>47.7</v>
      </c>
      <c r="DL286">
        <f t="shared" si="360"/>
        <v>44.9</v>
      </c>
      <c r="DM286">
        <f t="shared" si="360"/>
        <v>45.9</v>
      </c>
      <c r="DN286">
        <f t="shared" si="360"/>
        <v>46.2</v>
      </c>
      <c r="DO286">
        <f t="shared" si="360"/>
        <v>46.3</v>
      </c>
      <c r="DP286">
        <f t="shared" si="360"/>
        <v>47.4</v>
      </c>
      <c r="DQ286">
        <f t="shared" si="360"/>
        <v>46.2</v>
      </c>
      <c r="DR286">
        <f t="shared" si="360"/>
        <v>46.8</v>
      </c>
      <c r="DS286">
        <f t="shared" si="360"/>
        <v>46.6</v>
      </c>
      <c r="DT286">
        <f t="shared" si="360"/>
        <v>45</v>
      </c>
      <c r="DU286">
        <f t="shared" si="360"/>
        <v>47.9</v>
      </c>
      <c r="DV286">
        <f t="shared" si="360"/>
        <v>45.2</v>
      </c>
      <c r="DW286">
        <f t="shared" si="360"/>
        <v>46</v>
      </c>
      <c r="DX286">
        <f t="shared" si="360"/>
        <v>48.4</v>
      </c>
      <c r="DY286">
        <f t="shared" si="360"/>
        <v>49.5</v>
      </c>
      <c r="DZ286">
        <f t="shared" ref="DZ286:GK286" si="361">+ROUND((SUM($Z$68)+DZ$194+DZ$149+DZ$239+DZ$284-MIN(DZ$194,DZ$149,DZ$239,DZ$284,MIN($Z$68))-MAX(DZ$194,DZ$149,DZ$239,DZ$284,MAX($Z$68)))/3,1)</f>
        <v>46.4</v>
      </c>
      <c r="EA286">
        <f t="shared" si="361"/>
        <v>49.8</v>
      </c>
      <c r="EB286">
        <f t="shared" si="361"/>
        <v>49.1</v>
      </c>
      <c r="EC286">
        <f t="shared" si="361"/>
        <v>51.2</v>
      </c>
      <c r="ED286">
        <f t="shared" si="361"/>
        <v>47.2</v>
      </c>
      <c r="EE286">
        <f t="shared" si="361"/>
        <v>46.4</v>
      </c>
      <c r="EF286">
        <f t="shared" si="361"/>
        <v>46</v>
      </c>
      <c r="EG286">
        <f t="shared" si="361"/>
        <v>44.3</v>
      </c>
      <c r="EH286">
        <f t="shared" si="361"/>
        <v>44.9</v>
      </c>
      <c r="EI286">
        <f t="shared" si="361"/>
        <v>48.2</v>
      </c>
      <c r="EJ286">
        <f t="shared" si="361"/>
        <v>46.9</v>
      </c>
      <c r="EK286">
        <f t="shared" si="361"/>
        <v>44.1</v>
      </c>
      <c r="EL286">
        <f t="shared" si="361"/>
        <v>46.2</v>
      </c>
      <c r="EM286">
        <f t="shared" si="361"/>
        <v>51.8</v>
      </c>
      <c r="EN286">
        <f t="shared" si="361"/>
        <v>46.9</v>
      </c>
      <c r="EO286">
        <f t="shared" si="361"/>
        <v>50.6</v>
      </c>
      <c r="EP286">
        <f t="shared" si="361"/>
        <v>46</v>
      </c>
      <c r="EQ286">
        <f t="shared" si="361"/>
        <v>49.8</v>
      </c>
      <c r="ER286">
        <f t="shared" si="361"/>
        <v>53.1</v>
      </c>
      <c r="ES286">
        <f t="shared" si="361"/>
        <v>47.2</v>
      </c>
      <c r="ET286">
        <f t="shared" si="361"/>
        <v>46.3</v>
      </c>
      <c r="EU286">
        <f t="shared" si="361"/>
        <v>48.2</v>
      </c>
      <c r="EV286">
        <f t="shared" si="361"/>
        <v>49.1</v>
      </c>
      <c r="EW286">
        <f t="shared" si="361"/>
        <v>49.4</v>
      </c>
      <c r="EX286">
        <f t="shared" si="361"/>
        <v>46.4</v>
      </c>
      <c r="EY286">
        <f t="shared" si="361"/>
        <v>46.4</v>
      </c>
      <c r="EZ286">
        <f t="shared" si="361"/>
        <v>45.5</v>
      </c>
      <c r="FA286">
        <f t="shared" si="361"/>
        <v>49.4</v>
      </c>
      <c r="FB286">
        <f t="shared" si="361"/>
        <v>48.5</v>
      </c>
      <c r="FC286">
        <f t="shared" si="361"/>
        <v>48.8</v>
      </c>
      <c r="FD286">
        <f t="shared" si="361"/>
        <v>48.6</v>
      </c>
      <c r="FE286">
        <f t="shared" si="361"/>
        <v>45.2</v>
      </c>
      <c r="FF286">
        <f t="shared" si="361"/>
        <v>46.8</v>
      </c>
      <c r="FG286">
        <f t="shared" si="361"/>
        <v>45.4</v>
      </c>
      <c r="FH286">
        <f t="shared" si="361"/>
        <v>49.6</v>
      </c>
      <c r="FI286">
        <f t="shared" si="361"/>
        <v>50.7</v>
      </c>
      <c r="FJ286">
        <f t="shared" si="361"/>
        <v>49.6</v>
      </c>
      <c r="FK286">
        <f t="shared" si="361"/>
        <v>45.6</v>
      </c>
      <c r="FL286">
        <f t="shared" si="361"/>
        <v>46.6</v>
      </c>
      <c r="FM286">
        <f t="shared" si="361"/>
        <v>44.9</v>
      </c>
      <c r="FN286">
        <f t="shared" si="361"/>
        <v>45.7</v>
      </c>
      <c r="FO286">
        <f t="shared" si="361"/>
        <v>45.8</v>
      </c>
      <c r="FP286">
        <f t="shared" si="361"/>
        <v>52.9</v>
      </c>
      <c r="FQ286">
        <f t="shared" si="361"/>
        <v>51.1</v>
      </c>
      <c r="FR286">
        <f t="shared" si="361"/>
        <v>48.9</v>
      </c>
      <c r="FS286">
        <f t="shared" si="361"/>
        <v>48</v>
      </c>
      <c r="FT286">
        <f t="shared" si="361"/>
        <v>46.2</v>
      </c>
      <c r="FU286">
        <f t="shared" si="361"/>
        <v>46</v>
      </c>
      <c r="FV286">
        <f t="shared" si="361"/>
        <v>48</v>
      </c>
      <c r="FW286">
        <f t="shared" si="361"/>
        <v>47</v>
      </c>
      <c r="FX286">
        <f t="shared" si="361"/>
        <v>49.1</v>
      </c>
      <c r="FY286">
        <f t="shared" si="361"/>
        <v>51.6</v>
      </c>
      <c r="FZ286">
        <f t="shared" si="361"/>
        <v>46.9</v>
      </c>
      <c r="GA286">
        <f t="shared" si="361"/>
        <v>47.2</v>
      </c>
      <c r="GB286">
        <f t="shared" si="361"/>
        <v>46.5</v>
      </c>
      <c r="GC286">
        <f t="shared" si="361"/>
        <v>49.2</v>
      </c>
      <c r="GD286">
        <f t="shared" si="361"/>
        <v>45.4</v>
      </c>
      <c r="GE286">
        <f t="shared" si="361"/>
        <v>48.3</v>
      </c>
      <c r="GF286">
        <f t="shared" si="361"/>
        <v>47.3</v>
      </c>
      <c r="GG286">
        <f t="shared" si="361"/>
        <v>46.4</v>
      </c>
      <c r="GH286">
        <f t="shared" si="361"/>
        <v>45.3</v>
      </c>
      <c r="GI286">
        <f t="shared" si="361"/>
        <v>48.9</v>
      </c>
      <c r="GJ286">
        <f t="shared" si="361"/>
        <v>47.8</v>
      </c>
      <c r="GK286">
        <f t="shared" si="361"/>
        <v>43.6</v>
      </c>
      <c r="GL286">
        <f t="shared" ref="GL286:IW286" si="362">+ROUND((SUM($Z$68)+GL$194+GL$149+GL$239+GL$284-MIN(GL$194,GL$149,GL$239,GL$284,MIN($Z$68))-MAX(GL$194,GL$149,GL$239,GL$284,MAX($Z$68)))/3,1)</f>
        <v>47.5</v>
      </c>
      <c r="GM286">
        <f t="shared" si="362"/>
        <v>47.4</v>
      </c>
      <c r="GN286">
        <f t="shared" si="362"/>
        <v>49.6</v>
      </c>
      <c r="GO286">
        <f t="shared" si="362"/>
        <v>47.6</v>
      </c>
      <c r="GP286">
        <f t="shared" si="362"/>
        <v>46.1</v>
      </c>
      <c r="GQ286">
        <f t="shared" si="362"/>
        <v>45.9</v>
      </c>
      <c r="GR286">
        <f t="shared" si="362"/>
        <v>44.5</v>
      </c>
      <c r="GS286">
        <f t="shared" si="362"/>
        <v>46.5</v>
      </c>
      <c r="GT286">
        <f t="shared" si="362"/>
        <v>47.1</v>
      </c>
      <c r="GU286">
        <f t="shared" si="362"/>
        <v>51</v>
      </c>
      <c r="GV286">
        <f t="shared" si="362"/>
        <v>48</v>
      </c>
      <c r="GW286">
        <f t="shared" si="362"/>
        <v>50.8</v>
      </c>
      <c r="GX286">
        <f t="shared" si="362"/>
        <v>47.9</v>
      </c>
      <c r="GY286">
        <f t="shared" si="362"/>
        <v>46.8</v>
      </c>
      <c r="GZ286">
        <f t="shared" si="362"/>
        <v>47.7</v>
      </c>
      <c r="HA286">
        <f t="shared" si="362"/>
        <v>45</v>
      </c>
      <c r="HB286">
        <f t="shared" si="362"/>
        <v>46.6</v>
      </c>
      <c r="HC286">
        <f t="shared" si="362"/>
        <v>48.3</v>
      </c>
      <c r="HD286">
        <f t="shared" si="362"/>
        <v>47.3</v>
      </c>
      <c r="HE286">
        <f t="shared" si="362"/>
        <v>46.8</v>
      </c>
      <c r="HF286">
        <f t="shared" si="362"/>
        <v>46.4</v>
      </c>
      <c r="HG286">
        <f t="shared" si="362"/>
        <v>48.2</v>
      </c>
      <c r="HH286">
        <f t="shared" si="362"/>
        <v>47.9</v>
      </c>
      <c r="HI286">
        <f t="shared" si="362"/>
        <v>47.1</v>
      </c>
      <c r="HJ286">
        <f t="shared" si="362"/>
        <v>47.2</v>
      </c>
      <c r="HK286">
        <f t="shared" si="362"/>
        <v>45.2</v>
      </c>
      <c r="HL286">
        <f t="shared" si="362"/>
        <v>49.1</v>
      </c>
      <c r="HM286">
        <f t="shared" si="362"/>
        <v>46.3</v>
      </c>
      <c r="HN286">
        <f t="shared" si="362"/>
        <v>46</v>
      </c>
      <c r="HO286">
        <f t="shared" si="362"/>
        <v>47.7</v>
      </c>
      <c r="HP286">
        <f t="shared" si="362"/>
        <v>46.4</v>
      </c>
      <c r="HQ286">
        <f t="shared" si="362"/>
        <v>44.7</v>
      </c>
      <c r="HR286">
        <f t="shared" si="362"/>
        <v>49</v>
      </c>
      <c r="HS286">
        <f t="shared" si="362"/>
        <v>47.8</v>
      </c>
      <c r="HT286">
        <f t="shared" si="362"/>
        <v>43</v>
      </c>
      <c r="HU286">
        <f t="shared" si="362"/>
        <v>48</v>
      </c>
      <c r="HV286">
        <f t="shared" si="362"/>
        <v>47</v>
      </c>
      <c r="HW286">
        <f t="shared" si="362"/>
        <v>45.4</v>
      </c>
      <c r="HX286">
        <f t="shared" si="362"/>
        <v>46.7</v>
      </c>
      <c r="HY286">
        <f t="shared" si="362"/>
        <v>48</v>
      </c>
      <c r="HZ286">
        <f t="shared" si="362"/>
        <v>52.4</v>
      </c>
      <c r="IA286">
        <f t="shared" si="362"/>
        <v>47.7</v>
      </c>
      <c r="IB286">
        <f t="shared" si="362"/>
        <v>48.4</v>
      </c>
      <c r="IC286">
        <f t="shared" si="362"/>
        <v>47.7</v>
      </c>
      <c r="ID286">
        <f t="shared" si="362"/>
        <v>45</v>
      </c>
      <c r="IE286">
        <f t="shared" si="362"/>
        <v>43.7</v>
      </c>
      <c r="IF286">
        <f t="shared" si="362"/>
        <v>45.4</v>
      </c>
      <c r="IG286">
        <f t="shared" si="362"/>
        <v>47</v>
      </c>
      <c r="IH286">
        <f t="shared" si="362"/>
        <v>49.2</v>
      </c>
      <c r="II286">
        <f t="shared" si="362"/>
        <v>48.7</v>
      </c>
      <c r="IJ286">
        <f t="shared" si="362"/>
        <v>45.8</v>
      </c>
      <c r="IK286">
        <f t="shared" si="362"/>
        <v>47.6</v>
      </c>
      <c r="IL286">
        <f t="shared" si="362"/>
        <v>46</v>
      </c>
      <c r="IM286">
        <f t="shared" si="362"/>
        <v>48.9</v>
      </c>
      <c r="IN286">
        <f t="shared" si="362"/>
        <v>46.7</v>
      </c>
      <c r="IO286">
        <f t="shared" si="362"/>
        <v>51.3</v>
      </c>
      <c r="IP286">
        <f t="shared" si="362"/>
        <v>48.7</v>
      </c>
      <c r="IQ286">
        <f t="shared" si="362"/>
        <v>49.2</v>
      </c>
      <c r="IR286">
        <f t="shared" si="362"/>
        <v>44.9</v>
      </c>
      <c r="IS286">
        <f t="shared" si="362"/>
        <v>46.5</v>
      </c>
      <c r="IT286">
        <f t="shared" si="362"/>
        <v>47.4</v>
      </c>
      <c r="IU286">
        <f t="shared" si="362"/>
        <v>47.3</v>
      </c>
      <c r="IV286">
        <f t="shared" si="362"/>
        <v>47.4</v>
      </c>
      <c r="IW286">
        <f t="shared" si="362"/>
        <v>45.3</v>
      </c>
      <c r="IX286">
        <f t="shared" ref="IX286:LI286" si="363">+ROUND((SUM($Z$68)+IX$194+IX$149+IX$239+IX$284-MIN(IX$194,IX$149,IX$239,IX$284,MIN($Z$68))-MAX(IX$194,IX$149,IX$239,IX$284,MAX($Z$68)))/3,1)</f>
        <v>49.3</v>
      </c>
      <c r="IY286">
        <f t="shared" si="363"/>
        <v>48.3</v>
      </c>
      <c r="IZ286">
        <f t="shared" si="363"/>
        <v>46.1</v>
      </c>
      <c r="JA286">
        <f t="shared" si="363"/>
        <v>46</v>
      </c>
      <c r="JB286">
        <f t="shared" si="363"/>
        <v>46.2</v>
      </c>
      <c r="JC286">
        <f t="shared" si="363"/>
        <v>50.1</v>
      </c>
      <c r="JD286">
        <f t="shared" si="363"/>
        <v>45.9</v>
      </c>
      <c r="JE286">
        <f t="shared" si="363"/>
        <v>50.4</v>
      </c>
      <c r="JF286">
        <f t="shared" si="363"/>
        <v>50.1</v>
      </c>
      <c r="JG286">
        <f t="shared" si="363"/>
        <v>46.9</v>
      </c>
      <c r="JH286">
        <f t="shared" si="363"/>
        <v>48.7</v>
      </c>
      <c r="JI286">
        <f t="shared" si="363"/>
        <v>47.4</v>
      </c>
      <c r="JJ286">
        <f t="shared" si="363"/>
        <v>51.2</v>
      </c>
      <c r="JK286">
        <f t="shared" si="363"/>
        <v>49.6</v>
      </c>
      <c r="JL286">
        <f t="shared" si="363"/>
        <v>48.3</v>
      </c>
      <c r="JM286">
        <f t="shared" si="363"/>
        <v>46.6</v>
      </c>
      <c r="JN286">
        <f t="shared" si="363"/>
        <v>45.4</v>
      </c>
      <c r="JO286">
        <f t="shared" si="363"/>
        <v>46.7</v>
      </c>
      <c r="JP286">
        <f t="shared" si="363"/>
        <v>44.6</v>
      </c>
      <c r="JQ286">
        <f t="shared" si="363"/>
        <v>46.2</v>
      </c>
      <c r="JR286">
        <f t="shared" si="363"/>
        <v>45.3</v>
      </c>
      <c r="JS286">
        <f t="shared" si="363"/>
        <v>48.9</v>
      </c>
      <c r="JT286">
        <f t="shared" si="363"/>
        <v>47.5</v>
      </c>
      <c r="JU286">
        <f t="shared" si="363"/>
        <v>48</v>
      </c>
      <c r="JV286">
        <f t="shared" si="363"/>
        <v>45.9</v>
      </c>
      <c r="JW286">
        <f t="shared" si="363"/>
        <v>49.3</v>
      </c>
      <c r="JX286">
        <f t="shared" si="363"/>
        <v>48.1</v>
      </c>
      <c r="JY286">
        <f t="shared" si="363"/>
        <v>50</v>
      </c>
      <c r="JZ286">
        <f t="shared" si="363"/>
        <v>49.9</v>
      </c>
      <c r="KA286">
        <f t="shared" si="363"/>
        <v>47.8</v>
      </c>
      <c r="KB286">
        <f t="shared" si="363"/>
        <v>47.5</v>
      </c>
      <c r="KC286">
        <f t="shared" si="363"/>
        <v>46.2</v>
      </c>
      <c r="KD286">
        <f t="shared" si="363"/>
        <v>49.6</v>
      </c>
      <c r="KE286">
        <f t="shared" si="363"/>
        <v>43.8</v>
      </c>
      <c r="KF286">
        <f t="shared" si="363"/>
        <v>47.2</v>
      </c>
      <c r="KG286">
        <f t="shared" si="363"/>
        <v>44.2</v>
      </c>
      <c r="KH286">
        <f t="shared" si="363"/>
        <v>46.4</v>
      </c>
      <c r="KI286">
        <f t="shared" si="363"/>
        <v>51.2</v>
      </c>
      <c r="KJ286">
        <f t="shared" si="363"/>
        <v>47.5</v>
      </c>
      <c r="KK286">
        <f t="shared" si="363"/>
        <v>46.6</v>
      </c>
      <c r="KL286">
        <f t="shared" si="363"/>
        <v>46.7</v>
      </c>
      <c r="KM286">
        <f t="shared" si="363"/>
        <v>48</v>
      </c>
      <c r="KN286">
        <f t="shared" si="363"/>
        <v>48.7</v>
      </c>
      <c r="KO286">
        <f t="shared" si="363"/>
        <v>47.6</v>
      </c>
      <c r="KP286">
        <f t="shared" si="363"/>
        <v>46.3</v>
      </c>
      <c r="KQ286">
        <f t="shared" si="363"/>
        <v>46.1</v>
      </c>
      <c r="KR286">
        <f t="shared" si="363"/>
        <v>46</v>
      </c>
      <c r="KS286">
        <f t="shared" si="363"/>
        <v>45.3</v>
      </c>
      <c r="KT286">
        <f t="shared" si="363"/>
        <v>44.6</v>
      </c>
      <c r="KU286">
        <f t="shared" si="363"/>
        <v>47.3</v>
      </c>
      <c r="KV286">
        <f t="shared" si="363"/>
        <v>45.1</v>
      </c>
      <c r="KW286">
        <f t="shared" si="363"/>
        <v>46.9</v>
      </c>
      <c r="KX286">
        <f t="shared" si="363"/>
        <v>47.3</v>
      </c>
      <c r="KY286">
        <f t="shared" si="363"/>
        <v>46</v>
      </c>
      <c r="KZ286">
        <f t="shared" si="363"/>
        <v>49.6</v>
      </c>
      <c r="LA286">
        <f t="shared" si="363"/>
        <v>42.5</v>
      </c>
      <c r="LB286">
        <f t="shared" si="363"/>
        <v>45.3</v>
      </c>
      <c r="LC286">
        <f t="shared" si="363"/>
        <v>48.3</v>
      </c>
      <c r="LD286">
        <f t="shared" si="363"/>
        <v>46.5</v>
      </c>
      <c r="LE286">
        <f t="shared" si="363"/>
        <v>53.2</v>
      </c>
      <c r="LF286">
        <f t="shared" si="363"/>
        <v>45.1</v>
      </c>
      <c r="LG286">
        <f t="shared" si="363"/>
        <v>48.5</v>
      </c>
      <c r="LH286">
        <f t="shared" si="363"/>
        <v>45.8</v>
      </c>
      <c r="LI286">
        <f t="shared" si="363"/>
        <v>49.5</v>
      </c>
      <c r="LJ286">
        <f t="shared" ref="LJ286:NU286" si="364">+ROUND((SUM($Z$68)+LJ$194+LJ$149+LJ$239+LJ$284-MIN(LJ$194,LJ$149,LJ$239,LJ$284,MIN($Z$68))-MAX(LJ$194,LJ$149,LJ$239,LJ$284,MAX($Z$68)))/3,1)</f>
        <v>48.3</v>
      </c>
      <c r="LK286">
        <f t="shared" si="364"/>
        <v>49.1</v>
      </c>
      <c r="LL286">
        <f t="shared" si="364"/>
        <v>47.4</v>
      </c>
      <c r="LM286">
        <f t="shared" si="364"/>
        <v>45.8</v>
      </c>
      <c r="LN286">
        <f t="shared" si="364"/>
        <v>46.3</v>
      </c>
      <c r="LO286">
        <f t="shared" si="364"/>
        <v>48.2</v>
      </c>
      <c r="LP286">
        <f t="shared" si="364"/>
        <v>46.8</v>
      </c>
      <c r="LQ286">
        <f t="shared" si="364"/>
        <v>48.9</v>
      </c>
      <c r="LR286">
        <f t="shared" si="364"/>
        <v>48.5</v>
      </c>
      <c r="LS286">
        <f t="shared" si="364"/>
        <v>45.8</v>
      </c>
      <c r="LT286">
        <f t="shared" si="364"/>
        <v>47.2</v>
      </c>
      <c r="LU286">
        <f t="shared" si="364"/>
        <v>46.1</v>
      </c>
      <c r="LV286">
        <f t="shared" si="364"/>
        <v>46.5</v>
      </c>
      <c r="LW286">
        <f t="shared" si="364"/>
        <v>48.1</v>
      </c>
      <c r="LX286">
        <f t="shared" si="364"/>
        <v>48.2</v>
      </c>
      <c r="LY286">
        <f t="shared" si="364"/>
        <v>48.4</v>
      </c>
      <c r="LZ286">
        <f t="shared" si="364"/>
        <v>47.9</v>
      </c>
      <c r="MA286">
        <f t="shared" si="364"/>
        <v>46.9</v>
      </c>
      <c r="MB286">
        <f t="shared" si="364"/>
        <v>48.9</v>
      </c>
      <c r="MC286">
        <f t="shared" si="364"/>
        <v>47.7</v>
      </c>
      <c r="MD286">
        <f t="shared" si="364"/>
        <v>47.3</v>
      </c>
      <c r="ME286">
        <f t="shared" si="364"/>
        <v>47.1</v>
      </c>
      <c r="MF286">
        <f t="shared" si="364"/>
        <v>47.3</v>
      </c>
      <c r="MG286">
        <f t="shared" si="364"/>
        <v>50</v>
      </c>
      <c r="MH286">
        <f t="shared" si="364"/>
        <v>48</v>
      </c>
      <c r="MI286">
        <f t="shared" si="364"/>
        <v>49.8</v>
      </c>
      <c r="MJ286">
        <f t="shared" si="364"/>
        <v>49.9</v>
      </c>
      <c r="MK286">
        <f t="shared" si="364"/>
        <v>46.8</v>
      </c>
      <c r="ML286">
        <f t="shared" si="364"/>
        <v>47.5</v>
      </c>
      <c r="MM286">
        <f t="shared" si="364"/>
        <v>45.6</v>
      </c>
      <c r="MN286">
        <f t="shared" si="364"/>
        <v>48.7</v>
      </c>
      <c r="MO286">
        <f t="shared" si="364"/>
        <v>48.9</v>
      </c>
      <c r="MP286">
        <f t="shared" si="364"/>
        <v>48.3</v>
      </c>
      <c r="MQ286">
        <f t="shared" si="364"/>
        <v>47.5</v>
      </c>
      <c r="MR286">
        <f t="shared" si="364"/>
        <v>44.9</v>
      </c>
      <c r="MS286">
        <f t="shared" si="364"/>
        <v>47.3</v>
      </c>
      <c r="MT286">
        <f t="shared" si="364"/>
        <v>50.1</v>
      </c>
      <c r="MU286">
        <f t="shared" si="364"/>
        <v>45</v>
      </c>
      <c r="MV286">
        <f t="shared" si="364"/>
        <v>48.8</v>
      </c>
      <c r="MW286">
        <f t="shared" si="364"/>
        <v>48.9</v>
      </c>
      <c r="MX286">
        <f t="shared" si="364"/>
        <v>48.6</v>
      </c>
      <c r="MY286">
        <f t="shared" si="364"/>
        <v>46.8</v>
      </c>
      <c r="MZ286">
        <f t="shared" si="364"/>
        <v>46.2</v>
      </c>
      <c r="NA286">
        <f t="shared" si="364"/>
        <v>46.7</v>
      </c>
      <c r="NB286">
        <f t="shared" si="364"/>
        <v>47.3</v>
      </c>
      <c r="NC286">
        <f t="shared" si="364"/>
        <v>49.6</v>
      </c>
      <c r="ND286">
        <f t="shared" si="364"/>
        <v>44.9</v>
      </c>
      <c r="NE286">
        <f t="shared" si="364"/>
        <v>45.8</v>
      </c>
      <c r="NF286">
        <f t="shared" si="364"/>
        <v>47.8</v>
      </c>
      <c r="NG286">
        <f t="shared" si="364"/>
        <v>47</v>
      </c>
      <c r="NH286">
        <f t="shared" si="364"/>
        <v>50.3</v>
      </c>
      <c r="NI286">
        <f t="shared" si="364"/>
        <v>48.9</v>
      </c>
      <c r="NJ286">
        <f t="shared" si="364"/>
        <v>48.9</v>
      </c>
      <c r="NK286">
        <f t="shared" si="364"/>
        <v>44.7</v>
      </c>
      <c r="NL286">
        <f t="shared" si="364"/>
        <v>47</v>
      </c>
      <c r="NM286">
        <f t="shared" si="364"/>
        <v>47.1</v>
      </c>
      <c r="NN286">
        <f t="shared" si="364"/>
        <v>47.9</v>
      </c>
      <c r="NO286">
        <f t="shared" si="364"/>
        <v>49.6</v>
      </c>
      <c r="NP286">
        <f t="shared" si="364"/>
        <v>46.2</v>
      </c>
      <c r="NQ286">
        <f t="shared" si="364"/>
        <v>49.2</v>
      </c>
      <c r="NR286">
        <f t="shared" si="364"/>
        <v>46.7</v>
      </c>
      <c r="NS286">
        <f t="shared" si="364"/>
        <v>46.6</v>
      </c>
      <c r="NT286">
        <f t="shared" si="364"/>
        <v>45.3</v>
      </c>
      <c r="NU286">
        <f t="shared" si="364"/>
        <v>44.3</v>
      </c>
      <c r="NV286">
        <f t="shared" ref="NV286:QG286" si="365">+ROUND((SUM($Z$68)+NV$194+NV$149+NV$239+NV$284-MIN(NV$194,NV$149,NV$239,NV$284,MIN($Z$68))-MAX(NV$194,NV$149,NV$239,NV$284,MAX($Z$68)))/3,1)</f>
        <v>43.8</v>
      </c>
      <c r="NW286">
        <f t="shared" si="365"/>
        <v>48</v>
      </c>
      <c r="NX286">
        <f t="shared" si="365"/>
        <v>48</v>
      </c>
      <c r="NY286">
        <f t="shared" si="365"/>
        <v>48.2</v>
      </c>
      <c r="NZ286">
        <f t="shared" si="365"/>
        <v>47.9</v>
      </c>
      <c r="OA286">
        <f t="shared" si="365"/>
        <v>52.1</v>
      </c>
      <c r="OB286">
        <f t="shared" si="365"/>
        <v>47.8</v>
      </c>
      <c r="OC286">
        <f t="shared" si="365"/>
        <v>50.6</v>
      </c>
      <c r="OD286">
        <f t="shared" si="365"/>
        <v>47</v>
      </c>
      <c r="OE286">
        <f t="shared" si="365"/>
        <v>45.3</v>
      </c>
      <c r="OF286">
        <f t="shared" si="365"/>
        <v>47</v>
      </c>
      <c r="OG286">
        <f t="shared" si="365"/>
        <v>48</v>
      </c>
      <c r="OH286">
        <f t="shared" si="365"/>
        <v>45.7</v>
      </c>
      <c r="OI286">
        <f t="shared" si="365"/>
        <v>49.3</v>
      </c>
      <c r="OJ286">
        <f t="shared" si="365"/>
        <v>47.3</v>
      </c>
      <c r="OK286">
        <f t="shared" si="365"/>
        <v>45.5</v>
      </c>
      <c r="OL286">
        <f t="shared" si="365"/>
        <v>51.7</v>
      </c>
      <c r="OM286">
        <f t="shared" si="365"/>
        <v>46.3</v>
      </c>
      <c r="ON286">
        <f t="shared" si="365"/>
        <v>49</v>
      </c>
      <c r="OO286">
        <f t="shared" si="365"/>
        <v>47.2</v>
      </c>
      <c r="OP286">
        <f t="shared" si="365"/>
        <v>48.3</v>
      </c>
      <c r="OQ286">
        <f t="shared" si="365"/>
        <v>43.4</v>
      </c>
      <c r="OR286">
        <f t="shared" si="365"/>
        <v>46.4</v>
      </c>
      <c r="OS286">
        <f t="shared" si="365"/>
        <v>43.5</v>
      </c>
      <c r="OT286">
        <f t="shared" si="365"/>
        <v>46.7</v>
      </c>
      <c r="OU286">
        <f t="shared" si="365"/>
        <v>48</v>
      </c>
      <c r="OV286">
        <f t="shared" si="365"/>
        <v>49.3</v>
      </c>
      <c r="OW286">
        <f t="shared" si="365"/>
        <v>46.9</v>
      </c>
      <c r="OX286">
        <f t="shared" si="365"/>
        <v>48</v>
      </c>
      <c r="OY286">
        <f t="shared" si="365"/>
        <v>50.1</v>
      </c>
      <c r="OZ286">
        <f t="shared" si="365"/>
        <v>46.4</v>
      </c>
      <c r="PA286">
        <f t="shared" si="365"/>
        <v>46.9</v>
      </c>
      <c r="PB286">
        <f t="shared" si="365"/>
        <v>47.9</v>
      </c>
      <c r="PC286">
        <f t="shared" si="365"/>
        <v>43.8</v>
      </c>
      <c r="PD286">
        <f t="shared" si="365"/>
        <v>49.8</v>
      </c>
      <c r="PE286">
        <f t="shared" si="365"/>
        <v>46.2</v>
      </c>
      <c r="PF286">
        <f t="shared" si="365"/>
        <v>52.9</v>
      </c>
      <c r="PG286">
        <f t="shared" si="365"/>
        <v>46.9</v>
      </c>
      <c r="PH286">
        <f t="shared" si="365"/>
        <v>45.2</v>
      </c>
      <c r="PI286">
        <f t="shared" si="365"/>
        <v>47.8</v>
      </c>
      <c r="PJ286">
        <f t="shared" si="365"/>
        <v>47.6</v>
      </c>
      <c r="PK286">
        <f t="shared" si="365"/>
        <v>46.4</v>
      </c>
      <c r="PL286">
        <f t="shared" si="365"/>
        <v>50</v>
      </c>
      <c r="PM286">
        <f t="shared" si="365"/>
        <v>46.4</v>
      </c>
      <c r="PN286">
        <f t="shared" si="365"/>
        <v>45</v>
      </c>
      <c r="PO286">
        <f t="shared" si="365"/>
        <v>46.8</v>
      </c>
      <c r="PP286">
        <f t="shared" si="365"/>
        <v>45.6</v>
      </c>
      <c r="PQ286">
        <f t="shared" si="365"/>
        <v>48</v>
      </c>
      <c r="PR286">
        <f t="shared" si="365"/>
        <v>45.8</v>
      </c>
      <c r="PS286">
        <f t="shared" si="365"/>
        <v>47.1</v>
      </c>
      <c r="PT286">
        <f t="shared" si="365"/>
        <v>47.8</v>
      </c>
      <c r="PU286">
        <f t="shared" si="365"/>
        <v>46.5</v>
      </c>
      <c r="PV286">
        <f t="shared" si="365"/>
        <v>48.6</v>
      </c>
      <c r="PW286">
        <f t="shared" si="365"/>
        <v>48.6</v>
      </c>
      <c r="PX286">
        <f t="shared" si="365"/>
        <v>51.4</v>
      </c>
      <c r="PY286">
        <f t="shared" si="365"/>
        <v>44.7</v>
      </c>
      <c r="PZ286">
        <f t="shared" si="365"/>
        <v>47</v>
      </c>
      <c r="QA286">
        <f t="shared" si="365"/>
        <v>44</v>
      </c>
      <c r="QB286">
        <f t="shared" si="365"/>
        <v>46.6</v>
      </c>
      <c r="QC286">
        <f t="shared" si="365"/>
        <v>47.7</v>
      </c>
      <c r="QD286">
        <f t="shared" si="365"/>
        <v>47.3</v>
      </c>
      <c r="QE286">
        <f t="shared" si="365"/>
        <v>45.7</v>
      </c>
      <c r="QF286">
        <f t="shared" si="365"/>
        <v>47.5</v>
      </c>
      <c r="QG286">
        <f t="shared" si="365"/>
        <v>48.1</v>
      </c>
      <c r="QH286">
        <f t="shared" ref="QH286:SG286" si="366">+ROUND((SUM($Z$68)+QH$194+QH$149+QH$239+QH$284-MIN(QH$194,QH$149,QH$239,QH$284,MIN($Z$68))-MAX(QH$194,QH$149,QH$239,QH$284,MAX($Z$68)))/3,1)</f>
        <v>46.7</v>
      </c>
      <c r="QI286">
        <f t="shared" si="366"/>
        <v>47.6</v>
      </c>
      <c r="QJ286">
        <f t="shared" si="366"/>
        <v>48.5</v>
      </c>
      <c r="QK286">
        <f t="shared" si="366"/>
        <v>46.9</v>
      </c>
      <c r="QL286">
        <f t="shared" si="366"/>
        <v>44.6</v>
      </c>
      <c r="QM286">
        <f t="shared" si="366"/>
        <v>46.3</v>
      </c>
      <c r="QN286">
        <f t="shared" si="366"/>
        <v>45.2</v>
      </c>
      <c r="QO286">
        <f t="shared" si="366"/>
        <v>48.5</v>
      </c>
      <c r="QP286">
        <f t="shared" si="366"/>
        <v>45.3</v>
      </c>
      <c r="QQ286">
        <f t="shared" si="366"/>
        <v>46</v>
      </c>
      <c r="QR286">
        <f t="shared" si="366"/>
        <v>48.4</v>
      </c>
      <c r="QS286">
        <f t="shared" si="366"/>
        <v>46.9</v>
      </c>
      <c r="QT286">
        <f t="shared" si="366"/>
        <v>46.1</v>
      </c>
      <c r="QU286">
        <f t="shared" si="366"/>
        <v>47.5</v>
      </c>
      <c r="QV286">
        <f t="shared" si="366"/>
        <v>45.5</v>
      </c>
      <c r="QW286">
        <f t="shared" si="366"/>
        <v>45.7</v>
      </c>
      <c r="QX286">
        <f t="shared" si="366"/>
        <v>47.2</v>
      </c>
      <c r="QY286">
        <f t="shared" si="366"/>
        <v>46.4</v>
      </c>
      <c r="QZ286">
        <f t="shared" si="366"/>
        <v>48.3</v>
      </c>
      <c r="RA286">
        <f t="shared" si="366"/>
        <v>46.4</v>
      </c>
      <c r="RB286">
        <f t="shared" si="366"/>
        <v>47.9</v>
      </c>
      <c r="RC286">
        <f t="shared" si="366"/>
        <v>49.2</v>
      </c>
      <c r="RD286">
        <f t="shared" si="366"/>
        <v>46.8</v>
      </c>
      <c r="RE286">
        <f t="shared" si="366"/>
        <v>48</v>
      </c>
      <c r="RF286">
        <f t="shared" si="366"/>
        <v>47.3</v>
      </c>
      <c r="RG286">
        <f t="shared" si="366"/>
        <v>44.9</v>
      </c>
      <c r="RH286">
        <f t="shared" si="366"/>
        <v>46.2</v>
      </c>
      <c r="RI286">
        <f t="shared" si="366"/>
        <v>45.9</v>
      </c>
      <c r="RJ286">
        <f t="shared" si="366"/>
        <v>45.4</v>
      </c>
      <c r="RK286">
        <f t="shared" si="366"/>
        <v>50.8</v>
      </c>
      <c r="RL286">
        <f t="shared" si="366"/>
        <v>47.2</v>
      </c>
      <c r="RM286">
        <f t="shared" si="366"/>
        <v>48.8</v>
      </c>
      <c r="RN286">
        <f t="shared" si="366"/>
        <v>46.6</v>
      </c>
      <c r="RO286">
        <f t="shared" si="366"/>
        <v>47.8</v>
      </c>
      <c r="RP286">
        <f t="shared" si="366"/>
        <v>44.3</v>
      </c>
      <c r="RQ286">
        <f t="shared" si="366"/>
        <v>46.4</v>
      </c>
      <c r="RR286">
        <f t="shared" si="366"/>
        <v>46.7</v>
      </c>
      <c r="RS286">
        <f t="shared" si="366"/>
        <v>48.5</v>
      </c>
      <c r="RT286">
        <f t="shared" si="366"/>
        <v>45.8</v>
      </c>
      <c r="RU286">
        <f t="shared" si="366"/>
        <v>50.4</v>
      </c>
      <c r="RV286">
        <f t="shared" si="366"/>
        <v>49</v>
      </c>
      <c r="RW286">
        <f t="shared" si="366"/>
        <v>45.1</v>
      </c>
      <c r="RX286">
        <f t="shared" si="366"/>
        <v>47.3</v>
      </c>
      <c r="RY286">
        <f t="shared" si="366"/>
        <v>48.8</v>
      </c>
      <c r="RZ286">
        <f t="shared" si="366"/>
        <v>50.5</v>
      </c>
      <c r="SA286">
        <f t="shared" si="366"/>
        <v>49.9</v>
      </c>
      <c r="SB286">
        <f t="shared" si="366"/>
        <v>47.6</v>
      </c>
      <c r="SC286">
        <f t="shared" si="366"/>
        <v>47.2</v>
      </c>
      <c r="SD286">
        <f t="shared" si="366"/>
        <v>50.5</v>
      </c>
      <c r="SE286">
        <f t="shared" si="366"/>
        <v>47.5</v>
      </c>
      <c r="SF286">
        <f t="shared" si="366"/>
        <v>48.4</v>
      </c>
      <c r="SG286">
        <f t="shared" si="366"/>
        <v>46</v>
      </c>
    </row>
    <row r="292" spans="1:2">
      <c r="A292" s="227"/>
    </row>
    <row r="294" spans="1:2">
      <c r="B294" s="25"/>
    </row>
    <row r="355" spans="1:1">
      <c r="A355" s="227"/>
    </row>
  </sheetData>
  <dataConsolid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99"/>
  </sheetPr>
  <dimension ref="A1:AC108"/>
  <sheetViews>
    <sheetView workbookViewId="0">
      <selection activeCell="F5" sqref="F5"/>
    </sheetView>
  </sheetViews>
  <sheetFormatPr defaultColWidth="9.109375" defaultRowHeight="14.4"/>
  <cols>
    <col min="1" max="1" width="9.109375" style="96"/>
    <col min="2" max="2" width="16.6640625" style="96" bestFit="1" customWidth="1"/>
    <col min="3" max="4" width="9.109375" style="418"/>
    <col min="5" max="23" width="9.109375" style="96"/>
    <col min="24" max="24" width="16.6640625" style="96" bestFit="1" customWidth="1"/>
    <col min="25" max="16384" width="9.109375" style="96"/>
  </cols>
  <sheetData>
    <row r="1" spans="1:29">
      <c r="B1" s="417" t="s">
        <v>876</v>
      </c>
      <c r="Q1" s="417" t="s">
        <v>875</v>
      </c>
      <c r="X1" s="96" t="s">
        <v>361</v>
      </c>
      <c r="AC1" s="96" t="s">
        <v>362</v>
      </c>
    </row>
    <row r="2" spans="1:29">
      <c r="C2" s="418" t="s">
        <v>363</v>
      </c>
      <c r="Q2" s="417" t="s">
        <v>364</v>
      </c>
      <c r="U2" s="417" t="s">
        <v>584</v>
      </c>
      <c r="Y2" s="96" t="s">
        <v>363</v>
      </c>
    </row>
    <row r="3" spans="1:29">
      <c r="C3" s="418" t="s">
        <v>364</v>
      </c>
      <c r="D3" s="418" t="s">
        <v>365</v>
      </c>
      <c r="P3" s="96" t="s">
        <v>236</v>
      </c>
      <c r="Q3" s="96" t="s">
        <v>874</v>
      </c>
      <c r="T3" s="96" t="s">
        <v>236</v>
      </c>
      <c r="U3" s="96" t="s">
        <v>874</v>
      </c>
      <c r="Y3" s="96" t="s">
        <v>364</v>
      </c>
      <c r="Z3" s="96" t="s">
        <v>365</v>
      </c>
    </row>
    <row r="4" spans="1:29">
      <c r="A4" s="96">
        <v>1</v>
      </c>
      <c r="B4" s="96" t="s">
        <v>237</v>
      </c>
      <c r="C4" s="418">
        <v>161.59999999999997</v>
      </c>
      <c r="D4" s="418">
        <v>50.900000000000063</v>
      </c>
      <c r="E4" t="s">
        <v>71</v>
      </c>
      <c r="F4" s="96">
        <f>+A4</f>
        <v>1</v>
      </c>
      <c r="P4" s="96">
        <v>1</v>
      </c>
      <c r="Q4" s="96">
        <v>161.59999999999997</v>
      </c>
      <c r="T4" s="96">
        <v>1</v>
      </c>
      <c r="U4" s="96">
        <v>50.900000000000063</v>
      </c>
      <c r="W4" s="96">
        <v>1</v>
      </c>
      <c r="X4" s="96" t="s">
        <v>237</v>
      </c>
      <c r="Y4" s="96">
        <v>165.4</v>
      </c>
      <c r="Z4" s="96">
        <v>50.9</v>
      </c>
      <c r="AA4" t="s">
        <v>71</v>
      </c>
      <c r="AB4" s="96">
        <f>+W4</f>
        <v>1</v>
      </c>
      <c r="AC4" s="96" t="s">
        <v>366</v>
      </c>
    </row>
    <row r="5" spans="1:29">
      <c r="A5" s="96">
        <v>2</v>
      </c>
      <c r="B5" s="96" t="s">
        <v>238</v>
      </c>
      <c r="C5" s="418">
        <v>153</v>
      </c>
      <c r="D5" s="418">
        <v>47.3</v>
      </c>
      <c r="E5" t="s">
        <v>72</v>
      </c>
      <c r="F5" s="96">
        <f t="shared" ref="F5:F68" si="0">+A5</f>
        <v>2</v>
      </c>
      <c r="P5" s="96">
        <v>3</v>
      </c>
      <c r="Q5" s="96">
        <v>153</v>
      </c>
      <c r="T5" s="96">
        <v>3</v>
      </c>
      <c r="U5" s="96">
        <v>47.3</v>
      </c>
      <c r="W5" s="96">
        <v>2</v>
      </c>
      <c r="X5" s="96" t="s">
        <v>238</v>
      </c>
      <c r="Y5" s="96">
        <v>153.5</v>
      </c>
      <c r="Z5" s="96">
        <v>49</v>
      </c>
      <c r="AA5" t="s">
        <v>72</v>
      </c>
      <c r="AB5" s="96">
        <f t="shared" ref="AB5:AB68" si="1">+W5</f>
        <v>2</v>
      </c>
    </row>
    <row r="6" spans="1:29">
      <c r="A6" s="96">
        <v>3</v>
      </c>
      <c r="B6" s="96" t="s">
        <v>239</v>
      </c>
      <c r="C6" s="418">
        <v>160.09999999999994</v>
      </c>
      <c r="D6" s="418">
        <v>50.80000000000004</v>
      </c>
      <c r="E6" t="s">
        <v>26</v>
      </c>
      <c r="F6" s="96">
        <f t="shared" si="0"/>
        <v>3</v>
      </c>
      <c r="P6" s="96">
        <v>5</v>
      </c>
      <c r="Q6" s="96">
        <v>160.09999999999994</v>
      </c>
      <c r="T6" s="96">
        <v>5</v>
      </c>
      <c r="U6" s="96">
        <v>50.80000000000004</v>
      </c>
      <c r="W6" s="96">
        <v>3</v>
      </c>
      <c r="X6" s="96" t="s">
        <v>239</v>
      </c>
      <c r="Y6" s="96">
        <v>160.1</v>
      </c>
      <c r="Z6" s="96">
        <v>50</v>
      </c>
      <c r="AA6" t="s">
        <v>26</v>
      </c>
      <c r="AB6" s="96">
        <f t="shared" si="1"/>
        <v>3</v>
      </c>
    </row>
    <row r="7" spans="1:29">
      <c r="A7" s="96">
        <v>4</v>
      </c>
      <c r="B7" s="96" t="s">
        <v>240</v>
      </c>
      <c r="C7" s="418">
        <v>138.5</v>
      </c>
      <c r="D7" s="418">
        <v>43.300000000000026</v>
      </c>
      <c r="E7" t="s">
        <v>79</v>
      </c>
      <c r="F7" s="96">
        <f t="shared" si="0"/>
        <v>4</v>
      </c>
      <c r="P7" s="96">
        <v>7</v>
      </c>
      <c r="Q7" s="96">
        <v>138.5</v>
      </c>
      <c r="T7" s="96">
        <v>7</v>
      </c>
      <c r="U7" s="96">
        <v>43.300000000000026</v>
      </c>
      <c r="W7" s="96">
        <v>4</v>
      </c>
      <c r="X7" s="96" t="s">
        <v>240</v>
      </c>
      <c r="Y7" s="96">
        <v>141.1</v>
      </c>
      <c r="Z7" s="96">
        <v>43.3</v>
      </c>
      <c r="AA7" t="s">
        <v>79</v>
      </c>
      <c r="AB7" s="96">
        <f t="shared" si="1"/>
        <v>4</v>
      </c>
    </row>
    <row r="8" spans="1:29">
      <c r="A8" s="96">
        <v>5</v>
      </c>
      <c r="B8" s="96" t="s">
        <v>241</v>
      </c>
      <c r="C8" s="418">
        <v>173.59999999999994</v>
      </c>
      <c r="D8" s="418">
        <v>53.400000000000063</v>
      </c>
      <c r="E8" t="s">
        <v>37</v>
      </c>
      <c r="F8" s="96">
        <f t="shared" si="0"/>
        <v>5</v>
      </c>
      <c r="P8" s="96">
        <v>9</v>
      </c>
      <c r="Q8" s="96">
        <v>173.59999999999994</v>
      </c>
      <c r="T8" s="96">
        <v>9</v>
      </c>
      <c r="U8" s="96">
        <v>53.400000000000063</v>
      </c>
      <c r="W8" s="96">
        <v>5</v>
      </c>
      <c r="X8" s="96" t="s">
        <v>241</v>
      </c>
      <c r="Y8" s="96">
        <v>173.6</v>
      </c>
      <c r="Z8" s="96">
        <v>53.4</v>
      </c>
      <c r="AA8" t="s">
        <v>37</v>
      </c>
      <c r="AB8" s="96">
        <f t="shared" si="1"/>
        <v>5</v>
      </c>
    </row>
    <row r="9" spans="1:29">
      <c r="A9" s="96">
        <v>6</v>
      </c>
      <c r="B9" s="96" t="s">
        <v>242</v>
      </c>
      <c r="C9" s="418">
        <v>175.3000000000001</v>
      </c>
      <c r="D9" s="418">
        <v>53.599999999999945</v>
      </c>
      <c r="E9" t="s">
        <v>61</v>
      </c>
      <c r="F9" s="96">
        <f t="shared" si="0"/>
        <v>6</v>
      </c>
      <c r="P9" s="96">
        <v>11</v>
      </c>
      <c r="Q9" s="96">
        <v>175.3000000000001</v>
      </c>
      <c r="T9" s="96">
        <v>11</v>
      </c>
      <c r="U9" s="96">
        <v>53.599999999999945</v>
      </c>
      <c r="W9" s="96">
        <v>6</v>
      </c>
      <c r="X9" s="96" t="s">
        <v>242</v>
      </c>
      <c r="Y9" s="96">
        <v>175.3</v>
      </c>
      <c r="Z9" s="96">
        <v>53.6</v>
      </c>
      <c r="AA9" t="s">
        <v>61</v>
      </c>
      <c r="AB9" s="96">
        <f t="shared" si="1"/>
        <v>6</v>
      </c>
    </row>
    <row r="10" spans="1:29">
      <c r="A10" s="96">
        <v>7</v>
      </c>
      <c r="B10" s="96" t="s">
        <v>243</v>
      </c>
      <c r="C10" s="418">
        <v>178.19999999999993</v>
      </c>
      <c r="D10" s="418">
        <v>52</v>
      </c>
      <c r="E10" t="s">
        <v>27</v>
      </c>
      <c r="F10" s="96">
        <f t="shared" si="0"/>
        <v>7</v>
      </c>
      <c r="P10" s="96">
        <v>13</v>
      </c>
      <c r="Q10" s="96">
        <v>178.19999999999993</v>
      </c>
      <c r="T10" s="96">
        <v>13</v>
      </c>
      <c r="U10" s="96">
        <v>52</v>
      </c>
      <c r="W10" s="96">
        <v>7</v>
      </c>
      <c r="X10" s="96" t="s">
        <v>243</v>
      </c>
      <c r="Y10" s="96">
        <v>178.2</v>
      </c>
      <c r="Z10" s="96">
        <v>53</v>
      </c>
      <c r="AA10" t="s">
        <v>27</v>
      </c>
      <c r="AB10" s="96">
        <f t="shared" si="1"/>
        <v>7</v>
      </c>
    </row>
    <row r="11" spans="1:29">
      <c r="A11" s="96">
        <v>8</v>
      </c>
      <c r="B11" s="96" t="s">
        <v>244</v>
      </c>
      <c r="C11" s="418">
        <v>180.30000000000007</v>
      </c>
      <c r="D11" s="418">
        <v>48.39999999999992</v>
      </c>
      <c r="E11" t="s">
        <v>49</v>
      </c>
      <c r="F11" s="96">
        <f t="shared" si="0"/>
        <v>8</v>
      </c>
      <c r="P11" s="96">
        <v>15</v>
      </c>
      <c r="Q11" s="96">
        <v>180.30000000000007</v>
      </c>
      <c r="T11" s="96">
        <v>15</v>
      </c>
      <c r="U11" s="96">
        <v>48.39999999999992</v>
      </c>
      <c r="W11" s="96">
        <v>8</v>
      </c>
      <c r="X11" s="96" t="s">
        <v>244</v>
      </c>
      <c r="Y11" s="96">
        <v>183.7</v>
      </c>
      <c r="Z11" s="96">
        <v>50.3</v>
      </c>
      <c r="AA11" t="s">
        <v>49</v>
      </c>
      <c r="AB11" s="96">
        <f t="shared" si="1"/>
        <v>8</v>
      </c>
      <c r="AC11" s="96" t="s">
        <v>367</v>
      </c>
    </row>
    <row r="12" spans="1:29">
      <c r="A12" s="96">
        <v>9</v>
      </c>
      <c r="B12" s="96" t="s">
        <v>245</v>
      </c>
      <c r="C12" s="418">
        <v>184.40000000000006</v>
      </c>
      <c r="D12" s="418">
        <v>51.199999999999932</v>
      </c>
      <c r="E12" t="s">
        <v>28</v>
      </c>
      <c r="F12" s="96">
        <f t="shared" si="0"/>
        <v>9</v>
      </c>
      <c r="P12" s="96">
        <v>17</v>
      </c>
      <c r="Q12" s="96">
        <v>184.40000000000006</v>
      </c>
      <c r="T12" s="96">
        <v>17</v>
      </c>
      <c r="U12" s="96">
        <v>51.199999999999932</v>
      </c>
      <c r="W12" s="96">
        <v>9</v>
      </c>
      <c r="X12" s="96" t="s">
        <v>245</v>
      </c>
      <c r="Y12" s="96">
        <v>184.4</v>
      </c>
      <c r="Z12" s="96">
        <v>54</v>
      </c>
      <c r="AA12" t="s">
        <v>28</v>
      </c>
      <c r="AB12" s="96">
        <f t="shared" si="1"/>
        <v>9</v>
      </c>
      <c r="AC12" s="96" t="s">
        <v>368</v>
      </c>
    </row>
    <row r="13" spans="1:29">
      <c r="A13" s="96">
        <v>10</v>
      </c>
      <c r="B13" s="96" t="s">
        <v>246</v>
      </c>
      <c r="C13" s="418">
        <v>176.80000000000007</v>
      </c>
      <c r="D13" s="418">
        <v>49.199999999999967</v>
      </c>
      <c r="E13" t="s">
        <v>29</v>
      </c>
      <c r="F13" s="96">
        <f t="shared" si="0"/>
        <v>10</v>
      </c>
      <c r="P13" s="96">
        <v>19</v>
      </c>
      <c r="Q13" s="96">
        <v>176.80000000000007</v>
      </c>
      <c r="T13" s="96">
        <v>19</v>
      </c>
      <c r="U13" s="96">
        <v>49.199999999999967</v>
      </c>
      <c r="W13" s="96">
        <v>10</v>
      </c>
      <c r="X13" s="96" t="s">
        <v>246</v>
      </c>
      <c r="Y13" s="96">
        <v>176.8</v>
      </c>
      <c r="Z13" s="96">
        <v>50.3</v>
      </c>
      <c r="AA13" t="s">
        <v>29</v>
      </c>
      <c r="AB13" s="96">
        <f t="shared" si="1"/>
        <v>10</v>
      </c>
    </row>
    <row r="14" spans="1:29">
      <c r="A14" s="96">
        <v>11</v>
      </c>
      <c r="B14" s="96" t="s">
        <v>247</v>
      </c>
      <c r="C14" s="418">
        <v>177.5</v>
      </c>
      <c r="D14" s="418">
        <v>51.600000000000122</v>
      </c>
      <c r="E14" t="s">
        <v>3</v>
      </c>
      <c r="F14" s="96">
        <f t="shared" si="0"/>
        <v>11</v>
      </c>
      <c r="P14" s="96">
        <v>21</v>
      </c>
      <c r="Q14" s="96">
        <v>177.5</v>
      </c>
      <c r="T14" s="96">
        <v>21</v>
      </c>
      <c r="U14" s="96">
        <v>51.600000000000122</v>
      </c>
      <c r="W14" s="96">
        <v>11</v>
      </c>
      <c r="X14" s="96" t="s">
        <v>247</v>
      </c>
      <c r="Y14" s="96">
        <v>182.1</v>
      </c>
      <c r="Z14" s="96">
        <v>51.6</v>
      </c>
      <c r="AA14" t="s">
        <v>3</v>
      </c>
      <c r="AB14" s="96">
        <f t="shared" si="1"/>
        <v>11</v>
      </c>
    </row>
    <row r="15" spans="1:29">
      <c r="A15" s="96">
        <v>12</v>
      </c>
      <c r="B15" s="96" t="s">
        <v>248</v>
      </c>
      <c r="C15" s="418">
        <v>183.30000000000007</v>
      </c>
      <c r="D15" s="418">
        <v>52.399999999999963</v>
      </c>
      <c r="E15" t="s">
        <v>15</v>
      </c>
      <c r="F15" s="96">
        <f t="shared" si="0"/>
        <v>12</v>
      </c>
      <c r="P15" s="96">
        <v>23</v>
      </c>
      <c r="Q15" s="96">
        <v>183.30000000000007</v>
      </c>
      <c r="T15" s="96">
        <v>23</v>
      </c>
      <c r="U15" s="96">
        <v>52.399999999999963</v>
      </c>
      <c r="W15" s="96">
        <v>12</v>
      </c>
      <c r="X15" s="96" t="s">
        <v>248</v>
      </c>
      <c r="Y15" s="96">
        <v>183.3</v>
      </c>
      <c r="Z15" s="96">
        <v>53.6</v>
      </c>
      <c r="AA15" t="s">
        <v>15</v>
      </c>
      <c r="AB15" s="96">
        <f t="shared" si="1"/>
        <v>12</v>
      </c>
    </row>
    <row r="16" spans="1:29">
      <c r="A16" s="96">
        <v>13</v>
      </c>
      <c r="B16" s="96" t="s">
        <v>249</v>
      </c>
      <c r="C16" s="418">
        <v>179.90000000000006</v>
      </c>
      <c r="D16" s="418">
        <v>49.800000000000104</v>
      </c>
      <c r="E16" t="s">
        <v>38</v>
      </c>
      <c r="F16" s="96">
        <f t="shared" si="0"/>
        <v>13</v>
      </c>
      <c r="P16" s="96">
        <v>25</v>
      </c>
      <c r="Q16" s="96">
        <v>179.90000000000006</v>
      </c>
      <c r="T16" s="96">
        <v>25</v>
      </c>
      <c r="U16" s="96">
        <v>49.800000000000104</v>
      </c>
      <c r="W16" s="96">
        <v>13</v>
      </c>
      <c r="X16" s="96" t="s">
        <v>249</v>
      </c>
      <c r="Y16" s="96">
        <v>179.9</v>
      </c>
      <c r="Z16" s="96">
        <v>50.7</v>
      </c>
      <c r="AA16" t="s">
        <v>38</v>
      </c>
      <c r="AB16" s="96">
        <f t="shared" si="1"/>
        <v>13</v>
      </c>
    </row>
    <row r="17" spans="1:28">
      <c r="A17" s="96">
        <v>14</v>
      </c>
      <c r="B17" s="96" t="s">
        <v>250</v>
      </c>
      <c r="C17" s="418">
        <v>180.5</v>
      </c>
      <c r="D17" s="418">
        <v>51</v>
      </c>
      <c r="E17" t="s">
        <v>39</v>
      </c>
      <c r="F17" s="96">
        <f t="shared" si="0"/>
        <v>14</v>
      </c>
      <c r="P17" s="96">
        <v>27</v>
      </c>
      <c r="Q17" s="96">
        <v>180.5</v>
      </c>
      <c r="T17" s="96">
        <v>27</v>
      </c>
      <c r="U17" s="96">
        <v>51</v>
      </c>
      <c r="W17" s="96">
        <v>14</v>
      </c>
      <c r="X17" s="96" t="s">
        <v>250</v>
      </c>
      <c r="Y17" s="96">
        <v>180.5</v>
      </c>
      <c r="Z17" s="96">
        <v>52.3</v>
      </c>
      <c r="AA17" t="s">
        <v>39</v>
      </c>
      <c r="AB17" s="96">
        <f t="shared" si="1"/>
        <v>14</v>
      </c>
    </row>
    <row r="18" spans="1:28">
      <c r="A18" s="96">
        <v>15</v>
      </c>
      <c r="B18" s="96" t="s">
        <v>251</v>
      </c>
      <c r="C18" s="418">
        <v>168.80000000000004</v>
      </c>
      <c r="D18" s="418">
        <v>52.400000000000055</v>
      </c>
      <c r="E18" t="s">
        <v>73</v>
      </c>
      <c r="F18" s="96">
        <f t="shared" si="0"/>
        <v>15</v>
      </c>
      <c r="P18" s="96">
        <v>29</v>
      </c>
      <c r="Q18" s="96">
        <v>168.80000000000004</v>
      </c>
      <c r="T18" s="96">
        <v>29</v>
      </c>
      <c r="U18" s="96">
        <v>52.400000000000055</v>
      </c>
      <c r="W18" s="96">
        <v>15</v>
      </c>
      <c r="X18" s="96" t="s">
        <v>251</v>
      </c>
      <c r="Y18" s="96">
        <v>170.3</v>
      </c>
      <c r="Z18" s="96">
        <v>52.4</v>
      </c>
      <c r="AA18" t="s">
        <v>73</v>
      </c>
      <c r="AB18" s="96">
        <f t="shared" si="1"/>
        <v>15</v>
      </c>
    </row>
    <row r="19" spans="1:28">
      <c r="A19" s="96">
        <v>16</v>
      </c>
      <c r="B19" s="96" t="s">
        <v>252</v>
      </c>
      <c r="C19" s="418">
        <v>183.69999999999993</v>
      </c>
      <c r="D19" s="418">
        <v>53.099999999999952</v>
      </c>
      <c r="E19" t="s">
        <v>62</v>
      </c>
      <c r="F19" s="96">
        <f t="shared" si="0"/>
        <v>16</v>
      </c>
      <c r="P19" s="96">
        <v>31</v>
      </c>
      <c r="Q19" s="96">
        <v>183.69999999999993</v>
      </c>
      <c r="T19" s="96">
        <v>31</v>
      </c>
      <c r="U19" s="96">
        <v>53.099999999999952</v>
      </c>
      <c r="W19" s="96">
        <v>16</v>
      </c>
      <c r="X19" s="96" t="s">
        <v>252</v>
      </c>
      <c r="Y19" s="96">
        <v>183.7</v>
      </c>
      <c r="Z19" s="96">
        <v>52.9</v>
      </c>
      <c r="AA19" t="s">
        <v>62</v>
      </c>
      <c r="AB19" s="96">
        <f t="shared" si="1"/>
        <v>16</v>
      </c>
    </row>
    <row r="20" spans="1:28">
      <c r="A20" s="96">
        <v>17</v>
      </c>
      <c r="B20" s="96" t="s">
        <v>253</v>
      </c>
      <c r="C20" s="418">
        <v>170.30000000000007</v>
      </c>
      <c r="D20" s="418">
        <v>49.800000000000111</v>
      </c>
      <c r="E20" t="s">
        <v>16</v>
      </c>
      <c r="F20" s="96">
        <f t="shared" si="0"/>
        <v>17</v>
      </c>
      <c r="P20" s="96">
        <v>33</v>
      </c>
      <c r="Q20" s="96">
        <v>170.30000000000007</v>
      </c>
      <c r="T20" s="96">
        <v>33</v>
      </c>
      <c r="U20" s="96">
        <v>49.800000000000111</v>
      </c>
      <c r="W20" s="96">
        <v>17</v>
      </c>
      <c r="X20" s="96" t="s">
        <v>253</v>
      </c>
      <c r="Y20" s="96">
        <v>170.3</v>
      </c>
      <c r="Z20" s="96">
        <v>50</v>
      </c>
      <c r="AA20" t="s">
        <v>16</v>
      </c>
      <c r="AB20" s="96">
        <f t="shared" si="1"/>
        <v>17</v>
      </c>
    </row>
    <row r="21" spans="1:28">
      <c r="A21" s="96">
        <v>18</v>
      </c>
      <c r="B21" s="96" t="s">
        <v>254</v>
      </c>
      <c r="C21" s="418">
        <v>177.1999999999999</v>
      </c>
      <c r="D21" s="418">
        <v>55.300000000000111</v>
      </c>
      <c r="E21" t="s">
        <v>4</v>
      </c>
      <c r="F21" s="96">
        <f t="shared" si="0"/>
        <v>18</v>
      </c>
      <c r="P21" s="96">
        <v>35</v>
      </c>
      <c r="Q21" s="96">
        <v>177.1999999999999</v>
      </c>
      <c r="T21" s="96">
        <v>35</v>
      </c>
      <c r="U21" s="96">
        <v>55.300000000000111</v>
      </c>
      <c r="W21" s="96">
        <v>18</v>
      </c>
      <c r="X21" s="96" t="s">
        <v>254</v>
      </c>
      <c r="Y21" s="96">
        <v>177.2</v>
      </c>
      <c r="Z21" s="96">
        <v>55.3</v>
      </c>
      <c r="AA21" t="s">
        <v>4</v>
      </c>
      <c r="AB21" s="96">
        <f t="shared" si="1"/>
        <v>18</v>
      </c>
    </row>
    <row r="22" spans="1:28">
      <c r="A22" s="96">
        <v>19</v>
      </c>
      <c r="B22" s="96" t="s">
        <v>255</v>
      </c>
      <c r="C22" s="418">
        <v>175.2</v>
      </c>
      <c r="D22" s="418">
        <v>50.800000000000047</v>
      </c>
      <c r="E22" t="s">
        <v>30</v>
      </c>
      <c r="F22" s="96">
        <f t="shared" si="0"/>
        <v>19</v>
      </c>
      <c r="P22" s="96">
        <v>37</v>
      </c>
      <c r="Q22" s="96">
        <v>175.2</v>
      </c>
      <c r="T22" s="96">
        <v>37</v>
      </c>
      <c r="U22" s="96">
        <v>50.800000000000047</v>
      </c>
      <c r="W22" s="96">
        <v>19</v>
      </c>
      <c r="X22" s="96" t="s">
        <v>255</v>
      </c>
      <c r="Y22" s="96">
        <v>175.2</v>
      </c>
      <c r="Z22" s="96">
        <v>50.8</v>
      </c>
      <c r="AA22" t="s">
        <v>30</v>
      </c>
      <c r="AB22" s="96">
        <f t="shared" si="1"/>
        <v>19</v>
      </c>
    </row>
    <row r="23" spans="1:28">
      <c r="A23" s="96">
        <v>20</v>
      </c>
      <c r="B23" s="96" t="s">
        <v>256</v>
      </c>
      <c r="C23" s="418">
        <v>125.19999999999999</v>
      </c>
      <c r="D23" s="418">
        <v>41.900000000000041</v>
      </c>
      <c r="E23" t="s">
        <v>80</v>
      </c>
      <c r="F23" s="96">
        <f t="shared" si="0"/>
        <v>20</v>
      </c>
      <c r="P23" s="96">
        <v>39</v>
      </c>
      <c r="Q23" s="96">
        <v>125.19999999999999</v>
      </c>
      <c r="T23" s="96">
        <v>39</v>
      </c>
      <c r="U23" s="96">
        <v>41.900000000000041</v>
      </c>
      <c r="W23" s="96">
        <v>20</v>
      </c>
      <c r="X23" s="96" t="s">
        <v>256</v>
      </c>
      <c r="Y23" s="96">
        <v>127.7</v>
      </c>
      <c r="Z23" s="96">
        <v>41.9</v>
      </c>
      <c r="AA23" t="s">
        <v>80</v>
      </c>
      <c r="AB23" s="96">
        <f t="shared" si="1"/>
        <v>20</v>
      </c>
    </row>
    <row r="24" spans="1:28">
      <c r="A24" s="96">
        <v>21</v>
      </c>
      <c r="B24" s="96" t="s">
        <v>257</v>
      </c>
      <c r="C24" s="418">
        <v>178.10000000000005</v>
      </c>
      <c r="D24" s="418">
        <v>50.300000000000111</v>
      </c>
      <c r="E24" t="s">
        <v>5</v>
      </c>
      <c r="F24" s="96">
        <f t="shared" si="0"/>
        <v>21</v>
      </c>
      <c r="P24" s="96">
        <v>41</v>
      </c>
      <c r="Q24" s="96">
        <v>178.10000000000005</v>
      </c>
      <c r="T24" s="96">
        <v>41</v>
      </c>
      <c r="U24" s="96">
        <v>50.300000000000111</v>
      </c>
      <c r="W24" s="96">
        <v>21</v>
      </c>
      <c r="X24" s="96" t="s">
        <v>257</v>
      </c>
      <c r="Y24" s="96">
        <v>178.5</v>
      </c>
      <c r="Z24" s="96">
        <v>50.3</v>
      </c>
      <c r="AA24" t="s">
        <v>5</v>
      </c>
      <c r="AB24" s="96">
        <f t="shared" si="1"/>
        <v>21</v>
      </c>
    </row>
    <row r="25" spans="1:28">
      <c r="A25" s="96">
        <v>22</v>
      </c>
      <c r="B25" s="96" t="s">
        <v>258</v>
      </c>
      <c r="C25" s="418">
        <v>170.59999999999997</v>
      </c>
      <c r="D25" s="418">
        <v>55.599999999999945</v>
      </c>
      <c r="E25" t="s">
        <v>31</v>
      </c>
      <c r="F25" s="96">
        <f t="shared" si="0"/>
        <v>22</v>
      </c>
      <c r="P25" s="96">
        <v>43</v>
      </c>
      <c r="Q25" s="96">
        <v>170.59999999999997</v>
      </c>
      <c r="T25" s="96">
        <v>43</v>
      </c>
      <c r="U25" s="96">
        <v>55.599999999999945</v>
      </c>
      <c r="W25" s="96">
        <v>22</v>
      </c>
      <c r="X25" s="96" t="s">
        <v>258</v>
      </c>
      <c r="Y25" s="96">
        <v>170.4</v>
      </c>
      <c r="Z25" s="96">
        <v>56.2</v>
      </c>
      <c r="AA25" t="s">
        <v>31</v>
      </c>
      <c r="AB25" s="96">
        <f t="shared" si="1"/>
        <v>22</v>
      </c>
    </row>
    <row r="26" spans="1:28">
      <c r="A26" s="96">
        <v>23</v>
      </c>
      <c r="B26" s="96" t="s">
        <v>259</v>
      </c>
      <c r="C26" s="418">
        <v>177.8000000000001</v>
      </c>
      <c r="D26" s="418">
        <v>53.30000000000004</v>
      </c>
      <c r="E26" t="s">
        <v>63</v>
      </c>
      <c r="F26" s="96">
        <f t="shared" si="0"/>
        <v>23</v>
      </c>
      <c r="P26" s="96">
        <v>45</v>
      </c>
      <c r="Q26" s="96">
        <v>177.8000000000001</v>
      </c>
      <c r="T26" s="96">
        <v>45</v>
      </c>
      <c r="U26" s="96">
        <v>53.30000000000004</v>
      </c>
      <c r="W26" s="96">
        <v>23</v>
      </c>
      <c r="X26" s="96" t="s">
        <v>259</v>
      </c>
      <c r="Y26" s="96">
        <v>175.3</v>
      </c>
      <c r="Z26" s="96">
        <v>53.3</v>
      </c>
      <c r="AA26" t="s">
        <v>63</v>
      </c>
      <c r="AB26" s="96">
        <f t="shared" si="1"/>
        <v>23</v>
      </c>
    </row>
    <row r="27" spans="1:28">
      <c r="A27" s="96">
        <v>24</v>
      </c>
      <c r="B27" s="96" t="s">
        <v>260</v>
      </c>
      <c r="C27" s="418">
        <v>178.90000000000003</v>
      </c>
      <c r="D27" s="418">
        <v>53.30000000000004</v>
      </c>
      <c r="E27" t="s">
        <v>40</v>
      </c>
      <c r="F27" s="96">
        <f t="shared" si="0"/>
        <v>24</v>
      </c>
      <c r="P27" s="96">
        <v>47</v>
      </c>
      <c r="Q27" s="96">
        <v>178.90000000000003</v>
      </c>
      <c r="T27" s="96">
        <v>47</v>
      </c>
      <c r="U27" s="96">
        <v>53.30000000000004</v>
      </c>
      <c r="W27" s="96">
        <v>24</v>
      </c>
      <c r="X27" s="96" t="s">
        <v>260</v>
      </c>
      <c r="Y27" s="96">
        <v>178.9</v>
      </c>
      <c r="Z27" s="96">
        <v>53.3</v>
      </c>
      <c r="AA27" t="s">
        <v>40</v>
      </c>
      <c r="AB27" s="96">
        <f t="shared" si="1"/>
        <v>24</v>
      </c>
    </row>
    <row r="28" spans="1:28">
      <c r="A28" s="96">
        <v>25</v>
      </c>
      <c r="B28" s="96" t="s">
        <v>261</v>
      </c>
      <c r="C28" s="418">
        <v>170.5</v>
      </c>
      <c r="D28" s="418">
        <v>50.900000000000055</v>
      </c>
      <c r="E28" t="s">
        <v>50</v>
      </c>
      <c r="F28" s="96">
        <f t="shared" si="0"/>
        <v>25</v>
      </c>
      <c r="P28" s="96">
        <v>49</v>
      </c>
      <c r="Q28" s="96">
        <v>170.5</v>
      </c>
      <c r="T28" s="96">
        <v>49</v>
      </c>
      <c r="U28" s="96">
        <v>50.900000000000055</v>
      </c>
      <c r="W28" s="96">
        <v>25</v>
      </c>
      <c r="X28" s="96" t="s">
        <v>261</v>
      </c>
      <c r="Y28" s="96">
        <v>171.3</v>
      </c>
      <c r="Z28" s="96">
        <v>52.3</v>
      </c>
      <c r="AA28" t="s">
        <v>50</v>
      </c>
      <c r="AB28" s="96">
        <f t="shared" si="1"/>
        <v>25</v>
      </c>
    </row>
    <row r="29" spans="1:28">
      <c r="A29" s="96">
        <v>26</v>
      </c>
      <c r="B29" s="96" t="s">
        <v>262</v>
      </c>
      <c r="C29" s="418">
        <v>143.30000000000007</v>
      </c>
      <c r="D29" s="418">
        <v>42.5</v>
      </c>
      <c r="E29" t="s">
        <v>90</v>
      </c>
      <c r="F29" s="96">
        <f t="shared" si="0"/>
        <v>26</v>
      </c>
      <c r="P29" s="96">
        <v>51</v>
      </c>
      <c r="Q29" s="96">
        <v>143.30000000000007</v>
      </c>
      <c r="T29" s="96">
        <v>51</v>
      </c>
      <c r="U29" s="96">
        <v>42.5</v>
      </c>
      <c r="W29" s="96">
        <v>26</v>
      </c>
      <c r="X29" s="96" t="s">
        <v>262</v>
      </c>
      <c r="Y29" s="96">
        <v>143.30000000000001</v>
      </c>
      <c r="Z29" s="96">
        <v>44.8</v>
      </c>
      <c r="AA29" t="s">
        <v>90</v>
      </c>
      <c r="AB29" s="96">
        <f t="shared" si="1"/>
        <v>26</v>
      </c>
    </row>
    <row r="30" spans="1:28">
      <c r="A30" s="96">
        <v>27</v>
      </c>
      <c r="B30" s="96" t="s">
        <v>263</v>
      </c>
      <c r="C30" s="418">
        <v>136.90000000000003</v>
      </c>
      <c r="D30" s="418">
        <v>43.400000000000048</v>
      </c>
      <c r="E30" t="s">
        <v>81</v>
      </c>
      <c r="F30" s="96">
        <f t="shared" si="0"/>
        <v>27</v>
      </c>
      <c r="P30" s="96">
        <v>53</v>
      </c>
      <c r="Q30" s="96">
        <v>136.90000000000003</v>
      </c>
      <c r="T30" s="96">
        <v>53</v>
      </c>
      <c r="U30" s="96">
        <v>43.400000000000048</v>
      </c>
      <c r="W30" s="96">
        <v>27</v>
      </c>
      <c r="X30" s="96" t="s">
        <v>263</v>
      </c>
      <c r="Y30" s="96">
        <v>136.9</v>
      </c>
      <c r="Z30" s="96">
        <v>44.4</v>
      </c>
      <c r="AA30" t="s">
        <v>81</v>
      </c>
      <c r="AB30" s="96">
        <f t="shared" si="1"/>
        <v>27</v>
      </c>
    </row>
    <row r="31" spans="1:28">
      <c r="A31" s="96">
        <v>28</v>
      </c>
      <c r="B31" s="96" t="s">
        <v>264</v>
      </c>
      <c r="C31" s="418">
        <v>171.30000000000007</v>
      </c>
      <c r="D31" s="418">
        <v>53.599999999999945</v>
      </c>
      <c r="E31" t="s">
        <v>32</v>
      </c>
      <c r="F31" s="96">
        <f t="shared" si="0"/>
        <v>28</v>
      </c>
      <c r="P31" s="96">
        <v>55</v>
      </c>
      <c r="Q31" s="96">
        <v>171.30000000000007</v>
      </c>
      <c r="T31" s="96">
        <v>55</v>
      </c>
      <c r="U31" s="96">
        <v>53.599999999999945</v>
      </c>
      <c r="W31" s="96">
        <v>28</v>
      </c>
      <c r="X31" s="96" t="s">
        <v>264</v>
      </c>
      <c r="Y31" s="96">
        <v>171.3</v>
      </c>
      <c r="Z31" s="96">
        <v>55.1</v>
      </c>
      <c r="AA31" t="s">
        <v>32</v>
      </c>
      <c r="AB31" s="96">
        <f t="shared" si="1"/>
        <v>28</v>
      </c>
    </row>
    <row r="32" spans="1:28">
      <c r="A32" s="96">
        <v>29</v>
      </c>
      <c r="B32" s="96" t="s">
        <v>265</v>
      </c>
      <c r="C32" s="418">
        <v>169.2</v>
      </c>
      <c r="D32" s="418">
        <v>50.699999999999974</v>
      </c>
      <c r="E32" t="s">
        <v>91</v>
      </c>
      <c r="F32" s="96">
        <f t="shared" si="0"/>
        <v>29</v>
      </c>
      <c r="P32" s="96">
        <v>57</v>
      </c>
      <c r="Q32" s="96">
        <v>169.2</v>
      </c>
      <c r="T32" s="96">
        <v>57</v>
      </c>
      <c r="U32" s="96">
        <v>50.699999999999974</v>
      </c>
      <c r="W32" s="96">
        <v>29</v>
      </c>
      <c r="X32" s="96" t="s">
        <v>265</v>
      </c>
      <c r="Y32" s="96">
        <v>171</v>
      </c>
      <c r="Z32" s="96">
        <v>50.7</v>
      </c>
      <c r="AA32" t="s">
        <v>91</v>
      </c>
      <c r="AB32" s="96">
        <f t="shared" si="1"/>
        <v>29</v>
      </c>
    </row>
    <row r="33" spans="1:28">
      <c r="A33" s="96">
        <v>30</v>
      </c>
      <c r="B33" s="96" t="s">
        <v>266</v>
      </c>
      <c r="C33" s="418">
        <v>175.59999999999997</v>
      </c>
      <c r="D33" s="418">
        <v>49.100000000000101</v>
      </c>
      <c r="E33" t="s">
        <v>6</v>
      </c>
      <c r="F33" s="96">
        <f t="shared" si="0"/>
        <v>30</v>
      </c>
      <c r="P33" s="96">
        <v>59</v>
      </c>
      <c r="Q33" s="96">
        <v>175.59999999999997</v>
      </c>
      <c r="T33" s="96">
        <v>59</v>
      </c>
      <c r="U33" s="96">
        <v>49.100000000000101</v>
      </c>
      <c r="W33" s="96">
        <v>30</v>
      </c>
      <c r="X33" s="96" t="s">
        <v>266</v>
      </c>
      <c r="Y33" s="96">
        <v>175.6</v>
      </c>
      <c r="Z33" s="96">
        <v>49.1</v>
      </c>
      <c r="AA33" t="s">
        <v>6</v>
      </c>
      <c r="AB33" s="96">
        <f t="shared" si="1"/>
        <v>30</v>
      </c>
    </row>
    <row r="34" spans="1:28">
      <c r="A34" s="96">
        <v>31</v>
      </c>
      <c r="B34" s="96" t="s">
        <v>267</v>
      </c>
      <c r="C34" s="418">
        <v>170.40000000000003</v>
      </c>
      <c r="D34" s="418">
        <v>55.900000000000055</v>
      </c>
      <c r="E34" t="s">
        <v>33</v>
      </c>
      <c r="F34" s="96">
        <f t="shared" si="0"/>
        <v>31</v>
      </c>
      <c r="P34" s="96">
        <v>61</v>
      </c>
      <c r="Q34" s="96">
        <v>170.40000000000003</v>
      </c>
      <c r="T34" s="96">
        <v>61</v>
      </c>
      <c r="U34" s="96">
        <v>55.900000000000055</v>
      </c>
      <c r="W34" s="96">
        <v>31</v>
      </c>
      <c r="X34" s="96" t="s">
        <v>267</v>
      </c>
      <c r="Y34" s="96">
        <v>170</v>
      </c>
      <c r="Z34" s="96">
        <v>55.9</v>
      </c>
      <c r="AA34" t="s">
        <v>33</v>
      </c>
      <c r="AB34" s="96">
        <f t="shared" si="1"/>
        <v>31</v>
      </c>
    </row>
    <row r="35" spans="1:28">
      <c r="A35" s="96">
        <v>32</v>
      </c>
      <c r="B35" s="96" t="s">
        <v>268</v>
      </c>
      <c r="C35" s="418">
        <v>179.59999999999994</v>
      </c>
      <c r="D35" s="418">
        <v>48.899999999999935</v>
      </c>
      <c r="E35" t="s">
        <v>7</v>
      </c>
      <c r="F35" s="96">
        <f t="shared" si="0"/>
        <v>32</v>
      </c>
      <c r="P35" s="96">
        <v>63</v>
      </c>
      <c r="Q35" s="96">
        <v>179.59999999999994</v>
      </c>
      <c r="T35" s="96">
        <v>63</v>
      </c>
      <c r="U35" s="96">
        <v>48.899999999999935</v>
      </c>
      <c r="W35" s="96">
        <v>32</v>
      </c>
      <c r="X35" s="96" t="s">
        <v>268</v>
      </c>
      <c r="Y35" s="96">
        <v>179.6</v>
      </c>
      <c r="Z35" s="96">
        <v>50</v>
      </c>
      <c r="AA35" t="s">
        <v>7</v>
      </c>
      <c r="AB35" s="96">
        <f t="shared" si="1"/>
        <v>32</v>
      </c>
    </row>
    <row r="36" spans="1:28">
      <c r="A36" s="96">
        <v>33</v>
      </c>
      <c r="B36" s="96" t="s">
        <v>269</v>
      </c>
      <c r="C36" s="418">
        <v>172</v>
      </c>
      <c r="D36" s="418">
        <v>52.199999999999967</v>
      </c>
      <c r="E36" t="s">
        <v>34</v>
      </c>
      <c r="F36" s="96">
        <f t="shared" si="0"/>
        <v>33</v>
      </c>
      <c r="P36" s="96">
        <v>65</v>
      </c>
      <c r="Q36" s="96">
        <v>172</v>
      </c>
      <c r="T36" s="96">
        <v>65</v>
      </c>
      <c r="U36" s="96">
        <v>52.199999999999967</v>
      </c>
      <c r="W36" s="96">
        <v>33</v>
      </c>
      <c r="X36" s="96" t="s">
        <v>269</v>
      </c>
      <c r="Y36" s="96">
        <v>167.3</v>
      </c>
      <c r="Z36" s="96">
        <v>52.6</v>
      </c>
      <c r="AA36" t="s">
        <v>34</v>
      </c>
      <c r="AB36" s="96">
        <f t="shared" si="1"/>
        <v>33</v>
      </c>
    </row>
    <row r="37" spans="1:28">
      <c r="A37" s="96">
        <v>34</v>
      </c>
      <c r="B37" s="96" t="s">
        <v>270</v>
      </c>
      <c r="C37" s="418">
        <v>174.79999999999998</v>
      </c>
      <c r="D37" s="418">
        <v>49.300000000000026</v>
      </c>
      <c r="E37" t="s">
        <v>17</v>
      </c>
      <c r="F37" s="96">
        <f t="shared" si="0"/>
        <v>34</v>
      </c>
      <c r="P37" s="96">
        <v>67</v>
      </c>
      <c r="Q37" s="96">
        <v>174.79999999999998</v>
      </c>
      <c r="T37" s="96">
        <v>67</v>
      </c>
      <c r="U37" s="96">
        <v>49.300000000000026</v>
      </c>
      <c r="W37" s="96">
        <v>34</v>
      </c>
      <c r="X37" s="96" t="s">
        <v>270</v>
      </c>
      <c r="Y37" s="96">
        <v>174.8</v>
      </c>
      <c r="Z37" s="96">
        <v>51.8</v>
      </c>
      <c r="AA37" t="s">
        <v>17</v>
      </c>
      <c r="AB37" s="96">
        <f t="shared" si="1"/>
        <v>34</v>
      </c>
    </row>
    <row r="38" spans="1:28">
      <c r="A38" s="96">
        <v>35</v>
      </c>
      <c r="B38" s="96" t="s">
        <v>271</v>
      </c>
      <c r="C38" s="418">
        <v>181.2</v>
      </c>
      <c r="D38" s="418">
        <v>50.399999999999942</v>
      </c>
      <c r="E38" t="s">
        <v>18</v>
      </c>
      <c r="F38" s="96">
        <f t="shared" si="0"/>
        <v>35</v>
      </c>
      <c r="P38" s="96">
        <v>69</v>
      </c>
      <c r="Q38" s="96">
        <v>181.2</v>
      </c>
      <c r="T38" s="96">
        <v>69</v>
      </c>
      <c r="U38" s="96">
        <v>50.399999999999942</v>
      </c>
      <c r="W38" s="96">
        <v>35</v>
      </c>
      <c r="X38" s="96" t="s">
        <v>271</v>
      </c>
      <c r="Y38" s="96">
        <v>181.2</v>
      </c>
      <c r="Z38" s="96">
        <v>51.1</v>
      </c>
      <c r="AA38" t="s">
        <v>18</v>
      </c>
      <c r="AB38" s="96">
        <f t="shared" si="1"/>
        <v>35</v>
      </c>
    </row>
    <row r="39" spans="1:28">
      <c r="A39" s="96">
        <v>36</v>
      </c>
      <c r="B39" s="96" t="s">
        <v>272</v>
      </c>
      <c r="C39" s="418">
        <v>151.30000000000001</v>
      </c>
      <c r="D39" s="418">
        <v>46.5</v>
      </c>
      <c r="E39" t="s">
        <v>74</v>
      </c>
      <c r="F39" s="96">
        <f t="shared" si="0"/>
        <v>36</v>
      </c>
      <c r="P39" s="96">
        <v>71</v>
      </c>
      <c r="Q39" s="96">
        <v>151.30000000000001</v>
      </c>
      <c r="T39" s="96">
        <v>71</v>
      </c>
      <c r="U39" s="96">
        <v>46.5</v>
      </c>
      <c r="W39" s="96">
        <v>36</v>
      </c>
      <c r="X39" s="96" t="s">
        <v>272</v>
      </c>
      <c r="Y39" s="96">
        <v>155.1</v>
      </c>
      <c r="Z39" s="96">
        <v>47.4</v>
      </c>
      <c r="AA39" t="s">
        <v>74</v>
      </c>
      <c r="AB39" s="96">
        <f t="shared" si="1"/>
        <v>36</v>
      </c>
    </row>
    <row r="40" spans="1:28">
      <c r="A40" s="96">
        <v>37</v>
      </c>
      <c r="B40" s="96" t="s">
        <v>273</v>
      </c>
      <c r="C40" s="418">
        <v>182.30000000000007</v>
      </c>
      <c r="D40" s="418">
        <v>47.89999999999992</v>
      </c>
      <c r="E40" t="s">
        <v>41</v>
      </c>
      <c r="F40" s="96">
        <f t="shared" si="0"/>
        <v>37</v>
      </c>
      <c r="P40" s="96">
        <v>73</v>
      </c>
      <c r="Q40" s="96">
        <v>182.30000000000007</v>
      </c>
      <c r="T40" s="96">
        <v>73</v>
      </c>
      <c r="U40" s="96">
        <v>47.89999999999992</v>
      </c>
      <c r="W40" s="96">
        <v>37</v>
      </c>
      <c r="X40" s="96" t="s">
        <v>273</v>
      </c>
      <c r="Y40" s="96">
        <v>182.3</v>
      </c>
      <c r="Z40" s="96">
        <v>50.5</v>
      </c>
      <c r="AA40" t="s">
        <v>41</v>
      </c>
      <c r="AB40" s="96">
        <f t="shared" si="1"/>
        <v>37</v>
      </c>
    </row>
    <row r="41" spans="1:28">
      <c r="A41" s="96">
        <v>38</v>
      </c>
      <c r="B41" s="96" t="s">
        <v>274</v>
      </c>
      <c r="C41" s="418">
        <v>184.69999999999993</v>
      </c>
      <c r="D41" s="418">
        <v>58.099999999999937</v>
      </c>
      <c r="E41" t="s">
        <v>51</v>
      </c>
      <c r="F41" s="96">
        <f t="shared" si="0"/>
        <v>38</v>
      </c>
      <c r="P41" s="96">
        <v>75</v>
      </c>
      <c r="Q41" s="96">
        <v>184.69999999999993</v>
      </c>
      <c r="T41" s="96">
        <v>75</v>
      </c>
      <c r="U41" s="96">
        <v>58.099999999999937</v>
      </c>
      <c r="W41" s="96">
        <v>38</v>
      </c>
      <c r="X41" s="96" t="s">
        <v>274</v>
      </c>
      <c r="Y41" s="96">
        <v>184.7</v>
      </c>
      <c r="Z41" s="96">
        <v>58.2</v>
      </c>
      <c r="AA41" t="s">
        <v>51</v>
      </c>
      <c r="AB41" s="96">
        <f t="shared" si="1"/>
        <v>38</v>
      </c>
    </row>
    <row r="42" spans="1:28">
      <c r="A42" s="96">
        <v>39</v>
      </c>
      <c r="B42" s="96" t="s">
        <v>275</v>
      </c>
      <c r="C42" s="418">
        <v>166.40000000000003</v>
      </c>
      <c r="D42" s="418">
        <v>50</v>
      </c>
      <c r="E42" t="s">
        <v>42</v>
      </c>
      <c r="F42" s="96">
        <f t="shared" si="0"/>
        <v>39</v>
      </c>
      <c r="P42" s="96">
        <v>77</v>
      </c>
      <c r="Q42" s="96">
        <v>166.40000000000003</v>
      </c>
      <c r="T42" s="96">
        <v>77</v>
      </c>
      <c r="U42" s="96">
        <v>50</v>
      </c>
      <c r="W42" s="96">
        <v>39</v>
      </c>
      <c r="X42" s="96" t="s">
        <v>275</v>
      </c>
      <c r="Y42" s="96">
        <v>166.4</v>
      </c>
      <c r="Z42" s="96">
        <v>50</v>
      </c>
      <c r="AA42" t="s">
        <v>42</v>
      </c>
      <c r="AB42" s="96">
        <f t="shared" si="1"/>
        <v>39</v>
      </c>
    </row>
    <row r="43" spans="1:28">
      <c r="A43" s="96">
        <v>40</v>
      </c>
      <c r="B43" s="96" t="s">
        <v>276</v>
      </c>
      <c r="C43" s="418">
        <v>176.5</v>
      </c>
      <c r="D43" s="418">
        <v>49</v>
      </c>
      <c r="E43" t="s">
        <v>52</v>
      </c>
      <c r="F43" s="96">
        <f t="shared" si="0"/>
        <v>40</v>
      </c>
      <c r="P43" s="96">
        <v>79</v>
      </c>
      <c r="Q43" s="96">
        <v>176.5</v>
      </c>
      <c r="T43" s="96">
        <v>79</v>
      </c>
      <c r="U43" s="96">
        <v>49</v>
      </c>
      <c r="W43" s="96">
        <v>40</v>
      </c>
      <c r="X43" s="96" t="s">
        <v>276</v>
      </c>
      <c r="Y43" s="96">
        <v>180.9</v>
      </c>
      <c r="Z43" s="96">
        <v>50.4</v>
      </c>
      <c r="AA43" t="s">
        <v>52</v>
      </c>
      <c r="AB43" s="96">
        <f t="shared" si="1"/>
        <v>40</v>
      </c>
    </row>
    <row r="44" spans="1:28">
      <c r="A44" s="96">
        <v>41</v>
      </c>
      <c r="B44" s="96" t="s">
        <v>277</v>
      </c>
      <c r="C44" s="418">
        <v>177.09999999999994</v>
      </c>
      <c r="D44" s="418">
        <v>51</v>
      </c>
      <c r="E44" t="s">
        <v>19</v>
      </c>
      <c r="F44" s="96">
        <f t="shared" si="0"/>
        <v>41</v>
      </c>
      <c r="P44" s="96">
        <v>81</v>
      </c>
      <c r="Q44" s="96">
        <v>177.09999999999994</v>
      </c>
      <c r="T44" s="96">
        <v>81</v>
      </c>
      <c r="U44" s="96">
        <v>51</v>
      </c>
      <c r="W44" s="96">
        <v>41</v>
      </c>
      <c r="X44" s="96" t="s">
        <v>277</v>
      </c>
      <c r="Y44" s="96">
        <v>177.1</v>
      </c>
      <c r="Z44" s="96">
        <v>51</v>
      </c>
      <c r="AA44" t="s">
        <v>19</v>
      </c>
      <c r="AB44" s="96">
        <f t="shared" si="1"/>
        <v>41</v>
      </c>
    </row>
    <row r="45" spans="1:28">
      <c r="A45" s="96">
        <v>42</v>
      </c>
      <c r="B45" s="96" t="s">
        <v>278</v>
      </c>
      <c r="C45" s="418">
        <v>182.5</v>
      </c>
      <c r="D45" s="418">
        <v>53.300000000000047</v>
      </c>
      <c r="E45" t="s">
        <v>53</v>
      </c>
      <c r="F45" s="96">
        <f t="shared" si="0"/>
        <v>42</v>
      </c>
      <c r="P45" s="96">
        <v>83</v>
      </c>
      <c r="Q45" s="96">
        <v>182.5</v>
      </c>
      <c r="T45" s="96">
        <v>83</v>
      </c>
      <c r="U45" s="96">
        <v>53.300000000000047</v>
      </c>
      <c r="W45" s="96">
        <v>42</v>
      </c>
      <c r="X45" s="96" t="s">
        <v>278</v>
      </c>
      <c r="Y45" s="96">
        <v>185.1</v>
      </c>
      <c r="Z45" s="96">
        <v>53.3</v>
      </c>
      <c r="AA45" t="s">
        <v>53</v>
      </c>
      <c r="AB45" s="96">
        <f t="shared" si="1"/>
        <v>42</v>
      </c>
    </row>
    <row r="46" spans="1:28">
      <c r="A46" s="96">
        <v>43</v>
      </c>
      <c r="B46" s="96" t="s">
        <v>279</v>
      </c>
      <c r="C46" s="418">
        <v>174.30000000000007</v>
      </c>
      <c r="D46" s="418">
        <v>47.19999999999996</v>
      </c>
      <c r="E46" t="s">
        <v>43</v>
      </c>
      <c r="F46" s="96">
        <f t="shared" si="0"/>
        <v>43</v>
      </c>
      <c r="P46" s="96">
        <v>85</v>
      </c>
      <c r="Q46" s="96">
        <v>174.30000000000007</v>
      </c>
      <c r="T46" s="96">
        <v>85</v>
      </c>
      <c r="U46" s="96">
        <v>47.19999999999996</v>
      </c>
      <c r="W46" s="96">
        <v>43</v>
      </c>
      <c r="X46" s="96" t="s">
        <v>279</v>
      </c>
      <c r="Y46" s="96">
        <v>169.5</v>
      </c>
      <c r="Z46" s="96">
        <v>47.4</v>
      </c>
      <c r="AA46" t="s">
        <v>43</v>
      </c>
      <c r="AB46" s="96">
        <f t="shared" si="1"/>
        <v>43</v>
      </c>
    </row>
    <row r="47" spans="1:28">
      <c r="A47" s="96">
        <v>44</v>
      </c>
      <c r="B47" s="96" t="s">
        <v>280</v>
      </c>
      <c r="C47" s="418">
        <v>162.9</v>
      </c>
      <c r="D47" s="418">
        <v>49.900000000000048</v>
      </c>
      <c r="E47" t="s">
        <v>92</v>
      </c>
      <c r="F47" s="96">
        <f t="shared" si="0"/>
        <v>44</v>
      </c>
      <c r="P47" s="96">
        <v>87</v>
      </c>
      <c r="Q47" s="96">
        <v>162.9</v>
      </c>
      <c r="T47" s="96">
        <v>87</v>
      </c>
      <c r="U47" s="96">
        <v>49.900000000000048</v>
      </c>
      <c r="W47" s="96">
        <v>44</v>
      </c>
      <c r="X47" s="96" t="s">
        <v>280</v>
      </c>
      <c r="Y47" s="96">
        <v>164.9</v>
      </c>
      <c r="Z47" s="96">
        <v>50.1</v>
      </c>
      <c r="AA47" t="s">
        <v>92</v>
      </c>
      <c r="AB47" s="96">
        <f t="shared" si="1"/>
        <v>44</v>
      </c>
    </row>
    <row r="48" spans="1:28">
      <c r="A48" s="96">
        <v>45</v>
      </c>
      <c r="B48" s="96" t="s">
        <v>281</v>
      </c>
      <c r="C48" s="418">
        <v>171.80000000000007</v>
      </c>
      <c r="D48" s="418">
        <v>48.800000000000033</v>
      </c>
      <c r="E48" t="s">
        <v>35</v>
      </c>
      <c r="F48" s="96">
        <f t="shared" si="0"/>
        <v>45</v>
      </c>
      <c r="P48" s="96">
        <v>89</v>
      </c>
      <c r="Q48" s="96">
        <v>171.80000000000007</v>
      </c>
      <c r="T48" s="96">
        <v>89</v>
      </c>
      <c r="U48" s="96">
        <v>48.800000000000033</v>
      </c>
      <c r="W48" s="96">
        <v>45</v>
      </c>
      <c r="X48" s="96" t="s">
        <v>281</v>
      </c>
      <c r="Y48" s="96">
        <v>171.8</v>
      </c>
      <c r="Z48" s="96">
        <v>50.1</v>
      </c>
      <c r="AA48" t="s">
        <v>35</v>
      </c>
      <c r="AB48" s="96">
        <f t="shared" si="1"/>
        <v>45</v>
      </c>
    </row>
    <row r="49" spans="1:28">
      <c r="A49" s="96">
        <v>46</v>
      </c>
      <c r="B49" s="96" t="s">
        <v>282</v>
      </c>
      <c r="C49" s="418">
        <v>179.59999999999994</v>
      </c>
      <c r="D49" s="418">
        <v>48.199999999999889</v>
      </c>
      <c r="E49" t="s">
        <v>20</v>
      </c>
      <c r="F49" s="96">
        <f t="shared" si="0"/>
        <v>46</v>
      </c>
      <c r="P49" s="96">
        <v>91</v>
      </c>
      <c r="Q49" s="96">
        <v>179.59999999999994</v>
      </c>
      <c r="T49" s="96">
        <v>91</v>
      </c>
      <c r="U49" s="96">
        <v>48.199999999999889</v>
      </c>
      <c r="W49" s="96">
        <v>46</v>
      </c>
      <c r="X49" s="96" t="s">
        <v>282</v>
      </c>
      <c r="Y49" s="96">
        <v>185.3</v>
      </c>
      <c r="Z49" s="96">
        <v>51</v>
      </c>
      <c r="AA49" t="s">
        <v>20</v>
      </c>
      <c r="AB49" s="96">
        <f t="shared" si="1"/>
        <v>46</v>
      </c>
    </row>
    <row r="50" spans="1:28">
      <c r="A50" s="96">
        <v>47</v>
      </c>
      <c r="B50" s="96" t="s">
        <v>283</v>
      </c>
      <c r="C50" s="418">
        <v>185.19999999999993</v>
      </c>
      <c r="D50" s="418">
        <v>53</v>
      </c>
      <c r="E50" t="s">
        <v>44</v>
      </c>
      <c r="F50" s="96">
        <f t="shared" si="0"/>
        <v>47</v>
      </c>
      <c r="P50" s="96">
        <v>93</v>
      </c>
      <c r="Q50" s="96">
        <v>185.19999999999993</v>
      </c>
      <c r="T50" s="96">
        <v>93</v>
      </c>
      <c r="U50" s="96">
        <v>53</v>
      </c>
      <c r="W50" s="96">
        <v>47</v>
      </c>
      <c r="X50" s="96" t="s">
        <v>283</v>
      </c>
      <c r="Y50" s="96">
        <v>185.2</v>
      </c>
      <c r="Z50" s="96">
        <v>53</v>
      </c>
      <c r="AA50" t="s">
        <v>44</v>
      </c>
      <c r="AB50" s="96">
        <f t="shared" si="1"/>
        <v>47</v>
      </c>
    </row>
    <row r="51" spans="1:28">
      <c r="A51" s="96">
        <v>48</v>
      </c>
      <c r="B51" s="96" t="s">
        <v>284</v>
      </c>
      <c r="C51" s="418">
        <v>174.09999999999997</v>
      </c>
      <c r="D51" s="418">
        <v>53.400000000000055</v>
      </c>
      <c r="E51" t="s">
        <v>64</v>
      </c>
      <c r="F51" s="96">
        <f t="shared" si="0"/>
        <v>48</v>
      </c>
      <c r="P51" s="96">
        <v>95</v>
      </c>
      <c r="Q51" s="96">
        <v>174.09999999999997</v>
      </c>
      <c r="T51" s="96">
        <v>95</v>
      </c>
      <c r="U51" s="96">
        <v>53.400000000000055</v>
      </c>
      <c r="W51" s="96">
        <v>48</v>
      </c>
      <c r="X51" s="96" t="s">
        <v>284</v>
      </c>
      <c r="Y51" s="96">
        <v>174.1</v>
      </c>
      <c r="Z51" s="96">
        <v>53.4</v>
      </c>
      <c r="AA51" t="s">
        <v>64</v>
      </c>
      <c r="AB51" s="96">
        <f t="shared" si="1"/>
        <v>48</v>
      </c>
    </row>
    <row r="52" spans="1:28">
      <c r="A52" s="96">
        <v>49</v>
      </c>
      <c r="B52" s="96" t="s">
        <v>285</v>
      </c>
      <c r="C52" s="418">
        <v>161.40000000000003</v>
      </c>
      <c r="D52" s="418">
        <v>52.5</v>
      </c>
      <c r="E52" t="s">
        <v>65</v>
      </c>
      <c r="F52" s="96">
        <f t="shared" si="0"/>
        <v>49</v>
      </c>
      <c r="P52" s="96">
        <v>97</v>
      </c>
      <c r="Q52" s="96">
        <v>161.40000000000003</v>
      </c>
      <c r="T52" s="96">
        <v>97</v>
      </c>
      <c r="U52" s="96">
        <v>52.5</v>
      </c>
      <c r="W52" s="96">
        <v>49</v>
      </c>
      <c r="X52" s="96" t="s">
        <v>285</v>
      </c>
      <c r="Y52" s="96">
        <v>160.69999999999999</v>
      </c>
      <c r="Z52" s="96">
        <v>52.5</v>
      </c>
      <c r="AA52" t="s">
        <v>65</v>
      </c>
      <c r="AB52" s="96">
        <f t="shared" si="1"/>
        <v>49</v>
      </c>
    </row>
    <row r="53" spans="1:28">
      <c r="A53" s="96">
        <v>50</v>
      </c>
      <c r="B53" s="96" t="s">
        <v>286</v>
      </c>
      <c r="C53" s="418">
        <v>181.10000000000002</v>
      </c>
      <c r="D53" s="418">
        <v>56</v>
      </c>
      <c r="E53" t="s">
        <v>54</v>
      </c>
      <c r="F53" s="96">
        <f t="shared" si="0"/>
        <v>50</v>
      </c>
      <c r="P53" s="96">
        <v>99</v>
      </c>
      <c r="Q53" s="96">
        <v>181.10000000000002</v>
      </c>
      <c r="T53" s="96">
        <v>99</v>
      </c>
      <c r="U53" s="96">
        <v>56</v>
      </c>
      <c r="W53" s="96">
        <v>50</v>
      </c>
      <c r="X53" s="96" t="s">
        <v>286</v>
      </c>
      <c r="Y53" s="96">
        <v>181.1</v>
      </c>
      <c r="Z53" s="96">
        <v>56</v>
      </c>
      <c r="AA53" t="s">
        <v>54</v>
      </c>
      <c r="AB53" s="96">
        <f t="shared" si="1"/>
        <v>50</v>
      </c>
    </row>
    <row r="54" spans="1:28">
      <c r="A54" s="96">
        <v>51</v>
      </c>
      <c r="B54" s="96" t="s">
        <v>287</v>
      </c>
      <c r="C54" s="418">
        <v>153.6999999999999</v>
      </c>
      <c r="D54" s="418">
        <v>45.800000000000047</v>
      </c>
      <c r="E54" t="s">
        <v>93</v>
      </c>
      <c r="F54" s="96">
        <f t="shared" si="0"/>
        <v>51</v>
      </c>
      <c r="P54" s="96">
        <v>101</v>
      </c>
      <c r="Q54" s="96">
        <v>153.6999999999999</v>
      </c>
      <c r="T54" s="96">
        <v>101</v>
      </c>
      <c r="U54" s="96">
        <v>45.800000000000047</v>
      </c>
      <c r="W54" s="96">
        <v>51</v>
      </c>
      <c r="X54" s="96" t="s">
        <v>287</v>
      </c>
      <c r="Y54" s="96">
        <v>155.6</v>
      </c>
      <c r="Z54" s="96">
        <v>46.8</v>
      </c>
      <c r="AA54" t="s">
        <v>93</v>
      </c>
      <c r="AB54" s="96">
        <f t="shared" si="1"/>
        <v>51</v>
      </c>
    </row>
    <row r="55" spans="1:28">
      <c r="A55" s="96">
        <v>52</v>
      </c>
      <c r="B55" s="96" t="s">
        <v>288</v>
      </c>
      <c r="C55" s="418">
        <v>170.59999999999997</v>
      </c>
      <c r="D55" s="418">
        <v>50.800000000000061</v>
      </c>
      <c r="E55" t="s">
        <v>66</v>
      </c>
      <c r="F55" s="96">
        <f t="shared" si="0"/>
        <v>52</v>
      </c>
      <c r="P55" s="96">
        <v>103</v>
      </c>
      <c r="Q55" s="96">
        <v>170.59999999999997</v>
      </c>
      <c r="T55" s="96">
        <v>103</v>
      </c>
      <c r="U55" s="96">
        <v>50.800000000000061</v>
      </c>
      <c r="W55" s="96">
        <v>52</v>
      </c>
      <c r="X55" s="96" t="s">
        <v>288</v>
      </c>
      <c r="Y55" s="96">
        <v>168.5</v>
      </c>
      <c r="Z55" s="96">
        <v>50.9</v>
      </c>
      <c r="AA55" t="s">
        <v>66</v>
      </c>
      <c r="AB55" s="96">
        <f t="shared" si="1"/>
        <v>52</v>
      </c>
    </row>
    <row r="56" spans="1:28">
      <c r="A56" s="96">
        <v>53</v>
      </c>
      <c r="B56" s="96" t="s">
        <v>289</v>
      </c>
      <c r="C56" s="418">
        <v>172.90000000000006</v>
      </c>
      <c r="D56" s="418">
        <v>52.400000000000055</v>
      </c>
      <c r="E56" t="s">
        <v>67</v>
      </c>
      <c r="F56" s="96">
        <f t="shared" si="0"/>
        <v>53</v>
      </c>
      <c r="P56" s="96">
        <v>105</v>
      </c>
      <c r="Q56" s="96">
        <v>172.90000000000006</v>
      </c>
      <c r="T56" s="96">
        <v>105</v>
      </c>
      <c r="U56" s="96">
        <v>52.400000000000055</v>
      </c>
      <c r="W56" s="96">
        <v>53</v>
      </c>
      <c r="X56" s="96" t="s">
        <v>289</v>
      </c>
      <c r="Y56" s="96">
        <v>172.9</v>
      </c>
      <c r="Z56" s="96">
        <v>52.4</v>
      </c>
      <c r="AA56" t="s">
        <v>67</v>
      </c>
      <c r="AB56" s="96">
        <f t="shared" si="1"/>
        <v>53</v>
      </c>
    </row>
    <row r="57" spans="1:28">
      <c r="A57" s="96">
        <v>54</v>
      </c>
      <c r="B57" s="96" t="s">
        <v>290</v>
      </c>
      <c r="C57" s="418">
        <v>160.19999999999993</v>
      </c>
      <c r="D57" s="418">
        <v>49.099999999999945</v>
      </c>
      <c r="E57" t="s">
        <v>94</v>
      </c>
      <c r="F57" s="96">
        <f t="shared" si="0"/>
        <v>54</v>
      </c>
      <c r="P57" s="96">
        <v>107</v>
      </c>
      <c r="Q57" s="96">
        <v>160.19999999999993</v>
      </c>
      <c r="T57" s="96">
        <v>107</v>
      </c>
      <c r="U57" s="96">
        <v>49.099999999999945</v>
      </c>
      <c r="W57" s="96">
        <v>54</v>
      </c>
      <c r="X57" s="96" t="s">
        <v>290</v>
      </c>
      <c r="Y57" s="96">
        <v>165.9</v>
      </c>
      <c r="Z57" s="96">
        <v>50.1</v>
      </c>
      <c r="AA57" t="s">
        <v>94</v>
      </c>
      <c r="AB57" s="96">
        <f t="shared" si="1"/>
        <v>54</v>
      </c>
    </row>
    <row r="58" spans="1:28">
      <c r="A58" s="96">
        <v>55</v>
      </c>
      <c r="B58" s="96" t="s">
        <v>291</v>
      </c>
      <c r="C58" s="418">
        <v>181.7</v>
      </c>
      <c r="D58" s="418">
        <v>51.300000000000104</v>
      </c>
      <c r="E58" t="s">
        <v>21</v>
      </c>
      <c r="F58" s="96">
        <f t="shared" si="0"/>
        <v>55</v>
      </c>
      <c r="P58" s="96">
        <v>109</v>
      </c>
      <c r="Q58" s="96">
        <v>181.7</v>
      </c>
      <c r="T58" s="96">
        <v>109</v>
      </c>
      <c r="U58" s="96">
        <v>51.300000000000104</v>
      </c>
      <c r="W58" s="96">
        <v>55</v>
      </c>
      <c r="X58" s="96" t="s">
        <v>291</v>
      </c>
      <c r="Y58" s="96">
        <v>181.7</v>
      </c>
      <c r="Z58" s="96">
        <v>51.8</v>
      </c>
      <c r="AA58" t="s">
        <v>21</v>
      </c>
      <c r="AB58" s="96">
        <f t="shared" si="1"/>
        <v>55</v>
      </c>
    </row>
    <row r="59" spans="1:28">
      <c r="A59" s="96">
        <v>56</v>
      </c>
      <c r="B59" s="96" t="s">
        <v>292</v>
      </c>
      <c r="C59" s="418">
        <v>146.09999999999994</v>
      </c>
      <c r="D59" s="418">
        <v>46.400000000000055</v>
      </c>
      <c r="E59" t="s">
        <v>95</v>
      </c>
      <c r="F59" s="96">
        <f t="shared" si="0"/>
        <v>56</v>
      </c>
      <c r="P59" s="96">
        <v>111</v>
      </c>
      <c r="Q59" s="96">
        <v>146.09999999999994</v>
      </c>
      <c r="T59" s="96">
        <v>111</v>
      </c>
      <c r="U59" s="96">
        <v>46.400000000000055</v>
      </c>
      <c r="W59" s="96">
        <v>56</v>
      </c>
      <c r="X59" s="96" t="s">
        <v>292</v>
      </c>
      <c r="Y59" s="96">
        <v>155.69999999999999</v>
      </c>
      <c r="Z59" s="96">
        <v>47</v>
      </c>
      <c r="AA59" t="s">
        <v>95</v>
      </c>
      <c r="AB59" s="96">
        <f t="shared" si="1"/>
        <v>56</v>
      </c>
    </row>
    <row r="60" spans="1:28">
      <c r="A60" s="96">
        <v>57</v>
      </c>
      <c r="B60" s="96" t="s">
        <v>293</v>
      </c>
      <c r="C60" s="418">
        <v>174</v>
      </c>
      <c r="D60" s="418">
        <v>52.300000000000033</v>
      </c>
      <c r="E60" t="s">
        <v>68</v>
      </c>
      <c r="F60" s="96">
        <f t="shared" si="0"/>
        <v>57</v>
      </c>
      <c r="P60" s="96">
        <v>113</v>
      </c>
      <c r="Q60" s="96">
        <v>174</v>
      </c>
      <c r="T60" s="96">
        <v>113</v>
      </c>
      <c r="U60" s="96">
        <v>52.300000000000033</v>
      </c>
      <c r="W60" s="96">
        <v>57</v>
      </c>
      <c r="X60" s="96" t="s">
        <v>293</v>
      </c>
      <c r="Y60" s="96">
        <v>173.1</v>
      </c>
      <c r="Z60" s="96">
        <v>52.4</v>
      </c>
      <c r="AA60" t="s">
        <v>68</v>
      </c>
      <c r="AB60" s="96">
        <f t="shared" si="1"/>
        <v>57</v>
      </c>
    </row>
    <row r="61" spans="1:28">
      <c r="A61" s="96">
        <v>58</v>
      </c>
      <c r="B61" s="96" t="s">
        <v>294</v>
      </c>
      <c r="C61" s="418">
        <v>163.6999999999999</v>
      </c>
      <c r="D61" s="418">
        <v>49.900000000000055</v>
      </c>
      <c r="E61" t="s">
        <v>96</v>
      </c>
      <c r="F61" s="96">
        <f t="shared" si="0"/>
        <v>58</v>
      </c>
      <c r="P61" s="96">
        <v>115</v>
      </c>
      <c r="Q61" s="96">
        <v>163.6999999999999</v>
      </c>
      <c r="T61" s="96">
        <v>115</v>
      </c>
      <c r="U61" s="96">
        <v>49.900000000000055</v>
      </c>
      <c r="W61" s="96">
        <v>58</v>
      </c>
      <c r="X61" s="96" t="s">
        <v>294</v>
      </c>
      <c r="Y61" s="96">
        <v>163.69999999999999</v>
      </c>
      <c r="Z61" s="96">
        <v>49.6</v>
      </c>
      <c r="AA61" t="s">
        <v>96</v>
      </c>
      <c r="AB61" s="96">
        <f t="shared" si="1"/>
        <v>58</v>
      </c>
    </row>
    <row r="62" spans="1:28">
      <c r="A62" s="96">
        <v>59</v>
      </c>
      <c r="B62" s="96" t="s">
        <v>295</v>
      </c>
      <c r="C62" s="418">
        <v>129.90000000000003</v>
      </c>
      <c r="D62" s="418">
        <v>41.700000000000017</v>
      </c>
      <c r="E62" t="s">
        <v>82</v>
      </c>
      <c r="F62" s="96">
        <f t="shared" si="0"/>
        <v>59</v>
      </c>
      <c r="P62" s="96">
        <v>117</v>
      </c>
      <c r="Q62" s="96">
        <v>129.90000000000003</v>
      </c>
      <c r="T62" s="96">
        <v>117</v>
      </c>
      <c r="U62" s="96">
        <v>41.700000000000017</v>
      </c>
      <c r="W62" s="96">
        <v>59</v>
      </c>
      <c r="X62" s="96" t="s">
        <v>295</v>
      </c>
      <c r="Y62" s="96">
        <v>135.1</v>
      </c>
      <c r="Z62" s="96">
        <v>42.7</v>
      </c>
      <c r="AA62" t="s">
        <v>82</v>
      </c>
      <c r="AB62" s="96">
        <f t="shared" si="1"/>
        <v>59</v>
      </c>
    </row>
    <row r="63" spans="1:28">
      <c r="A63" s="96">
        <v>60</v>
      </c>
      <c r="B63" s="96" t="s">
        <v>296</v>
      </c>
      <c r="C63" s="418">
        <v>178</v>
      </c>
      <c r="D63" s="418">
        <v>54.899999999999899</v>
      </c>
      <c r="E63" t="s">
        <v>8</v>
      </c>
      <c r="F63" s="96">
        <f t="shared" si="0"/>
        <v>60</v>
      </c>
      <c r="P63" s="96">
        <v>119</v>
      </c>
      <c r="Q63" s="96">
        <v>178</v>
      </c>
      <c r="T63" s="96">
        <v>119</v>
      </c>
      <c r="U63" s="96">
        <v>54.899999999999899</v>
      </c>
      <c r="W63" s="96">
        <v>60</v>
      </c>
      <c r="X63" s="96" t="s">
        <v>296</v>
      </c>
      <c r="Y63" s="96">
        <v>178</v>
      </c>
      <c r="Z63" s="96">
        <v>54.7</v>
      </c>
      <c r="AA63" t="s">
        <v>8</v>
      </c>
      <c r="AB63" s="96">
        <f t="shared" si="1"/>
        <v>60</v>
      </c>
    </row>
    <row r="64" spans="1:28">
      <c r="A64" s="96">
        <v>61</v>
      </c>
      <c r="B64" s="96" t="s">
        <v>297</v>
      </c>
      <c r="C64" s="418">
        <v>157.80000000000004</v>
      </c>
      <c r="D64" s="418">
        <v>47.800000000000033</v>
      </c>
      <c r="E64" t="s">
        <v>83</v>
      </c>
      <c r="F64" s="96">
        <f t="shared" si="0"/>
        <v>61</v>
      </c>
      <c r="P64" s="96">
        <v>121</v>
      </c>
      <c r="Q64" s="96">
        <v>157.80000000000004</v>
      </c>
      <c r="T64" s="96">
        <v>121</v>
      </c>
      <c r="U64" s="96">
        <v>47.800000000000033</v>
      </c>
      <c r="W64" s="96">
        <v>61</v>
      </c>
      <c r="X64" s="96" t="s">
        <v>297</v>
      </c>
      <c r="Y64" s="96">
        <v>158.80000000000001</v>
      </c>
      <c r="Z64" s="96">
        <v>49.5</v>
      </c>
      <c r="AA64" t="s">
        <v>83</v>
      </c>
      <c r="AB64" s="96">
        <f t="shared" si="1"/>
        <v>61</v>
      </c>
    </row>
    <row r="65" spans="1:28">
      <c r="A65" s="96">
        <v>62</v>
      </c>
      <c r="B65" s="96" t="s">
        <v>298</v>
      </c>
      <c r="C65" s="418">
        <v>172.19999999999993</v>
      </c>
      <c r="D65" s="418">
        <v>52.599999999999945</v>
      </c>
      <c r="E65" t="s">
        <v>97</v>
      </c>
      <c r="F65" s="96">
        <f t="shared" si="0"/>
        <v>62</v>
      </c>
      <c r="P65" s="96">
        <v>123</v>
      </c>
      <c r="Q65" s="96">
        <v>172.19999999999993</v>
      </c>
      <c r="T65" s="96">
        <v>123</v>
      </c>
      <c r="U65" s="96">
        <v>52.599999999999945</v>
      </c>
      <c r="W65" s="96">
        <v>62</v>
      </c>
      <c r="X65" s="96" t="s">
        <v>298</v>
      </c>
      <c r="Y65" s="96">
        <v>172.2</v>
      </c>
      <c r="Z65" s="96">
        <v>53</v>
      </c>
      <c r="AA65" t="s">
        <v>97</v>
      </c>
      <c r="AB65" s="96">
        <f t="shared" si="1"/>
        <v>62</v>
      </c>
    </row>
    <row r="66" spans="1:28">
      <c r="A66" s="96">
        <v>63</v>
      </c>
      <c r="B66" s="96" t="s">
        <v>299</v>
      </c>
      <c r="C66" s="418">
        <v>158.69999999999996</v>
      </c>
      <c r="D66" s="418">
        <v>50.099999999999945</v>
      </c>
      <c r="E66" t="s">
        <v>84</v>
      </c>
      <c r="F66" s="96">
        <f t="shared" si="0"/>
        <v>63</v>
      </c>
      <c r="P66" s="96">
        <v>125</v>
      </c>
      <c r="Q66" s="96">
        <v>158.69999999999996</v>
      </c>
      <c r="T66" s="96">
        <v>125</v>
      </c>
      <c r="U66" s="96">
        <v>50.099999999999945</v>
      </c>
      <c r="W66" s="96">
        <v>63</v>
      </c>
      <c r="X66" s="96" t="s">
        <v>299</v>
      </c>
      <c r="Y66" s="96">
        <v>158.69999999999999</v>
      </c>
      <c r="Z66" s="96">
        <v>50.2</v>
      </c>
      <c r="AA66" t="s">
        <v>84</v>
      </c>
      <c r="AB66" s="96">
        <f t="shared" si="1"/>
        <v>63</v>
      </c>
    </row>
    <row r="67" spans="1:28">
      <c r="A67" s="96">
        <v>64</v>
      </c>
      <c r="B67" s="96" t="s">
        <v>300</v>
      </c>
      <c r="C67" s="418">
        <v>183.1</v>
      </c>
      <c r="D67" s="418">
        <v>57.400000000000063</v>
      </c>
      <c r="E67" t="s">
        <v>55</v>
      </c>
      <c r="F67" s="96">
        <f t="shared" si="0"/>
        <v>64</v>
      </c>
      <c r="P67" s="96">
        <v>127</v>
      </c>
      <c r="Q67" s="96">
        <v>183.1</v>
      </c>
      <c r="T67" s="96">
        <v>127</v>
      </c>
      <c r="U67" s="96">
        <v>57.400000000000063</v>
      </c>
      <c r="W67" s="96">
        <v>64</v>
      </c>
      <c r="X67" s="96" t="s">
        <v>300</v>
      </c>
      <c r="Y67" s="96">
        <v>183.1</v>
      </c>
      <c r="Z67" s="96">
        <v>57.4</v>
      </c>
      <c r="AA67" t="s">
        <v>55</v>
      </c>
      <c r="AB67" s="96">
        <f t="shared" si="1"/>
        <v>64</v>
      </c>
    </row>
    <row r="68" spans="1:28">
      <c r="A68" s="96">
        <v>65</v>
      </c>
      <c r="B68" s="96" t="s">
        <v>301</v>
      </c>
      <c r="C68" s="418">
        <v>162.69999999999999</v>
      </c>
      <c r="D68" s="418">
        <v>49.400000000000055</v>
      </c>
      <c r="E68" t="s">
        <v>75</v>
      </c>
      <c r="F68" s="96">
        <f t="shared" si="0"/>
        <v>65</v>
      </c>
      <c r="P68" s="96">
        <v>129</v>
      </c>
      <c r="Q68" s="96">
        <v>162.69999999999999</v>
      </c>
      <c r="T68" s="96">
        <v>129</v>
      </c>
      <c r="U68" s="96">
        <v>49.400000000000055</v>
      </c>
      <c r="W68" s="96">
        <v>65</v>
      </c>
      <c r="X68" s="96" t="s">
        <v>301</v>
      </c>
      <c r="Y68" s="96">
        <v>159.1</v>
      </c>
      <c r="Z68" s="96">
        <v>48</v>
      </c>
      <c r="AA68" t="s">
        <v>75</v>
      </c>
      <c r="AB68" s="96">
        <f t="shared" si="1"/>
        <v>65</v>
      </c>
    </row>
    <row r="69" spans="1:28">
      <c r="A69" s="96">
        <v>66</v>
      </c>
      <c r="B69" s="96" t="s">
        <v>302</v>
      </c>
      <c r="C69" s="418">
        <v>176.1999999999999</v>
      </c>
      <c r="D69" s="418">
        <v>50.800000000000047</v>
      </c>
      <c r="E69" t="s">
        <v>22</v>
      </c>
      <c r="F69" s="96">
        <f t="shared" ref="F69:F103" si="2">+A69</f>
        <v>66</v>
      </c>
      <c r="P69" s="96">
        <v>131</v>
      </c>
      <c r="Q69" s="96">
        <v>176.1999999999999</v>
      </c>
      <c r="T69" s="96">
        <v>131</v>
      </c>
      <c r="U69" s="96">
        <v>50.800000000000047</v>
      </c>
      <c r="W69" s="96">
        <v>66</v>
      </c>
      <c r="X69" s="96" t="s">
        <v>302</v>
      </c>
      <c r="Y69" s="96">
        <v>176.2</v>
      </c>
      <c r="Z69" s="96">
        <v>50.8</v>
      </c>
      <c r="AA69" t="s">
        <v>22</v>
      </c>
      <c r="AB69" s="96">
        <f t="shared" ref="AB69:AB103" si="3">+W69</f>
        <v>66</v>
      </c>
    </row>
    <row r="70" spans="1:28">
      <c r="A70" s="96">
        <v>67</v>
      </c>
      <c r="B70" s="96" t="s">
        <v>303</v>
      </c>
      <c r="C70" s="418">
        <v>163</v>
      </c>
      <c r="D70" s="418">
        <v>48.199999999999974</v>
      </c>
      <c r="E70" t="s">
        <v>45</v>
      </c>
      <c r="F70" s="96">
        <f t="shared" si="2"/>
        <v>67</v>
      </c>
      <c r="P70" s="96">
        <v>133</v>
      </c>
      <c r="Q70" s="96">
        <v>163</v>
      </c>
      <c r="T70" s="96">
        <v>133</v>
      </c>
      <c r="U70" s="96">
        <v>48.199999999999974</v>
      </c>
      <c r="W70" s="96">
        <v>67</v>
      </c>
      <c r="X70" s="96" t="s">
        <v>303</v>
      </c>
      <c r="Y70" s="96">
        <v>158.19999999999999</v>
      </c>
      <c r="Z70" s="96">
        <v>47.7</v>
      </c>
      <c r="AA70" t="s">
        <v>45</v>
      </c>
      <c r="AB70" s="96">
        <f t="shared" si="3"/>
        <v>67</v>
      </c>
    </row>
    <row r="71" spans="1:28">
      <c r="A71" s="96">
        <v>68</v>
      </c>
      <c r="B71" s="96" t="s">
        <v>304</v>
      </c>
      <c r="C71" s="418">
        <v>139</v>
      </c>
      <c r="D71" s="418">
        <v>44</v>
      </c>
      <c r="E71" t="s">
        <v>85</v>
      </c>
      <c r="F71" s="96">
        <f t="shared" si="2"/>
        <v>68</v>
      </c>
      <c r="P71" s="96">
        <v>135</v>
      </c>
      <c r="Q71" s="96">
        <v>139</v>
      </c>
      <c r="T71" s="96">
        <v>135</v>
      </c>
      <c r="U71" s="96">
        <v>44</v>
      </c>
      <c r="W71" s="96">
        <v>68</v>
      </c>
      <c r="X71" s="96" t="s">
        <v>304</v>
      </c>
      <c r="Y71" s="96">
        <v>139</v>
      </c>
      <c r="Z71" s="96">
        <v>45.1</v>
      </c>
      <c r="AA71" t="s">
        <v>85</v>
      </c>
      <c r="AB71" s="96">
        <f t="shared" si="3"/>
        <v>68</v>
      </c>
    </row>
    <row r="72" spans="1:28">
      <c r="A72" s="96">
        <v>69</v>
      </c>
      <c r="B72" s="96" t="s">
        <v>305</v>
      </c>
      <c r="C72" s="418">
        <v>161.1</v>
      </c>
      <c r="D72" s="418">
        <v>49.900000000000048</v>
      </c>
      <c r="E72" t="s">
        <v>76</v>
      </c>
      <c r="F72" s="96">
        <f t="shared" si="2"/>
        <v>69</v>
      </c>
      <c r="P72" s="96">
        <v>137</v>
      </c>
      <c r="Q72" s="96">
        <v>161.1</v>
      </c>
      <c r="T72" s="96">
        <v>137</v>
      </c>
      <c r="U72" s="96">
        <v>49.900000000000048</v>
      </c>
      <c r="W72" s="96">
        <v>69</v>
      </c>
      <c r="X72" s="96" t="s">
        <v>305</v>
      </c>
      <c r="Y72" s="96">
        <v>161.1</v>
      </c>
      <c r="Z72" s="96">
        <v>51.1</v>
      </c>
      <c r="AA72" t="s">
        <v>76</v>
      </c>
      <c r="AB72" s="96">
        <f t="shared" si="3"/>
        <v>69</v>
      </c>
    </row>
    <row r="73" spans="1:28">
      <c r="A73" s="96">
        <v>70</v>
      </c>
      <c r="B73" s="96" t="s">
        <v>306</v>
      </c>
      <c r="C73" s="418">
        <v>164.19999999999993</v>
      </c>
      <c r="D73" s="418">
        <v>51.5</v>
      </c>
      <c r="E73" t="s">
        <v>69</v>
      </c>
      <c r="F73" s="96">
        <f t="shared" si="2"/>
        <v>70</v>
      </c>
      <c r="P73" s="96">
        <v>139</v>
      </c>
      <c r="Q73" s="96">
        <v>164.19999999999993</v>
      </c>
      <c r="T73" s="96">
        <v>139</v>
      </c>
      <c r="U73" s="96">
        <v>51.5</v>
      </c>
      <c r="W73" s="96">
        <v>70</v>
      </c>
      <c r="X73" s="96" t="s">
        <v>306</v>
      </c>
      <c r="Y73" s="96">
        <v>164.2</v>
      </c>
      <c r="Z73" s="96">
        <v>51.5</v>
      </c>
      <c r="AA73" t="s">
        <v>69</v>
      </c>
      <c r="AB73" s="96">
        <f t="shared" si="3"/>
        <v>70</v>
      </c>
    </row>
    <row r="74" spans="1:28">
      <c r="A74" s="96">
        <v>71</v>
      </c>
      <c r="B74" s="96" t="s">
        <v>307</v>
      </c>
      <c r="C74" s="418">
        <v>183.9</v>
      </c>
      <c r="D74" s="418">
        <v>55.800000000000118</v>
      </c>
      <c r="E74" t="s">
        <v>9</v>
      </c>
      <c r="F74" s="96">
        <f t="shared" si="2"/>
        <v>71</v>
      </c>
      <c r="P74" s="96">
        <v>141</v>
      </c>
      <c r="Q74" s="96">
        <v>183.9</v>
      </c>
      <c r="T74" s="96">
        <v>141</v>
      </c>
      <c r="U74" s="96">
        <v>55.800000000000118</v>
      </c>
      <c r="W74" s="96">
        <v>71</v>
      </c>
      <c r="X74" s="96" t="s">
        <v>307</v>
      </c>
      <c r="Y74" s="96">
        <v>181</v>
      </c>
      <c r="Z74" s="96">
        <v>54.5</v>
      </c>
      <c r="AA74" t="s">
        <v>9</v>
      </c>
      <c r="AB74" s="96">
        <f t="shared" si="3"/>
        <v>71</v>
      </c>
    </row>
    <row r="75" spans="1:28">
      <c r="A75" s="96">
        <v>72</v>
      </c>
      <c r="B75" s="96" t="s">
        <v>308</v>
      </c>
      <c r="C75" s="418">
        <v>181</v>
      </c>
      <c r="D75" s="418">
        <v>52.199999999999882</v>
      </c>
      <c r="E75" t="s">
        <v>10</v>
      </c>
      <c r="F75" s="96">
        <f t="shared" si="2"/>
        <v>72</v>
      </c>
      <c r="P75" s="96">
        <v>143</v>
      </c>
      <c r="Q75" s="96">
        <v>181</v>
      </c>
      <c r="T75" s="96">
        <v>143</v>
      </c>
      <c r="U75" s="96">
        <v>52.199999999999882</v>
      </c>
      <c r="W75" s="96">
        <v>72</v>
      </c>
      <c r="X75" s="96" t="s">
        <v>308</v>
      </c>
      <c r="Y75" s="96">
        <v>181</v>
      </c>
      <c r="Z75" s="96">
        <v>52.2</v>
      </c>
      <c r="AA75" t="s">
        <v>10</v>
      </c>
      <c r="AB75" s="96">
        <f t="shared" si="3"/>
        <v>72</v>
      </c>
    </row>
    <row r="76" spans="1:28">
      <c r="A76" s="96">
        <v>73</v>
      </c>
      <c r="B76" s="96" t="s">
        <v>309</v>
      </c>
      <c r="C76" s="418">
        <v>151.89999999999992</v>
      </c>
      <c r="D76" s="418">
        <v>48</v>
      </c>
      <c r="E76" t="s">
        <v>77</v>
      </c>
      <c r="F76" s="96">
        <f t="shared" si="2"/>
        <v>73</v>
      </c>
      <c r="P76" s="96">
        <v>145</v>
      </c>
      <c r="Q76" s="96">
        <v>151.89999999999992</v>
      </c>
      <c r="T76" s="96">
        <v>145</v>
      </c>
      <c r="U76" s="96">
        <v>48</v>
      </c>
      <c r="W76" s="96">
        <v>73</v>
      </c>
      <c r="X76" s="96" t="s">
        <v>309</v>
      </c>
      <c r="Y76" s="96">
        <v>154</v>
      </c>
      <c r="Z76" s="96">
        <v>49</v>
      </c>
      <c r="AA76" t="s">
        <v>77</v>
      </c>
      <c r="AB76" s="96">
        <f t="shared" si="3"/>
        <v>73</v>
      </c>
    </row>
    <row r="77" spans="1:28">
      <c r="A77" s="96">
        <v>74</v>
      </c>
      <c r="B77" s="96" t="s">
        <v>310</v>
      </c>
      <c r="C77" s="418">
        <v>174.69999999999993</v>
      </c>
      <c r="D77" s="418">
        <v>49.600000000000065</v>
      </c>
      <c r="E77" t="s">
        <v>11</v>
      </c>
      <c r="F77" s="96">
        <f t="shared" si="2"/>
        <v>74</v>
      </c>
      <c r="P77" s="96">
        <v>147</v>
      </c>
      <c r="Q77" s="96">
        <v>174.69999999999993</v>
      </c>
      <c r="T77" s="96">
        <v>147</v>
      </c>
      <c r="U77" s="96">
        <v>49.600000000000065</v>
      </c>
      <c r="W77" s="96">
        <v>74</v>
      </c>
      <c r="X77" s="96" t="s">
        <v>310</v>
      </c>
      <c r="Y77" s="96">
        <v>174.7</v>
      </c>
      <c r="Z77" s="96">
        <v>49.6</v>
      </c>
      <c r="AA77" t="s">
        <v>11</v>
      </c>
      <c r="AB77" s="96">
        <f t="shared" si="3"/>
        <v>74</v>
      </c>
    </row>
    <row r="78" spans="1:28">
      <c r="A78" s="96">
        <v>75</v>
      </c>
      <c r="B78" s="96" t="s">
        <v>311</v>
      </c>
      <c r="C78" s="418">
        <v>181.6999999999999</v>
      </c>
      <c r="D78" s="418">
        <v>52.699999999999882</v>
      </c>
      <c r="E78" t="s">
        <v>12</v>
      </c>
      <c r="F78" s="96">
        <f t="shared" si="2"/>
        <v>75</v>
      </c>
      <c r="P78" s="96">
        <v>149</v>
      </c>
      <c r="Q78" s="96">
        <v>181.6999999999999</v>
      </c>
      <c r="T78" s="96">
        <v>149</v>
      </c>
      <c r="U78" s="96">
        <v>52.699999999999882</v>
      </c>
      <c r="W78" s="96">
        <v>75</v>
      </c>
      <c r="X78" s="96" t="s">
        <v>311</v>
      </c>
      <c r="Y78" s="96">
        <v>176</v>
      </c>
      <c r="Z78" s="96">
        <v>51.4</v>
      </c>
      <c r="AA78" t="s">
        <v>12</v>
      </c>
      <c r="AB78" s="96">
        <f t="shared" si="3"/>
        <v>75</v>
      </c>
    </row>
    <row r="79" spans="1:28">
      <c r="A79" s="96">
        <v>76</v>
      </c>
      <c r="B79" s="96" t="s">
        <v>312</v>
      </c>
      <c r="C79" s="418">
        <v>181.19999999999996</v>
      </c>
      <c r="D79" s="418">
        <v>50.800000000000118</v>
      </c>
      <c r="E79" t="s">
        <v>13</v>
      </c>
      <c r="F79" s="96">
        <f t="shared" si="2"/>
        <v>76</v>
      </c>
      <c r="P79" s="96">
        <v>151</v>
      </c>
      <c r="Q79" s="96">
        <v>181.19999999999996</v>
      </c>
      <c r="T79" s="96">
        <v>151</v>
      </c>
      <c r="U79" s="96">
        <v>50.800000000000118</v>
      </c>
      <c r="W79" s="96">
        <v>76</v>
      </c>
      <c r="X79" s="96" t="s">
        <v>312</v>
      </c>
      <c r="Y79" s="96">
        <v>181.2</v>
      </c>
      <c r="Z79" s="96">
        <v>50.8</v>
      </c>
      <c r="AA79" t="s">
        <v>13</v>
      </c>
      <c r="AB79" s="96">
        <f t="shared" si="3"/>
        <v>76</v>
      </c>
    </row>
    <row r="80" spans="1:28">
      <c r="A80" s="96">
        <v>77</v>
      </c>
      <c r="B80" s="96" t="s">
        <v>313</v>
      </c>
      <c r="C80" s="418">
        <v>173.09999999999994</v>
      </c>
      <c r="D80" s="418">
        <v>50.099999999999945</v>
      </c>
      <c r="E80" t="s">
        <v>56</v>
      </c>
      <c r="F80" s="96">
        <f t="shared" si="2"/>
        <v>77</v>
      </c>
      <c r="P80" s="96">
        <v>153</v>
      </c>
      <c r="Q80" s="96">
        <v>173.09999999999994</v>
      </c>
      <c r="T80" s="96">
        <v>153</v>
      </c>
      <c r="U80" s="96">
        <v>50.099999999999945</v>
      </c>
      <c r="W80" s="96">
        <v>77</v>
      </c>
      <c r="X80" s="96" t="s">
        <v>313</v>
      </c>
      <c r="Y80" s="96">
        <v>176.9</v>
      </c>
      <c r="Z80" s="96">
        <v>51.4</v>
      </c>
      <c r="AA80" t="s">
        <v>56</v>
      </c>
      <c r="AB80" s="96">
        <f t="shared" si="3"/>
        <v>77</v>
      </c>
    </row>
    <row r="81" spans="1:28">
      <c r="A81" s="96">
        <v>78</v>
      </c>
      <c r="B81" s="102" t="s">
        <v>314</v>
      </c>
      <c r="C81" s="418">
        <v>175.69999999999993</v>
      </c>
      <c r="D81" s="418">
        <v>52.099999999999945</v>
      </c>
      <c r="E81" t="s">
        <v>101</v>
      </c>
      <c r="F81" s="96">
        <f t="shared" si="2"/>
        <v>78</v>
      </c>
      <c r="H81" t="s">
        <v>101</v>
      </c>
      <c r="P81" s="102">
        <v>155</v>
      </c>
      <c r="Q81" s="102">
        <v>175.69999999999993</v>
      </c>
      <c r="T81" s="102">
        <v>155</v>
      </c>
      <c r="U81" s="102">
        <v>52.099999999999945</v>
      </c>
      <c r="W81" s="96">
        <v>78</v>
      </c>
      <c r="X81" s="102" t="s">
        <v>314</v>
      </c>
      <c r="Y81" s="102">
        <v>170.5</v>
      </c>
      <c r="Z81" s="102">
        <v>52.1</v>
      </c>
      <c r="AA81" t="s">
        <v>101</v>
      </c>
      <c r="AB81" s="96">
        <f t="shared" si="3"/>
        <v>78</v>
      </c>
    </row>
    <row r="82" spans="1:28">
      <c r="A82" s="96">
        <v>79</v>
      </c>
      <c r="B82" s="102" t="s">
        <v>314</v>
      </c>
      <c r="C82" s="418">
        <v>175.69999999999993</v>
      </c>
      <c r="D82" s="418">
        <v>52.099999999999945</v>
      </c>
      <c r="E82" t="s">
        <v>102</v>
      </c>
      <c r="F82" s="96">
        <f t="shared" si="2"/>
        <v>79</v>
      </c>
      <c r="H82" t="s">
        <v>102</v>
      </c>
      <c r="P82" s="102">
        <v>155</v>
      </c>
      <c r="Q82" s="102">
        <v>175.69999999999993</v>
      </c>
      <c r="T82" s="102">
        <f>+T81</f>
        <v>155</v>
      </c>
      <c r="U82" s="102">
        <f>+U81</f>
        <v>52.099999999999945</v>
      </c>
      <c r="W82" s="96">
        <v>79</v>
      </c>
      <c r="X82" s="102" t="s">
        <v>314</v>
      </c>
      <c r="Y82" s="102">
        <f>+Y81</f>
        <v>170.5</v>
      </c>
      <c r="Z82" s="102">
        <f>+Z81</f>
        <v>52.1</v>
      </c>
      <c r="AA82" t="s">
        <v>102</v>
      </c>
      <c r="AB82" s="96">
        <f t="shared" si="3"/>
        <v>79</v>
      </c>
    </row>
    <row r="83" spans="1:28">
      <c r="A83" s="96">
        <v>80</v>
      </c>
      <c r="B83" s="96" t="s">
        <v>315</v>
      </c>
      <c r="C83" s="418">
        <v>180</v>
      </c>
      <c r="D83" s="418">
        <v>55.300000000000033</v>
      </c>
      <c r="E83" t="s">
        <v>57</v>
      </c>
      <c r="F83" s="96">
        <f t="shared" si="2"/>
        <v>80</v>
      </c>
      <c r="P83" s="96">
        <v>157</v>
      </c>
      <c r="Q83" s="96">
        <v>180</v>
      </c>
      <c r="T83" s="96">
        <v>157</v>
      </c>
      <c r="U83" s="96">
        <v>55.300000000000033</v>
      </c>
      <c r="W83" s="96">
        <v>80</v>
      </c>
      <c r="X83" s="96" t="s">
        <v>315</v>
      </c>
      <c r="Y83" s="96">
        <v>180</v>
      </c>
      <c r="Z83" s="96">
        <v>55.3</v>
      </c>
      <c r="AA83" t="s">
        <v>57</v>
      </c>
      <c r="AB83" s="96">
        <f t="shared" si="3"/>
        <v>80</v>
      </c>
    </row>
    <row r="84" spans="1:28">
      <c r="A84" s="96">
        <v>81</v>
      </c>
      <c r="B84" s="96" t="s">
        <v>316</v>
      </c>
      <c r="C84" s="418">
        <v>133.69999999999996</v>
      </c>
      <c r="D84" s="418">
        <v>44.2</v>
      </c>
      <c r="E84" t="s">
        <v>86</v>
      </c>
      <c r="F84" s="96">
        <f t="shared" si="2"/>
        <v>81</v>
      </c>
      <c r="P84" s="96">
        <v>159</v>
      </c>
      <c r="Q84" s="96">
        <v>133.69999999999996</v>
      </c>
      <c r="T84" s="96">
        <v>159</v>
      </c>
      <c r="U84" s="96">
        <v>44.2</v>
      </c>
      <c r="W84" s="96">
        <v>81</v>
      </c>
      <c r="X84" s="96" t="s">
        <v>316</v>
      </c>
      <c r="Y84" s="96">
        <v>137.5</v>
      </c>
      <c r="Z84" s="96">
        <v>45</v>
      </c>
      <c r="AA84" t="s">
        <v>86</v>
      </c>
      <c r="AB84" s="96">
        <f t="shared" si="3"/>
        <v>81</v>
      </c>
    </row>
    <row r="85" spans="1:28">
      <c r="A85" s="96">
        <v>82</v>
      </c>
      <c r="B85" s="96" t="s">
        <v>317</v>
      </c>
      <c r="C85" s="418">
        <v>178</v>
      </c>
      <c r="D85" s="418">
        <v>53</v>
      </c>
      <c r="E85" t="s">
        <v>46</v>
      </c>
      <c r="F85" s="96">
        <f t="shared" si="2"/>
        <v>82</v>
      </c>
      <c r="P85" s="96">
        <v>161</v>
      </c>
      <c r="Q85" s="96">
        <v>178</v>
      </c>
      <c r="T85" s="96">
        <v>161</v>
      </c>
      <c r="U85" s="96">
        <v>53</v>
      </c>
      <c r="W85" s="96">
        <v>82</v>
      </c>
      <c r="X85" s="96" t="s">
        <v>317</v>
      </c>
      <c r="Y85" s="96">
        <v>181.1</v>
      </c>
      <c r="Z85" s="96">
        <v>53</v>
      </c>
      <c r="AA85" t="s">
        <v>46</v>
      </c>
      <c r="AB85" s="96">
        <f t="shared" si="3"/>
        <v>82</v>
      </c>
    </row>
    <row r="86" spans="1:28">
      <c r="A86" s="96">
        <v>83</v>
      </c>
      <c r="B86" s="96" t="s">
        <v>318</v>
      </c>
      <c r="C86" s="418">
        <v>172.80000000000007</v>
      </c>
      <c r="D86" s="418">
        <v>54.099999999999945</v>
      </c>
      <c r="E86" t="s">
        <v>70</v>
      </c>
      <c r="F86" s="96">
        <f t="shared" si="2"/>
        <v>83</v>
      </c>
      <c r="P86" s="96">
        <v>163</v>
      </c>
      <c r="Q86" s="96">
        <v>172.80000000000007</v>
      </c>
      <c r="T86" s="96">
        <v>163</v>
      </c>
      <c r="U86" s="96">
        <v>54.099999999999945</v>
      </c>
      <c r="W86" s="96">
        <v>83</v>
      </c>
      <c r="X86" s="96" t="s">
        <v>318</v>
      </c>
      <c r="Y86" s="96">
        <v>181.9</v>
      </c>
      <c r="Z86" s="96">
        <v>56.2</v>
      </c>
      <c r="AA86" t="s">
        <v>70</v>
      </c>
      <c r="AB86" s="96">
        <f t="shared" si="3"/>
        <v>83</v>
      </c>
    </row>
    <row r="87" spans="1:28">
      <c r="A87" s="96">
        <v>84</v>
      </c>
      <c r="B87" s="96" t="s">
        <v>319</v>
      </c>
      <c r="C87" s="418">
        <v>180.30000000000004</v>
      </c>
      <c r="D87" s="418">
        <v>52.800000000000054</v>
      </c>
      <c r="E87" t="s">
        <v>47</v>
      </c>
      <c r="F87" s="96">
        <f t="shared" si="2"/>
        <v>84</v>
      </c>
      <c r="P87" s="96">
        <v>165</v>
      </c>
      <c r="Q87" s="96">
        <v>180.30000000000004</v>
      </c>
      <c r="T87" s="96">
        <v>165</v>
      </c>
      <c r="U87" s="96">
        <v>52.800000000000054</v>
      </c>
      <c r="W87" s="96">
        <v>84</v>
      </c>
      <c r="X87" s="96" t="s">
        <v>319</v>
      </c>
      <c r="Y87" s="96">
        <v>174.9</v>
      </c>
      <c r="Z87" s="96">
        <v>52.8</v>
      </c>
      <c r="AA87" t="s">
        <v>47</v>
      </c>
      <c r="AB87" s="96">
        <f t="shared" si="3"/>
        <v>84</v>
      </c>
    </row>
    <row r="88" spans="1:28">
      <c r="A88" s="96">
        <v>85</v>
      </c>
      <c r="B88" s="96" t="s">
        <v>320</v>
      </c>
      <c r="C88" s="418">
        <v>179</v>
      </c>
      <c r="D88" s="418">
        <v>56.699999999999882</v>
      </c>
      <c r="E88" t="s">
        <v>14</v>
      </c>
      <c r="F88" s="96">
        <f t="shared" si="2"/>
        <v>85</v>
      </c>
      <c r="P88" s="96">
        <v>167</v>
      </c>
      <c r="Q88" s="96">
        <v>179</v>
      </c>
      <c r="T88" s="96">
        <v>167</v>
      </c>
      <c r="U88" s="96">
        <v>56.699999999999882</v>
      </c>
      <c r="W88" s="96">
        <v>85</v>
      </c>
      <c r="X88" s="96" t="s">
        <v>320</v>
      </c>
      <c r="Y88" s="96">
        <v>179</v>
      </c>
      <c r="Z88" s="96">
        <v>56.1</v>
      </c>
      <c r="AA88" t="s">
        <v>14</v>
      </c>
      <c r="AB88" s="96">
        <f t="shared" si="3"/>
        <v>85</v>
      </c>
    </row>
    <row r="89" spans="1:28">
      <c r="A89" s="96">
        <v>86</v>
      </c>
      <c r="B89" s="96" t="s">
        <v>321</v>
      </c>
      <c r="C89" s="418">
        <v>177.30000000000007</v>
      </c>
      <c r="D89" s="418">
        <v>50.600000000000115</v>
      </c>
      <c r="E89" t="s">
        <v>58</v>
      </c>
      <c r="F89" s="96">
        <f t="shared" si="2"/>
        <v>86</v>
      </c>
      <c r="P89" s="96">
        <v>169</v>
      </c>
      <c r="Q89" s="96">
        <v>177.30000000000007</v>
      </c>
      <c r="T89" s="96">
        <v>169</v>
      </c>
      <c r="U89" s="96">
        <v>50.600000000000115</v>
      </c>
      <c r="W89" s="96">
        <v>86</v>
      </c>
      <c r="X89" s="96" t="s">
        <v>321</v>
      </c>
      <c r="Y89" s="96">
        <v>182.4</v>
      </c>
      <c r="Z89" s="96">
        <v>50.6</v>
      </c>
      <c r="AA89" t="s">
        <v>58</v>
      </c>
      <c r="AB89" s="96">
        <f t="shared" si="3"/>
        <v>86</v>
      </c>
    </row>
    <row r="90" spans="1:28">
      <c r="A90" s="96">
        <v>87</v>
      </c>
      <c r="B90" s="96" t="s">
        <v>322</v>
      </c>
      <c r="C90" s="418">
        <v>181.60000000000005</v>
      </c>
      <c r="D90" s="418">
        <v>55.199999999999982</v>
      </c>
      <c r="E90" t="s">
        <v>59</v>
      </c>
      <c r="F90" s="96">
        <f t="shared" si="2"/>
        <v>87</v>
      </c>
      <c r="P90" s="96">
        <v>171</v>
      </c>
      <c r="Q90" s="96">
        <v>181.60000000000005</v>
      </c>
      <c r="T90" s="96">
        <v>171</v>
      </c>
      <c r="U90" s="96">
        <v>55.199999999999982</v>
      </c>
      <c r="W90" s="96">
        <v>87</v>
      </c>
      <c r="X90" s="96" t="s">
        <v>322</v>
      </c>
      <c r="Y90" s="96">
        <v>181.6</v>
      </c>
      <c r="Z90" s="96">
        <v>55.2</v>
      </c>
      <c r="AA90" t="s">
        <v>59</v>
      </c>
      <c r="AB90" s="96">
        <f t="shared" si="3"/>
        <v>87</v>
      </c>
    </row>
    <row r="91" spans="1:28">
      <c r="A91" s="96">
        <v>88</v>
      </c>
      <c r="B91" s="96" t="s">
        <v>323</v>
      </c>
      <c r="C91" s="418">
        <v>145.80000000000004</v>
      </c>
      <c r="D91" s="418">
        <v>44.300000000000033</v>
      </c>
      <c r="E91" t="s">
        <v>78</v>
      </c>
      <c r="F91" s="96">
        <f t="shared" si="2"/>
        <v>88</v>
      </c>
      <c r="P91" s="96">
        <v>173</v>
      </c>
      <c r="Q91" s="96">
        <v>145.80000000000004</v>
      </c>
      <c r="T91" s="96">
        <v>173</v>
      </c>
      <c r="U91" s="96">
        <v>44.300000000000033</v>
      </c>
      <c r="W91" s="96">
        <v>88</v>
      </c>
      <c r="X91" s="96" t="s">
        <v>323</v>
      </c>
      <c r="Y91" s="96">
        <v>146.4</v>
      </c>
      <c r="Z91" s="96">
        <v>45.2</v>
      </c>
      <c r="AA91" t="s">
        <v>78</v>
      </c>
      <c r="AB91" s="96">
        <f t="shared" si="3"/>
        <v>88</v>
      </c>
    </row>
    <row r="92" spans="1:28">
      <c r="A92" s="96">
        <v>89</v>
      </c>
      <c r="B92" s="96" t="s">
        <v>324</v>
      </c>
      <c r="C92" s="418">
        <v>149.5</v>
      </c>
      <c r="D92" s="418">
        <v>49.099999999999945</v>
      </c>
      <c r="E92" t="s">
        <v>87</v>
      </c>
      <c r="F92" s="96">
        <f t="shared" si="2"/>
        <v>89</v>
      </c>
      <c r="P92" s="96">
        <v>175</v>
      </c>
      <c r="Q92" s="96">
        <v>149.5</v>
      </c>
      <c r="T92" s="96">
        <v>175</v>
      </c>
      <c r="U92" s="96">
        <v>49.099999999999945</v>
      </c>
      <c r="W92" s="96">
        <v>89</v>
      </c>
      <c r="X92" s="96" t="s">
        <v>324</v>
      </c>
      <c r="Y92" s="96">
        <v>151.6</v>
      </c>
      <c r="Z92" s="96">
        <v>49.7</v>
      </c>
      <c r="AA92" t="s">
        <v>87</v>
      </c>
      <c r="AB92" s="96">
        <f t="shared" si="3"/>
        <v>89</v>
      </c>
    </row>
    <row r="93" spans="1:28">
      <c r="A93" s="96">
        <v>90</v>
      </c>
      <c r="B93" s="96" t="s">
        <v>325</v>
      </c>
      <c r="C93" s="418">
        <v>144</v>
      </c>
      <c r="D93" s="418">
        <v>45.099999999999952</v>
      </c>
      <c r="E93" t="s">
        <v>98</v>
      </c>
      <c r="F93" s="96">
        <f t="shared" si="2"/>
        <v>90</v>
      </c>
      <c r="P93" s="96">
        <v>177</v>
      </c>
      <c r="Q93" s="96">
        <v>144</v>
      </c>
      <c r="T93" s="96">
        <v>177</v>
      </c>
      <c r="U93" s="96">
        <v>45.099999999999952</v>
      </c>
      <c r="W93" s="96">
        <v>90</v>
      </c>
      <c r="X93" s="96" t="s">
        <v>325</v>
      </c>
      <c r="Y93" s="96">
        <v>145.4</v>
      </c>
      <c r="Z93" s="96">
        <v>46.9</v>
      </c>
      <c r="AA93" t="s">
        <v>98</v>
      </c>
      <c r="AB93" s="96">
        <f t="shared" si="3"/>
        <v>90</v>
      </c>
    </row>
    <row r="94" spans="1:28">
      <c r="A94" s="96">
        <v>91</v>
      </c>
      <c r="B94" s="96" t="s">
        <v>326</v>
      </c>
      <c r="C94" s="418">
        <v>147.5</v>
      </c>
      <c r="D94" s="418">
        <v>45.30000000000004</v>
      </c>
      <c r="E94" t="s">
        <v>99</v>
      </c>
      <c r="F94" s="96">
        <f t="shared" si="2"/>
        <v>91</v>
      </c>
      <c r="P94" s="96">
        <v>179</v>
      </c>
      <c r="Q94" s="96">
        <v>147.5</v>
      </c>
      <c r="T94" s="96">
        <v>179</v>
      </c>
      <c r="U94" s="96">
        <v>45.30000000000004</v>
      </c>
      <c r="W94" s="96">
        <v>91</v>
      </c>
      <c r="X94" s="96" t="s">
        <v>326</v>
      </c>
      <c r="Y94" s="96">
        <v>147.5</v>
      </c>
      <c r="Z94" s="96">
        <v>45.9</v>
      </c>
      <c r="AA94" t="s">
        <v>99</v>
      </c>
      <c r="AB94" s="96">
        <f t="shared" si="3"/>
        <v>91</v>
      </c>
    </row>
    <row r="95" spans="1:28">
      <c r="A95" s="96">
        <v>92</v>
      </c>
      <c r="B95" s="96" t="s">
        <v>327</v>
      </c>
      <c r="C95" s="418">
        <v>149.09999999999997</v>
      </c>
      <c r="D95" s="418">
        <v>49.400000000000055</v>
      </c>
      <c r="E95" t="s">
        <v>88</v>
      </c>
      <c r="F95" s="96">
        <f t="shared" si="2"/>
        <v>92</v>
      </c>
      <c r="P95" s="96">
        <v>181</v>
      </c>
      <c r="Q95" s="96">
        <v>149.09999999999997</v>
      </c>
      <c r="T95" s="96">
        <v>181</v>
      </c>
      <c r="U95" s="96">
        <v>49.400000000000055</v>
      </c>
      <c r="W95" s="96">
        <v>92</v>
      </c>
      <c r="X95" s="96" t="s">
        <v>327</v>
      </c>
      <c r="Y95" s="96">
        <v>154.4</v>
      </c>
      <c r="Z95" s="96">
        <v>50.2</v>
      </c>
      <c r="AA95" t="s">
        <v>88</v>
      </c>
      <c r="AB95" s="96">
        <f t="shared" si="3"/>
        <v>92</v>
      </c>
    </row>
    <row r="96" spans="1:28">
      <c r="A96" s="96">
        <v>93</v>
      </c>
      <c r="B96" s="96" t="s">
        <v>328</v>
      </c>
      <c r="C96" s="418">
        <v>166.60000000000002</v>
      </c>
      <c r="D96" s="418">
        <v>51.599999999999959</v>
      </c>
      <c r="E96" t="s">
        <v>100</v>
      </c>
      <c r="F96" s="96">
        <f t="shared" si="2"/>
        <v>93</v>
      </c>
      <c r="P96" s="96">
        <v>183</v>
      </c>
      <c r="Q96" s="96">
        <v>166.60000000000002</v>
      </c>
      <c r="T96" s="96">
        <v>183</v>
      </c>
      <c r="U96" s="96">
        <v>51.599999999999959</v>
      </c>
      <c r="W96" s="96">
        <v>93</v>
      </c>
      <c r="X96" s="96" t="s">
        <v>328</v>
      </c>
      <c r="Y96" s="96">
        <v>168.2</v>
      </c>
      <c r="Z96" s="96">
        <v>51.8</v>
      </c>
      <c r="AA96" t="s">
        <v>100</v>
      </c>
      <c r="AB96" s="96">
        <f t="shared" si="3"/>
        <v>93</v>
      </c>
    </row>
    <row r="97" spans="1:28">
      <c r="A97" s="96">
        <v>94</v>
      </c>
      <c r="B97" s="96" t="s">
        <v>329</v>
      </c>
      <c r="C97" s="418">
        <v>133.90000000000003</v>
      </c>
      <c r="D97" s="418">
        <v>41.099999999999952</v>
      </c>
      <c r="E97" t="s">
        <v>89</v>
      </c>
      <c r="F97" s="96">
        <f t="shared" si="2"/>
        <v>94</v>
      </c>
      <c r="P97" s="96">
        <v>185</v>
      </c>
      <c r="Q97" s="96">
        <v>133.90000000000003</v>
      </c>
      <c r="T97" s="96">
        <v>185</v>
      </c>
      <c r="U97" s="96">
        <v>41.099999999999952</v>
      </c>
      <c r="W97" s="96">
        <v>94</v>
      </c>
      <c r="X97" s="96" t="s">
        <v>329</v>
      </c>
      <c r="Y97" s="96">
        <v>135</v>
      </c>
      <c r="Z97" s="96">
        <v>44.1</v>
      </c>
      <c r="AA97" t="s">
        <v>89</v>
      </c>
      <c r="AB97" s="96">
        <f t="shared" si="3"/>
        <v>94</v>
      </c>
    </row>
    <row r="98" spans="1:28">
      <c r="A98" s="96">
        <v>95</v>
      </c>
      <c r="B98" s="96" t="s">
        <v>330</v>
      </c>
      <c r="C98" s="418">
        <v>184.80000000000007</v>
      </c>
      <c r="D98" s="418">
        <v>50.699999999999889</v>
      </c>
      <c r="E98" t="s">
        <v>60</v>
      </c>
      <c r="F98" s="96">
        <f t="shared" si="2"/>
        <v>95</v>
      </c>
      <c r="P98" s="96">
        <v>187</v>
      </c>
      <c r="Q98" s="96">
        <v>184.80000000000007</v>
      </c>
      <c r="T98" s="96">
        <v>187</v>
      </c>
      <c r="U98" s="96">
        <v>50.699999999999889</v>
      </c>
      <c r="W98" s="96">
        <v>95</v>
      </c>
      <c r="X98" s="96" t="s">
        <v>330</v>
      </c>
      <c r="Y98" s="96">
        <v>184.8</v>
      </c>
      <c r="Z98" s="96">
        <v>50.7</v>
      </c>
      <c r="AA98" t="s">
        <v>60</v>
      </c>
      <c r="AB98" s="96">
        <f t="shared" si="3"/>
        <v>95</v>
      </c>
    </row>
    <row r="99" spans="1:28">
      <c r="A99" s="96">
        <v>96</v>
      </c>
      <c r="B99" s="96" t="s">
        <v>331</v>
      </c>
      <c r="C99" s="418">
        <v>183.4</v>
      </c>
      <c r="D99" s="418">
        <v>51.600000000000094</v>
      </c>
      <c r="E99" t="s">
        <v>23</v>
      </c>
      <c r="F99" s="96">
        <f t="shared" si="2"/>
        <v>96</v>
      </c>
      <c r="P99" s="96">
        <v>189</v>
      </c>
      <c r="Q99" s="96">
        <v>183.4</v>
      </c>
      <c r="T99" s="96">
        <v>189</v>
      </c>
      <c r="U99" s="96">
        <v>51.600000000000094</v>
      </c>
      <c r="W99" s="96">
        <v>96</v>
      </c>
      <c r="X99" s="96" t="s">
        <v>331</v>
      </c>
      <c r="Y99" s="96">
        <v>183.4</v>
      </c>
      <c r="Z99" s="96">
        <v>51.6</v>
      </c>
      <c r="AA99" t="s">
        <v>23</v>
      </c>
      <c r="AB99" s="96">
        <f t="shared" si="3"/>
        <v>96</v>
      </c>
    </row>
    <row r="100" spans="1:28">
      <c r="A100" s="96">
        <v>97</v>
      </c>
      <c r="B100" s="96" t="s">
        <v>332</v>
      </c>
      <c r="C100" s="418">
        <v>164.3</v>
      </c>
      <c r="D100" s="418">
        <v>50.300000000000033</v>
      </c>
      <c r="E100" t="s">
        <v>36</v>
      </c>
      <c r="F100" s="96">
        <f t="shared" si="2"/>
        <v>97</v>
      </c>
      <c r="P100" s="96">
        <v>191</v>
      </c>
      <c r="Q100" s="96">
        <v>164.3</v>
      </c>
      <c r="T100" s="96">
        <v>191</v>
      </c>
      <c r="U100" s="96">
        <v>50.300000000000033</v>
      </c>
      <c r="W100" s="96">
        <v>97</v>
      </c>
      <c r="X100" s="96" t="s">
        <v>332</v>
      </c>
      <c r="Y100" s="96">
        <v>162</v>
      </c>
      <c r="Z100" s="96">
        <v>51.6</v>
      </c>
      <c r="AA100" t="s">
        <v>36</v>
      </c>
      <c r="AB100" s="96">
        <f t="shared" si="3"/>
        <v>97</v>
      </c>
    </row>
    <row r="101" spans="1:28">
      <c r="A101" s="96">
        <v>98</v>
      </c>
      <c r="B101" s="96" t="s">
        <v>333</v>
      </c>
      <c r="C101" s="418">
        <v>167.3</v>
      </c>
      <c r="D101" s="418">
        <v>47.899999999999977</v>
      </c>
      <c r="E101" t="s">
        <v>48</v>
      </c>
      <c r="F101" s="96">
        <f t="shared" si="2"/>
        <v>98</v>
      </c>
      <c r="P101" s="96">
        <v>193</v>
      </c>
      <c r="Q101" s="96">
        <v>167.3</v>
      </c>
      <c r="T101" s="96">
        <v>193</v>
      </c>
      <c r="U101" s="96">
        <v>47.899999999999977</v>
      </c>
      <c r="W101" s="96">
        <v>98</v>
      </c>
      <c r="X101" s="96" t="s">
        <v>333</v>
      </c>
      <c r="Y101" s="96">
        <v>167.3</v>
      </c>
      <c r="Z101" s="96">
        <v>47.9</v>
      </c>
      <c r="AA101" t="s">
        <v>48</v>
      </c>
      <c r="AB101" s="96">
        <f t="shared" si="3"/>
        <v>98</v>
      </c>
    </row>
    <row r="102" spans="1:28">
      <c r="A102" s="96">
        <v>99</v>
      </c>
      <c r="B102" s="96" t="s">
        <v>334</v>
      </c>
      <c r="C102" s="418">
        <v>179.19999999999993</v>
      </c>
      <c r="D102" s="418">
        <v>46.300000000000104</v>
      </c>
      <c r="E102" t="s">
        <v>24</v>
      </c>
      <c r="F102" s="96">
        <f t="shared" si="2"/>
        <v>99</v>
      </c>
      <c r="P102" s="96">
        <v>195</v>
      </c>
      <c r="Q102" s="96">
        <v>179.19999999999993</v>
      </c>
      <c r="T102" s="96">
        <v>195</v>
      </c>
      <c r="U102" s="96">
        <v>46.300000000000104</v>
      </c>
      <c r="W102" s="96">
        <v>99</v>
      </c>
      <c r="X102" s="96" t="s">
        <v>334</v>
      </c>
      <c r="Y102" s="96">
        <v>179.2</v>
      </c>
      <c r="Z102" s="96">
        <v>49.7</v>
      </c>
      <c r="AA102" t="s">
        <v>24</v>
      </c>
      <c r="AB102" s="96">
        <f t="shared" si="3"/>
        <v>99</v>
      </c>
    </row>
    <row r="103" spans="1:28">
      <c r="A103" s="96">
        <v>100</v>
      </c>
      <c r="B103" s="96" t="s">
        <v>335</v>
      </c>
      <c r="C103" s="418">
        <v>181.80000000000007</v>
      </c>
      <c r="D103" s="418">
        <v>48.60000000000008</v>
      </c>
      <c r="E103" t="s">
        <v>25</v>
      </c>
      <c r="F103" s="96">
        <f t="shared" si="2"/>
        <v>100</v>
      </c>
      <c r="P103" s="96">
        <v>197</v>
      </c>
      <c r="Q103" s="96">
        <v>181.80000000000007</v>
      </c>
      <c r="T103" s="96">
        <v>197</v>
      </c>
      <c r="U103" s="96">
        <v>48.60000000000008</v>
      </c>
      <c r="W103" s="96">
        <v>100</v>
      </c>
      <c r="X103" s="96" t="s">
        <v>335</v>
      </c>
      <c r="Y103" s="96">
        <v>181.8</v>
      </c>
      <c r="Z103" s="96">
        <v>51.1</v>
      </c>
      <c r="AA103" t="s">
        <v>25</v>
      </c>
      <c r="AB103" s="96">
        <f t="shared" si="3"/>
        <v>100</v>
      </c>
    </row>
    <row r="108" spans="1:28">
      <c r="B108" s="101"/>
      <c r="X108" s="10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99"/>
  </sheetPr>
  <dimension ref="A3:Q153"/>
  <sheetViews>
    <sheetView topLeftCell="A19" workbookViewId="0">
      <selection activeCell="F33" sqref="F33"/>
    </sheetView>
  </sheetViews>
  <sheetFormatPr defaultColWidth="9.109375" defaultRowHeight="13.2"/>
  <cols>
    <col min="1" max="1" width="20.88671875" style="4" customWidth="1"/>
    <col min="2" max="5" width="9.88671875" style="4" customWidth="1"/>
    <col min="6" max="16384" width="9.109375" style="4"/>
  </cols>
  <sheetData>
    <row r="3" spans="1:8">
      <c r="B3" s="31" t="s">
        <v>0</v>
      </c>
      <c r="C3" s="31" t="s">
        <v>1</v>
      </c>
      <c r="D3" s="11"/>
      <c r="E3" s="11"/>
    </row>
    <row r="4" spans="1:8">
      <c r="A4" s="4" t="s">
        <v>349</v>
      </c>
      <c r="B4" s="8">
        <v>3.7</v>
      </c>
      <c r="C4" s="8">
        <v>8.4</v>
      </c>
      <c r="D4" s="8"/>
      <c r="E4" s="8"/>
    </row>
    <row r="5" spans="1:8">
      <c r="A5" s="4" t="s">
        <v>350</v>
      </c>
      <c r="B5" s="8">
        <v>1.95</v>
      </c>
      <c r="C5" s="8">
        <v>5</v>
      </c>
      <c r="D5" s="8"/>
      <c r="E5" s="8"/>
    </row>
    <row r="7" spans="1:8" ht="14.4">
      <c r="A7" s="46" t="s">
        <v>464</v>
      </c>
      <c r="B7" s="2"/>
      <c r="C7" s="2"/>
    </row>
    <row r="8" spans="1:8" ht="14.4">
      <c r="A8" s="46"/>
      <c r="B8" s="31" t="s">
        <v>0</v>
      </c>
      <c r="C8" s="31" t="s">
        <v>1</v>
      </c>
      <c r="D8" s="11"/>
      <c r="E8" s="11"/>
    </row>
    <row r="9" spans="1:8">
      <c r="A9" s="2">
        <v>2009</v>
      </c>
      <c r="B9" s="45">
        <v>3.55</v>
      </c>
      <c r="C9" s="45">
        <v>9.59</v>
      </c>
      <c r="D9" s="8"/>
      <c r="E9" s="8"/>
    </row>
    <row r="10" spans="1:8">
      <c r="A10" s="2">
        <v>2010</v>
      </c>
      <c r="B10" s="45">
        <v>5.18</v>
      </c>
      <c r="C10" s="45">
        <v>11.3</v>
      </c>
      <c r="D10" s="8"/>
      <c r="E10" s="8"/>
    </row>
    <row r="11" spans="1:8">
      <c r="A11" s="2">
        <v>2011</v>
      </c>
      <c r="B11" s="45">
        <v>6.22</v>
      </c>
      <c r="C11" s="45">
        <v>12.5</v>
      </c>
      <c r="D11" s="8"/>
      <c r="E11" s="8"/>
    </row>
    <row r="12" spans="1:8">
      <c r="A12" s="2">
        <v>2012</v>
      </c>
      <c r="B12" s="45">
        <v>6.89</v>
      </c>
      <c r="C12" s="45">
        <v>14.4</v>
      </c>
      <c r="D12" s="8"/>
      <c r="E12" s="8"/>
    </row>
    <row r="13" spans="1:8">
      <c r="A13" s="182">
        <v>2013</v>
      </c>
      <c r="B13" s="185">
        <v>4.46</v>
      </c>
      <c r="C13" s="185">
        <v>13</v>
      </c>
      <c r="D13" s="185"/>
      <c r="E13" s="185"/>
      <c r="F13" s="182" t="s">
        <v>909</v>
      </c>
      <c r="G13" s="182"/>
      <c r="H13" s="182"/>
    </row>
    <row r="15" spans="1:8">
      <c r="A15" s="4" t="s">
        <v>351</v>
      </c>
    </row>
    <row r="16" spans="1:8">
      <c r="B16" s="31" t="s">
        <v>0</v>
      </c>
      <c r="C16" s="31" t="s">
        <v>1</v>
      </c>
      <c r="D16" s="11"/>
      <c r="E16" s="11"/>
    </row>
    <row r="17" spans="1:17">
      <c r="A17" s="2">
        <v>2009</v>
      </c>
      <c r="B17" s="13">
        <f t="shared" ref="B17:C21" si="0">+MAX(B$4,B9)</f>
        <v>3.7</v>
      </c>
      <c r="C17" s="13">
        <f t="shared" si="0"/>
        <v>9.59</v>
      </c>
      <c r="D17" s="13"/>
      <c r="E17" s="13"/>
    </row>
    <row r="18" spans="1:17">
      <c r="A18" s="2">
        <v>2010</v>
      </c>
      <c r="B18" s="13">
        <f t="shared" si="0"/>
        <v>5.18</v>
      </c>
      <c r="C18" s="13">
        <f t="shared" si="0"/>
        <v>11.3</v>
      </c>
      <c r="D18" s="13"/>
      <c r="E18" s="13"/>
    </row>
    <row r="19" spans="1:17">
      <c r="A19" s="2">
        <v>2011</v>
      </c>
      <c r="B19" s="13">
        <f t="shared" si="0"/>
        <v>6.22</v>
      </c>
      <c r="C19" s="13">
        <f t="shared" si="0"/>
        <v>12.5</v>
      </c>
      <c r="D19" s="13"/>
      <c r="E19" s="13"/>
    </row>
    <row r="20" spans="1:17">
      <c r="A20" s="2">
        <v>2012</v>
      </c>
      <c r="B20" s="13">
        <f t="shared" si="0"/>
        <v>6.89</v>
      </c>
      <c r="C20" s="13">
        <f t="shared" si="0"/>
        <v>14.4</v>
      </c>
      <c r="D20" s="13"/>
      <c r="E20" s="13"/>
    </row>
    <row r="21" spans="1:17">
      <c r="A21" s="2">
        <v>2013</v>
      </c>
      <c r="B21" s="13">
        <f t="shared" si="0"/>
        <v>4.46</v>
      </c>
      <c r="C21" s="13">
        <f t="shared" si="0"/>
        <v>13</v>
      </c>
      <c r="D21" s="13"/>
      <c r="E21" s="13"/>
    </row>
    <row r="22" spans="1:17" ht="14.4">
      <c r="A22" s="43" t="s">
        <v>342</v>
      </c>
      <c r="B22" s="47">
        <f>ROUND((SUM(B17:B21)-MIN(B17:B21)-MAX(B17:B21))/3,2)</f>
        <v>5.29</v>
      </c>
      <c r="C22" s="47">
        <f>ROUND((SUM(C17:C21)-MIN(C17:C21)-MAX(C17:C21))/3,2)</f>
        <v>12.27</v>
      </c>
      <c r="D22" s="47"/>
      <c r="E22" s="47"/>
    </row>
    <row r="23" spans="1:17" ht="14.4">
      <c r="A23" s="43"/>
      <c r="B23" s="47"/>
      <c r="C23" s="47"/>
      <c r="D23" s="47"/>
      <c r="E23" s="47"/>
    </row>
    <row r="24" spans="1:17" ht="14.4">
      <c r="A24" s="43"/>
      <c r="B24" s="47"/>
      <c r="C24" s="47"/>
      <c r="D24" s="47"/>
      <c r="E24" s="47"/>
    </row>
    <row r="25" spans="1:17" ht="14.4">
      <c r="A25" s="43"/>
      <c r="B25" s="47"/>
      <c r="C25" s="47"/>
      <c r="D25" s="47"/>
      <c r="E25" s="47"/>
    </row>
    <row r="26" spans="1:17" ht="14.4">
      <c r="A26" s="43"/>
      <c r="B26" s="47"/>
      <c r="C26" s="47"/>
      <c r="D26" s="47"/>
      <c r="E26" s="47"/>
    </row>
    <row r="29" spans="1:17" ht="14.4">
      <c r="A29" s="196" t="s">
        <v>468</v>
      </c>
    </row>
    <row r="30" spans="1:17" ht="14.4">
      <c r="A30" s="196" t="s">
        <v>469</v>
      </c>
    </row>
    <row r="31" spans="1:17" ht="14.4">
      <c r="A31" s="217" t="s">
        <v>489</v>
      </c>
      <c r="L31" s="305">
        <v>42019</v>
      </c>
      <c r="Q31" s="441" t="s">
        <v>1037</v>
      </c>
    </row>
    <row r="32" spans="1:17">
      <c r="L32" s="4" t="s">
        <v>906</v>
      </c>
    </row>
    <row r="33" spans="1:17">
      <c r="A33" s="4" t="s">
        <v>907</v>
      </c>
      <c r="F33" s="4" t="s">
        <v>908</v>
      </c>
      <c r="L33" s="4" t="s">
        <v>466</v>
      </c>
      <c r="P33" s="4" t="s">
        <v>503</v>
      </c>
    </row>
    <row r="34" spans="1:17">
      <c r="B34" s="105" t="s">
        <v>0</v>
      </c>
      <c r="C34" s="105" t="s">
        <v>1</v>
      </c>
      <c r="D34" s="11"/>
      <c r="E34" s="11"/>
      <c r="L34" s="105" t="s">
        <v>0</v>
      </c>
      <c r="M34" s="105" t="s">
        <v>1</v>
      </c>
      <c r="P34" s="105" t="s">
        <v>0</v>
      </c>
      <c r="Q34" s="105" t="s">
        <v>1</v>
      </c>
    </row>
    <row r="35" spans="1:17" ht="15.6">
      <c r="A35" s="182">
        <v>2014</v>
      </c>
      <c r="B35" s="183">
        <v>3.65</v>
      </c>
      <c r="C35" s="184">
        <v>10.199999999999999</v>
      </c>
      <c r="D35" s="182"/>
      <c r="E35" s="182"/>
      <c r="F35" s="182" t="s">
        <v>1036</v>
      </c>
      <c r="G35" s="182"/>
      <c r="H35" s="182"/>
      <c r="K35" s="182">
        <v>2014</v>
      </c>
      <c r="L35" s="438">
        <v>3.63</v>
      </c>
      <c r="M35" s="438">
        <v>10.02</v>
      </c>
      <c r="O35" s="182">
        <v>2014</v>
      </c>
      <c r="P35" s="4">
        <f>+(AVERAGE(A109:A113)*(12-COUNT(B142:B152))+COUNT(B142:B152)*AVERAGE(B142:B152))/12</f>
        <v>3.7947222222222217</v>
      </c>
      <c r="Q35" s="4">
        <f>+(AVERAGE(A78:A84)*(12-COUNT(C142:C152))+AVERAGE(C142:C152)*COUNT(C142:C152))/12</f>
        <v>9.987916666666667</v>
      </c>
    </row>
    <row r="36" spans="1:17" ht="15.6">
      <c r="A36" s="2">
        <v>2015</v>
      </c>
      <c r="B36" s="107">
        <v>3.4</v>
      </c>
      <c r="C36" s="108">
        <v>8.5</v>
      </c>
      <c r="K36" s="2">
        <v>2015</v>
      </c>
      <c r="L36" s="438">
        <v>3.81</v>
      </c>
      <c r="M36" s="438">
        <v>8.76</v>
      </c>
      <c r="O36" s="2">
        <v>2015</v>
      </c>
      <c r="P36" s="4">
        <f>+AVERAGE(A114:A118)</f>
        <v>4.182500000000001</v>
      </c>
      <c r="Q36" s="4">
        <f>+AVERAGE(A85:A91)</f>
        <v>9.7453571428571433</v>
      </c>
    </row>
    <row r="37" spans="1:17" ht="15.6">
      <c r="A37" s="2">
        <v>2016</v>
      </c>
      <c r="B37" s="107">
        <v>3.5</v>
      </c>
      <c r="C37" s="108">
        <v>8.5500000000000007</v>
      </c>
      <c r="K37" s="2">
        <v>2016</v>
      </c>
      <c r="L37" s="438">
        <v>3.83</v>
      </c>
      <c r="M37" s="438">
        <v>9.11</v>
      </c>
      <c r="O37" s="2">
        <v>2016</v>
      </c>
      <c r="P37" s="4">
        <f>+AVERAGE(A119:A123)</f>
        <v>4.2705000000000002</v>
      </c>
      <c r="Q37" s="4">
        <f>+AVERAGE(A92:A98)</f>
        <v>9.701785714285716</v>
      </c>
    </row>
    <row r="38" spans="1:17" ht="15.6">
      <c r="A38" s="2">
        <v>2017</v>
      </c>
      <c r="B38" s="107">
        <v>3.5</v>
      </c>
      <c r="C38" s="108">
        <v>8.8000000000000007</v>
      </c>
      <c r="E38" s="4">
        <f>+B38/B37</f>
        <v>1</v>
      </c>
      <c r="F38" s="4">
        <f>+L38/L37</f>
        <v>1.0026109660574412</v>
      </c>
      <c r="H38" s="4">
        <f>+C38/C37</f>
        <v>1.0292397660818713</v>
      </c>
      <c r="I38" s="4">
        <f>+M38/M37</f>
        <v>1.0329308452250274</v>
      </c>
      <c r="K38" s="2">
        <v>2017</v>
      </c>
      <c r="L38" s="439">
        <v>3.84</v>
      </c>
      <c r="M38" s="439">
        <v>9.41</v>
      </c>
      <c r="O38" s="2">
        <v>2017</v>
      </c>
      <c r="P38" s="4">
        <f>+AVERAGE(A124:A128)</f>
        <v>4.2791666666666668</v>
      </c>
      <c r="Q38" s="4">
        <f>+AVERAGE(A99:A101)</f>
        <v>9.6308333333333334</v>
      </c>
    </row>
    <row r="39" spans="1:17" ht="15.6">
      <c r="A39" s="2">
        <v>2018</v>
      </c>
      <c r="B39" s="107">
        <v>3.5</v>
      </c>
      <c r="C39" s="108">
        <v>9.1</v>
      </c>
      <c r="E39" s="4">
        <f>+B39/B38</f>
        <v>1</v>
      </c>
      <c r="F39" s="4">
        <f>+L39/L38</f>
        <v>1.0208333333333333</v>
      </c>
      <c r="H39" s="4">
        <f>+C39/C38</f>
        <v>1.0340909090909089</v>
      </c>
      <c r="I39" s="4">
        <f>+M39/M38</f>
        <v>1.0403825717321997</v>
      </c>
      <c r="K39" s="2">
        <v>2018</v>
      </c>
      <c r="L39" s="439">
        <v>3.92</v>
      </c>
      <c r="M39" s="439">
        <v>9.7899999999999991</v>
      </c>
      <c r="O39" s="2">
        <v>2018</v>
      </c>
      <c r="P39" s="4">
        <f>+A130</f>
        <v>4.1375000000000002</v>
      </c>
      <c r="Q39" s="4">
        <f>+A102</f>
        <v>9.2899999999999991</v>
      </c>
    </row>
    <row r="40" spans="1:17">
      <c r="M40" s="2"/>
    </row>
    <row r="44" spans="1:17">
      <c r="A44" s="4" t="s">
        <v>451</v>
      </c>
      <c r="B44" s="577" t="s">
        <v>454</v>
      </c>
      <c r="C44" s="577"/>
      <c r="D44" s="577" t="s">
        <v>455</v>
      </c>
      <c r="E44" s="577"/>
      <c r="G44" s="4" t="s">
        <v>471</v>
      </c>
    </row>
    <row r="45" spans="1:17">
      <c r="B45" s="105" t="s">
        <v>0</v>
      </c>
      <c r="C45" s="105" t="s">
        <v>1</v>
      </c>
      <c r="D45" s="105" t="s">
        <v>0</v>
      </c>
      <c r="E45" s="105" t="s">
        <v>1</v>
      </c>
      <c r="F45" s="105" t="s">
        <v>460</v>
      </c>
      <c r="G45" s="105" t="s">
        <v>0</v>
      </c>
      <c r="H45" s="105" t="s">
        <v>1</v>
      </c>
    </row>
    <row r="46" spans="1:17">
      <c r="A46" s="4" t="s">
        <v>109</v>
      </c>
      <c r="B46" s="4">
        <v>1.0897533005508822</v>
      </c>
      <c r="C46" s="4">
        <v>0.97810275468580754</v>
      </c>
      <c r="D46" s="4">
        <v>1.0173699613608751</v>
      </c>
      <c r="E46" s="4">
        <v>0.98794740477566467</v>
      </c>
      <c r="F46" s="2">
        <v>1</v>
      </c>
      <c r="G46" s="2">
        <v>0.24000000000000005</v>
      </c>
      <c r="H46" s="4">
        <v>0.20857142857142857</v>
      </c>
    </row>
    <row r="47" spans="1:17">
      <c r="A47" s="4" t="s">
        <v>452</v>
      </c>
      <c r="B47" s="4">
        <v>0.97822987962475494</v>
      </c>
      <c r="C47" s="4">
        <v>1.0742876407076838</v>
      </c>
      <c r="D47" s="4">
        <v>1.0104122162606919</v>
      </c>
      <c r="E47" s="4">
        <v>0.95963174367759907</v>
      </c>
      <c r="F47" s="2">
        <v>2</v>
      </c>
      <c r="G47" s="2">
        <v>0.27857142857142858</v>
      </c>
      <c r="H47" s="4">
        <v>0.24666666666666667</v>
      </c>
    </row>
    <row r="48" spans="1:17">
      <c r="A48" s="2" t="s">
        <v>453</v>
      </c>
      <c r="B48" s="4">
        <v>1.2012767214770097</v>
      </c>
      <c r="C48" s="4">
        <v>0.87651539911038068</v>
      </c>
      <c r="D48" s="4">
        <v>1.0243277064610585</v>
      </c>
      <c r="E48" s="4">
        <v>1.0007703479796988</v>
      </c>
      <c r="F48" s="2">
        <v>3</v>
      </c>
      <c r="G48" s="2">
        <v>0.20142857142857143</v>
      </c>
      <c r="H48" s="4">
        <v>0.17333333333333331</v>
      </c>
    </row>
    <row r="50" spans="1:7">
      <c r="C50" s="105" t="s">
        <v>0</v>
      </c>
      <c r="D50" s="105" t="s">
        <v>1</v>
      </c>
    </row>
    <row r="51" spans="1:7">
      <c r="A51" s="2" t="s">
        <v>459</v>
      </c>
      <c r="C51" s="13" t="e">
        <f>+'Step 2 - Expected Payments'!#REF!</f>
        <v>#REF!</v>
      </c>
      <c r="D51" s="13" t="e">
        <f>+'Step 2 - Expected Payments'!#REF!</f>
        <v>#REF!</v>
      </c>
    </row>
    <row r="52" spans="1:7">
      <c r="A52" s="2"/>
    </row>
    <row r="53" spans="1:7">
      <c r="A53" s="2" t="s">
        <v>461</v>
      </c>
      <c r="B53" s="4" t="s">
        <v>457</v>
      </c>
      <c r="D53" s="4" t="s">
        <v>458</v>
      </c>
      <c r="F53" s="2" t="s">
        <v>575</v>
      </c>
    </row>
    <row r="54" spans="1:7">
      <c r="B54" s="105" t="s">
        <v>0</v>
      </c>
      <c r="C54" s="105" t="s">
        <v>1</v>
      </c>
      <c r="D54" s="105" t="s">
        <v>0</v>
      </c>
      <c r="E54" s="105" t="s">
        <v>1</v>
      </c>
      <c r="F54" s="105" t="s">
        <v>0</v>
      </c>
      <c r="G54" s="105" t="s">
        <v>1</v>
      </c>
    </row>
    <row r="55" spans="1:7">
      <c r="B55" s="4" t="str">
        <f>+IFERROR(VLOOKUP(C$51,Prices!$A$46:$E$48,2,0),"")</f>
        <v/>
      </c>
      <c r="C55" s="4" t="str">
        <f>+IFERROR(VLOOKUP(D$51,Prices!$A$46:$E$48,3,0),"")</f>
        <v/>
      </c>
      <c r="D55" s="4" t="str">
        <f>+IFERROR(VLOOKUP(C$51,Prices!$A$46:$E$48,4,0),"")</f>
        <v/>
      </c>
      <c r="E55" s="4" t="str">
        <f>+IFERROR(VLOOKUP(D$51,Prices!$A$46:$E$48,5,0),"")</f>
        <v/>
      </c>
      <c r="F55" s="4" t="str">
        <f>IFERROR(+ROUND(VLOOKUP(C51,$A$46:$H$48,7,0),2),"")</f>
        <v/>
      </c>
      <c r="G55" s="4" t="str">
        <f>IFERROR(+ROUND(VLOOKUP(D51,$A$46:$H$48,8,0),2),"")</f>
        <v/>
      </c>
    </row>
    <row r="57" spans="1:7">
      <c r="A57" s="2" t="s">
        <v>456</v>
      </c>
      <c r="B57" s="2" t="s">
        <v>462</v>
      </c>
      <c r="C57" s="2"/>
      <c r="D57" s="4" t="s">
        <v>457</v>
      </c>
      <c r="F57" s="4" t="s">
        <v>458</v>
      </c>
    </row>
    <row r="58" spans="1:7">
      <c r="B58" s="105" t="s">
        <v>0</v>
      </c>
      <c r="C58" s="105" t="s">
        <v>1</v>
      </c>
      <c r="D58" s="105" t="s">
        <v>0</v>
      </c>
      <c r="E58" s="105" t="s">
        <v>1</v>
      </c>
      <c r="F58" s="105" t="s">
        <v>0</v>
      </c>
      <c r="G58" s="105" t="s">
        <v>1</v>
      </c>
    </row>
    <row r="59" spans="1:7">
      <c r="A59" s="4">
        <v>2014</v>
      </c>
      <c r="B59" s="13">
        <f>+'Step 2 - Expected Payments'!D13</f>
        <v>3.65</v>
      </c>
      <c r="C59" s="13">
        <f>+'Step 2 - Expected Payments'!E13</f>
        <v>10.199999999999999</v>
      </c>
      <c r="D59" s="4" t="str">
        <f>+IFERROR(ROUND($B$55*B59,2),"")</f>
        <v/>
      </c>
      <c r="E59" s="4" t="str">
        <f>+IFERROR(ROUND($C$55*C59,2),"")</f>
        <v/>
      </c>
      <c r="F59" s="4" t="str">
        <f>+IFERROR(ROUND($D$55*B59,2),"")</f>
        <v/>
      </c>
      <c r="G59" s="4" t="str">
        <f>+IFERROR(ROUND($E$55*C59,2),"")</f>
        <v/>
      </c>
    </row>
    <row r="60" spans="1:7">
      <c r="A60" s="4">
        <v>2015</v>
      </c>
      <c r="B60" s="13">
        <f>+'Step 2 - Expected Payments'!D14</f>
        <v>3.4</v>
      </c>
      <c r="C60" s="13">
        <f>+'Step 2 - Expected Payments'!E14</f>
        <v>8.5</v>
      </c>
      <c r="D60" s="4" t="str">
        <f>+IFERROR(ROUND($B$55*B60,2),"")</f>
        <v/>
      </c>
      <c r="E60" s="4" t="str">
        <f>+IFERROR(ROUND($C$55*C60,2),"")</f>
        <v/>
      </c>
      <c r="F60" s="4" t="str">
        <f>+IFERROR(ROUND($D$55*B60,2),"")</f>
        <v/>
      </c>
      <c r="G60" s="4" t="str">
        <f>+IFERROR(ROUND($E$55*C60,2),"")</f>
        <v/>
      </c>
    </row>
    <row r="61" spans="1:7">
      <c r="A61" s="4">
        <v>2016</v>
      </c>
      <c r="B61" s="13">
        <f>+'Step 2 - Expected Payments'!D15</f>
        <v>3.5</v>
      </c>
      <c r="C61" s="13">
        <f>+'Step 2 - Expected Payments'!E15</f>
        <v>8.5500000000000007</v>
      </c>
      <c r="D61" s="4" t="str">
        <f>+IFERROR(ROUND($B$55*B61,2),"")</f>
        <v/>
      </c>
      <c r="E61" s="4" t="str">
        <f>+IFERROR(ROUND($C$55*C61,2),"")</f>
        <v/>
      </c>
      <c r="F61" s="4" t="str">
        <f>+IFERROR(ROUND($D$55*B61,2),"")</f>
        <v/>
      </c>
      <c r="G61" s="4" t="str">
        <f>+IFERROR(ROUND($E$55*C61,2),"")</f>
        <v/>
      </c>
    </row>
    <row r="62" spans="1:7">
      <c r="A62" s="4">
        <v>2017</v>
      </c>
      <c r="B62" s="13">
        <f>+'Step 2 - Expected Payments'!D16</f>
        <v>3.5</v>
      </c>
      <c r="C62" s="13">
        <f>+'Step 2 - Expected Payments'!E16</f>
        <v>8.8000000000000007</v>
      </c>
      <c r="D62" s="4" t="str">
        <f>+IFERROR(ROUND($B$55*B62,2),"")</f>
        <v/>
      </c>
      <c r="E62" s="4" t="str">
        <f>+IFERROR(ROUND($C$55*C62,2),"")</f>
        <v/>
      </c>
      <c r="F62" s="4" t="str">
        <f>+IFERROR(ROUND($D$55*B62,2),"")</f>
        <v/>
      </c>
      <c r="G62" s="4" t="str">
        <f>+IFERROR(ROUND($E$55*C62,2),"")</f>
        <v/>
      </c>
    </row>
    <row r="63" spans="1:7">
      <c r="A63" s="4">
        <v>2018</v>
      </c>
      <c r="B63" s="13">
        <f>+'Step 2 - Expected Payments'!D17</f>
        <v>3.5</v>
      </c>
      <c r="C63" s="13">
        <f>+'Step 2 - Expected Payments'!E17</f>
        <v>9.1</v>
      </c>
      <c r="D63" s="4" t="str">
        <f>+IFERROR(ROUND($B$55*B63,2),"")</f>
        <v/>
      </c>
      <c r="E63" s="4" t="str">
        <f>+IFERROR(ROUND($C$55*C63,2),"")</f>
        <v/>
      </c>
      <c r="F63" s="4" t="str">
        <f>+IFERROR(ROUND($D$55*B63,2),"")</f>
        <v/>
      </c>
      <c r="G63" s="4" t="str">
        <f>+IFERROR(ROUND($E$55*C63,2),"")</f>
        <v/>
      </c>
    </row>
    <row r="75" spans="1:13">
      <c r="A75" s="331" t="s">
        <v>365</v>
      </c>
    </row>
    <row r="76" spans="1:13" ht="12.75" customHeight="1"/>
    <row r="77" spans="1:13" ht="12.75" customHeight="1">
      <c r="A77" s="4" t="s">
        <v>504</v>
      </c>
      <c r="B77" s="4" t="s">
        <v>490</v>
      </c>
      <c r="C77" s="4" t="s">
        <v>512</v>
      </c>
    </row>
    <row r="78" spans="1:13">
      <c r="A78" s="218"/>
      <c r="B78" s="4" t="s">
        <v>505</v>
      </c>
      <c r="C78" s="4">
        <v>2014</v>
      </c>
    </row>
    <row r="79" spans="1:13" ht="13.8" thickBot="1">
      <c r="A79" s="218"/>
      <c r="B79" s="4" t="s">
        <v>506</v>
      </c>
      <c r="C79" s="4">
        <v>2014</v>
      </c>
      <c r="E79" s="305"/>
      <c r="L79" s="306"/>
      <c r="M79" s="306"/>
    </row>
    <row r="80" spans="1:13" ht="14.4" thickBot="1">
      <c r="A80" s="218"/>
      <c r="B80" s="4" t="s">
        <v>507</v>
      </c>
      <c r="C80" s="4">
        <v>2015</v>
      </c>
      <c r="D80" s="423"/>
      <c r="E80" s="305"/>
      <c r="L80" s="306"/>
      <c r="M80" s="306"/>
    </row>
    <row r="81" spans="1:13" ht="14.4" thickBot="1">
      <c r="A81" s="218">
        <f>+IFERROR(1*LEFT(E81,4)/100+1*RIGHT(E81,1)/800,1*LEFT(E81,3)/100+1*RIGHT(E81,1)/800)</f>
        <v>9.7375000000000007</v>
      </c>
      <c r="B81" s="2" t="s">
        <v>508</v>
      </c>
      <c r="C81" s="4">
        <v>2015</v>
      </c>
      <c r="D81" s="423">
        <v>42078</v>
      </c>
      <c r="E81" s="218" t="str">
        <f>+VLOOKUP($D81,'SOY FUTURES'!$A$1:$I$277,7,0)</f>
        <v>973'6</v>
      </c>
      <c r="L81" s="306"/>
      <c r="M81" s="306"/>
    </row>
    <row r="82" spans="1:13" ht="14.4" thickBot="1">
      <c r="A82" s="218">
        <f>+IFERROR(1*LEFT(E82,4)/100+1*RIGHT(E82,1)/800,1*LEFT(E82,3)/100+1*RIGHT(E82,1)/800)</f>
        <v>9.8125</v>
      </c>
      <c r="B82" s="2" t="s">
        <v>509</v>
      </c>
      <c r="C82" s="4">
        <v>2015</v>
      </c>
      <c r="D82" s="423">
        <v>42139</v>
      </c>
      <c r="E82" s="218" t="str">
        <f>+VLOOKUP($D82,'SOY FUTURES'!$A$1:$I$277,7,0)</f>
        <v>981'2</v>
      </c>
      <c r="L82" s="306"/>
      <c r="M82" s="306"/>
    </row>
    <row r="83" spans="1:13" ht="14.4" thickBot="1">
      <c r="A83" s="218">
        <f t="shared" ref="A83:A102" si="1">+IFERROR(1*LEFT(E83,4)/100+1*RIGHT(E83,1)/800,1*LEFT(E83,3)/100+1*RIGHT(E83,1)/800)</f>
        <v>9.8699999999999992</v>
      </c>
      <c r="B83" s="2" t="s">
        <v>510</v>
      </c>
      <c r="C83" s="4">
        <v>2015</v>
      </c>
      <c r="D83" s="422" t="s">
        <v>500</v>
      </c>
      <c r="E83" s="218" t="str">
        <f>+VLOOKUP($D83,'SOY FUTURES'!$A$1:$I$277,7,0)</f>
        <v>987'0</v>
      </c>
      <c r="L83" s="306"/>
      <c r="M83" s="306"/>
    </row>
    <row r="84" spans="1:13" ht="14.4" thickBot="1">
      <c r="A84" s="218">
        <f t="shared" si="1"/>
        <v>9.8724999999999987</v>
      </c>
      <c r="B84" s="2" t="s">
        <v>511</v>
      </c>
      <c r="C84" s="4">
        <v>2015</v>
      </c>
      <c r="D84" s="423">
        <v>42231</v>
      </c>
      <c r="E84" s="218" t="str">
        <f>+VLOOKUP($D84,'SOY FUTURES'!$A$1:$I$277,7,0)</f>
        <v>987'2</v>
      </c>
      <c r="M84" s="306"/>
    </row>
    <row r="85" spans="1:13" ht="14.4" thickBot="1">
      <c r="A85" s="218">
        <f t="shared" si="1"/>
        <v>9.7350000000000012</v>
      </c>
      <c r="B85" s="219" t="s">
        <v>505</v>
      </c>
      <c r="C85" s="219">
        <v>2015</v>
      </c>
      <c r="D85" s="423">
        <v>42262</v>
      </c>
      <c r="E85" s="218" t="str">
        <f>+VLOOKUP($D85,'SOY FUTURES'!$A$1:$I$277,7,0)</f>
        <v>973'4</v>
      </c>
    </row>
    <row r="86" spans="1:13" ht="14.4" thickBot="1">
      <c r="A86" s="218">
        <f t="shared" si="1"/>
        <v>9.6274999999999995</v>
      </c>
      <c r="B86" s="219" t="s">
        <v>506</v>
      </c>
      <c r="C86" s="219">
        <v>2015</v>
      </c>
      <c r="D86" s="423">
        <v>42323</v>
      </c>
      <c r="E86" s="218" t="str">
        <f>+VLOOKUP($D86,'SOY FUTURES'!$A$1:$I$277,7,0)</f>
        <v>962'6</v>
      </c>
      <c r="L86" s="306"/>
      <c r="M86" s="306"/>
    </row>
    <row r="87" spans="1:13" ht="14.4" thickBot="1">
      <c r="A87" s="218">
        <f t="shared" si="1"/>
        <v>9.6824999999999992</v>
      </c>
      <c r="B87" s="219" t="s">
        <v>507</v>
      </c>
      <c r="C87" s="219">
        <v>2016</v>
      </c>
      <c r="D87" s="423">
        <v>42020</v>
      </c>
      <c r="E87" s="218" t="str">
        <f>+VLOOKUP($D87,'SOY FUTURES'!$A$1:$I$277,7,0)</f>
        <v>968'2</v>
      </c>
    </row>
    <row r="88" spans="1:13" ht="14.4" thickBot="1">
      <c r="A88" s="218">
        <f t="shared" si="1"/>
        <v>9.7424999999999997</v>
      </c>
      <c r="B88" s="219" t="s">
        <v>508</v>
      </c>
      <c r="C88" s="219">
        <v>2016</v>
      </c>
      <c r="D88" s="423">
        <v>42079</v>
      </c>
      <c r="E88" s="218" t="str">
        <f>+VLOOKUP($D88,'SOY FUTURES'!$A$1:$I$277,7,0)</f>
        <v>974'2</v>
      </c>
    </row>
    <row r="89" spans="1:13" ht="14.4" thickBot="1">
      <c r="A89" s="218">
        <f t="shared" si="1"/>
        <v>9.7799999999999994</v>
      </c>
      <c r="B89" s="219" t="s">
        <v>509</v>
      </c>
      <c r="C89" s="219">
        <v>2016</v>
      </c>
      <c r="D89" s="423">
        <v>42140</v>
      </c>
      <c r="E89" s="218" t="str">
        <f>+VLOOKUP($D89,'SOY FUTURES'!$A$1:$I$277,7,0)</f>
        <v>978'0</v>
      </c>
    </row>
    <row r="90" spans="1:13" ht="14.4" thickBot="1">
      <c r="A90" s="218">
        <f t="shared" si="1"/>
        <v>9.8324999999999996</v>
      </c>
      <c r="B90" s="219" t="s">
        <v>510</v>
      </c>
      <c r="C90" s="219">
        <v>2016</v>
      </c>
      <c r="D90" s="422" t="s">
        <v>501</v>
      </c>
      <c r="E90" s="218" t="str">
        <f>+VLOOKUP($D90,'SOY FUTURES'!$A$1:$I$277,7,0)</f>
        <v>983'2</v>
      </c>
    </row>
    <row r="91" spans="1:13" ht="14.4" thickBot="1">
      <c r="A91" s="218">
        <f t="shared" si="1"/>
        <v>9.8175000000000008</v>
      </c>
      <c r="B91" s="219" t="s">
        <v>511</v>
      </c>
      <c r="C91" s="219">
        <v>2016</v>
      </c>
      <c r="D91" s="423">
        <v>42232</v>
      </c>
      <c r="E91" s="218" t="str">
        <f>+VLOOKUP($D91,'SOY FUTURES'!$A$1:$I$277,7,0)</f>
        <v>981'6</v>
      </c>
    </row>
    <row r="92" spans="1:13" ht="14.4" thickBot="1">
      <c r="A92" s="218">
        <f t="shared" si="1"/>
        <v>9.7050000000000001</v>
      </c>
      <c r="B92" s="220" t="s">
        <v>505</v>
      </c>
      <c r="C92" s="220">
        <v>2016</v>
      </c>
      <c r="D92" s="423">
        <v>42263</v>
      </c>
      <c r="E92" s="218" t="str">
        <f>+VLOOKUP($D92,'SOY FUTURES'!$A$1:$I$277,7,0)</f>
        <v>970'4</v>
      </c>
    </row>
    <row r="93" spans="1:13" ht="14.4" thickBot="1">
      <c r="A93" s="218">
        <f t="shared" si="1"/>
        <v>9.6124999999999989</v>
      </c>
      <c r="B93" s="220" t="s">
        <v>506</v>
      </c>
      <c r="C93" s="220">
        <v>2016</v>
      </c>
      <c r="D93" s="423">
        <v>42324</v>
      </c>
      <c r="E93" s="218" t="str">
        <f>+VLOOKUP($D93,'SOY FUTURES'!$A$1:$I$277,7,0)</f>
        <v>961'2</v>
      </c>
    </row>
    <row r="94" spans="1:13" ht="14.4" thickBot="1">
      <c r="A94" s="218">
        <f t="shared" si="1"/>
        <v>9.6450000000000014</v>
      </c>
      <c r="B94" s="220" t="s">
        <v>507</v>
      </c>
      <c r="C94" s="220">
        <v>2017</v>
      </c>
      <c r="D94" s="423">
        <v>42021</v>
      </c>
      <c r="E94" s="218" t="str">
        <f>+VLOOKUP($D94,'SOY FUTURES'!$A$1:$I$277,7,0)</f>
        <v>964'4</v>
      </c>
    </row>
    <row r="95" spans="1:13" ht="14.4" thickBot="1">
      <c r="A95" s="218">
        <f t="shared" si="1"/>
        <v>9.6750000000000007</v>
      </c>
      <c r="B95" s="220" t="s">
        <v>508</v>
      </c>
      <c r="C95" s="220">
        <v>2017</v>
      </c>
      <c r="D95" s="423">
        <v>42080</v>
      </c>
      <c r="E95" s="218" t="str">
        <f>+VLOOKUP($D95,'SOY FUTURES'!$A$1:$I$277,7,0)</f>
        <v>967'4</v>
      </c>
    </row>
    <row r="96" spans="1:13" ht="14.4" thickBot="1">
      <c r="A96" s="218">
        <f t="shared" si="1"/>
        <v>9.7200000000000006</v>
      </c>
      <c r="B96" s="220" t="s">
        <v>509</v>
      </c>
      <c r="C96" s="220">
        <v>2017</v>
      </c>
      <c r="D96" s="423">
        <v>42141</v>
      </c>
      <c r="E96" s="218" t="str">
        <f>+VLOOKUP($D96,'SOY FUTURES'!$A$1:$I$277,7,0)</f>
        <v>972'0</v>
      </c>
    </row>
    <row r="97" spans="1:5" ht="14.4" thickBot="1">
      <c r="A97" s="218">
        <f t="shared" si="1"/>
        <v>9.7774999999999999</v>
      </c>
      <c r="B97" s="220" t="s">
        <v>510</v>
      </c>
      <c r="C97" s="220">
        <v>2017</v>
      </c>
      <c r="D97" s="422" t="s">
        <v>502</v>
      </c>
      <c r="E97" s="218" t="str">
        <f>+VLOOKUP($D97,'SOY FUTURES'!$A$1:$I$277,7,0)</f>
        <v>977'6</v>
      </c>
    </row>
    <row r="98" spans="1:5" ht="14.4" thickBot="1">
      <c r="A98" s="218">
        <f t="shared" si="1"/>
        <v>9.7774999999999999</v>
      </c>
      <c r="B98" s="220" t="s">
        <v>511</v>
      </c>
      <c r="C98" s="220">
        <v>2017</v>
      </c>
      <c r="D98" s="423">
        <v>42233</v>
      </c>
      <c r="E98" s="218" t="str">
        <f>+VLOOKUP($D98,'SOY FUTURES'!$A$1:$I$277,7,0)</f>
        <v>977'6</v>
      </c>
    </row>
    <row r="99" spans="1:5" ht="14.4" thickBot="1">
      <c r="A99" s="218">
        <f t="shared" si="1"/>
        <v>9.7774999999999999</v>
      </c>
      <c r="B99" s="221" t="s">
        <v>505</v>
      </c>
      <c r="C99" s="221">
        <v>2017</v>
      </c>
      <c r="D99" s="423">
        <v>42264</v>
      </c>
      <c r="E99" s="218" t="str">
        <f>+VLOOKUP($D99,'SOY FUTURES'!$A$1:$I$277,7,0)</f>
        <v>977'6</v>
      </c>
    </row>
    <row r="100" spans="1:5" ht="14.4" thickBot="1">
      <c r="A100" s="218">
        <f t="shared" si="1"/>
        <v>9.557500000000001</v>
      </c>
      <c r="B100" s="221" t="s">
        <v>506</v>
      </c>
      <c r="C100" s="221">
        <v>2017</v>
      </c>
      <c r="D100" s="423">
        <v>42325</v>
      </c>
      <c r="E100" s="218" t="str">
        <f>+VLOOKUP($D100,'SOY FUTURES'!$A$1:$I$277,7,0)</f>
        <v>955'6</v>
      </c>
    </row>
    <row r="101" spans="1:5" ht="14.4" thickBot="1">
      <c r="A101" s="218">
        <f t="shared" si="1"/>
        <v>9.557500000000001</v>
      </c>
      <c r="B101" s="221" t="s">
        <v>510</v>
      </c>
      <c r="C101" s="221">
        <v>2018</v>
      </c>
      <c r="D101" s="422" t="s">
        <v>883</v>
      </c>
      <c r="E101" s="218" t="str">
        <f>+VLOOKUP($D101,'SOY FUTURES'!$A$1:$I$277,7,0)</f>
        <v>955'6</v>
      </c>
    </row>
    <row r="102" spans="1:5" ht="14.4" thickBot="1">
      <c r="A102" s="218">
        <f t="shared" si="1"/>
        <v>9.2899999999999991</v>
      </c>
      <c r="B102" s="218" t="s">
        <v>506</v>
      </c>
      <c r="C102" s="218">
        <v>2018</v>
      </c>
      <c r="D102" s="423">
        <v>42326</v>
      </c>
      <c r="E102" s="218" t="str">
        <f>+VLOOKUP($D102,'SOY FUTURES'!$A$1:$I$277,7,0)</f>
        <v>929'0</v>
      </c>
    </row>
    <row r="103" spans="1:5" ht="14.4" thickBot="1">
      <c r="A103" s="2"/>
      <c r="D103" s="422"/>
    </row>
    <row r="105" spans="1:5">
      <c r="A105" s="4" t="s">
        <v>0</v>
      </c>
    </row>
    <row r="107" spans="1:5" ht="12.75" customHeight="1"/>
    <row r="108" spans="1:5" ht="12.75" customHeight="1">
      <c r="A108" s="4" t="s">
        <v>504</v>
      </c>
      <c r="B108" s="4" t="s">
        <v>490</v>
      </c>
      <c r="C108" s="4" t="s">
        <v>512</v>
      </c>
    </row>
    <row r="109" spans="1:5">
      <c r="A109" s="218" t="str">
        <f>IFERROR(IFERROR(1*LEFT(#REF!,4)/100+1*RIGHT(#REF!,1)/1000,1*LEFT(#REF!,3)/100+1*RIGHT(#REF!,1)/1000),"")</f>
        <v/>
      </c>
      <c r="B109" s="4" t="s">
        <v>505</v>
      </c>
      <c r="C109" s="4">
        <v>2014</v>
      </c>
    </row>
    <row r="110" spans="1:5" ht="13.8" thickBot="1">
      <c r="A110" s="218"/>
      <c r="B110" s="4" t="s">
        <v>513</v>
      </c>
      <c r="C110" s="4">
        <v>2014</v>
      </c>
    </row>
    <row r="111" spans="1:5" ht="14.4" thickBot="1">
      <c r="A111" s="218">
        <f>+IFERROR(1*LEFT(E111,4)/100+1*RIGHT(E111,1)/800,1*LEFT(E111,3)/100+1*RIGHT(E111,1)/800)</f>
        <v>3.8125</v>
      </c>
      <c r="B111" s="2" t="s">
        <v>508</v>
      </c>
      <c r="C111" s="4">
        <v>2015</v>
      </c>
      <c r="D111" s="423">
        <v>42078</v>
      </c>
      <c r="E111" s="4" t="str">
        <f>+VLOOKUP($D111,'CORN FUTURES'!$A$1:$J$250,7,0)</f>
        <v>381'2</v>
      </c>
    </row>
    <row r="112" spans="1:5" ht="14.4" thickBot="1">
      <c r="A112" s="218">
        <f t="shared" ref="A112:A125" si="2">+IFERROR(1*LEFT(E112,4)/100+1*RIGHT(E112,1)/800,1*LEFT(E112,3)/100+1*RIGHT(E112,1)/800)</f>
        <v>3.8975</v>
      </c>
      <c r="B112" s="2" t="s">
        <v>509</v>
      </c>
      <c r="C112" s="4">
        <v>2015</v>
      </c>
      <c r="D112" s="423">
        <v>42139</v>
      </c>
      <c r="E112" s="441" t="str">
        <f>+VLOOKUP($D112,'CORN FUTURES'!$A$1:$J$250,7,0)</f>
        <v>389'6</v>
      </c>
    </row>
    <row r="113" spans="1:15" ht="14.4" thickBot="1">
      <c r="A113" s="218">
        <f t="shared" si="2"/>
        <v>3.97</v>
      </c>
      <c r="B113" s="2" t="s">
        <v>510</v>
      </c>
      <c r="C113" s="4">
        <v>2015</v>
      </c>
      <c r="D113" s="422" t="s">
        <v>500</v>
      </c>
      <c r="E113" s="441" t="str">
        <f>+VLOOKUP($D113,'CORN FUTURES'!$A$1:$J$250,7,0)</f>
        <v>397'0</v>
      </c>
    </row>
    <row r="114" spans="1:15" ht="14.4" thickBot="1">
      <c r="A114" s="218">
        <f t="shared" si="2"/>
        <v>4.0350000000000001</v>
      </c>
      <c r="B114" s="219" t="s">
        <v>505</v>
      </c>
      <c r="C114" s="219">
        <v>2015</v>
      </c>
      <c r="D114" s="423">
        <v>42262</v>
      </c>
      <c r="E114" s="441" t="str">
        <f>+VLOOKUP($D114,'CORN FUTURES'!$A$1:$J$250,7,0)</f>
        <v>403'4</v>
      </c>
    </row>
    <row r="115" spans="1:15" ht="14.4" thickBot="1">
      <c r="A115" s="218">
        <f t="shared" si="2"/>
        <v>4.1125000000000007</v>
      </c>
      <c r="B115" s="219" t="s">
        <v>513</v>
      </c>
      <c r="C115" s="219">
        <v>2015</v>
      </c>
      <c r="D115" s="423">
        <v>42353</v>
      </c>
      <c r="E115" s="441" t="str">
        <f>+VLOOKUP($D115,'CORN FUTURES'!$A$1:$J$250,7,0)</f>
        <v>411'2</v>
      </c>
    </row>
    <row r="116" spans="1:15" ht="14.4" thickBot="1">
      <c r="A116" s="218">
        <f t="shared" si="2"/>
        <v>4.1975000000000007</v>
      </c>
      <c r="B116" s="219" t="s">
        <v>508</v>
      </c>
      <c r="C116" s="219">
        <v>2016</v>
      </c>
      <c r="D116" s="423">
        <v>42079</v>
      </c>
      <c r="E116" s="441" t="str">
        <f>+VLOOKUP($D116,'CORN FUTURES'!$A$1:$J$250,7,0)</f>
        <v>419'6</v>
      </c>
    </row>
    <row r="117" spans="1:15" ht="14.4" thickBot="1">
      <c r="A117" s="218">
        <f t="shared" si="2"/>
        <v>4.26</v>
      </c>
      <c r="B117" s="219" t="s">
        <v>509</v>
      </c>
      <c r="C117" s="219">
        <v>2016</v>
      </c>
      <c r="D117" s="423">
        <v>42140</v>
      </c>
      <c r="E117" s="441" t="str">
        <f>+VLOOKUP($D117,'CORN FUTURES'!$A$1:$J$250,7,0)</f>
        <v>426'0</v>
      </c>
    </row>
    <row r="118" spans="1:15" ht="14.4" thickBot="1">
      <c r="A118" s="218">
        <f t="shared" si="2"/>
        <v>4.3075000000000001</v>
      </c>
      <c r="B118" s="219" t="s">
        <v>510</v>
      </c>
      <c r="C118" s="219">
        <v>2016</v>
      </c>
      <c r="D118" s="422" t="s">
        <v>501</v>
      </c>
      <c r="E118" s="441" t="str">
        <f>+VLOOKUP($D118,'CORN FUTURES'!$A$1:$J$250,7,0)</f>
        <v>430'6</v>
      </c>
    </row>
    <row r="119" spans="1:15" ht="14.4" thickBot="1">
      <c r="A119" s="218">
        <f t="shared" si="2"/>
        <v>4.2249999999999996</v>
      </c>
      <c r="B119" s="220" t="s">
        <v>505</v>
      </c>
      <c r="C119" s="220">
        <v>2016</v>
      </c>
      <c r="D119" s="423">
        <v>42263</v>
      </c>
      <c r="E119" s="441" t="str">
        <f>+VLOOKUP($D119,'CORN FUTURES'!$A$1:$J$250,7,0)</f>
        <v>422'4</v>
      </c>
    </row>
    <row r="120" spans="1:15" ht="14.4" thickBot="1">
      <c r="A120" s="218">
        <f t="shared" si="2"/>
        <v>4.18</v>
      </c>
      <c r="B120" s="220" t="s">
        <v>513</v>
      </c>
      <c r="C120" s="220">
        <v>2016</v>
      </c>
      <c r="D120" s="423">
        <v>42354</v>
      </c>
      <c r="E120" s="441" t="str">
        <f>+VLOOKUP($D120,'CORN FUTURES'!$A$1:$J$250,7,0)</f>
        <v>418'0</v>
      </c>
    </row>
    <row r="121" spans="1:15" ht="14.4" thickBot="1">
      <c r="A121" s="218">
        <f t="shared" si="2"/>
        <v>4.2675000000000001</v>
      </c>
      <c r="B121" s="220" t="s">
        <v>508</v>
      </c>
      <c r="C121" s="220">
        <v>2017</v>
      </c>
      <c r="D121" s="423">
        <v>42080</v>
      </c>
      <c r="E121" s="441" t="str">
        <f>+VLOOKUP($D121,'CORN FUTURES'!$A$1:$J$250,7,0)</f>
        <v>426'6</v>
      </c>
      <c r="M121" s="4">
        <v>1</v>
      </c>
      <c r="N121" s="4">
        <v>800</v>
      </c>
      <c r="O121" s="445">
        <f>+M121/$N$121</f>
        <v>1.25E-3</v>
      </c>
    </row>
    <row r="122" spans="1:15" ht="14.4" thickBot="1">
      <c r="A122" s="218">
        <f t="shared" si="2"/>
        <v>4.3149999999999995</v>
      </c>
      <c r="B122" s="220" t="s">
        <v>509</v>
      </c>
      <c r="C122" s="220">
        <v>2017</v>
      </c>
      <c r="D122" s="423">
        <v>42141</v>
      </c>
      <c r="E122" s="441" t="str">
        <f>+VLOOKUP($D122,'CORN FUTURES'!$A$1:$J$250,7,0)</f>
        <v>431'4</v>
      </c>
      <c r="M122" s="4">
        <v>2</v>
      </c>
      <c r="O122" s="445">
        <f t="shared" ref="O122:O130" si="3">+M122/$N$121</f>
        <v>2.5000000000000001E-3</v>
      </c>
    </row>
    <row r="123" spans="1:15" ht="14.4" thickBot="1">
      <c r="A123" s="218">
        <f t="shared" si="2"/>
        <v>4.3650000000000002</v>
      </c>
      <c r="B123" s="220" t="s">
        <v>510</v>
      </c>
      <c r="C123" s="220">
        <v>2017</v>
      </c>
      <c r="D123" s="422" t="s">
        <v>502</v>
      </c>
      <c r="E123" s="441" t="str">
        <f>+VLOOKUP($D123,'CORN FUTURES'!$A$1:$J$250,7,0)</f>
        <v>436'4</v>
      </c>
      <c r="M123" s="4">
        <v>3</v>
      </c>
      <c r="O123" s="445">
        <f t="shared" si="3"/>
        <v>3.7499999999999999E-3</v>
      </c>
    </row>
    <row r="124" spans="1:15" ht="14.4" thickBot="1">
      <c r="A124" s="218">
        <f t="shared" si="2"/>
        <v>4.2825000000000006</v>
      </c>
      <c r="B124" s="221" t="s">
        <v>505</v>
      </c>
      <c r="C124" s="221">
        <v>2017</v>
      </c>
      <c r="D124" s="423">
        <v>42264</v>
      </c>
      <c r="E124" s="441" t="str">
        <f>+VLOOKUP($D124,'CORN FUTURES'!$A$1:$J$250,7,0)</f>
        <v>428'2</v>
      </c>
      <c r="M124" s="441">
        <v>4</v>
      </c>
      <c r="O124" s="445">
        <f t="shared" si="3"/>
        <v>5.0000000000000001E-3</v>
      </c>
    </row>
    <row r="125" spans="1:15" ht="14.4" thickBot="1">
      <c r="A125" s="218">
        <f t="shared" si="2"/>
        <v>4.2050000000000001</v>
      </c>
      <c r="B125" s="221" t="s">
        <v>513</v>
      </c>
      <c r="C125" s="221">
        <v>2017</v>
      </c>
      <c r="D125" s="423">
        <v>42355</v>
      </c>
      <c r="E125" s="441" t="str">
        <f>+VLOOKUP($D125,'CORN FUTURES'!$A$1:$J$250,7,0)</f>
        <v>420'4</v>
      </c>
      <c r="M125" s="441">
        <v>5</v>
      </c>
      <c r="O125" s="445">
        <f t="shared" si="3"/>
        <v>6.2500000000000003E-3</v>
      </c>
    </row>
    <row r="126" spans="1:15" ht="14.4" thickBot="1">
      <c r="A126" s="221"/>
      <c r="B126" s="221" t="s">
        <v>508</v>
      </c>
      <c r="C126" s="221">
        <v>2018</v>
      </c>
      <c r="D126" s="422" t="s">
        <v>883</v>
      </c>
      <c r="E126" s="441" t="str">
        <f>+VLOOKUP($D126,'CORN FUTURES'!$A$1:$J$250,7,0)</f>
        <v>435'0</v>
      </c>
      <c r="M126" s="441">
        <v>6</v>
      </c>
      <c r="O126" s="445">
        <f t="shared" si="3"/>
        <v>7.4999999999999997E-3</v>
      </c>
    </row>
    <row r="127" spans="1:15" ht="14.4" thickBot="1">
      <c r="A127" s="221"/>
      <c r="B127" s="221" t="s">
        <v>509</v>
      </c>
      <c r="C127" s="221">
        <v>2018</v>
      </c>
      <c r="D127" s="423">
        <v>42356</v>
      </c>
      <c r="E127" s="441" t="str">
        <f>+VLOOKUP($D127,'CORN FUTURES'!$A$1:$J$250,7,0)</f>
        <v>413'6</v>
      </c>
      <c r="M127" s="441">
        <v>7</v>
      </c>
      <c r="O127" s="445">
        <f t="shared" si="3"/>
        <v>8.7500000000000008E-3</v>
      </c>
    </row>
    <row r="128" spans="1:15">
      <c r="A128" s="221">
        <f>+IFERROR(1*LEFT(E126,4)/100+1*RIGHT(E126,1)/800,1*LEFT(E126,3)/100+1*RIGHT(E126,1)/800)</f>
        <v>4.3499999999999996</v>
      </c>
      <c r="B128" s="221" t="s">
        <v>510</v>
      </c>
      <c r="C128" s="221">
        <v>2018</v>
      </c>
      <c r="M128" s="441">
        <v>8</v>
      </c>
      <c r="O128" s="445">
        <f t="shared" si="3"/>
        <v>0.01</v>
      </c>
    </row>
    <row r="129" spans="1:15">
      <c r="A129" s="218"/>
      <c r="B129" s="218" t="s">
        <v>505</v>
      </c>
      <c r="C129" s="218">
        <v>2018</v>
      </c>
      <c r="M129" s="441">
        <v>9</v>
      </c>
      <c r="O129" s="445">
        <f t="shared" si="3"/>
        <v>1.125E-2</v>
      </c>
    </row>
    <row r="130" spans="1:15">
      <c r="A130" s="218">
        <f>+IFERROR(1*LEFT(E127,4)/100+1*RIGHT(E127,1)/800,1*LEFT(E127,3)/100+1*RIGHT(E127,1)/800)</f>
        <v>4.1375000000000002</v>
      </c>
      <c r="B130" s="218" t="s">
        <v>513</v>
      </c>
      <c r="C130" s="218">
        <v>2018</v>
      </c>
      <c r="M130" s="441">
        <v>10</v>
      </c>
      <c r="O130" s="445">
        <f t="shared" si="3"/>
        <v>1.2500000000000001E-2</v>
      </c>
    </row>
    <row r="131" spans="1:15">
      <c r="A131" s="2"/>
    </row>
    <row r="140" spans="1:15" ht="13.8">
      <c r="A140" s="578" t="s">
        <v>910</v>
      </c>
      <c r="B140" s="578"/>
      <c r="C140" s="578"/>
    </row>
    <row r="141" spans="1:15">
      <c r="B141" s="4" t="s">
        <v>0</v>
      </c>
      <c r="C141" s="4" t="s">
        <v>1</v>
      </c>
      <c r="E141" s="440" t="s">
        <v>124</v>
      </c>
      <c r="F141" s="441" t="s">
        <v>923</v>
      </c>
    </row>
    <row r="142" spans="1:15">
      <c r="A142" s="442" t="s">
        <v>911</v>
      </c>
      <c r="B142" s="4">
        <v>3.48</v>
      </c>
      <c r="C142" s="4">
        <v>10.9</v>
      </c>
    </row>
    <row r="143" spans="1:15">
      <c r="A143" s="442" t="s">
        <v>912</v>
      </c>
      <c r="B143" s="4">
        <v>3.56</v>
      </c>
      <c r="C143" s="4">
        <v>9.9700000000000006</v>
      </c>
    </row>
    <row r="144" spans="1:15">
      <c r="A144" s="442" t="s">
        <v>913</v>
      </c>
      <c r="B144" s="4">
        <v>3.58</v>
      </c>
      <c r="C144" s="4">
        <v>10.199999999999999</v>
      </c>
    </row>
    <row r="145" spans="1:3">
      <c r="A145" s="442" t="s">
        <v>914</v>
      </c>
      <c r="B145" s="4">
        <v>3.77</v>
      </c>
      <c r="C145" s="4">
        <v>10.199999999999999</v>
      </c>
    </row>
    <row r="146" spans="1:3">
      <c r="A146" s="442" t="s">
        <v>915</v>
      </c>
    </row>
    <row r="147" spans="1:3">
      <c r="A147" s="442" t="s">
        <v>916</v>
      </c>
    </row>
    <row r="148" spans="1:3">
      <c r="A148" s="442" t="s">
        <v>917</v>
      </c>
    </row>
    <row r="149" spans="1:3">
      <c r="A149" s="442" t="s">
        <v>918</v>
      </c>
    </row>
    <row r="150" spans="1:3">
      <c r="A150" s="443" t="s">
        <v>919</v>
      </c>
    </row>
    <row r="151" spans="1:3">
      <c r="A151" s="442" t="s">
        <v>920</v>
      </c>
    </row>
    <row r="152" spans="1:3">
      <c r="A152" s="442" t="s">
        <v>921</v>
      </c>
    </row>
    <row r="153" spans="1:3">
      <c r="A153" s="444" t="s">
        <v>922</v>
      </c>
    </row>
  </sheetData>
  <mergeCells count="3">
    <mergeCell ref="B44:C44"/>
    <mergeCell ref="D44:E44"/>
    <mergeCell ref="A140:C14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12"/>
  <sheetViews>
    <sheetView showGridLines="0" tabSelected="1" zoomScaleNormal="100" workbookViewId="0"/>
  </sheetViews>
  <sheetFormatPr defaultColWidth="9.109375" defaultRowHeight="13.2"/>
  <cols>
    <col min="1" max="1" width="1.6640625" style="367" customWidth="1"/>
    <col min="2" max="2" width="1.6640625" style="368" customWidth="1"/>
    <col min="3" max="6" width="19.44140625" style="211" customWidth="1"/>
    <col min="7" max="7" width="50.5546875" style="211" customWidth="1"/>
    <col min="8" max="8" width="19.44140625" style="211" customWidth="1"/>
    <col min="9" max="16384" width="9.109375" style="211"/>
  </cols>
  <sheetData>
    <row r="1" spans="1:10" s="362" customFormat="1" ht="18" thickBot="1">
      <c r="C1" s="369" t="s">
        <v>829</v>
      </c>
    </row>
    <row r="2" spans="1:10" s="368" customFormat="1" ht="14.4" thickTop="1">
      <c r="A2" s="363"/>
      <c r="B2" s="364"/>
      <c r="C2" s="370" t="s">
        <v>836</v>
      </c>
      <c r="D2" s="371"/>
      <c r="E2" s="372"/>
      <c r="F2" s="373"/>
      <c r="G2" s="373"/>
      <c r="H2" s="372"/>
    </row>
    <row r="3" spans="1:10" s="368" customFormat="1" ht="13.2" customHeight="1">
      <c r="A3" s="363"/>
      <c r="B3" s="364"/>
      <c r="C3" s="579" t="s">
        <v>837</v>
      </c>
      <c r="D3" s="580"/>
      <c r="E3" s="580"/>
      <c r="F3" s="580"/>
      <c r="G3" s="580"/>
      <c r="H3" s="374"/>
      <c r="I3" s="374"/>
      <c r="J3" s="374"/>
    </row>
    <row r="4" spans="1:10">
      <c r="A4" s="363"/>
      <c r="B4" s="364"/>
    </row>
    <row r="5" spans="1:10" ht="13.8">
      <c r="A5" s="363"/>
      <c r="B5" s="364"/>
      <c r="C5" s="414" t="s">
        <v>675</v>
      </c>
      <c r="D5" s="412"/>
      <c r="E5" s="412"/>
    </row>
    <row r="6" spans="1:10" ht="13.8">
      <c r="A6" s="363"/>
      <c r="B6" s="364"/>
      <c r="C6" s="412" t="s">
        <v>676</v>
      </c>
      <c r="D6" s="412"/>
      <c r="E6" s="412"/>
    </row>
    <row r="7" spans="1:10" ht="13.8">
      <c r="A7" s="363"/>
      <c r="B7" s="364"/>
      <c r="C7" s="412" t="s">
        <v>677</v>
      </c>
      <c r="D7" s="412"/>
      <c r="E7" s="412"/>
    </row>
    <row r="8" spans="1:10" ht="13.8">
      <c r="A8" s="363"/>
      <c r="B8" s="364"/>
      <c r="C8" s="412"/>
      <c r="D8" s="412"/>
      <c r="E8" s="412"/>
    </row>
    <row r="9" spans="1:10" ht="13.8">
      <c r="A9" s="363"/>
      <c r="B9" s="364"/>
      <c r="C9" s="412" t="s">
        <v>799</v>
      </c>
      <c r="D9" s="412"/>
      <c r="E9" s="412"/>
    </row>
    <row r="10" spans="1:10" ht="13.8">
      <c r="A10" s="363"/>
      <c r="B10" s="364"/>
      <c r="C10" s="412" t="s">
        <v>866</v>
      </c>
      <c r="D10" s="412"/>
      <c r="E10" s="412"/>
    </row>
    <row r="11" spans="1:10" ht="13.8">
      <c r="A11" s="363"/>
      <c r="B11" s="364"/>
      <c r="C11" s="412" t="s">
        <v>867</v>
      </c>
      <c r="D11" s="412"/>
      <c r="E11" s="412"/>
    </row>
    <row r="12" spans="1:10" ht="13.8">
      <c r="A12" s="363"/>
      <c r="B12" s="364"/>
      <c r="C12" s="412" t="s">
        <v>868</v>
      </c>
      <c r="D12" s="412"/>
      <c r="E12" s="412"/>
    </row>
    <row r="13" spans="1:10" ht="13.8">
      <c r="A13" s="363"/>
      <c r="B13" s="364"/>
      <c r="C13" s="412" t="s">
        <v>869</v>
      </c>
      <c r="D13" s="412"/>
      <c r="E13" s="412"/>
    </row>
    <row r="14" spans="1:10" ht="13.8">
      <c r="A14" s="363"/>
      <c r="B14" s="364"/>
      <c r="C14" s="412"/>
      <c r="D14" s="412"/>
      <c r="E14" s="412"/>
    </row>
    <row r="15" spans="1:10" ht="13.8">
      <c r="A15" s="363"/>
      <c r="B15" s="364"/>
      <c r="C15" s="412" t="s">
        <v>1086</v>
      </c>
      <c r="D15" s="412"/>
      <c r="E15" s="412"/>
    </row>
    <row r="16" spans="1:10" ht="13.8">
      <c r="A16" s="363"/>
      <c r="B16" s="364"/>
      <c r="C16" s="412"/>
      <c r="D16" s="412"/>
      <c r="E16" s="412"/>
    </row>
    <row r="17" spans="1:5" ht="13.8">
      <c r="A17" s="363"/>
      <c r="B17" s="364"/>
      <c r="C17" s="413" t="s">
        <v>870</v>
      </c>
      <c r="D17" s="412"/>
      <c r="E17" s="412"/>
    </row>
    <row r="18" spans="1:5" ht="13.8">
      <c r="A18" s="363"/>
      <c r="B18" s="364"/>
      <c r="C18" s="412" t="s">
        <v>871</v>
      </c>
      <c r="D18" s="412"/>
      <c r="E18" s="412"/>
    </row>
    <row r="19" spans="1:5" ht="13.8">
      <c r="A19" s="363"/>
      <c r="B19" s="364"/>
      <c r="C19" s="412"/>
      <c r="D19" s="412"/>
      <c r="E19" s="412"/>
    </row>
    <row r="20" spans="1:5" ht="13.8">
      <c r="A20" s="363"/>
      <c r="B20" s="364"/>
      <c r="C20" s="413" t="s">
        <v>1206</v>
      </c>
      <c r="D20" s="412"/>
      <c r="E20" s="412"/>
    </row>
    <row r="21" spans="1:5" ht="13.8">
      <c r="A21" s="363"/>
      <c r="B21" s="364"/>
      <c r="C21" s="412" t="s">
        <v>828</v>
      </c>
      <c r="D21" s="412"/>
      <c r="E21" s="412"/>
    </row>
    <row r="22" spans="1:5" ht="13.8">
      <c r="A22" s="363"/>
      <c r="B22" s="364"/>
      <c r="C22" s="412" t="s">
        <v>678</v>
      </c>
      <c r="D22" s="412"/>
      <c r="E22" s="412"/>
    </row>
    <row r="23" spans="1:5" ht="13.8">
      <c r="A23" s="363"/>
      <c r="B23" s="364"/>
      <c r="C23" s="412" t="s">
        <v>872</v>
      </c>
      <c r="D23" s="412"/>
      <c r="E23" s="412"/>
    </row>
    <row r="24" spans="1:5" ht="13.8">
      <c r="A24" s="363"/>
      <c r="B24" s="364"/>
      <c r="C24" s="412" t="s">
        <v>1087</v>
      </c>
      <c r="D24" s="412"/>
      <c r="E24" s="412"/>
    </row>
    <row r="25" spans="1:5" ht="13.8">
      <c r="A25" s="363"/>
      <c r="B25" s="364"/>
      <c r="C25" s="412" t="s">
        <v>1094</v>
      </c>
      <c r="D25" s="412"/>
      <c r="E25" s="412"/>
    </row>
    <row r="26" spans="1:5" ht="13.8">
      <c r="A26" s="363"/>
      <c r="B26" s="364"/>
      <c r="C26" s="412" t="s">
        <v>1095</v>
      </c>
      <c r="D26" s="412"/>
      <c r="E26" s="412"/>
    </row>
    <row r="27" spans="1:5" ht="13.8">
      <c r="A27" s="363"/>
      <c r="B27" s="364"/>
      <c r="C27" s="412" t="s">
        <v>1048</v>
      </c>
      <c r="D27" s="412"/>
      <c r="E27" s="412"/>
    </row>
    <row r="28" spans="1:5" ht="13.8">
      <c r="A28" s="363"/>
      <c r="B28" s="364"/>
      <c r="C28" s="412" t="s">
        <v>1088</v>
      </c>
      <c r="D28" s="412"/>
      <c r="E28" s="412"/>
    </row>
    <row r="29" spans="1:5" ht="13.8">
      <c r="A29" s="363"/>
      <c r="B29" s="364"/>
      <c r="C29" s="412" t="s">
        <v>1089</v>
      </c>
      <c r="D29" s="412"/>
      <c r="E29" s="412"/>
    </row>
    <row r="30" spans="1:5" ht="13.8">
      <c r="A30" s="363"/>
      <c r="B30" s="364"/>
      <c r="C30" s="412"/>
      <c r="D30" s="412"/>
      <c r="E30" s="412"/>
    </row>
    <row r="31" spans="1:5" ht="13.8">
      <c r="A31" s="363"/>
      <c r="B31" s="364"/>
      <c r="C31" s="413" t="s">
        <v>1209</v>
      </c>
      <c r="D31" s="412"/>
      <c r="E31" s="412"/>
    </row>
    <row r="32" spans="1:5" ht="13.8">
      <c r="A32" s="363"/>
      <c r="B32" s="364"/>
      <c r="C32" s="412" t="s">
        <v>1210</v>
      </c>
      <c r="D32" s="412"/>
      <c r="E32" s="412"/>
    </row>
    <row r="33" spans="1:14" ht="15">
      <c r="A33" s="363"/>
      <c r="B33" s="364"/>
      <c r="C33" s="308"/>
    </row>
    <row r="34" spans="1:14">
      <c r="A34" s="363"/>
      <c r="B34" s="364"/>
      <c r="C34" s="205"/>
      <c r="D34" s="333"/>
      <c r="E34" s="205"/>
    </row>
    <row r="35" spans="1:14">
      <c r="A35" s="363"/>
      <c r="B35" s="364"/>
      <c r="C35" s="380" t="s">
        <v>1085</v>
      </c>
      <c r="D35" s="416" t="s">
        <v>873</v>
      </c>
      <c r="E35" s="581">
        <v>42031</v>
      </c>
      <c r="F35" s="582"/>
      <c r="H35" s="368"/>
    </row>
    <row r="36" spans="1:14" ht="13.2" customHeight="1">
      <c r="A36" s="363"/>
      <c r="B36" s="364"/>
      <c r="C36" s="584" t="s">
        <v>833</v>
      </c>
      <c r="D36" s="584"/>
      <c r="E36" s="584"/>
      <c r="F36" s="584"/>
      <c r="G36" s="584"/>
    </row>
    <row r="37" spans="1:14">
      <c r="A37" s="363"/>
      <c r="B37" s="364"/>
      <c r="C37" s="584"/>
      <c r="D37" s="584"/>
      <c r="E37" s="584"/>
      <c r="F37" s="584"/>
      <c r="G37" s="584"/>
      <c r="H37" s="403"/>
    </row>
    <row r="38" spans="1:14" s="368" customFormat="1">
      <c r="A38" s="367"/>
      <c r="C38" s="585" t="s">
        <v>834</v>
      </c>
      <c r="D38" s="585"/>
      <c r="E38" s="585"/>
    </row>
    <row r="39" spans="1:14" s="368" customFormat="1">
      <c r="A39" s="367"/>
      <c r="N39" s="375"/>
    </row>
    <row r="40" spans="1:14" s="368" customFormat="1">
      <c r="A40" s="367"/>
      <c r="E40" s="376"/>
      <c r="I40" s="377"/>
    </row>
    <row r="41" spans="1:14" s="368" customFormat="1">
      <c r="A41" s="367"/>
      <c r="C41" s="364"/>
      <c r="D41" s="368" t="s">
        <v>127</v>
      </c>
    </row>
    <row r="42" spans="1:14" s="368" customFormat="1">
      <c r="A42" s="367"/>
      <c r="C42" s="364"/>
    </row>
    <row r="43" spans="1:14" s="368" customFormat="1">
      <c r="A43" s="367"/>
      <c r="C43" s="364"/>
    </row>
    <row r="44" spans="1:14" s="368" customFormat="1">
      <c r="A44" s="367"/>
      <c r="C44" s="364"/>
    </row>
    <row r="45" spans="1:14" s="368" customFormat="1">
      <c r="A45" s="367"/>
      <c r="C45" s="415" t="s">
        <v>830</v>
      </c>
      <c r="E45" s="378"/>
      <c r="F45" s="378"/>
      <c r="G45" s="378"/>
      <c r="H45" s="378"/>
      <c r="I45" s="378"/>
      <c r="J45" s="378"/>
      <c r="K45" s="378"/>
      <c r="L45" s="378"/>
    </row>
    <row r="46" spans="1:14" s="368" customFormat="1">
      <c r="A46" s="367"/>
      <c r="C46" s="583" t="s">
        <v>831</v>
      </c>
      <c r="D46" s="583"/>
      <c r="E46" s="583"/>
      <c r="F46" s="583"/>
      <c r="G46" s="583"/>
      <c r="H46" s="379"/>
      <c r="I46" s="379"/>
      <c r="J46" s="379"/>
      <c r="K46" s="379"/>
      <c r="L46" s="379"/>
      <c r="M46" s="379"/>
    </row>
    <row r="47" spans="1:14" s="368" customFormat="1">
      <c r="A47" s="367"/>
      <c r="C47" s="583"/>
      <c r="D47" s="583"/>
      <c r="E47" s="583"/>
      <c r="F47" s="583"/>
      <c r="G47" s="583"/>
      <c r="H47" s="379"/>
      <c r="I47" s="379"/>
      <c r="J47" s="379"/>
      <c r="K47" s="379"/>
      <c r="L47" s="379"/>
      <c r="M47" s="379"/>
    </row>
    <row r="48" spans="1:14" s="368" customFormat="1" ht="6.6" customHeight="1">
      <c r="A48" s="367"/>
      <c r="C48" s="583" t="s">
        <v>832</v>
      </c>
      <c r="D48" s="583"/>
      <c r="E48" s="583"/>
      <c r="F48" s="583"/>
      <c r="G48" s="583"/>
      <c r="H48" s="379"/>
      <c r="I48" s="379"/>
      <c r="J48" s="379"/>
      <c r="K48" s="379"/>
      <c r="L48" s="379"/>
      <c r="M48" s="379"/>
    </row>
    <row r="49" spans="1:7">
      <c r="A49" s="363"/>
      <c r="B49" s="364"/>
      <c r="C49" s="583"/>
      <c r="D49" s="583"/>
      <c r="E49" s="583"/>
      <c r="F49" s="583"/>
      <c r="G49" s="583"/>
    </row>
    <row r="50" spans="1:7">
      <c r="A50" s="363"/>
      <c r="B50" s="364"/>
    </row>
    <row r="51" spans="1:7">
      <c r="A51" s="363"/>
      <c r="B51" s="364"/>
    </row>
    <row r="52" spans="1:7">
      <c r="A52" s="363"/>
      <c r="B52" s="364"/>
      <c r="C52" s="402"/>
      <c r="D52" s="402"/>
      <c r="E52" s="402"/>
      <c r="F52" s="402"/>
      <c r="G52" s="402"/>
    </row>
    <row r="53" spans="1:7">
      <c r="A53" s="363"/>
      <c r="B53" s="364"/>
      <c r="C53" s="402"/>
      <c r="D53" s="402"/>
      <c r="E53" s="402"/>
      <c r="F53" s="402"/>
      <c r="G53" s="402"/>
    </row>
    <row r="54" spans="1:7">
      <c r="A54" s="363"/>
      <c r="B54" s="364"/>
    </row>
    <row r="55" spans="1:7">
      <c r="A55" s="363"/>
      <c r="B55" s="364"/>
    </row>
    <row r="56" spans="1:7">
      <c r="A56" s="363"/>
      <c r="B56" s="364"/>
    </row>
    <row r="57" spans="1:7">
      <c r="A57" s="363"/>
      <c r="B57" s="364"/>
    </row>
    <row r="58" spans="1:7">
      <c r="A58" s="363"/>
      <c r="B58" s="364"/>
    </row>
    <row r="59" spans="1:7">
      <c r="A59" s="363"/>
      <c r="B59" s="364"/>
    </row>
    <row r="60" spans="1:7">
      <c r="A60" s="363"/>
      <c r="B60" s="364"/>
    </row>
    <row r="61" spans="1:7">
      <c r="A61" s="363"/>
      <c r="B61" s="364"/>
    </row>
    <row r="62" spans="1:7">
      <c r="A62" s="363"/>
      <c r="B62" s="364"/>
    </row>
    <row r="63" spans="1:7">
      <c r="A63" s="363"/>
      <c r="B63" s="364"/>
    </row>
    <row r="64" spans="1:7">
      <c r="A64" s="363"/>
      <c r="B64" s="364"/>
    </row>
    <row r="65" spans="1:2">
      <c r="A65" s="363"/>
      <c r="B65" s="364"/>
    </row>
    <row r="66" spans="1:2">
      <c r="A66" s="363"/>
      <c r="B66" s="364"/>
    </row>
    <row r="67" spans="1:2">
      <c r="A67" s="363"/>
      <c r="B67" s="364"/>
    </row>
    <row r="68" spans="1:2">
      <c r="A68" s="363"/>
      <c r="B68" s="364"/>
    </row>
    <row r="69" spans="1:2">
      <c r="A69" s="363"/>
      <c r="B69" s="364"/>
    </row>
    <row r="70" spans="1:2">
      <c r="A70" s="363"/>
      <c r="B70" s="364"/>
    </row>
    <row r="71" spans="1:2">
      <c r="A71" s="363"/>
      <c r="B71" s="364"/>
    </row>
    <row r="72" spans="1:2">
      <c r="A72" s="363"/>
      <c r="B72" s="364"/>
    </row>
    <row r="73" spans="1:2">
      <c r="A73" s="363"/>
      <c r="B73" s="364"/>
    </row>
    <row r="74" spans="1:2">
      <c r="A74" s="363"/>
      <c r="B74" s="364"/>
    </row>
    <row r="75" spans="1:2">
      <c r="A75" s="363"/>
      <c r="B75" s="364"/>
    </row>
    <row r="76" spans="1:2">
      <c r="A76" s="363"/>
      <c r="B76" s="364"/>
    </row>
    <row r="77" spans="1:2">
      <c r="A77" s="363"/>
      <c r="B77" s="364"/>
    </row>
    <row r="87" spans="1:2">
      <c r="A87" s="363"/>
      <c r="B87" s="364"/>
    </row>
    <row r="88" spans="1:2">
      <c r="A88" s="363"/>
      <c r="B88" s="364"/>
    </row>
    <row r="89" spans="1:2">
      <c r="A89" s="363"/>
      <c r="B89" s="364"/>
    </row>
    <row r="90" spans="1:2">
      <c r="A90" s="363"/>
      <c r="B90" s="364"/>
    </row>
    <row r="91" spans="1:2">
      <c r="A91" s="363"/>
      <c r="B91" s="364"/>
    </row>
    <row r="92" spans="1:2">
      <c r="A92" s="363"/>
      <c r="B92" s="364"/>
    </row>
    <row r="93" spans="1:2">
      <c r="A93" s="363"/>
      <c r="B93" s="364"/>
    </row>
    <row r="94" spans="1:2">
      <c r="A94" s="363"/>
      <c r="B94" s="364"/>
    </row>
    <row r="95" spans="1:2">
      <c r="A95" s="363"/>
      <c r="B95" s="364"/>
    </row>
    <row r="96" spans="1:2">
      <c r="A96" s="363"/>
      <c r="B96" s="364"/>
    </row>
    <row r="97" spans="1:2">
      <c r="A97" s="363"/>
      <c r="B97" s="364"/>
    </row>
    <row r="98" spans="1:2">
      <c r="A98" s="363"/>
      <c r="B98" s="364"/>
    </row>
    <row r="99" spans="1:2">
      <c r="A99" s="363"/>
      <c r="B99" s="364"/>
    </row>
    <row r="100" spans="1:2">
      <c r="A100" s="363"/>
      <c r="B100" s="364"/>
    </row>
    <row r="101" spans="1:2">
      <c r="A101" s="363"/>
      <c r="B101" s="364"/>
    </row>
    <row r="102" spans="1:2">
      <c r="A102" s="363"/>
      <c r="B102" s="364"/>
    </row>
    <row r="103" spans="1:2">
      <c r="A103" s="363"/>
      <c r="B103" s="364"/>
    </row>
    <row r="104" spans="1:2">
      <c r="A104" s="363"/>
      <c r="B104" s="364"/>
    </row>
    <row r="105" spans="1:2">
      <c r="A105" s="363"/>
      <c r="B105" s="364"/>
    </row>
    <row r="106" spans="1:2">
      <c r="A106" s="363"/>
      <c r="B106" s="364"/>
    </row>
    <row r="107" spans="1:2">
      <c r="A107" s="363"/>
      <c r="B107" s="364"/>
    </row>
    <row r="108" spans="1:2">
      <c r="A108" s="363"/>
      <c r="B108" s="364"/>
    </row>
    <row r="109" spans="1:2">
      <c r="A109" s="363"/>
      <c r="B109" s="364"/>
    </row>
    <row r="110" spans="1:2">
      <c r="A110" s="363"/>
      <c r="B110" s="364"/>
    </row>
    <row r="111" spans="1:2">
      <c r="A111" s="363"/>
      <c r="B111" s="364"/>
    </row>
    <row r="112" spans="1:2">
      <c r="A112" s="363"/>
    </row>
  </sheetData>
  <sheetProtection algorithmName="SHA-512" hashValue="WOh3/LfacrixjbqfPZrnASipjgC6CXVLZLHJxeJdzzZBA8a+tzSVOjkCSe+Nlfi1DASpkFKhVKnZFgA/E4+0DA==" saltValue="TN+4tEF19s7QXF2tlp6JCw==" spinCount="100000" sheet="1" objects="1" scenarios="1"/>
  <mergeCells count="6">
    <mergeCell ref="C3:G3"/>
    <mergeCell ref="E35:F35"/>
    <mergeCell ref="C46:G47"/>
    <mergeCell ref="C48:G49"/>
    <mergeCell ref="C36:G37"/>
    <mergeCell ref="C38:E38"/>
  </mergeCells>
  <hyperlinks>
    <hyperlink ref="C38" r:id="rId1"/>
    <hyperlink ref="C3:G3" r:id="rId2" display="Visit the AgDM Farm Bill webpage for more information and resources for the 2014 Farm Bill."/>
    <hyperlink ref="C17" location="'Step 1-Farm Data'!A1" display="Step 1 - Farm data: Please enter your farm-specific data in the yellow shaded cells. Then, review the projections in the green shaded cells. You can modify the  "/>
    <hyperlink ref="C20" location="'Step 2 - Expected Payments'!A1" display="Step 2 - Expected Payments: Please choose the set of  Marketing Year Average (MYA) price projections and your expected level "/>
    <hyperlink ref="C31" location="'Step 4-Revise Reallocation'!A1" display="Step 4 - Revise Reallocation: All calculations are based on your choice of base acreage allocation in cell B20 from Step 1-Farm Data. "/>
  </hyperlinks>
  <pageMargins left="0.7" right="0.7" top="0.75" bottom="0.75" header="0.3" footer="0.3"/>
  <pageSetup scale="72" orientation="portrait" r:id="rId3"/>
  <headerFooter>
    <oddHeader>&amp;LAg Decision Maker A1-33, Farm Bill Payment Analyzer&amp;R&amp;D</oddHead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15"/>
  <sheetViews>
    <sheetView showGridLines="0" zoomScaleNormal="100" workbookViewId="0"/>
  </sheetViews>
  <sheetFormatPr defaultColWidth="8.88671875" defaultRowHeight="13.2"/>
  <cols>
    <col min="1" max="1" width="1.6640625" style="367" customWidth="1"/>
    <col min="2" max="2" width="1.6640625" style="368" customWidth="1"/>
    <col min="3" max="3" width="48.88671875" customWidth="1"/>
    <col min="4" max="7" width="29.6640625" customWidth="1"/>
    <col min="8" max="8" width="23.6640625" customWidth="1"/>
    <col min="9" max="9" width="26.88671875" bestFit="1" customWidth="1"/>
    <col min="10" max="10" width="29" bestFit="1" customWidth="1"/>
    <col min="11" max="15" width="23.6640625" customWidth="1"/>
  </cols>
  <sheetData>
    <row r="1" spans="1:6" s="362" customFormat="1" ht="18" thickBot="1">
      <c r="C1" s="369" t="s">
        <v>829</v>
      </c>
    </row>
    <row r="2" spans="1:6" ht="8.25" customHeight="1" thickTop="1">
      <c r="A2" s="363"/>
      <c r="B2" s="364"/>
      <c r="C2" s="588"/>
      <c r="D2" s="588"/>
      <c r="E2" s="588"/>
      <c r="F2" s="588"/>
    </row>
    <row r="3" spans="1:6" ht="15.6">
      <c r="A3" s="363"/>
      <c r="B3" s="364"/>
      <c r="C3" s="186" t="s">
        <v>465</v>
      </c>
      <c r="E3" s="22"/>
      <c r="F3" s="22"/>
    </row>
    <row r="4" spans="1:6">
      <c r="A4" s="363"/>
      <c r="B4" s="364"/>
      <c r="E4" s="22"/>
      <c r="F4" s="22"/>
    </row>
    <row r="5" spans="1:6">
      <c r="A5" s="363"/>
      <c r="B5" s="364"/>
      <c r="C5" s="32"/>
      <c r="E5" s="22"/>
      <c r="F5" s="22"/>
    </row>
    <row r="6" spans="1:6">
      <c r="A6" s="363"/>
      <c r="B6" s="364"/>
      <c r="D6" s="18"/>
      <c r="E6" s="22"/>
      <c r="F6" s="22"/>
    </row>
    <row r="7" spans="1:6">
      <c r="A7" s="363"/>
      <c r="B7" s="364"/>
      <c r="C7" t="s">
        <v>106</v>
      </c>
      <c r="D7" s="591" t="s">
        <v>1090</v>
      </c>
      <c r="E7" s="592"/>
      <c r="F7" s="177" t="s">
        <v>589</v>
      </c>
    </row>
    <row r="8" spans="1:6">
      <c r="A8" s="363"/>
      <c r="B8" s="364"/>
      <c r="C8" s="29" t="s">
        <v>112</v>
      </c>
      <c r="D8" s="593">
        <v>1234</v>
      </c>
      <c r="E8" s="593"/>
      <c r="F8" s="177"/>
    </row>
    <row r="9" spans="1:6">
      <c r="A9" s="363"/>
      <c r="B9" s="364"/>
      <c r="C9" s="4"/>
      <c r="D9" s="2"/>
      <c r="E9" s="2"/>
      <c r="F9" s="4"/>
    </row>
    <row r="10" spans="1:6">
      <c r="A10" s="363"/>
      <c r="B10" s="364"/>
      <c r="C10" s="205" t="s">
        <v>479</v>
      </c>
      <c r="D10" s="206">
        <f>+IFERROR(VLOOKUP($E$10,'SCO YIELDS'!$E$4:$F$103,2,0),"")</f>
        <v>8</v>
      </c>
      <c r="E10" s="383" t="s">
        <v>49</v>
      </c>
      <c r="F10" s="4" t="s">
        <v>110</v>
      </c>
    </row>
    <row r="11" spans="1:6">
      <c r="A11" s="363"/>
      <c r="B11" s="364"/>
      <c r="C11" s="103" t="str">
        <f>+IF(OR($D$10=78,$D$10=79),"Note: ","")</f>
        <v/>
      </c>
      <c r="D11" s="103" t="str">
        <f>+IF(OR($D$10=78,$D$10=79),"FSA treats East and West Pottawattamie as one county","")</f>
        <v/>
      </c>
    </row>
    <row r="12" spans="1:6" hidden="1">
      <c r="A12" s="363"/>
      <c r="B12" s="364"/>
      <c r="C12" s="100" t="s">
        <v>372</v>
      </c>
      <c r="E12" s="207">
        <v>1</v>
      </c>
      <c r="F12" s="48"/>
    </row>
    <row r="13" spans="1:6" hidden="1">
      <c r="A13" s="363"/>
      <c r="B13" s="364"/>
      <c r="C13" s="29"/>
      <c r="D13" s="34"/>
      <c r="E13" s="34"/>
      <c r="F13" s="30"/>
    </row>
    <row r="14" spans="1:6">
      <c r="A14" s="363"/>
      <c r="B14" s="364"/>
      <c r="C14" s="387" t="s">
        <v>114</v>
      </c>
      <c r="D14" s="385"/>
      <c r="E14" s="386"/>
      <c r="F14" s="30"/>
    </row>
    <row r="15" spans="1:6">
      <c r="A15" s="363"/>
      <c r="B15" s="364"/>
      <c r="C15" s="17"/>
      <c r="D15" s="586" t="s">
        <v>103</v>
      </c>
      <c r="E15" s="586"/>
    </row>
    <row r="16" spans="1:6">
      <c r="A16" s="363"/>
      <c r="B16" s="364"/>
      <c r="C16" s="3"/>
      <c r="D16" s="38" t="s">
        <v>0</v>
      </c>
      <c r="E16" s="36" t="s">
        <v>1</v>
      </c>
      <c r="F16" s="4"/>
    </row>
    <row r="17" spans="1:10">
      <c r="A17" s="363"/>
      <c r="B17" s="364"/>
      <c r="C17" s="3" t="s">
        <v>480</v>
      </c>
      <c r="D17" s="471">
        <v>100</v>
      </c>
      <c r="E17" s="471">
        <v>100</v>
      </c>
      <c r="F17" s="4" t="s">
        <v>481</v>
      </c>
    </row>
    <row r="18" spans="1:10">
      <c r="A18" s="363"/>
      <c r="B18" s="364"/>
      <c r="C18" s="3" t="s">
        <v>640</v>
      </c>
      <c r="D18" s="471">
        <v>180</v>
      </c>
      <c r="E18" s="471">
        <v>20</v>
      </c>
      <c r="F18" s="213" t="s">
        <v>482</v>
      </c>
      <c r="I18" s="194"/>
      <c r="J18" s="194"/>
    </row>
    <row r="19" spans="1:10">
      <c r="A19" s="363"/>
      <c r="B19" s="364"/>
      <c r="C19" s="3" t="s">
        <v>639</v>
      </c>
      <c r="D19" s="594" t="s">
        <v>607</v>
      </c>
      <c r="E19" s="595"/>
      <c r="F19" s="213" t="s">
        <v>827</v>
      </c>
      <c r="I19" s="194"/>
      <c r="J19" s="194"/>
    </row>
    <row r="20" spans="1:10">
      <c r="A20" s="363"/>
      <c r="B20" s="364"/>
      <c r="C20" s="208" t="s">
        <v>113</v>
      </c>
      <c r="D20" s="209">
        <f>+IF($D$19="FSA",D17*0.85,D18*0.85)</f>
        <v>85</v>
      </c>
      <c r="E20" s="209">
        <f>+IF($D$19="FSA",E17*0.85,E18*0.85)</f>
        <v>85</v>
      </c>
      <c r="F20" s="213" t="s">
        <v>107</v>
      </c>
    </row>
    <row r="21" spans="1:10">
      <c r="A21" s="363"/>
      <c r="B21" s="364"/>
      <c r="C21" s="11" t="str">
        <f>+IF(SUM(D17:E17)&gt;SUM(D18:E18),"Note: Your reallocated base acres for corn and soybeans add up to less than the sum of 2014 base acres for corn and soybeans from the FSA letter.",IF(SUM(D17:E17)&lt;SUM(D18:E18),"Note: Your reallocated base acres for corn and soybeans add up to more than the sum of 2014 base acres for corn and soybenas from the FSA letter.",""))</f>
        <v/>
      </c>
      <c r="D21" s="35"/>
      <c r="E21" s="35"/>
      <c r="F21" s="180"/>
    </row>
    <row r="22" spans="1:10">
      <c r="A22" s="363"/>
      <c r="B22" s="364"/>
      <c r="C22" s="11"/>
      <c r="D22" s="35"/>
      <c r="E22" s="35"/>
      <c r="F22" s="180"/>
    </row>
    <row r="23" spans="1:10">
      <c r="A23" s="363"/>
      <c r="B23" s="364"/>
      <c r="C23" s="387" t="s">
        <v>483</v>
      </c>
      <c r="D23" s="388"/>
      <c r="E23" s="389"/>
      <c r="F23" s="4"/>
    </row>
    <row r="24" spans="1:10">
      <c r="A24" s="363"/>
      <c r="B24" s="364"/>
      <c r="C24" s="98"/>
      <c r="D24" s="586" t="s">
        <v>484</v>
      </c>
      <c r="E24" s="586"/>
      <c r="F24" s="4"/>
    </row>
    <row r="25" spans="1:10">
      <c r="A25" s="363"/>
      <c r="B25" s="364"/>
      <c r="C25" s="3"/>
      <c r="D25" s="38" t="s">
        <v>0</v>
      </c>
      <c r="E25" s="36" t="s">
        <v>1</v>
      </c>
      <c r="F25" s="4"/>
    </row>
    <row r="26" spans="1:10">
      <c r="A26" s="363"/>
      <c r="B26" s="364"/>
      <c r="C26" s="208" t="s">
        <v>476</v>
      </c>
      <c r="D26" s="382">
        <v>126</v>
      </c>
      <c r="E26" s="382">
        <v>45</v>
      </c>
      <c r="F26" s="213" t="s">
        <v>835</v>
      </c>
    </row>
    <row r="27" spans="1:10">
      <c r="A27" s="363"/>
      <c r="B27" s="364"/>
      <c r="C27" s="11"/>
      <c r="D27" s="35"/>
      <c r="E27" s="35"/>
      <c r="F27" s="180"/>
    </row>
    <row r="28" spans="1:10">
      <c r="A28" s="363"/>
      <c r="B28" s="364"/>
      <c r="C28" s="387" t="s">
        <v>485</v>
      </c>
      <c r="D28" s="390"/>
      <c r="E28" s="391"/>
    </row>
    <row r="29" spans="1:10">
      <c r="A29" s="363"/>
      <c r="B29" s="364"/>
      <c r="C29" s="212"/>
      <c r="D29" s="586" t="s">
        <v>478</v>
      </c>
      <c r="E29" s="586"/>
    </row>
    <row r="30" spans="1:10">
      <c r="A30" s="363"/>
      <c r="B30" s="364"/>
      <c r="C30" s="73"/>
      <c r="D30" s="38" t="s">
        <v>0</v>
      </c>
      <c r="E30" s="36" t="s">
        <v>1</v>
      </c>
    </row>
    <row r="31" spans="1:10">
      <c r="A31" s="363"/>
      <c r="B31" s="364"/>
      <c r="C31" s="73" t="s">
        <v>115</v>
      </c>
      <c r="D31" s="381">
        <v>130</v>
      </c>
      <c r="E31" s="381" t="s">
        <v>1205</v>
      </c>
      <c r="F31" s="4" t="s">
        <v>488</v>
      </c>
    </row>
    <row r="32" spans="1:10">
      <c r="A32" s="365"/>
      <c r="B32" s="366"/>
      <c r="C32" s="73" t="s">
        <v>116</v>
      </c>
      <c r="D32" s="381" t="s">
        <v>1205</v>
      </c>
      <c r="E32" s="381">
        <v>50</v>
      </c>
      <c r="F32" t="s">
        <v>893</v>
      </c>
    </row>
    <row r="33" spans="1:6">
      <c r="A33" s="363"/>
      <c r="B33" s="364"/>
      <c r="C33" s="73" t="s">
        <v>117</v>
      </c>
      <c r="D33" s="381">
        <v>148</v>
      </c>
      <c r="E33" s="381" t="s">
        <v>1205</v>
      </c>
      <c r="F33" t="s">
        <v>894</v>
      </c>
    </row>
    <row r="34" spans="1:6">
      <c r="A34" s="363"/>
      <c r="B34" s="364"/>
      <c r="C34" s="73" t="s">
        <v>118</v>
      </c>
      <c r="D34" s="381" t="s">
        <v>1205</v>
      </c>
      <c r="E34" s="381">
        <v>48</v>
      </c>
      <c r="F34" t="s">
        <v>895</v>
      </c>
    </row>
    <row r="35" spans="1:6">
      <c r="A35" s="363"/>
      <c r="B35" s="364"/>
      <c r="C35" s="73" t="s">
        <v>119</v>
      </c>
      <c r="D35" s="381">
        <v>120</v>
      </c>
      <c r="E35" s="381" t="s">
        <v>1205</v>
      </c>
      <c r="F35" s="3"/>
    </row>
    <row r="36" spans="1:6">
      <c r="A36" s="363"/>
      <c r="B36" s="364"/>
      <c r="C36" s="73" t="s">
        <v>475</v>
      </c>
      <c r="D36" s="381" t="s">
        <v>1205</v>
      </c>
      <c r="E36" s="381">
        <v>49</v>
      </c>
      <c r="F36" s="3"/>
    </row>
    <row r="37" spans="1:6">
      <c r="A37" s="363"/>
      <c r="B37" s="364"/>
      <c r="C37" s="179" t="s">
        <v>892</v>
      </c>
      <c r="D37" s="381">
        <v>150</v>
      </c>
      <c r="E37" s="381">
        <v>52</v>
      </c>
      <c r="F37" s="4"/>
    </row>
    <row r="38" spans="1:6" s="211" customFormat="1">
      <c r="A38" s="363"/>
      <c r="B38" s="364"/>
      <c r="C38" s="205"/>
      <c r="D38" s="210"/>
      <c r="E38" s="210"/>
      <c r="F38" s="205"/>
    </row>
    <row r="39" spans="1:6" s="211" customFormat="1">
      <c r="A39" s="363"/>
      <c r="B39" s="364"/>
      <c r="C39" s="392" t="s">
        <v>486</v>
      </c>
      <c r="D39" s="393"/>
      <c r="E39" s="394"/>
      <c r="F39" s="205"/>
    </row>
    <row r="40" spans="1:6">
      <c r="C40" s="17"/>
      <c r="D40" s="586" t="s">
        <v>487</v>
      </c>
      <c r="E40" s="586"/>
    </row>
    <row r="41" spans="1:6">
      <c r="C41" s="3"/>
      <c r="D41" s="38" t="s">
        <v>0</v>
      </c>
      <c r="E41" s="36" t="s">
        <v>1</v>
      </c>
    </row>
    <row r="42" spans="1:6">
      <c r="C42" s="3" t="s">
        <v>477</v>
      </c>
      <c r="D42" s="384">
        <v>150</v>
      </c>
      <c r="E42" s="384">
        <v>50</v>
      </c>
      <c r="F42" s="97" t="s">
        <v>570</v>
      </c>
    </row>
    <row r="43" spans="1:6">
      <c r="C43" s="92" t="s">
        <v>231</v>
      </c>
      <c r="D43" s="384">
        <v>0</v>
      </c>
      <c r="E43" s="384">
        <v>200</v>
      </c>
      <c r="F43" s="97"/>
    </row>
    <row r="44" spans="1:6">
      <c r="C44" s="92" t="s">
        <v>232</v>
      </c>
      <c r="D44" s="384">
        <v>200</v>
      </c>
      <c r="E44" s="384">
        <v>0</v>
      </c>
      <c r="F44" s="97"/>
    </row>
    <row r="45" spans="1:6">
      <c r="C45" s="92" t="s">
        <v>233</v>
      </c>
      <c r="D45" s="384">
        <v>0</v>
      </c>
      <c r="E45" s="384">
        <v>200</v>
      </c>
      <c r="F45" s="97"/>
    </row>
    <row r="46" spans="1:6">
      <c r="C46" s="179" t="s">
        <v>234</v>
      </c>
      <c r="D46" s="384">
        <v>200</v>
      </c>
      <c r="E46" s="384">
        <v>0</v>
      </c>
      <c r="F46" s="97"/>
    </row>
    <row r="47" spans="1:6">
      <c r="D47" s="7"/>
      <c r="E47" s="7"/>
      <c r="F47" s="32"/>
    </row>
    <row r="48" spans="1:6" hidden="1">
      <c r="A48" s="363"/>
      <c r="B48" s="364"/>
      <c r="C48" s="4"/>
      <c r="D48" s="93"/>
      <c r="E48" s="4"/>
    </row>
    <row r="49" spans="1:8" hidden="1">
      <c r="A49" s="363"/>
      <c r="B49" s="364"/>
      <c r="C49" s="4"/>
      <c r="D49" s="16"/>
      <c r="E49" s="16"/>
      <c r="F49" s="4"/>
      <c r="H49" s="4"/>
    </row>
    <row r="50" spans="1:8" s="90" customFormat="1" hidden="1">
      <c r="A50" s="363"/>
      <c r="B50" s="364"/>
      <c r="C50" s="214"/>
      <c r="D50" s="91"/>
      <c r="E50" s="91"/>
    </row>
    <row r="51" spans="1:8" s="90" customFormat="1">
      <c r="A51" s="363"/>
      <c r="B51" s="364"/>
      <c r="C51" s="392" t="s">
        <v>1049</v>
      </c>
      <c r="D51" s="395"/>
      <c r="E51" s="396"/>
      <c r="F51" s="249"/>
    </row>
    <row r="52" spans="1:8" s="90" customFormat="1">
      <c r="A52" s="363"/>
      <c r="B52" s="364"/>
      <c r="C52" s="318"/>
      <c r="D52" s="38" t="s">
        <v>0</v>
      </c>
      <c r="E52" s="309" t="s">
        <v>1</v>
      </c>
    </row>
    <row r="53" spans="1:8" s="90" customFormat="1">
      <c r="A53" s="363"/>
      <c r="B53" s="364"/>
      <c r="C53" s="173" t="s">
        <v>588</v>
      </c>
      <c r="D53" s="335">
        <f>+'corn yields'!$C$28</f>
        <v>122.49999999999999</v>
      </c>
      <c r="E53" s="335">
        <f>+'soy yields'!$C$28</f>
        <v>33.599999999999994</v>
      </c>
      <c r="F53" s="249"/>
    </row>
    <row r="54" spans="1:8" s="90" customFormat="1">
      <c r="A54" s="363"/>
      <c r="B54" s="364"/>
      <c r="C54" s="173" t="s">
        <v>814</v>
      </c>
      <c r="D54" s="336">
        <f>IFERROR(+TYields!E167,"n/a")</f>
        <v>0.83767976921543574</v>
      </c>
      <c r="E54" s="336">
        <f>+IFERROR(TYields!K167,"n/a")</f>
        <v>1.0326122944487361</v>
      </c>
      <c r="F54" s="249"/>
    </row>
    <row r="55" spans="1:8" s="90" customFormat="1">
      <c r="A55" s="363"/>
      <c r="B55" s="364"/>
      <c r="C55" s="173"/>
      <c r="D55" s="11"/>
      <c r="E55" s="254"/>
      <c r="F55" s="249"/>
    </row>
    <row r="56" spans="1:8" s="90" customFormat="1">
      <c r="A56" s="363"/>
      <c r="B56" s="364"/>
      <c r="C56" s="6" t="s">
        <v>643</v>
      </c>
      <c r="D56" s="11"/>
      <c r="E56" s="254"/>
      <c r="F56" s="249"/>
    </row>
    <row r="57" spans="1:8" s="90" customFormat="1">
      <c r="A57" s="363"/>
      <c r="B57" s="364"/>
      <c r="C57" s="177"/>
      <c r="D57" s="589" t="s">
        <v>586</v>
      </c>
      <c r="E57" s="590"/>
      <c r="F57" s="249"/>
    </row>
    <row r="58" spans="1:8" s="90" customFormat="1">
      <c r="A58" s="363"/>
      <c r="B58" s="364"/>
      <c r="C58" s="177"/>
      <c r="D58" s="38" t="s">
        <v>0</v>
      </c>
      <c r="E58" s="309" t="s">
        <v>1</v>
      </c>
      <c r="F58" s="249"/>
    </row>
    <row r="59" spans="1:8" s="90" customFormat="1">
      <c r="A59" s="363"/>
      <c r="B59" s="364"/>
      <c r="C59" s="173">
        <v>2014</v>
      </c>
      <c r="D59" s="181">
        <f>+'corn yields'!D33</f>
        <v>172.7</v>
      </c>
      <c r="E59" s="181">
        <f>+'soy yields'!D33</f>
        <v>46</v>
      </c>
      <c r="F59" s="249"/>
      <c r="G59" s="249"/>
    </row>
    <row r="60" spans="1:8" s="90" customFormat="1">
      <c r="A60" s="363"/>
      <c r="B60" s="364"/>
      <c r="C60" s="173">
        <v>2015</v>
      </c>
      <c r="D60" s="181">
        <f>+'corn yields'!D34</f>
        <v>175.2</v>
      </c>
      <c r="E60" s="181">
        <f>+'soy yields'!D34</f>
        <v>49</v>
      </c>
      <c r="F60" s="249"/>
      <c r="G60" s="249"/>
    </row>
    <row r="61" spans="1:8" s="90" customFormat="1">
      <c r="A61" s="363"/>
      <c r="B61" s="364"/>
      <c r="C61" s="173">
        <v>2016</v>
      </c>
      <c r="D61" s="181">
        <f>+'corn yields'!D35</f>
        <v>177.5</v>
      </c>
      <c r="E61" s="181">
        <f>+'soy yields'!D35</f>
        <v>49.5</v>
      </c>
      <c r="F61" s="249"/>
      <c r="G61" s="249"/>
    </row>
    <row r="62" spans="1:8" s="90" customFormat="1">
      <c r="A62" s="363"/>
      <c r="B62" s="364"/>
      <c r="C62" s="173">
        <v>2017</v>
      </c>
      <c r="D62" s="181">
        <f>+'corn yields'!D36</f>
        <v>179.8</v>
      </c>
      <c r="E62" s="181">
        <f>+'soy yields'!D36</f>
        <v>50</v>
      </c>
      <c r="F62" s="249"/>
      <c r="G62" s="249"/>
    </row>
    <row r="63" spans="1:8" s="90" customFormat="1">
      <c r="A63" s="363"/>
      <c r="B63" s="364"/>
      <c r="C63" s="173">
        <v>2018</v>
      </c>
      <c r="D63" s="181">
        <f>+'corn yields'!D37</f>
        <v>182.2</v>
      </c>
      <c r="E63" s="181">
        <f>+'soy yields'!D37</f>
        <v>50.5</v>
      </c>
      <c r="F63" s="249"/>
      <c r="G63" s="249"/>
    </row>
    <row r="64" spans="1:8" s="90" customFormat="1" ht="13.5" customHeight="1">
      <c r="A64" s="363"/>
      <c r="B64" s="364"/>
      <c r="C64" s="255"/>
      <c r="D64" s="91"/>
      <c r="E64" s="319"/>
      <c r="F64" s="249"/>
    </row>
    <row r="65" spans="1:6" s="90" customFormat="1">
      <c r="A65" s="363"/>
      <c r="B65" s="364"/>
      <c r="C65" s="6" t="s">
        <v>642</v>
      </c>
      <c r="D65" s="11"/>
      <c r="E65" s="254"/>
      <c r="F65" s="249"/>
    </row>
    <row r="66" spans="1:6" s="90" customFormat="1">
      <c r="A66" s="363"/>
      <c r="B66" s="364"/>
      <c r="C66" s="177"/>
      <c r="D66" s="589" t="s">
        <v>587</v>
      </c>
      <c r="E66" s="590"/>
    </row>
    <row r="67" spans="1:6" s="90" customFormat="1">
      <c r="A67" s="363"/>
      <c r="B67" s="364"/>
      <c r="C67" s="177"/>
      <c r="D67" s="38" t="s">
        <v>0</v>
      </c>
      <c r="E67" s="309" t="s">
        <v>1</v>
      </c>
    </row>
    <row r="68" spans="1:6" s="90" customFormat="1" hidden="1">
      <c r="A68" s="363"/>
      <c r="B68" s="364"/>
      <c r="C68" s="173">
        <v>2014</v>
      </c>
      <c r="D68" s="425">
        <f>IFERROR(D37*1,TYields!M137)</f>
        <v>150</v>
      </c>
      <c r="E68" s="425">
        <f>IFERROR(E37*1,TYields!N137)</f>
        <v>52</v>
      </c>
    </row>
    <row r="69" spans="1:6" s="90" customFormat="1">
      <c r="A69" s="363"/>
      <c r="B69" s="364"/>
      <c r="C69" s="173">
        <v>2015</v>
      </c>
      <c r="D69" s="181">
        <f>+TYields!M138</f>
        <v>146.80000000000001</v>
      </c>
      <c r="E69" s="181">
        <f>+TYields!N138</f>
        <v>50.6</v>
      </c>
    </row>
    <row r="70" spans="1:6" s="90" customFormat="1">
      <c r="A70" s="363"/>
      <c r="B70" s="364"/>
      <c r="C70" s="173">
        <v>2016</v>
      </c>
      <c r="D70" s="181">
        <f>+TYields!M139</f>
        <v>148.69999999999999</v>
      </c>
      <c r="E70" s="181">
        <f>+TYields!N139</f>
        <v>51.1</v>
      </c>
    </row>
    <row r="71" spans="1:6" s="90" customFormat="1">
      <c r="A71" s="363"/>
      <c r="B71" s="364"/>
      <c r="C71" s="173">
        <v>2017</v>
      </c>
      <c r="D71" s="181">
        <f>+TYields!M140</f>
        <v>150.6</v>
      </c>
      <c r="E71" s="181">
        <f>+TYields!N140</f>
        <v>51.6</v>
      </c>
    </row>
    <row r="72" spans="1:6" s="90" customFormat="1">
      <c r="A72" s="363"/>
      <c r="B72" s="364"/>
      <c r="C72" s="178">
        <v>2018</v>
      </c>
      <c r="D72" s="181">
        <f>+TYields!M141</f>
        <v>152.6</v>
      </c>
      <c r="E72" s="181">
        <f>+TYields!N141</f>
        <v>52.1</v>
      </c>
    </row>
    <row r="73" spans="1:6">
      <c r="A73" s="363"/>
      <c r="B73" s="364"/>
      <c r="C73" s="11"/>
      <c r="D73" s="33"/>
      <c r="E73" s="33"/>
    </row>
    <row r="74" spans="1:6">
      <c r="A74" s="363"/>
      <c r="B74" s="364"/>
      <c r="C74" s="4"/>
      <c r="D74" s="93"/>
      <c r="E74" s="4"/>
    </row>
    <row r="75" spans="1:6">
      <c r="A75" s="363"/>
      <c r="B75" s="364"/>
      <c r="C75" s="4"/>
      <c r="D75" s="93"/>
      <c r="E75" s="4"/>
    </row>
    <row r="76" spans="1:6">
      <c r="A76" s="363"/>
      <c r="B76" s="364"/>
      <c r="C76" s="4"/>
      <c r="D76" s="93"/>
      <c r="E76" s="4"/>
    </row>
    <row r="77" spans="1:6">
      <c r="C77" s="4"/>
      <c r="D77" s="93"/>
      <c r="E77" s="4"/>
    </row>
    <row r="79" spans="1:6">
      <c r="F79" s="14"/>
    </row>
    <row r="80" spans="1:6" ht="13.2" customHeight="1">
      <c r="C80" s="587" t="s">
        <v>1028</v>
      </c>
      <c r="D80" s="587"/>
      <c r="E80" s="587"/>
      <c r="F80" s="19"/>
    </row>
    <row r="81" spans="1:12">
      <c r="C81" s="587"/>
      <c r="D81" s="587"/>
      <c r="E81" s="587"/>
      <c r="F81" s="20"/>
    </row>
    <row r="82" spans="1:12">
      <c r="C82" s="587"/>
      <c r="D82" s="587"/>
      <c r="E82" s="587"/>
    </row>
    <row r="83" spans="1:12">
      <c r="C83" s="446" t="s">
        <v>834</v>
      </c>
      <c r="D83" s="458"/>
      <c r="E83" s="458"/>
    </row>
    <row r="84" spans="1:12">
      <c r="C84" s="587"/>
      <c r="D84" s="587"/>
      <c r="E84" s="587"/>
      <c r="F84" s="19"/>
    </row>
    <row r="85" spans="1:12">
      <c r="C85" s="23"/>
      <c r="D85" s="21"/>
      <c r="E85" s="21"/>
      <c r="F85" s="20"/>
    </row>
    <row r="90" spans="1:12">
      <c r="A90" s="363"/>
      <c r="B90" s="364"/>
      <c r="F90" s="15"/>
    </row>
    <row r="91" spans="1:12">
      <c r="A91" s="363"/>
      <c r="B91" s="364"/>
    </row>
    <row r="92" spans="1:12">
      <c r="A92" s="363"/>
      <c r="B92" s="364"/>
    </row>
    <row r="93" spans="1:12">
      <c r="A93" s="363"/>
      <c r="B93" s="364"/>
    </row>
    <row r="94" spans="1:12" ht="14.4">
      <c r="A94" s="363"/>
      <c r="B94" s="364"/>
      <c r="H94" s="192"/>
      <c r="I94" s="192"/>
      <c r="J94" s="192"/>
      <c r="K94" s="192"/>
    </row>
    <row r="95" spans="1:12" s="259" customFormat="1" ht="14.4">
      <c r="A95" s="363"/>
      <c r="B95" s="364"/>
      <c r="C95" s="248" t="s">
        <v>607</v>
      </c>
      <c r="H95" s="265"/>
      <c r="I95" s="266"/>
      <c r="J95" s="266"/>
      <c r="K95" s="266"/>
      <c r="L95" s="267"/>
    </row>
    <row r="96" spans="1:12" s="259" customFormat="1" ht="14.4">
      <c r="A96" s="363"/>
      <c r="B96" s="364"/>
      <c r="C96" s="248" t="s">
        <v>641</v>
      </c>
      <c r="H96" s="265"/>
      <c r="I96" s="266"/>
      <c r="J96" s="266"/>
      <c r="K96" s="266"/>
      <c r="L96" s="267"/>
    </row>
    <row r="97" spans="1:12" ht="14.4">
      <c r="A97" s="363"/>
      <c r="B97" s="364"/>
      <c r="C97" s="248"/>
      <c r="H97" s="193"/>
      <c r="I97" s="192"/>
      <c r="J97" s="192"/>
      <c r="K97" s="192"/>
      <c r="L97" s="191"/>
    </row>
    <row r="98" spans="1:12" ht="14.4">
      <c r="A98" s="363"/>
      <c r="B98" s="364"/>
      <c r="H98" s="193"/>
      <c r="I98" s="192"/>
      <c r="J98" s="192"/>
      <c r="K98" s="192"/>
      <c r="L98" s="191"/>
    </row>
    <row r="99" spans="1:12" ht="14.4">
      <c r="A99" s="363"/>
      <c r="B99" s="364"/>
      <c r="H99" s="193"/>
      <c r="I99" s="192"/>
      <c r="J99" s="192"/>
      <c r="K99" s="192"/>
    </row>
    <row r="100" spans="1:12">
      <c r="A100" s="363"/>
      <c r="B100" s="364"/>
    </row>
    <row r="101" spans="1:12">
      <c r="A101" s="363"/>
      <c r="B101" s="364"/>
    </row>
    <row r="102" spans="1:12">
      <c r="A102" s="363"/>
      <c r="B102" s="364"/>
    </row>
    <row r="103" spans="1:12">
      <c r="A103" s="363"/>
      <c r="B103" s="364"/>
    </row>
    <row r="104" spans="1:12">
      <c r="A104" s="363"/>
      <c r="B104" s="364"/>
    </row>
    <row r="105" spans="1:12">
      <c r="A105" s="363"/>
      <c r="B105" s="364"/>
    </row>
    <row r="106" spans="1:12">
      <c r="A106" s="363"/>
      <c r="B106" s="364"/>
    </row>
    <row r="107" spans="1:12">
      <c r="A107" s="363"/>
      <c r="B107" s="364"/>
    </row>
    <row r="108" spans="1:12">
      <c r="A108" s="363"/>
      <c r="B108" s="364"/>
    </row>
    <row r="109" spans="1:12">
      <c r="A109" s="363"/>
      <c r="B109" s="364"/>
    </row>
    <row r="110" spans="1:12">
      <c r="A110" s="363"/>
      <c r="B110" s="364"/>
    </row>
    <row r="111" spans="1:12">
      <c r="A111" s="363"/>
      <c r="B111" s="364"/>
    </row>
    <row r="112" spans="1:12">
      <c r="A112" s="363"/>
      <c r="B112" s="364"/>
    </row>
    <row r="113" spans="1:2">
      <c r="A113" s="363"/>
      <c r="B113" s="364"/>
    </row>
    <row r="114" spans="1:2">
      <c r="A114" s="363"/>
      <c r="B114" s="364"/>
    </row>
    <row r="115" spans="1:2">
      <c r="A115" s="363"/>
    </row>
  </sheetData>
  <sheetProtection password="C0C6" sheet="1" objects="1" scenarios="1"/>
  <mergeCells count="12">
    <mergeCell ref="D40:E40"/>
    <mergeCell ref="C84:E84"/>
    <mergeCell ref="C2:F2"/>
    <mergeCell ref="D66:E66"/>
    <mergeCell ref="D57:E57"/>
    <mergeCell ref="D7:E7"/>
    <mergeCell ref="D15:E15"/>
    <mergeCell ref="D29:E29"/>
    <mergeCell ref="D8:E8"/>
    <mergeCell ref="D24:E24"/>
    <mergeCell ref="D19:E19"/>
    <mergeCell ref="C80:E82"/>
  </mergeCells>
  <phoneticPr fontId="0" type="noConversion"/>
  <dataValidations xWindow="465" yWindow="480" count="5">
    <dataValidation type="decimal" operator="greaterThanOrEqual" allowBlank="1" showInputMessage="1" showErrorMessage="1" error="Input a county yield equal to or higher than the Minimum County Yield (70% of T-Yields). See row 66." sqref="D59">
      <formula1>D$53</formula1>
    </dataValidation>
    <dataValidation type="decimal" operator="greaterThanOrEqual" allowBlank="1" showInputMessage="1" showErrorMessage="1" error="Input a county yield equal to or higher than the Minimum County Yield (70% of T-Yields). See row 66." sqref="D60:D63">
      <formula1>$D$53</formula1>
    </dataValidation>
    <dataValidation type="decimal" operator="greaterThanOrEqual" allowBlank="1" showInputMessage="1" showErrorMessage="1" error="Input a county yield equal to or higher than the Minimum County Yield (70% of T-Yields). See row 66." sqref="E59:E63">
      <formula1>$E$53</formula1>
    </dataValidation>
    <dataValidation type="list" allowBlank="1" showErrorMessage="1" sqref="D19">
      <formula1>$C$95:$C$96</formula1>
    </dataValidation>
    <dataValidation type="list" allowBlank="1" showInputMessage="1" showErrorMessage="1" errorTitle="Please select county from list" error="Please select county from list" sqref="E10">
      <formula1>Counties</formula1>
    </dataValidation>
  </dataValidations>
  <hyperlinks>
    <hyperlink ref="C83" r:id="rId1"/>
  </hyperlinks>
  <pageMargins left="0.4" right="0.25" top="0.93" bottom="0.28999999999999998" header="0.5" footer="0.35"/>
  <pageSetup scale="65"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CFF99"/>
  </sheetPr>
  <dimension ref="A1:TV106"/>
  <sheetViews>
    <sheetView topLeftCell="RX40" workbookViewId="0">
      <selection activeCell="SI79" sqref="SI79"/>
    </sheetView>
  </sheetViews>
  <sheetFormatPr defaultRowHeight="13.2"/>
  <cols>
    <col min="1" max="1" width="67.33203125" bestFit="1" customWidth="1"/>
    <col min="2" max="2" width="15.6640625" customWidth="1"/>
    <col min="3" max="15" width="11.44140625" bestFit="1" customWidth="1"/>
    <col min="16" max="16" width="12.33203125" bestFit="1" customWidth="1"/>
    <col min="17" max="19" width="11.44140625" bestFit="1" customWidth="1"/>
    <col min="20" max="20" width="12.33203125" bestFit="1" customWidth="1"/>
    <col min="21" max="22" width="11.44140625" bestFit="1" customWidth="1"/>
    <col min="23" max="23" width="12.44140625" bestFit="1" customWidth="1"/>
    <col min="24" max="31" width="11.44140625" bestFit="1" customWidth="1"/>
    <col min="32" max="32" width="12.33203125" bestFit="1" customWidth="1"/>
    <col min="33" max="38" width="11.44140625" bestFit="1" customWidth="1"/>
    <col min="39" max="39" width="12.33203125" bestFit="1" customWidth="1"/>
    <col min="40" max="45" width="11.44140625" bestFit="1" customWidth="1"/>
    <col min="46" max="46" width="12.33203125" bestFit="1" customWidth="1"/>
    <col min="47" max="49" width="11.44140625" bestFit="1" customWidth="1"/>
    <col min="50" max="50" width="12.33203125" bestFit="1" customWidth="1"/>
    <col min="51" max="54" width="11.44140625" bestFit="1" customWidth="1"/>
    <col min="55" max="55" width="12.33203125" bestFit="1" customWidth="1"/>
    <col min="56" max="56" width="12.44140625" bestFit="1" customWidth="1"/>
    <col min="57" max="63" width="11.44140625" bestFit="1" customWidth="1"/>
    <col min="64" max="64" width="12.33203125" bestFit="1" customWidth="1"/>
    <col min="65" max="67" width="11.44140625" bestFit="1" customWidth="1"/>
    <col min="68" max="68" width="12.33203125" bestFit="1" customWidth="1"/>
    <col min="69" max="69" width="11.44140625" bestFit="1" customWidth="1"/>
    <col min="70" max="70" width="12.33203125" bestFit="1" customWidth="1"/>
    <col min="71" max="76" width="11.44140625" bestFit="1" customWidth="1"/>
    <col min="77" max="77" width="12.33203125" bestFit="1" customWidth="1"/>
    <col min="78" max="82" width="11.44140625" bestFit="1" customWidth="1"/>
    <col min="83" max="83" width="12.33203125" bestFit="1" customWidth="1"/>
    <col min="84" max="91" width="11.44140625" bestFit="1" customWidth="1"/>
    <col min="92" max="92" width="12.33203125" bestFit="1" customWidth="1"/>
    <col min="93" max="93" width="11.44140625" bestFit="1" customWidth="1"/>
    <col min="94" max="95" width="12.33203125" bestFit="1" customWidth="1"/>
    <col min="96" max="97" width="11.44140625" bestFit="1" customWidth="1"/>
    <col min="98" max="98" width="12.33203125" bestFit="1" customWidth="1"/>
    <col min="99" max="99" width="11.44140625" bestFit="1" customWidth="1"/>
    <col min="100" max="100" width="12.33203125" bestFit="1" customWidth="1"/>
    <col min="101" max="127" width="11.44140625" bestFit="1" customWidth="1"/>
    <col min="128" max="128" width="12.33203125" bestFit="1" customWidth="1"/>
    <col min="129" max="129" width="11.44140625" bestFit="1" customWidth="1"/>
    <col min="130" max="130" width="12.33203125" bestFit="1" customWidth="1"/>
    <col min="131" max="133" width="11.44140625" bestFit="1" customWidth="1"/>
    <col min="134" max="134" width="12.33203125" bestFit="1" customWidth="1"/>
    <col min="135" max="138" width="11.44140625" bestFit="1" customWidth="1"/>
    <col min="139" max="139" width="12.44140625" bestFit="1" customWidth="1"/>
    <col min="140" max="141" width="11.44140625" bestFit="1" customWidth="1"/>
    <col min="142" max="142" width="12.33203125" bestFit="1" customWidth="1"/>
    <col min="143" max="144" width="11.44140625" bestFit="1" customWidth="1"/>
    <col min="145" max="145" width="12.33203125" bestFit="1" customWidth="1"/>
    <col min="146" max="146" width="11.44140625" bestFit="1" customWidth="1"/>
    <col min="147" max="147" width="12.33203125" bestFit="1" customWidth="1"/>
    <col min="148" max="156" width="11.44140625" bestFit="1" customWidth="1"/>
    <col min="157" max="157" width="12.33203125" bestFit="1" customWidth="1"/>
    <col min="158" max="171" width="11.44140625" bestFit="1" customWidth="1"/>
    <col min="172" max="172" width="12.33203125" bestFit="1" customWidth="1"/>
    <col min="173" max="177" width="11.44140625" bestFit="1" customWidth="1"/>
    <col min="178" max="178" width="12.33203125" bestFit="1" customWidth="1"/>
    <col min="179" max="179" width="11.44140625" bestFit="1" customWidth="1"/>
    <col min="180" max="180" width="12.33203125" bestFit="1" customWidth="1"/>
    <col min="181" max="186" width="11.44140625" bestFit="1" customWidth="1"/>
    <col min="187" max="187" width="12.44140625" bestFit="1" customWidth="1"/>
    <col min="188" max="189" width="12.33203125" bestFit="1" customWidth="1"/>
    <col min="190" max="192" width="11.44140625" bestFit="1" customWidth="1"/>
    <col min="193" max="193" width="12.33203125" bestFit="1" customWidth="1"/>
    <col min="194" max="199" width="11.44140625" bestFit="1" customWidth="1"/>
    <col min="200" max="200" width="12.33203125" bestFit="1" customWidth="1"/>
    <col min="201" max="202" width="11.44140625" bestFit="1" customWidth="1"/>
    <col min="203" max="203" width="12.44140625" bestFit="1" customWidth="1"/>
    <col min="204" max="206" width="11.44140625" bestFit="1" customWidth="1"/>
    <col min="207" max="207" width="12.33203125" bestFit="1" customWidth="1"/>
    <col min="208" max="208" width="12.44140625" bestFit="1" customWidth="1"/>
    <col min="209" max="210" width="11.44140625" bestFit="1" customWidth="1"/>
    <col min="211" max="211" width="12.33203125" bestFit="1" customWidth="1"/>
    <col min="212" max="215" width="11.44140625" bestFit="1" customWidth="1"/>
    <col min="216" max="216" width="12.44140625" bestFit="1" customWidth="1"/>
    <col min="217" max="219" width="11.44140625" bestFit="1" customWidth="1"/>
    <col min="220" max="220" width="12.33203125" bestFit="1" customWidth="1"/>
    <col min="221" max="222" width="11.44140625" bestFit="1" customWidth="1"/>
    <col min="223" max="223" width="12.33203125" bestFit="1" customWidth="1"/>
    <col min="224" max="226" width="11.44140625" bestFit="1" customWidth="1"/>
    <col min="227" max="227" width="12.33203125" bestFit="1" customWidth="1"/>
    <col min="228" max="234" width="11.44140625" bestFit="1" customWidth="1"/>
    <col min="235" max="236" width="12.33203125" bestFit="1" customWidth="1"/>
    <col min="237" max="241" width="11.44140625" bestFit="1" customWidth="1"/>
    <col min="242" max="242" width="12.44140625" bestFit="1" customWidth="1"/>
    <col min="243" max="243" width="11.44140625" bestFit="1" customWidth="1"/>
    <col min="244" max="245" width="12.33203125" bestFit="1" customWidth="1"/>
    <col min="246" max="249" width="11.44140625" bestFit="1" customWidth="1"/>
    <col min="250" max="250" width="12.33203125" bestFit="1" customWidth="1"/>
    <col min="251" max="255" width="11.44140625" bestFit="1" customWidth="1"/>
    <col min="256" max="256" width="12.33203125" bestFit="1" customWidth="1"/>
    <col min="257" max="260" width="11.44140625" bestFit="1" customWidth="1"/>
    <col min="261" max="261" width="12.33203125" bestFit="1" customWidth="1"/>
    <col min="262" max="267" width="11.44140625" bestFit="1" customWidth="1"/>
    <col min="268" max="269" width="12.33203125" bestFit="1" customWidth="1"/>
    <col min="270" max="272" width="11.44140625" bestFit="1" customWidth="1"/>
    <col min="273" max="273" width="12.44140625" bestFit="1" customWidth="1"/>
    <col min="274" max="282" width="11.44140625" bestFit="1" customWidth="1"/>
    <col min="283" max="283" width="12.33203125" bestFit="1" customWidth="1"/>
    <col min="284" max="292" width="11.44140625" bestFit="1" customWidth="1"/>
    <col min="293" max="293" width="12.33203125" bestFit="1" customWidth="1"/>
    <col min="294" max="297" width="11.44140625" bestFit="1" customWidth="1"/>
    <col min="298" max="298" width="12.33203125" bestFit="1" customWidth="1"/>
    <col min="299" max="299" width="11.44140625" bestFit="1" customWidth="1"/>
    <col min="300" max="301" width="12.33203125" bestFit="1" customWidth="1"/>
    <col min="302" max="303" width="11.44140625" bestFit="1" customWidth="1"/>
    <col min="304" max="304" width="12.33203125" bestFit="1" customWidth="1"/>
    <col min="305" max="305" width="11.44140625" bestFit="1" customWidth="1"/>
    <col min="306" max="306" width="12.33203125" bestFit="1" customWidth="1"/>
    <col min="307" max="318" width="11.44140625" bestFit="1" customWidth="1"/>
    <col min="319" max="319" width="12.44140625" bestFit="1" customWidth="1"/>
    <col min="320" max="322" width="11.44140625" bestFit="1" customWidth="1"/>
    <col min="323" max="323" width="12.33203125" bestFit="1" customWidth="1"/>
    <col min="324" max="324" width="11.44140625" bestFit="1" customWidth="1"/>
    <col min="325" max="325" width="12.33203125" bestFit="1" customWidth="1"/>
    <col min="326" max="327" width="11.44140625" bestFit="1" customWidth="1"/>
    <col min="328" max="328" width="12.33203125" bestFit="1" customWidth="1"/>
    <col min="329" max="339" width="11.44140625" bestFit="1" customWidth="1"/>
    <col min="340" max="340" width="11.33203125" bestFit="1" customWidth="1"/>
    <col min="341" max="341" width="11.44140625" bestFit="1" customWidth="1"/>
    <col min="342" max="342" width="12.33203125" bestFit="1" customWidth="1"/>
    <col min="343" max="343" width="11.44140625" bestFit="1" customWidth="1"/>
    <col min="344" max="344" width="12.33203125" bestFit="1" customWidth="1"/>
    <col min="345" max="347" width="11.44140625" bestFit="1" customWidth="1"/>
    <col min="348" max="348" width="12.33203125" bestFit="1" customWidth="1"/>
    <col min="349" max="349" width="11.44140625" bestFit="1" customWidth="1"/>
    <col min="350" max="351" width="12.33203125" bestFit="1" customWidth="1"/>
    <col min="352" max="353" width="11.44140625" bestFit="1" customWidth="1"/>
    <col min="354" max="354" width="12.33203125" bestFit="1" customWidth="1"/>
    <col min="355" max="360" width="11.44140625" bestFit="1" customWidth="1"/>
    <col min="361" max="363" width="12.33203125" bestFit="1" customWidth="1"/>
    <col min="364" max="366" width="11.44140625" bestFit="1" customWidth="1"/>
    <col min="367" max="367" width="12.33203125" bestFit="1" customWidth="1"/>
    <col min="368" max="379" width="11.44140625" bestFit="1" customWidth="1"/>
    <col min="380" max="380" width="12.33203125" bestFit="1" customWidth="1"/>
    <col min="381" max="385" width="11.44140625" bestFit="1" customWidth="1"/>
    <col min="386" max="386" width="12.33203125" bestFit="1" customWidth="1"/>
    <col min="387" max="388" width="11.44140625" bestFit="1" customWidth="1"/>
    <col min="389" max="389" width="12.33203125" bestFit="1" customWidth="1"/>
    <col min="390" max="398" width="11.44140625" bestFit="1" customWidth="1"/>
    <col min="399" max="399" width="12.33203125" bestFit="1" customWidth="1"/>
    <col min="400" max="400" width="11.44140625" bestFit="1" customWidth="1"/>
    <col min="401" max="401" width="12.33203125" bestFit="1" customWidth="1"/>
    <col min="402" max="402" width="11.44140625" bestFit="1" customWidth="1"/>
    <col min="403" max="403" width="12.33203125" bestFit="1" customWidth="1"/>
    <col min="404" max="404" width="12.44140625" bestFit="1" customWidth="1"/>
    <col min="405" max="405" width="11.44140625" bestFit="1" customWidth="1"/>
    <col min="406" max="406" width="12.33203125" bestFit="1" customWidth="1"/>
    <col min="407" max="412" width="11.44140625" bestFit="1" customWidth="1"/>
    <col min="413" max="413" width="12.33203125" bestFit="1" customWidth="1"/>
    <col min="414" max="421" width="11.44140625" bestFit="1" customWidth="1"/>
    <col min="422" max="422" width="12.33203125" bestFit="1" customWidth="1"/>
    <col min="423" max="424" width="11.44140625" bestFit="1" customWidth="1"/>
    <col min="425" max="425" width="12.33203125" bestFit="1" customWidth="1"/>
    <col min="426" max="431" width="11.44140625" bestFit="1" customWidth="1"/>
    <col min="432" max="432" width="12.33203125" bestFit="1" customWidth="1"/>
    <col min="433" max="440" width="11.44140625" bestFit="1" customWidth="1"/>
    <col min="441" max="441" width="12.33203125" bestFit="1" customWidth="1"/>
    <col min="442" max="445" width="11.44140625" bestFit="1" customWidth="1"/>
    <col min="446" max="446" width="12.33203125" bestFit="1" customWidth="1"/>
    <col min="447" max="447" width="11.44140625" bestFit="1" customWidth="1"/>
    <col min="448" max="448" width="12.33203125" bestFit="1" customWidth="1"/>
    <col min="449" max="449" width="11.44140625" bestFit="1" customWidth="1"/>
    <col min="450" max="450" width="12.33203125" bestFit="1" customWidth="1"/>
    <col min="451" max="451" width="11.44140625" bestFit="1" customWidth="1"/>
    <col min="452" max="452" width="12.33203125" bestFit="1" customWidth="1"/>
    <col min="453" max="453" width="11.44140625" bestFit="1" customWidth="1"/>
    <col min="454" max="455" width="12.33203125" bestFit="1" customWidth="1"/>
    <col min="456" max="456" width="11.44140625" bestFit="1" customWidth="1"/>
    <col min="457" max="457" width="12.33203125" bestFit="1" customWidth="1"/>
    <col min="458" max="459" width="11.44140625" bestFit="1" customWidth="1"/>
    <col min="460" max="460" width="12.44140625" bestFit="1" customWidth="1"/>
    <col min="461" max="463" width="11.44140625" bestFit="1" customWidth="1"/>
    <col min="464" max="464" width="12.44140625" bestFit="1" customWidth="1"/>
    <col min="465" max="468" width="11.44140625" bestFit="1" customWidth="1"/>
    <col min="469" max="469" width="12.33203125" bestFit="1" customWidth="1"/>
    <col min="470" max="476" width="11.44140625" bestFit="1" customWidth="1"/>
    <col min="477" max="477" width="12.33203125" bestFit="1" customWidth="1"/>
    <col min="478" max="487" width="11.44140625" bestFit="1" customWidth="1"/>
    <col min="488" max="488" width="12.33203125" bestFit="1" customWidth="1"/>
    <col min="489" max="490" width="11.44140625" bestFit="1" customWidth="1"/>
    <col min="491" max="491" width="12.44140625" bestFit="1" customWidth="1"/>
    <col min="492" max="492" width="12.33203125" bestFit="1" customWidth="1"/>
    <col min="493" max="500" width="11.44140625" bestFit="1" customWidth="1"/>
    <col min="501" max="501" width="14.5546875" customWidth="1"/>
    <col min="502" max="502" width="16" bestFit="1" customWidth="1"/>
    <col min="503" max="503" width="12.33203125" bestFit="1" customWidth="1"/>
    <col min="505" max="509" width="12.33203125" bestFit="1" customWidth="1"/>
    <col min="511" max="511" width="10.33203125" bestFit="1" customWidth="1"/>
    <col min="512" max="512" width="16.33203125" bestFit="1" customWidth="1"/>
    <col min="513" max="513" width="12.109375" bestFit="1" customWidth="1"/>
    <col min="514" max="514" width="15.6640625" bestFit="1" customWidth="1"/>
    <col min="515" max="515" width="15.109375" bestFit="1" customWidth="1"/>
    <col min="536" max="536" width="11.33203125" bestFit="1" customWidth="1"/>
    <col min="537" max="537" width="9.6640625" bestFit="1" customWidth="1"/>
    <col min="538" max="538" width="13.44140625" bestFit="1" customWidth="1"/>
    <col min="539" max="539" width="19.6640625" bestFit="1" customWidth="1"/>
    <col min="540" max="540" width="8.5546875" bestFit="1" customWidth="1"/>
  </cols>
  <sheetData>
    <row r="1" spans="1:542">
      <c r="A1" s="84"/>
      <c r="B1" s="84" t="s">
        <v>364</v>
      </c>
      <c r="C1" s="84" t="s">
        <v>584</v>
      </c>
    </row>
    <row r="2" spans="1:542">
      <c r="A2" s="84" t="s">
        <v>877</v>
      </c>
      <c r="B2" s="84">
        <f>+IF('Step 1-Farm Data'!D42&gt;0,1,0)</f>
        <v>1</v>
      </c>
      <c r="C2" s="84">
        <f>+IF('Step 1-Farm Data'!E42&gt;0,1,0)</f>
        <v>1</v>
      </c>
    </row>
    <row r="3" spans="1:542">
      <c r="A3" s="84" t="s">
        <v>878</v>
      </c>
      <c r="B3" s="84">
        <f>+IF('Step 1-Farm Data'!D43&gt;0,1,0)</f>
        <v>0</v>
      </c>
      <c r="C3" s="84">
        <f>+IF('Step 1-Farm Data'!E43&gt;0,1,0)</f>
        <v>1</v>
      </c>
    </row>
    <row r="4" spans="1:542">
      <c r="A4" s="84" t="s">
        <v>879</v>
      </c>
      <c r="B4" s="84">
        <f>+IF('Step 1-Farm Data'!D44&gt;0,1,0)</f>
        <v>1</v>
      </c>
      <c r="C4" s="84">
        <f>+IF('Step 1-Farm Data'!E44&gt;0,1,0)</f>
        <v>0</v>
      </c>
    </row>
    <row r="5" spans="1:542">
      <c r="A5" s="84" t="s">
        <v>880</v>
      </c>
      <c r="B5" s="84">
        <f>+IF('Step 1-Farm Data'!D45&gt;0,1,0)</f>
        <v>0</v>
      </c>
      <c r="C5" s="84">
        <f>+IF('Step 1-Farm Data'!E45&gt;0,1,0)</f>
        <v>1</v>
      </c>
    </row>
    <row r="6" spans="1:542">
      <c r="A6" s="84" t="s">
        <v>881</v>
      </c>
      <c r="B6" s="84">
        <f>+IF('Step 1-Farm Data'!D46&gt;0,1,0)</f>
        <v>1</v>
      </c>
      <c r="C6" s="84">
        <f>+IF('Step 1-Farm Data'!E46&gt;0,1,0)</f>
        <v>0</v>
      </c>
    </row>
    <row r="9" spans="1:542">
      <c r="TP9">
        <f>500*0.75</f>
        <v>375</v>
      </c>
    </row>
    <row r="13" spans="1:542">
      <c r="TR13">
        <f>+RANK(I17,$B17:$SG17)</f>
        <v>261</v>
      </c>
      <c r="TS13">
        <f>+RANK(J17,$B17:$SG17)</f>
        <v>67</v>
      </c>
      <c r="TT13">
        <f>+RANK(K17,$B17:$SG17)</f>
        <v>122</v>
      </c>
    </row>
    <row r="14" spans="1:542">
      <c r="A14" t="s">
        <v>603</v>
      </c>
      <c r="TP14" t="s">
        <v>1044</v>
      </c>
    </row>
    <row r="15" spans="1:542">
      <c r="A15" t="s">
        <v>364</v>
      </c>
      <c r="TP15" s="94">
        <v>0.25</v>
      </c>
      <c r="TQ15" s="94">
        <v>0.75</v>
      </c>
      <c r="TS15" t="s">
        <v>1045</v>
      </c>
    </row>
    <row r="16" spans="1:542">
      <c r="A16" t="s">
        <v>563</v>
      </c>
      <c r="B16">
        <v>1</v>
      </c>
      <c r="C16">
        <v>2</v>
      </c>
      <c r="D16">
        <v>3</v>
      </c>
      <c r="E16">
        <v>4</v>
      </c>
      <c r="F16">
        <v>5</v>
      </c>
      <c r="G16">
        <v>6</v>
      </c>
      <c r="H16">
        <v>7</v>
      </c>
      <c r="I16">
        <v>8</v>
      </c>
      <c r="J16">
        <v>9</v>
      </c>
      <c r="K16">
        <v>10</v>
      </c>
      <c r="L16">
        <v>11</v>
      </c>
      <c r="M16">
        <v>12</v>
      </c>
      <c r="N16">
        <v>13</v>
      </c>
      <c r="O16">
        <v>14</v>
      </c>
      <c r="P16">
        <v>15</v>
      </c>
      <c r="Q16">
        <v>16</v>
      </c>
      <c r="R16">
        <v>17</v>
      </c>
      <c r="S16">
        <v>18</v>
      </c>
      <c r="T16">
        <v>19</v>
      </c>
      <c r="U16">
        <v>20</v>
      </c>
      <c r="V16">
        <v>21</v>
      </c>
      <c r="W16">
        <v>22</v>
      </c>
      <c r="X16">
        <v>23</v>
      </c>
      <c r="Y16">
        <v>24</v>
      </c>
      <c r="Z16">
        <v>25</v>
      </c>
      <c r="AA16">
        <v>26</v>
      </c>
      <c r="AB16">
        <v>27</v>
      </c>
      <c r="AC16">
        <v>28</v>
      </c>
      <c r="AD16">
        <v>29</v>
      </c>
      <c r="AE16">
        <v>30</v>
      </c>
      <c r="AF16">
        <v>31</v>
      </c>
      <c r="AG16">
        <v>32</v>
      </c>
      <c r="AH16">
        <v>33</v>
      </c>
      <c r="AI16">
        <v>34</v>
      </c>
      <c r="AJ16">
        <v>35</v>
      </c>
      <c r="AK16">
        <v>36</v>
      </c>
      <c r="AL16">
        <v>37</v>
      </c>
      <c r="AM16">
        <v>38</v>
      </c>
      <c r="AN16">
        <v>39</v>
      </c>
      <c r="AO16">
        <v>40</v>
      </c>
      <c r="AP16">
        <v>41</v>
      </c>
      <c r="AQ16">
        <v>42</v>
      </c>
      <c r="AR16">
        <v>43</v>
      </c>
      <c r="AS16">
        <v>44</v>
      </c>
      <c r="AT16">
        <v>45</v>
      </c>
      <c r="AU16">
        <v>46</v>
      </c>
      <c r="AV16">
        <v>47</v>
      </c>
      <c r="AW16">
        <v>48</v>
      </c>
      <c r="AX16">
        <v>49</v>
      </c>
      <c r="AY16">
        <v>50</v>
      </c>
      <c r="AZ16">
        <v>51</v>
      </c>
      <c r="BA16">
        <v>52</v>
      </c>
      <c r="BB16">
        <v>53</v>
      </c>
      <c r="BC16">
        <v>54</v>
      </c>
      <c r="BD16">
        <v>55</v>
      </c>
      <c r="BE16">
        <v>56</v>
      </c>
      <c r="BF16">
        <v>57</v>
      </c>
      <c r="BG16">
        <v>58</v>
      </c>
      <c r="BH16">
        <v>59</v>
      </c>
      <c r="BI16">
        <v>60</v>
      </c>
      <c r="BJ16">
        <v>61</v>
      </c>
      <c r="BK16">
        <v>62</v>
      </c>
      <c r="BL16">
        <v>63</v>
      </c>
      <c r="BM16">
        <v>64</v>
      </c>
      <c r="BN16">
        <v>65</v>
      </c>
      <c r="BO16">
        <v>66</v>
      </c>
      <c r="BP16">
        <v>67</v>
      </c>
      <c r="BQ16">
        <v>68</v>
      </c>
      <c r="BR16">
        <v>69</v>
      </c>
      <c r="BS16">
        <v>70</v>
      </c>
      <c r="BT16">
        <v>71</v>
      </c>
      <c r="BU16">
        <v>72</v>
      </c>
      <c r="BV16">
        <v>73</v>
      </c>
      <c r="BW16">
        <v>74</v>
      </c>
      <c r="BX16">
        <v>75</v>
      </c>
      <c r="BY16">
        <v>76</v>
      </c>
      <c r="BZ16">
        <v>77</v>
      </c>
      <c r="CA16">
        <v>78</v>
      </c>
      <c r="CB16">
        <v>79</v>
      </c>
      <c r="CC16">
        <v>80</v>
      </c>
      <c r="CD16">
        <v>81</v>
      </c>
      <c r="CE16">
        <v>82</v>
      </c>
      <c r="CF16">
        <v>83</v>
      </c>
      <c r="CG16">
        <v>84</v>
      </c>
      <c r="CH16">
        <v>85</v>
      </c>
      <c r="CI16">
        <v>86</v>
      </c>
      <c r="CJ16">
        <v>87</v>
      </c>
      <c r="CK16">
        <v>88</v>
      </c>
      <c r="CL16">
        <v>89</v>
      </c>
      <c r="CM16">
        <v>90</v>
      </c>
      <c r="CN16">
        <v>91</v>
      </c>
      <c r="CO16">
        <v>92</v>
      </c>
      <c r="CP16">
        <v>93</v>
      </c>
      <c r="CQ16">
        <v>94</v>
      </c>
      <c r="CR16">
        <v>95</v>
      </c>
      <c r="CS16">
        <v>96</v>
      </c>
      <c r="CT16">
        <v>97</v>
      </c>
      <c r="CU16">
        <v>98</v>
      </c>
      <c r="CV16">
        <v>99</v>
      </c>
      <c r="CW16">
        <v>100</v>
      </c>
      <c r="CX16">
        <v>101</v>
      </c>
      <c r="CY16">
        <v>102</v>
      </c>
      <c r="CZ16">
        <v>103</v>
      </c>
      <c r="DA16">
        <v>104</v>
      </c>
      <c r="DB16">
        <v>105</v>
      </c>
      <c r="DC16">
        <v>106</v>
      </c>
      <c r="DD16">
        <v>107</v>
      </c>
      <c r="DE16">
        <v>108</v>
      </c>
      <c r="DF16">
        <v>109</v>
      </c>
      <c r="DG16">
        <v>110</v>
      </c>
      <c r="DH16">
        <v>111</v>
      </c>
      <c r="DI16">
        <v>112</v>
      </c>
      <c r="DJ16">
        <v>113</v>
      </c>
      <c r="DK16">
        <v>114</v>
      </c>
      <c r="DL16">
        <v>115</v>
      </c>
      <c r="DM16">
        <v>116</v>
      </c>
      <c r="DN16">
        <v>117</v>
      </c>
      <c r="DO16">
        <v>118</v>
      </c>
      <c r="DP16">
        <v>119</v>
      </c>
      <c r="DQ16">
        <v>120</v>
      </c>
      <c r="DR16">
        <v>121</v>
      </c>
      <c r="DS16">
        <v>122</v>
      </c>
      <c r="DT16">
        <v>123</v>
      </c>
      <c r="DU16">
        <v>124</v>
      </c>
      <c r="DV16">
        <v>125</v>
      </c>
      <c r="DW16">
        <v>126</v>
      </c>
      <c r="DX16">
        <v>127</v>
      </c>
      <c r="DY16">
        <v>128</v>
      </c>
      <c r="DZ16">
        <v>129</v>
      </c>
      <c r="EA16">
        <v>130</v>
      </c>
      <c r="EB16">
        <v>131</v>
      </c>
      <c r="EC16">
        <v>132</v>
      </c>
      <c r="ED16">
        <v>133</v>
      </c>
      <c r="EE16">
        <v>134</v>
      </c>
      <c r="EF16">
        <v>135</v>
      </c>
      <c r="EG16">
        <v>136</v>
      </c>
      <c r="EH16">
        <v>137</v>
      </c>
      <c r="EI16">
        <v>138</v>
      </c>
      <c r="EJ16">
        <v>139</v>
      </c>
      <c r="EK16">
        <v>140</v>
      </c>
      <c r="EL16">
        <v>141</v>
      </c>
      <c r="EM16">
        <v>142</v>
      </c>
      <c r="EN16">
        <v>143</v>
      </c>
      <c r="EO16">
        <v>144</v>
      </c>
      <c r="EP16">
        <v>145</v>
      </c>
      <c r="EQ16">
        <v>146</v>
      </c>
      <c r="ER16">
        <v>147</v>
      </c>
      <c r="ES16">
        <v>148</v>
      </c>
      <c r="ET16">
        <v>149</v>
      </c>
      <c r="EU16">
        <v>150</v>
      </c>
      <c r="EV16">
        <v>151</v>
      </c>
      <c r="EW16">
        <v>152</v>
      </c>
      <c r="EX16">
        <v>153</v>
      </c>
      <c r="EY16">
        <v>154</v>
      </c>
      <c r="EZ16">
        <v>155</v>
      </c>
      <c r="FA16">
        <v>156</v>
      </c>
      <c r="FB16">
        <v>157</v>
      </c>
      <c r="FC16">
        <v>158</v>
      </c>
      <c r="FD16">
        <v>159</v>
      </c>
      <c r="FE16">
        <v>160</v>
      </c>
      <c r="FF16">
        <v>161</v>
      </c>
      <c r="FG16">
        <v>162</v>
      </c>
      <c r="FH16">
        <v>163</v>
      </c>
      <c r="FI16">
        <v>164</v>
      </c>
      <c r="FJ16">
        <v>165</v>
      </c>
      <c r="FK16">
        <v>166</v>
      </c>
      <c r="FL16">
        <v>167</v>
      </c>
      <c r="FM16">
        <v>168</v>
      </c>
      <c r="FN16">
        <v>169</v>
      </c>
      <c r="FO16">
        <v>170</v>
      </c>
      <c r="FP16">
        <v>171</v>
      </c>
      <c r="FQ16">
        <v>172</v>
      </c>
      <c r="FR16">
        <v>173</v>
      </c>
      <c r="FS16">
        <v>174</v>
      </c>
      <c r="FT16">
        <v>175</v>
      </c>
      <c r="FU16">
        <v>176</v>
      </c>
      <c r="FV16">
        <v>177</v>
      </c>
      <c r="FW16">
        <v>178</v>
      </c>
      <c r="FX16">
        <v>179</v>
      </c>
      <c r="FY16">
        <v>180</v>
      </c>
      <c r="FZ16">
        <v>181</v>
      </c>
      <c r="GA16">
        <v>182</v>
      </c>
      <c r="GB16">
        <v>183</v>
      </c>
      <c r="GC16">
        <v>184</v>
      </c>
      <c r="GD16">
        <v>185</v>
      </c>
      <c r="GE16">
        <v>186</v>
      </c>
      <c r="GF16">
        <v>187</v>
      </c>
      <c r="GG16">
        <v>188</v>
      </c>
      <c r="GH16">
        <v>189</v>
      </c>
      <c r="GI16">
        <v>190</v>
      </c>
      <c r="GJ16">
        <v>191</v>
      </c>
      <c r="GK16">
        <v>192</v>
      </c>
      <c r="GL16">
        <v>193</v>
      </c>
      <c r="GM16">
        <v>194</v>
      </c>
      <c r="GN16">
        <v>195</v>
      </c>
      <c r="GO16">
        <v>196</v>
      </c>
      <c r="GP16">
        <v>197</v>
      </c>
      <c r="GQ16">
        <v>198</v>
      </c>
      <c r="GR16">
        <v>199</v>
      </c>
      <c r="GS16">
        <v>200</v>
      </c>
      <c r="GT16">
        <v>201</v>
      </c>
      <c r="GU16">
        <v>202</v>
      </c>
      <c r="GV16">
        <v>203</v>
      </c>
      <c r="GW16">
        <v>204</v>
      </c>
      <c r="GX16">
        <v>205</v>
      </c>
      <c r="GY16">
        <v>206</v>
      </c>
      <c r="GZ16">
        <v>207</v>
      </c>
      <c r="HA16">
        <v>208</v>
      </c>
      <c r="HB16">
        <v>209</v>
      </c>
      <c r="HC16">
        <v>210</v>
      </c>
      <c r="HD16">
        <v>211</v>
      </c>
      <c r="HE16">
        <v>212</v>
      </c>
      <c r="HF16">
        <v>213</v>
      </c>
      <c r="HG16">
        <v>214</v>
      </c>
      <c r="HH16">
        <v>215</v>
      </c>
      <c r="HI16">
        <v>216</v>
      </c>
      <c r="HJ16">
        <v>217</v>
      </c>
      <c r="HK16">
        <v>218</v>
      </c>
      <c r="HL16">
        <v>219</v>
      </c>
      <c r="HM16">
        <v>220</v>
      </c>
      <c r="HN16">
        <v>221</v>
      </c>
      <c r="HO16">
        <v>222</v>
      </c>
      <c r="HP16">
        <v>223</v>
      </c>
      <c r="HQ16">
        <v>224</v>
      </c>
      <c r="HR16">
        <v>225</v>
      </c>
      <c r="HS16">
        <v>226</v>
      </c>
      <c r="HT16">
        <v>227</v>
      </c>
      <c r="HU16">
        <v>228</v>
      </c>
      <c r="HV16">
        <v>229</v>
      </c>
      <c r="HW16">
        <v>230</v>
      </c>
      <c r="HX16">
        <v>231</v>
      </c>
      <c r="HY16">
        <v>232</v>
      </c>
      <c r="HZ16">
        <v>233</v>
      </c>
      <c r="IA16">
        <v>234</v>
      </c>
      <c r="IB16">
        <v>235</v>
      </c>
      <c r="IC16">
        <v>236</v>
      </c>
      <c r="ID16">
        <v>237</v>
      </c>
      <c r="IE16">
        <v>238</v>
      </c>
      <c r="IF16">
        <v>239</v>
      </c>
      <c r="IG16">
        <v>240</v>
      </c>
      <c r="IH16">
        <v>241</v>
      </c>
      <c r="II16">
        <v>242</v>
      </c>
      <c r="IJ16">
        <v>243</v>
      </c>
      <c r="IK16">
        <v>244</v>
      </c>
      <c r="IL16">
        <v>245</v>
      </c>
      <c r="IM16">
        <v>246</v>
      </c>
      <c r="IN16">
        <v>247</v>
      </c>
      <c r="IO16">
        <v>248</v>
      </c>
      <c r="IP16">
        <v>249</v>
      </c>
      <c r="IQ16">
        <v>250</v>
      </c>
      <c r="IR16">
        <v>251</v>
      </c>
      <c r="IS16">
        <v>252</v>
      </c>
      <c r="IT16">
        <v>253</v>
      </c>
      <c r="IU16">
        <v>254</v>
      </c>
      <c r="IV16">
        <v>255</v>
      </c>
      <c r="IW16">
        <v>256</v>
      </c>
      <c r="IX16">
        <v>257</v>
      </c>
      <c r="IY16">
        <v>258</v>
      </c>
      <c r="IZ16">
        <v>259</v>
      </c>
      <c r="JA16">
        <v>260</v>
      </c>
      <c r="JB16">
        <v>261</v>
      </c>
      <c r="JC16">
        <v>262</v>
      </c>
      <c r="JD16">
        <v>263</v>
      </c>
      <c r="JE16">
        <v>264</v>
      </c>
      <c r="JF16">
        <v>265</v>
      </c>
      <c r="JG16">
        <v>266</v>
      </c>
      <c r="JH16">
        <v>267</v>
      </c>
      <c r="JI16">
        <v>268</v>
      </c>
      <c r="JJ16">
        <v>269</v>
      </c>
      <c r="JK16">
        <v>270</v>
      </c>
      <c r="JL16">
        <v>271</v>
      </c>
      <c r="JM16">
        <v>272</v>
      </c>
      <c r="JN16">
        <v>273</v>
      </c>
      <c r="JO16">
        <v>274</v>
      </c>
      <c r="JP16">
        <v>275</v>
      </c>
      <c r="JQ16">
        <v>276</v>
      </c>
      <c r="JR16">
        <v>277</v>
      </c>
      <c r="JS16">
        <v>278</v>
      </c>
      <c r="JT16">
        <v>279</v>
      </c>
      <c r="JU16">
        <v>280</v>
      </c>
      <c r="JV16">
        <v>281</v>
      </c>
      <c r="JW16">
        <v>282</v>
      </c>
      <c r="JX16">
        <v>283</v>
      </c>
      <c r="JY16">
        <v>284</v>
      </c>
      <c r="JZ16">
        <v>285</v>
      </c>
      <c r="KA16">
        <v>286</v>
      </c>
      <c r="KB16">
        <v>287</v>
      </c>
      <c r="KC16">
        <v>288</v>
      </c>
      <c r="KD16">
        <v>289</v>
      </c>
      <c r="KE16">
        <v>290</v>
      </c>
      <c r="KF16">
        <v>291</v>
      </c>
      <c r="KG16">
        <v>292</v>
      </c>
      <c r="KH16">
        <v>293</v>
      </c>
      <c r="KI16">
        <v>294</v>
      </c>
      <c r="KJ16">
        <v>295</v>
      </c>
      <c r="KK16">
        <v>296</v>
      </c>
      <c r="KL16">
        <v>297</v>
      </c>
      <c r="KM16">
        <v>298</v>
      </c>
      <c r="KN16">
        <v>299</v>
      </c>
      <c r="KO16">
        <v>300</v>
      </c>
      <c r="KP16">
        <v>301</v>
      </c>
      <c r="KQ16">
        <v>302</v>
      </c>
      <c r="KR16">
        <v>303</v>
      </c>
      <c r="KS16">
        <v>304</v>
      </c>
      <c r="KT16">
        <v>305</v>
      </c>
      <c r="KU16">
        <v>306</v>
      </c>
      <c r="KV16">
        <v>307</v>
      </c>
      <c r="KW16">
        <v>308</v>
      </c>
      <c r="KX16">
        <v>309</v>
      </c>
      <c r="KY16">
        <v>310</v>
      </c>
      <c r="KZ16">
        <v>311</v>
      </c>
      <c r="LA16">
        <v>312</v>
      </c>
      <c r="LB16">
        <v>313</v>
      </c>
      <c r="LC16">
        <v>314</v>
      </c>
      <c r="LD16">
        <v>315</v>
      </c>
      <c r="LE16">
        <v>316</v>
      </c>
      <c r="LF16">
        <v>317</v>
      </c>
      <c r="LG16">
        <v>318</v>
      </c>
      <c r="LH16">
        <v>319</v>
      </c>
      <c r="LI16">
        <v>320</v>
      </c>
      <c r="LJ16">
        <v>321</v>
      </c>
      <c r="LK16">
        <v>322</v>
      </c>
      <c r="LL16">
        <v>323</v>
      </c>
      <c r="LM16">
        <v>324</v>
      </c>
      <c r="LN16">
        <v>325</v>
      </c>
      <c r="LO16">
        <v>326</v>
      </c>
      <c r="LP16">
        <v>327</v>
      </c>
      <c r="LQ16">
        <v>328</v>
      </c>
      <c r="LR16">
        <v>329</v>
      </c>
      <c r="LS16">
        <v>330</v>
      </c>
      <c r="LT16">
        <v>331</v>
      </c>
      <c r="LU16">
        <v>332</v>
      </c>
      <c r="LV16">
        <v>333</v>
      </c>
      <c r="LW16">
        <v>334</v>
      </c>
      <c r="LX16">
        <v>335</v>
      </c>
      <c r="LY16">
        <v>336</v>
      </c>
      <c r="LZ16">
        <v>337</v>
      </c>
      <c r="MA16">
        <v>338</v>
      </c>
      <c r="MB16">
        <v>339</v>
      </c>
      <c r="MC16">
        <v>340</v>
      </c>
      <c r="MD16">
        <v>341</v>
      </c>
      <c r="ME16">
        <v>342</v>
      </c>
      <c r="MF16">
        <v>343</v>
      </c>
      <c r="MG16">
        <v>344</v>
      </c>
      <c r="MH16">
        <v>345</v>
      </c>
      <c r="MI16">
        <v>346</v>
      </c>
      <c r="MJ16">
        <v>347</v>
      </c>
      <c r="MK16">
        <v>348</v>
      </c>
      <c r="ML16">
        <v>349</v>
      </c>
      <c r="MM16">
        <v>350</v>
      </c>
      <c r="MN16">
        <v>351</v>
      </c>
      <c r="MO16">
        <v>352</v>
      </c>
      <c r="MP16">
        <v>353</v>
      </c>
      <c r="MQ16">
        <v>354</v>
      </c>
      <c r="MR16">
        <v>355</v>
      </c>
      <c r="MS16">
        <v>356</v>
      </c>
      <c r="MT16">
        <v>357</v>
      </c>
      <c r="MU16">
        <v>358</v>
      </c>
      <c r="MV16">
        <v>359</v>
      </c>
      <c r="MW16">
        <v>360</v>
      </c>
      <c r="MX16">
        <v>361</v>
      </c>
      <c r="MY16">
        <v>362</v>
      </c>
      <c r="MZ16">
        <v>363</v>
      </c>
      <c r="NA16">
        <v>364</v>
      </c>
      <c r="NB16">
        <v>365</v>
      </c>
      <c r="NC16">
        <v>366</v>
      </c>
      <c r="ND16">
        <v>367</v>
      </c>
      <c r="NE16">
        <v>368</v>
      </c>
      <c r="NF16">
        <v>369</v>
      </c>
      <c r="NG16">
        <v>370</v>
      </c>
      <c r="NH16">
        <v>371</v>
      </c>
      <c r="NI16">
        <v>372</v>
      </c>
      <c r="NJ16">
        <v>373</v>
      </c>
      <c r="NK16">
        <v>374</v>
      </c>
      <c r="NL16">
        <v>375</v>
      </c>
      <c r="NM16">
        <v>376</v>
      </c>
      <c r="NN16">
        <v>377</v>
      </c>
      <c r="NO16">
        <v>378</v>
      </c>
      <c r="NP16">
        <v>379</v>
      </c>
      <c r="NQ16">
        <v>380</v>
      </c>
      <c r="NR16">
        <v>381</v>
      </c>
      <c r="NS16">
        <v>382</v>
      </c>
      <c r="NT16">
        <v>383</v>
      </c>
      <c r="NU16">
        <v>384</v>
      </c>
      <c r="NV16">
        <v>385</v>
      </c>
      <c r="NW16">
        <v>386</v>
      </c>
      <c r="NX16">
        <v>387</v>
      </c>
      <c r="NY16">
        <v>388</v>
      </c>
      <c r="NZ16">
        <v>389</v>
      </c>
      <c r="OA16">
        <v>390</v>
      </c>
      <c r="OB16">
        <v>391</v>
      </c>
      <c r="OC16">
        <v>392</v>
      </c>
      <c r="OD16">
        <v>393</v>
      </c>
      <c r="OE16">
        <v>394</v>
      </c>
      <c r="OF16">
        <v>395</v>
      </c>
      <c r="OG16">
        <v>396</v>
      </c>
      <c r="OH16">
        <v>397</v>
      </c>
      <c r="OI16">
        <v>398</v>
      </c>
      <c r="OJ16">
        <v>399</v>
      </c>
      <c r="OK16">
        <v>400</v>
      </c>
      <c r="OL16">
        <v>401</v>
      </c>
      <c r="OM16">
        <v>402</v>
      </c>
      <c r="ON16">
        <v>403</v>
      </c>
      <c r="OO16">
        <v>404</v>
      </c>
      <c r="OP16">
        <v>405</v>
      </c>
      <c r="OQ16">
        <v>406</v>
      </c>
      <c r="OR16">
        <v>407</v>
      </c>
      <c r="OS16">
        <v>408</v>
      </c>
      <c r="OT16">
        <v>409</v>
      </c>
      <c r="OU16">
        <v>410</v>
      </c>
      <c r="OV16">
        <v>411</v>
      </c>
      <c r="OW16">
        <v>412</v>
      </c>
      <c r="OX16">
        <v>413</v>
      </c>
      <c r="OY16">
        <v>414</v>
      </c>
      <c r="OZ16">
        <v>415</v>
      </c>
      <c r="PA16">
        <v>416</v>
      </c>
      <c r="PB16">
        <v>417</v>
      </c>
      <c r="PC16">
        <v>418</v>
      </c>
      <c r="PD16">
        <v>419</v>
      </c>
      <c r="PE16">
        <v>420</v>
      </c>
      <c r="PF16">
        <v>421</v>
      </c>
      <c r="PG16">
        <v>422</v>
      </c>
      <c r="PH16">
        <v>423</v>
      </c>
      <c r="PI16">
        <v>424</v>
      </c>
      <c r="PJ16">
        <v>425</v>
      </c>
      <c r="PK16">
        <v>426</v>
      </c>
      <c r="PL16">
        <v>427</v>
      </c>
      <c r="PM16">
        <v>428</v>
      </c>
      <c r="PN16">
        <v>429</v>
      </c>
      <c r="PO16">
        <v>430</v>
      </c>
      <c r="PP16">
        <v>431</v>
      </c>
      <c r="PQ16">
        <v>432</v>
      </c>
      <c r="PR16">
        <v>433</v>
      </c>
      <c r="PS16">
        <v>434</v>
      </c>
      <c r="PT16">
        <v>435</v>
      </c>
      <c r="PU16">
        <v>436</v>
      </c>
      <c r="PV16">
        <v>437</v>
      </c>
      <c r="PW16">
        <v>438</v>
      </c>
      <c r="PX16">
        <v>439</v>
      </c>
      <c r="PY16">
        <v>440</v>
      </c>
      <c r="PZ16">
        <v>441</v>
      </c>
      <c r="QA16">
        <v>442</v>
      </c>
      <c r="QB16">
        <v>443</v>
      </c>
      <c r="QC16">
        <v>444</v>
      </c>
      <c r="QD16">
        <v>445</v>
      </c>
      <c r="QE16">
        <v>446</v>
      </c>
      <c r="QF16">
        <v>447</v>
      </c>
      <c r="QG16">
        <v>448</v>
      </c>
      <c r="QH16">
        <v>449</v>
      </c>
      <c r="QI16">
        <v>450</v>
      </c>
      <c r="QJ16">
        <v>451</v>
      </c>
      <c r="QK16">
        <v>452</v>
      </c>
      <c r="QL16">
        <v>453</v>
      </c>
      <c r="QM16">
        <v>454</v>
      </c>
      <c r="QN16">
        <v>455</v>
      </c>
      <c r="QO16">
        <v>456</v>
      </c>
      <c r="QP16">
        <v>457</v>
      </c>
      <c r="QQ16">
        <v>458</v>
      </c>
      <c r="QR16">
        <v>459</v>
      </c>
      <c r="QS16">
        <v>460</v>
      </c>
      <c r="QT16">
        <v>461</v>
      </c>
      <c r="QU16">
        <v>462</v>
      </c>
      <c r="QV16">
        <v>463</v>
      </c>
      <c r="QW16">
        <v>464</v>
      </c>
      <c r="QX16">
        <v>465</v>
      </c>
      <c r="QY16">
        <v>466</v>
      </c>
      <c r="QZ16">
        <v>467</v>
      </c>
      <c r="RA16">
        <v>468</v>
      </c>
      <c r="RB16">
        <v>469</v>
      </c>
      <c r="RC16">
        <v>470</v>
      </c>
      <c r="RD16">
        <v>471</v>
      </c>
      <c r="RE16">
        <v>472</v>
      </c>
      <c r="RF16">
        <v>473</v>
      </c>
      <c r="RG16">
        <v>474</v>
      </c>
      <c r="RH16">
        <v>475</v>
      </c>
      <c r="RI16">
        <v>476</v>
      </c>
      <c r="RJ16">
        <v>477</v>
      </c>
      <c r="RK16">
        <v>478</v>
      </c>
      <c r="RL16">
        <v>479</v>
      </c>
      <c r="RM16">
        <v>480</v>
      </c>
      <c r="RN16">
        <v>481</v>
      </c>
      <c r="RO16">
        <v>482</v>
      </c>
      <c r="RP16">
        <v>483</v>
      </c>
      <c r="RQ16">
        <v>484</v>
      </c>
      <c r="RR16">
        <v>485</v>
      </c>
      <c r="RS16">
        <v>486</v>
      </c>
      <c r="RT16">
        <v>487</v>
      </c>
      <c r="RU16">
        <v>488</v>
      </c>
      <c r="RV16">
        <v>489</v>
      </c>
      <c r="RW16">
        <v>490</v>
      </c>
      <c r="RX16">
        <v>491</v>
      </c>
      <c r="RY16">
        <v>492</v>
      </c>
      <c r="RZ16">
        <v>493</v>
      </c>
      <c r="SA16">
        <v>494</v>
      </c>
      <c r="SB16">
        <v>495</v>
      </c>
      <c r="SC16">
        <v>496</v>
      </c>
      <c r="SD16">
        <v>497</v>
      </c>
      <c r="SE16">
        <v>498</v>
      </c>
      <c r="SF16">
        <v>499</v>
      </c>
      <c r="SG16">
        <v>500</v>
      </c>
      <c r="SI16" t="s">
        <v>364</v>
      </c>
      <c r="SJ16" t="str">
        <f>+A16</f>
        <v>PLC</v>
      </c>
      <c r="SP16" s="25"/>
      <c r="SR16" s="258" t="s">
        <v>617</v>
      </c>
      <c r="SS16" s="258" t="s">
        <v>624</v>
      </c>
      <c r="ST16" s="258" t="s">
        <v>618</v>
      </c>
      <c r="SU16" s="258" t="s">
        <v>619</v>
      </c>
      <c r="SV16" s="258" t="s">
        <v>620</v>
      </c>
      <c r="SW16" s="258" t="s">
        <v>621</v>
      </c>
      <c r="SX16" s="258" t="s">
        <v>622</v>
      </c>
      <c r="SY16" s="258" t="s">
        <v>623</v>
      </c>
      <c r="SZ16" s="258" t="s">
        <v>625</v>
      </c>
      <c r="TA16" s="258"/>
      <c r="TB16" t="s">
        <v>627</v>
      </c>
      <c r="TC16" t="s">
        <v>628</v>
      </c>
      <c r="TD16" t="s">
        <v>629</v>
      </c>
      <c r="TE16" t="s">
        <v>630</v>
      </c>
      <c r="TF16" t="s">
        <v>631</v>
      </c>
      <c r="TG16" t="s">
        <v>632</v>
      </c>
      <c r="TH16" t="s">
        <v>633</v>
      </c>
      <c r="TI16" t="s">
        <v>634</v>
      </c>
      <c r="TJ16" t="s">
        <v>635</v>
      </c>
      <c r="TK16" t="s">
        <v>636</v>
      </c>
      <c r="TR16" t="s">
        <v>1046</v>
      </c>
      <c r="TV16" t="s">
        <v>1047</v>
      </c>
    </row>
    <row r="17" spans="1:542">
      <c r="A17">
        <v>2014</v>
      </c>
      <c r="B17" s="25">
        <f>IFERROR(+'simulations corn farm1'!B103,"")</f>
        <v>18742.500000000004</v>
      </c>
      <c r="C17" s="25">
        <f>IFERROR(+'simulations corn farm1'!C103,"")</f>
        <v>0</v>
      </c>
      <c r="D17" s="25">
        <f>IFERROR(+'simulations corn farm1'!D103,"")</f>
        <v>7175.7000000000044</v>
      </c>
      <c r="E17" s="25">
        <f>IFERROR(+'simulations corn farm1'!E103,"")</f>
        <v>2677.5</v>
      </c>
      <c r="F17" s="25">
        <f>IFERROR(+'simulations corn farm1'!F103,"")</f>
        <v>8353.8000000000029</v>
      </c>
      <c r="G17" s="25">
        <f>IFERROR(+'simulations corn farm1'!G103,"")</f>
        <v>4069.8000000000038</v>
      </c>
      <c r="H17" s="25">
        <f>IFERROR(+'simulations corn farm1'!H103,"")</f>
        <v>0</v>
      </c>
      <c r="I17" s="25">
        <f>IFERROR(+'simulations corn farm1'!I103,"")</f>
        <v>0</v>
      </c>
      <c r="J17" s="25">
        <f>IFERROR(+'simulations corn farm1'!J103,"")</f>
        <v>11673.900000000003</v>
      </c>
      <c r="K17" s="25">
        <f>IFERROR(+'simulations corn farm1'!K103,"")</f>
        <v>7925.4000000000024</v>
      </c>
      <c r="L17" s="25">
        <f>IFERROR(+'simulations corn farm1'!L103,"")</f>
        <v>0</v>
      </c>
      <c r="M17" s="25">
        <f>IFERROR(+'simulations corn farm1'!M103,"")</f>
        <v>13923.000000000004</v>
      </c>
      <c r="N17" s="25">
        <f>IFERROR(+'simulations corn farm1'!N103,"")</f>
        <v>0</v>
      </c>
      <c r="O17" s="25">
        <f>IFERROR(+'simulations corn farm1'!O103,"")</f>
        <v>0</v>
      </c>
      <c r="P17" s="25">
        <f>IFERROR(+'simulations corn farm1'!P103,"")</f>
        <v>4712.4000000000042</v>
      </c>
      <c r="Q17" s="25">
        <f>IFERROR(+'simulations corn farm1'!Q103,"")</f>
        <v>0</v>
      </c>
      <c r="R17" s="25">
        <f>IFERROR(+'simulations corn farm1'!R103,"")</f>
        <v>2034.9000000000042</v>
      </c>
      <c r="S17" s="25">
        <f>IFERROR(+'simulations corn farm1'!S103,"")</f>
        <v>0</v>
      </c>
      <c r="T17" s="25">
        <f>IFERROR(+'simulations corn farm1'!T103,"")</f>
        <v>5569.2</v>
      </c>
      <c r="U17" s="25">
        <f>IFERROR(+'simulations corn farm1'!U103,"")</f>
        <v>0</v>
      </c>
      <c r="V17" s="25">
        <f>IFERROR(+'simulations corn farm1'!V103,"")</f>
        <v>0</v>
      </c>
      <c r="W17" s="25">
        <f>IFERROR(+'simulations corn farm1'!W103,"")</f>
        <v>16814.700000000004</v>
      </c>
      <c r="X17" s="25">
        <f>IFERROR(+'simulations corn farm1'!X103,"")</f>
        <v>18742.500000000004</v>
      </c>
      <c r="Y17" s="25">
        <f>IFERROR(+'simulations corn farm1'!Y103,"")</f>
        <v>8353.8000000000029</v>
      </c>
      <c r="Z17" s="25">
        <f>IFERROR(+'simulations corn farm1'!Z103,"")</f>
        <v>5140.8</v>
      </c>
      <c r="AA17" s="25">
        <f>IFERROR(+'simulations corn farm1'!AA103,"")</f>
        <v>0</v>
      </c>
      <c r="AB17" s="25">
        <f>IFERROR(+'simulations corn farm1'!AB103,"")</f>
        <v>10710</v>
      </c>
      <c r="AC17" s="25">
        <f>IFERROR(+'simulations corn farm1'!AC103,"")</f>
        <v>0</v>
      </c>
      <c r="AD17" s="25">
        <f>IFERROR(+'simulations corn farm1'!AD103,"")</f>
        <v>0</v>
      </c>
      <c r="AE17" s="25">
        <f>IFERROR(+'simulations corn farm1'!AE103,"")</f>
        <v>0</v>
      </c>
      <c r="AF17" s="25">
        <f>IFERROR(+'simulations corn farm1'!AF103,"")</f>
        <v>0</v>
      </c>
      <c r="AG17" s="25">
        <f>IFERROR(+'simulations corn farm1'!AG103,"")</f>
        <v>13601.7</v>
      </c>
      <c r="AH17" s="25">
        <f>IFERROR(+'simulations corn farm1'!AH103,"")</f>
        <v>0</v>
      </c>
      <c r="AI17" s="25">
        <f>IFERROR(+'simulations corn farm1'!AI103,"")</f>
        <v>9853.2000000000044</v>
      </c>
      <c r="AJ17" s="25">
        <f>IFERROR(+'simulations corn farm1'!AJ103,"")</f>
        <v>3748.5000000000009</v>
      </c>
      <c r="AK17" s="25">
        <f>IFERROR(+'simulations corn farm1'!AK103,"")</f>
        <v>0</v>
      </c>
      <c r="AL17" s="25">
        <f>IFERROR(+'simulations corn farm1'!AL103,"")</f>
        <v>16172.100000000002</v>
      </c>
      <c r="AM17" s="25">
        <f>IFERROR(+'simulations corn farm1'!AM103,"")</f>
        <v>7282.800000000002</v>
      </c>
      <c r="AN17" s="25">
        <f>IFERROR(+'simulations corn farm1'!AN103,"")</f>
        <v>1606.5000000000039</v>
      </c>
      <c r="AO17" s="25">
        <f>IFERROR(+'simulations corn farm1'!AO103,"")</f>
        <v>0</v>
      </c>
      <c r="AP17" s="25">
        <f>IFERROR(+'simulations corn farm1'!AP103,"")</f>
        <v>0</v>
      </c>
      <c r="AQ17" s="25">
        <f>IFERROR(+'simulations corn farm1'!AQ103,"")</f>
        <v>0</v>
      </c>
      <c r="AR17" s="25">
        <f>IFERROR(+'simulations corn farm1'!AR103,"")</f>
        <v>0</v>
      </c>
      <c r="AS17" s="25">
        <f>IFERROR(+'simulations corn farm1'!AS103,"")</f>
        <v>321.30000000000268</v>
      </c>
      <c r="AT17" s="25">
        <f>IFERROR(+'simulations corn farm1'!AT103,"")</f>
        <v>642.60000000000059</v>
      </c>
      <c r="AU17" s="25">
        <f>IFERROR(+'simulations corn farm1'!AU103,"")</f>
        <v>535.50000000000284</v>
      </c>
      <c r="AV17" s="25">
        <f>IFERROR(+'simulations corn farm1'!AV103,"")</f>
        <v>0</v>
      </c>
      <c r="AW17" s="25">
        <f>IFERROR(+'simulations corn farm1'!AW103,"")</f>
        <v>0</v>
      </c>
      <c r="AX17" s="25">
        <f>IFERROR(+'simulations corn farm1'!AX103,"")</f>
        <v>0</v>
      </c>
      <c r="AY17" s="25">
        <f>IFERROR(+'simulations corn farm1'!AY103,"")</f>
        <v>0</v>
      </c>
      <c r="AZ17" s="25">
        <f>IFERROR(+'simulations corn farm1'!AZ103,"")</f>
        <v>321.30000000000268</v>
      </c>
      <c r="BA17" s="25">
        <f>IFERROR(+'simulations corn farm1'!BA103,"")</f>
        <v>0</v>
      </c>
      <c r="BB17" s="25">
        <f>IFERROR(+'simulations corn farm1'!BB103,"")</f>
        <v>0</v>
      </c>
      <c r="BC17" s="25">
        <f>IFERROR(+'simulations corn farm1'!BC103,"")</f>
        <v>0</v>
      </c>
      <c r="BD17" s="25">
        <f>IFERROR(+'simulations corn farm1'!BD103,"")</f>
        <v>18742.500000000004</v>
      </c>
      <c r="BE17" s="25">
        <f>IFERROR(+'simulations corn farm1'!BE103,"")</f>
        <v>11245.500000000004</v>
      </c>
      <c r="BF17" s="25">
        <f>IFERROR(+'simulations corn farm1'!BF103,"")</f>
        <v>9424.8000000000029</v>
      </c>
      <c r="BG17" s="25">
        <f>IFERROR(+'simulations corn farm1'!BG103,"")</f>
        <v>0</v>
      </c>
      <c r="BH17" s="25">
        <f>IFERROR(+'simulations corn farm1'!BH103,"")</f>
        <v>6533.1000000000031</v>
      </c>
      <c r="BI17" s="25">
        <f>IFERROR(+'simulations corn farm1'!BI103,"")</f>
        <v>107.10000000000247</v>
      </c>
      <c r="BJ17" s="25">
        <f>IFERROR(+'simulations corn farm1'!BJ103,"")</f>
        <v>11459.700000000003</v>
      </c>
      <c r="BK17" s="25">
        <f>IFERROR(+'simulations corn farm1'!BK103,"")</f>
        <v>0</v>
      </c>
      <c r="BL17" s="25">
        <f>IFERROR(+'simulations corn farm1'!BL103,"")</f>
        <v>0</v>
      </c>
      <c r="BM17" s="25">
        <f>IFERROR(+'simulations corn farm1'!BM103,"")</f>
        <v>9103.5000000000018</v>
      </c>
      <c r="BN17" s="25">
        <f>IFERROR(+'simulations corn farm1'!BN103,"")</f>
        <v>0</v>
      </c>
      <c r="BO17" s="25">
        <f>IFERROR(+'simulations corn farm1'!BO103,"")</f>
        <v>2356.2000000000021</v>
      </c>
      <c r="BP17" s="25">
        <f>IFERROR(+'simulations corn farm1'!BP103,"")</f>
        <v>9103.5000000000018</v>
      </c>
      <c r="BQ17" s="25">
        <f>IFERROR(+'simulations corn farm1'!BQ103,"")</f>
        <v>0</v>
      </c>
      <c r="BR17" s="25">
        <f>IFERROR(+'simulations corn farm1'!BR103,"")</f>
        <v>3748.5000000000009</v>
      </c>
      <c r="BS17" s="25">
        <f>IFERROR(+'simulations corn farm1'!BS103,"")</f>
        <v>107.10000000000247</v>
      </c>
      <c r="BT17" s="25">
        <f>IFERROR(+'simulations corn farm1'!BT103,"")</f>
        <v>0</v>
      </c>
      <c r="BU17" s="25">
        <f>IFERROR(+'simulations corn farm1'!BU103,"")</f>
        <v>8032.5</v>
      </c>
      <c r="BV17" s="25">
        <f>IFERROR(+'simulations corn farm1'!BV103,"")</f>
        <v>7497.0000000000018</v>
      </c>
      <c r="BW17" s="25">
        <f>IFERROR(+'simulations corn farm1'!BW103,"")</f>
        <v>0</v>
      </c>
      <c r="BX17" s="25">
        <f>IFERROR(+'simulations corn farm1'!BX103,"")</f>
        <v>9424.8000000000029</v>
      </c>
      <c r="BY17" s="25">
        <f>IFERROR(+'simulations corn farm1'!BY103,"")</f>
        <v>4498.2000000000044</v>
      </c>
      <c r="BZ17" s="25">
        <f>IFERROR(+'simulations corn farm1'!BZ103,"")</f>
        <v>0</v>
      </c>
      <c r="CA17" s="25">
        <f>IFERROR(+'simulations corn farm1'!CA103,"")</f>
        <v>0</v>
      </c>
      <c r="CB17" s="25">
        <f>IFERROR(+'simulations corn farm1'!CB103,"")</f>
        <v>0</v>
      </c>
      <c r="CC17" s="25">
        <f>IFERROR(+'simulations corn farm1'!CC103,"")</f>
        <v>13066.200000000003</v>
      </c>
      <c r="CD17" s="25">
        <f>IFERROR(+'simulations corn farm1'!CD103,"")</f>
        <v>8032.5</v>
      </c>
      <c r="CE17" s="25">
        <f>IFERROR(+'simulations corn farm1'!CE103,"")</f>
        <v>0</v>
      </c>
      <c r="CF17" s="25">
        <f>IFERROR(+'simulations corn farm1'!CF103,"")</f>
        <v>13280.400000000001</v>
      </c>
      <c r="CG17" s="25">
        <f>IFERROR(+'simulations corn farm1'!CG103,"")</f>
        <v>535.50000000000284</v>
      </c>
      <c r="CH17" s="25">
        <f>IFERROR(+'simulations corn farm1'!CH103,"")</f>
        <v>0</v>
      </c>
      <c r="CI17" s="25">
        <f>IFERROR(+'simulations corn farm1'!CI103,"")</f>
        <v>4712.4000000000042</v>
      </c>
      <c r="CJ17" s="25">
        <f>IFERROR(+'simulations corn farm1'!CJ103,"")</f>
        <v>0</v>
      </c>
      <c r="CK17" s="25">
        <f>IFERROR(+'simulations corn farm1'!CK103,"")</f>
        <v>0</v>
      </c>
      <c r="CL17" s="25">
        <f>IFERROR(+'simulations corn farm1'!CL103,"")</f>
        <v>0</v>
      </c>
      <c r="CM17" s="25">
        <f>IFERROR(+'simulations corn farm1'!CM103,"")</f>
        <v>0</v>
      </c>
      <c r="CN17" s="25">
        <f>IFERROR(+'simulations corn farm1'!CN103,"")</f>
        <v>2463.2999999999997</v>
      </c>
      <c r="CO17" s="25">
        <f>IFERROR(+'simulations corn farm1'!CO103,"")</f>
        <v>0</v>
      </c>
      <c r="CP17" s="25">
        <f>IFERROR(+'simulations corn farm1'!CP103,"")</f>
        <v>0</v>
      </c>
      <c r="CQ17" s="25">
        <f>IFERROR(+'simulations corn farm1'!CQ103,"")</f>
        <v>8460.9</v>
      </c>
      <c r="CR17" s="25">
        <f>IFERROR(+'simulations corn farm1'!CR103,"")</f>
        <v>13280.400000000001</v>
      </c>
      <c r="CS17" s="25">
        <f>IFERROR(+'simulations corn farm1'!CS103,"")</f>
        <v>0</v>
      </c>
      <c r="CT17" s="25">
        <f>IFERROR(+'simulations corn farm1'!CT103,"")</f>
        <v>1713.6000000000015</v>
      </c>
      <c r="CU17" s="25">
        <f>IFERROR(+'simulations corn farm1'!CU103,"")</f>
        <v>0</v>
      </c>
      <c r="CV17" s="25">
        <f>IFERROR(+'simulations corn farm1'!CV103,"")</f>
        <v>0</v>
      </c>
      <c r="CW17" s="25">
        <f>IFERROR(+'simulations corn farm1'!CW103,"")</f>
        <v>0</v>
      </c>
      <c r="CX17" s="25">
        <f>IFERROR(+'simulations corn farm1'!CX103,"")</f>
        <v>0</v>
      </c>
      <c r="CY17" s="25">
        <f>IFERROR(+'simulations corn farm1'!CY103,"")</f>
        <v>321.30000000000268</v>
      </c>
      <c r="CZ17" s="25">
        <f>IFERROR(+'simulations corn farm1'!CZ103,"")</f>
        <v>0</v>
      </c>
      <c r="DA17" s="25">
        <f>IFERROR(+'simulations corn farm1'!DA103,"")</f>
        <v>3427.200000000003</v>
      </c>
      <c r="DB17" s="25">
        <f>IFERROR(+'simulations corn farm1'!DB103,"")</f>
        <v>0</v>
      </c>
      <c r="DC17" s="25">
        <f>IFERROR(+'simulations corn farm1'!DC103,"")</f>
        <v>8782.2000000000025</v>
      </c>
      <c r="DD17" s="25">
        <f>IFERROR(+'simulations corn farm1'!DD103,"")</f>
        <v>0</v>
      </c>
      <c r="DE17" s="25">
        <f>IFERROR(+'simulations corn farm1'!DE103,"")</f>
        <v>0</v>
      </c>
      <c r="DF17" s="25">
        <f>IFERROR(+'simulations corn farm1'!DF103,"")</f>
        <v>0</v>
      </c>
      <c r="DG17" s="25">
        <f>IFERROR(+'simulations corn farm1'!DG103,"")</f>
        <v>0</v>
      </c>
      <c r="DH17" s="25">
        <f>IFERROR(+'simulations corn farm1'!DH103,"")</f>
        <v>14672.7</v>
      </c>
      <c r="DI17" s="25">
        <f>IFERROR(+'simulations corn farm1'!DI103,"")</f>
        <v>0</v>
      </c>
      <c r="DJ17" s="25">
        <f>IFERROR(+'simulations corn farm1'!DJ103,"")</f>
        <v>9210.600000000004</v>
      </c>
      <c r="DK17" s="25">
        <f>IFERROR(+'simulations corn farm1'!DK103,"")</f>
        <v>2034.9000000000042</v>
      </c>
      <c r="DL17" s="25">
        <f>IFERROR(+'simulations corn farm1'!DL103,"")</f>
        <v>6104.7000000000035</v>
      </c>
      <c r="DM17" s="25">
        <f>IFERROR(+'simulations corn farm1'!DM103,"")</f>
        <v>11031.300000000003</v>
      </c>
      <c r="DN17" s="25">
        <f>IFERROR(+'simulations corn farm1'!DN103,"")</f>
        <v>0</v>
      </c>
      <c r="DO17" s="25">
        <f>IFERROR(+'simulations corn farm1'!DO103,"")</f>
        <v>0</v>
      </c>
      <c r="DP17" s="25">
        <f>IFERROR(+'simulations corn farm1'!DP103,"")</f>
        <v>3641.4000000000033</v>
      </c>
      <c r="DQ17" s="25">
        <f>IFERROR(+'simulations corn farm1'!DQ103,"")</f>
        <v>3320.1000000000004</v>
      </c>
      <c r="DR17" s="25">
        <f>IFERROR(+'simulations corn farm1'!DR103,"")</f>
        <v>6961.5000000000036</v>
      </c>
      <c r="DS17" s="25">
        <f>IFERROR(+'simulations corn farm1'!DS103,"")</f>
        <v>0</v>
      </c>
      <c r="DT17" s="25">
        <f>IFERROR(+'simulations corn farm1'!DT103,"")</f>
        <v>6533.1000000000031</v>
      </c>
      <c r="DU17" s="25">
        <f>IFERROR(+'simulations corn farm1'!DU103,"")</f>
        <v>0</v>
      </c>
      <c r="DV17" s="25">
        <f>IFERROR(+'simulations corn farm1'!DV103,"")</f>
        <v>0</v>
      </c>
      <c r="DW17" s="25">
        <f>IFERROR(+'simulations corn farm1'!DW103,"")</f>
        <v>0</v>
      </c>
      <c r="DX17" s="25">
        <f>IFERROR(+'simulations corn farm1'!DX103,"")</f>
        <v>0</v>
      </c>
      <c r="DY17" s="25">
        <f>IFERROR(+'simulations corn farm1'!DY103,"")</f>
        <v>8568.0000000000036</v>
      </c>
      <c r="DZ17" s="25">
        <f>IFERROR(+'simulations corn farm1'!DZ103,"")</f>
        <v>5140.8</v>
      </c>
      <c r="EA17" s="25">
        <f>IFERROR(+'simulations corn farm1'!EA103,"")</f>
        <v>2034.9000000000042</v>
      </c>
      <c r="EB17" s="25">
        <f>IFERROR(+'simulations corn farm1'!EB103,"")</f>
        <v>0</v>
      </c>
      <c r="EC17" s="25">
        <f>IFERROR(+'simulations corn farm1'!EC103,"")</f>
        <v>0</v>
      </c>
      <c r="ED17" s="25">
        <f>IFERROR(+'simulations corn farm1'!ED103,"")</f>
        <v>1606.5000000000039</v>
      </c>
      <c r="EE17" s="25">
        <f>IFERROR(+'simulations corn farm1'!EE103,"")</f>
        <v>2998.8000000000025</v>
      </c>
      <c r="EF17" s="25">
        <f>IFERROR(+'simulations corn farm1'!EF103,"")</f>
        <v>0</v>
      </c>
      <c r="EG17" s="25">
        <f>IFERROR(+'simulations corn farm1'!EG103,"")</f>
        <v>3641.4000000000033</v>
      </c>
      <c r="EH17" s="25">
        <f>IFERROR(+'simulations corn farm1'!EH103,"")</f>
        <v>0</v>
      </c>
      <c r="EI17" s="25">
        <f>IFERROR(+'simulations corn farm1'!EI103,"")</f>
        <v>17350.2</v>
      </c>
      <c r="EJ17" s="25">
        <f>IFERROR(+'simulations corn farm1'!EJ103,"")</f>
        <v>2034.9000000000042</v>
      </c>
      <c r="EK17" s="25">
        <f>IFERROR(+'simulations corn farm1'!EK103,"")</f>
        <v>0</v>
      </c>
      <c r="EL17" s="25">
        <f>IFERROR(+'simulations corn farm1'!EL103,"")</f>
        <v>0</v>
      </c>
      <c r="EM17" s="25">
        <f>IFERROR(+'simulations corn farm1'!EM103,"")</f>
        <v>12423.600000000002</v>
      </c>
      <c r="EN17" s="25">
        <f>IFERROR(+'simulations corn farm1'!EN103,"")</f>
        <v>2249.0999999999995</v>
      </c>
      <c r="EO17" s="25">
        <f>IFERROR(+'simulations corn farm1'!EO103,"")</f>
        <v>0</v>
      </c>
      <c r="EP17" s="25">
        <f>IFERROR(+'simulations corn farm1'!EP103,"")</f>
        <v>535.50000000000284</v>
      </c>
      <c r="EQ17" s="25">
        <f>IFERROR(+'simulations corn farm1'!EQ103,"")</f>
        <v>107.10000000000247</v>
      </c>
      <c r="ER17" s="25">
        <f>IFERROR(+'simulations corn farm1'!ER103,"")</f>
        <v>0</v>
      </c>
      <c r="ES17" s="25">
        <f>IFERROR(+'simulations corn farm1'!ES103,"")</f>
        <v>749.700000000003</v>
      </c>
      <c r="ET17" s="25">
        <f>IFERROR(+'simulations corn farm1'!ET103,"")</f>
        <v>11459.700000000003</v>
      </c>
      <c r="EU17" s="25">
        <f>IFERROR(+'simulations corn farm1'!EU103,"")</f>
        <v>5462.1000000000022</v>
      </c>
      <c r="EV17" s="25">
        <f>IFERROR(+'simulations corn farm1'!EV103,"")</f>
        <v>3213.0000000000027</v>
      </c>
      <c r="EW17" s="25">
        <f>IFERROR(+'simulations corn farm1'!EW103,"")</f>
        <v>0</v>
      </c>
      <c r="EX17" s="25">
        <f>IFERROR(+'simulations corn farm1'!EX103,"")</f>
        <v>11673.900000000003</v>
      </c>
      <c r="EY17" s="25">
        <f>IFERROR(+'simulations corn farm1'!EY103,"")</f>
        <v>2356.2000000000021</v>
      </c>
      <c r="EZ17" s="25">
        <f>IFERROR(+'simulations corn farm1'!EZ103,"")</f>
        <v>8889.3000000000011</v>
      </c>
      <c r="FA17" s="25">
        <f>IFERROR(+'simulations corn farm1'!FA103,"")</f>
        <v>0</v>
      </c>
      <c r="FB17" s="25">
        <f>IFERROR(+'simulations corn farm1'!FB103,"")</f>
        <v>18742.500000000004</v>
      </c>
      <c r="FC17" s="25">
        <f>IFERROR(+'simulations corn farm1'!FC103,"")</f>
        <v>0</v>
      </c>
      <c r="FD17" s="25">
        <f>IFERROR(+'simulations corn farm1'!FD103,"")</f>
        <v>0</v>
      </c>
      <c r="FE17" s="25">
        <f>IFERROR(+'simulations corn farm1'!FE103,"")</f>
        <v>4498.2000000000044</v>
      </c>
      <c r="FF17" s="25">
        <f>IFERROR(+'simulations corn farm1'!FF103,"")</f>
        <v>0</v>
      </c>
      <c r="FG17" s="25">
        <f>IFERROR(+'simulations corn farm1'!FG103,"")</f>
        <v>0</v>
      </c>
      <c r="FH17" s="25">
        <f>IFERROR(+'simulations corn farm1'!FH103,"")</f>
        <v>0</v>
      </c>
      <c r="FI17" s="25">
        <f>IFERROR(+'simulations corn farm1'!FI103,"")</f>
        <v>1285.2000000000012</v>
      </c>
      <c r="FJ17" s="25">
        <f>IFERROR(+'simulations corn farm1'!FJ103,"")</f>
        <v>18742.500000000004</v>
      </c>
      <c r="FK17" s="25">
        <f>IFERROR(+'simulations corn farm1'!FK103,"")</f>
        <v>11031.300000000003</v>
      </c>
      <c r="FL17" s="25">
        <f>IFERROR(+'simulations corn farm1'!FL103,"")</f>
        <v>0</v>
      </c>
      <c r="FM17" s="25">
        <f>IFERROR(+'simulations corn farm1'!FM103,"")</f>
        <v>8782.2000000000025</v>
      </c>
      <c r="FN17" s="25">
        <f>IFERROR(+'simulations corn farm1'!FN103,"")</f>
        <v>0</v>
      </c>
      <c r="FO17" s="25">
        <f>IFERROR(+'simulations corn farm1'!FO103,"")</f>
        <v>18742.500000000004</v>
      </c>
      <c r="FP17" s="25">
        <f>IFERROR(+'simulations corn farm1'!FP103,"")</f>
        <v>0</v>
      </c>
      <c r="FQ17" s="25">
        <f>IFERROR(+'simulations corn farm1'!FQ103,"")</f>
        <v>1285.2000000000012</v>
      </c>
      <c r="FR17" s="25">
        <f>IFERROR(+'simulations corn farm1'!FR103,"")</f>
        <v>10174.500000000002</v>
      </c>
      <c r="FS17" s="25">
        <f>IFERROR(+'simulations corn farm1'!FS103,"")</f>
        <v>0</v>
      </c>
      <c r="FT17" s="25">
        <f>IFERROR(+'simulations corn farm1'!FT103,"")</f>
        <v>1178.1000000000033</v>
      </c>
      <c r="FU17" s="25">
        <f>IFERROR(+'simulations corn farm1'!FU103,"")</f>
        <v>0</v>
      </c>
      <c r="FV17" s="25">
        <f>IFERROR(+'simulations corn farm1'!FV103,"")</f>
        <v>0</v>
      </c>
      <c r="FW17" s="25">
        <f>IFERROR(+'simulations corn farm1'!FW103,"")</f>
        <v>0</v>
      </c>
      <c r="FX17" s="25">
        <f>IFERROR(+'simulations corn farm1'!FX103,"")</f>
        <v>5783.4000000000005</v>
      </c>
      <c r="FY17" s="25">
        <f>IFERROR(+'simulations corn farm1'!FY103,"")</f>
        <v>0</v>
      </c>
      <c r="FZ17" s="25">
        <f>IFERROR(+'simulations corn farm1'!FZ103,"")</f>
        <v>2570.4000000000024</v>
      </c>
      <c r="GA17" s="25">
        <f>IFERROR(+'simulations corn farm1'!GA103,"")</f>
        <v>1927.8000000000018</v>
      </c>
      <c r="GB17" s="25">
        <f>IFERROR(+'simulations corn farm1'!GB103,"")</f>
        <v>4069.8000000000038</v>
      </c>
      <c r="GC17" s="25">
        <f>IFERROR(+'simulations corn farm1'!GC103,"")</f>
        <v>18742.500000000004</v>
      </c>
      <c r="GD17" s="25">
        <f>IFERROR(+'simulations corn farm1'!GD103,"")</f>
        <v>4069.8000000000038</v>
      </c>
      <c r="GE17" s="25">
        <f>IFERROR(+'simulations corn farm1'!GE103,"")</f>
        <v>15743.700000000003</v>
      </c>
      <c r="GF17" s="25">
        <f>IFERROR(+'simulations corn farm1'!GF103,"")</f>
        <v>8568.0000000000036</v>
      </c>
      <c r="GG17" s="25">
        <f>IFERROR(+'simulations corn farm1'!GG103,"")</f>
        <v>0</v>
      </c>
      <c r="GH17" s="25">
        <f>IFERROR(+'simulations corn farm1'!GH103,"")</f>
        <v>749.700000000003</v>
      </c>
      <c r="GI17" s="25">
        <f>IFERROR(+'simulations corn farm1'!GI103,"")</f>
        <v>0</v>
      </c>
      <c r="GJ17" s="25">
        <f>IFERROR(+'simulations corn farm1'!GJ103,"")</f>
        <v>0</v>
      </c>
      <c r="GK17" s="25">
        <f>IFERROR(+'simulations corn farm1'!GK103,"")</f>
        <v>0</v>
      </c>
      <c r="GL17" s="25">
        <f>IFERROR(+'simulations corn farm1'!GL103,"")</f>
        <v>0</v>
      </c>
      <c r="GM17" s="25">
        <f>IFERROR(+'simulations corn farm1'!GM103,"")</f>
        <v>0</v>
      </c>
      <c r="GN17" s="25">
        <f>IFERROR(+'simulations corn farm1'!GN103,"")</f>
        <v>17136</v>
      </c>
      <c r="GO17" s="25">
        <f>IFERROR(+'simulations corn farm1'!GO103,"")</f>
        <v>8889.3000000000011</v>
      </c>
      <c r="GP17" s="25">
        <f>IFERROR(+'simulations corn farm1'!GP103,"")</f>
        <v>0</v>
      </c>
      <c r="GQ17" s="25">
        <f>IFERROR(+'simulations corn farm1'!GQ103,"")</f>
        <v>535.50000000000284</v>
      </c>
      <c r="GR17" s="25">
        <f>IFERROR(+'simulations corn farm1'!GR103,"")</f>
        <v>18528.300000000003</v>
      </c>
      <c r="GS17" s="25">
        <f>IFERROR(+'simulations corn farm1'!GS103,"")</f>
        <v>0</v>
      </c>
      <c r="GT17" s="25">
        <f>IFERROR(+'simulations corn farm1'!GT103,"")</f>
        <v>0</v>
      </c>
      <c r="GU17" s="25">
        <f>IFERROR(+'simulations corn farm1'!GU103,"")</f>
        <v>18742.500000000004</v>
      </c>
      <c r="GV17" s="25">
        <f>IFERROR(+'simulations corn farm1'!GV103,"")</f>
        <v>5569.2</v>
      </c>
      <c r="GW17" s="25">
        <f>IFERROR(+'simulations corn farm1'!GW103,"")</f>
        <v>0</v>
      </c>
      <c r="GX17" s="25">
        <f>IFERROR(+'simulations corn farm1'!GX103,"")</f>
        <v>0</v>
      </c>
      <c r="GY17" s="25">
        <f>IFERROR(+'simulations corn farm1'!GY103,"")</f>
        <v>1927.8000000000018</v>
      </c>
      <c r="GZ17" s="25">
        <f>IFERROR(+'simulations corn farm1'!GZ103,"")</f>
        <v>18742.500000000004</v>
      </c>
      <c r="HA17" s="25">
        <f>IFERROR(+'simulations corn farm1'!HA103,"")</f>
        <v>12316.500000000004</v>
      </c>
      <c r="HB17" s="25">
        <f>IFERROR(+'simulations corn farm1'!HB103,"")</f>
        <v>5140.8</v>
      </c>
      <c r="HC17" s="25">
        <f>IFERROR(+'simulations corn farm1'!HC103,"")</f>
        <v>0</v>
      </c>
      <c r="HD17" s="25">
        <f>IFERROR(+'simulations corn farm1'!HD103,"")</f>
        <v>0</v>
      </c>
      <c r="HE17" s="25">
        <f>IFERROR(+'simulations corn farm1'!HE103,"")</f>
        <v>0</v>
      </c>
      <c r="HF17" s="25">
        <f>IFERROR(+'simulations corn farm1'!HF103,"")</f>
        <v>5247.9000000000024</v>
      </c>
      <c r="HG17" s="25">
        <f>IFERROR(+'simulations corn farm1'!HG103,"")</f>
        <v>0</v>
      </c>
      <c r="HH17" s="25">
        <f>IFERROR(+'simulations corn farm1'!HH103,"")</f>
        <v>18742.500000000004</v>
      </c>
      <c r="HI17" s="25">
        <f>IFERROR(+'simulations corn farm1'!HI103,"")</f>
        <v>18742.500000000004</v>
      </c>
      <c r="HJ17" s="25">
        <f>IFERROR(+'simulations corn farm1'!HJ103,"")</f>
        <v>6426.0000000000009</v>
      </c>
      <c r="HK17" s="25">
        <f>IFERROR(+'simulations corn farm1'!HK103,"")</f>
        <v>0</v>
      </c>
      <c r="HL17" s="25">
        <f>IFERROR(+'simulations corn farm1'!HL103,"")</f>
        <v>0</v>
      </c>
      <c r="HM17" s="25">
        <f>IFERROR(+'simulations corn farm1'!HM103,"")</f>
        <v>10817.100000000002</v>
      </c>
      <c r="HN17" s="25">
        <f>IFERROR(+'simulations corn farm1'!HN103,"")</f>
        <v>0</v>
      </c>
      <c r="HO17" s="25">
        <f>IFERROR(+'simulations corn farm1'!HO103,"")</f>
        <v>0</v>
      </c>
      <c r="HP17" s="25">
        <f>IFERROR(+'simulations corn farm1'!HP103,"")</f>
        <v>0</v>
      </c>
      <c r="HQ17" s="25">
        <f>IFERROR(+'simulations corn farm1'!HQ103,"")</f>
        <v>13601.7</v>
      </c>
      <c r="HR17" s="25">
        <f>IFERROR(+'simulations corn farm1'!HR103,"")</f>
        <v>0</v>
      </c>
      <c r="HS17" s="25">
        <f>IFERROR(+'simulations corn farm1'!HS103,"")</f>
        <v>321.30000000000268</v>
      </c>
      <c r="HT17" s="25">
        <f>IFERROR(+'simulations corn farm1'!HT103,"")</f>
        <v>18742.500000000004</v>
      </c>
      <c r="HU17" s="25">
        <f>IFERROR(+'simulations corn farm1'!HU103,"")</f>
        <v>0</v>
      </c>
      <c r="HV17" s="25">
        <f>IFERROR(+'simulations corn farm1'!HV103,"")</f>
        <v>2677.5</v>
      </c>
      <c r="HW17" s="25">
        <f>IFERROR(+'simulations corn farm1'!HW103,"")</f>
        <v>0</v>
      </c>
      <c r="HX17" s="25">
        <f>IFERROR(+'simulations corn farm1'!HX103,"")</f>
        <v>1285.2000000000012</v>
      </c>
      <c r="HY17" s="25">
        <f>IFERROR(+'simulations corn farm1'!HY103,"")</f>
        <v>0</v>
      </c>
      <c r="HZ17" s="25">
        <f>IFERROR(+'simulations corn farm1'!HZ103,"")</f>
        <v>0</v>
      </c>
      <c r="IA17" s="25">
        <f>IFERROR(+'simulations corn farm1'!IA103,"")</f>
        <v>10388.700000000003</v>
      </c>
      <c r="IB17" s="25">
        <f>IFERROR(+'simulations corn farm1'!IB103,"")</f>
        <v>0</v>
      </c>
      <c r="IC17" s="25">
        <f>IFERROR(+'simulations corn farm1'!IC103,"")</f>
        <v>0</v>
      </c>
      <c r="ID17" s="25">
        <f>IFERROR(+'simulations corn farm1'!ID103,"")</f>
        <v>6640.2000000000007</v>
      </c>
      <c r="IE17" s="25">
        <f>IFERROR(+'simulations corn farm1'!IE103,"")</f>
        <v>8782.2000000000025</v>
      </c>
      <c r="IF17" s="25">
        <f>IFERROR(+'simulations corn farm1'!IF103,"")</f>
        <v>13601.7</v>
      </c>
      <c r="IG17" s="25">
        <f>IFERROR(+'simulations corn farm1'!IG103,"")</f>
        <v>3427.200000000003</v>
      </c>
      <c r="IH17" s="25">
        <f>IFERROR(+'simulations corn farm1'!IH103,"")</f>
        <v>18742.500000000004</v>
      </c>
      <c r="II17" s="25">
        <f>IFERROR(+'simulations corn farm1'!II103,"")</f>
        <v>0</v>
      </c>
      <c r="IJ17" s="25">
        <f>IFERROR(+'simulations corn farm1'!IJ103,"")</f>
        <v>0</v>
      </c>
      <c r="IK17" s="25">
        <f>IFERROR(+'simulations corn farm1'!IK103,"")</f>
        <v>0</v>
      </c>
      <c r="IL17" s="25">
        <f>IFERROR(+'simulations corn farm1'!IL103,"")</f>
        <v>856.80000000000075</v>
      </c>
      <c r="IM17" s="25">
        <f>IFERROR(+'simulations corn farm1'!IM103,"")</f>
        <v>16172.100000000002</v>
      </c>
      <c r="IN17" s="25">
        <f>IFERROR(+'simulations corn farm1'!IN103,"")</f>
        <v>6747.3000000000038</v>
      </c>
      <c r="IO17" s="25">
        <f>IFERROR(+'simulations corn farm1'!IO103,"")</f>
        <v>6533.1000000000031</v>
      </c>
      <c r="IP17" s="25">
        <f>IFERROR(+'simulations corn farm1'!IP103,"")</f>
        <v>0</v>
      </c>
      <c r="IQ17" s="25">
        <f>IFERROR(+'simulations corn farm1'!IQ103,"")</f>
        <v>11673.900000000003</v>
      </c>
      <c r="IR17" s="25">
        <f>IFERROR(+'simulations corn farm1'!IR103,"")</f>
        <v>0</v>
      </c>
      <c r="IS17" s="25">
        <f>IFERROR(+'simulations corn farm1'!IS103,"")</f>
        <v>0</v>
      </c>
      <c r="IT17" s="25">
        <f>IFERROR(+'simulations corn farm1'!IT103,"")</f>
        <v>9210.600000000004</v>
      </c>
      <c r="IU17" s="25">
        <f>IFERROR(+'simulations corn farm1'!IU103,"")</f>
        <v>2998.8000000000025</v>
      </c>
      <c r="IV17" s="25">
        <f>IFERROR(+'simulations corn farm1'!IV103,"")</f>
        <v>749.700000000003</v>
      </c>
      <c r="IW17" s="25">
        <f>IFERROR(+'simulations corn farm1'!IW103,"")</f>
        <v>12209.400000000001</v>
      </c>
      <c r="IX17" s="25">
        <f>IFERROR(+'simulations corn farm1'!IX103,"")</f>
        <v>0</v>
      </c>
      <c r="IY17" s="25">
        <f>IFERROR(+'simulations corn farm1'!IY103,"")</f>
        <v>8246.7000000000007</v>
      </c>
      <c r="IZ17" s="25">
        <f>IFERROR(+'simulations corn farm1'!IZ103,"")</f>
        <v>856.80000000000075</v>
      </c>
      <c r="JA17" s="25">
        <f>IFERROR(+'simulations corn farm1'!JA103,"")</f>
        <v>0</v>
      </c>
      <c r="JB17" s="25">
        <f>IFERROR(+'simulations corn farm1'!JB103,"")</f>
        <v>535.50000000000284</v>
      </c>
      <c r="JC17" s="25">
        <f>IFERROR(+'simulations corn farm1'!JC103,"")</f>
        <v>0</v>
      </c>
      <c r="JD17" s="25">
        <f>IFERROR(+'simulations corn farm1'!JD103,"")</f>
        <v>0</v>
      </c>
      <c r="JE17" s="25">
        <f>IFERROR(+'simulations corn farm1'!JE103,"")</f>
        <v>6426.0000000000009</v>
      </c>
      <c r="JF17" s="25">
        <f>IFERROR(+'simulations corn farm1'!JF103,"")</f>
        <v>0</v>
      </c>
      <c r="JG17" s="25">
        <f>IFERROR(+'simulations corn farm1'!JG103,"")</f>
        <v>0</v>
      </c>
      <c r="JH17" s="25">
        <f>IFERROR(+'simulations corn farm1'!JH103,"")</f>
        <v>12102.300000000003</v>
      </c>
      <c r="JI17" s="25">
        <f>IFERROR(+'simulations corn farm1'!JI103,"")</f>
        <v>0</v>
      </c>
      <c r="JJ17" s="25">
        <f>IFERROR(+'simulations corn farm1'!JJ103,"")</f>
        <v>0</v>
      </c>
      <c r="JK17" s="25">
        <f>IFERROR(+'simulations corn farm1'!JK103,"")</f>
        <v>6318.9000000000033</v>
      </c>
      <c r="JL17" s="25">
        <f>IFERROR(+'simulations corn farm1'!JL103,"")</f>
        <v>0</v>
      </c>
      <c r="JM17" s="25">
        <f>IFERROR(+'simulations corn farm1'!JM103,"")</f>
        <v>16707.600000000002</v>
      </c>
      <c r="JN17" s="25">
        <f>IFERROR(+'simulations corn farm1'!JN103,"")</f>
        <v>4176.9000000000015</v>
      </c>
      <c r="JO17" s="25">
        <f>IFERROR(+'simulations corn farm1'!JO103,"")</f>
        <v>13173.3</v>
      </c>
      <c r="JP17" s="25">
        <f>IFERROR(+'simulations corn farm1'!JP103,"")</f>
        <v>5569.2</v>
      </c>
      <c r="JQ17" s="25">
        <f>IFERROR(+'simulations corn farm1'!JQ103,"")</f>
        <v>2998.8000000000025</v>
      </c>
      <c r="JR17" s="25">
        <f>IFERROR(+'simulations corn farm1'!JR103,"")</f>
        <v>2784.6000000000026</v>
      </c>
      <c r="JS17" s="25">
        <f>IFERROR(+'simulations corn farm1'!JS103,"")</f>
        <v>11459.700000000003</v>
      </c>
      <c r="JT17" s="25">
        <f>IFERROR(+'simulations corn farm1'!JT103,"")</f>
        <v>10710</v>
      </c>
      <c r="JU17" s="25">
        <f>IFERROR(+'simulations corn farm1'!JU103,"")</f>
        <v>3320.1000000000004</v>
      </c>
      <c r="JV17" s="25">
        <f>IFERROR(+'simulations corn farm1'!JV103,"")</f>
        <v>0</v>
      </c>
      <c r="JW17" s="25">
        <f>IFERROR(+'simulations corn farm1'!JW103,"")</f>
        <v>2891.7000000000003</v>
      </c>
      <c r="JX17" s="25">
        <f>IFERROR(+'simulations corn farm1'!JX103,"")</f>
        <v>0</v>
      </c>
      <c r="JY17" s="25">
        <f>IFERROR(+'simulations corn farm1'!JY103,"")</f>
        <v>0</v>
      </c>
      <c r="JZ17" s="25">
        <f>IFERROR(+'simulations corn farm1'!JZ103,"")</f>
        <v>0</v>
      </c>
      <c r="KA17" s="25">
        <f>IFERROR(+'simulations corn farm1'!KA103,"")</f>
        <v>0</v>
      </c>
      <c r="KB17" s="25">
        <f>IFERROR(+'simulations corn farm1'!KB103,"")</f>
        <v>2998.8000000000025</v>
      </c>
      <c r="KC17" s="25">
        <f>IFERROR(+'simulations corn farm1'!KC103,"")</f>
        <v>0</v>
      </c>
      <c r="KD17" s="25">
        <f>IFERROR(+'simulations corn farm1'!KD103,"")</f>
        <v>0</v>
      </c>
      <c r="KE17" s="25">
        <f>IFERROR(+'simulations corn farm1'!KE103,"")</f>
        <v>14886.900000000001</v>
      </c>
      <c r="KF17" s="25">
        <f>IFERROR(+'simulations corn farm1'!KF103,"")</f>
        <v>7389.9000000000042</v>
      </c>
      <c r="KG17" s="25">
        <f>IFERROR(+'simulations corn farm1'!KG103,"")</f>
        <v>0</v>
      </c>
      <c r="KH17" s="25">
        <f>IFERROR(+'simulations corn farm1'!KH103,"")</f>
        <v>0</v>
      </c>
      <c r="KI17" s="25">
        <f>IFERROR(+'simulations corn farm1'!KI103,"")</f>
        <v>18742.500000000004</v>
      </c>
      <c r="KJ17" s="25">
        <f>IFERROR(+'simulations corn farm1'!KJ103,"")</f>
        <v>749.700000000003</v>
      </c>
      <c r="KK17" s="25">
        <f>IFERROR(+'simulations corn farm1'!KK103,"")</f>
        <v>11031.300000000003</v>
      </c>
      <c r="KL17" s="25">
        <f>IFERROR(+'simulations corn farm1'!KL103,"")</f>
        <v>2356.2000000000021</v>
      </c>
      <c r="KM17" s="25">
        <f>IFERROR(+'simulations corn farm1'!KM103,"")</f>
        <v>0</v>
      </c>
      <c r="KN17" s="25">
        <f>IFERROR(+'simulations corn farm1'!KN103,"")</f>
        <v>0</v>
      </c>
      <c r="KO17" s="25">
        <f>IFERROR(+'simulations corn farm1'!KO103,"")</f>
        <v>0</v>
      </c>
      <c r="KP17" s="25">
        <f>IFERROR(+'simulations corn farm1'!KP103,"")</f>
        <v>18742.500000000004</v>
      </c>
      <c r="KQ17" s="25">
        <f>IFERROR(+'simulations corn farm1'!KQ103,"")</f>
        <v>0</v>
      </c>
      <c r="KR17" s="25">
        <f>IFERROR(+'simulations corn farm1'!KR103,"")</f>
        <v>1071.0000000000009</v>
      </c>
      <c r="KS17" s="25">
        <f>IFERROR(+'simulations corn farm1'!KS103,"")</f>
        <v>0</v>
      </c>
      <c r="KT17" s="25">
        <f>IFERROR(+'simulations corn farm1'!KT103,"")</f>
        <v>2463.2999999999997</v>
      </c>
      <c r="KU17" s="25">
        <f>IFERROR(+'simulations corn farm1'!KU103,"")</f>
        <v>1285.2000000000012</v>
      </c>
      <c r="KV17" s="25">
        <f>IFERROR(+'simulations corn farm1'!KV103,"")</f>
        <v>18742.500000000004</v>
      </c>
      <c r="KW17" s="25">
        <f>IFERROR(+'simulations corn farm1'!KW103,"")</f>
        <v>2784.6000000000026</v>
      </c>
      <c r="KX17" s="25">
        <f>IFERROR(+'simulations corn farm1'!KX103,"")</f>
        <v>0</v>
      </c>
      <c r="KY17" s="25">
        <f>IFERROR(+'simulations corn farm1'!KY103,"")</f>
        <v>0</v>
      </c>
      <c r="KZ17" s="25">
        <f>IFERROR(+'simulations corn farm1'!KZ103,"")</f>
        <v>0</v>
      </c>
      <c r="LA17" s="25">
        <f>IFERROR(+'simulations corn farm1'!LA103,"")</f>
        <v>18742.500000000004</v>
      </c>
      <c r="LB17" s="25">
        <f>IFERROR(+'simulations corn farm1'!LB103,"")</f>
        <v>0</v>
      </c>
      <c r="LC17" s="25">
        <f>IFERROR(+'simulations corn farm1'!LC103,"")</f>
        <v>0</v>
      </c>
      <c r="LD17" s="25">
        <f>IFERROR(+'simulations corn farm1'!LD103,"")</f>
        <v>9210.600000000004</v>
      </c>
      <c r="LE17" s="25">
        <f>IFERROR(+'simulations corn farm1'!LE103,"")</f>
        <v>8568.0000000000036</v>
      </c>
      <c r="LF17" s="25">
        <f>IFERROR(+'simulations corn farm1'!LF103,"")</f>
        <v>8032.5</v>
      </c>
      <c r="LG17" s="25">
        <f>IFERROR(+'simulations corn farm1'!LG103,"")</f>
        <v>18742.500000000004</v>
      </c>
      <c r="LH17" s="25">
        <f>IFERROR(+'simulations corn farm1'!LH103,"")</f>
        <v>0</v>
      </c>
      <c r="LI17" s="25">
        <f>IFERROR(+'simulations corn farm1'!LI103,"")</f>
        <v>8568.0000000000036</v>
      </c>
      <c r="LJ17" s="25">
        <f>IFERROR(+'simulations corn farm1'!LJ103,"")</f>
        <v>0</v>
      </c>
      <c r="LK17" s="25">
        <f>IFERROR(+'simulations corn farm1'!LK103,"")</f>
        <v>4391.1000000000013</v>
      </c>
      <c r="LL17" s="25">
        <f>IFERROR(+'simulations corn farm1'!LL103,"")</f>
        <v>0</v>
      </c>
      <c r="LM17" s="25">
        <f>IFERROR(+'simulations corn farm1'!LM103,"")</f>
        <v>0</v>
      </c>
      <c r="LN17" s="25">
        <f>IFERROR(+'simulations corn farm1'!LN103,"")</f>
        <v>7497.0000000000018</v>
      </c>
      <c r="LO17" s="25">
        <f>IFERROR(+'simulations corn farm1'!LO103,"")</f>
        <v>0</v>
      </c>
      <c r="LP17" s="25">
        <f>IFERROR(+'simulations corn farm1'!LP103,"")</f>
        <v>535.50000000000284</v>
      </c>
      <c r="LQ17" s="25">
        <f>IFERROR(+'simulations corn farm1'!LQ103,"")</f>
        <v>4176.9000000000015</v>
      </c>
      <c r="LR17" s="25">
        <f>IFERROR(+'simulations corn farm1'!LR103,"")</f>
        <v>6961.5000000000036</v>
      </c>
      <c r="LS17" s="25">
        <f>IFERROR(+'simulations corn farm1'!LS103,"")</f>
        <v>15636.6</v>
      </c>
      <c r="LT17" s="25">
        <f>IFERROR(+'simulations corn farm1'!LT103,"")</f>
        <v>0</v>
      </c>
      <c r="LU17" s="25">
        <f>IFERROR(+'simulations corn farm1'!LU103,"")</f>
        <v>0</v>
      </c>
      <c r="LV17" s="25">
        <f>IFERROR(+'simulations corn farm1'!LV103,"")</f>
        <v>8460.9</v>
      </c>
      <c r="LW17" s="25">
        <f>IFERROR(+'simulations corn farm1'!LW103,"")</f>
        <v>0</v>
      </c>
      <c r="LX17" s="25">
        <f>IFERROR(+'simulations corn farm1'!LX103,"")</f>
        <v>0</v>
      </c>
      <c r="LY17" s="25">
        <f>IFERROR(+'simulations corn farm1'!LY103,"")</f>
        <v>0</v>
      </c>
      <c r="LZ17" s="25">
        <f>IFERROR(+'simulations corn farm1'!LZ103,"")</f>
        <v>0</v>
      </c>
      <c r="MA17" s="25">
        <f>IFERROR(+'simulations corn farm1'!MA103,"")</f>
        <v>0</v>
      </c>
      <c r="MB17" s="25">
        <f>IFERROR(+'simulations corn farm1'!MB103,"")</f>
        <v>0</v>
      </c>
      <c r="MC17" s="25">
        <f>IFERROR(+'simulations corn farm1'!MC103,"")</f>
        <v>4926.5999999999995</v>
      </c>
      <c r="MD17" s="25">
        <f>IFERROR(+'simulations corn farm1'!MD103,"")</f>
        <v>10388.700000000003</v>
      </c>
      <c r="ME17" s="25">
        <f>IFERROR(+'simulations corn farm1'!ME103,"")</f>
        <v>0</v>
      </c>
      <c r="MF17" s="25">
        <f>IFERROR(+'simulations corn farm1'!MF103,"")</f>
        <v>0</v>
      </c>
      <c r="MG17" s="25">
        <f>IFERROR(+'simulations corn farm1'!MG103,"")</f>
        <v>0</v>
      </c>
      <c r="MH17" s="25">
        <f>IFERROR(+'simulations corn farm1'!MH103,"")</f>
        <v>9424.8000000000029</v>
      </c>
      <c r="MI17" s="25">
        <f>IFERROR(+'simulations corn farm1'!MI103,"")</f>
        <v>0</v>
      </c>
      <c r="MJ17" s="25">
        <f>IFERROR(+'simulations corn farm1'!MJ103,"")</f>
        <v>0</v>
      </c>
      <c r="MK17" s="25">
        <f>IFERROR(+'simulations corn farm1'!MK103,"")</f>
        <v>0</v>
      </c>
      <c r="ML17" s="25">
        <f>IFERROR(+'simulations corn farm1'!ML103,"")</f>
        <v>18742.500000000004</v>
      </c>
      <c r="MM17" s="25">
        <f>IFERROR(+'simulations corn farm1'!MM103,"")</f>
        <v>428.40000000000038</v>
      </c>
      <c r="MN17" s="25">
        <f>IFERROR(+'simulations corn farm1'!MN103,"")</f>
        <v>5247.9000000000024</v>
      </c>
      <c r="MO17" s="25">
        <f>IFERROR(+'simulations corn farm1'!MO103,"")</f>
        <v>0</v>
      </c>
      <c r="MP17" s="25">
        <f>IFERROR(+'simulations corn farm1'!MP103,"")</f>
        <v>8675.1</v>
      </c>
      <c r="MQ17" s="25">
        <f>IFERROR(+'simulations corn farm1'!MQ103,"")</f>
        <v>0</v>
      </c>
      <c r="MR17" s="25">
        <f>IFERROR(+'simulations corn farm1'!MR103,"")</f>
        <v>17671.500000000004</v>
      </c>
      <c r="MS17" s="25">
        <f>IFERROR(+'simulations corn farm1'!MS103,"")</f>
        <v>18742.500000000004</v>
      </c>
      <c r="MT17" s="25">
        <f>IFERROR(+'simulations corn farm1'!MT103,"")</f>
        <v>0</v>
      </c>
      <c r="MU17" s="25">
        <f>IFERROR(+'simulations corn farm1'!MU103,"")</f>
        <v>12102.300000000003</v>
      </c>
      <c r="MV17" s="25">
        <f>IFERROR(+'simulations corn farm1'!MV103,"")</f>
        <v>0</v>
      </c>
      <c r="MW17" s="25">
        <f>IFERROR(+'simulations corn farm1'!MW103,"")</f>
        <v>14565.600000000004</v>
      </c>
      <c r="MX17" s="25">
        <f>IFERROR(+'simulations corn farm1'!MX103,"")</f>
        <v>0</v>
      </c>
      <c r="MY17" s="25">
        <f>IFERROR(+'simulations corn farm1'!MY103,"")</f>
        <v>0</v>
      </c>
      <c r="MZ17" s="25">
        <f>IFERROR(+'simulations corn farm1'!MZ103,"")</f>
        <v>0</v>
      </c>
      <c r="NA17" s="25">
        <f>IFERROR(+'simulations corn farm1'!NA103,"")</f>
        <v>0</v>
      </c>
      <c r="NB17" s="25">
        <f>IFERROR(+'simulations corn farm1'!NB103,"")</f>
        <v>0</v>
      </c>
      <c r="NC17" s="25">
        <f>IFERROR(+'simulations corn farm1'!NC103,"")</f>
        <v>12423.600000000002</v>
      </c>
      <c r="ND17" s="25">
        <f>IFERROR(+'simulations corn farm1'!ND103,"")</f>
        <v>0</v>
      </c>
      <c r="NE17" s="25">
        <f>IFERROR(+'simulations corn farm1'!NE103,"")</f>
        <v>4498.2000000000044</v>
      </c>
      <c r="NF17" s="25">
        <f>IFERROR(+'simulations corn farm1'!NF103,"")</f>
        <v>12102.300000000003</v>
      </c>
      <c r="NG17" s="25">
        <f>IFERROR(+'simulations corn farm1'!NG103,"")</f>
        <v>12530.700000000004</v>
      </c>
      <c r="NH17" s="25">
        <f>IFERROR(+'simulations corn farm1'!NH103,"")</f>
        <v>0</v>
      </c>
      <c r="NI17" s="25">
        <f>IFERROR(+'simulations corn farm1'!NI103,"")</f>
        <v>2677.5</v>
      </c>
      <c r="NJ17" s="25">
        <f>IFERROR(+'simulations corn farm1'!NJ103,"")</f>
        <v>0</v>
      </c>
      <c r="NK17" s="25">
        <f>IFERROR(+'simulations corn farm1'!NK103,"")</f>
        <v>3962.7000000000012</v>
      </c>
      <c r="NL17" s="25">
        <f>IFERROR(+'simulations corn farm1'!NL103,"")</f>
        <v>0</v>
      </c>
      <c r="NM17" s="25">
        <f>IFERROR(+'simulations corn farm1'!NM103,"")</f>
        <v>1606.5000000000039</v>
      </c>
      <c r="NN17" s="25">
        <f>IFERROR(+'simulations corn farm1'!NN103,"")</f>
        <v>14030.1</v>
      </c>
      <c r="NO17" s="25">
        <f>IFERROR(+'simulations corn farm1'!NO103,"")</f>
        <v>15850.8</v>
      </c>
      <c r="NP17" s="25">
        <f>IFERROR(+'simulations corn farm1'!NP103,"")</f>
        <v>11673.900000000003</v>
      </c>
      <c r="NQ17" s="25">
        <f>IFERROR(+'simulations corn farm1'!NQ103,"")</f>
        <v>8246.7000000000007</v>
      </c>
      <c r="NR17" s="25">
        <f>IFERROR(+'simulations corn farm1'!NR103,"")</f>
        <v>2463.2999999999997</v>
      </c>
      <c r="NS17" s="25">
        <f>IFERROR(+'simulations corn farm1'!NS103,"")</f>
        <v>0</v>
      </c>
      <c r="NT17" s="25">
        <f>IFERROR(+'simulations corn farm1'!NT103,"")</f>
        <v>0</v>
      </c>
      <c r="NU17" s="25">
        <f>IFERROR(+'simulations corn farm1'!NU103,"")</f>
        <v>4284.0000000000036</v>
      </c>
      <c r="NV17" s="25">
        <f>IFERROR(+'simulations corn farm1'!NV103,"")</f>
        <v>0</v>
      </c>
      <c r="NW17" s="25">
        <f>IFERROR(+'simulations corn farm1'!NW103,"")</f>
        <v>0</v>
      </c>
      <c r="NX17" s="25">
        <f>IFERROR(+'simulations corn farm1'!NX103,"")</f>
        <v>0</v>
      </c>
      <c r="NY17" s="25">
        <f>IFERROR(+'simulations corn farm1'!NY103,"")</f>
        <v>1499.4000000000012</v>
      </c>
      <c r="NZ17" s="25">
        <f>IFERROR(+'simulations corn farm1'!NZ103,"")</f>
        <v>0</v>
      </c>
      <c r="OA17" s="25">
        <f>IFERROR(+'simulations corn farm1'!OA103,"")</f>
        <v>18742.500000000004</v>
      </c>
      <c r="OB17" s="25">
        <f>IFERROR(+'simulations corn farm1'!OB103,"")</f>
        <v>8460.9</v>
      </c>
      <c r="OC17" s="25">
        <f>IFERROR(+'simulations corn farm1'!OC103,"")</f>
        <v>0</v>
      </c>
      <c r="OD17" s="25">
        <f>IFERROR(+'simulations corn farm1'!OD103,"")</f>
        <v>1713.6000000000015</v>
      </c>
      <c r="OE17" s="25">
        <f>IFERROR(+'simulations corn farm1'!OE103,"")</f>
        <v>0</v>
      </c>
      <c r="OF17" s="25">
        <f>IFERROR(+'simulations corn farm1'!OF103,"")</f>
        <v>2356.2000000000021</v>
      </c>
      <c r="OG17" s="25">
        <f>IFERROR(+'simulations corn farm1'!OG103,"")</f>
        <v>18742.500000000004</v>
      </c>
      <c r="OH17" s="25">
        <f>IFERROR(+'simulations corn farm1'!OH103,"")</f>
        <v>5676.3000000000029</v>
      </c>
      <c r="OI17" s="25">
        <f>IFERROR(+'simulations corn farm1'!OI103,"")</f>
        <v>12209.400000000001</v>
      </c>
      <c r="OJ17" s="25">
        <f>IFERROR(+'simulations corn farm1'!OJ103,"")</f>
        <v>4712.4000000000042</v>
      </c>
      <c r="OK17" s="25">
        <f>IFERROR(+'simulations corn farm1'!OK103,"")</f>
        <v>0</v>
      </c>
      <c r="OL17" s="25">
        <f>IFERROR(+'simulations corn farm1'!OL103,"")</f>
        <v>18742.500000000004</v>
      </c>
      <c r="OM17" s="25">
        <f>IFERROR(+'simulations corn farm1'!OM103,"")</f>
        <v>12316.500000000004</v>
      </c>
      <c r="ON17" s="25">
        <f>IFERROR(+'simulations corn farm1'!ON103,"")</f>
        <v>0</v>
      </c>
      <c r="OO17" s="25">
        <f>IFERROR(+'simulations corn farm1'!OO103,"")</f>
        <v>2677.5</v>
      </c>
      <c r="OP17" s="25">
        <f>IFERROR(+'simulations corn farm1'!OP103,"")</f>
        <v>0</v>
      </c>
      <c r="OQ17" s="25">
        <f>IFERROR(+'simulations corn farm1'!OQ103,"")</f>
        <v>9853.2000000000044</v>
      </c>
      <c r="OR17" s="25">
        <f>IFERROR(+'simulations corn farm1'!OR103,"")</f>
        <v>0</v>
      </c>
      <c r="OS17" s="25">
        <f>IFERROR(+'simulations corn farm1'!OS103,"")</f>
        <v>0</v>
      </c>
      <c r="OT17" s="25">
        <f>IFERROR(+'simulations corn farm1'!OT103,"")</f>
        <v>5033.7000000000025</v>
      </c>
      <c r="OU17" s="25">
        <f>IFERROR(+'simulations corn farm1'!OU103,"")</f>
        <v>0</v>
      </c>
      <c r="OV17" s="25">
        <f>IFERROR(+'simulations corn farm1'!OV103,"")</f>
        <v>14565.600000000004</v>
      </c>
      <c r="OW17" s="25">
        <f>IFERROR(+'simulations corn farm1'!OW103,"")</f>
        <v>0</v>
      </c>
      <c r="OX17" s="25">
        <f>IFERROR(+'simulations corn farm1'!OX103,"")</f>
        <v>0</v>
      </c>
      <c r="OY17" s="25">
        <f>IFERROR(+'simulations corn farm1'!OY103,"")</f>
        <v>0</v>
      </c>
      <c r="OZ17" s="25">
        <f>IFERROR(+'simulations corn farm1'!OZ103,"")</f>
        <v>5033.7000000000025</v>
      </c>
      <c r="PA17" s="25">
        <f>IFERROR(+'simulations corn farm1'!PA103,"")</f>
        <v>0</v>
      </c>
      <c r="PB17" s="25">
        <f>IFERROR(+'simulations corn farm1'!PB103,"")</f>
        <v>0</v>
      </c>
      <c r="PC17" s="25">
        <f>IFERROR(+'simulations corn farm1'!PC103,"")</f>
        <v>0</v>
      </c>
      <c r="PD17" s="25">
        <f>IFERROR(+'simulations corn farm1'!PD103,"")</f>
        <v>0</v>
      </c>
      <c r="PE17" s="25">
        <f>IFERROR(+'simulations corn farm1'!PE103,"")</f>
        <v>18742.500000000004</v>
      </c>
      <c r="PF17" s="25">
        <f>IFERROR(+'simulations corn farm1'!PF103,"")</f>
        <v>0</v>
      </c>
      <c r="PG17" s="25">
        <f>IFERROR(+'simulations corn farm1'!PG103,"")</f>
        <v>856.80000000000075</v>
      </c>
      <c r="PH17" s="25">
        <f>IFERROR(+'simulations corn farm1'!PH103,"")</f>
        <v>6104.7000000000035</v>
      </c>
      <c r="PI17" s="25">
        <f>IFERROR(+'simulations corn farm1'!PI103,"")</f>
        <v>18528.300000000003</v>
      </c>
      <c r="PJ17" s="25">
        <f>IFERROR(+'simulations corn farm1'!PJ103,"")</f>
        <v>3855.6000000000035</v>
      </c>
      <c r="PK17" s="25">
        <f>IFERROR(+'simulations corn farm1'!PK103,"")</f>
        <v>6318.9000000000033</v>
      </c>
      <c r="PL17" s="25">
        <f>IFERROR(+'simulations corn farm1'!PL103,"")</f>
        <v>11138.4</v>
      </c>
      <c r="PM17" s="25">
        <f>IFERROR(+'simulations corn farm1'!PM103,"")</f>
        <v>0</v>
      </c>
      <c r="PN17" s="25">
        <f>IFERROR(+'simulations corn farm1'!PN103,"")</f>
        <v>0</v>
      </c>
      <c r="PO17" s="25">
        <f>IFERROR(+'simulations corn farm1'!PO103,"")</f>
        <v>0</v>
      </c>
      <c r="PP17" s="25">
        <f>IFERROR(+'simulations corn farm1'!PP103,"")</f>
        <v>0</v>
      </c>
      <c r="PQ17" s="25">
        <f>IFERROR(+'simulations corn farm1'!PQ103,"")</f>
        <v>2356.2000000000021</v>
      </c>
      <c r="PR17" s="25">
        <f>IFERROR(+'simulations corn farm1'!PR103,"")</f>
        <v>18742.500000000004</v>
      </c>
      <c r="PS17" s="25">
        <f>IFERROR(+'simulations corn farm1'!PS103,"")</f>
        <v>0</v>
      </c>
      <c r="PT17" s="25">
        <f>IFERROR(+'simulations corn farm1'!PT103,"")</f>
        <v>0</v>
      </c>
      <c r="PU17" s="25">
        <f>IFERROR(+'simulations corn farm1'!PU103,"")</f>
        <v>0</v>
      </c>
      <c r="PV17" s="25">
        <f>IFERROR(+'simulations corn farm1'!PV103,"")</f>
        <v>10710</v>
      </c>
      <c r="PW17" s="25">
        <f>IFERROR(+'simulations corn farm1'!PW103,"")</f>
        <v>8996.4000000000033</v>
      </c>
      <c r="PX17" s="25">
        <f>IFERROR(+'simulations corn farm1'!PX103,"")</f>
        <v>0</v>
      </c>
      <c r="PY17" s="25">
        <f>IFERROR(+'simulations corn farm1'!PY103,"")</f>
        <v>2677.5</v>
      </c>
      <c r="PZ17" s="25">
        <f>IFERROR(+'simulations corn farm1'!PZ103,"")</f>
        <v>14030.1</v>
      </c>
      <c r="QA17" s="25">
        <f>IFERROR(+'simulations corn farm1'!QA103,"")</f>
        <v>11352.6</v>
      </c>
      <c r="QB17" s="25">
        <f>IFERROR(+'simulations corn farm1'!QB103,"")</f>
        <v>0</v>
      </c>
      <c r="QC17" s="25">
        <f>IFERROR(+'simulations corn farm1'!QC103,"")</f>
        <v>17457.300000000003</v>
      </c>
      <c r="QD17" s="25">
        <f>IFERROR(+'simulations corn farm1'!QD103,"")</f>
        <v>13708.800000000003</v>
      </c>
      <c r="QE17" s="25">
        <f>IFERROR(+'simulations corn farm1'!QE103,"")</f>
        <v>0</v>
      </c>
      <c r="QF17" s="25">
        <f>IFERROR(+'simulations corn farm1'!QF103,"")</f>
        <v>0</v>
      </c>
      <c r="QG17" s="25">
        <f>IFERROR(+'simulations corn farm1'!QG103,"")</f>
        <v>3427.200000000003</v>
      </c>
      <c r="QH17" s="25">
        <f>IFERROR(+'simulations corn farm1'!QH103,"")</f>
        <v>0</v>
      </c>
      <c r="QI17" s="25">
        <f>IFERROR(+'simulations corn farm1'!QI103,"")</f>
        <v>10067.400000000005</v>
      </c>
      <c r="QJ17" s="25">
        <f>IFERROR(+'simulations corn farm1'!QJ103,"")</f>
        <v>3748.5000000000009</v>
      </c>
      <c r="QK17" s="25">
        <f>IFERROR(+'simulations corn farm1'!QK103,"")</f>
        <v>6318.9000000000033</v>
      </c>
      <c r="QL17" s="25">
        <f>IFERROR(+'simulations corn farm1'!QL103,"")</f>
        <v>214.20000000000019</v>
      </c>
      <c r="QM17" s="25">
        <f>IFERROR(+'simulations corn farm1'!QM103,"")</f>
        <v>1071.0000000000009</v>
      </c>
      <c r="QN17" s="25">
        <f>IFERROR(+'simulations corn farm1'!QN103,"")</f>
        <v>4819.5000000000018</v>
      </c>
      <c r="QO17" s="25">
        <f>IFERROR(+'simulations corn farm1'!QO103,"")</f>
        <v>0</v>
      </c>
      <c r="QP17" s="25">
        <f>IFERROR(+'simulations corn farm1'!QP103,"")</f>
        <v>0</v>
      </c>
      <c r="QQ17" s="25">
        <f>IFERROR(+'simulations corn farm1'!QQ103,"")</f>
        <v>0</v>
      </c>
      <c r="QR17" s="25">
        <f>IFERROR(+'simulations corn farm1'!QR103,"")</f>
        <v>18742.500000000004</v>
      </c>
      <c r="QS17" s="25">
        <f>IFERROR(+'simulations corn farm1'!QS103,"")</f>
        <v>4284.0000000000036</v>
      </c>
      <c r="QT17" s="25">
        <f>IFERROR(+'simulations corn farm1'!QT103,"")</f>
        <v>0</v>
      </c>
      <c r="QU17" s="25">
        <f>IFERROR(+'simulations corn farm1'!QU103,"")</f>
        <v>0</v>
      </c>
      <c r="QV17" s="25">
        <f>IFERROR(+'simulations corn farm1'!QV103,"")</f>
        <v>18635.400000000001</v>
      </c>
      <c r="QW17" s="25">
        <f>IFERROR(+'simulations corn farm1'!QW103,"")</f>
        <v>0</v>
      </c>
      <c r="QX17" s="25">
        <f>IFERROR(+'simulations corn farm1'!QX103,"")</f>
        <v>4712.4000000000042</v>
      </c>
      <c r="QY17" s="25">
        <f>IFERROR(+'simulations corn farm1'!QY103,"")</f>
        <v>4391.1000000000013</v>
      </c>
      <c r="QZ17" s="25">
        <f>IFERROR(+'simulations corn farm1'!QZ103,"")</f>
        <v>6104.7000000000035</v>
      </c>
      <c r="RA17" s="25">
        <f>IFERROR(+'simulations corn farm1'!RA103,"")</f>
        <v>0</v>
      </c>
      <c r="RB17" s="25">
        <f>IFERROR(+'simulations corn farm1'!RB103,"")</f>
        <v>4605.300000000002</v>
      </c>
      <c r="RC17" s="25">
        <f>IFERROR(+'simulations corn farm1'!RC103,"")</f>
        <v>5997.6</v>
      </c>
      <c r="RD17" s="25">
        <f>IFERROR(+'simulations corn farm1'!RD103,"")</f>
        <v>0</v>
      </c>
      <c r="RE17" s="25">
        <f>IFERROR(+'simulations corn farm1'!RE103,"")</f>
        <v>6533.1000000000031</v>
      </c>
      <c r="RF17" s="25">
        <f>IFERROR(+'simulations corn farm1'!RF103,"")</f>
        <v>0</v>
      </c>
      <c r="RG17" s="25">
        <f>IFERROR(+'simulations corn farm1'!RG103,"")</f>
        <v>0</v>
      </c>
      <c r="RH17" s="25">
        <f>IFERROR(+'simulations corn farm1'!RH103,"")</f>
        <v>8353.8000000000029</v>
      </c>
      <c r="RI17" s="25">
        <f>IFERROR(+'simulations corn farm1'!RI103,"")</f>
        <v>4176.9000000000015</v>
      </c>
      <c r="RJ17" s="25">
        <f>IFERROR(+'simulations corn farm1'!RJ103,"")</f>
        <v>0</v>
      </c>
      <c r="RK17" s="25">
        <f>IFERROR(+'simulations corn farm1'!RK103,"")</f>
        <v>9531.9000000000015</v>
      </c>
      <c r="RL17" s="25">
        <f>IFERROR(+'simulations corn farm1'!RL103,"")</f>
        <v>0</v>
      </c>
      <c r="RM17" s="25">
        <f>IFERROR(+'simulations corn farm1'!RM103,"")</f>
        <v>0</v>
      </c>
      <c r="RN17" s="25">
        <f>IFERROR(+'simulations corn farm1'!RN103,"")</f>
        <v>0</v>
      </c>
      <c r="RO17" s="25">
        <f>IFERROR(+'simulations corn farm1'!RO103,"")</f>
        <v>0</v>
      </c>
      <c r="RP17" s="25">
        <f>IFERROR(+'simulations corn farm1'!RP103,"")</f>
        <v>0</v>
      </c>
      <c r="RQ17" s="25">
        <f>IFERROR(+'simulations corn farm1'!RQ103,"")</f>
        <v>5033.7000000000025</v>
      </c>
      <c r="RR17" s="25">
        <f>IFERROR(+'simulations corn farm1'!RR103,"")</f>
        <v>1820.7000000000039</v>
      </c>
      <c r="RS17" s="25">
        <f>IFERROR(+'simulations corn farm1'!RS103,"")</f>
        <v>0</v>
      </c>
      <c r="RT17" s="25">
        <f>IFERROR(+'simulations corn farm1'!RT103,"")</f>
        <v>0</v>
      </c>
      <c r="RU17" s="25">
        <f>IFERROR(+'simulations corn farm1'!RU103,"")</f>
        <v>10495.8</v>
      </c>
      <c r="RV17" s="25">
        <f>IFERROR(+'simulations corn farm1'!RV103,"")</f>
        <v>4391.1000000000013</v>
      </c>
      <c r="RW17" s="25">
        <f>IFERROR(+'simulations corn farm1'!RW103,"")</f>
        <v>18742.500000000004</v>
      </c>
      <c r="RX17" s="25">
        <f>IFERROR(+'simulations corn farm1'!RX103,"")</f>
        <v>0</v>
      </c>
      <c r="RY17" s="25">
        <f>IFERROR(+'simulations corn farm1'!RY103,"")</f>
        <v>0</v>
      </c>
      <c r="RZ17" s="25">
        <f>IFERROR(+'simulations corn farm1'!RZ103,"")</f>
        <v>0</v>
      </c>
      <c r="SA17" s="25">
        <f>IFERROR(+'simulations corn farm1'!SA103,"")</f>
        <v>0</v>
      </c>
      <c r="SB17" s="25">
        <f>IFERROR(+'simulations corn farm1'!SB103,"")</f>
        <v>7604.0999999999995</v>
      </c>
      <c r="SC17" s="25">
        <f>IFERROR(+'simulations corn farm1'!SC103,"")</f>
        <v>4176.9000000000015</v>
      </c>
      <c r="SD17" s="25">
        <f>IFERROR(+'simulations corn farm1'!SD103,"")</f>
        <v>1071.0000000000009</v>
      </c>
      <c r="SE17" s="25">
        <f>IFERROR(+'simulations corn farm1'!SE103,"")</f>
        <v>0</v>
      </c>
      <c r="SF17" s="25">
        <f>IFERROR(+'simulations corn farm1'!SF103,"")</f>
        <v>0</v>
      </c>
      <c r="SG17" s="25">
        <f>IFERROR(+'simulations corn farm1'!SG103,"")</f>
        <v>0</v>
      </c>
      <c r="SH17" s="25"/>
      <c r="SI17" s="25">
        <f>+(SUMIF(C17:SG17,"&gt;0")+SUMIF(C17:SG17,"&lt;=0"))/(COUNTIF(C17:SG17,"&gt;0")+COUNTIF(C17:SG17,"&lt;=0"))</f>
        <v>4152.8615230460919</v>
      </c>
      <c r="SJ17" s="25"/>
      <c r="SK17" s="25">
        <f>+SI17</f>
        <v>4152.8615230460919</v>
      </c>
      <c r="SL17" s="25">
        <f>+SI18</f>
        <v>5739.1863727454893</v>
      </c>
      <c r="SM17" s="25">
        <f>+SI19</f>
        <v>5318.9422845691424</v>
      </c>
      <c r="SN17" s="25">
        <f>+SI20</f>
        <v>4918.8733466933854</v>
      </c>
      <c r="SO17" s="25">
        <f>+SI21</f>
        <v>4872.2987975951837</v>
      </c>
      <c r="SP17" s="25"/>
      <c r="SQ17" s="247">
        <f>+A17</f>
        <v>2014</v>
      </c>
      <c r="SR17" s="247">
        <f>+COUNTIF($B17:$SG17,"&lt;=0")</f>
        <v>240</v>
      </c>
      <c r="SS17" s="247">
        <f>+COUNTIF($B17:$SG17,"&lt;=10000")</f>
        <v>412</v>
      </c>
      <c r="ST17" s="247">
        <f>+COUNTIF($B17:$SG17,"&lt;=25000")</f>
        <v>500</v>
      </c>
      <c r="SU17" s="247">
        <f>+COUNTIF($B17:$SG17,"&lt;=50000")</f>
        <v>500</v>
      </c>
      <c r="SV17" s="247">
        <f>+COUNTIF($B17:$SG17,"&lt;=75000")</f>
        <v>500</v>
      </c>
      <c r="SW17" s="247">
        <f>+COUNTIF($B17:$SG17,"&lt;=100000")</f>
        <v>500</v>
      </c>
      <c r="SX17" s="247">
        <f>+COUNTIF($B17:$SG17,"&lt;=125000")</f>
        <v>500</v>
      </c>
      <c r="SY17" s="247">
        <f>+COUNTIF($B17:$SG17,"&lt;=150000")</f>
        <v>500</v>
      </c>
      <c r="SZ17" s="247">
        <f>+COUNTIF($B17:$SG17,"&lt;=150000")+COUNTIF($B17:$SG17,"&gt;150000")</f>
        <v>500</v>
      </c>
      <c r="TA17" s="247"/>
      <c r="TB17" s="168">
        <f>+SR17/$SZ17</f>
        <v>0.48</v>
      </c>
      <c r="TC17" s="168">
        <f>+(SS17-SR17)/$SZ17</f>
        <v>0.34399999999999997</v>
      </c>
      <c r="TD17" s="168">
        <f t="shared" ref="TD17:TD21" si="0">+(ST17-SS17)/$SZ17</f>
        <v>0.17599999999999999</v>
      </c>
      <c r="TE17" s="168">
        <f t="shared" ref="TE17:TE21" si="1">+(SU17-ST17)/$SZ17</f>
        <v>0</v>
      </c>
      <c r="TF17" s="168">
        <f t="shared" ref="TF17:TF21" si="2">+(SV17-SU17)/$SZ17</f>
        <v>0</v>
      </c>
      <c r="TG17" s="168">
        <f t="shared" ref="TG17:TG21" si="3">+(SW17-SV17)/$SZ17</f>
        <v>0</v>
      </c>
      <c r="TH17" s="168">
        <f t="shared" ref="TH17:TH21" si="4">+(SX17-SW17)/$SZ17</f>
        <v>0</v>
      </c>
      <c r="TI17" s="168">
        <f t="shared" ref="TI17:TI21" si="5">+(SY17-SX17)/$SZ17</f>
        <v>0</v>
      </c>
      <c r="TJ17" s="168">
        <f t="shared" ref="TJ17:TJ21" si="6">+(SZ17-SY17)/$SZ17</f>
        <v>0</v>
      </c>
      <c r="TK17" s="94">
        <f>SUM(TB17:TJ17)</f>
        <v>1</v>
      </c>
      <c r="TM17">
        <v>1</v>
      </c>
      <c r="TP17" s="477">
        <f>+SMALL($B17:$SG17,ROUND($SZ17*TP$15,0))</f>
        <v>0</v>
      </c>
      <c r="TQ17" s="477">
        <f>+SMALL($B17:$SG17,ROUND($SZ17*TQ$15,0))</f>
        <v>7389.9000000000042</v>
      </c>
      <c r="TR17" s="25">
        <f>+SI17</f>
        <v>4152.8615230460919</v>
      </c>
      <c r="TS17">
        <f>+RANK(SI17,B17:SI17,1)</f>
        <v>323</v>
      </c>
      <c r="TT17" s="168">
        <f>+TS17/SZ17</f>
        <v>0.64600000000000002</v>
      </c>
      <c r="TV17" s="168">
        <f>+SR17/SZ17</f>
        <v>0.48</v>
      </c>
    </row>
    <row r="18" spans="1:542">
      <c r="A18">
        <v>2015</v>
      </c>
      <c r="B18" s="25">
        <f>+IFERROR('simulations corn farm1'!B143,"")</f>
        <v>18742.500000000004</v>
      </c>
      <c r="C18" s="25">
        <f>+IFERROR('simulations corn farm1'!C143,"")</f>
        <v>14779.800000000003</v>
      </c>
      <c r="D18" s="25">
        <f>+IFERROR('simulations corn farm1'!D143,"")</f>
        <v>11352.6</v>
      </c>
      <c r="E18" s="25">
        <f>+IFERROR('simulations corn farm1'!E143,"")</f>
        <v>0</v>
      </c>
      <c r="F18" s="25">
        <f>+IFERROR('simulations corn farm1'!F143,"")</f>
        <v>0</v>
      </c>
      <c r="G18" s="25">
        <f>+IFERROR('simulations corn farm1'!G143,"")</f>
        <v>0</v>
      </c>
      <c r="H18" s="25">
        <f>+IFERROR('simulations corn farm1'!H143,"")</f>
        <v>2249.0999999999995</v>
      </c>
      <c r="I18" s="25">
        <f>+IFERROR('simulations corn farm1'!I143,"")</f>
        <v>12637.800000000001</v>
      </c>
      <c r="J18" s="25">
        <f>+IFERROR('simulations corn farm1'!J143,"")</f>
        <v>0</v>
      </c>
      <c r="K18" s="25">
        <f>+IFERROR('simulations corn farm1'!K143,"")</f>
        <v>6318.9000000000033</v>
      </c>
      <c r="L18" s="25">
        <f>+IFERROR('simulations corn farm1'!L143,"")</f>
        <v>10924.2</v>
      </c>
      <c r="M18" s="25">
        <f>+IFERROR('simulations corn farm1'!M143,"")</f>
        <v>3855.6000000000035</v>
      </c>
      <c r="N18" s="25">
        <f>+IFERROR('simulations corn farm1'!N143,"")</f>
        <v>0</v>
      </c>
      <c r="O18" s="25">
        <f>+IFERROR('simulations corn farm1'!O143,"")</f>
        <v>14565.600000000004</v>
      </c>
      <c r="P18" s="25">
        <f>+IFERROR('simulations corn farm1'!P143,"")</f>
        <v>5247.9000000000024</v>
      </c>
      <c r="Q18" s="25">
        <f>+IFERROR('simulations corn farm1'!Q143,"")</f>
        <v>5569.2</v>
      </c>
      <c r="R18" s="25">
        <f>+IFERROR('simulations corn farm1'!R143,"")</f>
        <v>7389.9000000000042</v>
      </c>
      <c r="S18" s="25">
        <f>+IFERROR('simulations corn farm1'!S143,"")</f>
        <v>9746.1000000000022</v>
      </c>
      <c r="T18" s="25">
        <f>+IFERROR('simulations corn farm1'!T143,"")</f>
        <v>11352.6</v>
      </c>
      <c r="U18" s="25">
        <f>+IFERROR('simulations corn farm1'!U143,"")</f>
        <v>0</v>
      </c>
      <c r="V18" s="25">
        <f>+IFERROR('simulations corn farm1'!V143,"")</f>
        <v>18742.500000000004</v>
      </c>
      <c r="W18" s="25">
        <f>+IFERROR('simulations corn farm1'!W143,"")</f>
        <v>10710</v>
      </c>
      <c r="X18" s="25">
        <f>+IFERROR('simulations corn farm1'!X143,"")</f>
        <v>4391.1000000000013</v>
      </c>
      <c r="Y18" s="25">
        <f>+IFERROR('simulations corn farm1'!Y143,"")</f>
        <v>9103.5000000000018</v>
      </c>
      <c r="Z18" s="25">
        <f>+IFERROR('simulations corn farm1'!Z143,"")</f>
        <v>8675.1</v>
      </c>
      <c r="AA18" s="25">
        <f>+IFERROR('simulations corn farm1'!AA143,"")</f>
        <v>6318.9000000000033</v>
      </c>
      <c r="AB18" s="25">
        <f>+IFERROR('simulations corn farm1'!AB143,"")</f>
        <v>0</v>
      </c>
      <c r="AC18" s="25">
        <f>+IFERROR('simulations corn farm1'!AC143,"")</f>
        <v>0</v>
      </c>
      <c r="AD18" s="25">
        <f>+IFERROR('simulations corn farm1'!AD143,"")</f>
        <v>11031.300000000003</v>
      </c>
      <c r="AE18" s="25">
        <f>+IFERROR('simulations corn farm1'!AE143,"")</f>
        <v>0</v>
      </c>
      <c r="AF18" s="25">
        <f>+IFERROR('simulations corn farm1'!AF143,"")</f>
        <v>0</v>
      </c>
      <c r="AG18" s="25">
        <f>+IFERROR('simulations corn farm1'!AG143,"")</f>
        <v>15529.500000000002</v>
      </c>
      <c r="AH18" s="25">
        <f>+IFERROR('simulations corn farm1'!AH143,"")</f>
        <v>0</v>
      </c>
      <c r="AI18" s="25">
        <f>+IFERROR('simulations corn farm1'!AI143,"")</f>
        <v>0</v>
      </c>
      <c r="AJ18" s="25">
        <f>+IFERROR('simulations corn farm1'!AJ143,"")</f>
        <v>8996.4000000000033</v>
      </c>
      <c r="AK18" s="25">
        <f>+IFERROR('simulations corn farm1'!AK143,"")</f>
        <v>0</v>
      </c>
      <c r="AL18" s="25">
        <f>+IFERROR('simulations corn farm1'!AL143,"")</f>
        <v>0</v>
      </c>
      <c r="AM18" s="25">
        <f>+IFERROR('simulations corn farm1'!AM143,"")</f>
        <v>0</v>
      </c>
      <c r="AN18" s="25">
        <f>+IFERROR('simulations corn farm1'!AN143,"")</f>
        <v>6533.1000000000031</v>
      </c>
      <c r="AO18" s="25">
        <f>+IFERROR('simulations corn farm1'!AO143,"")</f>
        <v>16279.2</v>
      </c>
      <c r="AP18" s="25">
        <f>+IFERROR('simulations corn farm1'!AP143,"")</f>
        <v>15315.300000000001</v>
      </c>
      <c r="AQ18" s="25">
        <f>+IFERROR('simulations corn farm1'!AQ143,"")</f>
        <v>0</v>
      </c>
      <c r="AR18" s="25">
        <f>+IFERROR('simulations corn farm1'!AR143,"")</f>
        <v>0</v>
      </c>
      <c r="AS18" s="25">
        <f>+IFERROR('simulations corn farm1'!AS143,"")</f>
        <v>963.90000000000327</v>
      </c>
      <c r="AT18" s="25">
        <f>+IFERROR('simulations corn farm1'!AT143,"")</f>
        <v>16707.600000000002</v>
      </c>
      <c r="AU18" s="25">
        <f>+IFERROR('simulations corn farm1'!AU143,"")</f>
        <v>2677.5</v>
      </c>
      <c r="AV18" s="25">
        <f>+IFERROR('simulations corn farm1'!AV143,"")</f>
        <v>14994.000000000004</v>
      </c>
      <c r="AW18" s="25">
        <f>+IFERROR('simulations corn farm1'!AW143,"")</f>
        <v>0</v>
      </c>
      <c r="AX18" s="25">
        <f>+IFERROR('simulations corn farm1'!AX143,"")</f>
        <v>0</v>
      </c>
      <c r="AY18" s="25">
        <f>+IFERROR('simulations corn farm1'!AY143,"")</f>
        <v>0</v>
      </c>
      <c r="AZ18" s="25">
        <f>+IFERROR('simulations corn farm1'!AZ143,"")</f>
        <v>0</v>
      </c>
      <c r="BA18" s="25">
        <f>+IFERROR('simulations corn farm1'!BA143,"")</f>
        <v>5140.8</v>
      </c>
      <c r="BB18" s="25">
        <f>+IFERROR('simulations corn farm1'!BB143,"")</f>
        <v>0</v>
      </c>
      <c r="BC18" s="25">
        <f>+IFERROR('simulations corn farm1'!BC143,"")</f>
        <v>18742.500000000004</v>
      </c>
      <c r="BD18" s="25">
        <f>+IFERROR('simulations corn farm1'!BD143,"")</f>
        <v>3105.9000000000005</v>
      </c>
      <c r="BE18" s="25">
        <f>+IFERROR('simulations corn farm1'!BE143,"")</f>
        <v>0</v>
      </c>
      <c r="BF18" s="25">
        <f>+IFERROR('simulations corn farm1'!BF143,"")</f>
        <v>16707.600000000002</v>
      </c>
      <c r="BG18" s="25">
        <f>+IFERROR('simulations corn farm1'!BG143,"")</f>
        <v>0</v>
      </c>
      <c r="BH18" s="25">
        <f>+IFERROR('simulations corn farm1'!BH143,"")</f>
        <v>2998.8000000000025</v>
      </c>
      <c r="BI18" s="25">
        <f>+IFERROR('simulations corn farm1'!BI143,"")</f>
        <v>0</v>
      </c>
      <c r="BJ18" s="25">
        <f>+IFERROR('simulations corn farm1'!BJ143,"")</f>
        <v>2463.2999999999997</v>
      </c>
      <c r="BK18" s="25">
        <f>+IFERROR('simulations corn farm1'!BK143,"")</f>
        <v>0</v>
      </c>
      <c r="BL18" s="25">
        <f>+IFERROR('simulations corn farm1'!BL143,"")</f>
        <v>8675.1</v>
      </c>
      <c r="BM18" s="25">
        <f>+IFERROR('simulations corn farm1'!BM143,"")</f>
        <v>0</v>
      </c>
      <c r="BN18" s="25">
        <f>+IFERROR('simulations corn farm1'!BN143,"")</f>
        <v>0</v>
      </c>
      <c r="BO18" s="25">
        <f>+IFERROR('simulations corn farm1'!BO143,"")</f>
        <v>0</v>
      </c>
      <c r="BP18" s="25">
        <f>+IFERROR('simulations corn farm1'!BP143,"")</f>
        <v>8139.6000000000022</v>
      </c>
      <c r="BQ18" s="25">
        <f>+IFERROR('simulations corn farm1'!BQ143,"")</f>
        <v>18742.500000000004</v>
      </c>
      <c r="BR18" s="25">
        <f>+IFERROR('simulations corn farm1'!BR143,"")</f>
        <v>107.10000000000247</v>
      </c>
      <c r="BS18" s="25">
        <f>+IFERROR('simulations corn farm1'!BS143,"")</f>
        <v>0</v>
      </c>
      <c r="BT18" s="25">
        <f>+IFERROR('simulations corn farm1'!BT143,"")</f>
        <v>1606.5000000000039</v>
      </c>
      <c r="BU18" s="25">
        <f>+IFERROR('simulations corn farm1'!BU143,"")</f>
        <v>18742.500000000004</v>
      </c>
      <c r="BV18" s="25">
        <f>+IFERROR('simulations corn farm1'!BV143,"")</f>
        <v>0</v>
      </c>
      <c r="BW18" s="25">
        <f>+IFERROR('simulations corn farm1'!BW143,"")</f>
        <v>0</v>
      </c>
      <c r="BX18" s="25">
        <f>+IFERROR('simulations corn farm1'!BX143,"")</f>
        <v>0</v>
      </c>
      <c r="BY18" s="25">
        <f>+IFERROR('simulations corn farm1'!BY143,"")</f>
        <v>13066.200000000003</v>
      </c>
      <c r="BZ18" s="25">
        <f>+IFERROR('simulations corn farm1'!BZ143,"")</f>
        <v>0</v>
      </c>
      <c r="CA18" s="25">
        <f>+IFERROR('simulations corn farm1'!CA143,"")</f>
        <v>13387.5</v>
      </c>
      <c r="CB18" s="25">
        <f>+IFERROR('simulations corn farm1'!CB143,"")</f>
        <v>18742.500000000004</v>
      </c>
      <c r="CC18" s="25">
        <f>+IFERROR('simulations corn farm1'!CC143,"")</f>
        <v>0</v>
      </c>
      <c r="CD18" s="25">
        <f>+IFERROR('simulations corn farm1'!CD143,"")</f>
        <v>18742.500000000004</v>
      </c>
      <c r="CE18" s="25">
        <f>+IFERROR('simulations corn farm1'!CE143,"")</f>
        <v>3427.200000000003</v>
      </c>
      <c r="CF18" s="25">
        <f>+IFERROR('simulations corn farm1'!CF143,"")</f>
        <v>0</v>
      </c>
      <c r="CG18" s="25">
        <f>+IFERROR('simulations corn farm1'!CG143,"")</f>
        <v>2142.0000000000018</v>
      </c>
      <c r="CH18" s="25">
        <f>+IFERROR('simulations corn farm1'!CH143,"")</f>
        <v>0</v>
      </c>
      <c r="CI18" s="25">
        <f>+IFERROR('simulations corn farm1'!CI143,"")</f>
        <v>18207.000000000004</v>
      </c>
      <c r="CJ18" s="25">
        <f>+IFERROR('simulations corn farm1'!CJ143,"")</f>
        <v>5247.9000000000024</v>
      </c>
      <c r="CK18" s="25">
        <f>+IFERROR('simulations corn farm1'!CK143,"")</f>
        <v>0</v>
      </c>
      <c r="CL18" s="25">
        <f>+IFERROR('simulations corn farm1'!CL143,"")</f>
        <v>18742.500000000004</v>
      </c>
      <c r="CM18" s="25">
        <f>+IFERROR('simulations corn farm1'!CM143,"")</f>
        <v>7068.6000000000013</v>
      </c>
      <c r="CN18" s="25">
        <f>+IFERROR('simulations corn farm1'!CN143,"")</f>
        <v>4284.0000000000036</v>
      </c>
      <c r="CO18" s="25">
        <f>+IFERROR('simulations corn farm1'!CO143,"")</f>
        <v>9639.0000000000036</v>
      </c>
      <c r="CP18" s="25">
        <f>+IFERROR('simulations corn farm1'!CP143,"")</f>
        <v>6104.7000000000035</v>
      </c>
      <c r="CQ18" s="25">
        <f>+IFERROR('simulations corn farm1'!CQ143,"")</f>
        <v>0</v>
      </c>
      <c r="CR18" s="25">
        <f>+IFERROR('simulations corn farm1'!CR143,"")</f>
        <v>14565.600000000004</v>
      </c>
      <c r="CS18" s="25">
        <f>+IFERROR('simulations corn farm1'!CS143,"")</f>
        <v>0</v>
      </c>
      <c r="CT18" s="25">
        <f>+IFERROR('simulations corn farm1'!CT143,"")</f>
        <v>0</v>
      </c>
      <c r="CU18" s="25">
        <f>+IFERROR('simulations corn farm1'!CU143,"")</f>
        <v>13494.600000000002</v>
      </c>
      <c r="CV18" s="25">
        <f>+IFERROR('simulations corn farm1'!CV143,"")</f>
        <v>17564.400000000001</v>
      </c>
      <c r="CW18" s="25">
        <f>+IFERROR('simulations corn farm1'!CW143,"")</f>
        <v>18742.500000000004</v>
      </c>
      <c r="CX18" s="25">
        <f>+IFERROR('simulations corn farm1'!CX143,"")</f>
        <v>0</v>
      </c>
      <c r="CY18" s="25">
        <f>+IFERROR('simulations corn farm1'!CY143,"")</f>
        <v>17457.300000000003</v>
      </c>
      <c r="CZ18" s="25">
        <f>+IFERROR('simulations corn farm1'!CZ143,"")</f>
        <v>0</v>
      </c>
      <c r="DA18" s="25">
        <f>+IFERROR('simulations corn farm1'!DA143,"")</f>
        <v>12209.400000000001</v>
      </c>
      <c r="DB18" s="25">
        <f>+IFERROR('simulations corn farm1'!DB143,"")</f>
        <v>0</v>
      </c>
      <c r="DC18" s="25">
        <f>+IFERROR('simulations corn farm1'!DC143,"")</f>
        <v>0</v>
      </c>
      <c r="DD18" s="25">
        <f>+IFERROR('simulations corn farm1'!DD143,"")</f>
        <v>1071.0000000000009</v>
      </c>
      <c r="DE18" s="25">
        <f>+IFERROR('simulations corn farm1'!DE143,"")</f>
        <v>0</v>
      </c>
      <c r="DF18" s="25">
        <f>+IFERROR('simulations corn farm1'!DF143,"")</f>
        <v>0</v>
      </c>
      <c r="DG18" s="25">
        <f>+IFERROR('simulations corn farm1'!DG143,"")</f>
        <v>0</v>
      </c>
      <c r="DH18" s="25">
        <f>+IFERROR('simulations corn farm1'!DH143,"")</f>
        <v>18742.500000000004</v>
      </c>
      <c r="DI18" s="25">
        <f>+IFERROR('simulations corn farm1'!DI143,"")</f>
        <v>749.700000000003</v>
      </c>
      <c r="DJ18" s="25">
        <f>+IFERROR('simulations corn farm1'!DJ143,"")</f>
        <v>18742.500000000004</v>
      </c>
      <c r="DK18" s="25">
        <f>+IFERROR('simulations corn farm1'!DK143,"")</f>
        <v>3534.3000000000006</v>
      </c>
      <c r="DL18" s="25">
        <f>+IFERROR('simulations corn farm1'!DL143,"")</f>
        <v>9317.7000000000007</v>
      </c>
      <c r="DM18" s="25">
        <f>+IFERROR('simulations corn farm1'!DM143,"")</f>
        <v>0</v>
      </c>
      <c r="DN18" s="25">
        <f>+IFERROR('simulations corn farm1'!DN143,"")</f>
        <v>8996.4000000000033</v>
      </c>
      <c r="DO18" s="25">
        <f>+IFERROR('simulations corn farm1'!DO143,"")</f>
        <v>18742.500000000004</v>
      </c>
      <c r="DP18" s="25">
        <f>+IFERROR('simulations corn farm1'!DP143,"")</f>
        <v>321.30000000000268</v>
      </c>
      <c r="DQ18" s="25">
        <f>+IFERROR('simulations corn farm1'!DQ143,"")</f>
        <v>18742.500000000004</v>
      </c>
      <c r="DR18" s="25">
        <f>+IFERROR('simulations corn farm1'!DR143,"")</f>
        <v>0</v>
      </c>
      <c r="DS18" s="25">
        <f>+IFERROR('simulations corn farm1'!DS143,"")</f>
        <v>18742.500000000004</v>
      </c>
      <c r="DT18" s="25">
        <f>+IFERROR('simulations corn farm1'!DT143,"")</f>
        <v>14351.400000000003</v>
      </c>
      <c r="DU18" s="25">
        <f>+IFERROR('simulations corn farm1'!DU143,"")</f>
        <v>0</v>
      </c>
      <c r="DV18" s="25">
        <f>+IFERROR('simulations corn farm1'!DV143,"")</f>
        <v>2784.6000000000026</v>
      </c>
      <c r="DW18" s="25">
        <f>+IFERROR('simulations corn farm1'!DW143,"")</f>
        <v>18742.500000000004</v>
      </c>
      <c r="DX18" s="25">
        <f>+IFERROR('simulations corn farm1'!DX143,"")</f>
        <v>8568.0000000000036</v>
      </c>
      <c r="DY18" s="25">
        <f>+IFERROR('simulations corn farm1'!DY143,"")</f>
        <v>2784.6000000000026</v>
      </c>
      <c r="DZ18" s="25">
        <f>+IFERROR('simulations corn farm1'!DZ143,"")</f>
        <v>10495.8</v>
      </c>
      <c r="EA18" s="25">
        <f>+IFERROR('simulations corn farm1'!EA143,"")</f>
        <v>10710</v>
      </c>
      <c r="EB18" s="25">
        <f>+IFERROR('simulations corn farm1'!EB143,"")</f>
        <v>9103.5000000000018</v>
      </c>
      <c r="EC18" s="25">
        <f>+IFERROR('simulations corn farm1'!EC143,"")</f>
        <v>7389.9000000000042</v>
      </c>
      <c r="ED18" s="25">
        <f>+IFERROR('simulations corn farm1'!ED143,"")</f>
        <v>1071.0000000000009</v>
      </c>
      <c r="EE18" s="25">
        <f>+IFERROR('simulations corn farm1'!EE143,"")</f>
        <v>2570.4000000000024</v>
      </c>
      <c r="EF18" s="25">
        <f>+IFERROR('simulations corn farm1'!EF143,"")</f>
        <v>18742.500000000004</v>
      </c>
      <c r="EG18" s="25">
        <f>+IFERROR('simulations corn farm1'!EG143,"")</f>
        <v>13280.400000000001</v>
      </c>
      <c r="EH18" s="25">
        <f>+IFERROR('simulations corn farm1'!EH143,"")</f>
        <v>8889.3000000000011</v>
      </c>
      <c r="EI18" s="25">
        <f>+IFERROR('simulations corn farm1'!EI143,"")</f>
        <v>0</v>
      </c>
      <c r="EJ18" s="25">
        <f>+IFERROR('simulations corn farm1'!EJ143,"")</f>
        <v>9960.3000000000011</v>
      </c>
      <c r="EK18" s="25">
        <f>+IFERROR('simulations corn farm1'!EK143,"")</f>
        <v>5569.2</v>
      </c>
      <c r="EL18" s="25">
        <f>+IFERROR('simulations corn farm1'!EL143,"")</f>
        <v>9424.8000000000029</v>
      </c>
      <c r="EM18" s="25">
        <f>+IFERROR('simulations corn farm1'!EM143,"")</f>
        <v>0</v>
      </c>
      <c r="EN18" s="25">
        <f>+IFERROR('simulations corn farm1'!EN143,"")</f>
        <v>5140.8</v>
      </c>
      <c r="EO18" s="25">
        <f>+IFERROR('simulations corn farm1'!EO143,"")</f>
        <v>8782.2000000000025</v>
      </c>
      <c r="EP18" s="25">
        <f>+IFERROR('simulations corn farm1'!EP143,"")</f>
        <v>0</v>
      </c>
      <c r="EQ18" s="25">
        <f>+IFERROR('simulations corn farm1'!EQ143,"")</f>
        <v>1071.0000000000009</v>
      </c>
      <c r="ER18" s="25">
        <f>+IFERROR('simulations corn farm1'!ER143,"")</f>
        <v>0</v>
      </c>
      <c r="ES18" s="25">
        <f>+IFERROR('simulations corn farm1'!ES143,"")</f>
        <v>749.700000000003</v>
      </c>
      <c r="ET18" s="25">
        <f>+IFERROR('simulations corn farm1'!ET143,"")</f>
        <v>0</v>
      </c>
      <c r="EU18" s="25">
        <f>+IFERROR('simulations corn farm1'!EU143,"")</f>
        <v>0</v>
      </c>
      <c r="EV18" s="25">
        <f>+IFERROR('simulations corn farm1'!EV143,"")</f>
        <v>0</v>
      </c>
      <c r="EW18" s="25">
        <f>+IFERROR('simulations corn farm1'!EW143,"")</f>
        <v>0</v>
      </c>
      <c r="EX18" s="25">
        <f>+IFERROR('simulations corn farm1'!EX143,"")</f>
        <v>0</v>
      </c>
      <c r="EY18" s="25">
        <f>+IFERROR('simulations corn farm1'!EY143,"")</f>
        <v>0</v>
      </c>
      <c r="EZ18" s="25">
        <f>+IFERROR('simulations corn farm1'!EZ143,"")</f>
        <v>0</v>
      </c>
      <c r="FA18" s="25">
        <f>+IFERROR('simulations corn farm1'!FA143,"")</f>
        <v>0</v>
      </c>
      <c r="FB18" s="25">
        <f>+IFERROR('simulations corn farm1'!FB143,"")</f>
        <v>0</v>
      </c>
      <c r="FC18" s="25">
        <f>+IFERROR('simulations corn farm1'!FC143,"")</f>
        <v>0</v>
      </c>
      <c r="FD18" s="25">
        <f>+IFERROR('simulations corn farm1'!FD143,"")</f>
        <v>8568.0000000000036</v>
      </c>
      <c r="FE18" s="25">
        <f>+IFERROR('simulations corn farm1'!FE143,"")</f>
        <v>14565.600000000004</v>
      </c>
      <c r="FF18" s="25">
        <f>+IFERROR('simulations corn farm1'!FF143,"")</f>
        <v>4176.9000000000015</v>
      </c>
      <c r="FG18" s="25">
        <f>+IFERROR('simulations corn farm1'!FG143,"")</f>
        <v>15743.700000000003</v>
      </c>
      <c r="FH18" s="25">
        <f>+IFERROR('simulations corn farm1'!FH143,"")</f>
        <v>2570.4000000000024</v>
      </c>
      <c r="FI18" s="25">
        <f>+IFERROR('simulations corn farm1'!FI143,"")</f>
        <v>18742.500000000004</v>
      </c>
      <c r="FJ18" s="25">
        <f>+IFERROR('simulations corn farm1'!FJ143,"")</f>
        <v>13066.200000000003</v>
      </c>
      <c r="FK18" s="25">
        <f>+IFERROR('simulations corn farm1'!FK143,"")</f>
        <v>2891.7000000000003</v>
      </c>
      <c r="FL18" s="25">
        <f>+IFERROR('simulations corn farm1'!FL143,"")</f>
        <v>0</v>
      </c>
      <c r="FM18" s="25">
        <f>+IFERROR('simulations corn farm1'!FM143,"")</f>
        <v>0</v>
      </c>
      <c r="FN18" s="25">
        <f>+IFERROR('simulations corn farm1'!FN143,"")</f>
        <v>5247.9000000000024</v>
      </c>
      <c r="FO18" s="25">
        <f>+IFERROR('simulations corn farm1'!FO143,"")</f>
        <v>5462.1000000000022</v>
      </c>
      <c r="FP18" s="25">
        <f>+IFERROR('simulations corn farm1'!FP143,"")</f>
        <v>14565.600000000004</v>
      </c>
      <c r="FQ18" s="25">
        <f>+IFERROR('simulations corn farm1'!FQ143,"")</f>
        <v>8460.9</v>
      </c>
      <c r="FR18" s="25">
        <f>+IFERROR('simulations corn farm1'!FR143,"")</f>
        <v>1392.3000000000036</v>
      </c>
      <c r="FS18" s="25">
        <f>+IFERROR('simulations corn farm1'!FS143,"")</f>
        <v>12959.1</v>
      </c>
      <c r="FT18" s="25">
        <f>+IFERROR('simulations corn farm1'!FT143,"")</f>
        <v>0</v>
      </c>
      <c r="FU18" s="25">
        <f>+IFERROR('simulations corn farm1'!FU143,"")</f>
        <v>0</v>
      </c>
      <c r="FV18" s="25">
        <f>+IFERROR('simulations corn farm1'!FV143,"")</f>
        <v>6104.7000000000035</v>
      </c>
      <c r="FW18" s="25">
        <f>+IFERROR('simulations corn farm1'!FW143,"")</f>
        <v>18742.500000000004</v>
      </c>
      <c r="FX18" s="25">
        <f>+IFERROR('simulations corn farm1'!FX143,"")</f>
        <v>0</v>
      </c>
      <c r="FY18" s="25">
        <f>+IFERROR('simulations corn farm1'!FY143,"")</f>
        <v>0</v>
      </c>
      <c r="FZ18" s="25">
        <f>+IFERROR('simulations corn farm1'!FZ143,"")</f>
        <v>2142.0000000000018</v>
      </c>
      <c r="GA18" s="25">
        <f>+IFERROR('simulations corn farm1'!GA143,"")</f>
        <v>0</v>
      </c>
      <c r="GB18" s="25">
        <f>+IFERROR('simulations corn farm1'!GB143,"")</f>
        <v>8675.1</v>
      </c>
      <c r="GC18" s="25">
        <f>+IFERROR('simulations corn farm1'!GC143,"")</f>
        <v>0</v>
      </c>
      <c r="GD18" s="25">
        <f>+IFERROR('simulations corn farm1'!GD143,"")</f>
        <v>11781.000000000002</v>
      </c>
      <c r="GE18" s="25">
        <f>+IFERROR('simulations corn farm1'!GE143,"")</f>
        <v>0</v>
      </c>
      <c r="GF18" s="25">
        <f>+IFERROR('simulations corn farm1'!GF143,"")</f>
        <v>0</v>
      </c>
      <c r="GG18" s="25">
        <f>+IFERROR('simulations corn farm1'!GG143,"")</f>
        <v>14244.300000000001</v>
      </c>
      <c r="GH18" s="25">
        <f>+IFERROR('simulations corn farm1'!GH143,"")</f>
        <v>18742.500000000004</v>
      </c>
      <c r="GI18" s="25">
        <f>+IFERROR('simulations corn farm1'!GI143,"")</f>
        <v>8353.8000000000029</v>
      </c>
      <c r="GJ18" s="25">
        <f>+IFERROR('simulations corn farm1'!GJ143,"")</f>
        <v>18742.500000000004</v>
      </c>
      <c r="GK18" s="25">
        <f>+IFERROR('simulations corn farm1'!GK143,"")</f>
        <v>14565.600000000004</v>
      </c>
      <c r="GL18" s="25">
        <f>+IFERROR('simulations corn farm1'!GL143,"")</f>
        <v>1820.7000000000039</v>
      </c>
      <c r="GM18" s="25">
        <f>+IFERROR('simulations corn farm1'!GM143,"")</f>
        <v>6747.3000000000038</v>
      </c>
      <c r="GN18" s="25">
        <f>+IFERROR('simulations corn farm1'!GN143,"")</f>
        <v>9317.7000000000007</v>
      </c>
      <c r="GO18" s="25">
        <f>+IFERROR('simulations corn farm1'!GO143,"")</f>
        <v>13280.400000000001</v>
      </c>
      <c r="GP18" s="25">
        <f>+IFERROR('simulations corn farm1'!GP143,"")</f>
        <v>18742.500000000004</v>
      </c>
      <c r="GQ18" s="25">
        <f>+IFERROR('simulations corn farm1'!GQ143,"")</f>
        <v>7711.2000000000025</v>
      </c>
      <c r="GR18" s="25">
        <f>+IFERROR('simulations corn farm1'!GR143,"")</f>
        <v>7818.3</v>
      </c>
      <c r="GS18" s="25">
        <f>+IFERROR('simulations corn farm1'!GS143,"")</f>
        <v>16386.300000000003</v>
      </c>
      <c r="GT18" s="25">
        <f>+IFERROR('simulations corn farm1'!GT143,"")</f>
        <v>7175.7000000000044</v>
      </c>
      <c r="GU18" s="25">
        <f>+IFERROR('simulations corn farm1'!GU143,"")</f>
        <v>0</v>
      </c>
      <c r="GV18" s="25">
        <f>+IFERROR('simulations corn farm1'!GV143,"")</f>
        <v>8032.5</v>
      </c>
      <c r="GW18" s="25">
        <f>+IFERROR('simulations corn farm1'!GW143,"")</f>
        <v>12209.400000000001</v>
      </c>
      <c r="GX18" s="25">
        <f>+IFERROR('simulations corn farm1'!GX143,"")</f>
        <v>0</v>
      </c>
      <c r="GY18" s="25">
        <f>+IFERROR('simulations corn farm1'!GY143,"")</f>
        <v>3427.200000000003</v>
      </c>
      <c r="GZ18" s="25">
        <f>+IFERROR('simulations corn farm1'!GZ143,"")</f>
        <v>0</v>
      </c>
      <c r="HA18" s="25">
        <f>+IFERROR('simulations corn farm1'!HA143,"")</f>
        <v>5569.2</v>
      </c>
      <c r="HB18" s="25">
        <f>+IFERROR('simulations corn farm1'!HB143,"")</f>
        <v>0</v>
      </c>
      <c r="HC18" s="25">
        <f>+IFERROR('simulations corn farm1'!HC143,"")</f>
        <v>0</v>
      </c>
      <c r="HD18" s="25">
        <f>+IFERROR('simulations corn farm1'!HD143,"")</f>
        <v>0</v>
      </c>
      <c r="HE18" s="25">
        <f>+IFERROR('simulations corn farm1'!HE143,"")</f>
        <v>0</v>
      </c>
      <c r="HF18" s="25">
        <f>+IFERROR('simulations corn farm1'!HF143,"")</f>
        <v>13173.3</v>
      </c>
      <c r="HG18" s="25">
        <f>+IFERROR('simulations corn farm1'!HG143,"")</f>
        <v>15850.8</v>
      </c>
      <c r="HH18" s="25">
        <f>+IFERROR('simulations corn farm1'!HH143,"")</f>
        <v>107.10000000000247</v>
      </c>
      <c r="HI18" s="25">
        <f>+IFERROR('simulations corn farm1'!HI143,"")</f>
        <v>13280.400000000001</v>
      </c>
      <c r="HJ18" s="25">
        <f>+IFERROR('simulations corn farm1'!HJ143,"")</f>
        <v>0</v>
      </c>
      <c r="HK18" s="25">
        <f>+IFERROR('simulations corn farm1'!HK143,"")</f>
        <v>0</v>
      </c>
      <c r="HL18" s="25">
        <f>+IFERROR('simulations corn farm1'!HL143,"")</f>
        <v>0</v>
      </c>
      <c r="HM18" s="25">
        <f>+IFERROR('simulations corn farm1'!HM143,"")</f>
        <v>0</v>
      </c>
      <c r="HN18" s="25">
        <f>+IFERROR('simulations corn farm1'!HN143,"")</f>
        <v>321.30000000000268</v>
      </c>
      <c r="HO18" s="25">
        <f>+IFERROR('simulations corn farm1'!HO143,"")</f>
        <v>18742.500000000004</v>
      </c>
      <c r="HP18" s="25">
        <f>+IFERROR('simulations corn farm1'!HP143,"")</f>
        <v>0</v>
      </c>
      <c r="HQ18" s="25">
        <f>+IFERROR('simulations corn farm1'!HQ143,"")</f>
        <v>11888.100000000004</v>
      </c>
      <c r="HR18" s="25">
        <f>+IFERROR('simulations corn farm1'!HR143,"")</f>
        <v>11459.700000000003</v>
      </c>
      <c r="HS18" s="25">
        <f>+IFERROR('simulations corn farm1'!HS143,"")</f>
        <v>18099.900000000005</v>
      </c>
      <c r="HT18" s="25">
        <f>+IFERROR('simulations corn farm1'!HT143,"")</f>
        <v>0</v>
      </c>
      <c r="HU18" s="25">
        <f>+IFERROR('simulations corn farm1'!HU143,"")</f>
        <v>4498.2000000000044</v>
      </c>
      <c r="HV18" s="25">
        <f>+IFERROR('simulations corn farm1'!HV143,"")</f>
        <v>0</v>
      </c>
      <c r="HW18" s="25">
        <f>+IFERROR('simulations corn farm1'!HW143,"")</f>
        <v>8032.5</v>
      </c>
      <c r="HX18" s="25">
        <f>+IFERROR('simulations corn farm1'!HX143,"")</f>
        <v>2891.7000000000003</v>
      </c>
      <c r="HY18" s="25">
        <f>+IFERROR('simulations corn farm1'!HY143,"")</f>
        <v>1285.2000000000012</v>
      </c>
      <c r="HZ18" s="25">
        <f>+IFERROR('simulations corn farm1'!HZ143,"")</f>
        <v>0</v>
      </c>
      <c r="IA18" s="25">
        <f>+IFERROR('simulations corn farm1'!IA143,"")</f>
        <v>10388.700000000003</v>
      </c>
      <c r="IB18" s="25">
        <f>+IFERROR('simulations corn farm1'!IB143,"")</f>
        <v>0</v>
      </c>
      <c r="IC18" s="25">
        <f>+IFERROR('simulations corn farm1'!IC143,"")</f>
        <v>0</v>
      </c>
      <c r="ID18" s="25">
        <f>+IFERROR('simulations corn farm1'!ID143,"")</f>
        <v>0</v>
      </c>
      <c r="IE18" s="25">
        <f>+IFERROR('simulations corn farm1'!IE143,"")</f>
        <v>2784.6000000000026</v>
      </c>
      <c r="IF18" s="25">
        <f>+IFERROR('simulations corn farm1'!IF143,"")</f>
        <v>9746.1000000000022</v>
      </c>
      <c r="IG18" s="25">
        <f>+IFERROR('simulations corn farm1'!IG143,"")</f>
        <v>12316.500000000004</v>
      </c>
      <c r="IH18" s="25">
        <f>+IFERROR('simulations corn farm1'!IH143,"")</f>
        <v>3105.9000000000005</v>
      </c>
      <c r="II18" s="25">
        <f>+IFERROR('simulations corn farm1'!II143,"")</f>
        <v>17457.300000000003</v>
      </c>
      <c r="IJ18" s="25">
        <f>+IFERROR('simulations corn farm1'!IJ143,"")</f>
        <v>10924.2</v>
      </c>
      <c r="IK18" s="25">
        <f>+IFERROR('simulations corn farm1'!IK143,"")</f>
        <v>1606.5000000000039</v>
      </c>
      <c r="IL18" s="25">
        <f>+IFERROR('simulations corn farm1'!IL143,"")</f>
        <v>0</v>
      </c>
      <c r="IM18" s="25">
        <f>+IFERROR('simulations corn farm1'!IM143,"")</f>
        <v>2356.2000000000021</v>
      </c>
      <c r="IN18" s="25">
        <f>+IFERROR('simulations corn farm1'!IN143,"")</f>
        <v>0</v>
      </c>
      <c r="IO18" s="25">
        <f>+IFERROR('simulations corn farm1'!IO143,"")</f>
        <v>0</v>
      </c>
      <c r="IP18" s="25">
        <f>+IFERROR('simulations corn farm1'!IP143,"")</f>
        <v>4605.300000000002</v>
      </c>
      <c r="IQ18" s="25">
        <f>+IFERROR('simulations corn farm1'!IQ143,"")</f>
        <v>642.60000000000059</v>
      </c>
      <c r="IR18" s="25">
        <f>+IFERROR('simulations corn farm1'!IR143,"")</f>
        <v>0</v>
      </c>
      <c r="IS18" s="25">
        <f>+IFERROR('simulations corn farm1'!IS143,"")</f>
        <v>428.40000000000038</v>
      </c>
      <c r="IT18" s="25">
        <f>+IFERROR('simulations corn farm1'!IT143,"")</f>
        <v>0</v>
      </c>
      <c r="IU18" s="25">
        <f>+IFERROR('simulations corn farm1'!IU143,"")</f>
        <v>18742.500000000004</v>
      </c>
      <c r="IV18" s="25">
        <f>+IFERROR('simulations corn farm1'!IV143,"")</f>
        <v>749.700000000003</v>
      </c>
      <c r="IW18" s="25">
        <f>+IFERROR('simulations corn farm1'!IW143,"")</f>
        <v>8460.9</v>
      </c>
      <c r="IX18" s="25">
        <f>+IFERROR('simulations corn farm1'!IX143,"")</f>
        <v>0</v>
      </c>
      <c r="IY18" s="25">
        <f>+IFERROR('simulations corn farm1'!IY143,"")</f>
        <v>0</v>
      </c>
      <c r="IZ18" s="25">
        <f>+IFERROR('simulations corn farm1'!IZ143,"")</f>
        <v>0</v>
      </c>
      <c r="JA18" s="25">
        <f>+IFERROR('simulations corn farm1'!JA143,"")</f>
        <v>4819.5000000000018</v>
      </c>
      <c r="JB18" s="25">
        <f>+IFERROR('simulations corn farm1'!JB143,"")</f>
        <v>0</v>
      </c>
      <c r="JC18" s="25">
        <f>+IFERROR('simulations corn farm1'!JC143,"")</f>
        <v>0</v>
      </c>
      <c r="JD18" s="25">
        <f>+IFERROR('simulations corn farm1'!JD143,"")</f>
        <v>12530.700000000004</v>
      </c>
      <c r="JE18" s="25">
        <f>+IFERROR('simulations corn farm1'!JE143,"")</f>
        <v>0</v>
      </c>
      <c r="JF18" s="25">
        <f>+IFERROR('simulations corn farm1'!JF143,"")</f>
        <v>10602.900000000001</v>
      </c>
      <c r="JG18" s="25">
        <f>+IFERROR('simulations corn farm1'!JG143,"")</f>
        <v>12744.900000000005</v>
      </c>
      <c r="JH18" s="25">
        <f>+IFERROR('simulations corn farm1'!JH143,"")</f>
        <v>2249.0999999999995</v>
      </c>
      <c r="JI18" s="25">
        <f>+IFERROR('simulations corn farm1'!JI143,"")</f>
        <v>18742.500000000004</v>
      </c>
      <c r="JJ18" s="25">
        <f>+IFERROR('simulations corn farm1'!JJ143,"")</f>
        <v>13387.5</v>
      </c>
      <c r="JK18" s="25">
        <f>+IFERROR('simulations corn farm1'!JK143,"")</f>
        <v>11138.4</v>
      </c>
      <c r="JL18" s="25">
        <f>+IFERROR('simulations corn farm1'!JL143,"")</f>
        <v>2356.2000000000021</v>
      </c>
      <c r="JM18" s="25">
        <f>+IFERROR('simulations corn farm1'!JM143,"")</f>
        <v>0</v>
      </c>
      <c r="JN18" s="25">
        <f>+IFERROR('simulations corn farm1'!JN143,"")</f>
        <v>0</v>
      </c>
      <c r="JO18" s="25">
        <f>+IFERROR('simulations corn farm1'!JO143,"")</f>
        <v>0</v>
      </c>
      <c r="JP18" s="25">
        <f>+IFERROR('simulations corn farm1'!JP143,"")</f>
        <v>6426.0000000000009</v>
      </c>
      <c r="JQ18" s="25">
        <f>+IFERROR('simulations corn farm1'!JQ143,"")</f>
        <v>0</v>
      </c>
      <c r="JR18" s="25">
        <f>+IFERROR('simulations corn farm1'!JR143,"")</f>
        <v>11888.100000000004</v>
      </c>
      <c r="JS18" s="25">
        <f>+IFERROR('simulations corn farm1'!JS143,"")</f>
        <v>0</v>
      </c>
      <c r="JT18" s="25">
        <f>+IFERROR('simulations corn farm1'!JT143,"")</f>
        <v>12316.500000000004</v>
      </c>
      <c r="JU18" s="25">
        <f>+IFERROR('simulations corn farm1'!JU143,"")</f>
        <v>16386.300000000003</v>
      </c>
      <c r="JV18" s="25">
        <f>+IFERROR('simulations corn farm1'!JV143,"")</f>
        <v>0</v>
      </c>
      <c r="JW18" s="25">
        <f>+IFERROR('simulations corn farm1'!JW143,"")</f>
        <v>0</v>
      </c>
      <c r="JX18" s="25">
        <f>+IFERROR('simulations corn farm1'!JX143,"")</f>
        <v>0</v>
      </c>
      <c r="JY18" s="25">
        <f>+IFERROR('simulations corn farm1'!JY143,"")</f>
        <v>3213.0000000000027</v>
      </c>
      <c r="JZ18" s="25">
        <f>+IFERROR('simulations corn farm1'!JZ143,"")</f>
        <v>0</v>
      </c>
      <c r="KA18" s="25">
        <f>+IFERROR('simulations corn farm1'!KA143,"")</f>
        <v>6318.9000000000033</v>
      </c>
      <c r="KB18" s="25">
        <f>+IFERROR('simulations corn farm1'!KB143,"")</f>
        <v>11566.800000000001</v>
      </c>
      <c r="KC18" s="25">
        <f>+IFERROR('simulations corn farm1'!KC143,"")</f>
        <v>0</v>
      </c>
      <c r="KD18" s="25">
        <f>+IFERROR('simulations corn farm1'!KD143,"")</f>
        <v>6211.8000000000011</v>
      </c>
      <c r="KE18" s="25">
        <f>+IFERROR('simulations corn farm1'!KE143,"")</f>
        <v>0</v>
      </c>
      <c r="KF18" s="25">
        <f>+IFERROR('simulations corn farm1'!KF143,"")</f>
        <v>6104.7000000000035</v>
      </c>
      <c r="KG18" s="25">
        <f>+IFERROR('simulations corn farm1'!KG143,"")</f>
        <v>4284.0000000000036</v>
      </c>
      <c r="KH18" s="25">
        <f>+IFERROR('simulations corn farm1'!KH143,"")</f>
        <v>4069.8000000000038</v>
      </c>
      <c r="KI18" s="25">
        <f>+IFERROR('simulations corn farm1'!KI143,"")</f>
        <v>12423.600000000002</v>
      </c>
      <c r="KJ18" s="25">
        <f>+IFERROR('simulations corn farm1'!KJ143,"")</f>
        <v>3320.1000000000004</v>
      </c>
      <c r="KK18" s="25">
        <f>+IFERROR('simulations corn farm1'!KK143,"")</f>
        <v>0</v>
      </c>
      <c r="KL18" s="25">
        <f>+IFERROR('simulations corn farm1'!KL143,"")</f>
        <v>0</v>
      </c>
      <c r="KM18" s="25">
        <f>+IFERROR('simulations corn farm1'!KM143,"")</f>
        <v>13066.200000000003</v>
      </c>
      <c r="KN18" s="25">
        <f>+IFERROR('simulations corn farm1'!KN143,"")</f>
        <v>8675.1</v>
      </c>
      <c r="KO18" s="25">
        <f>+IFERROR('simulations corn farm1'!KO143,"")</f>
        <v>2570.4000000000024</v>
      </c>
      <c r="KP18" s="25">
        <f>+IFERROR('simulations corn farm1'!KP143,"")</f>
        <v>1178.1000000000033</v>
      </c>
      <c r="KQ18" s="25">
        <f>+IFERROR('simulations corn farm1'!KQ143,"")</f>
        <v>0</v>
      </c>
      <c r="KR18" s="25">
        <f>+IFERROR('simulations corn farm1'!KR143,"")</f>
        <v>0</v>
      </c>
      <c r="KS18" s="25">
        <f>+IFERROR('simulations corn farm1'!KS143,"")</f>
        <v>8460.9</v>
      </c>
      <c r="KT18" s="25">
        <f>+IFERROR('simulations corn farm1'!KT143,"")</f>
        <v>10924.2</v>
      </c>
      <c r="KU18" s="25">
        <f>+IFERROR('simulations corn farm1'!KU143,"")</f>
        <v>1927.8000000000018</v>
      </c>
      <c r="KV18" s="25">
        <f>+IFERROR('simulations corn farm1'!KV143,"")</f>
        <v>17885.700000000004</v>
      </c>
      <c r="KW18" s="25">
        <f>+IFERROR('simulations corn farm1'!KW143,"")</f>
        <v>18742.500000000004</v>
      </c>
      <c r="KX18" s="25">
        <f>+IFERROR('simulations corn farm1'!KX143,"")</f>
        <v>6854.4000000000015</v>
      </c>
      <c r="KY18" s="25">
        <f>+IFERROR('simulations corn farm1'!KY143,"")</f>
        <v>18528.300000000003</v>
      </c>
      <c r="KZ18" s="25">
        <f>+IFERROR('simulations corn farm1'!KZ143,"")</f>
        <v>0</v>
      </c>
      <c r="LA18" s="25">
        <f>+IFERROR('simulations corn farm1'!LA143,"")</f>
        <v>4284.0000000000036</v>
      </c>
      <c r="LB18" s="25">
        <f>+IFERROR('simulations corn farm1'!LB143,"")</f>
        <v>0</v>
      </c>
      <c r="LC18" s="25">
        <f>+IFERROR('simulations corn farm1'!LC143,"")</f>
        <v>1499.4000000000012</v>
      </c>
      <c r="LD18" s="25">
        <f>+IFERROR('simulations corn farm1'!LD143,"")</f>
        <v>0</v>
      </c>
      <c r="LE18" s="25">
        <f>+IFERROR('simulations corn farm1'!LE143,"")</f>
        <v>0</v>
      </c>
      <c r="LF18" s="25">
        <f>+IFERROR('simulations corn farm1'!LF143,"")</f>
        <v>0</v>
      </c>
      <c r="LG18" s="25">
        <f>+IFERROR('simulations corn farm1'!LG143,"")</f>
        <v>18635.400000000001</v>
      </c>
      <c r="LH18" s="25">
        <f>+IFERROR('simulations corn farm1'!LH143,"")</f>
        <v>7175.7000000000044</v>
      </c>
      <c r="LI18" s="25">
        <f>+IFERROR('simulations corn farm1'!LI143,"")</f>
        <v>0</v>
      </c>
      <c r="LJ18" s="25">
        <f>+IFERROR('simulations corn farm1'!LJ143,"")</f>
        <v>1071.0000000000009</v>
      </c>
      <c r="LK18" s="25">
        <f>+IFERROR('simulations corn farm1'!LK143,"")</f>
        <v>0</v>
      </c>
      <c r="LL18" s="25">
        <f>+IFERROR('simulations corn farm1'!LL143,"")</f>
        <v>4819.5000000000018</v>
      </c>
      <c r="LM18" s="25">
        <f>+IFERROR('simulations corn farm1'!LM143,"")</f>
        <v>214.20000000000019</v>
      </c>
      <c r="LN18" s="25">
        <f>+IFERROR('simulations corn farm1'!LN143,"")</f>
        <v>2677.5</v>
      </c>
      <c r="LO18" s="25">
        <f>+IFERROR('simulations corn farm1'!LO143,"")</f>
        <v>0</v>
      </c>
      <c r="LP18" s="25">
        <f>+IFERROR('simulations corn farm1'!LP143,"")</f>
        <v>0</v>
      </c>
      <c r="LQ18" s="25">
        <f>+IFERROR('simulations corn farm1'!LQ143,"")</f>
        <v>0</v>
      </c>
      <c r="LR18" s="25">
        <f>+IFERROR('simulations corn farm1'!LR143,"")</f>
        <v>0</v>
      </c>
      <c r="LS18" s="25">
        <f>+IFERROR('simulations corn farm1'!LS143,"")</f>
        <v>5355</v>
      </c>
      <c r="LT18" s="25">
        <f>+IFERROR('simulations corn farm1'!LT143,"")</f>
        <v>0</v>
      </c>
      <c r="LU18" s="25">
        <f>+IFERROR('simulations corn farm1'!LU143,"")</f>
        <v>0</v>
      </c>
      <c r="LV18" s="25">
        <f>+IFERROR('simulations corn farm1'!LV143,"")</f>
        <v>0</v>
      </c>
      <c r="LW18" s="25">
        <f>+IFERROR('simulations corn farm1'!LW143,"")</f>
        <v>0</v>
      </c>
      <c r="LX18" s="25">
        <f>+IFERROR('simulations corn farm1'!LX143,"")</f>
        <v>0</v>
      </c>
      <c r="LY18" s="25">
        <f>+IFERROR('simulations corn farm1'!LY143,"")</f>
        <v>0</v>
      </c>
      <c r="LZ18" s="25">
        <f>+IFERROR('simulations corn farm1'!LZ143,"")</f>
        <v>0</v>
      </c>
      <c r="MA18" s="25">
        <f>+IFERROR('simulations corn farm1'!MA143,"")</f>
        <v>18421.2</v>
      </c>
      <c r="MB18" s="25">
        <f>+IFERROR('simulations corn farm1'!MB143,"")</f>
        <v>0</v>
      </c>
      <c r="MC18" s="25">
        <f>+IFERROR('simulations corn farm1'!MC143,"")</f>
        <v>0</v>
      </c>
      <c r="MD18" s="25">
        <f>+IFERROR('simulations corn farm1'!MD143,"")</f>
        <v>18742.500000000004</v>
      </c>
      <c r="ME18" s="25">
        <f>+IFERROR('simulations corn farm1'!ME143,"")</f>
        <v>18742.500000000004</v>
      </c>
      <c r="MF18" s="25">
        <f>+IFERROR('simulations corn farm1'!MF143,"")</f>
        <v>2784.6000000000026</v>
      </c>
      <c r="MG18" s="25">
        <f>+IFERROR('simulations corn farm1'!MG143,"")</f>
        <v>14994.000000000004</v>
      </c>
      <c r="MH18" s="25">
        <f>+IFERROR('simulations corn farm1'!MH143,"")</f>
        <v>0</v>
      </c>
      <c r="MI18" s="25">
        <f>+IFERROR('simulations corn farm1'!MI143,"")</f>
        <v>9960.3000000000011</v>
      </c>
      <c r="MJ18" s="25">
        <f>+IFERROR('simulations corn farm1'!MJ143,"")</f>
        <v>5997.6</v>
      </c>
      <c r="MK18" s="25">
        <f>+IFERROR('simulations corn farm1'!MK143,"")</f>
        <v>8782.2000000000025</v>
      </c>
      <c r="ML18" s="25">
        <f>+IFERROR('simulations corn farm1'!ML143,"")</f>
        <v>0</v>
      </c>
      <c r="MM18" s="25">
        <f>+IFERROR('simulations corn farm1'!MM143,"")</f>
        <v>13494.600000000002</v>
      </c>
      <c r="MN18" s="25">
        <f>+IFERROR('simulations corn farm1'!MN143,"")</f>
        <v>0</v>
      </c>
      <c r="MO18" s="25">
        <f>+IFERROR('simulations corn farm1'!MO143,"")</f>
        <v>0</v>
      </c>
      <c r="MP18" s="25">
        <f>+IFERROR('simulations corn farm1'!MP143,"")</f>
        <v>0</v>
      </c>
      <c r="MQ18" s="25">
        <f>+IFERROR('simulations corn farm1'!MQ143,"")</f>
        <v>18742.500000000004</v>
      </c>
      <c r="MR18" s="25">
        <f>+IFERROR('simulations corn farm1'!MR143,"")</f>
        <v>15315.300000000001</v>
      </c>
      <c r="MS18" s="25">
        <f>+IFERROR('simulations corn farm1'!MS143,"")</f>
        <v>0</v>
      </c>
      <c r="MT18" s="25">
        <f>+IFERROR('simulations corn farm1'!MT143,"")</f>
        <v>11566.800000000001</v>
      </c>
      <c r="MU18" s="25">
        <f>+IFERROR('simulations corn farm1'!MU143,"")</f>
        <v>9639.0000000000036</v>
      </c>
      <c r="MV18" s="25">
        <f>+IFERROR('simulations corn farm1'!MV143,"")</f>
        <v>4069.8000000000038</v>
      </c>
      <c r="MW18" s="25">
        <f>+IFERROR('simulations corn farm1'!MW143,"")</f>
        <v>9424.8000000000029</v>
      </c>
      <c r="MX18" s="25">
        <f>+IFERROR('simulations corn farm1'!MX143,"")</f>
        <v>18742.500000000004</v>
      </c>
      <c r="MY18" s="25">
        <f>+IFERROR('simulations corn farm1'!MY143,"")</f>
        <v>0</v>
      </c>
      <c r="MZ18" s="25">
        <f>+IFERROR('simulations corn farm1'!MZ143,"")</f>
        <v>0</v>
      </c>
      <c r="NA18" s="25">
        <f>+IFERROR('simulations corn farm1'!NA143,"")</f>
        <v>13387.5</v>
      </c>
      <c r="NB18" s="25">
        <f>+IFERROR('simulations corn farm1'!NB143,"")</f>
        <v>13494.600000000002</v>
      </c>
      <c r="NC18" s="25">
        <f>+IFERROR('simulations corn farm1'!NC143,"")</f>
        <v>0</v>
      </c>
      <c r="ND18" s="25">
        <f>+IFERROR('simulations corn farm1'!ND143,"")</f>
        <v>18742.500000000004</v>
      </c>
      <c r="NE18" s="25">
        <f>+IFERROR('simulations corn farm1'!NE143,"")</f>
        <v>2356.2000000000021</v>
      </c>
      <c r="NF18" s="25">
        <f>+IFERROR('simulations corn farm1'!NF143,"")</f>
        <v>0</v>
      </c>
      <c r="NG18" s="25">
        <f>+IFERROR('simulations corn farm1'!NG143,"")</f>
        <v>0</v>
      </c>
      <c r="NH18" s="25">
        <f>+IFERROR('simulations corn farm1'!NH143,"")</f>
        <v>6211.8000000000011</v>
      </c>
      <c r="NI18" s="25">
        <f>+IFERROR('simulations corn farm1'!NI143,"")</f>
        <v>10281.6</v>
      </c>
      <c r="NJ18" s="25">
        <f>+IFERROR('simulations corn farm1'!NJ143,"")</f>
        <v>18742.500000000004</v>
      </c>
      <c r="NK18" s="25">
        <f>+IFERROR('simulations corn farm1'!NK143,"")</f>
        <v>0</v>
      </c>
      <c r="NL18" s="25">
        <f>+IFERROR('simulations corn farm1'!NL143,"")</f>
        <v>9853.2000000000044</v>
      </c>
      <c r="NM18" s="25">
        <f>+IFERROR('simulations corn farm1'!NM143,"")</f>
        <v>0</v>
      </c>
      <c r="NN18" s="25">
        <f>+IFERROR('simulations corn farm1'!NN143,"")</f>
        <v>9960.3000000000011</v>
      </c>
      <c r="NO18" s="25">
        <f>+IFERROR('simulations corn farm1'!NO143,"")</f>
        <v>10174.500000000002</v>
      </c>
      <c r="NP18" s="25">
        <f>+IFERROR('simulations corn farm1'!NP143,"")</f>
        <v>0</v>
      </c>
      <c r="NQ18" s="25">
        <f>+IFERROR('simulations corn farm1'!NQ143,"")</f>
        <v>0</v>
      </c>
      <c r="NR18" s="25">
        <f>+IFERROR('simulations corn farm1'!NR143,"")</f>
        <v>5140.8</v>
      </c>
      <c r="NS18" s="25">
        <f>+IFERROR('simulations corn farm1'!NS143,"")</f>
        <v>0</v>
      </c>
      <c r="NT18" s="25">
        <f>+IFERROR('simulations corn farm1'!NT143,"")</f>
        <v>6961.5000000000036</v>
      </c>
      <c r="NU18" s="25">
        <f>+IFERROR('simulations corn farm1'!NU143,"")</f>
        <v>4819.5000000000018</v>
      </c>
      <c r="NV18" s="25">
        <f>+IFERROR('simulations corn farm1'!NV143,"")</f>
        <v>0</v>
      </c>
      <c r="NW18" s="25">
        <f>+IFERROR('simulations corn farm1'!NW143,"")</f>
        <v>17671.500000000004</v>
      </c>
      <c r="NX18" s="25">
        <f>+IFERROR('simulations corn farm1'!NX143,"")</f>
        <v>5890.5000000000027</v>
      </c>
      <c r="NY18" s="25">
        <f>+IFERROR('simulations corn farm1'!NY143,"")</f>
        <v>0</v>
      </c>
      <c r="NZ18" s="25">
        <f>+IFERROR('simulations corn farm1'!NZ143,"")</f>
        <v>0</v>
      </c>
      <c r="OA18" s="25">
        <f>+IFERROR('simulations corn farm1'!OA143,"")</f>
        <v>0</v>
      </c>
      <c r="OB18" s="25">
        <f>+IFERROR('simulations corn farm1'!OB143,"")</f>
        <v>5997.6</v>
      </c>
      <c r="OC18" s="25">
        <f>+IFERROR('simulations corn farm1'!OC143,"")</f>
        <v>18742.500000000004</v>
      </c>
      <c r="OD18" s="25">
        <f>+IFERROR('simulations corn farm1'!OD143,"")</f>
        <v>8139.6000000000022</v>
      </c>
      <c r="OE18" s="25">
        <f>+IFERROR('simulations corn farm1'!OE143,"")</f>
        <v>17028.900000000001</v>
      </c>
      <c r="OF18" s="25">
        <f>+IFERROR('simulations corn farm1'!OF143,"")</f>
        <v>0</v>
      </c>
      <c r="OG18" s="25">
        <f>+IFERROR('simulations corn farm1'!OG143,"")</f>
        <v>2249.0999999999995</v>
      </c>
      <c r="OH18" s="25">
        <f>+IFERROR('simulations corn farm1'!OH143,"")</f>
        <v>11459.700000000003</v>
      </c>
      <c r="OI18" s="25">
        <f>+IFERROR('simulations corn farm1'!OI143,"")</f>
        <v>0</v>
      </c>
      <c r="OJ18" s="25">
        <f>+IFERROR('simulations corn farm1'!OJ143,"")</f>
        <v>0</v>
      </c>
      <c r="OK18" s="25">
        <f>+IFERROR('simulations corn farm1'!OK143,"")</f>
        <v>3105.9000000000005</v>
      </c>
      <c r="OL18" s="25">
        <f>+IFERROR('simulations corn farm1'!OL143,"")</f>
        <v>9960.3000000000011</v>
      </c>
      <c r="OM18" s="25">
        <f>+IFERROR('simulations corn farm1'!OM143,"")</f>
        <v>13815.9</v>
      </c>
      <c r="ON18" s="25">
        <f>+IFERROR('simulations corn farm1'!ON143,"")</f>
        <v>0</v>
      </c>
      <c r="OO18" s="25">
        <f>+IFERROR('simulations corn farm1'!OO143,"")</f>
        <v>0</v>
      </c>
      <c r="OP18" s="25">
        <f>+IFERROR('simulations corn farm1'!OP143,"")</f>
        <v>10710</v>
      </c>
      <c r="OQ18" s="25">
        <f>+IFERROR('simulations corn farm1'!OQ143,"")</f>
        <v>18314.100000000002</v>
      </c>
      <c r="OR18" s="25">
        <f>+IFERROR('simulations corn farm1'!OR143,"")</f>
        <v>0</v>
      </c>
      <c r="OS18" s="25">
        <f>+IFERROR('simulations corn farm1'!OS143,"")</f>
        <v>6961.5000000000036</v>
      </c>
      <c r="OT18" s="25">
        <f>+IFERROR('simulations corn farm1'!OT143,"")</f>
        <v>0</v>
      </c>
      <c r="OU18" s="25">
        <f>+IFERROR('simulations corn farm1'!OU143,"")</f>
        <v>1499.4000000000012</v>
      </c>
      <c r="OV18" s="25">
        <f>+IFERROR('simulations corn farm1'!OV143,"")</f>
        <v>18742.500000000004</v>
      </c>
      <c r="OW18" s="25">
        <f>+IFERROR('simulations corn farm1'!OW143,"")</f>
        <v>0</v>
      </c>
      <c r="OX18" s="25">
        <f>+IFERROR('simulations corn farm1'!OX143,"")</f>
        <v>4605.300000000002</v>
      </c>
      <c r="OY18" s="25">
        <f>+IFERROR('simulations corn farm1'!OY143,"")</f>
        <v>0</v>
      </c>
      <c r="OZ18" s="25">
        <f>+IFERROR('simulations corn farm1'!OZ143,"")</f>
        <v>7068.6000000000013</v>
      </c>
      <c r="PA18" s="25">
        <f>+IFERROR('simulations corn farm1'!PA143,"")</f>
        <v>12209.400000000001</v>
      </c>
      <c r="PB18" s="25">
        <f>+IFERROR('simulations corn farm1'!PB143,"")</f>
        <v>3105.9000000000005</v>
      </c>
      <c r="PC18" s="25">
        <f>+IFERROR('simulations corn farm1'!PC143,"")</f>
        <v>8568.0000000000036</v>
      </c>
      <c r="PD18" s="25">
        <f>+IFERROR('simulations corn farm1'!PD143,"")</f>
        <v>16707.600000000002</v>
      </c>
      <c r="PE18" s="25">
        <f>+IFERROR('simulations corn farm1'!PE143,"")</f>
        <v>0</v>
      </c>
      <c r="PF18" s="25">
        <f>+IFERROR('simulations corn farm1'!PF143,"")</f>
        <v>17564.400000000001</v>
      </c>
      <c r="PG18" s="25">
        <f>+IFERROR('simulations corn farm1'!PG143,"")</f>
        <v>11245.500000000004</v>
      </c>
      <c r="PH18" s="25">
        <f>+IFERROR('simulations corn farm1'!PH143,"")</f>
        <v>3855.6000000000035</v>
      </c>
      <c r="PI18" s="25">
        <f>+IFERROR('simulations corn farm1'!PI143,"")</f>
        <v>13601.7</v>
      </c>
      <c r="PJ18" s="25">
        <f>+IFERROR('simulations corn farm1'!PJ143,"")</f>
        <v>5247.9000000000024</v>
      </c>
      <c r="PK18" s="25">
        <f>+IFERROR('simulations corn farm1'!PK143,"")</f>
        <v>1071.0000000000009</v>
      </c>
      <c r="PL18" s="25">
        <f>+IFERROR('simulations corn farm1'!PL143,"")</f>
        <v>17992.800000000003</v>
      </c>
      <c r="PM18" s="25">
        <f>+IFERROR('simulations corn farm1'!PM143,"")</f>
        <v>6854.4000000000015</v>
      </c>
      <c r="PN18" s="25">
        <f>+IFERROR('simulations corn farm1'!PN143,"")</f>
        <v>0</v>
      </c>
      <c r="PO18" s="25">
        <f>+IFERROR('simulations corn farm1'!PO143,"")</f>
        <v>0</v>
      </c>
      <c r="PP18" s="25">
        <f>+IFERROR('simulations corn farm1'!PP143,"")</f>
        <v>0</v>
      </c>
      <c r="PQ18" s="25">
        <f>+IFERROR('simulations corn farm1'!PQ143,"")</f>
        <v>0</v>
      </c>
      <c r="PR18" s="25">
        <f>+IFERROR('simulations corn farm1'!PR143,"")</f>
        <v>749.700000000003</v>
      </c>
      <c r="PS18" s="25">
        <f>+IFERROR('simulations corn farm1'!PS143,"")</f>
        <v>9531.9000000000015</v>
      </c>
      <c r="PT18" s="25">
        <f>+IFERROR('simulations corn farm1'!PT143,"")</f>
        <v>0</v>
      </c>
      <c r="PU18" s="25">
        <f>+IFERROR('simulations corn farm1'!PU143,"")</f>
        <v>3962.7000000000012</v>
      </c>
      <c r="PV18" s="25">
        <f>+IFERROR('simulations corn farm1'!PV143,"")</f>
        <v>0</v>
      </c>
      <c r="PW18" s="25">
        <f>+IFERROR('simulations corn farm1'!PW143,"")</f>
        <v>12744.900000000005</v>
      </c>
      <c r="PX18" s="25">
        <f>+IFERROR('simulations corn farm1'!PX143,"")</f>
        <v>14351.400000000003</v>
      </c>
      <c r="PY18" s="25">
        <f>+IFERROR('simulations corn farm1'!PY143,"")</f>
        <v>18742.500000000004</v>
      </c>
      <c r="PZ18" s="25">
        <f>+IFERROR('simulations corn farm1'!PZ143,"")</f>
        <v>0</v>
      </c>
      <c r="QA18" s="25">
        <f>+IFERROR('simulations corn farm1'!QA143,"")</f>
        <v>0</v>
      </c>
      <c r="QB18" s="25">
        <f>+IFERROR('simulations corn farm1'!QB143,"")</f>
        <v>14994.000000000004</v>
      </c>
      <c r="QC18" s="25">
        <f>+IFERROR('simulations corn farm1'!QC143,"")</f>
        <v>3855.6000000000035</v>
      </c>
      <c r="QD18" s="25">
        <f>+IFERROR('simulations corn farm1'!QD143,"")</f>
        <v>13708.800000000003</v>
      </c>
      <c r="QE18" s="25">
        <f>+IFERROR('simulations corn farm1'!QE143,"")</f>
        <v>0</v>
      </c>
      <c r="QF18" s="25">
        <f>+IFERROR('simulations corn farm1'!QF143,"")</f>
        <v>16493.400000000001</v>
      </c>
      <c r="QG18" s="25">
        <f>+IFERROR('simulations corn farm1'!QG143,"")</f>
        <v>0</v>
      </c>
      <c r="QH18" s="25">
        <f>+IFERROR('simulations corn farm1'!QH143,"")</f>
        <v>18742.500000000004</v>
      </c>
      <c r="QI18" s="25">
        <f>+IFERROR('simulations corn farm1'!QI143,"")</f>
        <v>2463.2999999999997</v>
      </c>
      <c r="QJ18" s="25">
        <f>+IFERROR('simulations corn farm1'!QJ143,"")</f>
        <v>0</v>
      </c>
      <c r="QK18" s="25">
        <f>+IFERROR('simulations corn farm1'!QK143,"")</f>
        <v>0</v>
      </c>
      <c r="QL18" s="25">
        <f>+IFERROR('simulations corn farm1'!QL143,"")</f>
        <v>4926.5999999999995</v>
      </c>
      <c r="QM18" s="25">
        <f>+IFERROR('simulations corn farm1'!QM143,"")</f>
        <v>0</v>
      </c>
      <c r="QN18" s="25">
        <f>+IFERROR('simulations corn farm1'!QN143,"")</f>
        <v>0</v>
      </c>
      <c r="QO18" s="25">
        <f>+IFERROR('simulations corn farm1'!QO143,"")</f>
        <v>18742.500000000004</v>
      </c>
      <c r="QP18" s="25">
        <f>+IFERROR('simulations corn farm1'!QP143,"")</f>
        <v>0</v>
      </c>
      <c r="QQ18" s="25">
        <f>+IFERROR('simulations corn farm1'!QQ143,"")</f>
        <v>5783.4000000000005</v>
      </c>
      <c r="QR18" s="25">
        <f>+IFERROR('simulations corn farm1'!QR143,"")</f>
        <v>12959.1</v>
      </c>
      <c r="QS18" s="25">
        <f>+IFERROR('simulations corn farm1'!QS143,"")</f>
        <v>0</v>
      </c>
      <c r="QT18" s="25">
        <f>+IFERROR('simulations corn farm1'!QT143,"")</f>
        <v>0</v>
      </c>
      <c r="QU18" s="25">
        <f>+IFERROR('simulations corn farm1'!QU143,"")</f>
        <v>0</v>
      </c>
      <c r="QV18" s="25">
        <f>+IFERROR('simulations corn farm1'!QV143,"")</f>
        <v>0</v>
      </c>
      <c r="QW18" s="25">
        <f>+IFERROR('simulations corn farm1'!QW143,"")</f>
        <v>9424.8000000000029</v>
      </c>
      <c r="QX18" s="25">
        <f>+IFERROR('simulations corn farm1'!QX143,"")</f>
        <v>1392.3000000000036</v>
      </c>
      <c r="QY18" s="25">
        <f>+IFERROR('simulations corn farm1'!QY143,"")</f>
        <v>6640.2000000000007</v>
      </c>
      <c r="QZ18" s="25">
        <f>+IFERROR('simulations corn farm1'!QZ143,"")</f>
        <v>0</v>
      </c>
      <c r="RA18" s="25">
        <f>+IFERROR('simulations corn farm1'!RA143,"")</f>
        <v>0</v>
      </c>
      <c r="RB18" s="25">
        <f>+IFERROR('simulations corn farm1'!RB143,"")</f>
        <v>0</v>
      </c>
      <c r="RC18" s="25">
        <f>+IFERROR('simulations corn farm1'!RC143,"")</f>
        <v>18742.500000000004</v>
      </c>
      <c r="RD18" s="25">
        <f>+IFERROR('simulations corn farm1'!RD143,"")</f>
        <v>1178.1000000000033</v>
      </c>
      <c r="RE18" s="25">
        <f>+IFERROR('simulations corn farm1'!RE143,"")</f>
        <v>5890.5000000000027</v>
      </c>
      <c r="RF18" s="25">
        <f>+IFERROR('simulations corn farm1'!RF143,"")</f>
        <v>1071.0000000000009</v>
      </c>
      <c r="RG18" s="25">
        <f>+IFERROR('simulations corn farm1'!RG143,"")</f>
        <v>0</v>
      </c>
      <c r="RH18" s="25">
        <f>+IFERROR('simulations corn farm1'!RH143,"")</f>
        <v>3213.0000000000027</v>
      </c>
      <c r="RI18" s="25">
        <f>+IFERROR('simulations corn farm1'!RI143,"")</f>
        <v>16386.300000000003</v>
      </c>
      <c r="RJ18" s="25">
        <f>+IFERROR('simulations corn farm1'!RJ143,"")</f>
        <v>0</v>
      </c>
      <c r="RK18" s="25">
        <f>+IFERROR('simulations corn farm1'!RK143,"")</f>
        <v>0</v>
      </c>
      <c r="RL18" s="25">
        <f>+IFERROR('simulations corn farm1'!RL143,"")</f>
        <v>12744.900000000005</v>
      </c>
      <c r="RM18" s="25">
        <f>+IFERROR('simulations corn farm1'!RM143,"")</f>
        <v>18742.500000000004</v>
      </c>
      <c r="RN18" s="25">
        <f>+IFERROR('simulations corn farm1'!RN143,"")</f>
        <v>4069.8000000000038</v>
      </c>
      <c r="RO18" s="25">
        <f>+IFERROR('simulations corn farm1'!RO143,"")</f>
        <v>17564.400000000001</v>
      </c>
      <c r="RP18" s="25">
        <f>+IFERROR('simulations corn farm1'!RP143,"")</f>
        <v>0</v>
      </c>
      <c r="RQ18" s="25">
        <f>+IFERROR('simulations corn farm1'!RQ143,"")</f>
        <v>0</v>
      </c>
      <c r="RR18" s="25">
        <f>+IFERROR('simulations corn farm1'!RR143,"")</f>
        <v>0</v>
      </c>
      <c r="RS18" s="25">
        <f>+IFERROR('simulations corn farm1'!RS143,"")</f>
        <v>11995.2</v>
      </c>
      <c r="RT18" s="25">
        <f>+IFERROR('simulations corn farm1'!RT143,"")</f>
        <v>18099.900000000005</v>
      </c>
      <c r="RU18" s="25">
        <f>+IFERROR('simulations corn farm1'!RU143,"")</f>
        <v>11459.700000000003</v>
      </c>
      <c r="RV18" s="25">
        <f>+IFERROR('simulations corn farm1'!RV143,"")</f>
        <v>0</v>
      </c>
      <c r="RW18" s="25">
        <f>+IFERROR('simulations corn farm1'!RW143,"")</f>
        <v>5033.7000000000025</v>
      </c>
      <c r="RX18" s="25">
        <f>+IFERROR('simulations corn farm1'!RX143,"")</f>
        <v>8782.2000000000025</v>
      </c>
      <c r="RY18" s="25">
        <f>+IFERROR('simulations corn farm1'!RY143,"")</f>
        <v>6533.1000000000031</v>
      </c>
      <c r="RZ18" s="25">
        <f>+IFERROR('simulations corn farm1'!RZ143,"")</f>
        <v>0</v>
      </c>
      <c r="SA18" s="25">
        <f>+IFERROR('simulations corn farm1'!SA143,"")</f>
        <v>2677.5</v>
      </c>
      <c r="SB18" s="25">
        <f>+IFERROR('simulations corn farm1'!SB143,"")</f>
        <v>6318.9000000000033</v>
      </c>
      <c r="SC18" s="25">
        <f>+IFERROR('simulations corn farm1'!SC143,"")</f>
        <v>0</v>
      </c>
      <c r="SD18" s="25">
        <f>+IFERROR('simulations corn farm1'!SD143,"")</f>
        <v>3641.4000000000033</v>
      </c>
      <c r="SE18" s="25">
        <f>+IFERROR('simulations corn farm1'!SE143,"")</f>
        <v>18742.500000000004</v>
      </c>
      <c r="SF18" s="25">
        <f>+IFERROR('simulations corn farm1'!SF143,"")</f>
        <v>0</v>
      </c>
      <c r="SG18" s="25">
        <f>+IFERROR('simulations corn farm1'!SG143,"")</f>
        <v>2034.9000000000042</v>
      </c>
      <c r="SH18" s="25"/>
      <c r="SI18" s="25">
        <f t="shared" ref="SI18:SI21" si="7">+(SUMIF(C18:SG18,"&gt;0")+SUMIF(C18:SG18,"&lt;=0"))/(COUNTIF(C18:SG18,"&gt;0")+COUNTIF(C18:SG18,"&lt;=0"))</f>
        <v>5739.1863727454893</v>
      </c>
      <c r="SJ18" s="25"/>
      <c r="SK18" s="94">
        <f>++IF(ISERROR(SK17),"n/a",IF(SK17=0,"n/a",IFERROR(TT17,"n/a")))</f>
        <v>0.64600000000000002</v>
      </c>
      <c r="SL18" s="94">
        <f>+IF(ISERROR(SL17),"n/a",IF(SL17=0,"n/a",IFERROR(TT18,"n/a")))</f>
        <v>0.59599999999999997</v>
      </c>
      <c r="SM18" s="94">
        <f>+IF(ISERROR(SM17),"n/a",IF(SM17=0,"n/a",IFERROR(TT19,"n/a")))</f>
        <v>0.61199999999999999</v>
      </c>
      <c r="SN18" s="94">
        <f>+IF(ISERROR(SN17),"n/a",IF(SN17=0,"n/a",IFERROR(TT20,"n/a")))</f>
        <v>0.62</v>
      </c>
      <c r="SO18" s="94">
        <f>+IF(ISERROR(SO17),"n/a",IF(SO17=0,"n/a",IFERROR(TT21,"n/a")))</f>
        <v>0.59799999999999998</v>
      </c>
      <c r="SP18" s="25"/>
      <c r="SQ18" s="247">
        <f t="shared" ref="SQ18:SQ21" si="8">+A18</f>
        <v>2015</v>
      </c>
      <c r="SR18" s="247">
        <f t="shared" ref="SR18:SR21" si="9">+COUNTIF($B18:$SG18,"&lt;=0")</f>
        <v>201</v>
      </c>
      <c r="SS18" s="247">
        <f t="shared" ref="SS18:SS21" si="10">+COUNTIF($B18:$SG18,"&lt;=10000")</f>
        <v>366</v>
      </c>
      <c r="ST18" s="247">
        <f t="shared" ref="ST18:ST21" si="11">+COUNTIF($B18:$SG18,"&lt;=25000")</f>
        <v>500</v>
      </c>
      <c r="SU18" s="247">
        <f t="shared" ref="SU18:SU21" si="12">+COUNTIF($B18:$SG18,"&lt;=50000")</f>
        <v>500</v>
      </c>
      <c r="SV18" s="247">
        <f t="shared" ref="SV18:SV21" si="13">+COUNTIF($B18:$SG18,"&lt;=75000")</f>
        <v>500</v>
      </c>
      <c r="SW18" s="247">
        <f t="shared" ref="SW18:SW21" si="14">+COUNTIF($B18:$SG18,"&lt;=100000")</f>
        <v>500</v>
      </c>
      <c r="SX18" s="247">
        <f t="shared" ref="SX18:SX21" si="15">+COUNTIF($B18:$SG18,"&lt;=125000")</f>
        <v>500</v>
      </c>
      <c r="SY18" s="247">
        <f t="shared" ref="SY18:SY21" si="16">+COUNTIF($B18:$SG18,"&lt;=150000")</f>
        <v>500</v>
      </c>
      <c r="SZ18" s="247">
        <f t="shared" ref="SZ18:SZ21" si="17">+COUNTIF($B18:$SG18,"&lt;=150000")+COUNTIF($B18:$SG18,"&gt;150000")</f>
        <v>500</v>
      </c>
      <c r="TA18" s="25"/>
      <c r="TB18" s="168">
        <f t="shared" ref="TB18:TB21" si="18">+SR18/$SZ18</f>
        <v>0.40200000000000002</v>
      </c>
      <c r="TC18" s="168">
        <f t="shared" ref="TC18:TC21" si="19">+(SS18-SR18)/$SZ18</f>
        <v>0.33</v>
      </c>
      <c r="TD18" s="168">
        <f t="shared" si="0"/>
        <v>0.26800000000000002</v>
      </c>
      <c r="TE18" s="168">
        <f t="shared" si="1"/>
        <v>0</v>
      </c>
      <c r="TF18" s="168">
        <f t="shared" si="2"/>
        <v>0</v>
      </c>
      <c r="TG18" s="168">
        <f t="shared" si="3"/>
        <v>0</v>
      </c>
      <c r="TH18" s="168">
        <f t="shared" si="4"/>
        <v>0</v>
      </c>
      <c r="TI18" s="168">
        <f t="shared" si="5"/>
        <v>0</v>
      </c>
      <c r="TJ18" s="168">
        <f t="shared" si="6"/>
        <v>0</v>
      </c>
      <c r="TK18" s="94">
        <f t="shared" ref="TK18:TK21" si="20">SUM(TB18:TJ18)</f>
        <v>1</v>
      </c>
      <c r="TM18">
        <v>2</v>
      </c>
      <c r="TP18" s="477">
        <f>+SMALL(B18:SG18,ROUND(SZ18*$TP$15,0))</f>
        <v>0</v>
      </c>
      <c r="TQ18" s="477">
        <f t="shared" ref="TQ18:TQ21" si="21">+SMALL($B18:$SG18,ROUND($SZ18*TQ$15,0))</f>
        <v>10924.2</v>
      </c>
      <c r="TR18" s="25">
        <f t="shared" ref="TR18:TR21" si="22">+SI18</f>
        <v>5739.1863727454893</v>
      </c>
      <c r="TS18">
        <f>+RANK(SI18,B18:SI18,1)</f>
        <v>298</v>
      </c>
      <c r="TT18" s="168">
        <f>+TS18/SZ18</f>
        <v>0.59599999999999997</v>
      </c>
      <c r="TV18" s="168">
        <f t="shared" ref="TV18:TV21" si="23">+SR18/SZ18</f>
        <v>0.40200000000000002</v>
      </c>
    </row>
    <row r="19" spans="1:542">
      <c r="A19">
        <v>2016</v>
      </c>
      <c r="B19" s="25">
        <f>+IFERROR('simulations corn farm1'!B187,"")</f>
        <v>18742.500000000004</v>
      </c>
      <c r="C19" s="25">
        <f>+IFERROR('simulations corn farm1'!C187,"")</f>
        <v>6640.2000000000007</v>
      </c>
      <c r="D19" s="25">
        <f>+IFERROR('simulations corn farm1'!D187,"")</f>
        <v>12102.300000000003</v>
      </c>
      <c r="E19" s="25">
        <f>+IFERROR('simulations corn farm1'!E187,"")</f>
        <v>18742.500000000004</v>
      </c>
      <c r="F19" s="25">
        <f>+IFERROR('simulations corn farm1'!F187,"")</f>
        <v>11138.4</v>
      </c>
      <c r="G19" s="25">
        <f>+IFERROR('simulations corn farm1'!G187,"")</f>
        <v>14672.7</v>
      </c>
      <c r="H19" s="25">
        <f>+IFERROR('simulations corn farm1'!H187,"")</f>
        <v>3427.200000000003</v>
      </c>
      <c r="I19" s="25">
        <f>+IFERROR('simulations corn farm1'!I187,"")</f>
        <v>0</v>
      </c>
      <c r="J19" s="25">
        <f>+IFERROR('simulations corn farm1'!J187,"")</f>
        <v>0</v>
      </c>
      <c r="K19" s="25">
        <f>+IFERROR('simulations corn farm1'!K187,"")</f>
        <v>1392.3000000000036</v>
      </c>
      <c r="L19" s="25">
        <f>+IFERROR('simulations corn farm1'!L187,"")</f>
        <v>0</v>
      </c>
      <c r="M19" s="25">
        <f>+IFERROR('simulations corn farm1'!M187,"")</f>
        <v>0</v>
      </c>
      <c r="N19" s="25">
        <f>+IFERROR('simulations corn farm1'!N187,"")</f>
        <v>0</v>
      </c>
      <c r="O19" s="25">
        <f>+IFERROR('simulations corn farm1'!O187,"")</f>
        <v>0</v>
      </c>
      <c r="P19" s="25">
        <f>+IFERROR('simulations corn farm1'!P187,"")</f>
        <v>2249.0999999999995</v>
      </c>
      <c r="Q19" s="25">
        <f>+IFERROR('simulations corn farm1'!Q187,"")</f>
        <v>9960.3000000000011</v>
      </c>
      <c r="R19" s="25">
        <f>+IFERROR('simulations corn farm1'!R187,"")</f>
        <v>9424.8000000000029</v>
      </c>
      <c r="S19" s="25">
        <f>+IFERROR('simulations corn farm1'!S187,"")</f>
        <v>0</v>
      </c>
      <c r="T19" s="25">
        <f>+IFERROR('simulations corn farm1'!T187,"")</f>
        <v>14351.400000000003</v>
      </c>
      <c r="U19" s="25">
        <f>+IFERROR('simulations corn farm1'!U187,"")</f>
        <v>8460.9</v>
      </c>
      <c r="V19" s="25">
        <f>+IFERROR('simulations corn farm1'!V187,"")</f>
        <v>15208.200000000004</v>
      </c>
      <c r="W19" s="25">
        <f>+IFERROR('simulations corn farm1'!W187,"")</f>
        <v>4284.0000000000036</v>
      </c>
      <c r="X19" s="25">
        <f>+IFERROR('simulations corn farm1'!X187,"")</f>
        <v>0</v>
      </c>
      <c r="Y19" s="25">
        <f>+IFERROR('simulations corn farm1'!Y187,"")</f>
        <v>6318.9000000000033</v>
      </c>
      <c r="Z19" s="25">
        <f>+IFERROR('simulations corn farm1'!Z187,"")</f>
        <v>8460.9</v>
      </c>
      <c r="AA19" s="25">
        <f>+IFERROR('simulations corn farm1'!AA187,"")</f>
        <v>18742.500000000004</v>
      </c>
      <c r="AB19" s="25">
        <f>+IFERROR('simulations corn farm1'!AB187,"")</f>
        <v>0</v>
      </c>
      <c r="AC19" s="25">
        <f>+IFERROR('simulations corn farm1'!AC187,"")</f>
        <v>0</v>
      </c>
      <c r="AD19" s="25">
        <f>+IFERROR('simulations corn farm1'!AD187,"")</f>
        <v>0</v>
      </c>
      <c r="AE19" s="25">
        <f>+IFERROR('simulations corn farm1'!AE187,"")</f>
        <v>7282.800000000002</v>
      </c>
      <c r="AF19" s="25">
        <f>+IFERROR('simulations corn farm1'!AF187,"")</f>
        <v>5997.6</v>
      </c>
      <c r="AG19" s="25">
        <f>+IFERROR('simulations corn farm1'!AG187,"")</f>
        <v>13815.9</v>
      </c>
      <c r="AH19" s="25">
        <f>+IFERROR('simulations corn farm1'!AH187,"")</f>
        <v>6426.0000000000009</v>
      </c>
      <c r="AI19" s="25">
        <f>+IFERROR('simulations corn farm1'!AI187,"")</f>
        <v>1713.6000000000015</v>
      </c>
      <c r="AJ19" s="25">
        <f>+IFERROR('simulations corn farm1'!AJ187,"")</f>
        <v>11031.300000000003</v>
      </c>
      <c r="AK19" s="25">
        <f>+IFERROR('simulations corn farm1'!AK187,"")</f>
        <v>0</v>
      </c>
      <c r="AL19" s="25">
        <f>+IFERROR('simulations corn farm1'!AL187,"")</f>
        <v>0</v>
      </c>
      <c r="AM19" s="25">
        <f>+IFERROR('simulations corn farm1'!AM187,"")</f>
        <v>642.60000000000059</v>
      </c>
      <c r="AN19" s="25">
        <f>+IFERROR('simulations corn farm1'!AN187,"")</f>
        <v>7925.4000000000024</v>
      </c>
      <c r="AO19" s="25">
        <f>+IFERROR('simulations corn farm1'!AO187,"")</f>
        <v>8782.2000000000025</v>
      </c>
      <c r="AP19" s="25">
        <f>+IFERROR('simulations corn farm1'!AP187,"")</f>
        <v>0</v>
      </c>
      <c r="AQ19" s="25">
        <f>+IFERROR('simulations corn farm1'!AQ187,"")</f>
        <v>0</v>
      </c>
      <c r="AR19" s="25">
        <f>+IFERROR('simulations corn farm1'!AR187,"")</f>
        <v>18742.500000000004</v>
      </c>
      <c r="AS19" s="25">
        <f>+IFERROR('simulations corn farm1'!AS187,"")</f>
        <v>0</v>
      </c>
      <c r="AT19" s="25">
        <f>+IFERROR('simulations corn farm1'!AT187,"")</f>
        <v>0</v>
      </c>
      <c r="AU19" s="25">
        <f>+IFERROR('simulations corn farm1'!AU187,"")</f>
        <v>1178.1000000000033</v>
      </c>
      <c r="AV19" s="25">
        <f>+IFERROR('simulations corn farm1'!AV187,"")</f>
        <v>8139.6000000000022</v>
      </c>
      <c r="AW19" s="25">
        <f>+IFERROR('simulations corn farm1'!AW187,"")</f>
        <v>5355</v>
      </c>
      <c r="AX19" s="25">
        <f>+IFERROR('simulations corn farm1'!AX187,"")</f>
        <v>4176.9000000000015</v>
      </c>
      <c r="AY19" s="25">
        <f>+IFERROR('simulations corn farm1'!AY187,"")</f>
        <v>0</v>
      </c>
      <c r="AZ19" s="25">
        <f>+IFERROR('simulations corn farm1'!AZ187,"")</f>
        <v>0</v>
      </c>
      <c r="BA19" s="25">
        <f>+IFERROR('simulations corn farm1'!BA187,"")</f>
        <v>0</v>
      </c>
      <c r="BB19" s="25">
        <f>+IFERROR('simulations corn farm1'!BB187,"")</f>
        <v>9103.5000000000018</v>
      </c>
      <c r="BC19" s="25">
        <f>+IFERROR('simulations corn farm1'!BC187,"")</f>
        <v>2463.2999999999997</v>
      </c>
      <c r="BD19" s="25">
        <f>+IFERROR('simulations corn farm1'!BD187,"")</f>
        <v>0</v>
      </c>
      <c r="BE19" s="25">
        <f>+IFERROR('simulations corn farm1'!BE187,"")</f>
        <v>1071.0000000000009</v>
      </c>
      <c r="BF19" s="25">
        <f>+IFERROR('simulations corn farm1'!BF187,"")</f>
        <v>18742.500000000004</v>
      </c>
      <c r="BG19" s="25">
        <f>+IFERROR('simulations corn farm1'!BG187,"")</f>
        <v>0</v>
      </c>
      <c r="BH19" s="25">
        <f>+IFERROR('simulations corn farm1'!BH187,"")</f>
        <v>0</v>
      </c>
      <c r="BI19" s="25">
        <f>+IFERROR('simulations corn farm1'!BI187,"")</f>
        <v>7497.0000000000018</v>
      </c>
      <c r="BJ19" s="25">
        <f>+IFERROR('simulations corn farm1'!BJ187,"")</f>
        <v>0</v>
      </c>
      <c r="BK19" s="25">
        <f>+IFERROR('simulations corn farm1'!BK187,"")</f>
        <v>14779.800000000003</v>
      </c>
      <c r="BL19" s="25">
        <f>+IFERROR('simulations corn farm1'!BL187,"")</f>
        <v>0</v>
      </c>
      <c r="BM19" s="25">
        <f>+IFERROR('simulations corn farm1'!BM187,"")</f>
        <v>0</v>
      </c>
      <c r="BN19" s="25">
        <f>+IFERROR('simulations corn farm1'!BN187,"")</f>
        <v>0</v>
      </c>
      <c r="BO19" s="25">
        <f>+IFERROR('simulations corn farm1'!BO187,"")</f>
        <v>7282.800000000002</v>
      </c>
      <c r="BP19" s="25">
        <f>+IFERROR('simulations corn farm1'!BP187,"")</f>
        <v>3962.7000000000012</v>
      </c>
      <c r="BQ19" s="25">
        <f>+IFERROR('simulations corn farm1'!BQ187,"")</f>
        <v>14565.600000000004</v>
      </c>
      <c r="BR19" s="25">
        <f>+IFERROR('simulations corn farm1'!BR187,"")</f>
        <v>0</v>
      </c>
      <c r="BS19" s="25">
        <f>+IFERROR('simulations corn farm1'!BS187,"")</f>
        <v>4712.4000000000042</v>
      </c>
      <c r="BT19" s="25">
        <f>+IFERROR('simulations corn farm1'!BT187,"")</f>
        <v>2891.7000000000003</v>
      </c>
      <c r="BU19" s="25">
        <f>+IFERROR('simulations corn farm1'!BU187,"")</f>
        <v>0</v>
      </c>
      <c r="BV19" s="25">
        <f>+IFERROR('simulations corn farm1'!BV187,"")</f>
        <v>9531.9000000000015</v>
      </c>
      <c r="BW19" s="25">
        <f>+IFERROR('simulations corn farm1'!BW187,"")</f>
        <v>1178.1000000000033</v>
      </c>
      <c r="BX19" s="25">
        <f>+IFERROR('simulations corn farm1'!BX187,"")</f>
        <v>107.10000000000247</v>
      </c>
      <c r="BY19" s="25">
        <f>+IFERROR('simulations corn farm1'!BY187,"")</f>
        <v>0</v>
      </c>
      <c r="BZ19" s="25">
        <f>+IFERROR('simulations corn farm1'!BZ187,"")</f>
        <v>9746.1000000000022</v>
      </c>
      <c r="CA19" s="25">
        <f>+IFERROR('simulations corn farm1'!CA187,"")</f>
        <v>1820.7000000000039</v>
      </c>
      <c r="CB19" s="25">
        <f>+IFERROR('simulations corn farm1'!CB187,"")</f>
        <v>8032.5</v>
      </c>
      <c r="CC19" s="25">
        <f>+IFERROR('simulations corn farm1'!CC187,"")</f>
        <v>0</v>
      </c>
      <c r="CD19" s="25">
        <f>+IFERROR('simulations corn farm1'!CD187,"")</f>
        <v>0</v>
      </c>
      <c r="CE19" s="25">
        <f>+IFERROR('simulations corn farm1'!CE187,"")</f>
        <v>18742.500000000004</v>
      </c>
      <c r="CF19" s="25">
        <f>+IFERROR('simulations corn farm1'!CF187,"")</f>
        <v>0</v>
      </c>
      <c r="CG19" s="25">
        <f>+IFERROR('simulations corn farm1'!CG187,"")</f>
        <v>0</v>
      </c>
      <c r="CH19" s="25">
        <f>+IFERROR('simulations corn farm1'!CH187,"")</f>
        <v>14244.300000000001</v>
      </c>
      <c r="CI19" s="25">
        <f>+IFERROR('simulations corn farm1'!CI187,"")</f>
        <v>0</v>
      </c>
      <c r="CJ19" s="25">
        <f>+IFERROR('simulations corn farm1'!CJ187,"")</f>
        <v>14994.000000000004</v>
      </c>
      <c r="CK19" s="25">
        <f>+IFERROR('simulations corn farm1'!CK187,"")</f>
        <v>1606.5000000000039</v>
      </c>
      <c r="CL19" s="25">
        <f>+IFERROR('simulations corn farm1'!CL187,"")</f>
        <v>10067.400000000005</v>
      </c>
      <c r="CM19" s="25">
        <f>+IFERROR('simulations corn farm1'!CM187,"")</f>
        <v>0</v>
      </c>
      <c r="CN19" s="25">
        <f>+IFERROR('simulations corn farm1'!CN187,"")</f>
        <v>2356.2000000000021</v>
      </c>
      <c r="CO19" s="25">
        <f>+IFERROR('simulations corn farm1'!CO187,"")</f>
        <v>0</v>
      </c>
      <c r="CP19" s="25">
        <f>+IFERROR('simulations corn farm1'!CP187,"")</f>
        <v>0</v>
      </c>
      <c r="CQ19" s="25">
        <f>+IFERROR('simulations corn farm1'!CQ187,"")</f>
        <v>18635.400000000001</v>
      </c>
      <c r="CR19" s="25">
        <f>+IFERROR('simulations corn farm1'!CR187,"")</f>
        <v>12316.500000000004</v>
      </c>
      <c r="CS19" s="25">
        <f>+IFERROR('simulations corn farm1'!CS187,"")</f>
        <v>0</v>
      </c>
      <c r="CT19" s="25">
        <f>+IFERROR('simulations corn farm1'!CT187,"")</f>
        <v>8996.4000000000033</v>
      </c>
      <c r="CU19" s="25">
        <f>+IFERROR('simulations corn farm1'!CU187,"")</f>
        <v>6104.7000000000035</v>
      </c>
      <c r="CV19" s="25">
        <f>+IFERROR('simulations corn farm1'!CV187,"")</f>
        <v>0</v>
      </c>
      <c r="CW19" s="25">
        <f>+IFERROR('simulations corn farm1'!CW187,"")</f>
        <v>8782.2000000000025</v>
      </c>
      <c r="CX19" s="25">
        <f>+IFERROR('simulations corn farm1'!CX187,"")</f>
        <v>0</v>
      </c>
      <c r="CY19" s="25">
        <f>+IFERROR('simulations corn farm1'!CY187,"")</f>
        <v>0</v>
      </c>
      <c r="CZ19" s="25">
        <f>+IFERROR('simulations corn farm1'!CZ187,"")</f>
        <v>0</v>
      </c>
      <c r="DA19" s="25">
        <f>+IFERROR('simulations corn farm1'!DA187,"")</f>
        <v>18742.500000000004</v>
      </c>
      <c r="DB19" s="25">
        <f>+IFERROR('simulations corn farm1'!DB187,"")</f>
        <v>18742.500000000004</v>
      </c>
      <c r="DC19" s="25">
        <f>+IFERROR('simulations corn farm1'!DC187,"")</f>
        <v>8782.2000000000025</v>
      </c>
      <c r="DD19" s="25">
        <f>+IFERROR('simulations corn farm1'!DD187,"")</f>
        <v>9746.1000000000022</v>
      </c>
      <c r="DE19" s="25">
        <f>+IFERROR('simulations corn farm1'!DE187,"")</f>
        <v>963.90000000000327</v>
      </c>
      <c r="DF19" s="25">
        <f>+IFERROR('simulations corn farm1'!DF187,"")</f>
        <v>4926.5999999999995</v>
      </c>
      <c r="DG19" s="25">
        <f>+IFERROR('simulations corn farm1'!DG187,"")</f>
        <v>14030.1</v>
      </c>
      <c r="DH19" s="25">
        <f>+IFERROR('simulations corn farm1'!DH187,"")</f>
        <v>0</v>
      </c>
      <c r="DI19" s="25">
        <f>+IFERROR('simulations corn farm1'!DI187,"")</f>
        <v>2998.8000000000025</v>
      </c>
      <c r="DJ19" s="25">
        <f>+IFERROR('simulations corn farm1'!DJ187,"")</f>
        <v>0</v>
      </c>
      <c r="DK19" s="25">
        <f>+IFERROR('simulations corn farm1'!DK187,"")</f>
        <v>1392.3000000000036</v>
      </c>
      <c r="DL19" s="25">
        <f>+IFERROR('simulations corn farm1'!DL187,"")</f>
        <v>8782.2000000000025</v>
      </c>
      <c r="DM19" s="25">
        <f>+IFERROR('simulations corn farm1'!DM187,"")</f>
        <v>2463.2999999999997</v>
      </c>
      <c r="DN19" s="25">
        <f>+IFERROR('simulations corn farm1'!DN187,"")</f>
        <v>0</v>
      </c>
      <c r="DO19" s="25">
        <f>+IFERROR('simulations corn farm1'!DO187,"")</f>
        <v>1285.2000000000012</v>
      </c>
      <c r="DP19" s="25">
        <f>+IFERROR('simulations corn farm1'!DP187,"")</f>
        <v>0</v>
      </c>
      <c r="DQ19" s="25">
        <f>+IFERROR('simulations corn farm1'!DQ187,"")</f>
        <v>0</v>
      </c>
      <c r="DR19" s="25">
        <f>+IFERROR('simulations corn farm1'!DR187,"")</f>
        <v>0</v>
      </c>
      <c r="DS19" s="25">
        <f>+IFERROR('simulations corn farm1'!DS187,"")</f>
        <v>11888.100000000004</v>
      </c>
      <c r="DT19" s="25">
        <f>+IFERROR('simulations corn farm1'!DT187,"")</f>
        <v>18742.500000000004</v>
      </c>
      <c r="DU19" s="25">
        <f>+IFERROR('simulations corn farm1'!DU187,"")</f>
        <v>1713.6000000000015</v>
      </c>
      <c r="DV19" s="25">
        <f>+IFERROR('simulations corn farm1'!DV187,"")</f>
        <v>8353.8000000000029</v>
      </c>
      <c r="DW19" s="25">
        <f>+IFERROR('simulations corn farm1'!DW187,"")</f>
        <v>10067.400000000005</v>
      </c>
      <c r="DX19" s="25">
        <f>+IFERROR('simulations corn farm1'!DX187,"")</f>
        <v>0</v>
      </c>
      <c r="DY19" s="25">
        <f>+IFERROR('simulations corn farm1'!DY187,"")</f>
        <v>0</v>
      </c>
      <c r="DZ19" s="25">
        <f>+IFERROR('simulations corn farm1'!DZ187,"")</f>
        <v>12744.900000000005</v>
      </c>
      <c r="EA19" s="25">
        <f>+IFERROR('simulations corn farm1'!EA187,"")</f>
        <v>18742.500000000004</v>
      </c>
      <c r="EB19" s="25">
        <f>+IFERROR('simulations corn farm1'!EB187,"")</f>
        <v>0</v>
      </c>
      <c r="EC19" s="25">
        <f>+IFERROR('simulations corn farm1'!EC187,"")</f>
        <v>0</v>
      </c>
      <c r="ED19" s="25">
        <f>+IFERROR('simulations corn farm1'!ED187,"")</f>
        <v>0</v>
      </c>
      <c r="EE19" s="25">
        <f>+IFERROR('simulations corn farm1'!EE187,"")</f>
        <v>0</v>
      </c>
      <c r="EF19" s="25">
        <f>+IFERROR('simulations corn farm1'!EF187,"")</f>
        <v>14351.400000000003</v>
      </c>
      <c r="EG19" s="25">
        <f>+IFERROR('simulations corn farm1'!EG187,"")</f>
        <v>0</v>
      </c>
      <c r="EH19" s="25">
        <f>+IFERROR('simulations corn farm1'!EH187,"")</f>
        <v>0</v>
      </c>
      <c r="EI19" s="25">
        <f>+IFERROR('simulations corn farm1'!EI187,"")</f>
        <v>1606.5000000000039</v>
      </c>
      <c r="EJ19" s="25">
        <f>+IFERROR('simulations corn farm1'!EJ187,"")</f>
        <v>17028.900000000001</v>
      </c>
      <c r="EK19" s="25">
        <f>+IFERROR('simulations corn farm1'!EK187,"")</f>
        <v>18742.500000000004</v>
      </c>
      <c r="EL19" s="25">
        <f>+IFERROR('simulations corn farm1'!EL187,"")</f>
        <v>0</v>
      </c>
      <c r="EM19" s="25">
        <f>+IFERROR('simulations corn farm1'!EM187,"")</f>
        <v>14351.400000000003</v>
      </c>
      <c r="EN19" s="25">
        <f>+IFERROR('simulations corn farm1'!EN187,"")</f>
        <v>4176.9000000000015</v>
      </c>
      <c r="EO19" s="25">
        <f>+IFERROR('simulations corn farm1'!EO187,"")</f>
        <v>0</v>
      </c>
      <c r="EP19" s="25">
        <f>+IFERROR('simulations corn farm1'!EP187,"")</f>
        <v>8889.3000000000011</v>
      </c>
      <c r="EQ19" s="25">
        <f>+IFERROR('simulations corn farm1'!EQ187,"")</f>
        <v>0</v>
      </c>
      <c r="ER19" s="25">
        <f>+IFERROR('simulations corn farm1'!ER187,"")</f>
        <v>0</v>
      </c>
      <c r="ES19" s="25">
        <f>+IFERROR('simulations corn farm1'!ES187,"")</f>
        <v>0</v>
      </c>
      <c r="ET19" s="25">
        <f>+IFERROR('simulations corn farm1'!ET187,"")</f>
        <v>0</v>
      </c>
      <c r="EU19" s="25">
        <f>+IFERROR('simulations corn farm1'!EU187,"")</f>
        <v>18099.900000000005</v>
      </c>
      <c r="EV19" s="25">
        <f>+IFERROR('simulations corn farm1'!EV187,"")</f>
        <v>8675.1</v>
      </c>
      <c r="EW19" s="25">
        <f>+IFERROR('simulations corn farm1'!EW187,"")</f>
        <v>0</v>
      </c>
      <c r="EX19" s="25">
        <f>+IFERROR('simulations corn farm1'!EX187,"")</f>
        <v>13923.000000000004</v>
      </c>
      <c r="EY19" s="25">
        <f>+IFERROR('simulations corn farm1'!EY187,"")</f>
        <v>14994.000000000004</v>
      </c>
      <c r="EZ19" s="25">
        <f>+IFERROR('simulations corn farm1'!EZ187,"")</f>
        <v>4284.0000000000036</v>
      </c>
      <c r="FA19" s="25">
        <f>+IFERROR('simulations corn farm1'!FA187,"")</f>
        <v>0</v>
      </c>
      <c r="FB19" s="25">
        <f>+IFERROR('simulations corn farm1'!FB187,"")</f>
        <v>3427.200000000003</v>
      </c>
      <c r="FC19" s="25">
        <f>+IFERROR('simulations corn farm1'!FC187,"")</f>
        <v>0</v>
      </c>
      <c r="FD19" s="25">
        <f>+IFERROR('simulations corn farm1'!FD187,"")</f>
        <v>0</v>
      </c>
      <c r="FE19" s="25">
        <f>+IFERROR('simulations corn farm1'!FE187,"")</f>
        <v>0</v>
      </c>
      <c r="FF19" s="25">
        <f>+IFERROR('simulations corn farm1'!FF187,"")</f>
        <v>17028.900000000001</v>
      </c>
      <c r="FG19" s="25">
        <f>+IFERROR('simulations corn farm1'!FG187,"")</f>
        <v>1071.0000000000009</v>
      </c>
      <c r="FH19" s="25">
        <f>+IFERROR('simulations corn farm1'!FH187,"")</f>
        <v>1820.7000000000039</v>
      </c>
      <c r="FI19" s="25">
        <f>+IFERROR('simulations corn farm1'!FI187,"")</f>
        <v>0</v>
      </c>
      <c r="FJ19" s="25">
        <f>+IFERROR('simulations corn farm1'!FJ187,"")</f>
        <v>6533.1000000000031</v>
      </c>
      <c r="FK19" s="25">
        <f>+IFERROR('simulations corn farm1'!FK187,"")</f>
        <v>0</v>
      </c>
      <c r="FL19" s="25">
        <f>+IFERROR('simulations corn farm1'!FL187,"")</f>
        <v>0</v>
      </c>
      <c r="FM19" s="25">
        <f>+IFERROR('simulations corn farm1'!FM187,"")</f>
        <v>6961.5000000000036</v>
      </c>
      <c r="FN19" s="25">
        <f>+IFERROR('simulations corn farm1'!FN187,"")</f>
        <v>10710</v>
      </c>
      <c r="FO19" s="25">
        <f>+IFERROR('simulations corn farm1'!FO187,"")</f>
        <v>0</v>
      </c>
      <c r="FP19" s="25">
        <f>+IFERROR('simulations corn farm1'!FP187,"")</f>
        <v>7068.6000000000013</v>
      </c>
      <c r="FQ19" s="25">
        <f>+IFERROR('simulations corn farm1'!FQ187,"")</f>
        <v>13280.400000000001</v>
      </c>
      <c r="FR19" s="25">
        <f>+IFERROR('simulations corn farm1'!FR187,"")</f>
        <v>0</v>
      </c>
      <c r="FS19" s="25">
        <f>+IFERROR('simulations corn farm1'!FS187,"")</f>
        <v>2142.0000000000018</v>
      </c>
      <c r="FT19" s="25">
        <f>+IFERROR('simulations corn farm1'!FT187,"")</f>
        <v>4069.8000000000038</v>
      </c>
      <c r="FU19" s="25">
        <f>+IFERROR('simulations corn farm1'!FU187,"")</f>
        <v>10495.8</v>
      </c>
      <c r="FV19" s="25">
        <f>+IFERROR('simulations corn farm1'!FV187,"")</f>
        <v>11138.4</v>
      </c>
      <c r="FW19" s="25">
        <f>+IFERROR('simulations corn farm1'!FW187,"")</f>
        <v>2998.8000000000025</v>
      </c>
      <c r="FX19" s="25">
        <f>+IFERROR('simulations corn farm1'!FX187,"")</f>
        <v>7497.0000000000018</v>
      </c>
      <c r="FY19" s="25">
        <f>+IFERROR('simulations corn farm1'!FY187,"")</f>
        <v>7389.9000000000042</v>
      </c>
      <c r="FZ19" s="25">
        <f>+IFERROR('simulations corn farm1'!FZ187,"")</f>
        <v>0</v>
      </c>
      <c r="GA19" s="25">
        <f>+IFERROR('simulations corn farm1'!GA187,"")</f>
        <v>14672.7</v>
      </c>
      <c r="GB19" s="25">
        <f>+IFERROR('simulations corn farm1'!GB187,"")</f>
        <v>9746.1000000000022</v>
      </c>
      <c r="GC19" s="25">
        <f>+IFERROR('simulations corn farm1'!GC187,"")</f>
        <v>6104.7000000000035</v>
      </c>
      <c r="GD19" s="25">
        <f>+IFERROR('simulations corn farm1'!GD187,"")</f>
        <v>18742.500000000004</v>
      </c>
      <c r="GE19" s="25">
        <f>+IFERROR('simulations corn farm1'!GE187,"")</f>
        <v>2463.2999999999997</v>
      </c>
      <c r="GF19" s="25">
        <f>+IFERROR('simulations corn farm1'!GF187,"")</f>
        <v>18742.500000000004</v>
      </c>
      <c r="GG19" s="25">
        <f>+IFERROR('simulations corn farm1'!GG187,"")</f>
        <v>4284.0000000000036</v>
      </c>
      <c r="GH19" s="25">
        <f>+IFERROR('simulations corn farm1'!GH187,"")</f>
        <v>0</v>
      </c>
      <c r="GI19" s="25">
        <f>+IFERROR('simulations corn farm1'!GI187,"")</f>
        <v>0</v>
      </c>
      <c r="GJ19" s="25">
        <f>+IFERROR('simulations corn farm1'!GJ187,"")</f>
        <v>8782.2000000000025</v>
      </c>
      <c r="GK19" s="25">
        <f>+IFERROR('simulations corn farm1'!GK187,"")</f>
        <v>1178.1000000000033</v>
      </c>
      <c r="GL19" s="25">
        <f>+IFERROR('simulations corn farm1'!GL187,"")</f>
        <v>3534.3000000000006</v>
      </c>
      <c r="GM19" s="25">
        <f>+IFERROR('simulations corn farm1'!GM187,"")</f>
        <v>0</v>
      </c>
      <c r="GN19" s="25">
        <f>+IFERROR('simulations corn farm1'!GN187,"")</f>
        <v>1820.7000000000039</v>
      </c>
      <c r="GO19" s="25">
        <f>+IFERROR('simulations corn farm1'!GO187,"")</f>
        <v>14244.300000000001</v>
      </c>
      <c r="GP19" s="25">
        <f>+IFERROR('simulations corn farm1'!GP187,"")</f>
        <v>4069.8000000000038</v>
      </c>
      <c r="GQ19" s="25">
        <f>+IFERROR('simulations corn farm1'!GQ187,"")</f>
        <v>12102.300000000003</v>
      </c>
      <c r="GR19" s="25">
        <f>+IFERROR('simulations corn farm1'!GR187,"")</f>
        <v>0</v>
      </c>
      <c r="GS19" s="25">
        <f>+IFERROR('simulations corn farm1'!GS187,"")</f>
        <v>8139.6000000000022</v>
      </c>
      <c r="GT19" s="25">
        <f>+IFERROR('simulations corn farm1'!GT187,"")</f>
        <v>0</v>
      </c>
      <c r="GU19" s="25">
        <f>+IFERROR('simulations corn farm1'!GU187,"")</f>
        <v>5569.2</v>
      </c>
      <c r="GV19" s="25">
        <f>+IFERROR('simulations corn farm1'!GV187,"")</f>
        <v>6747.3000000000038</v>
      </c>
      <c r="GW19" s="25">
        <f>+IFERROR('simulations corn farm1'!GW187,"")</f>
        <v>0</v>
      </c>
      <c r="GX19" s="25">
        <f>+IFERROR('simulations corn farm1'!GX187,"")</f>
        <v>1178.1000000000033</v>
      </c>
      <c r="GY19" s="25">
        <f>+IFERROR('simulations corn farm1'!GY187,"")</f>
        <v>1178.1000000000033</v>
      </c>
      <c r="GZ19" s="25">
        <f>+IFERROR('simulations corn farm1'!GZ187,"")</f>
        <v>4712.4000000000042</v>
      </c>
      <c r="HA19" s="25">
        <f>+IFERROR('simulations corn farm1'!HA187,"")</f>
        <v>0</v>
      </c>
      <c r="HB19" s="25">
        <f>+IFERROR('simulations corn farm1'!HB187,"")</f>
        <v>1820.7000000000039</v>
      </c>
      <c r="HC19" s="25">
        <f>+IFERROR('simulations corn farm1'!HC187,"")</f>
        <v>0</v>
      </c>
      <c r="HD19" s="25">
        <f>+IFERROR('simulations corn farm1'!HD187,"")</f>
        <v>11138.4</v>
      </c>
      <c r="HE19" s="25">
        <f>+IFERROR('simulations corn farm1'!HE187,"")</f>
        <v>1606.5000000000039</v>
      </c>
      <c r="HF19" s="25">
        <f>+IFERROR('simulations corn farm1'!HF187,"")</f>
        <v>18742.500000000004</v>
      </c>
      <c r="HG19" s="25">
        <f>+IFERROR('simulations corn farm1'!HG187,"")</f>
        <v>0</v>
      </c>
      <c r="HH19" s="25">
        <f>+IFERROR('simulations corn farm1'!HH187,"")</f>
        <v>11245.500000000004</v>
      </c>
      <c r="HI19" s="25">
        <f>+IFERROR('simulations corn farm1'!HI187,"")</f>
        <v>7282.800000000002</v>
      </c>
      <c r="HJ19" s="25">
        <f>+IFERROR('simulations corn farm1'!HJ187,"")</f>
        <v>0</v>
      </c>
      <c r="HK19" s="25">
        <f>+IFERROR('simulations corn farm1'!HK187,"")</f>
        <v>0</v>
      </c>
      <c r="HL19" s="25">
        <f>+IFERROR('simulations corn farm1'!HL187,"")</f>
        <v>8996.4000000000033</v>
      </c>
      <c r="HM19" s="25">
        <f>+IFERROR('simulations corn farm1'!HM187,"")</f>
        <v>7604.0999999999995</v>
      </c>
      <c r="HN19" s="25">
        <f>+IFERROR('simulations corn farm1'!HN187,"")</f>
        <v>10067.400000000005</v>
      </c>
      <c r="HO19" s="25">
        <f>+IFERROR('simulations corn farm1'!HO187,"")</f>
        <v>13601.7</v>
      </c>
      <c r="HP19" s="25">
        <f>+IFERROR('simulations corn farm1'!HP187,"")</f>
        <v>14672.7</v>
      </c>
      <c r="HQ19" s="25">
        <f>+IFERROR('simulations corn farm1'!HQ187,"")</f>
        <v>7497.0000000000018</v>
      </c>
      <c r="HR19" s="25">
        <f>+IFERROR('simulations corn farm1'!HR187,"")</f>
        <v>0</v>
      </c>
      <c r="HS19" s="25">
        <f>+IFERROR('simulations corn farm1'!HS187,"")</f>
        <v>0</v>
      </c>
      <c r="HT19" s="25">
        <f>+IFERROR('simulations corn farm1'!HT187,"")</f>
        <v>0</v>
      </c>
      <c r="HU19" s="25">
        <f>+IFERROR('simulations corn farm1'!HU187,"")</f>
        <v>18742.500000000004</v>
      </c>
      <c r="HV19" s="25">
        <f>+IFERROR('simulations corn farm1'!HV187,"")</f>
        <v>0</v>
      </c>
      <c r="HW19" s="25">
        <f>+IFERROR('simulations corn farm1'!HW187,"")</f>
        <v>0</v>
      </c>
      <c r="HX19" s="25">
        <f>+IFERROR('simulations corn farm1'!HX187,"")</f>
        <v>856.80000000000075</v>
      </c>
      <c r="HY19" s="25">
        <f>+IFERROR('simulations corn farm1'!HY187,"")</f>
        <v>749.700000000003</v>
      </c>
      <c r="HZ19" s="25">
        <f>+IFERROR('simulations corn farm1'!HZ187,"")</f>
        <v>0</v>
      </c>
      <c r="IA19" s="25">
        <f>+IFERROR('simulations corn farm1'!IA187,"")</f>
        <v>7068.6000000000013</v>
      </c>
      <c r="IB19" s="25">
        <f>+IFERROR('simulations corn farm1'!IB187,"")</f>
        <v>0</v>
      </c>
      <c r="IC19" s="25">
        <f>+IFERROR('simulations corn farm1'!IC187,"")</f>
        <v>428.40000000000038</v>
      </c>
      <c r="ID19" s="25">
        <f>+IFERROR('simulations corn farm1'!ID187,"")</f>
        <v>14672.7</v>
      </c>
      <c r="IE19" s="25">
        <f>+IFERROR('simulations corn farm1'!IE187,"")</f>
        <v>0</v>
      </c>
      <c r="IF19" s="25">
        <f>+IFERROR('simulations corn farm1'!IF187,"")</f>
        <v>4069.8000000000038</v>
      </c>
      <c r="IG19" s="25">
        <f>+IFERROR('simulations corn farm1'!IG187,"")</f>
        <v>18742.500000000004</v>
      </c>
      <c r="IH19" s="25">
        <f>+IFERROR('simulations corn farm1'!IH187,"")</f>
        <v>0</v>
      </c>
      <c r="II19" s="25">
        <f>+IFERROR('simulations corn farm1'!II187,"")</f>
        <v>3962.7000000000012</v>
      </c>
      <c r="IJ19" s="25">
        <f>+IFERROR('simulations corn farm1'!IJ187,"")</f>
        <v>856.80000000000075</v>
      </c>
      <c r="IK19" s="25">
        <f>+IFERROR('simulations corn farm1'!IK187,"")</f>
        <v>2142.0000000000018</v>
      </c>
      <c r="IL19" s="25">
        <f>+IFERROR('simulations corn farm1'!IL187,"")</f>
        <v>3748.5000000000009</v>
      </c>
      <c r="IM19" s="25">
        <f>+IFERROR('simulations corn farm1'!IM187,"")</f>
        <v>0</v>
      </c>
      <c r="IN19" s="25">
        <f>+IFERROR('simulations corn farm1'!IN187,"")</f>
        <v>8782.2000000000025</v>
      </c>
      <c r="IO19" s="25">
        <f>+IFERROR('simulations corn farm1'!IO187,"")</f>
        <v>14030.1</v>
      </c>
      <c r="IP19" s="25">
        <f>+IFERROR('simulations corn farm1'!IP187,"")</f>
        <v>10174.500000000002</v>
      </c>
      <c r="IQ19" s="25">
        <f>+IFERROR('simulations corn farm1'!IQ187,"")</f>
        <v>18742.500000000004</v>
      </c>
      <c r="IR19" s="25">
        <f>+IFERROR('simulations corn farm1'!IR187,"")</f>
        <v>0</v>
      </c>
      <c r="IS19" s="25">
        <f>+IFERROR('simulations corn farm1'!IS187,"")</f>
        <v>9746.1000000000022</v>
      </c>
      <c r="IT19" s="25">
        <f>+IFERROR('simulations corn farm1'!IT187,"")</f>
        <v>9746.1000000000022</v>
      </c>
      <c r="IU19" s="25">
        <f>+IFERROR('simulations corn farm1'!IU187,"")</f>
        <v>0</v>
      </c>
      <c r="IV19" s="25">
        <f>+IFERROR('simulations corn farm1'!IV187,"")</f>
        <v>0</v>
      </c>
      <c r="IW19" s="25">
        <f>+IFERROR('simulations corn farm1'!IW187,"")</f>
        <v>2570.4000000000024</v>
      </c>
      <c r="IX19" s="25">
        <f>+IFERROR('simulations corn farm1'!IX187,"")</f>
        <v>0</v>
      </c>
      <c r="IY19" s="25">
        <f>+IFERROR('simulations corn farm1'!IY187,"")</f>
        <v>1178.1000000000033</v>
      </c>
      <c r="IZ19" s="25">
        <f>+IFERROR('simulations corn farm1'!IZ187,"")</f>
        <v>4391.1000000000013</v>
      </c>
      <c r="JA19" s="25">
        <f>+IFERROR('simulations corn farm1'!JA187,"")</f>
        <v>17028.900000000001</v>
      </c>
      <c r="JB19" s="25">
        <f>+IFERROR('simulations corn farm1'!JB187,"")</f>
        <v>10067.400000000005</v>
      </c>
      <c r="JC19" s="25">
        <f>+IFERROR('simulations corn farm1'!JC187,"")</f>
        <v>0</v>
      </c>
      <c r="JD19" s="25">
        <f>+IFERROR('simulations corn farm1'!JD187,"")</f>
        <v>0</v>
      </c>
      <c r="JE19" s="25">
        <f>+IFERROR('simulations corn farm1'!JE187,"")</f>
        <v>5890.5000000000027</v>
      </c>
      <c r="JF19" s="25">
        <f>+IFERROR('simulations corn farm1'!JF187,"")</f>
        <v>0</v>
      </c>
      <c r="JG19" s="25">
        <f>+IFERROR('simulations corn farm1'!JG187,"")</f>
        <v>2463.2999999999997</v>
      </c>
      <c r="JH19" s="25">
        <f>+IFERROR('simulations corn farm1'!JH187,"")</f>
        <v>0</v>
      </c>
      <c r="JI19" s="25">
        <f>+IFERROR('simulations corn farm1'!JI187,"")</f>
        <v>2249.0999999999995</v>
      </c>
      <c r="JJ19" s="25">
        <f>+IFERROR('simulations corn farm1'!JJ187,"")</f>
        <v>0</v>
      </c>
      <c r="JK19" s="25">
        <f>+IFERROR('simulations corn farm1'!JK187,"")</f>
        <v>12637.800000000001</v>
      </c>
      <c r="JL19" s="25">
        <f>+IFERROR('simulations corn farm1'!JL187,"")</f>
        <v>9746.1000000000022</v>
      </c>
      <c r="JM19" s="25">
        <f>+IFERROR('simulations corn farm1'!JM187,"")</f>
        <v>0</v>
      </c>
      <c r="JN19" s="25">
        <f>+IFERROR('simulations corn farm1'!JN187,"")</f>
        <v>8139.6000000000022</v>
      </c>
      <c r="JO19" s="25">
        <f>+IFERROR('simulations corn farm1'!JO187,"")</f>
        <v>0</v>
      </c>
      <c r="JP19" s="25">
        <f>+IFERROR('simulations corn farm1'!JP187,"")</f>
        <v>3534.3000000000006</v>
      </c>
      <c r="JQ19" s="25">
        <f>+IFERROR('simulations corn farm1'!JQ187,"")</f>
        <v>2784.6000000000026</v>
      </c>
      <c r="JR19" s="25">
        <f>+IFERROR('simulations corn farm1'!JR187,"")</f>
        <v>18742.500000000004</v>
      </c>
      <c r="JS19" s="25">
        <f>+IFERROR('simulations corn farm1'!JS187,"")</f>
        <v>0</v>
      </c>
      <c r="JT19" s="25">
        <f>+IFERROR('simulations corn farm1'!JT187,"")</f>
        <v>10281.6</v>
      </c>
      <c r="JU19" s="25">
        <f>+IFERROR('simulations corn farm1'!JU187,"")</f>
        <v>0</v>
      </c>
      <c r="JV19" s="25">
        <f>+IFERROR('simulations corn farm1'!JV187,"")</f>
        <v>12959.1</v>
      </c>
      <c r="JW19" s="25">
        <f>+IFERROR('simulations corn farm1'!JW187,"")</f>
        <v>0</v>
      </c>
      <c r="JX19" s="25">
        <f>+IFERROR('simulations corn farm1'!JX187,"")</f>
        <v>9853.2000000000044</v>
      </c>
      <c r="JY19" s="25">
        <f>+IFERROR('simulations corn farm1'!JY187,"")</f>
        <v>17885.700000000004</v>
      </c>
      <c r="JZ19" s="25">
        <f>+IFERROR('simulations corn farm1'!JZ187,"")</f>
        <v>0</v>
      </c>
      <c r="KA19" s="25">
        <f>+IFERROR('simulations corn farm1'!KA187,"")</f>
        <v>17564.400000000001</v>
      </c>
      <c r="KB19" s="25">
        <f>+IFERROR('simulations corn farm1'!KB187,"")</f>
        <v>18742.500000000004</v>
      </c>
      <c r="KC19" s="25">
        <f>+IFERROR('simulations corn farm1'!KC187,"")</f>
        <v>0</v>
      </c>
      <c r="KD19" s="25">
        <f>+IFERROR('simulations corn farm1'!KD187,"")</f>
        <v>18742.500000000004</v>
      </c>
      <c r="KE19" s="25">
        <f>+IFERROR('simulations corn farm1'!KE187,"")</f>
        <v>0</v>
      </c>
      <c r="KF19" s="25">
        <f>+IFERROR('simulations corn farm1'!KF187,"")</f>
        <v>1499.4000000000012</v>
      </c>
      <c r="KG19" s="25">
        <f>+IFERROR('simulations corn farm1'!KG187,"")</f>
        <v>0</v>
      </c>
      <c r="KH19" s="25">
        <f>+IFERROR('simulations corn farm1'!KH187,"")</f>
        <v>14994.000000000004</v>
      </c>
      <c r="KI19" s="25">
        <f>+IFERROR('simulations corn farm1'!KI187,"")</f>
        <v>5783.4000000000005</v>
      </c>
      <c r="KJ19" s="25">
        <f>+IFERROR('simulations corn farm1'!KJ187,"")</f>
        <v>2142.0000000000018</v>
      </c>
      <c r="KK19" s="25">
        <f>+IFERROR('simulations corn farm1'!KK187,"")</f>
        <v>2356.2000000000021</v>
      </c>
      <c r="KL19" s="25">
        <f>+IFERROR('simulations corn farm1'!KL187,"")</f>
        <v>0</v>
      </c>
      <c r="KM19" s="25">
        <f>+IFERROR('simulations corn farm1'!KM187,"")</f>
        <v>2142.0000000000018</v>
      </c>
      <c r="KN19" s="25">
        <f>+IFERROR('simulations corn farm1'!KN187,"")</f>
        <v>18742.500000000004</v>
      </c>
      <c r="KO19" s="25">
        <f>+IFERROR('simulations corn farm1'!KO187,"")</f>
        <v>5140.8</v>
      </c>
      <c r="KP19" s="25">
        <f>+IFERROR('simulations corn farm1'!KP187,"")</f>
        <v>13494.600000000002</v>
      </c>
      <c r="KQ19" s="25">
        <f>+IFERROR('simulations corn farm1'!KQ187,"")</f>
        <v>0</v>
      </c>
      <c r="KR19" s="25">
        <f>+IFERROR('simulations corn farm1'!KR187,"")</f>
        <v>10067.400000000005</v>
      </c>
      <c r="KS19" s="25">
        <f>+IFERROR('simulations corn farm1'!KS187,"")</f>
        <v>0</v>
      </c>
      <c r="KT19" s="25">
        <f>+IFERROR('simulations corn farm1'!KT187,"")</f>
        <v>18742.500000000004</v>
      </c>
      <c r="KU19" s="25">
        <f>+IFERROR('simulations corn farm1'!KU187,"")</f>
        <v>0</v>
      </c>
      <c r="KV19" s="25">
        <f>+IFERROR('simulations corn farm1'!KV187,"")</f>
        <v>12959.1</v>
      </c>
      <c r="KW19" s="25">
        <f>+IFERROR('simulations corn farm1'!KW187,"")</f>
        <v>0</v>
      </c>
      <c r="KX19" s="25">
        <f>+IFERROR('simulations corn farm1'!KX187,"")</f>
        <v>11245.500000000004</v>
      </c>
      <c r="KY19" s="25">
        <f>+IFERROR('simulations corn farm1'!KY187,"")</f>
        <v>5355</v>
      </c>
      <c r="KZ19" s="25">
        <f>+IFERROR('simulations corn farm1'!KZ187,"")</f>
        <v>2249.0999999999995</v>
      </c>
      <c r="LA19" s="25">
        <f>+IFERROR('simulations corn farm1'!LA187,"")</f>
        <v>0</v>
      </c>
      <c r="LB19" s="25">
        <f>+IFERROR('simulations corn farm1'!LB187,"")</f>
        <v>0</v>
      </c>
      <c r="LC19" s="25">
        <f>+IFERROR('simulations corn farm1'!LC187,"")</f>
        <v>0</v>
      </c>
      <c r="LD19" s="25">
        <f>+IFERROR('simulations corn farm1'!LD187,"")</f>
        <v>0</v>
      </c>
      <c r="LE19" s="25">
        <f>+IFERROR('simulations corn farm1'!LE187,"")</f>
        <v>0</v>
      </c>
      <c r="LF19" s="25">
        <f>+IFERROR('simulations corn farm1'!LF187,"")</f>
        <v>18742.500000000004</v>
      </c>
      <c r="LG19" s="25">
        <f>+IFERROR('simulations corn farm1'!LG187,"")</f>
        <v>15315.300000000001</v>
      </c>
      <c r="LH19" s="25">
        <f>+IFERROR('simulations corn farm1'!LH187,"")</f>
        <v>0</v>
      </c>
      <c r="LI19" s="25">
        <f>+IFERROR('simulations corn farm1'!LI187,"")</f>
        <v>0</v>
      </c>
      <c r="LJ19" s="25">
        <f>+IFERROR('simulations corn farm1'!LJ187,"")</f>
        <v>535.50000000000284</v>
      </c>
      <c r="LK19" s="25">
        <f>+IFERROR('simulations corn farm1'!LK187,"")</f>
        <v>2891.7000000000003</v>
      </c>
      <c r="LL19" s="25">
        <f>+IFERROR('simulations corn farm1'!LL187,"")</f>
        <v>14672.7</v>
      </c>
      <c r="LM19" s="25">
        <f>+IFERROR('simulations corn farm1'!LM187,"")</f>
        <v>856.80000000000075</v>
      </c>
      <c r="LN19" s="25">
        <f>+IFERROR('simulations corn farm1'!LN187,"")</f>
        <v>0</v>
      </c>
      <c r="LO19" s="25">
        <f>+IFERROR('simulations corn farm1'!LO187,"")</f>
        <v>14458.500000000002</v>
      </c>
      <c r="LP19" s="25">
        <f>+IFERROR('simulations corn farm1'!LP187,"")</f>
        <v>5140.8</v>
      </c>
      <c r="LQ19" s="25">
        <f>+IFERROR('simulations corn farm1'!LQ187,"")</f>
        <v>9424.8000000000029</v>
      </c>
      <c r="LR19" s="25">
        <f>+IFERROR('simulations corn farm1'!LR187,"")</f>
        <v>7282.800000000002</v>
      </c>
      <c r="LS19" s="25">
        <f>+IFERROR('simulations corn farm1'!LS187,"")</f>
        <v>0</v>
      </c>
      <c r="LT19" s="25">
        <f>+IFERROR('simulations corn farm1'!LT187,"")</f>
        <v>0</v>
      </c>
      <c r="LU19" s="25">
        <f>+IFERROR('simulations corn farm1'!LU187,"")</f>
        <v>12959.1</v>
      </c>
      <c r="LV19" s="25">
        <f>+IFERROR('simulations corn farm1'!LV187,"")</f>
        <v>18742.500000000004</v>
      </c>
      <c r="LW19" s="25">
        <f>+IFERROR('simulations corn farm1'!LW187,"")</f>
        <v>0</v>
      </c>
      <c r="LX19" s="25">
        <f>+IFERROR('simulations corn farm1'!LX187,"")</f>
        <v>3641.4000000000033</v>
      </c>
      <c r="LY19" s="25">
        <f>+IFERROR('simulations corn farm1'!LY187,"")</f>
        <v>0</v>
      </c>
      <c r="LZ19" s="25">
        <f>+IFERROR('simulations corn farm1'!LZ187,"")</f>
        <v>0</v>
      </c>
      <c r="MA19" s="25">
        <f>+IFERROR('simulations corn farm1'!MA187,"")</f>
        <v>4391.1000000000013</v>
      </c>
      <c r="MB19" s="25">
        <f>+IFERROR('simulations corn farm1'!MB187,"")</f>
        <v>17028.900000000001</v>
      </c>
      <c r="MC19" s="25">
        <f>+IFERROR('simulations corn farm1'!MC187,"")</f>
        <v>2998.8000000000025</v>
      </c>
      <c r="MD19" s="25">
        <f>+IFERROR('simulations corn farm1'!MD187,"")</f>
        <v>0</v>
      </c>
      <c r="ME19" s="25">
        <f>+IFERROR('simulations corn farm1'!ME187,"")</f>
        <v>5247.9000000000024</v>
      </c>
      <c r="MF19" s="25">
        <f>+IFERROR('simulations corn farm1'!MF187,"")</f>
        <v>12423.600000000002</v>
      </c>
      <c r="MG19" s="25">
        <f>+IFERROR('simulations corn farm1'!MG187,"")</f>
        <v>2784.6000000000026</v>
      </c>
      <c r="MH19" s="25">
        <f>+IFERROR('simulations corn farm1'!MH187,"")</f>
        <v>0</v>
      </c>
      <c r="MI19" s="25">
        <f>+IFERROR('simulations corn farm1'!MI187,"")</f>
        <v>0</v>
      </c>
      <c r="MJ19" s="25">
        <f>+IFERROR('simulations corn farm1'!MJ187,"")</f>
        <v>17564.400000000001</v>
      </c>
      <c r="MK19" s="25">
        <f>+IFERROR('simulations corn farm1'!MK187,"")</f>
        <v>18742.500000000004</v>
      </c>
      <c r="ML19" s="25">
        <f>+IFERROR('simulations corn farm1'!ML187,"")</f>
        <v>0</v>
      </c>
      <c r="MM19" s="25">
        <f>+IFERROR('simulations corn farm1'!MM187,"")</f>
        <v>0</v>
      </c>
      <c r="MN19" s="25">
        <f>+IFERROR('simulations corn farm1'!MN187,"")</f>
        <v>214.20000000000019</v>
      </c>
      <c r="MO19" s="25">
        <f>+IFERROR('simulations corn farm1'!MO187,"")</f>
        <v>0</v>
      </c>
      <c r="MP19" s="25">
        <f>+IFERROR('simulations corn farm1'!MP187,"")</f>
        <v>9853.2000000000044</v>
      </c>
      <c r="MQ19" s="25">
        <f>+IFERROR('simulations corn farm1'!MQ187,"")</f>
        <v>2463.2999999999997</v>
      </c>
      <c r="MR19" s="25">
        <f>+IFERROR('simulations corn farm1'!MR187,"")</f>
        <v>10924.2</v>
      </c>
      <c r="MS19" s="25">
        <f>+IFERROR('simulations corn farm1'!MS187,"")</f>
        <v>1071.0000000000009</v>
      </c>
      <c r="MT19" s="25">
        <f>+IFERROR('simulations corn farm1'!MT187,"")</f>
        <v>0</v>
      </c>
      <c r="MU19" s="25">
        <f>+IFERROR('simulations corn farm1'!MU187,"")</f>
        <v>4498.2000000000044</v>
      </c>
      <c r="MV19" s="25">
        <f>+IFERROR('simulations corn farm1'!MV187,"")</f>
        <v>10388.700000000003</v>
      </c>
      <c r="MW19" s="25">
        <f>+IFERROR('simulations corn farm1'!MW187,"")</f>
        <v>2998.8000000000025</v>
      </c>
      <c r="MX19" s="25">
        <f>+IFERROR('simulations corn farm1'!MX187,"")</f>
        <v>16386.300000000003</v>
      </c>
      <c r="MY19" s="25">
        <f>+IFERROR('simulations corn farm1'!MY187,"")</f>
        <v>3105.9000000000005</v>
      </c>
      <c r="MZ19" s="25">
        <f>+IFERROR('simulations corn farm1'!MZ187,"")</f>
        <v>0</v>
      </c>
      <c r="NA19" s="25">
        <f>+IFERROR('simulations corn farm1'!NA187,"")</f>
        <v>0</v>
      </c>
      <c r="NB19" s="25">
        <f>+IFERROR('simulations corn farm1'!NB187,"")</f>
        <v>0</v>
      </c>
      <c r="NC19" s="25">
        <f>+IFERROR('simulations corn farm1'!NC187,"")</f>
        <v>3427.200000000003</v>
      </c>
      <c r="ND19" s="25">
        <f>+IFERROR('simulations corn farm1'!ND187,"")</f>
        <v>0</v>
      </c>
      <c r="NE19" s="25">
        <f>+IFERROR('simulations corn farm1'!NE187,"")</f>
        <v>0</v>
      </c>
      <c r="NF19" s="25">
        <f>+IFERROR('simulations corn farm1'!NF187,"")</f>
        <v>0</v>
      </c>
      <c r="NG19" s="25">
        <f>+IFERROR('simulations corn farm1'!NG187,"")</f>
        <v>0</v>
      </c>
      <c r="NH19" s="25">
        <f>+IFERROR('simulations corn farm1'!NH187,"")</f>
        <v>0</v>
      </c>
      <c r="NI19" s="25">
        <f>+IFERROR('simulations corn farm1'!NI187,"")</f>
        <v>16707.600000000002</v>
      </c>
      <c r="NJ19" s="25">
        <f>+IFERROR('simulations corn farm1'!NJ187,"")</f>
        <v>2677.5</v>
      </c>
      <c r="NK19" s="25">
        <f>+IFERROR('simulations corn farm1'!NK187,"")</f>
        <v>18742.500000000004</v>
      </c>
      <c r="NL19" s="25">
        <f>+IFERROR('simulations corn farm1'!NL187,"")</f>
        <v>0</v>
      </c>
      <c r="NM19" s="25">
        <f>+IFERROR('simulations corn farm1'!NM187,"")</f>
        <v>14565.600000000004</v>
      </c>
      <c r="NN19" s="25">
        <f>+IFERROR('simulations corn farm1'!NN187,"")</f>
        <v>4176.9000000000015</v>
      </c>
      <c r="NO19" s="25">
        <f>+IFERROR('simulations corn farm1'!NO187,"")</f>
        <v>3855.6000000000035</v>
      </c>
      <c r="NP19" s="25">
        <f>+IFERROR('simulations corn farm1'!NP187,"")</f>
        <v>0</v>
      </c>
      <c r="NQ19" s="25">
        <f>+IFERROR('simulations corn farm1'!NQ187,"")</f>
        <v>18742.500000000004</v>
      </c>
      <c r="NR19" s="25">
        <f>+IFERROR('simulations corn farm1'!NR187,"")</f>
        <v>4069.8000000000038</v>
      </c>
      <c r="NS19" s="25">
        <f>+IFERROR('simulations corn farm1'!NS187,"")</f>
        <v>0</v>
      </c>
      <c r="NT19" s="25">
        <f>+IFERROR('simulations corn farm1'!NT187,"")</f>
        <v>11995.2</v>
      </c>
      <c r="NU19" s="25">
        <f>+IFERROR('simulations corn farm1'!NU187,"")</f>
        <v>1713.6000000000015</v>
      </c>
      <c r="NV19" s="25">
        <f>+IFERROR('simulations corn farm1'!NV187,"")</f>
        <v>0</v>
      </c>
      <c r="NW19" s="25">
        <f>+IFERROR('simulations corn farm1'!NW187,"")</f>
        <v>2891.7000000000003</v>
      </c>
      <c r="NX19" s="25">
        <f>+IFERROR('simulations corn farm1'!NX187,"")</f>
        <v>0</v>
      </c>
      <c r="NY19" s="25">
        <f>+IFERROR('simulations corn farm1'!NY187,"")</f>
        <v>0</v>
      </c>
      <c r="NZ19" s="25">
        <f>+IFERROR('simulations corn farm1'!NZ187,"")</f>
        <v>8889.3000000000011</v>
      </c>
      <c r="OA19" s="25">
        <f>+IFERROR('simulations corn farm1'!OA187,"")</f>
        <v>0</v>
      </c>
      <c r="OB19" s="25">
        <f>+IFERROR('simulations corn farm1'!OB187,"")</f>
        <v>321.30000000000268</v>
      </c>
      <c r="OC19" s="25">
        <f>+IFERROR('simulations corn farm1'!OC187,"")</f>
        <v>1820.7000000000039</v>
      </c>
      <c r="OD19" s="25">
        <f>+IFERROR('simulations corn farm1'!OD187,"")</f>
        <v>11673.900000000003</v>
      </c>
      <c r="OE19" s="25">
        <f>+IFERROR('simulations corn farm1'!OE187,"")</f>
        <v>0</v>
      </c>
      <c r="OF19" s="25">
        <f>+IFERROR('simulations corn farm1'!OF187,"")</f>
        <v>18207.000000000004</v>
      </c>
      <c r="OG19" s="25">
        <f>+IFERROR('simulations corn farm1'!OG187,"")</f>
        <v>18742.500000000004</v>
      </c>
      <c r="OH19" s="25">
        <f>+IFERROR('simulations corn farm1'!OH187,"")</f>
        <v>14244.300000000001</v>
      </c>
      <c r="OI19" s="25">
        <f>+IFERROR('simulations corn farm1'!OI187,"")</f>
        <v>8782.2000000000025</v>
      </c>
      <c r="OJ19" s="25">
        <f>+IFERROR('simulations corn farm1'!OJ187,"")</f>
        <v>18742.500000000004</v>
      </c>
      <c r="OK19" s="25">
        <f>+IFERROR('simulations corn farm1'!OK187,"")</f>
        <v>5355</v>
      </c>
      <c r="OL19" s="25">
        <f>+IFERROR('simulations corn farm1'!OL187,"")</f>
        <v>1499.4000000000012</v>
      </c>
      <c r="OM19" s="25">
        <f>+IFERROR('simulations corn farm1'!OM187,"")</f>
        <v>11673.900000000003</v>
      </c>
      <c r="ON19" s="25">
        <f>+IFERROR('simulations corn farm1'!ON187,"")</f>
        <v>18742.500000000004</v>
      </c>
      <c r="OO19" s="25">
        <f>+IFERROR('simulations corn farm1'!OO187,"")</f>
        <v>0</v>
      </c>
      <c r="OP19" s="25">
        <f>+IFERROR('simulations corn farm1'!OP187,"")</f>
        <v>0</v>
      </c>
      <c r="OQ19" s="25">
        <f>+IFERROR('simulations corn farm1'!OQ187,"")</f>
        <v>0</v>
      </c>
      <c r="OR19" s="25">
        <f>+IFERROR('simulations corn farm1'!OR187,"")</f>
        <v>6211.8000000000011</v>
      </c>
      <c r="OS19" s="25">
        <f>+IFERROR('simulations corn farm1'!OS187,"")</f>
        <v>0</v>
      </c>
      <c r="OT19" s="25">
        <f>+IFERROR('simulations corn farm1'!OT187,"")</f>
        <v>18742.500000000004</v>
      </c>
      <c r="OU19" s="25">
        <f>+IFERROR('simulations corn farm1'!OU187,"")</f>
        <v>1499.4000000000012</v>
      </c>
      <c r="OV19" s="25">
        <f>+IFERROR('simulations corn farm1'!OV187,"")</f>
        <v>18742.500000000004</v>
      </c>
      <c r="OW19" s="25">
        <f>+IFERROR('simulations corn farm1'!OW187,"")</f>
        <v>0</v>
      </c>
      <c r="OX19" s="25">
        <f>+IFERROR('simulations corn farm1'!OX187,"")</f>
        <v>13173.3</v>
      </c>
      <c r="OY19" s="25">
        <f>+IFERROR('simulations corn farm1'!OY187,"")</f>
        <v>0</v>
      </c>
      <c r="OZ19" s="25">
        <f>+IFERROR('simulations corn farm1'!OZ187,"")</f>
        <v>5355</v>
      </c>
      <c r="PA19" s="25">
        <f>+IFERROR('simulations corn farm1'!PA187,"")</f>
        <v>0</v>
      </c>
      <c r="PB19" s="25">
        <f>+IFERROR('simulations corn farm1'!PB187,"")</f>
        <v>3962.7000000000012</v>
      </c>
      <c r="PC19" s="25">
        <f>+IFERROR('simulations corn farm1'!PC187,"")</f>
        <v>0</v>
      </c>
      <c r="PD19" s="25">
        <f>+IFERROR('simulations corn farm1'!PD187,"")</f>
        <v>535.50000000000284</v>
      </c>
      <c r="PE19" s="25">
        <f>+IFERROR('simulations corn farm1'!PE187,"")</f>
        <v>10710</v>
      </c>
      <c r="PF19" s="25">
        <f>+IFERROR('simulations corn farm1'!PF187,"")</f>
        <v>2142.0000000000018</v>
      </c>
      <c r="PG19" s="25">
        <f>+IFERROR('simulations corn farm1'!PG187,"")</f>
        <v>0</v>
      </c>
      <c r="PH19" s="25">
        <f>+IFERROR('simulations corn farm1'!PH187,"")</f>
        <v>0</v>
      </c>
      <c r="PI19" s="25">
        <f>+IFERROR('simulations corn farm1'!PI187,"")</f>
        <v>8246.7000000000007</v>
      </c>
      <c r="PJ19" s="25">
        <f>+IFERROR('simulations corn farm1'!PJ187,"")</f>
        <v>2891.7000000000003</v>
      </c>
      <c r="PK19" s="25">
        <f>+IFERROR('simulations corn farm1'!PK187,"")</f>
        <v>0</v>
      </c>
      <c r="PL19" s="25">
        <f>+IFERROR('simulations corn farm1'!PL187,"")</f>
        <v>18742.500000000004</v>
      </c>
      <c r="PM19" s="25">
        <f>+IFERROR('simulations corn farm1'!PM187,"")</f>
        <v>13066.200000000003</v>
      </c>
      <c r="PN19" s="25">
        <f>+IFERROR('simulations corn farm1'!PN187,"")</f>
        <v>9746.1000000000022</v>
      </c>
      <c r="PO19" s="25">
        <f>+IFERROR('simulations corn farm1'!PO187,"")</f>
        <v>0</v>
      </c>
      <c r="PP19" s="25">
        <f>+IFERROR('simulations corn farm1'!PP187,"")</f>
        <v>0</v>
      </c>
      <c r="PQ19" s="25">
        <f>+IFERROR('simulations corn farm1'!PQ187,"")</f>
        <v>0</v>
      </c>
      <c r="PR19" s="25">
        <f>+IFERROR('simulations corn farm1'!PR187,"")</f>
        <v>13387.5</v>
      </c>
      <c r="PS19" s="25">
        <f>+IFERROR('simulations corn farm1'!PS187,"")</f>
        <v>18742.500000000004</v>
      </c>
      <c r="PT19" s="25">
        <f>+IFERROR('simulations corn farm1'!PT187,"")</f>
        <v>0</v>
      </c>
      <c r="PU19" s="25">
        <f>+IFERROR('simulations corn farm1'!PU187,"")</f>
        <v>7604.0999999999995</v>
      </c>
      <c r="PV19" s="25">
        <f>+IFERROR('simulations corn farm1'!PV187,"")</f>
        <v>6426.0000000000009</v>
      </c>
      <c r="PW19" s="25">
        <f>+IFERROR('simulations corn farm1'!PW187,"")</f>
        <v>12852.000000000002</v>
      </c>
      <c r="PX19" s="25">
        <f>+IFERROR('simulations corn farm1'!PX187,"")</f>
        <v>7175.7000000000044</v>
      </c>
      <c r="PY19" s="25">
        <f>+IFERROR('simulations corn farm1'!PY187,"")</f>
        <v>0</v>
      </c>
      <c r="PZ19" s="25">
        <f>+IFERROR('simulations corn farm1'!PZ187,"")</f>
        <v>5462.1000000000022</v>
      </c>
      <c r="QA19" s="25">
        <f>+IFERROR('simulations corn farm1'!QA187,"")</f>
        <v>7175.7000000000044</v>
      </c>
      <c r="QB19" s="25">
        <f>+IFERROR('simulations corn farm1'!QB187,"")</f>
        <v>3427.200000000003</v>
      </c>
      <c r="QC19" s="25">
        <f>+IFERROR('simulations corn farm1'!QC187,"")</f>
        <v>0</v>
      </c>
      <c r="QD19" s="25">
        <f>+IFERROR('simulations corn farm1'!QD187,"")</f>
        <v>10388.700000000003</v>
      </c>
      <c r="QE19" s="25">
        <f>+IFERROR('simulations corn farm1'!QE187,"")</f>
        <v>0</v>
      </c>
      <c r="QF19" s="25">
        <f>+IFERROR('simulations corn farm1'!QF187,"")</f>
        <v>1606.5000000000039</v>
      </c>
      <c r="QG19" s="25">
        <f>+IFERROR('simulations corn farm1'!QG187,"")</f>
        <v>15315.300000000001</v>
      </c>
      <c r="QH19" s="25">
        <f>+IFERROR('simulations corn farm1'!QH187,"")</f>
        <v>4926.5999999999995</v>
      </c>
      <c r="QI19" s="25">
        <f>+IFERROR('simulations corn farm1'!QI187,"")</f>
        <v>0</v>
      </c>
      <c r="QJ19" s="25">
        <f>+IFERROR('simulations corn farm1'!QJ187,"")</f>
        <v>0</v>
      </c>
      <c r="QK19" s="25">
        <f>+IFERROR('simulations corn farm1'!QK187,"")</f>
        <v>0</v>
      </c>
      <c r="QL19" s="25">
        <f>+IFERROR('simulations corn farm1'!QL187,"")</f>
        <v>6104.7000000000035</v>
      </c>
      <c r="QM19" s="25">
        <f>+IFERROR('simulations corn farm1'!QM187,"")</f>
        <v>13815.9</v>
      </c>
      <c r="QN19" s="25">
        <f>+IFERROR('simulations corn farm1'!QN187,"")</f>
        <v>5783.4000000000005</v>
      </c>
      <c r="QO19" s="25">
        <f>+IFERROR('simulations corn farm1'!QO187,"")</f>
        <v>10602.900000000001</v>
      </c>
      <c r="QP19" s="25">
        <f>+IFERROR('simulations corn farm1'!QP187,"")</f>
        <v>0</v>
      </c>
      <c r="QQ19" s="25">
        <f>+IFERROR('simulations corn farm1'!QQ187,"")</f>
        <v>0</v>
      </c>
      <c r="QR19" s="25">
        <f>+IFERROR('simulations corn farm1'!QR187,"")</f>
        <v>7175.7000000000044</v>
      </c>
      <c r="QS19" s="25">
        <f>+IFERROR('simulations corn farm1'!QS187,"")</f>
        <v>18742.500000000004</v>
      </c>
      <c r="QT19" s="25">
        <f>+IFERROR('simulations corn farm1'!QT187,"")</f>
        <v>0</v>
      </c>
      <c r="QU19" s="25">
        <f>+IFERROR('simulations corn farm1'!QU187,"")</f>
        <v>16279.2</v>
      </c>
      <c r="QV19" s="25">
        <f>+IFERROR('simulations corn farm1'!QV187,"")</f>
        <v>2570.4000000000024</v>
      </c>
      <c r="QW19" s="25">
        <f>+IFERROR('simulations corn farm1'!QW187,"")</f>
        <v>0</v>
      </c>
      <c r="QX19" s="25">
        <f>+IFERROR('simulations corn farm1'!QX187,"")</f>
        <v>0</v>
      </c>
      <c r="QY19" s="25">
        <f>+IFERROR('simulations corn farm1'!QY187,"")</f>
        <v>5247.9000000000024</v>
      </c>
      <c r="QZ19" s="25">
        <f>+IFERROR('simulations corn farm1'!QZ187,"")</f>
        <v>0</v>
      </c>
      <c r="RA19" s="25">
        <f>+IFERROR('simulations corn farm1'!RA187,"")</f>
        <v>0</v>
      </c>
      <c r="RB19" s="25">
        <f>+IFERROR('simulations corn farm1'!RB187,"")</f>
        <v>8032.5</v>
      </c>
      <c r="RC19" s="25">
        <f>+IFERROR('simulations corn farm1'!RC187,"")</f>
        <v>0</v>
      </c>
      <c r="RD19" s="25">
        <f>+IFERROR('simulations corn farm1'!RD187,"")</f>
        <v>0</v>
      </c>
      <c r="RE19" s="25">
        <f>+IFERROR('simulations corn farm1'!RE187,"")</f>
        <v>1606.5000000000039</v>
      </c>
      <c r="RF19" s="25">
        <f>+IFERROR('simulations corn farm1'!RF187,"")</f>
        <v>12852.000000000002</v>
      </c>
      <c r="RG19" s="25">
        <f>+IFERROR('simulations corn farm1'!RG187,"")</f>
        <v>0</v>
      </c>
      <c r="RH19" s="25">
        <f>+IFERROR('simulations corn farm1'!RH187,"")</f>
        <v>0</v>
      </c>
      <c r="RI19" s="25">
        <f>+IFERROR('simulations corn farm1'!RI187,"")</f>
        <v>0</v>
      </c>
      <c r="RJ19" s="25">
        <f>+IFERROR('simulations corn farm1'!RJ187,"")</f>
        <v>5247.9000000000024</v>
      </c>
      <c r="RK19" s="25">
        <f>+IFERROR('simulations corn farm1'!RK187,"")</f>
        <v>1499.4000000000012</v>
      </c>
      <c r="RL19" s="25">
        <f>+IFERROR('simulations corn farm1'!RL187,"")</f>
        <v>0</v>
      </c>
      <c r="RM19" s="25">
        <f>+IFERROR('simulations corn farm1'!RM187,"")</f>
        <v>7389.9000000000042</v>
      </c>
      <c r="RN19" s="25">
        <f>+IFERROR('simulations corn farm1'!RN187,"")</f>
        <v>4498.2000000000044</v>
      </c>
      <c r="RO19" s="25">
        <f>+IFERROR('simulations corn farm1'!RO187,"")</f>
        <v>2463.2999999999997</v>
      </c>
      <c r="RP19" s="25">
        <f>+IFERROR('simulations corn farm1'!RP187,"")</f>
        <v>0</v>
      </c>
      <c r="RQ19" s="25">
        <f>+IFERROR('simulations corn farm1'!RQ187,"")</f>
        <v>18742.500000000004</v>
      </c>
      <c r="RR19" s="25">
        <f>+IFERROR('simulations corn farm1'!RR187,"")</f>
        <v>18742.500000000004</v>
      </c>
      <c r="RS19" s="25">
        <f>+IFERROR('simulations corn farm1'!RS187,"")</f>
        <v>0</v>
      </c>
      <c r="RT19" s="25">
        <f>+IFERROR('simulations corn farm1'!RT187,"")</f>
        <v>9639.0000000000036</v>
      </c>
      <c r="RU19" s="25">
        <f>+IFERROR('simulations corn farm1'!RU187,"")</f>
        <v>8889.3000000000011</v>
      </c>
      <c r="RV19" s="25">
        <f>+IFERROR('simulations corn farm1'!RV187,"")</f>
        <v>0</v>
      </c>
      <c r="RW19" s="25">
        <f>+IFERROR('simulations corn farm1'!RW187,"")</f>
        <v>0</v>
      </c>
      <c r="RX19" s="25">
        <f>+IFERROR('simulations corn farm1'!RX187,"")</f>
        <v>0</v>
      </c>
      <c r="RY19" s="25">
        <f>+IFERROR('simulations corn farm1'!RY187,"")</f>
        <v>0</v>
      </c>
      <c r="RZ19" s="25">
        <f>+IFERROR('simulations corn farm1'!RZ187,"")</f>
        <v>7925.4000000000024</v>
      </c>
      <c r="SA19" s="25">
        <f>+IFERROR('simulations corn farm1'!SA187,"")</f>
        <v>3213.0000000000027</v>
      </c>
      <c r="SB19" s="25">
        <f>+IFERROR('simulations corn farm1'!SB187,"")</f>
        <v>1713.6000000000015</v>
      </c>
      <c r="SC19" s="25">
        <f>+IFERROR('simulations corn farm1'!SC187,"")</f>
        <v>0</v>
      </c>
      <c r="SD19" s="25">
        <f>+IFERROR('simulations corn farm1'!SD187,"")</f>
        <v>2463.2999999999997</v>
      </c>
      <c r="SE19" s="25">
        <f>+IFERROR('simulations corn farm1'!SE187,"")</f>
        <v>13387.5</v>
      </c>
      <c r="SF19" s="25">
        <f>+IFERROR('simulations corn farm1'!SF187,"")</f>
        <v>6640.2000000000007</v>
      </c>
      <c r="SG19" s="25">
        <f>+IFERROR('simulations corn farm1'!SG187,"")</f>
        <v>1713.6000000000015</v>
      </c>
      <c r="SH19" s="25"/>
      <c r="SI19" s="25">
        <f t="shared" si="7"/>
        <v>5318.9422845691424</v>
      </c>
      <c r="SJ19" s="25"/>
      <c r="SK19" s="25"/>
      <c r="SL19" s="25"/>
      <c r="SM19" s="25"/>
      <c r="SN19" s="25"/>
      <c r="SO19" s="25"/>
      <c r="SP19" s="25"/>
      <c r="SQ19" s="247">
        <f t="shared" si="8"/>
        <v>2016</v>
      </c>
      <c r="SR19" s="247">
        <f t="shared" si="9"/>
        <v>195</v>
      </c>
      <c r="SS19" s="247">
        <f t="shared" si="10"/>
        <v>382</v>
      </c>
      <c r="ST19" s="247">
        <f t="shared" si="11"/>
        <v>500</v>
      </c>
      <c r="SU19" s="247">
        <f t="shared" si="12"/>
        <v>500</v>
      </c>
      <c r="SV19" s="247">
        <f t="shared" si="13"/>
        <v>500</v>
      </c>
      <c r="SW19" s="247">
        <f t="shared" si="14"/>
        <v>500</v>
      </c>
      <c r="SX19" s="247">
        <f t="shared" si="15"/>
        <v>500</v>
      </c>
      <c r="SY19" s="247">
        <f t="shared" si="16"/>
        <v>500</v>
      </c>
      <c r="SZ19" s="247">
        <f t="shared" si="17"/>
        <v>500</v>
      </c>
      <c r="TA19" s="25"/>
      <c r="TB19" s="168">
        <f t="shared" si="18"/>
        <v>0.39</v>
      </c>
      <c r="TC19" s="168">
        <f t="shared" si="19"/>
        <v>0.374</v>
      </c>
      <c r="TD19" s="168">
        <f t="shared" si="0"/>
        <v>0.23599999999999999</v>
      </c>
      <c r="TE19" s="168">
        <f t="shared" si="1"/>
        <v>0</v>
      </c>
      <c r="TF19" s="168">
        <f t="shared" si="2"/>
        <v>0</v>
      </c>
      <c r="TG19" s="168">
        <f t="shared" si="3"/>
        <v>0</v>
      </c>
      <c r="TH19" s="168">
        <f t="shared" si="4"/>
        <v>0</v>
      </c>
      <c r="TI19" s="168">
        <f t="shared" si="5"/>
        <v>0</v>
      </c>
      <c r="TJ19" s="168">
        <f t="shared" si="6"/>
        <v>0</v>
      </c>
      <c r="TK19" s="94">
        <f t="shared" si="20"/>
        <v>1</v>
      </c>
      <c r="TM19">
        <v>3</v>
      </c>
      <c r="TP19" s="477">
        <f>+SMALL(B19:SG19,ROUND(SZ19*$TP$15,0))</f>
        <v>0</v>
      </c>
      <c r="TQ19" s="477">
        <f t="shared" si="21"/>
        <v>9746.1000000000022</v>
      </c>
      <c r="TR19" s="25">
        <f t="shared" si="22"/>
        <v>5318.9422845691424</v>
      </c>
      <c r="TS19">
        <f>+RANK(SI19,B19:SI19,1)</f>
        <v>306</v>
      </c>
      <c r="TT19" s="168">
        <f>+TS19/SZ19</f>
        <v>0.61199999999999999</v>
      </c>
      <c r="TV19" s="168">
        <f t="shared" si="23"/>
        <v>0.39</v>
      </c>
    </row>
    <row r="20" spans="1:542">
      <c r="A20">
        <v>2017</v>
      </c>
      <c r="B20" s="25">
        <f>+IFERROR('simulations corn farm1'!B230,"")</f>
        <v>18742.500000000004</v>
      </c>
      <c r="C20" s="25">
        <f>+IFERROR('simulations corn farm1'!C230,"")</f>
        <v>1178.1000000000033</v>
      </c>
      <c r="D20" s="25">
        <f>+IFERROR('simulations corn farm1'!D230,"")</f>
        <v>14137.200000000003</v>
      </c>
      <c r="E20" s="25">
        <f>+IFERROR('simulations corn farm1'!E230,"")</f>
        <v>7925.4000000000024</v>
      </c>
      <c r="F20" s="25">
        <f>+IFERROR('simulations corn farm1'!F230,"")</f>
        <v>0</v>
      </c>
      <c r="G20" s="25">
        <f>+IFERROR('simulations corn farm1'!G230,"")</f>
        <v>2249.0999999999995</v>
      </c>
      <c r="H20" s="25">
        <f>+IFERROR('simulations corn farm1'!H230,"")</f>
        <v>5783.4000000000005</v>
      </c>
      <c r="I20" s="25">
        <f>+IFERROR('simulations corn farm1'!I230,"")</f>
        <v>5355</v>
      </c>
      <c r="J20" s="25">
        <f>+IFERROR('simulations corn farm1'!J230,"")</f>
        <v>5140.8</v>
      </c>
      <c r="K20" s="25">
        <f>+IFERROR('simulations corn farm1'!K230,"")</f>
        <v>0</v>
      </c>
      <c r="L20" s="25">
        <f>+IFERROR('simulations corn farm1'!L230,"")</f>
        <v>12209.400000000001</v>
      </c>
      <c r="M20" s="25">
        <f>+IFERROR('simulations corn farm1'!M230,"")</f>
        <v>10710</v>
      </c>
      <c r="N20" s="25">
        <f>+IFERROR('simulations corn farm1'!N230,"")</f>
        <v>0</v>
      </c>
      <c r="O20" s="25">
        <f>+IFERROR('simulations corn farm1'!O230,"")</f>
        <v>5140.8</v>
      </c>
      <c r="P20" s="25">
        <f>+IFERROR('simulations corn farm1'!P230,"")</f>
        <v>214.20000000000019</v>
      </c>
      <c r="Q20" s="25">
        <f>+IFERROR('simulations corn farm1'!Q230,"")</f>
        <v>18742.500000000004</v>
      </c>
      <c r="R20" s="25">
        <f>+IFERROR('simulations corn farm1'!R230,"")</f>
        <v>13173.3</v>
      </c>
      <c r="S20" s="25">
        <f>+IFERROR('simulations corn farm1'!S230,"")</f>
        <v>0</v>
      </c>
      <c r="T20" s="25">
        <f>+IFERROR('simulations corn farm1'!T230,"")</f>
        <v>18742.500000000004</v>
      </c>
      <c r="U20" s="25">
        <f>+IFERROR('simulations corn farm1'!U230,"")</f>
        <v>0</v>
      </c>
      <c r="V20" s="25">
        <f>+IFERROR('simulations corn farm1'!V230,"")</f>
        <v>10710</v>
      </c>
      <c r="W20" s="25">
        <f>+IFERROR('simulations corn farm1'!W230,"")</f>
        <v>0</v>
      </c>
      <c r="X20" s="25">
        <f>+IFERROR('simulations corn farm1'!X230,"")</f>
        <v>5890.5000000000027</v>
      </c>
      <c r="Y20" s="25">
        <f>+IFERROR('simulations corn farm1'!Y230,"")</f>
        <v>4712.4000000000042</v>
      </c>
      <c r="Z20" s="25">
        <f>+IFERROR('simulations corn farm1'!Z230,"")</f>
        <v>9424.8000000000029</v>
      </c>
      <c r="AA20" s="25">
        <f>+IFERROR('simulations corn farm1'!AA230,"")</f>
        <v>0</v>
      </c>
      <c r="AB20" s="25">
        <f>+IFERROR('simulations corn farm1'!AB230,"")</f>
        <v>1392.3000000000036</v>
      </c>
      <c r="AC20" s="25">
        <f>+IFERROR('simulations corn farm1'!AC230,"")</f>
        <v>18742.500000000004</v>
      </c>
      <c r="AD20" s="25">
        <f>+IFERROR('simulations corn farm1'!AD230,"")</f>
        <v>10067.400000000005</v>
      </c>
      <c r="AE20" s="25">
        <f>+IFERROR('simulations corn farm1'!AE230,"")</f>
        <v>0</v>
      </c>
      <c r="AF20" s="25">
        <f>+IFERROR('simulations corn farm1'!AF230,"")</f>
        <v>18742.500000000004</v>
      </c>
      <c r="AG20" s="25">
        <f>+IFERROR('simulations corn farm1'!AG230,"")</f>
        <v>13280.400000000001</v>
      </c>
      <c r="AH20" s="25">
        <f>+IFERROR('simulations corn farm1'!AH230,"")</f>
        <v>18742.500000000004</v>
      </c>
      <c r="AI20" s="25">
        <f>+IFERROR('simulations corn farm1'!AI230,"")</f>
        <v>11995.2</v>
      </c>
      <c r="AJ20" s="25">
        <f>+IFERROR('simulations corn farm1'!AJ230,"")</f>
        <v>15101.100000000002</v>
      </c>
      <c r="AK20" s="25">
        <f>+IFERROR('simulations corn farm1'!AK230,"")</f>
        <v>0</v>
      </c>
      <c r="AL20" s="25">
        <f>+IFERROR('simulations corn farm1'!AL230,"")</f>
        <v>856.80000000000075</v>
      </c>
      <c r="AM20" s="25">
        <f>+IFERROR('simulations corn farm1'!AM230,"")</f>
        <v>11245.500000000004</v>
      </c>
      <c r="AN20" s="25">
        <f>+IFERROR('simulations corn farm1'!AN230,"")</f>
        <v>10710</v>
      </c>
      <c r="AO20" s="25">
        <f>+IFERROR('simulations corn farm1'!AO230,"")</f>
        <v>4176.9000000000015</v>
      </c>
      <c r="AP20" s="25">
        <f>+IFERROR('simulations corn farm1'!AP230,"")</f>
        <v>7711.2000000000025</v>
      </c>
      <c r="AQ20" s="25">
        <f>+IFERROR('simulations corn farm1'!AQ230,"")</f>
        <v>4284.0000000000036</v>
      </c>
      <c r="AR20" s="25">
        <f>+IFERROR('simulations corn farm1'!AR230,"")</f>
        <v>12852.000000000002</v>
      </c>
      <c r="AS20" s="25">
        <f>+IFERROR('simulations corn farm1'!AS230,"")</f>
        <v>0</v>
      </c>
      <c r="AT20" s="25">
        <f>+IFERROR('simulations corn farm1'!AT230,"")</f>
        <v>7175.7000000000044</v>
      </c>
      <c r="AU20" s="25">
        <f>+IFERROR('simulations corn farm1'!AU230,"")</f>
        <v>642.60000000000059</v>
      </c>
      <c r="AV20" s="25">
        <f>+IFERROR('simulations corn farm1'!AV230,"")</f>
        <v>3855.6000000000035</v>
      </c>
      <c r="AW20" s="25">
        <f>+IFERROR('simulations corn farm1'!AW230,"")</f>
        <v>0</v>
      </c>
      <c r="AX20" s="25">
        <f>+IFERROR('simulations corn farm1'!AX230,"")</f>
        <v>0</v>
      </c>
      <c r="AY20" s="25">
        <f>+IFERROR('simulations corn farm1'!AY230,"")</f>
        <v>0</v>
      </c>
      <c r="AZ20" s="25">
        <f>+IFERROR('simulations corn farm1'!AZ230,"")</f>
        <v>0</v>
      </c>
      <c r="BA20" s="25">
        <f>+IFERROR('simulations corn farm1'!BA230,"")</f>
        <v>7818.3</v>
      </c>
      <c r="BB20" s="25">
        <f>+IFERROR('simulations corn farm1'!BB230,"")</f>
        <v>214.20000000000019</v>
      </c>
      <c r="BC20" s="25">
        <f>+IFERROR('simulations corn farm1'!BC230,"")</f>
        <v>0</v>
      </c>
      <c r="BD20" s="25">
        <f>+IFERROR('simulations corn farm1'!BD230,"")</f>
        <v>3748.5000000000009</v>
      </c>
      <c r="BE20" s="25">
        <f>+IFERROR('simulations corn farm1'!BE230,"")</f>
        <v>10067.400000000005</v>
      </c>
      <c r="BF20" s="25">
        <f>+IFERROR('simulations corn farm1'!BF230,"")</f>
        <v>0</v>
      </c>
      <c r="BG20" s="25">
        <f>+IFERROR('simulations corn farm1'!BG230,"")</f>
        <v>0</v>
      </c>
      <c r="BH20" s="25">
        <f>+IFERROR('simulations corn farm1'!BH230,"")</f>
        <v>0</v>
      </c>
      <c r="BI20" s="25">
        <f>+IFERROR('simulations corn farm1'!BI230,"")</f>
        <v>0</v>
      </c>
      <c r="BJ20" s="25">
        <f>+IFERROR('simulations corn farm1'!BJ230,"")</f>
        <v>8460.9</v>
      </c>
      <c r="BK20" s="25">
        <f>+IFERROR('simulations corn farm1'!BK230,"")</f>
        <v>6426.0000000000009</v>
      </c>
      <c r="BL20" s="25">
        <f>+IFERROR('simulations corn farm1'!BL230,"")</f>
        <v>0</v>
      </c>
      <c r="BM20" s="25">
        <f>+IFERROR('simulations corn farm1'!BM230,"")</f>
        <v>428.40000000000038</v>
      </c>
      <c r="BN20" s="25">
        <f>+IFERROR('simulations corn farm1'!BN230,"")</f>
        <v>0</v>
      </c>
      <c r="BO20" s="25">
        <f>+IFERROR('simulations corn farm1'!BO230,"")</f>
        <v>0</v>
      </c>
      <c r="BP20" s="25">
        <f>+IFERROR('simulations corn farm1'!BP230,"")</f>
        <v>963.90000000000327</v>
      </c>
      <c r="BQ20" s="25">
        <f>+IFERROR('simulations corn farm1'!BQ230,"")</f>
        <v>9960.3000000000011</v>
      </c>
      <c r="BR20" s="25">
        <f>+IFERROR('simulations corn farm1'!BR230,"")</f>
        <v>17564.400000000001</v>
      </c>
      <c r="BS20" s="25">
        <f>+IFERROR('simulations corn farm1'!BS230,"")</f>
        <v>0</v>
      </c>
      <c r="BT20" s="25">
        <f>+IFERROR('simulations corn farm1'!BT230,"")</f>
        <v>5355</v>
      </c>
      <c r="BU20" s="25">
        <f>+IFERROR('simulations corn farm1'!BU230,"")</f>
        <v>0</v>
      </c>
      <c r="BV20" s="25">
        <f>+IFERROR('simulations corn farm1'!BV230,"")</f>
        <v>0</v>
      </c>
      <c r="BW20" s="25">
        <f>+IFERROR('simulations corn farm1'!BW230,"")</f>
        <v>6961.5000000000036</v>
      </c>
      <c r="BX20" s="25">
        <f>+IFERROR('simulations corn farm1'!BX230,"")</f>
        <v>8996.4000000000033</v>
      </c>
      <c r="BY20" s="25">
        <f>+IFERROR('simulations corn farm1'!BY230,"")</f>
        <v>0</v>
      </c>
      <c r="BZ20" s="25">
        <f>+IFERROR('simulations corn farm1'!BZ230,"")</f>
        <v>0</v>
      </c>
      <c r="CA20" s="25">
        <f>+IFERROR('simulations corn farm1'!CA230,"")</f>
        <v>0</v>
      </c>
      <c r="CB20" s="25">
        <f>+IFERROR('simulations corn farm1'!CB230,"")</f>
        <v>856.80000000000075</v>
      </c>
      <c r="CC20" s="25">
        <f>+IFERROR('simulations corn farm1'!CC230,"")</f>
        <v>0</v>
      </c>
      <c r="CD20" s="25">
        <f>+IFERROR('simulations corn farm1'!CD230,"")</f>
        <v>0</v>
      </c>
      <c r="CE20" s="25">
        <f>+IFERROR('simulations corn farm1'!CE230,"")</f>
        <v>0</v>
      </c>
      <c r="CF20" s="25">
        <f>+IFERROR('simulations corn farm1'!CF230,"")</f>
        <v>2142.0000000000018</v>
      </c>
      <c r="CG20" s="25">
        <f>+IFERROR('simulations corn farm1'!CG230,"")</f>
        <v>0</v>
      </c>
      <c r="CH20" s="25">
        <f>+IFERROR('simulations corn farm1'!CH230,"")</f>
        <v>5033.7000000000025</v>
      </c>
      <c r="CI20" s="25">
        <f>+IFERROR('simulations corn farm1'!CI230,"")</f>
        <v>963.90000000000327</v>
      </c>
      <c r="CJ20" s="25">
        <f>+IFERROR('simulations corn farm1'!CJ230,"")</f>
        <v>0</v>
      </c>
      <c r="CK20" s="25">
        <f>+IFERROR('simulations corn farm1'!CK230,"")</f>
        <v>4391.1000000000013</v>
      </c>
      <c r="CL20" s="25">
        <f>+IFERROR('simulations corn farm1'!CL230,"")</f>
        <v>3748.5000000000009</v>
      </c>
      <c r="CM20" s="25">
        <f>+IFERROR('simulations corn farm1'!CM230,"")</f>
        <v>9853.2000000000044</v>
      </c>
      <c r="CN20" s="25">
        <f>+IFERROR('simulations corn farm1'!CN230,"")</f>
        <v>1499.4000000000012</v>
      </c>
      <c r="CO20" s="25">
        <f>+IFERROR('simulations corn farm1'!CO230,"")</f>
        <v>0</v>
      </c>
      <c r="CP20" s="25">
        <f>+IFERROR('simulations corn farm1'!CP230,"")</f>
        <v>0</v>
      </c>
      <c r="CQ20" s="25">
        <f>+IFERROR('simulations corn farm1'!CQ230,"")</f>
        <v>2677.5</v>
      </c>
      <c r="CR20" s="25">
        <f>+IFERROR('simulations corn farm1'!CR230,"")</f>
        <v>11138.4</v>
      </c>
      <c r="CS20" s="25">
        <f>+IFERROR('simulations corn farm1'!CS230,"")</f>
        <v>16814.700000000004</v>
      </c>
      <c r="CT20" s="25">
        <f>+IFERROR('simulations corn farm1'!CT230,"")</f>
        <v>0</v>
      </c>
      <c r="CU20" s="25">
        <f>+IFERROR('simulations corn farm1'!CU230,"")</f>
        <v>1071.0000000000009</v>
      </c>
      <c r="CV20" s="25">
        <f>+IFERROR('simulations corn farm1'!CV230,"")</f>
        <v>14994.000000000004</v>
      </c>
      <c r="CW20" s="25">
        <f>+IFERROR('simulations corn farm1'!CW230,"")</f>
        <v>2891.7000000000003</v>
      </c>
      <c r="CX20" s="25">
        <f>+IFERROR('simulations corn farm1'!CX230,"")</f>
        <v>18742.500000000004</v>
      </c>
      <c r="CY20" s="25">
        <f>+IFERROR('simulations corn farm1'!CY230,"")</f>
        <v>9210.600000000004</v>
      </c>
      <c r="CZ20" s="25">
        <f>+IFERROR('simulations corn farm1'!CZ230,"")</f>
        <v>1499.4000000000012</v>
      </c>
      <c r="DA20" s="25">
        <f>+IFERROR('simulations corn farm1'!DA230,"")</f>
        <v>0</v>
      </c>
      <c r="DB20" s="25">
        <f>+IFERROR('simulations corn farm1'!DB230,"")</f>
        <v>10817.100000000002</v>
      </c>
      <c r="DC20" s="25">
        <f>+IFERROR('simulations corn farm1'!DC230,"")</f>
        <v>0</v>
      </c>
      <c r="DD20" s="25">
        <f>+IFERROR('simulations corn farm1'!DD230,"")</f>
        <v>0</v>
      </c>
      <c r="DE20" s="25">
        <f>+IFERROR('simulations corn farm1'!DE230,"")</f>
        <v>5355</v>
      </c>
      <c r="DF20" s="25">
        <f>+IFERROR('simulations corn farm1'!DF230,"")</f>
        <v>15743.700000000003</v>
      </c>
      <c r="DG20" s="25">
        <f>+IFERROR('simulations corn farm1'!DG230,"")</f>
        <v>6426.0000000000009</v>
      </c>
      <c r="DH20" s="25">
        <f>+IFERROR('simulations corn farm1'!DH230,"")</f>
        <v>0</v>
      </c>
      <c r="DI20" s="25">
        <f>+IFERROR('simulations corn farm1'!DI230,"")</f>
        <v>6318.9000000000033</v>
      </c>
      <c r="DJ20" s="25">
        <f>+IFERROR('simulations corn farm1'!DJ230,"")</f>
        <v>0</v>
      </c>
      <c r="DK20" s="25">
        <f>+IFERROR('simulations corn farm1'!DK230,"")</f>
        <v>214.20000000000019</v>
      </c>
      <c r="DL20" s="25">
        <f>+IFERROR('simulations corn farm1'!DL230,"")</f>
        <v>9317.7000000000007</v>
      </c>
      <c r="DM20" s="25">
        <f>+IFERROR('simulations corn farm1'!DM230,"")</f>
        <v>13280.400000000001</v>
      </c>
      <c r="DN20" s="25">
        <f>+IFERROR('simulations corn farm1'!DN230,"")</f>
        <v>8996.4000000000033</v>
      </c>
      <c r="DO20" s="25">
        <f>+IFERROR('simulations corn farm1'!DO230,"")</f>
        <v>18742.500000000004</v>
      </c>
      <c r="DP20" s="25">
        <f>+IFERROR('simulations corn farm1'!DP230,"")</f>
        <v>18742.500000000004</v>
      </c>
      <c r="DQ20" s="25">
        <f>+IFERROR('simulations corn farm1'!DQ230,"")</f>
        <v>8996.4000000000033</v>
      </c>
      <c r="DR20" s="25">
        <f>+IFERROR('simulations corn farm1'!DR230,"")</f>
        <v>3748.5000000000009</v>
      </c>
      <c r="DS20" s="25">
        <f>+IFERROR('simulations corn farm1'!DS230,"")</f>
        <v>7818.3</v>
      </c>
      <c r="DT20" s="25">
        <f>+IFERROR('simulations corn farm1'!DT230,"")</f>
        <v>0</v>
      </c>
      <c r="DU20" s="25">
        <f>+IFERROR('simulations corn farm1'!DU230,"")</f>
        <v>7389.9000000000042</v>
      </c>
      <c r="DV20" s="25">
        <f>+IFERROR('simulations corn farm1'!DV230,"")</f>
        <v>18742.500000000004</v>
      </c>
      <c r="DW20" s="25">
        <f>+IFERROR('simulations corn farm1'!DW230,"")</f>
        <v>4498.2000000000044</v>
      </c>
      <c r="DX20" s="25">
        <f>+IFERROR('simulations corn farm1'!DX230,"")</f>
        <v>14672.7</v>
      </c>
      <c r="DY20" s="25">
        <f>+IFERROR('simulations corn farm1'!DY230,"")</f>
        <v>16386.300000000003</v>
      </c>
      <c r="DZ20" s="25">
        <f>+IFERROR('simulations corn farm1'!DZ230,"")</f>
        <v>17457.300000000003</v>
      </c>
      <c r="EA20" s="25">
        <f>+IFERROR('simulations corn farm1'!EA230,"")</f>
        <v>0</v>
      </c>
      <c r="EB20" s="25">
        <f>+IFERROR('simulations corn farm1'!EB230,"")</f>
        <v>0</v>
      </c>
      <c r="EC20" s="25">
        <f>+IFERROR('simulations corn farm1'!EC230,"")</f>
        <v>3213.0000000000027</v>
      </c>
      <c r="ED20" s="25">
        <f>+IFERROR('simulations corn farm1'!ED230,"")</f>
        <v>0</v>
      </c>
      <c r="EE20" s="25">
        <f>+IFERROR('simulations corn farm1'!EE230,"")</f>
        <v>0</v>
      </c>
      <c r="EF20" s="25">
        <f>+IFERROR('simulations corn farm1'!EF230,"")</f>
        <v>11245.500000000004</v>
      </c>
      <c r="EG20" s="25">
        <f>+IFERROR('simulations corn farm1'!EG230,"")</f>
        <v>0</v>
      </c>
      <c r="EH20" s="25">
        <f>+IFERROR('simulations corn farm1'!EH230,"")</f>
        <v>6104.7000000000035</v>
      </c>
      <c r="EI20" s="25">
        <f>+IFERROR('simulations corn farm1'!EI230,"")</f>
        <v>9424.8000000000029</v>
      </c>
      <c r="EJ20" s="25">
        <f>+IFERROR('simulations corn farm1'!EJ230,"")</f>
        <v>0</v>
      </c>
      <c r="EK20" s="25">
        <f>+IFERROR('simulations corn farm1'!EK230,"")</f>
        <v>0</v>
      </c>
      <c r="EL20" s="25">
        <f>+IFERROR('simulations corn farm1'!EL230,"")</f>
        <v>18314.100000000002</v>
      </c>
      <c r="EM20" s="25">
        <f>+IFERROR('simulations corn farm1'!EM230,"")</f>
        <v>0</v>
      </c>
      <c r="EN20" s="25">
        <f>+IFERROR('simulations corn farm1'!EN230,"")</f>
        <v>4284.0000000000036</v>
      </c>
      <c r="EO20" s="25">
        <f>+IFERROR('simulations corn farm1'!EO230,"")</f>
        <v>0</v>
      </c>
      <c r="EP20" s="25">
        <f>+IFERROR('simulations corn farm1'!EP230,"")</f>
        <v>0</v>
      </c>
      <c r="EQ20" s="25">
        <f>+IFERROR('simulations corn farm1'!EQ230,"")</f>
        <v>0</v>
      </c>
      <c r="ER20" s="25">
        <f>+IFERROR('simulations corn farm1'!ER230,"")</f>
        <v>0</v>
      </c>
      <c r="ES20" s="25">
        <f>+IFERROR('simulations corn farm1'!ES230,"")</f>
        <v>0</v>
      </c>
      <c r="ET20" s="25">
        <f>+IFERROR('simulations corn farm1'!ET230,"")</f>
        <v>4284.0000000000036</v>
      </c>
      <c r="EU20" s="25">
        <f>+IFERROR('simulations corn farm1'!EU230,"")</f>
        <v>3748.5000000000009</v>
      </c>
      <c r="EV20" s="25">
        <f>+IFERROR('simulations corn farm1'!EV230,"")</f>
        <v>0</v>
      </c>
      <c r="EW20" s="25">
        <f>+IFERROR('simulations corn farm1'!EW230,"")</f>
        <v>0</v>
      </c>
      <c r="EX20" s="25">
        <f>+IFERROR('simulations corn farm1'!EX230,"")</f>
        <v>0</v>
      </c>
      <c r="EY20" s="25">
        <f>+IFERROR('simulations corn farm1'!EY230,"")</f>
        <v>3320.1000000000004</v>
      </c>
      <c r="EZ20" s="25">
        <f>+IFERROR('simulations corn farm1'!EZ230,"")</f>
        <v>18742.500000000004</v>
      </c>
      <c r="FA20" s="25">
        <f>+IFERROR('simulations corn farm1'!FA230,"")</f>
        <v>0</v>
      </c>
      <c r="FB20" s="25">
        <f>+IFERROR('simulations corn farm1'!FB230,"")</f>
        <v>12423.600000000002</v>
      </c>
      <c r="FC20" s="25">
        <f>+IFERROR('simulations corn farm1'!FC230,"")</f>
        <v>18742.500000000004</v>
      </c>
      <c r="FD20" s="25">
        <f>+IFERROR('simulations corn farm1'!FD230,"")</f>
        <v>14779.800000000003</v>
      </c>
      <c r="FE20" s="25">
        <f>+IFERROR('simulations corn farm1'!FE230,"")</f>
        <v>0</v>
      </c>
      <c r="FF20" s="25">
        <f>+IFERROR('simulations corn farm1'!FF230,"")</f>
        <v>0</v>
      </c>
      <c r="FG20" s="25">
        <f>+IFERROR('simulations corn farm1'!FG230,"")</f>
        <v>0</v>
      </c>
      <c r="FH20" s="25">
        <f>+IFERROR('simulations corn farm1'!FH230,"")</f>
        <v>2034.9000000000042</v>
      </c>
      <c r="FI20" s="25">
        <f>+IFERROR('simulations corn farm1'!FI230,"")</f>
        <v>10174.500000000002</v>
      </c>
      <c r="FJ20" s="25">
        <f>+IFERROR('simulations corn farm1'!FJ230,"")</f>
        <v>2034.9000000000042</v>
      </c>
      <c r="FK20" s="25">
        <f>+IFERROR('simulations corn farm1'!FK230,"")</f>
        <v>10924.2</v>
      </c>
      <c r="FL20" s="25">
        <f>+IFERROR('simulations corn farm1'!FL230,"")</f>
        <v>0</v>
      </c>
      <c r="FM20" s="25">
        <f>+IFERROR('simulations corn farm1'!FM230,"")</f>
        <v>0</v>
      </c>
      <c r="FN20" s="25">
        <f>+IFERROR('simulations corn farm1'!FN230,"")</f>
        <v>0</v>
      </c>
      <c r="FO20" s="25">
        <f>+IFERROR('simulations corn farm1'!FO230,"")</f>
        <v>12530.700000000004</v>
      </c>
      <c r="FP20" s="25">
        <f>+IFERROR('simulations corn farm1'!FP230,"")</f>
        <v>2142.0000000000018</v>
      </c>
      <c r="FQ20" s="25">
        <f>+IFERROR('simulations corn farm1'!FQ230,"")</f>
        <v>0</v>
      </c>
      <c r="FR20" s="25">
        <f>+IFERROR('simulations corn farm1'!FR230,"")</f>
        <v>6640.2000000000007</v>
      </c>
      <c r="FS20" s="25">
        <f>+IFERROR('simulations corn farm1'!FS230,"")</f>
        <v>0</v>
      </c>
      <c r="FT20" s="25">
        <f>+IFERROR('simulations corn farm1'!FT230,"")</f>
        <v>0</v>
      </c>
      <c r="FU20" s="25">
        <f>+IFERROR('simulations corn farm1'!FU230,"")</f>
        <v>963.90000000000327</v>
      </c>
      <c r="FV20" s="25">
        <f>+IFERROR('simulations corn farm1'!FV230,"")</f>
        <v>18742.500000000004</v>
      </c>
      <c r="FW20" s="25">
        <f>+IFERROR('simulations corn farm1'!FW230,"")</f>
        <v>0</v>
      </c>
      <c r="FX20" s="25">
        <f>+IFERROR('simulations corn farm1'!FX230,"")</f>
        <v>0</v>
      </c>
      <c r="FY20" s="25">
        <f>+IFERROR('simulations corn farm1'!FY230,"")</f>
        <v>0</v>
      </c>
      <c r="FZ20" s="25">
        <f>+IFERROR('simulations corn farm1'!FZ230,"")</f>
        <v>0</v>
      </c>
      <c r="GA20" s="25">
        <f>+IFERROR('simulations corn farm1'!GA230,"")</f>
        <v>3320.1000000000004</v>
      </c>
      <c r="GB20" s="25">
        <f>+IFERROR('simulations corn farm1'!GB230,"")</f>
        <v>12209.400000000001</v>
      </c>
      <c r="GC20" s="25">
        <f>+IFERROR('simulations corn farm1'!GC230,"")</f>
        <v>18742.500000000004</v>
      </c>
      <c r="GD20" s="25">
        <f>+IFERROR('simulations corn farm1'!GD230,"")</f>
        <v>0</v>
      </c>
      <c r="GE20" s="25">
        <f>+IFERROR('simulations corn farm1'!GE230,"")</f>
        <v>11352.6</v>
      </c>
      <c r="GF20" s="25">
        <f>+IFERROR('simulations corn farm1'!GF230,"")</f>
        <v>4284.0000000000036</v>
      </c>
      <c r="GG20" s="25">
        <f>+IFERROR('simulations corn farm1'!GG230,"")</f>
        <v>0</v>
      </c>
      <c r="GH20" s="25">
        <f>+IFERROR('simulations corn farm1'!GH230,"")</f>
        <v>12959.1</v>
      </c>
      <c r="GI20" s="25">
        <f>+IFERROR('simulations corn farm1'!GI230,"")</f>
        <v>0</v>
      </c>
      <c r="GJ20" s="25">
        <f>+IFERROR('simulations corn farm1'!GJ230,"")</f>
        <v>3213.0000000000027</v>
      </c>
      <c r="GK20" s="25">
        <f>+IFERROR('simulations corn farm1'!GK230,"")</f>
        <v>0</v>
      </c>
      <c r="GL20" s="25">
        <f>+IFERROR('simulations corn farm1'!GL230,"")</f>
        <v>6533.1000000000031</v>
      </c>
      <c r="GM20" s="25">
        <f>+IFERROR('simulations corn farm1'!GM230,"")</f>
        <v>7818.3</v>
      </c>
      <c r="GN20" s="25">
        <f>+IFERROR('simulations corn farm1'!GN230,"")</f>
        <v>0</v>
      </c>
      <c r="GO20" s="25">
        <f>+IFERROR('simulations corn farm1'!GO230,"")</f>
        <v>16814.700000000004</v>
      </c>
      <c r="GP20" s="25">
        <f>+IFERROR('simulations corn farm1'!GP230,"")</f>
        <v>0</v>
      </c>
      <c r="GQ20" s="25">
        <f>+IFERROR('simulations corn farm1'!GQ230,"")</f>
        <v>18742.500000000004</v>
      </c>
      <c r="GR20" s="25">
        <f>+IFERROR('simulations corn farm1'!GR230,"")</f>
        <v>0</v>
      </c>
      <c r="GS20" s="25">
        <f>+IFERROR('simulations corn farm1'!GS230,"")</f>
        <v>3105.9000000000005</v>
      </c>
      <c r="GT20" s="25">
        <f>+IFERROR('simulations corn farm1'!GT230,"")</f>
        <v>16386.300000000003</v>
      </c>
      <c r="GU20" s="25">
        <f>+IFERROR('simulations corn farm1'!GU230,"")</f>
        <v>18742.500000000004</v>
      </c>
      <c r="GV20" s="25">
        <f>+IFERROR('simulations corn farm1'!GV230,"")</f>
        <v>6533.1000000000031</v>
      </c>
      <c r="GW20" s="25">
        <f>+IFERROR('simulations corn farm1'!GW230,"")</f>
        <v>8996.4000000000033</v>
      </c>
      <c r="GX20" s="25">
        <f>+IFERROR('simulations corn farm1'!GX230,"")</f>
        <v>3855.6000000000035</v>
      </c>
      <c r="GY20" s="25">
        <f>+IFERROR('simulations corn farm1'!GY230,"")</f>
        <v>0</v>
      </c>
      <c r="GZ20" s="25">
        <f>+IFERROR('simulations corn farm1'!GZ230,"")</f>
        <v>16814.700000000004</v>
      </c>
      <c r="HA20" s="25">
        <f>+IFERROR('simulations corn farm1'!HA230,"")</f>
        <v>0</v>
      </c>
      <c r="HB20" s="25">
        <f>+IFERROR('simulations corn farm1'!HB230,"")</f>
        <v>15850.8</v>
      </c>
      <c r="HC20" s="25">
        <f>+IFERROR('simulations corn farm1'!HC230,"")</f>
        <v>0</v>
      </c>
      <c r="HD20" s="25">
        <f>+IFERROR('simulations corn farm1'!HD230,"")</f>
        <v>3855.6000000000035</v>
      </c>
      <c r="HE20" s="25">
        <f>+IFERROR('simulations corn farm1'!HE230,"")</f>
        <v>6533.1000000000031</v>
      </c>
      <c r="HF20" s="25">
        <f>+IFERROR('simulations corn farm1'!HF230,"")</f>
        <v>0</v>
      </c>
      <c r="HG20" s="25">
        <f>+IFERROR('simulations corn farm1'!HG230,"")</f>
        <v>10067.400000000005</v>
      </c>
      <c r="HH20" s="25">
        <f>+IFERROR('simulations corn farm1'!HH230,"")</f>
        <v>0</v>
      </c>
      <c r="HI20" s="25">
        <f>+IFERROR('simulations corn farm1'!HI230,"")</f>
        <v>3213.0000000000027</v>
      </c>
      <c r="HJ20" s="25">
        <f>+IFERROR('simulations corn farm1'!HJ230,"")</f>
        <v>8139.6000000000022</v>
      </c>
      <c r="HK20" s="25">
        <f>+IFERROR('simulations corn farm1'!HK230,"")</f>
        <v>18742.500000000004</v>
      </c>
      <c r="HL20" s="25">
        <f>+IFERROR('simulations corn farm1'!HL230,"")</f>
        <v>0</v>
      </c>
      <c r="HM20" s="25">
        <f>+IFERROR('simulations corn farm1'!HM230,"")</f>
        <v>0</v>
      </c>
      <c r="HN20" s="25">
        <f>+IFERROR('simulations corn farm1'!HN230,"")</f>
        <v>0</v>
      </c>
      <c r="HO20" s="25">
        <f>+IFERROR('simulations corn farm1'!HO230,"")</f>
        <v>8782.2000000000025</v>
      </c>
      <c r="HP20" s="25">
        <f>+IFERROR('simulations corn farm1'!HP230,"")</f>
        <v>7068.6000000000013</v>
      </c>
      <c r="HQ20" s="25">
        <f>+IFERROR('simulations corn farm1'!HQ230,"")</f>
        <v>4712.4000000000042</v>
      </c>
      <c r="HR20" s="25">
        <f>+IFERROR('simulations corn farm1'!HR230,"")</f>
        <v>0</v>
      </c>
      <c r="HS20" s="25">
        <f>+IFERROR('simulations corn farm1'!HS230,"")</f>
        <v>10067.400000000005</v>
      </c>
      <c r="HT20" s="25">
        <f>+IFERROR('simulations corn farm1'!HT230,"")</f>
        <v>0</v>
      </c>
      <c r="HU20" s="25">
        <f>+IFERROR('simulations corn farm1'!HU230,"")</f>
        <v>0</v>
      </c>
      <c r="HV20" s="25">
        <f>+IFERROR('simulations corn farm1'!HV230,"")</f>
        <v>11781.000000000002</v>
      </c>
      <c r="HW20" s="25">
        <f>+IFERROR('simulations corn farm1'!HW230,"")</f>
        <v>15208.200000000004</v>
      </c>
      <c r="HX20" s="25">
        <f>+IFERROR('simulations corn farm1'!HX230,"")</f>
        <v>0</v>
      </c>
      <c r="HY20" s="25">
        <f>+IFERROR('simulations corn farm1'!HY230,"")</f>
        <v>1285.2000000000012</v>
      </c>
      <c r="HZ20" s="25">
        <f>+IFERROR('simulations corn farm1'!HZ230,"")</f>
        <v>0</v>
      </c>
      <c r="IA20" s="25">
        <f>+IFERROR('simulations corn farm1'!IA230,"")</f>
        <v>5033.7000000000025</v>
      </c>
      <c r="IB20" s="25">
        <f>+IFERROR('simulations corn farm1'!IB230,"")</f>
        <v>3213.0000000000027</v>
      </c>
      <c r="IC20" s="25">
        <f>+IFERROR('simulations corn farm1'!IC230,"")</f>
        <v>2891.7000000000003</v>
      </c>
      <c r="ID20" s="25">
        <f>+IFERROR('simulations corn farm1'!ID230,"")</f>
        <v>1071.0000000000009</v>
      </c>
      <c r="IE20" s="25">
        <f>+IFERROR('simulations corn farm1'!IE230,"")</f>
        <v>15850.8</v>
      </c>
      <c r="IF20" s="25">
        <f>+IFERROR('simulations corn farm1'!IF230,"")</f>
        <v>0</v>
      </c>
      <c r="IG20" s="25">
        <f>+IFERROR('simulations corn farm1'!IG230,"")</f>
        <v>0</v>
      </c>
      <c r="IH20" s="25">
        <f>+IFERROR('simulations corn farm1'!IH230,"")</f>
        <v>3534.3000000000006</v>
      </c>
      <c r="II20" s="25">
        <f>+IFERROR('simulations corn farm1'!II230,"")</f>
        <v>0</v>
      </c>
      <c r="IJ20" s="25">
        <f>+IFERROR('simulations corn farm1'!IJ230,"")</f>
        <v>0</v>
      </c>
      <c r="IK20" s="25">
        <f>+IFERROR('simulations corn farm1'!IK230,"")</f>
        <v>3855.6000000000035</v>
      </c>
      <c r="IL20" s="25">
        <f>+IFERROR('simulations corn farm1'!IL230,"")</f>
        <v>0</v>
      </c>
      <c r="IM20" s="25">
        <f>+IFERROR('simulations corn farm1'!IM230,"")</f>
        <v>3427.200000000003</v>
      </c>
      <c r="IN20" s="25">
        <f>+IFERROR('simulations corn farm1'!IN230,"")</f>
        <v>0</v>
      </c>
      <c r="IO20" s="25">
        <f>+IFERROR('simulations corn farm1'!IO230,"")</f>
        <v>535.50000000000284</v>
      </c>
      <c r="IP20" s="25">
        <f>+IFERROR('simulations corn farm1'!IP230,"")</f>
        <v>18742.500000000004</v>
      </c>
      <c r="IQ20" s="25">
        <f>+IFERROR('simulations corn farm1'!IQ230,"")</f>
        <v>2570.4000000000024</v>
      </c>
      <c r="IR20" s="25">
        <f>+IFERROR('simulations corn farm1'!IR230,"")</f>
        <v>0</v>
      </c>
      <c r="IS20" s="25">
        <f>+IFERROR('simulations corn farm1'!IS230,"")</f>
        <v>0</v>
      </c>
      <c r="IT20" s="25">
        <f>+IFERROR('simulations corn farm1'!IT230,"")</f>
        <v>0</v>
      </c>
      <c r="IU20" s="25">
        <f>+IFERROR('simulations corn farm1'!IU230,"")</f>
        <v>7389.9000000000042</v>
      </c>
      <c r="IV20" s="25">
        <f>+IFERROR('simulations corn farm1'!IV230,"")</f>
        <v>0</v>
      </c>
      <c r="IW20" s="25">
        <f>+IFERROR('simulations corn farm1'!IW230,"")</f>
        <v>0</v>
      </c>
      <c r="IX20" s="25">
        <f>+IFERROR('simulations corn farm1'!IX230,"")</f>
        <v>0</v>
      </c>
      <c r="IY20" s="25">
        <f>+IFERROR('simulations corn farm1'!IY230,"")</f>
        <v>11781.000000000002</v>
      </c>
      <c r="IZ20" s="25">
        <f>+IFERROR('simulations corn farm1'!IZ230,"")</f>
        <v>0</v>
      </c>
      <c r="JA20" s="25">
        <f>+IFERROR('simulations corn farm1'!JA230,"")</f>
        <v>0</v>
      </c>
      <c r="JB20" s="25">
        <f>+IFERROR('simulations corn farm1'!JB230,"")</f>
        <v>0</v>
      </c>
      <c r="JC20" s="25">
        <f>+IFERROR('simulations corn farm1'!JC230,"")</f>
        <v>0</v>
      </c>
      <c r="JD20" s="25">
        <f>+IFERROR('simulations corn farm1'!JD230,"")</f>
        <v>16707.600000000002</v>
      </c>
      <c r="JE20" s="25">
        <f>+IFERROR('simulations corn farm1'!JE230,"")</f>
        <v>0</v>
      </c>
      <c r="JF20" s="25">
        <f>+IFERROR('simulations corn farm1'!JF230,"")</f>
        <v>7711.2000000000025</v>
      </c>
      <c r="JG20" s="25">
        <f>+IFERROR('simulations corn farm1'!JG230,"")</f>
        <v>0</v>
      </c>
      <c r="JH20" s="25">
        <f>+IFERROR('simulations corn farm1'!JH230,"")</f>
        <v>7175.7000000000044</v>
      </c>
      <c r="JI20" s="25">
        <f>+IFERROR('simulations corn farm1'!JI230,"")</f>
        <v>0</v>
      </c>
      <c r="JJ20" s="25">
        <f>+IFERROR('simulations corn farm1'!JJ230,"")</f>
        <v>2998.8000000000025</v>
      </c>
      <c r="JK20" s="25">
        <f>+IFERROR('simulations corn farm1'!JK230,"")</f>
        <v>15957.900000000001</v>
      </c>
      <c r="JL20" s="25">
        <f>+IFERROR('simulations corn farm1'!JL230,"")</f>
        <v>0</v>
      </c>
      <c r="JM20" s="25">
        <f>+IFERROR('simulations corn farm1'!JM230,"")</f>
        <v>2998.8000000000025</v>
      </c>
      <c r="JN20" s="25">
        <f>+IFERROR('simulations corn farm1'!JN230,"")</f>
        <v>0</v>
      </c>
      <c r="JO20" s="25">
        <f>+IFERROR('simulations corn farm1'!JO230,"")</f>
        <v>5569.2</v>
      </c>
      <c r="JP20" s="25">
        <f>+IFERROR('simulations corn farm1'!JP230,"")</f>
        <v>1820.7000000000039</v>
      </c>
      <c r="JQ20" s="25">
        <f>+IFERROR('simulations corn farm1'!JQ230,"")</f>
        <v>18742.500000000004</v>
      </c>
      <c r="JR20" s="25">
        <f>+IFERROR('simulations corn farm1'!JR230,"")</f>
        <v>0</v>
      </c>
      <c r="JS20" s="25">
        <f>+IFERROR('simulations corn farm1'!JS230,"")</f>
        <v>6211.8000000000011</v>
      </c>
      <c r="JT20" s="25">
        <f>+IFERROR('simulations corn farm1'!JT230,"")</f>
        <v>9317.7000000000007</v>
      </c>
      <c r="JU20" s="25">
        <f>+IFERROR('simulations corn farm1'!JU230,"")</f>
        <v>1392.3000000000036</v>
      </c>
      <c r="JV20" s="25">
        <f>+IFERROR('simulations corn farm1'!JV230,"")</f>
        <v>4819.5000000000018</v>
      </c>
      <c r="JW20" s="25">
        <f>+IFERROR('simulations corn farm1'!JW230,"")</f>
        <v>13173.3</v>
      </c>
      <c r="JX20" s="25">
        <f>+IFERROR('simulations corn farm1'!JX230,"")</f>
        <v>1606.5000000000039</v>
      </c>
      <c r="JY20" s="25">
        <f>+IFERROR('simulations corn farm1'!JY230,"")</f>
        <v>0</v>
      </c>
      <c r="JZ20" s="25">
        <f>+IFERROR('simulations corn farm1'!JZ230,"")</f>
        <v>18742.500000000004</v>
      </c>
      <c r="KA20" s="25">
        <f>+IFERROR('simulations corn farm1'!KA230,"")</f>
        <v>0</v>
      </c>
      <c r="KB20" s="25">
        <f>+IFERROR('simulations corn farm1'!KB230,"")</f>
        <v>0</v>
      </c>
      <c r="KC20" s="25">
        <f>+IFERROR('simulations corn farm1'!KC230,"")</f>
        <v>0</v>
      </c>
      <c r="KD20" s="25">
        <f>+IFERROR('simulations corn farm1'!KD230,"")</f>
        <v>0</v>
      </c>
      <c r="KE20" s="25">
        <f>+IFERROR('simulations corn farm1'!KE230,"")</f>
        <v>0</v>
      </c>
      <c r="KF20" s="25">
        <f>+IFERROR('simulations corn farm1'!KF230,"")</f>
        <v>0</v>
      </c>
      <c r="KG20" s="25">
        <f>+IFERROR('simulations corn farm1'!KG230,"")</f>
        <v>1285.2000000000012</v>
      </c>
      <c r="KH20" s="25">
        <f>+IFERROR('simulations corn farm1'!KH230,"")</f>
        <v>0</v>
      </c>
      <c r="KI20" s="25">
        <f>+IFERROR('simulations corn farm1'!KI230,"")</f>
        <v>1178.1000000000033</v>
      </c>
      <c r="KJ20" s="25">
        <f>+IFERROR('simulations corn farm1'!KJ230,"")</f>
        <v>2034.9000000000042</v>
      </c>
      <c r="KK20" s="25">
        <f>+IFERROR('simulations corn farm1'!KK230,"")</f>
        <v>12852.000000000002</v>
      </c>
      <c r="KL20" s="25">
        <f>+IFERROR('simulations corn farm1'!KL230,"")</f>
        <v>14351.400000000003</v>
      </c>
      <c r="KM20" s="25">
        <f>+IFERROR('simulations corn farm1'!KM230,"")</f>
        <v>0</v>
      </c>
      <c r="KN20" s="25">
        <f>+IFERROR('simulations corn farm1'!KN230,"")</f>
        <v>0</v>
      </c>
      <c r="KO20" s="25">
        <f>+IFERROR('simulations corn farm1'!KO230,"")</f>
        <v>9103.5000000000018</v>
      </c>
      <c r="KP20" s="25">
        <f>+IFERROR('simulations corn farm1'!KP230,"")</f>
        <v>0</v>
      </c>
      <c r="KQ20" s="25">
        <f>+IFERROR('simulations corn farm1'!KQ230,"")</f>
        <v>0</v>
      </c>
      <c r="KR20" s="25">
        <f>+IFERROR('simulations corn farm1'!KR230,"")</f>
        <v>0</v>
      </c>
      <c r="KS20" s="25">
        <f>+IFERROR('simulations corn farm1'!KS230,"")</f>
        <v>15636.6</v>
      </c>
      <c r="KT20" s="25">
        <f>+IFERROR('simulations corn farm1'!KT230,"")</f>
        <v>0</v>
      </c>
      <c r="KU20" s="25">
        <f>+IFERROR('simulations corn farm1'!KU230,"")</f>
        <v>0</v>
      </c>
      <c r="KV20" s="25">
        <f>+IFERROR('simulations corn farm1'!KV230,"")</f>
        <v>10281.6</v>
      </c>
      <c r="KW20" s="25">
        <f>+IFERROR('simulations corn farm1'!KW230,"")</f>
        <v>6318.9000000000033</v>
      </c>
      <c r="KX20" s="25">
        <f>+IFERROR('simulations corn farm1'!KX230,"")</f>
        <v>18742.500000000004</v>
      </c>
      <c r="KY20" s="25">
        <f>+IFERROR('simulations corn farm1'!KY230,"")</f>
        <v>0</v>
      </c>
      <c r="KZ20" s="25">
        <f>+IFERROR('simulations corn farm1'!KZ230,"")</f>
        <v>8139.6000000000022</v>
      </c>
      <c r="LA20" s="25">
        <f>+IFERROR('simulations corn farm1'!LA230,"")</f>
        <v>5997.6</v>
      </c>
      <c r="LB20" s="25">
        <f>+IFERROR('simulations corn farm1'!LB230,"")</f>
        <v>0</v>
      </c>
      <c r="LC20" s="25">
        <f>+IFERROR('simulations corn farm1'!LC230,"")</f>
        <v>0</v>
      </c>
      <c r="LD20" s="25">
        <f>+IFERROR('simulations corn farm1'!LD230,"")</f>
        <v>5569.2</v>
      </c>
      <c r="LE20" s="25">
        <f>+IFERROR('simulations corn farm1'!LE230,"")</f>
        <v>4176.9000000000015</v>
      </c>
      <c r="LF20" s="25">
        <f>+IFERROR('simulations corn farm1'!LF230,"")</f>
        <v>3105.9000000000005</v>
      </c>
      <c r="LG20" s="25">
        <f>+IFERROR('simulations corn farm1'!LG230,"")</f>
        <v>13494.600000000002</v>
      </c>
      <c r="LH20" s="25">
        <f>+IFERROR('simulations corn farm1'!LH230,"")</f>
        <v>5569.2</v>
      </c>
      <c r="LI20" s="25">
        <f>+IFERROR('simulations corn farm1'!LI230,"")</f>
        <v>6211.8000000000011</v>
      </c>
      <c r="LJ20" s="25">
        <f>+IFERROR('simulations corn farm1'!LJ230,"")</f>
        <v>1178.1000000000033</v>
      </c>
      <c r="LK20" s="25">
        <f>+IFERROR('simulations corn farm1'!LK230,"")</f>
        <v>18742.500000000004</v>
      </c>
      <c r="LL20" s="25">
        <f>+IFERROR('simulations corn farm1'!LL230,"")</f>
        <v>0</v>
      </c>
      <c r="LM20" s="25">
        <f>+IFERROR('simulations corn farm1'!LM230,"")</f>
        <v>2570.4000000000024</v>
      </c>
      <c r="LN20" s="25">
        <f>+IFERROR('simulations corn farm1'!LN230,"")</f>
        <v>18742.500000000004</v>
      </c>
      <c r="LO20" s="25">
        <f>+IFERROR('simulations corn farm1'!LO230,"")</f>
        <v>5355</v>
      </c>
      <c r="LP20" s="25">
        <f>+IFERROR('simulations corn farm1'!LP230,"")</f>
        <v>0</v>
      </c>
      <c r="LQ20" s="25">
        <f>+IFERROR('simulations corn farm1'!LQ230,"")</f>
        <v>0</v>
      </c>
      <c r="LR20" s="25">
        <f>+IFERROR('simulations corn farm1'!LR230,"")</f>
        <v>0</v>
      </c>
      <c r="LS20" s="25">
        <f>+IFERROR('simulations corn farm1'!LS230,"")</f>
        <v>15743.700000000003</v>
      </c>
      <c r="LT20" s="25">
        <f>+IFERROR('simulations corn farm1'!LT230,"")</f>
        <v>16707.600000000002</v>
      </c>
      <c r="LU20" s="25">
        <f>+IFERROR('simulations corn farm1'!LU230,"")</f>
        <v>7282.800000000002</v>
      </c>
      <c r="LV20" s="25">
        <f>+IFERROR('simulations corn farm1'!LV230,"")</f>
        <v>4498.2000000000044</v>
      </c>
      <c r="LW20" s="25">
        <f>+IFERROR('simulations corn farm1'!LW230,"")</f>
        <v>18742.500000000004</v>
      </c>
      <c r="LX20" s="25">
        <f>+IFERROR('simulations corn farm1'!LX230,"")</f>
        <v>0</v>
      </c>
      <c r="LY20" s="25">
        <f>+IFERROR('simulations corn farm1'!LY230,"")</f>
        <v>0</v>
      </c>
      <c r="LZ20" s="25">
        <f>+IFERROR('simulations corn farm1'!LZ230,"")</f>
        <v>0</v>
      </c>
      <c r="MA20" s="25">
        <f>+IFERROR('simulations corn farm1'!MA230,"")</f>
        <v>0</v>
      </c>
      <c r="MB20" s="25">
        <f>+IFERROR('simulations corn farm1'!MB230,"")</f>
        <v>9746.1000000000022</v>
      </c>
      <c r="MC20" s="25">
        <f>+IFERROR('simulations corn farm1'!MC230,"")</f>
        <v>18742.500000000004</v>
      </c>
      <c r="MD20" s="25">
        <f>+IFERROR('simulations corn farm1'!MD230,"")</f>
        <v>0</v>
      </c>
      <c r="ME20" s="25">
        <f>+IFERROR('simulations corn farm1'!ME230,"")</f>
        <v>0</v>
      </c>
      <c r="MF20" s="25">
        <f>+IFERROR('simulations corn farm1'!MF230,"")</f>
        <v>0</v>
      </c>
      <c r="MG20" s="25">
        <f>+IFERROR('simulations corn farm1'!MG230,"")</f>
        <v>0</v>
      </c>
      <c r="MH20" s="25">
        <f>+IFERROR('simulations corn farm1'!MH230,"")</f>
        <v>3641.4000000000033</v>
      </c>
      <c r="MI20" s="25">
        <f>+IFERROR('simulations corn farm1'!MI230,"")</f>
        <v>428.40000000000038</v>
      </c>
      <c r="MJ20" s="25">
        <f>+IFERROR('simulations corn farm1'!MJ230,"")</f>
        <v>0</v>
      </c>
      <c r="MK20" s="25">
        <f>+IFERROR('simulations corn farm1'!MK230,"")</f>
        <v>0</v>
      </c>
      <c r="ML20" s="25">
        <f>+IFERROR('simulations corn farm1'!ML230,"")</f>
        <v>642.60000000000059</v>
      </c>
      <c r="MM20" s="25">
        <f>+IFERROR('simulations corn farm1'!MM230,"")</f>
        <v>2249.0999999999995</v>
      </c>
      <c r="MN20" s="25">
        <f>+IFERROR('simulations corn farm1'!MN230,"")</f>
        <v>11459.700000000003</v>
      </c>
      <c r="MO20" s="25">
        <f>+IFERROR('simulations corn farm1'!MO230,"")</f>
        <v>0</v>
      </c>
      <c r="MP20" s="25">
        <f>+IFERROR('simulations corn farm1'!MP230,"")</f>
        <v>0</v>
      </c>
      <c r="MQ20" s="25">
        <f>+IFERROR('simulations corn farm1'!MQ230,"")</f>
        <v>0</v>
      </c>
      <c r="MR20" s="25">
        <f>+IFERROR('simulations corn farm1'!MR230,"")</f>
        <v>8353.8000000000029</v>
      </c>
      <c r="MS20" s="25">
        <f>+IFERROR('simulations corn farm1'!MS230,"")</f>
        <v>7711.2000000000025</v>
      </c>
      <c r="MT20" s="25">
        <f>+IFERROR('simulations corn farm1'!MT230,"")</f>
        <v>3748.5000000000009</v>
      </c>
      <c r="MU20" s="25">
        <f>+IFERROR('simulations corn farm1'!MU230,"")</f>
        <v>856.80000000000075</v>
      </c>
      <c r="MV20" s="25">
        <f>+IFERROR('simulations corn farm1'!MV230,"")</f>
        <v>0</v>
      </c>
      <c r="MW20" s="25">
        <f>+IFERROR('simulations corn farm1'!MW230,"")</f>
        <v>0</v>
      </c>
      <c r="MX20" s="25">
        <f>+IFERROR('simulations corn farm1'!MX230,"")</f>
        <v>12102.300000000003</v>
      </c>
      <c r="MY20" s="25">
        <f>+IFERROR('simulations corn farm1'!MY230,"")</f>
        <v>8032.5</v>
      </c>
      <c r="MZ20" s="25">
        <f>+IFERROR('simulations corn farm1'!MZ230,"")</f>
        <v>0</v>
      </c>
      <c r="NA20" s="25">
        <f>+IFERROR('simulations corn farm1'!NA230,"")</f>
        <v>8568.0000000000036</v>
      </c>
      <c r="NB20" s="25">
        <f>+IFERROR('simulations corn farm1'!NB230,"")</f>
        <v>5676.3000000000029</v>
      </c>
      <c r="NC20" s="25">
        <f>+IFERROR('simulations corn farm1'!NC230,"")</f>
        <v>15101.100000000002</v>
      </c>
      <c r="ND20" s="25">
        <f>+IFERROR('simulations corn farm1'!ND230,"")</f>
        <v>15743.700000000003</v>
      </c>
      <c r="NE20" s="25">
        <f>+IFERROR('simulations corn farm1'!NE230,"")</f>
        <v>0</v>
      </c>
      <c r="NF20" s="25">
        <f>+IFERROR('simulations corn farm1'!NF230,"")</f>
        <v>0</v>
      </c>
      <c r="NG20" s="25">
        <f>+IFERROR('simulations corn farm1'!NG230,"")</f>
        <v>321.30000000000268</v>
      </c>
      <c r="NH20" s="25">
        <f>+IFERROR('simulations corn farm1'!NH230,"")</f>
        <v>11031.300000000003</v>
      </c>
      <c r="NI20" s="25">
        <f>+IFERROR('simulations corn farm1'!NI230,"")</f>
        <v>0</v>
      </c>
      <c r="NJ20" s="25">
        <f>+IFERROR('simulations corn farm1'!NJ230,"")</f>
        <v>0</v>
      </c>
      <c r="NK20" s="25">
        <f>+IFERROR('simulations corn farm1'!NK230,"")</f>
        <v>6318.9000000000033</v>
      </c>
      <c r="NL20" s="25">
        <f>+IFERROR('simulations corn farm1'!NL230,"")</f>
        <v>0</v>
      </c>
      <c r="NM20" s="25">
        <f>+IFERROR('simulations corn farm1'!NM230,"")</f>
        <v>3320.1000000000004</v>
      </c>
      <c r="NN20" s="25">
        <f>+IFERROR('simulations corn farm1'!NN230,"")</f>
        <v>0</v>
      </c>
      <c r="NO20" s="25">
        <f>+IFERROR('simulations corn farm1'!NO230,"")</f>
        <v>0</v>
      </c>
      <c r="NP20" s="25">
        <f>+IFERROR('simulations corn farm1'!NP230,"")</f>
        <v>1499.4000000000012</v>
      </c>
      <c r="NQ20" s="25">
        <f>+IFERROR('simulations corn farm1'!NQ230,"")</f>
        <v>5140.8</v>
      </c>
      <c r="NR20" s="25">
        <f>+IFERROR('simulations corn farm1'!NR230,"")</f>
        <v>4069.8000000000038</v>
      </c>
      <c r="NS20" s="25">
        <f>+IFERROR('simulations corn farm1'!NS230,"")</f>
        <v>4819.5000000000018</v>
      </c>
      <c r="NT20" s="25">
        <f>+IFERROR('simulations corn farm1'!NT230,"")</f>
        <v>0</v>
      </c>
      <c r="NU20" s="25">
        <f>+IFERROR('simulations corn farm1'!NU230,"")</f>
        <v>0</v>
      </c>
      <c r="NV20" s="25">
        <f>+IFERROR('simulations corn farm1'!NV230,"")</f>
        <v>18742.500000000004</v>
      </c>
      <c r="NW20" s="25">
        <f>+IFERROR('simulations corn farm1'!NW230,"")</f>
        <v>0</v>
      </c>
      <c r="NX20" s="25">
        <f>+IFERROR('simulations corn farm1'!NX230,"")</f>
        <v>3962.7000000000012</v>
      </c>
      <c r="NY20" s="25">
        <f>+IFERROR('simulations corn farm1'!NY230,"")</f>
        <v>0</v>
      </c>
      <c r="NZ20" s="25">
        <f>+IFERROR('simulations corn farm1'!NZ230,"")</f>
        <v>0</v>
      </c>
      <c r="OA20" s="25">
        <f>+IFERROR('simulations corn farm1'!OA230,"")</f>
        <v>0</v>
      </c>
      <c r="OB20" s="25">
        <f>+IFERROR('simulations corn farm1'!OB230,"")</f>
        <v>0</v>
      </c>
      <c r="OC20" s="25">
        <f>+IFERROR('simulations corn farm1'!OC230,"")</f>
        <v>0</v>
      </c>
      <c r="OD20" s="25">
        <f>+IFERROR('simulations corn farm1'!OD230,"")</f>
        <v>18742.500000000004</v>
      </c>
      <c r="OE20" s="25">
        <f>+IFERROR('simulations corn farm1'!OE230,"")</f>
        <v>18207.000000000004</v>
      </c>
      <c r="OF20" s="25">
        <f>+IFERROR('simulations corn farm1'!OF230,"")</f>
        <v>5247.9000000000024</v>
      </c>
      <c r="OG20" s="25">
        <f>+IFERROR('simulations corn farm1'!OG230,"")</f>
        <v>214.20000000000019</v>
      </c>
      <c r="OH20" s="25">
        <f>+IFERROR('simulations corn farm1'!OH230,"")</f>
        <v>18742.500000000004</v>
      </c>
      <c r="OI20" s="25">
        <f>+IFERROR('simulations corn farm1'!OI230,"")</f>
        <v>0</v>
      </c>
      <c r="OJ20" s="25">
        <f>+IFERROR('simulations corn farm1'!OJ230,"")</f>
        <v>6104.7000000000035</v>
      </c>
      <c r="OK20" s="25">
        <f>+IFERROR('simulations corn farm1'!OK230,"")</f>
        <v>9103.5000000000018</v>
      </c>
      <c r="OL20" s="25">
        <f>+IFERROR('simulations corn farm1'!OL230,"")</f>
        <v>0</v>
      </c>
      <c r="OM20" s="25">
        <f>+IFERROR('simulations corn farm1'!OM230,"")</f>
        <v>10710</v>
      </c>
      <c r="ON20" s="25">
        <f>+IFERROR('simulations corn farm1'!ON230,"")</f>
        <v>12423.600000000002</v>
      </c>
      <c r="OO20" s="25">
        <f>+IFERROR('simulations corn farm1'!OO230,"")</f>
        <v>13280.400000000001</v>
      </c>
      <c r="OP20" s="25">
        <f>+IFERROR('simulations corn farm1'!OP230,"")</f>
        <v>0</v>
      </c>
      <c r="OQ20" s="25">
        <f>+IFERROR('simulations corn farm1'!OQ230,"")</f>
        <v>0</v>
      </c>
      <c r="OR20" s="25">
        <f>+IFERROR('simulations corn farm1'!OR230,"")</f>
        <v>0</v>
      </c>
      <c r="OS20" s="25">
        <f>+IFERROR('simulations corn farm1'!OS230,"")</f>
        <v>0</v>
      </c>
      <c r="OT20" s="25">
        <f>+IFERROR('simulations corn farm1'!OT230,"")</f>
        <v>4926.5999999999995</v>
      </c>
      <c r="OU20" s="25">
        <f>+IFERROR('simulations corn farm1'!OU230,"")</f>
        <v>2570.4000000000024</v>
      </c>
      <c r="OV20" s="25">
        <f>+IFERROR('simulations corn farm1'!OV230,"")</f>
        <v>0</v>
      </c>
      <c r="OW20" s="25">
        <f>+IFERROR('simulations corn farm1'!OW230,"")</f>
        <v>3320.1000000000004</v>
      </c>
      <c r="OX20" s="25">
        <f>+IFERROR('simulations corn farm1'!OX230,"")</f>
        <v>0</v>
      </c>
      <c r="OY20" s="25">
        <f>+IFERROR('simulations corn farm1'!OY230,"")</f>
        <v>0</v>
      </c>
      <c r="OZ20" s="25">
        <f>+IFERROR('simulations corn farm1'!OZ230,"")</f>
        <v>4712.4000000000042</v>
      </c>
      <c r="PA20" s="25">
        <f>+IFERROR('simulations corn farm1'!PA230,"")</f>
        <v>3213.0000000000027</v>
      </c>
      <c r="PB20" s="25">
        <f>+IFERROR('simulations corn farm1'!PB230,"")</f>
        <v>5890.5000000000027</v>
      </c>
      <c r="PC20" s="25">
        <f>+IFERROR('simulations corn farm1'!PC230,"")</f>
        <v>4391.1000000000013</v>
      </c>
      <c r="PD20" s="25">
        <f>+IFERROR('simulations corn farm1'!PD230,"")</f>
        <v>18742.500000000004</v>
      </c>
      <c r="PE20" s="25">
        <f>+IFERROR('simulations corn farm1'!PE230,"")</f>
        <v>0</v>
      </c>
      <c r="PF20" s="25">
        <f>+IFERROR('simulations corn farm1'!PF230,"")</f>
        <v>0</v>
      </c>
      <c r="PG20" s="25">
        <f>+IFERROR('simulations corn farm1'!PG230,"")</f>
        <v>0</v>
      </c>
      <c r="PH20" s="25">
        <f>+IFERROR('simulations corn farm1'!PH230,"")</f>
        <v>0</v>
      </c>
      <c r="PI20" s="25">
        <f>+IFERROR('simulations corn farm1'!PI230,"")</f>
        <v>4712.4000000000042</v>
      </c>
      <c r="PJ20" s="25">
        <f>+IFERROR('simulations corn farm1'!PJ230,"")</f>
        <v>1606.5000000000039</v>
      </c>
      <c r="PK20" s="25">
        <f>+IFERROR('simulations corn farm1'!PK230,"")</f>
        <v>13387.5</v>
      </c>
      <c r="PL20" s="25">
        <f>+IFERROR('simulations corn farm1'!PL230,"")</f>
        <v>0</v>
      </c>
      <c r="PM20" s="25">
        <f>+IFERROR('simulations corn farm1'!PM230,"")</f>
        <v>0</v>
      </c>
      <c r="PN20" s="25">
        <f>+IFERROR('simulations corn farm1'!PN230,"")</f>
        <v>1606.5000000000039</v>
      </c>
      <c r="PO20" s="25">
        <f>+IFERROR('simulations corn farm1'!PO230,"")</f>
        <v>0</v>
      </c>
      <c r="PP20" s="25">
        <f>+IFERROR('simulations corn farm1'!PP230,"")</f>
        <v>0</v>
      </c>
      <c r="PQ20" s="25">
        <f>+IFERROR('simulations corn farm1'!PQ230,"")</f>
        <v>16386.300000000003</v>
      </c>
      <c r="PR20" s="25">
        <f>+IFERROR('simulations corn farm1'!PR230,"")</f>
        <v>0</v>
      </c>
      <c r="PS20" s="25">
        <f>+IFERROR('simulations corn farm1'!PS230,"")</f>
        <v>0</v>
      </c>
      <c r="PT20" s="25">
        <f>+IFERROR('simulations corn farm1'!PT230,"")</f>
        <v>0</v>
      </c>
      <c r="PU20" s="25">
        <f>+IFERROR('simulations corn farm1'!PU230,"")</f>
        <v>13815.9</v>
      </c>
      <c r="PV20" s="25">
        <f>+IFERROR('simulations corn farm1'!PV230,"")</f>
        <v>0</v>
      </c>
      <c r="PW20" s="25">
        <f>+IFERROR('simulations corn farm1'!PW230,"")</f>
        <v>14244.300000000001</v>
      </c>
      <c r="PX20" s="25">
        <f>+IFERROR('simulations corn farm1'!PX230,"")</f>
        <v>2463.2999999999997</v>
      </c>
      <c r="PY20" s="25">
        <f>+IFERROR('simulations corn farm1'!PY230,"")</f>
        <v>5890.5000000000027</v>
      </c>
      <c r="PZ20" s="25">
        <f>+IFERROR('simulations corn farm1'!PZ230,"")</f>
        <v>18742.500000000004</v>
      </c>
      <c r="QA20" s="25">
        <f>+IFERROR('simulations corn farm1'!QA230,"")</f>
        <v>0</v>
      </c>
      <c r="QB20" s="25">
        <f>+IFERROR('simulations corn farm1'!QB230,"")</f>
        <v>0</v>
      </c>
      <c r="QC20" s="25">
        <f>+IFERROR('simulations corn farm1'!QC230,"")</f>
        <v>7389.9000000000042</v>
      </c>
      <c r="QD20" s="25">
        <f>+IFERROR('simulations corn farm1'!QD230,"")</f>
        <v>8460.9</v>
      </c>
      <c r="QE20" s="25">
        <f>+IFERROR('simulations corn farm1'!QE230,"")</f>
        <v>0</v>
      </c>
      <c r="QF20" s="25">
        <f>+IFERROR('simulations corn farm1'!QF230,"")</f>
        <v>0</v>
      </c>
      <c r="QG20" s="25">
        <f>+IFERROR('simulations corn farm1'!QG230,"")</f>
        <v>2998.8000000000025</v>
      </c>
      <c r="QH20" s="25">
        <f>+IFERROR('simulations corn farm1'!QH230,"")</f>
        <v>0</v>
      </c>
      <c r="QI20" s="25">
        <f>+IFERROR('simulations corn farm1'!QI230,"")</f>
        <v>10602.900000000001</v>
      </c>
      <c r="QJ20" s="25">
        <f>+IFERROR('simulations corn farm1'!QJ230,"")</f>
        <v>11245.500000000004</v>
      </c>
      <c r="QK20" s="25">
        <f>+IFERROR('simulations corn farm1'!QK230,"")</f>
        <v>7068.6000000000013</v>
      </c>
      <c r="QL20" s="25">
        <f>+IFERROR('simulations corn farm1'!QL230,"")</f>
        <v>8460.9</v>
      </c>
      <c r="QM20" s="25">
        <f>+IFERROR('simulations corn farm1'!QM230,"")</f>
        <v>2998.8000000000025</v>
      </c>
      <c r="QN20" s="25">
        <f>+IFERROR('simulations corn farm1'!QN230,"")</f>
        <v>0</v>
      </c>
      <c r="QO20" s="25">
        <f>+IFERROR('simulations corn farm1'!QO230,"")</f>
        <v>4284.0000000000036</v>
      </c>
      <c r="QP20" s="25">
        <f>+IFERROR('simulations corn farm1'!QP230,"")</f>
        <v>0</v>
      </c>
      <c r="QQ20" s="25">
        <f>+IFERROR('simulations corn farm1'!QQ230,"")</f>
        <v>8460.9</v>
      </c>
      <c r="QR20" s="25">
        <f>+IFERROR('simulations corn farm1'!QR230,"")</f>
        <v>3320.1000000000004</v>
      </c>
      <c r="QS20" s="25">
        <f>+IFERROR('simulations corn farm1'!QS230,"")</f>
        <v>5355</v>
      </c>
      <c r="QT20" s="25">
        <f>+IFERROR('simulations corn farm1'!QT230,"")</f>
        <v>0</v>
      </c>
      <c r="QU20" s="25">
        <f>+IFERROR('simulations corn farm1'!QU230,"")</f>
        <v>7711.2000000000025</v>
      </c>
      <c r="QV20" s="25">
        <f>+IFERROR('simulations corn farm1'!QV230,"")</f>
        <v>10924.2</v>
      </c>
      <c r="QW20" s="25">
        <f>+IFERROR('simulations corn farm1'!QW230,"")</f>
        <v>3427.200000000003</v>
      </c>
      <c r="QX20" s="25">
        <f>+IFERROR('simulations corn farm1'!QX230,"")</f>
        <v>18742.500000000004</v>
      </c>
      <c r="QY20" s="25">
        <f>+IFERROR('simulations corn farm1'!QY230,"")</f>
        <v>4819.5000000000018</v>
      </c>
      <c r="QZ20" s="25">
        <f>+IFERROR('simulations corn farm1'!QZ230,"")</f>
        <v>5890.5000000000027</v>
      </c>
      <c r="RA20" s="25">
        <f>+IFERROR('simulations corn farm1'!RA230,"")</f>
        <v>0</v>
      </c>
      <c r="RB20" s="25">
        <f>+IFERROR('simulations corn farm1'!RB230,"")</f>
        <v>0</v>
      </c>
      <c r="RC20" s="25">
        <f>+IFERROR('simulations corn farm1'!RC230,"")</f>
        <v>0</v>
      </c>
      <c r="RD20" s="25">
        <f>+IFERROR('simulations corn farm1'!RD230,"")</f>
        <v>0</v>
      </c>
      <c r="RE20" s="25">
        <f>+IFERROR('simulations corn farm1'!RE230,"")</f>
        <v>0</v>
      </c>
      <c r="RF20" s="25">
        <f>+IFERROR('simulations corn farm1'!RF230,"")</f>
        <v>0</v>
      </c>
      <c r="RG20" s="25">
        <f>+IFERROR('simulations corn farm1'!RG230,"")</f>
        <v>0</v>
      </c>
      <c r="RH20" s="25">
        <f>+IFERROR('simulations corn farm1'!RH230,"")</f>
        <v>18742.500000000004</v>
      </c>
      <c r="RI20" s="25">
        <f>+IFERROR('simulations corn farm1'!RI230,"")</f>
        <v>0</v>
      </c>
      <c r="RJ20" s="25">
        <f>+IFERROR('simulations corn farm1'!RJ230,"")</f>
        <v>0</v>
      </c>
      <c r="RK20" s="25">
        <f>+IFERROR('simulations corn farm1'!RK230,"")</f>
        <v>11888.100000000004</v>
      </c>
      <c r="RL20" s="25">
        <f>+IFERROR('simulations corn farm1'!RL230,"")</f>
        <v>18742.500000000004</v>
      </c>
      <c r="RM20" s="25">
        <f>+IFERROR('simulations corn farm1'!RM230,"")</f>
        <v>0</v>
      </c>
      <c r="RN20" s="25">
        <f>+IFERROR('simulations corn farm1'!RN230,"")</f>
        <v>5997.6</v>
      </c>
      <c r="RO20" s="25">
        <f>+IFERROR('simulations corn farm1'!RO230,"")</f>
        <v>0</v>
      </c>
      <c r="RP20" s="25">
        <f>+IFERROR('simulations corn farm1'!RP230,"")</f>
        <v>856.80000000000075</v>
      </c>
      <c r="RQ20" s="25">
        <f>+IFERROR('simulations corn farm1'!RQ230,"")</f>
        <v>5140.8</v>
      </c>
      <c r="RR20" s="25">
        <f>+IFERROR('simulations corn farm1'!RR230,"")</f>
        <v>5783.4000000000005</v>
      </c>
      <c r="RS20" s="25">
        <f>+IFERROR('simulations corn farm1'!RS230,"")</f>
        <v>17136</v>
      </c>
      <c r="RT20" s="25">
        <f>+IFERROR('simulations corn farm1'!RT230,"")</f>
        <v>4712.4000000000042</v>
      </c>
      <c r="RU20" s="25">
        <f>+IFERROR('simulations corn farm1'!RU230,"")</f>
        <v>7497.0000000000018</v>
      </c>
      <c r="RV20" s="25">
        <f>+IFERROR('simulations corn farm1'!RV230,"")</f>
        <v>8889.3000000000011</v>
      </c>
      <c r="RW20" s="25">
        <f>+IFERROR('simulations corn farm1'!RW230,"")</f>
        <v>9746.1000000000022</v>
      </c>
      <c r="RX20" s="25">
        <f>+IFERROR('simulations corn farm1'!RX230,"")</f>
        <v>8996.4000000000033</v>
      </c>
      <c r="RY20" s="25">
        <f>+IFERROR('simulations corn farm1'!RY230,"")</f>
        <v>11781.000000000002</v>
      </c>
      <c r="RZ20" s="25">
        <f>+IFERROR('simulations corn farm1'!RZ230,"")</f>
        <v>0</v>
      </c>
      <c r="SA20" s="25">
        <f>+IFERROR('simulations corn farm1'!SA230,"")</f>
        <v>4926.5999999999995</v>
      </c>
      <c r="SB20" s="25">
        <f>+IFERROR('simulations corn farm1'!SB230,"")</f>
        <v>0</v>
      </c>
      <c r="SC20" s="25">
        <f>+IFERROR('simulations corn farm1'!SC230,"")</f>
        <v>11352.6</v>
      </c>
      <c r="SD20" s="25">
        <f>+IFERROR('simulations corn farm1'!SD230,"")</f>
        <v>2356.2000000000021</v>
      </c>
      <c r="SE20" s="25">
        <f>+IFERROR('simulations corn farm1'!SE230,"")</f>
        <v>9746.1000000000022</v>
      </c>
      <c r="SF20" s="25">
        <f>+IFERROR('simulations corn farm1'!SF230,"")</f>
        <v>0</v>
      </c>
      <c r="SG20" s="25">
        <f>+IFERROR('simulations corn farm1'!SG230,"")</f>
        <v>2463.2999999999997</v>
      </c>
      <c r="SH20" s="25"/>
      <c r="SI20" s="25">
        <f t="shared" si="7"/>
        <v>4918.8733466933854</v>
      </c>
      <c r="SJ20" s="25"/>
      <c r="SK20" s="25"/>
      <c r="SL20" s="25"/>
      <c r="SM20" s="25"/>
      <c r="SN20" s="25"/>
      <c r="SO20" s="25"/>
      <c r="SP20" s="25"/>
      <c r="SQ20" s="247">
        <f t="shared" si="8"/>
        <v>2017</v>
      </c>
      <c r="SR20" s="247">
        <f t="shared" si="9"/>
        <v>210</v>
      </c>
      <c r="SS20" s="247">
        <f t="shared" si="10"/>
        <v>394</v>
      </c>
      <c r="ST20" s="247">
        <f t="shared" si="11"/>
        <v>500</v>
      </c>
      <c r="SU20" s="247">
        <f t="shared" si="12"/>
        <v>500</v>
      </c>
      <c r="SV20" s="247">
        <f t="shared" si="13"/>
        <v>500</v>
      </c>
      <c r="SW20" s="247">
        <f t="shared" si="14"/>
        <v>500</v>
      </c>
      <c r="SX20" s="247">
        <f t="shared" si="15"/>
        <v>500</v>
      </c>
      <c r="SY20" s="247">
        <f t="shared" si="16"/>
        <v>500</v>
      </c>
      <c r="SZ20" s="247">
        <f t="shared" si="17"/>
        <v>500</v>
      </c>
      <c r="TA20" s="25"/>
      <c r="TB20" s="168">
        <f t="shared" si="18"/>
        <v>0.42</v>
      </c>
      <c r="TC20" s="168">
        <f t="shared" si="19"/>
        <v>0.36799999999999999</v>
      </c>
      <c r="TD20" s="168">
        <f t="shared" si="0"/>
        <v>0.21199999999999999</v>
      </c>
      <c r="TE20" s="168">
        <f t="shared" si="1"/>
        <v>0</v>
      </c>
      <c r="TF20" s="168">
        <f t="shared" si="2"/>
        <v>0</v>
      </c>
      <c r="TG20" s="168">
        <f t="shared" si="3"/>
        <v>0</v>
      </c>
      <c r="TH20" s="168">
        <f t="shared" si="4"/>
        <v>0</v>
      </c>
      <c r="TI20" s="168">
        <f t="shared" si="5"/>
        <v>0</v>
      </c>
      <c r="TJ20" s="168">
        <f t="shared" si="6"/>
        <v>0</v>
      </c>
      <c r="TK20" s="94">
        <f t="shared" si="20"/>
        <v>1</v>
      </c>
      <c r="TM20">
        <v>4</v>
      </c>
      <c r="TP20" s="477">
        <f>+SMALL(B20:SG20,ROUND(SZ20*$TP$15,0))</f>
        <v>0</v>
      </c>
      <c r="TQ20" s="477">
        <f t="shared" si="21"/>
        <v>8568.0000000000036</v>
      </c>
      <c r="TR20" s="25">
        <f t="shared" si="22"/>
        <v>4918.8733466933854</v>
      </c>
      <c r="TS20">
        <f>+RANK(SI20,B20:SI20,1)</f>
        <v>310</v>
      </c>
      <c r="TT20" s="168">
        <f>+TS20/SZ20</f>
        <v>0.62</v>
      </c>
      <c r="TV20" s="168">
        <f t="shared" si="23"/>
        <v>0.42</v>
      </c>
    </row>
    <row r="21" spans="1:542">
      <c r="A21">
        <v>2018</v>
      </c>
      <c r="B21" s="25">
        <f>+IFERROR('simulations corn farm1'!B274,"")</f>
        <v>18742.500000000004</v>
      </c>
      <c r="C21" s="25">
        <f>+IFERROR('simulations corn farm1'!C274,"")</f>
        <v>0</v>
      </c>
      <c r="D21" s="25">
        <f>+IFERROR('simulations corn farm1'!D274,"")</f>
        <v>16707.600000000002</v>
      </c>
      <c r="E21" s="25">
        <f>+IFERROR('simulations corn farm1'!E274,"")</f>
        <v>0</v>
      </c>
      <c r="F21" s="25">
        <f>+IFERROR('simulations corn farm1'!F274,"")</f>
        <v>12530.700000000004</v>
      </c>
      <c r="G21" s="25">
        <f>+IFERROR('simulations corn farm1'!G274,"")</f>
        <v>0</v>
      </c>
      <c r="H21" s="25">
        <f>+IFERROR('simulations corn farm1'!H274,"")</f>
        <v>8353.8000000000029</v>
      </c>
      <c r="I21" s="25">
        <f>+IFERROR('simulations corn farm1'!I274,"")</f>
        <v>0</v>
      </c>
      <c r="J21" s="25">
        <f>+IFERROR('simulations corn farm1'!J274,"")</f>
        <v>13815.9</v>
      </c>
      <c r="K21" s="25">
        <f>+IFERROR('simulations corn farm1'!K274,"")</f>
        <v>0</v>
      </c>
      <c r="L21" s="25">
        <f>+IFERROR('simulations corn farm1'!L274,"")</f>
        <v>0</v>
      </c>
      <c r="M21" s="25">
        <f>+IFERROR('simulations corn farm1'!M274,"")</f>
        <v>0</v>
      </c>
      <c r="N21" s="25">
        <f>+IFERROR('simulations corn farm1'!N274,"")</f>
        <v>0</v>
      </c>
      <c r="O21" s="25">
        <f>+IFERROR('simulations corn farm1'!O274,"")</f>
        <v>18742.500000000004</v>
      </c>
      <c r="P21" s="25">
        <f>+IFERROR('simulations corn farm1'!P274,"")</f>
        <v>0</v>
      </c>
      <c r="Q21" s="25">
        <f>+IFERROR('simulations corn farm1'!Q274,"")</f>
        <v>0</v>
      </c>
      <c r="R21" s="25">
        <f>+IFERROR('simulations corn farm1'!R274,"")</f>
        <v>18742.500000000004</v>
      </c>
      <c r="S21" s="25">
        <f>+IFERROR('simulations corn farm1'!S274,"")</f>
        <v>8353.8000000000029</v>
      </c>
      <c r="T21" s="25">
        <f>+IFERROR('simulations corn farm1'!T274,"")</f>
        <v>0</v>
      </c>
      <c r="U21" s="25">
        <f>+IFERROR('simulations corn farm1'!U274,"")</f>
        <v>0</v>
      </c>
      <c r="V21" s="25">
        <f>+IFERROR('simulations corn farm1'!V274,"")</f>
        <v>7389.9000000000042</v>
      </c>
      <c r="W21" s="25">
        <f>+IFERROR('simulations corn farm1'!W274,"")</f>
        <v>0</v>
      </c>
      <c r="X21" s="25">
        <f>+IFERROR('simulations corn farm1'!X274,"")</f>
        <v>0</v>
      </c>
      <c r="Y21" s="25">
        <f>+IFERROR('simulations corn farm1'!Y274,"")</f>
        <v>3105.9000000000005</v>
      </c>
      <c r="Z21" s="25">
        <f>+IFERROR('simulations corn farm1'!Z274,"")</f>
        <v>10388.700000000003</v>
      </c>
      <c r="AA21" s="25">
        <f>+IFERROR('simulations corn farm1'!AA274,"")</f>
        <v>8996.4000000000033</v>
      </c>
      <c r="AB21" s="25">
        <f>+IFERROR('simulations corn farm1'!AB274,"")</f>
        <v>7282.800000000002</v>
      </c>
      <c r="AC21" s="25">
        <f>+IFERROR('simulations corn farm1'!AC274,"")</f>
        <v>13280.400000000001</v>
      </c>
      <c r="AD21" s="25">
        <f>+IFERROR('simulations corn farm1'!AD274,"")</f>
        <v>0</v>
      </c>
      <c r="AE21" s="25">
        <f>+IFERROR('simulations corn farm1'!AE274,"")</f>
        <v>18742.500000000004</v>
      </c>
      <c r="AF21" s="25">
        <f>+IFERROR('simulations corn farm1'!AF274,"")</f>
        <v>0</v>
      </c>
      <c r="AG21" s="25">
        <f>+IFERROR('simulations corn farm1'!AG274,"")</f>
        <v>12744.900000000005</v>
      </c>
      <c r="AH21" s="25">
        <f>+IFERROR('simulations corn farm1'!AH274,"")</f>
        <v>0</v>
      </c>
      <c r="AI21" s="25">
        <f>+IFERROR('simulations corn farm1'!AI274,"")</f>
        <v>0</v>
      </c>
      <c r="AJ21" s="25">
        <f>+IFERROR('simulations corn farm1'!AJ274,"")</f>
        <v>18742.500000000004</v>
      </c>
      <c r="AK21" s="25">
        <f>+IFERROR('simulations corn farm1'!AK274,"")</f>
        <v>15422.400000000005</v>
      </c>
      <c r="AL21" s="25">
        <f>+IFERROR('simulations corn farm1'!AL274,"")</f>
        <v>5569.2</v>
      </c>
      <c r="AM21" s="25">
        <f>+IFERROR('simulations corn farm1'!AM274,"")</f>
        <v>0</v>
      </c>
      <c r="AN21" s="25">
        <f>+IFERROR('simulations corn farm1'!AN274,"")</f>
        <v>14244.300000000001</v>
      </c>
      <c r="AO21" s="25">
        <f>+IFERROR('simulations corn farm1'!AO274,"")</f>
        <v>0</v>
      </c>
      <c r="AP21" s="25">
        <f>+IFERROR('simulations corn farm1'!AP274,"")</f>
        <v>0</v>
      </c>
      <c r="AQ21" s="25">
        <f>+IFERROR('simulations corn farm1'!AQ274,"")</f>
        <v>9853.2000000000044</v>
      </c>
      <c r="AR21" s="25">
        <f>+IFERROR('simulations corn farm1'!AR274,"")</f>
        <v>8246.7000000000007</v>
      </c>
      <c r="AS21" s="25">
        <f>+IFERROR('simulations corn farm1'!AS274,"")</f>
        <v>0</v>
      </c>
      <c r="AT21" s="25">
        <f>+IFERROR('simulations corn farm1'!AT274,"")</f>
        <v>0</v>
      </c>
      <c r="AU21" s="25">
        <f>+IFERROR('simulations corn farm1'!AU274,"")</f>
        <v>214.20000000000019</v>
      </c>
      <c r="AV21" s="25">
        <f>+IFERROR('simulations corn farm1'!AV274,"")</f>
        <v>0</v>
      </c>
      <c r="AW21" s="25">
        <f>+IFERROR('simulations corn farm1'!AW274,"")</f>
        <v>12852.000000000002</v>
      </c>
      <c r="AX21" s="25">
        <f>+IFERROR('simulations corn farm1'!AX274,"")</f>
        <v>7604.0999999999995</v>
      </c>
      <c r="AY21" s="25">
        <f>+IFERROR('simulations corn farm1'!AY274,"")</f>
        <v>17992.800000000003</v>
      </c>
      <c r="AZ21" s="25">
        <f>+IFERROR('simulations corn farm1'!AZ274,"")</f>
        <v>18742.500000000004</v>
      </c>
      <c r="BA21" s="25">
        <f>+IFERROR('simulations corn farm1'!BA274,"")</f>
        <v>0</v>
      </c>
      <c r="BB21" s="25">
        <f>+IFERROR('simulations corn farm1'!BB274,"")</f>
        <v>0</v>
      </c>
      <c r="BC21" s="25">
        <f>+IFERROR('simulations corn farm1'!BC274,"")</f>
        <v>5676.3000000000029</v>
      </c>
      <c r="BD21" s="25">
        <f>+IFERROR('simulations corn farm1'!BD274,"")</f>
        <v>0</v>
      </c>
      <c r="BE21" s="25">
        <f>+IFERROR('simulations corn farm1'!BE274,"")</f>
        <v>0</v>
      </c>
      <c r="BF21" s="25">
        <f>+IFERROR('simulations corn farm1'!BF274,"")</f>
        <v>0</v>
      </c>
      <c r="BG21" s="25">
        <f>+IFERROR('simulations corn farm1'!BG274,"")</f>
        <v>0</v>
      </c>
      <c r="BH21" s="25">
        <f>+IFERROR('simulations corn farm1'!BH274,"")</f>
        <v>12316.500000000004</v>
      </c>
      <c r="BI21" s="25">
        <f>+IFERROR('simulations corn farm1'!BI274,"")</f>
        <v>15743.700000000003</v>
      </c>
      <c r="BJ21" s="25">
        <f>+IFERROR('simulations corn farm1'!BJ274,"")</f>
        <v>0</v>
      </c>
      <c r="BK21" s="25">
        <f>+IFERROR('simulations corn farm1'!BK274,"")</f>
        <v>321.30000000000268</v>
      </c>
      <c r="BL21" s="25">
        <f>+IFERROR('simulations corn farm1'!BL274,"")</f>
        <v>6747.3000000000038</v>
      </c>
      <c r="BM21" s="25">
        <f>+IFERROR('simulations corn farm1'!BM274,"")</f>
        <v>6426.0000000000009</v>
      </c>
      <c r="BN21" s="25">
        <f>+IFERROR('simulations corn farm1'!BN274,"")</f>
        <v>0</v>
      </c>
      <c r="BO21" s="25">
        <f>+IFERROR('simulations corn farm1'!BO274,"")</f>
        <v>11245.500000000004</v>
      </c>
      <c r="BP21" s="25">
        <f>+IFERROR('simulations corn farm1'!BP274,"")</f>
        <v>0</v>
      </c>
      <c r="BQ21" s="25">
        <f>+IFERROR('simulations corn farm1'!BQ274,"")</f>
        <v>6533.1000000000031</v>
      </c>
      <c r="BR21" s="25">
        <f>+IFERROR('simulations corn farm1'!BR274,"")</f>
        <v>7604.0999999999995</v>
      </c>
      <c r="BS21" s="25">
        <f>+IFERROR('simulations corn farm1'!BS274,"")</f>
        <v>7925.4000000000024</v>
      </c>
      <c r="BT21" s="25">
        <f>+IFERROR('simulations corn farm1'!BT274,"")</f>
        <v>8032.5</v>
      </c>
      <c r="BU21" s="25">
        <f>+IFERROR('simulations corn farm1'!BU274,"")</f>
        <v>5355</v>
      </c>
      <c r="BV21" s="25">
        <f>+IFERROR('simulations corn farm1'!BV274,"")</f>
        <v>9853.2000000000044</v>
      </c>
      <c r="BW21" s="25">
        <f>+IFERROR('simulations corn farm1'!BW274,"")</f>
        <v>14994.000000000004</v>
      </c>
      <c r="BX21" s="25">
        <f>+IFERROR('simulations corn farm1'!BX274,"")</f>
        <v>0</v>
      </c>
      <c r="BY21" s="25">
        <f>+IFERROR('simulations corn farm1'!BY274,"")</f>
        <v>0</v>
      </c>
      <c r="BZ21" s="25">
        <f>+IFERROR('simulations corn farm1'!BZ274,"")</f>
        <v>0</v>
      </c>
      <c r="CA21" s="25">
        <f>+IFERROR('simulations corn farm1'!CA274,"")</f>
        <v>11459.700000000003</v>
      </c>
      <c r="CB21" s="25">
        <f>+IFERROR('simulations corn farm1'!CB274,"")</f>
        <v>0</v>
      </c>
      <c r="CC21" s="25">
        <f>+IFERROR('simulations corn farm1'!CC274,"")</f>
        <v>107.10000000000247</v>
      </c>
      <c r="CD21" s="25">
        <f>+IFERROR('simulations corn farm1'!CD274,"")</f>
        <v>963.90000000000327</v>
      </c>
      <c r="CE21" s="25">
        <f>+IFERROR('simulations corn farm1'!CE274,"")</f>
        <v>12744.900000000005</v>
      </c>
      <c r="CF21" s="25">
        <f>+IFERROR('simulations corn farm1'!CF274,"")</f>
        <v>7818.3</v>
      </c>
      <c r="CG21" s="25">
        <f>+IFERROR('simulations corn farm1'!CG274,"")</f>
        <v>0</v>
      </c>
      <c r="CH21" s="25">
        <f>+IFERROR('simulations corn farm1'!CH274,"")</f>
        <v>0</v>
      </c>
      <c r="CI21" s="25">
        <f>+IFERROR('simulations corn farm1'!CI274,"")</f>
        <v>8568.0000000000036</v>
      </c>
      <c r="CJ21" s="25">
        <f>+IFERROR('simulations corn farm1'!CJ274,"")</f>
        <v>2463.2999999999997</v>
      </c>
      <c r="CK21" s="25">
        <f>+IFERROR('simulations corn farm1'!CK274,"")</f>
        <v>7389.9000000000042</v>
      </c>
      <c r="CL21" s="25">
        <f>+IFERROR('simulations corn farm1'!CL274,"")</f>
        <v>0</v>
      </c>
      <c r="CM21" s="25">
        <f>+IFERROR('simulations corn farm1'!CM274,"")</f>
        <v>0</v>
      </c>
      <c r="CN21" s="25">
        <f>+IFERROR('simulations corn farm1'!CN274,"")</f>
        <v>642.60000000000059</v>
      </c>
      <c r="CO21" s="25">
        <f>+IFERROR('simulations corn farm1'!CO274,"")</f>
        <v>8139.6000000000022</v>
      </c>
      <c r="CP21" s="25">
        <f>+IFERROR('simulations corn farm1'!CP274,"")</f>
        <v>11566.800000000001</v>
      </c>
      <c r="CQ21" s="25">
        <f>+IFERROR('simulations corn farm1'!CQ274,"")</f>
        <v>0</v>
      </c>
      <c r="CR21" s="25">
        <f>+IFERROR('simulations corn farm1'!CR274,"")</f>
        <v>10174.500000000002</v>
      </c>
      <c r="CS21" s="25">
        <f>+IFERROR('simulations corn farm1'!CS274,"")</f>
        <v>10817.100000000002</v>
      </c>
      <c r="CT21" s="25">
        <f>+IFERROR('simulations corn farm1'!CT274,"")</f>
        <v>18314.100000000002</v>
      </c>
      <c r="CU21" s="25">
        <f>+IFERROR('simulations corn farm1'!CU274,"")</f>
        <v>0</v>
      </c>
      <c r="CV21" s="25">
        <f>+IFERROR('simulations corn farm1'!CV274,"")</f>
        <v>0</v>
      </c>
      <c r="CW21" s="25">
        <f>+IFERROR('simulations corn farm1'!CW274,"")</f>
        <v>0</v>
      </c>
      <c r="CX21" s="25">
        <f>+IFERROR('simulations corn farm1'!CX274,"")</f>
        <v>14137.200000000003</v>
      </c>
      <c r="CY21" s="25">
        <f>+IFERROR('simulations corn farm1'!CY274,"")</f>
        <v>0</v>
      </c>
      <c r="CZ21" s="25">
        <f>+IFERROR('simulations corn farm1'!CZ274,"")</f>
        <v>4605.300000000002</v>
      </c>
      <c r="DA21" s="25">
        <f>+IFERROR('simulations corn farm1'!DA274,"")</f>
        <v>0</v>
      </c>
      <c r="DB21" s="25">
        <f>+IFERROR('simulations corn farm1'!DB274,"")</f>
        <v>5676.3000000000029</v>
      </c>
      <c r="DC21" s="25">
        <f>+IFERROR('simulations corn farm1'!DC274,"")</f>
        <v>7389.9000000000042</v>
      </c>
      <c r="DD21" s="25">
        <f>+IFERROR('simulations corn farm1'!DD274,"")</f>
        <v>535.50000000000284</v>
      </c>
      <c r="DE21" s="25">
        <f>+IFERROR('simulations corn farm1'!DE274,"")</f>
        <v>10388.700000000003</v>
      </c>
      <c r="DF21" s="25">
        <f>+IFERROR('simulations corn farm1'!DF274,"")</f>
        <v>0</v>
      </c>
      <c r="DG21" s="25">
        <f>+IFERROR('simulations corn farm1'!DG274,"")</f>
        <v>749.700000000003</v>
      </c>
      <c r="DH21" s="25">
        <f>+IFERROR('simulations corn farm1'!DH274,"")</f>
        <v>0</v>
      </c>
      <c r="DI21" s="25">
        <f>+IFERROR('simulations corn farm1'!DI274,"")</f>
        <v>10067.400000000005</v>
      </c>
      <c r="DJ21" s="25">
        <f>+IFERROR('simulations corn farm1'!DJ274,"")</f>
        <v>4176.9000000000015</v>
      </c>
      <c r="DK21" s="25">
        <f>+IFERROR('simulations corn farm1'!DK274,"")</f>
        <v>0</v>
      </c>
      <c r="DL21" s="25">
        <f>+IFERROR('simulations corn farm1'!DL274,"")</f>
        <v>9853.2000000000044</v>
      </c>
      <c r="DM21" s="25">
        <f>+IFERROR('simulations corn farm1'!DM274,"")</f>
        <v>0</v>
      </c>
      <c r="DN21" s="25">
        <f>+IFERROR('simulations corn farm1'!DN274,"")</f>
        <v>0</v>
      </c>
      <c r="DO21" s="25">
        <f>+IFERROR('simulations corn farm1'!DO274,"")</f>
        <v>2249.0999999999995</v>
      </c>
      <c r="DP21" s="25">
        <f>+IFERROR('simulations corn farm1'!DP274,"")</f>
        <v>8568.0000000000036</v>
      </c>
      <c r="DQ21" s="25">
        <f>+IFERROR('simulations corn farm1'!DQ274,"")</f>
        <v>0</v>
      </c>
      <c r="DR21" s="25">
        <f>+IFERROR('simulations corn farm1'!DR274,"")</f>
        <v>12744.900000000005</v>
      </c>
      <c r="DS21" s="25">
        <f>+IFERROR('simulations corn farm1'!DS274,"")</f>
        <v>4498.2000000000044</v>
      </c>
      <c r="DT21" s="25">
        <f>+IFERROR('simulations corn farm1'!DT274,"")</f>
        <v>0</v>
      </c>
      <c r="DU21" s="25">
        <f>+IFERROR('simulations corn farm1'!DU274,"")</f>
        <v>15315.300000000001</v>
      </c>
      <c r="DV21" s="25">
        <f>+IFERROR('simulations corn farm1'!DV274,"")</f>
        <v>0</v>
      </c>
      <c r="DW21" s="25">
        <f>+IFERROR('simulations corn farm1'!DW274,"")</f>
        <v>0</v>
      </c>
      <c r="DX21" s="25">
        <f>+IFERROR('simulations corn farm1'!DX274,"")</f>
        <v>1392.3000000000036</v>
      </c>
      <c r="DY21" s="25">
        <f>+IFERROR('simulations corn farm1'!DY274,"")</f>
        <v>5462.1000000000022</v>
      </c>
      <c r="DZ21" s="25">
        <f>+IFERROR('simulations corn farm1'!DZ274,"")</f>
        <v>0</v>
      </c>
      <c r="EA21" s="25">
        <f>+IFERROR('simulations corn farm1'!EA274,"")</f>
        <v>0</v>
      </c>
      <c r="EB21" s="25">
        <f>+IFERROR('simulations corn farm1'!EB274,"")</f>
        <v>9210.600000000004</v>
      </c>
      <c r="EC21" s="25">
        <f>+IFERROR('simulations corn farm1'!EC274,"")</f>
        <v>18742.500000000004</v>
      </c>
      <c r="ED21" s="25">
        <f>+IFERROR('simulations corn farm1'!ED274,"")</f>
        <v>0</v>
      </c>
      <c r="EE21" s="25">
        <f>+IFERROR('simulations corn farm1'!EE274,"")</f>
        <v>0</v>
      </c>
      <c r="EF21" s="25">
        <f>+IFERROR('simulations corn farm1'!EF274,"")</f>
        <v>8782.2000000000025</v>
      </c>
      <c r="EG21" s="25">
        <f>+IFERROR('simulations corn farm1'!EG274,"")</f>
        <v>1285.2000000000012</v>
      </c>
      <c r="EH21" s="25">
        <f>+IFERROR('simulations corn farm1'!EH274,"")</f>
        <v>0</v>
      </c>
      <c r="EI21" s="25">
        <f>+IFERROR('simulations corn farm1'!EI274,"")</f>
        <v>0</v>
      </c>
      <c r="EJ21" s="25">
        <f>+IFERROR('simulations corn farm1'!EJ274,"")</f>
        <v>0</v>
      </c>
      <c r="EK21" s="25">
        <f>+IFERROR('simulations corn farm1'!EK274,"")</f>
        <v>10710</v>
      </c>
      <c r="EL21" s="25">
        <f>+IFERROR('simulations corn farm1'!EL274,"")</f>
        <v>3320.1000000000004</v>
      </c>
      <c r="EM21" s="25">
        <f>+IFERROR('simulations corn farm1'!EM274,"")</f>
        <v>14779.800000000003</v>
      </c>
      <c r="EN21" s="25">
        <f>+IFERROR('simulations corn farm1'!EN274,"")</f>
        <v>4498.2000000000044</v>
      </c>
      <c r="EO21" s="25">
        <f>+IFERROR('simulations corn farm1'!EO274,"")</f>
        <v>8675.1</v>
      </c>
      <c r="EP21" s="25">
        <f>+IFERROR('simulations corn farm1'!EP274,"")</f>
        <v>18742.500000000004</v>
      </c>
      <c r="EQ21" s="25">
        <f>+IFERROR('simulations corn farm1'!EQ274,"")</f>
        <v>0</v>
      </c>
      <c r="ER21" s="25">
        <f>+IFERROR('simulations corn farm1'!ER274,"")</f>
        <v>0</v>
      </c>
      <c r="ES21" s="25">
        <f>+IFERROR('simulations corn farm1'!ES274,"")</f>
        <v>0</v>
      </c>
      <c r="ET21" s="25">
        <f>+IFERROR('simulations corn farm1'!ET274,"")</f>
        <v>12102.300000000003</v>
      </c>
      <c r="EU21" s="25">
        <f>+IFERROR('simulations corn farm1'!EU274,"")</f>
        <v>0</v>
      </c>
      <c r="EV21" s="25">
        <f>+IFERROR('simulations corn farm1'!EV274,"")</f>
        <v>13815.9</v>
      </c>
      <c r="EW21" s="25">
        <f>+IFERROR('simulations corn farm1'!EW274,"")</f>
        <v>0</v>
      </c>
      <c r="EX21" s="25">
        <f>+IFERROR('simulations corn farm1'!EX274,"")</f>
        <v>14672.7</v>
      </c>
      <c r="EY21" s="25">
        <f>+IFERROR('simulations corn farm1'!EY274,"")</f>
        <v>0</v>
      </c>
      <c r="EZ21" s="25">
        <f>+IFERROR('simulations corn farm1'!EZ274,"")</f>
        <v>0</v>
      </c>
      <c r="FA21" s="25">
        <f>+IFERROR('simulations corn farm1'!FA274,"")</f>
        <v>1927.8000000000018</v>
      </c>
      <c r="FB21" s="25">
        <f>+IFERROR('simulations corn farm1'!FB274,"")</f>
        <v>0</v>
      </c>
      <c r="FC21" s="25">
        <f>+IFERROR('simulations corn farm1'!FC274,"")</f>
        <v>18742.500000000004</v>
      </c>
      <c r="FD21" s="25">
        <f>+IFERROR('simulations corn farm1'!FD274,"")</f>
        <v>1499.4000000000012</v>
      </c>
      <c r="FE21" s="25">
        <f>+IFERROR('simulations corn farm1'!FE274,"")</f>
        <v>1606.5000000000039</v>
      </c>
      <c r="FF21" s="25">
        <f>+IFERROR('simulations corn farm1'!FF274,"")</f>
        <v>7068.6000000000013</v>
      </c>
      <c r="FG21" s="25">
        <f>+IFERROR('simulations corn farm1'!FG274,"")</f>
        <v>5355</v>
      </c>
      <c r="FH21" s="25">
        <f>+IFERROR('simulations corn farm1'!FH274,"")</f>
        <v>2356.2000000000021</v>
      </c>
      <c r="FI21" s="25">
        <f>+IFERROR('simulations corn farm1'!FI274,"")</f>
        <v>0</v>
      </c>
      <c r="FJ21" s="25">
        <f>+IFERROR('simulations corn farm1'!FJ274,"")</f>
        <v>0</v>
      </c>
      <c r="FK21" s="25">
        <f>+IFERROR('simulations corn farm1'!FK274,"")</f>
        <v>749.700000000003</v>
      </c>
      <c r="FL21" s="25">
        <f>+IFERROR('simulations corn farm1'!FL274,"")</f>
        <v>0</v>
      </c>
      <c r="FM21" s="25">
        <f>+IFERROR('simulations corn farm1'!FM274,"")</f>
        <v>3962.7000000000012</v>
      </c>
      <c r="FN21" s="25">
        <f>+IFERROR('simulations corn farm1'!FN274,"")</f>
        <v>0</v>
      </c>
      <c r="FO21" s="25">
        <f>+IFERROR('simulations corn farm1'!FO274,"")</f>
        <v>1071.0000000000009</v>
      </c>
      <c r="FP21" s="25">
        <f>+IFERROR('simulations corn farm1'!FP274,"")</f>
        <v>0</v>
      </c>
      <c r="FQ21" s="25">
        <f>+IFERROR('simulations corn farm1'!FQ274,"")</f>
        <v>0</v>
      </c>
      <c r="FR21" s="25">
        <f>+IFERROR('simulations corn farm1'!FR274,"")</f>
        <v>0</v>
      </c>
      <c r="FS21" s="25">
        <f>+IFERROR('simulations corn farm1'!FS274,"")</f>
        <v>14030.1</v>
      </c>
      <c r="FT21" s="25">
        <f>+IFERROR('simulations corn farm1'!FT274,"")</f>
        <v>5355</v>
      </c>
      <c r="FU21" s="25">
        <f>+IFERROR('simulations corn farm1'!FU274,"")</f>
        <v>0</v>
      </c>
      <c r="FV21" s="25">
        <f>+IFERROR('simulations corn farm1'!FV274,"")</f>
        <v>0</v>
      </c>
      <c r="FW21" s="25">
        <f>+IFERROR('simulations corn farm1'!FW274,"")</f>
        <v>9103.5000000000018</v>
      </c>
      <c r="FX21" s="25">
        <f>+IFERROR('simulations corn farm1'!FX274,"")</f>
        <v>7604.0999999999995</v>
      </c>
      <c r="FY21" s="25">
        <f>+IFERROR('simulations corn farm1'!FY274,"")</f>
        <v>16707.600000000002</v>
      </c>
      <c r="FZ21" s="25">
        <f>+IFERROR('simulations corn farm1'!FZ274,"")</f>
        <v>0</v>
      </c>
      <c r="GA21" s="25">
        <f>+IFERROR('simulations corn farm1'!GA274,"")</f>
        <v>0</v>
      </c>
      <c r="GB21" s="25">
        <f>+IFERROR('simulations corn farm1'!GB274,"")</f>
        <v>15529.500000000002</v>
      </c>
      <c r="GC21" s="25">
        <f>+IFERROR('simulations corn farm1'!GC274,"")</f>
        <v>0</v>
      </c>
      <c r="GD21" s="25">
        <f>+IFERROR('simulations corn farm1'!GD274,"")</f>
        <v>0</v>
      </c>
      <c r="GE21" s="25">
        <f>+IFERROR('simulations corn farm1'!GE274,"")</f>
        <v>0</v>
      </c>
      <c r="GF21" s="25">
        <f>+IFERROR('simulations corn farm1'!GF274,"")</f>
        <v>0</v>
      </c>
      <c r="GG21" s="25">
        <f>+IFERROR('simulations corn farm1'!GG274,"")</f>
        <v>0</v>
      </c>
      <c r="GH21" s="25">
        <f>+IFERROR('simulations corn farm1'!GH274,"")</f>
        <v>0</v>
      </c>
      <c r="GI21" s="25">
        <f>+IFERROR('simulations corn farm1'!GI274,"")</f>
        <v>7175.7000000000044</v>
      </c>
      <c r="GJ21" s="25">
        <f>+IFERROR('simulations corn farm1'!GJ274,"")</f>
        <v>0</v>
      </c>
      <c r="GK21" s="25">
        <f>+IFERROR('simulations corn farm1'!GK274,"")</f>
        <v>7175.7000000000044</v>
      </c>
      <c r="GL21" s="25">
        <f>+IFERROR('simulations corn farm1'!GL274,"")</f>
        <v>9853.2000000000044</v>
      </c>
      <c r="GM21" s="25">
        <f>+IFERROR('simulations corn farm1'!GM274,"")</f>
        <v>0</v>
      </c>
      <c r="GN21" s="25">
        <f>+IFERROR('simulations corn farm1'!GN274,"")</f>
        <v>0</v>
      </c>
      <c r="GO21" s="25">
        <f>+IFERROR('simulations corn farm1'!GO274,"")</f>
        <v>18742.500000000004</v>
      </c>
      <c r="GP21" s="25">
        <f>+IFERROR('simulations corn farm1'!GP274,"")</f>
        <v>9639.0000000000036</v>
      </c>
      <c r="GQ21" s="25">
        <f>+IFERROR('simulations corn farm1'!GQ274,"")</f>
        <v>0</v>
      </c>
      <c r="GR21" s="25">
        <f>+IFERROR('simulations corn farm1'!GR274,"")</f>
        <v>11566.800000000001</v>
      </c>
      <c r="GS21" s="25">
        <f>+IFERROR('simulations corn farm1'!GS274,"")</f>
        <v>0</v>
      </c>
      <c r="GT21" s="25">
        <f>+IFERROR('simulations corn farm1'!GT274,"")</f>
        <v>3213.0000000000027</v>
      </c>
      <c r="GU21" s="25">
        <f>+IFERROR('simulations corn farm1'!GU274,"")</f>
        <v>0</v>
      </c>
      <c r="GV21" s="25">
        <f>+IFERROR('simulations corn farm1'!GV274,"")</f>
        <v>6426.0000000000009</v>
      </c>
      <c r="GW21" s="25">
        <f>+IFERROR('simulations corn farm1'!GW274,"")</f>
        <v>0</v>
      </c>
      <c r="GX21" s="25">
        <f>+IFERROR('simulations corn farm1'!GX274,"")</f>
        <v>6533.1000000000031</v>
      </c>
      <c r="GY21" s="25">
        <f>+IFERROR('simulations corn farm1'!GY274,"")</f>
        <v>0</v>
      </c>
      <c r="GZ21" s="25">
        <f>+IFERROR('simulations corn farm1'!GZ274,"")</f>
        <v>0</v>
      </c>
      <c r="HA21" s="25">
        <f>+IFERROR('simulations corn farm1'!HA274,"")</f>
        <v>9639.0000000000036</v>
      </c>
      <c r="HB21" s="25">
        <f>+IFERROR('simulations corn farm1'!HB274,"")</f>
        <v>0</v>
      </c>
      <c r="HC21" s="25">
        <f>+IFERROR('simulations corn farm1'!HC274,"")</f>
        <v>0</v>
      </c>
      <c r="HD21" s="25">
        <f>+IFERROR('simulations corn farm1'!HD274,"")</f>
        <v>0</v>
      </c>
      <c r="HE21" s="25">
        <f>+IFERROR('simulations corn farm1'!HE274,"")</f>
        <v>12852.000000000002</v>
      </c>
      <c r="HF21" s="25">
        <f>+IFERROR('simulations corn farm1'!HF274,"")</f>
        <v>0</v>
      </c>
      <c r="HG21" s="25">
        <f>+IFERROR('simulations corn farm1'!HG274,"")</f>
        <v>0</v>
      </c>
      <c r="HH21" s="25">
        <f>+IFERROR('simulations corn farm1'!HH274,"")</f>
        <v>5783.4000000000005</v>
      </c>
      <c r="HI21" s="25">
        <f>+IFERROR('simulations corn farm1'!HI274,"")</f>
        <v>0</v>
      </c>
      <c r="HJ21" s="25">
        <f>+IFERROR('simulations corn farm1'!HJ274,"")</f>
        <v>0</v>
      </c>
      <c r="HK21" s="25">
        <f>+IFERROR('simulations corn farm1'!HK274,"")</f>
        <v>18314.100000000002</v>
      </c>
      <c r="HL21" s="25">
        <f>+IFERROR('simulations corn farm1'!HL274,"")</f>
        <v>1071.0000000000009</v>
      </c>
      <c r="HM21" s="25">
        <f>+IFERROR('simulations corn farm1'!HM274,"")</f>
        <v>3641.4000000000033</v>
      </c>
      <c r="HN21" s="25">
        <f>+IFERROR('simulations corn farm1'!HN274,"")</f>
        <v>2891.7000000000003</v>
      </c>
      <c r="HO21" s="25">
        <f>+IFERROR('simulations corn farm1'!HO274,"")</f>
        <v>5033.7000000000025</v>
      </c>
      <c r="HP21" s="25">
        <f>+IFERROR('simulations corn farm1'!HP274,"")</f>
        <v>1499.4000000000012</v>
      </c>
      <c r="HQ21" s="25">
        <f>+IFERROR('simulations corn farm1'!HQ274,"")</f>
        <v>2034.9000000000042</v>
      </c>
      <c r="HR21" s="25">
        <f>+IFERROR('simulations corn farm1'!HR274,"")</f>
        <v>7175.7000000000044</v>
      </c>
      <c r="HS21" s="25">
        <f>+IFERROR('simulations corn farm1'!HS274,"")</f>
        <v>0</v>
      </c>
      <c r="HT21" s="25">
        <f>+IFERROR('simulations corn farm1'!HT274,"")</f>
        <v>0</v>
      </c>
      <c r="HU21" s="25">
        <f>+IFERROR('simulations corn farm1'!HU274,"")</f>
        <v>10710</v>
      </c>
      <c r="HV21" s="25">
        <f>+IFERROR('simulations corn farm1'!HV274,"")</f>
        <v>3748.5000000000009</v>
      </c>
      <c r="HW21" s="25">
        <f>+IFERROR('simulations corn farm1'!HW274,"")</f>
        <v>2034.9000000000042</v>
      </c>
      <c r="HX21" s="25">
        <f>+IFERROR('simulations corn farm1'!HX274,"")</f>
        <v>0</v>
      </c>
      <c r="HY21" s="25">
        <f>+IFERROR('simulations corn farm1'!HY274,"")</f>
        <v>1820.7000000000039</v>
      </c>
      <c r="HZ21" s="25">
        <f>+IFERROR('simulations corn farm1'!HZ274,"")</f>
        <v>0</v>
      </c>
      <c r="IA21" s="25">
        <f>+IFERROR('simulations corn farm1'!IA274,"")</f>
        <v>2998.8000000000025</v>
      </c>
      <c r="IB21" s="25">
        <f>+IFERROR('simulations corn farm1'!IB274,"")</f>
        <v>8246.7000000000007</v>
      </c>
      <c r="IC21" s="25">
        <f>+IFERROR('simulations corn farm1'!IC274,"")</f>
        <v>5569.2</v>
      </c>
      <c r="ID21" s="25">
        <f>+IFERROR('simulations corn farm1'!ID274,"")</f>
        <v>0</v>
      </c>
      <c r="IE21" s="25">
        <f>+IFERROR('simulations corn farm1'!IE274,"")</f>
        <v>5033.7000000000025</v>
      </c>
      <c r="IF21" s="25">
        <f>+IFERROR('simulations corn farm1'!IF274,"")</f>
        <v>0</v>
      </c>
      <c r="IG21" s="25">
        <f>+IFERROR('simulations corn farm1'!IG274,"")</f>
        <v>0</v>
      </c>
      <c r="IH21" s="25">
        <f>+IFERROR('simulations corn farm1'!IH274,"")</f>
        <v>0</v>
      </c>
      <c r="II21" s="25">
        <f>+IFERROR('simulations corn farm1'!II274,"")</f>
        <v>15422.400000000005</v>
      </c>
      <c r="IJ21" s="25">
        <f>+IFERROR('simulations corn farm1'!IJ274,"")</f>
        <v>12102.300000000003</v>
      </c>
      <c r="IK21" s="25">
        <f>+IFERROR('simulations corn farm1'!IK274,"")</f>
        <v>5462.1000000000022</v>
      </c>
      <c r="IL21" s="25">
        <f>+IFERROR('simulations corn farm1'!IL274,"")</f>
        <v>5033.7000000000025</v>
      </c>
      <c r="IM21" s="25">
        <f>+IFERROR('simulations corn farm1'!IM274,"")</f>
        <v>0</v>
      </c>
      <c r="IN21" s="25">
        <f>+IFERROR('simulations corn farm1'!IN274,"")</f>
        <v>9103.5000000000018</v>
      </c>
      <c r="IO21" s="25">
        <f>+IFERROR('simulations corn farm1'!IO274,"")</f>
        <v>0</v>
      </c>
      <c r="IP21" s="25">
        <f>+IFERROR('simulations corn farm1'!IP274,"")</f>
        <v>0</v>
      </c>
      <c r="IQ21" s="25">
        <f>+IFERROR('simulations corn farm1'!IQ274,"")</f>
        <v>0</v>
      </c>
      <c r="IR21" s="25">
        <f>+IFERROR('simulations corn farm1'!IR274,"")</f>
        <v>0</v>
      </c>
      <c r="IS21" s="25">
        <f>+IFERROR('simulations corn farm1'!IS274,"")</f>
        <v>1820.7000000000039</v>
      </c>
      <c r="IT21" s="25">
        <f>+IFERROR('simulations corn farm1'!IT274,"")</f>
        <v>8889.3000000000011</v>
      </c>
      <c r="IU21" s="25">
        <f>+IFERROR('simulations corn farm1'!IU274,"")</f>
        <v>0</v>
      </c>
      <c r="IV21" s="25">
        <f>+IFERROR('simulations corn farm1'!IV274,"")</f>
        <v>0</v>
      </c>
      <c r="IW21" s="25">
        <f>+IFERROR('simulations corn farm1'!IW274,"")</f>
        <v>0</v>
      </c>
      <c r="IX21" s="25">
        <f>+IFERROR('simulations corn farm1'!IX274,"")</f>
        <v>535.50000000000284</v>
      </c>
      <c r="IY21" s="25">
        <f>+IFERROR('simulations corn farm1'!IY274,"")</f>
        <v>0</v>
      </c>
      <c r="IZ21" s="25">
        <f>+IFERROR('simulations corn farm1'!IZ274,"")</f>
        <v>6318.9000000000033</v>
      </c>
      <c r="JA21" s="25">
        <f>+IFERROR('simulations corn farm1'!JA274,"")</f>
        <v>5890.5000000000027</v>
      </c>
      <c r="JB21" s="25">
        <f>+IFERROR('simulations corn farm1'!JB274,"")</f>
        <v>0</v>
      </c>
      <c r="JC21" s="25">
        <f>+IFERROR('simulations corn farm1'!JC274,"")</f>
        <v>18742.500000000004</v>
      </c>
      <c r="JD21" s="25">
        <f>+IFERROR('simulations corn farm1'!JD274,"")</f>
        <v>1285.2000000000012</v>
      </c>
      <c r="JE21" s="25">
        <f>+IFERROR('simulations corn farm1'!JE274,"")</f>
        <v>3855.6000000000035</v>
      </c>
      <c r="JF21" s="25">
        <f>+IFERROR('simulations corn farm1'!JF274,"")</f>
        <v>0</v>
      </c>
      <c r="JG21" s="25">
        <f>+IFERROR('simulations corn farm1'!JG274,"")</f>
        <v>16172.100000000002</v>
      </c>
      <c r="JH21" s="25">
        <f>+IFERROR('simulations corn farm1'!JH274,"")</f>
        <v>0</v>
      </c>
      <c r="JI21" s="25">
        <f>+IFERROR('simulations corn farm1'!JI274,"")</f>
        <v>5462.1000000000022</v>
      </c>
      <c r="JJ21" s="25">
        <f>+IFERROR('simulations corn farm1'!JJ274,"")</f>
        <v>14886.900000000001</v>
      </c>
      <c r="JK21" s="25">
        <f>+IFERROR('simulations corn farm1'!JK274,"")</f>
        <v>18742.500000000004</v>
      </c>
      <c r="JL21" s="25">
        <f>+IFERROR('simulations corn farm1'!JL274,"")</f>
        <v>0</v>
      </c>
      <c r="JM21" s="25">
        <f>+IFERROR('simulations corn farm1'!JM274,"")</f>
        <v>8675.1</v>
      </c>
      <c r="JN21" s="25">
        <f>+IFERROR('simulations corn farm1'!JN274,"")</f>
        <v>10924.2</v>
      </c>
      <c r="JO21" s="25">
        <f>+IFERROR('simulations corn farm1'!JO274,"")</f>
        <v>14351.400000000003</v>
      </c>
      <c r="JP21" s="25">
        <f>+IFERROR('simulations corn farm1'!JP274,"")</f>
        <v>0</v>
      </c>
      <c r="JQ21" s="25">
        <f>+IFERROR('simulations corn farm1'!JQ274,"")</f>
        <v>963.90000000000327</v>
      </c>
      <c r="JR21" s="25">
        <f>+IFERROR('simulations corn farm1'!JR274,"")</f>
        <v>0</v>
      </c>
      <c r="JS21" s="25">
        <f>+IFERROR('simulations corn farm1'!JS274,"")</f>
        <v>16921.8</v>
      </c>
      <c r="JT21" s="25">
        <f>+IFERROR('simulations corn farm1'!JT274,"")</f>
        <v>8460.9</v>
      </c>
      <c r="JU21" s="25">
        <f>+IFERROR('simulations corn farm1'!JU274,"")</f>
        <v>9746.1000000000022</v>
      </c>
      <c r="JV21" s="25">
        <f>+IFERROR('simulations corn farm1'!JV274,"")</f>
        <v>0</v>
      </c>
      <c r="JW21" s="25">
        <f>+IFERROR('simulations corn farm1'!JW274,"")</f>
        <v>4926.5999999999995</v>
      </c>
      <c r="JX21" s="25">
        <f>+IFERROR('simulations corn farm1'!JX274,"")</f>
        <v>0</v>
      </c>
      <c r="JY21" s="25">
        <f>+IFERROR('simulations corn farm1'!JY274,"")</f>
        <v>10495.8</v>
      </c>
      <c r="JZ21" s="25">
        <f>+IFERROR('simulations corn farm1'!JZ274,"")</f>
        <v>16172.100000000002</v>
      </c>
      <c r="KA21" s="25">
        <f>+IFERROR('simulations corn farm1'!KA274,"")</f>
        <v>3427.200000000003</v>
      </c>
      <c r="KB21" s="25">
        <f>+IFERROR('simulations corn farm1'!KB274,"")</f>
        <v>0</v>
      </c>
      <c r="KC21" s="25">
        <f>+IFERROR('simulations corn farm1'!KC274,"")</f>
        <v>17671.500000000004</v>
      </c>
      <c r="KD21" s="25">
        <f>+IFERROR('simulations corn farm1'!KD274,"")</f>
        <v>6104.7000000000035</v>
      </c>
      <c r="KE21" s="25">
        <f>+IFERROR('simulations corn farm1'!KE274,"")</f>
        <v>3105.9000000000005</v>
      </c>
      <c r="KF21" s="25">
        <f>+IFERROR('simulations corn farm1'!KF274,"")</f>
        <v>0</v>
      </c>
      <c r="KG21" s="25">
        <f>+IFERROR('simulations corn farm1'!KG274,"")</f>
        <v>18207.000000000004</v>
      </c>
      <c r="KH21" s="25">
        <f>+IFERROR('simulations corn farm1'!KH274,"")</f>
        <v>4498.2000000000044</v>
      </c>
      <c r="KI21" s="25">
        <f>+IFERROR('simulations corn farm1'!KI274,"")</f>
        <v>0</v>
      </c>
      <c r="KJ21" s="25">
        <f>+IFERROR('simulations corn farm1'!KJ274,"")</f>
        <v>1927.8000000000018</v>
      </c>
      <c r="KK21" s="25">
        <f>+IFERROR('simulations corn farm1'!KK274,"")</f>
        <v>0</v>
      </c>
      <c r="KL21" s="25">
        <f>+IFERROR('simulations corn farm1'!KL274,"")</f>
        <v>6104.7000000000035</v>
      </c>
      <c r="KM21" s="25">
        <f>+IFERROR('simulations corn farm1'!KM274,"")</f>
        <v>13601.7</v>
      </c>
      <c r="KN21" s="25">
        <f>+IFERROR('simulations corn farm1'!KN274,"")</f>
        <v>1927.8000000000018</v>
      </c>
      <c r="KO21" s="25">
        <f>+IFERROR('simulations corn farm1'!KO274,"")</f>
        <v>14458.500000000002</v>
      </c>
      <c r="KP21" s="25">
        <f>+IFERROR('simulations corn farm1'!KP274,"")</f>
        <v>8353.8000000000029</v>
      </c>
      <c r="KQ21" s="25">
        <f>+IFERROR('simulations corn farm1'!KQ274,"")</f>
        <v>0</v>
      </c>
      <c r="KR21" s="25">
        <f>+IFERROR('simulations corn farm1'!KR274,"")</f>
        <v>0</v>
      </c>
      <c r="KS21" s="25">
        <f>+IFERROR('simulations corn farm1'!KS274,"")</f>
        <v>2142.0000000000018</v>
      </c>
      <c r="KT21" s="25">
        <f>+IFERROR('simulations corn farm1'!KT274,"")</f>
        <v>0</v>
      </c>
      <c r="KU21" s="25">
        <f>+IFERROR('simulations corn farm1'!KU274,"")</f>
        <v>0</v>
      </c>
      <c r="KV21" s="25">
        <f>+IFERROR('simulations corn farm1'!KV274,"")</f>
        <v>7925.4000000000024</v>
      </c>
      <c r="KW21" s="25">
        <f>+IFERROR('simulations corn farm1'!KW274,"")</f>
        <v>0</v>
      </c>
      <c r="KX21" s="25">
        <f>+IFERROR('simulations corn farm1'!KX274,"")</f>
        <v>0</v>
      </c>
      <c r="KY21" s="25">
        <f>+IFERROR('simulations corn farm1'!KY274,"")</f>
        <v>0</v>
      </c>
      <c r="KZ21" s="25">
        <f>+IFERROR('simulations corn farm1'!KZ274,"")</f>
        <v>17243.100000000002</v>
      </c>
      <c r="LA21" s="25">
        <f>+IFERROR('simulations corn farm1'!LA274,"")</f>
        <v>0</v>
      </c>
      <c r="LB21" s="25">
        <f>+IFERROR('simulations corn farm1'!LB274,"")</f>
        <v>18742.500000000004</v>
      </c>
      <c r="LC21" s="25">
        <f>+IFERROR('simulations corn farm1'!LC274,"")</f>
        <v>0</v>
      </c>
      <c r="LD21" s="25">
        <f>+IFERROR('simulations corn farm1'!LD274,"")</f>
        <v>15957.900000000001</v>
      </c>
      <c r="LE21" s="25">
        <f>+IFERROR('simulations corn farm1'!LE274,"")</f>
        <v>12852.000000000002</v>
      </c>
      <c r="LF21" s="25">
        <f>+IFERROR('simulations corn farm1'!LF274,"")</f>
        <v>0</v>
      </c>
      <c r="LG21" s="25">
        <f>+IFERROR('simulations corn farm1'!LG274,"")</f>
        <v>11995.2</v>
      </c>
      <c r="LH21" s="25">
        <f>+IFERROR('simulations corn farm1'!LH274,"")</f>
        <v>0</v>
      </c>
      <c r="LI21" s="25">
        <f>+IFERROR('simulations corn farm1'!LI274,"")</f>
        <v>18742.500000000004</v>
      </c>
      <c r="LJ21" s="25">
        <f>+IFERROR('simulations corn farm1'!LJ274,"")</f>
        <v>1713.6000000000015</v>
      </c>
      <c r="LK21" s="25">
        <f>+IFERROR('simulations corn farm1'!LK274,"")</f>
        <v>0</v>
      </c>
      <c r="LL21" s="25">
        <f>+IFERROR('simulations corn farm1'!LL274,"")</f>
        <v>2570.4000000000024</v>
      </c>
      <c r="LM21" s="25">
        <f>+IFERROR('simulations corn farm1'!LM274,"")</f>
        <v>4284.0000000000036</v>
      </c>
      <c r="LN21" s="25">
        <f>+IFERROR('simulations corn farm1'!LN274,"")</f>
        <v>7604.0999999999995</v>
      </c>
      <c r="LO21" s="25">
        <f>+IFERROR('simulations corn farm1'!LO274,"")</f>
        <v>0</v>
      </c>
      <c r="LP21" s="25">
        <f>+IFERROR('simulations corn farm1'!LP274,"")</f>
        <v>8460.9</v>
      </c>
      <c r="LQ21" s="25">
        <f>+IFERROR('simulations corn farm1'!LQ274,"")</f>
        <v>14030.1</v>
      </c>
      <c r="LR21" s="25">
        <f>+IFERROR('simulations corn farm1'!LR274,"")</f>
        <v>6104.7000000000035</v>
      </c>
      <c r="LS21" s="25">
        <f>+IFERROR('simulations corn farm1'!LS274,"")</f>
        <v>3641.4000000000033</v>
      </c>
      <c r="LT21" s="25">
        <f>+IFERROR('simulations corn farm1'!LT274,"")</f>
        <v>11031.300000000003</v>
      </c>
      <c r="LU21" s="25">
        <f>+IFERROR('simulations corn farm1'!LU274,"")</f>
        <v>2784.6000000000026</v>
      </c>
      <c r="LV21" s="25">
        <f>+IFERROR('simulations corn farm1'!LV274,"")</f>
        <v>0</v>
      </c>
      <c r="LW21" s="25">
        <f>+IFERROR('simulations corn farm1'!LW274,"")</f>
        <v>11781.000000000002</v>
      </c>
      <c r="LX21" s="25">
        <f>+IFERROR('simulations corn farm1'!LX274,"")</f>
        <v>5783.4000000000005</v>
      </c>
      <c r="LY21" s="25">
        <f>+IFERROR('simulations corn farm1'!LY274,"")</f>
        <v>0</v>
      </c>
      <c r="LZ21" s="25">
        <f>+IFERROR('simulations corn farm1'!LZ274,"")</f>
        <v>0</v>
      </c>
      <c r="MA21" s="25">
        <f>+IFERROR('simulations corn farm1'!MA274,"")</f>
        <v>16279.2</v>
      </c>
      <c r="MB21" s="25">
        <f>+IFERROR('simulations corn farm1'!MB274,"")</f>
        <v>5033.7000000000025</v>
      </c>
      <c r="MC21" s="25">
        <f>+IFERROR('simulations corn farm1'!MC274,"")</f>
        <v>0</v>
      </c>
      <c r="MD21" s="25">
        <f>+IFERROR('simulations corn farm1'!MD274,"")</f>
        <v>0</v>
      </c>
      <c r="ME21" s="25">
        <f>+IFERROR('simulations corn farm1'!ME274,"")</f>
        <v>15743.700000000003</v>
      </c>
      <c r="MF21" s="25">
        <f>+IFERROR('simulations corn farm1'!MF274,"")</f>
        <v>2891.7000000000003</v>
      </c>
      <c r="MG21" s="25">
        <f>+IFERROR('simulations corn farm1'!MG274,"")</f>
        <v>12637.800000000001</v>
      </c>
      <c r="MH21" s="25">
        <f>+IFERROR('simulations corn farm1'!MH274,"")</f>
        <v>11459.700000000003</v>
      </c>
      <c r="MI21" s="25">
        <f>+IFERROR('simulations corn farm1'!MI274,"")</f>
        <v>10602.900000000001</v>
      </c>
      <c r="MJ21" s="25">
        <f>+IFERROR('simulations corn farm1'!MJ274,"")</f>
        <v>4069.8000000000038</v>
      </c>
      <c r="MK21" s="25">
        <f>+IFERROR('simulations corn farm1'!MK274,"")</f>
        <v>3320.1000000000004</v>
      </c>
      <c r="ML21" s="25">
        <f>+IFERROR('simulations corn farm1'!ML274,"")</f>
        <v>4712.4000000000042</v>
      </c>
      <c r="MM21" s="25">
        <f>+IFERROR('simulations corn farm1'!MM274,"")</f>
        <v>12744.900000000005</v>
      </c>
      <c r="MN21" s="25">
        <f>+IFERROR('simulations corn farm1'!MN274,"")</f>
        <v>0</v>
      </c>
      <c r="MO21" s="25">
        <f>+IFERROR('simulations corn farm1'!MO274,"")</f>
        <v>0</v>
      </c>
      <c r="MP21" s="25">
        <f>+IFERROR('simulations corn farm1'!MP274,"")</f>
        <v>9424.8000000000029</v>
      </c>
      <c r="MQ21" s="25">
        <f>+IFERROR('simulations corn farm1'!MQ274,"")</f>
        <v>5997.6</v>
      </c>
      <c r="MR21" s="25">
        <f>+IFERROR('simulations corn farm1'!MR274,"")</f>
        <v>6104.7000000000035</v>
      </c>
      <c r="MS21" s="25">
        <f>+IFERROR('simulations corn farm1'!MS274,"")</f>
        <v>18635.400000000001</v>
      </c>
      <c r="MT21" s="25">
        <f>+IFERROR('simulations corn farm1'!MT274,"")</f>
        <v>18742.500000000004</v>
      </c>
      <c r="MU21" s="25">
        <f>+IFERROR('simulations corn farm1'!MU274,"")</f>
        <v>0</v>
      </c>
      <c r="MV21" s="25">
        <f>+IFERROR('simulations corn farm1'!MV274,"")</f>
        <v>0</v>
      </c>
      <c r="MW21" s="25">
        <f>+IFERROR('simulations corn farm1'!MW274,"")</f>
        <v>0</v>
      </c>
      <c r="MX21" s="25">
        <f>+IFERROR('simulations corn farm1'!MX274,"")</f>
        <v>8996.4000000000033</v>
      </c>
      <c r="MY21" s="25">
        <f>+IFERROR('simulations corn farm1'!MY274,"")</f>
        <v>15101.100000000002</v>
      </c>
      <c r="MZ21" s="25">
        <f>+IFERROR('simulations corn farm1'!MZ274,"")</f>
        <v>0</v>
      </c>
      <c r="NA21" s="25">
        <f>+IFERROR('simulations corn farm1'!NA274,"")</f>
        <v>0</v>
      </c>
      <c r="NB21" s="25">
        <f>+IFERROR('simulations corn farm1'!NB274,"")</f>
        <v>0</v>
      </c>
      <c r="NC21" s="25">
        <f>+IFERROR('simulations corn farm1'!NC274,"")</f>
        <v>0</v>
      </c>
      <c r="ND21" s="25">
        <f>+IFERROR('simulations corn farm1'!ND274,"")</f>
        <v>0</v>
      </c>
      <c r="NE21" s="25">
        <f>+IFERROR('simulations corn farm1'!NE274,"")</f>
        <v>18742.500000000004</v>
      </c>
      <c r="NF21" s="25">
        <f>+IFERROR('simulations corn farm1'!NF274,"")</f>
        <v>3320.1000000000004</v>
      </c>
      <c r="NG21" s="25">
        <f>+IFERROR('simulations corn farm1'!NG274,"")</f>
        <v>5355</v>
      </c>
      <c r="NH21" s="25">
        <f>+IFERROR('simulations corn farm1'!NH274,"")</f>
        <v>0</v>
      </c>
      <c r="NI21" s="25">
        <f>+IFERROR('simulations corn farm1'!NI274,"")</f>
        <v>0</v>
      </c>
      <c r="NJ21" s="25">
        <f>+IFERROR('simulations corn farm1'!NJ274,"")</f>
        <v>5569.2</v>
      </c>
      <c r="NK21" s="25">
        <f>+IFERROR('simulations corn farm1'!NK274,"")</f>
        <v>0</v>
      </c>
      <c r="NL21" s="25">
        <f>+IFERROR('simulations corn farm1'!NL274,"")</f>
        <v>4069.8000000000038</v>
      </c>
      <c r="NM21" s="25">
        <f>+IFERROR('simulations corn farm1'!NM274,"")</f>
        <v>0</v>
      </c>
      <c r="NN21" s="25">
        <f>+IFERROR('simulations corn farm1'!NN274,"")</f>
        <v>0</v>
      </c>
      <c r="NO21" s="25">
        <f>+IFERROR('simulations corn farm1'!NO274,"")</f>
        <v>0</v>
      </c>
      <c r="NP21" s="25">
        <f>+IFERROR('simulations corn farm1'!NP274,"")</f>
        <v>7389.9000000000042</v>
      </c>
      <c r="NQ21" s="25">
        <f>+IFERROR('simulations corn farm1'!NQ274,"")</f>
        <v>0</v>
      </c>
      <c r="NR21" s="25">
        <f>+IFERROR('simulations corn farm1'!NR274,"")</f>
        <v>4176.9000000000015</v>
      </c>
      <c r="NS21" s="25">
        <f>+IFERROR('simulations corn farm1'!NS274,"")</f>
        <v>10174.500000000002</v>
      </c>
      <c r="NT21" s="25">
        <f>+IFERROR('simulations corn farm1'!NT274,"")</f>
        <v>0</v>
      </c>
      <c r="NU21" s="25">
        <f>+IFERROR('simulations corn farm1'!NU274,"")</f>
        <v>0</v>
      </c>
      <c r="NV21" s="25">
        <f>+IFERROR('simulations corn farm1'!NV274,"")</f>
        <v>12530.700000000004</v>
      </c>
      <c r="NW21" s="25">
        <f>+IFERROR('simulations corn farm1'!NW274,"")</f>
        <v>9531.9000000000015</v>
      </c>
      <c r="NX21" s="25">
        <f>+IFERROR('simulations corn farm1'!NX274,"")</f>
        <v>0</v>
      </c>
      <c r="NY21" s="25">
        <f>+IFERROR('simulations corn farm1'!NY274,"")</f>
        <v>13066.200000000003</v>
      </c>
      <c r="NZ21" s="25">
        <f>+IFERROR('simulations corn farm1'!NZ274,"")</f>
        <v>0</v>
      </c>
      <c r="OA21" s="25">
        <f>+IFERROR('simulations corn farm1'!OA274,"")</f>
        <v>2784.6000000000026</v>
      </c>
      <c r="OB21" s="25">
        <f>+IFERROR('simulations corn farm1'!OB274,"")</f>
        <v>0</v>
      </c>
      <c r="OC21" s="25">
        <f>+IFERROR('simulations corn farm1'!OC274,"")</f>
        <v>3320.1000000000004</v>
      </c>
      <c r="OD21" s="25">
        <f>+IFERROR('simulations corn farm1'!OD274,"")</f>
        <v>0</v>
      </c>
      <c r="OE21" s="25">
        <f>+IFERROR('simulations corn farm1'!OE274,"")</f>
        <v>749.700000000003</v>
      </c>
      <c r="OF21" s="25">
        <f>+IFERROR('simulations corn farm1'!OF274,"")</f>
        <v>0</v>
      </c>
      <c r="OG21" s="25">
        <f>+IFERROR('simulations corn farm1'!OG274,"")</f>
        <v>16386.300000000003</v>
      </c>
      <c r="OH21" s="25">
        <f>+IFERROR('simulations corn farm1'!OH274,"")</f>
        <v>0</v>
      </c>
      <c r="OI21" s="25">
        <f>+IFERROR('simulations corn farm1'!OI274,"")</f>
        <v>4926.5999999999995</v>
      </c>
      <c r="OJ21" s="25">
        <f>+IFERROR('simulations corn farm1'!OJ274,"")</f>
        <v>0</v>
      </c>
      <c r="OK21" s="25">
        <f>+IFERROR('simulations corn farm1'!OK274,"")</f>
        <v>13923.000000000004</v>
      </c>
      <c r="OL21" s="25">
        <f>+IFERROR('simulations corn farm1'!OL274,"")</f>
        <v>18742.500000000004</v>
      </c>
      <c r="OM21" s="25">
        <f>+IFERROR('simulations corn farm1'!OM274,"")</f>
        <v>9853.2000000000044</v>
      </c>
      <c r="ON21" s="25">
        <f>+IFERROR('simulations corn farm1'!ON274,"")</f>
        <v>7175.7000000000044</v>
      </c>
      <c r="OO21" s="25">
        <f>+IFERROR('simulations corn farm1'!OO274,"")</f>
        <v>5033.7000000000025</v>
      </c>
      <c r="OP21" s="25">
        <f>+IFERROR('simulations corn farm1'!OP274,"")</f>
        <v>8889.3000000000011</v>
      </c>
      <c r="OQ21" s="25">
        <f>+IFERROR('simulations corn farm1'!OQ274,"")</f>
        <v>0</v>
      </c>
      <c r="OR21" s="25">
        <f>+IFERROR('simulations corn farm1'!OR274,"")</f>
        <v>18635.400000000001</v>
      </c>
      <c r="OS21" s="25">
        <f>+IFERROR('simulations corn farm1'!OS274,"")</f>
        <v>10495.8</v>
      </c>
      <c r="OT21" s="25">
        <f>+IFERROR('simulations corn farm1'!OT274,"")</f>
        <v>0</v>
      </c>
      <c r="OU21" s="25">
        <f>+IFERROR('simulations corn farm1'!OU274,"")</f>
        <v>3641.4000000000033</v>
      </c>
      <c r="OV21" s="25">
        <f>+IFERROR('simulations corn farm1'!OV274,"")</f>
        <v>0</v>
      </c>
      <c r="OW21" s="25">
        <f>+IFERROR('simulations corn farm1'!OW274,"")</f>
        <v>8032.5</v>
      </c>
      <c r="OX21" s="25">
        <f>+IFERROR('simulations corn farm1'!OX274,"")</f>
        <v>642.60000000000059</v>
      </c>
      <c r="OY21" s="25">
        <f>+IFERROR('simulations corn farm1'!OY274,"")</f>
        <v>0</v>
      </c>
      <c r="OZ21" s="25">
        <f>+IFERROR('simulations corn farm1'!OZ274,"")</f>
        <v>4069.8000000000038</v>
      </c>
      <c r="PA21" s="25">
        <f>+IFERROR('simulations corn farm1'!PA274,"")</f>
        <v>16493.400000000001</v>
      </c>
      <c r="PB21" s="25">
        <f>+IFERROR('simulations corn farm1'!PB274,"")</f>
        <v>7925.4000000000024</v>
      </c>
      <c r="PC21" s="25">
        <f>+IFERROR('simulations corn farm1'!PC274,"")</f>
        <v>0</v>
      </c>
      <c r="PD21" s="25">
        <f>+IFERROR('simulations corn farm1'!PD274,"")</f>
        <v>2891.7000000000003</v>
      </c>
      <c r="PE21" s="25">
        <f>+IFERROR('simulations corn farm1'!PE274,"")</f>
        <v>5140.8</v>
      </c>
      <c r="PF21" s="25">
        <f>+IFERROR('simulations corn farm1'!PF274,"")</f>
        <v>7282.800000000002</v>
      </c>
      <c r="PG21" s="25">
        <f>+IFERROR('simulations corn farm1'!PG274,"")</f>
        <v>3534.3000000000006</v>
      </c>
      <c r="PH21" s="25">
        <f>+IFERROR('simulations corn farm1'!PH274,"")</f>
        <v>18742.500000000004</v>
      </c>
      <c r="PI21" s="25">
        <f>+IFERROR('simulations corn farm1'!PI274,"")</f>
        <v>1499.4000000000012</v>
      </c>
      <c r="PJ21" s="25">
        <f>+IFERROR('simulations corn farm1'!PJ274,"")</f>
        <v>321.30000000000268</v>
      </c>
      <c r="PK21" s="25">
        <f>+IFERROR('simulations corn farm1'!PK274,"")</f>
        <v>3962.7000000000012</v>
      </c>
      <c r="PL21" s="25">
        <f>+IFERROR('simulations corn farm1'!PL274,"")</f>
        <v>0</v>
      </c>
      <c r="PM21" s="25">
        <f>+IFERROR('simulations corn farm1'!PM274,"")</f>
        <v>0</v>
      </c>
      <c r="PN21" s="25">
        <f>+IFERROR('simulations corn farm1'!PN274,"")</f>
        <v>0</v>
      </c>
      <c r="PO21" s="25">
        <f>+IFERROR('simulations corn farm1'!PO274,"")</f>
        <v>749.700000000003</v>
      </c>
      <c r="PP21" s="25">
        <f>+IFERROR('simulations corn farm1'!PP274,"")</f>
        <v>0</v>
      </c>
      <c r="PQ21" s="25">
        <f>+IFERROR('simulations corn farm1'!PQ274,"")</f>
        <v>7389.9000000000042</v>
      </c>
      <c r="PR21" s="25">
        <f>+IFERROR('simulations corn farm1'!PR274,"")</f>
        <v>8996.4000000000033</v>
      </c>
      <c r="PS21" s="25">
        <f>+IFERROR('simulations corn farm1'!PS274,"")</f>
        <v>1392.3000000000036</v>
      </c>
      <c r="PT21" s="25">
        <f>+IFERROR('simulations corn farm1'!PT274,"")</f>
        <v>321.30000000000268</v>
      </c>
      <c r="PU21" s="25">
        <f>+IFERROR('simulations corn farm1'!PU274,"")</f>
        <v>0</v>
      </c>
      <c r="PV21" s="25">
        <f>+IFERROR('simulations corn farm1'!PV274,"")</f>
        <v>1606.5000000000039</v>
      </c>
      <c r="PW21" s="25">
        <f>+IFERROR('simulations corn farm1'!PW274,"")</f>
        <v>15743.700000000003</v>
      </c>
      <c r="PX21" s="25">
        <f>+IFERROR('simulations corn farm1'!PX274,"")</f>
        <v>0</v>
      </c>
      <c r="PY21" s="25">
        <f>+IFERROR('simulations corn farm1'!PY274,"")</f>
        <v>18742.500000000004</v>
      </c>
      <c r="PZ21" s="25">
        <f>+IFERROR('simulations corn farm1'!PZ274,"")</f>
        <v>0</v>
      </c>
      <c r="QA21" s="25">
        <f>+IFERROR('simulations corn farm1'!QA274,"")</f>
        <v>2570.4000000000024</v>
      </c>
      <c r="QB21" s="25">
        <f>+IFERROR('simulations corn farm1'!QB274,"")</f>
        <v>16493.400000000001</v>
      </c>
      <c r="QC21" s="25">
        <f>+IFERROR('simulations corn farm1'!QC274,"")</f>
        <v>0</v>
      </c>
      <c r="QD21" s="25">
        <f>+IFERROR('simulations corn farm1'!QD274,"")</f>
        <v>6747.3000000000038</v>
      </c>
      <c r="QE21" s="25">
        <f>+IFERROR('simulations corn farm1'!QE274,"")</f>
        <v>0</v>
      </c>
      <c r="QF21" s="25">
        <f>+IFERROR('simulations corn farm1'!QF274,"")</f>
        <v>6426.0000000000009</v>
      </c>
      <c r="QG21" s="25">
        <f>+IFERROR('simulations corn farm1'!QG274,"")</f>
        <v>0</v>
      </c>
      <c r="QH21" s="25">
        <f>+IFERROR('simulations corn farm1'!QH274,"")</f>
        <v>18421.2</v>
      </c>
      <c r="QI21" s="25">
        <f>+IFERROR('simulations corn farm1'!QI274,"")</f>
        <v>642.60000000000059</v>
      </c>
      <c r="QJ21" s="25">
        <f>+IFERROR('simulations corn farm1'!QJ274,"")</f>
        <v>0</v>
      </c>
      <c r="QK21" s="25">
        <f>+IFERROR('simulations corn farm1'!QK274,"")</f>
        <v>0</v>
      </c>
      <c r="QL21" s="25">
        <f>+IFERROR('simulations corn farm1'!QL274,"")</f>
        <v>11138.4</v>
      </c>
      <c r="QM21" s="25">
        <f>+IFERROR('simulations corn farm1'!QM274,"")</f>
        <v>0</v>
      </c>
      <c r="QN21" s="25">
        <f>+IFERROR('simulations corn farm1'!QN274,"")</f>
        <v>5247.9000000000024</v>
      </c>
      <c r="QO21" s="25">
        <f>+IFERROR('simulations corn farm1'!QO274,"")</f>
        <v>0</v>
      </c>
      <c r="QP21" s="25">
        <f>+IFERROR('simulations corn farm1'!QP274,"")</f>
        <v>0</v>
      </c>
      <c r="QQ21" s="25">
        <f>+IFERROR('simulations corn farm1'!QQ274,"")</f>
        <v>0</v>
      </c>
      <c r="QR21" s="25">
        <f>+IFERROR('simulations corn farm1'!QR274,"")</f>
        <v>0</v>
      </c>
      <c r="QS21" s="25">
        <f>+IFERROR('simulations corn farm1'!QS274,"")</f>
        <v>0</v>
      </c>
      <c r="QT21" s="25">
        <f>+IFERROR('simulations corn farm1'!QT274,"")</f>
        <v>1071.0000000000009</v>
      </c>
      <c r="QU21" s="25">
        <f>+IFERROR('simulations corn farm1'!QU274,"")</f>
        <v>1820.7000000000039</v>
      </c>
      <c r="QV21" s="25">
        <f>+IFERROR('simulations corn farm1'!QV274,"")</f>
        <v>0</v>
      </c>
      <c r="QW21" s="25">
        <f>+IFERROR('simulations corn farm1'!QW274,"")</f>
        <v>18742.500000000004</v>
      </c>
      <c r="QX21" s="25">
        <f>+IFERROR('simulations corn farm1'!QX274,"")</f>
        <v>10067.400000000005</v>
      </c>
      <c r="QY21" s="25">
        <f>+IFERROR('simulations corn farm1'!QY274,"")</f>
        <v>4498.2000000000044</v>
      </c>
      <c r="QZ21" s="25">
        <f>+IFERROR('simulations corn farm1'!QZ274,"")</f>
        <v>18742.500000000004</v>
      </c>
      <c r="RA21" s="25">
        <f>+IFERROR('simulations corn farm1'!RA274,"")</f>
        <v>2463.2999999999997</v>
      </c>
      <c r="RB21" s="25">
        <f>+IFERROR('simulations corn farm1'!RB274,"")</f>
        <v>10067.400000000005</v>
      </c>
      <c r="RC21" s="25">
        <f>+IFERROR('simulations corn farm1'!RC274,"")</f>
        <v>5676.3000000000029</v>
      </c>
      <c r="RD21" s="25">
        <f>+IFERROR('simulations corn farm1'!RD274,"")</f>
        <v>0</v>
      </c>
      <c r="RE21" s="25">
        <f>+IFERROR('simulations corn farm1'!RE274,"")</f>
        <v>0</v>
      </c>
      <c r="RF21" s="25">
        <f>+IFERROR('simulations corn farm1'!RF274,"")</f>
        <v>7282.800000000002</v>
      </c>
      <c r="RG21" s="25">
        <f>+IFERROR('simulations corn farm1'!RG274,"")</f>
        <v>1927.8000000000018</v>
      </c>
      <c r="RH21" s="25">
        <f>+IFERROR('simulations corn farm1'!RH274,"")</f>
        <v>7818.3</v>
      </c>
      <c r="RI21" s="25">
        <f>+IFERROR('simulations corn farm1'!RI274,"")</f>
        <v>6426.0000000000009</v>
      </c>
      <c r="RJ21" s="25">
        <f>+IFERROR('simulations corn farm1'!RJ274,"")</f>
        <v>11352.6</v>
      </c>
      <c r="RK21" s="25">
        <f>+IFERROR('simulations corn farm1'!RK274,"")</f>
        <v>0</v>
      </c>
      <c r="RL21" s="25">
        <f>+IFERROR('simulations corn farm1'!RL274,"")</f>
        <v>4498.2000000000044</v>
      </c>
      <c r="RM21" s="25">
        <f>+IFERROR('simulations corn farm1'!RM274,"")</f>
        <v>0</v>
      </c>
      <c r="RN21" s="25">
        <f>+IFERROR('simulations corn farm1'!RN274,"")</f>
        <v>7497.0000000000018</v>
      </c>
      <c r="RO21" s="25">
        <f>+IFERROR('simulations corn farm1'!RO274,"")</f>
        <v>8032.5</v>
      </c>
      <c r="RP21" s="25">
        <f>+IFERROR('simulations corn farm1'!RP274,"")</f>
        <v>3105.9000000000005</v>
      </c>
      <c r="RQ21" s="25">
        <f>+IFERROR('simulations corn farm1'!RQ274,"")</f>
        <v>0</v>
      </c>
      <c r="RR21" s="25">
        <f>+IFERROR('simulations corn farm1'!RR274,"")</f>
        <v>0</v>
      </c>
      <c r="RS21" s="25">
        <f>+IFERROR('simulations corn farm1'!RS274,"")</f>
        <v>1713.6000000000015</v>
      </c>
      <c r="RT21" s="25">
        <f>+IFERROR('simulations corn farm1'!RT274,"")</f>
        <v>428.40000000000038</v>
      </c>
      <c r="RU21" s="25">
        <f>+IFERROR('simulations corn farm1'!RU274,"")</f>
        <v>6211.8000000000011</v>
      </c>
      <c r="RV21" s="25">
        <f>+IFERROR('simulations corn farm1'!RV274,"")</f>
        <v>0</v>
      </c>
      <c r="RW21" s="25">
        <f>+IFERROR('simulations corn farm1'!RW274,"")</f>
        <v>0</v>
      </c>
      <c r="RX21" s="25">
        <f>+IFERROR('simulations corn farm1'!RX274,"")</f>
        <v>0</v>
      </c>
      <c r="RY21" s="25">
        <f>+IFERROR('simulations corn farm1'!RY274,"")</f>
        <v>0</v>
      </c>
      <c r="RZ21" s="25">
        <f>+IFERROR('simulations corn farm1'!RZ274,"")</f>
        <v>18742.500000000004</v>
      </c>
      <c r="SA21" s="25">
        <f>+IFERROR('simulations corn farm1'!SA274,"")</f>
        <v>6747.3000000000038</v>
      </c>
      <c r="SB21" s="25">
        <f>+IFERROR('simulations corn farm1'!SB274,"")</f>
        <v>0</v>
      </c>
      <c r="SC21" s="25">
        <f>+IFERROR('simulations corn farm1'!SC274,"")</f>
        <v>0</v>
      </c>
      <c r="SD21" s="25">
        <f>+IFERROR('simulations corn farm1'!SD274,"")</f>
        <v>2249.0999999999995</v>
      </c>
      <c r="SE21" s="25">
        <f>+IFERROR('simulations corn farm1'!SE274,"")</f>
        <v>6854.4000000000015</v>
      </c>
      <c r="SF21" s="25">
        <f>+IFERROR('simulations corn farm1'!SF274,"")</f>
        <v>14886.900000000001</v>
      </c>
      <c r="SG21" s="25">
        <f>+IFERROR('simulations corn farm1'!SG274,"")</f>
        <v>3213.0000000000027</v>
      </c>
      <c r="SH21" s="25"/>
      <c r="SI21" s="25">
        <f t="shared" si="7"/>
        <v>4872.2987975951837</v>
      </c>
      <c r="SJ21" s="25"/>
      <c r="SK21" s="25"/>
      <c r="SL21" s="25"/>
      <c r="SM21" s="25"/>
      <c r="SN21" s="25"/>
      <c r="SO21" s="25"/>
      <c r="SP21" s="25"/>
      <c r="SQ21" s="247">
        <f t="shared" si="8"/>
        <v>2018</v>
      </c>
      <c r="SR21" s="247">
        <f t="shared" si="9"/>
        <v>213</v>
      </c>
      <c r="SS21" s="247">
        <f t="shared" si="10"/>
        <v>397</v>
      </c>
      <c r="ST21" s="247">
        <f t="shared" si="11"/>
        <v>500</v>
      </c>
      <c r="SU21" s="247">
        <f t="shared" si="12"/>
        <v>500</v>
      </c>
      <c r="SV21" s="247">
        <f t="shared" si="13"/>
        <v>500</v>
      </c>
      <c r="SW21" s="247">
        <f t="shared" si="14"/>
        <v>500</v>
      </c>
      <c r="SX21" s="247">
        <f t="shared" si="15"/>
        <v>500</v>
      </c>
      <c r="SY21" s="247">
        <f t="shared" si="16"/>
        <v>500</v>
      </c>
      <c r="SZ21" s="247">
        <f t="shared" si="17"/>
        <v>500</v>
      </c>
      <c r="TA21" s="25"/>
      <c r="TB21" s="168">
        <f t="shared" si="18"/>
        <v>0.42599999999999999</v>
      </c>
      <c r="TC21" s="168">
        <f t="shared" si="19"/>
        <v>0.36799999999999999</v>
      </c>
      <c r="TD21" s="168">
        <f t="shared" si="0"/>
        <v>0.20599999999999999</v>
      </c>
      <c r="TE21" s="168">
        <f t="shared" si="1"/>
        <v>0</v>
      </c>
      <c r="TF21" s="168">
        <f t="shared" si="2"/>
        <v>0</v>
      </c>
      <c r="TG21" s="168">
        <f t="shared" si="3"/>
        <v>0</v>
      </c>
      <c r="TH21" s="168">
        <f t="shared" si="4"/>
        <v>0</v>
      </c>
      <c r="TI21" s="168">
        <f t="shared" si="5"/>
        <v>0</v>
      </c>
      <c r="TJ21" s="168">
        <f t="shared" si="6"/>
        <v>0</v>
      </c>
      <c r="TK21" s="94">
        <f t="shared" si="20"/>
        <v>1</v>
      </c>
      <c r="TM21">
        <v>5</v>
      </c>
      <c r="TP21" s="477">
        <f>+SMALL(B21:SG21,ROUND(SZ21*$TP$15,0))</f>
        <v>0</v>
      </c>
      <c r="TQ21" s="477">
        <f t="shared" si="21"/>
        <v>8568.0000000000036</v>
      </c>
      <c r="TR21" s="25">
        <f t="shared" si="22"/>
        <v>4872.2987975951837</v>
      </c>
      <c r="TS21">
        <f>+RANK(SI21,B21:SI21,1)</f>
        <v>299</v>
      </c>
      <c r="TT21" s="168">
        <f>+TS21/SZ21</f>
        <v>0.59799999999999998</v>
      </c>
      <c r="TV21" s="168">
        <f t="shared" si="23"/>
        <v>0.42599999999999999</v>
      </c>
    </row>
    <row r="22" spans="1:542">
      <c r="TM22">
        <v>13</v>
      </c>
    </row>
    <row r="23" spans="1:542">
      <c r="A23" t="s">
        <v>375</v>
      </c>
      <c r="SI23" t="s">
        <v>364</v>
      </c>
      <c r="SJ23" t="str">
        <f>+A23</f>
        <v>ARC-CO</v>
      </c>
      <c r="SP23" s="25"/>
      <c r="SR23" s="258" t="s">
        <v>617</v>
      </c>
      <c r="SS23" s="258" t="s">
        <v>624</v>
      </c>
      <c r="ST23" s="258" t="s">
        <v>618</v>
      </c>
      <c r="SU23" s="258" t="s">
        <v>619</v>
      </c>
      <c r="SV23" s="258" t="s">
        <v>620</v>
      </c>
      <c r="SW23" s="258" t="s">
        <v>621</v>
      </c>
      <c r="SX23" s="258" t="s">
        <v>622</v>
      </c>
      <c r="SY23" s="258" t="s">
        <v>623</v>
      </c>
      <c r="SZ23" s="258" t="s">
        <v>625</v>
      </c>
      <c r="TA23" s="258"/>
      <c r="TB23" t="s">
        <v>627</v>
      </c>
      <c r="TC23" t="s">
        <v>628</v>
      </c>
      <c r="TD23" t="s">
        <v>629</v>
      </c>
      <c r="TE23" t="s">
        <v>630</v>
      </c>
      <c r="TF23" t="s">
        <v>631</v>
      </c>
      <c r="TG23" t="s">
        <v>632</v>
      </c>
      <c r="TH23" t="s">
        <v>633</v>
      </c>
      <c r="TI23" t="s">
        <v>634</v>
      </c>
      <c r="TJ23" t="s">
        <v>635</v>
      </c>
      <c r="TK23" t="s">
        <v>636</v>
      </c>
      <c r="TR23" t="s">
        <v>1046</v>
      </c>
      <c r="TV23" t="s">
        <v>1047</v>
      </c>
    </row>
    <row r="24" spans="1:542">
      <c r="A24">
        <v>2014</v>
      </c>
      <c r="B24" s="25">
        <f>+IFERROR('simulations corn farm1'!B104,"")</f>
        <v>7478.3</v>
      </c>
      <c r="C24" s="25">
        <f>+IFERROR('simulations corn farm1'!C104,"")</f>
        <v>0</v>
      </c>
      <c r="D24" s="25">
        <f>+IFERROR('simulations corn farm1'!D104,"")</f>
        <v>7478.3</v>
      </c>
      <c r="E24" s="25">
        <f>+IFERROR('simulations corn farm1'!E104,"")</f>
        <v>7478.3</v>
      </c>
      <c r="F24" s="25">
        <f>+IFERROR('simulations corn farm1'!F104,"")</f>
        <v>7478.3</v>
      </c>
      <c r="G24" s="25">
        <f>+IFERROR('simulations corn farm1'!G104,"")</f>
        <v>7478.3</v>
      </c>
      <c r="H24" s="25">
        <f>+IFERROR('simulations corn farm1'!H104,"")</f>
        <v>3441.9</v>
      </c>
      <c r="I24" s="25">
        <f>+IFERROR('simulations corn farm1'!I104,"")</f>
        <v>7478.3</v>
      </c>
      <c r="J24" s="25">
        <f>+IFERROR('simulations corn farm1'!J104,"")</f>
        <v>7478.3</v>
      </c>
      <c r="K24" s="25">
        <f>+IFERROR('simulations corn farm1'!K104,"")</f>
        <v>7478.3</v>
      </c>
      <c r="L24" s="25">
        <f>+IFERROR('simulations corn farm1'!L104,"")</f>
        <v>4224.16</v>
      </c>
      <c r="M24" s="25">
        <f>+IFERROR('simulations corn farm1'!M104,"")</f>
        <v>7478.3</v>
      </c>
      <c r="N24" s="25">
        <f>+IFERROR('simulations corn farm1'!N104,"")</f>
        <v>0</v>
      </c>
      <c r="O24" s="25">
        <f>+IFERROR('simulations corn farm1'!O104,"")</f>
        <v>7478.3</v>
      </c>
      <c r="P24" s="25">
        <f>+IFERROR('simulations corn farm1'!P104,"")</f>
        <v>7478.3</v>
      </c>
      <c r="Q24" s="25">
        <f>+IFERROR('simulations corn farm1'!Q104,"")</f>
        <v>7478.3</v>
      </c>
      <c r="R24" s="25">
        <f>+IFERROR('simulations corn farm1'!R104,"")</f>
        <v>7478.3</v>
      </c>
      <c r="S24" s="25">
        <f>+IFERROR('simulations corn farm1'!S104,"")</f>
        <v>0</v>
      </c>
      <c r="T24" s="25">
        <f>+IFERROR('simulations corn farm1'!T104,"")</f>
        <v>7478.3</v>
      </c>
      <c r="U24" s="25">
        <f>+IFERROR('simulations corn farm1'!U104,"")</f>
        <v>3634.6</v>
      </c>
      <c r="V24" s="25">
        <f>+IFERROR('simulations corn farm1'!V104,"")</f>
        <v>0</v>
      </c>
      <c r="W24" s="25">
        <f>+IFERROR('simulations corn farm1'!W104,"")</f>
        <v>7478.3</v>
      </c>
      <c r="X24" s="25">
        <f>+IFERROR('simulations corn farm1'!X104,"")</f>
        <v>7478.3</v>
      </c>
      <c r="Y24" s="25">
        <f>+IFERROR('simulations corn farm1'!Y104,"")</f>
        <v>7478.3</v>
      </c>
      <c r="Z24" s="25">
        <f>+IFERROR('simulations corn farm1'!Z104,"")</f>
        <v>7478.3</v>
      </c>
      <c r="AA24" s="25">
        <f>+IFERROR('simulations corn farm1'!AA104,"")</f>
        <v>5239.74</v>
      </c>
      <c r="AB24" s="25">
        <f>+IFERROR('simulations corn farm1'!AB104,"")</f>
        <v>7478.3</v>
      </c>
      <c r="AC24" s="25">
        <f>+IFERROR('simulations corn farm1'!AC104,"")</f>
        <v>0</v>
      </c>
      <c r="AD24" s="25">
        <f>+IFERROR('simulations corn farm1'!AD104,"")</f>
        <v>721.14</v>
      </c>
      <c r="AE24" s="25">
        <f>+IFERROR('simulations corn farm1'!AE104,"")</f>
        <v>7478.3</v>
      </c>
      <c r="AF24" s="25">
        <f>+IFERROR('simulations corn farm1'!AF104,"")</f>
        <v>0</v>
      </c>
      <c r="AG24" s="25">
        <f>+IFERROR('simulations corn farm1'!AG104,"")</f>
        <v>7478.3</v>
      </c>
      <c r="AH24" s="25">
        <f>+IFERROR('simulations corn farm1'!AH104,"")</f>
        <v>0</v>
      </c>
      <c r="AI24" s="25">
        <f>+IFERROR('simulations corn farm1'!AI104,"")</f>
        <v>7478.3</v>
      </c>
      <c r="AJ24" s="25">
        <f>+IFERROR('simulations corn farm1'!AJ104,"")</f>
        <v>7478.3</v>
      </c>
      <c r="AK24" s="25">
        <f>+IFERROR('simulations corn farm1'!AK104,"")</f>
        <v>3529.96</v>
      </c>
      <c r="AL24" s="25">
        <f>+IFERROR('simulations corn farm1'!AL104,"")</f>
        <v>7478.3</v>
      </c>
      <c r="AM24" s="25">
        <f>+IFERROR('simulations corn farm1'!AM104,"")</f>
        <v>7478.3</v>
      </c>
      <c r="AN24" s="25">
        <f>+IFERROR('simulations corn farm1'!AN104,"")</f>
        <v>7478.3</v>
      </c>
      <c r="AO24" s="25">
        <f>+IFERROR('simulations corn farm1'!AO104,"")</f>
        <v>0</v>
      </c>
      <c r="AP24" s="25">
        <f>+IFERROR('simulations corn farm1'!AP104,"")</f>
        <v>7478.3</v>
      </c>
      <c r="AQ24" s="25">
        <f>+IFERROR('simulations corn farm1'!AQ104,"")</f>
        <v>0</v>
      </c>
      <c r="AR24" s="25">
        <f>+IFERROR('simulations corn farm1'!AR104,"")</f>
        <v>0</v>
      </c>
      <c r="AS24" s="25">
        <f>+IFERROR('simulations corn farm1'!AS104,"")</f>
        <v>7478.3</v>
      </c>
      <c r="AT24" s="25">
        <f>+IFERROR('simulations corn farm1'!AT104,"")</f>
        <v>7478.3</v>
      </c>
      <c r="AU24" s="25">
        <f>+IFERROR('simulations corn farm1'!AU104,"")</f>
        <v>7478.3</v>
      </c>
      <c r="AV24" s="25">
        <f>+IFERROR('simulations corn farm1'!AV104,"")</f>
        <v>0</v>
      </c>
      <c r="AW24" s="25">
        <f>+IFERROR('simulations corn farm1'!AW104,"")</f>
        <v>7478.3</v>
      </c>
      <c r="AX24" s="25">
        <f>+IFERROR('simulations corn farm1'!AX104,"")</f>
        <v>7478.3</v>
      </c>
      <c r="AY24" s="25">
        <f>+IFERROR('simulations corn farm1'!AY104,"")</f>
        <v>0</v>
      </c>
      <c r="AZ24" s="25">
        <f>+IFERROR('simulations corn farm1'!AZ104,"")</f>
        <v>7478.3</v>
      </c>
      <c r="BA24" s="25">
        <f>+IFERROR('simulations corn farm1'!BA104,"")</f>
        <v>0</v>
      </c>
      <c r="BB24" s="25">
        <f>+IFERROR('simulations corn farm1'!BB104,"")</f>
        <v>3741.19</v>
      </c>
      <c r="BC24" s="25">
        <f>+IFERROR('simulations corn farm1'!BC104,"")</f>
        <v>5503.58</v>
      </c>
      <c r="BD24" s="25">
        <f>+IFERROR('simulations corn farm1'!BD104,"")</f>
        <v>7478.3</v>
      </c>
      <c r="BE24" s="25">
        <f>+IFERROR('simulations corn farm1'!BE104,"")</f>
        <v>7478.3</v>
      </c>
      <c r="BF24" s="25">
        <f>+IFERROR('simulations corn farm1'!BF104,"")</f>
        <v>7478.3</v>
      </c>
      <c r="BG24" s="25">
        <f>+IFERROR('simulations corn farm1'!BG104,"")</f>
        <v>0</v>
      </c>
      <c r="BH24" s="25">
        <f>+IFERROR('simulations corn farm1'!BH104,"")</f>
        <v>7478.3</v>
      </c>
      <c r="BI24" s="25">
        <f>+IFERROR('simulations corn farm1'!BI104,"")</f>
        <v>7478.3</v>
      </c>
      <c r="BJ24" s="25">
        <f>+IFERROR('simulations corn farm1'!BJ104,"")</f>
        <v>7478.3</v>
      </c>
      <c r="BK24" s="25">
        <f>+IFERROR('simulations corn farm1'!BK104,"")</f>
        <v>7478.3</v>
      </c>
      <c r="BL24" s="25">
        <f>+IFERROR('simulations corn farm1'!BL104,"")</f>
        <v>0</v>
      </c>
      <c r="BM24" s="25">
        <f>+IFERROR('simulations corn farm1'!BM104,"")</f>
        <v>7478.3</v>
      </c>
      <c r="BN24" s="25">
        <f>+IFERROR('simulations corn farm1'!BN104,"")</f>
        <v>0</v>
      </c>
      <c r="BO24" s="25">
        <f>+IFERROR('simulations corn farm1'!BO104,"")</f>
        <v>7478.3</v>
      </c>
      <c r="BP24" s="25">
        <f>+IFERROR('simulations corn farm1'!BP104,"")</f>
        <v>7478.3</v>
      </c>
      <c r="BQ24" s="25">
        <f>+IFERROR('simulations corn farm1'!BQ104,"")</f>
        <v>0</v>
      </c>
      <c r="BR24" s="25">
        <f>+IFERROR('simulations corn farm1'!BR104,"")</f>
        <v>7478.3</v>
      </c>
      <c r="BS24" s="25">
        <f>+IFERROR('simulations corn farm1'!BS104,"")</f>
        <v>7478.3</v>
      </c>
      <c r="BT24" s="25">
        <f>+IFERROR('simulations corn farm1'!BT104,"")</f>
        <v>3236.71</v>
      </c>
      <c r="BU24" s="25">
        <f>+IFERROR('simulations corn farm1'!BU104,"")</f>
        <v>7478.3</v>
      </c>
      <c r="BV24" s="25">
        <f>+IFERROR('simulations corn farm1'!BV104,"")</f>
        <v>7478.3</v>
      </c>
      <c r="BW24" s="25">
        <f>+IFERROR('simulations corn farm1'!BW104,"")</f>
        <v>0</v>
      </c>
      <c r="BX24" s="25">
        <f>+IFERROR('simulations corn farm1'!BX104,"")</f>
        <v>7478.3</v>
      </c>
      <c r="BY24" s="25">
        <f>+IFERROR('simulations corn farm1'!BY104,"")</f>
        <v>7478.3</v>
      </c>
      <c r="BZ24" s="25">
        <f>+IFERROR('simulations corn farm1'!BZ104,"")</f>
        <v>7478.3</v>
      </c>
      <c r="CA24" s="25">
        <f>+IFERROR('simulations corn farm1'!CA104,"")</f>
        <v>0</v>
      </c>
      <c r="CB24" s="25">
        <f>+IFERROR('simulations corn farm1'!CB104,"")</f>
        <v>0</v>
      </c>
      <c r="CC24" s="25">
        <f>+IFERROR('simulations corn farm1'!CC104,"")</f>
        <v>7478.3</v>
      </c>
      <c r="CD24" s="25">
        <f>+IFERROR('simulations corn farm1'!CD104,"")</f>
        <v>7478.3</v>
      </c>
      <c r="CE24" s="25">
        <f>+IFERROR('simulations corn farm1'!CE104,"")</f>
        <v>0</v>
      </c>
      <c r="CF24" s="25">
        <f>+IFERROR('simulations corn farm1'!CF104,"")</f>
        <v>7478.3</v>
      </c>
      <c r="CG24" s="25">
        <f>+IFERROR('simulations corn farm1'!CG104,"")</f>
        <v>7478.3</v>
      </c>
      <c r="CH24" s="25">
        <f>+IFERROR('simulations corn farm1'!CH104,"")</f>
        <v>5370.3</v>
      </c>
      <c r="CI24" s="25">
        <f>+IFERROR('simulations corn farm1'!CI104,"")</f>
        <v>7478.3</v>
      </c>
      <c r="CJ24" s="25">
        <f>+IFERROR('simulations corn farm1'!CJ104,"")</f>
        <v>0</v>
      </c>
      <c r="CK24" s="25">
        <f>+IFERROR('simulations corn farm1'!CK104,"")</f>
        <v>2285.65</v>
      </c>
      <c r="CL24" s="25">
        <f>+IFERROR('simulations corn farm1'!CL104,"")</f>
        <v>0</v>
      </c>
      <c r="CM24" s="25">
        <f>+IFERROR('simulations corn farm1'!CM104,"")</f>
        <v>0</v>
      </c>
      <c r="CN24" s="25">
        <f>+IFERROR('simulations corn farm1'!CN104,"")</f>
        <v>7478.3</v>
      </c>
      <c r="CO24" s="25">
        <f>+IFERROR('simulations corn farm1'!CO104,"")</f>
        <v>0</v>
      </c>
      <c r="CP24" s="25">
        <f>+IFERROR('simulations corn farm1'!CP104,"")</f>
        <v>0</v>
      </c>
      <c r="CQ24" s="25">
        <f>+IFERROR('simulations corn farm1'!CQ104,"")</f>
        <v>7478.3</v>
      </c>
      <c r="CR24" s="25">
        <f>+IFERROR('simulations corn farm1'!CR104,"")</f>
        <v>7478.3</v>
      </c>
      <c r="CS24" s="25">
        <f>+IFERROR('simulations corn farm1'!CS104,"")</f>
        <v>6066.28</v>
      </c>
      <c r="CT24" s="25">
        <f>+IFERROR('simulations corn farm1'!CT104,"")</f>
        <v>7478.3</v>
      </c>
      <c r="CU24" s="25">
        <f>+IFERROR('simulations corn farm1'!CU104,"")</f>
        <v>0</v>
      </c>
      <c r="CV24" s="25">
        <f>+IFERROR('simulations corn farm1'!CV104,"")</f>
        <v>7478.3</v>
      </c>
      <c r="CW24" s="25">
        <f>+IFERROR('simulations corn farm1'!CW104,"")</f>
        <v>0</v>
      </c>
      <c r="CX24" s="25">
        <f>+IFERROR('simulations corn farm1'!CX104,"")</f>
        <v>7478.3</v>
      </c>
      <c r="CY24" s="25">
        <f>+IFERROR('simulations corn farm1'!CY104,"")</f>
        <v>7478.3</v>
      </c>
      <c r="CZ24" s="25">
        <f>+IFERROR('simulations corn farm1'!CZ104,"")</f>
        <v>0</v>
      </c>
      <c r="DA24" s="25">
        <f>+IFERROR('simulations corn farm1'!DA104,"")</f>
        <v>7478.3</v>
      </c>
      <c r="DB24" s="25">
        <f>+IFERROR('simulations corn farm1'!DB104,"")</f>
        <v>0</v>
      </c>
      <c r="DC24" s="25">
        <f>+IFERROR('simulations corn farm1'!DC104,"")</f>
        <v>7478.3</v>
      </c>
      <c r="DD24" s="25">
        <f>+IFERROR('simulations corn farm1'!DD104,"")</f>
        <v>0</v>
      </c>
      <c r="DE24" s="25">
        <f>+IFERROR('simulations corn farm1'!DE104,"")</f>
        <v>0</v>
      </c>
      <c r="DF24" s="25">
        <f>+IFERROR('simulations corn farm1'!DF104,"")</f>
        <v>0</v>
      </c>
      <c r="DG24" s="25">
        <f>+IFERROR('simulations corn farm1'!DG104,"")</f>
        <v>3800.95</v>
      </c>
      <c r="DH24" s="25">
        <f>+IFERROR('simulations corn farm1'!DH104,"")</f>
        <v>7478.3</v>
      </c>
      <c r="DI24" s="25">
        <f>+IFERROR('simulations corn farm1'!DI104,"")</f>
        <v>5836.78</v>
      </c>
      <c r="DJ24" s="25">
        <f>+IFERROR('simulations corn farm1'!DJ104,"")</f>
        <v>7478.3</v>
      </c>
      <c r="DK24" s="25">
        <f>+IFERROR('simulations corn farm1'!DK104,"")</f>
        <v>7478.3</v>
      </c>
      <c r="DL24" s="25">
        <f>+IFERROR('simulations corn farm1'!DL104,"")</f>
        <v>7478.3</v>
      </c>
      <c r="DM24" s="25">
        <f>+IFERROR('simulations corn farm1'!DM104,"")</f>
        <v>7478.3</v>
      </c>
      <c r="DN24" s="25">
        <f>+IFERROR('simulations corn farm1'!DN104,"")</f>
        <v>0</v>
      </c>
      <c r="DO24" s="25">
        <f>+IFERROR('simulations corn farm1'!DO104,"")</f>
        <v>6853.8</v>
      </c>
      <c r="DP24" s="25">
        <f>+IFERROR('simulations corn farm1'!DP104,"")</f>
        <v>7478.3</v>
      </c>
      <c r="DQ24" s="25">
        <f>+IFERROR('simulations corn farm1'!DQ104,"")</f>
        <v>7478.3</v>
      </c>
      <c r="DR24" s="25">
        <f>+IFERROR('simulations corn farm1'!DR104,"")</f>
        <v>7478.3</v>
      </c>
      <c r="DS24" s="25">
        <f>+IFERROR('simulations corn farm1'!DS104,"")</f>
        <v>0</v>
      </c>
      <c r="DT24" s="25">
        <f>+IFERROR('simulations corn farm1'!DT104,"")</f>
        <v>7478.3</v>
      </c>
      <c r="DU24" s="25">
        <f>+IFERROR('simulations corn farm1'!DU104,"")</f>
        <v>0</v>
      </c>
      <c r="DV24" s="25">
        <f>+IFERROR('simulations corn farm1'!DV104,"")</f>
        <v>7478.3</v>
      </c>
      <c r="DW24" s="25">
        <f>+IFERROR('simulations corn farm1'!DW104,"")</f>
        <v>0</v>
      </c>
      <c r="DX24" s="25">
        <f>+IFERROR('simulations corn farm1'!DX104,"")</f>
        <v>0</v>
      </c>
      <c r="DY24" s="25">
        <f>+IFERROR('simulations corn farm1'!DY104,"")</f>
        <v>7478.3</v>
      </c>
      <c r="DZ24" s="25">
        <f>+IFERROR('simulations corn farm1'!DZ104,"")</f>
        <v>7478.3</v>
      </c>
      <c r="EA24" s="25">
        <f>+IFERROR('simulations corn farm1'!EA104,"")</f>
        <v>7478.3</v>
      </c>
      <c r="EB24" s="25">
        <f>+IFERROR('simulations corn farm1'!EB104,"")</f>
        <v>0</v>
      </c>
      <c r="EC24" s="25">
        <f>+IFERROR('simulations corn farm1'!EC104,"")</f>
        <v>0</v>
      </c>
      <c r="ED24" s="25">
        <f>+IFERROR('simulations corn farm1'!ED104,"")</f>
        <v>7478.3</v>
      </c>
      <c r="EE24" s="25">
        <f>+IFERROR('simulations corn farm1'!EE104,"")</f>
        <v>7478.3</v>
      </c>
      <c r="EF24" s="25">
        <f>+IFERROR('simulations corn farm1'!EF104,"")</f>
        <v>0</v>
      </c>
      <c r="EG24" s="25">
        <f>+IFERROR('simulations corn farm1'!EG104,"")</f>
        <v>7478.3</v>
      </c>
      <c r="EH24" s="25">
        <f>+IFERROR('simulations corn farm1'!EH104,"")</f>
        <v>3070.03</v>
      </c>
      <c r="EI24" s="25">
        <f>+IFERROR('simulations corn farm1'!EI104,"")</f>
        <v>7478.3</v>
      </c>
      <c r="EJ24" s="25">
        <f>+IFERROR('simulations corn farm1'!EJ104,"")</f>
        <v>7478.3</v>
      </c>
      <c r="EK24" s="25">
        <f>+IFERROR('simulations corn farm1'!EK104,"")</f>
        <v>0</v>
      </c>
      <c r="EL24" s="25">
        <f>+IFERROR('simulations corn farm1'!EL104,"")</f>
        <v>0</v>
      </c>
      <c r="EM24" s="25">
        <f>+IFERROR('simulations corn farm1'!EM104,"")</f>
        <v>7478.3</v>
      </c>
      <c r="EN24" s="25">
        <f>+IFERROR('simulations corn farm1'!EN104,"")</f>
        <v>7478.3</v>
      </c>
      <c r="EO24" s="25">
        <f>+IFERROR('simulations corn farm1'!EO104,"")</f>
        <v>0</v>
      </c>
      <c r="EP24" s="25">
        <f>+IFERROR('simulations corn farm1'!EP104,"")</f>
        <v>7478.3</v>
      </c>
      <c r="EQ24" s="25">
        <f>+IFERROR('simulations corn farm1'!EQ104,"")</f>
        <v>7478.3</v>
      </c>
      <c r="ER24" s="25">
        <f>+IFERROR('simulations corn farm1'!ER104,"")</f>
        <v>0</v>
      </c>
      <c r="ES24" s="25">
        <f>+IFERROR('simulations corn farm1'!ES104,"")</f>
        <v>7478.3</v>
      </c>
      <c r="ET24" s="25">
        <f>+IFERROR('simulations corn farm1'!ET104,"")</f>
        <v>7478.3</v>
      </c>
      <c r="EU24" s="25">
        <f>+IFERROR('simulations corn farm1'!EU104,"")</f>
        <v>7478.3</v>
      </c>
      <c r="EV24" s="25">
        <f>+IFERROR('simulations corn farm1'!EV104,"")</f>
        <v>7478.3</v>
      </c>
      <c r="EW24" s="25">
        <f>+IFERROR('simulations corn farm1'!EW104,"")</f>
        <v>4264.3599999999997</v>
      </c>
      <c r="EX24" s="25">
        <f>+IFERROR('simulations corn farm1'!EX104,"")</f>
        <v>7478.3</v>
      </c>
      <c r="EY24" s="25">
        <f>+IFERROR('simulations corn farm1'!EY104,"")</f>
        <v>7478.3</v>
      </c>
      <c r="EZ24" s="25">
        <f>+IFERROR('simulations corn farm1'!EZ104,"")</f>
        <v>7478.3</v>
      </c>
      <c r="FA24" s="25">
        <f>+IFERROR('simulations corn farm1'!FA104,"")</f>
        <v>0</v>
      </c>
      <c r="FB24" s="25">
        <f>+IFERROR('simulations corn farm1'!FB104,"")</f>
        <v>7478.3</v>
      </c>
      <c r="FC24" s="25">
        <f>+IFERROR('simulations corn farm1'!FC104,"")</f>
        <v>0</v>
      </c>
      <c r="FD24" s="25">
        <f>+IFERROR('simulations corn farm1'!FD104,"")</f>
        <v>0</v>
      </c>
      <c r="FE24" s="25">
        <f>+IFERROR('simulations corn farm1'!FE104,"")</f>
        <v>7478.3</v>
      </c>
      <c r="FF24" s="25">
        <f>+IFERROR('simulations corn farm1'!FF104,"")</f>
        <v>0</v>
      </c>
      <c r="FG24" s="25">
        <f>+IFERROR('simulations corn farm1'!FG104,"")</f>
        <v>5687.35</v>
      </c>
      <c r="FH24" s="25">
        <f>+IFERROR('simulations corn farm1'!FH104,"")</f>
        <v>5595.72</v>
      </c>
      <c r="FI24" s="25">
        <f>+IFERROR('simulations corn farm1'!FI104,"")</f>
        <v>7478.3</v>
      </c>
      <c r="FJ24" s="25">
        <f>+IFERROR('simulations corn farm1'!FJ104,"")</f>
        <v>7478.3</v>
      </c>
      <c r="FK24" s="25">
        <f>+IFERROR('simulations corn farm1'!FK104,"")</f>
        <v>7478.3</v>
      </c>
      <c r="FL24" s="25">
        <f>+IFERROR('simulations corn farm1'!FL104,"")</f>
        <v>0</v>
      </c>
      <c r="FM24" s="25">
        <f>+IFERROR('simulations corn farm1'!FM104,"")</f>
        <v>7478.3</v>
      </c>
      <c r="FN24" s="25">
        <f>+IFERROR('simulations corn farm1'!FN104,"")</f>
        <v>2449.11</v>
      </c>
      <c r="FO24" s="25">
        <f>+IFERROR('simulations corn farm1'!FO104,"")</f>
        <v>7478.3</v>
      </c>
      <c r="FP24" s="25">
        <f>+IFERROR('simulations corn farm1'!FP104,"")</f>
        <v>0</v>
      </c>
      <c r="FQ24" s="25">
        <f>+IFERROR('simulations corn farm1'!FQ104,"")</f>
        <v>7478.3</v>
      </c>
      <c r="FR24" s="25">
        <f>+IFERROR('simulations corn farm1'!FR104,"")</f>
        <v>7478.3</v>
      </c>
      <c r="FS24" s="25">
        <f>+IFERROR('simulations corn farm1'!FS104,"")</f>
        <v>0</v>
      </c>
      <c r="FT24" s="25">
        <f>+IFERROR('simulations corn farm1'!FT104,"")</f>
        <v>7478.3</v>
      </c>
      <c r="FU24" s="25">
        <f>+IFERROR('simulations corn farm1'!FU104,"")</f>
        <v>7478.3</v>
      </c>
      <c r="FV24" s="25">
        <f>+IFERROR('simulations corn farm1'!FV104,"")</f>
        <v>3286.78</v>
      </c>
      <c r="FW24" s="25">
        <f>+IFERROR('simulations corn farm1'!FW104,"")</f>
        <v>2827.78</v>
      </c>
      <c r="FX24" s="25">
        <f>+IFERROR('simulations corn farm1'!FX104,"")</f>
        <v>7478.3</v>
      </c>
      <c r="FY24" s="25">
        <f>+IFERROR('simulations corn farm1'!FY104,"")</f>
        <v>7478.3</v>
      </c>
      <c r="FZ24" s="25">
        <f>+IFERROR('simulations corn farm1'!FZ104,"")</f>
        <v>7478.3</v>
      </c>
      <c r="GA24" s="25">
        <f>+IFERROR('simulations corn farm1'!GA104,"")</f>
        <v>7478.3</v>
      </c>
      <c r="GB24" s="25">
        <f>+IFERROR('simulations corn farm1'!GB104,"")</f>
        <v>7478.3</v>
      </c>
      <c r="GC24" s="25">
        <f>+IFERROR('simulations corn farm1'!GC104,"")</f>
        <v>7478.3</v>
      </c>
      <c r="GD24" s="25">
        <f>+IFERROR('simulations corn farm1'!GD104,"")</f>
        <v>7478.3</v>
      </c>
      <c r="GE24" s="25">
        <f>+IFERROR('simulations corn farm1'!GE104,"")</f>
        <v>7478.3</v>
      </c>
      <c r="GF24" s="25">
        <f>+IFERROR('simulations corn farm1'!GF104,"")</f>
        <v>7478.3</v>
      </c>
      <c r="GG24" s="25">
        <f>+IFERROR('simulations corn farm1'!GG104,"")</f>
        <v>0</v>
      </c>
      <c r="GH24" s="25">
        <f>+IFERROR('simulations corn farm1'!GH104,"")</f>
        <v>6059.14</v>
      </c>
      <c r="GI24" s="25">
        <f>+IFERROR('simulations corn farm1'!GI104,"")</f>
        <v>3099.7</v>
      </c>
      <c r="GJ24" s="25">
        <f>+IFERROR('simulations corn farm1'!GJ104,"")</f>
        <v>0</v>
      </c>
      <c r="GK24" s="25">
        <f>+IFERROR('simulations corn farm1'!GK104,"")</f>
        <v>272.33999999999997</v>
      </c>
      <c r="GL24" s="25">
        <f>+IFERROR('simulations corn farm1'!GL104,"")</f>
        <v>6823.63</v>
      </c>
      <c r="GM24" s="25">
        <f>+IFERROR('simulations corn farm1'!GM104,"")</f>
        <v>0</v>
      </c>
      <c r="GN24" s="25">
        <f>+IFERROR('simulations corn farm1'!GN104,"")</f>
        <v>7478.3</v>
      </c>
      <c r="GO24" s="25">
        <f>+IFERROR('simulations corn farm1'!GO104,"")</f>
        <v>7478.3</v>
      </c>
      <c r="GP24" s="25">
        <f>+IFERROR('simulations corn farm1'!GP104,"")</f>
        <v>7478.3</v>
      </c>
      <c r="GQ24" s="25">
        <f>+IFERROR('simulations corn farm1'!GQ104,"")</f>
        <v>7478.3</v>
      </c>
      <c r="GR24" s="25">
        <f>+IFERROR('simulations corn farm1'!GR104,"")</f>
        <v>7478.3</v>
      </c>
      <c r="GS24" s="25">
        <f>+IFERROR('simulations corn farm1'!GS104,"")</f>
        <v>0</v>
      </c>
      <c r="GT24" s="25">
        <f>+IFERROR('simulations corn farm1'!GT104,"")</f>
        <v>0</v>
      </c>
      <c r="GU24" s="25">
        <f>+IFERROR('simulations corn farm1'!GU104,"")</f>
        <v>7478.3</v>
      </c>
      <c r="GV24" s="25">
        <f>+IFERROR('simulations corn farm1'!GV104,"")</f>
        <v>7478.3</v>
      </c>
      <c r="GW24" s="25">
        <f>+IFERROR('simulations corn farm1'!GW104,"")</f>
        <v>0</v>
      </c>
      <c r="GX24" s="25">
        <f>+IFERROR('simulations corn farm1'!GX104,"")</f>
        <v>4784.1400000000003</v>
      </c>
      <c r="GY24" s="25">
        <f>+IFERROR('simulations corn farm1'!GY104,"")</f>
        <v>7478.3</v>
      </c>
      <c r="GZ24" s="25">
        <f>+IFERROR('simulations corn farm1'!GZ104,"")</f>
        <v>7478.3</v>
      </c>
      <c r="HA24" s="25">
        <f>+IFERROR('simulations corn farm1'!HA104,"")</f>
        <v>7478.3</v>
      </c>
      <c r="HB24" s="25">
        <f>+IFERROR('simulations corn farm1'!HB104,"")</f>
        <v>7478.3</v>
      </c>
      <c r="HC24" s="25">
        <f>+IFERROR('simulations corn farm1'!HC104,"")</f>
        <v>113.05</v>
      </c>
      <c r="HD24" s="25">
        <f>+IFERROR('simulations corn farm1'!HD104,"")</f>
        <v>1160.08</v>
      </c>
      <c r="HE24" s="25">
        <f>+IFERROR('simulations corn farm1'!HE104,"")</f>
        <v>0</v>
      </c>
      <c r="HF24" s="25">
        <f>+IFERROR('simulations corn farm1'!HF104,"")</f>
        <v>7478.3</v>
      </c>
      <c r="HG24" s="25">
        <f>+IFERROR('simulations corn farm1'!HG104,"")</f>
        <v>7478.3</v>
      </c>
      <c r="HH24" s="25">
        <f>+IFERROR('simulations corn farm1'!HH104,"")</f>
        <v>7478.3</v>
      </c>
      <c r="HI24" s="25">
        <f>+IFERROR('simulations corn farm1'!HI104,"")</f>
        <v>7478.3</v>
      </c>
      <c r="HJ24" s="25">
        <f>+IFERROR('simulations corn farm1'!HJ104,"")</f>
        <v>7478.3</v>
      </c>
      <c r="HK24" s="25">
        <f>+IFERROR('simulations corn farm1'!HK104,"")</f>
        <v>0</v>
      </c>
      <c r="HL24" s="25">
        <f>+IFERROR('simulations corn farm1'!HL104,"")</f>
        <v>0</v>
      </c>
      <c r="HM24" s="25">
        <f>+IFERROR('simulations corn farm1'!HM104,"")</f>
        <v>7478.3</v>
      </c>
      <c r="HN24" s="25">
        <f>+IFERROR('simulations corn farm1'!HN104,"")</f>
        <v>0</v>
      </c>
      <c r="HO24" s="25">
        <f>+IFERROR('simulations corn farm1'!HO104,"")</f>
        <v>0</v>
      </c>
      <c r="HP24" s="25">
        <f>+IFERROR('simulations corn farm1'!HP104,"")</f>
        <v>5455.04</v>
      </c>
      <c r="HQ24" s="25">
        <f>+IFERROR('simulations corn farm1'!HQ104,"")</f>
        <v>7478.3</v>
      </c>
      <c r="HR24" s="25">
        <f>+IFERROR('simulations corn farm1'!HR104,"")</f>
        <v>1791.63</v>
      </c>
      <c r="HS24" s="25">
        <f>+IFERROR('simulations corn farm1'!HS104,"")</f>
        <v>7478.3</v>
      </c>
      <c r="HT24" s="25">
        <f>+IFERROR('simulations corn farm1'!HT104,"")</f>
        <v>7478.3</v>
      </c>
      <c r="HU24" s="25">
        <f>+IFERROR('simulations corn farm1'!HU104,"")</f>
        <v>0</v>
      </c>
      <c r="HV24" s="25">
        <f>+IFERROR('simulations corn farm1'!HV104,"")</f>
        <v>7478.3</v>
      </c>
      <c r="HW24" s="25">
        <f>+IFERROR('simulations corn farm1'!HW104,"")</f>
        <v>0</v>
      </c>
      <c r="HX24" s="25">
        <f>+IFERROR('simulations corn farm1'!HX104,"")</f>
        <v>7478.3</v>
      </c>
      <c r="HY24" s="25">
        <f>+IFERROR('simulations corn farm1'!HY104,"")</f>
        <v>4982.3599999999997</v>
      </c>
      <c r="HZ24" s="25">
        <f>+IFERROR('simulations corn farm1'!HZ104,"")</f>
        <v>0</v>
      </c>
      <c r="IA24" s="25">
        <f>+IFERROR('simulations corn farm1'!IA104,"")</f>
        <v>7478.3</v>
      </c>
      <c r="IB24" s="25">
        <f>+IFERROR('simulations corn farm1'!IB104,"")</f>
        <v>0</v>
      </c>
      <c r="IC24" s="25">
        <f>+IFERROR('simulations corn farm1'!IC104,"")</f>
        <v>3112.87</v>
      </c>
      <c r="ID24" s="25">
        <f>+IFERROR('simulations corn farm1'!ID104,"")</f>
        <v>7478.3</v>
      </c>
      <c r="IE24" s="25">
        <f>+IFERROR('simulations corn farm1'!IE104,"")</f>
        <v>7478.3</v>
      </c>
      <c r="IF24" s="25">
        <f>+IFERROR('simulations corn farm1'!IF104,"")</f>
        <v>7478.3</v>
      </c>
      <c r="IG24" s="25">
        <f>+IFERROR('simulations corn farm1'!IG104,"")</f>
        <v>7478.3</v>
      </c>
      <c r="IH24" s="25">
        <f>+IFERROR('simulations corn farm1'!IH104,"")</f>
        <v>7478.3</v>
      </c>
      <c r="II24" s="25">
        <f>+IFERROR('simulations corn farm1'!II104,"")</f>
        <v>1415.93</v>
      </c>
      <c r="IJ24" s="25">
        <f>+IFERROR('simulations corn farm1'!IJ104,"")</f>
        <v>0</v>
      </c>
      <c r="IK24" s="25">
        <f>+IFERROR('simulations corn farm1'!IK104,"")</f>
        <v>7024.06</v>
      </c>
      <c r="IL24" s="25">
        <f>+IFERROR('simulations corn farm1'!IL104,"")</f>
        <v>7478.3</v>
      </c>
      <c r="IM24" s="25">
        <f>+IFERROR('simulations corn farm1'!IM104,"")</f>
        <v>7478.3</v>
      </c>
      <c r="IN24" s="25">
        <f>+IFERROR('simulations corn farm1'!IN104,"")</f>
        <v>7478.3</v>
      </c>
      <c r="IO24" s="25">
        <f>+IFERROR('simulations corn farm1'!IO104,"")</f>
        <v>7478.3</v>
      </c>
      <c r="IP24" s="25">
        <f>+IFERROR('simulations corn farm1'!IP104,"")</f>
        <v>7478.3</v>
      </c>
      <c r="IQ24" s="25">
        <f>+IFERROR('simulations corn farm1'!IQ104,"")</f>
        <v>7478.3</v>
      </c>
      <c r="IR24" s="25">
        <f>+IFERROR('simulations corn farm1'!IR104,"")</f>
        <v>883.15</v>
      </c>
      <c r="IS24" s="25">
        <f>+IFERROR('simulations corn farm1'!IS104,"")</f>
        <v>0</v>
      </c>
      <c r="IT24" s="25">
        <f>+IFERROR('simulations corn farm1'!IT104,"")</f>
        <v>7478.3</v>
      </c>
      <c r="IU24" s="25">
        <f>+IFERROR('simulations corn farm1'!IU104,"")</f>
        <v>7478.3</v>
      </c>
      <c r="IV24" s="25">
        <f>+IFERROR('simulations corn farm1'!IV104,"")</f>
        <v>7478.3</v>
      </c>
      <c r="IW24" s="25">
        <f>+IFERROR('simulations corn farm1'!IW104,"")</f>
        <v>7478.3</v>
      </c>
      <c r="IX24" s="25">
        <f>+IFERROR('simulations corn farm1'!IX104,"")</f>
        <v>0</v>
      </c>
      <c r="IY24" s="25">
        <f>+IFERROR('simulations corn farm1'!IY104,"")</f>
        <v>7478.3</v>
      </c>
      <c r="IZ24" s="25">
        <f>+IFERROR('simulations corn farm1'!IZ104,"")</f>
        <v>7478.3</v>
      </c>
      <c r="JA24" s="25">
        <f>+IFERROR('simulations corn farm1'!JA104,"")</f>
        <v>0</v>
      </c>
      <c r="JB24" s="25">
        <f>+IFERROR('simulations corn farm1'!JB104,"")</f>
        <v>7478.3</v>
      </c>
      <c r="JC24" s="25">
        <f>+IFERROR('simulations corn farm1'!JC104,"")</f>
        <v>0</v>
      </c>
      <c r="JD24" s="25">
        <f>+IFERROR('simulations corn farm1'!JD104,"")</f>
        <v>0</v>
      </c>
      <c r="JE24" s="25">
        <f>+IFERROR('simulations corn farm1'!JE104,"")</f>
        <v>7478.3</v>
      </c>
      <c r="JF24" s="25">
        <f>+IFERROR('simulations corn farm1'!JF104,"")</f>
        <v>3297.74</v>
      </c>
      <c r="JG24" s="25">
        <f>+IFERROR('simulations corn farm1'!JG104,"")</f>
        <v>0</v>
      </c>
      <c r="JH24" s="25">
        <f>+IFERROR('simulations corn farm1'!JH104,"")</f>
        <v>7478.3</v>
      </c>
      <c r="JI24" s="25">
        <f>+IFERROR('simulations corn farm1'!JI104,"")</f>
        <v>3294.6</v>
      </c>
      <c r="JJ24" s="25">
        <f>+IFERROR('simulations corn farm1'!JJ104,"")</f>
        <v>7263.08</v>
      </c>
      <c r="JK24" s="25">
        <f>+IFERROR('simulations corn farm1'!JK104,"")</f>
        <v>7478.3</v>
      </c>
      <c r="JL24" s="25">
        <f>+IFERROR('simulations corn farm1'!JL104,"")</f>
        <v>0</v>
      </c>
      <c r="JM24" s="25">
        <f>+IFERROR('simulations corn farm1'!JM104,"")</f>
        <v>7478.3</v>
      </c>
      <c r="JN24" s="25">
        <f>+IFERROR('simulations corn farm1'!JN104,"")</f>
        <v>7478.3</v>
      </c>
      <c r="JO24" s="25">
        <f>+IFERROR('simulations corn farm1'!JO104,"")</f>
        <v>7478.3</v>
      </c>
      <c r="JP24" s="25">
        <f>+IFERROR('simulations corn farm1'!JP104,"")</f>
        <v>7478.3</v>
      </c>
      <c r="JQ24" s="25">
        <f>+IFERROR('simulations corn farm1'!JQ104,"")</f>
        <v>7478.3</v>
      </c>
      <c r="JR24" s="25">
        <f>+IFERROR('simulations corn farm1'!JR104,"")</f>
        <v>7478.3</v>
      </c>
      <c r="JS24" s="25">
        <f>+IFERROR('simulations corn farm1'!JS104,"")</f>
        <v>7478.3</v>
      </c>
      <c r="JT24" s="25">
        <f>+IFERROR('simulations corn farm1'!JT104,"")</f>
        <v>7478.3</v>
      </c>
      <c r="JU24" s="25">
        <f>+IFERROR('simulations corn farm1'!JU104,"")</f>
        <v>7478.3</v>
      </c>
      <c r="JV24" s="25">
        <f>+IFERROR('simulations corn farm1'!JV104,"")</f>
        <v>3449.98</v>
      </c>
      <c r="JW24" s="25">
        <f>+IFERROR('simulations corn farm1'!JW104,"")</f>
        <v>7478.3</v>
      </c>
      <c r="JX24" s="25">
        <f>+IFERROR('simulations corn farm1'!JX104,"")</f>
        <v>2687.02</v>
      </c>
      <c r="JY24" s="25">
        <f>+IFERROR('simulations corn farm1'!JY104,"")</f>
        <v>0</v>
      </c>
      <c r="JZ24" s="25">
        <f>+IFERROR('simulations corn farm1'!JZ104,"")</f>
        <v>6516.78</v>
      </c>
      <c r="KA24" s="25">
        <f>+IFERROR('simulations corn farm1'!KA104,"")</f>
        <v>2071.96</v>
      </c>
      <c r="KB24" s="25">
        <f>+IFERROR('simulations corn farm1'!KB104,"")</f>
        <v>7478.3</v>
      </c>
      <c r="KC24" s="25">
        <f>+IFERROR('simulations corn farm1'!KC104,"")</f>
        <v>5386.62</v>
      </c>
      <c r="KD24" s="25">
        <f>+IFERROR('simulations corn farm1'!KD104,"")</f>
        <v>7402.82</v>
      </c>
      <c r="KE24" s="25">
        <f>+IFERROR('simulations corn farm1'!KE104,"")</f>
        <v>7478.3</v>
      </c>
      <c r="KF24" s="25">
        <f>+IFERROR('simulations corn farm1'!KF104,"")</f>
        <v>7478.3</v>
      </c>
      <c r="KG24" s="25">
        <f>+IFERROR('simulations corn farm1'!KG104,"")</f>
        <v>0</v>
      </c>
      <c r="KH24" s="25">
        <f>+IFERROR('simulations corn farm1'!KH104,"")</f>
        <v>0</v>
      </c>
      <c r="KI24" s="25">
        <f>+IFERROR('simulations corn farm1'!KI104,"")</f>
        <v>7478.3</v>
      </c>
      <c r="KJ24" s="25">
        <f>+IFERROR('simulations corn farm1'!KJ104,"")</f>
        <v>7478.3</v>
      </c>
      <c r="KK24" s="25">
        <f>+IFERROR('simulations corn farm1'!KK104,"")</f>
        <v>7478.3</v>
      </c>
      <c r="KL24" s="25">
        <f>+IFERROR('simulations corn farm1'!KL104,"")</f>
        <v>7478.3</v>
      </c>
      <c r="KM24" s="25">
        <f>+IFERROR('simulations corn farm1'!KM104,"")</f>
        <v>0</v>
      </c>
      <c r="KN24" s="25">
        <f>+IFERROR('simulations corn farm1'!KN104,"")</f>
        <v>7478.3</v>
      </c>
      <c r="KO24" s="25">
        <f>+IFERROR('simulations corn farm1'!KO104,"")</f>
        <v>4093.43</v>
      </c>
      <c r="KP24" s="25">
        <f>+IFERROR('simulations corn farm1'!KP104,"")</f>
        <v>7478.3</v>
      </c>
      <c r="KQ24" s="25">
        <f>+IFERROR('simulations corn farm1'!KQ104,"")</f>
        <v>4651.2</v>
      </c>
      <c r="KR24" s="25">
        <f>+IFERROR('simulations corn farm1'!KR104,"")</f>
        <v>7478.3</v>
      </c>
      <c r="KS24" s="25">
        <f>+IFERROR('simulations corn farm1'!KS104,"")</f>
        <v>0</v>
      </c>
      <c r="KT24" s="25">
        <f>+IFERROR('simulations corn farm1'!KT104,"")</f>
        <v>7478.3</v>
      </c>
      <c r="KU24" s="25">
        <f>+IFERROR('simulations corn farm1'!KU104,"")</f>
        <v>7478.3</v>
      </c>
      <c r="KV24" s="25">
        <f>+IFERROR('simulations corn farm1'!KV104,"")</f>
        <v>7478.3</v>
      </c>
      <c r="KW24" s="25">
        <f>+IFERROR('simulations corn farm1'!KW104,"")</f>
        <v>7478.3</v>
      </c>
      <c r="KX24" s="25">
        <f>+IFERROR('simulations corn farm1'!KX104,"")</f>
        <v>7478.3</v>
      </c>
      <c r="KY24" s="25">
        <f>+IFERROR('simulations corn farm1'!KY104,"")</f>
        <v>4310.8599999999997</v>
      </c>
      <c r="KZ24" s="25">
        <f>+IFERROR('simulations corn farm1'!KZ104,"")</f>
        <v>0</v>
      </c>
      <c r="LA24" s="25">
        <f>+IFERROR('simulations corn farm1'!LA104,"")</f>
        <v>7478.3</v>
      </c>
      <c r="LB24" s="25">
        <f>+IFERROR('simulations corn farm1'!LB104,"")</f>
        <v>0</v>
      </c>
      <c r="LC24" s="25">
        <f>+IFERROR('simulations corn farm1'!LC104,"")</f>
        <v>7478.3</v>
      </c>
      <c r="LD24" s="25">
        <f>+IFERROR('simulations corn farm1'!LD104,"")</f>
        <v>7478.3</v>
      </c>
      <c r="LE24" s="25">
        <f>+IFERROR('simulations corn farm1'!LE104,"")</f>
        <v>7478.3</v>
      </c>
      <c r="LF24" s="25">
        <f>+IFERROR('simulations corn farm1'!LF104,"")</f>
        <v>7478.3</v>
      </c>
      <c r="LG24" s="25">
        <f>+IFERROR('simulations corn farm1'!LG104,"")</f>
        <v>7478.3</v>
      </c>
      <c r="LH24" s="25">
        <f>+IFERROR('simulations corn farm1'!LH104,"")</f>
        <v>2230.4</v>
      </c>
      <c r="LI24" s="25">
        <f>+IFERROR('simulations corn farm1'!LI104,"")</f>
        <v>7478.3</v>
      </c>
      <c r="LJ24" s="25">
        <f>+IFERROR('simulations corn farm1'!LJ104,"")</f>
        <v>7478.3</v>
      </c>
      <c r="LK24" s="25">
        <f>+IFERROR('simulations corn farm1'!LK104,"")</f>
        <v>7478.3</v>
      </c>
      <c r="LL24" s="25">
        <f>+IFERROR('simulations corn farm1'!LL104,"")</f>
        <v>2860.93</v>
      </c>
      <c r="LM24" s="25">
        <f>+IFERROR('simulations corn farm1'!LM104,"")</f>
        <v>4998.68</v>
      </c>
      <c r="LN24" s="25">
        <f>+IFERROR('simulations corn farm1'!LN104,"")</f>
        <v>7478.3</v>
      </c>
      <c r="LO24" s="25">
        <f>+IFERROR('simulations corn farm1'!LO104,"")</f>
        <v>2937.94</v>
      </c>
      <c r="LP24" s="25">
        <f>+IFERROR('simulations corn farm1'!LP104,"")</f>
        <v>7478.3</v>
      </c>
      <c r="LQ24" s="25">
        <f>+IFERROR('simulations corn farm1'!LQ104,"")</f>
        <v>7478.3</v>
      </c>
      <c r="LR24" s="25">
        <f>+IFERROR('simulations corn farm1'!LR104,"")</f>
        <v>7478.3</v>
      </c>
      <c r="LS24" s="25">
        <f>+IFERROR('simulations corn farm1'!LS104,"")</f>
        <v>7478.3</v>
      </c>
      <c r="LT24" s="25">
        <f>+IFERROR('simulations corn farm1'!LT104,"")</f>
        <v>5604.73</v>
      </c>
      <c r="LU24" s="25">
        <f>+IFERROR('simulations corn farm1'!LU104,"")</f>
        <v>0</v>
      </c>
      <c r="LV24" s="25">
        <f>+IFERROR('simulations corn farm1'!LV104,"")</f>
        <v>7478.3</v>
      </c>
      <c r="LW24" s="25">
        <f>+IFERROR('simulations corn farm1'!LW104,"")</f>
        <v>6670.97</v>
      </c>
      <c r="LX24" s="25">
        <f>+IFERROR('simulations corn farm1'!LX104,"")</f>
        <v>7478.3</v>
      </c>
      <c r="LY24" s="25">
        <f>+IFERROR('simulations corn farm1'!LY104,"")</f>
        <v>4875.43</v>
      </c>
      <c r="LZ24" s="25">
        <f>+IFERROR('simulations corn farm1'!LZ104,"")</f>
        <v>4268.53</v>
      </c>
      <c r="MA24" s="25">
        <f>+IFERROR('simulations corn farm1'!MA104,"")</f>
        <v>6042.31</v>
      </c>
      <c r="MB24" s="25">
        <f>+IFERROR('simulations corn farm1'!MB104,"")</f>
        <v>0</v>
      </c>
      <c r="MC24" s="25">
        <f>+IFERROR('simulations corn farm1'!MC104,"")</f>
        <v>7478.3</v>
      </c>
      <c r="MD24" s="25">
        <f>+IFERROR('simulations corn farm1'!MD104,"")</f>
        <v>7478.3</v>
      </c>
      <c r="ME24" s="25">
        <f>+IFERROR('simulations corn farm1'!ME104,"")</f>
        <v>4865.2299999999996</v>
      </c>
      <c r="MF24" s="25">
        <f>+IFERROR('simulations corn farm1'!MF104,"")</f>
        <v>0</v>
      </c>
      <c r="MG24" s="25">
        <f>+IFERROR('simulations corn farm1'!MG104,"")</f>
        <v>2039.57</v>
      </c>
      <c r="MH24" s="25">
        <f>+IFERROR('simulations corn farm1'!MH104,"")</f>
        <v>7478.3</v>
      </c>
      <c r="MI24" s="25">
        <f>+IFERROR('simulations corn farm1'!MI104,"")</f>
        <v>7212.93</v>
      </c>
      <c r="MJ24" s="25">
        <f>+IFERROR('simulations corn farm1'!MJ104,"")</f>
        <v>1423.58</v>
      </c>
      <c r="MK24" s="25">
        <f>+IFERROR('simulations corn farm1'!MK104,"")</f>
        <v>7478.3</v>
      </c>
      <c r="ML24" s="25">
        <f>+IFERROR('simulations corn farm1'!ML104,"")</f>
        <v>7478.3</v>
      </c>
      <c r="MM24" s="25">
        <f>+IFERROR('simulations corn farm1'!MM104,"")</f>
        <v>7478.3</v>
      </c>
      <c r="MN24" s="25">
        <f>+IFERROR('simulations corn farm1'!MN104,"")</f>
        <v>7478.3</v>
      </c>
      <c r="MO24" s="25">
        <f>+IFERROR('simulations corn farm1'!MO104,"")</f>
        <v>0</v>
      </c>
      <c r="MP24" s="25">
        <f>+IFERROR('simulations corn farm1'!MP104,"")</f>
        <v>7478.3</v>
      </c>
      <c r="MQ24" s="25">
        <f>+IFERROR('simulations corn farm1'!MQ104,"")</f>
        <v>7478.3</v>
      </c>
      <c r="MR24" s="25">
        <f>+IFERROR('simulations corn farm1'!MR104,"")</f>
        <v>7478.3</v>
      </c>
      <c r="MS24" s="25">
        <f>+IFERROR('simulations corn farm1'!MS104,"")</f>
        <v>7478.3</v>
      </c>
      <c r="MT24" s="25">
        <f>+IFERROR('simulations corn farm1'!MT104,"")</f>
        <v>938.74</v>
      </c>
      <c r="MU24" s="25">
        <f>+IFERROR('simulations corn farm1'!MU104,"")</f>
        <v>7478.3</v>
      </c>
      <c r="MV24" s="25">
        <f>+IFERROR('simulations corn farm1'!MV104,"")</f>
        <v>0</v>
      </c>
      <c r="MW24" s="25">
        <f>+IFERROR('simulations corn farm1'!MW104,"")</f>
        <v>7478.3</v>
      </c>
      <c r="MX24" s="25">
        <f>+IFERROR('simulations corn farm1'!MX104,"")</f>
        <v>0</v>
      </c>
      <c r="MY24" s="25">
        <f>+IFERROR('simulations corn farm1'!MY104,"")</f>
        <v>4715.21</v>
      </c>
      <c r="MZ24" s="25">
        <f>+IFERROR('simulations corn farm1'!MZ104,"")</f>
        <v>0</v>
      </c>
      <c r="NA24" s="25">
        <f>+IFERROR('simulations corn farm1'!NA104,"")</f>
        <v>4348.43</v>
      </c>
      <c r="NB24" s="25">
        <f>+IFERROR('simulations corn farm1'!NB104,"")</f>
        <v>5575.15</v>
      </c>
      <c r="NC24" s="25">
        <f>+IFERROR('simulations corn farm1'!NC104,"")</f>
        <v>7478.3</v>
      </c>
      <c r="ND24" s="25">
        <f>+IFERROR('simulations corn farm1'!ND104,"")</f>
        <v>7478.3</v>
      </c>
      <c r="NE24" s="25">
        <f>+IFERROR('simulations corn farm1'!NE104,"")</f>
        <v>7478.3</v>
      </c>
      <c r="NF24" s="25">
        <f>+IFERROR('simulations corn farm1'!NF104,"")</f>
        <v>7478.3</v>
      </c>
      <c r="NG24" s="25">
        <f>+IFERROR('simulations corn farm1'!NG104,"")</f>
        <v>7478.3</v>
      </c>
      <c r="NH24" s="25">
        <f>+IFERROR('simulations corn farm1'!NH104,"")</f>
        <v>0</v>
      </c>
      <c r="NI24" s="25">
        <f>+IFERROR('simulations corn farm1'!NI104,"")</f>
        <v>7478.3</v>
      </c>
      <c r="NJ24" s="25">
        <f>+IFERROR('simulations corn farm1'!NJ104,"")</f>
        <v>3951.06</v>
      </c>
      <c r="NK24" s="25">
        <f>+IFERROR('simulations corn farm1'!NK104,"")</f>
        <v>7478.3</v>
      </c>
      <c r="NL24" s="25">
        <f>+IFERROR('simulations corn farm1'!NL104,"")</f>
        <v>7478.3</v>
      </c>
      <c r="NM24" s="25">
        <f>+IFERROR('simulations corn farm1'!NM104,"")</f>
        <v>7478.3</v>
      </c>
      <c r="NN24" s="25">
        <f>+IFERROR('simulations corn farm1'!NN104,"")</f>
        <v>7478.3</v>
      </c>
      <c r="NO24" s="25">
        <f>+IFERROR('simulations corn farm1'!NO104,"")</f>
        <v>7478.3</v>
      </c>
      <c r="NP24" s="25">
        <f>+IFERROR('simulations corn farm1'!NP104,"")</f>
        <v>7478.3</v>
      </c>
      <c r="NQ24" s="25">
        <f>+IFERROR('simulations corn farm1'!NQ104,"")</f>
        <v>7478.3</v>
      </c>
      <c r="NR24" s="25">
        <f>+IFERROR('simulations corn farm1'!NR104,"")</f>
        <v>7478.3</v>
      </c>
      <c r="NS24" s="25">
        <f>+IFERROR('simulations corn farm1'!NS104,"")</f>
        <v>0</v>
      </c>
      <c r="NT24" s="25">
        <f>+IFERROR('simulations corn farm1'!NT104,"")</f>
        <v>7478.3</v>
      </c>
      <c r="NU24" s="25">
        <f>+IFERROR('simulations corn farm1'!NU104,"")</f>
        <v>7478.3</v>
      </c>
      <c r="NV24" s="25">
        <f>+IFERROR('simulations corn farm1'!NV104,"")</f>
        <v>1624.18</v>
      </c>
      <c r="NW24" s="25">
        <f>+IFERROR('simulations corn farm1'!NW104,"")</f>
        <v>3805.79</v>
      </c>
      <c r="NX24" s="25">
        <f>+IFERROR('simulations corn farm1'!NX104,"")</f>
        <v>0</v>
      </c>
      <c r="NY24" s="25">
        <f>+IFERROR('simulations corn farm1'!NY104,"")</f>
        <v>7478.3</v>
      </c>
      <c r="NZ24" s="25">
        <f>+IFERROR('simulations corn farm1'!NZ104,"")</f>
        <v>7478.3</v>
      </c>
      <c r="OA24" s="25">
        <f>+IFERROR('simulations corn farm1'!OA104,"")</f>
        <v>7478.3</v>
      </c>
      <c r="OB24" s="25">
        <f>+IFERROR('simulations corn farm1'!OB104,"")</f>
        <v>7478.3</v>
      </c>
      <c r="OC24" s="25">
        <f>+IFERROR('simulations corn farm1'!OC104,"")</f>
        <v>7478.3</v>
      </c>
      <c r="OD24" s="25">
        <f>+IFERROR('simulations corn farm1'!OD104,"")</f>
        <v>7478.3</v>
      </c>
      <c r="OE24" s="25">
        <f>+IFERROR('simulations corn farm1'!OE104,"")</f>
        <v>5739.37</v>
      </c>
      <c r="OF24" s="25">
        <f>+IFERROR('simulations corn farm1'!OF104,"")</f>
        <v>7478.3</v>
      </c>
      <c r="OG24" s="25">
        <f>+IFERROR('simulations corn farm1'!OG104,"")</f>
        <v>7478.3</v>
      </c>
      <c r="OH24" s="25">
        <f>+IFERROR('simulations corn farm1'!OH104,"")</f>
        <v>7478.3</v>
      </c>
      <c r="OI24" s="25">
        <f>+IFERROR('simulations corn farm1'!OI104,"")</f>
        <v>7478.3</v>
      </c>
      <c r="OJ24" s="25">
        <f>+IFERROR('simulations corn farm1'!OJ104,"")</f>
        <v>7478.3</v>
      </c>
      <c r="OK24" s="25">
        <f>+IFERROR('simulations corn farm1'!OK104,"")</f>
        <v>3133.69</v>
      </c>
      <c r="OL24" s="25">
        <f>+IFERROR('simulations corn farm1'!OL104,"")</f>
        <v>7478.3</v>
      </c>
      <c r="OM24" s="25">
        <f>+IFERROR('simulations corn farm1'!OM104,"")</f>
        <v>7478.3</v>
      </c>
      <c r="ON24" s="25">
        <f>+IFERROR('simulations corn farm1'!ON104,"")</f>
        <v>2398.87</v>
      </c>
      <c r="OO24" s="25">
        <f>+IFERROR('simulations corn farm1'!OO104,"")</f>
        <v>7478.3</v>
      </c>
      <c r="OP24" s="25">
        <f>+IFERROR('simulations corn farm1'!OP104,"")</f>
        <v>0</v>
      </c>
      <c r="OQ24" s="25">
        <f>+IFERROR('simulations corn farm1'!OQ104,"")</f>
        <v>7478.3</v>
      </c>
      <c r="OR24" s="25">
        <f>+IFERROR('simulations corn farm1'!OR104,"")</f>
        <v>6914.24</v>
      </c>
      <c r="OS24" s="25">
        <f>+IFERROR('simulations corn farm1'!OS104,"")</f>
        <v>0</v>
      </c>
      <c r="OT24" s="25">
        <f>+IFERROR('simulations corn farm1'!OT104,"")</f>
        <v>7478.3</v>
      </c>
      <c r="OU24" s="25">
        <f>+IFERROR('simulations corn farm1'!OU104,"")</f>
        <v>2163.9299999999998</v>
      </c>
      <c r="OV24" s="25">
        <f>+IFERROR('simulations corn farm1'!OV104,"")</f>
        <v>7478.3</v>
      </c>
      <c r="OW24" s="25">
        <f>+IFERROR('simulations corn farm1'!OW104,"")</f>
        <v>0</v>
      </c>
      <c r="OX24" s="25">
        <f>+IFERROR('simulations corn farm1'!OX104,"")</f>
        <v>861.56</v>
      </c>
      <c r="OY24" s="25">
        <f>+IFERROR('simulations corn farm1'!OY104,"")</f>
        <v>0</v>
      </c>
      <c r="OZ24" s="25">
        <f>+IFERROR('simulations corn farm1'!OZ104,"")</f>
        <v>7478.3</v>
      </c>
      <c r="PA24" s="25">
        <f>+IFERROR('simulations corn farm1'!PA104,"")</f>
        <v>7478.3</v>
      </c>
      <c r="PB24" s="25">
        <f>+IFERROR('simulations corn farm1'!PB104,"")</f>
        <v>7478.3</v>
      </c>
      <c r="PC24" s="25">
        <f>+IFERROR('simulations corn farm1'!PC104,"")</f>
        <v>0</v>
      </c>
      <c r="PD24" s="25">
        <f>+IFERROR('simulations corn farm1'!PD104,"")</f>
        <v>5052.2299999999996</v>
      </c>
      <c r="PE24" s="25">
        <f>+IFERROR('simulations corn farm1'!PE104,"")</f>
        <v>7478.3</v>
      </c>
      <c r="PF24" s="25">
        <f>+IFERROR('simulations corn farm1'!PF104,"")</f>
        <v>3973.92</v>
      </c>
      <c r="PG24" s="25">
        <f>+IFERROR('simulations corn farm1'!PG104,"")</f>
        <v>7478.3</v>
      </c>
      <c r="PH24" s="25">
        <f>+IFERROR('simulations corn farm1'!PH104,"")</f>
        <v>7478.3</v>
      </c>
      <c r="PI24" s="25">
        <f>+IFERROR('simulations corn farm1'!PI104,"")</f>
        <v>7478.3</v>
      </c>
      <c r="PJ24" s="25">
        <f>+IFERROR('simulations corn farm1'!PJ104,"")</f>
        <v>7478.3</v>
      </c>
      <c r="PK24" s="25">
        <f>+IFERROR('simulations corn farm1'!PK104,"")</f>
        <v>7478.3</v>
      </c>
      <c r="PL24" s="25">
        <f>+IFERROR('simulations corn farm1'!PL104,"")</f>
        <v>7478.3</v>
      </c>
      <c r="PM24" s="25">
        <f>+IFERROR('simulations corn farm1'!PM104,"")</f>
        <v>3870.3</v>
      </c>
      <c r="PN24" s="25">
        <f>+IFERROR('simulations corn farm1'!PN104,"")</f>
        <v>0</v>
      </c>
      <c r="PO24" s="25">
        <f>+IFERROR('simulations corn farm1'!PO104,"")</f>
        <v>565.16</v>
      </c>
      <c r="PP24" s="25">
        <f>+IFERROR('simulations corn farm1'!PP104,"")</f>
        <v>0</v>
      </c>
      <c r="PQ24" s="25">
        <f>+IFERROR('simulations corn farm1'!PQ104,"")</f>
        <v>7478.3</v>
      </c>
      <c r="PR24" s="25">
        <f>+IFERROR('simulations corn farm1'!PR104,"")</f>
        <v>7478.3</v>
      </c>
      <c r="PS24" s="25">
        <f>+IFERROR('simulations corn farm1'!PS104,"")</f>
        <v>6037.72</v>
      </c>
      <c r="PT24" s="25">
        <f>+IFERROR('simulations corn farm1'!PT104,"")</f>
        <v>2562.2399999999998</v>
      </c>
      <c r="PU24" s="25">
        <f>+IFERROR('simulations corn farm1'!PU104,"")</f>
        <v>7478.3</v>
      </c>
      <c r="PV24" s="25">
        <f>+IFERROR('simulations corn farm1'!PV104,"")</f>
        <v>7478.3</v>
      </c>
      <c r="PW24" s="25">
        <f>+IFERROR('simulations corn farm1'!PW104,"")</f>
        <v>7478.3</v>
      </c>
      <c r="PX24" s="25">
        <f>+IFERROR('simulations corn farm1'!PX104,"")</f>
        <v>0</v>
      </c>
      <c r="PY24" s="25">
        <f>+IFERROR('simulations corn farm1'!PY104,"")</f>
        <v>7478.3</v>
      </c>
      <c r="PZ24" s="25">
        <f>+IFERROR('simulations corn farm1'!PZ104,"")</f>
        <v>7478.3</v>
      </c>
      <c r="QA24" s="25">
        <f>+IFERROR('simulations corn farm1'!QA104,"")</f>
        <v>7478.3</v>
      </c>
      <c r="QB24" s="25">
        <f>+IFERROR('simulations corn farm1'!QB104,"")</f>
        <v>863.26</v>
      </c>
      <c r="QC24" s="25">
        <f>+IFERROR('simulations corn farm1'!QC104,"")</f>
        <v>7478.3</v>
      </c>
      <c r="QD24" s="25">
        <f>+IFERROR('simulations corn farm1'!QD104,"")</f>
        <v>7478.3</v>
      </c>
      <c r="QE24" s="25">
        <f>+IFERROR('simulations corn farm1'!QE104,"")</f>
        <v>0</v>
      </c>
      <c r="QF24" s="25">
        <f>+IFERROR('simulations corn farm1'!QF104,"")</f>
        <v>3458.82</v>
      </c>
      <c r="QG24" s="25">
        <f>+IFERROR('simulations corn farm1'!QG104,"")</f>
        <v>7478.3</v>
      </c>
      <c r="QH24" s="25">
        <f>+IFERROR('simulations corn farm1'!QH104,"")</f>
        <v>1740.8</v>
      </c>
      <c r="QI24" s="25">
        <f>+IFERROR('simulations corn farm1'!QI104,"")</f>
        <v>7478.3</v>
      </c>
      <c r="QJ24" s="25">
        <f>+IFERROR('simulations corn farm1'!QJ104,"")</f>
        <v>7478.3</v>
      </c>
      <c r="QK24" s="25">
        <f>+IFERROR('simulations corn farm1'!QK104,"")</f>
        <v>7478.3</v>
      </c>
      <c r="QL24" s="25">
        <f>+IFERROR('simulations corn farm1'!QL104,"")</f>
        <v>7478.3</v>
      </c>
      <c r="QM24" s="25">
        <f>+IFERROR('simulations corn farm1'!QM104,"")</f>
        <v>7478.3</v>
      </c>
      <c r="QN24" s="25">
        <f>+IFERROR('simulations corn farm1'!QN104,"")</f>
        <v>7478.3</v>
      </c>
      <c r="QO24" s="25">
        <f>+IFERROR('simulations corn farm1'!QO104,"")</f>
        <v>0</v>
      </c>
      <c r="QP24" s="25">
        <f>+IFERROR('simulations corn farm1'!QP104,"")</f>
        <v>2395.3000000000002</v>
      </c>
      <c r="QQ24" s="25">
        <f>+IFERROR('simulations corn farm1'!QQ104,"")</f>
        <v>0</v>
      </c>
      <c r="QR24" s="25">
        <f>+IFERROR('simulations corn farm1'!QR104,"")</f>
        <v>7478.3</v>
      </c>
      <c r="QS24" s="25">
        <f>+IFERROR('simulations corn farm1'!QS104,"")</f>
        <v>7478.3</v>
      </c>
      <c r="QT24" s="25">
        <f>+IFERROR('simulations corn farm1'!QT104,"")</f>
        <v>202.13</v>
      </c>
      <c r="QU24" s="25">
        <f>+IFERROR('simulations corn farm1'!QU104,"")</f>
        <v>5591.13</v>
      </c>
      <c r="QV24" s="25">
        <f>+IFERROR('simulations corn farm1'!QV104,"")</f>
        <v>7478.3</v>
      </c>
      <c r="QW24" s="25">
        <f>+IFERROR('simulations corn farm1'!QW104,"")</f>
        <v>7478.3</v>
      </c>
      <c r="QX24" s="25">
        <f>+IFERROR('simulations corn farm1'!QX104,"")</f>
        <v>7478.3</v>
      </c>
      <c r="QY24" s="25">
        <f>+IFERROR('simulations corn farm1'!QY104,"")</f>
        <v>7478.3</v>
      </c>
      <c r="QZ24" s="25">
        <f>+IFERROR('simulations corn farm1'!QZ104,"")</f>
        <v>7478.3</v>
      </c>
      <c r="RA24" s="25">
        <f>+IFERROR('simulations corn farm1'!RA104,"")</f>
        <v>0</v>
      </c>
      <c r="RB24" s="25">
        <f>+IFERROR('simulations corn farm1'!RB104,"")</f>
        <v>7478.3</v>
      </c>
      <c r="RC24" s="25">
        <f>+IFERROR('simulations corn farm1'!RC104,"")</f>
        <v>7478.3</v>
      </c>
      <c r="RD24" s="25">
        <f>+IFERROR('simulations corn farm1'!RD104,"")</f>
        <v>4780.0600000000004</v>
      </c>
      <c r="RE24" s="25">
        <f>+IFERROR('simulations corn farm1'!RE104,"")</f>
        <v>7478.3</v>
      </c>
      <c r="RF24" s="25">
        <f>+IFERROR('simulations corn farm1'!RF104,"")</f>
        <v>0</v>
      </c>
      <c r="RG24" s="25">
        <f>+IFERROR('simulations corn farm1'!RG104,"")</f>
        <v>0</v>
      </c>
      <c r="RH24" s="25">
        <f>+IFERROR('simulations corn farm1'!RH104,"")</f>
        <v>7478.3</v>
      </c>
      <c r="RI24" s="25">
        <f>+IFERROR('simulations corn farm1'!RI104,"")</f>
        <v>7478.3</v>
      </c>
      <c r="RJ24" s="25">
        <f>+IFERROR('simulations corn farm1'!RJ104,"")</f>
        <v>6553.76</v>
      </c>
      <c r="RK24" s="25">
        <f>+IFERROR('simulations corn farm1'!RK104,"")</f>
        <v>7478.3</v>
      </c>
      <c r="RL24" s="25">
        <f>+IFERROR('simulations corn farm1'!RL104,"")</f>
        <v>0</v>
      </c>
      <c r="RM24" s="25">
        <f>+IFERROR('simulations corn farm1'!RM104,"")</f>
        <v>5206.42</v>
      </c>
      <c r="RN24" s="25">
        <f>+IFERROR('simulations corn farm1'!RN104,"")</f>
        <v>4275.33</v>
      </c>
      <c r="RO24" s="25">
        <f>+IFERROR('simulations corn farm1'!RO104,"")</f>
        <v>2554.9299999999998</v>
      </c>
      <c r="RP24" s="25">
        <f>+IFERROR('simulations corn farm1'!RP104,"")</f>
        <v>0</v>
      </c>
      <c r="RQ24" s="25">
        <f>+IFERROR('simulations corn farm1'!RQ104,"")</f>
        <v>7478.3</v>
      </c>
      <c r="RR24" s="25">
        <f>+IFERROR('simulations corn farm1'!RR104,"")</f>
        <v>7478.3</v>
      </c>
      <c r="RS24" s="25">
        <f>+IFERROR('simulations corn farm1'!RS104,"")</f>
        <v>0</v>
      </c>
      <c r="RT24" s="25">
        <f>+IFERROR('simulations corn farm1'!RT104,"")</f>
        <v>0</v>
      </c>
      <c r="RU24" s="25">
        <f>+IFERROR('simulations corn farm1'!RU104,"")</f>
        <v>7478.3</v>
      </c>
      <c r="RV24" s="25">
        <f>+IFERROR('simulations corn farm1'!RV104,"")</f>
        <v>7478.3</v>
      </c>
      <c r="RW24" s="25">
        <f>+IFERROR('simulations corn farm1'!RW104,"")</f>
        <v>7478.3</v>
      </c>
      <c r="RX24" s="25">
        <f>+IFERROR('simulations corn farm1'!RX104,"")</f>
        <v>0</v>
      </c>
      <c r="RY24" s="25">
        <f>+IFERROR('simulations corn farm1'!RY104,"")</f>
        <v>0</v>
      </c>
      <c r="RZ24" s="25">
        <f>+IFERROR('simulations corn farm1'!RZ104,"")</f>
        <v>5121.5</v>
      </c>
      <c r="SA24" s="25">
        <f>+IFERROR('simulations corn farm1'!SA104,"")</f>
        <v>5681.91</v>
      </c>
      <c r="SB24" s="25">
        <f>+IFERROR('simulations corn farm1'!SB104,"")</f>
        <v>7478.3</v>
      </c>
      <c r="SC24" s="25">
        <f>+IFERROR('simulations corn farm1'!SC104,"")</f>
        <v>7478.3</v>
      </c>
      <c r="SD24" s="25">
        <f>+IFERROR('simulations corn farm1'!SD104,"")</f>
        <v>7478.3</v>
      </c>
      <c r="SE24" s="25">
        <f>+IFERROR('simulations corn farm1'!SE104,"")</f>
        <v>0</v>
      </c>
      <c r="SF24" s="25">
        <f>+IFERROR('simulations corn farm1'!SF104,"")</f>
        <v>5301.28</v>
      </c>
      <c r="SG24" s="25">
        <f>+IFERROR('simulations corn farm1'!SG104,"")</f>
        <v>5877.15</v>
      </c>
      <c r="SH24" s="25"/>
      <c r="SI24" s="25">
        <f>+(SUMIF(C24:SG24,"&gt;0")+SUMIF(C24:SG24,"&lt;=0"))/(COUNTIF(C24:SG24,"&gt;0")+COUNTIF(C24:SG24,"&lt;=0"))</f>
        <v>5114.4753106212393</v>
      </c>
      <c r="SJ24" s="25"/>
      <c r="SK24" s="25">
        <f>+SI24</f>
        <v>5114.4753106212393</v>
      </c>
      <c r="SL24" s="25">
        <f>+SI25</f>
        <v>5294.6503607214472</v>
      </c>
      <c r="SM24" s="25">
        <f>+SI26</f>
        <v>4665.3656713426853</v>
      </c>
      <c r="SN24" s="25">
        <f>+SI27</f>
        <v>2251.9251903807599</v>
      </c>
      <c r="SO24" s="25">
        <f>+SI28</f>
        <v>1986.9985771543093</v>
      </c>
      <c r="SP24" s="25"/>
      <c r="SQ24" s="247">
        <f>+A24</f>
        <v>2014</v>
      </c>
      <c r="SR24" s="247">
        <f>+COUNTIF($B24:$SG24,"&lt;=0")</f>
        <v>113</v>
      </c>
      <c r="SS24" s="247">
        <f>+COUNTIF($B24:$SG24,"&lt;=10000")</f>
        <v>500</v>
      </c>
      <c r="ST24" s="247">
        <f>+COUNTIF($B24:$SG24,"&lt;=25000")</f>
        <v>500</v>
      </c>
      <c r="SU24" s="247">
        <f>+COUNTIF($B24:$SG24,"&lt;=50000")</f>
        <v>500</v>
      </c>
      <c r="SV24" s="247">
        <f>+COUNTIF($B24:$SG24,"&lt;=75000")</f>
        <v>500</v>
      </c>
      <c r="SW24" s="247">
        <f>+COUNTIF($B24:$SG24,"&lt;=100000")</f>
        <v>500</v>
      </c>
      <c r="SX24" s="247">
        <f>+COUNTIF($B24:$SG24,"&lt;=125000")</f>
        <v>500</v>
      </c>
      <c r="SY24" s="247">
        <f>+COUNTIF($B24:$SG24,"&lt;=150000")</f>
        <v>500</v>
      </c>
      <c r="SZ24" s="247">
        <f>+COUNTIF($B24:$SG24,"&lt;=150000")+COUNTIF($B24:$SG24,"&gt;150000")</f>
        <v>500</v>
      </c>
      <c r="TA24" s="247"/>
      <c r="TB24" s="168">
        <f>+SR24/$SZ24</f>
        <v>0.22600000000000001</v>
      </c>
      <c r="TC24" s="168">
        <f>+(SS24-SR24)/$SZ24</f>
        <v>0.77400000000000002</v>
      </c>
      <c r="TD24" s="168">
        <f t="shared" ref="TD24:TD28" si="24">+(ST24-SS24)/$SZ24</f>
        <v>0</v>
      </c>
      <c r="TE24" s="168">
        <f t="shared" ref="TE24:TE28" si="25">+(SU24-ST24)/$SZ24</f>
        <v>0</v>
      </c>
      <c r="TF24" s="168">
        <f t="shared" ref="TF24:TF28" si="26">+(SV24-SU24)/$SZ24</f>
        <v>0</v>
      </c>
      <c r="TG24" s="168">
        <f t="shared" ref="TG24:TG28" si="27">+(SW24-SV24)/$SZ24</f>
        <v>0</v>
      </c>
      <c r="TH24" s="168">
        <f t="shared" ref="TH24:TH28" si="28">+(SX24-SW24)/$SZ24</f>
        <v>0</v>
      </c>
      <c r="TI24" s="168">
        <f t="shared" ref="TI24:TI28" si="29">+(SY24-SX24)/$SZ24</f>
        <v>0</v>
      </c>
      <c r="TJ24" s="168">
        <f t="shared" ref="TJ24:TJ28" si="30">+(SZ24-SY24)/$SZ24</f>
        <v>0</v>
      </c>
      <c r="TK24" s="94">
        <f>SUM(TB24:TJ24)</f>
        <v>1</v>
      </c>
      <c r="TM24">
        <v>1</v>
      </c>
      <c r="TP24" s="477">
        <f>+SMALL($B24:$SG24,ROUND($SZ24*TP$15,0))</f>
        <v>1423.58</v>
      </c>
      <c r="TQ24" s="477">
        <f>+SMALL($B24:$SG24,ROUND($SZ24*TQ$15,0))</f>
        <v>7478.3</v>
      </c>
      <c r="TR24" s="25">
        <f>+SI24</f>
        <v>5114.4753106212393</v>
      </c>
      <c r="TS24">
        <f>+RANK(SI24,B24:SI24,1)</f>
        <v>178</v>
      </c>
      <c r="TT24" s="168">
        <f>+TS24/SZ24</f>
        <v>0.35599999999999998</v>
      </c>
      <c r="TV24" s="168">
        <f>+SR24/SZ24</f>
        <v>0.22600000000000001</v>
      </c>
    </row>
    <row r="25" spans="1:542">
      <c r="A25">
        <v>2015</v>
      </c>
      <c r="B25" s="25">
        <f>+IFERROR('simulations corn farm1'!B144,"")</f>
        <v>7478.3</v>
      </c>
      <c r="C25" s="25">
        <f>+IFERROR('simulations corn farm1'!C144,"")</f>
        <v>7576.78</v>
      </c>
      <c r="D25" s="25">
        <f>+IFERROR('simulations corn farm1'!D144,"")</f>
        <v>7478.3</v>
      </c>
      <c r="E25" s="25">
        <f>+IFERROR('simulations corn farm1'!E144,"")</f>
        <v>4703.88</v>
      </c>
      <c r="F25" s="25">
        <f>+IFERROR('simulations corn farm1'!F144,"")</f>
        <v>7311.62</v>
      </c>
      <c r="G25" s="25">
        <f>+IFERROR('simulations corn farm1'!G144,"")</f>
        <v>0</v>
      </c>
      <c r="H25" s="25">
        <f>+IFERROR('simulations corn farm1'!H144,"")</f>
        <v>7469.29</v>
      </c>
      <c r="I25" s="25">
        <f>+IFERROR('simulations corn farm1'!I144,"")</f>
        <v>7253.05</v>
      </c>
      <c r="J25" s="25">
        <f>+IFERROR('simulations corn farm1'!J144,"")</f>
        <v>0</v>
      </c>
      <c r="K25" s="25">
        <f>+IFERROR('simulations corn farm1'!K144,"")</f>
        <v>7059.34</v>
      </c>
      <c r="L25" s="25">
        <f>+IFERROR('simulations corn farm1'!L144,"")</f>
        <v>7167.46</v>
      </c>
      <c r="M25" s="25">
        <f>+IFERROR('simulations corn farm1'!M144,"")</f>
        <v>7302.61</v>
      </c>
      <c r="N25" s="25">
        <f>+IFERROR('simulations corn farm1'!N144,"")</f>
        <v>3982.93</v>
      </c>
      <c r="O25" s="25">
        <f>+IFERROR('simulations corn farm1'!O144,"")</f>
        <v>7343.15</v>
      </c>
      <c r="P25" s="25">
        <f>+IFERROR('simulations corn farm1'!P144,"")</f>
        <v>7374.69</v>
      </c>
      <c r="Q25" s="25">
        <f>+IFERROR('simulations corn farm1'!Q144,"")</f>
        <v>7203.5</v>
      </c>
      <c r="R25" s="25">
        <f>+IFERROR('simulations corn farm1'!R144,"")</f>
        <v>7365.68</v>
      </c>
      <c r="S25" s="25">
        <f>+IFERROR('simulations corn farm1'!S144,"")</f>
        <v>7507.2</v>
      </c>
      <c r="T25" s="25">
        <f>+IFERROR('simulations corn farm1'!T144,"")</f>
        <v>7081.86</v>
      </c>
      <c r="U25" s="25">
        <f>+IFERROR('simulations corn farm1'!U144,"")</f>
        <v>0</v>
      </c>
      <c r="V25" s="25">
        <f>+IFERROR('simulations corn farm1'!V144,"")</f>
        <v>7504.29</v>
      </c>
      <c r="W25" s="25">
        <f>+IFERROR('simulations corn farm1'!W144,"")</f>
        <v>7289.09</v>
      </c>
      <c r="X25" s="25">
        <f>+IFERROR('simulations corn farm1'!X144,"")</f>
        <v>7311.62</v>
      </c>
      <c r="Y25" s="25">
        <f>+IFERROR('simulations corn farm1'!Y144,"")</f>
        <v>7325.13</v>
      </c>
      <c r="Z25" s="25">
        <f>+IFERROR('simulations corn farm1'!Z144,"")</f>
        <v>7446.77</v>
      </c>
      <c r="AA25" s="25">
        <f>+IFERROR('simulations corn farm1'!AA144,"")</f>
        <v>7140.43</v>
      </c>
      <c r="AB25" s="25">
        <f>+IFERROR('simulations corn farm1'!AB144,"")</f>
        <v>0</v>
      </c>
      <c r="AC25" s="25">
        <f>+IFERROR('simulations corn farm1'!AC144,"")</f>
        <v>3837.58</v>
      </c>
      <c r="AD25" s="25">
        <f>+IFERROR('simulations corn farm1'!AD144,"")</f>
        <v>7370.18</v>
      </c>
      <c r="AE25" s="25">
        <f>+IFERROR('simulations corn farm1'!AE144,"")</f>
        <v>0</v>
      </c>
      <c r="AF25" s="25">
        <f>+IFERROR('simulations corn farm1'!AF144,"")</f>
        <v>8126.21</v>
      </c>
      <c r="AG25" s="25">
        <f>+IFERROR('simulations corn farm1'!AG144,"")</f>
        <v>7365.68</v>
      </c>
      <c r="AH25" s="25">
        <f>+IFERROR('simulations corn farm1'!AH144,"")</f>
        <v>7556.87</v>
      </c>
      <c r="AI25" s="25">
        <f>+IFERROR('simulations corn farm1'!AI144,"")</f>
        <v>0</v>
      </c>
      <c r="AJ25" s="25">
        <f>+IFERROR('simulations corn farm1'!AJ144,"")</f>
        <v>7140.43</v>
      </c>
      <c r="AK25" s="25">
        <f>+IFERROR('simulations corn farm1'!AK144,"")</f>
        <v>7383.7</v>
      </c>
      <c r="AL25" s="25">
        <f>+IFERROR('simulations corn farm1'!AL144,"")</f>
        <v>0</v>
      </c>
      <c r="AM25" s="25">
        <f>+IFERROR('simulations corn farm1'!AM144,"")</f>
        <v>5135.04</v>
      </c>
      <c r="AN25" s="25">
        <f>+IFERROR('simulations corn farm1'!AN144,"")</f>
        <v>7356.67</v>
      </c>
      <c r="AO25" s="25">
        <f>+IFERROR('simulations corn farm1'!AO144,"")</f>
        <v>7788.01</v>
      </c>
      <c r="AP25" s="25">
        <f>+IFERROR('simulations corn farm1'!AP144,"")</f>
        <v>6987.26</v>
      </c>
      <c r="AQ25" s="25">
        <f>+IFERROR('simulations corn farm1'!AQ144,"")</f>
        <v>7675.19</v>
      </c>
      <c r="AR25" s="25">
        <f>+IFERROR('simulations corn farm1'!AR144,"")</f>
        <v>0</v>
      </c>
      <c r="AS25" s="25">
        <f>+IFERROR('simulations corn farm1'!AS144,"")</f>
        <v>6969.24</v>
      </c>
      <c r="AT25" s="25">
        <f>+IFERROR('simulations corn farm1'!AT144,"")</f>
        <v>7221.52</v>
      </c>
      <c r="AU25" s="25">
        <f>+IFERROR('simulations corn farm1'!AU144,"")</f>
        <v>7262.06</v>
      </c>
      <c r="AV25" s="25">
        <f>+IFERROR('simulations corn farm1'!AV144,"")</f>
        <v>7874.71</v>
      </c>
      <c r="AW25" s="25">
        <f>+IFERROR('simulations corn farm1'!AW144,"")</f>
        <v>0</v>
      </c>
      <c r="AX25" s="25">
        <f>+IFERROR('simulations corn farm1'!AX144,"")</f>
        <v>0</v>
      </c>
      <c r="AY25" s="25">
        <f>+IFERROR('simulations corn farm1'!AY144,"")</f>
        <v>98.53</v>
      </c>
      <c r="AZ25" s="25">
        <f>+IFERROR('simulations corn farm1'!AZ144,"")</f>
        <v>7379.19</v>
      </c>
      <c r="BA25" s="25">
        <f>+IFERROR('simulations corn farm1'!BA144,"")</f>
        <v>8230.31</v>
      </c>
      <c r="BB25" s="25">
        <f>+IFERROR('simulations corn farm1'!BB144,"")</f>
        <v>0</v>
      </c>
      <c r="BC25" s="25">
        <f>+IFERROR('simulations corn farm1'!BC144,"")</f>
        <v>7397.21</v>
      </c>
      <c r="BD25" s="25">
        <f>+IFERROR('simulations corn farm1'!BD144,"")</f>
        <v>7392.71</v>
      </c>
      <c r="BE25" s="25">
        <f>+IFERROR('simulations corn farm1'!BE144,"")</f>
        <v>268.60000000000002</v>
      </c>
      <c r="BF25" s="25">
        <f>+IFERROR('simulations corn farm1'!BF144,"")</f>
        <v>7478.3</v>
      </c>
      <c r="BG25" s="25">
        <f>+IFERROR('simulations corn farm1'!BG144,"")</f>
        <v>5040.3999999999996</v>
      </c>
      <c r="BH25" s="25">
        <f>+IFERROR('simulations corn farm1'!BH144,"")</f>
        <v>5796.44</v>
      </c>
      <c r="BI25" s="25">
        <f>+IFERROR('simulations corn farm1'!BI144,"")</f>
        <v>0</v>
      </c>
      <c r="BJ25" s="25">
        <f>+IFERROR('simulations corn farm1'!BJ144,"")</f>
        <v>7266.57</v>
      </c>
      <c r="BK25" s="25">
        <f>+IFERROR('simulations corn farm1'!BK144,"")</f>
        <v>0</v>
      </c>
      <c r="BL25" s="25">
        <f>+IFERROR('simulations corn farm1'!BL144,"")</f>
        <v>7829.88</v>
      </c>
      <c r="BM25" s="25">
        <f>+IFERROR('simulations corn farm1'!BM144,"")</f>
        <v>0</v>
      </c>
      <c r="BN25" s="25">
        <f>+IFERROR('simulations corn farm1'!BN144,"")</f>
        <v>0</v>
      </c>
      <c r="BO25" s="25">
        <f>+IFERROR('simulations corn farm1'!BO144,"")</f>
        <v>0</v>
      </c>
      <c r="BP25" s="25">
        <f>+IFERROR('simulations corn farm1'!BP144,"")</f>
        <v>7428.75</v>
      </c>
      <c r="BQ25" s="25">
        <f>+IFERROR('simulations corn farm1'!BQ144,"")</f>
        <v>7351.78</v>
      </c>
      <c r="BR25" s="25">
        <f>+IFERROR('simulations corn farm1'!BR144,"")</f>
        <v>7464.79</v>
      </c>
      <c r="BS25" s="25">
        <f>+IFERROR('simulations corn farm1'!BS144,"")</f>
        <v>0</v>
      </c>
      <c r="BT25" s="25">
        <f>+IFERROR('simulations corn farm1'!BT144,"")</f>
        <v>7424.24</v>
      </c>
      <c r="BU25" s="25">
        <f>+IFERROR('simulations corn farm1'!BU144,"")</f>
        <v>7149.44</v>
      </c>
      <c r="BV25" s="25">
        <f>+IFERROR('simulations corn farm1'!BV144,"")</f>
        <v>883.66</v>
      </c>
      <c r="BW25" s="25">
        <f>+IFERROR('simulations corn farm1'!BW144,"")</f>
        <v>6210.42</v>
      </c>
      <c r="BX25" s="25">
        <f>+IFERROR('simulations corn farm1'!BX144,"")</f>
        <v>473.01</v>
      </c>
      <c r="BY25" s="25">
        <f>+IFERROR('simulations corn farm1'!BY144,"")</f>
        <v>7284.59</v>
      </c>
      <c r="BZ25" s="25">
        <f>+IFERROR('simulations corn farm1'!BZ144,"")</f>
        <v>0</v>
      </c>
      <c r="CA25" s="25">
        <f>+IFERROR('simulations corn farm1'!CA144,"")</f>
        <v>7335.02</v>
      </c>
      <c r="CB25" s="25">
        <f>+IFERROR('simulations corn farm1'!CB144,"")</f>
        <v>7361.17</v>
      </c>
      <c r="CC25" s="25">
        <f>+IFERROR('simulations corn farm1'!CC144,"")</f>
        <v>0</v>
      </c>
      <c r="CD25" s="25">
        <f>+IFERROR('simulations corn farm1'!CD144,"")</f>
        <v>7401.72</v>
      </c>
      <c r="CE25" s="25">
        <f>+IFERROR('simulations corn farm1'!CE144,"")</f>
        <v>7582.27</v>
      </c>
      <c r="CF25" s="25">
        <f>+IFERROR('simulations corn farm1'!CF144,"")</f>
        <v>0</v>
      </c>
      <c r="CG25" s="25">
        <f>+IFERROR('simulations corn farm1'!CG144,"")</f>
        <v>7388.2</v>
      </c>
      <c r="CH25" s="25">
        <f>+IFERROR('simulations corn farm1'!CH144,"")</f>
        <v>0</v>
      </c>
      <c r="CI25" s="25">
        <f>+IFERROR('simulations corn farm1'!CI144,"")</f>
        <v>7266.57</v>
      </c>
      <c r="CJ25" s="25">
        <f>+IFERROR('simulations corn farm1'!CJ144,"")</f>
        <v>7478.3</v>
      </c>
      <c r="CK25" s="25">
        <f>+IFERROR('simulations corn farm1'!CK144,"")</f>
        <v>7316.12</v>
      </c>
      <c r="CL25" s="25">
        <f>+IFERROR('simulations corn farm1'!CL144,"")</f>
        <v>7271.25</v>
      </c>
      <c r="CM25" s="25">
        <f>+IFERROR('simulations corn farm1'!CM144,"")</f>
        <v>7629.6</v>
      </c>
      <c r="CN25" s="25">
        <f>+IFERROR('simulations corn farm1'!CN144,"")</f>
        <v>7334.14</v>
      </c>
      <c r="CO25" s="25">
        <f>+IFERROR('simulations corn farm1'!CO144,"")</f>
        <v>7478.3</v>
      </c>
      <c r="CP25" s="25">
        <f>+IFERROR('simulations corn farm1'!CP144,"")</f>
        <v>7293.6</v>
      </c>
      <c r="CQ25" s="25">
        <f>+IFERROR('simulations corn farm1'!CQ144,"")</f>
        <v>3410.01</v>
      </c>
      <c r="CR25" s="25">
        <f>+IFERROR('simulations corn farm1'!CR144,"")</f>
        <v>7217.01</v>
      </c>
      <c r="CS25" s="25">
        <f>+IFERROR('simulations corn farm1'!CS144,"")</f>
        <v>0</v>
      </c>
      <c r="CT25" s="25">
        <f>+IFERROR('simulations corn farm1'!CT144,"")</f>
        <v>0</v>
      </c>
      <c r="CU25" s="25">
        <f>+IFERROR('simulations corn farm1'!CU144,"")</f>
        <v>7836.63</v>
      </c>
      <c r="CV25" s="25">
        <f>+IFERROR('simulations corn farm1'!CV144,"")</f>
        <v>7329.64</v>
      </c>
      <c r="CW25" s="25">
        <f>+IFERROR('simulations corn farm1'!CW144,"")</f>
        <v>7495.15</v>
      </c>
      <c r="CX25" s="25">
        <f>+IFERROR('simulations corn farm1'!CX144,"")</f>
        <v>0</v>
      </c>
      <c r="CY25" s="25">
        <f>+IFERROR('simulations corn farm1'!CY144,"")</f>
        <v>7081.86</v>
      </c>
      <c r="CZ25" s="25">
        <f>+IFERROR('simulations corn farm1'!CZ144,"")</f>
        <v>7463.34</v>
      </c>
      <c r="DA25" s="25">
        <f>+IFERROR('simulations corn farm1'!DA144,"")</f>
        <v>7478.3</v>
      </c>
      <c r="DB25" s="25">
        <f>+IFERROR('simulations corn farm1'!DB144,"")</f>
        <v>1266.77</v>
      </c>
      <c r="DC25" s="25">
        <f>+IFERROR('simulations corn farm1'!DC144,"")</f>
        <v>7478.3</v>
      </c>
      <c r="DD25" s="25">
        <f>+IFERROR('simulations corn farm1'!DD144,"")</f>
        <v>7708.99</v>
      </c>
      <c r="DE25" s="25">
        <f>+IFERROR('simulations corn farm1'!DE144,"")</f>
        <v>4802.62</v>
      </c>
      <c r="DF25" s="25">
        <f>+IFERROR('simulations corn farm1'!DF144,"")</f>
        <v>8093.29</v>
      </c>
      <c r="DG25" s="25">
        <f>+IFERROR('simulations corn farm1'!DG144,"")</f>
        <v>0</v>
      </c>
      <c r="DH25" s="25">
        <f>+IFERROR('simulations corn farm1'!DH144,"")</f>
        <v>7262.06</v>
      </c>
      <c r="DI25" s="25">
        <f>+IFERROR('simulations corn farm1'!DI144,"")</f>
        <v>3356.41</v>
      </c>
      <c r="DJ25" s="25">
        <f>+IFERROR('simulations corn farm1'!DJ144,"")</f>
        <v>7244.04</v>
      </c>
      <c r="DK25" s="25">
        <f>+IFERROR('simulations corn farm1'!DK144,"")</f>
        <v>7451.27</v>
      </c>
      <c r="DL25" s="25">
        <f>+IFERROR('simulations corn farm1'!DL144,"")</f>
        <v>7284.59</v>
      </c>
      <c r="DM25" s="25">
        <f>+IFERROR('simulations corn farm1'!DM144,"")</f>
        <v>0</v>
      </c>
      <c r="DN25" s="25">
        <f>+IFERROR('simulations corn farm1'!DN144,"")</f>
        <v>7334.44</v>
      </c>
      <c r="DO25" s="25">
        <f>+IFERROR('simulations corn farm1'!DO144,"")</f>
        <v>7397.21</v>
      </c>
      <c r="DP25" s="25">
        <f>+IFERROR('simulations corn farm1'!DP144,"")</f>
        <v>5995.83</v>
      </c>
      <c r="DQ25" s="25">
        <f>+IFERROR('simulations corn farm1'!DQ144,"")</f>
        <v>7446.77</v>
      </c>
      <c r="DR25" s="25">
        <f>+IFERROR('simulations corn farm1'!DR144,"")</f>
        <v>0</v>
      </c>
      <c r="DS25" s="25">
        <f>+IFERROR('simulations corn farm1'!DS144,"")</f>
        <v>7740.91</v>
      </c>
      <c r="DT25" s="25">
        <f>+IFERROR('simulations corn farm1'!DT144,"")</f>
        <v>7298.1</v>
      </c>
      <c r="DU25" s="25">
        <f>+IFERROR('simulations corn farm1'!DU144,"")</f>
        <v>7522.4</v>
      </c>
      <c r="DV25" s="25">
        <f>+IFERROR('simulations corn farm1'!DV144,"")</f>
        <v>6745.67</v>
      </c>
      <c r="DW25" s="25">
        <f>+IFERROR('simulations corn farm1'!DW144,"")</f>
        <v>7399.11</v>
      </c>
      <c r="DX25" s="25">
        <f>+IFERROR('simulations corn farm1'!DX144,"")</f>
        <v>7486.12</v>
      </c>
      <c r="DY25" s="25">
        <f>+IFERROR('simulations corn farm1'!DY144,"")</f>
        <v>7478.3</v>
      </c>
      <c r="DZ25" s="25">
        <f>+IFERROR('simulations corn farm1'!DZ144,"")</f>
        <v>7235.03</v>
      </c>
      <c r="EA25" s="25">
        <f>+IFERROR('simulations corn farm1'!EA144,"")</f>
        <v>7343.15</v>
      </c>
      <c r="EB25" s="25">
        <f>+IFERROR('simulations corn farm1'!EB144,"")</f>
        <v>7693.61</v>
      </c>
      <c r="EC25" s="25">
        <f>+IFERROR('simulations corn farm1'!EC144,"")</f>
        <v>7415.23</v>
      </c>
      <c r="ED25" s="25">
        <f>+IFERROR('simulations corn farm1'!ED144,"")</f>
        <v>7239.54</v>
      </c>
      <c r="EE25" s="25">
        <f>+IFERROR('simulations corn farm1'!EE144,"")</f>
        <v>7253.05</v>
      </c>
      <c r="EF25" s="25">
        <f>+IFERROR('simulations corn farm1'!EF144,"")</f>
        <v>7971.51</v>
      </c>
      <c r="EG25" s="25">
        <f>+IFERROR('simulations corn farm1'!EG144,"")</f>
        <v>7257.56</v>
      </c>
      <c r="EH25" s="25">
        <f>+IFERROR('simulations corn farm1'!EH144,"")</f>
        <v>7217.01</v>
      </c>
      <c r="EI25" s="25">
        <f>+IFERROR('simulations corn farm1'!EI144,"")</f>
        <v>6077.93</v>
      </c>
      <c r="EJ25" s="25">
        <f>+IFERROR('simulations corn farm1'!EJ144,"")</f>
        <v>7104.39</v>
      </c>
      <c r="EK25" s="25">
        <f>+IFERROR('simulations corn farm1'!EK144,"")</f>
        <v>7424.71</v>
      </c>
      <c r="EL25" s="25">
        <f>+IFERROR('simulations corn farm1'!EL144,"")</f>
        <v>7661.73</v>
      </c>
      <c r="EM25" s="25">
        <f>+IFERROR('simulations corn farm1'!EM144,"")</f>
        <v>7392.71</v>
      </c>
      <c r="EN25" s="25">
        <f>+IFERROR('simulations corn farm1'!EN144,"")</f>
        <v>6877.37</v>
      </c>
      <c r="EO25" s="25">
        <f>+IFERROR('simulations corn farm1'!EO144,"")</f>
        <v>7806.11</v>
      </c>
      <c r="EP25" s="25">
        <f>+IFERROR('simulations corn farm1'!EP144,"")</f>
        <v>0</v>
      </c>
      <c r="EQ25" s="25">
        <f>+IFERROR('simulations corn farm1'!EQ144,"")</f>
        <v>7248.55</v>
      </c>
      <c r="ER25" s="25">
        <f>+IFERROR('simulations corn farm1'!ER144,"")</f>
        <v>1016.29</v>
      </c>
      <c r="ES25" s="25">
        <f>+IFERROR('simulations corn farm1'!ES144,"")</f>
        <v>7311.62</v>
      </c>
      <c r="ET25" s="25">
        <f>+IFERROR('simulations corn farm1'!ET144,"")</f>
        <v>0</v>
      </c>
      <c r="EU25" s="25">
        <f>+IFERROR('simulations corn farm1'!EU144,"")</f>
        <v>5515.16</v>
      </c>
      <c r="EV25" s="25">
        <f>+IFERROR('simulations corn farm1'!EV144,"")</f>
        <v>0</v>
      </c>
      <c r="EW25" s="25">
        <f>+IFERROR('simulations corn farm1'!EW144,"")</f>
        <v>5790.83</v>
      </c>
      <c r="EX25" s="25">
        <f>+IFERROR('simulations corn farm1'!EX144,"")</f>
        <v>5834.16</v>
      </c>
      <c r="EY25" s="25">
        <f>+IFERROR('simulations corn farm1'!EY144,"")</f>
        <v>0</v>
      </c>
      <c r="EZ25" s="25">
        <f>+IFERROR('simulations corn farm1'!EZ144,"")</f>
        <v>0</v>
      </c>
      <c r="FA25" s="25">
        <f>+IFERROR('simulations corn farm1'!FA144,"")</f>
        <v>2098.7199999999998</v>
      </c>
      <c r="FB25" s="25">
        <f>+IFERROR('simulations corn farm1'!FB144,"")</f>
        <v>6808.94</v>
      </c>
      <c r="FC25" s="25">
        <f>+IFERROR('simulations corn farm1'!FC144,"")</f>
        <v>0</v>
      </c>
      <c r="FD25" s="25">
        <f>+IFERROR('simulations corn farm1'!FD144,"")</f>
        <v>7704.06</v>
      </c>
      <c r="FE25" s="25">
        <f>+IFERROR('simulations corn farm1'!FE144,"")</f>
        <v>7289.09</v>
      </c>
      <c r="FF25" s="25">
        <f>+IFERROR('simulations corn farm1'!FF144,"")</f>
        <v>7467</v>
      </c>
      <c r="FG25" s="25">
        <f>+IFERROR('simulations corn farm1'!FG144,"")</f>
        <v>7230.53</v>
      </c>
      <c r="FH25" s="25">
        <f>+IFERROR('simulations corn farm1'!FH144,"")</f>
        <v>7478.3</v>
      </c>
      <c r="FI25" s="25">
        <f>+IFERROR('simulations corn farm1'!FI144,"")</f>
        <v>7226.02</v>
      </c>
      <c r="FJ25" s="25">
        <f>+IFERROR('simulations corn farm1'!FJ144,"")</f>
        <v>7379.19</v>
      </c>
      <c r="FK25" s="25">
        <f>+IFERROR('simulations corn farm1'!FK144,"")</f>
        <v>7343.15</v>
      </c>
      <c r="FL25" s="25">
        <f>+IFERROR('simulations corn farm1'!FL144,"")</f>
        <v>0</v>
      </c>
      <c r="FM25" s="25">
        <f>+IFERROR('simulations corn farm1'!FM144,"")</f>
        <v>3634.04</v>
      </c>
      <c r="FN25" s="25">
        <f>+IFERROR('simulations corn farm1'!FN144,"")</f>
        <v>7469.29</v>
      </c>
      <c r="FO25" s="25">
        <f>+IFERROR('simulations corn farm1'!FO144,"")</f>
        <v>7230.53</v>
      </c>
      <c r="FP25" s="25">
        <f>+IFERROR('simulations corn farm1'!FP144,"")</f>
        <v>7943.93</v>
      </c>
      <c r="FQ25" s="25">
        <f>+IFERROR('simulations corn farm1'!FQ144,"")</f>
        <v>7153.94</v>
      </c>
      <c r="FR25" s="25">
        <f>+IFERROR('simulations corn farm1'!FR144,"")</f>
        <v>5182.96</v>
      </c>
      <c r="FS25" s="25">
        <f>+IFERROR('simulations corn farm1'!FS144,"")</f>
        <v>7591.18</v>
      </c>
      <c r="FT25" s="25">
        <f>+IFERROR('simulations corn farm1'!FT144,"")</f>
        <v>0</v>
      </c>
      <c r="FU25" s="25">
        <f>+IFERROR('simulations corn farm1'!FU144,"")</f>
        <v>0</v>
      </c>
      <c r="FV25" s="25">
        <f>+IFERROR('simulations corn farm1'!FV144,"")</f>
        <v>7478.3</v>
      </c>
      <c r="FW25" s="25">
        <f>+IFERROR('simulations corn farm1'!FW144,"")</f>
        <v>7388.2</v>
      </c>
      <c r="FX25" s="25">
        <f>+IFERROR('simulations corn farm1'!FX144,"")</f>
        <v>4556.59</v>
      </c>
      <c r="FY25" s="25">
        <f>+IFERROR('simulations corn farm1'!FY144,"")</f>
        <v>0</v>
      </c>
      <c r="FZ25" s="25">
        <f>+IFERROR('simulations corn farm1'!FZ144,"")</f>
        <v>6621.96</v>
      </c>
      <c r="GA25" s="25">
        <f>+IFERROR('simulations corn farm1'!GA144,"")</f>
        <v>0</v>
      </c>
      <c r="GB25" s="25">
        <f>+IFERROR('simulations corn farm1'!GB144,"")</f>
        <v>7329.64</v>
      </c>
      <c r="GC25" s="25">
        <f>+IFERROR('simulations corn farm1'!GC144,"")</f>
        <v>7478.3</v>
      </c>
      <c r="GD25" s="25">
        <f>+IFERROR('simulations corn farm1'!GD144,"")</f>
        <v>7478.3</v>
      </c>
      <c r="GE25" s="25">
        <f>+IFERROR('simulations corn farm1'!GE144,"")</f>
        <v>1449.27</v>
      </c>
      <c r="GF25" s="25">
        <f>+IFERROR('simulations corn farm1'!GF144,"")</f>
        <v>5250.35</v>
      </c>
      <c r="GG25" s="25">
        <f>+IFERROR('simulations corn farm1'!GG144,"")</f>
        <v>7403.45</v>
      </c>
      <c r="GH25" s="25">
        <f>+IFERROR('simulations corn farm1'!GH144,"")</f>
        <v>7478.3</v>
      </c>
      <c r="GI25" s="25">
        <f>+IFERROR('simulations corn farm1'!GI144,"")</f>
        <v>7428.75</v>
      </c>
      <c r="GJ25" s="25">
        <f>+IFERROR('simulations corn farm1'!GJ144,"")</f>
        <v>7513.83</v>
      </c>
      <c r="GK25" s="25">
        <f>+IFERROR('simulations corn farm1'!GK144,"")</f>
        <v>7352.16</v>
      </c>
      <c r="GL25" s="25">
        <f>+IFERROR('simulations corn farm1'!GL144,"")</f>
        <v>7253.05</v>
      </c>
      <c r="GM25" s="25">
        <f>+IFERROR('simulations corn farm1'!GM144,"")</f>
        <v>7476.86</v>
      </c>
      <c r="GN25" s="25">
        <f>+IFERROR('simulations corn farm1'!GN144,"")</f>
        <v>7226.02</v>
      </c>
      <c r="GO25" s="25">
        <f>+IFERROR('simulations corn farm1'!GO144,"")</f>
        <v>7343.15</v>
      </c>
      <c r="GP25" s="25">
        <f>+IFERROR('simulations corn farm1'!GP144,"")</f>
        <v>7266.57</v>
      </c>
      <c r="GQ25" s="25">
        <f>+IFERROR('simulations corn farm1'!GQ144,"")</f>
        <v>7401.72</v>
      </c>
      <c r="GR25" s="25">
        <f>+IFERROR('simulations corn farm1'!GR144,"")</f>
        <v>7275.58</v>
      </c>
      <c r="GS25" s="25">
        <f>+IFERROR('simulations corn farm1'!GS144,"")</f>
        <v>7455.59</v>
      </c>
      <c r="GT25" s="25">
        <f>+IFERROR('simulations corn farm1'!GT144,"")</f>
        <v>8093.7</v>
      </c>
      <c r="GU25" s="25">
        <f>+IFERROR('simulations corn farm1'!GU144,"")</f>
        <v>0</v>
      </c>
      <c r="GV25" s="25">
        <f>+IFERROR('simulations corn farm1'!GV144,"")</f>
        <v>7230.53</v>
      </c>
      <c r="GW25" s="25">
        <f>+IFERROR('simulations corn farm1'!GW144,"")</f>
        <v>7478.3</v>
      </c>
      <c r="GX25" s="25">
        <f>+IFERROR('simulations corn farm1'!GX144,"")</f>
        <v>6999.05</v>
      </c>
      <c r="GY25" s="25">
        <f>+IFERROR('simulations corn farm1'!GY144,"")</f>
        <v>7131.42</v>
      </c>
      <c r="GZ25" s="25">
        <f>+IFERROR('simulations corn farm1'!GZ144,"")</f>
        <v>6827.45</v>
      </c>
      <c r="HA25" s="25">
        <f>+IFERROR('simulations corn farm1'!HA144,"")</f>
        <v>7478.3</v>
      </c>
      <c r="HB25" s="25">
        <f>+IFERROR('simulations corn farm1'!HB144,"")</f>
        <v>0</v>
      </c>
      <c r="HC25" s="25">
        <f>+IFERROR('simulations corn farm1'!HC144,"")</f>
        <v>2501.14</v>
      </c>
      <c r="HD25" s="25">
        <f>+IFERROR('simulations corn farm1'!HD144,"")</f>
        <v>0</v>
      </c>
      <c r="HE25" s="25">
        <f>+IFERROR('simulations corn farm1'!HE144,"")</f>
        <v>237.96</v>
      </c>
      <c r="HF25" s="25">
        <f>+IFERROR('simulations corn farm1'!HF144,"")</f>
        <v>7262.06</v>
      </c>
      <c r="HG25" s="25">
        <f>+IFERROR('simulations corn farm1'!HG144,"")</f>
        <v>7113.4</v>
      </c>
      <c r="HH25" s="25">
        <f>+IFERROR('simulations corn farm1'!HH144,"")</f>
        <v>7478.3</v>
      </c>
      <c r="HI25" s="25">
        <f>+IFERROR('simulations corn farm1'!HI144,"")</f>
        <v>7478.3</v>
      </c>
      <c r="HJ25" s="25">
        <f>+IFERROR('simulations corn farm1'!HJ144,"")</f>
        <v>7478.3</v>
      </c>
      <c r="HK25" s="25">
        <f>+IFERROR('simulations corn farm1'!HK144,"")</f>
        <v>0</v>
      </c>
      <c r="HL25" s="25">
        <f>+IFERROR('simulations corn farm1'!HL144,"")</f>
        <v>7965.18</v>
      </c>
      <c r="HM25" s="25">
        <f>+IFERROR('simulations corn farm1'!HM144,"")</f>
        <v>3563.69</v>
      </c>
      <c r="HN25" s="25">
        <f>+IFERROR('simulations corn farm1'!HN144,"")</f>
        <v>7967.41</v>
      </c>
      <c r="HO25" s="25">
        <f>+IFERROR('simulations corn farm1'!HO144,"")</f>
        <v>7661.73</v>
      </c>
      <c r="HP25" s="25">
        <f>+IFERROR('simulations corn farm1'!HP144,"")</f>
        <v>0</v>
      </c>
      <c r="HQ25" s="25">
        <f>+IFERROR('simulations corn farm1'!HQ144,"")</f>
        <v>7478.3</v>
      </c>
      <c r="HR25" s="25">
        <f>+IFERROR('simulations corn farm1'!HR144,"")</f>
        <v>7189.09</v>
      </c>
      <c r="HS25" s="25">
        <f>+IFERROR('simulations corn farm1'!HS144,"")</f>
        <v>7464.79</v>
      </c>
      <c r="HT25" s="25">
        <f>+IFERROR('simulations corn farm1'!HT144,"")</f>
        <v>0</v>
      </c>
      <c r="HU25" s="25">
        <f>+IFERROR('simulations corn farm1'!HU144,"")</f>
        <v>7312.07</v>
      </c>
      <c r="HV25" s="25">
        <f>+IFERROR('simulations corn farm1'!HV144,"")</f>
        <v>0</v>
      </c>
      <c r="HW25" s="25">
        <f>+IFERROR('simulations corn farm1'!HW144,"")</f>
        <v>7643.47</v>
      </c>
      <c r="HX25" s="25">
        <f>+IFERROR('simulations corn farm1'!HX144,"")</f>
        <v>7478.3</v>
      </c>
      <c r="HY25" s="25">
        <f>+IFERROR('simulations corn farm1'!HY144,"")</f>
        <v>7446.77</v>
      </c>
      <c r="HZ25" s="25">
        <f>+IFERROR('simulations corn farm1'!HZ144,"")</f>
        <v>370.51</v>
      </c>
      <c r="IA25" s="25">
        <f>+IFERROR('simulations corn farm1'!IA144,"")</f>
        <v>7410.73</v>
      </c>
      <c r="IB25" s="25">
        <f>+IFERROR('simulations corn farm1'!IB144,"")</f>
        <v>2348.12</v>
      </c>
      <c r="IC25" s="25">
        <f>+IFERROR('simulations corn farm1'!IC144,"")</f>
        <v>5191.2700000000004</v>
      </c>
      <c r="ID25" s="25">
        <f>+IFERROR('simulations corn farm1'!ID144,"")</f>
        <v>0</v>
      </c>
      <c r="IE25" s="25">
        <f>+IFERROR('simulations corn farm1'!IE144,"")</f>
        <v>7239.54</v>
      </c>
      <c r="IF25" s="25">
        <f>+IFERROR('simulations corn farm1'!IF144,"")</f>
        <v>7478.3</v>
      </c>
      <c r="IG25" s="25">
        <f>+IFERROR('simulations corn farm1'!IG144,"")</f>
        <v>7316.12</v>
      </c>
      <c r="IH25" s="25">
        <f>+IFERROR('simulations corn farm1'!IH144,"")</f>
        <v>7162.95</v>
      </c>
      <c r="II25" s="25">
        <f>+IFERROR('simulations corn farm1'!II144,"")</f>
        <v>7307.11</v>
      </c>
      <c r="IJ25" s="25">
        <f>+IFERROR('simulations corn farm1'!IJ144,"")</f>
        <v>7359.07</v>
      </c>
      <c r="IK25" s="25">
        <f>+IFERROR('simulations corn farm1'!IK144,"")</f>
        <v>7302.61</v>
      </c>
      <c r="IL25" s="25">
        <f>+IFERROR('simulations corn farm1'!IL144,"")</f>
        <v>0</v>
      </c>
      <c r="IM25" s="25">
        <f>+IFERROR('simulations corn farm1'!IM144,"")</f>
        <v>7415.23</v>
      </c>
      <c r="IN25" s="25">
        <f>+IFERROR('simulations corn farm1'!IN144,"")</f>
        <v>4130.66</v>
      </c>
      <c r="IO25" s="25">
        <f>+IFERROR('simulations corn farm1'!IO144,"")</f>
        <v>7203.5</v>
      </c>
      <c r="IP25" s="25">
        <f>+IFERROR('simulations corn farm1'!IP144,"")</f>
        <v>7180.97</v>
      </c>
      <c r="IQ25" s="25">
        <f>+IFERROR('simulations corn farm1'!IQ144,"")</f>
        <v>7280.08</v>
      </c>
      <c r="IR25" s="25">
        <f>+IFERROR('simulations corn farm1'!IR144,"")</f>
        <v>0</v>
      </c>
      <c r="IS25" s="25">
        <f>+IFERROR('simulations corn farm1'!IS144,"")</f>
        <v>7700.52</v>
      </c>
      <c r="IT25" s="25">
        <f>+IFERROR('simulations corn farm1'!IT144,"")</f>
        <v>6740.67</v>
      </c>
      <c r="IU25" s="25">
        <f>+IFERROR('simulations corn farm1'!IU144,"")</f>
        <v>7478.3</v>
      </c>
      <c r="IV25" s="25">
        <f>+IFERROR('simulations corn farm1'!IV144,"")</f>
        <v>7392.71</v>
      </c>
      <c r="IW25" s="25">
        <f>+IFERROR('simulations corn farm1'!IW144,"")</f>
        <v>7235.03</v>
      </c>
      <c r="IX25" s="25">
        <f>+IFERROR('simulations corn farm1'!IX144,"")</f>
        <v>0</v>
      </c>
      <c r="IY25" s="25">
        <f>+IFERROR('simulations corn farm1'!IY144,"")</f>
        <v>0</v>
      </c>
      <c r="IZ25" s="25">
        <f>+IFERROR('simulations corn farm1'!IZ144,"")</f>
        <v>0</v>
      </c>
      <c r="JA25" s="25">
        <f>+IFERROR('simulations corn farm1'!JA144,"")</f>
        <v>7325.13</v>
      </c>
      <c r="JB25" s="25">
        <f>+IFERROR('simulations corn farm1'!JB144,"")</f>
        <v>0</v>
      </c>
      <c r="JC25" s="25">
        <f>+IFERROR('simulations corn farm1'!JC144,"")</f>
        <v>233.92</v>
      </c>
      <c r="JD25" s="25">
        <f>+IFERROR('simulations corn farm1'!JD144,"")</f>
        <v>7478.3</v>
      </c>
      <c r="JE25" s="25">
        <f>+IFERROR('simulations corn farm1'!JE144,"")</f>
        <v>805.14</v>
      </c>
      <c r="JF25" s="25">
        <f>+IFERROR('simulations corn farm1'!JF144,"")</f>
        <v>7293.6</v>
      </c>
      <c r="JG25" s="25">
        <f>+IFERROR('simulations corn farm1'!JG144,"")</f>
        <v>7592.12</v>
      </c>
      <c r="JH25" s="25">
        <f>+IFERROR('simulations corn farm1'!JH144,"")</f>
        <v>7135.92</v>
      </c>
      <c r="JI25" s="25">
        <f>+IFERROR('simulations corn farm1'!JI144,"")</f>
        <v>7478.3</v>
      </c>
      <c r="JJ25" s="25">
        <f>+IFERROR('simulations corn farm1'!JJ144,"")</f>
        <v>7469.29</v>
      </c>
      <c r="JK25" s="25">
        <f>+IFERROR('simulations corn farm1'!JK144,"")</f>
        <v>7271.07</v>
      </c>
      <c r="JL25" s="25">
        <f>+IFERROR('simulations corn farm1'!JL144,"")</f>
        <v>7321.29</v>
      </c>
      <c r="JM25" s="25">
        <f>+IFERROR('simulations corn farm1'!JM144,"")</f>
        <v>0</v>
      </c>
      <c r="JN25" s="25">
        <f>+IFERROR('simulations corn farm1'!JN144,"")</f>
        <v>0</v>
      </c>
      <c r="JO25" s="25">
        <f>+IFERROR('simulations corn farm1'!JO144,"")</f>
        <v>0</v>
      </c>
      <c r="JP25" s="25">
        <f>+IFERROR('simulations corn farm1'!JP144,"")</f>
        <v>7410.73</v>
      </c>
      <c r="JQ25" s="25">
        <f>+IFERROR('simulations corn farm1'!JQ144,"")</f>
        <v>0</v>
      </c>
      <c r="JR25" s="25">
        <f>+IFERROR('simulations corn farm1'!JR144,"")</f>
        <v>7325.13</v>
      </c>
      <c r="JS25" s="25">
        <f>+IFERROR('simulations corn farm1'!JS144,"")</f>
        <v>0</v>
      </c>
      <c r="JT25" s="25">
        <f>+IFERROR('simulations corn farm1'!JT144,"")</f>
        <v>7338.65</v>
      </c>
      <c r="JU25" s="25">
        <f>+IFERROR('simulations corn farm1'!JU144,"")</f>
        <v>7280.08</v>
      </c>
      <c r="JV25" s="25">
        <f>+IFERROR('simulations corn farm1'!JV144,"")</f>
        <v>0</v>
      </c>
      <c r="JW25" s="25">
        <f>+IFERROR('simulations corn farm1'!JW144,"")</f>
        <v>7244.04</v>
      </c>
      <c r="JX25" s="25">
        <f>+IFERROR('simulations corn farm1'!JX144,"")</f>
        <v>0</v>
      </c>
      <c r="JY25" s="25">
        <f>+IFERROR('simulations corn farm1'!JY144,"")</f>
        <v>7582.85</v>
      </c>
      <c r="JZ25" s="25">
        <f>+IFERROR('simulations corn farm1'!JZ144,"")</f>
        <v>0</v>
      </c>
      <c r="KA25" s="25">
        <f>+IFERROR('simulations corn farm1'!KA144,"")</f>
        <v>7383.7</v>
      </c>
      <c r="KB25" s="25">
        <f>+IFERROR('simulations corn farm1'!KB144,"")</f>
        <v>7361.17</v>
      </c>
      <c r="KC25" s="25">
        <f>+IFERROR('simulations corn farm1'!KC144,"")</f>
        <v>5195</v>
      </c>
      <c r="KD25" s="25">
        <f>+IFERROR('simulations corn farm1'!KD144,"")</f>
        <v>7099.88</v>
      </c>
      <c r="KE25" s="25">
        <f>+IFERROR('simulations corn farm1'!KE144,"")</f>
        <v>0</v>
      </c>
      <c r="KF25" s="25">
        <f>+IFERROR('simulations corn farm1'!KF144,"")</f>
        <v>7171.96</v>
      </c>
      <c r="KG25" s="25">
        <f>+IFERROR('simulations corn farm1'!KG144,"")</f>
        <v>7760.5</v>
      </c>
      <c r="KH25" s="25">
        <f>+IFERROR('simulations corn farm1'!KH144,"")</f>
        <v>7312.07</v>
      </c>
      <c r="KI25" s="25">
        <f>+IFERROR('simulations corn farm1'!KI144,"")</f>
        <v>7478.3</v>
      </c>
      <c r="KJ25" s="25">
        <f>+IFERROR('simulations corn farm1'!KJ144,"")</f>
        <v>7446.77</v>
      </c>
      <c r="KK25" s="25">
        <f>+IFERROR('simulations corn farm1'!KK144,"")</f>
        <v>0</v>
      </c>
      <c r="KL25" s="25">
        <f>+IFERROR('simulations corn farm1'!KL144,"")</f>
        <v>4024.33</v>
      </c>
      <c r="KM25" s="25">
        <f>+IFERROR('simulations corn farm1'!KM144,"")</f>
        <v>7485.78</v>
      </c>
      <c r="KN25" s="25">
        <f>+IFERROR('simulations corn farm1'!KN144,"")</f>
        <v>7244.04</v>
      </c>
      <c r="KO25" s="25">
        <f>+IFERROR('simulations corn farm1'!KO144,"")</f>
        <v>7365.68</v>
      </c>
      <c r="KP25" s="25">
        <f>+IFERROR('simulations corn farm1'!KP144,"")</f>
        <v>7194.49</v>
      </c>
      <c r="KQ25" s="25">
        <f>+IFERROR('simulations corn farm1'!KQ144,"")</f>
        <v>7478.3</v>
      </c>
      <c r="KR25" s="25">
        <f>+IFERROR('simulations corn farm1'!KR144,"")</f>
        <v>0</v>
      </c>
      <c r="KS25" s="25">
        <f>+IFERROR('simulations corn farm1'!KS144,"")</f>
        <v>7639.12</v>
      </c>
      <c r="KT25" s="25">
        <f>+IFERROR('simulations corn farm1'!KT144,"")</f>
        <v>7185.48</v>
      </c>
      <c r="KU25" s="25">
        <f>+IFERROR('simulations corn farm1'!KU144,"")</f>
        <v>5967.46</v>
      </c>
      <c r="KV25" s="25">
        <f>+IFERROR('simulations corn farm1'!KV144,"")</f>
        <v>7289.09</v>
      </c>
      <c r="KW25" s="25">
        <f>+IFERROR('simulations corn farm1'!KW144,"")</f>
        <v>7419.74</v>
      </c>
      <c r="KX25" s="25">
        <f>+IFERROR('simulations corn farm1'!KX144,"")</f>
        <v>7266.57</v>
      </c>
      <c r="KY25" s="25">
        <f>+IFERROR('simulations corn farm1'!KY144,"")</f>
        <v>7158.45</v>
      </c>
      <c r="KZ25" s="25">
        <f>+IFERROR('simulations corn farm1'!KZ144,"")</f>
        <v>7499.86</v>
      </c>
      <c r="LA25" s="25">
        <f>+IFERROR('simulations corn farm1'!LA144,"")</f>
        <v>7424.24</v>
      </c>
      <c r="LB25" s="25">
        <f>+IFERROR('simulations corn farm1'!LB144,"")</f>
        <v>0</v>
      </c>
      <c r="LC25" s="25">
        <f>+IFERROR('simulations corn farm1'!LC144,"")</f>
        <v>5741.66</v>
      </c>
      <c r="LD25" s="25">
        <f>+IFERROR('simulations corn farm1'!LD144,"")</f>
        <v>0</v>
      </c>
      <c r="LE25" s="25">
        <f>+IFERROR('simulations corn farm1'!LE144,"")</f>
        <v>0</v>
      </c>
      <c r="LF25" s="25">
        <f>+IFERROR('simulations corn farm1'!LF144,"")</f>
        <v>1706.58</v>
      </c>
      <c r="LG25" s="25">
        <f>+IFERROR('simulations corn farm1'!LG144,"")</f>
        <v>7316.12</v>
      </c>
      <c r="LH25" s="25">
        <f>+IFERROR('simulations corn farm1'!LH144,"")</f>
        <v>7175.7</v>
      </c>
      <c r="LI25" s="25">
        <f>+IFERROR('simulations corn farm1'!LI144,"")</f>
        <v>0</v>
      </c>
      <c r="LJ25" s="25">
        <f>+IFERROR('simulations corn farm1'!LJ144,"")</f>
        <v>5441.97</v>
      </c>
      <c r="LK25" s="25">
        <f>+IFERROR('simulations corn farm1'!LK144,"")</f>
        <v>0</v>
      </c>
      <c r="LL25" s="25">
        <f>+IFERROR('simulations corn farm1'!LL144,"")</f>
        <v>7239.54</v>
      </c>
      <c r="LM25" s="25">
        <f>+IFERROR('simulations corn farm1'!LM144,"")</f>
        <v>6811.2</v>
      </c>
      <c r="LN25" s="25">
        <f>+IFERROR('simulations corn farm1'!LN144,"")</f>
        <v>7108.89</v>
      </c>
      <c r="LO25" s="25">
        <f>+IFERROR('simulations corn farm1'!LO144,"")</f>
        <v>0</v>
      </c>
      <c r="LP25" s="25">
        <f>+IFERROR('simulations corn farm1'!LP144,"")</f>
        <v>0</v>
      </c>
      <c r="LQ25" s="25">
        <f>+IFERROR('simulations corn farm1'!LQ144,"")</f>
        <v>728.59</v>
      </c>
      <c r="LR25" s="25">
        <f>+IFERROR('simulations corn farm1'!LR144,"")</f>
        <v>0</v>
      </c>
      <c r="LS25" s="25">
        <f>+IFERROR('simulations corn farm1'!LS144,"")</f>
        <v>7401.72</v>
      </c>
      <c r="LT25" s="25">
        <f>+IFERROR('simulations corn farm1'!LT144,"")</f>
        <v>0</v>
      </c>
      <c r="LU25" s="25">
        <f>+IFERROR('simulations corn farm1'!LU144,"")</f>
        <v>0</v>
      </c>
      <c r="LV25" s="25">
        <f>+IFERROR('simulations corn farm1'!LV144,"")</f>
        <v>7451.27</v>
      </c>
      <c r="LW25" s="25">
        <f>+IFERROR('simulations corn farm1'!LW144,"")</f>
        <v>580.11</v>
      </c>
      <c r="LX25" s="25">
        <f>+IFERROR('simulations corn farm1'!LX144,"")</f>
        <v>0</v>
      </c>
      <c r="LY25" s="25">
        <f>+IFERROR('simulations corn farm1'!LY144,"")</f>
        <v>2211.41</v>
      </c>
      <c r="LZ25" s="25">
        <f>+IFERROR('simulations corn farm1'!LZ144,"")</f>
        <v>5658.79</v>
      </c>
      <c r="MA25" s="25">
        <f>+IFERROR('simulations corn farm1'!MA144,"")</f>
        <v>7144.93</v>
      </c>
      <c r="MB25" s="25">
        <f>+IFERROR('simulations corn farm1'!MB144,"")</f>
        <v>0</v>
      </c>
      <c r="MC25" s="25">
        <f>+IFERROR('simulations corn farm1'!MC144,"")</f>
        <v>0</v>
      </c>
      <c r="MD25" s="25">
        <f>+IFERROR('simulations corn farm1'!MD144,"")</f>
        <v>7478.3</v>
      </c>
      <c r="ME25" s="25">
        <f>+IFERROR('simulations corn farm1'!ME144,"")</f>
        <v>7311.62</v>
      </c>
      <c r="MF25" s="25">
        <f>+IFERROR('simulations corn farm1'!MF144,"")</f>
        <v>7577.46</v>
      </c>
      <c r="MG25" s="25">
        <f>+IFERROR('simulations corn farm1'!MG144,"")</f>
        <v>7208</v>
      </c>
      <c r="MH25" s="25">
        <f>+IFERROR('simulations corn farm1'!MH144,"")</f>
        <v>0</v>
      </c>
      <c r="MI25" s="25">
        <f>+IFERROR('simulations corn farm1'!MI144,"")</f>
        <v>7307.11</v>
      </c>
      <c r="MJ25" s="25">
        <f>+IFERROR('simulations corn farm1'!MJ144,"")</f>
        <v>7365.68</v>
      </c>
      <c r="MK25" s="25">
        <f>+IFERROR('simulations corn farm1'!MK144,"")</f>
        <v>7275.58</v>
      </c>
      <c r="ML25" s="25">
        <f>+IFERROR('simulations corn farm1'!ML144,"")</f>
        <v>2890.34</v>
      </c>
      <c r="MM25" s="25">
        <f>+IFERROR('simulations corn farm1'!MM144,"")</f>
        <v>7203.5</v>
      </c>
      <c r="MN25" s="25">
        <f>+IFERROR('simulations corn farm1'!MN144,"")</f>
        <v>0</v>
      </c>
      <c r="MO25" s="25">
        <f>+IFERROR('simulations corn farm1'!MO144,"")</f>
        <v>0</v>
      </c>
      <c r="MP25" s="25">
        <f>+IFERROR('simulations corn farm1'!MP144,"")</f>
        <v>2334.13</v>
      </c>
      <c r="MQ25" s="25">
        <f>+IFERROR('simulations corn farm1'!MQ144,"")</f>
        <v>7244.04</v>
      </c>
      <c r="MR25" s="25">
        <f>+IFERROR('simulations corn farm1'!MR144,"")</f>
        <v>7478.3</v>
      </c>
      <c r="MS25" s="25">
        <f>+IFERROR('simulations corn farm1'!MS144,"")</f>
        <v>7298.1</v>
      </c>
      <c r="MT25" s="25">
        <f>+IFERROR('simulations corn farm1'!MT144,"")</f>
        <v>7478.3</v>
      </c>
      <c r="MU25" s="25">
        <f>+IFERROR('simulations corn farm1'!MU144,"")</f>
        <v>7153.94</v>
      </c>
      <c r="MV25" s="25">
        <f>+IFERROR('simulations corn farm1'!MV144,"")</f>
        <v>7478.3</v>
      </c>
      <c r="MW25" s="25">
        <f>+IFERROR('simulations corn farm1'!MW144,"")</f>
        <v>7284.59</v>
      </c>
      <c r="MX25" s="25">
        <f>+IFERROR('simulations corn farm1'!MX144,"")</f>
        <v>7443.07</v>
      </c>
      <c r="MY25" s="25">
        <f>+IFERROR('simulations corn farm1'!MY144,"")</f>
        <v>7085.97</v>
      </c>
      <c r="MZ25" s="25">
        <f>+IFERROR('simulations corn farm1'!MZ144,"")</f>
        <v>7347.66</v>
      </c>
      <c r="NA25" s="25">
        <f>+IFERROR('simulations corn farm1'!NA144,"")</f>
        <v>7428.75</v>
      </c>
      <c r="NB25" s="25">
        <f>+IFERROR('simulations corn farm1'!NB144,"")</f>
        <v>7460.28</v>
      </c>
      <c r="NC25" s="25">
        <f>+IFERROR('simulations corn farm1'!NC144,"")</f>
        <v>4880.8900000000003</v>
      </c>
      <c r="ND25" s="25">
        <f>+IFERROR('simulations corn farm1'!ND144,"")</f>
        <v>7144.93</v>
      </c>
      <c r="NE25" s="25">
        <f>+IFERROR('simulations corn farm1'!NE144,"")</f>
        <v>7280.08</v>
      </c>
      <c r="NF25" s="25">
        <f>+IFERROR('simulations corn farm1'!NF144,"")</f>
        <v>0</v>
      </c>
      <c r="NG25" s="25">
        <f>+IFERROR('simulations corn farm1'!NG144,"")</f>
        <v>0</v>
      </c>
      <c r="NH25" s="25">
        <f>+IFERROR('simulations corn farm1'!NH144,"")</f>
        <v>7935.47</v>
      </c>
      <c r="NI25" s="25">
        <f>+IFERROR('simulations corn farm1'!NI144,"")</f>
        <v>7379.19</v>
      </c>
      <c r="NJ25" s="25">
        <f>+IFERROR('simulations corn farm1'!NJ144,"")</f>
        <v>7478.3</v>
      </c>
      <c r="NK25" s="25">
        <f>+IFERROR('simulations corn farm1'!NK144,"")</f>
        <v>7343.15</v>
      </c>
      <c r="NL25" s="25">
        <f>+IFERROR('simulations corn farm1'!NL144,"")</f>
        <v>7302.61</v>
      </c>
      <c r="NM25" s="25">
        <f>+IFERROR('simulations corn farm1'!NM144,"")</f>
        <v>3542.73</v>
      </c>
      <c r="NN25" s="25">
        <f>+IFERROR('simulations corn farm1'!NN144,"")</f>
        <v>7217.01</v>
      </c>
      <c r="NO25" s="25">
        <f>+IFERROR('simulations corn farm1'!NO144,"")</f>
        <v>7383.7</v>
      </c>
      <c r="NP25" s="25">
        <f>+IFERROR('simulations corn farm1'!NP144,"")</f>
        <v>0</v>
      </c>
      <c r="NQ25" s="25">
        <f>+IFERROR('simulations corn farm1'!NQ144,"")</f>
        <v>6876.43</v>
      </c>
      <c r="NR25" s="25">
        <f>+IFERROR('simulations corn farm1'!NR144,"")</f>
        <v>7198.99</v>
      </c>
      <c r="NS25" s="25">
        <f>+IFERROR('simulations corn farm1'!NS144,"")</f>
        <v>6026.68</v>
      </c>
      <c r="NT25" s="25">
        <f>+IFERROR('simulations corn farm1'!NT144,"")</f>
        <v>7162.95</v>
      </c>
      <c r="NU25" s="25">
        <f>+IFERROR('simulations corn farm1'!NU144,"")</f>
        <v>7068.35</v>
      </c>
      <c r="NV25" s="25">
        <f>+IFERROR('simulations corn farm1'!NV144,"")</f>
        <v>0</v>
      </c>
      <c r="NW25" s="25">
        <f>+IFERROR('simulations corn farm1'!NW144,"")</f>
        <v>7302.61</v>
      </c>
      <c r="NX25" s="25">
        <f>+IFERROR('simulations corn farm1'!NX144,"")</f>
        <v>7647.62</v>
      </c>
      <c r="NY25" s="25">
        <f>+IFERROR('simulations corn farm1'!NY144,"")</f>
        <v>5973.68</v>
      </c>
      <c r="NZ25" s="25">
        <f>+IFERROR('simulations corn farm1'!NZ144,"")</f>
        <v>0</v>
      </c>
      <c r="OA25" s="25">
        <f>+IFERROR('simulations corn farm1'!OA144,"")</f>
        <v>0</v>
      </c>
      <c r="OB25" s="25">
        <f>+IFERROR('simulations corn farm1'!OB144,"")</f>
        <v>7428.75</v>
      </c>
      <c r="OC25" s="25">
        <f>+IFERROR('simulations corn farm1'!OC144,"")</f>
        <v>7113.4</v>
      </c>
      <c r="OD25" s="25">
        <f>+IFERROR('simulations corn farm1'!OD144,"")</f>
        <v>7167.46</v>
      </c>
      <c r="OE25" s="25">
        <f>+IFERROR('simulations corn farm1'!OE144,"")</f>
        <v>7370.18</v>
      </c>
      <c r="OF25" s="25">
        <f>+IFERROR('simulations corn farm1'!OF144,"")</f>
        <v>5533.82</v>
      </c>
      <c r="OG25" s="25">
        <f>+IFERROR('simulations corn farm1'!OG144,"")</f>
        <v>7226.02</v>
      </c>
      <c r="OH25" s="25">
        <f>+IFERROR('simulations corn farm1'!OH144,"")</f>
        <v>7401.72</v>
      </c>
      <c r="OI25" s="25">
        <f>+IFERROR('simulations corn farm1'!OI144,"")</f>
        <v>5621.14</v>
      </c>
      <c r="OJ25" s="25">
        <f>+IFERROR('simulations corn farm1'!OJ144,"")</f>
        <v>7478.3</v>
      </c>
      <c r="OK25" s="25">
        <f>+IFERROR('simulations corn farm1'!OK144,"")</f>
        <v>7469.29</v>
      </c>
      <c r="OL25" s="25">
        <f>+IFERROR('simulations corn farm1'!OL144,"")</f>
        <v>7397.21</v>
      </c>
      <c r="OM25" s="25">
        <f>+IFERROR('simulations corn farm1'!OM144,"")</f>
        <v>7284.59</v>
      </c>
      <c r="ON25" s="25">
        <f>+IFERROR('simulations corn farm1'!ON144,"")</f>
        <v>0</v>
      </c>
      <c r="OO25" s="25">
        <f>+IFERROR('simulations corn farm1'!OO144,"")</f>
        <v>1202.75</v>
      </c>
      <c r="OP25" s="25">
        <f>+IFERROR('simulations corn farm1'!OP144,"")</f>
        <v>7689.95</v>
      </c>
      <c r="OQ25" s="25">
        <f>+IFERROR('simulations corn farm1'!OQ144,"")</f>
        <v>7388.2</v>
      </c>
      <c r="OR25" s="25">
        <f>+IFERROR('simulations corn farm1'!OR144,"")</f>
        <v>0</v>
      </c>
      <c r="OS25" s="25">
        <f>+IFERROR('simulations corn farm1'!OS144,"")</f>
        <v>7455.78</v>
      </c>
      <c r="OT25" s="25">
        <f>+IFERROR('simulations corn farm1'!OT144,"")</f>
        <v>3010.99</v>
      </c>
      <c r="OU25" s="25">
        <f>+IFERROR('simulations corn farm1'!OU144,"")</f>
        <v>7478.3</v>
      </c>
      <c r="OV25" s="25">
        <f>+IFERROR('simulations corn farm1'!OV144,"")</f>
        <v>7388.2</v>
      </c>
      <c r="OW25" s="25">
        <f>+IFERROR('simulations corn farm1'!OW144,"")</f>
        <v>2583.5100000000002</v>
      </c>
      <c r="OX25" s="25">
        <f>+IFERROR('simulations corn farm1'!OX144,"")</f>
        <v>7347.66</v>
      </c>
      <c r="OY25" s="25">
        <f>+IFERROR('simulations corn farm1'!OY144,"")</f>
        <v>0</v>
      </c>
      <c r="OZ25" s="25">
        <f>+IFERROR('simulations corn farm1'!OZ144,"")</f>
        <v>7379.19</v>
      </c>
      <c r="PA25" s="25">
        <f>+IFERROR('simulations corn farm1'!PA144,"")</f>
        <v>7311.62</v>
      </c>
      <c r="PB25" s="25">
        <f>+IFERROR('simulations corn farm1'!PB144,"")</f>
        <v>7334.14</v>
      </c>
      <c r="PC25" s="25">
        <f>+IFERROR('simulations corn farm1'!PC144,"")</f>
        <v>7392.71</v>
      </c>
      <c r="PD25" s="25">
        <f>+IFERROR('simulations corn farm1'!PD144,"")</f>
        <v>7343.15</v>
      </c>
      <c r="PE25" s="25">
        <f>+IFERROR('simulations corn farm1'!PE144,"")</f>
        <v>7451.27</v>
      </c>
      <c r="PF25" s="25">
        <f>+IFERROR('simulations corn farm1'!PF144,"")</f>
        <v>7334.14</v>
      </c>
      <c r="PG25" s="25">
        <f>+IFERROR('simulations corn farm1'!PG144,"")</f>
        <v>7419.74</v>
      </c>
      <c r="PH25" s="25">
        <f>+IFERROR('simulations corn farm1'!PH144,"")</f>
        <v>7478.3</v>
      </c>
      <c r="PI25" s="25">
        <f>+IFERROR('simulations corn farm1'!PI144,"")</f>
        <v>7289.09</v>
      </c>
      <c r="PJ25" s="25">
        <f>+IFERROR('simulations corn farm1'!PJ144,"")</f>
        <v>7356.67</v>
      </c>
      <c r="PK25" s="25">
        <f>+IFERROR('simulations corn farm1'!PK144,"")</f>
        <v>7104.39</v>
      </c>
      <c r="PL25" s="25">
        <f>+IFERROR('simulations corn farm1'!PL144,"")</f>
        <v>7478.3</v>
      </c>
      <c r="PM25" s="25">
        <f>+IFERROR('simulations corn farm1'!PM144,"")</f>
        <v>7478.3</v>
      </c>
      <c r="PN25" s="25">
        <f>+IFERROR('simulations corn farm1'!PN144,"")</f>
        <v>0</v>
      </c>
      <c r="PO25" s="25">
        <f>+IFERROR('simulations corn farm1'!PO144,"")</f>
        <v>1813.83</v>
      </c>
      <c r="PP25" s="25">
        <f>+IFERROR('simulations corn farm1'!PP144,"")</f>
        <v>0</v>
      </c>
      <c r="PQ25" s="25">
        <f>+IFERROR('simulations corn farm1'!PQ144,"")</f>
        <v>6688.7</v>
      </c>
      <c r="PR25" s="25">
        <f>+IFERROR('simulations corn farm1'!PR144,"")</f>
        <v>7077.36</v>
      </c>
      <c r="PS25" s="25">
        <f>+IFERROR('simulations corn farm1'!PS144,"")</f>
        <v>7478.3</v>
      </c>
      <c r="PT25" s="25">
        <f>+IFERROR('simulations corn farm1'!PT144,"")</f>
        <v>4538.1000000000004</v>
      </c>
      <c r="PU25" s="25">
        <f>+IFERROR('simulations corn farm1'!PU144,"")</f>
        <v>7158.45</v>
      </c>
      <c r="PV25" s="25">
        <f>+IFERROR('simulations corn farm1'!PV144,"")</f>
        <v>4799.95</v>
      </c>
      <c r="PW25" s="25">
        <f>+IFERROR('simulations corn farm1'!PW144,"")</f>
        <v>7437.76</v>
      </c>
      <c r="PX25" s="25">
        <f>+IFERROR('simulations corn farm1'!PX144,"")</f>
        <v>7833.55</v>
      </c>
      <c r="PY25" s="25">
        <f>+IFERROR('simulations corn farm1'!PY144,"")</f>
        <v>7451.27</v>
      </c>
      <c r="PZ25" s="25">
        <f>+IFERROR('simulations corn farm1'!PZ144,"")</f>
        <v>1194.49</v>
      </c>
      <c r="QA25" s="25">
        <f>+IFERROR('simulations corn farm1'!QA144,"")</f>
        <v>5488.96</v>
      </c>
      <c r="QB25" s="25">
        <f>+IFERROR('simulations corn farm1'!QB144,"")</f>
        <v>7230.68</v>
      </c>
      <c r="QC25" s="25">
        <f>+IFERROR('simulations corn farm1'!QC144,"")</f>
        <v>7194.49</v>
      </c>
      <c r="QD25" s="25">
        <f>+IFERROR('simulations corn farm1'!QD144,"")</f>
        <v>7433.25</v>
      </c>
      <c r="QE25" s="25">
        <f>+IFERROR('simulations corn farm1'!QE144,"")</f>
        <v>2408.17</v>
      </c>
      <c r="QF25" s="25">
        <f>+IFERROR('simulations corn farm1'!QF144,"")</f>
        <v>7329.64</v>
      </c>
      <c r="QG25" s="25">
        <f>+IFERROR('simulations corn farm1'!QG144,"")</f>
        <v>0</v>
      </c>
      <c r="QH25" s="25">
        <f>+IFERROR('simulations corn farm1'!QH144,"")</f>
        <v>7334.14</v>
      </c>
      <c r="QI25" s="25">
        <f>+IFERROR('simulations corn farm1'!QI144,"")</f>
        <v>4625.29</v>
      </c>
      <c r="QJ25" s="25">
        <f>+IFERROR('simulations corn farm1'!QJ144,"")</f>
        <v>0</v>
      </c>
      <c r="QK25" s="25">
        <f>+IFERROR('simulations corn farm1'!QK144,"")</f>
        <v>0</v>
      </c>
      <c r="QL25" s="25">
        <f>+IFERROR('simulations corn farm1'!QL144,"")</f>
        <v>7280.08</v>
      </c>
      <c r="QM25" s="25">
        <f>+IFERROR('simulations corn farm1'!QM144,"")</f>
        <v>1443.42</v>
      </c>
      <c r="QN25" s="25">
        <f>+IFERROR('simulations corn farm1'!QN144,"")</f>
        <v>0</v>
      </c>
      <c r="QO25" s="25">
        <f>+IFERROR('simulations corn farm1'!QO144,"")</f>
        <v>7298.33</v>
      </c>
      <c r="QP25" s="25">
        <f>+IFERROR('simulations corn farm1'!QP144,"")</f>
        <v>5005.5600000000004</v>
      </c>
      <c r="QQ25" s="25">
        <f>+IFERROR('simulations corn farm1'!QQ144,"")</f>
        <v>7712.82</v>
      </c>
      <c r="QR25" s="25">
        <f>+IFERROR('simulations corn farm1'!QR144,"")</f>
        <v>7388.2</v>
      </c>
      <c r="QS25" s="25">
        <f>+IFERROR('simulations corn farm1'!QS144,"")</f>
        <v>0</v>
      </c>
      <c r="QT25" s="25">
        <f>+IFERROR('simulations corn farm1'!QT144,"")</f>
        <v>4596.34</v>
      </c>
      <c r="QU25" s="25">
        <f>+IFERROR('simulations corn farm1'!QU144,"")</f>
        <v>0</v>
      </c>
      <c r="QV25" s="25">
        <f>+IFERROR('simulations corn farm1'!QV144,"")</f>
        <v>3614.18</v>
      </c>
      <c r="QW25" s="25">
        <f>+IFERROR('simulations corn farm1'!QW144,"")</f>
        <v>7014.29</v>
      </c>
      <c r="QX25" s="25">
        <f>+IFERROR('simulations corn farm1'!QX144,"")</f>
        <v>7280.08</v>
      </c>
      <c r="QY25" s="25">
        <f>+IFERROR('simulations corn farm1'!QY144,"")</f>
        <v>7338.65</v>
      </c>
      <c r="QZ25" s="25">
        <f>+IFERROR('simulations corn farm1'!QZ144,"")</f>
        <v>0</v>
      </c>
      <c r="RA25" s="25">
        <f>+IFERROR('simulations corn farm1'!RA144,"")</f>
        <v>0</v>
      </c>
      <c r="RB25" s="25">
        <f>+IFERROR('simulations corn farm1'!RB144,"")</f>
        <v>340.58</v>
      </c>
      <c r="RC25" s="25">
        <f>+IFERROR('simulations corn farm1'!RC144,"")</f>
        <v>7356.67</v>
      </c>
      <c r="RD25" s="25">
        <f>+IFERROR('simulations corn farm1'!RD144,"")</f>
        <v>7478.3</v>
      </c>
      <c r="RE25" s="25">
        <f>+IFERROR('simulations corn farm1'!RE144,"")</f>
        <v>6951.22</v>
      </c>
      <c r="RF25" s="25">
        <f>+IFERROR('simulations corn farm1'!RF144,"")</f>
        <v>8280.4500000000007</v>
      </c>
      <c r="RG25" s="25">
        <f>+IFERROR('simulations corn farm1'!RG144,"")</f>
        <v>3774.48</v>
      </c>
      <c r="RH25" s="25">
        <f>+IFERROR('simulations corn farm1'!RH144,"")</f>
        <v>7266.57</v>
      </c>
      <c r="RI25" s="25">
        <f>+IFERROR('simulations corn farm1'!RI144,"")</f>
        <v>7212.51</v>
      </c>
      <c r="RJ25" s="25">
        <f>+IFERROR('simulations corn farm1'!RJ144,"")</f>
        <v>0</v>
      </c>
      <c r="RK25" s="25">
        <f>+IFERROR('simulations corn farm1'!RK144,"")</f>
        <v>0</v>
      </c>
      <c r="RL25" s="25">
        <f>+IFERROR('simulations corn farm1'!RL144,"")</f>
        <v>7388.2</v>
      </c>
      <c r="RM25" s="25">
        <f>+IFERROR('simulations corn farm1'!RM144,"")</f>
        <v>7122.41</v>
      </c>
      <c r="RN25" s="25">
        <f>+IFERROR('simulations corn farm1'!RN144,"")</f>
        <v>7478.3</v>
      </c>
      <c r="RO25" s="25">
        <f>+IFERROR('simulations corn farm1'!RO144,"")</f>
        <v>7379.19</v>
      </c>
      <c r="RP25" s="25">
        <f>+IFERROR('simulations corn farm1'!RP144,"")</f>
        <v>5899.54</v>
      </c>
      <c r="RQ25" s="25">
        <f>+IFERROR('simulations corn farm1'!RQ144,"")</f>
        <v>7478.3</v>
      </c>
      <c r="RR25" s="25">
        <f>+IFERROR('simulations corn farm1'!RR144,"")</f>
        <v>7333.54</v>
      </c>
      <c r="RS25" s="25">
        <f>+IFERROR('simulations corn farm1'!RS144,"")</f>
        <v>7356.67</v>
      </c>
      <c r="RT25" s="25">
        <f>+IFERROR('simulations corn farm1'!RT144,"")</f>
        <v>7713.72</v>
      </c>
      <c r="RU25" s="25">
        <f>+IFERROR('simulations corn farm1'!RU144,"")</f>
        <v>7410.73</v>
      </c>
      <c r="RV25" s="25">
        <f>+IFERROR('simulations corn farm1'!RV144,"")</f>
        <v>0</v>
      </c>
      <c r="RW25" s="25">
        <f>+IFERROR('simulations corn farm1'!RW144,"")</f>
        <v>7370.18</v>
      </c>
      <c r="RX25" s="25">
        <f>+IFERROR('simulations corn farm1'!RX144,"")</f>
        <v>7461.3</v>
      </c>
      <c r="RY25" s="25">
        <f>+IFERROR('simulations corn farm1'!RY144,"")</f>
        <v>7918.44</v>
      </c>
      <c r="RZ25" s="25">
        <f>+IFERROR('simulations corn farm1'!RZ144,"")</f>
        <v>1693.71</v>
      </c>
      <c r="SA25" s="25">
        <f>+IFERROR('simulations corn farm1'!SA144,"")</f>
        <v>7428.75</v>
      </c>
      <c r="SB25" s="25">
        <f>+IFERROR('simulations corn farm1'!SB144,"")</f>
        <v>7167.46</v>
      </c>
      <c r="SC25" s="25">
        <f>+IFERROR('simulations corn farm1'!SC144,"")</f>
        <v>0</v>
      </c>
      <c r="SD25" s="25">
        <f>+IFERROR('simulations corn farm1'!SD144,"")</f>
        <v>7162.95</v>
      </c>
      <c r="SE25" s="25">
        <f>+IFERROR('simulations corn farm1'!SE144,"")</f>
        <v>7686.82</v>
      </c>
      <c r="SF25" s="25">
        <f>+IFERROR('simulations corn farm1'!SF144,"")</f>
        <v>0</v>
      </c>
      <c r="SG25" s="25">
        <f>+IFERROR('simulations corn farm1'!SG144,"")</f>
        <v>7442.26</v>
      </c>
      <c r="SH25" s="25"/>
      <c r="SI25" s="25">
        <f t="shared" ref="SI25:SI28" si="31">+(SUMIF(C25:SG25,"&gt;0")+SUMIF(C25:SG25,"&lt;=0"))/(COUNTIF(C25:SG25,"&gt;0")+COUNTIF(C25:SG25,"&lt;=0"))</f>
        <v>5294.6503607214472</v>
      </c>
      <c r="SJ25" s="25"/>
      <c r="SK25" s="94">
        <f>++IF(ISERROR(SK24),"n/a",IF(SK24=0,"n/a",IFERROR(TT24,"n/a")))</f>
        <v>0.35599999999999998</v>
      </c>
      <c r="SL25" s="94">
        <f>+IF(ISERROR(SL24),"n/a",IF(SL24=0,"n/a",IFERROR(TT25,"n/a")))</f>
        <v>0.318</v>
      </c>
      <c r="SM25" s="94">
        <f>+IF(ISERROR(SM24),"n/a",IF(SM24=0,"n/a",IFERROR(TT26,"n/a")))</f>
        <v>0.372</v>
      </c>
      <c r="SN25" s="94">
        <f>+IF(ISERROR(SN24),"n/a",IF(SN24=0,"n/a",IFERROR(TT27,"n/a")))</f>
        <v>0.61399999999999999</v>
      </c>
      <c r="SO25" s="94">
        <f>+IF(ISERROR(SO24),"n/a",IF(SO24=0,"n/a",IFERROR(TT28,"n/a")))</f>
        <v>0.64400000000000002</v>
      </c>
      <c r="SP25" s="25"/>
      <c r="SQ25" s="247">
        <f t="shared" ref="SQ25:SQ28" si="32">+A25</f>
        <v>2015</v>
      </c>
      <c r="SR25" s="247">
        <f t="shared" ref="SR25:SR28" si="33">+COUNTIF($B25:$SG25,"&lt;=0")</f>
        <v>103</v>
      </c>
      <c r="SS25" s="247">
        <f t="shared" ref="SS25:SS28" si="34">+COUNTIF($B25:$SG25,"&lt;=10000")</f>
        <v>500</v>
      </c>
      <c r="ST25" s="247">
        <f t="shared" ref="ST25:ST28" si="35">+COUNTIF($B25:$SG25,"&lt;=25000")</f>
        <v>500</v>
      </c>
      <c r="SU25" s="247">
        <f t="shared" ref="SU25:SU28" si="36">+COUNTIF($B25:$SG25,"&lt;=50000")</f>
        <v>500</v>
      </c>
      <c r="SV25" s="247">
        <f t="shared" ref="SV25:SV28" si="37">+COUNTIF($B25:$SG25,"&lt;=75000")</f>
        <v>500</v>
      </c>
      <c r="SW25" s="247">
        <f t="shared" ref="SW25:SW28" si="38">+COUNTIF($B25:$SG25,"&lt;=100000")</f>
        <v>500</v>
      </c>
      <c r="SX25" s="247">
        <f t="shared" ref="SX25:SX28" si="39">+COUNTIF($B25:$SG25,"&lt;=125000")</f>
        <v>500</v>
      </c>
      <c r="SY25" s="247">
        <f t="shared" ref="SY25:SY28" si="40">+COUNTIF($B25:$SG25,"&lt;=150000")</f>
        <v>500</v>
      </c>
      <c r="SZ25" s="247">
        <f t="shared" ref="SZ25:SZ28" si="41">+COUNTIF($B25:$SG25,"&lt;=150000")+COUNTIF($B25:$SG25,"&gt;150000")</f>
        <v>500</v>
      </c>
      <c r="TA25" s="25"/>
      <c r="TB25" s="168">
        <f t="shared" ref="TB25:TB28" si="42">+SR25/$SZ25</f>
        <v>0.20599999999999999</v>
      </c>
      <c r="TC25" s="168">
        <f t="shared" ref="TC25:TC28" si="43">+(SS25-SR25)/$SZ25</f>
        <v>0.79400000000000004</v>
      </c>
      <c r="TD25" s="168">
        <f t="shared" si="24"/>
        <v>0</v>
      </c>
      <c r="TE25" s="168">
        <f t="shared" si="25"/>
        <v>0</v>
      </c>
      <c r="TF25" s="168">
        <f t="shared" si="26"/>
        <v>0</v>
      </c>
      <c r="TG25" s="168">
        <f t="shared" si="27"/>
        <v>0</v>
      </c>
      <c r="TH25" s="168">
        <f t="shared" si="28"/>
        <v>0</v>
      </c>
      <c r="TI25" s="168">
        <f t="shared" si="29"/>
        <v>0</v>
      </c>
      <c r="TJ25" s="168">
        <f t="shared" si="30"/>
        <v>0</v>
      </c>
      <c r="TK25" s="94">
        <f t="shared" ref="TK25:TK28" si="44">SUM(TB25:TJ25)</f>
        <v>1</v>
      </c>
      <c r="TM25">
        <v>2</v>
      </c>
      <c r="TP25" s="477">
        <f>+SMALL(B25:SG25,ROUND(SZ25*$TP$15,0))</f>
        <v>2211.41</v>
      </c>
      <c r="TQ25" s="477">
        <f t="shared" ref="TQ25:TQ28" si="45">+SMALL($B25:$SG25,ROUND($SZ25*TQ$15,0))</f>
        <v>7415.23</v>
      </c>
      <c r="TR25" s="25">
        <f t="shared" ref="TR25:TR28" si="46">+SI25</f>
        <v>5294.6503607214472</v>
      </c>
      <c r="TS25">
        <f>+RANK(SI25,B25:SI25,1)</f>
        <v>159</v>
      </c>
      <c r="TT25" s="168">
        <f>+TS25/SZ25</f>
        <v>0.318</v>
      </c>
      <c r="TV25" s="168">
        <f t="shared" ref="TV25:TV28" si="47">+SR25/SZ25</f>
        <v>0.20599999999999999</v>
      </c>
    </row>
    <row r="26" spans="1:542">
      <c r="A26">
        <v>2016</v>
      </c>
      <c r="B26" s="25">
        <f>IFERROR(+'simulations corn farm1'!B188,"")</f>
        <v>6803.26</v>
      </c>
      <c r="C26" s="25">
        <f>IFERROR(+'simulations corn farm1'!C188,"")</f>
        <v>7407.04</v>
      </c>
      <c r="D26" s="25">
        <f>IFERROR(+'simulations corn farm1'!D188,"")</f>
        <v>7146.7</v>
      </c>
      <c r="E26" s="25">
        <f>IFERROR(+'simulations corn farm1'!E188,"")</f>
        <v>6654.56</v>
      </c>
      <c r="F26" s="25">
        <f>IFERROR(+'simulations corn farm1'!F188,"")</f>
        <v>6776.46</v>
      </c>
      <c r="G26" s="25">
        <f>IFERROR(+'simulations corn farm1'!G188,"")</f>
        <v>7027.47</v>
      </c>
      <c r="H26" s="25">
        <f>IFERROR(+'simulations corn farm1'!H188,"")</f>
        <v>6982.92</v>
      </c>
      <c r="I26" s="25">
        <f>IFERROR(+'simulations corn farm1'!I188,"")</f>
        <v>0</v>
      </c>
      <c r="J26" s="25">
        <f>IFERROR(+'simulations corn farm1'!J188,"")</f>
        <v>5811.89</v>
      </c>
      <c r="K26" s="25">
        <f>IFERROR(+'simulations corn farm1'!K188,"")</f>
        <v>859.81</v>
      </c>
      <c r="L26" s="25">
        <f>IFERROR(+'simulations corn farm1'!L188,"")</f>
        <v>4861.99</v>
      </c>
      <c r="M26" s="25">
        <f>IFERROR(+'simulations corn farm1'!M188,"")</f>
        <v>0</v>
      </c>
      <c r="N26" s="25">
        <f>IFERROR(+'simulations corn farm1'!N188,"")</f>
        <v>2920.16</v>
      </c>
      <c r="O26" s="25">
        <f>IFERROR(+'simulations corn farm1'!O188,"")</f>
        <v>0</v>
      </c>
      <c r="P26" s="25">
        <f>IFERROR(+'simulations corn farm1'!P188,"")</f>
        <v>6962.72</v>
      </c>
      <c r="Q26" s="25">
        <f>IFERROR(+'simulations corn farm1'!Q188,"")</f>
        <v>6896.41</v>
      </c>
      <c r="R26" s="25">
        <f>IFERROR(+'simulations corn farm1'!R188,"")</f>
        <v>6852.33</v>
      </c>
      <c r="S26" s="25">
        <f>IFERROR(+'simulations corn farm1'!S188,"")</f>
        <v>7256.08</v>
      </c>
      <c r="T26" s="25">
        <f>IFERROR(+'simulations corn farm1'!T188,"")</f>
        <v>6590.66</v>
      </c>
      <c r="U26" s="25">
        <f>IFERROR(+'simulations corn farm1'!U188,"")</f>
        <v>7542.06</v>
      </c>
      <c r="V26" s="25">
        <f>IFERROR(+'simulations corn farm1'!V188,"")</f>
        <v>7264.47</v>
      </c>
      <c r="W26" s="25">
        <f>IFERROR(+'simulations corn farm1'!W188,"")</f>
        <v>6872.77</v>
      </c>
      <c r="X26" s="25">
        <f>IFERROR(+'simulations corn farm1'!X188,"")</f>
        <v>0</v>
      </c>
      <c r="Y26" s="25">
        <f>IFERROR(+'simulations corn farm1'!Y188,"")</f>
        <v>6893.21</v>
      </c>
      <c r="Z26" s="25">
        <f>IFERROR(+'simulations corn farm1'!Z188,"")</f>
        <v>7024.04</v>
      </c>
      <c r="AA26" s="25">
        <f>IFERROR(+'simulations corn farm1'!AA188,"")</f>
        <v>6862.18</v>
      </c>
      <c r="AB26" s="25">
        <f>IFERROR(+'simulations corn farm1'!AB188,"")</f>
        <v>5007.5200000000004</v>
      </c>
      <c r="AC26" s="25">
        <f>IFERROR(+'simulations corn farm1'!AC188,"")</f>
        <v>0</v>
      </c>
      <c r="AD26" s="25">
        <f>IFERROR(+'simulations corn farm1'!AD188,"")</f>
        <v>0</v>
      </c>
      <c r="AE26" s="25">
        <f>IFERROR(+'simulations corn farm1'!AE188,"")</f>
        <v>7483.61</v>
      </c>
      <c r="AF26" s="25">
        <f>IFERROR(+'simulations corn farm1'!AF188,"")</f>
        <v>7752.13</v>
      </c>
      <c r="AG26" s="25">
        <f>IFERROR(+'simulations corn farm1'!AG188,"")</f>
        <v>6934.1</v>
      </c>
      <c r="AH26" s="25">
        <f>IFERROR(+'simulations corn farm1'!AH188,"")</f>
        <v>7425.8</v>
      </c>
      <c r="AI26" s="25">
        <f>IFERROR(+'simulations corn farm1'!AI188,"")</f>
        <v>7208.48</v>
      </c>
      <c r="AJ26" s="25">
        <f>IFERROR(+'simulations corn farm1'!AJ188,"")</f>
        <v>6733.76</v>
      </c>
      <c r="AK26" s="25">
        <f>IFERROR(+'simulations corn farm1'!AK188,"")</f>
        <v>0</v>
      </c>
      <c r="AL26" s="25">
        <f>IFERROR(+'simulations corn farm1'!AL188,"")</f>
        <v>4328.92</v>
      </c>
      <c r="AM26" s="25">
        <f>IFERROR(+'simulations corn farm1'!AM188,"")</f>
        <v>4308.74</v>
      </c>
      <c r="AN26" s="25">
        <f>IFERROR(+'simulations corn farm1'!AN188,"")</f>
        <v>6897.3</v>
      </c>
      <c r="AO26" s="25">
        <f>IFERROR(+'simulations corn farm1'!AO188,"")</f>
        <v>7786.2</v>
      </c>
      <c r="AP26" s="25">
        <f>IFERROR(+'simulations corn farm1'!AP188,"")</f>
        <v>0</v>
      </c>
      <c r="AQ26" s="25">
        <f>IFERROR(+'simulations corn farm1'!AQ188,"")</f>
        <v>3091.93</v>
      </c>
      <c r="AR26" s="25">
        <f>IFERROR(+'simulations corn farm1'!AR188,"")</f>
        <v>7064.67</v>
      </c>
      <c r="AS26" s="25">
        <f>IFERROR(+'simulations corn farm1'!AS188,"")</f>
        <v>0</v>
      </c>
      <c r="AT26" s="25">
        <f>IFERROR(+'simulations corn farm1'!AT188,"")</f>
        <v>0</v>
      </c>
      <c r="AU26" s="25">
        <f>IFERROR(+'simulations corn farm1'!AU188,"")</f>
        <v>4582.04</v>
      </c>
      <c r="AV26" s="25">
        <f>IFERROR(+'simulations corn farm1'!AV188,"")</f>
        <v>7868.28</v>
      </c>
      <c r="AW26" s="25">
        <f>IFERROR(+'simulations corn farm1'!AW188,"")</f>
        <v>7792.99</v>
      </c>
      <c r="AX26" s="25">
        <f>IFERROR(+'simulations corn farm1'!AX188,"")</f>
        <v>7472.52</v>
      </c>
      <c r="AY26" s="25">
        <f>IFERROR(+'simulations corn farm1'!AY188,"")</f>
        <v>0</v>
      </c>
      <c r="AZ26" s="25">
        <f>IFERROR(+'simulations corn farm1'!AZ188,"")</f>
        <v>0</v>
      </c>
      <c r="BA26" s="25">
        <f>IFERROR(+'simulations corn farm1'!BA188,"")</f>
        <v>1316.13</v>
      </c>
      <c r="BB26" s="25">
        <f>IFERROR(+'simulations corn farm1'!BB188,"")</f>
        <v>7589.62</v>
      </c>
      <c r="BC26" s="25">
        <f>IFERROR(+'simulations corn farm1'!BC188,"")</f>
        <v>1378.74</v>
      </c>
      <c r="BD26" s="25">
        <f>IFERROR(+'simulations corn farm1'!BD188,"")</f>
        <v>0</v>
      </c>
      <c r="BE26" s="25">
        <f>IFERROR(+'simulations corn farm1'!BE188,"")</f>
        <v>6547.53</v>
      </c>
      <c r="BF26" s="25">
        <f>IFERROR(+'simulations corn farm1'!BF188,"")</f>
        <v>7093.55</v>
      </c>
      <c r="BG26" s="25">
        <f>IFERROR(+'simulations corn farm1'!BG188,"")</f>
        <v>0</v>
      </c>
      <c r="BH26" s="25">
        <f>IFERROR(+'simulations corn farm1'!BH188,"")</f>
        <v>0</v>
      </c>
      <c r="BI26" s="25">
        <f>IFERROR(+'simulations corn farm1'!BI188,"")</f>
        <v>7280.76</v>
      </c>
      <c r="BJ26" s="25">
        <f>IFERROR(+'simulations corn farm1'!BJ188,"")</f>
        <v>0</v>
      </c>
      <c r="BK26" s="25">
        <f>IFERROR(+'simulations corn farm1'!BK188,"")</f>
        <v>6884.86</v>
      </c>
      <c r="BL26" s="25">
        <f>IFERROR(+'simulations corn farm1'!BL188,"")</f>
        <v>7769.53</v>
      </c>
      <c r="BM26" s="25">
        <f>IFERROR(+'simulations corn farm1'!BM188,"")</f>
        <v>0</v>
      </c>
      <c r="BN26" s="25">
        <f>IFERROR(+'simulations corn farm1'!BN188,"")</f>
        <v>0</v>
      </c>
      <c r="BO26" s="25">
        <f>IFERROR(+'simulations corn farm1'!BO188,"")</f>
        <v>7117.09</v>
      </c>
      <c r="BP26" s="25">
        <f>IFERROR(+'simulations corn farm1'!BP188,"")</f>
        <v>5533.06</v>
      </c>
      <c r="BQ26" s="25">
        <f>IFERROR(+'simulations corn farm1'!BQ188,"")</f>
        <v>7006.02</v>
      </c>
      <c r="BR26" s="25">
        <f>IFERROR(+'simulations corn farm1'!BR188,"")</f>
        <v>0</v>
      </c>
      <c r="BS26" s="25">
        <f>IFERROR(+'simulations corn farm1'!BS188,"")</f>
        <v>7351.78</v>
      </c>
      <c r="BT26" s="25">
        <f>IFERROR(+'simulations corn farm1'!BT188,"")</f>
        <v>6658.02</v>
      </c>
      <c r="BU26" s="25">
        <f>IFERROR(+'simulations corn farm1'!BU188,"")</f>
        <v>0</v>
      </c>
      <c r="BV26" s="25">
        <f>IFERROR(+'simulations corn farm1'!BV188,"")</f>
        <v>7249.57</v>
      </c>
      <c r="BW26" s="25">
        <f>IFERROR(+'simulations corn farm1'!BW188,"")</f>
        <v>7585.74</v>
      </c>
      <c r="BX26" s="25">
        <f>IFERROR(+'simulations corn farm1'!BX188,"")</f>
        <v>4210.63</v>
      </c>
      <c r="BY26" s="25">
        <f>IFERROR(+'simulations corn farm1'!BY188,"")</f>
        <v>0</v>
      </c>
      <c r="BZ26" s="25">
        <f>IFERROR(+'simulations corn farm1'!BZ188,"")</f>
        <v>7111.17</v>
      </c>
      <c r="CA26" s="25">
        <f>IFERROR(+'simulations corn farm1'!CA188,"")</f>
        <v>7305.77</v>
      </c>
      <c r="CB26" s="25">
        <f>IFERROR(+'simulations corn farm1'!CB188,"")</f>
        <v>7301.54</v>
      </c>
      <c r="CC26" s="25">
        <f>IFERROR(+'simulations corn farm1'!CC188,"")</f>
        <v>0</v>
      </c>
      <c r="CD26" s="25">
        <f>IFERROR(+'simulations corn farm1'!CD188,"")</f>
        <v>0</v>
      </c>
      <c r="CE26" s="25">
        <f>IFERROR(+'simulations corn farm1'!CE188,"")</f>
        <v>7541.37</v>
      </c>
      <c r="CF26" s="25">
        <f>IFERROR(+'simulations corn farm1'!CF188,"")</f>
        <v>0</v>
      </c>
      <c r="CG26" s="25">
        <f>IFERROR(+'simulations corn farm1'!CG188,"")</f>
        <v>2000.22</v>
      </c>
      <c r="CH26" s="25">
        <f>IFERROR(+'simulations corn farm1'!CH188,"")</f>
        <v>7228.33</v>
      </c>
      <c r="CI26" s="25">
        <f>IFERROR(+'simulations corn farm1'!CI188,"")</f>
        <v>0</v>
      </c>
      <c r="CJ26" s="25">
        <f>IFERROR(+'simulations corn farm1'!CJ188,"")</f>
        <v>7352.5</v>
      </c>
      <c r="CK26" s="25">
        <f>IFERROR(+'simulations corn farm1'!CK188,"")</f>
        <v>6994.23</v>
      </c>
      <c r="CL26" s="25">
        <f>IFERROR(+'simulations corn farm1'!CL188,"")</f>
        <v>6809.49</v>
      </c>
      <c r="CM26" s="25">
        <f>IFERROR(+'simulations corn farm1'!CM188,"")</f>
        <v>0</v>
      </c>
      <c r="CN26" s="25">
        <f>IFERROR(+'simulations corn farm1'!CN188,"")</f>
        <v>3325.19</v>
      </c>
      <c r="CO26" s="25">
        <f>IFERROR(+'simulations corn farm1'!CO188,"")</f>
        <v>0</v>
      </c>
      <c r="CP26" s="25">
        <f>IFERROR(+'simulations corn farm1'!CP188,"")</f>
        <v>0</v>
      </c>
      <c r="CQ26" s="25">
        <f>IFERROR(+'simulations corn farm1'!CQ188,"")</f>
        <v>6716.6</v>
      </c>
      <c r="CR26" s="25">
        <f>IFERROR(+'simulations corn farm1'!CR188,"")</f>
        <v>6823.71</v>
      </c>
      <c r="CS26" s="25">
        <f>IFERROR(+'simulations corn farm1'!CS188,"")</f>
        <v>0</v>
      </c>
      <c r="CT26" s="25">
        <f>IFERROR(+'simulations corn farm1'!CT188,"")</f>
        <v>7174.07</v>
      </c>
      <c r="CU26" s="25">
        <f>IFERROR(+'simulations corn farm1'!CU188,"")</f>
        <v>7849.55</v>
      </c>
      <c r="CV26" s="25">
        <f>IFERROR(+'simulations corn farm1'!CV188,"")</f>
        <v>1467.83</v>
      </c>
      <c r="CW26" s="25">
        <f>IFERROR(+'simulations corn farm1'!CW188,"")</f>
        <v>7451.81</v>
      </c>
      <c r="CX26" s="25">
        <f>IFERROR(+'simulations corn farm1'!CX188,"")</f>
        <v>0</v>
      </c>
      <c r="CY26" s="25">
        <f>IFERROR(+'simulations corn farm1'!CY188,"")</f>
        <v>0</v>
      </c>
      <c r="CZ26" s="25">
        <f>IFERROR(+'simulations corn farm1'!CZ188,"")</f>
        <v>2103.4699999999998</v>
      </c>
      <c r="DA26" s="25">
        <f>IFERROR(+'simulations corn farm1'!DA188,"")</f>
        <v>7073.11</v>
      </c>
      <c r="DB26" s="25">
        <f>IFERROR(+'simulations corn farm1'!DB188,"")</f>
        <v>7157.09</v>
      </c>
      <c r="DC26" s="25">
        <f>IFERROR(+'simulations corn farm1'!DC188,"")</f>
        <v>6917.03</v>
      </c>
      <c r="DD26" s="25">
        <f>IFERROR(+'simulations corn farm1'!DD188,"")</f>
        <v>7699.06</v>
      </c>
      <c r="DE26" s="25">
        <f>IFERROR(+'simulations corn farm1'!DE188,"")</f>
        <v>7567.33</v>
      </c>
      <c r="DF26" s="25">
        <f>IFERROR(+'simulations corn farm1'!DF188,"")</f>
        <v>7830.2</v>
      </c>
      <c r="DG26" s="25">
        <f>IFERROR(+'simulations corn farm1'!DG188,"")</f>
        <v>7414.65</v>
      </c>
      <c r="DH26" s="25">
        <f>IFERROR(+'simulations corn farm1'!DH188,"")</f>
        <v>0</v>
      </c>
      <c r="DI26" s="25">
        <f>IFERROR(+'simulations corn farm1'!DI188,"")</f>
        <v>7038.02</v>
      </c>
      <c r="DJ26" s="25">
        <f>IFERROR(+'simulations corn farm1'!DJ188,"")</f>
        <v>0</v>
      </c>
      <c r="DK26" s="25">
        <f>IFERROR(+'simulations corn farm1'!DK188,"")</f>
        <v>3389.02</v>
      </c>
      <c r="DL26" s="25">
        <f>IFERROR(+'simulations corn farm1'!DL188,"")</f>
        <v>6688.79</v>
      </c>
      <c r="DM26" s="25">
        <f>IFERROR(+'simulations corn farm1'!DM188,"")</f>
        <v>7155.76</v>
      </c>
      <c r="DN26" s="25">
        <f>IFERROR(+'simulations corn farm1'!DN188,"")</f>
        <v>19.32</v>
      </c>
      <c r="DO26" s="25">
        <f>IFERROR(+'simulations corn farm1'!DO188,"")</f>
        <v>4745.96</v>
      </c>
      <c r="DP26" s="25">
        <f>IFERROR(+'simulations corn farm1'!DP188,"")</f>
        <v>0</v>
      </c>
      <c r="DQ26" s="25">
        <f>IFERROR(+'simulations corn farm1'!DQ188,"")</f>
        <v>2972.81</v>
      </c>
      <c r="DR26" s="25">
        <f>IFERROR(+'simulations corn farm1'!DR188,"")</f>
        <v>7673.47</v>
      </c>
      <c r="DS26" s="25">
        <f>IFERROR(+'simulations corn farm1'!DS188,"")</f>
        <v>7739.85</v>
      </c>
      <c r="DT26" s="25">
        <f>IFERROR(+'simulations corn farm1'!DT188,"")</f>
        <v>6774.64</v>
      </c>
      <c r="DU26" s="25">
        <f>IFERROR(+'simulations corn farm1'!DU188,"")</f>
        <v>7292.63</v>
      </c>
      <c r="DV26" s="25">
        <f>IFERROR(+'simulations corn farm1'!DV188,"")</f>
        <v>6925.34</v>
      </c>
      <c r="DW26" s="25">
        <f>IFERROR(+'simulations corn farm1'!DW188,"")</f>
        <v>7329.01</v>
      </c>
      <c r="DX26" s="25">
        <f>IFERROR(+'simulations corn farm1'!DX188,"")</f>
        <v>7458.6</v>
      </c>
      <c r="DY26" s="25">
        <f>IFERROR(+'simulations corn farm1'!DY188,"")</f>
        <v>0</v>
      </c>
      <c r="DZ26" s="25">
        <f>IFERROR(+'simulations corn farm1'!DZ188,"")</f>
        <v>6835.97</v>
      </c>
      <c r="EA26" s="25">
        <f>IFERROR(+'simulations corn farm1'!EA188,"")</f>
        <v>6876.86</v>
      </c>
      <c r="EB26" s="25">
        <f>IFERROR(+'simulations corn farm1'!EB188,"")</f>
        <v>7703.27</v>
      </c>
      <c r="EC26" s="25">
        <f>IFERROR(+'simulations corn farm1'!EC188,"")</f>
        <v>0</v>
      </c>
      <c r="ED26" s="25">
        <f>IFERROR(+'simulations corn farm1'!ED188,"")</f>
        <v>0</v>
      </c>
      <c r="EE26" s="25">
        <f>IFERROR(+'simulations corn farm1'!EE188,"")</f>
        <v>0</v>
      </c>
      <c r="EF26" s="25">
        <f>IFERROR(+'simulations corn farm1'!EF188,"")</f>
        <v>7840.33</v>
      </c>
      <c r="EG26" s="25">
        <f>IFERROR(+'simulations corn farm1'!EG188,"")</f>
        <v>0</v>
      </c>
      <c r="EH26" s="25">
        <f>IFERROR(+'simulations corn farm1'!EH188,"")</f>
        <v>0</v>
      </c>
      <c r="EI26" s="25">
        <f>IFERROR(+'simulations corn farm1'!EI188,"")</f>
        <v>6539.53</v>
      </c>
      <c r="EJ26" s="25">
        <f>IFERROR(+'simulations corn farm1'!EJ188,"")</f>
        <v>6635.64</v>
      </c>
      <c r="EK26" s="25">
        <f>IFERROR(+'simulations corn farm1'!EK188,"")</f>
        <v>7368.03</v>
      </c>
      <c r="EL26" s="25">
        <f>IFERROR(+'simulations corn farm1'!EL188,"")</f>
        <v>4356.5200000000004</v>
      </c>
      <c r="EM26" s="25">
        <f>IFERROR(+'simulations corn farm1'!EM188,"")</f>
        <v>6923.93</v>
      </c>
      <c r="EN26" s="25">
        <f>IFERROR(+'simulations corn farm1'!EN188,"")</f>
        <v>4995.3599999999997</v>
      </c>
      <c r="EO26" s="25">
        <f>IFERROR(+'simulations corn farm1'!EO188,"")</f>
        <v>7648.37</v>
      </c>
      <c r="EP26" s="25">
        <f>IFERROR(+'simulations corn farm1'!EP188,"")</f>
        <v>7044.38</v>
      </c>
      <c r="EQ26" s="25">
        <f>IFERROR(+'simulations corn farm1'!EQ188,"")</f>
        <v>0</v>
      </c>
      <c r="ER26" s="25">
        <f>IFERROR(+'simulations corn farm1'!ER188,"")</f>
        <v>0</v>
      </c>
      <c r="ES26" s="25">
        <f>IFERROR(+'simulations corn farm1'!ES188,"")</f>
        <v>0</v>
      </c>
      <c r="ET26" s="25">
        <f>IFERROR(+'simulations corn farm1'!ET188,"")</f>
        <v>6871.26</v>
      </c>
      <c r="EU26" s="25">
        <f>IFERROR(+'simulations corn farm1'!EU188,"")</f>
        <v>7088.93</v>
      </c>
      <c r="EV26" s="25">
        <f>IFERROR(+'simulations corn farm1'!EV188,"")</f>
        <v>7080.23</v>
      </c>
      <c r="EW26" s="25">
        <f>IFERROR(+'simulations corn farm1'!EW188,"")</f>
        <v>502.78</v>
      </c>
      <c r="EX26" s="25">
        <f>IFERROR(+'simulations corn farm1'!EX188,"")</f>
        <v>6839.76</v>
      </c>
      <c r="EY26" s="25">
        <f>IFERROR(+'simulations corn farm1'!EY188,"")</f>
        <v>7251.52</v>
      </c>
      <c r="EZ26" s="25">
        <f>IFERROR(+'simulations corn farm1'!EZ188,"")</f>
        <v>6856.19</v>
      </c>
      <c r="FA26" s="25">
        <f>IFERROR(+'simulations corn farm1'!FA188,"")</f>
        <v>8082.99</v>
      </c>
      <c r="FB26" s="25">
        <f>IFERROR(+'simulations corn farm1'!FB188,"")</f>
        <v>3002</v>
      </c>
      <c r="FC26" s="25">
        <f>IFERROR(+'simulations corn farm1'!FC188,"")</f>
        <v>0</v>
      </c>
      <c r="FD26" s="25">
        <f>IFERROR(+'simulations corn farm1'!FD188,"")</f>
        <v>2077.48</v>
      </c>
      <c r="FE26" s="25">
        <f>IFERROR(+'simulations corn farm1'!FE188,"")</f>
        <v>0</v>
      </c>
      <c r="FF26" s="25">
        <f>IFERROR(+'simulations corn farm1'!FF188,"")</f>
        <v>7263.49</v>
      </c>
      <c r="FG26" s="25">
        <f>IFERROR(+'simulations corn farm1'!FG188,"")</f>
        <v>4697.47</v>
      </c>
      <c r="FH26" s="25">
        <f>IFERROR(+'simulations corn farm1'!FH188,"")</f>
        <v>6964.9</v>
      </c>
      <c r="FI26" s="25">
        <f>IFERROR(+'simulations corn farm1'!FI188,"")</f>
        <v>2733.11</v>
      </c>
      <c r="FJ26" s="25">
        <f>IFERROR(+'simulations corn farm1'!FJ188,"")</f>
        <v>6856.41</v>
      </c>
      <c r="FK26" s="25">
        <f>IFERROR(+'simulations corn farm1'!FK188,"")</f>
        <v>0</v>
      </c>
      <c r="FL26" s="25">
        <f>IFERROR(+'simulations corn farm1'!FL188,"")</f>
        <v>0</v>
      </c>
      <c r="FM26" s="25">
        <f>IFERROR(+'simulations corn farm1'!FM188,"")</f>
        <v>7070.23</v>
      </c>
      <c r="FN26" s="25">
        <f>IFERROR(+'simulations corn farm1'!FN188,"")</f>
        <v>7019.83</v>
      </c>
      <c r="FO26" s="25">
        <f>IFERROR(+'simulations corn farm1'!FO188,"")</f>
        <v>0</v>
      </c>
      <c r="FP26" s="25">
        <f>IFERROR(+'simulations corn farm1'!FP188,"")</f>
        <v>7995.78</v>
      </c>
      <c r="FQ26" s="25">
        <f>IFERROR(+'simulations corn farm1'!FQ188,"")</f>
        <v>6504.8</v>
      </c>
      <c r="FR26" s="25">
        <f>IFERROR(+'simulations corn farm1'!FR188,"")</f>
        <v>0</v>
      </c>
      <c r="FS26" s="25">
        <f>IFERROR(+'simulations corn farm1'!FS188,"")</f>
        <v>7355.32</v>
      </c>
      <c r="FT26" s="25">
        <f>IFERROR(+'simulations corn farm1'!FT188,"")</f>
        <v>7493.4</v>
      </c>
      <c r="FU26" s="25">
        <f>IFERROR(+'simulations corn farm1'!FU188,"")</f>
        <v>7045.89</v>
      </c>
      <c r="FV26" s="25">
        <f>IFERROR(+'simulations corn farm1'!FV188,"")</f>
        <v>6973.13</v>
      </c>
      <c r="FW26" s="25">
        <f>IFERROR(+'simulations corn farm1'!FW188,"")</f>
        <v>7104.71</v>
      </c>
      <c r="FX26" s="25">
        <f>IFERROR(+'simulations corn farm1'!FX188,"")</f>
        <v>6770.25</v>
      </c>
      <c r="FY26" s="25">
        <f>IFERROR(+'simulations corn farm1'!FY188,"")</f>
        <v>7155.45</v>
      </c>
      <c r="FZ26" s="25">
        <f>IFERROR(+'simulations corn farm1'!FZ188,"")</f>
        <v>459.44</v>
      </c>
      <c r="GA26" s="25">
        <f>IFERROR(+'simulations corn farm1'!GA188,"")</f>
        <v>7143.63</v>
      </c>
      <c r="GB26" s="25">
        <f>IFERROR(+'simulations corn farm1'!GB188,"")</f>
        <v>6762.38</v>
      </c>
      <c r="GC26" s="25">
        <f>IFERROR(+'simulations corn farm1'!GC188,"")</f>
        <v>6705.99</v>
      </c>
      <c r="GD26" s="25">
        <f>IFERROR(+'simulations corn farm1'!GD188,"")</f>
        <v>7085.37</v>
      </c>
      <c r="GE26" s="25">
        <f>IFERROR(+'simulations corn farm1'!GE188,"")</f>
        <v>5827.65</v>
      </c>
      <c r="GF26" s="25">
        <f>IFERROR(+'simulations corn farm1'!GF188,"")</f>
        <v>7044.49</v>
      </c>
      <c r="GG26" s="25">
        <f>IFERROR(+'simulations corn farm1'!GG188,"")</f>
        <v>7380.44</v>
      </c>
      <c r="GH26" s="25">
        <f>IFERROR(+'simulations corn farm1'!GH188,"")</f>
        <v>11.87</v>
      </c>
      <c r="GI26" s="25">
        <f>IFERROR(+'simulations corn farm1'!GI188,"")</f>
        <v>0</v>
      </c>
      <c r="GJ26" s="25">
        <f>IFERROR(+'simulations corn farm1'!GJ188,"")</f>
        <v>7502.71</v>
      </c>
      <c r="GK26" s="25">
        <f>IFERROR(+'simulations corn farm1'!GK188,"")</f>
        <v>7010</v>
      </c>
      <c r="GL26" s="25">
        <f>IFERROR(+'simulations corn farm1'!GL188,"")</f>
        <v>6975.58</v>
      </c>
      <c r="GM26" s="25">
        <f>IFERROR(+'simulations corn farm1'!GM188,"")</f>
        <v>0</v>
      </c>
      <c r="GN26" s="25">
        <f>IFERROR(+'simulations corn farm1'!GN188,"")</f>
        <v>6402.56</v>
      </c>
      <c r="GO26" s="25">
        <f>IFERROR(+'simulations corn farm1'!GO188,"")</f>
        <v>6705.14</v>
      </c>
      <c r="GP26" s="25">
        <f>IFERROR(+'simulations corn farm1'!GP188,"")</f>
        <v>5377.76</v>
      </c>
      <c r="GQ26" s="25">
        <f>IFERROR(+'simulations corn farm1'!GQ188,"")</f>
        <v>6725.58</v>
      </c>
      <c r="GR26" s="25">
        <f>IFERROR(+'simulations corn farm1'!GR188,"")</f>
        <v>0</v>
      </c>
      <c r="GS26" s="25">
        <f>IFERROR(+'simulations corn farm1'!GS188,"")</f>
        <v>7396.74</v>
      </c>
      <c r="GT26" s="25">
        <f>IFERROR(+'simulations corn farm1'!GT188,"")</f>
        <v>7199.39</v>
      </c>
      <c r="GU26" s="25">
        <f>IFERROR(+'simulations corn farm1'!GU188,"")</f>
        <v>6903.95</v>
      </c>
      <c r="GV26" s="25">
        <f>IFERROR(+'simulations corn farm1'!GV188,"")</f>
        <v>6835.97</v>
      </c>
      <c r="GW26" s="25">
        <f>IFERROR(+'simulations corn farm1'!GW188,"")</f>
        <v>0</v>
      </c>
      <c r="GX26" s="25">
        <f>IFERROR(+'simulations corn farm1'!GX188,"")</f>
        <v>4547.53</v>
      </c>
      <c r="GY26" s="25">
        <f>IFERROR(+'simulations corn farm1'!GY188,"")</f>
        <v>2588.5300000000002</v>
      </c>
      <c r="GZ26" s="25">
        <f>IFERROR(+'simulations corn farm1'!GZ188,"")</f>
        <v>7018.03</v>
      </c>
      <c r="HA26" s="25">
        <f>IFERROR(+'simulations corn farm1'!HA188,"")</f>
        <v>0</v>
      </c>
      <c r="HB26" s="25">
        <f>IFERROR(+'simulations corn farm1'!HB188,"")</f>
        <v>6156.98</v>
      </c>
      <c r="HC26" s="25">
        <f>IFERROR(+'simulations corn farm1'!HC188,"")</f>
        <v>0</v>
      </c>
      <c r="HD26" s="25">
        <f>IFERROR(+'simulations corn farm1'!HD188,"")</f>
        <v>7624.09</v>
      </c>
      <c r="HE26" s="25">
        <f>IFERROR(+'simulations corn farm1'!HE188,"")</f>
        <v>7361.82</v>
      </c>
      <c r="HF26" s="25">
        <f>IFERROR(+'simulations corn farm1'!HF188,"")</f>
        <v>6733.76</v>
      </c>
      <c r="HG26" s="25">
        <f>IFERROR(+'simulations corn farm1'!HG188,"")</f>
        <v>0</v>
      </c>
      <c r="HH26" s="25">
        <f>IFERROR(+'simulations corn farm1'!HH188,"")</f>
        <v>7040.4</v>
      </c>
      <c r="HI26" s="25">
        <f>IFERROR(+'simulations corn farm1'!HI188,"")</f>
        <v>6696.96</v>
      </c>
      <c r="HJ26" s="25">
        <f>IFERROR(+'simulations corn farm1'!HJ188,"")</f>
        <v>0</v>
      </c>
      <c r="HK26" s="25">
        <f>IFERROR(+'simulations corn farm1'!HK188,"")</f>
        <v>0</v>
      </c>
      <c r="HL26" s="25">
        <f>IFERROR(+'simulations corn farm1'!HL188,"")</f>
        <v>7950.65</v>
      </c>
      <c r="HM26" s="25">
        <f>IFERROR(+'simulations corn farm1'!HM188,"")</f>
        <v>6963.03</v>
      </c>
      <c r="HN26" s="25">
        <f>IFERROR(+'simulations corn farm1'!HN188,"")</f>
        <v>7784.03</v>
      </c>
      <c r="HO26" s="25">
        <f>IFERROR(+'simulations corn farm1'!HO188,"")</f>
        <v>7466.45</v>
      </c>
      <c r="HP26" s="25">
        <f>IFERROR(+'simulations corn farm1'!HP188,"")</f>
        <v>7291.37</v>
      </c>
      <c r="HQ26" s="25">
        <f>IFERROR(+'simulations corn farm1'!HQ188,"")</f>
        <v>6962.72</v>
      </c>
      <c r="HR26" s="25">
        <f>IFERROR(+'simulations corn farm1'!HR188,"")</f>
        <v>6357.09</v>
      </c>
      <c r="HS26" s="25">
        <f>IFERROR(+'simulations corn farm1'!HS188,"")</f>
        <v>2587.14</v>
      </c>
      <c r="HT26" s="25">
        <f>IFERROR(+'simulations corn farm1'!HT188,"")</f>
        <v>0</v>
      </c>
      <c r="HU26" s="25">
        <f>IFERROR(+'simulations corn farm1'!HU188,"")</f>
        <v>7228.13</v>
      </c>
      <c r="HV26" s="25">
        <f>IFERROR(+'simulations corn farm1'!HV188,"")</f>
        <v>0</v>
      </c>
      <c r="HW26" s="25">
        <f>IFERROR(+'simulations corn farm1'!HW188,"")</f>
        <v>6636.13</v>
      </c>
      <c r="HX26" s="25">
        <f>IFERROR(+'simulations corn farm1'!HX188,"")</f>
        <v>0</v>
      </c>
      <c r="HY26" s="25">
        <f>IFERROR(+'simulations corn farm1'!HY188,"")</f>
        <v>7016.45</v>
      </c>
      <c r="HZ26" s="25">
        <f>IFERROR(+'simulations corn farm1'!HZ188,"")</f>
        <v>0</v>
      </c>
      <c r="IA26" s="25">
        <f>IFERROR(+'simulations corn farm1'!IA188,"")</f>
        <v>6876.86</v>
      </c>
      <c r="IB26" s="25">
        <f>IFERROR(+'simulations corn farm1'!IB188,"")</f>
        <v>8096.76</v>
      </c>
      <c r="IC26" s="25">
        <f>IFERROR(+'simulations corn farm1'!IC188,"")</f>
        <v>2514.23</v>
      </c>
      <c r="ID26" s="25">
        <f>IFERROR(+'simulations corn farm1'!ID188,"")</f>
        <v>6761.24</v>
      </c>
      <c r="IE26" s="25">
        <f>IFERROR(+'simulations corn farm1'!IE188,"")</f>
        <v>0</v>
      </c>
      <c r="IF26" s="25">
        <f>IFERROR(+'simulations corn farm1'!IF188,"")</f>
        <v>6987.25</v>
      </c>
      <c r="IG26" s="25">
        <f>IFERROR(+'simulations corn farm1'!IG188,"")</f>
        <v>6557.95</v>
      </c>
      <c r="IH26" s="25">
        <f>IFERROR(+'simulations corn farm1'!IH188,"")</f>
        <v>0</v>
      </c>
      <c r="II26" s="25">
        <f>IFERROR(+'simulations corn farm1'!II188,"")</f>
        <v>7202.7</v>
      </c>
      <c r="IJ26" s="25">
        <f>IFERROR(+'simulations corn farm1'!IJ188,"")</f>
        <v>7283.26</v>
      </c>
      <c r="IK26" s="25">
        <f>IFERROR(+'simulations corn farm1'!IK188,"")</f>
        <v>5877.67</v>
      </c>
      <c r="IL26" s="25">
        <f>IFERROR(+'simulations corn farm1'!IL188,"")</f>
        <v>7420.19</v>
      </c>
      <c r="IM26" s="25">
        <f>IFERROR(+'simulations corn farm1'!IM188,"")</f>
        <v>0</v>
      </c>
      <c r="IN26" s="25">
        <f>IFERROR(+'simulations corn farm1'!IN188,"")</f>
        <v>7112.39</v>
      </c>
      <c r="IO26" s="25">
        <f>IFERROR(+'simulations corn farm1'!IO188,"")</f>
        <v>6596.37</v>
      </c>
      <c r="IP26" s="25">
        <f>IFERROR(+'simulations corn farm1'!IP188,"")</f>
        <v>6956.23</v>
      </c>
      <c r="IQ26" s="25">
        <f>IFERROR(+'simulations corn farm1'!IQ188,"")</f>
        <v>6578.4</v>
      </c>
      <c r="IR26" s="25">
        <f>IFERROR(+'simulations corn farm1'!IR188,"")</f>
        <v>0</v>
      </c>
      <c r="IS26" s="25">
        <f>IFERROR(+'simulations corn farm1'!IS188,"")</f>
        <v>7325.82</v>
      </c>
      <c r="IT26" s="25">
        <f>IFERROR(+'simulations corn farm1'!IT188,"")</f>
        <v>6880.58</v>
      </c>
      <c r="IU26" s="25">
        <f>IFERROR(+'simulations corn farm1'!IU188,"")</f>
        <v>0</v>
      </c>
      <c r="IV26" s="25">
        <f>IFERROR(+'simulations corn farm1'!IV188,"")</f>
        <v>0</v>
      </c>
      <c r="IW26" s="25">
        <f>IFERROR(+'simulations corn farm1'!IW188,"")</f>
        <v>5239.5</v>
      </c>
      <c r="IX26" s="25">
        <f>IFERROR(+'simulations corn farm1'!IX188,"")</f>
        <v>0</v>
      </c>
      <c r="IY26" s="25">
        <f>IFERROR(+'simulations corn farm1'!IY188,"")</f>
        <v>3727.31</v>
      </c>
      <c r="IZ26" s="25">
        <f>IFERROR(+'simulations corn farm1'!IZ188,"")</f>
        <v>7345.85</v>
      </c>
      <c r="JA26" s="25">
        <f>IFERROR(+'simulations corn farm1'!JA188,"")</f>
        <v>7080.51</v>
      </c>
      <c r="JB26" s="25">
        <f>IFERROR(+'simulations corn farm1'!JB188,"")</f>
        <v>6912.44</v>
      </c>
      <c r="JC26" s="25">
        <f>IFERROR(+'simulations corn farm1'!JC188,"")</f>
        <v>0</v>
      </c>
      <c r="JD26" s="25">
        <f>IFERROR(+'simulations corn farm1'!JD188,"")</f>
        <v>7286.47</v>
      </c>
      <c r="JE26" s="25">
        <f>IFERROR(+'simulations corn farm1'!JE188,"")</f>
        <v>7049.08</v>
      </c>
      <c r="JF26" s="25">
        <f>IFERROR(+'simulations corn farm1'!JF188,"")</f>
        <v>783.19</v>
      </c>
      <c r="JG26" s="25">
        <f>IFERROR(+'simulations corn farm1'!JG188,"")</f>
        <v>7345.15</v>
      </c>
      <c r="JH26" s="25">
        <f>IFERROR(+'simulations corn farm1'!JH188,"")</f>
        <v>0</v>
      </c>
      <c r="JI26" s="25">
        <f>IFERROR(+'simulations corn farm1'!JI188,"")</f>
        <v>6491.02</v>
      </c>
      <c r="JJ26" s="25">
        <f>IFERROR(+'simulations corn farm1'!JJ188,"")</f>
        <v>0</v>
      </c>
      <c r="JK26" s="25">
        <f>IFERROR(+'simulations corn farm1'!JK188,"")</f>
        <v>6791</v>
      </c>
      <c r="JL26" s="25">
        <f>IFERROR(+'simulations corn farm1'!JL188,"")</f>
        <v>7295.81</v>
      </c>
      <c r="JM26" s="25">
        <f>IFERROR(+'simulations corn farm1'!JM188,"")</f>
        <v>7008.11</v>
      </c>
      <c r="JN26" s="25">
        <f>IFERROR(+'simulations corn farm1'!JN188,"")</f>
        <v>7356.31</v>
      </c>
      <c r="JO26" s="25">
        <f>IFERROR(+'simulations corn farm1'!JO188,"")</f>
        <v>992.28</v>
      </c>
      <c r="JP26" s="25">
        <f>IFERROR(+'simulations corn farm1'!JP188,"")</f>
        <v>6958.63</v>
      </c>
      <c r="JQ26" s="25">
        <f>IFERROR(+'simulations corn farm1'!JQ188,"")</f>
        <v>7772.23</v>
      </c>
      <c r="JR26" s="25">
        <f>IFERROR(+'simulations corn farm1'!JR188,"")</f>
        <v>6778.73</v>
      </c>
      <c r="JS26" s="25">
        <f>IFERROR(+'simulations corn farm1'!JS188,"")</f>
        <v>5336.93</v>
      </c>
      <c r="JT26" s="25">
        <f>IFERROR(+'simulations corn farm1'!JT188,"")</f>
        <v>6725.58</v>
      </c>
      <c r="JU26" s="25">
        <f>IFERROR(+'simulations corn farm1'!JU188,"")</f>
        <v>0</v>
      </c>
      <c r="JV26" s="25">
        <f>IFERROR(+'simulations corn farm1'!JV188,"")</f>
        <v>7478.13</v>
      </c>
      <c r="JW26" s="25">
        <f>IFERROR(+'simulations corn farm1'!JW188,"")</f>
        <v>0</v>
      </c>
      <c r="JX26" s="25">
        <f>IFERROR(+'simulations corn farm1'!JX188,"")</f>
        <v>7538.11</v>
      </c>
      <c r="JY26" s="25">
        <f>IFERROR(+'simulations corn farm1'!JY188,"")</f>
        <v>7458.37</v>
      </c>
      <c r="JZ26" s="25">
        <f>IFERROR(+'simulations corn farm1'!JZ188,"")</f>
        <v>0</v>
      </c>
      <c r="KA26" s="25">
        <f>IFERROR(+'simulations corn farm1'!KA188,"")</f>
        <v>7188.28</v>
      </c>
      <c r="KB26" s="25">
        <f>IFERROR(+'simulations corn farm1'!KB188,"")</f>
        <v>6950.45</v>
      </c>
      <c r="KC26" s="25">
        <f>IFERROR(+'simulations corn farm1'!KC188,"")</f>
        <v>0</v>
      </c>
      <c r="KD26" s="25">
        <f>IFERROR(+'simulations corn farm1'!KD188,"")</f>
        <v>6982.75</v>
      </c>
      <c r="KE26" s="25">
        <f>IFERROR(+'simulations corn farm1'!KE188,"")</f>
        <v>0</v>
      </c>
      <c r="KF26" s="25">
        <f>IFERROR(+'simulations corn farm1'!KF188,"")</f>
        <v>6204.94</v>
      </c>
      <c r="KG26" s="25">
        <f>IFERROR(+'simulations corn farm1'!KG188,"")</f>
        <v>0</v>
      </c>
      <c r="KH26" s="25">
        <f>IFERROR(+'simulations corn farm1'!KH188,"")</f>
        <v>7216.6</v>
      </c>
      <c r="KI26" s="25">
        <f>IFERROR(+'simulations corn farm1'!KI188,"")</f>
        <v>7101.72</v>
      </c>
      <c r="KJ26" s="25">
        <f>IFERROR(+'simulations corn farm1'!KJ188,"")</f>
        <v>6930.01</v>
      </c>
      <c r="KK26" s="25">
        <f>IFERROR(+'simulations corn farm1'!KK188,"")</f>
        <v>5572.2</v>
      </c>
      <c r="KL26" s="25">
        <f>IFERROR(+'simulations corn farm1'!KL188,"")</f>
        <v>0</v>
      </c>
      <c r="KM26" s="25">
        <f>IFERROR(+'simulations corn farm1'!KM188,"")</f>
        <v>7393.6</v>
      </c>
      <c r="KN26" s="25">
        <f>IFERROR(+'simulations corn farm1'!KN188,"")</f>
        <v>6789.76</v>
      </c>
      <c r="KO26" s="25">
        <f>IFERROR(+'simulations corn farm1'!KO188,"")</f>
        <v>6816.15</v>
      </c>
      <c r="KP26" s="25">
        <f>IFERROR(+'simulations corn farm1'!KP188,"")</f>
        <v>6472.1</v>
      </c>
      <c r="KQ26" s="25">
        <f>IFERROR(+'simulations corn farm1'!KQ188,"")</f>
        <v>0</v>
      </c>
      <c r="KR26" s="25">
        <f>IFERROR(+'simulations corn farm1'!KR188,"")</f>
        <v>7122.46</v>
      </c>
      <c r="KS26" s="25">
        <f>IFERROR(+'simulations corn farm1'!KS188,"")</f>
        <v>0</v>
      </c>
      <c r="KT26" s="25">
        <f>IFERROR(+'simulations corn farm1'!KT188,"")</f>
        <v>6414.86</v>
      </c>
      <c r="KU26" s="25">
        <f>IFERROR(+'simulations corn farm1'!KU188,"")</f>
        <v>5992.43</v>
      </c>
      <c r="KV26" s="25">
        <f>IFERROR(+'simulations corn farm1'!KV188,"")</f>
        <v>6668.34</v>
      </c>
      <c r="KW26" s="25">
        <f>IFERROR(+'simulations corn farm1'!KW188,"")</f>
        <v>0</v>
      </c>
      <c r="KX26" s="25">
        <f>IFERROR(+'simulations corn farm1'!KX188,"")</f>
        <v>6555.2</v>
      </c>
      <c r="KY26" s="25">
        <f>IFERROR(+'simulations corn farm1'!KY188,"")</f>
        <v>7034.33</v>
      </c>
      <c r="KZ26" s="25">
        <f>IFERROR(+'simulations corn farm1'!KZ188,"")</f>
        <v>7064.04</v>
      </c>
      <c r="LA26" s="25">
        <f>IFERROR(+'simulations corn farm1'!LA188,"")</f>
        <v>0</v>
      </c>
      <c r="LB26" s="25">
        <f>IFERROR(+'simulations corn farm1'!LB188,"")</f>
        <v>0</v>
      </c>
      <c r="LC26" s="25">
        <f>IFERROR(+'simulations corn farm1'!LC188,"")</f>
        <v>2973.93</v>
      </c>
      <c r="LD26" s="25">
        <f>IFERROR(+'simulations corn farm1'!LD188,"")</f>
        <v>1072.29</v>
      </c>
      <c r="LE26" s="25">
        <f>IFERROR(+'simulations corn farm1'!LE188,"")</f>
        <v>4444.6899999999996</v>
      </c>
      <c r="LF26" s="25">
        <f>IFERROR(+'simulations corn farm1'!LF188,"")</f>
        <v>7096.65</v>
      </c>
      <c r="LG26" s="25">
        <f>IFERROR(+'simulations corn farm1'!LG188,"")</f>
        <v>6635.64</v>
      </c>
      <c r="LH26" s="25">
        <f>IFERROR(+'simulations corn farm1'!LH188,"")</f>
        <v>0</v>
      </c>
      <c r="LI26" s="25">
        <f>IFERROR(+'simulations corn farm1'!LI188,"")</f>
        <v>7116.14</v>
      </c>
      <c r="LJ26" s="25">
        <f>IFERROR(+'simulations corn farm1'!LJ188,"")</f>
        <v>4943.2</v>
      </c>
      <c r="LK26" s="25">
        <f>IFERROR(+'simulations corn farm1'!LK188,"")</f>
        <v>7321.24</v>
      </c>
      <c r="LL26" s="25">
        <f>IFERROR(+'simulations corn farm1'!LL188,"")</f>
        <v>7142.96</v>
      </c>
      <c r="LM26" s="25">
        <f>IFERROR(+'simulations corn farm1'!LM188,"")</f>
        <v>2034.28</v>
      </c>
      <c r="LN26" s="25">
        <f>IFERROR(+'simulations corn farm1'!LN188,"")</f>
        <v>0</v>
      </c>
      <c r="LO26" s="25">
        <f>IFERROR(+'simulations corn farm1'!LO188,"")</f>
        <v>7487.41</v>
      </c>
      <c r="LP26" s="25">
        <f>IFERROR(+'simulations corn farm1'!LP188,"")</f>
        <v>7478.27</v>
      </c>
      <c r="LQ26" s="25">
        <f>IFERROR(+'simulations corn farm1'!LQ188,"")</f>
        <v>7080.5</v>
      </c>
      <c r="LR26" s="25">
        <f>IFERROR(+'simulations corn farm1'!LR188,"")</f>
        <v>7458.55</v>
      </c>
      <c r="LS26" s="25">
        <f>IFERROR(+'simulations corn farm1'!LS188,"")</f>
        <v>0</v>
      </c>
      <c r="LT26" s="25">
        <f>IFERROR(+'simulations corn farm1'!LT188,"")</f>
        <v>0</v>
      </c>
      <c r="LU26" s="25">
        <f>IFERROR(+'simulations corn farm1'!LU188,"")</f>
        <v>8115.56</v>
      </c>
      <c r="LV26" s="25">
        <f>IFERROR(+'simulations corn farm1'!LV188,"")</f>
        <v>6864.59</v>
      </c>
      <c r="LW26" s="25">
        <f>IFERROR(+'simulations corn farm1'!LW188,"")</f>
        <v>0</v>
      </c>
      <c r="LX26" s="25">
        <f>IFERROR(+'simulations corn farm1'!LX188,"")</f>
        <v>7362.36</v>
      </c>
      <c r="LY26" s="25">
        <f>IFERROR(+'simulations corn farm1'!LY188,"")</f>
        <v>0</v>
      </c>
      <c r="LZ26" s="25">
        <f>IFERROR(+'simulations corn farm1'!LZ188,"")</f>
        <v>1093.53</v>
      </c>
      <c r="MA26" s="25">
        <f>IFERROR(+'simulations corn farm1'!MA188,"")</f>
        <v>6795.75</v>
      </c>
      <c r="MB26" s="25">
        <f>IFERROR(+'simulations corn farm1'!MB188,"")</f>
        <v>7517.2</v>
      </c>
      <c r="MC26" s="25">
        <f>IFERROR(+'simulations corn farm1'!MC188,"")</f>
        <v>7004.77</v>
      </c>
      <c r="MD26" s="25">
        <f>IFERROR(+'simulations corn farm1'!MD188,"")</f>
        <v>0</v>
      </c>
      <c r="ME26" s="25">
        <f>IFERROR(+'simulations corn farm1'!ME188,"")</f>
        <v>7096.31</v>
      </c>
      <c r="MF26" s="25">
        <f>IFERROR(+'simulations corn farm1'!MF188,"")</f>
        <v>7415.49</v>
      </c>
      <c r="MG26" s="25">
        <f>IFERROR(+'simulations corn farm1'!MG188,"")</f>
        <v>7006.33</v>
      </c>
      <c r="MH26" s="25">
        <f>IFERROR(+'simulations corn farm1'!MH188,"")</f>
        <v>2279.4899999999998</v>
      </c>
      <c r="MI26" s="25">
        <f>IFERROR(+'simulations corn farm1'!MI188,"")</f>
        <v>0</v>
      </c>
      <c r="MJ26" s="25">
        <f>IFERROR(+'simulations corn farm1'!MJ188,"")</f>
        <v>7079.06</v>
      </c>
      <c r="MK26" s="25">
        <f>IFERROR(+'simulations corn farm1'!MK188,"")</f>
        <v>6745.92</v>
      </c>
      <c r="ML26" s="25">
        <f>IFERROR(+'simulations corn farm1'!ML188,"")</f>
        <v>963.57</v>
      </c>
      <c r="MM26" s="25">
        <f>IFERROR(+'simulations corn farm1'!MM188,"")</f>
        <v>0</v>
      </c>
      <c r="MN26" s="25">
        <f>IFERROR(+'simulations corn farm1'!MN188,"")</f>
        <v>7658.82</v>
      </c>
      <c r="MO26" s="25">
        <f>IFERROR(+'simulations corn farm1'!MO188,"")</f>
        <v>1376</v>
      </c>
      <c r="MP26" s="25">
        <f>IFERROR(+'simulations corn farm1'!MP188,"")</f>
        <v>7019.83</v>
      </c>
      <c r="MQ26" s="25">
        <f>IFERROR(+'simulations corn farm1'!MQ188,"")</f>
        <v>1834.84</v>
      </c>
      <c r="MR26" s="25">
        <f>IFERROR(+'simulations corn farm1'!MR188,"")</f>
        <v>6868.68</v>
      </c>
      <c r="MS26" s="25">
        <f>IFERROR(+'simulations corn farm1'!MS188,"")</f>
        <v>1696.99</v>
      </c>
      <c r="MT26" s="25">
        <f>IFERROR(+'simulations corn farm1'!MT188,"")</f>
        <v>0</v>
      </c>
      <c r="MU26" s="25">
        <f>IFERROR(+'simulations corn farm1'!MU188,"")</f>
        <v>6271.78</v>
      </c>
      <c r="MV26" s="25">
        <f>IFERROR(+'simulations corn farm1'!MV188,"")</f>
        <v>6992.92</v>
      </c>
      <c r="MW26" s="25">
        <f>IFERROR(+'simulations corn farm1'!MW188,"")</f>
        <v>6420.17</v>
      </c>
      <c r="MX26" s="25">
        <f>IFERROR(+'simulations corn farm1'!MX188,"")</f>
        <v>7207.25</v>
      </c>
      <c r="MY26" s="25">
        <f>IFERROR(+'simulations corn farm1'!MY188,"")</f>
        <v>6745.01</v>
      </c>
      <c r="MZ26" s="25">
        <f>IFERROR(+'simulations corn farm1'!MZ188,"")</f>
        <v>0</v>
      </c>
      <c r="NA26" s="25">
        <f>IFERROR(+'simulations corn farm1'!NA188,"")</f>
        <v>2134.19</v>
      </c>
      <c r="NB26" s="25">
        <f>IFERROR(+'simulations corn farm1'!NB188,"")</f>
        <v>0</v>
      </c>
      <c r="NC26" s="25">
        <f>IFERROR(+'simulations corn farm1'!NC188,"")</f>
        <v>902.78</v>
      </c>
      <c r="ND26" s="25">
        <f>IFERROR(+'simulations corn farm1'!ND188,"")</f>
        <v>239.76</v>
      </c>
      <c r="NE26" s="25">
        <f>IFERROR(+'simulations corn farm1'!NE188,"")</f>
        <v>2307.4499999999998</v>
      </c>
      <c r="NF26" s="25">
        <f>IFERROR(+'simulations corn farm1'!NF188,"")</f>
        <v>4016.99</v>
      </c>
      <c r="NG26" s="25">
        <f>IFERROR(+'simulations corn farm1'!NG188,"")</f>
        <v>1880.81</v>
      </c>
      <c r="NH26" s="25">
        <f>IFERROR(+'simulations corn farm1'!NH188,"")</f>
        <v>495.1</v>
      </c>
      <c r="NI26" s="25">
        <f>IFERROR(+'simulations corn farm1'!NI188,"")</f>
        <v>6893.21</v>
      </c>
      <c r="NJ26" s="25">
        <f>IFERROR(+'simulations corn farm1'!NJ188,"")</f>
        <v>7154.89</v>
      </c>
      <c r="NK26" s="25">
        <f>IFERROR(+'simulations corn farm1'!NK188,"")</f>
        <v>6732.2</v>
      </c>
      <c r="NL26" s="25">
        <f>IFERROR(+'simulations corn farm1'!NL188,"")</f>
        <v>0</v>
      </c>
      <c r="NM26" s="25">
        <f>IFERROR(+'simulations corn farm1'!NM188,"")</f>
        <v>6840.53</v>
      </c>
      <c r="NN26" s="25">
        <f>IFERROR(+'simulations corn farm1'!NN188,"")</f>
        <v>6619.28</v>
      </c>
      <c r="NO26" s="25">
        <f>IFERROR(+'simulations corn farm1'!NO188,"")</f>
        <v>6528.35</v>
      </c>
      <c r="NP26" s="25">
        <f>IFERROR(+'simulations corn farm1'!NP188,"")</f>
        <v>0</v>
      </c>
      <c r="NQ26" s="25">
        <f>IFERROR(+'simulations corn farm1'!NQ188,"")</f>
        <v>7024.04</v>
      </c>
      <c r="NR26" s="25">
        <f>IFERROR(+'simulations corn farm1'!NR188,"")</f>
        <v>6807.35</v>
      </c>
      <c r="NS26" s="25">
        <f>IFERROR(+'simulations corn farm1'!NS188,"")</f>
        <v>7612.57</v>
      </c>
      <c r="NT26" s="25">
        <f>IFERROR(+'simulations corn farm1'!NT188,"")</f>
        <v>6605.75</v>
      </c>
      <c r="NU26" s="25">
        <f>IFERROR(+'simulations corn farm1'!NU188,"")</f>
        <v>4631.78</v>
      </c>
      <c r="NV26" s="25">
        <f>IFERROR(+'simulations corn farm1'!NV188,"")</f>
        <v>0</v>
      </c>
      <c r="NW26" s="25">
        <f>IFERROR(+'simulations corn farm1'!NW188,"")</f>
        <v>6974.65</v>
      </c>
      <c r="NX26" s="25">
        <f>IFERROR(+'simulations corn farm1'!NX188,"")</f>
        <v>0</v>
      </c>
      <c r="NY26" s="25">
        <f>IFERROR(+'simulations corn farm1'!NY188,"")</f>
        <v>0</v>
      </c>
      <c r="NZ26" s="25">
        <f>IFERROR(+'simulations corn farm1'!NZ188,"")</f>
        <v>7191.37</v>
      </c>
      <c r="OA26" s="25">
        <f>IFERROR(+'simulations corn farm1'!OA188,"")</f>
        <v>0</v>
      </c>
      <c r="OB26" s="25">
        <f>IFERROR(+'simulations corn farm1'!OB188,"")</f>
        <v>6765.1</v>
      </c>
      <c r="OC26" s="25">
        <f>IFERROR(+'simulations corn farm1'!OC188,"")</f>
        <v>1466.98</v>
      </c>
      <c r="OD26" s="25">
        <f>IFERROR(+'simulations corn farm1'!OD188,"")</f>
        <v>6635.64</v>
      </c>
      <c r="OE26" s="25">
        <f>IFERROR(+'simulations corn farm1'!OE188,"")</f>
        <v>0</v>
      </c>
      <c r="OF26" s="25">
        <f>IFERROR(+'simulations corn farm1'!OF188,"")</f>
        <v>6872.42</v>
      </c>
      <c r="OG26" s="25">
        <f>IFERROR(+'simulations corn farm1'!OG188,"")</f>
        <v>6766.47</v>
      </c>
      <c r="OH26" s="25">
        <f>IFERROR(+'simulations corn farm1'!OH188,"")</f>
        <v>6974.98</v>
      </c>
      <c r="OI26" s="25">
        <f>IFERROR(+'simulations corn farm1'!OI188,"")</f>
        <v>6790.28</v>
      </c>
      <c r="OJ26" s="25">
        <f>IFERROR(+'simulations corn farm1'!OJ188,"")</f>
        <v>6995.76</v>
      </c>
      <c r="OK26" s="25">
        <f>IFERROR(+'simulations corn farm1'!OK188,"")</f>
        <v>7001.37</v>
      </c>
      <c r="OL26" s="25">
        <f>IFERROR(+'simulations corn farm1'!OL188,"")</f>
        <v>5332.08</v>
      </c>
      <c r="OM26" s="25">
        <f>IFERROR(+'simulations corn farm1'!OM188,"")</f>
        <v>6840.06</v>
      </c>
      <c r="ON26" s="25">
        <f>IFERROR(+'simulations corn farm1'!ON188,"")</f>
        <v>7254.24</v>
      </c>
      <c r="OO26" s="25">
        <f>IFERROR(+'simulations corn farm1'!OO188,"")</f>
        <v>0</v>
      </c>
      <c r="OP26" s="25">
        <f>IFERROR(+'simulations corn farm1'!OP188,"")</f>
        <v>7609.46</v>
      </c>
      <c r="OQ26" s="25">
        <f>IFERROR(+'simulations corn farm1'!OQ188,"")</f>
        <v>0</v>
      </c>
      <c r="OR26" s="25">
        <f>IFERROR(+'simulations corn farm1'!OR188,"")</f>
        <v>7700.52</v>
      </c>
      <c r="OS26" s="25">
        <f>IFERROR(+'simulations corn farm1'!OS188,"")</f>
        <v>0</v>
      </c>
      <c r="OT26" s="25">
        <f>IFERROR(+'simulations corn farm1'!OT188,"")</f>
        <v>6975.06</v>
      </c>
      <c r="OU26" s="25">
        <f>IFERROR(+'simulations corn farm1'!OU188,"")</f>
        <v>7097.23</v>
      </c>
      <c r="OV26" s="25">
        <f>IFERROR(+'simulations corn farm1'!OV188,"")</f>
        <v>6786.91</v>
      </c>
      <c r="OW26" s="25">
        <f>IFERROR(+'simulations corn farm1'!OW188,"")</f>
        <v>5873.06</v>
      </c>
      <c r="OX26" s="25">
        <f>IFERROR(+'simulations corn farm1'!OX188,"")</f>
        <v>6958.39</v>
      </c>
      <c r="OY26" s="25">
        <f>IFERROR(+'simulations corn farm1'!OY188,"")</f>
        <v>0</v>
      </c>
      <c r="OZ26" s="25">
        <f>IFERROR(+'simulations corn farm1'!OZ188,"")</f>
        <v>6966.8</v>
      </c>
      <c r="PA26" s="25">
        <f>IFERROR(+'simulations corn farm1'!PA188,"")</f>
        <v>0</v>
      </c>
      <c r="PB26" s="25">
        <f>IFERROR(+'simulations corn farm1'!PB188,"")</f>
        <v>6814.49</v>
      </c>
      <c r="PC26" s="25">
        <f>IFERROR(+'simulations corn farm1'!PC188,"")</f>
        <v>0</v>
      </c>
      <c r="PD26" s="25">
        <f>IFERROR(+'simulations corn farm1'!PD188,"")</f>
        <v>7096.85</v>
      </c>
      <c r="PE26" s="25">
        <f>IFERROR(+'simulations corn farm1'!PE188,"")</f>
        <v>6872.77</v>
      </c>
      <c r="PF26" s="25">
        <f>IFERROR(+'simulations corn farm1'!PF188,"")</f>
        <v>7026.53</v>
      </c>
      <c r="PG26" s="25">
        <f>IFERROR(+'simulations corn farm1'!PG188,"")</f>
        <v>0</v>
      </c>
      <c r="PH26" s="25">
        <f>IFERROR(+'simulations corn farm1'!PH188,"")</f>
        <v>4652.1499999999996</v>
      </c>
      <c r="PI26" s="25">
        <f>IFERROR(+'simulations corn farm1'!PI188,"")</f>
        <v>6786.91</v>
      </c>
      <c r="PJ26" s="25">
        <f>IFERROR(+'simulations corn farm1'!PJ188,"")</f>
        <v>6946.36</v>
      </c>
      <c r="PK26" s="25">
        <f>IFERROR(+'simulations corn farm1'!PK188,"")</f>
        <v>0</v>
      </c>
      <c r="PL26" s="25">
        <f>IFERROR(+'simulations corn farm1'!PL188,"")</f>
        <v>6974.98</v>
      </c>
      <c r="PM26" s="25">
        <f>IFERROR(+'simulations corn farm1'!PM188,"")</f>
        <v>7171.42</v>
      </c>
      <c r="PN26" s="25">
        <f>IFERROR(+'simulations corn farm1'!PN188,"")</f>
        <v>7704.74</v>
      </c>
      <c r="PO26" s="25">
        <f>IFERROR(+'simulations corn farm1'!PO188,"")</f>
        <v>7242.66</v>
      </c>
      <c r="PP26" s="25">
        <f>IFERROR(+'simulations corn farm1'!PP188,"")</f>
        <v>1531.36</v>
      </c>
      <c r="PQ26" s="25">
        <f>IFERROR(+'simulations corn farm1'!PQ188,"")</f>
        <v>0</v>
      </c>
      <c r="PR26" s="25">
        <f>IFERROR(+'simulations corn farm1'!PR188,"")</f>
        <v>6549.78</v>
      </c>
      <c r="PS26" s="25">
        <f>IFERROR(+'simulations corn farm1'!PS188,"")</f>
        <v>7044.49</v>
      </c>
      <c r="PT26" s="25">
        <f>IFERROR(+'simulations corn farm1'!PT188,"")</f>
        <v>213.65</v>
      </c>
      <c r="PU26" s="25">
        <f>IFERROR(+'simulations corn farm1'!PU188,"")</f>
        <v>6907.14</v>
      </c>
      <c r="PV26" s="25">
        <f>IFERROR(+'simulations corn farm1'!PV188,"")</f>
        <v>6747.79</v>
      </c>
      <c r="PW26" s="25">
        <f>IFERROR(+'simulations corn farm1'!PW188,"")</f>
        <v>6909.57</v>
      </c>
      <c r="PX26" s="25">
        <f>IFERROR(+'simulations corn farm1'!PX188,"")</f>
        <v>7760.39</v>
      </c>
      <c r="PY26" s="25">
        <f>IFERROR(+'simulations corn farm1'!PY188,"")</f>
        <v>378.78</v>
      </c>
      <c r="PZ26" s="25">
        <f>IFERROR(+'simulations corn farm1'!PZ188,"")</f>
        <v>6988.12</v>
      </c>
      <c r="QA26" s="25">
        <f>IFERROR(+'simulations corn farm1'!QA188,"")</f>
        <v>7071.76</v>
      </c>
      <c r="QB26" s="25">
        <f>IFERROR(+'simulations corn farm1'!QB188,"")</f>
        <v>4713.91</v>
      </c>
      <c r="QC26" s="25">
        <f>IFERROR(+'simulations corn farm1'!QC188,"")</f>
        <v>0</v>
      </c>
      <c r="QD26" s="25">
        <f>IFERROR(+'simulations corn farm1'!QD188,"")</f>
        <v>6934.1</v>
      </c>
      <c r="QE26" s="25">
        <f>IFERROR(+'simulations corn farm1'!QE188,"")</f>
        <v>0</v>
      </c>
      <c r="QF26" s="25">
        <f>IFERROR(+'simulations corn farm1'!QF188,"")</f>
        <v>1792.43</v>
      </c>
      <c r="QG26" s="25">
        <f>IFERROR(+'simulations corn farm1'!QG188,"")</f>
        <v>7157.37</v>
      </c>
      <c r="QH26" s="25">
        <f>IFERROR(+'simulations corn farm1'!QH188,"")</f>
        <v>7203.75</v>
      </c>
      <c r="QI26" s="25">
        <f>IFERROR(+'simulations corn farm1'!QI188,"")</f>
        <v>0</v>
      </c>
      <c r="QJ26" s="25">
        <f>IFERROR(+'simulations corn farm1'!QJ188,"")</f>
        <v>7987.16</v>
      </c>
      <c r="QK26" s="25">
        <f>IFERROR(+'simulations corn farm1'!QK188,"")</f>
        <v>7774.34</v>
      </c>
      <c r="QL26" s="25">
        <f>IFERROR(+'simulations corn farm1'!QL188,"")</f>
        <v>6746.03</v>
      </c>
      <c r="QM26" s="25">
        <f>IFERROR(+'simulations corn farm1'!QM188,"")</f>
        <v>6770.25</v>
      </c>
      <c r="QN26" s="25">
        <f>IFERROR(+'simulations corn farm1'!QN188,"")</f>
        <v>7324.6</v>
      </c>
      <c r="QO26" s="25">
        <f>IFERROR(+'simulations corn farm1'!QO188,"")</f>
        <v>7215.38</v>
      </c>
      <c r="QP26" s="25">
        <f>IFERROR(+'simulations corn farm1'!QP188,"")</f>
        <v>0</v>
      </c>
      <c r="QQ26" s="25">
        <f>IFERROR(+'simulations corn farm1'!QQ188,"")</f>
        <v>0</v>
      </c>
      <c r="QR26" s="25">
        <f>IFERROR(+'simulations corn farm1'!QR188,"")</f>
        <v>6979.07</v>
      </c>
      <c r="QS26" s="25">
        <f>IFERROR(+'simulations corn farm1'!QS188,"")</f>
        <v>7242.41</v>
      </c>
      <c r="QT26" s="25">
        <f>IFERROR(+'simulations corn farm1'!QT188,"")</f>
        <v>2966.91</v>
      </c>
      <c r="QU26" s="25">
        <f>IFERROR(+'simulations corn farm1'!QU188,"")</f>
        <v>7223.24</v>
      </c>
      <c r="QV26" s="25">
        <f>IFERROR(+'simulations corn farm1'!QV188,"")</f>
        <v>6803.53</v>
      </c>
      <c r="QW26" s="25">
        <f>IFERROR(+'simulations corn farm1'!QW188,"")</f>
        <v>0</v>
      </c>
      <c r="QX26" s="25">
        <f>IFERROR(+'simulations corn farm1'!QX188,"")</f>
        <v>0</v>
      </c>
      <c r="QY26" s="25">
        <f>IFERROR(+'simulations corn farm1'!QY188,"")</f>
        <v>6934.1</v>
      </c>
      <c r="QZ26" s="25">
        <f>IFERROR(+'simulations corn farm1'!QZ188,"")</f>
        <v>7913.94</v>
      </c>
      <c r="RA26" s="25">
        <f>IFERROR(+'simulations corn farm1'!RA188,"")</f>
        <v>0</v>
      </c>
      <c r="RB26" s="25">
        <f>IFERROR(+'simulations corn farm1'!RB188,"")</f>
        <v>6698.62</v>
      </c>
      <c r="RC26" s="25">
        <f>IFERROR(+'simulations corn farm1'!RC188,"")</f>
        <v>0</v>
      </c>
      <c r="RD26" s="25">
        <f>IFERROR(+'simulations corn farm1'!RD188,"")</f>
        <v>6525.59</v>
      </c>
      <c r="RE26" s="25">
        <f>IFERROR(+'simulations corn farm1'!RE188,"")</f>
        <v>0</v>
      </c>
      <c r="RF26" s="25">
        <f>IFERROR(+'simulations corn farm1'!RF188,"")</f>
        <v>8287.56</v>
      </c>
      <c r="RG26" s="25">
        <f>IFERROR(+'simulations corn farm1'!RG188,"")</f>
        <v>760.87</v>
      </c>
      <c r="RH26" s="25">
        <f>IFERROR(+'simulations corn farm1'!RH188,"")</f>
        <v>0</v>
      </c>
      <c r="RI26" s="25">
        <f>IFERROR(+'simulations corn farm1'!RI188,"")</f>
        <v>0</v>
      </c>
      <c r="RJ26" s="25">
        <f>IFERROR(+'simulations corn farm1'!RJ188,"")</f>
        <v>7854.24</v>
      </c>
      <c r="RK26" s="25">
        <f>IFERROR(+'simulations corn farm1'!RK188,"")</f>
        <v>7227.03</v>
      </c>
      <c r="RL26" s="25">
        <f>IFERROR(+'simulations corn farm1'!RL188,"")</f>
        <v>7323.01</v>
      </c>
      <c r="RM26" s="25">
        <f>IFERROR(+'simulations corn farm1'!RM188,"")</f>
        <v>7060.03</v>
      </c>
      <c r="RN26" s="25">
        <f>IFERROR(+'simulations corn farm1'!RN188,"")</f>
        <v>7015.87</v>
      </c>
      <c r="RO26" s="25">
        <f>IFERROR(+'simulations corn farm1'!RO188,"")</f>
        <v>7055.98</v>
      </c>
      <c r="RP26" s="25">
        <f>IFERROR(+'simulations corn farm1'!RP188,"")</f>
        <v>7270.13</v>
      </c>
      <c r="RQ26" s="25">
        <f>IFERROR(+'simulations corn farm1'!RQ188,"")</f>
        <v>6730.83</v>
      </c>
      <c r="RR26" s="25">
        <f>IFERROR(+'simulations corn farm1'!RR188,"")</f>
        <v>6995.53</v>
      </c>
      <c r="RS26" s="25">
        <f>IFERROR(+'simulations corn farm1'!RS188,"")</f>
        <v>3785.56</v>
      </c>
      <c r="RT26" s="25">
        <f>IFERROR(+'simulations corn farm1'!RT188,"")</f>
        <v>7667.77</v>
      </c>
      <c r="RU26" s="25">
        <f>IFERROR(+'simulations corn farm1'!RU188,"")</f>
        <v>6942.27</v>
      </c>
      <c r="RV26" s="25">
        <f>IFERROR(+'simulations corn farm1'!RV188,"")</f>
        <v>7976.75</v>
      </c>
      <c r="RW26" s="25">
        <f>IFERROR(+'simulations corn farm1'!RW188,"")</f>
        <v>0</v>
      </c>
      <c r="RX26" s="25">
        <f>IFERROR(+'simulations corn farm1'!RX188,"")</f>
        <v>0</v>
      </c>
      <c r="RY26" s="25">
        <f>IFERROR(+'simulations corn farm1'!RY188,"")</f>
        <v>3426.38</v>
      </c>
      <c r="RZ26" s="25">
        <f>IFERROR(+'simulations corn farm1'!RZ188,"")</f>
        <v>7176.22</v>
      </c>
      <c r="SA26" s="25">
        <f>IFERROR(+'simulations corn farm1'!SA188,"")</f>
        <v>6721.14</v>
      </c>
      <c r="SB26" s="25">
        <f>IFERROR(+'simulations corn farm1'!SB188,"")</f>
        <v>6667.4</v>
      </c>
      <c r="SC26" s="25">
        <f>IFERROR(+'simulations corn farm1'!SC188,"")</f>
        <v>7786.2</v>
      </c>
      <c r="SD26" s="25">
        <f>IFERROR(+'simulations corn farm1'!SD188,"")</f>
        <v>0</v>
      </c>
      <c r="SE26" s="25">
        <f>IFERROR(+'simulations corn farm1'!SE188,"")</f>
        <v>7687.76</v>
      </c>
      <c r="SF26" s="25">
        <f>IFERROR(+'simulations corn farm1'!SF188,"")</f>
        <v>7336.35</v>
      </c>
      <c r="SG26" s="25">
        <f>IFERROR(+'simulations corn farm1'!SG188,"")</f>
        <v>5650.96</v>
      </c>
      <c r="SH26" s="25"/>
      <c r="SI26" s="25">
        <f t="shared" si="31"/>
        <v>4665.3656713426853</v>
      </c>
      <c r="SJ26" s="25"/>
      <c r="SK26" s="25"/>
      <c r="SL26" s="25"/>
      <c r="SM26" s="25"/>
      <c r="SN26" s="25"/>
      <c r="SO26" s="25"/>
      <c r="SP26" s="25"/>
      <c r="SQ26" s="247">
        <f t="shared" si="32"/>
        <v>2016</v>
      </c>
      <c r="SR26" s="247">
        <f t="shared" si="33"/>
        <v>127</v>
      </c>
      <c r="SS26" s="247">
        <f t="shared" si="34"/>
        <v>500</v>
      </c>
      <c r="ST26" s="247">
        <f t="shared" si="35"/>
        <v>500</v>
      </c>
      <c r="SU26" s="247">
        <f t="shared" si="36"/>
        <v>500</v>
      </c>
      <c r="SV26" s="247">
        <f t="shared" si="37"/>
        <v>500</v>
      </c>
      <c r="SW26" s="247">
        <f t="shared" si="38"/>
        <v>500</v>
      </c>
      <c r="SX26" s="247">
        <f t="shared" si="39"/>
        <v>500</v>
      </c>
      <c r="SY26" s="247">
        <f t="shared" si="40"/>
        <v>500</v>
      </c>
      <c r="SZ26" s="247">
        <f t="shared" si="41"/>
        <v>500</v>
      </c>
      <c r="TA26" s="25"/>
      <c r="TB26" s="168">
        <f t="shared" si="42"/>
        <v>0.254</v>
      </c>
      <c r="TC26" s="168">
        <f t="shared" si="43"/>
        <v>0.746</v>
      </c>
      <c r="TD26" s="168">
        <f t="shared" si="24"/>
        <v>0</v>
      </c>
      <c r="TE26" s="168">
        <f t="shared" si="25"/>
        <v>0</v>
      </c>
      <c r="TF26" s="168">
        <f t="shared" si="26"/>
        <v>0</v>
      </c>
      <c r="TG26" s="168">
        <f t="shared" si="27"/>
        <v>0</v>
      </c>
      <c r="TH26" s="168">
        <f t="shared" si="28"/>
        <v>0</v>
      </c>
      <c r="TI26" s="168">
        <f t="shared" si="29"/>
        <v>0</v>
      </c>
      <c r="TJ26" s="168">
        <f t="shared" si="30"/>
        <v>0</v>
      </c>
      <c r="TK26" s="94">
        <f t="shared" si="44"/>
        <v>1</v>
      </c>
      <c r="TM26">
        <v>3</v>
      </c>
      <c r="TP26" s="477">
        <f>+SMALL(B26:SG26,ROUND(SZ26*$TP$15,0))</f>
        <v>0</v>
      </c>
      <c r="TQ26" s="477">
        <f t="shared" si="45"/>
        <v>7101.72</v>
      </c>
      <c r="TR26" s="25">
        <f t="shared" si="46"/>
        <v>4665.3656713426853</v>
      </c>
      <c r="TS26">
        <f>+RANK(SI26,B26:SI26,1)</f>
        <v>186</v>
      </c>
      <c r="TT26" s="168">
        <f>+TS26/SZ26</f>
        <v>0.372</v>
      </c>
      <c r="TV26" s="168">
        <f t="shared" si="47"/>
        <v>0.254</v>
      </c>
    </row>
    <row r="27" spans="1:542">
      <c r="A27">
        <v>2017</v>
      </c>
      <c r="B27" s="25">
        <f>IFERROR(+'simulations corn farm1'!B231,"")</f>
        <v>5551.05</v>
      </c>
      <c r="C27" s="25">
        <f>IFERROR(+'simulations corn farm1'!C231,"")</f>
        <v>1553.43</v>
      </c>
      <c r="D27" s="25">
        <f>IFERROR(+'simulations corn farm1'!D231,"")</f>
        <v>6013.36</v>
      </c>
      <c r="E27" s="25">
        <f>IFERROR(+'simulations corn farm1'!E231,"")</f>
        <v>1179.49</v>
      </c>
      <c r="F27" s="25">
        <f>IFERROR(+'simulations corn farm1'!F231,"")</f>
        <v>0</v>
      </c>
      <c r="G27" s="25">
        <f>IFERROR(+'simulations corn farm1'!G231,"")</f>
        <v>0</v>
      </c>
      <c r="H27" s="25">
        <f>IFERROR(+'simulations corn farm1'!H231,"")</f>
        <v>3967.8</v>
      </c>
      <c r="I27" s="25">
        <f>IFERROR(+'simulations corn farm1'!I231,"")</f>
        <v>4964.5200000000004</v>
      </c>
      <c r="J27" s="25">
        <f>IFERROR(+'simulations corn farm1'!J231,"")</f>
        <v>2574.54</v>
      </c>
      <c r="K27" s="25">
        <f>IFERROR(+'simulations corn farm1'!K231,"")</f>
        <v>0</v>
      </c>
      <c r="L27" s="25">
        <f>IFERROR(+'simulations corn farm1'!L231,"")</f>
        <v>5832.29</v>
      </c>
      <c r="M27" s="25">
        <f>IFERROR(+'simulations corn farm1'!M231,"")</f>
        <v>5867.31</v>
      </c>
      <c r="N27" s="25">
        <f>IFERROR(+'simulations corn farm1'!N231,"")</f>
        <v>0</v>
      </c>
      <c r="O27" s="25">
        <f>IFERROR(+'simulations corn farm1'!O231,"")</f>
        <v>501.5</v>
      </c>
      <c r="P27" s="25">
        <f>IFERROR(+'simulations corn farm1'!P231,"")</f>
        <v>0</v>
      </c>
      <c r="Q27" s="25">
        <f>IFERROR(+'simulations corn farm1'!Q231,"")</f>
        <v>5717.16</v>
      </c>
      <c r="R27" s="25">
        <f>IFERROR(+'simulations corn farm1'!R231,"")</f>
        <v>5652.29</v>
      </c>
      <c r="S27" s="25">
        <f>IFERROR(+'simulations corn farm1'!S231,"")</f>
        <v>0</v>
      </c>
      <c r="T27" s="25">
        <f>IFERROR(+'simulations corn farm1'!T231,"")</f>
        <v>5439.69</v>
      </c>
      <c r="U27" s="25">
        <f>IFERROR(+'simulations corn farm1'!U231,"")</f>
        <v>0</v>
      </c>
      <c r="V27" s="25">
        <f>IFERROR(+'simulations corn farm1'!V231,"")</f>
        <v>6099.94</v>
      </c>
      <c r="W27" s="25">
        <f>IFERROR(+'simulations corn farm1'!W231,"")</f>
        <v>0</v>
      </c>
      <c r="X27" s="25">
        <f>IFERROR(+'simulations corn farm1'!X231,"")</f>
        <v>3942.89</v>
      </c>
      <c r="Y27" s="25">
        <f>IFERROR(+'simulations corn farm1'!Y231,"")</f>
        <v>2597.7800000000002</v>
      </c>
      <c r="Z27" s="25">
        <f>IFERROR(+'simulations corn farm1'!Z231,"")</f>
        <v>5704.82</v>
      </c>
      <c r="AA27" s="25">
        <f>IFERROR(+'simulations corn farm1'!AA231,"")</f>
        <v>0</v>
      </c>
      <c r="AB27" s="25">
        <f>IFERROR(+'simulations corn farm1'!AB231,"")</f>
        <v>0</v>
      </c>
      <c r="AC27" s="25">
        <f>IFERROR(+'simulations corn farm1'!AC231,"")</f>
        <v>6428.78</v>
      </c>
      <c r="AD27" s="25">
        <f>IFERROR(+'simulations corn farm1'!AD231,"")</f>
        <v>5979.58</v>
      </c>
      <c r="AE27" s="25">
        <f>IFERROR(+'simulations corn farm1'!AE231,"")</f>
        <v>0</v>
      </c>
      <c r="AF27" s="25">
        <f>IFERROR(+'simulations corn farm1'!AF231,"")</f>
        <v>6705.26</v>
      </c>
      <c r="AG27" s="25">
        <f>IFERROR(+'simulations corn farm1'!AG231,"")</f>
        <v>5723.15</v>
      </c>
      <c r="AH27" s="25">
        <f>IFERROR(+'simulations corn farm1'!AH231,"")</f>
        <v>6285.51</v>
      </c>
      <c r="AI27" s="25">
        <f>IFERROR(+'simulations corn farm1'!AI231,"")</f>
        <v>5861.16</v>
      </c>
      <c r="AJ27" s="25">
        <f>IFERROR(+'simulations corn farm1'!AJ231,"")</f>
        <v>5470.06</v>
      </c>
      <c r="AK27" s="25">
        <f>IFERROR(+'simulations corn farm1'!AK231,"")</f>
        <v>0</v>
      </c>
      <c r="AL27" s="25">
        <f>IFERROR(+'simulations corn farm1'!AL231,"")</f>
        <v>0</v>
      </c>
      <c r="AM27" s="25">
        <f>IFERROR(+'simulations corn farm1'!AM231,"")</f>
        <v>5784.67</v>
      </c>
      <c r="AN27" s="25">
        <f>IFERROR(+'simulations corn farm1'!AN231,"")</f>
        <v>5692.78</v>
      </c>
      <c r="AO27" s="25">
        <f>IFERROR(+'simulations corn farm1'!AO231,"")</f>
        <v>5712.27</v>
      </c>
      <c r="AP27" s="25">
        <f>IFERROR(+'simulations corn farm1'!AP231,"")</f>
        <v>2379.89</v>
      </c>
      <c r="AQ27" s="25">
        <f>IFERROR(+'simulations corn farm1'!AQ231,"")</f>
        <v>3713.2</v>
      </c>
      <c r="AR27" s="25">
        <f>IFERROR(+'simulations corn farm1'!AR231,"")</f>
        <v>6240</v>
      </c>
      <c r="AS27" s="25">
        <f>IFERROR(+'simulations corn farm1'!AS231,"")</f>
        <v>0</v>
      </c>
      <c r="AT27" s="25">
        <f>IFERROR(+'simulations corn farm1'!AT231,"")</f>
        <v>47.44</v>
      </c>
      <c r="AU27" s="25">
        <f>IFERROR(+'simulations corn farm1'!AU231,"")</f>
        <v>0</v>
      </c>
      <c r="AV27" s="25">
        <f>IFERROR(+'simulations corn farm1'!AV231,"")</f>
        <v>6668.76</v>
      </c>
      <c r="AW27" s="25">
        <f>IFERROR(+'simulations corn farm1'!AW231,"")</f>
        <v>0</v>
      </c>
      <c r="AX27" s="25">
        <f>IFERROR(+'simulations corn farm1'!AX231,"")</f>
        <v>0</v>
      </c>
      <c r="AY27" s="25">
        <f>IFERROR(+'simulations corn farm1'!AY231,"")</f>
        <v>0</v>
      </c>
      <c r="AZ27" s="25">
        <f>IFERROR(+'simulations corn farm1'!AZ231,"")</f>
        <v>0</v>
      </c>
      <c r="BA27" s="25">
        <f>IFERROR(+'simulations corn farm1'!BA231,"")</f>
        <v>6955.53</v>
      </c>
      <c r="BB27" s="25">
        <f>IFERROR(+'simulations corn farm1'!BB231,"")</f>
        <v>0</v>
      </c>
      <c r="BC27" s="25">
        <f>IFERROR(+'simulations corn farm1'!BC231,"")</f>
        <v>0</v>
      </c>
      <c r="BD27" s="25">
        <f>IFERROR(+'simulations corn farm1'!BD231,"")</f>
        <v>2112.04</v>
      </c>
      <c r="BE27" s="25">
        <f>IFERROR(+'simulations corn farm1'!BE231,"")</f>
        <v>6033.35</v>
      </c>
      <c r="BF27" s="25">
        <f>IFERROR(+'simulations corn farm1'!BF231,"")</f>
        <v>0</v>
      </c>
      <c r="BG27" s="25">
        <f>IFERROR(+'simulations corn farm1'!BG231,"")</f>
        <v>0</v>
      </c>
      <c r="BH27" s="25">
        <f>IFERROR(+'simulations corn farm1'!BH231,"")</f>
        <v>0</v>
      </c>
      <c r="BI27" s="25">
        <f>IFERROR(+'simulations corn farm1'!BI231,"")</f>
        <v>0</v>
      </c>
      <c r="BJ27" s="25">
        <f>IFERROR(+'simulations corn farm1'!BJ231,"")</f>
        <v>5969.77</v>
      </c>
      <c r="BK27" s="25">
        <f>IFERROR(+'simulations corn farm1'!BK231,"")</f>
        <v>565.19000000000005</v>
      </c>
      <c r="BL27" s="25">
        <f>IFERROR(+'simulations corn farm1'!BL231,"")</f>
        <v>0</v>
      </c>
      <c r="BM27" s="25">
        <f>IFERROR(+'simulations corn farm1'!BM231,"")</f>
        <v>2920.12</v>
      </c>
      <c r="BN27" s="25">
        <f>IFERROR(+'simulations corn farm1'!BN231,"")</f>
        <v>0</v>
      </c>
      <c r="BO27" s="25">
        <f>IFERROR(+'simulations corn farm1'!BO231,"")</f>
        <v>0</v>
      </c>
      <c r="BP27" s="25">
        <f>IFERROR(+'simulations corn farm1'!BP231,"")</f>
        <v>0</v>
      </c>
      <c r="BQ27" s="25">
        <f>IFERROR(+'simulations corn farm1'!BQ231,"")</f>
        <v>5655.79</v>
      </c>
      <c r="BR27" s="25">
        <f>IFERROR(+'simulations corn farm1'!BR231,"")</f>
        <v>5924.98</v>
      </c>
      <c r="BS27" s="25">
        <f>IFERROR(+'simulations corn farm1'!BS231,"")</f>
        <v>0</v>
      </c>
      <c r="BT27" s="25">
        <f>IFERROR(+'simulations corn farm1'!BT231,"")</f>
        <v>0</v>
      </c>
      <c r="BU27" s="25">
        <f>IFERROR(+'simulations corn farm1'!BU231,"")</f>
        <v>0</v>
      </c>
      <c r="BV27" s="25">
        <f>IFERROR(+'simulations corn farm1'!BV231,"")</f>
        <v>0</v>
      </c>
      <c r="BW27" s="25">
        <f>IFERROR(+'simulations corn farm1'!BW231,"")</f>
        <v>6566.76</v>
      </c>
      <c r="BX27" s="25">
        <f>IFERROR(+'simulations corn farm1'!BX231,"")</f>
        <v>5916.09</v>
      </c>
      <c r="BY27" s="25">
        <f>IFERROR(+'simulations corn farm1'!BY231,"")</f>
        <v>0</v>
      </c>
      <c r="BZ27" s="25">
        <f>IFERROR(+'simulations corn farm1'!BZ231,"")</f>
        <v>0</v>
      </c>
      <c r="CA27" s="25">
        <f>IFERROR(+'simulations corn farm1'!CA231,"")</f>
        <v>0</v>
      </c>
      <c r="CB27" s="25">
        <f>IFERROR(+'simulations corn farm1'!CB231,"")</f>
        <v>0</v>
      </c>
      <c r="CC27" s="25">
        <f>IFERROR(+'simulations corn farm1'!CC231,"")</f>
        <v>0</v>
      </c>
      <c r="CD27" s="25">
        <f>IFERROR(+'simulations corn farm1'!CD231,"")</f>
        <v>0</v>
      </c>
      <c r="CE27" s="25">
        <f>IFERROR(+'simulations corn farm1'!CE231,"")</f>
        <v>292.52</v>
      </c>
      <c r="CF27" s="25">
        <f>IFERROR(+'simulations corn farm1'!CF231,"")</f>
        <v>1382.05</v>
      </c>
      <c r="CG27" s="25">
        <f>IFERROR(+'simulations corn farm1'!CG231,"")</f>
        <v>0</v>
      </c>
      <c r="CH27" s="25">
        <f>IFERROR(+'simulations corn farm1'!CH231,"")</f>
        <v>0</v>
      </c>
      <c r="CI27" s="25">
        <f>IFERROR(+'simulations corn farm1'!CI231,"")</f>
        <v>0</v>
      </c>
      <c r="CJ27" s="25">
        <f>IFERROR(+'simulations corn farm1'!CJ231,"")</f>
        <v>0</v>
      </c>
      <c r="CK27" s="25">
        <f>IFERROR(+'simulations corn farm1'!CK231,"")</f>
        <v>0</v>
      </c>
      <c r="CL27" s="25">
        <f>IFERROR(+'simulations corn farm1'!CL231,"")</f>
        <v>0</v>
      </c>
      <c r="CM27" s="25">
        <f>IFERROR(+'simulations corn farm1'!CM231,"")</f>
        <v>6326.18</v>
      </c>
      <c r="CN27" s="25">
        <f>IFERROR(+'simulations corn farm1'!CN231,"")</f>
        <v>0</v>
      </c>
      <c r="CO27" s="25">
        <f>IFERROR(+'simulations corn farm1'!CO231,"")</f>
        <v>1604.29</v>
      </c>
      <c r="CP27" s="25">
        <f>IFERROR(+'simulations corn farm1'!CP231,"")</f>
        <v>3148.68</v>
      </c>
      <c r="CQ27" s="25">
        <f>IFERROR(+'simulations corn farm1'!CQ231,"")</f>
        <v>0</v>
      </c>
      <c r="CR27" s="25">
        <f>IFERROR(+'simulations corn farm1'!CR231,"")</f>
        <v>5618.54</v>
      </c>
      <c r="CS27" s="25">
        <f>IFERROR(+'simulations corn farm1'!CS231,"")</f>
        <v>6468.98</v>
      </c>
      <c r="CT27" s="25">
        <f>IFERROR(+'simulations corn farm1'!CT231,"")</f>
        <v>0</v>
      </c>
      <c r="CU27" s="25">
        <f>IFERROR(+'simulations corn farm1'!CU231,"")</f>
        <v>4592.16</v>
      </c>
      <c r="CV27" s="25">
        <f>IFERROR(+'simulations corn farm1'!CV231,"")</f>
        <v>5782.86</v>
      </c>
      <c r="CW27" s="25">
        <f>IFERROR(+'simulations corn farm1'!CW231,"")</f>
        <v>1028.29</v>
      </c>
      <c r="CX27" s="25">
        <f>IFERROR(+'simulations corn farm1'!CX231,"")</f>
        <v>6226.68</v>
      </c>
      <c r="CY27" s="25">
        <f>IFERROR(+'simulations corn farm1'!CY231,"")</f>
        <v>1814.34</v>
      </c>
      <c r="CZ27" s="25">
        <f>IFERROR(+'simulations corn farm1'!CZ231,"")</f>
        <v>1720.22</v>
      </c>
      <c r="DA27" s="25">
        <f>IFERROR(+'simulations corn farm1'!DA231,"")</f>
        <v>0</v>
      </c>
      <c r="DB27" s="25">
        <f>IFERROR(+'simulations corn farm1'!DB231,"")</f>
        <v>6193.13</v>
      </c>
      <c r="DC27" s="25">
        <f>IFERROR(+'simulations corn farm1'!DC231,"")</f>
        <v>0</v>
      </c>
      <c r="DD27" s="25">
        <f>IFERROR(+'simulations corn farm1'!DD231,"")</f>
        <v>0</v>
      </c>
      <c r="DE27" s="25">
        <f>IFERROR(+'simulations corn farm1'!DE231,"")</f>
        <v>6406.19</v>
      </c>
      <c r="DF27" s="25">
        <f>IFERROR(+'simulations corn farm1'!DF231,"")</f>
        <v>6753.55</v>
      </c>
      <c r="DG27" s="25">
        <f>IFERROR(+'simulations corn farm1'!DG231,"")</f>
        <v>6436.45</v>
      </c>
      <c r="DH27" s="25">
        <f>IFERROR(+'simulations corn farm1'!DH231,"")</f>
        <v>0</v>
      </c>
      <c r="DI27" s="25">
        <f>IFERROR(+'simulations corn farm1'!DI231,"")</f>
        <v>3397.59</v>
      </c>
      <c r="DJ27" s="25">
        <f>IFERROR(+'simulations corn farm1'!DJ231,"")</f>
        <v>0</v>
      </c>
      <c r="DK27" s="25">
        <f>IFERROR(+'simulations corn farm1'!DK231,"")</f>
        <v>0</v>
      </c>
      <c r="DL27" s="25">
        <f>IFERROR(+'simulations corn farm1'!DL231,"")</f>
        <v>0</v>
      </c>
      <c r="DM27" s="25">
        <f>IFERROR(+'simulations corn farm1'!DM231,"")</f>
        <v>5933.51</v>
      </c>
      <c r="DN27" s="25">
        <f>IFERROR(+'simulations corn farm1'!DN231,"")</f>
        <v>6272.39</v>
      </c>
      <c r="DO27" s="25">
        <f>IFERROR(+'simulations corn farm1'!DO231,"")</f>
        <v>5825.13</v>
      </c>
      <c r="DP27" s="25">
        <f>IFERROR(+'simulations corn farm1'!DP231,"")</f>
        <v>6219.86</v>
      </c>
      <c r="DQ27" s="25">
        <f>IFERROR(+'simulations corn farm1'!DQ231,"")</f>
        <v>5784.98</v>
      </c>
      <c r="DR27" s="25">
        <f>IFERROR(+'simulations corn farm1'!DR231,"")</f>
        <v>7163.8</v>
      </c>
      <c r="DS27" s="25">
        <f>IFERROR(+'simulations corn farm1'!DS231,"")</f>
        <v>6524.62</v>
      </c>
      <c r="DT27" s="25">
        <f>IFERROR(+'simulations corn farm1'!DT231,"")</f>
        <v>0</v>
      </c>
      <c r="DU27" s="25">
        <f>IFERROR(+'simulations corn farm1'!DU231,"")</f>
        <v>3492.13</v>
      </c>
      <c r="DV27" s="25">
        <f>IFERROR(+'simulations corn farm1'!DV231,"")</f>
        <v>5734.54</v>
      </c>
      <c r="DW27" s="25">
        <f>IFERROR(+'simulations corn farm1'!DW231,"")</f>
        <v>438.08</v>
      </c>
      <c r="DX27" s="25">
        <f>IFERROR(+'simulations corn farm1'!DX231,"")</f>
        <v>6135.3</v>
      </c>
      <c r="DY27" s="25">
        <f>IFERROR(+'simulations corn farm1'!DY231,"")</f>
        <v>5876.66</v>
      </c>
      <c r="DZ27" s="25">
        <f>IFERROR(+'simulations corn farm1'!DZ231,"")</f>
        <v>5618.54</v>
      </c>
      <c r="EA27" s="25">
        <f>IFERROR(+'simulations corn farm1'!EA231,"")</f>
        <v>0</v>
      </c>
      <c r="EB27" s="25">
        <f>IFERROR(+'simulations corn farm1'!EB231,"")</f>
        <v>0</v>
      </c>
      <c r="EC27" s="25">
        <f>IFERROR(+'simulations corn farm1'!EC231,"")</f>
        <v>2184.7800000000002</v>
      </c>
      <c r="ED27" s="25">
        <f>IFERROR(+'simulations corn farm1'!ED231,"")</f>
        <v>0</v>
      </c>
      <c r="EE27" s="25">
        <f>IFERROR(+'simulations corn farm1'!EE231,"")</f>
        <v>0</v>
      </c>
      <c r="EF27" s="25">
        <f>IFERROR(+'simulations corn farm1'!EF231,"")</f>
        <v>6567.68</v>
      </c>
      <c r="EG27" s="25">
        <f>IFERROR(+'simulations corn farm1'!EG231,"")</f>
        <v>0</v>
      </c>
      <c r="EH27" s="25">
        <f>IFERROR(+'simulations corn farm1'!EH231,"")</f>
        <v>6272.39</v>
      </c>
      <c r="EI27" s="25">
        <f>IFERROR(+'simulations corn farm1'!EI231,"")</f>
        <v>0</v>
      </c>
      <c r="EJ27" s="25">
        <f>IFERROR(+'simulations corn farm1'!EJ231,"")</f>
        <v>0</v>
      </c>
      <c r="EK27" s="25">
        <f>IFERROR(+'simulations corn farm1'!EK231,"")</f>
        <v>0</v>
      </c>
      <c r="EL27" s="25">
        <f>IFERROR(+'simulations corn farm1'!EL231,"")</f>
        <v>6547.89</v>
      </c>
      <c r="EM27" s="25">
        <f>IFERROR(+'simulations corn farm1'!EM231,"")</f>
        <v>0</v>
      </c>
      <c r="EN27" s="25">
        <f>IFERROR(+'simulations corn farm1'!EN231,"")</f>
        <v>0</v>
      </c>
      <c r="EO27" s="25">
        <f>IFERROR(+'simulations corn farm1'!EO231,"")</f>
        <v>0</v>
      </c>
      <c r="EP27" s="25">
        <f>IFERROR(+'simulations corn farm1'!EP231,"")</f>
        <v>0</v>
      </c>
      <c r="EQ27" s="25">
        <f>IFERROR(+'simulations corn farm1'!EQ231,"")</f>
        <v>0</v>
      </c>
      <c r="ER27" s="25">
        <f>IFERROR(+'simulations corn farm1'!ER231,"")</f>
        <v>0</v>
      </c>
      <c r="ES27" s="25">
        <f>IFERROR(+'simulations corn farm1'!ES231,"")</f>
        <v>0</v>
      </c>
      <c r="ET27" s="25">
        <f>IFERROR(+'simulations corn farm1'!ET231,"")</f>
        <v>6191.35</v>
      </c>
      <c r="EU27" s="25">
        <f>IFERROR(+'simulations corn farm1'!EU231,"")</f>
        <v>1529.67</v>
      </c>
      <c r="EV27" s="25">
        <f>IFERROR(+'simulations corn farm1'!EV231,"")</f>
        <v>0</v>
      </c>
      <c r="EW27" s="25">
        <f>IFERROR(+'simulations corn farm1'!EW231,"")</f>
        <v>0</v>
      </c>
      <c r="EX27" s="25">
        <f>IFERROR(+'simulations corn farm1'!EX231,"")</f>
        <v>0</v>
      </c>
      <c r="EY27" s="25">
        <f>IFERROR(+'simulations corn farm1'!EY231,"")</f>
        <v>0</v>
      </c>
      <c r="EZ27" s="25">
        <f>IFERROR(+'simulations corn farm1'!EZ231,"")</f>
        <v>5706.65</v>
      </c>
      <c r="FA27" s="25">
        <f>IFERROR(+'simulations corn farm1'!FA231,"")</f>
        <v>1505.84</v>
      </c>
      <c r="FB27" s="25">
        <f>IFERROR(+'simulations corn farm1'!FB231,"")</f>
        <v>5652.84</v>
      </c>
      <c r="FC27" s="25">
        <f>IFERROR(+'simulations corn farm1'!FC231,"")</f>
        <v>7393.47</v>
      </c>
      <c r="FD27" s="25">
        <f>IFERROR(+'simulations corn farm1'!FD231,"")</f>
        <v>6685.62</v>
      </c>
      <c r="FE27" s="25">
        <f>IFERROR(+'simulations corn farm1'!FE231,"")</f>
        <v>0</v>
      </c>
      <c r="FF27" s="25">
        <f>IFERROR(+'simulations corn farm1'!FF231,"")</f>
        <v>0</v>
      </c>
      <c r="FG27" s="25">
        <f>IFERROR(+'simulations corn farm1'!FG231,"")</f>
        <v>0</v>
      </c>
      <c r="FH27" s="25">
        <f>IFERROR(+'simulations corn farm1'!FH231,"")</f>
        <v>0</v>
      </c>
      <c r="FI27" s="25">
        <f>IFERROR(+'simulations corn farm1'!FI231,"")</f>
        <v>5521.87</v>
      </c>
      <c r="FJ27" s="25">
        <f>IFERROR(+'simulations corn farm1'!FJ231,"")</f>
        <v>0</v>
      </c>
      <c r="FK27" s="25">
        <f>IFERROR(+'simulations corn farm1'!FK231,"")</f>
        <v>5894.99</v>
      </c>
      <c r="FL27" s="25">
        <f>IFERROR(+'simulations corn farm1'!FL231,"")</f>
        <v>0</v>
      </c>
      <c r="FM27" s="25">
        <f>IFERROR(+'simulations corn farm1'!FM231,"")</f>
        <v>0</v>
      </c>
      <c r="FN27" s="25">
        <f>IFERROR(+'simulations corn farm1'!FN231,"")</f>
        <v>0</v>
      </c>
      <c r="FO27" s="25">
        <f>IFERROR(+'simulations corn farm1'!FO231,"")</f>
        <v>5937.04</v>
      </c>
      <c r="FP27" s="25">
        <f>IFERROR(+'simulations corn farm1'!FP231,"")</f>
        <v>2352.89</v>
      </c>
      <c r="FQ27" s="25">
        <f>IFERROR(+'simulations corn farm1'!FQ231,"")</f>
        <v>0</v>
      </c>
      <c r="FR27" s="25">
        <f>IFERROR(+'simulations corn farm1'!FR231,"")</f>
        <v>6270.31</v>
      </c>
      <c r="FS27" s="25">
        <f>IFERROR(+'simulations corn farm1'!FS231,"")</f>
        <v>0</v>
      </c>
      <c r="FT27" s="25">
        <f>IFERROR(+'simulations corn farm1'!FT231,"")</f>
        <v>0</v>
      </c>
      <c r="FU27" s="25">
        <f>IFERROR(+'simulations corn farm1'!FU231,"")</f>
        <v>0</v>
      </c>
      <c r="FV27" s="25">
        <f>IFERROR(+'simulations corn farm1'!FV231,"")</f>
        <v>5788.4</v>
      </c>
      <c r="FW27" s="25">
        <f>IFERROR(+'simulations corn farm1'!FW231,"")</f>
        <v>0</v>
      </c>
      <c r="FX27" s="25">
        <f>IFERROR(+'simulations corn farm1'!FX231,"")</f>
        <v>0</v>
      </c>
      <c r="FY27" s="25">
        <f>IFERROR(+'simulations corn farm1'!FY231,"")</f>
        <v>0</v>
      </c>
      <c r="FZ27" s="25">
        <f>IFERROR(+'simulations corn farm1'!FZ231,"")</f>
        <v>0</v>
      </c>
      <c r="GA27" s="25">
        <f>IFERROR(+'simulations corn farm1'!GA231,"")</f>
        <v>0</v>
      </c>
      <c r="GB27" s="25">
        <f>IFERROR(+'simulations corn farm1'!GB231,"")</f>
        <v>5002.3</v>
      </c>
      <c r="GC27" s="25">
        <f>IFERROR(+'simulations corn farm1'!GC231,"")</f>
        <v>5429.42</v>
      </c>
      <c r="GD27" s="25">
        <f>IFERROR(+'simulations corn farm1'!GD231,"")</f>
        <v>0</v>
      </c>
      <c r="GE27" s="25">
        <f>IFERROR(+'simulations corn farm1'!GE231,"")</f>
        <v>5613.29</v>
      </c>
      <c r="GF27" s="25">
        <f>IFERROR(+'simulations corn farm1'!GF231,"")</f>
        <v>3874.01</v>
      </c>
      <c r="GG27" s="25">
        <f>IFERROR(+'simulations corn farm1'!GG231,"")</f>
        <v>0</v>
      </c>
      <c r="GH27" s="25">
        <f>IFERROR(+'simulations corn farm1'!GH231,"")</f>
        <v>5826.6</v>
      </c>
      <c r="GI27" s="25">
        <f>IFERROR(+'simulations corn farm1'!GI231,"")</f>
        <v>0</v>
      </c>
      <c r="GJ27" s="25">
        <f>IFERROR(+'simulations corn farm1'!GJ231,"")</f>
        <v>0</v>
      </c>
      <c r="GK27" s="25">
        <f>IFERROR(+'simulations corn farm1'!GK231,"")</f>
        <v>0</v>
      </c>
      <c r="GL27" s="25">
        <f>IFERROR(+'simulations corn farm1'!GL231,"")</f>
        <v>1083.72</v>
      </c>
      <c r="GM27" s="25">
        <f>IFERROR(+'simulations corn farm1'!GM231,"")</f>
        <v>6381.39</v>
      </c>
      <c r="GN27" s="25">
        <f>IFERROR(+'simulations corn farm1'!GN231,"")</f>
        <v>0</v>
      </c>
      <c r="GO27" s="25">
        <f>IFERROR(+'simulations corn farm1'!GO231,"")</f>
        <v>5534.18</v>
      </c>
      <c r="GP27" s="25">
        <f>IFERROR(+'simulations corn farm1'!GP231,"")</f>
        <v>0</v>
      </c>
      <c r="GQ27" s="25">
        <f>IFERROR(+'simulations corn farm1'!GQ231,"")</f>
        <v>5551.05</v>
      </c>
      <c r="GR27" s="25">
        <f>IFERROR(+'simulations corn farm1'!GR231,"")</f>
        <v>0</v>
      </c>
      <c r="GS27" s="25">
        <f>IFERROR(+'simulations corn farm1'!GS231,"")</f>
        <v>0</v>
      </c>
      <c r="GT27" s="25">
        <f>IFERROR(+'simulations corn farm1'!GT231,"")</f>
        <v>6645.33</v>
      </c>
      <c r="GU27" s="25">
        <f>IFERROR(+'simulations corn farm1'!GU231,"")</f>
        <v>5752.42</v>
      </c>
      <c r="GV27" s="25">
        <f>IFERROR(+'simulations corn farm1'!GV231,"")</f>
        <v>1805.44</v>
      </c>
      <c r="GW27" s="25">
        <f>IFERROR(+'simulations corn farm1'!GW231,"")</f>
        <v>6328.08</v>
      </c>
      <c r="GX27" s="25">
        <f>IFERROR(+'simulations corn farm1'!GX231,"")</f>
        <v>0</v>
      </c>
      <c r="GY27" s="25">
        <f>IFERROR(+'simulations corn farm1'!GY231,"")</f>
        <v>0</v>
      </c>
      <c r="GZ27" s="25">
        <f>IFERROR(+'simulations corn farm1'!GZ231,"")</f>
        <v>5818.39</v>
      </c>
      <c r="HA27" s="25">
        <f>IFERROR(+'simulations corn farm1'!HA231,"")</f>
        <v>0</v>
      </c>
      <c r="HB27" s="25">
        <f>IFERROR(+'simulations corn farm1'!HB231,"")</f>
        <v>5987.25</v>
      </c>
      <c r="HC27" s="25">
        <f>IFERROR(+'simulations corn farm1'!HC231,"")</f>
        <v>0</v>
      </c>
      <c r="HD27" s="25">
        <f>IFERROR(+'simulations corn farm1'!HD231,"")</f>
        <v>2962.19</v>
      </c>
      <c r="HE27" s="25">
        <f>IFERROR(+'simulations corn farm1'!HE231,"")</f>
        <v>6237.5</v>
      </c>
      <c r="HF27" s="25">
        <f>IFERROR(+'simulations corn farm1'!HF231,"")</f>
        <v>0</v>
      </c>
      <c r="HG27" s="25">
        <f>IFERROR(+'simulations corn farm1'!HG231,"")</f>
        <v>1019.32</v>
      </c>
      <c r="HH27" s="25">
        <f>IFERROR(+'simulations corn farm1'!HH231,"")</f>
        <v>0</v>
      </c>
      <c r="HI27" s="25">
        <f>IFERROR(+'simulations corn farm1'!HI231,"")</f>
        <v>0</v>
      </c>
      <c r="HJ27" s="25">
        <f>IFERROR(+'simulations corn farm1'!HJ231,"")</f>
        <v>6084.05</v>
      </c>
      <c r="HK27" s="25">
        <f>IFERROR(+'simulations corn farm1'!HK231,"")</f>
        <v>7209.11</v>
      </c>
      <c r="HL27" s="25">
        <f>IFERROR(+'simulations corn farm1'!HL231,"")</f>
        <v>0</v>
      </c>
      <c r="HM27" s="25">
        <f>IFERROR(+'simulations corn farm1'!HM231,"")</f>
        <v>0</v>
      </c>
      <c r="HN27" s="25">
        <f>IFERROR(+'simulations corn farm1'!HN231,"")</f>
        <v>0</v>
      </c>
      <c r="HO27" s="25">
        <f>IFERROR(+'simulations corn farm1'!HO231,"")</f>
        <v>6236.65</v>
      </c>
      <c r="HP27" s="25">
        <f>IFERROR(+'simulations corn farm1'!HP231,"")</f>
        <v>5635.51</v>
      </c>
      <c r="HQ27" s="25">
        <f>IFERROR(+'simulations corn farm1'!HQ231,"")</f>
        <v>0</v>
      </c>
      <c r="HR27" s="25">
        <f>IFERROR(+'simulations corn farm1'!HR231,"")</f>
        <v>0</v>
      </c>
      <c r="HS27" s="25">
        <f>IFERROR(+'simulations corn farm1'!HS231,"")</f>
        <v>5792.52</v>
      </c>
      <c r="HT27" s="25">
        <f>IFERROR(+'simulations corn farm1'!HT231,"")</f>
        <v>0</v>
      </c>
      <c r="HU27" s="25">
        <f>IFERROR(+'simulations corn farm1'!HU231,"")</f>
        <v>0</v>
      </c>
      <c r="HV27" s="25">
        <f>IFERROR(+'simulations corn farm1'!HV231,"")</f>
        <v>6324.34</v>
      </c>
      <c r="HW27" s="25">
        <f>IFERROR(+'simulations corn farm1'!HW231,"")</f>
        <v>6444.39</v>
      </c>
      <c r="HX27" s="25">
        <f>IFERROR(+'simulations corn farm1'!HX231,"")</f>
        <v>0</v>
      </c>
      <c r="HY27" s="25">
        <f>IFERROR(+'simulations corn farm1'!HY231,"")</f>
        <v>0</v>
      </c>
      <c r="HZ27" s="25">
        <f>IFERROR(+'simulations corn farm1'!HZ231,"")</f>
        <v>0</v>
      </c>
      <c r="IA27" s="25">
        <f>IFERROR(+'simulations corn farm1'!IA231,"")</f>
        <v>0</v>
      </c>
      <c r="IB27" s="25">
        <f>IFERROR(+'simulations corn farm1'!IB231,"")</f>
        <v>6787.76</v>
      </c>
      <c r="IC27" s="25">
        <f>IFERROR(+'simulations corn farm1'!IC231,"")</f>
        <v>2186.6</v>
      </c>
      <c r="ID27" s="25">
        <f>IFERROR(+'simulations corn farm1'!ID231,"")</f>
        <v>0</v>
      </c>
      <c r="IE27" s="25">
        <f>IFERROR(+'simulations corn farm1'!IE231,"")</f>
        <v>5812.37</v>
      </c>
      <c r="IF27" s="25">
        <f>IFERROR(+'simulations corn farm1'!IF231,"")</f>
        <v>0</v>
      </c>
      <c r="IG27" s="25">
        <f>IFERROR(+'simulations corn farm1'!IG231,"")</f>
        <v>0</v>
      </c>
      <c r="IH27" s="25">
        <f>IFERROR(+'simulations corn farm1'!IH231,"")</f>
        <v>2593.5700000000002</v>
      </c>
      <c r="II27" s="25">
        <f>IFERROR(+'simulations corn farm1'!II231,"")</f>
        <v>0</v>
      </c>
      <c r="IJ27" s="25">
        <f>IFERROR(+'simulations corn farm1'!IJ231,"")</f>
        <v>0</v>
      </c>
      <c r="IK27" s="25">
        <f>IFERROR(+'simulations corn farm1'!IK231,"")</f>
        <v>0</v>
      </c>
      <c r="IL27" s="25">
        <f>IFERROR(+'simulations corn farm1'!IL231,"")</f>
        <v>0</v>
      </c>
      <c r="IM27" s="25">
        <f>IFERROR(+'simulations corn farm1'!IM231,"")</f>
        <v>6607.73</v>
      </c>
      <c r="IN27" s="25">
        <f>IFERROR(+'simulations corn farm1'!IN231,"")</f>
        <v>0</v>
      </c>
      <c r="IO27" s="25">
        <f>IFERROR(+'simulations corn farm1'!IO231,"")</f>
        <v>0</v>
      </c>
      <c r="IP27" s="25">
        <f>IFERROR(+'simulations corn farm1'!IP231,"")</f>
        <v>5816.18</v>
      </c>
      <c r="IQ27" s="25">
        <f>IFERROR(+'simulations corn farm1'!IQ231,"")</f>
        <v>0</v>
      </c>
      <c r="IR27" s="25">
        <f>IFERROR(+'simulations corn farm1'!IR231,"")</f>
        <v>0</v>
      </c>
      <c r="IS27" s="25">
        <f>IFERROR(+'simulations corn farm1'!IS231,"")</f>
        <v>0</v>
      </c>
      <c r="IT27" s="25">
        <f>IFERROR(+'simulations corn farm1'!IT231,"")</f>
        <v>0</v>
      </c>
      <c r="IU27" s="25">
        <f>IFERROR(+'simulations corn farm1'!IU231,"")</f>
        <v>5841.92</v>
      </c>
      <c r="IV27" s="25">
        <f>IFERROR(+'simulations corn farm1'!IV231,"")</f>
        <v>0</v>
      </c>
      <c r="IW27" s="25">
        <f>IFERROR(+'simulations corn farm1'!IW231,"")</f>
        <v>0</v>
      </c>
      <c r="IX27" s="25">
        <f>IFERROR(+'simulations corn farm1'!IX231,"")</f>
        <v>0</v>
      </c>
      <c r="IY27" s="25">
        <f>IFERROR(+'simulations corn farm1'!IY231,"")</f>
        <v>6010.45</v>
      </c>
      <c r="IZ27" s="25">
        <f>IFERROR(+'simulations corn farm1'!IZ231,"")</f>
        <v>0</v>
      </c>
      <c r="JA27" s="25">
        <f>IFERROR(+'simulations corn farm1'!JA231,"")</f>
        <v>0</v>
      </c>
      <c r="JB27" s="25">
        <f>IFERROR(+'simulations corn farm1'!JB231,"")</f>
        <v>0</v>
      </c>
      <c r="JC27" s="25">
        <f>IFERROR(+'simulations corn farm1'!JC231,"")</f>
        <v>0</v>
      </c>
      <c r="JD27" s="25">
        <f>IFERROR(+'simulations corn farm1'!JD231,"")</f>
        <v>5986.7</v>
      </c>
      <c r="JE27" s="25">
        <f>IFERROR(+'simulations corn farm1'!JE231,"")</f>
        <v>0</v>
      </c>
      <c r="JF27" s="25">
        <f>IFERROR(+'simulations corn farm1'!JF231,"")</f>
        <v>1693.23</v>
      </c>
      <c r="JG27" s="25">
        <f>IFERROR(+'simulations corn farm1'!JG231,"")</f>
        <v>0</v>
      </c>
      <c r="JH27" s="25">
        <f>IFERROR(+'simulations corn farm1'!JH231,"")</f>
        <v>5871.17</v>
      </c>
      <c r="JI27" s="25">
        <f>IFERROR(+'simulations corn farm1'!JI231,"")</f>
        <v>0</v>
      </c>
      <c r="JJ27" s="25">
        <f>IFERROR(+'simulations corn farm1'!JJ231,"")</f>
        <v>1065.8</v>
      </c>
      <c r="JK27" s="25">
        <f>IFERROR(+'simulations corn farm1'!JK231,"")</f>
        <v>5605.04</v>
      </c>
      <c r="JL27" s="25">
        <f>IFERROR(+'simulations corn farm1'!JL231,"")</f>
        <v>0</v>
      </c>
      <c r="JM27" s="25">
        <f>IFERROR(+'simulations corn farm1'!JM231,"")</f>
        <v>0</v>
      </c>
      <c r="JN27" s="25">
        <f>IFERROR(+'simulations corn farm1'!JN231,"")</f>
        <v>0</v>
      </c>
      <c r="JO27" s="25">
        <f>IFERROR(+'simulations corn farm1'!JO231,"")</f>
        <v>0</v>
      </c>
      <c r="JP27" s="25">
        <f>IFERROR(+'simulations corn farm1'!JP231,"")</f>
        <v>0</v>
      </c>
      <c r="JQ27" s="25">
        <f>IFERROR(+'simulations corn farm1'!JQ231,"")</f>
        <v>6612.32</v>
      </c>
      <c r="JR27" s="25">
        <f>IFERROR(+'simulations corn farm1'!JR231,"")</f>
        <v>0</v>
      </c>
      <c r="JS27" s="25">
        <f>IFERROR(+'simulations corn farm1'!JS231,"")</f>
        <v>5534.16</v>
      </c>
      <c r="JT27" s="25">
        <f>IFERROR(+'simulations corn farm1'!JT231,"")</f>
        <v>3477.85</v>
      </c>
      <c r="JU27" s="25">
        <f>IFERROR(+'simulations corn farm1'!JU231,"")</f>
        <v>79.25</v>
      </c>
      <c r="JV27" s="25">
        <f>IFERROR(+'simulations corn farm1'!JV231,"")</f>
        <v>5134.7299999999996</v>
      </c>
      <c r="JW27" s="25">
        <f>IFERROR(+'simulations corn farm1'!JW231,"")</f>
        <v>6065.78</v>
      </c>
      <c r="JX27" s="25">
        <f>IFERROR(+'simulations corn farm1'!JX231,"")</f>
        <v>4143.53</v>
      </c>
      <c r="JY27" s="25">
        <f>IFERROR(+'simulations corn farm1'!JY231,"")</f>
        <v>0</v>
      </c>
      <c r="JZ27" s="25">
        <f>IFERROR(+'simulations corn farm1'!JZ231,"")</f>
        <v>6617.59</v>
      </c>
      <c r="KA27" s="25">
        <f>IFERROR(+'simulations corn farm1'!KA231,"")</f>
        <v>0</v>
      </c>
      <c r="KB27" s="25">
        <f>IFERROR(+'simulations corn farm1'!KB231,"")</f>
        <v>0</v>
      </c>
      <c r="KC27" s="25">
        <f>IFERROR(+'simulations corn farm1'!KC231,"")</f>
        <v>0</v>
      </c>
      <c r="KD27" s="25">
        <f>IFERROR(+'simulations corn farm1'!KD231,"")</f>
        <v>0</v>
      </c>
      <c r="KE27" s="25">
        <f>IFERROR(+'simulations corn farm1'!KE231,"")</f>
        <v>0</v>
      </c>
      <c r="KF27" s="25">
        <f>IFERROR(+'simulations corn farm1'!KF231,"")</f>
        <v>0</v>
      </c>
      <c r="KG27" s="25">
        <f>IFERROR(+'simulations corn farm1'!KG231,"")</f>
        <v>5327.6</v>
      </c>
      <c r="KH27" s="25">
        <f>IFERROR(+'simulations corn farm1'!KH231,"")</f>
        <v>0</v>
      </c>
      <c r="KI27" s="25">
        <f>IFERROR(+'simulations corn farm1'!KI231,"")</f>
        <v>0</v>
      </c>
      <c r="KJ27" s="25">
        <f>IFERROR(+'simulations corn farm1'!KJ231,"")</f>
        <v>0</v>
      </c>
      <c r="KK27" s="25">
        <f>IFERROR(+'simulations corn farm1'!KK231,"")</f>
        <v>5794.94</v>
      </c>
      <c r="KL27" s="25">
        <f>IFERROR(+'simulations corn farm1'!KL231,"")</f>
        <v>5996.31</v>
      </c>
      <c r="KM27" s="25">
        <f>IFERROR(+'simulations corn farm1'!KM231,"")</f>
        <v>0</v>
      </c>
      <c r="KN27" s="25">
        <f>IFERROR(+'simulations corn farm1'!KN231,"")</f>
        <v>0</v>
      </c>
      <c r="KO27" s="25">
        <f>IFERROR(+'simulations corn farm1'!KO231,"")</f>
        <v>5927.43</v>
      </c>
      <c r="KP27" s="25">
        <f>IFERROR(+'simulations corn farm1'!KP231,"")</f>
        <v>0</v>
      </c>
      <c r="KQ27" s="25">
        <f>IFERROR(+'simulations corn farm1'!KQ231,"")</f>
        <v>0</v>
      </c>
      <c r="KR27" s="25">
        <f>IFERROR(+'simulations corn farm1'!KR231,"")</f>
        <v>0</v>
      </c>
      <c r="KS27" s="25">
        <f>IFERROR(+'simulations corn farm1'!KS231,"")</f>
        <v>6607.46</v>
      </c>
      <c r="KT27" s="25">
        <f>IFERROR(+'simulations corn farm1'!KT231,"")</f>
        <v>0</v>
      </c>
      <c r="KU27" s="25">
        <f>IFERROR(+'simulations corn farm1'!KU231,"")</f>
        <v>0</v>
      </c>
      <c r="KV27" s="25">
        <f>IFERROR(+'simulations corn farm1'!KV231,"")</f>
        <v>2778.99</v>
      </c>
      <c r="KW27" s="25">
        <f>IFERROR(+'simulations corn farm1'!KW231,"")</f>
        <v>47.97</v>
      </c>
      <c r="KX27" s="25">
        <f>IFERROR(+'simulations corn farm1'!KX231,"")</f>
        <v>5412.8</v>
      </c>
      <c r="KY27" s="25">
        <f>IFERROR(+'simulations corn farm1'!KY231,"")</f>
        <v>0</v>
      </c>
      <c r="KZ27" s="25">
        <f>IFERROR(+'simulations corn farm1'!KZ231,"")</f>
        <v>6026.01</v>
      </c>
      <c r="LA27" s="25">
        <f>IFERROR(+'simulations corn farm1'!LA231,"")</f>
        <v>4888.21</v>
      </c>
      <c r="LB27" s="25">
        <f>IFERROR(+'simulations corn farm1'!LB231,"")</f>
        <v>0</v>
      </c>
      <c r="LC27" s="25">
        <f>IFERROR(+'simulations corn farm1'!LC231,"")</f>
        <v>0</v>
      </c>
      <c r="LD27" s="25">
        <f>IFERROR(+'simulations corn farm1'!LD231,"")</f>
        <v>6273.32</v>
      </c>
      <c r="LE27" s="25">
        <f>IFERROR(+'simulations corn farm1'!LE231,"")</f>
        <v>4868.66</v>
      </c>
      <c r="LF27" s="25">
        <f>IFERROR(+'simulations corn farm1'!LF231,"")</f>
        <v>0</v>
      </c>
      <c r="LG27" s="25">
        <f>IFERROR(+'simulations corn farm1'!LG231,"")</f>
        <v>5476.81</v>
      </c>
      <c r="LH27" s="25">
        <f>IFERROR(+'simulations corn farm1'!LH231,"")</f>
        <v>4355.83</v>
      </c>
      <c r="LI27" s="25">
        <f>IFERROR(+'simulations corn farm1'!LI231,"")</f>
        <v>2976.34</v>
      </c>
      <c r="LJ27" s="25">
        <f>IFERROR(+'simulations corn farm1'!LJ231,"")</f>
        <v>0</v>
      </c>
      <c r="LK27" s="25">
        <f>IFERROR(+'simulations corn farm1'!LK231,"")</f>
        <v>6131.71</v>
      </c>
      <c r="LL27" s="25">
        <f>IFERROR(+'simulations corn farm1'!LL231,"")</f>
        <v>0</v>
      </c>
      <c r="LM27" s="25">
        <f>IFERROR(+'simulations corn farm1'!LM231,"")</f>
        <v>617.29</v>
      </c>
      <c r="LN27" s="25">
        <f>IFERROR(+'simulations corn farm1'!LN231,"")</f>
        <v>5459.58</v>
      </c>
      <c r="LO27" s="25">
        <f>IFERROR(+'simulations corn farm1'!LO231,"")</f>
        <v>5995.97</v>
      </c>
      <c r="LP27" s="25">
        <f>IFERROR(+'simulations corn farm1'!LP231,"")</f>
        <v>0</v>
      </c>
      <c r="LQ27" s="25">
        <f>IFERROR(+'simulations corn farm1'!LQ231,"")</f>
        <v>0</v>
      </c>
      <c r="LR27" s="25">
        <f>IFERROR(+'simulations corn farm1'!LR231,"")</f>
        <v>0</v>
      </c>
      <c r="LS27" s="25">
        <f>IFERROR(+'simulations corn farm1'!LS231,"")</f>
        <v>5809.87</v>
      </c>
      <c r="LT27" s="25">
        <f>IFERROR(+'simulations corn farm1'!LT231,"")</f>
        <v>6732.39</v>
      </c>
      <c r="LU27" s="25">
        <f>IFERROR(+'simulations corn farm1'!LU231,"")</f>
        <v>7189.9</v>
      </c>
      <c r="LV27" s="25">
        <f>IFERROR(+'simulations corn farm1'!LV231,"")</f>
        <v>0</v>
      </c>
      <c r="LW27" s="25">
        <f>IFERROR(+'simulations corn farm1'!LW231,"")</f>
        <v>6339.94</v>
      </c>
      <c r="LX27" s="25">
        <f>IFERROR(+'simulations corn farm1'!LX231,"")</f>
        <v>0</v>
      </c>
      <c r="LY27" s="25">
        <f>IFERROR(+'simulations corn farm1'!LY231,"")</f>
        <v>0</v>
      </c>
      <c r="LZ27" s="25">
        <f>IFERROR(+'simulations corn farm1'!LZ231,"")</f>
        <v>0</v>
      </c>
      <c r="MA27" s="25">
        <f>IFERROR(+'simulations corn farm1'!MA231,"")</f>
        <v>0</v>
      </c>
      <c r="MB27" s="25">
        <f>IFERROR(+'simulations corn farm1'!MB231,"")</f>
        <v>6471.58</v>
      </c>
      <c r="MC27" s="25">
        <f>IFERROR(+'simulations corn farm1'!MC231,"")</f>
        <v>6122.13</v>
      </c>
      <c r="MD27" s="25">
        <f>IFERROR(+'simulations corn farm1'!MD231,"")</f>
        <v>0</v>
      </c>
      <c r="ME27" s="25">
        <f>IFERROR(+'simulations corn farm1'!ME231,"")</f>
        <v>0</v>
      </c>
      <c r="MF27" s="25">
        <f>IFERROR(+'simulations corn farm1'!MF231,"")</f>
        <v>0</v>
      </c>
      <c r="MG27" s="25">
        <f>IFERROR(+'simulations corn farm1'!MG231,"")</f>
        <v>0</v>
      </c>
      <c r="MH27" s="25">
        <f>IFERROR(+'simulations corn farm1'!MH231,"")</f>
        <v>6469.93</v>
      </c>
      <c r="MI27" s="25">
        <f>IFERROR(+'simulations corn farm1'!MI231,"")</f>
        <v>0</v>
      </c>
      <c r="MJ27" s="25">
        <f>IFERROR(+'simulations corn farm1'!MJ231,"")</f>
        <v>0</v>
      </c>
      <c r="MK27" s="25">
        <f>IFERROR(+'simulations corn farm1'!MK231,"")</f>
        <v>0</v>
      </c>
      <c r="ML27" s="25">
        <f>IFERROR(+'simulations corn farm1'!ML231,"")</f>
        <v>0</v>
      </c>
      <c r="MM27" s="25">
        <f>IFERROR(+'simulations corn farm1'!MM231,"")</f>
        <v>0</v>
      </c>
      <c r="MN27" s="25">
        <f>IFERROR(+'simulations corn farm1'!MN231,"")</f>
        <v>6371.87</v>
      </c>
      <c r="MO27" s="25">
        <f>IFERROR(+'simulations corn farm1'!MO231,"")</f>
        <v>0</v>
      </c>
      <c r="MP27" s="25">
        <f>IFERROR(+'simulations corn farm1'!MP231,"")</f>
        <v>0</v>
      </c>
      <c r="MQ27" s="25">
        <f>IFERROR(+'simulations corn farm1'!MQ231,"")</f>
        <v>0</v>
      </c>
      <c r="MR27" s="25">
        <f>IFERROR(+'simulations corn farm1'!MR231,"")</f>
        <v>1203.0899999999999</v>
      </c>
      <c r="MS27" s="25">
        <f>IFERROR(+'simulations corn farm1'!MS231,"")</f>
        <v>2756.28</v>
      </c>
      <c r="MT27" s="25">
        <f>IFERROR(+'simulations corn farm1'!MT231,"")</f>
        <v>0</v>
      </c>
      <c r="MU27" s="25">
        <f>IFERROR(+'simulations corn farm1'!MU231,"")</f>
        <v>0</v>
      </c>
      <c r="MV27" s="25">
        <f>IFERROR(+'simulations corn farm1'!MV231,"")</f>
        <v>0</v>
      </c>
      <c r="MW27" s="25">
        <f>IFERROR(+'simulations corn farm1'!MW231,"")</f>
        <v>0</v>
      </c>
      <c r="MX27" s="25">
        <f>IFERROR(+'simulations corn farm1'!MX231,"")</f>
        <v>6018.71</v>
      </c>
      <c r="MY27" s="25">
        <f>IFERROR(+'simulations corn farm1'!MY231,"")</f>
        <v>5658.39</v>
      </c>
      <c r="MZ27" s="25">
        <f>IFERROR(+'simulations corn farm1'!MZ231,"")</f>
        <v>0</v>
      </c>
      <c r="NA27" s="25">
        <f>IFERROR(+'simulations corn farm1'!NA231,"")</f>
        <v>5954.83</v>
      </c>
      <c r="NB27" s="25">
        <f>IFERROR(+'simulations corn farm1'!NB231,"")</f>
        <v>0</v>
      </c>
      <c r="NC27" s="25">
        <f>IFERROR(+'simulations corn farm1'!NC231,"")</f>
        <v>5591.69</v>
      </c>
      <c r="ND27" s="25">
        <f>IFERROR(+'simulations corn farm1'!ND231,"")</f>
        <v>5644</v>
      </c>
      <c r="NE27" s="25">
        <f>IFERROR(+'simulations corn farm1'!NE231,"")</f>
        <v>0</v>
      </c>
      <c r="NF27" s="25">
        <f>IFERROR(+'simulations corn farm1'!NF231,"")</f>
        <v>0</v>
      </c>
      <c r="NG27" s="25">
        <f>IFERROR(+'simulations corn farm1'!NG231,"")</f>
        <v>964.8</v>
      </c>
      <c r="NH27" s="25">
        <f>IFERROR(+'simulations corn farm1'!NH231,"")</f>
        <v>7004.13</v>
      </c>
      <c r="NI27" s="25">
        <f>IFERROR(+'simulations corn farm1'!NI231,"")</f>
        <v>0</v>
      </c>
      <c r="NJ27" s="25">
        <f>IFERROR(+'simulations corn farm1'!NJ231,"")</f>
        <v>0</v>
      </c>
      <c r="NK27" s="25">
        <f>IFERROR(+'simulations corn farm1'!NK231,"")</f>
        <v>2224.9699999999998</v>
      </c>
      <c r="NL27" s="25">
        <f>IFERROR(+'simulations corn farm1'!NL231,"")</f>
        <v>0</v>
      </c>
      <c r="NM27" s="25">
        <f>IFERROR(+'simulations corn farm1'!NM231,"")</f>
        <v>0</v>
      </c>
      <c r="NN27" s="25">
        <f>IFERROR(+'simulations corn farm1'!NN231,"")</f>
        <v>0</v>
      </c>
      <c r="NO27" s="25">
        <f>IFERROR(+'simulations corn farm1'!NO231,"")</f>
        <v>0</v>
      </c>
      <c r="NP27" s="25">
        <f>IFERROR(+'simulations corn farm1'!NP231,"")</f>
        <v>3937.66</v>
      </c>
      <c r="NQ27" s="25">
        <f>IFERROR(+'simulations corn farm1'!NQ231,"")</f>
        <v>0</v>
      </c>
      <c r="NR27" s="25">
        <f>IFERROR(+'simulations corn farm1'!NR231,"")</f>
        <v>219.77</v>
      </c>
      <c r="NS27" s="25">
        <f>IFERROR(+'simulations corn farm1'!NS231,"")</f>
        <v>2809.69</v>
      </c>
      <c r="NT27" s="25">
        <f>IFERROR(+'simulations corn farm1'!NT231,"")</f>
        <v>0</v>
      </c>
      <c r="NU27" s="25">
        <f>IFERROR(+'simulations corn farm1'!NU231,"")</f>
        <v>0</v>
      </c>
      <c r="NV27" s="25">
        <f>IFERROR(+'simulations corn farm1'!NV231,"")</f>
        <v>6656.27</v>
      </c>
      <c r="NW27" s="25">
        <f>IFERROR(+'simulations corn farm1'!NW231,"")</f>
        <v>0</v>
      </c>
      <c r="NX27" s="25">
        <f>IFERROR(+'simulations corn farm1'!NX231,"")</f>
        <v>6512.4</v>
      </c>
      <c r="NY27" s="25">
        <f>IFERROR(+'simulations corn farm1'!NY231,"")</f>
        <v>0</v>
      </c>
      <c r="NZ27" s="25">
        <f>IFERROR(+'simulations corn farm1'!NZ231,"")</f>
        <v>0</v>
      </c>
      <c r="OA27" s="25">
        <f>IFERROR(+'simulations corn farm1'!OA231,"")</f>
        <v>0</v>
      </c>
      <c r="OB27" s="25">
        <f>IFERROR(+'simulations corn farm1'!OB231,"")</f>
        <v>0</v>
      </c>
      <c r="OC27" s="25">
        <f>IFERROR(+'simulations corn farm1'!OC231,"")</f>
        <v>0</v>
      </c>
      <c r="OD27" s="25">
        <f>IFERROR(+'simulations corn farm1'!OD231,"")</f>
        <v>5476.81</v>
      </c>
      <c r="OE27" s="25">
        <f>IFERROR(+'simulations corn farm1'!OE231,"")</f>
        <v>5893.56</v>
      </c>
      <c r="OF27" s="25">
        <f>IFERROR(+'simulations corn farm1'!OF231,"")</f>
        <v>0</v>
      </c>
      <c r="OG27" s="25">
        <f>IFERROR(+'simulations corn farm1'!OG231,"")</f>
        <v>0</v>
      </c>
      <c r="OH27" s="25">
        <f>IFERROR(+'simulations corn farm1'!OH231,"")</f>
        <v>5756.9</v>
      </c>
      <c r="OI27" s="25">
        <f>IFERROR(+'simulations corn farm1'!OI231,"")</f>
        <v>0</v>
      </c>
      <c r="OJ27" s="25">
        <f>IFERROR(+'simulations corn farm1'!OJ231,"")</f>
        <v>4511.24</v>
      </c>
      <c r="OK27" s="25">
        <f>IFERROR(+'simulations corn farm1'!OK231,"")</f>
        <v>5801.13</v>
      </c>
      <c r="OL27" s="25">
        <f>IFERROR(+'simulations corn farm1'!OL231,"")</f>
        <v>0</v>
      </c>
      <c r="OM27" s="25">
        <f>IFERROR(+'simulations corn farm1'!OM231,"")</f>
        <v>5645.54</v>
      </c>
      <c r="ON27" s="25">
        <f>IFERROR(+'simulations corn farm1'!ON231,"")</f>
        <v>6311.76</v>
      </c>
      <c r="OO27" s="25">
        <f>IFERROR(+'simulations corn farm1'!OO231,"")</f>
        <v>6183.9</v>
      </c>
      <c r="OP27" s="25">
        <f>IFERROR(+'simulations corn farm1'!OP231,"")</f>
        <v>0</v>
      </c>
      <c r="OQ27" s="25">
        <f>IFERROR(+'simulations corn farm1'!OQ231,"")</f>
        <v>0</v>
      </c>
      <c r="OR27" s="25">
        <f>IFERROR(+'simulations corn farm1'!OR231,"")</f>
        <v>0</v>
      </c>
      <c r="OS27" s="25">
        <f>IFERROR(+'simulations corn farm1'!OS231,"")</f>
        <v>2402.36</v>
      </c>
      <c r="OT27" s="25">
        <f>IFERROR(+'simulations corn farm1'!OT231,"")</f>
        <v>0</v>
      </c>
      <c r="OU27" s="25">
        <f>IFERROR(+'simulations corn farm1'!OU231,"")</f>
        <v>0</v>
      </c>
      <c r="OV27" s="25">
        <f>IFERROR(+'simulations corn farm1'!OV231,"")</f>
        <v>0</v>
      </c>
      <c r="OW27" s="25">
        <f>IFERROR(+'simulations corn farm1'!OW231,"")</f>
        <v>2013.72</v>
      </c>
      <c r="OX27" s="25">
        <f>IFERROR(+'simulations corn farm1'!OX231,"")</f>
        <v>0</v>
      </c>
      <c r="OY27" s="25">
        <f>IFERROR(+'simulations corn farm1'!OY231,"")</f>
        <v>0</v>
      </c>
      <c r="OZ27" s="25">
        <f>IFERROR(+'simulations corn farm1'!OZ231,"")</f>
        <v>0</v>
      </c>
      <c r="PA27" s="25">
        <f>IFERROR(+'simulations corn farm1'!PA231,"")</f>
        <v>0</v>
      </c>
      <c r="PB27" s="25">
        <f>IFERROR(+'simulations corn farm1'!PB231,"")</f>
        <v>0</v>
      </c>
      <c r="PC27" s="25">
        <f>IFERROR(+'simulations corn farm1'!PC231,"")</f>
        <v>4892.57</v>
      </c>
      <c r="PD27" s="25">
        <f>IFERROR(+'simulations corn farm1'!PD231,"")</f>
        <v>5704.86</v>
      </c>
      <c r="PE27" s="25">
        <f>IFERROR(+'simulations corn farm1'!PE231,"")</f>
        <v>0</v>
      </c>
      <c r="PF27" s="25">
        <f>IFERROR(+'simulations corn farm1'!PF231,"")</f>
        <v>0</v>
      </c>
      <c r="PG27" s="25">
        <f>IFERROR(+'simulations corn farm1'!PG231,"")</f>
        <v>0</v>
      </c>
      <c r="PH27" s="25">
        <f>IFERROR(+'simulations corn farm1'!PH231,"")</f>
        <v>0</v>
      </c>
      <c r="PI27" s="25">
        <f>IFERROR(+'simulations corn farm1'!PI231,"")</f>
        <v>0</v>
      </c>
      <c r="PJ27" s="25">
        <f>IFERROR(+'simulations corn farm1'!PJ231,"")</f>
        <v>0</v>
      </c>
      <c r="PK27" s="25">
        <f>IFERROR(+'simulations corn farm1'!PK231,"")</f>
        <v>5774.53</v>
      </c>
      <c r="PL27" s="25">
        <f>IFERROR(+'simulations corn farm1'!PL231,"")</f>
        <v>0</v>
      </c>
      <c r="PM27" s="25">
        <f>IFERROR(+'simulations corn farm1'!PM231,"")</f>
        <v>0</v>
      </c>
      <c r="PN27" s="25">
        <f>IFERROR(+'simulations corn farm1'!PN231,"")</f>
        <v>4023.92</v>
      </c>
      <c r="PO27" s="25">
        <f>IFERROR(+'simulations corn farm1'!PO231,"")</f>
        <v>0</v>
      </c>
      <c r="PP27" s="25">
        <f>IFERROR(+'simulations corn farm1'!PP231,"")</f>
        <v>0</v>
      </c>
      <c r="PQ27" s="25">
        <f>IFERROR(+'simulations corn farm1'!PQ231,"")</f>
        <v>5989.82</v>
      </c>
      <c r="PR27" s="25">
        <f>IFERROR(+'simulations corn farm1'!PR231,"")</f>
        <v>0</v>
      </c>
      <c r="PS27" s="25">
        <f>IFERROR(+'simulations corn farm1'!PS231,"")</f>
        <v>0</v>
      </c>
      <c r="PT27" s="25">
        <f>IFERROR(+'simulations corn farm1'!PT231,"")</f>
        <v>2962.61</v>
      </c>
      <c r="PU27" s="25">
        <f>IFERROR(+'simulations corn farm1'!PU231,"")</f>
        <v>5649.36</v>
      </c>
      <c r="PV27" s="25">
        <f>IFERROR(+'simulations corn farm1'!PV231,"")</f>
        <v>0</v>
      </c>
      <c r="PW27" s="25">
        <f>IFERROR(+'simulations corn farm1'!PW231,"")</f>
        <v>5544.3</v>
      </c>
      <c r="PX27" s="25">
        <f>IFERROR(+'simulations corn farm1'!PX231,"")</f>
        <v>2021.1</v>
      </c>
      <c r="PY27" s="25">
        <f>IFERROR(+'simulations corn farm1'!PY231,"")</f>
        <v>5279.49</v>
      </c>
      <c r="PZ27" s="25">
        <f>IFERROR(+'simulations corn farm1'!PZ231,"")</f>
        <v>5479.44</v>
      </c>
      <c r="QA27" s="25">
        <f>IFERROR(+'simulations corn farm1'!QA231,"")</f>
        <v>0</v>
      </c>
      <c r="QB27" s="25">
        <f>IFERROR(+'simulations corn farm1'!QB231,"")</f>
        <v>0</v>
      </c>
      <c r="QC27" s="25">
        <f>IFERROR(+'simulations corn farm1'!QC231,"")</f>
        <v>4483.66</v>
      </c>
      <c r="QD27" s="25">
        <f>IFERROR(+'simulations corn farm1'!QD231,"")</f>
        <v>5642.16</v>
      </c>
      <c r="QE27" s="25">
        <f>IFERROR(+'simulations corn farm1'!QE231,"")</f>
        <v>0</v>
      </c>
      <c r="QF27" s="25">
        <f>IFERROR(+'simulations corn farm1'!QF231,"")</f>
        <v>0</v>
      </c>
      <c r="QG27" s="25">
        <f>IFERROR(+'simulations corn farm1'!QG231,"")</f>
        <v>0</v>
      </c>
      <c r="QH27" s="25">
        <f>IFERROR(+'simulations corn farm1'!QH231,"")</f>
        <v>0</v>
      </c>
      <c r="QI27" s="25">
        <f>IFERROR(+'simulations corn farm1'!QI231,"")</f>
        <v>5955.41</v>
      </c>
      <c r="QJ27" s="25">
        <f>IFERROR(+'simulations corn farm1'!QJ231,"")</f>
        <v>6481.77</v>
      </c>
      <c r="QK27" s="25">
        <f>IFERROR(+'simulations corn farm1'!QK231,"")</f>
        <v>6578.62</v>
      </c>
      <c r="QL27" s="25">
        <f>IFERROR(+'simulations corn farm1'!QL231,"")</f>
        <v>3484.83</v>
      </c>
      <c r="QM27" s="25">
        <f>IFERROR(+'simulations corn farm1'!QM231,"")</f>
        <v>0</v>
      </c>
      <c r="QN27" s="25">
        <f>IFERROR(+'simulations corn farm1'!QN231,"")</f>
        <v>0</v>
      </c>
      <c r="QO27" s="25">
        <f>IFERROR(+'simulations corn farm1'!QO231,"")</f>
        <v>0</v>
      </c>
      <c r="QP27" s="25">
        <f>IFERROR(+'simulations corn farm1'!QP231,"")</f>
        <v>0</v>
      </c>
      <c r="QQ27" s="25">
        <f>IFERROR(+'simulations corn farm1'!QQ231,"")</f>
        <v>6826.86</v>
      </c>
      <c r="QR27" s="25">
        <f>IFERROR(+'simulations corn farm1'!QR231,"")</f>
        <v>0</v>
      </c>
      <c r="QS27" s="25">
        <f>IFERROR(+'simulations corn farm1'!QS231,"")</f>
        <v>6119.39</v>
      </c>
      <c r="QT27" s="25">
        <f>IFERROR(+'simulations corn farm1'!QT231,"")</f>
        <v>0</v>
      </c>
      <c r="QU27" s="25">
        <f>IFERROR(+'simulations corn farm1'!QU231,"")</f>
        <v>6219.62</v>
      </c>
      <c r="QV27" s="25">
        <f>IFERROR(+'simulations corn farm1'!QV231,"")</f>
        <v>5648.99</v>
      </c>
      <c r="QW27" s="25">
        <f>IFERROR(+'simulations corn farm1'!QW231,"")</f>
        <v>1925.22</v>
      </c>
      <c r="QX27" s="25">
        <f>IFERROR(+'simulations corn farm1'!QX231,"")</f>
        <v>5848.43</v>
      </c>
      <c r="QY27" s="25">
        <f>IFERROR(+'simulations corn farm1'!QY231,"")</f>
        <v>0</v>
      </c>
      <c r="QZ27" s="25">
        <f>IFERROR(+'simulations corn farm1'!QZ231,"")</f>
        <v>6595.73</v>
      </c>
      <c r="RA27" s="25">
        <f>IFERROR(+'simulations corn farm1'!RA231,"")</f>
        <v>6814.01</v>
      </c>
      <c r="RB27" s="25">
        <f>IFERROR(+'simulations corn farm1'!RB231,"")</f>
        <v>0</v>
      </c>
      <c r="RC27" s="25">
        <f>IFERROR(+'simulations corn farm1'!RC231,"")</f>
        <v>0</v>
      </c>
      <c r="RD27" s="25">
        <f>IFERROR(+'simulations corn farm1'!RD231,"")</f>
        <v>0</v>
      </c>
      <c r="RE27" s="25">
        <f>IFERROR(+'simulations corn farm1'!RE231,"")</f>
        <v>0</v>
      </c>
      <c r="RF27" s="25">
        <f>IFERROR(+'simulations corn farm1'!RF231,"")</f>
        <v>0</v>
      </c>
      <c r="RG27" s="25">
        <f>IFERROR(+'simulations corn farm1'!RG231,"")</f>
        <v>4053.5</v>
      </c>
      <c r="RH27" s="25">
        <f>IFERROR(+'simulations corn farm1'!RH231,"")</f>
        <v>5728.93</v>
      </c>
      <c r="RI27" s="25">
        <f>IFERROR(+'simulations corn farm1'!RI231,"")</f>
        <v>0</v>
      </c>
      <c r="RJ27" s="25">
        <f>IFERROR(+'simulations corn farm1'!RJ231,"")</f>
        <v>0</v>
      </c>
      <c r="RK27" s="25">
        <f>IFERROR(+'simulations corn farm1'!RK231,"")</f>
        <v>6029.65</v>
      </c>
      <c r="RL27" s="25">
        <f>IFERROR(+'simulations corn farm1'!RL231,"")</f>
        <v>5958.01</v>
      </c>
      <c r="RM27" s="25">
        <f>IFERROR(+'simulations corn farm1'!RM231,"")</f>
        <v>0</v>
      </c>
      <c r="RN27" s="25">
        <f>IFERROR(+'simulations corn farm1'!RN231,"")</f>
        <v>0</v>
      </c>
      <c r="RO27" s="25">
        <f>IFERROR(+'simulations corn farm1'!RO231,"")</f>
        <v>0</v>
      </c>
      <c r="RP27" s="25">
        <f>IFERROR(+'simulations corn farm1'!RP231,"")</f>
        <v>0</v>
      </c>
      <c r="RQ27" s="25">
        <f>IFERROR(+'simulations corn farm1'!RQ231,"")</f>
        <v>233.77</v>
      </c>
      <c r="RR27" s="25">
        <f>IFERROR(+'simulations corn farm1'!RR231,"")</f>
        <v>0</v>
      </c>
      <c r="RS27" s="25">
        <f>IFERROR(+'simulations corn farm1'!RS231,"")</f>
        <v>6083.45</v>
      </c>
      <c r="RT27" s="25">
        <f>IFERROR(+'simulations corn farm1'!RT231,"")</f>
        <v>6405.69</v>
      </c>
      <c r="RU27" s="25">
        <f>IFERROR(+'simulations corn farm1'!RU231,"")</f>
        <v>3861.65</v>
      </c>
      <c r="RV27" s="25">
        <f>IFERROR(+'simulations corn farm1'!RV231,"")</f>
        <v>6770.52</v>
      </c>
      <c r="RW27" s="25">
        <f>IFERROR(+'simulations corn farm1'!RW231,"")</f>
        <v>6069.2</v>
      </c>
      <c r="RX27" s="25">
        <f>IFERROR(+'simulations corn farm1'!RX231,"")</f>
        <v>6263.82</v>
      </c>
      <c r="RY27" s="25">
        <f>IFERROR(+'simulations corn farm1'!RY231,"")</f>
        <v>6884.91</v>
      </c>
      <c r="RZ27" s="25">
        <f>IFERROR(+'simulations corn farm1'!RZ231,"")</f>
        <v>0</v>
      </c>
      <c r="SA27" s="25">
        <f>IFERROR(+'simulations corn farm1'!SA231,"")</f>
        <v>0</v>
      </c>
      <c r="SB27" s="25">
        <f>IFERROR(+'simulations corn farm1'!SB231,"")</f>
        <v>0</v>
      </c>
      <c r="SC27" s="25">
        <f>IFERROR(+'simulations corn farm1'!SC231,"")</f>
        <v>6368.73</v>
      </c>
      <c r="SD27" s="25">
        <f>IFERROR(+'simulations corn farm1'!SD231,"")</f>
        <v>0</v>
      </c>
      <c r="SE27" s="25">
        <f>IFERROR(+'simulations corn farm1'!SE231,"")</f>
        <v>6168.66</v>
      </c>
      <c r="SF27" s="25">
        <f>IFERROR(+'simulations corn farm1'!SF231,"")</f>
        <v>0</v>
      </c>
      <c r="SG27" s="25">
        <f>IFERROR(+'simulations corn farm1'!SG231,"")</f>
        <v>0</v>
      </c>
      <c r="SH27" s="25"/>
      <c r="SI27" s="25">
        <f t="shared" si="31"/>
        <v>2251.9251903807599</v>
      </c>
      <c r="SJ27" s="25"/>
      <c r="SK27" s="25"/>
      <c r="SL27" s="25"/>
      <c r="SM27" s="25"/>
      <c r="SN27" s="25"/>
      <c r="SO27" s="25"/>
      <c r="SP27" s="25"/>
      <c r="SQ27" s="247">
        <f t="shared" si="32"/>
        <v>2017</v>
      </c>
      <c r="SR27" s="247">
        <f t="shared" si="33"/>
        <v>273</v>
      </c>
      <c r="SS27" s="247">
        <f t="shared" si="34"/>
        <v>500</v>
      </c>
      <c r="ST27" s="247">
        <f t="shared" si="35"/>
        <v>500</v>
      </c>
      <c r="SU27" s="247">
        <f t="shared" si="36"/>
        <v>500</v>
      </c>
      <c r="SV27" s="247">
        <f t="shared" si="37"/>
        <v>500</v>
      </c>
      <c r="SW27" s="247">
        <f t="shared" si="38"/>
        <v>500</v>
      </c>
      <c r="SX27" s="247">
        <f t="shared" si="39"/>
        <v>500</v>
      </c>
      <c r="SY27" s="247">
        <f t="shared" si="40"/>
        <v>500</v>
      </c>
      <c r="SZ27" s="247">
        <f t="shared" si="41"/>
        <v>500</v>
      </c>
      <c r="TA27" s="25"/>
      <c r="TB27" s="168">
        <f t="shared" si="42"/>
        <v>0.54600000000000004</v>
      </c>
      <c r="TC27" s="168">
        <f t="shared" si="43"/>
        <v>0.45400000000000001</v>
      </c>
      <c r="TD27" s="168">
        <f t="shared" si="24"/>
        <v>0</v>
      </c>
      <c r="TE27" s="168">
        <f t="shared" si="25"/>
        <v>0</v>
      </c>
      <c r="TF27" s="168">
        <f t="shared" si="26"/>
        <v>0</v>
      </c>
      <c r="TG27" s="168">
        <f t="shared" si="27"/>
        <v>0</v>
      </c>
      <c r="TH27" s="168">
        <f t="shared" si="28"/>
        <v>0</v>
      </c>
      <c r="TI27" s="168">
        <f t="shared" si="29"/>
        <v>0</v>
      </c>
      <c r="TJ27" s="168">
        <f t="shared" si="30"/>
        <v>0</v>
      </c>
      <c r="TK27" s="94">
        <f t="shared" si="44"/>
        <v>1</v>
      </c>
      <c r="TM27">
        <v>4</v>
      </c>
      <c r="TP27" s="477">
        <f>+SMALL(B27:SG27,ROUND(SZ27*$TP$15,0))</f>
        <v>0</v>
      </c>
      <c r="TQ27" s="477">
        <f t="shared" si="45"/>
        <v>5692.78</v>
      </c>
      <c r="TR27" s="25">
        <f t="shared" si="46"/>
        <v>2251.9251903807599</v>
      </c>
      <c r="TS27">
        <f>+RANK(SI27,B27:SI27,1)</f>
        <v>307</v>
      </c>
      <c r="TT27" s="168">
        <f>+TS27/SZ27</f>
        <v>0.61399999999999999</v>
      </c>
      <c r="TV27" s="168">
        <f t="shared" si="47"/>
        <v>0.54600000000000004</v>
      </c>
    </row>
    <row r="28" spans="1:542">
      <c r="A28">
        <v>2018</v>
      </c>
      <c r="B28" s="25">
        <f>IFERROR(+'simulations corn farm1'!B275,"")</f>
        <v>5484.88</v>
      </c>
      <c r="C28" s="25">
        <f>IFERROR(+'simulations corn farm1'!C275,"")</f>
        <v>0</v>
      </c>
      <c r="D28" s="25">
        <f>IFERROR(+'simulations corn farm1'!D275,"")</f>
        <v>6044.69</v>
      </c>
      <c r="E28" s="25">
        <f>IFERROR(+'simulations corn farm1'!E275,"")</f>
        <v>0</v>
      </c>
      <c r="F28" s="25">
        <f>IFERROR(+'simulations corn farm1'!F275,"")</f>
        <v>5662.67</v>
      </c>
      <c r="G28" s="25">
        <f>IFERROR(+'simulations corn farm1'!G275,"")</f>
        <v>0</v>
      </c>
      <c r="H28" s="25">
        <f>IFERROR(+'simulations corn farm1'!H275,"")</f>
        <v>1825.61</v>
      </c>
      <c r="I28" s="25">
        <f>IFERROR(+'simulations corn farm1'!I275,"")</f>
        <v>0</v>
      </c>
      <c r="J28" s="25">
        <f>IFERROR(+'simulations corn farm1'!J275,"")</f>
        <v>5849.9</v>
      </c>
      <c r="K28" s="25">
        <f>IFERROR(+'simulations corn farm1'!K275,"")</f>
        <v>0</v>
      </c>
      <c r="L28" s="25">
        <f>IFERROR(+'simulations corn farm1'!L275,"")</f>
        <v>907.97</v>
      </c>
      <c r="M28" s="25">
        <f>IFERROR(+'simulations corn farm1'!M275,"")</f>
        <v>0</v>
      </c>
      <c r="N28" s="25">
        <f>IFERROR(+'simulations corn farm1'!N275,"")</f>
        <v>0</v>
      </c>
      <c r="O28" s="25">
        <f>IFERROR(+'simulations corn farm1'!O275,"")</f>
        <v>5728.63</v>
      </c>
      <c r="P28" s="25">
        <f>IFERROR(+'simulations corn farm1'!P275,"")</f>
        <v>0</v>
      </c>
      <c r="Q28" s="25">
        <f>IFERROR(+'simulations corn farm1'!Q275,"")</f>
        <v>0</v>
      </c>
      <c r="R28" s="25">
        <f>IFERROR(+'simulations corn farm1'!R275,"")</f>
        <v>5475.45</v>
      </c>
      <c r="S28" s="25">
        <f>IFERROR(+'simulations corn farm1'!S275,"")</f>
        <v>6475.64</v>
      </c>
      <c r="T28" s="25">
        <f>IFERROR(+'simulations corn farm1'!T275,"")</f>
        <v>0</v>
      </c>
      <c r="U28" s="25">
        <f>IFERROR(+'simulations corn farm1'!U275,"")</f>
        <v>0</v>
      </c>
      <c r="V28" s="25">
        <f>IFERROR(+'simulations corn farm1'!V275,"")</f>
        <v>4042.06</v>
      </c>
      <c r="W28" s="25">
        <f>IFERROR(+'simulations corn farm1'!W275,"")</f>
        <v>0</v>
      </c>
      <c r="X28" s="25">
        <f>IFERROR(+'simulations corn farm1'!X275,"")</f>
        <v>0</v>
      </c>
      <c r="Y28" s="25">
        <f>IFERROR(+'simulations corn farm1'!Y275,"")</f>
        <v>0</v>
      </c>
      <c r="Z28" s="25">
        <f>IFERROR(+'simulations corn farm1'!Z275,"")</f>
        <v>5705.03</v>
      </c>
      <c r="AA28" s="25">
        <f>IFERROR(+'simulations corn farm1'!AA275,"")</f>
        <v>3659.73</v>
      </c>
      <c r="AB28" s="25">
        <f>IFERROR(+'simulations corn farm1'!AB275,"")</f>
        <v>6107.49</v>
      </c>
      <c r="AC28" s="25">
        <f>IFERROR(+'simulations corn farm1'!AC275,"")</f>
        <v>6568.49</v>
      </c>
      <c r="AD28" s="25">
        <f>IFERROR(+'simulations corn farm1'!AD275,"")</f>
        <v>0</v>
      </c>
      <c r="AE28" s="25">
        <f>IFERROR(+'simulations corn farm1'!AE275,"")</f>
        <v>5991.35</v>
      </c>
      <c r="AF28" s="25">
        <f>IFERROR(+'simulations corn farm1'!AF275,"")</f>
        <v>0</v>
      </c>
      <c r="AG28" s="25">
        <f>IFERROR(+'simulations corn farm1'!AG275,"")</f>
        <v>3508.49</v>
      </c>
      <c r="AH28" s="25">
        <f>IFERROR(+'simulations corn farm1'!AH275,"")</f>
        <v>0</v>
      </c>
      <c r="AI28" s="25">
        <f>IFERROR(+'simulations corn farm1'!AI275,"")</f>
        <v>0</v>
      </c>
      <c r="AJ28" s="25">
        <f>IFERROR(+'simulations corn farm1'!AJ275,"")</f>
        <v>5377.95</v>
      </c>
      <c r="AK28" s="25">
        <f>IFERROR(+'simulations corn farm1'!AK275,"")</f>
        <v>6373.51</v>
      </c>
      <c r="AL28" s="25">
        <f>IFERROR(+'simulations corn farm1'!AL275,"")</f>
        <v>6133.6</v>
      </c>
      <c r="AM28" s="25">
        <f>IFERROR(+'simulations corn farm1'!AM275,"")</f>
        <v>0</v>
      </c>
      <c r="AN28" s="25">
        <f>IFERROR(+'simulations corn farm1'!AN275,"")</f>
        <v>5601.25</v>
      </c>
      <c r="AO28" s="25">
        <f>IFERROR(+'simulations corn farm1'!AO275,"")</f>
        <v>0</v>
      </c>
      <c r="AP28" s="25">
        <f>IFERROR(+'simulations corn farm1'!AP275,"")</f>
        <v>0</v>
      </c>
      <c r="AQ28" s="25">
        <f>IFERROR(+'simulations corn farm1'!AQ275,"")</f>
        <v>5936.78</v>
      </c>
      <c r="AR28" s="25">
        <f>IFERROR(+'simulations corn farm1'!AR275,"")</f>
        <v>4669.29</v>
      </c>
      <c r="AS28" s="25">
        <f>IFERROR(+'simulations corn farm1'!AS275,"")</f>
        <v>0</v>
      </c>
      <c r="AT28" s="25">
        <f>IFERROR(+'simulations corn farm1'!AT275,"")</f>
        <v>0</v>
      </c>
      <c r="AU28" s="25">
        <f>IFERROR(+'simulations corn farm1'!AU275,"")</f>
        <v>0</v>
      </c>
      <c r="AV28" s="25">
        <f>IFERROR(+'simulations corn farm1'!AV275,"")</f>
        <v>0</v>
      </c>
      <c r="AW28" s="25">
        <f>IFERROR(+'simulations corn farm1'!AW275,"")</f>
        <v>6273.66</v>
      </c>
      <c r="AX28" s="25">
        <f>IFERROR(+'simulations corn farm1'!AX275,"")</f>
        <v>5980.87</v>
      </c>
      <c r="AY28" s="25">
        <f>IFERROR(+'simulations corn farm1'!AY275,"")</f>
        <v>6630.84</v>
      </c>
      <c r="AZ28" s="25">
        <f>IFERROR(+'simulations corn farm1'!AZ275,"")</f>
        <v>5781.36</v>
      </c>
      <c r="BA28" s="25">
        <f>IFERROR(+'simulations corn farm1'!BA275,"")</f>
        <v>0</v>
      </c>
      <c r="BB28" s="25">
        <f>IFERROR(+'simulations corn farm1'!BB275,"")</f>
        <v>0</v>
      </c>
      <c r="BC28" s="25">
        <f>IFERROR(+'simulations corn farm1'!BC275,"")</f>
        <v>4283.3</v>
      </c>
      <c r="BD28" s="25">
        <f>IFERROR(+'simulations corn farm1'!BD275,"")</f>
        <v>0</v>
      </c>
      <c r="BE28" s="25">
        <f>IFERROR(+'simulations corn farm1'!BE275,"")</f>
        <v>0</v>
      </c>
      <c r="BF28" s="25">
        <f>IFERROR(+'simulations corn farm1'!BF275,"")</f>
        <v>0</v>
      </c>
      <c r="BG28" s="25">
        <f>IFERROR(+'simulations corn farm1'!BG275,"")</f>
        <v>0</v>
      </c>
      <c r="BH28" s="25">
        <f>IFERROR(+'simulations corn farm1'!BH275,"")</f>
        <v>6105.72</v>
      </c>
      <c r="BI28" s="25">
        <f>IFERROR(+'simulations corn farm1'!BI275,"")</f>
        <v>5999.64</v>
      </c>
      <c r="BJ28" s="25">
        <f>IFERROR(+'simulations corn farm1'!BJ275,"")</f>
        <v>0</v>
      </c>
      <c r="BK28" s="25">
        <f>IFERROR(+'simulations corn farm1'!BK275,"")</f>
        <v>0</v>
      </c>
      <c r="BL28" s="25">
        <f>IFERROR(+'simulations corn farm1'!BL275,"")</f>
        <v>6912.88</v>
      </c>
      <c r="BM28" s="25">
        <f>IFERROR(+'simulations corn farm1'!BM275,"")</f>
        <v>6064.24</v>
      </c>
      <c r="BN28" s="25">
        <f>IFERROR(+'simulations corn farm1'!BN275,"")</f>
        <v>0</v>
      </c>
      <c r="BO28" s="25">
        <f>IFERROR(+'simulations corn farm1'!BO275,"")</f>
        <v>5848.49</v>
      </c>
      <c r="BP28" s="25">
        <f>IFERROR(+'simulations corn farm1'!BP275,"")</f>
        <v>0</v>
      </c>
      <c r="BQ28" s="25">
        <f>IFERROR(+'simulations corn farm1'!BQ275,"")</f>
        <v>0</v>
      </c>
      <c r="BR28" s="25">
        <f>IFERROR(+'simulations corn farm1'!BR275,"")</f>
        <v>4015.76</v>
      </c>
      <c r="BS28" s="25">
        <f>IFERROR(+'simulations corn farm1'!BS275,"")</f>
        <v>6065.39</v>
      </c>
      <c r="BT28" s="25">
        <f>IFERROR(+'simulations corn farm1'!BT275,"")</f>
        <v>0</v>
      </c>
      <c r="BU28" s="25">
        <f>IFERROR(+'simulations corn farm1'!BU275,"")</f>
        <v>0</v>
      </c>
      <c r="BV28" s="25">
        <f>IFERROR(+'simulations corn farm1'!BV275,"")</f>
        <v>6107.85</v>
      </c>
      <c r="BW28" s="25">
        <f>IFERROR(+'simulations corn farm1'!BW275,"")</f>
        <v>6052.59</v>
      </c>
      <c r="BX28" s="25">
        <f>IFERROR(+'simulations corn farm1'!BX275,"")</f>
        <v>0</v>
      </c>
      <c r="BY28" s="25">
        <f>IFERROR(+'simulations corn farm1'!BY275,"")</f>
        <v>0</v>
      </c>
      <c r="BZ28" s="25">
        <f>IFERROR(+'simulations corn farm1'!BZ275,"")</f>
        <v>0</v>
      </c>
      <c r="CA28" s="25">
        <f>IFERROR(+'simulations corn farm1'!CA275,"")</f>
        <v>6253.24</v>
      </c>
      <c r="CB28" s="25">
        <f>IFERROR(+'simulations corn farm1'!CB275,"")</f>
        <v>0</v>
      </c>
      <c r="CC28" s="25">
        <f>IFERROR(+'simulations corn farm1'!CC275,"")</f>
        <v>0</v>
      </c>
      <c r="CD28" s="25">
        <f>IFERROR(+'simulations corn farm1'!CD275,"")</f>
        <v>0</v>
      </c>
      <c r="CE28" s="25">
        <f>IFERROR(+'simulations corn farm1'!CE275,"")</f>
        <v>5853.73</v>
      </c>
      <c r="CF28" s="25">
        <f>IFERROR(+'simulations corn farm1'!CF275,"")</f>
        <v>3572.09</v>
      </c>
      <c r="CG28" s="25">
        <f>IFERROR(+'simulations corn farm1'!CG275,"")</f>
        <v>0</v>
      </c>
      <c r="CH28" s="25">
        <f>IFERROR(+'simulations corn farm1'!CH275,"")</f>
        <v>0</v>
      </c>
      <c r="CI28" s="25">
        <f>IFERROR(+'simulations corn farm1'!CI275,"")</f>
        <v>4241.28</v>
      </c>
      <c r="CJ28" s="25">
        <f>IFERROR(+'simulations corn farm1'!CJ275,"")</f>
        <v>1471.28</v>
      </c>
      <c r="CK28" s="25">
        <f>IFERROR(+'simulations corn farm1'!CK275,"")</f>
        <v>0</v>
      </c>
      <c r="CL28" s="25">
        <f>IFERROR(+'simulations corn farm1'!CL275,"")</f>
        <v>0</v>
      </c>
      <c r="CM28" s="25">
        <f>IFERROR(+'simulations corn farm1'!CM275,"")</f>
        <v>0</v>
      </c>
      <c r="CN28" s="25">
        <f>IFERROR(+'simulations corn farm1'!CN275,"")</f>
        <v>0</v>
      </c>
      <c r="CO28" s="25">
        <f>IFERROR(+'simulations corn farm1'!CO275,"")</f>
        <v>3576.53</v>
      </c>
      <c r="CP28" s="25">
        <f>IFERROR(+'simulations corn farm1'!CP275,"")</f>
        <v>6043.91</v>
      </c>
      <c r="CQ28" s="25">
        <f>IFERROR(+'simulations corn farm1'!CQ275,"")</f>
        <v>0</v>
      </c>
      <c r="CR28" s="25">
        <f>IFERROR(+'simulations corn farm1'!CR275,"")</f>
        <v>5462.87</v>
      </c>
      <c r="CS28" s="25">
        <f>IFERROR(+'simulations corn farm1'!CS275,"")</f>
        <v>6187.63</v>
      </c>
      <c r="CT28" s="25">
        <f>IFERROR(+'simulations corn farm1'!CT275,"")</f>
        <v>6028.88</v>
      </c>
      <c r="CU28" s="25">
        <f>IFERROR(+'simulations corn farm1'!CU275,"")</f>
        <v>0</v>
      </c>
      <c r="CV28" s="25">
        <f>IFERROR(+'simulations corn farm1'!CV275,"")</f>
        <v>0</v>
      </c>
      <c r="CW28" s="25">
        <f>IFERROR(+'simulations corn farm1'!CW275,"")</f>
        <v>0</v>
      </c>
      <c r="CX28" s="25">
        <f>IFERROR(+'simulations corn farm1'!CX275,"")</f>
        <v>6209.63</v>
      </c>
      <c r="CY28" s="25">
        <f>IFERROR(+'simulations corn farm1'!CY275,"")</f>
        <v>0</v>
      </c>
      <c r="CZ28" s="25">
        <f>IFERROR(+'simulations corn farm1'!CZ275,"")</f>
        <v>0</v>
      </c>
      <c r="DA28" s="25">
        <f>IFERROR(+'simulations corn farm1'!DA275,"")</f>
        <v>0</v>
      </c>
      <c r="DB28" s="25">
        <f>IFERROR(+'simulations corn farm1'!DB275,"")</f>
        <v>6095.52</v>
      </c>
      <c r="DC28" s="25">
        <f>IFERROR(+'simulations corn farm1'!DC275,"")</f>
        <v>3350.76</v>
      </c>
      <c r="DD28" s="25">
        <f>IFERROR(+'simulations corn farm1'!DD275,"")</f>
        <v>46.87</v>
      </c>
      <c r="DE28" s="25">
        <f>IFERROR(+'simulations corn farm1'!DE275,"")</f>
        <v>6131.09</v>
      </c>
      <c r="DF28" s="25">
        <f>IFERROR(+'simulations corn farm1'!DF275,"")</f>
        <v>0</v>
      </c>
      <c r="DG28" s="25">
        <f>IFERROR(+'simulations corn farm1'!DG275,"")</f>
        <v>0</v>
      </c>
      <c r="DH28" s="25">
        <f>IFERROR(+'simulations corn farm1'!DH275,"")</f>
        <v>0</v>
      </c>
      <c r="DI28" s="25">
        <f>IFERROR(+'simulations corn farm1'!DI275,"")</f>
        <v>5733.6</v>
      </c>
      <c r="DJ28" s="25">
        <f>IFERROR(+'simulations corn farm1'!DJ275,"")</f>
        <v>0</v>
      </c>
      <c r="DK28" s="25">
        <f>IFERROR(+'simulations corn farm1'!DK275,"")</f>
        <v>0</v>
      </c>
      <c r="DL28" s="25">
        <f>IFERROR(+'simulations corn farm1'!DL275,"")</f>
        <v>0</v>
      </c>
      <c r="DM28" s="25">
        <f>IFERROR(+'simulations corn farm1'!DM275,"")</f>
        <v>0</v>
      </c>
      <c r="DN28" s="25">
        <f>IFERROR(+'simulations corn farm1'!DN275,"")</f>
        <v>0</v>
      </c>
      <c r="DO28" s="25">
        <f>IFERROR(+'simulations corn farm1'!DO275,"")</f>
        <v>0</v>
      </c>
      <c r="DP28" s="25">
        <f>IFERROR(+'simulations corn farm1'!DP275,"")</f>
        <v>5983.07</v>
      </c>
      <c r="DQ28" s="25">
        <f>IFERROR(+'simulations corn farm1'!DQ275,"")</f>
        <v>0</v>
      </c>
      <c r="DR28" s="25">
        <f>IFERROR(+'simulations corn farm1'!DR275,"")</f>
        <v>6295.94</v>
      </c>
      <c r="DS28" s="25">
        <f>IFERROR(+'simulations corn farm1'!DS275,"")</f>
        <v>0</v>
      </c>
      <c r="DT28" s="25">
        <f>IFERROR(+'simulations corn farm1'!DT275,"")</f>
        <v>0</v>
      </c>
      <c r="DU28" s="25">
        <f>IFERROR(+'simulations corn farm1'!DU275,"")</f>
        <v>5714.86</v>
      </c>
      <c r="DV28" s="25">
        <f>IFERROR(+'simulations corn farm1'!DV275,"")</f>
        <v>0</v>
      </c>
      <c r="DW28" s="25">
        <f>IFERROR(+'simulations corn farm1'!DW275,"")</f>
        <v>0</v>
      </c>
      <c r="DX28" s="25">
        <f>IFERROR(+'simulations corn farm1'!DX275,"")</f>
        <v>0</v>
      </c>
      <c r="DY28" s="25">
        <f>IFERROR(+'simulations corn farm1'!DY275,"")</f>
        <v>2528.65</v>
      </c>
      <c r="DZ28" s="25">
        <f>IFERROR(+'simulations corn farm1'!DZ275,"")</f>
        <v>0</v>
      </c>
      <c r="EA28" s="25">
        <f>IFERROR(+'simulations corn farm1'!EA275,"")</f>
        <v>0</v>
      </c>
      <c r="EB28" s="25">
        <f>IFERROR(+'simulations corn farm1'!EB275,"")</f>
        <v>6585.86</v>
      </c>
      <c r="EC28" s="25">
        <f>IFERROR(+'simulations corn farm1'!EC275,"")</f>
        <v>6542.69</v>
      </c>
      <c r="ED28" s="25">
        <f>IFERROR(+'simulations corn farm1'!ED275,"")</f>
        <v>0</v>
      </c>
      <c r="EE28" s="25">
        <f>IFERROR(+'simulations corn farm1'!EE275,"")</f>
        <v>0</v>
      </c>
      <c r="EF28" s="25">
        <f>IFERROR(+'simulations corn farm1'!EF275,"")</f>
        <v>4128.92</v>
      </c>
      <c r="EG28" s="25">
        <f>IFERROR(+'simulations corn farm1'!EG275,"")</f>
        <v>1258.29</v>
      </c>
      <c r="EH28" s="25">
        <f>IFERROR(+'simulations corn farm1'!EH275,"")</f>
        <v>0</v>
      </c>
      <c r="EI28" s="25">
        <f>IFERROR(+'simulations corn farm1'!EI275,"")</f>
        <v>0</v>
      </c>
      <c r="EJ28" s="25">
        <f>IFERROR(+'simulations corn farm1'!EJ275,"")</f>
        <v>0</v>
      </c>
      <c r="EK28" s="25">
        <f>IFERROR(+'simulations corn farm1'!EK275,"")</f>
        <v>6092.8</v>
      </c>
      <c r="EL28" s="25">
        <f>IFERROR(+'simulations corn farm1'!EL275,"")</f>
        <v>1364.91</v>
      </c>
      <c r="EM28" s="25">
        <f>IFERROR(+'simulations corn farm1'!EM275,"")</f>
        <v>5667.38</v>
      </c>
      <c r="EN28" s="25">
        <f>IFERROR(+'simulations corn farm1'!EN275,"")</f>
        <v>0</v>
      </c>
      <c r="EO28" s="25">
        <f>IFERROR(+'simulations corn farm1'!EO275,"")</f>
        <v>6488.83</v>
      </c>
      <c r="EP28" s="25">
        <f>IFERROR(+'simulations corn farm1'!EP275,"")</f>
        <v>5747.39</v>
      </c>
      <c r="EQ28" s="25">
        <f>IFERROR(+'simulations corn farm1'!EQ275,"")</f>
        <v>0</v>
      </c>
      <c r="ER28" s="25">
        <f>IFERROR(+'simulations corn farm1'!ER275,"")</f>
        <v>0</v>
      </c>
      <c r="ES28" s="25">
        <f>IFERROR(+'simulations corn farm1'!ES275,"")</f>
        <v>0</v>
      </c>
      <c r="ET28" s="25">
        <f>IFERROR(+'simulations corn farm1'!ET275,"")</f>
        <v>5806.89</v>
      </c>
      <c r="EU28" s="25">
        <f>IFERROR(+'simulations corn farm1'!EU275,"")</f>
        <v>0</v>
      </c>
      <c r="EV28" s="25">
        <f>IFERROR(+'simulations corn farm1'!EV275,"")</f>
        <v>5844.67</v>
      </c>
      <c r="EW28" s="25">
        <f>IFERROR(+'simulations corn farm1'!EW275,"")</f>
        <v>0</v>
      </c>
      <c r="EX28" s="25">
        <f>IFERROR(+'simulations corn farm1'!EX275,"")</f>
        <v>5516.3</v>
      </c>
      <c r="EY28" s="25">
        <f>IFERROR(+'simulations corn farm1'!EY275,"")</f>
        <v>0</v>
      </c>
      <c r="EZ28" s="25">
        <f>IFERROR(+'simulations corn farm1'!EZ275,"")</f>
        <v>0</v>
      </c>
      <c r="FA28" s="25">
        <f>IFERROR(+'simulations corn farm1'!FA275,"")</f>
        <v>0</v>
      </c>
      <c r="FB28" s="25">
        <f>IFERROR(+'simulations corn farm1'!FB275,"")</f>
        <v>0</v>
      </c>
      <c r="FC28" s="25">
        <f>IFERROR(+'simulations corn farm1'!FC275,"")</f>
        <v>7020.37</v>
      </c>
      <c r="FD28" s="25">
        <f>IFERROR(+'simulations corn farm1'!FD275,"")</f>
        <v>0</v>
      </c>
      <c r="FE28" s="25">
        <f>IFERROR(+'simulations corn farm1'!FE275,"")</f>
        <v>0</v>
      </c>
      <c r="FF28" s="25">
        <f>IFERROR(+'simulations corn farm1'!FF275,"")</f>
        <v>6086.34</v>
      </c>
      <c r="FG28" s="25">
        <f>IFERROR(+'simulations corn farm1'!FG275,"")</f>
        <v>0</v>
      </c>
      <c r="FH28" s="25">
        <f>IFERROR(+'simulations corn farm1'!FH275,"")</f>
        <v>0</v>
      </c>
      <c r="FI28" s="25">
        <f>IFERROR(+'simulations corn farm1'!FI275,"")</f>
        <v>0</v>
      </c>
      <c r="FJ28" s="25">
        <f>IFERROR(+'simulations corn farm1'!FJ275,"")</f>
        <v>0</v>
      </c>
      <c r="FK28" s="25">
        <f>IFERROR(+'simulations corn farm1'!FK275,"")</f>
        <v>0</v>
      </c>
      <c r="FL28" s="25">
        <f>IFERROR(+'simulations corn farm1'!FL275,"")</f>
        <v>0</v>
      </c>
      <c r="FM28" s="25">
        <f>IFERROR(+'simulations corn farm1'!FM275,"")</f>
        <v>191.82</v>
      </c>
      <c r="FN28" s="25">
        <f>IFERROR(+'simulations corn farm1'!FN275,"")</f>
        <v>0</v>
      </c>
      <c r="FO28" s="25">
        <f>IFERROR(+'simulations corn farm1'!FO275,"")</f>
        <v>0</v>
      </c>
      <c r="FP28" s="25">
        <f>IFERROR(+'simulations corn farm1'!FP275,"")</f>
        <v>0</v>
      </c>
      <c r="FQ28" s="25">
        <f>IFERROR(+'simulations corn farm1'!FQ275,"")</f>
        <v>0</v>
      </c>
      <c r="FR28" s="25">
        <f>IFERROR(+'simulations corn farm1'!FR275,"")</f>
        <v>0</v>
      </c>
      <c r="FS28" s="25">
        <f>IFERROR(+'simulations corn farm1'!FS275,"")</f>
        <v>6233.22</v>
      </c>
      <c r="FT28" s="25">
        <f>IFERROR(+'simulations corn farm1'!FT275,"")</f>
        <v>5403.62</v>
      </c>
      <c r="FU28" s="25">
        <f>IFERROR(+'simulations corn farm1'!FU275,"")</f>
        <v>0</v>
      </c>
      <c r="FV28" s="25">
        <f>IFERROR(+'simulations corn farm1'!FV275,"")</f>
        <v>0</v>
      </c>
      <c r="FW28" s="25">
        <f>IFERROR(+'simulations corn farm1'!FW275,"")</f>
        <v>6088.3</v>
      </c>
      <c r="FX28" s="25">
        <f>IFERROR(+'simulations corn farm1'!FX275,"")</f>
        <v>4167.38</v>
      </c>
      <c r="FY28" s="25">
        <f>IFERROR(+'simulations corn farm1'!FY275,"")</f>
        <v>5819.66</v>
      </c>
      <c r="FZ28" s="25">
        <f>IFERROR(+'simulations corn farm1'!FZ275,"")</f>
        <v>0</v>
      </c>
      <c r="GA28" s="25">
        <f>IFERROR(+'simulations corn farm1'!GA275,"")</f>
        <v>0</v>
      </c>
      <c r="GB28" s="25">
        <f>IFERROR(+'simulations corn farm1'!GB275,"")</f>
        <v>5318.2</v>
      </c>
      <c r="GC28" s="25">
        <f>IFERROR(+'simulations corn farm1'!GC275,"")</f>
        <v>0</v>
      </c>
      <c r="GD28" s="25">
        <f>IFERROR(+'simulations corn farm1'!GD275,"")</f>
        <v>0</v>
      </c>
      <c r="GE28" s="25">
        <f>IFERROR(+'simulations corn farm1'!GE275,"")</f>
        <v>0</v>
      </c>
      <c r="GF28" s="25">
        <f>IFERROR(+'simulations corn farm1'!GF275,"")</f>
        <v>0</v>
      </c>
      <c r="GG28" s="25">
        <f>IFERROR(+'simulations corn farm1'!GG275,"")</f>
        <v>0</v>
      </c>
      <c r="GH28" s="25">
        <f>IFERROR(+'simulations corn farm1'!GH275,"")</f>
        <v>0</v>
      </c>
      <c r="GI28" s="25">
        <f>IFERROR(+'simulations corn farm1'!GI275,"")</f>
        <v>6182.88</v>
      </c>
      <c r="GJ28" s="25">
        <f>IFERROR(+'simulations corn farm1'!GJ275,"")</f>
        <v>0</v>
      </c>
      <c r="GK28" s="25">
        <f>IFERROR(+'simulations corn farm1'!GK275,"")</f>
        <v>6271.13</v>
      </c>
      <c r="GL28" s="25">
        <f>IFERROR(+'simulations corn farm1'!GL275,"")</f>
        <v>1906.09</v>
      </c>
      <c r="GM28" s="25">
        <f>IFERROR(+'simulations corn farm1'!GM275,"")</f>
        <v>0</v>
      </c>
      <c r="GN28" s="25">
        <f>IFERROR(+'simulations corn farm1'!GN275,"")</f>
        <v>0</v>
      </c>
      <c r="GO28" s="25">
        <f>IFERROR(+'simulations corn farm1'!GO275,"")</f>
        <v>5421.98</v>
      </c>
      <c r="GP28" s="25">
        <f>IFERROR(+'simulations corn farm1'!GP275,"")</f>
        <v>5789.72</v>
      </c>
      <c r="GQ28" s="25">
        <f>IFERROR(+'simulations corn farm1'!GQ275,"")</f>
        <v>0</v>
      </c>
      <c r="GR28" s="25">
        <f>IFERROR(+'simulations corn farm1'!GR275,"")</f>
        <v>5878.6</v>
      </c>
      <c r="GS28" s="25">
        <f>IFERROR(+'simulations corn farm1'!GS275,"")</f>
        <v>0</v>
      </c>
      <c r="GT28" s="25">
        <f>IFERROR(+'simulations corn farm1'!GT275,"")</f>
        <v>0</v>
      </c>
      <c r="GU28" s="25">
        <f>IFERROR(+'simulations corn farm1'!GU275,"")</f>
        <v>0</v>
      </c>
      <c r="GV28" s="25">
        <f>IFERROR(+'simulations corn farm1'!GV275,"")</f>
        <v>2119.83</v>
      </c>
      <c r="GW28" s="25">
        <f>IFERROR(+'simulations corn farm1'!GW275,"")</f>
        <v>0</v>
      </c>
      <c r="GX28" s="25">
        <f>IFERROR(+'simulations corn farm1'!GX275,"")</f>
        <v>5689.92</v>
      </c>
      <c r="GY28" s="25">
        <f>IFERROR(+'simulations corn farm1'!GY275,"")</f>
        <v>0</v>
      </c>
      <c r="GZ28" s="25">
        <f>IFERROR(+'simulations corn farm1'!GZ275,"")</f>
        <v>0</v>
      </c>
      <c r="HA28" s="25">
        <f>IFERROR(+'simulations corn farm1'!HA275,"")</f>
        <v>6232.51</v>
      </c>
      <c r="HB28" s="25">
        <f>IFERROR(+'simulations corn farm1'!HB275,"")</f>
        <v>0</v>
      </c>
      <c r="HC28" s="25">
        <f>IFERROR(+'simulations corn farm1'!HC275,"")</f>
        <v>0</v>
      </c>
      <c r="HD28" s="25">
        <f>IFERROR(+'simulations corn farm1'!HD275,"")</f>
        <v>0</v>
      </c>
      <c r="HE28" s="25">
        <f>IFERROR(+'simulations corn farm1'!HE275,"")</f>
        <v>5927.08</v>
      </c>
      <c r="HF28" s="25">
        <f>IFERROR(+'simulations corn farm1'!HF275,"")</f>
        <v>0</v>
      </c>
      <c r="HG28" s="25">
        <f>IFERROR(+'simulations corn farm1'!HG275,"")</f>
        <v>0</v>
      </c>
      <c r="HH28" s="25">
        <f>IFERROR(+'simulations corn farm1'!HH275,"")</f>
        <v>3206.36</v>
      </c>
      <c r="HI28" s="25">
        <f>IFERROR(+'simulations corn farm1'!HI275,"")</f>
        <v>0</v>
      </c>
      <c r="HJ28" s="25">
        <f>IFERROR(+'simulations corn farm1'!HJ275,"")</f>
        <v>0</v>
      </c>
      <c r="HK28" s="25">
        <f>IFERROR(+'simulations corn farm1'!HK275,"")</f>
        <v>6995.53</v>
      </c>
      <c r="HL28" s="25">
        <f>IFERROR(+'simulations corn farm1'!HL275,"")</f>
        <v>0</v>
      </c>
      <c r="HM28" s="25">
        <f>IFERROR(+'simulations corn farm1'!HM275,"")</f>
        <v>0</v>
      </c>
      <c r="HN28" s="25">
        <f>IFERROR(+'simulations corn farm1'!HN275,"")</f>
        <v>2683.96</v>
      </c>
      <c r="HO28" s="25">
        <f>IFERROR(+'simulations corn farm1'!HO275,"")</f>
        <v>3882.01</v>
      </c>
      <c r="HP28" s="25">
        <f>IFERROR(+'simulations corn farm1'!HP275,"")</f>
        <v>0</v>
      </c>
      <c r="HQ28" s="25">
        <f>IFERROR(+'simulations corn farm1'!HQ275,"")</f>
        <v>0</v>
      </c>
      <c r="HR28" s="25">
        <f>IFERROR(+'simulations corn farm1'!HR275,"")</f>
        <v>5742.84</v>
      </c>
      <c r="HS28" s="25">
        <f>IFERROR(+'simulations corn farm1'!HS275,"")</f>
        <v>0</v>
      </c>
      <c r="HT28" s="25">
        <f>IFERROR(+'simulations corn farm1'!HT275,"")</f>
        <v>0</v>
      </c>
      <c r="HU28" s="25">
        <f>IFERROR(+'simulations corn farm1'!HU275,"")</f>
        <v>5876.25</v>
      </c>
      <c r="HV28" s="25">
        <f>IFERROR(+'simulations corn farm1'!HV275,"")</f>
        <v>2016.71</v>
      </c>
      <c r="HW28" s="25">
        <f>IFERROR(+'simulations corn farm1'!HW275,"")</f>
        <v>0</v>
      </c>
      <c r="HX28" s="25">
        <f>IFERROR(+'simulations corn farm1'!HX275,"")</f>
        <v>0</v>
      </c>
      <c r="HY28" s="25">
        <f>IFERROR(+'simulations corn farm1'!HY275,"")</f>
        <v>0</v>
      </c>
      <c r="HZ28" s="25">
        <f>IFERROR(+'simulations corn farm1'!HZ275,"")</f>
        <v>0</v>
      </c>
      <c r="IA28" s="25">
        <f>IFERROR(+'simulations corn farm1'!IA275,"")</f>
        <v>0</v>
      </c>
      <c r="IB28" s="25">
        <f>IFERROR(+'simulations corn farm1'!IB275,"")</f>
        <v>5975.94</v>
      </c>
      <c r="IC28" s="25">
        <f>IFERROR(+'simulations corn farm1'!IC275,"")</f>
        <v>483.02</v>
      </c>
      <c r="ID28" s="25">
        <f>IFERROR(+'simulations corn farm1'!ID275,"")</f>
        <v>0</v>
      </c>
      <c r="IE28" s="25">
        <f>IFERROR(+'simulations corn farm1'!IE275,"")</f>
        <v>0</v>
      </c>
      <c r="IF28" s="25">
        <f>IFERROR(+'simulations corn farm1'!IF275,"")</f>
        <v>0</v>
      </c>
      <c r="IG28" s="25">
        <f>IFERROR(+'simulations corn farm1'!IG275,"")</f>
        <v>0</v>
      </c>
      <c r="IH28" s="25">
        <f>IFERROR(+'simulations corn farm1'!IH275,"")</f>
        <v>0</v>
      </c>
      <c r="II28" s="25">
        <f>IFERROR(+'simulations corn farm1'!II275,"")</f>
        <v>5941.34</v>
      </c>
      <c r="IJ28" s="25">
        <f>IFERROR(+'simulations corn farm1'!IJ275,"")</f>
        <v>4973.91</v>
      </c>
      <c r="IK28" s="25">
        <f>IFERROR(+'simulations corn farm1'!IK275,"")</f>
        <v>0</v>
      </c>
      <c r="IL28" s="25">
        <f>IFERROR(+'simulations corn farm1'!IL275,"")</f>
        <v>3873.42</v>
      </c>
      <c r="IM28" s="25">
        <f>IFERROR(+'simulations corn farm1'!IM275,"")</f>
        <v>0</v>
      </c>
      <c r="IN28" s="25">
        <f>IFERROR(+'simulations corn farm1'!IN275,"")</f>
        <v>3516.21</v>
      </c>
      <c r="IO28" s="25">
        <f>IFERROR(+'simulations corn farm1'!IO275,"")</f>
        <v>0</v>
      </c>
      <c r="IP28" s="25">
        <f>IFERROR(+'simulations corn farm1'!IP275,"")</f>
        <v>0</v>
      </c>
      <c r="IQ28" s="25">
        <f>IFERROR(+'simulations corn farm1'!IQ275,"")</f>
        <v>0</v>
      </c>
      <c r="IR28" s="25">
        <f>IFERROR(+'simulations corn farm1'!IR275,"")</f>
        <v>0</v>
      </c>
      <c r="IS28" s="25">
        <f>IFERROR(+'simulations corn farm1'!IS275,"")</f>
        <v>3279.51</v>
      </c>
      <c r="IT28" s="25">
        <f>IFERROR(+'simulations corn farm1'!IT275,"")</f>
        <v>5866.94</v>
      </c>
      <c r="IU28" s="25">
        <f>IFERROR(+'simulations corn farm1'!IU275,"")</f>
        <v>0</v>
      </c>
      <c r="IV28" s="25">
        <f>IFERROR(+'simulations corn farm1'!IV275,"")</f>
        <v>0</v>
      </c>
      <c r="IW28" s="25">
        <f>IFERROR(+'simulations corn farm1'!IW275,"")</f>
        <v>0</v>
      </c>
      <c r="IX28" s="25">
        <f>IFERROR(+'simulations corn farm1'!IX275,"")</f>
        <v>0</v>
      </c>
      <c r="IY28" s="25">
        <f>IFERROR(+'simulations corn farm1'!IY275,"")</f>
        <v>0</v>
      </c>
      <c r="IZ28" s="25">
        <f>IFERROR(+'simulations corn farm1'!IZ275,"")</f>
        <v>6253.71</v>
      </c>
      <c r="JA28" s="25">
        <f>IFERROR(+'simulations corn farm1'!JA275,"")</f>
        <v>4453.68</v>
      </c>
      <c r="JB28" s="25">
        <f>IFERROR(+'simulations corn farm1'!JB275,"")</f>
        <v>0</v>
      </c>
      <c r="JC28" s="25">
        <f>IFERROR(+'simulations corn farm1'!JC275,"")</f>
        <v>6478.62</v>
      </c>
      <c r="JD28" s="25">
        <f>IFERROR(+'simulations corn farm1'!JD275,"")</f>
        <v>0</v>
      </c>
      <c r="JE28" s="25">
        <f>IFERROR(+'simulations corn farm1'!JE275,"")</f>
        <v>0</v>
      </c>
      <c r="JF28" s="25">
        <f>IFERROR(+'simulations corn farm1'!JF275,"")</f>
        <v>0</v>
      </c>
      <c r="JG28" s="25">
        <f>IFERROR(+'simulations corn farm1'!JG275,"")</f>
        <v>6188.7</v>
      </c>
      <c r="JH28" s="25">
        <f>IFERROR(+'simulations corn farm1'!JH275,"")</f>
        <v>0</v>
      </c>
      <c r="JI28" s="25">
        <f>IFERROR(+'simulations corn farm1'!JI275,"")</f>
        <v>1446.27</v>
      </c>
      <c r="JJ28" s="25">
        <f>IFERROR(+'simulations corn farm1'!JJ275,"")</f>
        <v>5954.52</v>
      </c>
      <c r="JK28" s="25">
        <f>IFERROR(+'simulations corn farm1'!JK275,"")</f>
        <v>5532.06</v>
      </c>
      <c r="JL28" s="25">
        <f>IFERROR(+'simulations corn farm1'!JL275,"")</f>
        <v>1427.93</v>
      </c>
      <c r="JM28" s="25">
        <f>IFERROR(+'simulations corn farm1'!JM275,"")</f>
        <v>0</v>
      </c>
      <c r="JN28" s="25">
        <f>IFERROR(+'simulations corn farm1'!JN275,"")</f>
        <v>6150.99</v>
      </c>
      <c r="JO28" s="25">
        <f>IFERROR(+'simulations corn farm1'!JO275,"")</f>
        <v>5705.2</v>
      </c>
      <c r="JP28" s="25">
        <f>IFERROR(+'simulations corn farm1'!JP275,"")</f>
        <v>0</v>
      </c>
      <c r="JQ28" s="25">
        <f>IFERROR(+'simulations corn farm1'!JQ275,"")</f>
        <v>0</v>
      </c>
      <c r="JR28" s="25">
        <f>IFERROR(+'simulations corn farm1'!JR275,"")</f>
        <v>0</v>
      </c>
      <c r="JS28" s="25">
        <f>IFERROR(+'simulations corn farm1'!JS275,"")</f>
        <v>6228.8</v>
      </c>
      <c r="JT28" s="25">
        <f>IFERROR(+'simulations corn farm1'!JT275,"")</f>
        <v>2871.9</v>
      </c>
      <c r="JU28" s="25">
        <f>IFERROR(+'simulations corn farm1'!JU275,"")</f>
        <v>4549.34</v>
      </c>
      <c r="JV28" s="25">
        <f>IFERROR(+'simulations corn farm1'!JV275,"")</f>
        <v>0</v>
      </c>
      <c r="JW28" s="25">
        <f>IFERROR(+'simulations corn farm1'!JW275,"")</f>
        <v>0</v>
      </c>
      <c r="JX28" s="25">
        <f>IFERROR(+'simulations corn farm1'!JX275,"")</f>
        <v>0</v>
      </c>
      <c r="JY28" s="25">
        <f>IFERROR(+'simulations corn farm1'!JY275,"")</f>
        <v>5972.92</v>
      </c>
      <c r="JZ28" s="25">
        <f>IFERROR(+'simulations corn farm1'!JZ275,"")</f>
        <v>6854.4</v>
      </c>
      <c r="KA28" s="25">
        <f>IFERROR(+'simulations corn farm1'!KA275,"")</f>
        <v>0</v>
      </c>
      <c r="KB28" s="25">
        <f>IFERROR(+'simulations corn farm1'!KB275,"")</f>
        <v>0</v>
      </c>
      <c r="KC28" s="25">
        <f>IFERROR(+'simulations corn farm1'!KC275,"")</f>
        <v>6239.09</v>
      </c>
      <c r="KD28" s="25">
        <f>IFERROR(+'simulations corn farm1'!KD275,"")</f>
        <v>1983.99</v>
      </c>
      <c r="KE28" s="25">
        <f>IFERROR(+'simulations corn farm1'!KE275,"")</f>
        <v>3441.47</v>
      </c>
      <c r="KF28" s="25">
        <f>IFERROR(+'simulations corn farm1'!KF275,"")</f>
        <v>0</v>
      </c>
      <c r="KG28" s="25">
        <f>IFERROR(+'simulations corn farm1'!KG275,"")</f>
        <v>6664.94</v>
      </c>
      <c r="KH28" s="25">
        <f>IFERROR(+'simulations corn farm1'!KH275,"")</f>
        <v>5685.06</v>
      </c>
      <c r="KI28" s="25">
        <f>IFERROR(+'simulations corn farm1'!KI275,"")</f>
        <v>0</v>
      </c>
      <c r="KJ28" s="25">
        <f>IFERROR(+'simulations corn farm1'!KJ275,"")</f>
        <v>0</v>
      </c>
      <c r="KK28" s="25">
        <f>IFERROR(+'simulations corn farm1'!KK275,"")</f>
        <v>0</v>
      </c>
      <c r="KL28" s="25">
        <f>IFERROR(+'simulations corn farm1'!KL275,"")</f>
        <v>0</v>
      </c>
      <c r="KM28" s="25">
        <f>IFERROR(+'simulations corn farm1'!KM275,"")</f>
        <v>6223.01</v>
      </c>
      <c r="KN28" s="25">
        <f>IFERROR(+'simulations corn farm1'!KN275,"")</f>
        <v>0</v>
      </c>
      <c r="KO28" s="25">
        <f>IFERROR(+'simulations corn farm1'!KO275,"")</f>
        <v>5724.46</v>
      </c>
      <c r="KP28" s="25">
        <f>IFERROR(+'simulations corn farm1'!KP275,"")</f>
        <v>0</v>
      </c>
      <c r="KQ28" s="25">
        <f>IFERROR(+'simulations corn farm1'!KQ275,"")</f>
        <v>0</v>
      </c>
      <c r="KR28" s="25">
        <f>IFERROR(+'simulations corn farm1'!KR275,"")</f>
        <v>0</v>
      </c>
      <c r="KS28" s="25">
        <f>IFERROR(+'simulations corn farm1'!KS275,"")</f>
        <v>815.52</v>
      </c>
      <c r="KT28" s="25">
        <f>IFERROR(+'simulations corn farm1'!KT275,"")</f>
        <v>0</v>
      </c>
      <c r="KU28" s="25">
        <f>IFERROR(+'simulations corn farm1'!KU275,"")</f>
        <v>0</v>
      </c>
      <c r="KV28" s="25">
        <f>IFERROR(+'simulations corn farm1'!KV275,"")</f>
        <v>40.880000000000003</v>
      </c>
      <c r="KW28" s="25">
        <f>IFERROR(+'simulations corn farm1'!KW275,"")</f>
        <v>0</v>
      </c>
      <c r="KX28" s="25">
        <f>IFERROR(+'simulations corn farm1'!KX275,"")</f>
        <v>0</v>
      </c>
      <c r="KY28" s="25">
        <f>IFERROR(+'simulations corn farm1'!KY275,"")</f>
        <v>0</v>
      </c>
      <c r="KZ28" s="25">
        <f>IFERROR(+'simulations corn farm1'!KZ275,"")</f>
        <v>5676.4</v>
      </c>
      <c r="LA28" s="25">
        <f>IFERROR(+'simulations corn farm1'!LA275,"")</f>
        <v>0</v>
      </c>
      <c r="LB28" s="25">
        <f>IFERROR(+'simulations corn farm1'!LB275,"")</f>
        <v>6997.68</v>
      </c>
      <c r="LC28" s="25">
        <f>IFERROR(+'simulations corn farm1'!LC275,"")</f>
        <v>0</v>
      </c>
      <c r="LD28" s="25">
        <f>IFERROR(+'simulations corn farm1'!LD275,"")</f>
        <v>5864.46</v>
      </c>
      <c r="LE28" s="25">
        <f>IFERROR(+'simulations corn farm1'!LE275,"")</f>
        <v>5984.94</v>
      </c>
      <c r="LF28" s="25">
        <f>IFERROR(+'simulations corn farm1'!LF275,"")</f>
        <v>0</v>
      </c>
      <c r="LG28" s="25">
        <f>IFERROR(+'simulations corn farm1'!LG275,"")</f>
        <v>5381.1</v>
      </c>
      <c r="LH28" s="25">
        <f>IFERROR(+'simulations corn farm1'!LH275,"")</f>
        <v>0</v>
      </c>
      <c r="LI28" s="25">
        <f>IFERROR(+'simulations corn farm1'!LI275,"")</f>
        <v>6031.01</v>
      </c>
      <c r="LJ28" s="25">
        <f>IFERROR(+'simulations corn farm1'!LJ275,"")</f>
        <v>0</v>
      </c>
      <c r="LK28" s="25">
        <f>IFERROR(+'simulations corn farm1'!LK275,"")</f>
        <v>0</v>
      </c>
      <c r="LL28" s="25">
        <f>IFERROR(+'simulations corn farm1'!LL275,"")</f>
        <v>0</v>
      </c>
      <c r="LM28" s="25">
        <f>IFERROR(+'simulations corn farm1'!LM275,"")</f>
        <v>0</v>
      </c>
      <c r="LN28" s="25">
        <f>IFERROR(+'simulations corn farm1'!LN275,"")</f>
        <v>0</v>
      </c>
      <c r="LO28" s="25">
        <f>IFERROR(+'simulations corn farm1'!LO275,"")</f>
        <v>0</v>
      </c>
      <c r="LP28" s="25">
        <f>IFERROR(+'simulations corn farm1'!LP275,"")</f>
        <v>6255.73</v>
      </c>
      <c r="LQ28" s="25">
        <f>IFERROR(+'simulations corn farm1'!LQ275,"")</f>
        <v>5843.55</v>
      </c>
      <c r="LR28" s="25">
        <f>IFERROR(+'simulations corn farm1'!LR275,"")</f>
        <v>5981.89</v>
      </c>
      <c r="LS28" s="25">
        <f>IFERROR(+'simulations corn farm1'!LS275,"")</f>
        <v>0</v>
      </c>
      <c r="LT28" s="25">
        <f>IFERROR(+'simulations corn farm1'!LT275,"")</f>
        <v>6589.78</v>
      </c>
      <c r="LU28" s="25">
        <f>IFERROR(+'simulations corn farm1'!LU275,"")</f>
        <v>0</v>
      </c>
      <c r="LV28" s="25">
        <f>IFERROR(+'simulations corn farm1'!LV275,"")</f>
        <v>0</v>
      </c>
      <c r="LW28" s="25">
        <f>IFERROR(+'simulations corn farm1'!LW275,"")</f>
        <v>6176.95</v>
      </c>
      <c r="LX28" s="25">
        <f>IFERROR(+'simulations corn farm1'!LX275,"")</f>
        <v>4598.49</v>
      </c>
      <c r="LY28" s="25">
        <f>IFERROR(+'simulations corn farm1'!LY275,"")</f>
        <v>0</v>
      </c>
      <c r="LZ28" s="25">
        <f>IFERROR(+'simulations corn farm1'!LZ275,"")</f>
        <v>0</v>
      </c>
      <c r="MA28" s="25">
        <f>IFERROR(+'simulations corn farm1'!MA275,"")</f>
        <v>5676.9</v>
      </c>
      <c r="MB28" s="25">
        <f>IFERROR(+'simulations corn farm1'!MB275,"")</f>
        <v>4654.8100000000004</v>
      </c>
      <c r="MC28" s="25">
        <f>IFERROR(+'simulations corn farm1'!MC275,"")</f>
        <v>0</v>
      </c>
      <c r="MD28" s="25">
        <f>IFERROR(+'simulations corn farm1'!MD275,"")</f>
        <v>0</v>
      </c>
      <c r="ME28" s="25">
        <f>IFERROR(+'simulations corn farm1'!ME275,"")</f>
        <v>5893.19</v>
      </c>
      <c r="MF28" s="25">
        <f>IFERROR(+'simulations corn farm1'!MF275,"")</f>
        <v>1733.74</v>
      </c>
      <c r="MG28" s="25">
        <f>IFERROR(+'simulations corn farm1'!MG275,"")</f>
        <v>6047.58</v>
      </c>
      <c r="MH28" s="25">
        <f>IFERROR(+'simulations corn farm1'!MH275,"")</f>
        <v>5978.02</v>
      </c>
      <c r="MI28" s="25">
        <f>IFERROR(+'simulations corn farm1'!MI275,"")</f>
        <v>5690.45</v>
      </c>
      <c r="MJ28" s="25">
        <f>IFERROR(+'simulations corn farm1'!MJ275,"")</f>
        <v>0</v>
      </c>
      <c r="MK28" s="25">
        <f>IFERROR(+'simulations corn farm1'!MK275,"")</f>
        <v>0</v>
      </c>
      <c r="ML28" s="25">
        <f>IFERROR(+'simulations corn farm1'!ML275,"")</f>
        <v>3910.11</v>
      </c>
      <c r="MM28" s="25">
        <f>IFERROR(+'simulations corn farm1'!MM275,"")</f>
        <v>5880.4</v>
      </c>
      <c r="MN28" s="25">
        <f>IFERROR(+'simulations corn farm1'!MN275,"")</f>
        <v>0</v>
      </c>
      <c r="MO28" s="25">
        <f>IFERROR(+'simulations corn farm1'!MO275,"")</f>
        <v>0</v>
      </c>
      <c r="MP28" s="25">
        <f>IFERROR(+'simulations corn farm1'!MP275,"")</f>
        <v>5704.39</v>
      </c>
      <c r="MQ28" s="25">
        <f>IFERROR(+'simulations corn farm1'!MQ275,"")</f>
        <v>2008.34</v>
      </c>
      <c r="MR28" s="25">
        <f>IFERROR(+'simulations corn farm1'!MR275,"")</f>
        <v>2195.5</v>
      </c>
      <c r="MS28" s="25">
        <f>IFERROR(+'simulations corn farm1'!MS275,"")</f>
        <v>5528.49</v>
      </c>
      <c r="MT28" s="25">
        <f>IFERROR(+'simulations corn farm1'!MT275,"")</f>
        <v>6072.01</v>
      </c>
      <c r="MU28" s="25">
        <f>IFERROR(+'simulations corn farm1'!MU275,"")</f>
        <v>0</v>
      </c>
      <c r="MV28" s="25">
        <f>IFERROR(+'simulations corn farm1'!MV275,"")</f>
        <v>0</v>
      </c>
      <c r="MW28" s="25">
        <f>IFERROR(+'simulations corn farm1'!MW275,"")</f>
        <v>0</v>
      </c>
      <c r="MX28" s="25">
        <f>IFERROR(+'simulations corn farm1'!MX275,"")</f>
        <v>0</v>
      </c>
      <c r="MY28" s="25">
        <f>IFERROR(+'simulations corn farm1'!MY275,"")</f>
        <v>5402.66</v>
      </c>
      <c r="MZ28" s="25">
        <f>IFERROR(+'simulations corn farm1'!MZ275,"")</f>
        <v>0</v>
      </c>
      <c r="NA28" s="25">
        <f>IFERROR(+'simulations corn farm1'!NA275,"")</f>
        <v>0</v>
      </c>
      <c r="NB28" s="25">
        <f>IFERROR(+'simulations corn farm1'!NB275,"")</f>
        <v>0</v>
      </c>
      <c r="NC28" s="25">
        <f>IFERROR(+'simulations corn farm1'!NC275,"")</f>
        <v>0</v>
      </c>
      <c r="ND28" s="25">
        <f>IFERROR(+'simulations corn farm1'!ND275,"")</f>
        <v>0</v>
      </c>
      <c r="NE28" s="25">
        <f>IFERROR(+'simulations corn farm1'!NE275,"")</f>
        <v>5933.75</v>
      </c>
      <c r="NF28" s="25">
        <f>IFERROR(+'simulations corn farm1'!NF275,"")</f>
        <v>2680.4</v>
      </c>
      <c r="NG28" s="25">
        <f>IFERROR(+'simulations corn farm1'!NG275,"")</f>
        <v>5020.83</v>
      </c>
      <c r="NH28" s="25">
        <f>IFERROR(+'simulations corn farm1'!NH275,"")</f>
        <v>0</v>
      </c>
      <c r="NI28" s="25">
        <f>IFERROR(+'simulations corn farm1'!NI275,"")</f>
        <v>0</v>
      </c>
      <c r="NJ28" s="25">
        <f>IFERROR(+'simulations corn farm1'!NJ275,"")</f>
        <v>2627.14</v>
      </c>
      <c r="NK28" s="25">
        <f>IFERROR(+'simulations corn farm1'!NK275,"")</f>
        <v>0</v>
      </c>
      <c r="NL28" s="25">
        <f>IFERROR(+'simulations corn farm1'!NL275,"")</f>
        <v>0</v>
      </c>
      <c r="NM28" s="25">
        <f>IFERROR(+'simulations corn farm1'!NM275,"")</f>
        <v>0</v>
      </c>
      <c r="NN28" s="25">
        <f>IFERROR(+'simulations corn farm1'!NN275,"")</f>
        <v>0</v>
      </c>
      <c r="NO28" s="25">
        <f>IFERROR(+'simulations corn farm1'!NO275,"")</f>
        <v>0</v>
      </c>
      <c r="NP28" s="25">
        <f>IFERROR(+'simulations corn farm1'!NP275,"")</f>
        <v>4613.05</v>
      </c>
      <c r="NQ28" s="25">
        <f>IFERROR(+'simulations corn farm1'!NQ275,"")</f>
        <v>0</v>
      </c>
      <c r="NR28" s="25">
        <f>IFERROR(+'simulations corn farm1'!NR275,"")</f>
        <v>0</v>
      </c>
      <c r="NS28" s="25">
        <f>IFERROR(+'simulations corn farm1'!NS275,"")</f>
        <v>6060.42</v>
      </c>
      <c r="NT28" s="25">
        <f>IFERROR(+'simulations corn farm1'!NT275,"")</f>
        <v>0</v>
      </c>
      <c r="NU28" s="25">
        <f>IFERROR(+'simulations corn farm1'!NU275,"")</f>
        <v>0</v>
      </c>
      <c r="NV28" s="25">
        <f>IFERROR(+'simulations corn farm1'!NV275,"")</f>
        <v>6592.24</v>
      </c>
      <c r="NW28" s="25">
        <f>IFERROR(+'simulations corn farm1'!NW275,"")</f>
        <v>4983.9399999999996</v>
      </c>
      <c r="NX28" s="25">
        <f>IFERROR(+'simulations corn farm1'!NX275,"")</f>
        <v>0</v>
      </c>
      <c r="NY28" s="25">
        <f>IFERROR(+'simulations corn farm1'!NY275,"")</f>
        <v>6126.39</v>
      </c>
      <c r="NZ28" s="25">
        <f>IFERROR(+'simulations corn farm1'!NZ275,"")</f>
        <v>0</v>
      </c>
      <c r="OA28" s="25">
        <f>IFERROR(+'simulations corn farm1'!OA275,"")</f>
        <v>0</v>
      </c>
      <c r="OB28" s="25">
        <f>IFERROR(+'simulations corn farm1'!OB275,"")</f>
        <v>0</v>
      </c>
      <c r="OC28" s="25">
        <f>IFERROR(+'simulations corn farm1'!OC275,"")</f>
        <v>0</v>
      </c>
      <c r="OD28" s="25">
        <f>IFERROR(+'simulations corn farm1'!OD275,"")</f>
        <v>0</v>
      </c>
      <c r="OE28" s="25">
        <f>IFERROR(+'simulations corn farm1'!OE275,"")</f>
        <v>0</v>
      </c>
      <c r="OF28" s="25">
        <f>IFERROR(+'simulations corn farm1'!OF275,"")</f>
        <v>0</v>
      </c>
      <c r="OG28" s="25">
        <f>IFERROR(+'simulations corn farm1'!OG275,"")</f>
        <v>5450.29</v>
      </c>
      <c r="OH28" s="25">
        <f>IFERROR(+'simulations corn farm1'!OH275,"")</f>
        <v>0</v>
      </c>
      <c r="OI28" s="25">
        <f>IFERROR(+'simulations corn farm1'!OI275,"")</f>
        <v>0</v>
      </c>
      <c r="OJ28" s="25">
        <f>IFERROR(+'simulations corn farm1'!OJ275,"")</f>
        <v>0</v>
      </c>
      <c r="OK28" s="25">
        <f>IFERROR(+'simulations corn farm1'!OK275,"")</f>
        <v>5602.19</v>
      </c>
      <c r="OL28" s="25">
        <f>IFERROR(+'simulations corn farm1'!OL275,"")</f>
        <v>5890.76</v>
      </c>
      <c r="OM28" s="25">
        <f>IFERROR(+'simulations corn farm1'!OM275,"")</f>
        <v>3912.82</v>
      </c>
      <c r="ON28" s="25">
        <f>IFERROR(+'simulations corn farm1'!ON275,"")</f>
        <v>6309.57</v>
      </c>
      <c r="OO28" s="25">
        <f>IFERROR(+'simulations corn farm1'!OO275,"")</f>
        <v>0</v>
      </c>
      <c r="OP28" s="25">
        <f>IFERROR(+'simulations corn farm1'!OP275,"")</f>
        <v>6638.11</v>
      </c>
      <c r="OQ28" s="25">
        <f>IFERROR(+'simulations corn farm1'!OQ275,"")</f>
        <v>0</v>
      </c>
      <c r="OR28" s="25">
        <f>IFERROR(+'simulations corn farm1'!OR275,"")</f>
        <v>6096.95</v>
      </c>
      <c r="OS28" s="25">
        <f>IFERROR(+'simulations corn farm1'!OS275,"")</f>
        <v>6407.14</v>
      </c>
      <c r="OT28" s="25">
        <f>IFERROR(+'simulations corn farm1'!OT275,"")</f>
        <v>0</v>
      </c>
      <c r="OU28" s="25">
        <f>IFERROR(+'simulations corn farm1'!OU275,"")</f>
        <v>0</v>
      </c>
      <c r="OV28" s="25">
        <f>IFERROR(+'simulations corn farm1'!OV275,"")</f>
        <v>0</v>
      </c>
      <c r="OW28" s="25">
        <f>IFERROR(+'simulations corn farm1'!OW275,"")</f>
        <v>6356.32</v>
      </c>
      <c r="OX28" s="25">
        <f>IFERROR(+'simulations corn farm1'!OX275,"")</f>
        <v>0</v>
      </c>
      <c r="OY28" s="25">
        <f>IFERROR(+'simulations corn farm1'!OY275,"")</f>
        <v>0</v>
      </c>
      <c r="OZ28" s="25">
        <f>IFERROR(+'simulations corn farm1'!OZ275,"")</f>
        <v>0</v>
      </c>
      <c r="PA28" s="25">
        <f>IFERROR(+'simulations corn farm1'!PA275,"")</f>
        <v>5721.46</v>
      </c>
      <c r="PB28" s="25">
        <f>IFERROR(+'simulations corn farm1'!PB275,"")</f>
        <v>0</v>
      </c>
      <c r="PC28" s="25">
        <f>IFERROR(+'simulations corn farm1'!PC275,"")</f>
        <v>0</v>
      </c>
      <c r="PD28" s="25">
        <f>IFERROR(+'simulations corn farm1'!PD275,"")</f>
        <v>0</v>
      </c>
      <c r="PE28" s="25">
        <f>IFERROR(+'simulations corn farm1'!PE275,"")</f>
        <v>3068.53</v>
      </c>
      <c r="PF28" s="25">
        <f>IFERROR(+'simulations corn farm1'!PF275,"")</f>
        <v>6015.81</v>
      </c>
      <c r="PG28" s="25">
        <f>IFERROR(+'simulations corn farm1'!PG275,"")</f>
        <v>2552.4699999999998</v>
      </c>
      <c r="PH28" s="25">
        <f>IFERROR(+'simulations corn farm1'!PH275,"")</f>
        <v>5395.66</v>
      </c>
      <c r="PI28" s="25">
        <f>IFERROR(+'simulations corn farm1'!PI275,"")</f>
        <v>0</v>
      </c>
      <c r="PJ28" s="25">
        <f>IFERROR(+'simulations corn farm1'!PJ275,"")</f>
        <v>0</v>
      </c>
      <c r="PK28" s="25">
        <f>IFERROR(+'simulations corn farm1'!PK275,"")</f>
        <v>0</v>
      </c>
      <c r="PL28" s="25">
        <f>IFERROR(+'simulations corn farm1'!PL275,"")</f>
        <v>0</v>
      </c>
      <c r="PM28" s="25">
        <f>IFERROR(+'simulations corn farm1'!PM275,"")</f>
        <v>0</v>
      </c>
      <c r="PN28" s="25">
        <f>IFERROR(+'simulations corn farm1'!PN275,"")</f>
        <v>0</v>
      </c>
      <c r="PO28" s="25">
        <f>IFERROR(+'simulations corn farm1'!PO275,"")</f>
        <v>0</v>
      </c>
      <c r="PP28" s="25">
        <f>IFERROR(+'simulations corn farm1'!PP275,"")</f>
        <v>0</v>
      </c>
      <c r="PQ28" s="25">
        <f>IFERROR(+'simulations corn farm1'!PQ275,"")</f>
        <v>0</v>
      </c>
      <c r="PR28" s="25">
        <f>IFERROR(+'simulations corn farm1'!PR275,"")</f>
        <v>1248.42</v>
      </c>
      <c r="PS28" s="25">
        <f>IFERROR(+'simulations corn farm1'!PS275,"")</f>
        <v>0</v>
      </c>
      <c r="PT28" s="25">
        <f>IFERROR(+'simulations corn farm1'!PT275,"")</f>
        <v>0</v>
      </c>
      <c r="PU28" s="25">
        <f>IFERROR(+'simulations corn farm1'!PU275,"")</f>
        <v>0</v>
      </c>
      <c r="PV28" s="25">
        <f>IFERROR(+'simulations corn farm1'!PV275,"")</f>
        <v>0</v>
      </c>
      <c r="PW28" s="25">
        <f>IFERROR(+'simulations corn farm1'!PW275,"")</f>
        <v>5431.42</v>
      </c>
      <c r="PX28" s="25">
        <f>IFERROR(+'simulations corn farm1'!PX275,"")</f>
        <v>0</v>
      </c>
      <c r="PY28" s="25">
        <f>IFERROR(+'simulations corn farm1'!PY275,"")</f>
        <v>5614.06</v>
      </c>
      <c r="PZ28" s="25">
        <f>IFERROR(+'simulations corn farm1'!PZ275,"")</f>
        <v>0</v>
      </c>
      <c r="QA28" s="25">
        <f>IFERROR(+'simulations corn farm1'!QA275,"")</f>
        <v>0</v>
      </c>
      <c r="QB28" s="25">
        <f>IFERROR(+'simulations corn farm1'!QB275,"")</f>
        <v>5982.64</v>
      </c>
      <c r="QC28" s="25">
        <f>IFERROR(+'simulations corn farm1'!QC275,"")</f>
        <v>0</v>
      </c>
      <c r="QD28" s="25">
        <f>IFERROR(+'simulations corn farm1'!QD275,"")</f>
        <v>0</v>
      </c>
      <c r="QE28" s="25">
        <f>IFERROR(+'simulations corn farm1'!QE275,"")</f>
        <v>0</v>
      </c>
      <c r="QF28" s="25">
        <f>IFERROR(+'simulations corn farm1'!QF275,"")</f>
        <v>5297.66</v>
      </c>
      <c r="QG28" s="25">
        <f>IFERROR(+'simulations corn farm1'!QG275,"")</f>
        <v>0</v>
      </c>
      <c r="QH28" s="25">
        <f>IFERROR(+'simulations corn farm1'!QH275,"")</f>
        <v>5861.03</v>
      </c>
      <c r="QI28" s="25">
        <f>IFERROR(+'simulations corn farm1'!QI275,"")</f>
        <v>0</v>
      </c>
      <c r="QJ28" s="25">
        <f>IFERROR(+'simulations corn farm1'!QJ275,"")</f>
        <v>0</v>
      </c>
      <c r="QK28" s="25">
        <f>IFERROR(+'simulations corn farm1'!QK275,"")</f>
        <v>0</v>
      </c>
      <c r="QL28" s="25">
        <f>IFERROR(+'simulations corn farm1'!QL275,"")</f>
        <v>5203.07</v>
      </c>
      <c r="QM28" s="25">
        <f>IFERROR(+'simulations corn farm1'!QM275,"")</f>
        <v>0</v>
      </c>
      <c r="QN28" s="25">
        <f>IFERROR(+'simulations corn farm1'!QN275,"")</f>
        <v>3498.85</v>
      </c>
      <c r="QO28" s="25">
        <f>IFERROR(+'simulations corn farm1'!QO275,"")</f>
        <v>0</v>
      </c>
      <c r="QP28" s="25">
        <f>IFERROR(+'simulations corn farm1'!QP275,"")</f>
        <v>0</v>
      </c>
      <c r="QQ28" s="25">
        <f>IFERROR(+'simulations corn farm1'!QQ275,"")</f>
        <v>0</v>
      </c>
      <c r="QR28" s="25">
        <f>IFERROR(+'simulations corn farm1'!QR275,"")</f>
        <v>0</v>
      </c>
      <c r="QS28" s="25">
        <f>IFERROR(+'simulations corn farm1'!QS275,"")</f>
        <v>0</v>
      </c>
      <c r="QT28" s="25">
        <f>IFERROR(+'simulations corn farm1'!QT275,"")</f>
        <v>0</v>
      </c>
      <c r="QU28" s="25">
        <f>IFERROR(+'simulations corn farm1'!QU275,"")</f>
        <v>0</v>
      </c>
      <c r="QV28" s="25">
        <f>IFERROR(+'simulations corn farm1'!QV275,"")</f>
        <v>0</v>
      </c>
      <c r="QW28" s="25">
        <f>IFERROR(+'simulations corn farm1'!QW275,"")</f>
        <v>5848.34</v>
      </c>
      <c r="QX28" s="25">
        <f>IFERROR(+'simulations corn farm1'!QX275,"")</f>
        <v>5701.8</v>
      </c>
      <c r="QY28" s="25">
        <f>IFERROR(+'simulations corn farm1'!QY275,"")</f>
        <v>0</v>
      </c>
      <c r="QZ28" s="25">
        <f>IFERROR(+'simulations corn farm1'!QZ275,"")</f>
        <v>6024.38</v>
      </c>
      <c r="RA28" s="25">
        <f>IFERROR(+'simulations corn farm1'!RA275,"")</f>
        <v>5750.12</v>
      </c>
      <c r="RB28" s="25">
        <f>IFERROR(+'simulations corn farm1'!RB275,"")</f>
        <v>5405.1</v>
      </c>
      <c r="RC28" s="25">
        <f>IFERROR(+'simulations corn farm1'!RC275,"")</f>
        <v>0</v>
      </c>
      <c r="RD28" s="25">
        <f>IFERROR(+'simulations corn farm1'!RD275,"")</f>
        <v>0</v>
      </c>
      <c r="RE28" s="25">
        <f>IFERROR(+'simulations corn farm1'!RE275,"")</f>
        <v>0</v>
      </c>
      <c r="RF28" s="25">
        <f>IFERROR(+'simulations corn farm1'!RF275,"")</f>
        <v>5973.89</v>
      </c>
      <c r="RG28" s="25">
        <f>IFERROR(+'simulations corn farm1'!RG275,"")</f>
        <v>0</v>
      </c>
      <c r="RH28" s="25">
        <f>IFERROR(+'simulations corn farm1'!RH275,"")</f>
        <v>5509.91</v>
      </c>
      <c r="RI28" s="25">
        <f>IFERROR(+'simulations corn farm1'!RI275,"")</f>
        <v>1762.13</v>
      </c>
      <c r="RJ28" s="25">
        <f>IFERROR(+'simulations corn farm1'!RJ275,"")</f>
        <v>6298.77</v>
      </c>
      <c r="RK28" s="25">
        <f>IFERROR(+'simulations corn farm1'!RK275,"")</f>
        <v>0</v>
      </c>
      <c r="RL28" s="25">
        <f>IFERROR(+'simulations corn farm1'!RL275,"")</f>
        <v>0</v>
      </c>
      <c r="RM28" s="25">
        <f>IFERROR(+'simulations corn farm1'!RM275,"")</f>
        <v>0</v>
      </c>
      <c r="RN28" s="25">
        <f>IFERROR(+'simulations corn farm1'!RN275,"")</f>
        <v>1268.52</v>
      </c>
      <c r="RO28" s="25">
        <f>IFERROR(+'simulations corn farm1'!RO275,"")</f>
        <v>5016.4799999999996</v>
      </c>
      <c r="RP28" s="25">
        <f>IFERROR(+'simulations corn farm1'!RP275,"")</f>
        <v>0</v>
      </c>
      <c r="RQ28" s="25">
        <f>IFERROR(+'simulations corn farm1'!RQ275,"")</f>
        <v>0</v>
      </c>
      <c r="RR28" s="25">
        <f>IFERROR(+'simulations corn farm1'!RR275,"")</f>
        <v>0</v>
      </c>
      <c r="RS28" s="25">
        <f>IFERROR(+'simulations corn farm1'!RS275,"")</f>
        <v>0</v>
      </c>
      <c r="RT28" s="25">
        <f>IFERROR(+'simulations corn farm1'!RT275,"")</f>
        <v>0</v>
      </c>
      <c r="RU28" s="25">
        <f>IFERROR(+'simulations corn farm1'!RU275,"")</f>
        <v>804.41</v>
      </c>
      <c r="RV28" s="25">
        <f>IFERROR(+'simulations corn farm1'!RV275,"")</f>
        <v>0</v>
      </c>
      <c r="RW28" s="25">
        <f>IFERROR(+'simulations corn farm1'!RW275,"")</f>
        <v>0</v>
      </c>
      <c r="RX28" s="25">
        <f>IFERROR(+'simulations corn farm1'!RX275,"")</f>
        <v>0</v>
      </c>
      <c r="RY28" s="25">
        <f>IFERROR(+'simulations corn farm1'!RY275,"")</f>
        <v>0</v>
      </c>
      <c r="RZ28" s="25">
        <f>IFERROR(+'simulations corn farm1'!RZ275,"")</f>
        <v>5701.26</v>
      </c>
      <c r="SA28" s="25">
        <f>IFERROR(+'simulations corn farm1'!SA275,"")</f>
        <v>0</v>
      </c>
      <c r="SB28" s="25">
        <f>IFERROR(+'simulations corn farm1'!SB275,"")</f>
        <v>0</v>
      </c>
      <c r="SC28" s="25">
        <f>IFERROR(+'simulations corn farm1'!SC275,"")</f>
        <v>0</v>
      </c>
      <c r="SD28" s="25">
        <f>IFERROR(+'simulations corn farm1'!SD275,"")</f>
        <v>0</v>
      </c>
      <c r="SE28" s="25">
        <f>IFERROR(+'simulations corn farm1'!SE275,"")</f>
        <v>0</v>
      </c>
      <c r="SF28" s="25">
        <f>IFERROR(+'simulations corn farm1'!SF275,"")</f>
        <v>5950.63</v>
      </c>
      <c r="SG28" s="25">
        <f>IFERROR(+'simulations corn farm1'!SG275,"")</f>
        <v>0</v>
      </c>
      <c r="SH28" s="25"/>
      <c r="SI28" s="25">
        <f t="shared" si="31"/>
        <v>1986.9985771543093</v>
      </c>
      <c r="SJ28" s="25"/>
      <c r="SK28" s="25"/>
      <c r="SL28" s="25"/>
      <c r="SM28" s="25"/>
      <c r="SN28" s="25"/>
      <c r="SO28" s="25"/>
      <c r="SP28" s="25"/>
      <c r="SQ28" s="247">
        <f t="shared" si="32"/>
        <v>2018</v>
      </c>
      <c r="SR28" s="247">
        <f t="shared" si="33"/>
        <v>302</v>
      </c>
      <c r="SS28" s="247">
        <f t="shared" si="34"/>
        <v>500</v>
      </c>
      <c r="ST28" s="247">
        <f t="shared" si="35"/>
        <v>500</v>
      </c>
      <c r="SU28" s="247">
        <f t="shared" si="36"/>
        <v>500</v>
      </c>
      <c r="SV28" s="247">
        <f t="shared" si="37"/>
        <v>500</v>
      </c>
      <c r="SW28" s="247">
        <f t="shared" si="38"/>
        <v>500</v>
      </c>
      <c r="SX28" s="247">
        <f t="shared" si="39"/>
        <v>500</v>
      </c>
      <c r="SY28" s="247">
        <f t="shared" si="40"/>
        <v>500</v>
      </c>
      <c r="SZ28" s="247">
        <f t="shared" si="41"/>
        <v>500</v>
      </c>
      <c r="TA28" s="25"/>
      <c r="TB28" s="168">
        <f t="shared" si="42"/>
        <v>0.60399999999999998</v>
      </c>
      <c r="TC28" s="168">
        <f t="shared" si="43"/>
        <v>0.39600000000000002</v>
      </c>
      <c r="TD28" s="168">
        <f t="shared" si="24"/>
        <v>0</v>
      </c>
      <c r="TE28" s="168">
        <f t="shared" si="25"/>
        <v>0</v>
      </c>
      <c r="TF28" s="168">
        <f t="shared" si="26"/>
        <v>0</v>
      </c>
      <c r="TG28" s="168">
        <f t="shared" si="27"/>
        <v>0</v>
      </c>
      <c r="TH28" s="168">
        <f t="shared" si="28"/>
        <v>0</v>
      </c>
      <c r="TI28" s="168">
        <f t="shared" si="29"/>
        <v>0</v>
      </c>
      <c r="TJ28" s="168">
        <f t="shared" si="30"/>
        <v>0</v>
      </c>
      <c r="TK28" s="94">
        <f t="shared" si="44"/>
        <v>1</v>
      </c>
      <c r="TM28">
        <v>5</v>
      </c>
      <c r="TP28" s="477">
        <f>+SMALL(B28:SG28,ROUND(SZ28*$TP$15,0))</f>
        <v>0</v>
      </c>
      <c r="TQ28" s="477">
        <f t="shared" si="45"/>
        <v>5462.87</v>
      </c>
      <c r="TR28" s="25">
        <f t="shared" si="46"/>
        <v>1986.9985771543093</v>
      </c>
      <c r="TS28">
        <f>+RANK(SI28,B28:SI28,1)</f>
        <v>322</v>
      </c>
      <c r="TT28" s="168">
        <f>+TS28/SZ28</f>
        <v>0.64400000000000002</v>
      </c>
      <c r="TV28" s="168">
        <f t="shared" si="47"/>
        <v>0.60399999999999998</v>
      </c>
    </row>
    <row r="29" spans="1:542" s="167" customFormat="1">
      <c r="A29" s="167" t="s">
        <v>615</v>
      </c>
      <c r="TM29">
        <v>27</v>
      </c>
    </row>
    <row r="30" spans="1:542">
      <c r="A30" t="s">
        <v>563</v>
      </c>
      <c r="B30">
        <v>1</v>
      </c>
      <c r="C30">
        <v>2</v>
      </c>
      <c r="D30">
        <v>3</v>
      </c>
      <c r="E30">
        <v>4</v>
      </c>
      <c r="F30">
        <v>5</v>
      </c>
      <c r="G30">
        <v>6</v>
      </c>
      <c r="H30">
        <v>7</v>
      </c>
      <c r="I30">
        <v>8</v>
      </c>
      <c r="J30">
        <v>9</v>
      </c>
      <c r="K30">
        <v>10</v>
      </c>
      <c r="L30">
        <v>11</v>
      </c>
      <c r="M30">
        <v>12</v>
      </c>
      <c r="N30">
        <v>13</v>
      </c>
      <c r="O30">
        <v>14</v>
      </c>
      <c r="P30">
        <v>15</v>
      </c>
      <c r="Q30">
        <v>16</v>
      </c>
      <c r="R30">
        <v>17</v>
      </c>
      <c r="S30">
        <v>18</v>
      </c>
      <c r="T30">
        <v>19</v>
      </c>
      <c r="U30">
        <v>20</v>
      </c>
      <c r="V30">
        <v>21</v>
      </c>
      <c r="W30">
        <v>22</v>
      </c>
      <c r="X30">
        <v>23</v>
      </c>
      <c r="Y30">
        <v>24</v>
      </c>
      <c r="Z30">
        <v>25</v>
      </c>
      <c r="AA30">
        <v>26</v>
      </c>
      <c r="AB30">
        <v>27</v>
      </c>
      <c r="AC30">
        <v>28</v>
      </c>
      <c r="AD30">
        <v>29</v>
      </c>
      <c r="AE30">
        <v>30</v>
      </c>
      <c r="AF30">
        <v>31</v>
      </c>
      <c r="AG30">
        <v>32</v>
      </c>
      <c r="AH30">
        <v>33</v>
      </c>
      <c r="AI30">
        <v>34</v>
      </c>
      <c r="AJ30">
        <v>35</v>
      </c>
      <c r="AK30">
        <v>36</v>
      </c>
      <c r="AL30">
        <v>37</v>
      </c>
      <c r="AM30">
        <v>38</v>
      </c>
      <c r="AN30">
        <v>39</v>
      </c>
      <c r="AO30">
        <v>40</v>
      </c>
      <c r="AP30">
        <v>41</v>
      </c>
      <c r="AQ30">
        <v>42</v>
      </c>
      <c r="AR30">
        <v>43</v>
      </c>
      <c r="AS30">
        <v>44</v>
      </c>
      <c r="AT30">
        <v>45</v>
      </c>
      <c r="AU30">
        <v>46</v>
      </c>
      <c r="AV30">
        <v>47</v>
      </c>
      <c r="AW30">
        <v>48</v>
      </c>
      <c r="AX30">
        <v>49</v>
      </c>
      <c r="AY30">
        <v>50</v>
      </c>
      <c r="AZ30">
        <v>51</v>
      </c>
      <c r="BA30">
        <v>52</v>
      </c>
      <c r="BB30">
        <v>53</v>
      </c>
      <c r="BC30">
        <v>54</v>
      </c>
      <c r="BD30">
        <v>55</v>
      </c>
      <c r="BE30">
        <v>56</v>
      </c>
      <c r="BF30">
        <v>57</v>
      </c>
      <c r="BG30">
        <v>58</v>
      </c>
      <c r="BH30">
        <v>59</v>
      </c>
      <c r="BI30">
        <v>60</v>
      </c>
      <c r="BJ30">
        <v>61</v>
      </c>
      <c r="BK30">
        <v>62</v>
      </c>
      <c r="BL30">
        <v>63</v>
      </c>
      <c r="BM30">
        <v>64</v>
      </c>
      <c r="BN30">
        <v>65</v>
      </c>
      <c r="BO30">
        <v>66</v>
      </c>
      <c r="BP30">
        <v>67</v>
      </c>
      <c r="BQ30">
        <v>68</v>
      </c>
      <c r="BR30">
        <v>69</v>
      </c>
      <c r="BS30">
        <v>70</v>
      </c>
      <c r="BT30">
        <v>71</v>
      </c>
      <c r="BU30">
        <v>72</v>
      </c>
      <c r="BV30">
        <v>73</v>
      </c>
      <c r="BW30">
        <v>74</v>
      </c>
      <c r="BX30">
        <v>75</v>
      </c>
      <c r="BY30">
        <v>76</v>
      </c>
      <c r="BZ30">
        <v>77</v>
      </c>
      <c r="CA30">
        <v>78</v>
      </c>
      <c r="CB30">
        <v>79</v>
      </c>
      <c r="CC30">
        <v>80</v>
      </c>
      <c r="CD30">
        <v>81</v>
      </c>
      <c r="CE30">
        <v>82</v>
      </c>
      <c r="CF30">
        <v>83</v>
      </c>
      <c r="CG30">
        <v>84</v>
      </c>
      <c r="CH30">
        <v>85</v>
      </c>
      <c r="CI30">
        <v>86</v>
      </c>
      <c r="CJ30">
        <v>87</v>
      </c>
      <c r="CK30">
        <v>88</v>
      </c>
      <c r="CL30">
        <v>89</v>
      </c>
      <c r="CM30">
        <v>90</v>
      </c>
      <c r="CN30">
        <v>91</v>
      </c>
      <c r="CO30">
        <v>92</v>
      </c>
      <c r="CP30">
        <v>93</v>
      </c>
      <c r="CQ30">
        <v>94</v>
      </c>
      <c r="CR30">
        <v>95</v>
      </c>
      <c r="CS30">
        <v>96</v>
      </c>
      <c r="CT30">
        <v>97</v>
      </c>
      <c r="CU30">
        <v>98</v>
      </c>
      <c r="CV30">
        <v>99</v>
      </c>
      <c r="CW30">
        <v>100</v>
      </c>
      <c r="CX30">
        <v>101</v>
      </c>
      <c r="CY30">
        <v>102</v>
      </c>
      <c r="CZ30">
        <v>103</v>
      </c>
      <c r="DA30">
        <v>104</v>
      </c>
      <c r="DB30">
        <v>105</v>
      </c>
      <c r="DC30">
        <v>106</v>
      </c>
      <c r="DD30">
        <v>107</v>
      </c>
      <c r="DE30">
        <v>108</v>
      </c>
      <c r="DF30">
        <v>109</v>
      </c>
      <c r="DG30">
        <v>110</v>
      </c>
      <c r="DH30">
        <v>111</v>
      </c>
      <c r="DI30">
        <v>112</v>
      </c>
      <c r="DJ30">
        <v>113</v>
      </c>
      <c r="DK30">
        <v>114</v>
      </c>
      <c r="DL30">
        <v>115</v>
      </c>
      <c r="DM30">
        <v>116</v>
      </c>
      <c r="DN30">
        <v>117</v>
      </c>
      <c r="DO30">
        <v>118</v>
      </c>
      <c r="DP30">
        <v>119</v>
      </c>
      <c r="DQ30">
        <v>120</v>
      </c>
      <c r="DR30">
        <v>121</v>
      </c>
      <c r="DS30">
        <v>122</v>
      </c>
      <c r="DT30">
        <v>123</v>
      </c>
      <c r="DU30">
        <v>124</v>
      </c>
      <c r="DV30">
        <v>125</v>
      </c>
      <c r="DW30">
        <v>126</v>
      </c>
      <c r="DX30">
        <v>127</v>
      </c>
      <c r="DY30">
        <v>128</v>
      </c>
      <c r="DZ30">
        <v>129</v>
      </c>
      <c r="EA30">
        <v>130</v>
      </c>
      <c r="EB30">
        <v>131</v>
      </c>
      <c r="EC30">
        <v>132</v>
      </c>
      <c r="ED30">
        <v>133</v>
      </c>
      <c r="EE30">
        <v>134</v>
      </c>
      <c r="EF30">
        <v>135</v>
      </c>
      <c r="EG30">
        <v>136</v>
      </c>
      <c r="EH30">
        <v>137</v>
      </c>
      <c r="EI30">
        <v>138</v>
      </c>
      <c r="EJ30">
        <v>139</v>
      </c>
      <c r="EK30">
        <v>140</v>
      </c>
      <c r="EL30">
        <v>141</v>
      </c>
      <c r="EM30">
        <v>142</v>
      </c>
      <c r="EN30">
        <v>143</v>
      </c>
      <c r="EO30">
        <v>144</v>
      </c>
      <c r="EP30">
        <v>145</v>
      </c>
      <c r="EQ30">
        <v>146</v>
      </c>
      <c r="ER30">
        <v>147</v>
      </c>
      <c r="ES30">
        <v>148</v>
      </c>
      <c r="ET30">
        <v>149</v>
      </c>
      <c r="EU30">
        <v>150</v>
      </c>
      <c r="EV30">
        <v>151</v>
      </c>
      <c r="EW30">
        <v>152</v>
      </c>
      <c r="EX30">
        <v>153</v>
      </c>
      <c r="EY30">
        <v>154</v>
      </c>
      <c r="EZ30">
        <v>155</v>
      </c>
      <c r="FA30">
        <v>156</v>
      </c>
      <c r="FB30">
        <v>157</v>
      </c>
      <c r="FC30">
        <v>158</v>
      </c>
      <c r="FD30">
        <v>159</v>
      </c>
      <c r="FE30">
        <v>160</v>
      </c>
      <c r="FF30">
        <v>161</v>
      </c>
      <c r="FG30">
        <v>162</v>
      </c>
      <c r="FH30">
        <v>163</v>
      </c>
      <c r="FI30">
        <v>164</v>
      </c>
      <c r="FJ30">
        <v>165</v>
      </c>
      <c r="FK30">
        <v>166</v>
      </c>
      <c r="FL30">
        <v>167</v>
      </c>
      <c r="FM30">
        <v>168</v>
      </c>
      <c r="FN30">
        <v>169</v>
      </c>
      <c r="FO30">
        <v>170</v>
      </c>
      <c r="FP30">
        <v>171</v>
      </c>
      <c r="FQ30">
        <v>172</v>
      </c>
      <c r="FR30">
        <v>173</v>
      </c>
      <c r="FS30">
        <v>174</v>
      </c>
      <c r="FT30">
        <v>175</v>
      </c>
      <c r="FU30">
        <v>176</v>
      </c>
      <c r="FV30">
        <v>177</v>
      </c>
      <c r="FW30">
        <v>178</v>
      </c>
      <c r="FX30">
        <v>179</v>
      </c>
      <c r="FY30">
        <v>180</v>
      </c>
      <c r="FZ30">
        <v>181</v>
      </c>
      <c r="GA30">
        <v>182</v>
      </c>
      <c r="GB30">
        <v>183</v>
      </c>
      <c r="GC30">
        <v>184</v>
      </c>
      <c r="GD30">
        <v>185</v>
      </c>
      <c r="GE30">
        <v>186</v>
      </c>
      <c r="GF30">
        <v>187</v>
      </c>
      <c r="GG30">
        <v>188</v>
      </c>
      <c r="GH30">
        <v>189</v>
      </c>
      <c r="GI30">
        <v>190</v>
      </c>
      <c r="GJ30">
        <v>191</v>
      </c>
      <c r="GK30">
        <v>192</v>
      </c>
      <c r="GL30">
        <v>193</v>
      </c>
      <c r="GM30">
        <v>194</v>
      </c>
      <c r="GN30">
        <v>195</v>
      </c>
      <c r="GO30">
        <v>196</v>
      </c>
      <c r="GP30">
        <v>197</v>
      </c>
      <c r="GQ30">
        <v>198</v>
      </c>
      <c r="GR30">
        <v>199</v>
      </c>
      <c r="GS30">
        <v>200</v>
      </c>
      <c r="GT30">
        <v>201</v>
      </c>
      <c r="GU30">
        <v>202</v>
      </c>
      <c r="GV30">
        <v>203</v>
      </c>
      <c r="GW30">
        <v>204</v>
      </c>
      <c r="GX30">
        <v>205</v>
      </c>
      <c r="GY30">
        <v>206</v>
      </c>
      <c r="GZ30">
        <v>207</v>
      </c>
      <c r="HA30">
        <v>208</v>
      </c>
      <c r="HB30">
        <v>209</v>
      </c>
      <c r="HC30">
        <v>210</v>
      </c>
      <c r="HD30">
        <v>211</v>
      </c>
      <c r="HE30">
        <v>212</v>
      </c>
      <c r="HF30">
        <v>213</v>
      </c>
      <c r="HG30">
        <v>214</v>
      </c>
      <c r="HH30">
        <v>215</v>
      </c>
      <c r="HI30">
        <v>216</v>
      </c>
      <c r="HJ30">
        <v>217</v>
      </c>
      <c r="HK30">
        <v>218</v>
      </c>
      <c r="HL30">
        <v>219</v>
      </c>
      <c r="HM30">
        <v>220</v>
      </c>
      <c r="HN30">
        <v>221</v>
      </c>
      <c r="HO30">
        <v>222</v>
      </c>
      <c r="HP30">
        <v>223</v>
      </c>
      <c r="HQ30">
        <v>224</v>
      </c>
      <c r="HR30">
        <v>225</v>
      </c>
      <c r="HS30">
        <v>226</v>
      </c>
      <c r="HT30">
        <v>227</v>
      </c>
      <c r="HU30">
        <v>228</v>
      </c>
      <c r="HV30">
        <v>229</v>
      </c>
      <c r="HW30">
        <v>230</v>
      </c>
      <c r="HX30">
        <v>231</v>
      </c>
      <c r="HY30">
        <v>232</v>
      </c>
      <c r="HZ30">
        <v>233</v>
      </c>
      <c r="IA30">
        <v>234</v>
      </c>
      <c r="IB30">
        <v>235</v>
      </c>
      <c r="IC30">
        <v>236</v>
      </c>
      <c r="ID30">
        <v>237</v>
      </c>
      <c r="IE30">
        <v>238</v>
      </c>
      <c r="IF30">
        <v>239</v>
      </c>
      <c r="IG30">
        <v>240</v>
      </c>
      <c r="IH30">
        <v>241</v>
      </c>
      <c r="II30">
        <v>242</v>
      </c>
      <c r="IJ30">
        <v>243</v>
      </c>
      <c r="IK30">
        <v>244</v>
      </c>
      <c r="IL30">
        <v>245</v>
      </c>
      <c r="IM30">
        <v>246</v>
      </c>
      <c r="IN30">
        <v>247</v>
      </c>
      <c r="IO30">
        <v>248</v>
      </c>
      <c r="IP30">
        <v>249</v>
      </c>
      <c r="IQ30">
        <v>250</v>
      </c>
      <c r="IR30">
        <v>251</v>
      </c>
      <c r="IS30">
        <v>252</v>
      </c>
      <c r="IT30">
        <v>253</v>
      </c>
      <c r="IU30">
        <v>254</v>
      </c>
      <c r="IV30">
        <v>255</v>
      </c>
      <c r="IW30">
        <v>256</v>
      </c>
      <c r="IX30">
        <v>257</v>
      </c>
      <c r="IY30">
        <v>258</v>
      </c>
      <c r="IZ30">
        <v>259</v>
      </c>
      <c r="JA30">
        <v>260</v>
      </c>
      <c r="JB30">
        <v>261</v>
      </c>
      <c r="JC30">
        <v>262</v>
      </c>
      <c r="JD30">
        <v>263</v>
      </c>
      <c r="JE30">
        <v>264</v>
      </c>
      <c r="JF30">
        <v>265</v>
      </c>
      <c r="JG30">
        <v>266</v>
      </c>
      <c r="JH30">
        <v>267</v>
      </c>
      <c r="JI30">
        <v>268</v>
      </c>
      <c r="JJ30">
        <v>269</v>
      </c>
      <c r="JK30">
        <v>270</v>
      </c>
      <c r="JL30">
        <v>271</v>
      </c>
      <c r="JM30">
        <v>272</v>
      </c>
      <c r="JN30">
        <v>273</v>
      </c>
      <c r="JO30">
        <v>274</v>
      </c>
      <c r="JP30">
        <v>275</v>
      </c>
      <c r="JQ30">
        <v>276</v>
      </c>
      <c r="JR30">
        <v>277</v>
      </c>
      <c r="JS30">
        <v>278</v>
      </c>
      <c r="JT30">
        <v>279</v>
      </c>
      <c r="JU30">
        <v>280</v>
      </c>
      <c r="JV30">
        <v>281</v>
      </c>
      <c r="JW30">
        <v>282</v>
      </c>
      <c r="JX30">
        <v>283</v>
      </c>
      <c r="JY30">
        <v>284</v>
      </c>
      <c r="JZ30">
        <v>285</v>
      </c>
      <c r="KA30">
        <v>286</v>
      </c>
      <c r="KB30">
        <v>287</v>
      </c>
      <c r="KC30">
        <v>288</v>
      </c>
      <c r="KD30">
        <v>289</v>
      </c>
      <c r="KE30">
        <v>290</v>
      </c>
      <c r="KF30">
        <v>291</v>
      </c>
      <c r="KG30">
        <v>292</v>
      </c>
      <c r="KH30">
        <v>293</v>
      </c>
      <c r="KI30">
        <v>294</v>
      </c>
      <c r="KJ30">
        <v>295</v>
      </c>
      <c r="KK30">
        <v>296</v>
      </c>
      <c r="KL30">
        <v>297</v>
      </c>
      <c r="KM30">
        <v>298</v>
      </c>
      <c r="KN30">
        <v>299</v>
      </c>
      <c r="KO30">
        <v>300</v>
      </c>
      <c r="KP30">
        <v>301</v>
      </c>
      <c r="KQ30">
        <v>302</v>
      </c>
      <c r="KR30">
        <v>303</v>
      </c>
      <c r="KS30">
        <v>304</v>
      </c>
      <c r="KT30">
        <v>305</v>
      </c>
      <c r="KU30">
        <v>306</v>
      </c>
      <c r="KV30">
        <v>307</v>
      </c>
      <c r="KW30">
        <v>308</v>
      </c>
      <c r="KX30">
        <v>309</v>
      </c>
      <c r="KY30">
        <v>310</v>
      </c>
      <c r="KZ30">
        <v>311</v>
      </c>
      <c r="LA30">
        <v>312</v>
      </c>
      <c r="LB30">
        <v>313</v>
      </c>
      <c r="LC30">
        <v>314</v>
      </c>
      <c r="LD30">
        <v>315</v>
      </c>
      <c r="LE30">
        <v>316</v>
      </c>
      <c r="LF30">
        <v>317</v>
      </c>
      <c r="LG30">
        <v>318</v>
      </c>
      <c r="LH30">
        <v>319</v>
      </c>
      <c r="LI30">
        <v>320</v>
      </c>
      <c r="LJ30">
        <v>321</v>
      </c>
      <c r="LK30">
        <v>322</v>
      </c>
      <c r="LL30">
        <v>323</v>
      </c>
      <c r="LM30">
        <v>324</v>
      </c>
      <c r="LN30">
        <v>325</v>
      </c>
      <c r="LO30">
        <v>326</v>
      </c>
      <c r="LP30">
        <v>327</v>
      </c>
      <c r="LQ30">
        <v>328</v>
      </c>
      <c r="LR30">
        <v>329</v>
      </c>
      <c r="LS30">
        <v>330</v>
      </c>
      <c r="LT30">
        <v>331</v>
      </c>
      <c r="LU30">
        <v>332</v>
      </c>
      <c r="LV30">
        <v>333</v>
      </c>
      <c r="LW30">
        <v>334</v>
      </c>
      <c r="LX30">
        <v>335</v>
      </c>
      <c r="LY30">
        <v>336</v>
      </c>
      <c r="LZ30">
        <v>337</v>
      </c>
      <c r="MA30">
        <v>338</v>
      </c>
      <c r="MB30">
        <v>339</v>
      </c>
      <c r="MC30">
        <v>340</v>
      </c>
      <c r="MD30">
        <v>341</v>
      </c>
      <c r="ME30">
        <v>342</v>
      </c>
      <c r="MF30">
        <v>343</v>
      </c>
      <c r="MG30">
        <v>344</v>
      </c>
      <c r="MH30">
        <v>345</v>
      </c>
      <c r="MI30">
        <v>346</v>
      </c>
      <c r="MJ30">
        <v>347</v>
      </c>
      <c r="MK30">
        <v>348</v>
      </c>
      <c r="ML30">
        <v>349</v>
      </c>
      <c r="MM30">
        <v>350</v>
      </c>
      <c r="MN30">
        <v>351</v>
      </c>
      <c r="MO30">
        <v>352</v>
      </c>
      <c r="MP30">
        <v>353</v>
      </c>
      <c r="MQ30">
        <v>354</v>
      </c>
      <c r="MR30">
        <v>355</v>
      </c>
      <c r="MS30">
        <v>356</v>
      </c>
      <c r="MT30">
        <v>357</v>
      </c>
      <c r="MU30">
        <v>358</v>
      </c>
      <c r="MV30">
        <v>359</v>
      </c>
      <c r="MW30">
        <v>360</v>
      </c>
      <c r="MX30">
        <v>361</v>
      </c>
      <c r="MY30">
        <v>362</v>
      </c>
      <c r="MZ30">
        <v>363</v>
      </c>
      <c r="NA30">
        <v>364</v>
      </c>
      <c r="NB30">
        <v>365</v>
      </c>
      <c r="NC30">
        <v>366</v>
      </c>
      <c r="ND30">
        <v>367</v>
      </c>
      <c r="NE30">
        <v>368</v>
      </c>
      <c r="NF30">
        <v>369</v>
      </c>
      <c r="NG30">
        <v>370</v>
      </c>
      <c r="NH30">
        <v>371</v>
      </c>
      <c r="NI30">
        <v>372</v>
      </c>
      <c r="NJ30">
        <v>373</v>
      </c>
      <c r="NK30">
        <v>374</v>
      </c>
      <c r="NL30">
        <v>375</v>
      </c>
      <c r="NM30">
        <v>376</v>
      </c>
      <c r="NN30">
        <v>377</v>
      </c>
      <c r="NO30">
        <v>378</v>
      </c>
      <c r="NP30">
        <v>379</v>
      </c>
      <c r="NQ30">
        <v>380</v>
      </c>
      <c r="NR30">
        <v>381</v>
      </c>
      <c r="NS30">
        <v>382</v>
      </c>
      <c r="NT30">
        <v>383</v>
      </c>
      <c r="NU30">
        <v>384</v>
      </c>
      <c r="NV30">
        <v>385</v>
      </c>
      <c r="NW30">
        <v>386</v>
      </c>
      <c r="NX30">
        <v>387</v>
      </c>
      <c r="NY30">
        <v>388</v>
      </c>
      <c r="NZ30">
        <v>389</v>
      </c>
      <c r="OA30">
        <v>390</v>
      </c>
      <c r="OB30">
        <v>391</v>
      </c>
      <c r="OC30">
        <v>392</v>
      </c>
      <c r="OD30">
        <v>393</v>
      </c>
      <c r="OE30">
        <v>394</v>
      </c>
      <c r="OF30">
        <v>395</v>
      </c>
      <c r="OG30">
        <v>396</v>
      </c>
      <c r="OH30">
        <v>397</v>
      </c>
      <c r="OI30">
        <v>398</v>
      </c>
      <c r="OJ30">
        <v>399</v>
      </c>
      <c r="OK30">
        <v>400</v>
      </c>
      <c r="OL30">
        <v>401</v>
      </c>
      <c r="OM30">
        <v>402</v>
      </c>
      <c r="ON30">
        <v>403</v>
      </c>
      <c r="OO30">
        <v>404</v>
      </c>
      <c r="OP30">
        <v>405</v>
      </c>
      <c r="OQ30">
        <v>406</v>
      </c>
      <c r="OR30">
        <v>407</v>
      </c>
      <c r="OS30">
        <v>408</v>
      </c>
      <c r="OT30">
        <v>409</v>
      </c>
      <c r="OU30">
        <v>410</v>
      </c>
      <c r="OV30">
        <v>411</v>
      </c>
      <c r="OW30">
        <v>412</v>
      </c>
      <c r="OX30">
        <v>413</v>
      </c>
      <c r="OY30">
        <v>414</v>
      </c>
      <c r="OZ30">
        <v>415</v>
      </c>
      <c r="PA30">
        <v>416</v>
      </c>
      <c r="PB30">
        <v>417</v>
      </c>
      <c r="PC30">
        <v>418</v>
      </c>
      <c r="PD30">
        <v>419</v>
      </c>
      <c r="PE30">
        <v>420</v>
      </c>
      <c r="PF30">
        <v>421</v>
      </c>
      <c r="PG30">
        <v>422</v>
      </c>
      <c r="PH30">
        <v>423</v>
      </c>
      <c r="PI30">
        <v>424</v>
      </c>
      <c r="PJ30">
        <v>425</v>
      </c>
      <c r="PK30">
        <v>426</v>
      </c>
      <c r="PL30">
        <v>427</v>
      </c>
      <c r="PM30">
        <v>428</v>
      </c>
      <c r="PN30">
        <v>429</v>
      </c>
      <c r="PO30">
        <v>430</v>
      </c>
      <c r="PP30">
        <v>431</v>
      </c>
      <c r="PQ30">
        <v>432</v>
      </c>
      <c r="PR30">
        <v>433</v>
      </c>
      <c r="PS30">
        <v>434</v>
      </c>
      <c r="PT30">
        <v>435</v>
      </c>
      <c r="PU30">
        <v>436</v>
      </c>
      <c r="PV30">
        <v>437</v>
      </c>
      <c r="PW30">
        <v>438</v>
      </c>
      <c r="PX30">
        <v>439</v>
      </c>
      <c r="PY30">
        <v>440</v>
      </c>
      <c r="PZ30">
        <v>441</v>
      </c>
      <c r="QA30">
        <v>442</v>
      </c>
      <c r="QB30">
        <v>443</v>
      </c>
      <c r="QC30">
        <v>444</v>
      </c>
      <c r="QD30">
        <v>445</v>
      </c>
      <c r="QE30">
        <v>446</v>
      </c>
      <c r="QF30">
        <v>447</v>
      </c>
      <c r="QG30">
        <v>448</v>
      </c>
      <c r="QH30">
        <v>449</v>
      </c>
      <c r="QI30">
        <v>450</v>
      </c>
      <c r="QJ30">
        <v>451</v>
      </c>
      <c r="QK30">
        <v>452</v>
      </c>
      <c r="QL30">
        <v>453</v>
      </c>
      <c r="QM30">
        <v>454</v>
      </c>
      <c r="QN30">
        <v>455</v>
      </c>
      <c r="QO30">
        <v>456</v>
      </c>
      <c r="QP30">
        <v>457</v>
      </c>
      <c r="QQ30">
        <v>458</v>
      </c>
      <c r="QR30">
        <v>459</v>
      </c>
      <c r="QS30">
        <v>460</v>
      </c>
      <c r="QT30">
        <v>461</v>
      </c>
      <c r="QU30">
        <v>462</v>
      </c>
      <c r="QV30">
        <v>463</v>
      </c>
      <c r="QW30">
        <v>464</v>
      </c>
      <c r="QX30">
        <v>465</v>
      </c>
      <c r="QY30">
        <v>466</v>
      </c>
      <c r="QZ30">
        <v>467</v>
      </c>
      <c r="RA30">
        <v>468</v>
      </c>
      <c r="RB30">
        <v>469</v>
      </c>
      <c r="RC30">
        <v>470</v>
      </c>
      <c r="RD30">
        <v>471</v>
      </c>
      <c r="RE30">
        <v>472</v>
      </c>
      <c r="RF30">
        <v>473</v>
      </c>
      <c r="RG30">
        <v>474</v>
      </c>
      <c r="RH30">
        <v>475</v>
      </c>
      <c r="RI30">
        <v>476</v>
      </c>
      <c r="RJ30">
        <v>477</v>
      </c>
      <c r="RK30">
        <v>478</v>
      </c>
      <c r="RL30">
        <v>479</v>
      </c>
      <c r="RM30">
        <v>480</v>
      </c>
      <c r="RN30">
        <v>481</v>
      </c>
      <c r="RO30">
        <v>482</v>
      </c>
      <c r="RP30">
        <v>483</v>
      </c>
      <c r="RQ30">
        <v>484</v>
      </c>
      <c r="RR30">
        <v>485</v>
      </c>
      <c r="RS30">
        <v>486</v>
      </c>
      <c r="RT30">
        <v>487</v>
      </c>
      <c r="RU30">
        <v>488</v>
      </c>
      <c r="RV30">
        <v>489</v>
      </c>
      <c r="RW30">
        <v>490</v>
      </c>
      <c r="RX30">
        <v>491</v>
      </c>
      <c r="RY30">
        <v>492</v>
      </c>
      <c r="RZ30">
        <v>493</v>
      </c>
      <c r="SA30">
        <v>494</v>
      </c>
      <c r="SB30">
        <v>495</v>
      </c>
      <c r="SC30">
        <v>496</v>
      </c>
      <c r="SD30">
        <v>497</v>
      </c>
      <c r="SE30">
        <v>498</v>
      </c>
      <c r="SF30">
        <v>499</v>
      </c>
      <c r="SG30">
        <v>500</v>
      </c>
      <c r="SI30" t="s">
        <v>584</v>
      </c>
      <c r="SJ30" t="str">
        <f>+A30</f>
        <v>PLC</v>
      </c>
      <c r="SP30" s="25"/>
      <c r="SR30" s="258" t="s">
        <v>617</v>
      </c>
      <c r="SS30" s="258" t="s">
        <v>624</v>
      </c>
      <c r="ST30" s="258" t="s">
        <v>618</v>
      </c>
      <c r="SU30" s="258" t="s">
        <v>619</v>
      </c>
      <c r="SV30" s="258" t="s">
        <v>620</v>
      </c>
      <c r="SW30" s="258" t="s">
        <v>621</v>
      </c>
      <c r="SX30" s="258" t="s">
        <v>622</v>
      </c>
      <c r="SY30" s="258" t="s">
        <v>623</v>
      </c>
      <c r="SZ30" s="258" t="s">
        <v>625</v>
      </c>
      <c r="TA30" s="258"/>
      <c r="TB30" t="s">
        <v>627</v>
      </c>
      <c r="TC30" t="s">
        <v>628</v>
      </c>
      <c r="TD30" t="s">
        <v>629</v>
      </c>
      <c r="TE30" t="s">
        <v>630</v>
      </c>
      <c r="TF30" t="s">
        <v>631</v>
      </c>
      <c r="TG30" t="s">
        <v>632</v>
      </c>
      <c r="TH30" t="s">
        <v>633</v>
      </c>
      <c r="TI30" t="s">
        <v>634</v>
      </c>
      <c r="TJ30" t="s">
        <v>635</v>
      </c>
      <c r="TK30" t="s">
        <v>636</v>
      </c>
      <c r="TR30" t="s">
        <v>1046</v>
      </c>
      <c r="TV30" t="s">
        <v>1047</v>
      </c>
    </row>
    <row r="31" spans="1:542">
      <c r="A31">
        <v>2014</v>
      </c>
      <c r="B31" s="25">
        <f>+IFERROR('simulations soy farm1 '!B104,"")</f>
        <v>2256.7500000000027</v>
      </c>
      <c r="C31" s="25">
        <f>+IFERROR('simulations soy farm1 '!C104,"")</f>
        <v>0</v>
      </c>
      <c r="D31" s="25">
        <f>+IFERROR('simulations soy farm1 '!D104,"")</f>
        <v>0</v>
      </c>
      <c r="E31" s="25">
        <f>+IFERROR('simulations soy farm1 '!E104,"")</f>
        <v>0</v>
      </c>
      <c r="F31" s="25">
        <f>+IFERROR('simulations soy farm1 '!F104,"")</f>
        <v>0</v>
      </c>
      <c r="G31" s="25">
        <f>+IFERROR('simulations soy farm1 '!G104,"")</f>
        <v>0</v>
      </c>
      <c r="H31" s="25">
        <f>+IFERROR('simulations soy farm1 '!H104,"")</f>
        <v>0</v>
      </c>
      <c r="I31" s="25">
        <f>+IFERROR('simulations soy farm1 '!I104,"")</f>
        <v>0</v>
      </c>
      <c r="J31" s="25">
        <f>+IFERROR('simulations soy farm1 '!J104,"")</f>
        <v>0</v>
      </c>
      <c r="K31" s="25">
        <f>+IFERROR('simulations soy farm1 '!K104,"")</f>
        <v>0</v>
      </c>
      <c r="L31" s="25">
        <f>+IFERROR('simulations soy farm1 '!L104,"")</f>
        <v>0</v>
      </c>
      <c r="M31" s="25">
        <f>+IFERROR('simulations soy farm1 '!M104,"")</f>
        <v>0</v>
      </c>
      <c r="N31" s="25">
        <f>+IFERROR('simulations soy farm1 '!N104,"")</f>
        <v>0</v>
      </c>
      <c r="O31" s="25">
        <f>+IFERROR('simulations soy farm1 '!O104,"")</f>
        <v>0</v>
      </c>
      <c r="P31" s="25">
        <f>+IFERROR('simulations soy farm1 '!P104,"")</f>
        <v>0</v>
      </c>
      <c r="Q31" s="25">
        <f>+IFERROR('simulations soy farm1 '!Q104,"")</f>
        <v>0</v>
      </c>
      <c r="R31" s="25">
        <f>+IFERROR('simulations soy farm1 '!R104,"")</f>
        <v>0</v>
      </c>
      <c r="S31" s="25">
        <f>+IFERROR('simulations soy farm1 '!S104,"")</f>
        <v>0</v>
      </c>
      <c r="T31" s="25">
        <f>+IFERROR('simulations soy farm1 '!T104,"")</f>
        <v>0</v>
      </c>
      <c r="U31" s="25">
        <f>+IFERROR('simulations soy farm1 '!U104,"")</f>
        <v>0</v>
      </c>
      <c r="V31" s="25">
        <f>+IFERROR('simulations soy farm1 '!V104,"")</f>
        <v>0</v>
      </c>
      <c r="W31" s="25">
        <f>+IFERROR('simulations soy farm1 '!W104,"")</f>
        <v>0</v>
      </c>
      <c r="X31" s="25">
        <f>+IFERROR('simulations soy farm1 '!X104,"")</f>
        <v>0</v>
      </c>
      <c r="Y31" s="25">
        <f>+IFERROR('simulations soy farm1 '!Y104,"")</f>
        <v>0</v>
      </c>
      <c r="Z31" s="25">
        <f>+IFERROR('simulations soy farm1 '!Z104,"")</f>
        <v>0</v>
      </c>
      <c r="AA31" s="25">
        <f>+IFERROR('simulations soy farm1 '!AA104,"")</f>
        <v>0</v>
      </c>
      <c r="AB31" s="25">
        <f>+IFERROR('simulations soy farm1 '!AB104,"")</f>
        <v>0</v>
      </c>
      <c r="AC31" s="25">
        <f>+IFERROR('simulations soy farm1 '!AC104,"")</f>
        <v>0</v>
      </c>
      <c r="AD31" s="25">
        <f>+IFERROR('simulations soy farm1 '!AD104,"")</f>
        <v>0</v>
      </c>
      <c r="AE31" s="25">
        <f>+IFERROR('simulations soy farm1 '!AE104,"")</f>
        <v>0</v>
      </c>
      <c r="AF31" s="25">
        <f>+IFERROR('simulations soy farm1 '!AF104,"")</f>
        <v>0</v>
      </c>
      <c r="AG31" s="25">
        <f>+IFERROR('simulations soy farm1 '!AG104,"")</f>
        <v>0</v>
      </c>
      <c r="AH31" s="25">
        <f>+IFERROR('simulations soy farm1 '!AH104,"")</f>
        <v>0</v>
      </c>
      <c r="AI31" s="25">
        <f>+IFERROR('simulations soy farm1 '!AI104,"")</f>
        <v>0</v>
      </c>
      <c r="AJ31" s="25">
        <f>+IFERROR('simulations soy farm1 '!AJ104,"")</f>
        <v>0</v>
      </c>
      <c r="AK31" s="25">
        <f>+IFERROR('simulations soy farm1 '!AK104,"")</f>
        <v>0</v>
      </c>
      <c r="AL31" s="25">
        <f>+IFERROR('simulations soy farm1 '!AL104,"")</f>
        <v>0</v>
      </c>
      <c r="AM31" s="25">
        <f>+IFERROR('simulations soy farm1 '!AM104,"")</f>
        <v>0</v>
      </c>
      <c r="AN31" s="25">
        <f>+IFERROR('simulations soy farm1 '!AN104,"")</f>
        <v>0</v>
      </c>
      <c r="AO31" s="25">
        <f>+IFERROR('simulations soy farm1 '!AO104,"")</f>
        <v>0</v>
      </c>
      <c r="AP31" s="25">
        <f>+IFERROR('simulations soy farm1 '!AP104,"")</f>
        <v>0</v>
      </c>
      <c r="AQ31" s="25">
        <f>+IFERROR('simulations soy farm1 '!AQ104,"")</f>
        <v>0</v>
      </c>
      <c r="AR31" s="25">
        <f>+IFERROR('simulations soy farm1 '!AR104,"")</f>
        <v>0</v>
      </c>
      <c r="AS31" s="25">
        <f>+IFERROR('simulations soy farm1 '!AS104,"")</f>
        <v>0</v>
      </c>
      <c r="AT31" s="25">
        <f>+IFERROR('simulations soy farm1 '!AT104,"")</f>
        <v>0</v>
      </c>
      <c r="AU31" s="25">
        <f>+IFERROR('simulations soy farm1 '!AU104,"")</f>
        <v>0</v>
      </c>
      <c r="AV31" s="25">
        <f>+IFERROR('simulations soy farm1 '!AV104,"")</f>
        <v>0</v>
      </c>
      <c r="AW31" s="25">
        <f>+IFERROR('simulations soy farm1 '!AW104,"")</f>
        <v>0</v>
      </c>
      <c r="AX31" s="25">
        <f>+IFERROR('simulations soy farm1 '!AX104,"")</f>
        <v>0</v>
      </c>
      <c r="AY31" s="25">
        <f>+IFERROR('simulations soy farm1 '!AY104,"")</f>
        <v>0</v>
      </c>
      <c r="AZ31" s="25">
        <f>+IFERROR('simulations soy farm1 '!AZ104,"")</f>
        <v>0</v>
      </c>
      <c r="BA31" s="25">
        <f>+IFERROR('simulations soy farm1 '!BA104,"")</f>
        <v>0</v>
      </c>
      <c r="BB31" s="25">
        <f>+IFERROR('simulations soy farm1 '!BB104,"")</f>
        <v>0</v>
      </c>
      <c r="BC31" s="25">
        <f>+IFERROR('simulations soy farm1 '!BC104,"")</f>
        <v>0</v>
      </c>
      <c r="BD31" s="25">
        <f>+IFERROR('simulations soy farm1 '!BD104,"")</f>
        <v>0</v>
      </c>
      <c r="BE31" s="25">
        <f>+IFERROR('simulations soy farm1 '!BE104,"")</f>
        <v>0</v>
      </c>
      <c r="BF31" s="25">
        <f>+IFERROR('simulations soy farm1 '!BF104,"")</f>
        <v>0</v>
      </c>
      <c r="BG31" s="25">
        <f>+IFERROR('simulations soy farm1 '!BG104,"")</f>
        <v>0</v>
      </c>
      <c r="BH31" s="25">
        <f>+IFERROR('simulations soy farm1 '!BH104,"")</f>
        <v>0</v>
      </c>
      <c r="BI31" s="25">
        <f>+IFERROR('simulations soy farm1 '!BI104,"")</f>
        <v>0</v>
      </c>
      <c r="BJ31" s="25">
        <f>+IFERROR('simulations soy farm1 '!BJ104,"")</f>
        <v>0</v>
      </c>
      <c r="BK31" s="25">
        <f>+IFERROR('simulations soy farm1 '!BK104,"")</f>
        <v>0</v>
      </c>
      <c r="BL31" s="25">
        <f>+IFERROR('simulations soy farm1 '!BL104,"")</f>
        <v>0</v>
      </c>
      <c r="BM31" s="25">
        <f>+IFERROR('simulations soy farm1 '!BM104,"")</f>
        <v>0</v>
      </c>
      <c r="BN31" s="25">
        <f>+IFERROR('simulations soy farm1 '!BN104,"")</f>
        <v>0</v>
      </c>
      <c r="BO31" s="25">
        <f>+IFERROR('simulations soy farm1 '!BO104,"")</f>
        <v>0</v>
      </c>
      <c r="BP31" s="25">
        <f>+IFERROR('simulations soy farm1 '!BP104,"")</f>
        <v>0</v>
      </c>
      <c r="BQ31" s="25">
        <f>+IFERROR('simulations soy farm1 '!BQ104,"")</f>
        <v>0</v>
      </c>
      <c r="BR31" s="25">
        <f>+IFERROR('simulations soy farm1 '!BR104,"")</f>
        <v>0</v>
      </c>
      <c r="BS31" s="25">
        <f>+IFERROR('simulations soy farm1 '!BS104,"")</f>
        <v>0</v>
      </c>
      <c r="BT31" s="25">
        <f>+IFERROR('simulations soy farm1 '!BT104,"")</f>
        <v>0</v>
      </c>
      <c r="BU31" s="25">
        <f>+IFERROR('simulations soy farm1 '!BU104,"")</f>
        <v>879.75000000000159</v>
      </c>
      <c r="BV31" s="25">
        <f>+IFERROR('simulations soy farm1 '!BV104,"")</f>
        <v>0</v>
      </c>
      <c r="BW31" s="25">
        <f>+IFERROR('simulations soy farm1 '!BW104,"")</f>
        <v>0</v>
      </c>
      <c r="BX31" s="25">
        <f>+IFERROR('simulations soy farm1 '!BX104,"")</f>
        <v>0</v>
      </c>
      <c r="BY31" s="25">
        <f>+IFERROR('simulations soy farm1 '!BY104,"")</f>
        <v>0</v>
      </c>
      <c r="BZ31" s="25">
        <f>+IFERROR('simulations soy farm1 '!BZ104,"")</f>
        <v>0</v>
      </c>
      <c r="CA31" s="25">
        <f>+IFERROR('simulations soy farm1 '!CA104,"")</f>
        <v>0</v>
      </c>
      <c r="CB31" s="25">
        <f>+IFERROR('simulations soy farm1 '!CB104,"")</f>
        <v>0</v>
      </c>
      <c r="CC31" s="25">
        <f>+IFERROR('simulations soy farm1 '!CC104,"")</f>
        <v>0</v>
      </c>
      <c r="CD31" s="25">
        <f>+IFERROR('simulations soy farm1 '!CD104,"")</f>
        <v>0</v>
      </c>
      <c r="CE31" s="25">
        <f>+IFERROR('simulations soy farm1 '!CE104,"")</f>
        <v>0</v>
      </c>
      <c r="CF31" s="25">
        <f>+IFERROR('simulations soy farm1 '!CF104,"")</f>
        <v>0</v>
      </c>
      <c r="CG31" s="25">
        <f>+IFERROR('simulations soy farm1 '!CG104,"")</f>
        <v>0</v>
      </c>
      <c r="CH31" s="25">
        <f>+IFERROR('simulations soy farm1 '!CH104,"")</f>
        <v>229.5000000000019</v>
      </c>
      <c r="CI31" s="25">
        <f>+IFERROR('simulations soy farm1 '!CI104,"")</f>
        <v>765.00000000000409</v>
      </c>
      <c r="CJ31" s="25">
        <f>+IFERROR('simulations soy farm1 '!CJ104,"")</f>
        <v>0</v>
      </c>
      <c r="CK31" s="25">
        <f>+IFERROR('simulations soy farm1 '!CK104,"")</f>
        <v>0</v>
      </c>
      <c r="CL31" s="25">
        <f>+IFERROR('simulations soy farm1 '!CL104,"")</f>
        <v>0</v>
      </c>
      <c r="CM31" s="25">
        <f>+IFERROR('simulations soy farm1 '!CM104,"")</f>
        <v>0</v>
      </c>
      <c r="CN31" s="25">
        <f>+IFERROR('simulations soy farm1 '!CN104,"")</f>
        <v>0</v>
      </c>
      <c r="CO31" s="25">
        <f>+IFERROR('simulations soy farm1 '!CO104,"")</f>
        <v>0</v>
      </c>
      <c r="CP31" s="25">
        <f>+IFERROR('simulations soy farm1 '!CP104,"")</f>
        <v>0</v>
      </c>
      <c r="CQ31" s="25">
        <f>+IFERROR('simulations soy farm1 '!CQ104,"")</f>
        <v>0</v>
      </c>
      <c r="CR31" s="25">
        <f>+IFERROR('simulations soy farm1 '!CR104,"")</f>
        <v>0</v>
      </c>
      <c r="CS31" s="25">
        <f>+IFERROR('simulations soy farm1 '!CS104,"")</f>
        <v>0</v>
      </c>
      <c r="CT31" s="25">
        <f>+IFERROR('simulations soy farm1 '!CT104,"")</f>
        <v>0</v>
      </c>
      <c r="CU31" s="25">
        <f>+IFERROR('simulations soy farm1 '!CU104,"")</f>
        <v>0</v>
      </c>
      <c r="CV31" s="25">
        <f>+IFERROR('simulations soy farm1 '!CV104,"")</f>
        <v>0</v>
      </c>
      <c r="CW31" s="25">
        <f>+IFERROR('simulations soy farm1 '!CW104,"")</f>
        <v>0</v>
      </c>
      <c r="CX31" s="25">
        <f>+IFERROR('simulations soy farm1 '!CX104,"")</f>
        <v>0</v>
      </c>
      <c r="CY31" s="25">
        <f>+IFERROR('simulations soy farm1 '!CY104,"")</f>
        <v>0</v>
      </c>
      <c r="CZ31" s="25">
        <f>+IFERROR('simulations soy farm1 '!CZ104,"")</f>
        <v>0</v>
      </c>
      <c r="DA31" s="25">
        <f>+IFERROR('simulations soy farm1 '!DA104,"")</f>
        <v>0</v>
      </c>
      <c r="DB31" s="25">
        <f>+IFERROR('simulations soy farm1 '!DB104,"")</f>
        <v>0</v>
      </c>
      <c r="DC31" s="25">
        <f>+IFERROR('simulations soy farm1 '!DC104,"")</f>
        <v>0</v>
      </c>
      <c r="DD31" s="25">
        <f>+IFERROR('simulations soy farm1 '!DD104,"")</f>
        <v>0</v>
      </c>
      <c r="DE31" s="25">
        <f>+IFERROR('simulations soy farm1 '!DE104,"")</f>
        <v>0</v>
      </c>
      <c r="DF31" s="25">
        <f>+IFERROR('simulations soy farm1 '!DF104,"")</f>
        <v>0</v>
      </c>
      <c r="DG31" s="25">
        <f>+IFERROR('simulations soy farm1 '!DG104,"")</f>
        <v>0</v>
      </c>
      <c r="DH31" s="25">
        <f>+IFERROR('simulations soy farm1 '!DH104,"")</f>
        <v>0</v>
      </c>
      <c r="DI31" s="25">
        <f>+IFERROR('simulations soy farm1 '!DI104,"")</f>
        <v>0</v>
      </c>
      <c r="DJ31" s="25">
        <f>+IFERROR('simulations soy farm1 '!DJ104,"")</f>
        <v>0</v>
      </c>
      <c r="DK31" s="25">
        <f>+IFERROR('simulations soy farm1 '!DK104,"")</f>
        <v>0</v>
      </c>
      <c r="DL31" s="25">
        <f>+IFERROR('simulations soy farm1 '!DL104,"")</f>
        <v>0</v>
      </c>
      <c r="DM31" s="25">
        <f>+IFERROR('simulations soy farm1 '!DM104,"")</f>
        <v>0</v>
      </c>
      <c r="DN31" s="25">
        <f>+IFERROR('simulations soy farm1 '!DN104,"")</f>
        <v>0</v>
      </c>
      <c r="DO31" s="25">
        <f>+IFERROR('simulations soy farm1 '!DO104,"")</f>
        <v>1147.5000000000027</v>
      </c>
      <c r="DP31" s="25">
        <f>+IFERROR('simulations soy farm1 '!DP104,"")</f>
        <v>0</v>
      </c>
      <c r="DQ31" s="25">
        <f>+IFERROR('simulations soy farm1 '!DQ104,"")</f>
        <v>0</v>
      </c>
      <c r="DR31" s="25">
        <f>+IFERROR('simulations soy farm1 '!DR104,"")</f>
        <v>0</v>
      </c>
      <c r="DS31" s="25">
        <f>+IFERROR('simulations soy farm1 '!DS104,"")</f>
        <v>0</v>
      </c>
      <c r="DT31" s="25">
        <f>+IFERROR('simulations soy farm1 '!DT104,"")</f>
        <v>0</v>
      </c>
      <c r="DU31" s="25">
        <f>+IFERROR('simulations soy farm1 '!DU104,"")</f>
        <v>0</v>
      </c>
      <c r="DV31" s="25">
        <f>+IFERROR('simulations soy farm1 '!DV104,"")</f>
        <v>0</v>
      </c>
      <c r="DW31" s="25">
        <f>+IFERROR('simulations soy farm1 '!DW104,"")</f>
        <v>0</v>
      </c>
      <c r="DX31" s="25">
        <f>+IFERROR('simulations soy farm1 '!DX104,"")</f>
        <v>0</v>
      </c>
      <c r="DY31" s="25">
        <f>+IFERROR('simulations soy farm1 '!DY104,"")</f>
        <v>0</v>
      </c>
      <c r="DZ31" s="25">
        <f>+IFERROR('simulations soy farm1 '!DZ104,"")</f>
        <v>0</v>
      </c>
      <c r="EA31" s="25">
        <f>+IFERROR('simulations soy farm1 '!EA104,"")</f>
        <v>0</v>
      </c>
      <c r="EB31" s="25">
        <f>+IFERROR('simulations soy farm1 '!EB104,"")</f>
        <v>0</v>
      </c>
      <c r="EC31" s="25">
        <f>+IFERROR('simulations soy farm1 '!EC104,"")</f>
        <v>0</v>
      </c>
      <c r="ED31" s="25">
        <f>+IFERROR('simulations soy farm1 '!ED104,"")</f>
        <v>0</v>
      </c>
      <c r="EE31" s="25">
        <f>+IFERROR('simulations soy farm1 '!EE104,"")</f>
        <v>994.4999999999992</v>
      </c>
      <c r="EF31" s="25">
        <f>+IFERROR('simulations soy farm1 '!EF104,"")</f>
        <v>0</v>
      </c>
      <c r="EG31" s="25">
        <f>+IFERROR('simulations soy farm1 '!EG104,"")</f>
        <v>0</v>
      </c>
      <c r="EH31" s="25">
        <f>+IFERROR('simulations soy farm1 '!EH104,"")</f>
        <v>0</v>
      </c>
      <c r="EI31" s="25">
        <f>+IFERROR('simulations soy farm1 '!EI104,"")</f>
        <v>0</v>
      </c>
      <c r="EJ31" s="25">
        <f>+IFERROR('simulations soy farm1 '!EJ104,"")</f>
        <v>0</v>
      </c>
      <c r="EK31" s="25">
        <f>+IFERROR('simulations soy farm1 '!EK104,"")</f>
        <v>0</v>
      </c>
      <c r="EL31" s="25">
        <f>+IFERROR('simulations soy farm1 '!EL104,"")</f>
        <v>0</v>
      </c>
      <c r="EM31" s="25">
        <f>+IFERROR('simulations soy farm1 '!EM104,"")</f>
        <v>0</v>
      </c>
      <c r="EN31" s="25">
        <f>+IFERROR('simulations soy farm1 '!EN104,"")</f>
        <v>0</v>
      </c>
      <c r="EO31" s="25">
        <f>+IFERROR('simulations soy farm1 '!EO104,"")</f>
        <v>0</v>
      </c>
      <c r="EP31" s="25">
        <f>+IFERROR('simulations soy farm1 '!EP104,"")</f>
        <v>0</v>
      </c>
      <c r="EQ31" s="25">
        <f>+IFERROR('simulations soy farm1 '!EQ104,"")</f>
        <v>0</v>
      </c>
      <c r="ER31" s="25">
        <f>+IFERROR('simulations soy farm1 '!ER104,"")</f>
        <v>0</v>
      </c>
      <c r="ES31" s="25">
        <f>+IFERROR('simulations soy farm1 '!ES104,"")</f>
        <v>0</v>
      </c>
      <c r="ET31" s="25">
        <f>+IFERROR('simulations soy farm1 '!ET104,"")</f>
        <v>0</v>
      </c>
      <c r="EU31" s="25">
        <f>+IFERROR('simulations soy farm1 '!EU104,"")</f>
        <v>0</v>
      </c>
      <c r="EV31" s="25">
        <f>+IFERROR('simulations soy farm1 '!EV104,"")</f>
        <v>0</v>
      </c>
      <c r="EW31" s="25">
        <f>+IFERROR('simulations soy farm1 '!EW104,"")</f>
        <v>0</v>
      </c>
      <c r="EX31" s="25">
        <f>+IFERROR('simulations soy farm1 '!EX104,"")</f>
        <v>0</v>
      </c>
      <c r="EY31" s="25">
        <f>+IFERROR('simulations soy farm1 '!EY104,"")</f>
        <v>0</v>
      </c>
      <c r="EZ31" s="25">
        <f>+IFERROR('simulations soy farm1 '!EZ104,"")</f>
        <v>0</v>
      </c>
      <c r="FA31" s="25">
        <f>+IFERROR('simulations soy farm1 '!FA104,"")</f>
        <v>0</v>
      </c>
      <c r="FB31" s="25">
        <f>+IFERROR('simulations soy farm1 '!FB104,"")</f>
        <v>0</v>
      </c>
      <c r="FC31" s="25">
        <f>+IFERROR('simulations soy farm1 '!FC104,"")</f>
        <v>0</v>
      </c>
      <c r="FD31" s="25">
        <f>+IFERROR('simulations soy farm1 '!FD104,"")</f>
        <v>0</v>
      </c>
      <c r="FE31" s="25">
        <f>+IFERROR('simulations soy farm1 '!FE104,"")</f>
        <v>0</v>
      </c>
      <c r="FF31" s="25">
        <f>+IFERROR('simulations soy farm1 '!FF104,"")</f>
        <v>0</v>
      </c>
      <c r="FG31" s="25">
        <f>+IFERROR('simulations soy farm1 '!FG104,"")</f>
        <v>0</v>
      </c>
      <c r="FH31" s="25">
        <f>+IFERROR('simulations soy farm1 '!FH104,"")</f>
        <v>0</v>
      </c>
      <c r="FI31" s="25">
        <f>+IFERROR('simulations soy farm1 '!FI104,"")</f>
        <v>0</v>
      </c>
      <c r="FJ31" s="25">
        <f>+IFERROR('simulations soy farm1 '!FJ104,"")</f>
        <v>0</v>
      </c>
      <c r="FK31" s="25">
        <f>+IFERROR('simulations soy farm1 '!FK104,"")</f>
        <v>0</v>
      </c>
      <c r="FL31" s="25">
        <f>+IFERROR('simulations soy farm1 '!FL104,"")</f>
        <v>0</v>
      </c>
      <c r="FM31" s="25">
        <f>+IFERROR('simulations soy farm1 '!FM104,"")</f>
        <v>0</v>
      </c>
      <c r="FN31" s="25">
        <f>+IFERROR('simulations soy farm1 '!FN104,"")</f>
        <v>0</v>
      </c>
      <c r="FO31" s="25">
        <f>+IFERROR('simulations soy farm1 '!FO104,"")</f>
        <v>0</v>
      </c>
      <c r="FP31" s="25">
        <f>+IFERROR('simulations soy farm1 '!FP104,"")</f>
        <v>0</v>
      </c>
      <c r="FQ31" s="25">
        <f>+IFERROR('simulations soy farm1 '!FQ104,"")</f>
        <v>0</v>
      </c>
      <c r="FR31" s="25">
        <f>+IFERROR('simulations soy farm1 '!FR104,"")</f>
        <v>0</v>
      </c>
      <c r="FS31" s="25">
        <f>+IFERROR('simulations soy farm1 '!FS104,"")</f>
        <v>0</v>
      </c>
      <c r="FT31" s="25">
        <f>+IFERROR('simulations soy farm1 '!FT104,"")</f>
        <v>0</v>
      </c>
      <c r="FU31" s="25">
        <f>+IFERROR('simulations soy farm1 '!FU104,"")</f>
        <v>0</v>
      </c>
      <c r="FV31" s="25">
        <f>+IFERROR('simulations soy farm1 '!FV104,"")</f>
        <v>0</v>
      </c>
      <c r="FW31" s="25">
        <f>+IFERROR('simulations soy farm1 '!FW104,"")</f>
        <v>0</v>
      </c>
      <c r="FX31" s="25">
        <f>+IFERROR('simulations soy farm1 '!FX104,"")</f>
        <v>0</v>
      </c>
      <c r="FY31" s="25">
        <f>+IFERROR('simulations soy farm1 '!FY104,"")</f>
        <v>0</v>
      </c>
      <c r="FZ31" s="25">
        <f>+IFERROR('simulations soy farm1 '!FZ104,"")</f>
        <v>0</v>
      </c>
      <c r="GA31" s="25">
        <f>+IFERROR('simulations soy farm1 '!GA104,"")</f>
        <v>0</v>
      </c>
      <c r="GB31" s="25">
        <f>+IFERROR('simulations soy farm1 '!GB104,"")</f>
        <v>0</v>
      </c>
      <c r="GC31" s="25">
        <f>+IFERROR('simulations soy farm1 '!GC104,"")</f>
        <v>0</v>
      </c>
      <c r="GD31" s="25">
        <f>+IFERROR('simulations soy farm1 '!GD104,"")</f>
        <v>0</v>
      </c>
      <c r="GE31" s="25">
        <f>+IFERROR('simulations soy farm1 '!GE104,"")</f>
        <v>0</v>
      </c>
      <c r="GF31" s="25">
        <f>+IFERROR('simulations soy farm1 '!GF104,"")</f>
        <v>0</v>
      </c>
      <c r="GG31" s="25">
        <f>+IFERROR('simulations soy farm1 '!GG104,"")</f>
        <v>0</v>
      </c>
      <c r="GH31" s="25">
        <f>+IFERROR('simulations soy farm1 '!GH104,"")</f>
        <v>0</v>
      </c>
      <c r="GI31" s="25">
        <f>+IFERROR('simulations soy farm1 '!GI104,"")</f>
        <v>0</v>
      </c>
      <c r="GJ31" s="25">
        <f>+IFERROR('simulations soy farm1 '!GJ104,"")</f>
        <v>0</v>
      </c>
      <c r="GK31" s="25">
        <f>+IFERROR('simulations soy farm1 '!GK104,"")</f>
        <v>0</v>
      </c>
      <c r="GL31" s="25">
        <f>+IFERROR('simulations soy farm1 '!GL104,"")</f>
        <v>0</v>
      </c>
      <c r="GM31" s="25">
        <f>+IFERROR('simulations soy farm1 '!GM104,"")</f>
        <v>0</v>
      </c>
      <c r="GN31" s="25">
        <f>+IFERROR('simulations soy farm1 '!GN104,"")</f>
        <v>0</v>
      </c>
      <c r="GO31" s="25">
        <f>+IFERROR('simulations soy farm1 '!GO104,"")</f>
        <v>0</v>
      </c>
      <c r="GP31" s="25">
        <f>+IFERROR('simulations soy farm1 '!GP104,"")</f>
        <v>0</v>
      </c>
      <c r="GQ31" s="25">
        <f>+IFERROR('simulations soy farm1 '!GQ104,"")</f>
        <v>0</v>
      </c>
      <c r="GR31" s="25">
        <f>+IFERROR('simulations soy farm1 '!GR104,"")</f>
        <v>0</v>
      </c>
      <c r="GS31" s="25">
        <f>+IFERROR('simulations soy farm1 '!GS104,"")</f>
        <v>0</v>
      </c>
      <c r="GT31" s="25">
        <f>+IFERROR('simulations soy farm1 '!GT104,"")</f>
        <v>0</v>
      </c>
      <c r="GU31" s="25">
        <f>+IFERROR('simulations soy farm1 '!GU104,"")</f>
        <v>0</v>
      </c>
      <c r="GV31" s="25">
        <f>+IFERROR('simulations soy farm1 '!GV104,"")</f>
        <v>0</v>
      </c>
      <c r="GW31" s="25">
        <f>+IFERROR('simulations soy farm1 '!GW104,"")</f>
        <v>0</v>
      </c>
      <c r="GX31" s="25">
        <f>+IFERROR('simulations soy farm1 '!GX104,"")</f>
        <v>0</v>
      </c>
      <c r="GY31" s="25">
        <f>+IFERROR('simulations soy farm1 '!GY104,"")</f>
        <v>0</v>
      </c>
      <c r="GZ31" s="25">
        <f>+IFERROR('simulations soy farm1 '!GZ104,"")</f>
        <v>0</v>
      </c>
      <c r="HA31" s="25">
        <f>+IFERROR('simulations soy farm1 '!HA104,"")</f>
        <v>0</v>
      </c>
      <c r="HB31" s="25">
        <f>+IFERROR('simulations soy farm1 '!HB104,"")</f>
        <v>0</v>
      </c>
      <c r="HC31" s="25">
        <f>+IFERROR('simulations soy farm1 '!HC104,"")</f>
        <v>0</v>
      </c>
      <c r="HD31" s="25">
        <f>+IFERROR('simulations soy farm1 '!HD104,"")</f>
        <v>0</v>
      </c>
      <c r="HE31" s="25">
        <f>+IFERROR('simulations soy farm1 '!HE104,"")</f>
        <v>0</v>
      </c>
      <c r="HF31" s="25">
        <f>+IFERROR('simulations soy farm1 '!HF104,"")</f>
        <v>0</v>
      </c>
      <c r="HG31" s="25">
        <f>+IFERROR('simulations soy farm1 '!HG104,"")</f>
        <v>0</v>
      </c>
      <c r="HH31" s="25">
        <f>+IFERROR('simulations soy farm1 '!HH104,"")</f>
        <v>0</v>
      </c>
      <c r="HI31" s="25">
        <f>+IFERROR('simulations soy farm1 '!HI104,"")</f>
        <v>0</v>
      </c>
      <c r="HJ31" s="25">
        <f>+IFERROR('simulations soy farm1 '!HJ104,"")</f>
        <v>0</v>
      </c>
      <c r="HK31" s="25">
        <f>+IFERROR('simulations soy farm1 '!HK104,"")</f>
        <v>0</v>
      </c>
      <c r="HL31" s="25">
        <f>+IFERROR('simulations soy farm1 '!HL104,"")</f>
        <v>0</v>
      </c>
      <c r="HM31" s="25">
        <f>+IFERROR('simulations soy farm1 '!HM104,"")</f>
        <v>0</v>
      </c>
      <c r="HN31" s="25">
        <f>+IFERROR('simulations soy farm1 '!HN104,"")</f>
        <v>0</v>
      </c>
      <c r="HO31" s="25">
        <f>+IFERROR('simulations soy farm1 '!HO104,"")</f>
        <v>0</v>
      </c>
      <c r="HP31" s="25">
        <f>+IFERROR('simulations soy farm1 '!HP104,"")</f>
        <v>0</v>
      </c>
      <c r="HQ31" s="25">
        <f>+IFERROR('simulations soy farm1 '!HQ104,"")</f>
        <v>0</v>
      </c>
      <c r="HR31" s="25">
        <f>+IFERROR('simulations soy farm1 '!HR104,"")</f>
        <v>0</v>
      </c>
      <c r="HS31" s="25">
        <f>+IFERROR('simulations soy farm1 '!HS104,"")</f>
        <v>0</v>
      </c>
      <c r="HT31" s="25">
        <f>+IFERROR('simulations soy farm1 '!HT104,"")</f>
        <v>0</v>
      </c>
      <c r="HU31" s="25">
        <f>+IFERROR('simulations soy farm1 '!HU104,"")</f>
        <v>0</v>
      </c>
      <c r="HV31" s="25">
        <f>+IFERROR('simulations soy farm1 '!HV104,"")</f>
        <v>0</v>
      </c>
      <c r="HW31" s="25">
        <f>+IFERROR('simulations soy farm1 '!HW104,"")</f>
        <v>0</v>
      </c>
      <c r="HX31" s="25">
        <f>+IFERROR('simulations soy farm1 '!HX104,"")</f>
        <v>0</v>
      </c>
      <c r="HY31" s="25">
        <f>+IFERROR('simulations soy farm1 '!HY104,"")</f>
        <v>0</v>
      </c>
      <c r="HZ31" s="25">
        <f>+IFERROR('simulations soy farm1 '!HZ104,"")</f>
        <v>0</v>
      </c>
      <c r="IA31" s="25">
        <f>+IFERROR('simulations soy farm1 '!IA104,"")</f>
        <v>0</v>
      </c>
      <c r="IB31" s="25">
        <f>+IFERROR('simulations soy farm1 '!IB104,"")</f>
        <v>0</v>
      </c>
      <c r="IC31" s="25">
        <f>+IFERROR('simulations soy farm1 '!IC104,"")</f>
        <v>0</v>
      </c>
      <c r="ID31" s="25">
        <f>+IFERROR('simulations soy farm1 '!ID104,"")</f>
        <v>0</v>
      </c>
      <c r="IE31" s="25">
        <f>+IFERROR('simulations soy farm1 '!IE104,"")</f>
        <v>0</v>
      </c>
      <c r="IF31" s="25">
        <f>+IFERROR('simulations soy farm1 '!IF104,"")</f>
        <v>459.00000000000381</v>
      </c>
      <c r="IG31" s="25">
        <f>+IFERROR('simulations soy farm1 '!IG104,"")</f>
        <v>0</v>
      </c>
      <c r="IH31" s="25">
        <f>+IFERROR('simulations soy farm1 '!IH104,"")</f>
        <v>0</v>
      </c>
      <c r="II31" s="25">
        <f>+IFERROR('simulations soy farm1 '!II104,"")</f>
        <v>0</v>
      </c>
      <c r="IJ31" s="25">
        <f>+IFERROR('simulations soy farm1 '!IJ104,"")</f>
        <v>0</v>
      </c>
      <c r="IK31" s="25">
        <f>+IFERROR('simulations soy farm1 '!IK104,"")</f>
        <v>1300.4999999999995</v>
      </c>
      <c r="IL31" s="25">
        <f>+IFERROR('simulations soy farm1 '!IL104,"")</f>
        <v>0</v>
      </c>
      <c r="IM31" s="25">
        <f>+IFERROR('simulations soy farm1 '!IM104,"")</f>
        <v>0</v>
      </c>
      <c r="IN31" s="25">
        <f>+IFERROR('simulations soy farm1 '!IN104,"")</f>
        <v>0</v>
      </c>
      <c r="IO31" s="25">
        <f>+IFERROR('simulations soy farm1 '!IO104,"")</f>
        <v>0</v>
      </c>
      <c r="IP31" s="25">
        <f>+IFERROR('simulations soy farm1 '!IP104,"")</f>
        <v>0</v>
      </c>
      <c r="IQ31" s="25">
        <f>+IFERROR('simulations soy farm1 '!IQ104,"")</f>
        <v>0</v>
      </c>
      <c r="IR31" s="25">
        <f>+IFERROR('simulations soy farm1 '!IR104,"")</f>
        <v>0</v>
      </c>
      <c r="IS31" s="25">
        <f>+IFERROR('simulations soy farm1 '!IS104,"")</f>
        <v>0</v>
      </c>
      <c r="IT31" s="25">
        <f>+IFERROR('simulations soy farm1 '!IT104,"")</f>
        <v>0</v>
      </c>
      <c r="IU31" s="25">
        <f>+IFERROR('simulations soy farm1 '!IU104,"")</f>
        <v>0</v>
      </c>
      <c r="IV31" s="25">
        <f>+IFERROR('simulations soy farm1 '!IV104,"")</f>
        <v>0</v>
      </c>
      <c r="IW31" s="25">
        <f>+IFERROR('simulations soy farm1 '!IW104,"")</f>
        <v>0</v>
      </c>
      <c r="IX31" s="25">
        <f>+IFERROR('simulations soy farm1 '!IX104,"")</f>
        <v>0</v>
      </c>
      <c r="IY31" s="25">
        <f>+IFERROR('simulations soy farm1 '!IY104,"")</f>
        <v>0</v>
      </c>
      <c r="IZ31" s="25">
        <f>+IFERROR('simulations soy farm1 '!IZ104,"")</f>
        <v>0</v>
      </c>
      <c r="JA31" s="25">
        <f>+IFERROR('simulations soy farm1 '!JA104,"")</f>
        <v>0</v>
      </c>
      <c r="JB31" s="25">
        <f>+IFERROR('simulations soy farm1 '!JB104,"")</f>
        <v>0</v>
      </c>
      <c r="JC31" s="25">
        <f>+IFERROR('simulations soy farm1 '!JC104,"")</f>
        <v>0</v>
      </c>
      <c r="JD31" s="25">
        <f>+IFERROR('simulations soy farm1 '!JD104,"")</f>
        <v>0</v>
      </c>
      <c r="JE31" s="25">
        <f>+IFERROR('simulations soy farm1 '!JE104,"")</f>
        <v>0</v>
      </c>
      <c r="JF31" s="25">
        <f>+IFERROR('simulations soy farm1 '!JF104,"")</f>
        <v>0</v>
      </c>
      <c r="JG31" s="25">
        <f>+IFERROR('simulations soy farm1 '!JG104,"")</f>
        <v>0</v>
      </c>
      <c r="JH31" s="25">
        <f>+IFERROR('simulations soy farm1 '!JH104,"")</f>
        <v>0</v>
      </c>
      <c r="JI31" s="25">
        <f>+IFERROR('simulations soy farm1 '!JI104,"")</f>
        <v>0</v>
      </c>
      <c r="JJ31" s="25">
        <f>+IFERROR('simulations soy farm1 '!JJ104,"")</f>
        <v>0</v>
      </c>
      <c r="JK31" s="25">
        <f>+IFERROR('simulations soy farm1 '!JK104,"")</f>
        <v>0</v>
      </c>
      <c r="JL31" s="25">
        <f>+IFERROR('simulations soy farm1 '!JL104,"")</f>
        <v>0</v>
      </c>
      <c r="JM31" s="25">
        <f>+IFERROR('simulations soy farm1 '!JM104,"")</f>
        <v>0</v>
      </c>
      <c r="JN31" s="25">
        <f>+IFERROR('simulations soy farm1 '!JN104,"")</f>
        <v>1491.7500000000023</v>
      </c>
      <c r="JO31" s="25">
        <f>+IFERROR('simulations soy farm1 '!JO104,"")</f>
        <v>0</v>
      </c>
      <c r="JP31" s="25">
        <f>+IFERROR('simulations soy farm1 '!JP104,"")</f>
        <v>0</v>
      </c>
      <c r="JQ31" s="25">
        <f>+IFERROR('simulations soy farm1 '!JQ104,"")</f>
        <v>0</v>
      </c>
      <c r="JR31" s="25">
        <f>+IFERROR('simulations soy farm1 '!JR104,"")</f>
        <v>0</v>
      </c>
      <c r="JS31" s="25">
        <f>+IFERROR('simulations soy farm1 '!JS104,"")</f>
        <v>0</v>
      </c>
      <c r="JT31" s="25">
        <f>+IFERROR('simulations soy farm1 '!JT104,"")</f>
        <v>0</v>
      </c>
      <c r="JU31" s="25">
        <f>+IFERROR('simulations soy farm1 '!JU104,"")</f>
        <v>0</v>
      </c>
      <c r="JV31" s="25">
        <f>+IFERROR('simulations soy farm1 '!JV104,"")</f>
        <v>0</v>
      </c>
      <c r="JW31" s="25">
        <f>+IFERROR('simulations soy farm1 '!JW104,"")</f>
        <v>0</v>
      </c>
      <c r="JX31" s="25">
        <f>+IFERROR('simulations soy farm1 '!JX104,"")</f>
        <v>0</v>
      </c>
      <c r="JY31" s="25">
        <f>+IFERROR('simulations soy farm1 '!JY104,"")</f>
        <v>0</v>
      </c>
      <c r="JZ31" s="25">
        <f>+IFERROR('simulations soy farm1 '!JZ104,"")</f>
        <v>0</v>
      </c>
      <c r="KA31" s="25">
        <f>+IFERROR('simulations soy farm1 '!KA104,"")</f>
        <v>0</v>
      </c>
      <c r="KB31" s="25">
        <f>+IFERROR('simulations soy farm1 '!KB104,"")</f>
        <v>0</v>
      </c>
      <c r="KC31" s="25">
        <f>+IFERROR('simulations soy farm1 '!KC104,"")</f>
        <v>0</v>
      </c>
      <c r="KD31" s="25">
        <f>+IFERROR('simulations soy farm1 '!KD104,"")</f>
        <v>0</v>
      </c>
      <c r="KE31" s="25">
        <f>+IFERROR('simulations soy farm1 '!KE104,"")</f>
        <v>0</v>
      </c>
      <c r="KF31" s="25">
        <f>+IFERROR('simulations soy farm1 '!KF104,"")</f>
        <v>0</v>
      </c>
      <c r="KG31" s="25">
        <f>+IFERROR('simulations soy farm1 '!KG104,"")</f>
        <v>0</v>
      </c>
      <c r="KH31" s="25">
        <f>+IFERROR('simulations soy farm1 '!KH104,"")</f>
        <v>0</v>
      </c>
      <c r="KI31" s="25">
        <f>+IFERROR('simulations soy farm1 '!KI104,"")</f>
        <v>0</v>
      </c>
      <c r="KJ31" s="25">
        <f>+IFERROR('simulations soy farm1 '!KJ104,"")</f>
        <v>0</v>
      </c>
      <c r="KK31" s="25">
        <f>+IFERROR('simulations soy farm1 '!KK104,"")</f>
        <v>0</v>
      </c>
      <c r="KL31" s="25">
        <f>+IFERROR('simulations soy farm1 '!KL104,"")</f>
        <v>0</v>
      </c>
      <c r="KM31" s="25">
        <f>+IFERROR('simulations soy farm1 '!KM104,"")</f>
        <v>0</v>
      </c>
      <c r="KN31" s="25">
        <f>+IFERROR('simulations soy farm1 '!KN104,"")</f>
        <v>0</v>
      </c>
      <c r="KO31" s="25">
        <f>+IFERROR('simulations soy farm1 '!KO104,"")</f>
        <v>0</v>
      </c>
      <c r="KP31" s="25">
        <f>+IFERROR('simulations soy farm1 '!KP104,"")</f>
        <v>0</v>
      </c>
      <c r="KQ31" s="25">
        <f>+IFERROR('simulations soy farm1 '!KQ104,"")</f>
        <v>0</v>
      </c>
      <c r="KR31" s="25">
        <f>+IFERROR('simulations soy farm1 '!KR104,"")</f>
        <v>0</v>
      </c>
      <c r="KS31" s="25">
        <f>+IFERROR('simulations soy farm1 '!KS104,"")</f>
        <v>0</v>
      </c>
      <c r="KT31" s="25">
        <f>+IFERROR('simulations soy farm1 '!KT104,"")</f>
        <v>0</v>
      </c>
      <c r="KU31" s="25">
        <f>+IFERROR('simulations soy farm1 '!KU104,"")</f>
        <v>0</v>
      </c>
      <c r="KV31" s="25">
        <f>+IFERROR('simulations soy farm1 '!KV104,"")</f>
        <v>0</v>
      </c>
      <c r="KW31" s="25">
        <f>+IFERROR('simulations soy farm1 '!KW104,"")</f>
        <v>0</v>
      </c>
      <c r="KX31" s="25">
        <f>+IFERROR('simulations soy farm1 '!KX104,"")</f>
        <v>0</v>
      </c>
      <c r="KY31" s="25">
        <f>+IFERROR('simulations soy farm1 '!KY104,"")</f>
        <v>0</v>
      </c>
      <c r="KZ31" s="25">
        <f>+IFERROR('simulations soy farm1 '!KZ104,"")</f>
        <v>0</v>
      </c>
      <c r="LA31" s="25">
        <f>+IFERROR('simulations soy farm1 '!LA104,"")</f>
        <v>0</v>
      </c>
      <c r="LB31" s="25">
        <f>+IFERROR('simulations soy farm1 '!LB104,"")</f>
        <v>0</v>
      </c>
      <c r="LC31" s="25">
        <f>+IFERROR('simulations soy farm1 '!LC104,"")</f>
        <v>0</v>
      </c>
      <c r="LD31" s="25">
        <f>+IFERROR('simulations soy farm1 '!LD104,"")</f>
        <v>0</v>
      </c>
      <c r="LE31" s="25">
        <f>+IFERROR('simulations soy farm1 '!LE104,"")</f>
        <v>0</v>
      </c>
      <c r="LF31" s="25">
        <f>+IFERROR('simulations soy farm1 '!LF104,"")</f>
        <v>0</v>
      </c>
      <c r="LG31" s="25">
        <f>+IFERROR('simulations soy farm1 '!LG104,"")</f>
        <v>0</v>
      </c>
      <c r="LH31" s="25">
        <f>+IFERROR('simulations soy farm1 '!LH104,"")</f>
        <v>0</v>
      </c>
      <c r="LI31" s="25">
        <f>+IFERROR('simulations soy farm1 '!LI104,"")</f>
        <v>0</v>
      </c>
      <c r="LJ31" s="25">
        <f>+IFERROR('simulations soy farm1 '!LJ104,"")</f>
        <v>0</v>
      </c>
      <c r="LK31" s="25">
        <f>+IFERROR('simulations soy farm1 '!LK104,"")</f>
        <v>0</v>
      </c>
      <c r="LL31" s="25">
        <f>+IFERROR('simulations soy farm1 '!LL104,"")</f>
        <v>0</v>
      </c>
      <c r="LM31" s="25">
        <f>+IFERROR('simulations soy farm1 '!LM104,"")</f>
        <v>0</v>
      </c>
      <c r="LN31" s="25">
        <f>+IFERROR('simulations soy farm1 '!LN104,"")</f>
        <v>0</v>
      </c>
      <c r="LO31" s="25">
        <f>+IFERROR('simulations soy farm1 '!LO104,"")</f>
        <v>0</v>
      </c>
      <c r="LP31" s="25">
        <f>+IFERROR('simulations soy farm1 '!LP104,"")</f>
        <v>0</v>
      </c>
      <c r="LQ31" s="25">
        <f>+IFERROR('simulations soy farm1 '!LQ104,"")</f>
        <v>0</v>
      </c>
      <c r="LR31" s="25">
        <f>+IFERROR('simulations soy farm1 '!LR104,"")</f>
        <v>0</v>
      </c>
      <c r="LS31" s="25">
        <f>+IFERROR('simulations soy farm1 '!LS104,"")</f>
        <v>0</v>
      </c>
      <c r="LT31" s="25">
        <f>+IFERROR('simulations soy farm1 '!LT104,"")</f>
        <v>0</v>
      </c>
      <c r="LU31" s="25">
        <f>+IFERROR('simulations soy farm1 '!LU104,"")</f>
        <v>0</v>
      </c>
      <c r="LV31" s="25">
        <f>+IFERROR('simulations soy farm1 '!LV104,"")</f>
        <v>0</v>
      </c>
      <c r="LW31" s="25">
        <f>+IFERROR('simulations soy farm1 '!LW104,"")</f>
        <v>0</v>
      </c>
      <c r="LX31" s="25">
        <f>+IFERROR('simulations soy farm1 '!LX104,"")</f>
        <v>0</v>
      </c>
      <c r="LY31" s="25">
        <f>+IFERROR('simulations soy farm1 '!LY104,"")</f>
        <v>0</v>
      </c>
      <c r="LZ31" s="25">
        <f>+IFERROR('simulations soy farm1 '!LZ104,"")</f>
        <v>0</v>
      </c>
      <c r="MA31" s="25">
        <f>+IFERROR('simulations soy farm1 '!MA104,"")</f>
        <v>0</v>
      </c>
      <c r="MB31" s="25">
        <f>+IFERROR('simulations soy farm1 '!MB104,"")</f>
        <v>0</v>
      </c>
      <c r="MC31" s="25">
        <f>+IFERROR('simulations soy farm1 '!MC104,"")</f>
        <v>0</v>
      </c>
      <c r="MD31" s="25">
        <f>+IFERROR('simulations soy farm1 '!MD104,"")</f>
        <v>0</v>
      </c>
      <c r="ME31" s="25">
        <f>+IFERROR('simulations soy farm1 '!ME104,"")</f>
        <v>0</v>
      </c>
      <c r="MF31" s="25">
        <f>+IFERROR('simulations soy farm1 '!MF104,"")</f>
        <v>0</v>
      </c>
      <c r="MG31" s="25">
        <f>+IFERROR('simulations soy farm1 '!MG104,"")</f>
        <v>0</v>
      </c>
      <c r="MH31" s="25">
        <f>+IFERROR('simulations soy farm1 '!MH104,"")</f>
        <v>0</v>
      </c>
      <c r="MI31" s="25">
        <f>+IFERROR('simulations soy farm1 '!MI104,"")</f>
        <v>0</v>
      </c>
      <c r="MJ31" s="25">
        <f>+IFERROR('simulations soy farm1 '!MJ104,"")</f>
        <v>0</v>
      </c>
      <c r="MK31" s="25">
        <f>+IFERROR('simulations soy farm1 '!MK104,"")</f>
        <v>0</v>
      </c>
      <c r="ML31" s="25">
        <f>+IFERROR('simulations soy farm1 '!ML104,"")</f>
        <v>0</v>
      </c>
      <c r="MM31" s="25">
        <f>+IFERROR('simulations soy farm1 '!MM104,"")</f>
        <v>0</v>
      </c>
      <c r="MN31" s="25">
        <f>+IFERROR('simulations soy farm1 '!MN104,"")</f>
        <v>0</v>
      </c>
      <c r="MO31" s="25">
        <f>+IFERROR('simulations soy farm1 '!MO104,"")</f>
        <v>0</v>
      </c>
      <c r="MP31" s="25">
        <f>+IFERROR('simulations soy farm1 '!MP104,"")</f>
        <v>0</v>
      </c>
      <c r="MQ31" s="25">
        <f>+IFERROR('simulations soy farm1 '!MQ104,"")</f>
        <v>0</v>
      </c>
      <c r="MR31" s="25">
        <f>+IFERROR('simulations soy farm1 '!MR104,"")</f>
        <v>0</v>
      </c>
      <c r="MS31" s="25">
        <f>+IFERROR('simulations soy farm1 '!MS104,"")</f>
        <v>0</v>
      </c>
      <c r="MT31" s="25">
        <f>+IFERROR('simulations soy farm1 '!MT104,"")</f>
        <v>0</v>
      </c>
      <c r="MU31" s="25">
        <f>+IFERROR('simulations soy farm1 '!MU104,"")</f>
        <v>0</v>
      </c>
      <c r="MV31" s="25">
        <f>+IFERROR('simulations soy farm1 '!MV104,"")</f>
        <v>0</v>
      </c>
      <c r="MW31" s="25">
        <f>+IFERROR('simulations soy farm1 '!MW104,"")</f>
        <v>0</v>
      </c>
      <c r="MX31" s="25">
        <f>+IFERROR('simulations soy farm1 '!MX104,"")</f>
        <v>0</v>
      </c>
      <c r="MY31" s="25">
        <f>+IFERROR('simulations soy farm1 '!MY104,"")</f>
        <v>0</v>
      </c>
      <c r="MZ31" s="25">
        <f>+IFERROR('simulations soy farm1 '!MZ104,"")</f>
        <v>0</v>
      </c>
      <c r="NA31" s="25">
        <f>+IFERROR('simulations soy farm1 '!NA104,"")</f>
        <v>0</v>
      </c>
      <c r="NB31" s="25">
        <f>+IFERROR('simulations soy farm1 '!NB104,"")</f>
        <v>0</v>
      </c>
      <c r="NC31" s="25">
        <f>+IFERROR('simulations soy farm1 '!NC104,"")</f>
        <v>0</v>
      </c>
      <c r="ND31" s="25">
        <f>+IFERROR('simulations soy farm1 '!ND104,"")</f>
        <v>0</v>
      </c>
      <c r="NE31" s="25">
        <f>+IFERROR('simulations soy farm1 '!NE104,"")</f>
        <v>0</v>
      </c>
      <c r="NF31" s="25">
        <f>+IFERROR('simulations soy farm1 '!NF104,"")</f>
        <v>0</v>
      </c>
      <c r="NG31" s="25">
        <f>+IFERROR('simulations soy farm1 '!NG104,"")</f>
        <v>0</v>
      </c>
      <c r="NH31" s="25">
        <f>+IFERROR('simulations soy farm1 '!NH104,"")</f>
        <v>0</v>
      </c>
      <c r="NI31" s="25">
        <f>+IFERROR('simulations soy farm1 '!NI104,"")</f>
        <v>0</v>
      </c>
      <c r="NJ31" s="25">
        <f>+IFERROR('simulations soy farm1 '!NJ104,"")</f>
        <v>0</v>
      </c>
      <c r="NK31" s="25">
        <f>+IFERROR('simulations soy farm1 '!NK104,"")</f>
        <v>0</v>
      </c>
      <c r="NL31" s="25">
        <f>+IFERROR('simulations soy farm1 '!NL104,"")</f>
        <v>0</v>
      </c>
      <c r="NM31" s="25">
        <f>+IFERROR('simulations soy farm1 '!NM104,"")</f>
        <v>0</v>
      </c>
      <c r="NN31" s="25">
        <f>+IFERROR('simulations soy farm1 '!NN104,"")</f>
        <v>0</v>
      </c>
      <c r="NO31" s="25">
        <f>+IFERROR('simulations soy farm1 '!NO104,"")</f>
        <v>0</v>
      </c>
      <c r="NP31" s="25">
        <f>+IFERROR('simulations soy farm1 '!NP104,"")</f>
        <v>0</v>
      </c>
      <c r="NQ31" s="25">
        <f>+IFERROR('simulations soy farm1 '!NQ104,"")</f>
        <v>0</v>
      </c>
      <c r="NR31" s="25">
        <f>+IFERROR('simulations soy farm1 '!NR104,"")</f>
        <v>0</v>
      </c>
      <c r="NS31" s="25">
        <f>+IFERROR('simulations soy farm1 '!NS104,"")</f>
        <v>0</v>
      </c>
      <c r="NT31" s="25">
        <f>+IFERROR('simulations soy farm1 '!NT104,"")</f>
        <v>0</v>
      </c>
      <c r="NU31" s="25">
        <f>+IFERROR('simulations soy farm1 '!NU104,"")</f>
        <v>0</v>
      </c>
      <c r="NV31" s="25">
        <f>+IFERROR('simulations soy farm1 '!NV104,"")</f>
        <v>0</v>
      </c>
      <c r="NW31" s="25">
        <f>+IFERROR('simulations soy farm1 '!NW104,"")</f>
        <v>0</v>
      </c>
      <c r="NX31" s="25">
        <f>+IFERROR('simulations soy farm1 '!NX104,"")</f>
        <v>0</v>
      </c>
      <c r="NY31" s="25">
        <f>+IFERROR('simulations soy farm1 '!NY104,"")</f>
        <v>0</v>
      </c>
      <c r="NZ31" s="25">
        <f>+IFERROR('simulations soy farm1 '!NZ104,"")</f>
        <v>0</v>
      </c>
      <c r="OA31" s="25">
        <f>+IFERROR('simulations soy farm1 '!OA104,"")</f>
        <v>0</v>
      </c>
      <c r="OB31" s="25">
        <f>+IFERROR('simulations soy farm1 '!OB104,"")</f>
        <v>0</v>
      </c>
      <c r="OC31" s="25">
        <f>+IFERROR('simulations soy farm1 '!OC104,"")</f>
        <v>0</v>
      </c>
      <c r="OD31" s="25">
        <f>+IFERROR('simulations soy farm1 '!OD104,"")</f>
        <v>0</v>
      </c>
      <c r="OE31" s="25">
        <f>+IFERROR('simulations soy farm1 '!OE104,"")</f>
        <v>0</v>
      </c>
      <c r="OF31" s="25">
        <f>+IFERROR('simulations soy farm1 '!OF104,"")</f>
        <v>0</v>
      </c>
      <c r="OG31" s="25">
        <f>+IFERROR('simulations soy farm1 '!OG104,"")</f>
        <v>0</v>
      </c>
      <c r="OH31" s="25">
        <f>+IFERROR('simulations soy farm1 '!OH104,"")</f>
        <v>2677.5000000000005</v>
      </c>
      <c r="OI31" s="25">
        <f>+IFERROR('simulations soy farm1 '!OI104,"")</f>
        <v>0</v>
      </c>
      <c r="OJ31" s="25">
        <f>+IFERROR('simulations soy farm1 '!OJ104,"")</f>
        <v>0</v>
      </c>
      <c r="OK31" s="25">
        <f>+IFERROR('simulations soy farm1 '!OK104,"")</f>
        <v>0</v>
      </c>
      <c r="OL31" s="25">
        <f>+IFERROR('simulations soy farm1 '!OL104,"")</f>
        <v>0</v>
      </c>
      <c r="OM31" s="25">
        <f>+IFERROR('simulations soy farm1 '!OM104,"")</f>
        <v>0</v>
      </c>
      <c r="ON31" s="25">
        <f>+IFERROR('simulations soy farm1 '!ON104,"")</f>
        <v>0</v>
      </c>
      <c r="OO31" s="25">
        <f>+IFERROR('simulations soy farm1 '!OO104,"")</f>
        <v>0</v>
      </c>
      <c r="OP31" s="25">
        <f>+IFERROR('simulations soy farm1 '!OP104,"")</f>
        <v>0</v>
      </c>
      <c r="OQ31" s="25">
        <f>+IFERROR('simulations soy farm1 '!OQ104,"")</f>
        <v>0</v>
      </c>
      <c r="OR31" s="25">
        <f>+IFERROR('simulations soy farm1 '!OR104,"")</f>
        <v>0</v>
      </c>
      <c r="OS31" s="25">
        <f>+IFERROR('simulations soy farm1 '!OS104,"")</f>
        <v>0</v>
      </c>
      <c r="OT31" s="25">
        <f>+IFERROR('simulations soy farm1 '!OT104,"")</f>
        <v>0</v>
      </c>
      <c r="OU31" s="25">
        <f>+IFERROR('simulations soy farm1 '!OU104,"")</f>
        <v>0</v>
      </c>
      <c r="OV31" s="25">
        <f>+IFERROR('simulations soy farm1 '!OV104,"")</f>
        <v>0</v>
      </c>
      <c r="OW31" s="25">
        <f>+IFERROR('simulations soy farm1 '!OW104,"")</f>
        <v>0</v>
      </c>
      <c r="OX31" s="25">
        <f>+IFERROR('simulations soy farm1 '!OX104,"")</f>
        <v>0</v>
      </c>
      <c r="OY31" s="25">
        <f>+IFERROR('simulations soy farm1 '!OY104,"")</f>
        <v>0</v>
      </c>
      <c r="OZ31" s="25">
        <f>+IFERROR('simulations soy farm1 '!OZ104,"")</f>
        <v>0</v>
      </c>
      <c r="PA31" s="25">
        <f>+IFERROR('simulations soy farm1 '!PA104,"")</f>
        <v>0</v>
      </c>
      <c r="PB31" s="25">
        <f>+IFERROR('simulations soy farm1 '!PB104,"")</f>
        <v>0</v>
      </c>
      <c r="PC31" s="25">
        <f>+IFERROR('simulations soy farm1 '!PC104,"")</f>
        <v>0</v>
      </c>
      <c r="PD31" s="25">
        <f>+IFERROR('simulations soy farm1 '!PD104,"")</f>
        <v>0</v>
      </c>
      <c r="PE31" s="25">
        <f>+IFERROR('simulations soy farm1 '!PE104,"")</f>
        <v>0</v>
      </c>
      <c r="PF31" s="25">
        <f>+IFERROR('simulations soy farm1 '!PF104,"")</f>
        <v>0</v>
      </c>
      <c r="PG31" s="25">
        <f>+IFERROR('simulations soy farm1 '!PG104,"")</f>
        <v>0</v>
      </c>
      <c r="PH31" s="25">
        <f>+IFERROR('simulations soy farm1 '!PH104,"")</f>
        <v>0</v>
      </c>
      <c r="PI31" s="25">
        <f>+IFERROR('simulations soy farm1 '!PI104,"")</f>
        <v>0</v>
      </c>
      <c r="PJ31" s="25">
        <f>+IFERROR('simulations soy farm1 '!PJ104,"")</f>
        <v>0</v>
      </c>
      <c r="PK31" s="25">
        <f>+IFERROR('simulations soy farm1 '!PK104,"")</f>
        <v>0</v>
      </c>
      <c r="PL31" s="25">
        <f>+IFERROR('simulations soy farm1 '!PL104,"")</f>
        <v>0</v>
      </c>
      <c r="PM31" s="25">
        <f>+IFERROR('simulations soy farm1 '!PM104,"")</f>
        <v>0</v>
      </c>
      <c r="PN31" s="25">
        <f>+IFERROR('simulations soy farm1 '!PN104,"")</f>
        <v>0</v>
      </c>
      <c r="PO31" s="25">
        <f>+IFERROR('simulations soy farm1 '!PO104,"")</f>
        <v>0</v>
      </c>
      <c r="PP31" s="25">
        <f>+IFERROR('simulations soy farm1 '!PP104,"")</f>
        <v>1109.2500000000036</v>
      </c>
      <c r="PQ31" s="25">
        <f>+IFERROR('simulations soy farm1 '!PQ104,"")</f>
        <v>0</v>
      </c>
      <c r="PR31" s="25">
        <f>+IFERROR('simulations soy farm1 '!PR104,"")</f>
        <v>0</v>
      </c>
      <c r="PS31" s="25">
        <f>+IFERROR('simulations soy farm1 '!PS104,"")</f>
        <v>0</v>
      </c>
      <c r="PT31" s="25">
        <f>+IFERROR('simulations soy farm1 '!PT104,"")</f>
        <v>0</v>
      </c>
      <c r="PU31" s="25">
        <f>+IFERROR('simulations soy farm1 '!PU104,"")</f>
        <v>0</v>
      </c>
      <c r="PV31" s="25">
        <f>+IFERROR('simulations soy farm1 '!PV104,"")</f>
        <v>0</v>
      </c>
      <c r="PW31" s="25">
        <f>+IFERROR('simulations soy farm1 '!PW104,"")</f>
        <v>0</v>
      </c>
      <c r="PX31" s="25">
        <f>+IFERROR('simulations soy farm1 '!PX104,"")</f>
        <v>0</v>
      </c>
      <c r="PY31" s="25">
        <f>+IFERROR('simulations soy farm1 '!PY104,"")</f>
        <v>0</v>
      </c>
      <c r="PZ31" s="25">
        <f>+IFERROR('simulations soy farm1 '!PZ104,"")</f>
        <v>0</v>
      </c>
      <c r="QA31" s="25">
        <f>+IFERROR('simulations soy farm1 '!QA104,"")</f>
        <v>0</v>
      </c>
      <c r="QB31" s="25">
        <f>+IFERROR('simulations soy farm1 '!QB104,"")</f>
        <v>0</v>
      </c>
      <c r="QC31" s="25">
        <f>+IFERROR('simulations soy farm1 '!QC104,"")</f>
        <v>0</v>
      </c>
      <c r="QD31" s="25">
        <f>+IFERROR('simulations soy farm1 '!QD104,"")</f>
        <v>0</v>
      </c>
      <c r="QE31" s="25">
        <f>+IFERROR('simulations soy farm1 '!QE104,"")</f>
        <v>0</v>
      </c>
      <c r="QF31" s="25">
        <f>+IFERROR('simulations soy farm1 '!QF104,"")</f>
        <v>0</v>
      </c>
      <c r="QG31" s="25">
        <f>+IFERROR('simulations soy farm1 '!QG104,"")</f>
        <v>0</v>
      </c>
      <c r="QH31" s="25">
        <f>+IFERROR('simulations soy farm1 '!QH104,"")</f>
        <v>0</v>
      </c>
      <c r="QI31" s="25">
        <f>+IFERROR('simulations soy farm1 '!QI104,"")</f>
        <v>879.75000000000159</v>
      </c>
      <c r="QJ31" s="25">
        <f>+IFERROR('simulations soy farm1 '!QJ104,"")</f>
        <v>0</v>
      </c>
      <c r="QK31" s="25">
        <f>+IFERROR('simulations soy farm1 '!QK104,"")</f>
        <v>0</v>
      </c>
      <c r="QL31" s="25">
        <f>+IFERROR('simulations soy farm1 '!QL104,"")</f>
        <v>0</v>
      </c>
      <c r="QM31" s="25">
        <f>+IFERROR('simulations soy farm1 '!QM104,"")</f>
        <v>0</v>
      </c>
      <c r="QN31" s="25">
        <f>+IFERROR('simulations soy farm1 '!QN104,"")</f>
        <v>0</v>
      </c>
      <c r="QO31" s="25">
        <f>+IFERROR('simulations soy farm1 '!QO104,"")</f>
        <v>0</v>
      </c>
      <c r="QP31" s="25">
        <f>+IFERROR('simulations soy farm1 '!QP104,"")</f>
        <v>0</v>
      </c>
      <c r="QQ31" s="25">
        <f>+IFERROR('simulations soy farm1 '!QQ104,"")</f>
        <v>0</v>
      </c>
      <c r="QR31" s="25">
        <f>+IFERROR('simulations soy farm1 '!QR104,"")</f>
        <v>0</v>
      </c>
      <c r="QS31" s="25">
        <f>+IFERROR('simulations soy farm1 '!QS104,"")</f>
        <v>0</v>
      </c>
      <c r="QT31" s="25">
        <f>+IFERROR('simulations soy farm1 '!QT104,"")</f>
        <v>0</v>
      </c>
      <c r="QU31" s="25">
        <f>+IFERROR('simulations soy farm1 '!QU104,"")</f>
        <v>0</v>
      </c>
      <c r="QV31" s="25">
        <f>+IFERROR('simulations soy farm1 '!QV104,"")</f>
        <v>0</v>
      </c>
      <c r="QW31" s="25">
        <f>+IFERROR('simulations soy farm1 '!QW104,"")</f>
        <v>0</v>
      </c>
      <c r="QX31" s="25">
        <f>+IFERROR('simulations soy farm1 '!QX104,"")</f>
        <v>0</v>
      </c>
      <c r="QY31" s="25">
        <f>+IFERROR('simulations soy farm1 '!QY104,"")</f>
        <v>0</v>
      </c>
      <c r="QZ31" s="25">
        <f>+IFERROR('simulations soy farm1 '!QZ104,"")</f>
        <v>0</v>
      </c>
      <c r="RA31" s="25">
        <f>+IFERROR('simulations soy farm1 '!RA104,"")</f>
        <v>0</v>
      </c>
      <c r="RB31" s="25">
        <f>+IFERROR('simulations soy farm1 '!RB104,"")</f>
        <v>0</v>
      </c>
      <c r="RC31" s="25">
        <f>+IFERROR('simulations soy farm1 '!RC104,"")</f>
        <v>0</v>
      </c>
      <c r="RD31" s="25">
        <f>+IFERROR('simulations soy farm1 '!RD104,"")</f>
        <v>0</v>
      </c>
      <c r="RE31" s="25">
        <f>+IFERROR('simulations soy farm1 '!RE104,"")</f>
        <v>0</v>
      </c>
      <c r="RF31" s="25">
        <f>+IFERROR('simulations soy farm1 '!RF104,"")</f>
        <v>0</v>
      </c>
      <c r="RG31" s="25">
        <f>+IFERROR('simulations soy farm1 '!RG104,"")</f>
        <v>0</v>
      </c>
      <c r="RH31" s="25">
        <f>+IFERROR('simulations soy farm1 '!RH104,"")</f>
        <v>0</v>
      </c>
      <c r="RI31" s="25">
        <f>+IFERROR('simulations soy farm1 '!RI104,"")</f>
        <v>0</v>
      </c>
      <c r="RJ31" s="25">
        <f>+IFERROR('simulations soy farm1 '!RJ104,"")</f>
        <v>0</v>
      </c>
      <c r="RK31" s="25">
        <f>+IFERROR('simulations soy farm1 '!RK104,"")</f>
        <v>0</v>
      </c>
      <c r="RL31" s="25">
        <f>+IFERROR('simulations soy farm1 '!RL104,"")</f>
        <v>0</v>
      </c>
      <c r="RM31" s="25">
        <f>+IFERROR('simulations soy farm1 '!RM104,"")</f>
        <v>0</v>
      </c>
      <c r="RN31" s="25">
        <f>+IFERROR('simulations soy farm1 '!RN104,"")</f>
        <v>0</v>
      </c>
      <c r="RO31" s="25">
        <f>+IFERROR('simulations soy farm1 '!RO104,"")</f>
        <v>0</v>
      </c>
      <c r="RP31" s="25">
        <f>+IFERROR('simulations soy farm1 '!RP104,"")</f>
        <v>0</v>
      </c>
      <c r="RQ31" s="25">
        <f>+IFERROR('simulations soy farm1 '!RQ104,"")</f>
        <v>0</v>
      </c>
      <c r="RR31" s="25">
        <f>+IFERROR('simulations soy farm1 '!RR104,"")</f>
        <v>0</v>
      </c>
      <c r="RS31" s="25">
        <f>+IFERROR('simulations soy farm1 '!RS104,"")</f>
        <v>0</v>
      </c>
      <c r="RT31" s="25">
        <f>+IFERROR('simulations soy farm1 '!RT104,"")</f>
        <v>0</v>
      </c>
      <c r="RU31" s="25">
        <f>+IFERROR('simulations soy farm1 '!RU104,"")</f>
        <v>0</v>
      </c>
      <c r="RV31" s="25">
        <f>+IFERROR('simulations soy farm1 '!RV104,"")</f>
        <v>0</v>
      </c>
      <c r="RW31" s="25">
        <f>+IFERROR('simulations soy farm1 '!RW104,"")</f>
        <v>0</v>
      </c>
      <c r="RX31" s="25">
        <f>+IFERROR('simulations soy farm1 '!RX104,"")</f>
        <v>0</v>
      </c>
      <c r="RY31" s="25">
        <f>+IFERROR('simulations soy farm1 '!RY104,"")</f>
        <v>0</v>
      </c>
      <c r="RZ31" s="25">
        <f>+IFERROR('simulations soy farm1 '!RZ104,"")</f>
        <v>0</v>
      </c>
      <c r="SA31" s="25">
        <f>+IFERROR('simulations soy farm1 '!SA104,"")</f>
        <v>0</v>
      </c>
      <c r="SB31" s="25">
        <f>+IFERROR('simulations soy farm1 '!SB104,"")</f>
        <v>0</v>
      </c>
      <c r="SC31" s="25">
        <f>+IFERROR('simulations soy farm1 '!SC104,"")</f>
        <v>0</v>
      </c>
      <c r="SD31" s="25">
        <f>+IFERROR('simulations soy farm1 '!SD104,"")</f>
        <v>0</v>
      </c>
      <c r="SE31" s="25">
        <f>+IFERROR('simulations soy farm1 '!SE104,"")</f>
        <v>0</v>
      </c>
      <c r="SF31" s="25">
        <f>+IFERROR('simulations soy farm1 '!SF104,"")</f>
        <v>0</v>
      </c>
      <c r="SG31" s="25">
        <f>+IFERROR('simulations soy farm1 '!SG104,"")</f>
        <v>0</v>
      </c>
      <c r="SI31" s="25">
        <f>+(SUMIF(C31:SG31,"&gt;0")+SUMIF(C31:SG31,"&lt;=0"))/(COUNTIF(C31:SG31,"&gt;0")+COUNTIF(C31:SG31,"&lt;=0"))</f>
        <v>23.915831663326692</v>
      </c>
      <c r="SJ31" s="25"/>
      <c r="SK31" s="25">
        <f>+SI31</f>
        <v>23.915831663326692</v>
      </c>
      <c r="SL31" s="25">
        <f>+SI32</f>
        <v>1133.7790581162326</v>
      </c>
      <c r="SM31" s="25">
        <f>+SI33</f>
        <v>1218.4809619238479</v>
      </c>
      <c r="SN31" s="25">
        <f>+SI34</f>
        <v>888.02855711422842</v>
      </c>
      <c r="SO31" s="25">
        <f>+SI35</f>
        <v>442.05961923847707</v>
      </c>
      <c r="SP31" s="25"/>
      <c r="SQ31" s="247">
        <f>+A31</f>
        <v>2014</v>
      </c>
      <c r="SR31" s="247">
        <f>+COUNTIF($B31:$SG31,"&lt;=0")</f>
        <v>488</v>
      </c>
      <c r="SS31" s="247">
        <f>+COUNTIF($B31:$SG31,"&lt;=10000")</f>
        <v>500</v>
      </c>
      <c r="ST31" s="247">
        <f>+COUNTIF($B31:$SG31,"&lt;=25000")</f>
        <v>500</v>
      </c>
      <c r="SU31" s="247">
        <f>+COUNTIF($B31:$SG31,"&lt;=50000")</f>
        <v>500</v>
      </c>
      <c r="SV31" s="247">
        <f>+COUNTIF($B31:$SG31,"&lt;=75000")</f>
        <v>500</v>
      </c>
      <c r="SW31" s="247">
        <f>+COUNTIF($B31:$SG31,"&lt;=100000")</f>
        <v>500</v>
      </c>
      <c r="SX31" s="247">
        <f>+COUNTIF($B31:$SG31,"&lt;=125000")</f>
        <v>500</v>
      </c>
      <c r="SY31" s="247">
        <f>+COUNTIF($B31:$SG31,"&lt;=150000")</f>
        <v>500</v>
      </c>
      <c r="SZ31" s="247">
        <f>+COUNTIF($B31:$SG31,"&lt;=150000")+COUNTIF($B31:$SG31,"&gt;150000")</f>
        <v>500</v>
      </c>
      <c r="TA31" s="247"/>
      <c r="TB31" s="168">
        <f>+SR31/$SZ31</f>
        <v>0.97599999999999998</v>
      </c>
      <c r="TC31" s="168">
        <f>+(SS31-SR31)/$SZ31</f>
        <v>2.4E-2</v>
      </c>
      <c r="TD31" s="168">
        <f t="shared" ref="TD31:TD35" si="48">+(ST31-SS31)/$SZ31</f>
        <v>0</v>
      </c>
      <c r="TE31" s="168">
        <f t="shared" ref="TE31:TE35" si="49">+(SU31-ST31)/$SZ31</f>
        <v>0</v>
      </c>
      <c r="TF31" s="168">
        <f t="shared" ref="TF31:TF35" si="50">+(SV31-SU31)/$SZ31</f>
        <v>0</v>
      </c>
      <c r="TG31" s="168">
        <f t="shared" ref="TG31:TG35" si="51">+(SW31-SV31)/$SZ31</f>
        <v>0</v>
      </c>
      <c r="TH31" s="168">
        <f t="shared" ref="TH31:TH35" si="52">+(SX31-SW31)/$SZ31</f>
        <v>0</v>
      </c>
      <c r="TI31" s="168">
        <f t="shared" ref="TI31:TI35" si="53">+(SY31-SX31)/$SZ31</f>
        <v>0</v>
      </c>
      <c r="TJ31" s="168">
        <f t="shared" ref="TJ31:TJ35" si="54">+(SZ31-SY31)/$SZ31</f>
        <v>0</v>
      </c>
      <c r="TK31" s="94">
        <f>SUM(TB31:TJ31)</f>
        <v>1</v>
      </c>
      <c r="TM31">
        <v>1</v>
      </c>
      <c r="TP31" s="477">
        <f>+SMALL($B31:$SG31,ROUND($SZ31*TP$15,0))</f>
        <v>0</v>
      </c>
      <c r="TQ31" s="477">
        <f>+SMALL($B31:$SG31,ROUND($SZ31*TQ$15,0))</f>
        <v>0</v>
      </c>
      <c r="TR31" s="25">
        <f>+SI31</f>
        <v>23.915831663326692</v>
      </c>
      <c r="TS31">
        <f>+RANK(SI31,B31:SI31,1)</f>
        <v>489</v>
      </c>
      <c r="TT31" s="168">
        <f>+TS31/SZ31</f>
        <v>0.97799999999999998</v>
      </c>
      <c r="TV31" s="168">
        <f>+SR31/SZ31</f>
        <v>0.97599999999999998</v>
      </c>
    </row>
    <row r="32" spans="1:542">
      <c r="A32">
        <v>2015</v>
      </c>
      <c r="B32" s="25">
        <f>+IFERROR('simulations soy farm1 '!B143,"")</f>
        <v>8606.25</v>
      </c>
      <c r="C32" s="25">
        <f>+IFERROR('simulations soy farm1 '!C143,"")</f>
        <v>2065.5</v>
      </c>
      <c r="D32" s="25">
        <f>+IFERROR('simulations soy farm1 '!D143,"")</f>
        <v>2601.0000000000023</v>
      </c>
      <c r="E32" s="25">
        <f>+IFERROR('simulations soy farm1 '!E143,"")</f>
        <v>2295.0000000000018</v>
      </c>
      <c r="F32" s="25">
        <f>+IFERROR('simulations soy farm1 '!F143,"")</f>
        <v>5431.5</v>
      </c>
      <c r="G32" s="25">
        <f>+IFERROR('simulations soy farm1 '!G143,"")</f>
        <v>4934.25</v>
      </c>
      <c r="H32" s="25">
        <f>+IFERROR('simulations soy farm1 '!H143,"")</f>
        <v>0</v>
      </c>
      <c r="I32" s="25">
        <f>+IFERROR('simulations soy farm1 '!I143,"")</f>
        <v>3595.5000000000014</v>
      </c>
      <c r="J32" s="25">
        <f>+IFERROR('simulations soy farm1 '!J143,"")</f>
        <v>0</v>
      </c>
      <c r="K32" s="25">
        <f>+IFERROR('simulations soy farm1 '!K143,"")</f>
        <v>0</v>
      </c>
      <c r="L32" s="25">
        <f>+IFERROR('simulations soy farm1 '!L143,"")</f>
        <v>0</v>
      </c>
      <c r="M32" s="25">
        <f>+IFERROR('simulations soy farm1 '!M143,"")</f>
        <v>0</v>
      </c>
      <c r="N32" s="25">
        <f>+IFERROR('simulations soy farm1 '!N143,"")</f>
        <v>267.75000000000108</v>
      </c>
      <c r="O32" s="25">
        <f>+IFERROR('simulations soy farm1 '!O143,"")</f>
        <v>0</v>
      </c>
      <c r="P32" s="25">
        <f>+IFERROR('simulations soy farm1 '!P143,"")</f>
        <v>0</v>
      </c>
      <c r="Q32" s="25">
        <f>+IFERROR('simulations soy farm1 '!Q143,"")</f>
        <v>650.24999999999977</v>
      </c>
      <c r="R32" s="25">
        <f>+IFERROR('simulations soy farm1 '!R143,"")</f>
        <v>229.5000000000019</v>
      </c>
      <c r="S32" s="25">
        <f>+IFERROR('simulations soy farm1 '!S143,"")</f>
        <v>0</v>
      </c>
      <c r="T32" s="25">
        <f>+IFERROR('simulations soy farm1 '!T143,"")</f>
        <v>4245.7500000000009</v>
      </c>
      <c r="U32" s="25">
        <f>+IFERROR('simulations soy farm1 '!U143,"")</f>
        <v>2907.0000000000027</v>
      </c>
      <c r="V32" s="25">
        <f>+IFERROR('simulations soy farm1 '!V143,"")</f>
        <v>382.49999999999864</v>
      </c>
      <c r="W32" s="25">
        <f>+IFERROR('simulations soy farm1 '!W143,"")</f>
        <v>0</v>
      </c>
      <c r="X32" s="25">
        <f>+IFERROR('simulations soy farm1 '!X143,"")</f>
        <v>573.75000000000136</v>
      </c>
      <c r="Y32" s="25">
        <f>+IFERROR('simulations soy farm1 '!Y143,"")</f>
        <v>0</v>
      </c>
      <c r="Z32" s="25">
        <f>+IFERROR('simulations soy farm1 '!Z143,"")</f>
        <v>0</v>
      </c>
      <c r="AA32" s="25">
        <f>+IFERROR('simulations soy farm1 '!AA143,"")</f>
        <v>2218.5000000000005</v>
      </c>
      <c r="AB32" s="25">
        <f>+IFERROR('simulations soy farm1 '!AB143,"")</f>
        <v>229.5000000000019</v>
      </c>
      <c r="AC32" s="25">
        <f>+IFERROR('simulations soy farm1 '!AC143,"")</f>
        <v>0</v>
      </c>
      <c r="AD32" s="25">
        <f>+IFERROR('simulations soy farm1 '!AD143,"")</f>
        <v>1797.7500000000025</v>
      </c>
      <c r="AE32" s="25">
        <f>+IFERROR('simulations soy farm1 '!AE143,"")</f>
        <v>0</v>
      </c>
      <c r="AF32" s="25">
        <f>+IFERROR('simulations soy farm1 '!AF143,"")</f>
        <v>0</v>
      </c>
      <c r="AG32" s="25">
        <f>+IFERROR('simulations soy farm1 '!AG143,"")</f>
        <v>0</v>
      </c>
      <c r="AH32" s="25">
        <f>+IFERROR('simulations soy farm1 '!AH143,"")</f>
        <v>0</v>
      </c>
      <c r="AI32" s="25">
        <f>+IFERROR('simulations soy farm1 '!AI143,"")</f>
        <v>1415.2500000000039</v>
      </c>
      <c r="AJ32" s="25">
        <f>+IFERROR('simulations soy farm1 '!AJ143,"")</f>
        <v>0</v>
      </c>
      <c r="AK32" s="25">
        <f>+IFERROR('simulations soy farm1 '!AK143,"")</f>
        <v>0</v>
      </c>
      <c r="AL32" s="25">
        <f>+IFERROR('simulations soy farm1 '!AL143,"")</f>
        <v>0</v>
      </c>
      <c r="AM32" s="25">
        <f>+IFERROR('simulations soy farm1 '!AM143,"")</f>
        <v>0</v>
      </c>
      <c r="AN32" s="25">
        <f>+IFERROR('simulations soy farm1 '!AN143,"")</f>
        <v>0</v>
      </c>
      <c r="AO32" s="25">
        <f>+IFERROR('simulations soy farm1 '!AO143,"")</f>
        <v>306.00000000000028</v>
      </c>
      <c r="AP32" s="25">
        <f>+IFERROR('simulations soy farm1 '!AP143,"")</f>
        <v>0</v>
      </c>
      <c r="AQ32" s="25">
        <f>+IFERROR('simulations soy farm1 '!AQ143,"")</f>
        <v>0</v>
      </c>
      <c r="AR32" s="25">
        <f>+IFERROR('simulations soy farm1 '!AR143,"")</f>
        <v>1453.500000000003</v>
      </c>
      <c r="AS32" s="25">
        <f>+IFERROR('simulations soy farm1 '!AS143,"")</f>
        <v>0</v>
      </c>
      <c r="AT32" s="25">
        <f>+IFERROR('simulations soy farm1 '!AT143,"")</f>
        <v>0</v>
      </c>
      <c r="AU32" s="25">
        <f>+IFERROR('simulations soy farm1 '!AU143,"")</f>
        <v>1377.0000000000045</v>
      </c>
      <c r="AV32" s="25">
        <f>+IFERROR('simulations soy farm1 '!AV143,"")</f>
        <v>2180.2500000000009</v>
      </c>
      <c r="AW32" s="25">
        <f>+IFERROR('simulations soy farm1 '!AW143,"")</f>
        <v>0</v>
      </c>
      <c r="AX32" s="25">
        <f>+IFERROR('simulations soy farm1 '!AX143,"")</f>
        <v>7076.2500000000018</v>
      </c>
      <c r="AY32" s="25">
        <f>+IFERROR('simulations soy farm1 '!AY143,"")</f>
        <v>0</v>
      </c>
      <c r="AZ32" s="25">
        <f>+IFERROR('simulations soy farm1 '!AZ143,"")</f>
        <v>2218.5000000000005</v>
      </c>
      <c r="BA32" s="25">
        <f>+IFERROR('simulations soy farm1 '!BA143,"")</f>
        <v>879.75000000000159</v>
      </c>
      <c r="BB32" s="25">
        <f>+IFERROR('simulations soy farm1 '!BB143,"")</f>
        <v>0</v>
      </c>
      <c r="BC32" s="25">
        <f>+IFERROR('simulations soy farm1 '!BC143,"")</f>
        <v>0</v>
      </c>
      <c r="BD32" s="25">
        <f>+IFERROR('simulations soy farm1 '!BD143,"")</f>
        <v>1071.0000000000043</v>
      </c>
      <c r="BE32" s="25">
        <f>+IFERROR('simulations soy farm1 '!BE143,"")</f>
        <v>4131</v>
      </c>
      <c r="BF32" s="25">
        <f>+IFERROR('simulations soy farm1 '!BF143,"")</f>
        <v>0</v>
      </c>
      <c r="BG32" s="25">
        <f>+IFERROR('simulations soy farm1 '!BG143,"")</f>
        <v>0</v>
      </c>
      <c r="BH32" s="25">
        <f>+IFERROR('simulations soy farm1 '!BH143,"")</f>
        <v>0</v>
      </c>
      <c r="BI32" s="25">
        <f>+IFERROR('simulations soy farm1 '!BI143,"")</f>
        <v>1071.0000000000043</v>
      </c>
      <c r="BJ32" s="25">
        <f>+IFERROR('simulations soy farm1 '!BJ143,"")</f>
        <v>1989.0000000000018</v>
      </c>
      <c r="BK32" s="25">
        <f>+IFERROR('simulations soy farm1 '!BK143,"")</f>
        <v>2639.2500000000014</v>
      </c>
      <c r="BL32" s="25">
        <f>+IFERROR('simulations soy farm1 '!BL143,"")</f>
        <v>2333.2500000000014</v>
      </c>
      <c r="BM32" s="25">
        <f>+IFERROR('simulations soy farm1 '!BM143,"")</f>
        <v>0</v>
      </c>
      <c r="BN32" s="25">
        <f>+IFERROR('simulations soy farm1 '!BN143,"")</f>
        <v>1644.7500000000023</v>
      </c>
      <c r="BO32" s="25">
        <f>+IFERROR('simulations soy farm1 '!BO143,"")</f>
        <v>0</v>
      </c>
      <c r="BP32" s="25">
        <f>+IFERROR('simulations soy farm1 '!BP143,"")</f>
        <v>0</v>
      </c>
      <c r="BQ32" s="25">
        <f>+IFERROR('simulations soy farm1 '!BQ143,"")</f>
        <v>0</v>
      </c>
      <c r="BR32" s="25">
        <f>+IFERROR('simulations soy farm1 '!BR143,"")</f>
        <v>229.5000000000019</v>
      </c>
      <c r="BS32" s="25">
        <f>+IFERROR('simulations soy farm1 '!BS143,"")</f>
        <v>0</v>
      </c>
      <c r="BT32" s="25">
        <f>+IFERROR('simulations soy farm1 '!BT143,"")</f>
        <v>0</v>
      </c>
      <c r="BU32" s="25">
        <f>+IFERROR('simulations soy farm1 '!BU143,"")</f>
        <v>0</v>
      </c>
      <c r="BV32" s="25">
        <f>+IFERROR('simulations soy farm1 '!BV143,"")</f>
        <v>0</v>
      </c>
      <c r="BW32" s="25">
        <f>+IFERROR('simulations soy farm1 '!BW143,"")</f>
        <v>7152.75</v>
      </c>
      <c r="BX32" s="25">
        <f>+IFERROR('simulations soy farm1 '!BX143,"")</f>
        <v>2103.7500000000027</v>
      </c>
      <c r="BY32" s="25">
        <f>+IFERROR('simulations soy farm1 '!BY143,"")</f>
        <v>0</v>
      </c>
      <c r="BZ32" s="25">
        <f>+IFERROR('simulations soy farm1 '!BZ143,"")</f>
        <v>1338.7499999999986</v>
      </c>
      <c r="CA32" s="25">
        <f>+IFERROR('simulations soy farm1 '!CA143,"")</f>
        <v>0</v>
      </c>
      <c r="CB32" s="25">
        <f>+IFERROR('simulations soy farm1 '!CB143,"")</f>
        <v>0</v>
      </c>
      <c r="CC32" s="25">
        <f>+IFERROR('simulations soy farm1 '!CC143,"")</f>
        <v>0</v>
      </c>
      <c r="CD32" s="25">
        <f>+IFERROR('simulations soy farm1 '!CD143,"")</f>
        <v>1109.2500000000036</v>
      </c>
      <c r="CE32" s="25">
        <f>+IFERROR('simulations soy farm1 '!CE143,"")</f>
        <v>0</v>
      </c>
      <c r="CF32" s="25">
        <f>+IFERROR('simulations soy farm1 '!CF143,"")</f>
        <v>0</v>
      </c>
      <c r="CG32" s="25">
        <f>+IFERROR('simulations soy farm1 '!CG143,"")</f>
        <v>0</v>
      </c>
      <c r="CH32" s="25">
        <f>+IFERROR('simulations soy farm1 '!CH143,"")</f>
        <v>1683.0000000000016</v>
      </c>
      <c r="CI32" s="25">
        <f>+IFERROR('simulations soy farm1 '!CI143,"")</f>
        <v>0</v>
      </c>
      <c r="CJ32" s="25">
        <f>+IFERROR('simulations soy farm1 '!CJ143,"")</f>
        <v>2907.0000000000027</v>
      </c>
      <c r="CK32" s="25">
        <f>+IFERROR('simulations soy farm1 '!CK143,"")</f>
        <v>459.00000000000381</v>
      </c>
      <c r="CL32" s="25">
        <f>+IFERROR('simulations soy farm1 '!CL143,"")</f>
        <v>0</v>
      </c>
      <c r="CM32" s="25">
        <f>+IFERROR('simulations soy farm1 '!CM143,"")</f>
        <v>1568.2500000000005</v>
      </c>
      <c r="CN32" s="25">
        <f>+IFERROR('simulations soy farm1 '!CN143,"")</f>
        <v>0</v>
      </c>
      <c r="CO32" s="25">
        <f>+IFERROR('simulations soy farm1 '!CO143,"")</f>
        <v>0</v>
      </c>
      <c r="CP32" s="25">
        <f>+IFERROR('simulations soy farm1 '!CP143,"")</f>
        <v>0</v>
      </c>
      <c r="CQ32" s="25">
        <f>+IFERROR('simulations soy farm1 '!CQ143,"")</f>
        <v>4819.5000000000027</v>
      </c>
      <c r="CR32" s="25">
        <f>+IFERROR('simulations soy farm1 '!CR143,"")</f>
        <v>3633.7500000000005</v>
      </c>
      <c r="CS32" s="25">
        <f>+IFERROR('simulations soy farm1 '!CS143,"")</f>
        <v>0</v>
      </c>
      <c r="CT32" s="25">
        <f>+IFERROR('simulations soy farm1 '!CT143,"")</f>
        <v>0</v>
      </c>
      <c r="CU32" s="25">
        <f>+IFERROR('simulations soy farm1 '!CU143,"")</f>
        <v>0</v>
      </c>
      <c r="CV32" s="25">
        <f>+IFERROR('simulations soy farm1 '!CV143,"")</f>
        <v>0</v>
      </c>
      <c r="CW32" s="25">
        <f>+IFERROR('simulations soy farm1 '!CW143,"")</f>
        <v>4819.5000000000027</v>
      </c>
      <c r="CX32" s="25">
        <f>+IFERROR('simulations soy farm1 '!CX143,"")</f>
        <v>7573.5000000000018</v>
      </c>
      <c r="CY32" s="25">
        <f>+IFERROR('simulations soy farm1 '!CY143,"")</f>
        <v>3595.5000000000014</v>
      </c>
      <c r="CZ32" s="25">
        <f>+IFERROR('simulations soy farm1 '!CZ143,"")</f>
        <v>0</v>
      </c>
      <c r="DA32" s="25">
        <f>+IFERROR('simulations soy farm1 '!DA143,"")</f>
        <v>0</v>
      </c>
      <c r="DB32" s="25">
        <f>+IFERROR('simulations soy farm1 '!DB143,"")</f>
        <v>0</v>
      </c>
      <c r="DC32" s="25">
        <f>+IFERROR('simulations soy farm1 '!DC143,"")</f>
        <v>4590.0000000000009</v>
      </c>
      <c r="DD32" s="25">
        <f>+IFERROR('simulations soy farm1 '!DD143,"")</f>
        <v>6120.0000000000018</v>
      </c>
      <c r="DE32" s="25">
        <f>+IFERROR('simulations soy farm1 '!DE143,"")</f>
        <v>2945.2500000000018</v>
      </c>
      <c r="DF32" s="25">
        <f>+IFERROR('simulations soy farm1 '!DF143,"")</f>
        <v>2027.2500000000009</v>
      </c>
      <c r="DG32" s="25">
        <f>+IFERROR('simulations soy farm1 '!DG143,"")</f>
        <v>1147.5000000000027</v>
      </c>
      <c r="DH32" s="25">
        <f>+IFERROR('simulations soy farm1 '!DH143,"")</f>
        <v>0</v>
      </c>
      <c r="DI32" s="25">
        <f>+IFERROR('simulations soy farm1 '!DI143,"")</f>
        <v>0</v>
      </c>
      <c r="DJ32" s="25">
        <f>+IFERROR('simulations soy farm1 '!DJ143,"")</f>
        <v>650.24999999999977</v>
      </c>
      <c r="DK32" s="25">
        <f>+IFERROR('simulations soy farm1 '!DK143,"")</f>
        <v>688.49999999999886</v>
      </c>
      <c r="DL32" s="25">
        <f>+IFERROR('simulations soy farm1 '!DL143,"")</f>
        <v>0</v>
      </c>
      <c r="DM32" s="25">
        <f>+IFERROR('simulations soy farm1 '!DM143,"")</f>
        <v>0</v>
      </c>
      <c r="DN32" s="25">
        <f>+IFERROR('simulations soy farm1 '!DN143,"")</f>
        <v>0</v>
      </c>
      <c r="DO32" s="25">
        <f>+IFERROR('simulations soy farm1 '!DO143,"")</f>
        <v>0</v>
      </c>
      <c r="DP32" s="25">
        <f>+IFERROR('simulations soy farm1 '!DP143,"")</f>
        <v>0</v>
      </c>
      <c r="DQ32" s="25">
        <f>+IFERROR('simulations soy farm1 '!DQ143,"")</f>
        <v>1836.0000000000016</v>
      </c>
      <c r="DR32" s="25">
        <f>+IFERROR('simulations soy farm1 '!DR143,"")</f>
        <v>0</v>
      </c>
      <c r="DS32" s="25">
        <f>+IFERROR('simulations soy farm1 '!DS143,"")</f>
        <v>3136.5000000000009</v>
      </c>
      <c r="DT32" s="25">
        <f>+IFERROR('simulations soy farm1 '!DT143,"")</f>
        <v>0</v>
      </c>
      <c r="DU32" s="25">
        <f>+IFERROR('simulations soy farm1 '!DU143,"")</f>
        <v>0</v>
      </c>
      <c r="DV32" s="25">
        <f>+IFERROR('simulations soy farm1 '!DV143,"")</f>
        <v>0</v>
      </c>
      <c r="DW32" s="25">
        <f>+IFERROR('simulations soy farm1 '!DW143,"")</f>
        <v>0</v>
      </c>
      <c r="DX32" s="25">
        <f>+IFERROR('simulations soy farm1 '!DX143,"")</f>
        <v>0</v>
      </c>
      <c r="DY32" s="25">
        <f>+IFERROR('simulations soy farm1 '!DY143,"")</f>
        <v>0</v>
      </c>
      <c r="DZ32" s="25">
        <f>+IFERROR('simulations soy farm1 '!DZ143,"")</f>
        <v>3786.7500000000009</v>
      </c>
      <c r="EA32" s="25">
        <f>+IFERROR('simulations soy farm1 '!EA143,"")</f>
        <v>0</v>
      </c>
      <c r="EB32" s="25">
        <f>+IFERROR('simulations soy farm1 '!EB143,"")</f>
        <v>0</v>
      </c>
      <c r="EC32" s="25">
        <f>+IFERROR('simulations soy farm1 '!EC143,"")</f>
        <v>535.50000000000216</v>
      </c>
      <c r="ED32" s="25">
        <f>+IFERROR('simulations soy farm1 '!ED143,"")</f>
        <v>0</v>
      </c>
      <c r="EE32" s="25">
        <f>+IFERROR('simulations soy farm1 '!EE143,"")</f>
        <v>3863.2500000000027</v>
      </c>
      <c r="EF32" s="25">
        <f>+IFERROR('simulations soy farm1 '!EF143,"")</f>
        <v>956.25</v>
      </c>
      <c r="EG32" s="25">
        <f>+IFERROR('simulations soy farm1 '!EG143,"")</f>
        <v>76.499999999998366</v>
      </c>
      <c r="EH32" s="25">
        <f>+IFERROR('simulations soy farm1 '!EH143,"")</f>
        <v>1071.0000000000043</v>
      </c>
      <c r="EI32" s="25">
        <f>+IFERROR('simulations soy farm1 '!EI143,"")</f>
        <v>5508.0000000000018</v>
      </c>
      <c r="EJ32" s="25">
        <f>+IFERROR('simulations soy farm1 '!EJ143,"")</f>
        <v>0</v>
      </c>
      <c r="EK32" s="25">
        <f>+IFERROR('simulations soy farm1 '!EK143,"")</f>
        <v>3213.0000000000027</v>
      </c>
      <c r="EL32" s="25">
        <f>+IFERROR('simulations soy farm1 '!EL143,"")</f>
        <v>4092.7500000000009</v>
      </c>
      <c r="EM32" s="25">
        <f>+IFERROR('simulations soy farm1 '!EM143,"")</f>
        <v>0</v>
      </c>
      <c r="EN32" s="25">
        <f>+IFERROR('simulations soy farm1 '!EN143,"")</f>
        <v>0</v>
      </c>
      <c r="EO32" s="25">
        <f>+IFERROR('simulations soy farm1 '!EO143,"")</f>
        <v>2409.7500000000032</v>
      </c>
      <c r="EP32" s="25">
        <f>+IFERROR('simulations soy farm1 '!EP143,"")</f>
        <v>382.49999999999864</v>
      </c>
      <c r="EQ32" s="25">
        <f>+IFERROR('simulations soy farm1 '!EQ143,"")</f>
        <v>0</v>
      </c>
      <c r="ER32" s="25">
        <f>+IFERROR('simulations soy farm1 '!ER143,"")</f>
        <v>535.50000000000216</v>
      </c>
      <c r="ES32" s="25">
        <f>+IFERROR('simulations soy farm1 '!ES143,"")</f>
        <v>1606.4999999999998</v>
      </c>
      <c r="ET32" s="25">
        <f>+IFERROR('simulations soy farm1 '!ET143,"")</f>
        <v>1797.7500000000025</v>
      </c>
      <c r="EU32" s="25">
        <f>+IFERROR('simulations soy farm1 '!EU143,"")</f>
        <v>0</v>
      </c>
      <c r="EV32" s="25">
        <f>+IFERROR('simulations soy farm1 '!EV143,"")</f>
        <v>0</v>
      </c>
      <c r="EW32" s="25">
        <f>+IFERROR('simulations soy farm1 '!EW143,"")</f>
        <v>0</v>
      </c>
      <c r="EX32" s="25">
        <f>+IFERROR('simulations soy farm1 '!EX143,"")</f>
        <v>2945.2500000000018</v>
      </c>
      <c r="EY32" s="25">
        <f>+IFERROR('simulations soy farm1 '!EY143,"")</f>
        <v>0</v>
      </c>
      <c r="EZ32" s="25">
        <f>+IFERROR('simulations soy farm1 '!EZ143,"")</f>
        <v>803.2500000000033</v>
      </c>
      <c r="FA32" s="25">
        <f>+IFERROR('simulations soy farm1 '!FA143,"")</f>
        <v>3366.0000000000032</v>
      </c>
      <c r="FB32" s="25">
        <f>+IFERROR('simulations soy farm1 '!FB143,"")</f>
        <v>9027.0000000000018</v>
      </c>
      <c r="FC32" s="25">
        <f>+IFERROR('simulations soy farm1 '!FC143,"")</f>
        <v>0</v>
      </c>
      <c r="FD32" s="25">
        <f>+IFERROR('simulations soy farm1 '!FD143,"")</f>
        <v>1071.0000000000043</v>
      </c>
      <c r="FE32" s="25">
        <f>+IFERROR('simulations soy farm1 '!FE143,"")</f>
        <v>0</v>
      </c>
      <c r="FF32" s="25">
        <f>+IFERROR('simulations soy farm1 '!FF143,"")</f>
        <v>4016.2500000000027</v>
      </c>
      <c r="FG32" s="25">
        <f>+IFERROR('simulations soy farm1 '!FG143,"")</f>
        <v>0</v>
      </c>
      <c r="FH32" s="25">
        <f>+IFERROR('simulations soy farm1 '!FH143,"")</f>
        <v>0</v>
      </c>
      <c r="FI32" s="25">
        <f>+IFERROR('simulations soy farm1 '!FI143,"")</f>
        <v>2639.2500000000014</v>
      </c>
      <c r="FJ32" s="25">
        <f>+IFERROR('simulations soy farm1 '!FJ143,"")</f>
        <v>1683.0000000000016</v>
      </c>
      <c r="FK32" s="25">
        <f>+IFERROR('simulations soy farm1 '!FK143,"")</f>
        <v>153.00000000000352</v>
      </c>
      <c r="FL32" s="25">
        <f>+IFERROR('simulations soy farm1 '!FL143,"")</f>
        <v>0</v>
      </c>
      <c r="FM32" s="25">
        <f>+IFERROR('simulations soy farm1 '!FM143,"")</f>
        <v>0</v>
      </c>
      <c r="FN32" s="25">
        <f>+IFERROR('simulations soy farm1 '!FN143,"")</f>
        <v>2792.2500000000018</v>
      </c>
      <c r="FO32" s="25">
        <f>+IFERROR('simulations soy farm1 '!FO143,"")</f>
        <v>0</v>
      </c>
      <c r="FP32" s="25">
        <f>+IFERROR('simulations soy farm1 '!FP143,"")</f>
        <v>0</v>
      </c>
      <c r="FQ32" s="25">
        <f>+IFERROR('simulations soy farm1 '!FQ143,"")</f>
        <v>0</v>
      </c>
      <c r="FR32" s="25">
        <f>+IFERROR('simulations soy farm1 '!FR143,"")</f>
        <v>1530.0000000000014</v>
      </c>
      <c r="FS32" s="25">
        <f>+IFERROR('simulations soy farm1 '!FS143,"")</f>
        <v>0</v>
      </c>
      <c r="FT32" s="25">
        <f>+IFERROR('simulations soy farm1 '!FT143,"")</f>
        <v>0</v>
      </c>
      <c r="FU32" s="25">
        <f>+IFERROR('simulations soy farm1 '!FU143,"")</f>
        <v>0</v>
      </c>
      <c r="FV32" s="25">
        <f>+IFERROR('simulations soy farm1 '!FV143,"")</f>
        <v>0</v>
      </c>
      <c r="FW32" s="25">
        <f>+IFERROR('simulations soy farm1 '!FW143,"")</f>
        <v>1491.7500000000023</v>
      </c>
      <c r="FX32" s="25">
        <f>+IFERROR('simulations soy farm1 '!FX143,"")</f>
        <v>0</v>
      </c>
      <c r="FY32" s="25">
        <f>+IFERROR('simulations soy farm1 '!FY143,"")</f>
        <v>956.25</v>
      </c>
      <c r="FZ32" s="25">
        <f>+IFERROR('simulations soy farm1 '!FZ143,"")</f>
        <v>76.499999999998366</v>
      </c>
      <c r="GA32" s="25">
        <f>+IFERROR('simulations soy farm1 '!GA143,"")</f>
        <v>0</v>
      </c>
      <c r="GB32" s="25">
        <f>+IFERROR('simulations soy farm1 '!GB143,"")</f>
        <v>2868.75</v>
      </c>
      <c r="GC32" s="25">
        <f>+IFERROR('simulations soy farm1 '!GC143,"")</f>
        <v>0</v>
      </c>
      <c r="GD32" s="25">
        <f>+IFERROR('simulations soy farm1 '!GD143,"")</f>
        <v>0</v>
      </c>
      <c r="GE32" s="25">
        <f>+IFERROR('simulations soy farm1 '!GE143,"")</f>
        <v>0</v>
      </c>
      <c r="GF32" s="25">
        <f>+IFERROR('simulations soy farm1 '!GF143,"")</f>
        <v>0</v>
      </c>
      <c r="GG32" s="25">
        <f>+IFERROR('simulations soy farm1 '!GG143,"")</f>
        <v>803.2500000000033</v>
      </c>
      <c r="GH32" s="25">
        <f>+IFERROR('simulations soy farm1 '!GH143,"")</f>
        <v>0</v>
      </c>
      <c r="GI32" s="25">
        <f>+IFERROR('simulations soy farm1 '!GI143,"")</f>
        <v>0</v>
      </c>
      <c r="GJ32" s="25">
        <f>+IFERROR('simulations soy farm1 '!GJ143,"")</f>
        <v>4704.7500000000018</v>
      </c>
      <c r="GK32" s="25">
        <f>+IFERROR('simulations soy farm1 '!GK143,"")</f>
        <v>0</v>
      </c>
      <c r="GL32" s="25">
        <f>+IFERROR('simulations soy farm1 '!GL143,"")</f>
        <v>0</v>
      </c>
      <c r="GM32" s="25">
        <f>+IFERROR('simulations soy farm1 '!GM143,"")</f>
        <v>2639.2500000000014</v>
      </c>
      <c r="GN32" s="25">
        <f>+IFERROR('simulations soy farm1 '!GN143,"")</f>
        <v>1530.0000000000014</v>
      </c>
      <c r="GO32" s="25">
        <f>+IFERROR('simulations soy farm1 '!GO143,"")</f>
        <v>0</v>
      </c>
      <c r="GP32" s="25">
        <f>+IFERROR('simulations soy farm1 '!GP143,"")</f>
        <v>0</v>
      </c>
      <c r="GQ32" s="25">
        <f>+IFERROR('simulations soy farm1 '!GQ143,"")</f>
        <v>0</v>
      </c>
      <c r="GR32" s="25">
        <f>+IFERROR('simulations soy farm1 '!GR143,"")</f>
        <v>994.4999999999992</v>
      </c>
      <c r="GS32" s="25">
        <f>+IFERROR('simulations soy farm1 '!GS143,"")</f>
        <v>1338.7499999999986</v>
      </c>
      <c r="GT32" s="25">
        <f>+IFERROR('simulations soy farm1 '!GT143,"")</f>
        <v>0</v>
      </c>
      <c r="GU32" s="25">
        <f>+IFERROR('simulations soy farm1 '!GU143,"")</f>
        <v>1950.7500000000025</v>
      </c>
      <c r="GV32" s="25">
        <f>+IFERROR('simulations soy farm1 '!GV143,"")</f>
        <v>0</v>
      </c>
      <c r="GW32" s="25">
        <f>+IFERROR('simulations soy farm1 '!GW143,"")</f>
        <v>5814.0000000000018</v>
      </c>
      <c r="GX32" s="25">
        <f>+IFERROR('simulations soy farm1 '!GX143,"")</f>
        <v>7305.7500000000009</v>
      </c>
      <c r="GY32" s="25">
        <f>+IFERROR('simulations soy farm1 '!GY143,"")</f>
        <v>0</v>
      </c>
      <c r="GZ32" s="25">
        <f>+IFERROR('simulations soy farm1 '!GZ143,"")</f>
        <v>688.49999999999886</v>
      </c>
      <c r="HA32" s="25">
        <f>+IFERROR('simulations soy farm1 '!HA143,"")</f>
        <v>3748.5000000000018</v>
      </c>
      <c r="HB32" s="25">
        <f>+IFERROR('simulations soy farm1 '!HB143,"")</f>
        <v>0</v>
      </c>
      <c r="HC32" s="25">
        <f>+IFERROR('simulations soy farm1 '!HC143,"")</f>
        <v>0</v>
      </c>
      <c r="HD32" s="25">
        <f>+IFERROR('simulations soy farm1 '!HD143,"")</f>
        <v>0</v>
      </c>
      <c r="HE32" s="25">
        <f>+IFERROR('simulations soy farm1 '!HE143,"")</f>
        <v>0</v>
      </c>
      <c r="HF32" s="25">
        <f>+IFERROR('simulations soy farm1 '!HF143,"")</f>
        <v>3404.2500000000023</v>
      </c>
      <c r="HG32" s="25">
        <f>+IFERROR('simulations soy farm1 '!HG143,"")</f>
        <v>0</v>
      </c>
      <c r="HH32" s="25">
        <f>+IFERROR('simulations soy farm1 '!HH143,"")</f>
        <v>0</v>
      </c>
      <c r="HI32" s="25">
        <f>+IFERROR('simulations soy farm1 '!HI143,"")</f>
        <v>726.74999999999807</v>
      </c>
      <c r="HJ32" s="25">
        <f>+IFERROR('simulations soy farm1 '!HJ143,"")</f>
        <v>5661.0000000000018</v>
      </c>
      <c r="HK32" s="25">
        <f>+IFERROR('simulations soy farm1 '!HK143,"")</f>
        <v>6387.75</v>
      </c>
      <c r="HL32" s="25">
        <f>+IFERROR('simulations soy farm1 '!HL143,"")</f>
        <v>0</v>
      </c>
      <c r="HM32" s="25">
        <f>+IFERROR('simulations soy farm1 '!HM143,"")</f>
        <v>650.24999999999977</v>
      </c>
      <c r="HN32" s="25">
        <f>+IFERROR('simulations soy farm1 '!HN143,"")</f>
        <v>879.75000000000159</v>
      </c>
      <c r="HO32" s="25">
        <f>+IFERROR('simulations soy farm1 '!HO143,"")</f>
        <v>0</v>
      </c>
      <c r="HP32" s="25">
        <f>+IFERROR('simulations soy farm1 '!HP143,"")</f>
        <v>0</v>
      </c>
      <c r="HQ32" s="25">
        <f>+IFERROR('simulations soy farm1 '!HQ143,"")</f>
        <v>1415.2500000000039</v>
      </c>
      <c r="HR32" s="25">
        <f>+IFERROR('simulations soy farm1 '!HR143,"")</f>
        <v>0</v>
      </c>
      <c r="HS32" s="25">
        <f>+IFERROR('simulations soy farm1 '!HS143,"")</f>
        <v>0</v>
      </c>
      <c r="HT32" s="25">
        <f>+IFERROR('simulations soy farm1 '!HT143,"")</f>
        <v>688.49999999999886</v>
      </c>
      <c r="HU32" s="25">
        <f>+IFERROR('simulations soy farm1 '!HU143,"")</f>
        <v>2677.5000000000005</v>
      </c>
      <c r="HV32" s="25">
        <f>+IFERROR('simulations soy farm1 '!HV143,"")</f>
        <v>0</v>
      </c>
      <c r="HW32" s="25">
        <f>+IFERROR('simulations soy farm1 '!HW143,"")</f>
        <v>0</v>
      </c>
      <c r="HX32" s="25">
        <f>+IFERROR('simulations soy farm1 '!HX143,"")</f>
        <v>459.00000000000381</v>
      </c>
      <c r="HY32" s="25">
        <f>+IFERROR('simulations soy farm1 '!HY143,"")</f>
        <v>0</v>
      </c>
      <c r="HZ32" s="25">
        <f>+IFERROR('simulations soy farm1 '!HZ143,"")</f>
        <v>0</v>
      </c>
      <c r="IA32" s="25">
        <f>+IFERROR('simulations soy farm1 '!IA143,"")</f>
        <v>0</v>
      </c>
      <c r="IB32" s="25">
        <f>+IFERROR('simulations soy farm1 '!IB143,"")</f>
        <v>0</v>
      </c>
      <c r="IC32" s="25">
        <f>+IFERROR('simulations soy farm1 '!IC143,"")</f>
        <v>5890.5</v>
      </c>
      <c r="ID32" s="25">
        <f>+IFERROR('simulations soy farm1 '!ID143,"")</f>
        <v>2256.7500000000027</v>
      </c>
      <c r="IE32" s="25">
        <f>+IFERROR('simulations soy farm1 '!IE143,"")</f>
        <v>0</v>
      </c>
      <c r="IF32" s="25">
        <f>+IFERROR('simulations soy farm1 '!IF143,"")</f>
        <v>3021.75</v>
      </c>
      <c r="IG32" s="25">
        <f>+IFERROR('simulations soy farm1 '!IG143,"")</f>
        <v>5010.7500000000018</v>
      </c>
      <c r="IH32" s="25">
        <f>+IFERROR('simulations soy farm1 '!IH143,"")</f>
        <v>2180.2500000000009</v>
      </c>
      <c r="II32" s="25">
        <f>+IFERROR('simulations soy farm1 '!II143,"")</f>
        <v>0</v>
      </c>
      <c r="IJ32" s="25">
        <f>+IFERROR('simulations soy farm1 '!IJ143,"")</f>
        <v>1989.0000000000018</v>
      </c>
      <c r="IK32" s="25">
        <f>+IFERROR('simulations soy farm1 '!IK143,"")</f>
        <v>0</v>
      </c>
      <c r="IL32" s="25">
        <f>+IFERROR('simulations soy farm1 '!IL143,"")</f>
        <v>2677.5000000000005</v>
      </c>
      <c r="IM32" s="25">
        <f>+IFERROR('simulations soy farm1 '!IM143,"")</f>
        <v>0</v>
      </c>
      <c r="IN32" s="25">
        <f>+IFERROR('simulations soy farm1 '!IN143,"")</f>
        <v>0</v>
      </c>
      <c r="IO32" s="25">
        <f>+IFERROR('simulations soy farm1 '!IO143,"")</f>
        <v>0</v>
      </c>
      <c r="IP32" s="25">
        <f>+IFERROR('simulations soy farm1 '!IP143,"")</f>
        <v>1338.7499999999986</v>
      </c>
      <c r="IQ32" s="25">
        <f>+IFERROR('simulations soy farm1 '!IQ143,"")</f>
        <v>3786.7500000000009</v>
      </c>
      <c r="IR32" s="25">
        <f>+IFERROR('simulations soy farm1 '!IR143,"")</f>
        <v>1950.7500000000025</v>
      </c>
      <c r="IS32" s="25">
        <f>+IFERROR('simulations soy farm1 '!IS143,"")</f>
        <v>3327.7500000000005</v>
      </c>
      <c r="IT32" s="25">
        <f>+IFERROR('simulations soy farm1 '!IT143,"")</f>
        <v>3174.7500000000005</v>
      </c>
      <c r="IU32" s="25">
        <f>+IFERROR('simulations soy farm1 '!IU143,"")</f>
        <v>1568.2500000000005</v>
      </c>
      <c r="IV32" s="25">
        <f>+IFERROR('simulations soy farm1 '!IV143,"")</f>
        <v>0</v>
      </c>
      <c r="IW32" s="25">
        <f>+IFERROR('simulations soy farm1 '!IW143,"")</f>
        <v>3978</v>
      </c>
      <c r="IX32" s="25">
        <f>+IFERROR('simulations soy farm1 '!IX143,"")</f>
        <v>420.7500000000046</v>
      </c>
      <c r="IY32" s="25">
        <f>+IFERROR('simulations soy farm1 '!IY143,"")</f>
        <v>5890.5</v>
      </c>
      <c r="IZ32" s="25">
        <f>+IFERROR('simulations soy farm1 '!IZ143,"")</f>
        <v>0</v>
      </c>
      <c r="JA32" s="25">
        <f>+IFERROR('simulations soy farm1 '!JA143,"")</f>
        <v>0</v>
      </c>
      <c r="JB32" s="25">
        <f>+IFERROR('simulations soy farm1 '!JB143,"")</f>
        <v>0</v>
      </c>
      <c r="JC32" s="25">
        <f>+IFERROR('simulations soy farm1 '!JC143,"")</f>
        <v>0</v>
      </c>
      <c r="JD32" s="25">
        <f>+IFERROR('simulations soy farm1 '!JD143,"")</f>
        <v>0</v>
      </c>
      <c r="JE32" s="25">
        <f>+IFERROR('simulations soy farm1 '!JE143,"")</f>
        <v>3098.2500000000018</v>
      </c>
      <c r="JF32" s="25">
        <f>+IFERROR('simulations soy farm1 '!JF143,"")</f>
        <v>1644.7500000000023</v>
      </c>
      <c r="JG32" s="25">
        <f>+IFERROR('simulations soy farm1 '!JG143,"")</f>
        <v>420.7500000000046</v>
      </c>
      <c r="JH32" s="25">
        <f>+IFERROR('simulations soy farm1 '!JH143,"")</f>
        <v>3213.0000000000027</v>
      </c>
      <c r="JI32" s="25">
        <f>+IFERROR('simulations soy farm1 '!JI143,"")</f>
        <v>0</v>
      </c>
      <c r="JJ32" s="25">
        <f>+IFERROR('simulations soy farm1 '!JJ143,"")</f>
        <v>0</v>
      </c>
      <c r="JK32" s="25">
        <f>+IFERROR('simulations soy farm1 '!JK143,"")</f>
        <v>0</v>
      </c>
      <c r="JL32" s="25">
        <f>+IFERROR('simulations soy farm1 '!JL143,"")</f>
        <v>1568.2500000000005</v>
      </c>
      <c r="JM32" s="25">
        <f>+IFERROR('simulations soy farm1 '!JM143,"")</f>
        <v>0</v>
      </c>
      <c r="JN32" s="25">
        <f>+IFERROR('simulations soy farm1 '!JN143,"")</f>
        <v>0</v>
      </c>
      <c r="JO32" s="25">
        <f>+IFERROR('simulations soy farm1 '!JO143,"")</f>
        <v>2218.5000000000005</v>
      </c>
      <c r="JP32" s="25">
        <f>+IFERROR('simulations soy farm1 '!JP143,"")</f>
        <v>0</v>
      </c>
      <c r="JQ32" s="25">
        <f>+IFERROR('simulations soy farm1 '!JQ143,"")</f>
        <v>0</v>
      </c>
      <c r="JR32" s="25">
        <f>+IFERROR('simulations soy farm1 '!JR143,"")</f>
        <v>2983.5000000000009</v>
      </c>
      <c r="JS32" s="25">
        <f>+IFERROR('simulations soy farm1 '!JS143,"")</f>
        <v>0</v>
      </c>
      <c r="JT32" s="25">
        <f>+IFERROR('simulations soy farm1 '!JT143,"")</f>
        <v>0</v>
      </c>
      <c r="JU32" s="25">
        <f>+IFERROR('simulations soy farm1 '!JU143,"")</f>
        <v>5010.7500000000018</v>
      </c>
      <c r="JV32" s="25">
        <f>+IFERROR('simulations soy farm1 '!JV143,"")</f>
        <v>0</v>
      </c>
      <c r="JW32" s="25">
        <f>+IFERROR('simulations soy farm1 '!JW143,"")</f>
        <v>0</v>
      </c>
      <c r="JX32" s="25">
        <f>+IFERROR('simulations soy farm1 '!JX143,"")</f>
        <v>3136.5000000000009</v>
      </c>
      <c r="JY32" s="25">
        <f>+IFERROR('simulations soy farm1 '!JY143,"")</f>
        <v>0</v>
      </c>
      <c r="JZ32" s="25">
        <f>+IFERROR('simulations soy farm1 '!JZ143,"")</f>
        <v>0</v>
      </c>
      <c r="KA32" s="25">
        <f>+IFERROR('simulations soy farm1 '!KA143,"")</f>
        <v>0</v>
      </c>
      <c r="KB32" s="25">
        <f>+IFERROR('simulations soy farm1 '!KB143,"")</f>
        <v>2830.5000000000009</v>
      </c>
      <c r="KC32" s="25">
        <f>+IFERROR('simulations soy farm1 '!KC143,"")</f>
        <v>382.49999999999864</v>
      </c>
      <c r="KD32" s="25">
        <f>+IFERROR('simulations soy farm1 '!KD143,"")</f>
        <v>76.499999999998366</v>
      </c>
      <c r="KE32" s="25">
        <f>+IFERROR('simulations soy farm1 '!KE143,"")</f>
        <v>0</v>
      </c>
      <c r="KF32" s="25">
        <f>+IFERROR('simulations soy farm1 '!KF143,"")</f>
        <v>2754.0000000000023</v>
      </c>
      <c r="KG32" s="25">
        <f>+IFERROR('simulations soy farm1 '!KG143,"")</f>
        <v>0</v>
      </c>
      <c r="KH32" s="25">
        <f>+IFERROR('simulations soy farm1 '!KH143,"")</f>
        <v>1262.2500000000002</v>
      </c>
      <c r="KI32" s="25">
        <f>+IFERROR('simulations soy farm1 '!KI143,"")</f>
        <v>4284</v>
      </c>
      <c r="KJ32" s="25">
        <f>+IFERROR('simulations soy farm1 '!KJ143,"")</f>
        <v>1644.7500000000023</v>
      </c>
      <c r="KK32" s="25">
        <f>+IFERROR('simulations soy farm1 '!KK143,"")</f>
        <v>1683.0000000000016</v>
      </c>
      <c r="KL32" s="25">
        <f>+IFERROR('simulations soy farm1 '!KL143,"")</f>
        <v>0</v>
      </c>
      <c r="KM32" s="25">
        <f>+IFERROR('simulations soy farm1 '!KM143,"")</f>
        <v>8491.5000000000018</v>
      </c>
      <c r="KN32" s="25">
        <f>+IFERROR('simulations soy farm1 '!KN143,"")</f>
        <v>0</v>
      </c>
      <c r="KO32" s="25">
        <f>+IFERROR('simulations soy farm1 '!KO143,"")</f>
        <v>2677.5000000000005</v>
      </c>
      <c r="KP32" s="25">
        <f>+IFERROR('simulations soy farm1 '!KP143,"")</f>
        <v>6617.2500000000018</v>
      </c>
      <c r="KQ32" s="25">
        <f>+IFERROR('simulations soy farm1 '!KQ143,"")</f>
        <v>0</v>
      </c>
      <c r="KR32" s="25">
        <f>+IFERROR('simulations soy farm1 '!KR143,"")</f>
        <v>4743.0000000000009</v>
      </c>
      <c r="KS32" s="25">
        <f>+IFERROR('simulations soy farm1 '!KS143,"")</f>
        <v>76.499999999998366</v>
      </c>
      <c r="KT32" s="25">
        <f>+IFERROR('simulations soy farm1 '!KT143,"")</f>
        <v>2601.0000000000023</v>
      </c>
      <c r="KU32" s="25">
        <f>+IFERROR('simulations soy farm1 '!KU143,"")</f>
        <v>1032.7499999999984</v>
      </c>
      <c r="KV32" s="25">
        <f>+IFERROR('simulations soy farm1 '!KV143,"")</f>
        <v>1721.2500000000007</v>
      </c>
      <c r="KW32" s="25">
        <f>+IFERROR('simulations soy farm1 '!KW143,"")</f>
        <v>0</v>
      </c>
      <c r="KX32" s="25">
        <f>+IFERROR('simulations soy farm1 '!KX143,"")</f>
        <v>114.75000000000435</v>
      </c>
      <c r="KY32" s="25">
        <f>+IFERROR('simulations soy farm1 '!KY143,"")</f>
        <v>0</v>
      </c>
      <c r="KZ32" s="25">
        <f>+IFERROR('simulations soy farm1 '!KZ143,"")</f>
        <v>0</v>
      </c>
      <c r="LA32" s="25">
        <f>+IFERROR('simulations soy farm1 '!LA143,"")</f>
        <v>0</v>
      </c>
      <c r="LB32" s="25">
        <f>+IFERROR('simulations soy farm1 '!LB143,"")</f>
        <v>2792.2500000000018</v>
      </c>
      <c r="LC32" s="25">
        <f>+IFERROR('simulations soy farm1 '!LC143,"")</f>
        <v>1989.0000000000018</v>
      </c>
      <c r="LD32" s="25">
        <f>+IFERROR('simulations soy farm1 '!LD143,"")</f>
        <v>0</v>
      </c>
      <c r="LE32" s="25">
        <f>+IFERROR('simulations soy farm1 '!LE143,"")</f>
        <v>1262.2500000000002</v>
      </c>
      <c r="LF32" s="25">
        <f>+IFERROR('simulations soy farm1 '!LF143,"")</f>
        <v>1721.2500000000007</v>
      </c>
      <c r="LG32" s="25">
        <f>+IFERROR('simulations soy farm1 '!LG143,"")</f>
        <v>0</v>
      </c>
      <c r="LH32" s="25">
        <f>+IFERROR('simulations soy farm1 '!LH143,"")</f>
        <v>1568.2500000000005</v>
      </c>
      <c r="LI32" s="25">
        <f>+IFERROR('simulations soy farm1 '!LI143,"")</f>
        <v>0</v>
      </c>
      <c r="LJ32" s="25">
        <f>+IFERROR('simulations soy farm1 '!LJ143,"")</f>
        <v>0</v>
      </c>
      <c r="LK32" s="25">
        <f>+IFERROR('simulations soy farm1 '!LK143,"")</f>
        <v>0</v>
      </c>
      <c r="LL32" s="25">
        <f>+IFERROR('simulations soy farm1 '!LL143,"")</f>
        <v>2715.75</v>
      </c>
      <c r="LM32" s="25">
        <f>+IFERROR('simulations soy farm1 '!LM143,"")</f>
        <v>9447.7500000000018</v>
      </c>
      <c r="LN32" s="25">
        <f>+IFERROR('simulations soy farm1 '!LN143,"")</f>
        <v>0</v>
      </c>
      <c r="LO32" s="25">
        <f>+IFERROR('simulations soy farm1 '!LO143,"")</f>
        <v>0</v>
      </c>
      <c r="LP32" s="25">
        <f>+IFERROR('simulations soy farm1 '!LP143,"")</f>
        <v>4743.0000000000009</v>
      </c>
      <c r="LQ32" s="25">
        <f>+IFERROR('simulations soy farm1 '!LQ143,"")</f>
        <v>2180.2500000000009</v>
      </c>
      <c r="LR32" s="25">
        <f>+IFERROR('simulations soy farm1 '!LR143,"")</f>
        <v>114.75000000000435</v>
      </c>
      <c r="LS32" s="25">
        <f>+IFERROR('simulations soy farm1 '!LS143,"")</f>
        <v>0</v>
      </c>
      <c r="LT32" s="25">
        <f>+IFERROR('simulations soy farm1 '!LT143,"")</f>
        <v>0</v>
      </c>
      <c r="LU32" s="25">
        <f>+IFERROR('simulations soy farm1 '!LU143,"")</f>
        <v>0</v>
      </c>
      <c r="LV32" s="25">
        <f>+IFERROR('simulations soy farm1 '!LV143,"")</f>
        <v>0</v>
      </c>
      <c r="LW32" s="25">
        <f>+IFERROR('simulations soy farm1 '!LW143,"")</f>
        <v>2562.7499999999995</v>
      </c>
      <c r="LX32" s="25">
        <f>+IFERROR('simulations soy farm1 '!LX143,"")</f>
        <v>0</v>
      </c>
      <c r="LY32" s="25">
        <f>+IFERROR('simulations soy farm1 '!LY143,"")</f>
        <v>0</v>
      </c>
      <c r="LZ32" s="25">
        <f>+IFERROR('simulations soy farm1 '!LZ143,"")</f>
        <v>267.75000000000108</v>
      </c>
      <c r="MA32" s="25">
        <f>+IFERROR('simulations soy farm1 '!MA143,"")</f>
        <v>0</v>
      </c>
      <c r="MB32" s="25">
        <f>+IFERROR('simulations soy farm1 '!MB143,"")</f>
        <v>0</v>
      </c>
      <c r="MC32" s="25">
        <f>+IFERROR('simulations soy farm1 '!MC143,"")</f>
        <v>3404.2500000000023</v>
      </c>
      <c r="MD32" s="25">
        <f>+IFERROR('simulations soy farm1 '!MD143,"")</f>
        <v>3786.7500000000009</v>
      </c>
      <c r="ME32" s="25">
        <f>+IFERROR('simulations soy farm1 '!ME143,"")</f>
        <v>0</v>
      </c>
      <c r="MF32" s="25">
        <f>+IFERROR('simulations soy farm1 '!MF143,"")</f>
        <v>0</v>
      </c>
      <c r="MG32" s="25">
        <f>+IFERROR('simulations soy farm1 '!MG143,"")</f>
        <v>0</v>
      </c>
      <c r="MH32" s="25">
        <f>+IFERROR('simulations soy farm1 '!MH143,"")</f>
        <v>1338.7499999999986</v>
      </c>
      <c r="MI32" s="25">
        <f>+IFERROR('simulations soy farm1 '!MI143,"")</f>
        <v>1300.4999999999995</v>
      </c>
      <c r="MJ32" s="25">
        <f>+IFERROR('simulations soy farm1 '!MJ143,"")</f>
        <v>0</v>
      </c>
      <c r="MK32" s="25">
        <f>+IFERROR('simulations soy farm1 '!MK143,"")</f>
        <v>3213.0000000000027</v>
      </c>
      <c r="ML32" s="25">
        <f>+IFERROR('simulations soy farm1 '!ML143,"")</f>
        <v>2256.7500000000027</v>
      </c>
      <c r="MM32" s="25">
        <f>+IFERROR('simulations soy farm1 '!MM143,"")</f>
        <v>0</v>
      </c>
      <c r="MN32" s="25">
        <f>+IFERROR('simulations soy farm1 '!MN143,"")</f>
        <v>0</v>
      </c>
      <c r="MO32" s="25">
        <f>+IFERROR('simulations soy farm1 '!MO143,"")</f>
        <v>0</v>
      </c>
      <c r="MP32" s="25">
        <f>+IFERROR('simulations soy farm1 '!MP143,"")</f>
        <v>0</v>
      </c>
      <c r="MQ32" s="25">
        <f>+IFERROR('simulations soy farm1 '!MQ143,"")</f>
        <v>0</v>
      </c>
      <c r="MR32" s="25">
        <f>+IFERROR('simulations soy farm1 '!MR143,"")</f>
        <v>1224.0000000000011</v>
      </c>
      <c r="MS32" s="25">
        <f>+IFERROR('simulations soy farm1 '!MS143,"")</f>
        <v>0</v>
      </c>
      <c r="MT32" s="25">
        <f>+IFERROR('simulations soy farm1 '!MT143,"")</f>
        <v>803.2500000000033</v>
      </c>
      <c r="MU32" s="25">
        <f>+IFERROR('simulations soy farm1 '!MU143,"")</f>
        <v>2983.5000000000009</v>
      </c>
      <c r="MV32" s="25">
        <f>+IFERROR('simulations soy farm1 '!MV143,"")</f>
        <v>3710.2500000000023</v>
      </c>
      <c r="MW32" s="25">
        <f>+IFERROR('simulations soy farm1 '!MW143,"")</f>
        <v>0</v>
      </c>
      <c r="MX32" s="25">
        <f>+IFERROR('simulations soy farm1 '!MX143,"")</f>
        <v>0</v>
      </c>
      <c r="MY32" s="25">
        <f>+IFERROR('simulations soy farm1 '!MY143,"")</f>
        <v>1377.0000000000045</v>
      </c>
      <c r="MZ32" s="25">
        <f>+IFERROR('simulations soy farm1 '!MZ143,"")</f>
        <v>0</v>
      </c>
      <c r="NA32" s="25">
        <f>+IFERROR('simulations soy farm1 '!NA143,"")</f>
        <v>2486.2500000000014</v>
      </c>
      <c r="NB32" s="25">
        <f>+IFERROR('simulations soy farm1 '!NB143,"")</f>
        <v>3978</v>
      </c>
      <c r="NC32" s="25">
        <f>+IFERROR('simulations soy farm1 '!NC143,"")</f>
        <v>0</v>
      </c>
      <c r="ND32" s="25">
        <f>+IFERROR('simulations soy farm1 '!ND143,"")</f>
        <v>2524.5000000000005</v>
      </c>
      <c r="NE32" s="25">
        <f>+IFERROR('simulations soy farm1 '!NE143,"")</f>
        <v>2218.5000000000005</v>
      </c>
      <c r="NF32" s="25">
        <f>+IFERROR('simulations soy farm1 '!NF143,"")</f>
        <v>1071.0000000000043</v>
      </c>
      <c r="NG32" s="25">
        <f>+IFERROR('simulations soy farm1 '!NG143,"")</f>
        <v>0</v>
      </c>
      <c r="NH32" s="25">
        <f>+IFERROR('simulations soy farm1 '!NH143,"")</f>
        <v>2448.0000000000023</v>
      </c>
      <c r="NI32" s="25">
        <f>+IFERROR('simulations soy farm1 '!NI143,"")</f>
        <v>0</v>
      </c>
      <c r="NJ32" s="25">
        <f>+IFERROR('simulations soy farm1 '!NJ143,"")</f>
        <v>3136.5000000000009</v>
      </c>
      <c r="NK32" s="25">
        <f>+IFERROR('simulations soy farm1 '!NK143,"")</f>
        <v>267.75000000000108</v>
      </c>
      <c r="NL32" s="25">
        <f>+IFERROR('simulations soy farm1 '!NL143,"")</f>
        <v>1224.0000000000011</v>
      </c>
      <c r="NM32" s="25">
        <f>+IFERROR('simulations soy farm1 '!NM143,"")</f>
        <v>0</v>
      </c>
      <c r="NN32" s="25">
        <f>+IFERROR('simulations soy farm1 '!NN143,"")</f>
        <v>765.00000000000409</v>
      </c>
      <c r="NO32" s="25">
        <f>+IFERROR('simulations soy farm1 '!NO143,"")</f>
        <v>3213.0000000000027</v>
      </c>
      <c r="NP32" s="25">
        <f>+IFERROR('simulations soy farm1 '!NP143,"")</f>
        <v>2562.7499999999995</v>
      </c>
      <c r="NQ32" s="25">
        <f>+IFERROR('simulations soy farm1 '!NQ143,"")</f>
        <v>0</v>
      </c>
      <c r="NR32" s="25">
        <f>+IFERROR('simulations soy farm1 '!NR143,"")</f>
        <v>0</v>
      </c>
      <c r="NS32" s="25">
        <f>+IFERROR('simulations soy farm1 '!NS143,"")</f>
        <v>0</v>
      </c>
      <c r="NT32" s="25">
        <f>+IFERROR('simulations soy farm1 '!NT143,"")</f>
        <v>0</v>
      </c>
      <c r="NU32" s="25">
        <f>+IFERROR('simulations soy farm1 '!NU143,"")</f>
        <v>1109.2500000000036</v>
      </c>
      <c r="NV32" s="25">
        <f>+IFERROR('simulations soy farm1 '!NV143,"")</f>
        <v>0</v>
      </c>
      <c r="NW32" s="25">
        <f>+IFERROR('simulations soy farm1 '!NW143,"")</f>
        <v>306.00000000000028</v>
      </c>
      <c r="NX32" s="25">
        <f>+IFERROR('simulations soy farm1 '!NX143,"")</f>
        <v>0</v>
      </c>
      <c r="NY32" s="25">
        <f>+IFERROR('simulations soy farm1 '!NY143,"")</f>
        <v>0</v>
      </c>
      <c r="NZ32" s="25">
        <f>+IFERROR('simulations soy farm1 '!NZ143,"")</f>
        <v>0</v>
      </c>
      <c r="OA32" s="25">
        <f>+IFERROR('simulations soy farm1 '!OA143,"")</f>
        <v>5010.7500000000018</v>
      </c>
      <c r="OB32" s="25">
        <f>+IFERROR('simulations soy farm1 '!OB143,"")</f>
        <v>0</v>
      </c>
      <c r="OC32" s="25">
        <f>+IFERROR('simulations soy farm1 '!OC143,"")</f>
        <v>1759.4999999999998</v>
      </c>
      <c r="OD32" s="25">
        <f>+IFERROR('simulations soy farm1 '!OD143,"")</f>
        <v>4322.2500000000027</v>
      </c>
      <c r="OE32" s="25">
        <f>+IFERROR('simulations soy farm1 '!OE143,"")</f>
        <v>6043.5</v>
      </c>
      <c r="OF32" s="25">
        <f>+IFERROR('simulations soy farm1 '!OF143,"")</f>
        <v>765.00000000000409</v>
      </c>
      <c r="OG32" s="25">
        <f>+IFERROR('simulations soy farm1 '!OG143,"")</f>
        <v>2983.5000000000009</v>
      </c>
      <c r="OH32" s="25">
        <f>+IFERROR('simulations soy farm1 '!OH143,"")</f>
        <v>0</v>
      </c>
      <c r="OI32" s="25">
        <f>+IFERROR('simulations soy farm1 '!OI143,"")</f>
        <v>0</v>
      </c>
      <c r="OJ32" s="25">
        <f>+IFERROR('simulations soy farm1 '!OJ143,"")</f>
        <v>382.49999999999864</v>
      </c>
      <c r="OK32" s="25">
        <f>+IFERROR('simulations soy farm1 '!OK143,"")</f>
        <v>0</v>
      </c>
      <c r="OL32" s="25">
        <f>+IFERROR('simulations soy farm1 '!OL143,"")</f>
        <v>0</v>
      </c>
      <c r="OM32" s="25">
        <f>+IFERROR('simulations soy farm1 '!OM143,"")</f>
        <v>0</v>
      </c>
      <c r="ON32" s="25">
        <f>+IFERROR('simulations soy farm1 '!ON143,"")</f>
        <v>0</v>
      </c>
      <c r="OO32" s="25">
        <f>+IFERROR('simulations soy farm1 '!OO143,"")</f>
        <v>0</v>
      </c>
      <c r="OP32" s="25">
        <f>+IFERROR('simulations soy farm1 '!OP143,"")</f>
        <v>1874.2500000000009</v>
      </c>
      <c r="OQ32" s="25">
        <f>+IFERROR('simulations soy farm1 '!OQ143,"")</f>
        <v>5355.0000000000009</v>
      </c>
      <c r="OR32" s="25">
        <f>+IFERROR('simulations soy farm1 '!OR143,"")</f>
        <v>0</v>
      </c>
      <c r="OS32" s="25">
        <f>+IFERROR('simulations soy farm1 '!OS143,"")</f>
        <v>2524.5000000000005</v>
      </c>
      <c r="OT32" s="25">
        <f>+IFERROR('simulations soy farm1 '!OT143,"")</f>
        <v>0</v>
      </c>
      <c r="OU32" s="25">
        <f>+IFERROR('simulations soy farm1 '!OU143,"")</f>
        <v>0</v>
      </c>
      <c r="OV32" s="25">
        <f>+IFERROR('simulations soy farm1 '!OV143,"")</f>
        <v>0</v>
      </c>
      <c r="OW32" s="25">
        <f>+IFERROR('simulations soy farm1 '!OW143,"")</f>
        <v>1912.5</v>
      </c>
      <c r="OX32" s="25">
        <f>+IFERROR('simulations soy farm1 '!OX143,"")</f>
        <v>0</v>
      </c>
      <c r="OY32" s="25">
        <f>+IFERROR('simulations soy farm1 '!OY143,"")</f>
        <v>0</v>
      </c>
      <c r="OZ32" s="25">
        <f>+IFERROR('simulations soy farm1 '!OZ143,"")</f>
        <v>994.4999999999992</v>
      </c>
      <c r="PA32" s="25">
        <f>+IFERROR('simulations soy farm1 '!PA143,"")</f>
        <v>0</v>
      </c>
      <c r="PB32" s="25">
        <f>+IFERROR('simulations soy farm1 '!PB143,"")</f>
        <v>0</v>
      </c>
      <c r="PC32" s="25">
        <f>+IFERROR('simulations soy farm1 '!PC143,"")</f>
        <v>918.0000000000008</v>
      </c>
      <c r="PD32" s="25">
        <f>+IFERROR('simulations soy farm1 '!PD143,"")</f>
        <v>1109.2500000000036</v>
      </c>
      <c r="PE32" s="25">
        <f>+IFERROR('simulations soy farm1 '!PE143,"")</f>
        <v>1836.0000000000016</v>
      </c>
      <c r="PF32" s="25">
        <f>+IFERROR('simulations soy farm1 '!PF143,"")</f>
        <v>3901.5000000000018</v>
      </c>
      <c r="PG32" s="25">
        <f>+IFERROR('simulations soy farm1 '!PG143,"")</f>
        <v>573.75000000000136</v>
      </c>
      <c r="PH32" s="25">
        <f>+IFERROR('simulations soy farm1 '!PH143,"")</f>
        <v>1683.0000000000016</v>
      </c>
      <c r="PI32" s="25">
        <f>+IFERROR('simulations soy farm1 '!PI143,"")</f>
        <v>0</v>
      </c>
      <c r="PJ32" s="25">
        <f>+IFERROR('simulations soy farm1 '!PJ143,"")</f>
        <v>0</v>
      </c>
      <c r="PK32" s="25">
        <f>+IFERROR('simulations soy farm1 '!PK143,"")</f>
        <v>0</v>
      </c>
      <c r="PL32" s="25">
        <f>+IFERROR('simulations soy farm1 '!PL143,"")</f>
        <v>0</v>
      </c>
      <c r="PM32" s="25">
        <f>+IFERROR('simulations soy farm1 '!PM143,"")</f>
        <v>0</v>
      </c>
      <c r="PN32" s="25">
        <f>+IFERROR('simulations soy farm1 '!PN143,"")</f>
        <v>0</v>
      </c>
      <c r="PO32" s="25">
        <f>+IFERROR('simulations soy farm1 '!PO143,"")</f>
        <v>0</v>
      </c>
      <c r="PP32" s="25">
        <f>+IFERROR('simulations soy farm1 '!PP143,"")</f>
        <v>0</v>
      </c>
      <c r="PQ32" s="25">
        <f>+IFERROR('simulations soy farm1 '!PQ143,"")</f>
        <v>1912.5</v>
      </c>
      <c r="PR32" s="25">
        <f>+IFERROR('simulations soy farm1 '!PR143,"")</f>
        <v>0</v>
      </c>
      <c r="PS32" s="25">
        <f>+IFERROR('simulations soy farm1 '!PS143,"")</f>
        <v>0</v>
      </c>
      <c r="PT32" s="25">
        <f>+IFERROR('simulations soy farm1 '!PT143,"")</f>
        <v>0</v>
      </c>
      <c r="PU32" s="25">
        <f>+IFERROR('simulations soy farm1 '!PU143,"")</f>
        <v>3518.9999999999995</v>
      </c>
      <c r="PV32" s="25">
        <f>+IFERROR('simulations soy farm1 '!PV143,"")</f>
        <v>0</v>
      </c>
      <c r="PW32" s="25">
        <f>+IFERROR('simulations soy farm1 '!PW143,"")</f>
        <v>0</v>
      </c>
      <c r="PX32" s="25">
        <f>+IFERROR('simulations soy farm1 '!PX143,"")</f>
        <v>0</v>
      </c>
      <c r="PY32" s="25">
        <f>+IFERROR('simulations soy farm1 '!PY143,"")</f>
        <v>0</v>
      </c>
      <c r="PZ32" s="25">
        <f>+IFERROR('simulations soy farm1 '!PZ143,"")</f>
        <v>535.50000000000216</v>
      </c>
      <c r="QA32" s="25">
        <f>+IFERROR('simulations soy farm1 '!QA143,"")</f>
        <v>0</v>
      </c>
      <c r="QB32" s="25">
        <f>+IFERROR('simulations soy farm1 '!QB143,"")</f>
        <v>0</v>
      </c>
      <c r="QC32" s="25">
        <f>+IFERROR('simulations soy farm1 '!QC143,"")</f>
        <v>420.7500000000046</v>
      </c>
      <c r="QD32" s="25">
        <f>+IFERROR('simulations soy farm1 '!QD143,"")</f>
        <v>0</v>
      </c>
      <c r="QE32" s="25">
        <f>+IFERROR('simulations soy farm1 '!QE143,"")</f>
        <v>0</v>
      </c>
      <c r="QF32" s="25">
        <f>+IFERROR('simulations soy farm1 '!QF143,"")</f>
        <v>3595.5000000000014</v>
      </c>
      <c r="QG32" s="25">
        <f>+IFERROR('simulations soy farm1 '!QG143,"")</f>
        <v>0</v>
      </c>
      <c r="QH32" s="25">
        <f>+IFERROR('simulations soy farm1 '!QH143,"")</f>
        <v>0</v>
      </c>
      <c r="QI32" s="25">
        <f>+IFERROR('simulations soy farm1 '!QI143,"")</f>
        <v>956.25</v>
      </c>
      <c r="QJ32" s="25">
        <f>+IFERROR('simulations soy farm1 '!QJ143,"")</f>
        <v>0</v>
      </c>
      <c r="QK32" s="25">
        <f>+IFERROR('simulations soy farm1 '!QK143,"")</f>
        <v>1224.0000000000011</v>
      </c>
      <c r="QL32" s="25">
        <f>+IFERROR('simulations soy farm1 '!QL143,"")</f>
        <v>3978</v>
      </c>
      <c r="QM32" s="25">
        <f>+IFERROR('simulations soy farm1 '!QM143,"")</f>
        <v>2295.0000000000018</v>
      </c>
      <c r="QN32" s="25">
        <f>+IFERROR('simulations soy farm1 '!QN143,"")</f>
        <v>0</v>
      </c>
      <c r="QO32" s="25">
        <f>+IFERROR('simulations soy farm1 '!QO143,"")</f>
        <v>0</v>
      </c>
      <c r="QP32" s="25">
        <f>+IFERROR('simulations soy farm1 '!QP143,"")</f>
        <v>0</v>
      </c>
      <c r="QQ32" s="25">
        <f>+IFERROR('simulations soy farm1 '!QQ143,"")</f>
        <v>0</v>
      </c>
      <c r="QR32" s="25">
        <f>+IFERROR('simulations soy farm1 '!QR143,"")</f>
        <v>0</v>
      </c>
      <c r="QS32" s="25">
        <f>+IFERROR('simulations soy farm1 '!QS143,"")</f>
        <v>0</v>
      </c>
      <c r="QT32" s="25">
        <f>+IFERROR('simulations soy farm1 '!QT143,"")</f>
        <v>1759.4999999999998</v>
      </c>
      <c r="QU32" s="25">
        <f>+IFERROR('simulations soy farm1 '!QU143,"")</f>
        <v>0</v>
      </c>
      <c r="QV32" s="25">
        <f>+IFERROR('simulations soy farm1 '!QV143,"")</f>
        <v>229.5000000000019</v>
      </c>
      <c r="QW32" s="25">
        <f>+IFERROR('simulations soy farm1 '!QW143,"")</f>
        <v>0</v>
      </c>
      <c r="QX32" s="25">
        <f>+IFERROR('simulations soy farm1 '!QX143,"")</f>
        <v>0</v>
      </c>
      <c r="QY32" s="25">
        <f>+IFERROR('simulations soy farm1 '!QY143,"")</f>
        <v>0</v>
      </c>
      <c r="QZ32" s="25">
        <f>+IFERROR('simulations soy farm1 '!QZ143,"")</f>
        <v>0</v>
      </c>
      <c r="RA32" s="25">
        <f>+IFERROR('simulations soy farm1 '!RA143,"")</f>
        <v>3021.75</v>
      </c>
      <c r="RB32" s="25">
        <f>+IFERROR('simulations soy farm1 '!RB143,"")</f>
        <v>879.75000000000159</v>
      </c>
      <c r="RC32" s="25">
        <f>+IFERROR('simulations soy farm1 '!RC143,"")</f>
        <v>0</v>
      </c>
      <c r="RD32" s="25">
        <f>+IFERROR('simulations soy farm1 '!RD143,"")</f>
        <v>1836.0000000000016</v>
      </c>
      <c r="RE32" s="25">
        <f>+IFERROR('simulations soy farm1 '!RE143,"")</f>
        <v>0</v>
      </c>
      <c r="RF32" s="25">
        <f>+IFERROR('simulations soy farm1 '!RF143,"")</f>
        <v>3786.7500000000009</v>
      </c>
      <c r="RG32" s="25">
        <f>+IFERROR('simulations soy farm1 '!RG143,"")</f>
        <v>2142.0000000000018</v>
      </c>
      <c r="RH32" s="25">
        <f>+IFERROR('simulations soy farm1 '!RH143,"")</f>
        <v>0</v>
      </c>
      <c r="RI32" s="25">
        <f>+IFERROR('simulations soy farm1 '!RI143,"")</f>
        <v>726.74999999999807</v>
      </c>
      <c r="RJ32" s="25">
        <f>+IFERROR('simulations soy farm1 '!RJ143,"")</f>
        <v>7267.5000000000009</v>
      </c>
      <c r="RK32" s="25">
        <f>+IFERROR('simulations soy farm1 '!RK143,"")</f>
        <v>3978</v>
      </c>
      <c r="RL32" s="25">
        <f>+IFERROR('simulations soy farm1 '!RL143,"")</f>
        <v>1300.4999999999995</v>
      </c>
      <c r="RM32" s="25">
        <f>+IFERROR('simulations soy farm1 '!RM143,"")</f>
        <v>0</v>
      </c>
      <c r="RN32" s="25">
        <f>+IFERROR('simulations soy farm1 '!RN143,"")</f>
        <v>0</v>
      </c>
      <c r="RO32" s="25">
        <f>+IFERROR('simulations soy farm1 '!RO143,"")</f>
        <v>0</v>
      </c>
      <c r="RP32" s="25">
        <f>+IFERROR('simulations soy farm1 '!RP143,"")</f>
        <v>1568.2500000000005</v>
      </c>
      <c r="RQ32" s="25">
        <f>+IFERROR('simulations soy farm1 '!RQ143,"")</f>
        <v>4054.5000000000018</v>
      </c>
      <c r="RR32" s="25">
        <f>+IFERROR('simulations soy farm1 '!RR143,"")</f>
        <v>0</v>
      </c>
      <c r="RS32" s="25">
        <f>+IFERROR('simulations soy farm1 '!RS143,"")</f>
        <v>0</v>
      </c>
      <c r="RT32" s="25">
        <f>+IFERROR('simulations soy farm1 '!RT143,"")</f>
        <v>0</v>
      </c>
      <c r="RU32" s="25">
        <f>+IFERROR('simulations soy farm1 '!RU143,"")</f>
        <v>7152.75</v>
      </c>
      <c r="RV32" s="25">
        <f>+IFERROR('simulations soy farm1 '!RV143,"")</f>
        <v>38.249999999999183</v>
      </c>
      <c r="RW32" s="25">
        <f>+IFERROR('simulations soy farm1 '!RW143,"")</f>
        <v>1950.7500000000025</v>
      </c>
      <c r="RX32" s="25">
        <f>+IFERROR('simulations soy farm1 '!RX143,"")</f>
        <v>0</v>
      </c>
      <c r="RY32" s="25">
        <f>+IFERROR('simulations soy farm1 '!RY143,"")</f>
        <v>0</v>
      </c>
      <c r="RZ32" s="25">
        <f>+IFERROR('simulations soy farm1 '!RZ143,"")</f>
        <v>0</v>
      </c>
      <c r="SA32" s="25">
        <f>+IFERROR('simulations soy farm1 '!SA143,"")</f>
        <v>0</v>
      </c>
      <c r="SB32" s="25">
        <f>+IFERROR('simulations soy farm1 '!SB143,"")</f>
        <v>1644.7500000000023</v>
      </c>
      <c r="SC32" s="25">
        <f>+IFERROR('simulations soy farm1 '!SC143,"")</f>
        <v>0</v>
      </c>
      <c r="SD32" s="25">
        <f>+IFERROR('simulations soy farm1 '!SD143,"")</f>
        <v>0</v>
      </c>
      <c r="SE32" s="25">
        <f>+IFERROR('simulations soy farm1 '!SE143,"")</f>
        <v>2027.2500000000009</v>
      </c>
      <c r="SF32" s="25">
        <f>+IFERROR('simulations soy farm1 '!SF143,"")</f>
        <v>4819.5000000000027</v>
      </c>
      <c r="SG32" s="25">
        <f>+IFERROR('simulations soy farm1 '!SG143,"")</f>
        <v>2295.0000000000018</v>
      </c>
      <c r="SI32" s="25">
        <f t="shared" ref="SI32:SI35" si="55">+(SUMIF(C32:SG32,"&gt;0")+SUMIF(C32:SG32,"&lt;=0"))/(COUNTIF(C32:SG32,"&gt;0")+COUNTIF(C32:SG32,"&lt;=0"))</f>
        <v>1133.7790581162326</v>
      </c>
      <c r="SJ32" s="25"/>
      <c r="SK32" s="94">
        <f>++IF(ISERROR(SK31),"n/a",IF(SK31=0,"n/a",IFERROR(TT31,"n/a")))</f>
        <v>0.97799999999999998</v>
      </c>
      <c r="SL32" s="94">
        <f>+IF(ISERROR(SL31),"n/a",IF(SL31=0,"n/a",IFERROR(TT32,"n/a")))</f>
        <v>0.66400000000000003</v>
      </c>
      <c r="SM32" s="94">
        <f>+IF(ISERROR(SM31),"n/a",IF(SM31=0,"n/a",IFERROR(TT33,"n/a")))</f>
        <v>0.70799999999999996</v>
      </c>
      <c r="SN32" s="94">
        <f>+IF(ISERROR(SN31),"n/a",IF(SN31=0,"n/a",IFERROR(TT34,"n/a")))</f>
        <v>0.748</v>
      </c>
      <c r="SO32" s="94">
        <f>+IF(ISERROR(SO31),"n/a",IF(SO31=0,"n/a",IFERROR(TT35,"n/a")))</f>
        <v>0.80600000000000005</v>
      </c>
      <c r="SP32" s="25"/>
      <c r="SQ32" s="247">
        <f t="shared" ref="SQ32:SQ35" si="56">+A32</f>
        <v>2015</v>
      </c>
      <c r="SR32" s="247">
        <f t="shared" ref="SR32:SR35" si="57">+COUNTIF($B32:$SG32,"&lt;=0")</f>
        <v>269</v>
      </c>
      <c r="SS32" s="247">
        <f t="shared" ref="SS32:SS35" si="58">+COUNTIF($B32:$SG32,"&lt;=10000")</f>
        <v>500</v>
      </c>
      <c r="ST32" s="247">
        <f t="shared" ref="ST32:ST35" si="59">+COUNTIF($B32:$SG32,"&lt;=25000")</f>
        <v>500</v>
      </c>
      <c r="SU32" s="247">
        <f t="shared" ref="SU32:SU35" si="60">+COUNTIF($B32:$SG32,"&lt;=50000")</f>
        <v>500</v>
      </c>
      <c r="SV32" s="247">
        <f t="shared" ref="SV32:SV35" si="61">+COUNTIF($B32:$SG32,"&lt;=75000")</f>
        <v>500</v>
      </c>
      <c r="SW32" s="247">
        <f t="shared" ref="SW32:SW35" si="62">+COUNTIF($B32:$SG32,"&lt;=100000")</f>
        <v>500</v>
      </c>
      <c r="SX32" s="247">
        <f t="shared" ref="SX32:SX35" si="63">+COUNTIF($B32:$SG32,"&lt;=125000")</f>
        <v>500</v>
      </c>
      <c r="SY32" s="247">
        <f t="shared" ref="SY32:SY35" si="64">+COUNTIF($B32:$SG32,"&lt;=150000")</f>
        <v>500</v>
      </c>
      <c r="SZ32" s="247">
        <f t="shared" ref="SZ32:SZ35" si="65">+COUNTIF($B32:$SG32,"&lt;=150000")+COUNTIF($B32:$SG32,"&gt;150000")</f>
        <v>500</v>
      </c>
      <c r="TA32" s="25"/>
      <c r="TB32" s="168">
        <f t="shared" ref="TB32:TB35" si="66">+SR32/$SZ32</f>
        <v>0.53800000000000003</v>
      </c>
      <c r="TC32" s="168">
        <f t="shared" ref="TC32:TC35" si="67">+(SS32-SR32)/$SZ32</f>
        <v>0.46200000000000002</v>
      </c>
      <c r="TD32" s="168">
        <f t="shared" si="48"/>
        <v>0</v>
      </c>
      <c r="TE32" s="168">
        <f t="shared" si="49"/>
        <v>0</v>
      </c>
      <c r="TF32" s="168">
        <f t="shared" si="50"/>
        <v>0</v>
      </c>
      <c r="TG32" s="168">
        <f t="shared" si="51"/>
        <v>0</v>
      </c>
      <c r="TH32" s="168">
        <f t="shared" si="52"/>
        <v>0</v>
      </c>
      <c r="TI32" s="168">
        <f t="shared" si="53"/>
        <v>0</v>
      </c>
      <c r="TJ32" s="168">
        <f t="shared" si="54"/>
        <v>0</v>
      </c>
      <c r="TK32" s="94">
        <f t="shared" ref="TK32:TK35" si="68">SUM(TB32:TJ32)</f>
        <v>1</v>
      </c>
      <c r="TM32">
        <v>2</v>
      </c>
      <c r="TP32" s="477">
        <f>+SMALL(B32:SG32,ROUND(SZ32*$TP$15,0))</f>
        <v>0</v>
      </c>
      <c r="TQ32" s="477">
        <f t="shared" ref="TQ32:TQ35" si="69">+SMALL($B32:$SG32,ROUND($SZ32*TQ$15,0))</f>
        <v>1874.2500000000009</v>
      </c>
      <c r="TR32" s="25">
        <f t="shared" ref="TR32:TR35" si="70">+SI32</f>
        <v>1133.7790581162326</v>
      </c>
      <c r="TS32">
        <f>+RANK(SI32,B32:SI32,1)</f>
        <v>332</v>
      </c>
      <c r="TT32" s="168">
        <f>+TS32/SZ32</f>
        <v>0.66400000000000003</v>
      </c>
      <c r="TV32" s="168">
        <f t="shared" ref="TV32:TV35" si="71">+SR32/SZ32</f>
        <v>0.53800000000000003</v>
      </c>
    </row>
    <row r="33" spans="1:542">
      <c r="A33">
        <v>2016</v>
      </c>
      <c r="B33" s="25">
        <f>+IFERROR('simulations soy farm1 '!B188,"")</f>
        <v>8262</v>
      </c>
      <c r="C33" s="25">
        <f>+IFERROR('simulations soy farm1 '!C188,"")</f>
        <v>0</v>
      </c>
      <c r="D33" s="25">
        <f>+IFERROR('simulations soy farm1 '!D188,"")</f>
        <v>3021.75</v>
      </c>
      <c r="E33" s="25">
        <f>+IFERROR('simulations soy farm1 '!E188,"")</f>
        <v>0</v>
      </c>
      <c r="F33" s="25">
        <f>+IFERROR('simulations soy farm1 '!F188,"")</f>
        <v>0</v>
      </c>
      <c r="G33" s="25">
        <f>+IFERROR('simulations soy farm1 '!G188,"")</f>
        <v>0</v>
      </c>
      <c r="H33" s="25">
        <f>+IFERROR('simulations soy farm1 '!H188,"")</f>
        <v>0</v>
      </c>
      <c r="I33" s="25">
        <f>+IFERROR('simulations soy farm1 '!I188,"")</f>
        <v>0</v>
      </c>
      <c r="J33" s="25">
        <f>+IFERROR('simulations soy farm1 '!J188,"")</f>
        <v>0</v>
      </c>
      <c r="K33" s="25">
        <f>+IFERROR('simulations soy farm1 '!K188,"")</f>
        <v>5967.0000000000018</v>
      </c>
      <c r="L33" s="25">
        <f>+IFERROR('simulations soy farm1 '!L188,"")</f>
        <v>1989.0000000000018</v>
      </c>
      <c r="M33" s="25">
        <f>+IFERROR('simulations soy farm1 '!M188,"")</f>
        <v>0</v>
      </c>
      <c r="N33" s="25">
        <f>+IFERROR('simulations soy farm1 '!N188,"")</f>
        <v>0</v>
      </c>
      <c r="O33" s="25">
        <f>+IFERROR('simulations soy farm1 '!O188,"")</f>
        <v>114.75000000000435</v>
      </c>
      <c r="P33" s="25">
        <f>+IFERROR('simulations soy farm1 '!P188,"")</f>
        <v>0</v>
      </c>
      <c r="Q33" s="25">
        <f>+IFERROR('simulations soy farm1 '!Q188,"")</f>
        <v>2448.0000000000023</v>
      </c>
      <c r="R33" s="25">
        <f>+IFERROR('simulations soy farm1 '!R188,"")</f>
        <v>994.4999999999992</v>
      </c>
      <c r="S33" s="25">
        <f>+IFERROR('simulations soy farm1 '!S188,"")</f>
        <v>0</v>
      </c>
      <c r="T33" s="25">
        <f>+IFERROR('simulations soy farm1 '!T188,"")</f>
        <v>7535.2500000000027</v>
      </c>
      <c r="U33" s="25">
        <f>+IFERROR('simulations soy farm1 '!U188,"")</f>
        <v>0</v>
      </c>
      <c r="V33" s="25">
        <f>+IFERROR('simulations soy farm1 '!V188,"")</f>
        <v>0</v>
      </c>
      <c r="W33" s="25">
        <f>+IFERROR('simulations soy farm1 '!W188,"")</f>
        <v>0</v>
      </c>
      <c r="X33" s="25">
        <f>+IFERROR('simulations soy farm1 '!X188,"")</f>
        <v>0</v>
      </c>
      <c r="Y33" s="25">
        <f>+IFERROR('simulations soy farm1 '!Y188,"")</f>
        <v>0</v>
      </c>
      <c r="Z33" s="25">
        <f>+IFERROR('simulations soy farm1 '!Z188,"")</f>
        <v>0</v>
      </c>
      <c r="AA33" s="25">
        <f>+IFERROR('simulations soy farm1 '!AA188,"")</f>
        <v>0</v>
      </c>
      <c r="AB33" s="25">
        <f>+IFERROR('simulations soy farm1 '!AB188,"")</f>
        <v>2371.5000000000005</v>
      </c>
      <c r="AC33" s="25">
        <f>+IFERROR('simulations soy farm1 '!AC188,"")</f>
        <v>7267.5000000000009</v>
      </c>
      <c r="AD33" s="25">
        <f>+IFERROR('simulations soy farm1 '!AD188,"")</f>
        <v>0</v>
      </c>
      <c r="AE33" s="25">
        <f>+IFERROR('simulations soy farm1 '!AE188,"")</f>
        <v>3366.0000000000032</v>
      </c>
      <c r="AF33" s="25">
        <f>+IFERROR('simulations soy farm1 '!AF188,"")</f>
        <v>2295.0000000000018</v>
      </c>
      <c r="AG33" s="25">
        <f>+IFERROR('simulations soy farm1 '!AG188,"")</f>
        <v>0</v>
      </c>
      <c r="AH33" s="25">
        <f>+IFERROR('simulations soy farm1 '!AH188,"")</f>
        <v>0</v>
      </c>
      <c r="AI33" s="25">
        <f>+IFERROR('simulations soy farm1 '!AI188,"")</f>
        <v>0</v>
      </c>
      <c r="AJ33" s="25">
        <f>+IFERROR('simulations soy farm1 '!AJ188,"")</f>
        <v>0</v>
      </c>
      <c r="AK33" s="25">
        <f>+IFERROR('simulations soy farm1 '!AK188,"")</f>
        <v>0</v>
      </c>
      <c r="AL33" s="25">
        <f>+IFERROR('simulations soy farm1 '!AL188,"")</f>
        <v>0</v>
      </c>
      <c r="AM33" s="25">
        <f>+IFERROR('simulations soy farm1 '!AM188,"")</f>
        <v>2409.7500000000032</v>
      </c>
      <c r="AN33" s="25">
        <f>+IFERROR('simulations soy farm1 '!AN188,"")</f>
        <v>0</v>
      </c>
      <c r="AO33" s="25">
        <f>+IFERROR('simulations soy farm1 '!AO188,"")</f>
        <v>0</v>
      </c>
      <c r="AP33" s="25">
        <f>+IFERROR('simulations soy farm1 '!AP188,"")</f>
        <v>4972.5000000000027</v>
      </c>
      <c r="AQ33" s="25">
        <f>+IFERROR('simulations soy farm1 '!AQ188,"")</f>
        <v>0</v>
      </c>
      <c r="AR33" s="25">
        <f>+IFERROR('simulations soy farm1 '!AR188,"")</f>
        <v>0</v>
      </c>
      <c r="AS33" s="25">
        <f>+IFERROR('simulations soy farm1 '!AS188,"")</f>
        <v>0</v>
      </c>
      <c r="AT33" s="25">
        <f>+IFERROR('simulations soy farm1 '!AT188,"")</f>
        <v>1721.2500000000007</v>
      </c>
      <c r="AU33" s="25">
        <f>+IFERROR('simulations soy farm1 '!AU188,"")</f>
        <v>1032.7499999999984</v>
      </c>
      <c r="AV33" s="25">
        <f>+IFERROR('simulations soy farm1 '!AV188,"")</f>
        <v>382.49999999999864</v>
      </c>
      <c r="AW33" s="25">
        <f>+IFERROR('simulations soy farm1 '!AW188,"")</f>
        <v>1185.7500000000018</v>
      </c>
      <c r="AX33" s="25">
        <f>+IFERROR('simulations soy farm1 '!AX188,"")</f>
        <v>0</v>
      </c>
      <c r="AY33" s="25">
        <f>+IFERROR('simulations soy farm1 '!AY188,"")</f>
        <v>7344</v>
      </c>
      <c r="AZ33" s="25">
        <f>+IFERROR('simulations soy farm1 '!AZ188,"")</f>
        <v>612.00000000000057</v>
      </c>
      <c r="BA33" s="25">
        <f>+IFERROR('simulations soy farm1 '!BA188,"")</f>
        <v>0</v>
      </c>
      <c r="BB33" s="25">
        <f>+IFERROR('simulations soy farm1 '!BB188,"")</f>
        <v>4551.7500000000018</v>
      </c>
      <c r="BC33" s="25">
        <f>+IFERROR('simulations soy farm1 '!BC188,"")</f>
        <v>76.499999999998366</v>
      </c>
      <c r="BD33" s="25">
        <f>+IFERROR('simulations soy farm1 '!BD188,"")</f>
        <v>0</v>
      </c>
      <c r="BE33" s="25">
        <f>+IFERROR('simulations soy farm1 '!BE188,"")</f>
        <v>0</v>
      </c>
      <c r="BF33" s="25">
        <f>+IFERROR('simulations soy farm1 '!BF188,"")</f>
        <v>459.00000000000381</v>
      </c>
      <c r="BG33" s="25">
        <f>+IFERROR('simulations soy farm1 '!BG188,"")</f>
        <v>0</v>
      </c>
      <c r="BH33" s="25">
        <f>+IFERROR('simulations soy farm1 '!BH188,"")</f>
        <v>3366.0000000000032</v>
      </c>
      <c r="BI33" s="25">
        <f>+IFERROR('simulations soy farm1 '!BI188,"")</f>
        <v>0</v>
      </c>
      <c r="BJ33" s="25">
        <f>+IFERROR('simulations soy farm1 '!BJ188,"")</f>
        <v>0</v>
      </c>
      <c r="BK33" s="25">
        <f>+IFERROR('simulations soy farm1 '!BK188,"")</f>
        <v>0</v>
      </c>
      <c r="BL33" s="25">
        <f>+IFERROR('simulations soy farm1 '!BL188,"")</f>
        <v>0</v>
      </c>
      <c r="BM33" s="25">
        <f>+IFERROR('simulations soy farm1 '!BM188,"")</f>
        <v>1912.5</v>
      </c>
      <c r="BN33" s="25">
        <f>+IFERROR('simulations soy farm1 '!BN188,"")</f>
        <v>1950.7500000000025</v>
      </c>
      <c r="BO33" s="25">
        <f>+IFERROR('simulations soy farm1 '!BO188,"")</f>
        <v>0</v>
      </c>
      <c r="BP33" s="25">
        <f>+IFERROR('simulations soy farm1 '!BP188,"")</f>
        <v>0</v>
      </c>
      <c r="BQ33" s="25">
        <f>+IFERROR('simulations soy farm1 '!BQ188,"")</f>
        <v>6426.0000000000027</v>
      </c>
      <c r="BR33" s="25">
        <f>+IFERROR('simulations soy farm1 '!BR188,"")</f>
        <v>0</v>
      </c>
      <c r="BS33" s="25">
        <f>+IFERROR('simulations soy farm1 '!BS188,"")</f>
        <v>1989.0000000000018</v>
      </c>
      <c r="BT33" s="25">
        <f>+IFERROR('simulations soy farm1 '!BT188,"")</f>
        <v>0</v>
      </c>
      <c r="BU33" s="25">
        <f>+IFERROR('simulations soy farm1 '!BU188,"")</f>
        <v>0</v>
      </c>
      <c r="BV33" s="25">
        <f>+IFERROR('simulations soy farm1 '!BV188,"")</f>
        <v>2715.75</v>
      </c>
      <c r="BW33" s="25">
        <f>+IFERROR('simulations soy farm1 '!BW188,"")</f>
        <v>0</v>
      </c>
      <c r="BX33" s="25">
        <f>+IFERROR('simulations soy farm1 '!BX188,"")</f>
        <v>0</v>
      </c>
      <c r="BY33" s="25">
        <f>+IFERROR('simulations soy farm1 '!BY188,"")</f>
        <v>0</v>
      </c>
      <c r="BZ33" s="25">
        <f>+IFERROR('simulations soy farm1 '!BZ188,"")</f>
        <v>0</v>
      </c>
      <c r="CA33" s="25">
        <f>+IFERROR('simulations soy farm1 '!CA188,"")</f>
        <v>2065.5</v>
      </c>
      <c r="CB33" s="25">
        <f>+IFERROR('simulations soy farm1 '!CB188,"")</f>
        <v>0</v>
      </c>
      <c r="CC33" s="25">
        <f>+IFERROR('simulations soy farm1 '!CC188,"")</f>
        <v>0</v>
      </c>
      <c r="CD33" s="25">
        <f>+IFERROR('simulations soy farm1 '!CD188,"")</f>
        <v>2983.5000000000009</v>
      </c>
      <c r="CE33" s="25">
        <f>+IFERROR('simulations soy farm1 '!CE188,"")</f>
        <v>1377.0000000000045</v>
      </c>
      <c r="CF33" s="25">
        <f>+IFERROR('simulations soy farm1 '!CF188,"")</f>
        <v>0</v>
      </c>
      <c r="CG33" s="25">
        <f>+IFERROR('simulations soy farm1 '!CG188,"")</f>
        <v>0</v>
      </c>
      <c r="CH33" s="25">
        <f>+IFERROR('simulations soy farm1 '!CH188,"")</f>
        <v>0</v>
      </c>
      <c r="CI33" s="25">
        <f>+IFERROR('simulations soy farm1 '!CI188,"")</f>
        <v>0</v>
      </c>
      <c r="CJ33" s="25">
        <f>+IFERROR('simulations soy farm1 '!CJ188,"")</f>
        <v>0</v>
      </c>
      <c r="CK33" s="25">
        <f>+IFERROR('simulations soy farm1 '!CK188,"")</f>
        <v>1338.7499999999986</v>
      </c>
      <c r="CL33" s="25">
        <f>+IFERROR('simulations soy farm1 '!CL188,"")</f>
        <v>3366.0000000000032</v>
      </c>
      <c r="CM33" s="25">
        <f>+IFERROR('simulations soy farm1 '!CM188,"")</f>
        <v>0</v>
      </c>
      <c r="CN33" s="25">
        <f>+IFERROR('simulations soy farm1 '!CN188,"")</f>
        <v>0</v>
      </c>
      <c r="CO33" s="25">
        <f>+IFERROR('simulations soy farm1 '!CO188,"")</f>
        <v>0</v>
      </c>
      <c r="CP33" s="25">
        <f>+IFERROR('simulations soy farm1 '!CP188,"")</f>
        <v>879.75000000000159</v>
      </c>
      <c r="CQ33" s="25">
        <f>+IFERROR('simulations soy farm1 '!CQ188,"")</f>
        <v>0</v>
      </c>
      <c r="CR33" s="25">
        <f>+IFERROR('simulations soy farm1 '!CR188,"")</f>
        <v>3021.75</v>
      </c>
      <c r="CS33" s="25">
        <f>+IFERROR('simulations soy farm1 '!CS188,"")</f>
        <v>0</v>
      </c>
      <c r="CT33" s="25">
        <f>+IFERROR('simulations soy farm1 '!CT188,"")</f>
        <v>382.49999999999864</v>
      </c>
      <c r="CU33" s="25">
        <f>+IFERROR('simulations soy farm1 '!CU188,"")</f>
        <v>0</v>
      </c>
      <c r="CV33" s="25">
        <f>+IFERROR('simulations soy farm1 '!CV188,"")</f>
        <v>0</v>
      </c>
      <c r="CW33" s="25">
        <f>+IFERROR('simulations soy farm1 '!CW188,"")</f>
        <v>1568.2500000000005</v>
      </c>
      <c r="CX33" s="25">
        <f>+IFERROR('simulations soy farm1 '!CX188,"")</f>
        <v>3786.7500000000009</v>
      </c>
      <c r="CY33" s="25">
        <f>+IFERROR('simulations soy farm1 '!CY188,"")</f>
        <v>0</v>
      </c>
      <c r="CZ33" s="25">
        <f>+IFERROR('simulations soy farm1 '!CZ188,"")</f>
        <v>0</v>
      </c>
      <c r="DA33" s="25">
        <f>+IFERROR('simulations soy farm1 '!DA188,"")</f>
        <v>535.50000000000216</v>
      </c>
      <c r="DB33" s="25">
        <f>+IFERROR('simulations soy farm1 '!DB188,"")</f>
        <v>0</v>
      </c>
      <c r="DC33" s="25">
        <f>+IFERROR('simulations soy farm1 '!DC188,"")</f>
        <v>0</v>
      </c>
      <c r="DD33" s="25">
        <f>+IFERROR('simulations soy farm1 '!DD188,"")</f>
        <v>0</v>
      </c>
      <c r="DE33" s="25">
        <f>+IFERROR('simulations soy farm1 '!DE188,"")</f>
        <v>6655.5000000000009</v>
      </c>
      <c r="DF33" s="25">
        <f>+IFERROR('simulations soy farm1 '!DF188,"")</f>
        <v>0</v>
      </c>
      <c r="DG33" s="25">
        <f>+IFERROR('simulations soy farm1 '!DG188,"")</f>
        <v>0</v>
      </c>
      <c r="DH33" s="25">
        <f>+IFERROR('simulations soy farm1 '!DH188,"")</f>
        <v>0</v>
      </c>
      <c r="DI33" s="25">
        <f>+IFERROR('simulations soy farm1 '!DI188,"")</f>
        <v>0</v>
      </c>
      <c r="DJ33" s="25">
        <f>+IFERROR('simulations soy farm1 '!DJ188,"")</f>
        <v>2677.5000000000005</v>
      </c>
      <c r="DK33" s="25">
        <f>+IFERROR('simulations soy farm1 '!DK188,"")</f>
        <v>76.499999999998366</v>
      </c>
      <c r="DL33" s="25">
        <f>+IFERROR('simulations soy farm1 '!DL188,"")</f>
        <v>0</v>
      </c>
      <c r="DM33" s="25">
        <f>+IFERROR('simulations soy farm1 '!DM188,"")</f>
        <v>3327.7500000000005</v>
      </c>
      <c r="DN33" s="25">
        <f>+IFERROR('simulations soy farm1 '!DN188,"")</f>
        <v>3786.7500000000009</v>
      </c>
      <c r="DO33" s="25">
        <f>+IFERROR('simulations soy farm1 '!DO188,"")</f>
        <v>0</v>
      </c>
      <c r="DP33" s="25">
        <f>+IFERROR('simulations soy farm1 '!DP188,"")</f>
        <v>0</v>
      </c>
      <c r="DQ33" s="25">
        <f>+IFERROR('simulations soy farm1 '!DQ188,"")</f>
        <v>0</v>
      </c>
      <c r="DR33" s="25">
        <f>+IFERROR('simulations soy farm1 '!DR188,"")</f>
        <v>0</v>
      </c>
      <c r="DS33" s="25">
        <f>+IFERROR('simulations soy farm1 '!DS188,"")</f>
        <v>1491.7500000000023</v>
      </c>
      <c r="DT33" s="25">
        <f>+IFERROR('simulations soy farm1 '!DT188,"")</f>
        <v>0</v>
      </c>
      <c r="DU33" s="25">
        <f>+IFERROR('simulations soy farm1 '!DU188,"")</f>
        <v>0</v>
      </c>
      <c r="DV33" s="25">
        <f>+IFERROR('simulations soy farm1 '!DV188,"")</f>
        <v>1912.5</v>
      </c>
      <c r="DW33" s="25">
        <f>+IFERROR('simulations soy farm1 '!DW188,"")</f>
        <v>0</v>
      </c>
      <c r="DX33" s="25">
        <f>+IFERROR('simulations soy farm1 '!DX188,"")</f>
        <v>841.5000000000025</v>
      </c>
      <c r="DY33" s="25">
        <f>+IFERROR('simulations soy farm1 '!DY188,"")</f>
        <v>6502.5000000000009</v>
      </c>
      <c r="DZ33" s="25">
        <f>+IFERROR('simulations soy farm1 '!DZ188,"")</f>
        <v>5584.5</v>
      </c>
      <c r="EA33" s="25">
        <f>+IFERROR('simulations soy farm1 '!EA188,"")</f>
        <v>1262.2500000000002</v>
      </c>
      <c r="EB33" s="25">
        <f>+IFERROR('simulations soy farm1 '!EB188,"")</f>
        <v>0</v>
      </c>
      <c r="EC33" s="25">
        <f>+IFERROR('simulations soy farm1 '!EC188,"")</f>
        <v>0</v>
      </c>
      <c r="ED33" s="25">
        <f>+IFERROR('simulations soy farm1 '!ED188,"")</f>
        <v>0</v>
      </c>
      <c r="EE33" s="25">
        <f>+IFERROR('simulations soy farm1 '!EE188,"")</f>
        <v>2027.2500000000009</v>
      </c>
      <c r="EF33" s="25">
        <f>+IFERROR('simulations soy farm1 '!EF188,"")</f>
        <v>38.249999999999183</v>
      </c>
      <c r="EG33" s="25">
        <f>+IFERROR('simulations soy farm1 '!EG188,"")</f>
        <v>2142.0000000000018</v>
      </c>
      <c r="EH33" s="25">
        <f>+IFERROR('simulations soy farm1 '!EH188,"")</f>
        <v>0</v>
      </c>
      <c r="EI33" s="25">
        <f>+IFERROR('simulations soy farm1 '!EI188,"")</f>
        <v>0</v>
      </c>
      <c r="EJ33" s="25">
        <f>+IFERROR('simulations soy farm1 '!EJ188,"")</f>
        <v>0</v>
      </c>
      <c r="EK33" s="25">
        <f>+IFERROR('simulations soy farm1 '!EK188,"")</f>
        <v>0</v>
      </c>
      <c r="EL33" s="25">
        <f>+IFERROR('simulations soy farm1 '!EL188,"")</f>
        <v>0</v>
      </c>
      <c r="EM33" s="25">
        <f>+IFERROR('simulations soy farm1 '!EM188,"")</f>
        <v>4896.0000000000009</v>
      </c>
      <c r="EN33" s="25">
        <f>+IFERROR('simulations soy farm1 '!EN188,"")</f>
        <v>0</v>
      </c>
      <c r="EO33" s="25">
        <f>+IFERROR('simulations soy farm1 '!EO188,"")</f>
        <v>0</v>
      </c>
      <c r="EP33" s="25">
        <f>+IFERROR('simulations soy farm1 '!EP188,"")</f>
        <v>0</v>
      </c>
      <c r="EQ33" s="25">
        <f>+IFERROR('simulations soy farm1 '!EQ188,"")</f>
        <v>5699.2500000000009</v>
      </c>
      <c r="ER33" s="25">
        <f>+IFERROR('simulations soy farm1 '!ER188,"")</f>
        <v>114.75000000000435</v>
      </c>
      <c r="ES33" s="25">
        <f>+IFERROR('simulations soy farm1 '!ES188,"")</f>
        <v>420.7500000000046</v>
      </c>
      <c r="ET33" s="25">
        <f>+IFERROR('simulations soy farm1 '!ET188,"")</f>
        <v>6120.0000000000018</v>
      </c>
      <c r="EU33" s="25">
        <f>+IFERROR('simulations soy farm1 '!EU188,"")</f>
        <v>2562.7499999999995</v>
      </c>
      <c r="EV33" s="25">
        <f>+IFERROR('simulations soy farm1 '!EV188,"")</f>
        <v>2486.2500000000014</v>
      </c>
      <c r="EW33" s="25">
        <f>+IFERROR('simulations soy farm1 '!EW188,"")</f>
        <v>0</v>
      </c>
      <c r="EX33" s="25">
        <f>+IFERROR('simulations soy farm1 '!EX188,"")</f>
        <v>0</v>
      </c>
      <c r="EY33" s="25">
        <f>+IFERROR('simulations soy farm1 '!EY188,"")</f>
        <v>0</v>
      </c>
      <c r="EZ33" s="25">
        <f>+IFERROR('simulations soy farm1 '!EZ188,"")</f>
        <v>0</v>
      </c>
      <c r="FA33" s="25">
        <f>+IFERROR('simulations soy farm1 '!FA188,"")</f>
        <v>6043.5</v>
      </c>
      <c r="FB33" s="25">
        <f>+IFERROR('simulations soy farm1 '!FB188,"")</f>
        <v>0</v>
      </c>
      <c r="FC33" s="25">
        <f>+IFERROR('simulations soy farm1 '!FC188,"")</f>
        <v>0</v>
      </c>
      <c r="FD33" s="25">
        <f>+IFERROR('simulations soy farm1 '!FD188,"")</f>
        <v>0</v>
      </c>
      <c r="FE33" s="25">
        <f>+IFERROR('simulations soy farm1 '!FE188,"")</f>
        <v>1262.2500000000002</v>
      </c>
      <c r="FF33" s="25">
        <f>+IFERROR('simulations soy farm1 '!FF188,"")</f>
        <v>0</v>
      </c>
      <c r="FG33" s="25">
        <f>+IFERROR('simulations soy farm1 '!FG188,"")</f>
        <v>0</v>
      </c>
      <c r="FH33" s="25">
        <f>+IFERROR('simulations soy farm1 '!FH188,"")</f>
        <v>0</v>
      </c>
      <c r="FI33" s="25">
        <f>+IFERROR('simulations soy farm1 '!FI188,"")</f>
        <v>0</v>
      </c>
      <c r="FJ33" s="25">
        <f>+IFERROR('simulations soy farm1 '!FJ188,"")</f>
        <v>0</v>
      </c>
      <c r="FK33" s="25">
        <f>+IFERROR('simulations soy farm1 '!FK188,"")</f>
        <v>0</v>
      </c>
      <c r="FL33" s="25">
        <f>+IFERROR('simulations soy farm1 '!FL188,"")</f>
        <v>0</v>
      </c>
      <c r="FM33" s="25">
        <f>+IFERROR('simulations soy farm1 '!FM188,"")</f>
        <v>4743.0000000000009</v>
      </c>
      <c r="FN33" s="25">
        <f>+IFERROR('simulations soy farm1 '!FN188,"")</f>
        <v>0</v>
      </c>
      <c r="FO33" s="25">
        <f>+IFERROR('simulations soy farm1 '!FO188,"")</f>
        <v>6617.2500000000018</v>
      </c>
      <c r="FP33" s="25">
        <f>+IFERROR('simulations soy farm1 '!FP188,"")</f>
        <v>0</v>
      </c>
      <c r="FQ33" s="25">
        <f>+IFERROR('simulations soy farm1 '!FQ188,"")</f>
        <v>76.499999999998366</v>
      </c>
      <c r="FR33" s="25">
        <f>+IFERROR('simulations soy farm1 '!FR188,"")</f>
        <v>0</v>
      </c>
      <c r="FS33" s="25">
        <f>+IFERROR('simulations soy farm1 '!FS188,"")</f>
        <v>6617.2500000000018</v>
      </c>
      <c r="FT33" s="25">
        <f>+IFERROR('simulations soy farm1 '!FT188,"")</f>
        <v>4896.0000000000009</v>
      </c>
      <c r="FU33" s="25">
        <f>+IFERROR('simulations soy farm1 '!FU188,"")</f>
        <v>3404.2500000000023</v>
      </c>
      <c r="FV33" s="25">
        <f>+IFERROR('simulations soy farm1 '!FV188,"")</f>
        <v>0</v>
      </c>
      <c r="FW33" s="25">
        <f>+IFERROR('simulations soy farm1 '!FW188,"")</f>
        <v>0</v>
      </c>
      <c r="FX33" s="25">
        <f>+IFERROR('simulations soy farm1 '!FX188,"")</f>
        <v>0</v>
      </c>
      <c r="FY33" s="25">
        <f>+IFERROR('simulations soy farm1 '!FY188,"")</f>
        <v>0</v>
      </c>
      <c r="FZ33" s="25">
        <f>+IFERROR('simulations soy farm1 '!FZ188,"")</f>
        <v>0</v>
      </c>
      <c r="GA33" s="25">
        <f>+IFERROR('simulations soy farm1 '!GA188,"")</f>
        <v>0</v>
      </c>
      <c r="GB33" s="25">
        <f>+IFERROR('simulations soy farm1 '!GB188,"")</f>
        <v>3710.2500000000023</v>
      </c>
      <c r="GC33" s="25">
        <f>+IFERROR('simulations soy farm1 '!GC188,"")</f>
        <v>153.00000000000352</v>
      </c>
      <c r="GD33" s="25">
        <f>+IFERROR('simulations soy farm1 '!GD188,"")</f>
        <v>0</v>
      </c>
      <c r="GE33" s="25">
        <f>+IFERROR('simulations soy farm1 '!GE188,"")</f>
        <v>803.2500000000033</v>
      </c>
      <c r="GF33" s="25">
        <f>+IFERROR('simulations soy farm1 '!GF188,"")</f>
        <v>765.00000000000409</v>
      </c>
      <c r="GG33" s="25">
        <f>+IFERROR('simulations soy farm1 '!GG188,"")</f>
        <v>0</v>
      </c>
      <c r="GH33" s="25">
        <f>+IFERROR('simulations soy farm1 '!GH188,"")</f>
        <v>3251.2500000000018</v>
      </c>
      <c r="GI33" s="25">
        <f>+IFERROR('simulations soy farm1 '!GI188,"")</f>
        <v>0</v>
      </c>
      <c r="GJ33" s="25">
        <f>+IFERROR('simulations soy farm1 '!GJ188,"")</f>
        <v>1606.4999999999998</v>
      </c>
      <c r="GK33" s="25">
        <f>+IFERROR('simulations soy farm1 '!GK188,"")</f>
        <v>612.00000000000057</v>
      </c>
      <c r="GL33" s="25">
        <f>+IFERROR('simulations soy farm1 '!GL188,"")</f>
        <v>0</v>
      </c>
      <c r="GM33" s="25">
        <f>+IFERROR('simulations soy farm1 '!GM188,"")</f>
        <v>0</v>
      </c>
      <c r="GN33" s="25">
        <f>+IFERROR('simulations soy farm1 '!GN188,"")</f>
        <v>0</v>
      </c>
      <c r="GO33" s="25">
        <f>+IFERROR('simulations soy farm1 '!GO188,"")</f>
        <v>0</v>
      </c>
      <c r="GP33" s="25">
        <f>+IFERROR('simulations soy farm1 '!GP188,"")</f>
        <v>0</v>
      </c>
      <c r="GQ33" s="25">
        <f>+IFERROR('simulations soy farm1 '!GQ188,"")</f>
        <v>0</v>
      </c>
      <c r="GR33" s="25">
        <f>+IFERROR('simulations soy farm1 '!GR188,"")</f>
        <v>0</v>
      </c>
      <c r="GS33" s="25">
        <f>+IFERROR('simulations soy farm1 '!GS188,"")</f>
        <v>0</v>
      </c>
      <c r="GT33" s="25">
        <f>+IFERROR('simulations soy farm1 '!GT188,"")</f>
        <v>0</v>
      </c>
      <c r="GU33" s="25">
        <f>+IFERROR('simulations soy farm1 '!GU188,"")</f>
        <v>0</v>
      </c>
      <c r="GV33" s="25">
        <f>+IFERROR('simulations soy farm1 '!GV188,"")</f>
        <v>0</v>
      </c>
      <c r="GW33" s="25">
        <f>+IFERROR('simulations soy farm1 '!GW188,"")</f>
        <v>0</v>
      </c>
      <c r="GX33" s="25">
        <f>+IFERROR('simulations soy farm1 '!GX188,"")</f>
        <v>0</v>
      </c>
      <c r="GY33" s="25">
        <f>+IFERROR('simulations soy farm1 '!GY188,"")</f>
        <v>6081.7500000000027</v>
      </c>
      <c r="GZ33" s="25">
        <f>+IFERROR('simulations soy farm1 '!GZ188,"")</f>
        <v>5010.7500000000018</v>
      </c>
      <c r="HA33" s="25">
        <f>+IFERROR('simulations soy farm1 '!HA188,"")</f>
        <v>229.5000000000019</v>
      </c>
      <c r="HB33" s="25">
        <f>+IFERROR('simulations soy farm1 '!HB188,"")</f>
        <v>0</v>
      </c>
      <c r="HC33" s="25">
        <f>+IFERROR('simulations soy farm1 '!HC188,"")</f>
        <v>0</v>
      </c>
      <c r="HD33" s="25">
        <f>+IFERROR('simulations soy farm1 '!HD188,"")</f>
        <v>3825</v>
      </c>
      <c r="HE33" s="25">
        <f>+IFERROR('simulations soy farm1 '!HE188,"")</f>
        <v>0</v>
      </c>
      <c r="HF33" s="25">
        <f>+IFERROR('simulations soy farm1 '!HF188,"")</f>
        <v>9486.0000000000018</v>
      </c>
      <c r="HG33" s="25">
        <f>+IFERROR('simulations soy farm1 '!HG188,"")</f>
        <v>6617.2500000000018</v>
      </c>
      <c r="HH33" s="25">
        <f>+IFERROR('simulations soy farm1 '!HH188,"")</f>
        <v>0</v>
      </c>
      <c r="HI33" s="25">
        <f>+IFERROR('simulations soy farm1 '!HI188,"")</f>
        <v>0</v>
      </c>
      <c r="HJ33" s="25">
        <f>+IFERROR('simulations soy farm1 '!HJ188,"")</f>
        <v>497.25000000000301</v>
      </c>
      <c r="HK33" s="25">
        <f>+IFERROR('simulations soy farm1 '!HK188,"")</f>
        <v>4743.0000000000009</v>
      </c>
      <c r="HL33" s="25">
        <f>+IFERROR('simulations soy farm1 '!HL188,"")</f>
        <v>0</v>
      </c>
      <c r="HM33" s="25">
        <f>+IFERROR('simulations soy farm1 '!HM188,"")</f>
        <v>0</v>
      </c>
      <c r="HN33" s="25">
        <f>+IFERROR('simulations soy farm1 '!HN188,"")</f>
        <v>0</v>
      </c>
      <c r="HO33" s="25">
        <f>+IFERROR('simulations soy farm1 '!HO188,"")</f>
        <v>0</v>
      </c>
      <c r="HP33" s="25">
        <f>+IFERROR('simulations soy farm1 '!HP188,"")</f>
        <v>3518.9999999999995</v>
      </c>
      <c r="HQ33" s="25">
        <f>+IFERROR('simulations soy farm1 '!HQ188,"")</f>
        <v>229.5000000000019</v>
      </c>
      <c r="HR33" s="25">
        <f>+IFERROR('simulations soy farm1 '!HR188,"")</f>
        <v>7152.75</v>
      </c>
      <c r="HS33" s="25">
        <f>+IFERROR('simulations soy farm1 '!HS188,"")</f>
        <v>1300.4999999999995</v>
      </c>
      <c r="HT33" s="25">
        <f>+IFERROR('simulations soy farm1 '!HT188,"")</f>
        <v>688.49999999999886</v>
      </c>
      <c r="HU33" s="25">
        <f>+IFERROR('simulations soy farm1 '!HU188,"")</f>
        <v>0</v>
      </c>
      <c r="HV33" s="25">
        <f>+IFERROR('simulations soy farm1 '!HV188,"")</f>
        <v>0</v>
      </c>
      <c r="HW33" s="25">
        <f>+IFERROR('simulations soy farm1 '!HW188,"")</f>
        <v>0</v>
      </c>
      <c r="HX33" s="25">
        <f>+IFERROR('simulations soy farm1 '!HX188,"")</f>
        <v>0</v>
      </c>
      <c r="HY33" s="25">
        <f>+IFERROR('simulations soy farm1 '!HY188,"")</f>
        <v>0</v>
      </c>
      <c r="HZ33" s="25">
        <f>+IFERROR('simulations soy farm1 '!HZ188,"")</f>
        <v>0</v>
      </c>
      <c r="IA33" s="25">
        <f>+IFERROR('simulations soy farm1 '!IA188,"")</f>
        <v>6617.2500000000018</v>
      </c>
      <c r="IB33" s="25">
        <f>+IFERROR('simulations soy farm1 '!IB188,"")</f>
        <v>0</v>
      </c>
      <c r="IC33" s="25">
        <f>+IFERROR('simulations soy farm1 '!IC188,"")</f>
        <v>0</v>
      </c>
      <c r="ID33" s="25">
        <f>+IFERROR('simulations soy farm1 '!ID188,"")</f>
        <v>0</v>
      </c>
      <c r="IE33" s="25">
        <f>+IFERROR('simulations soy farm1 '!IE188,"")</f>
        <v>3595.5000000000014</v>
      </c>
      <c r="IF33" s="25">
        <f>+IFERROR('simulations soy farm1 '!IF188,"")</f>
        <v>956.25</v>
      </c>
      <c r="IG33" s="25">
        <f>+IFERROR('simulations soy farm1 '!IG188,"")</f>
        <v>0</v>
      </c>
      <c r="IH33" s="25">
        <f>+IFERROR('simulations soy farm1 '!IH188,"")</f>
        <v>0</v>
      </c>
      <c r="II33" s="25">
        <f>+IFERROR('simulations soy farm1 '!II188,"")</f>
        <v>0</v>
      </c>
      <c r="IJ33" s="25">
        <f>+IFERROR('simulations soy farm1 '!IJ188,"")</f>
        <v>0</v>
      </c>
      <c r="IK33" s="25">
        <f>+IFERROR('simulations soy farm1 '!IK188,"")</f>
        <v>0</v>
      </c>
      <c r="IL33" s="25">
        <f>+IFERROR('simulations soy farm1 '!IL188,"")</f>
        <v>0</v>
      </c>
      <c r="IM33" s="25">
        <f>+IFERROR('simulations soy farm1 '!IM188,"")</f>
        <v>2142.0000000000018</v>
      </c>
      <c r="IN33" s="25">
        <f>+IFERROR('simulations soy farm1 '!IN188,"")</f>
        <v>2409.7500000000032</v>
      </c>
      <c r="IO33" s="25">
        <f>+IFERROR('simulations soy farm1 '!IO188,"")</f>
        <v>4896.0000000000009</v>
      </c>
      <c r="IP33" s="25">
        <f>+IFERROR('simulations soy farm1 '!IP188,"")</f>
        <v>4245.7500000000009</v>
      </c>
      <c r="IQ33" s="25">
        <f>+IFERROR('simulations soy farm1 '!IQ188,"")</f>
        <v>0</v>
      </c>
      <c r="IR33" s="25">
        <f>+IFERROR('simulations soy farm1 '!IR188,"")</f>
        <v>2103.7500000000027</v>
      </c>
      <c r="IS33" s="25">
        <f>+IFERROR('simulations soy farm1 '!IS188,"")</f>
        <v>0</v>
      </c>
      <c r="IT33" s="25">
        <f>+IFERROR('simulations soy farm1 '!IT188,"")</f>
        <v>0</v>
      </c>
      <c r="IU33" s="25">
        <f>+IFERROR('simulations soy farm1 '!IU188,"")</f>
        <v>0</v>
      </c>
      <c r="IV33" s="25">
        <f>+IFERROR('simulations soy farm1 '!IV188,"")</f>
        <v>0</v>
      </c>
      <c r="IW33" s="25">
        <f>+IFERROR('simulations soy farm1 '!IW188,"")</f>
        <v>1415.2500000000039</v>
      </c>
      <c r="IX33" s="25">
        <f>+IFERROR('simulations soy farm1 '!IX188,"")</f>
        <v>1147.5000000000027</v>
      </c>
      <c r="IY33" s="25">
        <f>+IFERROR('simulations soy farm1 '!IY188,"")</f>
        <v>0</v>
      </c>
      <c r="IZ33" s="25">
        <f>+IFERROR('simulations soy farm1 '!IZ188,"")</f>
        <v>765.00000000000409</v>
      </c>
      <c r="JA33" s="25">
        <f>+IFERROR('simulations soy farm1 '!JA188,"")</f>
        <v>2027.2500000000009</v>
      </c>
      <c r="JB33" s="25">
        <f>+IFERROR('simulations soy farm1 '!JB188,"")</f>
        <v>1797.7500000000025</v>
      </c>
      <c r="JC33" s="25">
        <f>+IFERROR('simulations soy farm1 '!JC188,"")</f>
        <v>0</v>
      </c>
      <c r="JD33" s="25">
        <f>+IFERROR('simulations soy farm1 '!JD188,"")</f>
        <v>2868.75</v>
      </c>
      <c r="JE33" s="25">
        <f>+IFERROR('simulations soy farm1 '!JE188,"")</f>
        <v>0</v>
      </c>
      <c r="JF33" s="25">
        <f>+IFERROR('simulations soy farm1 '!JF188,"")</f>
        <v>0</v>
      </c>
      <c r="JG33" s="25">
        <f>+IFERROR('simulations soy farm1 '!JG188,"")</f>
        <v>0</v>
      </c>
      <c r="JH33" s="25">
        <f>+IFERROR('simulations soy farm1 '!JH188,"")</f>
        <v>0</v>
      </c>
      <c r="JI33" s="25">
        <f>+IFERROR('simulations soy farm1 '!JI188,"")</f>
        <v>0</v>
      </c>
      <c r="JJ33" s="25">
        <f>+IFERROR('simulations soy farm1 '!JJ188,"")</f>
        <v>573.75000000000136</v>
      </c>
      <c r="JK33" s="25">
        <f>+IFERROR('simulations soy farm1 '!JK188,"")</f>
        <v>0</v>
      </c>
      <c r="JL33" s="25">
        <f>+IFERROR('simulations soy farm1 '!JL188,"")</f>
        <v>8223.7500000000018</v>
      </c>
      <c r="JM33" s="25">
        <f>+IFERROR('simulations soy farm1 '!JM188,"")</f>
        <v>0</v>
      </c>
      <c r="JN33" s="25">
        <f>+IFERROR('simulations soy farm1 '!JN188,"")</f>
        <v>0</v>
      </c>
      <c r="JO33" s="25">
        <f>+IFERROR('simulations soy farm1 '!JO188,"")</f>
        <v>0</v>
      </c>
      <c r="JP33" s="25">
        <f>+IFERROR('simulations soy farm1 '!JP188,"")</f>
        <v>0</v>
      </c>
      <c r="JQ33" s="25">
        <f>+IFERROR('simulations soy farm1 '!JQ188,"")</f>
        <v>3748.5000000000018</v>
      </c>
      <c r="JR33" s="25">
        <f>+IFERROR('simulations soy farm1 '!JR188,"")</f>
        <v>0</v>
      </c>
      <c r="JS33" s="25">
        <f>+IFERROR('simulations soy farm1 '!JS188,"")</f>
        <v>497.25000000000301</v>
      </c>
      <c r="JT33" s="25">
        <f>+IFERROR('simulations soy farm1 '!JT188,"")</f>
        <v>0</v>
      </c>
      <c r="JU33" s="25">
        <f>+IFERROR('simulations soy farm1 '!JU188,"")</f>
        <v>0</v>
      </c>
      <c r="JV33" s="25">
        <f>+IFERROR('simulations soy farm1 '!JV188,"")</f>
        <v>4781.25</v>
      </c>
      <c r="JW33" s="25">
        <f>+IFERROR('simulations soy farm1 '!JW188,"")</f>
        <v>2256.7500000000027</v>
      </c>
      <c r="JX33" s="25">
        <f>+IFERROR('simulations soy farm1 '!JX188,"")</f>
        <v>0</v>
      </c>
      <c r="JY33" s="25">
        <f>+IFERROR('simulations soy farm1 '!JY188,"")</f>
        <v>3748.5000000000018</v>
      </c>
      <c r="JZ33" s="25">
        <f>+IFERROR('simulations soy farm1 '!JZ188,"")</f>
        <v>0</v>
      </c>
      <c r="KA33" s="25">
        <f>+IFERROR('simulations soy farm1 '!KA188,"")</f>
        <v>0</v>
      </c>
      <c r="KB33" s="25">
        <f>+IFERROR('simulations soy farm1 '!KB188,"")</f>
        <v>8300.25</v>
      </c>
      <c r="KC33" s="25">
        <f>+IFERROR('simulations soy farm1 '!KC188,"")</f>
        <v>0</v>
      </c>
      <c r="KD33" s="25">
        <f>+IFERROR('simulations soy farm1 '!KD188,"")</f>
        <v>4131</v>
      </c>
      <c r="KE33" s="25">
        <f>+IFERROR('simulations soy farm1 '!KE188,"")</f>
        <v>0</v>
      </c>
      <c r="KF33" s="25">
        <f>+IFERROR('simulations soy farm1 '!KF188,"")</f>
        <v>1071.0000000000043</v>
      </c>
      <c r="KG33" s="25">
        <f>+IFERROR('simulations soy farm1 '!KG188,"")</f>
        <v>0</v>
      </c>
      <c r="KH33" s="25">
        <f>+IFERROR('simulations soy farm1 '!KH188,"")</f>
        <v>0</v>
      </c>
      <c r="KI33" s="25">
        <f>+IFERROR('simulations soy farm1 '!KI188,"")</f>
        <v>1644.7500000000023</v>
      </c>
      <c r="KJ33" s="25">
        <f>+IFERROR('simulations soy farm1 '!KJ188,"")</f>
        <v>1415.2500000000039</v>
      </c>
      <c r="KK33" s="25">
        <f>+IFERROR('simulations soy farm1 '!KK188,"")</f>
        <v>0</v>
      </c>
      <c r="KL33" s="25">
        <f>+IFERROR('simulations soy farm1 '!KL188,"")</f>
        <v>0</v>
      </c>
      <c r="KM33" s="25">
        <f>+IFERROR('simulations soy farm1 '!KM188,"")</f>
        <v>1109.2500000000036</v>
      </c>
      <c r="KN33" s="25">
        <f>+IFERROR('simulations soy farm1 '!KN188,"")</f>
        <v>0</v>
      </c>
      <c r="KO33" s="25">
        <f>+IFERROR('simulations soy farm1 '!KO188,"")</f>
        <v>4857.7500000000018</v>
      </c>
      <c r="KP33" s="25">
        <f>+IFERROR('simulations soy farm1 '!KP188,"")</f>
        <v>0</v>
      </c>
      <c r="KQ33" s="25">
        <f>+IFERROR('simulations soy farm1 '!KQ188,"")</f>
        <v>0</v>
      </c>
      <c r="KR33" s="25">
        <f>+IFERROR('simulations soy farm1 '!KR188,"")</f>
        <v>0</v>
      </c>
      <c r="KS33" s="25">
        <f>+IFERROR('simulations soy farm1 '!KS188,"")</f>
        <v>0</v>
      </c>
      <c r="KT33" s="25">
        <f>+IFERROR('simulations soy farm1 '!KT188,"")</f>
        <v>7114.5000000000009</v>
      </c>
      <c r="KU33" s="25">
        <f>+IFERROR('simulations soy farm1 '!KU188,"")</f>
        <v>76.499999999998366</v>
      </c>
      <c r="KV33" s="25">
        <f>+IFERROR('simulations soy farm1 '!KV188,"")</f>
        <v>765.00000000000409</v>
      </c>
      <c r="KW33" s="25">
        <f>+IFERROR('simulations soy farm1 '!KW188,"")</f>
        <v>688.49999999999886</v>
      </c>
      <c r="KX33" s="25">
        <f>+IFERROR('simulations soy farm1 '!KX188,"")</f>
        <v>1644.7500000000023</v>
      </c>
      <c r="KY33" s="25">
        <f>+IFERROR('simulations soy farm1 '!KY188,"")</f>
        <v>0</v>
      </c>
      <c r="KZ33" s="25">
        <f>+IFERROR('simulations soy farm1 '!KZ188,"")</f>
        <v>0</v>
      </c>
      <c r="LA33" s="25">
        <f>+IFERROR('simulations soy farm1 '!LA188,"")</f>
        <v>5546.2500000000009</v>
      </c>
      <c r="LB33" s="25">
        <f>+IFERROR('simulations soy farm1 '!LB188,"")</f>
        <v>2027.2500000000009</v>
      </c>
      <c r="LC33" s="25">
        <f>+IFERROR('simulations soy farm1 '!LC188,"")</f>
        <v>1415.2500000000039</v>
      </c>
      <c r="LD33" s="25">
        <f>+IFERROR('simulations soy farm1 '!LD188,"")</f>
        <v>1147.5000000000027</v>
      </c>
      <c r="LE33" s="25">
        <f>+IFERROR('simulations soy farm1 '!LE188,"")</f>
        <v>5163.7500000000018</v>
      </c>
      <c r="LF33" s="25">
        <f>+IFERROR('simulations soy farm1 '!LF188,"")</f>
        <v>0</v>
      </c>
      <c r="LG33" s="25">
        <f>+IFERROR('simulations soy farm1 '!LG188,"")</f>
        <v>0</v>
      </c>
      <c r="LH33" s="25">
        <f>+IFERROR('simulations soy farm1 '!LH188,"")</f>
        <v>0</v>
      </c>
      <c r="LI33" s="25">
        <f>+IFERROR('simulations soy farm1 '!LI188,"")</f>
        <v>1300.4999999999995</v>
      </c>
      <c r="LJ33" s="25">
        <f>+IFERROR('simulations soy farm1 '!LJ188,"")</f>
        <v>0</v>
      </c>
      <c r="LK33" s="25">
        <f>+IFERROR('simulations soy farm1 '!LK188,"")</f>
        <v>0</v>
      </c>
      <c r="LL33" s="25">
        <f>+IFERROR('simulations soy farm1 '!LL188,"")</f>
        <v>0</v>
      </c>
      <c r="LM33" s="25">
        <f>+IFERROR('simulations soy farm1 '!LM188,"")</f>
        <v>0</v>
      </c>
      <c r="LN33" s="25">
        <f>+IFERROR('simulations soy farm1 '!LN188,"")</f>
        <v>0</v>
      </c>
      <c r="LO33" s="25">
        <f>+IFERROR('simulations soy farm1 '!LO188,"")</f>
        <v>5699.2500000000009</v>
      </c>
      <c r="LP33" s="25">
        <f>+IFERROR('simulations soy farm1 '!LP188,"")</f>
        <v>0</v>
      </c>
      <c r="LQ33" s="25">
        <f>+IFERROR('simulations soy farm1 '!LQ188,"")</f>
        <v>0</v>
      </c>
      <c r="LR33" s="25">
        <f>+IFERROR('simulations soy farm1 '!LR188,"")</f>
        <v>0</v>
      </c>
      <c r="LS33" s="25">
        <f>+IFERROR('simulations soy farm1 '!LS188,"")</f>
        <v>4437.0000000000009</v>
      </c>
      <c r="LT33" s="25">
        <f>+IFERROR('simulations soy farm1 '!LT188,"")</f>
        <v>0</v>
      </c>
      <c r="LU33" s="25">
        <f>+IFERROR('simulations soy farm1 '!LU188,"")</f>
        <v>5049.0000000000009</v>
      </c>
      <c r="LV33" s="25">
        <f>+IFERROR('simulations soy farm1 '!LV188,"")</f>
        <v>0</v>
      </c>
      <c r="LW33" s="25">
        <f>+IFERROR('simulations soy farm1 '!LW188,"")</f>
        <v>956.25</v>
      </c>
      <c r="LX33" s="25">
        <f>+IFERROR('simulations soy farm1 '!LX188,"")</f>
        <v>497.25000000000301</v>
      </c>
      <c r="LY33" s="25">
        <f>+IFERROR('simulations soy farm1 '!LY188,"")</f>
        <v>0</v>
      </c>
      <c r="LZ33" s="25">
        <f>+IFERROR('simulations soy farm1 '!LZ188,"")</f>
        <v>0</v>
      </c>
      <c r="MA33" s="25">
        <f>+IFERROR('simulations soy farm1 '!MA188,"")</f>
        <v>1989.0000000000018</v>
      </c>
      <c r="MB33" s="25">
        <f>+IFERROR('simulations soy farm1 '!MB188,"")</f>
        <v>0</v>
      </c>
      <c r="MC33" s="25">
        <f>+IFERROR('simulations soy farm1 '!MC188,"")</f>
        <v>0</v>
      </c>
      <c r="MD33" s="25">
        <f>+IFERROR('simulations soy farm1 '!MD188,"")</f>
        <v>8376.7500000000018</v>
      </c>
      <c r="ME33" s="25">
        <f>+IFERROR('simulations soy farm1 '!ME188,"")</f>
        <v>2371.5000000000005</v>
      </c>
      <c r="MF33" s="25">
        <f>+IFERROR('simulations soy farm1 '!MF188,"")</f>
        <v>0</v>
      </c>
      <c r="MG33" s="25">
        <f>+IFERROR('simulations soy farm1 '!MG188,"")</f>
        <v>0</v>
      </c>
      <c r="MH33" s="25">
        <f>+IFERROR('simulations soy farm1 '!MH188,"")</f>
        <v>5010.7500000000018</v>
      </c>
      <c r="MI33" s="25">
        <f>+IFERROR('simulations soy farm1 '!MI188,"")</f>
        <v>0</v>
      </c>
      <c r="MJ33" s="25">
        <f>+IFERROR('simulations soy farm1 '!MJ188,"")</f>
        <v>0</v>
      </c>
      <c r="MK33" s="25">
        <f>+IFERROR('simulations soy farm1 '!MK188,"")</f>
        <v>0</v>
      </c>
      <c r="ML33" s="25">
        <f>+IFERROR('simulations soy farm1 '!ML188,"")</f>
        <v>4475.25</v>
      </c>
      <c r="MM33" s="25">
        <f>+IFERROR('simulations soy farm1 '!MM188,"")</f>
        <v>2639.2500000000014</v>
      </c>
      <c r="MN33" s="25">
        <f>+IFERROR('simulations soy farm1 '!MN188,"")</f>
        <v>0</v>
      </c>
      <c r="MO33" s="25">
        <f>+IFERROR('simulations soy farm1 '!MO188,"")</f>
        <v>0</v>
      </c>
      <c r="MP33" s="25">
        <f>+IFERROR('simulations soy farm1 '!MP188,"")</f>
        <v>535.50000000000216</v>
      </c>
      <c r="MQ33" s="25">
        <f>+IFERROR('simulations soy farm1 '!MQ188,"")</f>
        <v>3710.2500000000023</v>
      </c>
      <c r="MR33" s="25">
        <f>+IFERROR('simulations soy farm1 '!MR188,"")</f>
        <v>267.75000000000108</v>
      </c>
      <c r="MS33" s="25">
        <f>+IFERROR('simulations soy farm1 '!MS188,"")</f>
        <v>229.5000000000019</v>
      </c>
      <c r="MT33" s="25">
        <f>+IFERROR('simulations soy farm1 '!MT188,"")</f>
        <v>0</v>
      </c>
      <c r="MU33" s="25">
        <f>+IFERROR('simulations soy farm1 '!MU188,"")</f>
        <v>1147.5000000000027</v>
      </c>
      <c r="MV33" s="25">
        <f>+IFERROR('simulations soy farm1 '!MV188,"")</f>
        <v>0</v>
      </c>
      <c r="MW33" s="25">
        <f>+IFERROR('simulations soy farm1 '!MW188,"")</f>
        <v>0</v>
      </c>
      <c r="MX33" s="25">
        <f>+IFERROR('simulations soy farm1 '!MX188,"")</f>
        <v>0</v>
      </c>
      <c r="MY33" s="25">
        <f>+IFERROR('simulations soy farm1 '!MY188,"")</f>
        <v>3442.5000000000014</v>
      </c>
      <c r="MZ33" s="25">
        <f>+IFERROR('simulations soy farm1 '!MZ188,"")</f>
        <v>0</v>
      </c>
      <c r="NA33" s="25">
        <f>+IFERROR('simulations soy farm1 '!NA188,"")</f>
        <v>0</v>
      </c>
      <c r="NB33" s="25">
        <f>+IFERROR('simulations soy farm1 '!NB188,"")</f>
        <v>0</v>
      </c>
      <c r="NC33" s="25">
        <f>+IFERROR('simulations soy farm1 '!NC188,"")</f>
        <v>2409.7500000000032</v>
      </c>
      <c r="ND33" s="25">
        <f>+IFERROR('simulations soy farm1 '!ND188,"")</f>
        <v>0</v>
      </c>
      <c r="NE33" s="25">
        <f>+IFERROR('simulations soy farm1 '!NE188,"")</f>
        <v>191.25000000000273</v>
      </c>
      <c r="NF33" s="25">
        <f>+IFERROR('simulations soy farm1 '!NF188,"")</f>
        <v>2907.0000000000027</v>
      </c>
      <c r="NG33" s="25">
        <f>+IFERROR('simulations soy farm1 '!NG188,"")</f>
        <v>38.249999999999183</v>
      </c>
      <c r="NH33" s="25">
        <f>+IFERROR('simulations soy farm1 '!NH188,"")</f>
        <v>0</v>
      </c>
      <c r="NI33" s="25">
        <f>+IFERROR('simulations soy farm1 '!NI188,"")</f>
        <v>0</v>
      </c>
      <c r="NJ33" s="25">
        <f>+IFERROR('simulations soy farm1 '!NJ188,"")</f>
        <v>0</v>
      </c>
      <c r="NK33" s="25">
        <f>+IFERROR('simulations soy farm1 '!NK188,"")</f>
        <v>0</v>
      </c>
      <c r="NL33" s="25">
        <f>+IFERROR('simulations soy farm1 '!NL188,"")</f>
        <v>5393.2500000000009</v>
      </c>
      <c r="NM33" s="25">
        <f>+IFERROR('simulations soy farm1 '!NM188,"")</f>
        <v>5469.7500000000027</v>
      </c>
      <c r="NN33" s="25">
        <f>+IFERROR('simulations soy farm1 '!NN188,"")</f>
        <v>0</v>
      </c>
      <c r="NO33" s="25">
        <f>+IFERROR('simulations soy farm1 '!NO188,"")</f>
        <v>879.75000000000159</v>
      </c>
      <c r="NP33" s="25">
        <f>+IFERROR('simulations soy farm1 '!NP188,"")</f>
        <v>8300.25</v>
      </c>
      <c r="NQ33" s="25">
        <f>+IFERROR('simulations soy farm1 '!NQ188,"")</f>
        <v>6005.2500000000009</v>
      </c>
      <c r="NR33" s="25">
        <f>+IFERROR('simulations soy farm1 '!NR188,"")</f>
        <v>0</v>
      </c>
      <c r="NS33" s="25">
        <f>+IFERROR('simulations soy farm1 '!NS188,"")</f>
        <v>765.00000000000409</v>
      </c>
      <c r="NT33" s="25">
        <f>+IFERROR('simulations soy farm1 '!NT188,"")</f>
        <v>0</v>
      </c>
      <c r="NU33" s="25">
        <f>+IFERROR('simulations soy farm1 '!NU188,"")</f>
        <v>153.00000000000352</v>
      </c>
      <c r="NV33" s="25">
        <f>+IFERROR('simulations soy farm1 '!NV188,"")</f>
        <v>0</v>
      </c>
      <c r="NW33" s="25">
        <f>+IFERROR('simulations soy farm1 '!NW188,"")</f>
        <v>0</v>
      </c>
      <c r="NX33" s="25">
        <f>+IFERROR('simulations soy farm1 '!NX188,"")</f>
        <v>5125.5000000000027</v>
      </c>
      <c r="NY33" s="25">
        <f>+IFERROR('simulations soy farm1 '!NY188,"")</f>
        <v>0</v>
      </c>
      <c r="NZ33" s="25">
        <f>+IFERROR('simulations soy farm1 '!NZ188,"")</f>
        <v>2677.5000000000005</v>
      </c>
      <c r="OA33" s="25">
        <f>+IFERROR('simulations soy farm1 '!OA188,"")</f>
        <v>0</v>
      </c>
      <c r="OB33" s="25">
        <f>+IFERROR('simulations soy farm1 '!OB188,"")</f>
        <v>0</v>
      </c>
      <c r="OC33" s="25">
        <f>+IFERROR('simulations soy farm1 '!OC188,"")</f>
        <v>0</v>
      </c>
      <c r="OD33" s="25">
        <f>+IFERROR('simulations soy farm1 '!OD188,"")</f>
        <v>0</v>
      </c>
      <c r="OE33" s="25">
        <f>+IFERROR('simulations soy farm1 '!OE188,"")</f>
        <v>0</v>
      </c>
      <c r="OF33" s="25">
        <f>+IFERROR('simulations soy farm1 '!OF188,"")</f>
        <v>0</v>
      </c>
      <c r="OG33" s="25">
        <f>+IFERROR('simulations soy farm1 '!OG188,"")</f>
        <v>0</v>
      </c>
      <c r="OH33" s="25">
        <f>+IFERROR('simulations soy farm1 '!OH188,"")</f>
        <v>0</v>
      </c>
      <c r="OI33" s="25">
        <f>+IFERROR('simulations soy farm1 '!OI188,"")</f>
        <v>153.00000000000352</v>
      </c>
      <c r="OJ33" s="25">
        <f>+IFERROR('simulations soy farm1 '!OJ188,"")</f>
        <v>0</v>
      </c>
      <c r="OK33" s="25">
        <f>+IFERROR('simulations soy farm1 '!OK188,"")</f>
        <v>0</v>
      </c>
      <c r="OL33" s="25">
        <f>+IFERROR('simulations soy farm1 '!OL188,"")</f>
        <v>0</v>
      </c>
      <c r="OM33" s="25">
        <f>+IFERROR('simulations soy farm1 '!OM188,"")</f>
        <v>0</v>
      </c>
      <c r="ON33" s="25">
        <f>+IFERROR('simulations soy farm1 '!ON188,"")</f>
        <v>0</v>
      </c>
      <c r="OO33" s="25">
        <f>+IFERROR('simulations soy farm1 '!OO188,"")</f>
        <v>6579.0000000000027</v>
      </c>
      <c r="OP33" s="25">
        <f>+IFERROR('simulations soy farm1 '!OP188,"")</f>
        <v>0</v>
      </c>
      <c r="OQ33" s="25">
        <f>+IFERROR('simulations soy farm1 '!OQ188,"")</f>
        <v>0</v>
      </c>
      <c r="OR33" s="25">
        <f>+IFERROR('simulations soy farm1 '!OR188,"")</f>
        <v>1568.2500000000005</v>
      </c>
      <c r="OS33" s="25">
        <f>+IFERROR('simulations soy farm1 '!OS188,"")</f>
        <v>0</v>
      </c>
      <c r="OT33" s="25">
        <f>+IFERROR('simulations soy farm1 '!OT188,"")</f>
        <v>2945.2500000000018</v>
      </c>
      <c r="OU33" s="25">
        <f>+IFERROR('simulations soy farm1 '!OU188,"")</f>
        <v>191.25000000000273</v>
      </c>
      <c r="OV33" s="25">
        <f>+IFERROR('simulations soy farm1 '!OV188,"")</f>
        <v>0</v>
      </c>
      <c r="OW33" s="25">
        <f>+IFERROR('simulations soy farm1 '!OW188,"")</f>
        <v>4169.2500000000027</v>
      </c>
      <c r="OX33" s="25">
        <f>+IFERROR('simulations soy farm1 '!OX188,"")</f>
        <v>0</v>
      </c>
      <c r="OY33" s="25">
        <f>+IFERROR('simulations soy farm1 '!OY188,"")</f>
        <v>0</v>
      </c>
      <c r="OZ33" s="25">
        <f>+IFERROR('simulations soy farm1 '!OZ188,"")</f>
        <v>573.75000000000136</v>
      </c>
      <c r="PA33" s="25">
        <f>+IFERROR('simulations soy farm1 '!PA188,"")</f>
        <v>459.00000000000381</v>
      </c>
      <c r="PB33" s="25">
        <f>+IFERROR('simulations soy farm1 '!PB188,"")</f>
        <v>0</v>
      </c>
      <c r="PC33" s="25">
        <f>+IFERROR('simulations soy farm1 '!PC188,"")</f>
        <v>0</v>
      </c>
      <c r="PD33" s="25">
        <f>+IFERROR('simulations soy farm1 '!PD188,"")</f>
        <v>0</v>
      </c>
      <c r="PE33" s="25">
        <f>+IFERROR('simulations soy farm1 '!PE188,"")</f>
        <v>0</v>
      </c>
      <c r="PF33" s="25">
        <f>+IFERROR('simulations soy farm1 '!PF188,"")</f>
        <v>0</v>
      </c>
      <c r="PG33" s="25">
        <f>+IFERROR('simulations soy farm1 '!PG188,"")</f>
        <v>3557.2500000000023</v>
      </c>
      <c r="PH33" s="25">
        <f>+IFERROR('simulations soy farm1 '!PH188,"")</f>
        <v>0</v>
      </c>
      <c r="PI33" s="25">
        <f>+IFERROR('simulations soy farm1 '!PI188,"")</f>
        <v>0</v>
      </c>
      <c r="PJ33" s="25">
        <f>+IFERROR('simulations soy farm1 '!PJ188,"")</f>
        <v>0</v>
      </c>
      <c r="PK33" s="25">
        <f>+IFERROR('simulations soy farm1 '!PK188,"")</f>
        <v>2754.0000000000023</v>
      </c>
      <c r="PL33" s="25">
        <f>+IFERROR('simulations soy farm1 '!PL188,"")</f>
        <v>0</v>
      </c>
      <c r="PM33" s="25">
        <f>+IFERROR('simulations soy farm1 '!PM188,"")</f>
        <v>0</v>
      </c>
      <c r="PN33" s="25">
        <f>+IFERROR('simulations soy farm1 '!PN188,"")</f>
        <v>0</v>
      </c>
      <c r="PO33" s="25">
        <f>+IFERROR('simulations soy farm1 '!PO188,"")</f>
        <v>76.499999999998366</v>
      </c>
      <c r="PP33" s="25">
        <f>+IFERROR('simulations soy farm1 '!PP188,"")</f>
        <v>0</v>
      </c>
      <c r="PQ33" s="25">
        <f>+IFERROR('simulations soy farm1 '!PQ188,"")</f>
        <v>0</v>
      </c>
      <c r="PR33" s="25">
        <f>+IFERROR('simulations soy farm1 '!PR188,"")</f>
        <v>2601.0000000000023</v>
      </c>
      <c r="PS33" s="25">
        <f>+IFERROR('simulations soy farm1 '!PS188,"")</f>
        <v>382.49999999999864</v>
      </c>
      <c r="PT33" s="25">
        <f>+IFERROR('simulations soy farm1 '!PT188,"")</f>
        <v>0</v>
      </c>
      <c r="PU33" s="25">
        <f>+IFERROR('simulations soy farm1 '!PU188,"")</f>
        <v>0</v>
      </c>
      <c r="PV33" s="25">
        <f>+IFERROR('simulations soy farm1 '!PV188,"")</f>
        <v>0</v>
      </c>
      <c r="PW33" s="25">
        <f>+IFERROR('simulations soy farm1 '!PW188,"")</f>
        <v>0</v>
      </c>
      <c r="PX33" s="25">
        <f>+IFERROR('simulations soy farm1 '!PX188,"")</f>
        <v>6349.5000000000009</v>
      </c>
      <c r="PY33" s="25">
        <f>+IFERROR('simulations soy farm1 '!PY188,"")</f>
        <v>1644.7500000000023</v>
      </c>
      <c r="PZ33" s="25">
        <f>+IFERROR('simulations soy farm1 '!PZ188,"")</f>
        <v>6005.2500000000009</v>
      </c>
      <c r="QA33" s="25">
        <f>+IFERROR('simulations soy farm1 '!QA188,"")</f>
        <v>4857.7500000000018</v>
      </c>
      <c r="QB33" s="25">
        <f>+IFERROR('simulations soy farm1 '!QB188,"")</f>
        <v>2830.5000000000009</v>
      </c>
      <c r="QC33" s="25">
        <f>+IFERROR('simulations soy farm1 '!QC188,"")</f>
        <v>0</v>
      </c>
      <c r="QD33" s="25">
        <f>+IFERROR('simulations soy farm1 '!QD188,"")</f>
        <v>6846.75</v>
      </c>
      <c r="QE33" s="25">
        <f>+IFERROR('simulations soy farm1 '!QE188,"")</f>
        <v>0</v>
      </c>
      <c r="QF33" s="25">
        <f>+IFERROR('simulations soy farm1 '!QF188,"")</f>
        <v>0</v>
      </c>
      <c r="QG33" s="25">
        <f>+IFERROR('simulations soy farm1 '!QG188,"")</f>
        <v>3442.5000000000014</v>
      </c>
      <c r="QH33" s="25">
        <f>+IFERROR('simulations soy farm1 '!QH188,"")</f>
        <v>1109.2500000000036</v>
      </c>
      <c r="QI33" s="25">
        <f>+IFERROR('simulations soy farm1 '!QI188,"")</f>
        <v>0</v>
      </c>
      <c r="QJ33" s="25">
        <f>+IFERROR('simulations soy farm1 '!QJ188,"")</f>
        <v>841.5000000000025</v>
      </c>
      <c r="QK33" s="25">
        <f>+IFERROR('simulations soy farm1 '!QK188,"")</f>
        <v>7879.5000000000018</v>
      </c>
      <c r="QL33" s="25">
        <f>+IFERROR('simulations soy farm1 '!QL188,"")</f>
        <v>5775.7500000000027</v>
      </c>
      <c r="QM33" s="25">
        <f>+IFERROR('simulations soy farm1 '!QM188,"")</f>
        <v>0</v>
      </c>
      <c r="QN33" s="25">
        <f>+IFERROR('simulations soy farm1 '!QN188,"")</f>
        <v>3978</v>
      </c>
      <c r="QO33" s="25">
        <f>+IFERROR('simulations soy farm1 '!QO188,"")</f>
        <v>0</v>
      </c>
      <c r="QP33" s="25">
        <f>+IFERROR('simulations soy farm1 '!QP188,"")</f>
        <v>6464.2500000000018</v>
      </c>
      <c r="QQ33" s="25">
        <f>+IFERROR('simulations soy farm1 '!QQ188,"")</f>
        <v>0</v>
      </c>
      <c r="QR33" s="25">
        <f>+IFERROR('simulations soy farm1 '!QR188,"")</f>
        <v>0</v>
      </c>
      <c r="QS33" s="25">
        <f>+IFERROR('simulations soy farm1 '!QS188,"")</f>
        <v>4934.25</v>
      </c>
      <c r="QT33" s="25">
        <f>+IFERROR('simulations soy farm1 '!QT188,"")</f>
        <v>2142.0000000000018</v>
      </c>
      <c r="QU33" s="25">
        <f>+IFERROR('simulations soy farm1 '!QU188,"")</f>
        <v>4016.2500000000027</v>
      </c>
      <c r="QV33" s="25">
        <f>+IFERROR('simulations soy farm1 '!QV188,"")</f>
        <v>3289.5000000000014</v>
      </c>
      <c r="QW33" s="25">
        <f>+IFERROR('simulations soy farm1 '!QW188,"")</f>
        <v>153.00000000000352</v>
      </c>
      <c r="QX33" s="25">
        <f>+IFERROR('simulations soy farm1 '!QX188,"")</f>
        <v>4092.7500000000009</v>
      </c>
      <c r="QY33" s="25">
        <f>+IFERROR('simulations soy farm1 '!QY188,"")</f>
        <v>0</v>
      </c>
      <c r="QZ33" s="25">
        <f>+IFERROR('simulations soy farm1 '!QZ188,"")</f>
        <v>0</v>
      </c>
      <c r="RA33" s="25">
        <f>+IFERROR('simulations soy farm1 '!RA188,"")</f>
        <v>4704.7500000000018</v>
      </c>
      <c r="RB33" s="25">
        <f>+IFERROR('simulations soy farm1 '!RB188,"")</f>
        <v>0</v>
      </c>
      <c r="RC33" s="25">
        <f>+IFERROR('simulations soy farm1 '!RC188,"")</f>
        <v>0</v>
      </c>
      <c r="RD33" s="25">
        <f>+IFERROR('simulations soy farm1 '!RD188,"")</f>
        <v>1415.2500000000039</v>
      </c>
      <c r="RE33" s="25">
        <f>+IFERROR('simulations soy farm1 '!RE188,"")</f>
        <v>6540.75</v>
      </c>
      <c r="RF33" s="25">
        <f>+IFERROR('simulations soy farm1 '!RF188,"")</f>
        <v>0</v>
      </c>
      <c r="RG33" s="25">
        <f>+IFERROR('simulations soy farm1 '!RG188,"")</f>
        <v>3633.7500000000005</v>
      </c>
      <c r="RH33" s="25">
        <f>+IFERROR('simulations soy farm1 '!RH188,"")</f>
        <v>4513.5000000000027</v>
      </c>
      <c r="RI33" s="25">
        <f>+IFERROR('simulations soy farm1 '!RI188,"")</f>
        <v>3748.5000000000018</v>
      </c>
      <c r="RJ33" s="25">
        <f>+IFERROR('simulations soy farm1 '!RJ188,"")</f>
        <v>114.75000000000435</v>
      </c>
      <c r="RK33" s="25">
        <f>+IFERROR('simulations soy farm1 '!RK188,"")</f>
        <v>0</v>
      </c>
      <c r="RL33" s="25">
        <f>+IFERROR('simulations soy farm1 '!RL188,"")</f>
        <v>0</v>
      </c>
      <c r="RM33" s="25">
        <f>+IFERROR('simulations soy farm1 '!RM188,"")</f>
        <v>3557.2500000000023</v>
      </c>
      <c r="RN33" s="25">
        <f>+IFERROR('simulations soy farm1 '!RN188,"")</f>
        <v>0</v>
      </c>
      <c r="RO33" s="25">
        <f>+IFERROR('simulations soy farm1 '!RO188,"")</f>
        <v>1109.2500000000036</v>
      </c>
      <c r="RP33" s="25">
        <f>+IFERROR('simulations soy farm1 '!RP188,"")</f>
        <v>2371.5000000000005</v>
      </c>
      <c r="RQ33" s="25">
        <f>+IFERROR('simulations soy farm1 '!RQ188,"")</f>
        <v>0</v>
      </c>
      <c r="RR33" s="25">
        <f>+IFERROR('simulations soy farm1 '!RR188,"")</f>
        <v>0</v>
      </c>
      <c r="RS33" s="25">
        <f>+IFERROR('simulations soy farm1 '!RS188,"")</f>
        <v>1568.2500000000005</v>
      </c>
      <c r="RT33" s="25">
        <f>+IFERROR('simulations soy farm1 '!RT188,"")</f>
        <v>0</v>
      </c>
      <c r="RU33" s="25">
        <f>+IFERROR('simulations soy farm1 '!RU188,"")</f>
        <v>5087.25</v>
      </c>
      <c r="RV33" s="25">
        <f>+IFERROR('simulations soy farm1 '!RV188,"")</f>
        <v>4513.5000000000027</v>
      </c>
      <c r="RW33" s="25">
        <f>+IFERROR('simulations soy farm1 '!RW188,"")</f>
        <v>0</v>
      </c>
      <c r="RX33" s="25">
        <f>+IFERROR('simulations soy farm1 '!RX188,"")</f>
        <v>114.75000000000435</v>
      </c>
      <c r="RY33" s="25">
        <f>+IFERROR('simulations soy farm1 '!RY188,"")</f>
        <v>1224.0000000000011</v>
      </c>
      <c r="RZ33" s="25">
        <f>+IFERROR('simulations soy farm1 '!RZ188,"")</f>
        <v>0</v>
      </c>
      <c r="SA33" s="25">
        <f>+IFERROR('simulations soy farm1 '!SA188,"")</f>
        <v>0</v>
      </c>
      <c r="SB33" s="25">
        <f>+IFERROR('simulations soy farm1 '!SB188,"")</f>
        <v>76.499999999998366</v>
      </c>
      <c r="SC33" s="25">
        <f>+IFERROR('simulations soy farm1 '!SC188,"")</f>
        <v>0</v>
      </c>
      <c r="SD33" s="25">
        <f>+IFERROR('simulations soy farm1 '!SD188,"")</f>
        <v>0</v>
      </c>
      <c r="SE33" s="25">
        <f>+IFERROR('simulations soy farm1 '!SE188,"")</f>
        <v>841.5000000000025</v>
      </c>
      <c r="SF33" s="25">
        <f>+IFERROR('simulations soy farm1 '!SF188,"")</f>
        <v>0</v>
      </c>
      <c r="SG33" s="25">
        <f>+IFERROR('simulations soy farm1 '!SG188,"")</f>
        <v>2486.2500000000014</v>
      </c>
      <c r="SI33" s="25">
        <f t="shared" si="55"/>
        <v>1218.4809619238479</v>
      </c>
      <c r="SJ33" s="25"/>
      <c r="SK33" s="25"/>
      <c r="SL33" s="25"/>
      <c r="SM33" s="25"/>
      <c r="SN33" s="25"/>
      <c r="SO33" s="25"/>
      <c r="SP33" s="25"/>
      <c r="SQ33" s="247">
        <f t="shared" si="56"/>
        <v>2016</v>
      </c>
      <c r="SR33" s="247">
        <f t="shared" si="57"/>
        <v>292</v>
      </c>
      <c r="SS33" s="247">
        <f t="shared" si="58"/>
        <v>500</v>
      </c>
      <c r="ST33" s="247">
        <f t="shared" si="59"/>
        <v>500</v>
      </c>
      <c r="SU33" s="247">
        <f t="shared" si="60"/>
        <v>500</v>
      </c>
      <c r="SV33" s="247">
        <f t="shared" si="61"/>
        <v>500</v>
      </c>
      <c r="SW33" s="247">
        <f t="shared" si="62"/>
        <v>500</v>
      </c>
      <c r="SX33" s="247">
        <f t="shared" si="63"/>
        <v>500</v>
      </c>
      <c r="SY33" s="247">
        <f t="shared" si="64"/>
        <v>500</v>
      </c>
      <c r="SZ33" s="247">
        <f t="shared" si="65"/>
        <v>500</v>
      </c>
      <c r="TA33" s="25"/>
      <c r="TB33" s="168">
        <f t="shared" si="66"/>
        <v>0.58399999999999996</v>
      </c>
      <c r="TC33" s="168">
        <f t="shared" si="67"/>
        <v>0.41599999999999998</v>
      </c>
      <c r="TD33" s="168">
        <f t="shared" si="48"/>
        <v>0</v>
      </c>
      <c r="TE33" s="168">
        <f t="shared" si="49"/>
        <v>0</v>
      </c>
      <c r="TF33" s="168">
        <f t="shared" si="50"/>
        <v>0</v>
      </c>
      <c r="TG33" s="168">
        <f t="shared" si="51"/>
        <v>0</v>
      </c>
      <c r="TH33" s="168">
        <f t="shared" si="52"/>
        <v>0</v>
      </c>
      <c r="TI33" s="168">
        <f t="shared" si="53"/>
        <v>0</v>
      </c>
      <c r="TJ33" s="168">
        <f t="shared" si="54"/>
        <v>0</v>
      </c>
      <c r="TK33" s="94">
        <f t="shared" si="68"/>
        <v>1</v>
      </c>
      <c r="TM33">
        <v>3</v>
      </c>
      <c r="TP33" s="477">
        <f>+SMALL(B33:SG33,ROUND(SZ33*$TP$15,0))</f>
        <v>0</v>
      </c>
      <c r="TQ33" s="477">
        <f t="shared" si="69"/>
        <v>1912.5</v>
      </c>
      <c r="TR33" s="25">
        <f t="shared" si="70"/>
        <v>1218.4809619238479</v>
      </c>
      <c r="TS33">
        <f>+RANK(SI33,B33:SI33,1)</f>
        <v>354</v>
      </c>
      <c r="TT33" s="168">
        <f>+TS33/SZ33</f>
        <v>0.70799999999999996</v>
      </c>
      <c r="TV33" s="168">
        <f t="shared" si="71"/>
        <v>0.58399999999999996</v>
      </c>
    </row>
    <row r="34" spans="1:542">
      <c r="A34">
        <v>2017</v>
      </c>
      <c r="B34" s="25">
        <f>IFERROR(+'simulations soy farm1 '!B233,"")</f>
        <v>7191.0000000000027</v>
      </c>
      <c r="C34" s="25">
        <f>IFERROR(+'simulations soy farm1 '!C233,"")</f>
        <v>0</v>
      </c>
      <c r="D34" s="25">
        <f>IFERROR(+'simulations soy farm1 '!D233,"")</f>
        <v>2830.5000000000009</v>
      </c>
      <c r="E34" s="25">
        <f>IFERROR(+'simulations soy farm1 '!E233,"")</f>
        <v>0</v>
      </c>
      <c r="F34" s="25">
        <f>IFERROR(+'simulations soy farm1 '!F233,"")</f>
        <v>5584.5</v>
      </c>
      <c r="G34" s="25">
        <f>IFERROR(+'simulations soy farm1 '!G233,"")</f>
        <v>0</v>
      </c>
      <c r="H34" s="25">
        <f>IFERROR(+'simulations soy farm1 '!H233,"")</f>
        <v>0</v>
      </c>
      <c r="I34" s="25">
        <f>IFERROR(+'simulations soy farm1 '!I233,"")</f>
        <v>38.249999999999183</v>
      </c>
      <c r="J34" s="25">
        <f>IFERROR(+'simulations soy farm1 '!J233,"")</f>
        <v>0</v>
      </c>
      <c r="K34" s="25">
        <f>IFERROR(+'simulations soy farm1 '!K233,"")</f>
        <v>1912.5</v>
      </c>
      <c r="L34" s="25">
        <f>IFERROR(+'simulations soy farm1 '!L233,"")</f>
        <v>0</v>
      </c>
      <c r="M34" s="25">
        <f>IFERROR(+'simulations soy farm1 '!M233,"")</f>
        <v>1032.7499999999984</v>
      </c>
      <c r="N34" s="25">
        <f>IFERROR(+'simulations soy farm1 '!N233,"")</f>
        <v>0</v>
      </c>
      <c r="O34" s="25">
        <f>IFERROR(+'simulations soy farm1 '!O233,"")</f>
        <v>4704.7500000000018</v>
      </c>
      <c r="P34" s="25">
        <f>IFERROR(+'simulations soy farm1 '!P233,"")</f>
        <v>0</v>
      </c>
      <c r="Q34" s="25">
        <f>IFERROR(+'simulations soy farm1 '!Q233,"")</f>
        <v>5469.7500000000027</v>
      </c>
      <c r="R34" s="25">
        <f>IFERROR(+'simulations soy farm1 '!R233,"")</f>
        <v>1147.5000000000027</v>
      </c>
      <c r="S34" s="25">
        <f>IFERROR(+'simulations soy farm1 '!S233,"")</f>
        <v>1989.0000000000018</v>
      </c>
      <c r="T34" s="25">
        <f>IFERROR(+'simulations soy farm1 '!T233,"")</f>
        <v>0</v>
      </c>
      <c r="U34" s="25">
        <f>IFERROR(+'simulations soy farm1 '!U233,"")</f>
        <v>0</v>
      </c>
      <c r="V34" s="25">
        <f>IFERROR(+'simulations soy farm1 '!V233,"")</f>
        <v>0</v>
      </c>
      <c r="W34" s="25">
        <f>IFERROR(+'simulations soy farm1 '!W233,"")</f>
        <v>2983.5000000000009</v>
      </c>
      <c r="X34" s="25">
        <f>IFERROR(+'simulations soy farm1 '!X233,"")</f>
        <v>382.49999999999864</v>
      </c>
      <c r="Y34" s="25">
        <f>IFERROR(+'simulations soy farm1 '!Y233,"")</f>
        <v>7267.5000000000009</v>
      </c>
      <c r="Z34" s="25">
        <f>IFERROR(+'simulations soy farm1 '!Z233,"")</f>
        <v>0</v>
      </c>
      <c r="AA34" s="25">
        <f>IFERROR(+'simulations soy farm1 '!AA233,"")</f>
        <v>0</v>
      </c>
      <c r="AB34" s="25">
        <f>IFERROR(+'simulations soy farm1 '!AB233,"")</f>
        <v>7803</v>
      </c>
      <c r="AC34" s="25">
        <f>IFERROR(+'simulations soy farm1 '!AC233,"")</f>
        <v>2601.0000000000023</v>
      </c>
      <c r="AD34" s="25">
        <f>IFERROR(+'simulations soy farm1 '!AD233,"")</f>
        <v>688.49999999999886</v>
      </c>
      <c r="AE34" s="25">
        <f>IFERROR(+'simulations soy farm1 '!AE233,"")</f>
        <v>0</v>
      </c>
      <c r="AF34" s="25">
        <f>IFERROR(+'simulations soy farm1 '!AF233,"")</f>
        <v>0</v>
      </c>
      <c r="AG34" s="25">
        <f>IFERROR(+'simulations soy farm1 '!AG233,"")</f>
        <v>0</v>
      </c>
      <c r="AH34" s="25">
        <f>IFERROR(+'simulations soy farm1 '!AH233,"")</f>
        <v>344.24999999999943</v>
      </c>
      <c r="AI34" s="25">
        <f>IFERROR(+'simulations soy farm1 '!AI233,"")</f>
        <v>0</v>
      </c>
      <c r="AJ34" s="25">
        <f>IFERROR(+'simulations soy farm1 '!AJ233,"")</f>
        <v>0</v>
      </c>
      <c r="AK34" s="25">
        <f>IFERROR(+'simulations soy farm1 '!AK233,"")</f>
        <v>0</v>
      </c>
      <c r="AL34" s="25">
        <f>IFERROR(+'simulations soy farm1 '!AL233,"")</f>
        <v>0</v>
      </c>
      <c r="AM34" s="25">
        <f>IFERROR(+'simulations soy farm1 '!AM233,"")</f>
        <v>0</v>
      </c>
      <c r="AN34" s="25">
        <f>IFERROR(+'simulations soy farm1 '!AN233,"")</f>
        <v>0</v>
      </c>
      <c r="AO34" s="25">
        <f>IFERROR(+'simulations soy farm1 '!AO233,"")</f>
        <v>0</v>
      </c>
      <c r="AP34" s="25">
        <f>IFERROR(+'simulations soy farm1 '!AP233,"")</f>
        <v>0</v>
      </c>
      <c r="AQ34" s="25">
        <f>IFERROR(+'simulations soy farm1 '!AQ233,"")</f>
        <v>0</v>
      </c>
      <c r="AR34" s="25">
        <f>IFERROR(+'simulations soy farm1 '!AR233,"")</f>
        <v>0</v>
      </c>
      <c r="AS34" s="25">
        <f>IFERROR(+'simulations soy farm1 '!AS233,"")</f>
        <v>0</v>
      </c>
      <c r="AT34" s="25">
        <f>IFERROR(+'simulations soy farm1 '!AT233,"")</f>
        <v>0</v>
      </c>
      <c r="AU34" s="25">
        <f>IFERROR(+'simulations soy farm1 '!AU233,"")</f>
        <v>0</v>
      </c>
      <c r="AV34" s="25">
        <f>IFERROR(+'simulations soy farm1 '!AV233,"")</f>
        <v>0</v>
      </c>
      <c r="AW34" s="25">
        <f>IFERROR(+'simulations soy farm1 '!AW233,"")</f>
        <v>0</v>
      </c>
      <c r="AX34" s="25">
        <f>IFERROR(+'simulations soy farm1 '!AX233,"")</f>
        <v>0</v>
      </c>
      <c r="AY34" s="25">
        <f>IFERROR(+'simulations soy farm1 '!AY233,"")</f>
        <v>3404.2500000000023</v>
      </c>
      <c r="AZ34" s="25">
        <f>IFERROR(+'simulations soy farm1 '!AZ233,"")</f>
        <v>0</v>
      </c>
      <c r="BA34" s="25">
        <f>IFERROR(+'simulations soy farm1 '!BA233,"")</f>
        <v>1147.5000000000027</v>
      </c>
      <c r="BB34" s="25">
        <f>IFERROR(+'simulations soy farm1 '!BB233,"")</f>
        <v>0</v>
      </c>
      <c r="BC34" s="25">
        <f>IFERROR(+'simulations soy farm1 '!BC233,"")</f>
        <v>0</v>
      </c>
      <c r="BD34" s="25">
        <f>IFERROR(+'simulations soy farm1 '!BD233,"")</f>
        <v>612.00000000000057</v>
      </c>
      <c r="BE34" s="25">
        <f>IFERROR(+'simulations soy farm1 '!BE233,"")</f>
        <v>0</v>
      </c>
      <c r="BF34" s="25">
        <f>IFERROR(+'simulations soy farm1 '!BF233,"")</f>
        <v>535.50000000000216</v>
      </c>
      <c r="BG34" s="25">
        <f>IFERROR(+'simulations soy farm1 '!BG233,"")</f>
        <v>0</v>
      </c>
      <c r="BH34" s="25">
        <f>IFERROR(+'simulations soy farm1 '!BH233,"")</f>
        <v>0</v>
      </c>
      <c r="BI34" s="25">
        <f>IFERROR(+'simulations soy farm1 '!BI233,"")</f>
        <v>2524.5000000000005</v>
      </c>
      <c r="BJ34" s="25">
        <f>IFERROR(+'simulations soy farm1 '!BJ233,"")</f>
        <v>6693.75</v>
      </c>
      <c r="BK34" s="25">
        <f>IFERROR(+'simulations soy farm1 '!BK233,"")</f>
        <v>0</v>
      </c>
      <c r="BL34" s="25">
        <f>IFERROR(+'simulations soy farm1 '!BL233,"")</f>
        <v>0</v>
      </c>
      <c r="BM34" s="25">
        <f>IFERROR(+'simulations soy farm1 '!BM233,"")</f>
        <v>5163.7500000000018</v>
      </c>
      <c r="BN34" s="25">
        <f>IFERROR(+'simulations soy farm1 '!BN233,"")</f>
        <v>1568.2500000000005</v>
      </c>
      <c r="BO34" s="25">
        <f>IFERROR(+'simulations soy farm1 '!BO233,"")</f>
        <v>0</v>
      </c>
      <c r="BP34" s="25">
        <f>IFERROR(+'simulations soy farm1 '!BP233,"")</f>
        <v>0</v>
      </c>
      <c r="BQ34" s="25">
        <f>IFERROR(+'simulations soy farm1 '!BQ233,"")</f>
        <v>2524.5000000000005</v>
      </c>
      <c r="BR34" s="25">
        <f>IFERROR(+'simulations soy farm1 '!BR233,"")</f>
        <v>0</v>
      </c>
      <c r="BS34" s="25">
        <f>IFERROR(+'simulations soy farm1 '!BS233,"")</f>
        <v>0</v>
      </c>
      <c r="BT34" s="25">
        <f>IFERROR(+'simulations soy farm1 '!BT233,"")</f>
        <v>0</v>
      </c>
      <c r="BU34" s="25">
        <f>IFERROR(+'simulations soy farm1 '!BU233,"")</f>
        <v>0</v>
      </c>
      <c r="BV34" s="25">
        <f>IFERROR(+'simulations soy farm1 '!BV233,"")</f>
        <v>0</v>
      </c>
      <c r="BW34" s="25">
        <f>IFERROR(+'simulations soy farm1 '!BW233,"")</f>
        <v>0</v>
      </c>
      <c r="BX34" s="25">
        <f>IFERROR(+'simulations soy farm1 '!BX233,"")</f>
        <v>0</v>
      </c>
      <c r="BY34" s="25">
        <f>IFERROR(+'simulations soy farm1 '!BY233,"")</f>
        <v>0</v>
      </c>
      <c r="BZ34" s="25">
        <f>IFERROR(+'simulations soy farm1 '!BZ233,"")</f>
        <v>6043.5</v>
      </c>
      <c r="CA34" s="25">
        <f>IFERROR(+'simulations soy farm1 '!CA233,"")</f>
        <v>0</v>
      </c>
      <c r="CB34" s="25">
        <f>IFERROR(+'simulations soy farm1 '!CB233,"")</f>
        <v>4016.2500000000027</v>
      </c>
      <c r="CC34" s="25">
        <f>IFERROR(+'simulations soy farm1 '!CC233,"")</f>
        <v>0</v>
      </c>
      <c r="CD34" s="25">
        <f>IFERROR(+'simulations soy farm1 '!CD233,"")</f>
        <v>12507.750000000002</v>
      </c>
      <c r="CE34" s="25">
        <f>IFERROR(+'simulations soy farm1 '!CE233,"")</f>
        <v>0</v>
      </c>
      <c r="CF34" s="25">
        <f>IFERROR(+'simulations soy farm1 '!CF233,"")</f>
        <v>0</v>
      </c>
      <c r="CG34" s="25">
        <f>IFERROR(+'simulations soy farm1 '!CG233,"")</f>
        <v>0</v>
      </c>
      <c r="CH34" s="25">
        <f>IFERROR(+'simulations soy farm1 '!CH233,"")</f>
        <v>0</v>
      </c>
      <c r="CI34" s="25">
        <f>IFERROR(+'simulations soy farm1 '!CI233,"")</f>
        <v>1453.500000000003</v>
      </c>
      <c r="CJ34" s="25">
        <f>IFERROR(+'simulations soy farm1 '!CJ233,"")</f>
        <v>0</v>
      </c>
      <c r="CK34" s="25">
        <f>IFERROR(+'simulations soy farm1 '!CK233,"")</f>
        <v>1606.4999999999998</v>
      </c>
      <c r="CL34" s="25">
        <f>IFERROR(+'simulations soy farm1 '!CL233,"")</f>
        <v>0</v>
      </c>
      <c r="CM34" s="25">
        <f>IFERROR(+'simulations soy farm1 '!CM233,"")</f>
        <v>1989.0000000000018</v>
      </c>
      <c r="CN34" s="25">
        <f>IFERROR(+'simulations soy farm1 '!CN233,"")</f>
        <v>0</v>
      </c>
      <c r="CO34" s="25">
        <f>IFERROR(+'simulations soy farm1 '!CO233,"")</f>
        <v>1912.5</v>
      </c>
      <c r="CP34" s="25">
        <f>IFERROR(+'simulations soy farm1 '!CP233,"")</f>
        <v>0</v>
      </c>
      <c r="CQ34" s="25">
        <f>IFERROR(+'simulations soy farm1 '!CQ233,"")</f>
        <v>0</v>
      </c>
      <c r="CR34" s="25">
        <f>IFERROR(+'simulations soy farm1 '!CR233,"")</f>
        <v>1683.0000000000016</v>
      </c>
      <c r="CS34" s="25">
        <f>IFERROR(+'simulations soy farm1 '!CS233,"")</f>
        <v>3404.2500000000023</v>
      </c>
      <c r="CT34" s="25">
        <f>IFERROR(+'simulations soy farm1 '!CT233,"")</f>
        <v>0</v>
      </c>
      <c r="CU34" s="25">
        <f>IFERROR(+'simulations soy farm1 '!CU233,"")</f>
        <v>0</v>
      </c>
      <c r="CV34" s="25">
        <f>IFERROR(+'simulations soy farm1 '!CV233,"")</f>
        <v>0</v>
      </c>
      <c r="CW34" s="25">
        <f>IFERROR(+'simulations soy farm1 '!CW233,"")</f>
        <v>0</v>
      </c>
      <c r="CX34" s="25">
        <f>IFERROR(+'simulations soy farm1 '!CX233,"")</f>
        <v>1224.0000000000011</v>
      </c>
      <c r="CY34" s="25">
        <f>IFERROR(+'simulations soy farm1 '!CY233,"")</f>
        <v>306.00000000000028</v>
      </c>
      <c r="CZ34" s="25">
        <f>IFERROR(+'simulations soy farm1 '!CZ233,"")</f>
        <v>0</v>
      </c>
      <c r="DA34" s="25">
        <f>IFERROR(+'simulations soy farm1 '!DA233,"")</f>
        <v>1836.0000000000016</v>
      </c>
      <c r="DB34" s="25">
        <f>IFERROR(+'simulations soy farm1 '!DB233,"")</f>
        <v>2868.75</v>
      </c>
      <c r="DC34" s="25">
        <f>IFERROR(+'simulations soy farm1 '!DC233,"")</f>
        <v>2562.7499999999995</v>
      </c>
      <c r="DD34" s="25">
        <f>IFERROR(+'simulations soy farm1 '!DD233,"")</f>
        <v>0</v>
      </c>
      <c r="DE34" s="25">
        <f>IFERROR(+'simulations soy farm1 '!DE233,"")</f>
        <v>0</v>
      </c>
      <c r="DF34" s="25">
        <f>IFERROR(+'simulations soy farm1 '!DF233,"")</f>
        <v>0</v>
      </c>
      <c r="DG34" s="25">
        <f>IFERROR(+'simulations soy farm1 '!DG233,"")</f>
        <v>0</v>
      </c>
      <c r="DH34" s="25">
        <f>IFERROR(+'simulations soy farm1 '!DH233,"")</f>
        <v>0</v>
      </c>
      <c r="DI34" s="25">
        <f>IFERROR(+'simulations soy farm1 '!DI233,"")</f>
        <v>0</v>
      </c>
      <c r="DJ34" s="25">
        <f>IFERROR(+'simulations soy farm1 '!DJ233,"")</f>
        <v>9294.7500000000018</v>
      </c>
      <c r="DK34" s="25">
        <f>IFERROR(+'simulations soy farm1 '!DK233,"")</f>
        <v>0</v>
      </c>
      <c r="DL34" s="25">
        <f>IFERROR(+'simulations soy farm1 '!DL233,"")</f>
        <v>0</v>
      </c>
      <c r="DM34" s="25">
        <f>IFERROR(+'simulations soy farm1 '!DM233,"")</f>
        <v>0</v>
      </c>
      <c r="DN34" s="25">
        <f>IFERROR(+'simulations soy farm1 '!DN233,"")</f>
        <v>0</v>
      </c>
      <c r="DO34" s="25">
        <f>IFERROR(+'simulations soy farm1 '!DO233,"")</f>
        <v>0</v>
      </c>
      <c r="DP34" s="25">
        <f>IFERROR(+'simulations soy farm1 '!DP233,"")</f>
        <v>2065.5</v>
      </c>
      <c r="DQ34" s="25">
        <f>IFERROR(+'simulations soy farm1 '!DQ233,"")</f>
        <v>0</v>
      </c>
      <c r="DR34" s="25">
        <f>IFERROR(+'simulations soy farm1 '!DR233,"")</f>
        <v>1530.0000000000014</v>
      </c>
      <c r="DS34" s="25">
        <f>IFERROR(+'simulations soy farm1 '!DS233,"")</f>
        <v>0</v>
      </c>
      <c r="DT34" s="25">
        <f>IFERROR(+'simulations soy farm1 '!DT233,"")</f>
        <v>0</v>
      </c>
      <c r="DU34" s="25">
        <f>IFERROR(+'simulations soy farm1 '!DU233,"")</f>
        <v>535.50000000000216</v>
      </c>
      <c r="DV34" s="25">
        <f>IFERROR(+'simulations soy farm1 '!DV233,"")</f>
        <v>6311.2500000000009</v>
      </c>
      <c r="DW34" s="25">
        <f>IFERROR(+'simulations soy farm1 '!DW233,"")</f>
        <v>2754.0000000000023</v>
      </c>
      <c r="DX34" s="25">
        <f>IFERROR(+'simulations soy farm1 '!DX233,"")</f>
        <v>0</v>
      </c>
      <c r="DY34" s="25">
        <f>IFERROR(+'simulations soy farm1 '!DY233,"")</f>
        <v>267.75000000000108</v>
      </c>
      <c r="DZ34" s="25">
        <f>IFERROR(+'simulations soy farm1 '!DZ233,"")</f>
        <v>0</v>
      </c>
      <c r="EA34" s="25">
        <f>IFERROR(+'simulations soy farm1 '!EA233,"")</f>
        <v>3136.5000000000009</v>
      </c>
      <c r="EB34" s="25">
        <f>IFERROR(+'simulations soy farm1 '!EB233,"")</f>
        <v>879.75000000000159</v>
      </c>
      <c r="EC34" s="25">
        <f>IFERROR(+'simulations soy farm1 '!EC233,"")</f>
        <v>0</v>
      </c>
      <c r="ED34" s="25">
        <f>IFERROR(+'simulations soy farm1 '!ED233,"")</f>
        <v>0</v>
      </c>
      <c r="EE34" s="25">
        <f>IFERROR(+'simulations soy farm1 '!EE233,"")</f>
        <v>0</v>
      </c>
      <c r="EF34" s="25">
        <f>IFERROR(+'simulations soy farm1 '!EF233,"")</f>
        <v>0</v>
      </c>
      <c r="EG34" s="25">
        <f>IFERROR(+'simulations soy farm1 '!EG233,"")</f>
        <v>6081.7500000000027</v>
      </c>
      <c r="EH34" s="25">
        <f>IFERROR(+'simulations soy farm1 '!EH233,"")</f>
        <v>0</v>
      </c>
      <c r="EI34" s="25">
        <f>IFERROR(+'simulations soy farm1 '!EI233,"")</f>
        <v>0</v>
      </c>
      <c r="EJ34" s="25">
        <f>IFERROR(+'simulations soy farm1 '!EJ233,"")</f>
        <v>688.49999999999886</v>
      </c>
      <c r="EK34" s="25">
        <f>IFERROR(+'simulations soy farm1 '!EK233,"")</f>
        <v>0</v>
      </c>
      <c r="EL34" s="25">
        <f>IFERROR(+'simulations soy farm1 '!EL233,"")</f>
        <v>0</v>
      </c>
      <c r="EM34" s="25">
        <f>IFERROR(+'simulations soy farm1 '!EM233,"")</f>
        <v>0</v>
      </c>
      <c r="EN34" s="25">
        <f>IFERROR(+'simulations soy farm1 '!EN233,"")</f>
        <v>0</v>
      </c>
      <c r="EO34" s="25">
        <f>IFERROR(+'simulations soy farm1 '!EO233,"")</f>
        <v>0</v>
      </c>
      <c r="EP34" s="25">
        <f>IFERROR(+'simulations soy farm1 '!EP233,"")</f>
        <v>1912.5</v>
      </c>
      <c r="EQ34" s="25">
        <f>IFERROR(+'simulations soy farm1 '!EQ233,"")</f>
        <v>3060.0000000000027</v>
      </c>
      <c r="ER34" s="25">
        <f>IFERROR(+'simulations soy farm1 '!ER233,"")</f>
        <v>0</v>
      </c>
      <c r="ES34" s="25">
        <f>IFERROR(+'simulations soy farm1 '!ES233,"")</f>
        <v>0</v>
      </c>
      <c r="ET34" s="25">
        <f>IFERROR(+'simulations soy farm1 '!ET233,"")</f>
        <v>0</v>
      </c>
      <c r="EU34" s="25">
        <f>IFERROR(+'simulations soy farm1 '!EU233,"")</f>
        <v>0</v>
      </c>
      <c r="EV34" s="25">
        <f>IFERROR(+'simulations soy farm1 '!EV233,"")</f>
        <v>0</v>
      </c>
      <c r="EW34" s="25">
        <f>IFERROR(+'simulations soy farm1 '!EW233,"")</f>
        <v>0</v>
      </c>
      <c r="EX34" s="25">
        <f>IFERROR(+'simulations soy farm1 '!EX233,"")</f>
        <v>1989.0000000000018</v>
      </c>
      <c r="EY34" s="25">
        <f>IFERROR(+'simulations soy farm1 '!EY233,"")</f>
        <v>573.75000000000136</v>
      </c>
      <c r="EZ34" s="25">
        <f>IFERROR(+'simulations soy farm1 '!EZ233,"")</f>
        <v>0</v>
      </c>
      <c r="FA34" s="25">
        <f>IFERROR(+'simulations soy farm1 '!FA233,"")</f>
        <v>0</v>
      </c>
      <c r="FB34" s="25">
        <f>IFERROR(+'simulations soy farm1 '!FB233,"")</f>
        <v>0</v>
      </c>
      <c r="FC34" s="25">
        <f>IFERROR(+'simulations soy farm1 '!FC233,"")</f>
        <v>0</v>
      </c>
      <c r="FD34" s="25">
        <f>IFERROR(+'simulations soy farm1 '!FD233,"")</f>
        <v>2295.0000000000018</v>
      </c>
      <c r="FE34" s="25">
        <f>IFERROR(+'simulations soy farm1 '!FE233,"")</f>
        <v>3213.0000000000027</v>
      </c>
      <c r="FF34" s="25">
        <f>IFERROR(+'simulations soy farm1 '!FF233,"")</f>
        <v>0</v>
      </c>
      <c r="FG34" s="25">
        <f>IFERROR(+'simulations soy farm1 '!FG233,"")</f>
        <v>0</v>
      </c>
      <c r="FH34" s="25">
        <f>IFERROR(+'simulations soy farm1 '!FH233,"")</f>
        <v>0</v>
      </c>
      <c r="FI34" s="25">
        <f>IFERROR(+'simulations soy farm1 '!FI233,"")</f>
        <v>0</v>
      </c>
      <c r="FJ34" s="25">
        <f>IFERROR(+'simulations soy farm1 '!FJ233,"")</f>
        <v>0</v>
      </c>
      <c r="FK34" s="25">
        <f>IFERROR(+'simulations soy farm1 '!FK233,"")</f>
        <v>2601.0000000000023</v>
      </c>
      <c r="FL34" s="25">
        <f>IFERROR(+'simulations soy farm1 '!FL233,"")</f>
        <v>0</v>
      </c>
      <c r="FM34" s="25">
        <f>IFERROR(+'simulations soy farm1 '!FM233,"")</f>
        <v>0</v>
      </c>
      <c r="FN34" s="25">
        <f>IFERROR(+'simulations soy farm1 '!FN233,"")</f>
        <v>0</v>
      </c>
      <c r="FO34" s="25">
        <f>IFERROR(+'simulations soy farm1 '!FO233,"")</f>
        <v>0</v>
      </c>
      <c r="FP34" s="25">
        <f>IFERROR(+'simulations soy farm1 '!FP233,"")</f>
        <v>0</v>
      </c>
      <c r="FQ34" s="25">
        <f>IFERROR(+'simulations soy farm1 '!FQ233,"")</f>
        <v>803.2500000000033</v>
      </c>
      <c r="FR34" s="25">
        <f>IFERROR(+'simulations soy farm1 '!FR233,"")</f>
        <v>3939.7500000000009</v>
      </c>
      <c r="FS34" s="25">
        <f>IFERROR(+'simulations soy farm1 '!FS233,"")</f>
        <v>0</v>
      </c>
      <c r="FT34" s="25">
        <f>IFERROR(+'simulations soy farm1 '!FT233,"")</f>
        <v>0</v>
      </c>
      <c r="FU34" s="25">
        <f>IFERROR(+'simulations soy farm1 '!FU233,"")</f>
        <v>0</v>
      </c>
      <c r="FV34" s="25">
        <f>IFERROR(+'simulations soy farm1 '!FV233,"")</f>
        <v>0</v>
      </c>
      <c r="FW34" s="25">
        <f>IFERROR(+'simulations soy farm1 '!FW233,"")</f>
        <v>3366.0000000000032</v>
      </c>
      <c r="FX34" s="25">
        <f>IFERROR(+'simulations soy farm1 '!FX233,"")</f>
        <v>0</v>
      </c>
      <c r="FY34" s="25">
        <f>IFERROR(+'simulations soy farm1 '!FY233,"")</f>
        <v>2639.2500000000014</v>
      </c>
      <c r="FZ34" s="25">
        <f>IFERROR(+'simulations soy farm1 '!FZ233,"")</f>
        <v>0</v>
      </c>
      <c r="GA34" s="25">
        <f>IFERROR(+'simulations soy farm1 '!GA233,"")</f>
        <v>1797.7500000000025</v>
      </c>
      <c r="GB34" s="25">
        <f>IFERROR(+'simulations soy farm1 '!GB233,"")</f>
        <v>4245.7500000000009</v>
      </c>
      <c r="GC34" s="25">
        <f>IFERROR(+'simulations soy farm1 '!GC233,"")</f>
        <v>3404.2500000000023</v>
      </c>
      <c r="GD34" s="25">
        <f>IFERROR(+'simulations soy farm1 '!GD233,"")</f>
        <v>0</v>
      </c>
      <c r="GE34" s="25">
        <f>IFERROR(+'simulations soy farm1 '!GE233,"")</f>
        <v>4284</v>
      </c>
      <c r="GF34" s="25">
        <f>IFERROR(+'simulations soy farm1 '!GF233,"")</f>
        <v>0</v>
      </c>
      <c r="GG34" s="25">
        <f>IFERROR(+'simulations soy farm1 '!GG233,"")</f>
        <v>0</v>
      </c>
      <c r="GH34" s="25">
        <f>IFERROR(+'simulations soy farm1 '!GH233,"")</f>
        <v>0</v>
      </c>
      <c r="GI34" s="25">
        <f>IFERROR(+'simulations soy farm1 '!GI233,"")</f>
        <v>3021.75</v>
      </c>
      <c r="GJ34" s="25">
        <f>IFERROR(+'simulations soy farm1 '!GJ233,"")</f>
        <v>0</v>
      </c>
      <c r="GK34" s="25">
        <f>IFERROR(+'simulations soy farm1 '!GK233,"")</f>
        <v>0</v>
      </c>
      <c r="GL34" s="25">
        <f>IFERROR(+'simulations soy farm1 '!GL233,"")</f>
        <v>0</v>
      </c>
      <c r="GM34" s="25">
        <f>IFERROR(+'simulations soy farm1 '!GM233,"")</f>
        <v>2562.7499999999995</v>
      </c>
      <c r="GN34" s="25">
        <f>IFERROR(+'simulations soy farm1 '!GN233,"")</f>
        <v>0</v>
      </c>
      <c r="GO34" s="25">
        <f>IFERROR(+'simulations soy farm1 '!GO233,"")</f>
        <v>0</v>
      </c>
      <c r="GP34" s="25">
        <f>IFERROR(+'simulations soy farm1 '!GP233,"")</f>
        <v>765.00000000000409</v>
      </c>
      <c r="GQ34" s="25">
        <f>IFERROR(+'simulations soy farm1 '!GQ233,"")</f>
        <v>0</v>
      </c>
      <c r="GR34" s="25">
        <f>IFERROR(+'simulations soy farm1 '!GR233,"")</f>
        <v>0</v>
      </c>
      <c r="GS34" s="25">
        <f>IFERROR(+'simulations soy farm1 '!GS233,"")</f>
        <v>0</v>
      </c>
      <c r="GT34" s="25">
        <f>IFERROR(+'simulations soy farm1 '!GT233,"")</f>
        <v>1300.4999999999995</v>
      </c>
      <c r="GU34" s="25">
        <f>IFERROR(+'simulations soy farm1 '!GU233,"")</f>
        <v>0</v>
      </c>
      <c r="GV34" s="25">
        <f>IFERROR(+'simulations soy farm1 '!GV233,"")</f>
        <v>0</v>
      </c>
      <c r="GW34" s="25">
        <f>IFERROR(+'simulations soy farm1 '!GW233,"")</f>
        <v>3098.2500000000018</v>
      </c>
      <c r="GX34" s="25">
        <f>IFERROR(+'simulations soy farm1 '!GX233,"")</f>
        <v>0</v>
      </c>
      <c r="GY34" s="25">
        <f>IFERROR(+'simulations soy farm1 '!GY233,"")</f>
        <v>3748.5000000000018</v>
      </c>
      <c r="GZ34" s="25">
        <f>IFERROR(+'simulations soy farm1 '!GZ233,"")</f>
        <v>0</v>
      </c>
      <c r="HA34" s="25">
        <f>IFERROR(+'simulations soy farm1 '!HA233,"")</f>
        <v>0</v>
      </c>
      <c r="HB34" s="25">
        <f>IFERROR(+'simulations soy farm1 '!HB233,"")</f>
        <v>4475.25</v>
      </c>
      <c r="HC34" s="25">
        <f>IFERROR(+'simulations soy farm1 '!HC233,"")</f>
        <v>0</v>
      </c>
      <c r="HD34" s="25">
        <f>IFERROR(+'simulations soy farm1 '!HD233,"")</f>
        <v>0</v>
      </c>
      <c r="HE34" s="25">
        <f>IFERROR(+'simulations soy farm1 '!HE233,"")</f>
        <v>0</v>
      </c>
      <c r="HF34" s="25">
        <f>IFERROR(+'simulations soy farm1 '!HF233,"")</f>
        <v>0</v>
      </c>
      <c r="HG34" s="25">
        <f>IFERROR(+'simulations soy farm1 '!HG233,"")</f>
        <v>0</v>
      </c>
      <c r="HH34" s="25">
        <f>IFERROR(+'simulations soy farm1 '!HH233,"")</f>
        <v>5163.7500000000018</v>
      </c>
      <c r="HI34" s="25">
        <f>IFERROR(+'simulations soy farm1 '!HI233,"")</f>
        <v>0</v>
      </c>
      <c r="HJ34" s="25">
        <f>IFERROR(+'simulations soy farm1 '!HJ233,"")</f>
        <v>0</v>
      </c>
      <c r="HK34" s="25">
        <f>IFERROR(+'simulations soy farm1 '!HK233,"")</f>
        <v>2868.75</v>
      </c>
      <c r="HL34" s="25">
        <f>IFERROR(+'simulations soy farm1 '!HL233,"")</f>
        <v>879.75000000000159</v>
      </c>
      <c r="HM34" s="25">
        <f>IFERROR(+'simulations soy farm1 '!HM233,"")</f>
        <v>0</v>
      </c>
      <c r="HN34" s="25">
        <f>IFERROR(+'simulations soy farm1 '!HN233,"")</f>
        <v>0</v>
      </c>
      <c r="HO34" s="25">
        <f>IFERROR(+'simulations soy farm1 '!HO233,"")</f>
        <v>0</v>
      </c>
      <c r="HP34" s="25">
        <f>IFERROR(+'simulations soy farm1 '!HP233,"")</f>
        <v>0</v>
      </c>
      <c r="HQ34" s="25">
        <f>IFERROR(+'simulations soy farm1 '!HQ233,"")</f>
        <v>0</v>
      </c>
      <c r="HR34" s="25">
        <f>IFERROR(+'simulations soy farm1 '!HR233,"")</f>
        <v>0</v>
      </c>
      <c r="HS34" s="25">
        <f>IFERROR(+'simulations soy farm1 '!HS233,"")</f>
        <v>0</v>
      </c>
      <c r="HT34" s="25">
        <f>IFERROR(+'simulations soy farm1 '!HT233,"")</f>
        <v>0</v>
      </c>
      <c r="HU34" s="25">
        <f>IFERROR(+'simulations soy farm1 '!HU233,"")</f>
        <v>0</v>
      </c>
      <c r="HV34" s="25">
        <f>IFERROR(+'simulations soy farm1 '!HV233,"")</f>
        <v>3136.5000000000009</v>
      </c>
      <c r="HW34" s="25">
        <f>IFERROR(+'simulations soy farm1 '!HW233,"")</f>
        <v>0</v>
      </c>
      <c r="HX34" s="25">
        <f>IFERROR(+'simulations soy farm1 '!HX233,"")</f>
        <v>0</v>
      </c>
      <c r="HY34" s="25">
        <f>IFERROR(+'simulations soy farm1 '!HY233,"")</f>
        <v>0</v>
      </c>
      <c r="HZ34" s="25">
        <f>IFERROR(+'simulations soy farm1 '!HZ233,"")</f>
        <v>0</v>
      </c>
      <c r="IA34" s="25">
        <f>IFERROR(+'simulations soy farm1 '!IA233,"")</f>
        <v>3327.7500000000005</v>
      </c>
      <c r="IB34" s="25">
        <f>IFERROR(+'simulations soy farm1 '!IB233,"")</f>
        <v>0</v>
      </c>
      <c r="IC34" s="25">
        <f>IFERROR(+'simulations soy farm1 '!IC233,"")</f>
        <v>0</v>
      </c>
      <c r="ID34" s="25">
        <f>IFERROR(+'simulations soy farm1 '!ID233,"")</f>
        <v>3825</v>
      </c>
      <c r="IE34" s="25">
        <f>IFERROR(+'simulations soy farm1 '!IE233,"")</f>
        <v>0</v>
      </c>
      <c r="IF34" s="25">
        <f>IFERROR(+'simulations soy farm1 '!IF233,"")</f>
        <v>0</v>
      </c>
      <c r="IG34" s="25">
        <f>IFERROR(+'simulations soy farm1 '!IG233,"")</f>
        <v>0</v>
      </c>
      <c r="IH34" s="25">
        <f>IFERROR(+'simulations soy farm1 '!IH233,"")</f>
        <v>1759.4999999999998</v>
      </c>
      <c r="II34" s="25">
        <f>IFERROR(+'simulations soy farm1 '!II233,"")</f>
        <v>1644.7500000000023</v>
      </c>
      <c r="IJ34" s="25">
        <f>IFERROR(+'simulations soy farm1 '!IJ233,"")</f>
        <v>0</v>
      </c>
      <c r="IK34" s="25">
        <f>IFERROR(+'simulations soy farm1 '!IK233,"")</f>
        <v>0</v>
      </c>
      <c r="IL34" s="25">
        <f>IFERROR(+'simulations soy farm1 '!IL233,"")</f>
        <v>2180.2500000000009</v>
      </c>
      <c r="IM34" s="25">
        <f>IFERROR(+'simulations soy farm1 '!IM233,"")</f>
        <v>0</v>
      </c>
      <c r="IN34" s="25">
        <f>IFERROR(+'simulations soy farm1 '!IN233,"")</f>
        <v>0</v>
      </c>
      <c r="IO34" s="25">
        <f>IFERROR(+'simulations soy farm1 '!IO233,"")</f>
        <v>0</v>
      </c>
      <c r="IP34" s="25">
        <f>IFERROR(+'simulations soy farm1 '!IP233,"")</f>
        <v>0</v>
      </c>
      <c r="IQ34" s="25">
        <f>IFERROR(+'simulations soy farm1 '!IQ233,"")</f>
        <v>5852.2500000000009</v>
      </c>
      <c r="IR34" s="25">
        <f>IFERROR(+'simulations soy farm1 '!IR233,"")</f>
        <v>1530.0000000000014</v>
      </c>
      <c r="IS34" s="25">
        <f>IFERROR(+'simulations soy farm1 '!IS233,"")</f>
        <v>0</v>
      </c>
      <c r="IT34" s="25">
        <f>IFERROR(+'simulations soy farm1 '!IT233,"")</f>
        <v>1644.7500000000023</v>
      </c>
      <c r="IU34" s="25">
        <f>IFERROR(+'simulations soy farm1 '!IU233,"")</f>
        <v>0</v>
      </c>
      <c r="IV34" s="25">
        <f>IFERROR(+'simulations soy farm1 '!IV233,"")</f>
        <v>0</v>
      </c>
      <c r="IW34" s="25">
        <f>IFERROR(+'simulations soy farm1 '!IW233,"")</f>
        <v>0</v>
      </c>
      <c r="IX34" s="25">
        <f>IFERROR(+'simulations soy farm1 '!IX233,"")</f>
        <v>1185.7500000000018</v>
      </c>
      <c r="IY34" s="25">
        <f>IFERROR(+'simulations soy farm1 '!IY233,"")</f>
        <v>0</v>
      </c>
      <c r="IZ34" s="25">
        <f>IFERROR(+'simulations soy farm1 '!IZ233,"")</f>
        <v>0</v>
      </c>
      <c r="JA34" s="25">
        <f>IFERROR(+'simulations soy farm1 '!JA233,"")</f>
        <v>0</v>
      </c>
      <c r="JB34" s="25">
        <f>IFERROR(+'simulations soy farm1 '!JB233,"")</f>
        <v>0</v>
      </c>
      <c r="JC34" s="25">
        <f>IFERROR(+'simulations soy farm1 '!JC233,"")</f>
        <v>0</v>
      </c>
      <c r="JD34" s="25">
        <f>IFERROR(+'simulations soy farm1 '!JD233,"")</f>
        <v>0</v>
      </c>
      <c r="JE34" s="25">
        <f>IFERROR(+'simulations soy farm1 '!JE233,"")</f>
        <v>1032.7499999999984</v>
      </c>
      <c r="JF34" s="25">
        <f>IFERROR(+'simulations soy farm1 '!JF233,"")</f>
        <v>0</v>
      </c>
      <c r="JG34" s="25">
        <f>IFERROR(+'simulations soy farm1 '!JG233,"")</f>
        <v>6120.0000000000018</v>
      </c>
      <c r="JH34" s="25">
        <f>IFERROR(+'simulations soy farm1 '!JH233,"")</f>
        <v>0</v>
      </c>
      <c r="JI34" s="25">
        <f>IFERROR(+'simulations soy farm1 '!JI233,"")</f>
        <v>0</v>
      </c>
      <c r="JJ34" s="25">
        <f>IFERROR(+'simulations soy farm1 '!JJ233,"")</f>
        <v>5508.0000000000018</v>
      </c>
      <c r="JK34" s="25">
        <f>IFERROR(+'simulations soy farm1 '!JK233,"")</f>
        <v>0</v>
      </c>
      <c r="JL34" s="25">
        <f>IFERROR(+'simulations soy farm1 '!JL233,"")</f>
        <v>0</v>
      </c>
      <c r="JM34" s="25">
        <f>IFERROR(+'simulations soy farm1 '!JM233,"")</f>
        <v>0</v>
      </c>
      <c r="JN34" s="25">
        <f>IFERROR(+'simulations soy farm1 '!JN233,"")</f>
        <v>0</v>
      </c>
      <c r="JO34" s="25">
        <f>IFERROR(+'simulations soy farm1 '!JO233,"")</f>
        <v>0</v>
      </c>
      <c r="JP34" s="25">
        <f>IFERROR(+'simulations soy farm1 '!JP233,"")</f>
        <v>0</v>
      </c>
      <c r="JQ34" s="25">
        <f>IFERROR(+'simulations soy farm1 '!JQ233,"")</f>
        <v>0</v>
      </c>
      <c r="JR34" s="25">
        <f>IFERROR(+'simulations soy farm1 '!JR233,"")</f>
        <v>0</v>
      </c>
      <c r="JS34" s="25">
        <f>IFERROR(+'simulations soy farm1 '!JS233,"")</f>
        <v>2868.75</v>
      </c>
      <c r="JT34" s="25">
        <f>IFERROR(+'simulations soy farm1 '!JT233,"")</f>
        <v>0</v>
      </c>
      <c r="JU34" s="25">
        <f>IFERROR(+'simulations soy farm1 '!JU233,"")</f>
        <v>0</v>
      </c>
      <c r="JV34" s="25">
        <f>IFERROR(+'simulations soy farm1 '!JV233,"")</f>
        <v>191.25000000000273</v>
      </c>
      <c r="JW34" s="25">
        <f>IFERROR(+'simulations soy farm1 '!JW233,"")</f>
        <v>0</v>
      </c>
      <c r="JX34" s="25">
        <f>IFERROR(+'simulations soy farm1 '!JX233,"")</f>
        <v>0</v>
      </c>
      <c r="JY34" s="25">
        <f>IFERROR(+'simulations soy farm1 '!JY233,"")</f>
        <v>0</v>
      </c>
      <c r="JZ34" s="25">
        <f>IFERROR(+'simulations soy farm1 '!JZ233,"")</f>
        <v>0</v>
      </c>
      <c r="KA34" s="25">
        <f>IFERROR(+'simulations soy farm1 '!KA233,"")</f>
        <v>114.75000000000435</v>
      </c>
      <c r="KB34" s="25">
        <f>IFERROR(+'simulations soy farm1 '!KB233,"")</f>
        <v>0</v>
      </c>
      <c r="KC34" s="25">
        <f>IFERROR(+'simulations soy farm1 '!KC233,"")</f>
        <v>0</v>
      </c>
      <c r="KD34" s="25">
        <f>IFERROR(+'simulations soy farm1 '!KD233,"")</f>
        <v>0</v>
      </c>
      <c r="KE34" s="25">
        <f>IFERROR(+'simulations soy farm1 '!KE233,"")</f>
        <v>0</v>
      </c>
      <c r="KF34" s="25">
        <f>IFERROR(+'simulations soy farm1 '!KF233,"")</f>
        <v>0</v>
      </c>
      <c r="KG34" s="25">
        <f>IFERROR(+'simulations soy farm1 '!KG233,"")</f>
        <v>0</v>
      </c>
      <c r="KH34" s="25">
        <f>IFERROR(+'simulations soy farm1 '!KH233,"")</f>
        <v>0</v>
      </c>
      <c r="KI34" s="25">
        <f>IFERROR(+'simulations soy farm1 '!KI233,"")</f>
        <v>0</v>
      </c>
      <c r="KJ34" s="25">
        <f>IFERROR(+'simulations soy farm1 '!KJ233,"")</f>
        <v>420.7500000000046</v>
      </c>
      <c r="KK34" s="25">
        <f>IFERROR(+'simulations soy farm1 '!KK233,"")</f>
        <v>0</v>
      </c>
      <c r="KL34" s="25">
        <f>IFERROR(+'simulations soy farm1 '!KL233,"")</f>
        <v>0</v>
      </c>
      <c r="KM34" s="25">
        <f>IFERROR(+'simulations soy farm1 '!KM233,"")</f>
        <v>0</v>
      </c>
      <c r="KN34" s="25">
        <f>IFERROR(+'simulations soy farm1 '!KN233,"")</f>
        <v>0</v>
      </c>
      <c r="KO34" s="25">
        <f>IFERROR(+'simulations soy farm1 '!KO233,"")</f>
        <v>0</v>
      </c>
      <c r="KP34" s="25">
        <f>IFERROR(+'simulations soy farm1 '!KP233,"")</f>
        <v>2142.0000000000018</v>
      </c>
      <c r="KQ34" s="25">
        <f>IFERROR(+'simulations soy farm1 '!KQ233,"")</f>
        <v>0</v>
      </c>
      <c r="KR34" s="25">
        <f>IFERROR(+'simulations soy farm1 '!KR233,"")</f>
        <v>0</v>
      </c>
      <c r="KS34" s="25">
        <f>IFERROR(+'simulations soy farm1 '!KS233,"")</f>
        <v>1109.2500000000036</v>
      </c>
      <c r="KT34" s="25">
        <f>IFERROR(+'simulations soy farm1 '!KT233,"")</f>
        <v>0</v>
      </c>
      <c r="KU34" s="25">
        <f>IFERROR(+'simulations soy farm1 '!KU233,"")</f>
        <v>0</v>
      </c>
      <c r="KV34" s="25">
        <f>IFERROR(+'simulations soy farm1 '!KV233,"")</f>
        <v>0</v>
      </c>
      <c r="KW34" s="25">
        <f>IFERROR(+'simulations soy farm1 '!KW233,"")</f>
        <v>6846.75</v>
      </c>
      <c r="KX34" s="25">
        <f>IFERROR(+'simulations soy farm1 '!KX233,"")</f>
        <v>3098.2500000000018</v>
      </c>
      <c r="KY34" s="25">
        <f>IFERROR(+'simulations soy farm1 '!KY233,"")</f>
        <v>3060.0000000000027</v>
      </c>
      <c r="KZ34" s="25">
        <f>IFERROR(+'simulations soy farm1 '!KZ233,"")</f>
        <v>0</v>
      </c>
      <c r="LA34" s="25">
        <f>IFERROR(+'simulations soy farm1 '!LA233,"")</f>
        <v>0</v>
      </c>
      <c r="LB34" s="25">
        <f>IFERROR(+'simulations soy farm1 '!LB233,"")</f>
        <v>535.50000000000216</v>
      </c>
      <c r="LC34" s="25">
        <f>IFERROR(+'simulations soy farm1 '!LC233,"")</f>
        <v>76.499999999998366</v>
      </c>
      <c r="LD34" s="25">
        <f>IFERROR(+'simulations soy farm1 '!LD233,"")</f>
        <v>4819.5000000000027</v>
      </c>
      <c r="LE34" s="25">
        <f>IFERROR(+'simulations soy farm1 '!LE233,"")</f>
        <v>0</v>
      </c>
      <c r="LF34" s="25">
        <f>IFERROR(+'simulations soy farm1 '!LF233,"")</f>
        <v>3289.5000000000014</v>
      </c>
      <c r="LG34" s="25">
        <f>IFERROR(+'simulations soy farm1 '!LG233,"")</f>
        <v>0</v>
      </c>
      <c r="LH34" s="25">
        <f>IFERROR(+'simulations soy farm1 '!LH233,"")</f>
        <v>191.25000000000273</v>
      </c>
      <c r="LI34" s="25">
        <f>IFERROR(+'simulations soy farm1 '!LI233,"")</f>
        <v>6158.2500000000009</v>
      </c>
      <c r="LJ34" s="25">
        <f>IFERROR(+'simulations soy farm1 '!LJ233,"")</f>
        <v>0</v>
      </c>
      <c r="LK34" s="25">
        <f>IFERROR(+'simulations soy farm1 '!LK233,"")</f>
        <v>3786.7500000000009</v>
      </c>
      <c r="LL34" s="25">
        <f>IFERROR(+'simulations soy farm1 '!LL233,"")</f>
        <v>0</v>
      </c>
      <c r="LM34" s="25">
        <f>IFERROR(+'simulations soy farm1 '!LM233,"")</f>
        <v>0</v>
      </c>
      <c r="LN34" s="25">
        <f>IFERROR(+'simulations soy farm1 '!LN233,"")</f>
        <v>2142.0000000000018</v>
      </c>
      <c r="LO34" s="25">
        <f>IFERROR(+'simulations soy farm1 '!LO233,"")</f>
        <v>382.49999999999864</v>
      </c>
      <c r="LP34" s="25">
        <f>IFERROR(+'simulations soy farm1 '!LP233,"")</f>
        <v>0</v>
      </c>
      <c r="LQ34" s="25">
        <f>IFERROR(+'simulations soy farm1 '!LQ233,"")</f>
        <v>2677.5000000000005</v>
      </c>
      <c r="LR34" s="25">
        <f>IFERROR(+'simulations soy farm1 '!LR233,"")</f>
        <v>0</v>
      </c>
      <c r="LS34" s="25">
        <f>IFERROR(+'simulations soy farm1 '!LS233,"")</f>
        <v>0</v>
      </c>
      <c r="LT34" s="25">
        <f>IFERROR(+'simulations soy farm1 '!LT233,"")</f>
        <v>0</v>
      </c>
      <c r="LU34" s="25">
        <f>IFERROR(+'simulations soy farm1 '!LU233,"")</f>
        <v>1262.2500000000002</v>
      </c>
      <c r="LV34" s="25">
        <f>IFERROR(+'simulations soy farm1 '!LV233,"")</f>
        <v>1032.7499999999984</v>
      </c>
      <c r="LW34" s="25">
        <f>IFERROR(+'simulations soy farm1 '!LW233,"")</f>
        <v>0</v>
      </c>
      <c r="LX34" s="25">
        <f>IFERROR(+'simulations soy farm1 '!LX233,"")</f>
        <v>0</v>
      </c>
      <c r="LY34" s="25">
        <f>IFERROR(+'simulations soy farm1 '!LY233,"")</f>
        <v>0</v>
      </c>
      <c r="LZ34" s="25">
        <f>IFERROR(+'simulations soy farm1 '!LZ233,"")</f>
        <v>0</v>
      </c>
      <c r="MA34" s="25">
        <f>IFERROR(+'simulations soy farm1 '!MA233,"")</f>
        <v>0</v>
      </c>
      <c r="MB34" s="25">
        <f>IFERROR(+'simulations soy farm1 '!MB233,"")</f>
        <v>4628.25</v>
      </c>
      <c r="MC34" s="25">
        <f>IFERROR(+'simulations soy farm1 '!MC233,"")</f>
        <v>573.75000000000136</v>
      </c>
      <c r="MD34" s="25">
        <f>IFERROR(+'simulations soy farm1 '!MD233,"")</f>
        <v>0</v>
      </c>
      <c r="ME34" s="25">
        <f>IFERROR(+'simulations soy farm1 '!ME233,"")</f>
        <v>0</v>
      </c>
      <c r="MF34" s="25">
        <f>IFERROR(+'simulations soy farm1 '!MF233,"")</f>
        <v>612.00000000000057</v>
      </c>
      <c r="MG34" s="25">
        <f>IFERROR(+'simulations soy farm1 '!MG233,"")</f>
        <v>994.4999999999992</v>
      </c>
      <c r="MH34" s="25">
        <f>IFERROR(+'simulations soy farm1 '!MH233,"")</f>
        <v>0</v>
      </c>
      <c r="MI34" s="25">
        <f>IFERROR(+'simulations soy farm1 '!MI233,"")</f>
        <v>0</v>
      </c>
      <c r="MJ34" s="25">
        <f>IFERROR(+'simulations soy farm1 '!MJ233,"")</f>
        <v>267.75000000000108</v>
      </c>
      <c r="MK34" s="25">
        <f>IFERROR(+'simulations soy farm1 '!MK233,"")</f>
        <v>0</v>
      </c>
      <c r="ML34" s="25">
        <f>IFERROR(+'simulations soy farm1 '!ML233,"")</f>
        <v>0</v>
      </c>
      <c r="MM34" s="25">
        <f>IFERROR(+'simulations soy farm1 '!MM233,"")</f>
        <v>0</v>
      </c>
      <c r="MN34" s="25">
        <f>IFERROR(+'simulations soy farm1 '!MN233,"")</f>
        <v>2371.5000000000005</v>
      </c>
      <c r="MO34" s="25">
        <f>IFERROR(+'simulations soy farm1 '!MO233,"")</f>
        <v>0</v>
      </c>
      <c r="MP34" s="25">
        <f>IFERROR(+'simulations soy farm1 '!MP233,"")</f>
        <v>0</v>
      </c>
      <c r="MQ34" s="25">
        <f>IFERROR(+'simulations soy farm1 '!MQ233,"")</f>
        <v>0</v>
      </c>
      <c r="MR34" s="25">
        <f>IFERROR(+'simulations soy farm1 '!MR233,"")</f>
        <v>0</v>
      </c>
      <c r="MS34" s="25">
        <f>IFERROR(+'simulations soy farm1 '!MS233,"")</f>
        <v>1989.0000000000018</v>
      </c>
      <c r="MT34" s="25">
        <f>IFERROR(+'simulations soy farm1 '!MT233,"")</f>
        <v>0</v>
      </c>
      <c r="MU34" s="25">
        <f>IFERROR(+'simulations soy farm1 '!MU233,"")</f>
        <v>0</v>
      </c>
      <c r="MV34" s="25">
        <f>IFERROR(+'simulations soy farm1 '!MV233,"")</f>
        <v>0</v>
      </c>
      <c r="MW34" s="25">
        <f>IFERROR(+'simulations soy farm1 '!MW233,"")</f>
        <v>0</v>
      </c>
      <c r="MX34" s="25">
        <f>IFERROR(+'simulations soy farm1 '!MX233,"")</f>
        <v>0</v>
      </c>
      <c r="MY34" s="25">
        <f>IFERROR(+'simulations soy farm1 '!MY233,"")</f>
        <v>0</v>
      </c>
      <c r="MZ34" s="25">
        <f>IFERROR(+'simulations soy farm1 '!MZ233,"")</f>
        <v>0</v>
      </c>
      <c r="NA34" s="25">
        <f>IFERROR(+'simulations soy farm1 '!NA233,"")</f>
        <v>153.00000000000352</v>
      </c>
      <c r="NB34" s="25">
        <f>IFERROR(+'simulations soy farm1 '!NB233,"")</f>
        <v>153.00000000000352</v>
      </c>
      <c r="NC34" s="25">
        <f>IFERROR(+'simulations soy farm1 '!NC233,"")</f>
        <v>0</v>
      </c>
      <c r="ND34" s="25">
        <f>IFERROR(+'simulations soy farm1 '!ND233,"")</f>
        <v>994.4999999999992</v>
      </c>
      <c r="NE34" s="25">
        <f>IFERROR(+'simulations soy farm1 '!NE233,"")</f>
        <v>0</v>
      </c>
      <c r="NF34" s="25">
        <f>IFERROR(+'simulations soy farm1 '!NF233,"")</f>
        <v>7305.7500000000009</v>
      </c>
      <c r="NG34" s="25">
        <f>IFERROR(+'simulations soy farm1 '!NG233,"")</f>
        <v>1032.7499999999984</v>
      </c>
      <c r="NH34" s="25">
        <f>IFERROR(+'simulations soy farm1 '!NH233,"")</f>
        <v>5049.0000000000009</v>
      </c>
      <c r="NI34" s="25">
        <f>IFERROR(+'simulations soy farm1 '!NI233,"")</f>
        <v>420.7500000000046</v>
      </c>
      <c r="NJ34" s="25">
        <f>IFERROR(+'simulations soy farm1 '!NJ233,"")</f>
        <v>4054.5000000000018</v>
      </c>
      <c r="NK34" s="25">
        <f>IFERROR(+'simulations soy farm1 '!NK233,"")</f>
        <v>3825</v>
      </c>
      <c r="NL34" s="25">
        <f>IFERROR(+'simulations soy farm1 '!NL233,"")</f>
        <v>0</v>
      </c>
      <c r="NM34" s="25">
        <f>IFERROR(+'simulations soy farm1 '!NM233,"")</f>
        <v>0</v>
      </c>
      <c r="NN34" s="25">
        <f>IFERROR(+'simulations soy farm1 '!NN233,"")</f>
        <v>0</v>
      </c>
      <c r="NO34" s="25">
        <f>IFERROR(+'simulations soy farm1 '!NO233,"")</f>
        <v>0</v>
      </c>
      <c r="NP34" s="25">
        <f>IFERROR(+'simulations soy farm1 '!NP233,"")</f>
        <v>0</v>
      </c>
      <c r="NQ34" s="25">
        <f>IFERROR(+'simulations soy farm1 '!NQ233,"")</f>
        <v>0</v>
      </c>
      <c r="NR34" s="25">
        <f>IFERROR(+'simulations soy farm1 '!NR233,"")</f>
        <v>0</v>
      </c>
      <c r="NS34" s="25">
        <f>IFERROR(+'simulations soy farm1 '!NS233,"")</f>
        <v>1912.5</v>
      </c>
      <c r="NT34" s="25">
        <f>IFERROR(+'simulations soy farm1 '!NT233,"")</f>
        <v>0</v>
      </c>
      <c r="NU34" s="25">
        <f>IFERROR(+'simulations soy farm1 '!NU233,"")</f>
        <v>0</v>
      </c>
      <c r="NV34" s="25">
        <f>IFERROR(+'simulations soy farm1 '!NV233,"")</f>
        <v>0</v>
      </c>
      <c r="NW34" s="25">
        <f>IFERROR(+'simulations soy farm1 '!NW233,"")</f>
        <v>1721.2500000000007</v>
      </c>
      <c r="NX34" s="25">
        <f>IFERROR(+'simulations soy farm1 '!NX233,"")</f>
        <v>0</v>
      </c>
      <c r="NY34" s="25">
        <f>IFERROR(+'simulations soy farm1 '!NY233,"")</f>
        <v>0</v>
      </c>
      <c r="NZ34" s="25">
        <f>IFERROR(+'simulations soy farm1 '!NZ233,"")</f>
        <v>0</v>
      </c>
      <c r="OA34" s="25">
        <f>IFERROR(+'simulations soy farm1 '!OA233,"")</f>
        <v>0</v>
      </c>
      <c r="OB34" s="25">
        <f>IFERROR(+'simulations soy farm1 '!OB233,"")</f>
        <v>0</v>
      </c>
      <c r="OC34" s="25">
        <f>IFERROR(+'simulations soy farm1 '!OC233,"")</f>
        <v>1300.4999999999995</v>
      </c>
      <c r="OD34" s="25">
        <f>IFERROR(+'simulations soy farm1 '!OD233,"")</f>
        <v>0</v>
      </c>
      <c r="OE34" s="25">
        <f>IFERROR(+'simulations soy farm1 '!OE233,"")</f>
        <v>6808.5000000000009</v>
      </c>
      <c r="OF34" s="25">
        <f>IFERROR(+'simulations soy farm1 '!OF233,"")</f>
        <v>6655.5000000000009</v>
      </c>
      <c r="OG34" s="25">
        <f>IFERROR(+'simulations soy farm1 '!OG233,"")</f>
        <v>1377.0000000000045</v>
      </c>
      <c r="OH34" s="25">
        <f>IFERROR(+'simulations soy farm1 '!OH233,"")</f>
        <v>0</v>
      </c>
      <c r="OI34" s="25">
        <f>IFERROR(+'simulations soy farm1 '!OI233,"")</f>
        <v>0</v>
      </c>
      <c r="OJ34" s="25">
        <f>IFERROR(+'simulations soy farm1 '!OJ233,"")</f>
        <v>3595.5000000000014</v>
      </c>
      <c r="OK34" s="25">
        <f>IFERROR(+'simulations soy farm1 '!OK233,"")</f>
        <v>0</v>
      </c>
      <c r="OL34" s="25">
        <f>IFERROR(+'simulations soy farm1 '!OL233,"")</f>
        <v>7114.5000000000009</v>
      </c>
      <c r="OM34" s="25">
        <f>IFERROR(+'simulations soy farm1 '!OM233,"")</f>
        <v>0</v>
      </c>
      <c r="ON34" s="25">
        <f>IFERROR(+'simulations soy farm1 '!ON233,"")</f>
        <v>0</v>
      </c>
      <c r="OO34" s="25">
        <f>IFERROR(+'simulations soy farm1 '!OO233,"")</f>
        <v>765.00000000000409</v>
      </c>
      <c r="OP34" s="25">
        <f>IFERROR(+'simulations soy farm1 '!OP233,"")</f>
        <v>0</v>
      </c>
      <c r="OQ34" s="25">
        <f>IFERROR(+'simulations soy farm1 '!OQ233,"")</f>
        <v>0</v>
      </c>
      <c r="OR34" s="25">
        <f>IFERROR(+'simulations soy farm1 '!OR233,"")</f>
        <v>0</v>
      </c>
      <c r="OS34" s="25">
        <f>IFERROR(+'simulations soy farm1 '!OS233,"")</f>
        <v>0</v>
      </c>
      <c r="OT34" s="25">
        <f>IFERROR(+'simulations soy farm1 '!OT233,"")</f>
        <v>0</v>
      </c>
      <c r="OU34" s="25">
        <f>IFERROR(+'simulations soy farm1 '!OU233,"")</f>
        <v>0</v>
      </c>
      <c r="OV34" s="25">
        <f>IFERROR(+'simulations soy farm1 '!OV233,"")</f>
        <v>0</v>
      </c>
      <c r="OW34" s="25">
        <f>IFERROR(+'simulations soy farm1 '!OW233,"")</f>
        <v>0</v>
      </c>
      <c r="OX34" s="25">
        <f>IFERROR(+'simulations soy farm1 '!OX233,"")</f>
        <v>229.5000000000019</v>
      </c>
      <c r="OY34" s="25">
        <f>IFERROR(+'simulations soy farm1 '!OY233,"")</f>
        <v>0</v>
      </c>
      <c r="OZ34" s="25">
        <f>IFERROR(+'simulations soy farm1 '!OZ233,"")</f>
        <v>0</v>
      </c>
      <c r="PA34" s="25">
        <f>IFERROR(+'simulations soy farm1 '!PA233,"")</f>
        <v>6120.0000000000018</v>
      </c>
      <c r="PB34" s="25">
        <f>IFERROR(+'simulations soy farm1 '!PB233,"")</f>
        <v>0</v>
      </c>
      <c r="PC34" s="25">
        <f>IFERROR(+'simulations soy farm1 '!PC233,"")</f>
        <v>0</v>
      </c>
      <c r="PD34" s="25">
        <f>IFERROR(+'simulations soy farm1 '!PD233,"")</f>
        <v>879.75000000000159</v>
      </c>
      <c r="PE34" s="25">
        <f>IFERROR(+'simulations soy farm1 '!PE233,"")</f>
        <v>0</v>
      </c>
      <c r="PF34" s="25">
        <f>IFERROR(+'simulations soy farm1 '!PF233,"")</f>
        <v>0</v>
      </c>
      <c r="PG34" s="25">
        <f>IFERROR(+'simulations soy farm1 '!PG233,"")</f>
        <v>0</v>
      </c>
      <c r="PH34" s="25">
        <f>IFERROR(+'simulations soy farm1 '!PH233,"")</f>
        <v>0</v>
      </c>
      <c r="PI34" s="25">
        <f>IFERROR(+'simulations soy farm1 '!PI233,"")</f>
        <v>0</v>
      </c>
      <c r="PJ34" s="25">
        <f>IFERROR(+'simulations soy farm1 '!PJ233,"")</f>
        <v>0</v>
      </c>
      <c r="PK34" s="25">
        <f>IFERROR(+'simulations soy farm1 '!PK233,"")</f>
        <v>0</v>
      </c>
      <c r="PL34" s="25">
        <f>IFERROR(+'simulations soy farm1 '!PL233,"")</f>
        <v>0</v>
      </c>
      <c r="PM34" s="25">
        <f>IFERROR(+'simulations soy farm1 '!PM233,"")</f>
        <v>267.75000000000108</v>
      </c>
      <c r="PN34" s="25">
        <f>IFERROR(+'simulations soy farm1 '!PN233,"")</f>
        <v>4819.5000000000027</v>
      </c>
      <c r="PO34" s="25">
        <f>IFERROR(+'simulations soy farm1 '!PO233,"")</f>
        <v>0</v>
      </c>
      <c r="PP34" s="25">
        <f>IFERROR(+'simulations soy farm1 '!PP233,"")</f>
        <v>0</v>
      </c>
      <c r="PQ34" s="25">
        <f>IFERROR(+'simulations soy farm1 '!PQ233,"")</f>
        <v>0</v>
      </c>
      <c r="PR34" s="25">
        <f>IFERROR(+'simulations soy farm1 '!PR233,"")</f>
        <v>0</v>
      </c>
      <c r="PS34" s="25">
        <f>IFERROR(+'simulations soy farm1 '!PS233,"")</f>
        <v>2371.5000000000005</v>
      </c>
      <c r="PT34" s="25">
        <f>IFERROR(+'simulations soy farm1 '!PT233,"")</f>
        <v>0</v>
      </c>
      <c r="PU34" s="25">
        <f>IFERROR(+'simulations soy farm1 '!PU233,"")</f>
        <v>0</v>
      </c>
      <c r="PV34" s="25">
        <f>IFERROR(+'simulations soy farm1 '!PV233,"")</f>
        <v>3557.2500000000023</v>
      </c>
      <c r="PW34" s="25">
        <f>IFERROR(+'simulations soy farm1 '!PW233,"")</f>
        <v>0</v>
      </c>
      <c r="PX34" s="25">
        <f>IFERROR(+'simulations soy farm1 '!PX233,"")</f>
        <v>1644.7500000000023</v>
      </c>
      <c r="PY34" s="25">
        <f>IFERROR(+'simulations soy farm1 '!PY233,"")</f>
        <v>0</v>
      </c>
      <c r="PZ34" s="25">
        <f>IFERROR(+'simulations soy farm1 '!PZ233,"")</f>
        <v>0</v>
      </c>
      <c r="QA34" s="25">
        <f>IFERROR(+'simulations soy farm1 '!QA233,"")</f>
        <v>0</v>
      </c>
      <c r="QB34" s="25">
        <f>IFERROR(+'simulations soy farm1 '!QB233,"")</f>
        <v>0</v>
      </c>
      <c r="QC34" s="25">
        <f>IFERROR(+'simulations soy farm1 '!QC233,"")</f>
        <v>994.4999999999992</v>
      </c>
      <c r="QD34" s="25">
        <f>IFERROR(+'simulations soy farm1 '!QD233,"")</f>
        <v>3786.7500000000009</v>
      </c>
      <c r="QE34" s="25">
        <f>IFERROR(+'simulations soy farm1 '!QE233,"")</f>
        <v>0</v>
      </c>
      <c r="QF34" s="25">
        <f>IFERROR(+'simulations soy farm1 '!QF233,"")</f>
        <v>0</v>
      </c>
      <c r="QG34" s="25">
        <f>IFERROR(+'simulations soy farm1 '!QG233,"")</f>
        <v>0</v>
      </c>
      <c r="QH34" s="25">
        <f>IFERROR(+'simulations soy farm1 '!QH233,"")</f>
        <v>0</v>
      </c>
      <c r="QI34" s="25">
        <f>IFERROR(+'simulations soy farm1 '!QI233,"")</f>
        <v>4819.5000000000027</v>
      </c>
      <c r="QJ34" s="25">
        <f>IFERROR(+'simulations soy farm1 '!QJ233,"")</f>
        <v>0</v>
      </c>
      <c r="QK34" s="25">
        <f>IFERROR(+'simulations soy farm1 '!QK233,"")</f>
        <v>0</v>
      </c>
      <c r="QL34" s="25">
        <f>IFERROR(+'simulations soy farm1 '!QL233,"")</f>
        <v>0</v>
      </c>
      <c r="QM34" s="25">
        <f>IFERROR(+'simulations soy farm1 '!QM233,"")</f>
        <v>0</v>
      </c>
      <c r="QN34" s="25">
        <f>IFERROR(+'simulations soy farm1 '!QN233,"")</f>
        <v>0</v>
      </c>
      <c r="QO34" s="25">
        <f>IFERROR(+'simulations soy farm1 '!QO233,"")</f>
        <v>0</v>
      </c>
      <c r="QP34" s="25">
        <f>IFERROR(+'simulations soy farm1 '!QP233,"")</f>
        <v>3213.0000000000027</v>
      </c>
      <c r="QQ34" s="25">
        <f>IFERROR(+'simulations soy farm1 '!QQ233,"")</f>
        <v>0</v>
      </c>
      <c r="QR34" s="25">
        <f>IFERROR(+'simulations soy farm1 '!QR233,"")</f>
        <v>0</v>
      </c>
      <c r="QS34" s="25">
        <f>IFERROR(+'simulations soy farm1 '!QS233,"")</f>
        <v>0</v>
      </c>
      <c r="QT34" s="25">
        <f>IFERROR(+'simulations soy farm1 '!QT233,"")</f>
        <v>1874.2500000000009</v>
      </c>
      <c r="QU34" s="25">
        <f>IFERROR(+'simulations soy farm1 '!QU233,"")</f>
        <v>229.5000000000019</v>
      </c>
      <c r="QV34" s="25">
        <f>IFERROR(+'simulations soy farm1 '!QV233,"")</f>
        <v>0</v>
      </c>
      <c r="QW34" s="25">
        <f>IFERROR(+'simulations soy farm1 '!QW233,"")</f>
        <v>7152.75</v>
      </c>
      <c r="QX34" s="25">
        <f>IFERROR(+'simulations soy farm1 '!QX233,"")</f>
        <v>153.00000000000352</v>
      </c>
      <c r="QY34" s="25">
        <f>IFERROR(+'simulations soy farm1 '!QY233,"")</f>
        <v>0</v>
      </c>
      <c r="QZ34" s="25">
        <f>IFERROR(+'simulations soy farm1 '!QZ233,"")</f>
        <v>1262.2500000000002</v>
      </c>
      <c r="RA34" s="25">
        <f>IFERROR(+'simulations soy farm1 '!RA233,"")</f>
        <v>0</v>
      </c>
      <c r="RB34" s="25">
        <f>IFERROR(+'simulations soy farm1 '!RB233,"")</f>
        <v>382.49999999999864</v>
      </c>
      <c r="RC34" s="25">
        <f>IFERROR(+'simulations soy farm1 '!RC233,"")</f>
        <v>688.49999999999886</v>
      </c>
      <c r="RD34" s="25">
        <f>IFERROR(+'simulations soy farm1 '!RD233,"")</f>
        <v>229.5000000000019</v>
      </c>
      <c r="RE34" s="25">
        <f>IFERROR(+'simulations soy farm1 '!RE233,"")</f>
        <v>2486.2500000000014</v>
      </c>
      <c r="RF34" s="25">
        <f>IFERROR(+'simulations soy farm1 '!RF233,"")</f>
        <v>535.50000000000216</v>
      </c>
      <c r="RG34" s="25">
        <f>IFERROR(+'simulations soy farm1 '!RG233,"")</f>
        <v>6579.0000000000027</v>
      </c>
      <c r="RH34" s="25">
        <f>IFERROR(+'simulations soy farm1 '!RH233,"")</f>
        <v>0</v>
      </c>
      <c r="RI34" s="25">
        <f>IFERROR(+'simulations soy farm1 '!RI233,"")</f>
        <v>0</v>
      </c>
      <c r="RJ34" s="25">
        <f>IFERROR(+'simulations soy farm1 '!RJ233,"")</f>
        <v>0</v>
      </c>
      <c r="RK34" s="25">
        <f>IFERROR(+'simulations soy farm1 '!RK233,"")</f>
        <v>0</v>
      </c>
      <c r="RL34" s="25">
        <f>IFERROR(+'simulations soy farm1 '!RL233,"")</f>
        <v>2524.5000000000005</v>
      </c>
      <c r="RM34" s="25">
        <f>IFERROR(+'simulations soy farm1 '!RM233,"")</f>
        <v>0</v>
      </c>
      <c r="RN34" s="25">
        <f>IFERROR(+'simulations soy farm1 '!RN233,"")</f>
        <v>0</v>
      </c>
      <c r="RO34" s="25">
        <f>IFERROR(+'simulations soy farm1 '!RO233,"")</f>
        <v>0</v>
      </c>
      <c r="RP34" s="25">
        <f>IFERROR(+'simulations soy farm1 '!RP233,"")</f>
        <v>2639.2500000000014</v>
      </c>
      <c r="RQ34" s="25">
        <f>IFERROR(+'simulations soy farm1 '!RQ233,"")</f>
        <v>0</v>
      </c>
      <c r="RR34" s="25">
        <f>IFERROR(+'simulations soy farm1 '!RR233,"")</f>
        <v>3442.5000000000014</v>
      </c>
      <c r="RS34" s="25">
        <f>IFERROR(+'simulations soy farm1 '!RS233,"")</f>
        <v>0</v>
      </c>
      <c r="RT34" s="25">
        <f>IFERROR(+'simulations soy farm1 '!RT233,"")</f>
        <v>0</v>
      </c>
      <c r="RU34" s="25">
        <f>IFERROR(+'simulations soy farm1 '!RU233,"")</f>
        <v>3098.2500000000018</v>
      </c>
      <c r="RV34" s="25">
        <f>IFERROR(+'simulations soy farm1 '!RV233,"")</f>
        <v>0</v>
      </c>
      <c r="RW34" s="25">
        <f>IFERROR(+'simulations soy farm1 '!RW233,"")</f>
        <v>3863.2500000000027</v>
      </c>
      <c r="RX34" s="25">
        <f>IFERROR(+'simulations soy farm1 '!RX233,"")</f>
        <v>0</v>
      </c>
      <c r="RY34" s="25">
        <f>IFERROR(+'simulations soy farm1 '!RY233,"")</f>
        <v>0</v>
      </c>
      <c r="RZ34" s="25">
        <f>IFERROR(+'simulations soy farm1 '!RZ233,"")</f>
        <v>344.24999999999943</v>
      </c>
      <c r="SA34" s="25">
        <f>IFERROR(+'simulations soy farm1 '!SA233,"")</f>
        <v>0</v>
      </c>
      <c r="SB34" s="25">
        <f>IFERROR(+'simulations soy farm1 '!SB233,"")</f>
        <v>0</v>
      </c>
      <c r="SC34" s="25">
        <f>IFERROR(+'simulations soy farm1 '!SC233,"")</f>
        <v>4513.5000000000027</v>
      </c>
      <c r="SD34" s="25">
        <f>IFERROR(+'simulations soy farm1 '!SD233,"")</f>
        <v>0</v>
      </c>
      <c r="SE34" s="25">
        <f>IFERROR(+'simulations soy farm1 '!SE233,"")</f>
        <v>0</v>
      </c>
      <c r="SF34" s="25">
        <f>IFERROR(+'simulations soy farm1 '!SF233,"")</f>
        <v>0</v>
      </c>
      <c r="SG34" s="25">
        <f>IFERROR(+'simulations soy farm1 '!SG233,"")</f>
        <v>1874.2500000000009</v>
      </c>
      <c r="SI34" s="25">
        <f t="shared" si="55"/>
        <v>888.02855711422842</v>
      </c>
      <c r="SJ34" s="25"/>
      <c r="SK34" s="25"/>
      <c r="SL34" s="25"/>
      <c r="SM34" s="25"/>
      <c r="SN34" s="25"/>
      <c r="SO34" s="25"/>
      <c r="SP34" s="25"/>
      <c r="SQ34" s="247">
        <f t="shared" si="56"/>
        <v>2017</v>
      </c>
      <c r="SR34" s="247">
        <f t="shared" si="57"/>
        <v>334</v>
      </c>
      <c r="SS34" s="247">
        <f t="shared" si="58"/>
        <v>499</v>
      </c>
      <c r="ST34" s="247">
        <f t="shared" si="59"/>
        <v>500</v>
      </c>
      <c r="SU34" s="247">
        <f t="shared" si="60"/>
        <v>500</v>
      </c>
      <c r="SV34" s="247">
        <f t="shared" si="61"/>
        <v>500</v>
      </c>
      <c r="SW34" s="247">
        <f t="shared" si="62"/>
        <v>500</v>
      </c>
      <c r="SX34" s="247">
        <f t="shared" si="63"/>
        <v>500</v>
      </c>
      <c r="SY34" s="247">
        <f t="shared" si="64"/>
        <v>500</v>
      </c>
      <c r="SZ34" s="247">
        <f t="shared" si="65"/>
        <v>500</v>
      </c>
      <c r="TA34" s="25"/>
      <c r="TB34" s="168">
        <f t="shared" si="66"/>
        <v>0.66800000000000004</v>
      </c>
      <c r="TC34" s="168">
        <f t="shared" si="67"/>
        <v>0.33</v>
      </c>
      <c r="TD34" s="168">
        <f t="shared" si="48"/>
        <v>2E-3</v>
      </c>
      <c r="TE34" s="168">
        <f t="shared" si="49"/>
        <v>0</v>
      </c>
      <c r="TF34" s="168">
        <f t="shared" si="50"/>
        <v>0</v>
      </c>
      <c r="TG34" s="168">
        <f t="shared" si="51"/>
        <v>0</v>
      </c>
      <c r="TH34" s="168">
        <f t="shared" si="52"/>
        <v>0</v>
      </c>
      <c r="TI34" s="168">
        <f t="shared" si="53"/>
        <v>0</v>
      </c>
      <c r="TJ34" s="168">
        <f t="shared" si="54"/>
        <v>0</v>
      </c>
      <c r="TK34" s="94">
        <f t="shared" si="68"/>
        <v>1</v>
      </c>
      <c r="TM34">
        <v>4</v>
      </c>
      <c r="TP34" s="477">
        <f>+SMALL(B34:SG34,ROUND(SZ34*$TP$15,0))</f>
        <v>0</v>
      </c>
      <c r="TQ34" s="477">
        <f t="shared" si="69"/>
        <v>994.4999999999992</v>
      </c>
      <c r="TR34" s="25">
        <f t="shared" si="70"/>
        <v>888.02855711422842</v>
      </c>
      <c r="TS34">
        <f>+RANK(SI34,B34:SI34,1)</f>
        <v>374</v>
      </c>
      <c r="TT34" s="168">
        <f>+TS34/SZ34</f>
        <v>0.748</v>
      </c>
      <c r="TV34" s="168">
        <f t="shared" si="71"/>
        <v>0.66800000000000004</v>
      </c>
    </row>
    <row r="35" spans="1:542">
      <c r="A35">
        <v>2018</v>
      </c>
      <c r="B35" s="25">
        <f>+IFERROR('simulations soy farm1 '!B278,"")</f>
        <v>5890.5</v>
      </c>
      <c r="C35" s="25">
        <f>+IFERROR('simulations soy farm1 '!C278,"")</f>
        <v>0</v>
      </c>
      <c r="D35" s="25">
        <f>+IFERROR('simulations soy farm1 '!D278,"")</f>
        <v>2639.2500000000014</v>
      </c>
      <c r="E35" s="25">
        <f>+IFERROR('simulations soy farm1 '!E278,"")</f>
        <v>1912.5</v>
      </c>
      <c r="F35" s="25">
        <f>+IFERROR('simulations soy farm1 '!F278,"")</f>
        <v>0</v>
      </c>
      <c r="G35" s="25">
        <f>+IFERROR('simulations soy farm1 '!G278,"")</f>
        <v>459.00000000000381</v>
      </c>
      <c r="H35" s="25">
        <f>+IFERROR('simulations soy farm1 '!H278,"")</f>
        <v>0</v>
      </c>
      <c r="I35" s="25">
        <f>+IFERROR('simulations soy farm1 '!I278,"")</f>
        <v>0</v>
      </c>
      <c r="J35" s="25">
        <f>+IFERROR('simulations soy farm1 '!J278,"")</f>
        <v>1950.7500000000025</v>
      </c>
      <c r="K35" s="25">
        <f>+IFERROR('simulations soy farm1 '!K278,"")</f>
        <v>0</v>
      </c>
      <c r="L35" s="25">
        <f>+IFERROR('simulations soy farm1 '!L278,"")</f>
        <v>726.74999999999807</v>
      </c>
      <c r="M35" s="25">
        <f>+IFERROR('simulations soy farm1 '!M278,"")</f>
        <v>0</v>
      </c>
      <c r="N35" s="25">
        <f>+IFERROR('simulations soy farm1 '!N278,"")</f>
        <v>0</v>
      </c>
      <c r="O35" s="25">
        <f>+IFERROR('simulations soy farm1 '!O278,"")</f>
        <v>0</v>
      </c>
      <c r="P35" s="25">
        <f>+IFERROR('simulations soy farm1 '!P278,"")</f>
        <v>3557.2500000000023</v>
      </c>
      <c r="Q35" s="25">
        <f>+IFERROR('simulations soy farm1 '!Q278,"")</f>
        <v>0</v>
      </c>
      <c r="R35" s="25">
        <f>+IFERROR('simulations soy farm1 '!R278,"")</f>
        <v>1377.0000000000045</v>
      </c>
      <c r="S35" s="25">
        <f>+IFERROR('simulations soy farm1 '!S278,"")</f>
        <v>0</v>
      </c>
      <c r="T35" s="25">
        <f>+IFERROR('simulations soy farm1 '!T278,"")</f>
        <v>0</v>
      </c>
      <c r="U35" s="25">
        <f>+IFERROR('simulations soy farm1 '!U278,"")</f>
        <v>1568.2500000000005</v>
      </c>
      <c r="V35" s="25">
        <f>+IFERROR('simulations soy farm1 '!V278,"")</f>
        <v>0</v>
      </c>
      <c r="W35" s="25">
        <f>+IFERROR('simulations soy farm1 '!W278,"")</f>
        <v>0</v>
      </c>
      <c r="X35" s="25">
        <f>+IFERROR('simulations soy farm1 '!X278,"")</f>
        <v>0</v>
      </c>
      <c r="Y35" s="25">
        <f>+IFERROR('simulations soy farm1 '!Y278,"")</f>
        <v>3021.75</v>
      </c>
      <c r="Z35" s="25">
        <f>+IFERROR('simulations soy farm1 '!Z278,"")</f>
        <v>0</v>
      </c>
      <c r="AA35" s="25">
        <f>+IFERROR('simulations soy farm1 '!AA278,"")</f>
        <v>1759.4999999999998</v>
      </c>
      <c r="AB35" s="25">
        <f>+IFERROR('simulations soy farm1 '!AB278,"")</f>
        <v>0</v>
      </c>
      <c r="AC35" s="25">
        <f>+IFERROR('simulations soy farm1 '!AC278,"")</f>
        <v>0</v>
      </c>
      <c r="AD35" s="25">
        <f>+IFERROR('simulations soy farm1 '!AD278,"")</f>
        <v>0</v>
      </c>
      <c r="AE35" s="25">
        <f>+IFERROR('simulations soy farm1 '!AE278,"")</f>
        <v>0</v>
      </c>
      <c r="AF35" s="25">
        <f>+IFERROR('simulations soy farm1 '!AF278,"")</f>
        <v>0</v>
      </c>
      <c r="AG35" s="25">
        <f>+IFERROR('simulations soy farm1 '!AG278,"")</f>
        <v>0</v>
      </c>
      <c r="AH35" s="25">
        <f>+IFERROR('simulations soy farm1 '!AH278,"")</f>
        <v>6464.2500000000018</v>
      </c>
      <c r="AI35" s="25">
        <f>+IFERROR('simulations soy farm1 '!AI278,"")</f>
        <v>0</v>
      </c>
      <c r="AJ35" s="25">
        <f>+IFERROR('simulations soy farm1 '!AJ278,"")</f>
        <v>0</v>
      </c>
      <c r="AK35" s="25">
        <f>+IFERROR('simulations soy farm1 '!AK278,"")</f>
        <v>0</v>
      </c>
      <c r="AL35" s="25">
        <f>+IFERROR('simulations soy farm1 '!AL278,"")</f>
        <v>0</v>
      </c>
      <c r="AM35" s="25">
        <f>+IFERROR('simulations soy farm1 '!AM278,"")</f>
        <v>0</v>
      </c>
      <c r="AN35" s="25">
        <f>+IFERROR('simulations soy farm1 '!AN278,"")</f>
        <v>0</v>
      </c>
      <c r="AO35" s="25">
        <f>+IFERROR('simulations soy farm1 '!AO278,"")</f>
        <v>0</v>
      </c>
      <c r="AP35" s="25">
        <f>+IFERROR('simulations soy farm1 '!AP278,"")</f>
        <v>0</v>
      </c>
      <c r="AQ35" s="25">
        <f>+IFERROR('simulations soy farm1 '!AQ278,"")</f>
        <v>306.00000000000028</v>
      </c>
      <c r="AR35" s="25">
        <f>+IFERROR('simulations soy farm1 '!AR278,"")</f>
        <v>0</v>
      </c>
      <c r="AS35" s="25">
        <f>+IFERROR('simulations soy farm1 '!AS278,"")</f>
        <v>0</v>
      </c>
      <c r="AT35" s="25">
        <f>+IFERROR('simulations soy farm1 '!AT278,"")</f>
        <v>0</v>
      </c>
      <c r="AU35" s="25">
        <f>+IFERROR('simulations soy farm1 '!AU278,"")</f>
        <v>0</v>
      </c>
      <c r="AV35" s="25">
        <f>+IFERROR('simulations soy farm1 '!AV278,"")</f>
        <v>0</v>
      </c>
      <c r="AW35" s="25">
        <f>+IFERROR('simulations soy farm1 '!AW278,"")</f>
        <v>2256.7500000000027</v>
      </c>
      <c r="AX35" s="25">
        <f>+IFERROR('simulations soy farm1 '!AX278,"")</f>
        <v>0</v>
      </c>
      <c r="AY35" s="25">
        <f>+IFERROR('simulations soy farm1 '!AY278,"")</f>
        <v>841.5000000000025</v>
      </c>
      <c r="AZ35" s="25">
        <f>+IFERROR('simulations soy farm1 '!AZ278,"")</f>
        <v>0</v>
      </c>
      <c r="BA35" s="25">
        <f>+IFERROR('simulations soy farm1 '!BA278,"")</f>
        <v>0</v>
      </c>
      <c r="BB35" s="25">
        <f>+IFERROR('simulations soy farm1 '!BB278,"")</f>
        <v>0</v>
      </c>
      <c r="BC35" s="25">
        <f>+IFERROR('simulations soy farm1 '!BC278,"")</f>
        <v>0</v>
      </c>
      <c r="BD35" s="25">
        <f>+IFERROR('simulations soy farm1 '!BD278,"")</f>
        <v>0</v>
      </c>
      <c r="BE35" s="25">
        <f>+IFERROR('simulations soy farm1 '!BE278,"")</f>
        <v>688.49999999999886</v>
      </c>
      <c r="BF35" s="25">
        <f>+IFERROR('simulations soy farm1 '!BF278,"")</f>
        <v>650.24999999999977</v>
      </c>
      <c r="BG35" s="25">
        <f>+IFERROR('simulations soy farm1 '!BG278,"")</f>
        <v>0</v>
      </c>
      <c r="BH35" s="25">
        <f>+IFERROR('simulations soy farm1 '!BH278,"")</f>
        <v>0</v>
      </c>
      <c r="BI35" s="25">
        <f>+IFERROR('simulations soy farm1 '!BI278,"")</f>
        <v>0</v>
      </c>
      <c r="BJ35" s="25">
        <f>+IFERROR('simulations soy farm1 '!BJ278,"")</f>
        <v>0</v>
      </c>
      <c r="BK35" s="25">
        <f>+IFERROR('simulations soy farm1 '!BK278,"")</f>
        <v>0</v>
      </c>
      <c r="BL35" s="25">
        <f>+IFERROR('simulations soy farm1 '!BL278,"")</f>
        <v>0</v>
      </c>
      <c r="BM35" s="25">
        <f>+IFERROR('simulations soy farm1 '!BM278,"")</f>
        <v>0</v>
      </c>
      <c r="BN35" s="25">
        <f>+IFERROR('simulations soy farm1 '!BN278,"")</f>
        <v>1032.7499999999984</v>
      </c>
      <c r="BO35" s="25">
        <f>+IFERROR('simulations soy farm1 '!BO278,"")</f>
        <v>0</v>
      </c>
      <c r="BP35" s="25">
        <f>+IFERROR('simulations soy farm1 '!BP278,"")</f>
        <v>0</v>
      </c>
      <c r="BQ35" s="25">
        <f>+IFERROR('simulations soy farm1 '!BQ278,"")</f>
        <v>0</v>
      </c>
      <c r="BR35" s="25">
        <f>+IFERROR('simulations soy farm1 '!BR278,"")</f>
        <v>1644.7500000000023</v>
      </c>
      <c r="BS35" s="25">
        <f>+IFERROR('simulations soy farm1 '!BS278,"")</f>
        <v>1491.7500000000023</v>
      </c>
      <c r="BT35" s="25">
        <f>+IFERROR('simulations soy farm1 '!BT278,"")</f>
        <v>0</v>
      </c>
      <c r="BU35" s="25">
        <f>+IFERROR('simulations soy farm1 '!BU278,"")</f>
        <v>1109.2500000000036</v>
      </c>
      <c r="BV35" s="25">
        <f>+IFERROR('simulations soy farm1 '!BV278,"")</f>
        <v>765.00000000000409</v>
      </c>
      <c r="BW35" s="25">
        <f>+IFERROR('simulations soy farm1 '!BW278,"")</f>
        <v>0</v>
      </c>
      <c r="BX35" s="25">
        <f>+IFERROR('simulations soy farm1 '!BX278,"")</f>
        <v>0</v>
      </c>
      <c r="BY35" s="25">
        <f>+IFERROR('simulations soy farm1 '!BY278,"")</f>
        <v>0</v>
      </c>
      <c r="BZ35" s="25">
        <f>+IFERROR('simulations soy farm1 '!BZ278,"")</f>
        <v>0</v>
      </c>
      <c r="CA35" s="25">
        <f>+IFERROR('simulations soy farm1 '!CA278,"")</f>
        <v>0</v>
      </c>
      <c r="CB35" s="25">
        <f>+IFERROR('simulations soy farm1 '!CB278,"")</f>
        <v>0</v>
      </c>
      <c r="CC35" s="25">
        <f>+IFERROR('simulations soy farm1 '!CC278,"")</f>
        <v>0</v>
      </c>
      <c r="CD35" s="25">
        <f>+IFERROR('simulations soy farm1 '!CD278,"")</f>
        <v>0</v>
      </c>
      <c r="CE35" s="25">
        <f>+IFERROR('simulations soy farm1 '!CE278,"")</f>
        <v>0</v>
      </c>
      <c r="CF35" s="25">
        <f>+IFERROR('simulations soy farm1 '!CF278,"")</f>
        <v>879.75000000000159</v>
      </c>
      <c r="CG35" s="25">
        <f>+IFERROR('simulations soy farm1 '!CG278,"")</f>
        <v>0</v>
      </c>
      <c r="CH35" s="25">
        <f>+IFERROR('simulations soy farm1 '!CH278,"")</f>
        <v>2639.2500000000014</v>
      </c>
      <c r="CI35" s="25">
        <f>+IFERROR('simulations soy farm1 '!CI278,"")</f>
        <v>0</v>
      </c>
      <c r="CJ35" s="25">
        <f>+IFERROR('simulations soy farm1 '!CJ278,"")</f>
        <v>0</v>
      </c>
      <c r="CK35" s="25">
        <f>+IFERROR('simulations soy farm1 '!CK278,"")</f>
        <v>2218.5000000000005</v>
      </c>
      <c r="CL35" s="25">
        <f>+IFERROR('simulations soy farm1 '!CL278,"")</f>
        <v>0</v>
      </c>
      <c r="CM35" s="25">
        <f>+IFERROR('simulations soy farm1 '!CM278,"")</f>
        <v>0</v>
      </c>
      <c r="CN35" s="25">
        <f>+IFERROR('simulations soy farm1 '!CN278,"")</f>
        <v>0</v>
      </c>
      <c r="CO35" s="25">
        <f>+IFERROR('simulations soy farm1 '!CO278,"")</f>
        <v>0</v>
      </c>
      <c r="CP35" s="25">
        <f>+IFERROR('simulations soy farm1 '!CP278,"")</f>
        <v>0</v>
      </c>
      <c r="CQ35" s="25">
        <f>+IFERROR('simulations soy farm1 '!CQ278,"")</f>
        <v>0</v>
      </c>
      <c r="CR35" s="25">
        <f>+IFERROR('simulations soy farm1 '!CR278,"")</f>
        <v>153.00000000000352</v>
      </c>
      <c r="CS35" s="25">
        <f>+IFERROR('simulations soy farm1 '!CS278,"")</f>
        <v>267.75000000000108</v>
      </c>
      <c r="CT35" s="25">
        <f>+IFERROR('simulations soy farm1 '!CT278,"")</f>
        <v>459.00000000000381</v>
      </c>
      <c r="CU35" s="25">
        <f>+IFERROR('simulations soy farm1 '!CU278,"")</f>
        <v>3825</v>
      </c>
      <c r="CV35" s="25">
        <f>+IFERROR('simulations soy farm1 '!CV278,"")</f>
        <v>0</v>
      </c>
      <c r="CW35" s="25">
        <f>+IFERROR('simulations soy farm1 '!CW278,"")</f>
        <v>0</v>
      </c>
      <c r="CX35" s="25">
        <f>+IFERROR('simulations soy farm1 '!CX278,"")</f>
        <v>0</v>
      </c>
      <c r="CY35" s="25">
        <f>+IFERROR('simulations soy farm1 '!CY278,"")</f>
        <v>0</v>
      </c>
      <c r="CZ35" s="25">
        <f>+IFERROR('simulations soy farm1 '!CZ278,"")</f>
        <v>0</v>
      </c>
      <c r="DA35" s="25">
        <f>+IFERROR('simulations soy farm1 '!DA278,"")</f>
        <v>0</v>
      </c>
      <c r="DB35" s="25">
        <f>+IFERROR('simulations soy farm1 '!DB278,"")</f>
        <v>0</v>
      </c>
      <c r="DC35" s="25">
        <f>+IFERROR('simulations soy farm1 '!DC278,"")</f>
        <v>0</v>
      </c>
      <c r="DD35" s="25">
        <f>+IFERROR('simulations soy farm1 '!DD278,"")</f>
        <v>4896.0000000000009</v>
      </c>
      <c r="DE35" s="25">
        <f>+IFERROR('simulations soy farm1 '!DE278,"")</f>
        <v>0</v>
      </c>
      <c r="DF35" s="25">
        <f>+IFERROR('simulations soy farm1 '!DF278,"")</f>
        <v>0</v>
      </c>
      <c r="DG35" s="25">
        <f>+IFERROR('simulations soy farm1 '!DG278,"")</f>
        <v>0</v>
      </c>
      <c r="DH35" s="25">
        <f>+IFERROR('simulations soy farm1 '!DH278,"")</f>
        <v>0</v>
      </c>
      <c r="DI35" s="25">
        <f>+IFERROR('simulations soy farm1 '!DI278,"")</f>
        <v>0</v>
      </c>
      <c r="DJ35" s="25">
        <f>+IFERROR('simulations soy farm1 '!DJ278,"")</f>
        <v>0</v>
      </c>
      <c r="DK35" s="25">
        <f>+IFERROR('simulations soy farm1 '!DK278,"")</f>
        <v>0</v>
      </c>
      <c r="DL35" s="25">
        <f>+IFERROR('simulations soy farm1 '!DL278,"")</f>
        <v>0</v>
      </c>
      <c r="DM35" s="25">
        <f>+IFERROR('simulations soy farm1 '!DM278,"")</f>
        <v>0</v>
      </c>
      <c r="DN35" s="25">
        <f>+IFERROR('simulations soy farm1 '!DN278,"")</f>
        <v>2409.7500000000032</v>
      </c>
      <c r="DO35" s="25">
        <f>+IFERROR('simulations soy farm1 '!DO278,"")</f>
        <v>0</v>
      </c>
      <c r="DP35" s="25">
        <f>+IFERROR('simulations soy farm1 '!DP278,"")</f>
        <v>0</v>
      </c>
      <c r="DQ35" s="25">
        <f>+IFERROR('simulations soy farm1 '!DQ278,"")</f>
        <v>1377.0000000000045</v>
      </c>
      <c r="DR35" s="25">
        <f>+IFERROR('simulations soy farm1 '!DR278,"")</f>
        <v>0</v>
      </c>
      <c r="DS35" s="25">
        <f>+IFERROR('simulations soy farm1 '!DS278,"")</f>
        <v>0</v>
      </c>
      <c r="DT35" s="25">
        <f>+IFERROR('simulations soy farm1 '!DT278,"")</f>
        <v>0</v>
      </c>
      <c r="DU35" s="25">
        <f>+IFERROR('simulations soy farm1 '!DU278,"")</f>
        <v>2448.0000000000023</v>
      </c>
      <c r="DV35" s="25">
        <f>+IFERROR('simulations soy farm1 '!DV278,"")</f>
        <v>0</v>
      </c>
      <c r="DW35" s="25">
        <f>+IFERROR('simulations soy farm1 '!DW278,"")</f>
        <v>0</v>
      </c>
      <c r="DX35" s="25">
        <f>+IFERROR('simulations soy farm1 '!DX278,"")</f>
        <v>994.4999999999992</v>
      </c>
      <c r="DY35" s="25">
        <f>+IFERROR('simulations soy farm1 '!DY278,"")</f>
        <v>0</v>
      </c>
      <c r="DZ35" s="25">
        <f>+IFERROR('simulations soy farm1 '!DZ278,"")</f>
        <v>0</v>
      </c>
      <c r="EA35" s="25">
        <f>+IFERROR('simulations soy farm1 '!EA278,"")</f>
        <v>0</v>
      </c>
      <c r="EB35" s="25">
        <f>+IFERROR('simulations soy farm1 '!EB278,"")</f>
        <v>0</v>
      </c>
      <c r="EC35" s="25">
        <f>+IFERROR('simulations soy farm1 '!EC278,"")</f>
        <v>2983.5000000000009</v>
      </c>
      <c r="ED35" s="25">
        <f>+IFERROR('simulations soy farm1 '!ED278,"")</f>
        <v>4131</v>
      </c>
      <c r="EE35" s="25">
        <f>+IFERROR('simulations soy farm1 '!EE278,"")</f>
        <v>0</v>
      </c>
      <c r="EF35" s="25">
        <f>+IFERROR('simulations soy farm1 '!EF278,"")</f>
        <v>0</v>
      </c>
      <c r="EG35" s="25">
        <f>+IFERROR('simulations soy farm1 '!EG278,"")</f>
        <v>0</v>
      </c>
      <c r="EH35" s="25">
        <f>+IFERROR('simulations soy farm1 '!EH278,"")</f>
        <v>0</v>
      </c>
      <c r="EI35" s="25">
        <f>+IFERROR('simulations soy farm1 '!EI278,"")</f>
        <v>0</v>
      </c>
      <c r="EJ35" s="25">
        <f>+IFERROR('simulations soy farm1 '!EJ278,"")</f>
        <v>2218.5000000000005</v>
      </c>
      <c r="EK35" s="25">
        <f>+IFERROR('simulations soy farm1 '!EK278,"")</f>
        <v>0</v>
      </c>
      <c r="EL35" s="25">
        <f>+IFERROR('simulations soy farm1 '!EL278,"")</f>
        <v>0</v>
      </c>
      <c r="EM35" s="25">
        <f>+IFERROR('simulations soy farm1 '!EM278,"")</f>
        <v>2983.5000000000009</v>
      </c>
      <c r="EN35" s="25">
        <f>+IFERROR('simulations soy farm1 '!EN278,"")</f>
        <v>0</v>
      </c>
      <c r="EO35" s="25">
        <f>+IFERROR('simulations soy farm1 '!EO278,"")</f>
        <v>497.25000000000301</v>
      </c>
      <c r="EP35" s="25">
        <f>+IFERROR('simulations soy farm1 '!EP278,"")</f>
        <v>0</v>
      </c>
      <c r="EQ35" s="25">
        <f>+IFERROR('simulations soy farm1 '!EQ278,"")</f>
        <v>841.5000000000025</v>
      </c>
      <c r="ER35" s="25">
        <f>+IFERROR('simulations soy farm1 '!ER278,"")</f>
        <v>0</v>
      </c>
      <c r="ES35" s="25">
        <f>+IFERROR('simulations soy farm1 '!ES278,"")</f>
        <v>0</v>
      </c>
      <c r="ET35" s="25">
        <f>+IFERROR('simulations soy farm1 '!ET278,"")</f>
        <v>0</v>
      </c>
      <c r="EU35" s="25">
        <f>+IFERROR('simulations soy farm1 '!EU278,"")</f>
        <v>0</v>
      </c>
      <c r="EV35" s="25">
        <f>+IFERROR('simulations soy farm1 '!EV278,"")</f>
        <v>2677.5000000000005</v>
      </c>
      <c r="EW35" s="25">
        <f>+IFERROR('simulations soy farm1 '!EW278,"")</f>
        <v>0</v>
      </c>
      <c r="EX35" s="25">
        <f>+IFERROR('simulations soy farm1 '!EX278,"")</f>
        <v>0</v>
      </c>
      <c r="EY35" s="25">
        <f>+IFERROR('simulations soy farm1 '!EY278,"")</f>
        <v>0</v>
      </c>
      <c r="EZ35" s="25">
        <f>+IFERROR('simulations soy farm1 '!EZ278,"")</f>
        <v>688.49999999999886</v>
      </c>
      <c r="FA35" s="25">
        <f>+IFERROR('simulations soy farm1 '!FA278,"")</f>
        <v>0</v>
      </c>
      <c r="FB35" s="25">
        <f>+IFERROR('simulations soy farm1 '!FB278,"")</f>
        <v>1147.5000000000027</v>
      </c>
      <c r="FC35" s="25">
        <f>+IFERROR('simulations soy farm1 '!FC278,"")</f>
        <v>0</v>
      </c>
      <c r="FD35" s="25">
        <f>+IFERROR('simulations soy farm1 '!FD278,"")</f>
        <v>0</v>
      </c>
      <c r="FE35" s="25">
        <f>+IFERROR('simulations soy farm1 '!FE278,"")</f>
        <v>0</v>
      </c>
      <c r="FF35" s="25">
        <f>+IFERROR('simulations soy farm1 '!FF278,"")</f>
        <v>0</v>
      </c>
      <c r="FG35" s="25">
        <f>+IFERROR('simulations soy farm1 '!FG278,"")</f>
        <v>0</v>
      </c>
      <c r="FH35" s="25">
        <f>+IFERROR('simulations soy farm1 '!FH278,"")</f>
        <v>0</v>
      </c>
      <c r="FI35" s="25">
        <f>+IFERROR('simulations soy farm1 '!FI278,"")</f>
        <v>0</v>
      </c>
      <c r="FJ35" s="25">
        <f>+IFERROR('simulations soy farm1 '!FJ278,"")</f>
        <v>0</v>
      </c>
      <c r="FK35" s="25">
        <f>+IFERROR('simulations soy farm1 '!FK278,"")</f>
        <v>0</v>
      </c>
      <c r="FL35" s="25">
        <f>+IFERROR('simulations soy farm1 '!FL278,"")</f>
        <v>0</v>
      </c>
      <c r="FM35" s="25">
        <f>+IFERROR('simulations soy farm1 '!FM278,"")</f>
        <v>726.74999999999807</v>
      </c>
      <c r="FN35" s="25">
        <f>+IFERROR('simulations soy farm1 '!FN278,"")</f>
        <v>0</v>
      </c>
      <c r="FO35" s="25">
        <f>+IFERROR('simulations soy farm1 '!FO278,"")</f>
        <v>0</v>
      </c>
      <c r="FP35" s="25">
        <f>+IFERROR('simulations soy farm1 '!FP278,"")</f>
        <v>2295.0000000000018</v>
      </c>
      <c r="FQ35" s="25">
        <f>+IFERROR('simulations soy farm1 '!FQ278,"")</f>
        <v>2065.5</v>
      </c>
      <c r="FR35" s="25">
        <f>+IFERROR('simulations soy farm1 '!FR278,"")</f>
        <v>0</v>
      </c>
      <c r="FS35" s="25">
        <f>+IFERROR('simulations soy farm1 '!FS278,"")</f>
        <v>0</v>
      </c>
      <c r="FT35" s="25">
        <f>+IFERROR('simulations soy farm1 '!FT278,"")</f>
        <v>4513.5000000000027</v>
      </c>
      <c r="FU35" s="25">
        <f>+IFERROR('simulations soy farm1 '!FU278,"")</f>
        <v>0</v>
      </c>
      <c r="FV35" s="25">
        <f>+IFERROR('simulations soy farm1 '!FV278,"")</f>
        <v>0</v>
      </c>
      <c r="FW35" s="25">
        <f>+IFERROR('simulations soy farm1 '!FW278,"")</f>
        <v>0</v>
      </c>
      <c r="FX35" s="25">
        <f>+IFERROR('simulations soy farm1 '!FX278,"")</f>
        <v>0</v>
      </c>
      <c r="FY35" s="25">
        <f>+IFERROR('simulations soy farm1 '!FY278,"")</f>
        <v>0</v>
      </c>
      <c r="FZ35" s="25">
        <f>+IFERROR('simulations soy farm1 '!FZ278,"")</f>
        <v>0</v>
      </c>
      <c r="GA35" s="25">
        <f>+IFERROR('simulations soy farm1 '!GA278,"")</f>
        <v>0</v>
      </c>
      <c r="GB35" s="25">
        <f>+IFERROR('simulations soy farm1 '!GB278,"")</f>
        <v>0</v>
      </c>
      <c r="GC35" s="25">
        <f>+IFERROR('simulations soy farm1 '!GC278,"")</f>
        <v>0</v>
      </c>
      <c r="GD35" s="25">
        <f>+IFERROR('simulations soy farm1 '!GD278,"")</f>
        <v>229.5000000000019</v>
      </c>
      <c r="GE35" s="25">
        <f>+IFERROR('simulations soy farm1 '!GE278,"")</f>
        <v>0</v>
      </c>
      <c r="GF35" s="25">
        <f>+IFERROR('simulations soy farm1 '!GF278,"")</f>
        <v>1147.5000000000027</v>
      </c>
      <c r="GG35" s="25">
        <f>+IFERROR('simulations soy farm1 '!GG278,"")</f>
        <v>803.2500000000033</v>
      </c>
      <c r="GH35" s="25">
        <f>+IFERROR('simulations soy farm1 '!GH278,"")</f>
        <v>0</v>
      </c>
      <c r="GI35" s="25">
        <f>+IFERROR('simulations soy farm1 '!GI278,"")</f>
        <v>0</v>
      </c>
      <c r="GJ35" s="25">
        <f>+IFERROR('simulations soy farm1 '!GJ278,"")</f>
        <v>0</v>
      </c>
      <c r="GK35" s="25">
        <f>+IFERROR('simulations soy farm1 '!GK278,"")</f>
        <v>1109.2500000000036</v>
      </c>
      <c r="GL35" s="25">
        <f>+IFERROR('simulations soy farm1 '!GL278,"")</f>
        <v>0</v>
      </c>
      <c r="GM35" s="25">
        <f>+IFERROR('simulations soy farm1 '!GM278,"")</f>
        <v>0</v>
      </c>
      <c r="GN35" s="25">
        <f>+IFERROR('simulations soy farm1 '!GN278,"")</f>
        <v>0</v>
      </c>
      <c r="GO35" s="25">
        <f>+IFERROR('simulations soy farm1 '!GO278,"")</f>
        <v>0</v>
      </c>
      <c r="GP35" s="25">
        <f>+IFERROR('simulations soy farm1 '!GP278,"")</f>
        <v>0</v>
      </c>
      <c r="GQ35" s="25">
        <f>+IFERROR('simulations soy farm1 '!GQ278,"")</f>
        <v>0</v>
      </c>
      <c r="GR35" s="25">
        <f>+IFERROR('simulations soy farm1 '!GR278,"")</f>
        <v>306.00000000000028</v>
      </c>
      <c r="GS35" s="25">
        <f>+IFERROR('simulations soy farm1 '!GS278,"")</f>
        <v>0</v>
      </c>
      <c r="GT35" s="25">
        <f>+IFERROR('simulations soy farm1 '!GT278,"")</f>
        <v>0</v>
      </c>
      <c r="GU35" s="25">
        <f>+IFERROR('simulations soy farm1 '!GU278,"")</f>
        <v>0</v>
      </c>
      <c r="GV35" s="25">
        <f>+IFERROR('simulations soy farm1 '!GV278,"")</f>
        <v>0</v>
      </c>
      <c r="GW35" s="25">
        <f>+IFERROR('simulations soy farm1 '!GW278,"")</f>
        <v>0</v>
      </c>
      <c r="GX35" s="25">
        <f>+IFERROR('simulations soy farm1 '!GX278,"")</f>
        <v>0</v>
      </c>
      <c r="GY35" s="25">
        <f>+IFERROR('simulations soy farm1 '!GY278,"")</f>
        <v>1683.0000000000016</v>
      </c>
      <c r="GZ35" s="25">
        <f>+IFERROR('simulations soy farm1 '!GZ278,"")</f>
        <v>0</v>
      </c>
      <c r="HA35" s="25">
        <f>+IFERROR('simulations soy farm1 '!HA278,"")</f>
        <v>0</v>
      </c>
      <c r="HB35" s="25">
        <f>+IFERROR('simulations soy farm1 '!HB278,"")</f>
        <v>0</v>
      </c>
      <c r="HC35" s="25">
        <f>+IFERROR('simulations soy farm1 '!HC278,"")</f>
        <v>0</v>
      </c>
      <c r="HD35" s="25">
        <f>+IFERROR('simulations soy farm1 '!HD278,"")</f>
        <v>0</v>
      </c>
      <c r="HE35" s="25">
        <f>+IFERROR('simulations soy farm1 '!HE278,"")</f>
        <v>0</v>
      </c>
      <c r="HF35" s="25">
        <f>+IFERROR('simulations soy farm1 '!HF278,"")</f>
        <v>0</v>
      </c>
      <c r="HG35" s="25">
        <f>+IFERROR('simulations soy farm1 '!HG278,"")</f>
        <v>1453.500000000003</v>
      </c>
      <c r="HH35" s="25">
        <f>+IFERROR('simulations soy farm1 '!HH278,"")</f>
        <v>0</v>
      </c>
      <c r="HI35" s="25">
        <f>+IFERROR('simulations soy farm1 '!HI278,"")</f>
        <v>0</v>
      </c>
      <c r="HJ35" s="25">
        <f>+IFERROR('simulations soy farm1 '!HJ278,"")</f>
        <v>3442.5000000000014</v>
      </c>
      <c r="HK35" s="25">
        <f>+IFERROR('simulations soy farm1 '!HK278,"")</f>
        <v>994.4999999999992</v>
      </c>
      <c r="HL35" s="25">
        <f>+IFERROR('simulations soy farm1 '!HL278,"")</f>
        <v>0</v>
      </c>
      <c r="HM35" s="25">
        <f>+IFERROR('simulations soy farm1 '!HM278,"")</f>
        <v>2180.2500000000009</v>
      </c>
      <c r="HN35" s="25">
        <f>+IFERROR('simulations soy farm1 '!HN278,"")</f>
        <v>114.75000000000435</v>
      </c>
      <c r="HO35" s="25">
        <f>+IFERROR('simulations soy farm1 '!HO278,"")</f>
        <v>7152.75</v>
      </c>
      <c r="HP35" s="25">
        <f>+IFERROR('simulations soy farm1 '!HP278,"")</f>
        <v>0</v>
      </c>
      <c r="HQ35" s="25">
        <f>+IFERROR('simulations soy farm1 '!HQ278,"")</f>
        <v>0</v>
      </c>
      <c r="HR35" s="25">
        <f>+IFERROR('simulations soy farm1 '!HR278,"")</f>
        <v>0</v>
      </c>
      <c r="HS35" s="25">
        <f>+IFERROR('simulations soy farm1 '!HS278,"")</f>
        <v>0</v>
      </c>
      <c r="HT35" s="25">
        <f>+IFERROR('simulations soy farm1 '!HT278,"")</f>
        <v>0</v>
      </c>
      <c r="HU35" s="25">
        <f>+IFERROR('simulations soy farm1 '!HU278,"")</f>
        <v>0</v>
      </c>
      <c r="HV35" s="25">
        <f>+IFERROR('simulations soy farm1 '!HV278,"")</f>
        <v>0</v>
      </c>
      <c r="HW35" s="25">
        <f>+IFERROR('simulations soy farm1 '!HW278,"")</f>
        <v>0</v>
      </c>
      <c r="HX35" s="25">
        <f>+IFERROR('simulations soy farm1 '!HX278,"")</f>
        <v>0</v>
      </c>
      <c r="HY35" s="25">
        <f>+IFERROR('simulations soy farm1 '!HY278,"")</f>
        <v>0</v>
      </c>
      <c r="HZ35" s="25">
        <f>+IFERROR('simulations soy farm1 '!HZ278,"")</f>
        <v>0</v>
      </c>
      <c r="IA35" s="25">
        <f>+IFERROR('simulations soy farm1 '!IA278,"")</f>
        <v>879.75000000000159</v>
      </c>
      <c r="IB35" s="25">
        <f>+IFERROR('simulations soy farm1 '!IB278,"")</f>
        <v>0</v>
      </c>
      <c r="IC35" s="25">
        <f>+IFERROR('simulations soy farm1 '!IC278,"")</f>
        <v>0</v>
      </c>
      <c r="ID35" s="25">
        <f>+IFERROR('simulations soy farm1 '!ID278,"")</f>
        <v>0</v>
      </c>
      <c r="IE35" s="25">
        <f>+IFERROR('simulations soy farm1 '!IE278,"")</f>
        <v>0</v>
      </c>
      <c r="IF35" s="25">
        <f>+IFERROR('simulations soy farm1 '!IF278,"")</f>
        <v>0</v>
      </c>
      <c r="IG35" s="25">
        <f>+IFERROR('simulations soy farm1 '!IG278,"")</f>
        <v>0</v>
      </c>
      <c r="IH35" s="25">
        <f>+IFERROR('simulations soy farm1 '!IH278,"")</f>
        <v>0</v>
      </c>
      <c r="II35" s="25">
        <f>+IFERROR('simulations soy farm1 '!II278,"")</f>
        <v>0</v>
      </c>
      <c r="IJ35" s="25">
        <f>+IFERROR('simulations soy farm1 '!IJ278,"")</f>
        <v>459.00000000000381</v>
      </c>
      <c r="IK35" s="25">
        <f>+IFERROR('simulations soy farm1 '!IK278,"")</f>
        <v>0</v>
      </c>
      <c r="IL35" s="25">
        <f>+IFERROR('simulations soy farm1 '!IL278,"")</f>
        <v>0</v>
      </c>
      <c r="IM35" s="25">
        <f>+IFERROR('simulations soy farm1 '!IM278,"")</f>
        <v>1147.5000000000027</v>
      </c>
      <c r="IN35" s="25">
        <f>+IFERROR('simulations soy farm1 '!IN278,"")</f>
        <v>459.00000000000381</v>
      </c>
      <c r="IO35" s="25">
        <f>+IFERROR('simulations soy farm1 '!IO278,"")</f>
        <v>0</v>
      </c>
      <c r="IP35" s="25">
        <f>+IFERROR('simulations soy farm1 '!IP278,"")</f>
        <v>0</v>
      </c>
      <c r="IQ35" s="25">
        <f>+IFERROR('simulations soy farm1 '!IQ278,"")</f>
        <v>0</v>
      </c>
      <c r="IR35" s="25">
        <f>+IFERROR('simulations soy farm1 '!IR278,"")</f>
        <v>765.00000000000409</v>
      </c>
      <c r="IS35" s="25">
        <f>+IFERROR('simulations soy farm1 '!IS278,"")</f>
        <v>2830.5000000000009</v>
      </c>
      <c r="IT35" s="25">
        <f>+IFERROR('simulations soy farm1 '!IT278,"")</f>
        <v>0</v>
      </c>
      <c r="IU35" s="25">
        <f>+IFERROR('simulations soy farm1 '!IU278,"")</f>
        <v>420.7500000000046</v>
      </c>
      <c r="IV35" s="25">
        <f>+IFERROR('simulations soy farm1 '!IV278,"")</f>
        <v>0</v>
      </c>
      <c r="IW35" s="25">
        <f>+IFERROR('simulations soy farm1 '!IW278,"")</f>
        <v>0</v>
      </c>
      <c r="IX35" s="25">
        <f>+IFERROR('simulations soy farm1 '!IX278,"")</f>
        <v>1300.4999999999995</v>
      </c>
      <c r="IY35" s="25">
        <f>+IFERROR('simulations soy farm1 '!IY278,"")</f>
        <v>0</v>
      </c>
      <c r="IZ35" s="25">
        <f>+IFERROR('simulations soy farm1 '!IZ278,"")</f>
        <v>0</v>
      </c>
      <c r="JA35" s="25">
        <f>+IFERROR('simulations soy farm1 '!JA278,"")</f>
        <v>0</v>
      </c>
      <c r="JB35" s="25">
        <f>+IFERROR('simulations soy farm1 '!JB278,"")</f>
        <v>0</v>
      </c>
      <c r="JC35" s="25">
        <f>+IFERROR('simulations soy farm1 '!JC278,"")</f>
        <v>0</v>
      </c>
      <c r="JD35" s="25">
        <f>+IFERROR('simulations soy farm1 '!JD278,"")</f>
        <v>2754.0000000000023</v>
      </c>
      <c r="JE35" s="25">
        <f>+IFERROR('simulations soy farm1 '!JE278,"")</f>
        <v>0</v>
      </c>
      <c r="JF35" s="25">
        <f>+IFERROR('simulations soy farm1 '!JF278,"")</f>
        <v>0</v>
      </c>
      <c r="JG35" s="25">
        <f>+IFERROR('simulations soy farm1 '!JG278,"")</f>
        <v>0</v>
      </c>
      <c r="JH35" s="25">
        <f>+IFERROR('simulations soy farm1 '!JH278,"")</f>
        <v>0</v>
      </c>
      <c r="JI35" s="25">
        <f>+IFERROR('simulations soy farm1 '!JI278,"")</f>
        <v>0</v>
      </c>
      <c r="JJ35" s="25">
        <f>+IFERROR('simulations soy farm1 '!JJ278,"")</f>
        <v>0</v>
      </c>
      <c r="JK35" s="25">
        <f>+IFERROR('simulations soy farm1 '!JK278,"")</f>
        <v>0</v>
      </c>
      <c r="JL35" s="25">
        <f>+IFERROR('simulations soy farm1 '!JL278,"")</f>
        <v>0</v>
      </c>
      <c r="JM35" s="25">
        <f>+IFERROR('simulations soy farm1 '!JM278,"")</f>
        <v>0</v>
      </c>
      <c r="JN35" s="25">
        <f>+IFERROR('simulations soy farm1 '!JN278,"")</f>
        <v>0</v>
      </c>
      <c r="JO35" s="25">
        <f>+IFERROR('simulations soy farm1 '!JO278,"")</f>
        <v>0</v>
      </c>
      <c r="JP35" s="25">
        <f>+IFERROR('simulations soy farm1 '!JP278,"")</f>
        <v>0</v>
      </c>
      <c r="JQ35" s="25">
        <f>+IFERROR('simulations soy farm1 '!JQ278,"")</f>
        <v>573.75000000000136</v>
      </c>
      <c r="JR35" s="25">
        <f>+IFERROR('simulations soy farm1 '!JR278,"")</f>
        <v>0</v>
      </c>
      <c r="JS35" s="25">
        <f>+IFERROR('simulations soy farm1 '!JS278,"")</f>
        <v>0</v>
      </c>
      <c r="JT35" s="25">
        <f>+IFERROR('simulations soy farm1 '!JT278,"")</f>
        <v>0</v>
      </c>
      <c r="JU35" s="25">
        <f>+IFERROR('simulations soy farm1 '!JU278,"")</f>
        <v>382.49999999999864</v>
      </c>
      <c r="JV35" s="25">
        <f>+IFERROR('simulations soy farm1 '!JV278,"")</f>
        <v>0</v>
      </c>
      <c r="JW35" s="25">
        <f>+IFERROR('simulations soy farm1 '!JW278,"")</f>
        <v>0</v>
      </c>
      <c r="JX35" s="25">
        <f>+IFERROR('simulations soy farm1 '!JX278,"")</f>
        <v>4360.5000000000018</v>
      </c>
      <c r="JY35" s="25">
        <f>+IFERROR('simulations soy farm1 '!JY278,"")</f>
        <v>0</v>
      </c>
      <c r="JZ35" s="25">
        <f>+IFERROR('simulations soy farm1 '!JZ278,"")</f>
        <v>0</v>
      </c>
      <c r="KA35" s="25">
        <f>+IFERROR('simulations soy farm1 '!KA278,"")</f>
        <v>5010.7500000000018</v>
      </c>
      <c r="KB35" s="25">
        <f>+IFERROR('simulations soy farm1 '!KB278,"")</f>
        <v>0</v>
      </c>
      <c r="KC35" s="25">
        <f>+IFERROR('simulations soy farm1 '!KC278,"")</f>
        <v>0</v>
      </c>
      <c r="KD35" s="25">
        <f>+IFERROR('simulations soy farm1 '!KD278,"")</f>
        <v>0</v>
      </c>
      <c r="KE35" s="25">
        <f>+IFERROR('simulations soy farm1 '!KE278,"")</f>
        <v>0</v>
      </c>
      <c r="KF35" s="25">
        <f>+IFERROR('simulations soy farm1 '!KF278,"")</f>
        <v>0</v>
      </c>
      <c r="KG35" s="25">
        <f>+IFERROR('simulations soy farm1 '!KG278,"")</f>
        <v>0</v>
      </c>
      <c r="KH35" s="25">
        <f>+IFERROR('simulations soy farm1 '!KH278,"")</f>
        <v>0</v>
      </c>
      <c r="KI35" s="25">
        <f>+IFERROR('simulations soy farm1 '!KI278,"")</f>
        <v>0</v>
      </c>
      <c r="KJ35" s="25">
        <f>+IFERROR('simulations soy farm1 '!KJ278,"")</f>
        <v>0</v>
      </c>
      <c r="KK35" s="25">
        <f>+IFERROR('simulations soy farm1 '!KK278,"")</f>
        <v>0</v>
      </c>
      <c r="KL35" s="25">
        <f>+IFERROR('simulations soy farm1 '!KL278,"")</f>
        <v>803.2500000000033</v>
      </c>
      <c r="KM35" s="25">
        <f>+IFERROR('simulations soy farm1 '!KM278,"")</f>
        <v>0</v>
      </c>
      <c r="KN35" s="25">
        <f>+IFERROR('simulations soy farm1 '!KN278,"")</f>
        <v>803.2500000000033</v>
      </c>
      <c r="KO35" s="25">
        <f>+IFERROR('simulations soy farm1 '!KO278,"")</f>
        <v>0</v>
      </c>
      <c r="KP35" s="25">
        <f>+IFERROR('simulations soy farm1 '!KP278,"")</f>
        <v>0</v>
      </c>
      <c r="KQ35" s="25">
        <f>+IFERROR('simulations soy farm1 '!KQ278,"")</f>
        <v>0</v>
      </c>
      <c r="KR35" s="25">
        <f>+IFERROR('simulations soy farm1 '!KR278,"")</f>
        <v>344.24999999999943</v>
      </c>
      <c r="KS35" s="25">
        <f>+IFERROR('simulations soy farm1 '!KS278,"")</f>
        <v>0</v>
      </c>
      <c r="KT35" s="25">
        <f>+IFERROR('simulations soy farm1 '!KT278,"")</f>
        <v>0</v>
      </c>
      <c r="KU35" s="25">
        <f>+IFERROR('simulations soy farm1 '!KU278,"")</f>
        <v>0</v>
      </c>
      <c r="KV35" s="25">
        <f>+IFERROR('simulations soy farm1 '!KV278,"")</f>
        <v>0</v>
      </c>
      <c r="KW35" s="25">
        <f>+IFERROR('simulations soy farm1 '!KW278,"")</f>
        <v>0</v>
      </c>
      <c r="KX35" s="25">
        <f>+IFERROR('simulations soy farm1 '!KX278,"")</f>
        <v>0</v>
      </c>
      <c r="KY35" s="25">
        <f>+IFERROR('simulations soy farm1 '!KY278,"")</f>
        <v>0</v>
      </c>
      <c r="KZ35" s="25">
        <f>+IFERROR('simulations soy farm1 '!KZ278,"")</f>
        <v>1147.5000000000027</v>
      </c>
      <c r="LA35" s="25">
        <f>+IFERROR('simulations soy farm1 '!LA278,"")</f>
        <v>0</v>
      </c>
      <c r="LB35" s="25">
        <f>+IFERROR('simulations soy farm1 '!LB278,"")</f>
        <v>0</v>
      </c>
      <c r="LC35" s="25">
        <f>+IFERROR('simulations soy farm1 '!LC278,"")</f>
        <v>0</v>
      </c>
      <c r="LD35" s="25">
        <f>+IFERROR('simulations soy farm1 '!LD278,"")</f>
        <v>0</v>
      </c>
      <c r="LE35" s="25">
        <f>+IFERROR('simulations soy farm1 '!LE278,"")</f>
        <v>0</v>
      </c>
      <c r="LF35" s="25">
        <f>+IFERROR('simulations soy farm1 '!LF278,"")</f>
        <v>0</v>
      </c>
      <c r="LG35" s="25">
        <f>+IFERROR('simulations soy farm1 '!LG278,"")</f>
        <v>0</v>
      </c>
      <c r="LH35" s="25">
        <f>+IFERROR('simulations soy farm1 '!LH278,"")</f>
        <v>0</v>
      </c>
      <c r="LI35" s="25">
        <f>+IFERROR('simulations soy farm1 '!LI278,"")</f>
        <v>0</v>
      </c>
      <c r="LJ35" s="25">
        <f>+IFERROR('simulations soy farm1 '!LJ278,"")</f>
        <v>0</v>
      </c>
      <c r="LK35" s="25">
        <f>+IFERROR('simulations soy farm1 '!LK278,"")</f>
        <v>0</v>
      </c>
      <c r="LL35" s="25">
        <f>+IFERROR('simulations soy farm1 '!LL278,"")</f>
        <v>0</v>
      </c>
      <c r="LM35" s="25">
        <f>+IFERROR('simulations soy farm1 '!LM278,"")</f>
        <v>0</v>
      </c>
      <c r="LN35" s="25">
        <f>+IFERROR('simulations soy farm1 '!LN278,"")</f>
        <v>0</v>
      </c>
      <c r="LO35" s="25">
        <f>+IFERROR('simulations soy farm1 '!LO278,"")</f>
        <v>0</v>
      </c>
      <c r="LP35" s="25">
        <f>+IFERROR('simulations soy farm1 '!LP278,"")</f>
        <v>0</v>
      </c>
      <c r="LQ35" s="25">
        <f>+IFERROR('simulations soy farm1 '!LQ278,"")</f>
        <v>0</v>
      </c>
      <c r="LR35" s="25">
        <f>+IFERROR('simulations soy farm1 '!LR278,"")</f>
        <v>6464.2500000000018</v>
      </c>
      <c r="LS35" s="25">
        <f>+IFERROR('simulations soy farm1 '!LS278,"")</f>
        <v>0</v>
      </c>
      <c r="LT35" s="25">
        <f>+IFERROR('simulations soy farm1 '!LT278,"")</f>
        <v>0</v>
      </c>
      <c r="LU35" s="25">
        <f>+IFERROR('simulations soy farm1 '!LU278,"")</f>
        <v>0</v>
      </c>
      <c r="LV35" s="25">
        <f>+IFERROR('simulations soy farm1 '!LV278,"")</f>
        <v>0</v>
      </c>
      <c r="LW35" s="25">
        <f>+IFERROR('simulations soy farm1 '!LW278,"")</f>
        <v>0</v>
      </c>
      <c r="LX35" s="25">
        <f>+IFERROR('simulations soy farm1 '!LX278,"")</f>
        <v>0</v>
      </c>
      <c r="LY35" s="25">
        <f>+IFERROR('simulations soy farm1 '!LY278,"")</f>
        <v>0</v>
      </c>
      <c r="LZ35" s="25">
        <f>+IFERROR('simulations soy farm1 '!LZ278,"")</f>
        <v>0</v>
      </c>
      <c r="MA35" s="25">
        <f>+IFERROR('simulations soy farm1 '!MA278,"")</f>
        <v>0</v>
      </c>
      <c r="MB35" s="25">
        <f>+IFERROR('simulations soy farm1 '!MB278,"")</f>
        <v>382.49999999999864</v>
      </c>
      <c r="MC35" s="25">
        <f>+IFERROR('simulations soy farm1 '!MC278,"")</f>
        <v>0</v>
      </c>
      <c r="MD35" s="25">
        <f>+IFERROR('simulations soy farm1 '!MD278,"")</f>
        <v>0</v>
      </c>
      <c r="ME35" s="25">
        <f>+IFERROR('simulations soy farm1 '!ME278,"")</f>
        <v>0</v>
      </c>
      <c r="MF35" s="25">
        <f>+IFERROR('simulations soy farm1 '!MF278,"")</f>
        <v>0</v>
      </c>
      <c r="MG35" s="25">
        <f>+IFERROR('simulations soy farm1 '!MG278,"")</f>
        <v>0</v>
      </c>
      <c r="MH35" s="25">
        <f>+IFERROR('simulations soy farm1 '!MH278,"")</f>
        <v>0</v>
      </c>
      <c r="MI35" s="25">
        <f>+IFERROR('simulations soy farm1 '!MI278,"")</f>
        <v>0</v>
      </c>
      <c r="MJ35" s="25">
        <f>+IFERROR('simulations soy farm1 '!MJ278,"")</f>
        <v>0</v>
      </c>
      <c r="MK35" s="25">
        <f>+IFERROR('simulations soy farm1 '!MK278,"")</f>
        <v>0</v>
      </c>
      <c r="ML35" s="25">
        <f>+IFERROR('simulations soy farm1 '!ML278,"")</f>
        <v>0</v>
      </c>
      <c r="MM35" s="25">
        <f>+IFERROR('simulations soy farm1 '!MM278,"")</f>
        <v>0</v>
      </c>
      <c r="MN35" s="25">
        <f>+IFERROR('simulations soy farm1 '!MN278,"")</f>
        <v>0</v>
      </c>
      <c r="MO35" s="25">
        <f>+IFERROR('simulations soy farm1 '!MO278,"")</f>
        <v>0</v>
      </c>
      <c r="MP35" s="25">
        <f>+IFERROR('simulations soy farm1 '!MP278,"")</f>
        <v>0</v>
      </c>
      <c r="MQ35" s="25">
        <f>+IFERROR('simulations soy farm1 '!MQ278,"")</f>
        <v>7917.7500000000009</v>
      </c>
      <c r="MR35" s="25">
        <f>+IFERROR('simulations soy farm1 '!MR278,"")</f>
        <v>0</v>
      </c>
      <c r="MS35" s="25">
        <f>+IFERROR('simulations soy farm1 '!MS278,"")</f>
        <v>0</v>
      </c>
      <c r="MT35" s="25">
        <f>+IFERROR('simulations soy farm1 '!MT278,"")</f>
        <v>382.49999999999864</v>
      </c>
      <c r="MU35" s="25">
        <f>+IFERROR('simulations soy farm1 '!MU278,"")</f>
        <v>0</v>
      </c>
      <c r="MV35" s="25">
        <f>+IFERROR('simulations soy farm1 '!MV278,"")</f>
        <v>0</v>
      </c>
      <c r="MW35" s="25">
        <f>+IFERROR('simulations soy farm1 '!MW278,"")</f>
        <v>1185.7500000000018</v>
      </c>
      <c r="MX35" s="25">
        <f>+IFERROR('simulations soy farm1 '!MX278,"")</f>
        <v>0</v>
      </c>
      <c r="MY35" s="25">
        <f>+IFERROR('simulations soy farm1 '!MY278,"")</f>
        <v>0</v>
      </c>
      <c r="MZ35" s="25">
        <f>+IFERROR('simulations soy farm1 '!MZ278,"")</f>
        <v>0</v>
      </c>
      <c r="NA35" s="25">
        <f>+IFERROR('simulations soy farm1 '!NA278,"")</f>
        <v>0</v>
      </c>
      <c r="NB35" s="25">
        <f>+IFERROR('simulations soy farm1 '!NB278,"")</f>
        <v>0</v>
      </c>
      <c r="NC35" s="25">
        <f>+IFERROR('simulations soy farm1 '!NC278,"")</f>
        <v>0</v>
      </c>
      <c r="ND35" s="25">
        <f>+IFERROR('simulations soy farm1 '!ND278,"")</f>
        <v>0</v>
      </c>
      <c r="NE35" s="25">
        <f>+IFERROR('simulations soy farm1 '!NE278,"")</f>
        <v>0</v>
      </c>
      <c r="NF35" s="25">
        <f>+IFERROR('simulations soy farm1 '!NF278,"")</f>
        <v>0</v>
      </c>
      <c r="NG35" s="25">
        <f>+IFERROR('simulations soy farm1 '!NG278,"")</f>
        <v>3174.7500000000005</v>
      </c>
      <c r="NH35" s="25">
        <f>+IFERROR('simulations soy farm1 '!NH278,"")</f>
        <v>0</v>
      </c>
      <c r="NI35" s="25">
        <f>+IFERROR('simulations soy farm1 '!NI278,"")</f>
        <v>1491.7500000000023</v>
      </c>
      <c r="NJ35" s="25">
        <f>+IFERROR('simulations soy farm1 '!NJ278,"")</f>
        <v>0</v>
      </c>
      <c r="NK35" s="25">
        <f>+IFERROR('simulations soy farm1 '!NK278,"")</f>
        <v>0</v>
      </c>
      <c r="NL35" s="25">
        <f>+IFERROR('simulations soy farm1 '!NL278,"")</f>
        <v>0</v>
      </c>
      <c r="NM35" s="25">
        <f>+IFERROR('simulations soy farm1 '!NM278,"")</f>
        <v>0</v>
      </c>
      <c r="NN35" s="25">
        <f>+IFERROR('simulations soy farm1 '!NN278,"")</f>
        <v>0</v>
      </c>
      <c r="NO35" s="25">
        <f>+IFERROR('simulations soy farm1 '!NO278,"")</f>
        <v>0</v>
      </c>
      <c r="NP35" s="25">
        <f>+IFERROR('simulations soy farm1 '!NP278,"")</f>
        <v>0</v>
      </c>
      <c r="NQ35" s="25">
        <f>+IFERROR('simulations soy farm1 '!NQ278,"")</f>
        <v>0</v>
      </c>
      <c r="NR35" s="25">
        <f>+IFERROR('simulations soy farm1 '!NR278,"")</f>
        <v>0</v>
      </c>
      <c r="NS35" s="25">
        <f>+IFERROR('simulations soy farm1 '!NS278,"")</f>
        <v>6579.0000000000027</v>
      </c>
      <c r="NT35" s="25">
        <f>+IFERROR('simulations soy farm1 '!NT278,"")</f>
        <v>0</v>
      </c>
      <c r="NU35" s="25">
        <f>+IFERROR('simulations soy farm1 '!NU278,"")</f>
        <v>0</v>
      </c>
      <c r="NV35" s="25">
        <f>+IFERROR('simulations soy farm1 '!NV278,"")</f>
        <v>2754.0000000000023</v>
      </c>
      <c r="NW35" s="25">
        <f>+IFERROR('simulations soy farm1 '!NW278,"")</f>
        <v>0</v>
      </c>
      <c r="NX35" s="25">
        <f>+IFERROR('simulations soy farm1 '!NX278,"")</f>
        <v>2256.7500000000027</v>
      </c>
      <c r="NY35" s="25">
        <f>+IFERROR('simulations soy farm1 '!NY278,"")</f>
        <v>2945.2500000000018</v>
      </c>
      <c r="NZ35" s="25">
        <f>+IFERROR('simulations soy farm1 '!NZ278,"")</f>
        <v>0</v>
      </c>
      <c r="OA35" s="25">
        <f>+IFERROR('simulations soy farm1 '!OA278,"")</f>
        <v>0</v>
      </c>
      <c r="OB35" s="25">
        <f>+IFERROR('simulations soy farm1 '!OB278,"")</f>
        <v>5163.7500000000018</v>
      </c>
      <c r="OC35" s="25">
        <f>+IFERROR('simulations soy farm1 '!OC278,"")</f>
        <v>0</v>
      </c>
      <c r="OD35" s="25">
        <f>+IFERROR('simulations soy farm1 '!OD278,"")</f>
        <v>0</v>
      </c>
      <c r="OE35" s="25">
        <f>+IFERROR('simulations soy farm1 '!OE278,"")</f>
        <v>0</v>
      </c>
      <c r="OF35" s="25">
        <f>+IFERROR('simulations soy farm1 '!OF278,"")</f>
        <v>0</v>
      </c>
      <c r="OG35" s="25">
        <f>+IFERROR('simulations soy farm1 '!OG278,"")</f>
        <v>0</v>
      </c>
      <c r="OH35" s="25">
        <f>+IFERROR('simulations soy farm1 '!OH278,"")</f>
        <v>0</v>
      </c>
      <c r="OI35" s="25">
        <f>+IFERROR('simulations soy farm1 '!OI278,"")</f>
        <v>0</v>
      </c>
      <c r="OJ35" s="25">
        <f>+IFERROR('simulations soy farm1 '!OJ278,"")</f>
        <v>0</v>
      </c>
      <c r="OK35" s="25">
        <f>+IFERROR('simulations soy farm1 '!OK278,"")</f>
        <v>0</v>
      </c>
      <c r="OL35" s="25">
        <f>+IFERROR('simulations soy farm1 '!OL278,"")</f>
        <v>0</v>
      </c>
      <c r="OM35" s="25">
        <f>+IFERROR('simulations soy farm1 '!OM278,"")</f>
        <v>0</v>
      </c>
      <c r="ON35" s="25">
        <f>+IFERROR('simulations soy farm1 '!ON278,"")</f>
        <v>0</v>
      </c>
      <c r="OO35" s="25">
        <f>+IFERROR('simulations soy farm1 '!OO278,"")</f>
        <v>0</v>
      </c>
      <c r="OP35" s="25">
        <f>+IFERROR('simulations soy farm1 '!OP278,"")</f>
        <v>0</v>
      </c>
      <c r="OQ35" s="25">
        <f>+IFERROR('simulations soy farm1 '!OQ278,"")</f>
        <v>0</v>
      </c>
      <c r="OR35" s="25">
        <f>+IFERROR('simulations soy farm1 '!OR278,"")</f>
        <v>0</v>
      </c>
      <c r="OS35" s="25">
        <f>+IFERROR('simulations soy farm1 '!OS278,"")</f>
        <v>2677.5000000000005</v>
      </c>
      <c r="OT35" s="25">
        <f>+IFERROR('simulations soy farm1 '!OT278,"")</f>
        <v>0</v>
      </c>
      <c r="OU35" s="25">
        <f>+IFERROR('simulations soy farm1 '!OU278,"")</f>
        <v>0</v>
      </c>
      <c r="OV35" s="25">
        <f>+IFERROR('simulations soy farm1 '!OV278,"")</f>
        <v>0</v>
      </c>
      <c r="OW35" s="25">
        <f>+IFERROR('simulations soy farm1 '!OW278,"")</f>
        <v>0</v>
      </c>
      <c r="OX35" s="25">
        <f>+IFERROR('simulations soy farm1 '!OX278,"")</f>
        <v>4704.7500000000018</v>
      </c>
      <c r="OY35" s="25">
        <f>+IFERROR('simulations soy farm1 '!OY278,"")</f>
        <v>0</v>
      </c>
      <c r="OZ35" s="25">
        <f>+IFERROR('simulations soy farm1 '!OZ278,"")</f>
        <v>0</v>
      </c>
      <c r="PA35" s="25">
        <f>+IFERROR('simulations soy farm1 '!PA278,"")</f>
        <v>0</v>
      </c>
      <c r="PB35" s="25">
        <f>+IFERROR('simulations soy farm1 '!PB278,"")</f>
        <v>0</v>
      </c>
      <c r="PC35" s="25">
        <f>+IFERROR('simulations soy farm1 '!PC278,"")</f>
        <v>4628.25</v>
      </c>
      <c r="PD35" s="25">
        <f>+IFERROR('simulations soy farm1 '!PD278,"")</f>
        <v>0</v>
      </c>
      <c r="PE35" s="25">
        <f>+IFERROR('simulations soy farm1 '!PE278,"")</f>
        <v>3672</v>
      </c>
      <c r="PF35" s="25">
        <f>+IFERROR('simulations soy farm1 '!PF278,"")</f>
        <v>0</v>
      </c>
      <c r="PG35" s="25">
        <f>+IFERROR('simulations soy farm1 '!PG278,"")</f>
        <v>0</v>
      </c>
      <c r="PH35" s="25">
        <f>+IFERROR('simulations soy farm1 '!PH278,"")</f>
        <v>0</v>
      </c>
      <c r="PI35" s="25">
        <f>+IFERROR('simulations soy farm1 '!PI278,"")</f>
        <v>4169.2500000000027</v>
      </c>
      <c r="PJ35" s="25">
        <f>+IFERROR('simulations soy farm1 '!PJ278,"")</f>
        <v>0</v>
      </c>
      <c r="PK35" s="25">
        <f>+IFERROR('simulations soy farm1 '!PK278,"")</f>
        <v>0</v>
      </c>
      <c r="PL35" s="25">
        <f>+IFERROR('simulations soy farm1 '!PL278,"")</f>
        <v>0</v>
      </c>
      <c r="PM35" s="25">
        <f>+IFERROR('simulations soy farm1 '!PM278,"")</f>
        <v>2065.5</v>
      </c>
      <c r="PN35" s="25">
        <f>+IFERROR('simulations soy farm1 '!PN278,"")</f>
        <v>0</v>
      </c>
      <c r="PO35" s="25">
        <f>+IFERROR('simulations soy farm1 '!PO278,"")</f>
        <v>0</v>
      </c>
      <c r="PP35" s="25">
        <f>+IFERROR('simulations soy farm1 '!PP278,"")</f>
        <v>0</v>
      </c>
      <c r="PQ35" s="25">
        <f>+IFERROR('simulations soy farm1 '!PQ278,"")</f>
        <v>0</v>
      </c>
      <c r="PR35" s="25">
        <f>+IFERROR('simulations soy farm1 '!PR278,"")</f>
        <v>0</v>
      </c>
      <c r="PS35" s="25">
        <f>+IFERROR('simulations soy farm1 '!PS278,"")</f>
        <v>0</v>
      </c>
      <c r="PT35" s="25">
        <f>+IFERROR('simulations soy farm1 '!PT278,"")</f>
        <v>0</v>
      </c>
      <c r="PU35" s="25">
        <f>+IFERROR('simulations soy farm1 '!PU278,"")</f>
        <v>0</v>
      </c>
      <c r="PV35" s="25">
        <f>+IFERROR('simulations soy farm1 '!PV278,"")</f>
        <v>0</v>
      </c>
      <c r="PW35" s="25">
        <f>+IFERROR('simulations soy farm1 '!PW278,"")</f>
        <v>0</v>
      </c>
      <c r="PX35" s="25">
        <f>+IFERROR('simulations soy farm1 '!PX278,"")</f>
        <v>0</v>
      </c>
      <c r="PY35" s="25">
        <f>+IFERROR('simulations soy farm1 '!PY278,"")</f>
        <v>0</v>
      </c>
      <c r="PZ35" s="25">
        <f>+IFERROR('simulations soy farm1 '!PZ278,"")</f>
        <v>0</v>
      </c>
      <c r="QA35" s="25">
        <f>+IFERROR('simulations soy farm1 '!QA278,"")</f>
        <v>0</v>
      </c>
      <c r="QB35" s="25">
        <f>+IFERROR('simulations soy farm1 '!QB278,"")</f>
        <v>0</v>
      </c>
      <c r="QC35" s="25">
        <f>+IFERROR('simulations soy farm1 '!QC278,"")</f>
        <v>0</v>
      </c>
      <c r="QD35" s="25">
        <f>+IFERROR('simulations soy farm1 '!QD278,"")</f>
        <v>1491.7500000000023</v>
      </c>
      <c r="QE35" s="25">
        <f>+IFERROR('simulations soy farm1 '!QE278,"")</f>
        <v>0</v>
      </c>
      <c r="QF35" s="25">
        <f>+IFERROR('simulations soy farm1 '!QF278,"")</f>
        <v>0</v>
      </c>
      <c r="QG35" s="25">
        <f>+IFERROR('simulations soy farm1 '!QG278,"")</f>
        <v>0</v>
      </c>
      <c r="QH35" s="25">
        <f>+IFERROR('simulations soy farm1 '!QH278,"")</f>
        <v>0</v>
      </c>
      <c r="QI35" s="25">
        <f>+IFERROR('simulations soy farm1 '!QI278,"")</f>
        <v>0</v>
      </c>
      <c r="QJ35" s="25">
        <f>+IFERROR('simulations soy farm1 '!QJ278,"")</f>
        <v>0</v>
      </c>
      <c r="QK35" s="25">
        <f>+IFERROR('simulations soy farm1 '!QK278,"")</f>
        <v>0</v>
      </c>
      <c r="QL35" s="25">
        <f>+IFERROR('simulations soy farm1 '!QL278,"")</f>
        <v>0</v>
      </c>
      <c r="QM35" s="25">
        <f>+IFERROR('simulations soy farm1 '!QM278,"")</f>
        <v>114.75000000000435</v>
      </c>
      <c r="QN35" s="25">
        <f>+IFERROR('simulations soy farm1 '!QN278,"")</f>
        <v>1491.7500000000023</v>
      </c>
      <c r="QO35" s="25">
        <f>+IFERROR('simulations soy farm1 '!QO278,"")</f>
        <v>1415.2500000000039</v>
      </c>
      <c r="QP35" s="25">
        <f>+IFERROR('simulations soy farm1 '!QP278,"")</f>
        <v>765.00000000000409</v>
      </c>
      <c r="QQ35" s="25">
        <f>+IFERROR('simulations soy farm1 '!QQ278,"")</f>
        <v>0</v>
      </c>
      <c r="QR35" s="25">
        <f>+IFERROR('simulations soy farm1 '!QR278,"")</f>
        <v>0</v>
      </c>
      <c r="QS35" s="25">
        <f>+IFERROR('simulations soy farm1 '!QS278,"")</f>
        <v>0</v>
      </c>
      <c r="QT35" s="25">
        <f>+IFERROR('simulations soy farm1 '!QT278,"")</f>
        <v>1530.0000000000014</v>
      </c>
      <c r="QU35" s="25">
        <f>+IFERROR('simulations soy farm1 '!QU278,"")</f>
        <v>0</v>
      </c>
      <c r="QV35" s="25">
        <f>+IFERROR('simulations soy farm1 '!QV278,"")</f>
        <v>0</v>
      </c>
      <c r="QW35" s="25">
        <f>+IFERROR('simulations soy farm1 '!QW278,"")</f>
        <v>0</v>
      </c>
      <c r="QX35" s="25">
        <f>+IFERROR('simulations soy farm1 '!QX278,"")</f>
        <v>0</v>
      </c>
      <c r="QY35" s="25">
        <f>+IFERROR('simulations soy farm1 '!QY278,"")</f>
        <v>0</v>
      </c>
      <c r="QZ35" s="25">
        <f>+IFERROR('simulations soy farm1 '!QZ278,"")</f>
        <v>0</v>
      </c>
      <c r="RA35" s="25">
        <f>+IFERROR('simulations soy farm1 '!RA278,"")</f>
        <v>0</v>
      </c>
      <c r="RB35" s="25">
        <f>+IFERROR('simulations soy farm1 '!RB278,"")</f>
        <v>0</v>
      </c>
      <c r="RC35" s="25">
        <f>+IFERROR('simulations soy farm1 '!RC278,"")</f>
        <v>3672</v>
      </c>
      <c r="RD35" s="25">
        <f>+IFERROR('simulations soy farm1 '!RD278,"")</f>
        <v>0</v>
      </c>
      <c r="RE35" s="25">
        <f>+IFERROR('simulations soy farm1 '!RE278,"")</f>
        <v>0</v>
      </c>
      <c r="RF35" s="25">
        <f>+IFERROR('simulations soy farm1 '!RF278,"")</f>
        <v>0</v>
      </c>
      <c r="RG35" s="25">
        <f>+IFERROR('simulations soy farm1 '!RG278,"")</f>
        <v>0</v>
      </c>
      <c r="RH35" s="25">
        <f>+IFERROR('simulations soy farm1 '!RH278,"")</f>
        <v>0</v>
      </c>
      <c r="RI35" s="25">
        <f>+IFERROR('simulations soy farm1 '!RI278,"")</f>
        <v>0</v>
      </c>
      <c r="RJ35" s="25">
        <f>+IFERROR('simulations soy farm1 '!RJ278,"")</f>
        <v>76.499999999998366</v>
      </c>
      <c r="RK35" s="25">
        <f>+IFERROR('simulations soy farm1 '!RK278,"")</f>
        <v>2027.2500000000009</v>
      </c>
      <c r="RL35" s="25">
        <f>+IFERROR('simulations soy farm1 '!RL278,"")</f>
        <v>0</v>
      </c>
      <c r="RM35" s="25">
        <f>+IFERROR('simulations soy farm1 '!RM278,"")</f>
        <v>0</v>
      </c>
      <c r="RN35" s="25">
        <f>+IFERROR('simulations soy farm1 '!RN278,"")</f>
        <v>0</v>
      </c>
      <c r="RO35" s="25">
        <f>+IFERROR('simulations soy farm1 '!RO278,"")</f>
        <v>1606.4999999999998</v>
      </c>
      <c r="RP35" s="25">
        <f>+IFERROR('simulations soy farm1 '!RP278,"")</f>
        <v>3480.7500000000005</v>
      </c>
      <c r="RQ35" s="25">
        <f>+IFERROR('simulations soy farm1 '!RQ278,"")</f>
        <v>918.0000000000008</v>
      </c>
      <c r="RR35" s="25">
        <f>+IFERROR('simulations soy farm1 '!RR278,"")</f>
        <v>0</v>
      </c>
      <c r="RS35" s="25">
        <f>+IFERROR('simulations soy farm1 '!RS278,"")</f>
        <v>1109.2500000000036</v>
      </c>
      <c r="RT35" s="25">
        <f>+IFERROR('simulations soy farm1 '!RT278,"")</f>
        <v>2677.5000000000005</v>
      </c>
      <c r="RU35" s="25">
        <f>+IFERROR('simulations soy farm1 '!RU278,"")</f>
        <v>1147.5000000000027</v>
      </c>
      <c r="RV35" s="25">
        <f>+IFERROR('simulations soy farm1 '!RV278,"")</f>
        <v>0</v>
      </c>
      <c r="RW35" s="25">
        <f>+IFERROR('simulations soy farm1 '!RW278,"")</f>
        <v>0</v>
      </c>
      <c r="RX35" s="25">
        <f>+IFERROR('simulations soy farm1 '!RX278,"")</f>
        <v>0</v>
      </c>
      <c r="RY35" s="25">
        <f>+IFERROR('simulations soy farm1 '!RY278,"")</f>
        <v>1683.0000000000016</v>
      </c>
      <c r="RZ35" s="25">
        <f>+IFERROR('simulations soy farm1 '!RZ278,"")</f>
        <v>0</v>
      </c>
      <c r="SA35" s="25">
        <f>+IFERROR('simulations soy farm1 '!SA278,"")</f>
        <v>0</v>
      </c>
      <c r="SB35" s="25">
        <f>+IFERROR('simulations soy farm1 '!SB278,"")</f>
        <v>0</v>
      </c>
      <c r="SC35" s="25">
        <f>+IFERROR('simulations soy farm1 '!SC278,"")</f>
        <v>0</v>
      </c>
      <c r="SD35" s="25">
        <f>+IFERROR('simulations soy farm1 '!SD278,"")</f>
        <v>0</v>
      </c>
      <c r="SE35" s="25">
        <f>+IFERROR('simulations soy farm1 '!SE278,"")</f>
        <v>0</v>
      </c>
      <c r="SF35" s="25">
        <f>+IFERROR('simulations soy farm1 '!SF278,"")</f>
        <v>0</v>
      </c>
      <c r="SG35" s="25">
        <f>+IFERROR('simulations soy farm1 '!SG278,"")</f>
        <v>1147.5000000000027</v>
      </c>
      <c r="SI35" s="25">
        <f t="shared" si="55"/>
        <v>442.05961923847707</v>
      </c>
      <c r="SJ35" s="25"/>
      <c r="SK35" s="25"/>
      <c r="SL35" s="25"/>
      <c r="SM35" s="25"/>
      <c r="SN35" s="25"/>
      <c r="SO35" s="25"/>
      <c r="SP35" s="25"/>
      <c r="SQ35" s="247">
        <f t="shared" si="56"/>
        <v>2018</v>
      </c>
      <c r="SR35" s="247">
        <f t="shared" si="57"/>
        <v>389</v>
      </c>
      <c r="SS35" s="247">
        <f t="shared" si="58"/>
        <v>500</v>
      </c>
      <c r="ST35" s="247">
        <f t="shared" si="59"/>
        <v>500</v>
      </c>
      <c r="SU35" s="247">
        <f t="shared" si="60"/>
        <v>500</v>
      </c>
      <c r="SV35" s="247">
        <f t="shared" si="61"/>
        <v>500</v>
      </c>
      <c r="SW35" s="247">
        <f t="shared" si="62"/>
        <v>500</v>
      </c>
      <c r="SX35" s="247">
        <f t="shared" si="63"/>
        <v>500</v>
      </c>
      <c r="SY35" s="247">
        <f t="shared" si="64"/>
        <v>500</v>
      </c>
      <c r="SZ35" s="247">
        <f t="shared" si="65"/>
        <v>500</v>
      </c>
      <c r="TA35" s="25"/>
      <c r="TB35" s="168">
        <f t="shared" si="66"/>
        <v>0.77800000000000002</v>
      </c>
      <c r="TC35" s="168">
        <f t="shared" si="67"/>
        <v>0.222</v>
      </c>
      <c r="TD35" s="168">
        <f t="shared" si="48"/>
        <v>0</v>
      </c>
      <c r="TE35" s="168">
        <f t="shared" si="49"/>
        <v>0</v>
      </c>
      <c r="TF35" s="168">
        <f t="shared" si="50"/>
        <v>0</v>
      </c>
      <c r="TG35" s="168">
        <f t="shared" si="51"/>
        <v>0</v>
      </c>
      <c r="TH35" s="168">
        <f t="shared" si="52"/>
        <v>0</v>
      </c>
      <c r="TI35" s="168">
        <f t="shared" si="53"/>
        <v>0</v>
      </c>
      <c r="TJ35" s="168">
        <f t="shared" si="54"/>
        <v>0</v>
      </c>
      <c r="TK35" s="94">
        <f t="shared" si="68"/>
        <v>1</v>
      </c>
      <c r="TM35">
        <v>5</v>
      </c>
      <c r="TP35" s="477">
        <f>+SMALL(B35:SG35,ROUND(SZ35*$TP$15,0))</f>
        <v>0</v>
      </c>
      <c r="TQ35" s="477">
        <f t="shared" si="69"/>
        <v>0</v>
      </c>
      <c r="TR35" s="25">
        <f t="shared" si="70"/>
        <v>442.05961923847707</v>
      </c>
      <c r="TS35">
        <f>+RANK(SI35,B35:SI35,1)</f>
        <v>403</v>
      </c>
      <c r="TT35" s="168">
        <f>+TS35/SZ35</f>
        <v>0.80600000000000005</v>
      </c>
      <c r="TV35" s="168">
        <f t="shared" si="71"/>
        <v>0.77800000000000002</v>
      </c>
    </row>
    <row r="36" spans="1:542">
      <c r="TM36">
        <v>41</v>
      </c>
    </row>
    <row r="37" spans="1:542">
      <c r="A37" t="s">
        <v>375</v>
      </c>
      <c r="SI37" t="s">
        <v>584</v>
      </c>
      <c r="SJ37" t="str">
        <f>+A37</f>
        <v>ARC-CO</v>
      </c>
      <c r="SP37" s="25"/>
      <c r="SR37" s="258" t="s">
        <v>617</v>
      </c>
      <c r="SS37" s="258" t="s">
        <v>624</v>
      </c>
      <c r="ST37" s="258" t="s">
        <v>618</v>
      </c>
      <c r="SU37" s="258" t="s">
        <v>619</v>
      </c>
      <c r="SV37" s="258" t="s">
        <v>620</v>
      </c>
      <c r="SW37" s="258" t="s">
        <v>621</v>
      </c>
      <c r="SX37" s="258" t="s">
        <v>622</v>
      </c>
      <c r="SY37" s="258" t="s">
        <v>623</v>
      </c>
      <c r="SZ37" s="258" t="s">
        <v>625</v>
      </c>
      <c r="TA37" s="258"/>
      <c r="TB37" t="s">
        <v>627</v>
      </c>
      <c r="TC37" t="s">
        <v>628</v>
      </c>
      <c r="TD37" t="s">
        <v>629</v>
      </c>
      <c r="TE37" t="s">
        <v>630</v>
      </c>
      <c r="TF37" t="s">
        <v>631</v>
      </c>
      <c r="TG37" t="s">
        <v>632</v>
      </c>
      <c r="TH37" t="s">
        <v>633</v>
      </c>
      <c r="TI37" t="s">
        <v>634</v>
      </c>
      <c r="TJ37" t="s">
        <v>635</v>
      </c>
      <c r="TK37" t="s">
        <v>636</v>
      </c>
      <c r="TR37" t="s">
        <v>1046</v>
      </c>
      <c r="TV37" t="s">
        <v>1047</v>
      </c>
    </row>
    <row r="38" spans="1:542">
      <c r="A38">
        <v>2014</v>
      </c>
      <c r="B38" s="25">
        <f>+IFERROR('simulations soy farm1 '!B105,"")</f>
        <v>4931.8100000000004</v>
      </c>
      <c r="C38" s="25">
        <f>+IFERROR('simulations soy farm1 '!C105,"")</f>
        <v>4931.8100000000004</v>
      </c>
      <c r="D38" s="25">
        <f>+IFERROR('simulations soy farm1 '!D105,"")</f>
        <v>1008.99</v>
      </c>
      <c r="E38" s="25">
        <f>+IFERROR('simulations soy farm1 '!E105,"")</f>
        <v>0</v>
      </c>
      <c r="F38" s="25">
        <f>+IFERROR('simulations soy farm1 '!F105,"")</f>
        <v>0</v>
      </c>
      <c r="G38" s="25">
        <f>+IFERROR('simulations soy farm1 '!G105,"")</f>
        <v>0</v>
      </c>
      <c r="H38" s="25">
        <f>+IFERROR('simulations soy farm1 '!H105,"")</f>
        <v>563.84</v>
      </c>
      <c r="I38" s="25">
        <f>+IFERROR('simulations soy farm1 '!I105,"")</f>
        <v>3076.95</v>
      </c>
      <c r="J38" s="25">
        <f>+IFERROR('simulations soy farm1 '!J105,"")</f>
        <v>4931.8100000000004</v>
      </c>
      <c r="K38" s="25">
        <f>+IFERROR('simulations soy farm1 '!K105,"")</f>
        <v>3372.16</v>
      </c>
      <c r="L38" s="25">
        <f>+IFERROR('simulations soy farm1 '!L105,"")</f>
        <v>4931.8100000000004</v>
      </c>
      <c r="M38" s="25">
        <f>+IFERROR('simulations soy farm1 '!M105,"")</f>
        <v>4931.8100000000004</v>
      </c>
      <c r="N38" s="25">
        <f>+IFERROR('simulations soy farm1 '!N105,"")</f>
        <v>2293.59</v>
      </c>
      <c r="O38" s="25">
        <f>+IFERROR('simulations soy farm1 '!O105,"")</f>
        <v>4931.8100000000004</v>
      </c>
      <c r="P38" s="25">
        <f>+IFERROR('simulations soy farm1 '!P105,"")</f>
        <v>0</v>
      </c>
      <c r="Q38" s="25">
        <f>+IFERROR('simulations soy farm1 '!Q105,"")</f>
        <v>1170.49</v>
      </c>
      <c r="R38" s="25">
        <f>+IFERROR('simulations soy farm1 '!R105,"")</f>
        <v>0</v>
      </c>
      <c r="S38" s="25">
        <f>+IFERROR('simulations soy farm1 '!S105,"")</f>
        <v>4931.8100000000004</v>
      </c>
      <c r="T38" s="25">
        <f>+IFERROR('simulations soy farm1 '!T105,"")</f>
        <v>4931.8100000000004</v>
      </c>
      <c r="U38" s="25">
        <f>+IFERROR('simulations soy farm1 '!U105,"")</f>
        <v>940.39</v>
      </c>
      <c r="V38" s="25">
        <f>+IFERROR('simulations soy farm1 '!V105,"")</f>
        <v>0</v>
      </c>
      <c r="W38" s="25">
        <f>+IFERROR('simulations soy farm1 '!W105,"")</f>
        <v>2860.8</v>
      </c>
      <c r="X38" s="25">
        <f>+IFERROR('simulations soy farm1 '!X105,"")</f>
        <v>0</v>
      </c>
      <c r="Y38" s="25">
        <f>+IFERROR('simulations soy farm1 '!Y105,"")</f>
        <v>0</v>
      </c>
      <c r="Z38" s="25">
        <f>+IFERROR('simulations soy farm1 '!Z105,"")</f>
        <v>4931.8100000000004</v>
      </c>
      <c r="AA38" s="25">
        <f>+IFERROR('simulations soy farm1 '!AA105,"")</f>
        <v>4931.8100000000004</v>
      </c>
      <c r="AB38" s="25">
        <f>+IFERROR('simulations soy farm1 '!AB105,"")</f>
        <v>865.93</v>
      </c>
      <c r="AC38" s="25">
        <f>+IFERROR('simulations soy farm1 '!AC105,"")</f>
        <v>0</v>
      </c>
      <c r="AD38" s="25">
        <f>+IFERROR('simulations soy farm1 '!AD105,"")</f>
        <v>0</v>
      </c>
      <c r="AE38" s="25">
        <f>+IFERROR('simulations soy farm1 '!AE105,"")</f>
        <v>2973.59</v>
      </c>
      <c r="AF38" s="25">
        <f>+IFERROR('simulations soy farm1 '!AF105,"")</f>
        <v>0</v>
      </c>
      <c r="AG38" s="25">
        <f>+IFERROR('simulations soy farm1 '!AG105,"")</f>
        <v>4931.8100000000004</v>
      </c>
      <c r="AH38" s="25">
        <f>+IFERROR('simulations soy farm1 '!AH105,"")</f>
        <v>4931.8100000000004</v>
      </c>
      <c r="AI38" s="25">
        <f>+IFERROR('simulations soy farm1 '!AI105,"")</f>
        <v>3092.93</v>
      </c>
      <c r="AJ38" s="25">
        <f>+IFERROR('simulations soy farm1 '!AJ105,"")</f>
        <v>4625.1400000000003</v>
      </c>
      <c r="AK38" s="25">
        <f>+IFERROR('simulations soy farm1 '!AK105,"")</f>
        <v>4931.8100000000004</v>
      </c>
      <c r="AL38" s="25">
        <f>+IFERROR('simulations soy farm1 '!AL105,"")</f>
        <v>4931.8100000000004</v>
      </c>
      <c r="AM38" s="25">
        <f>+IFERROR('simulations soy farm1 '!AM105,"")</f>
        <v>0</v>
      </c>
      <c r="AN38" s="25">
        <f>+IFERROR('simulations soy farm1 '!AN105,"")</f>
        <v>2987.02</v>
      </c>
      <c r="AO38" s="25">
        <f>+IFERROR('simulations soy farm1 '!AO105,"")</f>
        <v>4101.54</v>
      </c>
      <c r="AP38" s="25">
        <f>+IFERROR('simulations soy farm1 '!AP105,"")</f>
        <v>0</v>
      </c>
      <c r="AQ38" s="25">
        <f>+IFERROR('simulations soy farm1 '!AQ105,"")</f>
        <v>0</v>
      </c>
      <c r="AR38" s="25">
        <f>+IFERROR('simulations soy farm1 '!AR105,"")</f>
        <v>4931.8100000000004</v>
      </c>
      <c r="AS38" s="25">
        <f>+IFERROR('simulations soy farm1 '!AS105,"")</f>
        <v>0</v>
      </c>
      <c r="AT38" s="25">
        <f>+IFERROR('simulations soy farm1 '!AT105,"")</f>
        <v>4931.8100000000004</v>
      </c>
      <c r="AU38" s="25">
        <f>+IFERROR('simulations soy farm1 '!AU105,"")</f>
        <v>4931.8100000000004</v>
      </c>
      <c r="AV38" s="25">
        <f>+IFERROR('simulations soy farm1 '!AV105,"")</f>
        <v>4931.8100000000004</v>
      </c>
      <c r="AW38" s="25">
        <f>+IFERROR('simulations soy farm1 '!AW105,"")</f>
        <v>4931.8100000000004</v>
      </c>
      <c r="AX38" s="25">
        <f>+IFERROR('simulations soy farm1 '!AX105,"")</f>
        <v>117.76</v>
      </c>
      <c r="AY38" s="25">
        <f>+IFERROR('simulations soy farm1 '!AY105,"")</f>
        <v>0</v>
      </c>
      <c r="AZ38" s="25">
        <f>+IFERROR('simulations soy farm1 '!AZ105,"")</f>
        <v>4931.8100000000004</v>
      </c>
      <c r="BA38" s="25">
        <f>+IFERROR('simulations soy farm1 '!BA105,"")</f>
        <v>0</v>
      </c>
      <c r="BB38" s="25">
        <f>+IFERROR('simulations soy farm1 '!BB105,"")</f>
        <v>1078.8599999999999</v>
      </c>
      <c r="BC38" s="25">
        <f>+IFERROR('simulations soy farm1 '!BC105,"")</f>
        <v>4833.05</v>
      </c>
      <c r="BD38" s="25">
        <f>+IFERROR('simulations soy farm1 '!BD105,"")</f>
        <v>0</v>
      </c>
      <c r="BE38" s="25">
        <f>+IFERROR('simulations soy farm1 '!BE105,"")</f>
        <v>4598.1099999999997</v>
      </c>
      <c r="BF38" s="25">
        <f>+IFERROR('simulations soy farm1 '!BF105,"")</f>
        <v>883.27</v>
      </c>
      <c r="BG38" s="25">
        <f>+IFERROR('simulations soy farm1 '!BG105,"")</f>
        <v>2772.99</v>
      </c>
      <c r="BH38" s="25">
        <f>+IFERROR('simulations soy farm1 '!BH105,"")</f>
        <v>1165.1300000000001</v>
      </c>
      <c r="BI38" s="25">
        <f>+IFERROR('simulations soy farm1 '!BI105,"")</f>
        <v>0</v>
      </c>
      <c r="BJ38" s="25">
        <f>+IFERROR('simulations soy farm1 '!BJ105,"")</f>
        <v>0</v>
      </c>
      <c r="BK38" s="25">
        <f>+IFERROR('simulations soy farm1 '!BK105,"")</f>
        <v>0</v>
      </c>
      <c r="BL38" s="25">
        <f>+IFERROR('simulations soy farm1 '!BL105,"")</f>
        <v>0</v>
      </c>
      <c r="BM38" s="25">
        <f>+IFERROR('simulations soy farm1 '!BM105,"")</f>
        <v>3486.99</v>
      </c>
      <c r="BN38" s="25">
        <f>+IFERROR('simulations soy farm1 '!BN105,"")</f>
        <v>4931.8100000000004</v>
      </c>
      <c r="BO38" s="25">
        <f>+IFERROR('simulations soy farm1 '!BO105,"")</f>
        <v>4931.8100000000004</v>
      </c>
      <c r="BP38" s="25">
        <f>+IFERROR('simulations soy farm1 '!BP105,"")</f>
        <v>4931.8100000000004</v>
      </c>
      <c r="BQ38" s="25">
        <f>+IFERROR('simulations soy farm1 '!BQ105,"")</f>
        <v>0</v>
      </c>
      <c r="BR38" s="25">
        <f>+IFERROR('simulations soy farm1 '!BR105,"")</f>
        <v>4931.8100000000004</v>
      </c>
      <c r="BS38" s="25">
        <f>+IFERROR('simulations soy farm1 '!BS105,"")</f>
        <v>4931.8100000000004</v>
      </c>
      <c r="BT38" s="25">
        <f>+IFERROR('simulations soy farm1 '!BT105,"")</f>
        <v>0</v>
      </c>
      <c r="BU38" s="25">
        <f>+IFERROR('simulations soy farm1 '!BU105,"")</f>
        <v>4931.8100000000004</v>
      </c>
      <c r="BV38" s="25">
        <f>+IFERROR('simulations soy farm1 '!BV105,"")</f>
        <v>4102.3900000000003</v>
      </c>
      <c r="BW38" s="25">
        <f>+IFERROR('simulations soy farm1 '!BW105,"")</f>
        <v>4931.8100000000004</v>
      </c>
      <c r="BX38" s="25">
        <f>+IFERROR('simulations soy farm1 '!BX105,"")</f>
        <v>0</v>
      </c>
      <c r="BY38" s="25">
        <f>+IFERROR('simulations soy farm1 '!BY105,"")</f>
        <v>4931.8100000000004</v>
      </c>
      <c r="BZ38" s="25">
        <f>+IFERROR('simulations soy farm1 '!BZ105,"")</f>
        <v>0</v>
      </c>
      <c r="CA38" s="25">
        <f>+IFERROR('simulations soy farm1 '!CA105,"")</f>
        <v>4931.8100000000004</v>
      </c>
      <c r="CB38" s="25">
        <f>+IFERROR('simulations soy farm1 '!CB105,"")</f>
        <v>4931.8100000000004</v>
      </c>
      <c r="CC38" s="25">
        <f>+IFERROR('simulations soy farm1 '!CC105,"")</f>
        <v>0</v>
      </c>
      <c r="CD38" s="25">
        <f>+IFERROR('simulations soy farm1 '!CD105,"")</f>
        <v>0</v>
      </c>
      <c r="CE38" s="25">
        <f>+IFERROR('simulations soy farm1 '!CE105,"")</f>
        <v>3474.84</v>
      </c>
      <c r="CF38" s="25">
        <f>+IFERROR('simulations soy farm1 '!CF105,"")</f>
        <v>0</v>
      </c>
      <c r="CG38" s="25">
        <f>+IFERROR('simulations soy farm1 '!CG105,"")</f>
        <v>3611.77</v>
      </c>
      <c r="CH38" s="25">
        <f>+IFERROR('simulations soy farm1 '!CH105,"")</f>
        <v>4931.8100000000004</v>
      </c>
      <c r="CI38" s="25">
        <f>+IFERROR('simulations soy farm1 '!CI105,"")</f>
        <v>4931.8100000000004</v>
      </c>
      <c r="CJ38" s="25">
        <f>+IFERROR('simulations soy farm1 '!CJ105,"")</f>
        <v>0</v>
      </c>
      <c r="CK38" s="25">
        <f>+IFERROR('simulations soy farm1 '!CK105,"")</f>
        <v>4931.8100000000004</v>
      </c>
      <c r="CL38" s="25">
        <f>+IFERROR('simulations soy farm1 '!CL105,"")</f>
        <v>4931.8100000000004</v>
      </c>
      <c r="CM38" s="25">
        <f>+IFERROR('simulations soy farm1 '!CM105,"")</f>
        <v>0</v>
      </c>
      <c r="CN38" s="25">
        <f>+IFERROR('simulations soy farm1 '!CN105,"")</f>
        <v>675.19</v>
      </c>
      <c r="CO38" s="25">
        <f>+IFERROR('simulations soy farm1 '!CO105,"")</f>
        <v>4931.8100000000004</v>
      </c>
      <c r="CP38" s="25">
        <f>+IFERROR('simulations soy farm1 '!CP105,"")</f>
        <v>4931.8100000000004</v>
      </c>
      <c r="CQ38" s="25">
        <f>+IFERROR('simulations soy farm1 '!CQ105,"")</f>
        <v>0</v>
      </c>
      <c r="CR38" s="25">
        <f>+IFERROR('simulations soy farm1 '!CR105,"")</f>
        <v>3191.79</v>
      </c>
      <c r="CS38" s="25">
        <f>+IFERROR('simulations soy farm1 '!CS105,"")</f>
        <v>4613.92</v>
      </c>
      <c r="CT38" s="25">
        <f>+IFERROR('simulations soy farm1 '!CT105,"")</f>
        <v>1238.23</v>
      </c>
      <c r="CU38" s="25">
        <f>+IFERROR('simulations soy farm1 '!CU105,"")</f>
        <v>3824.27</v>
      </c>
      <c r="CV38" s="25">
        <f>+IFERROR('simulations soy farm1 '!CV105,"")</f>
        <v>4931.8100000000004</v>
      </c>
      <c r="CW38" s="25">
        <f>+IFERROR('simulations soy farm1 '!CW105,"")</f>
        <v>0</v>
      </c>
      <c r="CX38" s="25">
        <f>+IFERROR('simulations soy farm1 '!CX105,"")</f>
        <v>0</v>
      </c>
      <c r="CY38" s="25">
        <f>+IFERROR('simulations soy farm1 '!CY105,"")</f>
        <v>2043.18</v>
      </c>
      <c r="CZ38" s="25">
        <f>+IFERROR('simulations soy farm1 '!CZ105,"")</f>
        <v>0</v>
      </c>
      <c r="DA38" s="25">
        <f>+IFERROR('simulations soy farm1 '!DA105,"")</f>
        <v>0</v>
      </c>
      <c r="DB38" s="25">
        <f>+IFERROR('simulations soy farm1 '!DB105,"")</f>
        <v>0</v>
      </c>
      <c r="DC38" s="25">
        <f>+IFERROR('simulations soy farm1 '!DC105,"")</f>
        <v>4931.8100000000004</v>
      </c>
      <c r="DD38" s="25">
        <f>+IFERROR('simulations soy farm1 '!DD105,"")</f>
        <v>2065.0300000000002</v>
      </c>
      <c r="DE38" s="25">
        <f>+IFERROR('simulations soy farm1 '!DE105,"")</f>
        <v>3393.41</v>
      </c>
      <c r="DF38" s="25">
        <f>+IFERROR('simulations soy farm1 '!DF105,"")</f>
        <v>0</v>
      </c>
      <c r="DG38" s="25">
        <f>+IFERROR('simulations soy farm1 '!DG105,"")</f>
        <v>3008.44</v>
      </c>
      <c r="DH38" s="25">
        <f>+IFERROR('simulations soy farm1 '!DH105,"")</f>
        <v>0</v>
      </c>
      <c r="DI38" s="25">
        <f>+IFERROR('simulations soy farm1 '!DI105,"")</f>
        <v>0</v>
      </c>
      <c r="DJ38" s="25">
        <f>+IFERROR('simulations soy farm1 '!DJ105,"")</f>
        <v>4931.8100000000004</v>
      </c>
      <c r="DK38" s="25">
        <f>+IFERROR('simulations soy farm1 '!DK105,"")</f>
        <v>1638.33</v>
      </c>
      <c r="DL38" s="25">
        <f>+IFERROR('simulations soy farm1 '!DL105,"")</f>
        <v>1644.96</v>
      </c>
      <c r="DM38" s="25">
        <f>+IFERROR('simulations soy farm1 '!DM105,"")</f>
        <v>2418.54</v>
      </c>
      <c r="DN38" s="25">
        <f>+IFERROR('simulations soy farm1 '!DN105,"")</f>
        <v>4931.8100000000004</v>
      </c>
      <c r="DO38" s="25">
        <f>+IFERROR('simulations soy farm1 '!DO105,"")</f>
        <v>4931.8100000000004</v>
      </c>
      <c r="DP38" s="25">
        <f>+IFERROR('simulations soy farm1 '!DP105,"")</f>
        <v>0</v>
      </c>
      <c r="DQ38" s="25">
        <f>+IFERROR('simulations soy farm1 '!DQ105,"")</f>
        <v>3002.75</v>
      </c>
      <c r="DR38" s="25">
        <f>+IFERROR('simulations soy farm1 '!DR105,"")</f>
        <v>4931.8100000000004</v>
      </c>
      <c r="DS38" s="25">
        <f>+IFERROR('simulations soy farm1 '!DS105,"")</f>
        <v>4712.01</v>
      </c>
      <c r="DT38" s="25">
        <f>+IFERROR('simulations soy farm1 '!DT105,"")</f>
        <v>4931.8100000000004</v>
      </c>
      <c r="DU38" s="25">
        <f>+IFERROR('simulations soy farm1 '!DU105,"")</f>
        <v>2433.84</v>
      </c>
      <c r="DV38" s="25">
        <f>+IFERROR('simulations soy farm1 '!DV105,"")</f>
        <v>0</v>
      </c>
      <c r="DW38" s="25">
        <f>+IFERROR('simulations soy farm1 '!DW105,"")</f>
        <v>4931.8100000000004</v>
      </c>
      <c r="DX38" s="25">
        <f>+IFERROR('simulations soy farm1 '!DX105,"")</f>
        <v>1049.8699999999999</v>
      </c>
      <c r="DY38" s="25">
        <f>+IFERROR('simulations soy farm1 '!DY105,"")</f>
        <v>45.68</v>
      </c>
      <c r="DZ38" s="25">
        <f>+IFERROR('simulations soy farm1 '!DZ105,"")</f>
        <v>4931.8100000000004</v>
      </c>
      <c r="EA38" s="25">
        <f>+IFERROR('simulations soy farm1 '!EA105,"")</f>
        <v>0</v>
      </c>
      <c r="EB38" s="25">
        <f>+IFERROR('simulations soy farm1 '!EB105,"")</f>
        <v>4931.8100000000004</v>
      </c>
      <c r="EC38" s="25">
        <f>+IFERROR('simulations soy farm1 '!EC105,"")</f>
        <v>0</v>
      </c>
      <c r="ED38" s="25">
        <f>+IFERROR('simulations soy farm1 '!ED105,"")</f>
        <v>1170.49</v>
      </c>
      <c r="EE38" s="25">
        <f>+IFERROR('simulations soy farm1 '!EE105,"")</f>
        <v>4931.8100000000004</v>
      </c>
      <c r="EF38" s="25">
        <f>+IFERROR('simulations soy farm1 '!EF105,"")</f>
        <v>4931.8100000000004</v>
      </c>
      <c r="EG38" s="25">
        <f>+IFERROR('simulations soy farm1 '!EG105,"")</f>
        <v>4193.43</v>
      </c>
      <c r="EH38" s="25">
        <f>+IFERROR('simulations soy farm1 '!EH105,"")</f>
        <v>257.67</v>
      </c>
      <c r="EI38" s="25">
        <f>+IFERROR('simulations soy farm1 '!EI105,"")</f>
        <v>4169.03</v>
      </c>
      <c r="EJ38" s="25">
        <f>+IFERROR('simulations soy farm1 '!EJ105,"")</f>
        <v>2608.09</v>
      </c>
      <c r="EK38" s="25">
        <f>+IFERROR('simulations soy farm1 '!EK105,"")</f>
        <v>4173.2</v>
      </c>
      <c r="EL38" s="25">
        <f>+IFERROR('simulations soy farm1 '!EL105,"")</f>
        <v>973.46</v>
      </c>
      <c r="EM38" s="25">
        <f>+IFERROR('simulations soy farm1 '!EM105,"")</f>
        <v>4931.8100000000004</v>
      </c>
      <c r="EN38" s="25">
        <f>+IFERROR('simulations soy farm1 '!EN105,"")</f>
        <v>4716.18</v>
      </c>
      <c r="EO38" s="25">
        <f>+IFERROR('simulations soy farm1 '!EO105,"")</f>
        <v>0</v>
      </c>
      <c r="EP38" s="25">
        <f>+IFERROR('simulations soy farm1 '!EP105,"")</f>
        <v>4931.8100000000004</v>
      </c>
      <c r="EQ38" s="25">
        <f>+IFERROR('simulations soy farm1 '!EQ105,"")</f>
        <v>0</v>
      </c>
      <c r="ER38" s="25">
        <f>+IFERROR('simulations soy farm1 '!ER105,"")</f>
        <v>0</v>
      </c>
      <c r="ES38" s="25">
        <f>+IFERROR('simulations soy farm1 '!ES105,"")</f>
        <v>4931.8100000000004</v>
      </c>
      <c r="ET38" s="25">
        <f>+IFERROR('simulations soy farm1 '!ET105,"")</f>
        <v>4931.8100000000004</v>
      </c>
      <c r="EU38" s="25">
        <f>+IFERROR('simulations soy farm1 '!EU105,"")</f>
        <v>4931.8100000000004</v>
      </c>
      <c r="EV38" s="25">
        <f>+IFERROR('simulations soy farm1 '!EV105,"")</f>
        <v>763.59</v>
      </c>
      <c r="EW38" s="25">
        <f>+IFERROR('simulations soy farm1 '!EW105,"")</f>
        <v>0</v>
      </c>
      <c r="EX38" s="25">
        <f>+IFERROR('simulations soy farm1 '!EX105,"")</f>
        <v>4931.8100000000004</v>
      </c>
      <c r="EY38" s="25">
        <f>+IFERROR('simulations soy farm1 '!EY105,"")</f>
        <v>4588.17</v>
      </c>
      <c r="EZ38" s="25">
        <f>+IFERROR('simulations soy farm1 '!EZ105,"")</f>
        <v>212.11</v>
      </c>
      <c r="FA38" s="25">
        <f>+IFERROR('simulations soy farm1 '!FA105,"")</f>
        <v>50.61</v>
      </c>
      <c r="FB38" s="25">
        <f>+IFERROR('simulations soy farm1 '!FB105,"")</f>
        <v>2221.34</v>
      </c>
      <c r="FC38" s="25">
        <f>+IFERROR('simulations soy farm1 '!FC105,"")</f>
        <v>0</v>
      </c>
      <c r="FD38" s="25">
        <f>+IFERROR('simulations soy farm1 '!FD105,"")</f>
        <v>0</v>
      </c>
      <c r="FE38" s="25">
        <f>+IFERROR('simulations soy farm1 '!FE105,"")</f>
        <v>3602.25</v>
      </c>
      <c r="FF38" s="25">
        <f>+IFERROR('simulations soy farm1 '!FF105,"")</f>
        <v>2058.5700000000002</v>
      </c>
      <c r="FG38" s="25">
        <f>+IFERROR('simulations soy farm1 '!FG105,"")</f>
        <v>4931.8100000000004</v>
      </c>
      <c r="FH38" s="25">
        <f>+IFERROR('simulations soy farm1 '!FH105,"")</f>
        <v>0</v>
      </c>
      <c r="FI38" s="25">
        <f>+IFERROR('simulations soy farm1 '!FI105,"")</f>
        <v>0</v>
      </c>
      <c r="FJ38" s="25">
        <f>+IFERROR('simulations soy farm1 '!FJ105,"")</f>
        <v>4931.8100000000004</v>
      </c>
      <c r="FK38" s="25">
        <f>+IFERROR('simulations soy farm1 '!FK105,"")</f>
        <v>4931.8100000000004</v>
      </c>
      <c r="FL38" s="25">
        <f>+IFERROR('simulations soy farm1 '!FL105,"")</f>
        <v>2016.49</v>
      </c>
      <c r="FM38" s="25">
        <f>+IFERROR('simulations soy farm1 '!FM105,"")</f>
        <v>69.819999999999993</v>
      </c>
      <c r="FN38" s="25">
        <f>+IFERROR('simulations soy farm1 '!FN105,"")</f>
        <v>4931.8100000000004</v>
      </c>
      <c r="FO38" s="25">
        <f>+IFERROR('simulations soy farm1 '!FO105,"")</f>
        <v>4931.8100000000004</v>
      </c>
      <c r="FP38" s="25">
        <f>+IFERROR('simulations soy farm1 '!FP105,"")</f>
        <v>0</v>
      </c>
      <c r="FQ38" s="25">
        <f>+IFERROR('simulations soy farm1 '!FQ105,"")</f>
        <v>0</v>
      </c>
      <c r="FR38" s="25">
        <f>+IFERROR('simulations soy farm1 '!FR105,"")</f>
        <v>0</v>
      </c>
      <c r="FS38" s="25">
        <f>+IFERROR('simulations soy farm1 '!FS105,"")</f>
        <v>4931.8100000000004</v>
      </c>
      <c r="FT38" s="25">
        <f>+IFERROR('simulations soy farm1 '!FT105,"")</f>
        <v>4931.8100000000004</v>
      </c>
      <c r="FU38" s="25">
        <f>+IFERROR('simulations soy farm1 '!FU105,"")</f>
        <v>4909.3</v>
      </c>
      <c r="FV38" s="25">
        <f>+IFERROR('simulations soy farm1 '!FV105,"")</f>
        <v>4795.99</v>
      </c>
      <c r="FW38" s="25">
        <f>+IFERROR('simulations soy farm1 '!FW105,"")</f>
        <v>0</v>
      </c>
      <c r="FX38" s="25">
        <f>+IFERROR('simulations soy farm1 '!FX105,"")</f>
        <v>432.94</v>
      </c>
      <c r="FY38" s="25">
        <f>+IFERROR('simulations soy farm1 '!FY105,"")</f>
        <v>0</v>
      </c>
      <c r="FZ38" s="25">
        <f>+IFERROR('simulations soy farm1 '!FZ105,"")</f>
        <v>3880.71</v>
      </c>
      <c r="GA38" s="25">
        <f>+IFERROR('simulations soy farm1 '!GA105,"")</f>
        <v>4931.8100000000004</v>
      </c>
      <c r="GB38" s="25">
        <f>+IFERROR('simulations soy farm1 '!GB105,"")</f>
        <v>4832.2</v>
      </c>
      <c r="GC38" s="25">
        <f>+IFERROR('simulations soy farm1 '!GC105,"")</f>
        <v>2859.69</v>
      </c>
      <c r="GD38" s="25">
        <f>+IFERROR('simulations soy farm1 '!GD105,"")</f>
        <v>1294.8399999999999</v>
      </c>
      <c r="GE38" s="25">
        <f>+IFERROR('simulations soy farm1 '!GE105,"")</f>
        <v>0</v>
      </c>
      <c r="GF38" s="25">
        <f>+IFERROR('simulations soy farm1 '!GF105,"")</f>
        <v>3629.79</v>
      </c>
      <c r="GG38" s="25">
        <f>+IFERROR('simulations soy farm1 '!GG105,"")</f>
        <v>4931.8100000000004</v>
      </c>
      <c r="GH38" s="25">
        <f>+IFERROR('simulations soy farm1 '!GH105,"")</f>
        <v>4931.8100000000004</v>
      </c>
      <c r="GI38" s="25">
        <f>+IFERROR('simulations soy farm1 '!GI105,"")</f>
        <v>950.59</v>
      </c>
      <c r="GJ38" s="25">
        <f>+IFERROR('simulations soy farm1 '!GJ105,"")</f>
        <v>0</v>
      </c>
      <c r="GK38" s="25">
        <f>+IFERROR('simulations soy farm1 '!GK105,"")</f>
        <v>4931.8100000000004</v>
      </c>
      <c r="GL38" s="25">
        <f>+IFERROR('simulations soy farm1 '!GL105,"")</f>
        <v>0</v>
      </c>
      <c r="GM38" s="25">
        <f>+IFERROR('simulations soy farm1 '!GM105,"")</f>
        <v>57.75</v>
      </c>
      <c r="GN38" s="25">
        <f>+IFERROR('simulations soy farm1 '!GN105,"")</f>
        <v>4931.8100000000004</v>
      </c>
      <c r="GO38" s="25">
        <f>+IFERROR('simulations soy farm1 '!GO105,"")</f>
        <v>0</v>
      </c>
      <c r="GP38" s="25">
        <f>+IFERROR('simulations soy farm1 '!GP105,"")</f>
        <v>4931.8100000000004</v>
      </c>
      <c r="GQ38" s="25">
        <f>+IFERROR('simulations soy farm1 '!GQ105,"")</f>
        <v>4931.8100000000004</v>
      </c>
      <c r="GR38" s="25">
        <f>+IFERROR('simulations soy farm1 '!GR105,"")</f>
        <v>4931.8100000000004</v>
      </c>
      <c r="GS38" s="25">
        <f>+IFERROR('simulations soy farm1 '!GS105,"")</f>
        <v>4931.8100000000004</v>
      </c>
      <c r="GT38" s="25">
        <f>+IFERROR('simulations soy farm1 '!GT105,"")</f>
        <v>4931.8100000000004</v>
      </c>
      <c r="GU38" s="25">
        <f>+IFERROR('simulations soy farm1 '!GU105,"")</f>
        <v>0</v>
      </c>
      <c r="GV38" s="25">
        <f>+IFERROR('simulations soy farm1 '!GV105,"")</f>
        <v>1428.8</v>
      </c>
      <c r="GW38" s="25">
        <f>+IFERROR('simulations soy farm1 '!GW105,"")</f>
        <v>0</v>
      </c>
      <c r="GX38" s="25">
        <f>+IFERROR('simulations soy farm1 '!GX105,"")</f>
        <v>4931.8100000000004</v>
      </c>
      <c r="GY38" s="25">
        <f>+IFERROR('simulations soy farm1 '!GY105,"")</f>
        <v>0</v>
      </c>
      <c r="GZ38" s="25">
        <f>+IFERROR('simulations soy farm1 '!GZ105,"")</f>
        <v>381.09</v>
      </c>
      <c r="HA38" s="25">
        <f>+IFERROR('simulations soy farm1 '!HA105,"")</f>
        <v>0</v>
      </c>
      <c r="HB38" s="25">
        <f>+IFERROR('simulations soy farm1 '!HB105,"")</f>
        <v>4931.8100000000004</v>
      </c>
      <c r="HC38" s="25">
        <f>+IFERROR('simulations soy farm1 '!HC105,"")</f>
        <v>0</v>
      </c>
      <c r="HD38" s="25">
        <f>+IFERROR('simulations soy farm1 '!HD105,"")</f>
        <v>0</v>
      </c>
      <c r="HE38" s="25">
        <f>+IFERROR('simulations soy farm1 '!HE105,"")</f>
        <v>4931.8100000000004</v>
      </c>
      <c r="HF38" s="25">
        <f>+IFERROR('simulations soy farm1 '!HF105,"")</f>
        <v>1020.97</v>
      </c>
      <c r="HG38" s="25">
        <f>+IFERROR('simulations soy farm1 '!HG105,"")</f>
        <v>0</v>
      </c>
      <c r="HH38" s="25">
        <f>+IFERROR('simulations soy farm1 '!HH105,"")</f>
        <v>4931.8100000000004</v>
      </c>
      <c r="HI38" s="25">
        <f>+IFERROR('simulations soy farm1 '!HI105,"")</f>
        <v>4931.8100000000004</v>
      </c>
      <c r="HJ38" s="25">
        <f>+IFERROR('simulations soy farm1 '!HJ105,"")</f>
        <v>2150.71</v>
      </c>
      <c r="HK38" s="25">
        <f>+IFERROR('simulations soy farm1 '!HK105,"")</f>
        <v>0</v>
      </c>
      <c r="HL38" s="25">
        <f>+IFERROR('simulations soy farm1 '!HL105,"")</f>
        <v>4931.8100000000004</v>
      </c>
      <c r="HM38" s="25">
        <f>+IFERROR('simulations soy farm1 '!HM105,"")</f>
        <v>976.6</v>
      </c>
      <c r="HN38" s="25">
        <f>+IFERROR('simulations soy farm1 '!HN105,"")</f>
        <v>3700.09</v>
      </c>
      <c r="HO38" s="25">
        <f>+IFERROR('simulations soy farm1 '!HO105,"")</f>
        <v>2279.65</v>
      </c>
      <c r="HP38" s="25">
        <f>+IFERROR('simulations soy farm1 '!HP105,"")</f>
        <v>3069.81</v>
      </c>
      <c r="HQ38" s="25">
        <f>+IFERROR('simulations soy farm1 '!HQ105,"")</f>
        <v>4931.8100000000004</v>
      </c>
      <c r="HR38" s="25">
        <f>+IFERROR('simulations soy farm1 '!HR105,"")</f>
        <v>4353.99</v>
      </c>
      <c r="HS38" s="25">
        <f>+IFERROR('simulations soy farm1 '!HS105,"")</f>
        <v>4931.8100000000004</v>
      </c>
      <c r="HT38" s="25">
        <f>+IFERROR('simulations soy farm1 '!HT105,"")</f>
        <v>4931.8100000000004</v>
      </c>
      <c r="HU38" s="25">
        <f>+IFERROR('simulations soy farm1 '!HU105,"")</f>
        <v>1638.07</v>
      </c>
      <c r="HV38" s="25">
        <f>+IFERROR('simulations soy farm1 '!HV105,"")</f>
        <v>2222.02</v>
      </c>
      <c r="HW38" s="25">
        <f>+IFERROR('simulations soy farm1 '!HW105,"")</f>
        <v>4931.8100000000004</v>
      </c>
      <c r="HX38" s="25">
        <f>+IFERROR('simulations soy farm1 '!HX105,"")</f>
        <v>0</v>
      </c>
      <c r="HY38" s="25">
        <f>+IFERROR('simulations soy farm1 '!HY105,"")</f>
        <v>0</v>
      </c>
      <c r="HZ38" s="25">
        <f>+IFERROR('simulations soy farm1 '!HZ105,"")</f>
        <v>0</v>
      </c>
      <c r="IA38" s="25">
        <f>+IFERROR('simulations soy farm1 '!IA105,"")</f>
        <v>0</v>
      </c>
      <c r="IB38" s="25">
        <f>+IFERROR('simulations soy farm1 '!IB105,"")</f>
        <v>776</v>
      </c>
      <c r="IC38" s="25">
        <f>+IFERROR('simulations soy farm1 '!IC105,"")</f>
        <v>4931.8100000000004</v>
      </c>
      <c r="ID38" s="25">
        <f>+IFERROR('simulations soy farm1 '!ID105,"")</f>
        <v>1034.06</v>
      </c>
      <c r="IE38" s="25">
        <f>+IFERROR('simulations soy farm1 '!IE105,"")</f>
        <v>4931.8100000000004</v>
      </c>
      <c r="IF38" s="25">
        <f>+IFERROR('simulations soy farm1 '!IF105,"")</f>
        <v>4931.8100000000004</v>
      </c>
      <c r="IG38" s="25">
        <f>+IFERROR('simulations soy farm1 '!IG105,"")</f>
        <v>4469.59</v>
      </c>
      <c r="IH38" s="25">
        <f>+IFERROR('simulations soy farm1 '!IH105,"")</f>
        <v>0</v>
      </c>
      <c r="II38" s="25">
        <f>+IFERROR('simulations soy farm1 '!II105,"")</f>
        <v>3083.5</v>
      </c>
      <c r="IJ38" s="25">
        <f>+IFERROR('simulations soy farm1 '!IJ105,"")</f>
        <v>0</v>
      </c>
      <c r="IK38" s="25">
        <f>+IFERROR('simulations soy farm1 '!IK105,"")</f>
        <v>4931.8100000000004</v>
      </c>
      <c r="IL38" s="25">
        <f>+IFERROR('simulations soy farm1 '!IL105,"")</f>
        <v>68.290000000000006</v>
      </c>
      <c r="IM38" s="25">
        <f>+IFERROR('simulations soy farm1 '!IM105,"")</f>
        <v>4931.8100000000004</v>
      </c>
      <c r="IN38" s="25">
        <f>+IFERROR('simulations soy farm1 '!IN105,"")</f>
        <v>4931.8100000000004</v>
      </c>
      <c r="IO38" s="25">
        <f>+IFERROR('simulations soy farm1 '!IO105,"")</f>
        <v>922.03</v>
      </c>
      <c r="IP38" s="25">
        <f>+IFERROR('simulations soy farm1 '!IP105,"")</f>
        <v>0</v>
      </c>
      <c r="IQ38" s="25">
        <f>+IFERROR('simulations soy farm1 '!IQ105,"")</f>
        <v>0</v>
      </c>
      <c r="IR38" s="25">
        <f>+IFERROR('simulations soy farm1 '!IR105,"")</f>
        <v>4931.8100000000004</v>
      </c>
      <c r="IS38" s="25">
        <f>+IFERROR('simulations soy farm1 '!IS105,"")</f>
        <v>2607.0700000000002</v>
      </c>
      <c r="IT38" s="25">
        <f>+IFERROR('simulations soy farm1 '!IT105,"")</f>
        <v>708.85</v>
      </c>
      <c r="IU38" s="25">
        <f>+IFERROR('simulations soy farm1 '!IU105,"")</f>
        <v>1586.82</v>
      </c>
      <c r="IV38" s="25">
        <f>+IFERROR('simulations soy farm1 '!IV105,"")</f>
        <v>0</v>
      </c>
      <c r="IW38" s="25">
        <f>+IFERROR('simulations soy farm1 '!IW105,"")</f>
        <v>0</v>
      </c>
      <c r="IX38" s="25">
        <f>+IFERROR('simulations soy farm1 '!IX105,"")</f>
        <v>1711.43</v>
      </c>
      <c r="IY38" s="25">
        <f>+IFERROR('simulations soy farm1 '!IY105,"")</f>
        <v>2409.62</v>
      </c>
      <c r="IZ38" s="25">
        <f>+IFERROR('simulations soy farm1 '!IZ105,"")</f>
        <v>4931.8100000000004</v>
      </c>
      <c r="JA38" s="25">
        <f>+IFERROR('simulations soy farm1 '!JA105,"")</f>
        <v>0</v>
      </c>
      <c r="JB38" s="25">
        <f>+IFERROR('simulations soy farm1 '!JB105,"")</f>
        <v>2879.41</v>
      </c>
      <c r="JC38" s="25">
        <f>+IFERROR('simulations soy farm1 '!JC105,"")</f>
        <v>0</v>
      </c>
      <c r="JD38" s="25">
        <f>+IFERROR('simulations soy farm1 '!JD105,"")</f>
        <v>4931.8100000000004</v>
      </c>
      <c r="JE38" s="25">
        <f>+IFERROR('simulations soy farm1 '!JE105,"")</f>
        <v>0</v>
      </c>
      <c r="JF38" s="25">
        <f>+IFERROR('simulations soy farm1 '!JF105,"")</f>
        <v>0</v>
      </c>
      <c r="JG38" s="25">
        <f>+IFERROR('simulations soy farm1 '!JG105,"")</f>
        <v>4931.8100000000004</v>
      </c>
      <c r="JH38" s="25">
        <f>+IFERROR('simulations soy farm1 '!JH105,"")</f>
        <v>0</v>
      </c>
      <c r="JI38" s="25">
        <f>+IFERROR('simulations soy farm1 '!JI105,"")</f>
        <v>577.95000000000005</v>
      </c>
      <c r="JJ38" s="25">
        <f>+IFERROR('simulations soy farm1 '!JJ105,"")</f>
        <v>1958.95</v>
      </c>
      <c r="JK38" s="25">
        <f>+IFERROR('simulations soy farm1 '!JK105,"")</f>
        <v>0</v>
      </c>
      <c r="JL38" s="25">
        <f>+IFERROR('simulations soy farm1 '!JL105,"")</f>
        <v>0</v>
      </c>
      <c r="JM38" s="25">
        <f>+IFERROR('simulations soy farm1 '!JM105,"")</f>
        <v>4931.8100000000004</v>
      </c>
      <c r="JN38" s="25">
        <f>+IFERROR('simulations soy farm1 '!JN105,"")</f>
        <v>4931.8100000000004</v>
      </c>
      <c r="JO38" s="25">
        <f>+IFERROR('simulations soy farm1 '!JO105,"")</f>
        <v>4931.8100000000004</v>
      </c>
      <c r="JP38" s="25">
        <f>+IFERROR('simulations soy farm1 '!JP105,"")</f>
        <v>4231.25</v>
      </c>
      <c r="JQ38" s="25">
        <f>+IFERROR('simulations soy farm1 '!JQ105,"")</f>
        <v>4931.8100000000004</v>
      </c>
      <c r="JR38" s="25">
        <f>+IFERROR('simulations soy farm1 '!JR105,"")</f>
        <v>4931.8100000000004</v>
      </c>
      <c r="JS38" s="25">
        <f>+IFERROR('simulations soy farm1 '!JS105,"")</f>
        <v>0</v>
      </c>
      <c r="JT38" s="25">
        <f>+IFERROR('simulations soy farm1 '!JT105,"")</f>
        <v>1224.72</v>
      </c>
      <c r="JU38" s="25">
        <f>+IFERROR('simulations soy farm1 '!JU105,"")</f>
        <v>214.41</v>
      </c>
      <c r="JV38" s="25">
        <f>+IFERROR('simulations soy farm1 '!JV105,"")</f>
        <v>2696.15</v>
      </c>
      <c r="JW38" s="25">
        <f>+IFERROR('simulations soy farm1 '!JW105,"")</f>
        <v>0</v>
      </c>
      <c r="JX38" s="25">
        <f>+IFERROR('simulations soy farm1 '!JX105,"")</f>
        <v>1731.74</v>
      </c>
      <c r="JY38" s="25">
        <f>+IFERROR('simulations soy farm1 '!JY105,"")</f>
        <v>0</v>
      </c>
      <c r="JZ38" s="25">
        <f>+IFERROR('simulations soy farm1 '!JZ105,"")</f>
        <v>0</v>
      </c>
      <c r="KA38" s="25">
        <f>+IFERROR('simulations soy farm1 '!KA105,"")</f>
        <v>2147.8200000000002</v>
      </c>
      <c r="KB38" s="25">
        <f>+IFERROR('simulations soy farm1 '!KB105,"")</f>
        <v>0</v>
      </c>
      <c r="KC38" s="25">
        <f>+IFERROR('simulations soy farm1 '!KC105,"")</f>
        <v>4521.7</v>
      </c>
      <c r="KD38" s="25">
        <f>+IFERROR('simulations soy farm1 '!KD105,"")</f>
        <v>4067.8</v>
      </c>
      <c r="KE38" s="25">
        <f>+IFERROR('simulations soy farm1 '!KE105,"")</f>
        <v>0</v>
      </c>
      <c r="KF38" s="25">
        <f>+IFERROR('simulations soy farm1 '!KF105,"")</f>
        <v>4931.8100000000004</v>
      </c>
      <c r="KG38" s="25">
        <f>+IFERROR('simulations soy farm1 '!KG105,"")</f>
        <v>4931.8100000000004</v>
      </c>
      <c r="KH38" s="25">
        <f>+IFERROR('simulations soy farm1 '!KH105,"")</f>
        <v>4285.99</v>
      </c>
      <c r="KI38" s="25">
        <f>+IFERROR('simulations soy farm1 '!KI105,"")</f>
        <v>0</v>
      </c>
      <c r="KJ38" s="25">
        <f>+IFERROR('simulations soy farm1 '!KJ105,"")</f>
        <v>537.49</v>
      </c>
      <c r="KK38" s="25">
        <f>+IFERROR('simulations soy farm1 '!KK105,"")</f>
        <v>3031.39</v>
      </c>
      <c r="KL38" s="25">
        <f>+IFERROR('simulations soy farm1 '!KL105,"")</f>
        <v>4931.8100000000004</v>
      </c>
      <c r="KM38" s="25">
        <f>+IFERROR('simulations soy farm1 '!KM105,"")</f>
        <v>4931.8100000000004</v>
      </c>
      <c r="KN38" s="25">
        <f>+IFERROR('simulations soy farm1 '!KN105,"")</f>
        <v>4931.8100000000004</v>
      </c>
      <c r="KO38" s="25">
        <f>+IFERROR('simulations soy farm1 '!KO105,"")</f>
        <v>4178.8900000000003</v>
      </c>
      <c r="KP38" s="25">
        <f>+IFERROR('simulations soy farm1 '!KP105,"")</f>
        <v>3656.91</v>
      </c>
      <c r="KQ38" s="25">
        <f>+IFERROR('simulations soy farm1 '!KQ105,"")</f>
        <v>3314.95</v>
      </c>
      <c r="KR38" s="25">
        <f>+IFERROR('simulations soy farm1 '!KR105,"")</f>
        <v>28.26</v>
      </c>
      <c r="KS38" s="25">
        <f>+IFERROR('simulations soy farm1 '!KS105,"")</f>
        <v>4931.8100000000004</v>
      </c>
      <c r="KT38" s="25">
        <f>+IFERROR('simulations soy farm1 '!KT105,"")</f>
        <v>4702.07</v>
      </c>
      <c r="KU38" s="25">
        <f>+IFERROR('simulations soy farm1 '!KU105,"")</f>
        <v>4931.8100000000004</v>
      </c>
      <c r="KV38" s="25">
        <f>+IFERROR('simulations soy farm1 '!KV105,"")</f>
        <v>4931.8100000000004</v>
      </c>
      <c r="KW38" s="25">
        <f>+IFERROR('simulations soy farm1 '!KW105,"")</f>
        <v>4931.8100000000004</v>
      </c>
      <c r="KX38" s="25">
        <f>+IFERROR('simulations soy farm1 '!KX105,"")</f>
        <v>3946.84</v>
      </c>
      <c r="KY38" s="25">
        <f>+IFERROR('simulations soy farm1 '!KY105,"")</f>
        <v>4931.8100000000004</v>
      </c>
      <c r="KZ38" s="25">
        <f>+IFERROR('simulations soy farm1 '!KZ105,"")</f>
        <v>0</v>
      </c>
      <c r="LA38" s="25">
        <f>+IFERROR('simulations soy farm1 '!LA105,"")</f>
        <v>4931.8100000000004</v>
      </c>
      <c r="LB38" s="25">
        <f>+IFERROR('simulations soy farm1 '!LB105,"")</f>
        <v>4931.8100000000004</v>
      </c>
      <c r="LC38" s="25">
        <f>+IFERROR('simulations soy farm1 '!LC105,"")</f>
        <v>4931.8100000000004</v>
      </c>
      <c r="LD38" s="25">
        <f>+IFERROR('simulations soy farm1 '!LD105,"")</f>
        <v>0</v>
      </c>
      <c r="LE38" s="25">
        <f>+IFERROR('simulations soy farm1 '!LE105,"")</f>
        <v>0</v>
      </c>
      <c r="LF38" s="25">
        <f>+IFERROR('simulations soy farm1 '!LF105,"")</f>
        <v>4931.8100000000004</v>
      </c>
      <c r="LG38" s="25">
        <f>+IFERROR('simulations soy farm1 '!LG105,"")</f>
        <v>0</v>
      </c>
      <c r="LH38" s="25">
        <f>+IFERROR('simulations soy farm1 '!LH105,"")</f>
        <v>0</v>
      </c>
      <c r="LI38" s="25">
        <f>+IFERROR('simulations soy farm1 '!LI105,"")</f>
        <v>0</v>
      </c>
      <c r="LJ38" s="25">
        <f>+IFERROR('simulations soy farm1 '!LJ105,"")</f>
        <v>0</v>
      </c>
      <c r="LK38" s="25">
        <f>+IFERROR('simulations soy farm1 '!LK105,"")</f>
        <v>0</v>
      </c>
      <c r="LL38" s="25">
        <f>+IFERROR('simulations soy farm1 '!LL105,"")</f>
        <v>1821.42</v>
      </c>
      <c r="LM38" s="25">
        <f>+IFERROR('simulations soy farm1 '!LM105,"")</f>
        <v>4931.8100000000004</v>
      </c>
      <c r="LN38" s="25">
        <f>+IFERROR('simulations soy farm1 '!LN105,"")</f>
        <v>4844.78</v>
      </c>
      <c r="LO38" s="25">
        <f>+IFERROR('simulations soy farm1 '!LO105,"")</f>
        <v>3005.21</v>
      </c>
      <c r="LP38" s="25">
        <f>+IFERROR('simulations soy farm1 '!LP105,"")</f>
        <v>0</v>
      </c>
      <c r="LQ38" s="25">
        <f>+IFERROR('simulations soy farm1 '!LQ105,"")</f>
        <v>0</v>
      </c>
      <c r="LR38" s="25">
        <f>+IFERROR('simulations soy farm1 '!LR105,"")</f>
        <v>0</v>
      </c>
      <c r="LS38" s="25">
        <f>+IFERROR('simulations soy farm1 '!LS105,"")</f>
        <v>3052.47</v>
      </c>
      <c r="LT38" s="25">
        <f>+IFERROR('simulations soy farm1 '!LT105,"")</f>
        <v>4931.8100000000004</v>
      </c>
      <c r="LU38" s="25">
        <f>+IFERROR('simulations soy farm1 '!LU105,"")</f>
        <v>0</v>
      </c>
      <c r="LV38" s="25">
        <f>+IFERROR('simulations soy farm1 '!LV105,"")</f>
        <v>4931.8100000000004</v>
      </c>
      <c r="LW38" s="25">
        <f>+IFERROR('simulations soy farm1 '!LW105,"")</f>
        <v>4931.8100000000004</v>
      </c>
      <c r="LX38" s="25">
        <f>+IFERROR('simulations soy farm1 '!LX105,"")</f>
        <v>735.12</v>
      </c>
      <c r="LY38" s="25">
        <f>+IFERROR('simulations soy farm1 '!LY105,"")</f>
        <v>0</v>
      </c>
      <c r="LZ38" s="25">
        <f>+IFERROR('simulations soy farm1 '!LZ105,"")</f>
        <v>2633.59</v>
      </c>
      <c r="MA38" s="25">
        <f>+IFERROR('simulations soy farm1 '!MA105,"")</f>
        <v>3239.47</v>
      </c>
      <c r="MB38" s="25">
        <f>+IFERROR('simulations soy farm1 '!MB105,"")</f>
        <v>0</v>
      </c>
      <c r="MC38" s="25">
        <f>+IFERROR('simulations soy farm1 '!MC105,"")</f>
        <v>4255.3900000000003</v>
      </c>
      <c r="MD38" s="25">
        <f>+IFERROR('simulations soy farm1 '!MD105,"")</f>
        <v>4931.8100000000004</v>
      </c>
      <c r="ME38" s="25">
        <f>+IFERROR('simulations soy farm1 '!ME105,"")</f>
        <v>3273.56</v>
      </c>
      <c r="MF38" s="25">
        <f>+IFERROR('simulations soy farm1 '!MF105,"")</f>
        <v>3793.84</v>
      </c>
      <c r="MG38" s="25">
        <f>+IFERROR('simulations soy farm1 '!MG105,"")</f>
        <v>4821.49</v>
      </c>
      <c r="MH38" s="25">
        <f>+IFERROR('simulations soy farm1 '!MH105,"")</f>
        <v>1926.39</v>
      </c>
      <c r="MI38" s="25">
        <f>+IFERROR('simulations soy farm1 '!MI105,"")</f>
        <v>0</v>
      </c>
      <c r="MJ38" s="25">
        <f>+IFERROR('simulations soy farm1 '!MJ105,"")</f>
        <v>0</v>
      </c>
      <c r="MK38" s="25">
        <f>+IFERROR('simulations soy farm1 '!MK105,"")</f>
        <v>4931.8100000000004</v>
      </c>
      <c r="ML38" s="25">
        <f>+IFERROR('simulations soy farm1 '!ML105,"")</f>
        <v>0</v>
      </c>
      <c r="MM38" s="25">
        <f>+IFERROR('simulations soy farm1 '!MM105,"")</f>
        <v>0</v>
      </c>
      <c r="MN38" s="25">
        <f>+IFERROR('simulations soy farm1 '!MN105,"")</f>
        <v>1975.27</v>
      </c>
      <c r="MO38" s="25">
        <f>+IFERROR('simulations soy farm1 '!MO105,"")</f>
        <v>0</v>
      </c>
      <c r="MP38" s="25">
        <f>+IFERROR('simulations soy farm1 '!MP105,"")</f>
        <v>0</v>
      </c>
      <c r="MQ38" s="25">
        <f>+IFERROR('simulations soy farm1 '!MQ105,"")</f>
        <v>4931.8100000000004</v>
      </c>
      <c r="MR38" s="25">
        <f>+IFERROR('simulations soy farm1 '!MR105,"")</f>
        <v>4931.8100000000004</v>
      </c>
      <c r="MS38" s="25">
        <f>+IFERROR('simulations soy farm1 '!MS105,"")</f>
        <v>0</v>
      </c>
      <c r="MT38" s="25">
        <f>+IFERROR('simulations soy farm1 '!MT105,"")</f>
        <v>0</v>
      </c>
      <c r="MU38" s="25">
        <f>+IFERROR('simulations soy farm1 '!MU105,"")</f>
        <v>4931.8100000000004</v>
      </c>
      <c r="MV38" s="25">
        <f>+IFERROR('simulations soy farm1 '!MV105,"")</f>
        <v>3879.35</v>
      </c>
      <c r="MW38" s="25">
        <f>+IFERROR('simulations soy farm1 '!MW105,"")</f>
        <v>83.42</v>
      </c>
      <c r="MX38" s="25">
        <f>+IFERROR('simulations soy farm1 '!MX105,"")</f>
        <v>435.75</v>
      </c>
      <c r="MY38" s="25">
        <f>+IFERROR('simulations soy farm1 '!MY105,"")</f>
        <v>3745.39</v>
      </c>
      <c r="MZ38" s="25">
        <f>+IFERROR('simulations soy farm1 '!MZ105,"")</f>
        <v>4298.2299999999996</v>
      </c>
      <c r="NA38" s="25">
        <f>+IFERROR('simulations soy farm1 '!NA105,"")</f>
        <v>138.41999999999999</v>
      </c>
      <c r="NB38" s="25">
        <f>+IFERROR('simulations soy farm1 '!NB105,"")</f>
        <v>3567.32</v>
      </c>
      <c r="NC38" s="25">
        <f>+IFERROR('simulations soy farm1 '!NC105,"")</f>
        <v>0</v>
      </c>
      <c r="ND38" s="25">
        <f>+IFERROR('simulations soy farm1 '!ND105,"")</f>
        <v>1150.51</v>
      </c>
      <c r="NE38" s="25">
        <f>+IFERROR('simulations soy farm1 '!NE105,"")</f>
        <v>4931.8100000000004</v>
      </c>
      <c r="NF38" s="25">
        <f>+IFERROR('simulations soy farm1 '!NF105,"")</f>
        <v>0</v>
      </c>
      <c r="NG38" s="25">
        <f>+IFERROR('simulations soy farm1 '!NG105,"")</f>
        <v>0</v>
      </c>
      <c r="NH38" s="25">
        <f>+IFERROR('simulations soy farm1 '!NH105,"")</f>
        <v>0</v>
      </c>
      <c r="NI38" s="25">
        <f>+IFERROR('simulations soy farm1 '!NI105,"")</f>
        <v>0</v>
      </c>
      <c r="NJ38" s="25">
        <f>+IFERROR('simulations soy farm1 '!NJ105,"")</f>
        <v>107.39</v>
      </c>
      <c r="NK38" s="25">
        <f>+IFERROR('simulations soy farm1 '!NK105,"")</f>
        <v>4931.8100000000004</v>
      </c>
      <c r="NL38" s="25">
        <f>+IFERROR('simulations soy farm1 '!NL105,"")</f>
        <v>0</v>
      </c>
      <c r="NM38" s="25">
        <f>+IFERROR('simulations soy farm1 '!NM105,"")</f>
        <v>3249.67</v>
      </c>
      <c r="NN38" s="25">
        <f>+IFERROR('simulations soy farm1 '!NN105,"")</f>
        <v>4931.8100000000004</v>
      </c>
      <c r="NO38" s="25">
        <f>+IFERROR('simulations soy farm1 '!NO105,"")</f>
        <v>0</v>
      </c>
      <c r="NP38" s="25">
        <f>+IFERROR('simulations soy farm1 '!NP105,"")</f>
        <v>2554.0300000000002</v>
      </c>
      <c r="NQ38" s="25">
        <f>+IFERROR('simulations soy farm1 '!NQ105,"")</f>
        <v>3979.99</v>
      </c>
      <c r="NR38" s="25">
        <f>+IFERROR('simulations soy farm1 '!NR105,"")</f>
        <v>296.43</v>
      </c>
      <c r="NS38" s="25">
        <f>+IFERROR('simulations soy farm1 '!NS105,"")</f>
        <v>3049.24</v>
      </c>
      <c r="NT38" s="25">
        <f>+IFERROR('simulations soy farm1 '!NT105,"")</f>
        <v>3292.51</v>
      </c>
      <c r="NU38" s="25">
        <f>+IFERROR('simulations soy farm1 '!NU105,"")</f>
        <v>677.91</v>
      </c>
      <c r="NV38" s="25">
        <f>+IFERROR('simulations soy farm1 '!NV105,"")</f>
        <v>4931.8100000000004</v>
      </c>
      <c r="NW38" s="25">
        <f>+IFERROR('simulations soy farm1 '!NW105,"")</f>
        <v>4931.8100000000004</v>
      </c>
      <c r="NX38" s="25">
        <f>+IFERROR('simulations soy farm1 '!NX105,"")</f>
        <v>4931.8100000000004</v>
      </c>
      <c r="NY38" s="25">
        <f>+IFERROR('simulations soy farm1 '!NY105,"")</f>
        <v>2482.7199999999998</v>
      </c>
      <c r="NZ38" s="25">
        <f>+IFERROR('simulations soy farm1 '!NZ105,"")</f>
        <v>4156.1099999999997</v>
      </c>
      <c r="OA38" s="25">
        <f>+IFERROR('simulations soy farm1 '!OA105,"")</f>
        <v>2618.8000000000002</v>
      </c>
      <c r="OB38" s="25">
        <f>+IFERROR('simulations soy farm1 '!OB105,"")</f>
        <v>4931.8100000000004</v>
      </c>
      <c r="OC38" s="25">
        <f>+IFERROR('simulations soy farm1 '!OC105,"")</f>
        <v>0</v>
      </c>
      <c r="OD38" s="25">
        <f>+IFERROR('simulations soy farm1 '!OD105,"")</f>
        <v>4931.8100000000004</v>
      </c>
      <c r="OE38" s="25">
        <f>+IFERROR('simulations soy farm1 '!OE105,"")</f>
        <v>0</v>
      </c>
      <c r="OF38" s="25">
        <f>+IFERROR('simulations soy farm1 '!OF105,"")</f>
        <v>4931.8100000000004</v>
      </c>
      <c r="OG38" s="25">
        <f>+IFERROR('simulations soy farm1 '!OG105,"")</f>
        <v>0</v>
      </c>
      <c r="OH38" s="25">
        <f>+IFERROR('simulations soy farm1 '!OH105,"")</f>
        <v>4931.8100000000004</v>
      </c>
      <c r="OI38" s="25">
        <f>+IFERROR('simulations soy farm1 '!OI105,"")</f>
        <v>4396.66</v>
      </c>
      <c r="OJ38" s="25">
        <f>+IFERROR('simulations soy farm1 '!OJ105,"")</f>
        <v>4931.8100000000004</v>
      </c>
      <c r="OK38" s="25">
        <f>+IFERROR('simulations soy farm1 '!OK105,"")</f>
        <v>4931.8100000000004</v>
      </c>
      <c r="OL38" s="25">
        <f>+IFERROR('simulations soy farm1 '!OL105,"")</f>
        <v>2810.05</v>
      </c>
      <c r="OM38" s="25">
        <f>+IFERROR('simulations soy farm1 '!OM105,"")</f>
        <v>0</v>
      </c>
      <c r="ON38" s="25">
        <f>+IFERROR('simulations soy farm1 '!ON105,"")</f>
        <v>2635.04</v>
      </c>
      <c r="OO38" s="25">
        <f>+IFERROR('simulations soy farm1 '!OO105,"")</f>
        <v>1750.95</v>
      </c>
      <c r="OP38" s="25">
        <f>+IFERROR('simulations soy farm1 '!OP105,"")</f>
        <v>0</v>
      </c>
      <c r="OQ38" s="25">
        <f>+IFERROR('simulations soy farm1 '!OQ105,"")</f>
        <v>4931.8100000000004</v>
      </c>
      <c r="OR38" s="25">
        <f>+IFERROR('simulations soy farm1 '!OR105,"")</f>
        <v>1484.39</v>
      </c>
      <c r="OS38" s="25">
        <f>+IFERROR('simulations soy farm1 '!OS105,"")</f>
        <v>4056.75</v>
      </c>
      <c r="OT38" s="25">
        <f>+IFERROR('simulations soy farm1 '!OT105,"")</f>
        <v>4931.8100000000004</v>
      </c>
      <c r="OU38" s="25">
        <f>+IFERROR('simulations soy farm1 '!OU105,"")</f>
        <v>1877.77</v>
      </c>
      <c r="OV38" s="25">
        <f>+IFERROR('simulations soy farm1 '!OV105,"")</f>
        <v>0</v>
      </c>
      <c r="OW38" s="25">
        <f>+IFERROR('simulations soy farm1 '!OW105,"")</f>
        <v>4874.7</v>
      </c>
      <c r="OX38" s="25">
        <f>+IFERROR('simulations soy farm1 '!OX105,"")</f>
        <v>4340.7299999999996</v>
      </c>
      <c r="OY38" s="25">
        <f>+IFERROR('simulations soy farm1 '!OY105,"")</f>
        <v>0</v>
      </c>
      <c r="OZ38" s="25">
        <f>+IFERROR('simulations soy farm1 '!OZ105,"")</f>
        <v>4931.8100000000004</v>
      </c>
      <c r="PA38" s="25">
        <f>+IFERROR('simulations soy farm1 '!PA105,"")</f>
        <v>4931.8100000000004</v>
      </c>
      <c r="PB38" s="25">
        <f>+IFERROR('simulations soy farm1 '!PB105,"")</f>
        <v>0</v>
      </c>
      <c r="PC38" s="25">
        <f>+IFERROR('simulations soy farm1 '!PC105,"")</f>
        <v>1916.19</v>
      </c>
      <c r="PD38" s="25">
        <f>+IFERROR('simulations soy farm1 '!PD105,"")</f>
        <v>0</v>
      </c>
      <c r="PE38" s="25">
        <f>+IFERROR('simulations soy farm1 '!PE105,"")</f>
        <v>0</v>
      </c>
      <c r="PF38" s="25">
        <f>+IFERROR('simulations soy farm1 '!PF105,"")</f>
        <v>0</v>
      </c>
      <c r="PG38" s="25">
        <f>+IFERROR('simulations soy farm1 '!PG105,"")</f>
        <v>2732.19</v>
      </c>
      <c r="PH38" s="25">
        <f>+IFERROR('simulations soy farm1 '!PH105,"")</f>
        <v>4931.8100000000004</v>
      </c>
      <c r="PI38" s="25">
        <f>+IFERROR('simulations soy farm1 '!PI105,"")</f>
        <v>3352.69</v>
      </c>
      <c r="PJ38" s="25">
        <f>+IFERROR('simulations soy farm1 '!PJ105,"")</f>
        <v>59.03</v>
      </c>
      <c r="PK38" s="25">
        <f>+IFERROR('simulations soy farm1 '!PK105,"")</f>
        <v>4141.83</v>
      </c>
      <c r="PL38" s="25">
        <f>+IFERROR('simulations soy farm1 '!PL105,"")</f>
        <v>0</v>
      </c>
      <c r="PM38" s="25">
        <f>+IFERROR('simulations soy farm1 '!PM105,"")</f>
        <v>0</v>
      </c>
      <c r="PN38" s="25">
        <f>+IFERROR('simulations soy farm1 '!PN105,"")</f>
        <v>4931.8100000000004</v>
      </c>
      <c r="PO38" s="25">
        <f>+IFERROR('simulations soy farm1 '!PO105,"")</f>
        <v>2984.47</v>
      </c>
      <c r="PP38" s="25">
        <f>+IFERROR('simulations soy farm1 '!PP105,"")</f>
        <v>4931.8100000000004</v>
      </c>
      <c r="PQ38" s="25">
        <f>+IFERROR('simulations soy farm1 '!PQ105,"")</f>
        <v>4931.8100000000004</v>
      </c>
      <c r="PR38" s="25">
        <f>+IFERROR('simulations soy farm1 '!PR105,"")</f>
        <v>4931.8100000000004</v>
      </c>
      <c r="PS38" s="25">
        <f>+IFERROR('simulations soy farm1 '!PS105,"")</f>
        <v>0</v>
      </c>
      <c r="PT38" s="25">
        <f>+IFERROR('simulations soy farm1 '!PT105,"")</f>
        <v>880.13</v>
      </c>
      <c r="PU38" s="25">
        <f>+IFERROR('simulations soy farm1 '!PU105,"")</f>
        <v>4578.5600000000004</v>
      </c>
      <c r="PV38" s="25">
        <f>+IFERROR('simulations soy farm1 '!PV105,"")</f>
        <v>3920.15</v>
      </c>
      <c r="PW38" s="25">
        <f>+IFERROR('simulations soy farm1 '!PW105,"")</f>
        <v>0</v>
      </c>
      <c r="PX38" s="25">
        <f>+IFERROR('simulations soy farm1 '!PX105,"")</f>
        <v>0</v>
      </c>
      <c r="PY38" s="25">
        <f>+IFERROR('simulations soy farm1 '!PY105,"")</f>
        <v>0</v>
      </c>
      <c r="PZ38" s="25">
        <f>+IFERROR('simulations soy farm1 '!PZ105,"")</f>
        <v>0</v>
      </c>
      <c r="QA38" s="25">
        <f>+IFERROR('simulations soy farm1 '!QA105,"")</f>
        <v>2977.25</v>
      </c>
      <c r="QB38" s="25">
        <f>+IFERROR('simulations soy farm1 '!QB105,"")</f>
        <v>1272.9100000000001</v>
      </c>
      <c r="QC38" s="25">
        <f>+IFERROR('simulations soy farm1 '!QC105,"")</f>
        <v>0</v>
      </c>
      <c r="QD38" s="25">
        <f>+IFERROR('simulations soy farm1 '!QD105,"")</f>
        <v>0</v>
      </c>
      <c r="QE38" s="25">
        <f>+IFERROR('simulations soy farm1 '!QE105,"")</f>
        <v>0</v>
      </c>
      <c r="QF38" s="25">
        <f>+IFERROR('simulations soy farm1 '!QF105,"")</f>
        <v>2829.94</v>
      </c>
      <c r="QG38" s="25">
        <f>+IFERROR('simulations soy farm1 '!QG105,"")</f>
        <v>1191.31</v>
      </c>
      <c r="QH38" s="25">
        <f>+IFERROR('simulations soy farm1 '!QH105,"")</f>
        <v>0</v>
      </c>
      <c r="QI38" s="25">
        <f>+IFERROR('simulations soy farm1 '!QI105,"")</f>
        <v>4931.8100000000004</v>
      </c>
      <c r="QJ38" s="25">
        <f>+IFERROR('simulations soy farm1 '!QJ105,"")</f>
        <v>4931.8100000000004</v>
      </c>
      <c r="QK38" s="25">
        <f>+IFERROR('simulations soy farm1 '!QK105,"")</f>
        <v>0</v>
      </c>
      <c r="QL38" s="25">
        <f>+IFERROR('simulations soy farm1 '!QL105,"")</f>
        <v>4931.8100000000004</v>
      </c>
      <c r="QM38" s="25">
        <f>+IFERROR('simulations soy farm1 '!QM105,"")</f>
        <v>0</v>
      </c>
      <c r="QN38" s="25">
        <f>+IFERROR('simulations soy farm1 '!QN105,"")</f>
        <v>4931.8100000000004</v>
      </c>
      <c r="QO38" s="25">
        <f>+IFERROR('simulations soy farm1 '!QO105,"")</f>
        <v>4931.8100000000004</v>
      </c>
      <c r="QP38" s="25">
        <f>+IFERROR('simulations soy farm1 '!QP105,"")</f>
        <v>0</v>
      </c>
      <c r="QQ38" s="25">
        <f>+IFERROR('simulations soy farm1 '!QQ105,"")</f>
        <v>4931.8100000000004</v>
      </c>
      <c r="QR38" s="25">
        <f>+IFERROR('simulations soy farm1 '!QR105,"")</f>
        <v>1722.31</v>
      </c>
      <c r="QS38" s="25">
        <f>+IFERROR('simulations soy farm1 '!QS105,"")</f>
        <v>4900.03</v>
      </c>
      <c r="QT38" s="25">
        <f>+IFERROR('simulations soy farm1 '!QT105,"")</f>
        <v>4931.8100000000004</v>
      </c>
      <c r="QU38" s="25">
        <f>+IFERROR('simulations soy farm1 '!QU105,"")</f>
        <v>3177.51</v>
      </c>
      <c r="QV38" s="25">
        <f>+IFERROR('simulations soy farm1 '!QV105,"")</f>
        <v>0</v>
      </c>
      <c r="QW38" s="25">
        <f>+IFERROR('simulations soy farm1 '!QW105,"")</f>
        <v>4931.8100000000004</v>
      </c>
      <c r="QX38" s="25">
        <f>+IFERROR('simulations soy farm1 '!QX105,"")</f>
        <v>1986.91</v>
      </c>
      <c r="QY38" s="25">
        <f>+IFERROR('simulations soy farm1 '!QY105,"")</f>
        <v>3092.93</v>
      </c>
      <c r="QZ38" s="25">
        <f>+IFERROR('simulations soy farm1 '!QZ105,"")</f>
        <v>4909.47</v>
      </c>
      <c r="RA38" s="25">
        <f>+IFERROR('simulations soy farm1 '!RA105,"")</f>
        <v>4931.8100000000004</v>
      </c>
      <c r="RB38" s="25">
        <f>+IFERROR('simulations soy farm1 '!RB105,"")</f>
        <v>0</v>
      </c>
      <c r="RC38" s="25">
        <f>+IFERROR('simulations soy farm1 '!RC105,"")</f>
        <v>0</v>
      </c>
      <c r="RD38" s="25">
        <f>+IFERROR('simulations soy farm1 '!RD105,"")</f>
        <v>3368.42</v>
      </c>
      <c r="RE38" s="25">
        <f>+IFERROR('simulations soy farm1 '!RE105,"")</f>
        <v>0</v>
      </c>
      <c r="RF38" s="25">
        <f>+IFERROR('simulations soy farm1 '!RF105,"")</f>
        <v>0</v>
      </c>
      <c r="RG38" s="25">
        <f>+IFERROR('simulations soy farm1 '!RG105,"")</f>
        <v>4931.8100000000004</v>
      </c>
      <c r="RH38" s="25">
        <f>+IFERROR('simulations soy farm1 '!RH105,"")</f>
        <v>2824.84</v>
      </c>
      <c r="RI38" s="25">
        <f>+IFERROR('simulations soy farm1 '!RI105,"")</f>
        <v>0</v>
      </c>
      <c r="RJ38" s="25">
        <f>+IFERROR('simulations soy farm1 '!RJ105,"")</f>
        <v>4036.09</v>
      </c>
      <c r="RK38" s="25">
        <f>+IFERROR('simulations soy farm1 '!RK105,"")</f>
        <v>1296.03</v>
      </c>
      <c r="RL38" s="25">
        <f>+IFERROR('simulations soy farm1 '!RL105,"")</f>
        <v>0</v>
      </c>
      <c r="RM38" s="25">
        <f>+IFERROR('simulations soy farm1 '!RM105,"")</f>
        <v>0</v>
      </c>
      <c r="RN38" s="25">
        <f>+IFERROR('simulations soy farm1 '!RN105,"")</f>
        <v>1843.52</v>
      </c>
      <c r="RO38" s="25">
        <f>+IFERROR('simulations soy farm1 '!RO105,"")</f>
        <v>599.29</v>
      </c>
      <c r="RP38" s="25">
        <f>+IFERROR('simulations soy farm1 '!RP105,"")</f>
        <v>4931.8100000000004</v>
      </c>
      <c r="RQ38" s="25">
        <f>+IFERROR('simulations soy farm1 '!RQ105,"")</f>
        <v>1367.52</v>
      </c>
      <c r="RR38" s="25">
        <f>+IFERROR('simulations soy farm1 '!RR105,"")</f>
        <v>4931.8100000000004</v>
      </c>
      <c r="RS38" s="25">
        <f>+IFERROR('simulations soy farm1 '!RS105,"")</f>
        <v>2882.81</v>
      </c>
      <c r="RT38" s="25">
        <f>+IFERROR('simulations soy farm1 '!RT105,"")</f>
        <v>4931.8100000000004</v>
      </c>
      <c r="RU38" s="25">
        <f>+IFERROR('simulations soy farm1 '!RU105,"")</f>
        <v>0</v>
      </c>
      <c r="RV38" s="25">
        <f>+IFERROR('simulations soy farm1 '!RV105,"")</f>
        <v>2148.0700000000002</v>
      </c>
      <c r="RW38" s="25">
        <f>+IFERROR('simulations soy farm1 '!RW105,"")</f>
        <v>1904.97</v>
      </c>
      <c r="RX38" s="25">
        <f>+IFERROR('simulations soy farm1 '!RX105,"")</f>
        <v>1296.03</v>
      </c>
      <c r="RY38" s="25">
        <f>+IFERROR('simulations soy farm1 '!RY105,"")</f>
        <v>547.35</v>
      </c>
      <c r="RZ38" s="25">
        <f>+IFERROR('simulations soy farm1 '!RZ105,"")</f>
        <v>4931.8100000000004</v>
      </c>
      <c r="SA38" s="25">
        <f>+IFERROR('simulations soy farm1 '!SA105,"")</f>
        <v>0</v>
      </c>
      <c r="SB38" s="25">
        <f>+IFERROR('simulations soy farm1 '!SB105,"")</f>
        <v>4931.8100000000004</v>
      </c>
      <c r="SC38" s="25">
        <f>+IFERROR('simulations soy farm1 '!SC105,"")</f>
        <v>4931.8100000000004</v>
      </c>
      <c r="SD38" s="25">
        <f>+IFERROR('simulations soy farm1 '!SD105,"")</f>
        <v>0</v>
      </c>
      <c r="SE38" s="25">
        <f>+IFERROR('simulations soy farm1 '!SE105,"")</f>
        <v>4081.82</v>
      </c>
      <c r="SF38" s="25">
        <f>+IFERROR('simulations soy farm1 '!SF105,"")</f>
        <v>0</v>
      </c>
      <c r="SG38" s="25">
        <f>+IFERROR('simulations soy farm1 '!SG105,"")</f>
        <v>3001.47</v>
      </c>
      <c r="SI38" s="25">
        <f>+(SUMIF(C38:SG38,"&gt;0")+SUMIF(C38:SG38,"&lt;=0"))/(COUNTIF(C38:SG38,"&gt;0")+COUNTIF(C38:SG38,"&lt;=0"))</f>
        <v>2458.3223046092276</v>
      </c>
      <c r="SJ38" s="25"/>
      <c r="SK38" s="25">
        <f>+SI38</f>
        <v>2458.3223046092276</v>
      </c>
      <c r="SL38" s="25">
        <f>+SI39</f>
        <v>3494.68448897795</v>
      </c>
      <c r="SM38" s="25">
        <f>+SI40</f>
        <v>3137.2174549098177</v>
      </c>
      <c r="SN38" s="25">
        <f>+SI41</f>
        <v>1246.6004408817644</v>
      </c>
      <c r="SO38" s="25">
        <f>+SI42</f>
        <v>295.77585170340672</v>
      </c>
      <c r="SP38" s="25"/>
      <c r="SQ38" s="247">
        <f>+A38</f>
        <v>2014</v>
      </c>
      <c r="SR38" s="247">
        <f>+COUNTIF($B38:$SG38,"&lt;=0")</f>
        <v>159</v>
      </c>
      <c r="SS38" s="247">
        <f>+COUNTIF($B38:$SG38,"&lt;=10000")</f>
        <v>500</v>
      </c>
      <c r="ST38" s="247">
        <f>+COUNTIF($B38:$SG38,"&lt;=25000")</f>
        <v>500</v>
      </c>
      <c r="SU38" s="247">
        <f>+COUNTIF($B38:$SG38,"&lt;=50000")</f>
        <v>500</v>
      </c>
      <c r="SV38" s="247">
        <f>+COUNTIF($B38:$SG38,"&lt;=75000")</f>
        <v>500</v>
      </c>
      <c r="SW38" s="247">
        <f>+COUNTIF($B38:$SG38,"&lt;=100000")</f>
        <v>500</v>
      </c>
      <c r="SX38" s="247">
        <f>+COUNTIF($B38:$SG38,"&lt;=125000")</f>
        <v>500</v>
      </c>
      <c r="SY38" s="247">
        <f>+COUNTIF($B38:$SG38,"&lt;=150000")</f>
        <v>500</v>
      </c>
      <c r="SZ38" s="247">
        <f>+COUNTIF($B38:$SG38,"&lt;=150000")+COUNTIF($B38:$SG38,"&gt;150000")</f>
        <v>500</v>
      </c>
      <c r="TA38" s="247"/>
      <c r="TB38" s="168">
        <f>+SR38/$SZ38</f>
        <v>0.318</v>
      </c>
      <c r="TC38" s="168">
        <f>+(SS38-SR38)/$SZ38</f>
        <v>0.68200000000000005</v>
      </c>
      <c r="TD38" s="168">
        <f t="shared" ref="TD38:TD42" si="72">+(ST38-SS38)/$SZ38</f>
        <v>0</v>
      </c>
      <c r="TE38" s="168">
        <f t="shared" ref="TE38:TE42" si="73">+(SU38-ST38)/$SZ38</f>
        <v>0</v>
      </c>
      <c r="TF38" s="168">
        <f t="shared" ref="TF38:TF42" si="74">+(SV38-SU38)/$SZ38</f>
        <v>0</v>
      </c>
      <c r="TG38" s="168">
        <f t="shared" ref="TG38:TG42" si="75">+(SW38-SV38)/$SZ38</f>
        <v>0</v>
      </c>
      <c r="TH38" s="168">
        <f t="shared" ref="TH38:TH42" si="76">+(SX38-SW38)/$SZ38</f>
        <v>0</v>
      </c>
      <c r="TI38" s="168">
        <f t="shared" ref="TI38:TI42" si="77">+(SY38-SX38)/$SZ38</f>
        <v>0</v>
      </c>
      <c r="TJ38" s="168">
        <f t="shared" ref="TJ38:TJ42" si="78">+(SZ38-SY38)/$SZ38</f>
        <v>0</v>
      </c>
      <c r="TK38" s="94">
        <f>SUM(TB38:TJ38)</f>
        <v>1</v>
      </c>
      <c r="TM38">
        <v>1</v>
      </c>
      <c r="TP38" s="477">
        <f>+SMALL($B38:$SG38,ROUND($SZ38*TP$15,0))</f>
        <v>0</v>
      </c>
      <c r="TQ38" s="477">
        <f>+SMALL($B38:$SG38,ROUND($SZ38*TQ$15,0))</f>
        <v>4931.8100000000004</v>
      </c>
      <c r="TR38" s="25">
        <f>+SI38</f>
        <v>2458.3223046092276</v>
      </c>
      <c r="TS38">
        <f>+RANK(SI38,B38:SI38,1)</f>
        <v>247</v>
      </c>
      <c r="TT38" s="168">
        <f>+TS38/SZ38</f>
        <v>0.49399999999999999</v>
      </c>
      <c r="TV38" s="168">
        <f>+SR38/SZ38</f>
        <v>0.318</v>
      </c>
    </row>
    <row r="39" spans="1:542">
      <c r="A39">
        <v>2015</v>
      </c>
      <c r="B39" s="25">
        <f>+IFERROR('simulations soy farm1 '!B144,"")</f>
        <v>4588.9799999999996</v>
      </c>
      <c r="C39" s="25">
        <f>+IFERROR('simulations soy farm1 '!C144,"")</f>
        <v>4724.5600000000004</v>
      </c>
      <c r="D39" s="25">
        <f>+IFERROR('simulations soy farm1 '!D144,"")</f>
        <v>4933.1499999999996</v>
      </c>
      <c r="E39" s="25">
        <f>+IFERROR('simulations soy farm1 '!E144,"")</f>
        <v>5005.5200000000004</v>
      </c>
      <c r="F39" s="25">
        <f>+IFERROR('simulations soy farm1 '!F144,"")</f>
        <v>4901.87</v>
      </c>
      <c r="G39" s="25">
        <f>+IFERROR('simulations soy farm1 '!G144,"")</f>
        <v>4933.1499999999996</v>
      </c>
      <c r="H39" s="25">
        <f>+IFERROR('simulations soy farm1 '!H144,"")</f>
        <v>641.44000000000005</v>
      </c>
      <c r="I39" s="25">
        <f>+IFERROR('simulations soy farm1 '!I144,"")</f>
        <v>4724.5600000000004</v>
      </c>
      <c r="J39" s="25">
        <f>+IFERROR('simulations soy farm1 '!J144,"")</f>
        <v>0</v>
      </c>
      <c r="K39" s="25">
        <f>+IFERROR('simulations soy farm1 '!K144,"")</f>
        <v>4630.7</v>
      </c>
      <c r="L39" s="25">
        <f>+IFERROR('simulations soy farm1 '!L144,"")</f>
        <v>272.68</v>
      </c>
      <c r="M39" s="25">
        <f>+IFERROR('simulations soy farm1 '!M144,"")</f>
        <v>4661.99</v>
      </c>
      <c r="N39" s="25">
        <f>+IFERROR('simulations soy farm1 '!N144,"")</f>
        <v>4808</v>
      </c>
      <c r="O39" s="25">
        <f>+IFERROR('simulations soy farm1 '!O144,"")</f>
        <v>1037.75</v>
      </c>
      <c r="P39" s="25">
        <f>+IFERROR('simulations soy farm1 '!P144,"")</f>
        <v>4922.72</v>
      </c>
      <c r="Q39" s="25">
        <f>+IFERROR('simulations soy farm1 '!Q144,"")</f>
        <v>4787.1400000000003</v>
      </c>
      <c r="R39" s="25">
        <f>+IFERROR('simulations soy farm1 '!R144,"")</f>
        <v>4891.4399999999996</v>
      </c>
      <c r="S39" s="25">
        <f>+IFERROR('simulations soy farm1 '!S144,"")</f>
        <v>0</v>
      </c>
      <c r="T39" s="25">
        <f>+IFERROR('simulations soy farm1 '!T144,"")</f>
        <v>4714.13</v>
      </c>
      <c r="U39" s="25">
        <f>+IFERROR('simulations soy farm1 '!U144,"")</f>
        <v>4662.93</v>
      </c>
      <c r="V39" s="25">
        <f>+IFERROR('simulations soy farm1 '!V144,"")</f>
        <v>4933.1499999999996</v>
      </c>
      <c r="W39" s="25">
        <f>+IFERROR('simulations soy farm1 '!W144,"")</f>
        <v>303.06</v>
      </c>
      <c r="X39" s="25">
        <f>+IFERROR('simulations soy farm1 '!X144,"")</f>
        <v>4959.21</v>
      </c>
      <c r="Y39" s="25">
        <f>+IFERROR('simulations soy farm1 '!Y144,"")</f>
        <v>0</v>
      </c>
      <c r="Z39" s="25">
        <f>+IFERROR('simulations soy farm1 '!Z144,"")</f>
        <v>4588.9799999999996</v>
      </c>
      <c r="AA39" s="25">
        <f>+IFERROR('simulations soy farm1 '!AA144,"")</f>
        <v>4588.9799999999996</v>
      </c>
      <c r="AB39" s="25">
        <f>+IFERROR('simulations soy farm1 '!AB144,"")</f>
        <v>2000.52</v>
      </c>
      <c r="AC39" s="25">
        <f>+IFERROR('simulations soy farm1 '!AC144,"")</f>
        <v>3819.98</v>
      </c>
      <c r="AD39" s="25">
        <f>+IFERROR('simulations soy farm1 '!AD144,"")</f>
        <v>4787.1400000000003</v>
      </c>
      <c r="AE39" s="25">
        <f>+IFERROR('simulations soy farm1 '!AE144,"")</f>
        <v>4676.8500000000004</v>
      </c>
      <c r="AF39" s="25">
        <f>+IFERROR('simulations soy farm1 '!AF144,"")</f>
        <v>4745.42</v>
      </c>
      <c r="AG39" s="25">
        <f>+IFERROR('simulations soy farm1 '!AG144,"")</f>
        <v>4588.9799999999996</v>
      </c>
      <c r="AH39" s="25">
        <f>+IFERROR('simulations soy farm1 '!AH144,"")</f>
        <v>0</v>
      </c>
      <c r="AI39" s="25">
        <f>+IFERROR('simulations soy farm1 '!AI144,"")</f>
        <v>2936.99</v>
      </c>
      <c r="AJ39" s="25">
        <f>+IFERROR('simulations soy farm1 '!AJ144,"")</f>
        <v>918.58</v>
      </c>
      <c r="AK39" s="25">
        <f>+IFERROR('simulations soy farm1 '!AK144,"")</f>
        <v>3957.92</v>
      </c>
      <c r="AL39" s="25">
        <f>+IFERROR('simulations soy farm1 '!AL144,"")</f>
        <v>0</v>
      </c>
      <c r="AM39" s="25">
        <f>+IFERROR('simulations soy farm1 '!AM144,"")</f>
        <v>4981.3999999999996</v>
      </c>
      <c r="AN39" s="25">
        <f>+IFERROR('simulations soy farm1 '!AN144,"")</f>
        <v>4682.8500000000004</v>
      </c>
      <c r="AO39" s="25">
        <f>+IFERROR('simulations soy farm1 '!AO144,"")</f>
        <v>4484.7</v>
      </c>
      <c r="AP39" s="25">
        <f>+IFERROR('simulations soy farm1 '!AP144,"")</f>
        <v>4779.1099999999997</v>
      </c>
      <c r="AQ39" s="25">
        <f>+IFERROR('simulations soy farm1 '!AQ144,"")</f>
        <v>0</v>
      </c>
      <c r="AR39" s="25">
        <f>+IFERROR('simulations soy farm1 '!AR144,"")</f>
        <v>4682.8500000000004</v>
      </c>
      <c r="AS39" s="25">
        <f>+IFERROR('simulations soy farm1 '!AS144,"")</f>
        <v>4933.1499999999996</v>
      </c>
      <c r="AT39" s="25">
        <f>+IFERROR('simulations soy farm1 '!AT144,"")</f>
        <v>636.27</v>
      </c>
      <c r="AU39" s="25">
        <f>+IFERROR('simulations soy farm1 '!AU144,"")</f>
        <v>4734.99</v>
      </c>
      <c r="AV39" s="25">
        <f>+IFERROR('simulations soy farm1 '!AV144,"")</f>
        <v>4620.2700000000004</v>
      </c>
      <c r="AW39" s="25">
        <f>+IFERROR('simulations soy farm1 '!AW144,"")</f>
        <v>4641.13</v>
      </c>
      <c r="AX39" s="25">
        <f>+IFERROR('simulations soy farm1 '!AX144,"")</f>
        <v>4828.8599999999997</v>
      </c>
      <c r="AY39" s="25">
        <f>+IFERROR('simulations soy farm1 '!AY144,"")</f>
        <v>641.85</v>
      </c>
      <c r="AZ39" s="25">
        <f>+IFERROR('simulations soy farm1 '!AZ144,"")</f>
        <v>4828.8599999999997</v>
      </c>
      <c r="BA39" s="25">
        <f>+IFERROR('simulations soy farm1 '!BA144,"")</f>
        <v>4799.57</v>
      </c>
      <c r="BB39" s="25">
        <f>+IFERROR('simulations soy farm1 '!BB144,"")</f>
        <v>1397.07</v>
      </c>
      <c r="BC39" s="25">
        <f>+IFERROR('simulations soy farm1 '!BC144,"")</f>
        <v>0</v>
      </c>
      <c r="BD39" s="25">
        <f>+IFERROR('simulations soy farm1 '!BD144,"")</f>
        <v>4742.71</v>
      </c>
      <c r="BE39" s="25">
        <f>+IFERROR('simulations soy farm1 '!BE144,"")</f>
        <v>4703.7</v>
      </c>
      <c r="BF39" s="25">
        <f>+IFERROR('simulations soy farm1 '!BF144,"")</f>
        <v>4787.1400000000003</v>
      </c>
      <c r="BG39" s="25">
        <f>+IFERROR('simulations soy farm1 '!BG144,"")</f>
        <v>3122.85</v>
      </c>
      <c r="BH39" s="25">
        <f>+IFERROR('simulations soy farm1 '!BH144,"")</f>
        <v>1744.95</v>
      </c>
      <c r="BI39" s="25">
        <f>+IFERROR('simulations soy farm1 '!BI144,"")</f>
        <v>4801.57</v>
      </c>
      <c r="BJ39" s="25">
        <f>+IFERROR('simulations soy farm1 '!BJ144,"")</f>
        <v>4750.43</v>
      </c>
      <c r="BK39" s="25">
        <f>+IFERROR('simulations soy farm1 '!BK144,"")</f>
        <v>4749.3500000000004</v>
      </c>
      <c r="BL39" s="25">
        <f>+IFERROR('simulations soy farm1 '!BL144,"")</f>
        <v>4827.59</v>
      </c>
      <c r="BM39" s="25">
        <f>+IFERROR('simulations soy farm1 '!BM144,"")</f>
        <v>2671.14</v>
      </c>
      <c r="BN39" s="25">
        <f>+IFERROR('simulations soy farm1 '!BN144,"")</f>
        <v>4641.13</v>
      </c>
      <c r="BO39" s="25">
        <f>+IFERROR('simulations soy farm1 '!BO144,"")</f>
        <v>4870.58</v>
      </c>
      <c r="BP39" s="25">
        <f>+IFERROR('simulations soy farm1 '!BP144,"")</f>
        <v>2130.08</v>
      </c>
      <c r="BQ39" s="25">
        <f>+IFERROR('simulations soy farm1 '!BQ144,"")</f>
        <v>345.13</v>
      </c>
      <c r="BR39" s="25">
        <f>+IFERROR('simulations soy farm1 '!BR144,"")</f>
        <v>4734.99</v>
      </c>
      <c r="BS39" s="25">
        <f>+IFERROR('simulations soy farm1 '!BS144,"")</f>
        <v>3595.31</v>
      </c>
      <c r="BT39" s="25">
        <f>+IFERROR('simulations soy farm1 '!BT144,"")</f>
        <v>2886.21</v>
      </c>
      <c r="BU39" s="25">
        <f>+IFERROR('simulations soy farm1 '!BU144,"")</f>
        <v>4541.41</v>
      </c>
      <c r="BV39" s="25">
        <f>+IFERROR('simulations soy farm1 '!BV144,"")</f>
        <v>3227.44</v>
      </c>
      <c r="BW39" s="25">
        <f>+IFERROR('simulations soy farm1 '!BW144,"")</f>
        <v>4588.9799999999996</v>
      </c>
      <c r="BX39" s="25">
        <f>+IFERROR('simulations soy farm1 '!BX144,"")</f>
        <v>4933.1499999999996</v>
      </c>
      <c r="BY39" s="25">
        <f>+IFERROR('simulations soy farm1 '!BY144,"")</f>
        <v>0</v>
      </c>
      <c r="BZ39" s="25">
        <f>+IFERROR('simulations soy farm1 '!BZ144,"")</f>
        <v>4836.2299999999996</v>
      </c>
      <c r="CA39" s="25">
        <f>+IFERROR('simulations soy farm1 '!CA144,"")</f>
        <v>0</v>
      </c>
      <c r="CB39" s="25">
        <f>+IFERROR('simulations soy farm1 '!CB144,"")</f>
        <v>4415.13</v>
      </c>
      <c r="CC39" s="25">
        <f>+IFERROR('simulations soy farm1 '!CC144,"")</f>
        <v>3518.24</v>
      </c>
      <c r="CD39" s="25">
        <f>+IFERROR('simulations soy farm1 '!CD144,"")</f>
        <v>4912.29</v>
      </c>
      <c r="CE39" s="25">
        <f>+IFERROR('simulations soy farm1 '!CE144,"")</f>
        <v>4870.58</v>
      </c>
      <c r="CF39" s="25">
        <f>+IFERROR('simulations soy farm1 '!CF144,"")</f>
        <v>5135.3599999999997</v>
      </c>
      <c r="CG39" s="25">
        <f>+IFERROR('simulations soy farm1 '!CG144,"")</f>
        <v>4682.8500000000004</v>
      </c>
      <c r="CH39" s="25">
        <f>+IFERROR('simulations soy farm1 '!CH144,"")</f>
        <v>4755.8500000000004</v>
      </c>
      <c r="CI39" s="25">
        <f>+IFERROR('simulations soy farm1 '!CI144,"")</f>
        <v>0</v>
      </c>
      <c r="CJ39" s="25">
        <f>+IFERROR('simulations soy farm1 '!CJ144,"")</f>
        <v>4933.1499999999996</v>
      </c>
      <c r="CK39" s="25">
        <f>+IFERROR('simulations soy farm1 '!CK144,"")</f>
        <v>2234.21</v>
      </c>
      <c r="CL39" s="25">
        <f>+IFERROR('simulations soy farm1 '!CL144,"")</f>
        <v>0</v>
      </c>
      <c r="CM39" s="25">
        <f>+IFERROR('simulations soy farm1 '!CM144,"")</f>
        <v>4019.9</v>
      </c>
      <c r="CN39" s="25">
        <f>+IFERROR('simulations soy farm1 '!CN144,"")</f>
        <v>0</v>
      </c>
      <c r="CO39" s="25">
        <f>+IFERROR('simulations soy farm1 '!CO144,"")</f>
        <v>3495.19</v>
      </c>
      <c r="CP39" s="25">
        <f>+IFERROR('simulations soy farm1 '!CP144,"")</f>
        <v>0</v>
      </c>
      <c r="CQ39" s="25">
        <f>+IFERROR('simulations soy farm1 '!CQ144,"")</f>
        <v>4797.57</v>
      </c>
      <c r="CR39" s="25">
        <f>+IFERROR('simulations soy farm1 '!CR144,"")</f>
        <v>4933.1499999999996</v>
      </c>
      <c r="CS39" s="25">
        <f>+IFERROR('simulations soy farm1 '!CS144,"")</f>
        <v>2449.4299999999998</v>
      </c>
      <c r="CT39" s="25">
        <f>+IFERROR('simulations soy farm1 '!CT144,"")</f>
        <v>0</v>
      </c>
      <c r="CU39" s="25">
        <f>+IFERROR('simulations soy farm1 '!CU144,"")</f>
        <v>4797.57</v>
      </c>
      <c r="CV39" s="25">
        <f>+IFERROR('simulations soy farm1 '!CV144,"")</f>
        <v>0</v>
      </c>
      <c r="CW39" s="25">
        <f>+IFERROR('simulations soy farm1 '!CW144,"")</f>
        <v>4872.03</v>
      </c>
      <c r="CX39" s="25">
        <f>+IFERROR('simulations soy farm1 '!CX144,"")</f>
        <v>4849.8500000000004</v>
      </c>
      <c r="CY39" s="25">
        <f>+IFERROR('simulations soy farm1 '!CY144,"")</f>
        <v>4755.8500000000004</v>
      </c>
      <c r="CZ39" s="25">
        <f>+IFERROR('simulations soy farm1 '!CZ144,"")</f>
        <v>4766.28</v>
      </c>
      <c r="DA39" s="25">
        <f>+IFERROR('simulations soy farm1 '!DA144,"")</f>
        <v>4755.8500000000004</v>
      </c>
      <c r="DB39" s="25">
        <f>+IFERROR('simulations soy farm1 '!DB144,"")</f>
        <v>4933.1499999999996</v>
      </c>
      <c r="DC39" s="25">
        <f>+IFERROR('simulations soy farm1 '!DC144,"")</f>
        <v>4609.84</v>
      </c>
      <c r="DD39" s="25">
        <f>+IFERROR('simulations soy farm1 '!DD144,"")</f>
        <v>4828.8599999999997</v>
      </c>
      <c r="DE39" s="25">
        <f>+IFERROR('simulations soy farm1 '!DE144,"")</f>
        <v>4787.1400000000003</v>
      </c>
      <c r="DF39" s="25">
        <f>+IFERROR('simulations soy farm1 '!DF144,"")</f>
        <v>4881.01</v>
      </c>
      <c r="DG39" s="25">
        <f>+IFERROR('simulations soy farm1 '!DG144,"")</f>
        <v>4933.1499999999996</v>
      </c>
      <c r="DH39" s="25">
        <f>+IFERROR('simulations soy farm1 '!DH144,"")</f>
        <v>1760.58</v>
      </c>
      <c r="DI39" s="25">
        <f>+IFERROR('simulations soy farm1 '!DI144,"")</f>
        <v>0</v>
      </c>
      <c r="DJ39" s="25">
        <f>+IFERROR('simulations soy farm1 '!DJ144,"")</f>
        <v>3368.45</v>
      </c>
      <c r="DK39" s="25">
        <f>+IFERROR('simulations soy farm1 '!DK144,"")</f>
        <v>4860.1499999999996</v>
      </c>
      <c r="DL39" s="25">
        <f>+IFERROR('simulations soy farm1 '!DL144,"")</f>
        <v>4714.13</v>
      </c>
      <c r="DM39" s="25">
        <f>+IFERROR('simulations soy farm1 '!DM144,"")</f>
        <v>2486.56</v>
      </c>
      <c r="DN39" s="25">
        <f>+IFERROR('simulations soy farm1 '!DN144,"")</f>
        <v>1867.82</v>
      </c>
      <c r="DO39" s="25">
        <f>+IFERROR('simulations soy farm1 '!DO144,"")</f>
        <v>4661.99</v>
      </c>
      <c r="DP39" s="25">
        <f>+IFERROR('simulations soy farm1 '!DP144,"")</f>
        <v>0</v>
      </c>
      <c r="DQ39" s="25">
        <f>+IFERROR('simulations soy farm1 '!DQ144,"")</f>
        <v>4682.8500000000004</v>
      </c>
      <c r="DR39" s="25">
        <f>+IFERROR('simulations soy farm1 '!DR144,"")</f>
        <v>4641.13</v>
      </c>
      <c r="DS39" s="25">
        <f>+IFERROR('simulations soy farm1 '!DS144,"")</f>
        <v>4862.43</v>
      </c>
      <c r="DT39" s="25">
        <f>+IFERROR('simulations soy farm1 '!DT144,"")</f>
        <v>390.29</v>
      </c>
      <c r="DU39" s="25">
        <f>+IFERROR('simulations soy farm1 '!DU144,"")</f>
        <v>0</v>
      </c>
      <c r="DV39" s="25">
        <f>+IFERROR('simulations soy farm1 '!DV144,"")</f>
        <v>4766.28</v>
      </c>
      <c r="DW39" s="25">
        <f>+IFERROR('simulations soy farm1 '!DW144,"")</f>
        <v>3028.61</v>
      </c>
      <c r="DX39" s="25">
        <f>+IFERROR('simulations soy farm1 '!DX144,"")</f>
        <v>0</v>
      </c>
      <c r="DY39" s="25">
        <f>+IFERROR('simulations soy farm1 '!DY144,"")</f>
        <v>4214.55</v>
      </c>
      <c r="DZ39" s="25">
        <f>+IFERROR('simulations soy farm1 '!DZ144,"")</f>
        <v>4651.5600000000004</v>
      </c>
      <c r="EA39" s="25">
        <f>+IFERROR('simulations soy farm1 '!EA144,"")</f>
        <v>4575.25</v>
      </c>
      <c r="EB39" s="25">
        <f>+IFERROR('simulations soy farm1 '!EB144,"")</f>
        <v>417.88</v>
      </c>
      <c r="EC39" s="25">
        <f>+IFERROR('simulations soy farm1 '!EC144,"")</f>
        <v>4849.72</v>
      </c>
      <c r="ED39" s="25">
        <f>+IFERROR('simulations soy farm1 '!ED144,"")</f>
        <v>898.7</v>
      </c>
      <c r="EE39" s="25">
        <f>+IFERROR('simulations soy farm1 '!EE144,"")</f>
        <v>4714.13</v>
      </c>
      <c r="EF39" s="25">
        <f>+IFERROR('simulations soy farm1 '!EF144,"")</f>
        <v>4693.28</v>
      </c>
      <c r="EG39" s="25">
        <f>+IFERROR('simulations soy farm1 '!EG144,"")</f>
        <v>4493.92</v>
      </c>
      <c r="EH39" s="25">
        <f>+IFERROR('simulations soy farm1 '!EH144,"")</f>
        <v>4714.13</v>
      </c>
      <c r="EI39" s="25">
        <f>+IFERROR('simulations soy farm1 '!EI144,"")</f>
        <v>4766.28</v>
      </c>
      <c r="EJ39" s="25">
        <f>+IFERROR('simulations soy farm1 '!EJ144,"")</f>
        <v>2413.7800000000002</v>
      </c>
      <c r="EK39" s="25">
        <f>+IFERROR('simulations soy farm1 '!EK144,"")</f>
        <v>4672.42</v>
      </c>
      <c r="EL39" s="25">
        <f>+IFERROR('simulations soy farm1 '!EL144,"")</f>
        <v>4734.99</v>
      </c>
      <c r="EM39" s="25">
        <f>+IFERROR('simulations soy farm1 '!EM144,"")</f>
        <v>2872.85</v>
      </c>
      <c r="EN39" s="25">
        <f>+IFERROR('simulations soy farm1 '!EN144,"")</f>
        <v>4661.99</v>
      </c>
      <c r="EO39" s="25">
        <f>+IFERROR('simulations soy farm1 '!EO144,"")</f>
        <v>4912.83</v>
      </c>
      <c r="EP39" s="25">
        <f>+IFERROR('simulations soy farm1 '!EP144,"")</f>
        <v>4745.42</v>
      </c>
      <c r="EQ39" s="25">
        <f>+IFERROR('simulations soy farm1 '!EQ144,"")</f>
        <v>0</v>
      </c>
      <c r="ER39" s="25">
        <f>+IFERROR('simulations soy farm1 '!ER144,"")</f>
        <v>4722.3500000000004</v>
      </c>
      <c r="ES39" s="25">
        <f>+IFERROR('simulations soy farm1 '!ES144,"")</f>
        <v>4745.42</v>
      </c>
      <c r="ET39" s="25">
        <f>+IFERROR('simulations soy farm1 '!ET144,"")</f>
        <v>4588.9799999999996</v>
      </c>
      <c r="EU39" s="25">
        <f>+IFERROR('simulations soy farm1 '!EU144,"")</f>
        <v>0</v>
      </c>
      <c r="EV39" s="25">
        <f>+IFERROR('simulations soy farm1 '!EV144,"")</f>
        <v>2758.54</v>
      </c>
      <c r="EW39" s="25">
        <f>+IFERROR('simulations soy farm1 '!EW144,"")</f>
        <v>4009.12</v>
      </c>
      <c r="EX39" s="25">
        <f>+IFERROR('simulations soy farm1 '!EX144,"")</f>
        <v>4588.9799999999996</v>
      </c>
      <c r="EY39" s="25">
        <f>+IFERROR('simulations soy farm1 '!EY144,"")</f>
        <v>2092.6799999999998</v>
      </c>
      <c r="EZ39" s="25">
        <f>+IFERROR('simulations soy farm1 '!EZ144,"")</f>
        <v>4734.99</v>
      </c>
      <c r="FA39" s="25">
        <f>+IFERROR('simulations soy farm1 '!FA144,"")</f>
        <v>4933.1499999999996</v>
      </c>
      <c r="FB39" s="25">
        <f>+IFERROR('simulations soy farm1 '!FB144,"")</f>
        <v>4870.58</v>
      </c>
      <c r="FC39" s="25">
        <f>+IFERROR('simulations soy farm1 '!FC144,"")</f>
        <v>2327.5100000000002</v>
      </c>
      <c r="FD39" s="25">
        <f>+IFERROR('simulations soy farm1 '!FD144,"")</f>
        <v>4874.6099999999997</v>
      </c>
      <c r="FE39" s="25">
        <f>+IFERROR('simulations soy farm1 '!FE144,"")</f>
        <v>2279.84</v>
      </c>
      <c r="FF39" s="25">
        <f>+IFERROR('simulations soy farm1 '!FF144,"")</f>
        <v>4776.71</v>
      </c>
      <c r="FG39" s="25">
        <f>+IFERROR('simulations soy farm1 '!FG144,"")</f>
        <v>2613.85</v>
      </c>
      <c r="FH39" s="25">
        <f>+IFERROR('simulations soy farm1 '!FH144,"")</f>
        <v>3322.09</v>
      </c>
      <c r="FI39" s="25">
        <f>+IFERROR('simulations soy farm1 '!FI144,"")</f>
        <v>4881.01</v>
      </c>
      <c r="FJ39" s="25">
        <f>+IFERROR('simulations soy farm1 '!FJ144,"")</f>
        <v>4849.72</v>
      </c>
      <c r="FK39" s="25">
        <f>+IFERROR('simulations soy farm1 '!FK144,"")</f>
        <v>4641.13</v>
      </c>
      <c r="FL39" s="25">
        <f>+IFERROR('simulations soy farm1 '!FL144,"")</f>
        <v>2994.84</v>
      </c>
      <c r="FM39" s="25">
        <f>+IFERROR('simulations soy farm1 '!FM144,"")</f>
        <v>3174.19</v>
      </c>
      <c r="FN39" s="25">
        <f>+IFERROR('simulations soy farm1 '!FN144,"")</f>
        <v>4641.13</v>
      </c>
      <c r="FO39" s="25">
        <f>+IFERROR('simulations soy farm1 '!FO144,"")</f>
        <v>4682.8500000000004</v>
      </c>
      <c r="FP39" s="25">
        <f>+IFERROR('simulations soy farm1 '!FP144,"")</f>
        <v>2896.55</v>
      </c>
      <c r="FQ39" s="25">
        <f>+IFERROR('simulations soy farm1 '!FQ144,"")</f>
        <v>3420.14</v>
      </c>
      <c r="FR39" s="25">
        <f>+IFERROR('simulations soy farm1 '!FR144,"")</f>
        <v>4941.82</v>
      </c>
      <c r="FS39" s="25">
        <f>+IFERROR('simulations soy farm1 '!FS144,"")</f>
        <v>2473.2399999999998</v>
      </c>
      <c r="FT39" s="25">
        <f>+IFERROR('simulations soy farm1 '!FT144,"")</f>
        <v>2240.65</v>
      </c>
      <c r="FU39" s="25">
        <f>+IFERROR('simulations soy farm1 '!FU144,"")</f>
        <v>2349.62</v>
      </c>
      <c r="FV39" s="25">
        <f>+IFERROR('simulations soy farm1 '!FV144,"")</f>
        <v>707.78</v>
      </c>
      <c r="FW39" s="25">
        <f>+IFERROR('simulations soy farm1 '!FW144,"")</f>
        <v>4822.25</v>
      </c>
      <c r="FX39" s="25">
        <f>+IFERROR('simulations soy farm1 '!FX144,"")</f>
        <v>0</v>
      </c>
      <c r="FY39" s="25">
        <f>+IFERROR('simulations soy farm1 '!FY144,"")</f>
        <v>5043.08</v>
      </c>
      <c r="FZ39" s="25">
        <f>+IFERROR('simulations soy farm1 '!FZ144,"")</f>
        <v>4776.71</v>
      </c>
      <c r="GA39" s="25">
        <f>+IFERROR('simulations soy farm1 '!GA144,"")</f>
        <v>2724.33</v>
      </c>
      <c r="GB39" s="25">
        <f>+IFERROR('simulations soy farm1 '!GB144,"")</f>
        <v>4766.28</v>
      </c>
      <c r="GC39" s="25">
        <f>+IFERROR('simulations soy farm1 '!GC144,"")</f>
        <v>4933.1499999999996</v>
      </c>
      <c r="GD39" s="25">
        <f>+IFERROR('simulations soy farm1 '!GD144,"")</f>
        <v>4661.99</v>
      </c>
      <c r="GE39" s="25">
        <f>+IFERROR('simulations soy farm1 '!GE144,"")</f>
        <v>4000.84</v>
      </c>
      <c r="GF39" s="25">
        <f>+IFERROR('simulations soy farm1 '!GF144,"")</f>
        <v>0</v>
      </c>
      <c r="GG39" s="25">
        <f>+IFERROR('simulations soy farm1 '!GG144,"")</f>
        <v>4588.9799999999996</v>
      </c>
      <c r="GH39" s="25">
        <f>+IFERROR('simulations soy farm1 '!GH144,"")</f>
        <v>4797.57</v>
      </c>
      <c r="GI39" s="25">
        <f>+IFERROR('simulations soy farm1 '!GI144,"")</f>
        <v>3142.88</v>
      </c>
      <c r="GJ39" s="25">
        <f>+IFERROR('simulations soy farm1 '!GJ144,"")</f>
        <v>4754.29</v>
      </c>
      <c r="GK39" s="25">
        <f>+IFERROR('simulations soy farm1 '!GK144,"")</f>
        <v>0</v>
      </c>
      <c r="GL39" s="25">
        <f>+IFERROR('simulations soy farm1 '!GL144,"")</f>
        <v>4933.1499999999996</v>
      </c>
      <c r="GM39" s="25">
        <f>+IFERROR('simulations soy farm1 '!GM144,"")</f>
        <v>4755.8500000000004</v>
      </c>
      <c r="GN39" s="25">
        <f>+IFERROR('simulations soy farm1 '!GN144,"")</f>
        <v>4797.57</v>
      </c>
      <c r="GO39" s="25">
        <f>+IFERROR('simulations soy farm1 '!GO144,"")</f>
        <v>4787.1400000000003</v>
      </c>
      <c r="GP39" s="25">
        <f>+IFERROR('simulations soy farm1 '!GP144,"")</f>
        <v>2293.0300000000002</v>
      </c>
      <c r="GQ39" s="25">
        <f>+IFERROR('simulations soy farm1 '!GQ144,"")</f>
        <v>0</v>
      </c>
      <c r="GR39" s="25">
        <f>+IFERROR('simulations soy farm1 '!GR144,"")</f>
        <v>4703.7</v>
      </c>
      <c r="GS39" s="25">
        <f>+IFERROR('simulations soy farm1 '!GS144,"")</f>
        <v>4599.41</v>
      </c>
      <c r="GT39" s="25">
        <f>+IFERROR('simulations soy farm1 '!GT144,"")</f>
        <v>2858.08</v>
      </c>
      <c r="GU39" s="25">
        <f>+IFERROR('simulations soy farm1 '!GU144,"")</f>
        <v>4933.1499999999996</v>
      </c>
      <c r="GV39" s="25">
        <f>+IFERROR('simulations soy farm1 '!GV144,"")</f>
        <v>0</v>
      </c>
      <c r="GW39" s="25">
        <f>+IFERROR('simulations soy farm1 '!GW144,"")</f>
        <v>4860.1499999999996</v>
      </c>
      <c r="GX39" s="25">
        <f>+IFERROR('simulations soy farm1 '!GX144,"")</f>
        <v>4766.28</v>
      </c>
      <c r="GY39" s="25">
        <f>+IFERROR('simulations soy farm1 '!GY144,"")</f>
        <v>0</v>
      </c>
      <c r="GZ39" s="25">
        <f>+IFERROR('simulations soy farm1 '!GZ144,"")</f>
        <v>4378.1400000000003</v>
      </c>
      <c r="HA39" s="25">
        <f>+IFERROR('simulations soy farm1 '!HA144,"")</f>
        <v>4724.5600000000004</v>
      </c>
      <c r="HB39" s="25">
        <f>+IFERROR('simulations soy farm1 '!HB144,"")</f>
        <v>0</v>
      </c>
      <c r="HC39" s="25">
        <f>+IFERROR('simulations soy farm1 '!HC144,"")</f>
        <v>4054.67</v>
      </c>
      <c r="HD39" s="25">
        <f>+IFERROR('simulations soy farm1 '!HD144,"")</f>
        <v>0</v>
      </c>
      <c r="HE39" s="25">
        <f>+IFERROR('simulations soy farm1 '!HE144,"")</f>
        <v>1540.1</v>
      </c>
      <c r="HF39" s="25">
        <f>+IFERROR('simulations soy farm1 '!HF144,"")</f>
        <v>4901.87</v>
      </c>
      <c r="HG39" s="25">
        <f>+IFERROR('simulations soy farm1 '!HG144,"")</f>
        <v>4836.67</v>
      </c>
      <c r="HH39" s="25">
        <f>+IFERROR('simulations soy farm1 '!HH144,"")</f>
        <v>0</v>
      </c>
      <c r="HI39" s="25">
        <f>+IFERROR('simulations soy farm1 '!HI144,"")</f>
        <v>4724.5600000000004</v>
      </c>
      <c r="HJ39" s="25">
        <f>+IFERROR('simulations soy farm1 '!HJ144,"")</f>
        <v>4693.28</v>
      </c>
      <c r="HK39" s="25">
        <f>+IFERROR('simulations soy farm1 '!HK144,"")</f>
        <v>5017.76</v>
      </c>
      <c r="HL39" s="25">
        <f>+IFERROR('simulations soy farm1 '!HL144,"")</f>
        <v>0</v>
      </c>
      <c r="HM39" s="25">
        <f>+IFERROR('simulations soy farm1 '!HM144,"")</f>
        <v>4682.8500000000004</v>
      </c>
      <c r="HN39" s="25">
        <f>+IFERROR('simulations soy farm1 '!HN144,"")</f>
        <v>3970.13</v>
      </c>
      <c r="HO39" s="25">
        <f>+IFERROR('simulations soy farm1 '!HO144,"")</f>
        <v>1436.04</v>
      </c>
      <c r="HP39" s="25">
        <f>+IFERROR('simulations soy farm1 '!HP144,"")</f>
        <v>0</v>
      </c>
      <c r="HQ39" s="25">
        <f>+IFERROR('simulations soy farm1 '!HQ144,"")</f>
        <v>4714.13</v>
      </c>
      <c r="HR39" s="25">
        <f>+IFERROR('simulations soy farm1 '!HR144,"")</f>
        <v>3027.76</v>
      </c>
      <c r="HS39" s="25">
        <f>+IFERROR('simulations soy farm1 '!HS144,"")</f>
        <v>4714.13</v>
      </c>
      <c r="HT39" s="25">
        <f>+IFERROR('simulations soy farm1 '!HT144,"")</f>
        <v>4588.9799999999996</v>
      </c>
      <c r="HU39" s="25">
        <f>+IFERROR('simulations soy farm1 '!HU144,"")</f>
        <v>4745.42</v>
      </c>
      <c r="HV39" s="25">
        <f>+IFERROR('simulations soy farm1 '!HV144,"")</f>
        <v>4839.29</v>
      </c>
      <c r="HW39" s="25">
        <f>+IFERROR('simulations soy farm1 '!HW144,"")</f>
        <v>3886.24</v>
      </c>
      <c r="HX39" s="25">
        <f>+IFERROR('simulations soy farm1 '!HX144,"")</f>
        <v>4933.1499999999996</v>
      </c>
      <c r="HY39" s="25">
        <f>+IFERROR('simulations soy farm1 '!HY144,"")</f>
        <v>3301.51</v>
      </c>
      <c r="HZ39" s="25">
        <f>+IFERROR('simulations soy farm1 '!HZ144,"")</f>
        <v>2541.08</v>
      </c>
      <c r="IA39" s="25">
        <f>+IFERROR('simulations soy farm1 '!IA144,"")</f>
        <v>0</v>
      </c>
      <c r="IB39" s="25">
        <f>+IFERROR('simulations soy farm1 '!IB144,"")</f>
        <v>0</v>
      </c>
      <c r="IC39" s="25">
        <f>+IFERROR('simulations soy farm1 '!IC144,"")</f>
        <v>4776.71</v>
      </c>
      <c r="ID39" s="25">
        <f>+IFERROR('simulations soy farm1 '!ID144,"")</f>
        <v>4682.8500000000004</v>
      </c>
      <c r="IE39" s="25">
        <f>+IFERROR('simulations soy farm1 '!IE144,"")</f>
        <v>3331.98</v>
      </c>
      <c r="IF39" s="25">
        <f>+IFERROR('simulations soy farm1 '!IF144,"")</f>
        <v>4588.9799999999996</v>
      </c>
      <c r="IG39" s="25">
        <f>+IFERROR('simulations soy farm1 '!IG144,"")</f>
        <v>4776.71</v>
      </c>
      <c r="IH39" s="25">
        <f>+IFERROR('simulations soy farm1 '!IH144,"")</f>
        <v>4766.28</v>
      </c>
      <c r="II39" s="25">
        <f>+IFERROR('simulations soy farm1 '!II144,"")</f>
        <v>4891.4399999999996</v>
      </c>
      <c r="IJ39" s="25">
        <f>+IFERROR('simulations soy farm1 '!IJ144,"")</f>
        <v>4871.8599999999997</v>
      </c>
      <c r="IK39" s="25">
        <f>+IFERROR('simulations soy farm1 '!IK144,"")</f>
        <v>0</v>
      </c>
      <c r="IL39" s="25">
        <f>+IFERROR('simulations soy farm1 '!IL144,"")</f>
        <v>4766.28</v>
      </c>
      <c r="IM39" s="25">
        <f>+IFERROR('simulations soy farm1 '!IM144,"")</f>
        <v>0</v>
      </c>
      <c r="IN39" s="25">
        <f>+IFERROR('simulations soy farm1 '!IN144,"")</f>
        <v>375.5</v>
      </c>
      <c r="IO39" s="25">
        <f>+IFERROR('simulations soy farm1 '!IO144,"")</f>
        <v>2602.37</v>
      </c>
      <c r="IP39" s="25">
        <f>+IFERROR('simulations soy farm1 '!IP144,"")</f>
        <v>4881.01</v>
      </c>
      <c r="IQ39" s="25">
        <f>+IFERROR('simulations soy farm1 '!IQ144,"")</f>
        <v>4933.1499999999996</v>
      </c>
      <c r="IR39" s="25">
        <f>+IFERROR('simulations soy farm1 '!IR144,"")</f>
        <v>4714.13</v>
      </c>
      <c r="IS39" s="25">
        <f>+IFERROR('simulations soy farm1 '!IS144,"")</f>
        <v>4745.42</v>
      </c>
      <c r="IT39" s="25">
        <f>+IFERROR('simulations soy farm1 '!IT144,"")</f>
        <v>4766.28</v>
      </c>
      <c r="IU39" s="25">
        <f>+IFERROR('simulations soy farm1 '!IU144,"")</f>
        <v>4734.99</v>
      </c>
      <c r="IV39" s="25">
        <f>+IFERROR('simulations soy farm1 '!IV144,"")</f>
        <v>0</v>
      </c>
      <c r="IW39" s="25">
        <f>+IFERROR('simulations soy farm1 '!IW144,"")</f>
        <v>4790.97</v>
      </c>
      <c r="IX39" s="25">
        <f>+IFERROR('simulations soy farm1 '!IX144,"")</f>
        <v>4797.57</v>
      </c>
      <c r="IY39" s="25">
        <f>+IFERROR('simulations soy farm1 '!IY144,"")</f>
        <v>4808</v>
      </c>
      <c r="IZ39" s="25">
        <f>+IFERROR('simulations soy farm1 '!IZ144,"")</f>
        <v>992.19</v>
      </c>
      <c r="JA39" s="25">
        <f>+IFERROR('simulations soy farm1 '!JA144,"")</f>
        <v>1880.3</v>
      </c>
      <c r="JB39" s="25">
        <f>+IFERROR('simulations soy farm1 '!JB144,"")</f>
        <v>0</v>
      </c>
      <c r="JC39" s="25">
        <f>+IFERROR('simulations soy farm1 '!JC144,"")</f>
        <v>4933.1499999999996</v>
      </c>
      <c r="JD39" s="25">
        <f>+IFERROR('simulations soy farm1 '!JD144,"")</f>
        <v>0</v>
      </c>
      <c r="JE39" s="25">
        <f>+IFERROR('simulations soy farm1 '!JE144,"")</f>
        <v>4933.1499999999996</v>
      </c>
      <c r="JF39" s="25">
        <f>+IFERROR('simulations soy farm1 '!JF144,"")</f>
        <v>4922.72</v>
      </c>
      <c r="JG39" s="25">
        <f>+IFERROR('simulations soy farm1 '!JG144,"")</f>
        <v>4651.5600000000004</v>
      </c>
      <c r="JH39" s="25">
        <f>+IFERROR('simulations soy farm1 '!JH144,"")</f>
        <v>4797.57</v>
      </c>
      <c r="JI39" s="25">
        <f>+IFERROR('simulations soy farm1 '!JI144,"")</f>
        <v>0</v>
      </c>
      <c r="JJ39" s="25">
        <f>+IFERROR('simulations soy farm1 '!JJ144,"")</f>
        <v>1527.29</v>
      </c>
      <c r="JK39" s="25">
        <f>+IFERROR('simulations soy farm1 '!JK144,"")</f>
        <v>645.04999999999995</v>
      </c>
      <c r="JL39" s="25">
        <f>+IFERROR('simulations soy farm1 '!JL144,"")</f>
        <v>4933.1499999999996</v>
      </c>
      <c r="JM39" s="25">
        <f>+IFERROR('simulations soy farm1 '!JM144,"")</f>
        <v>0</v>
      </c>
      <c r="JN39" s="25">
        <f>+IFERROR('simulations soy farm1 '!JN144,"")</f>
        <v>4661.99</v>
      </c>
      <c r="JO39" s="25">
        <f>+IFERROR('simulations soy farm1 '!JO144,"")</f>
        <v>4588.9799999999996</v>
      </c>
      <c r="JP39" s="25">
        <f>+IFERROR('simulations soy farm1 '!JP144,"")</f>
        <v>4651.5600000000004</v>
      </c>
      <c r="JQ39" s="25">
        <f>+IFERROR('simulations soy farm1 '!JQ144,"")</f>
        <v>4703.7</v>
      </c>
      <c r="JR39" s="25">
        <f>+IFERROR('simulations soy farm1 '!JR144,"")</f>
        <v>4630.7</v>
      </c>
      <c r="JS39" s="25">
        <f>+IFERROR('simulations soy farm1 '!JS144,"")</f>
        <v>4108.72</v>
      </c>
      <c r="JT39" s="25">
        <f>+IFERROR('simulations soy farm1 '!JT144,"")</f>
        <v>4745.42</v>
      </c>
      <c r="JU39" s="25">
        <f>+IFERROR('simulations soy farm1 '!JU144,"")</f>
        <v>4912.29</v>
      </c>
      <c r="JV39" s="25">
        <f>+IFERROR('simulations soy farm1 '!JV144,"")</f>
        <v>341.25</v>
      </c>
      <c r="JW39" s="25">
        <f>+IFERROR('simulations soy farm1 '!JW144,"")</f>
        <v>0</v>
      </c>
      <c r="JX39" s="25">
        <f>+IFERROR('simulations soy farm1 '!JX144,"")</f>
        <v>4639.1000000000004</v>
      </c>
      <c r="JY39" s="25">
        <f>+IFERROR('simulations soy farm1 '!JY144,"")</f>
        <v>4980.1499999999996</v>
      </c>
      <c r="JZ39" s="25">
        <f>+IFERROR('simulations soy farm1 '!JZ144,"")</f>
        <v>3014.96</v>
      </c>
      <c r="KA39" s="25">
        <f>+IFERROR('simulations soy farm1 '!KA144,"")</f>
        <v>2614.85</v>
      </c>
      <c r="KB39" s="25">
        <f>+IFERROR('simulations soy farm1 '!KB144,"")</f>
        <v>4933.1499999999996</v>
      </c>
      <c r="KC39" s="25">
        <f>+IFERROR('simulations soy farm1 '!KC144,"")</f>
        <v>4766.28</v>
      </c>
      <c r="KD39" s="25">
        <f>+IFERROR('simulations soy farm1 '!KD144,"")</f>
        <v>0</v>
      </c>
      <c r="KE39" s="25">
        <f>+IFERROR('simulations soy farm1 '!KE144,"")</f>
        <v>4707.54</v>
      </c>
      <c r="KF39" s="25">
        <f>+IFERROR('simulations soy farm1 '!KF144,"")</f>
        <v>4881.01</v>
      </c>
      <c r="KG39" s="25">
        <f>+IFERROR('simulations soy farm1 '!KG144,"")</f>
        <v>0</v>
      </c>
      <c r="KH39" s="25">
        <f>+IFERROR('simulations soy farm1 '!KH144,"")</f>
        <v>4620.2700000000004</v>
      </c>
      <c r="KI39" s="25">
        <f>+IFERROR('simulations soy farm1 '!KI144,"")</f>
        <v>4961.79</v>
      </c>
      <c r="KJ39" s="25">
        <f>+IFERROR('simulations soy farm1 '!KJ144,"")</f>
        <v>4933.1499999999996</v>
      </c>
      <c r="KK39" s="25">
        <f>+IFERROR('simulations soy farm1 '!KK144,"")</f>
        <v>4693.28</v>
      </c>
      <c r="KL39" s="25">
        <f>+IFERROR('simulations soy farm1 '!KL144,"")</f>
        <v>3589.22</v>
      </c>
      <c r="KM39" s="25">
        <f>+IFERROR('simulations soy farm1 '!KM144,"")</f>
        <v>4588.9799999999996</v>
      </c>
      <c r="KN39" s="25">
        <f>+IFERROR('simulations soy farm1 '!KN144,"")</f>
        <v>0</v>
      </c>
      <c r="KO39" s="25">
        <f>+IFERROR('simulations soy farm1 '!KO144,"")</f>
        <v>4755.8500000000004</v>
      </c>
      <c r="KP39" s="25">
        <f>+IFERROR('simulations soy farm1 '!KP144,"")</f>
        <v>4734.99</v>
      </c>
      <c r="KQ39" s="25">
        <f>+IFERROR('simulations soy farm1 '!KQ144,"")</f>
        <v>2853.81</v>
      </c>
      <c r="KR39" s="25">
        <f>+IFERROR('simulations soy farm1 '!KR144,"")</f>
        <v>4776.71</v>
      </c>
      <c r="KS39" s="25">
        <f>+IFERROR('simulations soy farm1 '!KS144,"")</f>
        <v>4588.9799999999996</v>
      </c>
      <c r="KT39" s="25">
        <f>+IFERROR('simulations soy farm1 '!KT144,"")</f>
        <v>4714.13</v>
      </c>
      <c r="KU39" s="25">
        <f>+IFERROR('simulations soy farm1 '!KU144,"")</f>
        <v>4745.42</v>
      </c>
      <c r="KV39" s="25">
        <f>+IFERROR('simulations soy farm1 '!KV144,"")</f>
        <v>4714.13</v>
      </c>
      <c r="KW39" s="25">
        <f>+IFERROR('simulations soy farm1 '!KW144,"")</f>
        <v>3067.12</v>
      </c>
      <c r="KX39" s="25">
        <f>+IFERROR('simulations soy farm1 '!KX144,"")</f>
        <v>1888.22</v>
      </c>
      <c r="KY39" s="25">
        <f>+IFERROR('simulations soy farm1 '!KY144,"")</f>
        <v>3627.95</v>
      </c>
      <c r="KZ39" s="25">
        <f>+IFERROR('simulations soy farm1 '!KZ144,"")</f>
        <v>4412.4799999999996</v>
      </c>
      <c r="LA39" s="25">
        <f>+IFERROR('simulations soy farm1 '!LA144,"")</f>
        <v>4588.9799999999996</v>
      </c>
      <c r="LB39" s="25">
        <f>+IFERROR('simulations soy farm1 '!LB144,"")</f>
        <v>4620.2700000000004</v>
      </c>
      <c r="LC39" s="25">
        <f>+IFERROR('simulations soy farm1 '!LC144,"")</f>
        <v>4693.28</v>
      </c>
      <c r="LD39" s="25">
        <f>+IFERROR('simulations soy farm1 '!LD144,"")</f>
        <v>2309.31</v>
      </c>
      <c r="LE39" s="25">
        <f>+IFERROR('simulations soy farm1 '!LE144,"")</f>
        <v>4933.1499999999996</v>
      </c>
      <c r="LF39" s="25">
        <f>+IFERROR('simulations soy farm1 '!LF144,"")</f>
        <v>4600.2</v>
      </c>
      <c r="LG39" s="25">
        <f>+IFERROR('simulations soy farm1 '!LG144,"")</f>
        <v>2537.7600000000002</v>
      </c>
      <c r="LH39" s="25">
        <f>+IFERROR('simulations soy farm1 '!LH144,"")</f>
        <v>4828.8599999999997</v>
      </c>
      <c r="LI39" s="25">
        <f>+IFERROR('simulations soy farm1 '!LI144,"")</f>
        <v>738.15</v>
      </c>
      <c r="LJ39" s="25">
        <f>+IFERROR('simulations soy farm1 '!LJ144,"")</f>
        <v>4922.72</v>
      </c>
      <c r="LK39" s="25">
        <f>+IFERROR('simulations soy farm1 '!LK144,"")</f>
        <v>877.12</v>
      </c>
      <c r="LL39" s="25">
        <f>+IFERROR('simulations soy farm1 '!LL144,"")</f>
        <v>4776.71</v>
      </c>
      <c r="LM39" s="25">
        <f>+IFERROR('simulations soy farm1 '!LM144,"")</f>
        <v>4588.9799999999996</v>
      </c>
      <c r="LN39" s="25">
        <f>+IFERROR('simulations soy farm1 '!LN144,"")</f>
        <v>4714.13</v>
      </c>
      <c r="LO39" s="25">
        <f>+IFERROR('simulations soy farm1 '!LO144,"")</f>
        <v>1628.25</v>
      </c>
      <c r="LP39" s="25">
        <f>+IFERROR('simulations soy farm1 '!LP144,"")</f>
        <v>4818.43</v>
      </c>
      <c r="LQ39" s="25">
        <f>+IFERROR('simulations soy farm1 '!LQ144,"")</f>
        <v>4839.29</v>
      </c>
      <c r="LR39" s="25">
        <f>+IFERROR('simulations soy farm1 '!LR144,"")</f>
        <v>4819.53</v>
      </c>
      <c r="LS39" s="25">
        <f>+IFERROR('simulations soy farm1 '!LS144,"")</f>
        <v>4776.71</v>
      </c>
      <c r="LT39" s="25">
        <f>+IFERROR('simulations soy farm1 '!LT144,"")</f>
        <v>922.74</v>
      </c>
      <c r="LU39" s="25">
        <f>+IFERROR('simulations soy farm1 '!LU144,"")</f>
        <v>1201.5999999999999</v>
      </c>
      <c r="LV39" s="25">
        <f>+IFERROR('simulations soy farm1 '!LV144,"")</f>
        <v>1296.29</v>
      </c>
      <c r="LW39" s="25">
        <f>+IFERROR('simulations soy farm1 '!LW144,"")</f>
        <v>4724.5600000000004</v>
      </c>
      <c r="LX39" s="25">
        <f>+IFERROR('simulations soy farm1 '!LX144,"")</f>
        <v>0</v>
      </c>
      <c r="LY39" s="25">
        <f>+IFERROR('simulations soy farm1 '!LY144,"")</f>
        <v>4933.1499999999996</v>
      </c>
      <c r="LZ39" s="25">
        <f>+IFERROR('simulations soy farm1 '!LZ144,"")</f>
        <v>4787.1400000000003</v>
      </c>
      <c r="MA39" s="25">
        <f>+IFERROR('simulations soy farm1 '!MA144,"")</f>
        <v>180.13</v>
      </c>
      <c r="MB39" s="25">
        <f>+IFERROR('simulations soy farm1 '!MB144,"")</f>
        <v>3836.8</v>
      </c>
      <c r="MC39" s="25">
        <f>+IFERROR('simulations soy farm1 '!MC144,"")</f>
        <v>4661.99</v>
      </c>
      <c r="MD39" s="25">
        <f>+IFERROR('simulations soy farm1 '!MD144,"")</f>
        <v>4682.8500000000004</v>
      </c>
      <c r="ME39" s="25">
        <f>+IFERROR('simulations soy farm1 '!ME144,"")</f>
        <v>0</v>
      </c>
      <c r="MF39" s="25">
        <f>+IFERROR('simulations soy farm1 '!MF144,"")</f>
        <v>0</v>
      </c>
      <c r="MG39" s="25">
        <f>+IFERROR('simulations soy farm1 '!MG144,"")</f>
        <v>3689.17</v>
      </c>
      <c r="MH39" s="25">
        <f>+IFERROR('simulations soy farm1 '!MH144,"")</f>
        <v>4755.8500000000004</v>
      </c>
      <c r="MI39" s="25">
        <f>+IFERROR('simulations soy farm1 '!MI144,"")</f>
        <v>4922.72</v>
      </c>
      <c r="MJ39" s="25">
        <f>+IFERROR('simulations soy farm1 '!MJ144,"")</f>
        <v>0</v>
      </c>
      <c r="MK39" s="25">
        <f>+IFERROR('simulations soy farm1 '!MK144,"")</f>
        <v>4672.42</v>
      </c>
      <c r="ML39" s="25">
        <f>+IFERROR('simulations soy farm1 '!ML144,"")</f>
        <v>4933.1499999999996</v>
      </c>
      <c r="MM39" s="25">
        <f>+IFERROR('simulations soy farm1 '!MM144,"")</f>
        <v>4707.54</v>
      </c>
      <c r="MN39" s="25">
        <f>+IFERROR('simulations soy farm1 '!MN144,"")</f>
        <v>0</v>
      </c>
      <c r="MO39" s="25">
        <f>+IFERROR('simulations soy farm1 '!MO144,"")</f>
        <v>4860.1499999999996</v>
      </c>
      <c r="MP39" s="25">
        <f>+IFERROR('simulations soy farm1 '!MP144,"")</f>
        <v>4615.42</v>
      </c>
      <c r="MQ39" s="25">
        <f>+IFERROR('simulations soy farm1 '!MQ144,"")</f>
        <v>4714.13</v>
      </c>
      <c r="MR39" s="25">
        <f>+IFERROR('simulations soy farm1 '!MR144,"")</f>
        <v>4609.84</v>
      </c>
      <c r="MS39" s="25">
        <f>+IFERROR('simulations soy farm1 '!MS144,"")</f>
        <v>4859.01</v>
      </c>
      <c r="MT39" s="25">
        <f>+IFERROR('simulations soy farm1 '!MT144,"")</f>
        <v>4933.1499999999996</v>
      </c>
      <c r="MU39" s="25">
        <f>+IFERROR('simulations soy farm1 '!MU144,"")</f>
        <v>4703.7</v>
      </c>
      <c r="MV39" s="25">
        <f>+IFERROR('simulations soy farm1 '!MV144,"")</f>
        <v>4755.8500000000004</v>
      </c>
      <c r="MW39" s="25">
        <f>+IFERROR('simulations soy farm1 '!MW144,"")</f>
        <v>4901.87</v>
      </c>
      <c r="MX39" s="25">
        <f>+IFERROR('simulations soy farm1 '!MX144,"")</f>
        <v>3174.17</v>
      </c>
      <c r="MY39" s="25">
        <f>+IFERROR('simulations soy farm1 '!MY144,"")</f>
        <v>4714.13</v>
      </c>
      <c r="MZ39" s="25">
        <f>+IFERROR('simulations soy farm1 '!MZ144,"")</f>
        <v>2265.36</v>
      </c>
      <c r="NA39" s="25">
        <f>+IFERROR('simulations soy farm1 '!NA144,"")</f>
        <v>4787.1400000000003</v>
      </c>
      <c r="NB39" s="25">
        <f>+IFERROR('simulations soy farm1 '!NB144,"")</f>
        <v>4714.13</v>
      </c>
      <c r="NC39" s="25">
        <f>+IFERROR('simulations soy farm1 '!NC144,"")</f>
        <v>4837.46</v>
      </c>
      <c r="ND39" s="25">
        <f>+IFERROR('simulations soy farm1 '!ND144,"")</f>
        <v>4734.99</v>
      </c>
      <c r="NE39" s="25">
        <f>+IFERROR('simulations soy farm1 '!NE144,"")</f>
        <v>4588.9799999999996</v>
      </c>
      <c r="NF39" s="25">
        <f>+IFERROR('simulations soy farm1 '!NF144,"")</f>
        <v>4891.4399999999996</v>
      </c>
      <c r="NG39" s="25">
        <f>+IFERROR('simulations soy farm1 '!NG144,"")</f>
        <v>4776.71</v>
      </c>
      <c r="NH39" s="25">
        <f>+IFERROR('simulations soy farm1 '!NH144,"")</f>
        <v>4828.8599999999997</v>
      </c>
      <c r="NI39" s="25">
        <f>+IFERROR('simulations soy farm1 '!NI144,"")</f>
        <v>3840.46</v>
      </c>
      <c r="NJ39" s="25">
        <f>+IFERROR('simulations soy farm1 '!NJ144,"")</f>
        <v>4766.28</v>
      </c>
      <c r="NK39" s="25">
        <f>+IFERROR('simulations soy farm1 '!NK144,"")</f>
        <v>4734.99</v>
      </c>
      <c r="NL39" s="25">
        <f>+IFERROR('simulations soy farm1 '!NL144,"")</f>
        <v>4839.29</v>
      </c>
      <c r="NM39" s="25">
        <f>+IFERROR('simulations soy farm1 '!NM144,"")</f>
        <v>3332.91</v>
      </c>
      <c r="NN39" s="25">
        <f>+IFERROR('simulations soy farm1 '!NN144,"")</f>
        <v>4745.42</v>
      </c>
      <c r="NO39" s="25">
        <f>+IFERROR('simulations soy farm1 '!NO144,"")</f>
        <v>5130.16</v>
      </c>
      <c r="NP39" s="25">
        <f>+IFERROR('simulations soy farm1 '!NP144,"")</f>
        <v>4787.1400000000003</v>
      </c>
      <c r="NQ39" s="25">
        <f>+IFERROR('simulations soy farm1 '!NQ144,"")</f>
        <v>3088.66</v>
      </c>
      <c r="NR39" s="25">
        <f>+IFERROR('simulations soy farm1 '!NR144,"")</f>
        <v>4839.29</v>
      </c>
      <c r="NS39" s="25">
        <f>+IFERROR('simulations soy farm1 '!NS144,"")</f>
        <v>1569.38</v>
      </c>
      <c r="NT39" s="25">
        <f>+IFERROR('simulations soy farm1 '!NT144,"")</f>
        <v>4933.1499999999996</v>
      </c>
      <c r="NU39" s="25">
        <f>+IFERROR('simulations soy farm1 '!NU144,"")</f>
        <v>4933.1499999999996</v>
      </c>
      <c r="NV39" s="25">
        <f>+IFERROR('simulations soy farm1 '!NV144,"")</f>
        <v>4588.9799999999996</v>
      </c>
      <c r="NW39" s="25">
        <f>+IFERROR('simulations soy farm1 '!NW144,"")</f>
        <v>4808</v>
      </c>
      <c r="NX39" s="25">
        <f>+IFERROR('simulations soy farm1 '!NX144,"")</f>
        <v>4604.71</v>
      </c>
      <c r="NY39" s="25">
        <f>+IFERROR('simulations soy farm1 '!NY144,"")</f>
        <v>1460.01</v>
      </c>
      <c r="NZ39" s="25">
        <f>+IFERROR('simulations soy farm1 '!NZ144,"")</f>
        <v>803.61</v>
      </c>
      <c r="OA39" s="25">
        <f>+IFERROR('simulations soy farm1 '!OA144,"")</f>
        <v>4891.4399999999996</v>
      </c>
      <c r="OB39" s="25">
        <f>+IFERROR('simulations soy farm1 '!OB144,"")</f>
        <v>787.69</v>
      </c>
      <c r="OC39" s="25">
        <f>+IFERROR('simulations soy farm1 '!OC144,"")</f>
        <v>4901.87</v>
      </c>
      <c r="OD39" s="25">
        <f>+IFERROR('simulations soy farm1 '!OD144,"")</f>
        <v>4734.99</v>
      </c>
      <c r="OE39" s="25">
        <f>+IFERROR('simulations soy farm1 '!OE144,"")</f>
        <v>4870.58</v>
      </c>
      <c r="OF39" s="25">
        <f>+IFERROR('simulations soy farm1 '!OF144,"")</f>
        <v>4860.1499999999996</v>
      </c>
      <c r="OG39" s="25">
        <f>+IFERROR('simulations soy farm1 '!OG144,"")</f>
        <v>4933.1499999999996</v>
      </c>
      <c r="OH39" s="25">
        <f>+IFERROR('simulations soy farm1 '!OH144,"")</f>
        <v>0</v>
      </c>
      <c r="OI39" s="25">
        <f>+IFERROR('simulations soy farm1 '!OI144,"")</f>
        <v>0</v>
      </c>
      <c r="OJ39" s="25">
        <f>+IFERROR('simulations soy farm1 '!OJ144,"")</f>
        <v>4797.57</v>
      </c>
      <c r="OK39" s="25">
        <f>+IFERROR('simulations soy farm1 '!OK144,"")</f>
        <v>0</v>
      </c>
      <c r="OL39" s="25">
        <f>+IFERROR('simulations soy farm1 '!OL144,"")</f>
        <v>3972.88</v>
      </c>
      <c r="OM39" s="25">
        <f>+IFERROR('simulations soy farm1 '!OM144,"")</f>
        <v>4849.72</v>
      </c>
      <c r="ON39" s="25">
        <f>+IFERROR('simulations soy farm1 '!ON144,"")</f>
        <v>3631.61</v>
      </c>
      <c r="OO39" s="25">
        <f>+IFERROR('simulations soy farm1 '!OO144,"")</f>
        <v>4637.66</v>
      </c>
      <c r="OP39" s="25">
        <f>+IFERROR('simulations soy farm1 '!OP144,"")</f>
        <v>3790.13</v>
      </c>
      <c r="OQ39" s="25">
        <f>+IFERROR('simulations soy farm1 '!OQ144,"")</f>
        <v>4641.13</v>
      </c>
      <c r="OR39" s="25">
        <f>+IFERROR('simulations soy farm1 '!OR144,"")</f>
        <v>405.43</v>
      </c>
      <c r="OS39" s="25">
        <f>+IFERROR('simulations soy farm1 '!OS144,"")</f>
        <v>4661.99</v>
      </c>
      <c r="OT39" s="25">
        <f>+IFERROR('simulations soy farm1 '!OT144,"")</f>
        <v>223.26</v>
      </c>
      <c r="OU39" s="25">
        <f>+IFERROR('simulations soy farm1 '!OU144,"")</f>
        <v>4787.1400000000003</v>
      </c>
      <c r="OV39" s="25">
        <f>+IFERROR('simulations soy farm1 '!OV144,"")</f>
        <v>2222.94</v>
      </c>
      <c r="OW39" s="25">
        <f>+IFERROR('simulations soy farm1 '!OW144,"")</f>
        <v>4693.28</v>
      </c>
      <c r="OX39" s="25">
        <f>+IFERROR('simulations soy farm1 '!OX144,"")</f>
        <v>1591.68</v>
      </c>
      <c r="OY39" s="25">
        <f>+IFERROR('simulations soy farm1 '!OY144,"")</f>
        <v>3025.5</v>
      </c>
      <c r="OZ39" s="25">
        <f>+IFERROR('simulations soy farm1 '!OZ144,"")</f>
        <v>4609.84</v>
      </c>
      <c r="PA39" s="25">
        <f>+IFERROR('simulations soy farm1 '!PA144,"")</f>
        <v>3661.06</v>
      </c>
      <c r="PB39" s="25">
        <f>+IFERROR('simulations soy farm1 '!PB144,"")</f>
        <v>2435.4</v>
      </c>
      <c r="PC39" s="25">
        <f>+IFERROR('simulations soy farm1 '!PC144,"")</f>
        <v>4661.99</v>
      </c>
      <c r="PD39" s="25">
        <f>+IFERROR('simulations soy farm1 '!PD144,"")</f>
        <v>4949.24</v>
      </c>
      <c r="PE39" s="25">
        <f>+IFERROR('simulations soy farm1 '!PE144,"")</f>
        <v>4849.72</v>
      </c>
      <c r="PF39" s="25">
        <f>+IFERROR('simulations soy farm1 '!PF144,"")</f>
        <v>4933.1499999999996</v>
      </c>
      <c r="PG39" s="25">
        <f>+IFERROR('simulations soy farm1 '!PG144,"")</f>
        <v>2845.29</v>
      </c>
      <c r="PH39" s="25">
        <f>+IFERROR('simulations soy farm1 '!PH144,"")</f>
        <v>4641.13</v>
      </c>
      <c r="PI39" s="25">
        <f>+IFERROR('simulations soy farm1 '!PI144,"")</f>
        <v>3361.94</v>
      </c>
      <c r="PJ39" s="25">
        <f>+IFERROR('simulations soy farm1 '!PJ144,"")</f>
        <v>206.29</v>
      </c>
      <c r="PK39" s="25">
        <f>+IFERROR('simulations soy farm1 '!PK144,"")</f>
        <v>147.66</v>
      </c>
      <c r="PL39" s="25">
        <f>+IFERROR('simulations soy farm1 '!PL144,"")</f>
        <v>4933.1499999999996</v>
      </c>
      <c r="PM39" s="25">
        <f>+IFERROR('simulations soy farm1 '!PM144,"")</f>
        <v>4530.32</v>
      </c>
      <c r="PN39" s="25">
        <f>+IFERROR('simulations soy farm1 '!PN144,"")</f>
        <v>4724.5600000000004</v>
      </c>
      <c r="PO39" s="25">
        <f>+IFERROR('simulations soy farm1 '!PO144,"")</f>
        <v>4734.99</v>
      </c>
      <c r="PP39" s="25">
        <f>+IFERROR('simulations soy farm1 '!PP144,"")</f>
        <v>0</v>
      </c>
      <c r="PQ39" s="25">
        <f>+IFERROR('simulations soy farm1 '!PQ144,"")</f>
        <v>4693.28</v>
      </c>
      <c r="PR39" s="25">
        <f>+IFERROR('simulations soy farm1 '!PR144,"")</f>
        <v>2880.45</v>
      </c>
      <c r="PS39" s="25">
        <f>+IFERROR('simulations soy farm1 '!PS144,"")</f>
        <v>4821.03</v>
      </c>
      <c r="PT39" s="25">
        <f>+IFERROR('simulations soy farm1 '!PT144,"")</f>
        <v>2364.04</v>
      </c>
      <c r="PU39" s="25">
        <f>+IFERROR('simulations soy farm1 '!PU144,"")</f>
        <v>4755.8500000000004</v>
      </c>
      <c r="PV39" s="25">
        <f>+IFERROR('simulations soy farm1 '!PV144,"")</f>
        <v>0</v>
      </c>
      <c r="PW39" s="25">
        <f>+IFERROR('simulations soy farm1 '!PW144,"")</f>
        <v>4027.74</v>
      </c>
      <c r="PX39" s="25">
        <f>+IFERROR('simulations soy farm1 '!PX144,"")</f>
        <v>0</v>
      </c>
      <c r="PY39" s="25">
        <f>+IFERROR('simulations soy farm1 '!PY144,"")</f>
        <v>4912.97</v>
      </c>
      <c r="PZ39" s="25">
        <f>+IFERROR('simulations soy farm1 '!PZ144,"")</f>
        <v>4849.72</v>
      </c>
      <c r="QA39" s="25">
        <f>+IFERROR('simulations soy farm1 '!QA144,"")</f>
        <v>4249.5200000000004</v>
      </c>
      <c r="QB39" s="25">
        <f>+IFERROR('simulations soy farm1 '!QB144,"")</f>
        <v>1396.82</v>
      </c>
      <c r="QC39" s="25">
        <f>+IFERROR('simulations soy farm1 '!QC144,"")</f>
        <v>4960.0200000000004</v>
      </c>
      <c r="QD39" s="25">
        <f>+IFERROR('simulations soy farm1 '!QD144,"")</f>
        <v>0</v>
      </c>
      <c r="QE39" s="25">
        <f>+IFERROR('simulations soy farm1 '!QE144,"")</f>
        <v>4805.3900000000003</v>
      </c>
      <c r="QF39" s="25">
        <f>+IFERROR('simulations soy farm1 '!QF144,"")</f>
        <v>4661.99</v>
      </c>
      <c r="QG39" s="25">
        <f>+IFERROR('simulations soy farm1 '!QG144,"")</f>
        <v>0</v>
      </c>
      <c r="QH39" s="25">
        <f>+IFERROR('simulations soy farm1 '!QH144,"")</f>
        <v>0</v>
      </c>
      <c r="QI39" s="25">
        <f>+IFERROR('simulations soy farm1 '!QI144,"")</f>
        <v>4766.28</v>
      </c>
      <c r="QJ39" s="25">
        <f>+IFERROR('simulations soy farm1 '!QJ144,"")</f>
        <v>505.62</v>
      </c>
      <c r="QK39" s="25">
        <f>+IFERROR('simulations soy farm1 '!QK144,"")</f>
        <v>4828.8599999999997</v>
      </c>
      <c r="QL39" s="25">
        <f>+IFERROR('simulations soy farm1 '!QL144,"")</f>
        <v>4630.7</v>
      </c>
      <c r="QM39" s="25">
        <f>+IFERROR('simulations soy farm1 '!QM144,"")</f>
        <v>4702.88</v>
      </c>
      <c r="QN39" s="25">
        <f>+IFERROR('simulations soy farm1 '!QN144,"")</f>
        <v>4776.71</v>
      </c>
      <c r="QO39" s="25">
        <f>+IFERROR('simulations soy farm1 '!QO144,"")</f>
        <v>4676.76</v>
      </c>
      <c r="QP39" s="25">
        <f>+IFERROR('simulations soy farm1 '!QP144,"")</f>
        <v>0</v>
      </c>
      <c r="QQ39" s="25">
        <f>+IFERROR('simulations soy farm1 '!QQ144,"")</f>
        <v>3994.42</v>
      </c>
      <c r="QR39" s="25">
        <f>+IFERROR('simulations soy farm1 '!QR144,"")</f>
        <v>4860.1499999999996</v>
      </c>
      <c r="QS39" s="25">
        <f>+IFERROR('simulations soy farm1 '!QS144,"")</f>
        <v>3123.85</v>
      </c>
      <c r="QT39" s="25">
        <f>+IFERROR('simulations soy farm1 '!QT144,"")</f>
        <v>4703.7</v>
      </c>
      <c r="QU39" s="25">
        <f>+IFERROR('simulations soy farm1 '!QU144,"")</f>
        <v>0</v>
      </c>
      <c r="QV39" s="25">
        <f>+IFERROR('simulations soy farm1 '!QV144,"")</f>
        <v>3804.55</v>
      </c>
      <c r="QW39" s="25">
        <f>+IFERROR('simulations soy farm1 '!QW144,"")</f>
        <v>0</v>
      </c>
      <c r="QX39" s="25">
        <f>+IFERROR('simulations soy farm1 '!QX144,"")</f>
        <v>429.63</v>
      </c>
      <c r="QY39" s="25">
        <f>+IFERROR('simulations soy farm1 '!QY144,"")</f>
        <v>1778.52</v>
      </c>
      <c r="QZ39" s="25">
        <f>+IFERROR('simulations soy farm1 '!QZ144,"")</f>
        <v>2718.27</v>
      </c>
      <c r="RA39" s="25">
        <f>+IFERROR('simulations soy farm1 '!RA144,"")</f>
        <v>4693.28</v>
      </c>
      <c r="RB39" s="25">
        <f>+IFERROR('simulations soy farm1 '!RB144,"")</f>
        <v>4841.99</v>
      </c>
      <c r="RC39" s="25">
        <f>+IFERROR('simulations soy farm1 '!RC144,"")</f>
        <v>5065.83</v>
      </c>
      <c r="RD39" s="25">
        <f>+IFERROR('simulations soy farm1 '!RD144,"")</f>
        <v>4839.29</v>
      </c>
      <c r="RE39" s="25">
        <f>+IFERROR('simulations soy farm1 '!RE144,"")</f>
        <v>3115.87</v>
      </c>
      <c r="RF39" s="25">
        <f>+IFERROR('simulations soy farm1 '!RF144,"")</f>
        <v>4881.01</v>
      </c>
      <c r="RG39" s="25">
        <f>+IFERROR('simulations soy farm1 '!RG144,"")</f>
        <v>4588.9799999999996</v>
      </c>
      <c r="RH39" s="25">
        <f>+IFERROR('simulations soy farm1 '!RH144,"")</f>
        <v>2356.77</v>
      </c>
      <c r="RI39" s="25">
        <f>+IFERROR('simulations soy farm1 '!RI144,"")</f>
        <v>4839.29</v>
      </c>
      <c r="RJ39" s="25">
        <f>+IFERROR('simulations soy farm1 '!RJ144,"")</f>
        <v>4661.99</v>
      </c>
      <c r="RK39" s="25">
        <f>+IFERROR('simulations soy farm1 '!RK144,"")</f>
        <v>4828.8599999999997</v>
      </c>
      <c r="RL39" s="25">
        <f>+IFERROR('simulations soy farm1 '!RL144,"")</f>
        <v>4847.18</v>
      </c>
      <c r="RM39" s="25">
        <f>+IFERROR('simulations soy farm1 '!RM144,"")</f>
        <v>421.64</v>
      </c>
      <c r="RN39" s="25">
        <f>+IFERROR('simulations soy farm1 '!RN144,"")</f>
        <v>4745.42</v>
      </c>
      <c r="RO39" s="25">
        <f>+IFERROR('simulations soy farm1 '!RO144,"")</f>
        <v>0</v>
      </c>
      <c r="RP39" s="25">
        <f>+IFERROR('simulations soy farm1 '!RP144,"")</f>
        <v>4641.13</v>
      </c>
      <c r="RQ39" s="25">
        <f>+IFERROR('simulations soy farm1 '!RQ144,"")</f>
        <v>4693.28</v>
      </c>
      <c r="RR39" s="25">
        <f>+IFERROR('simulations soy farm1 '!RR144,"")</f>
        <v>4401.26</v>
      </c>
      <c r="RS39" s="25">
        <f>+IFERROR('simulations soy farm1 '!RS144,"")</f>
        <v>867.68</v>
      </c>
      <c r="RT39" s="25">
        <f>+IFERROR('simulations soy farm1 '!RT144,"")</f>
        <v>4661.99</v>
      </c>
      <c r="RU39" s="25">
        <f>+IFERROR('simulations soy farm1 '!RU144,"")</f>
        <v>5036.3999999999996</v>
      </c>
      <c r="RV39" s="25">
        <f>+IFERROR('simulations soy farm1 '!RV144,"")</f>
        <v>0</v>
      </c>
      <c r="RW39" s="25">
        <f>+IFERROR('simulations soy farm1 '!RW144,"")</f>
        <v>4630.7</v>
      </c>
      <c r="RX39" s="25">
        <f>+IFERROR('simulations soy farm1 '!RX144,"")</f>
        <v>2742.68</v>
      </c>
      <c r="RY39" s="25">
        <f>+IFERROR('simulations soy farm1 '!RY144,"")</f>
        <v>0</v>
      </c>
      <c r="RZ39" s="25">
        <f>+IFERROR('simulations soy farm1 '!RZ144,"")</f>
        <v>3568.13</v>
      </c>
      <c r="SA39" s="25">
        <f>+IFERROR('simulations soy farm1 '!SA144,"")</f>
        <v>4861.37</v>
      </c>
      <c r="SB39" s="25">
        <f>+IFERROR('simulations soy farm1 '!SB144,"")</f>
        <v>4808</v>
      </c>
      <c r="SC39" s="25">
        <f>+IFERROR('simulations soy farm1 '!SC144,"")</f>
        <v>832.4</v>
      </c>
      <c r="SD39" s="25">
        <f>+IFERROR('simulations soy farm1 '!SD144,"")</f>
        <v>3832.97</v>
      </c>
      <c r="SE39" s="25">
        <f>+IFERROR('simulations soy farm1 '!SE144,"")</f>
        <v>4860.1499999999996</v>
      </c>
      <c r="SF39" s="25">
        <f>+IFERROR('simulations soy farm1 '!SF144,"")</f>
        <v>4787.1400000000003</v>
      </c>
      <c r="SG39" s="25">
        <f>+IFERROR('simulations soy farm1 '!SG144,"")</f>
        <v>4849.72</v>
      </c>
      <c r="SI39" s="25">
        <f t="shared" ref="SI39:SI42" si="79">+(SUMIF(C39:SG39,"&gt;0")+SUMIF(C39:SG39,"&lt;=0"))/(COUNTIF(C39:SG39,"&gt;0")+COUNTIF(C39:SG39,"&lt;=0"))</f>
        <v>3494.68448897795</v>
      </c>
      <c r="SJ39" s="25"/>
      <c r="SK39" s="94">
        <f>++IF(ISERROR(SK38),"n/a",IF(SK38=0,"n/a",IFERROR(TT38,"n/a")))</f>
        <v>0.49399999999999999</v>
      </c>
      <c r="SL39" s="94">
        <f>+IF(ISERROR(SL38),"n/a",IF(SL38=0,"n/a",IFERROR(TT39,"n/a")))</f>
        <v>0.34399999999999997</v>
      </c>
      <c r="SM39" s="94">
        <f>+IF(ISERROR(SM38),"n/a",IF(SM38=0,"n/a",IFERROR(TT40,"n/a")))</f>
        <v>0.38600000000000001</v>
      </c>
      <c r="SN39" s="94">
        <f>+IF(ISERROR(SN38),"n/a",IF(SN38=0,"n/a",IFERROR(TT41,"n/a")))</f>
        <v>0.65400000000000003</v>
      </c>
      <c r="SO39" s="94">
        <f>+IF(ISERROR(SO38),"n/a",IF(SO38=0,"n/a",IFERROR(TT42,"n/a")))</f>
        <v>0.86799999999999999</v>
      </c>
      <c r="SP39" s="25"/>
      <c r="SQ39" s="247">
        <f t="shared" ref="SQ39:SQ42" si="80">+A39</f>
        <v>2015</v>
      </c>
      <c r="SR39" s="247">
        <f t="shared" ref="SR39:SR42" si="81">+COUNTIF($B39:$SG39,"&lt;=0")</f>
        <v>65</v>
      </c>
      <c r="SS39" s="247">
        <f t="shared" ref="SS39:SS42" si="82">+COUNTIF($B39:$SG39,"&lt;=10000")</f>
        <v>500</v>
      </c>
      <c r="ST39" s="247">
        <f t="shared" ref="ST39:ST42" si="83">+COUNTIF($B39:$SG39,"&lt;=25000")</f>
        <v>500</v>
      </c>
      <c r="SU39" s="247">
        <f t="shared" ref="SU39:SU42" si="84">+COUNTIF($B39:$SG39,"&lt;=50000")</f>
        <v>500</v>
      </c>
      <c r="SV39" s="247">
        <f t="shared" ref="SV39:SV42" si="85">+COUNTIF($B39:$SG39,"&lt;=75000")</f>
        <v>500</v>
      </c>
      <c r="SW39" s="247">
        <f t="shared" ref="SW39:SW42" si="86">+COUNTIF($B39:$SG39,"&lt;=100000")</f>
        <v>500</v>
      </c>
      <c r="SX39" s="247">
        <f t="shared" ref="SX39:SX42" si="87">+COUNTIF($B39:$SG39,"&lt;=125000")</f>
        <v>500</v>
      </c>
      <c r="SY39" s="247">
        <f t="shared" ref="SY39:SY42" si="88">+COUNTIF($B39:$SG39,"&lt;=150000")</f>
        <v>500</v>
      </c>
      <c r="SZ39" s="247">
        <f t="shared" ref="SZ39:SZ42" si="89">+COUNTIF($B39:$SG39,"&lt;=150000")+COUNTIF($B39:$SG39,"&gt;150000")</f>
        <v>500</v>
      </c>
      <c r="TA39" s="25"/>
      <c r="TB39" s="168">
        <f t="shared" ref="TB39:TB42" si="90">+SR39/$SZ39</f>
        <v>0.13</v>
      </c>
      <c r="TC39" s="168">
        <f t="shared" ref="TC39:TC42" si="91">+(SS39-SR39)/$SZ39</f>
        <v>0.87</v>
      </c>
      <c r="TD39" s="168">
        <f t="shared" si="72"/>
        <v>0</v>
      </c>
      <c r="TE39" s="168">
        <f t="shared" si="73"/>
        <v>0</v>
      </c>
      <c r="TF39" s="168">
        <f t="shared" si="74"/>
        <v>0</v>
      </c>
      <c r="TG39" s="168">
        <f t="shared" si="75"/>
        <v>0</v>
      </c>
      <c r="TH39" s="168">
        <f t="shared" si="76"/>
        <v>0</v>
      </c>
      <c r="TI39" s="168">
        <f t="shared" si="77"/>
        <v>0</v>
      </c>
      <c r="TJ39" s="168">
        <f t="shared" si="78"/>
        <v>0</v>
      </c>
      <c r="TK39" s="94">
        <f t="shared" ref="TK39:TK42" si="92">SUM(TB39:TJ39)</f>
        <v>1</v>
      </c>
      <c r="TM39">
        <v>2</v>
      </c>
      <c r="TP39" s="477">
        <f>+SMALL(B39:SG39,ROUND(SZ39*$TP$15,0))</f>
        <v>2349.62</v>
      </c>
      <c r="TQ39" s="477">
        <f t="shared" ref="TQ39:TQ42" si="93">+SMALL($B39:$SG39,ROUND($SZ39*TQ$15,0))</f>
        <v>4787.1400000000003</v>
      </c>
      <c r="TR39" s="25">
        <f t="shared" ref="TR39:TR42" si="94">+SI39</f>
        <v>3494.68448897795</v>
      </c>
      <c r="TS39">
        <f>+RANK(SI39,B39:SI39,1)</f>
        <v>172</v>
      </c>
      <c r="TT39" s="168">
        <f>+TS39/SZ39</f>
        <v>0.34399999999999997</v>
      </c>
      <c r="TV39" s="168">
        <f t="shared" ref="TV39:TV42" si="95">+SR39/SZ39</f>
        <v>0.13</v>
      </c>
    </row>
    <row r="40" spans="1:542">
      <c r="A40">
        <v>2016</v>
      </c>
      <c r="B40" s="25">
        <f>+IFERROR('simulations soy farm1 '!B189,"")</f>
        <v>4274.2299999999996</v>
      </c>
      <c r="C40" s="25">
        <f>+IFERROR('simulations soy farm1 '!C189,"")</f>
        <v>3740.75</v>
      </c>
      <c r="D40" s="25">
        <f>+IFERROR('simulations soy farm1 '!D189,"")</f>
        <v>4868.8900000000003</v>
      </c>
      <c r="E40" s="25">
        <f>+IFERROR('simulations soy farm1 '!E189,"")</f>
        <v>4931.45</v>
      </c>
      <c r="F40" s="25">
        <f>+IFERROR('simulations soy farm1 '!F189,"")</f>
        <v>4893.93</v>
      </c>
      <c r="G40" s="25">
        <f>+IFERROR('simulations soy farm1 '!G189,"")</f>
        <v>3216.26</v>
      </c>
      <c r="H40" s="25">
        <f>+IFERROR('simulations soy farm1 '!H189,"")</f>
        <v>4856.76</v>
      </c>
      <c r="I40" s="25">
        <f>+IFERROR('simulations soy farm1 '!I189,"")</f>
        <v>1244.48</v>
      </c>
      <c r="J40" s="25">
        <f>+IFERROR('simulations soy farm1 '!J189,"")</f>
        <v>588.47</v>
      </c>
      <c r="K40" s="25">
        <f>+IFERROR('simulations soy farm1 '!K189,"")</f>
        <v>4426.8500000000004</v>
      </c>
      <c r="L40" s="25">
        <f>+IFERROR('simulations soy farm1 '!L189,"")</f>
        <v>4530.47</v>
      </c>
      <c r="M40" s="25">
        <f>+IFERROR('simulations soy farm1 '!M189,"")</f>
        <v>1314.25</v>
      </c>
      <c r="N40" s="25">
        <f>+IFERROR('simulations soy farm1 '!N189,"")</f>
        <v>1911.39</v>
      </c>
      <c r="O40" s="25">
        <f>+IFERROR('simulations soy farm1 '!O189,"")</f>
        <v>1485.58</v>
      </c>
      <c r="P40" s="25">
        <f>+IFERROR('simulations soy farm1 '!P189,"")</f>
        <v>900.97</v>
      </c>
      <c r="Q40" s="25">
        <f>+IFERROR('simulations soy farm1 '!Q189,"")</f>
        <v>4706.8599999999997</v>
      </c>
      <c r="R40" s="25">
        <f>+IFERROR('simulations soy farm1 '!R189,"")</f>
        <v>4918.1400000000003</v>
      </c>
      <c r="S40" s="25">
        <f>+IFERROR('simulations soy farm1 '!S189,"")</f>
        <v>0</v>
      </c>
      <c r="T40" s="25">
        <f>+IFERROR('simulations soy farm1 '!T189,"")</f>
        <v>4626.41</v>
      </c>
      <c r="U40" s="25">
        <f>+IFERROR('simulations soy farm1 '!U189,"")</f>
        <v>4840.67</v>
      </c>
      <c r="V40" s="25">
        <f>+IFERROR('simulations soy farm1 '!V189,"")</f>
        <v>4893.88</v>
      </c>
      <c r="W40" s="25">
        <f>+IFERROR('simulations soy farm1 '!W189,"")</f>
        <v>1460.98</v>
      </c>
      <c r="X40" s="25">
        <f>+IFERROR('simulations soy farm1 '!X189,"")</f>
        <v>5138.96</v>
      </c>
      <c r="Y40" s="25">
        <f>+IFERROR('simulations soy farm1 '!Y189,"")</f>
        <v>0</v>
      </c>
      <c r="Z40" s="25">
        <f>+IFERROR('simulations soy farm1 '!Z189,"")</f>
        <v>0</v>
      </c>
      <c r="AA40" s="25">
        <f>+IFERROR('simulations soy farm1 '!AA189,"")</f>
        <v>0</v>
      </c>
      <c r="AB40" s="25">
        <f>+IFERROR('simulations soy farm1 '!AB189,"")</f>
        <v>4846.8900000000003</v>
      </c>
      <c r="AC40" s="25">
        <f>+IFERROR('simulations soy farm1 '!AC189,"")</f>
        <v>4837.25</v>
      </c>
      <c r="AD40" s="25">
        <f>+IFERROR('simulations soy farm1 '!AD189,"")</f>
        <v>239.76</v>
      </c>
      <c r="AE40" s="25">
        <f>+IFERROR('simulations soy farm1 '!AE189,"")</f>
        <v>4605.42</v>
      </c>
      <c r="AF40" s="25">
        <f>+IFERROR('simulations soy farm1 '!AF189,"")</f>
        <v>4797.57</v>
      </c>
      <c r="AG40" s="25">
        <f>+IFERROR('simulations soy farm1 '!AG189,"")</f>
        <v>2487.61</v>
      </c>
      <c r="AH40" s="25">
        <f>+IFERROR('simulations soy farm1 '!AH189,"")</f>
        <v>0</v>
      </c>
      <c r="AI40" s="25">
        <f>+IFERROR('simulations soy farm1 '!AI189,"")</f>
        <v>0</v>
      </c>
      <c r="AJ40" s="25">
        <f>+IFERROR('simulations soy farm1 '!AJ189,"")</f>
        <v>4699.01</v>
      </c>
      <c r="AK40" s="25">
        <f>+IFERROR('simulations soy farm1 '!AK189,"")</f>
        <v>4649.9799999999996</v>
      </c>
      <c r="AL40" s="25">
        <f>+IFERROR('simulations soy farm1 '!AL189,"")</f>
        <v>0</v>
      </c>
      <c r="AM40" s="25">
        <f>+IFERROR('simulations soy farm1 '!AM189,"")</f>
        <v>5076.18</v>
      </c>
      <c r="AN40" s="25">
        <f>+IFERROR('simulations soy farm1 '!AN189,"")</f>
        <v>4642.38</v>
      </c>
      <c r="AO40" s="25">
        <f>+IFERROR('simulations soy farm1 '!AO189,"")</f>
        <v>0</v>
      </c>
      <c r="AP40" s="25">
        <f>+IFERROR('simulations soy farm1 '!AP189,"")</f>
        <v>4894.3900000000003</v>
      </c>
      <c r="AQ40" s="25">
        <f>+IFERROR('simulations soy farm1 '!AQ189,"")</f>
        <v>3864.96</v>
      </c>
      <c r="AR40" s="25">
        <f>+IFERROR('simulations soy farm1 '!AR189,"")</f>
        <v>4598.72</v>
      </c>
      <c r="AS40" s="25">
        <f>+IFERROR('simulations soy farm1 '!AS189,"")</f>
        <v>2989.28</v>
      </c>
      <c r="AT40" s="25">
        <f>+IFERROR('simulations soy farm1 '!AT189,"")</f>
        <v>4537.47</v>
      </c>
      <c r="AU40" s="25">
        <f>+IFERROR('simulations soy farm1 '!AU189,"")</f>
        <v>4606.37</v>
      </c>
      <c r="AV40" s="25">
        <f>+IFERROR('simulations soy farm1 '!AV189,"")</f>
        <v>1679.52</v>
      </c>
      <c r="AW40" s="25">
        <f>+IFERROR('simulations soy farm1 '!AW189,"")</f>
        <v>1067.04</v>
      </c>
      <c r="AX40" s="25">
        <f>+IFERROR('simulations soy farm1 '!AX189,"")</f>
        <v>4873.59</v>
      </c>
      <c r="AY40" s="25">
        <f>+IFERROR('simulations soy farm1 '!AY189,"")</f>
        <v>4845.7700000000004</v>
      </c>
      <c r="AZ40" s="25">
        <f>+IFERROR('simulations soy farm1 '!AZ189,"")</f>
        <v>3165.5</v>
      </c>
      <c r="BA40" s="25">
        <f>+IFERROR('simulations soy farm1 '!BA189,"")</f>
        <v>418.85</v>
      </c>
      <c r="BB40" s="25">
        <f>+IFERROR('simulations soy farm1 '!BB189,"")</f>
        <v>4842.96</v>
      </c>
      <c r="BC40" s="25">
        <f>+IFERROR('simulations soy farm1 '!BC189,"")</f>
        <v>4680.97</v>
      </c>
      <c r="BD40" s="25">
        <f>+IFERROR('simulations soy farm1 '!BD189,"")</f>
        <v>1069.23</v>
      </c>
      <c r="BE40" s="25">
        <f>+IFERROR('simulations soy farm1 '!BE189,"")</f>
        <v>4679.76</v>
      </c>
      <c r="BF40" s="25">
        <f>+IFERROR('simulations soy farm1 '!BF189,"")</f>
        <v>4765.6400000000003</v>
      </c>
      <c r="BG40" s="25">
        <f>+IFERROR('simulations soy farm1 '!BG189,"")</f>
        <v>4759.43</v>
      </c>
      <c r="BH40" s="25">
        <f>+IFERROR('simulations soy farm1 '!BH189,"")</f>
        <v>4655.25</v>
      </c>
      <c r="BI40" s="25">
        <f>+IFERROR('simulations soy farm1 '!BI189,"")</f>
        <v>4960.57</v>
      </c>
      <c r="BJ40" s="25">
        <f>+IFERROR('simulations soy farm1 '!BJ189,"")</f>
        <v>4792.28</v>
      </c>
      <c r="BK40" s="25">
        <f>+IFERROR('simulations soy farm1 '!BK189,"")</f>
        <v>4412.8900000000003</v>
      </c>
      <c r="BL40" s="25">
        <f>+IFERROR('simulations soy farm1 '!BL189,"")</f>
        <v>4932.3100000000004</v>
      </c>
      <c r="BM40" s="25">
        <f>+IFERROR('simulations soy farm1 '!BM189,"")</f>
        <v>4750.1499999999996</v>
      </c>
      <c r="BN40" s="25">
        <f>+IFERROR('simulations soy farm1 '!BN189,"")</f>
        <v>4401.9799999999996</v>
      </c>
      <c r="BO40" s="25">
        <f>+IFERROR('simulations soy farm1 '!BO189,"")</f>
        <v>0</v>
      </c>
      <c r="BP40" s="25">
        <f>+IFERROR('simulations soy farm1 '!BP189,"")</f>
        <v>3135.96</v>
      </c>
      <c r="BQ40" s="25">
        <f>+IFERROR('simulations soy farm1 '!BQ189,"")</f>
        <v>4790.9399999999996</v>
      </c>
      <c r="BR40" s="25">
        <f>+IFERROR('simulations soy farm1 '!BR189,"")</f>
        <v>0</v>
      </c>
      <c r="BS40" s="25">
        <f>+IFERROR('simulations soy farm1 '!BS189,"")</f>
        <v>4495.84</v>
      </c>
      <c r="BT40" s="25">
        <f>+IFERROR('simulations soy farm1 '!BT189,"")</f>
        <v>3742.28</v>
      </c>
      <c r="BU40" s="25">
        <f>+IFERROR('simulations soy farm1 '!BU189,"")</f>
        <v>0</v>
      </c>
      <c r="BV40" s="25">
        <f>+IFERROR('simulations soy farm1 '!BV189,"")</f>
        <v>4705.5</v>
      </c>
      <c r="BW40" s="25">
        <f>+IFERROR('simulations soy farm1 '!BW189,"")</f>
        <v>0</v>
      </c>
      <c r="BX40" s="25">
        <f>+IFERROR('simulations soy farm1 '!BX189,"")</f>
        <v>3223.29</v>
      </c>
      <c r="BY40" s="25">
        <f>+IFERROR('simulations soy farm1 '!BY189,"")</f>
        <v>4370.45</v>
      </c>
      <c r="BZ40" s="25">
        <f>+IFERROR('simulations soy farm1 '!BZ189,"")</f>
        <v>1628.14</v>
      </c>
      <c r="CA40" s="25">
        <f>+IFERROR('simulations soy farm1 '!CA189,"")</f>
        <v>3288.58</v>
      </c>
      <c r="CB40" s="25">
        <f>+IFERROR('simulations soy farm1 '!CB189,"")</f>
        <v>0</v>
      </c>
      <c r="CC40" s="25">
        <f>+IFERROR('simulations soy farm1 '!CC189,"")</f>
        <v>5077.1400000000003</v>
      </c>
      <c r="CD40" s="25">
        <f>+IFERROR('simulations soy farm1 '!CD189,"")</f>
        <v>4893.76</v>
      </c>
      <c r="CE40" s="25">
        <f>+IFERROR('simulations soy farm1 '!CE189,"")</f>
        <v>4559.25</v>
      </c>
      <c r="CF40" s="25">
        <f>+IFERROR('simulations soy farm1 '!CF189,"")</f>
        <v>5168</v>
      </c>
      <c r="CG40" s="25">
        <f>+IFERROR('simulations soy farm1 '!CG189,"")</f>
        <v>2672.44</v>
      </c>
      <c r="CH40" s="25">
        <f>+IFERROR('simulations soy farm1 '!CH189,"")</f>
        <v>0</v>
      </c>
      <c r="CI40" s="25">
        <f>+IFERROR('simulations soy farm1 '!CI189,"")</f>
        <v>1437.96</v>
      </c>
      <c r="CJ40" s="25">
        <f>+IFERROR('simulations soy farm1 '!CJ189,"")</f>
        <v>0</v>
      </c>
      <c r="CK40" s="25">
        <f>+IFERROR('simulations soy farm1 '!CK189,"")</f>
        <v>4630.32</v>
      </c>
      <c r="CL40" s="25">
        <f>+IFERROR('simulations soy farm1 '!CL189,"")</f>
        <v>4700.25</v>
      </c>
      <c r="CM40" s="25">
        <f>+IFERROR('simulations soy farm1 '!CM189,"")</f>
        <v>4689</v>
      </c>
      <c r="CN40" s="25">
        <f>+IFERROR('simulations soy farm1 '!CN189,"")</f>
        <v>607.46</v>
      </c>
      <c r="CO40" s="25">
        <f>+IFERROR('simulations soy farm1 '!CO189,"")</f>
        <v>0</v>
      </c>
      <c r="CP40" s="25">
        <f>+IFERROR('simulations soy farm1 '!CP189,"")</f>
        <v>4490.4799999999996</v>
      </c>
      <c r="CQ40" s="25">
        <f>+IFERROR('simulations soy farm1 '!CQ189,"")</f>
        <v>1244.26</v>
      </c>
      <c r="CR40" s="25">
        <f>+IFERROR('simulations soy farm1 '!CR189,"")</f>
        <v>4764.5600000000004</v>
      </c>
      <c r="CS40" s="25">
        <f>+IFERROR('simulations soy farm1 '!CS189,"")</f>
        <v>0</v>
      </c>
      <c r="CT40" s="25">
        <f>+IFERROR('simulations soy farm1 '!CT189,"")</f>
        <v>4478.54</v>
      </c>
      <c r="CU40" s="25">
        <f>+IFERROR('simulations soy farm1 '!CU189,"")</f>
        <v>0</v>
      </c>
      <c r="CV40" s="25">
        <f>+IFERROR('simulations soy farm1 '!CV189,"")</f>
        <v>4201.57</v>
      </c>
      <c r="CW40" s="25">
        <f>+IFERROR('simulations soy farm1 '!CW189,"")</f>
        <v>5028.8599999999997</v>
      </c>
      <c r="CX40" s="25">
        <f>+IFERROR('simulations soy farm1 '!CX189,"")</f>
        <v>5017.8100000000004</v>
      </c>
      <c r="CY40" s="25">
        <f>+IFERROR('simulations soy farm1 '!CY189,"")</f>
        <v>0</v>
      </c>
      <c r="CZ40" s="25">
        <f>+IFERROR('simulations soy farm1 '!CZ189,"")</f>
        <v>2412.1</v>
      </c>
      <c r="DA40" s="25">
        <f>+IFERROR('simulations soy farm1 '!DA189,"")</f>
        <v>4771.3100000000004</v>
      </c>
      <c r="DB40" s="25">
        <f>+IFERROR('simulations soy farm1 '!DB189,"")</f>
        <v>0</v>
      </c>
      <c r="DC40" s="25">
        <f>+IFERROR('simulations soy farm1 '!DC189,"")</f>
        <v>2736.27</v>
      </c>
      <c r="DD40" s="25">
        <f>+IFERROR('simulations soy farm1 '!DD189,"")</f>
        <v>1885.45</v>
      </c>
      <c r="DE40" s="25">
        <f>+IFERROR('simulations soy farm1 '!DE189,"")</f>
        <v>4656.05</v>
      </c>
      <c r="DF40" s="25">
        <f>+IFERROR('simulations soy farm1 '!DF189,"")</f>
        <v>0</v>
      </c>
      <c r="DG40" s="25">
        <f>+IFERROR('simulations soy farm1 '!DG189,"")</f>
        <v>4743.4399999999996</v>
      </c>
      <c r="DH40" s="25">
        <f>+IFERROR('simulations soy farm1 '!DH189,"")</f>
        <v>1601.29</v>
      </c>
      <c r="DI40" s="25">
        <f>+IFERROR('simulations soy farm1 '!DI189,"")</f>
        <v>3616.63</v>
      </c>
      <c r="DJ40" s="25">
        <f>+IFERROR('simulations soy farm1 '!DJ189,"")</f>
        <v>4649.75</v>
      </c>
      <c r="DK40" s="25">
        <f>+IFERROR('simulations soy farm1 '!DK189,"")</f>
        <v>3455.01</v>
      </c>
      <c r="DL40" s="25">
        <f>+IFERROR('simulations soy farm1 '!DL189,"")</f>
        <v>4651.3999999999996</v>
      </c>
      <c r="DM40" s="25">
        <f>+IFERROR('simulations soy farm1 '!DM189,"")</f>
        <v>4788.41</v>
      </c>
      <c r="DN40" s="25">
        <f>+IFERROR('simulations soy farm1 '!DN189,"")</f>
        <v>4553.37</v>
      </c>
      <c r="DO40" s="25">
        <f>+IFERROR('simulations soy farm1 '!DO189,"")</f>
        <v>0</v>
      </c>
      <c r="DP40" s="25">
        <f>+IFERROR('simulations soy farm1 '!DP189,"")</f>
        <v>2786.33</v>
      </c>
      <c r="DQ40" s="25">
        <f>+IFERROR('simulations soy farm1 '!DQ189,"")</f>
        <v>0</v>
      </c>
      <c r="DR40" s="25">
        <f>+IFERROR('simulations soy farm1 '!DR189,"")</f>
        <v>0</v>
      </c>
      <c r="DS40" s="25">
        <f>+IFERROR('simulations soy farm1 '!DS189,"")</f>
        <v>4743.9399999999996</v>
      </c>
      <c r="DT40" s="25">
        <f>+IFERROR('simulations soy farm1 '!DT189,"")</f>
        <v>1440.48</v>
      </c>
      <c r="DU40" s="25">
        <f>+IFERROR('simulations soy farm1 '!DU189,"")</f>
        <v>3516.25</v>
      </c>
      <c r="DV40" s="25">
        <f>+IFERROR('simulations soy farm1 '!DV189,"")</f>
        <v>4731.1000000000004</v>
      </c>
      <c r="DW40" s="25">
        <f>+IFERROR('simulations soy farm1 '!DW189,"")</f>
        <v>0</v>
      </c>
      <c r="DX40" s="25">
        <f>+IFERROR('simulations soy farm1 '!DX189,"")</f>
        <v>4841.07</v>
      </c>
      <c r="DY40" s="25">
        <f>+IFERROR('simulations soy farm1 '!DY189,"")</f>
        <v>4798.5600000000004</v>
      </c>
      <c r="DZ40" s="25">
        <f>+IFERROR('simulations soy farm1 '!DZ189,"")</f>
        <v>4584.8599999999997</v>
      </c>
      <c r="EA40" s="25">
        <f>+IFERROR('simulations soy farm1 '!EA189,"")</f>
        <v>4895.66</v>
      </c>
      <c r="EB40" s="25">
        <f>+IFERROR('simulations soy farm1 '!EB189,"")</f>
        <v>0</v>
      </c>
      <c r="EC40" s="25">
        <f>+IFERROR('simulations soy farm1 '!EC189,"")</f>
        <v>0</v>
      </c>
      <c r="ED40" s="25">
        <f>+IFERROR('simulations soy farm1 '!ED189,"")</f>
        <v>4839.0200000000004</v>
      </c>
      <c r="EE40" s="25">
        <f>+IFERROR('simulations soy farm1 '!EE189,"")</f>
        <v>4495.1400000000003</v>
      </c>
      <c r="EF40" s="25">
        <f>+IFERROR('simulations soy farm1 '!EF189,"")</f>
        <v>427.18</v>
      </c>
      <c r="EG40" s="25">
        <f>+IFERROR('simulations soy farm1 '!EG189,"")</f>
        <v>4666.7</v>
      </c>
      <c r="EH40" s="25">
        <f>+IFERROR('simulations soy farm1 '!EH189,"")</f>
        <v>0</v>
      </c>
      <c r="EI40" s="25">
        <f>+IFERROR('simulations soy farm1 '!EI189,"")</f>
        <v>405.03</v>
      </c>
      <c r="EJ40" s="25">
        <f>+IFERROR('simulations soy farm1 '!EJ189,"")</f>
        <v>0</v>
      </c>
      <c r="EK40" s="25">
        <f>+IFERROR('simulations soy farm1 '!EK189,"")</f>
        <v>3095.63</v>
      </c>
      <c r="EL40" s="25">
        <f>+IFERROR('simulations soy farm1 '!EL189,"")</f>
        <v>4689.96</v>
      </c>
      <c r="EM40" s="25">
        <f>+IFERROR('simulations soy farm1 '!EM189,"")</f>
        <v>4725.8599999999997</v>
      </c>
      <c r="EN40" s="25">
        <f>+IFERROR('simulations soy farm1 '!EN189,"")</f>
        <v>0</v>
      </c>
      <c r="EO40" s="25">
        <f>+IFERROR('simulations soy farm1 '!EO189,"")</f>
        <v>5091.29</v>
      </c>
      <c r="EP40" s="25">
        <f>+IFERROR('simulations soy farm1 '!EP189,"")</f>
        <v>0</v>
      </c>
      <c r="EQ40" s="25">
        <f>+IFERROR('simulations soy farm1 '!EQ189,"")</f>
        <v>5198.3599999999997</v>
      </c>
      <c r="ER40" s="25">
        <f>+IFERROR('simulations soy farm1 '!ER189,"")</f>
        <v>5004.97</v>
      </c>
      <c r="ES40" s="25">
        <f>+IFERROR('simulations soy farm1 '!ES189,"")</f>
        <v>1076.3800000000001</v>
      </c>
      <c r="ET40" s="25">
        <f>+IFERROR('simulations soy farm1 '!ET189,"")</f>
        <v>4630.32</v>
      </c>
      <c r="EU40" s="25">
        <f>+IFERROR('simulations soy farm1 '!EU189,"")</f>
        <v>4671.4399999999996</v>
      </c>
      <c r="EV40" s="25">
        <f>+IFERROR('simulations soy farm1 '!EV189,"")</f>
        <v>4832.17</v>
      </c>
      <c r="EW40" s="25">
        <f>+IFERROR('simulations soy farm1 '!EW189,"")</f>
        <v>4855.26</v>
      </c>
      <c r="EX40" s="25">
        <f>+IFERROR('simulations soy farm1 '!EX189,"")</f>
        <v>29.82</v>
      </c>
      <c r="EY40" s="25">
        <f>+IFERROR('simulations soy farm1 '!EY189,"")</f>
        <v>1911.69</v>
      </c>
      <c r="EZ40" s="25">
        <f>+IFERROR('simulations soy farm1 '!EZ189,"")</f>
        <v>2962.68</v>
      </c>
      <c r="FA40" s="25">
        <f>+IFERROR('simulations soy farm1 '!FA189,"")</f>
        <v>4767.7299999999996</v>
      </c>
      <c r="FB40" s="25">
        <f>+IFERROR('simulations soy farm1 '!FB189,"")</f>
        <v>2678.59</v>
      </c>
      <c r="FC40" s="25">
        <f>+IFERROR('simulations soy farm1 '!FC189,"")</f>
        <v>3338.66</v>
      </c>
      <c r="FD40" s="25">
        <f>+IFERROR('simulations soy farm1 '!FD189,"")</f>
        <v>3887.6</v>
      </c>
      <c r="FE40" s="25">
        <f>+IFERROR('simulations soy farm1 '!FE189,"")</f>
        <v>4745.3</v>
      </c>
      <c r="FF40" s="25">
        <f>+IFERROR('simulations soy farm1 '!FF189,"")</f>
        <v>0</v>
      </c>
      <c r="FG40" s="25">
        <f>+IFERROR('simulations soy farm1 '!FG189,"")</f>
        <v>1747.76</v>
      </c>
      <c r="FH40" s="25">
        <f>+IFERROR('simulations soy farm1 '!FH189,"")</f>
        <v>0</v>
      </c>
      <c r="FI40" s="25">
        <f>+IFERROR('simulations soy farm1 '!FI189,"")</f>
        <v>1147.69</v>
      </c>
      <c r="FJ40" s="25">
        <f>+IFERROR('simulations soy farm1 '!FJ189,"")</f>
        <v>4371.24</v>
      </c>
      <c r="FK40" s="25">
        <f>+IFERROR('simulations soy farm1 '!FK189,"")</f>
        <v>0</v>
      </c>
      <c r="FL40" s="25">
        <f>+IFERROR('simulations soy farm1 '!FL189,"")</f>
        <v>1246.46</v>
      </c>
      <c r="FM40" s="25">
        <f>+IFERROR('simulations soy farm1 '!FM189,"")</f>
        <v>4878.93</v>
      </c>
      <c r="FN40" s="25">
        <f>+IFERROR('simulations soy farm1 '!FN189,"")</f>
        <v>0</v>
      </c>
      <c r="FO40" s="25">
        <f>+IFERROR('simulations soy farm1 '!FO189,"")</f>
        <v>4369.59</v>
      </c>
      <c r="FP40" s="25">
        <f>+IFERROR('simulations soy farm1 '!FP189,"")</f>
        <v>281.08</v>
      </c>
      <c r="FQ40" s="25">
        <f>+IFERROR('simulations soy farm1 '!FQ189,"")</f>
        <v>4990.28</v>
      </c>
      <c r="FR40" s="25">
        <f>+IFERROR('simulations soy farm1 '!FR189,"")</f>
        <v>5057.47</v>
      </c>
      <c r="FS40" s="25">
        <f>+IFERROR('simulations soy farm1 '!FS189,"")</f>
        <v>4617.71</v>
      </c>
      <c r="FT40" s="25">
        <f>+IFERROR('simulations soy farm1 '!FT189,"")</f>
        <v>4627.6000000000004</v>
      </c>
      <c r="FU40" s="25">
        <f>+IFERROR('simulations soy farm1 '!FU189,"")</f>
        <v>4571.9799999999996</v>
      </c>
      <c r="FV40" s="25">
        <f>+IFERROR('simulations soy farm1 '!FV189,"")</f>
        <v>814.86</v>
      </c>
      <c r="FW40" s="25">
        <f>+IFERROR('simulations soy farm1 '!FW189,"")</f>
        <v>4895.8</v>
      </c>
      <c r="FX40" s="25">
        <f>+IFERROR('simulations soy farm1 '!FX189,"")</f>
        <v>4893.76</v>
      </c>
      <c r="FY40" s="25">
        <f>+IFERROR('simulations soy farm1 '!FY189,"")</f>
        <v>3573.38</v>
      </c>
      <c r="FZ40" s="25">
        <f>+IFERROR('simulations soy farm1 '!FZ189,"")</f>
        <v>850.18</v>
      </c>
      <c r="GA40" s="25">
        <f>+IFERROR('simulations soy farm1 '!GA189,"")</f>
        <v>2539.63</v>
      </c>
      <c r="GB40" s="25">
        <f>+IFERROR('simulations soy farm1 '!GB189,"")</f>
        <v>4590.66</v>
      </c>
      <c r="GC40" s="25">
        <f>+IFERROR('simulations soy farm1 '!GC189,"")</f>
        <v>4677.18</v>
      </c>
      <c r="GD40" s="25">
        <f>+IFERROR('simulations soy farm1 '!GD189,"")</f>
        <v>4654.3900000000003</v>
      </c>
      <c r="GE40" s="25">
        <f>+IFERROR('simulations soy farm1 '!GE189,"")</f>
        <v>4885.1899999999996</v>
      </c>
      <c r="GF40" s="25">
        <f>+IFERROR('simulations soy farm1 '!GF189,"")</f>
        <v>4666.1899999999996</v>
      </c>
      <c r="GG40" s="25">
        <f>+IFERROR('simulations soy farm1 '!GG189,"")</f>
        <v>0</v>
      </c>
      <c r="GH40" s="25">
        <f>+IFERROR('simulations soy farm1 '!GH189,"")</f>
        <v>4445.8100000000004</v>
      </c>
      <c r="GI40" s="25">
        <f>+IFERROR('simulations soy farm1 '!GI189,"")</f>
        <v>4787.83</v>
      </c>
      <c r="GJ40" s="25">
        <f>+IFERROR('simulations soy farm1 '!GJ189,"")</f>
        <v>4827.59</v>
      </c>
      <c r="GK40" s="25">
        <f>+IFERROR('simulations soy farm1 '!GK189,"")</f>
        <v>4479.6899999999996</v>
      </c>
      <c r="GL40" s="25">
        <f>+IFERROR('simulations soy farm1 '!GL189,"")</f>
        <v>4821.62</v>
      </c>
      <c r="GM40" s="25">
        <f>+IFERROR('simulations soy farm1 '!GM189,"")</f>
        <v>0</v>
      </c>
      <c r="GN40" s="25">
        <f>+IFERROR('simulations soy farm1 '!GN189,"")</f>
        <v>2164.7800000000002</v>
      </c>
      <c r="GO40" s="25">
        <f>+IFERROR('simulations soy farm1 '!GO189,"")</f>
        <v>0</v>
      </c>
      <c r="GP40" s="25">
        <f>+IFERROR('simulations soy farm1 '!GP189,"")</f>
        <v>0</v>
      </c>
      <c r="GQ40" s="25">
        <f>+IFERROR('simulations soy farm1 '!GQ189,"")</f>
        <v>4544.18</v>
      </c>
      <c r="GR40" s="25">
        <f>+IFERROR('simulations soy farm1 '!GR189,"")</f>
        <v>4368.1499999999996</v>
      </c>
      <c r="GS40" s="25">
        <f>+IFERROR('simulations soy farm1 '!GS189,"")</f>
        <v>0</v>
      </c>
      <c r="GT40" s="25">
        <f>+IFERROR('simulations soy farm1 '!GT189,"")</f>
        <v>2644.28</v>
      </c>
      <c r="GU40" s="25">
        <f>+IFERROR('simulations soy farm1 '!GU189,"")</f>
        <v>0</v>
      </c>
      <c r="GV40" s="25">
        <f>+IFERROR('simulations soy farm1 '!GV189,"")</f>
        <v>0</v>
      </c>
      <c r="GW40" s="25">
        <f>+IFERROR('simulations soy farm1 '!GW189,"")</f>
        <v>3143.72</v>
      </c>
      <c r="GX40" s="25">
        <f>+IFERROR('simulations soy farm1 '!GX189,"")</f>
        <v>0</v>
      </c>
      <c r="GY40" s="25">
        <f>+IFERROR('simulations soy farm1 '!GY189,"")</f>
        <v>5094.2700000000004</v>
      </c>
      <c r="GZ40" s="25">
        <f>+IFERROR('simulations soy farm1 '!GZ189,"")</f>
        <v>4856.76</v>
      </c>
      <c r="HA40" s="25">
        <f>+IFERROR('simulations soy farm1 '!HA189,"")</f>
        <v>4724.5600000000004</v>
      </c>
      <c r="HB40" s="25">
        <f>+IFERROR('simulations soy farm1 '!HB189,"")</f>
        <v>4546.55</v>
      </c>
      <c r="HC40" s="25">
        <f>+IFERROR('simulations soy farm1 '!HC189,"")</f>
        <v>0</v>
      </c>
      <c r="HD40" s="25">
        <f>+IFERROR('simulations soy farm1 '!HD189,"")</f>
        <v>4990.04</v>
      </c>
      <c r="HE40" s="25">
        <f>+IFERROR('simulations soy farm1 '!HE189,"")</f>
        <v>4696.1099999999997</v>
      </c>
      <c r="HF40" s="25">
        <f>+IFERROR('simulations soy farm1 '!HF189,"")</f>
        <v>4859.7700000000004</v>
      </c>
      <c r="HG40" s="25">
        <f>+IFERROR('simulations soy farm1 '!HG189,"")</f>
        <v>4952.33</v>
      </c>
      <c r="HH40" s="25">
        <f>+IFERROR('simulations soy farm1 '!HH189,"")</f>
        <v>1847.85</v>
      </c>
      <c r="HI40" s="25">
        <f>+IFERROR('simulations soy farm1 '!HI189,"")</f>
        <v>447.06</v>
      </c>
      <c r="HJ40" s="25">
        <f>+IFERROR('simulations soy farm1 '!HJ189,"")</f>
        <v>2113.66</v>
      </c>
      <c r="HK40" s="25">
        <f>+IFERROR('simulations soy farm1 '!HK189,"")</f>
        <v>4931.0600000000004</v>
      </c>
      <c r="HL40" s="25">
        <f>+IFERROR('simulations soy farm1 '!HL189,"")</f>
        <v>1855.13</v>
      </c>
      <c r="HM40" s="25">
        <f>+IFERROR('simulations soy farm1 '!HM189,"")</f>
        <v>0</v>
      </c>
      <c r="HN40" s="25">
        <f>+IFERROR('simulations soy farm1 '!HN189,"")</f>
        <v>0</v>
      </c>
      <c r="HO40" s="25">
        <f>+IFERROR('simulations soy farm1 '!HO189,"")</f>
        <v>4746.34</v>
      </c>
      <c r="HP40" s="25">
        <f>+IFERROR('simulations soy farm1 '!HP189,"")</f>
        <v>4755.6000000000004</v>
      </c>
      <c r="HQ40" s="25">
        <f>+IFERROR('simulations soy farm1 '!HQ189,"")</f>
        <v>1171.51</v>
      </c>
      <c r="HR40" s="25">
        <f>+IFERROR('simulations soy farm1 '!HR189,"")</f>
        <v>4702.0600000000004</v>
      </c>
      <c r="HS40" s="25">
        <f>+IFERROR('simulations soy farm1 '!HS189,"")</f>
        <v>170.15</v>
      </c>
      <c r="HT40" s="25">
        <f>+IFERROR('simulations soy farm1 '!HT189,"")</f>
        <v>4330.26</v>
      </c>
      <c r="HU40" s="25">
        <f>+IFERROR('simulations soy farm1 '!HU189,"")</f>
        <v>3685.85</v>
      </c>
      <c r="HV40" s="25">
        <f>+IFERROR('simulations soy farm1 '!HV189,"")</f>
        <v>0</v>
      </c>
      <c r="HW40" s="25">
        <f>+IFERROR('simulations soy farm1 '!HW189,"")</f>
        <v>0</v>
      </c>
      <c r="HX40" s="25">
        <f>+IFERROR('simulations soy farm1 '!HX189,"")</f>
        <v>4834.46</v>
      </c>
      <c r="HY40" s="25">
        <f>+IFERROR('simulations soy farm1 '!HY189,"")</f>
        <v>4913.6400000000003</v>
      </c>
      <c r="HZ40" s="25">
        <f>+IFERROR('simulations soy farm1 '!HZ189,"")</f>
        <v>3416.59</v>
      </c>
      <c r="IA40" s="25">
        <f>+IFERROR('simulations soy farm1 '!IA189,"")</f>
        <v>4872.03</v>
      </c>
      <c r="IB40" s="25">
        <f>+IFERROR('simulations soy farm1 '!IB189,"")</f>
        <v>3760.14</v>
      </c>
      <c r="IC40" s="25">
        <f>+IFERROR('simulations soy farm1 '!IC189,"")</f>
        <v>0</v>
      </c>
      <c r="ID40" s="25">
        <f>+IFERROR('simulations soy farm1 '!ID189,"")</f>
        <v>4649.57</v>
      </c>
      <c r="IE40" s="25">
        <f>+IFERROR('simulations soy farm1 '!IE189,"")</f>
        <v>4424.96</v>
      </c>
      <c r="IF40" s="25">
        <f>+IFERROR('simulations soy farm1 '!IF189,"")</f>
        <v>4341.46</v>
      </c>
      <c r="IG40" s="25">
        <f>+IFERROR('simulations soy farm1 '!IG189,"")</f>
        <v>0</v>
      </c>
      <c r="IH40" s="25">
        <f>+IFERROR('simulations soy farm1 '!IH189,"")</f>
        <v>1690.07</v>
      </c>
      <c r="II40" s="25">
        <f>+IFERROR('simulations soy farm1 '!II189,"")</f>
        <v>0</v>
      </c>
      <c r="IJ40" s="25">
        <f>+IFERROR('simulations soy farm1 '!IJ189,"")</f>
        <v>3533.97</v>
      </c>
      <c r="IK40" s="25">
        <f>+IFERROR('simulations soy farm1 '!IK189,"")</f>
        <v>0</v>
      </c>
      <c r="IL40" s="25">
        <f>+IFERROR('simulations soy farm1 '!IL189,"")</f>
        <v>263.25</v>
      </c>
      <c r="IM40" s="25">
        <f>+IFERROR('simulations soy farm1 '!IM189,"")</f>
        <v>4680.1499999999996</v>
      </c>
      <c r="IN40" s="25">
        <f>+IFERROR('simulations soy farm1 '!IN189,"")</f>
        <v>4565.05</v>
      </c>
      <c r="IO40" s="25">
        <f>+IFERROR('simulations soy farm1 '!IO189,"")</f>
        <v>4872.03</v>
      </c>
      <c r="IP40" s="25">
        <f>+IFERROR('simulations soy farm1 '!IP189,"")</f>
        <v>4891.82</v>
      </c>
      <c r="IQ40" s="25">
        <f>+IFERROR('simulations soy farm1 '!IQ189,"")</f>
        <v>5027.16</v>
      </c>
      <c r="IR40" s="25">
        <f>+IFERROR('simulations soy farm1 '!IR189,"")</f>
        <v>3476.16</v>
      </c>
      <c r="IS40" s="25">
        <f>+IFERROR('simulations soy farm1 '!IS189,"")</f>
        <v>0</v>
      </c>
      <c r="IT40" s="25">
        <f>+IFERROR('simulations soy farm1 '!IT189,"")</f>
        <v>0</v>
      </c>
      <c r="IU40" s="25">
        <f>+IFERROR('simulations soy farm1 '!IU189,"")</f>
        <v>1526.35</v>
      </c>
      <c r="IV40" s="25">
        <f>+IFERROR('simulations soy farm1 '!IV189,"")</f>
        <v>4938.76</v>
      </c>
      <c r="IW40" s="25">
        <f>+IFERROR('simulations soy farm1 '!IW189,"")</f>
        <v>4615.46</v>
      </c>
      <c r="IX40" s="25">
        <f>+IFERROR('simulations soy farm1 '!IX189,"")</f>
        <v>4784.3999999999996</v>
      </c>
      <c r="IY40" s="25">
        <f>+IFERROR('simulations soy farm1 '!IY189,"")</f>
        <v>0</v>
      </c>
      <c r="IZ40" s="25">
        <f>+IFERROR('simulations soy farm1 '!IZ189,"")</f>
        <v>4558.99</v>
      </c>
      <c r="JA40" s="25">
        <f>+IFERROR('simulations soy farm1 '!JA189,"")</f>
        <v>4880.78</v>
      </c>
      <c r="JB40" s="25">
        <f>+IFERROR('simulations soy farm1 '!JB189,"")</f>
        <v>4755.8900000000003</v>
      </c>
      <c r="JC40" s="25">
        <f>+IFERROR('simulations soy farm1 '!JC189,"")</f>
        <v>4939.6899999999996</v>
      </c>
      <c r="JD40" s="25">
        <f>+IFERROR('simulations soy farm1 '!JD189,"")</f>
        <v>4602.4399999999996</v>
      </c>
      <c r="JE40" s="25">
        <f>+IFERROR('simulations soy farm1 '!JE189,"")</f>
        <v>3839.66</v>
      </c>
      <c r="JF40" s="25">
        <f>+IFERROR('simulations soy farm1 '!JF189,"")</f>
        <v>2606.63</v>
      </c>
      <c r="JG40" s="25">
        <f>+IFERROR('simulations soy farm1 '!JG189,"")</f>
        <v>0</v>
      </c>
      <c r="JH40" s="25">
        <f>+IFERROR('simulations soy farm1 '!JH189,"")</f>
        <v>4643.99</v>
      </c>
      <c r="JI40" s="25">
        <f>+IFERROR('simulations soy farm1 '!JI189,"")</f>
        <v>4817.12</v>
      </c>
      <c r="JJ40" s="25">
        <f>+IFERROR('simulations soy farm1 '!JJ189,"")</f>
        <v>4865.26</v>
      </c>
      <c r="JK40" s="25">
        <f>+IFERROR('simulations soy farm1 '!JK189,"")</f>
        <v>913.65</v>
      </c>
      <c r="JL40" s="25">
        <f>+IFERROR('simulations soy farm1 '!JL189,"")</f>
        <v>4867.47</v>
      </c>
      <c r="JM40" s="25">
        <f>+IFERROR('simulations soy farm1 '!JM189,"")</f>
        <v>0</v>
      </c>
      <c r="JN40" s="25">
        <f>+IFERROR('simulations soy farm1 '!JN189,"")</f>
        <v>0</v>
      </c>
      <c r="JO40" s="25">
        <f>+IFERROR('simulations soy farm1 '!JO189,"")</f>
        <v>0</v>
      </c>
      <c r="JP40" s="25">
        <f>+IFERROR('simulations soy farm1 '!JP189,"")</f>
        <v>3165.9</v>
      </c>
      <c r="JQ40" s="25">
        <f>+IFERROR('simulations soy farm1 '!JQ189,"")</f>
        <v>4426.3900000000003</v>
      </c>
      <c r="JR40" s="25">
        <f>+IFERROR('simulations soy farm1 '!JR189,"")</f>
        <v>0</v>
      </c>
      <c r="JS40" s="25">
        <f>+IFERROR('simulations soy farm1 '!JS189,"")</f>
        <v>5008.95</v>
      </c>
      <c r="JT40" s="25">
        <f>+IFERROR('simulations soy farm1 '!JT189,"")</f>
        <v>0</v>
      </c>
      <c r="JU40" s="25">
        <f>+IFERROR('simulations soy farm1 '!JU189,"")</f>
        <v>4800.3</v>
      </c>
      <c r="JV40" s="25">
        <f>+IFERROR('simulations soy farm1 '!JV189,"")</f>
        <v>4745.28</v>
      </c>
      <c r="JW40" s="25">
        <f>+IFERROR('simulations soy farm1 '!JW189,"")</f>
        <v>4889.41</v>
      </c>
      <c r="JX40" s="25">
        <f>+IFERROR('simulations soy farm1 '!JX189,"")</f>
        <v>4159.7</v>
      </c>
      <c r="JY40" s="25">
        <f>+IFERROR('simulations soy farm1 '!JY189,"")</f>
        <v>5140.8</v>
      </c>
      <c r="JZ40" s="25">
        <f>+IFERROR('simulations soy farm1 '!JZ189,"")</f>
        <v>2145.09</v>
      </c>
      <c r="KA40" s="25">
        <f>+IFERROR('simulations soy farm1 '!KA189,"")</f>
        <v>3839.99</v>
      </c>
      <c r="KB40" s="25">
        <f>+IFERROR('simulations soy farm1 '!KB189,"")</f>
        <v>4718.1000000000004</v>
      </c>
      <c r="KC40" s="25">
        <f>+IFERROR('simulations soy farm1 '!KC189,"")</f>
        <v>4592.4799999999996</v>
      </c>
      <c r="KD40" s="25">
        <f>+IFERROR('simulations soy farm1 '!KD189,"")</f>
        <v>4731.32</v>
      </c>
      <c r="KE40" s="25">
        <f>+IFERROR('simulations soy farm1 '!KE189,"")</f>
        <v>4686.66</v>
      </c>
      <c r="KF40" s="25">
        <f>+IFERROR('simulations soy farm1 '!KF189,"")</f>
        <v>4620.53</v>
      </c>
      <c r="KG40" s="25">
        <f>+IFERROR('simulations soy farm1 '!KG189,"")</f>
        <v>1999.74</v>
      </c>
      <c r="KH40" s="25">
        <f>+IFERROR('simulations soy farm1 '!KH189,"")</f>
        <v>0</v>
      </c>
      <c r="KI40" s="25">
        <f>+IFERROR('simulations soy farm1 '!KI189,"")</f>
        <v>5141.26</v>
      </c>
      <c r="KJ40" s="25">
        <f>+IFERROR('simulations soy farm1 '!KJ189,"")</f>
        <v>4851.49</v>
      </c>
      <c r="KK40" s="25">
        <f>+IFERROR('simulations soy farm1 '!KK189,"")</f>
        <v>0</v>
      </c>
      <c r="KL40" s="25">
        <f>+IFERROR('simulations soy farm1 '!KL189,"")</f>
        <v>4686.0200000000004</v>
      </c>
      <c r="KM40" s="25">
        <f>+IFERROR('simulations soy farm1 '!KM189,"")</f>
        <v>4580.1499999999996</v>
      </c>
      <c r="KN40" s="25">
        <f>+IFERROR('simulations soy farm1 '!KN189,"")</f>
        <v>1230.8</v>
      </c>
      <c r="KO40" s="25">
        <f>+IFERROR('simulations soy farm1 '!KO189,"")</f>
        <v>4722.12</v>
      </c>
      <c r="KP40" s="25">
        <f>+IFERROR('simulations soy farm1 '!KP189,"")</f>
        <v>4083.38</v>
      </c>
      <c r="KQ40" s="25">
        <f>+IFERROR('simulations soy farm1 '!KQ189,"")</f>
        <v>0</v>
      </c>
      <c r="KR40" s="25">
        <f>+IFERROR('simulations soy farm1 '!KR189,"")</f>
        <v>4727.1899999999996</v>
      </c>
      <c r="KS40" s="25">
        <f>+IFERROR('simulations soy farm1 '!KS189,"")</f>
        <v>0</v>
      </c>
      <c r="KT40" s="25">
        <f>+IFERROR('simulations soy farm1 '!KT189,"")</f>
        <v>4531.2</v>
      </c>
      <c r="KU40" s="25">
        <f>+IFERROR('simulations soy farm1 '!KU189,"")</f>
        <v>1995.91</v>
      </c>
      <c r="KV40" s="25">
        <f>+IFERROR('simulations soy farm1 '!KV189,"")</f>
        <v>4485.83</v>
      </c>
      <c r="KW40" s="25">
        <f>+IFERROR('simulations soy farm1 '!KW189,"")</f>
        <v>4267.21</v>
      </c>
      <c r="KX40" s="25">
        <f>+IFERROR('simulations soy farm1 '!KX189,"")</f>
        <v>4732.8</v>
      </c>
      <c r="KY40" s="25">
        <f>+IFERROR('simulations soy farm1 '!KY189,"")</f>
        <v>3343.43</v>
      </c>
      <c r="KZ40" s="25">
        <f>+IFERROR('simulations soy farm1 '!KZ189,"")</f>
        <v>5229.8500000000004</v>
      </c>
      <c r="LA40" s="25">
        <f>+IFERROR('simulations soy farm1 '!LA189,"")</f>
        <v>4225.18</v>
      </c>
      <c r="LB40" s="25">
        <f>+IFERROR('simulations soy farm1 '!LB189,"")</f>
        <v>4519.96</v>
      </c>
      <c r="LC40" s="25">
        <f>+IFERROR('simulations soy farm1 '!LC189,"")</f>
        <v>4618.53</v>
      </c>
      <c r="LD40" s="25">
        <f>+IFERROR('simulations soy farm1 '!LD189,"")</f>
        <v>4982.9799999999996</v>
      </c>
      <c r="LE40" s="25">
        <f>+IFERROR('simulations soy farm1 '!LE189,"")</f>
        <v>4999.8500000000004</v>
      </c>
      <c r="LF40" s="25">
        <f>+IFERROR('simulations soy farm1 '!LF189,"")</f>
        <v>2003.64</v>
      </c>
      <c r="LG40" s="25">
        <f>+IFERROR('simulations soy farm1 '!LG189,"")</f>
        <v>0</v>
      </c>
      <c r="LH40" s="25">
        <f>+IFERROR('simulations soy farm1 '!LH189,"")</f>
        <v>4969.4399999999996</v>
      </c>
      <c r="LI40" s="25">
        <f>+IFERROR('simulations soy farm1 '!LI189,"")</f>
        <v>4953.26</v>
      </c>
      <c r="LJ40" s="25">
        <f>+IFERROR('simulations soy farm1 '!LJ189,"")</f>
        <v>4908.21</v>
      </c>
      <c r="LK40" s="25">
        <f>+IFERROR('simulations soy farm1 '!LK189,"")</f>
        <v>4853.24</v>
      </c>
      <c r="LL40" s="25">
        <f>+IFERROR('simulations soy farm1 '!LL189,"")</f>
        <v>0</v>
      </c>
      <c r="LM40" s="25">
        <f>+IFERROR('simulations soy farm1 '!LM189,"")</f>
        <v>0</v>
      </c>
      <c r="LN40" s="25">
        <f>+IFERROR('simulations soy farm1 '!LN189,"")</f>
        <v>0</v>
      </c>
      <c r="LO40" s="25">
        <f>+IFERROR('simulations soy farm1 '!LO189,"")</f>
        <v>4715.33</v>
      </c>
      <c r="LP40" s="25">
        <f>+IFERROR('simulations soy farm1 '!LP189,"")</f>
        <v>2836.3</v>
      </c>
      <c r="LQ40" s="25">
        <f>+IFERROR('simulations soy farm1 '!LQ189,"")</f>
        <v>4230.9799999999996</v>
      </c>
      <c r="LR40" s="25">
        <f>+IFERROR('simulations soy farm1 '!LR189,"")</f>
        <v>0</v>
      </c>
      <c r="LS40" s="25">
        <f>+IFERROR('simulations soy farm1 '!LS189,"")</f>
        <v>4555.1400000000003</v>
      </c>
      <c r="LT40" s="25">
        <f>+IFERROR('simulations soy farm1 '!LT189,"")</f>
        <v>671.99</v>
      </c>
      <c r="LU40" s="25">
        <f>+IFERROR('simulations soy farm1 '!LU189,"")</f>
        <v>4821.34</v>
      </c>
      <c r="LV40" s="25">
        <f>+IFERROR('simulations soy farm1 '!LV189,"")</f>
        <v>0</v>
      </c>
      <c r="LW40" s="25">
        <f>+IFERROR('simulations soy farm1 '!LW189,"")</f>
        <v>3836.68</v>
      </c>
      <c r="LX40" s="25">
        <f>+IFERROR('simulations soy farm1 '!LX189,"")</f>
        <v>4832.87</v>
      </c>
      <c r="LY40" s="25">
        <f>+IFERROR('simulations soy farm1 '!LY189,"")</f>
        <v>2599.92</v>
      </c>
      <c r="LZ40" s="25">
        <f>+IFERROR('simulations soy farm1 '!LZ189,"")</f>
        <v>4716.03</v>
      </c>
      <c r="MA40" s="25">
        <f>+IFERROR('simulations soy farm1 '!MA189,"")</f>
        <v>4656.03</v>
      </c>
      <c r="MB40" s="25">
        <f>+IFERROR('simulations soy farm1 '!MB189,"")</f>
        <v>3453.32</v>
      </c>
      <c r="MC40" s="25">
        <f>+IFERROR('simulations soy farm1 '!MC189,"")</f>
        <v>2592.4699999999998</v>
      </c>
      <c r="MD40" s="25">
        <f>+IFERROR('simulations soy farm1 '!MD189,"")</f>
        <v>4580.7299999999996</v>
      </c>
      <c r="ME40" s="25">
        <f>+IFERROR('simulations soy farm1 '!ME189,"")</f>
        <v>4754.05</v>
      </c>
      <c r="MF40" s="25">
        <f>+IFERROR('simulations soy farm1 '!MF189,"")</f>
        <v>1061.3900000000001</v>
      </c>
      <c r="MG40" s="25">
        <f>+IFERROR('simulations soy farm1 '!MG189,"")</f>
        <v>0</v>
      </c>
      <c r="MH40" s="25">
        <f>+IFERROR('simulations soy farm1 '!MH189,"")</f>
        <v>4812.54</v>
      </c>
      <c r="MI40" s="25">
        <f>+IFERROR('simulations soy farm1 '!MI189,"")</f>
        <v>0</v>
      </c>
      <c r="MJ40" s="25">
        <f>+IFERROR('simulations soy farm1 '!MJ189,"")</f>
        <v>5003.46</v>
      </c>
      <c r="MK40" s="25">
        <f>+IFERROR('simulations soy farm1 '!MK189,"")</f>
        <v>0</v>
      </c>
      <c r="ML40" s="25">
        <f>+IFERROR('simulations soy farm1 '!ML189,"")</f>
        <v>4798.3999999999996</v>
      </c>
      <c r="MM40" s="25">
        <f>+IFERROR('simulations soy farm1 '!MM189,"")</f>
        <v>4561.41</v>
      </c>
      <c r="MN40" s="25">
        <f>+IFERROR('simulations soy farm1 '!MN189,"")</f>
        <v>4850.41</v>
      </c>
      <c r="MO40" s="25">
        <f>+IFERROR('simulations soy farm1 '!MO189,"")</f>
        <v>4879.68</v>
      </c>
      <c r="MP40" s="25">
        <f>+IFERROR('simulations soy farm1 '!MP189,"")</f>
        <v>4740.17</v>
      </c>
      <c r="MQ40" s="25">
        <f>+IFERROR('simulations soy farm1 '!MQ189,"")</f>
        <v>3960.96</v>
      </c>
      <c r="MR40" s="25">
        <f>+IFERROR('simulations soy farm1 '!MR189,"")</f>
        <v>1762.62</v>
      </c>
      <c r="MS40" s="25">
        <f>+IFERROR('simulations soy farm1 '!MS189,"")</f>
        <v>4932.3100000000004</v>
      </c>
      <c r="MT40" s="25">
        <f>+IFERROR('simulations soy farm1 '!MT189,"")</f>
        <v>0</v>
      </c>
      <c r="MU40" s="25">
        <f>+IFERROR('simulations soy farm1 '!MU189,"")</f>
        <v>4354.8599999999997</v>
      </c>
      <c r="MV40" s="25">
        <f>+IFERROR('simulations soy farm1 '!MV189,"")</f>
        <v>0</v>
      </c>
      <c r="MW40" s="25">
        <f>+IFERROR('simulations soy farm1 '!MW189,"")</f>
        <v>4123.5</v>
      </c>
      <c r="MX40" s="25">
        <f>+IFERROR('simulations soy farm1 '!MX189,"")</f>
        <v>1842.13</v>
      </c>
      <c r="MY40" s="25">
        <f>+IFERROR('simulations soy farm1 '!MY189,"")</f>
        <v>4632.67</v>
      </c>
      <c r="MZ40" s="25">
        <f>+IFERROR('simulations soy farm1 '!MZ189,"")</f>
        <v>4696.6899999999996</v>
      </c>
      <c r="NA40" s="25">
        <f>+IFERROR('simulations soy farm1 '!NA189,"")</f>
        <v>4875.43</v>
      </c>
      <c r="NB40" s="25">
        <f>+IFERROR('simulations soy farm1 '!NB189,"")</f>
        <v>0</v>
      </c>
      <c r="NC40" s="25">
        <f>+IFERROR('simulations soy farm1 '!NC189,"")</f>
        <v>5037.03</v>
      </c>
      <c r="ND40" s="25">
        <f>+IFERROR('simulations soy farm1 '!ND189,"")</f>
        <v>4661.67</v>
      </c>
      <c r="NE40" s="25">
        <f>+IFERROR('simulations soy farm1 '!NE189,"")</f>
        <v>0</v>
      </c>
      <c r="NF40" s="25">
        <f>+IFERROR('simulations soy farm1 '!NF189,"")</f>
        <v>4843.1000000000004</v>
      </c>
      <c r="NG40" s="25">
        <f>+IFERROR('simulations soy farm1 '!NG189,"")</f>
        <v>4822.05</v>
      </c>
      <c r="NH40" s="25">
        <f>+IFERROR('simulations soy farm1 '!NH189,"")</f>
        <v>3263.89</v>
      </c>
      <c r="NI40" s="25">
        <f>+IFERROR('simulations soy farm1 '!NI189,"")</f>
        <v>4938.38</v>
      </c>
      <c r="NJ40" s="25">
        <f>+IFERROR('simulations soy farm1 '!NJ189,"")</f>
        <v>2676.25</v>
      </c>
      <c r="NK40" s="25">
        <f>+IFERROR('simulations soy farm1 '!NK189,"")</f>
        <v>0</v>
      </c>
      <c r="NL40" s="25">
        <f>+IFERROR('simulations soy farm1 '!NL189,"")</f>
        <v>4671.6000000000004</v>
      </c>
      <c r="NM40" s="25">
        <f>+IFERROR('simulations soy farm1 '!NM189,"")</f>
        <v>4687.9799999999996</v>
      </c>
      <c r="NN40" s="25">
        <f>+IFERROR('simulations soy farm1 '!NN189,"")</f>
        <v>3086.14</v>
      </c>
      <c r="NO40" s="25">
        <f>+IFERROR('simulations soy farm1 '!NO189,"")</f>
        <v>5206.08</v>
      </c>
      <c r="NP40" s="25">
        <f>+IFERROR('simulations soy farm1 '!NP189,"")</f>
        <v>4528.8</v>
      </c>
      <c r="NQ40" s="25">
        <f>+IFERROR('simulations soy farm1 '!NQ189,"")</f>
        <v>4723.88</v>
      </c>
      <c r="NR40" s="25">
        <f>+IFERROR('simulations soy farm1 '!NR189,"")</f>
        <v>4776.18</v>
      </c>
      <c r="NS40" s="25">
        <f>+IFERROR('simulations soy farm1 '!NS189,"")</f>
        <v>4758.0200000000004</v>
      </c>
      <c r="NT40" s="25">
        <f>+IFERROR('simulations soy farm1 '!NT189,"")</f>
        <v>4117.13</v>
      </c>
      <c r="NU40" s="25">
        <f>+IFERROR('simulations soy farm1 '!NU189,"")</f>
        <v>4554.8100000000004</v>
      </c>
      <c r="NV40" s="25">
        <f>+IFERROR('simulations soy farm1 '!NV189,"")</f>
        <v>700.4</v>
      </c>
      <c r="NW40" s="25">
        <f>+IFERROR('simulations soy farm1 '!NW189,"")</f>
        <v>0</v>
      </c>
      <c r="NX40" s="25">
        <f>+IFERROR('simulations soy farm1 '!NX189,"")</f>
        <v>4507.62</v>
      </c>
      <c r="NY40" s="25">
        <f>+IFERROR('simulations soy farm1 '!NY189,"")</f>
        <v>4754.8500000000004</v>
      </c>
      <c r="NZ40" s="25">
        <f>+IFERROR('simulations soy farm1 '!NZ189,"")</f>
        <v>4659.1000000000004</v>
      </c>
      <c r="OA40" s="25">
        <f>+IFERROR('simulations soy farm1 '!OA189,"")</f>
        <v>0</v>
      </c>
      <c r="OB40" s="25">
        <f>+IFERROR('simulations soy farm1 '!OB189,"")</f>
        <v>451.32</v>
      </c>
      <c r="OC40" s="25">
        <f>+IFERROR('simulations soy farm1 '!OC189,"")</f>
        <v>3053.4</v>
      </c>
      <c r="OD40" s="25">
        <f>+IFERROR('simulations soy farm1 '!OD189,"")</f>
        <v>0</v>
      </c>
      <c r="OE40" s="25">
        <f>+IFERROR('simulations soy farm1 '!OE189,"")</f>
        <v>4581.03</v>
      </c>
      <c r="OF40" s="25">
        <f>+IFERROR('simulations soy farm1 '!OF189,"")</f>
        <v>2716.02</v>
      </c>
      <c r="OG40" s="25">
        <f>+IFERROR('simulations soy farm1 '!OG189,"")</f>
        <v>1784.05</v>
      </c>
      <c r="OH40" s="25">
        <f>+IFERROR('simulations soy farm1 '!OH189,"")</f>
        <v>4900.51</v>
      </c>
      <c r="OI40" s="25">
        <f>+IFERROR('simulations soy farm1 '!OI189,"")</f>
        <v>4140.7</v>
      </c>
      <c r="OJ40" s="25">
        <f>+IFERROR('simulations soy farm1 '!OJ189,"")</f>
        <v>0</v>
      </c>
      <c r="OK40" s="25">
        <f>+IFERROR('simulations soy farm1 '!OK189,"")</f>
        <v>0</v>
      </c>
      <c r="OL40" s="25">
        <f>+IFERROR('simulations soy farm1 '!OL189,"")</f>
        <v>0</v>
      </c>
      <c r="OM40" s="25">
        <f>+IFERROR('simulations soy farm1 '!OM189,"")</f>
        <v>554.14</v>
      </c>
      <c r="ON40" s="25">
        <f>+IFERROR('simulations soy farm1 '!ON189,"")</f>
        <v>0</v>
      </c>
      <c r="OO40" s="25">
        <f>+IFERROR('simulations soy farm1 '!OO189,"")</f>
        <v>4648.24</v>
      </c>
      <c r="OP40" s="25">
        <f>+IFERROR('simulations soy farm1 '!OP189,"")</f>
        <v>3981.42</v>
      </c>
      <c r="OQ40" s="25">
        <f>+IFERROR('simulations soy farm1 '!OQ189,"")</f>
        <v>0</v>
      </c>
      <c r="OR40" s="25">
        <f>+IFERROR('simulations soy farm1 '!OR189,"")</f>
        <v>4720.97</v>
      </c>
      <c r="OS40" s="25">
        <f>+IFERROR('simulations soy farm1 '!OS189,"")</f>
        <v>3798.13</v>
      </c>
      <c r="OT40" s="25">
        <f>+IFERROR('simulations soy farm1 '!OT189,"")</f>
        <v>4655.18</v>
      </c>
      <c r="OU40" s="25">
        <f>+IFERROR('simulations soy farm1 '!OU189,"")</f>
        <v>1862.42</v>
      </c>
      <c r="OV40" s="25">
        <f>+IFERROR('simulations soy farm1 '!OV189,"")</f>
        <v>5085.26</v>
      </c>
      <c r="OW40" s="25">
        <f>+IFERROR('simulations soy farm1 '!OW189,"")</f>
        <v>4593.0600000000004</v>
      </c>
      <c r="OX40" s="25">
        <f>+IFERROR('simulations soy farm1 '!OX189,"")</f>
        <v>443.5</v>
      </c>
      <c r="OY40" s="25">
        <f>+IFERROR('simulations soy farm1 '!OY189,"")</f>
        <v>3088.66</v>
      </c>
      <c r="OZ40" s="25">
        <f>+IFERROR('simulations soy farm1 '!OZ189,"")</f>
        <v>3364.12</v>
      </c>
      <c r="PA40" s="25">
        <f>+IFERROR('simulations soy farm1 '!PA189,"")</f>
        <v>4661.55</v>
      </c>
      <c r="PB40" s="25">
        <f>+IFERROR('simulations soy farm1 '!PB189,"")</f>
        <v>4995.7299999999996</v>
      </c>
      <c r="PC40" s="25">
        <f>+IFERROR('simulations soy farm1 '!PC189,"")</f>
        <v>1331.92</v>
      </c>
      <c r="PD40" s="25">
        <f>+IFERROR('simulations soy farm1 '!PD189,"")</f>
        <v>2520.94</v>
      </c>
      <c r="PE40" s="25">
        <f>+IFERROR('simulations soy farm1 '!PE189,"")</f>
        <v>4832.22</v>
      </c>
      <c r="PF40" s="25">
        <f>+IFERROR('simulations soy farm1 '!PF189,"")</f>
        <v>5111.6499999999996</v>
      </c>
      <c r="PG40" s="25">
        <f>+IFERROR('simulations soy farm1 '!PG189,"")</f>
        <v>4779.28</v>
      </c>
      <c r="PH40" s="25">
        <f>+IFERROR('simulations soy farm1 '!PH189,"")</f>
        <v>3563.85</v>
      </c>
      <c r="PI40" s="25">
        <f>+IFERROR('simulations soy farm1 '!PI189,"")</f>
        <v>0</v>
      </c>
      <c r="PJ40" s="25">
        <f>+IFERROR('simulations soy farm1 '!PJ189,"")</f>
        <v>4879.4799999999996</v>
      </c>
      <c r="PK40" s="25">
        <f>+IFERROR('simulations soy farm1 '!PK189,"")</f>
        <v>4614.24</v>
      </c>
      <c r="PL40" s="25">
        <f>+IFERROR('simulations soy farm1 '!PL189,"")</f>
        <v>4979.82</v>
      </c>
      <c r="PM40" s="25">
        <f>+IFERROR('simulations soy farm1 '!PM189,"")</f>
        <v>4833.37</v>
      </c>
      <c r="PN40" s="25">
        <f>+IFERROR('simulations soy farm1 '!PN189,"")</f>
        <v>4335.8999999999996</v>
      </c>
      <c r="PO40" s="25">
        <f>+IFERROR('simulations soy farm1 '!PO189,"")</f>
        <v>2921.93</v>
      </c>
      <c r="PP40" s="25">
        <f>+IFERROR('simulations soy farm1 '!PP189,"")</f>
        <v>0</v>
      </c>
      <c r="PQ40" s="25">
        <f>+IFERROR('simulations soy farm1 '!PQ189,"")</f>
        <v>1027.0899999999999</v>
      </c>
      <c r="PR40" s="25">
        <f>+IFERROR('simulations soy farm1 '!PR189,"")</f>
        <v>3779.12</v>
      </c>
      <c r="PS40" s="25">
        <f>+IFERROR('simulations soy farm1 '!PS189,"")</f>
        <v>4894.3900000000003</v>
      </c>
      <c r="PT40" s="25">
        <f>+IFERROR('simulations soy farm1 '!PT189,"")</f>
        <v>1672.19</v>
      </c>
      <c r="PU40" s="25">
        <f>+IFERROR('simulations soy farm1 '!PU189,"")</f>
        <v>0</v>
      </c>
      <c r="PV40" s="25">
        <f>+IFERROR('simulations soy farm1 '!PV189,"")</f>
        <v>4358.6099999999997</v>
      </c>
      <c r="PW40" s="25">
        <f>+IFERROR('simulations soy farm1 '!PW189,"")</f>
        <v>0</v>
      </c>
      <c r="PX40" s="25">
        <f>+IFERROR('simulations soy farm1 '!PX189,"")</f>
        <v>4934.82</v>
      </c>
      <c r="PY40" s="25">
        <f>+IFERROR('simulations soy farm1 '!PY189,"")</f>
        <v>4923.6899999999996</v>
      </c>
      <c r="PZ40" s="25">
        <f>+IFERROR('simulations soy farm1 '!PZ189,"")</f>
        <v>4736.42</v>
      </c>
      <c r="QA40" s="25">
        <f>+IFERROR('simulations soy farm1 '!QA189,"")</f>
        <v>4738.21</v>
      </c>
      <c r="QB40" s="25">
        <f>+IFERROR('simulations soy farm1 '!QB189,"")</f>
        <v>4759.88</v>
      </c>
      <c r="QC40" s="25">
        <f>+IFERROR('simulations soy farm1 '!QC189,"")</f>
        <v>2571.2800000000002</v>
      </c>
      <c r="QD40" s="25">
        <f>+IFERROR('simulations soy farm1 '!QD189,"")</f>
        <v>5042.88</v>
      </c>
      <c r="QE40" s="25">
        <f>+IFERROR('simulations soy farm1 '!QE189,"")</f>
        <v>701.71</v>
      </c>
      <c r="QF40" s="25">
        <f>+IFERROR('simulations soy farm1 '!QF189,"")</f>
        <v>3715.86</v>
      </c>
      <c r="QG40" s="25">
        <f>+IFERROR('simulations soy farm1 '!QG189,"")</f>
        <v>4840.78</v>
      </c>
      <c r="QH40" s="25">
        <f>+IFERROR('simulations soy farm1 '!QH189,"")</f>
        <v>4800.07</v>
      </c>
      <c r="QI40" s="25">
        <f>+IFERROR('simulations soy farm1 '!QI189,"")</f>
        <v>793.02</v>
      </c>
      <c r="QJ40" s="25">
        <f>+IFERROR('simulations soy farm1 '!QJ189,"")</f>
        <v>1927.66</v>
      </c>
      <c r="QK40" s="25">
        <f>+IFERROR('simulations soy farm1 '!QK189,"")</f>
        <v>4830.45</v>
      </c>
      <c r="QL40" s="25">
        <f>+IFERROR('simulations soy farm1 '!QL189,"")</f>
        <v>4369.3900000000003</v>
      </c>
      <c r="QM40" s="25">
        <f>+IFERROR('simulations soy farm1 '!QM189,"")</f>
        <v>4651.97</v>
      </c>
      <c r="QN40" s="25">
        <f>+IFERROR('simulations soy farm1 '!QN189,"")</f>
        <v>4510.08</v>
      </c>
      <c r="QO40" s="25">
        <f>+IFERROR('simulations soy farm1 '!QO189,"")</f>
        <v>0</v>
      </c>
      <c r="QP40" s="25">
        <f>+IFERROR('simulations soy farm1 '!QP189,"")</f>
        <v>4767.4799999999996</v>
      </c>
      <c r="QQ40" s="25">
        <f>+IFERROR('simulations soy farm1 '!QQ189,"")</f>
        <v>0</v>
      </c>
      <c r="QR40" s="25">
        <f>+IFERROR('simulations soy farm1 '!QR189,"")</f>
        <v>2043.34</v>
      </c>
      <c r="QS40" s="25">
        <f>+IFERROR('simulations soy farm1 '!QS189,"")</f>
        <v>4597.63</v>
      </c>
      <c r="QT40" s="25">
        <f>+IFERROR('simulations soy farm1 '!QT189,"")</f>
        <v>4538.18</v>
      </c>
      <c r="QU40" s="25">
        <f>+IFERROR('simulations soy farm1 '!QU189,"")</f>
        <v>4678.33</v>
      </c>
      <c r="QV40" s="25">
        <f>+IFERROR('simulations soy farm1 '!QV189,"")</f>
        <v>4994.38</v>
      </c>
      <c r="QW40" s="25">
        <f>+IFERROR('simulations soy farm1 '!QW189,"")</f>
        <v>4616.5200000000004</v>
      </c>
      <c r="QX40" s="25">
        <f>+IFERROR('simulations soy farm1 '!QX189,"")</f>
        <v>4721.79</v>
      </c>
      <c r="QY40" s="25">
        <f>+IFERROR('simulations soy farm1 '!QY189,"")</f>
        <v>4748.58</v>
      </c>
      <c r="QZ40" s="25">
        <f>+IFERROR('simulations soy farm1 '!QZ189,"")</f>
        <v>463.86</v>
      </c>
      <c r="RA40" s="25">
        <f>+IFERROR('simulations soy farm1 '!RA189,"")</f>
        <v>4522.75</v>
      </c>
      <c r="RB40" s="25">
        <f>+IFERROR('simulations soy farm1 '!RB189,"")</f>
        <v>0</v>
      </c>
      <c r="RC40" s="25">
        <f>+IFERROR('simulations soy farm1 '!RC189,"")</f>
        <v>5087.25</v>
      </c>
      <c r="RD40" s="25">
        <f>+IFERROR('simulations soy farm1 '!RD189,"")</f>
        <v>4666.16</v>
      </c>
      <c r="RE40" s="25">
        <f>+IFERROR('simulations soy farm1 '!RE189,"")</f>
        <v>4814.1499999999996</v>
      </c>
      <c r="RF40" s="25">
        <f>+IFERROR('simulations soy farm1 '!RF189,"")</f>
        <v>1056.3</v>
      </c>
      <c r="RG40" s="25">
        <f>+IFERROR('simulations soy farm1 '!RG189,"")</f>
        <v>4519.7</v>
      </c>
      <c r="RH40" s="25">
        <f>+IFERROR('simulations soy farm1 '!RH189,"")</f>
        <v>4662.29</v>
      </c>
      <c r="RI40" s="25">
        <f>+IFERROR('simulations soy farm1 '!RI189,"")</f>
        <v>4607.87</v>
      </c>
      <c r="RJ40" s="25">
        <f>+IFERROR('simulations soy farm1 '!RJ189,"")</f>
        <v>2829.48</v>
      </c>
      <c r="RK40" s="25">
        <f>+IFERROR('simulations soy farm1 '!RK189,"")</f>
        <v>0</v>
      </c>
      <c r="RL40" s="25">
        <f>+IFERROR('simulations soy farm1 '!RL189,"")</f>
        <v>5025.93</v>
      </c>
      <c r="RM40" s="25">
        <f>+IFERROR('simulations soy farm1 '!RM189,"")</f>
        <v>4898.0200000000004</v>
      </c>
      <c r="RN40" s="25">
        <f>+IFERROR('simulations soy farm1 '!RN189,"")</f>
        <v>1609.48</v>
      </c>
      <c r="RO40" s="25">
        <f>+IFERROR('simulations soy farm1 '!RO189,"")</f>
        <v>4792.4399999999996</v>
      </c>
      <c r="RP40" s="25">
        <f>+IFERROR('simulations soy farm1 '!RP189,"")</f>
        <v>4627.75</v>
      </c>
      <c r="RQ40" s="25">
        <f>+IFERROR('simulations soy farm1 '!RQ189,"")</f>
        <v>4678.3599999999997</v>
      </c>
      <c r="RR40" s="25">
        <f>+IFERROR('simulations soy farm1 '!RR189,"")</f>
        <v>0</v>
      </c>
      <c r="RS40" s="25">
        <f>+IFERROR('simulations soy farm1 '!RS189,"")</f>
        <v>4736.1400000000003</v>
      </c>
      <c r="RT40" s="25">
        <f>+IFERROR('simulations soy farm1 '!RT189,"")</f>
        <v>0</v>
      </c>
      <c r="RU40" s="25">
        <f>+IFERROR('simulations soy farm1 '!RU189,"")</f>
        <v>5196.8</v>
      </c>
      <c r="RV40" s="25">
        <f>+IFERROR('simulations soy farm1 '!RV189,"")</f>
        <v>4794.87</v>
      </c>
      <c r="RW40" s="25">
        <f>+IFERROR('simulations soy farm1 '!RW189,"")</f>
        <v>3279.85</v>
      </c>
      <c r="RX40" s="25">
        <f>+IFERROR('simulations soy farm1 '!RX189,"")</f>
        <v>4634.9799999999996</v>
      </c>
      <c r="RY40" s="25">
        <f>+IFERROR('simulations soy farm1 '!RY189,"")</f>
        <v>4839.03</v>
      </c>
      <c r="RZ40" s="25">
        <f>+IFERROR('simulations soy farm1 '!RZ189,"")</f>
        <v>0</v>
      </c>
      <c r="SA40" s="25">
        <f>+IFERROR('simulations soy farm1 '!SA189,"")</f>
        <v>3469.22</v>
      </c>
      <c r="SB40" s="25">
        <f>+IFERROR('simulations soy farm1 '!SB189,"")</f>
        <v>1641.23</v>
      </c>
      <c r="SC40" s="25">
        <f>+IFERROR('simulations soy farm1 '!SC189,"")</f>
        <v>2325.2800000000002</v>
      </c>
      <c r="SD40" s="25">
        <f>+IFERROR('simulations soy farm1 '!SD189,"")</f>
        <v>4183.3</v>
      </c>
      <c r="SE40" s="25">
        <f>+IFERROR('simulations soy farm1 '!SE189,"")</f>
        <v>4551.3900000000003</v>
      </c>
      <c r="SF40" s="25">
        <f>+IFERROR('simulations soy farm1 '!SF189,"")</f>
        <v>792.07</v>
      </c>
      <c r="SG40" s="25">
        <f>+IFERROR('simulations soy farm1 '!SG189,"")</f>
        <v>4491.3</v>
      </c>
      <c r="SI40" s="25">
        <f t="shared" si="79"/>
        <v>3137.2174549098177</v>
      </c>
      <c r="SJ40" s="25"/>
      <c r="SK40" s="25"/>
      <c r="SL40" s="25"/>
      <c r="SM40" s="25"/>
      <c r="SN40" s="25"/>
      <c r="SO40" s="25"/>
      <c r="SP40" s="25"/>
      <c r="SQ40" s="247">
        <f t="shared" si="80"/>
        <v>2016</v>
      </c>
      <c r="SR40" s="247">
        <f t="shared" si="81"/>
        <v>98</v>
      </c>
      <c r="SS40" s="247">
        <f t="shared" si="82"/>
        <v>500</v>
      </c>
      <c r="ST40" s="247">
        <f t="shared" si="83"/>
        <v>500</v>
      </c>
      <c r="SU40" s="247">
        <f t="shared" si="84"/>
        <v>500</v>
      </c>
      <c r="SV40" s="247">
        <f t="shared" si="85"/>
        <v>500</v>
      </c>
      <c r="SW40" s="247">
        <f t="shared" si="86"/>
        <v>500</v>
      </c>
      <c r="SX40" s="247">
        <f t="shared" si="87"/>
        <v>500</v>
      </c>
      <c r="SY40" s="247">
        <f t="shared" si="88"/>
        <v>500</v>
      </c>
      <c r="SZ40" s="247">
        <f t="shared" si="89"/>
        <v>500</v>
      </c>
      <c r="TA40" s="25"/>
      <c r="TB40" s="168">
        <f t="shared" si="90"/>
        <v>0.19600000000000001</v>
      </c>
      <c r="TC40" s="168">
        <f t="shared" si="91"/>
        <v>0.80400000000000005</v>
      </c>
      <c r="TD40" s="168">
        <f t="shared" si="72"/>
        <v>0</v>
      </c>
      <c r="TE40" s="168">
        <f t="shared" si="73"/>
        <v>0</v>
      </c>
      <c r="TF40" s="168">
        <f t="shared" si="74"/>
        <v>0</v>
      </c>
      <c r="TG40" s="168">
        <f t="shared" si="75"/>
        <v>0</v>
      </c>
      <c r="TH40" s="168">
        <f t="shared" si="76"/>
        <v>0</v>
      </c>
      <c r="TI40" s="168">
        <f t="shared" si="77"/>
        <v>0</v>
      </c>
      <c r="TJ40" s="168">
        <f t="shared" si="78"/>
        <v>0</v>
      </c>
      <c r="TK40" s="94">
        <f t="shared" si="92"/>
        <v>1</v>
      </c>
      <c r="TM40">
        <v>3</v>
      </c>
      <c r="TP40" s="477">
        <f>+SMALL(B40:SG40,ROUND(SZ40*$TP$15,0))</f>
        <v>1061.3900000000001</v>
      </c>
      <c r="TQ40" s="477">
        <f t="shared" si="93"/>
        <v>4755.6000000000004</v>
      </c>
      <c r="TR40" s="25">
        <f t="shared" si="94"/>
        <v>3137.2174549098177</v>
      </c>
      <c r="TS40">
        <f>+RANK(SI40,B40:SI40,1)</f>
        <v>193</v>
      </c>
      <c r="TT40" s="168">
        <f>+TS40/SZ40</f>
        <v>0.38600000000000001</v>
      </c>
      <c r="TV40" s="168">
        <f t="shared" si="95"/>
        <v>0.19600000000000001</v>
      </c>
    </row>
    <row r="41" spans="1:542">
      <c r="A41">
        <v>2017</v>
      </c>
      <c r="B41" s="25">
        <f>+IFERROR('simulations soy farm1 '!B234,"")</f>
        <v>1709.95</v>
      </c>
      <c r="C41" s="25">
        <f>+IFERROR('simulations soy farm1 '!C234,"")</f>
        <v>0</v>
      </c>
      <c r="D41" s="25">
        <f>+IFERROR('simulations soy farm1 '!D234,"")</f>
        <v>1203.22</v>
      </c>
      <c r="E41" s="25">
        <f>+IFERROR('simulations soy farm1 '!E234,"")</f>
        <v>0</v>
      </c>
      <c r="F41" s="25">
        <f>+IFERROR('simulations soy farm1 '!F234,"")</f>
        <v>4307</v>
      </c>
      <c r="G41" s="25">
        <f>+IFERROR('simulations soy farm1 '!G234,"")</f>
        <v>0</v>
      </c>
      <c r="H41" s="25">
        <f>+IFERROR('simulations soy farm1 '!H234,"")</f>
        <v>0</v>
      </c>
      <c r="I41" s="25">
        <f>+IFERROR('simulations soy farm1 '!I234,"")</f>
        <v>3315.41</v>
      </c>
      <c r="J41" s="25">
        <f>+IFERROR('simulations soy farm1 '!J234,"")</f>
        <v>0</v>
      </c>
      <c r="K41" s="25">
        <f>+IFERROR('simulations soy farm1 '!K234,"")</f>
        <v>0</v>
      </c>
      <c r="L41" s="25">
        <f>+IFERROR('simulations soy farm1 '!L234,"")</f>
        <v>0</v>
      </c>
      <c r="M41" s="25">
        <f>+IFERROR('simulations soy farm1 '!M234,"")</f>
        <v>0</v>
      </c>
      <c r="N41" s="25">
        <f>+IFERROR('simulations soy farm1 '!N234,"")</f>
        <v>0</v>
      </c>
      <c r="O41" s="25">
        <f>+IFERROR('simulations soy farm1 '!O234,"")</f>
        <v>4017.44</v>
      </c>
      <c r="P41" s="25">
        <f>+IFERROR('simulations soy farm1 '!P234,"")</f>
        <v>0</v>
      </c>
      <c r="Q41" s="25">
        <f>+IFERROR('simulations soy farm1 '!Q234,"")</f>
        <v>4063.51</v>
      </c>
      <c r="R41" s="25">
        <f>+IFERROR('simulations soy farm1 '!R234,"")</f>
        <v>3005.55</v>
      </c>
      <c r="S41" s="25">
        <f>+IFERROR('simulations soy farm1 '!S234,"")</f>
        <v>4169.5200000000004</v>
      </c>
      <c r="T41" s="25">
        <f>+IFERROR('simulations soy farm1 '!T234,"")</f>
        <v>0</v>
      </c>
      <c r="U41" s="25">
        <f>+IFERROR('simulations soy farm1 '!U234,"")</f>
        <v>0</v>
      </c>
      <c r="V41" s="25">
        <f>+IFERROR('simulations soy farm1 '!V234,"")</f>
        <v>112.41</v>
      </c>
      <c r="W41" s="25">
        <f>+IFERROR('simulations soy farm1 '!W234,"")</f>
        <v>4301.01</v>
      </c>
      <c r="X41" s="25">
        <f>+IFERROR('simulations soy farm1 '!X234,"")</f>
        <v>4410.62</v>
      </c>
      <c r="Y41" s="25">
        <f>+IFERROR('simulations soy farm1 '!Y234,"")</f>
        <v>4621.26</v>
      </c>
      <c r="Z41" s="25">
        <f>+IFERROR('simulations soy farm1 '!Z234,"")</f>
        <v>0</v>
      </c>
      <c r="AA41" s="25">
        <f>+IFERROR('simulations soy farm1 '!AA234,"")</f>
        <v>0</v>
      </c>
      <c r="AB41" s="25">
        <f>+IFERROR('simulations soy farm1 '!AB234,"")</f>
        <v>4222.43</v>
      </c>
      <c r="AC41" s="25">
        <f>+IFERROR('simulations soy farm1 '!AC234,"")</f>
        <v>3789.94</v>
      </c>
      <c r="AD41" s="25">
        <f>+IFERROR('simulations soy farm1 '!AD234,"")</f>
        <v>0</v>
      </c>
      <c r="AE41" s="25">
        <f>+IFERROR('simulations soy farm1 '!AE234,"")</f>
        <v>0</v>
      </c>
      <c r="AF41" s="25">
        <f>+IFERROR('simulations soy farm1 '!AF234,"")</f>
        <v>0</v>
      </c>
      <c r="AG41" s="25">
        <f>+IFERROR('simulations soy farm1 '!AG234,"")</f>
        <v>0</v>
      </c>
      <c r="AH41" s="25">
        <f>+IFERROR('simulations soy farm1 '!AH234,"")</f>
        <v>4366.7</v>
      </c>
      <c r="AI41" s="25">
        <f>+IFERROR('simulations soy farm1 '!AI234,"")</f>
        <v>563.9</v>
      </c>
      <c r="AJ41" s="25">
        <f>+IFERROR('simulations soy farm1 '!AJ234,"")</f>
        <v>0</v>
      </c>
      <c r="AK41" s="25">
        <f>+IFERROR('simulations soy farm1 '!AK234,"")</f>
        <v>0</v>
      </c>
      <c r="AL41" s="25">
        <f>+IFERROR('simulations soy farm1 '!AL234,"")</f>
        <v>0</v>
      </c>
      <c r="AM41" s="25">
        <f>+IFERROR('simulations soy farm1 '!AM234,"")</f>
        <v>0</v>
      </c>
      <c r="AN41" s="25">
        <f>+IFERROR('simulations soy farm1 '!AN234,"")</f>
        <v>0</v>
      </c>
      <c r="AO41" s="25">
        <f>+IFERROR('simulations soy farm1 '!AO234,"")</f>
        <v>0</v>
      </c>
      <c r="AP41" s="25">
        <f>+IFERROR('simulations soy farm1 '!AP234,"")</f>
        <v>0</v>
      </c>
      <c r="AQ41" s="25">
        <f>+IFERROR('simulations soy farm1 '!AQ234,"")</f>
        <v>2422.19</v>
      </c>
      <c r="AR41" s="25">
        <f>+IFERROR('simulations soy farm1 '!AR234,"")</f>
        <v>0</v>
      </c>
      <c r="AS41" s="25">
        <f>+IFERROR('simulations soy farm1 '!AS234,"")</f>
        <v>0</v>
      </c>
      <c r="AT41" s="25">
        <f>+IFERROR('simulations soy farm1 '!AT234,"")</f>
        <v>0</v>
      </c>
      <c r="AU41" s="25">
        <f>+IFERROR('simulations soy farm1 '!AU234,"")</f>
        <v>0</v>
      </c>
      <c r="AV41" s="25">
        <f>+IFERROR('simulations soy farm1 '!AV234,"")</f>
        <v>0</v>
      </c>
      <c r="AW41" s="25">
        <f>+IFERROR('simulations soy farm1 '!AW234,"")</f>
        <v>0</v>
      </c>
      <c r="AX41" s="25">
        <f>+IFERROR('simulations soy farm1 '!AX234,"")</f>
        <v>0</v>
      </c>
      <c r="AY41" s="25">
        <f>+IFERROR('simulations soy farm1 '!AY234,"")</f>
        <v>4525.6099999999997</v>
      </c>
      <c r="AZ41" s="25">
        <f>+IFERROR('simulations soy farm1 '!AZ234,"")</f>
        <v>0</v>
      </c>
      <c r="BA41" s="25">
        <f>+IFERROR('simulations soy farm1 '!BA234,"")</f>
        <v>0</v>
      </c>
      <c r="BB41" s="25">
        <f>+IFERROR('simulations soy farm1 '!BB234,"")</f>
        <v>644.15</v>
      </c>
      <c r="BC41" s="25">
        <f>+IFERROR('simulations soy farm1 '!BC234,"")</f>
        <v>0</v>
      </c>
      <c r="BD41" s="25">
        <f>+IFERROR('simulations soy farm1 '!BD234,"")</f>
        <v>2246.98</v>
      </c>
      <c r="BE41" s="25">
        <f>+IFERROR('simulations soy farm1 '!BE234,"")</f>
        <v>0</v>
      </c>
      <c r="BF41" s="25">
        <f>+IFERROR('simulations soy farm1 '!BF234,"")</f>
        <v>3035.4</v>
      </c>
      <c r="BG41" s="25">
        <f>+IFERROR('simulations soy farm1 '!BG234,"")</f>
        <v>0</v>
      </c>
      <c r="BH41" s="25">
        <f>+IFERROR('simulations soy farm1 '!BH234,"")</f>
        <v>204.47</v>
      </c>
      <c r="BI41" s="25">
        <f>+IFERROR('simulations soy farm1 '!BI234,"")</f>
        <v>4281.37</v>
      </c>
      <c r="BJ41" s="25">
        <f>+IFERROR('simulations soy farm1 '!BJ234,"")</f>
        <v>4329.0200000000004</v>
      </c>
      <c r="BK41" s="25">
        <f>+IFERROR('simulations soy farm1 '!BK234,"")</f>
        <v>0</v>
      </c>
      <c r="BL41" s="25">
        <f>+IFERROR('simulations soy farm1 '!BL234,"")</f>
        <v>0</v>
      </c>
      <c r="BM41" s="25">
        <f>+IFERROR('simulations soy farm1 '!BM234,"")</f>
        <v>4151.2</v>
      </c>
      <c r="BN41" s="25">
        <f>+IFERROR('simulations soy farm1 '!BN234,"")</f>
        <v>0</v>
      </c>
      <c r="BO41" s="25">
        <f>+IFERROR('simulations soy farm1 '!BO234,"")</f>
        <v>0</v>
      </c>
      <c r="BP41" s="25">
        <f>+IFERROR('simulations soy farm1 '!BP234,"")</f>
        <v>0</v>
      </c>
      <c r="BQ41" s="25">
        <f>+IFERROR('simulations soy farm1 '!BQ234,"")</f>
        <v>4408.91</v>
      </c>
      <c r="BR41" s="25">
        <f>+IFERROR('simulations soy farm1 '!BR234,"")</f>
        <v>0</v>
      </c>
      <c r="BS41" s="25">
        <f>+IFERROR('simulations soy farm1 '!BS234,"")</f>
        <v>796.97</v>
      </c>
      <c r="BT41" s="25">
        <f>+IFERROR('simulations soy farm1 '!BT234,"")</f>
        <v>0</v>
      </c>
      <c r="BU41" s="25">
        <f>+IFERROR('simulations soy farm1 '!BU234,"")</f>
        <v>0</v>
      </c>
      <c r="BV41" s="25">
        <f>+IFERROR('simulations soy farm1 '!BV234,"")</f>
        <v>0</v>
      </c>
      <c r="BW41" s="25">
        <f>+IFERROR('simulations soy farm1 '!BW234,"")</f>
        <v>0</v>
      </c>
      <c r="BX41" s="25">
        <f>+IFERROR('simulations soy farm1 '!BX234,"")</f>
        <v>0</v>
      </c>
      <c r="BY41" s="25">
        <f>+IFERROR('simulations soy farm1 '!BY234,"")</f>
        <v>0</v>
      </c>
      <c r="BZ41" s="25">
        <f>+IFERROR('simulations soy farm1 '!BZ234,"")</f>
        <v>4515.54</v>
      </c>
      <c r="CA41" s="25">
        <f>+IFERROR('simulations soy farm1 '!CA234,"")</f>
        <v>0</v>
      </c>
      <c r="CB41" s="25">
        <f>+IFERROR('simulations soy farm1 '!CB234,"")</f>
        <v>4060.95</v>
      </c>
      <c r="CC41" s="25">
        <f>+IFERROR('simulations soy farm1 '!CC234,"")</f>
        <v>3873.11</v>
      </c>
      <c r="CD41" s="25">
        <f>+IFERROR('simulations soy farm1 '!CD234,"")</f>
        <v>4214.7299999999996</v>
      </c>
      <c r="CE41" s="25">
        <f>+IFERROR('simulations soy farm1 '!CE234,"")</f>
        <v>0</v>
      </c>
      <c r="CF41" s="25">
        <f>+IFERROR('simulations soy farm1 '!CF234,"")</f>
        <v>0</v>
      </c>
      <c r="CG41" s="25">
        <f>+IFERROR('simulations soy farm1 '!CG234,"")</f>
        <v>0</v>
      </c>
      <c r="CH41" s="25">
        <f>+IFERROR('simulations soy farm1 '!CH234,"")</f>
        <v>0</v>
      </c>
      <c r="CI41" s="25">
        <f>+IFERROR('simulations soy farm1 '!CI234,"")</f>
        <v>233.01</v>
      </c>
      <c r="CJ41" s="25">
        <f>+IFERROR('simulations soy farm1 '!CJ234,"")</f>
        <v>1007.15</v>
      </c>
      <c r="CK41" s="25">
        <f>+IFERROR('simulations soy farm1 '!CK234,"")</f>
        <v>1396.9</v>
      </c>
      <c r="CL41" s="25">
        <f>+IFERROR('simulations soy farm1 '!CL234,"")</f>
        <v>4280.04</v>
      </c>
      <c r="CM41" s="25">
        <f>+IFERROR('simulations soy farm1 '!CM234,"")</f>
        <v>3115.94</v>
      </c>
      <c r="CN41" s="25">
        <f>+IFERROR('simulations soy farm1 '!CN234,"")</f>
        <v>908.71</v>
      </c>
      <c r="CO41" s="25">
        <f>+IFERROR('simulations soy farm1 '!CO234,"")</f>
        <v>1211.71</v>
      </c>
      <c r="CP41" s="25">
        <f>+IFERROR('simulations soy farm1 '!CP234,"")</f>
        <v>0</v>
      </c>
      <c r="CQ41" s="25">
        <f>+IFERROR('simulations soy farm1 '!CQ234,"")</f>
        <v>0</v>
      </c>
      <c r="CR41" s="25">
        <f>+IFERROR('simulations soy farm1 '!CR234,"")</f>
        <v>4102.6400000000003</v>
      </c>
      <c r="CS41" s="25">
        <f>+IFERROR('simulations soy farm1 '!CS234,"")</f>
        <v>4272.57</v>
      </c>
      <c r="CT41" s="25">
        <f>+IFERROR('simulations soy farm1 '!CT234,"")</f>
        <v>0</v>
      </c>
      <c r="CU41" s="25">
        <f>+IFERROR('simulations soy farm1 '!CU234,"")</f>
        <v>0</v>
      </c>
      <c r="CV41" s="25">
        <f>+IFERROR('simulations soy farm1 '!CV234,"")</f>
        <v>0</v>
      </c>
      <c r="CW41" s="25">
        <f>+IFERROR('simulations soy farm1 '!CW234,"")</f>
        <v>369.78</v>
      </c>
      <c r="CX41" s="25">
        <f>+IFERROR('simulations soy farm1 '!CX234,"")</f>
        <v>3073.69</v>
      </c>
      <c r="CY41" s="25">
        <f>+IFERROR('simulations soy farm1 '!CY234,"")</f>
        <v>3985.41</v>
      </c>
      <c r="CZ41" s="25">
        <f>+IFERROR('simulations soy farm1 '!CZ234,"")</f>
        <v>2117.96</v>
      </c>
      <c r="DA41" s="25">
        <f>+IFERROR('simulations soy farm1 '!DA234,"")</f>
        <v>4257.99</v>
      </c>
      <c r="DB41" s="25">
        <f>+IFERROR('simulations soy farm1 '!DB234,"")</f>
        <v>4525.87</v>
      </c>
      <c r="DC41" s="25">
        <f>+IFERROR('simulations soy farm1 '!DC234,"")</f>
        <v>2742.92</v>
      </c>
      <c r="DD41" s="25">
        <f>+IFERROR('simulations soy farm1 '!DD234,"")</f>
        <v>855.28</v>
      </c>
      <c r="DE41" s="25">
        <f>+IFERROR('simulations soy farm1 '!DE234,"")</f>
        <v>0</v>
      </c>
      <c r="DF41" s="25">
        <f>+IFERROR('simulations soy farm1 '!DF234,"")</f>
        <v>1189.23</v>
      </c>
      <c r="DG41" s="25">
        <f>+IFERROR('simulations soy farm1 '!DG234,"")</f>
        <v>0</v>
      </c>
      <c r="DH41" s="25">
        <f>+IFERROR('simulations soy farm1 '!DH234,"")</f>
        <v>0</v>
      </c>
      <c r="DI41" s="25">
        <f>+IFERROR('simulations soy farm1 '!DI234,"")</f>
        <v>2368.64</v>
      </c>
      <c r="DJ41" s="25">
        <f>+IFERROR('simulations soy farm1 '!DJ234,"")</f>
        <v>4076.36</v>
      </c>
      <c r="DK41" s="25">
        <f>+IFERROR('simulations soy farm1 '!DK234,"")</f>
        <v>516.09</v>
      </c>
      <c r="DL41" s="25">
        <f>+IFERROR('simulations soy farm1 '!DL234,"")</f>
        <v>0</v>
      </c>
      <c r="DM41" s="25">
        <f>+IFERROR('simulations soy farm1 '!DM234,"")</f>
        <v>0</v>
      </c>
      <c r="DN41" s="25">
        <f>+IFERROR('simulations soy farm1 '!DN234,"")</f>
        <v>0</v>
      </c>
      <c r="DO41" s="25">
        <f>+IFERROR('simulations soy farm1 '!DO234,"")</f>
        <v>0</v>
      </c>
      <c r="DP41" s="25">
        <f>+IFERROR('simulations soy farm1 '!DP234,"")</f>
        <v>4435.47</v>
      </c>
      <c r="DQ41" s="25">
        <f>+IFERROR('simulations soy farm1 '!DQ234,"")</f>
        <v>0</v>
      </c>
      <c r="DR41" s="25">
        <f>+IFERROR('simulations soy farm1 '!DR234,"")</f>
        <v>0</v>
      </c>
      <c r="DS41" s="25">
        <f>+IFERROR('simulations soy farm1 '!DS234,"")</f>
        <v>1094.69</v>
      </c>
      <c r="DT41" s="25">
        <f>+IFERROR('simulations soy farm1 '!DT234,"")</f>
        <v>0</v>
      </c>
      <c r="DU41" s="25">
        <f>+IFERROR('simulations soy farm1 '!DU234,"")</f>
        <v>1963.77</v>
      </c>
      <c r="DV41" s="25">
        <f>+IFERROR('simulations soy farm1 '!DV234,"")</f>
        <v>4079.12</v>
      </c>
      <c r="DW41" s="25">
        <f>+IFERROR('simulations soy farm1 '!DW234,"")</f>
        <v>4255.4399999999996</v>
      </c>
      <c r="DX41" s="25">
        <f>+IFERROR('simulations soy farm1 '!DX234,"")</f>
        <v>0</v>
      </c>
      <c r="DY41" s="25">
        <f>+IFERROR('simulations soy farm1 '!DY234,"")</f>
        <v>1648.74</v>
      </c>
      <c r="DZ41" s="25">
        <f>+IFERROR('simulations soy farm1 '!DZ234,"")</f>
        <v>0</v>
      </c>
      <c r="EA41" s="25">
        <f>+IFERROR('simulations soy farm1 '!EA234,"")</f>
        <v>3683.91</v>
      </c>
      <c r="EB41" s="25">
        <f>+IFERROR('simulations soy farm1 '!EB234,"")</f>
        <v>0</v>
      </c>
      <c r="EC41" s="25">
        <f>+IFERROR('simulations soy farm1 '!EC234,"")</f>
        <v>0</v>
      </c>
      <c r="ED41" s="25">
        <f>+IFERROR('simulations soy farm1 '!ED234,"")</f>
        <v>0</v>
      </c>
      <c r="EE41" s="25">
        <f>+IFERROR('simulations soy farm1 '!EE234,"")</f>
        <v>0</v>
      </c>
      <c r="EF41" s="25">
        <f>+IFERROR('simulations soy farm1 '!EF234,"")</f>
        <v>0</v>
      </c>
      <c r="EG41" s="25">
        <f>+IFERROR('simulations soy farm1 '!EG234,"")</f>
        <v>3903.54</v>
      </c>
      <c r="EH41" s="25">
        <f>+IFERROR('simulations soy farm1 '!EH234,"")</f>
        <v>28.97</v>
      </c>
      <c r="EI41" s="25">
        <f>+IFERROR('simulations soy farm1 '!EI234,"")</f>
        <v>0</v>
      </c>
      <c r="EJ41" s="25">
        <f>+IFERROR('simulations soy farm1 '!EJ234,"")</f>
        <v>2313.64</v>
      </c>
      <c r="EK41" s="25">
        <f>+IFERROR('simulations soy farm1 '!EK234,"")</f>
        <v>3741.96</v>
      </c>
      <c r="EL41" s="25">
        <f>+IFERROR('simulations soy farm1 '!EL234,"")</f>
        <v>0</v>
      </c>
      <c r="EM41" s="25">
        <f>+IFERROR('simulations soy farm1 '!EM234,"")</f>
        <v>0</v>
      </c>
      <c r="EN41" s="25">
        <f>+IFERROR('simulations soy farm1 '!EN234,"")</f>
        <v>0</v>
      </c>
      <c r="EO41" s="25">
        <f>+IFERROR('simulations soy farm1 '!EO234,"")</f>
        <v>0</v>
      </c>
      <c r="EP41" s="25">
        <f>+IFERROR('simulations soy farm1 '!EP234,"")</f>
        <v>1618.32</v>
      </c>
      <c r="EQ41" s="25">
        <f>+IFERROR('simulations soy farm1 '!EQ234,"")</f>
        <v>4886.34</v>
      </c>
      <c r="ER41" s="25">
        <f>+IFERROR('simulations soy farm1 '!ER234,"")</f>
        <v>0</v>
      </c>
      <c r="ES41" s="25">
        <f>+IFERROR('simulations soy farm1 '!ES234,"")</f>
        <v>0</v>
      </c>
      <c r="ET41" s="25">
        <f>+IFERROR('simulations soy farm1 '!ET234,"")</f>
        <v>0</v>
      </c>
      <c r="EU41" s="25">
        <f>+IFERROR('simulations soy farm1 '!EU234,"")</f>
        <v>0</v>
      </c>
      <c r="EV41" s="25">
        <f>+IFERROR('simulations soy farm1 '!EV234,"")</f>
        <v>0</v>
      </c>
      <c r="EW41" s="25">
        <f>+IFERROR('simulations soy farm1 '!EW234,"")</f>
        <v>57.7</v>
      </c>
      <c r="EX41" s="25">
        <f>+IFERROR('simulations soy farm1 '!EX234,"")</f>
        <v>0</v>
      </c>
      <c r="EY41" s="25">
        <f>+IFERROR('simulations soy farm1 '!EY234,"")</f>
        <v>2580.64</v>
      </c>
      <c r="EZ41" s="25">
        <f>+IFERROR('simulations soy farm1 '!EZ234,"")</f>
        <v>269.74</v>
      </c>
      <c r="FA41" s="25">
        <f>+IFERROR('simulations soy farm1 '!FA234,"")</f>
        <v>0</v>
      </c>
      <c r="FB41" s="25">
        <f>+IFERROR('simulations soy farm1 '!FB234,"")</f>
        <v>2183.5</v>
      </c>
      <c r="FC41" s="25">
        <f>+IFERROR('simulations soy farm1 '!FC234,"")</f>
        <v>0</v>
      </c>
      <c r="FD41" s="25">
        <f>+IFERROR('simulations soy farm1 '!FD234,"")</f>
        <v>4553.62</v>
      </c>
      <c r="FE41" s="25">
        <f>+IFERROR('simulations soy farm1 '!FE234,"")</f>
        <v>4154.6899999999996</v>
      </c>
      <c r="FF41" s="25">
        <f>+IFERROR('simulations soy farm1 '!FF234,"")</f>
        <v>983.02</v>
      </c>
      <c r="FG41" s="25">
        <f>+IFERROR('simulations soy farm1 '!FG234,"")</f>
        <v>1742.76</v>
      </c>
      <c r="FH41" s="25">
        <f>+IFERROR('simulations soy farm1 '!FH234,"")</f>
        <v>0</v>
      </c>
      <c r="FI41" s="25">
        <f>+IFERROR('simulations soy farm1 '!FI234,"")</f>
        <v>1747.75</v>
      </c>
      <c r="FJ41" s="25">
        <f>+IFERROR('simulations soy farm1 '!FJ234,"")</f>
        <v>0</v>
      </c>
      <c r="FK41" s="25">
        <f>+IFERROR('simulations soy farm1 '!FK234,"")</f>
        <v>4029.94</v>
      </c>
      <c r="FL41" s="25">
        <f>+IFERROR('simulations soy farm1 '!FL234,"")</f>
        <v>2148.66</v>
      </c>
      <c r="FM41" s="25">
        <f>+IFERROR('simulations soy farm1 '!FM234,"")</f>
        <v>1294.76</v>
      </c>
      <c r="FN41" s="25">
        <f>+IFERROR('simulations soy farm1 '!FN234,"")</f>
        <v>0</v>
      </c>
      <c r="FO41" s="25">
        <f>+IFERROR('simulations soy farm1 '!FO234,"")</f>
        <v>0</v>
      </c>
      <c r="FP41" s="25">
        <f>+IFERROR('simulations soy farm1 '!FP234,"")</f>
        <v>0</v>
      </c>
      <c r="FQ41" s="25">
        <f>+IFERROR('simulations soy farm1 '!FQ234,"")</f>
        <v>2323.83</v>
      </c>
      <c r="FR41" s="25">
        <f>+IFERROR('simulations soy farm1 '!FR234,"")</f>
        <v>2335.2199999999998</v>
      </c>
      <c r="FS41" s="25">
        <f>+IFERROR('simulations soy farm1 '!FS234,"")</f>
        <v>0</v>
      </c>
      <c r="FT41" s="25">
        <f>+IFERROR('simulations soy farm1 '!FT234,"")</f>
        <v>0</v>
      </c>
      <c r="FU41" s="25">
        <f>+IFERROR('simulations soy farm1 '!FU234,"")</f>
        <v>0</v>
      </c>
      <c r="FV41" s="25">
        <f>+IFERROR('simulations soy farm1 '!FV234,"")</f>
        <v>0</v>
      </c>
      <c r="FW41" s="25">
        <f>+IFERROR('simulations soy farm1 '!FW234,"")</f>
        <v>4434.71</v>
      </c>
      <c r="FX41" s="25">
        <f>+IFERROR('simulations soy farm1 '!FX234,"")</f>
        <v>0</v>
      </c>
      <c r="FY41" s="25">
        <f>+IFERROR('simulations soy farm1 '!FY234,"")</f>
        <v>4800.9399999999996</v>
      </c>
      <c r="FZ41" s="25">
        <f>+IFERROR('simulations soy farm1 '!FZ234,"")</f>
        <v>0</v>
      </c>
      <c r="GA41" s="25">
        <f>+IFERROR('simulations soy farm1 '!GA234,"")</f>
        <v>2705.69</v>
      </c>
      <c r="GB41" s="25">
        <f>+IFERROR('simulations soy farm1 '!GB234,"")</f>
        <v>0</v>
      </c>
      <c r="GC41" s="25">
        <f>+IFERROR('simulations soy farm1 '!GC234,"")</f>
        <v>2517.56</v>
      </c>
      <c r="GD41" s="25">
        <f>+IFERROR('simulations soy farm1 '!GD234,"")</f>
        <v>1774.1</v>
      </c>
      <c r="GE41" s="25">
        <f>+IFERROR('simulations soy farm1 '!GE234,"")</f>
        <v>4235.3500000000004</v>
      </c>
      <c r="GF41" s="25">
        <f>+IFERROR('simulations soy farm1 '!GF234,"")</f>
        <v>0</v>
      </c>
      <c r="GG41" s="25">
        <f>+IFERROR('simulations soy farm1 '!GG234,"")</f>
        <v>0</v>
      </c>
      <c r="GH41" s="25">
        <f>+IFERROR('simulations soy farm1 '!GH234,"")</f>
        <v>0</v>
      </c>
      <c r="GI41" s="25">
        <f>+IFERROR('simulations soy farm1 '!GI234,"")</f>
        <v>2498.46</v>
      </c>
      <c r="GJ41" s="25">
        <f>+IFERROR('simulations soy farm1 '!GJ234,"")</f>
        <v>0</v>
      </c>
      <c r="GK41" s="25">
        <f>+IFERROR('simulations soy farm1 '!GK234,"")</f>
        <v>0</v>
      </c>
      <c r="GL41" s="25">
        <f>+IFERROR('simulations soy farm1 '!GL234,"")</f>
        <v>4432.7299999999996</v>
      </c>
      <c r="GM41" s="25">
        <f>+IFERROR('simulations soy farm1 '!GM234,"")</f>
        <v>3042.92</v>
      </c>
      <c r="GN41" s="25">
        <f>+IFERROR('simulations soy farm1 '!GN234,"")</f>
        <v>0</v>
      </c>
      <c r="GO41" s="25">
        <f>+IFERROR('simulations soy farm1 '!GO234,"")</f>
        <v>0</v>
      </c>
      <c r="GP41" s="25">
        <f>+IFERROR('simulations soy farm1 '!GP234,"")</f>
        <v>1716.06</v>
      </c>
      <c r="GQ41" s="25">
        <f>+IFERROR('simulations soy farm1 '!GQ234,"")</f>
        <v>0</v>
      </c>
      <c r="GR41" s="25">
        <f>+IFERROR('simulations soy farm1 '!GR234,"")</f>
        <v>0</v>
      </c>
      <c r="GS41" s="25">
        <f>+IFERROR('simulations soy farm1 '!GS234,"")</f>
        <v>0</v>
      </c>
      <c r="GT41" s="25">
        <f>+IFERROR('simulations soy farm1 '!GT234,"")</f>
        <v>2418.73</v>
      </c>
      <c r="GU41" s="25">
        <f>+IFERROR('simulations soy farm1 '!GU234,"")</f>
        <v>2015.35</v>
      </c>
      <c r="GV41" s="25">
        <f>+IFERROR('simulations soy farm1 '!GV234,"")</f>
        <v>0</v>
      </c>
      <c r="GW41" s="25">
        <f>+IFERROR('simulations soy farm1 '!GW234,"")</f>
        <v>4074.06</v>
      </c>
      <c r="GX41" s="25">
        <f>+IFERROR('simulations soy farm1 '!GX234,"")</f>
        <v>0</v>
      </c>
      <c r="GY41" s="25">
        <f>+IFERROR('simulations soy farm1 '!GY234,"")</f>
        <v>4697.41</v>
      </c>
      <c r="GZ41" s="25">
        <f>+IFERROR('simulations soy farm1 '!GZ234,"")</f>
        <v>0</v>
      </c>
      <c r="HA41" s="25">
        <f>+IFERROR('simulations soy farm1 '!HA234,"")</f>
        <v>916.71</v>
      </c>
      <c r="HB41" s="25">
        <f>+IFERROR('simulations soy farm1 '!HB234,"")</f>
        <v>915.17</v>
      </c>
      <c r="HC41" s="25">
        <f>+IFERROR('simulations soy farm1 '!HC234,"")</f>
        <v>0</v>
      </c>
      <c r="HD41" s="25">
        <f>+IFERROR('simulations soy farm1 '!HD234,"")</f>
        <v>4209.18</v>
      </c>
      <c r="HE41" s="25">
        <f>+IFERROR('simulations soy farm1 '!HE234,"")</f>
        <v>0</v>
      </c>
      <c r="HF41" s="25">
        <f>+IFERROR('simulations soy farm1 '!HF234,"")</f>
        <v>0</v>
      </c>
      <c r="HG41" s="25">
        <f>+IFERROR('simulations soy farm1 '!HG234,"")</f>
        <v>0</v>
      </c>
      <c r="HH41" s="25">
        <f>+IFERROR('simulations soy farm1 '!HH234,"")</f>
        <v>4207.16</v>
      </c>
      <c r="HI41" s="25">
        <f>+IFERROR('simulations soy farm1 '!HI234,"")</f>
        <v>0</v>
      </c>
      <c r="HJ41" s="25">
        <f>+IFERROR('simulations soy farm1 '!HJ234,"")</f>
        <v>0</v>
      </c>
      <c r="HK41" s="25">
        <f>+IFERROR('simulations soy farm1 '!HK234,"")</f>
        <v>4405.08</v>
      </c>
      <c r="HL41" s="25">
        <f>+IFERROR('simulations soy farm1 '!HL234,"")</f>
        <v>0</v>
      </c>
      <c r="HM41" s="25">
        <f>+IFERROR('simulations soy farm1 '!HM234,"")</f>
        <v>1205.58</v>
      </c>
      <c r="HN41" s="25">
        <f>+IFERROR('simulations soy farm1 '!HN234,"")</f>
        <v>3014.48</v>
      </c>
      <c r="HO41" s="25">
        <f>+IFERROR('simulations soy farm1 '!HO234,"")</f>
        <v>0</v>
      </c>
      <c r="HP41" s="25">
        <f>+IFERROR('simulations soy farm1 '!HP234,"")</f>
        <v>130.13999999999999</v>
      </c>
      <c r="HQ41" s="25">
        <f>+IFERROR('simulations soy farm1 '!HQ234,"")</f>
        <v>0</v>
      </c>
      <c r="HR41" s="25">
        <f>+IFERROR('simulations soy farm1 '!HR234,"")</f>
        <v>0</v>
      </c>
      <c r="HS41" s="25">
        <f>+IFERROR('simulations soy farm1 '!HS234,"")</f>
        <v>0</v>
      </c>
      <c r="HT41" s="25">
        <f>+IFERROR('simulations soy farm1 '!HT234,"")</f>
        <v>283.14</v>
      </c>
      <c r="HU41" s="25">
        <f>+IFERROR('simulations soy farm1 '!HU234,"")</f>
        <v>0</v>
      </c>
      <c r="HV41" s="25">
        <f>+IFERROR('simulations soy farm1 '!HV234,"")</f>
        <v>4281.84</v>
      </c>
      <c r="HW41" s="25">
        <f>+IFERROR('simulations soy farm1 '!HW234,"")</f>
        <v>3076.53</v>
      </c>
      <c r="HX41" s="25">
        <f>+IFERROR('simulations soy farm1 '!HX234,"")</f>
        <v>0</v>
      </c>
      <c r="HY41" s="25">
        <f>+IFERROR('simulations soy farm1 '!HY234,"")</f>
        <v>0</v>
      </c>
      <c r="HZ41" s="25">
        <f>+IFERROR('simulations soy farm1 '!HZ234,"")</f>
        <v>0</v>
      </c>
      <c r="IA41" s="25">
        <f>+IFERROR('simulations soy farm1 '!IA234,"")</f>
        <v>4551.38</v>
      </c>
      <c r="IB41" s="25">
        <f>+IFERROR('simulations soy farm1 '!IB234,"")</f>
        <v>0</v>
      </c>
      <c r="IC41" s="25">
        <f>+IFERROR('simulations soy farm1 '!IC234,"")</f>
        <v>0</v>
      </c>
      <c r="ID41" s="25">
        <f>+IFERROR('simulations soy farm1 '!ID234,"")</f>
        <v>4204.03</v>
      </c>
      <c r="IE41" s="25">
        <f>+IFERROR('simulations soy farm1 '!IE234,"")</f>
        <v>462.5</v>
      </c>
      <c r="IF41" s="25">
        <f>+IFERROR('simulations soy farm1 '!IF234,"")</f>
        <v>0</v>
      </c>
      <c r="IG41" s="25">
        <f>+IFERROR('simulations soy farm1 '!IG234,"")</f>
        <v>0</v>
      </c>
      <c r="IH41" s="25">
        <f>+IFERROR('simulations soy farm1 '!IH234,"")</f>
        <v>2295.41</v>
      </c>
      <c r="II41" s="25">
        <f>+IFERROR('simulations soy farm1 '!II234,"")</f>
        <v>346.63</v>
      </c>
      <c r="IJ41" s="25">
        <f>+IFERROR('simulations soy farm1 '!IJ234,"")</f>
        <v>0</v>
      </c>
      <c r="IK41" s="25">
        <f>+IFERROR('simulations soy farm1 '!IK234,"")</f>
        <v>3411.56</v>
      </c>
      <c r="IL41" s="25">
        <f>+IFERROR('simulations soy farm1 '!IL234,"")</f>
        <v>4106.5200000000004</v>
      </c>
      <c r="IM41" s="25">
        <f>+IFERROR('simulations soy farm1 '!IM234,"")</f>
        <v>0</v>
      </c>
      <c r="IN41" s="25">
        <f>+IFERROR('simulations soy farm1 '!IN234,"")</f>
        <v>0</v>
      </c>
      <c r="IO41" s="25">
        <f>+IFERROR('simulations soy farm1 '!IO234,"")</f>
        <v>0</v>
      </c>
      <c r="IP41" s="25">
        <f>+IFERROR('simulations soy farm1 '!IP234,"")</f>
        <v>0</v>
      </c>
      <c r="IQ41" s="25">
        <f>+IFERROR('simulations soy farm1 '!IQ234,"")</f>
        <v>4460.55</v>
      </c>
      <c r="IR41" s="25">
        <f>+IFERROR('simulations soy farm1 '!IR234,"")</f>
        <v>182.71</v>
      </c>
      <c r="IS41" s="25">
        <f>+IFERROR('simulations soy farm1 '!IS234,"")</f>
        <v>0</v>
      </c>
      <c r="IT41" s="25">
        <f>+IFERROR('simulations soy farm1 '!IT234,"")</f>
        <v>2224.56</v>
      </c>
      <c r="IU41" s="25">
        <f>+IFERROR('simulations soy farm1 '!IU234,"")</f>
        <v>0</v>
      </c>
      <c r="IV41" s="25">
        <f>+IFERROR('simulations soy farm1 '!IV234,"")</f>
        <v>0</v>
      </c>
      <c r="IW41" s="25">
        <f>+IFERROR('simulations soy farm1 '!IW234,"")</f>
        <v>0</v>
      </c>
      <c r="IX41" s="25">
        <f>+IFERROR('simulations soy farm1 '!IX234,"")</f>
        <v>960.68</v>
      </c>
      <c r="IY41" s="25">
        <f>+IFERROR('simulations soy farm1 '!IY234,"")</f>
        <v>0</v>
      </c>
      <c r="IZ41" s="25">
        <f>+IFERROR('simulations soy farm1 '!IZ234,"")</f>
        <v>0</v>
      </c>
      <c r="JA41" s="25">
        <f>+IFERROR('simulations soy farm1 '!JA234,"")</f>
        <v>0</v>
      </c>
      <c r="JB41" s="25">
        <f>+IFERROR('simulations soy farm1 '!JB234,"")</f>
        <v>4397.1099999999997</v>
      </c>
      <c r="JC41" s="25">
        <f>+IFERROR('simulations soy farm1 '!JC234,"")</f>
        <v>0</v>
      </c>
      <c r="JD41" s="25">
        <f>+IFERROR('simulations soy farm1 '!JD234,"")</f>
        <v>0</v>
      </c>
      <c r="JE41" s="25">
        <f>+IFERROR('simulations soy farm1 '!JE234,"")</f>
        <v>4539.8500000000004</v>
      </c>
      <c r="JF41" s="25">
        <f>+IFERROR('simulations soy farm1 '!JF234,"")</f>
        <v>4481.2299999999996</v>
      </c>
      <c r="JG41" s="25">
        <f>+IFERROR('simulations soy farm1 '!JG234,"")</f>
        <v>4045.86</v>
      </c>
      <c r="JH41" s="25">
        <f>+IFERROR('simulations soy farm1 '!JH234,"")</f>
        <v>0</v>
      </c>
      <c r="JI41" s="25">
        <f>+IFERROR('simulations soy farm1 '!JI234,"")</f>
        <v>0</v>
      </c>
      <c r="JJ41" s="25">
        <f>+IFERROR('simulations soy farm1 '!JJ234,"")</f>
        <v>4350.91</v>
      </c>
      <c r="JK41" s="25">
        <f>+IFERROR('simulations soy farm1 '!JK234,"")</f>
        <v>0</v>
      </c>
      <c r="JL41" s="25">
        <f>+IFERROR('simulations soy farm1 '!JL234,"")</f>
        <v>0</v>
      </c>
      <c r="JM41" s="25">
        <f>+IFERROR('simulations soy farm1 '!JM234,"")</f>
        <v>0</v>
      </c>
      <c r="JN41" s="25">
        <f>+IFERROR('simulations soy farm1 '!JN234,"")</f>
        <v>0</v>
      </c>
      <c r="JO41" s="25">
        <f>+IFERROR('simulations soy farm1 '!JO234,"")</f>
        <v>0</v>
      </c>
      <c r="JP41" s="25">
        <f>+IFERROR('simulations soy farm1 '!JP234,"")</f>
        <v>0</v>
      </c>
      <c r="JQ41" s="25">
        <f>+IFERROR('simulations soy farm1 '!JQ234,"")</f>
        <v>0</v>
      </c>
      <c r="JR41" s="25">
        <f>+IFERROR('simulations soy farm1 '!JR234,"")</f>
        <v>0</v>
      </c>
      <c r="JS41" s="25">
        <f>+IFERROR('simulations soy farm1 '!JS234,"")</f>
        <v>4517.96</v>
      </c>
      <c r="JT41" s="25">
        <f>+IFERROR('simulations soy farm1 '!JT234,"")</f>
        <v>0</v>
      </c>
      <c r="JU41" s="25">
        <f>+IFERROR('simulations soy farm1 '!JU234,"")</f>
        <v>0</v>
      </c>
      <c r="JV41" s="25">
        <f>+IFERROR('simulations soy farm1 '!JV234,"")</f>
        <v>4345.22</v>
      </c>
      <c r="JW41" s="25">
        <f>+IFERROR('simulations soy farm1 '!JW234,"")</f>
        <v>1513.17</v>
      </c>
      <c r="JX41" s="25">
        <f>+IFERROR('simulations soy farm1 '!JX234,"")</f>
        <v>0</v>
      </c>
      <c r="JY41" s="25">
        <f>+IFERROR('simulations soy farm1 '!JY234,"")</f>
        <v>0</v>
      </c>
      <c r="JZ41" s="25">
        <f>+IFERROR('simulations soy farm1 '!JZ234,"")</f>
        <v>0</v>
      </c>
      <c r="KA41" s="25">
        <f>+IFERROR('simulations soy farm1 '!KA234,"")</f>
        <v>746.26</v>
      </c>
      <c r="KB41" s="25">
        <f>+IFERROR('simulations soy farm1 '!KB234,"")</f>
        <v>0</v>
      </c>
      <c r="KC41" s="25">
        <f>+IFERROR('simulations soy farm1 '!KC234,"")</f>
        <v>0</v>
      </c>
      <c r="KD41" s="25">
        <f>+IFERROR('simulations soy farm1 '!KD234,"")</f>
        <v>0</v>
      </c>
      <c r="KE41" s="25">
        <f>+IFERROR('simulations soy farm1 '!KE234,"")</f>
        <v>0</v>
      </c>
      <c r="KF41" s="25">
        <f>+IFERROR('simulations soy farm1 '!KF234,"")</f>
        <v>0</v>
      </c>
      <c r="KG41" s="25">
        <f>+IFERROR('simulations soy farm1 '!KG234,"")</f>
        <v>0</v>
      </c>
      <c r="KH41" s="25">
        <f>+IFERROR('simulations soy farm1 '!KH234,"")</f>
        <v>0</v>
      </c>
      <c r="KI41" s="25">
        <f>+IFERROR('simulations soy farm1 '!KI234,"")</f>
        <v>1059.8399999999999</v>
      </c>
      <c r="KJ41" s="25">
        <f>+IFERROR('simulations soy farm1 '!KJ234,"")</f>
        <v>4196.41</v>
      </c>
      <c r="KK41" s="25">
        <f>+IFERROR('simulations soy farm1 '!KK234,"")</f>
        <v>1965.78</v>
      </c>
      <c r="KL41" s="25">
        <f>+IFERROR('simulations soy farm1 '!KL234,"")</f>
        <v>0</v>
      </c>
      <c r="KM41" s="25">
        <f>+IFERROR('simulations soy farm1 '!KM234,"")</f>
        <v>0</v>
      </c>
      <c r="KN41" s="25">
        <f>+IFERROR('simulations soy farm1 '!KN234,"")</f>
        <v>0</v>
      </c>
      <c r="KO41" s="25">
        <f>+IFERROR('simulations soy farm1 '!KO234,"")</f>
        <v>0</v>
      </c>
      <c r="KP41" s="25">
        <f>+IFERROR('simulations soy farm1 '!KP234,"")</f>
        <v>4133.1099999999997</v>
      </c>
      <c r="KQ41" s="25">
        <f>+IFERROR('simulations soy farm1 '!KQ234,"")</f>
        <v>129.49</v>
      </c>
      <c r="KR41" s="25">
        <f>+IFERROR('simulations soy farm1 '!KR234,"")</f>
        <v>0</v>
      </c>
      <c r="KS41" s="25">
        <f>+IFERROR('simulations soy farm1 '!KS234,"")</f>
        <v>0</v>
      </c>
      <c r="KT41" s="25">
        <f>+IFERROR('simulations soy farm1 '!KT234,"")</f>
        <v>0</v>
      </c>
      <c r="KU41" s="25">
        <f>+IFERROR('simulations soy farm1 '!KU234,"")</f>
        <v>1339.43</v>
      </c>
      <c r="KV41" s="25">
        <f>+IFERROR('simulations soy farm1 '!KV234,"")</f>
        <v>0</v>
      </c>
      <c r="KW41" s="25">
        <f>+IFERROR('simulations soy farm1 '!KW234,"")</f>
        <v>3992.28</v>
      </c>
      <c r="KX41" s="25">
        <f>+IFERROR('simulations soy farm1 '!KX234,"")</f>
        <v>4174.3999999999996</v>
      </c>
      <c r="KY41" s="25">
        <f>+IFERROR('simulations soy farm1 '!KY234,"")</f>
        <v>2568.87</v>
      </c>
      <c r="KZ41" s="25">
        <f>+IFERROR('simulations soy farm1 '!KZ234,"")</f>
        <v>2079.83</v>
      </c>
      <c r="LA41" s="25">
        <f>+IFERROR('simulations soy farm1 '!LA234,"")</f>
        <v>0</v>
      </c>
      <c r="LB41" s="25">
        <f>+IFERROR('simulations soy farm1 '!LB234,"")</f>
        <v>1967.1</v>
      </c>
      <c r="LC41" s="25">
        <f>+IFERROR('simulations soy farm1 '!LC234,"")</f>
        <v>0</v>
      </c>
      <c r="LD41" s="25">
        <f>+IFERROR('simulations soy farm1 '!LD234,"")</f>
        <v>4273.59</v>
      </c>
      <c r="LE41" s="25">
        <f>+IFERROR('simulations soy farm1 '!LE234,"")</f>
        <v>0</v>
      </c>
      <c r="LF41" s="25">
        <f>+IFERROR('simulations soy farm1 '!LF234,"")</f>
        <v>3672.26</v>
      </c>
      <c r="LG41" s="25">
        <f>+IFERROR('simulations soy farm1 '!LG234,"")</f>
        <v>0</v>
      </c>
      <c r="LH41" s="25">
        <f>+IFERROR('simulations soy farm1 '!LH234,"")</f>
        <v>3657.68</v>
      </c>
      <c r="LI41" s="25">
        <f>+IFERROR('simulations soy farm1 '!LI234,"")</f>
        <v>4379.37</v>
      </c>
      <c r="LJ41" s="25">
        <f>+IFERROR('simulations soy farm1 '!LJ234,"")</f>
        <v>0</v>
      </c>
      <c r="LK41" s="25">
        <f>+IFERROR('simulations soy farm1 '!LK234,"")</f>
        <v>4446.4399999999996</v>
      </c>
      <c r="LL41" s="25">
        <f>+IFERROR('simulations soy farm1 '!LL234,"")</f>
        <v>0</v>
      </c>
      <c r="LM41" s="25">
        <f>+IFERROR('simulations soy farm1 '!LM234,"")</f>
        <v>0</v>
      </c>
      <c r="LN41" s="25">
        <f>+IFERROR('simulations soy farm1 '!LN234,"")</f>
        <v>4245.76</v>
      </c>
      <c r="LO41" s="25">
        <f>+IFERROR('simulations soy farm1 '!LO234,"")</f>
        <v>158.22</v>
      </c>
      <c r="LP41" s="25">
        <f>+IFERROR('simulations soy farm1 '!LP234,"")</f>
        <v>0</v>
      </c>
      <c r="LQ41" s="25">
        <f>+IFERROR('simulations soy farm1 '!LQ234,"")</f>
        <v>4480.22</v>
      </c>
      <c r="LR41" s="25">
        <f>+IFERROR('simulations soy farm1 '!LR234,"")</f>
        <v>2302.15</v>
      </c>
      <c r="LS41" s="25">
        <f>+IFERROR('simulations soy farm1 '!LS234,"")</f>
        <v>1348.93</v>
      </c>
      <c r="LT41" s="25">
        <f>+IFERROR('simulations soy farm1 '!LT234,"")</f>
        <v>0</v>
      </c>
      <c r="LU41" s="25">
        <f>+IFERROR('simulations soy farm1 '!LU234,"")</f>
        <v>1318.15</v>
      </c>
      <c r="LV41" s="25">
        <f>+IFERROR('simulations soy farm1 '!LV234,"")</f>
        <v>4126.41</v>
      </c>
      <c r="LW41" s="25">
        <f>+IFERROR('simulations soy farm1 '!LW234,"")</f>
        <v>0</v>
      </c>
      <c r="LX41" s="25">
        <f>+IFERROR('simulations soy farm1 '!LX234,"")</f>
        <v>0</v>
      </c>
      <c r="LY41" s="25">
        <f>+IFERROR('simulations soy farm1 '!LY234,"")</f>
        <v>2171.14</v>
      </c>
      <c r="LZ41" s="25">
        <f>+IFERROR('simulations soy farm1 '!LZ234,"")</f>
        <v>215.78</v>
      </c>
      <c r="MA41" s="25">
        <f>+IFERROR('simulations soy farm1 '!MA234,"")</f>
        <v>0</v>
      </c>
      <c r="MB41" s="25">
        <f>+IFERROR('simulations soy farm1 '!MB234,"")</f>
        <v>4426.46</v>
      </c>
      <c r="MC41" s="25">
        <f>+IFERROR('simulations soy farm1 '!MC234,"")</f>
        <v>0</v>
      </c>
      <c r="MD41" s="25">
        <f>+IFERROR('simulations soy farm1 '!MD234,"")</f>
        <v>0</v>
      </c>
      <c r="ME41" s="25">
        <f>+IFERROR('simulations soy farm1 '!ME234,"")</f>
        <v>0</v>
      </c>
      <c r="MF41" s="25">
        <f>+IFERROR('simulations soy farm1 '!MF234,"")</f>
        <v>3366.56</v>
      </c>
      <c r="MG41" s="25">
        <f>+IFERROR('simulations soy farm1 '!MG234,"")</f>
        <v>829.35</v>
      </c>
      <c r="MH41" s="25">
        <f>+IFERROR('simulations soy farm1 '!MH234,"")</f>
        <v>0</v>
      </c>
      <c r="MI41" s="25">
        <f>+IFERROR('simulations soy farm1 '!MI234,"")</f>
        <v>3094.04</v>
      </c>
      <c r="MJ41" s="25">
        <f>+IFERROR('simulations soy farm1 '!MJ234,"")</f>
        <v>4567.99</v>
      </c>
      <c r="MK41" s="25">
        <f>+IFERROR('simulations soy farm1 '!MK234,"")</f>
        <v>0</v>
      </c>
      <c r="ML41" s="25">
        <f>+IFERROR('simulations soy farm1 '!ML234,"")</f>
        <v>0</v>
      </c>
      <c r="MM41" s="25">
        <f>+IFERROR('simulations soy farm1 '!MM234,"")</f>
        <v>0</v>
      </c>
      <c r="MN41" s="25">
        <f>+IFERROR('simulations soy farm1 '!MN234,"")</f>
        <v>4413.51</v>
      </c>
      <c r="MO41" s="25">
        <f>+IFERROR('simulations soy farm1 '!MO234,"")</f>
        <v>1982.95</v>
      </c>
      <c r="MP41" s="25">
        <f>+IFERROR('simulations soy farm1 '!MP234,"")</f>
        <v>0</v>
      </c>
      <c r="MQ41" s="25">
        <f>+IFERROR('simulations soy farm1 '!MQ234,"")</f>
        <v>0</v>
      </c>
      <c r="MR41" s="25">
        <f>+IFERROR('simulations soy farm1 '!MR234,"")</f>
        <v>401.5</v>
      </c>
      <c r="MS41" s="25">
        <f>+IFERROR('simulations soy farm1 '!MS234,"")</f>
        <v>1921.33</v>
      </c>
      <c r="MT41" s="25">
        <f>+IFERROR('simulations soy farm1 '!MT234,"")</f>
        <v>0</v>
      </c>
      <c r="MU41" s="25">
        <f>+IFERROR('simulations soy farm1 '!MU234,"")</f>
        <v>0</v>
      </c>
      <c r="MV41" s="25">
        <f>+IFERROR('simulations soy farm1 '!MV234,"")</f>
        <v>0</v>
      </c>
      <c r="MW41" s="25">
        <f>+IFERROR('simulations soy farm1 '!MW234,"")</f>
        <v>0</v>
      </c>
      <c r="MX41" s="25">
        <f>+IFERROR('simulations soy farm1 '!MX234,"")</f>
        <v>0</v>
      </c>
      <c r="MY41" s="25">
        <f>+IFERROR('simulations soy farm1 '!MY234,"")</f>
        <v>0</v>
      </c>
      <c r="MZ41" s="25">
        <f>+IFERROR('simulations soy farm1 '!MZ234,"")</f>
        <v>0</v>
      </c>
      <c r="NA41" s="25">
        <f>+IFERROR('simulations soy farm1 '!NA234,"")</f>
        <v>2160.25</v>
      </c>
      <c r="NB41" s="25">
        <f>+IFERROR('simulations soy farm1 '!NB234,"")</f>
        <v>2770.17</v>
      </c>
      <c r="NC41" s="25">
        <f>+IFERROR('simulations soy farm1 '!NC234,"")</f>
        <v>0</v>
      </c>
      <c r="ND41" s="25">
        <f>+IFERROR('simulations soy farm1 '!ND234,"")</f>
        <v>0</v>
      </c>
      <c r="NE41" s="25">
        <f>+IFERROR('simulations soy farm1 '!NE234,"")</f>
        <v>0</v>
      </c>
      <c r="NF41" s="25">
        <f>+IFERROR('simulations soy farm1 '!NF234,"")</f>
        <v>4142.99</v>
      </c>
      <c r="NG41" s="25">
        <f>+IFERROR('simulations soy farm1 '!NG234,"")</f>
        <v>4317.24</v>
      </c>
      <c r="NH41" s="25">
        <f>+IFERROR('simulations soy farm1 '!NH234,"")</f>
        <v>4482.72</v>
      </c>
      <c r="NI41" s="25">
        <f>+IFERROR('simulations soy farm1 '!NI234,"")</f>
        <v>3421.8</v>
      </c>
      <c r="NJ41" s="25">
        <f>+IFERROR('simulations soy farm1 '!NJ234,"")</f>
        <v>4336.0200000000004</v>
      </c>
      <c r="NK41" s="25">
        <f>+IFERROR('simulations soy farm1 '!NK234,"")</f>
        <v>3907.28</v>
      </c>
      <c r="NL41" s="25">
        <f>+IFERROR('simulations soy farm1 '!NL234,"")</f>
        <v>0</v>
      </c>
      <c r="NM41" s="25">
        <f>+IFERROR('simulations soy farm1 '!NM234,"")</f>
        <v>1819.7</v>
      </c>
      <c r="NN41" s="25">
        <f>+IFERROR('simulations soy farm1 '!NN234,"")</f>
        <v>0</v>
      </c>
      <c r="NO41" s="25">
        <f>+IFERROR('simulations soy farm1 '!NO234,"")</f>
        <v>2761.37</v>
      </c>
      <c r="NP41" s="25">
        <f>+IFERROR('simulations soy farm1 '!NP234,"")</f>
        <v>0</v>
      </c>
      <c r="NQ41" s="25">
        <f>+IFERROR('simulations soy farm1 '!NQ234,"")</f>
        <v>0</v>
      </c>
      <c r="NR41" s="25">
        <f>+IFERROR('simulations soy farm1 '!NR234,"")</f>
        <v>0</v>
      </c>
      <c r="NS41" s="25">
        <f>+IFERROR('simulations soy farm1 '!NS234,"")</f>
        <v>4209.72</v>
      </c>
      <c r="NT41" s="25">
        <f>+IFERROR('simulations soy farm1 '!NT234,"")</f>
        <v>0</v>
      </c>
      <c r="NU41" s="25">
        <f>+IFERROR('simulations soy farm1 '!NU234,"")</f>
        <v>0</v>
      </c>
      <c r="NV41" s="25">
        <f>+IFERROR('simulations soy farm1 '!NV234,"")</f>
        <v>0</v>
      </c>
      <c r="NW41" s="25">
        <f>+IFERROR('simulations soy farm1 '!NW234,"")</f>
        <v>3297.3</v>
      </c>
      <c r="NX41" s="25">
        <f>+IFERROR('simulations soy farm1 '!NX234,"")</f>
        <v>0</v>
      </c>
      <c r="NY41" s="25">
        <f>+IFERROR('simulations soy farm1 '!NY234,"")</f>
        <v>0</v>
      </c>
      <c r="NZ41" s="25">
        <f>+IFERROR('simulations soy farm1 '!NZ234,"")</f>
        <v>0</v>
      </c>
      <c r="OA41" s="25">
        <f>+IFERROR('simulations soy farm1 '!OA234,"")</f>
        <v>0</v>
      </c>
      <c r="OB41" s="25">
        <f>+IFERROR('simulations soy farm1 '!OB234,"")</f>
        <v>0</v>
      </c>
      <c r="OC41" s="25">
        <f>+IFERROR('simulations soy farm1 '!OC234,"")</f>
        <v>4612.58</v>
      </c>
      <c r="OD41" s="25">
        <f>+IFERROR('simulations soy farm1 '!OD234,"")</f>
        <v>0</v>
      </c>
      <c r="OE41" s="25">
        <f>+IFERROR('simulations soy farm1 '!OE234,"")</f>
        <v>4004.96</v>
      </c>
      <c r="OF41" s="25">
        <f>+IFERROR('simulations soy farm1 '!OF234,"")</f>
        <v>4121.01</v>
      </c>
      <c r="OG41" s="25">
        <f>+IFERROR('simulations soy farm1 '!OG234,"")</f>
        <v>4414.1899999999996</v>
      </c>
      <c r="OH41" s="25">
        <f>+IFERROR('simulations soy farm1 '!OH234,"")</f>
        <v>740.77</v>
      </c>
      <c r="OI41" s="25">
        <f>+IFERROR('simulations soy farm1 '!OI234,"")</f>
        <v>0</v>
      </c>
      <c r="OJ41" s="25">
        <f>+IFERROR('simulations soy farm1 '!OJ234,"")</f>
        <v>0</v>
      </c>
      <c r="OK41" s="25">
        <f>+IFERROR('simulations soy farm1 '!OK234,"")</f>
        <v>2339.42</v>
      </c>
      <c r="OL41" s="25">
        <f>+IFERROR('simulations soy farm1 '!OL234,"")</f>
        <v>4393.42</v>
      </c>
      <c r="OM41" s="25">
        <f>+IFERROR('simulations soy farm1 '!OM234,"")</f>
        <v>0</v>
      </c>
      <c r="ON41" s="25">
        <f>+IFERROR('simulations soy farm1 '!ON234,"")</f>
        <v>0</v>
      </c>
      <c r="OO41" s="25">
        <f>+IFERROR('simulations soy farm1 '!OO234,"")</f>
        <v>2100.14</v>
      </c>
      <c r="OP41" s="25">
        <f>+IFERROR('simulations soy farm1 '!OP234,"")</f>
        <v>0</v>
      </c>
      <c r="OQ41" s="25">
        <f>+IFERROR('simulations soy farm1 '!OQ234,"")</f>
        <v>0</v>
      </c>
      <c r="OR41" s="25">
        <f>+IFERROR('simulations soy farm1 '!OR234,"")</f>
        <v>0</v>
      </c>
      <c r="OS41" s="25">
        <f>+IFERROR('simulations soy farm1 '!OS234,"")</f>
        <v>0</v>
      </c>
      <c r="OT41" s="25">
        <f>+IFERROR('simulations soy farm1 '!OT234,"")</f>
        <v>1197.0999999999999</v>
      </c>
      <c r="OU41" s="25">
        <f>+IFERROR('simulations soy farm1 '!OU234,"")</f>
        <v>0</v>
      </c>
      <c r="OV41" s="25">
        <f>+IFERROR('simulations soy farm1 '!OV234,"")</f>
        <v>0</v>
      </c>
      <c r="OW41" s="25">
        <f>+IFERROR('simulations soy farm1 '!OW234,"")</f>
        <v>0</v>
      </c>
      <c r="OX41" s="25">
        <f>+IFERROR('simulations soy farm1 '!OX234,"")</f>
        <v>2101.09</v>
      </c>
      <c r="OY41" s="25">
        <f>+IFERROR('simulations soy farm1 '!OY234,"")</f>
        <v>0</v>
      </c>
      <c r="OZ41" s="25">
        <f>+IFERROR('simulations soy farm1 '!OZ234,"")</f>
        <v>0</v>
      </c>
      <c r="PA41" s="25">
        <f>+IFERROR('simulations soy farm1 '!PA234,"")</f>
        <v>4051.53</v>
      </c>
      <c r="PB41" s="25">
        <f>+IFERROR('simulations soy farm1 '!PB234,"")</f>
        <v>2639.12</v>
      </c>
      <c r="PC41" s="25">
        <f>+IFERROR('simulations soy farm1 '!PC234,"")</f>
        <v>4270.08</v>
      </c>
      <c r="PD41" s="25">
        <f>+IFERROR('simulations soy farm1 '!PD234,"")</f>
        <v>1792.56</v>
      </c>
      <c r="PE41" s="25">
        <f>+IFERROR('simulations soy farm1 '!PE234,"")</f>
        <v>0</v>
      </c>
      <c r="PF41" s="25">
        <f>+IFERROR('simulations soy farm1 '!PF234,"")</f>
        <v>0</v>
      </c>
      <c r="PG41" s="25">
        <f>+IFERROR('simulations soy farm1 '!PG234,"")</f>
        <v>0</v>
      </c>
      <c r="PH41" s="25">
        <f>+IFERROR('simulations soy farm1 '!PH234,"")</f>
        <v>0</v>
      </c>
      <c r="PI41" s="25">
        <f>+IFERROR('simulations soy farm1 '!PI234,"")</f>
        <v>0</v>
      </c>
      <c r="PJ41" s="25">
        <f>+IFERROR('simulations soy farm1 '!PJ234,"")</f>
        <v>0</v>
      </c>
      <c r="PK41" s="25">
        <f>+IFERROR('simulations soy farm1 '!PK234,"")</f>
        <v>0</v>
      </c>
      <c r="PL41" s="25">
        <f>+IFERROR('simulations soy farm1 '!PL234,"")</f>
        <v>0</v>
      </c>
      <c r="PM41" s="25">
        <f>+IFERROR('simulations soy farm1 '!PM234,"")</f>
        <v>4305.3999999999996</v>
      </c>
      <c r="PN41" s="25">
        <f>+IFERROR('simulations soy farm1 '!PN234,"")</f>
        <v>2213.61</v>
      </c>
      <c r="PO41" s="25">
        <f>+IFERROR('simulations soy farm1 '!PO234,"")</f>
        <v>3610.02</v>
      </c>
      <c r="PP41" s="25">
        <f>+IFERROR('simulations soy farm1 '!PP234,"")</f>
        <v>0</v>
      </c>
      <c r="PQ41" s="25">
        <f>+IFERROR('simulations soy farm1 '!PQ234,"")</f>
        <v>0</v>
      </c>
      <c r="PR41" s="25">
        <f>+IFERROR('simulations soy farm1 '!PR234,"")</f>
        <v>0</v>
      </c>
      <c r="PS41" s="25">
        <f>+IFERROR('simulations soy farm1 '!PS234,"")</f>
        <v>0</v>
      </c>
      <c r="PT41" s="25">
        <f>+IFERROR('simulations soy farm1 '!PT234,"")</f>
        <v>0</v>
      </c>
      <c r="PU41" s="25">
        <f>+IFERROR('simulations soy farm1 '!PU234,"")</f>
        <v>0</v>
      </c>
      <c r="PV41" s="25">
        <f>+IFERROR('simulations soy farm1 '!PV234,"")</f>
        <v>4355.8100000000004</v>
      </c>
      <c r="PW41" s="25">
        <f>+IFERROR('simulations soy farm1 '!PW234,"")</f>
        <v>0</v>
      </c>
      <c r="PX41" s="25">
        <f>+IFERROR('simulations soy farm1 '!PX234,"")</f>
        <v>0</v>
      </c>
      <c r="PY41" s="25">
        <f>+IFERROR('simulations soy farm1 '!PY234,"")</f>
        <v>0</v>
      </c>
      <c r="PZ41" s="25">
        <f>+IFERROR('simulations soy farm1 '!PZ234,"")</f>
        <v>0</v>
      </c>
      <c r="QA41" s="25">
        <f>+IFERROR('simulations soy farm1 '!QA234,"")</f>
        <v>0</v>
      </c>
      <c r="QB41" s="25">
        <f>+IFERROR('simulations soy farm1 '!QB234,"")</f>
        <v>2864.81</v>
      </c>
      <c r="QC41" s="25">
        <f>+IFERROR('simulations soy farm1 '!QC234,"")</f>
        <v>4223.83</v>
      </c>
      <c r="QD41" s="25">
        <f>+IFERROR('simulations soy farm1 '!QD234,"")</f>
        <v>4664.08</v>
      </c>
      <c r="QE41" s="25">
        <f>+IFERROR('simulations soy farm1 '!QE234,"")</f>
        <v>0</v>
      </c>
      <c r="QF41" s="25">
        <f>+IFERROR('simulations soy farm1 '!QF234,"")</f>
        <v>0</v>
      </c>
      <c r="QG41" s="25">
        <f>+IFERROR('simulations soy farm1 '!QG234,"")</f>
        <v>0</v>
      </c>
      <c r="QH41" s="25">
        <f>+IFERROR('simulations soy farm1 '!QH234,"")</f>
        <v>0</v>
      </c>
      <c r="QI41" s="25">
        <f>+IFERROR('simulations soy farm1 '!QI234,"")</f>
        <v>4033.01</v>
      </c>
      <c r="QJ41" s="25">
        <f>+IFERROR('simulations soy farm1 '!QJ234,"")</f>
        <v>0</v>
      </c>
      <c r="QK41" s="25">
        <f>+IFERROR('simulations soy farm1 '!QK234,"")</f>
        <v>142.03</v>
      </c>
      <c r="QL41" s="25">
        <f>+IFERROR('simulations soy farm1 '!QL234,"")</f>
        <v>0</v>
      </c>
      <c r="QM41" s="25">
        <f>+IFERROR('simulations soy farm1 '!QM234,"")</f>
        <v>0</v>
      </c>
      <c r="QN41" s="25">
        <f>+IFERROR('simulations soy farm1 '!QN234,"")</f>
        <v>0</v>
      </c>
      <c r="QO41" s="25">
        <f>+IFERROR('simulations soy farm1 '!QO234,"")</f>
        <v>0</v>
      </c>
      <c r="QP41" s="25">
        <f>+IFERROR('simulations soy farm1 '!QP234,"")</f>
        <v>2300.5</v>
      </c>
      <c r="QQ41" s="25">
        <f>+IFERROR('simulations soy farm1 '!QQ234,"")</f>
        <v>4297.57</v>
      </c>
      <c r="QR41" s="25">
        <f>+IFERROR('simulations soy farm1 '!QR234,"")</f>
        <v>0</v>
      </c>
      <c r="QS41" s="25">
        <f>+IFERROR('simulations soy farm1 '!QS234,"")</f>
        <v>0</v>
      </c>
      <c r="QT41" s="25">
        <f>+IFERROR('simulations soy farm1 '!QT234,"")</f>
        <v>2679.55</v>
      </c>
      <c r="QU41" s="25">
        <f>+IFERROR('simulations soy farm1 '!QU234,"")</f>
        <v>0</v>
      </c>
      <c r="QV41" s="25">
        <f>+IFERROR('simulations soy farm1 '!QV234,"")</f>
        <v>0</v>
      </c>
      <c r="QW41" s="25">
        <f>+IFERROR('simulations soy farm1 '!QW234,"")</f>
        <v>4021.55</v>
      </c>
      <c r="QX41" s="25">
        <f>+IFERROR('simulations soy farm1 '!QX234,"")</f>
        <v>2085.52</v>
      </c>
      <c r="QY41" s="25">
        <f>+IFERROR('simulations soy farm1 '!QY234,"")</f>
        <v>0</v>
      </c>
      <c r="QZ41" s="25">
        <f>+IFERROR('simulations soy farm1 '!QZ234,"")</f>
        <v>2343.13</v>
      </c>
      <c r="RA41" s="25">
        <f>+IFERROR('simulations soy farm1 '!RA234,"")</f>
        <v>0</v>
      </c>
      <c r="RB41" s="25">
        <f>+IFERROR('simulations soy farm1 '!RB234,"")</f>
        <v>4636.3599999999997</v>
      </c>
      <c r="RC41" s="25">
        <f>+IFERROR('simulations soy farm1 '!RC234,"")</f>
        <v>3129.67</v>
      </c>
      <c r="RD41" s="25">
        <f>+IFERROR('simulations soy farm1 '!RD234,"")</f>
        <v>0</v>
      </c>
      <c r="RE41" s="25">
        <f>+IFERROR('simulations soy farm1 '!RE234,"")</f>
        <v>1454.52</v>
      </c>
      <c r="RF41" s="25">
        <f>+IFERROR('simulations soy farm1 '!RF234,"")</f>
        <v>4322.59</v>
      </c>
      <c r="RG41" s="25">
        <f>+IFERROR('simulations soy farm1 '!RG234,"")</f>
        <v>3847.63</v>
      </c>
      <c r="RH41" s="25">
        <f>+IFERROR('simulations soy farm1 '!RH234,"")</f>
        <v>2787.56</v>
      </c>
      <c r="RI41" s="25">
        <f>+IFERROR('simulations soy farm1 '!RI234,"")</f>
        <v>0</v>
      </c>
      <c r="RJ41" s="25">
        <f>+IFERROR('simulations soy farm1 '!RJ234,"")</f>
        <v>0</v>
      </c>
      <c r="RK41" s="25">
        <f>+IFERROR('simulations soy farm1 '!RK234,"")</f>
        <v>0</v>
      </c>
      <c r="RL41" s="25">
        <f>+IFERROR('simulations soy farm1 '!RL234,"")</f>
        <v>4402.66</v>
      </c>
      <c r="RM41" s="25">
        <f>+IFERROR('simulations soy farm1 '!RM234,"")</f>
        <v>2942.08</v>
      </c>
      <c r="RN41" s="25">
        <f>+IFERROR('simulations soy farm1 '!RN234,"")</f>
        <v>0</v>
      </c>
      <c r="RO41" s="25">
        <f>+IFERROR('simulations soy farm1 '!RO234,"")</f>
        <v>0</v>
      </c>
      <c r="RP41" s="25">
        <f>+IFERROR('simulations soy farm1 '!RP234,"")</f>
        <v>4011.05</v>
      </c>
      <c r="RQ41" s="25">
        <f>+IFERROR('simulations soy farm1 '!RQ234,"")</f>
        <v>0</v>
      </c>
      <c r="RR41" s="25">
        <f>+IFERROR('simulations soy farm1 '!RR234,"")</f>
        <v>4134.0200000000004</v>
      </c>
      <c r="RS41" s="25">
        <f>+IFERROR('simulations soy farm1 '!RS234,"")</f>
        <v>0</v>
      </c>
      <c r="RT41" s="25">
        <f>+IFERROR('simulations soy farm1 '!RT234,"")</f>
        <v>0</v>
      </c>
      <c r="RU41" s="25">
        <f>+IFERROR('simulations soy farm1 '!RU234,"")</f>
        <v>4630.8500000000004</v>
      </c>
      <c r="RV41" s="25">
        <f>+IFERROR('simulations soy farm1 '!RV234,"")</f>
        <v>0</v>
      </c>
      <c r="RW41" s="25">
        <f>+IFERROR('simulations soy farm1 '!RW234,"")</f>
        <v>4183.47</v>
      </c>
      <c r="RX41" s="25">
        <f>+IFERROR('simulations soy farm1 '!RX234,"")</f>
        <v>0</v>
      </c>
      <c r="RY41" s="25">
        <f>+IFERROR('simulations soy farm1 '!RY234,"")</f>
        <v>0</v>
      </c>
      <c r="RZ41" s="25">
        <f>+IFERROR('simulations soy farm1 '!RZ234,"")</f>
        <v>0</v>
      </c>
      <c r="SA41" s="25">
        <f>+IFERROR('simulations soy farm1 '!SA234,"")</f>
        <v>0</v>
      </c>
      <c r="SB41" s="25">
        <f>+IFERROR('simulations soy farm1 '!SB234,"")</f>
        <v>0</v>
      </c>
      <c r="SC41" s="25">
        <f>+IFERROR('simulations soy farm1 '!SC234,"")</f>
        <v>2339.3000000000002</v>
      </c>
      <c r="SD41" s="25">
        <f>+IFERROR('simulations soy farm1 '!SD234,"")</f>
        <v>0</v>
      </c>
      <c r="SE41" s="25">
        <f>+IFERROR('simulations soy farm1 '!SE234,"")</f>
        <v>0</v>
      </c>
      <c r="SF41" s="25">
        <f>+IFERROR('simulations soy farm1 '!SF234,"")</f>
        <v>0</v>
      </c>
      <c r="SG41" s="25">
        <f>+IFERROR('simulations soy farm1 '!SG234,"")</f>
        <v>279.25</v>
      </c>
      <c r="SI41" s="25">
        <f t="shared" si="79"/>
        <v>1246.6004408817644</v>
      </c>
      <c r="SJ41" s="25"/>
      <c r="SK41" s="25"/>
      <c r="SL41" s="25"/>
      <c r="SM41" s="25"/>
      <c r="SN41" s="25"/>
      <c r="SO41" s="25"/>
      <c r="SP41" s="25"/>
      <c r="SQ41" s="247">
        <f t="shared" si="80"/>
        <v>2017</v>
      </c>
      <c r="SR41" s="247">
        <f t="shared" si="81"/>
        <v>287</v>
      </c>
      <c r="SS41" s="247">
        <f t="shared" si="82"/>
        <v>500</v>
      </c>
      <c r="ST41" s="247">
        <f t="shared" si="83"/>
        <v>500</v>
      </c>
      <c r="SU41" s="247">
        <f t="shared" si="84"/>
        <v>500</v>
      </c>
      <c r="SV41" s="247">
        <f t="shared" si="85"/>
        <v>500</v>
      </c>
      <c r="SW41" s="247">
        <f t="shared" si="86"/>
        <v>500</v>
      </c>
      <c r="SX41" s="247">
        <f t="shared" si="87"/>
        <v>500</v>
      </c>
      <c r="SY41" s="247">
        <f t="shared" si="88"/>
        <v>500</v>
      </c>
      <c r="SZ41" s="247">
        <f t="shared" si="89"/>
        <v>500</v>
      </c>
      <c r="TA41" s="25"/>
      <c r="TB41" s="168">
        <f t="shared" si="90"/>
        <v>0.57399999999999995</v>
      </c>
      <c r="TC41" s="168">
        <f t="shared" si="91"/>
        <v>0.42599999999999999</v>
      </c>
      <c r="TD41" s="168">
        <f t="shared" si="72"/>
        <v>0</v>
      </c>
      <c r="TE41" s="168">
        <f t="shared" si="73"/>
        <v>0</v>
      </c>
      <c r="TF41" s="168">
        <f t="shared" si="74"/>
        <v>0</v>
      </c>
      <c r="TG41" s="168">
        <f t="shared" si="75"/>
        <v>0</v>
      </c>
      <c r="TH41" s="168">
        <f t="shared" si="76"/>
        <v>0</v>
      </c>
      <c r="TI41" s="168">
        <f t="shared" si="77"/>
        <v>0</v>
      </c>
      <c r="TJ41" s="168">
        <f t="shared" si="78"/>
        <v>0</v>
      </c>
      <c r="TK41" s="94">
        <f t="shared" si="92"/>
        <v>1</v>
      </c>
      <c r="TM41">
        <v>4</v>
      </c>
      <c r="TP41" s="477">
        <f>+SMALL(B41:SG41,ROUND(SZ41*$TP$15,0))</f>
        <v>0</v>
      </c>
      <c r="TQ41" s="477">
        <f t="shared" si="93"/>
        <v>2568.87</v>
      </c>
      <c r="TR41" s="25">
        <f t="shared" si="94"/>
        <v>1246.6004408817644</v>
      </c>
      <c r="TS41">
        <f>+RANK(SI41,B41:SI41,1)</f>
        <v>327</v>
      </c>
      <c r="TT41" s="168">
        <f>+TS41/SZ41</f>
        <v>0.65400000000000003</v>
      </c>
      <c r="TV41" s="168">
        <f t="shared" si="95"/>
        <v>0.57399999999999995</v>
      </c>
    </row>
    <row r="42" spans="1:542">
      <c r="A42">
        <v>2018</v>
      </c>
      <c r="B42" s="25">
        <f>+IFERROR('simulations soy farm1 '!B279,"")</f>
        <v>788.02</v>
      </c>
      <c r="C42" s="25">
        <f>+IFERROR('simulations soy farm1 '!C279,"")</f>
        <v>0</v>
      </c>
      <c r="D42" s="25">
        <f>+IFERROR('simulations soy farm1 '!D279,"")</f>
        <v>0</v>
      </c>
      <c r="E42" s="25">
        <f>+IFERROR('simulations soy farm1 '!E279,"")</f>
        <v>216.7</v>
      </c>
      <c r="F42" s="25">
        <f>+IFERROR('simulations soy farm1 '!F279,"")</f>
        <v>0</v>
      </c>
      <c r="G42" s="25">
        <f>+IFERROR('simulations soy farm1 '!G279,"")</f>
        <v>0</v>
      </c>
      <c r="H42" s="25">
        <f>+IFERROR('simulations soy farm1 '!H279,"")</f>
        <v>0</v>
      </c>
      <c r="I42" s="25">
        <f>+IFERROR('simulations soy farm1 '!I279,"")</f>
        <v>0</v>
      </c>
      <c r="J42" s="25">
        <f>+IFERROR('simulations soy farm1 '!J279,"")</f>
        <v>2099.25</v>
      </c>
      <c r="K42" s="25">
        <f>+IFERROR('simulations soy farm1 '!K279,"")</f>
        <v>0</v>
      </c>
      <c r="L42" s="25">
        <f>+IFERROR('simulations soy farm1 '!L279,"")</f>
        <v>0</v>
      </c>
      <c r="M42" s="25">
        <f>+IFERROR('simulations soy farm1 '!M279,"")</f>
        <v>0</v>
      </c>
      <c r="N42" s="25">
        <f>+IFERROR('simulations soy farm1 '!N279,"")</f>
        <v>0</v>
      </c>
      <c r="O42" s="25">
        <f>+IFERROR('simulations soy farm1 '!O279,"")</f>
        <v>0</v>
      </c>
      <c r="P42" s="25">
        <f>+IFERROR('simulations soy farm1 '!P279,"")</f>
        <v>3350.53</v>
      </c>
      <c r="Q42" s="25">
        <f>+IFERROR('simulations soy farm1 '!Q279,"")</f>
        <v>0</v>
      </c>
      <c r="R42" s="25">
        <f>+IFERROR('simulations soy farm1 '!R279,"")</f>
        <v>0</v>
      </c>
      <c r="S42" s="25">
        <f>+IFERROR('simulations soy farm1 '!S279,"")</f>
        <v>0</v>
      </c>
      <c r="T42" s="25">
        <f>+IFERROR('simulations soy farm1 '!T279,"")</f>
        <v>0</v>
      </c>
      <c r="U42" s="25">
        <f>+IFERROR('simulations soy farm1 '!U279,"")</f>
        <v>3872.53</v>
      </c>
      <c r="V42" s="25">
        <f>+IFERROR('simulations soy farm1 '!V279,"")</f>
        <v>0</v>
      </c>
      <c r="W42" s="25">
        <f>+IFERROR('simulations soy farm1 '!W279,"")</f>
        <v>0</v>
      </c>
      <c r="X42" s="25">
        <f>+IFERROR('simulations soy farm1 '!X279,"")</f>
        <v>0</v>
      </c>
      <c r="Y42" s="25">
        <f>+IFERROR('simulations soy farm1 '!Y279,"")</f>
        <v>4186.13</v>
      </c>
      <c r="Z42" s="25">
        <f>+IFERROR('simulations soy farm1 '!Z279,"")</f>
        <v>0</v>
      </c>
      <c r="AA42" s="25">
        <f>+IFERROR('simulations soy farm1 '!AA279,"")</f>
        <v>0</v>
      </c>
      <c r="AB42" s="25">
        <f>+IFERROR('simulations soy farm1 '!AB279,"")</f>
        <v>0</v>
      </c>
      <c r="AC42" s="25">
        <f>+IFERROR('simulations soy farm1 '!AC279,"")</f>
        <v>811.21</v>
      </c>
      <c r="AD42" s="25">
        <f>+IFERROR('simulations soy farm1 '!AD279,"")</f>
        <v>0</v>
      </c>
      <c r="AE42" s="25">
        <f>+IFERROR('simulations soy farm1 '!AE279,"")</f>
        <v>0</v>
      </c>
      <c r="AF42" s="25">
        <f>+IFERROR('simulations soy farm1 '!AF279,"")</f>
        <v>0</v>
      </c>
      <c r="AG42" s="25">
        <f>+IFERROR('simulations soy farm1 '!AG279,"")</f>
        <v>0</v>
      </c>
      <c r="AH42" s="25">
        <f>+IFERROR('simulations soy farm1 '!AH279,"")</f>
        <v>3835.01</v>
      </c>
      <c r="AI42" s="25">
        <f>+IFERROR('simulations soy farm1 '!AI279,"")</f>
        <v>1699.21</v>
      </c>
      <c r="AJ42" s="25">
        <f>+IFERROR('simulations soy farm1 '!AJ279,"")</f>
        <v>0</v>
      </c>
      <c r="AK42" s="25">
        <f>+IFERROR('simulations soy farm1 '!AK279,"")</f>
        <v>0</v>
      </c>
      <c r="AL42" s="25">
        <f>+IFERROR('simulations soy farm1 '!AL279,"")</f>
        <v>0</v>
      </c>
      <c r="AM42" s="25">
        <f>+IFERROR('simulations soy farm1 '!AM279,"")</f>
        <v>2183.29</v>
      </c>
      <c r="AN42" s="25">
        <f>+IFERROR('simulations soy farm1 '!AN279,"")</f>
        <v>0</v>
      </c>
      <c r="AO42" s="25">
        <f>+IFERROR('simulations soy farm1 '!AO279,"")</f>
        <v>0</v>
      </c>
      <c r="AP42" s="25">
        <f>+IFERROR('simulations soy farm1 '!AP279,"")</f>
        <v>0</v>
      </c>
      <c r="AQ42" s="25">
        <f>+IFERROR('simulations soy farm1 '!AQ279,"")</f>
        <v>1039.69</v>
      </c>
      <c r="AR42" s="25">
        <f>+IFERROR('simulations soy farm1 '!AR279,"")</f>
        <v>0</v>
      </c>
      <c r="AS42" s="25">
        <f>+IFERROR('simulations soy farm1 '!AS279,"")</f>
        <v>0</v>
      </c>
      <c r="AT42" s="25">
        <f>+IFERROR('simulations soy farm1 '!AT279,"")</f>
        <v>0</v>
      </c>
      <c r="AU42" s="25">
        <f>+IFERROR('simulations soy farm1 '!AU279,"")</f>
        <v>0</v>
      </c>
      <c r="AV42" s="25">
        <f>+IFERROR('simulations soy farm1 '!AV279,"")</f>
        <v>0</v>
      </c>
      <c r="AW42" s="25">
        <f>+IFERROR('simulations soy farm1 '!AW279,"")</f>
        <v>0</v>
      </c>
      <c r="AX42" s="25">
        <f>+IFERROR('simulations soy farm1 '!AX279,"")</f>
        <v>0</v>
      </c>
      <c r="AY42" s="25">
        <f>+IFERROR('simulations soy farm1 '!AY279,"")</f>
        <v>995.19</v>
      </c>
      <c r="AZ42" s="25">
        <f>+IFERROR('simulations soy farm1 '!AZ279,"")</f>
        <v>0</v>
      </c>
      <c r="BA42" s="25">
        <f>+IFERROR('simulations soy farm1 '!BA279,"")</f>
        <v>0</v>
      </c>
      <c r="BB42" s="25">
        <f>+IFERROR('simulations soy farm1 '!BB279,"")</f>
        <v>0</v>
      </c>
      <c r="BC42" s="25">
        <f>+IFERROR('simulations soy farm1 '!BC279,"")</f>
        <v>0</v>
      </c>
      <c r="BD42" s="25">
        <f>+IFERROR('simulations soy farm1 '!BD279,"")</f>
        <v>0</v>
      </c>
      <c r="BE42" s="25">
        <f>+IFERROR('simulations soy farm1 '!BE279,"")</f>
        <v>0</v>
      </c>
      <c r="BF42" s="25">
        <f>+IFERROR('simulations soy farm1 '!BF279,"")</f>
        <v>0</v>
      </c>
      <c r="BG42" s="25">
        <f>+IFERROR('simulations soy farm1 '!BG279,"")</f>
        <v>0</v>
      </c>
      <c r="BH42" s="25">
        <f>+IFERROR('simulations soy farm1 '!BH279,"")</f>
        <v>0</v>
      </c>
      <c r="BI42" s="25">
        <f>+IFERROR('simulations soy farm1 '!BI279,"")</f>
        <v>0</v>
      </c>
      <c r="BJ42" s="25">
        <f>+IFERROR('simulations soy farm1 '!BJ279,"")</f>
        <v>0</v>
      </c>
      <c r="BK42" s="25">
        <f>+IFERROR('simulations soy farm1 '!BK279,"")</f>
        <v>0</v>
      </c>
      <c r="BL42" s="25">
        <f>+IFERROR('simulations soy farm1 '!BL279,"")</f>
        <v>1384.79</v>
      </c>
      <c r="BM42" s="25">
        <f>+IFERROR('simulations soy farm1 '!BM279,"")</f>
        <v>0</v>
      </c>
      <c r="BN42" s="25">
        <f>+IFERROR('simulations soy farm1 '!BN279,"")</f>
        <v>0</v>
      </c>
      <c r="BO42" s="25">
        <f>+IFERROR('simulations soy farm1 '!BO279,"")</f>
        <v>0</v>
      </c>
      <c r="BP42" s="25">
        <f>+IFERROR('simulations soy farm1 '!BP279,"")</f>
        <v>0</v>
      </c>
      <c r="BQ42" s="25">
        <f>+IFERROR('simulations soy farm1 '!BQ279,"")</f>
        <v>1458.85</v>
      </c>
      <c r="BR42" s="25">
        <f>+IFERROR('simulations soy farm1 '!BR279,"")</f>
        <v>1067.46</v>
      </c>
      <c r="BS42" s="25">
        <f>+IFERROR('simulations soy farm1 '!BS279,"")</f>
        <v>0</v>
      </c>
      <c r="BT42" s="25">
        <f>+IFERROR('simulations soy farm1 '!BT279,"")</f>
        <v>0</v>
      </c>
      <c r="BU42" s="25">
        <f>+IFERROR('simulations soy farm1 '!BU279,"")</f>
        <v>0</v>
      </c>
      <c r="BV42" s="25">
        <f>+IFERROR('simulations soy farm1 '!BV279,"")</f>
        <v>705.66</v>
      </c>
      <c r="BW42" s="25">
        <f>+IFERROR('simulations soy farm1 '!BW279,"")</f>
        <v>0</v>
      </c>
      <c r="BX42" s="25">
        <f>+IFERROR('simulations soy farm1 '!BX279,"")</f>
        <v>630.15</v>
      </c>
      <c r="BY42" s="25">
        <f>+IFERROR('simulations soy farm1 '!BY279,"")</f>
        <v>0</v>
      </c>
      <c r="BZ42" s="25">
        <f>+IFERROR('simulations soy farm1 '!BZ279,"")</f>
        <v>0</v>
      </c>
      <c r="CA42" s="25">
        <f>+IFERROR('simulations soy farm1 '!CA279,"")</f>
        <v>0</v>
      </c>
      <c r="CB42" s="25">
        <f>+IFERROR('simulations soy farm1 '!CB279,"")</f>
        <v>0</v>
      </c>
      <c r="CC42" s="25">
        <f>+IFERROR('simulations soy farm1 '!CC279,"")</f>
        <v>1183.6600000000001</v>
      </c>
      <c r="CD42" s="25">
        <f>+IFERROR('simulations soy farm1 '!CD279,"")</f>
        <v>0</v>
      </c>
      <c r="CE42" s="25">
        <f>+IFERROR('simulations soy farm1 '!CE279,"")</f>
        <v>0</v>
      </c>
      <c r="CF42" s="25">
        <f>+IFERROR('simulations soy farm1 '!CF279,"")</f>
        <v>3199.51</v>
      </c>
      <c r="CG42" s="25">
        <f>+IFERROR('simulations soy farm1 '!CG279,"")</f>
        <v>0</v>
      </c>
      <c r="CH42" s="25">
        <f>+IFERROR('simulations soy farm1 '!CH279,"")</f>
        <v>0</v>
      </c>
      <c r="CI42" s="25">
        <f>+IFERROR('simulations soy farm1 '!CI279,"")</f>
        <v>0</v>
      </c>
      <c r="CJ42" s="25">
        <f>+IFERROR('simulations soy farm1 '!CJ279,"")</f>
        <v>481.78</v>
      </c>
      <c r="CK42" s="25">
        <f>+IFERROR('simulations soy farm1 '!CK279,"")</f>
        <v>0</v>
      </c>
      <c r="CL42" s="25">
        <f>+IFERROR('simulations soy farm1 '!CL279,"")</f>
        <v>0</v>
      </c>
      <c r="CM42" s="25">
        <f>+IFERROR('simulations soy farm1 '!CM279,"")</f>
        <v>0</v>
      </c>
      <c r="CN42" s="25">
        <f>+IFERROR('simulations soy farm1 '!CN279,"")</f>
        <v>0</v>
      </c>
      <c r="CO42" s="25">
        <f>+IFERROR('simulations soy farm1 '!CO279,"")</f>
        <v>0</v>
      </c>
      <c r="CP42" s="25">
        <f>+IFERROR('simulations soy farm1 '!CP279,"")</f>
        <v>0</v>
      </c>
      <c r="CQ42" s="25">
        <f>+IFERROR('simulations soy farm1 '!CQ279,"")</f>
        <v>0</v>
      </c>
      <c r="CR42" s="25">
        <f>+IFERROR('simulations soy farm1 '!CR279,"")</f>
        <v>0</v>
      </c>
      <c r="CS42" s="25">
        <f>+IFERROR('simulations soy farm1 '!CS279,"")</f>
        <v>0</v>
      </c>
      <c r="CT42" s="25">
        <f>+IFERROR('simulations soy farm1 '!CT279,"")</f>
        <v>4274.28</v>
      </c>
      <c r="CU42" s="25">
        <f>+IFERROR('simulations soy farm1 '!CU279,"")</f>
        <v>3867.98</v>
      </c>
      <c r="CV42" s="25">
        <f>+IFERROR('simulations soy farm1 '!CV279,"")</f>
        <v>0</v>
      </c>
      <c r="CW42" s="25">
        <f>+IFERROR('simulations soy farm1 '!CW279,"")</f>
        <v>0</v>
      </c>
      <c r="CX42" s="25">
        <f>+IFERROR('simulations soy farm1 '!CX279,"")</f>
        <v>0</v>
      </c>
      <c r="CY42" s="25">
        <f>+IFERROR('simulations soy farm1 '!CY279,"")</f>
        <v>0</v>
      </c>
      <c r="CZ42" s="25">
        <f>+IFERROR('simulations soy farm1 '!CZ279,"")</f>
        <v>0</v>
      </c>
      <c r="DA42" s="25">
        <f>+IFERROR('simulations soy farm1 '!DA279,"")</f>
        <v>0</v>
      </c>
      <c r="DB42" s="25">
        <f>+IFERROR('simulations soy farm1 '!DB279,"")</f>
        <v>2319.4699999999998</v>
      </c>
      <c r="DC42" s="25">
        <f>+IFERROR('simulations soy farm1 '!DC279,"")</f>
        <v>0</v>
      </c>
      <c r="DD42" s="25">
        <f>+IFERROR('simulations soy farm1 '!DD279,"")</f>
        <v>2842.45</v>
      </c>
      <c r="DE42" s="25">
        <f>+IFERROR('simulations soy farm1 '!DE279,"")</f>
        <v>0</v>
      </c>
      <c r="DF42" s="25">
        <f>+IFERROR('simulations soy farm1 '!DF279,"")</f>
        <v>0</v>
      </c>
      <c r="DG42" s="25">
        <f>+IFERROR('simulations soy farm1 '!DG279,"")</f>
        <v>0</v>
      </c>
      <c r="DH42" s="25">
        <f>+IFERROR('simulations soy farm1 '!DH279,"")</f>
        <v>0</v>
      </c>
      <c r="DI42" s="25">
        <f>+IFERROR('simulations soy farm1 '!DI279,"")</f>
        <v>1607.63</v>
      </c>
      <c r="DJ42" s="25">
        <f>+IFERROR('simulations soy farm1 '!DJ279,"")</f>
        <v>0</v>
      </c>
      <c r="DK42" s="25">
        <f>+IFERROR('simulations soy farm1 '!DK279,"")</f>
        <v>0</v>
      </c>
      <c r="DL42" s="25">
        <f>+IFERROR('simulations soy farm1 '!DL279,"")</f>
        <v>0</v>
      </c>
      <c r="DM42" s="25">
        <f>+IFERROR('simulations soy farm1 '!DM279,"")</f>
        <v>0</v>
      </c>
      <c r="DN42" s="25">
        <f>+IFERROR('simulations soy farm1 '!DN279,"")</f>
        <v>3553.94</v>
      </c>
      <c r="DO42" s="25">
        <f>+IFERROR('simulations soy farm1 '!DO279,"")</f>
        <v>0</v>
      </c>
      <c r="DP42" s="25">
        <f>+IFERROR('simulations soy farm1 '!DP279,"")</f>
        <v>0</v>
      </c>
      <c r="DQ42" s="25">
        <f>+IFERROR('simulations soy farm1 '!DQ279,"")</f>
        <v>0</v>
      </c>
      <c r="DR42" s="25">
        <f>+IFERROR('simulations soy farm1 '!DR279,"")</f>
        <v>0</v>
      </c>
      <c r="DS42" s="25">
        <f>+IFERROR('simulations soy farm1 '!DS279,"")</f>
        <v>0</v>
      </c>
      <c r="DT42" s="25">
        <f>+IFERROR('simulations soy farm1 '!DT279,"")</f>
        <v>0</v>
      </c>
      <c r="DU42" s="25">
        <f>+IFERROR('simulations soy farm1 '!DU279,"")</f>
        <v>1213.28</v>
      </c>
      <c r="DV42" s="25">
        <f>+IFERROR('simulations soy farm1 '!DV279,"")</f>
        <v>0</v>
      </c>
      <c r="DW42" s="25">
        <f>+IFERROR('simulations soy farm1 '!DW279,"")</f>
        <v>0</v>
      </c>
      <c r="DX42" s="25">
        <f>+IFERROR('simulations soy farm1 '!DX279,"")</f>
        <v>0</v>
      </c>
      <c r="DY42" s="25">
        <f>+IFERROR('simulations soy farm1 '!DY279,"")</f>
        <v>0</v>
      </c>
      <c r="DZ42" s="25">
        <f>+IFERROR('simulations soy farm1 '!DZ279,"")</f>
        <v>0</v>
      </c>
      <c r="EA42" s="25">
        <f>+IFERROR('simulations soy farm1 '!EA279,"")</f>
        <v>0</v>
      </c>
      <c r="EB42" s="25">
        <f>+IFERROR('simulations soy farm1 '!EB279,"")</f>
        <v>0</v>
      </c>
      <c r="EC42" s="25">
        <f>+IFERROR('simulations soy farm1 '!EC279,"")</f>
        <v>2058.52</v>
      </c>
      <c r="ED42" s="25">
        <f>+IFERROR('simulations soy farm1 '!ED279,"")</f>
        <v>2743.28</v>
      </c>
      <c r="EE42" s="25">
        <f>+IFERROR('simulations soy farm1 '!EE279,"")</f>
        <v>0</v>
      </c>
      <c r="EF42" s="25">
        <f>+IFERROR('simulations soy farm1 '!EF279,"")</f>
        <v>0</v>
      </c>
      <c r="EG42" s="25">
        <f>+IFERROR('simulations soy farm1 '!EG279,"")</f>
        <v>0</v>
      </c>
      <c r="EH42" s="25">
        <f>+IFERROR('simulations soy farm1 '!EH279,"")</f>
        <v>0</v>
      </c>
      <c r="EI42" s="25">
        <f>+IFERROR('simulations soy farm1 '!EI279,"")</f>
        <v>0</v>
      </c>
      <c r="EJ42" s="25">
        <f>+IFERROR('simulations soy farm1 '!EJ279,"")</f>
        <v>0</v>
      </c>
      <c r="EK42" s="25">
        <f>+IFERROR('simulations soy farm1 '!EK279,"")</f>
        <v>0</v>
      </c>
      <c r="EL42" s="25">
        <f>+IFERROR('simulations soy farm1 '!EL279,"")</f>
        <v>601.59</v>
      </c>
      <c r="EM42" s="25">
        <f>+IFERROR('simulations soy farm1 '!EM279,"")</f>
        <v>0</v>
      </c>
      <c r="EN42" s="25">
        <f>+IFERROR('simulations soy farm1 '!EN279,"")</f>
        <v>0</v>
      </c>
      <c r="EO42" s="25">
        <f>+IFERROR('simulations soy farm1 '!EO279,"")</f>
        <v>1467.37</v>
      </c>
      <c r="EP42" s="25">
        <f>+IFERROR('simulations soy farm1 '!EP279,"")</f>
        <v>0</v>
      </c>
      <c r="EQ42" s="25">
        <f>+IFERROR('simulations soy farm1 '!EQ279,"")</f>
        <v>4338.83</v>
      </c>
      <c r="ER42" s="25">
        <f>+IFERROR('simulations soy farm1 '!ER279,"")</f>
        <v>0</v>
      </c>
      <c r="ES42" s="25">
        <f>+IFERROR('simulations soy farm1 '!ES279,"")</f>
        <v>0</v>
      </c>
      <c r="ET42" s="25">
        <f>+IFERROR('simulations soy farm1 '!ET279,"")</f>
        <v>0</v>
      </c>
      <c r="EU42" s="25">
        <f>+IFERROR('simulations soy farm1 '!EU279,"")</f>
        <v>0</v>
      </c>
      <c r="EV42" s="25">
        <f>+IFERROR('simulations soy farm1 '!EV279,"")</f>
        <v>0</v>
      </c>
      <c r="EW42" s="25">
        <f>+IFERROR('simulations soy farm1 '!EW279,"")</f>
        <v>0</v>
      </c>
      <c r="EX42" s="25">
        <f>+IFERROR('simulations soy farm1 '!EX279,"")</f>
        <v>0</v>
      </c>
      <c r="EY42" s="25">
        <f>+IFERROR('simulations soy farm1 '!EY279,"")</f>
        <v>0</v>
      </c>
      <c r="EZ42" s="25">
        <f>+IFERROR('simulations soy farm1 '!EZ279,"")</f>
        <v>0</v>
      </c>
      <c r="FA42" s="25">
        <f>+IFERROR('simulations soy farm1 '!FA279,"")</f>
        <v>0</v>
      </c>
      <c r="FB42" s="25">
        <f>+IFERROR('simulations soy farm1 '!FB279,"")</f>
        <v>2765.6</v>
      </c>
      <c r="FC42" s="25">
        <f>+IFERROR('simulations soy farm1 '!FC279,"")</f>
        <v>0</v>
      </c>
      <c r="FD42" s="25">
        <f>+IFERROR('simulations soy farm1 '!FD279,"")</f>
        <v>0</v>
      </c>
      <c r="FE42" s="25">
        <f>+IFERROR('simulations soy farm1 '!FE279,"")</f>
        <v>0</v>
      </c>
      <c r="FF42" s="25">
        <f>+IFERROR('simulations soy farm1 '!FF279,"")</f>
        <v>0</v>
      </c>
      <c r="FG42" s="25">
        <f>+IFERROR('simulations soy farm1 '!FG279,"")</f>
        <v>0</v>
      </c>
      <c r="FH42" s="25">
        <f>+IFERROR('simulations soy farm1 '!FH279,"")</f>
        <v>0</v>
      </c>
      <c r="FI42" s="25">
        <f>+IFERROR('simulations soy farm1 '!FI279,"")</f>
        <v>0</v>
      </c>
      <c r="FJ42" s="25">
        <f>+IFERROR('simulations soy farm1 '!FJ279,"")</f>
        <v>0</v>
      </c>
      <c r="FK42" s="25">
        <f>+IFERROR('simulations soy farm1 '!FK279,"")</f>
        <v>0</v>
      </c>
      <c r="FL42" s="25">
        <f>+IFERROR('simulations soy farm1 '!FL279,"")</f>
        <v>0</v>
      </c>
      <c r="FM42" s="25">
        <f>+IFERROR('simulations soy farm1 '!FM279,"")</f>
        <v>0</v>
      </c>
      <c r="FN42" s="25">
        <f>+IFERROR('simulations soy farm1 '!FN279,"")</f>
        <v>0</v>
      </c>
      <c r="FO42" s="25">
        <f>+IFERROR('simulations soy farm1 '!FO279,"")</f>
        <v>0</v>
      </c>
      <c r="FP42" s="25">
        <f>+IFERROR('simulations soy farm1 '!FP279,"")</f>
        <v>2508.89</v>
      </c>
      <c r="FQ42" s="25">
        <f>+IFERROR('simulations soy farm1 '!FQ279,"")</f>
        <v>0</v>
      </c>
      <c r="FR42" s="25">
        <f>+IFERROR('simulations soy farm1 '!FR279,"")</f>
        <v>0</v>
      </c>
      <c r="FS42" s="25">
        <f>+IFERROR('simulations soy farm1 '!FS279,"")</f>
        <v>0</v>
      </c>
      <c r="FT42" s="25">
        <f>+IFERROR('simulations soy farm1 '!FT279,"")</f>
        <v>0</v>
      </c>
      <c r="FU42" s="25">
        <f>+IFERROR('simulations soy farm1 '!FU279,"")</f>
        <v>0</v>
      </c>
      <c r="FV42" s="25">
        <f>+IFERROR('simulations soy farm1 '!FV279,"")</f>
        <v>0</v>
      </c>
      <c r="FW42" s="25">
        <f>+IFERROR('simulations soy farm1 '!FW279,"")</f>
        <v>0</v>
      </c>
      <c r="FX42" s="25">
        <f>+IFERROR('simulations soy farm1 '!FX279,"")</f>
        <v>1017.92</v>
      </c>
      <c r="FY42" s="25">
        <f>+IFERROR('simulations soy farm1 '!FY279,"")</f>
        <v>0</v>
      </c>
      <c r="FZ42" s="25">
        <f>+IFERROR('simulations soy farm1 '!FZ279,"")</f>
        <v>0</v>
      </c>
      <c r="GA42" s="25">
        <f>+IFERROR('simulations soy farm1 '!GA279,"")</f>
        <v>0</v>
      </c>
      <c r="GB42" s="25">
        <f>+IFERROR('simulations soy farm1 '!GB279,"")</f>
        <v>0</v>
      </c>
      <c r="GC42" s="25">
        <f>+IFERROR('simulations soy farm1 '!GC279,"")</f>
        <v>0</v>
      </c>
      <c r="GD42" s="25">
        <f>+IFERROR('simulations soy farm1 '!GD279,"")</f>
        <v>0</v>
      </c>
      <c r="GE42" s="25">
        <f>+IFERROR('simulations soy farm1 '!GE279,"")</f>
        <v>0</v>
      </c>
      <c r="GF42" s="25">
        <f>+IFERROR('simulations soy farm1 '!GF279,"")</f>
        <v>0</v>
      </c>
      <c r="GG42" s="25">
        <f>+IFERROR('simulations soy farm1 '!GG279,"")</f>
        <v>0</v>
      </c>
      <c r="GH42" s="25">
        <f>+IFERROR('simulations soy farm1 '!GH279,"")</f>
        <v>0</v>
      </c>
      <c r="GI42" s="25">
        <f>+IFERROR('simulations soy farm1 '!GI279,"")</f>
        <v>0</v>
      </c>
      <c r="GJ42" s="25">
        <f>+IFERROR('simulations soy farm1 '!GJ279,"")</f>
        <v>0</v>
      </c>
      <c r="GK42" s="25">
        <f>+IFERROR('simulations soy farm1 '!GK279,"")</f>
        <v>692.93</v>
      </c>
      <c r="GL42" s="25">
        <f>+IFERROR('simulations soy farm1 '!GL279,"")</f>
        <v>0</v>
      </c>
      <c r="GM42" s="25">
        <f>+IFERROR('simulations soy farm1 '!GM279,"")</f>
        <v>0</v>
      </c>
      <c r="GN42" s="25">
        <f>+IFERROR('simulations soy farm1 '!GN279,"")</f>
        <v>0</v>
      </c>
      <c r="GO42" s="25">
        <f>+IFERROR('simulations soy farm1 '!GO279,"")</f>
        <v>0</v>
      </c>
      <c r="GP42" s="25">
        <f>+IFERROR('simulations soy farm1 '!GP279,"")</f>
        <v>0</v>
      </c>
      <c r="GQ42" s="25">
        <f>+IFERROR('simulations soy farm1 '!GQ279,"")</f>
        <v>0</v>
      </c>
      <c r="GR42" s="25">
        <f>+IFERROR('simulations soy farm1 '!GR279,"")</f>
        <v>0</v>
      </c>
      <c r="GS42" s="25">
        <f>+IFERROR('simulations soy farm1 '!GS279,"")</f>
        <v>0</v>
      </c>
      <c r="GT42" s="25">
        <f>+IFERROR('simulations soy farm1 '!GT279,"")</f>
        <v>0</v>
      </c>
      <c r="GU42" s="25">
        <f>+IFERROR('simulations soy farm1 '!GU279,"")</f>
        <v>1936.88</v>
      </c>
      <c r="GV42" s="25">
        <f>+IFERROR('simulations soy farm1 '!GV279,"")</f>
        <v>0</v>
      </c>
      <c r="GW42" s="25">
        <f>+IFERROR('simulations soy farm1 '!GW279,"")</f>
        <v>0</v>
      </c>
      <c r="GX42" s="25">
        <f>+IFERROR('simulations soy farm1 '!GX279,"")</f>
        <v>0</v>
      </c>
      <c r="GY42" s="25">
        <f>+IFERROR('simulations soy farm1 '!GY279,"")</f>
        <v>2125.5500000000002</v>
      </c>
      <c r="GZ42" s="25">
        <f>+IFERROR('simulations soy farm1 '!GZ279,"")</f>
        <v>0</v>
      </c>
      <c r="HA42" s="25">
        <f>+IFERROR('simulations soy farm1 '!HA279,"")</f>
        <v>0</v>
      </c>
      <c r="HB42" s="25">
        <f>+IFERROR('simulations soy farm1 '!HB279,"")</f>
        <v>0</v>
      </c>
      <c r="HC42" s="25">
        <f>+IFERROR('simulations soy farm1 '!HC279,"")</f>
        <v>0</v>
      </c>
      <c r="HD42" s="25">
        <f>+IFERROR('simulations soy farm1 '!HD279,"")</f>
        <v>0</v>
      </c>
      <c r="HE42" s="25">
        <f>+IFERROR('simulations soy farm1 '!HE279,"")</f>
        <v>0</v>
      </c>
      <c r="HF42" s="25">
        <f>+IFERROR('simulations soy farm1 '!HF279,"")</f>
        <v>0</v>
      </c>
      <c r="HG42" s="25">
        <f>+IFERROR('simulations soy farm1 '!HG279,"")</f>
        <v>907.92</v>
      </c>
      <c r="HH42" s="25">
        <f>+IFERROR('simulations soy farm1 '!HH279,"")</f>
        <v>0</v>
      </c>
      <c r="HI42" s="25">
        <f>+IFERROR('simulations soy farm1 '!HI279,"")</f>
        <v>0</v>
      </c>
      <c r="HJ42" s="25">
        <f>+IFERROR('simulations soy farm1 '!HJ279,"")</f>
        <v>241.55</v>
      </c>
      <c r="HK42" s="25">
        <f>+IFERROR('simulations soy farm1 '!HK279,"")</f>
        <v>0</v>
      </c>
      <c r="HL42" s="25">
        <f>+IFERROR('simulations soy farm1 '!HL279,"")</f>
        <v>0</v>
      </c>
      <c r="HM42" s="25">
        <f>+IFERROR('simulations soy farm1 '!HM279,"")</f>
        <v>1639.49</v>
      </c>
      <c r="HN42" s="25">
        <f>+IFERROR('simulations soy farm1 '!HN279,"")</f>
        <v>0</v>
      </c>
      <c r="HO42" s="25">
        <f>+IFERROR('simulations soy farm1 '!HO279,"")</f>
        <v>3977.46</v>
      </c>
      <c r="HP42" s="25">
        <f>+IFERROR('simulations soy farm1 '!HP279,"")</f>
        <v>0</v>
      </c>
      <c r="HQ42" s="25">
        <f>+IFERROR('simulations soy farm1 '!HQ279,"")</f>
        <v>0</v>
      </c>
      <c r="HR42" s="25">
        <f>+IFERROR('simulations soy farm1 '!HR279,"")</f>
        <v>0</v>
      </c>
      <c r="HS42" s="25">
        <f>+IFERROR('simulations soy farm1 '!HS279,"")</f>
        <v>0</v>
      </c>
      <c r="HT42" s="25">
        <f>+IFERROR('simulations soy farm1 '!HT279,"")</f>
        <v>0</v>
      </c>
      <c r="HU42" s="25">
        <f>+IFERROR('simulations soy farm1 '!HU279,"")</f>
        <v>0</v>
      </c>
      <c r="HV42" s="25">
        <f>+IFERROR('simulations soy farm1 '!HV279,"")</f>
        <v>0</v>
      </c>
      <c r="HW42" s="25">
        <f>+IFERROR('simulations soy farm1 '!HW279,"")</f>
        <v>0</v>
      </c>
      <c r="HX42" s="25">
        <f>+IFERROR('simulations soy farm1 '!HX279,"")</f>
        <v>0</v>
      </c>
      <c r="HY42" s="25">
        <f>+IFERROR('simulations soy farm1 '!HY279,"")</f>
        <v>0</v>
      </c>
      <c r="HZ42" s="25">
        <f>+IFERROR('simulations soy farm1 '!HZ279,"")</f>
        <v>0</v>
      </c>
      <c r="IA42" s="25">
        <f>+IFERROR('simulations soy farm1 '!IA279,"")</f>
        <v>2403.31</v>
      </c>
      <c r="IB42" s="25">
        <f>+IFERROR('simulations soy farm1 '!IB279,"")</f>
        <v>0</v>
      </c>
      <c r="IC42" s="25">
        <f>+IFERROR('simulations soy farm1 '!IC279,"")</f>
        <v>0</v>
      </c>
      <c r="ID42" s="25">
        <f>+IFERROR('simulations soy farm1 '!ID279,"")</f>
        <v>0</v>
      </c>
      <c r="IE42" s="25">
        <f>+IFERROR('simulations soy farm1 '!IE279,"")</f>
        <v>0</v>
      </c>
      <c r="IF42" s="25">
        <f>+IFERROR('simulations soy farm1 '!IF279,"")</f>
        <v>0</v>
      </c>
      <c r="IG42" s="25">
        <f>+IFERROR('simulations soy farm1 '!IG279,"")</f>
        <v>0</v>
      </c>
      <c r="IH42" s="25">
        <f>+IFERROR('simulations soy farm1 '!IH279,"")</f>
        <v>0</v>
      </c>
      <c r="II42" s="25">
        <f>+IFERROR('simulations soy farm1 '!II279,"")</f>
        <v>0</v>
      </c>
      <c r="IJ42" s="25">
        <f>+IFERROR('simulations soy farm1 '!IJ279,"")</f>
        <v>0</v>
      </c>
      <c r="IK42" s="25">
        <f>+IFERROR('simulations soy farm1 '!IK279,"")</f>
        <v>0</v>
      </c>
      <c r="IL42" s="25">
        <f>+IFERROR('simulations soy farm1 '!IL279,"")</f>
        <v>0</v>
      </c>
      <c r="IM42" s="25">
        <f>+IFERROR('simulations soy farm1 '!IM279,"")</f>
        <v>0</v>
      </c>
      <c r="IN42" s="25">
        <f>+IFERROR('simulations soy farm1 '!IN279,"")</f>
        <v>0</v>
      </c>
      <c r="IO42" s="25">
        <f>+IFERROR('simulations soy farm1 '!IO279,"")</f>
        <v>0</v>
      </c>
      <c r="IP42" s="25">
        <f>+IFERROR('simulations soy farm1 '!IP279,"")</f>
        <v>0</v>
      </c>
      <c r="IQ42" s="25">
        <f>+IFERROR('simulations soy farm1 '!IQ279,"")</f>
        <v>0</v>
      </c>
      <c r="IR42" s="25">
        <f>+IFERROR('simulations soy farm1 '!IR279,"")</f>
        <v>0</v>
      </c>
      <c r="IS42" s="25">
        <f>+IFERROR('simulations soy farm1 '!IS279,"")</f>
        <v>2462.9299999999998</v>
      </c>
      <c r="IT42" s="25">
        <f>+IFERROR('simulations soy farm1 '!IT279,"")</f>
        <v>0</v>
      </c>
      <c r="IU42" s="25">
        <f>+IFERROR('simulations soy farm1 '!IU279,"")</f>
        <v>0</v>
      </c>
      <c r="IV42" s="25">
        <f>+IFERROR('simulations soy farm1 '!IV279,"")</f>
        <v>0</v>
      </c>
      <c r="IW42" s="25">
        <f>+IFERROR('simulations soy farm1 '!IW279,"")</f>
        <v>0</v>
      </c>
      <c r="IX42" s="25">
        <f>+IFERROR('simulations soy farm1 '!IX279,"")</f>
        <v>0</v>
      </c>
      <c r="IY42" s="25">
        <f>+IFERROR('simulations soy farm1 '!IY279,"")</f>
        <v>0</v>
      </c>
      <c r="IZ42" s="25">
        <f>+IFERROR('simulations soy farm1 '!IZ279,"")</f>
        <v>0</v>
      </c>
      <c r="JA42" s="25">
        <f>+IFERROR('simulations soy farm1 '!JA279,"")</f>
        <v>0</v>
      </c>
      <c r="JB42" s="25">
        <f>+IFERROR('simulations soy farm1 '!JB279,"")</f>
        <v>0</v>
      </c>
      <c r="JC42" s="25">
        <f>+IFERROR('simulations soy farm1 '!JC279,"")</f>
        <v>0</v>
      </c>
      <c r="JD42" s="25">
        <f>+IFERROR('simulations soy farm1 '!JD279,"")</f>
        <v>0</v>
      </c>
      <c r="JE42" s="25">
        <f>+IFERROR('simulations soy farm1 '!JE279,"")</f>
        <v>0</v>
      </c>
      <c r="JF42" s="25">
        <f>+IFERROR('simulations soy farm1 '!JF279,"")</f>
        <v>0</v>
      </c>
      <c r="JG42" s="25">
        <f>+IFERROR('simulations soy farm1 '!JG279,"")</f>
        <v>0</v>
      </c>
      <c r="JH42" s="25">
        <f>+IFERROR('simulations soy farm1 '!JH279,"")</f>
        <v>0</v>
      </c>
      <c r="JI42" s="25">
        <f>+IFERROR('simulations soy farm1 '!JI279,"")</f>
        <v>1001.87</v>
      </c>
      <c r="JJ42" s="25">
        <f>+IFERROR('simulations soy farm1 '!JJ279,"")</f>
        <v>0</v>
      </c>
      <c r="JK42" s="25">
        <f>+IFERROR('simulations soy farm1 '!JK279,"")</f>
        <v>0</v>
      </c>
      <c r="JL42" s="25">
        <f>+IFERROR('simulations soy farm1 '!JL279,"")</f>
        <v>0</v>
      </c>
      <c r="JM42" s="25">
        <f>+IFERROR('simulations soy farm1 '!JM279,"")</f>
        <v>0</v>
      </c>
      <c r="JN42" s="25">
        <f>+IFERROR('simulations soy farm1 '!JN279,"")</f>
        <v>0</v>
      </c>
      <c r="JO42" s="25">
        <f>+IFERROR('simulations soy farm1 '!JO279,"")</f>
        <v>0</v>
      </c>
      <c r="JP42" s="25">
        <f>+IFERROR('simulations soy farm1 '!JP279,"")</f>
        <v>0</v>
      </c>
      <c r="JQ42" s="25">
        <f>+IFERROR('simulations soy farm1 '!JQ279,"")</f>
        <v>0</v>
      </c>
      <c r="JR42" s="25">
        <f>+IFERROR('simulations soy farm1 '!JR279,"")</f>
        <v>0</v>
      </c>
      <c r="JS42" s="25">
        <f>+IFERROR('simulations soy farm1 '!JS279,"")</f>
        <v>0</v>
      </c>
      <c r="JT42" s="25">
        <f>+IFERROR('simulations soy farm1 '!JT279,"")</f>
        <v>0</v>
      </c>
      <c r="JU42" s="25">
        <f>+IFERROR('simulations soy farm1 '!JU279,"")</f>
        <v>0</v>
      </c>
      <c r="JV42" s="25">
        <f>+IFERROR('simulations soy farm1 '!JV279,"")</f>
        <v>0</v>
      </c>
      <c r="JW42" s="25">
        <f>+IFERROR('simulations soy farm1 '!JW279,"")</f>
        <v>0</v>
      </c>
      <c r="JX42" s="25">
        <f>+IFERROR('simulations soy farm1 '!JX279,"")</f>
        <v>4002.64</v>
      </c>
      <c r="JY42" s="25">
        <f>+IFERROR('simulations soy farm1 '!JY279,"")</f>
        <v>0</v>
      </c>
      <c r="JZ42" s="25">
        <f>+IFERROR('simulations soy farm1 '!JZ279,"")</f>
        <v>0</v>
      </c>
      <c r="KA42" s="25">
        <f>+IFERROR('simulations soy farm1 '!KA279,"")</f>
        <v>1102.32</v>
      </c>
      <c r="KB42" s="25">
        <f>+IFERROR('simulations soy farm1 '!KB279,"")</f>
        <v>0</v>
      </c>
      <c r="KC42" s="25">
        <f>+IFERROR('simulations soy farm1 '!KC279,"")</f>
        <v>0</v>
      </c>
      <c r="KD42" s="25">
        <f>+IFERROR('simulations soy farm1 '!KD279,"")</f>
        <v>0</v>
      </c>
      <c r="KE42" s="25">
        <f>+IFERROR('simulations soy farm1 '!KE279,"")</f>
        <v>0</v>
      </c>
      <c r="KF42" s="25">
        <f>+IFERROR('simulations soy farm1 '!KF279,"")</f>
        <v>0</v>
      </c>
      <c r="KG42" s="25">
        <f>+IFERROR('simulations soy farm1 '!KG279,"")</f>
        <v>0</v>
      </c>
      <c r="KH42" s="25">
        <f>+IFERROR('simulations soy farm1 '!KH279,"")</f>
        <v>0</v>
      </c>
      <c r="KI42" s="25">
        <f>+IFERROR('simulations soy farm1 '!KI279,"")</f>
        <v>0</v>
      </c>
      <c r="KJ42" s="25">
        <f>+IFERROR('simulations soy farm1 '!KJ279,"")</f>
        <v>0</v>
      </c>
      <c r="KK42" s="25">
        <f>+IFERROR('simulations soy farm1 '!KK279,"")</f>
        <v>0</v>
      </c>
      <c r="KL42" s="25">
        <f>+IFERROR('simulations soy farm1 '!KL279,"")</f>
        <v>0</v>
      </c>
      <c r="KM42" s="25">
        <f>+IFERROR('simulations soy farm1 '!KM279,"")</f>
        <v>0</v>
      </c>
      <c r="KN42" s="25">
        <f>+IFERROR('simulations soy farm1 '!KN279,"")</f>
        <v>0</v>
      </c>
      <c r="KO42" s="25">
        <f>+IFERROR('simulations soy farm1 '!KO279,"")</f>
        <v>0</v>
      </c>
      <c r="KP42" s="25">
        <f>+IFERROR('simulations soy farm1 '!KP279,"")</f>
        <v>0</v>
      </c>
      <c r="KQ42" s="25">
        <f>+IFERROR('simulations soy farm1 '!KQ279,"")</f>
        <v>0</v>
      </c>
      <c r="KR42" s="25">
        <f>+IFERROR('simulations soy farm1 '!KR279,"")</f>
        <v>0</v>
      </c>
      <c r="KS42" s="25">
        <f>+IFERROR('simulations soy farm1 '!KS279,"")</f>
        <v>0</v>
      </c>
      <c r="KT42" s="25">
        <f>+IFERROR('simulations soy farm1 '!KT279,"")</f>
        <v>0</v>
      </c>
      <c r="KU42" s="25">
        <f>+IFERROR('simulations soy farm1 '!KU279,"")</f>
        <v>0</v>
      </c>
      <c r="KV42" s="25">
        <f>+IFERROR('simulations soy farm1 '!KV279,"")</f>
        <v>0</v>
      </c>
      <c r="KW42" s="25">
        <f>+IFERROR('simulations soy farm1 '!KW279,"")</f>
        <v>0</v>
      </c>
      <c r="KX42" s="25">
        <f>+IFERROR('simulations soy farm1 '!KX279,"")</f>
        <v>0</v>
      </c>
      <c r="KY42" s="25">
        <f>+IFERROR('simulations soy farm1 '!KY279,"")</f>
        <v>0</v>
      </c>
      <c r="KZ42" s="25">
        <f>+IFERROR('simulations soy farm1 '!KZ279,"")</f>
        <v>2999.78</v>
      </c>
      <c r="LA42" s="25">
        <f>+IFERROR('simulations soy farm1 '!LA279,"")</f>
        <v>0</v>
      </c>
      <c r="LB42" s="25">
        <f>+IFERROR('simulations soy farm1 '!LB279,"")</f>
        <v>0</v>
      </c>
      <c r="LC42" s="25">
        <f>+IFERROR('simulations soy farm1 '!LC279,"")</f>
        <v>0</v>
      </c>
      <c r="LD42" s="25">
        <f>+IFERROR('simulations soy farm1 '!LD279,"")</f>
        <v>0</v>
      </c>
      <c r="LE42" s="25">
        <f>+IFERROR('simulations soy farm1 '!LE279,"")</f>
        <v>0</v>
      </c>
      <c r="LF42" s="25">
        <f>+IFERROR('simulations soy farm1 '!LF279,"")</f>
        <v>0</v>
      </c>
      <c r="LG42" s="25">
        <f>+IFERROR('simulations soy farm1 '!LG279,"")</f>
        <v>0</v>
      </c>
      <c r="LH42" s="25">
        <f>+IFERROR('simulations soy farm1 '!LH279,"")</f>
        <v>0</v>
      </c>
      <c r="LI42" s="25">
        <f>+IFERROR('simulations soy farm1 '!LI279,"")</f>
        <v>0</v>
      </c>
      <c r="LJ42" s="25">
        <f>+IFERROR('simulations soy farm1 '!LJ279,"")</f>
        <v>0</v>
      </c>
      <c r="LK42" s="25">
        <f>+IFERROR('simulations soy farm1 '!LK279,"")</f>
        <v>0</v>
      </c>
      <c r="LL42" s="25">
        <f>+IFERROR('simulations soy farm1 '!LL279,"")</f>
        <v>253.26</v>
      </c>
      <c r="LM42" s="25">
        <f>+IFERROR('simulations soy farm1 '!LM279,"")</f>
        <v>0</v>
      </c>
      <c r="LN42" s="25">
        <f>+IFERROR('simulations soy farm1 '!LN279,"")</f>
        <v>0</v>
      </c>
      <c r="LO42" s="25">
        <f>+IFERROR('simulations soy farm1 '!LO279,"")</f>
        <v>0</v>
      </c>
      <c r="LP42" s="25">
        <f>+IFERROR('simulations soy farm1 '!LP279,"")</f>
        <v>0</v>
      </c>
      <c r="LQ42" s="25">
        <f>+IFERROR('simulations soy farm1 '!LQ279,"")</f>
        <v>0</v>
      </c>
      <c r="LR42" s="25">
        <f>+IFERROR('simulations soy farm1 '!LR279,"")</f>
        <v>4233.8100000000004</v>
      </c>
      <c r="LS42" s="25">
        <f>+IFERROR('simulations soy farm1 '!LS279,"")</f>
        <v>0</v>
      </c>
      <c r="LT42" s="25">
        <f>+IFERROR('simulations soy farm1 '!LT279,"")</f>
        <v>0</v>
      </c>
      <c r="LU42" s="25">
        <f>+IFERROR('simulations soy farm1 '!LU279,"")</f>
        <v>0</v>
      </c>
      <c r="LV42" s="25">
        <f>+IFERROR('simulations soy farm1 '!LV279,"")</f>
        <v>0</v>
      </c>
      <c r="LW42" s="25">
        <f>+IFERROR('simulations soy farm1 '!LW279,"")</f>
        <v>0</v>
      </c>
      <c r="LX42" s="25">
        <f>+IFERROR('simulations soy farm1 '!LX279,"")</f>
        <v>3146.65</v>
      </c>
      <c r="LY42" s="25">
        <f>+IFERROR('simulations soy farm1 '!LY279,"")</f>
        <v>0</v>
      </c>
      <c r="LZ42" s="25">
        <f>+IFERROR('simulations soy farm1 '!LZ279,"")</f>
        <v>0</v>
      </c>
      <c r="MA42" s="25">
        <f>+IFERROR('simulations soy farm1 '!MA279,"")</f>
        <v>0</v>
      </c>
      <c r="MB42" s="25">
        <f>+IFERROR('simulations soy farm1 '!MB279,"")</f>
        <v>72.989999999999995</v>
      </c>
      <c r="MC42" s="25">
        <f>+IFERROR('simulations soy farm1 '!MC279,"")</f>
        <v>0</v>
      </c>
      <c r="MD42" s="25">
        <f>+IFERROR('simulations soy farm1 '!MD279,"")</f>
        <v>0</v>
      </c>
      <c r="ME42" s="25">
        <f>+IFERROR('simulations soy farm1 '!ME279,"")</f>
        <v>0</v>
      </c>
      <c r="MF42" s="25">
        <f>+IFERROR('simulations soy farm1 '!MF279,"")</f>
        <v>0</v>
      </c>
      <c r="MG42" s="25">
        <f>+IFERROR('simulations soy farm1 '!MG279,"")</f>
        <v>0</v>
      </c>
      <c r="MH42" s="25">
        <f>+IFERROR('simulations soy farm1 '!MH279,"")</f>
        <v>0</v>
      </c>
      <c r="MI42" s="25">
        <f>+IFERROR('simulations soy farm1 '!MI279,"")</f>
        <v>3419.01</v>
      </c>
      <c r="MJ42" s="25">
        <f>+IFERROR('simulations soy farm1 '!MJ279,"")</f>
        <v>0</v>
      </c>
      <c r="MK42" s="25">
        <f>+IFERROR('simulations soy farm1 '!MK279,"")</f>
        <v>0</v>
      </c>
      <c r="ML42" s="25">
        <f>+IFERROR('simulations soy farm1 '!ML279,"")</f>
        <v>0</v>
      </c>
      <c r="MM42" s="25">
        <f>+IFERROR('simulations soy farm1 '!MM279,"")</f>
        <v>0</v>
      </c>
      <c r="MN42" s="25">
        <f>+IFERROR('simulations soy farm1 '!MN279,"")</f>
        <v>0</v>
      </c>
      <c r="MO42" s="25">
        <f>+IFERROR('simulations soy farm1 '!MO279,"")</f>
        <v>0</v>
      </c>
      <c r="MP42" s="25">
        <f>+IFERROR('simulations soy farm1 '!MP279,"")</f>
        <v>0</v>
      </c>
      <c r="MQ42" s="25">
        <f>+IFERROR('simulations soy farm1 '!MQ279,"")</f>
        <v>3706.43</v>
      </c>
      <c r="MR42" s="25">
        <f>+IFERROR('simulations soy farm1 '!MR279,"")</f>
        <v>0</v>
      </c>
      <c r="MS42" s="25">
        <f>+IFERROR('simulations soy farm1 '!MS279,"")</f>
        <v>0</v>
      </c>
      <c r="MT42" s="25">
        <f>+IFERROR('simulations soy farm1 '!MT279,"")</f>
        <v>4377.74</v>
      </c>
      <c r="MU42" s="25">
        <f>+IFERROR('simulations soy farm1 '!MU279,"")</f>
        <v>0</v>
      </c>
      <c r="MV42" s="25">
        <f>+IFERROR('simulations soy farm1 '!MV279,"")</f>
        <v>0</v>
      </c>
      <c r="MW42" s="25">
        <f>+IFERROR('simulations soy farm1 '!MW279,"")</f>
        <v>849.03</v>
      </c>
      <c r="MX42" s="25">
        <f>+IFERROR('simulations soy farm1 '!MX279,"")</f>
        <v>0</v>
      </c>
      <c r="MY42" s="25">
        <f>+IFERROR('simulations soy farm1 '!MY279,"")</f>
        <v>0</v>
      </c>
      <c r="MZ42" s="25">
        <f>+IFERROR('simulations soy farm1 '!MZ279,"")</f>
        <v>0</v>
      </c>
      <c r="NA42" s="25">
        <f>+IFERROR('simulations soy farm1 '!NA279,"")</f>
        <v>0</v>
      </c>
      <c r="NB42" s="25">
        <f>+IFERROR('simulations soy farm1 '!NB279,"")</f>
        <v>0</v>
      </c>
      <c r="NC42" s="25">
        <f>+IFERROR('simulations soy farm1 '!NC279,"")</f>
        <v>0</v>
      </c>
      <c r="ND42" s="25">
        <f>+IFERROR('simulations soy farm1 '!ND279,"")</f>
        <v>0</v>
      </c>
      <c r="NE42" s="25">
        <f>+IFERROR('simulations soy farm1 '!NE279,"")</f>
        <v>0</v>
      </c>
      <c r="NF42" s="25">
        <f>+IFERROR('simulations soy farm1 '!NF279,"")</f>
        <v>0</v>
      </c>
      <c r="NG42" s="25">
        <f>+IFERROR('simulations soy farm1 '!NG279,"")</f>
        <v>2963</v>
      </c>
      <c r="NH42" s="25">
        <f>+IFERROR('simulations soy farm1 '!NH279,"")</f>
        <v>0</v>
      </c>
      <c r="NI42" s="25">
        <f>+IFERROR('simulations soy farm1 '!NI279,"")</f>
        <v>658.23</v>
      </c>
      <c r="NJ42" s="25">
        <f>+IFERROR('simulations soy farm1 '!NJ279,"")</f>
        <v>0</v>
      </c>
      <c r="NK42" s="25">
        <f>+IFERROR('simulations soy farm1 '!NK279,"")</f>
        <v>0</v>
      </c>
      <c r="NL42" s="25">
        <f>+IFERROR('simulations soy farm1 '!NL279,"")</f>
        <v>0</v>
      </c>
      <c r="NM42" s="25">
        <f>+IFERROR('simulations soy farm1 '!NM279,"")</f>
        <v>0</v>
      </c>
      <c r="NN42" s="25">
        <f>+IFERROR('simulations soy farm1 '!NN279,"")</f>
        <v>0</v>
      </c>
      <c r="NO42" s="25">
        <f>+IFERROR('simulations soy farm1 '!NO279,"")</f>
        <v>0</v>
      </c>
      <c r="NP42" s="25">
        <f>+IFERROR('simulations soy farm1 '!NP279,"")</f>
        <v>0</v>
      </c>
      <c r="NQ42" s="25">
        <f>+IFERROR('simulations soy farm1 '!NQ279,"")</f>
        <v>0</v>
      </c>
      <c r="NR42" s="25">
        <f>+IFERROR('simulations soy farm1 '!NR279,"")</f>
        <v>0</v>
      </c>
      <c r="NS42" s="25">
        <f>+IFERROR('simulations soy farm1 '!NS279,"")</f>
        <v>882.62</v>
      </c>
      <c r="NT42" s="25">
        <f>+IFERROR('simulations soy farm1 '!NT279,"")</f>
        <v>0</v>
      </c>
      <c r="NU42" s="25">
        <f>+IFERROR('simulations soy farm1 '!NU279,"")</f>
        <v>0</v>
      </c>
      <c r="NV42" s="25">
        <f>+IFERROR('simulations soy farm1 '!NV279,"")</f>
        <v>1876.77</v>
      </c>
      <c r="NW42" s="25">
        <f>+IFERROR('simulations soy farm1 '!NW279,"")</f>
        <v>0</v>
      </c>
      <c r="NX42" s="25">
        <f>+IFERROR('simulations soy farm1 '!NX279,"")</f>
        <v>0</v>
      </c>
      <c r="NY42" s="25">
        <f>+IFERROR('simulations soy farm1 '!NY279,"")</f>
        <v>322.86</v>
      </c>
      <c r="NZ42" s="25">
        <f>+IFERROR('simulations soy farm1 '!NZ279,"")</f>
        <v>0</v>
      </c>
      <c r="OA42" s="25">
        <f>+IFERROR('simulations soy farm1 '!OA279,"")</f>
        <v>0</v>
      </c>
      <c r="OB42" s="25">
        <f>+IFERROR('simulations soy farm1 '!OB279,"")</f>
        <v>3884.23</v>
      </c>
      <c r="OC42" s="25">
        <f>+IFERROR('simulations soy farm1 '!OC279,"")</f>
        <v>0</v>
      </c>
      <c r="OD42" s="25">
        <f>+IFERROR('simulations soy farm1 '!OD279,"")</f>
        <v>0</v>
      </c>
      <c r="OE42" s="25">
        <f>+IFERROR('simulations soy farm1 '!OE279,"")</f>
        <v>0</v>
      </c>
      <c r="OF42" s="25">
        <f>+IFERROR('simulations soy farm1 '!OF279,"")</f>
        <v>0</v>
      </c>
      <c r="OG42" s="25">
        <f>+IFERROR('simulations soy farm1 '!OG279,"")</f>
        <v>0</v>
      </c>
      <c r="OH42" s="25">
        <f>+IFERROR('simulations soy farm1 '!OH279,"")</f>
        <v>0</v>
      </c>
      <c r="OI42" s="25">
        <f>+IFERROR('simulations soy farm1 '!OI279,"")</f>
        <v>0</v>
      </c>
      <c r="OJ42" s="25">
        <f>+IFERROR('simulations soy farm1 '!OJ279,"")</f>
        <v>0</v>
      </c>
      <c r="OK42" s="25">
        <f>+IFERROR('simulations soy farm1 '!OK279,"")</f>
        <v>0</v>
      </c>
      <c r="OL42" s="25">
        <f>+IFERROR('simulations soy farm1 '!OL279,"")</f>
        <v>0</v>
      </c>
      <c r="OM42" s="25">
        <f>+IFERROR('simulations soy farm1 '!OM279,"")</f>
        <v>0</v>
      </c>
      <c r="ON42" s="25">
        <f>+IFERROR('simulations soy farm1 '!ON279,"")</f>
        <v>0</v>
      </c>
      <c r="OO42" s="25">
        <f>+IFERROR('simulations soy farm1 '!OO279,"")</f>
        <v>0</v>
      </c>
      <c r="OP42" s="25">
        <f>+IFERROR('simulations soy farm1 '!OP279,"")</f>
        <v>3943.8</v>
      </c>
      <c r="OQ42" s="25">
        <f>+IFERROR('simulations soy farm1 '!OQ279,"")</f>
        <v>0</v>
      </c>
      <c r="OR42" s="25">
        <f>+IFERROR('simulations soy farm1 '!OR279,"")</f>
        <v>0</v>
      </c>
      <c r="OS42" s="25">
        <f>+IFERROR('simulations soy farm1 '!OS279,"")</f>
        <v>0</v>
      </c>
      <c r="OT42" s="25">
        <f>+IFERROR('simulations soy farm1 '!OT279,"")</f>
        <v>0</v>
      </c>
      <c r="OU42" s="25">
        <f>+IFERROR('simulations soy farm1 '!OU279,"")</f>
        <v>0</v>
      </c>
      <c r="OV42" s="25">
        <f>+IFERROR('simulations soy farm1 '!OV279,"")</f>
        <v>0</v>
      </c>
      <c r="OW42" s="25">
        <f>+IFERROR('simulations soy farm1 '!OW279,"")</f>
        <v>0</v>
      </c>
      <c r="OX42" s="25">
        <f>+IFERROR('simulations soy farm1 '!OX279,"")</f>
        <v>0</v>
      </c>
      <c r="OY42" s="25">
        <f>+IFERROR('simulations soy farm1 '!OY279,"")</f>
        <v>0</v>
      </c>
      <c r="OZ42" s="25">
        <f>+IFERROR('simulations soy farm1 '!OZ279,"")</f>
        <v>0</v>
      </c>
      <c r="PA42" s="25">
        <f>+IFERROR('simulations soy farm1 '!PA279,"")</f>
        <v>0</v>
      </c>
      <c r="PB42" s="25">
        <f>+IFERROR('simulations soy farm1 '!PB279,"")</f>
        <v>0</v>
      </c>
      <c r="PC42" s="25">
        <f>+IFERROR('simulations soy farm1 '!PC279,"")</f>
        <v>0</v>
      </c>
      <c r="PD42" s="25">
        <f>+IFERROR('simulations soy farm1 '!PD279,"")</f>
        <v>0</v>
      </c>
      <c r="PE42" s="25">
        <f>+IFERROR('simulations soy farm1 '!PE279,"")</f>
        <v>2559.7800000000002</v>
      </c>
      <c r="PF42" s="25">
        <f>+IFERROR('simulations soy farm1 '!PF279,"")</f>
        <v>151.24</v>
      </c>
      <c r="PG42" s="25">
        <f>+IFERROR('simulations soy farm1 '!PG279,"")</f>
        <v>0</v>
      </c>
      <c r="PH42" s="25">
        <f>+IFERROR('simulations soy farm1 '!PH279,"")</f>
        <v>0</v>
      </c>
      <c r="PI42" s="25">
        <f>+IFERROR('simulations soy farm1 '!PI279,"")</f>
        <v>1843.29</v>
      </c>
      <c r="PJ42" s="25">
        <f>+IFERROR('simulations soy farm1 '!PJ279,"")</f>
        <v>0</v>
      </c>
      <c r="PK42" s="25">
        <f>+IFERROR('simulations soy farm1 '!PK279,"")</f>
        <v>0</v>
      </c>
      <c r="PL42" s="25">
        <f>+IFERROR('simulations soy farm1 '!PL279,"")</f>
        <v>0</v>
      </c>
      <c r="PM42" s="25">
        <f>+IFERROR('simulations soy farm1 '!PM279,"")</f>
        <v>1911.28</v>
      </c>
      <c r="PN42" s="25">
        <f>+IFERROR('simulations soy farm1 '!PN279,"")</f>
        <v>0</v>
      </c>
      <c r="PO42" s="25">
        <f>+IFERROR('simulations soy farm1 '!PO279,"")</f>
        <v>0</v>
      </c>
      <c r="PP42" s="25">
        <f>+IFERROR('simulations soy farm1 '!PP279,"")</f>
        <v>0</v>
      </c>
      <c r="PQ42" s="25">
        <f>+IFERROR('simulations soy farm1 '!PQ279,"")</f>
        <v>0</v>
      </c>
      <c r="PR42" s="25">
        <f>+IFERROR('simulations soy farm1 '!PR279,"")</f>
        <v>0</v>
      </c>
      <c r="PS42" s="25">
        <f>+IFERROR('simulations soy farm1 '!PS279,"")</f>
        <v>0</v>
      </c>
      <c r="PT42" s="25">
        <f>+IFERROR('simulations soy farm1 '!PT279,"")</f>
        <v>0</v>
      </c>
      <c r="PU42" s="25">
        <f>+IFERROR('simulations soy farm1 '!PU279,"")</f>
        <v>0</v>
      </c>
      <c r="PV42" s="25">
        <f>+IFERROR('simulations soy farm1 '!PV279,"")</f>
        <v>0</v>
      </c>
      <c r="PW42" s="25">
        <f>+IFERROR('simulations soy farm1 '!PW279,"")</f>
        <v>0</v>
      </c>
      <c r="PX42" s="25">
        <f>+IFERROR('simulations soy farm1 '!PX279,"")</f>
        <v>1928.25</v>
      </c>
      <c r="PY42" s="25">
        <f>+IFERROR('simulations soy farm1 '!PY279,"")</f>
        <v>0</v>
      </c>
      <c r="PZ42" s="25">
        <f>+IFERROR('simulations soy farm1 '!PZ279,"")</f>
        <v>0</v>
      </c>
      <c r="QA42" s="25">
        <f>+IFERROR('simulations soy farm1 '!QA279,"")</f>
        <v>1404.06</v>
      </c>
      <c r="QB42" s="25">
        <f>+IFERROR('simulations soy farm1 '!QB279,"")</f>
        <v>0</v>
      </c>
      <c r="QC42" s="25">
        <f>+IFERROR('simulations soy farm1 '!QC279,"")</f>
        <v>0</v>
      </c>
      <c r="QD42" s="25">
        <f>+IFERROR('simulations soy farm1 '!QD279,"")</f>
        <v>0</v>
      </c>
      <c r="QE42" s="25">
        <f>+IFERROR('simulations soy farm1 '!QE279,"")</f>
        <v>0</v>
      </c>
      <c r="QF42" s="25">
        <f>+IFERROR('simulations soy farm1 '!QF279,"")</f>
        <v>2160.4899999999998</v>
      </c>
      <c r="QG42" s="25">
        <f>+IFERROR('simulations soy farm1 '!QG279,"")</f>
        <v>0</v>
      </c>
      <c r="QH42" s="25">
        <f>+IFERROR('simulations soy farm1 '!QH279,"")</f>
        <v>0</v>
      </c>
      <c r="QI42" s="25">
        <f>+IFERROR('simulations soy farm1 '!QI279,"")</f>
        <v>0</v>
      </c>
      <c r="QJ42" s="25">
        <f>+IFERROR('simulations soy farm1 '!QJ279,"")</f>
        <v>0</v>
      </c>
      <c r="QK42" s="25">
        <f>+IFERROR('simulations soy farm1 '!QK279,"")</f>
        <v>0</v>
      </c>
      <c r="QL42" s="25">
        <f>+IFERROR('simulations soy farm1 '!QL279,"")</f>
        <v>0</v>
      </c>
      <c r="QM42" s="25">
        <f>+IFERROR('simulations soy farm1 '!QM279,"")</f>
        <v>0</v>
      </c>
      <c r="QN42" s="25">
        <f>+IFERROR('simulations soy farm1 '!QN279,"")</f>
        <v>0</v>
      </c>
      <c r="QO42" s="25">
        <f>+IFERROR('simulations soy farm1 '!QO279,"")</f>
        <v>0</v>
      </c>
      <c r="QP42" s="25">
        <f>+IFERROR('simulations soy farm1 '!QP279,"")</f>
        <v>0</v>
      </c>
      <c r="QQ42" s="25">
        <f>+IFERROR('simulations soy farm1 '!QQ279,"")</f>
        <v>0</v>
      </c>
      <c r="QR42" s="25">
        <f>+IFERROR('simulations soy farm1 '!QR279,"")</f>
        <v>0</v>
      </c>
      <c r="QS42" s="25">
        <f>+IFERROR('simulations soy farm1 '!QS279,"")</f>
        <v>0</v>
      </c>
      <c r="QT42" s="25">
        <f>+IFERROR('simulations soy farm1 '!QT279,"")</f>
        <v>0</v>
      </c>
      <c r="QU42" s="25">
        <f>+IFERROR('simulations soy farm1 '!QU279,"")</f>
        <v>0</v>
      </c>
      <c r="QV42" s="25">
        <f>+IFERROR('simulations soy farm1 '!QV279,"")</f>
        <v>0</v>
      </c>
      <c r="QW42" s="25">
        <f>+IFERROR('simulations soy farm1 '!QW279,"")</f>
        <v>0</v>
      </c>
      <c r="QX42" s="25">
        <f>+IFERROR('simulations soy farm1 '!QX279,"")</f>
        <v>0</v>
      </c>
      <c r="QY42" s="25">
        <f>+IFERROR('simulations soy farm1 '!QY279,"")</f>
        <v>0</v>
      </c>
      <c r="QZ42" s="25">
        <f>+IFERROR('simulations soy farm1 '!QZ279,"")</f>
        <v>0</v>
      </c>
      <c r="RA42" s="25">
        <f>+IFERROR('simulations soy farm1 '!RA279,"")</f>
        <v>0</v>
      </c>
      <c r="RB42" s="25">
        <f>+IFERROR('simulations soy farm1 '!RB279,"")</f>
        <v>0</v>
      </c>
      <c r="RC42" s="25">
        <f>+IFERROR('simulations soy farm1 '!RC279,"")</f>
        <v>0</v>
      </c>
      <c r="RD42" s="25">
        <f>+IFERROR('simulations soy farm1 '!RD279,"")</f>
        <v>0</v>
      </c>
      <c r="RE42" s="25">
        <f>+IFERROR('simulations soy farm1 '!RE279,"")</f>
        <v>0</v>
      </c>
      <c r="RF42" s="25">
        <f>+IFERROR('simulations soy farm1 '!RF279,"")</f>
        <v>0</v>
      </c>
      <c r="RG42" s="25">
        <f>+IFERROR('simulations soy farm1 '!RG279,"")</f>
        <v>0</v>
      </c>
      <c r="RH42" s="25">
        <f>+IFERROR('simulations soy farm1 '!RH279,"")</f>
        <v>0</v>
      </c>
      <c r="RI42" s="25">
        <f>+IFERROR('simulations soy farm1 '!RI279,"")</f>
        <v>0</v>
      </c>
      <c r="RJ42" s="25">
        <f>+IFERROR('simulations soy farm1 '!RJ279,"")</f>
        <v>0</v>
      </c>
      <c r="RK42" s="25">
        <f>+IFERROR('simulations soy farm1 '!RK279,"")</f>
        <v>0</v>
      </c>
      <c r="RL42" s="25">
        <f>+IFERROR('simulations soy farm1 '!RL279,"")</f>
        <v>0</v>
      </c>
      <c r="RM42" s="25">
        <f>+IFERROR('simulations soy farm1 '!RM279,"")</f>
        <v>0</v>
      </c>
      <c r="RN42" s="25">
        <f>+IFERROR('simulations soy farm1 '!RN279,"")</f>
        <v>0</v>
      </c>
      <c r="RO42" s="25">
        <f>+IFERROR('simulations soy farm1 '!RO279,"")</f>
        <v>0</v>
      </c>
      <c r="RP42" s="25">
        <f>+IFERROR('simulations soy farm1 '!RP279,"")</f>
        <v>0</v>
      </c>
      <c r="RQ42" s="25">
        <f>+IFERROR('simulations soy farm1 '!RQ279,"")</f>
        <v>0</v>
      </c>
      <c r="RR42" s="25">
        <f>+IFERROR('simulations soy farm1 '!RR279,"")</f>
        <v>0</v>
      </c>
      <c r="RS42" s="25">
        <f>+IFERROR('simulations soy farm1 '!RS279,"")</f>
        <v>123.28</v>
      </c>
      <c r="RT42" s="25">
        <f>+IFERROR('simulations soy farm1 '!RT279,"")</f>
        <v>120.19</v>
      </c>
      <c r="RU42" s="25">
        <f>+IFERROR('simulations soy farm1 '!RU279,"")</f>
        <v>963.04</v>
      </c>
      <c r="RV42" s="25">
        <f>+IFERROR('simulations soy farm1 '!RV279,"")</f>
        <v>0</v>
      </c>
      <c r="RW42" s="25">
        <f>+IFERROR('simulations soy farm1 '!RW279,"")</f>
        <v>0</v>
      </c>
      <c r="RX42" s="25">
        <f>+IFERROR('simulations soy farm1 '!RX279,"")</f>
        <v>0</v>
      </c>
      <c r="RY42" s="25">
        <f>+IFERROR('simulations soy farm1 '!RY279,"")</f>
        <v>2760.56</v>
      </c>
      <c r="RZ42" s="25">
        <f>+IFERROR('simulations soy farm1 '!RZ279,"")</f>
        <v>0</v>
      </c>
      <c r="SA42" s="25">
        <f>+IFERROR('simulations soy farm1 '!SA279,"")</f>
        <v>0</v>
      </c>
      <c r="SB42" s="25">
        <f>+IFERROR('simulations soy farm1 '!SB279,"")</f>
        <v>0</v>
      </c>
      <c r="SC42" s="25">
        <f>+IFERROR('simulations soy farm1 '!SC279,"")</f>
        <v>0</v>
      </c>
      <c r="SD42" s="25">
        <f>+IFERROR('simulations soy farm1 '!SD279,"")</f>
        <v>0</v>
      </c>
      <c r="SE42" s="25">
        <f>+IFERROR('simulations soy farm1 '!SE279,"")</f>
        <v>0</v>
      </c>
      <c r="SF42" s="25">
        <f>+IFERROR('simulations soy farm1 '!SF279,"")</f>
        <v>0</v>
      </c>
      <c r="SG42" s="25">
        <f>+IFERROR('simulations soy farm1 '!SG279,"")</f>
        <v>0</v>
      </c>
      <c r="SI42" s="25">
        <f t="shared" si="79"/>
        <v>295.77585170340672</v>
      </c>
      <c r="SJ42" s="25"/>
      <c r="SK42" s="25"/>
      <c r="SL42" s="25"/>
      <c r="SM42" s="25"/>
      <c r="SN42" s="25"/>
      <c r="SO42" s="25"/>
      <c r="SP42" s="25"/>
      <c r="SQ42" s="247">
        <f t="shared" si="80"/>
        <v>2018</v>
      </c>
      <c r="SR42" s="247">
        <f t="shared" si="81"/>
        <v>426</v>
      </c>
      <c r="SS42" s="247">
        <f t="shared" si="82"/>
        <v>500</v>
      </c>
      <c r="ST42" s="247">
        <f t="shared" si="83"/>
        <v>500</v>
      </c>
      <c r="SU42" s="247">
        <f t="shared" si="84"/>
        <v>500</v>
      </c>
      <c r="SV42" s="247">
        <f t="shared" si="85"/>
        <v>500</v>
      </c>
      <c r="SW42" s="247">
        <f t="shared" si="86"/>
        <v>500</v>
      </c>
      <c r="SX42" s="247">
        <f t="shared" si="87"/>
        <v>500</v>
      </c>
      <c r="SY42" s="247">
        <f t="shared" si="88"/>
        <v>500</v>
      </c>
      <c r="SZ42" s="247">
        <f t="shared" si="89"/>
        <v>500</v>
      </c>
      <c r="TA42" s="25"/>
      <c r="TB42" s="168">
        <f t="shared" si="90"/>
        <v>0.85199999999999998</v>
      </c>
      <c r="TC42" s="168">
        <f t="shared" si="91"/>
        <v>0.14799999999999999</v>
      </c>
      <c r="TD42" s="168">
        <f t="shared" si="72"/>
        <v>0</v>
      </c>
      <c r="TE42" s="168">
        <f t="shared" si="73"/>
        <v>0</v>
      </c>
      <c r="TF42" s="168">
        <f t="shared" si="74"/>
        <v>0</v>
      </c>
      <c r="TG42" s="168">
        <f t="shared" si="75"/>
        <v>0</v>
      </c>
      <c r="TH42" s="168">
        <f t="shared" si="76"/>
        <v>0</v>
      </c>
      <c r="TI42" s="168">
        <f t="shared" si="77"/>
        <v>0</v>
      </c>
      <c r="TJ42" s="168">
        <f t="shared" si="78"/>
        <v>0</v>
      </c>
      <c r="TK42" s="94">
        <f t="shared" si="92"/>
        <v>1</v>
      </c>
      <c r="TM42">
        <v>5</v>
      </c>
      <c r="TP42" s="477">
        <f>+SMALL(B42:SG42,ROUND(SZ42*$TP$15,0))</f>
        <v>0</v>
      </c>
      <c r="TQ42" s="477">
        <f t="shared" si="93"/>
        <v>0</v>
      </c>
      <c r="TR42" s="25">
        <f t="shared" si="94"/>
        <v>295.77585170340672</v>
      </c>
      <c r="TS42">
        <f>+RANK(SI42,B42:SI42,1)</f>
        <v>434</v>
      </c>
      <c r="TT42" s="168">
        <f>+TS42/SZ42</f>
        <v>0.86799999999999999</v>
      </c>
      <c r="TV42" s="168">
        <f t="shared" si="95"/>
        <v>0.85199999999999998</v>
      </c>
    </row>
    <row r="43" spans="1:542">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row>
    <row r="44" spans="1:542" s="350" customFormat="1">
      <c r="A44" s="190" t="s">
        <v>616</v>
      </c>
      <c r="TL44" s="350">
        <v>41</v>
      </c>
    </row>
    <row r="45" spans="1:542">
      <c r="A45" s="227" t="s">
        <v>821</v>
      </c>
      <c r="B45" s="261">
        <v>1</v>
      </c>
      <c r="SJ45" t="str">
        <f>+A45</f>
        <v xml:space="preserve">CORN &amp; SOYBEANS: PLC </v>
      </c>
      <c r="SR45" s="258" t="s">
        <v>617</v>
      </c>
      <c r="SS45" s="258" t="s">
        <v>624</v>
      </c>
      <c r="ST45" s="258" t="s">
        <v>618</v>
      </c>
      <c r="SU45" s="258" t="s">
        <v>619</v>
      </c>
      <c r="SV45" s="258" t="s">
        <v>620</v>
      </c>
      <c r="SW45" s="258" t="s">
        <v>621</v>
      </c>
      <c r="SX45" s="258" t="s">
        <v>622</v>
      </c>
      <c r="SY45" s="258" t="s">
        <v>623</v>
      </c>
      <c r="SZ45" s="258" t="s">
        <v>625</v>
      </c>
      <c r="TA45" s="258"/>
      <c r="TB45" t="s">
        <v>627</v>
      </c>
      <c r="TC45" t="s">
        <v>628</v>
      </c>
      <c r="TD45" t="s">
        <v>629</v>
      </c>
      <c r="TE45" t="s">
        <v>630</v>
      </c>
      <c r="TF45" t="s">
        <v>631</v>
      </c>
      <c r="TG45" t="s">
        <v>632</v>
      </c>
      <c r="TH45" t="s">
        <v>633</v>
      </c>
      <c r="TI45" t="s">
        <v>634</v>
      </c>
      <c r="TJ45" t="s">
        <v>635</v>
      </c>
      <c r="TK45" t="s">
        <v>636</v>
      </c>
      <c r="TR45" t="s">
        <v>1046</v>
      </c>
      <c r="TV45" t="s">
        <v>1047</v>
      </c>
    </row>
    <row r="46" spans="1:542">
      <c r="A46" s="227">
        <v>2014</v>
      </c>
      <c r="B46" s="351">
        <f>+IFERROR(B17*1+B31*1,"")</f>
        <v>20999.250000000007</v>
      </c>
      <c r="C46" s="351">
        <f t="shared" ref="C46:BN46" si="96">+IFERROR(C17*1+C31*1,"")</f>
        <v>0</v>
      </c>
      <c r="D46" s="351">
        <f t="shared" si="96"/>
        <v>7175.7000000000044</v>
      </c>
      <c r="E46" s="351">
        <f t="shared" si="96"/>
        <v>2677.5</v>
      </c>
      <c r="F46" s="351">
        <f t="shared" si="96"/>
        <v>8353.8000000000029</v>
      </c>
      <c r="G46" s="351">
        <f t="shared" si="96"/>
        <v>4069.8000000000038</v>
      </c>
      <c r="H46" s="351">
        <f t="shared" si="96"/>
        <v>0</v>
      </c>
      <c r="I46" s="351">
        <f t="shared" si="96"/>
        <v>0</v>
      </c>
      <c r="J46" s="351">
        <f t="shared" si="96"/>
        <v>11673.900000000003</v>
      </c>
      <c r="K46" s="351">
        <f t="shared" si="96"/>
        <v>7925.4000000000024</v>
      </c>
      <c r="L46" s="351">
        <f t="shared" si="96"/>
        <v>0</v>
      </c>
      <c r="M46" s="351">
        <f t="shared" si="96"/>
        <v>13923.000000000004</v>
      </c>
      <c r="N46" s="351">
        <f t="shared" si="96"/>
        <v>0</v>
      </c>
      <c r="O46" s="351">
        <f t="shared" si="96"/>
        <v>0</v>
      </c>
      <c r="P46" s="351">
        <f t="shared" si="96"/>
        <v>4712.4000000000042</v>
      </c>
      <c r="Q46" s="351">
        <f t="shared" si="96"/>
        <v>0</v>
      </c>
      <c r="R46" s="351">
        <f t="shared" si="96"/>
        <v>2034.9000000000042</v>
      </c>
      <c r="S46" s="351">
        <f t="shared" si="96"/>
        <v>0</v>
      </c>
      <c r="T46" s="351">
        <f t="shared" si="96"/>
        <v>5569.2</v>
      </c>
      <c r="U46" s="351">
        <f t="shared" si="96"/>
        <v>0</v>
      </c>
      <c r="V46" s="351">
        <f t="shared" si="96"/>
        <v>0</v>
      </c>
      <c r="W46" s="351">
        <f t="shared" si="96"/>
        <v>16814.700000000004</v>
      </c>
      <c r="X46" s="351">
        <f t="shared" si="96"/>
        <v>18742.500000000004</v>
      </c>
      <c r="Y46" s="351">
        <f t="shared" si="96"/>
        <v>8353.8000000000029</v>
      </c>
      <c r="Z46" s="351">
        <f t="shared" si="96"/>
        <v>5140.8</v>
      </c>
      <c r="AA46" s="351">
        <f t="shared" si="96"/>
        <v>0</v>
      </c>
      <c r="AB46" s="351">
        <f t="shared" si="96"/>
        <v>10710</v>
      </c>
      <c r="AC46" s="351">
        <f t="shared" si="96"/>
        <v>0</v>
      </c>
      <c r="AD46" s="351">
        <f t="shared" si="96"/>
        <v>0</v>
      </c>
      <c r="AE46" s="351">
        <f t="shared" si="96"/>
        <v>0</v>
      </c>
      <c r="AF46" s="351">
        <f t="shared" si="96"/>
        <v>0</v>
      </c>
      <c r="AG46" s="351">
        <f t="shared" si="96"/>
        <v>13601.7</v>
      </c>
      <c r="AH46" s="351">
        <f t="shared" si="96"/>
        <v>0</v>
      </c>
      <c r="AI46" s="351">
        <f t="shared" si="96"/>
        <v>9853.2000000000044</v>
      </c>
      <c r="AJ46" s="351">
        <f t="shared" si="96"/>
        <v>3748.5000000000009</v>
      </c>
      <c r="AK46" s="351">
        <f t="shared" si="96"/>
        <v>0</v>
      </c>
      <c r="AL46" s="351">
        <f t="shared" si="96"/>
        <v>16172.100000000002</v>
      </c>
      <c r="AM46" s="351">
        <f t="shared" si="96"/>
        <v>7282.800000000002</v>
      </c>
      <c r="AN46" s="351">
        <f t="shared" si="96"/>
        <v>1606.5000000000039</v>
      </c>
      <c r="AO46" s="351">
        <f t="shared" si="96"/>
        <v>0</v>
      </c>
      <c r="AP46" s="351">
        <f t="shared" si="96"/>
        <v>0</v>
      </c>
      <c r="AQ46" s="351">
        <f t="shared" si="96"/>
        <v>0</v>
      </c>
      <c r="AR46" s="351">
        <f t="shared" si="96"/>
        <v>0</v>
      </c>
      <c r="AS46" s="351">
        <f t="shared" si="96"/>
        <v>321.30000000000268</v>
      </c>
      <c r="AT46" s="351">
        <f t="shared" si="96"/>
        <v>642.60000000000059</v>
      </c>
      <c r="AU46" s="351">
        <f t="shared" si="96"/>
        <v>535.50000000000284</v>
      </c>
      <c r="AV46" s="351">
        <f t="shared" si="96"/>
        <v>0</v>
      </c>
      <c r="AW46" s="351">
        <f t="shared" si="96"/>
        <v>0</v>
      </c>
      <c r="AX46" s="351">
        <f t="shared" si="96"/>
        <v>0</v>
      </c>
      <c r="AY46" s="351">
        <f t="shared" si="96"/>
        <v>0</v>
      </c>
      <c r="AZ46" s="351">
        <f t="shared" si="96"/>
        <v>321.30000000000268</v>
      </c>
      <c r="BA46" s="351">
        <f t="shared" si="96"/>
        <v>0</v>
      </c>
      <c r="BB46" s="351">
        <f t="shared" si="96"/>
        <v>0</v>
      </c>
      <c r="BC46" s="351">
        <f t="shared" si="96"/>
        <v>0</v>
      </c>
      <c r="BD46" s="351">
        <f t="shared" si="96"/>
        <v>18742.500000000004</v>
      </c>
      <c r="BE46" s="351">
        <f t="shared" si="96"/>
        <v>11245.500000000004</v>
      </c>
      <c r="BF46" s="351">
        <f t="shared" si="96"/>
        <v>9424.8000000000029</v>
      </c>
      <c r="BG46" s="351">
        <f t="shared" si="96"/>
        <v>0</v>
      </c>
      <c r="BH46" s="351">
        <f t="shared" si="96"/>
        <v>6533.1000000000031</v>
      </c>
      <c r="BI46" s="351">
        <f t="shared" si="96"/>
        <v>107.10000000000247</v>
      </c>
      <c r="BJ46" s="351">
        <f t="shared" si="96"/>
        <v>11459.700000000003</v>
      </c>
      <c r="BK46" s="351">
        <f t="shared" si="96"/>
        <v>0</v>
      </c>
      <c r="BL46" s="351">
        <f t="shared" si="96"/>
        <v>0</v>
      </c>
      <c r="BM46" s="351">
        <f t="shared" si="96"/>
        <v>9103.5000000000018</v>
      </c>
      <c r="BN46" s="351">
        <f t="shared" si="96"/>
        <v>0</v>
      </c>
      <c r="BO46" s="351">
        <f t="shared" ref="BO46:DZ46" si="97">+IFERROR(BO17*1+BO31*1,"")</f>
        <v>2356.2000000000021</v>
      </c>
      <c r="BP46" s="351">
        <f t="shared" si="97"/>
        <v>9103.5000000000018</v>
      </c>
      <c r="BQ46" s="351">
        <f t="shared" si="97"/>
        <v>0</v>
      </c>
      <c r="BR46" s="351">
        <f t="shared" si="97"/>
        <v>3748.5000000000009</v>
      </c>
      <c r="BS46" s="351">
        <f t="shared" si="97"/>
        <v>107.10000000000247</v>
      </c>
      <c r="BT46" s="351">
        <f t="shared" si="97"/>
        <v>0</v>
      </c>
      <c r="BU46" s="351">
        <f t="shared" si="97"/>
        <v>8912.2500000000018</v>
      </c>
      <c r="BV46" s="351">
        <f t="shared" si="97"/>
        <v>7497.0000000000018</v>
      </c>
      <c r="BW46" s="351">
        <f t="shared" si="97"/>
        <v>0</v>
      </c>
      <c r="BX46" s="351">
        <f t="shared" si="97"/>
        <v>9424.8000000000029</v>
      </c>
      <c r="BY46" s="351">
        <f t="shared" si="97"/>
        <v>4498.2000000000044</v>
      </c>
      <c r="BZ46" s="351">
        <f t="shared" si="97"/>
        <v>0</v>
      </c>
      <c r="CA46" s="351">
        <f t="shared" si="97"/>
        <v>0</v>
      </c>
      <c r="CB46" s="351">
        <f t="shared" si="97"/>
        <v>0</v>
      </c>
      <c r="CC46" s="351">
        <f t="shared" si="97"/>
        <v>13066.200000000003</v>
      </c>
      <c r="CD46" s="351">
        <f t="shared" si="97"/>
        <v>8032.5</v>
      </c>
      <c r="CE46" s="351">
        <f t="shared" si="97"/>
        <v>0</v>
      </c>
      <c r="CF46" s="351">
        <f t="shared" si="97"/>
        <v>13280.400000000001</v>
      </c>
      <c r="CG46" s="351">
        <f t="shared" si="97"/>
        <v>535.50000000000284</v>
      </c>
      <c r="CH46" s="351">
        <f t="shared" si="97"/>
        <v>229.5000000000019</v>
      </c>
      <c r="CI46" s="351">
        <f t="shared" si="97"/>
        <v>5477.4000000000087</v>
      </c>
      <c r="CJ46" s="351">
        <f t="shared" si="97"/>
        <v>0</v>
      </c>
      <c r="CK46" s="351">
        <f t="shared" si="97"/>
        <v>0</v>
      </c>
      <c r="CL46" s="351">
        <f t="shared" si="97"/>
        <v>0</v>
      </c>
      <c r="CM46" s="351">
        <f t="shared" si="97"/>
        <v>0</v>
      </c>
      <c r="CN46" s="351">
        <f t="shared" si="97"/>
        <v>2463.2999999999997</v>
      </c>
      <c r="CO46" s="351">
        <f t="shared" si="97"/>
        <v>0</v>
      </c>
      <c r="CP46" s="351">
        <f t="shared" si="97"/>
        <v>0</v>
      </c>
      <c r="CQ46" s="351">
        <f t="shared" si="97"/>
        <v>8460.9</v>
      </c>
      <c r="CR46" s="351">
        <f t="shared" si="97"/>
        <v>13280.400000000001</v>
      </c>
      <c r="CS46" s="351">
        <f t="shared" si="97"/>
        <v>0</v>
      </c>
      <c r="CT46" s="351">
        <f t="shared" si="97"/>
        <v>1713.6000000000015</v>
      </c>
      <c r="CU46" s="351">
        <f t="shared" si="97"/>
        <v>0</v>
      </c>
      <c r="CV46" s="351">
        <f t="shared" si="97"/>
        <v>0</v>
      </c>
      <c r="CW46" s="351">
        <f t="shared" si="97"/>
        <v>0</v>
      </c>
      <c r="CX46" s="351">
        <f t="shared" si="97"/>
        <v>0</v>
      </c>
      <c r="CY46" s="351">
        <f t="shared" si="97"/>
        <v>321.30000000000268</v>
      </c>
      <c r="CZ46" s="351">
        <f t="shared" si="97"/>
        <v>0</v>
      </c>
      <c r="DA46" s="351">
        <f t="shared" si="97"/>
        <v>3427.200000000003</v>
      </c>
      <c r="DB46" s="351">
        <f t="shared" si="97"/>
        <v>0</v>
      </c>
      <c r="DC46" s="351">
        <f t="shared" si="97"/>
        <v>8782.2000000000025</v>
      </c>
      <c r="DD46" s="351">
        <f t="shared" si="97"/>
        <v>0</v>
      </c>
      <c r="DE46" s="351">
        <f t="shared" si="97"/>
        <v>0</v>
      </c>
      <c r="DF46" s="351">
        <f t="shared" si="97"/>
        <v>0</v>
      </c>
      <c r="DG46" s="351">
        <f t="shared" si="97"/>
        <v>0</v>
      </c>
      <c r="DH46" s="351">
        <f t="shared" si="97"/>
        <v>14672.7</v>
      </c>
      <c r="DI46" s="351">
        <f t="shared" si="97"/>
        <v>0</v>
      </c>
      <c r="DJ46" s="351">
        <f t="shared" si="97"/>
        <v>9210.600000000004</v>
      </c>
      <c r="DK46" s="351">
        <f t="shared" si="97"/>
        <v>2034.9000000000042</v>
      </c>
      <c r="DL46" s="351">
        <f t="shared" si="97"/>
        <v>6104.7000000000035</v>
      </c>
      <c r="DM46" s="351">
        <f t="shared" si="97"/>
        <v>11031.300000000003</v>
      </c>
      <c r="DN46" s="351">
        <f t="shared" si="97"/>
        <v>0</v>
      </c>
      <c r="DO46" s="351">
        <f t="shared" si="97"/>
        <v>1147.5000000000027</v>
      </c>
      <c r="DP46" s="351">
        <f t="shared" si="97"/>
        <v>3641.4000000000033</v>
      </c>
      <c r="DQ46" s="351">
        <f t="shared" si="97"/>
        <v>3320.1000000000004</v>
      </c>
      <c r="DR46" s="351">
        <f t="shared" si="97"/>
        <v>6961.5000000000036</v>
      </c>
      <c r="DS46" s="351">
        <f t="shared" si="97"/>
        <v>0</v>
      </c>
      <c r="DT46" s="351">
        <f t="shared" si="97"/>
        <v>6533.1000000000031</v>
      </c>
      <c r="DU46" s="351">
        <f t="shared" si="97"/>
        <v>0</v>
      </c>
      <c r="DV46" s="351">
        <f t="shared" si="97"/>
        <v>0</v>
      </c>
      <c r="DW46" s="351">
        <f t="shared" si="97"/>
        <v>0</v>
      </c>
      <c r="DX46" s="351">
        <f t="shared" si="97"/>
        <v>0</v>
      </c>
      <c r="DY46" s="351">
        <f t="shared" si="97"/>
        <v>8568.0000000000036</v>
      </c>
      <c r="DZ46" s="351">
        <f t="shared" si="97"/>
        <v>5140.8</v>
      </c>
      <c r="EA46" s="351">
        <f t="shared" ref="EA46:GL46" si="98">+IFERROR(EA17*1+EA31*1,"")</f>
        <v>2034.9000000000042</v>
      </c>
      <c r="EB46" s="351">
        <f t="shared" si="98"/>
        <v>0</v>
      </c>
      <c r="EC46" s="351">
        <f t="shared" si="98"/>
        <v>0</v>
      </c>
      <c r="ED46" s="351">
        <f t="shared" si="98"/>
        <v>1606.5000000000039</v>
      </c>
      <c r="EE46" s="351">
        <f t="shared" si="98"/>
        <v>3993.3000000000015</v>
      </c>
      <c r="EF46" s="351">
        <f t="shared" si="98"/>
        <v>0</v>
      </c>
      <c r="EG46" s="351">
        <f t="shared" si="98"/>
        <v>3641.4000000000033</v>
      </c>
      <c r="EH46" s="351">
        <f t="shared" si="98"/>
        <v>0</v>
      </c>
      <c r="EI46" s="351">
        <f t="shared" si="98"/>
        <v>17350.2</v>
      </c>
      <c r="EJ46" s="351">
        <f t="shared" si="98"/>
        <v>2034.9000000000042</v>
      </c>
      <c r="EK46" s="351">
        <f t="shared" si="98"/>
        <v>0</v>
      </c>
      <c r="EL46" s="351">
        <f t="shared" si="98"/>
        <v>0</v>
      </c>
      <c r="EM46" s="351">
        <f t="shared" si="98"/>
        <v>12423.600000000002</v>
      </c>
      <c r="EN46" s="351">
        <f t="shared" si="98"/>
        <v>2249.0999999999995</v>
      </c>
      <c r="EO46" s="351">
        <f t="shared" si="98"/>
        <v>0</v>
      </c>
      <c r="EP46" s="351">
        <f t="shared" si="98"/>
        <v>535.50000000000284</v>
      </c>
      <c r="EQ46" s="351">
        <f t="shared" si="98"/>
        <v>107.10000000000247</v>
      </c>
      <c r="ER46" s="351">
        <f t="shared" si="98"/>
        <v>0</v>
      </c>
      <c r="ES46" s="351">
        <f t="shared" si="98"/>
        <v>749.700000000003</v>
      </c>
      <c r="ET46" s="351">
        <f t="shared" si="98"/>
        <v>11459.700000000003</v>
      </c>
      <c r="EU46" s="351">
        <f t="shared" si="98"/>
        <v>5462.1000000000022</v>
      </c>
      <c r="EV46" s="351">
        <f t="shared" si="98"/>
        <v>3213.0000000000027</v>
      </c>
      <c r="EW46" s="351">
        <f t="shared" si="98"/>
        <v>0</v>
      </c>
      <c r="EX46" s="351">
        <f t="shared" si="98"/>
        <v>11673.900000000003</v>
      </c>
      <c r="EY46" s="351">
        <f t="shared" si="98"/>
        <v>2356.2000000000021</v>
      </c>
      <c r="EZ46" s="351">
        <f t="shared" si="98"/>
        <v>8889.3000000000011</v>
      </c>
      <c r="FA46" s="351">
        <f t="shared" si="98"/>
        <v>0</v>
      </c>
      <c r="FB46" s="351">
        <f t="shared" si="98"/>
        <v>18742.500000000004</v>
      </c>
      <c r="FC46" s="351">
        <f t="shared" si="98"/>
        <v>0</v>
      </c>
      <c r="FD46" s="351">
        <f t="shared" si="98"/>
        <v>0</v>
      </c>
      <c r="FE46" s="351">
        <f t="shared" si="98"/>
        <v>4498.2000000000044</v>
      </c>
      <c r="FF46" s="351">
        <f t="shared" si="98"/>
        <v>0</v>
      </c>
      <c r="FG46" s="351">
        <f t="shared" si="98"/>
        <v>0</v>
      </c>
      <c r="FH46" s="351">
        <f t="shared" si="98"/>
        <v>0</v>
      </c>
      <c r="FI46" s="351">
        <f t="shared" si="98"/>
        <v>1285.2000000000012</v>
      </c>
      <c r="FJ46" s="351">
        <f t="shared" si="98"/>
        <v>18742.500000000004</v>
      </c>
      <c r="FK46" s="351">
        <f t="shared" si="98"/>
        <v>11031.300000000003</v>
      </c>
      <c r="FL46" s="351">
        <f t="shared" si="98"/>
        <v>0</v>
      </c>
      <c r="FM46" s="351">
        <f t="shared" si="98"/>
        <v>8782.2000000000025</v>
      </c>
      <c r="FN46" s="351">
        <f t="shared" si="98"/>
        <v>0</v>
      </c>
      <c r="FO46" s="351">
        <f t="shared" si="98"/>
        <v>18742.500000000004</v>
      </c>
      <c r="FP46" s="351">
        <f t="shared" si="98"/>
        <v>0</v>
      </c>
      <c r="FQ46" s="351">
        <f t="shared" si="98"/>
        <v>1285.2000000000012</v>
      </c>
      <c r="FR46" s="351">
        <f t="shared" si="98"/>
        <v>10174.500000000002</v>
      </c>
      <c r="FS46" s="351">
        <f t="shared" si="98"/>
        <v>0</v>
      </c>
      <c r="FT46" s="351">
        <f t="shared" si="98"/>
        <v>1178.1000000000033</v>
      </c>
      <c r="FU46" s="351">
        <f t="shared" si="98"/>
        <v>0</v>
      </c>
      <c r="FV46" s="351">
        <f t="shared" si="98"/>
        <v>0</v>
      </c>
      <c r="FW46" s="351">
        <f t="shared" si="98"/>
        <v>0</v>
      </c>
      <c r="FX46" s="351">
        <f t="shared" si="98"/>
        <v>5783.4000000000005</v>
      </c>
      <c r="FY46" s="351">
        <f t="shared" si="98"/>
        <v>0</v>
      </c>
      <c r="FZ46" s="351">
        <f t="shared" si="98"/>
        <v>2570.4000000000024</v>
      </c>
      <c r="GA46" s="351">
        <f t="shared" si="98"/>
        <v>1927.8000000000018</v>
      </c>
      <c r="GB46" s="351">
        <f t="shared" si="98"/>
        <v>4069.8000000000038</v>
      </c>
      <c r="GC46" s="351">
        <f t="shared" si="98"/>
        <v>18742.500000000004</v>
      </c>
      <c r="GD46" s="351">
        <f t="shared" si="98"/>
        <v>4069.8000000000038</v>
      </c>
      <c r="GE46" s="351">
        <f t="shared" si="98"/>
        <v>15743.700000000003</v>
      </c>
      <c r="GF46" s="351">
        <f t="shared" si="98"/>
        <v>8568.0000000000036</v>
      </c>
      <c r="GG46" s="351">
        <f t="shared" si="98"/>
        <v>0</v>
      </c>
      <c r="GH46" s="351">
        <f t="shared" si="98"/>
        <v>749.700000000003</v>
      </c>
      <c r="GI46" s="351">
        <f t="shared" si="98"/>
        <v>0</v>
      </c>
      <c r="GJ46" s="351">
        <f t="shared" si="98"/>
        <v>0</v>
      </c>
      <c r="GK46" s="351">
        <f t="shared" si="98"/>
        <v>0</v>
      </c>
      <c r="GL46" s="351">
        <f t="shared" si="98"/>
        <v>0</v>
      </c>
      <c r="GM46" s="351">
        <f t="shared" ref="GM46:IX46" si="99">+IFERROR(GM17*1+GM31*1,"")</f>
        <v>0</v>
      </c>
      <c r="GN46" s="351">
        <f t="shared" si="99"/>
        <v>17136</v>
      </c>
      <c r="GO46" s="351">
        <f t="shared" si="99"/>
        <v>8889.3000000000011</v>
      </c>
      <c r="GP46" s="351">
        <f t="shared" si="99"/>
        <v>0</v>
      </c>
      <c r="GQ46" s="351">
        <f t="shared" si="99"/>
        <v>535.50000000000284</v>
      </c>
      <c r="GR46" s="351">
        <f t="shared" si="99"/>
        <v>18528.300000000003</v>
      </c>
      <c r="GS46" s="351">
        <f t="shared" si="99"/>
        <v>0</v>
      </c>
      <c r="GT46" s="351">
        <f t="shared" si="99"/>
        <v>0</v>
      </c>
      <c r="GU46" s="351">
        <f t="shared" si="99"/>
        <v>18742.500000000004</v>
      </c>
      <c r="GV46" s="351">
        <f t="shared" si="99"/>
        <v>5569.2</v>
      </c>
      <c r="GW46" s="351">
        <f t="shared" si="99"/>
        <v>0</v>
      </c>
      <c r="GX46" s="351">
        <f t="shared" si="99"/>
        <v>0</v>
      </c>
      <c r="GY46" s="351">
        <f t="shared" si="99"/>
        <v>1927.8000000000018</v>
      </c>
      <c r="GZ46" s="351">
        <f t="shared" si="99"/>
        <v>18742.500000000004</v>
      </c>
      <c r="HA46" s="351">
        <f t="shared" si="99"/>
        <v>12316.500000000004</v>
      </c>
      <c r="HB46" s="351">
        <f t="shared" si="99"/>
        <v>5140.8</v>
      </c>
      <c r="HC46" s="351">
        <f t="shared" si="99"/>
        <v>0</v>
      </c>
      <c r="HD46" s="351">
        <f t="shared" si="99"/>
        <v>0</v>
      </c>
      <c r="HE46" s="351">
        <f t="shared" si="99"/>
        <v>0</v>
      </c>
      <c r="HF46" s="351">
        <f t="shared" si="99"/>
        <v>5247.9000000000024</v>
      </c>
      <c r="HG46" s="351">
        <f t="shared" si="99"/>
        <v>0</v>
      </c>
      <c r="HH46" s="351">
        <f t="shared" si="99"/>
        <v>18742.500000000004</v>
      </c>
      <c r="HI46" s="351">
        <f t="shared" si="99"/>
        <v>18742.500000000004</v>
      </c>
      <c r="HJ46" s="351">
        <f t="shared" si="99"/>
        <v>6426.0000000000009</v>
      </c>
      <c r="HK46" s="351">
        <f t="shared" si="99"/>
        <v>0</v>
      </c>
      <c r="HL46" s="351">
        <f t="shared" si="99"/>
        <v>0</v>
      </c>
      <c r="HM46" s="351">
        <f t="shared" si="99"/>
        <v>10817.100000000002</v>
      </c>
      <c r="HN46" s="351">
        <f t="shared" si="99"/>
        <v>0</v>
      </c>
      <c r="HO46" s="351">
        <f t="shared" si="99"/>
        <v>0</v>
      </c>
      <c r="HP46" s="351">
        <f t="shared" si="99"/>
        <v>0</v>
      </c>
      <c r="HQ46" s="351">
        <f t="shared" si="99"/>
        <v>13601.7</v>
      </c>
      <c r="HR46" s="351">
        <f t="shared" si="99"/>
        <v>0</v>
      </c>
      <c r="HS46" s="351">
        <f t="shared" si="99"/>
        <v>321.30000000000268</v>
      </c>
      <c r="HT46" s="351">
        <f t="shared" si="99"/>
        <v>18742.500000000004</v>
      </c>
      <c r="HU46" s="351">
        <f t="shared" si="99"/>
        <v>0</v>
      </c>
      <c r="HV46" s="351">
        <f t="shared" si="99"/>
        <v>2677.5</v>
      </c>
      <c r="HW46" s="351">
        <f t="shared" si="99"/>
        <v>0</v>
      </c>
      <c r="HX46" s="351">
        <f t="shared" si="99"/>
        <v>1285.2000000000012</v>
      </c>
      <c r="HY46" s="351">
        <f t="shared" si="99"/>
        <v>0</v>
      </c>
      <c r="HZ46" s="351">
        <f t="shared" si="99"/>
        <v>0</v>
      </c>
      <c r="IA46" s="351">
        <f t="shared" si="99"/>
        <v>10388.700000000003</v>
      </c>
      <c r="IB46" s="351">
        <f t="shared" si="99"/>
        <v>0</v>
      </c>
      <c r="IC46" s="351">
        <f t="shared" si="99"/>
        <v>0</v>
      </c>
      <c r="ID46" s="351">
        <f t="shared" si="99"/>
        <v>6640.2000000000007</v>
      </c>
      <c r="IE46" s="351">
        <f t="shared" si="99"/>
        <v>8782.2000000000025</v>
      </c>
      <c r="IF46" s="351">
        <f t="shared" si="99"/>
        <v>14060.700000000004</v>
      </c>
      <c r="IG46" s="351">
        <f t="shared" si="99"/>
        <v>3427.200000000003</v>
      </c>
      <c r="IH46" s="351">
        <f t="shared" si="99"/>
        <v>18742.500000000004</v>
      </c>
      <c r="II46" s="351">
        <f t="shared" si="99"/>
        <v>0</v>
      </c>
      <c r="IJ46" s="351">
        <f t="shared" si="99"/>
        <v>0</v>
      </c>
      <c r="IK46" s="351">
        <f t="shared" si="99"/>
        <v>1300.4999999999995</v>
      </c>
      <c r="IL46" s="351">
        <f t="shared" si="99"/>
        <v>856.80000000000075</v>
      </c>
      <c r="IM46" s="351">
        <f t="shared" si="99"/>
        <v>16172.100000000002</v>
      </c>
      <c r="IN46" s="351">
        <f t="shared" si="99"/>
        <v>6747.3000000000038</v>
      </c>
      <c r="IO46" s="351">
        <f t="shared" si="99"/>
        <v>6533.1000000000031</v>
      </c>
      <c r="IP46" s="351">
        <f t="shared" si="99"/>
        <v>0</v>
      </c>
      <c r="IQ46" s="351">
        <f t="shared" si="99"/>
        <v>11673.900000000003</v>
      </c>
      <c r="IR46" s="351">
        <f t="shared" si="99"/>
        <v>0</v>
      </c>
      <c r="IS46" s="351">
        <f t="shared" si="99"/>
        <v>0</v>
      </c>
      <c r="IT46" s="351">
        <f t="shared" si="99"/>
        <v>9210.600000000004</v>
      </c>
      <c r="IU46" s="351">
        <f t="shared" si="99"/>
        <v>2998.8000000000025</v>
      </c>
      <c r="IV46" s="351">
        <f t="shared" si="99"/>
        <v>749.700000000003</v>
      </c>
      <c r="IW46" s="351">
        <f t="shared" si="99"/>
        <v>12209.400000000001</v>
      </c>
      <c r="IX46" s="351">
        <f t="shared" si="99"/>
        <v>0</v>
      </c>
      <c r="IY46" s="351">
        <f t="shared" ref="IY46:LJ46" si="100">+IFERROR(IY17*1+IY31*1,"")</f>
        <v>8246.7000000000007</v>
      </c>
      <c r="IZ46" s="351">
        <f t="shared" si="100"/>
        <v>856.80000000000075</v>
      </c>
      <c r="JA46" s="351">
        <f t="shared" si="100"/>
        <v>0</v>
      </c>
      <c r="JB46" s="351">
        <f t="shared" si="100"/>
        <v>535.50000000000284</v>
      </c>
      <c r="JC46" s="351">
        <f t="shared" si="100"/>
        <v>0</v>
      </c>
      <c r="JD46" s="351">
        <f t="shared" si="100"/>
        <v>0</v>
      </c>
      <c r="JE46" s="351">
        <f t="shared" si="100"/>
        <v>6426.0000000000009</v>
      </c>
      <c r="JF46" s="351">
        <f t="shared" si="100"/>
        <v>0</v>
      </c>
      <c r="JG46" s="351">
        <f t="shared" si="100"/>
        <v>0</v>
      </c>
      <c r="JH46" s="351">
        <f t="shared" si="100"/>
        <v>12102.300000000003</v>
      </c>
      <c r="JI46" s="351">
        <f t="shared" si="100"/>
        <v>0</v>
      </c>
      <c r="JJ46" s="351">
        <f t="shared" si="100"/>
        <v>0</v>
      </c>
      <c r="JK46" s="351">
        <f t="shared" si="100"/>
        <v>6318.9000000000033</v>
      </c>
      <c r="JL46" s="351">
        <f t="shared" si="100"/>
        <v>0</v>
      </c>
      <c r="JM46" s="351">
        <f t="shared" si="100"/>
        <v>16707.600000000002</v>
      </c>
      <c r="JN46" s="351">
        <f t="shared" si="100"/>
        <v>5668.6500000000033</v>
      </c>
      <c r="JO46" s="351">
        <f t="shared" si="100"/>
        <v>13173.3</v>
      </c>
      <c r="JP46" s="351">
        <f t="shared" si="100"/>
        <v>5569.2</v>
      </c>
      <c r="JQ46" s="351">
        <f t="shared" si="100"/>
        <v>2998.8000000000025</v>
      </c>
      <c r="JR46" s="351">
        <f t="shared" si="100"/>
        <v>2784.6000000000026</v>
      </c>
      <c r="JS46" s="351">
        <f t="shared" si="100"/>
        <v>11459.700000000003</v>
      </c>
      <c r="JT46" s="351">
        <f t="shared" si="100"/>
        <v>10710</v>
      </c>
      <c r="JU46" s="351">
        <f t="shared" si="100"/>
        <v>3320.1000000000004</v>
      </c>
      <c r="JV46" s="351">
        <f t="shared" si="100"/>
        <v>0</v>
      </c>
      <c r="JW46" s="351">
        <f t="shared" si="100"/>
        <v>2891.7000000000003</v>
      </c>
      <c r="JX46" s="351">
        <f t="shared" si="100"/>
        <v>0</v>
      </c>
      <c r="JY46" s="351">
        <f t="shared" si="100"/>
        <v>0</v>
      </c>
      <c r="JZ46" s="351">
        <f t="shared" si="100"/>
        <v>0</v>
      </c>
      <c r="KA46" s="351">
        <f t="shared" si="100"/>
        <v>0</v>
      </c>
      <c r="KB46" s="351">
        <f t="shared" si="100"/>
        <v>2998.8000000000025</v>
      </c>
      <c r="KC46" s="351">
        <f t="shared" si="100"/>
        <v>0</v>
      </c>
      <c r="KD46" s="351">
        <f t="shared" si="100"/>
        <v>0</v>
      </c>
      <c r="KE46" s="351">
        <f t="shared" si="100"/>
        <v>14886.900000000001</v>
      </c>
      <c r="KF46" s="351">
        <f t="shared" si="100"/>
        <v>7389.9000000000042</v>
      </c>
      <c r="KG46" s="351">
        <f t="shared" si="100"/>
        <v>0</v>
      </c>
      <c r="KH46" s="351">
        <f t="shared" si="100"/>
        <v>0</v>
      </c>
      <c r="KI46" s="351">
        <f t="shared" si="100"/>
        <v>18742.500000000004</v>
      </c>
      <c r="KJ46" s="351">
        <f t="shared" si="100"/>
        <v>749.700000000003</v>
      </c>
      <c r="KK46" s="351">
        <f t="shared" si="100"/>
        <v>11031.300000000003</v>
      </c>
      <c r="KL46" s="351">
        <f t="shared" si="100"/>
        <v>2356.2000000000021</v>
      </c>
      <c r="KM46" s="351">
        <f t="shared" si="100"/>
        <v>0</v>
      </c>
      <c r="KN46" s="351">
        <f t="shared" si="100"/>
        <v>0</v>
      </c>
      <c r="KO46" s="351">
        <f t="shared" si="100"/>
        <v>0</v>
      </c>
      <c r="KP46" s="351">
        <f t="shared" si="100"/>
        <v>18742.500000000004</v>
      </c>
      <c r="KQ46" s="351">
        <f t="shared" si="100"/>
        <v>0</v>
      </c>
      <c r="KR46" s="351">
        <f t="shared" si="100"/>
        <v>1071.0000000000009</v>
      </c>
      <c r="KS46" s="351">
        <f t="shared" si="100"/>
        <v>0</v>
      </c>
      <c r="KT46" s="351">
        <f t="shared" si="100"/>
        <v>2463.2999999999997</v>
      </c>
      <c r="KU46" s="351">
        <f t="shared" si="100"/>
        <v>1285.2000000000012</v>
      </c>
      <c r="KV46" s="351">
        <f t="shared" si="100"/>
        <v>18742.500000000004</v>
      </c>
      <c r="KW46" s="351">
        <f t="shared" si="100"/>
        <v>2784.6000000000026</v>
      </c>
      <c r="KX46" s="351">
        <f t="shared" si="100"/>
        <v>0</v>
      </c>
      <c r="KY46" s="351">
        <f t="shared" si="100"/>
        <v>0</v>
      </c>
      <c r="KZ46" s="351">
        <f t="shared" si="100"/>
        <v>0</v>
      </c>
      <c r="LA46" s="351">
        <f t="shared" si="100"/>
        <v>18742.500000000004</v>
      </c>
      <c r="LB46" s="351">
        <f t="shared" si="100"/>
        <v>0</v>
      </c>
      <c r="LC46" s="351">
        <f t="shared" si="100"/>
        <v>0</v>
      </c>
      <c r="LD46" s="351">
        <f t="shared" si="100"/>
        <v>9210.600000000004</v>
      </c>
      <c r="LE46" s="351">
        <f t="shared" si="100"/>
        <v>8568.0000000000036</v>
      </c>
      <c r="LF46" s="351">
        <f t="shared" si="100"/>
        <v>8032.5</v>
      </c>
      <c r="LG46" s="351">
        <f t="shared" si="100"/>
        <v>18742.500000000004</v>
      </c>
      <c r="LH46" s="351">
        <f t="shared" si="100"/>
        <v>0</v>
      </c>
      <c r="LI46" s="351">
        <f t="shared" si="100"/>
        <v>8568.0000000000036</v>
      </c>
      <c r="LJ46" s="351">
        <f t="shared" si="100"/>
        <v>0</v>
      </c>
      <c r="LK46" s="351">
        <f t="shared" ref="LK46:NV46" si="101">+IFERROR(LK17*1+LK31*1,"")</f>
        <v>4391.1000000000013</v>
      </c>
      <c r="LL46" s="351">
        <f t="shared" si="101"/>
        <v>0</v>
      </c>
      <c r="LM46" s="351">
        <f t="shared" si="101"/>
        <v>0</v>
      </c>
      <c r="LN46" s="351">
        <f t="shared" si="101"/>
        <v>7497.0000000000018</v>
      </c>
      <c r="LO46" s="351">
        <f t="shared" si="101"/>
        <v>0</v>
      </c>
      <c r="LP46" s="351">
        <f t="shared" si="101"/>
        <v>535.50000000000284</v>
      </c>
      <c r="LQ46" s="351">
        <f t="shared" si="101"/>
        <v>4176.9000000000015</v>
      </c>
      <c r="LR46" s="351">
        <f t="shared" si="101"/>
        <v>6961.5000000000036</v>
      </c>
      <c r="LS46" s="351">
        <f t="shared" si="101"/>
        <v>15636.6</v>
      </c>
      <c r="LT46" s="351">
        <f t="shared" si="101"/>
        <v>0</v>
      </c>
      <c r="LU46" s="351">
        <f t="shared" si="101"/>
        <v>0</v>
      </c>
      <c r="LV46" s="351">
        <f t="shared" si="101"/>
        <v>8460.9</v>
      </c>
      <c r="LW46" s="351">
        <f t="shared" si="101"/>
        <v>0</v>
      </c>
      <c r="LX46" s="351">
        <f t="shared" si="101"/>
        <v>0</v>
      </c>
      <c r="LY46" s="351">
        <f t="shared" si="101"/>
        <v>0</v>
      </c>
      <c r="LZ46" s="351">
        <f t="shared" si="101"/>
        <v>0</v>
      </c>
      <c r="MA46" s="351">
        <f t="shared" si="101"/>
        <v>0</v>
      </c>
      <c r="MB46" s="351">
        <f t="shared" si="101"/>
        <v>0</v>
      </c>
      <c r="MC46" s="351">
        <f t="shared" si="101"/>
        <v>4926.5999999999995</v>
      </c>
      <c r="MD46" s="351">
        <f t="shared" si="101"/>
        <v>10388.700000000003</v>
      </c>
      <c r="ME46" s="351">
        <f t="shared" si="101"/>
        <v>0</v>
      </c>
      <c r="MF46" s="351">
        <f t="shared" si="101"/>
        <v>0</v>
      </c>
      <c r="MG46" s="351">
        <f t="shared" si="101"/>
        <v>0</v>
      </c>
      <c r="MH46" s="351">
        <f t="shared" si="101"/>
        <v>9424.8000000000029</v>
      </c>
      <c r="MI46" s="351">
        <f t="shared" si="101"/>
        <v>0</v>
      </c>
      <c r="MJ46" s="351">
        <f t="shared" si="101"/>
        <v>0</v>
      </c>
      <c r="MK46" s="351">
        <f t="shared" si="101"/>
        <v>0</v>
      </c>
      <c r="ML46" s="351">
        <f t="shared" si="101"/>
        <v>18742.500000000004</v>
      </c>
      <c r="MM46" s="351">
        <f t="shared" si="101"/>
        <v>428.40000000000038</v>
      </c>
      <c r="MN46" s="351">
        <f t="shared" si="101"/>
        <v>5247.9000000000024</v>
      </c>
      <c r="MO46" s="351">
        <f t="shared" si="101"/>
        <v>0</v>
      </c>
      <c r="MP46" s="351">
        <f t="shared" si="101"/>
        <v>8675.1</v>
      </c>
      <c r="MQ46" s="351">
        <f t="shared" si="101"/>
        <v>0</v>
      </c>
      <c r="MR46" s="351">
        <f t="shared" si="101"/>
        <v>17671.500000000004</v>
      </c>
      <c r="MS46" s="351">
        <f t="shared" si="101"/>
        <v>18742.500000000004</v>
      </c>
      <c r="MT46" s="351">
        <f t="shared" si="101"/>
        <v>0</v>
      </c>
      <c r="MU46" s="351">
        <f t="shared" si="101"/>
        <v>12102.300000000003</v>
      </c>
      <c r="MV46" s="351">
        <f t="shared" si="101"/>
        <v>0</v>
      </c>
      <c r="MW46" s="351">
        <f t="shared" si="101"/>
        <v>14565.600000000004</v>
      </c>
      <c r="MX46" s="351">
        <f t="shared" si="101"/>
        <v>0</v>
      </c>
      <c r="MY46" s="351">
        <f t="shared" si="101"/>
        <v>0</v>
      </c>
      <c r="MZ46" s="351">
        <f t="shared" si="101"/>
        <v>0</v>
      </c>
      <c r="NA46" s="351">
        <f t="shared" si="101"/>
        <v>0</v>
      </c>
      <c r="NB46" s="351">
        <f t="shared" si="101"/>
        <v>0</v>
      </c>
      <c r="NC46" s="351">
        <f t="shared" si="101"/>
        <v>12423.600000000002</v>
      </c>
      <c r="ND46" s="351">
        <f t="shared" si="101"/>
        <v>0</v>
      </c>
      <c r="NE46" s="351">
        <f t="shared" si="101"/>
        <v>4498.2000000000044</v>
      </c>
      <c r="NF46" s="351">
        <f t="shared" si="101"/>
        <v>12102.300000000003</v>
      </c>
      <c r="NG46" s="351">
        <f t="shared" si="101"/>
        <v>12530.700000000004</v>
      </c>
      <c r="NH46" s="351">
        <f t="shared" si="101"/>
        <v>0</v>
      </c>
      <c r="NI46" s="351">
        <f t="shared" si="101"/>
        <v>2677.5</v>
      </c>
      <c r="NJ46" s="351">
        <f t="shared" si="101"/>
        <v>0</v>
      </c>
      <c r="NK46" s="351">
        <f t="shared" si="101"/>
        <v>3962.7000000000012</v>
      </c>
      <c r="NL46" s="351">
        <f t="shared" si="101"/>
        <v>0</v>
      </c>
      <c r="NM46" s="351">
        <f t="shared" si="101"/>
        <v>1606.5000000000039</v>
      </c>
      <c r="NN46" s="351">
        <f t="shared" si="101"/>
        <v>14030.1</v>
      </c>
      <c r="NO46" s="351">
        <f t="shared" si="101"/>
        <v>15850.8</v>
      </c>
      <c r="NP46" s="351">
        <f t="shared" si="101"/>
        <v>11673.900000000003</v>
      </c>
      <c r="NQ46" s="351">
        <f t="shared" si="101"/>
        <v>8246.7000000000007</v>
      </c>
      <c r="NR46" s="351">
        <f t="shared" si="101"/>
        <v>2463.2999999999997</v>
      </c>
      <c r="NS46" s="351">
        <f t="shared" si="101"/>
        <v>0</v>
      </c>
      <c r="NT46" s="351">
        <f t="shared" si="101"/>
        <v>0</v>
      </c>
      <c r="NU46" s="351">
        <f t="shared" si="101"/>
        <v>4284.0000000000036</v>
      </c>
      <c r="NV46" s="351">
        <f t="shared" si="101"/>
        <v>0</v>
      </c>
      <c r="NW46" s="351">
        <f t="shared" ref="NW46:QH46" si="102">+IFERROR(NW17*1+NW31*1,"")</f>
        <v>0</v>
      </c>
      <c r="NX46" s="351">
        <f t="shared" si="102"/>
        <v>0</v>
      </c>
      <c r="NY46" s="351">
        <f t="shared" si="102"/>
        <v>1499.4000000000012</v>
      </c>
      <c r="NZ46" s="351">
        <f t="shared" si="102"/>
        <v>0</v>
      </c>
      <c r="OA46" s="351">
        <f t="shared" si="102"/>
        <v>18742.500000000004</v>
      </c>
      <c r="OB46" s="351">
        <f t="shared" si="102"/>
        <v>8460.9</v>
      </c>
      <c r="OC46" s="351">
        <f t="shared" si="102"/>
        <v>0</v>
      </c>
      <c r="OD46" s="351">
        <f t="shared" si="102"/>
        <v>1713.6000000000015</v>
      </c>
      <c r="OE46" s="351">
        <f t="shared" si="102"/>
        <v>0</v>
      </c>
      <c r="OF46" s="351">
        <f t="shared" si="102"/>
        <v>2356.2000000000021</v>
      </c>
      <c r="OG46" s="351">
        <f t="shared" si="102"/>
        <v>18742.500000000004</v>
      </c>
      <c r="OH46" s="351">
        <f t="shared" si="102"/>
        <v>8353.8000000000029</v>
      </c>
      <c r="OI46" s="351">
        <f t="shared" si="102"/>
        <v>12209.400000000001</v>
      </c>
      <c r="OJ46" s="351">
        <f t="shared" si="102"/>
        <v>4712.4000000000042</v>
      </c>
      <c r="OK46" s="351">
        <f t="shared" si="102"/>
        <v>0</v>
      </c>
      <c r="OL46" s="351">
        <f t="shared" si="102"/>
        <v>18742.500000000004</v>
      </c>
      <c r="OM46" s="351">
        <f t="shared" si="102"/>
        <v>12316.500000000004</v>
      </c>
      <c r="ON46" s="351">
        <f t="shared" si="102"/>
        <v>0</v>
      </c>
      <c r="OO46" s="351">
        <f t="shared" si="102"/>
        <v>2677.5</v>
      </c>
      <c r="OP46" s="351">
        <f t="shared" si="102"/>
        <v>0</v>
      </c>
      <c r="OQ46" s="351">
        <f t="shared" si="102"/>
        <v>9853.2000000000044</v>
      </c>
      <c r="OR46" s="351">
        <f t="shared" si="102"/>
        <v>0</v>
      </c>
      <c r="OS46" s="351">
        <f t="shared" si="102"/>
        <v>0</v>
      </c>
      <c r="OT46" s="351">
        <f t="shared" si="102"/>
        <v>5033.7000000000025</v>
      </c>
      <c r="OU46" s="351">
        <f t="shared" si="102"/>
        <v>0</v>
      </c>
      <c r="OV46" s="351">
        <f t="shared" si="102"/>
        <v>14565.600000000004</v>
      </c>
      <c r="OW46" s="351">
        <f t="shared" si="102"/>
        <v>0</v>
      </c>
      <c r="OX46" s="351">
        <f t="shared" si="102"/>
        <v>0</v>
      </c>
      <c r="OY46" s="351">
        <f t="shared" si="102"/>
        <v>0</v>
      </c>
      <c r="OZ46" s="351">
        <f t="shared" si="102"/>
        <v>5033.7000000000025</v>
      </c>
      <c r="PA46" s="351">
        <f t="shared" si="102"/>
        <v>0</v>
      </c>
      <c r="PB46" s="351">
        <f t="shared" si="102"/>
        <v>0</v>
      </c>
      <c r="PC46" s="351">
        <f t="shared" si="102"/>
        <v>0</v>
      </c>
      <c r="PD46" s="351">
        <f t="shared" si="102"/>
        <v>0</v>
      </c>
      <c r="PE46" s="351">
        <f t="shared" si="102"/>
        <v>18742.500000000004</v>
      </c>
      <c r="PF46" s="351">
        <f t="shared" si="102"/>
        <v>0</v>
      </c>
      <c r="PG46" s="351">
        <f t="shared" si="102"/>
        <v>856.80000000000075</v>
      </c>
      <c r="PH46" s="351">
        <f t="shared" si="102"/>
        <v>6104.7000000000035</v>
      </c>
      <c r="PI46" s="351">
        <f t="shared" si="102"/>
        <v>18528.300000000003</v>
      </c>
      <c r="PJ46" s="351">
        <f t="shared" si="102"/>
        <v>3855.6000000000035</v>
      </c>
      <c r="PK46" s="351">
        <f t="shared" si="102"/>
        <v>6318.9000000000033</v>
      </c>
      <c r="PL46" s="351">
        <f t="shared" si="102"/>
        <v>11138.4</v>
      </c>
      <c r="PM46" s="351">
        <f t="shared" si="102"/>
        <v>0</v>
      </c>
      <c r="PN46" s="351">
        <f t="shared" si="102"/>
        <v>0</v>
      </c>
      <c r="PO46" s="351">
        <f t="shared" si="102"/>
        <v>0</v>
      </c>
      <c r="PP46" s="351">
        <f t="shared" si="102"/>
        <v>1109.2500000000036</v>
      </c>
      <c r="PQ46" s="351">
        <f t="shared" si="102"/>
        <v>2356.2000000000021</v>
      </c>
      <c r="PR46" s="351">
        <f t="shared" si="102"/>
        <v>18742.500000000004</v>
      </c>
      <c r="PS46" s="351">
        <f t="shared" si="102"/>
        <v>0</v>
      </c>
      <c r="PT46" s="351">
        <f t="shared" si="102"/>
        <v>0</v>
      </c>
      <c r="PU46" s="351">
        <f t="shared" si="102"/>
        <v>0</v>
      </c>
      <c r="PV46" s="351">
        <f t="shared" si="102"/>
        <v>10710</v>
      </c>
      <c r="PW46" s="351">
        <f t="shared" si="102"/>
        <v>8996.4000000000033</v>
      </c>
      <c r="PX46" s="351">
        <f t="shared" si="102"/>
        <v>0</v>
      </c>
      <c r="PY46" s="351">
        <f t="shared" si="102"/>
        <v>2677.5</v>
      </c>
      <c r="PZ46" s="351">
        <f t="shared" si="102"/>
        <v>14030.1</v>
      </c>
      <c r="QA46" s="351">
        <f t="shared" si="102"/>
        <v>11352.6</v>
      </c>
      <c r="QB46" s="351">
        <f t="shared" si="102"/>
        <v>0</v>
      </c>
      <c r="QC46" s="351">
        <f t="shared" si="102"/>
        <v>17457.300000000003</v>
      </c>
      <c r="QD46" s="351">
        <f t="shared" si="102"/>
        <v>13708.800000000003</v>
      </c>
      <c r="QE46" s="351">
        <f t="shared" si="102"/>
        <v>0</v>
      </c>
      <c r="QF46" s="351">
        <f t="shared" si="102"/>
        <v>0</v>
      </c>
      <c r="QG46" s="351">
        <f t="shared" si="102"/>
        <v>3427.200000000003</v>
      </c>
      <c r="QH46" s="351">
        <f t="shared" si="102"/>
        <v>0</v>
      </c>
      <c r="QI46" s="351">
        <f t="shared" ref="QI46:SG46" si="103">+IFERROR(QI17*1+QI31*1,"")</f>
        <v>10947.150000000007</v>
      </c>
      <c r="QJ46" s="351">
        <f t="shared" si="103"/>
        <v>3748.5000000000009</v>
      </c>
      <c r="QK46" s="351">
        <f t="shared" si="103"/>
        <v>6318.9000000000033</v>
      </c>
      <c r="QL46" s="351">
        <f t="shared" si="103"/>
        <v>214.20000000000019</v>
      </c>
      <c r="QM46" s="351">
        <f t="shared" si="103"/>
        <v>1071.0000000000009</v>
      </c>
      <c r="QN46" s="351">
        <f t="shared" si="103"/>
        <v>4819.5000000000018</v>
      </c>
      <c r="QO46" s="351">
        <f t="shared" si="103"/>
        <v>0</v>
      </c>
      <c r="QP46" s="351">
        <f t="shared" si="103"/>
        <v>0</v>
      </c>
      <c r="QQ46" s="351">
        <f t="shared" si="103"/>
        <v>0</v>
      </c>
      <c r="QR46" s="351">
        <f t="shared" si="103"/>
        <v>18742.500000000004</v>
      </c>
      <c r="QS46" s="351">
        <f t="shared" si="103"/>
        <v>4284.0000000000036</v>
      </c>
      <c r="QT46" s="351">
        <f t="shared" si="103"/>
        <v>0</v>
      </c>
      <c r="QU46" s="351">
        <f t="shared" si="103"/>
        <v>0</v>
      </c>
      <c r="QV46" s="351">
        <f t="shared" si="103"/>
        <v>18635.400000000001</v>
      </c>
      <c r="QW46" s="351">
        <f t="shared" si="103"/>
        <v>0</v>
      </c>
      <c r="QX46" s="351">
        <f t="shared" si="103"/>
        <v>4712.4000000000042</v>
      </c>
      <c r="QY46" s="351">
        <f t="shared" si="103"/>
        <v>4391.1000000000013</v>
      </c>
      <c r="QZ46" s="351">
        <f t="shared" si="103"/>
        <v>6104.7000000000035</v>
      </c>
      <c r="RA46" s="351">
        <f t="shared" si="103"/>
        <v>0</v>
      </c>
      <c r="RB46" s="351">
        <f t="shared" si="103"/>
        <v>4605.300000000002</v>
      </c>
      <c r="RC46" s="351">
        <f t="shared" si="103"/>
        <v>5997.6</v>
      </c>
      <c r="RD46" s="351">
        <f t="shared" si="103"/>
        <v>0</v>
      </c>
      <c r="RE46" s="351">
        <f t="shared" si="103"/>
        <v>6533.1000000000031</v>
      </c>
      <c r="RF46" s="351">
        <f t="shared" si="103"/>
        <v>0</v>
      </c>
      <c r="RG46" s="351">
        <f t="shared" si="103"/>
        <v>0</v>
      </c>
      <c r="RH46" s="351">
        <f t="shared" si="103"/>
        <v>8353.8000000000029</v>
      </c>
      <c r="RI46" s="351">
        <f t="shared" si="103"/>
        <v>4176.9000000000015</v>
      </c>
      <c r="RJ46" s="351">
        <f t="shared" si="103"/>
        <v>0</v>
      </c>
      <c r="RK46" s="351">
        <f t="shared" si="103"/>
        <v>9531.9000000000015</v>
      </c>
      <c r="RL46" s="351">
        <f t="shared" si="103"/>
        <v>0</v>
      </c>
      <c r="RM46" s="351">
        <f t="shared" si="103"/>
        <v>0</v>
      </c>
      <c r="RN46" s="351">
        <f t="shared" si="103"/>
        <v>0</v>
      </c>
      <c r="RO46" s="351">
        <f t="shared" si="103"/>
        <v>0</v>
      </c>
      <c r="RP46" s="351">
        <f t="shared" si="103"/>
        <v>0</v>
      </c>
      <c r="RQ46" s="351">
        <f t="shared" si="103"/>
        <v>5033.7000000000025</v>
      </c>
      <c r="RR46" s="351">
        <f t="shared" si="103"/>
        <v>1820.7000000000039</v>
      </c>
      <c r="RS46" s="351">
        <f t="shared" si="103"/>
        <v>0</v>
      </c>
      <c r="RT46" s="351">
        <f t="shared" si="103"/>
        <v>0</v>
      </c>
      <c r="RU46" s="351">
        <f t="shared" si="103"/>
        <v>10495.8</v>
      </c>
      <c r="RV46" s="351">
        <f t="shared" si="103"/>
        <v>4391.1000000000013</v>
      </c>
      <c r="RW46" s="351">
        <f t="shared" si="103"/>
        <v>18742.500000000004</v>
      </c>
      <c r="RX46" s="351">
        <f t="shared" si="103"/>
        <v>0</v>
      </c>
      <c r="RY46" s="351">
        <f t="shared" si="103"/>
        <v>0</v>
      </c>
      <c r="RZ46" s="351">
        <f t="shared" si="103"/>
        <v>0</v>
      </c>
      <c r="SA46" s="351">
        <f t="shared" si="103"/>
        <v>0</v>
      </c>
      <c r="SB46" s="351">
        <f t="shared" si="103"/>
        <v>7604.0999999999995</v>
      </c>
      <c r="SC46" s="351">
        <f t="shared" si="103"/>
        <v>4176.9000000000015</v>
      </c>
      <c r="SD46" s="351">
        <f t="shared" si="103"/>
        <v>1071.0000000000009</v>
      </c>
      <c r="SE46" s="351">
        <f t="shared" si="103"/>
        <v>0</v>
      </c>
      <c r="SF46" s="351">
        <f t="shared" si="103"/>
        <v>0</v>
      </c>
      <c r="SG46" s="351">
        <f t="shared" si="103"/>
        <v>0</v>
      </c>
      <c r="SI46" s="25">
        <f>+(SUMIF(B46:SG46,"&gt;0")+SUMIF(B46:SG46,"&lt;=0"))/(COUNTIF(B46:SG46,"&gt;0")+COUNTIF(B46:SG46,"&lt;=0"))</f>
        <v>4210.4222999999993</v>
      </c>
      <c r="SK46" s="25">
        <f>+SI46</f>
        <v>4210.4222999999993</v>
      </c>
      <c r="SL46" s="25">
        <f>+SI47</f>
        <v>6913.9169999999976</v>
      </c>
      <c r="SM46" s="25">
        <f>+SI48</f>
        <v>6578.3574000000035</v>
      </c>
      <c r="SN46" s="25">
        <f>+SI49</f>
        <v>5847.1550999999972</v>
      </c>
      <c r="SO46" s="25">
        <f>+SI50</f>
        <v>5352.9956999999931</v>
      </c>
      <c r="SQ46" s="247">
        <f>+A46</f>
        <v>2014</v>
      </c>
      <c r="SR46" s="247">
        <f>+COUNTIF($B46:$SG46,"&lt;=0")</f>
        <v>236</v>
      </c>
      <c r="SS46" s="247">
        <f>+COUNTIF($B46:$SG46,"&lt;=10000")</f>
        <v>412</v>
      </c>
      <c r="ST46" s="247">
        <f>+COUNTIF($B46:$SG46,"&lt;=25000")</f>
        <v>500</v>
      </c>
      <c r="SU46" s="247">
        <f>+COUNTIF($B46:$SG46,"&lt;=50000")</f>
        <v>500</v>
      </c>
      <c r="SV46" s="247">
        <f>+COUNTIF($B46:$SG46,"&lt;=75000")</f>
        <v>500</v>
      </c>
      <c r="SW46" s="247">
        <f>+COUNTIF($B46:$SG46,"&lt;=100000")</f>
        <v>500</v>
      </c>
      <c r="SX46" s="247">
        <f>+COUNTIF($B46:$SG46,"&lt;=125000")</f>
        <v>500</v>
      </c>
      <c r="SY46" s="247">
        <f>+COUNTIF($B46:$SG46,"&lt;=150000")</f>
        <v>500</v>
      </c>
      <c r="SZ46" s="247">
        <f>+COUNTIF($B46:$SG46,"&lt;=150000")+COUNTIF($B46:$SG46,"&gt;150000")</f>
        <v>500</v>
      </c>
      <c r="TA46" s="247"/>
      <c r="TB46" s="168">
        <f>+SR46/$SZ46</f>
        <v>0.47199999999999998</v>
      </c>
      <c r="TC46" s="168">
        <f>+(SS46-SR46)/$SZ46</f>
        <v>0.35199999999999998</v>
      </c>
      <c r="TD46" s="168">
        <f t="shared" ref="TD46:TD50" si="104">+(ST46-SS46)/$SZ46</f>
        <v>0.17599999999999999</v>
      </c>
      <c r="TE46" s="168">
        <f t="shared" ref="TE46:TE50" si="105">+(SU46-ST46)/$SZ46</f>
        <v>0</v>
      </c>
      <c r="TF46" s="168">
        <f t="shared" ref="TF46:TF50" si="106">+(SV46-SU46)/$SZ46</f>
        <v>0</v>
      </c>
      <c r="TG46" s="168">
        <f t="shared" ref="TG46:TG50" si="107">+(SW46-SV46)/$SZ46</f>
        <v>0</v>
      </c>
      <c r="TH46" s="168">
        <f t="shared" ref="TH46:TH50" si="108">+(SX46-SW46)/$SZ46</f>
        <v>0</v>
      </c>
      <c r="TI46" s="168">
        <f t="shared" ref="TI46:TI50" si="109">+(SY46-SX46)/$SZ46</f>
        <v>0</v>
      </c>
      <c r="TJ46" s="168">
        <f t="shared" ref="TJ46:TJ50" si="110">+(SZ46-SY46)/$SZ46</f>
        <v>0</v>
      </c>
      <c r="TK46" s="94">
        <f>SUM(TB46:TJ46)</f>
        <v>1</v>
      </c>
      <c r="TM46">
        <v>1</v>
      </c>
      <c r="TP46" s="477">
        <f>+SMALL($B46:$SG46,ROUND($SZ46*TP$15,0))</f>
        <v>0</v>
      </c>
      <c r="TQ46" s="477">
        <f>+SMALL($B46:$SG46,ROUND($SZ46*TQ$15,0))</f>
        <v>7497.0000000000018</v>
      </c>
      <c r="TR46" s="25">
        <f>+SI46</f>
        <v>4210.4222999999993</v>
      </c>
      <c r="TS46">
        <f>+RANK(SI46,B46:SI46,1)</f>
        <v>326</v>
      </c>
      <c r="TT46" s="168">
        <f>+TS46/SZ46</f>
        <v>0.65200000000000002</v>
      </c>
      <c r="TV46" s="168">
        <f>+SR46/SZ46</f>
        <v>0.47199999999999998</v>
      </c>
    </row>
    <row r="47" spans="1:542">
      <c r="A47" s="227">
        <v>2015</v>
      </c>
      <c r="B47" s="351">
        <f>+IFERROR(B18*1+B32*1,"")</f>
        <v>27348.750000000004</v>
      </c>
      <c r="C47" s="351">
        <f t="shared" ref="C47:BN47" si="111">+IFERROR(C18*1+C32*1,"")</f>
        <v>16845.300000000003</v>
      </c>
      <c r="D47" s="351">
        <f t="shared" si="111"/>
        <v>13953.600000000002</v>
      </c>
      <c r="E47" s="351">
        <f t="shared" si="111"/>
        <v>2295.0000000000018</v>
      </c>
      <c r="F47" s="351">
        <f t="shared" si="111"/>
        <v>5431.5</v>
      </c>
      <c r="G47" s="351">
        <f t="shared" si="111"/>
        <v>4934.25</v>
      </c>
      <c r="H47" s="351">
        <f t="shared" si="111"/>
        <v>2249.0999999999995</v>
      </c>
      <c r="I47" s="351">
        <f t="shared" si="111"/>
        <v>16233.300000000003</v>
      </c>
      <c r="J47" s="351">
        <f t="shared" si="111"/>
        <v>0</v>
      </c>
      <c r="K47" s="351">
        <f t="shared" si="111"/>
        <v>6318.9000000000033</v>
      </c>
      <c r="L47" s="351">
        <f t="shared" si="111"/>
        <v>10924.2</v>
      </c>
      <c r="M47" s="351">
        <f t="shared" si="111"/>
        <v>3855.6000000000035</v>
      </c>
      <c r="N47" s="351">
        <f t="shared" si="111"/>
        <v>267.75000000000108</v>
      </c>
      <c r="O47" s="351">
        <f t="shared" si="111"/>
        <v>14565.600000000004</v>
      </c>
      <c r="P47" s="351">
        <f t="shared" si="111"/>
        <v>5247.9000000000024</v>
      </c>
      <c r="Q47" s="351">
        <f t="shared" si="111"/>
        <v>6219.45</v>
      </c>
      <c r="R47" s="351">
        <f t="shared" si="111"/>
        <v>7619.400000000006</v>
      </c>
      <c r="S47" s="351">
        <f t="shared" si="111"/>
        <v>9746.1000000000022</v>
      </c>
      <c r="T47" s="351">
        <f t="shared" si="111"/>
        <v>15598.350000000002</v>
      </c>
      <c r="U47" s="351">
        <f t="shared" si="111"/>
        <v>2907.0000000000027</v>
      </c>
      <c r="V47" s="351">
        <f t="shared" si="111"/>
        <v>19125.000000000004</v>
      </c>
      <c r="W47" s="351">
        <f t="shared" si="111"/>
        <v>10710</v>
      </c>
      <c r="X47" s="351">
        <f t="shared" si="111"/>
        <v>4964.8500000000022</v>
      </c>
      <c r="Y47" s="351">
        <f t="shared" si="111"/>
        <v>9103.5000000000018</v>
      </c>
      <c r="Z47" s="351">
        <f t="shared" si="111"/>
        <v>8675.1</v>
      </c>
      <c r="AA47" s="351">
        <f t="shared" si="111"/>
        <v>8537.4000000000033</v>
      </c>
      <c r="AB47" s="351">
        <f t="shared" si="111"/>
        <v>229.5000000000019</v>
      </c>
      <c r="AC47" s="351">
        <f t="shared" si="111"/>
        <v>0</v>
      </c>
      <c r="AD47" s="351">
        <f t="shared" si="111"/>
        <v>12829.050000000005</v>
      </c>
      <c r="AE47" s="351">
        <f t="shared" si="111"/>
        <v>0</v>
      </c>
      <c r="AF47" s="351">
        <f t="shared" si="111"/>
        <v>0</v>
      </c>
      <c r="AG47" s="351">
        <f t="shared" si="111"/>
        <v>15529.500000000002</v>
      </c>
      <c r="AH47" s="351">
        <f t="shared" si="111"/>
        <v>0</v>
      </c>
      <c r="AI47" s="351">
        <f t="shared" si="111"/>
        <v>1415.2500000000039</v>
      </c>
      <c r="AJ47" s="351">
        <f t="shared" si="111"/>
        <v>8996.4000000000033</v>
      </c>
      <c r="AK47" s="351">
        <f t="shared" si="111"/>
        <v>0</v>
      </c>
      <c r="AL47" s="351">
        <f t="shared" si="111"/>
        <v>0</v>
      </c>
      <c r="AM47" s="351">
        <f t="shared" si="111"/>
        <v>0</v>
      </c>
      <c r="AN47" s="351">
        <f t="shared" si="111"/>
        <v>6533.1000000000031</v>
      </c>
      <c r="AO47" s="351">
        <f t="shared" si="111"/>
        <v>16585.2</v>
      </c>
      <c r="AP47" s="351">
        <f t="shared" si="111"/>
        <v>15315.300000000001</v>
      </c>
      <c r="AQ47" s="351">
        <f t="shared" si="111"/>
        <v>0</v>
      </c>
      <c r="AR47" s="351">
        <f t="shared" si="111"/>
        <v>1453.500000000003</v>
      </c>
      <c r="AS47" s="351">
        <f t="shared" si="111"/>
        <v>963.90000000000327</v>
      </c>
      <c r="AT47" s="351">
        <f t="shared" si="111"/>
        <v>16707.600000000002</v>
      </c>
      <c r="AU47" s="351">
        <f t="shared" si="111"/>
        <v>4054.5000000000045</v>
      </c>
      <c r="AV47" s="351">
        <f t="shared" si="111"/>
        <v>17174.250000000004</v>
      </c>
      <c r="AW47" s="351">
        <f t="shared" si="111"/>
        <v>0</v>
      </c>
      <c r="AX47" s="351">
        <f t="shared" si="111"/>
        <v>7076.2500000000018</v>
      </c>
      <c r="AY47" s="351">
        <f t="shared" si="111"/>
        <v>0</v>
      </c>
      <c r="AZ47" s="351">
        <f t="shared" si="111"/>
        <v>2218.5000000000005</v>
      </c>
      <c r="BA47" s="351">
        <f t="shared" si="111"/>
        <v>6020.550000000002</v>
      </c>
      <c r="BB47" s="351">
        <f t="shared" si="111"/>
        <v>0</v>
      </c>
      <c r="BC47" s="351">
        <f t="shared" si="111"/>
        <v>18742.500000000004</v>
      </c>
      <c r="BD47" s="351">
        <f t="shared" si="111"/>
        <v>4176.9000000000051</v>
      </c>
      <c r="BE47" s="351">
        <f t="shared" si="111"/>
        <v>4131</v>
      </c>
      <c r="BF47" s="351">
        <f t="shared" si="111"/>
        <v>16707.600000000002</v>
      </c>
      <c r="BG47" s="351">
        <f t="shared" si="111"/>
        <v>0</v>
      </c>
      <c r="BH47" s="351">
        <f t="shared" si="111"/>
        <v>2998.8000000000025</v>
      </c>
      <c r="BI47" s="351">
        <f t="shared" si="111"/>
        <v>1071.0000000000043</v>
      </c>
      <c r="BJ47" s="351">
        <f t="shared" si="111"/>
        <v>4452.3000000000011</v>
      </c>
      <c r="BK47" s="351">
        <f t="shared" si="111"/>
        <v>2639.2500000000014</v>
      </c>
      <c r="BL47" s="351">
        <f t="shared" si="111"/>
        <v>11008.350000000002</v>
      </c>
      <c r="BM47" s="351">
        <f t="shared" si="111"/>
        <v>0</v>
      </c>
      <c r="BN47" s="351">
        <f t="shared" si="111"/>
        <v>1644.7500000000023</v>
      </c>
      <c r="BO47" s="351">
        <f t="shared" ref="BO47:DZ47" si="112">+IFERROR(BO18*1+BO32*1,"")</f>
        <v>0</v>
      </c>
      <c r="BP47" s="351">
        <f t="shared" si="112"/>
        <v>8139.6000000000022</v>
      </c>
      <c r="BQ47" s="351">
        <f t="shared" si="112"/>
        <v>18742.500000000004</v>
      </c>
      <c r="BR47" s="351">
        <f t="shared" si="112"/>
        <v>336.60000000000434</v>
      </c>
      <c r="BS47" s="351">
        <f t="shared" si="112"/>
        <v>0</v>
      </c>
      <c r="BT47" s="351">
        <f t="shared" si="112"/>
        <v>1606.5000000000039</v>
      </c>
      <c r="BU47" s="351">
        <f t="shared" si="112"/>
        <v>18742.500000000004</v>
      </c>
      <c r="BV47" s="351">
        <f t="shared" si="112"/>
        <v>0</v>
      </c>
      <c r="BW47" s="351">
        <f t="shared" si="112"/>
        <v>7152.75</v>
      </c>
      <c r="BX47" s="351">
        <f t="shared" si="112"/>
        <v>2103.7500000000027</v>
      </c>
      <c r="BY47" s="351">
        <f t="shared" si="112"/>
        <v>13066.200000000003</v>
      </c>
      <c r="BZ47" s="351">
        <f t="shared" si="112"/>
        <v>1338.7499999999986</v>
      </c>
      <c r="CA47" s="351">
        <f t="shared" si="112"/>
        <v>13387.5</v>
      </c>
      <c r="CB47" s="351">
        <f t="shared" si="112"/>
        <v>18742.500000000004</v>
      </c>
      <c r="CC47" s="351">
        <f t="shared" si="112"/>
        <v>0</v>
      </c>
      <c r="CD47" s="351">
        <f t="shared" si="112"/>
        <v>19851.750000000007</v>
      </c>
      <c r="CE47" s="351">
        <f t="shared" si="112"/>
        <v>3427.200000000003</v>
      </c>
      <c r="CF47" s="351">
        <f t="shared" si="112"/>
        <v>0</v>
      </c>
      <c r="CG47" s="351">
        <f t="shared" si="112"/>
        <v>2142.0000000000018</v>
      </c>
      <c r="CH47" s="351">
        <f t="shared" si="112"/>
        <v>1683.0000000000016</v>
      </c>
      <c r="CI47" s="351">
        <f t="shared" si="112"/>
        <v>18207.000000000004</v>
      </c>
      <c r="CJ47" s="351">
        <f t="shared" si="112"/>
        <v>8154.9000000000051</v>
      </c>
      <c r="CK47" s="351">
        <f t="shared" si="112"/>
        <v>459.00000000000381</v>
      </c>
      <c r="CL47" s="351">
        <f t="shared" si="112"/>
        <v>18742.500000000004</v>
      </c>
      <c r="CM47" s="351">
        <f t="shared" si="112"/>
        <v>8636.8500000000022</v>
      </c>
      <c r="CN47" s="351">
        <f t="shared" si="112"/>
        <v>4284.0000000000036</v>
      </c>
      <c r="CO47" s="351">
        <f t="shared" si="112"/>
        <v>9639.0000000000036</v>
      </c>
      <c r="CP47" s="351">
        <f t="shared" si="112"/>
        <v>6104.7000000000035</v>
      </c>
      <c r="CQ47" s="351">
        <f t="shared" si="112"/>
        <v>4819.5000000000027</v>
      </c>
      <c r="CR47" s="351">
        <f t="shared" si="112"/>
        <v>18199.350000000006</v>
      </c>
      <c r="CS47" s="351">
        <f t="shared" si="112"/>
        <v>0</v>
      </c>
      <c r="CT47" s="351">
        <f t="shared" si="112"/>
        <v>0</v>
      </c>
      <c r="CU47" s="351">
        <f t="shared" si="112"/>
        <v>13494.600000000002</v>
      </c>
      <c r="CV47" s="351">
        <f t="shared" si="112"/>
        <v>17564.400000000001</v>
      </c>
      <c r="CW47" s="351">
        <f t="shared" si="112"/>
        <v>23562.000000000007</v>
      </c>
      <c r="CX47" s="351">
        <f t="shared" si="112"/>
        <v>7573.5000000000018</v>
      </c>
      <c r="CY47" s="351">
        <f t="shared" si="112"/>
        <v>21052.800000000003</v>
      </c>
      <c r="CZ47" s="351">
        <f t="shared" si="112"/>
        <v>0</v>
      </c>
      <c r="DA47" s="351">
        <f t="shared" si="112"/>
        <v>12209.400000000001</v>
      </c>
      <c r="DB47" s="351">
        <f t="shared" si="112"/>
        <v>0</v>
      </c>
      <c r="DC47" s="351">
        <f t="shared" si="112"/>
        <v>4590.0000000000009</v>
      </c>
      <c r="DD47" s="351">
        <f t="shared" si="112"/>
        <v>7191.0000000000027</v>
      </c>
      <c r="DE47" s="351">
        <f t="shared" si="112"/>
        <v>2945.2500000000018</v>
      </c>
      <c r="DF47" s="351">
        <f t="shared" si="112"/>
        <v>2027.2500000000009</v>
      </c>
      <c r="DG47" s="351">
        <f t="shared" si="112"/>
        <v>1147.5000000000027</v>
      </c>
      <c r="DH47" s="351">
        <f t="shared" si="112"/>
        <v>18742.500000000004</v>
      </c>
      <c r="DI47" s="351">
        <f t="shared" si="112"/>
        <v>749.700000000003</v>
      </c>
      <c r="DJ47" s="351">
        <f t="shared" si="112"/>
        <v>19392.750000000004</v>
      </c>
      <c r="DK47" s="351">
        <f t="shared" si="112"/>
        <v>4222.7999999999993</v>
      </c>
      <c r="DL47" s="351">
        <f t="shared" si="112"/>
        <v>9317.7000000000007</v>
      </c>
      <c r="DM47" s="351">
        <f t="shared" si="112"/>
        <v>0</v>
      </c>
      <c r="DN47" s="351">
        <f t="shared" si="112"/>
        <v>8996.4000000000033</v>
      </c>
      <c r="DO47" s="351">
        <f t="shared" si="112"/>
        <v>18742.500000000004</v>
      </c>
      <c r="DP47" s="351">
        <f t="shared" si="112"/>
        <v>321.30000000000268</v>
      </c>
      <c r="DQ47" s="351">
        <f t="shared" si="112"/>
        <v>20578.500000000004</v>
      </c>
      <c r="DR47" s="351">
        <f t="shared" si="112"/>
        <v>0</v>
      </c>
      <c r="DS47" s="351">
        <f t="shared" si="112"/>
        <v>21879.000000000004</v>
      </c>
      <c r="DT47" s="351">
        <f t="shared" si="112"/>
        <v>14351.400000000003</v>
      </c>
      <c r="DU47" s="351">
        <f t="shared" si="112"/>
        <v>0</v>
      </c>
      <c r="DV47" s="351">
        <f t="shared" si="112"/>
        <v>2784.6000000000026</v>
      </c>
      <c r="DW47" s="351">
        <f t="shared" si="112"/>
        <v>18742.500000000004</v>
      </c>
      <c r="DX47" s="351">
        <f t="shared" si="112"/>
        <v>8568.0000000000036</v>
      </c>
      <c r="DY47" s="351">
        <f t="shared" si="112"/>
        <v>2784.6000000000026</v>
      </c>
      <c r="DZ47" s="351">
        <f t="shared" si="112"/>
        <v>14282.55</v>
      </c>
      <c r="EA47" s="351">
        <f t="shared" ref="EA47:GL47" si="113">+IFERROR(EA18*1+EA32*1,"")</f>
        <v>10710</v>
      </c>
      <c r="EB47" s="351">
        <f t="shared" si="113"/>
        <v>9103.5000000000018</v>
      </c>
      <c r="EC47" s="351">
        <f t="shared" si="113"/>
        <v>7925.400000000006</v>
      </c>
      <c r="ED47" s="351">
        <f t="shared" si="113"/>
        <v>1071.0000000000009</v>
      </c>
      <c r="EE47" s="351">
        <f t="shared" si="113"/>
        <v>6433.6500000000051</v>
      </c>
      <c r="EF47" s="351">
        <f t="shared" si="113"/>
        <v>19698.750000000004</v>
      </c>
      <c r="EG47" s="351">
        <f t="shared" si="113"/>
        <v>13356.9</v>
      </c>
      <c r="EH47" s="351">
        <f t="shared" si="113"/>
        <v>9960.3000000000047</v>
      </c>
      <c r="EI47" s="351">
        <f t="shared" si="113"/>
        <v>5508.0000000000018</v>
      </c>
      <c r="EJ47" s="351">
        <f t="shared" si="113"/>
        <v>9960.3000000000011</v>
      </c>
      <c r="EK47" s="351">
        <f t="shared" si="113"/>
        <v>8782.2000000000025</v>
      </c>
      <c r="EL47" s="351">
        <f t="shared" si="113"/>
        <v>13517.550000000003</v>
      </c>
      <c r="EM47" s="351">
        <f t="shared" si="113"/>
        <v>0</v>
      </c>
      <c r="EN47" s="351">
        <f t="shared" si="113"/>
        <v>5140.8</v>
      </c>
      <c r="EO47" s="351">
        <f t="shared" si="113"/>
        <v>11191.950000000006</v>
      </c>
      <c r="EP47" s="351">
        <f t="shared" si="113"/>
        <v>382.49999999999864</v>
      </c>
      <c r="EQ47" s="351">
        <f t="shared" si="113"/>
        <v>1071.0000000000009</v>
      </c>
      <c r="ER47" s="351">
        <f t="shared" si="113"/>
        <v>535.50000000000216</v>
      </c>
      <c r="ES47" s="351">
        <f t="shared" si="113"/>
        <v>2356.2000000000025</v>
      </c>
      <c r="ET47" s="351">
        <f t="shared" si="113"/>
        <v>1797.7500000000025</v>
      </c>
      <c r="EU47" s="351">
        <f t="shared" si="113"/>
        <v>0</v>
      </c>
      <c r="EV47" s="351">
        <f t="shared" si="113"/>
        <v>0</v>
      </c>
      <c r="EW47" s="351">
        <f t="shared" si="113"/>
        <v>0</v>
      </c>
      <c r="EX47" s="351">
        <f t="shared" si="113"/>
        <v>2945.2500000000018</v>
      </c>
      <c r="EY47" s="351">
        <f t="shared" si="113"/>
        <v>0</v>
      </c>
      <c r="EZ47" s="351">
        <f t="shared" si="113"/>
        <v>803.2500000000033</v>
      </c>
      <c r="FA47" s="351">
        <f t="shared" si="113"/>
        <v>3366.0000000000032</v>
      </c>
      <c r="FB47" s="351">
        <f t="shared" si="113"/>
        <v>9027.0000000000018</v>
      </c>
      <c r="FC47" s="351">
        <f t="shared" si="113"/>
        <v>0</v>
      </c>
      <c r="FD47" s="351">
        <f t="shared" si="113"/>
        <v>9639.0000000000073</v>
      </c>
      <c r="FE47" s="351">
        <f t="shared" si="113"/>
        <v>14565.600000000004</v>
      </c>
      <c r="FF47" s="351">
        <f t="shared" si="113"/>
        <v>8193.1500000000051</v>
      </c>
      <c r="FG47" s="351">
        <f t="shared" si="113"/>
        <v>15743.700000000003</v>
      </c>
      <c r="FH47" s="351">
        <f t="shared" si="113"/>
        <v>2570.4000000000024</v>
      </c>
      <c r="FI47" s="351">
        <f t="shared" si="113"/>
        <v>21381.750000000004</v>
      </c>
      <c r="FJ47" s="351">
        <f t="shared" si="113"/>
        <v>14749.200000000004</v>
      </c>
      <c r="FK47" s="351">
        <f t="shared" si="113"/>
        <v>3044.7000000000039</v>
      </c>
      <c r="FL47" s="351">
        <f t="shared" si="113"/>
        <v>0</v>
      </c>
      <c r="FM47" s="351">
        <f t="shared" si="113"/>
        <v>0</v>
      </c>
      <c r="FN47" s="351">
        <f t="shared" si="113"/>
        <v>8040.1500000000042</v>
      </c>
      <c r="FO47" s="351">
        <f t="shared" si="113"/>
        <v>5462.1000000000022</v>
      </c>
      <c r="FP47" s="351">
        <f t="shared" si="113"/>
        <v>14565.600000000004</v>
      </c>
      <c r="FQ47" s="351">
        <f t="shared" si="113"/>
        <v>8460.9</v>
      </c>
      <c r="FR47" s="351">
        <f t="shared" si="113"/>
        <v>2922.3000000000047</v>
      </c>
      <c r="FS47" s="351">
        <f t="shared" si="113"/>
        <v>12959.1</v>
      </c>
      <c r="FT47" s="351">
        <f t="shared" si="113"/>
        <v>0</v>
      </c>
      <c r="FU47" s="351">
        <f t="shared" si="113"/>
        <v>0</v>
      </c>
      <c r="FV47" s="351">
        <f t="shared" si="113"/>
        <v>6104.7000000000035</v>
      </c>
      <c r="FW47" s="351">
        <f t="shared" si="113"/>
        <v>20234.250000000007</v>
      </c>
      <c r="FX47" s="351">
        <f t="shared" si="113"/>
        <v>0</v>
      </c>
      <c r="FY47" s="351">
        <f t="shared" si="113"/>
        <v>956.25</v>
      </c>
      <c r="FZ47" s="351">
        <f t="shared" si="113"/>
        <v>2218.5</v>
      </c>
      <c r="GA47" s="351">
        <f t="shared" si="113"/>
        <v>0</v>
      </c>
      <c r="GB47" s="351">
        <f t="shared" si="113"/>
        <v>11543.85</v>
      </c>
      <c r="GC47" s="351">
        <f t="shared" si="113"/>
        <v>0</v>
      </c>
      <c r="GD47" s="351">
        <f t="shared" si="113"/>
        <v>11781.000000000002</v>
      </c>
      <c r="GE47" s="351">
        <f t="shared" si="113"/>
        <v>0</v>
      </c>
      <c r="GF47" s="351">
        <f t="shared" si="113"/>
        <v>0</v>
      </c>
      <c r="GG47" s="351">
        <f t="shared" si="113"/>
        <v>15047.550000000005</v>
      </c>
      <c r="GH47" s="351">
        <f t="shared" si="113"/>
        <v>18742.500000000004</v>
      </c>
      <c r="GI47" s="351">
        <f t="shared" si="113"/>
        <v>8353.8000000000029</v>
      </c>
      <c r="GJ47" s="351">
        <f t="shared" si="113"/>
        <v>23447.250000000007</v>
      </c>
      <c r="GK47" s="351">
        <f t="shared" si="113"/>
        <v>14565.600000000004</v>
      </c>
      <c r="GL47" s="351">
        <f t="shared" si="113"/>
        <v>1820.7000000000039</v>
      </c>
      <c r="GM47" s="351">
        <f t="shared" ref="GM47:IX47" si="114">+IFERROR(GM18*1+GM32*1,"")</f>
        <v>9386.5500000000047</v>
      </c>
      <c r="GN47" s="351">
        <f t="shared" si="114"/>
        <v>10847.700000000003</v>
      </c>
      <c r="GO47" s="351">
        <f t="shared" si="114"/>
        <v>13280.400000000001</v>
      </c>
      <c r="GP47" s="351">
        <f t="shared" si="114"/>
        <v>18742.500000000004</v>
      </c>
      <c r="GQ47" s="351">
        <f t="shared" si="114"/>
        <v>7711.2000000000025</v>
      </c>
      <c r="GR47" s="351">
        <f t="shared" si="114"/>
        <v>8812.7999999999993</v>
      </c>
      <c r="GS47" s="351">
        <f t="shared" si="114"/>
        <v>17725.050000000003</v>
      </c>
      <c r="GT47" s="351">
        <f t="shared" si="114"/>
        <v>7175.7000000000044</v>
      </c>
      <c r="GU47" s="351">
        <f t="shared" si="114"/>
        <v>1950.7500000000025</v>
      </c>
      <c r="GV47" s="351">
        <f t="shared" si="114"/>
        <v>8032.5</v>
      </c>
      <c r="GW47" s="351">
        <f t="shared" si="114"/>
        <v>18023.400000000001</v>
      </c>
      <c r="GX47" s="351">
        <f t="shared" si="114"/>
        <v>7305.7500000000009</v>
      </c>
      <c r="GY47" s="351">
        <f t="shared" si="114"/>
        <v>3427.200000000003</v>
      </c>
      <c r="GZ47" s="351">
        <f t="shared" si="114"/>
        <v>688.49999999999886</v>
      </c>
      <c r="HA47" s="351">
        <f t="shared" si="114"/>
        <v>9317.7000000000007</v>
      </c>
      <c r="HB47" s="351">
        <f t="shared" si="114"/>
        <v>0</v>
      </c>
      <c r="HC47" s="351">
        <f t="shared" si="114"/>
        <v>0</v>
      </c>
      <c r="HD47" s="351">
        <f t="shared" si="114"/>
        <v>0</v>
      </c>
      <c r="HE47" s="351">
        <f t="shared" si="114"/>
        <v>0</v>
      </c>
      <c r="HF47" s="351">
        <f t="shared" si="114"/>
        <v>16577.550000000003</v>
      </c>
      <c r="HG47" s="351">
        <f t="shared" si="114"/>
        <v>15850.8</v>
      </c>
      <c r="HH47" s="351">
        <f t="shared" si="114"/>
        <v>107.10000000000247</v>
      </c>
      <c r="HI47" s="351">
        <f t="shared" si="114"/>
        <v>14007.15</v>
      </c>
      <c r="HJ47" s="351">
        <f t="shared" si="114"/>
        <v>5661.0000000000018</v>
      </c>
      <c r="HK47" s="351">
        <f t="shared" si="114"/>
        <v>6387.75</v>
      </c>
      <c r="HL47" s="351">
        <f t="shared" si="114"/>
        <v>0</v>
      </c>
      <c r="HM47" s="351">
        <f t="shared" si="114"/>
        <v>650.24999999999977</v>
      </c>
      <c r="HN47" s="351">
        <f t="shared" si="114"/>
        <v>1201.0500000000043</v>
      </c>
      <c r="HO47" s="351">
        <f t="shared" si="114"/>
        <v>18742.500000000004</v>
      </c>
      <c r="HP47" s="351">
        <f t="shared" si="114"/>
        <v>0</v>
      </c>
      <c r="HQ47" s="351">
        <f t="shared" si="114"/>
        <v>13303.350000000008</v>
      </c>
      <c r="HR47" s="351">
        <f t="shared" si="114"/>
        <v>11459.700000000003</v>
      </c>
      <c r="HS47" s="351">
        <f t="shared" si="114"/>
        <v>18099.900000000005</v>
      </c>
      <c r="HT47" s="351">
        <f t="shared" si="114"/>
        <v>688.49999999999886</v>
      </c>
      <c r="HU47" s="351">
        <f t="shared" si="114"/>
        <v>7175.7000000000044</v>
      </c>
      <c r="HV47" s="351">
        <f t="shared" si="114"/>
        <v>0</v>
      </c>
      <c r="HW47" s="351">
        <f t="shared" si="114"/>
        <v>8032.5</v>
      </c>
      <c r="HX47" s="351">
        <f t="shared" si="114"/>
        <v>3350.7000000000039</v>
      </c>
      <c r="HY47" s="351">
        <f t="shared" si="114"/>
        <v>1285.2000000000012</v>
      </c>
      <c r="HZ47" s="351">
        <f t="shared" si="114"/>
        <v>0</v>
      </c>
      <c r="IA47" s="351">
        <f t="shared" si="114"/>
        <v>10388.700000000003</v>
      </c>
      <c r="IB47" s="351">
        <f t="shared" si="114"/>
        <v>0</v>
      </c>
      <c r="IC47" s="351">
        <f t="shared" si="114"/>
        <v>5890.5</v>
      </c>
      <c r="ID47" s="351">
        <f t="shared" si="114"/>
        <v>2256.7500000000027</v>
      </c>
      <c r="IE47" s="351">
        <f t="shared" si="114"/>
        <v>2784.6000000000026</v>
      </c>
      <c r="IF47" s="351">
        <f t="shared" si="114"/>
        <v>12767.850000000002</v>
      </c>
      <c r="IG47" s="351">
        <f t="shared" si="114"/>
        <v>17327.250000000007</v>
      </c>
      <c r="IH47" s="351">
        <f t="shared" si="114"/>
        <v>5286.1500000000015</v>
      </c>
      <c r="II47" s="351">
        <f t="shared" si="114"/>
        <v>17457.300000000003</v>
      </c>
      <c r="IJ47" s="351">
        <f t="shared" si="114"/>
        <v>12913.200000000003</v>
      </c>
      <c r="IK47" s="351">
        <f t="shared" si="114"/>
        <v>1606.5000000000039</v>
      </c>
      <c r="IL47" s="351">
        <f t="shared" si="114"/>
        <v>2677.5000000000005</v>
      </c>
      <c r="IM47" s="351">
        <f t="shared" si="114"/>
        <v>2356.2000000000021</v>
      </c>
      <c r="IN47" s="351">
        <f t="shared" si="114"/>
        <v>0</v>
      </c>
      <c r="IO47" s="351">
        <f t="shared" si="114"/>
        <v>0</v>
      </c>
      <c r="IP47" s="351">
        <f t="shared" si="114"/>
        <v>5944.0500000000011</v>
      </c>
      <c r="IQ47" s="351">
        <f t="shared" si="114"/>
        <v>4429.3500000000013</v>
      </c>
      <c r="IR47" s="351">
        <f t="shared" si="114"/>
        <v>1950.7500000000025</v>
      </c>
      <c r="IS47" s="351">
        <f t="shared" si="114"/>
        <v>3756.150000000001</v>
      </c>
      <c r="IT47" s="351">
        <f t="shared" si="114"/>
        <v>3174.7500000000005</v>
      </c>
      <c r="IU47" s="351">
        <f t="shared" si="114"/>
        <v>20310.750000000004</v>
      </c>
      <c r="IV47" s="351">
        <f t="shared" si="114"/>
        <v>749.700000000003</v>
      </c>
      <c r="IW47" s="351">
        <f t="shared" si="114"/>
        <v>12438.9</v>
      </c>
      <c r="IX47" s="351">
        <f t="shared" si="114"/>
        <v>420.7500000000046</v>
      </c>
      <c r="IY47" s="351">
        <f t="shared" ref="IY47:LJ47" si="115">+IFERROR(IY18*1+IY32*1,"")</f>
        <v>5890.5</v>
      </c>
      <c r="IZ47" s="351">
        <f t="shared" si="115"/>
        <v>0</v>
      </c>
      <c r="JA47" s="351">
        <f t="shared" si="115"/>
        <v>4819.5000000000018</v>
      </c>
      <c r="JB47" s="351">
        <f t="shared" si="115"/>
        <v>0</v>
      </c>
      <c r="JC47" s="351">
        <f t="shared" si="115"/>
        <v>0</v>
      </c>
      <c r="JD47" s="351">
        <f t="shared" si="115"/>
        <v>12530.700000000004</v>
      </c>
      <c r="JE47" s="351">
        <f t="shared" si="115"/>
        <v>3098.2500000000018</v>
      </c>
      <c r="JF47" s="351">
        <f t="shared" si="115"/>
        <v>12247.650000000003</v>
      </c>
      <c r="JG47" s="351">
        <f t="shared" si="115"/>
        <v>13165.650000000011</v>
      </c>
      <c r="JH47" s="351">
        <f t="shared" si="115"/>
        <v>5462.1000000000022</v>
      </c>
      <c r="JI47" s="351">
        <f t="shared" si="115"/>
        <v>18742.500000000004</v>
      </c>
      <c r="JJ47" s="351">
        <f t="shared" si="115"/>
        <v>13387.5</v>
      </c>
      <c r="JK47" s="351">
        <f t="shared" si="115"/>
        <v>11138.4</v>
      </c>
      <c r="JL47" s="351">
        <f t="shared" si="115"/>
        <v>3924.4500000000025</v>
      </c>
      <c r="JM47" s="351">
        <f t="shared" si="115"/>
        <v>0</v>
      </c>
      <c r="JN47" s="351">
        <f t="shared" si="115"/>
        <v>0</v>
      </c>
      <c r="JO47" s="351">
        <f t="shared" si="115"/>
        <v>2218.5000000000005</v>
      </c>
      <c r="JP47" s="351">
        <f t="shared" si="115"/>
        <v>6426.0000000000009</v>
      </c>
      <c r="JQ47" s="351">
        <f t="shared" si="115"/>
        <v>0</v>
      </c>
      <c r="JR47" s="351">
        <f t="shared" si="115"/>
        <v>14871.600000000006</v>
      </c>
      <c r="JS47" s="351">
        <f t="shared" si="115"/>
        <v>0</v>
      </c>
      <c r="JT47" s="351">
        <f t="shared" si="115"/>
        <v>12316.500000000004</v>
      </c>
      <c r="JU47" s="351">
        <f t="shared" si="115"/>
        <v>21397.050000000003</v>
      </c>
      <c r="JV47" s="351">
        <f t="shared" si="115"/>
        <v>0</v>
      </c>
      <c r="JW47" s="351">
        <f t="shared" si="115"/>
        <v>0</v>
      </c>
      <c r="JX47" s="351">
        <f t="shared" si="115"/>
        <v>3136.5000000000009</v>
      </c>
      <c r="JY47" s="351">
        <f t="shared" si="115"/>
        <v>3213.0000000000027</v>
      </c>
      <c r="JZ47" s="351">
        <f t="shared" si="115"/>
        <v>0</v>
      </c>
      <c r="KA47" s="351">
        <f t="shared" si="115"/>
        <v>6318.9000000000033</v>
      </c>
      <c r="KB47" s="351">
        <f t="shared" si="115"/>
        <v>14397.300000000003</v>
      </c>
      <c r="KC47" s="351">
        <f t="shared" si="115"/>
        <v>382.49999999999864</v>
      </c>
      <c r="KD47" s="351">
        <f t="shared" si="115"/>
        <v>6288.2999999999993</v>
      </c>
      <c r="KE47" s="351">
        <f t="shared" si="115"/>
        <v>0</v>
      </c>
      <c r="KF47" s="351">
        <f t="shared" si="115"/>
        <v>8858.7000000000062</v>
      </c>
      <c r="KG47" s="351">
        <f t="shared" si="115"/>
        <v>4284.0000000000036</v>
      </c>
      <c r="KH47" s="351">
        <f t="shared" si="115"/>
        <v>5332.0500000000038</v>
      </c>
      <c r="KI47" s="351">
        <f t="shared" si="115"/>
        <v>16707.600000000002</v>
      </c>
      <c r="KJ47" s="351">
        <f t="shared" si="115"/>
        <v>4964.8500000000022</v>
      </c>
      <c r="KK47" s="351">
        <f t="shared" si="115"/>
        <v>1683.0000000000016</v>
      </c>
      <c r="KL47" s="351">
        <f t="shared" si="115"/>
        <v>0</v>
      </c>
      <c r="KM47" s="351">
        <f t="shared" si="115"/>
        <v>21557.700000000004</v>
      </c>
      <c r="KN47" s="351">
        <f t="shared" si="115"/>
        <v>8675.1</v>
      </c>
      <c r="KO47" s="351">
        <f t="shared" si="115"/>
        <v>5247.9000000000033</v>
      </c>
      <c r="KP47" s="351">
        <f t="shared" si="115"/>
        <v>7795.3500000000049</v>
      </c>
      <c r="KQ47" s="351">
        <f t="shared" si="115"/>
        <v>0</v>
      </c>
      <c r="KR47" s="351">
        <f t="shared" si="115"/>
        <v>4743.0000000000009</v>
      </c>
      <c r="KS47" s="351">
        <f t="shared" si="115"/>
        <v>8537.3999999999978</v>
      </c>
      <c r="KT47" s="351">
        <f t="shared" si="115"/>
        <v>13525.200000000003</v>
      </c>
      <c r="KU47" s="351">
        <f t="shared" si="115"/>
        <v>2960.55</v>
      </c>
      <c r="KV47" s="351">
        <f t="shared" si="115"/>
        <v>19606.950000000004</v>
      </c>
      <c r="KW47" s="351">
        <f t="shared" si="115"/>
        <v>18742.500000000004</v>
      </c>
      <c r="KX47" s="351">
        <f t="shared" si="115"/>
        <v>6969.150000000006</v>
      </c>
      <c r="KY47" s="351">
        <f t="shared" si="115"/>
        <v>18528.300000000003</v>
      </c>
      <c r="KZ47" s="351">
        <f t="shared" si="115"/>
        <v>0</v>
      </c>
      <c r="LA47" s="351">
        <f t="shared" si="115"/>
        <v>4284.0000000000036</v>
      </c>
      <c r="LB47" s="351">
        <f t="shared" si="115"/>
        <v>2792.2500000000018</v>
      </c>
      <c r="LC47" s="351">
        <f t="shared" si="115"/>
        <v>3488.4000000000033</v>
      </c>
      <c r="LD47" s="351">
        <f t="shared" si="115"/>
        <v>0</v>
      </c>
      <c r="LE47" s="351">
        <f t="shared" si="115"/>
        <v>1262.2500000000002</v>
      </c>
      <c r="LF47" s="351">
        <f t="shared" si="115"/>
        <v>1721.2500000000007</v>
      </c>
      <c r="LG47" s="351">
        <f t="shared" si="115"/>
        <v>18635.400000000001</v>
      </c>
      <c r="LH47" s="351">
        <f t="shared" si="115"/>
        <v>8743.9500000000044</v>
      </c>
      <c r="LI47" s="351">
        <f t="shared" si="115"/>
        <v>0</v>
      </c>
      <c r="LJ47" s="351">
        <f t="shared" si="115"/>
        <v>1071.0000000000009</v>
      </c>
      <c r="LK47" s="351">
        <f t="shared" ref="LK47:NV47" si="116">+IFERROR(LK18*1+LK32*1,"")</f>
        <v>0</v>
      </c>
      <c r="LL47" s="351">
        <f t="shared" si="116"/>
        <v>7535.2500000000018</v>
      </c>
      <c r="LM47" s="351">
        <f t="shared" si="116"/>
        <v>9661.9500000000025</v>
      </c>
      <c r="LN47" s="351">
        <f t="shared" si="116"/>
        <v>2677.5</v>
      </c>
      <c r="LO47" s="351">
        <f t="shared" si="116"/>
        <v>0</v>
      </c>
      <c r="LP47" s="351">
        <f t="shared" si="116"/>
        <v>4743.0000000000009</v>
      </c>
      <c r="LQ47" s="351">
        <f t="shared" si="116"/>
        <v>2180.2500000000009</v>
      </c>
      <c r="LR47" s="351">
        <f t="shared" si="116"/>
        <v>114.75000000000435</v>
      </c>
      <c r="LS47" s="351">
        <f t="shared" si="116"/>
        <v>5355</v>
      </c>
      <c r="LT47" s="351">
        <f t="shared" si="116"/>
        <v>0</v>
      </c>
      <c r="LU47" s="351">
        <f t="shared" si="116"/>
        <v>0</v>
      </c>
      <c r="LV47" s="351">
        <f t="shared" si="116"/>
        <v>0</v>
      </c>
      <c r="LW47" s="351">
        <f t="shared" si="116"/>
        <v>2562.7499999999995</v>
      </c>
      <c r="LX47" s="351">
        <f t="shared" si="116"/>
        <v>0</v>
      </c>
      <c r="LY47" s="351">
        <f t="shared" si="116"/>
        <v>0</v>
      </c>
      <c r="LZ47" s="351">
        <f t="shared" si="116"/>
        <v>267.75000000000108</v>
      </c>
      <c r="MA47" s="351">
        <f t="shared" si="116"/>
        <v>18421.2</v>
      </c>
      <c r="MB47" s="351">
        <f t="shared" si="116"/>
        <v>0</v>
      </c>
      <c r="MC47" s="351">
        <f t="shared" si="116"/>
        <v>3404.2500000000023</v>
      </c>
      <c r="MD47" s="351">
        <f t="shared" si="116"/>
        <v>22529.250000000004</v>
      </c>
      <c r="ME47" s="351">
        <f t="shared" si="116"/>
        <v>18742.500000000004</v>
      </c>
      <c r="MF47" s="351">
        <f t="shared" si="116"/>
        <v>2784.6000000000026</v>
      </c>
      <c r="MG47" s="351">
        <f t="shared" si="116"/>
        <v>14994.000000000004</v>
      </c>
      <c r="MH47" s="351">
        <f t="shared" si="116"/>
        <v>1338.7499999999986</v>
      </c>
      <c r="MI47" s="351">
        <f t="shared" si="116"/>
        <v>11260.800000000001</v>
      </c>
      <c r="MJ47" s="351">
        <f t="shared" si="116"/>
        <v>5997.6</v>
      </c>
      <c r="MK47" s="351">
        <f t="shared" si="116"/>
        <v>11995.200000000004</v>
      </c>
      <c r="ML47" s="351">
        <f t="shared" si="116"/>
        <v>2256.7500000000027</v>
      </c>
      <c r="MM47" s="351">
        <f t="shared" si="116"/>
        <v>13494.600000000002</v>
      </c>
      <c r="MN47" s="351">
        <f t="shared" si="116"/>
        <v>0</v>
      </c>
      <c r="MO47" s="351">
        <f t="shared" si="116"/>
        <v>0</v>
      </c>
      <c r="MP47" s="351">
        <f t="shared" si="116"/>
        <v>0</v>
      </c>
      <c r="MQ47" s="351">
        <f t="shared" si="116"/>
        <v>18742.500000000004</v>
      </c>
      <c r="MR47" s="351">
        <f t="shared" si="116"/>
        <v>16539.300000000003</v>
      </c>
      <c r="MS47" s="351">
        <f t="shared" si="116"/>
        <v>0</v>
      </c>
      <c r="MT47" s="351">
        <f t="shared" si="116"/>
        <v>12370.050000000005</v>
      </c>
      <c r="MU47" s="351">
        <f t="shared" si="116"/>
        <v>12622.500000000004</v>
      </c>
      <c r="MV47" s="351">
        <f t="shared" si="116"/>
        <v>7780.0500000000065</v>
      </c>
      <c r="MW47" s="351">
        <f t="shared" si="116"/>
        <v>9424.8000000000029</v>
      </c>
      <c r="MX47" s="351">
        <f t="shared" si="116"/>
        <v>18742.500000000004</v>
      </c>
      <c r="MY47" s="351">
        <f t="shared" si="116"/>
        <v>1377.0000000000045</v>
      </c>
      <c r="MZ47" s="351">
        <f t="shared" si="116"/>
        <v>0</v>
      </c>
      <c r="NA47" s="351">
        <f t="shared" si="116"/>
        <v>15873.750000000002</v>
      </c>
      <c r="NB47" s="351">
        <f t="shared" si="116"/>
        <v>17472.600000000002</v>
      </c>
      <c r="NC47" s="351">
        <f t="shared" si="116"/>
        <v>0</v>
      </c>
      <c r="ND47" s="351">
        <f t="shared" si="116"/>
        <v>21267.000000000004</v>
      </c>
      <c r="NE47" s="351">
        <f t="shared" si="116"/>
        <v>4574.7000000000025</v>
      </c>
      <c r="NF47" s="351">
        <f t="shared" si="116"/>
        <v>1071.0000000000043</v>
      </c>
      <c r="NG47" s="351">
        <f t="shared" si="116"/>
        <v>0</v>
      </c>
      <c r="NH47" s="351">
        <f t="shared" si="116"/>
        <v>8659.8000000000029</v>
      </c>
      <c r="NI47" s="351">
        <f t="shared" si="116"/>
        <v>10281.6</v>
      </c>
      <c r="NJ47" s="351">
        <f t="shared" si="116"/>
        <v>21879.000000000004</v>
      </c>
      <c r="NK47" s="351">
        <f t="shared" si="116"/>
        <v>267.75000000000108</v>
      </c>
      <c r="NL47" s="351">
        <f t="shared" si="116"/>
        <v>11077.200000000006</v>
      </c>
      <c r="NM47" s="351">
        <f t="shared" si="116"/>
        <v>0</v>
      </c>
      <c r="NN47" s="351">
        <f t="shared" si="116"/>
        <v>10725.300000000005</v>
      </c>
      <c r="NO47" s="351">
        <f t="shared" si="116"/>
        <v>13387.500000000004</v>
      </c>
      <c r="NP47" s="351">
        <f t="shared" si="116"/>
        <v>2562.7499999999995</v>
      </c>
      <c r="NQ47" s="351">
        <f t="shared" si="116"/>
        <v>0</v>
      </c>
      <c r="NR47" s="351">
        <f t="shared" si="116"/>
        <v>5140.8</v>
      </c>
      <c r="NS47" s="351">
        <f t="shared" si="116"/>
        <v>0</v>
      </c>
      <c r="NT47" s="351">
        <f t="shared" si="116"/>
        <v>6961.5000000000036</v>
      </c>
      <c r="NU47" s="351">
        <f t="shared" si="116"/>
        <v>5928.7500000000055</v>
      </c>
      <c r="NV47" s="351">
        <f t="shared" si="116"/>
        <v>0</v>
      </c>
      <c r="NW47" s="351">
        <f t="shared" ref="NW47:QH47" si="117">+IFERROR(NW18*1+NW32*1,"")</f>
        <v>17977.500000000004</v>
      </c>
      <c r="NX47" s="351">
        <f t="shared" si="117"/>
        <v>5890.5000000000027</v>
      </c>
      <c r="NY47" s="351">
        <f t="shared" si="117"/>
        <v>0</v>
      </c>
      <c r="NZ47" s="351">
        <f t="shared" si="117"/>
        <v>0</v>
      </c>
      <c r="OA47" s="351">
        <f t="shared" si="117"/>
        <v>5010.7500000000018</v>
      </c>
      <c r="OB47" s="351">
        <f t="shared" si="117"/>
        <v>5997.6</v>
      </c>
      <c r="OC47" s="351">
        <f t="shared" si="117"/>
        <v>20502.000000000004</v>
      </c>
      <c r="OD47" s="351">
        <f t="shared" si="117"/>
        <v>12461.850000000006</v>
      </c>
      <c r="OE47" s="351">
        <f t="shared" si="117"/>
        <v>23072.400000000001</v>
      </c>
      <c r="OF47" s="351">
        <f t="shared" si="117"/>
        <v>765.00000000000409</v>
      </c>
      <c r="OG47" s="351">
        <f t="shared" si="117"/>
        <v>5232.6000000000004</v>
      </c>
      <c r="OH47" s="351">
        <f t="shared" si="117"/>
        <v>11459.700000000003</v>
      </c>
      <c r="OI47" s="351">
        <f t="shared" si="117"/>
        <v>0</v>
      </c>
      <c r="OJ47" s="351">
        <f t="shared" si="117"/>
        <v>382.49999999999864</v>
      </c>
      <c r="OK47" s="351">
        <f t="shared" si="117"/>
        <v>3105.9000000000005</v>
      </c>
      <c r="OL47" s="351">
        <f t="shared" si="117"/>
        <v>9960.3000000000011</v>
      </c>
      <c r="OM47" s="351">
        <f t="shared" si="117"/>
        <v>13815.9</v>
      </c>
      <c r="ON47" s="351">
        <f t="shared" si="117"/>
        <v>0</v>
      </c>
      <c r="OO47" s="351">
        <f t="shared" si="117"/>
        <v>0</v>
      </c>
      <c r="OP47" s="351">
        <f t="shared" si="117"/>
        <v>12584.25</v>
      </c>
      <c r="OQ47" s="351">
        <f t="shared" si="117"/>
        <v>23669.100000000002</v>
      </c>
      <c r="OR47" s="351">
        <f t="shared" si="117"/>
        <v>0</v>
      </c>
      <c r="OS47" s="351">
        <f t="shared" si="117"/>
        <v>9486.0000000000036</v>
      </c>
      <c r="OT47" s="351">
        <f t="shared" si="117"/>
        <v>0</v>
      </c>
      <c r="OU47" s="351">
        <f t="shared" si="117"/>
        <v>1499.4000000000012</v>
      </c>
      <c r="OV47" s="351">
        <f t="shared" si="117"/>
        <v>18742.500000000004</v>
      </c>
      <c r="OW47" s="351">
        <f t="shared" si="117"/>
        <v>1912.5</v>
      </c>
      <c r="OX47" s="351">
        <f t="shared" si="117"/>
        <v>4605.300000000002</v>
      </c>
      <c r="OY47" s="351">
        <f t="shared" si="117"/>
        <v>0</v>
      </c>
      <c r="OZ47" s="351">
        <f t="shared" si="117"/>
        <v>8063.1</v>
      </c>
      <c r="PA47" s="351">
        <f t="shared" si="117"/>
        <v>12209.400000000001</v>
      </c>
      <c r="PB47" s="351">
        <f t="shared" si="117"/>
        <v>3105.9000000000005</v>
      </c>
      <c r="PC47" s="351">
        <f t="shared" si="117"/>
        <v>9486.0000000000036</v>
      </c>
      <c r="PD47" s="351">
        <f t="shared" si="117"/>
        <v>17816.850000000006</v>
      </c>
      <c r="PE47" s="351">
        <f t="shared" si="117"/>
        <v>1836.0000000000016</v>
      </c>
      <c r="PF47" s="351">
        <f t="shared" si="117"/>
        <v>21465.9</v>
      </c>
      <c r="PG47" s="351">
        <f t="shared" si="117"/>
        <v>11819.250000000005</v>
      </c>
      <c r="PH47" s="351">
        <f t="shared" si="117"/>
        <v>5538.6000000000049</v>
      </c>
      <c r="PI47" s="351">
        <f t="shared" si="117"/>
        <v>13601.7</v>
      </c>
      <c r="PJ47" s="351">
        <f t="shared" si="117"/>
        <v>5247.9000000000024</v>
      </c>
      <c r="PK47" s="351">
        <f t="shared" si="117"/>
        <v>1071.0000000000009</v>
      </c>
      <c r="PL47" s="351">
        <f t="shared" si="117"/>
        <v>17992.800000000003</v>
      </c>
      <c r="PM47" s="351">
        <f t="shared" si="117"/>
        <v>6854.4000000000015</v>
      </c>
      <c r="PN47" s="351">
        <f t="shared" si="117"/>
        <v>0</v>
      </c>
      <c r="PO47" s="351">
        <f t="shared" si="117"/>
        <v>0</v>
      </c>
      <c r="PP47" s="351">
        <f t="shared" si="117"/>
        <v>0</v>
      </c>
      <c r="PQ47" s="351">
        <f t="shared" si="117"/>
        <v>1912.5</v>
      </c>
      <c r="PR47" s="351">
        <f t="shared" si="117"/>
        <v>749.700000000003</v>
      </c>
      <c r="PS47" s="351">
        <f t="shared" si="117"/>
        <v>9531.9000000000015</v>
      </c>
      <c r="PT47" s="351">
        <f t="shared" si="117"/>
        <v>0</v>
      </c>
      <c r="PU47" s="351">
        <f t="shared" si="117"/>
        <v>7481.7000000000007</v>
      </c>
      <c r="PV47" s="351">
        <f t="shared" si="117"/>
        <v>0</v>
      </c>
      <c r="PW47" s="351">
        <f t="shared" si="117"/>
        <v>12744.900000000005</v>
      </c>
      <c r="PX47" s="351">
        <f t="shared" si="117"/>
        <v>14351.400000000003</v>
      </c>
      <c r="PY47" s="351">
        <f t="shared" si="117"/>
        <v>18742.500000000004</v>
      </c>
      <c r="PZ47" s="351">
        <f t="shared" si="117"/>
        <v>535.50000000000216</v>
      </c>
      <c r="QA47" s="351">
        <f t="shared" si="117"/>
        <v>0</v>
      </c>
      <c r="QB47" s="351">
        <f t="shared" si="117"/>
        <v>14994.000000000004</v>
      </c>
      <c r="QC47" s="351">
        <f t="shared" si="117"/>
        <v>4276.3500000000085</v>
      </c>
      <c r="QD47" s="351">
        <f t="shared" si="117"/>
        <v>13708.800000000003</v>
      </c>
      <c r="QE47" s="351">
        <f t="shared" si="117"/>
        <v>0</v>
      </c>
      <c r="QF47" s="351">
        <f t="shared" si="117"/>
        <v>20088.900000000001</v>
      </c>
      <c r="QG47" s="351">
        <f t="shared" si="117"/>
        <v>0</v>
      </c>
      <c r="QH47" s="351">
        <f t="shared" si="117"/>
        <v>18742.500000000004</v>
      </c>
      <c r="QI47" s="351">
        <f t="shared" ref="QI47:SG47" si="118">+IFERROR(QI18*1+QI32*1,"")</f>
        <v>3419.5499999999997</v>
      </c>
      <c r="QJ47" s="351">
        <f t="shared" si="118"/>
        <v>0</v>
      </c>
      <c r="QK47" s="351">
        <f t="shared" si="118"/>
        <v>1224.0000000000011</v>
      </c>
      <c r="QL47" s="351">
        <f t="shared" si="118"/>
        <v>8904.5999999999985</v>
      </c>
      <c r="QM47" s="351">
        <f t="shared" si="118"/>
        <v>2295.0000000000018</v>
      </c>
      <c r="QN47" s="351">
        <f t="shared" si="118"/>
        <v>0</v>
      </c>
      <c r="QO47" s="351">
        <f t="shared" si="118"/>
        <v>18742.500000000004</v>
      </c>
      <c r="QP47" s="351">
        <f t="shared" si="118"/>
        <v>0</v>
      </c>
      <c r="QQ47" s="351">
        <f t="shared" si="118"/>
        <v>5783.4000000000005</v>
      </c>
      <c r="QR47" s="351">
        <f t="shared" si="118"/>
        <v>12959.1</v>
      </c>
      <c r="QS47" s="351">
        <f t="shared" si="118"/>
        <v>0</v>
      </c>
      <c r="QT47" s="351">
        <f t="shared" si="118"/>
        <v>1759.4999999999998</v>
      </c>
      <c r="QU47" s="351">
        <f t="shared" si="118"/>
        <v>0</v>
      </c>
      <c r="QV47" s="351">
        <f t="shared" si="118"/>
        <v>229.5000000000019</v>
      </c>
      <c r="QW47" s="351">
        <f t="shared" si="118"/>
        <v>9424.8000000000029</v>
      </c>
      <c r="QX47" s="351">
        <f t="shared" si="118"/>
        <v>1392.3000000000036</v>
      </c>
      <c r="QY47" s="351">
        <f t="shared" si="118"/>
        <v>6640.2000000000007</v>
      </c>
      <c r="QZ47" s="351">
        <f t="shared" si="118"/>
        <v>0</v>
      </c>
      <c r="RA47" s="351">
        <f t="shared" si="118"/>
        <v>3021.75</v>
      </c>
      <c r="RB47" s="351">
        <f t="shared" si="118"/>
        <v>879.75000000000159</v>
      </c>
      <c r="RC47" s="351">
        <f t="shared" si="118"/>
        <v>18742.500000000004</v>
      </c>
      <c r="RD47" s="351">
        <f t="shared" si="118"/>
        <v>3014.1000000000049</v>
      </c>
      <c r="RE47" s="351">
        <f t="shared" si="118"/>
        <v>5890.5000000000027</v>
      </c>
      <c r="RF47" s="351">
        <f t="shared" si="118"/>
        <v>4857.7500000000018</v>
      </c>
      <c r="RG47" s="351">
        <f t="shared" si="118"/>
        <v>2142.0000000000018</v>
      </c>
      <c r="RH47" s="351">
        <f t="shared" si="118"/>
        <v>3213.0000000000027</v>
      </c>
      <c r="RI47" s="351">
        <f t="shared" si="118"/>
        <v>17113.05</v>
      </c>
      <c r="RJ47" s="351">
        <f t="shared" si="118"/>
        <v>7267.5000000000009</v>
      </c>
      <c r="RK47" s="351">
        <f t="shared" si="118"/>
        <v>3978</v>
      </c>
      <c r="RL47" s="351">
        <f t="shared" si="118"/>
        <v>14045.400000000005</v>
      </c>
      <c r="RM47" s="351">
        <f t="shared" si="118"/>
        <v>18742.500000000004</v>
      </c>
      <c r="RN47" s="351">
        <f t="shared" si="118"/>
        <v>4069.8000000000038</v>
      </c>
      <c r="RO47" s="351">
        <f t="shared" si="118"/>
        <v>17564.400000000001</v>
      </c>
      <c r="RP47" s="351">
        <f t="shared" si="118"/>
        <v>1568.2500000000005</v>
      </c>
      <c r="RQ47" s="351">
        <f t="shared" si="118"/>
        <v>4054.5000000000018</v>
      </c>
      <c r="RR47" s="351">
        <f t="shared" si="118"/>
        <v>0</v>
      </c>
      <c r="RS47" s="351">
        <f t="shared" si="118"/>
        <v>11995.2</v>
      </c>
      <c r="RT47" s="351">
        <f t="shared" si="118"/>
        <v>18099.900000000005</v>
      </c>
      <c r="RU47" s="351">
        <f t="shared" si="118"/>
        <v>18612.450000000004</v>
      </c>
      <c r="RV47" s="351">
        <f t="shared" si="118"/>
        <v>38.249999999999183</v>
      </c>
      <c r="RW47" s="351">
        <f t="shared" si="118"/>
        <v>6984.4500000000053</v>
      </c>
      <c r="RX47" s="351">
        <f t="shared" si="118"/>
        <v>8782.2000000000025</v>
      </c>
      <c r="RY47" s="351">
        <f t="shared" si="118"/>
        <v>6533.1000000000031</v>
      </c>
      <c r="RZ47" s="351">
        <f t="shared" si="118"/>
        <v>0</v>
      </c>
      <c r="SA47" s="351">
        <f t="shared" si="118"/>
        <v>2677.5</v>
      </c>
      <c r="SB47" s="351">
        <f t="shared" si="118"/>
        <v>7963.6500000000051</v>
      </c>
      <c r="SC47" s="351">
        <f t="shared" si="118"/>
        <v>0</v>
      </c>
      <c r="SD47" s="351">
        <f t="shared" si="118"/>
        <v>3641.4000000000033</v>
      </c>
      <c r="SE47" s="351">
        <f t="shared" si="118"/>
        <v>20769.750000000004</v>
      </c>
      <c r="SF47" s="351">
        <f t="shared" si="118"/>
        <v>4819.5000000000027</v>
      </c>
      <c r="SG47" s="351">
        <f t="shared" si="118"/>
        <v>4329.900000000006</v>
      </c>
      <c r="SH47" s="481"/>
      <c r="SI47" s="25">
        <f t="shared" ref="SI47:SI50" si="119">+(SUMIF(B47:SG47,"&gt;0")+SUMIF(B47:SG47,"&lt;=0"))/(COUNTIF(B47:SG47,"&gt;0")+COUNTIF(B47:SG47,"&lt;=0"))</f>
        <v>6913.9169999999976</v>
      </c>
      <c r="SK47" s="94">
        <f>++IF(ISERROR(SK46),"n/a",IF(SK46=0,"n/a",IFERROR(TT46,"n/a")))</f>
        <v>0.65200000000000002</v>
      </c>
      <c r="SL47" s="94">
        <f>+IF(ISERROR(SL46),"n/a",IF(SL46=0,"n/a",IFERROR(TT47,"n/a")))</f>
        <v>0.58599999999999997</v>
      </c>
      <c r="SM47" s="94">
        <f>+IF(ISERROR(SM46),"n/a",IF(SM46=0,"n/a",IFERROR(TT48,"n/a")))</f>
        <v>0.59799999999999998</v>
      </c>
      <c r="SN47" s="94">
        <f>+IF(ISERROR(SN46),"n/a",IF(SN46=0,"n/a",IFERROR(TT49,"n/a")))</f>
        <v>0.61199999999999999</v>
      </c>
      <c r="SO47" s="94">
        <f>+IF(ISERROR(SO46),"n/a",IF(SO46=0,"n/a",IFERROR(TT50,"n/a")))</f>
        <v>0.59399999999999997</v>
      </c>
      <c r="SQ47" s="247">
        <f t="shared" ref="SQ47:SQ50" si="120">+A47</f>
        <v>2015</v>
      </c>
      <c r="SR47" s="247">
        <f t="shared" ref="SR47:SR50" si="121">+COUNTIF($B47:$SG47,"&lt;=0")</f>
        <v>112</v>
      </c>
      <c r="SS47" s="247">
        <f t="shared" ref="SS47:SS50" si="122">+COUNTIF($B47:$SG47,"&lt;=10000")</f>
        <v>353</v>
      </c>
      <c r="ST47" s="247">
        <f t="shared" ref="ST47:ST50" si="123">+COUNTIF($B47:$SG47,"&lt;=25000")</f>
        <v>499</v>
      </c>
      <c r="SU47" s="247">
        <f t="shared" ref="SU47:SU50" si="124">+COUNTIF($B47:$SG47,"&lt;=50000")</f>
        <v>500</v>
      </c>
      <c r="SV47" s="247">
        <f t="shared" ref="SV47:SV50" si="125">+COUNTIF($B47:$SG47,"&lt;=75000")</f>
        <v>500</v>
      </c>
      <c r="SW47" s="247">
        <f t="shared" ref="SW47:SW50" si="126">+COUNTIF($B47:$SG47,"&lt;=100000")</f>
        <v>500</v>
      </c>
      <c r="SX47" s="247">
        <f t="shared" ref="SX47:SX50" si="127">+COUNTIF($B47:$SG47,"&lt;=125000")</f>
        <v>500</v>
      </c>
      <c r="SY47" s="247">
        <f t="shared" ref="SY47:SY50" si="128">+COUNTIF($B47:$SG47,"&lt;=150000")</f>
        <v>500</v>
      </c>
      <c r="SZ47" s="247">
        <f t="shared" ref="SZ47:SZ50" si="129">+COUNTIF($B47:$SG47,"&lt;=150000")+COUNTIF($B47:$SG47,"&gt;150000")</f>
        <v>500</v>
      </c>
      <c r="TA47" s="25"/>
      <c r="TB47" s="168">
        <f t="shared" ref="TB47:TB50" si="130">+SR47/$SZ47</f>
        <v>0.224</v>
      </c>
      <c r="TC47" s="168">
        <f t="shared" ref="TC47:TC50" si="131">+(SS47-SR47)/$SZ47</f>
        <v>0.48199999999999998</v>
      </c>
      <c r="TD47" s="168">
        <f t="shared" si="104"/>
        <v>0.29199999999999998</v>
      </c>
      <c r="TE47" s="168">
        <f t="shared" si="105"/>
        <v>2E-3</v>
      </c>
      <c r="TF47" s="168">
        <f t="shared" si="106"/>
        <v>0</v>
      </c>
      <c r="TG47" s="168">
        <f t="shared" si="107"/>
        <v>0</v>
      </c>
      <c r="TH47" s="168">
        <f t="shared" si="108"/>
        <v>0</v>
      </c>
      <c r="TI47" s="168">
        <f t="shared" si="109"/>
        <v>0</v>
      </c>
      <c r="TJ47" s="168">
        <f t="shared" si="110"/>
        <v>0</v>
      </c>
      <c r="TK47" s="94">
        <f t="shared" ref="TK47:TK50" si="132">SUM(TB47:TJ47)</f>
        <v>1</v>
      </c>
      <c r="TM47">
        <v>2</v>
      </c>
      <c r="TP47" s="477">
        <f>+SMALL(B47:SG47,ROUND(SZ47*$TP$15,0))</f>
        <v>382.49999999999864</v>
      </c>
      <c r="TQ47" s="477">
        <f t="shared" ref="TQ47:TQ50" si="133">+SMALL($B47:$SG47,ROUND($SZ47*TQ$15,0))</f>
        <v>12247.650000000003</v>
      </c>
      <c r="TR47" s="25">
        <f t="shared" ref="TR47:TR50" si="134">+SI47</f>
        <v>6913.9169999999976</v>
      </c>
      <c r="TS47">
        <f>+RANK(SI47,B47:SI47,1)</f>
        <v>293</v>
      </c>
      <c r="TT47" s="168">
        <f>+TS47/SZ47</f>
        <v>0.58599999999999997</v>
      </c>
      <c r="TV47" s="168">
        <f t="shared" ref="TV47:TV50" si="135">+SR47/SZ47</f>
        <v>0.224</v>
      </c>
    </row>
    <row r="48" spans="1:542">
      <c r="A48" s="227">
        <v>2016</v>
      </c>
      <c r="B48" s="351">
        <f>+IFERROR(B19*1+B33*1,"")</f>
        <v>27004.500000000004</v>
      </c>
      <c r="C48" s="351">
        <f t="shared" ref="C48:BN48" si="136">+IFERROR(C19*1+C33*1,"")</f>
        <v>6640.2000000000007</v>
      </c>
      <c r="D48" s="351">
        <f t="shared" si="136"/>
        <v>15124.050000000003</v>
      </c>
      <c r="E48" s="351">
        <f t="shared" si="136"/>
        <v>18742.500000000004</v>
      </c>
      <c r="F48" s="351">
        <f t="shared" si="136"/>
        <v>11138.4</v>
      </c>
      <c r="G48" s="351">
        <f t="shared" si="136"/>
        <v>14672.7</v>
      </c>
      <c r="H48" s="351">
        <f t="shared" si="136"/>
        <v>3427.200000000003</v>
      </c>
      <c r="I48" s="351">
        <f t="shared" si="136"/>
        <v>0</v>
      </c>
      <c r="J48" s="351">
        <f t="shared" si="136"/>
        <v>0</v>
      </c>
      <c r="K48" s="351">
        <f t="shared" si="136"/>
        <v>7359.3000000000056</v>
      </c>
      <c r="L48" s="351">
        <f t="shared" si="136"/>
        <v>1989.0000000000018</v>
      </c>
      <c r="M48" s="351">
        <f t="shared" si="136"/>
        <v>0</v>
      </c>
      <c r="N48" s="351">
        <f t="shared" si="136"/>
        <v>0</v>
      </c>
      <c r="O48" s="351">
        <f t="shared" si="136"/>
        <v>114.75000000000435</v>
      </c>
      <c r="P48" s="351">
        <f t="shared" si="136"/>
        <v>2249.0999999999995</v>
      </c>
      <c r="Q48" s="351">
        <f t="shared" si="136"/>
        <v>12408.300000000003</v>
      </c>
      <c r="R48" s="351">
        <f t="shared" si="136"/>
        <v>10419.300000000003</v>
      </c>
      <c r="S48" s="351">
        <f t="shared" si="136"/>
        <v>0</v>
      </c>
      <c r="T48" s="351">
        <f t="shared" si="136"/>
        <v>21886.650000000005</v>
      </c>
      <c r="U48" s="351">
        <f t="shared" si="136"/>
        <v>8460.9</v>
      </c>
      <c r="V48" s="351">
        <f t="shared" si="136"/>
        <v>15208.200000000004</v>
      </c>
      <c r="W48" s="351">
        <f t="shared" si="136"/>
        <v>4284.0000000000036</v>
      </c>
      <c r="X48" s="351">
        <f t="shared" si="136"/>
        <v>0</v>
      </c>
      <c r="Y48" s="351">
        <f t="shared" si="136"/>
        <v>6318.9000000000033</v>
      </c>
      <c r="Z48" s="351">
        <f t="shared" si="136"/>
        <v>8460.9</v>
      </c>
      <c r="AA48" s="351">
        <f t="shared" si="136"/>
        <v>18742.500000000004</v>
      </c>
      <c r="AB48" s="351">
        <f t="shared" si="136"/>
        <v>2371.5000000000005</v>
      </c>
      <c r="AC48" s="351">
        <f t="shared" si="136"/>
        <v>7267.5000000000009</v>
      </c>
      <c r="AD48" s="351">
        <f t="shared" si="136"/>
        <v>0</v>
      </c>
      <c r="AE48" s="351">
        <f t="shared" si="136"/>
        <v>10648.800000000005</v>
      </c>
      <c r="AF48" s="351">
        <f t="shared" si="136"/>
        <v>8292.6000000000022</v>
      </c>
      <c r="AG48" s="351">
        <f t="shared" si="136"/>
        <v>13815.9</v>
      </c>
      <c r="AH48" s="351">
        <f t="shared" si="136"/>
        <v>6426.0000000000009</v>
      </c>
      <c r="AI48" s="351">
        <f t="shared" si="136"/>
        <v>1713.6000000000015</v>
      </c>
      <c r="AJ48" s="351">
        <f t="shared" si="136"/>
        <v>11031.300000000003</v>
      </c>
      <c r="AK48" s="351">
        <f t="shared" si="136"/>
        <v>0</v>
      </c>
      <c r="AL48" s="351">
        <f t="shared" si="136"/>
        <v>0</v>
      </c>
      <c r="AM48" s="351">
        <f t="shared" si="136"/>
        <v>3052.350000000004</v>
      </c>
      <c r="AN48" s="351">
        <f t="shared" si="136"/>
        <v>7925.4000000000024</v>
      </c>
      <c r="AO48" s="351">
        <f t="shared" si="136"/>
        <v>8782.2000000000025</v>
      </c>
      <c r="AP48" s="351">
        <f t="shared" si="136"/>
        <v>4972.5000000000027</v>
      </c>
      <c r="AQ48" s="351">
        <f t="shared" si="136"/>
        <v>0</v>
      </c>
      <c r="AR48" s="351">
        <f t="shared" si="136"/>
        <v>18742.500000000004</v>
      </c>
      <c r="AS48" s="351">
        <f t="shared" si="136"/>
        <v>0</v>
      </c>
      <c r="AT48" s="351">
        <f t="shared" si="136"/>
        <v>1721.2500000000007</v>
      </c>
      <c r="AU48" s="351">
        <f t="shared" si="136"/>
        <v>2210.8500000000017</v>
      </c>
      <c r="AV48" s="351">
        <f t="shared" si="136"/>
        <v>8522.1</v>
      </c>
      <c r="AW48" s="351">
        <f t="shared" si="136"/>
        <v>6540.7500000000018</v>
      </c>
      <c r="AX48" s="351">
        <f t="shared" si="136"/>
        <v>4176.9000000000015</v>
      </c>
      <c r="AY48" s="351">
        <f t="shared" si="136"/>
        <v>7344</v>
      </c>
      <c r="AZ48" s="351">
        <f t="shared" si="136"/>
        <v>612.00000000000057</v>
      </c>
      <c r="BA48" s="351">
        <f t="shared" si="136"/>
        <v>0</v>
      </c>
      <c r="BB48" s="351">
        <f t="shared" si="136"/>
        <v>13655.250000000004</v>
      </c>
      <c r="BC48" s="351">
        <f t="shared" si="136"/>
        <v>2539.7999999999979</v>
      </c>
      <c r="BD48" s="351">
        <f t="shared" si="136"/>
        <v>0</v>
      </c>
      <c r="BE48" s="351">
        <f t="shared" si="136"/>
        <v>1071.0000000000009</v>
      </c>
      <c r="BF48" s="351">
        <f t="shared" si="136"/>
        <v>19201.500000000007</v>
      </c>
      <c r="BG48" s="351">
        <f t="shared" si="136"/>
        <v>0</v>
      </c>
      <c r="BH48" s="351">
        <f t="shared" si="136"/>
        <v>3366.0000000000032</v>
      </c>
      <c r="BI48" s="351">
        <f t="shared" si="136"/>
        <v>7497.0000000000018</v>
      </c>
      <c r="BJ48" s="351">
        <f t="shared" si="136"/>
        <v>0</v>
      </c>
      <c r="BK48" s="351">
        <f t="shared" si="136"/>
        <v>14779.800000000003</v>
      </c>
      <c r="BL48" s="351">
        <f t="shared" si="136"/>
        <v>0</v>
      </c>
      <c r="BM48" s="351">
        <f t="shared" si="136"/>
        <v>1912.5</v>
      </c>
      <c r="BN48" s="351">
        <f t="shared" si="136"/>
        <v>1950.7500000000025</v>
      </c>
      <c r="BO48" s="351">
        <f t="shared" ref="BO48:DZ48" si="137">+IFERROR(BO19*1+BO33*1,"")</f>
        <v>7282.800000000002</v>
      </c>
      <c r="BP48" s="351">
        <f t="shared" si="137"/>
        <v>3962.7000000000012</v>
      </c>
      <c r="BQ48" s="351">
        <f t="shared" si="137"/>
        <v>20991.600000000006</v>
      </c>
      <c r="BR48" s="351">
        <f t="shared" si="137"/>
        <v>0</v>
      </c>
      <c r="BS48" s="351">
        <f t="shared" si="137"/>
        <v>6701.400000000006</v>
      </c>
      <c r="BT48" s="351">
        <f t="shared" si="137"/>
        <v>2891.7000000000003</v>
      </c>
      <c r="BU48" s="351">
        <f t="shared" si="137"/>
        <v>0</v>
      </c>
      <c r="BV48" s="351">
        <f t="shared" si="137"/>
        <v>12247.650000000001</v>
      </c>
      <c r="BW48" s="351">
        <f t="shared" si="137"/>
        <v>1178.1000000000033</v>
      </c>
      <c r="BX48" s="351">
        <f t="shared" si="137"/>
        <v>107.10000000000247</v>
      </c>
      <c r="BY48" s="351">
        <f t="shared" si="137"/>
        <v>0</v>
      </c>
      <c r="BZ48" s="351">
        <f t="shared" si="137"/>
        <v>9746.1000000000022</v>
      </c>
      <c r="CA48" s="351">
        <f t="shared" si="137"/>
        <v>3886.2000000000039</v>
      </c>
      <c r="CB48" s="351">
        <f t="shared" si="137"/>
        <v>8032.5</v>
      </c>
      <c r="CC48" s="351">
        <f t="shared" si="137"/>
        <v>0</v>
      </c>
      <c r="CD48" s="351">
        <f t="shared" si="137"/>
        <v>2983.5000000000009</v>
      </c>
      <c r="CE48" s="351">
        <f t="shared" si="137"/>
        <v>20119.500000000007</v>
      </c>
      <c r="CF48" s="351">
        <f t="shared" si="137"/>
        <v>0</v>
      </c>
      <c r="CG48" s="351">
        <f t="shared" si="137"/>
        <v>0</v>
      </c>
      <c r="CH48" s="351">
        <f t="shared" si="137"/>
        <v>14244.300000000001</v>
      </c>
      <c r="CI48" s="351">
        <f t="shared" si="137"/>
        <v>0</v>
      </c>
      <c r="CJ48" s="351">
        <f t="shared" si="137"/>
        <v>14994.000000000004</v>
      </c>
      <c r="CK48" s="351">
        <f t="shared" si="137"/>
        <v>2945.2500000000027</v>
      </c>
      <c r="CL48" s="351">
        <f t="shared" si="137"/>
        <v>13433.400000000009</v>
      </c>
      <c r="CM48" s="351">
        <f t="shared" si="137"/>
        <v>0</v>
      </c>
      <c r="CN48" s="351">
        <f t="shared" si="137"/>
        <v>2356.2000000000021</v>
      </c>
      <c r="CO48" s="351">
        <f t="shared" si="137"/>
        <v>0</v>
      </c>
      <c r="CP48" s="351">
        <f t="shared" si="137"/>
        <v>879.75000000000159</v>
      </c>
      <c r="CQ48" s="351">
        <f t="shared" si="137"/>
        <v>18635.400000000001</v>
      </c>
      <c r="CR48" s="351">
        <f t="shared" si="137"/>
        <v>15338.250000000004</v>
      </c>
      <c r="CS48" s="351">
        <f t="shared" si="137"/>
        <v>0</v>
      </c>
      <c r="CT48" s="351">
        <f t="shared" si="137"/>
        <v>9378.9000000000015</v>
      </c>
      <c r="CU48" s="351">
        <f t="shared" si="137"/>
        <v>6104.7000000000035</v>
      </c>
      <c r="CV48" s="351">
        <f t="shared" si="137"/>
        <v>0</v>
      </c>
      <c r="CW48" s="351">
        <f t="shared" si="137"/>
        <v>10350.450000000003</v>
      </c>
      <c r="CX48" s="351">
        <f t="shared" si="137"/>
        <v>3786.7500000000009</v>
      </c>
      <c r="CY48" s="351">
        <f t="shared" si="137"/>
        <v>0</v>
      </c>
      <c r="CZ48" s="351">
        <f t="shared" si="137"/>
        <v>0</v>
      </c>
      <c r="DA48" s="351">
        <f t="shared" si="137"/>
        <v>19278.000000000007</v>
      </c>
      <c r="DB48" s="351">
        <f t="shared" si="137"/>
        <v>18742.500000000004</v>
      </c>
      <c r="DC48" s="351">
        <f t="shared" si="137"/>
        <v>8782.2000000000025</v>
      </c>
      <c r="DD48" s="351">
        <f t="shared" si="137"/>
        <v>9746.1000000000022</v>
      </c>
      <c r="DE48" s="351">
        <f t="shared" si="137"/>
        <v>7619.4000000000042</v>
      </c>
      <c r="DF48" s="351">
        <f t="shared" si="137"/>
        <v>4926.5999999999995</v>
      </c>
      <c r="DG48" s="351">
        <f t="shared" si="137"/>
        <v>14030.1</v>
      </c>
      <c r="DH48" s="351">
        <f t="shared" si="137"/>
        <v>0</v>
      </c>
      <c r="DI48" s="351">
        <f t="shared" si="137"/>
        <v>2998.8000000000025</v>
      </c>
      <c r="DJ48" s="351">
        <f t="shared" si="137"/>
        <v>2677.5000000000005</v>
      </c>
      <c r="DK48" s="351">
        <f t="shared" si="137"/>
        <v>1468.800000000002</v>
      </c>
      <c r="DL48" s="351">
        <f t="shared" si="137"/>
        <v>8782.2000000000025</v>
      </c>
      <c r="DM48" s="351">
        <f t="shared" si="137"/>
        <v>5791.05</v>
      </c>
      <c r="DN48" s="351">
        <f t="shared" si="137"/>
        <v>3786.7500000000009</v>
      </c>
      <c r="DO48" s="351">
        <f t="shared" si="137"/>
        <v>1285.2000000000012</v>
      </c>
      <c r="DP48" s="351">
        <f t="shared" si="137"/>
        <v>0</v>
      </c>
      <c r="DQ48" s="351">
        <f t="shared" si="137"/>
        <v>0</v>
      </c>
      <c r="DR48" s="351">
        <f t="shared" si="137"/>
        <v>0</v>
      </c>
      <c r="DS48" s="351">
        <f t="shared" si="137"/>
        <v>13379.850000000006</v>
      </c>
      <c r="DT48" s="351">
        <f t="shared" si="137"/>
        <v>18742.500000000004</v>
      </c>
      <c r="DU48" s="351">
        <f t="shared" si="137"/>
        <v>1713.6000000000015</v>
      </c>
      <c r="DV48" s="351">
        <f t="shared" si="137"/>
        <v>10266.300000000003</v>
      </c>
      <c r="DW48" s="351">
        <f t="shared" si="137"/>
        <v>10067.400000000005</v>
      </c>
      <c r="DX48" s="351">
        <f t="shared" si="137"/>
        <v>841.5000000000025</v>
      </c>
      <c r="DY48" s="351">
        <f t="shared" si="137"/>
        <v>6502.5000000000009</v>
      </c>
      <c r="DZ48" s="351">
        <f t="shared" si="137"/>
        <v>18329.400000000005</v>
      </c>
      <c r="EA48" s="351">
        <f t="shared" ref="EA48:GL48" si="138">+IFERROR(EA19*1+EA33*1,"")</f>
        <v>20004.750000000004</v>
      </c>
      <c r="EB48" s="351">
        <f t="shared" si="138"/>
        <v>0</v>
      </c>
      <c r="EC48" s="351">
        <f t="shared" si="138"/>
        <v>0</v>
      </c>
      <c r="ED48" s="351">
        <f t="shared" si="138"/>
        <v>0</v>
      </c>
      <c r="EE48" s="351">
        <f t="shared" si="138"/>
        <v>2027.2500000000009</v>
      </c>
      <c r="EF48" s="351">
        <f t="shared" si="138"/>
        <v>14389.650000000003</v>
      </c>
      <c r="EG48" s="351">
        <f t="shared" si="138"/>
        <v>2142.0000000000018</v>
      </c>
      <c r="EH48" s="351">
        <f t="shared" si="138"/>
        <v>0</v>
      </c>
      <c r="EI48" s="351">
        <f t="shared" si="138"/>
        <v>1606.5000000000039</v>
      </c>
      <c r="EJ48" s="351">
        <f t="shared" si="138"/>
        <v>17028.900000000001</v>
      </c>
      <c r="EK48" s="351">
        <f t="shared" si="138"/>
        <v>18742.500000000004</v>
      </c>
      <c r="EL48" s="351">
        <f t="shared" si="138"/>
        <v>0</v>
      </c>
      <c r="EM48" s="351">
        <f t="shared" si="138"/>
        <v>19247.400000000005</v>
      </c>
      <c r="EN48" s="351">
        <f t="shared" si="138"/>
        <v>4176.9000000000015</v>
      </c>
      <c r="EO48" s="351">
        <f t="shared" si="138"/>
        <v>0</v>
      </c>
      <c r="EP48" s="351">
        <f t="shared" si="138"/>
        <v>8889.3000000000011</v>
      </c>
      <c r="EQ48" s="351">
        <f t="shared" si="138"/>
        <v>5699.2500000000009</v>
      </c>
      <c r="ER48" s="351">
        <f t="shared" si="138"/>
        <v>114.75000000000435</v>
      </c>
      <c r="ES48" s="351">
        <f t="shared" si="138"/>
        <v>420.7500000000046</v>
      </c>
      <c r="ET48" s="351">
        <f t="shared" si="138"/>
        <v>6120.0000000000018</v>
      </c>
      <c r="EU48" s="351">
        <f t="shared" si="138"/>
        <v>20662.650000000005</v>
      </c>
      <c r="EV48" s="351">
        <f t="shared" si="138"/>
        <v>11161.350000000002</v>
      </c>
      <c r="EW48" s="351">
        <f t="shared" si="138"/>
        <v>0</v>
      </c>
      <c r="EX48" s="351">
        <f t="shared" si="138"/>
        <v>13923.000000000004</v>
      </c>
      <c r="EY48" s="351">
        <f t="shared" si="138"/>
        <v>14994.000000000004</v>
      </c>
      <c r="EZ48" s="351">
        <f t="shared" si="138"/>
        <v>4284.0000000000036</v>
      </c>
      <c r="FA48" s="351">
        <f t="shared" si="138"/>
        <v>6043.5</v>
      </c>
      <c r="FB48" s="351">
        <f t="shared" si="138"/>
        <v>3427.200000000003</v>
      </c>
      <c r="FC48" s="351">
        <f t="shared" si="138"/>
        <v>0</v>
      </c>
      <c r="FD48" s="351">
        <f t="shared" si="138"/>
        <v>0</v>
      </c>
      <c r="FE48" s="351">
        <f t="shared" si="138"/>
        <v>1262.2500000000002</v>
      </c>
      <c r="FF48" s="351">
        <f t="shared" si="138"/>
        <v>17028.900000000001</v>
      </c>
      <c r="FG48" s="351">
        <f t="shared" si="138"/>
        <v>1071.0000000000009</v>
      </c>
      <c r="FH48" s="351">
        <f t="shared" si="138"/>
        <v>1820.7000000000039</v>
      </c>
      <c r="FI48" s="351">
        <f t="shared" si="138"/>
        <v>0</v>
      </c>
      <c r="FJ48" s="351">
        <f t="shared" si="138"/>
        <v>6533.1000000000031</v>
      </c>
      <c r="FK48" s="351">
        <f t="shared" si="138"/>
        <v>0</v>
      </c>
      <c r="FL48" s="351">
        <f t="shared" si="138"/>
        <v>0</v>
      </c>
      <c r="FM48" s="351">
        <f t="shared" si="138"/>
        <v>11704.500000000004</v>
      </c>
      <c r="FN48" s="351">
        <f t="shared" si="138"/>
        <v>10710</v>
      </c>
      <c r="FO48" s="351">
        <f t="shared" si="138"/>
        <v>6617.2500000000018</v>
      </c>
      <c r="FP48" s="351">
        <f t="shared" si="138"/>
        <v>7068.6000000000013</v>
      </c>
      <c r="FQ48" s="351">
        <f t="shared" si="138"/>
        <v>13356.9</v>
      </c>
      <c r="FR48" s="351">
        <f t="shared" si="138"/>
        <v>0</v>
      </c>
      <c r="FS48" s="351">
        <f t="shared" si="138"/>
        <v>8759.2500000000036</v>
      </c>
      <c r="FT48" s="351">
        <f t="shared" si="138"/>
        <v>8965.8000000000047</v>
      </c>
      <c r="FU48" s="351">
        <f t="shared" si="138"/>
        <v>13900.050000000001</v>
      </c>
      <c r="FV48" s="351">
        <f t="shared" si="138"/>
        <v>11138.4</v>
      </c>
      <c r="FW48" s="351">
        <f t="shared" si="138"/>
        <v>2998.8000000000025</v>
      </c>
      <c r="FX48" s="351">
        <f t="shared" si="138"/>
        <v>7497.0000000000018</v>
      </c>
      <c r="FY48" s="351">
        <f t="shared" si="138"/>
        <v>7389.9000000000042</v>
      </c>
      <c r="FZ48" s="351">
        <f t="shared" si="138"/>
        <v>0</v>
      </c>
      <c r="GA48" s="351">
        <f t="shared" si="138"/>
        <v>14672.7</v>
      </c>
      <c r="GB48" s="351">
        <f t="shared" si="138"/>
        <v>13456.350000000004</v>
      </c>
      <c r="GC48" s="351">
        <f t="shared" si="138"/>
        <v>6257.7000000000071</v>
      </c>
      <c r="GD48" s="351">
        <f t="shared" si="138"/>
        <v>18742.500000000004</v>
      </c>
      <c r="GE48" s="351">
        <f t="shared" si="138"/>
        <v>3266.5500000000029</v>
      </c>
      <c r="GF48" s="351">
        <f t="shared" si="138"/>
        <v>19507.500000000007</v>
      </c>
      <c r="GG48" s="351">
        <f t="shared" si="138"/>
        <v>4284.0000000000036</v>
      </c>
      <c r="GH48" s="351">
        <f t="shared" si="138"/>
        <v>3251.2500000000018</v>
      </c>
      <c r="GI48" s="351">
        <f t="shared" si="138"/>
        <v>0</v>
      </c>
      <c r="GJ48" s="351">
        <f t="shared" si="138"/>
        <v>10388.700000000003</v>
      </c>
      <c r="GK48" s="351">
        <f t="shared" si="138"/>
        <v>1790.100000000004</v>
      </c>
      <c r="GL48" s="351">
        <f t="shared" si="138"/>
        <v>3534.3000000000006</v>
      </c>
      <c r="GM48" s="351">
        <f t="shared" ref="GM48:IX48" si="139">+IFERROR(GM19*1+GM33*1,"")</f>
        <v>0</v>
      </c>
      <c r="GN48" s="351">
        <f t="shared" si="139"/>
        <v>1820.7000000000039</v>
      </c>
      <c r="GO48" s="351">
        <f t="shared" si="139"/>
        <v>14244.300000000001</v>
      </c>
      <c r="GP48" s="351">
        <f t="shared" si="139"/>
        <v>4069.8000000000038</v>
      </c>
      <c r="GQ48" s="351">
        <f t="shared" si="139"/>
        <v>12102.300000000003</v>
      </c>
      <c r="GR48" s="351">
        <f t="shared" si="139"/>
        <v>0</v>
      </c>
      <c r="GS48" s="351">
        <f t="shared" si="139"/>
        <v>8139.6000000000022</v>
      </c>
      <c r="GT48" s="351">
        <f t="shared" si="139"/>
        <v>0</v>
      </c>
      <c r="GU48" s="351">
        <f t="shared" si="139"/>
        <v>5569.2</v>
      </c>
      <c r="GV48" s="351">
        <f t="shared" si="139"/>
        <v>6747.3000000000038</v>
      </c>
      <c r="GW48" s="351">
        <f t="shared" si="139"/>
        <v>0</v>
      </c>
      <c r="GX48" s="351">
        <f t="shared" si="139"/>
        <v>1178.1000000000033</v>
      </c>
      <c r="GY48" s="351">
        <f t="shared" si="139"/>
        <v>7259.8500000000058</v>
      </c>
      <c r="GZ48" s="351">
        <f t="shared" si="139"/>
        <v>9723.1500000000051</v>
      </c>
      <c r="HA48" s="351">
        <f t="shared" si="139"/>
        <v>229.5000000000019</v>
      </c>
      <c r="HB48" s="351">
        <f t="shared" si="139"/>
        <v>1820.7000000000039</v>
      </c>
      <c r="HC48" s="351">
        <f t="shared" si="139"/>
        <v>0</v>
      </c>
      <c r="HD48" s="351">
        <f t="shared" si="139"/>
        <v>14963.4</v>
      </c>
      <c r="HE48" s="351">
        <f t="shared" si="139"/>
        <v>1606.5000000000039</v>
      </c>
      <c r="HF48" s="351">
        <f t="shared" si="139"/>
        <v>28228.500000000007</v>
      </c>
      <c r="HG48" s="351">
        <f t="shared" si="139"/>
        <v>6617.2500000000018</v>
      </c>
      <c r="HH48" s="351">
        <f t="shared" si="139"/>
        <v>11245.500000000004</v>
      </c>
      <c r="HI48" s="351">
        <f t="shared" si="139"/>
        <v>7282.800000000002</v>
      </c>
      <c r="HJ48" s="351">
        <f t="shared" si="139"/>
        <v>497.25000000000301</v>
      </c>
      <c r="HK48" s="351">
        <f t="shared" si="139"/>
        <v>4743.0000000000009</v>
      </c>
      <c r="HL48" s="351">
        <f t="shared" si="139"/>
        <v>8996.4000000000033</v>
      </c>
      <c r="HM48" s="351">
        <f t="shared" si="139"/>
        <v>7604.0999999999995</v>
      </c>
      <c r="HN48" s="351">
        <f t="shared" si="139"/>
        <v>10067.400000000005</v>
      </c>
      <c r="HO48" s="351">
        <f t="shared" si="139"/>
        <v>13601.7</v>
      </c>
      <c r="HP48" s="351">
        <f t="shared" si="139"/>
        <v>18191.7</v>
      </c>
      <c r="HQ48" s="351">
        <f t="shared" si="139"/>
        <v>7726.5000000000036</v>
      </c>
      <c r="HR48" s="351">
        <f t="shared" si="139"/>
        <v>7152.75</v>
      </c>
      <c r="HS48" s="351">
        <f t="shared" si="139"/>
        <v>1300.4999999999995</v>
      </c>
      <c r="HT48" s="351">
        <f t="shared" si="139"/>
        <v>688.49999999999886</v>
      </c>
      <c r="HU48" s="351">
        <f t="shared" si="139"/>
        <v>18742.500000000004</v>
      </c>
      <c r="HV48" s="351">
        <f t="shared" si="139"/>
        <v>0</v>
      </c>
      <c r="HW48" s="351">
        <f t="shared" si="139"/>
        <v>0</v>
      </c>
      <c r="HX48" s="351">
        <f t="shared" si="139"/>
        <v>856.80000000000075</v>
      </c>
      <c r="HY48" s="351">
        <f t="shared" si="139"/>
        <v>749.700000000003</v>
      </c>
      <c r="HZ48" s="351">
        <f t="shared" si="139"/>
        <v>0</v>
      </c>
      <c r="IA48" s="351">
        <f t="shared" si="139"/>
        <v>13685.850000000002</v>
      </c>
      <c r="IB48" s="351">
        <f t="shared" si="139"/>
        <v>0</v>
      </c>
      <c r="IC48" s="351">
        <f t="shared" si="139"/>
        <v>428.40000000000038</v>
      </c>
      <c r="ID48" s="351">
        <f t="shared" si="139"/>
        <v>14672.7</v>
      </c>
      <c r="IE48" s="351">
        <f t="shared" si="139"/>
        <v>3595.5000000000014</v>
      </c>
      <c r="IF48" s="351">
        <f t="shared" si="139"/>
        <v>5026.0500000000038</v>
      </c>
      <c r="IG48" s="351">
        <f t="shared" si="139"/>
        <v>18742.500000000004</v>
      </c>
      <c r="IH48" s="351">
        <f t="shared" si="139"/>
        <v>0</v>
      </c>
      <c r="II48" s="351">
        <f t="shared" si="139"/>
        <v>3962.7000000000012</v>
      </c>
      <c r="IJ48" s="351">
        <f t="shared" si="139"/>
        <v>856.80000000000075</v>
      </c>
      <c r="IK48" s="351">
        <f t="shared" si="139"/>
        <v>2142.0000000000018</v>
      </c>
      <c r="IL48" s="351">
        <f t="shared" si="139"/>
        <v>3748.5000000000009</v>
      </c>
      <c r="IM48" s="351">
        <f t="shared" si="139"/>
        <v>2142.0000000000018</v>
      </c>
      <c r="IN48" s="351">
        <f t="shared" si="139"/>
        <v>11191.950000000006</v>
      </c>
      <c r="IO48" s="351">
        <f t="shared" si="139"/>
        <v>18926.100000000002</v>
      </c>
      <c r="IP48" s="351">
        <f t="shared" si="139"/>
        <v>14420.250000000004</v>
      </c>
      <c r="IQ48" s="351">
        <f t="shared" si="139"/>
        <v>18742.500000000004</v>
      </c>
      <c r="IR48" s="351">
        <f t="shared" si="139"/>
        <v>2103.7500000000027</v>
      </c>
      <c r="IS48" s="351">
        <f t="shared" si="139"/>
        <v>9746.1000000000022</v>
      </c>
      <c r="IT48" s="351">
        <f t="shared" si="139"/>
        <v>9746.1000000000022</v>
      </c>
      <c r="IU48" s="351">
        <f t="shared" si="139"/>
        <v>0</v>
      </c>
      <c r="IV48" s="351">
        <f t="shared" si="139"/>
        <v>0</v>
      </c>
      <c r="IW48" s="351">
        <f t="shared" si="139"/>
        <v>3985.650000000006</v>
      </c>
      <c r="IX48" s="351">
        <f t="shared" si="139"/>
        <v>1147.5000000000027</v>
      </c>
      <c r="IY48" s="351">
        <f t="shared" ref="IY48:LJ48" si="140">+IFERROR(IY19*1+IY33*1,"")</f>
        <v>1178.1000000000033</v>
      </c>
      <c r="IZ48" s="351">
        <f t="shared" si="140"/>
        <v>5156.1000000000058</v>
      </c>
      <c r="JA48" s="351">
        <f t="shared" si="140"/>
        <v>19056.150000000001</v>
      </c>
      <c r="JB48" s="351">
        <f t="shared" si="140"/>
        <v>11865.150000000007</v>
      </c>
      <c r="JC48" s="351">
        <f t="shared" si="140"/>
        <v>0</v>
      </c>
      <c r="JD48" s="351">
        <f t="shared" si="140"/>
        <v>2868.75</v>
      </c>
      <c r="JE48" s="351">
        <f t="shared" si="140"/>
        <v>5890.5000000000027</v>
      </c>
      <c r="JF48" s="351">
        <f t="shared" si="140"/>
        <v>0</v>
      </c>
      <c r="JG48" s="351">
        <f t="shared" si="140"/>
        <v>2463.2999999999997</v>
      </c>
      <c r="JH48" s="351">
        <f t="shared" si="140"/>
        <v>0</v>
      </c>
      <c r="JI48" s="351">
        <f t="shared" si="140"/>
        <v>2249.0999999999995</v>
      </c>
      <c r="JJ48" s="351">
        <f t="shared" si="140"/>
        <v>573.75000000000136</v>
      </c>
      <c r="JK48" s="351">
        <f t="shared" si="140"/>
        <v>12637.800000000001</v>
      </c>
      <c r="JL48" s="351">
        <f t="shared" si="140"/>
        <v>17969.850000000006</v>
      </c>
      <c r="JM48" s="351">
        <f t="shared" si="140"/>
        <v>0</v>
      </c>
      <c r="JN48" s="351">
        <f t="shared" si="140"/>
        <v>8139.6000000000022</v>
      </c>
      <c r="JO48" s="351">
        <f t="shared" si="140"/>
        <v>0</v>
      </c>
      <c r="JP48" s="351">
        <f t="shared" si="140"/>
        <v>3534.3000000000006</v>
      </c>
      <c r="JQ48" s="351">
        <f t="shared" si="140"/>
        <v>6533.100000000004</v>
      </c>
      <c r="JR48" s="351">
        <f t="shared" si="140"/>
        <v>18742.500000000004</v>
      </c>
      <c r="JS48" s="351">
        <f t="shared" si="140"/>
        <v>497.25000000000301</v>
      </c>
      <c r="JT48" s="351">
        <f t="shared" si="140"/>
        <v>10281.6</v>
      </c>
      <c r="JU48" s="351">
        <f t="shared" si="140"/>
        <v>0</v>
      </c>
      <c r="JV48" s="351">
        <f t="shared" si="140"/>
        <v>17740.349999999999</v>
      </c>
      <c r="JW48" s="351">
        <f t="shared" si="140"/>
        <v>2256.7500000000027</v>
      </c>
      <c r="JX48" s="351">
        <f t="shared" si="140"/>
        <v>9853.2000000000044</v>
      </c>
      <c r="JY48" s="351">
        <f t="shared" si="140"/>
        <v>21634.200000000004</v>
      </c>
      <c r="JZ48" s="351">
        <f t="shared" si="140"/>
        <v>0</v>
      </c>
      <c r="KA48" s="351">
        <f t="shared" si="140"/>
        <v>17564.400000000001</v>
      </c>
      <c r="KB48" s="351">
        <f t="shared" si="140"/>
        <v>27042.750000000004</v>
      </c>
      <c r="KC48" s="351">
        <f t="shared" si="140"/>
        <v>0</v>
      </c>
      <c r="KD48" s="351">
        <f t="shared" si="140"/>
        <v>22873.500000000004</v>
      </c>
      <c r="KE48" s="351">
        <f t="shared" si="140"/>
        <v>0</v>
      </c>
      <c r="KF48" s="351">
        <f t="shared" si="140"/>
        <v>2570.4000000000055</v>
      </c>
      <c r="KG48" s="351">
        <f t="shared" si="140"/>
        <v>0</v>
      </c>
      <c r="KH48" s="351">
        <f t="shared" si="140"/>
        <v>14994.000000000004</v>
      </c>
      <c r="KI48" s="351">
        <f t="shared" si="140"/>
        <v>7428.1500000000033</v>
      </c>
      <c r="KJ48" s="351">
        <f t="shared" si="140"/>
        <v>3557.2500000000055</v>
      </c>
      <c r="KK48" s="351">
        <f t="shared" si="140"/>
        <v>2356.2000000000021</v>
      </c>
      <c r="KL48" s="351">
        <f t="shared" si="140"/>
        <v>0</v>
      </c>
      <c r="KM48" s="351">
        <f t="shared" si="140"/>
        <v>3251.2500000000055</v>
      </c>
      <c r="KN48" s="351">
        <f t="shared" si="140"/>
        <v>18742.500000000004</v>
      </c>
      <c r="KO48" s="351">
        <f t="shared" si="140"/>
        <v>9998.5500000000029</v>
      </c>
      <c r="KP48" s="351">
        <f t="shared" si="140"/>
        <v>13494.600000000002</v>
      </c>
      <c r="KQ48" s="351">
        <f t="shared" si="140"/>
        <v>0</v>
      </c>
      <c r="KR48" s="351">
        <f t="shared" si="140"/>
        <v>10067.400000000005</v>
      </c>
      <c r="KS48" s="351">
        <f t="shared" si="140"/>
        <v>0</v>
      </c>
      <c r="KT48" s="351">
        <f t="shared" si="140"/>
        <v>25857.000000000004</v>
      </c>
      <c r="KU48" s="351">
        <f t="shared" si="140"/>
        <v>76.499999999998366</v>
      </c>
      <c r="KV48" s="351">
        <f t="shared" si="140"/>
        <v>13724.100000000004</v>
      </c>
      <c r="KW48" s="351">
        <f t="shared" si="140"/>
        <v>688.49999999999886</v>
      </c>
      <c r="KX48" s="351">
        <f t="shared" si="140"/>
        <v>12890.250000000005</v>
      </c>
      <c r="KY48" s="351">
        <f t="shared" si="140"/>
        <v>5355</v>
      </c>
      <c r="KZ48" s="351">
        <f t="shared" si="140"/>
        <v>2249.0999999999995</v>
      </c>
      <c r="LA48" s="351">
        <f t="shared" si="140"/>
        <v>5546.2500000000009</v>
      </c>
      <c r="LB48" s="351">
        <f t="shared" si="140"/>
        <v>2027.2500000000009</v>
      </c>
      <c r="LC48" s="351">
        <f t="shared" si="140"/>
        <v>1415.2500000000039</v>
      </c>
      <c r="LD48" s="351">
        <f t="shared" si="140"/>
        <v>1147.5000000000027</v>
      </c>
      <c r="LE48" s="351">
        <f t="shared" si="140"/>
        <v>5163.7500000000018</v>
      </c>
      <c r="LF48" s="351">
        <f t="shared" si="140"/>
        <v>18742.500000000004</v>
      </c>
      <c r="LG48" s="351">
        <f t="shared" si="140"/>
        <v>15315.300000000001</v>
      </c>
      <c r="LH48" s="351">
        <f t="shared" si="140"/>
        <v>0</v>
      </c>
      <c r="LI48" s="351">
        <f t="shared" si="140"/>
        <v>1300.4999999999995</v>
      </c>
      <c r="LJ48" s="351">
        <f t="shared" si="140"/>
        <v>535.50000000000284</v>
      </c>
      <c r="LK48" s="351">
        <f t="shared" ref="LK48:NV48" si="141">+IFERROR(LK19*1+LK33*1,"")</f>
        <v>2891.7000000000003</v>
      </c>
      <c r="LL48" s="351">
        <f t="shared" si="141"/>
        <v>14672.7</v>
      </c>
      <c r="LM48" s="351">
        <f t="shared" si="141"/>
        <v>856.80000000000075</v>
      </c>
      <c r="LN48" s="351">
        <f t="shared" si="141"/>
        <v>0</v>
      </c>
      <c r="LO48" s="351">
        <f t="shared" si="141"/>
        <v>20157.750000000004</v>
      </c>
      <c r="LP48" s="351">
        <f t="shared" si="141"/>
        <v>5140.8</v>
      </c>
      <c r="LQ48" s="351">
        <f t="shared" si="141"/>
        <v>9424.8000000000029</v>
      </c>
      <c r="LR48" s="351">
        <f t="shared" si="141"/>
        <v>7282.800000000002</v>
      </c>
      <c r="LS48" s="351">
        <f t="shared" si="141"/>
        <v>4437.0000000000009</v>
      </c>
      <c r="LT48" s="351">
        <f t="shared" si="141"/>
        <v>0</v>
      </c>
      <c r="LU48" s="351">
        <f t="shared" si="141"/>
        <v>18008.100000000002</v>
      </c>
      <c r="LV48" s="351">
        <f t="shared" si="141"/>
        <v>18742.500000000004</v>
      </c>
      <c r="LW48" s="351">
        <f t="shared" si="141"/>
        <v>956.25</v>
      </c>
      <c r="LX48" s="351">
        <f t="shared" si="141"/>
        <v>4138.650000000006</v>
      </c>
      <c r="LY48" s="351">
        <f t="shared" si="141"/>
        <v>0</v>
      </c>
      <c r="LZ48" s="351">
        <f t="shared" si="141"/>
        <v>0</v>
      </c>
      <c r="MA48" s="351">
        <f t="shared" si="141"/>
        <v>6380.1000000000031</v>
      </c>
      <c r="MB48" s="351">
        <f t="shared" si="141"/>
        <v>17028.900000000001</v>
      </c>
      <c r="MC48" s="351">
        <f t="shared" si="141"/>
        <v>2998.8000000000025</v>
      </c>
      <c r="MD48" s="351">
        <f t="shared" si="141"/>
        <v>8376.7500000000018</v>
      </c>
      <c r="ME48" s="351">
        <f t="shared" si="141"/>
        <v>7619.4000000000033</v>
      </c>
      <c r="MF48" s="351">
        <f t="shared" si="141"/>
        <v>12423.600000000002</v>
      </c>
      <c r="MG48" s="351">
        <f t="shared" si="141"/>
        <v>2784.6000000000026</v>
      </c>
      <c r="MH48" s="351">
        <f t="shared" si="141"/>
        <v>5010.7500000000018</v>
      </c>
      <c r="MI48" s="351">
        <f t="shared" si="141"/>
        <v>0</v>
      </c>
      <c r="MJ48" s="351">
        <f t="shared" si="141"/>
        <v>17564.400000000001</v>
      </c>
      <c r="MK48" s="351">
        <f t="shared" si="141"/>
        <v>18742.500000000004</v>
      </c>
      <c r="ML48" s="351">
        <f t="shared" si="141"/>
        <v>4475.25</v>
      </c>
      <c r="MM48" s="351">
        <f t="shared" si="141"/>
        <v>2639.2500000000014</v>
      </c>
      <c r="MN48" s="351">
        <f t="shared" si="141"/>
        <v>214.20000000000019</v>
      </c>
      <c r="MO48" s="351">
        <f t="shared" si="141"/>
        <v>0</v>
      </c>
      <c r="MP48" s="351">
        <f t="shared" si="141"/>
        <v>10388.700000000006</v>
      </c>
      <c r="MQ48" s="351">
        <f t="shared" si="141"/>
        <v>6173.550000000002</v>
      </c>
      <c r="MR48" s="351">
        <f t="shared" si="141"/>
        <v>11191.950000000003</v>
      </c>
      <c r="MS48" s="351">
        <f t="shared" si="141"/>
        <v>1300.5000000000027</v>
      </c>
      <c r="MT48" s="351">
        <f t="shared" si="141"/>
        <v>0</v>
      </c>
      <c r="MU48" s="351">
        <f t="shared" si="141"/>
        <v>5645.7000000000071</v>
      </c>
      <c r="MV48" s="351">
        <f t="shared" si="141"/>
        <v>10388.700000000003</v>
      </c>
      <c r="MW48" s="351">
        <f t="shared" si="141"/>
        <v>2998.8000000000025</v>
      </c>
      <c r="MX48" s="351">
        <f t="shared" si="141"/>
        <v>16386.300000000003</v>
      </c>
      <c r="MY48" s="351">
        <f t="shared" si="141"/>
        <v>6548.4000000000015</v>
      </c>
      <c r="MZ48" s="351">
        <f t="shared" si="141"/>
        <v>0</v>
      </c>
      <c r="NA48" s="351">
        <f t="shared" si="141"/>
        <v>0</v>
      </c>
      <c r="NB48" s="351">
        <f t="shared" si="141"/>
        <v>0</v>
      </c>
      <c r="NC48" s="351">
        <f t="shared" si="141"/>
        <v>5836.9500000000062</v>
      </c>
      <c r="ND48" s="351">
        <f t="shared" si="141"/>
        <v>0</v>
      </c>
      <c r="NE48" s="351">
        <f t="shared" si="141"/>
        <v>191.25000000000273</v>
      </c>
      <c r="NF48" s="351">
        <f t="shared" si="141"/>
        <v>2907.0000000000027</v>
      </c>
      <c r="NG48" s="351">
        <f t="shared" si="141"/>
        <v>38.249999999999183</v>
      </c>
      <c r="NH48" s="351">
        <f t="shared" si="141"/>
        <v>0</v>
      </c>
      <c r="NI48" s="351">
        <f t="shared" si="141"/>
        <v>16707.600000000002</v>
      </c>
      <c r="NJ48" s="351">
        <f t="shared" si="141"/>
        <v>2677.5</v>
      </c>
      <c r="NK48" s="351">
        <f t="shared" si="141"/>
        <v>18742.500000000004</v>
      </c>
      <c r="NL48" s="351">
        <f t="shared" si="141"/>
        <v>5393.2500000000009</v>
      </c>
      <c r="NM48" s="351">
        <f t="shared" si="141"/>
        <v>20035.350000000006</v>
      </c>
      <c r="NN48" s="351">
        <f t="shared" si="141"/>
        <v>4176.9000000000015</v>
      </c>
      <c r="NO48" s="351">
        <f t="shared" si="141"/>
        <v>4735.3500000000049</v>
      </c>
      <c r="NP48" s="351">
        <f t="shared" si="141"/>
        <v>8300.25</v>
      </c>
      <c r="NQ48" s="351">
        <f t="shared" si="141"/>
        <v>24747.750000000004</v>
      </c>
      <c r="NR48" s="351">
        <f t="shared" si="141"/>
        <v>4069.8000000000038</v>
      </c>
      <c r="NS48" s="351">
        <f t="shared" si="141"/>
        <v>765.00000000000409</v>
      </c>
      <c r="NT48" s="351">
        <f t="shared" si="141"/>
        <v>11995.2</v>
      </c>
      <c r="NU48" s="351">
        <f t="shared" si="141"/>
        <v>1866.6000000000049</v>
      </c>
      <c r="NV48" s="351">
        <f t="shared" si="141"/>
        <v>0</v>
      </c>
      <c r="NW48" s="351">
        <f t="shared" ref="NW48:QH48" si="142">+IFERROR(NW19*1+NW33*1,"")</f>
        <v>2891.7000000000003</v>
      </c>
      <c r="NX48" s="351">
        <f t="shared" si="142"/>
        <v>5125.5000000000027</v>
      </c>
      <c r="NY48" s="351">
        <f t="shared" si="142"/>
        <v>0</v>
      </c>
      <c r="NZ48" s="351">
        <f t="shared" si="142"/>
        <v>11566.800000000001</v>
      </c>
      <c r="OA48" s="351">
        <f t="shared" si="142"/>
        <v>0</v>
      </c>
      <c r="OB48" s="351">
        <f t="shared" si="142"/>
        <v>321.30000000000268</v>
      </c>
      <c r="OC48" s="351">
        <f t="shared" si="142"/>
        <v>1820.7000000000039</v>
      </c>
      <c r="OD48" s="351">
        <f t="shared" si="142"/>
        <v>11673.900000000003</v>
      </c>
      <c r="OE48" s="351">
        <f t="shared" si="142"/>
        <v>0</v>
      </c>
      <c r="OF48" s="351">
        <f t="shared" si="142"/>
        <v>18207.000000000004</v>
      </c>
      <c r="OG48" s="351">
        <f t="shared" si="142"/>
        <v>18742.500000000004</v>
      </c>
      <c r="OH48" s="351">
        <f t="shared" si="142"/>
        <v>14244.300000000001</v>
      </c>
      <c r="OI48" s="351">
        <f t="shared" si="142"/>
        <v>8935.2000000000062</v>
      </c>
      <c r="OJ48" s="351">
        <f t="shared" si="142"/>
        <v>18742.500000000004</v>
      </c>
      <c r="OK48" s="351">
        <f t="shared" si="142"/>
        <v>5355</v>
      </c>
      <c r="OL48" s="351">
        <f t="shared" si="142"/>
        <v>1499.4000000000012</v>
      </c>
      <c r="OM48" s="351">
        <f t="shared" si="142"/>
        <v>11673.900000000003</v>
      </c>
      <c r="ON48" s="351">
        <f t="shared" si="142"/>
        <v>18742.500000000004</v>
      </c>
      <c r="OO48" s="351">
        <f t="shared" si="142"/>
        <v>6579.0000000000027</v>
      </c>
      <c r="OP48" s="351">
        <f t="shared" si="142"/>
        <v>0</v>
      </c>
      <c r="OQ48" s="351">
        <f t="shared" si="142"/>
        <v>0</v>
      </c>
      <c r="OR48" s="351">
        <f t="shared" si="142"/>
        <v>7780.0500000000011</v>
      </c>
      <c r="OS48" s="351">
        <f t="shared" si="142"/>
        <v>0</v>
      </c>
      <c r="OT48" s="351">
        <f t="shared" si="142"/>
        <v>21687.750000000007</v>
      </c>
      <c r="OU48" s="351">
        <f t="shared" si="142"/>
        <v>1690.650000000004</v>
      </c>
      <c r="OV48" s="351">
        <f t="shared" si="142"/>
        <v>18742.500000000004</v>
      </c>
      <c r="OW48" s="351">
        <f t="shared" si="142"/>
        <v>4169.2500000000027</v>
      </c>
      <c r="OX48" s="351">
        <f t="shared" si="142"/>
        <v>13173.3</v>
      </c>
      <c r="OY48" s="351">
        <f t="shared" si="142"/>
        <v>0</v>
      </c>
      <c r="OZ48" s="351">
        <f t="shared" si="142"/>
        <v>5928.7500000000018</v>
      </c>
      <c r="PA48" s="351">
        <f t="shared" si="142"/>
        <v>459.00000000000381</v>
      </c>
      <c r="PB48" s="351">
        <f t="shared" si="142"/>
        <v>3962.7000000000012</v>
      </c>
      <c r="PC48" s="351">
        <f t="shared" si="142"/>
        <v>0</v>
      </c>
      <c r="PD48" s="351">
        <f t="shared" si="142"/>
        <v>535.50000000000284</v>
      </c>
      <c r="PE48" s="351">
        <f t="shared" si="142"/>
        <v>10710</v>
      </c>
      <c r="PF48" s="351">
        <f t="shared" si="142"/>
        <v>2142.0000000000018</v>
      </c>
      <c r="PG48" s="351">
        <f t="shared" si="142"/>
        <v>3557.2500000000023</v>
      </c>
      <c r="PH48" s="351">
        <f t="shared" si="142"/>
        <v>0</v>
      </c>
      <c r="PI48" s="351">
        <f t="shared" si="142"/>
        <v>8246.7000000000007</v>
      </c>
      <c r="PJ48" s="351">
        <f t="shared" si="142"/>
        <v>2891.7000000000003</v>
      </c>
      <c r="PK48" s="351">
        <f t="shared" si="142"/>
        <v>2754.0000000000023</v>
      </c>
      <c r="PL48" s="351">
        <f t="shared" si="142"/>
        <v>18742.500000000004</v>
      </c>
      <c r="PM48" s="351">
        <f t="shared" si="142"/>
        <v>13066.200000000003</v>
      </c>
      <c r="PN48" s="351">
        <f t="shared" si="142"/>
        <v>9746.1000000000022</v>
      </c>
      <c r="PO48" s="351">
        <f t="shared" si="142"/>
        <v>76.499999999998366</v>
      </c>
      <c r="PP48" s="351">
        <f t="shared" si="142"/>
        <v>0</v>
      </c>
      <c r="PQ48" s="351">
        <f t="shared" si="142"/>
        <v>0</v>
      </c>
      <c r="PR48" s="351">
        <f t="shared" si="142"/>
        <v>15988.500000000002</v>
      </c>
      <c r="PS48" s="351">
        <f t="shared" si="142"/>
        <v>19125.000000000004</v>
      </c>
      <c r="PT48" s="351">
        <f t="shared" si="142"/>
        <v>0</v>
      </c>
      <c r="PU48" s="351">
        <f t="shared" si="142"/>
        <v>7604.0999999999995</v>
      </c>
      <c r="PV48" s="351">
        <f t="shared" si="142"/>
        <v>6426.0000000000009</v>
      </c>
      <c r="PW48" s="351">
        <f t="shared" si="142"/>
        <v>12852.000000000002</v>
      </c>
      <c r="PX48" s="351">
        <f t="shared" si="142"/>
        <v>13525.200000000004</v>
      </c>
      <c r="PY48" s="351">
        <f t="shared" si="142"/>
        <v>1644.7500000000023</v>
      </c>
      <c r="PZ48" s="351">
        <f t="shared" si="142"/>
        <v>11467.350000000002</v>
      </c>
      <c r="QA48" s="351">
        <f t="shared" si="142"/>
        <v>12033.450000000006</v>
      </c>
      <c r="QB48" s="351">
        <f t="shared" si="142"/>
        <v>6257.7000000000044</v>
      </c>
      <c r="QC48" s="351">
        <f t="shared" si="142"/>
        <v>0</v>
      </c>
      <c r="QD48" s="351">
        <f t="shared" si="142"/>
        <v>17235.450000000004</v>
      </c>
      <c r="QE48" s="351">
        <f t="shared" si="142"/>
        <v>0</v>
      </c>
      <c r="QF48" s="351">
        <f t="shared" si="142"/>
        <v>1606.5000000000039</v>
      </c>
      <c r="QG48" s="351">
        <f t="shared" si="142"/>
        <v>18757.800000000003</v>
      </c>
      <c r="QH48" s="351">
        <f t="shared" si="142"/>
        <v>6035.8500000000031</v>
      </c>
      <c r="QI48" s="351">
        <f t="shared" ref="QI48:SG48" si="143">+IFERROR(QI19*1+QI33*1,"")</f>
        <v>0</v>
      </c>
      <c r="QJ48" s="351">
        <f t="shared" si="143"/>
        <v>841.5000000000025</v>
      </c>
      <c r="QK48" s="351">
        <f t="shared" si="143"/>
        <v>7879.5000000000018</v>
      </c>
      <c r="QL48" s="351">
        <f t="shared" si="143"/>
        <v>11880.450000000006</v>
      </c>
      <c r="QM48" s="351">
        <f t="shared" si="143"/>
        <v>13815.9</v>
      </c>
      <c r="QN48" s="351">
        <f t="shared" si="143"/>
        <v>9761.4000000000015</v>
      </c>
      <c r="QO48" s="351">
        <f t="shared" si="143"/>
        <v>10602.900000000001</v>
      </c>
      <c r="QP48" s="351">
        <f t="shared" si="143"/>
        <v>6464.2500000000018</v>
      </c>
      <c r="QQ48" s="351">
        <f t="shared" si="143"/>
        <v>0</v>
      </c>
      <c r="QR48" s="351">
        <f t="shared" si="143"/>
        <v>7175.7000000000044</v>
      </c>
      <c r="QS48" s="351">
        <f t="shared" si="143"/>
        <v>23676.750000000004</v>
      </c>
      <c r="QT48" s="351">
        <f t="shared" si="143"/>
        <v>2142.0000000000018</v>
      </c>
      <c r="QU48" s="351">
        <f t="shared" si="143"/>
        <v>20295.450000000004</v>
      </c>
      <c r="QV48" s="351">
        <f t="shared" si="143"/>
        <v>5859.9000000000033</v>
      </c>
      <c r="QW48" s="351">
        <f t="shared" si="143"/>
        <v>153.00000000000352</v>
      </c>
      <c r="QX48" s="351">
        <f t="shared" si="143"/>
        <v>4092.7500000000009</v>
      </c>
      <c r="QY48" s="351">
        <f t="shared" si="143"/>
        <v>5247.9000000000024</v>
      </c>
      <c r="QZ48" s="351">
        <f t="shared" si="143"/>
        <v>0</v>
      </c>
      <c r="RA48" s="351">
        <f t="shared" si="143"/>
        <v>4704.7500000000018</v>
      </c>
      <c r="RB48" s="351">
        <f t="shared" si="143"/>
        <v>8032.5</v>
      </c>
      <c r="RC48" s="351">
        <f t="shared" si="143"/>
        <v>0</v>
      </c>
      <c r="RD48" s="351">
        <f t="shared" si="143"/>
        <v>1415.2500000000039</v>
      </c>
      <c r="RE48" s="351">
        <f t="shared" si="143"/>
        <v>8147.2500000000036</v>
      </c>
      <c r="RF48" s="351">
        <f t="shared" si="143"/>
        <v>12852.000000000002</v>
      </c>
      <c r="RG48" s="351">
        <f t="shared" si="143"/>
        <v>3633.7500000000005</v>
      </c>
      <c r="RH48" s="351">
        <f t="shared" si="143"/>
        <v>4513.5000000000027</v>
      </c>
      <c r="RI48" s="351">
        <f t="shared" si="143"/>
        <v>3748.5000000000018</v>
      </c>
      <c r="RJ48" s="351">
        <f t="shared" si="143"/>
        <v>5362.6500000000069</v>
      </c>
      <c r="RK48" s="351">
        <f t="shared" si="143"/>
        <v>1499.4000000000012</v>
      </c>
      <c r="RL48" s="351">
        <f t="shared" si="143"/>
        <v>0</v>
      </c>
      <c r="RM48" s="351">
        <f t="shared" si="143"/>
        <v>10947.150000000007</v>
      </c>
      <c r="RN48" s="351">
        <f t="shared" si="143"/>
        <v>4498.2000000000044</v>
      </c>
      <c r="RO48" s="351">
        <f t="shared" si="143"/>
        <v>3572.5500000000034</v>
      </c>
      <c r="RP48" s="351">
        <f t="shared" si="143"/>
        <v>2371.5000000000005</v>
      </c>
      <c r="RQ48" s="351">
        <f t="shared" si="143"/>
        <v>18742.500000000004</v>
      </c>
      <c r="RR48" s="351">
        <f t="shared" si="143"/>
        <v>18742.500000000004</v>
      </c>
      <c r="RS48" s="351">
        <f t="shared" si="143"/>
        <v>1568.2500000000005</v>
      </c>
      <c r="RT48" s="351">
        <f t="shared" si="143"/>
        <v>9639.0000000000036</v>
      </c>
      <c r="RU48" s="351">
        <f t="shared" si="143"/>
        <v>13976.550000000001</v>
      </c>
      <c r="RV48" s="351">
        <f t="shared" si="143"/>
        <v>4513.5000000000027</v>
      </c>
      <c r="RW48" s="351">
        <f t="shared" si="143"/>
        <v>0</v>
      </c>
      <c r="RX48" s="351">
        <f t="shared" si="143"/>
        <v>114.75000000000435</v>
      </c>
      <c r="RY48" s="351">
        <f t="shared" si="143"/>
        <v>1224.0000000000011</v>
      </c>
      <c r="RZ48" s="351">
        <f t="shared" si="143"/>
        <v>7925.4000000000024</v>
      </c>
      <c r="SA48" s="351">
        <f t="shared" si="143"/>
        <v>3213.0000000000027</v>
      </c>
      <c r="SB48" s="351">
        <f t="shared" si="143"/>
        <v>1790.1</v>
      </c>
      <c r="SC48" s="351">
        <f t="shared" si="143"/>
        <v>0</v>
      </c>
      <c r="SD48" s="351">
        <f t="shared" si="143"/>
        <v>2463.2999999999997</v>
      </c>
      <c r="SE48" s="351">
        <f t="shared" si="143"/>
        <v>14229.000000000002</v>
      </c>
      <c r="SF48" s="351">
        <f t="shared" si="143"/>
        <v>6640.2000000000007</v>
      </c>
      <c r="SG48" s="351">
        <f t="shared" si="143"/>
        <v>4199.8500000000031</v>
      </c>
      <c r="SI48" s="25">
        <f t="shared" si="119"/>
        <v>6578.3574000000035</v>
      </c>
      <c r="SQ48" s="247">
        <f t="shared" si="120"/>
        <v>2016</v>
      </c>
      <c r="SR48" s="247">
        <f t="shared" si="121"/>
        <v>108</v>
      </c>
      <c r="SS48" s="247">
        <f t="shared" si="122"/>
        <v>360</v>
      </c>
      <c r="ST48" s="247">
        <f t="shared" si="123"/>
        <v>496</v>
      </c>
      <c r="SU48" s="247">
        <f t="shared" si="124"/>
        <v>500</v>
      </c>
      <c r="SV48" s="247">
        <f t="shared" si="125"/>
        <v>500</v>
      </c>
      <c r="SW48" s="247">
        <f t="shared" si="126"/>
        <v>500</v>
      </c>
      <c r="SX48" s="247">
        <f t="shared" si="127"/>
        <v>500</v>
      </c>
      <c r="SY48" s="247">
        <f t="shared" si="128"/>
        <v>500</v>
      </c>
      <c r="SZ48" s="247">
        <f t="shared" si="129"/>
        <v>500</v>
      </c>
      <c r="TA48" s="25"/>
      <c r="TB48" s="168">
        <f t="shared" si="130"/>
        <v>0.216</v>
      </c>
      <c r="TC48" s="168">
        <f t="shared" si="131"/>
        <v>0.504</v>
      </c>
      <c r="TD48" s="168">
        <f t="shared" si="104"/>
        <v>0.27200000000000002</v>
      </c>
      <c r="TE48" s="168">
        <f t="shared" si="105"/>
        <v>8.0000000000000002E-3</v>
      </c>
      <c r="TF48" s="168">
        <f t="shared" si="106"/>
        <v>0</v>
      </c>
      <c r="TG48" s="168">
        <f t="shared" si="107"/>
        <v>0</v>
      </c>
      <c r="TH48" s="168">
        <f t="shared" si="108"/>
        <v>0</v>
      </c>
      <c r="TI48" s="168">
        <f t="shared" si="109"/>
        <v>0</v>
      </c>
      <c r="TJ48" s="168">
        <f t="shared" si="110"/>
        <v>0</v>
      </c>
      <c r="TK48" s="94">
        <f t="shared" si="132"/>
        <v>1</v>
      </c>
      <c r="TM48">
        <v>3</v>
      </c>
      <c r="TO48">
        <f>ROUND(499*0.25,0)</f>
        <v>125</v>
      </c>
      <c r="TP48" s="477">
        <f>+SMALL(B48:SG48,ROUND(SZ48*$TP$15,0))</f>
        <v>497.25000000000301</v>
      </c>
      <c r="TQ48" s="477">
        <f t="shared" si="133"/>
        <v>10947.150000000007</v>
      </c>
      <c r="TR48" s="25">
        <f t="shared" si="134"/>
        <v>6578.3574000000035</v>
      </c>
      <c r="TS48">
        <f>+RANK(SI48,B48:SI48,1)</f>
        <v>299</v>
      </c>
      <c r="TT48" s="168">
        <f>+TS48/SZ48</f>
        <v>0.59799999999999998</v>
      </c>
      <c r="TV48" s="168">
        <f t="shared" si="135"/>
        <v>0.216</v>
      </c>
    </row>
    <row r="49" spans="1:542">
      <c r="A49" s="227">
        <v>2017</v>
      </c>
      <c r="B49" s="351">
        <f>+IFERROR(B20*1+B34*1,"")</f>
        <v>25933.500000000007</v>
      </c>
      <c r="C49" s="351">
        <f t="shared" ref="C49:BN49" si="144">+IFERROR(C20*1+C34*1,"")</f>
        <v>1178.1000000000033</v>
      </c>
      <c r="D49" s="351">
        <f t="shared" si="144"/>
        <v>16967.700000000004</v>
      </c>
      <c r="E49" s="351">
        <f t="shared" si="144"/>
        <v>7925.4000000000024</v>
      </c>
      <c r="F49" s="351">
        <f t="shared" si="144"/>
        <v>5584.5</v>
      </c>
      <c r="G49" s="351">
        <f t="shared" si="144"/>
        <v>2249.0999999999995</v>
      </c>
      <c r="H49" s="351">
        <f t="shared" si="144"/>
        <v>5783.4000000000005</v>
      </c>
      <c r="I49" s="351">
        <f t="shared" si="144"/>
        <v>5393.2499999999991</v>
      </c>
      <c r="J49" s="351">
        <f t="shared" si="144"/>
        <v>5140.8</v>
      </c>
      <c r="K49" s="351">
        <f t="shared" si="144"/>
        <v>1912.5</v>
      </c>
      <c r="L49" s="351">
        <f t="shared" si="144"/>
        <v>12209.400000000001</v>
      </c>
      <c r="M49" s="351">
        <f t="shared" si="144"/>
        <v>11742.749999999998</v>
      </c>
      <c r="N49" s="351">
        <f t="shared" si="144"/>
        <v>0</v>
      </c>
      <c r="O49" s="351">
        <f t="shared" si="144"/>
        <v>9845.5500000000029</v>
      </c>
      <c r="P49" s="351">
        <f t="shared" si="144"/>
        <v>214.20000000000019</v>
      </c>
      <c r="Q49" s="351">
        <f t="shared" si="144"/>
        <v>24212.250000000007</v>
      </c>
      <c r="R49" s="351">
        <f t="shared" si="144"/>
        <v>14320.800000000003</v>
      </c>
      <c r="S49" s="351">
        <f t="shared" si="144"/>
        <v>1989.0000000000018</v>
      </c>
      <c r="T49" s="351">
        <f t="shared" si="144"/>
        <v>18742.500000000004</v>
      </c>
      <c r="U49" s="351">
        <f t="shared" si="144"/>
        <v>0</v>
      </c>
      <c r="V49" s="351">
        <f t="shared" si="144"/>
        <v>10710</v>
      </c>
      <c r="W49" s="351">
        <f t="shared" si="144"/>
        <v>2983.5000000000009</v>
      </c>
      <c r="X49" s="351">
        <f t="shared" si="144"/>
        <v>6273.0000000000018</v>
      </c>
      <c r="Y49" s="351">
        <f t="shared" si="144"/>
        <v>11979.900000000005</v>
      </c>
      <c r="Z49" s="351">
        <f t="shared" si="144"/>
        <v>9424.8000000000029</v>
      </c>
      <c r="AA49" s="351">
        <f t="shared" si="144"/>
        <v>0</v>
      </c>
      <c r="AB49" s="351">
        <f t="shared" si="144"/>
        <v>9195.3000000000029</v>
      </c>
      <c r="AC49" s="351">
        <f t="shared" si="144"/>
        <v>21343.500000000007</v>
      </c>
      <c r="AD49" s="351">
        <f t="shared" si="144"/>
        <v>10755.900000000003</v>
      </c>
      <c r="AE49" s="351">
        <f t="shared" si="144"/>
        <v>0</v>
      </c>
      <c r="AF49" s="351">
        <f t="shared" si="144"/>
        <v>18742.500000000004</v>
      </c>
      <c r="AG49" s="351">
        <f t="shared" si="144"/>
        <v>13280.400000000001</v>
      </c>
      <c r="AH49" s="351">
        <f t="shared" si="144"/>
        <v>19086.750000000004</v>
      </c>
      <c r="AI49" s="351">
        <f t="shared" si="144"/>
        <v>11995.2</v>
      </c>
      <c r="AJ49" s="351">
        <f t="shared" si="144"/>
        <v>15101.100000000002</v>
      </c>
      <c r="AK49" s="351">
        <f t="shared" si="144"/>
        <v>0</v>
      </c>
      <c r="AL49" s="351">
        <f t="shared" si="144"/>
        <v>856.80000000000075</v>
      </c>
      <c r="AM49" s="351">
        <f t="shared" si="144"/>
        <v>11245.500000000004</v>
      </c>
      <c r="AN49" s="351">
        <f t="shared" si="144"/>
        <v>10710</v>
      </c>
      <c r="AO49" s="351">
        <f t="shared" si="144"/>
        <v>4176.9000000000015</v>
      </c>
      <c r="AP49" s="351">
        <f t="shared" si="144"/>
        <v>7711.2000000000025</v>
      </c>
      <c r="AQ49" s="351">
        <f t="shared" si="144"/>
        <v>4284.0000000000036</v>
      </c>
      <c r="AR49" s="351">
        <f t="shared" si="144"/>
        <v>12852.000000000002</v>
      </c>
      <c r="AS49" s="351">
        <f t="shared" si="144"/>
        <v>0</v>
      </c>
      <c r="AT49" s="351">
        <f t="shared" si="144"/>
        <v>7175.7000000000044</v>
      </c>
      <c r="AU49" s="351">
        <f t="shared" si="144"/>
        <v>642.60000000000059</v>
      </c>
      <c r="AV49" s="351">
        <f t="shared" si="144"/>
        <v>3855.6000000000035</v>
      </c>
      <c r="AW49" s="351">
        <f t="shared" si="144"/>
        <v>0</v>
      </c>
      <c r="AX49" s="351">
        <f t="shared" si="144"/>
        <v>0</v>
      </c>
      <c r="AY49" s="351">
        <f t="shared" si="144"/>
        <v>3404.2500000000023</v>
      </c>
      <c r="AZ49" s="351">
        <f t="shared" si="144"/>
        <v>0</v>
      </c>
      <c r="BA49" s="351">
        <f t="shared" si="144"/>
        <v>8965.8000000000029</v>
      </c>
      <c r="BB49" s="351">
        <f t="shared" si="144"/>
        <v>214.20000000000019</v>
      </c>
      <c r="BC49" s="351">
        <f t="shared" si="144"/>
        <v>0</v>
      </c>
      <c r="BD49" s="351">
        <f t="shared" si="144"/>
        <v>4360.5000000000018</v>
      </c>
      <c r="BE49" s="351">
        <f t="shared" si="144"/>
        <v>10067.400000000005</v>
      </c>
      <c r="BF49" s="351">
        <f t="shared" si="144"/>
        <v>535.50000000000216</v>
      </c>
      <c r="BG49" s="351">
        <f t="shared" si="144"/>
        <v>0</v>
      </c>
      <c r="BH49" s="351">
        <f t="shared" si="144"/>
        <v>0</v>
      </c>
      <c r="BI49" s="351">
        <f t="shared" si="144"/>
        <v>2524.5000000000005</v>
      </c>
      <c r="BJ49" s="351">
        <f t="shared" si="144"/>
        <v>15154.65</v>
      </c>
      <c r="BK49" s="351">
        <f t="shared" si="144"/>
        <v>6426.0000000000009</v>
      </c>
      <c r="BL49" s="351">
        <f t="shared" si="144"/>
        <v>0</v>
      </c>
      <c r="BM49" s="351">
        <f t="shared" si="144"/>
        <v>5592.1500000000024</v>
      </c>
      <c r="BN49" s="351">
        <f t="shared" si="144"/>
        <v>1568.2500000000005</v>
      </c>
      <c r="BO49" s="351">
        <f t="shared" ref="BO49:DZ49" si="145">+IFERROR(BO20*1+BO34*1,"")</f>
        <v>0</v>
      </c>
      <c r="BP49" s="351">
        <f t="shared" si="145"/>
        <v>963.90000000000327</v>
      </c>
      <c r="BQ49" s="351">
        <f t="shared" si="145"/>
        <v>12484.800000000001</v>
      </c>
      <c r="BR49" s="351">
        <f t="shared" si="145"/>
        <v>17564.400000000001</v>
      </c>
      <c r="BS49" s="351">
        <f t="shared" si="145"/>
        <v>0</v>
      </c>
      <c r="BT49" s="351">
        <f t="shared" si="145"/>
        <v>5355</v>
      </c>
      <c r="BU49" s="351">
        <f t="shared" si="145"/>
        <v>0</v>
      </c>
      <c r="BV49" s="351">
        <f t="shared" si="145"/>
        <v>0</v>
      </c>
      <c r="BW49" s="351">
        <f t="shared" si="145"/>
        <v>6961.5000000000036</v>
      </c>
      <c r="BX49" s="351">
        <f t="shared" si="145"/>
        <v>8996.4000000000033</v>
      </c>
      <c r="BY49" s="351">
        <f t="shared" si="145"/>
        <v>0</v>
      </c>
      <c r="BZ49" s="351">
        <f t="shared" si="145"/>
        <v>6043.5</v>
      </c>
      <c r="CA49" s="351">
        <f t="shared" si="145"/>
        <v>0</v>
      </c>
      <c r="CB49" s="351">
        <f t="shared" si="145"/>
        <v>4873.0500000000038</v>
      </c>
      <c r="CC49" s="351">
        <f t="shared" si="145"/>
        <v>0</v>
      </c>
      <c r="CD49" s="351">
        <f t="shared" si="145"/>
        <v>12507.750000000002</v>
      </c>
      <c r="CE49" s="351">
        <f t="shared" si="145"/>
        <v>0</v>
      </c>
      <c r="CF49" s="351">
        <f t="shared" si="145"/>
        <v>2142.0000000000018</v>
      </c>
      <c r="CG49" s="351">
        <f t="shared" si="145"/>
        <v>0</v>
      </c>
      <c r="CH49" s="351">
        <f t="shared" si="145"/>
        <v>5033.7000000000025</v>
      </c>
      <c r="CI49" s="351">
        <f t="shared" si="145"/>
        <v>2417.400000000006</v>
      </c>
      <c r="CJ49" s="351">
        <f t="shared" si="145"/>
        <v>0</v>
      </c>
      <c r="CK49" s="351">
        <f t="shared" si="145"/>
        <v>5997.6000000000013</v>
      </c>
      <c r="CL49" s="351">
        <f t="shared" si="145"/>
        <v>3748.5000000000009</v>
      </c>
      <c r="CM49" s="351">
        <f t="shared" si="145"/>
        <v>11842.200000000006</v>
      </c>
      <c r="CN49" s="351">
        <f t="shared" si="145"/>
        <v>1499.4000000000012</v>
      </c>
      <c r="CO49" s="351">
        <f t="shared" si="145"/>
        <v>1912.5</v>
      </c>
      <c r="CP49" s="351">
        <f t="shared" si="145"/>
        <v>0</v>
      </c>
      <c r="CQ49" s="351">
        <f t="shared" si="145"/>
        <v>2677.5</v>
      </c>
      <c r="CR49" s="351">
        <f t="shared" si="145"/>
        <v>12821.400000000001</v>
      </c>
      <c r="CS49" s="351">
        <f t="shared" si="145"/>
        <v>20218.950000000008</v>
      </c>
      <c r="CT49" s="351">
        <f t="shared" si="145"/>
        <v>0</v>
      </c>
      <c r="CU49" s="351">
        <f t="shared" si="145"/>
        <v>1071.0000000000009</v>
      </c>
      <c r="CV49" s="351">
        <f t="shared" si="145"/>
        <v>14994.000000000004</v>
      </c>
      <c r="CW49" s="351">
        <f t="shared" si="145"/>
        <v>2891.7000000000003</v>
      </c>
      <c r="CX49" s="351">
        <f t="shared" si="145"/>
        <v>19966.500000000004</v>
      </c>
      <c r="CY49" s="351">
        <f t="shared" si="145"/>
        <v>9516.600000000004</v>
      </c>
      <c r="CZ49" s="351">
        <f t="shared" si="145"/>
        <v>1499.4000000000012</v>
      </c>
      <c r="DA49" s="351">
        <f t="shared" si="145"/>
        <v>1836.0000000000016</v>
      </c>
      <c r="DB49" s="351">
        <f t="shared" si="145"/>
        <v>13685.850000000002</v>
      </c>
      <c r="DC49" s="351">
        <f t="shared" si="145"/>
        <v>2562.7499999999995</v>
      </c>
      <c r="DD49" s="351">
        <f t="shared" si="145"/>
        <v>0</v>
      </c>
      <c r="DE49" s="351">
        <f t="shared" si="145"/>
        <v>5355</v>
      </c>
      <c r="DF49" s="351">
        <f t="shared" si="145"/>
        <v>15743.700000000003</v>
      </c>
      <c r="DG49" s="351">
        <f t="shared" si="145"/>
        <v>6426.0000000000009</v>
      </c>
      <c r="DH49" s="351">
        <f t="shared" si="145"/>
        <v>0</v>
      </c>
      <c r="DI49" s="351">
        <f t="shared" si="145"/>
        <v>6318.9000000000033</v>
      </c>
      <c r="DJ49" s="351">
        <f t="shared" si="145"/>
        <v>9294.7500000000018</v>
      </c>
      <c r="DK49" s="351">
        <f t="shared" si="145"/>
        <v>214.20000000000019</v>
      </c>
      <c r="DL49" s="351">
        <f t="shared" si="145"/>
        <v>9317.7000000000007</v>
      </c>
      <c r="DM49" s="351">
        <f t="shared" si="145"/>
        <v>13280.400000000001</v>
      </c>
      <c r="DN49" s="351">
        <f t="shared" si="145"/>
        <v>8996.4000000000033</v>
      </c>
      <c r="DO49" s="351">
        <f t="shared" si="145"/>
        <v>18742.500000000004</v>
      </c>
      <c r="DP49" s="351">
        <f t="shared" si="145"/>
        <v>20808.000000000004</v>
      </c>
      <c r="DQ49" s="351">
        <f t="shared" si="145"/>
        <v>8996.4000000000033</v>
      </c>
      <c r="DR49" s="351">
        <f t="shared" si="145"/>
        <v>5278.5000000000018</v>
      </c>
      <c r="DS49" s="351">
        <f t="shared" si="145"/>
        <v>7818.3</v>
      </c>
      <c r="DT49" s="351">
        <f t="shared" si="145"/>
        <v>0</v>
      </c>
      <c r="DU49" s="351">
        <f t="shared" si="145"/>
        <v>7925.400000000006</v>
      </c>
      <c r="DV49" s="351">
        <f t="shared" si="145"/>
        <v>25053.750000000004</v>
      </c>
      <c r="DW49" s="351">
        <f t="shared" si="145"/>
        <v>7252.2000000000062</v>
      </c>
      <c r="DX49" s="351">
        <f t="shared" si="145"/>
        <v>14672.7</v>
      </c>
      <c r="DY49" s="351">
        <f t="shared" si="145"/>
        <v>16654.050000000003</v>
      </c>
      <c r="DZ49" s="351">
        <f t="shared" si="145"/>
        <v>17457.300000000003</v>
      </c>
      <c r="EA49" s="351">
        <f t="shared" ref="EA49:GL49" si="146">+IFERROR(EA20*1+EA34*1,"")</f>
        <v>3136.5000000000009</v>
      </c>
      <c r="EB49" s="351">
        <f t="shared" si="146"/>
        <v>879.75000000000159</v>
      </c>
      <c r="EC49" s="351">
        <f t="shared" si="146"/>
        <v>3213.0000000000027</v>
      </c>
      <c r="ED49" s="351">
        <f t="shared" si="146"/>
        <v>0</v>
      </c>
      <c r="EE49" s="351">
        <f t="shared" si="146"/>
        <v>0</v>
      </c>
      <c r="EF49" s="351">
        <f t="shared" si="146"/>
        <v>11245.500000000004</v>
      </c>
      <c r="EG49" s="351">
        <f t="shared" si="146"/>
        <v>6081.7500000000027</v>
      </c>
      <c r="EH49" s="351">
        <f t="shared" si="146"/>
        <v>6104.7000000000035</v>
      </c>
      <c r="EI49" s="351">
        <f t="shared" si="146"/>
        <v>9424.8000000000029</v>
      </c>
      <c r="EJ49" s="351">
        <f t="shared" si="146"/>
        <v>688.49999999999886</v>
      </c>
      <c r="EK49" s="351">
        <f t="shared" si="146"/>
        <v>0</v>
      </c>
      <c r="EL49" s="351">
        <f t="shared" si="146"/>
        <v>18314.100000000002</v>
      </c>
      <c r="EM49" s="351">
        <f t="shared" si="146"/>
        <v>0</v>
      </c>
      <c r="EN49" s="351">
        <f t="shared" si="146"/>
        <v>4284.0000000000036</v>
      </c>
      <c r="EO49" s="351">
        <f t="shared" si="146"/>
        <v>0</v>
      </c>
      <c r="EP49" s="351">
        <f t="shared" si="146"/>
        <v>1912.5</v>
      </c>
      <c r="EQ49" s="351">
        <f t="shared" si="146"/>
        <v>3060.0000000000027</v>
      </c>
      <c r="ER49" s="351">
        <f t="shared" si="146"/>
        <v>0</v>
      </c>
      <c r="ES49" s="351">
        <f t="shared" si="146"/>
        <v>0</v>
      </c>
      <c r="ET49" s="351">
        <f t="shared" si="146"/>
        <v>4284.0000000000036</v>
      </c>
      <c r="EU49" s="351">
        <f t="shared" si="146"/>
        <v>3748.5000000000009</v>
      </c>
      <c r="EV49" s="351">
        <f t="shared" si="146"/>
        <v>0</v>
      </c>
      <c r="EW49" s="351">
        <f t="shared" si="146"/>
        <v>0</v>
      </c>
      <c r="EX49" s="351">
        <f t="shared" si="146"/>
        <v>1989.0000000000018</v>
      </c>
      <c r="EY49" s="351">
        <f t="shared" si="146"/>
        <v>3893.8500000000017</v>
      </c>
      <c r="EZ49" s="351">
        <f t="shared" si="146"/>
        <v>18742.500000000004</v>
      </c>
      <c r="FA49" s="351">
        <f t="shared" si="146"/>
        <v>0</v>
      </c>
      <c r="FB49" s="351">
        <f t="shared" si="146"/>
        <v>12423.600000000002</v>
      </c>
      <c r="FC49" s="351">
        <f t="shared" si="146"/>
        <v>18742.500000000004</v>
      </c>
      <c r="FD49" s="351">
        <f t="shared" si="146"/>
        <v>17074.800000000003</v>
      </c>
      <c r="FE49" s="351">
        <f t="shared" si="146"/>
        <v>3213.0000000000027</v>
      </c>
      <c r="FF49" s="351">
        <f t="shared" si="146"/>
        <v>0</v>
      </c>
      <c r="FG49" s="351">
        <f t="shared" si="146"/>
        <v>0</v>
      </c>
      <c r="FH49" s="351">
        <f t="shared" si="146"/>
        <v>2034.9000000000042</v>
      </c>
      <c r="FI49" s="351">
        <f t="shared" si="146"/>
        <v>10174.500000000002</v>
      </c>
      <c r="FJ49" s="351">
        <f t="shared" si="146"/>
        <v>2034.9000000000042</v>
      </c>
      <c r="FK49" s="351">
        <f t="shared" si="146"/>
        <v>13525.200000000003</v>
      </c>
      <c r="FL49" s="351">
        <f t="shared" si="146"/>
        <v>0</v>
      </c>
      <c r="FM49" s="351">
        <f t="shared" si="146"/>
        <v>0</v>
      </c>
      <c r="FN49" s="351">
        <f t="shared" si="146"/>
        <v>0</v>
      </c>
      <c r="FO49" s="351">
        <f t="shared" si="146"/>
        <v>12530.700000000004</v>
      </c>
      <c r="FP49" s="351">
        <f t="shared" si="146"/>
        <v>2142.0000000000018</v>
      </c>
      <c r="FQ49" s="351">
        <f t="shared" si="146"/>
        <v>803.2500000000033</v>
      </c>
      <c r="FR49" s="351">
        <f t="shared" si="146"/>
        <v>10579.95</v>
      </c>
      <c r="FS49" s="351">
        <f t="shared" si="146"/>
        <v>0</v>
      </c>
      <c r="FT49" s="351">
        <f t="shared" si="146"/>
        <v>0</v>
      </c>
      <c r="FU49" s="351">
        <f t="shared" si="146"/>
        <v>963.90000000000327</v>
      </c>
      <c r="FV49" s="351">
        <f t="shared" si="146"/>
        <v>18742.500000000004</v>
      </c>
      <c r="FW49" s="351">
        <f t="shared" si="146"/>
        <v>3366.0000000000032</v>
      </c>
      <c r="FX49" s="351">
        <f t="shared" si="146"/>
        <v>0</v>
      </c>
      <c r="FY49" s="351">
        <f t="shared" si="146"/>
        <v>2639.2500000000014</v>
      </c>
      <c r="FZ49" s="351">
        <f t="shared" si="146"/>
        <v>0</v>
      </c>
      <c r="GA49" s="351">
        <f t="shared" si="146"/>
        <v>5117.8500000000031</v>
      </c>
      <c r="GB49" s="351">
        <f t="shared" si="146"/>
        <v>16455.150000000001</v>
      </c>
      <c r="GC49" s="351">
        <f t="shared" si="146"/>
        <v>22146.750000000007</v>
      </c>
      <c r="GD49" s="351">
        <f t="shared" si="146"/>
        <v>0</v>
      </c>
      <c r="GE49" s="351">
        <f t="shared" si="146"/>
        <v>15636.6</v>
      </c>
      <c r="GF49" s="351">
        <f t="shared" si="146"/>
        <v>4284.0000000000036</v>
      </c>
      <c r="GG49" s="351">
        <f t="shared" si="146"/>
        <v>0</v>
      </c>
      <c r="GH49" s="351">
        <f t="shared" si="146"/>
        <v>12959.1</v>
      </c>
      <c r="GI49" s="351">
        <f t="shared" si="146"/>
        <v>3021.75</v>
      </c>
      <c r="GJ49" s="351">
        <f t="shared" si="146"/>
        <v>3213.0000000000027</v>
      </c>
      <c r="GK49" s="351">
        <f t="shared" si="146"/>
        <v>0</v>
      </c>
      <c r="GL49" s="351">
        <f t="shared" si="146"/>
        <v>6533.1000000000031</v>
      </c>
      <c r="GM49" s="351">
        <f t="shared" ref="GM49:IX49" si="147">+IFERROR(GM20*1+GM34*1,"")</f>
        <v>10381.049999999999</v>
      </c>
      <c r="GN49" s="351">
        <f t="shared" si="147"/>
        <v>0</v>
      </c>
      <c r="GO49" s="351">
        <f t="shared" si="147"/>
        <v>16814.700000000004</v>
      </c>
      <c r="GP49" s="351">
        <f t="shared" si="147"/>
        <v>765.00000000000409</v>
      </c>
      <c r="GQ49" s="351">
        <f t="shared" si="147"/>
        <v>18742.500000000004</v>
      </c>
      <c r="GR49" s="351">
        <f t="shared" si="147"/>
        <v>0</v>
      </c>
      <c r="GS49" s="351">
        <f t="shared" si="147"/>
        <v>3105.9000000000005</v>
      </c>
      <c r="GT49" s="351">
        <f t="shared" si="147"/>
        <v>17686.800000000003</v>
      </c>
      <c r="GU49" s="351">
        <f t="shared" si="147"/>
        <v>18742.500000000004</v>
      </c>
      <c r="GV49" s="351">
        <f t="shared" si="147"/>
        <v>6533.1000000000031</v>
      </c>
      <c r="GW49" s="351">
        <f t="shared" si="147"/>
        <v>12094.650000000005</v>
      </c>
      <c r="GX49" s="351">
        <f t="shared" si="147"/>
        <v>3855.6000000000035</v>
      </c>
      <c r="GY49" s="351">
        <f t="shared" si="147"/>
        <v>3748.5000000000018</v>
      </c>
      <c r="GZ49" s="351">
        <f t="shared" si="147"/>
        <v>16814.700000000004</v>
      </c>
      <c r="HA49" s="351">
        <f t="shared" si="147"/>
        <v>0</v>
      </c>
      <c r="HB49" s="351">
        <f t="shared" si="147"/>
        <v>20326.05</v>
      </c>
      <c r="HC49" s="351">
        <f t="shared" si="147"/>
        <v>0</v>
      </c>
      <c r="HD49" s="351">
        <f t="shared" si="147"/>
        <v>3855.6000000000035</v>
      </c>
      <c r="HE49" s="351">
        <f t="shared" si="147"/>
        <v>6533.1000000000031</v>
      </c>
      <c r="HF49" s="351">
        <f t="shared" si="147"/>
        <v>0</v>
      </c>
      <c r="HG49" s="351">
        <f t="shared" si="147"/>
        <v>10067.400000000005</v>
      </c>
      <c r="HH49" s="351">
        <f t="shared" si="147"/>
        <v>5163.7500000000018</v>
      </c>
      <c r="HI49" s="351">
        <f t="shared" si="147"/>
        <v>3213.0000000000027</v>
      </c>
      <c r="HJ49" s="351">
        <f t="shared" si="147"/>
        <v>8139.6000000000022</v>
      </c>
      <c r="HK49" s="351">
        <f t="shared" si="147"/>
        <v>21611.250000000004</v>
      </c>
      <c r="HL49" s="351">
        <f t="shared" si="147"/>
        <v>879.75000000000159</v>
      </c>
      <c r="HM49" s="351">
        <f t="shared" si="147"/>
        <v>0</v>
      </c>
      <c r="HN49" s="351">
        <f t="shared" si="147"/>
        <v>0</v>
      </c>
      <c r="HO49" s="351">
        <f t="shared" si="147"/>
        <v>8782.2000000000025</v>
      </c>
      <c r="HP49" s="351">
        <f t="shared" si="147"/>
        <v>7068.6000000000013</v>
      </c>
      <c r="HQ49" s="351">
        <f t="shared" si="147"/>
        <v>4712.4000000000042</v>
      </c>
      <c r="HR49" s="351">
        <f t="shared" si="147"/>
        <v>0</v>
      </c>
      <c r="HS49" s="351">
        <f t="shared" si="147"/>
        <v>10067.400000000005</v>
      </c>
      <c r="HT49" s="351">
        <f t="shared" si="147"/>
        <v>0</v>
      </c>
      <c r="HU49" s="351">
        <f t="shared" si="147"/>
        <v>0</v>
      </c>
      <c r="HV49" s="351">
        <f t="shared" si="147"/>
        <v>14917.500000000004</v>
      </c>
      <c r="HW49" s="351">
        <f t="shared" si="147"/>
        <v>15208.200000000004</v>
      </c>
      <c r="HX49" s="351">
        <f t="shared" si="147"/>
        <v>0</v>
      </c>
      <c r="HY49" s="351">
        <f t="shared" si="147"/>
        <v>1285.2000000000012</v>
      </c>
      <c r="HZ49" s="351">
        <f t="shared" si="147"/>
        <v>0</v>
      </c>
      <c r="IA49" s="351">
        <f t="shared" si="147"/>
        <v>8361.4500000000025</v>
      </c>
      <c r="IB49" s="351">
        <f t="shared" si="147"/>
        <v>3213.0000000000027</v>
      </c>
      <c r="IC49" s="351">
        <f t="shared" si="147"/>
        <v>2891.7000000000003</v>
      </c>
      <c r="ID49" s="351">
        <f t="shared" si="147"/>
        <v>4896.0000000000009</v>
      </c>
      <c r="IE49" s="351">
        <f t="shared" si="147"/>
        <v>15850.8</v>
      </c>
      <c r="IF49" s="351">
        <f t="shared" si="147"/>
        <v>0</v>
      </c>
      <c r="IG49" s="351">
        <f t="shared" si="147"/>
        <v>0</v>
      </c>
      <c r="IH49" s="351">
        <f t="shared" si="147"/>
        <v>5293.8</v>
      </c>
      <c r="II49" s="351">
        <f t="shared" si="147"/>
        <v>1644.7500000000023</v>
      </c>
      <c r="IJ49" s="351">
        <f t="shared" si="147"/>
        <v>0</v>
      </c>
      <c r="IK49" s="351">
        <f t="shared" si="147"/>
        <v>3855.6000000000035</v>
      </c>
      <c r="IL49" s="351">
        <f t="shared" si="147"/>
        <v>2180.2500000000009</v>
      </c>
      <c r="IM49" s="351">
        <f t="shared" si="147"/>
        <v>3427.200000000003</v>
      </c>
      <c r="IN49" s="351">
        <f t="shared" si="147"/>
        <v>0</v>
      </c>
      <c r="IO49" s="351">
        <f t="shared" si="147"/>
        <v>535.50000000000284</v>
      </c>
      <c r="IP49" s="351">
        <f t="shared" si="147"/>
        <v>18742.500000000004</v>
      </c>
      <c r="IQ49" s="351">
        <f t="shared" si="147"/>
        <v>8422.6500000000033</v>
      </c>
      <c r="IR49" s="351">
        <f t="shared" si="147"/>
        <v>1530.0000000000014</v>
      </c>
      <c r="IS49" s="351">
        <f t="shared" si="147"/>
        <v>0</v>
      </c>
      <c r="IT49" s="351">
        <f t="shared" si="147"/>
        <v>1644.7500000000023</v>
      </c>
      <c r="IU49" s="351">
        <f t="shared" si="147"/>
        <v>7389.9000000000042</v>
      </c>
      <c r="IV49" s="351">
        <f t="shared" si="147"/>
        <v>0</v>
      </c>
      <c r="IW49" s="351">
        <f t="shared" si="147"/>
        <v>0</v>
      </c>
      <c r="IX49" s="351">
        <f t="shared" si="147"/>
        <v>1185.7500000000018</v>
      </c>
      <c r="IY49" s="351">
        <f t="shared" ref="IY49:LJ49" si="148">+IFERROR(IY20*1+IY34*1,"")</f>
        <v>11781.000000000002</v>
      </c>
      <c r="IZ49" s="351">
        <f t="shared" si="148"/>
        <v>0</v>
      </c>
      <c r="JA49" s="351">
        <f t="shared" si="148"/>
        <v>0</v>
      </c>
      <c r="JB49" s="351">
        <f t="shared" si="148"/>
        <v>0</v>
      </c>
      <c r="JC49" s="351">
        <f t="shared" si="148"/>
        <v>0</v>
      </c>
      <c r="JD49" s="351">
        <f t="shared" si="148"/>
        <v>16707.600000000002</v>
      </c>
      <c r="JE49" s="351">
        <f t="shared" si="148"/>
        <v>1032.7499999999984</v>
      </c>
      <c r="JF49" s="351">
        <f t="shared" si="148"/>
        <v>7711.2000000000025</v>
      </c>
      <c r="JG49" s="351">
        <f t="shared" si="148"/>
        <v>6120.0000000000018</v>
      </c>
      <c r="JH49" s="351">
        <f t="shared" si="148"/>
        <v>7175.7000000000044</v>
      </c>
      <c r="JI49" s="351">
        <f t="shared" si="148"/>
        <v>0</v>
      </c>
      <c r="JJ49" s="351">
        <f t="shared" si="148"/>
        <v>8506.8000000000047</v>
      </c>
      <c r="JK49" s="351">
        <f t="shared" si="148"/>
        <v>15957.900000000001</v>
      </c>
      <c r="JL49" s="351">
        <f t="shared" si="148"/>
        <v>0</v>
      </c>
      <c r="JM49" s="351">
        <f t="shared" si="148"/>
        <v>2998.8000000000025</v>
      </c>
      <c r="JN49" s="351">
        <f t="shared" si="148"/>
        <v>0</v>
      </c>
      <c r="JO49" s="351">
        <f t="shared" si="148"/>
        <v>5569.2</v>
      </c>
      <c r="JP49" s="351">
        <f t="shared" si="148"/>
        <v>1820.7000000000039</v>
      </c>
      <c r="JQ49" s="351">
        <f t="shared" si="148"/>
        <v>18742.500000000004</v>
      </c>
      <c r="JR49" s="351">
        <f t="shared" si="148"/>
        <v>0</v>
      </c>
      <c r="JS49" s="351">
        <f t="shared" si="148"/>
        <v>9080.5500000000011</v>
      </c>
      <c r="JT49" s="351">
        <f t="shared" si="148"/>
        <v>9317.7000000000007</v>
      </c>
      <c r="JU49" s="351">
        <f t="shared" si="148"/>
        <v>1392.3000000000036</v>
      </c>
      <c r="JV49" s="351">
        <f t="shared" si="148"/>
        <v>5010.7500000000045</v>
      </c>
      <c r="JW49" s="351">
        <f t="shared" si="148"/>
        <v>13173.3</v>
      </c>
      <c r="JX49" s="351">
        <f t="shared" si="148"/>
        <v>1606.5000000000039</v>
      </c>
      <c r="JY49" s="351">
        <f t="shared" si="148"/>
        <v>0</v>
      </c>
      <c r="JZ49" s="351">
        <f t="shared" si="148"/>
        <v>18742.500000000004</v>
      </c>
      <c r="KA49" s="351">
        <f t="shared" si="148"/>
        <v>114.75000000000435</v>
      </c>
      <c r="KB49" s="351">
        <f t="shared" si="148"/>
        <v>0</v>
      </c>
      <c r="KC49" s="351">
        <f t="shared" si="148"/>
        <v>0</v>
      </c>
      <c r="KD49" s="351">
        <f t="shared" si="148"/>
        <v>0</v>
      </c>
      <c r="KE49" s="351">
        <f t="shared" si="148"/>
        <v>0</v>
      </c>
      <c r="KF49" s="351">
        <f t="shared" si="148"/>
        <v>0</v>
      </c>
      <c r="KG49" s="351">
        <f t="shared" si="148"/>
        <v>1285.2000000000012</v>
      </c>
      <c r="KH49" s="351">
        <f t="shared" si="148"/>
        <v>0</v>
      </c>
      <c r="KI49" s="351">
        <f t="shared" si="148"/>
        <v>1178.1000000000033</v>
      </c>
      <c r="KJ49" s="351">
        <f t="shared" si="148"/>
        <v>2455.6500000000087</v>
      </c>
      <c r="KK49" s="351">
        <f t="shared" si="148"/>
        <v>12852.000000000002</v>
      </c>
      <c r="KL49" s="351">
        <f t="shared" si="148"/>
        <v>14351.400000000003</v>
      </c>
      <c r="KM49" s="351">
        <f t="shared" si="148"/>
        <v>0</v>
      </c>
      <c r="KN49" s="351">
        <f t="shared" si="148"/>
        <v>0</v>
      </c>
      <c r="KO49" s="351">
        <f t="shared" si="148"/>
        <v>9103.5000000000018</v>
      </c>
      <c r="KP49" s="351">
        <f t="shared" si="148"/>
        <v>2142.0000000000018</v>
      </c>
      <c r="KQ49" s="351">
        <f t="shared" si="148"/>
        <v>0</v>
      </c>
      <c r="KR49" s="351">
        <f t="shared" si="148"/>
        <v>0</v>
      </c>
      <c r="KS49" s="351">
        <f t="shared" si="148"/>
        <v>16745.850000000006</v>
      </c>
      <c r="KT49" s="351">
        <f t="shared" si="148"/>
        <v>0</v>
      </c>
      <c r="KU49" s="351">
        <f t="shared" si="148"/>
        <v>0</v>
      </c>
      <c r="KV49" s="351">
        <f t="shared" si="148"/>
        <v>10281.6</v>
      </c>
      <c r="KW49" s="351">
        <f t="shared" si="148"/>
        <v>13165.650000000003</v>
      </c>
      <c r="KX49" s="351">
        <f t="shared" si="148"/>
        <v>21840.750000000007</v>
      </c>
      <c r="KY49" s="351">
        <f t="shared" si="148"/>
        <v>3060.0000000000027</v>
      </c>
      <c r="KZ49" s="351">
        <f t="shared" si="148"/>
        <v>8139.6000000000022</v>
      </c>
      <c r="LA49" s="351">
        <f t="shared" si="148"/>
        <v>5997.6</v>
      </c>
      <c r="LB49" s="351">
        <f t="shared" si="148"/>
        <v>535.50000000000216</v>
      </c>
      <c r="LC49" s="351">
        <f t="shared" si="148"/>
        <v>76.499999999998366</v>
      </c>
      <c r="LD49" s="351">
        <f t="shared" si="148"/>
        <v>10388.700000000003</v>
      </c>
      <c r="LE49" s="351">
        <f t="shared" si="148"/>
        <v>4176.9000000000015</v>
      </c>
      <c r="LF49" s="351">
        <f t="shared" si="148"/>
        <v>6395.4000000000015</v>
      </c>
      <c r="LG49" s="351">
        <f t="shared" si="148"/>
        <v>13494.600000000002</v>
      </c>
      <c r="LH49" s="351">
        <f t="shared" si="148"/>
        <v>5760.4500000000025</v>
      </c>
      <c r="LI49" s="351">
        <f t="shared" si="148"/>
        <v>12370.050000000003</v>
      </c>
      <c r="LJ49" s="351">
        <f t="shared" si="148"/>
        <v>1178.1000000000033</v>
      </c>
      <c r="LK49" s="351">
        <f t="shared" ref="LK49:NV49" si="149">+IFERROR(LK20*1+LK34*1,"")</f>
        <v>22529.250000000004</v>
      </c>
      <c r="LL49" s="351">
        <f t="shared" si="149"/>
        <v>0</v>
      </c>
      <c r="LM49" s="351">
        <f t="shared" si="149"/>
        <v>2570.4000000000024</v>
      </c>
      <c r="LN49" s="351">
        <f t="shared" si="149"/>
        <v>20884.500000000007</v>
      </c>
      <c r="LO49" s="351">
        <f t="shared" si="149"/>
        <v>5737.4999999999982</v>
      </c>
      <c r="LP49" s="351">
        <f t="shared" si="149"/>
        <v>0</v>
      </c>
      <c r="LQ49" s="351">
        <f t="shared" si="149"/>
        <v>2677.5000000000005</v>
      </c>
      <c r="LR49" s="351">
        <f t="shared" si="149"/>
        <v>0</v>
      </c>
      <c r="LS49" s="351">
        <f t="shared" si="149"/>
        <v>15743.700000000003</v>
      </c>
      <c r="LT49" s="351">
        <f t="shared" si="149"/>
        <v>16707.600000000002</v>
      </c>
      <c r="LU49" s="351">
        <f t="shared" si="149"/>
        <v>8545.0500000000029</v>
      </c>
      <c r="LV49" s="351">
        <f t="shared" si="149"/>
        <v>5530.9500000000025</v>
      </c>
      <c r="LW49" s="351">
        <f t="shared" si="149"/>
        <v>18742.500000000004</v>
      </c>
      <c r="LX49" s="351">
        <f t="shared" si="149"/>
        <v>0</v>
      </c>
      <c r="LY49" s="351">
        <f t="shared" si="149"/>
        <v>0</v>
      </c>
      <c r="LZ49" s="351">
        <f t="shared" si="149"/>
        <v>0</v>
      </c>
      <c r="MA49" s="351">
        <f t="shared" si="149"/>
        <v>0</v>
      </c>
      <c r="MB49" s="351">
        <f t="shared" si="149"/>
        <v>14374.350000000002</v>
      </c>
      <c r="MC49" s="351">
        <f t="shared" si="149"/>
        <v>19316.250000000004</v>
      </c>
      <c r="MD49" s="351">
        <f t="shared" si="149"/>
        <v>0</v>
      </c>
      <c r="ME49" s="351">
        <f t="shared" si="149"/>
        <v>0</v>
      </c>
      <c r="MF49" s="351">
        <f t="shared" si="149"/>
        <v>612.00000000000057</v>
      </c>
      <c r="MG49" s="351">
        <f t="shared" si="149"/>
        <v>994.4999999999992</v>
      </c>
      <c r="MH49" s="351">
        <f t="shared" si="149"/>
        <v>3641.4000000000033</v>
      </c>
      <c r="MI49" s="351">
        <f t="shared" si="149"/>
        <v>428.40000000000038</v>
      </c>
      <c r="MJ49" s="351">
        <f t="shared" si="149"/>
        <v>267.75000000000108</v>
      </c>
      <c r="MK49" s="351">
        <f t="shared" si="149"/>
        <v>0</v>
      </c>
      <c r="ML49" s="351">
        <f t="shared" si="149"/>
        <v>642.60000000000059</v>
      </c>
      <c r="MM49" s="351">
        <f t="shared" si="149"/>
        <v>2249.0999999999995</v>
      </c>
      <c r="MN49" s="351">
        <f t="shared" si="149"/>
        <v>13831.200000000003</v>
      </c>
      <c r="MO49" s="351">
        <f t="shared" si="149"/>
        <v>0</v>
      </c>
      <c r="MP49" s="351">
        <f t="shared" si="149"/>
        <v>0</v>
      </c>
      <c r="MQ49" s="351">
        <f t="shared" si="149"/>
        <v>0</v>
      </c>
      <c r="MR49" s="351">
        <f t="shared" si="149"/>
        <v>8353.8000000000029</v>
      </c>
      <c r="MS49" s="351">
        <f t="shared" si="149"/>
        <v>9700.2000000000044</v>
      </c>
      <c r="MT49" s="351">
        <f t="shared" si="149"/>
        <v>3748.5000000000009</v>
      </c>
      <c r="MU49" s="351">
        <f t="shared" si="149"/>
        <v>856.80000000000075</v>
      </c>
      <c r="MV49" s="351">
        <f t="shared" si="149"/>
        <v>0</v>
      </c>
      <c r="MW49" s="351">
        <f t="shared" si="149"/>
        <v>0</v>
      </c>
      <c r="MX49" s="351">
        <f t="shared" si="149"/>
        <v>12102.300000000003</v>
      </c>
      <c r="MY49" s="351">
        <f t="shared" si="149"/>
        <v>8032.5</v>
      </c>
      <c r="MZ49" s="351">
        <f t="shared" si="149"/>
        <v>0</v>
      </c>
      <c r="NA49" s="351">
        <f t="shared" si="149"/>
        <v>8721.0000000000073</v>
      </c>
      <c r="NB49" s="351">
        <f t="shared" si="149"/>
        <v>5829.3000000000065</v>
      </c>
      <c r="NC49" s="351">
        <f t="shared" si="149"/>
        <v>15101.100000000002</v>
      </c>
      <c r="ND49" s="351">
        <f t="shared" si="149"/>
        <v>16738.2</v>
      </c>
      <c r="NE49" s="351">
        <f t="shared" si="149"/>
        <v>0</v>
      </c>
      <c r="NF49" s="351">
        <f t="shared" si="149"/>
        <v>7305.7500000000009</v>
      </c>
      <c r="NG49" s="351">
        <f t="shared" si="149"/>
        <v>1354.0500000000011</v>
      </c>
      <c r="NH49" s="351">
        <f t="shared" si="149"/>
        <v>16080.300000000003</v>
      </c>
      <c r="NI49" s="351">
        <f t="shared" si="149"/>
        <v>420.7500000000046</v>
      </c>
      <c r="NJ49" s="351">
        <f t="shared" si="149"/>
        <v>4054.5000000000018</v>
      </c>
      <c r="NK49" s="351">
        <f t="shared" si="149"/>
        <v>10143.900000000003</v>
      </c>
      <c r="NL49" s="351">
        <f t="shared" si="149"/>
        <v>0</v>
      </c>
      <c r="NM49" s="351">
        <f t="shared" si="149"/>
        <v>3320.1000000000004</v>
      </c>
      <c r="NN49" s="351">
        <f t="shared" si="149"/>
        <v>0</v>
      </c>
      <c r="NO49" s="351">
        <f t="shared" si="149"/>
        <v>0</v>
      </c>
      <c r="NP49" s="351">
        <f t="shared" si="149"/>
        <v>1499.4000000000012</v>
      </c>
      <c r="NQ49" s="351">
        <f t="shared" si="149"/>
        <v>5140.8</v>
      </c>
      <c r="NR49" s="351">
        <f t="shared" si="149"/>
        <v>4069.8000000000038</v>
      </c>
      <c r="NS49" s="351">
        <f t="shared" si="149"/>
        <v>6732.0000000000018</v>
      </c>
      <c r="NT49" s="351">
        <f t="shared" si="149"/>
        <v>0</v>
      </c>
      <c r="NU49" s="351">
        <f t="shared" si="149"/>
        <v>0</v>
      </c>
      <c r="NV49" s="351">
        <f t="shared" si="149"/>
        <v>18742.500000000004</v>
      </c>
      <c r="NW49" s="351">
        <f t="shared" ref="NW49:QH49" si="150">+IFERROR(NW20*1+NW34*1,"")</f>
        <v>1721.2500000000007</v>
      </c>
      <c r="NX49" s="351">
        <f t="shared" si="150"/>
        <v>3962.7000000000012</v>
      </c>
      <c r="NY49" s="351">
        <f t="shared" si="150"/>
        <v>0</v>
      </c>
      <c r="NZ49" s="351">
        <f t="shared" si="150"/>
        <v>0</v>
      </c>
      <c r="OA49" s="351">
        <f t="shared" si="150"/>
        <v>0</v>
      </c>
      <c r="OB49" s="351">
        <f t="shared" si="150"/>
        <v>0</v>
      </c>
      <c r="OC49" s="351">
        <f t="shared" si="150"/>
        <v>1300.4999999999995</v>
      </c>
      <c r="OD49" s="351">
        <f t="shared" si="150"/>
        <v>18742.500000000004</v>
      </c>
      <c r="OE49" s="351">
        <f t="shared" si="150"/>
        <v>25015.500000000004</v>
      </c>
      <c r="OF49" s="351">
        <f t="shared" si="150"/>
        <v>11903.400000000003</v>
      </c>
      <c r="OG49" s="351">
        <f t="shared" si="150"/>
        <v>1591.2000000000048</v>
      </c>
      <c r="OH49" s="351">
        <f t="shared" si="150"/>
        <v>18742.500000000004</v>
      </c>
      <c r="OI49" s="351">
        <f t="shared" si="150"/>
        <v>0</v>
      </c>
      <c r="OJ49" s="351">
        <f t="shared" si="150"/>
        <v>9700.2000000000044</v>
      </c>
      <c r="OK49" s="351">
        <f t="shared" si="150"/>
        <v>9103.5000000000018</v>
      </c>
      <c r="OL49" s="351">
        <f t="shared" si="150"/>
        <v>7114.5000000000009</v>
      </c>
      <c r="OM49" s="351">
        <f t="shared" si="150"/>
        <v>10710</v>
      </c>
      <c r="ON49" s="351">
        <f t="shared" si="150"/>
        <v>12423.600000000002</v>
      </c>
      <c r="OO49" s="351">
        <f t="shared" si="150"/>
        <v>14045.400000000005</v>
      </c>
      <c r="OP49" s="351">
        <f t="shared" si="150"/>
        <v>0</v>
      </c>
      <c r="OQ49" s="351">
        <f t="shared" si="150"/>
        <v>0</v>
      </c>
      <c r="OR49" s="351">
        <f t="shared" si="150"/>
        <v>0</v>
      </c>
      <c r="OS49" s="351">
        <f t="shared" si="150"/>
        <v>0</v>
      </c>
      <c r="OT49" s="351">
        <f t="shared" si="150"/>
        <v>4926.5999999999995</v>
      </c>
      <c r="OU49" s="351">
        <f t="shared" si="150"/>
        <v>2570.4000000000024</v>
      </c>
      <c r="OV49" s="351">
        <f t="shared" si="150"/>
        <v>0</v>
      </c>
      <c r="OW49" s="351">
        <f t="shared" si="150"/>
        <v>3320.1000000000004</v>
      </c>
      <c r="OX49" s="351">
        <f t="shared" si="150"/>
        <v>229.5000000000019</v>
      </c>
      <c r="OY49" s="351">
        <f t="shared" si="150"/>
        <v>0</v>
      </c>
      <c r="OZ49" s="351">
        <f t="shared" si="150"/>
        <v>4712.4000000000042</v>
      </c>
      <c r="PA49" s="351">
        <f t="shared" si="150"/>
        <v>9333.0000000000036</v>
      </c>
      <c r="PB49" s="351">
        <f t="shared" si="150"/>
        <v>5890.5000000000027</v>
      </c>
      <c r="PC49" s="351">
        <f t="shared" si="150"/>
        <v>4391.1000000000013</v>
      </c>
      <c r="PD49" s="351">
        <f t="shared" si="150"/>
        <v>19622.250000000004</v>
      </c>
      <c r="PE49" s="351">
        <f t="shared" si="150"/>
        <v>0</v>
      </c>
      <c r="PF49" s="351">
        <f t="shared" si="150"/>
        <v>0</v>
      </c>
      <c r="PG49" s="351">
        <f t="shared" si="150"/>
        <v>0</v>
      </c>
      <c r="PH49" s="351">
        <f t="shared" si="150"/>
        <v>0</v>
      </c>
      <c r="PI49" s="351">
        <f t="shared" si="150"/>
        <v>4712.4000000000042</v>
      </c>
      <c r="PJ49" s="351">
        <f t="shared" si="150"/>
        <v>1606.5000000000039</v>
      </c>
      <c r="PK49" s="351">
        <f t="shared" si="150"/>
        <v>13387.5</v>
      </c>
      <c r="PL49" s="351">
        <f t="shared" si="150"/>
        <v>0</v>
      </c>
      <c r="PM49" s="351">
        <f t="shared" si="150"/>
        <v>267.75000000000108</v>
      </c>
      <c r="PN49" s="351">
        <f t="shared" si="150"/>
        <v>6426.0000000000064</v>
      </c>
      <c r="PO49" s="351">
        <f t="shared" si="150"/>
        <v>0</v>
      </c>
      <c r="PP49" s="351">
        <f t="shared" si="150"/>
        <v>0</v>
      </c>
      <c r="PQ49" s="351">
        <f t="shared" si="150"/>
        <v>16386.300000000003</v>
      </c>
      <c r="PR49" s="351">
        <f t="shared" si="150"/>
        <v>0</v>
      </c>
      <c r="PS49" s="351">
        <f t="shared" si="150"/>
        <v>2371.5000000000005</v>
      </c>
      <c r="PT49" s="351">
        <f t="shared" si="150"/>
        <v>0</v>
      </c>
      <c r="PU49" s="351">
        <f t="shared" si="150"/>
        <v>13815.9</v>
      </c>
      <c r="PV49" s="351">
        <f t="shared" si="150"/>
        <v>3557.2500000000023</v>
      </c>
      <c r="PW49" s="351">
        <f t="shared" si="150"/>
        <v>14244.300000000001</v>
      </c>
      <c r="PX49" s="351">
        <f t="shared" si="150"/>
        <v>4108.050000000002</v>
      </c>
      <c r="PY49" s="351">
        <f t="shared" si="150"/>
        <v>5890.5000000000027</v>
      </c>
      <c r="PZ49" s="351">
        <f t="shared" si="150"/>
        <v>18742.500000000004</v>
      </c>
      <c r="QA49" s="351">
        <f t="shared" si="150"/>
        <v>0</v>
      </c>
      <c r="QB49" s="351">
        <f t="shared" si="150"/>
        <v>0</v>
      </c>
      <c r="QC49" s="351">
        <f t="shared" si="150"/>
        <v>8384.4000000000033</v>
      </c>
      <c r="QD49" s="351">
        <f t="shared" si="150"/>
        <v>12247.650000000001</v>
      </c>
      <c r="QE49" s="351">
        <f t="shared" si="150"/>
        <v>0</v>
      </c>
      <c r="QF49" s="351">
        <f t="shared" si="150"/>
        <v>0</v>
      </c>
      <c r="QG49" s="351">
        <f t="shared" si="150"/>
        <v>2998.8000000000025</v>
      </c>
      <c r="QH49" s="351">
        <f t="shared" si="150"/>
        <v>0</v>
      </c>
      <c r="QI49" s="351">
        <f t="shared" ref="QI49:SG49" si="151">+IFERROR(QI20*1+QI34*1,"")</f>
        <v>15422.400000000005</v>
      </c>
      <c r="QJ49" s="351">
        <f t="shared" si="151"/>
        <v>11245.500000000004</v>
      </c>
      <c r="QK49" s="351">
        <f t="shared" si="151"/>
        <v>7068.6000000000013</v>
      </c>
      <c r="QL49" s="351">
        <f t="shared" si="151"/>
        <v>8460.9</v>
      </c>
      <c r="QM49" s="351">
        <f t="shared" si="151"/>
        <v>2998.8000000000025</v>
      </c>
      <c r="QN49" s="351">
        <f t="shared" si="151"/>
        <v>0</v>
      </c>
      <c r="QO49" s="351">
        <f t="shared" si="151"/>
        <v>4284.0000000000036</v>
      </c>
      <c r="QP49" s="351">
        <f t="shared" si="151"/>
        <v>3213.0000000000027</v>
      </c>
      <c r="QQ49" s="351">
        <f t="shared" si="151"/>
        <v>8460.9</v>
      </c>
      <c r="QR49" s="351">
        <f t="shared" si="151"/>
        <v>3320.1000000000004</v>
      </c>
      <c r="QS49" s="351">
        <f t="shared" si="151"/>
        <v>5355</v>
      </c>
      <c r="QT49" s="351">
        <f t="shared" si="151"/>
        <v>1874.2500000000009</v>
      </c>
      <c r="QU49" s="351">
        <f t="shared" si="151"/>
        <v>7940.7000000000044</v>
      </c>
      <c r="QV49" s="351">
        <f t="shared" si="151"/>
        <v>10924.2</v>
      </c>
      <c r="QW49" s="351">
        <f t="shared" si="151"/>
        <v>10579.950000000003</v>
      </c>
      <c r="QX49" s="351">
        <f t="shared" si="151"/>
        <v>18895.500000000007</v>
      </c>
      <c r="QY49" s="351">
        <f t="shared" si="151"/>
        <v>4819.5000000000018</v>
      </c>
      <c r="QZ49" s="351">
        <f t="shared" si="151"/>
        <v>7152.7500000000027</v>
      </c>
      <c r="RA49" s="351">
        <f t="shared" si="151"/>
        <v>0</v>
      </c>
      <c r="RB49" s="351">
        <f t="shared" si="151"/>
        <v>382.49999999999864</v>
      </c>
      <c r="RC49" s="351">
        <f t="shared" si="151"/>
        <v>688.49999999999886</v>
      </c>
      <c r="RD49" s="351">
        <f t="shared" si="151"/>
        <v>229.5000000000019</v>
      </c>
      <c r="RE49" s="351">
        <f t="shared" si="151"/>
        <v>2486.2500000000014</v>
      </c>
      <c r="RF49" s="351">
        <f t="shared" si="151"/>
        <v>535.50000000000216</v>
      </c>
      <c r="RG49" s="351">
        <f t="shared" si="151"/>
        <v>6579.0000000000027</v>
      </c>
      <c r="RH49" s="351">
        <f t="shared" si="151"/>
        <v>18742.500000000004</v>
      </c>
      <c r="RI49" s="351">
        <f t="shared" si="151"/>
        <v>0</v>
      </c>
      <c r="RJ49" s="351">
        <f t="shared" si="151"/>
        <v>0</v>
      </c>
      <c r="RK49" s="351">
        <f t="shared" si="151"/>
        <v>11888.100000000004</v>
      </c>
      <c r="RL49" s="351">
        <f t="shared" si="151"/>
        <v>21267.000000000004</v>
      </c>
      <c r="RM49" s="351">
        <f t="shared" si="151"/>
        <v>0</v>
      </c>
      <c r="RN49" s="351">
        <f t="shared" si="151"/>
        <v>5997.6</v>
      </c>
      <c r="RO49" s="351">
        <f t="shared" si="151"/>
        <v>0</v>
      </c>
      <c r="RP49" s="351">
        <f t="shared" si="151"/>
        <v>3496.050000000002</v>
      </c>
      <c r="RQ49" s="351">
        <f t="shared" si="151"/>
        <v>5140.8</v>
      </c>
      <c r="RR49" s="351">
        <f t="shared" si="151"/>
        <v>9225.9000000000015</v>
      </c>
      <c r="RS49" s="351">
        <f t="shared" si="151"/>
        <v>17136</v>
      </c>
      <c r="RT49" s="351">
        <f t="shared" si="151"/>
        <v>4712.4000000000042</v>
      </c>
      <c r="RU49" s="351">
        <f t="shared" si="151"/>
        <v>10595.250000000004</v>
      </c>
      <c r="RV49" s="351">
        <f t="shared" si="151"/>
        <v>8889.3000000000011</v>
      </c>
      <c r="RW49" s="351">
        <f t="shared" si="151"/>
        <v>13609.350000000006</v>
      </c>
      <c r="RX49" s="351">
        <f t="shared" si="151"/>
        <v>8996.4000000000033</v>
      </c>
      <c r="RY49" s="351">
        <f t="shared" si="151"/>
        <v>11781.000000000002</v>
      </c>
      <c r="RZ49" s="351">
        <f t="shared" si="151"/>
        <v>344.24999999999943</v>
      </c>
      <c r="SA49" s="351">
        <f t="shared" si="151"/>
        <v>4926.5999999999995</v>
      </c>
      <c r="SB49" s="351">
        <f t="shared" si="151"/>
        <v>0</v>
      </c>
      <c r="SC49" s="351">
        <f t="shared" si="151"/>
        <v>15866.100000000002</v>
      </c>
      <c r="SD49" s="351">
        <f t="shared" si="151"/>
        <v>2356.2000000000021</v>
      </c>
      <c r="SE49" s="351">
        <f t="shared" si="151"/>
        <v>9746.1000000000022</v>
      </c>
      <c r="SF49" s="351">
        <f t="shared" si="151"/>
        <v>0</v>
      </c>
      <c r="SG49" s="351">
        <f t="shared" si="151"/>
        <v>4337.5500000000011</v>
      </c>
      <c r="SI49" s="25">
        <f t="shared" si="119"/>
        <v>5847.1550999999972</v>
      </c>
      <c r="SQ49" s="247">
        <f t="shared" si="120"/>
        <v>2017</v>
      </c>
      <c r="SR49" s="247">
        <f t="shared" si="121"/>
        <v>145</v>
      </c>
      <c r="SS49" s="247">
        <f t="shared" si="122"/>
        <v>376</v>
      </c>
      <c r="ST49" s="247">
        <f t="shared" si="123"/>
        <v>497</v>
      </c>
      <c r="SU49" s="247">
        <f t="shared" si="124"/>
        <v>500</v>
      </c>
      <c r="SV49" s="247">
        <f t="shared" si="125"/>
        <v>500</v>
      </c>
      <c r="SW49" s="247">
        <f t="shared" si="126"/>
        <v>500</v>
      </c>
      <c r="SX49" s="247">
        <f t="shared" si="127"/>
        <v>500</v>
      </c>
      <c r="SY49" s="247">
        <f t="shared" si="128"/>
        <v>500</v>
      </c>
      <c r="SZ49" s="247">
        <f t="shared" si="129"/>
        <v>500</v>
      </c>
      <c r="TA49" s="25"/>
      <c r="TB49" s="168">
        <f t="shared" si="130"/>
        <v>0.28999999999999998</v>
      </c>
      <c r="TC49" s="168">
        <f t="shared" si="131"/>
        <v>0.46200000000000002</v>
      </c>
      <c r="TD49" s="168">
        <f t="shared" si="104"/>
        <v>0.24199999999999999</v>
      </c>
      <c r="TE49" s="168">
        <f t="shared" si="105"/>
        <v>6.0000000000000001E-3</v>
      </c>
      <c r="TF49" s="168">
        <f t="shared" si="106"/>
        <v>0</v>
      </c>
      <c r="TG49" s="168">
        <f t="shared" si="107"/>
        <v>0</v>
      </c>
      <c r="TH49" s="168">
        <f t="shared" si="108"/>
        <v>0</v>
      </c>
      <c r="TI49" s="168">
        <f t="shared" si="109"/>
        <v>0</v>
      </c>
      <c r="TJ49" s="168">
        <f t="shared" si="110"/>
        <v>0</v>
      </c>
      <c r="TK49" s="94">
        <f t="shared" si="132"/>
        <v>1</v>
      </c>
      <c r="TM49">
        <v>4</v>
      </c>
      <c r="TP49" s="477">
        <f>+SMALL(B49:SG49,ROUND(SZ49*$TP$15,0))</f>
        <v>0</v>
      </c>
      <c r="TQ49" s="477">
        <f t="shared" si="133"/>
        <v>9746.1000000000022</v>
      </c>
      <c r="TR49" s="25">
        <f t="shared" si="134"/>
        <v>5847.1550999999972</v>
      </c>
      <c r="TS49">
        <f>+RANK(SI49,B49:SI49,1)</f>
        <v>306</v>
      </c>
      <c r="TT49" s="168">
        <f>+TS49/SZ49</f>
        <v>0.61199999999999999</v>
      </c>
      <c r="TV49" s="168">
        <f t="shared" si="135"/>
        <v>0.28999999999999998</v>
      </c>
    </row>
    <row r="50" spans="1:542">
      <c r="A50" s="227">
        <v>2018</v>
      </c>
      <c r="B50" s="351">
        <f>+IFERROR(B21*1+B35*1,"")</f>
        <v>24633.000000000004</v>
      </c>
      <c r="C50" s="351">
        <f t="shared" ref="C50:BN50" si="152">+IFERROR(C21*1+C35*1,"")</f>
        <v>0</v>
      </c>
      <c r="D50" s="351">
        <f t="shared" si="152"/>
        <v>19346.850000000002</v>
      </c>
      <c r="E50" s="351">
        <f t="shared" si="152"/>
        <v>1912.5</v>
      </c>
      <c r="F50" s="351">
        <f t="shared" si="152"/>
        <v>12530.700000000004</v>
      </c>
      <c r="G50" s="351">
        <f t="shared" si="152"/>
        <v>459.00000000000381</v>
      </c>
      <c r="H50" s="351">
        <f t="shared" si="152"/>
        <v>8353.8000000000029</v>
      </c>
      <c r="I50" s="351">
        <f t="shared" si="152"/>
        <v>0</v>
      </c>
      <c r="J50" s="351">
        <f t="shared" si="152"/>
        <v>15766.650000000001</v>
      </c>
      <c r="K50" s="351">
        <f t="shared" si="152"/>
        <v>0</v>
      </c>
      <c r="L50" s="351">
        <f t="shared" si="152"/>
        <v>726.74999999999807</v>
      </c>
      <c r="M50" s="351">
        <f t="shared" si="152"/>
        <v>0</v>
      </c>
      <c r="N50" s="351">
        <f t="shared" si="152"/>
        <v>0</v>
      </c>
      <c r="O50" s="351">
        <f t="shared" si="152"/>
        <v>18742.500000000004</v>
      </c>
      <c r="P50" s="351">
        <f t="shared" si="152"/>
        <v>3557.2500000000023</v>
      </c>
      <c r="Q50" s="351">
        <f t="shared" si="152"/>
        <v>0</v>
      </c>
      <c r="R50" s="351">
        <f t="shared" si="152"/>
        <v>20119.500000000007</v>
      </c>
      <c r="S50" s="351">
        <f t="shared" si="152"/>
        <v>8353.8000000000029</v>
      </c>
      <c r="T50" s="351">
        <f t="shared" si="152"/>
        <v>0</v>
      </c>
      <c r="U50" s="351">
        <f t="shared" si="152"/>
        <v>1568.2500000000005</v>
      </c>
      <c r="V50" s="351">
        <f t="shared" si="152"/>
        <v>7389.9000000000042</v>
      </c>
      <c r="W50" s="351">
        <f t="shared" si="152"/>
        <v>0</v>
      </c>
      <c r="X50" s="351">
        <f t="shared" si="152"/>
        <v>0</v>
      </c>
      <c r="Y50" s="351">
        <f t="shared" si="152"/>
        <v>6127.6500000000005</v>
      </c>
      <c r="Z50" s="351">
        <f t="shared" si="152"/>
        <v>10388.700000000003</v>
      </c>
      <c r="AA50" s="351">
        <f t="shared" si="152"/>
        <v>10755.900000000003</v>
      </c>
      <c r="AB50" s="351">
        <f t="shared" si="152"/>
        <v>7282.800000000002</v>
      </c>
      <c r="AC50" s="351">
        <f t="shared" si="152"/>
        <v>13280.400000000001</v>
      </c>
      <c r="AD50" s="351">
        <f t="shared" si="152"/>
        <v>0</v>
      </c>
      <c r="AE50" s="351">
        <f t="shared" si="152"/>
        <v>18742.500000000004</v>
      </c>
      <c r="AF50" s="351">
        <f t="shared" si="152"/>
        <v>0</v>
      </c>
      <c r="AG50" s="351">
        <f t="shared" si="152"/>
        <v>12744.900000000005</v>
      </c>
      <c r="AH50" s="351">
        <f t="shared" si="152"/>
        <v>6464.2500000000018</v>
      </c>
      <c r="AI50" s="351">
        <f t="shared" si="152"/>
        <v>0</v>
      </c>
      <c r="AJ50" s="351">
        <f t="shared" si="152"/>
        <v>18742.500000000004</v>
      </c>
      <c r="AK50" s="351">
        <f t="shared" si="152"/>
        <v>15422.400000000005</v>
      </c>
      <c r="AL50" s="351">
        <f t="shared" si="152"/>
        <v>5569.2</v>
      </c>
      <c r="AM50" s="351">
        <f t="shared" si="152"/>
        <v>0</v>
      </c>
      <c r="AN50" s="351">
        <f t="shared" si="152"/>
        <v>14244.300000000001</v>
      </c>
      <c r="AO50" s="351">
        <f t="shared" si="152"/>
        <v>0</v>
      </c>
      <c r="AP50" s="351">
        <f t="shared" si="152"/>
        <v>0</v>
      </c>
      <c r="AQ50" s="351">
        <f t="shared" si="152"/>
        <v>10159.200000000004</v>
      </c>
      <c r="AR50" s="351">
        <f t="shared" si="152"/>
        <v>8246.7000000000007</v>
      </c>
      <c r="AS50" s="351">
        <f t="shared" si="152"/>
        <v>0</v>
      </c>
      <c r="AT50" s="351">
        <f t="shared" si="152"/>
        <v>0</v>
      </c>
      <c r="AU50" s="351">
        <f t="shared" si="152"/>
        <v>214.20000000000019</v>
      </c>
      <c r="AV50" s="351">
        <f t="shared" si="152"/>
        <v>0</v>
      </c>
      <c r="AW50" s="351">
        <f t="shared" si="152"/>
        <v>15108.750000000004</v>
      </c>
      <c r="AX50" s="351">
        <f t="shared" si="152"/>
        <v>7604.0999999999995</v>
      </c>
      <c r="AY50" s="351">
        <f t="shared" si="152"/>
        <v>18834.300000000007</v>
      </c>
      <c r="AZ50" s="351">
        <f t="shared" si="152"/>
        <v>18742.500000000004</v>
      </c>
      <c r="BA50" s="351">
        <f t="shared" si="152"/>
        <v>0</v>
      </c>
      <c r="BB50" s="351">
        <f t="shared" si="152"/>
        <v>0</v>
      </c>
      <c r="BC50" s="351">
        <f t="shared" si="152"/>
        <v>5676.3000000000029</v>
      </c>
      <c r="BD50" s="351">
        <f t="shared" si="152"/>
        <v>0</v>
      </c>
      <c r="BE50" s="351">
        <f t="shared" si="152"/>
        <v>688.49999999999886</v>
      </c>
      <c r="BF50" s="351">
        <f t="shared" si="152"/>
        <v>650.24999999999977</v>
      </c>
      <c r="BG50" s="351">
        <f t="shared" si="152"/>
        <v>0</v>
      </c>
      <c r="BH50" s="351">
        <f t="shared" si="152"/>
        <v>12316.500000000004</v>
      </c>
      <c r="BI50" s="351">
        <f t="shared" si="152"/>
        <v>15743.700000000003</v>
      </c>
      <c r="BJ50" s="351">
        <f t="shared" si="152"/>
        <v>0</v>
      </c>
      <c r="BK50" s="351">
        <f t="shared" si="152"/>
        <v>321.30000000000268</v>
      </c>
      <c r="BL50" s="351">
        <f t="shared" si="152"/>
        <v>6747.3000000000038</v>
      </c>
      <c r="BM50" s="351">
        <f t="shared" si="152"/>
        <v>6426.0000000000009</v>
      </c>
      <c r="BN50" s="351">
        <f t="shared" si="152"/>
        <v>1032.7499999999984</v>
      </c>
      <c r="BO50" s="351">
        <f t="shared" ref="BO50:DZ50" si="153">+IFERROR(BO21*1+BO35*1,"")</f>
        <v>11245.500000000004</v>
      </c>
      <c r="BP50" s="351">
        <f t="shared" si="153"/>
        <v>0</v>
      </c>
      <c r="BQ50" s="351">
        <f t="shared" si="153"/>
        <v>6533.1000000000031</v>
      </c>
      <c r="BR50" s="351">
        <f t="shared" si="153"/>
        <v>9248.8500000000022</v>
      </c>
      <c r="BS50" s="351">
        <f t="shared" si="153"/>
        <v>9417.1500000000051</v>
      </c>
      <c r="BT50" s="351">
        <f t="shared" si="153"/>
        <v>8032.5</v>
      </c>
      <c r="BU50" s="351">
        <f t="shared" si="153"/>
        <v>6464.2500000000036</v>
      </c>
      <c r="BV50" s="351">
        <f t="shared" si="153"/>
        <v>10618.200000000008</v>
      </c>
      <c r="BW50" s="351">
        <f t="shared" si="153"/>
        <v>14994.000000000004</v>
      </c>
      <c r="BX50" s="351">
        <f t="shared" si="153"/>
        <v>0</v>
      </c>
      <c r="BY50" s="351">
        <f t="shared" si="153"/>
        <v>0</v>
      </c>
      <c r="BZ50" s="351">
        <f t="shared" si="153"/>
        <v>0</v>
      </c>
      <c r="CA50" s="351">
        <f t="shared" si="153"/>
        <v>11459.700000000003</v>
      </c>
      <c r="CB50" s="351">
        <f t="shared" si="153"/>
        <v>0</v>
      </c>
      <c r="CC50" s="351">
        <f t="shared" si="153"/>
        <v>107.10000000000247</v>
      </c>
      <c r="CD50" s="351">
        <f t="shared" si="153"/>
        <v>963.90000000000327</v>
      </c>
      <c r="CE50" s="351">
        <f t="shared" si="153"/>
        <v>12744.900000000005</v>
      </c>
      <c r="CF50" s="351">
        <f t="shared" si="153"/>
        <v>8698.0500000000011</v>
      </c>
      <c r="CG50" s="351">
        <f t="shared" si="153"/>
        <v>0</v>
      </c>
      <c r="CH50" s="351">
        <f t="shared" si="153"/>
        <v>2639.2500000000014</v>
      </c>
      <c r="CI50" s="351">
        <f t="shared" si="153"/>
        <v>8568.0000000000036</v>
      </c>
      <c r="CJ50" s="351">
        <f t="shared" si="153"/>
        <v>2463.2999999999997</v>
      </c>
      <c r="CK50" s="351">
        <f t="shared" si="153"/>
        <v>9608.4000000000051</v>
      </c>
      <c r="CL50" s="351">
        <f t="shared" si="153"/>
        <v>0</v>
      </c>
      <c r="CM50" s="351">
        <f t="shared" si="153"/>
        <v>0</v>
      </c>
      <c r="CN50" s="351">
        <f t="shared" si="153"/>
        <v>642.60000000000059</v>
      </c>
      <c r="CO50" s="351">
        <f t="shared" si="153"/>
        <v>8139.6000000000022</v>
      </c>
      <c r="CP50" s="351">
        <f t="shared" si="153"/>
        <v>11566.800000000001</v>
      </c>
      <c r="CQ50" s="351">
        <f t="shared" si="153"/>
        <v>0</v>
      </c>
      <c r="CR50" s="351">
        <f t="shared" si="153"/>
        <v>10327.500000000005</v>
      </c>
      <c r="CS50" s="351">
        <f t="shared" si="153"/>
        <v>11084.850000000004</v>
      </c>
      <c r="CT50" s="351">
        <f t="shared" si="153"/>
        <v>18773.100000000006</v>
      </c>
      <c r="CU50" s="351">
        <f t="shared" si="153"/>
        <v>3825</v>
      </c>
      <c r="CV50" s="351">
        <f t="shared" si="153"/>
        <v>0</v>
      </c>
      <c r="CW50" s="351">
        <f t="shared" si="153"/>
        <v>0</v>
      </c>
      <c r="CX50" s="351">
        <f t="shared" si="153"/>
        <v>14137.200000000003</v>
      </c>
      <c r="CY50" s="351">
        <f t="shared" si="153"/>
        <v>0</v>
      </c>
      <c r="CZ50" s="351">
        <f t="shared" si="153"/>
        <v>4605.300000000002</v>
      </c>
      <c r="DA50" s="351">
        <f t="shared" si="153"/>
        <v>0</v>
      </c>
      <c r="DB50" s="351">
        <f t="shared" si="153"/>
        <v>5676.3000000000029</v>
      </c>
      <c r="DC50" s="351">
        <f t="shared" si="153"/>
        <v>7389.9000000000042</v>
      </c>
      <c r="DD50" s="351">
        <f t="shared" si="153"/>
        <v>5431.5000000000036</v>
      </c>
      <c r="DE50" s="351">
        <f t="shared" si="153"/>
        <v>10388.700000000003</v>
      </c>
      <c r="DF50" s="351">
        <f t="shared" si="153"/>
        <v>0</v>
      </c>
      <c r="DG50" s="351">
        <f t="shared" si="153"/>
        <v>749.700000000003</v>
      </c>
      <c r="DH50" s="351">
        <f t="shared" si="153"/>
        <v>0</v>
      </c>
      <c r="DI50" s="351">
        <f t="shared" si="153"/>
        <v>10067.400000000005</v>
      </c>
      <c r="DJ50" s="351">
        <f t="shared" si="153"/>
        <v>4176.9000000000015</v>
      </c>
      <c r="DK50" s="351">
        <f t="shared" si="153"/>
        <v>0</v>
      </c>
      <c r="DL50" s="351">
        <f t="shared" si="153"/>
        <v>9853.2000000000044</v>
      </c>
      <c r="DM50" s="351">
        <f t="shared" si="153"/>
        <v>0</v>
      </c>
      <c r="DN50" s="351">
        <f t="shared" si="153"/>
        <v>2409.7500000000032</v>
      </c>
      <c r="DO50" s="351">
        <f t="shared" si="153"/>
        <v>2249.0999999999995</v>
      </c>
      <c r="DP50" s="351">
        <f t="shared" si="153"/>
        <v>8568.0000000000036</v>
      </c>
      <c r="DQ50" s="351">
        <f t="shared" si="153"/>
        <v>1377.0000000000045</v>
      </c>
      <c r="DR50" s="351">
        <f t="shared" si="153"/>
        <v>12744.900000000005</v>
      </c>
      <c r="DS50" s="351">
        <f t="shared" si="153"/>
        <v>4498.2000000000044</v>
      </c>
      <c r="DT50" s="351">
        <f t="shared" si="153"/>
        <v>0</v>
      </c>
      <c r="DU50" s="351">
        <f t="shared" si="153"/>
        <v>17763.300000000003</v>
      </c>
      <c r="DV50" s="351">
        <f t="shared" si="153"/>
        <v>0</v>
      </c>
      <c r="DW50" s="351">
        <f t="shared" si="153"/>
        <v>0</v>
      </c>
      <c r="DX50" s="351">
        <f t="shared" si="153"/>
        <v>2386.8000000000029</v>
      </c>
      <c r="DY50" s="351">
        <f t="shared" si="153"/>
        <v>5462.1000000000022</v>
      </c>
      <c r="DZ50" s="351">
        <f t="shared" si="153"/>
        <v>0</v>
      </c>
      <c r="EA50" s="351">
        <f t="shared" ref="EA50:GL50" si="154">+IFERROR(EA21*1+EA35*1,"")</f>
        <v>0</v>
      </c>
      <c r="EB50" s="351">
        <f t="shared" si="154"/>
        <v>9210.600000000004</v>
      </c>
      <c r="EC50" s="351">
        <f t="shared" si="154"/>
        <v>21726.000000000004</v>
      </c>
      <c r="ED50" s="351">
        <f t="shared" si="154"/>
        <v>4131</v>
      </c>
      <c r="EE50" s="351">
        <f t="shared" si="154"/>
        <v>0</v>
      </c>
      <c r="EF50" s="351">
        <f t="shared" si="154"/>
        <v>8782.2000000000025</v>
      </c>
      <c r="EG50" s="351">
        <f t="shared" si="154"/>
        <v>1285.2000000000012</v>
      </c>
      <c r="EH50" s="351">
        <f t="shared" si="154"/>
        <v>0</v>
      </c>
      <c r="EI50" s="351">
        <f t="shared" si="154"/>
        <v>0</v>
      </c>
      <c r="EJ50" s="351">
        <f t="shared" si="154"/>
        <v>2218.5000000000005</v>
      </c>
      <c r="EK50" s="351">
        <f t="shared" si="154"/>
        <v>10710</v>
      </c>
      <c r="EL50" s="351">
        <f t="shared" si="154"/>
        <v>3320.1000000000004</v>
      </c>
      <c r="EM50" s="351">
        <f t="shared" si="154"/>
        <v>17763.300000000003</v>
      </c>
      <c r="EN50" s="351">
        <f t="shared" si="154"/>
        <v>4498.2000000000044</v>
      </c>
      <c r="EO50" s="351">
        <f t="shared" si="154"/>
        <v>9172.350000000004</v>
      </c>
      <c r="EP50" s="351">
        <f t="shared" si="154"/>
        <v>18742.500000000004</v>
      </c>
      <c r="EQ50" s="351">
        <f t="shared" si="154"/>
        <v>841.5000000000025</v>
      </c>
      <c r="ER50" s="351">
        <f t="shared" si="154"/>
        <v>0</v>
      </c>
      <c r="ES50" s="351">
        <f t="shared" si="154"/>
        <v>0</v>
      </c>
      <c r="ET50" s="351">
        <f t="shared" si="154"/>
        <v>12102.300000000003</v>
      </c>
      <c r="EU50" s="351">
        <f t="shared" si="154"/>
        <v>0</v>
      </c>
      <c r="EV50" s="351">
        <f t="shared" si="154"/>
        <v>16493.400000000001</v>
      </c>
      <c r="EW50" s="351">
        <f t="shared" si="154"/>
        <v>0</v>
      </c>
      <c r="EX50" s="351">
        <f t="shared" si="154"/>
        <v>14672.7</v>
      </c>
      <c r="EY50" s="351">
        <f t="shared" si="154"/>
        <v>0</v>
      </c>
      <c r="EZ50" s="351">
        <f t="shared" si="154"/>
        <v>688.49999999999886</v>
      </c>
      <c r="FA50" s="351">
        <f t="shared" si="154"/>
        <v>1927.8000000000018</v>
      </c>
      <c r="FB50" s="351">
        <f t="shared" si="154"/>
        <v>1147.5000000000027</v>
      </c>
      <c r="FC50" s="351">
        <f t="shared" si="154"/>
        <v>18742.500000000004</v>
      </c>
      <c r="FD50" s="351">
        <f t="shared" si="154"/>
        <v>1499.4000000000012</v>
      </c>
      <c r="FE50" s="351">
        <f t="shared" si="154"/>
        <v>1606.5000000000039</v>
      </c>
      <c r="FF50" s="351">
        <f t="shared" si="154"/>
        <v>7068.6000000000013</v>
      </c>
      <c r="FG50" s="351">
        <f t="shared" si="154"/>
        <v>5355</v>
      </c>
      <c r="FH50" s="351">
        <f t="shared" si="154"/>
        <v>2356.2000000000021</v>
      </c>
      <c r="FI50" s="351">
        <f t="shared" si="154"/>
        <v>0</v>
      </c>
      <c r="FJ50" s="351">
        <f t="shared" si="154"/>
        <v>0</v>
      </c>
      <c r="FK50" s="351">
        <f t="shared" si="154"/>
        <v>749.700000000003</v>
      </c>
      <c r="FL50" s="351">
        <f t="shared" si="154"/>
        <v>0</v>
      </c>
      <c r="FM50" s="351">
        <f t="shared" si="154"/>
        <v>4689.4499999999989</v>
      </c>
      <c r="FN50" s="351">
        <f t="shared" si="154"/>
        <v>0</v>
      </c>
      <c r="FO50" s="351">
        <f t="shared" si="154"/>
        <v>1071.0000000000009</v>
      </c>
      <c r="FP50" s="351">
        <f t="shared" si="154"/>
        <v>2295.0000000000018</v>
      </c>
      <c r="FQ50" s="351">
        <f t="shared" si="154"/>
        <v>2065.5</v>
      </c>
      <c r="FR50" s="351">
        <f t="shared" si="154"/>
        <v>0</v>
      </c>
      <c r="FS50" s="351">
        <f t="shared" si="154"/>
        <v>14030.1</v>
      </c>
      <c r="FT50" s="351">
        <f t="shared" si="154"/>
        <v>9868.5000000000036</v>
      </c>
      <c r="FU50" s="351">
        <f t="shared" si="154"/>
        <v>0</v>
      </c>
      <c r="FV50" s="351">
        <f t="shared" si="154"/>
        <v>0</v>
      </c>
      <c r="FW50" s="351">
        <f t="shared" si="154"/>
        <v>9103.5000000000018</v>
      </c>
      <c r="FX50" s="351">
        <f t="shared" si="154"/>
        <v>7604.0999999999995</v>
      </c>
      <c r="FY50" s="351">
        <f t="shared" si="154"/>
        <v>16707.600000000002</v>
      </c>
      <c r="FZ50" s="351">
        <f t="shared" si="154"/>
        <v>0</v>
      </c>
      <c r="GA50" s="351">
        <f t="shared" si="154"/>
        <v>0</v>
      </c>
      <c r="GB50" s="351">
        <f t="shared" si="154"/>
        <v>15529.500000000002</v>
      </c>
      <c r="GC50" s="351">
        <f t="shared" si="154"/>
        <v>0</v>
      </c>
      <c r="GD50" s="351">
        <f t="shared" si="154"/>
        <v>229.5000000000019</v>
      </c>
      <c r="GE50" s="351">
        <f t="shared" si="154"/>
        <v>0</v>
      </c>
      <c r="GF50" s="351">
        <f t="shared" si="154"/>
        <v>1147.5000000000027</v>
      </c>
      <c r="GG50" s="351">
        <f t="shared" si="154"/>
        <v>803.2500000000033</v>
      </c>
      <c r="GH50" s="351">
        <f t="shared" si="154"/>
        <v>0</v>
      </c>
      <c r="GI50" s="351">
        <f t="shared" si="154"/>
        <v>7175.7000000000044</v>
      </c>
      <c r="GJ50" s="351">
        <f t="shared" si="154"/>
        <v>0</v>
      </c>
      <c r="GK50" s="351">
        <f t="shared" si="154"/>
        <v>8284.950000000008</v>
      </c>
      <c r="GL50" s="351">
        <f t="shared" si="154"/>
        <v>9853.2000000000044</v>
      </c>
      <c r="GM50" s="351">
        <f t="shared" ref="GM50:IX50" si="155">+IFERROR(GM21*1+GM35*1,"")</f>
        <v>0</v>
      </c>
      <c r="GN50" s="351">
        <f t="shared" si="155"/>
        <v>0</v>
      </c>
      <c r="GO50" s="351">
        <f t="shared" si="155"/>
        <v>18742.500000000004</v>
      </c>
      <c r="GP50" s="351">
        <f t="shared" si="155"/>
        <v>9639.0000000000036</v>
      </c>
      <c r="GQ50" s="351">
        <f t="shared" si="155"/>
        <v>0</v>
      </c>
      <c r="GR50" s="351">
        <f t="shared" si="155"/>
        <v>11872.800000000001</v>
      </c>
      <c r="GS50" s="351">
        <f t="shared" si="155"/>
        <v>0</v>
      </c>
      <c r="GT50" s="351">
        <f t="shared" si="155"/>
        <v>3213.0000000000027</v>
      </c>
      <c r="GU50" s="351">
        <f t="shared" si="155"/>
        <v>0</v>
      </c>
      <c r="GV50" s="351">
        <f t="shared" si="155"/>
        <v>6426.0000000000009</v>
      </c>
      <c r="GW50" s="351">
        <f t="shared" si="155"/>
        <v>0</v>
      </c>
      <c r="GX50" s="351">
        <f t="shared" si="155"/>
        <v>6533.1000000000031</v>
      </c>
      <c r="GY50" s="351">
        <f t="shared" si="155"/>
        <v>1683.0000000000016</v>
      </c>
      <c r="GZ50" s="351">
        <f t="shared" si="155"/>
        <v>0</v>
      </c>
      <c r="HA50" s="351">
        <f t="shared" si="155"/>
        <v>9639.0000000000036</v>
      </c>
      <c r="HB50" s="351">
        <f t="shared" si="155"/>
        <v>0</v>
      </c>
      <c r="HC50" s="351">
        <f t="shared" si="155"/>
        <v>0</v>
      </c>
      <c r="HD50" s="351">
        <f t="shared" si="155"/>
        <v>0</v>
      </c>
      <c r="HE50" s="351">
        <f t="shared" si="155"/>
        <v>12852.000000000002</v>
      </c>
      <c r="HF50" s="351">
        <f t="shared" si="155"/>
        <v>0</v>
      </c>
      <c r="HG50" s="351">
        <f t="shared" si="155"/>
        <v>1453.500000000003</v>
      </c>
      <c r="HH50" s="351">
        <f t="shared" si="155"/>
        <v>5783.4000000000005</v>
      </c>
      <c r="HI50" s="351">
        <f t="shared" si="155"/>
        <v>0</v>
      </c>
      <c r="HJ50" s="351">
        <f t="shared" si="155"/>
        <v>3442.5000000000014</v>
      </c>
      <c r="HK50" s="351">
        <f t="shared" si="155"/>
        <v>19308.600000000002</v>
      </c>
      <c r="HL50" s="351">
        <f t="shared" si="155"/>
        <v>1071.0000000000009</v>
      </c>
      <c r="HM50" s="351">
        <f t="shared" si="155"/>
        <v>5821.6500000000042</v>
      </c>
      <c r="HN50" s="351">
        <f t="shared" si="155"/>
        <v>3006.4500000000048</v>
      </c>
      <c r="HO50" s="351">
        <f t="shared" si="155"/>
        <v>12186.450000000003</v>
      </c>
      <c r="HP50" s="351">
        <f t="shared" si="155"/>
        <v>1499.4000000000012</v>
      </c>
      <c r="HQ50" s="351">
        <f t="shared" si="155"/>
        <v>2034.9000000000042</v>
      </c>
      <c r="HR50" s="351">
        <f t="shared" si="155"/>
        <v>7175.7000000000044</v>
      </c>
      <c r="HS50" s="351">
        <f t="shared" si="155"/>
        <v>0</v>
      </c>
      <c r="HT50" s="351">
        <f t="shared" si="155"/>
        <v>0</v>
      </c>
      <c r="HU50" s="351">
        <f t="shared" si="155"/>
        <v>10710</v>
      </c>
      <c r="HV50" s="351">
        <f t="shared" si="155"/>
        <v>3748.5000000000009</v>
      </c>
      <c r="HW50" s="351">
        <f t="shared" si="155"/>
        <v>2034.9000000000042</v>
      </c>
      <c r="HX50" s="351">
        <f t="shared" si="155"/>
        <v>0</v>
      </c>
      <c r="HY50" s="351">
        <f t="shared" si="155"/>
        <v>1820.7000000000039</v>
      </c>
      <c r="HZ50" s="351">
        <f t="shared" si="155"/>
        <v>0</v>
      </c>
      <c r="IA50" s="351">
        <f t="shared" si="155"/>
        <v>3878.5500000000038</v>
      </c>
      <c r="IB50" s="351">
        <f t="shared" si="155"/>
        <v>8246.7000000000007</v>
      </c>
      <c r="IC50" s="351">
        <f t="shared" si="155"/>
        <v>5569.2</v>
      </c>
      <c r="ID50" s="351">
        <f t="shared" si="155"/>
        <v>0</v>
      </c>
      <c r="IE50" s="351">
        <f t="shared" si="155"/>
        <v>5033.7000000000025</v>
      </c>
      <c r="IF50" s="351">
        <f t="shared" si="155"/>
        <v>0</v>
      </c>
      <c r="IG50" s="351">
        <f t="shared" si="155"/>
        <v>0</v>
      </c>
      <c r="IH50" s="351">
        <f t="shared" si="155"/>
        <v>0</v>
      </c>
      <c r="II50" s="351">
        <f t="shared" si="155"/>
        <v>15422.400000000005</v>
      </c>
      <c r="IJ50" s="351">
        <f t="shared" si="155"/>
        <v>12561.300000000007</v>
      </c>
      <c r="IK50" s="351">
        <f t="shared" si="155"/>
        <v>5462.1000000000022</v>
      </c>
      <c r="IL50" s="351">
        <f t="shared" si="155"/>
        <v>5033.7000000000025</v>
      </c>
      <c r="IM50" s="351">
        <f t="shared" si="155"/>
        <v>1147.5000000000027</v>
      </c>
      <c r="IN50" s="351">
        <f t="shared" si="155"/>
        <v>9562.5000000000055</v>
      </c>
      <c r="IO50" s="351">
        <f t="shared" si="155"/>
        <v>0</v>
      </c>
      <c r="IP50" s="351">
        <f t="shared" si="155"/>
        <v>0</v>
      </c>
      <c r="IQ50" s="351">
        <f t="shared" si="155"/>
        <v>0</v>
      </c>
      <c r="IR50" s="351">
        <f t="shared" si="155"/>
        <v>765.00000000000409</v>
      </c>
      <c r="IS50" s="351">
        <f t="shared" si="155"/>
        <v>4651.2000000000044</v>
      </c>
      <c r="IT50" s="351">
        <f t="shared" si="155"/>
        <v>8889.3000000000011</v>
      </c>
      <c r="IU50" s="351">
        <f t="shared" si="155"/>
        <v>420.7500000000046</v>
      </c>
      <c r="IV50" s="351">
        <f t="shared" si="155"/>
        <v>0</v>
      </c>
      <c r="IW50" s="351">
        <f t="shared" si="155"/>
        <v>0</v>
      </c>
      <c r="IX50" s="351">
        <f t="shared" si="155"/>
        <v>1836.0000000000023</v>
      </c>
      <c r="IY50" s="351">
        <f t="shared" ref="IY50:LJ50" si="156">+IFERROR(IY21*1+IY35*1,"")</f>
        <v>0</v>
      </c>
      <c r="IZ50" s="351">
        <f t="shared" si="156"/>
        <v>6318.9000000000033</v>
      </c>
      <c r="JA50" s="351">
        <f t="shared" si="156"/>
        <v>5890.5000000000027</v>
      </c>
      <c r="JB50" s="351">
        <f t="shared" si="156"/>
        <v>0</v>
      </c>
      <c r="JC50" s="351">
        <f t="shared" si="156"/>
        <v>18742.500000000004</v>
      </c>
      <c r="JD50" s="351">
        <f t="shared" si="156"/>
        <v>4039.2000000000035</v>
      </c>
      <c r="JE50" s="351">
        <f t="shared" si="156"/>
        <v>3855.6000000000035</v>
      </c>
      <c r="JF50" s="351">
        <f t="shared" si="156"/>
        <v>0</v>
      </c>
      <c r="JG50" s="351">
        <f t="shared" si="156"/>
        <v>16172.100000000002</v>
      </c>
      <c r="JH50" s="351">
        <f t="shared" si="156"/>
        <v>0</v>
      </c>
      <c r="JI50" s="351">
        <f t="shared" si="156"/>
        <v>5462.1000000000022</v>
      </c>
      <c r="JJ50" s="351">
        <f t="shared" si="156"/>
        <v>14886.900000000001</v>
      </c>
      <c r="JK50" s="351">
        <f t="shared" si="156"/>
        <v>18742.500000000004</v>
      </c>
      <c r="JL50" s="351">
        <f t="shared" si="156"/>
        <v>0</v>
      </c>
      <c r="JM50" s="351">
        <f t="shared" si="156"/>
        <v>8675.1</v>
      </c>
      <c r="JN50" s="351">
        <f t="shared" si="156"/>
        <v>10924.2</v>
      </c>
      <c r="JO50" s="351">
        <f t="shared" si="156"/>
        <v>14351.400000000003</v>
      </c>
      <c r="JP50" s="351">
        <f t="shared" si="156"/>
        <v>0</v>
      </c>
      <c r="JQ50" s="351">
        <f t="shared" si="156"/>
        <v>1537.6500000000046</v>
      </c>
      <c r="JR50" s="351">
        <f t="shared" si="156"/>
        <v>0</v>
      </c>
      <c r="JS50" s="351">
        <f t="shared" si="156"/>
        <v>16921.8</v>
      </c>
      <c r="JT50" s="351">
        <f t="shared" si="156"/>
        <v>8460.9</v>
      </c>
      <c r="JU50" s="351">
        <f t="shared" si="156"/>
        <v>10128.6</v>
      </c>
      <c r="JV50" s="351">
        <f t="shared" si="156"/>
        <v>0</v>
      </c>
      <c r="JW50" s="351">
        <f t="shared" si="156"/>
        <v>4926.5999999999995</v>
      </c>
      <c r="JX50" s="351">
        <f t="shared" si="156"/>
        <v>4360.5000000000018</v>
      </c>
      <c r="JY50" s="351">
        <f t="shared" si="156"/>
        <v>10495.8</v>
      </c>
      <c r="JZ50" s="351">
        <f t="shared" si="156"/>
        <v>16172.100000000002</v>
      </c>
      <c r="KA50" s="351">
        <f t="shared" si="156"/>
        <v>8437.9500000000044</v>
      </c>
      <c r="KB50" s="351">
        <f t="shared" si="156"/>
        <v>0</v>
      </c>
      <c r="KC50" s="351">
        <f t="shared" si="156"/>
        <v>17671.500000000004</v>
      </c>
      <c r="KD50" s="351">
        <f t="shared" si="156"/>
        <v>6104.7000000000035</v>
      </c>
      <c r="KE50" s="351">
        <f t="shared" si="156"/>
        <v>3105.9000000000005</v>
      </c>
      <c r="KF50" s="351">
        <f t="shared" si="156"/>
        <v>0</v>
      </c>
      <c r="KG50" s="351">
        <f t="shared" si="156"/>
        <v>18207.000000000004</v>
      </c>
      <c r="KH50" s="351">
        <f t="shared" si="156"/>
        <v>4498.2000000000044</v>
      </c>
      <c r="KI50" s="351">
        <f t="shared" si="156"/>
        <v>0</v>
      </c>
      <c r="KJ50" s="351">
        <f t="shared" si="156"/>
        <v>1927.8000000000018</v>
      </c>
      <c r="KK50" s="351">
        <f t="shared" si="156"/>
        <v>0</v>
      </c>
      <c r="KL50" s="351">
        <f t="shared" si="156"/>
        <v>6907.9500000000071</v>
      </c>
      <c r="KM50" s="351">
        <f t="shared" si="156"/>
        <v>13601.7</v>
      </c>
      <c r="KN50" s="351">
        <f t="shared" si="156"/>
        <v>2731.0500000000052</v>
      </c>
      <c r="KO50" s="351">
        <f t="shared" si="156"/>
        <v>14458.500000000002</v>
      </c>
      <c r="KP50" s="351">
        <f t="shared" si="156"/>
        <v>8353.8000000000029</v>
      </c>
      <c r="KQ50" s="351">
        <f t="shared" si="156"/>
        <v>0</v>
      </c>
      <c r="KR50" s="351">
        <f t="shared" si="156"/>
        <v>344.24999999999943</v>
      </c>
      <c r="KS50" s="351">
        <f t="shared" si="156"/>
        <v>2142.0000000000018</v>
      </c>
      <c r="KT50" s="351">
        <f t="shared" si="156"/>
        <v>0</v>
      </c>
      <c r="KU50" s="351">
        <f t="shared" si="156"/>
        <v>0</v>
      </c>
      <c r="KV50" s="351">
        <f t="shared" si="156"/>
        <v>7925.4000000000024</v>
      </c>
      <c r="KW50" s="351">
        <f t="shared" si="156"/>
        <v>0</v>
      </c>
      <c r="KX50" s="351">
        <f t="shared" si="156"/>
        <v>0</v>
      </c>
      <c r="KY50" s="351">
        <f t="shared" si="156"/>
        <v>0</v>
      </c>
      <c r="KZ50" s="351">
        <f t="shared" si="156"/>
        <v>18390.600000000006</v>
      </c>
      <c r="LA50" s="351">
        <f t="shared" si="156"/>
        <v>0</v>
      </c>
      <c r="LB50" s="351">
        <f t="shared" si="156"/>
        <v>18742.500000000004</v>
      </c>
      <c r="LC50" s="351">
        <f t="shared" si="156"/>
        <v>0</v>
      </c>
      <c r="LD50" s="351">
        <f t="shared" si="156"/>
        <v>15957.900000000001</v>
      </c>
      <c r="LE50" s="351">
        <f t="shared" si="156"/>
        <v>12852.000000000002</v>
      </c>
      <c r="LF50" s="351">
        <f t="shared" si="156"/>
        <v>0</v>
      </c>
      <c r="LG50" s="351">
        <f t="shared" si="156"/>
        <v>11995.2</v>
      </c>
      <c r="LH50" s="351">
        <f t="shared" si="156"/>
        <v>0</v>
      </c>
      <c r="LI50" s="351">
        <f t="shared" si="156"/>
        <v>18742.500000000004</v>
      </c>
      <c r="LJ50" s="351">
        <f t="shared" si="156"/>
        <v>1713.6000000000015</v>
      </c>
      <c r="LK50" s="351">
        <f t="shared" ref="LK50:NV50" si="157">+IFERROR(LK21*1+LK35*1,"")</f>
        <v>0</v>
      </c>
      <c r="LL50" s="351">
        <f t="shared" si="157"/>
        <v>2570.4000000000024</v>
      </c>
      <c r="LM50" s="351">
        <f t="shared" si="157"/>
        <v>4284.0000000000036</v>
      </c>
      <c r="LN50" s="351">
        <f t="shared" si="157"/>
        <v>7604.0999999999995</v>
      </c>
      <c r="LO50" s="351">
        <f t="shared" si="157"/>
        <v>0</v>
      </c>
      <c r="LP50" s="351">
        <f t="shared" si="157"/>
        <v>8460.9</v>
      </c>
      <c r="LQ50" s="351">
        <f t="shared" si="157"/>
        <v>14030.1</v>
      </c>
      <c r="LR50" s="351">
        <f t="shared" si="157"/>
        <v>12568.950000000004</v>
      </c>
      <c r="LS50" s="351">
        <f t="shared" si="157"/>
        <v>3641.4000000000033</v>
      </c>
      <c r="LT50" s="351">
        <f t="shared" si="157"/>
        <v>11031.300000000003</v>
      </c>
      <c r="LU50" s="351">
        <f t="shared" si="157"/>
        <v>2784.6000000000026</v>
      </c>
      <c r="LV50" s="351">
        <f t="shared" si="157"/>
        <v>0</v>
      </c>
      <c r="LW50" s="351">
        <f t="shared" si="157"/>
        <v>11781.000000000002</v>
      </c>
      <c r="LX50" s="351">
        <f t="shared" si="157"/>
        <v>5783.4000000000005</v>
      </c>
      <c r="LY50" s="351">
        <f t="shared" si="157"/>
        <v>0</v>
      </c>
      <c r="LZ50" s="351">
        <f t="shared" si="157"/>
        <v>0</v>
      </c>
      <c r="MA50" s="351">
        <f t="shared" si="157"/>
        <v>16279.2</v>
      </c>
      <c r="MB50" s="351">
        <f t="shared" si="157"/>
        <v>5416.2000000000007</v>
      </c>
      <c r="MC50" s="351">
        <f t="shared" si="157"/>
        <v>0</v>
      </c>
      <c r="MD50" s="351">
        <f t="shared" si="157"/>
        <v>0</v>
      </c>
      <c r="ME50" s="351">
        <f t="shared" si="157"/>
        <v>15743.700000000003</v>
      </c>
      <c r="MF50" s="351">
        <f t="shared" si="157"/>
        <v>2891.7000000000003</v>
      </c>
      <c r="MG50" s="351">
        <f t="shared" si="157"/>
        <v>12637.800000000001</v>
      </c>
      <c r="MH50" s="351">
        <f t="shared" si="157"/>
        <v>11459.700000000003</v>
      </c>
      <c r="MI50" s="351">
        <f t="shared" si="157"/>
        <v>10602.900000000001</v>
      </c>
      <c r="MJ50" s="351">
        <f t="shared" si="157"/>
        <v>4069.8000000000038</v>
      </c>
      <c r="MK50" s="351">
        <f t="shared" si="157"/>
        <v>3320.1000000000004</v>
      </c>
      <c r="ML50" s="351">
        <f t="shared" si="157"/>
        <v>4712.4000000000042</v>
      </c>
      <c r="MM50" s="351">
        <f t="shared" si="157"/>
        <v>12744.900000000005</v>
      </c>
      <c r="MN50" s="351">
        <f t="shared" si="157"/>
        <v>0</v>
      </c>
      <c r="MO50" s="351">
        <f t="shared" si="157"/>
        <v>0</v>
      </c>
      <c r="MP50" s="351">
        <f t="shared" si="157"/>
        <v>9424.8000000000029</v>
      </c>
      <c r="MQ50" s="351">
        <f t="shared" si="157"/>
        <v>13915.350000000002</v>
      </c>
      <c r="MR50" s="351">
        <f t="shared" si="157"/>
        <v>6104.7000000000035</v>
      </c>
      <c r="MS50" s="351">
        <f t="shared" si="157"/>
        <v>18635.400000000001</v>
      </c>
      <c r="MT50" s="351">
        <f t="shared" si="157"/>
        <v>19125.000000000004</v>
      </c>
      <c r="MU50" s="351">
        <f t="shared" si="157"/>
        <v>0</v>
      </c>
      <c r="MV50" s="351">
        <f t="shared" si="157"/>
        <v>0</v>
      </c>
      <c r="MW50" s="351">
        <f t="shared" si="157"/>
        <v>1185.7500000000018</v>
      </c>
      <c r="MX50" s="351">
        <f t="shared" si="157"/>
        <v>8996.4000000000033</v>
      </c>
      <c r="MY50" s="351">
        <f t="shared" si="157"/>
        <v>15101.100000000002</v>
      </c>
      <c r="MZ50" s="351">
        <f t="shared" si="157"/>
        <v>0</v>
      </c>
      <c r="NA50" s="351">
        <f t="shared" si="157"/>
        <v>0</v>
      </c>
      <c r="NB50" s="351">
        <f t="shared" si="157"/>
        <v>0</v>
      </c>
      <c r="NC50" s="351">
        <f t="shared" si="157"/>
        <v>0</v>
      </c>
      <c r="ND50" s="351">
        <f t="shared" si="157"/>
        <v>0</v>
      </c>
      <c r="NE50" s="351">
        <f t="shared" si="157"/>
        <v>18742.500000000004</v>
      </c>
      <c r="NF50" s="351">
        <f t="shared" si="157"/>
        <v>3320.1000000000004</v>
      </c>
      <c r="NG50" s="351">
        <f t="shared" si="157"/>
        <v>8529.75</v>
      </c>
      <c r="NH50" s="351">
        <f t="shared" si="157"/>
        <v>0</v>
      </c>
      <c r="NI50" s="351">
        <f t="shared" si="157"/>
        <v>1491.7500000000023</v>
      </c>
      <c r="NJ50" s="351">
        <f t="shared" si="157"/>
        <v>5569.2</v>
      </c>
      <c r="NK50" s="351">
        <f t="shared" si="157"/>
        <v>0</v>
      </c>
      <c r="NL50" s="351">
        <f t="shared" si="157"/>
        <v>4069.8000000000038</v>
      </c>
      <c r="NM50" s="351">
        <f t="shared" si="157"/>
        <v>0</v>
      </c>
      <c r="NN50" s="351">
        <f t="shared" si="157"/>
        <v>0</v>
      </c>
      <c r="NO50" s="351">
        <f t="shared" si="157"/>
        <v>0</v>
      </c>
      <c r="NP50" s="351">
        <f t="shared" si="157"/>
        <v>7389.9000000000042</v>
      </c>
      <c r="NQ50" s="351">
        <f t="shared" si="157"/>
        <v>0</v>
      </c>
      <c r="NR50" s="351">
        <f t="shared" si="157"/>
        <v>4176.9000000000015</v>
      </c>
      <c r="NS50" s="351">
        <f t="shared" si="157"/>
        <v>16753.500000000004</v>
      </c>
      <c r="NT50" s="351">
        <f t="shared" si="157"/>
        <v>0</v>
      </c>
      <c r="NU50" s="351">
        <f t="shared" si="157"/>
        <v>0</v>
      </c>
      <c r="NV50" s="351">
        <f t="shared" si="157"/>
        <v>15284.700000000006</v>
      </c>
      <c r="NW50" s="351">
        <f t="shared" ref="NW50:QH50" si="158">+IFERROR(NW21*1+NW35*1,"")</f>
        <v>9531.9000000000015</v>
      </c>
      <c r="NX50" s="351">
        <f t="shared" si="158"/>
        <v>2256.7500000000027</v>
      </c>
      <c r="NY50" s="351">
        <f t="shared" si="158"/>
        <v>16011.450000000004</v>
      </c>
      <c r="NZ50" s="351">
        <f t="shared" si="158"/>
        <v>0</v>
      </c>
      <c r="OA50" s="351">
        <f t="shared" si="158"/>
        <v>2784.6000000000026</v>
      </c>
      <c r="OB50" s="351">
        <f t="shared" si="158"/>
        <v>5163.7500000000018</v>
      </c>
      <c r="OC50" s="351">
        <f t="shared" si="158"/>
        <v>3320.1000000000004</v>
      </c>
      <c r="OD50" s="351">
        <f t="shared" si="158"/>
        <v>0</v>
      </c>
      <c r="OE50" s="351">
        <f t="shared" si="158"/>
        <v>749.700000000003</v>
      </c>
      <c r="OF50" s="351">
        <f t="shared" si="158"/>
        <v>0</v>
      </c>
      <c r="OG50" s="351">
        <f t="shared" si="158"/>
        <v>16386.300000000003</v>
      </c>
      <c r="OH50" s="351">
        <f t="shared" si="158"/>
        <v>0</v>
      </c>
      <c r="OI50" s="351">
        <f t="shared" si="158"/>
        <v>4926.5999999999995</v>
      </c>
      <c r="OJ50" s="351">
        <f t="shared" si="158"/>
        <v>0</v>
      </c>
      <c r="OK50" s="351">
        <f t="shared" si="158"/>
        <v>13923.000000000004</v>
      </c>
      <c r="OL50" s="351">
        <f t="shared" si="158"/>
        <v>18742.500000000004</v>
      </c>
      <c r="OM50" s="351">
        <f t="shared" si="158"/>
        <v>9853.2000000000044</v>
      </c>
      <c r="ON50" s="351">
        <f t="shared" si="158"/>
        <v>7175.7000000000044</v>
      </c>
      <c r="OO50" s="351">
        <f t="shared" si="158"/>
        <v>5033.7000000000025</v>
      </c>
      <c r="OP50" s="351">
        <f t="shared" si="158"/>
        <v>8889.3000000000011</v>
      </c>
      <c r="OQ50" s="351">
        <f t="shared" si="158"/>
        <v>0</v>
      </c>
      <c r="OR50" s="351">
        <f t="shared" si="158"/>
        <v>18635.400000000001</v>
      </c>
      <c r="OS50" s="351">
        <f t="shared" si="158"/>
        <v>13173.3</v>
      </c>
      <c r="OT50" s="351">
        <f t="shared" si="158"/>
        <v>0</v>
      </c>
      <c r="OU50" s="351">
        <f t="shared" si="158"/>
        <v>3641.4000000000033</v>
      </c>
      <c r="OV50" s="351">
        <f t="shared" si="158"/>
        <v>0</v>
      </c>
      <c r="OW50" s="351">
        <f t="shared" si="158"/>
        <v>8032.5</v>
      </c>
      <c r="OX50" s="351">
        <f t="shared" si="158"/>
        <v>5347.3500000000022</v>
      </c>
      <c r="OY50" s="351">
        <f t="shared" si="158"/>
        <v>0</v>
      </c>
      <c r="OZ50" s="351">
        <f t="shared" si="158"/>
        <v>4069.8000000000038</v>
      </c>
      <c r="PA50" s="351">
        <f t="shared" si="158"/>
        <v>16493.400000000001</v>
      </c>
      <c r="PB50" s="351">
        <f t="shared" si="158"/>
        <v>7925.4000000000024</v>
      </c>
      <c r="PC50" s="351">
        <f t="shared" si="158"/>
        <v>4628.25</v>
      </c>
      <c r="PD50" s="351">
        <f t="shared" si="158"/>
        <v>2891.7000000000003</v>
      </c>
      <c r="PE50" s="351">
        <f t="shared" si="158"/>
        <v>8812.7999999999993</v>
      </c>
      <c r="PF50" s="351">
        <f t="shared" si="158"/>
        <v>7282.800000000002</v>
      </c>
      <c r="PG50" s="351">
        <f t="shared" si="158"/>
        <v>3534.3000000000006</v>
      </c>
      <c r="PH50" s="351">
        <f t="shared" si="158"/>
        <v>18742.500000000004</v>
      </c>
      <c r="PI50" s="351">
        <f t="shared" si="158"/>
        <v>5668.6500000000042</v>
      </c>
      <c r="PJ50" s="351">
        <f t="shared" si="158"/>
        <v>321.30000000000268</v>
      </c>
      <c r="PK50" s="351">
        <f t="shared" si="158"/>
        <v>3962.7000000000012</v>
      </c>
      <c r="PL50" s="351">
        <f t="shared" si="158"/>
        <v>0</v>
      </c>
      <c r="PM50" s="351">
        <f t="shared" si="158"/>
        <v>2065.5</v>
      </c>
      <c r="PN50" s="351">
        <f t="shared" si="158"/>
        <v>0</v>
      </c>
      <c r="PO50" s="351">
        <f t="shared" si="158"/>
        <v>749.700000000003</v>
      </c>
      <c r="PP50" s="351">
        <f t="shared" si="158"/>
        <v>0</v>
      </c>
      <c r="PQ50" s="351">
        <f t="shared" si="158"/>
        <v>7389.9000000000042</v>
      </c>
      <c r="PR50" s="351">
        <f t="shared" si="158"/>
        <v>8996.4000000000033</v>
      </c>
      <c r="PS50" s="351">
        <f t="shared" si="158"/>
        <v>1392.3000000000036</v>
      </c>
      <c r="PT50" s="351">
        <f t="shared" si="158"/>
        <v>321.30000000000268</v>
      </c>
      <c r="PU50" s="351">
        <f t="shared" si="158"/>
        <v>0</v>
      </c>
      <c r="PV50" s="351">
        <f t="shared" si="158"/>
        <v>1606.5000000000039</v>
      </c>
      <c r="PW50" s="351">
        <f t="shared" si="158"/>
        <v>15743.700000000003</v>
      </c>
      <c r="PX50" s="351">
        <f t="shared" si="158"/>
        <v>0</v>
      </c>
      <c r="PY50" s="351">
        <f t="shared" si="158"/>
        <v>18742.500000000004</v>
      </c>
      <c r="PZ50" s="351">
        <f t="shared" si="158"/>
        <v>0</v>
      </c>
      <c r="QA50" s="351">
        <f t="shared" si="158"/>
        <v>2570.4000000000024</v>
      </c>
      <c r="QB50" s="351">
        <f t="shared" si="158"/>
        <v>16493.400000000001</v>
      </c>
      <c r="QC50" s="351">
        <f t="shared" si="158"/>
        <v>0</v>
      </c>
      <c r="QD50" s="351">
        <f t="shared" si="158"/>
        <v>8239.0500000000065</v>
      </c>
      <c r="QE50" s="351">
        <f t="shared" si="158"/>
        <v>0</v>
      </c>
      <c r="QF50" s="351">
        <f t="shared" si="158"/>
        <v>6426.0000000000009</v>
      </c>
      <c r="QG50" s="351">
        <f t="shared" si="158"/>
        <v>0</v>
      </c>
      <c r="QH50" s="351">
        <f t="shared" si="158"/>
        <v>18421.2</v>
      </c>
      <c r="QI50" s="351">
        <f t="shared" ref="QI50:SG50" si="159">+IFERROR(QI21*1+QI35*1,"")</f>
        <v>642.60000000000059</v>
      </c>
      <c r="QJ50" s="351">
        <f t="shared" si="159"/>
        <v>0</v>
      </c>
      <c r="QK50" s="351">
        <f t="shared" si="159"/>
        <v>0</v>
      </c>
      <c r="QL50" s="351">
        <f t="shared" si="159"/>
        <v>11138.4</v>
      </c>
      <c r="QM50" s="351">
        <f t="shared" si="159"/>
        <v>114.75000000000435</v>
      </c>
      <c r="QN50" s="351">
        <f t="shared" si="159"/>
        <v>6739.6500000000051</v>
      </c>
      <c r="QO50" s="351">
        <f t="shared" si="159"/>
        <v>1415.2500000000039</v>
      </c>
      <c r="QP50" s="351">
        <f t="shared" si="159"/>
        <v>765.00000000000409</v>
      </c>
      <c r="QQ50" s="351">
        <f t="shared" si="159"/>
        <v>0</v>
      </c>
      <c r="QR50" s="351">
        <f t="shared" si="159"/>
        <v>0</v>
      </c>
      <c r="QS50" s="351">
        <f t="shared" si="159"/>
        <v>0</v>
      </c>
      <c r="QT50" s="351">
        <f t="shared" si="159"/>
        <v>2601.0000000000023</v>
      </c>
      <c r="QU50" s="351">
        <f t="shared" si="159"/>
        <v>1820.7000000000039</v>
      </c>
      <c r="QV50" s="351">
        <f t="shared" si="159"/>
        <v>0</v>
      </c>
      <c r="QW50" s="351">
        <f t="shared" si="159"/>
        <v>18742.500000000004</v>
      </c>
      <c r="QX50" s="351">
        <f t="shared" si="159"/>
        <v>10067.400000000005</v>
      </c>
      <c r="QY50" s="351">
        <f t="shared" si="159"/>
        <v>4498.2000000000044</v>
      </c>
      <c r="QZ50" s="351">
        <f t="shared" si="159"/>
        <v>18742.500000000004</v>
      </c>
      <c r="RA50" s="351">
        <f t="shared" si="159"/>
        <v>2463.2999999999997</v>
      </c>
      <c r="RB50" s="351">
        <f t="shared" si="159"/>
        <v>10067.400000000005</v>
      </c>
      <c r="RC50" s="351">
        <f t="shared" si="159"/>
        <v>9348.3000000000029</v>
      </c>
      <c r="RD50" s="351">
        <f t="shared" si="159"/>
        <v>0</v>
      </c>
      <c r="RE50" s="351">
        <f t="shared" si="159"/>
        <v>0</v>
      </c>
      <c r="RF50" s="351">
        <f t="shared" si="159"/>
        <v>7282.800000000002</v>
      </c>
      <c r="RG50" s="351">
        <f t="shared" si="159"/>
        <v>1927.8000000000018</v>
      </c>
      <c r="RH50" s="351">
        <f t="shared" si="159"/>
        <v>7818.3</v>
      </c>
      <c r="RI50" s="351">
        <f t="shared" si="159"/>
        <v>6426.0000000000009</v>
      </c>
      <c r="RJ50" s="351">
        <f t="shared" si="159"/>
        <v>11429.099999999999</v>
      </c>
      <c r="RK50" s="351">
        <f t="shared" si="159"/>
        <v>2027.2500000000009</v>
      </c>
      <c r="RL50" s="351">
        <f t="shared" si="159"/>
        <v>4498.2000000000044</v>
      </c>
      <c r="RM50" s="351">
        <f t="shared" si="159"/>
        <v>0</v>
      </c>
      <c r="RN50" s="351">
        <f t="shared" si="159"/>
        <v>7497.0000000000018</v>
      </c>
      <c r="RO50" s="351">
        <f t="shared" si="159"/>
        <v>9639</v>
      </c>
      <c r="RP50" s="351">
        <f t="shared" si="159"/>
        <v>6586.6500000000015</v>
      </c>
      <c r="RQ50" s="351">
        <f t="shared" si="159"/>
        <v>918.0000000000008</v>
      </c>
      <c r="RR50" s="351">
        <f t="shared" si="159"/>
        <v>0</v>
      </c>
      <c r="RS50" s="351">
        <f t="shared" si="159"/>
        <v>2822.8500000000049</v>
      </c>
      <c r="RT50" s="351">
        <f t="shared" si="159"/>
        <v>3105.900000000001</v>
      </c>
      <c r="RU50" s="351">
        <f t="shared" si="159"/>
        <v>7359.3000000000038</v>
      </c>
      <c r="RV50" s="351">
        <f t="shared" si="159"/>
        <v>0</v>
      </c>
      <c r="RW50" s="351">
        <f t="shared" si="159"/>
        <v>0</v>
      </c>
      <c r="RX50" s="351">
        <f t="shared" si="159"/>
        <v>0</v>
      </c>
      <c r="RY50" s="351">
        <f t="shared" si="159"/>
        <v>1683.0000000000016</v>
      </c>
      <c r="RZ50" s="351">
        <f t="shared" si="159"/>
        <v>18742.500000000004</v>
      </c>
      <c r="SA50" s="351">
        <f t="shared" si="159"/>
        <v>6747.3000000000038</v>
      </c>
      <c r="SB50" s="351">
        <f t="shared" si="159"/>
        <v>0</v>
      </c>
      <c r="SC50" s="351">
        <f t="shared" si="159"/>
        <v>0</v>
      </c>
      <c r="SD50" s="351">
        <f t="shared" si="159"/>
        <v>2249.0999999999995</v>
      </c>
      <c r="SE50" s="351">
        <f t="shared" si="159"/>
        <v>6854.4000000000015</v>
      </c>
      <c r="SF50" s="351">
        <f t="shared" si="159"/>
        <v>14886.900000000001</v>
      </c>
      <c r="SG50" s="351">
        <f t="shared" si="159"/>
        <v>4360.5000000000055</v>
      </c>
      <c r="SI50" s="25">
        <f t="shared" si="119"/>
        <v>5352.9956999999931</v>
      </c>
      <c r="SQ50" s="247">
        <f t="shared" si="120"/>
        <v>2018</v>
      </c>
      <c r="SR50" s="247">
        <f t="shared" si="121"/>
        <v>170</v>
      </c>
      <c r="SS50" s="247">
        <f t="shared" si="122"/>
        <v>390</v>
      </c>
      <c r="ST50" s="247">
        <f t="shared" si="123"/>
        <v>500</v>
      </c>
      <c r="SU50" s="247">
        <f t="shared" si="124"/>
        <v>500</v>
      </c>
      <c r="SV50" s="247">
        <f t="shared" si="125"/>
        <v>500</v>
      </c>
      <c r="SW50" s="247">
        <f t="shared" si="126"/>
        <v>500</v>
      </c>
      <c r="SX50" s="247">
        <f t="shared" si="127"/>
        <v>500</v>
      </c>
      <c r="SY50" s="247">
        <f t="shared" si="128"/>
        <v>500</v>
      </c>
      <c r="SZ50" s="247">
        <f t="shared" si="129"/>
        <v>500</v>
      </c>
      <c r="TA50" s="25"/>
      <c r="TB50" s="168">
        <f t="shared" si="130"/>
        <v>0.34</v>
      </c>
      <c r="TC50" s="168">
        <f t="shared" si="131"/>
        <v>0.44</v>
      </c>
      <c r="TD50" s="168">
        <f t="shared" si="104"/>
        <v>0.22</v>
      </c>
      <c r="TE50" s="168">
        <f t="shared" si="105"/>
        <v>0</v>
      </c>
      <c r="TF50" s="168">
        <f t="shared" si="106"/>
        <v>0</v>
      </c>
      <c r="TG50" s="168">
        <f t="shared" si="107"/>
        <v>0</v>
      </c>
      <c r="TH50" s="168">
        <f t="shared" si="108"/>
        <v>0</v>
      </c>
      <c r="TI50" s="168">
        <f t="shared" si="109"/>
        <v>0</v>
      </c>
      <c r="TJ50" s="168">
        <f t="shared" si="110"/>
        <v>0</v>
      </c>
      <c r="TK50" s="94">
        <f t="shared" si="132"/>
        <v>1</v>
      </c>
      <c r="TM50">
        <v>5</v>
      </c>
      <c r="TP50" s="477">
        <f>+SMALL(B50:SG50,ROUND(SZ50*$TP$15,0))</f>
        <v>0</v>
      </c>
      <c r="TQ50" s="477">
        <f t="shared" si="133"/>
        <v>9172.350000000004</v>
      </c>
      <c r="TR50" s="25">
        <f t="shared" si="134"/>
        <v>5352.9956999999931</v>
      </c>
      <c r="TS50">
        <f>+RANK(SI50,B50:SI50,1)</f>
        <v>297</v>
      </c>
      <c r="TT50" s="168">
        <f>+TS50/SZ50</f>
        <v>0.59399999999999997</v>
      </c>
      <c r="TV50" s="168">
        <f t="shared" si="135"/>
        <v>0.34</v>
      </c>
    </row>
    <row r="51" spans="1:542" s="99" customFormat="1">
      <c r="A51" s="26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c r="DM51" s="242"/>
      <c r="DN51" s="242"/>
      <c r="DO51" s="242"/>
      <c r="DP51" s="242"/>
      <c r="DQ51" s="242"/>
      <c r="DR51" s="242"/>
      <c r="DS51" s="242"/>
      <c r="DT51" s="242"/>
      <c r="DU51" s="242"/>
      <c r="DV51" s="242"/>
      <c r="DW51" s="242"/>
      <c r="DX51" s="242"/>
      <c r="DY51" s="242"/>
      <c r="DZ51" s="242"/>
      <c r="EA51" s="242"/>
      <c r="EB51" s="242"/>
      <c r="EC51" s="242"/>
      <c r="ED51" s="242"/>
      <c r="EE51" s="242"/>
      <c r="EF51" s="242"/>
      <c r="EG51" s="242"/>
      <c r="EH51" s="242"/>
      <c r="EI51" s="242"/>
      <c r="EJ51" s="242"/>
      <c r="EK51" s="242"/>
      <c r="EL51" s="242"/>
      <c r="EM51" s="242"/>
      <c r="EN51" s="242"/>
      <c r="EO51" s="242"/>
      <c r="EP51" s="242"/>
      <c r="EQ51" s="242"/>
      <c r="ER51" s="242"/>
      <c r="ES51" s="242"/>
      <c r="ET51" s="242"/>
      <c r="EU51" s="242"/>
      <c r="EV51" s="242"/>
      <c r="EW51" s="242"/>
      <c r="EX51" s="242"/>
      <c r="EY51" s="242"/>
      <c r="EZ51" s="242"/>
      <c r="FA51" s="242"/>
      <c r="FB51" s="242"/>
      <c r="FC51" s="242"/>
      <c r="FD51" s="242"/>
      <c r="FE51" s="242"/>
      <c r="FF51" s="242"/>
      <c r="FG51" s="242"/>
      <c r="FH51" s="242"/>
      <c r="FI51" s="242"/>
      <c r="FJ51" s="242"/>
      <c r="FK51" s="242"/>
      <c r="FL51" s="242"/>
      <c r="FM51" s="242"/>
      <c r="FN51" s="242"/>
      <c r="FO51" s="242"/>
      <c r="FP51" s="242"/>
      <c r="FQ51" s="242"/>
      <c r="FR51" s="242"/>
      <c r="FS51" s="242"/>
      <c r="FT51" s="242"/>
      <c r="FU51" s="242"/>
      <c r="FV51" s="242"/>
      <c r="FW51" s="242"/>
      <c r="FX51" s="242"/>
      <c r="FY51" s="242"/>
      <c r="FZ51" s="242"/>
      <c r="GA51" s="242"/>
      <c r="GB51" s="242"/>
      <c r="GC51" s="242"/>
      <c r="GD51" s="242"/>
      <c r="GE51" s="242"/>
      <c r="GF51" s="242"/>
      <c r="GG51" s="242"/>
      <c r="GH51" s="242"/>
      <c r="GI51" s="242"/>
      <c r="GJ51" s="242"/>
      <c r="GK51" s="242"/>
      <c r="GL51" s="242"/>
      <c r="GM51" s="242"/>
      <c r="GN51" s="242"/>
      <c r="GO51" s="242"/>
      <c r="GP51" s="242"/>
      <c r="GQ51" s="242"/>
      <c r="GR51" s="242"/>
      <c r="GS51" s="242"/>
      <c r="GT51" s="242"/>
      <c r="GU51" s="242"/>
      <c r="GV51" s="242"/>
      <c r="GW51" s="242"/>
      <c r="GX51" s="242"/>
      <c r="GY51" s="242"/>
      <c r="GZ51" s="242"/>
      <c r="HA51" s="242"/>
      <c r="HB51" s="242"/>
      <c r="HC51" s="242"/>
      <c r="HD51" s="242"/>
      <c r="HE51" s="242"/>
      <c r="HF51" s="242"/>
      <c r="HG51" s="242"/>
      <c r="HH51" s="242"/>
      <c r="HI51" s="242"/>
      <c r="HJ51" s="242"/>
      <c r="HK51" s="242"/>
      <c r="HL51" s="242"/>
      <c r="HM51" s="242"/>
      <c r="HN51" s="242"/>
      <c r="HO51" s="242"/>
      <c r="HP51" s="242"/>
      <c r="HQ51" s="242"/>
      <c r="HR51" s="242"/>
      <c r="HS51" s="242"/>
      <c r="HT51" s="242"/>
      <c r="HU51" s="242"/>
      <c r="HV51" s="242"/>
      <c r="HW51" s="242"/>
      <c r="HX51" s="242"/>
      <c r="HY51" s="242"/>
      <c r="HZ51" s="242"/>
      <c r="IA51" s="242"/>
      <c r="IB51" s="242"/>
      <c r="IC51" s="242"/>
      <c r="ID51" s="242"/>
      <c r="IE51" s="242"/>
      <c r="IF51" s="242"/>
      <c r="IG51" s="242"/>
      <c r="IH51" s="242"/>
      <c r="II51" s="242"/>
      <c r="IJ51" s="242"/>
      <c r="IK51" s="242"/>
      <c r="IL51" s="242"/>
      <c r="IM51" s="242"/>
      <c r="IN51" s="242"/>
      <c r="IO51" s="242"/>
      <c r="IP51" s="242"/>
      <c r="IQ51" s="242"/>
      <c r="IR51" s="242"/>
      <c r="IS51" s="242"/>
      <c r="IT51" s="242"/>
      <c r="IU51" s="242"/>
      <c r="IV51" s="242"/>
      <c r="IW51" s="242"/>
      <c r="IX51" s="242"/>
      <c r="IY51" s="242"/>
      <c r="IZ51" s="242"/>
      <c r="JA51" s="242"/>
      <c r="JB51" s="242"/>
      <c r="JC51" s="242"/>
      <c r="JD51" s="242"/>
      <c r="JE51" s="242"/>
      <c r="JF51" s="242"/>
      <c r="JG51" s="242"/>
      <c r="JH51" s="242"/>
      <c r="JI51" s="242"/>
      <c r="JJ51" s="242"/>
      <c r="JK51" s="242"/>
      <c r="JL51" s="242"/>
      <c r="JM51" s="242"/>
      <c r="JN51" s="242"/>
      <c r="JO51" s="242"/>
      <c r="JP51" s="242"/>
      <c r="JQ51" s="242"/>
      <c r="JR51" s="242"/>
      <c r="JS51" s="242"/>
      <c r="JT51" s="242"/>
      <c r="JU51" s="242"/>
      <c r="JV51" s="242"/>
      <c r="JW51" s="242"/>
      <c r="JX51" s="242"/>
      <c r="JY51" s="242"/>
      <c r="JZ51" s="242"/>
      <c r="KA51" s="242"/>
      <c r="KB51" s="242"/>
      <c r="KC51" s="242"/>
      <c r="KD51" s="242"/>
      <c r="KE51" s="242"/>
      <c r="KF51" s="242"/>
      <c r="KG51" s="242"/>
      <c r="KH51" s="242"/>
      <c r="KI51" s="242"/>
      <c r="KJ51" s="242"/>
      <c r="KK51" s="242"/>
      <c r="KL51" s="242"/>
      <c r="KM51" s="242"/>
      <c r="KN51" s="242"/>
      <c r="KO51" s="242"/>
      <c r="KP51" s="242"/>
      <c r="KQ51" s="242"/>
      <c r="KR51" s="242"/>
      <c r="KS51" s="242"/>
      <c r="KT51" s="242"/>
      <c r="KU51" s="242"/>
      <c r="KV51" s="242"/>
      <c r="KW51" s="242"/>
      <c r="KX51" s="242"/>
      <c r="KY51" s="242"/>
      <c r="KZ51" s="242"/>
      <c r="LA51" s="242"/>
      <c r="LB51" s="242"/>
      <c r="LC51" s="242"/>
      <c r="LD51" s="242"/>
      <c r="LE51" s="242"/>
      <c r="LF51" s="242"/>
      <c r="LG51" s="242"/>
      <c r="LH51" s="242"/>
      <c r="LI51" s="242"/>
      <c r="LJ51" s="242"/>
      <c r="LK51" s="242"/>
      <c r="LL51" s="242"/>
      <c r="LM51" s="242"/>
      <c r="LN51" s="242"/>
      <c r="LO51" s="242"/>
      <c r="LP51" s="242"/>
      <c r="LQ51" s="242"/>
      <c r="LR51" s="242"/>
      <c r="LS51" s="242"/>
      <c r="LT51" s="242"/>
      <c r="LU51" s="242"/>
      <c r="LV51" s="242"/>
      <c r="LW51" s="242"/>
      <c r="LX51" s="242"/>
      <c r="LY51" s="242"/>
      <c r="LZ51" s="242"/>
      <c r="MA51" s="242"/>
      <c r="MB51" s="242"/>
      <c r="MC51" s="242"/>
      <c r="MD51" s="242"/>
      <c r="ME51" s="242"/>
      <c r="MF51" s="242"/>
      <c r="MG51" s="242"/>
      <c r="MH51" s="242"/>
      <c r="MI51" s="242"/>
      <c r="MJ51" s="242"/>
      <c r="MK51" s="242"/>
      <c r="ML51" s="242"/>
      <c r="MM51" s="242"/>
      <c r="MN51" s="242"/>
      <c r="MO51" s="242"/>
      <c r="MP51" s="242"/>
      <c r="MQ51" s="242"/>
      <c r="MR51" s="242"/>
      <c r="MS51" s="242"/>
      <c r="MT51" s="242"/>
      <c r="MU51" s="242"/>
      <c r="MV51" s="242"/>
      <c r="MW51" s="242"/>
      <c r="MX51" s="242"/>
      <c r="MY51" s="242"/>
      <c r="MZ51" s="242"/>
      <c r="NA51" s="242"/>
      <c r="NB51" s="242"/>
      <c r="NC51" s="242"/>
      <c r="ND51" s="242"/>
      <c r="NE51" s="242"/>
      <c r="NF51" s="242"/>
      <c r="NG51" s="242"/>
      <c r="NH51" s="242"/>
      <c r="NI51" s="242"/>
      <c r="NJ51" s="242"/>
      <c r="NK51" s="242"/>
      <c r="NL51" s="242"/>
      <c r="NM51" s="242"/>
      <c r="NN51" s="242"/>
      <c r="NO51" s="242"/>
      <c r="NP51" s="242"/>
      <c r="NQ51" s="242"/>
      <c r="NR51" s="242"/>
      <c r="NS51" s="242"/>
      <c r="NT51" s="242"/>
      <c r="NU51" s="242"/>
      <c r="NV51" s="242"/>
      <c r="NW51" s="242"/>
      <c r="NX51" s="242"/>
      <c r="NY51" s="242"/>
      <c r="NZ51" s="242"/>
      <c r="OA51" s="242"/>
      <c r="OB51" s="242"/>
      <c r="OC51" s="242"/>
      <c r="OD51" s="242"/>
      <c r="OE51" s="242"/>
      <c r="OF51" s="242"/>
      <c r="OG51" s="242"/>
      <c r="OH51" s="242"/>
      <c r="OI51" s="242"/>
      <c r="OJ51" s="242"/>
      <c r="OK51" s="242"/>
      <c r="OL51" s="242"/>
      <c r="OM51" s="242"/>
      <c r="ON51" s="242"/>
      <c r="OO51" s="242"/>
      <c r="OP51" s="242"/>
      <c r="OQ51" s="242"/>
      <c r="OR51" s="242"/>
      <c r="OS51" s="242"/>
      <c r="OT51" s="242"/>
      <c r="OU51" s="242"/>
      <c r="OV51" s="242"/>
      <c r="OW51" s="242"/>
      <c r="OX51" s="242"/>
      <c r="OY51" s="242"/>
      <c r="OZ51" s="242"/>
      <c r="PA51" s="242"/>
      <c r="PB51" s="242"/>
      <c r="PC51" s="242"/>
      <c r="PD51" s="242"/>
      <c r="PE51" s="242"/>
      <c r="PF51" s="242"/>
      <c r="PG51" s="242"/>
      <c r="PH51" s="242"/>
      <c r="PI51" s="242"/>
      <c r="PJ51" s="242"/>
      <c r="PK51" s="242"/>
      <c r="PL51" s="242"/>
      <c r="PM51" s="242"/>
      <c r="PN51" s="242"/>
      <c r="PO51" s="242"/>
      <c r="PP51" s="242"/>
      <c r="PQ51" s="242"/>
      <c r="PR51" s="242"/>
      <c r="PS51" s="242"/>
      <c r="PT51" s="242"/>
      <c r="PU51" s="242"/>
      <c r="PV51" s="242"/>
      <c r="PW51" s="242"/>
      <c r="PX51" s="242"/>
      <c r="PY51" s="242"/>
      <c r="PZ51" s="242"/>
      <c r="QA51" s="242"/>
      <c r="QB51" s="242"/>
      <c r="QC51" s="242"/>
      <c r="QD51" s="242"/>
      <c r="QE51" s="242"/>
      <c r="QF51" s="242"/>
      <c r="QG51" s="242"/>
      <c r="QH51" s="242"/>
      <c r="QI51" s="242"/>
      <c r="QJ51" s="242"/>
      <c r="QK51" s="242"/>
      <c r="QL51" s="242"/>
      <c r="QM51" s="242"/>
      <c r="QN51" s="242"/>
      <c r="QO51" s="242"/>
      <c r="QP51" s="242"/>
      <c r="QQ51" s="242"/>
      <c r="QR51" s="242"/>
      <c r="QS51" s="242"/>
      <c r="QT51" s="242"/>
      <c r="QU51" s="242"/>
      <c r="QV51" s="242"/>
      <c r="QW51" s="242"/>
      <c r="QX51" s="242"/>
      <c r="QY51" s="242"/>
      <c r="QZ51" s="242"/>
      <c r="RA51" s="242"/>
      <c r="RB51" s="242"/>
      <c r="RC51" s="242"/>
      <c r="RD51" s="242"/>
      <c r="RE51" s="242"/>
      <c r="RF51" s="242"/>
      <c r="RG51" s="242"/>
      <c r="RH51" s="242"/>
      <c r="RI51" s="242"/>
      <c r="RJ51" s="242"/>
      <c r="RK51" s="242"/>
      <c r="RL51" s="242"/>
      <c r="RM51" s="242"/>
      <c r="RN51" s="242"/>
      <c r="RO51" s="242"/>
      <c r="RP51" s="242"/>
      <c r="RQ51" s="242"/>
      <c r="RR51" s="242"/>
      <c r="RS51" s="242"/>
      <c r="RT51" s="242"/>
      <c r="RU51" s="242"/>
      <c r="RV51" s="242"/>
      <c r="RW51" s="242"/>
      <c r="RX51" s="242"/>
      <c r="RY51" s="242"/>
      <c r="RZ51" s="242"/>
      <c r="SA51" s="242"/>
      <c r="SB51" s="242"/>
      <c r="SC51" s="242"/>
      <c r="SD51" s="242"/>
      <c r="SE51" s="242"/>
      <c r="SF51" s="242"/>
      <c r="SG51" s="242"/>
      <c r="SI51" s="246"/>
      <c r="SQ51" s="352"/>
      <c r="SR51" s="352"/>
      <c r="SS51" s="352"/>
      <c r="ST51" s="352"/>
      <c r="SU51" s="352"/>
      <c r="SV51" s="352"/>
      <c r="SW51" s="352"/>
      <c r="SX51" s="352"/>
      <c r="SY51" s="352"/>
      <c r="SZ51" s="352"/>
      <c r="TB51" s="263"/>
      <c r="TC51" s="263"/>
      <c r="TD51" s="263"/>
      <c r="TE51" s="263"/>
      <c r="TF51" s="263"/>
      <c r="TG51" s="263"/>
      <c r="TH51" s="263"/>
      <c r="TI51" s="263"/>
      <c r="TJ51" s="263"/>
      <c r="TK51" s="245"/>
    </row>
    <row r="52" spans="1:542">
      <c r="A52" s="227" t="s">
        <v>816</v>
      </c>
      <c r="B52" s="261">
        <v>19</v>
      </c>
      <c r="SJ52" t="str">
        <f>+A52</f>
        <v xml:space="preserve">CORN &amp; SOYBEANS: ARC-CO </v>
      </c>
      <c r="SR52" s="258" t="s">
        <v>617</v>
      </c>
      <c r="SS52" s="258" t="s">
        <v>624</v>
      </c>
      <c r="ST52" s="258" t="s">
        <v>618</v>
      </c>
      <c r="SU52" s="258" t="s">
        <v>619</v>
      </c>
      <c r="SV52" s="258" t="s">
        <v>620</v>
      </c>
      <c r="SW52" s="258" t="s">
        <v>621</v>
      </c>
      <c r="SX52" s="258" t="s">
        <v>622</v>
      </c>
      <c r="SY52" s="258" t="s">
        <v>623</v>
      </c>
      <c r="SZ52" s="258" t="s">
        <v>625</v>
      </c>
      <c r="TA52" s="258"/>
      <c r="TB52" t="s">
        <v>627</v>
      </c>
      <c r="TC52" t="s">
        <v>628</v>
      </c>
      <c r="TD52" t="s">
        <v>629</v>
      </c>
      <c r="TE52" t="s">
        <v>630</v>
      </c>
      <c r="TF52" t="s">
        <v>631</v>
      </c>
      <c r="TG52" t="s">
        <v>632</v>
      </c>
      <c r="TH52" t="s">
        <v>633</v>
      </c>
      <c r="TI52" t="s">
        <v>634</v>
      </c>
      <c r="TJ52" t="s">
        <v>635</v>
      </c>
      <c r="TK52" t="s">
        <v>636</v>
      </c>
      <c r="TR52" t="s">
        <v>1046</v>
      </c>
      <c r="TV52" t="s">
        <v>1047</v>
      </c>
    </row>
    <row r="53" spans="1:542">
      <c r="A53" s="227">
        <v>2014</v>
      </c>
      <c r="B53" s="351">
        <f>+IFERROR(1*B24+1*B38,"")</f>
        <v>12410.11</v>
      </c>
      <c r="C53" s="351">
        <f t="shared" ref="C53:BN54" si="160">+IFERROR(1*C24+1*C38,"")</f>
        <v>4931.8100000000004</v>
      </c>
      <c r="D53" s="351">
        <f t="shared" si="160"/>
        <v>8487.2900000000009</v>
      </c>
      <c r="E53" s="351">
        <f t="shared" si="160"/>
        <v>7478.3</v>
      </c>
      <c r="F53" s="351">
        <f t="shared" si="160"/>
        <v>7478.3</v>
      </c>
      <c r="G53" s="351">
        <f t="shared" si="160"/>
        <v>7478.3</v>
      </c>
      <c r="H53" s="351">
        <f t="shared" si="160"/>
        <v>4005.7400000000002</v>
      </c>
      <c r="I53" s="351">
        <f t="shared" si="160"/>
        <v>10555.25</v>
      </c>
      <c r="J53" s="351">
        <f t="shared" si="160"/>
        <v>12410.11</v>
      </c>
      <c r="K53" s="351">
        <f t="shared" si="160"/>
        <v>10850.46</v>
      </c>
      <c r="L53" s="351">
        <f t="shared" si="160"/>
        <v>9155.9700000000012</v>
      </c>
      <c r="M53" s="351">
        <f t="shared" si="160"/>
        <v>12410.11</v>
      </c>
      <c r="N53" s="351">
        <f t="shared" si="160"/>
        <v>2293.59</v>
      </c>
      <c r="O53" s="351">
        <f t="shared" si="160"/>
        <v>12410.11</v>
      </c>
      <c r="P53" s="351">
        <f t="shared" si="160"/>
        <v>7478.3</v>
      </c>
      <c r="Q53" s="351">
        <f t="shared" si="160"/>
        <v>8648.7900000000009</v>
      </c>
      <c r="R53" s="351">
        <f t="shared" si="160"/>
        <v>7478.3</v>
      </c>
      <c r="S53" s="351">
        <f t="shared" si="160"/>
        <v>4931.8100000000004</v>
      </c>
      <c r="T53" s="351">
        <f t="shared" si="160"/>
        <v>12410.11</v>
      </c>
      <c r="U53" s="351">
        <f t="shared" si="160"/>
        <v>4574.99</v>
      </c>
      <c r="V53" s="351">
        <f t="shared" si="160"/>
        <v>0</v>
      </c>
      <c r="W53" s="351">
        <f t="shared" si="160"/>
        <v>10339.1</v>
      </c>
      <c r="X53" s="351">
        <f t="shared" si="160"/>
        <v>7478.3</v>
      </c>
      <c r="Y53" s="351">
        <f t="shared" si="160"/>
        <v>7478.3</v>
      </c>
      <c r="Z53" s="351">
        <f t="shared" si="160"/>
        <v>12410.11</v>
      </c>
      <c r="AA53" s="351">
        <f t="shared" si="160"/>
        <v>10171.549999999999</v>
      </c>
      <c r="AB53" s="351">
        <f t="shared" si="160"/>
        <v>8344.23</v>
      </c>
      <c r="AC53" s="351">
        <f t="shared" si="160"/>
        <v>0</v>
      </c>
      <c r="AD53" s="351">
        <f t="shared" si="160"/>
        <v>721.14</v>
      </c>
      <c r="AE53" s="351">
        <f t="shared" si="160"/>
        <v>10451.89</v>
      </c>
      <c r="AF53" s="351">
        <f t="shared" si="160"/>
        <v>0</v>
      </c>
      <c r="AG53" s="351">
        <f t="shared" si="160"/>
        <v>12410.11</v>
      </c>
      <c r="AH53" s="351">
        <f t="shared" si="160"/>
        <v>4931.8100000000004</v>
      </c>
      <c r="AI53" s="351">
        <f t="shared" si="160"/>
        <v>10571.23</v>
      </c>
      <c r="AJ53" s="351">
        <f t="shared" si="160"/>
        <v>12103.44</v>
      </c>
      <c r="AK53" s="351">
        <f t="shared" si="160"/>
        <v>8461.77</v>
      </c>
      <c r="AL53" s="351">
        <f t="shared" si="160"/>
        <v>12410.11</v>
      </c>
      <c r="AM53" s="351">
        <f t="shared" si="160"/>
        <v>7478.3</v>
      </c>
      <c r="AN53" s="351">
        <f t="shared" si="160"/>
        <v>10465.32</v>
      </c>
      <c r="AO53" s="351">
        <f t="shared" si="160"/>
        <v>4101.54</v>
      </c>
      <c r="AP53" s="351">
        <f t="shared" si="160"/>
        <v>7478.3</v>
      </c>
      <c r="AQ53" s="351">
        <f t="shared" si="160"/>
        <v>0</v>
      </c>
      <c r="AR53" s="351">
        <f t="shared" si="160"/>
        <v>4931.8100000000004</v>
      </c>
      <c r="AS53" s="351">
        <f t="shared" si="160"/>
        <v>7478.3</v>
      </c>
      <c r="AT53" s="351">
        <f t="shared" si="160"/>
        <v>12410.11</v>
      </c>
      <c r="AU53" s="351">
        <f t="shared" si="160"/>
        <v>12410.11</v>
      </c>
      <c r="AV53" s="351">
        <f t="shared" si="160"/>
        <v>4931.8100000000004</v>
      </c>
      <c r="AW53" s="351">
        <f t="shared" si="160"/>
        <v>12410.11</v>
      </c>
      <c r="AX53" s="351">
        <f t="shared" si="160"/>
        <v>7596.06</v>
      </c>
      <c r="AY53" s="351">
        <f t="shared" si="160"/>
        <v>0</v>
      </c>
      <c r="AZ53" s="351">
        <f t="shared" si="160"/>
        <v>12410.11</v>
      </c>
      <c r="BA53" s="351">
        <f t="shared" si="160"/>
        <v>0</v>
      </c>
      <c r="BB53" s="351">
        <f t="shared" si="160"/>
        <v>4820.05</v>
      </c>
      <c r="BC53" s="351">
        <f t="shared" si="160"/>
        <v>10336.630000000001</v>
      </c>
      <c r="BD53" s="351">
        <f t="shared" si="160"/>
        <v>7478.3</v>
      </c>
      <c r="BE53" s="351">
        <f t="shared" si="160"/>
        <v>12076.41</v>
      </c>
      <c r="BF53" s="351">
        <f t="shared" si="160"/>
        <v>8361.57</v>
      </c>
      <c r="BG53" s="351">
        <f t="shared" si="160"/>
        <v>2772.99</v>
      </c>
      <c r="BH53" s="351">
        <f t="shared" si="160"/>
        <v>8643.43</v>
      </c>
      <c r="BI53" s="351">
        <f t="shared" si="160"/>
        <v>7478.3</v>
      </c>
      <c r="BJ53" s="351">
        <f t="shared" si="160"/>
        <v>7478.3</v>
      </c>
      <c r="BK53" s="351">
        <f t="shared" si="160"/>
        <v>7478.3</v>
      </c>
      <c r="BL53" s="351">
        <f t="shared" si="160"/>
        <v>0</v>
      </c>
      <c r="BM53" s="351">
        <f t="shared" si="160"/>
        <v>10965.29</v>
      </c>
      <c r="BN53" s="351">
        <f t="shared" si="160"/>
        <v>4931.8100000000004</v>
      </c>
      <c r="BO53" s="351">
        <f t="shared" ref="BO53:DZ56" si="161">+IFERROR(1*BO24+1*BO38,"")</f>
        <v>12410.11</v>
      </c>
      <c r="BP53" s="351">
        <f t="shared" si="161"/>
        <v>12410.11</v>
      </c>
      <c r="BQ53" s="351">
        <f t="shared" si="161"/>
        <v>0</v>
      </c>
      <c r="BR53" s="351">
        <f t="shared" si="161"/>
        <v>12410.11</v>
      </c>
      <c r="BS53" s="351">
        <f t="shared" si="161"/>
        <v>12410.11</v>
      </c>
      <c r="BT53" s="351">
        <f t="shared" si="161"/>
        <v>3236.71</v>
      </c>
      <c r="BU53" s="351">
        <f t="shared" si="161"/>
        <v>12410.11</v>
      </c>
      <c r="BV53" s="351">
        <f t="shared" si="161"/>
        <v>11580.69</v>
      </c>
      <c r="BW53" s="351">
        <f t="shared" si="161"/>
        <v>4931.8100000000004</v>
      </c>
      <c r="BX53" s="351">
        <f t="shared" si="161"/>
        <v>7478.3</v>
      </c>
      <c r="BY53" s="351">
        <f t="shared" si="161"/>
        <v>12410.11</v>
      </c>
      <c r="BZ53" s="351">
        <f t="shared" si="161"/>
        <v>7478.3</v>
      </c>
      <c r="CA53" s="351">
        <f t="shared" si="161"/>
        <v>4931.8100000000004</v>
      </c>
      <c r="CB53" s="351">
        <f t="shared" si="161"/>
        <v>4931.8100000000004</v>
      </c>
      <c r="CC53" s="351">
        <f t="shared" si="161"/>
        <v>7478.3</v>
      </c>
      <c r="CD53" s="351">
        <f t="shared" si="161"/>
        <v>7478.3</v>
      </c>
      <c r="CE53" s="351">
        <f t="shared" si="161"/>
        <v>3474.84</v>
      </c>
      <c r="CF53" s="351">
        <f t="shared" si="161"/>
        <v>7478.3</v>
      </c>
      <c r="CG53" s="351">
        <f t="shared" si="161"/>
        <v>11090.07</v>
      </c>
      <c r="CH53" s="351">
        <f t="shared" si="161"/>
        <v>10302.11</v>
      </c>
      <c r="CI53" s="351">
        <f t="shared" si="161"/>
        <v>12410.11</v>
      </c>
      <c r="CJ53" s="351">
        <f t="shared" si="161"/>
        <v>0</v>
      </c>
      <c r="CK53" s="351">
        <f t="shared" si="161"/>
        <v>7217.4600000000009</v>
      </c>
      <c r="CL53" s="351">
        <f t="shared" si="161"/>
        <v>4931.8100000000004</v>
      </c>
      <c r="CM53" s="351">
        <f t="shared" si="161"/>
        <v>0</v>
      </c>
      <c r="CN53" s="351">
        <f t="shared" si="161"/>
        <v>8153.49</v>
      </c>
      <c r="CO53" s="351">
        <f t="shared" si="161"/>
        <v>4931.8100000000004</v>
      </c>
      <c r="CP53" s="351">
        <f t="shared" si="161"/>
        <v>4931.8100000000004</v>
      </c>
      <c r="CQ53" s="351">
        <f t="shared" si="161"/>
        <v>7478.3</v>
      </c>
      <c r="CR53" s="351">
        <f t="shared" si="161"/>
        <v>10670.09</v>
      </c>
      <c r="CS53" s="351">
        <f t="shared" si="161"/>
        <v>10680.2</v>
      </c>
      <c r="CT53" s="351">
        <f t="shared" si="161"/>
        <v>8716.5300000000007</v>
      </c>
      <c r="CU53" s="351">
        <f t="shared" si="161"/>
        <v>3824.27</v>
      </c>
      <c r="CV53" s="351">
        <f t="shared" si="161"/>
        <v>12410.11</v>
      </c>
      <c r="CW53" s="351">
        <f t="shared" si="161"/>
        <v>0</v>
      </c>
      <c r="CX53" s="351">
        <f t="shared" si="161"/>
        <v>7478.3</v>
      </c>
      <c r="CY53" s="351">
        <f t="shared" si="161"/>
        <v>9521.48</v>
      </c>
      <c r="CZ53" s="351">
        <f t="shared" si="161"/>
        <v>0</v>
      </c>
      <c r="DA53" s="351">
        <f t="shared" si="161"/>
        <v>7478.3</v>
      </c>
      <c r="DB53" s="351">
        <f t="shared" si="161"/>
        <v>0</v>
      </c>
      <c r="DC53" s="351">
        <f t="shared" si="161"/>
        <v>12410.11</v>
      </c>
      <c r="DD53" s="351">
        <f t="shared" si="161"/>
        <v>2065.0300000000002</v>
      </c>
      <c r="DE53" s="351">
        <f t="shared" si="161"/>
        <v>3393.41</v>
      </c>
      <c r="DF53" s="351">
        <f t="shared" si="161"/>
        <v>0</v>
      </c>
      <c r="DG53" s="351">
        <f t="shared" si="161"/>
        <v>6809.3899999999994</v>
      </c>
      <c r="DH53" s="351">
        <f t="shared" si="161"/>
        <v>7478.3</v>
      </c>
      <c r="DI53" s="351">
        <f t="shared" si="161"/>
        <v>5836.78</v>
      </c>
      <c r="DJ53" s="351">
        <f t="shared" si="161"/>
        <v>12410.11</v>
      </c>
      <c r="DK53" s="351">
        <f t="shared" si="161"/>
        <v>9116.630000000001</v>
      </c>
      <c r="DL53" s="351">
        <f t="shared" si="161"/>
        <v>9123.26</v>
      </c>
      <c r="DM53" s="351">
        <f t="shared" si="161"/>
        <v>9896.84</v>
      </c>
      <c r="DN53" s="351">
        <f t="shared" si="161"/>
        <v>4931.8100000000004</v>
      </c>
      <c r="DO53" s="351">
        <f t="shared" si="161"/>
        <v>11785.61</v>
      </c>
      <c r="DP53" s="351">
        <f t="shared" si="161"/>
        <v>7478.3</v>
      </c>
      <c r="DQ53" s="351">
        <f t="shared" si="161"/>
        <v>10481.049999999999</v>
      </c>
      <c r="DR53" s="351">
        <f t="shared" si="161"/>
        <v>12410.11</v>
      </c>
      <c r="DS53" s="351">
        <f t="shared" si="161"/>
        <v>4712.01</v>
      </c>
      <c r="DT53" s="351">
        <f t="shared" si="161"/>
        <v>12410.11</v>
      </c>
      <c r="DU53" s="351">
        <f t="shared" si="161"/>
        <v>2433.84</v>
      </c>
      <c r="DV53" s="351">
        <f t="shared" si="161"/>
        <v>7478.3</v>
      </c>
      <c r="DW53" s="351">
        <f t="shared" si="161"/>
        <v>4931.8100000000004</v>
      </c>
      <c r="DX53" s="351">
        <f t="shared" si="161"/>
        <v>1049.8699999999999</v>
      </c>
      <c r="DY53" s="351">
        <f t="shared" si="161"/>
        <v>7523.9800000000005</v>
      </c>
      <c r="DZ53" s="351">
        <f t="shared" si="161"/>
        <v>12410.11</v>
      </c>
      <c r="EA53" s="351">
        <f t="shared" ref="EA53:GL57" si="162">+IFERROR(1*EA24+1*EA38,"")</f>
        <v>7478.3</v>
      </c>
      <c r="EB53" s="351">
        <f t="shared" si="162"/>
        <v>4931.8100000000004</v>
      </c>
      <c r="EC53" s="351">
        <f t="shared" si="162"/>
        <v>0</v>
      </c>
      <c r="ED53" s="351">
        <f t="shared" si="162"/>
        <v>8648.7900000000009</v>
      </c>
      <c r="EE53" s="351">
        <f t="shared" si="162"/>
        <v>12410.11</v>
      </c>
      <c r="EF53" s="351">
        <f t="shared" si="162"/>
        <v>4931.8100000000004</v>
      </c>
      <c r="EG53" s="351">
        <f t="shared" si="162"/>
        <v>11671.73</v>
      </c>
      <c r="EH53" s="351">
        <f t="shared" si="162"/>
        <v>3327.7000000000003</v>
      </c>
      <c r="EI53" s="351">
        <f t="shared" si="162"/>
        <v>11647.33</v>
      </c>
      <c r="EJ53" s="351">
        <f t="shared" si="162"/>
        <v>10086.39</v>
      </c>
      <c r="EK53" s="351">
        <f t="shared" si="162"/>
        <v>4173.2</v>
      </c>
      <c r="EL53" s="351">
        <f t="shared" si="162"/>
        <v>973.46</v>
      </c>
      <c r="EM53" s="351">
        <f t="shared" si="162"/>
        <v>12410.11</v>
      </c>
      <c r="EN53" s="351">
        <f t="shared" si="162"/>
        <v>12194.48</v>
      </c>
      <c r="EO53" s="351">
        <f t="shared" si="162"/>
        <v>0</v>
      </c>
      <c r="EP53" s="351">
        <f t="shared" si="162"/>
        <v>12410.11</v>
      </c>
      <c r="EQ53" s="351">
        <f t="shared" si="162"/>
        <v>7478.3</v>
      </c>
      <c r="ER53" s="351">
        <f t="shared" si="162"/>
        <v>0</v>
      </c>
      <c r="ES53" s="351">
        <f t="shared" si="162"/>
        <v>12410.11</v>
      </c>
      <c r="ET53" s="351">
        <f t="shared" si="162"/>
        <v>12410.11</v>
      </c>
      <c r="EU53" s="351">
        <f t="shared" si="162"/>
        <v>12410.11</v>
      </c>
      <c r="EV53" s="351">
        <f t="shared" si="162"/>
        <v>8241.89</v>
      </c>
      <c r="EW53" s="351">
        <f t="shared" si="162"/>
        <v>4264.3599999999997</v>
      </c>
      <c r="EX53" s="351">
        <f t="shared" si="162"/>
        <v>12410.11</v>
      </c>
      <c r="EY53" s="351">
        <f t="shared" si="162"/>
        <v>12066.470000000001</v>
      </c>
      <c r="EZ53" s="351">
        <f t="shared" si="162"/>
        <v>7690.41</v>
      </c>
      <c r="FA53" s="351">
        <f t="shared" si="162"/>
        <v>50.61</v>
      </c>
      <c r="FB53" s="351">
        <f t="shared" si="162"/>
        <v>9699.64</v>
      </c>
      <c r="FC53" s="351">
        <f t="shared" si="162"/>
        <v>0</v>
      </c>
      <c r="FD53" s="351">
        <f t="shared" si="162"/>
        <v>0</v>
      </c>
      <c r="FE53" s="351">
        <f t="shared" si="162"/>
        <v>11080.55</v>
      </c>
      <c r="FF53" s="351">
        <f t="shared" si="162"/>
        <v>2058.5700000000002</v>
      </c>
      <c r="FG53" s="351">
        <f t="shared" si="162"/>
        <v>10619.16</v>
      </c>
      <c r="FH53" s="351">
        <f t="shared" si="162"/>
        <v>5595.72</v>
      </c>
      <c r="FI53" s="351">
        <f t="shared" si="162"/>
        <v>7478.3</v>
      </c>
      <c r="FJ53" s="351">
        <f t="shared" si="162"/>
        <v>12410.11</v>
      </c>
      <c r="FK53" s="351">
        <f t="shared" si="162"/>
        <v>12410.11</v>
      </c>
      <c r="FL53" s="351">
        <f t="shared" si="162"/>
        <v>2016.49</v>
      </c>
      <c r="FM53" s="351">
        <f t="shared" si="162"/>
        <v>7548.12</v>
      </c>
      <c r="FN53" s="351">
        <f t="shared" si="162"/>
        <v>7380.92</v>
      </c>
      <c r="FO53" s="351">
        <f t="shared" si="162"/>
        <v>12410.11</v>
      </c>
      <c r="FP53" s="351">
        <f t="shared" si="162"/>
        <v>0</v>
      </c>
      <c r="FQ53" s="351">
        <f t="shared" si="162"/>
        <v>7478.3</v>
      </c>
      <c r="FR53" s="351">
        <f t="shared" si="162"/>
        <v>7478.3</v>
      </c>
      <c r="FS53" s="351">
        <f t="shared" si="162"/>
        <v>4931.8100000000004</v>
      </c>
      <c r="FT53" s="351">
        <f t="shared" si="162"/>
        <v>12410.11</v>
      </c>
      <c r="FU53" s="351">
        <f t="shared" si="162"/>
        <v>12387.6</v>
      </c>
      <c r="FV53" s="351">
        <f t="shared" si="162"/>
        <v>8082.77</v>
      </c>
      <c r="FW53" s="351">
        <f t="shared" si="162"/>
        <v>2827.78</v>
      </c>
      <c r="FX53" s="351">
        <f t="shared" si="162"/>
        <v>7911.24</v>
      </c>
      <c r="FY53" s="351">
        <f t="shared" si="162"/>
        <v>7478.3</v>
      </c>
      <c r="FZ53" s="351">
        <f t="shared" si="162"/>
        <v>11359.01</v>
      </c>
      <c r="GA53" s="351">
        <f t="shared" si="162"/>
        <v>12410.11</v>
      </c>
      <c r="GB53" s="351">
        <f t="shared" si="162"/>
        <v>12310.5</v>
      </c>
      <c r="GC53" s="351">
        <f t="shared" si="162"/>
        <v>10337.99</v>
      </c>
      <c r="GD53" s="351">
        <f t="shared" si="162"/>
        <v>8773.14</v>
      </c>
      <c r="GE53" s="351">
        <f t="shared" si="162"/>
        <v>7478.3</v>
      </c>
      <c r="GF53" s="351">
        <f t="shared" si="162"/>
        <v>11108.09</v>
      </c>
      <c r="GG53" s="351">
        <f t="shared" si="162"/>
        <v>4931.8100000000004</v>
      </c>
      <c r="GH53" s="351">
        <f t="shared" si="162"/>
        <v>10990.95</v>
      </c>
      <c r="GI53" s="351">
        <f t="shared" si="162"/>
        <v>4050.29</v>
      </c>
      <c r="GJ53" s="351">
        <f t="shared" si="162"/>
        <v>0</v>
      </c>
      <c r="GK53" s="351">
        <f t="shared" si="162"/>
        <v>5204.1500000000005</v>
      </c>
      <c r="GL53" s="351">
        <f t="shared" si="162"/>
        <v>6823.63</v>
      </c>
      <c r="GM53" s="351">
        <f t="shared" ref="GM53:IX56" si="163">+IFERROR(1*GM24+1*GM38,"")</f>
        <v>57.75</v>
      </c>
      <c r="GN53" s="351">
        <f t="shared" si="163"/>
        <v>12410.11</v>
      </c>
      <c r="GO53" s="351">
        <f t="shared" si="163"/>
        <v>7478.3</v>
      </c>
      <c r="GP53" s="351">
        <f t="shared" si="163"/>
        <v>12410.11</v>
      </c>
      <c r="GQ53" s="351">
        <f t="shared" si="163"/>
        <v>12410.11</v>
      </c>
      <c r="GR53" s="351">
        <f t="shared" si="163"/>
        <v>12410.11</v>
      </c>
      <c r="GS53" s="351">
        <f t="shared" si="163"/>
        <v>4931.8100000000004</v>
      </c>
      <c r="GT53" s="351">
        <f t="shared" si="163"/>
        <v>4931.8100000000004</v>
      </c>
      <c r="GU53" s="351">
        <f t="shared" si="163"/>
        <v>7478.3</v>
      </c>
      <c r="GV53" s="351">
        <f t="shared" si="163"/>
        <v>8907.1</v>
      </c>
      <c r="GW53" s="351">
        <f t="shared" si="163"/>
        <v>0</v>
      </c>
      <c r="GX53" s="351">
        <f t="shared" si="163"/>
        <v>9715.9500000000007</v>
      </c>
      <c r="GY53" s="351">
        <f t="shared" si="163"/>
        <v>7478.3</v>
      </c>
      <c r="GZ53" s="351">
        <f t="shared" si="163"/>
        <v>7859.39</v>
      </c>
      <c r="HA53" s="351">
        <f t="shared" si="163"/>
        <v>7478.3</v>
      </c>
      <c r="HB53" s="351">
        <f t="shared" si="163"/>
        <v>12410.11</v>
      </c>
      <c r="HC53" s="351">
        <f t="shared" si="163"/>
        <v>113.05</v>
      </c>
      <c r="HD53" s="351">
        <f t="shared" si="163"/>
        <v>1160.08</v>
      </c>
      <c r="HE53" s="351">
        <f t="shared" si="163"/>
        <v>4931.8100000000004</v>
      </c>
      <c r="HF53" s="351">
        <f t="shared" si="163"/>
        <v>8499.27</v>
      </c>
      <c r="HG53" s="351">
        <f t="shared" si="163"/>
        <v>7478.3</v>
      </c>
      <c r="HH53" s="351">
        <f t="shared" si="163"/>
        <v>12410.11</v>
      </c>
      <c r="HI53" s="351">
        <f t="shared" si="163"/>
        <v>12410.11</v>
      </c>
      <c r="HJ53" s="351">
        <f t="shared" si="163"/>
        <v>9629.01</v>
      </c>
      <c r="HK53" s="351">
        <f t="shared" si="163"/>
        <v>0</v>
      </c>
      <c r="HL53" s="351">
        <f t="shared" si="163"/>
        <v>4931.8100000000004</v>
      </c>
      <c r="HM53" s="351">
        <f t="shared" si="163"/>
        <v>8454.9</v>
      </c>
      <c r="HN53" s="351">
        <f t="shared" si="163"/>
        <v>3700.09</v>
      </c>
      <c r="HO53" s="351">
        <f t="shared" si="163"/>
        <v>2279.65</v>
      </c>
      <c r="HP53" s="351">
        <f t="shared" si="163"/>
        <v>8524.85</v>
      </c>
      <c r="HQ53" s="351">
        <f t="shared" si="163"/>
        <v>12410.11</v>
      </c>
      <c r="HR53" s="351">
        <f t="shared" si="163"/>
        <v>6145.62</v>
      </c>
      <c r="HS53" s="351">
        <f t="shared" si="163"/>
        <v>12410.11</v>
      </c>
      <c r="HT53" s="351">
        <f t="shared" si="163"/>
        <v>12410.11</v>
      </c>
      <c r="HU53" s="351">
        <f t="shared" si="163"/>
        <v>1638.07</v>
      </c>
      <c r="HV53" s="351">
        <f t="shared" si="163"/>
        <v>9700.32</v>
      </c>
      <c r="HW53" s="351">
        <f t="shared" si="163"/>
        <v>4931.8100000000004</v>
      </c>
      <c r="HX53" s="351">
        <f t="shared" si="163"/>
        <v>7478.3</v>
      </c>
      <c r="HY53" s="351">
        <f t="shared" si="163"/>
        <v>4982.3599999999997</v>
      </c>
      <c r="HZ53" s="351">
        <f t="shared" si="163"/>
        <v>0</v>
      </c>
      <c r="IA53" s="351">
        <f t="shared" si="163"/>
        <v>7478.3</v>
      </c>
      <c r="IB53" s="351">
        <f t="shared" si="163"/>
        <v>776</v>
      </c>
      <c r="IC53" s="351">
        <f t="shared" si="163"/>
        <v>8044.68</v>
      </c>
      <c r="ID53" s="351">
        <f t="shared" si="163"/>
        <v>8512.36</v>
      </c>
      <c r="IE53" s="351">
        <f t="shared" si="163"/>
        <v>12410.11</v>
      </c>
      <c r="IF53" s="351">
        <f t="shared" si="163"/>
        <v>12410.11</v>
      </c>
      <c r="IG53" s="351">
        <f t="shared" si="163"/>
        <v>11947.89</v>
      </c>
      <c r="IH53" s="351">
        <f t="shared" si="163"/>
        <v>7478.3</v>
      </c>
      <c r="II53" s="351">
        <f t="shared" si="163"/>
        <v>4499.43</v>
      </c>
      <c r="IJ53" s="351">
        <f t="shared" si="163"/>
        <v>0</v>
      </c>
      <c r="IK53" s="351">
        <f t="shared" si="163"/>
        <v>11955.87</v>
      </c>
      <c r="IL53" s="351">
        <f t="shared" si="163"/>
        <v>7546.59</v>
      </c>
      <c r="IM53" s="351">
        <f t="shared" si="163"/>
        <v>12410.11</v>
      </c>
      <c r="IN53" s="351">
        <f t="shared" si="163"/>
        <v>12410.11</v>
      </c>
      <c r="IO53" s="351">
        <f t="shared" si="163"/>
        <v>8400.33</v>
      </c>
      <c r="IP53" s="351">
        <f t="shared" si="163"/>
        <v>7478.3</v>
      </c>
      <c r="IQ53" s="351">
        <f t="shared" si="163"/>
        <v>7478.3</v>
      </c>
      <c r="IR53" s="351">
        <f t="shared" si="163"/>
        <v>5814.96</v>
      </c>
      <c r="IS53" s="351">
        <f t="shared" si="163"/>
        <v>2607.0700000000002</v>
      </c>
      <c r="IT53" s="351">
        <f t="shared" si="163"/>
        <v>8187.1500000000005</v>
      </c>
      <c r="IU53" s="351">
        <f t="shared" si="163"/>
        <v>9065.1200000000008</v>
      </c>
      <c r="IV53" s="351">
        <f t="shared" si="163"/>
        <v>7478.3</v>
      </c>
      <c r="IW53" s="351">
        <f t="shared" si="163"/>
        <v>7478.3</v>
      </c>
      <c r="IX53" s="351">
        <f t="shared" si="163"/>
        <v>1711.43</v>
      </c>
      <c r="IY53" s="351">
        <f t="shared" ref="IY53:LJ57" si="164">+IFERROR(1*IY24+1*IY38,"")</f>
        <v>9887.92</v>
      </c>
      <c r="IZ53" s="351">
        <f t="shared" si="164"/>
        <v>12410.11</v>
      </c>
      <c r="JA53" s="351">
        <f t="shared" si="164"/>
        <v>0</v>
      </c>
      <c r="JB53" s="351">
        <f t="shared" si="164"/>
        <v>10357.709999999999</v>
      </c>
      <c r="JC53" s="351">
        <f t="shared" si="164"/>
        <v>0</v>
      </c>
      <c r="JD53" s="351">
        <f t="shared" si="164"/>
        <v>4931.8100000000004</v>
      </c>
      <c r="JE53" s="351">
        <f t="shared" si="164"/>
        <v>7478.3</v>
      </c>
      <c r="JF53" s="351">
        <f t="shared" si="164"/>
        <v>3297.74</v>
      </c>
      <c r="JG53" s="351">
        <f t="shared" si="164"/>
        <v>4931.8100000000004</v>
      </c>
      <c r="JH53" s="351">
        <f t="shared" si="164"/>
        <v>7478.3</v>
      </c>
      <c r="JI53" s="351">
        <f t="shared" si="164"/>
        <v>3872.55</v>
      </c>
      <c r="JJ53" s="351">
        <f t="shared" si="164"/>
        <v>9222.0300000000007</v>
      </c>
      <c r="JK53" s="351">
        <f t="shared" si="164"/>
        <v>7478.3</v>
      </c>
      <c r="JL53" s="351">
        <f t="shared" si="164"/>
        <v>0</v>
      </c>
      <c r="JM53" s="351">
        <f t="shared" si="164"/>
        <v>12410.11</v>
      </c>
      <c r="JN53" s="351">
        <f t="shared" si="164"/>
        <v>12410.11</v>
      </c>
      <c r="JO53" s="351">
        <f t="shared" si="164"/>
        <v>12410.11</v>
      </c>
      <c r="JP53" s="351">
        <f t="shared" si="164"/>
        <v>11709.55</v>
      </c>
      <c r="JQ53" s="351">
        <f t="shared" si="164"/>
        <v>12410.11</v>
      </c>
      <c r="JR53" s="351">
        <f t="shared" si="164"/>
        <v>12410.11</v>
      </c>
      <c r="JS53" s="351">
        <f t="shared" si="164"/>
        <v>7478.3</v>
      </c>
      <c r="JT53" s="351">
        <f t="shared" si="164"/>
        <v>8703.02</v>
      </c>
      <c r="JU53" s="351">
        <f t="shared" si="164"/>
        <v>7692.71</v>
      </c>
      <c r="JV53" s="351">
        <f t="shared" si="164"/>
        <v>6146.13</v>
      </c>
      <c r="JW53" s="351">
        <f t="shared" si="164"/>
        <v>7478.3</v>
      </c>
      <c r="JX53" s="351">
        <f t="shared" si="164"/>
        <v>4418.76</v>
      </c>
      <c r="JY53" s="351">
        <f t="shared" si="164"/>
        <v>0</v>
      </c>
      <c r="JZ53" s="351">
        <f t="shared" si="164"/>
        <v>6516.78</v>
      </c>
      <c r="KA53" s="351">
        <f t="shared" si="164"/>
        <v>4219.7800000000007</v>
      </c>
      <c r="KB53" s="351">
        <f t="shared" si="164"/>
        <v>7478.3</v>
      </c>
      <c r="KC53" s="351">
        <f t="shared" si="164"/>
        <v>9908.32</v>
      </c>
      <c r="KD53" s="351">
        <f t="shared" si="164"/>
        <v>11470.619999999999</v>
      </c>
      <c r="KE53" s="351">
        <f t="shared" si="164"/>
        <v>7478.3</v>
      </c>
      <c r="KF53" s="351">
        <f t="shared" si="164"/>
        <v>12410.11</v>
      </c>
      <c r="KG53" s="351">
        <f t="shared" si="164"/>
        <v>4931.8100000000004</v>
      </c>
      <c r="KH53" s="351">
        <f t="shared" si="164"/>
        <v>4285.99</v>
      </c>
      <c r="KI53" s="351">
        <f t="shared" si="164"/>
        <v>7478.3</v>
      </c>
      <c r="KJ53" s="351">
        <f t="shared" si="164"/>
        <v>8015.79</v>
      </c>
      <c r="KK53" s="351">
        <f t="shared" si="164"/>
        <v>10509.69</v>
      </c>
      <c r="KL53" s="351">
        <f t="shared" si="164"/>
        <v>12410.11</v>
      </c>
      <c r="KM53" s="351">
        <f t="shared" si="164"/>
        <v>4931.8100000000004</v>
      </c>
      <c r="KN53" s="351">
        <f t="shared" si="164"/>
        <v>12410.11</v>
      </c>
      <c r="KO53" s="351">
        <f t="shared" si="164"/>
        <v>8272.32</v>
      </c>
      <c r="KP53" s="351">
        <f t="shared" si="164"/>
        <v>11135.21</v>
      </c>
      <c r="KQ53" s="351">
        <f t="shared" si="164"/>
        <v>7966.15</v>
      </c>
      <c r="KR53" s="351">
        <f t="shared" si="164"/>
        <v>7506.56</v>
      </c>
      <c r="KS53" s="351">
        <f t="shared" si="164"/>
        <v>4931.8100000000004</v>
      </c>
      <c r="KT53" s="351">
        <f t="shared" si="164"/>
        <v>12180.369999999999</v>
      </c>
      <c r="KU53" s="351">
        <f t="shared" si="164"/>
        <v>12410.11</v>
      </c>
      <c r="KV53" s="351">
        <f t="shared" si="164"/>
        <v>12410.11</v>
      </c>
      <c r="KW53" s="351">
        <f t="shared" si="164"/>
        <v>12410.11</v>
      </c>
      <c r="KX53" s="351">
        <f t="shared" si="164"/>
        <v>11425.14</v>
      </c>
      <c r="KY53" s="351">
        <f t="shared" si="164"/>
        <v>9242.67</v>
      </c>
      <c r="KZ53" s="351">
        <f t="shared" si="164"/>
        <v>0</v>
      </c>
      <c r="LA53" s="351">
        <f t="shared" si="164"/>
        <v>12410.11</v>
      </c>
      <c r="LB53" s="351">
        <f t="shared" si="164"/>
        <v>4931.8100000000004</v>
      </c>
      <c r="LC53" s="351">
        <f t="shared" si="164"/>
        <v>12410.11</v>
      </c>
      <c r="LD53" s="351">
        <f t="shared" si="164"/>
        <v>7478.3</v>
      </c>
      <c r="LE53" s="351">
        <f t="shared" si="164"/>
        <v>7478.3</v>
      </c>
      <c r="LF53" s="351">
        <f t="shared" si="164"/>
        <v>12410.11</v>
      </c>
      <c r="LG53" s="351">
        <f t="shared" si="164"/>
        <v>7478.3</v>
      </c>
      <c r="LH53" s="351">
        <f t="shared" si="164"/>
        <v>2230.4</v>
      </c>
      <c r="LI53" s="351">
        <f t="shared" si="164"/>
        <v>7478.3</v>
      </c>
      <c r="LJ53" s="351">
        <f t="shared" si="164"/>
        <v>7478.3</v>
      </c>
      <c r="LK53" s="351">
        <f t="shared" ref="LK53:NV56" si="165">+IFERROR(1*LK24+1*LK38,"")</f>
        <v>7478.3</v>
      </c>
      <c r="LL53" s="351">
        <f t="shared" si="165"/>
        <v>4682.3500000000004</v>
      </c>
      <c r="LM53" s="351">
        <f t="shared" si="165"/>
        <v>9930.4900000000016</v>
      </c>
      <c r="LN53" s="351">
        <f t="shared" si="165"/>
        <v>12323.08</v>
      </c>
      <c r="LO53" s="351">
        <f t="shared" si="165"/>
        <v>5943.15</v>
      </c>
      <c r="LP53" s="351">
        <f t="shared" si="165"/>
        <v>7478.3</v>
      </c>
      <c r="LQ53" s="351">
        <f t="shared" si="165"/>
        <v>7478.3</v>
      </c>
      <c r="LR53" s="351">
        <f t="shared" si="165"/>
        <v>7478.3</v>
      </c>
      <c r="LS53" s="351">
        <f t="shared" si="165"/>
        <v>10530.77</v>
      </c>
      <c r="LT53" s="351">
        <f t="shared" si="165"/>
        <v>10536.54</v>
      </c>
      <c r="LU53" s="351">
        <f t="shared" si="165"/>
        <v>0</v>
      </c>
      <c r="LV53" s="351">
        <f t="shared" si="165"/>
        <v>12410.11</v>
      </c>
      <c r="LW53" s="351">
        <f t="shared" si="165"/>
        <v>11602.78</v>
      </c>
      <c r="LX53" s="351">
        <f t="shared" si="165"/>
        <v>8213.42</v>
      </c>
      <c r="LY53" s="351">
        <f t="shared" si="165"/>
        <v>4875.43</v>
      </c>
      <c r="LZ53" s="351">
        <f t="shared" si="165"/>
        <v>6902.12</v>
      </c>
      <c r="MA53" s="351">
        <f t="shared" si="165"/>
        <v>9281.7800000000007</v>
      </c>
      <c r="MB53" s="351">
        <f t="shared" si="165"/>
        <v>0</v>
      </c>
      <c r="MC53" s="351">
        <f t="shared" si="165"/>
        <v>11733.69</v>
      </c>
      <c r="MD53" s="351">
        <f t="shared" si="165"/>
        <v>12410.11</v>
      </c>
      <c r="ME53" s="351">
        <f t="shared" si="165"/>
        <v>8138.7899999999991</v>
      </c>
      <c r="MF53" s="351">
        <f t="shared" si="165"/>
        <v>3793.84</v>
      </c>
      <c r="MG53" s="351">
        <f t="shared" si="165"/>
        <v>6861.0599999999995</v>
      </c>
      <c r="MH53" s="351">
        <f t="shared" si="165"/>
        <v>9404.69</v>
      </c>
      <c r="MI53" s="351">
        <f t="shared" si="165"/>
        <v>7212.93</v>
      </c>
      <c r="MJ53" s="351">
        <f t="shared" si="165"/>
        <v>1423.58</v>
      </c>
      <c r="MK53" s="351">
        <f t="shared" si="165"/>
        <v>12410.11</v>
      </c>
      <c r="ML53" s="351">
        <f t="shared" si="165"/>
        <v>7478.3</v>
      </c>
      <c r="MM53" s="351">
        <f t="shared" si="165"/>
        <v>7478.3</v>
      </c>
      <c r="MN53" s="351">
        <f t="shared" si="165"/>
        <v>9453.57</v>
      </c>
      <c r="MO53" s="351">
        <f t="shared" si="165"/>
        <v>0</v>
      </c>
      <c r="MP53" s="351">
        <f t="shared" si="165"/>
        <v>7478.3</v>
      </c>
      <c r="MQ53" s="351">
        <f t="shared" si="165"/>
        <v>12410.11</v>
      </c>
      <c r="MR53" s="351">
        <f t="shared" si="165"/>
        <v>12410.11</v>
      </c>
      <c r="MS53" s="351">
        <f t="shared" si="165"/>
        <v>7478.3</v>
      </c>
      <c r="MT53" s="351">
        <f t="shared" si="165"/>
        <v>938.74</v>
      </c>
      <c r="MU53" s="351">
        <f t="shared" si="165"/>
        <v>12410.11</v>
      </c>
      <c r="MV53" s="351">
        <f t="shared" si="165"/>
        <v>3879.35</v>
      </c>
      <c r="MW53" s="351">
        <f t="shared" si="165"/>
        <v>7561.72</v>
      </c>
      <c r="MX53" s="351">
        <f t="shared" si="165"/>
        <v>435.75</v>
      </c>
      <c r="MY53" s="351">
        <f t="shared" si="165"/>
        <v>8460.6</v>
      </c>
      <c r="MZ53" s="351">
        <f t="shared" si="165"/>
        <v>4298.2299999999996</v>
      </c>
      <c r="NA53" s="351">
        <f t="shared" si="165"/>
        <v>4486.8500000000004</v>
      </c>
      <c r="NB53" s="351">
        <f t="shared" si="165"/>
        <v>9142.4699999999993</v>
      </c>
      <c r="NC53" s="351">
        <f t="shared" si="165"/>
        <v>7478.3</v>
      </c>
      <c r="ND53" s="351">
        <f t="shared" si="165"/>
        <v>8628.81</v>
      </c>
      <c r="NE53" s="351">
        <f t="shared" si="165"/>
        <v>12410.11</v>
      </c>
      <c r="NF53" s="351">
        <f t="shared" si="165"/>
        <v>7478.3</v>
      </c>
      <c r="NG53" s="351">
        <f t="shared" si="165"/>
        <v>7478.3</v>
      </c>
      <c r="NH53" s="351">
        <f t="shared" si="165"/>
        <v>0</v>
      </c>
      <c r="NI53" s="351">
        <f t="shared" si="165"/>
        <v>7478.3</v>
      </c>
      <c r="NJ53" s="351">
        <f t="shared" si="165"/>
        <v>4058.45</v>
      </c>
      <c r="NK53" s="351">
        <f t="shared" si="165"/>
        <v>12410.11</v>
      </c>
      <c r="NL53" s="351">
        <f t="shared" si="165"/>
        <v>7478.3</v>
      </c>
      <c r="NM53" s="351">
        <f t="shared" si="165"/>
        <v>10727.970000000001</v>
      </c>
      <c r="NN53" s="351">
        <f t="shared" si="165"/>
        <v>12410.11</v>
      </c>
      <c r="NO53" s="351">
        <f t="shared" si="165"/>
        <v>7478.3</v>
      </c>
      <c r="NP53" s="351">
        <f t="shared" si="165"/>
        <v>10032.33</v>
      </c>
      <c r="NQ53" s="351">
        <f t="shared" si="165"/>
        <v>11458.29</v>
      </c>
      <c r="NR53" s="351">
        <f t="shared" si="165"/>
        <v>7774.7300000000005</v>
      </c>
      <c r="NS53" s="351">
        <f t="shared" si="165"/>
        <v>3049.24</v>
      </c>
      <c r="NT53" s="351">
        <f t="shared" si="165"/>
        <v>10770.810000000001</v>
      </c>
      <c r="NU53" s="351">
        <f t="shared" si="165"/>
        <v>8156.21</v>
      </c>
      <c r="NV53" s="351">
        <f t="shared" si="165"/>
        <v>6555.9900000000007</v>
      </c>
      <c r="NW53" s="351">
        <f t="shared" ref="NW53:QH57" si="166">+IFERROR(1*NW24+1*NW38,"")</f>
        <v>8737.6</v>
      </c>
      <c r="NX53" s="351">
        <f t="shared" si="166"/>
        <v>4931.8100000000004</v>
      </c>
      <c r="NY53" s="351">
        <f t="shared" si="166"/>
        <v>9961.02</v>
      </c>
      <c r="NZ53" s="351">
        <f t="shared" si="166"/>
        <v>11634.41</v>
      </c>
      <c r="OA53" s="351">
        <f t="shared" si="166"/>
        <v>10097.1</v>
      </c>
      <c r="OB53" s="351">
        <f t="shared" si="166"/>
        <v>12410.11</v>
      </c>
      <c r="OC53" s="351">
        <f t="shared" si="166"/>
        <v>7478.3</v>
      </c>
      <c r="OD53" s="351">
        <f t="shared" si="166"/>
        <v>12410.11</v>
      </c>
      <c r="OE53" s="351">
        <f t="shared" si="166"/>
        <v>5739.37</v>
      </c>
      <c r="OF53" s="351">
        <f t="shared" si="166"/>
        <v>12410.11</v>
      </c>
      <c r="OG53" s="351">
        <f t="shared" si="166"/>
        <v>7478.3</v>
      </c>
      <c r="OH53" s="351">
        <f t="shared" si="166"/>
        <v>12410.11</v>
      </c>
      <c r="OI53" s="351">
        <f t="shared" si="166"/>
        <v>11874.96</v>
      </c>
      <c r="OJ53" s="351">
        <f t="shared" si="166"/>
        <v>12410.11</v>
      </c>
      <c r="OK53" s="351">
        <f t="shared" si="166"/>
        <v>8065.5</v>
      </c>
      <c r="OL53" s="351">
        <f t="shared" si="166"/>
        <v>10288.35</v>
      </c>
      <c r="OM53" s="351">
        <f t="shared" si="166"/>
        <v>7478.3</v>
      </c>
      <c r="ON53" s="351">
        <f t="shared" si="166"/>
        <v>5033.91</v>
      </c>
      <c r="OO53" s="351">
        <f t="shared" si="166"/>
        <v>9229.25</v>
      </c>
      <c r="OP53" s="351">
        <f t="shared" si="166"/>
        <v>0</v>
      </c>
      <c r="OQ53" s="351">
        <f t="shared" si="166"/>
        <v>12410.11</v>
      </c>
      <c r="OR53" s="351">
        <f t="shared" si="166"/>
        <v>8398.6299999999992</v>
      </c>
      <c r="OS53" s="351">
        <f t="shared" si="166"/>
        <v>4056.75</v>
      </c>
      <c r="OT53" s="351">
        <f t="shared" si="166"/>
        <v>12410.11</v>
      </c>
      <c r="OU53" s="351">
        <f t="shared" si="166"/>
        <v>4041.7</v>
      </c>
      <c r="OV53" s="351">
        <f t="shared" si="166"/>
        <v>7478.3</v>
      </c>
      <c r="OW53" s="351">
        <f t="shared" si="166"/>
        <v>4874.7</v>
      </c>
      <c r="OX53" s="351">
        <f t="shared" si="166"/>
        <v>5202.2899999999991</v>
      </c>
      <c r="OY53" s="351">
        <f t="shared" si="166"/>
        <v>0</v>
      </c>
      <c r="OZ53" s="351">
        <f t="shared" si="166"/>
        <v>12410.11</v>
      </c>
      <c r="PA53" s="351">
        <f t="shared" si="166"/>
        <v>12410.11</v>
      </c>
      <c r="PB53" s="351">
        <f t="shared" si="166"/>
        <v>7478.3</v>
      </c>
      <c r="PC53" s="351">
        <f t="shared" si="166"/>
        <v>1916.19</v>
      </c>
      <c r="PD53" s="351">
        <f t="shared" si="166"/>
        <v>5052.2299999999996</v>
      </c>
      <c r="PE53" s="351">
        <f t="shared" si="166"/>
        <v>7478.3</v>
      </c>
      <c r="PF53" s="351">
        <f t="shared" si="166"/>
        <v>3973.92</v>
      </c>
      <c r="PG53" s="351">
        <f t="shared" si="166"/>
        <v>10210.49</v>
      </c>
      <c r="PH53" s="351">
        <f t="shared" si="166"/>
        <v>12410.11</v>
      </c>
      <c r="PI53" s="351">
        <f t="shared" si="166"/>
        <v>10830.99</v>
      </c>
      <c r="PJ53" s="351">
        <f t="shared" si="166"/>
        <v>7537.33</v>
      </c>
      <c r="PK53" s="351">
        <f t="shared" si="166"/>
        <v>11620.130000000001</v>
      </c>
      <c r="PL53" s="351">
        <f t="shared" si="166"/>
        <v>7478.3</v>
      </c>
      <c r="PM53" s="351">
        <f t="shared" si="166"/>
        <v>3870.3</v>
      </c>
      <c r="PN53" s="351">
        <f t="shared" si="166"/>
        <v>4931.8100000000004</v>
      </c>
      <c r="PO53" s="351">
        <f t="shared" si="166"/>
        <v>3549.6299999999997</v>
      </c>
      <c r="PP53" s="351">
        <f t="shared" si="166"/>
        <v>4931.8100000000004</v>
      </c>
      <c r="PQ53" s="351">
        <f t="shared" si="166"/>
        <v>12410.11</v>
      </c>
      <c r="PR53" s="351">
        <f t="shared" si="166"/>
        <v>12410.11</v>
      </c>
      <c r="PS53" s="351">
        <f t="shared" si="166"/>
        <v>6037.72</v>
      </c>
      <c r="PT53" s="351">
        <f t="shared" si="166"/>
        <v>3442.37</v>
      </c>
      <c r="PU53" s="351">
        <f t="shared" si="166"/>
        <v>12056.86</v>
      </c>
      <c r="PV53" s="351">
        <f t="shared" si="166"/>
        <v>11398.45</v>
      </c>
      <c r="PW53" s="351">
        <f t="shared" si="166"/>
        <v>7478.3</v>
      </c>
      <c r="PX53" s="351">
        <f t="shared" si="166"/>
        <v>0</v>
      </c>
      <c r="PY53" s="351">
        <f t="shared" si="166"/>
        <v>7478.3</v>
      </c>
      <c r="PZ53" s="351">
        <f t="shared" si="166"/>
        <v>7478.3</v>
      </c>
      <c r="QA53" s="351">
        <f t="shared" si="166"/>
        <v>10455.549999999999</v>
      </c>
      <c r="QB53" s="351">
        <f t="shared" si="166"/>
        <v>2136.17</v>
      </c>
      <c r="QC53" s="351">
        <f t="shared" si="166"/>
        <v>7478.3</v>
      </c>
      <c r="QD53" s="351">
        <f t="shared" si="166"/>
        <v>7478.3</v>
      </c>
      <c r="QE53" s="351">
        <f t="shared" si="166"/>
        <v>0</v>
      </c>
      <c r="QF53" s="351">
        <f t="shared" si="166"/>
        <v>6288.76</v>
      </c>
      <c r="QG53" s="351">
        <f t="shared" si="166"/>
        <v>8669.61</v>
      </c>
      <c r="QH53" s="351">
        <f t="shared" si="166"/>
        <v>1740.8</v>
      </c>
      <c r="QI53" s="351">
        <f t="shared" ref="QI53:SG57" si="167">+IFERROR(1*QI24+1*QI38,"")</f>
        <v>12410.11</v>
      </c>
      <c r="QJ53" s="351">
        <f t="shared" si="167"/>
        <v>12410.11</v>
      </c>
      <c r="QK53" s="351">
        <f t="shared" si="167"/>
        <v>7478.3</v>
      </c>
      <c r="QL53" s="351">
        <f t="shared" si="167"/>
        <v>12410.11</v>
      </c>
      <c r="QM53" s="351">
        <f t="shared" si="167"/>
        <v>7478.3</v>
      </c>
      <c r="QN53" s="351">
        <f t="shared" si="167"/>
        <v>12410.11</v>
      </c>
      <c r="QO53" s="351">
        <f t="shared" si="167"/>
        <v>4931.8100000000004</v>
      </c>
      <c r="QP53" s="351">
        <f t="shared" si="167"/>
        <v>2395.3000000000002</v>
      </c>
      <c r="QQ53" s="351">
        <f t="shared" si="167"/>
        <v>4931.8100000000004</v>
      </c>
      <c r="QR53" s="351">
        <f t="shared" si="167"/>
        <v>9200.61</v>
      </c>
      <c r="QS53" s="351">
        <f t="shared" si="167"/>
        <v>12378.33</v>
      </c>
      <c r="QT53" s="351">
        <f t="shared" si="167"/>
        <v>5133.9400000000005</v>
      </c>
      <c r="QU53" s="351">
        <f t="shared" si="167"/>
        <v>8768.64</v>
      </c>
      <c r="QV53" s="351">
        <f t="shared" si="167"/>
        <v>7478.3</v>
      </c>
      <c r="QW53" s="351">
        <f t="shared" si="167"/>
        <v>12410.11</v>
      </c>
      <c r="QX53" s="351">
        <f t="shared" si="167"/>
        <v>9465.2100000000009</v>
      </c>
      <c r="QY53" s="351">
        <f t="shared" si="167"/>
        <v>10571.23</v>
      </c>
      <c r="QZ53" s="351">
        <f t="shared" si="167"/>
        <v>12387.77</v>
      </c>
      <c r="RA53" s="351">
        <f t="shared" si="167"/>
        <v>4931.8100000000004</v>
      </c>
      <c r="RB53" s="351">
        <f t="shared" si="167"/>
        <v>7478.3</v>
      </c>
      <c r="RC53" s="351">
        <f t="shared" si="167"/>
        <v>7478.3</v>
      </c>
      <c r="RD53" s="351">
        <f t="shared" si="167"/>
        <v>8148.4800000000005</v>
      </c>
      <c r="RE53" s="351">
        <f t="shared" si="167"/>
        <v>7478.3</v>
      </c>
      <c r="RF53" s="351">
        <f t="shared" si="167"/>
        <v>0</v>
      </c>
      <c r="RG53" s="351">
        <f t="shared" si="167"/>
        <v>4931.8100000000004</v>
      </c>
      <c r="RH53" s="351">
        <f t="shared" si="167"/>
        <v>10303.14</v>
      </c>
      <c r="RI53" s="351">
        <f t="shared" si="167"/>
        <v>7478.3</v>
      </c>
      <c r="RJ53" s="351">
        <f t="shared" si="167"/>
        <v>10589.85</v>
      </c>
      <c r="RK53" s="351">
        <f t="shared" si="167"/>
        <v>8774.33</v>
      </c>
      <c r="RL53" s="351">
        <f t="shared" si="167"/>
        <v>0</v>
      </c>
      <c r="RM53" s="351">
        <f t="shared" si="167"/>
        <v>5206.42</v>
      </c>
      <c r="RN53" s="351">
        <f t="shared" si="167"/>
        <v>6118.85</v>
      </c>
      <c r="RO53" s="351">
        <f t="shared" si="167"/>
        <v>3154.22</v>
      </c>
      <c r="RP53" s="351">
        <f t="shared" si="167"/>
        <v>4931.8100000000004</v>
      </c>
      <c r="RQ53" s="351">
        <f t="shared" si="167"/>
        <v>8845.82</v>
      </c>
      <c r="RR53" s="351">
        <f t="shared" si="167"/>
        <v>12410.11</v>
      </c>
      <c r="RS53" s="351">
        <f t="shared" si="167"/>
        <v>2882.81</v>
      </c>
      <c r="RT53" s="351">
        <f t="shared" si="167"/>
        <v>4931.8100000000004</v>
      </c>
      <c r="RU53" s="351">
        <f t="shared" si="167"/>
        <v>7478.3</v>
      </c>
      <c r="RV53" s="351">
        <f t="shared" si="167"/>
        <v>9626.3700000000008</v>
      </c>
      <c r="RW53" s="351">
        <f t="shared" si="167"/>
        <v>9383.27</v>
      </c>
      <c r="RX53" s="351">
        <f t="shared" si="167"/>
        <v>1296.03</v>
      </c>
      <c r="RY53" s="351">
        <f t="shared" si="167"/>
        <v>547.35</v>
      </c>
      <c r="RZ53" s="351">
        <f t="shared" si="167"/>
        <v>10053.310000000001</v>
      </c>
      <c r="SA53" s="351">
        <f t="shared" si="167"/>
        <v>5681.91</v>
      </c>
      <c r="SB53" s="351">
        <f t="shared" si="167"/>
        <v>12410.11</v>
      </c>
      <c r="SC53" s="351">
        <f t="shared" si="167"/>
        <v>12410.11</v>
      </c>
      <c r="SD53" s="351">
        <f t="shared" si="167"/>
        <v>7478.3</v>
      </c>
      <c r="SE53" s="351">
        <f t="shared" si="167"/>
        <v>4081.82</v>
      </c>
      <c r="SF53" s="351">
        <f t="shared" si="167"/>
        <v>5301.28</v>
      </c>
      <c r="SG53" s="351">
        <f t="shared" si="167"/>
        <v>8878.619999999999</v>
      </c>
      <c r="SI53" s="25">
        <f>+(SUMIF(B53:SG53,"&gt;0")+SUMIF(B53:SG53,"&lt;=0"))/(COUNTIF(B53:SG53,"&gt;0")+COUNTIF(B53:SG53,"&lt;=0"))</f>
        <v>7582.4722399999901</v>
      </c>
      <c r="SK53" s="25">
        <f>+SI53</f>
        <v>7582.4722399999901</v>
      </c>
      <c r="SL53" s="25">
        <f>+SI54</f>
        <v>8795.8907399999989</v>
      </c>
      <c r="SM53" s="25">
        <f>+SI55</f>
        <v>7809.1329399999977</v>
      </c>
      <c r="SN53" s="25">
        <f>+SI56</f>
        <v>3506.0505800000001</v>
      </c>
      <c r="SO53" s="25">
        <f>+SI57</f>
        <v>2290.7546799999996</v>
      </c>
      <c r="SQ53" s="247">
        <f>+A53</f>
        <v>2014</v>
      </c>
      <c r="SR53" s="247">
        <f>+COUNTIF($B53:$SG53,"&lt;=0")</f>
        <v>40</v>
      </c>
      <c r="SS53" s="247">
        <f>+COUNTIF($B53:$SG53,"&lt;=10000")</f>
        <v>340</v>
      </c>
      <c r="ST53" s="247">
        <f>+COUNTIF($B53:$SG53,"&lt;=25000")</f>
        <v>500</v>
      </c>
      <c r="SU53" s="247">
        <f>+COUNTIF($B53:$SG53,"&lt;=50000")</f>
        <v>500</v>
      </c>
      <c r="SV53" s="247">
        <f>+COUNTIF($B53:$SG53,"&lt;=75000")</f>
        <v>500</v>
      </c>
      <c r="SW53" s="247">
        <f>+COUNTIF($B53:$SG53,"&lt;=100000")</f>
        <v>500</v>
      </c>
      <c r="SX53" s="247">
        <f>+COUNTIF($B53:$SG53,"&lt;=125000")</f>
        <v>500</v>
      </c>
      <c r="SY53" s="247">
        <f>+COUNTIF($B53:$SG53,"&lt;=150000")</f>
        <v>500</v>
      </c>
      <c r="SZ53" s="247">
        <f>+COUNTIF($B53:$SG53,"&lt;=150000")+COUNTIF($B53:$SG53,"&gt;150000")</f>
        <v>500</v>
      </c>
      <c r="TA53" s="247"/>
      <c r="TB53" s="168">
        <f>+SR53/$SZ53</f>
        <v>0.08</v>
      </c>
      <c r="TC53" s="168">
        <f>+(SS53-SR53)/$SZ53</f>
        <v>0.6</v>
      </c>
      <c r="TD53" s="168">
        <f t="shared" ref="TD53:TD57" si="168">+(ST53-SS53)/$SZ53</f>
        <v>0.32</v>
      </c>
      <c r="TE53" s="168">
        <f t="shared" ref="TE53:TE57" si="169">+(SU53-ST53)/$SZ53</f>
        <v>0</v>
      </c>
      <c r="TF53" s="168">
        <f t="shared" ref="TF53:TF57" si="170">+(SV53-SU53)/$SZ53</f>
        <v>0</v>
      </c>
      <c r="TG53" s="168">
        <f t="shared" ref="TG53:TG57" si="171">+(SW53-SV53)/$SZ53</f>
        <v>0</v>
      </c>
      <c r="TH53" s="168">
        <f t="shared" ref="TH53:TH57" si="172">+(SX53-SW53)/$SZ53</f>
        <v>0</v>
      </c>
      <c r="TI53" s="168">
        <f t="shared" ref="TI53:TI57" si="173">+(SY53-SX53)/$SZ53</f>
        <v>0</v>
      </c>
      <c r="TJ53" s="168">
        <f t="shared" ref="TJ53:TJ57" si="174">+(SZ53-SY53)/$SZ53</f>
        <v>0</v>
      </c>
      <c r="TK53" s="94">
        <f>SUM(TB53:TJ53)</f>
        <v>1</v>
      </c>
      <c r="TM53">
        <v>1</v>
      </c>
      <c r="TP53" s="477">
        <f>+SMALL($B53:$SG53,ROUND($SZ53*TP$15,0))</f>
        <v>4931.8100000000004</v>
      </c>
      <c r="TQ53" s="477">
        <f>+SMALL($B53:$SG53,ROUND($SZ53*TQ$15,0))</f>
        <v>11090.07</v>
      </c>
      <c r="TR53" s="25">
        <f>+SI53</f>
        <v>7582.4722399999901</v>
      </c>
      <c r="TS53">
        <f>+RANK(SI53,B53:SI53,1)</f>
        <v>272</v>
      </c>
      <c r="TT53" s="168">
        <f>+TS53/SZ53</f>
        <v>0.54400000000000004</v>
      </c>
      <c r="TV53" s="168">
        <f>+SR53/SZ53</f>
        <v>0.08</v>
      </c>
    </row>
    <row r="54" spans="1:542">
      <c r="A54" s="227">
        <v>2015</v>
      </c>
      <c r="B54" s="351">
        <f t="shared" ref="B54:Q57" si="175">+IFERROR(1*B25+1*B39,"")</f>
        <v>12067.279999999999</v>
      </c>
      <c r="C54" s="351">
        <f t="shared" si="175"/>
        <v>12301.34</v>
      </c>
      <c r="D54" s="351">
        <f t="shared" si="175"/>
        <v>12411.45</v>
      </c>
      <c r="E54" s="351">
        <f t="shared" si="175"/>
        <v>9709.4000000000015</v>
      </c>
      <c r="F54" s="351">
        <f t="shared" si="175"/>
        <v>12213.49</v>
      </c>
      <c r="G54" s="351">
        <f t="shared" si="175"/>
        <v>4933.1499999999996</v>
      </c>
      <c r="H54" s="351">
        <f t="shared" si="175"/>
        <v>8110.73</v>
      </c>
      <c r="I54" s="351">
        <f t="shared" si="175"/>
        <v>11977.61</v>
      </c>
      <c r="J54" s="351">
        <f t="shared" si="175"/>
        <v>0</v>
      </c>
      <c r="K54" s="351">
        <f t="shared" si="175"/>
        <v>11690.04</v>
      </c>
      <c r="L54" s="351">
        <f t="shared" si="175"/>
        <v>7440.14</v>
      </c>
      <c r="M54" s="351">
        <f t="shared" si="175"/>
        <v>11964.599999999999</v>
      </c>
      <c r="N54" s="351">
        <f t="shared" si="175"/>
        <v>8790.93</v>
      </c>
      <c r="O54" s="351">
        <f t="shared" si="175"/>
        <v>8380.9</v>
      </c>
      <c r="P54" s="351">
        <f t="shared" si="175"/>
        <v>12297.41</v>
      </c>
      <c r="Q54" s="351">
        <f t="shared" si="175"/>
        <v>11990.64</v>
      </c>
      <c r="R54" s="351">
        <f t="shared" si="160"/>
        <v>12257.119999999999</v>
      </c>
      <c r="S54" s="351">
        <f t="shared" si="160"/>
        <v>7507.2</v>
      </c>
      <c r="T54" s="351">
        <f t="shared" si="160"/>
        <v>11795.99</v>
      </c>
      <c r="U54" s="351">
        <f t="shared" si="160"/>
        <v>4662.93</v>
      </c>
      <c r="V54" s="351">
        <f t="shared" si="160"/>
        <v>12437.439999999999</v>
      </c>
      <c r="W54" s="351">
        <f t="shared" si="160"/>
        <v>7592.1500000000005</v>
      </c>
      <c r="X54" s="351">
        <f t="shared" si="160"/>
        <v>12270.83</v>
      </c>
      <c r="Y54" s="351">
        <f t="shared" si="160"/>
        <v>7325.13</v>
      </c>
      <c r="Z54" s="351">
        <f t="shared" si="160"/>
        <v>12035.75</v>
      </c>
      <c r="AA54" s="351">
        <f t="shared" si="160"/>
        <v>11729.41</v>
      </c>
      <c r="AB54" s="351">
        <f t="shared" si="160"/>
        <v>2000.52</v>
      </c>
      <c r="AC54" s="351">
        <f t="shared" si="160"/>
        <v>7657.5599999999995</v>
      </c>
      <c r="AD54" s="351">
        <f t="shared" si="160"/>
        <v>12157.32</v>
      </c>
      <c r="AE54" s="351">
        <f t="shared" si="160"/>
        <v>4676.8500000000004</v>
      </c>
      <c r="AF54" s="351">
        <f t="shared" si="160"/>
        <v>12871.630000000001</v>
      </c>
      <c r="AG54" s="351">
        <f t="shared" si="160"/>
        <v>11954.66</v>
      </c>
      <c r="AH54" s="351">
        <f t="shared" si="160"/>
        <v>7556.87</v>
      </c>
      <c r="AI54" s="351">
        <f t="shared" si="160"/>
        <v>2936.99</v>
      </c>
      <c r="AJ54" s="351">
        <f t="shared" si="160"/>
        <v>8059.01</v>
      </c>
      <c r="AK54" s="351">
        <f t="shared" si="160"/>
        <v>11341.619999999999</v>
      </c>
      <c r="AL54" s="351">
        <f t="shared" si="160"/>
        <v>0</v>
      </c>
      <c r="AM54" s="351">
        <f t="shared" si="160"/>
        <v>10116.439999999999</v>
      </c>
      <c r="AN54" s="351">
        <f t="shared" si="160"/>
        <v>12039.52</v>
      </c>
      <c r="AO54" s="351">
        <f t="shared" si="160"/>
        <v>12272.71</v>
      </c>
      <c r="AP54" s="351">
        <f t="shared" si="160"/>
        <v>11766.369999999999</v>
      </c>
      <c r="AQ54" s="351">
        <f t="shared" si="160"/>
        <v>7675.19</v>
      </c>
      <c r="AR54" s="351">
        <f t="shared" si="160"/>
        <v>4682.8500000000004</v>
      </c>
      <c r="AS54" s="351">
        <f t="shared" si="160"/>
        <v>11902.39</v>
      </c>
      <c r="AT54" s="351">
        <f t="shared" si="160"/>
        <v>7857.7900000000009</v>
      </c>
      <c r="AU54" s="351">
        <f t="shared" si="160"/>
        <v>11997.05</v>
      </c>
      <c r="AV54" s="351">
        <f t="shared" si="160"/>
        <v>12494.98</v>
      </c>
      <c r="AW54" s="351">
        <f t="shared" si="160"/>
        <v>4641.13</v>
      </c>
      <c r="AX54" s="351">
        <f t="shared" si="160"/>
        <v>4828.8599999999997</v>
      </c>
      <c r="AY54" s="351">
        <f t="shared" si="160"/>
        <v>740.38</v>
      </c>
      <c r="AZ54" s="351">
        <f t="shared" si="160"/>
        <v>12208.05</v>
      </c>
      <c r="BA54" s="351">
        <f t="shared" si="160"/>
        <v>13029.88</v>
      </c>
      <c r="BB54" s="351">
        <f t="shared" si="160"/>
        <v>1397.07</v>
      </c>
      <c r="BC54" s="351">
        <f t="shared" si="160"/>
        <v>7397.21</v>
      </c>
      <c r="BD54" s="351">
        <f t="shared" si="160"/>
        <v>12135.42</v>
      </c>
      <c r="BE54" s="351">
        <f t="shared" si="160"/>
        <v>4972.3</v>
      </c>
      <c r="BF54" s="351">
        <f t="shared" si="160"/>
        <v>12265.44</v>
      </c>
      <c r="BG54" s="351">
        <f t="shared" si="160"/>
        <v>8163.25</v>
      </c>
      <c r="BH54" s="351">
        <f t="shared" si="160"/>
        <v>7541.3899999999994</v>
      </c>
      <c r="BI54" s="351">
        <f t="shared" si="160"/>
        <v>4801.57</v>
      </c>
      <c r="BJ54" s="351">
        <f t="shared" si="160"/>
        <v>12017</v>
      </c>
      <c r="BK54" s="351">
        <f t="shared" si="160"/>
        <v>4749.3500000000004</v>
      </c>
      <c r="BL54" s="351">
        <f t="shared" si="160"/>
        <v>12657.470000000001</v>
      </c>
      <c r="BM54" s="351">
        <f t="shared" si="160"/>
        <v>2671.14</v>
      </c>
      <c r="BN54" s="351">
        <f t="shared" si="160"/>
        <v>4641.13</v>
      </c>
      <c r="BO54" s="351">
        <f t="shared" si="161"/>
        <v>4870.58</v>
      </c>
      <c r="BP54" s="351">
        <f t="shared" si="161"/>
        <v>9558.83</v>
      </c>
      <c r="BQ54" s="351">
        <f t="shared" si="161"/>
        <v>7696.91</v>
      </c>
      <c r="BR54" s="351">
        <f t="shared" si="161"/>
        <v>12199.779999999999</v>
      </c>
      <c r="BS54" s="351">
        <f t="shared" si="161"/>
        <v>3595.31</v>
      </c>
      <c r="BT54" s="351">
        <f t="shared" si="161"/>
        <v>10310.450000000001</v>
      </c>
      <c r="BU54" s="351">
        <f t="shared" si="161"/>
        <v>11690.849999999999</v>
      </c>
      <c r="BV54" s="351">
        <f t="shared" si="161"/>
        <v>4111.1000000000004</v>
      </c>
      <c r="BW54" s="351">
        <f t="shared" si="161"/>
        <v>10799.4</v>
      </c>
      <c r="BX54" s="351">
        <f t="shared" si="161"/>
        <v>5406.16</v>
      </c>
      <c r="BY54" s="351">
        <f t="shared" si="161"/>
        <v>7284.59</v>
      </c>
      <c r="BZ54" s="351">
        <f t="shared" si="161"/>
        <v>4836.2299999999996</v>
      </c>
      <c r="CA54" s="351">
        <f t="shared" si="161"/>
        <v>7335.02</v>
      </c>
      <c r="CB54" s="351">
        <f t="shared" si="161"/>
        <v>11776.3</v>
      </c>
      <c r="CC54" s="351">
        <f t="shared" si="161"/>
        <v>3518.24</v>
      </c>
      <c r="CD54" s="351">
        <f t="shared" si="161"/>
        <v>12314.01</v>
      </c>
      <c r="CE54" s="351">
        <f t="shared" si="161"/>
        <v>12452.85</v>
      </c>
      <c r="CF54" s="351">
        <f t="shared" si="161"/>
        <v>5135.3599999999997</v>
      </c>
      <c r="CG54" s="351">
        <f t="shared" si="161"/>
        <v>12071.05</v>
      </c>
      <c r="CH54" s="351">
        <f t="shared" si="161"/>
        <v>4755.8500000000004</v>
      </c>
      <c r="CI54" s="351">
        <f t="shared" si="161"/>
        <v>7266.57</v>
      </c>
      <c r="CJ54" s="351">
        <f t="shared" si="161"/>
        <v>12411.45</v>
      </c>
      <c r="CK54" s="351">
        <f t="shared" si="161"/>
        <v>9550.33</v>
      </c>
      <c r="CL54" s="351">
        <f t="shared" si="161"/>
        <v>7271.25</v>
      </c>
      <c r="CM54" s="351">
        <f t="shared" si="161"/>
        <v>11649.5</v>
      </c>
      <c r="CN54" s="351">
        <f t="shared" si="161"/>
        <v>7334.14</v>
      </c>
      <c r="CO54" s="351">
        <f t="shared" si="161"/>
        <v>10973.49</v>
      </c>
      <c r="CP54" s="351">
        <f t="shared" si="161"/>
        <v>7293.6</v>
      </c>
      <c r="CQ54" s="351">
        <f t="shared" si="161"/>
        <v>8207.58</v>
      </c>
      <c r="CR54" s="351">
        <f t="shared" si="161"/>
        <v>12150.16</v>
      </c>
      <c r="CS54" s="351">
        <f t="shared" si="161"/>
        <v>2449.4299999999998</v>
      </c>
      <c r="CT54" s="351">
        <f t="shared" si="161"/>
        <v>0</v>
      </c>
      <c r="CU54" s="351">
        <f t="shared" si="161"/>
        <v>12634.2</v>
      </c>
      <c r="CV54" s="351">
        <f t="shared" si="161"/>
        <v>7329.64</v>
      </c>
      <c r="CW54" s="351">
        <f t="shared" si="161"/>
        <v>12367.18</v>
      </c>
      <c r="CX54" s="351">
        <f t="shared" si="161"/>
        <v>4849.8500000000004</v>
      </c>
      <c r="CY54" s="351">
        <f t="shared" si="161"/>
        <v>11837.71</v>
      </c>
      <c r="CZ54" s="351">
        <f t="shared" si="161"/>
        <v>12229.619999999999</v>
      </c>
      <c r="DA54" s="351">
        <f t="shared" si="161"/>
        <v>12234.150000000001</v>
      </c>
      <c r="DB54" s="351">
        <f t="shared" si="161"/>
        <v>6199.92</v>
      </c>
      <c r="DC54" s="351">
        <f t="shared" si="161"/>
        <v>12088.14</v>
      </c>
      <c r="DD54" s="351">
        <f t="shared" si="161"/>
        <v>12537.849999999999</v>
      </c>
      <c r="DE54" s="351">
        <f t="shared" si="161"/>
        <v>9589.76</v>
      </c>
      <c r="DF54" s="351">
        <f t="shared" si="161"/>
        <v>12974.3</v>
      </c>
      <c r="DG54" s="351">
        <f t="shared" si="161"/>
        <v>4933.1499999999996</v>
      </c>
      <c r="DH54" s="351">
        <f t="shared" si="161"/>
        <v>9022.64</v>
      </c>
      <c r="DI54" s="351">
        <f t="shared" si="161"/>
        <v>3356.41</v>
      </c>
      <c r="DJ54" s="351">
        <f t="shared" si="161"/>
        <v>10612.49</v>
      </c>
      <c r="DK54" s="351">
        <f t="shared" si="161"/>
        <v>12311.42</v>
      </c>
      <c r="DL54" s="351">
        <f t="shared" si="161"/>
        <v>11998.720000000001</v>
      </c>
      <c r="DM54" s="351">
        <f t="shared" si="161"/>
        <v>2486.56</v>
      </c>
      <c r="DN54" s="351">
        <f t="shared" si="161"/>
        <v>9202.26</v>
      </c>
      <c r="DO54" s="351">
        <f t="shared" si="161"/>
        <v>12059.2</v>
      </c>
      <c r="DP54" s="351">
        <f t="shared" si="161"/>
        <v>5995.83</v>
      </c>
      <c r="DQ54" s="351">
        <f t="shared" si="161"/>
        <v>12129.62</v>
      </c>
      <c r="DR54" s="351">
        <f t="shared" si="161"/>
        <v>4641.13</v>
      </c>
      <c r="DS54" s="351">
        <f t="shared" si="161"/>
        <v>12603.34</v>
      </c>
      <c r="DT54" s="351">
        <f t="shared" si="161"/>
        <v>7688.39</v>
      </c>
      <c r="DU54" s="351">
        <f t="shared" si="161"/>
        <v>7522.4</v>
      </c>
      <c r="DV54" s="351">
        <f t="shared" si="161"/>
        <v>11511.95</v>
      </c>
      <c r="DW54" s="351">
        <f t="shared" si="161"/>
        <v>10427.719999999999</v>
      </c>
      <c r="DX54" s="351">
        <f t="shared" si="161"/>
        <v>7486.12</v>
      </c>
      <c r="DY54" s="351">
        <f t="shared" si="161"/>
        <v>11692.85</v>
      </c>
      <c r="DZ54" s="351">
        <f t="shared" si="161"/>
        <v>11886.59</v>
      </c>
      <c r="EA54" s="351">
        <f t="shared" si="162"/>
        <v>11918.4</v>
      </c>
      <c r="EB54" s="351">
        <f t="shared" si="162"/>
        <v>8111.49</v>
      </c>
      <c r="EC54" s="351">
        <f t="shared" si="162"/>
        <v>12264.95</v>
      </c>
      <c r="ED54" s="351">
        <f t="shared" si="162"/>
        <v>8138.24</v>
      </c>
      <c r="EE54" s="351">
        <f t="shared" si="162"/>
        <v>11967.18</v>
      </c>
      <c r="EF54" s="351">
        <f t="shared" si="162"/>
        <v>12664.79</v>
      </c>
      <c r="EG54" s="351">
        <f t="shared" si="162"/>
        <v>11751.48</v>
      </c>
      <c r="EH54" s="351">
        <f t="shared" si="162"/>
        <v>11931.14</v>
      </c>
      <c r="EI54" s="351">
        <f t="shared" si="162"/>
        <v>10844.21</v>
      </c>
      <c r="EJ54" s="351">
        <f t="shared" si="162"/>
        <v>9518.17</v>
      </c>
      <c r="EK54" s="351">
        <f t="shared" si="162"/>
        <v>12097.130000000001</v>
      </c>
      <c r="EL54" s="351">
        <f t="shared" si="162"/>
        <v>12396.72</v>
      </c>
      <c r="EM54" s="351">
        <f t="shared" si="162"/>
        <v>10265.56</v>
      </c>
      <c r="EN54" s="351">
        <f t="shared" si="162"/>
        <v>11539.36</v>
      </c>
      <c r="EO54" s="351">
        <f t="shared" si="162"/>
        <v>12718.939999999999</v>
      </c>
      <c r="EP54" s="351">
        <f t="shared" si="162"/>
        <v>4745.42</v>
      </c>
      <c r="EQ54" s="351">
        <f t="shared" si="162"/>
        <v>7248.55</v>
      </c>
      <c r="ER54" s="351">
        <f t="shared" si="162"/>
        <v>5738.64</v>
      </c>
      <c r="ES54" s="351">
        <f t="shared" si="162"/>
        <v>12057.04</v>
      </c>
      <c r="ET54" s="351">
        <f t="shared" si="162"/>
        <v>4588.9799999999996</v>
      </c>
      <c r="EU54" s="351">
        <f t="shared" si="162"/>
        <v>5515.16</v>
      </c>
      <c r="EV54" s="351">
        <f t="shared" si="162"/>
        <v>2758.54</v>
      </c>
      <c r="EW54" s="351">
        <f t="shared" si="162"/>
        <v>9799.9500000000007</v>
      </c>
      <c r="EX54" s="351">
        <f t="shared" si="162"/>
        <v>10423.14</v>
      </c>
      <c r="EY54" s="351">
        <f t="shared" si="162"/>
        <v>2092.6799999999998</v>
      </c>
      <c r="EZ54" s="351">
        <f t="shared" si="162"/>
        <v>4734.99</v>
      </c>
      <c r="FA54" s="351">
        <f t="shared" si="162"/>
        <v>7031.869999999999</v>
      </c>
      <c r="FB54" s="351">
        <f t="shared" si="162"/>
        <v>11679.52</v>
      </c>
      <c r="FC54" s="351">
        <f t="shared" si="162"/>
        <v>2327.5100000000002</v>
      </c>
      <c r="FD54" s="351">
        <f t="shared" si="162"/>
        <v>12578.67</v>
      </c>
      <c r="FE54" s="351">
        <f t="shared" si="162"/>
        <v>9568.93</v>
      </c>
      <c r="FF54" s="351">
        <f t="shared" si="162"/>
        <v>12243.71</v>
      </c>
      <c r="FG54" s="351">
        <f t="shared" si="162"/>
        <v>9844.3799999999992</v>
      </c>
      <c r="FH54" s="351">
        <f t="shared" si="162"/>
        <v>10800.39</v>
      </c>
      <c r="FI54" s="351">
        <f t="shared" si="162"/>
        <v>12107.03</v>
      </c>
      <c r="FJ54" s="351">
        <f t="shared" si="162"/>
        <v>12228.91</v>
      </c>
      <c r="FK54" s="351">
        <f t="shared" si="162"/>
        <v>11984.279999999999</v>
      </c>
      <c r="FL54" s="351">
        <f t="shared" si="162"/>
        <v>2994.84</v>
      </c>
      <c r="FM54" s="351">
        <f t="shared" si="162"/>
        <v>6808.23</v>
      </c>
      <c r="FN54" s="351">
        <f t="shared" si="162"/>
        <v>12110.42</v>
      </c>
      <c r="FO54" s="351">
        <f t="shared" si="162"/>
        <v>11913.380000000001</v>
      </c>
      <c r="FP54" s="351">
        <f t="shared" si="162"/>
        <v>10840.48</v>
      </c>
      <c r="FQ54" s="351">
        <f t="shared" si="162"/>
        <v>10574.08</v>
      </c>
      <c r="FR54" s="351">
        <f t="shared" si="162"/>
        <v>10124.779999999999</v>
      </c>
      <c r="FS54" s="351">
        <f t="shared" si="162"/>
        <v>10064.42</v>
      </c>
      <c r="FT54" s="351">
        <f t="shared" si="162"/>
        <v>2240.65</v>
      </c>
      <c r="FU54" s="351">
        <f t="shared" si="162"/>
        <v>2349.62</v>
      </c>
      <c r="FV54" s="351">
        <f t="shared" si="162"/>
        <v>8186.08</v>
      </c>
      <c r="FW54" s="351">
        <f t="shared" si="162"/>
        <v>12210.45</v>
      </c>
      <c r="FX54" s="351">
        <f t="shared" si="162"/>
        <v>4556.59</v>
      </c>
      <c r="FY54" s="351">
        <f t="shared" si="162"/>
        <v>5043.08</v>
      </c>
      <c r="FZ54" s="351">
        <f t="shared" si="162"/>
        <v>11398.67</v>
      </c>
      <c r="GA54" s="351">
        <f t="shared" si="162"/>
        <v>2724.33</v>
      </c>
      <c r="GB54" s="351">
        <f t="shared" si="162"/>
        <v>12095.92</v>
      </c>
      <c r="GC54" s="351">
        <f t="shared" si="162"/>
        <v>12411.45</v>
      </c>
      <c r="GD54" s="351">
        <f t="shared" si="162"/>
        <v>12140.29</v>
      </c>
      <c r="GE54" s="351">
        <f t="shared" si="162"/>
        <v>5450.1100000000006</v>
      </c>
      <c r="GF54" s="351">
        <f t="shared" si="162"/>
        <v>5250.35</v>
      </c>
      <c r="GG54" s="351">
        <f t="shared" si="162"/>
        <v>11992.43</v>
      </c>
      <c r="GH54" s="351">
        <f t="shared" si="162"/>
        <v>12275.869999999999</v>
      </c>
      <c r="GI54" s="351">
        <f t="shared" si="162"/>
        <v>10571.630000000001</v>
      </c>
      <c r="GJ54" s="351">
        <f t="shared" si="162"/>
        <v>12268.119999999999</v>
      </c>
      <c r="GK54" s="351">
        <f t="shared" si="162"/>
        <v>7352.16</v>
      </c>
      <c r="GL54" s="351">
        <f t="shared" si="162"/>
        <v>12186.2</v>
      </c>
      <c r="GM54" s="351">
        <f t="shared" si="163"/>
        <v>12232.71</v>
      </c>
      <c r="GN54" s="351">
        <f t="shared" si="163"/>
        <v>12023.59</v>
      </c>
      <c r="GO54" s="351">
        <f t="shared" si="163"/>
        <v>12130.29</v>
      </c>
      <c r="GP54" s="351">
        <f t="shared" si="163"/>
        <v>9559.6</v>
      </c>
      <c r="GQ54" s="351">
        <f t="shared" si="163"/>
        <v>7401.72</v>
      </c>
      <c r="GR54" s="351">
        <f t="shared" si="163"/>
        <v>11979.279999999999</v>
      </c>
      <c r="GS54" s="351">
        <f t="shared" si="163"/>
        <v>12055</v>
      </c>
      <c r="GT54" s="351">
        <f t="shared" si="163"/>
        <v>10951.779999999999</v>
      </c>
      <c r="GU54" s="351">
        <f t="shared" si="163"/>
        <v>4933.1499999999996</v>
      </c>
      <c r="GV54" s="351">
        <f t="shared" si="163"/>
        <v>7230.53</v>
      </c>
      <c r="GW54" s="351">
        <f t="shared" si="163"/>
        <v>12338.45</v>
      </c>
      <c r="GX54" s="351">
        <f t="shared" si="163"/>
        <v>11765.33</v>
      </c>
      <c r="GY54" s="351">
        <f t="shared" si="163"/>
        <v>7131.42</v>
      </c>
      <c r="GZ54" s="351">
        <f t="shared" si="163"/>
        <v>11205.59</v>
      </c>
      <c r="HA54" s="351">
        <f t="shared" si="163"/>
        <v>12202.86</v>
      </c>
      <c r="HB54" s="351">
        <f t="shared" si="163"/>
        <v>0</v>
      </c>
      <c r="HC54" s="351">
        <f t="shared" si="163"/>
        <v>6555.8099999999995</v>
      </c>
      <c r="HD54" s="351">
        <f t="shared" si="163"/>
        <v>0</v>
      </c>
      <c r="HE54" s="351">
        <f t="shared" si="163"/>
        <v>1778.06</v>
      </c>
      <c r="HF54" s="351">
        <f t="shared" si="163"/>
        <v>12163.93</v>
      </c>
      <c r="HG54" s="351">
        <f t="shared" si="163"/>
        <v>11950.07</v>
      </c>
      <c r="HH54" s="351">
        <f t="shared" si="163"/>
        <v>7478.3</v>
      </c>
      <c r="HI54" s="351">
        <f t="shared" si="163"/>
        <v>12202.86</v>
      </c>
      <c r="HJ54" s="351">
        <f t="shared" si="163"/>
        <v>12171.58</v>
      </c>
      <c r="HK54" s="351">
        <f t="shared" si="163"/>
        <v>5017.76</v>
      </c>
      <c r="HL54" s="351">
        <f t="shared" si="163"/>
        <v>7965.18</v>
      </c>
      <c r="HM54" s="351">
        <f t="shared" si="163"/>
        <v>8246.5400000000009</v>
      </c>
      <c r="HN54" s="351">
        <f t="shared" si="163"/>
        <v>11937.54</v>
      </c>
      <c r="HO54" s="351">
        <f t="shared" si="163"/>
        <v>9097.77</v>
      </c>
      <c r="HP54" s="351">
        <f t="shared" si="163"/>
        <v>0</v>
      </c>
      <c r="HQ54" s="351">
        <f t="shared" si="163"/>
        <v>12192.43</v>
      </c>
      <c r="HR54" s="351">
        <f t="shared" si="163"/>
        <v>10216.85</v>
      </c>
      <c r="HS54" s="351">
        <f t="shared" si="163"/>
        <v>12178.92</v>
      </c>
      <c r="HT54" s="351">
        <f t="shared" si="163"/>
        <v>4588.9799999999996</v>
      </c>
      <c r="HU54" s="351">
        <f t="shared" si="163"/>
        <v>12057.49</v>
      </c>
      <c r="HV54" s="351">
        <f t="shared" si="163"/>
        <v>4839.29</v>
      </c>
      <c r="HW54" s="351">
        <f t="shared" si="163"/>
        <v>11529.71</v>
      </c>
      <c r="HX54" s="351">
        <f t="shared" si="163"/>
        <v>12411.45</v>
      </c>
      <c r="HY54" s="351">
        <f t="shared" si="163"/>
        <v>10748.28</v>
      </c>
      <c r="HZ54" s="351">
        <f t="shared" si="163"/>
        <v>2911.59</v>
      </c>
      <c r="IA54" s="351">
        <f t="shared" si="163"/>
        <v>7410.73</v>
      </c>
      <c r="IB54" s="351">
        <f t="shared" si="163"/>
        <v>2348.12</v>
      </c>
      <c r="IC54" s="351">
        <f t="shared" si="163"/>
        <v>9967.98</v>
      </c>
      <c r="ID54" s="351">
        <f t="shared" si="163"/>
        <v>4682.8500000000004</v>
      </c>
      <c r="IE54" s="351">
        <f t="shared" si="163"/>
        <v>10571.52</v>
      </c>
      <c r="IF54" s="351">
        <f t="shared" si="163"/>
        <v>12067.279999999999</v>
      </c>
      <c r="IG54" s="351">
        <f t="shared" si="163"/>
        <v>12092.83</v>
      </c>
      <c r="IH54" s="351">
        <f t="shared" si="163"/>
        <v>11929.23</v>
      </c>
      <c r="II54" s="351">
        <f t="shared" si="163"/>
        <v>12198.55</v>
      </c>
      <c r="IJ54" s="351">
        <f t="shared" si="163"/>
        <v>12230.93</v>
      </c>
      <c r="IK54" s="351">
        <f t="shared" si="163"/>
        <v>7302.61</v>
      </c>
      <c r="IL54" s="351">
        <f t="shared" si="163"/>
        <v>4766.28</v>
      </c>
      <c r="IM54" s="351">
        <f t="shared" si="163"/>
        <v>7415.23</v>
      </c>
      <c r="IN54" s="351">
        <f t="shared" si="163"/>
        <v>4506.16</v>
      </c>
      <c r="IO54" s="351">
        <f t="shared" si="163"/>
        <v>9805.869999999999</v>
      </c>
      <c r="IP54" s="351">
        <f t="shared" si="163"/>
        <v>12061.98</v>
      </c>
      <c r="IQ54" s="351">
        <f t="shared" si="163"/>
        <v>12213.23</v>
      </c>
      <c r="IR54" s="351">
        <f t="shared" si="163"/>
        <v>4714.13</v>
      </c>
      <c r="IS54" s="351">
        <f t="shared" si="163"/>
        <v>12445.94</v>
      </c>
      <c r="IT54" s="351">
        <f t="shared" si="163"/>
        <v>11506.95</v>
      </c>
      <c r="IU54" s="351">
        <f t="shared" si="163"/>
        <v>12213.29</v>
      </c>
      <c r="IV54" s="351">
        <f t="shared" si="163"/>
        <v>7392.71</v>
      </c>
      <c r="IW54" s="351">
        <f t="shared" si="163"/>
        <v>12026</v>
      </c>
      <c r="IX54" s="351">
        <f t="shared" si="163"/>
        <v>4797.57</v>
      </c>
      <c r="IY54" s="351">
        <f t="shared" si="164"/>
        <v>4808</v>
      </c>
      <c r="IZ54" s="351">
        <f t="shared" si="164"/>
        <v>992.19</v>
      </c>
      <c r="JA54" s="351">
        <f t="shared" si="164"/>
        <v>9205.43</v>
      </c>
      <c r="JB54" s="351">
        <f t="shared" si="164"/>
        <v>0</v>
      </c>
      <c r="JC54" s="351">
        <f t="shared" si="164"/>
        <v>5167.07</v>
      </c>
      <c r="JD54" s="351">
        <f t="shared" si="164"/>
        <v>7478.3</v>
      </c>
      <c r="JE54" s="351">
        <f t="shared" si="164"/>
        <v>5738.29</v>
      </c>
      <c r="JF54" s="351">
        <f t="shared" si="164"/>
        <v>12216.32</v>
      </c>
      <c r="JG54" s="351">
        <f t="shared" si="164"/>
        <v>12243.68</v>
      </c>
      <c r="JH54" s="351">
        <f t="shared" si="164"/>
        <v>11933.49</v>
      </c>
      <c r="JI54" s="351">
        <f t="shared" si="164"/>
        <v>7478.3</v>
      </c>
      <c r="JJ54" s="351">
        <f t="shared" si="164"/>
        <v>8996.58</v>
      </c>
      <c r="JK54" s="351">
        <f t="shared" si="164"/>
        <v>7916.12</v>
      </c>
      <c r="JL54" s="351">
        <f t="shared" si="164"/>
        <v>12254.439999999999</v>
      </c>
      <c r="JM54" s="351">
        <f t="shared" si="164"/>
        <v>0</v>
      </c>
      <c r="JN54" s="351">
        <f t="shared" si="164"/>
        <v>4661.99</v>
      </c>
      <c r="JO54" s="351">
        <f t="shared" si="164"/>
        <v>4588.9799999999996</v>
      </c>
      <c r="JP54" s="351">
        <f t="shared" si="164"/>
        <v>12062.29</v>
      </c>
      <c r="JQ54" s="351">
        <f t="shared" si="164"/>
        <v>4703.7</v>
      </c>
      <c r="JR54" s="351">
        <f t="shared" si="164"/>
        <v>11955.83</v>
      </c>
      <c r="JS54" s="351">
        <f t="shared" si="164"/>
        <v>4108.72</v>
      </c>
      <c r="JT54" s="351">
        <f t="shared" si="164"/>
        <v>12084.07</v>
      </c>
      <c r="JU54" s="351">
        <f t="shared" si="164"/>
        <v>12192.369999999999</v>
      </c>
      <c r="JV54" s="351">
        <f t="shared" si="164"/>
        <v>341.25</v>
      </c>
      <c r="JW54" s="351">
        <f t="shared" si="164"/>
        <v>7244.04</v>
      </c>
      <c r="JX54" s="351">
        <f t="shared" si="164"/>
        <v>4639.1000000000004</v>
      </c>
      <c r="JY54" s="351">
        <f t="shared" si="164"/>
        <v>12563</v>
      </c>
      <c r="JZ54" s="351">
        <f t="shared" si="164"/>
        <v>3014.96</v>
      </c>
      <c r="KA54" s="351">
        <f t="shared" si="164"/>
        <v>9998.5499999999993</v>
      </c>
      <c r="KB54" s="351">
        <f t="shared" si="164"/>
        <v>12294.32</v>
      </c>
      <c r="KC54" s="351">
        <f t="shared" si="164"/>
        <v>9961.2799999999988</v>
      </c>
      <c r="KD54" s="351">
        <f t="shared" si="164"/>
        <v>7099.88</v>
      </c>
      <c r="KE54" s="351">
        <f t="shared" si="164"/>
        <v>4707.54</v>
      </c>
      <c r="KF54" s="351">
        <f t="shared" si="164"/>
        <v>12052.970000000001</v>
      </c>
      <c r="KG54" s="351">
        <f t="shared" si="164"/>
        <v>7760.5</v>
      </c>
      <c r="KH54" s="351">
        <f t="shared" si="164"/>
        <v>11932.34</v>
      </c>
      <c r="KI54" s="351">
        <f t="shared" si="164"/>
        <v>12440.09</v>
      </c>
      <c r="KJ54" s="351">
        <f t="shared" si="164"/>
        <v>12379.92</v>
      </c>
      <c r="KK54" s="351">
        <f t="shared" si="164"/>
        <v>4693.28</v>
      </c>
      <c r="KL54" s="351">
        <f t="shared" si="164"/>
        <v>7613.5499999999993</v>
      </c>
      <c r="KM54" s="351">
        <f t="shared" si="164"/>
        <v>12074.759999999998</v>
      </c>
      <c r="KN54" s="351">
        <f t="shared" si="164"/>
        <v>7244.04</v>
      </c>
      <c r="KO54" s="351">
        <f t="shared" si="164"/>
        <v>12121.53</v>
      </c>
      <c r="KP54" s="351">
        <f t="shared" si="164"/>
        <v>11929.48</v>
      </c>
      <c r="KQ54" s="351">
        <f t="shared" si="164"/>
        <v>10332.11</v>
      </c>
      <c r="KR54" s="351">
        <f t="shared" si="164"/>
        <v>4776.71</v>
      </c>
      <c r="KS54" s="351">
        <f t="shared" si="164"/>
        <v>12228.099999999999</v>
      </c>
      <c r="KT54" s="351">
        <f t="shared" si="164"/>
        <v>11899.61</v>
      </c>
      <c r="KU54" s="351">
        <f t="shared" si="164"/>
        <v>10712.880000000001</v>
      </c>
      <c r="KV54" s="351">
        <f t="shared" si="164"/>
        <v>12003.220000000001</v>
      </c>
      <c r="KW54" s="351">
        <f t="shared" si="164"/>
        <v>10486.86</v>
      </c>
      <c r="KX54" s="351">
        <f t="shared" si="164"/>
        <v>9154.7899999999991</v>
      </c>
      <c r="KY54" s="351">
        <f t="shared" si="164"/>
        <v>10786.4</v>
      </c>
      <c r="KZ54" s="351">
        <f t="shared" si="164"/>
        <v>11912.34</v>
      </c>
      <c r="LA54" s="351">
        <f t="shared" si="164"/>
        <v>12013.22</v>
      </c>
      <c r="LB54" s="351">
        <f t="shared" si="164"/>
        <v>4620.2700000000004</v>
      </c>
      <c r="LC54" s="351">
        <f t="shared" si="164"/>
        <v>10434.939999999999</v>
      </c>
      <c r="LD54" s="351">
        <f t="shared" si="164"/>
        <v>2309.31</v>
      </c>
      <c r="LE54" s="351">
        <f t="shared" si="164"/>
        <v>4933.1499999999996</v>
      </c>
      <c r="LF54" s="351">
        <f t="shared" si="164"/>
        <v>6306.78</v>
      </c>
      <c r="LG54" s="351">
        <f t="shared" si="164"/>
        <v>9853.880000000001</v>
      </c>
      <c r="LH54" s="351">
        <f t="shared" si="164"/>
        <v>12004.56</v>
      </c>
      <c r="LI54" s="351">
        <f t="shared" si="164"/>
        <v>738.15</v>
      </c>
      <c r="LJ54" s="351">
        <f t="shared" si="164"/>
        <v>10364.69</v>
      </c>
      <c r="LK54" s="351">
        <f t="shared" si="165"/>
        <v>877.12</v>
      </c>
      <c r="LL54" s="351">
        <f t="shared" si="165"/>
        <v>12016.25</v>
      </c>
      <c r="LM54" s="351">
        <f t="shared" si="165"/>
        <v>11400.18</v>
      </c>
      <c r="LN54" s="351">
        <f t="shared" si="165"/>
        <v>11823.02</v>
      </c>
      <c r="LO54" s="351">
        <f t="shared" si="165"/>
        <v>1628.25</v>
      </c>
      <c r="LP54" s="351">
        <f t="shared" si="165"/>
        <v>4818.43</v>
      </c>
      <c r="LQ54" s="351">
        <f t="shared" si="165"/>
        <v>5567.88</v>
      </c>
      <c r="LR54" s="351">
        <f t="shared" si="165"/>
        <v>4819.53</v>
      </c>
      <c r="LS54" s="351">
        <f t="shared" si="165"/>
        <v>12178.43</v>
      </c>
      <c r="LT54" s="351">
        <f t="shared" si="165"/>
        <v>922.74</v>
      </c>
      <c r="LU54" s="351">
        <f t="shared" si="165"/>
        <v>1201.5999999999999</v>
      </c>
      <c r="LV54" s="351">
        <f t="shared" si="165"/>
        <v>8747.5600000000013</v>
      </c>
      <c r="LW54" s="351">
        <f t="shared" si="165"/>
        <v>5304.67</v>
      </c>
      <c r="LX54" s="351">
        <f t="shared" si="165"/>
        <v>0</v>
      </c>
      <c r="LY54" s="351">
        <f t="shared" si="165"/>
        <v>7144.5599999999995</v>
      </c>
      <c r="LZ54" s="351">
        <f t="shared" si="165"/>
        <v>10445.93</v>
      </c>
      <c r="MA54" s="351">
        <f t="shared" si="165"/>
        <v>7325.06</v>
      </c>
      <c r="MB54" s="351">
        <f t="shared" si="165"/>
        <v>3836.8</v>
      </c>
      <c r="MC54" s="351">
        <f t="shared" si="165"/>
        <v>4661.99</v>
      </c>
      <c r="MD54" s="351">
        <f t="shared" si="165"/>
        <v>12161.150000000001</v>
      </c>
      <c r="ME54" s="351">
        <f t="shared" si="165"/>
        <v>7311.62</v>
      </c>
      <c r="MF54" s="351">
        <f t="shared" si="165"/>
        <v>7577.46</v>
      </c>
      <c r="MG54" s="351">
        <f t="shared" si="165"/>
        <v>10897.17</v>
      </c>
      <c r="MH54" s="351">
        <f t="shared" si="165"/>
        <v>4755.8500000000004</v>
      </c>
      <c r="MI54" s="351">
        <f t="shared" si="165"/>
        <v>12229.83</v>
      </c>
      <c r="MJ54" s="351">
        <f t="shared" si="165"/>
        <v>7365.68</v>
      </c>
      <c r="MK54" s="351">
        <f t="shared" si="165"/>
        <v>11948</v>
      </c>
      <c r="ML54" s="351">
        <f t="shared" si="165"/>
        <v>7823.49</v>
      </c>
      <c r="MM54" s="351">
        <f t="shared" si="165"/>
        <v>11911.04</v>
      </c>
      <c r="MN54" s="351">
        <f t="shared" si="165"/>
        <v>0</v>
      </c>
      <c r="MO54" s="351">
        <f t="shared" si="165"/>
        <v>4860.1499999999996</v>
      </c>
      <c r="MP54" s="351">
        <f t="shared" si="165"/>
        <v>6949.55</v>
      </c>
      <c r="MQ54" s="351">
        <f t="shared" si="165"/>
        <v>11958.17</v>
      </c>
      <c r="MR54" s="351">
        <f t="shared" si="165"/>
        <v>12088.14</v>
      </c>
      <c r="MS54" s="351">
        <f t="shared" si="165"/>
        <v>12157.11</v>
      </c>
      <c r="MT54" s="351">
        <f t="shared" si="165"/>
        <v>12411.45</v>
      </c>
      <c r="MU54" s="351">
        <f t="shared" si="165"/>
        <v>11857.64</v>
      </c>
      <c r="MV54" s="351">
        <f t="shared" si="165"/>
        <v>12234.150000000001</v>
      </c>
      <c r="MW54" s="351">
        <f t="shared" si="165"/>
        <v>12186.46</v>
      </c>
      <c r="MX54" s="351">
        <f t="shared" si="165"/>
        <v>10617.24</v>
      </c>
      <c r="MY54" s="351">
        <f t="shared" si="165"/>
        <v>11800.1</v>
      </c>
      <c r="MZ54" s="351">
        <f t="shared" si="165"/>
        <v>9613.02</v>
      </c>
      <c r="NA54" s="351">
        <f t="shared" si="165"/>
        <v>12215.89</v>
      </c>
      <c r="NB54" s="351">
        <f t="shared" si="165"/>
        <v>12174.41</v>
      </c>
      <c r="NC54" s="351">
        <f t="shared" si="165"/>
        <v>9718.35</v>
      </c>
      <c r="ND54" s="351">
        <f t="shared" si="165"/>
        <v>11879.92</v>
      </c>
      <c r="NE54" s="351">
        <f t="shared" si="165"/>
        <v>11869.06</v>
      </c>
      <c r="NF54" s="351">
        <f t="shared" si="165"/>
        <v>4891.4399999999996</v>
      </c>
      <c r="NG54" s="351">
        <f t="shared" si="165"/>
        <v>4776.71</v>
      </c>
      <c r="NH54" s="351">
        <f t="shared" si="165"/>
        <v>12764.33</v>
      </c>
      <c r="NI54" s="351">
        <f t="shared" si="165"/>
        <v>11219.65</v>
      </c>
      <c r="NJ54" s="351">
        <f t="shared" si="165"/>
        <v>12244.58</v>
      </c>
      <c r="NK54" s="351">
        <f t="shared" si="165"/>
        <v>12078.14</v>
      </c>
      <c r="NL54" s="351">
        <f t="shared" si="165"/>
        <v>12141.9</v>
      </c>
      <c r="NM54" s="351">
        <f t="shared" si="165"/>
        <v>6875.6399999999994</v>
      </c>
      <c r="NN54" s="351">
        <f t="shared" si="165"/>
        <v>11962.43</v>
      </c>
      <c r="NO54" s="351">
        <f t="shared" si="165"/>
        <v>12513.86</v>
      </c>
      <c r="NP54" s="351">
        <f t="shared" si="165"/>
        <v>4787.1400000000003</v>
      </c>
      <c r="NQ54" s="351">
        <f t="shared" si="165"/>
        <v>9965.09</v>
      </c>
      <c r="NR54" s="351">
        <f t="shared" si="165"/>
        <v>12038.279999999999</v>
      </c>
      <c r="NS54" s="351">
        <f t="shared" si="165"/>
        <v>7596.06</v>
      </c>
      <c r="NT54" s="351">
        <f t="shared" si="165"/>
        <v>12096.099999999999</v>
      </c>
      <c r="NU54" s="351">
        <f t="shared" si="165"/>
        <v>12001.5</v>
      </c>
      <c r="NV54" s="351">
        <f t="shared" si="165"/>
        <v>4588.9799999999996</v>
      </c>
      <c r="NW54" s="351">
        <f t="shared" si="166"/>
        <v>12110.61</v>
      </c>
      <c r="NX54" s="351">
        <f t="shared" si="166"/>
        <v>12252.33</v>
      </c>
      <c r="NY54" s="351">
        <f t="shared" si="166"/>
        <v>7433.6900000000005</v>
      </c>
      <c r="NZ54" s="351">
        <f t="shared" si="166"/>
        <v>803.61</v>
      </c>
      <c r="OA54" s="351">
        <f t="shared" si="166"/>
        <v>4891.4399999999996</v>
      </c>
      <c r="OB54" s="351">
        <f t="shared" si="166"/>
        <v>8216.44</v>
      </c>
      <c r="OC54" s="351">
        <f t="shared" si="166"/>
        <v>12015.27</v>
      </c>
      <c r="OD54" s="351">
        <f t="shared" si="166"/>
        <v>11902.45</v>
      </c>
      <c r="OE54" s="351">
        <f t="shared" si="166"/>
        <v>12240.76</v>
      </c>
      <c r="OF54" s="351">
        <f t="shared" si="166"/>
        <v>10393.969999999999</v>
      </c>
      <c r="OG54" s="351">
        <f t="shared" si="166"/>
        <v>12159.17</v>
      </c>
      <c r="OH54" s="351">
        <f t="shared" si="166"/>
        <v>7401.72</v>
      </c>
      <c r="OI54" s="351">
        <f t="shared" si="166"/>
        <v>5621.14</v>
      </c>
      <c r="OJ54" s="351">
        <f t="shared" si="166"/>
        <v>12275.869999999999</v>
      </c>
      <c r="OK54" s="351">
        <f t="shared" si="166"/>
        <v>7469.29</v>
      </c>
      <c r="OL54" s="351">
        <f t="shared" si="166"/>
        <v>11370.09</v>
      </c>
      <c r="OM54" s="351">
        <f t="shared" si="166"/>
        <v>12134.310000000001</v>
      </c>
      <c r="ON54" s="351">
        <f t="shared" si="166"/>
        <v>3631.61</v>
      </c>
      <c r="OO54" s="351">
        <f t="shared" si="166"/>
        <v>5840.41</v>
      </c>
      <c r="OP54" s="351">
        <f t="shared" si="166"/>
        <v>11480.08</v>
      </c>
      <c r="OQ54" s="351">
        <f t="shared" si="166"/>
        <v>12029.33</v>
      </c>
      <c r="OR54" s="351">
        <f t="shared" si="166"/>
        <v>405.43</v>
      </c>
      <c r="OS54" s="351">
        <f t="shared" si="166"/>
        <v>12117.77</v>
      </c>
      <c r="OT54" s="351">
        <f t="shared" si="166"/>
        <v>3234.25</v>
      </c>
      <c r="OU54" s="351">
        <f t="shared" si="166"/>
        <v>12265.44</v>
      </c>
      <c r="OV54" s="351">
        <f t="shared" si="166"/>
        <v>9611.14</v>
      </c>
      <c r="OW54" s="351">
        <f t="shared" si="166"/>
        <v>7276.79</v>
      </c>
      <c r="OX54" s="351">
        <f t="shared" si="166"/>
        <v>8939.34</v>
      </c>
      <c r="OY54" s="351">
        <f t="shared" si="166"/>
        <v>3025.5</v>
      </c>
      <c r="OZ54" s="351">
        <f t="shared" si="166"/>
        <v>11989.029999999999</v>
      </c>
      <c r="PA54" s="351">
        <f t="shared" si="166"/>
        <v>10972.68</v>
      </c>
      <c r="PB54" s="351">
        <f t="shared" si="166"/>
        <v>9769.5400000000009</v>
      </c>
      <c r="PC54" s="351">
        <f t="shared" si="166"/>
        <v>12054.7</v>
      </c>
      <c r="PD54" s="351">
        <f t="shared" si="166"/>
        <v>12292.39</v>
      </c>
      <c r="PE54" s="351">
        <f t="shared" si="166"/>
        <v>12300.990000000002</v>
      </c>
      <c r="PF54" s="351">
        <f t="shared" si="166"/>
        <v>12267.29</v>
      </c>
      <c r="PG54" s="351">
        <f t="shared" si="166"/>
        <v>10265.029999999999</v>
      </c>
      <c r="PH54" s="351">
        <f t="shared" si="166"/>
        <v>12119.43</v>
      </c>
      <c r="PI54" s="351">
        <f t="shared" si="166"/>
        <v>10651.03</v>
      </c>
      <c r="PJ54" s="351">
        <f t="shared" si="166"/>
        <v>7562.96</v>
      </c>
      <c r="PK54" s="351">
        <f t="shared" si="166"/>
        <v>7252.05</v>
      </c>
      <c r="PL54" s="351">
        <f t="shared" si="166"/>
        <v>12411.45</v>
      </c>
      <c r="PM54" s="351">
        <f t="shared" si="166"/>
        <v>12008.619999999999</v>
      </c>
      <c r="PN54" s="351">
        <f t="shared" si="166"/>
        <v>4724.5600000000004</v>
      </c>
      <c r="PO54" s="351">
        <f t="shared" si="166"/>
        <v>6548.82</v>
      </c>
      <c r="PP54" s="351">
        <f t="shared" si="166"/>
        <v>0</v>
      </c>
      <c r="PQ54" s="351">
        <f t="shared" si="166"/>
        <v>11381.98</v>
      </c>
      <c r="PR54" s="351">
        <f t="shared" si="166"/>
        <v>9957.81</v>
      </c>
      <c r="PS54" s="351">
        <f t="shared" si="166"/>
        <v>12299.33</v>
      </c>
      <c r="PT54" s="351">
        <f t="shared" si="166"/>
        <v>6902.14</v>
      </c>
      <c r="PU54" s="351">
        <f t="shared" si="166"/>
        <v>11914.3</v>
      </c>
      <c r="PV54" s="351">
        <f t="shared" si="166"/>
        <v>4799.95</v>
      </c>
      <c r="PW54" s="351">
        <f t="shared" si="166"/>
        <v>11465.5</v>
      </c>
      <c r="PX54" s="351">
        <f t="shared" si="166"/>
        <v>7833.55</v>
      </c>
      <c r="PY54" s="351">
        <f t="shared" si="166"/>
        <v>12364.240000000002</v>
      </c>
      <c r="PZ54" s="351">
        <f t="shared" si="166"/>
        <v>6044.21</v>
      </c>
      <c r="QA54" s="351">
        <f t="shared" si="166"/>
        <v>9738.48</v>
      </c>
      <c r="QB54" s="351">
        <f t="shared" si="166"/>
        <v>8627.5</v>
      </c>
      <c r="QC54" s="351">
        <f t="shared" si="166"/>
        <v>12154.51</v>
      </c>
      <c r="QD54" s="351">
        <f t="shared" si="166"/>
        <v>7433.25</v>
      </c>
      <c r="QE54" s="351">
        <f t="shared" si="166"/>
        <v>7213.56</v>
      </c>
      <c r="QF54" s="351">
        <f t="shared" si="166"/>
        <v>11991.630000000001</v>
      </c>
      <c r="QG54" s="351">
        <f t="shared" si="166"/>
        <v>0</v>
      </c>
      <c r="QH54" s="351">
        <f t="shared" si="166"/>
        <v>7334.14</v>
      </c>
      <c r="QI54" s="351">
        <f t="shared" si="167"/>
        <v>9391.57</v>
      </c>
      <c r="QJ54" s="351">
        <f t="shared" si="167"/>
        <v>505.62</v>
      </c>
      <c r="QK54" s="351">
        <f t="shared" si="167"/>
        <v>4828.8599999999997</v>
      </c>
      <c r="QL54" s="351">
        <f t="shared" si="167"/>
        <v>11910.779999999999</v>
      </c>
      <c r="QM54" s="351">
        <f t="shared" si="167"/>
        <v>6146.3</v>
      </c>
      <c r="QN54" s="351">
        <f t="shared" si="167"/>
        <v>4776.71</v>
      </c>
      <c r="QO54" s="351">
        <f t="shared" si="167"/>
        <v>11975.09</v>
      </c>
      <c r="QP54" s="351">
        <f t="shared" si="167"/>
        <v>5005.5600000000004</v>
      </c>
      <c r="QQ54" s="351">
        <f t="shared" si="167"/>
        <v>11707.24</v>
      </c>
      <c r="QR54" s="351">
        <f t="shared" si="167"/>
        <v>12248.349999999999</v>
      </c>
      <c r="QS54" s="351">
        <f t="shared" si="167"/>
        <v>3123.85</v>
      </c>
      <c r="QT54" s="351">
        <f t="shared" si="167"/>
        <v>9300.0400000000009</v>
      </c>
      <c r="QU54" s="351">
        <f t="shared" si="167"/>
        <v>0</v>
      </c>
      <c r="QV54" s="351">
        <f t="shared" si="167"/>
        <v>7418.73</v>
      </c>
      <c r="QW54" s="351">
        <f t="shared" si="167"/>
        <v>7014.29</v>
      </c>
      <c r="QX54" s="351">
        <f t="shared" si="167"/>
        <v>7709.71</v>
      </c>
      <c r="QY54" s="351">
        <f t="shared" si="167"/>
        <v>9117.17</v>
      </c>
      <c r="QZ54" s="351">
        <f t="shared" si="167"/>
        <v>2718.27</v>
      </c>
      <c r="RA54" s="351">
        <f t="shared" si="167"/>
        <v>4693.28</v>
      </c>
      <c r="RB54" s="351">
        <f t="shared" si="167"/>
        <v>5182.57</v>
      </c>
      <c r="RC54" s="351">
        <f t="shared" si="167"/>
        <v>12422.5</v>
      </c>
      <c r="RD54" s="351">
        <f t="shared" si="167"/>
        <v>12317.59</v>
      </c>
      <c r="RE54" s="351">
        <f t="shared" si="167"/>
        <v>10067.09</v>
      </c>
      <c r="RF54" s="351">
        <f t="shared" si="167"/>
        <v>13161.460000000001</v>
      </c>
      <c r="RG54" s="351">
        <f t="shared" si="167"/>
        <v>8363.4599999999991</v>
      </c>
      <c r="RH54" s="351">
        <f t="shared" si="167"/>
        <v>9623.34</v>
      </c>
      <c r="RI54" s="351">
        <f t="shared" si="167"/>
        <v>12051.8</v>
      </c>
      <c r="RJ54" s="351">
        <f t="shared" si="167"/>
        <v>4661.99</v>
      </c>
      <c r="RK54" s="351">
        <f t="shared" si="167"/>
        <v>4828.8599999999997</v>
      </c>
      <c r="RL54" s="351">
        <f t="shared" si="167"/>
        <v>12235.380000000001</v>
      </c>
      <c r="RM54" s="351">
        <f t="shared" si="167"/>
        <v>7544.05</v>
      </c>
      <c r="RN54" s="351">
        <f t="shared" si="167"/>
        <v>12223.720000000001</v>
      </c>
      <c r="RO54" s="351">
        <f t="shared" si="167"/>
        <v>7379.19</v>
      </c>
      <c r="RP54" s="351">
        <f t="shared" si="167"/>
        <v>10540.67</v>
      </c>
      <c r="RQ54" s="351">
        <f t="shared" si="167"/>
        <v>12171.58</v>
      </c>
      <c r="RR54" s="351">
        <f t="shared" si="167"/>
        <v>11734.8</v>
      </c>
      <c r="RS54" s="351">
        <f t="shared" si="167"/>
        <v>8224.35</v>
      </c>
      <c r="RT54" s="351">
        <f t="shared" si="167"/>
        <v>12375.71</v>
      </c>
      <c r="RU54" s="351">
        <f t="shared" si="167"/>
        <v>12447.13</v>
      </c>
      <c r="RV54" s="351">
        <f t="shared" si="167"/>
        <v>0</v>
      </c>
      <c r="RW54" s="351">
        <f t="shared" si="167"/>
        <v>12000.880000000001</v>
      </c>
      <c r="RX54" s="351">
        <f t="shared" si="167"/>
        <v>10203.98</v>
      </c>
      <c r="RY54" s="351">
        <f t="shared" si="167"/>
        <v>7918.44</v>
      </c>
      <c r="RZ54" s="351">
        <f t="shared" si="167"/>
        <v>5261.84</v>
      </c>
      <c r="SA54" s="351">
        <f t="shared" si="167"/>
        <v>12290.119999999999</v>
      </c>
      <c r="SB54" s="351">
        <f t="shared" si="167"/>
        <v>11975.46</v>
      </c>
      <c r="SC54" s="351">
        <f t="shared" si="167"/>
        <v>832.4</v>
      </c>
      <c r="SD54" s="351">
        <f t="shared" si="167"/>
        <v>10995.92</v>
      </c>
      <c r="SE54" s="351">
        <f t="shared" si="167"/>
        <v>12546.97</v>
      </c>
      <c r="SF54" s="351">
        <f t="shared" si="167"/>
        <v>4787.1400000000003</v>
      </c>
      <c r="SG54" s="351">
        <f t="shared" si="167"/>
        <v>12291.98</v>
      </c>
      <c r="SI54" s="25">
        <f t="shared" ref="SI54:SI57" si="176">+(SUMIF(B54:SG54,"&gt;0")+SUMIF(B54:SG54,"&lt;=0"))/(COUNTIF(B54:SG54,"&gt;0")+COUNTIF(B54:SG54,"&lt;=0"))</f>
        <v>8795.8907399999989</v>
      </c>
      <c r="SK54" s="94">
        <f>++IF(ISERROR(SK53),"n/a",IF(SK53=0,"n/a",IFERROR(TT53,"n/a")))</f>
        <v>0.54400000000000004</v>
      </c>
      <c r="SL54" s="94">
        <f>+IF(ISERROR(SL53),"n/a",IF(SL53=0,"n/a",IFERROR(TT54,"n/a")))</f>
        <v>0.438</v>
      </c>
      <c r="SM54" s="94">
        <f>+IF(ISERROR(SM53),"n/a",IF(SM53=0,"n/a",IFERROR(TT55,"n/a")))</f>
        <v>0.51</v>
      </c>
      <c r="SN54" s="94">
        <f>+IF(ISERROR(SN53),"n/a",IF(SN53=0,"n/a",IFERROR(TT56,"n/a")))</f>
        <v>0.51</v>
      </c>
      <c r="SO54" s="94">
        <f>+IF(ISERROR(SO53),"n/a",IF(SO53=0,"n/a",IFERROR(TT57,"n/a")))</f>
        <v>0.61799999999999999</v>
      </c>
      <c r="SQ54" s="247">
        <f t="shared" ref="SQ54:SQ57" si="177">+A54</f>
        <v>2015</v>
      </c>
      <c r="SR54" s="247">
        <f t="shared" ref="SR54:SR57" si="178">+COUNTIF($B54:$SG54,"&lt;=0")</f>
        <v>14</v>
      </c>
      <c r="SS54" s="247">
        <f t="shared" ref="SS54:SS57" si="179">+COUNTIF($B54:$SG54,"&lt;=10000")</f>
        <v>250</v>
      </c>
      <c r="ST54" s="247">
        <f t="shared" ref="ST54:ST57" si="180">+COUNTIF($B54:$SG54,"&lt;=25000")</f>
        <v>500</v>
      </c>
      <c r="SU54" s="247">
        <f t="shared" ref="SU54:SU57" si="181">+COUNTIF($B54:$SG54,"&lt;=50000")</f>
        <v>500</v>
      </c>
      <c r="SV54" s="247">
        <f t="shared" ref="SV54:SV57" si="182">+COUNTIF($B54:$SG54,"&lt;=75000")</f>
        <v>500</v>
      </c>
      <c r="SW54" s="247">
        <f t="shared" ref="SW54:SW57" si="183">+COUNTIF($B54:$SG54,"&lt;=100000")</f>
        <v>500</v>
      </c>
      <c r="SX54" s="247">
        <f t="shared" ref="SX54:SX57" si="184">+COUNTIF($B54:$SG54,"&lt;=125000")</f>
        <v>500</v>
      </c>
      <c r="SY54" s="247">
        <f t="shared" ref="SY54:SY57" si="185">+COUNTIF($B54:$SG54,"&lt;=150000")</f>
        <v>500</v>
      </c>
      <c r="SZ54" s="247">
        <f t="shared" ref="SZ54:SZ57" si="186">+COUNTIF($B54:$SG54,"&lt;=150000")+COUNTIF($B54:$SG54,"&gt;150000")</f>
        <v>500</v>
      </c>
      <c r="TA54" s="25"/>
      <c r="TB54" s="168">
        <f t="shared" ref="TB54:TB57" si="187">+SR54/$SZ54</f>
        <v>2.8000000000000001E-2</v>
      </c>
      <c r="TC54" s="168">
        <f t="shared" ref="TC54:TC57" si="188">+(SS54-SR54)/$SZ54</f>
        <v>0.47199999999999998</v>
      </c>
      <c r="TD54" s="168">
        <f t="shared" si="168"/>
        <v>0.5</v>
      </c>
      <c r="TE54" s="168">
        <f t="shared" si="169"/>
        <v>0</v>
      </c>
      <c r="TF54" s="168">
        <f t="shared" si="170"/>
        <v>0</v>
      </c>
      <c r="TG54" s="168">
        <f t="shared" si="171"/>
        <v>0</v>
      </c>
      <c r="TH54" s="168">
        <f t="shared" si="172"/>
        <v>0</v>
      </c>
      <c r="TI54" s="168">
        <f t="shared" si="173"/>
        <v>0</v>
      </c>
      <c r="TJ54" s="168">
        <f t="shared" si="174"/>
        <v>0</v>
      </c>
      <c r="TK54" s="94">
        <f t="shared" ref="TK54:TK57" si="189">SUM(TB54:TJ54)</f>
        <v>1</v>
      </c>
      <c r="TM54">
        <v>2</v>
      </c>
      <c r="TP54" s="477">
        <f>+SMALL(B54:SG54,ROUND(SZ54*$TP$15,0))</f>
        <v>5621.14</v>
      </c>
      <c r="TQ54" s="477">
        <f t="shared" ref="TQ54:TQ57" si="190">+SMALL($B54:$SG54,ROUND($SZ54*TQ$15,0))</f>
        <v>12059.2</v>
      </c>
      <c r="TR54" s="25">
        <f t="shared" ref="TR54:TR57" si="191">+SI54</f>
        <v>8795.8907399999989</v>
      </c>
      <c r="TS54">
        <f>+RANK(SI54,B54:SI54,1)</f>
        <v>219</v>
      </c>
      <c r="TT54" s="168">
        <f>+TS54/SZ54</f>
        <v>0.438</v>
      </c>
      <c r="TV54" s="168">
        <f t="shared" ref="TV54:TV57" si="192">+SR54/SZ54</f>
        <v>2.8000000000000001E-2</v>
      </c>
    </row>
    <row r="55" spans="1:542">
      <c r="A55" s="227">
        <v>2016</v>
      </c>
      <c r="B55" s="351">
        <f t="shared" si="175"/>
        <v>11077.49</v>
      </c>
      <c r="C55" s="351">
        <f t="shared" ref="C55:BN57" si="193">+IFERROR(1*C26+1*C40,"")</f>
        <v>11147.79</v>
      </c>
      <c r="D55" s="351">
        <f t="shared" si="193"/>
        <v>12015.59</v>
      </c>
      <c r="E55" s="351">
        <f t="shared" si="193"/>
        <v>11586.01</v>
      </c>
      <c r="F55" s="351">
        <f t="shared" si="193"/>
        <v>11670.39</v>
      </c>
      <c r="G55" s="351">
        <f t="shared" si="193"/>
        <v>10243.73</v>
      </c>
      <c r="H55" s="351">
        <f t="shared" si="193"/>
        <v>11839.68</v>
      </c>
      <c r="I55" s="351">
        <f t="shared" si="193"/>
        <v>1244.48</v>
      </c>
      <c r="J55" s="351">
        <f t="shared" si="193"/>
        <v>6400.3600000000006</v>
      </c>
      <c r="K55" s="351">
        <f t="shared" si="193"/>
        <v>5286.66</v>
      </c>
      <c r="L55" s="351">
        <f t="shared" si="193"/>
        <v>9392.4599999999991</v>
      </c>
      <c r="M55" s="351">
        <f t="shared" si="193"/>
        <v>1314.25</v>
      </c>
      <c r="N55" s="351">
        <f t="shared" si="193"/>
        <v>4831.55</v>
      </c>
      <c r="O55" s="351">
        <f t="shared" si="193"/>
        <v>1485.58</v>
      </c>
      <c r="P55" s="351">
        <f t="shared" si="193"/>
        <v>7863.6900000000005</v>
      </c>
      <c r="Q55" s="351">
        <f t="shared" si="193"/>
        <v>11603.27</v>
      </c>
      <c r="R55" s="351">
        <f t="shared" si="193"/>
        <v>11770.470000000001</v>
      </c>
      <c r="S55" s="351">
        <f t="shared" si="193"/>
        <v>7256.08</v>
      </c>
      <c r="T55" s="351">
        <f t="shared" si="193"/>
        <v>11217.07</v>
      </c>
      <c r="U55" s="351">
        <f t="shared" si="193"/>
        <v>12382.73</v>
      </c>
      <c r="V55" s="351">
        <f t="shared" si="193"/>
        <v>12158.35</v>
      </c>
      <c r="W55" s="351">
        <f t="shared" si="193"/>
        <v>8333.75</v>
      </c>
      <c r="X55" s="351">
        <f t="shared" si="193"/>
        <v>5138.96</v>
      </c>
      <c r="Y55" s="351">
        <f t="shared" si="193"/>
        <v>6893.21</v>
      </c>
      <c r="Z55" s="351">
        <f t="shared" si="193"/>
        <v>7024.04</v>
      </c>
      <c r="AA55" s="351">
        <f t="shared" si="193"/>
        <v>6862.18</v>
      </c>
      <c r="AB55" s="351">
        <f t="shared" si="193"/>
        <v>9854.41</v>
      </c>
      <c r="AC55" s="351">
        <f t="shared" si="193"/>
        <v>4837.25</v>
      </c>
      <c r="AD55" s="351">
        <f t="shared" si="193"/>
        <v>239.76</v>
      </c>
      <c r="AE55" s="351">
        <f t="shared" si="193"/>
        <v>12089.029999999999</v>
      </c>
      <c r="AF55" s="351">
        <f t="shared" si="193"/>
        <v>12549.7</v>
      </c>
      <c r="AG55" s="351">
        <f t="shared" si="193"/>
        <v>9421.7100000000009</v>
      </c>
      <c r="AH55" s="351">
        <f t="shared" si="193"/>
        <v>7425.8</v>
      </c>
      <c r="AI55" s="351">
        <f t="shared" si="193"/>
        <v>7208.48</v>
      </c>
      <c r="AJ55" s="351">
        <f t="shared" si="193"/>
        <v>11432.77</v>
      </c>
      <c r="AK55" s="351">
        <f t="shared" si="193"/>
        <v>4649.9799999999996</v>
      </c>
      <c r="AL55" s="351">
        <f t="shared" si="193"/>
        <v>4328.92</v>
      </c>
      <c r="AM55" s="351">
        <f t="shared" si="193"/>
        <v>9384.92</v>
      </c>
      <c r="AN55" s="351">
        <f t="shared" si="193"/>
        <v>11539.68</v>
      </c>
      <c r="AO55" s="351">
        <f t="shared" si="193"/>
        <v>7786.2</v>
      </c>
      <c r="AP55" s="351">
        <f t="shared" si="193"/>
        <v>4894.3900000000003</v>
      </c>
      <c r="AQ55" s="351">
        <f t="shared" si="193"/>
        <v>6956.8899999999994</v>
      </c>
      <c r="AR55" s="351">
        <f t="shared" si="193"/>
        <v>11663.39</v>
      </c>
      <c r="AS55" s="351">
        <f t="shared" si="193"/>
        <v>2989.28</v>
      </c>
      <c r="AT55" s="351">
        <f t="shared" si="193"/>
        <v>4537.47</v>
      </c>
      <c r="AU55" s="351">
        <f t="shared" si="193"/>
        <v>9188.41</v>
      </c>
      <c r="AV55" s="351">
        <f t="shared" si="193"/>
        <v>9547.7999999999993</v>
      </c>
      <c r="AW55" s="351">
        <f t="shared" si="193"/>
        <v>8860.0299999999988</v>
      </c>
      <c r="AX55" s="351">
        <f t="shared" si="193"/>
        <v>12346.11</v>
      </c>
      <c r="AY55" s="351">
        <f t="shared" si="193"/>
        <v>4845.7700000000004</v>
      </c>
      <c r="AZ55" s="351">
        <f t="shared" si="193"/>
        <v>3165.5</v>
      </c>
      <c r="BA55" s="351">
        <f t="shared" si="193"/>
        <v>1734.98</v>
      </c>
      <c r="BB55" s="351">
        <f t="shared" si="193"/>
        <v>12432.58</v>
      </c>
      <c r="BC55" s="351">
        <f t="shared" si="193"/>
        <v>6059.71</v>
      </c>
      <c r="BD55" s="351">
        <f t="shared" si="193"/>
        <v>1069.23</v>
      </c>
      <c r="BE55" s="351">
        <f t="shared" si="193"/>
        <v>11227.29</v>
      </c>
      <c r="BF55" s="351">
        <f t="shared" si="193"/>
        <v>11859.19</v>
      </c>
      <c r="BG55" s="351">
        <f t="shared" si="193"/>
        <v>4759.43</v>
      </c>
      <c r="BH55" s="351">
        <f t="shared" si="193"/>
        <v>4655.25</v>
      </c>
      <c r="BI55" s="351">
        <f t="shared" si="193"/>
        <v>12241.33</v>
      </c>
      <c r="BJ55" s="351">
        <f t="shared" si="193"/>
        <v>4792.28</v>
      </c>
      <c r="BK55" s="351">
        <f t="shared" si="193"/>
        <v>11297.75</v>
      </c>
      <c r="BL55" s="351">
        <f t="shared" si="193"/>
        <v>12701.84</v>
      </c>
      <c r="BM55" s="351">
        <f t="shared" si="193"/>
        <v>4750.1499999999996</v>
      </c>
      <c r="BN55" s="351">
        <f t="shared" si="193"/>
        <v>4401.9799999999996</v>
      </c>
      <c r="BO55" s="351">
        <f t="shared" si="161"/>
        <v>7117.09</v>
      </c>
      <c r="BP55" s="351">
        <f t="shared" si="161"/>
        <v>8669.02</v>
      </c>
      <c r="BQ55" s="351">
        <f t="shared" si="161"/>
        <v>11796.96</v>
      </c>
      <c r="BR55" s="351">
        <f t="shared" si="161"/>
        <v>0</v>
      </c>
      <c r="BS55" s="351">
        <f t="shared" si="161"/>
        <v>11847.619999999999</v>
      </c>
      <c r="BT55" s="351">
        <f t="shared" si="161"/>
        <v>10400.300000000001</v>
      </c>
      <c r="BU55" s="351">
        <f t="shared" si="161"/>
        <v>0</v>
      </c>
      <c r="BV55" s="351">
        <f t="shared" si="161"/>
        <v>11955.07</v>
      </c>
      <c r="BW55" s="351">
        <f t="shared" si="161"/>
        <v>7585.74</v>
      </c>
      <c r="BX55" s="351">
        <f t="shared" si="161"/>
        <v>7433.92</v>
      </c>
      <c r="BY55" s="351">
        <f t="shared" si="161"/>
        <v>4370.45</v>
      </c>
      <c r="BZ55" s="351">
        <f t="shared" si="161"/>
        <v>8739.31</v>
      </c>
      <c r="CA55" s="351">
        <f t="shared" si="161"/>
        <v>10594.35</v>
      </c>
      <c r="CB55" s="351">
        <f t="shared" si="161"/>
        <v>7301.54</v>
      </c>
      <c r="CC55" s="351">
        <f t="shared" si="161"/>
        <v>5077.1400000000003</v>
      </c>
      <c r="CD55" s="351">
        <f t="shared" si="161"/>
        <v>4893.76</v>
      </c>
      <c r="CE55" s="351">
        <f t="shared" si="161"/>
        <v>12100.619999999999</v>
      </c>
      <c r="CF55" s="351">
        <f t="shared" si="161"/>
        <v>5168</v>
      </c>
      <c r="CG55" s="351">
        <f t="shared" si="161"/>
        <v>4672.66</v>
      </c>
      <c r="CH55" s="351">
        <f t="shared" si="161"/>
        <v>7228.33</v>
      </c>
      <c r="CI55" s="351">
        <f t="shared" si="161"/>
        <v>1437.96</v>
      </c>
      <c r="CJ55" s="351">
        <f t="shared" si="161"/>
        <v>7352.5</v>
      </c>
      <c r="CK55" s="351">
        <f t="shared" si="161"/>
        <v>11624.55</v>
      </c>
      <c r="CL55" s="351">
        <f t="shared" si="161"/>
        <v>11509.74</v>
      </c>
      <c r="CM55" s="351">
        <f t="shared" si="161"/>
        <v>4689</v>
      </c>
      <c r="CN55" s="351">
        <f t="shared" si="161"/>
        <v>3932.65</v>
      </c>
      <c r="CO55" s="351">
        <f t="shared" si="161"/>
        <v>0</v>
      </c>
      <c r="CP55" s="351">
        <f t="shared" si="161"/>
        <v>4490.4799999999996</v>
      </c>
      <c r="CQ55" s="351">
        <f t="shared" si="161"/>
        <v>7960.8600000000006</v>
      </c>
      <c r="CR55" s="351">
        <f t="shared" si="161"/>
        <v>11588.27</v>
      </c>
      <c r="CS55" s="351">
        <f t="shared" si="161"/>
        <v>0</v>
      </c>
      <c r="CT55" s="351">
        <f t="shared" si="161"/>
        <v>11652.61</v>
      </c>
      <c r="CU55" s="351">
        <f t="shared" si="161"/>
        <v>7849.55</v>
      </c>
      <c r="CV55" s="351">
        <f t="shared" si="161"/>
        <v>5669.4</v>
      </c>
      <c r="CW55" s="351">
        <f t="shared" si="161"/>
        <v>12480.67</v>
      </c>
      <c r="CX55" s="351">
        <f t="shared" si="161"/>
        <v>5017.8100000000004</v>
      </c>
      <c r="CY55" s="351">
        <f t="shared" si="161"/>
        <v>0</v>
      </c>
      <c r="CZ55" s="351">
        <f t="shared" si="161"/>
        <v>4515.57</v>
      </c>
      <c r="DA55" s="351">
        <f t="shared" si="161"/>
        <v>11844.42</v>
      </c>
      <c r="DB55" s="351">
        <f t="shared" si="161"/>
        <v>7157.09</v>
      </c>
      <c r="DC55" s="351">
        <f t="shared" si="161"/>
        <v>9653.2999999999993</v>
      </c>
      <c r="DD55" s="351">
        <f t="shared" si="161"/>
        <v>9584.51</v>
      </c>
      <c r="DE55" s="351">
        <f t="shared" si="161"/>
        <v>12223.380000000001</v>
      </c>
      <c r="DF55" s="351">
        <f t="shared" si="161"/>
        <v>7830.2</v>
      </c>
      <c r="DG55" s="351">
        <f t="shared" si="161"/>
        <v>12158.09</v>
      </c>
      <c r="DH55" s="351">
        <f t="shared" si="161"/>
        <v>1601.29</v>
      </c>
      <c r="DI55" s="351">
        <f t="shared" si="161"/>
        <v>10654.650000000001</v>
      </c>
      <c r="DJ55" s="351">
        <f t="shared" si="161"/>
        <v>4649.75</v>
      </c>
      <c r="DK55" s="351">
        <f t="shared" si="161"/>
        <v>6844.0300000000007</v>
      </c>
      <c r="DL55" s="351">
        <f t="shared" si="161"/>
        <v>11340.189999999999</v>
      </c>
      <c r="DM55" s="351">
        <f t="shared" si="161"/>
        <v>11944.17</v>
      </c>
      <c r="DN55" s="351">
        <f t="shared" si="161"/>
        <v>4572.6899999999996</v>
      </c>
      <c r="DO55" s="351">
        <f t="shared" si="161"/>
        <v>4745.96</v>
      </c>
      <c r="DP55" s="351">
        <f t="shared" si="161"/>
        <v>2786.33</v>
      </c>
      <c r="DQ55" s="351">
        <f t="shared" si="161"/>
        <v>2972.81</v>
      </c>
      <c r="DR55" s="351">
        <f t="shared" si="161"/>
        <v>7673.47</v>
      </c>
      <c r="DS55" s="351">
        <f t="shared" si="161"/>
        <v>12483.79</v>
      </c>
      <c r="DT55" s="351">
        <f t="shared" si="161"/>
        <v>8215.1200000000008</v>
      </c>
      <c r="DU55" s="351">
        <f t="shared" si="161"/>
        <v>10808.880000000001</v>
      </c>
      <c r="DV55" s="351">
        <f t="shared" si="161"/>
        <v>11656.44</v>
      </c>
      <c r="DW55" s="351">
        <f t="shared" si="161"/>
        <v>7329.01</v>
      </c>
      <c r="DX55" s="351">
        <f t="shared" si="161"/>
        <v>12299.67</v>
      </c>
      <c r="DY55" s="351">
        <f t="shared" si="161"/>
        <v>4798.5600000000004</v>
      </c>
      <c r="DZ55" s="351">
        <f t="shared" si="161"/>
        <v>11420.83</v>
      </c>
      <c r="EA55" s="351">
        <f t="shared" si="162"/>
        <v>11772.52</v>
      </c>
      <c r="EB55" s="351">
        <f t="shared" si="162"/>
        <v>7703.27</v>
      </c>
      <c r="EC55" s="351">
        <f t="shared" si="162"/>
        <v>0</v>
      </c>
      <c r="ED55" s="351">
        <f t="shared" si="162"/>
        <v>4839.0200000000004</v>
      </c>
      <c r="EE55" s="351">
        <f t="shared" si="162"/>
        <v>4495.1400000000003</v>
      </c>
      <c r="EF55" s="351">
        <f t="shared" si="162"/>
        <v>8267.51</v>
      </c>
      <c r="EG55" s="351">
        <f t="shared" si="162"/>
        <v>4666.7</v>
      </c>
      <c r="EH55" s="351">
        <f t="shared" si="162"/>
        <v>0</v>
      </c>
      <c r="EI55" s="351">
        <f t="shared" si="162"/>
        <v>6944.5599999999995</v>
      </c>
      <c r="EJ55" s="351">
        <f t="shared" si="162"/>
        <v>6635.64</v>
      </c>
      <c r="EK55" s="351">
        <f t="shared" si="162"/>
        <v>10463.66</v>
      </c>
      <c r="EL55" s="351">
        <f t="shared" si="162"/>
        <v>9046.48</v>
      </c>
      <c r="EM55" s="351">
        <f t="shared" si="162"/>
        <v>11649.79</v>
      </c>
      <c r="EN55" s="351">
        <f t="shared" si="162"/>
        <v>4995.3599999999997</v>
      </c>
      <c r="EO55" s="351">
        <f t="shared" si="162"/>
        <v>12739.66</v>
      </c>
      <c r="EP55" s="351">
        <f t="shared" si="162"/>
        <v>7044.38</v>
      </c>
      <c r="EQ55" s="351">
        <f t="shared" si="162"/>
        <v>5198.3599999999997</v>
      </c>
      <c r="ER55" s="351">
        <f t="shared" si="162"/>
        <v>5004.97</v>
      </c>
      <c r="ES55" s="351">
        <f t="shared" si="162"/>
        <v>1076.3800000000001</v>
      </c>
      <c r="ET55" s="351">
        <f t="shared" si="162"/>
        <v>11501.58</v>
      </c>
      <c r="EU55" s="351">
        <f t="shared" si="162"/>
        <v>11760.369999999999</v>
      </c>
      <c r="EV55" s="351">
        <f t="shared" si="162"/>
        <v>11912.4</v>
      </c>
      <c r="EW55" s="351">
        <f t="shared" si="162"/>
        <v>5358.04</v>
      </c>
      <c r="EX55" s="351">
        <f t="shared" si="162"/>
        <v>6869.58</v>
      </c>
      <c r="EY55" s="351">
        <f t="shared" si="162"/>
        <v>9163.2100000000009</v>
      </c>
      <c r="EZ55" s="351">
        <f t="shared" si="162"/>
        <v>9818.869999999999</v>
      </c>
      <c r="FA55" s="351">
        <f t="shared" si="162"/>
        <v>12850.72</v>
      </c>
      <c r="FB55" s="351">
        <f t="shared" si="162"/>
        <v>5680.59</v>
      </c>
      <c r="FC55" s="351">
        <f t="shared" si="162"/>
        <v>3338.66</v>
      </c>
      <c r="FD55" s="351">
        <f t="shared" si="162"/>
        <v>5965.08</v>
      </c>
      <c r="FE55" s="351">
        <f t="shared" si="162"/>
        <v>4745.3</v>
      </c>
      <c r="FF55" s="351">
        <f t="shared" si="162"/>
        <v>7263.49</v>
      </c>
      <c r="FG55" s="351">
        <f t="shared" si="162"/>
        <v>6445.2300000000005</v>
      </c>
      <c r="FH55" s="351">
        <f t="shared" si="162"/>
        <v>6964.9</v>
      </c>
      <c r="FI55" s="351">
        <f t="shared" si="162"/>
        <v>3880.8</v>
      </c>
      <c r="FJ55" s="351">
        <f t="shared" si="162"/>
        <v>11227.65</v>
      </c>
      <c r="FK55" s="351">
        <f t="shared" si="162"/>
        <v>0</v>
      </c>
      <c r="FL55" s="351">
        <f t="shared" si="162"/>
        <v>1246.46</v>
      </c>
      <c r="FM55" s="351">
        <f t="shared" si="162"/>
        <v>11949.16</v>
      </c>
      <c r="FN55" s="351">
        <f t="shared" si="162"/>
        <v>7019.83</v>
      </c>
      <c r="FO55" s="351">
        <f t="shared" si="162"/>
        <v>4369.59</v>
      </c>
      <c r="FP55" s="351">
        <f t="shared" si="162"/>
        <v>8276.86</v>
      </c>
      <c r="FQ55" s="351">
        <f t="shared" si="162"/>
        <v>11495.08</v>
      </c>
      <c r="FR55" s="351">
        <f t="shared" si="162"/>
        <v>5057.47</v>
      </c>
      <c r="FS55" s="351">
        <f t="shared" si="162"/>
        <v>11973.029999999999</v>
      </c>
      <c r="FT55" s="351">
        <f t="shared" si="162"/>
        <v>12121</v>
      </c>
      <c r="FU55" s="351">
        <f t="shared" si="162"/>
        <v>11617.869999999999</v>
      </c>
      <c r="FV55" s="351">
        <f t="shared" si="162"/>
        <v>7787.99</v>
      </c>
      <c r="FW55" s="351">
        <f t="shared" si="162"/>
        <v>12000.51</v>
      </c>
      <c r="FX55" s="351">
        <f t="shared" si="162"/>
        <v>11664.01</v>
      </c>
      <c r="FY55" s="351">
        <f t="shared" si="162"/>
        <v>10728.83</v>
      </c>
      <c r="FZ55" s="351">
        <f t="shared" si="162"/>
        <v>1309.6199999999999</v>
      </c>
      <c r="GA55" s="351">
        <f t="shared" si="162"/>
        <v>9683.26</v>
      </c>
      <c r="GB55" s="351">
        <f t="shared" si="162"/>
        <v>11353.04</v>
      </c>
      <c r="GC55" s="351">
        <f t="shared" si="162"/>
        <v>11383.17</v>
      </c>
      <c r="GD55" s="351">
        <f t="shared" si="162"/>
        <v>11739.76</v>
      </c>
      <c r="GE55" s="351">
        <f t="shared" si="162"/>
        <v>10712.84</v>
      </c>
      <c r="GF55" s="351">
        <f t="shared" si="162"/>
        <v>11710.68</v>
      </c>
      <c r="GG55" s="351">
        <f t="shared" si="162"/>
        <v>7380.44</v>
      </c>
      <c r="GH55" s="351">
        <f t="shared" si="162"/>
        <v>4457.68</v>
      </c>
      <c r="GI55" s="351">
        <f t="shared" si="162"/>
        <v>4787.83</v>
      </c>
      <c r="GJ55" s="351">
        <f t="shared" si="162"/>
        <v>12330.3</v>
      </c>
      <c r="GK55" s="351">
        <f t="shared" si="162"/>
        <v>11489.689999999999</v>
      </c>
      <c r="GL55" s="351">
        <f t="shared" si="162"/>
        <v>11797.2</v>
      </c>
      <c r="GM55" s="351">
        <f t="shared" si="163"/>
        <v>0</v>
      </c>
      <c r="GN55" s="351">
        <f t="shared" si="163"/>
        <v>8567.34</v>
      </c>
      <c r="GO55" s="351">
        <f t="shared" si="163"/>
        <v>6705.14</v>
      </c>
      <c r="GP55" s="351">
        <f t="shared" si="163"/>
        <v>5377.76</v>
      </c>
      <c r="GQ55" s="351">
        <f t="shared" si="163"/>
        <v>11269.76</v>
      </c>
      <c r="GR55" s="351">
        <f t="shared" si="163"/>
        <v>4368.1499999999996</v>
      </c>
      <c r="GS55" s="351">
        <f t="shared" si="163"/>
        <v>7396.74</v>
      </c>
      <c r="GT55" s="351">
        <f t="shared" si="163"/>
        <v>9843.67</v>
      </c>
      <c r="GU55" s="351">
        <f t="shared" si="163"/>
        <v>6903.95</v>
      </c>
      <c r="GV55" s="351">
        <f t="shared" si="163"/>
        <v>6835.97</v>
      </c>
      <c r="GW55" s="351">
        <f t="shared" si="163"/>
        <v>3143.72</v>
      </c>
      <c r="GX55" s="351">
        <f t="shared" si="163"/>
        <v>4547.53</v>
      </c>
      <c r="GY55" s="351">
        <f t="shared" si="163"/>
        <v>7682.8000000000011</v>
      </c>
      <c r="GZ55" s="351">
        <f t="shared" si="163"/>
        <v>11874.79</v>
      </c>
      <c r="HA55" s="351">
        <f t="shared" si="163"/>
        <v>4724.5600000000004</v>
      </c>
      <c r="HB55" s="351">
        <f t="shared" si="163"/>
        <v>10703.529999999999</v>
      </c>
      <c r="HC55" s="351">
        <f t="shared" si="163"/>
        <v>0</v>
      </c>
      <c r="HD55" s="351">
        <f t="shared" si="163"/>
        <v>12614.130000000001</v>
      </c>
      <c r="HE55" s="351">
        <f t="shared" si="163"/>
        <v>12057.93</v>
      </c>
      <c r="HF55" s="351">
        <f t="shared" si="163"/>
        <v>11593.53</v>
      </c>
      <c r="HG55" s="351">
        <f t="shared" si="163"/>
        <v>4952.33</v>
      </c>
      <c r="HH55" s="351">
        <f t="shared" si="163"/>
        <v>8888.25</v>
      </c>
      <c r="HI55" s="351">
        <f t="shared" si="163"/>
        <v>7144.02</v>
      </c>
      <c r="HJ55" s="351">
        <f t="shared" si="163"/>
        <v>2113.66</v>
      </c>
      <c r="HK55" s="351">
        <f t="shared" si="163"/>
        <v>4931.0600000000004</v>
      </c>
      <c r="HL55" s="351">
        <f t="shared" si="163"/>
        <v>9805.7799999999988</v>
      </c>
      <c r="HM55" s="351">
        <f t="shared" si="163"/>
        <v>6963.03</v>
      </c>
      <c r="HN55" s="351">
        <f t="shared" si="163"/>
        <v>7784.03</v>
      </c>
      <c r="HO55" s="351">
        <f t="shared" si="163"/>
        <v>12212.79</v>
      </c>
      <c r="HP55" s="351">
        <f t="shared" si="163"/>
        <v>12046.970000000001</v>
      </c>
      <c r="HQ55" s="351">
        <f t="shared" si="163"/>
        <v>8134.2300000000005</v>
      </c>
      <c r="HR55" s="351">
        <f t="shared" si="163"/>
        <v>11059.150000000001</v>
      </c>
      <c r="HS55" s="351">
        <f t="shared" si="163"/>
        <v>2757.29</v>
      </c>
      <c r="HT55" s="351">
        <f t="shared" si="163"/>
        <v>4330.26</v>
      </c>
      <c r="HU55" s="351">
        <f t="shared" si="163"/>
        <v>10913.98</v>
      </c>
      <c r="HV55" s="351">
        <f t="shared" si="163"/>
        <v>0</v>
      </c>
      <c r="HW55" s="351">
        <f t="shared" si="163"/>
        <v>6636.13</v>
      </c>
      <c r="HX55" s="351">
        <f t="shared" si="163"/>
        <v>4834.46</v>
      </c>
      <c r="HY55" s="351">
        <f t="shared" si="163"/>
        <v>11930.09</v>
      </c>
      <c r="HZ55" s="351">
        <f t="shared" si="163"/>
        <v>3416.59</v>
      </c>
      <c r="IA55" s="351">
        <f t="shared" si="163"/>
        <v>11748.89</v>
      </c>
      <c r="IB55" s="351">
        <f t="shared" si="163"/>
        <v>11856.9</v>
      </c>
      <c r="IC55" s="351">
        <f t="shared" si="163"/>
        <v>2514.23</v>
      </c>
      <c r="ID55" s="351">
        <f t="shared" si="163"/>
        <v>11410.81</v>
      </c>
      <c r="IE55" s="351">
        <f t="shared" si="163"/>
        <v>4424.96</v>
      </c>
      <c r="IF55" s="351">
        <f t="shared" si="163"/>
        <v>11328.71</v>
      </c>
      <c r="IG55" s="351">
        <f t="shared" si="163"/>
        <v>6557.95</v>
      </c>
      <c r="IH55" s="351">
        <f t="shared" si="163"/>
        <v>1690.07</v>
      </c>
      <c r="II55" s="351">
        <f t="shared" si="163"/>
        <v>7202.7</v>
      </c>
      <c r="IJ55" s="351">
        <f t="shared" si="163"/>
        <v>10817.23</v>
      </c>
      <c r="IK55" s="351">
        <f t="shared" si="163"/>
        <v>5877.67</v>
      </c>
      <c r="IL55" s="351">
        <f t="shared" si="163"/>
        <v>7683.44</v>
      </c>
      <c r="IM55" s="351">
        <f t="shared" si="163"/>
        <v>4680.1499999999996</v>
      </c>
      <c r="IN55" s="351">
        <f t="shared" si="163"/>
        <v>11677.44</v>
      </c>
      <c r="IO55" s="351">
        <f t="shared" si="163"/>
        <v>11468.4</v>
      </c>
      <c r="IP55" s="351">
        <f t="shared" si="163"/>
        <v>11848.05</v>
      </c>
      <c r="IQ55" s="351">
        <f t="shared" si="163"/>
        <v>11605.56</v>
      </c>
      <c r="IR55" s="351">
        <f t="shared" si="163"/>
        <v>3476.16</v>
      </c>
      <c r="IS55" s="351">
        <f t="shared" si="163"/>
        <v>7325.82</v>
      </c>
      <c r="IT55" s="351">
        <f t="shared" si="163"/>
        <v>6880.58</v>
      </c>
      <c r="IU55" s="351">
        <f t="shared" si="163"/>
        <v>1526.35</v>
      </c>
      <c r="IV55" s="351">
        <f t="shared" si="163"/>
        <v>4938.76</v>
      </c>
      <c r="IW55" s="351">
        <f t="shared" si="163"/>
        <v>9854.9599999999991</v>
      </c>
      <c r="IX55" s="351">
        <f t="shared" si="163"/>
        <v>4784.3999999999996</v>
      </c>
      <c r="IY55" s="351">
        <f t="shared" si="164"/>
        <v>3727.31</v>
      </c>
      <c r="IZ55" s="351">
        <f t="shared" si="164"/>
        <v>11904.84</v>
      </c>
      <c r="JA55" s="351">
        <f t="shared" si="164"/>
        <v>11961.29</v>
      </c>
      <c r="JB55" s="351">
        <f t="shared" si="164"/>
        <v>11668.33</v>
      </c>
      <c r="JC55" s="351">
        <f t="shared" si="164"/>
        <v>4939.6899999999996</v>
      </c>
      <c r="JD55" s="351">
        <f t="shared" si="164"/>
        <v>11888.91</v>
      </c>
      <c r="JE55" s="351">
        <f t="shared" si="164"/>
        <v>10888.74</v>
      </c>
      <c r="JF55" s="351">
        <f t="shared" si="164"/>
        <v>3389.82</v>
      </c>
      <c r="JG55" s="351">
        <f t="shared" si="164"/>
        <v>7345.15</v>
      </c>
      <c r="JH55" s="351">
        <f t="shared" si="164"/>
        <v>4643.99</v>
      </c>
      <c r="JI55" s="351">
        <f t="shared" si="164"/>
        <v>11308.14</v>
      </c>
      <c r="JJ55" s="351">
        <f t="shared" si="164"/>
        <v>4865.26</v>
      </c>
      <c r="JK55" s="351">
        <f t="shared" si="164"/>
        <v>7704.65</v>
      </c>
      <c r="JL55" s="351">
        <f t="shared" si="164"/>
        <v>12163.28</v>
      </c>
      <c r="JM55" s="351">
        <f t="shared" si="164"/>
        <v>7008.11</v>
      </c>
      <c r="JN55" s="351">
        <f t="shared" si="164"/>
        <v>7356.31</v>
      </c>
      <c r="JO55" s="351">
        <f t="shared" si="164"/>
        <v>992.28</v>
      </c>
      <c r="JP55" s="351">
        <f t="shared" si="164"/>
        <v>10124.530000000001</v>
      </c>
      <c r="JQ55" s="351">
        <f t="shared" si="164"/>
        <v>12198.619999999999</v>
      </c>
      <c r="JR55" s="351">
        <f t="shared" si="164"/>
        <v>6778.73</v>
      </c>
      <c r="JS55" s="351">
        <f t="shared" si="164"/>
        <v>10345.880000000001</v>
      </c>
      <c r="JT55" s="351">
        <f t="shared" si="164"/>
        <v>6725.58</v>
      </c>
      <c r="JU55" s="351">
        <f t="shared" si="164"/>
        <v>4800.3</v>
      </c>
      <c r="JV55" s="351">
        <f t="shared" si="164"/>
        <v>12223.41</v>
      </c>
      <c r="JW55" s="351">
        <f t="shared" si="164"/>
        <v>4889.41</v>
      </c>
      <c r="JX55" s="351">
        <f t="shared" si="164"/>
        <v>11697.81</v>
      </c>
      <c r="JY55" s="351">
        <f t="shared" si="164"/>
        <v>12599.17</v>
      </c>
      <c r="JZ55" s="351">
        <f t="shared" si="164"/>
        <v>2145.09</v>
      </c>
      <c r="KA55" s="351">
        <f t="shared" si="164"/>
        <v>11028.27</v>
      </c>
      <c r="KB55" s="351">
        <f t="shared" si="164"/>
        <v>11668.55</v>
      </c>
      <c r="KC55" s="351">
        <f t="shared" si="164"/>
        <v>4592.4799999999996</v>
      </c>
      <c r="KD55" s="351">
        <f t="shared" si="164"/>
        <v>11714.07</v>
      </c>
      <c r="KE55" s="351">
        <f t="shared" si="164"/>
        <v>4686.66</v>
      </c>
      <c r="KF55" s="351">
        <f t="shared" si="164"/>
        <v>10825.47</v>
      </c>
      <c r="KG55" s="351">
        <f t="shared" si="164"/>
        <v>1999.74</v>
      </c>
      <c r="KH55" s="351">
        <f t="shared" si="164"/>
        <v>7216.6</v>
      </c>
      <c r="KI55" s="351">
        <f t="shared" si="164"/>
        <v>12242.98</v>
      </c>
      <c r="KJ55" s="351">
        <f t="shared" si="164"/>
        <v>11781.5</v>
      </c>
      <c r="KK55" s="351">
        <f t="shared" si="164"/>
        <v>5572.2</v>
      </c>
      <c r="KL55" s="351">
        <f t="shared" si="164"/>
        <v>4686.0200000000004</v>
      </c>
      <c r="KM55" s="351">
        <f t="shared" si="164"/>
        <v>11973.75</v>
      </c>
      <c r="KN55" s="351">
        <f t="shared" si="164"/>
        <v>8020.56</v>
      </c>
      <c r="KO55" s="351">
        <f t="shared" si="164"/>
        <v>11538.27</v>
      </c>
      <c r="KP55" s="351">
        <f t="shared" si="164"/>
        <v>10555.48</v>
      </c>
      <c r="KQ55" s="351">
        <f t="shared" si="164"/>
        <v>0</v>
      </c>
      <c r="KR55" s="351">
        <f t="shared" si="164"/>
        <v>11849.65</v>
      </c>
      <c r="KS55" s="351">
        <f t="shared" si="164"/>
        <v>0</v>
      </c>
      <c r="KT55" s="351">
        <f t="shared" si="164"/>
        <v>10946.06</v>
      </c>
      <c r="KU55" s="351">
        <f t="shared" si="164"/>
        <v>7988.34</v>
      </c>
      <c r="KV55" s="351">
        <f t="shared" si="164"/>
        <v>11154.17</v>
      </c>
      <c r="KW55" s="351">
        <f t="shared" si="164"/>
        <v>4267.21</v>
      </c>
      <c r="KX55" s="351">
        <f t="shared" si="164"/>
        <v>11288</v>
      </c>
      <c r="KY55" s="351">
        <f t="shared" si="164"/>
        <v>10377.76</v>
      </c>
      <c r="KZ55" s="351">
        <f t="shared" si="164"/>
        <v>12293.89</v>
      </c>
      <c r="LA55" s="351">
        <f t="shared" si="164"/>
        <v>4225.18</v>
      </c>
      <c r="LB55" s="351">
        <f t="shared" si="164"/>
        <v>4519.96</v>
      </c>
      <c r="LC55" s="351">
        <f t="shared" si="164"/>
        <v>7592.4599999999991</v>
      </c>
      <c r="LD55" s="351">
        <f t="shared" si="164"/>
        <v>6055.2699999999995</v>
      </c>
      <c r="LE55" s="351">
        <f t="shared" si="164"/>
        <v>9444.5400000000009</v>
      </c>
      <c r="LF55" s="351">
        <f t="shared" si="164"/>
        <v>9100.2899999999991</v>
      </c>
      <c r="LG55" s="351">
        <f t="shared" si="164"/>
        <v>6635.64</v>
      </c>
      <c r="LH55" s="351">
        <f t="shared" si="164"/>
        <v>4969.4399999999996</v>
      </c>
      <c r="LI55" s="351">
        <f t="shared" si="164"/>
        <v>12069.400000000001</v>
      </c>
      <c r="LJ55" s="351">
        <f t="shared" si="164"/>
        <v>9851.41</v>
      </c>
      <c r="LK55" s="351">
        <f t="shared" si="165"/>
        <v>12174.48</v>
      </c>
      <c r="LL55" s="351">
        <f t="shared" si="165"/>
        <v>7142.96</v>
      </c>
      <c r="LM55" s="351">
        <f t="shared" si="165"/>
        <v>2034.28</v>
      </c>
      <c r="LN55" s="351">
        <f t="shared" si="165"/>
        <v>0</v>
      </c>
      <c r="LO55" s="351">
        <f t="shared" si="165"/>
        <v>12202.74</v>
      </c>
      <c r="LP55" s="351">
        <f t="shared" si="165"/>
        <v>10314.57</v>
      </c>
      <c r="LQ55" s="351">
        <f t="shared" si="165"/>
        <v>11311.48</v>
      </c>
      <c r="LR55" s="351">
        <f t="shared" si="165"/>
        <v>7458.55</v>
      </c>
      <c r="LS55" s="351">
        <f t="shared" si="165"/>
        <v>4555.1400000000003</v>
      </c>
      <c r="LT55" s="351">
        <f t="shared" si="165"/>
        <v>671.99</v>
      </c>
      <c r="LU55" s="351">
        <f t="shared" si="165"/>
        <v>12936.900000000001</v>
      </c>
      <c r="LV55" s="351">
        <f t="shared" si="165"/>
        <v>6864.59</v>
      </c>
      <c r="LW55" s="351">
        <f t="shared" si="165"/>
        <v>3836.68</v>
      </c>
      <c r="LX55" s="351">
        <f t="shared" si="165"/>
        <v>12195.23</v>
      </c>
      <c r="LY55" s="351">
        <f t="shared" si="165"/>
        <v>2599.92</v>
      </c>
      <c r="LZ55" s="351">
        <f t="shared" si="165"/>
        <v>5809.5599999999995</v>
      </c>
      <c r="MA55" s="351">
        <f t="shared" si="165"/>
        <v>11451.779999999999</v>
      </c>
      <c r="MB55" s="351">
        <f t="shared" si="165"/>
        <v>10970.52</v>
      </c>
      <c r="MC55" s="351">
        <f t="shared" si="165"/>
        <v>9597.24</v>
      </c>
      <c r="MD55" s="351">
        <f t="shared" si="165"/>
        <v>4580.7299999999996</v>
      </c>
      <c r="ME55" s="351">
        <f t="shared" si="165"/>
        <v>11850.36</v>
      </c>
      <c r="MF55" s="351">
        <f t="shared" si="165"/>
        <v>8476.8799999999992</v>
      </c>
      <c r="MG55" s="351">
        <f t="shared" si="165"/>
        <v>7006.33</v>
      </c>
      <c r="MH55" s="351">
        <f t="shared" si="165"/>
        <v>7092.03</v>
      </c>
      <c r="MI55" s="351">
        <f t="shared" si="165"/>
        <v>0</v>
      </c>
      <c r="MJ55" s="351">
        <f t="shared" si="165"/>
        <v>12082.52</v>
      </c>
      <c r="MK55" s="351">
        <f t="shared" si="165"/>
        <v>6745.92</v>
      </c>
      <c r="ML55" s="351">
        <f t="shared" si="165"/>
        <v>5761.9699999999993</v>
      </c>
      <c r="MM55" s="351">
        <f t="shared" si="165"/>
        <v>4561.41</v>
      </c>
      <c r="MN55" s="351">
        <f t="shared" si="165"/>
        <v>12509.23</v>
      </c>
      <c r="MO55" s="351">
        <f t="shared" si="165"/>
        <v>6255.68</v>
      </c>
      <c r="MP55" s="351">
        <f t="shared" si="165"/>
        <v>11760</v>
      </c>
      <c r="MQ55" s="351">
        <f t="shared" si="165"/>
        <v>5795.8</v>
      </c>
      <c r="MR55" s="351">
        <f t="shared" si="165"/>
        <v>8631.2999999999993</v>
      </c>
      <c r="MS55" s="351">
        <f t="shared" si="165"/>
        <v>6629.3</v>
      </c>
      <c r="MT55" s="351">
        <f t="shared" si="165"/>
        <v>0</v>
      </c>
      <c r="MU55" s="351">
        <f t="shared" si="165"/>
        <v>10626.64</v>
      </c>
      <c r="MV55" s="351">
        <f t="shared" si="165"/>
        <v>6992.92</v>
      </c>
      <c r="MW55" s="351">
        <f t="shared" si="165"/>
        <v>10543.67</v>
      </c>
      <c r="MX55" s="351">
        <f t="shared" si="165"/>
        <v>9049.380000000001</v>
      </c>
      <c r="MY55" s="351">
        <f t="shared" si="165"/>
        <v>11377.68</v>
      </c>
      <c r="MZ55" s="351">
        <f t="shared" si="165"/>
        <v>4696.6899999999996</v>
      </c>
      <c r="NA55" s="351">
        <f t="shared" si="165"/>
        <v>7009.6200000000008</v>
      </c>
      <c r="NB55" s="351">
        <f t="shared" si="165"/>
        <v>0</v>
      </c>
      <c r="NC55" s="351">
        <f t="shared" si="165"/>
        <v>5939.8099999999995</v>
      </c>
      <c r="ND55" s="351">
        <f t="shared" si="165"/>
        <v>4901.43</v>
      </c>
      <c r="NE55" s="351">
        <f t="shared" si="165"/>
        <v>2307.4499999999998</v>
      </c>
      <c r="NF55" s="351">
        <f t="shared" si="165"/>
        <v>8860.09</v>
      </c>
      <c r="NG55" s="351">
        <f t="shared" si="165"/>
        <v>6702.8600000000006</v>
      </c>
      <c r="NH55" s="351">
        <f t="shared" si="165"/>
        <v>3758.99</v>
      </c>
      <c r="NI55" s="351">
        <f t="shared" si="165"/>
        <v>11831.59</v>
      </c>
      <c r="NJ55" s="351">
        <f t="shared" si="165"/>
        <v>9831.14</v>
      </c>
      <c r="NK55" s="351">
        <f t="shared" si="165"/>
        <v>6732.2</v>
      </c>
      <c r="NL55" s="351">
        <f t="shared" si="165"/>
        <v>4671.6000000000004</v>
      </c>
      <c r="NM55" s="351">
        <f t="shared" si="165"/>
        <v>11528.509999999998</v>
      </c>
      <c r="NN55" s="351">
        <f t="shared" si="165"/>
        <v>9705.42</v>
      </c>
      <c r="NO55" s="351">
        <f t="shared" si="165"/>
        <v>11734.43</v>
      </c>
      <c r="NP55" s="351">
        <f t="shared" si="165"/>
        <v>4528.8</v>
      </c>
      <c r="NQ55" s="351">
        <f t="shared" si="165"/>
        <v>11747.92</v>
      </c>
      <c r="NR55" s="351">
        <f t="shared" si="165"/>
        <v>11583.53</v>
      </c>
      <c r="NS55" s="351">
        <f t="shared" si="165"/>
        <v>12370.59</v>
      </c>
      <c r="NT55" s="351">
        <f t="shared" si="165"/>
        <v>10722.880000000001</v>
      </c>
      <c r="NU55" s="351">
        <f t="shared" si="165"/>
        <v>9186.59</v>
      </c>
      <c r="NV55" s="351">
        <f t="shared" si="165"/>
        <v>700.4</v>
      </c>
      <c r="NW55" s="351">
        <f t="shared" si="166"/>
        <v>6974.65</v>
      </c>
      <c r="NX55" s="351">
        <f t="shared" si="166"/>
        <v>4507.62</v>
      </c>
      <c r="NY55" s="351">
        <f t="shared" si="166"/>
        <v>4754.8500000000004</v>
      </c>
      <c r="NZ55" s="351">
        <f t="shared" si="166"/>
        <v>11850.470000000001</v>
      </c>
      <c r="OA55" s="351">
        <f t="shared" si="166"/>
        <v>0</v>
      </c>
      <c r="OB55" s="351">
        <f t="shared" si="166"/>
        <v>7216.42</v>
      </c>
      <c r="OC55" s="351">
        <f t="shared" si="166"/>
        <v>4520.38</v>
      </c>
      <c r="OD55" s="351">
        <f t="shared" si="166"/>
        <v>6635.64</v>
      </c>
      <c r="OE55" s="351">
        <f t="shared" si="166"/>
        <v>4581.03</v>
      </c>
      <c r="OF55" s="351">
        <f t="shared" si="166"/>
        <v>9588.44</v>
      </c>
      <c r="OG55" s="351">
        <f t="shared" si="166"/>
        <v>8550.52</v>
      </c>
      <c r="OH55" s="351">
        <f t="shared" si="166"/>
        <v>11875.49</v>
      </c>
      <c r="OI55" s="351">
        <f t="shared" si="166"/>
        <v>10930.98</v>
      </c>
      <c r="OJ55" s="351">
        <f t="shared" si="166"/>
        <v>6995.76</v>
      </c>
      <c r="OK55" s="351">
        <f t="shared" si="166"/>
        <v>7001.37</v>
      </c>
      <c r="OL55" s="351">
        <f t="shared" si="166"/>
        <v>5332.08</v>
      </c>
      <c r="OM55" s="351">
        <f t="shared" si="166"/>
        <v>7394.2000000000007</v>
      </c>
      <c r="ON55" s="351">
        <f t="shared" si="166"/>
        <v>7254.24</v>
      </c>
      <c r="OO55" s="351">
        <f t="shared" si="166"/>
        <v>4648.24</v>
      </c>
      <c r="OP55" s="351">
        <f t="shared" si="166"/>
        <v>11590.880000000001</v>
      </c>
      <c r="OQ55" s="351">
        <f t="shared" si="166"/>
        <v>0</v>
      </c>
      <c r="OR55" s="351">
        <f t="shared" si="166"/>
        <v>12421.490000000002</v>
      </c>
      <c r="OS55" s="351">
        <f t="shared" si="166"/>
        <v>3798.13</v>
      </c>
      <c r="OT55" s="351">
        <f t="shared" si="166"/>
        <v>11630.240000000002</v>
      </c>
      <c r="OU55" s="351">
        <f t="shared" si="166"/>
        <v>8959.65</v>
      </c>
      <c r="OV55" s="351">
        <f t="shared" si="166"/>
        <v>11872.17</v>
      </c>
      <c r="OW55" s="351">
        <f t="shared" si="166"/>
        <v>10466.120000000001</v>
      </c>
      <c r="OX55" s="351">
        <f t="shared" si="166"/>
        <v>7401.89</v>
      </c>
      <c r="OY55" s="351">
        <f t="shared" si="166"/>
        <v>3088.66</v>
      </c>
      <c r="OZ55" s="351">
        <f t="shared" si="166"/>
        <v>10330.92</v>
      </c>
      <c r="PA55" s="351">
        <f t="shared" si="166"/>
        <v>4661.55</v>
      </c>
      <c r="PB55" s="351">
        <f t="shared" si="166"/>
        <v>11810.22</v>
      </c>
      <c r="PC55" s="351">
        <f t="shared" si="166"/>
        <v>1331.92</v>
      </c>
      <c r="PD55" s="351">
        <f t="shared" si="166"/>
        <v>9617.7900000000009</v>
      </c>
      <c r="PE55" s="351">
        <f t="shared" si="166"/>
        <v>11704.990000000002</v>
      </c>
      <c r="PF55" s="351">
        <f t="shared" si="166"/>
        <v>12138.18</v>
      </c>
      <c r="PG55" s="351">
        <f t="shared" si="166"/>
        <v>4779.28</v>
      </c>
      <c r="PH55" s="351">
        <f t="shared" si="166"/>
        <v>8216</v>
      </c>
      <c r="PI55" s="351">
        <f t="shared" si="166"/>
        <v>6786.91</v>
      </c>
      <c r="PJ55" s="351">
        <f t="shared" si="166"/>
        <v>11825.84</v>
      </c>
      <c r="PK55" s="351">
        <f t="shared" si="166"/>
        <v>4614.24</v>
      </c>
      <c r="PL55" s="351">
        <f t="shared" si="166"/>
        <v>11954.8</v>
      </c>
      <c r="PM55" s="351">
        <f t="shared" si="166"/>
        <v>12004.79</v>
      </c>
      <c r="PN55" s="351">
        <f t="shared" si="166"/>
        <v>12040.64</v>
      </c>
      <c r="PO55" s="351">
        <f t="shared" si="166"/>
        <v>10164.59</v>
      </c>
      <c r="PP55" s="351">
        <f t="shared" si="166"/>
        <v>1531.36</v>
      </c>
      <c r="PQ55" s="351">
        <f t="shared" si="166"/>
        <v>1027.0899999999999</v>
      </c>
      <c r="PR55" s="351">
        <f t="shared" si="166"/>
        <v>10328.9</v>
      </c>
      <c r="PS55" s="351">
        <f t="shared" si="166"/>
        <v>11938.880000000001</v>
      </c>
      <c r="PT55" s="351">
        <f t="shared" si="166"/>
        <v>1885.8400000000001</v>
      </c>
      <c r="PU55" s="351">
        <f t="shared" si="166"/>
        <v>6907.14</v>
      </c>
      <c r="PV55" s="351">
        <f t="shared" si="166"/>
        <v>11106.4</v>
      </c>
      <c r="PW55" s="351">
        <f t="shared" si="166"/>
        <v>6909.57</v>
      </c>
      <c r="PX55" s="351">
        <f t="shared" si="166"/>
        <v>12695.21</v>
      </c>
      <c r="PY55" s="351">
        <f t="shared" si="166"/>
        <v>5302.4699999999993</v>
      </c>
      <c r="PZ55" s="351">
        <f t="shared" si="166"/>
        <v>11724.54</v>
      </c>
      <c r="QA55" s="351">
        <f t="shared" si="166"/>
        <v>11809.970000000001</v>
      </c>
      <c r="QB55" s="351">
        <f t="shared" si="166"/>
        <v>9473.7900000000009</v>
      </c>
      <c r="QC55" s="351">
        <f t="shared" si="166"/>
        <v>2571.2800000000002</v>
      </c>
      <c r="QD55" s="351">
        <f t="shared" si="166"/>
        <v>11976.98</v>
      </c>
      <c r="QE55" s="351">
        <f t="shared" si="166"/>
        <v>701.71</v>
      </c>
      <c r="QF55" s="351">
        <f t="shared" si="166"/>
        <v>5508.29</v>
      </c>
      <c r="QG55" s="351">
        <f t="shared" si="166"/>
        <v>11998.15</v>
      </c>
      <c r="QH55" s="351">
        <f t="shared" si="166"/>
        <v>12003.82</v>
      </c>
      <c r="QI55" s="351">
        <f t="shared" si="167"/>
        <v>793.02</v>
      </c>
      <c r="QJ55" s="351">
        <f t="shared" si="167"/>
        <v>9914.82</v>
      </c>
      <c r="QK55" s="351">
        <f t="shared" si="167"/>
        <v>12604.79</v>
      </c>
      <c r="QL55" s="351">
        <f t="shared" si="167"/>
        <v>11115.42</v>
      </c>
      <c r="QM55" s="351">
        <f t="shared" si="167"/>
        <v>11422.220000000001</v>
      </c>
      <c r="QN55" s="351">
        <f t="shared" si="167"/>
        <v>11834.68</v>
      </c>
      <c r="QO55" s="351">
        <f t="shared" si="167"/>
        <v>7215.38</v>
      </c>
      <c r="QP55" s="351">
        <f t="shared" si="167"/>
        <v>4767.4799999999996</v>
      </c>
      <c r="QQ55" s="351">
        <f t="shared" si="167"/>
        <v>0</v>
      </c>
      <c r="QR55" s="351">
        <f t="shared" si="167"/>
        <v>9022.41</v>
      </c>
      <c r="QS55" s="351">
        <f t="shared" si="167"/>
        <v>11840.04</v>
      </c>
      <c r="QT55" s="351">
        <f t="shared" si="167"/>
        <v>7505.09</v>
      </c>
      <c r="QU55" s="351">
        <f t="shared" si="167"/>
        <v>11901.57</v>
      </c>
      <c r="QV55" s="351">
        <f t="shared" si="167"/>
        <v>11797.91</v>
      </c>
      <c r="QW55" s="351">
        <f t="shared" si="167"/>
        <v>4616.5200000000004</v>
      </c>
      <c r="QX55" s="351">
        <f t="shared" si="167"/>
        <v>4721.79</v>
      </c>
      <c r="QY55" s="351">
        <f t="shared" si="167"/>
        <v>11682.68</v>
      </c>
      <c r="QZ55" s="351">
        <f t="shared" si="167"/>
        <v>8377.7999999999993</v>
      </c>
      <c r="RA55" s="351">
        <f t="shared" si="167"/>
        <v>4522.75</v>
      </c>
      <c r="RB55" s="351">
        <f t="shared" si="167"/>
        <v>6698.62</v>
      </c>
      <c r="RC55" s="351">
        <f t="shared" si="167"/>
        <v>5087.25</v>
      </c>
      <c r="RD55" s="351">
        <f t="shared" si="167"/>
        <v>11191.75</v>
      </c>
      <c r="RE55" s="351">
        <f t="shared" si="167"/>
        <v>4814.1499999999996</v>
      </c>
      <c r="RF55" s="351">
        <f t="shared" si="167"/>
        <v>9343.8599999999988</v>
      </c>
      <c r="RG55" s="351">
        <f t="shared" si="167"/>
        <v>5280.57</v>
      </c>
      <c r="RH55" s="351">
        <f t="shared" si="167"/>
        <v>4662.29</v>
      </c>
      <c r="RI55" s="351">
        <f t="shared" si="167"/>
        <v>4607.87</v>
      </c>
      <c r="RJ55" s="351">
        <f t="shared" si="167"/>
        <v>10683.72</v>
      </c>
      <c r="RK55" s="351">
        <f t="shared" si="167"/>
        <v>7227.03</v>
      </c>
      <c r="RL55" s="351">
        <f t="shared" si="167"/>
        <v>12348.94</v>
      </c>
      <c r="RM55" s="351">
        <f t="shared" si="167"/>
        <v>11958.05</v>
      </c>
      <c r="RN55" s="351">
        <f t="shared" si="167"/>
        <v>8625.35</v>
      </c>
      <c r="RO55" s="351">
        <f t="shared" si="167"/>
        <v>11848.419999999998</v>
      </c>
      <c r="RP55" s="351">
        <f t="shared" si="167"/>
        <v>11897.880000000001</v>
      </c>
      <c r="RQ55" s="351">
        <f t="shared" si="167"/>
        <v>11409.189999999999</v>
      </c>
      <c r="RR55" s="351">
        <f t="shared" si="167"/>
        <v>6995.53</v>
      </c>
      <c r="RS55" s="351">
        <f t="shared" si="167"/>
        <v>8521.7000000000007</v>
      </c>
      <c r="RT55" s="351">
        <f t="shared" si="167"/>
        <v>7667.77</v>
      </c>
      <c r="RU55" s="351">
        <f t="shared" si="167"/>
        <v>12139.07</v>
      </c>
      <c r="RV55" s="351">
        <f t="shared" si="167"/>
        <v>12771.619999999999</v>
      </c>
      <c r="RW55" s="351">
        <f t="shared" si="167"/>
        <v>3279.85</v>
      </c>
      <c r="RX55" s="351">
        <f t="shared" si="167"/>
        <v>4634.9799999999996</v>
      </c>
      <c r="RY55" s="351">
        <f t="shared" si="167"/>
        <v>8265.41</v>
      </c>
      <c r="RZ55" s="351">
        <f t="shared" si="167"/>
        <v>7176.22</v>
      </c>
      <c r="SA55" s="351">
        <f t="shared" si="167"/>
        <v>10190.36</v>
      </c>
      <c r="SB55" s="351">
        <f t="shared" si="167"/>
        <v>8308.6299999999992</v>
      </c>
      <c r="SC55" s="351">
        <f t="shared" si="167"/>
        <v>10111.48</v>
      </c>
      <c r="SD55" s="351">
        <f t="shared" si="167"/>
        <v>4183.3</v>
      </c>
      <c r="SE55" s="351">
        <f t="shared" si="167"/>
        <v>12239.150000000001</v>
      </c>
      <c r="SF55" s="351">
        <f t="shared" si="167"/>
        <v>8128.42</v>
      </c>
      <c r="SG55" s="351">
        <f t="shared" si="167"/>
        <v>10142.26</v>
      </c>
      <c r="SI55" s="25">
        <f t="shared" si="176"/>
        <v>7809.1329399999977</v>
      </c>
      <c r="SQ55" s="247">
        <f t="shared" si="177"/>
        <v>2016</v>
      </c>
      <c r="SR55" s="247">
        <f t="shared" si="178"/>
        <v>20</v>
      </c>
      <c r="SS55" s="247">
        <f t="shared" si="179"/>
        <v>311</v>
      </c>
      <c r="ST55" s="247">
        <f t="shared" si="180"/>
        <v>500</v>
      </c>
      <c r="SU55" s="247">
        <f t="shared" si="181"/>
        <v>500</v>
      </c>
      <c r="SV55" s="247">
        <f t="shared" si="182"/>
        <v>500</v>
      </c>
      <c r="SW55" s="247">
        <f t="shared" si="183"/>
        <v>500</v>
      </c>
      <c r="SX55" s="247">
        <f t="shared" si="184"/>
        <v>500</v>
      </c>
      <c r="SY55" s="247">
        <f t="shared" si="185"/>
        <v>500</v>
      </c>
      <c r="SZ55" s="247">
        <f t="shared" si="186"/>
        <v>500</v>
      </c>
      <c r="TA55" s="25"/>
      <c r="TB55" s="168">
        <f t="shared" si="187"/>
        <v>0.04</v>
      </c>
      <c r="TC55" s="168">
        <f t="shared" si="188"/>
        <v>0.58199999999999996</v>
      </c>
      <c r="TD55" s="168">
        <f t="shared" si="168"/>
        <v>0.378</v>
      </c>
      <c r="TE55" s="168">
        <f t="shared" si="169"/>
        <v>0</v>
      </c>
      <c r="TF55" s="168">
        <f t="shared" si="170"/>
        <v>0</v>
      </c>
      <c r="TG55" s="168">
        <f t="shared" si="171"/>
        <v>0</v>
      </c>
      <c r="TH55" s="168">
        <f t="shared" si="172"/>
        <v>0</v>
      </c>
      <c r="TI55" s="168">
        <f t="shared" si="173"/>
        <v>0</v>
      </c>
      <c r="TJ55" s="168">
        <f t="shared" si="174"/>
        <v>0</v>
      </c>
      <c r="TK55" s="94">
        <f t="shared" si="189"/>
        <v>1</v>
      </c>
      <c r="TM55">
        <v>3</v>
      </c>
      <c r="TP55" s="477">
        <f>+SMALL(B55:SG55,ROUND(SZ55*$TP$15,0))</f>
        <v>4787.83</v>
      </c>
      <c r="TQ55" s="477">
        <f t="shared" si="190"/>
        <v>11509.74</v>
      </c>
      <c r="TR55" s="25">
        <f t="shared" si="191"/>
        <v>7809.1329399999977</v>
      </c>
      <c r="TS55">
        <f>+RANK(SI55,B55:SI55,1)</f>
        <v>255</v>
      </c>
      <c r="TT55" s="168">
        <f>+TS55/SZ55</f>
        <v>0.51</v>
      </c>
      <c r="TV55" s="168">
        <f t="shared" si="192"/>
        <v>0.04</v>
      </c>
    </row>
    <row r="56" spans="1:542">
      <c r="A56" s="227">
        <v>2017</v>
      </c>
      <c r="B56" s="351">
        <f t="shared" si="175"/>
        <v>7261</v>
      </c>
      <c r="C56" s="351">
        <f t="shared" si="193"/>
        <v>1553.43</v>
      </c>
      <c r="D56" s="351">
        <f t="shared" si="193"/>
        <v>7216.58</v>
      </c>
      <c r="E56" s="351">
        <f t="shared" si="193"/>
        <v>1179.49</v>
      </c>
      <c r="F56" s="351">
        <f t="shared" si="193"/>
        <v>4307</v>
      </c>
      <c r="G56" s="351">
        <f t="shared" si="193"/>
        <v>0</v>
      </c>
      <c r="H56" s="351">
        <f t="shared" si="193"/>
        <v>3967.8</v>
      </c>
      <c r="I56" s="351">
        <f t="shared" si="193"/>
        <v>8279.93</v>
      </c>
      <c r="J56" s="351">
        <f t="shared" si="193"/>
        <v>2574.54</v>
      </c>
      <c r="K56" s="351">
        <f t="shared" si="193"/>
        <v>0</v>
      </c>
      <c r="L56" s="351">
        <f t="shared" si="193"/>
        <v>5832.29</v>
      </c>
      <c r="M56" s="351">
        <f t="shared" si="193"/>
        <v>5867.31</v>
      </c>
      <c r="N56" s="351">
        <f t="shared" si="193"/>
        <v>0</v>
      </c>
      <c r="O56" s="351">
        <f t="shared" si="193"/>
        <v>4518.9400000000005</v>
      </c>
      <c r="P56" s="351">
        <f t="shared" si="193"/>
        <v>0</v>
      </c>
      <c r="Q56" s="351">
        <f t="shared" si="193"/>
        <v>9780.67</v>
      </c>
      <c r="R56" s="351">
        <f t="shared" si="193"/>
        <v>8657.84</v>
      </c>
      <c r="S56" s="351">
        <f t="shared" si="193"/>
        <v>4169.5200000000004</v>
      </c>
      <c r="T56" s="351">
        <f t="shared" si="193"/>
        <v>5439.69</v>
      </c>
      <c r="U56" s="351">
        <f t="shared" si="193"/>
        <v>0</v>
      </c>
      <c r="V56" s="351">
        <f t="shared" si="193"/>
        <v>6212.3499999999995</v>
      </c>
      <c r="W56" s="351">
        <f t="shared" si="193"/>
        <v>4301.01</v>
      </c>
      <c r="X56" s="351">
        <f t="shared" si="193"/>
        <v>8353.51</v>
      </c>
      <c r="Y56" s="351">
        <f t="shared" si="193"/>
        <v>7219.0400000000009</v>
      </c>
      <c r="Z56" s="351">
        <f t="shared" si="193"/>
        <v>5704.82</v>
      </c>
      <c r="AA56" s="351">
        <f t="shared" si="193"/>
        <v>0</v>
      </c>
      <c r="AB56" s="351">
        <f t="shared" si="193"/>
        <v>4222.43</v>
      </c>
      <c r="AC56" s="351">
        <f t="shared" si="193"/>
        <v>10218.719999999999</v>
      </c>
      <c r="AD56" s="351">
        <f t="shared" si="193"/>
        <v>5979.58</v>
      </c>
      <c r="AE56" s="351">
        <f t="shared" si="193"/>
        <v>0</v>
      </c>
      <c r="AF56" s="351">
        <f t="shared" si="193"/>
        <v>6705.26</v>
      </c>
      <c r="AG56" s="351">
        <f t="shared" si="193"/>
        <v>5723.15</v>
      </c>
      <c r="AH56" s="351">
        <f t="shared" si="193"/>
        <v>10652.21</v>
      </c>
      <c r="AI56" s="351">
        <f t="shared" si="193"/>
        <v>6425.0599999999995</v>
      </c>
      <c r="AJ56" s="351">
        <f t="shared" si="193"/>
        <v>5470.06</v>
      </c>
      <c r="AK56" s="351">
        <f t="shared" si="193"/>
        <v>0</v>
      </c>
      <c r="AL56" s="351">
        <f t="shared" si="193"/>
        <v>0</v>
      </c>
      <c r="AM56" s="351">
        <f t="shared" si="193"/>
        <v>5784.67</v>
      </c>
      <c r="AN56" s="351">
        <f t="shared" si="193"/>
        <v>5692.78</v>
      </c>
      <c r="AO56" s="351">
        <f t="shared" si="193"/>
        <v>5712.27</v>
      </c>
      <c r="AP56" s="351">
        <f t="shared" si="193"/>
        <v>2379.89</v>
      </c>
      <c r="AQ56" s="351">
        <f t="shared" si="193"/>
        <v>6135.3899999999994</v>
      </c>
      <c r="AR56" s="351">
        <f t="shared" si="193"/>
        <v>6240</v>
      </c>
      <c r="AS56" s="351">
        <f t="shared" si="193"/>
        <v>0</v>
      </c>
      <c r="AT56" s="351">
        <f t="shared" si="193"/>
        <v>47.44</v>
      </c>
      <c r="AU56" s="351">
        <f t="shared" si="193"/>
        <v>0</v>
      </c>
      <c r="AV56" s="351">
        <f t="shared" si="193"/>
        <v>6668.76</v>
      </c>
      <c r="AW56" s="351">
        <f t="shared" si="193"/>
        <v>0</v>
      </c>
      <c r="AX56" s="351">
        <f t="shared" si="193"/>
        <v>0</v>
      </c>
      <c r="AY56" s="351">
        <f t="shared" si="193"/>
        <v>4525.6099999999997</v>
      </c>
      <c r="AZ56" s="351">
        <f t="shared" si="193"/>
        <v>0</v>
      </c>
      <c r="BA56" s="351">
        <f t="shared" si="193"/>
        <v>6955.53</v>
      </c>
      <c r="BB56" s="351">
        <f t="shared" si="193"/>
        <v>644.15</v>
      </c>
      <c r="BC56" s="351">
        <f t="shared" si="193"/>
        <v>0</v>
      </c>
      <c r="BD56" s="351">
        <f t="shared" si="193"/>
        <v>4359.0200000000004</v>
      </c>
      <c r="BE56" s="351">
        <f t="shared" si="193"/>
        <v>6033.35</v>
      </c>
      <c r="BF56" s="351">
        <f t="shared" si="193"/>
        <v>3035.4</v>
      </c>
      <c r="BG56" s="351">
        <f t="shared" si="193"/>
        <v>0</v>
      </c>
      <c r="BH56" s="351">
        <f t="shared" si="193"/>
        <v>204.47</v>
      </c>
      <c r="BI56" s="351">
        <f t="shared" si="193"/>
        <v>4281.37</v>
      </c>
      <c r="BJ56" s="351">
        <f t="shared" si="193"/>
        <v>10298.790000000001</v>
      </c>
      <c r="BK56" s="351">
        <f t="shared" si="193"/>
        <v>565.19000000000005</v>
      </c>
      <c r="BL56" s="351">
        <f t="shared" si="193"/>
        <v>0</v>
      </c>
      <c r="BM56" s="351">
        <f t="shared" si="193"/>
        <v>7071.32</v>
      </c>
      <c r="BN56" s="351">
        <f t="shared" si="193"/>
        <v>0</v>
      </c>
      <c r="BO56" s="351">
        <f t="shared" si="161"/>
        <v>0</v>
      </c>
      <c r="BP56" s="351">
        <f t="shared" si="161"/>
        <v>0</v>
      </c>
      <c r="BQ56" s="351">
        <f t="shared" si="161"/>
        <v>10064.700000000001</v>
      </c>
      <c r="BR56" s="351">
        <f t="shared" si="161"/>
        <v>5924.98</v>
      </c>
      <c r="BS56" s="351">
        <f t="shared" si="161"/>
        <v>796.97</v>
      </c>
      <c r="BT56" s="351">
        <f t="shared" si="161"/>
        <v>0</v>
      </c>
      <c r="BU56" s="351">
        <f t="shared" si="161"/>
        <v>0</v>
      </c>
      <c r="BV56" s="351">
        <f t="shared" si="161"/>
        <v>0</v>
      </c>
      <c r="BW56" s="351">
        <f t="shared" si="161"/>
        <v>6566.76</v>
      </c>
      <c r="BX56" s="351">
        <f t="shared" si="161"/>
        <v>5916.09</v>
      </c>
      <c r="BY56" s="351">
        <f t="shared" si="161"/>
        <v>0</v>
      </c>
      <c r="BZ56" s="351">
        <f t="shared" si="161"/>
        <v>4515.54</v>
      </c>
      <c r="CA56" s="351">
        <f t="shared" si="161"/>
        <v>0</v>
      </c>
      <c r="CB56" s="351">
        <f t="shared" si="161"/>
        <v>4060.95</v>
      </c>
      <c r="CC56" s="351">
        <f t="shared" si="161"/>
        <v>3873.11</v>
      </c>
      <c r="CD56" s="351">
        <f t="shared" si="161"/>
        <v>4214.7299999999996</v>
      </c>
      <c r="CE56" s="351">
        <f t="shared" si="161"/>
        <v>292.52</v>
      </c>
      <c r="CF56" s="351">
        <f t="shared" si="161"/>
        <v>1382.05</v>
      </c>
      <c r="CG56" s="351">
        <f t="shared" si="161"/>
        <v>0</v>
      </c>
      <c r="CH56" s="351">
        <f t="shared" si="161"/>
        <v>0</v>
      </c>
      <c r="CI56" s="351">
        <f t="shared" si="161"/>
        <v>233.01</v>
      </c>
      <c r="CJ56" s="351">
        <f t="shared" si="161"/>
        <v>1007.15</v>
      </c>
      <c r="CK56" s="351">
        <f t="shared" si="161"/>
        <v>1396.9</v>
      </c>
      <c r="CL56" s="351">
        <f t="shared" si="161"/>
        <v>4280.04</v>
      </c>
      <c r="CM56" s="351">
        <f t="shared" si="161"/>
        <v>9442.1200000000008</v>
      </c>
      <c r="CN56" s="351">
        <f t="shared" si="161"/>
        <v>908.71</v>
      </c>
      <c r="CO56" s="351">
        <f t="shared" si="161"/>
        <v>2816</v>
      </c>
      <c r="CP56" s="351">
        <f t="shared" si="161"/>
        <v>3148.68</v>
      </c>
      <c r="CQ56" s="351">
        <f t="shared" si="161"/>
        <v>0</v>
      </c>
      <c r="CR56" s="351">
        <f t="shared" si="161"/>
        <v>9721.18</v>
      </c>
      <c r="CS56" s="351">
        <f t="shared" si="161"/>
        <v>10741.55</v>
      </c>
      <c r="CT56" s="351">
        <f t="shared" si="161"/>
        <v>0</v>
      </c>
      <c r="CU56" s="351">
        <f t="shared" si="161"/>
        <v>4592.16</v>
      </c>
      <c r="CV56" s="351">
        <f t="shared" si="161"/>
        <v>5782.86</v>
      </c>
      <c r="CW56" s="351">
        <f t="shared" si="161"/>
        <v>1398.07</v>
      </c>
      <c r="CX56" s="351">
        <f t="shared" si="161"/>
        <v>9300.3700000000008</v>
      </c>
      <c r="CY56" s="351">
        <f t="shared" si="161"/>
        <v>5799.75</v>
      </c>
      <c r="CZ56" s="351">
        <f t="shared" si="161"/>
        <v>3838.1800000000003</v>
      </c>
      <c r="DA56" s="351">
        <f t="shared" si="161"/>
        <v>4257.99</v>
      </c>
      <c r="DB56" s="351">
        <f t="shared" si="161"/>
        <v>10719</v>
      </c>
      <c r="DC56" s="351">
        <f t="shared" si="161"/>
        <v>2742.92</v>
      </c>
      <c r="DD56" s="351">
        <f t="shared" si="161"/>
        <v>855.28</v>
      </c>
      <c r="DE56" s="351">
        <f t="shared" si="161"/>
        <v>6406.19</v>
      </c>
      <c r="DF56" s="351">
        <f t="shared" si="161"/>
        <v>7942.7800000000007</v>
      </c>
      <c r="DG56" s="351">
        <f t="shared" si="161"/>
        <v>6436.45</v>
      </c>
      <c r="DH56" s="351">
        <f t="shared" si="161"/>
        <v>0</v>
      </c>
      <c r="DI56" s="351">
        <f t="shared" si="161"/>
        <v>5766.23</v>
      </c>
      <c r="DJ56" s="351">
        <f t="shared" si="161"/>
        <v>4076.36</v>
      </c>
      <c r="DK56" s="351">
        <f t="shared" si="161"/>
        <v>516.09</v>
      </c>
      <c r="DL56" s="351">
        <f t="shared" si="161"/>
        <v>0</v>
      </c>
      <c r="DM56" s="351">
        <f t="shared" si="161"/>
        <v>5933.51</v>
      </c>
      <c r="DN56" s="351">
        <f t="shared" si="161"/>
        <v>6272.39</v>
      </c>
      <c r="DO56" s="351">
        <f t="shared" si="161"/>
        <v>5825.13</v>
      </c>
      <c r="DP56" s="351">
        <f t="shared" si="161"/>
        <v>10655.33</v>
      </c>
      <c r="DQ56" s="351">
        <f t="shared" si="161"/>
        <v>5784.98</v>
      </c>
      <c r="DR56" s="351">
        <f t="shared" si="161"/>
        <v>7163.8</v>
      </c>
      <c r="DS56" s="351">
        <f t="shared" si="161"/>
        <v>7619.3099999999995</v>
      </c>
      <c r="DT56" s="351">
        <f t="shared" si="161"/>
        <v>0</v>
      </c>
      <c r="DU56" s="351">
        <f t="shared" si="161"/>
        <v>5455.9</v>
      </c>
      <c r="DV56" s="351">
        <f t="shared" si="161"/>
        <v>9813.66</v>
      </c>
      <c r="DW56" s="351">
        <f t="shared" si="161"/>
        <v>4693.5199999999995</v>
      </c>
      <c r="DX56" s="351">
        <f t="shared" si="161"/>
        <v>6135.3</v>
      </c>
      <c r="DY56" s="351">
        <f t="shared" si="161"/>
        <v>7525.4</v>
      </c>
      <c r="DZ56" s="351">
        <f t="shared" ref="DZ56:GK57" si="194">+IFERROR(1*DZ27+1*DZ41,"")</f>
        <v>5618.54</v>
      </c>
      <c r="EA56" s="351">
        <f t="shared" si="194"/>
        <v>3683.91</v>
      </c>
      <c r="EB56" s="351">
        <f t="shared" si="194"/>
        <v>0</v>
      </c>
      <c r="EC56" s="351">
        <f t="shared" si="194"/>
        <v>2184.7800000000002</v>
      </c>
      <c r="ED56" s="351">
        <f t="shared" si="194"/>
        <v>0</v>
      </c>
      <c r="EE56" s="351">
        <f t="shared" si="194"/>
        <v>0</v>
      </c>
      <c r="EF56" s="351">
        <f t="shared" si="194"/>
        <v>6567.68</v>
      </c>
      <c r="EG56" s="351">
        <f t="shared" si="194"/>
        <v>3903.54</v>
      </c>
      <c r="EH56" s="351">
        <f t="shared" si="194"/>
        <v>6301.3600000000006</v>
      </c>
      <c r="EI56" s="351">
        <f t="shared" si="194"/>
        <v>0</v>
      </c>
      <c r="EJ56" s="351">
        <f t="shared" si="194"/>
        <v>2313.64</v>
      </c>
      <c r="EK56" s="351">
        <f t="shared" si="194"/>
        <v>3741.96</v>
      </c>
      <c r="EL56" s="351">
        <f t="shared" si="194"/>
        <v>6547.89</v>
      </c>
      <c r="EM56" s="351">
        <f t="shared" si="194"/>
        <v>0</v>
      </c>
      <c r="EN56" s="351">
        <f t="shared" si="194"/>
        <v>0</v>
      </c>
      <c r="EO56" s="351">
        <f t="shared" si="194"/>
        <v>0</v>
      </c>
      <c r="EP56" s="351">
        <f t="shared" si="194"/>
        <v>1618.32</v>
      </c>
      <c r="EQ56" s="351">
        <f t="shared" si="194"/>
        <v>4886.34</v>
      </c>
      <c r="ER56" s="351">
        <f t="shared" si="194"/>
        <v>0</v>
      </c>
      <c r="ES56" s="351">
        <f t="shared" si="194"/>
        <v>0</v>
      </c>
      <c r="ET56" s="351">
        <f t="shared" si="194"/>
        <v>6191.35</v>
      </c>
      <c r="EU56" s="351">
        <f t="shared" si="194"/>
        <v>1529.67</v>
      </c>
      <c r="EV56" s="351">
        <f t="shared" si="194"/>
        <v>0</v>
      </c>
      <c r="EW56" s="351">
        <f t="shared" si="194"/>
        <v>57.7</v>
      </c>
      <c r="EX56" s="351">
        <f t="shared" si="194"/>
        <v>0</v>
      </c>
      <c r="EY56" s="351">
        <f t="shared" si="194"/>
        <v>2580.64</v>
      </c>
      <c r="EZ56" s="351">
        <f t="shared" si="194"/>
        <v>5976.3899999999994</v>
      </c>
      <c r="FA56" s="351">
        <f t="shared" si="194"/>
        <v>1505.84</v>
      </c>
      <c r="FB56" s="351">
        <f t="shared" si="194"/>
        <v>7836.34</v>
      </c>
      <c r="FC56" s="351">
        <f t="shared" si="194"/>
        <v>7393.47</v>
      </c>
      <c r="FD56" s="351">
        <f t="shared" si="194"/>
        <v>11239.24</v>
      </c>
      <c r="FE56" s="351">
        <f t="shared" si="194"/>
        <v>4154.6899999999996</v>
      </c>
      <c r="FF56" s="351">
        <f t="shared" si="194"/>
        <v>983.02</v>
      </c>
      <c r="FG56" s="351">
        <f t="shared" si="194"/>
        <v>1742.76</v>
      </c>
      <c r="FH56" s="351">
        <f t="shared" si="194"/>
        <v>0</v>
      </c>
      <c r="FI56" s="351">
        <f t="shared" si="194"/>
        <v>7269.62</v>
      </c>
      <c r="FJ56" s="351">
        <f t="shared" si="194"/>
        <v>0</v>
      </c>
      <c r="FK56" s="351">
        <f t="shared" si="194"/>
        <v>9924.93</v>
      </c>
      <c r="FL56" s="351">
        <f t="shared" si="194"/>
        <v>2148.66</v>
      </c>
      <c r="FM56" s="351">
        <f t="shared" si="194"/>
        <v>1294.76</v>
      </c>
      <c r="FN56" s="351">
        <f t="shared" si="194"/>
        <v>0</v>
      </c>
      <c r="FO56" s="351">
        <f t="shared" si="194"/>
        <v>5937.04</v>
      </c>
      <c r="FP56" s="351">
        <f t="shared" si="194"/>
        <v>2352.89</v>
      </c>
      <c r="FQ56" s="351">
        <f t="shared" si="194"/>
        <v>2323.83</v>
      </c>
      <c r="FR56" s="351">
        <f t="shared" si="194"/>
        <v>8605.5300000000007</v>
      </c>
      <c r="FS56" s="351">
        <f t="shared" si="194"/>
        <v>0</v>
      </c>
      <c r="FT56" s="351">
        <f t="shared" si="194"/>
        <v>0</v>
      </c>
      <c r="FU56" s="351">
        <f t="shared" si="194"/>
        <v>0</v>
      </c>
      <c r="FV56" s="351">
        <f t="shared" si="194"/>
        <v>5788.4</v>
      </c>
      <c r="FW56" s="351">
        <f t="shared" si="194"/>
        <v>4434.71</v>
      </c>
      <c r="FX56" s="351">
        <f t="shared" si="194"/>
        <v>0</v>
      </c>
      <c r="FY56" s="351">
        <f t="shared" si="194"/>
        <v>4800.9399999999996</v>
      </c>
      <c r="FZ56" s="351">
        <f t="shared" si="194"/>
        <v>0</v>
      </c>
      <c r="GA56" s="351">
        <f t="shared" si="194"/>
        <v>2705.69</v>
      </c>
      <c r="GB56" s="351">
        <f t="shared" si="194"/>
        <v>5002.3</v>
      </c>
      <c r="GC56" s="351">
        <f t="shared" si="194"/>
        <v>7946.98</v>
      </c>
      <c r="GD56" s="351">
        <f t="shared" si="194"/>
        <v>1774.1</v>
      </c>
      <c r="GE56" s="351">
        <f t="shared" si="194"/>
        <v>9848.64</v>
      </c>
      <c r="GF56" s="351">
        <f t="shared" si="194"/>
        <v>3874.01</v>
      </c>
      <c r="GG56" s="351">
        <f t="shared" si="194"/>
        <v>0</v>
      </c>
      <c r="GH56" s="351">
        <f t="shared" si="194"/>
        <v>5826.6</v>
      </c>
      <c r="GI56" s="351">
        <f t="shared" si="194"/>
        <v>2498.46</v>
      </c>
      <c r="GJ56" s="351">
        <f t="shared" si="194"/>
        <v>0</v>
      </c>
      <c r="GK56" s="351">
        <f t="shared" si="194"/>
        <v>0</v>
      </c>
      <c r="GL56" s="351">
        <f t="shared" si="162"/>
        <v>5516.45</v>
      </c>
      <c r="GM56" s="351">
        <f t="shared" si="163"/>
        <v>9424.3100000000013</v>
      </c>
      <c r="GN56" s="351">
        <f t="shared" si="163"/>
        <v>0</v>
      </c>
      <c r="GO56" s="351">
        <f t="shared" si="163"/>
        <v>5534.18</v>
      </c>
      <c r="GP56" s="351">
        <f t="shared" si="163"/>
        <v>1716.06</v>
      </c>
      <c r="GQ56" s="351">
        <f t="shared" si="163"/>
        <v>5551.05</v>
      </c>
      <c r="GR56" s="351">
        <f t="shared" si="163"/>
        <v>0</v>
      </c>
      <c r="GS56" s="351">
        <f t="shared" si="163"/>
        <v>0</v>
      </c>
      <c r="GT56" s="351">
        <f t="shared" si="163"/>
        <v>9064.06</v>
      </c>
      <c r="GU56" s="351">
        <f t="shared" si="163"/>
        <v>7767.77</v>
      </c>
      <c r="GV56" s="351">
        <f t="shared" si="163"/>
        <v>1805.44</v>
      </c>
      <c r="GW56" s="351">
        <f t="shared" si="163"/>
        <v>10402.14</v>
      </c>
      <c r="GX56" s="351">
        <f t="shared" si="163"/>
        <v>0</v>
      </c>
      <c r="GY56" s="351">
        <f t="shared" si="163"/>
        <v>4697.41</v>
      </c>
      <c r="GZ56" s="351">
        <f t="shared" si="163"/>
        <v>5818.39</v>
      </c>
      <c r="HA56" s="351">
        <f t="shared" si="163"/>
        <v>916.71</v>
      </c>
      <c r="HB56" s="351">
        <f t="shared" si="163"/>
        <v>6902.42</v>
      </c>
      <c r="HC56" s="351">
        <f t="shared" si="163"/>
        <v>0</v>
      </c>
      <c r="HD56" s="351">
        <f t="shared" si="163"/>
        <v>7171.3700000000008</v>
      </c>
      <c r="HE56" s="351">
        <f t="shared" si="163"/>
        <v>6237.5</v>
      </c>
      <c r="HF56" s="351">
        <f t="shared" si="163"/>
        <v>0</v>
      </c>
      <c r="HG56" s="351">
        <f t="shared" si="163"/>
        <v>1019.32</v>
      </c>
      <c r="HH56" s="351">
        <f t="shared" si="163"/>
        <v>4207.16</v>
      </c>
      <c r="HI56" s="351">
        <f t="shared" si="163"/>
        <v>0</v>
      </c>
      <c r="HJ56" s="351">
        <f t="shared" si="163"/>
        <v>6084.05</v>
      </c>
      <c r="HK56" s="351">
        <f t="shared" si="163"/>
        <v>11614.189999999999</v>
      </c>
      <c r="HL56" s="351">
        <f t="shared" si="163"/>
        <v>0</v>
      </c>
      <c r="HM56" s="351">
        <f t="shared" si="163"/>
        <v>1205.58</v>
      </c>
      <c r="HN56" s="351">
        <f t="shared" si="163"/>
        <v>3014.48</v>
      </c>
      <c r="HO56" s="351">
        <f t="shared" si="163"/>
        <v>6236.65</v>
      </c>
      <c r="HP56" s="351">
        <f t="shared" si="163"/>
        <v>5765.6500000000005</v>
      </c>
      <c r="HQ56" s="351">
        <f t="shared" si="163"/>
        <v>0</v>
      </c>
      <c r="HR56" s="351">
        <f t="shared" si="163"/>
        <v>0</v>
      </c>
      <c r="HS56" s="351">
        <f t="shared" si="163"/>
        <v>5792.52</v>
      </c>
      <c r="HT56" s="351">
        <f t="shared" si="163"/>
        <v>283.14</v>
      </c>
      <c r="HU56" s="351">
        <f t="shared" si="163"/>
        <v>0</v>
      </c>
      <c r="HV56" s="351">
        <f t="shared" si="163"/>
        <v>10606.18</v>
      </c>
      <c r="HW56" s="351">
        <f t="shared" si="163"/>
        <v>9520.92</v>
      </c>
      <c r="HX56" s="351">
        <f t="shared" si="163"/>
        <v>0</v>
      </c>
      <c r="HY56" s="351">
        <f t="shared" si="163"/>
        <v>0</v>
      </c>
      <c r="HZ56" s="351">
        <f t="shared" si="163"/>
        <v>0</v>
      </c>
      <c r="IA56" s="351">
        <f t="shared" si="163"/>
        <v>4551.38</v>
      </c>
      <c r="IB56" s="351">
        <f t="shared" si="163"/>
        <v>6787.76</v>
      </c>
      <c r="IC56" s="351">
        <f t="shared" si="163"/>
        <v>2186.6</v>
      </c>
      <c r="ID56" s="351">
        <f t="shared" si="163"/>
        <v>4204.03</v>
      </c>
      <c r="IE56" s="351">
        <f t="shared" si="163"/>
        <v>6274.87</v>
      </c>
      <c r="IF56" s="351">
        <f t="shared" si="163"/>
        <v>0</v>
      </c>
      <c r="IG56" s="351">
        <f t="shared" si="163"/>
        <v>0</v>
      </c>
      <c r="IH56" s="351">
        <f t="shared" si="163"/>
        <v>4888.9799999999996</v>
      </c>
      <c r="II56" s="351">
        <f t="shared" si="163"/>
        <v>346.63</v>
      </c>
      <c r="IJ56" s="351">
        <f t="shared" si="163"/>
        <v>0</v>
      </c>
      <c r="IK56" s="351">
        <f t="shared" si="163"/>
        <v>3411.56</v>
      </c>
      <c r="IL56" s="351">
        <f t="shared" si="163"/>
        <v>4106.5200000000004</v>
      </c>
      <c r="IM56" s="351">
        <f t="shared" si="163"/>
        <v>6607.73</v>
      </c>
      <c r="IN56" s="351">
        <f t="shared" si="163"/>
        <v>0</v>
      </c>
      <c r="IO56" s="351">
        <f t="shared" si="163"/>
        <v>0</v>
      </c>
      <c r="IP56" s="351">
        <f t="shared" si="163"/>
        <v>5816.18</v>
      </c>
      <c r="IQ56" s="351">
        <f t="shared" si="163"/>
        <v>4460.55</v>
      </c>
      <c r="IR56" s="351">
        <f t="shared" si="163"/>
        <v>182.71</v>
      </c>
      <c r="IS56" s="351">
        <f t="shared" si="163"/>
        <v>0</v>
      </c>
      <c r="IT56" s="351">
        <f t="shared" si="163"/>
        <v>2224.56</v>
      </c>
      <c r="IU56" s="351">
        <f t="shared" si="163"/>
        <v>5841.92</v>
      </c>
      <c r="IV56" s="351">
        <f t="shared" si="163"/>
        <v>0</v>
      </c>
      <c r="IW56" s="351">
        <f t="shared" si="163"/>
        <v>0</v>
      </c>
      <c r="IX56" s="351">
        <f t="shared" ref="IX56:LI57" si="195">+IFERROR(1*IX27+1*IX41,"")</f>
        <v>960.68</v>
      </c>
      <c r="IY56" s="351">
        <f t="shared" si="195"/>
        <v>6010.45</v>
      </c>
      <c r="IZ56" s="351">
        <f t="shared" si="195"/>
        <v>0</v>
      </c>
      <c r="JA56" s="351">
        <f t="shared" si="195"/>
        <v>0</v>
      </c>
      <c r="JB56" s="351">
        <f t="shared" si="195"/>
        <v>4397.1099999999997</v>
      </c>
      <c r="JC56" s="351">
        <f t="shared" si="195"/>
        <v>0</v>
      </c>
      <c r="JD56" s="351">
        <f t="shared" si="195"/>
        <v>5986.7</v>
      </c>
      <c r="JE56" s="351">
        <f t="shared" si="195"/>
        <v>4539.8500000000004</v>
      </c>
      <c r="JF56" s="351">
        <f t="shared" si="195"/>
        <v>6174.4599999999991</v>
      </c>
      <c r="JG56" s="351">
        <f t="shared" si="195"/>
        <v>4045.86</v>
      </c>
      <c r="JH56" s="351">
        <f t="shared" si="195"/>
        <v>5871.17</v>
      </c>
      <c r="JI56" s="351">
        <f t="shared" si="195"/>
        <v>0</v>
      </c>
      <c r="JJ56" s="351">
        <f t="shared" si="195"/>
        <v>5416.71</v>
      </c>
      <c r="JK56" s="351">
        <f t="shared" si="195"/>
        <v>5605.04</v>
      </c>
      <c r="JL56" s="351">
        <f t="shared" si="195"/>
        <v>0</v>
      </c>
      <c r="JM56" s="351">
        <f t="shared" si="195"/>
        <v>0</v>
      </c>
      <c r="JN56" s="351">
        <f t="shared" si="195"/>
        <v>0</v>
      </c>
      <c r="JO56" s="351">
        <f t="shared" si="195"/>
        <v>0</v>
      </c>
      <c r="JP56" s="351">
        <f t="shared" si="195"/>
        <v>0</v>
      </c>
      <c r="JQ56" s="351">
        <f t="shared" si="195"/>
        <v>6612.32</v>
      </c>
      <c r="JR56" s="351">
        <f t="shared" si="195"/>
        <v>0</v>
      </c>
      <c r="JS56" s="351">
        <f t="shared" si="195"/>
        <v>10052.119999999999</v>
      </c>
      <c r="JT56" s="351">
        <f t="shared" si="195"/>
        <v>3477.85</v>
      </c>
      <c r="JU56" s="351">
        <f t="shared" si="195"/>
        <v>79.25</v>
      </c>
      <c r="JV56" s="351">
        <f t="shared" si="195"/>
        <v>9479.9500000000007</v>
      </c>
      <c r="JW56" s="351">
        <f t="shared" si="195"/>
        <v>7578.95</v>
      </c>
      <c r="JX56" s="351">
        <f t="shared" si="195"/>
        <v>4143.53</v>
      </c>
      <c r="JY56" s="351">
        <f t="shared" si="195"/>
        <v>0</v>
      </c>
      <c r="JZ56" s="351">
        <f t="shared" si="195"/>
        <v>6617.59</v>
      </c>
      <c r="KA56" s="351">
        <f t="shared" si="195"/>
        <v>746.26</v>
      </c>
      <c r="KB56" s="351">
        <f t="shared" si="195"/>
        <v>0</v>
      </c>
      <c r="KC56" s="351">
        <f t="shared" si="195"/>
        <v>0</v>
      </c>
      <c r="KD56" s="351">
        <f t="shared" si="195"/>
        <v>0</v>
      </c>
      <c r="KE56" s="351">
        <f t="shared" si="195"/>
        <v>0</v>
      </c>
      <c r="KF56" s="351">
        <f t="shared" si="195"/>
        <v>0</v>
      </c>
      <c r="KG56" s="351">
        <f t="shared" si="195"/>
        <v>5327.6</v>
      </c>
      <c r="KH56" s="351">
        <f t="shared" si="195"/>
        <v>0</v>
      </c>
      <c r="KI56" s="351">
        <f t="shared" si="195"/>
        <v>1059.8399999999999</v>
      </c>
      <c r="KJ56" s="351">
        <f t="shared" si="195"/>
        <v>4196.41</v>
      </c>
      <c r="KK56" s="351">
        <f t="shared" si="195"/>
        <v>7760.7199999999993</v>
      </c>
      <c r="KL56" s="351">
        <f t="shared" si="195"/>
        <v>5996.31</v>
      </c>
      <c r="KM56" s="351">
        <f t="shared" si="195"/>
        <v>0</v>
      </c>
      <c r="KN56" s="351">
        <f t="shared" si="195"/>
        <v>0</v>
      </c>
      <c r="KO56" s="351">
        <f t="shared" si="195"/>
        <v>5927.43</v>
      </c>
      <c r="KP56" s="351">
        <f t="shared" si="195"/>
        <v>4133.1099999999997</v>
      </c>
      <c r="KQ56" s="351">
        <f t="shared" si="195"/>
        <v>129.49</v>
      </c>
      <c r="KR56" s="351">
        <f t="shared" si="195"/>
        <v>0</v>
      </c>
      <c r="KS56" s="351">
        <f t="shared" si="195"/>
        <v>6607.46</v>
      </c>
      <c r="KT56" s="351">
        <f t="shared" si="195"/>
        <v>0</v>
      </c>
      <c r="KU56" s="351">
        <f t="shared" si="195"/>
        <v>1339.43</v>
      </c>
      <c r="KV56" s="351">
        <f t="shared" si="195"/>
        <v>2778.99</v>
      </c>
      <c r="KW56" s="351">
        <f t="shared" si="195"/>
        <v>4040.25</v>
      </c>
      <c r="KX56" s="351">
        <f t="shared" si="195"/>
        <v>9587.2000000000007</v>
      </c>
      <c r="KY56" s="351">
        <f t="shared" si="195"/>
        <v>2568.87</v>
      </c>
      <c r="KZ56" s="351">
        <f t="shared" si="195"/>
        <v>8105.84</v>
      </c>
      <c r="LA56" s="351">
        <f t="shared" si="195"/>
        <v>4888.21</v>
      </c>
      <c r="LB56" s="351">
        <f t="shared" si="195"/>
        <v>1967.1</v>
      </c>
      <c r="LC56" s="351">
        <f t="shared" si="195"/>
        <v>0</v>
      </c>
      <c r="LD56" s="351">
        <f t="shared" si="195"/>
        <v>10546.91</v>
      </c>
      <c r="LE56" s="351">
        <f t="shared" si="195"/>
        <v>4868.66</v>
      </c>
      <c r="LF56" s="351">
        <f t="shared" si="195"/>
        <v>3672.26</v>
      </c>
      <c r="LG56" s="351">
        <f t="shared" si="195"/>
        <v>5476.81</v>
      </c>
      <c r="LH56" s="351">
        <f t="shared" si="195"/>
        <v>8013.51</v>
      </c>
      <c r="LI56" s="351">
        <f t="shared" si="195"/>
        <v>7355.71</v>
      </c>
      <c r="LJ56" s="351">
        <f t="shared" si="164"/>
        <v>0</v>
      </c>
      <c r="LK56" s="351">
        <f t="shared" si="165"/>
        <v>10578.15</v>
      </c>
      <c r="LL56" s="351">
        <f t="shared" si="165"/>
        <v>0</v>
      </c>
      <c r="LM56" s="351">
        <f t="shared" si="165"/>
        <v>617.29</v>
      </c>
      <c r="LN56" s="351">
        <f t="shared" si="165"/>
        <v>9705.34</v>
      </c>
      <c r="LO56" s="351">
        <f t="shared" si="165"/>
        <v>6154.1900000000005</v>
      </c>
      <c r="LP56" s="351">
        <f t="shared" si="165"/>
        <v>0</v>
      </c>
      <c r="LQ56" s="351">
        <f t="shared" si="165"/>
        <v>4480.22</v>
      </c>
      <c r="LR56" s="351">
        <f t="shared" si="165"/>
        <v>2302.15</v>
      </c>
      <c r="LS56" s="351">
        <f t="shared" si="165"/>
        <v>7158.8</v>
      </c>
      <c r="LT56" s="351">
        <f t="shared" si="165"/>
        <v>6732.39</v>
      </c>
      <c r="LU56" s="351">
        <f t="shared" si="165"/>
        <v>8508.0499999999993</v>
      </c>
      <c r="LV56" s="351">
        <f t="shared" si="165"/>
        <v>4126.41</v>
      </c>
      <c r="LW56" s="351">
        <f t="shared" si="165"/>
        <v>6339.94</v>
      </c>
      <c r="LX56" s="351">
        <f t="shared" si="165"/>
        <v>0</v>
      </c>
      <c r="LY56" s="351">
        <f t="shared" si="165"/>
        <v>2171.14</v>
      </c>
      <c r="LZ56" s="351">
        <f t="shared" si="165"/>
        <v>215.78</v>
      </c>
      <c r="MA56" s="351">
        <f t="shared" si="165"/>
        <v>0</v>
      </c>
      <c r="MB56" s="351">
        <f t="shared" si="165"/>
        <v>10898.04</v>
      </c>
      <c r="MC56" s="351">
        <f t="shared" si="165"/>
        <v>6122.13</v>
      </c>
      <c r="MD56" s="351">
        <f t="shared" si="165"/>
        <v>0</v>
      </c>
      <c r="ME56" s="351">
        <f t="shared" si="165"/>
        <v>0</v>
      </c>
      <c r="MF56" s="351">
        <f t="shared" si="165"/>
        <v>3366.56</v>
      </c>
      <c r="MG56" s="351">
        <f t="shared" si="165"/>
        <v>829.35</v>
      </c>
      <c r="MH56" s="351">
        <f t="shared" si="165"/>
        <v>6469.93</v>
      </c>
      <c r="MI56" s="351">
        <f t="shared" si="165"/>
        <v>3094.04</v>
      </c>
      <c r="MJ56" s="351">
        <f t="shared" si="165"/>
        <v>4567.99</v>
      </c>
      <c r="MK56" s="351">
        <f t="shared" si="165"/>
        <v>0</v>
      </c>
      <c r="ML56" s="351">
        <f t="shared" si="165"/>
        <v>0</v>
      </c>
      <c r="MM56" s="351">
        <f t="shared" si="165"/>
        <v>0</v>
      </c>
      <c r="MN56" s="351">
        <f t="shared" si="165"/>
        <v>10785.380000000001</v>
      </c>
      <c r="MO56" s="351">
        <f t="shared" si="165"/>
        <v>1982.95</v>
      </c>
      <c r="MP56" s="351">
        <f t="shared" si="165"/>
        <v>0</v>
      </c>
      <c r="MQ56" s="351">
        <f t="shared" si="165"/>
        <v>0</v>
      </c>
      <c r="MR56" s="351">
        <f t="shared" si="165"/>
        <v>1604.59</v>
      </c>
      <c r="MS56" s="351">
        <f t="shared" si="165"/>
        <v>4677.6100000000006</v>
      </c>
      <c r="MT56" s="351">
        <f t="shared" si="165"/>
        <v>0</v>
      </c>
      <c r="MU56" s="351">
        <f t="shared" si="165"/>
        <v>0</v>
      </c>
      <c r="MV56" s="351">
        <f t="shared" si="165"/>
        <v>0</v>
      </c>
      <c r="MW56" s="351">
        <f t="shared" si="165"/>
        <v>0</v>
      </c>
      <c r="MX56" s="351">
        <f t="shared" si="165"/>
        <v>6018.71</v>
      </c>
      <c r="MY56" s="351">
        <f t="shared" si="165"/>
        <v>5658.39</v>
      </c>
      <c r="MZ56" s="351">
        <f t="shared" si="165"/>
        <v>0</v>
      </c>
      <c r="NA56" s="351">
        <f t="shared" si="165"/>
        <v>8115.08</v>
      </c>
      <c r="NB56" s="351">
        <f t="shared" si="165"/>
        <v>2770.17</v>
      </c>
      <c r="NC56" s="351">
        <f t="shared" si="165"/>
        <v>5591.69</v>
      </c>
      <c r="ND56" s="351">
        <f t="shared" si="165"/>
        <v>5644</v>
      </c>
      <c r="NE56" s="351">
        <f t="shared" si="165"/>
        <v>0</v>
      </c>
      <c r="NF56" s="351">
        <f t="shared" si="165"/>
        <v>4142.99</v>
      </c>
      <c r="NG56" s="351">
        <f t="shared" si="165"/>
        <v>5282.04</v>
      </c>
      <c r="NH56" s="351">
        <f t="shared" si="165"/>
        <v>11486.85</v>
      </c>
      <c r="NI56" s="351">
        <f t="shared" si="165"/>
        <v>3421.8</v>
      </c>
      <c r="NJ56" s="351">
        <f t="shared" si="165"/>
        <v>4336.0200000000004</v>
      </c>
      <c r="NK56" s="351">
        <f t="shared" si="165"/>
        <v>6132.25</v>
      </c>
      <c r="NL56" s="351">
        <f t="shared" si="165"/>
        <v>0</v>
      </c>
      <c r="NM56" s="351">
        <f t="shared" si="165"/>
        <v>1819.7</v>
      </c>
      <c r="NN56" s="351">
        <f t="shared" si="165"/>
        <v>0</v>
      </c>
      <c r="NO56" s="351">
        <f t="shared" si="165"/>
        <v>2761.37</v>
      </c>
      <c r="NP56" s="351">
        <f t="shared" si="165"/>
        <v>3937.66</v>
      </c>
      <c r="NQ56" s="351">
        <f t="shared" si="165"/>
        <v>0</v>
      </c>
      <c r="NR56" s="351">
        <f t="shared" si="165"/>
        <v>219.77</v>
      </c>
      <c r="NS56" s="351">
        <f t="shared" si="165"/>
        <v>7019.41</v>
      </c>
      <c r="NT56" s="351">
        <f t="shared" si="165"/>
        <v>0</v>
      </c>
      <c r="NU56" s="351">
        <f t="shared" si="165"/>
        <v>0</v>
      </c>
      <c r="NV56" s="351">
        <f t="shared" ref="NV56:QG57" si="196">+IFERROR(1*NV27+1*NV41,"")</f>
        <v>6656.27</v>
      </c>
      <c r="NW56" s="351">
        <f t="shared" si="196"/>
        <v>3297.3</v>
      </c>
      <c r="NX56" s="351">
        <f t="shared" si="196"/>
        <v>6512.4</v>
      </c>
      <c r="NY56" s="351">
        <f t="shared" si="196"/>
        <v>0</v>
      </c>
      <c r="NZ56" s="351">
        <f t="shared" si="196"/>
        <v>0</v>
      </c>
      <c r="OA56" s="351">
        <f t="shared" si="196"/>
        <v>0</v>
      </c>
      <c r="OB56" s="351">
        <f t="shared" si="196"/>
        <v>0</v>
      </c>
      <c r="OC56" s="351">
        <f t="shared" si="196"/>
        <v>4612.58</v>
      </c>
      <c r="OD56" s="351">
        <f t="shared" si="196"/>
        <v>5476.81</v>
      </c>
      <c r="OE56" s="351">
        <f t="shared" si="196"/>
        <v>9898.52</v>
      </c>
      <c r="OF56" s="351">
        <f t="shared" si="196"/>
        <v>4121.01</v>
      </c>
      <c r="OG56" s="351">
        <f t="shared" si="196"/>
        <v>4414.1899999999996</v>
      </c>
      <c r="OH56" s="351">
        <f t="shared" si="196"/>
        <v>6497.67</v>
      </c>
      <c r="OI56" s="351">
        <f t="shared" si="196"/>
        <v>0</v>
      </c>
      <c r="OJ56" s="351">
        <f t="shared" si="196"/>
        <v>4511.24</v>
      </c>
      <c r="OK56" s="351">
        <f t="shared" si="196"/>
        <v>8140.55</v>
      </c>
      <c r="OL56" s="351">
        <f t="shared" si="196"/>
        <v>4393.42</v>
      </c>
      <c r="OM56" s="351">
        <f t="shared" si="196"/>
        <v>5645.54</v>
      </c>
      <c r="ON56" s="351">
        <f t="shared" si="196"/>
        <v>6311.76</v>
      </c>
      <c r="OO56" s="351">
        <f t="shared" si="196"/>
        <v>8284.0399999999991</v>
      </c>
      <c r="OP56" s="351">
        <f t="shared" si="196"/>
        <v>0</v>
      </c>
      <c r="OQ56" s="351">
        <f t="shared" si="196"/>
        <v>0</v>
      </c>
      <c r="OR56" s="351">
        <f t="shared" si="196"/>
        <v>0</v>
      </c>
      <c r="OS56" s="351">
        <f t="shared" si="196"/>
        <v>2402.36</v>
      </c>
      <c r="OT56" s="351">
        <f t="shared" si="196"/>
        <v>1197.0999999999999</v>
      </c>
      <c r="OU56" s="351">
        <f t="shared" si="196"/>
        <v>0</v>
      </c>
      <c r="OV56" s="351">
        <f t="shared" si="196"/>
        <v>0</v>
      </c>
      <c r="OW56" s="351">
        <f t="shared" si="196"/>
        <v>2013.72</v>
      </c>
      <c r="OX56" s="351">
        <f t="shared" si="196"/>
        <v>2101.09</v>
      </c>
      <c r="OY56" s="351">
        <f t="shared" si="196"/>
        <v>0</v>
      </c>
      <c r="OZ56" s="351">
        <f t="shared" si="196"/>
        <v>0</v>
      </c>
      <c r="PA56" s="351">
        <f t="shared" si="196"/>
        <v>4051.53</v>
      </c>
      <c r="PB56" s="351">
        <f t="shared" si="196"/>
        <v>2639.12</v>
      </c>
      <c r="PC56" s="351">
        <f t="shared" si="196"/>
        <v>9162.65</v>
      </c>
      <c r="PD56" s="351">
        <f t="shared" si="196"/>
        <v>7497.42</v>
      </c>
      <c r="PE56" s="351">
        <f t="shared" si="196"/>
        <v>0</v>
      </c>
      <c r="PF56" s="351">
        <f t="shared" si="196"/>
        <v>0</v>
      </c>
      <c r="PG56" s="351">
        <f t="shared" si="196"/>
        <v>0</v>
      </c>
      <c r="PH56" s="351">
        <f t="shared" si="196"/>
        <v>0</v>
      </c>
      <c r="PI56" s="351">
        <f t="shared" si="196"/>
        <v>0</v>
      </c>
      <c r="PJ56" s="351">
        <f t="shared" si="196"/>
        <v>0</v>
      </c>
      <c r="PK56" s="351">
        <f t="shared" si="196"/>
        <v>5774.53</v>
      </c>
      <c r="PL56" s="351">
        <f t="shared" si="196"/>
        <v>0</v>
      </c>
      <c r="PM56" s="351">
        <f t="shared" si="196"/>
        <v>4305.3999999999996</v>
      </c>
      <c r="PN56" s="351">
        <f t="shared" si="196"/>
        <v>6237.5300000000007</v>
      </c>
      <c r="PO56" s="351">
        <f t="shared" si="196"/>
        <v>3610.02</v>
      </c>
      <c r="PP56" s="351">
        <f t="shared" si="196"/>
        <v>0</v>
      </c>
      <c r="PQ56" s="351">
        <f t="shared" si="196"/>
        <v>5989.82</v>
      </c>
      <c r="PR56" s="351">
        <f t="shared" si="196"/>
        <v>0</v>
      </c>
      <c r="PS56" s="351">
        <f t="shared" si="196"/>
        <v>0</v>
      </c>
      <c r="PT56" s="351">
        <f t="shared" si="196"/>
        <v>2962.61</v>
      </c>
      <c r="PU56" s="351">
        <f t="shared" si="196"/>
        <v>5649.36</v>
      </c>
      <c r="PV56" s="351">
        <f t="shared" si="196"/>
        <v>4355.8100000000004</v>
      </c>
      <c r="PW56" s="351">
        <f t="shared" si="196"/>
        <v>5544.3</v>
      </c>
      <c r="PX56" s="351">
        <f t="shared" si="196"/>
        <v>2021.1</v>
      </c>
      <c r="PY56" s="351">
        <f t="shared" si="196"/>
        <v>5279.49</v>
      </c>
      <c r="PZ56" s="351">
        <f t="shared" si="196"/>
        <v>5479.44</v>
      </c>
      <c r="QA56" s="351">
        <f t="shared" si="196"/>
        <v>0</v>
      </c>
      <c r="QB56" s="351">
        <f t="shared" si="196"/>
        <v>2864.81</v>
      </c>
      <c r="QC56" s="351">
        <f t="shared" si="196"/>
        <v>8707.49</v>
      </c>
      <c r="QD56" s="351">
        <f t="shared" si="196"/>
        <v>10306.24</v>
      </c>
      <c r="QE56" s="351">
        <f t="shared" si="196"/>
        <v>0</v>
      </c>
      <c r="QF56" s="351">
        <f t="shared" si="196"/>
        <v>0</v>
      </c>
      <c r="QG56" s="351">
        <f t="shared" si="196"/>
        <v>0</v>
      </c>
      <c r="QH56" s="351">
        <f t="shared" si="166"/>
        <v>0</v>
      </c>
      <c r="QI56" s="351">
        <f t="shared" si="167"/>
        <v>9988.42</v>
      </c>
      <c r="QJ56" s="351">
        <f t="shared" si="167"/>
        <v>6481.77</v>
      </c>
      <c r="QK56" s="351">
        <f t="shared" si="167"/>
        <v>6720.65</v>
      </c>
      <c r="QL56" s="351">
        <f t="shared" si="167"/>
        <v>3484.83</v>
      </c>
      <c r="QM56" s="351">
        <f t="shared" si="167"/>
        <v>0</v>
      </c>
      <c r="QN56" s="351">
        <f t="shared" si="167"/>
        <v>0</v>
      </c>
      <c r="QO56" s="351">
        <f t="shared" si="167"/>
        <v>0</v>
      </c>
      <c r="QP56" s="351">
        <f t="shared" si="167"/>
        <v>2300.5</v>
      </c>
      <c r="QQ56" s="351">
        <f t="shared" si="167"/>
        <v>11124.43</v>
      </c>
      <c r="QR56" s="351">
        <f t="shared" si="167"/>
        <v>0</v>
      </c>
      <c r="QS56" s="351">
        <f t="shared" si="167"/>
        <v>6119.39</v>
      </c>
      <c r="QT56" s="351">
        <f t="shared" si="167"/>
        <v>2679.55</v>
      </c>
      <c r="QU56" s="351">
        <f t="shared" si="167"/>
        <v>6219.62</v>
      </c>
      <c r="QV56" s="351">
        <f t="shared" si="167"/>
        <v>5648.99</v>
      </c>
      <c r="QW56" s="351">
        <f t="shared" si="167"/>
        <v>5946.77</v>
      </c>
      <c r="QX56" s="351">
        <f t="shared" si="167"/>
        <v>7933.9500000000007</v>
      </c>
      <c r="QY56" s="351">
        <f t="shared" si="167"/>
        <v>0</v>
      </c>
      <c r="QZ56" s="351">
        <f t="shared" si="167"/>
        <v>8938.86</v>
      </c>
      <c r="RA56" s="351">
        <f t="shared" si="167"/>
        <v>6814.01</v>
      </c>
      <c r="RB56" s="351">
        <f t="shared" si="167"/>
        <v>4636.3599999999997</v>
      </c>
      <c r="RC56" s="351">
        <f t="shared" si="167"/>
        <v>3129.67</v>
      </c>
      <c r="RD56" s="351">
        <f t="shared" si="167"/>
        <v>0</v>
      </c>
      <c r="RE56" s="351">
        <f t="shared" si="167"/>
        <v>1454.52</v>
      </c>
      <c r="RF56" s="351">
        <f t="shared" si="167"/>
        <v>4322.59</v>
      </c>
      <c r="RG56" s="351">
        <f t="shared" si="167"/>
        <v>7901.13</v>
      </c>
      <c r="RH56" s="351">
        <f t="shared" si="167"/>
        <v>8516.49</v>
      </c>
      <c r="RI56" s="351">
        <f t="shared" si="167"/>
        <v>0</v>
      </c>
      <c r="RJ56" s="351">
        <f t="shared" si="167"/>
        <v>0</v>
      </c>
      <c r="RK56" s="351">
        <f t="shared" si="167"/>
        <v>6029.65</v>
      </c>
      <c r="RL56" s="351">
        <f t="shared" si="167"/>
        <v>10360.67</v>
      </c>
      <c r="RM56" s="351">
        <f t="shared" si="167"/>
        <v>2942.08</v>
      </c>
      <c r="RN56" s="351">
        <f t="shared" si="167"/>
        <v>0</v>
      </c>
      <c r="RO56" s="351">
        <f t="shared" si="167"/>
        <v>0</v>
      </c>
      <c r="RP56" s="351">
        <f t="shared" si="167"/>
        <v>4011.05</v>
      </c>
      <c r="RQ56" s="351">
        <f t="shared" si="167"/>
        <v>233.77</v>
      </c>
      <c r="RR56" s="351">
        <f t="shared" si="167"/>
        <v>4134.0200000000004</v>
      </c>
      <c r="RS56" s="351">
        <f t="shared" si="167"/>
        <v>6083.45</v>
      </c>
      <c r="RT56" s="351">
        <f t="shared" si="167"/>
        <v>6405.69</v>
      </c>
      <c r="RU56" s="351">
        <f t="shared" si="167"/>
        <v>8492.5</v>
      </c>
      <c r="RV56" s="351">
        <f t="shared" si="167"/>
        <v>6770.52</v>
      </c>
      <c r="RW56" s="351">
        <f t="shared" si="167"/>
        <v>10252.67</v>
      </c>
      <c r="RX56" s="351">
        <f t="shared" si="167"/>
        <v>6263.82</v>
      </c>
      <c r="RY56" s="351">
        <f t="shared" si="167"/>
        <v>6884.91</v>
      </c>
      <c r="RZ56" s="351">
        <f t="shared" si="167"/>
        <v>0</v>
      </c>
      <c r="SA56" s="351">
        <f t="shared" si="167"/>
        <v>0</v>
      </c>
      <c r="SB56" s="351">
        <f t="shared" si="167"/>
        <v>0</v>
      </c>
      <c r="SC56" s="351">
        <f t="shared" si="167"/>
        <v>8708.0299999999988</v>
      </c>
      <c r="SD56" s="351">
        <f t="shared" si="167"/>
        <v>0</v>
      </c>
      <c r="SE56" s="351">
        <f t="shared" si="167"/>
        <v>6168.66</v>
      </c>
      <c r="SF56" s="351">
        <f t="shared" si="167"/>
        <v>0</v>
      </c>
      <c r="SG56" s="351">
        <f t="shared" si="167"/>
        <v>279.25</v>
      </c>
      <c r="SI56" s="25">
        <f t="shared" si="176"/>
        <v>3506.0505800000001</v>
      </c>
      <c r="SQ56" s="247">
        <f t="shared" si="177"/>
        <v>2017</v>
      </c>
      <c r="SR56" s="247">
        <f t="shared" si="178"/>
        <v>163</v>
      </c>
      <c r="SS56" s="247">
        <f t="shared" si="179"/>
        <v>479</v>
      </c>
      <c r="ST56" s="247">
        <f t="shared" si="180"/>
        <v>500</v>
      </c>
      <c r="SU56" s="247">
        <f t="shared" si="181"/>
        <v>500</v>
      </c>
      <c r="SV56" s="247">
        <f t="shared" si="182"/>
        <v>500</v>
      </c>
      <c r="SW56" s="247">
        <f t="shared" si="183"/>
        <v>500</v>
      </c>
      <c r="SX56" s="247">
        <f t="shared" si="184"/>
        <v>500</v>
      </c>
      <c r="SY56" s="247">
        <f t="shared" si="185"/>
        <v>500</v>
      </c>
      <c r="SZ56" s="247">
        <f t="shared" si="186"/>
        <v>500</v>
      </c>
      <c r="TA56" s="25"/>
      <c r="TB56" s="168">
        <f t="shared" si="187"/>
        <v>0.32600000000000001</v>
      </c>
      <c r="TC56" s="168">
        <f t="shared" si="188"/>
        <v>0.63200000000000001</v>
      </c>
      <c r="TD56" s="168">
        <f t="shared" si="168"/>
        <v>4.2000000000000003E-2</v>
      </c>
      <c r="TE56" s="168">
        <f t="shared" si="169"/>
        <v>0</v>
      </c>
      <c r="TF56" s="168">
        <f t="shared" si="170"/>
        <v>0</v>
      </c>
      <c r="TG56" s="168">
        <f t="shared" si="171"/>
        <v>0</v>
      </c>
      <c r="TH56" s="168">
        <f t="shared" si="172"/>
        <v>0</v>
      </c>
      <c r="TI56" s="168">
        <f t="shared" si="173"/>
        <v>0</v>
      </c>
      <c r="TJ56" s="168">
        <f t="shared" si="174"/>
        <v>0</v>
      </c>
      <c r="TK56" s="94">
        <f t="shared" si="189"/>
        <v>1</v>
      </c>
      <c r="TM56">
        <v>4</v>
      </c>
      <c r="TP56" s="477">
        <f>+SMALL(B56:SG56,ROUND(SZ56*$TP$15,0))</f>
        <v>0</v>
      </c>
      <c r="TQ56" s="477">
        <f t="shared" si="190"/>
        <v>6018.71</v>
      </c>
      <c r="TR56" s="25">
        <f t="shared" si="191"/>
        <v>3506.0505800000001</v>
      </c>
      <c r="TS56">
        <f>+RANK(SI56,B56:SI56,1)</f>
        <v>255</v>
      </c>
      <c r="TT56" s="168">
        <f>+TS56/SZ56</f>
        <v>0.51</v>
      </c>
      <c r="TV56" s="168">
        <f t="shared" si="192"/>
        <v>0.32600000000000001</v>
      </c>
    </row>
    <row r="57" spans="1:542">
      <c r="A57" s="227">
        <v>2018</v>
      </c>
      <c r="B57" s="351">
        <f t="shared" si="175"/>
        <v>6272.9</v>
      </c>
      <c r="C57" s="351">
        <f t="shared" si="193"/>
        <v>0</v>
      </c>
      <c r="D57" s="351">
        <f t="shared" si="193"/>
        <v>6044.69</v>
      </c>
      <c r="E57" s="351">
        <f t="shared" si="193"/>
        <v>216.7</v>
      </c>
      <c r="F57" s="351">
        <f t="shared" si="193"/>
        <v>5662.67</v>
      </c>
      <c r="G57" s="351">
        <f t="shared" si="193"/>
        <v>0</v>
      </c>
      <c r="H57" s="351">
        <f t="shared" si="193"/>
        <v>1825.61</v>
      </c>
      <c r="I57" s="351">
        <f t="shared" si="193"/>
        <v>0</v>
      </c>
      <c r="J57" s="351">
        <f t="shared" si="193"/>
        <v>7949.15</v>
      </c>
      <c r="K57" s="351">
        <f t="shared" si="193"/>
        <v>0</v>
      </c>
      <c r="L57" s="351">
        <f t="shared" si="193"/>
        <v>907.97</v>
      </c>
      <c r="M57" s="351">
        <f t="shared" si="193"/>
        <v>0</v>
      </c>
      <c r="N57" s="351">
        <f t="shared" si="193"/>
        <v>0</v>
      </c>
      <c r="O57" s="351">
        <f t="shared" si="193"/>
        <v>5728.63</v>
      </c>
      <c r="P57" s="351">
        <f t="shared" si="193"/>
        <v>3350.53</v>
      </c>
      <c r="Q57" s="351">
        <f t="shared" si="193"/>
        <v>0</v>
      </c>
      <c r="R57" s="351">
        <f t="shared" si="193"/>
        <v>5475.45</v>
      </c>
      <c r="S57" s="351">
        <f t="shared" si="193"/>
        <v>6475.64</v>
      </c>
      <c r="T57" s="351">
        <f t="shared" si="193"/>
        <v>0</v>
      </c>
      <c r="U57" s="351">
        <f t="shared" si="193"/>
        <v>3872.53</v>
      </c>
      <c r="V57" s="351">
        <f t="shared" si="193"/>
        <v>4042.06</v>
      </c>
      <c r="W57" s="351">
        <f t="shared" si="193"/>
        <v>0</v>
      </c>
      <c r="X57" s="351">
        <f t="shared" si="193"/>
        <v>0</v>
      </c>
      <c r="Y57" s="351">
        <f t="shared" si="193"/>
        <v>4186.13</v>
      </c>
      <c r="Z57" s="351">
        <f t="shared" si="193"/>
        <v>5705.03</v>
      </c>
      <c r="AA57" s="351">
        <f t="shared" si="193"/>
        <v>3659.73</v>
      </c>
      <c r="AB57" s="351">
        <f t="shared" si="193"/>
        <v>6107.49</v>
      </c>
      <c r="AC57" s="351">
        <f t="shared" si="193"/>
        <v>7379.7</v>
      </c>
      <c r="AD57" s="351">
        <f t="shared" si="193"/>
        <v>0</v>
      </c>
      <c r="AE57" s="351">
        <f t="shared" si="193"/>
        <v>5991.35</v>
      </c>
      <c r="AF57" s="351">
        <f t="shared" si="193"/>
        <v>0</v>
      </c>
      <c r="AG57" s="351">
        <f t="shared" si="193"/>
        <v>3508.49</v>
      </c>
      <c r="AH57" s="351">
        <f t="shared" si="193"/>
        <v>3835.01</v>
      </c>
      <c r="AI57" s="351">
        <f t="shared" si="193"/>
        <v>1699.21</v>
      </c>
      <c r="AJ57" s="351">
        <f t="shared" si="193"/>
        <v>5377.95</v>
      </c>
      <c r="AK57" s="351">
        <f t="shared" si="193"/>
        <v>6373.51</v>
      </c>
      <c r="AL57" s="351">
        <f t="shared" si="193"/>
        <v>6133.6</v>
      </c>
      <c r="AM57" s="351">
        <f t="shared" si="193"/>
        <v>2183.29</v>
      </c>
      <c r="AN57" s="351">
        <f t="shared" si="193"/>
        <v>5601.25</v>
      </c>
      <c r="AO57" s="351">
        <f t="shared" si="193"/>
        <v>0</v>
      </c>
      <c r="AP57" s="351">
        <f t="shared" si="193"/>
        <v>0</v>
      </c>
      <c r="AQ57" s="351">
        <f t="shared" si="193"/>
        <v>6976.4699999999993</v>
      </c>
      <c r="AR57" s="351">
        <f t="shared" si="193"/>
        <v>4669.29</v>
      </c>
      <c r="AS57" s="351">
        <f t="shared" si="193"/>
        <v>0</v>
      </c>
      <c r="AT57" s="351">
        <f t="shared" si="193"/>
        <v>0</v>
      </c>
      <c r="AU57" s="351">
        <f t="shared" si="193"/>
        <v>0</v>
      </c>
      <c r="AV57" s="351">
        <f t="shared" si="193"/>
        <v>0</v>
      </c>
      <c r="AW57" s="351">
        <f t="shared" si="193"/>
        <v>6273.66</v>
      </c>
      <c r="AX57" s="351">
        <f t="shared" si="193"/>
        <v>5980.87</v>
      </c>
      <c r="AY57" s="351">
        <f t="shared" si="193"/>
        <v>7626.0300000000007</v>
      </c>
      <c r="AZ57" s="351">
        <f t="shared" si="193"/>
        <v>5781.36</v>
      </c>
      <c r="BA57" s="351">
        <f t="shared" si="193"/>
        <v>0</v>
      </c>
      <c r="BB57" s="351">
        <f t="shared" si="193"/>
        <v>0</v>
      </c>
      <c r="BC57" s="351">
        <f t="shared" si="193"/>
        <v>4283.3</v>
      </c>
      <c r="BD57" s="351">
        <f t="shared" si="193"/>
        <v>0</v>
      </c>
      <c r="BE57" s="351">
        <f t="shared" si="193"/>
        <v>0</v>
      </c>
      <c r="BF57" s="351">
        <f t="shared" si="193"/>
        <v>0</v>
      </c>
      <c r="BG57" s="351">
        <f t="shared" si="193"/>
        <v>0</v>
      </c>
      <c r="BH57" s="351">
        <f t="shared" si="193"/>
        <v>6105.72</v>
      </c>
      <c r="BI57" s="351">
        <f t="shared" si="193"/>
        <v>5999.64</v>
      </c>
      <c r="BJ57" s="351">
        <f t="shared" si="193"/>
        <v>0</v>
      </c>
      <c r="BK57" s="351">
        <f t="shared" si="193"/>
        <v>0</v>
      </c>
      <c r="BL57" s="351">
        <f t="shared" si="193"/>
        <v>8297.67</v>
      </c>
      <c r="BM57" s="351">
        <f t="shared" si="193"/>
        <v>6064.24</v>
      </c>
      <c r="BN57" s="351">
        <f t="shared" si="193"/>
        <v>0</v>
      </c>
      <c r="BO57" s="351">
        <f t="shared" ref="BO57:DZ57" si="197">+IFERROR(1*BO28+1*BO42,"")</f>
        <v>5848.49</v>
      </c>
      <c r="BP57" s="351">
        <f t="shared" si="197"/>
        <v>0</v>
      </c>
      <c r="BQ57" s="351">
        <f t="shared" si="197"/>
        <v>1458.85</v>
      </c>
      <c r="BR57" s="351">
        <f t="shared" si="197"/>
        <v>5083.22</v>
      </c>
      <c r="BS57" s="351">
        <f t="shared" si="197"/>
        <v>6065.39</v>
      </c>
      <c r="BT57" s="351">
        <f t="shared" si="197"/>
        <v>0</v>
      </c>
      <c r="BU57" s="351">
        <f t="shared" si="197"/>
        <v>0</v>
      </c>
      <c r="BV57" s="351">
        <f t="shared" si="197"/>
        <v>6813.51</v>
      </c>
      <c r="BW57" s="351">
        <f t="shared" si="197"/>
        <v>6052.59</v>
      </c>
      <c r="BX57" s="351">
        <f t="shared" si="197"/>
        <v>630.15</v>
      </c>
      <c r="BY57" s="351">
        <f t="shared" si="197"/>
        <v>0</v>
      </c>
      <c r="BZ57" s="351">
        <f t="shared" si="197"/>
        <v>0</v>
      </c>
      <c r="CA57" s="351">
        <f t="shared" si="197"/>
        <v>6253.24</v>
      </c>
      <c r="CB57" s="351">
        <f t="shared" si="197"/>
        <v>0</v>
      </c>
      <c r="CC57" s="351">
        <f t="shared" si="197"/>
        <v>1183.6600000000001</v>
      </c>
      <c r="CD57" s="351">
        <f t="shared" si="197"/>
        <v>0</v>
      </c>
      <c r="CE57" s="351">
        <f t="shared" si="197"/>
        <v>5853.73</v>
      </c>
      <c r="CF57" s="351">
        <f t="shared" si="197"/>
        <v>6771.6</v>
      </c>
      <c r="CG57" s="351">
        <f t="shared" si="197"/>
        <v>0</v>
      </c>
      <c r="CH57" s="351">
        <f t="shared" si="197"/>
        <v>0</v>
      </c>
      <c r="CI57" s="351">
        <f t="shared" si="197"/>
        <v>4241.28</v>
      </c>
      <c r="CJ57" s="351">
        <f t="shared" si="197"/>
        <v>1953.06</v>
      </c>
      <c r="CK57" s="351">
        <f t="shared" si="197"/>
        <v>0</v>
      </c>
      <c r="CL57" s="351">
        <f t="shared" si="197"/>
        <v>0</v>
      </c>
      <c r="CM57" s="351">
        <f t="shared" si="197"/>
        <v>0</v>
      </c>
      <c r="CN57" s="351">
        <f t="shared" si="197"/>
        <v>0</v>
      </c>
      <c r="CO57" s="351">
        <f t="shared" si="197"/>
        <v>3576.53</v>
      </c>
      <c r="CP57" s="351">
        <f t="shared" si="197"/>
        <v>6043.91</v>
      </c>
      <c r="CQ57" s="351">
        <f t="shared" si="197"/>
        <v>0</v>
      </c>
      <c r="CR57" s="351">
        <f t="shared" si="197"/>
        <v>5462.87</v>
      </c>
      <c r="CS57" s="351">
        <f t="shared" si="197"/>
        <v>6187.63</v>
      </c>
      <c r="CT57" s="351">
        <f t="shared" si="197"/>
        <v>10303.16</v>
      </c>
      <c r="CU57" s="351">
        <f t="shared" si="197"/>
        <v>3867.98</v>
      </c>
      <c r="CV57" s="351">
        <f t="shared" si="197"/>
        <v>0</v>
      </c>
      <c r="CW57" s="351">
        <f t="shared" si="197"/>
        <v>0</v>
      </c>
      <c r="CX57" s="351">
        <f t="shared" si="197"/>
        <v>6209.63</v>
      </c>
      <c r="CY57" s="351">
        <f t="shared" si="197"/>
        <v>0</v>
      </c>
      <c r="CZ57" s="351">
        <f t="shared" si="197"/>
        <v>0</v>
      </c>
      <c r="DA57" s="351">
        <f t="shared" si="197"/>
        <v>0</v>
      </c>
      <c r="DB57" s="351">
        <f t="shared" si="197"/>
        <v>8414.99</v>
      </c>
      <c r="DC57" s="351">
        <f t="shared" si="197"/>
        <v>3350.76</v>
      </c>
      <c r="DD57" s="351">
        <f t="shared" si="197"/>
        <v>2889.3199999999997</v>
      </c>
      <c r="DE57" s="351">
        <f t="shared" si="197"/>
        <v>6131.09</v>
      </c>
      <c r="DF57" s="351">
        <f t="shared" si="197"/>
        <v>0</v>
      </c>
      <c r="DG57" s="351">
        <f t="shared" si="197"/>
        <v>0</v>
      </c>
      <c r="DH57" s="351">
        <f t="shared" si="197"/>
        <v>0</v>
      </c>
      <c r="DI57" s="351">
        <f t="shared" si="197"/>
        <v>7341.2300000000005</v>
      </c>
      <c r="DJ57" s="351">
        <f t="shared" si="197"/>
        <v>0</v>
      </c>
      <c r="DK57" s="351">
        <f t="shared" si="197"/>
        <v>0</v>
      </c>
      <c r="DL57" s="351">
        <f t="shared" si="197"/>
        <v>0</v>
      </c>
      <c r="DM57" s="351">
        <f t="shared" si="197"/>
        <v>0</v>
      </c>
      <c r="DN57" s="351">
        <f t="shared" si="197"/>
        <v>3553.94</v>
      </c>
      <c r="DO57" s="351">
        <f t="shared" si="197"/>
        <v>0</v>
      </c>
      <c r="DP57" s="351">
        <f t="shared" si="197"/>
        <v>5983.07</v>
      </c>
      <c r="DQ57" s="351">
        <f t="shared" si="197"/>
        <v>0</v>
      </c>
      <c r="DR57" s="351">
        <f t="shared" si="197"/>
        <v>6295.94</v>
      </c>
      <c r="DS57" s="351">
        <f t="shared" si="197"/>
        <v>0</v>
      </c>
      <c r="DT57" s="351">
        <f t="shared" si="197"/>
        <v>0</v>
      </c>
      <c r="DU57" s="351">
        <f t="shared" si="197"/>
        <v>6928.1399999999994</v>
      </c>
      <c r="DV57" s="351">
        <f t="shared" si="197"/>
        <v>0</v>
      </c>
      <c r="DW57" s="351">
        <f t="shared" si="197"/>
        <v>0</v>
      </c>
      <c r="DX57" s="351">
        <f t="shared" si="197"/>
        <v>0</v>
      </c>
      <c r="DY57" s="351">
        <f t="shared" si="197"/>
        <v>2528.65</v>
      </c>
      <c r="DZ57" s="351">
        <f t="shared" si="197"/>
        <v>0</v>
      </c>
      <c r="EA57" s="351">
        <f t="shared" si="194"/>
        <v>0</v>
      </c>
      <c r="EB57" s="351">
        <f t="shared" si="194"/>
        <v>6585.86</v>
      </c>
      <c r="EC57" s="351">
        <f t="shared" si="194"/>
        <v>8601.2099999999991</v>
      </c>
      <c r="ED57" s="351">
        <f t="shared" si="194"/>
        <v>2743.28</v>
      </c>
      <c r="EE57" s="351">
        <f t="shared" si="194"/>
        <v>0</v>
      </c>
      <c r="EF57" s="351">
        <f t="shared" si="194"/>
        <v>4128.92</v>
      </c>
      <c r="EG57" s="351">
        <f t="shared" si="194"/>
        <v>1258.29</v>
      </c>
      <c r="EH57" s="351">
        <f t="shared" si="194"/>
        <v>0</v>
      </c>
      <c r="EI57" s="351">
        <f t="shared" si="194"/>
        <v>0</v>
      </c>
      <c r="EJ57" s="351">
        <f t="shared" si="194"/>
        <v>0</v>
      </c>
      <c r="EK57" s="351">
        <f t="shared" si="194"/>
        <v>6092.8</v>
      </c>
      <c r="EL57" s="351">
        <f t="shared" si="194"/>
        <v>1966.5</v>
      </c>
      <c r="EM57" s="351">
        <f t="shared" si="194"/>
        <v>5667.38</v>
      </c>
      <c r="EN57" s="351">
        <f t="shared" si="194"/>
        <v>0</v>
      </c>
      <c r="EO57" s="351">
        <f t="shared" si="194"/>
        <v>7956.2</v>
      </c>
      <c r="EP57" s="351">
        <f t="shared" si="194"/>
        <v>5747.39</v>
      </c>
      <c r="EQ57" s="351">
        <f t="shared" si="194"/>
        <v>4338.83</v>
      </c>
      <c r="ER57" s="351">
        <f t="shared" si="194"/>
        <v>0</v>
      </c>
      <c r="ES57" s="351">
        <f t="shared" si="194"/>
        <v>0</v>
      </c>
      <c r="ET57" s="351">
        <f t="shared" si="194"/>
        <v>5806.89</v>
      </c>
      <c r="EU57" s="351">
        <f t="shared" si="194"/>
        <v>0</v>
      </c>
      <c r="EV57" s="351">
        <f t="shared" si="194"/>
        <v>5844.67</v>
      </c>
      <c r="EW57" s="351">
        <f t="shared" si="194"/>
        <v>0</v>
      </c>
      <c r="EX57" s="351">
        <f t="shared" si="194"/>
        <v>5516.3</v>
      </c>
      <c r="EY57" s="351">
        <f t="shared" si="194"/>
        <v>0</v>
      </c>
      <c r="EZ57" s="351">
        <f t="shared" si="194"/>
        <v>0</v>
      </c>
      <c r="FA57" s="351">
        <f t="shared" si="194"/>
        <v>0</v>
      </c>
      <c r="FB57" s="351">
        <f t="shared" si="194"/>
        <v>2765.6</v>
      </c>
      <c r="FC57" s="351">
        <f t="shared" si="194"/>
        <v>7020.37</v>
      </c>
      <c r="FD57" s="351">
        <f t="shared" si="194"/>
        <v>0</v>
      </c>
      <c r="FE57" s="351">
        <f t="shared" si="194"/>
        <v>0</v>
      </c>
      <c r="FF57" s="351">
        <f t="shared" si="194"/>
        <v>6086.34</v>
      </c>
      <c r="FG57" s="351">
        <f t="shared" si="194"/>
        <v>0</v>
      </c>
      <c r="FH57" s="351">
        <f t="shared" si="194"/>
        <v>0</v>
      </c>
      <c r="FI57" s="351">
        <f t="shared" si="194"/>
        <v>0</v>
      </c>
      <c r="FJ57" s="351">
        <f t="shared" si="194"/>
        <v>0</v>
      </c>
      <c r="FK57" s="351">
        <f t="shared" si="194"/>
        <v>0</v>
      </c>
      <c r="FL57" s="351">
        <f t="shared" si="194"/>
        <v>0</v>
      </c>
      <c r="FM57" s="351">
        <f t="shared" si="194"/>
        <v>191.82</v>
      </c>
      <c r="FN57" s="351">
        <f t="shared" si="194"/>
        <v>0</v>
      </c>
      <c r="FO57" s="351">
        <f t="shared" si="194"/>
        <v>0</v>
      </c>
      <c r="FP57" s="351">
        <f t="shared" si="194"/>
        <v>2508.89</v>
      </c>
      <c r="FQ57" s="351">
        <f t="shared" si="194"/>
        <v>0</v>
      </c>
      <c r="FR57" s="351">
        <f t="shared" si="194"/>
        <v>0</v>
      </c>
      <c r="FS57" s="351">
        <f t="shared" si="194"/>
        <v>6233.22</v>
      </c>
      <c r="FT57" s="351">
        <f t="shared" si="194"/>
        <v>5403.62</v>
      </c>
      <c r="FU57" s="351">
        <f t="shared" si="194"/>
        <v>0</v>
      </c>
      <c r="FV57" s="351">
        <f t="shared" si="194"/>
        <v>0</v>
      </c>
      <c r="FW57" s="351">
        <f t="shared" si="194"/>
        <v>6088.3</v>
      </c>
      <c r="FX57" s="351">
        <f t="shared" si="194"/>
        <v>5185.3</v>
      </c>
      <c r="FY57" s="351">
        <f t="shared" si="194"/>
        <v>5819.66</v>
      </c>
      <c r="FZ57" s="351">
        <f t="shared" si="194"/>
        <v>0</v>
      </c>
      <c r="GA57" s="351">
        <f t="shared" si="194"/>
        <v>0</v>
      </c>
      <c r="GB57" s="351">
        <f t="shared" si="194"/>
        <v>5318.2</v>
      </c>
      <c r="GC57" s="351">
        <f t="shared" si="194"/>
        <v>0</v>
      </c>
      <c r="GD57" s="351">
        <f t="shared" si="194"/>
        <v>0</v>
      </c>
      <c r="GE57" s="351">
        <f t="shared" si="194"/>
        <v>0</v>
      </c>
      <c r="GF57" s="351">
        <f t="shared" si="194"/>
        <v>0</v>
      </c>
      <c r="GG57" s="351">
        <f t="shared" si="194"/>
        <v>0</v>
      </c>
      <c r="GH57" s="351">
        <f t="shared" si="194"/>
        <v>0</v>
      </c>
      <c r="GI57" s="351">
        <f t="shared" si="194"/>
        <v>6182.88</v>
      </c>
      <c r="GJ57" s="351">
        <f t="shared" si="194"/>
        <v>0</v>
      </c>
      <c r="GK57" s="351">
        <f t="shared" si="194"/>
        <v>6964.06</v>
      </c>
      <c r="GL57" s="351">
        <f t="shared" si="162"/>
        <v>1906.09</v>
      </c>
      <c r="GM57" s="351">
        <f t="shared" ref="GM57:IX57" si="198">+IFERROR(1*GM28+1*GM42,"")</f>
        <v>0</v>
      </c>
      <c r="GN57" s="351">
        <f t="shared" si="198"/>
        <v>0</v>
      </c>
      <c r="GO57" s="351">
        <f t="shared" si="198"/>
        <v>5421.98</v>
      </c>
      <c r="GP57" s="351">
        <f t="shared" si="198"/>
        <v>5789.72</v>
      </c>
      <c r="GQ57" s="351">
        <f t="shared" si="198"/>
        <v>0</v>
      </c>
      <c r="GR57" s="351">
        <f t="shared" si="198"/>
        <v>5878.6</v>
      </c>
      <c r="GS57" s="351">
        <f t="shared" si="198"/>
        <v>0</v>
      </c>
      <c r="GT57" s="351">
        <f t="shared" si="198"/>
        <v>0</v>
      </c>
      <c r="GU57" s="351">
        <f t="shared" si="198"/>
        <v>1936.88</v>
      </c>
      <c r="GV57" s="351">
        <f t="shared" si="198"/>
        <v>2119.83</v>
      </c>
      <c r="GW57" s="351">
        <f t="shared" si="198"/>
        <v>0</v>
      </c>
      <c r="GX57" s="351">
        <f t="shared" si="198"/>
        <v>5689.92</v>
      </c>
      <c r="GY57" s="351">
        <f t="shared" si="198"/>
        <v>2125.5500000000002</v>
      </c>
      <c r="GZ57" s="351">
        <f t="shared" si="198"/>
        <v>0</v>
      </c>
      <c r="HA57" s="351">
        <f t="shared" si="198"/>
        <v>6232.51</v>
      </c>
      <c r="HB57" s="351">
        <f t="shared" si="198"/>
        <v>0</v>
      </c>
      <c r="HC57" s="351">
        <f t="shared" si="198"/>
        <v>0</v>
      </c>
      <c r="HD57" s="351">
        <f t="shared" si="198"/>
        <v>0</v>
      </c>
      <c r="HE57" s="351">
        <f t="shared" si="198"/>
        <v>5927.08</v>
      </c>
      <c r="HF57" s="351">
        <f t="shared" si="198"/>
        <v>0</v>
      </c>
      <c r="HG57" s="351">
        <f t="shared" si="198"/>
        <v>907.92</v>
      </c>
      <c r="HH57" s="351">
        <f t="shared" si="198"/>
        <v>3206.36</v>
      </c>
      <c r="HI57" s="351">
        <f t="shared" si="198"/>
        <v>0</v>
      </c>
      <c r="HJ57" s="351">
        <f t="shared" si="198"/>
        <v>241.55</v>
      </c>
      <c r="HK57" s="351">
        <f t="shared" si="198"/>
        <v>6995.53</v>
      </c>
      <c r="HL57" s="351">
        <f t="shared" si="198"/>
        <v>0</v>
      </c>
      <c r="HM57" s="351">
        <f t="shared" si="198"/>
        <v>1639.49</v>
      </c>
      <c r="HN57" s="351">
        <f t="shared" si="198"/>
        <v>2683.96</v>
      </c>
      <c r="HO57" s="351">
        <f t="shared" si="198"/>
        <v>7859.47</v>
      </c>
      <c r="HP57" s="351">
        <f t="shared" si="198"/>
        <v>0</v>
      </c>
      <c r="HQ57" s="351">
        <f t="shared" si="198"/>
        <v>0</v>
      </c>
      <c r="HR57" s="351">
        <f t="shared" si="198"/>
        <v>5742.84</v>
      </c>
      <c r="HS57" s="351">
        <f t="shared" si="198"/>
        <v>0</v>
      </c>
      <c r="HT57" s="351">
        <f t="shared" si="198"/>
        <v>0</v>
      </c>
      <c r="HU57" s="351">
        <f t="shared" si="198"/>
        <v>5876.25</v>
      </c>
      <c r="HV57" s="351">
        <f t="shared" si="198"/>
        <v>2016.71</v>
      </c>
      <c r="HW57" s="351">
        <f t="shared" si="198"/>
        <v>0</v>
      </c>
      <c r="HX57" s="351">
        <f t="shared" si="198"/>
        <v>0</v>
      </c>
      <c r="HY57" s="351">
        <f t="shared" si="198"/>
        <v>0</v>
      </c>
      <c r="HZ57" s="351">
        <f t="shared" si="198"/>
        <v>0</v>
      </c>
      <c r="IA57" s="351">
        <f t="shared" si="198"/>
        <v>2403.31</v>
      </c>
      <c r="IB57" s="351">
        <f t="shared" si="198"/>
        <v>5975.94</v>
      </c>
      <c r="IC57" s="351">
        <f t="shared" si="198"/>
        <v>483.02</v>
      </c>
      <c r="ID57" s="351">
        <f t="shared" si="198"/>
        <v>0</v>
      </c>
      <c r="IE57" s="351">
        <f t="shared" si="198"/>
        <v>0</v>
      </c>
      <c r="IF57" s="351">
        <f t="shared" si="198"/>
        <v>0</v>
      </c>
      <c r="IG57" s="351">
        <f t="shared" si="198"/>
        <v>0</v>
      </c>
      <c r="IH57" s="351">
        <f t="shared" si="198"/>
        <v>0</v>
      </c>
      <c r="II57" s="351">
        <f t="shared" si="198"/>
        <v>5941.34</v>
      </c>
      <c r="IJ57" s="351">
        <f t="shared" si="198"/>
        <v>4973.91</v>
      </c>
      <c r="IK57" s="351">
        <f t="shared" si="198"/>
        <v>0</v>
      </c>
      <c r="IL57" s="351">
        <f t="shared" si="198"/>
        <v>3873.42</v>
      </c>
      <c r="IM57" s="351">
        <f t="shared" si="198"/>
        <v>0</v>
      </c>
      <c r="IN57" s="351">
        <f t="shared" si="198"/>
        <v>3516.21</v>
      </c>
      <c r="IO57" s="351">
        <f t="shared" si="198"/>
        <v>0</v>
      </c>
      <c r="IP57" s="351">
        <f t="shared" si="198"/>
        <v>0</v>
      </c>
      <c r="IQ57" s="351">
        <f t="shared" si="198"/>
        <v>0</v>
      </c>
      <c r="IR57" s="351">
        <f t="shared" si="198"/>
        <v>0</v>
      </c>
      <c r="IS57" s="351">
        <f t="shared" si="198"/>
        <v>5742.4400000000005</v>
      </c>
      <c r="IT57" s="351">
        <f t="shared" si="198"/>
        <v>5866.94</v>
      </c>
      <c r="IU57" s="351">
        <f t="shared" si="198"/>
        <v>0</v>
      </c>
      <c r="IV57" s="351">
        <f t="shared" si="198"/>
        <v>0</v>
      </c>
      <c r="IW57" s="351">
        <f t="shared" si="198"/>
        <v>0</v>
      </c>
      <c r="IX57" s="351">
        <f t="shared" si="198"/>
        <v>0</v>
      </c>
      <c r="IY57" s="351">
        <f t="shared" si="195"/>
        <v>0</v>
      </c>
      <c r="IZ57" s="351">
        <f t="shared" si="195"/>
        <v>6253.71</v>
      </c>
      <c r="JA57" s="351">
        <f t="shared" si="195"/>
        <v>4453.68</v>
      </c>
      <c r="JB57" s="351">
        <f t="shared" si="195"/>
        <v>0</v>
      </c>
      <c r="JC57" s="351">
        <f t="shared" si="195"/>
        <v>6478.62</v>
      </c>
      <c r="JD57" s="351">
        <f t="shared" si="195"/>
        <v>0</v>
      </c>
      <c r="JE57" s="351">
        <f t="shared" si="195"/>
        <v>0</v>
      </c>
      <c r="JF57" s="351">
        <f t="shared" si="195"/>
        <v>0</v>
      </c>
      <c r="JG57" s="351">
        <f t="shared" si="195"/>
        <v>6188.7</v>
      </c>
      <c r="JH57" s="351">
        <f t="shared" si="195"/>
        <v>0</v>
      </c>
      <c r="JI57" s="351">
        <f t="shared" si="195"/>
        <v>2448.14</v>
      </c>
      <c r="JJ57" s="351">
        <f t="shared" si="195"/>
        <v>5954.52</v>
      </c>
      <c r="JK57" s="351">
        <f t="shared" si="195"/>
        <v>5532.06</v>
      </c>
      <c r="JL57" s="351">
        <f t="shared" si="195"/>
        <v>1427.93</v>
      </c>
      <c r="JM57" s="351">
        <f t="shared" si="195"/>
        <v>0</v>
      </c>
      <c r="JN57" s="351">
        <f t="shared" si="195"/>
        <v>6150.99</v>
      </c>
      <c r="JO57" s="351">
        <f t="shared" si="195"/>
        <v>5705.2</v>
      </c>
      <c r="JP57" s="351">
        <f t="shared" si="195"/>
        <v>0</v>
      </c>
      <c r="JQ57" s="351">
        <f t="shared" si="195"/>
        <v>0</v>
      </c>
      <c r="JR57" s="351">
        <f t="shared" si="195"/>
        <v>0</v>
      </c>
      <c r="JS57" s="351">
        <f t="shared" si="195"/>
        <v>6228.8</v>
      </c>
      <c r="JT57" s="351">
        <f t="shared" si="195"/>
        <v>2871.9</v>
      </c>
      <c r="JU57" s="351">
        <f t="shared" si="195"/>
        <v>4549.34</v>
      </c>
      <c r="JV57" s="351">
        <f t="shared" si="195"/>
        <v>0</v>
      </c>
      <c r="JW57" s="351">
        <f t="shared" si="195"/>
        <v>0</v>
      </c>
      <c r="JX57" s="351">
        <f t="shared" si="195"/>
        <v>4002.64</v>
      </c>
      <c r="JY57" s="351">
        <f t="shared" si="195"/>
        <v>5972.92</v>
      </c>
      <c r="JZ57" s="351">
        <f t="shared" si="195"/>
        <v>6854.4</v>
      </c>
      <c r="KA57" s="351">
        <f t="shared" si="195"/>
        <v>1102.32</v>
      </c>
      <c r="KB57" s="351">
        <f t="shared" si="195"/>
        <v>0</v>
      </c>
      <c r="KC57" s="351">
        <f t="shared" si="195"/>
        <v>6239.09</v>
      </c>
      <c r="KD57" s="351">
        <f t="shared" si="195"/>
        <v>1983.99</v>
      </c>
      <c r="KE57" s="351">
        <f t="shared" si="195"/>
        <v>3441.47</v>
      </c>
      <c r="KF57" s="351">
        <f t="shared" si="195"/>
        <v>0</v>
      </c>
      <c r="KG57" s="351">
        <f t="shared" si="195"/>
        <v>6664.94</v>
      </c>
      <c r="KH57" s="351">
        <f t="shared" si="195"/>
        <v>5685.06</v>
      </c>
      <c r="KI57" s="351">
        <f t="shared" si="195"/>
        <v>0</v>
      </c>
      <c r="KJ57" s="351">
        <f t="shared" si="195"/>
        <v>0</v>
      </c>
      <c r="KK57" s="351">
        <f t="shared" si="195"/>
        <v>0</v>
      </c>
      <c r="KL57" s="351">
        <f t="shared" si="195"/>
        <v>0</v>
      </c>
      <c r="KM57" s="351">
        <f t="shared" si="195"/>
        <v>6223.01</v>
      </c>
      <c r="KN57" s="351">
        <f t="shared" si="195"/>
        <v>0</v>
      </c>
      <c r="KO57" s="351">
        <f t="shared" si="195"/>
        <v>5724.46</v>
      </c>
      <c r="KP57" s="351">
        <f t="shared" si="195"/>
        <v>0</v>
      </c>
      <c r="KQ57" s="351">
        <f t="shared" si="195"/>
        <v>0</v>
      </c>
      <c r="KR57" s="351">
        <f t="shared" si="195"/>
        <v>0</v>
      </c>
      <c r="KS57" s="351">
        <f t="shared" si="195"/>
        <v>815.52</v>
      </c>
      <c r="KT57" s="351">
        <f t="shared" si="195"/>
        <v>0</v>
      </c>
      <c r="KU57" s="351">
        <f t="shared" si="195"/>
        <v>0</v>
      </c>
      <c r="KV57" s="351">
        <f t="shared" si="195"/>
        <v>40.880000000000003</v>
      </c>
      <c r="KW57" s="351">
        <f t="shared" si="195"/>
        <v>0</v>
      </c>
      <c r="KX57" s="351">
        <f t="shared" si="195"/>
        <v>0</v>
      </c>
      <c r="KY57" s="351">
        <f t="shared" si="195"/>
        <v>0</v>
      </c>
      <c r="KZ57" s="351">
        <f t="shared" si="195"/>
        <v>8676.18</v>
      </c>
      <c r="LA57" s="351">
        <f t="shared" si="195"/>
        <v>0</v>
      </c>
      <c r="LB57" s="351">
        <f t="shared" si="195"/>
        <v>6997.68</v>
      </c>
      <c r="LC57" s="351">
        <f t="shared" si="195"/>
        <v>0</v>
      </c>
      <c r="LD57" s="351">
        <f t="shared" si="195"/>
        <v>5864.46</v>
      </c>
      <c r="LE57" s="351">
        <f t="shared" si="195"/>
        <v>5984.94</v>
      </c>
      <c r="LF57" s="351">
        <f t="shared" si="195"/>
        <v>0</v>
      </c>
      <c r="LG57" s="351">
        <f t="shared" si="195"/>
        <v>5381.1</v>
      </c>
      <c r="LH57" s="351">
        <f t="shared" si="195"/>
        <v>0</v>
      </c>
      <c r="LI57" s="351">
        <f t="shared" si="195"/>
        <v>6031.01</v>
      </c>
      <c r="LJ57" s="351">
        <f t="shared" si="164"/>
        <v>0</v>
      </c>
      <c r="LK57" s="351">
        <f t="shared" ref="LK57:NV57" si="199">+IFERROR(1*LK28+1*LK42,"")</f>
        <v>0</v>
      </c>
      <c r="LL57" s="351">
        <f t="shared" si="199"/>
        <v>253.26</v>
      </c>
      <c r="LM57" s="351">
        <f t="shared" si="199"/>
        <v>0</v>
      </c>
      <c r="LN57" s="351">
        <f t="shared" si="199"/>
        <v>0</v>
      </c>
      <c r="LO57" s="351">
        <f t="shared" si="199"/>
        <v>0</v>
      </c>
      <c r="LP57" s="351">
        <f t="shared" si="199"/>
        <v>6255.73</v>
      </c>
      <c r="LQ57" s="351">
        <f t="shared" si="199"/>
        <v>5843.55</v>
      </c>
      <c r="LR57" s="351">
        <f t="shared" si="199"/>
        <v>10215.700000000001</v>
      </c>
      <c r="LS57" s="351">
        <f t="shared" si="199"/>
        <v>0</v>
      </c>
      <c r="LT57" s="351">
        <f t="shared" si="199"/>
        <v>6589.78</v>
      </c>
      <c r="LU57" s="351">
        <f t="shared" si="199"/>
        <v>0</v>
      </c>
      <c r="LV57" s="351">
        <f t="shared" si="199"/>
        <v>0</v>
      </c>
      <c r="LW57" s="351">
        <f t="shared" si="199"/>
        <v>6176.95</v>
      </c>
      <c r="LX57" s="351">
        <f t="shared" si="199"/>
        <v>7745.1399999999994</v>
      </c>
      <c r="LY57" s="351">
        <f t="shared" si="199"/>
        <v>0</v>
      </c>
      <c r="LZ57" s="351">
        <f t="shared" si="199"/>
        <v>0</v>
      </c>
      <c r="MA57" s="351">
        <f t="shared" si="199"/>
        <v>5676.9</v>
      </c>
      <c r="MB57" s="351">
        <f t="shared" si="199"/>
        <v>4727.8</v>
      </c>
      <c r="MC57" s="351">
        <f t="shared" si="199"/>
        <v>0</v>
      </c>
      <c r="MD57" s="351">
        <f t="shared" si="199"/>
        <v>0</v>
      </c>
      <c r="ME57" s="351">
        <f t="shared" si="199"/>
        <v>5893.19</v>
      </c>
      <c r="MF57" s="351">
        <f t="shared" si="199"/>
        <v>1733.74</v>
      </c>
      <c r="MG57" s="351">
        <f t="shared" si="199"/>
        <v>6047.58</v>
      </c>
      <c r="MH57" s="351">
        <f t="shared" si="199"/>
        <v>5978.02</v>
      </c>
      <c r="MI57" s="351">
        <f t="shared" si="199"/>
        <v>9109.4599999999991</v>
      </c>
      <c r="MJ57" s="351">
        <f t="shared" si="199"/>
        <v>0</v>
      </c>
      <c r="MK57" s="351">
        <f t="shared" si="199"/>
        <v>0</v>
      </c>
      <c r="ML57" s="351">
        <f t="shared" si="199"/>
        <v>3910.11</v>
      </c>
      <c r="MM57" s="351">
        <f t="shared" si="199"/>
        <v>5880.4</v>
      </c>
      <c r="MN57" s="351">
        <f t="shared" si="199"/>
        <v>0</v>
      </c>
      <c r="MO57" s="351">
        <f t="shared" si="199"/>
        <v>0</v>
      </c>
      <c r="MP57" s="351">
        <f t="shared" si="199"/>
        <v>5704.39</v>
      </c>
      <c r="MQ57" s="351">
        <f t="shared" si="199"/>
        <v>5714.7699999999995</v>
      </c>
      <c r="MR57" s="351">
        <f t="shared" si="199"/>
        <v>2195.5</v>
      </c>
      <c r="MS57" s="351">
        <f t="shared" si="199"/>
        <v>5528.49</v>
      </c>
      <c r="MT57" s="351">
        <f t="shared" si="199"/>
        <v>10449.75</v>
      </c>
      <c r="MU57" s="351">
        <f t="shared" si="199"/>
        <v>0</v>
      </c>
      <c r="MV57" s="351">
        <f t="shared" si="199"/>
        <v>0</v>
      </c>
      <c r="MW57" s="351">
        <f t="shared" si="199"/>
        <v>849.03</v>
      </c>
      <c r="MX57" s="351">
        <f t="shared" si="199"/>
        <v>0</v>
      </c>
      <c r="MY57" s="351">
        <f t="shared" si="199"/>
        <v>5402.66</v>
      </c>
      <c r="MZ57" s="351">
        <f t="shared" si="199"/>
        <v>0</v>
      </c>
      <c r="NA57" s="351">
        <f t="shared" si="199"/>
        <v>0</v>
      </c>
      <c r="NB57" s="351">
        <f t="shared" si="199"/>
        <v>0</v>
      </c>
      <c r="NC57" s="351">
        <f t="shared" si="199"/>
        <v>0</v>
      </c>
      <c r="ND57" s="351">
        <f t="shared" si="199"/>
        <v>0</v>
      </c>
      <c r="NE57" s="351">
        <f t="shared" si="199"/>
        <v>5933.75</v>
      </c>
      <c r="NF57" s="351">
        <f t="shared" si="199"/>
        <v>2680.4</v>
      </c>
      <c r="NG57" s="351">
        <f t="shared" si="199"/>
        <v>7983.83</v>
      </c>
      <c r="NH57" s="351">
        <f t="shared" si="199"/>
        <v>0</v>
      </c>
      <c r="NI57" s="351">
        <f t="shared" si="199"/>
        <v>658.23</v>
      </c>
      <c r="NJ57" s="351">
        <f t="shared" si="199"/>
        <v>2627.14</v>
      </c>
      <c r="NK57" s="351">
        <f t="shared" si="199"/>
        <v>0</v>
      </c>
      <c r="NL57" s="351">
        <f t="shared" si="199"/>
        <v>0</v>
      </c>
      <c r="NM57" s="351">
        <f t="shared" si="199"/>
        <v>0</v>
      </c>
      <c r="NN57" s="351">
        <f t="shared" si="199"/>
        <v>0</v>
      </c>
      <c r="NO57" s="351">
        <f t="shared" si="199"/>
        <v>0</v>
      </c>
      <c r="NP57" s="351">
        <f t="shared" si="199"/>
        <v>4613.05</v>
      </c>
      <c r="NQ57" s="351">
        <f t="shared" si="199"/>
        <v>0</v>
      </c>
      <c r="NR57" s="351">
        <f t="shared" si="199"/>
        <v>0</v>
      </c>
      <c r="NS57" s="351">
        <f t="shared" si="199"/>
        <v>6943.04</v>
      </c>
      <c r="NT57" s="351">
        <f t="shared" si="199"/>
        <v>0</v>
      </c>
      <c r="NU57" s="351">
        <f t="shared" si="199"/>
        <v>0</v>
      </c>
      <c r="NV57" s="351">
        <f t="shared" si="199"/>
        <v>8469.01</v>
      </c>
      <c r="NW57" s="351">
        <f t="shared" si="196"/>
        <v>4983.9399999999996</v>
      </c>
      <c r="NX57" s="351">
        <f t="shared" si="196"/>
        <v>0</v>
      </c>
      <c r="NY57" s="351">
        <f t="shared" si="196"/>
        <v>6449.25</v>
      </c>
      <c r="NZ57" s="351">
        <f t="shared" si="196"/>
        <v>0</v>
      </c>
      <c r="OA57" s="351">
        <f t="shared" si="196"/>
        <v>0</v>
      </c>
      <c r="OB57" s="351">
        <f t="shared" si="196"/>
        <v>3884.23</v>
      </c>
      <c r="OC57" s="351">
        <f t="shared" si="196"/>
        <v>0</v>
      </c>
      <c r="OD57" s="351">
        <f t="shared" si="196"/>
        <v>0</v>
      </c>
      <c r="OE57" s="351">
        <f t="shared" si="196"/>
        <v>0</v>
      </c>
      <c r="OF57" s="351">
        <f t="shared" si="196"/>
        <v>0</v>
      </c>
      <c r="OG57" s="351">
        <f t="shared" si="196"/>
        <v>5450.29</v>
      </c>
      <c r="OH57" s="351">
        <f t="shared" si="196"/>
        <v>0</v>
      </c>
      <c r="OI57" s="351">
        <f t="shared" si="196"/>
        <v>0</v>
      </c>
      <c r="OJ57" s="351">
        <f t="shared" si="196"/>
        <v>0</v>
      </c>
      <c r="OK57" s="351">
        <f t="shared" si="196"/>
        <v>5602.19</v>
      </c>
      <c r="OL57" s="351">
        <f t="shared" si="196"/>
        <v>5890.76</v>
      </c>
      <c r="OM57" s="351">
        <f t="shared" si="196"/>
        <v>3912.82</v>
      </c>
      <c r="ON57" s="351">
        <f t="shared" si="196"/>
        <v>6309.57</v>
      </c>
      <c r="OO57" s="351">
        <f t="shared" si="196"/>
        <v>0</v>
      </c>
      <c r="OP57" s="351">
        <f t="shared" si="196"/>
        <v>10581.91</v>
      </c>
      <c r="OQ57" s="351">
        <f t="shared" si="196"/>
        <v>0</v>
      </c>
      <c r="OR57" s="351">
        <f t="shared" si="196"/>
        <v>6096.95</v>
      </c>
      <c r="OS57" s="351">
        <f t="shared" si="196"/>
        <v>6407.14</v>
      </c>
      <c r="OT57" s="351">
        <f t="shared" si="196"/>
        <v>0</v>
      </c>
      <c r="OU57" s="351">
        <f t="shared" si="196"/>
        <v>0</v>
      </c>
      <c r="OV57" s="351">
        <f t="shared" si="196"/>
        <v>0</v>
      </c>
      <c r="OW57" s="351">
        <f t="shared" si="196"/>
        <v>6356.32</v>
      </c>
      <c r="OX57" s="351">
        <f t="shared" si="196"/>
        <v>0</v>
      </c>
      <c r="OY57" s="351">
        <f t="shared" si="196"/>
        <v>0</v>
      </c>
      <c r="OZ57" s="351">
        <f t="shared" si="196"/>
        <v>0</v>
      </c>
      <c r="PA57" s="351">
        <f t="shared" si="196"/>
        <v>5721.46</v>
      </c>
      <c r="PB57" s="351">
        <f t="shared" si="196"/>
        <v>0</v>
      </c>
      <c r="PC57" s="351">
        <f t="shared" si="196"/>
        <v>0</v>
      </c>
      <c r="PD57" s="351">
        <f t="shared" si="196"/>
        <v>0</v>
      </c>
      <c r="PE57" s="351">
        <f t="shared" si="196"/>
        <v>5628.31</v>
      </c>
      <c r="PF57" s="351">
        <f t="shared" si="196"/>
        <v>6167.05</v>
      </c>
      <c r="PG57" s="351">
        <f t="shared" si="196"/>
        <v>2552.4699999999998</v>
      </c>
      <c r="PH57" s="351">
        <f t="shared" si="196"/>
        <v>5395.66</v>
      </c>
      <c r="PI57" s="351">
        <f t="shared" si="196"/>
        <v>1843.29</v>
      </c>
      <c r="PJ57" s="351">
        <f t="shared" si="196"/>
        <v>0</v>
      </c>
      <c r="PK57" s="351">
        <f t="shared" si="196"/>
        <v>0</v>
      </c>
      <c r="PL57" s="351">
        <f t="shared" si="196"/>
        <v>0</v>
      </c>
      <c r="PM57" s="351">
        <f t="shared" si="196"/>
        <v>1911.28</v>
      </c>
      <c r="PN57" s="351">
        <f t="shared" si="196"/>
        <v>0</v>
      </c>
      <c r="PO57" s="351">
        <f t="shared" si="196"/>
        <v>0</v>
      </c>
      <c r="PP57" s="351">
        <f t="shared" si="196"/>
        <v>0</v>
      </c>
      <c r="PQ57" s="351">
        <f t="shared" si="196"/>
        <v>0</v>
      </c>
      <c r="PR57" s="351">
        <f t="shared" si="196"/>
        <v>1248.42</v>
      </c>
      <c r="PS57" s="351">
        <f t="shared" si="196"/>
        <v>0</v>
      </c>
      <c r="PT57" s="351">
        <f t="shared" si="196"/>
        <v>0</v>
      </c>
      <c r="PU57" s="351">
        <f t="shared" si="196"/>
        <v>0</v>
      </c>
      <c r="PV57" s="351">
        <f t="shared" si="196"/>
        <v>0</v>
      </c>
      <c r="PW57" s="351">
        <f t="shared" si="196"/>
        <v>5431.42</v>
      </c>
      <c r="PX57" s="351">
        <f t="shared" si="196"/>
        <v>1928.25</v>
      </c>
      <c r="PY57" s="351">
        <f t="shared" si="196"/>
        <v>5614.06</v>
      </c>
      <c r="PZ57" s="351">
        <f t="shared" si="196"/>
        <v>0</v>
      </c>
      <c r="QA57" s="351">
        <f t="shared" si="196"/>
        <v>1404.06</v>
      </c>
      <c r="QB57" s="351">
        <f t="shared" si="196"/>
        <v>5982.64</v>
      </c>
      <c r="QC57" s="351">
        <f t="shared" si="196"/>
        <v>0</v>
      </c>
      <c r="QD57" s="351">
        <f t="shared" si="196"/>
        <v>0</v>
      </c>
      <c r="QE57" s="351">
        <f t="shared" si="196"/>
        <v>0</v>
      </c>
      <c r="QF57" s="351">
        <f t="shared" si="196"/>
        <v>7458.15</v>
      </c>
      <c r="QG57" s="351">
        <f t="shared" si="196"/>
        <v>0</v>
      </c>
      <c r="QH57" s="351">
        <f t="shared" si="166"/>
        <v>5861.03</v>
      </c>
      <c r="QI57" s="351">
        <f t="shared" si="167"/>
        <v>0</v>
      </c>
      <c r="QJ57" s="351">
        <f t="shared" si="167"/>
        <v>0</v>
      </c>
      <c r="QK57" s="351">
        <f t="shared" si="167"/>
        <v>0</v>
      </c>
      <c r="QL57" s="351">
        <f t="shared" si="167"/>
        <v>5203.07</v>
      </c>
      <c r="QM57" s="351">
        <f t="shared" si="167"/>
        <v>0</v>
      </c>
      <c r="QN57" s="351">
        <f t="shared" si="167"/>
        <v>3498.85</v>
      </c>
      <c r="QO57" s="351">
        <f t="shared" si="167"/>
        <v>0</v>
      </c>
      <c r="QP57" s="351">
        <f t="shared" si="167"/>
        <v>0</v>
      </c>
      <c r="QQ57" s="351">
        <f t="shared" si="167"/>
        <v>0</v>
      </c>
      <c r="QR57" s="351">
        <f t="shared" si="167"/>
        <v>0</v>
      </c>
      <c r="QS57" s="351">
        <f t="shared" si="167"/>
        <v>0</v>
      </c>
      <c r="QT57" s="351">
        <f t="shared" si="167"/>
        <v>0</v>
      </c>
      <c r="QU57" s="351">
        <f t="shared" si="167"/>
        <v>0</v>
      </c>
      <c r="QV57" s="351">
        <f t="shared" si="167"/>
        <v>0</v>
      </c>
      <c r="QW57" s="351">
        <f t="shared" si="167"/>
        <v>5848.34</v>
      </c>
      <c r="QX57" s="351">
        <f t="shared" si="167"/>
        <v>5701.8</v>
      </c>
      <c r="QY57" s="351">
        <f t="shared" si="167"/>
        <v>0</v>
      </c>
      <c r="QZ57" s="351">
        <f t="shared" si="167"/>
        <v>6024.38</v>
      </c>
      <c r="RA57" s="351">
        <f t="shared" si="167"/>
        <v>5750.12</v>
      </c>
      <c r="RB57" s="351">
        <f t="shared" si="167"/>
        <v>5405.1</v>
      </c>
      <c r="RC57" s="351">
        <f t="shared" si="167"/>
        <v>0</v>
      </c>
      <c r="RD57" s="351">
        <f t="shared" si="167"/>
        <v>0</v>
      </c>
      <c r="RE57" s="351">
        <f t="shared" si="167"/>
        <v>0</v>
      </c>
      <c r="RF57" s="351">
        <f t="shared" si="167"/>
        <v>5973.89</v>
      </c>
      <c r="RG57" s="351">
        <f t="shared" si="167"/>
        <v>0</v>
      </c>
      <c r="RH57" s="351">
        <f t="shared" si="167"/>
        <v>5509.91</v>
      </c>
      <c r="RI57" s="351">
        <f t="shared" si="167"/>
        <v>1762.13</v>
      </c>
      <c r="RJ57" s="351">
        <f t="shared" si="167"/>
        <v>6298.77</v>
      </c>
      <c r="RK57" s="351">
        <f t="shared" si="167"/>
        <v>0</v>
      </c>
      <c r="RL57" s="351">
        <f t="shared" si="167"/>
        <v>0</v>
      </c>
      <c r="RM57" s="351">
        <f t="shared" si="167"/>
        <v>0</v>
      </c>
      <c r="RN57" s="351">
        <f t="shared" si="167"/>
        <v>1268.52</v>
      </c>
      <c r="RO57" s="351">
        <f t="shared" si="167"/>
        <v>5016.4799999999996</v>
      </c>
      <c r="RP57" s="351">
        <f t="shared" si="167"/>
        <v>0</v>
      </c>
      <c r="RQ57" s="351">
        <f t="shared" si="167"/>
        <v>0</v>
      </c>
      <c r="RR57" s="351">
        <f t="shared" si="167"/>
        <v>0</v>
      </c>
      <c r="RS57" s="351">
        <f t="shared" si="167"/>
        <v>123.28</v>
      </c>
      <c r="RT57" s="351">
        <f t="shared" si="167"/>
        <v>120.19</v>
      </c>
      <c r="RU57" s="351">
        <f t="shared" si="167"/>
        <v>1767.4499999999998</v>
      </c>
      <c r="RV57" s="351">
        <f t="shared" si="167"/>
        <v>0</v>
      </c>
      <c r="RW57" s="351">
        <f t="shared" si="167"/>
        <v>0</v>
      </c>
      <c r="RX57" s="351">
        <f t="shared" si="167"/>
        <v>0</v>
      </c>
      <c r="RY57" s="351">
        <f t="shared" si="167"/>
        <v>2760.56</v>
      </c>
      <c r="RZ57" s="351">
        <f t="shared" si="167"/>
        <v>5701.26</v>
      </c>
      <c r="SA57" s="351">
        <f t="shared" si="167"/>
        <v>0</v>
      </c>
      <c r="SB57" s="351">
        <f t="shared" si="167"/>
        <v>0</v>
      </c>
      <c r="SC57" s="351">
        <f t="shared" si="167"/>
        <v>0</v>
      </c>
      <c r="SD57" s="351">
        <f t="shared" si="167"/>
        <v>0</v>
      </c>
      <c r="SE57" s="351">
        <f t="shared" si="167"/>
        <v>0</v>
      </c>
      <c r="SF57" s="351">
        <f t="shared" si="167"/>
        <v>5950.63</v>
      </c>
      <c r="SG57" s="351">
        <f t="shared" si="167"/>
        <v>0</v>
      </c>
      <c r="SI57" s="25">
        <f t="shared" si="176"/>
        <v>2290.7546799999996</v>
      </c>
      <c r="SQ57" s="247">
        <f t="shared" si="177"/>
        <v>2018</v>
      </c>
      <c r="SR57" s="247">
        <f t="shared" si="178"/>
        <v>267</v>
      </c>
      <c r="SS57" s="247">
        <f t="shared" si="179"/>
        <v>496</v>
      </c>
      <c r="ST57" s="247">
        <f t="shared" si="180"/>
        <v>500</v>
      </c>
      <c r="SU57" s="247">
        <f t="shared" si="181"/>
        <v>500</v>
      </c>
      <c r="SV57" s="247">
        <f t="shared" si="182"/>
        <v>500</v>
      </c>
      <c r="SW57" s="247">
        <f t="shared" si="183"/>
        <v>500</v>
      </c>
      <c r="SX57" s="247">
        <f t="shared" si="184"/>
        <v>500</v>
      </c>
      <c r="SY57" s="247">
        <f t="shared" si="185"/>
        <v>500</v>
      </c>
      <c r="SZ57" s="247">
        <f t="shared" si="186"/>
        <v>500</v>
      </c>
      <c r="TA57" s="25"/>
      <c r="TB57" s="168">
        <f t="shared" si="187"/>
        <v>0.53400000000000003</v>
      </c>
      <c r="TC57" s="168">
        <f t="shared" si="188"/>
        <v>0.45800000000000002</v>
      </c>
      <c r="TD57" s="168">
        <f t="shared" si="168"/>
        <v>8.0000000000000002E-3</v>
      </c>
      <c r="TE57" s="168">
        <f t="shared" si="169"/>
        <v>0</v>
      </c>
      <c r="TF57" s="168">
        <f t="shared" si="170"/>
        <v>0</v>
      </c>
      <c r="TG57" s="168">
        <f t="shared" si="171"/>
        <v>0</v>
      </c>
      <c r="TH57" s="168">
        <f t="shared" si="172"/>
        <v>0</v>
      </c>
      <c r="TI57" s="168">
        <f t="shared" si="173"/>
        <v>0</v>
      </c>
      <c r="TJ57" s="168">
        <f t="shared" si="174"/>
        <v>0</v>
      </c>
      <c r="TK57" s="94">
        <f t="shared" si="189"/>
        <v>1</v>
      </c>
      <c r="TM57">
        <v>5</v>
      </c>
      <c r="TP57" s="477">
        <f>+SMALL(B57:SG57,ROUND(SZ57*$TP$15,0))</f>
        <v>0</v>
      </c>
      <c r="TQ57" s="477">
        <f t="shared" si="190"/>
        <v>5614.06</v>
      </c>
      <c r="TR57" s="25">
        <f t="shared" si="191"/>
        <v>2290.7546799999996</v>
      </c>
      <c r="TS57">
        <f>+RANK(SI57,B57:SI57,1)</f>
        <v>309</v>
      </c>
      <c r="TT57" s="168">
        <f>+TS57/SZ57</f>
        <v>0.61799999999999999</v>
      </c>
      <c r="TV57" s="168">
        <f t="shared" si="192"/>
        <v>0.53400000000000003</v>
      </c>
    </row>
    <row r="58" spans="1:542">
      <c r="A58" s="227"/>
    </row>
    <row r="59" spans="1:542">
      <c r="A59" s="227" t="s">
        <v>817</v>
      </c>
      <c r="B59" s="355">
        <v>16</v>
      </c>
      <c r="SJ59" t="str">
        <f>+A59</f>
        <v xml:space="preserve">CORN: ARC-CO &amp; SOYBEANS: PLC </v>
      </c>
      <c r="SR59" s="258" t="s">
        <v>617</v>
      </c>
      <c r="SS59" s="258" t="s">
        <v>624</v>
      </c>
      <c r="ST59" s="258" t="s">
        <v>618</v>
      </c>
      <c r="SU59" s="258" t="s">
        <v>619</v>
      </c>
      <c r="SV59" s="258" t="s">
        <v>620</v>
      </c>
      <c r="SW59" s="258" t="s">
        <v>621</v>
      </c>
      <c r="SX59" s="258" t="s">
        <v>622</v>
      </c>
      <c r="SY59" s="258" t="s">
        <v>623</v>
      </c>
      <c r="SZ59" s="258" t="s">
        <v>625</v>
      </c>
      <c r="TA59" s="258"/>
      <c r="TB59" t="s">
        <v>627</v>
      </c>
      <c r="TC59" t="s">
        <v>628</v>
      </c>
      <c r="TD59" t="s">
        <v>629</v>
      </c>
      <c r="TE59" t="s">
        <v>630</v>
      </c>
      <c r="TF59" t="s">
        <v>631</v>
      </c>
      <c r="TG59" t="s">
        <v>632</v>
      </c>
      <c r="TH59" t="s">
        <v>633</v>
      </c>
      <c r="TI59" t="s">
        <v>634</v>
      </c>
      <c r="TJ59" t="s">
        <v>635</v>
      </c>
      <c r="TK59" t="s">
        <v>636</v>
      </c>
      <c r="TR59" t="s">
        <v>1046</v>
      </c>
      <c r="TV59" t="s">
        <v>1047</v>
      </c>
    </row>
    <row r="60" spans="1:542">
      <c r="A60" s="227">
        <v>2014</v>
      </c>
      <c r="B60" s="351">
        <f t="shared" ref="B60:BM63" si="200">+IFERROR(1*B24+1*B31,"")</f>
        <v>9735.0500000000029</v>
      </c>
      <c r="C60" s="351">
        <f t="shared" si="200"/>
        <v>0</v>
      </c>
      <c r="D60" s="351">
        <f t="shared" si="200"/>
        <v>7478.3</v>
      </c>
      <c r="E60" s="351">
        <f t="shared" si="200"/>
        <v>7478.3</v>
      </c>
      <c r="F60" s="351">
        <f t="shared" si="200"/>
        <v>7478.3</v>
      </c>
      <c r="G60" s="351">
        <f t="shared" si="200"/>
        <v>7478.3</v>
      </c>
      <c r="H60" s="351">
        <f t="shared" si="200"/>
        <v>3441.9</v>
      </c>
      <c r="I60" s="351">
        <f t="shared" si="200"/>
        <v>7478.3</v>
      </c>
      <c r="J60" s="351">
        <f t="shared" si="200"/>
        <v>7478.3</v>
      </c>
      <c r="K60" s="351">
        <f t="shared" si="200"/>
        <v>7478.3</v>
      </c>
      <c r="L60" s="351">
        <f t="shared" si="200"/>
        <v>4224.16</v>
      </c>
      <c r="M60" s="351">
        <f t="shared" si="200"/>
        <v>7478.3</v>
      </c>
      <c r="N60" s="351">
        <f t="shared" si="200"/>
        <v>0</v>
      </c>
      <c r="O60" s="351">
        <f t="shared" si="200"/>
        <v>7478.3</v>
      </c>
      <c r="P60" s="351">
        <f t="shared" si="200"/>
        <v>7478.3</v>
      </c>
      <c r="Q60" s="351">
        <f t="shared" si="200"/>
        <v>7478.3</v>
      </c>
      <c r="R60" s="351">
        <f t="shared" si="200"/>
        <v>7478.3</v>
      </c>
      <c r="S60" s="351">
        <f t="shared" si="200"/>
        <v>0</v>
      </c>
      <c r="T60" s="351">
        <f t="shared" si="200"/>
        <v>7478.3</v>
      </c>
      <c r="U60" s="351">
        <f t="shared" si="200"/>
        <v>3634.6</v>
      </c>
      <c r="V60" s="351">
        <f t="shared" si="200"/>
        <v>0</v>
      </c>
      <c r="W60" s="351">
        <f t="shared" si="200"/>
        <v>7478.3</v>
      </c>
      <c r="X60" s="351">
        <f t="shared" si="200"/>
        <v>7478.3</v>
      </c>
      <c r="Y60" s="351">
        <f t="shared" si="200"/>
        <v>7478.3</v>
      </c>
      <c r="Z60" s="351">
        <f t="shared" si="200"/>
        <v>7478.3</v>
      </c>
      <c r="AA60" s="351">
        <f t="shared" si="200"/>
        <v>5239.74</v>
      </c>
      <c r="AB60" s="351">
        <f t="shared" si="200"/>
        <v>7478.3</v>
      </c>
      <c r="AC60" s="351">
        <f t="shared" si="200"/>
        <v>0</v>
      </c>
      <c r="AD60" s="351">
        <f t="shared" si="200"/>
        <v>721.14</v>
      </c>
      <c r="AE60" s="351">
        <f t="shared" si="200"/>
        <v>7478.3</v>
      </c>
      <c r="AF60" s="351">
        <f t="shared" si="200"/>
        <v>0</v>
      </c>
      <c r="AG60" s="351">
        <f t="shared" si="200"/>
        <v>7478.3</v>
      </c>
      <c r="AH60" s="351">
        <f t="shared" si="200"/>
        <v>0</v>
      </c>
      <c r="AI60" s="351">
        <f t="shared" si="200"/>
        <v>7478.3</v>
      </c>
      <c r="AJ60" s="351">
        <f t="shared" si="200"/>
        <v>7478.3</v>
      </c>
      <c r="AK60" s="351">
        <f t="shared" si="200"/>
        <v>3529.96</v>
      </c>
      <c r="AL60" s="351">
        <f t="shared" si="200"/>
        <v>7478.3</v>
      </c>
      <c r="AM60" s="351">
        <f t="shared" si="200"/>
        <v>7478.3</v>
      </c>
      <c r="AN60" s="351">
        <f t="shared" si="200"/>
        <v>7478.3</v>
      </c>
      <c r="AO60" s="351">
        <f t="shared" si="200"/>
        <v>0</v>
      </c>
      <c r="AP60" s="351">
        <f t="shared" si="200"/>
        <v>7478.3</v>
      </c>
      <c r="AQ60" s="351">
        <f t="shared" si="200"/>
        <v>0</v>
      </c>
      <c r="AR60" s="351">
        <f t="shared" si="200"/>
        <v>0</v>
      </c>
      <c r="AS60" s="351">
        <f t="shared" si="200"/>
        <v>7478.3</v>
      </c>
      <c r="AT60" s="351">
        <f t="shared" si="200"/>
        <v>7478.3</v>
      </c>
      <c r="AU60" s="351">
        <f t="shared" si="200"/>
        <v>7478.3</v>
      </c>
      <c r="AV60" s="351">
        <f t="shared" si="200"/>
        <v>0</v>
      </c>
      <c r="AW60" s="351">
        <f t="shared" si="200"/>
        <v>7478.3</v>
      </c>
      <c r="AX60" s="351">
        <f t="shared" si="200"/>
        <v>7478.3</v>
      </c>
      <c r="AY60" s="351">
        <f t="shared" si="200"/>
        <v>0</v>
      </c>
      <c r="AZ60" s="351">
        <f t="shared" si="200"/>
        <v>7478.3</v>
      </c>
      <c r="BA60" s="351">
        <f t="shared" si="200"/>
        <v>0</v>
      </c>
      <c r="BB60" s="351">
        <f t="shared" si="200"/>
        <v>3741.19</v>
      </c>
      <c r="BC60" s="351">
        <f t="shared" si="200"/>
        <v>5503.58</v>
      </c>
      <c r="BD60" s="351">
        <f t="shared" si="200"/>
        <v>7478.3</v>
      </c>
      <c r="BE60" s="351">
        <f t="shared" si="200"/>
        <v>7478.3</v>
      </c>
      <c r="BF60" s="351">
        <f t="shared" si="200"/>
        <v>7478.3</v>
      </c>
      <c r="BG60" s="351">
        <f t="shared" si="200"/>
        <v>0</v>
      </c>
      <c r="BH60" s="351">
        <f t="shared" si="200"/>
        <v>7478.3</v>
      </c>
      <c r="BI60" s="351">
        <f t="shared" si="200"/>
        <v>7478.3</v>
      </c>
      <c r="BJ60" s="351">
        <f t="shared" si="200"/>
        <v>7478.3</v>
      </c>
      <c r="BK60" s="351">
        <f t="shared" si="200"/>
        <v>7478.3</v>
      </c>
      <c r="BL60" s="351">
        <f t="shared" si="200"/>
        <v>0</v>
      </c>
      <c r="BM60" s="351">
        <f t="shared" si="200"/>
        <v>7478.3</v>
      </c>
      <c r="BN60" s="351">
        <f t="shared" ref="BN60:DY64" si="201">+IFERROR(1*BN24+1*BN31,"")</f>
        <v>0</v>
      </c>
      <c r="BO60" s="351">
        <f t="shared" si="201"/>
        <v>7478.3</v>
      </c>
      <c r="BP60" s="351">
        <f t="shared" si="201"/>
        <v>7478.3</v>
      </c>
      <c r="BQ60" s="351">
        <f t="shared" si="201"/>
        <v>0</v>
      </c>
      <c r="BR60" s="351">
        <f t="shared" si="201"/>
        <v>7478.3</v>
      </c>
      <c r="BS60" s="351">
        <f t="shared" si="201"/>
        <v>7478.3</v>
      </c>
      <c r="BT60" s="351">
        <f t="shared" si="201"/>
        <v>3236.71</v>
      </c>
      <c r="BU60" s="351">
        <f t="shared" si="201"/>
        <v>8358.0500000000011</v>
      </c>
      <c r="BV60" s="351">
        <f t="shared" si="201"/>
        <v>7478.3</v>
      </c>
      <c r="BW60" s="351">
        <f t="shared" si="201"/>
        <v>0</v>
      </c>
      <c r="BX60" s="351">
        <f t="shared" si="201"/>
        <v>7478.3</v>
      </c>
      <c r="BY60" s="351">
        <f t="shared" si="201"/>
        <v>7478.3</v>
      </c>
      <c r="BZ60" s="351">
        <f t="shared" si="201"/>
        <v>7478.3</v>
      </c>
      <c r="CA60" s="351">
        <f t="shared" si="201"/>
        <v>0</v>
      </c>
      <c r="CB60" s="351">
        <f t="shared" si="201"/>
        <v>0</v>
      </c>
      <c r="CC60" s="351">
        <f t="shared" si="201"/>
        <v>7478.3</v>
      </c>
      <c r="CD60" s="351">
        <f t="shared" si="201"/>
        <v>7478.3</v>
      </c>
      <c r="CE60" s="351">
        <f t="shared" si="201"/>
        <v>0</v>
      </c>
      <c r="CF60" s="351">
        <f t="shared" si="201"/>
        <v>7478.3</v>
      </c>
      <c r="CG60" s="351">
        <f t="shared" si="201"/>
        <v>7478.3</v>
      </c>
      <c r="CH60" s="351">
        <f t="shared" si="201"/>
        <v>5599.800000000002</v>
      </c>
      <c r="CI60" s="351">
        <f t="shared" si="201"/>
        <v>8243.3000000000047</v>
      </c>
      <c r="CJ60" s="351">
        <f t="shared" si="201"/>
        <v>0</v>
      </c>
      <c r="CK60" s="351">
        <f t="shared" si="201"/>
        <v>2285.65</v>
      </c>
      <c r="CL60" s="351">
        <f t="shared" si="201"/>
        <v>0</v>
      </c>
      <c r="CM60" s="351">
        <f t="shared" si="201"/>
        <v>0</v>
      </c>
      <c r="CN60" s="351">
        <f t="shared" si="201"/>
        <v>7478.3</v>
      </c>
      <c r="CO60" s="351">
        <f t="shared" si="201"/>
        <v>0</v>
      </c>
      <c r="CP60" s="351">
        <f t="shared" si="201"/>
        <v>0</v>
      </c>
      <c r="CQ60" s="351">
        <f t="shared" si="201"/>
        <v>7478.3</v>
      </c>
      <c r="CR60" s="351">
        <f t="shared" si="201"/>
        <v>7478.3</v>
      </c>
      <c r="CS60" s="351">
        <f t="shared" si="201"/>
        <v>6066.28</v>
      </c>
      <c r="CT60" s="351">
        <f t="shared" si="201"/>
        <v>7478.3</v>
      </c>
      <c r="CU60" s="351">
        <f t="shared" si="201"/>
        <v>0</v>
      </c>
      <c r="CV60" s="351">
        <f t="shared" si="201"/>
        <v>7478.3</v>
      </c>
      <c r="CW60" s="351">
        <f t="shared" si="201"/>
        <v>0</v>
      </c>
      <c r="CX60" s="351">
        <f t="shared" si="201"/>
        <v>7478.3</v>
      </c>
      <c r="CY60" s="351">
        <f t="shared" si="201"/>
        <v>7478.3</v>
      </c>
      <c r="CZ60" s="351">
        <f t="shared" si="201"/>
        <v>0</v>
      </c>
      <c r="DA60" s="351">
        <f t="shared" si="201"/>
        <v>7478.3</v>
      </c>
      <c r="DB60" s="351">
        <f t="shared" si="201"/>
        <v>0</v>
      </c>
      <c r="DC60" s="351">
        <f t="shared" si="201"/>
        <v>7478.3</v>
      </c>
      <c r="DD60" s="351">
        <f t="shared" si="201"/>
        <v>0</v>
      </c>
      <c r="DE60" s="351">
        <f t="shared" si="201"/>
        <v>0</v>
      </c>
      <c r="DF60" s="351">
        <f t="shared" si="201"/>
        <v>0</v>
      </c>
      <c r="DG60" s="351">
        <f t="shared" si="201"/>
        <v>3800.95</v>
      </c>
      <c r="DH60" s="351">
        <f t="shared" si="201"/>
        <v>7478.3</v>
      </c>
      <c r="DI60" s="351">
        <f t="shared" si="201"/>
        <v>5836.78</v>
      </c>
      <c r="DJ60" s="351">
        <f t="shared" si="201"/>
        <v>7478.3</v>
      </c>
      <c r="DK60" s="351">
        <f t="shared" si="201"/>
        <v>7478.3</v>
      </c>
      <c r="DL60" s="351">
        <f t="shared" si="201"/>
        <v>7478.3</v>
      </c>
      <c r="DM60" s="351">
        <f t="shared" si="201"/>
        <v>7478.3</v>
      </c>
      <c r="DN60" s="351">
        <f t="shared" si="201"/>
        <v>0</v>
      </c>
      <c r="DO60" s="351">
        <f t="shared" si="201"/>
        <v>8001.3000000000029</v>
      </c>
      <c r="DP60" s="351">
        <f t="shared" si="201"/>
        <v>7478.3</v>
      </c>
      <c r="DQ60" s="351">
        <f t="shared" si="201"/>
        <v>7478.3</v>
      </c>
      <c r="DR60" s="351">
        <f t="shared" si="201"/>
        <v>7478.3</v>
      </c>
      <c r="DS60" s="351">
        <f t="shared" si="201"/>
        <v>0</v>
      </c>
      <c r="DT60" s="351">
        <f t="shared" si="201"/>
        <v>7478.3</v>
      </c>
      <c r="DU60" s="351">
        <f t="shared" si="201"/>
        <v>0</v>
      </c>
      <c r="DV60" s="351">
        <f t="shared" si="201"/>
        <v>7478.3</v>
      </c>
      <c r="DW60" s="351">
        <f t="shared" si="201"/>
        <v>0</v>
      </c>
      <c r="DX60" s="351">
        <f t="shared" si="201"/>
        <v>0</v>
      </c>
      <c r="DY60" s="351">
        <f t="shared" si="201"/>
        <v>7478.3</v>
      </c>
      <c r="DZ60" s="351">
        <f t="shared" ref="DZ60:GK63" si="202">+IFERROR(1*DZ24+1*DZ31,"")</f>
        <v>7478.3</v>
      </c>
      <c r="EA60" s="351">
        <f t="shared" si="202"/>
        <v>7478.3</v>
      </c>
      <c r="EB60" s="351">
        <f t="shared" si="202"/>
        <v>0</v>
      </c>
      <c r="EC60" s="351">
        <f t="shared" si="202"/>
        <v>0</v>
      </c>
      <c r="ED60" s="351">
        <f t="shared" si="202"/>
        <v>7478.3</v>
      </c>
      <c r="EE60" s="351">
        <f t="shared" si="202"/>
        <v>8472.7999999999993</v>
      </c>
      <c r="EF60" s="351">
        <f t="shared" si="202"/>
        <v>0</v>
      </c>
      <c r="EG60" s="351">
        <f t="shared" si="202"/>
        <v>7478.3</v>
      </c>
      <c r="EH60" s="351">
        <f t="shared" si="202"/>
        <v>3070.03</v>
      </c>
      <c r="EI60" s="351">
        <f t="shared" si="202"/>
        <v>7478.3</v>
      </c>
      <c r="EJ60" s="351">
        <f t="shared" si="202"/>
        <v>7478.3</v>
      </c>
      <c r="EK60" s="351">
        <f t="shared" si="202"/>
        <v>0</v>
      </c>
      <c r="EL60" s="351">
        <f t="shared" si="202"/>
        <v>0</v>
      </c>
      <c r="EM60" s="351">
        <f t="shared" si="202"/>
        <v>7478.3</v>
      </c>
      <c r="EN60" s="351">
        <f t="shared" si="202"/>
        <v>7478.3</v>
      </c>
      <c r="EO60" s="351">
        <f t="shared" si="202"/>
        <v>0</v>
      </c>
      <c r="EP60" s="351">
        <f t="shared" si="202"/>
        <v>7478.3</v>
      </c>
      <c r="EQ60" s="351">
        <f t="shared" si="202"/>
        <v>7478.3</v>
      </c>
      <c r="ER60" s="351">
        <f t="shared" si="202"/>
        <v>0</v>
      </c>
      <c r="ES60" s="351">
        <f t="shared" si="202"/>
        <v>7478.3</v>
      </c>
      <c r="ET60" s="351">
        <f t="shared" si="202"/>
        <v>7478.3</v>
      </c>
      <c r="EU60" s="351">
        <f t="shared" si="202"/>
        <v>7478.3</v>
      </c>
      <c r="EV60" s="351">
        <f t="shared" si="202"/>
        <v>7478.3</v>
      </c>
      <c r="EW60" s="351">
        <f t="shared" si="202"/>
        <v>4264.3599999999997</v>
      </c>
      <c r="EX60" s="351">
        <f t="shared" si="202"/>
        <v>7478.3</v>
      </c>
      <c r="EY60" s="351">
        <f t="shared" si="202"/>
        <v>7478.3</v>
      </c>
      <c r="EZ60" s="351">
        <f t="shared" si="202"/>
        <v>7478.3</v>
      </c>
      <c r="FA60" s="351">
        <f t="shared" si="202"/>
        <v>0</v>
      </c>
      <c r="FB60" s="351">
        <f t="shared" si="202"/>
        <v>7478.3</v>
      </c>
      <c r="FC60" s="351">
        <f t="shared" si="202"/>
        <v>0</v>
      </c>
      <c r="FD60" s="351">
        <f t="shared" si="202"/>
        <v>0</v>
      </c>
      <c r="FE60" s="351">
        <f t="shared" si="202"/>
        <v>7478.3</v>
      </c>
      <c r="FF60" s="351">
        <f t="shared" si="202"/>
        <v>0</v>
      </c>
      <c r="FG60" s="351">
        <f t="shared" si="202"/>
        <v>5687.35</v>
      </c>
      <c r="FH60" s="351">
        <f t="shared" si="202"/>
        <v>5595.72</v>
      </c>
      <c r="FI60" s="351">
        <f t="shared" si="202"/>
        <v>7478.3</v>
      </c>
      <c r="FJ60" s="351">
        <f t="shared" si="202"/>
        <v>7478.3</v>
      </c>
      <c r="FK60" s="351">
        <f t="shared" si="202"/>
        <v>7478.3</v>
      </c>
      <c r="FL60" s="351">
        <f t="shared" si="202"/>
        <v>0</v>
      </c>
      <c r="FM60" s="351">
        <f t="shared" si="202"/>
        <v>7478.3</v>
      </c>
      <c r="FN60" s="351">
        <f t="shared" si="202"/>
        <v>2449.11</v>
      </c>
      <c r="FO60" s="351">
        <f t="shared" si="202"/>
        <v>7478.3</v>
      </c>
      <c r="FP60" s="351">
        <f t="shared" si="202"/>
        <v>0</v>
      </c>
      <c r="FQ60" s="351">
        <f t="shared" si="202"/>
        <v>7478.3</v>
      </c>
      <c r="FR60" s="351">
        <f t="shared" si="202"/>
        <v>7478.3</v>
      </c>
      <c r="FS60" s="351">
        <f t="shared" si="202"/>
        <v>0</v>
      </c>
      <c r="FT60" s="351">
        <f t="shared" si="202"/>
        <v>7478.3</v>
      </c>
      <c r="FU60" s="351">
        <f t="shared" si="202"/>
        <v>7478.3</v>
      </c>
      <c r="FV60" s="351">
        <f t="shared" si="202"/>
        <v>3286.78</v>
      </c>
      <c r="FW60" s="351">
        <f t="shared" si="202"/>
        <v>2827.78</v>
      </c>
      <c r="FX60" s="351">
        <f t="shared" si="202"/>
        <v>7478.3</v>
      </c>
      <c r="FY60" s="351">
        <f t="shared" si="202"/>
        <v>7478.3</v>
      </c>
      <c r="FZ60" s="351">
        <f t="shared" si="202"/>
        <v>7478.3</v>
      </c>
      <c r="GA60" s="351">
        <f t="shared" si="202"/>
        <v>7478.3</v>
      </c>
      <c r="GB60" s="351">
        <f t="shared" si="202"/>
        <v>7478.3</v>
      </c>
      <c r="GC60" s="351">
        <f t="shared" si="202"/>
        <v>7478.3</v>
      </c>
      <c r="GD60" s="351">
        <f t="shared" si="202"/>
        <v>7478.3</v>
      </c>
      <c r="GE60" s="351">
        <f t="shared" si="202"/>
        <v>7478.3</v>
      </c>
      <c r="GF60" s="351">
        <f t="shared" si="202"/>
        <v>7478.3</v>
      </c>
      <c r="GG60" s="351">
        <f t="shared" si="202"/>
        <v>0</v>
      </c>
      <c r="GH60" s="351">
        <f t="shared" si="202"/>
        <v>6059.14</v>
      </c>
      <c r="GI60" s="351">
        <f t="shared" si="202"/>
        <v>3099.7</v>
      </c>
      <c r="GJ60" s="351">
        <f t="shared" si="202"/>
        <v>0</v>
      </c>
      <c r="GK60" s="351">
        <f t="shared" si="202"/>
        <v>272.33999999999997</v>
      </c>
      <c r="GL60" s="351">
        <f t="shared" ref="GL60:IW64" si="203">+IFERROR(1*GL24+1*GL31,"")</f>
        <v>6823.63</v>
      </c>
      <c r="GM60" s="351">
        <f t="shared" si="203"/>
        <v>0</v>
      </c>
      <c r="GN60" s="351">
        <f t="shared" si="203"/>
        <v>7478.3</v>
      </c>
      <c r="GO60" s="351">
        <f t="shared" si="203"/>
        <v>7478.3</v>
      </c>
      <c r="GP60" s="351">
        <f t="shared" si="203"/>
        <v>7478.3</v>
      </c>
      <c r="GQ60" s="351">
        <f t="shared" si="203"/>
        <v>7478.3</v>
      </c>
      <c r="GR60" s="351">
        <f t="shared" si="203"/>
        <v>7478.3</v>
      </c>
      <c r="GS60" s="351">
        <f t="shared" si="203"/>
        <v>0</v>
      </c>
      <c r="GT60" s="351">
        <f t="shared" si="203"/>
        <v>0</v>
      </c>
      <c r="GU60" s="351">
        <f t="shared" si="203"/>
        <v>7478.3</v>
      </c>
      <c r="GV60" s="351">
        <f t="shared" si="203"/>
        <v>7478.3</v>
      </c>
      <c r="GW60" s="351">
        <f t="shared" si="203"/>
        <v>0</v>
      </c>
      <c r="GX60" s="351">
        <f t="shared" si="203"/>
        <v>4784.1400000000003</v>
      </c>
      <c r="GY60" s="351">
        <f t="shared" si="203"/>
        <v>7478.3</v>
      </c>
      <c r="GZ60" s="351">
        <f t="shared" si="203"/>
        <v>7478.3</v>
      </c>
      <c r="HA60" s="351">
        <f t="shared" si="203"/>
        <v>7478.3</v>
      </c>
      <c r="HB60" s="351">
        <f t="shared" si="203"/>
        <v>7478.3</v>
      </c>
      <c r="HC60" s="351">
        <f t="shared" si="203"/>
        <v>113.05</v>
      </c>
      <c r="HD60" s="351">
        <f t="shared" si="203"/>
        <v>1160.08</v>
      </c>
      <c r="HE60" s="351">
        <f t="shared" si="203"/>
        <v>0</v>
      </c>
      <c r="HF60" s="351">
        <f t="shared" si="203"/>
        <v>7478.3</v>
      </c>
      <c r="HG60" s="351">
        <f t="shared" si="203"/>
        <v>7478.3</v>
      </c>
      <c r="HH60" s="351">
        <f t="shared" si="203"/>
        <v>7478.3</v>
      </c>
      <c r="HI60" s="351">
        <f t="shared" si="203"/>
        <v>7478.3</v>
      </c>
      <c r="HJ60" s="351">
        <f t="shared" si="203"/>
        <v>7478.3</v>
      </c>
      <c r="HK60" s="351">
        <f t="shared" si="203"/>
        <v>0</v>
      </c>
      <c r="HL60" s="351">
        <f t="shared" si="203"/>
        <v>0</v>
      </c>
      <c r="HM60" s="351">
        <f t="shared" si="203"/>
        <v>7478.3</v>
      </c>
      <c r="HN60" s="351">
        <f t="shared" si="203"/>
        <v>0</v>
      </c>
      <c r="HO60" s="351">
        <f t="shared" si="203"/>
        <v>0</v>
      </c>
      <c r="HP60" s="351">
        <f t="shared" si="203"/>
        <v>5455.04</v>
      </c>
      <c r="HQ60" s="351">
        <f t="shared" si="203"/>
        <v>7478.3</v>
      </c>
      <c r="HR60" s="351">
        <f t="shared" si="203"/>
        <v>1791.63</v>
      </c>
      <c r="HS60" s="351">
        <f t="shared" si="203"/>
        <v>7478.3</v>
      </c>
      <c r="HT60" s="351">
        <f t="shared" si="203"/>
        <v>7478.3</v>
      </c>
      <c r="HU60" s="351">
        <f t="shared" si="203"/>
        <v>0</v>
      </c>
      <c r="HV60" s="351">
        <f t="shared" si="203"/>
        <v>7478.3</v>
      </c>
      <c r="HW60" s="351">
        <f t="shared" si="203"/>
        <v>0</v>
      </c>
      <c r="HX60" s="351">
        <f t="shared" si="203"/>
        <v>7478.3</v>
      </c>
      <c r="HY60" s="351">
        <f t="shared" si="203"/>
        <v>4982.3599999999997</v>
      </c>
      <c r="HZ60" s="351">
        <f t="shared" si="203"/>
        <v>0</v>
      </c>
      <c r="IA60" s="351">
        <f t="shared" si="203"/>
        <v>7478.3</v>
      </c>
      <c r="IB60" s="351">
        <f t="shared" si="203"/>
        <v>0</v>
      </c>
      <c r="IC60" s="351">
        <f t="shared" si="203"/>
        <v>3112.87</v>
      </c>
      <c r="ID60" s="351">
        <f t="shared" si="203"/>
        <v>7478.3</v>
      </c>
      <c r="IE60" s="351">
        <f t="shared" si="203"/>
        <v>7478.3</v>
      </c>
      <c r="IF60" s="351">
        <f t="shared" si="203"/>
        <v>7937.3000000000038</v>
      </c>
      <c r="IG60" s="351">
        <f t="shared" si="203"/>
        <v>7478.3</v>
      </c>
      <c r="IH60" s="351">
        <f t="shared" si="203"/>
        <v>7478.3</v>
      </c>
      <c r="II60" s="351">
        <f t="shared" si="203"/>
        <v>1415.93</v>
      </c>
      <c r="IJ60" s="351">
        <f t="shared" si="203"/>
        <v>0</v>
      </c>
      <c r="IK60" s="351">
        <f t="shared" si="203"/>
        <v>8324.56</v>
      </c>
      <c r="IL60" s="351">
        <f t="shared" si="203"/>
        <v>7478.3</v>
      </c>
      <c r="IM60" s="351">
        <f t="shared" si="203"/>
        <v>7478.3</v>
      </c>
      <c r="IN60" s="351">
        <f t="shared" si="203"/>
        <v>7478.3</v>
      </c>
      <c r="IO60" s="351">
        <f t="shared" si="203"/>
        <v>7478.3</v>
      </c>
      <c r="IP60" s="351">
        <f t="shared" si="203"/>
        <v>7478.3</v>
      </c>
      <c r="IQ60" s="351">
        <f t="shared" si="203"/>
        <v>7478.3</v>
      </c>
      <c r="IR60" s="351">
        <f t="shared" si="203"/>
        <v>883.15</v>
      </c>
      <c r="IS60" s="351">
        <f t="shared" si="203"/>
        <v>0</v>
      </c>
      <c r="IT60" s="351">
        <f t="shared" si="203"/>
        <v>7478.3</v>
      </c>
      <c r="IU60" s="351">
        <f t="shared" si="203"/>
        <v>7478.3</v>
      </c>
      <c r="IV60" s="351">
        <f t="shared" si="203"/>
        <v>7478.3</v>
      </c>
      <c r="IW60" s="351">
        <f t="shared" si="203"/>
        <v>7478.3</v>
      </c>
      <c r="IX60" s="351">
        <f t="shared" ref="IX60:LI63" si="204">+IFERROR(1*IX24+1*IX31,"")</f>
        <v>0</v>
      </c>
      <c r="IY60" s="351">
        <f t="shared" si="204"/>
        <v>7478.3</v>
      </c>
      <c r="IZ60" s="351">
        <f t="shared" si="204"/>
        <v>7478.3</v>
      </c>
      <c r="JA60" s="351">
        <f t="shared" si="204"/>
        <v>0</v>
      </c>
      <c r="JB60" s="351">
        <f t="shared" si="204"/>
        <v>7478.3</v>
      </c>
      <c r="JC60" s="351">
        <f t="shared" si="204"/>
        <v>0</v>
      </c>
      <c r="JD60" s="351">
        <f t="shared" si="204"/>
        <v>0</v>
      </c>
      <c r="JE60" s="351">
        <f t="shared" si="204"/>
        <v>7478.3</v>
      </c>
      <c r="JF60" s="351">
        <f t="shared" si="204"/>
        <v>3297.74</v>
      </c>
      <c r="JG60" s="351">
        <f t="shared" si="204"/>
        <v>0</v>
      </c>
      <c r="JH60" s="351">
        <f t="shared" si="204"/>
        <v>7478.3</v>
      </c>
      <c r="JI60" s="351">
        <f t="shared" si="204"/>
        <v>3294.6</v>
      </c>
      <c r="JJ60" s="351">
        <f t="shared" si="204"/>
        <v>7263.08</v>
      </c>
      <c r="JK60" s="351">
        <f t="shared" si="204"/>
        <v>7478.3</v>
      </c>
      <c r="JL60" s="351">
        <f t="shared" si="204"/>
        <v>0</v>
      </c>
      <c r="JM60" s="351">
        <f t="shared" si="204"/>
        <v>7478.3</v>
      </c>
      <c r="JN60" s="351">
        <f t="shared" si="204"/>
        <v>8970.0500000000029</v>
      </c>
      <c r="JO60" s="351">
        <f t="shared" si="204"/>
        <v>7478.3</v>
      </c>
      <c r="JP60" s="351">
        <f t="shared" si="204"/>
        <v>7478.3</v>
      </c>
      <c r="JQ60" s="351">
        <f t="shared" si="204"/>
        <v>7478.3</v>
      </c>
      <c r="JR60" s="351">
        <f t="shared" si="204"/>
        <v>7478.3</v>
      </c>
      <c r="JS60" s="351">
        <f t="shared" si="204"/>
        <v>7478.3</v>
      </c>
      <c r="JT60" s="351">
        <f t="shared" si="204"/>
        <v>7478.3</v>
      </c>
      <c r="JU60" s="351">
        <f t="shared" si="204"/>
        <v>7478.3</v>
      </c>
      <c r="JV60" s="351">
        <f t="shared" si="204"/>
        <v>3449.98</v>
      </c>
      <c r="JW60" s="351">
        <f t="shared" si="204"/>
        <v>7478.3</v>
      </c>
      <c r="JX60" s="351">
        <f t="shared" si="204"/>
        <v>2687.02</v>
      </c>
      <c r="JY60" s="351">
        <f t="shared" si="204"/>
        <v>0</v>
      </c>
      <c r="JZ60" s="351">
        <f t="shared" si="204"/>
        <v>6516.78</v>
      </c>
      <c r="KA60" s="351">
        <f t="shared" si="204"/>
        <v>2071.96</v>
      </c>
      <c r="KB60" s="351">
        <f t="shared" si="204"/>
        <v>7478.3</v>
      </c>
      <c r="KC60" s="351">
        <f t="shared" si="204"/>
        <v>5386.62</v>
      </c>
      <c r="KD60" s="351">
        <f t="shared" si="204"/>
        <v>7402.82</v>
      </c>
      <c r="KE60" s="351">
        <f t="shared" si="204"/>
        <v>7478.3</v>
      </c>
      <c r="KF60" s="351">
        <f t="shared" si="204"/>
        <v>7478.3</v>
      </c>
      <c r="KG60" s="351">
        <f t="shared" si="204"/>
        <v>0</v>
      </c>
      <c r="KH60" s="351">
        <f t="shared" si="204"/>
        <v>0</v>
      </c>
      <c r="KI60" s="351">
        <f t="shared" si="204"/>
        <v>7478.3</v>
      </c>
      <c r="KJ60" s="351">
        <f t="shared" si="204"/>
        <v>7478.3</v>
      </c>
      <c r="KK60" s="351">
        <f t="shared" si="204"/>
        <v>7478.3</v>
      </c>
      <c r="KL60" s="351">
        <f t="shared" si="204"/>
        <v>7478.3</v>
      </c>
      <c r="KM60" s="351">
        <f t="shared" si="204"/>
        <v>0</v>
      </c>
      <c r="KN60" s="351">
        <f t="shared" si="204"/>
        <v>7478.3</v>
      </c>
      <c r="KO60" s="351">
        <f t="shared" si="204"/>
        <v>4093.43</v>
      </c>
      <c r="KP60" s="351">
        <f t="shared" si="204"/>
        <v>7478.3</v>
      </c>
      <c r="KQ60" s="351">
        <f t="shared" si="204"/>
        <v>4651.2</v>
      </c>
      <c r="KR60" s="351">
        <f t="shared" si="204"/>
        <v>7478.3</v>
      </c>
      <c r="KS60" s="351">
        <f t="shared" si="204"/>
        <v>0</v>
      </c>
      <c r="KT60" s="351">
        <f t="shared" si="204"/>
        <v>7478.3</v>
      </c>
      <c r="KU60" s="351">
        <f t="shared" si="204"/>
        <v>7478.3</v>
      </c>
      <c r="KV60" s="351">
        <f t="shared" si="204"/>
        <v>7478.3</v>
      </c>
      <c r="KW60" s="351">
        <f t="shared" si="204"/>
        <v>7478.3</v>
      </c>
      <c r="KX60" s="351">
        <f t="shared" si="204"/>
        <v>7478.3</v>
      </c>
      <c r="KY60" s="351">
        <f t="shared" si="204"/>
        <v>4310.8599999999997</v>
      </c>
      <c r="KZ60" s="351">
        <f t="shared" si="204"/>
        <v>0</v>
      </c>
      <c r="LA60" s="351">
        <f t="shared" si="204"/>
        <v>7478.3</v>
      </c>
      <c r="LB60" s="351">
        <f t="shared" si="204"/>
        <v>0</v>
      </c>
      <c r="LC60" s="351">
        <f t="shared" si="204"/>
        <v>7478.3</v>
      </c>
      <c r="LD60" s="351">
        <f t="shared" si="204"/>
        <v>7478.3</v>
      </c>
      <c r="LE60" s="351">
        <f t="shared" si="204"/>
        <v>7478.3</v>
      </c>
      <c r="LF60" s="351">
        <f t="shared" si="204"/>
        <v>7478.3</v>
      </c>
      <c r="LG60" s="351">
        <f t="shared" si="204"/>
        <v>7478.3</v>
      </c>
      <c r="LH60" s="351">
        <f t="shared" si="204"/>
        <v>2230.4</v>
      </c>
      <c r="LI60" s="351">
        <f t="shared" si="204"/>
        <v>7478.3</v>
      </c>
      <c r="LJ60" s="351">
        <f t="shared" ref="LJ60:NU64" si="205">+IFERROR(1*LJ24+1*LJ31,"")</f>
        <v>7478.3</v>
      </c>
      <c r="LK60" s="351">
        <f t="shared" si="205"/>
        <v>7478.3</v>
      </c>
      <c r="LL60" s="351">
        <f t="shared" si="205"/>
        <v>2860.93</v>
      </c>
      <c r="LM60" s="351">
        <f t="shared" si="205"/>
        <v>4998.68</v>
      </c>
      <c r="LN60" s="351">
        <f t="shared" si="205"/>
        <v>7478.3</v>
      </c>
      <c r="LO60" s="351">
        <f t="shared" si="205"/>
        <v>2937.94</v>
      </c>
      <c r="LP60" s="351">
        <f t="shared" si="205"/>
        <v>7478.3</v>
      </c>
      <c r="LQ60" s="351">
        <f t="shared" si="205"/>
        <v>7478.3</v>
      </c>
      <c r="LR60" s="351">
        <f t="shared" si="205"/>
        <v>7478.3</v>
      </c>
      <c r="LS60" s="351">
        <f t="shared" si="205"/>
        <v>7478.3</v>
      </c>
      <c r="LT60" s="351">
        <f t="shared" si="205"/>
        <v>5604.73</v>
      </c>
      <c r="LU60" s="351">
        <f t="shared" si="205"/>
        <v>0</v>
      </c>
      <c r="LV60" s="351">
        <f t="shared" si="205"/>
        <v>7478.3</v>
      </c>
      <c r="LW60" s="351">
        <f t="shared" si="205"/>
        <v>6670.97</v>
      </c>
      <c r="LX60" s="351">
        <f t="shared" si="205"/>
        <v>7478.3</v>
      </c>
      <c r="LY60" s="351">
        <f t="shared" si="205"/>
        <v>4875.43</v>
      </c>
      <c r="LZ60" s="351">
        <f t="shared" si="205"/>
        <v>4268.53</v>
      </c>
      <c r="MA60" s="351">
        <f t="shared" si="205"/>
        <v>6042.31</v>
      </c>
      <c r="MB60" s="351">
        <f t="shared" si="205"/>
        <v>0</v>
      </c>
      <c r="MC60" s="351">
        <f t="shared" si="205"/>
        <v>7478.3</v>
      </c>
      <c r="MD60" s="351">
        <f t="shared" si="205"/>
        <v>7478.3</v>
      </c>
      <c r="ME60" s="351">
        <f t="shared" si="205"/>
        <v>4865.2299999999996</v>
      </c>
      <c r="MF60" s="351">
        <f t="shared" si="205"/>
        <v>0</v>
      </c>
      <c r="MG60" s="351">
        <f t="shared" si="205"/>
        <v>2039.57</v>
      </c>
      <c r="MH60" s="351">
        <f t="shared" si="205"/>
        <v>7478.3</v>
      </c>
      <c r="MI60" s="351">
        <f t="shared" si="205"/>
        <v>7212.93</v>
      </c>
      <c r="MJ60" s="351">
        <f t="shared" si="205"/>
        <v>1423.58</v>
      </c>
      <c r="MK60" s="351">
        <f t="shared" si="205"/>
        <v>7478.3</v>
      </c>
      <c r="ML60" s="351">
        <f t="shared" si="205"/>
        <v>7478.3</v>
      </c>
      <c r="MM60" s="351">
        <f t="shared" si="205"/>
        <v>7478.3</v>
      </c>
      <c r="MN60" s="351">
        <f t="shared" si="205"/>
        <v>7478.3</v>
      </c>
      <c r="MO60" s="351">
        <f t="shared" si="205"/>
        <v>0</v>
      </c>
      <c r="MP60" s="351">
        <f t="shared" si="205"/>
        <v>7478.3</v>
      </c>
      <c r="MQ60" s="351">
        <f t="shared" si="205"/>
        <v>7478.3</v>
      </c>
      <c r="MR60" s="351">
        <f t="shared" si="205"/>
        <v>7478.3</v>
      </c>
      <c r="MS60" s="351">
        <f t="shared" si="205"/>
        <v>7478.3</v>
      </c>
      <c r="MT60" s="351">
        <f t="shared" si="205"/>
        <v>938.74</v>
      </c>
      <c r="MU60" s="351">
        <f t="shared" si="205"/>
        <v>7478.3</v>
      </c>
      <c r="MV60" s="351">
        <f t="shared" si="205"/>
        <v>0</v>
      </c>
      <c r="MW60" s="351">
        <f t="shared" si="205"/>
        <v>7478.3</v>
      </c>
      <c r="MX60" s="351">
        <f t="shared" si="205"/>
        <v>0</v>
      </c>
      <c r="MY60" s="351">
        <f t="shared" si="205"/>
        <v>4715.21</v>
      </c>
      <c r="MZ60" s="351">
        <f t="shared" si="205"/>
        <v>0</v>
      </c>
      <c r="NA60" s="351">
        <f t="shared" si="205"/>
        <v>4348.43</v>
      </c>
      <c r="NB60" s="351">
        <f t="shared" si="205"/>
        <v>5575.15</v>
      </c>
      <c r="NC60" s="351">
        <f t="shared" si="205"/>
        <v>7478.3</v>
      </c>
      <c r="ND60" s="351">
        <f t="shared" si="205"/>
        <v>7478.3</v>
      </c>
      <c r="NE60" s="351">
        <f t="shared" si="205"/>
        <v>7478.3</v>
      </c>
      <c r="NF60" s="351">
        <f t="shared" si="205"/>
        <v>7478.3</v>
      </c>
      <c r="NG60" s="351">
        <f t="shared" si="205"/>
        <v>7478.3</v>
      </c>
      <c r="NH60" s="351">
        <f t="shared" si="205"/>
        <v>0</v>
      </c>
      <c r="NI60" s="351">
        <f t="shared" si="205"/>
        <v>7478.3</v>
      </c>
      <c r="NJ60" s="351">
        <f t="shared" si="205"/>
        <v>3951.06</v>
      </c>
      <c r="NK60" s="351">
        <f t="shared" si="205"/>
        <v>7478.3</v>
      </c>
      <c r="NL60" s="351">
        <f t="shared" si="205"/>
        <v>7478.3</v>
      </c>
      <c r="NM60" s="351">
        <f t="shared" si="205"/>
        <v>7478.3</v>
      </c>
      <c r="NN60" s="351">
        <f t="shared" si="205"/>
        <v>7478.3</v>
      </c>
      <c r="NO60" s="351">
        <f t="shared" si="205"/>
        <v>7478.3</v>
      </c>
      <c r="NP60" s="351">
        <f t="shared" si="205"/>
        <v>7478.3</v>
      </c>
      <c r="NQ60" s="351">
        <f t="shared" si="205"/>
        <v>7478.3</v>
      </c>
      <c r="NR60" s="351">
        <f t="shared" si="205"/>
        <v>7478.3</v>
      </c>
      <c r="NS60" s="351">
        <f t="shared" si="205"/>
        <v>0</v>
      </c>
      <c r="NT60" s="351">
        <f t="shared" si="205"/>
        <v>7478.3</v>
      </c>
      <c r="NU60" s="351">
        <f t="shared" si="205"/>
        <v>7478.3</v>
      </c>
      <c r="NV60" s="351">
        <f t="shared" ref="NV60:QG63" si="206">+IFERROR(1*NV24+1*NV31,"")</f>
        <v>1624.18</v>
      </c>
      <c r="NW60" s="351">
        <f t="shared" si="206"/>
        <v>3805.79</v>
      </c>
      <c r="NX60" s="351">
        <f t="shared" si="206"/>
        <v>0</v>
      </c>
      <c r="NY60" s="351">
        <f t="shared" si="206"/>
        <v>7478.3</v>
      </c>
      <c r="NZ60" s="351">
        <f t="shared" si="206"/>
        <v>7478.3</v>
      </c>
      <c r="OA60" s="351">
        <f t="shared" si="206"/>
        <v>7478.3</v>
      </c>
      <c r="OB60" s="351">
        <f t="shared" si="206"/>
        <v>7478.3</v>
      </c>
      <c r="OC60" s="351">
        <f t="shared" si="206"/>
        <v>7478.3</v>
      </c>
      <c r="OD60" s="351">
        <f t="shared" si="206"/>
        <v>7478.3</v>
      </c>
      <c r="OE60" s="351">
        <f t="shared" si="206"/>
        <v>5739.37</v>
      </c>
      <c r="OF60" s="351">
        <f t="shared" si="206"/>
        <v>7478.3</v>
      </c>
      <c r="OG60" s="351">
        <f t="shared" si="206"/>
        <v>7478.3</v>
      </c>
      <c r="OH60" s="351">
        <f t="shared" si="206"/>
        <v>10155.800000000001</v>
      </c>
      <c r="OI60" s="351">
        <f t="shared" si="206"/>
        <v>7478.3</v>
      </c>
      <c r="OJ60" s="351">
        <f t="shared" si="206"/>
        <v>7478.3</v>
      </c>
      <c r="OK60" s="351">
        <f t="shared" si="206"/>
        <v>3133.69</v>
      </c>
      <c r="OL60" s="351">
        <f t="shared" si="206"/>
        <v>7478.3</v>
      </c>
      <c r="OM60" s="351">
        <f t="shared" si="206"/>
        <v>7478.3</v>
      </c>
      <c r="ON60" s="351">
        <f t="shared" si="206"/>
        <v>2398.87</v>
      </c>
      <c r="OO60" s="351">
        <f t="shared" si="206"/>
        <v>7478.3</v>
      </c>
      <c r="OP60" s="351">
        <f t="shared" si="206"/>
        <v>0</v>
      </c>
      <c r="OQ60" s="351">
        <f t="shared" si="206"/>
        <v>7478.3</v>
      </c>
      <c r="OR60" s="351">
        <f t="shared" si="206"/>
        <v>6914.24</v>
      </c>
      <c r="OS60" s="351">
        <f t="shared" si="206"/>
        <v>0</v>
      </c>
      <c r="OT60" s="351">
        <f t="shared" si="206"/>
        <v>7478.3</v>
      </c>
      <c r="OU60" s="351">
        <f t="shared" si="206"/>
        <v>2163.9299999999998</v>
      </c>
      <c r="OV60" s="351">
        <f t="shared" si="206"/>
        <v>7478.3</v>
      </c>
      <c r="OW60" s="351">
        <f t="shared" si="206"/>
        <v>0</v>
      </c>
      <c r="OX60" s="351">
        <f t="shared" si="206"/>
        <v>861.56</v>
      </c>
      <c r="OY60" s="351">
        <f t="shared" si="206"/>
        <v>0</v>
      </c>
      <c r="OZ60" s="351">
        <f t="shared" si="206"/>
        <v>7478.3</v>
      </c>
      <c r="PA60" s="351">
        <f t="shared" si="206"/>
        <v>7478.3</v>
      </c>
      <c r="PB60" s="351">
        <f t="shared" si="206"/>
        <v>7478.3</v>
      </c>
      <c r="PC60" s="351">
        <f t="shared" si="206"/>
        <v>0</v>
      </c>
      <c r="PD60" s="351">
        <f t="shared" si="206"/>
        <v>5052.2299999999996</v>
      </c>
      <c r="PE60" s="351">
        <f t="shared" si="206"/>
        <v>7478.3</v>
      </c>
      <c r="PF60" s="351">
        <f t="shared" si="206"/>
        <v>3973.92</v>
      </c>
      <c r="PG60" s="351">
        <f t="shared" si="206"/>
        <v>7478.3</v>
      </c>
      <c r="PH60" s="351">
        <f t="shared" si="206"/>
        <v>7478.3</v>
      </c>
      <c r="PI60" s="351">
        <f t="shared" si="206"/>
        <v>7478.3</v>
      </c>
      <c r="PJ60" s="351">
        <f t="shared" si="206"/>
        <v>7478.3</v>
      </c>
      <c r="PK60" s="351">
        <f t="shared" si="206"/>
        <v>7478.3</v>
      </c>
      <c r="PL60" s="351">
        <f t="shared" si="206"/>
        <v>7478.3</v>
      </c>
      <c r="PM60" s="351">
        <f t="shared" si="206"/>
        <v>3870.3</v>
      </c>
      <c r="PN60" s="351">
        <f t="shared" si="206"/>
        <v>0</v>
      </c>
      <c r="PO60" s="351">
        <f t="shared" si="206"/>
        <v>565.16</v>
      </c>
      <c r="PP60" s="351">
        <f t="shared" si="206"/>
        <v>1109.2500000000036</v>
      </c>
      <c r="PQ60" s="351">
        <f t="shared" si="206"/>
        <v>7478.3</v>
      </c>
      <c r="PR60" s="351">
        <f t="shared" si="206"/>
        <v>7478.3</v>
      </c>
      <c r="PS60" s="351">
        <f t="shared" si="206"/>
        <v>6037.72</v>
      </c>
      <c r="PT60" s="351">
        <f t="shared" si="206"/>
        <v>2562.2399999999998</v>
      </c>
      <c r="PU60" s="351">
        <f t="shared" si="206"/>
        <v>7478.3</v>
      </c>
      <c r="PV60" s="351">
        <f t="shared" si="206"/>
        <v>7478.3</v>
      </c>
      <c r="PW60" s="351">
        <f t="shared" si="206"/>
        <v>7478.3</v>
      </c>
      <c r="PX60" s="351">
        <f t="shared" si="206"/>
        <v>0</v>
      </c>
      <c r="PY60" s="351">
        <f t="shared" si="206"/>
        <v>7478.3</v>
      </c>
      <c r="PZ60" s="351">
        <f t="shared" si="206"/>
        <v>7478.3</v>
      </c>
      <c r="QA60" s="351">
        <f t="shared" si="206"/>
        <v>7478.3</v>
      </c>
      <c r="QB60" s="351">
        <f t="shared" si="206"/>
        <v>863.26</v>
      </c>
      <c r="QC60" s="351">
        <f t="shared" si="206"/>
        <v>7478.3</v>
      </c>
      <c r="QD60" s="351">
        <f t="shared" si="206"/>
        <v>7478.3</v>
      </c>
      <c r="QE60" s="351">
        <f t="shared" si="206"/>
        <v>0</v>
      </c>
      <c r="QF60" s="351">
        <f t="shared" si="206"/>
        <v>3458.82</v>
      </c>
      <c r="QG60" s="351">
        <f t="shared" si="206"/>
        <v>7478.3</v>
      </c>
      <c r="QH60" s="351">
        <f t="shared" ref="QH60:SF62" si="207">+IFERROR(1*QH24+1*QH31,"")</f>
        <v>1740.8</v>
      </c>
      <c r="QI60" s="351">
        <f t="shared" si="207"/>
        <v>8358.0500000000011</v>
      </c>
      <c r="QJ60" s="351">
        <f t="shared" si="207"/>
        <v>7478.3</v>
      </c>
      <c r="QK60" s="351">
        <f t="shared" si="207"/>
        <v>7478.3</v>
      </c>
      <c r="QL60" s="351">
        <f t="shared" si="207"/>
        <v>7478.3</v>
      </c>
      <c r="QM60" s="351">
        <f t="shared" si="207"/>
        <v>7478.3</v>
      </c>
      <c r="QN60" s="351">
        <f t="shared" si="207"/>
        <v>7478.3</v>
      </c>
      <c r="QO60" s="351">
        <f t="shared" si="207"/>
        <v>0</v>
      </c>
      <c r="QP60" s="351">
        <f t="shared" si="207"/>
        <v>2395.3000000000002</v>
      </c>
      <c r="QQ60" s="351">
        <f t="shared" si="207"/>
        <v>0</v>
      </c>
      <c r="QR60" s="351">
        <f t="shared" si="207"/>
        <v>7478.3</v>
      </c>
      <c r="QS60" s="351">
        <f t="shared" si="207"/>
        <v>7478.3</v>
      </c>
      <c r="QT60" s="351">
        <f t="shared" si="207"/>
        <v>202.13</v>
      </c>
      <c r="QU60" s="351">
        <f t="shared" si="207"/>
        <v>5591.13</v>
      </c>
      <c r="QV60" s="351">
        <f t="shared" si="207"/>
        <v>7478.3</v>
      </c>
      <c r="QW60" s="351">
        <f t="shared" si="207"/>
        <v>7478.3</v>
      </c>
      <c r="QX60" s="351">
        <f t="shared" si="207"/>
        <v>7478.3</v>
      </c>
      <c r="QY60" s="351">
        <f t="shared" si="207"/>
        <v>7478.3</v>
      </c>
      <c r="QZ60" s="351">
        <f t="shared" si="207"/>
        <v>7478.3</v>
      </c>
      <c r="RA60" s="351">
        <f t="shared" si="207"/>
        <v>0</v>
      </c>
      <c r="RB60" s="351">
        <f t="shared" si="207"/>
        <v>7478.3</v>
      </c>
      <c r="RC60" s="351">
        <f t="shared" si="207"/>
        <v>7478.3</v>
      </c>
      <c r="RD60" s="351">
        <f t="shared" si="207"/>
        <v>4780.0600000000004</v>
      </c>
      <c r="RE60" s="351">
        <f t="shared" si="207"/>
        <v>7478.3</v>
      </c>
      <c r="RF60" s="351">
        <f t="shared" si="207"/>
        <v>0</v>
      </c>
      <c r="RG60" s="351">
        <f t="shared" si="207"/>
        <v>0</v>
      </c>
      <c r="RH60" s="351">
        <f t="shared" si="207"/>
        <v>7478.3</v>
      </c>
      <c r="RI60" s="351">
        <f t="shared" si="207"/>
        <v>7478.3</v>
      </c>
      <c r="RJ60" s="351">
        <f t="shared" si="207"/>
        <v>6553.76</v>
      </c>
      <c r="RK60" s="351">
        <f t="shared" si="207"/>
        <v>7478.3</v>
      </c>
      <c r="RL60" s="351">
        <f t="shared" si="207"/>
        <v>0</v>
      </c>
      <c r="RM60" s="351">
        <f t="shared" si="207"/>
        <v>5206.42</v>
      </c>
      <c r="RN60" s="351">
        <f t="shared" si="207"/>
        <v>4275.33</v>
      </c>
      <c r="RO60" s="351">
        <f t="shared" si="207"/>
        <v>2554.9299999999998</v>
      </c>
      <c r="RP60" s="351">
        <f t="shared" si="207"/>
        <v>0</v>
      </c>
      <c r="RQ60" s="351">
        <f t="shared" si="207"/>
        <v>7478.3</v>
      </c>
      <c r="RR60" s="351">
        <f t="shared" si="207"/>
        <v>7478.3</v>
      </c>
      <c r="RS60" s="351">
        <f t="shared" si="207"/>
        <v>0</v>
      </c>
      <c r="RT60" s="351">
        <f t="shared" si="207"/>
        <v>0</v>
      </c>
      <c r="RU60" s="351">
        <f t="shared" si="207"/>
        <v>7478.3</v>
      </c>
      <c r="RV60" s="351">
        <f t="shared" si="207"/>
        <v>7478.3</v>
      </c>
      <c r="RW60" s="351">
        <f t="shared" si="207"/>
        <v>7478.3</v>
      </c>
      <c r="RX60" s="351">
        <f t="shared" si="207"/>
        <v>0</v>
      </c>
      <c r="RY60" s="351">
        <f t="shared" si="207"/>
        <v>0</v>
      </c>
      <c r="RZ60" s="351">
        <f t="shared" si="207"/>
        <v>5121.5</v>
      </c>
      <c r="SA60" s="351">
        <f t="shared" si="207"/>
        <v>5681.91</v>
      </c>
      <c r="SB60" s="351">
        <f t="shared" si="207"/>
        <v>7478.3</v>
      </c>
      <c r="SC60" s="351">
        <f t="shared" si="207"/>
        <v>7478.3</v>
      </c>
      <c r="SD60" s="351">
        <f t="shared" si="207"/>
        <v>7478.3</v>
      </c>
      <c r="SE60" s="351">
        <f t="shared" si="207"/>
        <v>0</v>
      </c>
      <c r="SF60" s="351">
        <f t="shared" si="207"/>
        <v>5301.28</v>
      </c>
      <c r="SG60" s="351">
        <f>+IFERROR(1*SG24+1*SG31,"")</f>
        <v>5877.15</v>
      </c>
      <c r="SI60" s="25">
        <f>+(SUMIF(B60:SG60,"&gt;0")+SUMIF(B60:SG60,"&lt;=0"))/(COUNTIF(B60:SG60,"&gt;0")+COUNTIF(B60:SG60,"&lt;=0"))</f>
        <v>5147.5844599999955</v>
      </c>
      <c r="SK60" s="25">
        <f>+SI60</f>
        <v>5147.5844599999955</v>
      </c>
      <c r="SL60" s="25">
        <f>+SI61</f>
        <v>6447.741660000007</v>
      </c>
      <c r="SM60" s="25">
        <f>+SI62</f>
        <v>5902.20946</v>
      </c>
      <c r="SN60" s="25">
        <f>+SI63</f>
        <v>3159.1579399999991</v>
      </c>
      <c r="SO60" s="25">
        <f>+SI64</f>
        <v>2446.9508399999986</v>
      </c>
      <c r="SQ60" s="247">
        <f>+A60</f>
        <v>2014</v>
      </c>
      <c r="SR60" s="247">
        <f>+COUNTIF($B60:$SG60,"&lt;=0")</f>
        <v>112</v>
      </c>
      <c r="SS60" s="247">
        <f>+COUNTIF($B60:$SG60,"&lt;=10000")</f>
        <v>499</v>
      </c>
      <c r="ST60" s="247">
        <f>+COUNTIF($B60:$SG60,"&lt;=25000")</f>
        <v>500</v>
      </c>
      <c r="SU60" s="247">
        <f>+COUNTIF($B60:$SG60,"&lt;=50000")</f>
        <v>500</v>
      </c>
      <c r="SV60" s="247">
        <f>+COUNTIF($B60:$SG60,"&lt;=75000")</f>
        <v>500</v>
      </c>
      <c r="SW60" s="247">
        <f>+COUNTIF($B60:$SG60,"&lt;=100000")</f>
        <v>500</v>
      </c>
      <c r="SX60" s="247">
        <f>+COUNTIF($B60:$SG60,"&lt;=125000")</f>
        <v>500</v>
      </c>
      <c r="SY60" s="247">
        <f>+COUNTIF($B60:$SG60,"&lt;=150000")</f>
        <v>500</v>
      </c>
      <c r="SZ60" s="247">
        <f>+COUNTIF($B60:$SG60,"&lt;=150000")+COUNTIF($B60:$SG60,"&gt;150000")</f>
        <v>500</v>
      </c>
      <c r="TA60" s="247"/>
      <c r="TB60" s="168">
        <f>+SR60/$SZ60</f>
        <v>0.224</v>
      </c>
      <c r="TC60" s="168">
        <f>+(SS60-SR60)/$SZ60</f>
        <v>0.77400000000000002</v>
      </c>
      <c r="TD60" s="168">
        <f t="shared" ref="TD60:TD64" si="208">+(ST60-SS60)/$SZ60</f>
        <v>2E-3</v>
      </c>
      <c r="TE60" s="168">
        <f t="shared" ref="TE60:TE64" si="209">+(SU60-ST60)/$SZ60</f>
        <v>0</v>
      </c>
      <c r="TF60" s="168">
        <f t="shared" ref="TF60:TF64" si="210">+(SV60-SU60)/$SZ60</f>
        <v>0</v>
      </c>
      <c r="TG60" s="168">
        <f t="shared" ref="TG60:TG64" si="211">+(SW60-SV60)/$SZ60</f>
        <v>0</v>
      </c>
      <c r="TH60" s="168">
        <f t="shared" ref="TH60:TH64" si="212">+(SX60-SW60)/$SZ60</f>
        <v>0</v>
      </c>
      <c r="TI60" s="168">
        <f t="shared" ref="TI60:TI64" si="213">+(SY60-SX60)/$SZ60</f>
        <v>0</v>
      </c>
      <c r="TJ60" s="168">
        <f t="shared" ref="TJ60:TJ64" si="214">+(SZ60-SY60)/$SZ60</f>
        <v>0</v>
      </c>
      <c r="TK60" s="94">
        <f>SUM(TB60:TJ60)</f>
        <v>1</v>
      </c>
      <c r="TM60">
        <v>1</v>
      </c>
      <c r="TP60" s="477">
        <f>+SMALL($B60:$SG60,ROUND($SZ60*TP$15,0))</f>
        <v>1423.58</v>
      </c>
      <c r="TQ60" s="477">
        <f>+SMALL($B60:$SG60,ROUND($SZ60*TQ$15,0))</f>
        <v>7478.3</v>
      </c>
      <c r="TR60" s="25">
        <f>+SI60</f>
        <v>5147.5844599999955</v>
      </c>
      <c r="TS60">
        <f>+RANK(SI60,B60:SI60,1)</f>
        <v>179</v>
      </c>
      <c r="TT60" s="168">
        <f>+TS60/SZ60</f>
        <v>0.35799999999999998</v>
      </c>
      <c r="TV60" s="168">
        <f>+SR60/SZ60</f>
        <v>0.224</v>
      </c>
    </row>
    <row r="61" spans="1:542">
      <c r="A61" s="227">
        <v>2015</v>
      </c>
      <c r="B61" s="351">
        <f t="shared" si="200"/>
        <v>16084.55</v>
      </c>
      <c r="C61" s="351">
        <f t="shared" si="200"/>
        <v>9642.2799999999988</v>
      </c>
      <c r="D61" s="351">
        <f t="shared" si="200"/>
        <v>10079.300000000003</v>
      </c>
      <c r="E61" s="351">
        <f t="shared" si="200"/>
        <v>6998.8800000000019</v>
      </c>
      <c r="F61" s="351">
        <f t="shared" si="200"/>
        <v>12743.119999999999</v>
      </c>
      <c r="G61" s="351">
        <f t="shared" si="200"/>
        <v>4934.25</v>
      </c>
      <c r="H61" s="351">
        <f t="shared" si="200"/>
        <v>7469.29</v>
      </c>
      <c r="I61" s="351">
        <f t="shared" si="200"/>
        <v>10848.550000000001</v>
      </c>
      <c r="J61" s="351">
        <f t="shared" si="200"/>
        <v>0</v>
      </c>
      <c r="K61" s="351">
        <f t="shared" si="200"/>
        <v>7059.34</v>
      </c>
      <c r="L61" s="351">
        <f t="shared" si="200"/>
        <v>7167.46</v>
      </c>
      <c r="M61" s="351">
        <f t="shared" si="200"/>
        <v>7302.61</v>
      </c>
      <c r="N61" s="351">
        <f t="shared" si="200"/>
        <v>4250.6800000000012</v>
      </c>
      <c r="O61" s="351">
        <f t="shared" si="200"/>
        <v>7343.15</v>
      </c>
      <c r="P61" s="351">
        <f t="shared" si="200"/>
        <v>7374.69</v>
      </c>
      <c r="Q61" s="351">
        <f t="shared" si="200"/>
        <v>7853.75</v>
      </c>
      <c r="R61" s="351">
        <f t="shared" si="200"/>
        <v>7595.1800000000021</v>
      </c>
      <c r="S61" s="351">
        <f t="shared" si="200"/>
        <v>7507.2</v>
      </c>
      <c r="T61" s="351">
        <f t="shared" si="200"/>
        <v>11327.61</v>
      </c>
      <c r="U61" s="351">
        <f t="shared" si="200"/>
        <v>2907.0000000000027</v>
      </c>
      <c r="V61" s="351">
        <f t="shared" si="200"/>
        <v>7886.7899999999991</v>
      </c>
      <c r="W61" s="351">
        <f t="shared" si="200"/>
        <v>7289.09</v>
      </c>
      <c r="X61" s="351">
        <f t="shared" si="200"/>
        <v>7885.3700000000008</v>
      </c>
      <c r="Y61" s="351">
        <f t="shared" si="200"/>
        <v>7325.13</v>
      </c>
      <c r="Z61" s="351">
        <f t="shared" si="200"/>
        <v>7446.77</v>
      </c>
      <c r="AA61" s="351">
        <f t="shared" si="200"/>
        <v>9358.93</v>
      </c>
      <c r="AB61" s="351">
        <f t="shared" si="200"/>
        <v>229.5000000000019</v>
      </c>
      <c r="AC61" s="351">
        <f t="shared" si="200"/>
        <v>3837.58</v>
      </c>
      <c r="AD61" s="351">
        <f t="shared" si="200"/>
        <v>9167.9300000000021</v>
      </c>
      <c r="AE61" s="351">
        <f t="shared" si="200"/>
        <v>0</v>
      </c>
      <c r="AF61" s="351">
        <f t="shared" si="200"/>
        <v>8126.21</v>
      </c>
      <c r="AG61" s="351">
        <f t="shared" si="200"/>
        <v>7365.68</v>
      </c>
      <c r="AH61" s="351">
        <f t="shared" si="200"/>
        <v>7556.87</v>
      </c>
      <c r="AI61" s="351">
        <f t="shared" si="200"/>
        <v>1415.2500000000039</v>
      </c>
      <c r="AJ61" s="351">
        <f t="shared" si="200"/>
        <v>7140.43</v>
      </c>
      <c r="AK61" s="351">
        <f t="shared" si="200"/>
        <v>7383.7</v>
      </c>
      <c r="AL61" s="351">
        <f t="shared" si="200"/>
        <v>0</v>
      </c>
      <c r="AM61" s="351">
        <f t="shared" si="200"/>
        <v>5135.04</v>
      </c>
      <c r="AN61" s="351">
        <f t="shared" si="200"/>
        <v>7356.67</v>
      </c>
      <c r="AO61" s="351">
        <f t="shared" si="200"/>
        <v>8094.01</v>
      </c>
      <c r="AP61" s="351">
        <f t="shared" si="200"/>
        <v>6987.26</v>
      </c>
      <c r="AQ61" s="351">
        <f t="shared" si="200"/>
        <v>7675.19</v>
      </c>
      <c r="AR61" s="351">
        <f t="shared" si="200"/>
        <v>1453.500000000003</v>
      </c>
      <c r="AS61" s="351">
        <f t="shared" si="200"/>
        <v>6969.24</v>
      </c>
      <c r="AT61" s="351">
        <f t="shared" si="200"/>
        <v>7221.52</v>
      </c>
      <c r="AU61" s="351">
        <f t="shared" si="200"/>
        <v>8639.0600000000049</v>
      </c>
      <c r="AV61" s="351">
        <f t="shared" si="200"/>
        <v>10054.960000000001</v>
      </c>
      <c r="AW61" s="351">
        <f t="shared" si="200"/>
        <v>0</v>
      </c>
      <c r="AX61" s="351">
        <f t="shared" si="200"/>
        <v>7076.2500000000018</v>
      </c>
      <c r="AY61" s="351">
        <f t="shared" si="200"/>
        <v>98.53</v>
      </c>
      <c r="AZ61" s="351">
        <f t="shared" si="200"/>
        <v>9597.69</v>
      </c>
      <c r="BA61" s="351">
        <f t="shared" si="200"/>
        <v>9110.0600000000013</v>
      </c>
      <c r="BB61" s="351">
        <f t="shared" si="200"/>
        <v>0</v>
      </c>
      <c r="BC61" s="351">
        <f t="shared" si="200"/>
        <v>7397.21</v>
      </c>
      <c r="BD61" s="351">
        <f t="shared" si="200"/>
        <v>8463.7100000000046</v>
      </c>
      <c r="BE61" s="351">
        <f t="shared" si="200"/>
        <v>4399.6000000000004</v>
      </c>
      <c r="BF61" s="351">
        <f t="shared" si="200"/>
        <v>7478.3</v>
      </c>
      <c r="BG61" s="351">
        <f t="shared" si="200"/>
        <v>5040.3999999999996</v>
      </c>
      <c r="BH61" s="351">
        <f t="shared" si="200"/>
        <v>5796.44</v>
      </c>
      <c r="BI61" s="351">
        <f t="shared" si="200"/>
        <v>1071.0000000000043</v>
      </c>
      <c r="BJ61" s="351">
        <f t="shared" si="200"/>
        <v>9255.5700000000015</v>
      </c>
      <c r="BK61" s="351">
        <f t="shared" si="200"/>
        <v>2639.2500000000014</v>
      </c>
      <c r="BL61" s="351">
        <f t="shared" si="200"/>
        <v>10163.130000000001</v>
      </c>
      <c r="BM61" s="351">
        <f t="shared" si="200"/>
        <v>0</v>
      </c>
      <c r="BN61" s="351">
        <f t="shared" si="201"/>
        <v>1644.7500000000023</v>
      </c>
      <c r="BO61" s="351">
        <f t="shared" si="201"/>
        <v>0</v>
      </c>
      <c r="BP61" s="351">
        <f t="shared" si="201"/>
        <v>7428.75</v>
      </c>
      <c r="BQ61" s="351">
        <f t="shared" si="201"/>
        <v>7351.78</v>
      </c>
      <c r="BR61" s="351">
        <f t="shared" si="201"/>
        <v>7694.2900000000018</v>
      </c>
      <c r="BS61" s="351">
        <f t="shared" si="201"/>
        <v>0</v>
      </c>
      <c r="BT61" s="351">
        <f t="shared" si="201"/>
        <v>7424.24</v>
      </c>
      <c r="BU61" s="351">
        <f t="shared" si="201"/>
        <v>7149.44</v>
      </c>
      <c r="BV61" s="351">
        <f t="shared" si="201"/>
        <v>883.66</v>
      </c>
      <c r="BW61" s="351">
        <f t="shared" si="201"/>
        <v>13363.17</v>
      </c>
      <c r="BX61" s="351">
        <f t="shared" si="201"/>
        <v>2576.7600000000029</v>
      </c>
      <c r="BY61" s="351">
        <f t="shared" si="201"/>
        <v>7284.59</v>
      </c>
      <c r="BZ61" s="351">
        <f t="shared" si="201"/>
        <v>1338.7499999999986</v>
      </c>
      <c r="CA61" s="351">
        <f t="shared" si="201"/>
        <v>7335.02</v>
      </c>
      <c r="CB61" s="351">
        <f t="shared" si="201"/>
        <v>7361.17</v>
      </c>
      <c r="CC61" s="351">
        <f t="shared" si="201"/>
        <v>0</v>
      </c>
      <c r="CD61" s="351">
        <f t="shared" si="201"/>
        <v>8510.9700000000048</v>
      </c>
      <c r="CE61" s="351">
        <f t="shared" si="201"/>
        <v>7582.27</v>
      </c>
      <c r="CF61" s="351">
        <f t="shared" si="201"/>
        <v>0</v>
      </c>
      <c r="CG61" s="351">
        <f t="shared" si="201"/>
        <v>7388.2</v>
      </c>
      <c r="CH61" s="351">
        <f t="shared" si="201"/>
        <v>1683.0000000000016</v>
      </c>
      <c r="CI61" s="351">
        <f t="shared" si="201"/>
        <v>7266.57</v>
      </c>
      <c r="CJ61" s="351">
        <f t="shared" si="201"/>
        <v>10385.300000000003</v>
      </c>
      <c r="CK61" s="351">
        <f t="shared" si="201"/>
        <v>7775.1200000000035</v>
      </c>
      <c r="CL61" s="351">
        <f t="shared" si="201"/>
        <v>7271.25</v>
      </c>
      <c r="CM61" s="351">
        <f t="shared" si="201"/>
        <v>9197.85</v>
      </c>
      <c r="CN61" s="351">
        <f t="shared" si="201"/>
        <v>7334.14</v>
      </c>
      <c r="CO61" s="351">
        <f t="shared" si="201"/>
        <v>7478.3</v>
      </c>
      <c r="CP61" s="351">
        <f t="shared" si="201"/>
        <v>7293.6</v>
      </c>
      <c r="CQ61" s="351">
        <f t="shared" si="201"/>
        <v>8229.510000000002</v>
      </c>
      <c r="CR61" s="351">
        <f t="shared" si="201"/>
        <v>10850.76</v>
      </c>
      <c r="CS61" s="351">
        <f t="shared" si="201"/>
        <v>0</v>
      </c>
      <c r="CT61" s="351">
        <f t="shared" si="201"/>
        <v>0</v>
      </c>
      <c r="CU61" s="351">
        <f t="shared" si="201"/>
        <v>7836.63</v>
      </c>
      <c r="CV61" s="351">
        <f t="shared" si="201"/>
        <v>7329.64</v>
      </c>
      <c r="CW61" s="351">
        <f t="shared" si="201"/>
        <v>12314.650000000001</v>
      </c>
      <c r="CX61" s="351">
        <f t="shared" si="201"/>
        <v>7573.5000000000018</v>
      </c>
      <c r="CY61" s="351">
        <f t="shared" si="201"/>
        <v>10677.36</v>
      </c>
      <c r="CZ61" s="351">
        <f t="shared" si="201"/>
        <v>7463.34</v>
      </c>
      <c r="DA61" s="351">
        <f t="shared" si="201"/>
        <v>7478.3</v>
      </c>
      <c r="DB61" s="351">
        <f t="shared" si="201"/>
        <v>1266.77</v>
      </c>
      <c r="DC61" s="351">
        <f t="shared" si="201"/>
        <v>12068.300000000001</v>
      </c>
      <c r="DD61" s="351">
        <f t="shared" si="201"/>
        <v>13828.990000000002</v>
      </c>
      <c r="DE61" s="351">
        <f t="shared" si="201"/>
        <v>7747.8700000000017</v>
      </c>
      <c r="DF61" s="351">
        <f t="shared" si="201"/>
        <v>10120.540000000001</v>
      </c>
      <c r="DG61" s="351">
        <f t="shared" si="201"/>
        <v>1147.5000000000027</v>
      </c>
      <c r="DH61" s="351">
        <f t="shared" si="201"/>
        <v>7262.06</v>
      </c>
      <c r="DI61" s="351">
        <f t="shared" si="201"/>
        <v>3356.41</v>
      </c>
      <c r="DJ61" s="351">
        <f t="shared" si="201"/>
        <v>7894.29</v>
      </c>
      <c r="DK61" s="351">
        <f t="shared" si="201"/>
        <v>8139.7699999999995</v>
      </c>
      <c r="DL61" s="351">
        <f t="shared" si="201"/>
        <v>7284.59</v>
      </c>
      <c r="DM61" s="351">
        <f t="shared" si="201"/>
        <v>0</v>
      </c>
      <c r="DN61" s="351">
        <f t="shared" si="201"/>
        <v>7334.44</v>
      </c>
      <c r="DO61" s="351">
        <f t="shared" si="201"/>
        <v>7397.21</v>
      </c>
      <c r="DP61" s="351">
        <f t="shared" si="201"/>
        <v>5995.83</v>
      </c>
      <c r="DQ61" s="351">
        <f t="shared" si="201"/>
        <v>9282.7700000000023</v>
      </c>
      <c r="DR61" s="351">
        <f t="shared" si="201"/>
        <v>0</v>
      </c>
      <c r="DS61" s="351">
        <f t="shared" si="201"/>
        <v>10877.41</v>
      </c>
      <c r="DT61" s="351">
        <f t="shared" si="201"/>
        <v>7298.1</v>
      </c>
      <c r="DU61" s="351">
        <f t="shared" si="201"/>
        <v>7522.4</v>
      </c>
      <c r="DV61" s="351">
        <f t="shared" si="201"/>
        <v>6745.67</v>
      </c>
      <c r="DW61" s="351">
        <f t="shared" si="201"/>
        <v>7399.11</v>
      </c>
      <c r="DX61" s="351">
        <f t="shared" si="201"/>
        <v>7486.12</v>
      </c>
      <c r="DY61" s="351">
        <f t="shared" si="201"/>
        <v>7478.3</v>
      </c>
      <c r="DZ61" s="351">
        <f t="shared" si="202"/>
        <v>11021.78</v>
      </c>
      <c r="EA61" s="351">
        <f t="shared" si="202"/>
        <v>7343.15</v>
      </c>
      <c r="EB61" s="351">
        <f t="shared" si="202"/>
        <v>7693.61</v>
      </c>
      <c r="EC61" s="351">
        <f t="shared" si="202"/>
        <v>7950.7300000000014</v>
      </c>
      <c r="ED61" s="351">
        <f t="shared" si="202"/>
        <v>7239.54</v>
      </c>
      <c r="EE61" s="351">
        <f t="shared" si="202"/>
        <v>11116.300000000003</v>
      </c>
      <c r="EF61" s="351">
        <f t="shared" si="202"/>
        <v>8927.76</v>
      </c>
      <c r="EG61" s="351">
        <f t="shared" si="202"/>
        <v>7334.0599999999986</v>
      </c>
      <c r="EH61" s="351">
        <f t="shared" si="202"/>
        <v>8288.0100000000039</v>
      </c>
      <c r="EI61" s="351">
        <f t="shared" si="202"/>
        <v>11585.930000000002</v>
      </c>
      <c r="EJ61" s="351">
        <f t="shared" si="202"/>
        <v>7104.39</v>
      </c>
      <c r="EK61" s="351">
        <f t="shared" si="202"/>
        <v>10637.710000000003</v>
      </c>
      <c r="EL61" s="351">
        <f t="shared" si="202"/>
        <v>11754.48</v>
      </c>
      <c r="EM61" s="351">
        <f t="shared" si="202"/>
        <v>7392.71</v>
      </c>
      <c r="EN61" s="351">
        <f t="shared" si="202"/>
        <v>6877.37</v>
      </c>
      <c r="EO61" s="351">
        <f t="shared" si="202"/>
        <v>10215.860000000002</v>
      </c>
      <c r="EP61" s="351">
        <f t="shared" si="202"/>
        <v>382.49999999999864</v>
      </c>
      <c r="EQ61" s="351">
        <f t="shared" si="202"/>
        <v>7248.55</v>
      </c>
      <c r="ER61" s="351">
        <f t="shared" si="202"/>
        <v>1551.7900000000022</v>
      </c>
      <c r="ES61" s="351">
        <f t="shared" si="202"/>
        <v>8918.119999999999</v>
      </c>
      <c r="ET61" s="351">
        <f t="shared" si="202"/>
        <v>1797.7500000000025</v>
      </c>
      <c r="EU61" s="351">
        <f t="shared" si="202"/>
        <v>5515.16</v>
      </c>
      <c r="EV61" s="351">
        <f t="shared" si="202"/>
        <v>0</v>
      </c>
      <c r="EW61" s="351">
        <f t="shared" si="202"/>
        <v>5790.83</v>
      </c>
      <c r="EX61" s="351">
        <f t="shared" si="202"/>
        <v>8779.4100000000017</v>
      </c>
      <c r="EY61" s="351">
        <f t="shared" si="202"/>
        <v>0</v>
      </c>
      <c r="EZ61" s="351">
        <f t="shared" si="202"/>
        <v>803.2500000000033</v>
      </c>
      <c r="FA61" s="351">
        <f t="shared" si="202"/>
        <v>5464.720000000003</v>
      </c>
      <c r="FB61" s="351">
        <f t="shared" si="202"/>
        <v>15835.940000000002</v>
      </c>
      <c r="FC61" s="351">
        <f t="shared" si="202"/>
        <v>0</v>
      </c>
      <c r="FD61" s="351">
        <f t="shared" si="202"/>
        <v>8775.0600000000049</v>
      </c>
      <c r="FE61" s="351">
        <f t="shared" si="202"/>
        <v>7289.09</v>
      </c>
      <c r="FF61" s="351">
        <f t="shared" si="202"/>
        <v>11483.250000000004</v>
      </c>
      <c r="FG61" s="351">
        <f t="shared" si="202"/>
        <v>7230.53</v>
      </c>
      <c r="FH61" s="351">
        <f t="shared" si="202"/>
        <v>7478.3</v>
      </c>
      <c r="FI61" s="351">
        <f t="shared" si="202"/>
        <v>9865.2700000000023</v>
      </c>
      <c r="FJ61" s="351">
        <f t="shared" si="202"/>
        <v>9062.19</v>
      </c>
      <c r="FK61" s="351">
        <f t="shared" si="202"/>
        <v>7496.1500000000033</v>
      </c>
      <c r="FL61" s="351">
        <f t="shared" si="202"/>
        <v>0</v>
      </c>
      <c r="FM61" s="351">
        <f t="shared" si="202"/>
        <v>3634.04</v>
      </c>
      <c r="FN61" s="351">
        <f t="shared" si="202"/>
        <v>10261.540000000001</v>
      </c>
      <c r="FO61" s="351">
        <f t="shared" si="202"/>
        <v>7230.53</v>
      </c>
      <c r="FP61" s="351">
        <f t="shared" si="202"/>
        <v>7943.93</v>
      </c>
      <c r="FQ61" s="351">
        <f t="shared" si="202"/>
        <v>7153.94</v>
      </c>
      <c r="FR61" s="351">
        <f t="shared" si="202"/>
        <v>6712.9600000000009</v>
      </c>
      <c r="FS61" s="351">
        <f t="shared" si="202"/>
        <v>7591.18</v>
      </c>
      <c r="FT61" s="351">
        <f t="shared" si="202"/>
        <v>0</v>
      </c>
      <c r="FU61" s="351">
        <f t="shared" si="202"/>
        <v>0</v>
      </c>
      <c r="FV61" s="351">
        <f t="shared" si="202"/>
        <v>7478.3</v>
      </c>
      <c r="FW61" s="351">
        <f t="shared" si="202"/>
        <v>8879.9500000000025</v>
      </c>
      <c r="FX61" s="351">
        <f t="shared" si="202"/>
        <v>4556.59</v>
      </c>
      <c r="FY61" s="351">
        <f t="shared" si="202"/>
        <v>956.25</v>
      </c>
      <c r="FZ61" s="351">
        <f t="shared" si="202"/>
        <v>6698.4599999999982</v>
      </c>
      <c r="GA61" s="351">
        <f t="shared" si="202"/>
        <v>0</v>
      </c>
      <c r="GB61" s="351">
        <f t="shared" si="202"/>
        <v>10198.39</v>
      </c>
      <c r="GC61" s="351">
        <f t="shared" si="202"/>
        <v>7478.3</v>
      </c>
      <c r="GD61" s="351">
        <f t="shared" si="202"/>
        <v>7478.3</v>
      </c>
      <c r="GE61" s="351">
        <f t="shared" si="202"/>
        <v>1449.27</v>
      </c>
      <c r="GF61" s="351">
        <f t="shared" si="202"/>
        <v>5250.35</v>
      </c>
      <c r="GG61" s="351">
        <f t="shared" si="202"/>
        <v>8206.7000000000025</v>
      </c>
      <c r="GH61" s="351">
        <f t="shared" si="202"/>
        <v>7478.3</v>
      </c>
      <c r="GI61" s="351">
        <f t="shared" si="202"/>
        <v>7428.75</v>
      </c>
      <c r="GJ61" s="351">
        <f t="shared" si="202"/>
        <v>12218.580000000002</v>
      </c>
      <c r="GK61" s="351">
        <f t="shared" si="202"/>
        <v>7352.16</v>
      </c>
      <c r="GL61" s="351">
        <f t="shared" si="203"/>
        <v>7253.05</v>
      </c>
      <c r="GM61" s="351">
        <f t="shared" si="203"/>
        <v>10116.11</v>
      </c>
      <c r="GN61" s="351">
        <f t="shared" si="203"/>
        <v>8756.0200000000023</v>
      </c>
      <c r="GO61" s="351">
        <f t="shared" si="203"/>
        <v>7343.15</v>
      </c>
      <c r="GP61" s="351">
        <f t="shared" si="203"/>
        <v>7266.57</v>
      </c>
      <c r="GQ61" s="351">
        <f t="shared" si="203"/>
        <v>7401.72</v>
      </c>
      <c r="GR61" s="351">
        <f t="shared" si="203"/>
        <v>8270.08</v>
      </c>
      <c r="GS61" s="351">
        <f t="shared" si="203"/>
        <v>8794.3399999999983</v>
      </c>
      <c r="GT61" s="351">
        <f t="shared" si="203"/>
        <v>8093.7</v>
      </c>
      <c r="GU61" s="351">
        <f t="shared" si="203"/>
        <v>1950.7500000000025</v>
      </c>
      <c r="GV61" s="351">
        <f t="shared" si="203"/>
        <v>7230.53</v>
      </c>
      <c r="GW61" s="351">
        <f t="shared" si="203"/>
        <v>13292.300000000003</v>
      </c>
      <c r="GX61" s="351">
        <f t="shared" si="203"/>
        <v>14304.800000000001</v>
      </c>
      <c r="GY61" s="351">
        <f t="shared" si="203"/>
        <v>7131.42</v>
      </c>
      <c r="GZ61" s="351">
        <f t="shared" si="203"/>
        <v>7515.9499999999989</v>
      </c>
      <c r="HA61" s="351">
        <f t="shared" si="203"/>
        <v>11226.800000000003</v>
      </c>
      <c r="HB61" s="351">
        <f t="shared" si="203"/>
        <v>0</v>
      </c>
      <c r="HC61" s="351">
        <f t="shared" si="203"/>
        <v>2501.14</v>
      </c>
      <c r="HD61" s="351">
        <f t="shared" si="203"/>
        <v>0</v>
      </c>
      <c r="HE61" s="351">
        <f t="shared" si="203"/>
        <v>237.96</v>
      </c>
      <c r="HF61" s="351">
        <f t="shared" si="203"/>
        <v>10666.310000000003</v>
      </c>
      <c r="HG61" s="351">
        <f t="shared" si="203"/>
        <v>7113.4</v>
      </c>
      <c r="HH61" s="351">
        <f t="shared" si="203"/>
        <v>7478.3</v>
      </c>
      <c r="HI61" s="351">
        <f t="shared" si="203"/>
        <v>8205.0499999999975</v>
      </c>
      <c r="HJ61" s="351">
        <f t="shared" si="203"/>
        <v>13139.300000000003</v>
      </c>
      <c r="HK61" s="351">
        <f t="shared" si="203"/>
        <v>6387.75</v>
      </c>
      <c r="HL61" s="351">
        <f t="shared" si="203"/>
        <v>7965.18</v>
      </c>
      <c r="HM61" s="351">
        <f t="shared" si="203"/>
        <v>4213.9399999999996</v>
      </c>
      <c r="HN61" s="351">
        <f t="shared" si="203"/>
        <v>8847.1600000000017</v>
      </c>
      <c r="HO61" s="351">
        <f t="shared" si="203"/>
        <v>7661.73</v>
      </c>
      <c r="HP61" s="351">
        <f t="shared" si="203"/>
        <v>0</v>
      </c>
      <c r="HQ61" s="351">
        <f t="shared" si="203"/>
        <v>8893.5500000000047</v>
      </c>
      <c r="HR61" s="351">
        <f t="shared" si="203"/>
        <v>7189.09</v>
      </c>
      <c r="HS61" s="351">
        <f t="shared" si="203"/>
        <v>7464.79</v>
      </c>
      <c r="HT61" s="351">
        <f t="shared" si="203"/>
        <v>688.49999999999886</v>
      </c>
      <c r="HU61" s="351">
        <f t="shared" si="203"/>
        <v>9989.57</v>
      </c>
      <c r="HV61" s="351">
        <f t="shared" si="203"/>
        <v>0</v>
      </c>
      <c r="HW61" s="351">
        <f t="shared" si="203"/>
        <v>7643.47</v>
      </c>
      <c r="HX61" s="351">
        <f t="shared" si="203"/>
        <v>7937.3000000000038</v>
      </c>
      <c r="HY61" s="351">
        <f t="shared" si="203"/>
        <v>7446.77</v>
      </c>
      <c r="HZ61" s="351">
        <f t="shared" si="203"/>
        <v>370.51</v>
      </c>
      <c r="IA61" s="351">
        <f t="shared" si="203"/>
        <v>7410.73</v>
      </c>
      <c r="IB61" s="351">
        <f t="shared" si="203"/>
        <v>2348.12</v>
      </c>
      <c r="IC61" s="351">
        <f t="shared" si="203"/>
        <v>11081.77</v>
      </c>
      <c r="ID61" s="351">
        <f t="shared" si="203"/>
        <v>2256.7500000000027</v>
      </c>
      <c r="IE61" s="351">
        <f t="shared" si="203"/>
        <v>7239.54</v>
      </c>
      <c r="IF61" s="351">
        <f t="shared" si="203"/>
        <v>10500.05</v>
      </c>
      <c r="IG61" s="351">
        <f t="shared" si="203"/>
        <v>12326.870000000003</v>
      </c>
      <c r="IH61" s="351">
        <f t="shared" si="203"/>
        <v>9343.2000000000007</v>
      </c>
      <c r="II61" s="351">
        <f t="shared" si="203"/>
        <v>7307.11</v>
      </c>
      <c r="IJ61" s="351">
        <f t="shared" si="203"/>
        <v>9348.0700000000015</v>
      </c>
      <c r="IK61" s="351">
        <f t="shared" si="203"/>
        <v>7302.61</v>
      </c>
      <c r="IL61" s="351">
        <f t="shared" si="203"/>
        <v>2677.5000000000005</v>
      </c>
      <c r="IM61" s="351">
        <f t="shared" si="203"/>
        <v>7415.23</v>
      </c>
      <c r="IN61" s="351">
        <f t="shared" si="203"/>
        <v>4130.66</v>
      </c>
      <c r="IO61" s="351">
        <f t="shared" si="203"/>
        <v>7203.5</v>
      </c>
      <c r="IP61" s="351">
        <f t="shared" si="203"/>
        <v>8519.7199999999993</v>
      </c>
      <c r="IQ61" s="351">
        <f t="shared" si="203"/>
        <v>11066.830000000002</v>
      </c>
      <c r="IR61" s="351">
        <f t="shared" si="203"/>
        <v>1950.7500000000025</v>
      </c>
      <c r="IS61" s="351">
        <f t="shared" si="203"/>
        <v>11028.27</v>
      </c>
      <c r="IT61" s="351">
        <f t="shared" si="203"/>
        <v>9915.42</v>
      </c>
      <c r="IU61" s="351">
        <f t="shared" si="203"/>
        <v>9046.5500000000011</v>
      </c>
      <c r="IV61" s="351">
        <f t="shared" si="203"/>
        <v>7392.71</v>
      </c>
      <c r="IW61" s="351">
        <f t="shared" si="203"/>
        <v>11213.029999999999</v>
      </c>
      <c r="IX61" s="351">
        <f t="shared" si="204"/>
        <v>420.7500000000046</v>
      </c>
      <c r="IY61" s="351">
        <f t="shared" si="204"/>
        <v>5890.5</v>
      </c>
      <c r="IZ61" s="351">
        <f t="shared" si="204"/>
        <v>0</v>
      </c>
      <c r="JA61" s="351">
        <f t="shared" si="204"/>
        <v>7325.13</v>
      </c>
      <c r="JB61" s="351">
        <f t="shared" si="204"/>
        <v>0</v>
      </c>
      <c r="JC61" s="351">
        <f t="shared" si="204"/>
        <v>233.92</v>
      </c>
      <c r="JD61" s="351">
        <f t="shared" si="204"/>
        <v>7478.3</v>
      </c>
      <c r="JE61" s="351">
        <f t="shared" si="204"/>
        <v>3903.3900000000017</v>
      </c>
      <c r="JF61" s="351">
        <f t="shared" si="204"/>
        <v>8938.3500000000022</v>
      </c>
      <c r="JG61" s="351">
        <f t="shared" si="204"/>
        <v>8012.8700000000044</v>
      </c>
      <c r="JH61" s="351">
        <f t="shared" si="204"/>
        <v>10348.920000000002</v>
      </c>
      <c r="JI61" s="351">
        <f t="shared" si="204"/>
        <v>7478.3</v>
      </c>
      <c r="JJ61" s="351">
        <f t="shared" si="204"/>
        <v>7469.29</v>
      </c>
      <c r="JK61" s="351">
        <f t="shared" si="204"/>
        <v>7271.07</v>
      </c>
      <c r="JL61" s="351">
        <f t="shared" si="204"/>
        <v>8889.5400000000009</v>
      </c>
      <c r="JM61" s="351">
        <f t="shared" si="204"/>
        <v>0</v>
      </c>
      <c r="JN61" s="351">
        <f t="shared" si="204"/>
        <v>0</v>
      </c>
      <c r="JO61" s="351">
        <f t="shared" si="204"/>
        <v>2218.5000000000005</v>
      </c>
      <c r="JP61" s="351">
        <f t="shared" si="204"/>
        <v>7410.73</v>
      </c>
      <c r="JQ61" s="351">
        <f t="shared" si="204"/>
        <v>0</v>
      </c>
      <c r="JR61" s="351">
        <f t="shared" si="204"/>
        <v>10308.630000000001</v>
      </c>
      <c r="JS61" s="351">
        <f t="shared" si="204"/>
        <v>0</v>
      </c>
      <c r="JT61" s="351">
        <f t="shared" si="204"/>
        <v>7338.65</v>
      </c>
      <c r="JU61" s="351">
        <f t="shared" si="204"/>
        <v>12290.830000000002</v>
      </c>
      <c r="JV61" s="351">
        <f t="shared" si="204"/>
        <v>0</v>
      </c>
      <c r="JW61" s="351">
        <f t="shared" si="204"/>
        <v>7244.04</v>
      </c>
      <c r="JX61" s="351">
        <f t="shared" si="204"/>
        <v>3136.5000000000009</v>
      </c>
      <c r="JY61" s="351">
        <f t="shared" si="204"/>
        <v>7582.85</v>
      </c>
      <c r="JZ61" s="351">
        <f t="shared" si="204"/>
        <v>0</v>
      </c>
      <c r="KA61" s="351">
        <f t="shared" si="204"/>
        <v>7383.7</v>
      </c>
      <c r="KB61" s="351">
        <f t="shared" si="204"/>
        <v>10191.670000000002</v>
      </c>
      <c r="KC61" s="351">
        <f t="shared" si="204"/>
        <v>5577.4999999999982</v>
      </c>
      <c r="KD61" s="351">
        <f t="shared" si="204"/>
        <v>7176.3799999999983</v>
      </c>
      <c r="KE61" s="351">
        <f t="shared" si="204"/>
        <v>0</v>
      </c>
      <c r="KF61" s="351">
        <f t="shared" si="204"/>
        <v>9925.9600000000028</v>
      </c>
      <c r="KG61" s="351">
        <f t="shared" si="204"/>
        <v>7760.5</v>
      </c>
      <c r="KH61" s="351">
        <f t="shared" si="204"/>
        <v>8574.32</v>
      </c>
      <c r="KI61" s="351">
        <f t="shared" si="204"/>
        <v>11762.3</v>
      </c>
      <c r="KJ61" s="351">
        <f t="shared" si="204"/>
        <v>9091.5200000000023</v>
      </c>
      <c r="KK61" s="351">
        <f t="shared" si="204"/>
        <v>1683.0000000000016</v>
      </c>
      <c r="KL61" s="351">
        <f t="shared" si="204"/>
        <v>4024.33</v>
      </c>
      <c r="KM61" s="351">
        <f t="shared" si="204"/>
        <v>15977.280000000002</v>
      </c>
      <c r="KN61" s="351">
        <f t="shared" si="204"/>
        <v>7244.04</v>
      </c>
      <c r="KO61" s="351">
        <f t="shared" si="204"/>
        <v>10043.18</v>
      </c>
      <c r="KP61" s="351">
        <f t="shared" si="204"/>
        <v>13811.740000000002</v>
      </c>
      <c r="KQ61" s="351">
        <f t="shared" si="204"/>
        <v>7478.3</v>
      </c>
      <c r="KR61" s="351">
        <f t="shared" si="204"/>
        <v>4743.0000000000009</v>
      </c>
      <c r="KS61" s="351">
        <f t="shared" si="204"/>
        <v>7715.6199999999981</v>
      </c>
      <c r="KT61" s="351">
        <f t="shared" si="204"/>
        <v>9786.4800000000014</v>
      </c>
      <c r="KU61" s="351">
        <f t="shared" si="204"/>
        <v>7000.2099999999982</v>
      </c>
      <c r="KV61" s="351">
        <f t="shared" si="204"/>
        <v>9010.34</v>
      </c>
      <c r="KW61" s="351">
        <f t="shared" si="204"/>
        <v>7419.74</v>
      </c>
      <c r="KX61" s="351">
        <f t="shared" si="204"/>
        <v>7381.3200000000043</v>
      </c>
      <c r="KY61" s="351">
        <f t="shared" si="204"/>
        <v>7158.45</v>
      </c>
      <c r="KZ61" s="351">
        <f t="shared" si="204"/>
        <v>7499.86</v>
      </c>
      <c r="LA61" s="351">
        <f t="shared" si="204"/>
        <v>7424.24</v>
      </c>
      <c r="LB61" s="351">
        <f t="shared" si="204"/>
        <v>2792.2500000000018</v>
      </c>
      <c r="LC61" s="351">
        <f t="shared" si="204"/>
        <v>7730.6600000000017</v>
      </c>
      <c r="LD61" s="351">
        <f t="shared" si="204"/>
        <v>0</v>
      </c>
      <c r="LE61" s="351">
        <f t="shared" si="204"/>
        <v>1262.2500000000002</v>
      </c>
      <c r="LF61" s="351">
        <f t="shared" si="204"/>
        <v>3427.8300000000008</v>
      </c>
      <c r="LG61" s="351">
        <f t="shared" si="204"/>
        <v>7316.12</v>
      </c>
      <c r="LH61" s="351">
        <f t="shared" si="204"/>
        <v>8743.9500000000007</v>
      </c>
      <c r="LI61" s="351">
        <f t="shared" si="204"/>
        <v>0</v>
      </c>
      <c r="LJ61" s="351">
        <f t="shared" si="205"/>
        <v>5441.97</v>
      </c>
      <c r="LK61" s="351">
        <f t="shared" si="205"/>
        <v>0</v>
      </c>
      <c r="LL61" s="351">
        <f t="shared" si="205"/>
        <v>9955.2900000000009</v>
      </c>
      <c r="LM61" s="351">
        <f t="shared" si="205"/>
        <v>16258.95</v>
      </c>
      <c r="LN61" s="351">
        <f t="shared" si="205"/>
        <v>7108.89</v>
      </c>
      <c r="LO61" s="351">
        <f t="shared" si="205"/>
        <v>0</v>
      </c>
      <c r="LP61" s="351">
        <f t="shared" si="205"/>
        <v>4743.0000000000009</v>
      </c>
      <c r="LQ61" s="351">
        <f t="shared" si="205"/>
        <v>2908.8400000000011</v>
      </c>
      <c r="LR61" s="351">
        <f t="shared" si="205"/>
        <v>114.75000000000435</v>
      </c>
      <c r="LS61" s="351">
        <f t="shared" si="205"/>
        <v>7401.72</v>
      </c>
      <c r="LT61" s="351">
        <f t="shared" si="205"/>
        <v>0</v>
      </c>
      <c r="LU61" s="351">
        <f t="shared" si="205"/>
        <v>0</v>
      </c>
      <c r="LV61" s="351">
        <f t="shared" si="205"/>
        <v>7451.27</v>
      </c>
      <c r="LW61" s="351">
        <f t="shared" si="205"/>
        <v>3142.8599999999997</v>
      </c>
      <c r="LX61" s="351">
        <f t="shared" si="205"/>
        <v>0</v>
      </c>
      <c r="LY61" s="351">
        <f t="shared" si="205"/>
        <v>2211.41</v>
      </c>
      <c r="LZ61" s="351">
        <f t="shared" si="205"/>
        <v>5926.5400000000009</v>
      </c>
      <c r="MA61" s="351">
        <f t="shared" si="205"/>
        <v>7144.93</v>
      </c>
      <c r="MB61" s="351">
        <f t="shared" si="205"/>
        <v>0</v>
      </c>
      <c r="MC61" s="351">
        <f t="shared" si="205"/>
        <v>3404.2500000000023</v>
      </c>
      <c r="MD61" s="351">
        <f t="shared" si="205"/>
        <v>11265.050000000001</v>
      </c>
      <c r="ME61" s="351">
        <f t="shared" si="205"/>
        <v>7311.62</v>
      </c>
      <c r="MF61" s="351">
        <f t="shared" si="205"/>
        <v>7577.46</v>
      </c>
      <c r="MG61" s="351">
        <f t="shared" si="205"/>
        <v>7208</v>
      </c>
      <c r="MH61" s="351">
        <f t="shared" si="205"/>
        <v>1338.7499999999986</v>
      </c>
      <c r="MI61" s="351">
        <f t="shared" si="205"/>
        <v>8607.6099999999988</v>
      </c>
      <c r="MJ61" s="351">
        <f t="shared" si="205"/>
        <v>7365.68</v>
      </c>
      <c r="MK61" s="351">
        <f t="shared" si="205"/>
        <v>10488.580000000002</v>
      </c>
      <c r="ML61" s="351">
        <f t="shared" si="205"/>
        <v>5147.0900000000029</v>
      </c>
      <c r="MM61" s="351">
        <f t="shared" si="205"/>
        <v>7203.5</v>
      </c>
      <c r="MN61" s="351">
        <f t="shared" si="205"/>
        <v>0</v>
      </c>
      <c r="MO61" s="351">
        <f t="shared" si="205"/>
        <v>0</v>
      </c>
      <c r="MP61" s="351">
        <f t="shared" si="205"/>
        <v>2334.13</v>
      </c>
      <c r="MQ61" s="351">
        <f t="shared" si="205"/>
        <v>7244.04</v>
      </c>
      <c r="MR61" s="351">
        <f t="shared" si="205"/>
        <v>8702.3000000000011</v>
      </c>
      <c r="MS61" s="351">
        <f t="shared" si="205"/>
        <v>7298.1</v>
      </c>
      <c r="MT61" s="351">
        <f t="shared" si="205"/>
        <v>8281.5500000000029</v>
      </c>
      <c r="MU61" s="351">
        <f t="shared" si="205"/>
        <v>10137.44</v>
      </c>
      <c r="MV61" s="351">
        <f t="shared" si="205"/>
        <v>11188.550000000003</v>
      </c>
      <c r="MW61" s="351">
        <f t="shared" si="205"/>
        <v>7284.59</v>
      </c>
      <c r="MX61" s="351">
        <f t="shared" si="205"/>
        <v>7443.07</v>
      </c>
      <c r="MY61" s="351">
        <f t="shared" si="205"/>
        <v>8462.9700000000048</v>
      </c>
      <c r="MZ61" s="351">
        <f t="shared" si="205"/>
        <v>7347.66</v>
      </c>
      <c r="NA61" s="351">
        <f t="shared" si="205"/>
        <v>9915.0000000000018</v>
      </c>
      <c r="NB61" s="351">
        <f t="shared" si="205"/>
        <v>11438.279999999999</v>
      </c>
      <c r="NC61" s="351">
        <f t="shared" si="205"/>
        <v>4880.8900000000003</v>
      </c>
      <c r="ND61" s="351">
        <f t="shared" si="205"/>
        <v>9669.43</v>
      </c>
      <c r="NE61" s="351">
        <f t="shared" si="205"/>
        <v>9498.58</v>
      </c>
      <c r="NF61" s="351">
        <f t="shared" si="205"/>
        <v>1071.0000000000043</v>
      </c>
      <c r="NG61" s="351">
        <f t="shared" si="205"/>
        <v>0</v>
      </c>
      <c r="NH61" s="351">
        <f t="shared" si="205"/>
        <v>10383.470000000003</v>
      </c>
      <c r="NI61" s="351">
        <f t="shared" si="205"/>
        <v>7379.19</v>
      </c>
      <c r="NJ61" s="351">
        <f t="shared" si="205"/>
        <v>10614.800000000001</v>
      </c>
      <c r="NK61" s="351">
        <f t="shared" si="205"/>
        <v>7610.9000000000005</v>
      </c>
      <c r="NL61" s="351">
        <f t="shared" si="205"/>
        <v>8526.61</v>
      </c>
      <c r="NM61" s="351">
        <f t="shared" si="205"/>
        <v>3542.73</v>
      </c>
      <c r="NN61" s="351">
        <f t="shared" si="205"/>
        <v>7982.0100000000039</v>
      </c>
      <c r="NO61" s="351">
        <f t="shared" si="205"/>
        <v>10596.700000000003</v>
      </c>
      <c r="NP61" s="351">
        <f t="shared" si="205"/>
        <v>2562.7499999999995</v>
      </c>
      <c r="NQ61" s="351">
        <f t="shared" si="205"/>
        <v>6876.43</v>
      </c>
      <c r="NR61" s="351">
        <f t="shared" si="205"/>
        <v>7198.99</v>
      </c>
      <c r="NS61" s="351">
        <f t="shared" si="205"/>
        <v>6026.68</v>
      </c>
      <c r="NT61" s="351">
        <f t="shared" si="205"/>
        <v>7162.95</v>
      </c>
      <c r="NU61" s="351">
        <f t="shared" si="205"/>
        <v>8177.600000000004</v>
      </c>
      <c r="NV61" s="351">
        <f t="shared" si="206"/>
        <v>0</v>
      </c>
      <c r="NW61" s="351">
        <f t="shared" si="206"/>
        <v>7608.61</v>
      </c>
      <c r="NX61" s="351">
        <f t="shared" si="206"/>
        <v>7647.62</v>
      </c>
      <c r="NY61" s="351">
        <f t="shared" si="206"/>
        <v>5973.68</v>
      </c>
      <c r="NZ61" s="351">
        <f t="shared" si="206"/>
        <v>0</v>
      </c>
      <c r="OA61" s="351">
        <f t="shared" si="206"/>
        <v>5010.7500000000018</v>
      </c>
      <c r="OB61" s="351">
        <f t="shared" si="206"/>
        <v>7428.75</v>
      </c>
      <c r="OC61" s="351">
        <f t="shared" si="206"/>
        <v>8872.9</v>
      </c>
      <c r="OD61" s="351">
        <f t="shared" si="206"/>
        <v>11489.710000000003</v>
      </c>
      <c r="OE61" s="351">
        <f t="shared" si="206"/>
        <v>13413.68</v>
      </c>
      <c r="OF61" s="351">
        <f t="shared" si="206"/>
        <v>6298.8200000000033</v>
      </c>
      <c r="OG61" s="351">
        <f t="shared" si="206"/>
        <v>10209.52</v>
      </c>
      <c r="OH61" s="351">
        <f t="shared" si="206"/>
        <v>7401.72</v>
      </c>
      <c r="OI61" s="351">
        <f t="shared" si="206"/>
        <v>5621.14</v>
      </c>
      <c r="OJ61" s="351">
        <f t="shared" si="206"/>
        <v>7860.7999999999993</v>
      </c>
      <c r="OK61" s="351">
        <f t="shared" si="206"/>
        <v>7469.29</v>
      </c>
      <c r="OL61" s="351">
        <f t="shared" si="206"/>
        <v>7397.21</v>
      </c>
      <c r="OM61" s="351">
        <f t="shared" si="206"/>
        <v>7284.59</v>
      </c>
      <c r="ON61" s="351">
        <f t="shared" si="206"/>
        <v>0</v>
      </c>
      <c r="OO61" s="351">
        <f t="shared" si="206"/>
        <v>1202.75</v>
      </c>
      <c r="OP61" s="351">
        <f t="shared" si="206"/>
        <v>9564.2000000000007</v>
      </c>
      <c r="OQ61" s="351">
        <f t="shared" si="206"/>
        <v>12743.2</v>
      </c>
      <c r="OR61" s="351">
        <f t="shared" si="206"/>
        <v>0</v>
      </c>
      <c r="OS61" s="351">
        <f t="shared" si="206"/>
        <v>9980.2800000000007</v>
      </c>
      <c r="OT61" s="351">
        <f t="shared" si="206"/>
        <v>3010.99</v>
      </c>
      <c r="OU61" s="351">
        <f t="shared" si="206"/>
        <v>7478.3</v>
      </c>
      <c r="OV61" s="351">
        <f t="shared" si="206"/>
        <v>7388.2</v>
      </c>
      <c r="OW61" s="351">
        <f t="shared" si="206"/>
        <v>4496.01</v>
      </c>
      <c r="OX61" s="351">
        <f t="shared" si="206"/>
        <v>7347.66</v>
      </c>
      <c r="OY61" s="351">
        <f t="shared" si="206"/>
        <v>0</v>
      </c>
      <c r="OZ61" s="351">
        <f t="shared" si="206"/>
        <v>8373.6899999999987</v>
      </c>
      <c r="PA61" s="351">
        <f t="shared" si="206"/>
        <v>7311.62</v>
      </c>
      <c r="PB61" s="351">
        <f t="shared" si="206"/>
        <v>7334.14</v>
      </c>
      <c r="PC61" s="351">
        <f t="shared" si="206"/>
        <v>8310.7100000000009</v>
      </c>
      <c r="PD61" s="351">
        <f t="shared" si="206"/>
        <v>8452.4000000000033</v>
      </c>
      <c r="PE61" s="351">
        <f t="shared" si="206"/>
        <v>9287.2700000000023</v>
      </c>
      <c r="PF61" s="351">
        <f t="shared" si="206"/>
        <v>11235.640000000003</v>
      </c>
      <c r="PG61" s="351">
        <f t="shared" si="206"/>
        <v>7993.4900000000016</v>
      </c>
      <c r="PH61" s="351">
        <f t="shared" si="206"/>
        <v>9161.3000000000011</v>
      </c>
      <c r="PI61" s="351">
        <f t="shared" si="206"/>
        <v>7289.09</v>
      </c>
      <c r="PJ61" s="351">
        <f t="shared" si="206"/>
        <v>7356.67</v>
      </c>
      <c r="PK61" s="351">
        <f t="shared" si="206"/>
        <v>7104.39</v>
      </c>
      <c r="PL61" s="351">
        <f t="shared" si="206"/>
        <v>7478.3</v>
      </c>
      <c r="PM61" s="351">
        <f t="shared" si="206"/>
        <v>7478.3</v>
      </c>
      <c r="PN61" s="351">
        <f t="shared" si="206"/>
        <v>0</v>
      </c>
      <c r="PO61" s="351">
        <f t="shared" si="206"/>
        <v>1813.83</v>
      </c>
      <c r="PP61" s="351">
        <f t="shared" si="206"/>
        <v>0</v>
      </c>
      <c r="PQ61" s="351">
        <f t="shared" si="206"/>
        <v>8601.2000000000007</v>
      </c>
      <c r="PR61" s="351">
        <f t="shared" si="206"/>
        <v>7077.36</v>
      </c>
      <c r="PS61" s="351">
        <f t="shared" si="206"/>
        <v>7478.3</v>
      </c>
      <c r="PT61" s="351">
        <f t="shared" si="206"/>
        <v>4538.1000000000004</v>
      </c>
      <c r="PU61" s="351">
        <f t="shared" si="206"/>
        <v>10677.449999999999</v>
      </c>
      <c r="PV61" s="351">
        <f t="shared" si="206"/>
        <v>4799.95</v>
      </c>
      <c r="PW61" s="351">
        <f t="shared" si="206"/>
        <v>7437.76</v>
      </c>
      <c r="PX61" s="351">
        <f t="shared" si="206"/>
        <v>7833.55</v>
      </c>
      <c r="PY61" s="351">
        <f t="shared" si="206"/>
        <v>7451.27</v>
      </c>
      <c r="PZ61" s="351">
        <f t="shared" si="206"/>
        <v>1729.9900000000021</v>
      </c>
      <c r="QA61" s="351">
        <f t="shared" si="206"/>
        <v>5488.96</v>
      </c>
      <c r="QB61" s="351">
        <f t="shared" si="206"/>
        <v>7230.68</v>
      </c>
      <c r="QC61" s="351">
        <f t="shared" si="206"/>
        <v>7615.2400000000043</v>
      </c>
      <c r="QD61" s="351">
        <f t="shared" si="206"/>
        <v>7433.25</v>
      </c>
      <c r="QE61" s="351">
        <f t="shared" si="206"/>
        <v>2408.17</v>
      </c>
      <c r="QF61" s="351">
        <f t="shared" si="206"/>
        <v>10925.140000000001</v>
      </c>
      <c r="QG61" s="351">
        <f t="shared" si="206"/>
        <v>0</v>
      </c>
      <c r="QH61" s="351">
        <f t="shared" si="207"/>
        <v>7334.14</v>
      </c>
      <c r="QI61" s="351">
        <f t="shared" si="207"/>
        <v>5581.54</v>
      </c>
      <c r="QJ61" s="351">
        <f t="shared" si="207"/>
        <v>0</v>
      </c>
      <c r="QK61" s="351">
        <f t="shared" si="207"/>
        <v>1224.0000000000011</v>
      </c>
      <c r="QL61" s="351">
        <f t="shared" si="207"/>
        <v>11258.08</v>
      </c>
      <c r="QM61" s="351">
        <f t="shared" si="207"/>
        <v>3738.4200000000019</v>
      </c>
      <c r="QN61" s="351">
        <f t="shared" si="207"/>
        <v>0</v>
      </c>
      <c r="QO61" s="351">
        <f t="shared" si="207"/>
        <v>7298.33</v>
      </c>
      <c r="QP61" s="351">
        <f t="shared" si="207"/>
        <v>5005.5600000000004</v>
      </c>
      <c r="QQ61" s="351">
        <f t="shared" si="207"/>
        <v>7712.82</v>
      </c>
      <c r="QR61" s="351">
        <f t="shared" si="207"/>
        <v>7388.2</v>
      </c>
      <c r="QS61" s="351">
        <f t="shared" si="207"/>
        <v>0</v>
      </c>
      <c r="QT61" s="351">
        <f t="shared" si="207"/>
        <v>6355.84</v>
      </c>
      <c r="QU61" s="351">
        <f t="shared" si="207"/>
        <v>0</v>
      </c>
      <c r="QV61" s="351">
        <f t="shared" si="207"/>
        <v>3843.6800000000017</v>
      </c>
      <c r="QW61" s="351">
        <f t="shared" si="207"/>
        <v>7014.29</v>
      </c>
      <c r="QX61" s="351">
        <f t="shared" si="207"/>
        <v>7280.08</v>
      </c>
      <c r="QY61" s="351">
        <f t="shared" si="207"/>
        <v>7338.65</v>
      </c>
      <c r="QZ61" s="351">
        <f t="shared" si="207"/>
        <v>0</v>
      </c>
      <c r="RA61" s="351">
        <f t="shared" si="207"/>
        <v>3021.75</v>
      </c>
      <c r="RB61" s="351">
        <f t="shared" si="207"/>
        <v>1220.3300000000015</v>
      </c>
      <c r="RC61" s="351">
        <f t="shared" si="207"/>
        <v>7356.67</v>
      </c>
      <c r="RD61" s="351">
        <f t="shared" si="207"/>
        <v>9314.3000000000011</v>
      </c>
      <c r="RE61" s="351">
        <f t="shared" si="207"/>
        <v>6951.22</v>
      </c>
      <c r="RF61" s="351">
        <f t="shared" si="207"/>
        <v>12067.2</v>
      </c>
      <c r="RG61" s="351">
        <f t="shared" si="207"/>
        <v>5916.4800000000014</v>
      </c>
      <c r="RH61" s="351">
        <f t="shared" si="207"/>
        <v>7266.57</v>
      </c>
      <c r="RI61" s="351">
        <f t="shared" si="207"/>
        <v>7939.2599999999984</v>
      </c>
      <c r="RJ61" s="351">
        <f t="shared" si="207"/>
        <v>7267.5000000000009</v>
      </c>
      <c r="RK61" s="351">
        <f t="shared" si="207"/>
        <v>3978</v>
      </c>
      <c r="RL61" s="351">
        <f t="shared" si="207"/>
        <v>8688.6999999999989</v>
      </c>
      <c r="RM61" s="351">
        <f t="shared" si="207"/>
        <v>7122.41</v>
      </c>
      <c r="RN61" s="351">
        <f t="shared" si="207"/>
        <v>7478.3</v>
      </c>
      <c r="RO61" s="351">
        <f t="shared" si="207"/>
        <v>7379.19</v>
      </c>
      <c r="RP61" s="351">
        <f t="shared" si="207"/>
        <v>7467.7900000000009</v>
      </c>
      <c r="RQ61" s="351">
        <f t="shared" si="207"/>
        <v>11532.800000000003</v>
      </c>
      <c r="RR61" s="351">
        <f t="shared" si="207"/>
        <v>7333.54</v>
      </c>
      <c r="RS61" s="351">
        <f t="shared" si="207"/>
        <v>7356.67</v>
      </c>
      <c r="RT61" s="351">
        <f t="shared" si="207"/>
        <v>7713.72</v>
      </c>
      <c r="RU61" s="351">
        <f t="shared" si="207"/>
        <v>14563.48</v>
      </c>
      <c r="RV61" s="351">
        <f t="shared" si="207"/>
        <v>38.249999999999183</v>
      </c>
      <c r="RW61" s="351">
        <f t="shared" si="207"/>
        <v>9320.9300000000021</v>
      </c>
      <c r="RX61" s="351">
        <f t="shared" si="207"/>
        <v>7461.3</v>
      </c>
      <c r="RY61" s="351">
        <f t="shared" si="207"/>
        <v>7918.44</v>
      </c>
      <c r="RZ61" s="351">
        <f t="shared" si="207"/>
        <v>1693.71</v>
      </c>
      <c r="SA61" s="351">
        <f t="shared" si="207"/>
        <v>7428.75</v>
      </c>
      <c r="SB61" s="351">
        <f t="shared" si="207"/>
        <v>8812.2100000000028</v>
      </c>
      <c r="SC61" s="351">
        <f t="shared" si="207"/>
        <v>0</v>
      </c>
      <c r="SD61" s="351">
        <f t="shared" si="207"/>
        <v>7162.95</v>
      </c>
      <c r="SE61" s="351">
        <f t="shared" si="207"/>
        <v>9714.07</v>
      </c>
      <c r="SF61" s="351">
        <f t="shared" si="207"/>
        <v>4819.5000000000027</v>
      </c>
      <c r="SG61" s="351">
        <f t="shared" ref="SG61:SG64" si="215">+IFERROR(1*SG25+1*SG32,"")</f>
        <v>9737.260000000002</v>
      </c>
      <c r="SI61" s="25">
        <f t="shared" ref="SI61:SI64" si="216">+(SUMIF(B61:SG61,"&gt;0")+SUMIF(B61:SG61,"&lt;=0"))/(COUNTIF(B61:SG61,"&gt;0")+COUNTIF(B61:SG61,"&lt;=0"))</f>
        <v>6447.741660000007</v>
      </c>
      <c r="SK61" s="94">
        <f>++IF(ISERROR(SK60),"n/a",IF(SK60=0,"n/a",IFERROR(TT60,"n/a")))</f>
        <v>0.35799999999999998</v>
      </c>
      <c r="SL61" s="94">
        <f>+IF(ISERROR(SL60),"n/a",IF(SL60=0,"n/a",IFERROR(TT61,"n/a")))</f>
        <v>0.32400000000000001</v>
      </c>
      <c r="SM61" s="94">
        <f>+IF(ISERROR(SM60),"n/a",IF(SM60=0,"n/a",IFERROR(TT62,"n/a")))</f>
        <v>0.36199999999999999</v>
      </c>
      <c r="SN61" s="94">
        <f>+IF(ISERROR(SN60),"n/a",IF(SN60=0,"n/a",IFERROR(TT63,"n/a")))</f>
        <v>0.56399999999999995</v>
      </c>
      <c r="SO61" s="94">
        <f>+IF(ISERROR(SO60),"n/a",IF(SO60=0,"n/a",IFERROR(TT64,"n/a")))</f>
        <v>0.61399999999999999</v>
      </c>
      <c r="SQ61" s="247">
        <f t="shared" ref="SQ61:SQ64" si="217">+A61</f>
        <v>2015</v>
      </c>
      <c r="SR61" s="247">
        <f t="shared" ref="SR61:SR64" si="218">+COUNTIF($B61:$SG61,"&lt;=0")</f>
        <v>59</v>
      </c>
      <c r="SS61" s="247">
        <f t="shared" ref="SS61:SS64" si="219">+COUNTIF($B61:$SG61,"&lt;=10000")</f>
        <v>433</v>
      </c>
      <c r="ST61" s="247">
        <f t="shared" ref="ST61:ST64" si="220">+COUNTIF($B61:$SG61,"&lt;=25000")</f>
        <v>500</v>
      </c>
      <c r="SU61" s="247">
        <f t="shared" ref="SU61:SU64" si="221">+COUNTIF($B61:$SG61,"&lt;=50000")</f>
        <v>500</v>
      </c>
      <c r="SV61" s="247">
        <f t="shared" ref="SV61:SV64" si="222">+COUNTIF($B61:$SG61,"&lt;=75000")</f>
        <v>500</v>
      </c>
      <c r="SW61" s="247">
        <f t="shared" ref="SW61:SW64" si="223">+COUNTIF($B61:$SG61,"&lt;=100000")</f>
        <v>500</v>
      </c>
      <c r="SX61" s="247">
        <f t="shared" ref="SX61:SX64" si="224">+COUNTIF($B61:$SG61,"&lt;=125000")</f>
        <v>500</v>
      </c>
      <c r="SY61" s="247">
        <f t="shared" ref="SY61:SY64" si="225">+COUNTIF($B61:$SG61,"&lt;=150000")</f>
        <v>500</v>
      </c>
      <c r="SZ61" s="247">
        <f t="shared" ref="SZ61:SZ64" si="226">+COUNTIF($B61:$SG61,"&lt;=150000")+COUNTIF($B61:$SG61,"&gt;150000")</f>
        <v>500</v>
      </c>
      <c r="TA61" s="25"/>
      <c r="TB61" s="168">
        <f t="shared" ref="TB61:TB64" si="227">+SR61/$SZ61</f>
        <v>0.11799999999999999</v>
      </c>
      <c r="TC61" s="168">
        <f t="shared" ref="TC61:TC64" si="228">+(SS61-SR61)/$SZ61</f>
        <v>0.748</v>
      </c>
      <c r="TD61" s="168">
        <f t="shared" si="208"/>
        <v>0.13400000000000001</v>
      </c>
      <c r="TE61" s="168">
        <f t="shared" si="209"/>
        <v>0</v>
      </c>
      <c r="TF61" s="168">
        <f t="shared" si="210"/>
        <v>0</v>
      </c>
      <c r="TG61" s="168">
        <f t="shared" si="211"/>
        <v>0</v>
      </c>
      <c r="TH61" s="168">
        <f t="shared" si="212"/>
        <v>0</v>
      </c>
      <c r="TI61" s="168">
        <f t="shared" si="213"/>
        <v>0</v>
      </c>
      <c r="TJ61" s="168">
        <f t="shared" si="214"/>
        <v>0</v>
      </c>
      <c r="TK61" s="94">
        <f t="shared" ref="TK61:TK64" si="229">SUM(TB61:TJ61)</f>
        <v>1</v>
      </c>
      <c r="TM61">
        <v>2</v>
      </c>
      <c r="TP61" s="477">
        <f>+SMALL(B61:SG61,ROUND(SZ61*$TP$15,0))</f>
        <v>4130.66</v>
      </c>
      <c r="TQ61" s="477">
        <f t="shared" ref="TQ61:TQ64" si="230">+SMALL($B61:$SG61,ROUND($SZ61*TQ$15,0))</f>
        <v>8310.7100000000009</v>
      </c>
      <c r="TR61" s="25">
        <f t="shared" ref="TR61:TR64" si="231">+SI61</f>
        <v>6447.741660000007</v>
      </c>
      <c r="TS61">
        <f>+RANK(SI61,B61:SI61,1)</f>
        <v>162</v>
      </c>
      <c r="TT61" s="168">
        <f>+TS61/SZ61</f>
        <v>0.32400000000000001</v>
      </c>
      <c r="TV61" s="168">
        <f t="shared" ref="TV61:TV64" si="232">+SR61/SZ61</f>
        <v>0.11799999999999999</v>
      </c>
    </row>
    <row r="62" spans="1:542">
      <c r="A62" s="227">
        <v>2016</v>
      </c>
      <c r="B62" s="351">
        <f t="shared" si="200"/>
        <v>15065.26</v>
      </c>
      <c r="C62" s="351">
        <f t="shared" si="200"/>
        <v>7407.04</v>
      </c>
      <c r="D62" s="351">
        <f t="shared" si="200"/>
        <v>10168.450000000001</v>
      </c>
      <c r="E62" s="351">
        <f t="shared" si="200"/>
        <v>6654.56</v>
      </c>
      <c r="F62" s="351">
        <f t="shared" si="200"/>
        <v>6776.46</v>
      </c>
      <c r="G62" s="351">
        <f t="shared" si="200"/>
        <v>7027.47</v>
      </c>
      <c r="H62" s="351">
        <f t="shared" si="200"/>
        <v>6982.92</v>
      </c>
      <c r="I62" s="351">
        <f t="shared" si="200"/>
        <v>0</v>
      </c>
      <c r="J62" s="351">
        <f t="shared" si="200"/>
        <v>5811.89</v>
      </c>
      <c r="K62" s="351">
        <f t="shared" si="200"/>
        <v>6826.8100000000013</v>
      </c>
      <c r="L62" s="351">
        <f t="shared" si="200"/>
        <v>6850.9900000000016</v>
      </c>
      <c r="M62" s="351">
        <f t="shared" si="200"/>
        <v>0</v>
      </c>
      <c r="N62" s="351">
        <f t="shared" si="200"/>
        <v>2920.16</v>
      </c>
      <c r="O62" s="351">
        <f t="shared" si="200"/>
        <v>114.75000000000435</v>
      </c>
      <c r="P62" s="351">
        <f t="shared" si="200"/>
        <v>6962.72</v>
      </c>
      <c r="Q62" s="351">
        <f t="shared" si="200"/>
        <v>9344.4100000000017</v>
      </c>
      <c r="R62" s="351">
        <f t="shared" si="200"/>
        <v>7846.829999999999</v>
      </c>
      <c r="S62" s="351">
        <f t="shared" si="200"/>
        <v>7256.08</v>
      </c>
      <c r="T62" s="351">
        <f t="shared" si="200"/>
        <v>14125.910000000003</v>
      </c>
      <c r="U62" s="351">
        <f t="shared" si="200"/>
        <v>7542.06</v>
      </c>
      <c r="V62" s="351">
        <f t="shared" si="200"/>
        <v>7264.47</v>
      </c>
      <c r="W62" s="351">
        <f t="shared" si="200"/>
        <v>6872.77</v>
      </c>
      <c r="X62" s="351">
        <f t="shared" si="200"/>
        <v>0</v>
      </c>
      <c r="Y62" s="351">
        <f t="shared" si="200"/>
        <v>6893.21</v>
      </c>
      <c r="Z62" s="351">
        <f t="shared" si="200"/>
        <v>7024.04</v>
      </c>
      <c r="AA62" s="351">
        <f t="shared" si="200"/>
        <v>6862.18</v>
      </c>
      <c r="AB62" s="351">
        <f t="shared" si="200"/>
        <v>7379.02</v>
      </c>
      <c r="AC62" s="351">
        <f t="shared" si="200"/>
        <v>7267.5000000000009</v>
      </c>
      <c r="AD62" s="351">
        <f t="shared" si="200"/>
        <v>0</v>
      </c>
      <c r="AE62" s="351">
        <f t="shared" si="200"/>
        <v>10849.610000000002</v>
      </c>
      <c r="AF62" s="351">
        <f t="shared" si="200"/>
        <v>10047.130000000001</v>
      </c>
      <c r="AG62" s="351">
        <f t="shared" si="200"/>
        <v>6934.1</v>
      </c>
      <c r="AH62" s="351">
        <f t="shared" si="200"/>
        <v>7425.8</v>
      </c>
      <c r="AI62" s="351">
        <f t="shared" si="200"/>
        <v>7208.48</v>
      </c>
      <c r="AJ62" s="351">
        <f t="shared" si="200"/>
        <v>6733.76</v>
      </c>
      <c r="AK62" s="351">
        <f t="shared" si="200"/>
        <v>0</v>
      </c>
      <c r="AL62" s="351">
        <f t="shared" si="200"/>
        <v>4328.92</v>
      </c>
      <c r="AM62" s="351">
        <f t="shared" si="200"/>
        <v>6718.4900000000034</v>
      </c>
      <c r="AN62" s="351">
        <f t="shared" si="200"/>
        <v>6897.3</v>
      </c>
      <c r="AO62" s="351">
        <f t="shared" si="200"/>
        <v>7786.2</v>
      </c>
      <c r="AP62" s="351">
        <f t="shared" si="200"/>
        <v>4972.5000000000027</v>
      </c>
      <c r="AQ62" s="351">
        <f t="shared" si="200"/>
        <v>3091.93</v>
      </c>
      <c r="AR62" s="351">
        <f t="shared" si="200"/>
        <v>7064.67</v>
      </c>
      <c r="AS62" s="351">
        <f t="shared" si="200"/>
        <v>0</v>
      </c>
      <c r="AT62" s="351">
        <f t="shared" si="200"/>
        <v>1721.2500000000007</v>
      </c>
      <c r="AU62" s="351">
        <f t="shared" si="200"/>
        <v>5614.7899999999981</v>
      </c>
      <c r="AV62" s="351">
        <f t="shared" si="200"/>
        <v>8250.7799999999988</v>
      </c>
      <c r="AW62" s="351">
        <f t="shared" si="200"/>
        <v>8978.7400000000016</v>
      </c>
      <c r="AX62" s="351">
        <f t="shared" si="200"/>
        <v>7472.52</v>
      </c>
      <c r="AY62" s="351">
        <f t="shared" si="200"/>
        <v>7344</v>
      </c>
      <c r="AZ62" s="351">
        <f t="shared" si="200"/>
        <v>612.00000000000057</v>
      </c>
      <c r="BA62" s="351">
        <f t="shared" si="200"/>
        <v>1316.13</v>
      </c>
      <c r="BB62" s="351">
        <f t="shared" si="200"/>
        <v>12141.370000000003</v>
      </c>
      <c r="BC62" s="351">
        <f t="shared" si="200"/>
        <v>1455.2399999999984</v>
      </c>
      <c r="BD62" s="351">
        <f t="shared" si="200"/>
        <v>0</v>
      </c>
      <c r="BE62" s="351">
        <f t="shared" si="200"/>
        <v>6547.53</v>
      </c>
      <c r="BF62" s="351">
        <f t="shared" si="200"/>
        <v>7552.5500000000038</v>
      </c>
      <c r="BG62" s="351">
        <f t="shared" si="200"/>
        <v>0</v>
      </c>
      <c r="BH62" s="351">
        <f t="shared" si="200"/>
        <v>3366.0000000000032</v>
      </c>
      <c r="BI62" s="351">
        <f t="shared" si="200"/>
        <v>7280.76</v>
      </c>
      <c r="BJ62" s="351">
        <f t="shared" si="200"/>
        <v>0</v>
      </c>
      <c r="BK62" s="351">
        <f t="shared" si="200"/>
        <v>6884.86</v>
      </c>
      <c r="BL62" s="351">
        <f t="shared" si="200"/>
        <v>7769.53</v>
      </c>
      <c r="BM62" s="351">
        <f t="shared" si="200"/>
        <v>1912.5</v>
      </c>
      <c r="BN62" s="351">
        <f t="shared" si="201"/>
        <v>1950.7500000000025</v>
      </c>
      <c r="BO62" s="351">
        <f t="shared" si="201"/>
        <v>7117.09</v>
      </c>
      <c r="BP62" s="351">
        <f t="shared" si="201"/>
        <v>5533.06</v>
      </c>
      <c r="BQ62" s="351">
        <f t="shared" si="201"/>
        <v>13432.020000000004</v>
      </c>
      <c r="BR62" s="351">
        <f t="shared" si="201"/>
        <v>0</v>
      </c>
      <c r="BS62" s="351">
        <f t="shared" si="201"/>
        <v>9340.7800000000025</v>
      </c>
      <c r="BT62" s="351">
        <f t="shared" si="201"/>
        <v>6658.02</v>
      </c>
      <c r="BU62" s="351">
        <f t="shared" si="201"/>
        <v>0</v>
      </c>
      <c r="BV62" s="351">
        <f t="shared" si="201"/>
        <v>9965.32</v>
      </c>
      <c r="BW62" s="351">
        <f t="shared" si="201"/>
        <v>7585.74</v>
      </c>
      <c r="BX62" s="351">
        <f t="shared" si="201"/>
        <v>4210.63</v>
      </c>
      <c r="BY62" s="351">
        <f t="shared" si="201"/>
        <v>0</v>
      </c>
      <c r="BZ62" s="351">
        <f t="shared" si="201"/>
        <v>7111.17</v>
      </c>
      <c r="CA62" s="351">
        <f t="shared" si="201"/>
        <v>9371.27</v>
      </c>
      <c r="CB62" s="351">
        <f t="shared" si="201"/>
        <v>7301.54</v>
      </c>
      <c r="CC62" s="351">
        <f t="shared" si="201"/>
        <v>0</v>
      </c>
      <c r="CD62" s="351">
        <f t="shared" si="201"/>
        <v>2983.5000000000009</v>
      </c>
      <c r="CE62" s="351">
        <f t="shared" si="201"/>
        <v>8918.3700000000044</v>
      </c>
      <c r="CF62" s="351">
        <f t="shared" si="201"/>
        <v>0</v>
      </c>
      <c r="CG62" s="351">
        <f t="shared" si="201"/>
        <v>2000.22</v>
      </c>
      <c r="CH62" s="351">
        <f t="shared" si="201"/>
        <v>7228.33</v>
      </c>
      <c r="CI62" s="351">
        <f t="shared" si="201"/>
        <v>0</v>
      </c>
      <c r="CJ62" s="351">
        <f t="shared" si="201"/>
        <v>7352.5</v>
      </c>
      <c r="CK62" s="351">
        <f t="shared" si="201"/>
        <v>8332.9799999999977</v>
      </c>
      <c r="CL62" s="351">
        <f t="shared" si="201"/>
        <v>10175.490000000003</v>
      </c>
      <c r="CM62" s="351">
        <f t="shared" si="201"/>
        <v>0</v>
      </c>
      <c r="CN62" s="351">
        <f t="shared" si="201"/>
        <v>3325.19</v>
      </c>
      <c r="CO62" s="351">
        <f t="shared" si="201"/>
        <v>0</v>
      </c>
      <c r="CP62" s="351">
        <f t="shared" si="201"/>
        <v>879.75000000000159</v>
      </c>
      <c r="CQ62" s="351">
        <f t="shared" si="201"/>
        <v>6716.6</v>
      </c>
      <c r="CR62" s="351">
        <f t="shared" si="201"/>
        <v>9845.4599999999991</v>
      </c>
      <c r="CS62" s="351">
        <f t="shared" si="201"/>
        <v>0</v>
      </c>
      <c r="CT62" s="351">
        <f t="shared" si="201"/>
        <v>7556.5699999999979</v>
      </c>
      <c r="CU62" s="351">
        <f t="shared" si="201"/>
        <v>7849.55</v>
      </c>
      <c r="CV62" s="351">
        <f t="shared" si="201"/>
        <v>1467.83</v>
      </c>
      <c r="CW62" s="351">
        <f t="shared" si="201"/>
        <v>9020.0600000000013</v>
      </c>
      <c r="CX62" s="351">
        <f t="shared" si="201"/>
        <v>3786.7500000000009</v>
      </c>
      <c r="CY62" s="351">
        <f t="shared" si="201"/>
        <v>0</v>
      </c>
      <c r="CZ62" s="351">
        <f t="shared" si="201"/>
        <v>2103.4699999999998</v>
      </c>
      <c r="DA62" s="351">
        <f t="shared" si="201"/>
        <v>7608.6100000000015</v>
      </c>
      <c r="DB62" s="351">
        <f t="shared" si="201"/>
        <v>7157.09</v>
      </c>
      <c r="DC62" s="351">
        <f t="shared" si="201"/>
        <v>6917.03</v>
      </c>
      <c r="DD62" s="351">
        <f t="shared" si="201"/>
        <v>7699.06</v>
      </c>
      <c r="DE62" s="351">
        <f t="shared" si="201"/>
        <v>14222.830000000002</v>
      </c>
      <c r="DF62" s="351">
        <f t="shared" si="201"/>
        <v>7830.2</v>
      </c>
      <c r="DG62" s="351">
        <f t="shared" si="201"/>
        <v>7414.65</v>
      </c>
      <c r="DH62" s="351">
        <f t="shared" si="201"/>
        <v>0</v>
      </c>
      <c r="DI62" s="351">
        <f t="shared" si="201"/>
        <v>7038.02</v>
      </c>
      <c r="DJ62" s="351">
        <f t="shared" si="201"/>
        <v>2677.5000000000005</v>
      </c>
      <c r="DK62" s="351">
        <f t="shared" si="201"/>
        <v>3465.5199999999982</v>
      </c>
      <c r="DL62" s="351">
        <f t="shared" si="201"/>
        <v>6688.79</v>
      </c>
      <c r="DM62" s="351">
        <f t="shared" si="201"/>
        <v>10483.51</v>
      </c>
      <c r="DN62" s="351">
        <f t="shared" si="201"/>
        <v>3806.0700000000011</v>
      </c>
      <c r="DO62" s="351">
        <f t="shared" si="201"/>
        <v>4745.96</v>
      </c>
      <c r="DP62" s="351">
        <f t="shared" si="201"/>
        <v>0</v>
      </c>
      <c r="DQ62" s="351">
        <f t="shared" si="201"/>
        <v>2972.81</v>
      </c>
      <c r="DR62" s="351">
        <f t="shared" si="201"/>
        <v>7673.47</v>
      </c>
      <c r="DS62" s="351">
        <f t="shared" si="201"/>
        <v>9231.6000000000022</v>
      </c>
      <c r="DT62" s="351">
        <f t="shared" si="201"/>
        <v>6774.64</v>
      </c>
      <c r="DU62" s="351">
        <f t="shared" si="201"/>
        <v>7292.63</v>
      </c>
      <c r="DV62" s="351">
        <f t="shared" si="201"/>
        <v>8837.84</v>
      </c>
      <c r="DW62" s="351">
        <f t="shared" si="201"/>
        <v>7329.01</v>
      </c>
      <c r="DX62" s="351">
        <f t="shared" si="201"/>
        <v>8300.1000000000022</v>
      </c>
      <c r="DY62" s="351">
        <f t="shared" si="201"/>
        <v>6502.5000000000009</v>
      </c>
      <c r="DZ62" s="351">
        <f t="shared" si="202"/>
        <v>12420.470000000001</v>
      </c>
      <c r="EA62" s="351">
        <f t="shared" si="202"/>
        <v>8139.11</v>
      </c>
      <c r="EB62" s="351">
        <f t="shared" si="202"/>
        <v>7703.27</v>
      </c>
      <c r="EC62" s="351">
        <f t="shared" si="202"/>
        <v>0</v>
      </c>
      <c r="ED62" s="351">
        <f t="shared" si="202"/>
        <v>0</v>
      </c>
      <c r="EE62" s="351">
        <f t="shared" si="202"/>
        <v>2027.2500000000009</v>
      </c>
      <c r="EF62" s="351">
        <f t="shared" si="202"/>
        <v>7878.579999999999</v>
      </c>
      <c r="EG62" s="351">
        <f t="shared" si="202"/>
        <v>2142.0000000000018</v>
      </c>
      <c r="EH62" s="351">
        <f t="shared" si="202"/>
        <v>0</v>
      </c>
      <c r="EI62" s="351">
        <f t="shared" si="202"/>
        <v>6539.53</v>
      </c>
      <c r="EJ62" s="351">
        <f t="shared" si="202"/>
        <v>6635.64</v>
      </c>
      <c r="EK62" s="351">
        <f t="shared" si="202"/>
        <v>7368.03</v>
      </c>
      <c r="EL62" s="351">
        <f t="shared" si="202"/>
        <v>4356.5200000000004</v>
      </c>
      <c r="EM62" s="351">
        <f t="shared" si="202"/>
        <v>11819.93</v>
      </c>
      <c r="EN62" s="351">
        <f t="shared" si="202"/>
        <v>4995.3599999999997</v>
      </c>
      <c r="EO62" s="351">
        <f t="shared" si="202"/>
        <v>7648.37</v>
      </c>
      <c r="EP62" s="351">
        <f t="shared" si="202"/>
        <v>7044.38</v>
      </c>
      <c r="EQ62" s="351">
        <f t="shared" si="202"/>
        <v>5699.2500000000009</v>
      </c>
      <c r="ER62" s="351">
        <f t="shared" si="202"/>
        <v>114.75000000000435</v>
      </c>
      <c r="ES62" s="351">
        <f t="shared" si="202"/>
        <v>420.7500000000046</v>
      </c>
      <c r="ET62" s="351">
        <f t="shared" si="202"/>
        <v>12991.260000000002</v>
      </c>
      <c r="EU62" s="351">
        <f t="shared" si="202"/>
        <v>9651.68</v>
      </c>
      <c r="EV62" s="351">
        <f t="shared" si="202"/>
        <v>9566.4800000000014</v>
      </c>
      <c r="EW62" s="351">
        <f t="shared" si="202"/>
        <v>502.78</v>
      </c>
      <c r="EX62" s="351">
        <f t="shared" si="202"/>
        <v>6839.76</v>
      </c>
      <c r="EY62" s="351">
        <f t="shared" si="202"/>
        <v>7251.52</v>
      </c>
      <c r="EZ62" s="351">
        <f t="shared" si="202"/>
        <v>6856.19</v>
      </c>
      <c r="FA62" s="351">
        <f t="shared" si="202"/>
        <v>14126.49</v>
      </c>
      <c r="FB62" s="351">
        <f t="shared" si="202"/>
        <v>3002</v>
      </c>
      <c r="FC62" s="351">
        <f t="shared" si="202"/>
        <v>0</v>
      </c>
      <c r="FD62" s="351">
        <f t="shared" si="202"/>
        <v>2077.48</v>
      </c>
      <c r="FE62" s="351">
        <f t="shared" si="202"/>
        <v>1262.2500000000002</v>
      </c>
      <c r="FF62" s="351">
        <f t="shared" si="202"/>
        <v>7263.49</v>
      </c>
      <c r="FG62" s="351">
        <f t="shared" si="202"/>
        <v>4697.47</v>
      </c>
      <c r="FH62" s="351">
        <f t="shared" si="202"/>
        <v>6964.9</v>
      </c>
      <c r="FI62" s="351">
        <f t="shared" si="202"/>
        <v>2733.11</v>
      </c>
      <c r="FJ62" s="351">
        <f t="shared" si="202"/>
        <v>6856.41</v>
      </c>
      <c r="FK62" s="351">
        <f t="shared" si="202"/>
        <v>0</v>
      </c>
      <c r="FL62" s="351">
        <f t="shared" si="202"/>
        <v>0</v>
      </c>
      <c r="FM62" s="351">
        <f t="shared" si="202"/>
        <v>11813.23</v>
      </c>
      <c r="FN62" s="351">
        <f t="shared" si="202"/>
        <v>7019.83</v>
      </c>
      <c r="FO62" s="351">
        <f t="shared" si="202"/>
        <v>6617.2500000000018</v>
      </c>
      <c r="FP62" s="351">
        <f t="shared" si="202"/>
        <v>7995.78</v>
      </c>
      <c r="FQ62" s="351">
        <f t="shared" si="202"/>
        <v>6581.2999999999984</v>
      </c>
      <c r="FR62" s="351">
        <f t="shared" si="202"/>
        <v>0</v>
      </c>
      <c r="FS62" s="351">
        <f t="shared" si="202"/>
        <v>13972.570000000002</v>
      </c>
      <c r="FT62" s="351">
        <f t="shared" si="202"/>
        <v>12389.400000000001</v>
      </c>
      <c r="FU62" s="351">
        <f t="shared" si="202"/>
        <v>10450.140000000003</v>
      </c>
      <c r="FV62" s="351">
        <f t="shared" si="202"/>
        <v>6973.13</v>
      </c>
      <c r="FW62" s="351">
        <f t="shared" si="202"/>
        <v>7104.71</v>
      </c>
      <c r="FX62" s="351">
        <f t="shared" si="202"/>
        <v>6770.25</v>
      </c>
      <c r="FY62" s="351">
        <f t="shared" si="202"/>
        <v>7155.45</v>
      </c>
      <c r="FZ62" s="351">
        <f t="shared" si="202"/>
        <v>459.44</v>
      </c>
      <c r="GA62" s="351">
        <f t="shared" si="202"/>
        <v>7143.63</v>
      </c>
      <c r="GB62" s="351">
        <f t="shared" si="202"/>
        <v>10472.630000000003</v>
      </c>
      <c r="GC62" s="351">
        <f t="shared" si="202"/>
        <v>6858.9900000000034</v>
      </c>
      <c r="GD62" s="351">
        <f t="shared" si="202"/>
        <v>7085.37</v>
      </c>
      <c r="GE62" s="351">
        <f t="shared" si="202"/>
        <v>6630.9000000000033</v>
      </c>
      <c r="GF62" s="351">
        <f t="shared" si="202"/>
        <v>7809.4900000000034</v>
      </c>
      <c r="GG62" s="351">
        <f t="shared" si="202"/>
        <v>7380.44</v>
      </c>
      <c r="GH62" s="351">
        <f t="shared" si="202"/>
        <v>3263.1200000000017</v>
      </c>
      <c r="GI62" s="351">
        <f t="shared" si="202"/>
        <v>0</v>
      </c>
      <c r="GJ62" s="351">
        <f t="shared" si="202"/>
        <v>9109.2099999999991</v>
      </c>
      <c r="GK62" s="351">
        <f t="shared" si="202"/>
        <v>7622.0000000000009</v>
      </c>
      <c r="GL62" s="351">
        <f t="shared" si="203"/>
        <v>6975.58</v>
      </c>
      <c r="GM62" s="351">
        <f t="shared" si="203"/>
        <v>0</v>
      </c>
      <c r="GN62" s="351">
        <f t="shared" si="203"/>
        <v>6402.56</v>
      </c>
      <c r="GO62" s="351">
        <f t="shared" si="203"/>
        <v>6705.14</v>
      </c>
      <c r="GP62" s="351">
        <f t="shared" si="203"/>
        <v>5377.76</v>
      </c>
      <c r="GQ62" s="351">
        <f t="shared" si="203"/>
        <v>6725.58</v>
      </c>
      <c r="GR62" s="351">
        <f t="shared" si="203"/>
        <v>0</v>
      </c>
      <c r="GS62" s="351">
        <f t="shared" si="203"/>
        <v>7396.74</v>
      </c>
      <c r="GT62" s="351">
        <f t="shared" si="203"/>
        <v>7199.39</v>
      </c>
      <c r="GU62" s="351">
        <f t="shared" si="203"/>
        <v>6903.95</v>
      </c>
      <c r="GV62" s="351">
        <f t="shared" si="203"/>
        <v>6835.97</v>
      </c>
      <c r="GW62" s="351">
        <f t="shared" si="203"/>
        <v>0</v>
      </c>
      <c r="GX62" s="351">
        <f t="shared" si="203"/>
        <v>4547.53</v>
      </c>
      <c r="GY62" s="351">
        <f t="shared" si="203"/>
        <v>8670.2800000000025</v>
      </c>
      <c r="GZ62" s="351">
        <f t="shared" si="203"/>
        <v>12028.780000000002</v>
      </c>
      <c r="HA62" s="351">
        <f t="shared" si="203"/>
        <v>229.5000000000019</v>
      </c>
      <c r="HB62" s="351">
        <f t="shared" si="203"/>
        <v>6156.98</v>
      </c>
      <c r="HC62" s="351">
        <f t="shared" si="203"/>
        <v>0</v>
      </c>
      <c r="HD62" s="351">
        <f t="shared" si="203"/>
        <v>11449.09</v>
      </c>
      <c r="HE62" s="351">
        <f t="shared" si="203"/>
        <v>7361.82</v>
      </c>
      <c r="HF62" s="351">
        <f t="shared" si="203"/>
        <v>16219.760000000002</v>
      </c>
      <c r="HG62" s="351">
        <f t="shared" si="203"/>
        <v>6617.2500000000018</v>
      </c>
      <c r="HH62" s="351">
        <f t="shared" si="203"/>
        <v>7040.4</v>
      </c>
      <c r="HI62" s="351">
        <f t="shared" si="203"/>
        <v>6696.96</v>
      </c>
      <c r="HJ62" s="351">
        <f t="shared" si="203"/>
        <v>497.25000000000301</v>
      </c>
      <c r="HK62" s="351">
        <f t="shared" si="203"/>
        <v>4743.0000000000009</v>
      </c>
      <c r="HL62" s="351">
        <f t="shared" si="203"/>
        <v>7950.65</v>
      </c>
      <c r="HM62" s="351">
        <f t="shared" si="203"/>
        <v>6963.03</v>
      </c>
      <c r="HN62" s="351">
        <f t="shared" si="203"/>
        <v>7784.03</v>
      </c>
      <c r="HO62" s="351">
        <f t="shared" si="203"/>
        <v>7466.45</v>
      </c>
      <c r="HP62" s="351">
        <f t="shared" si="203"/>
        <v>10810.369999999999</v>
      </c>
      <c r="HQ62" s="351">
        <f t="shared" si="203"/>
        <v>7192.2200000000021</v>
      </c>
      <c r="HR62" s="351">
        <f t="shared" si="203"/>
        <v>13509.84</v>
      </c>
      <c r="HS62" s="351">
        <f t="shared" si="203"/>
        <v>3887.6399999999994</v>
      </c>
      <c r="HT62" s="351">
        <f t="shared" si="203"/>
        <v>688.49999999999886</v>
      </c>
      <c r="HU62" s="351">
        <f t="shared" si="203"/>
        <v>7228.13</v>
      </c>
      <c r="HV62" s="351">
        <f t="shared" si="203"/>
        <v>0</v>
      </c>
      <c r="HW62" s="351">
        <f t="shared" si="203"/>
        <v>6636.13</v>
      </c>
      <c r="HX62" s="351">
        <f t="shared" si="203"/>
        <v>0</v>
      </c>
      <c r="HY62" s="351">
        <f t="shared" si="203"/>
        <v>7016.45</v>
      </c>
      <c r="HZ62" s="351">
        <f t="shared" si="203"/>
        <v>0</v>
      </c>
      <c r="IA62" s="351">
        <f t="shared" si="203"/>
        <v>13494.11</v>
      </c>
      <c r="IB62" s="351">
        <f t="shared" si="203"/>
        <v>8096.76</v>
      </c>
      <c r="IC62" s="351">
        <f t="shared" si="203"/>
        <v>2514.23</v>
      </c>
      <c r="ID62" s="351">
        <f t="shared" si="203"/>
        <v>6761.24</v>
      </c>
      <c r="IE62" s="351">
        <f t="shared" si="203"/>
        <v>3595.5000000000014</v>
      </c>
      <c r="IF62" s="351">
        <f t="shared" si="203"/>
        <v>7943.5</v>
      </c>
      <c r="IG62" s="351">
        <f t="shared" si="203"/>
        <v>6557.95</v>
      </c>
      <c r="IH62" s="351">
        <f t="shared" si="203"/>
        <v>0</v>
      </c>
      <c r="II62" s="351">
        <f t="shared" si="203"/>
        <v>7202.7</v>
      </c>
      <c r="IJ62" s="351">
        <f t="shared" si="203"/>
        <v>7283.26</v>
      </c>
      <c r="IK62" s="351">
        <f t="shared" si="203"/>
        <v>5877.67</v>
      </c>
      <c r="IL62" s="351">
        <f t="shared" si="203"/>
        <v>7420.19</v>
      </c>
      <c r="IM62" s="351">
        <f t="shared" si="203"/>
        <v>2142.0000000000018</v>
      </c>
      <c r="IN62" s="351">
        <f t="shared" si="203"/>
        <v>9522.1400000000031</v>
      </c>
      <c r="IO62" s="351">
        <f t="shared" si="203"/>
        <v>11492.37</v>
      </c>
      <c r="IP62" s="351">
        <f t="shared" si="203"/>
        <v>11201.98</v>
      </c>
      <c r="IQ62" s="351">
        <f t="shared" si="203"/>
        <v>6578.4</v>
      </c>
      <c r="IR62" s="351">
        <f t="shared" si="203"/>
        <v>2103.7500000000027</v>
      </c>
      <c r="IS62" s="351">
        <f t="shared" si="203"/>
        <v>7325.82</v>
      </c>
      <c r="IT62" s="351">
        <f t="shared" si="203"/>
        <v>6880.58</v>
      </c>
      <c r="IU62" s="351">
        <f t="shared" si="203"/>
        <v>0</v>
      </c>
      <c r="IV62" s="351">
        <f t="shared" si="203"/>
        <v>0</v>
      </c>
      <c r="IW62" s="351">
        <f t="shared" si="203"/>
        <v>6654.7500000000036</v>
      </c>
      <c r="IX62" s="351">
        <f t="shared" si="204"/>
        <v>1147.5000000000027</v>
      </c>
      <c r="IY62" s="351">
        <f t="shared" si="204"/>
        <v>3727.31</v>
      </c>
      <c r="IZ62" s="351">
        <f t="shared" si="204"/>
        <v>8110.850000000004</v>
      </c>
      <c r="JA62" s="351">
        <f t="shared" si="204"/>
        <v>9107.760000000002</v>
      </c>
      <c r="JB62" s="351">
        <f t="shared" si="204"/>
        <v>8710.1900000000023</v>
      </c>
      <c r="JC62" s="351">
        <f t="shared" si="204"/>
        <v>0</v>
      </c>
      <c r="JD62" s="351">
        <f t="shared" si="204"/>
        <v>10155.220000000001</v>
      </c>
      <c r="JE62" s="351">
        <f t="shared" si="204"/>
        <v>7049.08</v>
      </c>
      <c r="JF62" s="351">
        <f t="shared" si="204"/>
        <v>783.19</v>
      </c>
      <c r="JG62" s="351">
        <f t="shared" si="204"/>
        <v>7345.15</v>
      </c>
      <c r="JH62" s="351">
        <f t="shared" si="204"/>
        <v>0</v>
      </c>
      <c r="JI62" s="351">
        <f t="shared" si="204"/>
        <v>6491.02</v>
      </c>
      <c r="JJ62" s="351">
        <f t="shared" si="204"/>
        <v>573.75000000000136</v>
      </c>
      <c r="JK62" s="351">
        <f t="shared" si="204"/>
        <v>6791</v>
      </c>
      <c r="JL62" s="351">
        <f t="shared" si="204"/>
        <v>15519.560000000001</v>
      </c>
      <c r="JM62" s="351">
        <f t="shared" si="204"/>
        <v>7008.11</v>
      </c>
      <c r="JN62" s="351">
        <f t="shared" si="204"/>
        <v>7356.31</v>
      </c>
      <c r="JO62" s="351">
        <f t="shared" si="204"/>
        <v>992.28</v>
      </c>
      <c r="JP62" s="351">
        <f t="shared" si="204"/>
        <v>6958.63</v>
      </c>
      <c r="JQ62" s="351">
        <f t="shared" si="204"/>
        <v>11520.730000000001</v>
      </c>
      <c r="JR62" s="351">
        <f t="shared" si="204"/>
        <v>6778.73</v>
      </c>
      <c r="JS62" s="351">
        <f t="shared" si="204"/>
        <v>5834.180000000003</v>
      </c>
      <c r="JT62" s="351">
        <f t="shared" si="204"/>
        <v>6725.58</v>
      </c>
      <c r="JU62" s="351">
        <f t="shared" si="204"/>
        <v>0</v>
      </c>
      <c r="JV62" s="351">
        <f t="shared" si="204"/>
        <v>12259.380000000001</v>
      </c>
      <c r="JW62" s="351">
        <f t="shared" si="204"/>
        <v>2256.7500000000027</v>
      </c>
      <c r="JX62" s="351">
        <f t="shared" si="204"/>
        <v>7538.11</v>
      </c>
      <c r="JY62" s="351">
        <f t="shared" si="204"/>
        <v>11206.870000000003</v>
      </c>
      <c r="JZ62" s="351">
        <f t="shared" si="204"/>
        <v>0</v>
      </c>
      <c r="KA62" s="351">
        <f t="shared" si="204"/>
        <v>7188.28</v>
      </c>
      <c r="KB62" s="351">
        <f t="shared" si="204"/>
        <v>15250.7</v>
      </c>
      <c r="KC62" s="351">
        <f t="shared" si="204"/>
        <v>0</v>
      </c>
      <c r="KD62" s="351">
        <f t="shared" si="204"/>
        <v>11113.75</v>
      </c>
      <c r="KE62" s="351">
        <f t="shared" si="204"/>
        <v>0</v>
      </c>
      <c r="KF62" s="351">
        <f t="shared" si="204"/>
        <v>7275.9400000000041</v>
      </c>
      <c r="KG62" s="351">
        <f t="shared" si="204"/>
        <v>0</v>
      </c>
      <c r="KH62" s="351">
        <f t="shared" si="204"/>
        <v>7216.6</v>
      </c>
      <c r="KI62" s="351">
        <f t="shared" si="204"/>
        <v>8746.470000000003</v>
      </c>
      <c r="KJ62" s="351">
        <f t="shared" si="204"/>
        <v>8345.2600000000039</v>
      </c>
      <c r="KK62" s="351">
        <f t="shared" si="204"/>
        <v>5572.2</v>
      </c>
      <c r="KL62" s="351">
        <f t="shared" si="204"/>
        <v>0</v>
      </c>
      <c r="KM62" s="351">
        <f t="shared" si="204"/>
        <v>8502.850000000004</v>
      </c>
      <c r="KN62" s="351">
        <f t="shared" si="204"/>
        <v>6789.76</v>
      </c>
      <c r="KO62" s="351">
        <f t="shared" si="204"/>
        <v>11673.900000000001</v>
      </c>
      <c r="KP62" s="351">
        <f t="shared" si="204"/>
        <v>6472.1</v>
      </c>
      <c r="KQ62" s="351">
        <f t="shared" si="204"/>
        <v>0</v>
      </c>
      <c r="KR62" s="351">
        <f t="shared" si="204"/>
        <v>7122.46</v>
      </c>
      <c r="KS62" s="351">
        <f t="shared" si="204"/>
        <v>0</v>
      </c>
      <c r="KT62" s="351">
        <f t="shared" si="204"/>
        <v>13529.36</v>
      </c>
      <c r="KU62" s="351">
        <f t="shared" si="204"/>
        <v>6068.9299999999985</v>
      </c>
      <c r="KV62" s="351">
        <f t="shared" si="204"/>
        <v>7433.3400000000038</v>
      </c>
      <c r="KW62" s="351">
        <f t="shared" si="204"/>
        <v>688.49999999999886</v>
      </c>
      <c r="KX62" s="351">
        <f t="shared" si="204"/>
        <v>8199.9500000000025</v>
      </c>
      <c r="KY62" s="351">
        <f t="shared" si="204"/>
        <v>7034.33</v>
      </c>
      <c r="KZ62" s="351">
        <f t="shared" si="204"/>
        <v>7064.04</v>
      </c>
      <c r="LA62" s="351">
        <f t="shared" si="204"/>
        <v>5546.2500000000009</v>
      </c>
      <c r="LB62" s="351">
        <f t="shared" si="204"/>
        <v>2027.2500000000009</v>
      </c>
      <c r="LC62" s="351">
        <f t="shared" si="204"/>
        <v>4389.1800000000039</v>
      </c>
      <c r="LD62" s="351">
        <f t="shared" si="204"/>
        <v>2219.7900000000027</v>
      </c>
      <c r="LE62" s="351">
        <f t="shared" si="204"/>
        <v>9608.4400000000023</v>
      </c>
      <c r="LF62" s="351">
        <f t="shared" si="204"/>
        <v>7096.65</v>
      </c>
      <c r="LG62" s="351">
        <f t="shared" si="204"/>
        <v>6635.64</v>
      </c>
      <c r="LH62" s="351">
        <f t="shared" si="204"/>
        <v>0</v>
      </c>
      <c r="LI62" s="351">
        <f t="shared" si="204"/>
        <v>8416.64</v>
      </c>
      <c r="LJ62" s="351">
        <f t="shared" si="205"/>
        <v>4943.2</v>
      </c>
      <c r="LK62" s="351">
        <f t="shared" si="205"/>
        <v>7321.24</v>
      </c>
      <c r="LL62" s="351">
        <f t="shared" si="205"/>
        <v>7142.96</v>
      </c>
      <c r="LM62" s="351">
        <f t="shared" si="205"/>
        <v>2034.28</v>
      </c>
      <c r="LN62" s="351">
        <f t="shared" si="205"/>
        <v>0</v>
      </c>
      <c r="LO62" s="351">
        <f t="shared" si="205"/>
        <v>13186.66</v>
      </c>
      <c r="LP62" s="351">
        <f t="shared" si="205"/>
        <v>7478.27</v>
      </c>
      <c r="LQ62" s="351">
        <f t="shared" si="205"/>
        <v>7080.5</v>
      </c>
      <c r="LR62" s="351">
        <f t="shared" si="205"/>
        <v>7458.55</v>
      </c>
      <c r="LS62" s="351">
        <f t="shared" si="205"/>
        <v>4437.0000000000009</v>
      </c>
      <c r="LT62" s="351">
        <f t="shared" si="205"/>
        <v>0</v>
      </c>
      <c r="LU62" s="351">
        <f t="shared" si="205"/>
        <v>13164.560000000001</v>
      </c>
      <c r="LV62" s="351">
        <f t="shared" si="205"/>
        <v>6864.59</v>
      </c>
      <c r="LW62" s="351">
        <f t="shared" si="205"/>
        <v>956.25</v>
      </c>
      <c r="LX62" s="351">
        <f t="shared" si="205"/>
        <v>7859.6100000000024</v>
      </c>
      <c r="LY62" s="351">
        <f t="shared" si="205"/>
        <v>0</v>
      </c>
      <c r="LZ62" s="351">
        <f t="shared" si="205"/>
        <v>1093.53</v>
      </c>
      <c r="MA62" s="351">
        <f t="shared" si="205"/>
        <v>8784.7500000000018</v>
      </c>
      <c r="MB62" s="351">
        <f t="shared" si="205"/>
        <v>7517.2</v>
      </c>
      <c r="MC62" s="351">
        <f t="shared" si="205"/>
        <v>7004.77</v>
      </c>
      <c r="MD62" s="351">
        <f t="shared" si="205"/>
        <v>8376.7500000000018</v>
      </c>
      <c r="ME62" s="351">
        <f t="shared" si="205"/>
        <v>9467.8100000000013</v>
      </c>
      <c r="MF62" s="351">
        <f t="shared" si="205"/>
        <v>7415.49</v>
      </c>
      <c r="MG62" s="351">
        <f t="shared" si="205"/>
        <v>7006.33</v>
      </c>
      <c r="MH62" s="351">
        <f t="shared" si="205"/>
        <v>7290.2400000000016</v>
      </c>
      <c r="MI62" s="351">
        <f t="shared" si="205"/>
        <v>0</v>
      </c>
      <c r="MJ62" s="351">
        <f t="shared" si="205"/>
        <v>7079.06</v>
      </c>
      <c r="MK62" s="351">
        <f t="shared" si="205"/>
        <v>6745.92</v>
      </c>
      <c r="ML62" s="351">
        <f t="shared" si="205"/>
        <v>5438.82</v>
      </c>
      <c r="MM62" s="351">
        <f t="shared" si="205"/>
        <v>2639.2500000000014</v>
      </c>
      <c r="MN62" s="351">
        <f t="shared" si="205"/>
        <v>7658.82</v>
      </c>
      <c r="MO62" s="351">
        <f t="shared" si="205"/>
        <v>1376</v>
      </c>
      <c r="MP62" s="351">
        <f t="shared" si="205"/>
        <v>7555.3300000000017</v>
      </c>
      <c r="MQ62" s="351">
        <f t="shared" si="205"/>
        <v>5545.090000000002</v>
      </c>
      <c r="MR62" s="351">
        <f t="shared" si="205"/>
        <v>7136.4300000000012</v>
      </c>
      <c r="MS62" s="351">
        <f t="shared" si="205"/>
        <v>1926.4900000000018</v>
      </c>
      <c r="MT62" s="351">
        <f t="shared" si="205"/>
        <v>0</v>
      </c>
      <c r="MU62" s="351">
        <f t="shared" si="205"/>
        <v>7419.2800000000025</v>
      </c>
      <c r="MV62" s="351">
        <f t="shared" si="205"/>
        <v>6992.92</v>
      </c>
      <c r="MW62" s="351">
        <f t="shared" si="205"/>
        <v>6420.17</v>
      </c>
      <c r="MX62" s="351">
        <f t="shared" si="205"/>
        <v>7207.25</v>
      </c>
      <c r="MY62" s="351">
        <f t="shared" si="205"/>
        <v>10187.510000000002</v>
      </c>
      <c r="MZ62" s="351">
        <f t="shared" si="205"/>
        <v>0</v>
      </c>
      <c r="NA62" s="351">
        <f t="shared" si="205"/>
        <v>2134.19</v>
      </c>
      <c r="NB62" s="351">
        <f t="shared" si="205"/>
        <v>0</v>
      </c>
      <c r="NC62" s="351">
        <f t="shared" si="205"/>
        <v>3312.5300000000034</v>
      </c>
      <c r="ND62" s="351">
        <f t="shared" si="205"/>
        <v>239.76</v>
      </c>
      <c r="NE62" s="351">
        <f t="shared" si="205"/>
        <v>2498.7000000000025</v>
      </c>
      <c r="NF62" s="351">
        <f t="shared" si="205"/>
        <v>6923.9900000000025</v>
      </c>
      <c r="NG62" s="351">
        <f t="shared" si="205"/>
        <v>1919.059999999999</v>
      </c>
      <c r="NH62" s="351">
        <f t="shared" si="205"/>
        <v>495.1</v>
      </c>
      <c r="NI62" s="351">
        <f t="shared" si="205"/>
        <v>6893.21</v>
      </c>
      <c r="NJ62" s="351">
        <f t="shared" si="205"/>
        <v>7154.89</v>
      </c>
      <c r="NK62" s="351">
        <f t="shared" si="205"/>
        <v>6732.2</v>
      </c>
      <c r="NL62" s="351">
        <f t="shared" si="205"/>
        <v>5393.2500000000009</v>
      </c>
      <c r="NM62" s="351">
        <f t="shared" si="205"/>
        <v>12310.280000000002</v>
      </c>
      <c r="NN62" s="351">
        <f t="shared" si="205"/>
        <v>6619.28</v>
      </c>
      <c r="NO62" s="351">
        <f t="shared" si="205"/>
        <v>7408.1000000000022</v>
      </c>
      <c r="NP62" s="351">
        <f t="shared" si="205"/>
        <v>8300.25</v>
      </c>
      <c r="NQ62" s="351">
        <f t="shared" si="205"/>
        <v>13029.29</v>
      </c>
      <c r="NR62" s="351">
        <f t="shared" si="205"/>
        <v>6807.35</v>
      </c>
      <c r="NS62" s="351">
        <f t="shared" si="205"/>
        <v>8377.5700000000033</v>
      </c>
      <c r="NT62" s="351">
        <f t="shared" si="205"/>
        <v>6605.75</v>
      </c>
      <c r="NU62" s="351">
        <f t="shared" si="205"/>
        <v>4784.7800000000034</v>
      </c>
      <c r="NV62" s="351">
        <f t="shared" si="206"/>
        <v>0</v>
      </c>
      <c r="NW62" s="351">
        <f t="shared" si="206"/>
        <v>6974.65</v>
      </c>
      <c r="NX62" s="351">
        <f t="shared" si="206"/>
        <v>5125.5000000000027</v>
      </c>
      <c r="NY62" s="351">
        <f t="shared" si="206"/>
        <v>0</v>
      </c>
      <c r="NZ62" s="351">
        <f t="shared" si="206"/>
        <v>9868.8700000000008</v>
      </c>
      <c r="OA62" s="351">
        <f t="shared" si="206"/>
        <v>0</v>
      </c>
      <c r="OB62" s="351">
        <f t="shared" si="206"/>
        <v>6765.1</v>
      </c>
      <c r="OC62" s="351">
        <f t="shared" si="206"/>
        <v>1466.98</v>
      </c>
      <c r="OD62" s="351">
        <f t="shared" si="206"/>
        <v>6635.64</v>
      </c>
      <c r="OE62" s="351">
        <f t="shared" si="206"/>
        <v>0</v>
      </c>
      <c r="OF62" s="351">
        <f t="shared" si="206"/>
        <v>6872.42</v>
      </c>
      <c r="OG62" s="351">
        <f t="shared" si="206"/>
        <v>6766.47</v>
      </c>
      <c r="OH62" s="351">
        <f t="shared" si="206"/>
        <v>6974.98</v>
      </c>
      <c r="OI62" s="351">
        <f t="shared" si="206"/>
        <v>6943.2800000000034</v>
      </c>
      <c r="OJ62" s="351">
        <f t="shared" si="206"/>
        <v>6995.76</v>
      </c>
      <c r="OK62" s="351">
        <f t="shared" si="206"/>
        <v>7001.37</v>
      </c>
      <c r="OL62" s="351">
        <f t="shared" si="206"/>
        <v>5332.08</v>
      </c>
      <c r="OM62" s="351">
        <f t="shared" si="206"/>
        <v>6840.06</v>
      </c>
      <c r="ON62" s="351">
        <f t="shared" si="206"/>
        <v>7254.24</v>
      </c>
      <c r="OO62" s="351">
        <f t="shared" si="206"/>
        <v>6579.0000000000027</v>
      </c>
      <c r="OP62" s="351">
        <f t="shared" si="206"/>
        <v>7609.46</v>
      </c>
      <c r="OQ62" s="351">
        <f t="shared" si="206"/>
        <v>0</v>
      </c>
      <c r="OR62" s="351">
        <f t="shared" si="206"/>
        <v>9268.77</v>
      </c>
      <c r="OS62" s="351">
        <f t="shared" si="206"/>
        <v>0</v>
      </c>
      <c r="OT62" s="351">
        <f t="shared" si="206"/>
        <v>9920.3100000000013</v>
      </c>
      <c r="OU62" s="351">
        <f t="shared" si="206"/>
        <v>7288.4800000000023</v>
      </c>
      <c r="OV62" s="351">
        <f t="shared" si="206"/>
        <v>6786.91</v>
      </c>
      <c r="OW62" s="351">
        <f t="shared" si="206"/>
        <v>10042.310000000003</v>
      </c>
      <c r="OX62" s="351">
        <f t="shared" si="206"/>
        <v>6958.39</v>
      </c>
      <c r="OY62" s="351">
        <f t="shared" si="206"/>
        <v>0</v>
      </c>
      <c r="OZ62" s="351">
        <f t="shared" si="206"/>
        <v>7540.5500000000011</v>
      </c>
      <c r="PA62" s="351">
        <f t="shared" si="206"/>
        <v>459.00000000000381</v>
      </c>
      <c r="PB62" s="351">
        <f t="shared" si="206"/>
        <v>6814.49</v>
      </c>
      <c r="PC62" s="351">
        <f t="shared" si="206"/>
        <v>0</v>
      </c>
      <c r="PD62" s="351">
        <f t="shared" si="206"/>
        <v>7096.85</v>
      </c>
      <c r="PE62" s="351">
        <f t="shared" si="206"/>
        <v>6872.77</v>
      </c>
      <c r="PF62" s="351">
        <f t="shared" si="206"/>
        <v>7026.53</v>
      </c>
      <c r="PG62" s="351">
        <f t="shared" si="206"/>
        <v>3557.2500000000023</v>
      </c>
      <c r="PH62" s="351">
        <f t="shared" si="206"/>
        <v>4652.1499999999996</v>
      </c>
      <c r="PI62" s="351">
        <f t="shared" si="206"/>
        <v>6786.91</v>
      </c>
      <c r="PJ62" s="351">
        <f t="shared" si="206"/>
        <v>6946.36</v>
      </c>
      <c r="PK62" s="351">
        <f t="shared" si="206"/>
        <v>2754.0000000000023</v>
      </c>
      <c r="PL62" s="351">
        <f t="shared" si="206"/>
        <v>6974.98</v>
      </c>
      <c r="PM62" s="351">
        <f t="shared" si="206"/>
        <v>7171.42</v>
      </c>
      <c r="PN62" s="351">
        <f t="shared" si="206"/>
        <v>7704.74</v>
      </c>
      <c r="PO62" s="351">
        <f t="shared" si="206"/>
        <v>7319.159999999998</v>
      </c>
      <c r="PP62" s="351">
        <f t="shared" si="206"/>
        <v>1531.36</v>
      </c>
      <c r="PQ62" s="351">
        <f t="shared" si="206"/>
        <v>0</v>
      </c>
      <c r="PR62" s="351">
        <f t="shared" si="206"/>
        <v>9150.7800000000025</v>
      </c>
      <c r="PS62" s="351">
        <f t="shared" si="206"/>
        <v>7426.989999999998</v>
      </c>
      <c r="PT62" s="351">
        <f t="shared" si="206"/>
        <v>213.65</v>
      </c>
      <c r="PU62" s="351">
        <f t="shared" si="206"/>
        <v>6907.14</v>
      </c>
      <c r="PV62" s="351">
        <f t="shared" si="206"/>
        <v>6747.79</v>
      </c>
      <c r="PW62" s="351">
        <f t="shared" si="206"/>
        <v>6909.57</v>
      </c>
      <c r="PX62" s="351">
        <f t="shared" si="206"/>
        <v>14109.890000000001</v>
      </c>
      <c r="PY62" s="351">
        <f t="shared" si="206"/>
        <v>2023.5300000000022</v>
      </c>
      <c r="PZ62" s="351">
        <f t="shared" si="206"/>
        <v>12993.37</v>
      </c>
      <c r="QA62" s="351">
        <f t="shared" si="206"/>
        <v>11929.510000000002</v>
      </c>
      <c r="QB62" s="351">
        <f t="shared" si="206"/>
        <v>7544.4100000000008</v>
      </c>
      <c r="QC62" s="351">
        <f t="shared" si="206"/>
        <v>0</v>
      </c>
      <c r="QD62" s="351">
        <f t="shared" si="206"/>
        <v>13780.85</v>
      </c>
      <c r="QE62" s="351">
        <f t="shared" si="206"/>
        <v>0</v>
      </c>
      <c r="QF62" s="351">
        <f t="shared" si="206"/>
        <v>1792.43</v>
      </c>
      <c r="QG62" s="351">
        <f t="shared" si="206"/>
        <v>10599.87</v>
      </c>
      <c r="QH62" s="351">
        <f t="shared" si="207"/>
        <v>8313.0000000000036</v>
      </c>
      <c r="QI62" s="351">
        <f t="shared" si="207"/>
        <v>0</v>
      </c>
      <c r="QJ62" s="351">
        <f t="shared" si="207"/>
        <v>8828.6600000000017</v>
      </c>
      <c r="QK62" s="351">
        <f t="shared" si="207"/>
        <v>15653.840000000002</v>
      </c>
      <c r="QL62" s="351">
        <f t="shared" si="207"/>
        <v>12521.780000000002</v>
      </c>
      <c r="QM62" s="351">
        <f t="shared" si="207"/>
        <v>6770.25</v>
      </c>
      <c r="QN62" s="351">
        <f t="shared" si="207"/>
        <v>11302.6</v>
      </c>
      <c r="QO62" s="351">
        <f t="shared" si="207"/>
        <v>7215.38</v>
      </c>
      <c r="QP62" s="351">
        <f t="shared" si="207"/>
        <v>6464.2500000000018</v>
      </c>
      <c r="QQ62" s="351">
        <f t="shared" si="207"/>
        <v>0</v>
      </c>
      <c r="QR62" s="351">
        <f t="shared" si="207"/>
        <v>6979.07</v>
      </c>
      <c r="QS62" s="351">
        <f t="shared" si="207"/>
        <v>12176.66</v>
      </c>
      <c r="QT62" s="351">
        <f t="shared" si="207"/>
        <v>5108.9100000000017</v>
      </c>
      <c r="QU62" s="351">
        <f t="shared" si="207"/>
        <v>11239.490000000002</v>
      </c>
      <c r="QV62" s="351">
        <f t="shared" si="207"/>
        <v>10093.030000000001</v>
      </c>
      <c r="QW62" s="351">
        <f t="shared" si="207"/>
        <v>153.00000000000352</v>
      </c>
      <c r="QX62" s="351">
        <f t="shared" si="207"/>
        <v>4092.7500000000009</v>
      </c>
      <c r="QY62" s="351">
        <f t="shared" si="207"/>
        <v>6934.1</v>
      </c>
      <c r="QZ62" s="351">
        <f t="shared" si="207"/>
        <v>7913.94</v>
      </c>
      <c r="RA62" s="351">
        <f t="shared" si="207"/>
        <v>4704.7500000000018</v>
      </c>
      <c r="RB62" s="351">
        <f t="shared" si="207"/>
        <v>6698.62</v>
      </c>
      <c r="RC62" s="351">
        <f t="shared" si="207"/>
        <v>0</v>
      </c>
      <c r="RD62" s="351">
        <f t="shared" si="207"/>
        <v>7940.8400000000038</v>
      </c>
      <c r="RE62" s="351">
        <f t="shared" si="207"/>
        <v>6540.75</v>
      </c>
      <c r="RF62" s="351">
        <f t="shared" si="207"/>
        <v>8287.56</v>
      </c>
      <c r="RG62" s="351">
        <f t="shared" si="207"/>
        <v>4394.6200000000008</v>
      </c>
      <c r="RH62" s="351">
        <f t="shared" si="207"/>
        <v>4513.5000000000027</v>
      </c>
      <c r="RI62" s="351">
        <f t="shared" si="207"/>
        <v>3748.5000000000018</v>
      </c>
      <c r="RJ62" s="351">
        <f t="shared" si="207"/>
        <v>7968.9900000000043</v>
      </c>
      <c r="RK62" s="351">
        <f t="shared" si="207"/>
        <v>7227.03</v>
      </c>
      <c r="RL62" s="351">
        <f t="shared" si="207"/>
        <v>7323.01</v>
      </c>
      <c r="RM62" s="351">
        <f t="shared" si="207"/>
        <v>10617.280000000002</v>
      </c>
      <c r="RN62" s="351">
        <f t="shared" si="207"/>
        <v>7015.87</v>
      </c>
      <c r="RO62" s="351">
        <f t="shared" si="207"/>
        <v>8165.2300000000032</v>
      </c>
      <c r="RP62" s="351">
        <f t="shared" si="207"/>
        <v>9641.630000000001</v>
      </c>
      <c r="RQ62" s="351">
        <f t="shared" si="207"/>
        <v>6730.83</v>
      </c>
      <c r="RR62" s="351">
        <f t="shared" si="207"/>
        <v>6995.53</v>
      </c>
      <c r="RS62" s="351">
        <f t="shared" si="207"/>
        <v>5353.81</v>
      </c>
      <c r="RT62" s="351">
        <f t="shared" si="207"/>
        <v>7667.77</v>
      </c>
      <c r="RU62" s="351">
        <f t="shared" si="207"/>
        <v>12029.52</v>
      </c>
      <c r="RV62" s="351">
        <f t="shared" si="207"/>
        <v>12490.250000000004</v>
      </c>
      <c r="RW62" s="351">
        <f t="shared" si="207"/>
        <v>0</v>
      </c>
      <c r="RX62" s="351">
        <f t="shared" si="207"/>
        <v>114.75000000000435</v>
      </c>
      <c r="RY62" s="351">
        <f t="shared" si="207"/>
        <v>4650.380000000001</v>
      </c>
      <c r="RZ62" s="351">
        <f t="shared" si="207"/>
        <v>7176.22</v>
      </c>
      <c r="SA62" s="351">
        <f t="shared" si="207"/>
        <v>6721.14</v>
      </c>
      <c r="SB62" s="351">
        <f t="shared" si="207"/>
        <v>6743.8999999999978</v>
      </c>
      <c r="SC62" s="351">
        <f t="shared" si="207"/>
        <v>7786.2</v>
      </c>
      <c r="SD62" s="351">
        <f t="shared" si="207"/>
        <v>0</v>
      </c>
      <c r="SE62" s="351">
        <f t="shared" si="207"/>
        <v>8529.260000000002</v>
      </c>
      <c r="SF62" s="351">
        <f t="shared" si="207"/>
        <v>7336.35</v>
      </c>
      <c r="SG62" s="351">
        <f t="shared" si="215"/>
        <v>8137.2100000000009</v>
      </c>
      <c r="SI62" s="25">
        <f t="shared" si="216"/>
        <v>5902.20946</v>
      </c>
      <c r="SQ62" s="247">
        <f t="shared" si="217"/>
        <v>2016</v>
      </c>
      <c r="SR62" s="247">
        <f t="shared" si="218"/>
        <v>73</v>
      </c>
      <c r="SS62" s="247">
        <f t="shared" si="219"/>
        <v>444</v>
      </c>
      <c r="ST62" s="247">
        <f t="shared" si="220"/>
        <v>500</v>
      </c>
      <c r="SU62" s="247">
        <f t="shared" si="221"/>
        <v>500</v>
      </c>
      <c r="SV62" s="247">
        <f t="shared" si="222"/>
        <v>500</v>
      </c>
      <c r="SW62" s="247">
        <f t="shared" si="223"/>
        <v>500</v>
      </c>
      <c r="SX62" s="247">
        <f t="shared" si="224"/>
        <v>500</v>
      </c>
      <c r="SY62" s="247">
        <f t="shared" si="225"/>
        <v>500</v>
      </c>
      <c r="SZ62" s="247">
        <f t="shared" si="226"/>
        <v>500</v>
      </c>
      <c r="TA62" s="25"/>
      <c r="TB62" s="168">
        <f t="shared" si="227"/>
        <v>0.14599999999999999</v>
      </c>
      <c r="TC62" s="168">
        <f t="shared" si="228"/>
        <v>0.74199999999999999</v>
      </c>
      <c r="TD62" s="168">
        <f t="shared" si="208"/>
        <v>0.112</v>
      </c>
      <c r="TE62" s="168">
        <f t="shared" si="209"/>
        <v>0</v>
      </c>
      <c r="TF62" s="168">
        <f t="shared" si="210"/>
        <v>0</v>
      </c>
      <c r="TG62" s="168">
        <f t="shared" si="211"/>
        <v>0</v>
      </c>
      <c r="TH62" s="168">
        <f t="shared" si="212"/>
        <v>0</v>
      </c>
      <c r="TI62" s="168">
        <f t="shared" si="213"/>
        <v>0</v>
      </c>
      <c r="TJ62" s="168">
        <f t="shared" si="214"/>
        <v>0</v>
      </c>
      <c r="TK62" s="94">
        <f t="shared" si="229"/>
        <v>1</v>
      </c>
      <c r="TM62">
        <v>3</v>
      </c>
      <c r="TP62" s="477">
        <f>+SMALL(B62:SG62,ROUND(SZ62*$TP$15,0))</f>
        <v>2639.2500000000014</v>
      </c>
      <c r="TQ62" s="477">
        <f t="shared" si="230"/>
        <v>7609.46</v>
      </c>
      <c r="TR62" s="25">
        <f t="shared" si="231"/>
        <v>5902.20946</v>
      </c>
      <c r="TS62">
        <f>+RANK(SI62,B62:SI62,1)</f>
        <v>181</v>
      </c>
      <c r="TT62" s="168">
        <f>+TS62/SZ62</f>
        <v>0.36199999999999999</v>
      </c>
      <c r="TV62" s="168">
        <f t="shared" si="232"/>
        <v>0.14599999999999999</v>
      </c>
    </row>
    <row r="63" spans="1:542">
      <c r="A63" s="227">
        <v>2017</v>
      </c>
      <c r="B63" s="351">
        <f t="shared" si="200"/>
        <v>12742.050000000003</v>
      </c>
      <c r="C63" s="351">
        <f t="shared" si="200"/>
        <v>1553.43</v>
      </c>
      <c r="D63" s="351">
        <f t="shared" si="200"/>
        <v>8843.86</v>
      </c>
      <c r="E63" s="351">
        <f t="shared" si="200"/>
        <v>1179.49</v>
      </c>
      <c r="F63" s="351">
        <f t="shared" si="200"/>
        <v>5584.5</v>
      </c>
      <c r="G63" s="351">
        <f t="shared" si="200"/>
        <v>0</v>
      </c>
      <c r="H63" s="351">
        <f t="shared" si="200"/>
        <v>3967.8</v>
      </c>
      <c r="I63" s="351">
        <f t="shared" si="200"/>
        <v>5002.7699999999995</v>
      </c>
      <c r="J63" s="351">
        <f t="shared" si="200"/>
        <v>2574.54</v>
      </c>
      <c r="K63" s="351">
        <f t="shared" si="200"/>
        <v>1912.5</v>
      </c>
      <c r="L63" s="351">
        <f t="shared" si="200"/>
        <v>5832.29</v>
      </c>
      <c r="M63" s="351">
        <f t="shared" si="200"/>
        <v>6900.0599999999986</v>
      </c>
      <c r="N63" s="351">
        <f t="shared" si="200"/>
        <v>0</v>
      </c>
      <c r="O63" s="351">
        <f t="shared" si="200"/>
        <v>5206.2500000000018</v>
      </c>
      <c r="P63" s="351">
        <f t="shared" si="200"/>
        <v>0</v>
      </c>
      <c r="Q63" s="351">
        <f t="shared" si="200"/>
        <v>11186.910000000003</v>
      </c>
      <c r="R63" s="351">
        <f t="shared" si="200"/>
        <v>6799.7900000000027</v>
      </c>
      <c r="S63" s="351">
        <f t="shared" si="200"/>
        <v>1989.0000000000018</v>
      </c>
      <c r="T63" s="351">
        <f t="shared" si="200"/>
        <v>5439.69</v>
      </c>
      <c r="U63" s="351">
        <f t="shared" si="200"/>
        <v>0</v>
      </c>
      <c r="V63" s="351">
        <f t="shared" si="200"/>
        <v>6099.94</v>
      </c>
      <c r="W63" s="351">
        <f t="shared" si="200"/>
        <v>2983.5000000000009</v>
      </c>
      <c r="X63" s="351">
        <f t="shared" si="200"/>
        <v>4325.3899999999985</v>
      </c>
      <c r="Y63" s="351">
        <f t="shared" si="200"/>
        <v>9865.2800000000007</v>
      </c>
      <c r="Z63" s="351">
        <f t="shared" si="200"/>
        <v>5704.82</v>
      </c>
      <c r="AA63" s="351">
        <f t="shared" si="200"/>
        <v>0</v>
      </c>
      <c r="AB63" s="351">
        <f t="shared" si="200"/>
        <v>7803</v>
      </c>
      <c r="AC63" s="351">
        <f t="shared" si="200"/>
        <v>9029.7800000000025</v>
      </c>
      <c r="AD63" s="351">
        <f t="shared" si="200"/>
        <v>6668.079999999999</v>
      </c>
      <c r="AE63" s="351">
        <f t="shared" si="200"/>
        <v>0</v>
      </c>
      <c r="AF63" s="351">
        <f t="shared" si="200"/>
        <v>6705.26</v>
      </c>
      <c r="AG63" s="351">
        <f t="shared" si="200"/>
        <v>5723.15</v>
      </c>
      <c r="AH63" s="351">
        <f t="shared" si="200"/>
        <v>6629.7599999999993</v>
      </c>
      <c r="AI63" s="351">
        <f t="shared" si="200"/>
        <v>5861.16</v>
      </c>
      <c r="AJ63" s="351">
        <f t="shared" si="200"/>
        <v>5470.06</v>
      </c>
      <c r="AK63" s="351">
        <f t="shared" si="200"/>
        <v>0</v>
      </c>
      <c r="AL63" s="351">
        <f t="shared" si="200"/>
        <v>0</v>
      </c>
      <c r="AM63" s="351">
        <f t="shared" si="200"/>
        <v>5784.67</v>
      </c>
      <c r="AN63" s="351">
        <f t="shared" si="200"/>
        <v>5692.78</v>
      </c>
      <c r="AO63" s="351">
        <f t="shared" si="200"/>
        <v>5712.27</v>
      </c>
      <c r="AP63" s="351">
        <f t="shared" si="200"/>
        <v>2379.89</v>
      </c>
      <c r="AQ63" s="351">
        <f t="shared" si="200"/>
        <v>3713.2</v>
      </c>
      <c r="AR63" s="351">
        <f t="shared" si="200"/>
        <v>6240</v>
      </c>
      <c r="AS63" s="351">
        <f t="shared" si="200"/>
        <v>0</v>
      </c>
      <c r="AT63" s="351">
        <f t="shared" si="200"/>
        <v>47.44</v>
      </c>
      <c r="AU63" s="351">
        <f t="shared" si="200"/>
        <v>0</v>
      </c>
      <c r="AV63" s="351">
        <f t="shared" si="200"/>
        <v>6668.76</v>
      </c>
      <c r="AW63" s="351">
        <f t="shared" si="200"/>
        <v>0</v>
      </c>
      <c r="AX63" s="351">
        <f t="shared" si="200"/>
        <v>0</v>
      </c>
      <c r="AY63" s="351">
        <f t="shared" si="200"/>
        <v>3404.2500000000023</v>
      </c>
      <c r="AZ63" s="351">
        <f t="shared" si="200"/>
        <v>0</v>
      </c>
      <c r="BA63" s="351">
        <f t="shared" si="200"/>
        <v>8103.0300000000025</v>
      </c>
      <c r="BB63" s="351">
        <f t="shared" si="200"/>
        <v>0</v>
      </c>
      <c r="BC63" s="351">
        <f t="shared" si="200"/>
        <v>0</v>
      </c>
      <c r="BD63" s="351">
        <f t="shared" si="200"/>
        <v>2724.0400000000004</v>
      </c>
      <c r="BE63" s="351">
        <f t="shared" si="200"/>
        <v>6033.35</v>
      </c>
      <c r="BF63" s="351">
        <f t="shared" si="200"/>
        <v>535.50000000000216</v>
      </c>
      <c r="BG63" s="351">
        <f t="shared" si="200"/>
        <v>0</v>
      </c>
      <c r="BH63" s="351">
        <f t="shared" si="200"/>
        <v>0</v>
      </c>
      <c r="BI63" s="351">
        <f t="shared" si="200"/>
        <v>2524.5000000000005</v>
      </c>
      <c r="BJ63" s="351">
        <f t="shared" si="200"/>
        <v>12663.52</v>
      </c>
      <c r="BK63" s="351">
        <f t="shared" si="200"/>
        <v>565.19000000000005</v>
      </c>
      <c r="BL63" s="351">
        <f t="shared" si="200"/>
        <v>0</v>
      </c>
      <c r="BM63" s="351">
        <f t="shared" ref="BM63:DX64" si="233">+IFERROR(1*BM27+1*BM34,"")</f>
        <v>8083.8700000000017</v>
      </c>
      <c r="BN63" s="351">
        <f t="shared" si="233"/>
        <v>1568.2500000000005</v>
      </c>
      <c r="BO63" s="351">
        <f t="shared" si="233"/>
        <v>0</v>
      </c>
      <c r="BP63" s="351">
        <f t="shared" si="233"/>
        <v>0</v>
      </c>
      <c r="BQ63" s="351">
        <f t="shared" si="233"/>
        <v>8180.2900000000009</v>
      </c>
      <c r="BR63" s="351">
        <f t="shared" si="233"/>
        <v>5924.98</v>
      </c>
      <c r="BS63" s="351">
        <f t="shared" si="233"/>
        <v>0</v>
      </c>
      <c r="BT63" s="351">
        <f t="shared" si="233"/>
        <v>0</v>
      </c>
      <c r="BU63" s="351">
        <f t="shared" si="233"/>
        <v>0</v>
      </c>
      <c r="BV63" s="351">
        <f t="shared" si="233"/>
        <v>0</v>
      </c>
      <c r="BW63" s="351">
        <f t="shared" si="233"/>
        <v>6566.76</v>
      </c>
      <c r="BX63" s="351">
        <f t="shared" si="233"/>
        <v>5916.09</v>
      </c>
      <c r="BY63" s="351">
        <f t="shared" si="233"/>
        <v>0</v>
      </c>
      <c r="BZ63" s="351">
        <f t="shared" si="233"/>
        <v>6043.5</v>
      </c>
      <c r="CA63" s="351">
        <f t="shared" si="233"/>
        <v>0</v>
      </c>
      <c r="CB63" s="351">
        <f t="shared" si="233"/>
        <v>4016.2500000000027</v>
      </c>
      <c r="CC63" s="351">
        <f t="shared" si="233"/>
        <v>0</v>
      </c>
      <c r="CD63" s="351">
        <f t="shared" si="233"/>
        <v>12507.750000000002</v>
      </c>
      <c r="CE63" s="351">
        <f t="shared" si="233"/>
        <v>292.52</v>
      </c>
      <c r="CF63" s="351">
        <f t="shared" si="233"/>
        <v>1382.05</v>
      </c>
      <c r="CG63" s="351">
        <f t="shared" si="233"/>
        <v>0</v>
      </c>
      <c r="CH63" s="351">
        <f t="shared" si="233"/>
        <v>0</v>
      </c>
      <c r="CI63" s="351">
        <f t="shared" si="233"/>
        <v>1453.500000000003</v>
      </c>
      <c r="CJ63" s="351">
        <f t="shared" si="233"/>
        <v>0</v>
      </c>
      <c r="CK63" s="351">
        <f t="shared" si="233"/>
        <v>1606.4999999999998</v>
      </c>
      <c r="CL63" s="351">
        <f t="shared" si="233"/>
        <v>0</v>
      </c>
      <c r="CM63" s="351">
        <f t="shared" si="233"/>
        <v>8315.1800000000021</v>
      </c>
      <c r="CN63" s="351">
        <f t="shared" si="233"/>
        <v>0</v>
      </c>
      <c r="CO63" s="351">
        <f t="shared" si="233"/>
        <v>3516.79</v>
      </c>
      <c r="CP63" s="351">
        <f t="shared" si="233"/>
        <v>3148.68</v>
      </c>
      <c r="CQ63" s="351">
        <f t="shared" si="233"/>
        <v>0</v>
      </c>
      <c r="CR63" s="351">
        <f t="shared" si="233"/>
        <v>7301.5400000000018</v>
      </c>
      <c r="CS63" s="351">
        <f t="shared" si="233"/>
        <v>9873.2300000000014</v>
      </c>
      <c r="CT63" s="351">
        <f t="shared" si="233"/>
        <v>0</v>
      </c>
      <c r="CU63" s="351">
        <f t="shared" si="233"/>
        <v>4592.16</v>
      </c>
      <c r="CV63" s="351">
        <f t="shared" si="233"/>
        <v>5782.86</v>
      </c>
      <c r="CW63" s="351">
        <f t="shared" si="233"/>
        <v>1028.29</v>
      </c>
      <c r="CX63" s="351">
        <f t="shared" si="233"/>
        <v>7450.6800000000012</v>
      </c>
      <c r="CY63" s="351">
        <f t="shared" si="233"/>
        <v>2120.34</v>
      </c>
      <c r="CZ63" s="351">
        <f t="shared" si="233"/>
        <v>1720.22</v>
      </c>
      <c r="DA63" s="351">
        <f t="shared" si="233"/>
        <v>1836.0000000000016</v>
      </c>
      <c r="DB63" s="351">
        <f t="shared" si="233"/>
        <v>9061.880000000001</v>
      </c>
      <c r="DC63" s="351">
        <f t="shared" si="233"/>
        <v>2562.7499999999995</v>
      </c>
      <c r="DD63" s="351">
        <f t="shared" si="233"/>
        <v>0</v>
      </c>
      <c r="DE63" s="351">
        <f t="shared" si="233"/>
        <v>6406.19</v>
      </c>
      <c r="DF63" s="351">
        <f t="shared" si="233"/>
        <v>6753.55</v>
      </c>
      <c r="DG63" s="351">
        <f t="shared" si="233"/>
        <v>6436.45</v>
      </c>
      <c r="DH63" s="351">
        <f t="shared" si="233"/>
        <v>0</v>
      </c>
      <c r="DI63" s="351">
        <f t="shared" si="233"/>
        <v>3397.59</v>
      </c>
      <c r="DJ63" s="351">
        <f t="shared" si="233"/>
        <v>9294.7500000000018</v>
      </c>
      <c r="DK63" s="351">
        <f t="shared" si="233"/>
        <v>0</v>
      </c>
      <c r="DL63" s="351">
        <f t="shared" si="233"/>
        <v>0</v>
      </c>
      <c r="DM63" s="351">
        <f t="shared" si="233"/>
        <v>5933.51</v>
      </c>
      <c r="DN63" s="351">
        <f t="shared" si="233"/>
        <v>6272.39</v>
      </c>
      <c r="DO63" s="351">
        <f t="shared" si="233"/>
        <v>5825.13</v>
      </c>
      <c r="DP63" s="351">
        <f t="shared" si="233"/>
        <v>8285.36</v>
      </c>
      <c r="DQ63" s="351">
        <f t="shared" si="233"/>
        <v>5784.98</v>
      </c>
      <c r="DR63" s="351">
        <f t="shared" si="233"/>
        <v>8693.8000000000011</v>
      </c>
      <c r="DS63" s="351">
        <f t="shared" si="233"/>
        <v>6524.62</v>
      </c>
      <c r="DT63" s="351">
        <f t="shared" si="233"/>
        <v>0</v>
      </c>
      <c r="DU63" s="351">
        <f t="shared" si="233"/>
        <v>4027.6300000000024</v>
      </c>
      <c r="DV63" s="351">
        <f t="shared" si="233"/>
        <v>12045.79</v>
      </c>
      <c r="DW63" s="351">
        <f t="shared" si="233"/>
        <v>3192.0800000000022</v>
      </c>
      <c r="DX63" s="351">
        <f t="shared" si="233"/>
        <v>6135.3</v>
      </c>
      <c r="DY63" s="351">
        <f t="shared" si="201"/>
        <v>6144.4100000000008</v>
      </c>
      <c r="DZ63" s="351">
        <f t="shared" si="202"/>
        <v>5618.54</v>
      </c>
      <c r="EA63" s="351">
        <f t="shared" si="202"/>
        <v>3136.5000000000009</v>
      </c>
      <c r="EB63" s="351">
        <f t="shared" si="202"/>
        <v>879.75000000000159</v>
      </c>
      <c r="EC63" s="351">
        <f t="shared" si="202"/>
        <v>2184.7800000000002</v>
      </c>
      <c r="ED63" s="351">
        <f t="shared" si="202"/>
        <v>0</v>
      </c>
      <c r="EE63" s="351">
        <f t="shared" si="202"/>
        <v>0</v>
      </c>
      <c r="EF63" s="351">
        <f t="shared" si="202"/>
        <v>6567.68</v>
      </c>
      <c r="EG63" s="351">
        <f t="shared" si="202"/>
        <v>6081.7500000000027</v>
      </c>
      <c r="EH63" s="351">
        <f t="shared" si="202"/>
        <v>6272.39</v>
      </c>
      <c r="EI63" s="351">
        <f t="shared" si="202"/>
        <v>0</v>
      </c>
      <c r="EJ63" s="351">
        <f t="shared" si="202"/>
        <v>688.49999999999886</v>
      </c>
      <c r="EK63" s="351">
        <f t="shared" si="202"/>
        <v>0</v>
      </c>
      <c r="EL63" s="351">
        <f t="shared" si="202"/>
        <v>6547.89</v>
      </c>
      <c r="EM63" s="351">
        <f t="shared" si="202"/>
        <v>0</v>
      </c>
      <c r="EN63" s="351">
        <f t="shared" si="202"/>
        <v>0</v>
      </c>
      <c r="EO63" s="351">
        <f t="shared" si="202"/>
        <v>0</v>
      </c>
      <c r="EP63" s="351">
        <f t="shared" si="202"/>
        <v>1912.5</v>
      </c>
      <c r="EQ63" s="351">
        <f t="shared" si="202"/>
        <v>3060.0000000000027</v>
      </c>
      <c r="ER63" s="351">
        <f t="shared" si="202"/>
        <v>0</v>
      </c>
      <c r="ES63" s="351">
        <f t="shared" si="202"/>
        <v>0</v>
      </c>
      <c r="ET63" s="351">
        <f t="shared" si="202"/>
        <v>6191.35</v>
      </c>
      <c r="EU63" s="351">
        <f t="shared" si="202"/>
        <v>1529.67</v>
      </c>
      <c r="EV63" s="351">
        <f t="shared" si="202"/>
        <v>0</v>
      </c>
      <c r="EW63" s="351">
        <f t="shared" si="202"/>
        <v>0</v>
      </c>
      <c r="EX63" s="351">
        <f t="shared" si="202"/>
        <v>1989.0000000000018</v>
      </c>
      <c r="EY63" s="351">
        <f t="shared" si="202"/>
        <v>573.75000000000136</v>
      </c>
      <c r="EZ63" s="351">
        <f t="shared" si="202"/>
        <v>5706.65</v>
      </c>
      <c r="FA63" s="351">
        <f t="shared" si="202"/>
        <v>1505.84</v>
      </c>
      <c r="FB63" s="351">
        <f t="shared" si="202"/>
        <v>5652.84</v>
      </c>
      <c r="FC63" s="351">
        <f t="shared" si="202"/>
        <v>7393.47</v>
      </c>
      <c r="FD63" s="351">
        <f t="shared" si="202"/>
        <v>8980.6200000000026</v>
      </c>
      <c r="FE63" s="351">
        <f t="shared" si="202"/>
        <v>3213.0000000000027</v>
      </c>
      <c r="FF63" s="351">
        <f t="shared" si="202"/>
        <v>0</v>
      </c>
      <c r="FG63" s="351">
        <f t="shared" si="202"/>
        <v>0</v>
      </c>
      <c r="FH63" s="351">
        <f t="shared" si="202"/>
        <v>0</v>
      </c>
      <c r="FI63" s="351">
        <f t="shared" si="202"/>
        <v>5521.87</v>
      </c>
      <c r="FJ63" s="351">
        <f t="shared" si="202"/>
        <v>0</v>
      </c>
      <c r="FK63" s="351">
        <f t="shared" si="202"/>
        <v>8495.9900000000016</v>
      </c>
      <c r="FL63" s="351">
        <f t="shared" si="202"/>
        <v>0</v>
      </c>
      <c r="FM63" s="351">
        <f t="shared" si="202"/>
        <v>0</v>
      </c>
      <c r="FN63" s="351">
        <f t="shared" si="202"/>
        <v>0</v>
      </c>
      <c r="FO63" s="351">
        <f t="shared" si="202"/>
        <v>5937.04</v>
      </c>
      <c r="FP63" s="351">
        <f t="shared" si="202"/>
        <v>2352.89</v>
      </c>
      <c r="FQ63" s="351">
        <f t="shared" si="202"/>
        <v>803.2500000000033</v>
      </c>
      <c r="FR63" s="351">
        <f t="shared" si="202"/>
        <v>10210.060000000001</v>
      </c>
      <c r="FS63" s="351">
        <f t="shared" si="202"/>
        <v>0</v>
      </c>
      <c r="FT63" s="351">
        <f t="shared" si="202"/>
        <v>0</v>
      </c>
      <c r="FU63" s="351">
        <f t="shared" si="202"/>
        <v>0</v>
      </c>
      <c r="FV63" s="351">
        <f t="shared" si="202"/>
        <v>5788.4</v>
      </c>
      <c r="FW63" s="351">
        <f t="shared" si="202"/>
        <v>3366.0000000000032</v>
      </c>
      <c r="FX63" s="351">
        <f t="shared" si="202"/>
        <v>0</v>
      </c>
      <c r="FY63" s="351">
        <f t="shared" si="202"/>
        <v>2639.2500000000014</v>
      </c>
      <c r="FZ63" s="351">
        <f t="shared" si="202"/>
        <v>0</v>
      </c>
      <c r="GA63" s="351">
        <f t="shared" si="202"/>
        <v>1797.7500000000025</v>
      </c>
      <c r="GB63" s="351">
        <f t="shared" si="202"/>
        <v>9248.0500000000011</v>
      </c>
      <c r="GC63" s="351">
        <f t="shared" si="202"/>
        <v>8833.6700000000019</v>
      </c>
      <c r="GD63" s="351">
        <f t="shared" si="202"/>
        <v>0</v>
      </c>
      <c r="GE63" s="351">
        <f t="shared" si="202"/>
        <v>9897.2900000000009</v>
      </c>
      <c r="GF63" s="351">
        <f t="shared" si="202"/>
        <v>3874.01</v>
      </c>
      <c r="GG63" s="351">
        <f t="shared" si="202"/>
        <v>0</v>
      </c>
      <c r="GH63" s="351">
        <f t="shared" si="202"/>
        <v>5826.6</v>
      </c>
      <c r="GI63" s="351">
        <f t="shared" si="202"/>
        <v>3021.75</v>
      </c>
      <c r="GJ63" s="351">
        <f t="shared" si="202"/>
        <v>0</v>
      </c>
      <c r="GK63" s="351">
        <f t="shared" ref="GK63:IV64" si="234">+IFERROR(1*GK27+1*GK34,"")</f>
        <v>0</v>
      </c>
      <c r="GL63" s="351">
        <f t="shared" si="234"/>
        <v>1083.72</v>
      </c>
      <c r="GM63" s="351">
        <f t="shared" si="234"/>
        <v>8944.14</v>
      </c>
      <c r="GN63" s="351">
        <f t="shared" si="234"/>
        <v>0</v>
      </c>
      <c r="GO63" s="351">
        <f t="shared" si="234"/>
        <v>5534.18</v>
      </c>
      <c r="GP63" s="351">
        <f t="shared" si="234"/>
        <v>765.00000000000409</v>
      </c>
      <c r="GQ63" s="351">
        <f t="shared" si="234"/>
        <v>5551.05</v>
      </c>
      <c r="GR63" s="351">
        <f t="shared" si="234"/>
        <v>0</v>
      </c>
      <c r="GS63" s="351">
        <f t="shared" si="234"/>
        <v>0</v>
      </c>
      <c r="GT63" s="351">
        <f t="shared" si="234"/>
        <v>7945.83</v>
      </c>
      <c r="GU63" s="351">
        <f t="shared" si="234"/>
        <v>5752.42</v>
      </c>
      <c r="GV63" s="351">
        <f t="shared" si="234"/>
        <v>1805.44</v>
      </c>
      <c r="GW63" s="351">
        <f t="shared" si="234"/>
        <v>9426.3300000000017</v>
      </c>
      <c r="GX63" s="351">
        <f t="shared" si="234"/>
        <v>0</v>
      </c>
      <c r="GY63" s="351">
        <f t="shared" si="234"/>
        <v>3748.5000000000018</v>
      </c>
      <c r="GZ63" s="351">
        <f t="shared" si="234"/>
        <v>5818.39</v>
      </c>
      <c r="HA63" s="351">
        <f t="shared" si="234"/>
        <v>0</v>
      </c>
      <c r="HB63" s="351">
        <f t="shared" si="234"/>
        <v>10462.5</v>
      </c>
      <c r="HC63" s="351">
        <f t="shared" si="234"/>
        <v>0</v>
      </c>
      <c r="HD63" s="351">
        <f t="shared" si="234"/>
        <v>2962.19</v>
      </c>
      <c r="HE63" s="351">
        <f t="shared" si="234"/>
        <v>6237.5</v>
      </c>
      <c r="HF63" s="351">
        <f t="shared" si="234"/>
        <v>0</v>
      </c>
      <c r="HG63" s="351">
        <f t="shared" si="234"/>
        <v>1019.32</v>
      </c>
      <c r="HH63" s="351">
        <f t="shared" si="234"/>
        <v>5163.7500000000018</v>
      </c>
      <c r="HI63" s="351">
        <f t="shared" si="234"/>
        <v>0</v>
      </c>
      <c r="HJ63" s="351">
        <f t="shared" si="234"/>
        <v>6084.05</v>
      </c>
      <c r="HK63" s="351">
        <f t="shared" si="234"/>
        <v>10077.86</v>
      </c>
      <c r="HL63" s="351">
        <f t="shared" si="234"/>
        <v>879.75000000000159</v>
      </c>
      <c r="HM63" s="351">
        <f t="shared" si="234"/>
        <v>0</v>
      </c>
      <c r="HN63" s="351">
        <f t="shared" si="234"/>
        <v>0</v>
      </c>
      <c r="HO63" s="351">
        <f t="shared" si="234"/>
        <v>6236.65</v>
      </c>
      <c r="HP63" s="351">
        <f t="shared" si="234"/>
        <v>5635.51</v>
      </c>
      <c r="HQ63" s="351">
        <f t="shared" si="234"/>
        <v>0</v>
      </c>
      <c r="HR63" s="351">
        <f t="shared" si="234"/>
        <v>0</v>
      </c>
      <c r="HS63" s="351">
        <f t="shared" si="234"/>
        <v>5792.52</v>
      </c>
      <c r="HT63" s="351">
        <f t="shared" si="234"/>
        <v>0</v>
      </c>
      <c r="HU63" s="351">
        <f t="shared" si="234"/>
        <v>0</v>
      </c>
      <c r="HV63" s="351">
        <f t="shared" si="234"/>
        <v>9460.84</v>
      </c>
      <c r="HW63" s="351">
        <f t="shared" si="234"/>
        <v>6444.39</v>
      </c>
      <c r="HX63" s="351">
        <f t="shared" si="234"/>
        <v>0</v>
      </c>
      <c r="HY63" s="351">
        <f t="shared" si="234"/>
        <v>0</v>
      </c>
      <c r="HZ63" s="351">
        <f t="shared" si="234"/>
        <v>0</v>
      </c>
      <c r="IA63" s="351">
        <f t="shared" si="234"/>
        <v>3327.7500000000005</v>
      </c>
      <c r="IB63" s="351">
        <f t="shared" si="234"/>
        <v>6787.76</v>
      </c>
      <c r="IC63" s="351">
        <f t="shared" si="234"/>
        <v>2186.6</v>
      </c>
      <c r="ID63" s="351">
        <f t="shared" si="234"/>
        <v>3825</v>
      </c>
      <c r="IE63" s="351">
        <f t="shared" si="234"/>
        <v>5812.37</v>
      </c>
      <c r="IF63" s="351">
        <f t="shared" si="234"/>
        <v>0</v>
      </c>
      <c r="IG63" s="351">
        <f t="shared" si="234"/>
        <v>0</v>
      </c>
      <c r="IH63" s="351">
        <f t="shared" si="234"/>
        <v>4353.07</v>
      </c>
      <c r="II63" s="351">
        <f t="shared" si="234"/>
        <v>1644.7500000000023</v>
      </c>
      <c r="IJ63" s="351">
        <f t="shared" si="234"/>
        <v>0</v>
      </c>
      <c r="IK63" s="351">
        <f t="shared" si="234"/>
        <v>0</v>
      </c>
      <c r="IL63" s="351">
        <f t="shared" si="234"/>
        <v>2180.2500000000009</v>
      </c>
      <c r="IM63" s="351">
        <f t="shared" si="234"/>
        <v>6607.73</v>
      </c>
      <c r="IN63" s="351">
        <f t="shared" si="234"/>
        <v>0</v>
      </c>
      <c r="IO63" s="351">
        <f t="shared" si="234"/>
        <v>0</v>
      </c>
      <c r="IP63" s="351">
        <f t="shared" si="234"/>
        <v>5816.18</v>
      </c>
      <c r="IQ63" s="351">
        <f t="shared" si="234"/>
        <v>5852.2500000000009</v>
      </c>
      <c r="IR63" s="351">
        <f t="shared" si="234"/>
        <v>1530.0000000000014</v>
      </c>
      <c r="IS63" s="351">
        <f t="shared" si="234"/>
        <v>0</v>
      </c>
      <c r="IT63" s="351">
        <f t="shared" si="234"/>
        <v>1644.7500000000023</v>
      </c>
      <c r="IU63" s="351">
        <f t="shared" si="234"/>
        <v>5841.92</v>
      </c>
      <c r="IV63" s="351">
        <f t="shared" si="234"/>
        <v>0</v>
      </c>
      <c r="IW63" s="351">
        <f t="shared" si="203"/>
        <v>0</v>
      </c>
      <c r="IX63" s="351">
        <f t="shared" si="204"/>
        <v>1185.7500000000018</v>
      </c>
      <c r="IY63" s="351">
        <f t="shared" si="204"/>
        <v>6010.45</v>
      </c>
      <c r="IZ63" s="351">
        <f t="shared" si="204"/>
        <v>0</v>
      </c>
      <c r="JA63" s="351">
        <f t="shared" si="204"/>
        <v>0</v>
      </c>
      <c r="JB63" s="351">
        <f t="shared" si="204"/>
        <v>0</v>
      </c>
      <c r="JC63" s="351">
        <f t="shared" si="204"/>
        <v>0</v>
      </c>
      <c r="JD63" s="351">
        <f t="shared" si="204"/>
        <v>5986.7</v>
      </c>
      <c r="JE63" s="351">
        <f t="shared" si="204"/>
        <v>1032.7499999999984</v>
      </c>
      <c r="JF63" s="351">
        <f t="shared" si="204"/>
        <v>1693.23</v>
      </c>
      <c r="JG63" s="351">
        <f t="shared" si="204"/>
        <v>6120.0000000000018</v>
      </c>
      <c r="JH63" s="351">
        <f t="shared" si="204"/>
        <v>5871.17</v>
      </c>
      <c r="JI63" s="351">
        <f t="shared" si="204"/>
        <v>0</v>
      </c>
      <c r="JJ63" s="351">
        <f t="shared" si="204"/>
        <v>6573.800000000002</v>
      </c>
      <c r="JK63" s="351">
        <f t="shared" si="204"/>
        <v>5605.04</v>
      </c>
      <c r="JL63" s="351">
        <f t="shared" si="204"/>
        <v>0</v>
      </c>
      <c r="JM63" s="351">
        <f t="shared" si="204"/>
        <v>0</v>
      </c>
      <c r="JN63" s="351">
        <f t="shared" si="204"/>
        <v>0</v>
      </c>
      <c r="JO63" s="351">
        <f t="shared" si="204"/>
        <v>0</v>
      </c>
      <c r="JP63" s="351">
        <f t="shared" si="204"/>
        <v>0</v>
      </c>
      <c r="JQ63" s="351">
        <f t="shared" si="204"/>
        <v>6612.32</v>
      </c>
      <c r="JR63" s="351">
        <f t="shared" si="204"/>
        <v>0</v>
      </c>
      <c r="JS63" s="351">
        <f t="shared" si="204"/>
        <v>8402.91</v>
      </c>
      <c r="JT63" s="351">
        <f t="shared" si="204"/>
        <v>3477.85</v>
      </c>
      <c r="JU63" s="351">
        <f t="shared" si="204"/>
        <v>79.25</v>
      </c>
      <c r="JV63" s="351">
        <f t="shared" si="204"/>
        <v>5325.9800000000023</v>
      </c>
      <c r="JW63" s="351">
        <f t="shared" si="204"/>
        <v>6065.78</v>
      </c>
      <c r="JX63" s="351">
        <f t="shared" si="204"/>
        <v>4143.53</v>
      </c>
      <c r="JY63" s="351">
        <f t="shared" si="204"/>
        <v>0</v>
      </c>
      <c r="JZ63" s="351">
        <f t="shared" si="204"/>
        <v>6617.59</v>
      </c>
      <c r="KA63" s="351">
        <f t="shared" si="204"/>
        <v>114.75000000000435</v>
      </c>
      <c r="KB63" s="351">
        <f t="shared" si="204"/>
        <v>0</v>
      </c>
      <c r="KC63" s="351">
        <f t="shared" si="204"/>
        <v>0</v>
      </c>
      <c r="KD63" s="351">
        <f t="shared" si="204"/>
        <v>0</v>
      </c>
      <c r="KE63" s="351">
        <f t="shared" si="204"/>
        <v>0</v>
      </c>
      <c r="KF63" s="351">
        <f t="shared" si="204"/>
        <v>0</v>
      </c>
      <c r="KG63" s="351">
        <f t="shared" si="204"/>
        <v>5327.6</v>
      </c>
      <c r="KH63" s="351">
        <f t="shared" si="204"/>
        <v>0</v>
      </c>
      <c r="KI63" s="351">
        <f t="shared" si="204"/>
        <v>0</v>
      </c>
      <c r="KJ63" s="351">
        <f t="shared" si="204"/>
        <v>420.7500000000046</v>
      </c>
      <c r="KK63" s="351">
        <f t="shared" si="204"/>
        <v>5794.94</v>
      </c>
      <c r="KL63" s="351">
        <f t="shared" si="204"/>
        <v>5996.31</v>
      </c>
      <c r="KM63" s="351">
        <f t="shared" si="204"/>
        <v>0</v>
      </c>
      <c r="KN63" s="351">
        <f t="shared" si="204"/>
        <v>0</v>
      </c>
      <c r="KO63" s="351">
        <f t="shared" si="204"/>
        <v>5927.43</v>
      </c>
      <c r="KP63" s="351">
        <f t="shared" si="204"/>
        <v>2142.0000000000018</v>
      </c>
      <c r="KQ63" s="351">
        <f t="shared" si="204"/>
        <v>0</v>
      </c>
      <c r="KR63" s="351">
        <f t="shared" si="204"/>
        <v>0</v>
      </c>
      <c r="KS63" s="351">
        <f t="shared" si="204"/>
        <v>7716.7100000000037</v>
      </c>
      <c r="KT63" s="351">
        <f t="shared" si="204"/>
        <v>0</v>
      </c>
      <c r="KU63" s="351">
        <f t="shared" si="204"/>
        <v>0</v>
      </c>
      <c r="KV63" s="351">
        <f t="shared" si="204"/>
        <v>2778.99</v>
      </c>
      <c r="KW63" s="351">
        <f t="shared" si="204"/>
        <v>6894.72</v>
      </c>
      <c r="KX63" s="351">
        <f t="shared" si="204"/>
        <v>8511.0500000000029</v>
      </c>
      <c r="KY63" s="351">
        <f t="shared" si="204"/>
        <v>3060.0000000000027</v>
      </c>
      <c r="KZ63" s="351">
        <f t="shared" si="204"/>
        <v>6026.01</v>
      </c>
      <c r="LA63" s="351">
        <f t="shared" si="204"/>
        <v>4888.21</v>
      </c>
      <c r="LB63" s="351">
        <f t="shared" si="204"/>
        <v>535.50000000000216</v>
      </c>
      <c r="LC63" s="351">
        <f t="shared" si="204"/>
        <v>76.499999999998366</v>
      </c>
      <c r="LD63" s="351">
        <f t="shared" si="204"/>
        <v>11092.820000000003</v>
      </c>
      <c r="LE63" s="351">
        <f t="shared" si="204"/>
        <v>4868.66</v>
      </c>
      <c r="LF63" s="351">
        <f t="shared" si="204"/>
        <v>3289.5000000000014</v>
      </c>
      <c r="LG63" s="351">
        <f t="shared" si="204"/>
        <v>5476.81</v>
      </c>
      <c r="LH63" s="351">
        <f t="shared" si="204"/>
        <v>4547.0800000000027</v>
      </c>
      <c r="LI63" s="351">
        <f t="shared" ref="LI63:NT64" si="235">+IFERROR(1*LI27+1*LI34,"")</f>
        <v>9134.59</v>
      </c>
      <c r="LJ63" s="351">
        <f t="shared" si="235"/>
        <v>0</v>
      </c>
      <c r="LK63" s="351">
        <f t="shared" si="235"/>
        <v>9918.4600000000009</v>
      </c>
      <c r="LL63" s="351">
        <f t="shared" si="235"/>
        <v>0</v>
      </c>
      <c r="LM63" s="351">
        <f t="shared" si="235"/>
        <v>617.29</v>
      </c>
      <c r="LN63" s="351">
        <f t="shared" si="235"/>
        <v>7601.5800000000017</v>
      </c>
      <c r="LO63" s="351">
        <f t="shared" si="235"/>
        <v>6378.4699999999993</v>
      </c>
      <c r="LP63" s="351">
        <f t="shared" si="235"/>
        <v>0</v>
      </c>
      <c r="LQ63" s="351">
        <f t="shared" si="235"/>
        <v>2677.5000000000005</v>
      </c>
      <c r="LR63" s="351">
        <f t="shared" si="235"/>
        <v>0</v>
      </c>
      <c r="LS63" s="351">
        <f t="shared" si="235"/>
        <v>5809.87</v>
      </c>
      <c r="LT63" s="351">
        <f t="shared" si="235"/>
        <v>6732.39</v>
      </c>
      <c r="LU63" s="351">
        <f t="shared" si="235"/>
        <v>8452.15</v>
      </c>
      <c r="LV63" s="351">
        <f t="shared" si="235"/>
        <v>1032.7499999999984</v>
      </c>
      <c r="LW63" s="351">
        <f t="shared" si="235"/>
        <v>6339.94</v>
      </c>
      <c r="LX63" s="351">
        <f t="shared" si="235"/>
        <v>0</v>
      </c>
      <c r="LY63" s="351">
        <f t="shared" si="235"/>
        <v>0</v>
      </c>
      <c r="LZ63" s="351">
        <f t="shared" si="235"/>
        <v>0</v>
      </c>
      <c r="MA63" s="351">
        <f t="shared" si="235"/>
        <v>0</v>
      </c>
      <c r="MB63" s="351">
        <f t="shared" si="235"/>
        <v>11099.83</v>
      </c>
      <c r="MC63" s="351">
        <f t="shared" si="235"/>
        <v>6695.880000000001</v>
      </c>
      <c r="MD63" s="351">
        <f t="shared" si="235"/>
        <v>0</v>
      </c>
      <c r="ME63" s="351">
        <f t="shared" si="235"/>
        <v>0</v>
      </c>
      <c r="MF63" s="351">
        <f t="shared" si="235"/>
        <v>612.00000000000057</v>
      </c>
      <c r="MG63" s="351">
        <f t="shared" si="235"/>
        <v>994.4999999999992</v>
      </c>
      <c r="MH63" s="351">
        <f t="shared" si="235"/>
        <v>6469.93</v>
      </c>
      <c r="MI63" s="351">
        <f t="shared" si="235"/>
        <v>0</v>
      </c>
      <c r="MJ63" s="351">
        <f t="shared" si="235"/>
        <v>267.75000000000108</v>
      </c>
      <c r="MK63" s="351">
        <f t="shared" si="235"/>
        <v>0</v>
      </c>
      <c r="ML63" s="351">
        <f t="shared" si="235"/>
        <v>0</v>
      </c>
      <c r="MM63" s="351">
        <f t="shared" si="235"/>
        <v>0</v>
      </c>
      <c r="MN63" s="351">
        <f t="shared" si="235"/>
        <v>8743.3700000000008</v>
      </c>
      <c r="MO63" s="351">
        <f t="shared" si="235"/>
        <v>0</v>
      </c>
      <c r="MP63" s="351">
        <f t="shared" si="235"/>
        <v>0</v>
      </c>
      <c r="MQ63" s="351">
        <f t="shared" si="235"/>
        <v>0</v>
      </c>
      <c r="MR63" s="351">
        <f t="shared" si="235"/>
        <v>1203.0899999999999</v>
      </c>
      <c r="MS63" s="351">
        <f t="shared" si="235"/>
        <v>4745.2800000000025</v>
      </c>
      <c r="MT63" s="351">
        <f t="shared" si="235"/>
        <v>0</v>
      </c>
      <c r="MU63" s="351">
        <f t="shared" si="235"/>
        <v>0</v>
      </c>
      <c r="MV63" s="351">
        <f t="shared" si="235"/>
        <v>0</v>
      </c>
      <c r="MW63" s="351">
        <f t="shared" si="235"/>
        <v>0</v>
      </c>
      <c r="MX63" s="351">
        <f t="shared" si="235"/>
        <v>6018.71</v>
      </c>
      <c r="MY63" s="351">
        <f t="shared" si="235"/>
        <v>5658.39</v>
      </c>
      <c r="MZ63" s="351">
        <f t="shared" si="235"/>
        <v>0</v>
      </c>
      <c r="NA63" s="351">
        <f t="shared" si="235"/>
        <v>6107.8300000000036</v>
      </c>
      <c r="NB63" s="351">
        <f t="shared" si="235"/>
        <v>153.00000000000352</v>
      </c>
      <c r="NC63" s="351">
        <f t="shared" si="235"/>
        <v>5591.69</v>
      </c>
      <c r="ND63" s="351">
        <f t="shared" si="235"/>
        <v>6638.4999999999991</v>
      </c>
      <c r="NE63" s="351">
        <f t="shared" si="235"/>
        <v>0</v>
      </c>
      <c r="NF63" s="351">
        <f t="shared" si="235"/>
        <v>7305.7500000000009</v>
      </c>
      <c r="NG63" s="351">
        <f t="shared" si="235"/>
        <v>1997.5499999999984</v>
      </c>
      <c r="NH63" s="351">
        <f t="shared" si="235"/>
        <v>12053.130000000001</v>
      </c>
      <c r="NI63" s="351">
        <f t="shared" si="235"/>
        <v>420.7500000000046</v>
      </c>
      <c r="NJ63" s="351">
        <f t="shared" si="235"/>
        <v>4054.5000000000018</v>
      </c>
      <c r="NK63" s="351">
        <f t="shared" si="235"/>
        <v>6049.9699999999993</v>
      </c>
      <c r="NL63" s="351">
        <f t="shared" si="235"/>
        <v>0</v>
      </c>
      <c r="NM63" s="351">
        <f t="shared" si="235"/>
        <v>0</v>
      </c>
      <c r="NN63" s="351">
        <f t="shared" si="235"/>
        <v>0</v>
      </c>
      <c r="NO63" s="351">
        <f t="shared" si="235"/>
        <v>0</v>
      </c>
      <c r="NP63" s="351">
        <f t="shared" si="235"/>
        <v>3937.66</v>
      </c>
      <c r="NQ63" s="351">
        <f t="shared" si="235"/>
        <v>0</v>
      </c>
      <c r="NR63" s="351">
        <f t="shared" si="235"/>
        <v>219.77</v>
      </c>
      <c r="NS63" s="351">
        <f t="shared" si="235"/>
        <v>4722.1900000000005</v>
      </c>
      <c r="NT63" s="351">
        <f t="shared" si="235"/>
        <v>0</v>
      </c>
      <c r="NU63" s="351">
        <f t="shared" si="205"/>
        <v>0</v>
      </c>
      <c r="NV63" s="351">
        <f t="shared" si="206"/>
        <v>6656.27</v>
      </c>
      <c r="NW63" s="351">
        <f t="shared" si="206"/>
        <v>1721.2500000000007</v>
      </c>
      <c r="NX63" s="351">
        <f t="shared" si="206"/>
        <v>6512.4</v>
      </c>
      <c r="NY63" s="351">
        <f t="shared" si="206"/>
        <v>0</v>
      </c>
      <c r="NZ63" s="351">
        <f t="shared" si="206"/>
        <v>0</v>
      </c>
      <c r="OA63" s="351">
        <f t="shared" si="206"/>
        <v>0</v>
      </c>
      <c r="OB63" s="351">
        <f t="shared" si="206"/>
        <v>0</v>
      </c>
      <c r="OC63" s="351">
        <f t="shared" si="206"/>
        <v>1300.4999999999995</v>
      </c>
      <c r="OD63" s="351">
        <f t="shared" si="206"/>
        <v>5476.81</v>
      </c>
      <c r="OE63" s="351">
        <f t="shared" si="206"/>
        <v>12702.060000000001</v>
      </c>
      <c r="OF63" s="351">
        <f t="shared" si="206"/>
        <v>6655.5000000000009</v>
      </c>
      <c r="OG63" s="351">
        <f t="shared" si="206"/>
        <v>1377.0000000000045</v>
      </c>
      <c r="OH63" s="351">
        <f t="shared" si="206"/>
        <v>5756.9</v>
      </c>
      <c r="OI63" s="351">
        <f t="shared" si="206"/>
        <v>0</v>
      </c>
      <c r="OJ63" s="351">
        <f t="shared" si="206"/>
        <v>8106.7400000000016</v>
      </c>
      <c r="OK63" s="351">
        <f t="shared" si="206"/>
        <v>5801.13</v>
      </c>
      <c r="OL63" s="351">
        <f t="shared" si="206"/>
        <v>7114.5000000000009</v>
      </c>
      <c r="OM63" s="351">
        <f t="shared" si="206"/>
        <v>5645.54</v>
      </c>
      <c r="ON63" s="351">
        <f t="shared" si="206"/>
        <v>6311.76</v>
      </c>
      <c r="OO63" s="351">
        <f t="shared" si="206"/>
        <v>6948.9000000000033</v>
      </c>
      <c r="OP63" s="351">
        <f t="shared" si="206"/>
        <v>0</v>
      </c>
      <c r="OQ63" s="351">
        <f t="shared" si="206"/>
        <v>0</v>
      </c>
      <c r="OR63" s="351">
        <f t="shared" si="206"/>
        <v>0</v>
      </c>
      <c r="OS63" s="351">
        <f t="shared" si="206"/>
        <v>2402.36</v>
      </c>
      <c r="OT63" s="351">
        <f t="shared" si="206"/>
        <v>0</v>
      </c>
      <c r="OU63" s="351">
        <f t="shared" si="206"/>
        <v>0</v>
      </c>
      <c r="OV63" s="351">
        <f t="shared" si="206"/>
        <v>0</v>
      </c>
      <c r="OW63" s="351">
        <f t="shared" si="206"/>
        <v>2013.72</v>
      </c>
      <c r="OX63" s="351">
        <f t="shared" si="206"/>
        <v>229.5000000000019</v>
      </c>
      <c r="OY63" s="351">
        <f t="shared" si="206"/>
        <v>0</v>
      </c>
      <c r="OZ63" s="351">
        <f t="shared" si="206"/>
        <v>0</v>
      </c>
      <c r="PA63" s="351">
        <f t="shared" si="206"/>
        <v>6120.0000000000018</v>
      </c>
      <c r="PB63" s="351">
        <f t="shared" si="206"/>
        <v>0</v>
      </c>
      <c r="PC63" s="351">
        <f t="shared" si="206"/>
        <v>4892.57</v>
      </c>
      <c r="PD63" s="351">
        <f t="shared" si="206"/>
        <v>6584.6100000000015</v>
      </c>
      <c r="PE63" s="351">
        <f t="shared" si="206"/>
        <v>0</v>
      </c>
      <c r="PF63" s="351">
        <f t="shared" si="206"/>
        <v>0</v>
      </c>
      <c r="PG63" s="351">
        <f t="shared" si="206"/>
        <v>0</v>
      </c>
      <c r="PH63" s="351">
        <f t="shared" si="206"/>
        <v>0</v>
      </c>
      <c r="PI63" s="351">
        <f t="shared" si="206"/>
        <v>0</v>
      </c>
      <c r="PJ63" s="351">
        <f t="shared" si="206"/>
        <v>0</v>
      </c>
      <c r="PK63" s="351">
        <f t="shared" si="206"/>
        <v>5774.53</v>
      </c>
      <c r="PL63" s="351">
        <f t="shared" si="206"/>
        <v>0</v>
      </c>
      <c r="PM63" s="351">
        <f t="shared" si="206"/>
        <v>267.75000000000108</v>
      </c>
      <c r="PN63" s="351">
        <f t="shared" si="206"/>
        <v>8843.4200000000019</v>
      </c>
      <c r="PO63" s="351">
        <f t="shared" si="206"/>
        <v>0</v>
      </c>
      <c r="PP63" s="351">
        <f t="shared" si="206"/>
        <v>0</v>
      </c>
      <c r="PQ63" s="351">
        <f t="shared" si="206"/>
        <v>5989.82</v>
      </c>
      <c r="PR63" s="351">
        <f t="shared" si="206"/>
        <v>0</v>
      </c>
      <c r="PS63" s="351">
        <f t="shared" si="206"/>
        <v>2371.5000000000005</v>
      </c>
      <c r="PT63" s="351">
        <f t="shared" si="206"/>
        <v>2962.61</v>
      </c>
      <c r="PU63" s="351">
        <f t="shared" si="206"/>
        <v>5649.36</v>
      </c>
      <c r="PV63" s="351">
        <f t="shared" si="206"/>
        <v>3557.2500000000023</v>
      </c>
      <c r="PW63" s="351">
        <f t="shared" si="206"/>
        <v>5544.3</v>
      </c>
      <c r="PX63" s="351">
        <f t="shared" si="206"/>
        <v>3665.8500000000022</v>
      </c>
      <c r="PY63" s="351">
        <f t="shared" si="206"/>
        <v>5279.49</v>
      </c>
      <c r="PZ63" s="351">
        <f t="shared" si="206"/>
        <v>5479.44</v>
      </c>
      <c r="QA63" s="351">
        <f t="shared" si="206"/>
        <v>0</v>
      </c>
      <c r="QB63" s="351">
        <f t="shared" si="206"/>
        <v>0</v>
      </c>
      <c r="QC63" s="351">
        <f t="shared" si="206"/>
        <v>5478.1599999999989</v>
      </c>
      <c r="QD63" s="351">
        <f t="shared" si="206"/>
        <v>9428.91</v>
      </c>
      <c r="QE63" s="351">
        <f t="shared" si="206"/>
        <v>0</v>
      </c>
      <c r="QF63" s="351">
        <f t="shared" si="206"/>
        <v>0</v>
      </c>
      <c r="QG63" s="351">
        <f t="shared" ref="QG63:SF64" si="236">+IFERROR(1*QG27+1*QG34,"")</f>
        <v>0</v>
      </c>
      <c r="QH63" s="351">
        <f t="shared" si="236"/>
        <v>0</v>
      </c>
      <c r="QI63" s="351">
        <f t="shared" si="236"/>
        <v>10774.910000000003</v>
      </c>
      <c r="QJ63" s="351">
        <f t="shared" si="236"/>
        <v>6481.77</v>
      </c>
      <c r="QK63" s="351">
        <f t="shared" si="236"/>
        <v>6578.62</v>
      </c>
      <c r="QL63" s="351">
        <f t="shared" si="236"/>
        <v>3484.83</v>
      </c>
      <c r="QM63" s="351">
        <f t="shared" si="236"/>
        <v>0</v>
      </c>
      <c r="QN63" s="351">
        <f t="shared" si="236"/>
        <v>0</v>
      </c>
      <c r="QO63" s="351">
        <f t="shared" si="236"/>
        <v>0</v>
      </c>
      <c r="QP63" s="351">
        <f t="shared" si="236"/>
        <v>3213.0000000000027</v>
      </c>
      <c r="QQ63" s="351">
        <f t="shared" si="236"/>
        <v>6826.86</v>
      </c>
      <c r="QR63" s="351">
        <f t="shared" si="236"/>
        <v>0</v>
      </c>
      <c r="QS63" s="351">
        <f t="shared" si="236"/>
        <v>6119.39</v>
      </c>
      <c r="QT63" s="351">
        <f t="shared" si="236"/>
        <v>1874.2500000000009</v>
      </c>
      <c r="QU63" s="351">
        <f t="shared" si="236"/>
        <v>6449.1200000000017</v>
      </c>
      <c r="QV63" s="351">
        <f t="shared" si="236"/>
        <v>5648.99</v>
      </c>
      <c r="QW63" s="351">
        <f t="shared" si="236"/>
        <v>9077.9699999999993</v>
      </c>
      <c r="QX63" s="351">
        <f t="shared" si="236"/>
        <v>6001.4300000000039</v>
      </c>
      <c r="QY63" s="351">
        <f t="shared" si="236"/>
        <v>0</v>
      </c>
      <c r="QZ63" s="351">
        <f t="shared" si="236"/>
        <v>7857.98</v>
      </c>
      <c r="RA63" s="351">
        <f t="shared" si="236"/>
        <v>6814.01</v>
      </c>
      <c r="RB63" s="351">
        <f t="shared" si="236"/>
        <v>382.49999999999864</v>
      </c>
      <c r="RC63" s="351">
        <f t="shared" si="236"/>
        <v>688.49999999999886</v>
      </c>
      <c r="RD63" s="351">
        <f t="shared" si="236"/>
        <v>229.5000000000019</v>
      </c>
      <c r="RE63" s="351">
        <f t="shared" si="236"/>
        <v>2486.2500000000014</v>
      </c>
      <c r="RF63" s="351">
        <f t="shared" si="236"/>
        <v>535.50000000000216</v>
      </c>
      <c r="RG63" s="351">
        <f t="shared" si="236"/>
        <v>10632.500000000004</v>
      </c>
      <c r="RH63" s="351">
        <f t="shared" si="236"/>
        <v>5728.93</v>
      </c>
      <c r="RI63" s="351">
        <f t="shared" si="236"/>
        <v>0</v>
      </c>
      <c r="RJ63" s="351">
        <f t="shared" si="236"/>
        <v>0</v>
      </c>
      <c r="RK63" s="351">
        <f t="shared" si="236"/>
        <v>6029.65</v>
      </c>
      <c r="RL63" s="351">
        <f t="shared" si="236"/>
        <v>8482.51</v>
      </c>
      <c r="RM63" s="351">
        <f t="shared" si="236"/>
        <v>0</v>
      </c>
      <c r="RN63" s="351">
        <f t="shared" si="236"/>
        <v>0</v>
      </c>
      <c r="RO63" s="351">
        <f t="shared" si="236"/>
        <v>0</v>
      </c>
      <c r="RP63" s="351">
        <f t="shared" si="236"/>
        <v>2639.2500000000014</v>
      </c>
      <c r="RQ63" s="351">
        <f t="shared" si="236"/>
        <v>233.77</v>
      </c>
      <c r="RR63" s="351">
        <f t="shared" si="236"/>
        <v>3442.5000000000014</v>
      </c>
      <c r="RS63" s="351">
        <f t="shared" si="236"/>
        <v>6083.45</v>
      </c>
      <c r="RT63" s="351">
        <f t="shared" si="236"/>
        <v>6405.69</v>
      </c>
      <c r="RU63" s="351">
        <f t="shared" si="236"/>
        <v>6959.9000000000015</v>
      </c>
      <c r="RV63" s="351">
        <f t="shared" si="236"/>
        <v>6770.52</v>
      </c>
      <c r="RW63" s="351">
        <f t="shared" si="236"/>
        <v>9932.4500000000025</v>
      </c>
      <c r="RX63" s="351">
        <f t="shared" si="236"/>
        <v>6263.82</v>
      </c>
      <c r="RY63" s="351">
        <f t="shared" si="236"/>
        <v>6884.91</v>
      </c>
      <c r="RZ63" s="351">
        <f t="shared" si="236"/>
        <v>344.24999999999943</v>
      </c>
      <c r="SA63" s="351">
        <f t="shared" si="236"/>
        <v>0</v>
      </c>
      <c r="SB63" s="351">
        <f t="shared" si="236"/>
        <v>0</v>
      </c>
      <c r="SC63" s="351">
        <f t="shared" si="236"/>
        <v>10882.230000000003</v>
      </c>
      <c r="SD63" s="351">
        <f t="shared" si="236"/>
        <v>0</v>
      </c>
      <c r="SE63" s="351">
        <f t="shared" si="236"/>
        <v>6168.66</v>
      </c>
      <c r="SF63" s="351">
        <f t="shared" si="236"/>
        <v>0</v>
      </c>
      <c r="SG63" s="351">
        <f t="shared" si="215"/>
        <v>1874.2500000000009</v>
      </c>
      <c r="SI63" s="25">
        <f t="shared" si="216"/>
        <v>3159.1579399999991</v>
      </c>
      <c r="SQ63" s="247">
        <f t="shared" si="217"/>
        <v>2017</v>
      </c>
      <c r="SR63" s="247">
        <f t="shared" si="218"/>
        <v>191</v>
      </c>
      <c r="SS63" s="247">
        <f t="shared" si="219"/>
        <v>485</v>
      </c>
      <c r="ST63" s="247">
        <f t="shared" si="220"/>
        <v>500</v>
      </c>
      <c r="SU63" s="247">
        <f t="shared" si="221"/>
        <v>500</v>
      </c>
      <c r="SV63" s="247">
        <f t="shared" si="222"/>
        <v>500</v>
      </c>
      <c r="SW63" s="247">
        <f t="shared" si="223"/>
        <v>500</v>
      </c>
      <c r="SX63" s="247">
        <f t="shared" si="224"/>
        <v>500</v>
      </c>
      <c r="SY63" s="247">
        <f t="shared" si="225"/>
        <v>500</v>
      </c>
      <c r="SZ63" s="247">
        <f t="shared" si="226"/>
        <v>500</v>
      </c>
      <c r="TA63" s="25"/>
      <c r="TB63" s="168">
        <f t="shared" si="227"/>
        <v>0.38200000000000001</v>
      </c>
      <c r="TC63" s="168">
        <f t="shared" si="228"/>
        <v>0.58799999999999997</v>
      </c>
      <c r="TD63" s="168">
        <f t="shared" si="208"/>
        <v>0.03</v>
      </c>
      <c r="TE63" s="168">
        <f t="shared" si="209"/>
        <v>0</v>
      </c>
      <c r="TF63" s="168">
        <f t="shared" si="210"/>
        <v>0</v>
      </c>
      <c r="TG63" s="168">
        <f t="shared" si="211"/>
        <v>0</v>
      </c>
      <c r="TH63" s="168">
        <f t="shared" si="212"/>
        <v>0</v>
      </c>
      <c r="TI63" s="168">
        <f t="shared" si="213"/>
        <v>0</v>
      </c>
      <c r="TJ63" s="168">
        <f t="shared" si="214"/>
        <v>0</v>
      </c>
      <c r="TK63" s="94">
        <f t="shared" si="229"/>
        <v>1</v>
      </c>
      <c r="TM63">
        <v>4</v>
      </c>
      <c r="TP63" s="477">
        <f>+SMALL(B63:SG63,ROUND(SZ63*$TP$15,0))</f>
        <v>0</v>
      </c>
      <c r="TQ63" s="477">
        <f t="shared" si="230"/>
        <v>5996.31</v>
      </c>
      <c r="TR63" s="25">
        <f t="shared" si="231"/>
        <v>3159.1579399999991</v>
      </c>
      <c r="TS63">
        <f>+RANK(SI63,B63:SI63,1)</f>
        <v>282</v>
      </c>
      <c r="TT63" s="168">
        <f>+TS63/SZ63</f>
        <v>0.56399999999999995</v>
      </c>
      <c r="TV63" s="168">
        <f t="shared" si="232"/>
        <v>0.38200000000000001</v>
      </c>
    </row>
    <row r="64" spans="1:542">
      <c r="A64" s="227">
        <v>2018</v>
      </c>
      <c r="B64" s="351">
        <f t="shared" ref="B64:BM64" si="237">+IFERROR(1*B28+1*B35,"")</f>
        <v>11375.380000000001</v>
      </c>
      <c r="C64" s="351">
        <f t="shared" si="237"/>
        <v>0</v>
      </c>
      <c r="D64" s="351">
        <f t="shared" si="237"/>
        <v>8683.94</v>
      </c>
      <c r="E64" s="351">
        <f t="shared" si="237"/>
        <v>1912.5</v>
      </c>
      <c r="F64" s="351">
        <f t="shared" si="237"/>
        <v>5662.67</v>
      </c>
      <c r="G64" s="351">
        <f t="shared" si="237"/>
        <v>459.00000000000381</v>
      </c>
      <c r="H64" s="351">
        <f t="shared" si="237"/>
        <v>1825.61</v>
      </c>
      <c r="I64" s="351">
        <f t="shared" si="237"/>
        <v>0</v>
      </c>
      <c r="J64" s="351">
        <f t="shared" si="237"/>
        <v>7800.6500000000024</v>
      </c>
      <c r="K64" s="351">
        <f t="shared" si="237"/>
        <v>0</v>
      </c>
      <c r="L64" s="351">
        <f t="shared" si="237"/>
        <v>1634.719999999998</v>
      </c>
      <c r="M64" s="351">
        <f t="shared" si="237"/>
        <v>0</v>
      </c>
      <c r="N64" s="351">
        <f t="shared" si="237"/>
        <v>0</v>
      </c>
      <c r="O64" s="351">
        <f t="shared" si="237"/>
        <v>5728.63</v>
      </c>
      <c r="P64" s="351">
        <f t="shared" si="237"/>
        <v>3557.2500000000023</v>
      </c>
      <c r="Q64" s="351">
        <f t="shared" si="237"/>
        <v>0</v>
      </c>
      <c r="R64" s="351">
        <f t="shared" si="237"/>
        <v>6852.4500000000044</v>
      </c>
      <c r="S64" s="351">
        <f t="shared" si="237"/>
        <v>6475.64</v>
      </c>
      <c r="T64" s="351">
        <f t="shared" si="237"/>
        <v>0</v>
      </c>
      <c r="U64" s="351">
        <f t="shared" si="237"/>
        <v>1568.2500000000005</v>
      </c>
      <c r="V64" s="351">
        <f t="shared" si="237"/>
        <v>4042.06</v>
      </c>
      <c r="W64" s="351">
        <f t="shared" si="237"/>
        <v>0</v>
      </c>
      <c r="X64" s="351">
        <f t="shared" si="237"/>
        <v>0</v>
      </c>
      <c r="Y64" s="351">
        <f t="shared" si="237"/>
        <v>3021.75</v>
      </c>
      <c r="Z64" s="351">
        <f t="shared" si="237"/>
        <v>5705.03</v>
      </c>
      <c r="AA64" s="351">
        <f t="shared" si="237"/>
        <v>5419.23</v>
      </c>
      <c r="AB64" s="351">
        <f t="shared" si="237"/>
        <v>6107.49</v>
      </c>
      <c r="AC64" s="351">
        <f t="shared" si="237"/>
        <v>6568.49</v>
      </c>
      <c r="AD64" s="351">
        <f t="shared" si="237"/>
        <v>0</v>
      </c>
      <c r="AE64" s="351">
        <f t="shared" si="237"/>
        <v>5991.35</v>
      </c>
      <c r="AF64" s="351">
        <f t="shared" si="237"/>
        <v>0</v>
      </c>
      <c r="AG64" s="351">
        <f t="shared" si="237"/>
        <v>3508.49</v>
      </c>
      <c r="AH64" s="351">
        <f t="shared" si="237"/>
        <v>6464.2500000000018</v>
      </c>
      <c r="AI64" s="351">
        <f t="shared" si="237"/>
        <v>0</v>
      </c>
      <c r="AJ64" s="351">
        <f t="shared" si="237"/>
        <v>5377.95</v>
      </c>
      <c r="AK64" s="351">
        <f t="shared" si="237"/>
        <v>6373.51</v>
      </c>
      <c r="AL64" s="351">
        <f t="shared" si="237"/>
        <v>6133.6</v>
      </c>
      <c r="AM64" s="351">
        <f t="shared" si="237"/>
        <v>0</v>
      </c>
      <c r="AN64" s="351">
        <f t="shared" si="237"/>
        <v>5601.25</v>
      </c>
      <c r="AO64" s="351">
        <f t="shared" si="237"/>
        <v>0</v>
      </c>
      <c r="AP64" s="351">
        <f t="shared" si="237"/>
        <v>0</v>
      </c>
      <c r="AQ64" s="351">
        <f t="shared" si="237"/>
        <v>6242.78</v>
      </c>
      <c r="AR64" s="351">
        <f t="shared" si="237"/>
        <v>4669.29</v>
      </c>
      <c r="AS64" s="351">
        <f t="shared" si="237"/>
        <v>0</v>
      </c>
      <c r="AT64" s="351">
        <f t="shared" si="237"/>
        <v>0</v>
      </c>
      <c r="AU64" s="351">
        <f t="shared" si="237"/>
        <v>0</v>
      </c>
      <c r="AV64" s="351">
        <f t="shared" si="237"/>
        <v>0</v>
      </c>
      <c r="AW64" s="351">
        <f t="shared" si="237"/>
        <v>8530.4100000000035</v>
      </c>
      <c r="AX64" s="351">
        <f t="shared" si="237"/>
        <v>5980.87</v>
      </c>
      <c r="AY64" s="351">
        <f t="shared" si="237"/>
        <v>7472.3400000000029</v>
      </c>
      <c r="AZ64" s="351">
        <f t="shared" si="237"/>
        <v>5781.36</v>
      </c>
      <c r="BA64" s="351">
        <f t="shared" si="237"/>
        <v>0</v>
      </c>
      <c r="BB64" s="351">
        <f t="shared" si="237"/>
        <v>0</v>
      </c>
      <c r="BC64" s="351">
        <f t="shared" si="237"/>
        <v>4283.3</v>
      </c>
      <c r="BD64" s="351">
        <f t="shared" si="237"/>
        <v>0</v>
      </c>
      <c r="BE64" s="351">
        <f t="shared" si="237"/>
        <v>688.49999999999886</v>
      </c>
      <c r="BF64" s="351">
        <f t="shared" si="237"/>
        <v>650.24999999999977</v>
      </c>
      <c r="BG64" s="351">
        <f t="shared" si="237"/>
        <v>0</v>
      </c>
      <c r="BH64" s="351">
        <f t="shared" si="237"/>
        <v>6105.72</v>
      </c>
      <c r="BI64" s="351">
        <f t="shared" si="237"/>
        <v>5999.64</v>
      </c>
      <c r="BJ64" s="351">
        <f t="shared" si="237"/>
        <v>0</v>
      </c>
      <c r="BK64" s="351">
        <f t="shared" si="237"/>
        <v>0</v>
      </c>
      <c r="BL64" s="351">
        <f t="shared" si="237"/>
        <v>6912.88</v>
      </c>
      <c r="BM64" s="351">
        <f t="shared" si="237"/>
        <v>6064.24</v>
      </c>
      <c r="BN64" s="351">
        <f t="shared" si="233"/>
        <v>1032.7499999999984</v>
      </c>
      <c r="BO64" s="351">
        <f t="shared" si="233"/>
        <v>5848.49</v>
      </c>
      <c r="BP64" s="351">
        <f t="shared" si="233"/>
        <v>0</v>
      </c>
      <c r="BQ64" s="351">
        <f t="shared" si="233"/>
        <v>0</v>
      </c>
      <c r="BR64" s="351">
        <f t="shared" si="233"/>
        <v>5660.510000000002</v>
      </c>
      <c r="BS64" s="351">
        <f t="shared" si="233"/>
        <v>7557.1400000000031</v>
      </c>
      <c r="BT64" s="351">
        <f t="shared" si="233"/>
        <v>0</v>
      </c>
      <c r="BU64" s="351">
        <f t="shared" si="233"/>
        <v>1109.2500000000036</v>
      </c>
      <c r="BV64" s="351">
        <f t="shared" si="233"/>
        <v>6872.850000000004</v>
      </c>
      <c r="BW64" s="351">
        <f t="shared" si="233"/>
        <v>6052.59</v>
      </c>
      <c r="BX64" s="351">
        <f t="shared" si="233"/>
        <v>0</v>
      </c>
      <c r="BY64" s="351">
        <f t="shared" si="233"/>
        <v>0</v>
      </c>
      <c r="BZ64" s="351">
        <f t="shared" si="233"/>
        <v>0</v>
      </c>
      <c r="CA64" s="351">
        <f t="shared" si="233"/>
        <v>6253.24</v>
      </c>
      <c r="CB64" s="351">
        <f t="shared" si="233"/>
        <v>0</v>
      </c>
      <c r="CC64" s="351">
        <f t="shared" si="233"/>
        <v>0</v>
      </c>
      <c r="CD64" s="351">
        <f t="shared" si="233"/>
        <v>0</v>
      </c>
      <c r="CE64" s="351">
        <f t="shared" si="233"/>
        <v>5853.73</v>
      </c>
      <c r="CF64" s="351">
        <f t="shared" si="233"/>
        <v>4451.840000000002</v>
      </c>
      <c r="CG64" s="351">
        <f t="shared" si="233"/>
        <v>0</v>
      </c>
      <c r="CH64" s="351">
        <f t="shared" si="233"/>
        <v>2639.2500000000014</v>
      </c>
      <c r="CI64" s="351">
        <f t="shared" si="233"/>
        <v>4241.28</v>
      </c>
      <c r="CJ64" s="351">
        <f t="shared" si="233"/>
        <v>1471.28</v>
      </c>
      <c r="CK64" s="351">
        <f t="shared" si="233"/>
        <v>2218.5000000000005</v>
      </c>
      <c r="CL64" s="351">
        <f t="shared" si="233"/>
        <v>0</v>
      </c>
      <c r="CM64" s="351">
        <f t="shared" si="233"/>
        <v>0</v>
      </c>
      <c r="CN64" s="351">
        <f t="shared" si="233"/>
        <v>0</v>
      </c>
      <c r="CO64" s="351">
        <f t="shared" si="233"/>
        <v>3576.53</v>
      </c>
      <c r="CP64" s="351">
        <f t="shared" si="233"/>
        <v>6043.91</v>
      </c>
      <c r="CQ64" s="351">
        <f t="shared" si="233"/>
        <v>0</v>
      </c>
      <c r="CR64" s="351">
        <f t="shared" si="233"/>
        <v>5615.8700000000035</v>
      </c>
      <c r="CS64" s="351">
        <f t="shared" si="233"/>
        <v>6455.380000000001</v>
      </c>
      <c r="CT64" s="351">
        <f t="shared" si="233"/>
        <v>6487.8800000000037</v>
      </c>
      <c r="CU64" s="351">
        <f t="shared" si="233"/>
        <v>3825</v>
      </c>
      <c r="CV64" s="351">
        <f t="shared" si="233"/>
        <v>0</v>
      </c>
      <c r="CW64" s="351">
        <f t="shared" si="233"/>
        <v>0</v>
      </c>
      <c r="CX64" s="351">
        <f t="shared" si="233"/>
        <v>6209.63</v>
      </c>
      <c r="CY64" s="351">
        <f t="shared" si="233"/>
        <v>0</v>
      </c>
      <c r="CZ64" s="351">
        <f t="shared" si="233"/>
        <v>0</v>
      </c>
      <c r="DA64" s="351">
        <f t="shared" si="233"/>
        <v>0</v>
      </c>
      <c r="DB64" s="351">
        <f t="shared" si="233"/>
        <v>6095.52</v>
      </c>
      <c r="DC64" s="351">
        <f t="shared" si="233"/>
        <v>3350.76</v>
      </c>
      <c r="DD64" s="351">
        <f t="shared" si="233"/>
        <v>4942.8700000000008</v>
      </c>
      <c r="DE64" s="351">
        <f t="shared" si="233"/>
        <v>6131.09</v>
      </c>
      <c r="DF64" s="351">
        <f t="shared" si="233"/>
        <v>0</v>
      </c>
      <c r="DG64" s="351">
        <f t="shared" si="233"/>
        <v>0</v>
      </c>
      <c r="DH64" s="351">
        <f t="shared" si="233"/>
        <v>0</v>
      </c>
      <c r="DI64" s="351">
        <f t="shared" si="233"/>
        <v>5733.6</v>
      </c>
      <c r="DJ64" s="351">
        <f t="shared" si="233"/>
        <v>0</v>
      </c>
      <c r="DK64" s="351">
        <f t="shared" si="233"/>
        <v>0</v>
      </c>
      <c r="DL64" s="351">
        <f t="shared" si="233"/>
        <v>0</v>
      </c>
      <c r="DM64" s="351">
        <f t="shared" si="233"/>
        <v>0</v>
      </c>
      <c r="DN64" s="351">
        <f t="shared" si="233"/>
        <v>2409.7500000000032</v>
      </c>
      <c r="DO64" s="351">
        <f t="shared" si="233"/>
        <v>0</v>
      </c>
      <c r="DP64" s="351">
        <f t="shared" si="233"/>
        <v>5983.07</v>
      </c>
      <c r="DQ64" s="351">
        <f t="shared" si="233"/>
        <v>1377.0000000000045</v>
      </c>
      <c r="DR64" s="351">
        <f t="shared" si="233"/>
        <v>6295.94</v>
      </c>
      <c r="DS64" s="351">
        <f t="shared" si="233"/>
        <v>0</v>
      </c>
      <c r="DT64" s="351">
        <f t="shared" si="233"/>
        <v>0</v>
      </c>
      <c r="DU64" s="351">
        <f t="shared" si="233"/>
        <v>8162.8600000000024</v>
      </c>
      <c r="DV64" s="351">
        <f t="shared" si="233"/>
        <v>0</v>
      </c>
      <c r="DW64" s="351">
        <f t="shared" si="233"/>
        <v>0</v>
      </c>
      <c r="DX64" s="351">
        <f t="shared" si="233"/>
        <v>994.4999999999992</v>
      </c>
      <c r="DY64" s="351">
        <f t="shared" si="201"/>
        <v>2528.65</v>
      </c>
      <c r="DZ64" s="351">
        <f t="shared" ref="DZ64:GK64" si="238">+IFERROR(1*DZ28+1*DZ35,"")</f>
        <v>0</v>
      </c>
      <c r="EA64" s="351">
        <f t="shared" si="238"/>
        <v>0</v>
      </c>
      <c r="EB64" s="351">
        <f t="shared" si="238"/>
        <v>6585.86</v>
      </c>
      <c r="EC64" s="351">
        <f t="shared" si="238"/>
        <v>9526.19</v>
      </c>
      <c r="ED64" s="351">
        <f t="shared" si="238"/>
        <v>4131</v>
      </c>
      <c r="EE64" s="351">
        <f t="shared" si="238"/>
        <v>0</v>
      </c>
      <c r="EF64" s="351">
        <f t="shared" si="238"/>
        <v>4128.92</v>
      </c>
      <c r="EG64" s="351">
        <f t="shared" si="238"/>
        <v>1258.29</v>
      </c>
      <c r="EH64" s="351">
        <f t="shared" si="238"/>
        <v>0</v>
      </c>
      <c r="EI64" s="351">
        <f t="shared" si="238"/>
        <v>0</v>
      </c>
      <c r="EJ64" s="351">
        <f t="shared" si="238"/>
        <v>2218.5000000000005</v>
      </c>
      <c r="EK64" s="351">
        <f t="shared" si="238"/>
        <v>6092.8</v>
      </c>
      <c r="EL64" s="351">
        <f t="shared" si="238"/>
        <v>1364.91</v>
      </c>
      <c r="EM64" s="351">
        <f t="shared" si="238"/>
        <v>8650.880000000001</v>
      </c>
      <c r="EN64" s="351">
        <f t="shared" si="238"/>
        <v>0</v>
      </c>
      <c r="EO64" s="351">
        <f t="shared" si="238"/>
        <v>6986.0800000000027</v>
      </c>
      <c r="EP64" s="351">
        <f t="shared" si="238"/>
        <v>5747.39</v>
      </c>
      <c r="EQ64" s="351">
        <f t="shared" si="238"/>
        <v>841.5000000000025</v>
      </c>
      <c r="ER64" s="351">
        <f t="shared" si="238"/>
        <v>0</v>
      </c>
      <c r="ES64" s="351">
        <f t="shared" si="238"/>
        <v>0</v>
      </c>
      <c r="ET64" s="351">
        <f t="shared" si="238"/>
        <v>5806.89</v>
      </c>
      <c r="EU64" s="351">
        <f t="shared" si="238"/>
        <v>0</v>
      </c>
      <c r="EV64" s="351">
        <f t="shared" si="238"/>
        <v>8522.17</v>
      </c>
      <c r="EW64" s="351">
        <f t="shared" si="238"/>
        <v>0</v>
      </c>
      <c r="EX64" s="351">
        <f t="shared" si="238"/>
        <v>5516.3</v>
      </c>
      <c r="EY64" s="351">
        <f t="shared" si="238"/>
        <v>0</v>
      </c>
      <c r="EZ64" s="351">
        <f t="shared" si="238"/>
        <v>688.49999999999886</v>
      </c>
      <c r="FA64" s="351">
        <f t="shared" si="238"/>
        <v>0</v>
      </c>
      <c r="FB64" s="351">
        <f t="shared" si="238"/>
        <v>1147.5000000000027</v>
      </c>
      <c r="FC64" s="351">
        <f t="shared" si="238"/>
        <v>7020.37</v>
      </c>
      <c r="FD64" s="351">
        <f t="shared" si="238"/>
        <v>0</v>
      </c>
      <c r="FE64" s="351">
        <f t="shared" si="238"/>
        <v>0</v>
      </c>
      <c r="FF64" s="351">
        <f t="shared" si="238"/>
        <v>6086.34</v>
      </c>
      <c r="FG64" s="351">
        <f t="shared" si="238"/>
        <v>0</v>
      </c>
      <c r="FH64" s="351">
        <f t="shared" si="238"/>
        <v>0</v>
      </c>
      <c r="FI64" s="351">
        <f t="shared" si="238"/>
        <v>0</v>
      </c>
      <c r="FJ64" s="351">
        <f t="shared" si="238"/>
        <v>0</v>
      </c>
      <c r="FK64" s="351">
        <f t="shared" si="238"/>
        <v>0</v>
      </c>
      <c r="FL64" s="351">
        <f t="shared" si="238"/>
        <v>0</v>
      </c>
      <c r="FM64" s="351">
        <f t="shared" si="238"/>
        <v>918.56999999999812</v>
      </c>
      <c r="FN64" s="351">
        <f t="shared" si="238"/>
        <v>0</v>
      </c>
      <c r="FO64" s="351">
        <f t="shared" si="238"/>
        <v>0</v>
      </c>
      <c r="FP64" s="351">
        <f t="shared" si="238"/>
        <v>2295.0000000000018</v>
      </c>
      <c r="FQ64" s="351">
        <f t="shared" si="238"/>
        <v>2065.5</v>
      </c>
      <c r="FR64" s="351">
        <f t="shared" si="238"/>
        <v>0</v>
      </c>
      <c r="FS64" s="351">
        <f t="shared" si="238"/>
        <v>6233.22</v>
      </c>
      <c r="FT64" s="351">
        <f t="shared" si="238"/>
        <v>9917.1200000000026</v>
      </c>
      <c r="FU64" s="351">
        <f t="shared" si="238"/>
        <v>0</v>
      </c>
      <c r="FV64" s="351">
        <f t="shared" si="238"/>
        <v>0</v>
      </c>
      <c r="FW64" s="351">
        <f t="shared" si="238"/>
        <v>6088.3</v>
      </c>
      <c r="FX64" s="351">
        <f t="shared" si="238"/>
        <v>4167.38</v>
      </c>
      <c r="FY64" s="351">
        <f t="shared" si="238"/>
        <v>5819.66</v>
      </c>
      <c r="FZ64" s="351">
        <f t="shared" si="238"/>
        <v>0</v>
      </c>
      <c r="GA64" s="351">
        <f t="shared" si="238"/>
        <v>0</v>
      </c>
      <c r="GB64" s="351">
        <f t="shared" si="238"/>
        <v>5318.2</v>
      </c>
      <c r="GC64" s="351">
        <f t="shared" si="238"/>
        <v>0</v>
      </c>
      <c r="GD64" s="351">
        <f t="shared" si="238"/>
        <v>229.5000000000019</v>
      </c>
      <c r="GE64" s="351">
        <f t="shared" si="238"/>
        <v>0</v>
      </c>
      <c r="GF64" s="351">
        <f t="shared" si="238"/>
        <v>1147.5000000000027</v>
      </c>
      <c r="GG64" s="351">
        <f t="shared" si="238"/>
        <v>803.2500000000033</v>
      </c>
      <c r="GH64" s="351">
        <f t="shared" si="238"/>
        <v>0</v>
      </c>
      <c r="GI64" s="351">
        <f t="shared" si="238"/>
        <v>6182.88</v>
      </c>
      <c r="GJ64" s="351">
        <f t="shared" si="238"/>
        <v>0</v>
      </c>
      <c r="GK64" s="351">
        <f t="shared" si="238"/>
        <v>7380.3800000000037</v>
      </c>
      <c r="GL64" s="351">
        <f t="shared" si="234"/>
        <v>1906.09</v>
      </c>
      <c r="GM64" s="351">
        <f t="shared" si="234"/>
        <v>0</v>
      </c>
      <c r="GN64" s="351">
        <f t="shared" si="234"/>
        <v>0</v>
      </c>
      <c r="GO64" s="351">
        <f t="shared" si="234"/>
        <v>5421.98</v>
      </c>
      <c r="GP64" s="351">
        <f t="shared" si="234"/>
        <v>5789.72</v>
      </c>
      <c r="GQ64" s="351">
        <f t="shared" si="234"/>
        <v>0</v>
      </c>
      <c r="GR64" s="351">
        <f t="shared" si="234"/>
        <v>6184.6</v>
      </c>
      <c r="GS64" s="351">
        <f t="shared" si="234"/>
        <v>0</v>
      </c>
      <c r="GT64" s="351">
        <f t="shared" si="234"/>
        <v>0</v>
      </c>
      <c r="GU64" s="351">
        <f t="shared" si="234"/>
        <v>0</v>
      </c>
      <c r="GV64" s="351">
        <f t="shared" si="234"/>
        <v>2119.83</v>
      </c>
      <c r="GW64" s="351">
        <f t="shared" si="234"/>
        <v>0</v>
      </c>
      <c r="GX64" s="351">
        <f t="shared" si="234"/>
        <v>5689.92</v>
      </c>
      <c r="GY64" s="351">
        <f t="shared" si="234"/>
        <v>1683.0000000000016</v>
      </c>
      <c r="GZ64" s="351">
        <f t="shared" si="234"/>
        <v>0</v>
      </c>
      <c r="HA64" s="351">
        <f t="shared" si="234"/>
        <v>6232.51</v>
      </c>
      <c r="HB64" s="351">
        <f t="shared" si="234"/>
        <v>0</v>
      </c>
      <c r="HC64" s="351">
        <f t="shared" si="234"/>
        <v>0</v>
      </c>
      <c r="HD64" s="351">
        <f t="shared" si="234"/>
        <v>0</v>
      </c>
      <c r="HE64" s="351">
        <f t="shared" si="234"/>
        <v>5927.08</v>
      </c>
      <c r="HF64" s="351">
        <f t="shared" si="234"/>
        <v>0</v>
      </c>
      <c r="HG64" s="351">
        <f t="shared" si="234"/>
        <v>1453.500000000003</v>
      </c>
      <c r="HH64" s="351">
        <f t="shared" si="234"/>
        <v>3206.36</v>
      </c>
      <c r="HI64" s="351">
        <f t="shared" si="234"/>
        <v>0</v>
      </c>
      <c r="HJ64" s="351">
        <f t="shared" si="234"/>
        <v>3442.5000000000014</v>
      </c>
      <c r="HK64" s="351">
        <f t="shared" si="234"/>
        <v>7990.0299999999988</v>
      </c>
      <c r="HL64" s="351">
        <f t="shared" si="234"/>
        <v>0</v>
      </c>
      <c r="HM64" s="351">
        <f t="shared" si="234"/>
        <v>2180.2500000000009</v>
      </c>
      <c r="HN64" s="351">
        <f t="shared" si="234"/>
        <v>2798.7100000000046</v>
      </c>
      <c r="HO64" s="351">
        <f t="shared" si="234"/>
        <v>11034.76</v>
      </c>
      <c r="HP64" s="351">
        <f t="shared" si="234"/>
        <v>0</v>
      </c>
      <c r="HQ64" s="351">
        <f t="shared" si="234"/>
        <v>0</v>
      </c>
      <c r="HR64" s="351">
        <f t="shared" si="234"/>
        <v>5742.84</v>
      </c>
      <c r="HS64" s="351">
        <f t="shared" si="234"/>
        <v>0</v>
      </c>
      <c r="HT64" s="351">
        <f t="shared" si="234"/>
        <v>0</v>
      </c>
      <c r="HU64" s="351">
        <f t="shared" si="234"/>
        <v>5876.25</v>
      </c>
      <c r="HV64" s="351">
        <f t="shared" si="234"/>
        <v>2016.71</v>
      </c>
      <c r="HW64" s="351">
        <f t="shared" si="234"/>
        <v>0</v>
      </c>
      <c r="HX64" s="351">
        <f t="shared" si="234"/>
        <v>0</v>
      </c>
      <c r="HY64" s="351">
        <f t="shared" si="234"/>
        <v>0</v>
      </c>
      <c r="HZ64" s="351">
        <f t="shared" si="234"/>
        <v>0</v>
      </c>
      <c r="IA64" s="351">
        <f t="shared" si="234"/>
        <v>879.75000000000159</v>
      </c>
      <c r="IB64" s="351">
        <f t="shared" si="234"/>
        <v>5975.94</v>
      </c>
      <c r="IC64" s="351">
        <f t="shared" si="234"/>
        <v>483.02</v>
      </c>
      <c r="ID64" s="351">
        <f t="shared" si="234"/>
        <v>0</v>
      </c>
      <c r="IE64" s="351">
        <f t="shared" si="234"/>
        <v>0</v>
      </c>
      <c r="IF64" s="351">
        <f t="shared" si="234"/>
        <v>0</v>
      </c>
      <c r="IG64" s="351">
        <f t="shared" si="234"/>
        <v>0</v>
      </c>
      <c r="IH64" s="351">
        <f t="shared" si="234"/>
        <v>0</v>
      </c>
      <c r="II64" s="351">
        <f t="shared" si="234"/>
        <v>5941.34</v>
      </c>
      <c r="IJ64" s="351">
        <f t="shared" si="234"/>
        <v>5432.9100000000035</v>
      </c>
      <c r="IK64" s="351">
        <f t="shared" si="234"/>
        <v>0</v>
      </c>
      <c r="IL64" s="351">
        <f t="shared" si="234"/>
        <v>3873.42</v>
      </c>
      <c r="IM64" s="351">
        <f t="shared" si="234"/>
        <v>1147.5000000000027</v>
      </c>
      <c r="IN64" s="351">
        <f t="shared" si="234"/>
        <v>3975.2100000000037</v>
      </c>
      <c r="IO64" s="351">
        <f t="shared" si="234"/>
        <v>0</v>
      </c>
      <c r="IP64" s="351">
        <f t="shared" si="234"/>
        <v>0</v>
      </c>
      <c r="IQ64" s="351">
        <f t="shared" si="234"/>
        <v>0</v>
      </c>
      <c r="IR64" s="351">
        <f t="shared" si="234"/>
        <v>765.00000000000409</v>
      </c>
      <c r="IS64" s="351">
        <f t="shared" si="234"/>
        <v>6110.0100000000011</v>
      </c>
      <c r="IT64" s="351">
        <f t="shared" si="234"/>
        <v>5866.94</v>
      </c>
      <c r="IU64" s="351">
        <f t="shared" si="234"/>
        <v>420.7500000000046</v>
      </c>
      <c r="IV64" s="351">
        <f t="shared" si="234"/>
        <v>0</v>
      </c>
      <c r="IW64" s="351">
        <f t="shared" si="203"/>
        <v>0</v>
      </c>
      <c r="IX64" s="351">
        <f t="shared" ref="IX64:LI64" si="239">+IFERROR(1*IX28+1*IX35,"")</f>
        <v>1300.4999999999995</v>
      </c>
      <c r="IY64" s="351">
        <f t="shared" si="239"/>
        <v>0</v>
      </c>
      <c r="IZ64" s="351">
        <f t="shared" si="239"/>
        <v>6253.71</v>
      </c>
      <c r="JA64" s="351">
        <f t="shared" si="239"/>
        <v>4453.68</v>
      </c>
      <c r="JB64" s="351">
        <f t="shared" si="239"/>
        <v>0</v>
      </c>
      <c r="JC64" s="351">
        <f t="shared" si="239"/>
        <v>6478.62</v>
      </c>
      <c r="JD64" s="351">
        <f t="shared" si="239"/>
        <v>2754.0000000000023</v>
      </c>
      <c r="JE64" s="351">
        <f t="shared" si="239"/>
        <v>0</v>
      </c>
      <c r="JF64" s="351">
        <f t="shared" si="239"/>
        <v>0</v>
      </c>
      <c r="JG64" s="351">
        <f t="shared" si="239"/>
        <v>6188.7</v>
      </c>
      <c r="JH64" s="351">
        <f t="shared" si="239"/>
        <v>0</v>
      </c>
      <c r="JI64" s="351">
        <f t="shared" si="239"/>
        <v>1446.27</v>
      </c>
      <c r="JJ64" s="351">
        <f t="shared" si="239"/>
        <v>5954.52</v>
      </c>
      <c r="JK64" s="351">
        <f t="shared" si="239"/>
        <v>5532.06</v>
      </c>
      <c r="JL64" s="351">
        <f t="shared" si="239"/>
        <v>1427.93</v>
      </c>
      <c r="JM64" s="351">
        <f t="shared" si="239"/>
        <v>0</v>
      </c>
      <c r="JN64" s="351">
        <f t="shared" si="239"/>
        <v>6150.99</v>
      </c>
      <c r="JO64" s="351">
        <f t="shared" si="239"/>
        <v>5705.2</v>
      </c>
      <c r="JP64" s="351">
        <f t="shared" si="239"/>
        <v>0</v>
      </c>
      <c r="JQ64" s="351">
        <f t="shared" si="239"/>
        <v>573.75000000000136</v>
      </c>
      <c r="JR64" s="351">
        <f t="shared" si="239"/>
        <v>0</v>
      </c>
      <c r="JS64" s="351">
        <f t="shared" si="239"/>
        <v>6228.8</v>
      </c>
      <c r="JT64" s="351">
        <f t="shared" si="239"/>
        <v>2871.9</v>
      </c>
      <c r="JU64" s="351">
        <f t="shared" si="239"/>
        <v>4931.8399999999983</v>
      </c>
      <c r="JV64" s="351">
        <f t="shared" si="239"/>
        <v>0</v>
      </c>
      <c r="JW64" s="351">
        <f t="shared" si="239"/>
        <v>0</v>
      </c>
      <c r="JX64" s="351">
        <f t="shared" si="239"/>
        <v>4360.5000000000018</v>
      </c>
      <c r="JY64" s="351">
        <f t="shared" si="239"/>
        <v>5972.92</v>
      </c>
      <c r="JZ64" s="351">
        <f t="shared" si="239"/>
        <v>6854.4</v>
      </c>
      <c r="KA64" s="351">
        <f t="shared" si="239"/>
        <v>5010.7500000000018</v>
      </c>
      <c r="KB64" s="351">
        <f t="shared" si="239"/>
        <v>0</v>
      </c>
      <c r="KC64" s="351">
        <f t="shared" si="239"/>
        <v>6239.09</v>
      </c>
      <c r="KD64" s="351">
        <f t="shared" si="239"/>
        <v>1983.99</v>
      </c>
      <c r="KE64" s="351">
        <f t="shared" si="239"/>
        <v>3441.47</v>
      </c>
      <c r="KF64" s="351">
        <f t="shared" si="239"/>
        <v>0</v>
      </c>
      <c r="KG64" s="351">
        <f t="shared" si="239"/>
        <v>6664.94</v>
      </c>
      <c r="KH64" s="351">
        <f t="shared" si="239"/>
        <v>5685.06</v>
      </c>
      <c r="KI64" s="351">
        <f t="shared" si="239"/>
        <v>0</v>
      </c>
      <c r="KJ64" s="351">
        <f t="shared" si="239"/>
        <v>0</v>
      </c>
      <c r="KK64" s="351">
        <f t="shared" si="239"/>
        <v>0</v>
      </c>
      <c r="KL64" s="351">
        <f t="shared" si="239"/>
        <v>803.2500000000033</v>
      </c>
      <c r="KM64" s="351">
        <f t="shared" si="239"/>
        <v>6223.01</v>
      </c>
      <c r="KN64" s="351">
        <f t="shared" si="239"/>
        <v>803.2500000000033</v>
      </c>
      <c r="KO64" s="351">
        <f t="shared" si="239"/>
        <v>5724.46</v>
      </c>
      <c r="KP64" s="351">
        <f t="shared" si="239"/>
        <v>0</v>
      </c>
      <c r="KQ64" s="351">
        <f t="shared" si="239"/>
        <v>0</v>
      </c>
      <c r="KR64" s="351">
        <f t="shared" si="239"/>
        <v>344.24999999999943</v>
      </c>
      <c r="KS64" s="351">
        <f t="shared" si="239"/>
        <v>815.52</v>
      </c>
      <c r="KT64" s="351">
        <f t="shared" si="239"/>
        <v>0</v>
      </c>
      <c r="KU64" s="351">
        <f t="shared" si="239"/>
        <v>0</v>
      </c>
      <c r="KV64" s="351">
        <f t="shared" si="239"/>
        <v>40.880000000000003</v>
      </c>
      <c r="KW64" s="351">
        <f t="shared" si="239"/>
        <v>0</v>
      </c>
      <c r="KX64" s="351">
        <f t="shared" si="239"/>
        <v>0</v>
      </c>
      <c r="KY64" s="351">
        <f t="shared" si="239"/>
        <v>0</v>
      </c>
      <c r="KZ64" s="351">
        <f t="shared" si="239"/>
        <v>6823.9000000000024</v>
      </c>
      <c r="LA64" s="351">
        <f t="shared" si="239"/>
        <v>0</v>
      </c>
      <c r="LB64" s="351">
        <f t="shared" si="239"/>
        <v>6997.68</v>
      </c>
      <c r="LC64" s="351">
        <f t="shared" si="239"/>
        <v>0</v>
      </c>
      <c r="LD64" s="351">
        <f t="shared" si="239"/>
        <v>5864.46</v>
      </c>
      <c r="LE64" s="351">
        <f t="shared" si="239"/>
        <v>5984.94</v>
      </c>
      <c r="LF64" s="351">
        <f t="shared" si="239"/>
        <v>0</v>
      </c>
      <c r="LG64" s="351">
        <f t="shared" si="239"/>
        <v>5381.1</v>
      </c>
      <c r="LH64" s="351">
        <f t="shared" si="239"/>
        <v>0</v>
      </c>
      <c r="LI64" s="351">
        <f t="shared" si="239"/>
        <v>6031.01</v>
      </c>
      <c r="LJ64" s="351">
        <f t="shared" si="235"/>
        <v>0</v>
      </c>
      <c r="LK64" s="351">
        <f t="shared" si="235"/>
        <v>0</v>
      </c>
      <c r="LL64" s="351">
        <f t="shared" si="235"/>
        <v>0</v>
      </c>
      <c r="LM64" s="351">
        <f t="shared" si="235"/>
        <v>0</v>
      </c>
      <c r="LN64" s="351">
        <f t="shared" si="235"/>
        <v>0</v>
      </c>
      <c r="LO64" s="351">
        <f t="shared" si="235"/>
        <v>0</v>
      </c>
      <c r="LP64" s="351">
        <f t="shared" si="235"/>
        <v>6255.73</v>
      </c>
      <c r="LQ64" s="351">
        <f t="shared" si="235"/>
        <v>5843.55</v>
      </c>
      <c r="LR64" s="351">
        <f t="shared" si="235"/>
        <v>12446.140000000003</v>
      </c>
      <c r="LS64" s="351">
        <f t="shared" si="235"/>
        <v>0</v>
      </c>
      <c r="LT64" s="351">
        <f t="shared" si="235"/>
        <v>6589.78</v>
      </c>
      <c r="LU64" s="351">
        <f t="shared" si="235"/>
        <v>0</v>
      </c>
      <c r="LV64" s="351">
        <f t="shared" si="235"/>
        <v>0</v>
      </c>
      <c r="LW64" s="351">
        <f t="shared" si="235"/>
        <v>6176.95</v>
      </c>
      <c r="LX64" s="351">
        <f t="shared" si="235"/>
        <v>4598.49</v>
      </c>
      <c r="LY64" s="351">
        <f t="shared" si="235"/>
        <v>0</v>
      </c>
      <c r="LZ64" s="351">
        <f t="shared" si="235"/>
        <v>0</v>
      </c>
      <c r="MA64" s="351">
        <f t="shared" si="235"/>
        <v>5676.9</v>
      </c>
      <c r="MB64" s="351">
        <f t="shared" si="235"/>
        <v>5037.3099999999995</v>
      </c>
      <c r="MC64" s="351">
        <f t="shared" si="235"/>
        <v>0</v>
      </c>
      <c r="MD64" s="351">
        <f t="shared" si="235"/>
        <v>0</v>
      </c>
      <c r="ME64" s="351">
        <f t="shared" si="235"/>
        <v>5893.19</v>
      </c>
      <c r="MF64" s="351">
        <f t="shared" si="235"/>
        <v>1733.74</v>
      </c>
      <c r="MG64" s="351">
        <f t="shared" si="235"/>
        <v>6047.58</v>
      </c>
      <c r="MH64" s="351">
        <f t="shared" si="235"/>
        <v>5978.02</v>
      </c>
      <c r="MI64" s="351">
        <f t="shared" si="235"/>
        <v>5690.45</v>
      </c>
      <c r="MJ64" s="351">
        <f t="shared" si="235"/>
        <v>0</v>
      </c>
      <c r="MK64" s="351">
        <f t="shared" si="235"/>
        <v>0</v>
      </c>
      <c r="ML64" s="351">
        <f t="shared" si="235"/>
        <v>3910.11</v>
      </c>
      <c r="MM64" s="351">
        <f t="shared" si="235"/>
        <v>5880.4</v>
      </c>
      <c r="MN64" s="351">
        <f t="shared" si="235"/>
        <v>0</v>
      </c>
      <c r="MO64" s="351">
        <f t="shared" si="235"/>
        <v>0</v>
      </c>
      <c r="MP64" s="351">
        <f t="shared" si="235"/>
        <v>5704.39</v>
      </c>
      <c r="MQ64" s="351">
        <f t="shared" si="235"/>
        <v>9926.09</v>
      </c>
      <c r="MR64" s="351">
        <f t="shared" si="235"/>
        <v>2195.5</v>
      </c>
      <c r="MS64" s="351">
        <f t="shared" si="235"/>
        <v>5528.49</v>
      </c>
      <c r="MT64" s="351">
        <f t="shared" si="235"/>
        <v>6454.5099999999984</v>
      </c>
      <c r="MU64" s="351">
        <f t="shared" si="235"/>
        <v>0</v>
      </c>
      <c r="MV64" s="351">
        <f t="shared" si="235"/>
        <v>0</v>
      </c>
      <c r="MW64" s="351">
        <f t="shared" si="235"/>
        <v>1185.7500000000018</v>
      </c>
      <c r="MX64" s="351">
        <f t="shared" si="235"/>
        <v>0</v>
      </c>
      <c r="MY64" s="351">
        <f t="shared" si="235"/>
        <v>5402.66</v>
      </c>
      <c r="MZ64" s="351">
        <f t="shared" si="235"/>
        <v>0</v>
      </c>
      <c r="NA64" s="351">
        <f t="shared" si="235"/>
        <v>0</v>
      </c>
      <c r="NB64" s="351">
        <f t="shared" si="235"/>
        <v>0</v>
      </c>
      <c r="NC64" s="351">
        <f t="shared" si="235"/>
        <v>0</v>
      </c>
      <c r="ND64" s="351">
        <f t="shared" si="235"/>
        <v>0</v>
      </c>
      <c r="NE64" s="351">
        <f t="shared" si="235"/>
        <v>5933.75</v>
      </c>
      <c r="NF64" s="351">
        <f t="shared" si="235"/>
        <v>2680.4</v>
      </c>
      <c r="NG64" s="351">
        <f t="shared" si="235"/>
        <v>8195.58</v>
      </c>
      <c r="NH64" s="351">
        <f t="shared" si="235"/>
        <v>0</v>
      </c>
      <c r="NI64" s="351">
        <f t="shared" si="235"/>
        <v>1491.7500000000023</v>
      </c>
      <c r="NJ64" s="351">
        <f t="shared" si="235"/>
        <v>2627.14</v>
      </c>
      <c r="NK64" s="351">
        <f t="shared" si="235"/>
        <v>0</v>
      </c>
      <c r="NL64" s="351">
        <f t="shared" si="235"/>
        <v>0</v>
      </c>
      <c r="NM64" s="351">
        <f t="shared" si="235"/>
        <v>0</v>
      </c>
      <c r="NN64" s="351">
        <f t="shared" si="235"/>
        <v>0</v>
      </c>
      <c r="NO64" s="351">
        <f t="shared" si="235"/>
        <v>0</v>
      </c>
      <c r="NP64" s="351">
        <f t="shared" si="235"/>
        <v>4613.05</v>
      </c>
      <c r="NQ64" s="351">
        <f t="shared" si="235"/>
        <v>0</v>
      </c>
      <c r="NR64" s="351">
        <f t="shared" si="235"/>
        <v>0</v>
      </c>
      <c r="NS64" s="351">
        <f t="shared" si="235"/>
        <v>12639.420000000002</v>
      </c>
      <c r="NT64" s="351">
        <f t="shared" si="235"/>
        <v>0</v>
      </c>
      <c r="NU64" s="351">
        <f t="shared" si="205"/>
        <v>0</v>
      </c>
      <c r="NV64" s="351">
        <f t="shared" ref="NV64:QG64" si="240">+IFERROR(1*NV28+1*NV35,"")</f>
        <v>9346.2400000000016</v>
      </c>
      <c r="NW64" s="351">
        <f t="shared" si="240"/>
        <v>4983.9399999999996</v>
      </c>
      <c r="NX64" s="351">
        <f t="shared" si="240"/>
        <v>2256.7500000000027</v>
      </c>
      <c r="NY64" s="351">
        <f t="shared" si="240"/>
        <v>9071.6400000000031</v>
      </c>
      <c r="NZ64" s="351">
        <f t="shared" si="240"/>
        <v>0</v>
      </c>
      <c r="OA64" s="351">
        <f t="shared" si="240"/>
        <v>0</v>
      </c>
      <c r="OB64" s="351">
        <f t="shared" si="240"/>
        <v>5163.7500000000018</v>
      </c>
      <c r="OC64" s="351">
        <f t="shared" si="240"/>
        <v>0</v>
      </c>
      <c r="OD64" s="351">
        <f t="shared" si="240"/>
        <v>0</v>
      </c>
      <c r="OE64" s="351">
        <f t="shared" si="240"/>
        <v>0</v>
      </c>
      <c r="OF64" s="351">
        <f t="shared" si="240"/>
        <v>0</v>
      </c>
      <c r="OG64" s="351">
        <f t="shared" si="240"/>
        <v>5450.29</v>
      </c>
      <c r="OH64" s="351">
        <f t="shared" si="240"/>
        <v>0</v>
      </c>
      <c r="OI64" s="351">
        <f t="shared" si="240"/>
        <v>0</v>
      </c>
      <c r="OJ64" s="351">
        <f t="shared" si="240"/>
        <v>0</v>
      </c>
      <c r="OK64" s="351">
        <f t="shared" si="240"/>
        <v>5602.19</v>
      </c>
      <c r="OL64" s="351">
        <f t="shared" si="240"/>
        <v>5890.76</v>
      </c>
      <c r="OM64" s="351">
        <f t="shared" si="240"/>
        <v>3912.82</v>
      </c>
      <c r="ON64" s="351">
        <f t="shared" si="240"/>
        <v>6309.57</v>
      </c>
      <c r="OO64" s="351">
        <f t="shared" si="240"/>
        <v>0</v>
      </c>
      <c r="OP64" s="351">
        <f t="shared" si="240"/>
        <v>6638.11</v>
      </c>
      <c r="OQ64" s="351">
        <f t="shared" si="240"/>
        <v>0</v>
      </c>
      <c r="OR64" s="351">
        <f t="shared" si="240"/>
        <v>6096.95</v>
      </c>
      <c r="OS64" s="351">
        <f t="shared" si="240"/>
        <v>9084.6400000000012</v>
      </c>
      <c r="OT64" s="351">
        <f t="shared" si="240"/>
        <v>0</v>
      </c>
      <c r="OU64" s="351">
        <f t="shared" si="240"/>
        <v>0</v>
      </c>
      <c r="OV64" s="351">
        <f t="shared" si="240"/>
        <v>0</v>
      </c>
      <c r="OW64" s="351">
        <f t="shared" si="240"/>
        <v>6356.32</v>
      </c>
      <c r="OX64" s="351">
        <f t="shared" si="240"/>
        <v>4704.7500000000018</v>
      </c>
      <c r="OY64" s="351">
        <f t="shared" si="240"/>
        <v>0</v>
      </c>
      <c r="OZ64" s="351">
        <f t="shared" si="240"/>
        <v>0</v>
      </c>
      <c r="PA64" s="351">
        <f t="shared" si="240"/>
        <v>5721.46</v>
      </c>
      <c r="PB64" s="351">
        <f t="shared" si="240"/>
        <v>0</v>
      </c>
      <c r="PC64" s="351">
        <f t="shared" si="240"/>
        <v>4628.25</v>
      </c>
      <c r="PD64" s="351">
        <f t="shared" si="240"/>
        <v>0</v>
      </c>
      <c r="PE64" s="351">
        <f t="shared" si="240"/>
        <v>6740.5300000000007</v>
      </c>
      <c r="PF64" s="351">
        <f t="shared" si="240"/>
        <v>6015.81</v>
      </c>
      <c r="PG64" s="351">
        <f t="shared" si="240"/>
        <v>2552.4699999999998</v>
      </c>
      <c r="PH64" s="351">
        <f t="shared" si="240"/>
        <v>5395.66</v>
      </c>
      <c r="PI64" s="351">
        <f t="shared" si="240"/>
        <v>4169.2500000000027</v>
      </c>
      <c r="PJ64" s="351">
        <f t="shared" si="240"/>
        <v>0</v>
      </c>
      <c r="PK64" s="351">
        <f t="shared" si="240"/>
        <v>0</v>
      </c>
      <c r="PL64" s="351">
        <f t="shared" si="240"/>
        <v>0</v>
      </c>
      <c r="PM64" s="351">
        <f t="shared" si="240"/>
        <v>2065.5</v>
      </c>
      <c r="PN64" s="351">
        <f t="shared" si="240"/>
        <v>0</v>
      </c>
      <c r="PO64" s="351">
        <f t="shared" si="240"/>
        <v>0</v>
      </c>
      <c r="PP64" s="351">
        <f t="shared" si="240"/>
        <v>0</v>
      </c>
      <c r="PQ64" s="351">
        <f t="shared" si="240"/>
        <v>0</v>
      </c>
      <c r="PR64" s="351">
        <f t="shared" si="240"/>
        <v>1248.42</v>
      </c>
      <c r="PS64" s="351">
        <f t="shared" si="240"/>
        <v>0</v>
      </c>
      <c r="PT64" s="351">
        <f t="shared" si="240"/>
        <v>0</v>
      </c>
      <c r="PU64" s="351">
        <f t="shared" si="240"/>
        <v>0</v>
      </c>
      <c r="PV64" s="351">
        <f t="shared" si="240"/>
        <v>0</v>
      </c>
      <c r="PW64" s="351">
        <f t="shared" si="240"/>
        <v>5431.42</v>
      </c>
      <c r="PX64" s="351">
        <f t="shared" si="240"/>
        <v>0</v>
      </c>
      <c r="PY64" s="351">
        <f t="shared" si="240"/>
        <v>5614.06</v>
      </c>
      <c r="PZ64" s="351">
        <f t="shared" si="240"/>
        <v>0</v>
      </c>
      <c r="QA64" s="351">
        <f t="shared" si="240"/>
        <v>0</v>
      </c>
      <c r="QB64" s="351">
        <f t="shared" si="240"/>
        <v>5982.64</v>
      </c>
      <c r="QC64" s="351">
        <f t="shared" si="240"/>
        <v>0</v>
      </c>
      <c r="QD64" s="351">
        <f t="shared" si="240"/>
        <v>1491.7500000000023</v>
      </c>
      <c r="QE64" s="351">
        <f t="shared" si="240"/>
        <v>0</v>
      </c>
      <c r="QF64" s="351">
        <f t="shared" si="240"/>
        <v>5297.66</v>
      </c>
      <c r="QG64" s="351">
        <f t="shared" si="240"/>
        <v>0</v>
      </c>
      <c r="QH64" s="351">
        <f t="shared" si="236"/>
        <v>5861.03</v>
      </c>
      <c r="QI64" s="351">
        <f t="shared" si="236"/>
        <v>0</v>
      </c>
      <c r="QJ64" s="351">
        <f t="shared" si="236"/>
        <v>0</v>
      </c>
      <c r="QK64" s="351">
        <f t="shared" si="236"/>
        <v>0</v>
      </c>
      <c r="QL64" s="351">
        <f t="shared" si="236"/>
        <v>5203.07</v>
      </c>
      <c r="QM64" s="351">
        <f t="shared" si="236"/>
        <v>114.75000000000435</v>
      </c>
      <c r="QN64" s="351">
        <f t="shared" si="236"/>
        <v>4990.6000000000022</v>
      </c>
      <c r="QO64" s="351">
        <f t="shared" si="236"/>
        <v>1415.2500000000039</v>
      </c>
      <c r="QP64" s="351">
        <f t="shared" si="236"/>
        <v>765.00000000000409</v>
      </c>
      <c r="QQ64" s="351">
        <f t="shared" si="236"/>
        <v>0</v>
      </c>
      <c r="QR64" s="351">
        <f t="shared" si="236"/>
        <v>0</v>
      </c>
      <c r="QS64" s="351">
        <f t="shared" si="236"/>
        <v>0</v>
      </c>
      <c r="QT64" s="351">
        <f t="shared" si="236"/>
        <v>1530.0000000000014</v>
      </c>
      <c r="QU64" s="351">
        <f t="shared" si="236"/>
        <v>0</v>
      </c>
      <c r="QV64" s="351">
        <f t="shared" si="236"/>
        <v>0</v>
      </c>
      <c r="QW64" s="351">
        <f t="shared" si="236"/>
        <v>5848.34</v>
      </c>
      <c r="QX64" s="351">
        <f t="shared" si="236"/>
        <v>5701.8</v>
      </c>
      <c r="QY64" s="351">
        <f t="shared" si="236"/>
        <v>0</v>
      </c>
      <c r="QZ64" s="351">
        <f t="shared" si="236"/>
        <v>6024.38</v>
      </c>
      <c r="RA64" s="351">
        <f t="shared" si="236"/>
        <v>5750.12</v>
      </c>
      <c r="RB64" s="351">
        <f t="shared" si="236"/>
        <v>5405.1</v>
      </c>
      <c r="RC64" s="351">
        <f t="shared" si="236"/>
        <v>3672</v>
      </c>
      <c r="RD64" s="351">
        <f t="shared" si="236"/>
        <v>0</v>
      </c>
      <c r="RE64" s="351">
        <f t="shared" si="236"/>
        <v>0</v>
      </c>
      <c r="RF64" s="351">
        <f t="shared" si="236"/>
        <v>5973.89</v>
      </c>
      <c r="RG64" s="351">
        <f t="shared" si="236"/>
        <v>0</v>
      </c>
      <c r="RH64" s="351">
        <f t="shared" si="236"/>
        <v>5509.91</v>
      </c>
      <c r="RI64" s="351">
        <f t="shared" si="236"/>
        <v>1762.13</v>
      </c>
      <c r="RJ64" s="351">
        <f t="shared" si="236"/>
        <v>6375.2699999999986</v>
      </c>
      <c r="RK64" s="351">
        <f t="shared" si="236"/>
        <v>2027.2500000000009</v>
      </c>
      <c r="RL64" s="351">
        <f t="shared" si="236"/>
        <v>0</v>
      </c>
      <c r="RM64" s="351">
        <f t="shared" si="236"/>
        <v>0</v>
      </c>
      <c r="RN64" s="351">
        <f t="shared" si="236"/>
        <v>1268.52</v>
      </c>
      <c r="RO64" s="351">
        <f t="shared" si="236"/>
        <v>6622.98</v>
      </c>
      <c r="RP64" s="351">
        <f t="shared" si="236"/>
        <v>3480.7500000000005</v>
      </c>
      <c r="RQ64" s="351">
        <f t="shared" si="236"/>
        <v>918.0000000000008</v>
      </c>
      <c r="RR64" s="351">
        <f t="shared" si="236"/>
        <v>0</v>
      </c>
      <c r="RS64" s="351">
        <f t="shared" si="236"/>
        <v>1109.2500000000036</v>
      </c>
      <c r="RT64" s="351">
        <f t="shared" si="236"/>
        <v>2677.5000000000005</v>
      </c>
      <c r="RU64" s="351">
        <f t="shared" si="236"/>
        <v>1951.9100000000026</v>
      </c>
      <c r="RV64" s="351">
        <f t="shared" si="236"/>
        <v>0</v>
      </c>
      <c r="RW64" s="351">
        <f t="shared" si="236"/>
        <v>0</v>
      </c>
      <c r="RX64" s="351">
        <f t="shared" si="236"/>
        <v>0</v>
      </c>
      <c r="RY64" s="351">
        <f t="shared" si="236"/>
        <v>1683.0000000000016</v>
      </c>
      <c r="RZ64" s="351">
        <f t="shared" si="236"/>
        <v>5701.26</v>
      </c>
      <c r="SA64" s="351">
        <f t="shared" si="236"/>
        <v>0</v>
      </c>
      <c r="SB64" s="351">
        <f t="shared" si="236"/>
        <v>0</v>
      </c>
      <c r="SC64" s="351">
        <f t="shared" si="236"/>
        <v>0</v>
      </c>
      <c r="SD64" s="351">
        <f t="shared" si="236"/>
        <v>0</v>
      </c>
      <c r="SE64" s="351">
        <f t="shared" si="236"/>
        <v>0</v>
      </c>
      <c r="SF64" s="351">
        <f t="shared" si="236"/>
        <v>5950.63</v>
      </c>
      <c r="SG64" s="351">
        <f t="shared" si="215"/>
        <v>1147.5000000000027</v>
      </c>
      <c r="SI64" s="25">
        <f t="shared" si="216"/>
        <v>2446.9508399999986</v>
      </c>
      <c r="SQ64" s="247">
        <f t="shared" si="217"/>
        <v>2018</v>
      </c>
      <c r="SR64" s="247">
        <f t="shared" si="218"/>
        <v>239</v>
      </c>
      <c r="SS64" s="247">
        <f t="shared" si="219"/>
        <v>496</v>
      </c>
      <c r="ST64" s="247">
        <f t="shared" si="220"/>
        <v>500</v>
      </c>
      <c r="SU64" s="247">
        <f t="shared" si="221"/>
        <v>500</v>
      </c>
      <c r="SV64" s="247">
        <f t="shared" si="222"/>
        <v>500</v>
      </c>
      <c r="SW64" s="247">
        <f t="shared" si="223"/>
        <v>500</v>
      </c>
      <c r="SX64" s="247">
        <f t="shared" si="224"/>
        <v>500</v>
      </c>
      <c r="SY64" s="247">
        <f t="shared" si="225"/>
        <v>500</v>
      </c>
      <c r="SZ64" s="247">
        <f t="shared" si="226"/>
        <v>500</v>
      </c>
      <c r="TA64" s="25"/>
      <c r="TB64" s="168">
        <f t="shared" si="227"/>
        <v>0.47799999999999998</v>
      </c>
      <c r="TC64" s="168">
        <f t="shared" si="228"/>
        <v>0.51400000000000001</v>
      </c>
      <c r="TD64" s="168">
        <f t="shared" si="208"/>
        <v>8.0000000000000002E-3</v>
      </c>
      <c r="TE64" s="168">
        <f t="shared" si="209"/>
        <v>0</v>
      </c>
      <c r="TF64" s="168">
        <f t="shared" si="210"/>
        <v>0</v>
      </c>
      <c r="TG64" s="168">
        <f t="shared" si="211"/>
        <v>0</v>
      </c>
      <c r="TH64" s="168">
        <f t="shared" si="212"/>
        <v>0</v>
      </c>
      <c r="TI64" s="168">
        <f t="shared" si="213"/>
        <v>0</v>
      </c>
      <c r="TJ64" s="168">
        <f t="shared" si="214"/>
        <v>0</v>
      </c>
      <c r="TK64" s="94">
        <f t="shared" si="229"/>
        <v>1</v>
      </c>
      <c r="TM64">
        <v>5</v>
      </c>
      <c r="TP64" s="477">
        <f>+SMALL(B64:SG64,ROUND(SZ64*$TP$15,0))</f>
        <v>0</v>
      </c>
      <c r="TQ64" s="477">
        <f t="shared" si="230"/>
        <v>5662.67</v>
      </c>
      <c r="TR64" s="25">
        <f t="shared" si="231"/>
        <v>2446.9508399999986</v>
      </c>
      <c r="TS64">
        <f>+RANK(SI64,B64:SI64,1)</f>
        <v>307</v>
      </c>
      <c r="TT64" s="168">
        <f>+TS64/SZ64</f>
        <v>0.61399999999999999</v>
      </c>
      <c r="TV64" s="168">
        <f t="shared" si="232"/>
        <v>0.47799999999999998</v>
      </c>
    </row>
    <row r="66" spans="1:542">
      <c r="A66" s="227" t="s">
        <v>822</v>
      </c>
      <c r="B66" s="261">
        <v>4</v>
      </c>
      <c r="SJ66" t="str">
        <f>+A66</f>
        <v xml:space="preserve">CORN: PLC &amp; SOYBEANS: ARC-CO </v>
      </c>
      <c r="SR66" s="258" t="s">
        <v>617</v>
      </c>
      <c r="SS66" s="258" t="s">
        <v>624</v>
      </c>
      <c r="ST66" s="258" t="s">
        <v>618</v>
      </c>
      <c r="SU66" s="258" t="s">
        <v>619</v>
      </c>
      <c r="SV66" s="258" t="s">
        <v>620</v>
      </c>
      <c r="SW66" s="258" t="s">
        <v>621</v>
      </c>
      <c r="SX66" s="258" t="s">
        <v>622</v>
      </c>
      <c r="SY66" s="258" t="s">
        <v>623</v>
      </c>
      <c r="SZ66" s="258" t="s">
        <v>625</v>
      </c>
      <c r="TA66" s="258"/>
      <c r="TB66" t="s">
        <v>627</v>
      </c>
      <c r="TC66" t="s">
        <v>628</v>
      </c>
      <c r="TD66" t="s">
        <v>629</v>
      </c>
      <c r="TE66" t="s">
        <v>630</v>
      </c>
      <c r="TF66" t="s">
        <v>631</v>
      </c>
      <c r="TG66" t="s">
        <v>632</v>
      </c>
      <c r="TH66" t="s">
        <v>633</v>
      </c>
      <c r="TI66" t="s">
        <v>634</v>
      </c>
      <c r="TJ66" t="s">
        <v>635</v>
      </c>
      <c r="TK66" t="s">
        <v>636</v>
      </c>
      <c r="TR66" t="s">
        <v>1046</v>
      </c>
      <c r="TV66" t="s">
        <v>1047</v>
      </c>
    </row>
    <row r="67" spans="1:542">
      <c r="A67" s="227">
        <v>2014</v>
      </c>
      <c r="B67" s="351">
        <f>+IFERROR(1*B17+1*B38,"")</f>
        <v>23674.310000000005</v>
      </c>
      <c r="C67" s="351">
        <f t="shared" ref="C67:BN68" si="241">+IFERROR(1*C17+1*C38,"")</f>
        <v>4931.8100000000004</v>
      </c>
      <c r="D67" s="351">
        <f t="shared" si="241"/>
        <v>8184.6900000000041</v>
      </c>
      <c r="E67" s="351">
        <f t="shared" si="241"/>
        <v>2677.5</v>
      </c>
      <c r="F67" s="351">
        <f t="shared" si="241"/>
        <v>8353.8000000000029</v>
      </c>
      <c r="G67" s="351">
        <f t="shared" si="241"/>
        <v>4069.8000000000038</v>
      </c>
      <c r="H67" s="351">
        <f t="shared" si="241"/>
        <v>563.84</v>
      </c>
      <c r="I67" s="351">
        <f t="shared" si="241"/>
        <v>3076.95</v>
      </c>
      <c r="J67" s="351">
        <f t="shared" si="241"/>
        <v>16605.710000000003</v>
      </c>
      <c r="K67" s="351">
        <f t="shared" si="241"/>
        <v>11297.560000000001</v>
      </c>
      <c r="L67" s="351">
        <f t="shared" si="241"/>
        <v>4931.8100000000004</v>
      </c>
      <c r="M67" s="351">
        <f t="shared" si="241"/>
        <v>18854.810000000005</v>
      </c>
      <c r="N67" s="351">
        <f t="shared" si="241"/>
        <v>2293.59</v>
      </c>
      <c r="O67" s="351">
        <f t="shared" si="241"/>
        <v>4931.8100000000004</v>
      </c>
      <c r="P67" s="351">
        <f t="shared" si="241"/>
        <v>4712.4000000000042</v>
      </c>
      <c r="Q67" s="351">
        <f t="shared" si="241"/>
        <v>1170.49</v>
      </c>
      <c r="R67" s="351">
        <f t="shared" si="241"/>
        <v>2034.9000000000042</v>
      </c>
      <c r="S67" s="351">
        <f t="shared" si="241"/>
        <v>4931.8100000000004</v>
      </c>
      <c r="T67" s="351">
        <f t="shared" si="241"/>
        <v>10501.01</v>
      </c>
      <c r="U67" s="351">
        <f t="shared" si="241"/>
        <v>940.39</v>
      </c>
      <c r="V67" s="351">
        <f t="shared" si="241"/>
        <v>0</v>
      </c>
      <c r="W67" s="351">
        <f t="shared" si="241"/>
        <v>19675.500000000004</v>
      </c>
      <c r="X67" s="351">
        <f t="shared" si="241"/>
        <v>18742.500000000004</v>
      </c>
      <c r="Y67" s="351">
        <f t="shared" si="241"/>
        <v>8353.8000000000029</v>
      </c>
      <c r="Z67" s="351">
        <f t="shared" si="241"/>
        <v>10072.61</v>
      </c>
      <c r="AA67" s="351">
        <f t="shared" si="241"/>
        <v>4931.8100000000004</v>
      </c>
      <c r="AB67" s="351">
        <f t="shared" si="241"/>
        <v>11575.93</v>
      </c>
      <c r="AC67" s="351">
        <f t="shared" si="241"/>
        <v>0</v>
      </c>
      <c r="AD67" s="351">
        <f t="shared" si="241"/>
        <v>0</v>
      </c>
      <c r="AE67" s="351">
        <f t="shared" si="241"/>
        <v>2973.59</v>
      </c>
      <c r="AF67" s="351">
        <f t="shared" si="241"/>
        <v>0</v>
      </c>
      <c r="AG67" s="351">
        <f t="shared" si="241"/>
        <v>18533.510000000002</v>
      </c>
      <c r="AH67" s="351">
        <f t="shared" si="241"/>
        <v>4931.8100000000004</v>
      </c>
      <c r="AI67" s="351">
        <f t="shared" si="241"/>
        <v>12946.130000000005</v>
      </c>
      <c r="AJ67" s="351">
        <f t="shared" si="241"/>
        <v>8373.6400000000012</v>
      </c>
      <c r="AK67" s="351">
        <f t="shared" si="241"/>
        <v>4931.8100000000004</v>
      </c>
      <c r="AL67" s="351">
        <f t="shared" si="241"/>
        <v>21103.910000000003</v>
      </c>
      <c r="AM67" s="351">
        <f t="shared" si="241"/>
        <v>7282.800000000002</v>
      </c>
      <c r="AN67" s="351">
        <f t="shared" si="241"/>
        <v>4593.5200000000041</v>
      </c>
      <c r="AO67" s="351">
        <f t="shared" si="241"/>
        <v>4101.54</v>
      </c>
      <c r="AP67" s="351">
        <f t="shared" si="241"/>
        <v>0</v>
      </c>
      <c r="AQ67" s="351">
        <f t="shared" si="241"/>
        <v>0</v>
      </c>
      <c r="AR67" s="351">
        <f t="shared" si="241"/>
        <v>4931.8100000000004</v>
      </c>
      <c r="AS67" s="351">
        <f t="shared" si="241"/>
        <v>321.30000000000268</v>
      </c>
      <c r="AT67" s="351">
        <f t="shared" si="241"/>
        <v>5574.4100000000008</v>
      </c>
      <c r="AU67" s="351">
        <f t="shared" si="241"/>
        <v>5467.3100000000031</v>
      </c>
      <c r="AV67" s="351">
        <f t="shared" si="241"/>
        <v>4931.8100000000004</v>
      </c>
      <c r="AW67" s="351">
        <f t="shared" si="241"/>
        <v>4931.8100000000004</v>
      </c>
      <c r="AX67" s="351">
        <f t="shared" si="241"/>
        <v>117.76</v>
      </c>
      <c r="AY67" s="351">
        <f t="shared" si="241"/>
        <v>0</v>
      </c>
      <c r="AZ67" s="351">
        <f t="shared" si="241"/>
        <v>5253.1100000000033</v>
      </c>
      <c r="BA67" s="351">
        <f t="shared" si="241"/>
        <v>0</v>
      </c>
      <c r="BB67" s="351">
        <f t="shared" si="241"/>
        <v>1078.8599999999999</v>
      </c>
      <c r="BC67" s="351">
        <f t="shared" si="241"/>
        <v>4833.05</v>
      </c>
      <c r="BD67" s="351">
        <f t="shared" si="241"/>
        <v>18742.500000000004</v>
      </c>
      <c r="BE67" s="351">
        <f t="shared" si="241"/>
        <v>15843.610000000004</v>
      </c>
      <c r="BF67" s="351">
        <f t="shared" si="241"/>
        <v>10308.070000000003</v>
      </c>
      <c r="BG67" s="351">
        <f t="shared" si="241"/>
        <v>2772.99</v>
      </c>
      <c r="BH67" s="351">
        <f t="shared" si="241"/>
        <v>7698.2300000000032</v>
      </c>
      <c r="BI67" s="351">
        <f t="shared" si="241"/>
        <v>107.10000000000247</v>
      </c>
      <c r="BJ67" s="351">
        <f t="shared" si="241"/>
        <v>11459.700000000003</v>
      </c>
      <c r="BK67" s="351">
        <f t="shared" si="241"/>
        <v>0</v>
      </c>
      <c r="BL67" s="351">
        <f t="shared" si="241"/>
        <v>0</v>
      </c>
      <c r="BM67" s="351">
        <f t="shared" si="241"/>
        <v>12590.490000000002</v>
      </c>
      <c r="BN67" s="351">
        <f t="shared" si="241"/>
        <v>4931.8100000000004</v>
      </c>
      <c r="BO67" s="351">
        <f t="shared" ref="BO67:DZ70" si="242">+IFERROR(1*BO17+1*BO38,"")</f>
        <v>7288.010000000002</v>
      </c>
      <c r="BP67" s="351">
        <f t="shared" si="242"/>
        <v>14035.310000000001</v>
      </c>
      <c r="BQ67" s="351">
        <f t="shared" si="242"/>
        <v>0</v>
      </c>
      <c r="BR67" s="351">
        <f t="shared" si="242"/>
        <v>8680.3100000000013</v>
      </c>
      <c r="BS67" s="351">
        <f t="shared" si="242"/>
        <v>5038.9100000000026</v>
      </c>
      <c r="BT67" s="351">
        <f t="shared" si="242"/>
        <v>0</v>
      </c>
      <c r="BU67" s="351">
        <f t="shared" si="242"/>
        <v>12964.310000000001</v>
      </c>
      <c r="BV67" s="351">
        <f t="shared" si="242"/>
        <v>11599.390000000003</v>
      </c>
      <c r="BW67" s="351">
        <f t="shared" si="242"/>
        <v>4931.8100000000004</v>
      </c>
      <c r="BX67" s="351">
        <f t="shared" si="242"/>
        <v>9424.8000000000029</v>
      </c>
      <c r="BY67" s="351">
        <f t="shared" si="242"/>
        <v>9430.0100000000057</v>
      </c>
      <c r="BZ67" s="351">
        <f t="shared" si="242"/>
        <v>0</v>
      </c>
      <c r="CA67" s="351">
        <f t="shared" si="242"/>
        <v>4931.8100000000004</v>
      </c>
      <c r="CB67" s="351">
        <f t="shared" si="242"/>
        <v>4931.8100000000004</v>
      </c>
      <c r="CC67" s="351">
        <f t="shared" si="242"/>
        <v>13066.200000000003</v>
      </c>
      <c r="CD67" s="351">
        <f t="shared" si="242"/>
        <v>8032.5</v>
      </c>
      <c r="CE67" s="351">
        <f t="shared" si="242"/>
        <v>3474.84</v>
      </c>
      <c r="CF67" s="351">
        <f t="shared" si="242"/>
        <v>13280.400000000001</v>
      </c>
      <c r="CG67" s="351">
        <f t="shared" si="242"/>
        <v>4147.2700000000032</v>
      </c>
      <c r="CH67" s="351">
        <f t="shared" si="242"/>
        <v>4931.8100000000004</v>
      </c>
      <c r="CI67" s="351">
        <f t="shared" si="242"/>
        <v>9644.2100000000046</v>
      </c>
      <c r="CJ67" s="351">
        <f t="shared" si="242"/>
        <v>0</v>
      </c>
      <c r="CK67" s="351">
        <f t="shared" si="242"/>
        <v>4931.8100000000004</v>
      </c>
      <c r="CL67" s="351">
        <f t="shared" si="242"/>
        <v>4931.8100000000004</v>
      </c>
      <c r="CM67" s="351">
        <f t="shared" si="242"/>
        <v>0</v>
      </c>
      <c r="CN67" s="351">
        <f t="shared" si="242"/>
        <v>3138.49</v>
      </c>
      <c r="CO67" s="351">
        <f t="shared" si="242"/>
        <v>4931.8100000000004</v>
      </c>
      <c r="CP67" s="351">
        <f t="shared" si="242"/>
        <v>4931.8100000000004</v>
      </c>
      <c r="CQ67" s="351">
        <f t="shared" si="242"/>
        <v>8460.9</v>
      </c>
      <c r="CR67" s="351">
        <f t="shared" si="242"/>
        <v>16472.190000000002</v>
      </c>
      <c r="CS67" s="351">
        <f t="shared" si="242"/>
        <v>4613.92</v>
      </c>
      <c r="CT67" s="351">
        <f t="shared" si="242"/>
        <v>2951.8300000000017</v>
      </c>
      <c r="CU67" s="351">
        <f t="shared" si="242"/>
        <v>3824.27</v>
      </c>
      <c r="CV67" s="351">
        <f t="shared" si="242"/>
        <v>4931.8100000000004</v>
      </c>
      <c r="CW67" s="351">
        <f t="shared" si="242"/>
        <v>0</v>
      </c>
      <c r="CX67" s="351">
        <f t="shared" si="242"/>
        <v>0</v>
      </c>
      <c r="CY67" s="351">
        <f t="shared" si="242"/>
        <v>2364.4800000000027</v>
      </c>
      <c r="CZ67" s="351">
        <f t="shared" si="242"/>
        <v>0</v>
      </c>
      <c r="DA67" s="351">
        <f t="shared" si="242"/>
        <v>3427.200000000003</v>
      </c>
      <c r="DB67" s="351">
        <f t="shared" si="242"/>
        <v>0</v>
      </c>
      <c r="DC67" s="351">
        <f t="shared" si="242"/>
        <v>13714.010000000002</v>
      </c>
      <c r="DD67" s="351">
        <f t="shared" si="242"/>
        <v>2065.0300000000002</v>
      </c>
      <c r="DE67" s="351">
        <f t="shared" si="242"/>
        <v>3393.41</v>
      </c>
      <c r="DF67" s="351">
        <f t="shared" si="242"/>
        <v>0</v>
      </c>
      <c r="DG67" s="351">
        <f t="shared" si="242"/>
        <v>3008.44</v>
      </c>
      <c r="DH67" s="351">
        <f t="shared" si="242"/>
        <v>14672.7</v>
      </c>
      <c r="DI67" s="351">
        <f t="shared" si="242"/>
        <v>0</v>
      </c>
      <c r="DJ67" s="351">
        <f t="shared" si="242"/>
        <v>14142.410000000003</v>
      </c>
      <c r="DK67" s="351">
        <f t="shared" si="242"/>
        <v>3673.2300000000041</v>
      </c>
      <c r="DL67" s="351">
        <f t="shared" si="242"/>
        <v>7749.6600000000035</v>
      </c>
      <c r="DM67" s="351">
        <f t="shared" si="242"/>
        <v>13449.840000000004</v>
      </c>
      <c r="DN67" s="351">
        <f t="shared" si="242"/>
        <v>4931.8100000000004</v>
      </c>
      <c r="DO67" s="351">
        <f t="shared" si="242"/>
        <v>4931.8100000000004</v>
      </c>
      <c r="DP67" s="351">
        <f t="shared" si="242"/>
        <v>3641.4000000000033</v>
      </c>
      <c r="DQ67" s="351">
        <f t="shared" si="242"/>
        <v>6322.85</v>
      </c>
      <c r="DR67" s="351">
        <f t="shared" si="242"/>
        <v>11893.310000000005</v>
      </c>
      <c r="DS67" s="351">
        <f t="shared" si="242"/>
        <v>4712.01</v>
      </c>
      <c r="DT67" s="351">
        <f t="shared" si="242"/>
        <v>11464.910000000003</v>
      </c>
      <c r="DU67" s="351">
        <f t="shared" si="242"/>
        <v>2433.84</v>
      </c>
      <c r="DV67" s="351">
        <f t="shared" si="242"/>
        <v>0</v>
      </c>
      <c r="DW67" s="351">
        <f t="shared" si="242"/>
        <v>4931.8100000000004</v>
      </c>
      <c r="DX67" s="351">
        <f t="shared" si="242"/>
        <v>1049.8699999999999</v>
      </c>
      <c r="DY67" s="351">
        <f t="shared" si="242"/>
        <v>8613.6800000000039</v>
      </c>
      <c r="DZ67" s="351">
        <f t="shared" si="242"/>
        <v>10072.61</v>
      </c>
      <c r="EA67" s="351">
        <f t="shared" ref="EA67:GL71" si="243">+IFERROR(1*EA17+1*EA38,"")</f>
        <v>2034.9000000000042</v>
      </c>
      <c r="EB67" s="351">
        <f t="shared" si="243"/>
        <v>4931.8100000000004</v>
      </c>
      <c r="EC67" s="351">
        <f t="shared" si="243"/>
        <v>0</v>
      </c>
      <c r="ED67" s="351">
        <f t="shared" si="243"/>
        <v>2776.9900000000039</v>
      </c>
      <c r="EE67" s="351">
        <f t="shared" si="243"/>
        <v>7930.6100000000024</v>
      </c>
      <c r="EF67" s="351">
        <f t="shared" si="243"/>
        <v>4931.8100000000004</v>
      </c>
      <c r="EG67" s="351">
        <f t="shared" si="243"/>
        <v>7834.8300000000036</v>
      </c>
      <c r="EH67" s="351">
        <f t="shared" si="243"/>
        <v>257.67</v>
      </c>
      <c r="EI67" s="351">
        <f t="shared" si="243"/>
        <v>21519.23</v>
      </c>
      <c r="EJ67" s="351">
        <f t="shared" si="243"/>
        <v>4642.9900000000043</v>
      </c>
      <c r="EK67" s="351">
        <f t="shared" si="243"/>
        <v>4173.2</v>
      </c>
      <c r="EL67" s="351">
        <f t="shared" si="243"/>
        <v>973.46</v>
      </c>
      <c r="EM67" s="351">
        <f t="shared" si="243"/>
        <v>17355.410000000003</v>
      </c>
      <c r="EN67" s="351">
        <f t="shared" si="243"/>
        <v>6965.28</v>
      </c>
      <c r="EO67" s="351">
        <f t="shared" si="243"/>
        <v>0</v>
      </c>
      <c r="EP67" s="351">
        <f t="shared" si="243"/>
        <v>5467.3100000000031</v>
      </c>
      <c r="EQ67" s="351">
        <f t="shared" si="243"/>
        <v>107.10000000000247</v>
      </c>
      <c r="ER67" s="351">
        <f t="shared" si="243"/>
        <v>0</v>
      </c>
      <c r="ES67" s="351">
        <f t="shared" si="243"/>
        <v>5681.5100000000039</v>
      </c>
      <c r="ET67" s="351">
        <f t="shared" si="243"/>
        <v>16391.510000000002</v>
      </c>
      <c r="EU67" s="351">
        <f t="shared" si="243"/>
        <v>10393.910000000003</v>
      </c>
      <c r="EV67" s="351">
        <f t="shared" si="243"/>
        <v>3976.5900000000029</v>
      </c>
      <c r="EW67" s="351">
        <f t="shared" si="243"/>
        <v>0</v>
      </c>
      <c r="EX67" s="351">
        <f t="shared" si="243"/>
        <v>16605.710000000003</v>
      </c>
      <c r="EY67" s="351">
        <f t="shared" si="243"/>
        <v>6944.3700000000026</v>
      </c>
      <c r="EZ67" s="351">
        <f t="shared" si="243"/>
        <v>9101.4100000000017</v>
      </c>
      <c r="FA67" s="351">
        <f t="shared" si="243"/>
        <v>50.61</v>
      </c>
      <c r="FB67" s="351">
        <f t="shared" si="243"/>
        <v>20963.840000000004</v>
      </c>
      <c r="FC67" s="351">
        <f t="shared" si="243"/>
        <v>0</v>
      </c>
      <c r="FD67" s="351">
        <f t="shared" si="243"/>
        <v>0</v>
      </c>
      <c r="FE67" s="351">
        <f t="shared" si="243"/>
        <v>8100.4500000000044</v>
      </c>
      <c r="FF67" s="351">
        <f t="shared" si="243"/>
        <v>2058.5700000000002</v>
      </c>
      <c r="FG67" s="351">
        <f t="shared" si="243"/>
        <v>4931.8100000000004</v>
      </c>
      <c r="FH67" s="351">
        <f t="shared" si="243"/>
        <v>0</v>
      </c>
      <c r="FI67" s="351">
        <f t="shared" si="243"/>
        <v>1285.2000000000012</v>
      </c>
      <c r="FJ67" s="351">
        <f t="shared" si="243"/>
        <v>23674.310000000005</v>
      </c>
      <c r="FK67" s="351">
        <f t="shared" si="243"/>
        <v>15963.110000000004</v>
      </c>
      <c r="FL67" s="351">
        <f t="shared" si="243"/>
        <v>2016.49</v>
      </c>
      <c r="FM67" s="351">
        <f t="shared" si="243"/>
        <v>8852.0200000000023</v>
      </c>
      <c r="FN67" s="351">
        <f t="shared" si="243"/>
        <v>4931.8100000000004</v>
      </c>
      <c r="FO67" s="351">
        <f t="shared" si="243"/>
        <v>23674.310000000005</v>
      </c>
      <c r="FP67" s="351">
        <f t="shared" si="243"/>
        <v>0</v>
      </c>
      <c r="FQ67" s="351">
        <f t="shared" si="243"/>
        <v>1285.2000000000012</v>
      </c>
      <c r="FR67" s="351">
        <f t="shared" si="243"/>
        <v>10174.500000000002</v>
      </c>
      <c r="FS67" s="351">
        <f t="shared" si="243"/>
        <v>4931.8100000000004</v>
      </c>
      <c r="FT67" s="351">
        <f t="shared" si="243"/>
        <v>6109.9100000000035</v>
      </c>
      <c r="FU67" s="351">
        <f t="shared" si="243"/>
        <v>4909.3</v>
      </c>
      <c r="FV67" s="351">
        <f t="shared" si="243"/>
        <v>4795.99</v>
      </c>
      <c r="FW67" s="351">
        <f t="shared" si="243"/>
        <v>0</v>
      </c>
      <c r="FX67" s="351">
        <f t="shared" si="243"/>
        <v>6216.34</v>
      </c>
      <c r="FY67" s="351">
        <f t="shared" si="243"/>
        <v>0</v>
      </c>
      <c r="FZ67" s="351">
        <f t="shared" si="243"/>
        <v>6451.1100000000024</v>
      </c>
      <c r="GA67" s="351">
        <f t="shared" si="243"/>
        <v>6859.6100000000024</v>
      </c>
      <c r="GB67" s="351">
        <f t="shared" si="243"/>
        <v>8902.0000000000036</v>
      </c>
      <c r="GC67" s="351">
        <f t="shared" si="243"/>
        <v>21602.190000000002</v>
      </c>
      <c r="GD67" s="351">
        <f t="shared" si="243"/>
        <v>5364.640000000004</v>
      </c>
      <c r="GE67" s="351">
        <f t="shared" si="243"/>
        <v>15743.700000000003</v>
      </c>
      <c r="GF67" s="351">
        <f t="shared" si="243"/>
        <v>12197.790000000005</v>
      </c>
      <c r="GG67" s="351">
        <f t="shared" si="243"/>
        <v>4931.8100000000004</v>
      </c>
      <c r="GH67" s="351">
        <f t="shared" si="243"/>
        <v>5681.5100000000039</v>
      </c>
      <c r="GI67" s="351">
        <f t="shared" si="243"/>
        <v>950.59</v>
      </c>
      <c r="GJ67" s="351">
        <f t="shared" si="243"/>
        <v>0</v>
      </c>
      <c r="GK67" s="351">
        <f t="shared" si="243"/>
        <v>4931.8100000000004</v>
      </c>
      <c r="GL67" s="351">
        <f t="shared" si="243"/>
        <v>0</v>
      </c>
      <c r="GM67" s="351">
        <f t="shared" ref="GM67:IX70" si="244">+IFERROR(1*GM17+1*GM38,"")</f>
        <v>57.75</v>
      </c>
      <c r="GN67" s="351">
        <f t="shared" si="244"/>
        <v>22067.81</v>
      </c>
      <c r="GO67" s="351">
        <f t="shared" si="244"/>
        <v>8889.3000000000011</v>
      </c>
      <c r="GP67" s="351">
        <f t="shared" si="244"/>
        <v>4931.8100000000004</v>
      </c>
      <c r="GQ67" s="351">
        <f t="shared" si="244"/>
        <v>5467.3100000000031</v>
      </c>
      <c r="GR67" s="351">
        <f t="shared" si="244"/>
        <v>23460.110000000004</v>
      </c>
      <c r="GS67" s="351">
        <f t="shared" si="244"/>
        <v>4931.8100000000004</v>
      </c>
      <c r="GT67" s="351">
        <f t="shared" si="244"/>
        <v>4931.8100000000004</v>
      </c>
      <c r="GU67" s="351">
        <f t="shared" si="244"/>
        <v>18742.500000000004</v>
      </c>
      <c r="GV67" s="351">
        <f t="shared" si="244"/>
        <v>6998</v>
      </c>
      <c r="GW67" s="351">
        <f t="shared" si="244"/>
        <v>0</v>
      </c>
      <c r="GX67" s="351">
        <f t="shared" si="244"/>
        <v>4931.8100000000004</v>
      </c>
      <c r="GY67" s="351">
        <f t="shared" si="244"/>
        <v>1927.8000000000018</v>
      </c>
      <c r="GZ67" s="351">
        <f t="shared" si="244"/>
        <v>19123.590000000004</v>
      </c>
      <c r="HA67" s="351">
        <f t="shared" si="244"/>
        <v>12316.500000000004</v>
      </c>
      <c r="HB67" s="351">
        <f t="shared" si="244"/>
        <v>10072.61</v>
      </c>
      <c r="HC67" s="351">
        <f t="shared" si="244"/>
        <v>0</v>
      </c>
      <c r="HD67" s="351">
        <f t="shared" si="244"/>
        <v>0</v>
      </c>
      <c r="HE67" s="351">
        <f t="shared" si="244"/>
        <v>4931.8100000000004</v>
      </c>
      <c r="HF67" s="351">
        <f t="shared" si="244"/>
        <v>6268.8700000000026</v>
      </c>
      <c r="HG67" s="351">
        <f t="shared" si="244"/>
        <v>0</v>
      </c>
      <c r="HH67" s="351">
        <f t="shared" si="244"/>
        <v>23674.310000000005</v>
      </c>
      <c r="HI67" s="351">
        <f t="shared" si="244"/>
        <v>23674.310000000005</v>
      </c>
      <c r="HJ67" s="351">
        <f t="shared" si="244"/>
        <v>8576.7100000000009</v>
      </c>
      <c r="HK67" s="351">
        <f t="shared" si="244"/>
        <v>0</v>
      </c>
      <c r="HL67" s="351">
        <f t="shared" si="244"/>
        <v>4931.8100000000004</v>
      </c>
      <c r="HM67" s="351">
        <f t="shared" si="244"/>
        <v>11793.700000000003</v>
      </c>
      <c r="HN67" s="351">
        <f t="shared" si="244"/>
        <v>3700.09</v>
      </c>
      <c r="HO67" s="351">
        <f t="shared" si="244"/>
        <v>2279.65</v>
      </c>
      <c r="HP67" s="351">
        <f t="shared" si="244"/>
        <v>3069.81</v>
      </c>
      <c r="HQ67" s="351">
        <f t="shared" si="244"/>
        <v>18533.510000000002</v>
      </c>
      <c r="HR67" s="351">
        <f t="shared" si="244"/>
        <v>4353.99</v>
      </c>
      <c r="HS67" s="351">
        <f t="shared" si="244"/>
        <v>5253.1100000000033</v>
      </c>
      <c r="HT67" s="351">
        <f t="shared" si="244"/>
        <v>23674.310000000005</v>
      </c>
      <c r="HU67" s="351">
        <f t="shared" si="244"/>
        <v>1638.07</v>
      </c>
      <c r="HV67" s="351">
        <f t="shared" si="244"/>
        <v>4899.5200000000004</v>
      </c>
      <c r="HW67" s="351">
        <f t="shared" si="244"/>
        <v>4931.8100000000004</v>
      </c>
      <c r="HX67" s="351">
        <f t="shared" si="244"/>
        <v>1285.2000000000012</v>
      </c>
      <c r="HY67" s="351">
        <f t="shared" si="244"/>
        <v>0</v>
      </c>
      <c r="HZ67" s="351">
        <f t="shared" si="244"/>
        <v>0</v>
      </c>
      <c r="IA67" s="351">
        <f t="shared" si="244"/>
        <v>10388.700000000003</v>
      </c>
      <c r="IB67" s="351">
        <f t="shared" si="244"/>
        <v>776</v>
      </c>
      <c r="IC67" s="351">
        <f t="shared" si="244"/>
        <v>4931.8100000000004</v>
      </c>
      <c r="ID67" s="351">
        <f t="shared" si="244"/>
        <v>7674.26</v>
      </c>
      <c r="IE67" s="351">
        <f t="shared" si="244"/>
        <v>13714.010000000002</v>
      </c>
      <c r="IF67" s="351">
        <f t="shared" si="244"/>
        <v>18533.510000000002</v>
      </c>
      <c r="IG67" s="351">
        <f t="shared" si="244"/>
        <v>7896.7900000000027</v>
      </c>
      <c r="IH67" s="351">
        <f t="shared" si="244"/>
        <v>18742.500000000004</v>
      </c>
      <c r="II67" s="351">
        <f t="shared" si="244"/>
        <v>3083.5</v>
      </c>
      <c r="IJ67" s="351">
        <f t="shared" si="244"/>
        <v>0</v>
      </c>
      <c r="IK67" s="351">
        <f t="shared" si="244"/>
        <v>4931.8100000000004</v>
      </c>
      <c r="IL67" s="351">
        <f t="shared" si="244"/>
        <v>925.09000000000071</v>
      </c>
      <c r="IM67" s="351">
        <f t="shared" si="244"/>
        <v>21103.910000000003</v>
      </c>
      <c r="IN67" s="351">
        <f t="shared" si="244"/>
        <v>11679.110000000004</v>
      </c>
      <c r="IO67" s="351">
        <f t="shared" si="244"/>
        <v>7455.1300000000028</v>
      </c>
      <c r="IP67" s="351">
        <f t="shared" si="244"/>
        <v>0</v>
      </c>
      <c r="IQ67" s="351">
        <f t="shared" si="244"/>
        <v>11673.900000000003</v>
      </c>
      <c r="IR67" s="351">
        <f t="shared" si="244"/>
        <v>4931.8100000000004</v>
      </c>
      <c r="IS67" s="351">
        <f t="shared" si="244"/>
        <v>2607.0700000000002</v>
      </c>
      <c r="IT67" s="351">
        <f t="shared" si="244"/>
        <v>9919.4500000000044</v>
      </c>
      <c r="IU67" s="351">
        <f t="shared" si="244"/>
        <v>4585.6200000000026</v>
      </c>
      <c r="IV67" s="351">
        <f t="shared" si="244"/>
        <v>749.700000000003</v>
      </c>
      <c r="IW67" s="351">
        <f t="shared" si="244"/>
        <v>12209.400000000001</v>
      </c>
      <c r="IX67" s="351">
        <f t="shared" si="244"/>
        <v>1711.43</v>
      </c>
      <c r="IY67" s="351">
        <f t="shared" ref="IY67:LJ71" si="245">+IFERROR(1*IY17+1*IY38,"")</f>
        <v>10656.32</v>
      </c>
      <c r="IZ67" s="351">
        <f t="shared" si="245"/>
        <v>5788.6100000000015</v>
      </c>
      <c r="JA67" s="351">
        <f t="shared" si="245"/>
        <v>0</v>
      </c>
      <c r="JB67" s="351">
        <f t="shared" si="245"/>
        <v>3414.9100000000026</v>
      </c>
      <c r="JC67" s="351">
        <f t="shared" si="245"/>
        <v>0</v>
      </c>
      <c r="JD67" s="351">
        <f t="shared" si="245"/>
        <v>4931.8100000000004</v>
      </c>
      <c r="JE67" s="351">
        <f t="shared" si="245"/>
        <v>6426.0000000000009</v>
      </c>
      <c r="JF67" s="351">
        <f t="shared" si="245"/>
        <v>0</v>
      </c>
      <c r="JG67" s="351">
        <f t="shared" si="245"/>
        <v>4931.8100000000004</v>
      </c>
      <c r="JH67" s="351">
        <f t="shared" si="245"/>
        <v>12102.300000000003</v>
      </c>
      <c r="JI67" s="351">
        <f t="shared" si="245"/>
        <v>577.95000000000005</v>
      </c>
      <c r="JJ67" s="351">
        <f t="shared" si="245"/>
        <v>1958.95</v>
      </c>
      <c r="JK67" s="351">
        <f t="shared" si="245"/>
        <v>6318.9000000000033</v>
      </c>
      <c r="JL67" s="351">
        <f t="shared" si="245"/>
        <v>0</v>
      </c>
      <c r="JM67" s="351">
        <f t="shared" si="245"/>
        <v>21639.410000000003</v>
      </c>
      <c r="JN67" s="351">
        <f t="shared" si="245"/>
        <v>9108.7100000000028</v>
      </c>
      <c r="JO67" s="351">
        <f t="shared" si="245"/>
        <v>18105.11</v>
      </c>
      <c r="JP67" s="351">
        <f t="shared" si="245"/>
        <v>9800.4500000000007</v>
      </c>
      <c r="JQ67" s="351">
        <f t="shared" si="245"/>
        <v>7930.6100000000024</v>
      </c>
      <c r="JR67" s="351">
        <f t="shared" si="245"/>
        <v>7716.4100000000035</v>
      </c>
      <c r="JS67" s="351">
        <f t="shared" si="245"/>
        <v>11459.700000000003</v>
      </c>
      <c r="JT67" s="351">
        <f t="shared" si="245"/>
        <v>11934.72</v>
      </c>
      <c r="JU67" s="351">
        <f t="shared" si="245"/>
        <v>3534.51</v>
      </c>
      <c r="JV67" s="351">
        <f t="shared" si="245"/>
        <v>2696.15</v>
      </c>
      <c r="JW67" s="351">
        <f t="shared" si="245"/>
        <v>2891.7000000000003</v>
      </c>
      <c r="JX67" s="351">
        <f t="shared" si="245"/>
        <v>1731.74</v>
      </c>
      <c r="JY67" s="351">
        <f t="shared" si="245"/>
        <v>0</v>
      </c>
      <c r="JZ67" s="351">
        <f t="shared" si="245"/>
        <v>0</v>
      </c>
      <c r="KA67" s="351">
        <f t="shared" si="245"/>
        <v>2147.8200000000002</v>
      </c>
      <c r="KB67" s="351">
        <f t="shared" si="245"/>
        <v>2998.8000000000025</v>
      </c>
      <c r="KC67" s="351">
        <f t="shared" si="245"/>
        <v>4521.7</v>
      </c>
      <c r="KD67" s="351">
        <f t="shared" si="245"/>
        <v>4067.8</v>
      </c>
      <c r="KE67" s="351">
        <f t="shared" si="245"/>
        <v>14886.900000000001</v>
      </c>
      <c r="KF67" s="351">
        <f t="shared" si="245"/>
        <v>12321.710000000005</v>
      </c>
      <c r="KG67" s="351">
        <f t="shared" si="245"/>
        <v>4931.8100000000004</v>
      </c>
      <c r="KH67" s="351">
        <f t="shared" si="245"/>
        <v>4285.99</v>
      </c>
      <c r="KI67" s="351">
        <f t="shared" si="245"/>
        <v>18742.500000000004</v>
      </c>
      <c r="KJ67" s="351">
        <f t="shared" si="245"/>
        <v>1287.190000000003</v>
      </c>
      <c r="KK67" s="351">
        <f t="shared" si="245"/>
        <v>14062.690000000002</v>
      </c>
      <c r="KL67" s="351">
        <f t="shared" si="245"/>
        <v>7288.010000000002</v>
      </c>
      <c r="KM67" s="351">
        <f t="shared" si="245"/>
        <v>4931.8100000000004</v>
      </c>
      <c r="KN67" s="351">
        <f t="shared" si="245"/>
        <v>4931.8100000000004</v>
      </c>
      <c r="KO67" s="351">
        <f t="shared" si="245"/>
        <v>4178.8900000000003</v>
      </c>
      <c r="KP67" s="351">
        <f t="shared" si="245"/>
        <v>22399.410000000003</v>
      </c>
      <c r="KQ67" s="351">
        <f t="shared" si="245"/>
        <v>3314.95</v>
      </c>
      <c r="KR67" s="351">
        <f t="shared" si="245"/>
        <v>1099.2600000000009</v>
      </c>
      <c r="KS67" s="351">
        <f t="shared" si="245"/>
        <v>4931.8100000000004</v>
      </c>
      <c r="KT67" s="351">
        <f t="shared" si="245"/>
        <v>7165.369999999999</v>
      </c>
      <c r="KU67" s="351">
        <f t="shared" si="245"/>
        <v>6217.010000000002</v>
      </c>
      <c r="KV67" s="351">
        <f t="shared" si="245"/>
        <v>23674.310000000005</v>
      </c>
      <c r="KW67" s="351">
        <f t="shared" si="245"/>
        <v>7716.4100000000035</v>
      </c>
      <c r="KX67" s="351">
        <f t="shared" si="245"/>
        <v>3946.84</v>
      </c>
      <c r="KY67" s="351">
        <f t="shared" si="245"/>
        <v>4931.8100000000004</v>
      </c>
      <c r="KZ67" s="351">
        <f t="shared" si="245"/>
        <v>0</v>
      </c>
      <c r="LA67" s="351">
        <f t="shared" si="245"/>
        <v>23674.310000000005</v>
      </c>
      <c r="LB67" s="351">
        <f t="shared" si="245"/>
        <v>4931.8100000000004</v>
      </c>
      <c r="LC67" s="351">
        <f t="shared" si="245"/>
        <v>4931.8100000000004</v>
      </c>
      <c r="LD67" s="351">
        <f t="shared" si="245"/>
        <v>9210.600000000004</v>
      </c>
      <c r="LE67" s="351">
        <f t="shared" si="245"/>
        <v>8568.0000000000036</v>
      </c>
      <c r="LF67" s="351">
        <f t="shared" si="245"/>
        <v>12964.310000000001</v>
      </c>
      <c r="LG67" s="351">
        <f t="shared" si="245"/>
        <v>18742.500000000004</v>
      </c>
      <c r="LH67" s="351">
        <f t="shared" si="245"/>
        <v>0</v>
      </c>
      <c r="LI67" s="351">
        <f t="shared" si="245"/>
        <v>8568.0000000000036</v>
      </c>
      <c r="LJ67" s="351">
        <f t="shared" si="245"/>
        <v>0</v>
      </c>
      <c r="LK67" s="351">
        <f t="shared" ref="LK67:NV70" si="246">+IFERROR(1*LK17+1*LK38,"")</f>
        <v>4391.1000000000013</v>
      </c>
      <c r="LL67" s="351">
        <f t="shared" si="246"/>
        <v>1821.42</v>
      </c>
      <c r="LM67" s="351">
        <f t="shared" si="246"/>
        <v>4931.8100000000004</v>
      </c>
      <c r="LN67" s="351">
        <f t="shared" si="246"/>
        <v>12341.780000000002</v>
      </c>
      <c r="LO67" s="351">
        <f t="shared" si="246"/>
        <v>3005.21</v>
      </c>
      <c r="LP67" s="351">
        <f t="shared" si="246"/>
        <v>535.50000000000284</v>
      </c>
      <c r="LQ67" s="351">
        <f t="shared" si="246"/>
        <v>4176.9000000000015</v>
      </c>
      <c r="LR67" s="351">
        <f t="shared" si="246"/>
        <v>6961.5000000000036</v>
      </c>
      <c r="LS67" s="351">
        <f t="shared" si="246"/>
        <v>18689.07</v>
      </c>
      <c r="LT67" s="351">
        <f t="shared" si="246"/>
        <v>4931.8100000000004</v>
      </c>
      <c r="LU67" s="351">
        <f t="shared" si="246"/>
        <v>0</v>
      </c>
      <c r="LV67" s="351">
        <f t="shared" si="246"/>
        <v>13392.71</v>
      </c>
      <c r="LW67" s="351">
        <f t="shared" si="246"/>
        <v>4931.8100000000004</v>
      </c>
      <c r="LX67" s="351">
        <f t="shared" si="246"/>
        <v>735.12</v>
      </c>
      <c r="LY67" s="351">
        <f t="shared" si="246"/>
        <v>0</v>
      </c>
      <c r="LZ67" s="351">
        <f t="shared" si="246"/>
        <v>2633.59</v>
      </c>
      <c r="MA67" s="351">
        <f t="shared" si="246"/>
        <v>3239.47</v>
      </c>
      <c r="MB67" s="351">
        <f t="shared" si="246"/>
        <v>0</v>
      </c>
      <c r="MC67" s="351">
        <f t="shared" si="246"/>
        <v>9181.99</v>
      </c>
      <c r="MD67" s="351">
        <f t="shared" si="246"/>
        <v>15320.510000000002</v>
      </c>
      <c r="ME67" s="351">
        <f t="shared" si="246"/>
        <v>3273.56</v>
      </c>
      <c r="MF67" s="351">
        <f t="shared" si="246"/>
        <v>3793.84</v>
      </c>
      <c r="MG67" s="351">
        <f t="shared" si="246"/>
        <v>4821.49</v>
      </c>
      <c r="MH67" s="351">
        <f t="shared" si="246"/>
        <v>11351.190000000002</v>
      </c>
      <c r="MI67" s="351">
        <f t="shared" si="246"/>
        <v>0</v>
      </c>
      <c r="MJ67" s="351">
        <f t="shared" si="246"/>
        <v>0</v>
      </c>
      <c r="MK67" s="351">
        <f t="shared" si="246"/>
        <v>4931.8100000000004</v>
      </c>
      <c r="ML67" s="351">
        <f t="shared" si="246"/>
        <v>18742.500000000004</v>
      </c>
      <c r="MM67" s="351">
        <f t="shared" si="246"/>
        <v>428.40000000000038</v>
      </c>
      <c r="MN67" s="351">
        <f t="shared" si="246"/>
        <v>7223.1700000000019</v>
      </c>
      <c r="MO67" s="351">
        <f t="shared" si="246"/>
        <v>0</v>
      </c>
      <c r="MP67" s="351">
        <f t="shared" si="246"/>
        <v>8675.1</v>
      </c>
      <c r="MQ67" s="351">
        <f t="shared" si="246"/>
        <v>4931.8100000000004</v>
      </c>
      <c r="MR67" s="351">
        <f t="shared" si="246"/>
        <v>22603.310000000005</v>
      </c>
      <c r="MS67" s="351">
        <f t="shared" si="246"/>
        <v>18742.500000000004</v>
      </c>
      <c r="MT67" s="351">
        <f t="shared" si="246"/>
        <v>0</v>
      </c>
      <c r="MU67" s="351">
        <f t="shared" si="246"/>
        <v>17034.110000000004</v>
      </c>
      <c r="MV67" s="351">
        <f t="shared" si="246"/>
        <v>3879.35</v>
      </c>
      <c r="MW67" s="351">
        <f t="shared" si="246"/>
        <v>14649.020000000004</v>
      </c>
      <c r="MX67" s="351">
        <f t="shared" si="246"/>
        <v>435.75</v>
      </c>
      <c r="MY67" s="351">
        <f t="shared" si="246"/>
        <v>3745.39</v>
      </c>
      <c r="MZ67" s="351">
        <f t="shared" si="246"/>
        <v>4298.2299999999996</v>
      </c>
      <c r="NA67" s="351">
        <f t="shared" si="246"/>
        <v>138.41999999999999</v>
      </c>
      <c r="NB67" s="351">
        <f t="shared" si="246"/>
        <v>3567.32</v>
      </c>
      <c r="NC67" s="351">
        <f t="shared" si="246"/>
        <v>12423.600000000002</v>
      </c>
      <c r="ND67" s="351">
        <f t="shared" si="246"/>
        <v>1150.51</v>
      </c>
      <c r="NE67" s="351">
        <f t="shared" si="246"/>
        <v>9430.0100000000057</v>
      </c>
      <c r="NF67" s="351">
        <f t="shared" si="246"/>
        <v>12102.300000000003</v>
      </c>
      <c r="NG67" s="351">
        <f t="shared" si="246"/>
        <v>12530.700000000004</v>
      </c>
      <c r="NH67" s="351">
        <f t="shared" si="246"/>
        <v>0</v>
      </c>
      <c r="NI67" s="351">
        <f t="shared" si="246"/>
        <v>2677.5</v>
      </c>
      <c r="NJ67" s="351">
        <f t="shared" si="246"/>
        <v>107.39</v>
      </c>
      <c r="NK67" s="351">
        <f t="shared" si="246"/>
        <v>8894.510000000002</v>
      </c>
      <c r="NL67" s="351">
        <f t="shared" si="246"/>
        <v>0</v>
      </c>
      <c r="NM67" s="351">
        <f t="shared" si="246"/>
        <v>4856.1700000000037</v>
      </c>
      <c r="NN67" s="351">
        <f t="shared" si="246"/>
        <v>18961.91</v>
      </c>
      <c r="NO67" s="351">
        <f t="shared" si="246"/>
        <v>15850.8</v>
      </c>
      <c r="NP67" s="351">
        <f t="shared" si="246"/>
        <v>14227.930000000004</v>
      </c>
      <c r="NQ67" s="351">
        <f t="shared" si="246"/>
        <v>12226.69</v>
      </c>
      <c r="NR67" s="351">
        <f t="shared" si="246"/>
        <v>2759.7299999999996</v>
      </c>
      <c r="NS67" s="351">
        <f t="shared" si="246"/>
        <v>3049.24</v>
      </c>
      <c r="NT67" s="351">
        <f t="shared" si="246"/>
        <v>3292.51</v>
      </c>
      <c r="NU67" s="351">
        <f t="shared" si="246"/>
        <v>4961.9100000000035</v>
      </c>
      <c r="NV67" s="351">
        <f t="shared" si="246"/>
        <v>4931.8100000000004</v>
      </c>
      <c r="NW67" s="351">
        <f t="shared" ref="NW67:QH71" si="247">+IFERROR(1*NW17+1*NW38,"")</f>
        <v>4931.8100000000004</v>
      </c>
      <c r="NX67" s="351">
        <f t="shared" si="247"/>
        <v>4931.8100000000004</v>
      </c>
      <c r="NY67" s="351">
        <f t="shared" si="247"/>
        <v>3982.1200000000008</v>
      </c>
      <c r="NZ67" s="351">
        <f t="shared" si="247"/>
        <v>4156.1099999999997</v>
      </c>
      <c r="OA67" s="351">
        <f t="shared" si="247"/>
        <v>21361.300000000003</v>
      </c>
      <c r="OB67" s="351">
        <f t="shared" si="247"/>
        <v>13392.71</v>
      </c>
      <c r="OC67" s="351">
        <f t="shared" si="247"/>
        <v>0</v>
      </c>
      <c r="OD67" s="351">
        <f t="shared" si="247"/>
        <v>6645.4100000000017</v>
      </c>
      <c r="OE67" s="351">
        <f t="shared" si="247"/>
        <v>0</v>
      </c>
      <c r="OF67" s="351">
        <f t="shared" si="247"/>
        <v>7288.010000000002</v>
      </c>
      <c r="OG67" s="351">
        <f t="shared" si="247"/>
        <v>18742.500000000004</v>
      </c>
      <c r="OH67" s="351">
        <f t="shared" si="247"/>
        <v>10608.110000000004</v>
      </c>
      <c r="OI67" s="351">
        <f t="shared" si="247"/>
        <v>16606.060000000001</v>
      </c>
      <c r="OJ67" s="351">
        <f t="shared" si="247"/>
        <v>9644.2100000000046</v>
      </c>
      <c r="OK67" s="351">
        <f t="shared" si="247"/>
        <v>4931.8100000000004</v>
      </c>
      <c r="OL67" s="351">
        <f t="shared" si="247"/>
        <v>21552.550000000003</v>
      </c>
      <c r="OM67" s="351">
        <f t="shared" si="247"/>
        <v>12316.500000000004</v>
      </c>
      <c r="ON67" s="351">
        <f t="shared" si="247"/>
        <v>2635.04</v>
      </c>
      <c r="OO67" s="351">
        <f t="shared" si="247"/>
        <v>4428.45</v>
      </c>
      <c r="OP67" s="351">
        <f t="shared" si="247"/>
        <v>0</v>
      </c>
      <c r="OQ67" s="351">
        <f t="shared" si="247"/>
        <v>14785.010000000006</v>
      </c>
      <c r="OR67" s="351">
        <f t="shared" si="247"/>
        <v>1484.39</v>
      </c>
      <c r="OS67" s="351">
        <f t="shared" si="247"/>
        <v>4056.75</v>
      </c>
      <c r="OT67" s="351">
        <f t="shared" si="247"/>
        <v>9965.510000000002</v>
      </c>
      <c r="OU67" s="351">
        <f t="shared" si="247"/>
        <v>1877.77</v>
      </c>
      <c r="OV67" s="351">
        <f t="shared" si="247"/>
        <v>14565.600000000004</v>
      </c>
      <c r="OW67" s="351">
        <f t="shared" si="247"/>
        <v>4874.7</v>
      </c>
      <c r="OX67" s="351">
        <f t="shared" si="247"/>
        <v>4340.7299999999996</v>
      </c>
      <c r="OY67" s="351">
        <f t="shared" si="247"/>
        <v>0</v>
      </c>
      <c r="OZ67" s="351">
        <f t="shared" si="247"/>
        <v>9965.510000000002</v>
      </c>
      <c r="PA67" s="351">
        <f t="shared" si="247"/>
        <v>4931.8100000000004</v>
      </c>
      <c r="PB67" s="351">
        <f t="shared" si="247"/>
        <v>0</v>
      </c>
      <c r="PC67" s="351">
        <f t="shared" si="247"/>
        <v>1916.19</v>
      </c>
      <c r="PD67" s="351">
        <f t="shared" si="247"/>
        <v>0</v>
      </c>
      <c r="PE67" s="351">
        <f t="shared" si="247"/>
        <v>18742.500000000004</v>
      </c>
      <c r="PF67" s="351">
        <f t="shared" si="247"/>
        <v>0</v>
      </c>
      <c r="PG67" s="351">
        <f t="shared" si="247"/>
        <v>3588.9900000000007</v>
      </c>
      <c r="PH67" s="351">
        <f t="shared" si="247"/>
        <v>11036.510000000004</v>
      </c>
      <c r="PI67" s="351">
        <f t="shared" si="247"/>
        <v>21880.99</v>
      </c>
      <c r="PJ67" s="351">
        <f t="shared" si="247"/>
        <v>3914.6300000000037</v>
      </c>
      <c r="PK67" s="351">
        <f t="shared" si="247"/>
        <v>10460.730000000003</v>
      </c>
      <c r="PL67" s="351">
        <f t="shared" si="247"/>
        <v>11138.4</v>
      </c>
      <c r="PM67" s="351">
        <f t="shared" si="247"/>
        <v>0</v>
      </c>
      <c r="PN67" s="351">
        <f t="shared" si="247"/>
        <v>4931.8100000000004</v>
      </c>
      <c r="PO67" s="351">
        <f t="shared" si="247"/>
        <v>2984.47</v>
      </c>
      <c r="PP67" s="351">
        <f t="shared" si="247"/>
        <v>4931.8100000000004</v>
      </c>
      <c r="PQ67" s="351">
        <f t="shared" si="247"/>
        <v>7288.010000000002</v>
      </c>
      <c r="PR67" s="351">
        <f t="shared" si="247"/>
        <v>23674.310000000005</v>
      </c>
      <c r="PS67" s="351">
        <f t="shared" si="247"/>
        <v>0</v>
      </c>
      <c r="PT67" s="351">
        <f t="shared" si="247"/>
        <v>880.13</v>
      </c>
      <c r="PU67" s="351">
        <f t="shared" si="247"/>
        <v>4578.5600000000004</v>
      </c>
      <c r="PV67" s="351">
        <f t="shared" si="247"/>
        <v>14630.15</v>
      </c>
      <c r="PW67" s="351">
        <f t="shared" si="247"/>
        <v>8996.4000000000033</v>
      </c>
      <c r="PX67" s="351">
        <f t="shared" si="247"/>
        <v>0</v>
      </c>
      <c r="PY67" s="351">
        <f t="shared" si="247"/>
        <v>2677.5</v>
      </c>
      <c r="PZ67" s="351">
        <f t="shared" si="247"/>
        <v>14030.1</v>
      </c>
      <c r="QA67" s="351">
        <f t="shared" si="247"/>
        <v>14329.85</v>
      </c>
      <c r="QB67" s="351">
        <f t="shared" si="247"/>
        <v>1272.9100000000001</v>
      </c>
      <c r="QC67" s="351">
        <f t="shared" si="247"/>
        <v>17457.300000000003</v>
      </c>
      <c r="QD67" s="351">
        <f t="shared" si="247"/>
        <v>13708.800000000003</v>
      </c>
      <c r="QE67" s="351">
        <f t="shared" si="247"/>
        <v>0</v>
      </c>
      <c r="QF67" s="351">
        <f t="shared" si="247"/>
        <v>2829.94</v>
      </c>
      <c r="QG67" s="351">
        <f t="shared" si="247"/>
        <v>4618.5100000000029</v>
      </c>
      <c r="QH67" s="351">
        <f t="shared" si="247"/>
        <v>0</v>
      </c>
      <c r="QI67" s="351">
        <f t="shared" ref="QI67:SG71" si="248">+IFERROR(1*QI17+1*QI38,"")</f>
        <v>14999.210000000006</v>
      </c>
      <c r="QJ67" s="351">
        <f t="shared" si="248"/>
        <v>8680.3100000000013</v>
      </c>
      <c r="QK67" s="351">
        <f t="shared" si="248"/>
        <v>6318.9000000000033</v>
      </c>
      <c r="QL67" s="351">
        <f t="shared" si="248"/>
        <v>5146.01</v>
      </c>
      <c r="QM67" s="351">
        <f t="shared" si="248"/>
        <v>1071.0000000000009</v>
      </c>
      <c r="QN67" s="351">
        <f t="shared" si="248"/>
        <v>9751.3100000000013</v>
      </c>
      <c r="QO67" s="351">
        <f t="shared" si="248"/>
        <v>4931.8100000000004</v>
      </c>
      <c r="QP67" s="351">
        <f t="shared" si="248"/>
        <v>0</v>
      </c>
      <c r="QQ67" s="351">
        <f t="shared" si="248"/>
        <v>4931.8100000000004</v>
      </c>
      <c r="QR67" s="351">
        <f t="shared" si="248"/>
        <v>20464.810000000005</v>
      </c>
      <c r="QS67" s="351">
        <f t="shared" si="248"/>
        <v>9184.0300000000025</v>
      </c>
      <c r="QT67" s="351">
        <f t="shared" si="248"/>
        <v>4931.8100000000004</v>
      </c>
      <c r="QU67" s="351">
        <f t="shared" si="248"/>
        <v>3177.51</v>
      </c>
      <c r="QV67" s="351">
        <f t="shared" si="248"/>
        <v>18635.400000000001</v>
      </c>
      <c r="QW67" s="351">
        <f t="shared" si="248"/>
        <v>4931.8100000000004</v>
      </c>
      <c r="QX67" s="351">
        <f t="shared" si="248"/>
        <v>6699.310000000004</v>
      </c>
      <c r="QY67" s="351">
        <f t="shared" si="248"/>
        <v>7484.0300000000007</v>
      </c>
      <c r="QZ67" s="351">
        <f t="shared" si="248"/>
        <v>11014.170000000004</v>
      </c>
      <c r="RA67" s="351">
        <f t="shared" si="248"/>
        <v>4931.8100000000004</v>
      </c>
      <c r="RB67" s="351">
        <f t="shared" si="248"/>
        <v>4605.300000000002</v>
      </c>
      <c r="RC67" s="351">
        <f t="shared" si="248"/>
        <v>5997.6</v>
      </c>
      <c r="RD67" s="351">
        <f t="shared" si="248"/>
        <v>3368.42</v>
      </c>
      <c r="RE67" s="351">
        <f t="shared" si="248"/>
        <v>6533.1000000000031</v>
      </c>
      <c r="RF67" s="351">
        <f t="shared" si="248"/>
        <v>0</v>
      </c>
      <c r="RG67" s="351">
        <f t="shared" si="248"/>
        <v>4931.8100000000004</v>
      </c>
      <c r="RH67" s="351">
        <f t="shared" si="248"/>
        <v>11178.640000000003</v>
      </c>
      <c r="RI67" s="351">
        <f t="shared" si="248"/>
        <v>4176.9000000000015</v>
      </c>
      <c r="RJ67" s="351">
        <f t="shared" si="248"/>
        <v>4036.09</v>
      </c>
      <c r="RK67" s="351">
        <f t="shared" si="248"/>
        <v>10827.930000000002</v>
      </c>
      <c r="RL67" s="351">
        <f t="shared" si="248"/>
        <v>0</v>
      </c>
      <c r="RM67" s="351">
        <f t="shared" si="248"/>
        <v>0</v>
      </c>
      <c r="RN67" s="351">
        <f t="shared" si="248"/>
        <v>1843.52</v>
      </c>
      <c r="RO67" s="351">
        <f t="shared" si="248"/>
        <v>599.29</v>
      </c>
      <c r="RP67" s="351">
        <f t="shared" si="248"/>
        <v>4931.8100000000004</v>
      </c>
      <c r="RQ67" s="351">
        <f t="shared" si="248"/>
        <v>6401.220000000003</v>
      </c>
      <c r="RR67" s="351">
        <f t="shared" si="248"/>
        <v>6752.5100000000039</v>
      </c>
      <c r="RS67" s="351">
        <f t="shared" si="248"/>
        <v>2882.81</v>
      </c>
      <c r="RT67" s="351">
        <f t="shared" si="248"/>
        <v>4931.8100000000004</v>
      </c>
      <c r="RU67" s="351">
        <f t="shared" si="248"/>
        <v>10495.8</v>
      </c>
      <c r="RV67" s="351">
        <f t="shared" si="248"/>
        <v>6539.1700000000019</v>
      </c>
      <c r="RW67" s="351">
        <f t="shared" si="248"/>
        <v>20647.470000000005</v>
      </c>
      <c r="RX67" s="351">
        <f t="shared" si="248"/>
        <v>1296.03</v>
      </c>
      <c r="RY67" s="351">
        <f t="shared" si="248"/>
        <v>547.35</v>
      </c>
      <c r="RZ67" s="351">
        <f t="shared" si="248"/>
        <v>4931.8100000000004</v>
      </c>
      <c r="SA67" s="351">
        <f t="shared" si="248"/>
        <v>0</v>
      </c>
      <c r="SB67" s="351">
        <f t="shared" si="248"/>
        <v>12535.91</v>
      </c>
      <c r="SC67" s="351">
        <f t="shared" si="248"/>
        <v>9108.7100000000028</v>
      </c>
      <c r="SD67" s="351">
        <f t="shared" si="248"/>
        <v>1071.0000000000009</v>
      </c>
      <c r="SE67" s="351">
        <f t="shared" si="248"/>
        <v>4081.82</v>
      </c>
      <c r="SF67" s="351">
        <f t="shared" si="248"/>
        <v>0</v>
      </c>
      <c r="SG67" s="351">
        <f t="shared" si="248"/>
        <v>3001.47</v>
      </c>
      <c r="SI67" s="25">
        <f>+(SUMIF(B67:SG67,"&gt;0")+SUMIF(B67:SG67,"&lt;=0"))/(COUNTIF(B67:SG67,"&gt;0")+COUNTIF(B67:SG67,"&lt;=0"))</f>
        <v>6645.3100800000011</v>
      </c>
      <c r="SK67" s="25">
        <f>+SI67</f>
        <v>6645.3100800000011</v>
      </c>
      <c r="SL67" s="25">
        <f>+SI68</f>
        <v>9262.0660800000096</v>
      </c>
      <c r="SM67" s="25">
        <f>+SI69</f>
        <v>8485.2808800000039</v>
      </c>
      <c r="SN67" s="25">
        <f>+SI70</f>
        <v>6194.0477399999963</v>
      </c>
      <c r="SO67" s="25">
        <f>+SI71</f>
        <v>5196.7995399999945</v>
      </c>
      <c r="SQ67" s="247">
        <f>+A67</f>
        <v>2014</v>
      </c>
      <c r="SR67" s="247">
        <f>+COUNTIF($B67:$SG67,"&lt;=0")</f>
        <v>79</v>
      </c>
      <c r="SS67" s="247">
        <f>+COUNTIF($B67:$SG67,"&lt;=10000")</f>
        <v>377</v>
      </c>
      <c r="ST67" s="247">
        <f>+COUNTIF($B67:$SG67,"&lt;=25000")</f>
        <v>500</v>
      </c>
      <c r="SU67" s="247">
        <f>+COUNTIF($B67:$SG67,"&lt;=50000")</f>
        <v>500</v>
      </c>
      <c r="SV67" s="247">
        <f>+COUNTIF($B67:$SG67,"&lt;=75000")</f>
        <v>500</v>
      </c>
      <c r="SW67" s="247">
        <f>+COUNTIF($B67:$SG67,"&lt;=100000")</f>
        <v>500</v>
      </c>
      <c r="SX67" s="247">
        <f>+COUNTIF($B67:$SG67,"&lt;=125000")</f>
        <v>500</v>
      </c>
      <c r="SY67" s="247">
        <f>+COUNTIF($B67:$SG67,"&lt;=150000")</f>
        <v>500</v>
      </c>
      <c r="SZ67" s="247">
        <f>+COUNTIF($B67:$SG67,"&lt;=150000")+COUNTIF($B67:$SG67,"&gt;150000")</f>
        <v>500</v>
      </c>
      <c r="TA67" s="247"/>
      <c r="TB67" s="168">
        <f>+SR67/$SZ67</f>
        <v>0.158</v>
      </c>
      <c r="TC67" s="168">
        <f>+(SS67-SR67)/$SZ67</f>
        <v>0.59599999999999997</v>
      </c>
      <c r="TD67" s="168">
        <f t="shared" ref="TD67:TD71" si="249">+(ST67-SS67)/$SZ67</f>
        <v>0.246</v>
      </c>
      <c r="TE67" s="168">
        <f t="shared" ref="TE67:TE71" si="250">+(SU67-ST67)/$SZ67</f>
        <v>0</v>
      </c>
      <c r="TF67" s="168">
        <f t="shared" ref="TF67:TF71" si="251">+(SV67-SU67)/$SZ67</f>
        <v>0</v>
      </c>
      <c r="TG67" s="168">
        <f t="shared" ref="TG67:TG71" si="252">+(SW67-SV67)/$SZ67</f>
        <v>0</v>
      </c>
      <c r="TH67" s="168">
        <f t="shared" ref="TH67:TH71" si="253">+(SX67-SW67)/$SZ67</f>
        <v>0</v>
      </c>
      <c r="TI67" s="168">
        <f t="shared" ref="TI67:TI71" si="254">+(SY67-SX67)/$SZ67</f>
        <v>0</v>
      </c>
      <c r="TJ67" s="168">
        <f t="shared" ref="TJ67:TJ71" si="255">+(SZ67-SY67)/$SZ67</f>
        <v>0</v>
      </c>
      <c r="TK67" s="94">
        <f>SUM(TB67:TJ67)</f>
        <v>1</v>
      </c>
      <c r="TM67">
        <v>1</v>
      </c>
      <c r="TP67" s="477">
        <f>+SMALL($B67:$SG67,ROUND($SZ67*TP$15,0))</f>
        <v>1927.8000000000018</v>
      </c>
      <c r="TQ67" s="477">
        <f>+SMALL($B67:$SG67,ROUND($SZ67*TQ$15,0))</f>
        <v>9919.4500000000044</v>
      </c>
      <c r="TR67" s="25">
        <f>+SI67</f>
        <v>6645.3100800000011</v>
      </c>
      <c r="TS67">
        <f>+RANK(SI67,B67:SI67,1)</f>
        <v>317</v>
      </c>
      <c r="TT67" s="168">
        <f>+TS67/SZ67</f>
        <v>0.63400000000000001</v>
      </c>
      <c r="TV67" s="168">
        <f>+SR67/SZ67</f>
        <v>0.158</v>
      </c>
    </row>
    <row r="68" spans="1:542">
      <c r="A68" s="227">
        <v>2015</v>
      </c>
      <c r="B68" s="351">
        <f t="shared" ref="B68:Q71" si="256">+IFERROR(1*B18+1*B39,"")</f>
        <v>23331.480000000003</v>
      </c>
      <c r="C68" s="351">
        <f t="shared" si="256"/>
        <v>19504.360000000004</v>
      </c>
      <c r="D68" s="351">
        <f t="shared" si="256"/>
        <v>16285.75</v>
      </c>
      <c r="E68" s="351">
        <f t="shared" si="256"/>
        <v>5005.5200000000004</v>
      </c>
      <c r="F68" s="351">
        <f t="shared" si="256"/>
        <v>4901.87</v>
      </c>
      <c r="G68" s="351">
        <f t="shared" si="256"/>
        <v>4933.1499999999996</v>
      </c>
      <c r="H68" s="351">
        <f t="shared" si="256"/>
        <v>2890.5399999999995</v>
      </c>
      <c r="I68" s="351">
        <f t="shared" si="256"/>
        <v>17362.36</v>
      </c>
      <c r="J68" s="351">
        <f t="shared" si="256"/>
        <v>0</v>
      </c>
      <c r="K68" s="351">
        <f t="shared" si="256"/>
        <v>10949.600000000002</v>
      </c>
      <c r="L68" s="351">
        <f t="shared" si="256"/>
        <v>11196.880000000001</v>
      </c>
      <c r="M68" s="351">
        <f t="shared" si="256"/>
        <v>8517.5900000000038</v>
      </c>
      <c r="N68" s="351">
        <f t="shared" si="256"/>
        <v>4808</v>
      </c>
      <c r="O68" s="351">
        <f t="shared" si="256"/>
        <v>15603.350000000004</v>
      </c>
      <c r="P68" s="351">
        <f t="shared" si="256"/>
        <v>10170.620000000003</v>
      </c>
      <c r="Q68" s="351">
        <f t="shared" si="256"/>
        <v>10356.34</v>
      </c>
      <c r="R68" s="351">
        <f t="shared" si="241"/>
        <v>12281.340000000004</v>
      </c>
      <c r="S68" s="351">
        <f t="shared" si="241"/>
        <v>9746.1000000000022</v>
      </c>
      <c r="T68" s="351">
        <f t="shared" si="241"/>
        <v>16066.73</v>
      </c>
      <c r="U68" s="351">
        <f t="shared" si="241"/>
        <v>4662.93</v>
      </c>
      <c r="V68" s="351">
        <f t="shared" si="241"/>
        <v>23675.65</v>
      </c>
      <c r="W68" s="351">
        <f t="shared" si="241"/>
        <v>11013.06</v>
      </c>
      <c r="X68" s="351">
        <f t="shared" si="241"/>
        <v>9350.3100000000013</v>
      </c>
      <c r="Y68" s="351">
        <f t="shared" si="241"/>
        <v>9103.5000000000018</v>
      </c>
      <c r="Z68" s="351">
        <f t="shared" si="241"/>
        <v>13264.08</v>
      </c>
      <c r="AA68" s="351">
        <f t="shared" si="241"/>
        <v>10907.880000000003</v>
      </c>
      <c r="AB68" s="351">
        <f t="shared" si="241"/>
        <v>2000.52</v>
      </c>
      <c r="AC68" s="351">
        <f t="shared" si="241"/>
        <v>3819.98</v>
      </c>
      <c r="AD68" s="351">
        <f t="shared" si="241"/>
        <v>15818.440000000002</v>
      </c>
      <c r="AE68" s="351">
        <f t="shared" si="241"/>
        <v>4676.8500000000004</v>
      </c>
      <c r="AF68" s="351">
        <f t="shared" si="241"/>
        <v>4745.42</v>
      </c>
      <c r="AG68" s="351">
        <f t="shared" si="241"/>
        <v>20118.480000000003</v>
      </c>
      <c r="AH68" s="351">
        <f t="shared" si="241"/>
        <v>0</v>
      </c>
      <c r="AI68" s="351">
        <f t="shared" si="241"/>
        <v>2936.99</v>
      </c>
      <c r="AJ68" s="351">
        <f t="shared" si="241"/>
        <v>9914.9800000000032</v>
      </c>
      <c r="AK68" s="351">
        <f t="shared" si="241"/>
        <v>3957.92</v>
      </c>
      <c r="AL68" s="351">
        <f t="shared" si="241"/>
        <v>0</v>
      </c>
      <c r="AM68" s="351">
        <f t="shared" si="241"/>
        <v>4981.3999999999996</v>
      </c>
      <c r="AN68" s="351">
        <f t="shared" si="241"/>
        <v>11215.950000000004</v>
      </c>
      <c r="AO68" s="351">
        <f t="shared" si="241"/>
        <v>20763.900000000001</v>
      </c>
      <c r="AP68" s="351">
        <f t="shared" si="241"/>
        <v>20094.41</v>
      </c>
      <c r="AQ68" s="351">
        <f t="shared" si="241"/>
        <v>0</v>
      </c>
      <c r="AR68" s="351">
        <f t="shared" si="241"/>
        <v>4682.8500000000004</v>
      </c>
      <c r="AS68" s="351">
        <f t="shared" si="241"/>
        <v>5897.0500000000029</v>
      </c>
      <c r="AT68" s="351">
        <f t="shared" si="241"/>
        <v>17343.870000000003</v>
      </c>
      <c r="AU68" s="351">
        <f t="shared" si="241"/>
        <v>7412.49</v>
      </c>
      <c r="AV68" s="351">
        <f t="shared" si="241"/>
        <v>19614.270000000004</v>
      </c>
      <c r="AW68" s="351">
        <f t="shared" si="241"/>
        <v>4641.13</v>
      </c>
      <c r="AX68" s="351">
        <f t="shared" si="241"/>
        <v>4828.8599999999997</v>
      </c>
      <c r="AY68" s="351">
        <f t="shared" si="241"/>
        <v>641.85</v>
      </c>
      <c r="AZ68" s="351">
        <f t="shared" si="241"/>
        <v>4828.8599999999997</v>
      </c>
      <c r="BA68" s="351">
        <f t="shared" si="241"/>
        <v>9940.369999999999</v>
      </c>
      <c r="BB68" s="351">
        <f t="shared" si="241"/>
        <v>1397.07</v>
      </c>
      <c r="BC68" s="351">
        <f t="shared" si="241"/>
        <v>18742.500000000004</v>
      </c>
      <c r="BD68" s="351">
        <f t="shared" si="241"/>
        <v>7848.6100000000006</v>
      </c>
      <c r="BE68" s="351">
        <f t="shared" si="241"/>
        <v>4703.7</v>
      </c>
      <c r="BF68" s="351">
        <f t="shared" si="241"/>
        <v>21494.74</v>
      </c>
      <c r="BG68" s="351">
        <f t="shared" si="241"/>
        <v>3122.85</v>
      </c>
      <c r="BH68" s="351">
        <f t="shared" si="241"/>
        <v>4743.7500000000027</v>
      </c>
      <c r="BI68" s="351">
        <f t="shared" si="241"/>
        <v>4801.57</v>
      </c>
      <c r="BJ68" s="351">
        <f t="shared" si="241"/>
        <v>7213.73</v>
      </c>
      <c r="BK68" s="351">
        <f t="shared" si="241"/>
        <v>4749.3500000000004</v>
      </c>
      <c r="BL68" s="351">
        <f t="shared" si="241"/>
        <v>13502.69</v>
      </c>
      <c r="BM68" s="351">
        <f t="shared" si="241"/>
        <v>2671.14</v>
      </c>
      <c r="BN68" s="351">
        <f t="shared" si="241"/>
        <v>4641.13</v>
      </c>
      <c r="BO68" s="351">
        <f t="shared" si="242"/>
        <v>4870.58</v>
      </c>
      <c r="BP68" s="351">
        <f t="shared" si="242"/>
        <v>10269.680000000002</v>
      </c>
      <c r="BQ68" s="351">
        <f t="shared" si="242"/>
        <v>19087.630000000005</v>
      </c>
      <c r="BR68" s="351">
        <f t="shared" si="242"/>
        <v>4842.090000000002</v>
      </c>
      <c r="BS68" s="351">
        <f t="shared" si="242"/>
        <v>3595.31</v>
      </c>
      <c r="BT68" s="351">
        <f t="shared" si="242"/>
        <v>4492.7100000000037</v>
      </c>
      <c r="BU68" s="351">
        <f t="shared" si="242"/>
        <v>23283.910000000003</v>
      </c>
      <c r="BV68" s="351">
        <f t="shared" si="242"/>
        <v>3227.44</v>
      </c>
      <c r="BW68" s="351">
        <f t="shared" si="242"/>
        <v>4588.9799999999996</v>
      </c>
      <c r="BX68" s="351">
        <f t="shared" si="242"/>
        <v>4933.1499999999996</v>
      </c>
      <c r="BY68" s="351">
        <f t="shared" si="242"/>
        <v>13066.200000000003</v>
      </c>
      <c r="BZ68" s="351">
        <f t="shared" si="242"/>
        <v>4836.2299999999996</v>
      </c>
      <c r="CA68" s="351">
        <f t="shared" si="242"/>
        <v>13387.5</v>
      </c>
      <c r="CB68" s="351">
        <f t="shared" si="242"/>
        <v>23157.630000000005</v>
      </c>
      <c r="CC68" s="351">
        <f t="shared" si="242"/>
        <v>3518.24</v>
      </c>
      <c r="CD68" s="351">
        <f t="shared" si="242"/>
        <v>23654.790000000005</v>
      </c>
      <c r="CE68" s="351">
        <f t="shared" si="242"/>
        <v>8297.7800000000025</v>
      </c>
      <c r="CF68" s="351">
        <f t="shared" si="242"/>
        <v>5135.3599999999997</v>
      </c>
      <c r="CG68" s="351">
        <f t="shared" si="242"/>
        <v>6824.8500000000022</v>
      </c>
      <c r="CH68" s="351">
        <f t="shared" si="242"/>
        <v>4755.8500000000004</v>
      </c>
      <c r="CI68" s="351">
        <f t="shared" si="242"/>
        <v>18207.000000000004</v>
      </c>
      <c r="CJ68" s="351">
        <f t="shared" si="242"/>
        <v>10181.050000000003</v>
      </c>
      <c r="CK68" s="351">
        <f t="shared" si="242"/>
        <v>2234.21</v>
      </c>
      <c r="CL68" s="351">
        <f t="shared" si="242"/>
        <v>18742.500000000004</v>
      </c>
      <c r="CM68" s="351">
        <f t="shared" si="242"/>
        <v>11088.500000000002</v>
      </c>
      <c r="CN68" s="351">
        <f t="shared" si="242"/>
        <v>4284.0000000000036</v>
      </c>
      <c r="CO68" s="351">
        <f t="shared" si="242"/>
        <v>13134.190000000004</v>
      </c>
      <c r="CP68" s="351">
        <f t="shared" si="242"/>
        <v>6104.7000000000035</v>
      </c>
      <c r="CQ68" s="351">
        <f t="shared" si="242"/>
        <v>4797.57</v>
      </c>
      <c r="CR68" s="351">
        <f t="shared" si="242"/>
        <v>19498.750000000004</v>
      </c>
      <c r="CS68" s="351">
        <f t="shared" si="242"/>
        <v>2449.4299999999998</v>
      </c>
      <c r="CT68" s="351">
        <f t="shared" si="242"/>
        <v>0</v>
      </c>
      <c r="CU68" s="351">
        <f t="shared" si="242"/>
        <v>18292.170000000002</v>
      </c>
      <c r="CV68" s="351">
        <f t="shared" si="242"/>
        <v>17564.400000000001</v>
      </c>
      <c r="CW68" s="351">
        <f t="shared" si="242"/>
        <v>23614.530000000002</v>
      </c>
      <c r="CX68" s="351">
        <f t="shared" si="242"/>
        <v>4849.8500000000004</v>
      </c>
      <c r="CY68" s="351">
        <f t="shared" si="242"/>
        <v>22213.15</v>
      </c>
      <c r="CZ68" s="351">
        <f t="shared" si="242"/>
        <v>4766.28</v>
      </c>
      <c r="DA68" s="351">
        <f t="shared" si="242"/>
        <v>16965.25</v>
      </c>
      <c r="DB68" s="351">
        <f t="shared" si="242"/>
        <v>4933.1499999999996</v>
      </c>
      <c r="DC68" s="351">
        <f t="shared" si="242"/>
        <v>4609.84</v>
      </c>
      <c r="DD68" s="351">
        <f t="shared" si="242"/>
        <v>5899.8600000000006</v>
      </c>
      <c r="DE68" s="351">
        <f t="shared" si="242"/>
        <v>4787.1400000000003</v>
      </c>
      <c r="DF68" s="351">
        <f t="shared" si="242"/>
        <v>4881.01</v>
      </c>
      <c r="DG68" s="351">
        <f t="shared" si="242"/>
        <v>4933.1499999999996</v>
      </c>
      <c r="DH68" s="351">
        <f t="shared" si="242"/>
        <v>20503.080000000002</v>
      </c>
      <c r="DI68" s="351">
        <f t="shared" si="242"/>
        <v>749.700000000003</v>
      </c>
      <c r="DJ68" s="351">
        <f t="shared" si="242"/>
        <v>22110.950000000004</v>
      </c>
      <c r="DK68" s="351">
        <f t="shared" si="242"/>
        <v>8394.4500000000007</v>
      </c>
      <c r="DL68" s="351">
        <f t="shared" si="242"/>
        <v>14031.830000000002</v>
      </c>
      <c r="DM68" s="351">
        <f t="shared" si="242"/>
        <v>2486.56</v>
      </c>
      <c r="DN68" s="351">
        <f t="shared" si="242"/>
        <v>10864.220000000003</v>
      </c>
      <c r="DO68" s="351">
        <f t="shared" si="242"/>
        <v>23404.490000000005</v>
      </c>
      <c r="DP68" s="351">
        <f t="shared" si="242"/>
        <v>321.30000000000268</v>
      </c>
      <c r="DQ68" s="351">
        <f t="shared" si="242"/>
        <v>23425.350000000006</v>
      </c>
      <c r="DR68" s="351">
        <f t="shared" si="242"/>
        <v>4641.13</v>
      </c>
      <c r="DS68" s="351">
        <f t="shared" si="242"/>
        <v>23604.930000000004</v>
      </c>
      <c r="DT68" s="351">
        <f t="shared" si="242"/>
        <v>14741.690000000004</v>
      </c>
      <c r="DU68" s="351">
        <f t="shared" si="242"/>
        <v>0</v>
      </c>
      <c r="DV68" s="351">
        <f t="shared" si="242"/>
        <v>7550.8800000000028</v>
      </c>
      <c r="DW68" s="351">
        <f t="shared" si="242"/>
        <v>21771.110000000004</v>
      </c>
      <c r="DX68" s="351">
        <f t="shared" si="242"/>
        <v>8568.0000000000036</v>
      </c>
      <c r="DY68" s="351">
        <f t="shared" si="242"/>
        <v>6999.1500000000033</v>
      </c>
      <c r="DZ68" s="351">
        <f t="shared" si="242"/>
        <v>15147.36</v>
      </c>
      <c r="EA68" s="351">
        <f t="shared" si="243"/>
        <v>15285.25</v>
      </c>
      <c r="EB68" s="351">
        <f t="shared" si="243"/>
        <v>9521.380000000001</v>
      </c>
      <c r="EC68" s="351">
        <f t="shared" si="243"/>
        <v>12239.620000000004</v>
      </c>
      <c r="ED68" s="351">
        <f t="shared" si="243"/>
        <v>1969.700000000001</v>
      </c>
      <c r="EE68" s="351">
        <f t="shared" si="243"/>
        <v>7284.5300000000025</v>
      </c>
      <c r="EF68" s="351">
        <f t="shared" si="243"/>
        <v>23435.780000000002</v>
      </c>
      <c r="EG68" s="351">
        <f t="shared" si="243"/>
        <v>17774.32</v>
      </c>
      <c r="EH68" s="351">
        <f t="shared" si="243"/>
        <v>13603.43</v>
      </c>
      <c r="EI68" s="351">
        <f t="shared" si="243"/>
        <v>4766.28</v>
      </c>
      <c r="EJ68" s="351">
        <f t="shared" si="243"/>
        <v>12374.080000000002</v>
      </c>
      <c r="EK68" s="351">
        <f t="shared" si="243"/>
        <v>10241.619999999999</v>
      </c>
      <c r="EL68" s="351">
        <f t="shared" si="243"/>
        <v>14159.790000000003</v>
      </c>
      <c r="EM68" s="351">
        <f t="shared" si="243"/>
        <v>2872.85</v>
      </c>
      <c r="EN68" s="351">
        <f t="shared" si="243"/>
        <v>9802.7900000000009</v>
      </c>
      <c r="EO68" s="351">
        <f t="shared" si="243"/>
        <v>13695.030000000002</v>
      </c>
      <c r="EP68" s="351">
        <f t="shared" si="243"/>
        <v>4745.42</v>
      </c>
      <c r="EQ68" s="351">
        <f t="shared" si="243"/>
        <v>1071.0000000000009</v>
      </c>
      <c r="ER68" s="351">
        <f t="shared" si="243"/>
        <v>4722.3500000000004</v>
      </c>
      <c r="ES68" s="351">
        <f t="shared" si="243"/>
        <v>5495.1200000000026</v>
      </c>
      <c r="ET68" s="351">
        <f t="shared" si="243"/>
        <v>4588.9799999999996</v>
      </c>
      <c r="EU68" s="351">
        <f t="shared" si="243"/>
        <v>0</v>
      </c>
      <c r="EV68" s="351">
        <f t="shared" si="243"/>
        <v>2758.54</v>
      </c>
      <c r="EW68" s="351">
        <f t="shared" si="243"/>
        <v>4009.12</v>
      </c>
      <c r="EX68" s="351">
        <f t="shared" si="243"/>
        <v>4588.9799999999996</v>
      </c>
      <c r="EY68" s="351">
        <f t="shared" si="243"/>
        <v>2092.6799999999998</v>
      </c>
      <c r="EZ68" s="351">
        <f t="shared" si="243"/>
        <v>4734.99</v>
      </c>
      <c r="FA68" s="351">
        <f t="shared" si="243"/>
        <v>4933.1499999999996</v>
      </c>
      <c r="FB68" s="351">
        <f t="shared" si="243"/>
        <v>4870.58</v>
      </c>
      <c r="FC68" s="351">
        <f t="shared" si="243"/>
        <v>2327.5100000000002</v>
      </c>
      <c r="FD68" s="351">
        <f t="shared" si="243"/>
        <v>13442.610000000004</v>
      </c>
      <c r="FE68" s="351">
        <f t="shared" si="243"/>
        <v>16845.440000000002</v>
      </c>
      <c r="FF68" s="351">
        <f t="shared" si="243"/>
        <v>8953.61</v>
      </c>
      <c r="FG68" s="351">
        <f t="shared" si="243"/>
        <v>18357.550000000003</v>
      </c>
      <c r="FH68" s="351">
        <f t="shared" si="243"/>
        <v>5892.4900000000025</v>
      </c>
      <c r="FI68" s="351">
        <f t="shared" si="243"/>
        <v>23623.510000000002</v>
      </c>
      <c r="FJ68" s="351">
        <f t="shared" si="243"/>
        <v>17915.920000000002</v>
      </c>
      <c r="FK68" s="351">
        <f t="shared" si="243"/>
        <v>7532.83</v>
      </c>
      <c r="FL68" s="351">
        <f t="shared" si="243"/>
        <v>2994.84</v>
      </c>
      <c r="FM68" s="351">
        <f t="shared" si="243"/>
        <v>3174.19</v>
      </c>
      <c r="FN68" s="351">
        <f t="shared" si="243"/>
        <v>9889.0300000000025</v>
      </c>
      <c r="FO68" s="351">
        <f t="shared" si="243"/>
        <v>10144.950000000003</v>
      </c>
      <c r="FP68" s="351">
        <f t="shared" si="243"/>
        <v>17462.150000000005</v>
      </c>
      <c r="FQ68" s="351">
        <f t="shared" si="243"/>
        <v>11881.039999999999</v>
      </c>
      <c r="FR68" s="351">
        <f t="shared" si="243"/>
        <v>6334.1200000000035</v>
      </c>
      <c r="FS68" s="351">
        <f t="shared" si="243"/>
        <v>15432.34</v>
      </c>
      <c r="FT68" s="351">
        <f t="shared" si="243"/>
        <v>2240.65</v>
      </c>
      <c r="FU68" s="351">
        <f t="shared" si="243"/>
        <v>2349.62</v>
      </c>
      <c r="FV68" s="351">
        <f t="shared" si="243"/>
        <v>6812.4800000000032</v>
      </c>
      <c r="FW68" s="351">
        <f t="shared" si="243"/>
        <v>23564.750000000004</v>
      </c>
      <c r="FX68" s="351">
        <f t="shared" si="243"/>
        <v>0</v>
      </c>
      <c r="FY68" s="351">
        <f t="shared" si="243"/>
        <v>5043.08</v>
      </c>
      <c r="FZ68" s="351">
        <f t="shared" si="243"/>
        <v>6918.7100000000019</v>
      </c>
      <c r="GA68" s="351">
        <f t="shared" si="243"/>
        <v>2724.33</v>
      </c>
      <c r="GB68" s="351">
        <f t="shared" si="243"/>
        <v>13441.380000000001</v>
      </c>
      <c r="GC68" s="351">
        <f t="shared" si="243"/>
        <v>4933.1499999999996</v>
      </c>
      <c r="GD68" s="351">
        <f t="shared" si="243"/>
        <v>16442.990000000002</v>
      </c>
      <c r="GE68" s="351">
        <f t="shared" si="243"/>
        <v>4000.84</v>
      </c>
      <c r="GF68" s="351">
        <f t="shared" si="243"/>
        <v>0</v>
      </c>
      <c r="GG68" s="351">
        <f t="shared" si="243"/>
        <v>18833.28</v>
      </c>
      <c r="GH68" s="351">
        <f t="shared" si="243"/>
        <v>23540.070000000003</v>
      </c>
      <c r="GI68" s="351">
        <f t="shared" si="243"/>
        <v>11496.680000000004</v>
      </c>
      <c r="GJ68" s="351">
        <f t="shared" si="243"/>
        <v>23496.790000000005</v>
      </c>
      <c r="GK68" s="351">
        <f t="shared" si="243"/>
        <v>14565.600000000004</v>
      </c>
      <c r="GL68" s="351">
        <f t="shared" si="243"/>
        <v>6753.850000000004</v>
      </c>
      <c r="GM68" s="351">
        <f t="shared" si="244"/>
        <v>11503.150000000005</v>
      </c>
      <c r="GN68" s="351">
        <f t="shared" si="244"/>
        <v>14115.27</v>
      </c>
      <c r="GO68" s="351">
        <f t="shared" si="244"/>
        <v>18067.54</v>
      </c>
      <c r="GP68" s="351">
        <f t="shared" si="244"/>
        <v>21035.530000000002</v>
      </c>
      <c r="GQ68" s="351">
        <f t="shared" si="244"/>
        <v>7711.2000000000025</v>
      </c>
      <c r="GR68" s="351">
        <f t="shared" si="244"/>
        <v>12522</v>
      </c>
      <c r="GS68" s="351">
        <f t="shared" si="244"/>
        <v>20985.710000000003</v>
      </c>
      <c r="GT68" s="351">
        <f t="shared" si="244"/>
        <v>10033.780000000004</v>
      </c>
      <c r="GU68" s="351">
        <f t="shared" si="244"/>
        <v>4933.1499999999996</v>
      </c>
      <c r="GV68" s="351">
        <f t="shared" si="244"/>
        <v>8032.5</v>
      </c>
      <c r="GW68" s="351">
        <f t="shared" si="244"/>
        <v>17069.550000000003</v>
      </c>
      <c r="GX68" s="351">
        <f t="shared" si="244"/>
        <v>4766.28</v>
      </c>
      <c r="GY68" s="351">
        <f t="shared" si="244"/>
        <v>3427.200000000003</v>
      </c>
      <c r="GZ68" s="351">
        <f t="shared" si="244"/>
        <v>4378.1400000000003</v>
      </c>
      <c r="HA68" s="351">
        <f t="shared" si="244"/>
        <v>10293.76</v>
      </c>
      <c r="HB68" s="351">
        <f t="shared" si="244"/>
        <v>0</v>
      </c>
      <c r="HC68" s="351">
        <f t="shared" si="244"/>
        <v>4054.67</v>
      </c>
      <c r="HD68" s="351">
        <f t="shared" si="244"/>
        <v>0</v>
      </c>
      <c r="HE68" s="351">
        <f t="shared" si="244"/>
        <v>1540.1</v>
      </c>
      <c r="HF68" s="351">
        <f t="shared" si="244"/>
        <v>18075.169999999998</v>
      </c>
      <c r="HG68" s="351">
        <f t="shared" si="244"/>
        <v>20687.47</v>
      </c>
      <c r="HH68" s="351">
        <f t="shared" si="244"/>
        <v>107.10000000000247</v>
      </c>
      <c r="HI68" s="351">
        <f t="shared" si="244"/>
        <v>18004.960000000003</v>
      </c>
      <c r="HJ68" s="351">
        <f t="shared" si="244"/>
        <v>4693.28</v>
      </c>
      <c r="HK68" s="351">
        <f t="shared" si="244"/>
        <v>5017.76</v>
      </c>
      <c r="HL68" s="351">
        <f t="shared" si="244"/>
        <v>0</v>
      </c>
      <c r="HM68" s="351">
        <f t="shared" si="244"/>
        <v>4682.8500000000004</v>
      </c>
      <c r="HN68" s="351">
        <f t="shared" si="244"/>
        <v>4291.430000000003</v>
      </c>
      <c r="HO68" s="351">
        <f t="shared" si="244"/>
        <v>20178.540000000005</v>
      </c>
      <c r="HP68" s="351">
        <f t="shared" si="244"/>
        <v>0</v>
      </c>
      <c r="HQ68" s="351">
        <f t="shared" si="244"/>
        <v>16602.230000000003</v>
      </c>
      <c r="HR68" s="351">
        <f t="shared" si="244"/>
        <v>14487.460000000003</v>
      </c>
      <c r="HS68" s="351">
        <f t="shared" si="244"/>
        <v>22814.030000000006</v>
      </c>
      <c r="HT68" s="351">
        <f t="shared" si="244"/>
        <v>4588.9799999999996</v>
      </c>
      <c r="HU68" s="351">
        <f t="shared" si="244"/>
        <v>9243.6200000000044</v>
      </c>
      <c r="HV68" s="351">
        <f t="shared" si="244"/>
        <v>4839.29</v>
      </c>
      <c r="HW68" s="351">
        <f t="shared" si="244"/>
        <v>11918.74</v>
      </c>
      <c r="HX68" s="351">
        <f t="shared" si="244"/>
        <v>7824.85</v>
      </c>
      <c r="HY68" s="351">
        <f t="shared" si="244"/>
        <v>4586.7100000000009</v>
      </c>
      <c r="HZ68" s="351">
        <f t="shared" si="244"/>
        <v>2541.08</v>
      </c>
      <c r="IA68" s="351">
        <f t="shared" si="244"/>
        <v>10388.700000000003</v>
      </c>
      <c r="IB68" s="351">
        <f t="shared" si="244"/>
        <v>0</v>
      </c>
      <c r="IC68" s="351">
        <f t="shared" si="244"/>
        <v>4776.71</v>
      </c>
      <c r="ID68" s="351">
        <f t="shared" si="244"/>
        <v>4682.8500000000004</v>
      </c>
      <c r="IE68" s="351">
        <f t="shared" si="244"/>
        <v>6116.5800000000027</v>
      </c>
      <c r="IF68" s="351">
        <f t="shared" si="244"/>
        <v>14335.080000000002</v>
      </c>
      <c r="IG68" s="351">
        <f t="shared" si="244"/>
        <v>17093.210000000003</v>
      </c>
      <c r="IH68" s="351">
        <f t="shared" si="244"/>
        <v>7872.18</v>
      </c>
      <c r="II68" s="351">
        <f t="shared" si="244"/>
        <v>22348.74</v>
      </c>
      <c r="IJ68" s="351">
        <f t="shared" si="244"/>
        <v>15796.060000000001</v>
      </c>
      <c r="IK68" s="351">
        <f t="shared" si="244"/>
        <v>1606.5000000000039</v>
      </c>
      <c r="IL68" s="351">
        <f t="shared" si="244"/>
        <v>4766.28</v>
      </c>
      <c r="IM68" s="351">
        <f t="shared" si="244"/>
        <v>2356.2000000000021</v>
      </c>
      <c r="IN68" s="351">
        <f t="shared" si="244"/>
        <v>375.5</v>
      </c>
      <c r="IO68" s="351">
        <f t="shared" si="244"/>
        <v>2602.37</v>
      </c>
      <c r="IP68" s="351">
        <f t="shared" si="244"/>
        <v>9486.3100000000013</v>
      </c>
      <c r="IQ68" s="351">
        <f t="shared" si="244"/>
        <v>5575.75</v>
      </c>
      <c r="IR68" s="351">
        <f t="shared" si="244"/>
        <v>4714.13</v>
      </c>
      <c r="IS68" s="351">
        <f t="shared" si="244"/>
        <v>5173.8200000000006</v>
      </c>
      <c r="IT68" s="351">
        <f t="shared" si="244"/>
        <v>4766.28</v>
      </c>
      <c r="IU68" s="351">
        <f t="shared" si="244"/>
        <v>23477.490000000005</v>
      </c>
      <c r="IV68" s="351">
        <f t="shared" si="244"/>
        <v>749.700000000003</v>
      </c>
      <c r="IW68" s="351">
        <f t="shared" si="244"/>
        <v>13251.869999999999</v>
      </c>
      <c r="IX68" s="351">
        <f t="shared" si="244"/>
        <v>4797.57</v>
      </c>
      <c r="IY68" s="351">
        <f t="shared" si="245"/>
        <v>4808</v>
      </c>
      <c r="IZ68" s="351">
        <f t="shared" si="245"/>
        <v>992.19</v>
      </c>
      <c r="JA68" s="351">
        <f t="shared" si="245"/>
        <v>6699.800000000002</v>
      </c>
      <c r="JB68" s="351">
        <f t="shared" si="245"/>
        <v>0</v>
      </c>
      <c r="JC68" s="351">
        <f t="shared" si="245"/>
        <v>4933.1499999999996</v>
      </c>
      <c r="JD68" s="351">
        <f t="shared" si="245"/>
        <v>12530.700000000004</v>
      </c>
      <c r="JE68" s="351">
        <f t="shared" si="245"/>
        <v>4933.1499999999996</v>
      </c>
      <c r="JF68" s="351">
        <f t="shared" si="245"/>
        <v>15525.620000000003</v>
      </c>
      <c r="JG68" s="351">
        <f t="shared" si="245"/>
        <v>17396.460000000006</v>
      </c>
      <c r="JH68" s="351">
        <f t="shared" si="245"/>
        <v>7046.6699999999992</v>
      </c>
      <c r="JI68" s="351">
        <f t="shared" si="245"/>
        <v>18742.500000000004</v>
      </c>
      <c r="JJ68" s="351">
        <f t="shared" si="245"/>
        <v>14914.79</v>
      </c>
      <c r="JK68" s="351">
        <f t="shared" si="245"/>
        <v>11783.449999999999</v>
      </c>
      <c r="JL68" s="351">
        <f t="shared" si="245"/>
        <v>7289.3500000000022</v>
      </c>
      <c r="JM68" s="351">
        <f t="shared" si="245"/>
        <v>0</v>
      </c>
      <c r="JN68" s="351">
        <f t="shared" si="245"/>
        <v>4661.99</v>
      </c>
      <c r="JO68" s="351">
        <f t="shared" si="245"/>
        <v>4588.9799999999996</v>
      </c>
      <c r="JP68" s="351">
        <f t="shared" si="245"/>
        <v>11077.560000000001</v>
      </c>
      <c r="JQ68" s="351">
        <f t="shared" si="245"/>
        <v>4703.7</v>
      </c>
      <c r="JR68" s="351">
        <f t="shared" si="245"/>
        <v>16518.800000000003</v>
      </c>
      <c r="JS68" s="351">
        <f t="shared" si="245"/>
        <v>4108.72</v>
      </c>
      <c r="JT68" s="351">
        <f t="shared" si="245"/>
        <v>17061.920000000006</v>
      </c>
      <c r="JU68" s="351">
        <f t="shared" si="245"/>
        <v>21298.590000000004</v>
      </c>
      <c r="JV68" s="351">
        <f t="shared" si="245"/>
        <v>341.25</v>
      </c>
      <c r="JW68" s="351">
        <f t="shared" si="245"/>
        <v>0</v>
      </c>
      <c r="JX68" s="351">
        <f t="shared" si="245"/>
        <v>4639.1000000000004</v>
      </c>
      <c r="JY68" s="351">
        <f t="shared" si="245"/>
        <v>8193.1500000000015</v>
      </c>
      <c r="JZ68" s="351">
        <f t="shared" si="245"/>
        <v>3014.96</v>
      </c>
      <c r="KA68" s="351">
        <f t="shared" si="245"/>
        <v>8933.7500000000036</v>
      </c>
      <c r="KB68" s="351">
        <f t="shared" si="245"/>
        <v>16499.95</v>
      </c>
      <c r="KC68" s="351">
        <f t="shared" si="245"/>
        <v>4766.28</v>
      </c>
      <c r="KD68" s="351">
        <f t="shared" si="245"/>
        <v>6211.8000000000011</v>
      </c>
      <c r="KE68" s="351">
        <f t="shared" si="245"/>
        <v>4707.54</v>
      </c>
      <c r="KF68" s="351">
        <f t="shared" si="245"/>
        <v>10985.710000000003</v>
      </c>
      <c r="KG68" s="351">
        <f t="shared" si="245"/>
        <v>4284.0000000000036</v>
      </c>
      <c r="KH68" s="351">
        <f t="shared" si="245"/>
        <v>8690.0700000000033</v>
      </c>
      <c r="KI68" s="351">
        <f t="shared" si="245"/>
        <v>17385.390000000003</v>
      </c>
      <c r="KJ68" s="351">
        <f t="shared" si="245"/>
        <v>8253.25</v>
      </c>
      <c r="KK68" s="351">
        <f t="shared" si="245"/>
        <v>4693.28</v>
      </c>
      <c r="KL68" s="351">
        <f t="shared" si="245"/>
        <v>3589.22</v>
      </c>
      <c r="KM68" s="351">
        <f t="shared" si="245"/>
        <v>17655.18</v>
      </c>
      <c r="KN68" s="351">
        <f t="shared" si="245"/>
        <v>8675.1</v>
      </c>
      <c r="KO68" s="351">
        <f t="shared" si="245"/>
        <v>7326.2500000000027</v>
      </c>
      <c r="KP68" s="351">
        <f t="shared" si="245"/>
        <v>5913.0900000000029</v>
      </c>
      <c r="KQ68" s="351">
        <f t="shared" si="245"/>
        <v>2853.81</v>
      </c>
      <c r="KR68" s="351">
        <f t="shared" si="245"/>
        <v>4776.71</v>
      </c>
      <c r="KS68" s="351">
        <f t="shared" si="245"/>
        <v>13049.88</v>
      </c>
      <c r="KT68" s="351">
        <f t="shared" si="245"/>
        <v>15638.330000000002</v>
      </c>
      <c r="KU68" s="351">
        <f t="shared" si="245"/>
        <v>6673.2200000000021</v>
      </c>
      <c r="KV68" s="351">
        <f t="shared" si="245"/>
        <v>22599.830000000005</v>
      </c>
      <c r="KW68" s="351">
        <f t="shared" si="245"/>
        <v>21809.620000000003</v>
      </c>
      <c r="KX68" s="351">
        <f t="shared" si="245"/>
        <v>8742.6200000000008</v>
      </c>
      <c r="KY68" s="351">
        <f t="shared" si="245"/>
        <v>22156.250000000004</v>
      </c>
      <c r="KZ68" s="351">
        <f t="shared" si="245"/>
        <v>4412.4799999999996</v>
      </c>
      <c r="LA68" s="351">
        <f t="shared" si="245"/>
        <v>8872.9800000000032</v>
      </c>
      <c r="LB68" s="351">
        <f t="shared" si="245"/>
        <v>4620.2700000000004</v>
      </c>
      <c r="LC68" s="351">
        <f t="shared" si="245"/>
        <v>6192.6800000000012</v>
      </c>
      <c r="LD68" s="351">
        <f t="shared" si="245"/>
        <v>2309.31</v>
      </c>
      <c r="LE68" s="351">
        <f t="shared" si="245"/>
        <v>4933.1499999999996</v>
      </c>
      <c r="LF68" s="351">
        <f t="shared" si="245"/>
        <v>4600.2</v>
      </c>
      <c r="LG68" s="351">
        <f t="shared" si="245"/>
        <v>21173.160000000003</v>
      </c>
      <c r="LH68" s="351">
        <f t="shared" si="245"/>
        <v>12004.560000000005</v>
      </c>
      <c r="LI68" s="351">
        <f t="shared" si="245"/>
        <v>738.15</v>
      </c>
      <c r="LJ68" s="351">
        <f t="shared" si="245"/>
        <v>5993.7200000000012</v>
      </c>
      <c r="LK68" s="351">
        <f t="shared" si="246"/>
        <v>877.12</v>
      </c>
      <c r="LL68" s="351">
        <f t="shared" si="246"/>
        <v>9596.2100000000028</v>
      </c>
      <c r="LM68" s="351">
        <f t="shared" si="246"/>
        <v>4803.1799999999994</v>
      </c>
      <c r="LN68" s="351">
        <f t="shared" si="246"/>
        <v>7391.63</v>
      </c>
      <c r="LO68" s="351">
        <f t="shared" si="246"/>
        <v>1628.25</v>
      </c>
      <c r="LP68" s="351">
        <f t="shared" si="246"/>
        <v>4818.43</v>
      </c>
      <c r="LQ68" s="351">
        <f t="shared" si="246"/>
        <v>4839.29</v>
      </c>
      <c r="LR68" s="351">
        <f t="shared" si="246"/>
        <v>4819.53</v>
      </c>
      <c r="LS68" s="351">
        <f t="shared" si="246"/>
        <v>10131.709999999999</v>
      </c>
      <c r="LT68" s="351">
        <f t="shared" si="246"/>
        <v>922.74</v>
      </c>
      <c r="LU68" s="351">
        <f t="shared" si="246"/>
        <v>1201.5999999999999</v>
      </c>
      <c r="LV68" s="351">
        <f t="shared" si="246"/>
        <v>1296.29</v>
      </c>
      <c r="LW68" s="351">
        <f t="shared" si="246"/>
        <v>4724.5600000000004</v>
      </c>
      <c r="LX68" s="351">
        <f t="shared" si="246"/>
        <v>0</v>
      </c>
      <c r="LY68" s="351">
        <f t="shared" si="246"/>
        <v>4933.1499999999996</v>
      </c>
      <c r="LZ68" s="351">
        <f t="shared" si="246"/>
        <v>4787.1400000000003</v>
      </c>
      <c r="MA68" s="351">
        <f t="shared" si="246"/>
        <v>18601.330000000002</v>
      </c>
      <c r="MB68" s="351">
        <f t="shared" si="246"/>
        <v>3836.8</v>
      </c>
      <c r="MC68" s="351">
        <f t="shared" si="246"/>
        <v>4661.99</v>
      </c>
      <c r="MD68" s="351">
        <f t="shared" si="246"/>
        <v>23425.350000000006</v>
      </c>
      <c r="ME68" s="351">
        <f t="shared" si="246"/>
        <v>18742.500000000004</v>
      </c>
      <c r="MF68" s="351">
        <f t="shared" si="246"/>
        <v>2784.6000000000026</v>
      </c>
      <c r="MG68" s="351">
        <f t="shared" si="246"/>
        <v>18683.170000000006</v>
      </c>
      <c r="MH68" s="351">
        <f t="shared" si="246"/>
        <v>4755.8500000000004</v>
      </c>
      <c r="MI68" s="351">
        <f t="shared" si="246"/>
        <v>14883.02</v>
      </c>
      <c r="MJ68" s="351">
        <f t="shared" si="246"/>
        <v>5997.6</v>
      </c>
      <c r="MK68" s="351">
        <f t="shared" si="246"/>
        <v>13454.620000000003</v>
      </c>
      <c r="ML68" s="351">
        <f t="shared" si="246"/>
        <v>4933.1499999999996</v>
      </c>
      <c r="MM68" s="351">
        <f t="shared" si="246"/>
        <v>18202.140000000003</v>
      </c>
      <c r="MN68" s="351">
        <f t="shared" si="246"/>
        <v>0</v>
      </c>
      <c r="MO68" s="351">
        <f t="shared" si="246"/>
        <v>4860.1499999999996</v>
      </c>
      <c r="MP68" s="351">
        <f t="shared" si="246"/>
        <v>4615.42</v>
      </c>
      <c r="MQ68" s="351">
        <f t="shared" si="246"/>
        <v>23456.630000000005</v>
      </c>
      <c r="MR68" s="351">
        <f t="shared" si="246"/>
        <v>19925.14</v>
      </c>
      <c r="MS68" s="351">
        <f t="shared" si="246"/>
        <v>4859.01</v>
      </c>
      <c r="MT68" s="351">
        <f t="shared" si="246"/>
        <v>16499.95</v>
      </c>
      <c r="MU68" s="351">
        <f t="shared" si="246"/>
        <v>14342.700000000004</v>
      </c>
      <c r="MV68" s="351">
        <f t="shared" si="246"/>
        <v>8825.6500000000051</v>
      </c>
      <c r="MW68" s="351">
        <f t="shared" si="246"/>
        <v>14326.670000000002</v>
      </c>
      <c r="MX68" s="351">
        <f t="shared" si="246"/>
        <v>21916.670000000006</v>
      </c>
      <c r="MY68" s="351">
        <f t="shared" si="246"/>
        <v>4714.13</v>
      </c>
      <c r="MZ68" s="351">
        <f t="shared" si="246"/>
        <v>2265.36</v>
      </c>
      <c r="NA68" s="351">
        <f t="shared" si="246"/>
        <v>18174.64</v>
      </c>
      <c r="NB68" s="351">
        <f t="shared" si="246"/>
        <v>18208.730000000003</v>
      </c>
      <c r="NC68" s="351">
        <f t="shared" si="246"/>
        <v>4837.46</v>
      </c>
      <c r="ND68" s="351">
        <f t="shared" si="246"/>
        <v>23477.490000000005</v>
      </c>
      <c r="NE68" s="351">
        <f t="shared" si="246"/>
        <v>6945.1800000000021</v>
      </c>
      <c r="NF68" s="351">
        <f t="shared" si="246"/>
        <v>4891.4399999999996</v>
      </c>
      <c r="NG68" s="351">
        <f t="shared" si="246"/>
        <v>4776.71</v>
      </c>
      <c r="NH68" s="351">
        <f t="shared" si="246"/>
        <v>11040.66</v>
      </c>
      <c r="NI68" s="351">
        <f t="shared" si="246"/>
        <v>14122.060000000001</v>
      </c>
      <c r="NJ68" s="351">
        <f t="shared" si="246"/>
        <v>23508.780000000002</v>
      </c>
      <c r="NK68" s="351">
        <f t="shared" si="246"/>
        <v>4734.99</v>
      </c>
      <c r="NL68" s="351">
        <f t="shared" si="246"/>
        <v>14692.490000000005</v>
      </c>
      <c r="NM68" s="351">
        <f t="shared" si="246"/>
        <v>3332.91</v>
      </c>
      <c r="NN68" s="351">
        <f t="shared" si="246"/>
        <v>14705.720000000001</v>
      </c>
      <c r="NO68" s="351">
        <f t="shared" si="246"/>
        <v>15304.660000000002</v>
      </c>
      <c r="NP68" s="351">
        <f t="shared" si="246"/>
        <v>4787.1400000000003</v>
      </c>
      <c r="NQ68" s="351">
        <f t="shared" si="246"/>
        <v>3088.66</v>
      </c>
      <c r="NR68" s="351">
        <f t="shared" si="246"/>
        <v>9980.09</v>
      </c>
      <c r="NS68" s="351">
        <f t="shared" si="246"/>
        <v>1569.38</v>
      </c>
      <c r="NT68" s="351">
        <f t="shared" si="246"/>
        <v>11894.650000000003</v>
      </c>
      <c r="NU68" s="351">
        <f t="shared" si="246"/>
        <v>9752.6500000000015</v>
      </c>
      <c r="NV68" s="351">
        <f t="shared" si="246"/>
        <v>4588.9799999999996</v>
      </c>
      <c r="NW68" s="351">
        <f t="shared" si="247"/>
        <v>22479.500000000004</v>
      </c>
      <c r="NX68" s="351">
        <f t="shared" si="247"/>
        <v>10495.210000000003</v>
      </c>
      <c r="NY68" s="351">
        <f t="shared" si="247"/>
        <v>1460.01</v>
      </c>
      <c r="NZ68" s="351">
        <f t="shared" si="247"/>
        <v>803.61</v>
      </c>
      <c r="OA68" s="351">
        <f t="shared" si="247"/>
        <v>4891.4399999999996</v>
      </c>
      <c r="OB68" s="351">
        <f t="shared" si="247"/>
        <v>6785.2900000000009</v>
      </c>
      <c r="OC68" s="351">
        <f t="shared" si="247"/>
        <v>23644.370000000003</v>
      </c>
      <c r="OD68" s="351">
        <f t="shared" si="247"/>
        <v>12874.590000000002</v>
      </c>
      <c r="OE68" s="351">
        <f t="shared" si="247"/>
        <v>21899.480000000003</v>
      </c>
      <c r="OF68" s="351">
        <f t="shared" si="247"/>
        <v>4860.1499999999996</v>
      </c>
      <c r="OG68" s="351">
        <f t="shared" si="247"/>
        <v>7182.2499999999991</v>
      </c>
      <c r="OH68" s="351">
        <f t="shared" si="247"/>
        <v>11459.700000000003</v>
      </c>
      <c r="OI68" s="351">
        <f t="shared" si="247"/>
        <v>0</v>
      </c>
      <c r="OJ68" s="351">
        <f t="shared" si="247"/>
        <v>4797.57</v>
      </c>
      <c r="OK68" s="351">
        <f t="shared" si="247"/>
        <v>3105.9000000000005</v>
      </c>
      <c r="OL68" s="351">
        <f t="shared" si="247"/>
        <v>13933.18</v>
      </c>
      <c r="OM68" s="351">
        <f t="shared" si="247"/>
        <v>18665.62</v>
      </c>
      <c r="ON68" s="351">
        <f t="shared" si="247"/>
        <v>3631.61</v>
      </c>
      <c r="OO68" s="351">
        <f t="shared" si="247"/>
        <v>4637.66</v>
      </c>
      <c r="OP68" s="351">
        <f t="shared" si="247"/>
        <v>14500.130000000001</v>
      </c>
      <c r="OQ68" s="351">
        <f t="shared" si="247"/>
        <v>22955.230000000003</v>
      </c>
      <c r="OR68" s="351">
        <f t="shared" si="247"/>
        <v>405.43</v>
      </c>
      <c r="OS68" s="351">
        <f t="shared" si="247"/>
        <v>11623.490000000003</v>
      </c>
      <c r="OT68" s="351">
        <f t="shared" si="247"/>
        <v>223.26</v>
      </c>
      <c r="OU68" s="351">
        <f t="shared" si="247"/>
        <v>6286.5400000000018</v>
      </c>
      <c r="OV68" s="351">
        <f t="shared" si="247"/>
        <v>20965.440000000002</v>
      </c>
      <c r="OW68" s="351">
        <f t="shared" si="247"/>
        <v>4693.28</v>
      </c>
      <c r="OX68" s="351">
        <f t="shared" si="247"/>
        <v>6196.9800000000023</v>
      </c>
      <c r="OY68" s="351">
        <f t="shared" si="247"/>
        <v>3025.5</v>
      </c>
      <c r="OZ68" s="351">
        <f t="shared" si="247"/>
        <v>11678.440000000002</v>
      </c>
      <c r="PA68" s="351">
        <f t="shared" si="247"/>
        <v>15870.460000000001</v>
      </c>
      <c r="PB68" s="351">
        <f t="shared" si="247"/>
        <v>5541.3000000000011</v>
      </c>
      <c r="PC68" s="351">
        <f t="shared" si="247"/>
        <v>13229.990000000003</v>
      </c>
      <c r="PD68" s="351">
        <f t="shared" si="247"/>
        <v>21656.840000000004</v>
      </c>
      <c r="PE68" s="351">
        <f t="shared" si="247"/>
        <v>4849.72</v>
      </c>
      <c r="PF68" s="351">
        <f t="shared" si="247"/>
        <v>22497.550000000003</v>
      </c>
      <c r="PG68" s="351">
        <f t="shared" si="247"/>
        <v>14090.790000000005</v>
      </c>
      <c r="PH68" s="351">
        <f t="shared" si="247"/>
        <v>8496.7300000000032</v>
      </c>
      <c r="PI68" s="351">
        <f t="shared" si="247"/>
        <v>16963.64</v>
      </c>
      <c r="PJ68" s="351">
        <f t="shared" si="247"/>
        <v>5454.1900000000023</v>
      </c>
      <c r="PK68" s="351">
        <f t="shared" si="247"/>
        <v>1218.660000000001</v>
      </c>
      <c r="PL68" s="351">
        <f t="shared" si="247"/>
        <v>22925.950000000004</v>
      </c>
      <c r="PM68" s="351">
        <f t="shared" si="247"/>
        <v>11384.720000000001</v>
      </c>
      <c r="PN68" s="351">
        <f t="shared" si="247"/>
        <v>4724.5600000000004</v>
      </c>
      <c r="PO68" s="351">
        <f t="shared" si="247"/>
        <v>4734.99</v>
      </c>
      <c r="PP68" s="351">
        <f t="shared" si="247"/>
        <v>0</v>
      </c>
      <c r="PQ68" s="351">
        <f t="shared" si="247"/>
        <v>4693.28</v>
      </c>
      <c r="PR68" s="351">
        <f t="shared" si="247"/>
        <v>3630.1500000000028</v>
      </c>
      <c r="PS68" s="351">
        <f t="shared" si="247"/>
        <v>14352.93</v>
      </c>
      <c r="PT68" s="351">
        <f t="shared" si="247"/>
        <v>2364.04</v>
      </c>
      <c r="PU68" s="351">
        <f t="shared" si="247"/>
        <v>8718.5500000000011</v>
      </c>
      <c r="PV68" s="351">
        <f t="shared" si="247"/>
        <v>0</v>
      </c>
      <c r="PW68" s="351">
        <f t="shared" si="247"/>
        <v>16772.640000000007</v>
      </c>
      <c r="PX68" s="351">
        <f t="shared" si="247"/>
        <v>14351.400000000003</v>
      </c>
      <c r="PY68" s="351">
        <f t="shared" si="247"/>
        <v>23655.470000000005</v>
      </c>
      <c r="PZ68" s="351">
        <f t="shared" si="247"/>
        <v>4849.72</v>
      </c>
      <c r="QA68" s="351">
        <f t="shared" si="247"/>
        <v>4249.5200000000004</v>
      </c>
      <c r="QB68" s="351">
        <f t="shared" si="247"/>
        <v>16390.820000000003</v>
      </c>
      <c r="QC68" s="351">
        <f t="shared" si="247"/>
        <v>8815.6200000000044</v>
      </c>
      <c r="QD68" s="351">
        <f t="shared" si="247"/>
        <v>13708.800000000003</v>
      </c>
      <c r="QE68" s="351">
        <f t="shared" si="247"/>
        <v>4805.3900000000003</v>
      </c>
      <c r="QF68" s="351">
        <f t="shared" si="247"/>
        <v>21155.39</v>
      </c>
      <c r="QG68" s="351">
        <f t="shared" si="247"/>
        <v>0</v>
      </c>
      <c r="QH68" s="351">
        <f t="shared" si="247"/>
        <v>18742.500000000004</v>
      </c>
      <c r="QI68" s="351">
        <f t="shared" si="248"/>
        <v>7229.58</v>
      </c>
      <c r="QJ68" s="351">
        <f t="shared" si="248"/>
        <v>505.62</v>
      </c>
      <c r="QK68" s="351">
        <f t="shared" si="248"/>
        <v>4828.8599999999997</v>
      </c>
      <c r="QL68" s="351">
        <f t="shared" si="248"/>
        <v>9557.2999999999993</v>
      </c>
      <c r="QM68" s="351">
        <f t="shared" si="248"/>
        <v>4702.88</v>
      </c>
      <c r="QN68" s="351">
        <f t="shared" si="248"/>
        <v>4776.71</v>
      </c>
      <c r="QO68" s="351">
        <f t="shared" si="248"/>
        <v>23419.260000000002</v>
      </c>
      <c r="QP68" s="351">
        <f t="shared" si="248"/>
        <v>0</v>
      </c>
      <c r="QQ68" s="351">
        <f t="shared" si="248"/>
        <v>9777.82</v>
      </c>
      <c r="QR68" s="351">
        <f t="shared" si="248"/>
        <v>17819.25</v>
      </c>
      <c r="QS68" s="351">
        <f t="shared" si="248"/>
        <v>3123.85</v>
      </c>
      <c r="QT68" s="351">
        <f t="shared" si="248"/>
        <v>4703.7</v>
      </c>
      <c r="QU68" s="351">
        <f t="shared" si="248"/>
        <v>0</v>
      </c>
      <c r="QV68" s="351">
        <f t="shared" si="248"/>
        <v>3804.55</v>
      </c>
      <c r="QW68" s="351">
        <f t="shared" si="248"/>
        <v>9424.8000000000029</v>
      </c>
      <c r="QX68" s="351">
        <f t="shared" si="248"/>
        <v>1821.9300000000035</v>
      </c>
      <c r="QY68" s="351">
        <f t="shared" si="248"/>
        <v>8418.7200000000012</v>
      </c>
      <c r="QZ68" s="351">
        <f t="shared" si="248"/>
        <v>2718.27</v>
      </c>
      <c r="RA68" s="351">
        <f t="shared" si="248"/>
        <v>4693.28</v>
      </c>
      <c r="RB68" s="351">
        <f t="shared" si="248"/>
        <v>4841.99</v>
      </c>
      <c r="RC68" s="351">
        <f t="shared" si="248"/>
        <v>23808.33</v>
      </c>
      <c r="RD68" s="351">
        <f t="shared" si="248"/>
        <v>6017.3900000000031</v>
      </c>
      <c r="RE68" s="351">
        <f t="shared" si="248"/>
        <v>9006.3700000000026</v>
      </c>
      <c r="RF68" s="351">
        <f t="shared" si="248"/>
        <v>5952.0100000000011</v>
      </c>
      <c r="RG68" s="351">
        <f t="shared" si="248"/>
        <v>4588.9799999999996</v>
      </c>
      <c r="RH68" s="351">
        <f t="shared" si="248"/>
        <v>5569.7700000000023</v>
      </c>
      <c r="RI68" s="351">
        <f t="shared" si="248"/>
        <v>21225.590000000004</v>
      </c>
      <c r="RJ68" s="351">
        <f t="shared" si="248"/>
        <v>4661.99</v>
      </c>
      <c r="RK68" s="351">
        <f t="shared" si="248"/>
        <v>4828.8599999999997</v>
      </c>
      <c r="RL68" s="351">
        <f t="shared" si="248"/>
        <v>17592.080000000005</v>
      </c>
      <c r="RM68" s="351">
        <f t="shared" si="248"/>
        <v>19164.140000000003</v>
      </c>
      <c r="RN68" s="351">
        <f t="shared" si="248"/>
        <v>8815.2200000000048</v>
      </c>
      <c r="RO68" s="351">
        <f t="shared" si="248"/>
        <v>17564.400000000001</v>
      </c>
      <c r="RP68" s="351">
        <f t="shared" si="248"/>
        <v>4641.13</v>
      </c>
      <c r="RQ68" s="351">
        <f t="shared" si="248"/>
        <v>4693.28</v>
      </c>
      <c r="RR68" s="351">
        <f t="shared" si="248"/>
        <v>4401.26</v>
      </c>
      <c r="RS68" s="351">
        <f t="shared" si="248"/>
        <v>12862.880000000001</v>
      </c>
      <c r="RT68" s="351">
        <f t="shared" si="248"/>
        <v>22761.890000000007</v>
      </c>
      <c r="RU68" s="351">
        <f t="shared" si="248"/>
        <v>16496.100000000002</v>
      </c>
      <c r="RV68" s="351">
        <f t="shared" si="248"/>
        <v>0</v>
      </c>
      <c r="RW68" s="351">
        <f t="shared" si="248"/>
        <v>9664.4000000000015</v>
      </c>
      <c r="RX68" s="351">
        <f t="shared" si="248"/>
        <v>11524.880000000003</v>
      </c>
      <c r="RY68" s="351">
        <f t="shared" si="248"/>
        <v>6533.1000000000031</v>
      </c>
      <c r="RZ68" s="351">
        <f t="shared" si="248"/>
        <v>3568.13</v>
      </c>
      <c r="SA68" s="351">
        <f t="shared" si="248"/>
        <v>7538.87</v>
      </c>
      <c r="SB68" s="351">
        <f t="shared" si="248"/>
        <v>11126.900000000003</v>
      </c>
      <c r="SC68" s="351">
        <f t="shared" si="248"/>
        <v>832.4</v>
      </c>
      <c r="SD68" s="351">
        <f t="shared" si="248"/>
        <v>7474.3700000000026</v>
      </c>
      <c r="SE68" s="351">
        <f t="shared" si="248"/>
        <v>23602.65</v>
      </c>
      <c r="SF68" s="351">
        <f t="shared" si="248"/>
        <v>4787.1400000000003</v>
      </c>
      <c r="SG68" s="351">
        <f t="shared" si="248"/>
        <v>6884.6200000000044</v>
      </c>
      <c r="SI68" s="25">
        <f t="shared" ref="SI68:SI71" si="257">+(SUMIF(B68:SG68,"&gt;0")+SUMIF(B68:SG68,"&lt;=0"))/(COUNTIF(B68:SG68,"&gt;0")+COUNTIF(B68:SG68,"&lt;=0"))</f>
        <v>9262.0660800000096</v>
      </c>
      <c r="SK68" s="94">
        <f>++IF(ISERROR(SK67),"n/a",IF(SK67=0,"n/a",IFERROR(TT67,"n/a")))</f>
        <v>0.63400000000000001</v>
      </c>
      <c r="SL68" s="94">
        <f>+IF(ISERROR(SL67),"n/a",IF(SL67=0,"n/a",IFERROR(TT68,"n/a")))</f>
        <v>0.59199999999999997</v>
      </c>
      <c r="SM68" s="94">
        <f>+IF(ISERROR(SM67),"n/a",IF(SM67=0,"n/a",IFERROR(TT69,"n/a")))</f>
        <v>0.626</v>
      </c>
      <c r="SN68" s="94">
        <f>+IF(ISERROR(SN67),"n/a",IF(SN67=0,"n/a",IFERROR(TT70,"n/a")))</f>
        <v>0.622</v>
      </c>
      <c r="SO68" s="94">
        <f>+IF(ISERROR(SO67),"n/a",IF(SO67=0,"n/a",IFERROR(TT71,"n/a")))</f>
        <v>0.60399999999999998</v>
      </c>
      <c r="SQ68" s="247">
        <f t="shared" ref="SQ68:SQ71" si="258">+A68</f>
        <v>2015</v>
      </c>
      <c r="SR68" s="247">
        <f t="shared" ref="SR68:SR71" si="259">+COUNTIF($B68:$SG68,"&lt;=0")</f>
        <v>26</v>
      </c>
      <c r="SS68" s="247">
        <f t="shared" ref="SS68:SS71" si="260">+COUNTIF($B68:$SG68,"&lt;=10000")</f>
        <v>310</v>
      </c>
      <c r="ST68" s="247">
        <f t="shared" ref="ST68:ST71" si="261">+COUNTIF($B68:$SG68,"&lt;=25000")</f>
        <v>500</v>
      </c>
      <c r="SU68" s="247">
        <f t="shared" ref="SU68:SU71" si="262">+COUNTIF($B68:$SG68,"&lt;=50000")</f>
        <v>500</v>
      </c>
      <c r="SV68" s="247">
        <f t="shared" ref="SV68:SV71" si="263">+COUNTIF($B68:$SG68,"&lt;=75000")</f>
        <v>500</v>
      </c>
      <c r="SW68" s="247">
        <f t="shared" ref="SW68:SW71" si="264">+COUNTIF($B68:$SG68,"&lt;=100000")</f>
        <v>500</v>
      </c>
      <c r="SX68" s="247">
        <f t="shared" ref="SX68:SX71" si="265">+COUNTIF($B68:$SG68,"&lt;=125000")</f>
        <v>500</v>
      </c>
      <c r="SY68" s="247">
        <f t="shared" ref="SY68:SY71" si="266">+COUNTIF($B68:$SG68,"&lt;=150000")</f>
        <v>500</v>
      </c>
      <c r="SZ68" s="247">
        <f t="shared" ref="SZ68:SZ71" si="267">+COUNTIF($B68:$SG68,"&lt;=150000")+COUNTIF($B68:$SG68,"&gt;150000")</f>
        <v>500</v>
      </c>
      <c r="TA68" s="25"/>
      <c r="TB68" s="168">
        <f t="shared" ref="TB68:TB71" si="268">+SR68/$SZ68</f>
        <v>5.1999999999999998E-2</v>
      </c>
      <c r="TC68" s="168">
        <f t="shared" ref="TC68:TC71" si="269">+(SS68-SR68)/$SZ68</f>
        <v>0.56799999999999995</v>
      </c>
      <c r="TD68" s="168">
        <f t="shared" si="249"/>
        <v>0.38</v>
      </c>
      <c r="TE68" s="168">
        <f t="shared" si="250"/>
        <v>0</v>
      </c>
      <c r="TF68" s="168">
        <f t="shared" si="251"/>
        <v>0</v>
      </c>
      <c r="TG68" s="168">
        <f t="shared" si="252"/>
        <v>0</v>
      </c>
      <c r="TH68" s="168">
        <f t="shared" si="253"/>
        <v>0</v>
      </c>
      <c r="TI68" s="168">
        <f t="shared" si="254"/>
        <v>0</v>
      </c>
      <c r="TJ68" s="168">
        <f t="shared" si="255"/>
        <v>0</v>
      </c>
      <c r="TK68" s="94">
        <f t="shared" ref="TK68:TK71" si="270">SUM(TB68:TJ68)</f>
        <v>1</v>
      </c>
      <c r="TM68">
        <v>2</v>
      </c>
      <c r="TP68" s="477">
        <f>+SMALL(B68:SG68,ROUND(SZ68*$TP$15,0))</f>
        <v>4641.13</v>
      </c>
      <c r="TQ68" s="477">
        <f t="shared" ref="TQ68:TQ71" si="271">+SMALL($B68:$SG68,ROUND($SZ68*TQ$15,0))</f>
        <v>14351.400000000003</v>
      </c>
      <c r="TR68" s="25">
        <f t="shared" ref="TR68:TR71" si="272">+SI68</f>
        <v>9262.0660800000096</v>
      </c>
      <c r="TS68">
        <f>+RANK(SI68,B68:SI68,1)</f>
        <v>296</v>
      </c>
      <c r="TT68" s="168">
        <f>+TS68/SZ68</f>
        <v>0.59199999999999997</v>
      </c>
      <c r="TV68" s="168">
        <f t="shared" ref="TV68:TV71" si="273">+SR68/SZ68</f>
        <v>5.1999999999999998E-2</v>
      </c>
    </row>
    <row r="69" spans="1:542">
      <c r="A69" s="227">
        <v>2016</v>
      </c>
      <c r="B69" s="351">
        <f t="shared" si="256"/>
        <v>23016.730000000003</v>
      </c>
      <c r="C69" s="351">
        <f t="shared" ref="C69:BN71" si="274">+IFERROR(1*C19+1*C40,"")</f>
        <v>10380.950000000001</v>
      </c>
      <c r="D69" s="351">
        <f t="shared" si="274"/>
        <v>16971.190000000002</v>
      </c>
      <c r="E69" s="351">
        <f t="shared" si="274"/>
        <v>23673.950000000004</v>
      </c>
      <c r="F69" s="351">
        <f t="shared" si="274"/>
        <v>16032.33</v>
      </c>
      <c r="G69" s="351">
        <f t="shared" si="274"/>
        <v>17888.96</v>
      </c>
      <c r="H69" s="351">
        <f t="shared" si="274"/>
        <v>8283.9600000000028</v>
      </c>
      <c r="I69" s="351">
        <f t="shared" si="274"/>
        <v>1244.48</v>
      </c>
      <c r="J69" s="351">
        <f t="shared" si="274"/>
        <v>588.47</v>
      </c>
      <c r="K69" s="351">
        <f t="shared" si="274"/>
        <v>5819.1500000000042</v>
      </c>
      <c r="L69" s="351">
        <f t="shared" si="274"/>
        <v>4530.47</v>
      </c>
      <c r="M69" s="351">
        <f t="shared" si="274"/>
        <v>1314.25</v>
      </c>
      <c r="N69" s="351">
        <f t="shared" si="274"/>
        <v>1911.39</v>
      </c>
      <c r="O69" s="351">
        <f t="shared" si="274"/>
        <v>1485.58</v>
      </c>
      <c r="P69" s="351">
        <f t="shared" si="274"/>
        <v>3150.0699999999997</v>
      </c>
      <c r="Q69" s="351">
        <f t="shared" si="274"/>
        <v>14667.16</v>
      </c>
      <c r="R69" s="351">
        <f t="shared" si="274"/>
        <v>14342.940000000002</v>
      </c>
      <c r="S69" s="351">
        <f t="shared" si="274"/>
        <v>0</v>
      </c>
      <c r="T69" s="351">
        <f t="shared" si="274"/>
        <v>18977.810000000005</v>
      </c>
      <c r="U69" s="351">
        <f t="shared" si="274"/>
        <v>13301.57</v>
      </c>
      <c r="V69" s="351">
        <f t="shared" si="274"/>
        <v>20102.080000000005</v>
      </c>
      <c r="W69" s="351">
        <f t="shared" si="274"/>
        <v>5744.9800000000032</v>
      </c>
      <c r="X69" s="351">
        <f t="shared" si="274"/>
        <v>5138.96</v>
      </c>
      <c r="Y69" s="351">
        <f t="shared" si="274"/>
        <v>6318.9000000000033</v>
      </c>
      <c r="Z69" s="351">
        <f t="shared" si="274"/>
        <v>8460.9</v>
      </c>
      <c r="AA69" s="351">
        <f t="shared" si="274"/>
        <v>18742.500000000004</v>
      </c>
      <c r="AB69" s="351">
        <f t="shared" si="274"/>
        <v>4846.8900000000003</v>
      </c>
      <c r="AC69" s="351">
        <f t="shared" si="274"/>
        <v>4837.25</v>
      </c>
      <c r="AD69" s="351">
        <f t="shared" si="274"/>
        <v>239.76</v>
      </c>
      <c r="AE69" s="351">
        <f t="shared" si="274"/>
        <v>11888.220000000001</v>
      </c>
      <c r="AF69" s="351">
        <f t="shared" si="274"/>
        <v>10795.17</v>
      </c>
      <c r="AG69" s="351">
        <f t="shared" si="274"/>
        <v>16303.51</v>
      </c>
      <c r="AH69" s="351">
        <f t="shared" si="274"/>
        <v>6426.0000000000009</v>
      </c>
      <c r="AI69" s="351">
        <f t="shared" si="274"/>
        <v>1713.6000000000015</v>
      </c>
      <c r="AJ69" s="351">
        <f t="shared" si="274"/>
        <v>15730.310000000003</v>
      </c>
      <c r="AK69" s="351">
        <f t="shared" si="274"/>
        <v>4649.9799999999996</v>
      </c>
      <c r="AL69" s="351">
        <f t="shared" si="274"/>
        <v>0</v>
      </c>
      <c r="AM69" s="351">
        <f t="shared" si="274"/>
        <v>5718.7800000000007</v>
      </c>
      <c r="AN69" s="351">
        <f t="shared" si="274"/>
        <v>12567.780000000002</v>
      </c>
      <c r="AO69" s="351">
        <f t="shared" si="274"/>
        <v>8782.2000000000025</v>
      </c>
      <c r="AP69" s="351">
        <f t="shared" si="274"/>
        <v>4894.3900000000003</v>
      </c>
      <c r="AQ69" s="351">
        <f t="shared" si="274"/>
        <v>3864.96</v>
      </c>
      <c r="AR69" s="351">
        <f t="shared" si="274"/>
        <v>23341.220000000005</v>
      </c>
      <c r="AS69" s="351">
        <f t="shared" si="274"/>
        <v>2989.28</v>
      </c>
      <c r="AT69" s="351">
        <f t="shared" si="274"/>
        <v>4537.47</v>
      </c>
      <c r="AU69" s="351">
        <f t="shared" si="274"/>
        <v>5784.470000000003</v>
      </c>
      <c r="AV69" s="351">
        <f t="shared" si="274"/>
        <v>9819.1200000000026</v>
      </c>
      <c r="AW69" s="351">
        <f t="shared" si="274"/>
        <v>6422.04</v>
      </c>
      <c r="AX69" s="351">
        <f t="shared" si="274"/>
        <v>9050.4900000000016</v>
      </c>
      <c r="AY69" s="351">
        <f t="shared" si="274"/>
        <v>4845.7700000000004</v>
      </c>
      <c r="AZ69" s="351">
        <f t="shared" si="274"/>
        <v>3165.5</v>
      </c>
      <c r="BA69" s="351">
        <f t="shared" si="274"/>
        <v>418.85</v>
      </c>
      <c r="BB69" s="351">
        <f t="shared" si="274"/>
        <v>13946.460000000003</v>
      </c>
      <c r="BC69" s="351">
        <f t="shared" si="274"/>
        <v>7144.27</v>
      </c>
      <c r="BD69" s="351">
        <f t="shared" si="274"/>
        <v>1069.23</v>
      </c>
      <c r="BE69" s="351">
        <f t="shared" si="274"/>
        <v>5750.7600000000011</v>
      </c>
      <c r="BF69" s="351">
        <f t="shared" si="274"/>
        <v>23508.140000000003</v>
      </c>
      <c r="BG69" s="351">
        <f t="shared" si="274"/>
        <v>4759.43</v>
      </c>
      <c r="BH69" s="351">
        <f t="shared" si="274"/>
        <v>4655.25</v>
      </c>
      <c r="BI69" s="351">
        <f t="shared" si="274"/>
        <v>12457.570000000002</v>
      </c>
      <c r="BJ69" s="351">
        <f t="shared" si="274"/>
        <v>4792.28</v>
      </c>
      <c r="BK69" s="351">
        <f t="shared" si="274"/>
        <v>19192.690000000002</v>
      </c>
      <c r="BL69" s="351">
        <f t="shared" si="274"/>
        <v>4932.3100000000004</v>
      </c>
      <c r="BM69" s="351">
        <f t="shared" si="274"/>
        <v>4750.1499999999996</v>
      </c>
      <c r="BN69" s="351">
        <f t="shared" si="274"/>
        <v>4401.9799999999996</v>
      </c>
      <c r="BO69" s="351">
        <f t="shared" si="242"/>
        <v>7282.800000000002</v>
      </c>
      <c r="BP69" s="351">
        <f t="shared" si="242"/>
        <v>7098.6600000000017</v>
      </c>
      <c r="BQ69" s="351">
        <f t="shared" si="242"/>
        <v>19356.540000000005</v>
      </c>
      <c r="BR69" s="351">
        <f t="shared" si="242"/>
        <v>0</v>
      </c>
      <c r="BS69" s="351">
        <f t="shared" si="242"/>
        <v>9208.2400000000052</v>
      </c>
      <c r="BT69" s="351">
        <f t="shared" si="242"/>
        <v>6633.9800000000005</v>
      </c>
      <c r="BU69" s="351">
        <f t="shared" si="242"/>
        <v>0</v>
      </c>
      <c r="BV69" s="351">
        <f t="shared" si="242"/>
        <v>14237.400000000001</v>
      </c>
      <c r="BW69" s="351">
        <f t="shared" si="242"/>
        <v>1178.1000000000033</v>
      </c>
      <c r="BX69" s="351">
        <f t="shared" si="242"/>
        <v>3330.3900000000026</v>
      </c>
      <c r="BY69" s="351">
        <f t="shared" si="242"/>
        <v>4370.45</v>
      </c>
      <c r="BZ69" s="351">
        <f t="shared" si="242"/>
        <v>11374.240000000002</v>
      </c>
      <c r="CA69" s="351">
        <f t="shared" si="242"/>
        <v>5109.2800000000043</v>
      </c>
      <c r="CB69" s="351">
        <f t="shared" si="242"/>
        <v>8032.5</v>
      </c>
      <c r="CC69" s="351">
        <f t="shared" si="242"/>
        <v>5077.1400000000003</v>
      </c>
      <c r="CD69" s="351">
        <f t="shared" si="242"/>
        <v>4893.76</v>
      </c>
      <c r="CE69" s="351">
        <f t="shared" si="242"/>
        <v>23301.750000000004</v>
      </c>
      <c r="CF69" s="351">
        <f t="shared" si="242"/>
        <v>5168</v>
      </c>
      <c r="CG69" s="351">
        <f t="shared" si="242"/>
        <v>2672.44</v>
      </c>
      <c r="CH69" s="351">
        <f t="shared" si="242"/>
        <v>14244.300000000001</v>
      </c>
      <c r="CI69" s="351">
        <f t="shared" si="242"/>
        <v>1437.96</v>
      </c>
      <c r="CJ69" s="351">
        <f t="shared" si="242"/>
        <v>14994.000000000004</v>
      </c>
      <c r="CK69" s="351">
        <f t="shared" si="242"/>
        <v>6236.8200000000033</v>
      </c>
      <c r="CL69" s="351">
        <f t="shared" si="242"/>
        <v>14767.650000000005</v>
      </c>
      <c r="CM69" s="351">
        <f t="shared" si="242"/>
        <v>4689</v>
      </c>
      <c r="CN69" s="351">
        <f t="shared" si="242"/>
        <v>2963.6600000000021</v>
      </c>
      <c r="CO69" s="351">
        <f t="shared" si="242"/>
        <v>0</v>
      </c>
      <c r="CP69" s="351">
        <f t="shared" si="242"/>
        <v>4490.4799999999996</v>
      </c>
      <c r="CQ69" s="351">
        <f t="shared" si="242"/>
        <v>19879.66</v>
      </c>
      <c r="CR69" s="351">
        <f t="shared" si="242"/>
        <v>17081.060000000005</v>
      </c>
      <c r="CS69" s="351">
        <f t="shared" si="242"/>
        <v>0</v>
      </c>
      <c r="CT69" s="351">
        <f t="shared" si="242"/>
        <v>13474.940000000002</v>
      </c>
      <c r="CU69" s="351">
        <f t="shared" si="242"/>
        <v>6104.7000000000035</v>
      </c>
      <c r="CV69" s="351">
        <f t="shared" si="242"/>
        <v>4201.57</v>
      </c>
      <c r="CW69" s="351">
        <f t="shared" si="242"/>
        <v>13811.060000000001</v>
      </c>
      <c r="CX69" s="351">
        <f t="shared" si="242"/>
        <v>5017.8100000000004</v>
      </c>
      <c r="CY69" s="351">
        <f t="shared" si="242"/>
        <v>0</v>
      </c>
      <c r="CZ69" s="351">
        <f t="shared" si="242"/>
        <v>2412.1</v>
      </c>
      <c r="DA69" s="351">
        <f t="shared" si="242"/>
        <v>23513.810000000005</v>
      </c>
      <c r="DB69" s="351">
        <f t="shared" si="242"/>
        <v>18742.500000000004</v>
      </c>
      <c r="DC69" s="351">
        <f t="shared" si="242"/>
        <v>11518.470000000003</v>
      </c>
      <c r="DD69" s="351">
        <f t="shared" si="242"/>
        <v>11631.550000000003</v>
      </c>
      <c r="DE69" s="351">
        <f t="shared" si="242"/>
        <v>5619.9500000000035</v>
      </c>
      <c r="DF69" s="351">
        <f t="shared" si="242"/>
        <v>4926.5999999999995</v>
      </c>
      <c r="DG69" s="351">
        <f t="shared" si="242"/>
        <v>18773.54</v>
      </c>
      <c r="DH69" s="351">
        <f t="shared" si="242"/>
        <v>1601.29</v>
      </c>
      <c r="DI69" s="351">
        <f t="shared" si="242"/>
        <v>6615.4300000000021</v>
      </c>
      <c r="DJ69" s="351">
        <f t="shared" si="242"/>
        <v>4649.75</v>
      </c>
      <c r="DK69" s="351">
        <f t="shared" si="242"/>
        <v>4847.310000000004</v>
      </c>
      <c r="DL69" s="351">
        <f t="shared" si="242"/>
        <v>13433.600000000002</v>
      </c>
      <c r="DM69" s="351">
        <f t="shared" si="242"/>
        <v>7251.7099999999991</v>
      </c>
      <c r="DN69" s="351">
        <f t="shared" si="242"/>
        <v>4553.37</v>
      </c>
      <c r="DO69" s="351">
        <f t="shared" si="242"/>
        <v>1285.2000000000012</v>
      </c>
      <c r="DP69" s="351">
        <f t="shared" si="242"/>
        <v>2786.33</v>
      </c>
      <c r="DQ69" s="351">
        <f t="shared" si="242"/>
        <v>0</v>
      </c>
      <c r="DR69" s="351">
        <f t="shared" si="242"/>
        <v>0</v>
      </c>
      <c r="DS69" s="351">
        <f t="shared" si="242"/>
        <v>16632.040000000005</v>
      </c>
      <c r="DT69" s="351">
        <f t="shared" si="242"/>
        <v>20182.980000000003</v>
      </c>
      <c r="DU69" s="351">
        <f t="shared" si="242"/>
        <v>5229.8500000000013</v>
      </c>
      <c r="DV69" s="351">
        <f t="shared" si="242"/>
        <v>13084.900000000003</v>
      </c>
      <c r="DW69" s="351">
        <f t="shared" si="242"/>
        <v>10067.400000000005</v>
      </c>
      <c r="DX69" s="351">
        <f t="shared" si="242"/>
        <v>4841.07</v>
      </c>
      <c r="DY69" s="351">
        <f t="shared" si="242"/>
        <v>4798.5600000000004</v>
      </c>
      <c r="DZ69" s="351">
        <f t="shared" si="242"/>
        <v>17329.760000000006</v>
      </c>
      <c r="EA69" s="351">
        <f t="shared" si="243"/>
        <v>23638.160000000003</v>
      </c>
      <c r="EB69" s="351">
        <f t="shared" si="243"/>
        <v>0</v>
      </c>
      <c r="EC69" s="351">
        <f t="shared" si="243"/>
        <v>0</v>
      </c>
      <c r="ED69" s="351">
        <f t="shared" si="243"/>
        <v>4839.0200000000004</v>
      </c>
      <c r="EE69" s="351">
        <f t="shared" si="243"/>
        <v>4495.1400000000003</v>
      </c>
      <c r="EF69" s="351">
        <f t="shared" si="243"/>
        <v>14778.580000000004</v>
      </c>
      <c r="EG69" s="351">
        <f t="shared" si="243"/>
        <v>4666.7</v>
      </c>
      <c r="EH69" s="351">
        <f t="shared" si="243"/>
        <v>0</v>
      </c>
      <c r="EI69" s="351">
        <f t="shared" si="243"/>
        <v>2011.5300000000038</v>
      </c>
      <c r="EJ69" s="351">
        <f t="shared" si="243"/>
        <v>17028.900000000001</v>
      </c>
      <c r="EK69" s="351">
        <f t="shared" si="243"/>
        <v>21838.130000000005</v>
      </c>
      <c r="EL69" s="351">
        <f t="shared" si="243"/>
        <v>4689.96</v>
      </c>
      <c r="EM69" s="351">
        <f t="shared" si="243"/>
        <v>19077.260000000002</v>
      </c>
      <c r="EN69" s="351">
        <f t="shared" si="243"/>
        <v>4176.9000000000015</v>
      </c>
      <c r="EO69" s="351">
        <f t="shared" si="243"/>
        <v>5091.29</v>
      </c>
      <c r="EP69" s="351">
        <f t="shared" si="243"/>
        <v>8889.3000000000011</v>
      </c>
      <c r="EQ69" s="351">
        <f t="shared" si="243"/>
        <v>5198.3599999999997</v>
      </c>
      <c r="ER69" s="351">
        <f t="shared" si="243"/>
        <v>5004.97</v>
      </c>
      <c r="ES69" s="351">
        <f t="shared" si="243"/>
        <v>1076.3800000000001</v>
      </c>
      <c r="ET69" s="351">
        <f t="shared" si="243"/>
        <v>4630.32</v>
      </c>
      <c r="EU69" s="351">
        <f t="shared" si="243"/>
        <v>22771.340000000004</v>
      </c>
      <c r="EV69" s="351">
        <f t="shared" si="243"/>
        <v>13507.27</v>
      </c>
      <c r="EW69" s="351">
        <f t="shared" si="243"/>
        <v>4855.26</v>
      </c>
      <c r="EX69" s="351">
        <f t="shared" si="243"/>
        <v>13952.820000000003</v>
      </c>
      <c r="EY69" s="351">
        <f t="shared" si="243"/>
        <v>16905.690000000002</v>
      </c>
      <c r="EZ69" s="351">
        <f t="shared" si="243"/>
        <v>7246.6800000000039</v>
      </c>
      <c r="FA69" s="351">
        <f t="shared" si="243"/>
        <v>4767.7299999999996</v>
      </c>
      <c r="FB69" s="351">
        <f t="shared" si="243"/>
        <v>6105.7900000000027</v>
      </c>
      <c r="FC69" s="351">
        <f t="shared" si="243"/>
        <v>3338.66</v>
      </c>
      <c r="FD69" s="351">
        <f t="shared" si="243"/>
        <v>3887.6</v>
      </c>
      <c r="FE69" s="351">
        <f t="shared" si="243"/>
        <v>4745.3</v>
      </c>
      <c r="FF69" s="351">
        <f t="shared" si="243"/>
        <v>17028.900000000001</v>
      </c>
      <c r="FG69" s="351">
        <f t="shared" si="243"/>
        <v>2818.7600000000011</v>
      </c>
      <c r="FH69" s="351">
        <f t="shared" si="243"/>
        <v>1820.7000000000039</v>
      </c>
      <c r="FI69" s="351">
        <f t="shared" si="243"/>
        <v>1147.69</v>
      </c>
      <c r="FJ69" s="351">
        <f t="shared" si="243"/>
        <v>10904.340000000004</v>
      </c>
      <c r="FK69" s="351">
        <f t="shared" si="243"/>
        <v>0</v>
      </c>
      <c r="FL69" s="351">
        <f t="shared" si="243"/>
        <v>1246.46</v>
      </c>
      <c r="FM69" s="351">
        <f t="shared" si="243"/>
        <v>11840.430000000004</v>
      </c>
      <c r="FN69" s="351">
        <f t="shared" si="243"/>
        <v>10710</v>
      </c>
      <c r="FO69" s="351">
        <f t="shared" si="243"/>
        <v>4369.59</v>
      </c>
      <c r="FP69" s="351">
        <f t="shared" si="243"/>
        <v>7349.6800000000012</v>
      </c>
      <c r="FQ69" s="351">
        <f t="shared" si="243"/>
        <v>18270.68</v>
      </c>
      <c r="FR69" s="351">
        <f t="shared" si="243"/>
        <v>5057.47</v>
      </c>
      <c r="FS69" s="351">
        <f t="shared" si="243"/>
        <v>6759.7100000000019</v>
      </c>
      <c r="FT69" s="351">
        <f t="shared" si="243"/>
        <v>8697.4000000000051</v>
      </c>
      <c r="FU69" s="351">
        <f t="shared" si="243"/>
        <v>15067.779999999999</v>
      </c>
      <c r="FV69" s="351">
        <f t="shared" si="243"/>
        <v>11953.26</v>
      </c>
      <c r="FW69" s="351">
        <f t="shared" si="243"/>
        <v>7894.6000000000022</v>
      </c>
      <c r="FX69" s="351">
        <f t="shared" si="243"/>
        <v>12390.760000000002</v>
      </c>
      <c r="FY69" s="351">
        <f t="shared" si="243"/>
        <v>10963.280000000004</v>
      </c>
      <c r="FZ69" s="351">
        <f t="shared" si="243"/>
        <v>850.18</v>
      </c>
      <c r="GA69" s="351">
        <f t="shared" si="243"/>
        <v>17212.330000000002</v>
      </c>
      <c r="GB69" s="351">
        <f t="shared" si="243"/>
        <v>14336.760000000002</v>
      </c>
      <c r="GC69" s="351">
        <f t="shared" si="243"/>
        <v>10781.880000000005</v>
      </c>
      <c r="GD69" s="351">
        <f t="shared" si="243"/>
        <v>23396.890000000003</v>
      </c>
      <c r="GE69" s="351">
        <f t="shared" si="243"/>
        <v>7348.49</v>
      </c>
      <c r="GF69" s="351">
        <f t="shared" si="243"/>
        <v>23408.690000000002</v>
      </c>
      <c r="GG69" s="351">
        <f t="shared" si="243"/>
        <v>4284.0000000000036</v>
      </c>
      <c r="GH69" s="351">
        <f t="shared" si="243"/>
        <v>4445.8100000000004</v>
      </c>
      <c r="GI69" s="351">
        <f t="shared" si="243"/>
        <v>4787.83</v>
      </c>
      <c r="GJ69" s="351">
        <f t="shared" si="243"/>
        <v>13609.790000000003</v>
      </c>
      <c r="GK69" s="351">
        <f t="shared" si="243"/>
        <v>5657.7900000000027</v>
      </c>
      <c r="GL69" s="351">
        <f t="shared" si="243"/>
        <v>8355.92</v>
      </c>
      <c r="GM69" s="351">
        <f t="shared" si="244"/>
        <v>0</v>
      </c>
      <c r="GN69" s="351">
        <f t="shared" si="244"/>
        <v>3985.4800000000041</v>
      </c>
      <c r="GO69" s="351">
        <f t="shared" si="244"/>
        <v>14244.300000000001</v>
      </c>
      <c r="GP69" s="351">
        <f t="shared" si="244"/>
        <v>4069.8000000000038</v>
      </c>
      <c r="GQ69" s="351">
        <f t="shared" si="244"/>
        <v>16646.480000000003</v>
      </c>
      <c r="GR69" s="351">
        <f t="shared" si="244"/>
        <v>4368.1499999999996</v>
      </c>
      <c r="GS69" s="351">
        <f t="shared" si="244"/>
        <v>8139.6000000000022</v>
      </c>
      <c r="GT69" s="351">
        <f t="shared" si="244"/>
        <v>2644.28</v>
      </c>
      <c r="GU69" s="351">
        <f t="shared" si="244"/>
        <v>5569.2</v>
      </c>
      <c r="GV69" s="351">
        <f t="shared" si="244"/>
        <v>6747.3000000000038</v>
      </c>
      <c r="GW69" s="351">
        <f t="shared" si="244"/>
        <v>3143.72</v>
      </c>
      <c r="GX69" s="351">
        <f t="shared" si="244"/>
        <v>1178.1000000000033</v>
      </c>
      <c r="GY69" s="351">
        <f t="shared" si="244"/>
        <v>6272.3700000000035</v>
      </c>
      <c r="GZ69" s="351">
        <f t="shared" si="244"/>
        <v>9569.1600000000035</v>
      </c>
      <c r="HA69" s="351">
        <f t="shared" si="244"/>
        <v>4724.5600000000004</v>
      </c>
      <c r="HB69" s="351">
        <f t="shared" si="244"/>
        <v>6367.2500000000036</v>
      </c>
      <c r="HC69" s="351">
        <f t="shared" si="244"/>
        <v>0</v>
      </c>
      <c r="HD69" s="351">
        <f t="shared" si="244"/>
        <v>16128.439999999999</v>
      </c>
      <c r="HE69" s="351">
        <f t="shared" si="244"/>
        <v>6302.6100000000033</v>
      </c>
      <c r="HF69" s="351">
        <f t="shared" si="244"/>
        <v>23602.270000000004</v>
      </c>
      <c r="HG69" s="351">
        <f t="shared" si="244"/>
        <v>4952.33</v>
      </c>
      <c r="HH69" s="351">
        <f t="shared" si="244"/>
        <v>13093.350000000004</v>
      </c>
      <c r="HI69" s="351">
        <f t="shared" si="244"/>
        <v>7729.8600000000024</v>
      </c>
      <c r="HJ69" s="351">
        <f t="shared" si="244"/>
        <v>2113.66</v>
      </c>
      <c r="HK69" s="351">
        <f t="shared" si="244"/>
        <v>4931.0600000000004</v>
      </c>
      <c r="HL69" s="351">
        <f t="shared" si="244"/>
        <v>10851.530000000002</v>
      </c>
      <c r="HM69" s="351">
        <f t="shared" si="244"/>
        <v>7604.0999999999995</v>
      </c>
      <c r="HN69" s="351">
        <f t="shared" si="244"/>
        <v>10067.400000000005</v>
      </c>
      <c r="HO69" s="351">
        <f t="shared" si="244"/>
        <v>18348.04</v>
      </c>
      <c r="HP69" s="351">
        <f t="shared" si="244"/>
        <v>19428.300000000003</v>
      </c>
      <c r="HQ69" s="351">
        <f t="shared" si="244"/>
        <v>8668.510000000002</v>
      </c>
      <c r="HR69" s="351">
        <f t="shared" si="244"/>
        <v>4702.0600000000004</v>
      </c>
      <c r="HS69" s="351">
        <f t="shared" si="244"/>
        <v>170.15</v>
      </c>
      <c r="HT69" s="351">
        <f t="shared" si="244"/>
        <v>4330.26</v>
      </c>
      <c r="HU69" s="351">
        <f t="shared" si="244"/>
        <v>22428.350000000002</v>
      </c>
      <c r="HV69" s="351">
        <f t="shared" si="244"/>
        <v>0</v>
      </c>
      <c r="HW69" s="351">
        <f t="shared" si="244"/>
        <v>0</v>
      </c>
      <c r="HX69" s="351">
        <f t="shared" si="244"/>
        <v>5691.2600000000011</v>
      </c>
      <c r="HY69" s="351">
        <f t="shared" si="244"/>
        <v>5663.3400000000038</v>
      </c>
      <c r="HZ69" s="351">
        <f t="shared" si="244"/>
        <v>3416.59</v>
      </c>
      <c r="IA69" s="351">
        <f t="shared" si="244"/>
        <v>11940.630000000001</v>
      </c>
      <c r="IB69" s="351">
        <f t="shared" si="244"/>
        <v>3760.14</v>
      </c>
      <c r="IC69" s="351">
        <f t="shared" si="244"/>
        <v>428.40000000000038</v>
      </c>
      <c r="ID69" s="351">
        <f t="shared" si="244"/>
        <v>19322.27</v>
      </c>
      <c r="IE69" s="351">
        <f t="shared" si="244"/>
        <v>4424.96</v>
      </c>
      <c r="IF69" s="351">
        <f t="shared" si="244"/>
        <v>8411.2600000000039</v>
      </c>
      <c r="IG69" s="351">
        <f t="shared" si="244"/>
        <v>18742.500000000004</v>
      </c>
      <c r="IH69" s="351">
        <f t="shared" si="244"/>
        <v>1690.07</v>
      </c>
      <c r="II69" s="351">
        <f t="shared" si="244"/>
        <v>3962.7000000000012</v>
      </c>
      <c r="IJ69" s="351">
        <f t="shared" si="244"/>
        <v>4390.7700000000004</v>
      </c>
      <c r="IK69" s="351">
        <f t="shared" si="244"/>
        <v>2142.0000000000018</v>
      </c>
      <c r="IL69" s="351">
        <f t="shared" si="244"/>
        <v>4011.7500000000009</v>
      </c>
      <c r="IM69" s="351">
        <f t="shared" si="244"/>
        <v>4680.1499999999996</v>
      </c>
      <c r="IN69" s="351">
        <f t="shared" si="244"/>
        <v>13347.250000000004</v>
      </c>
      <c r="IO69" s="351">
        <f t="shared" si="244"/>
        <v>18902.13</v>
      </c>
      <c r="IP69" s="351">
        <f t="shared" si="244"/>
        <v>15066.320000000002</v>
      </c>
      <c r="IQ69" s="351">
        <f t="shared" si="244"/>
        <v>23769.660000000003</v>
      </c>
      <c r="IR69" s="351">
        <f t="shared" si="244"/>
        <v>3476.16</v>
      </c>
      <c r="IS69" s="351">
        <f t="shared" si="244"/>
        <v>9746.1000000000022</v>
      </c>
      <c r="IT69" s="351">
        <f t="shared" si="244"/>
        <v>9746.1000000000022</v>
      </c>
      <c r="IU69" s="351">
        <f t="shared" si="244"/>
        <v>1526.35</v>
      </c>
      <c r="IV69" s="351">
        <f t="shared" si="244"/>
        <v>4938.76</v>
      </c>
      <c r="IW69" s="351">
        <f t="shared" si="244"/>
        <v>7185.8600000000024</v>
      </c>
      <c r="IX69" s="351">
        <f t="shared" si="244"/>
        <v>4784.3999999999996</v>
      </c>
      <c r="IY69" s="351">
        <f t="shared" si="245"/>
        <v>1178.1000000000033</v>
      </c>
      <c r="IZ69" s="351">
        <f t="shared" si="245"/>
        <v>8950.09</v>
      </c>
      <c r="JA69" s="351">
        <f t="shared" si="245"/>
        <v>21909.68</v>
      </c>
      <c r="JB69" s="351">
        <f t="shared" si="245"/>
        <v>14823.290000000005</v>
      </c>
      <c r="JC69" s="351">
        <f t="shared" si="245"/>
        <v>4939.6899999999996</v>
      </c>
      <c r="JD69" s="351">
        <f t="shared" si="245"/>
        <v>4602.4399999999996</v>
      </c>
      <c r="JE69" s="351">
        <f t="shared" si="245"/>
        <v>9730.1600000000035</v>
      </c>
      <c r="JF69" s="351">
        <f t="shared" si="245"/>
        <v>2606.63</v>
      </c>
      <c r="JG69" s="351">
        <f t="shared" si="245"/>
        <v>2463.2999999999997</v>
      </c>
      <c r="JH69" s="351">
        <f t="shared" si="245"/>
        <v>4643.99</v>
      </c>
      <c r="JI69" s="351">
        <f t="shared" si="245"/>
        <v>7066.2199999999993</v>
      </c>
      <c r="JJ69" s="351">
        <f t="shared" si="245"/>
        <v>4865.26</v>
      </c>
      <c r="JK69" s="351">
        <f t="shared" si="245"/>
        <v>13551.45</v>
      </c>
      <c r="JL69" s="351">
        <f t="shared" si="245"/>
        <v>14613.570000000003</v>
      </c>
      <c r="JM69" s="351">
        <f t="shared" si="245"/>
        <v>0</v>
      </c>
      <c r="JN69" s="351">
        <f t="shared" si="245"/>
        <v>8139.6000000000022</v>
      </c>
      <c r="JO69" s="351">
        <f t="shared" si="245"/>
        <v>0</v>
      </c>
      <c r="JP69" s="351">
        <f t="shared" si="245"/>
        <v>6700.2000000000007</v>
      </c>
      <c r="JQ69" s="351">
        <f t="shared" si="245"/>
        <v>7210.9900000000034</v>
      </c>
      <c r="JR69" s="351">
        <f t="shared" si="245"/>
        <v>18742.500000000004</v>
      </c>
      <c r="JS69" s="351">
        <f t="shared" si="245"/>
        <v>5008.95</v>
      </c>
      <c r="JT69" s="351">
        <f t="shared" si="245"/>
        <v>10281.6</v>
      </c>
      <c r="JU69" s="351">
        <f t="shared" si="245"/>
        <v>4800.3</v>
      </c>
      <c r="JV69" s="351">
        <f t="shared" si="245"/>
        <v>17704.38</v>
      </c>
      <c r="JW69" s="351">
        <f t="shared" si="245"/>
        <v>4889.41</v>
      </c>
      <c r="JX69" s="351">
        <f t="shared" si="245"/>
        <v>14012.900000000005</v>
      </c>
      <c r="JY69" s="351">
        <f t="shared" si="245"/>
        <v>23026.500000000004</v>
      </c>
      <c r="JZ69" s="351">
        <f t="shared" si="245"/>
        <v>2145.09</v>
      </c>
      <c r="KA69" s="351">
        <f t="shared" si="245"/>
        <v>21404.39</v>
      </c>
      <c r="KB69" s="351">
        <f t="shared" si="245"/>
        <v>23460.600000000006</v>
      </c>
      <c r="KC69" s="351">
        <f t="shared" si="245"/>
        <v>4592.4799999999996</v>
      </c>
      <c r="KD69" s="351">
        <f t="shared" si="245"/>
        <v>23473.820000000003</v>
      </c>
      <c r="KE69" s="351">
        <f t="shared" si="245"/>
        <v>4686.66</v>
      </c>
      <c r="KF69" s="351">
        <f t="shared" si="245"/>
        <v>6119.9300000000012</v>
      </c>
      <c r="KG69" s="351">
        <f t="shared" si="245"/>
        <v>1999.74</v>
      </c>
      <c r="KH69" s="351">
        <f t="shared" si="245"/>
        <v>14994.000000000004</v>
      </c>
      <c r="KI69" s="351">
        <f t="shared" si="245"/>
        <v>10924.66</v>
      </c>
      <c r="KJ69" s="351">
        <f t="shared" si="245"/>
        <v>6993.4900000000016</v>
      </c>
      <c r="KK69" s="351">
        <f t="shared" si="245"/>
        <v>2356.2000000000021</v>
      </c>
      <c r="KL69" s="351">
        <f t="shared" si="245"/>
        <v>4686.0200000000004</v>
      </c>
      <c r="KM69" s="351">
        <f t="shared" si="245"/>
        <v>6722.1500000000015</v>
      </c>
      <c r="KN69" s="351">
        <f t="shared" si="245"/>
        <v>19973.300000000003</v>
      </c>
      <c r="KO69" s="351">
        <f t="shared" si="245"/>
        <v>9862.92</v>
      </c>
      <c r="KP69" s="351">
        <f t="shared" si="245"/>
        <v>17577.980000000003</v>
      </c>
      <c r="KQ69" s="351">
        <f t="shared" si="245"/>
        <v>0</v>
      </c>
      <c r="KR69" s="351">
        <f t="shared" si="245"/>
        <v>14794.590000000004</v>
      </c>
      <c r="KS69" s="351">
        <f t="shared" si="245"/>
        <v>0</v>
      </c>
      <c r="KT69" s="351">
        <f t="shared" si="245"/>
        <v>23273.700000000004</v>
      </c>
      <c r="KU69" s="351">
        <f t="shared" si="245"/>
        <v>1995.91</v>
      </c>
      <c r="KV69" s="351">
        <f t="shared" si="245"/>
        <v>17444.93</v>
      </c>
      <c r="KW69" s="351">
        <f t="shared" si="245"/>
        <v>4267.21</v>
      </c>
      <c r="KX69" s="351">
        <f t="shared" si="245"/>
        <v>15978.300000000003</v>
      </c>
      <c r="KY69" s="351">
        <f t="shared" si="245"/>
        <v>8698.43</v>
      </c>
      <c r="KZ69" s="351">
        <f t="shared" si="245"/>
        <v>7478.95</v>
      </c>
      <c r="LA69" s="351">
        <f t="shared" si="245"/>
        <v>4225.18</v>
      </c>
      <c r="LB69" s="351">
        <f t="shared" si="245"/>
        <v>4519.96</v>
      </c>
      <c r="LC69" s="351">
        <f t="shared" si="245"/>
        <v>4618.53</v>
      </c>
      <c r="LD69" s="351">
        <f t="shared" si="245"/>
        <v>4982.9799999999996</v>
      </c>
      <c r="LE69" s="351">
        <f t="shared" si="245"/>
        <v>4999.8500000000004</v>
      </c>
      <c r="LF69" s="351">
        <f t="shared" si="245"/>
        <v>20746.140000000003</v>
      </c>
      <c r="LG69" s="351">
        <f t="shared" si="245"/>
        <v>15315.300000000001</v>
      </c>
      <c r="LH69" s="351">
        <f t="shared" si="245"/>
        <v>4969.4399999999996</v>
      </c>
      <c r="LI69" s="351">
        <f t="shared" si="245"/>
        <v>4953.26</v>
      </c>
      <c r="LJ69" s="351">
        <f t="shared" si="245"/>
        <v>5443.7100000000028</v>
      </c>
      <c r="LK69" s="351">
        <f t="shared" si="246"/>
        <v>7744.9400000000005</v>
      </c>
      <c r="LL69" s="351">
        <f t="shared" si="246"/>
        <v>14672.7</v>
      </c>
      <c r="LM69" s="351">
        <f t="shared" si="246"/>
        <v>856.80000000000075</v>
      </c>
      <c r="LN69" s="351">
        <f t="shared" si="246"/>
        <v>0</v>
      </c>
      <c r="LO69" s="351">
        <f t="shared" si="246"/>
        <v>19173.830000000002</v>
      </c>
      <c r="LP69" s="351">
        <f t="shared" si="246"/>
        <v>7977.1</v>
      </c>
      <c r="LQ69" s="351">
        <f t="shared" si="246"/>
        <v>13655.780000000002</v>
      </c>
      <c r="LR69" s="351">
        <f t="shared" si="246"/>
        <v>7282.800000000002</v>
      </c>
      <c r="LS69" s="351">
        <f t="shared" si="246"/>
        <v>4555.1400000000003</v>
      </c>
      <c r="LT69" s="351">
        <f t="shared" si="246"/>
        <v>671.99</v>
      </c>
      <c r="LU69" s="351">
        <f t="shared" si="246"/>
        <v>17780.440000000002</v>
      </c>
      <c r="LV69" s="351">
        <f t="shared" si="246"/>
        <v>18742.500000000004</v>
      </c>
      <c r="LW69" s="351">
        <f t="shared" si="246"/>
        <v>3836.68</v>
      </c>
      <c r="LX69" s="351">
        <f t="shared" si="246"/>
        <v>8474.2700000000041</v>
      </c>
      <c r="LY69" s="351">
        <f t="shared" si="246"/>
        <v>2599.92</v>
      </c>
      <c r="LZ69" s="351">
        <f t="shared" si="246"/>
        <v>4716.03</v>
      </c>
      <c r="MA69" s="351">
        <f t="shared" si="246"/>
        <v>9047.130000000001</v>
      </c>
      <c r="MB69" s="351">
        <f t="shared" si="246"/>
        <v>20482.22</v>
      </c>
      <c r="MC69" s="351">
        <f t="shared" si="246"/>
        <v>5591.2700000000023</v>
      </c>
      <c r="MD69" s="351">
        <f t="shared" si="246"/>
        <v>4580.7299999999996</v>
      </c>
      <c r="ME69" s="351">
        <f t="shared" si="246"/>
        <v>10001.950000000003</v>
      </c>
      <c r="MF69" s="351">
        <f t="shared" si="246"/>
        <v>13484.990000000002</v>
      </c>
      <c r="MG69" s="351">
        <f t="shared" si="246"/>
        <v>2784.6000000000026</v>
      </c>
      <c r="MH69" s="351">
        <f t="shared" si="246"/>
        <v>4812.54</v>
      </c>
      <c r="MI69" s="351">
        <f t="shared" si="246"/>
        <v>0</v>
      </c>
      <c r="MJ69" s="351">
        <f t="shared" si="246"/>
        <v>22567.86</v>
      </c>
      <c r="MK69" s="351">
        <f t="shared" si="246"/>
        <v>18742.500000000004</v>
      </c>
      <c r="ML69" s="351">
        <f t="shared" si="246"/>
        <v>4798.3999999999996</v>
      </c>
      <c r="MM69" s="351">
        <f t="shared" si="246"/>
        <v>4561.41</v>
      </c>
      <c r="MN69" s="351">
        <f t="shared" si="246"/>
        <v>5064.6099999999997</v>
      </c>
      <c r="MO69" s="351">
        <f t="shared" si="246"/>
        <v>4879.68</v>
      </c>
      <c r="MP69" s="351">
        <f t="shared" si="246"/>
        <v>14593.370000000004</v>
      </c>
      <c r="MQ69" s="351">
        <f t="shared" si="246"/>
        <v>6424.26</v>
      </c>
      <c r="MR69" s="351">
        <f t="shared" si="246"/>
        <v>12686.82</v>
      </c>
      <c r="MS69" s="351">
        <f t="shared" si="246"/>
        <v>6003.3100000000013</v>
      </c>
      <c r="MT69" s="351">
        <f t="shared" si="246"/>
        <v>0</v>
      </c>
      <c r="MU69" s="351">
        <f t="shared" si="246"/>
        <v>8853.0600000000049</v>
      </c>
      <c r="MV69" s="351">
        <f t="shared" si="246"/>
        <v>10388.700000000003</v>
      </c>
      <c r="MW69" s="351">
        <f t="shared" si="246"/>
        <v>7122.3000000000029</v>
      </c>
      <c r="MX69" s="351">
        <f t="shared" si="246"/>
        <v>18228.430000000004</v>
      </c>
      <c r="MY69" s="351">
        <f t="shared" si="246"/>
        <v>7738.5700000000006</v>
      </c>
      <c r="MZ69" s="351">
        <f t="shared" si="246"/>
        <v>4696.6899999999996</v>
      </c>
      <c r="NA69" s="351">
        <f t="shared" si="246"/>
        <v>4875.43</v>
      </c>
      <c r="NB69" s="351">
        <f t="shared" si="246"/>
        <v>0</v>
      </c>
      <c r="NC69" s="351">
        <f t="shared" si="246"/>
        <v>8464.2300000000032</v>
      </c>
      <c r="ND69" s="351">
        <f t="shared" si="246"/>
        <v>4661.67</v>
      </c>
      <c r="NE69" s="351">
        <f t="shared" si="246"/>
        <v>0</v>
      </c>
      <c r="NF69" s="351">
        <f t="shared" si="246"/>
        <v>4843.1000000000004</v>
      </c>
      <c r="NG69" s="351">
        <f t="shared" si="246"/>
        <v>4822.05</v>
      </c>
      <c r="NH69" s="351">
        <f t="shared" si="246"/>
        <v>3263.89</v>
      </c>
      <c r="NI69" s="351">
        <f t="shared" si="246"/>
        <v>21645.980000000003</v>
      </c>
      <c r="NJ69" s="351">
        <f t="shared" si="246"/>
        <v>5353.75</v>
      </c>
      <c r="NK69" s="351">
        <f t="shared" si="246"/>
        <v>18742.500000000004</v>
      </c>
      <c r="NL69" s="351">
        <f t="shared" si="246"/>
        <v>4671.6000000000004</v>
      </c>
      <c r="NM69" s="351">
        <f t="shared" si="246"/>
        <v>19253.580000000002</v>
      </c>
      <c r="NN69" s="351">
        <f t="shared" si="246"/>
        <v>7263.0400000000009</v>
      </c>
      <c r="NO69" s="351">
        <f t="shared" si="246"/>
        <v>9061.6800000000039</v>
      </c>
      <c r="NP69" s="351">
        <f t="shared" si="246"/>
        <v>4528.8</v>
      </c>
      <c r="NQ69" s="351">
        <f t="shared" si="246"/>
        <v>23466.380000000005</v>
      </c>
      <c r="NR69" s="351">
        <f t="shared" si="246"/>
        <v>8845.9800000000032</v>
      </c>
      <c r="NS69" s="351">
        <f t="shared" si="246"/>
        <v>4758.0200000000004</v>
      </c>
      <c r="NT69" s="351">
        <f t="shared" si="246"/>
        <v>16112.330000000002</v>
      </c>
      <c r="NU69" s="351">
        <f t="shared" si="246"/>
        <v>6268.4100000000017</v>
      </c>
      <c r="NV69" s="351">
        <f t="shared" si="246"/>
        <v>700.4</v>
      </c>
      <c r="NW69" s="351">
        <f t="shared" si="247"/>
        <v>2891.7000000000003</v>
      </c>
      <c r="NX69" s="351">
        <f t="shared" si="247"/>
        <v>4507.62</v>
      </c>
      <c r="NY69" s="351">
        <f t="shared" si="247"/>
        <v>4754.8500000000004</v>
      </c>
      <c r="NZ69" s="351">
        <f t="shared" si="247"/>
        <v>13548.400000000001</v>
      </c>
      <c r="OA69" s="351">
        <f t="shared" si="247"/>
        <v>0</v>
      </c>
      <c r="OB69" s="351">
        <f t="shared" si="247"/>
        <v>772.62000000000262</v>
      </c>
      <c r="OC69" s="351">
        <f t="shared" si="247"/>
        <v>4874.100000000004</v>
      </c>
      <c r="OD69" s="351">
        <f t="shared" si="247"/>
        <v>11673.900000000003</v>
      </c>
      <c r="OE69" s="351">
        <f t="shared" si="247"/>
        <v>4581.03</v>
      </c>
      <c r="OF69" s="351">
        <f t="shared" si="247"/>
        <v>20923.020000000004</v>
      </c>
      <c r="OG69" s="351">
        <f t="shared" si="247"/>
        <v>20526.550000000003</v>
      </c>
      <c r="OH69" s="351">
        <f t="shared" si="247"/>
        <v>19144.810000000001</v>
      </c>
      <c r="OI69" s="351">
        <f t="shared" si="247"/>
        <v>12922.900000000001</v>
      </c>
      <c r="OJ69" s="351">
        <f t="shared" si="247"/>
        <v>18742.500000000004</v>
      </c>
      <c r="OK69" s="351">
        <f t="shared" si="247"/>
        <v>5355</v>
      </c>
      <c r="OL69" s="351">
        <f t="shared" si="247"/>
        <v>1499.4000000000012</v>
      </c>
      <c r="OM69" s="351">
        <f t="shared" si="247"/>
        <v>12228.040000000003</v>
      </c>
      <c r="ON69" s="351">
        <f t="shared" si="247"/>
        <v>18742.500000000004</v>
      </c>
      <c r="OO69" s="351">
        <f t="shared" si="247"/>
        <v>4648.24</v>
      </c>
      <c r="OP69" s="351">
        <f t="shared" si="247"/>
        <v>3981.42</v>
      </c>
      <c r="OQ69" s="351">
        <f t="shared" si="247"/>
        <v>0</v>
      </c>
      <c r="OR69" s="351">
        <f t="shared" si="247"/>
        <v>10932.77</v>
      </c>
      <c r="OS69" s="351">
        <f t="shared" si="247"/>
        <v>3798.13</v>
      </c>
      <c r="OT69" s="351">
        <f t="shared" si="247"/>
        <v>23397.680000000004</v>
      </c>
      <c r="OU69" s="351">
        <f t="shared" si="247"/>
        <v>3361.8200000000015</v>
      </c>
      <c r="OV69" s="351">
        <f t="shared" si="247"/>
        <v>23827.760000000002</v>
      </c>
      <c r="OW69" s="351">
        <f t="shared" si="247"/>
        <v>4593.0600000000004</v>
      </c>
      <c r="OX69" s="351">
        <f t="shared" si="247"/>
        <v>13616.8</v>
      </c>
      <c r="OY69" s="351">
        <f t="shared" si="247"/>
        <v>3088.66</v>
      </c>
      <c r="OZ69" s="351">
        <f t="shared" si="247"/>
        <v>8719.119999999999</v>
      </c>
      <c r="PA69" s="351">
        <f t="shared" si="247"/>
        <v>4661.55</v>
      </c>
      <c r="PB69" s="351">
        <f t="shared" si="247"/>
        <v>8958.43</v>
      </c>
      <c r="PC69" s="351">
        <f t="shared" si="247"/>
        <v>1331.92</v>
      </c>
      <c r="PD69" s="351">
        <f t="shared" si="247"/>
        <v>3056.4400000000028</v>
      </c>
      <c r="PE69" s="351">
        <f t="shared" si="247"/>
        <v>15542.220000000001</v>
      </c>
      <c r="PF69" s="351">
        <f t="shared" si="247"/>
        <v>7253.6500000000015</v>
      </c>
      <c r="PG69" s="351">
        <f t="shared" si="247"/>
        <v>4779.28</v>
      </c>
      <c r="PH69" s="351">
        <f t="shared" si="247"/>
        <v>3563.85</v>
      </c>
      <c r="PI69" s="351">
        <f t="shared" si="247"/>
        <v>8246.7000000000007</v>
      </c>
      <c r="PJ69" s="351">
        <f t="shared" si="247"/>
        <v>7771.18</v>
      </c>
      <c r="PK69" s="351">
        <f t="shared" si="247"/>
        <v>4614.24</v>
      </c>
      <c r="PL69" s="351">
        <f t="shared" si="247"/>
        <v>23722.320000000003</v>
      </c>
      <c r="PM69" s="351">
        <f t="shared" si="247"/>
        <v>17899.570000000003</v>
      </c>
      <c r="PN69" s="351">
        <f t="shared" si="247"/>
        <v>14082.000000000002</v>
      </c>
      <c r="PO69" s="351">
        <f t="shared" si="247"/>
        <v>2921.93</v>
      </c>
      <c r="PP69" s="351">
        <f t="shared" si="247"/>
        <v>0</v>
      </c>
      <c r="PQ69" s="351">
        <f t="shared" si="247"/>
        <v>1027.0899999999999</v>
      </c>
      <c r="PR69" s="351">
        <f t="shared" si="247"/>
        <v>17166.62</v>
      </c>
      <c r="PS69" s="351">
        <f t="shared" si="247"/>
        <v>23636.890000000003</v>
      </c>
      <c r="PT69" s="351">
        <f t="shared" si="247"/>
        <v>1672.19</v>
      </c>
      <c r="PU69" s="351">
        <f t="shared" si="247"/>
        <v>7604.0999999999995</v>
      </c>
      <c r="PV69" s="351">
        <f t="shared" si="247"/>
        <v>10784.61</v>
      </c>
      <c r="PW69" s="351">
        <f t="shared" si="247"/>
        <v>12852.000000000002</v>
      </c>
      <c r="PX69" s="351">
        <f t="shared" si="247"/>
        <v>12110.520000000004</v>
      </c>
      <c r="PY69" s="351">
        <f t="shared" si="247"/>
        <v>4923.6899999999996</v>
      </c>
      <c r="PZ69" s="351">
        <f t="shared" si="247"/>
        <v>10198.520000000002</v>
      </c>
      <c r="QA69" s="351">
        <f t="shared" si="247"/>
        <v>11913.910000000003</v>
      </c>
      <c r="QB69" s="351">
        <f t="shared" si="247"/>
        <v>8187.0800000000036</v>
      </c>
      <c r="QC69" s="351">
        <f t="shared" si="247"/>
        <v>2571.2800000000002</v>
      </c>
      <c r="QD69" s="351">
        <f t="shared" si="247"/>
        <v>15431.580000000002</v>
      </c>
      <c r="QE69" s="351">
        <f t="shared" si="247"/>
        <v>701.71</v>
      </c>
      <c r="QF69" s="351">
        <f t="shared" si="247"/>
        <v>5322.3600000000042</v>
      </c>
      <c r="QG69" s="351">
        <f t="shared" si="247"/>
        <v>20156.080000000002</v>
      </c>
      <c r="QH69" s="351">
        <f t="shared" si="247"/>
        <v>9726.6699999999983</v>
      </c>
      <c r="QI69" s="351">
        <f t="shared" si="248"/>
        <v>793.02</v>
      </c>
      <c r="QJ69" s="351">
        <f t="shared" si="248"/>
        <v>1927.66</v>
      </c>
      <c r="QK69" s="351">
        <f t="shared" si="248"/>
        <v>4830.45</v>
      </c>
      <c r="QL69" s="351">
        <f t="shared" si="248"/>
        <v>10474.090000000004</v>
      </c>
      <c r="QM69" s="351">
        <f t="shared" si="248"/>
        <v>18467.87</v>
      </c>
      <c r="QN69" s="351">
        <f t="shared" si="248"/>
        <v>10293.48</v>
      </c>
      <c r="QO69" s="351">
        <f t="shared" si="248"/>
        <v>10602.900000000001</v>
      </c>
      <c r="QP69" s="351">
        <f t="shared" si="248"/>
        <v>4767.4799999999996</v>
      </c>
      <c r="QQ69" s="351">
        <f t="shared" si="248"/>
        <v>0</v>
      </c>
      <c r="QR69" s="351">
        <f t="shared" si="248"/>
        <v>9219.0400000000045</v>
      </c>
      <c r="QS69" s="351">
        <f t="shared" si="248"/>
        <v>23340.130000000005</v>
      </c>
      <c r="QT69" s="351">
        <f t="shared" si="248"/>
        <v>4538.18</v>
      </c>
      <c r="QU69" s="351">
        <f t="shared" si="248"/>
        <v>20957.53</v>
      </c>
      <c r="QV69" s="351">
        <f t="shared" si="248"/>
        <v>7564.7800000000025</v>
      </c>
      <c r="QW69" s="351">
        <f t="shared" si="248"/>
        <v>4616.5200000000004</v>
      </c>
      <c r="QX69" s="351">
        <f t="shared" si="248"/>
        <v>4721.79</v>
      </c>
      <c r="QY69" s="351">
        <f t="shared" si="248"/>
        <v>9996.4800000000032</v>
      </c>
      <c r="QZ69" s="351">
        <f t="shared" si="248"/>
        <v>463.86</v>
      </c>
      <c r="RA69" s="351">
        <f t="shared" si="248"/>
        <v>4522.75</v>
      </c>
      <c r="RB69" s="351">
        <f t="shared" si="248"/>
        <v>8032.5</v>
      </c>
      <c r="RC69" s="351">
        <f t="shared" si="248"/>
        <v>5087.25</v>
      </c>
      <c r="RD69" s="351">
        <f t="shared" si="248"/>
        <v>4666.16</v>
      </c>
      <c r="RE69" s="351">
        <f t="shared" si="248"/>
        <v>6420.6500000000033</v>
      </c>
      <c r="RF69" s="351">
        <f t="shared" si="248"/>
        <v>13908.300000000001</v>
      </c>
      <c r="RG69" s="351">
        <f t="shared" si="248"/>
        <v>4519.7</v>
      </c>
      <c r="RH69" s="351">
        <f t="shared" si="248"/>
        <v>4662.29</v>
      </c>
      <c r="RI69" s="351">
        <f t="shared" si="248"/>
        <v>4607.87</v>
      </c>
      <c r="RJ69" s="351">
        <f t="shared" si="248"/>
        <v>8077.3800000000028</v>
      </c>
      <c r="RK69" s="351">
        <f t="shared" si="248"/>
        <v>1499.4000000000012</v>
      </c>
      <c r="RL69" s="351">
        <f t="shared" si="248"/>
        <v>5025.93</v>
      </c>
      <c r="RM69" s="351">
        <f t="shared" si="248"/>
        <v>12287.920000000006</v>
      </c>
      <c r="RN69" s="351">
        <f t="shared" si="248"/>
        <v>6107.6800000000039</v>
      </c>
      <c r="RO69" s="351">
        <f t="shared" si="248"/>
        <v>7255.74</v>
      </c>
      <c r="RP69" s="351">
        <f t="shared" si="248"/>
        <v>4627.75</v>
      </c>
      <c r="RQ69" s="351">
        <f t="shared" si="248"/>
        <v>23420.860000000004</v>
      </c>
      <c r="RR69" s="351">
        <f t="shared" si="248"/>
        <v>18742.500000000004</v>
      </c>
      <c r="RS69" s="351">
        <f t="shared" si="248"/>
        <v>4736.1400000000003</v>
      </c>
      <c r="RT69" s="351">
        <f t="shared" si="248"/>
        <v>9639.0000000000036</v>
      </c>
      <c r="RU69" s="351">
        <f t="shared" si="248"/>
        <v>14086.100000000002</v>
      </c>
      <c r="RV69" s="351">
        <f t="shared" si="248"/>
        <v>4794.87</v>
      </c>
      <c r="RW69" s="351">
        <f t="shared" si="248"/>
        <v>3279.85</v>
      </c>
      <c r="RX69" s="351">
        <f t="shared" si="248"/>
        <v>4634.9799999999996</v>
      </c>
      <c r="RY69" s="351">
        <f t="shared" si="248"/>
        <v>4839.03</v>
      </c>
      <c r="RZ69" s="351">
        <f t="shared" si="248"/>
        <v>7925.4000000000024</v>
      </c>
      <c r="SA69" s="351">
        <f t="shared" si="248"/>
        <v>6682.220000000003</v>
      </c>
      <c r="SB69" s="351">
        <f t="shared" si="248"/>
        <v>3354.8300000000017</v>
      </c>
      <c r="SC69" s="351">
        <f t="shared" si="248"/>
        <v>2325.2800000000002</v>
      </c>
      <c r="SD69" s="351">
        <f t="shared" si="248"/>
        <v>6646.6</v>
      </c>
      <c r="SE69" s="351">
        <f t="shared" si="248"/>
        <v>17938.89</v>
      </c>
      <c r="SF69" s="351">
        <f t="shared" si="248"/>
        <v>7432.27</v>
      </c>
      <c r="SG69" s="351">
        <f t="shared" si="248"/>
        <v>6204.9000000000015</v>
      </c>
      <c r="SI69" s="25">
        <f t="shared" si="257"/>
        <v>8485.2808800000039</v>
      </c>
      <c r="SQ69" s="247">
        <f t="shared" si="258"/>
        <v>2016</v>
      </c>
      <c r="SR69" s="247">
        <f t="shared" si="259"/>
        <v>30</v>
      </c>
      <c r="SS69" s="247">
        <f t="shared" si="260"/>
        <v>336</v>
      </c>
      <c r="ST69" s="247">
        <f t="shared" si="261"/>
        <v>500</v>
      </c>
      <c r="SU69" s="247">
        <f t="shared" si="262"/>
        <v>500</v>
      </c>
      <c r="SV69" s="247">
        <f t="shared" si="263"/>
        <v>500</v>
      </c>
      <c r="SW69" s="247">
        <f t="shared" si="264"/>
        <v>500</v>
      </c>
      <c r="SX69" s="247">
        <f t="shared" si="265"/>
        <v>500</v>
      </c>
      <c r="SY69" s="247">
        <f t="shared" si="266"/>
        <v>500</v>
      </c>
      <c r="SZ69" s="247">
        <f t="shared" si="267"/>
        <v>500</v>
      </c>
      <c r="TA69" s="25"/>
      <c r="TB69" s="168">
        <f t="shared" si="268"/>
        <v>0.06</v>
      </c>
      <c r="TC69" s="168">
        <f t="shared" si="269"/>
        <v>0.61199999999999999</v>
      </c>
      <c r="TD69" s="168">
        <f t="shared" si="249"/>
        <v>0.32800000000000001</v>
      </c>
      <c r="TE69" s="168">
        <f t="shared" si="250"/>
        <v>0</v>
      </c>
      <c r="TF69" s="168">
        <f t="shared" si="251"/>
        <v>0</v>
      </c>
      <c r="TG69" s="168">
        <f t="shared" si="252"/>
        <v>0</v>
      </c>
      <c r="TH69" s="168">
        <f t="shared" si="253"/>
        <v>0</v>
      </c>
      <c r="TI69" s="168">
        <f t="shared" si="254"/>
        <v>0</v>
      </c>
      <c r="TJ69" s="168">
        <f t="shared" si="255"/>
        <v>0</v>
      </c>
      <c r="TK69" s="94">
        <f t="shared" si="270"/>
        <v>1</v>
      </c>
      <c r="TM69">
        <v>3</v>
      </c>
      <c r="TP69" s="477">
        <f>+SMALL(B69:SG69,ROUND(SZ69*$TP$15,0))</f>
        <v>4424.96</v>
      </c>
      <c r="TQ69" s="477">
        <f t="shared" si="271"/>
        <v>13093.350000000004</v>
      </c>
      <c r="TR69" s="25">
        <f t="shared" si="272"/>
        <v>8485.2808800000039</v>
      </c>
      <c r="TS69">
        <f>+RANK(SI69,B69:SI69,1)</f>
        <v>313</v>
      </c>
      <c r="TT69" s="168">
        <f>+TS69/SZ69</f>
        <v>0.626</v>
      </c>
      <c r="TV69" s="168">
        <f t="shared" si="273"/>
        <v>0.06</v>
      </c>
    </row>
    <row r="70" spans="1:542">
      <c r="A70" s="227">
        <v>2017</v>
      </c>
      <c r="B70" s="351">
        <f t="shared" si="256"/>
        <v>20452.450000000004</v>
      </c>
      <c r="C70" s="351">
        <f t="shared" si="274"/>
        <v>1178.1000000000033</v>
      </c>
      <c r="D70" s="351">
        <f t="shared" si="274"/>
        <v>15340.420000000002</v>
      </c>
      <c r="E70" s="351">
        <f t="shared" si="274"/>
        <v>7925.4000000000024</v>
      </c>
      <c r="F70" s="351">
        <f t="shared" si="274"/>
        <v>4307</v>
      </c>
      <c r="G70" s="351">
        <f t="shared" si="274"/>
        <v>2249.0999999999995</v>
      </c>
      <c r="H70" s="351">
        <f t="shared" si="274"/>
        <v>5783.4000000000005</v>
      </c>
      <c r="I70" s="351">
        <f t="shared" si="274"/>
        <v>8670.41</v>
      </c>
      <c r="J70" s="351">
        <f t="shared" si="274"/>
        <v>5140.8</v>
      </c>
      <c r="K70" s="351">
        <f t="shared" si="274"/>
        <v>0</v>
      </c>
      <c r="L70" s="351">
        <f t="shared" si="274"/>
        <v>12209.400000000001</v>
      </c>
      <c r="M70" s="351">
        <f t="shared" si="274"/>
        <v>10710</v>
      </c>
      <c r="N70" s="351">
        <f t="shared" si="274"/>
        <v>0</v>
      </c>
      <c r="O70" s="351">
        <f t="shared" si="274"/>
        <v>9158.24</v>
      </c>
      <c r="P70" s="351">
        <f t="shared" si="274"/>
        <v>214.20000000000019</v>
      </c>
      <c r="Q70" s="351">
        <f t="shared" si="274"/>
        <v>22806.010000000002</v>
      </c>
      <c r="R70" s="351">
        <f t="shared" si="274"/>
        <v>16178.849999999999</v>
      </c>
      <c r="S70" s="351">
        <f t="shared" si="274"/>
        <v>4169.5200000000004</v>
      </c>
      <c r="T70" s="351">
        <f t="shared" si="274"/>
        <v>18742.500000000004</v>
      </c>
      <c r="U70" s="351">
        <f t="shared" si="274"/>
        <v>0</v>
      </c>
      <c r="V70" s="351">
        <f t="shared" si="274"/>
        <v>10822.41</v>
      </c>
      <c r="W70" s="351">
        <f t="shared" si="274"/>
        <v>4301.01</v>
      </c>
      <c r="X70" s="351">
        <f t="shared" si="274"/>
        <v>10301.120000000003</v>
      </c>
      <c r="Y70" s="351">
        <f t="shared" si="274"/>
        <v>9333.6600000000035</v>
      </c>
      <c r="Z70" s="351">
        <f t="shared" si="274"/>
        <v>9424.8000000000029</v>
      </c>
      <c r="AA70" s="351">
        <f t="shared" si="274"/>
        <v>0</v>
      </c>
      <c r="AB70" s="351">
        <f t="shared" si="274"/>
        <v>5614.7300000000041</v>
      </c>
      <c r="AC70" s="351">
        <f t="shared" si="274"/>
        <v>22532.440000000002</v>
      </c>
      <c r="AD70" s="351">
        <f t="shared" si="274"/>
        <v>10067.400000000005</v>
      </c>
      <c r="AE70" s="351">
        <f t="shared" si="274"/>
        <v>0</v>
      </c>
      <c r="AF70" s="351">
        <f t="shared" si="274"/>
        <v>18742.500000000004</v>
      </c>
      <c r="AG70" s="351">
        <f t="shared" si="274"/>
        <v>13280.400000000001</v>
      </c>
      <c r="AH70" s="351">
        <f t="shared" si="274"/>
        <v>23109.200000000004</v>
      </c>
      <c r="AI70" s="351">
        <f t="shared" si="274"/>
        <v>12559.1</v>
      </c>
      <c r="AJ70" s="351">
        <f t="shared" si="274"/>
        <v>15101.100000000002</v>
      </c>
      <c r="AK70" s="351">
        <f t="shared" si="274"/>
        <v>0</v>
      </c>
      <c r="AL70" s="351">
        <f t="shared" si="274"/>
        <v>856.80000000000075</v>
      </c>
      <c r="AM70" s="351">
        <f t="shared" si="274"/>
        <v>11245.500000000004</v>
      </c>
      <c r="AN70" s="351">
        <f t="shared" si="274"/>
        <v>10710</v>
      </c>
      <c r="AO70" s="351">
        <f t="shared" si="274"/>
        <v>4176.9000000000015</v>
      </c>
      <c r="AP70" s="351">
        <f t="shared" si="274"/>
        <v>7711.2000000000025</v>
      </c>
      <c r="AQ70" s="351">
        <f t="shared" si="274"/>
        <v>6706.1900000000041</v>
      </c>
      <c r="AR70" s="351">
        <f t="shared" si="274"/>
        <v>12852.000000000002</v>
      </c>
      <c r="AS70" s="351">
        <f t="shared" si="274"/>
        <v>0</v>
      </c>
      <c r="AT70" s="351">
        <f t="shared" si="274"/>
        <v>7175.7000000000044</v>
      </c>
      <c r="AU70" s="351">
        <f t="shared" si="274"/>
        <v>642.60000000000059</v>
      </c>
      <c r="AV70" s="351">
        <f t="shared" si="274"/>
        <v>3855.6000000000035</v>
      </c>
      <c r="AW70" s="351">
        <f t="shared" si="274"/>
        <v>0</v>
      </c>
      <c r="AX70" s="351">
        <f t="shared" si="274"/>
        <v>0</v>
      </c>
      <c r="AY70" s="351">
        <f t="shared" si="274"/>
        <v>4525.6099999999997</v>
      </c>
      <c r="AZ70" s="351">
        <f t="shared" si="274"/>
        <v>0</v>
      </c>
      <c r="BA70" s="351">
        <f t="shared" si="274"/>
        <v>7818.3</v>
      </c>
      <c r="BB70" s="351">
        <f t="shared" si="274"/>
        <v>858.35000000000014</v>
      </c>
      <c r="BC70" s="351">
        <f t="shared" si="274"/>
        <v>0</v>
      </c>
      <c r="BD70" s="351">
        <f t="shared" si="274"/>
        <v>5995.4800000000014</v>
      </c>
      <c r="BE70" s="351">
        <f t="shared" si="274"/>
        <v>10067.400000000005</v>
      </c>
      <c r="BF70" s="351">
        <f t="shared" si="274"/>
        <v>3035.4</v>
      </c>
      <c r="BG70" s="351">
        <f t="shared" si="274"/>
        <v>0</v>
      </c>
      <c r="BH70" s="351">
        <f t="shared" si="274"/>
        <v>204.47</v>
      </c>
      <c r="BI70" s="351">
        <f t="shared" si="274"/>
        <v>4281.37</v>
      </c>
      <c r="BJ70" s="351">
        <f t="shared" si="274"/>
        <v>12789.92</v>
      </c>
      <c r="BK70" s="351">
        <f t="shared" si="274"/>
        <v>6426.0000000000009</v>
      </c>
      <c r="BL70" s="351">
        <f t="shared" si="274"/>
        <v>0</v>
      </c>
      <c r="BM70" s="351">
        <f t="shared" si="274"/>
        <v>4579.6000000000004</v>
      </c>
      <c r="BN70" s="351">
        <f t="shared" si="274"/>
        <v>0</v>
      </c>
      <c r="BO70" s="351">
        <f t="shared" si="242"/>
        <v>0</v>
      </c>
      <c r="BP70" s="351">
        <f t="shared" si="242"/>
        <v>963.90000000000327</v>
      </c>
      <c r="BQ70" s="351">
        <f t="shared" si="242"/>
        <v>14369.210000000001</v>
      </c>
      <c r="BR70" s="351">
        <f t="shared" si="242"/>
        <v>17564.400000000001</v>
      </c>
      <c r="BS70" s="351">
        <f t="shared" si="242"/>
        <v>796.97</v>
      </c>
      <c r="BT70" s="351">
        <f t="shared" si="242"/>
        <v>5355</v>
      </c>
      <c r="BU70" s="351">
        <f t="shared" si="242"/>
        <v>0</v>
      </c>
      <c r="BV70" s="351">
        <f t="shared" si="242"/>
        <v>0</v>
      </c>
      <c r="BW70" s="351">
        <f t="shared" si="242"/>
        <v>6961.5000000000036</v>
      </c>
      <c r="BX70" s="351">
        <f t="shared" si="242"/>
        <v>8996.4000000000033</v>
      </c>
      <c r="BY70" s="351">
        <f t="shared" si="242"/>
        <v>0</v>
      </c>
      <c r="BZ70" s="351">
        <f t="shared" si="242"/>
        <v>4515.54</v>
      </c>
      <c r="CA70" s="351">
        <f t="shared" si="242"/>
        <v>0</v>
      </c>
      <c r="CB70" s="351">
        <f t="shared" si="242"/>
        <v>4917.7500000000009</v>
      </c>
      <c r="CC70" s="351">
        <f t="shared" si="242"/>
        <v>3873.11</v>
      </c>
      <c r="CD70" s="351">
        <f t="shared" si="242"/>
        <v>4214.7299999999996</v>
      </c>
      <c r="CE70" s="351">
        <f t="shared" si="242"/>
        <v>0</v>
      </c>
      <c r="CF70" s="351">
        <f t="shared" si="242"/>
        <v>2142.0000000000018</v>
      </c>
      <c r="CG70" s="351">
        <f t="shared" si="242"/>
        <v>0</v>
      </c>
      <c r="CH70" s="351">
        <f t="shared" si="242"/>
        <v>5033.7000000000025</v>
      </c>
      <c r="CI70" s="351">
        <f t="shared" si="242"/>
        <v>1196.9100000000033</v>
      </c>
      <c r="CJ70" s="351">
        <f t="shared" si="242"/>
        <v>1007.15</v>
      </c>
      <c r="CK70" s="351">
        <f t="shared" si="242"/>
        <v>5788.0000000000018</v>
      </c>
      <c r="CL70" s="351">
        <f t="shared" si="242"/>
        <v>8028.5400000000009</v>
      </c>
      <c r="CM70" s="351">
        <f t="shared" si="242"/>
        <v>12969.140000000005</v>
      </c>
      <c r="CN70" s="351">
        <f t="shared" si="242"/>
        <v>2408.1100000000015</v>
      </c>
      <c r="CO70" s="351">
        <f t="shared" si="242"/>
        <v>1211.71</v>
      </c>
      <c r="CP70" s="351">
        <f t="shared" si="242"/>
        <v>0</v>
      </c>
      <c r="CQ70" s="351">
        <f t="shared" si="242"/>
        <v>2677.5</v>
      </c>
      <c r="CR70" s="351">
        <f t="shared" si="242"/>
        <v>15241.04</v>
      </c>
      <c r="CS70" s="351">
        <f t="shared" si="242"/>
        <v>21087.270000000004</v>
      </c>
      <c r="CT70" s="351">
        <f t="shared" si="242"/>
        <v>0</v>
      </c>
      <c r="CU70" s="351">
        <f t="shared" si="242"/>
        <v>1071.0000000000009</v>
      </c>
      <c r="CV70" s="351">
        <f t="shared" si="242"/>
        <v>14994.000000000004</v>
      </c>
      <c r="CW70" s="351">
        <f t="shared" si="242"/>
        <v>3261.4800000000005</v>
      </c>
      <c r="CX70" s="351">
        <f t="shared" si="242"/>
        <v>21816.190000000002</v>
      </c>
      <c r="CY70" s="351">
        <f t="shared" si="242"/>
        <v>13196.010000000004</v>
      </c>
      <c r="CZ70" s="351">
        <f t="shared" si="242"/>
        <v>3617.3600000000015</v>
      </c>
      <c r="DA70" s="351">
        <f t="shared" si="242"/>
        <v>4257.99</v>
      </c>
      <c r="DB70" s="351">
        <f t="shared" si="242"/>
        <v>15342.970000000001</v>
      </c>
      <c r="DC70" s="351">
        <f t="shared" si="242"/>
        <v>2742.92</v>
      </c>
      <c r="DD70" s="351">
        <f t="shared" si="242"/>
        <v>855.28</v>
      </c>
      <c r="DE70" s="351">
        <f t="shared" si="242"/>
        <v>5355</v>
      </c>
      <c r="DF70" s="351">
        <f t="shared" si="242"/>
        <v>16932.930000000004</v>
      </c>
      <c r="DG70" s="351">
        <f t="shared" si="242"/>
        <v>6426.0000000000009</v>
      </c>
      <c r="DH70" s="351">
        <f t="shared" si="242"/>
        <v>0</v>
      </c>
      <c r="DI70" s="351">
        <f t="shared" si="242"/>
        <v>8687.5400000000027</v>
      </c>
      <c r="DJ70" s="351">
        <f t="shared" si="242"/>
        <v>4076.36</v>
      </c>
      <c r="DK70" s="351">
        <f t="shared" si="242"/>
        <v>730.29000000000019</v>
      </c>
      <c r="DL70" s="351">
        <f t="shared" si="242"/>
        <v>9317.7000000000007</v>
      </c>
      <c r="DM70" s="351">
        <f t="shared" si="242"/>
        <v>13280.400000000001</v>
      </c>
      <c r="DN70" s="351">
        <f t="shared" si="242"/>
        <v>8996.4000000000033</v>
      </c>
      <c r="DO70" s="351">
        <f t="shared" si="242"/>
        <v>18742.500000000004</v>
      </c>
      <c r="DP70" s="351">
        <f t="shared" si="242"/>
        <v>23177.970000000005</v>
      </c>
      <c r="DQ70" s="351">
        <f t="shared" si="242"/>
        <v>8996.4000000000033</v>
      </c>
      <c r="DR70" s="351">
        <f t="shared" si="242"/>
        <v>3748.5000000000009</v>
      </c>
      <c r="DS70" s="351">
        <f t="shared" si="242"/>
        <v>8912.99</v>
      </c>
      <c r="DT70" s="351">
        <f t="shared" si="242"/>
        <v>0</v>
      </c>
      <c r="DU70" s="351">
        <f t="shared" si="242"/>
        <v>9353.6700000000037</v>
      </c>
      <c r="DV70" s="351">
        <f t="shared" si="242"/>
        <v>22821.620000000003</v>
      </c>
      <c r="DW70" s="351">
        <f t="shared" si="242"/>
        <v>8753.6400000000031</v>
      </c>
      <c r="DX70" s="351">
        <f t="shared" si="242"/>
        <v>14672.7</v>
      </c>
      <c r="DY70" s="351">
        <f t="shared" si="242"/>
        <v>18035.040000000005</v>
      </c>
      <c r="DZ70" s="351">
        <f t="shared" ref="DZ70:GK71" si="275">+IFERROR(1*DZ20+1*DZ41,"")</f>
        <v>17457.300000000003</v>
      </c>
      <c r="EA70" s="351">
        <f t="shared" si="275"/>
        <v>3683.91</v>
      </c>
      <c r="EB70" s="351">
        <f t="shared" si="275"/>
        <v>0</v>
      </c>
      <c r="EC70" s="351">
        <f t="shared" si="275"/>
        <v>3213.0000000000027</v>
      </c>
      <c r="ED70" s="351">
        <f t="shared" si="275"/>
        <v>0</v>
      </c>
      <c r="EE70" s="351">
        <f t="shared" si="275"/>
        <v>0</v>
      </c>
      <c r="EF70" s="351">
        <f t="shared" si="275"/>
        <v>11245.500000000004</v>
      </c>
      <c r="EG70" s="351">
        <f t="shared" si="275"/>
        <v>3903.54</v>
      </c>
      <c r="EH70" s="351">
        <f t="shared" si="275"/>
        <v>6133.6700000000037</v>
      </c>
      <c r="EI70" s="351">
        <f t="shared" si="275"/>
        <v>9424.8000000000029</v>
      </c>
      <c r="EJ70" s="351">
        <f t="shared" si="275"/>
        <v>2313.64</v>
      </c>
      <c r="EK70" s="351">
        <f t="shared" si="275"/>
        <v>3741.96</v>
      </c>
      <c r="EL70" s="351">
        <f t="shared" si="275"/>
        <v>18314.100000000002</v>
      </c>
      <c r="EM70" s="351">
        <f t="shared" si="275"/>
        <v>0</v>
      </c>
      <c r="EN70" s="351">
        <f t="shared" si="275"/>
        <v>4284.0000000000036</v>
      </c>
      <c r="EO70" s="351">
        <f t="shared" si="275"/>
        <v>0</v>
      </c>
      <c r="EP70" s="351">
        <f t="shared" si="275"/>
        <v>1618.32</v>
      </c>
      <c r="EQ70" s="351">
        <f t="shared" si="275"/>
        <v>4886.34</v>
      </c>
      <c r="ER70" s="351">
        <f t="shared" si="275"/>
        <v>0</v>
      </c>
      <c r="ES70" s="351">
        <f t="shared" si="275"/>
        <v>0</v>
      </c>
      <c r="ET70" s="351">
        <f t="shared" si="275"/>
        <v>4284.0000000000036</v>
      </c>
      <c r="EU70" s="351">
        <f t="shared" si="275"/>
        <v>3748.5000000000009</v>
      </c>
      <c r="EV70" s="351">
        <f t="shared" si="275"/>
        <v>0</v>
      </c>
      <c r="EW70" s="351">
        <f t="shared" si="275"/>
        <v>57.7</v>
      </c>
      <c r="EX70" s="351">
        <f t="shared" si="275"/>
        <v>0</v>
      </c>
      <c r="EY70" s="351">
        <f t="shared" si="275"/>
        <v>5900.74</v>
      </c>
      <c r="EZ70" s="351">
        <f t="shared" si="275"/>
        <v>19012.240000000005</v>
      </c>
      <c r="FA70" s="351">
        <f t="shared" si="275"/>
        <v>0</v>
      </c>
      <c r="FB70" s="351">
        <f t="shared" si="275"/>
        <v>14607.100000000002</v>
      </c>
      <c r="FC70" s="351">
        <f t="shared" si="275"/>
        <v>18742.500000000004</v>
      </c>
      <c r="FD70" s="351">
        <f t="shared" si="275"/>
        <v>19333.420000000002</v>
      </c>
      <c r="FE70" s="351">
        <f t="shared" si="275"/>
        <v>4154.6899999999996</v>
      </c>
      <c r="FF70" s="351">
        <f t="shared" si="275"/>
        <v>983.02</v>
      </c>
      <c r="FG70" s="351">
        <f t="shared" si="275"/>
        <v>1742.76</v>
      </c>
      <c r="FH70" s="351">
        <f t="shared" si="275"/>
        <v>2034.9000000000042</v>
      </c>
      <c r="FI70" s="351">
        <f t="shared" si="275"/>
        <v>11922.250000000002</v>
      </c>
      <c r="FJ70" s="351">
        <f t="shared" si="275"/>
        <v>2034.9000000000042</v>
      </c>
      <c r="FK70" s="351">
        <f t="shared" si="275"/>
        <v>14954.140000000001</v>
      </c>
      <c r="FL70" s="351">
        <f t="shared" si="275"/>
        <v>2148.66</v>
      </c>
      <c r="FM70" s="351">
        <f t="shared" si="275"/>
        <v>1294.76</v>
      </c>
      <c r="FN70" s="351">
        <f t="shared" si="275"/>
        <v>0</v>
      </c>
      <c r="FO70" s="351">
        <f t="shared" si="275"/>
        <v>12530.700000000004</v>
      </c>
      <c r="FP70" s="351">
        <f t="shared" si="275"/>
        <v>2142.0000000000018</v>
      </c>
      <c r="FQ70" s="351">
        <f t="shared" si="275"/>
        <v>2323.83</v>
      </c>
      <c r="FR70" s="351">
        <f t="shared" si="275"/>
        <v>8975.42</v>
      </c>
      <c r="FS70" s="351">
        <f t="shared" si="275"/>
        <v>0</v>
      </c>
      <c r="FT70" s="351">
        <f t="shared" si="275"/>
        <v>0</v>
      </c>
      <c r="FU70" s="351">
        <f t="shared" si="275"/>
        <v>963.90000000000327</v>
      </c>
      <c r="FV70" s="351">
        <f t="shared" si="275"/>
        <v>18742.500000000004</v>
      </c>
      <c r="FW70" s="351">
        <f t="shared" si="275"/>
        <v>4434.71</v>
      </c>
      <c r="FX70" s="351">
        <f t="shared" si="275"/>
        <v>0</v>
      </c>
      <c r="FY70" s="351">
        <f t="shared" si="275"/>
        <v>4800.9399999999996</v>
      </c>
      <c r="FZ70" s="351">
        <f t="shared" si="275"/>
        <v>0</v>
      </c>
      <c r="GA70" s="351">
        <f t="shared" si="275"/>
        <v>6025.7900000000009</v>
      </c>
      <c r="GB70" s="351">
        <f t="shared" si="275"/>
        <v>12209.400000000001</v>
      </c>
      <c r="GC70" s="351">
        <f t="shared" si="275"/>
        <v>21260.060000000005</v>
      </c>
      <c r="GD70" s="351">
        <f t="shared" si="275"/>
        <v>1774.1</v>
      </c>
      <c r="GE70" s="351">
        <f t="shared" si="275"/>
        <v>15587.95</v>
      </c>
      <c r="GF70" s="351">
        <f t="shared" si="275"/>
        <v>4284.0000000000036</v>
      </c>
      <c r="GG70" s="351">
        <f t="shared" si="275"/>
        <v>0</v>
      </c>
      <c r="GH70" s="351">
        <f t="shared" si="275"/>
        <v>12959.1</v>
      </c>
      <c r="GI70" s="351">
        <f t="shared" si="275"/>
        <v>2498.46</v>
      </c>
      <c r="GJ70" s="351">
        <f t="shared" si="275"/>
        <v>3213.0000000000027</v>
      </c>
      <c r="GK70" s="351">
        <f t="shared" si="275"/>
        <v>0</v>
      </c>
      <c r="GL70" s="351">
        <f t="shared" si="243"/>
        <v>10965.830000000002</v>
      </c>
      <c r="GM70" s="351">
        <f t="shared" si="244"/>
        <v>10861.220000000001</v>
      </c>
      <c r="GN70" s="351">
        <f t="shared" si="244"/>
        <v>0</v>
      </c>
      <c r="GO70" s="351">
        <f t="shared" si="244"/>
        <v>16814.700000000004</v>
      </c>
      <c r="GP70" s="351">
        <f t="shared" si="244"/>
        <v>1716.06</v>
      </c>
      <c r="GQ70" s="351">
        <f t="shared" si="244"/>
        <v>18742.500000000004</v>
      </c>
      <c r="GR70" s="351">
        <f t="shared" si="244"/>
        <v>0</v>
      </c>
      <c r="GS70" s="351">
        <f t="shared" si="244"/>
        <v>3105.9000000000005</v>
      </c>
      <c r="GT70" s="351">
        <f t="shared" si="244"/>
        <v>18805.030000000002</v>
      </c>
      <c r="GU70" s="351">
        <f t="shared" si="244"/>
        <v>20757.850000000002</v>
      </c>
      <c r="GV70" s="351">
        <f t="shared" si="244"/>
        <v>6533.1000000000031</v>
      </c>
      <c r="GW70" s="351">
        <f t="shared" si="244"/>
        <v>13070.460000000003</v>
      </c>
      <c r="GX70" s="351">
        <f t="shared" si="244"/>
        <v>3855.6000000000035</v>
      </c>
      <c r="GY70" s="351">
        <f t="shared" si="244"/>
        <v>4697.41</v>
      </c>
      <c r="GZ70" s="351">
        <f t="shared" si="244"/>
        <v>16814.700000000004</v>
      </c>
      <c r="HA70" s="351">
        <f t="shared" si="244"/>
        <v>916.71</v>
      </c>
      <c r="HB70" s="351">
        <f t="shared" si="244"/>
        <v>16765.969999999998</v>
      </c>
      <c r="HC70" s="351">
        <f t="shared" si="244"/>
        <v>0</v>
      </c>
      <c r="HD70" s="351">
        <f t="shared" si="244"/>
        <v>8064.7800000000043</v>
      </c>
      <c r="HE70" s="351">
        <f t="shared" si="244"/>
        <v>6533.1000000000031</v>
      </c>
      <c r="HF70" s="351">
        <f t="shared" si="244"/>
        <v>0</v>
      </c>
      <c r="HG70" s="351">
        <f t="shared" si="244"/>
        <v>10067.400000000005</v>
      </c>
      <c r="HH70" s="351">
        <f t="shared" si="244"/>
        <v>4207.16</v>
      </c>
      <c r="HI70" s="351">
        <f t="shared" si="244"/>
        <v>3213.0000000000027</v>
      </c>
      <c r="HJ70" s="351">
        <f t="shared" si="244"/>
        <v>8139.6000000000022</v>
      </c>
      <c r="HK70" s="351">
        <f t="shared" si="244"/>
        <v>23147.58</v>
      </c>
      <c r="HL70" s="351">
        <f t="shared" si="244"/>
        <v>0</v>
      </c>
      <c r="HM70" s="351">
        <f t="shared" si="244"/>
        <v>1205.58</v>
      </c>
      <c r="HN70" s="351">
        <f t="shared" si="244"/>
        <v>3014.48</v>
      </c>
      <c r="HO70" s="351">
        <f t="shared" si="244"/>
        <v>8782.2000000000025</v>
      </c>
      <c r="HP70" s="351">
        <f t="shared" si="244"/>
        <v>7198.7400000000016</v>
      </c>
      <c r="HQ70" s="351">
        <f t="shared" si="244"/>
        <v>4712.4000000000042</v>
      </c>
      <c r="HR70" s="351">
        <f t="shared" si="244"/>
        <v>0</v>
      </c>
      <c r="HS70" s="351">
        <f t="shared" si="244"/>
        <v>10067.400000000005</v>
      </c>
      <c r="HT70" s="351">
        <f t="shared" si="244"/>
        <v>283.14</v>
      </c>
      <c r="HU70" s="351">
        <f t="shared" si="244"/>
        <v>0</v>
      </c>
      <c r="HV70" s="351">
        <f t="shared" si="244"/>
        <v>16062.840000000002</v>
      </c>
      <c r="HW70" s="351">
        <f t="shared" si="244"/>
        <v>18284.730000000003</v>
      </c>
      <c r="HX70" s="351">
        <f t="shared" si="244"/>
        <v>0</v>
      </c>
      <c r="HY70" s="351">
        <f t="shared" si="244"/>
        <v>1285.2000000000012</v>
      </c>
      <c r="HZ70" s="351">
        <f t="shared" si="244"/>
        <v>0</v>
      </c>
      <c r="IA70" s="351">
        <f t="shared" si="244"/>
        <v>9585.0800000000017</v>
      </c>
      <c r="IB70" s="351">
        <f t="shared" si="244"/>
        <v>3213.0000000000027</v>
      </c>
      <c r="IC70" s="351">
        <f t="shared" si="244"/>
        <v>2891.7000000000003</v>
      </c>
      <c r="ID70" s="351">
        <f t="shared" si="244"/>
        <v>5275.0300000000007</v>
      </c>
      <c r="IE70" s="351">
        <f t="shared" si="244"/>
        <v>16313.3</v>
      </c>
      <c r="IF70" s="351">
        <f t="shared" si="244"/>
        <v>0</v>
      </c>
      <c r="IG70" s="351">
        <f t="shared" si="244"/>
        <v>0</v>
      </c>
      <c r="IH70" s="351">
        <f t="shared" si="244"/>
        <v>5829.7100000000009</v>
      </c>
      <c r="II70" s="351">
        <f t="shared" si="244"/>
        <v>346.63</v>
      </c>
      <c r="IJ70" s="351">
        <f t="shared" si="244"/>
        <v>0</v>
      </c>
      <c r="IK70" s="351">
        <f t="shared" si="244"/>
        <v>7267.1600000000035</v>
      </c>
      <c r="IL70" s="351">
        <f t="shared" si="244"/>
        <v>4106.5200000000004</v>
      </c>
      <c r="IM70" s="351">
        <f t="shared" si="244"/>
        <v>3427.200000000003</v>
      </c>
      <c r="IN70" s="351">
        <f t="shared" si="244"/>
        <v>0</v>
      </c>
      <c r="IO70" s="351">
        <f t="shared" si="244"/>
        <v>535.50000000000284</v>
      </c>
      <c r="IP70" s="351">
        <f t="shared" si="244"/>
        <v>18742.500000000004</v>
      </c>
      <c r="IQ70" s="351">
        <f t="shared" si="244"/>
        <v>7030.9500000000025</v>
      </c>
      <c r="IR70" s="351">
        <f t="shared" si="244"/>
        <v>182.71</v>
      </c>
      <c r="IS70" s="351">
        <f t="shared" si="244"/>
        <v>0</v>
      </c>
      <c r="IT70" s="351">
        <f t="shared" si="244"/>
        <v>2224.56</v>
      </c>
      <c r="IU70" s="351">
        <f t="shared" si="244"/>
        <v>7389.9000000000042</v>
      </c>
      <c r="IV70" s="351">
        <f t="shared" si="244"/>
        <v>0</v>
      </c>
      <c r="IW70" s="351">
        <f t="shared" si="244"/>
        <v>0</v>
      </c>
      <c r="IX70" s="351">
        <f t="shared" ref="IX70:LI71" si="276">+IFERROR(1*IX20+1*IX41,"")</f>
        <v>960.68</v>
      </c>
      <c r="IY70" s="351">
        <f t="shared" si="276"/>
        <v>11781.000000000002</v>
      </c>
      <c r="IZ70" s="351">
        <f t="shared" si="276"/>
        <v>0</v>
      </c>
      <c r="JA70" s="351">
        <f t="shared" si="276"/>
        <v>0</v>
      </c>
      <c r="JB70" s="351">
        <f t="shared" si="276"/>
        <v>4397.1099999999997</v>
      </c>
      <c r="JC70" s="351">
        <f t="shared" si="276"/>
        <v>0</v>
      </c>
      <c r="JD70" s="351">
        <f t="shared" si="276"/>
        <v>16707.600000000002</v>
      </c>
      <c r="JE70" s="351">
        <f t="shared" si="276"/>
        <v>4539.8500000000004</v>
      </c>
      <c r="JF70" s="351">
        <f t="shared" si="276"/>
        <v>12192.430000000002</v>
      </c>
      <c r="JG70" s="351">
        <f t="shared" si="276"/>
        <v>4045.86</v>
      </c>
      <c r="JH70" s="351">
        <f t="shared" si="276"/>
        <v>7175.7000000000044</v>
      </c>
      <c r="JI70" s="351">
        <f t="shared" si="276"/>
        <v>0</v>
      </c>
      <c r="JJ70" s="351">
        <f t="shared" si="276"/>
        <v>7349.7100000000028</v>
      </c>
      <c r="JK70" s="351">
        <f t="shared" si="276"/>
        <v>15957.900000000001</v>
      </c>
      <c r="JL70" s="351">
        <f t="shared" si="276"/>
        <v>0</v>
      </c>
      <c r="JM70" s="351">
        <f t="shared" si="276"/>
        <v>2998.8000000000025</v>
      </c>
      <c r="JN70" s="351">
        <f t="shared" si="276"/>
        <v>0</v>
      </c>
      <c r="JO70" s="351">
        <f t="shared" si="276"/>
        <v>5569.2</v>
      </c>
      <c r="JP70" s="351">
        <f t="shared" si="276"/>
        <v>1820.7000000000039</v>
      </c>
      <c r="JQ70" s="351">
        <f t="shared" si="276"/>
        <v>18742.500000000004</v>
      </c>
      <c r="JR70" s="351">
        <f t="shared" si="276"/>
        <v>0</v>
      </c>
      <c r="JS70" s="351">
        <f t="shared" si="276"/>
        <v>10729.760000000002</v>
      </c>
      <c r="JT70" s="351">
        <f t="shared" si="276"/>
        <v>9317.7000000000007</v>
      </c>
      <c r="JU70" s="351">
        <f t="shared" si="276"/>
        <v>1392.3000000000036</v>
      </c>
      <c r="JV70" s="351">
        <f t="shared" si="276"/>
        <v>9164.7200000000012</v>
      </c>
      <c r="JW70" s="351">
        <f t="shared" si="276"/>
        <v>14686.47</v>
      </c>
      <c r="JX70" s="351">
        <f t="shared" si="276"/>
        <v>1606.5000000000039</v>
      </c>
      <c r="JY70" s="351">
        <f t="shared" si="276"/>
        <v>0</v>
      </c>
      <c r="JZ70" s="351">
        <f t="shared" si="276"/>
        <v>18742.500000000004</v>
      </c>
      <c r="KA70" s="351">
        <f t="shared" si="276"/>
        <v>746.26</v>
      </c>
      <c r="KB70" s="351">
        <f t="shared" si="276"/>
        <v>0</v>
      </c>
      <c r="KC70" s="351">
        <f t="shared" si="276"/>
        <v>0</v>
      </c>
      <c r="KD70" s="351">
        <f t="shared" si="276"/>
        <v>0</v>
      </c>
      <c r="KE70" s="351">
        <f t="shared" si="276"/>
        <v>0</v>
      </c>
      <c r="KF70" s="351">
        <f t="shared" si="276"/>
        <v>0</v>
      </c>
      <c r="KG70" s="351">
        <f t="shared" si="276"/>
        <v>1285.2000000000012</v>
      </c>
      <c r="KH70" s="351">
        <f t="shared" si="276"/>
        <v>0</v>
      </c>
      <c r="KI70" s="351">
        <f t="shared" si="276"/>
        <v>2237.9400000000032</v>
      </c>
      <c r="KJ70" s="351">
        <f t="shared" si="276"/>
        <v>6231.310000000004</v>
      </c>
      <c r="KK70" s="351">
        <f t="shared" si="276"/>
        <v>14817.780000000002</v>
      </c>
      <c r="KL70" s="351">
        <f t="shared" si="276"/>
        <v>14351.400000000003</v>
      </c>
      <c r="KM70" s="351">
        <f t="shared" si="276"/>
        <v>0</v>
      </c>
      <c r="KN70" s="351">
        <f t="shared" si="276"/>
        <v>0</v>
      </c>
      <c r="KO70" s="351">
        <f t="shared" si="276"/>
        <v>9103.5000000000018</v>
      </c>
      <c r="KP70" s="351">
        <f t="shared" si="276"/>
        <v>4133.1099999999997</v>
      </c>
      <c r="KQ70" s="351">
        <f t="shared" si="276"/>
        <v>129.49</v>
      </c>
      <c r="KR70" s="351">
        <f t="shared" si="276"/>
        <v>0</v>
      </c>
      <c r="KS70" s="351">
        <f t="shared" si="276"/>
        <v>15636.6</v>
      </c>
      <c r="KT70" s="351">
        <f t="shared" si="276"/>
        <v>0</v>
      </c>
      <c r="KU70" s="351">
        <f t="shared" si="276"/>
        <v>1339.43</v>
      </c>
      <c r="KV70" s="351">
        <f t="shared" si="276"/>
        <v>10281.6</v>
      </c>
      <c r="KW70" s="351">
        <f t="shared" si="276"/>
        <v>10311.180000000004</v>
      </c>
      <c r="KX70" s="351">
        <f t="shared" si="276"/>
        <v>22916.9</v>
      </c>
      <c r="KY70" s="351">
        <f t="shared" si="276"/>
        <v>2568.87</v>
      </c>
      <c r="KZ70" s="351">
        <f t="shared" si="276"/>
        <v>10219.430000000002</v>
      </c>
      <c r="LA70" s="351">
        <f t="shared" si="276"/>
        <v>5997.6</v>
      </c>
      <c r="LB70" s="351">
        <f t="shared" si="276"/>
        <v>1967.1</v>
      </c>
      <c r="LC70" s="351">
        <f t="shared" si="276"/>
        <v>0</v>
      </c>
      <c r="LD70" s="351">
        <f t="shared" si="276"/>
        <v>9842.7900000000009</v>
      </c>
      <c r="LE70" s="351">
        <f t="shared" si="276"/>
        <v>4176.9000000000015</v>
      </c>
      <c r="LF70" s="351">
        <f t="shared" si="276"/>
        <v>6778.1600000000008</v>
      </c>
      <c r="LG70" s="351">
        <f t="shared" si="276"/>
        <v>13494.600000000002</v>
      </c>
      <c r="LH70" s="351">
        <f t="shared" si="276"/>
        <v>9226.8799999999992</v>
      </c>
      <c r="LI70" s="351">
        <f t="shared" si="276"/>
        <v>10591.170000000002</v>
      </c>
      <c r="LJ70" s="351">
        <f t="shared" si="245"/>
        <v>1178.1000000000033</v>
      </c>
      <c r="LK70" s="351">
        <f t="shared" si="246"/>
        <v>23188.940000000002</v>
      </c>
      <c r="LL70" s="351">
        <f t="shared" si="246"/>
        <v>0</v>
      </c>
      <c r="LM70" s="351">
        <f t="shared" si="246"/>
        <v>2570.4000000000024</v>
      </c>
      <c r="LN70" s="351">
        <f t="shared" si="246"/>
        <v>22988.260000000002</v>
      </c>
      <c r="LO70" s="351">
        <f t="shared" si="246"/>
        <v>5513.22</v>
      </c>
      <c r="LP70" s="351">
        <f t="shared" si="246"/>
        <v>0</v>
      </c>
      <c r="LQ70" s="351">
        <f t="shared" si="246"/>
        <v>4480.22</v>
      </c>
      <c r="LR70" s="351">
        <f t="shared" si="246"/>
        <v>2302.15</v>
      </c>
      <c r="LS70" s="351">
        <f t="shared" si="246"/>
        <v>17092.63</v>
      </c>
      <c r="LT70" s="351">
        <f t="shared" si="246"/>
        <v>16707.600000000002</v>
      </c>
      <c r="LU70" s="351">
        <f t="shared" si="246"/>
        <v>8600.9500000000025</v>
      </c>
      <c r="LV70" s="351">
        <f t="shared" si="246"/>
        <v>8624.6100000000042</v>
      </c>
      <c r="LW70" s="351">
        <f t="shared" si="246"/>
        <v>18742.500000000004</v>
      </c>
      <c r="LX70" s="351">
        <f t="shared" si="246"/>
        <v>0</v>
      </c>
      <c r="LY70" s="351">
        <f t="shared" si="246"/>
        <v>2171.14</v>
      </c>
      <c r="LZ70" s="351">
        <f t="shared" si="246"/>
        <v>215.78</v>
      </c>
      <c r="MA70" s="351">
        <f t="shared" si="246"/>
        <v>0</v>
      </c>
      <c r="MB70" s="351">
        <f t="shared" si="246"/>
        <v>14172.560000000001</v>
      </c>
      <c r="MC70" s="351">
        <f t="shared" si="246"/>
        <v>18742.500000000004</v>
      </c>
      <c r="MD70" s="351">
        <f t="shared" si="246"/>
        <v>0</v>
      </c>
      <c r="ME70" s="351">
        <f t="shared" si="246"/>
        <v>0</v>
      </c>
      <c r="MF70" s="351">
        <f t="shared" si="246"/>
        <v>3366.56</v>
      </c>
      <c r="MG70" s="351">
        <f t="shared" si="246"/>
        <v>829.35</v>
      </c>
      <c r="MH70" s="351">
        <f t="shared" si="246"/>
        <v>3641.4000000000033</v>
      </c>
      <c r="MI70" s="351">
        <f t="shared" si="246"/>
        <v>3522.4400000000005</v>
      </c>
      <c r="MJ70" s="351">
        <f t="shared" si="246"/>
        <v>4567.99</v>
      </c>
      <c r="MK70" s="351">
        <f t="shared" si="246"/>
        <v>0</v>
      </c>
      <c r="ML70" s="351">
        <f t="shared" si="246"/>
        <v>642.60000000000059</v>
      </c>
      <c r="MM70" s="351">
        <f t="shared" si="246"/>
        <v>2249.0999999999995</v>
      </c>
      <c r="MN70" s="351">
        <f t="shared" si="246"/>
        <v>15873.210000000003</v>
      </c>
      <c r="MO70" s="351">
        <f t="shared" si="246"/>
        <v>1982.95</v>
      </c>
      <c r="MP70" s="351">
        <f t="shared" si="246"/>
        <v>0</v>
      </c>
      <c r="MQ70" s="351">
        <f t="shared" si="246"/>
        <v>0</v>
      </c>
      <c r="MR70" s="351">
        <f t="shared" si="246"/>
        <v>8755.3000000000029</v>
      </c>
      <c r="MS70" s="351">
        <f t="shared" si="246"/>
        <v>9632.5300000000025</v>
      </c>
      <c r="MT70" s="351">
        <f t="shared" si="246"/>
        <v>3748.5000000000009</v>
      </c>
      <c r="MU70" s="351">
        <f t="shared" si="246"/>
        <v>856.80000000000075</v>
      </c>
      <c r="MV70" s="351">
        <f t="shared" si="246"/>
        <v>0</v>
      </c>
      <c r="MW70" s="351">
        <f t="shared" si="246"/>
        <v>0</v>
      </c>
      <c r="MX70" s="351">
        <f t="shared" si="246"/>
        <v>12102.300000000003</v>
      </c>
      <c r="MY70" s="351">
        <f t="shared" si="246"/>
        <v>8032.5</v>
      </c>
      <c r="MZ70" s="351">
        <f t="shared" si="246"/>
        <v>0</v>
      </c>
      <c r="NA70" s="351">
        <f t="shared" si="246"/>
        <v>10728.250000000004</v>
      </c>
      <c r="NB70" s="351">
        <f t="shared" si="246"/>
        <v>8446.470000000003</v>
      </c>
      <c r="NC70" s="351">
        <f t="shared" si="246"/>
        <v>15101.100000000002</v>
      </c>
      <c r="ND70" s="351">
        <f t="shared" si="246"/>
        <v>15743.700000000003</v>
      </c>
      <c r="NE70" s="351">
        <f t="shared" si="246"/>
        <v>0</v>
      </c>
      <c r="NF70" s="351">
        <f t="shared" si="246"/>
        <v>4142.99</v>
      </c>
      <c r="NG70" s="351">
        <f t="shared" si="246"/>
        <v>4638.5400000000027</v>
      </c>
      <c r="NH70" s="351">
        <f t="shared" si="246"/>
        <v>15514.020000000004</v>
      </c>
      <c r="NI70" s="351">
        <f t="shared" si="246"/>
        <v>3421.8</v>
      </c>
      <c r="NJ70" s="351">
        <f t="shared" si="246"/>
        <v>4336.0200000000004</v>
      </c>
      <c r="NK70" s="351">
        <f t="shared" si="246"/>
        <v>10226.180000000004</v>
      </c>
      <c r="NL70" s="351">
        <f t="shared" si="246"/>
        <v>0</v>
      </c>
      <c r="NM70" s="351">
        <f t="shared" si="246"/>
        <v>5139.8</v>
      </c>
      <c r="NN70" s="351">
        <f t="shared" si="246"/>
        <v>0</v>
      </c>
      <c r="NO70" s="351">
        <f t="shared" si="246"/>
        <v>2761.37</v>
      </c>
      <c r="NP70" s="351">
        <f t="shared" si="246"/>
        <v>1499.4000000000012</v>
      </c>
      <c r="NQ70" s="351">
        <f t="shared" si="246"/>
        <v>5140.8</v>
      </c>
      <c r="NR70" s="351">
        <f t="shared" si="246"/>
        <v>4069.8000000000038</v>
      </c>
      <c r="NS70" s="351">
        <f t="shared" si="246"/>
        <v>9029.2200000000012</v>
      </c>
      <c r="NT70" s="351">
        <f t="shared" si="246"/>
        <v>0</v>
      </c>
      <c r="NU70" s="351">
        <f t="shared" si="246"/>
        <v>0</v>
      </c>
      <c r="NV70" s="351">
        <f t="shared" ref="NV70:QG71" si="277">+IFERROR(1*NV20+1*NV41,"")</f>
        <v>18742.500000000004</v>
      </c>
      <c r="NW70" s="351">
        <f t="shared" si="277"/>
        <v>3297.3</v>
      </c>
      <c r="NX70" s="351">
        <f t="shared" si="277"/>
        <v>3962.7000000000012</v>
      </c>
      <c r="NY70" s="351">
        <f t="shared" si="277"/>
        <v>0</v>
      </c>
      <c r="NZ70" s="351">
        <f t="shared" si="277"/>
        <v>0</v>
      </c>
      <c r="OA70" s="351">
        <f t="shared" si="277"/>
        <v>0</v>
      </c>
      <c r="OB70" s="351">
        <f t="shared" si="277"/>
        <v>0</v>
      </c>
      <c r="OC70" s="351">
        <f t="shared" si="277"/>
        <v>4612.58</v>
      </c>
      <c r="OD70" s="351">
        <f t="shared" si="277"/>
        <v>18742.500000000004</v>
      </c>
      <c r="OE70" s="351">
        <f t="shared" si="277"/>
        <v>22211.960000000003</v>
      </c>
      <c r="OF70" s="351">
        <f t="shared" si="277"/>
        <v>9368.9100000000035</v>
      </c>
      <c r="OG70" s="351">
        <f t="shared" si="277"/>
        <v>4628.3899999999994</v>
      </c>
      <c r="OH70" s="351">
        <f t="shared" si="277"/>
        <v>19483.270000000004</v>
      </c>
      <c r="OI70" s="351">
        <f t="shared" si="277"/>
        <v>0</v>
      </c>
      <c r="OJ70" s="351">
        <f t="shared" si="277"/>
        <v>6104.7000000000035</v>
      </c>
      <c r="OK70" s="351">
        <f t="shared" si="277"/>
        <v>11442.920000000002</v>
      </c>
      <c r="OL70" s="351">
        <f t="shared" si="277"/>
        <v>4393.42</v>
      </c>
      <c r="OM70" s="351">
        <f t="shared" si="277"/>
        <v>10710</v>
      </c>
      <c r="ON70" s="351">
        <f t="shared" si="277"/>
        <v>12423.600000000002</v>
      </c>
      <c r="OO70" s="351">
        <f t="shared" si="277"/>
        <v>15380.54</v>
      </c>
      <c r="OP70" s="351">
        <f t="shared" si="277"/>
        <v>0</v>
      </c>
      <c r="OQ70" s="351">
        <f t="shared" si="277"/>
        <v>0</v>
      </c>
      <c r="OR70" s="351">
        <f t="shared" si="277"/>
        <v>0</v>
      </c>
      <c r="OS70" s="351">
        <f t="shared" si="277"/>
        <v>0</v>
      </c>
      <c r="OT70" s="351">
        <f t="shared" si="277"/>
        <v>6123.6999999999989</v>
      </c>
      <c r="OU70" s="351">
        <f t="shared" si="277"/>
        <v>2570.4000000000024</v>
      </c>
      <c r="OV70" s="351">
        <f t="shared" si="277"/>
        <v>0</v>
      </c>
      <c r="OW70" s="351">
        <f t="shared" si="277"/>
        <v>3320.1000000000004</v>
      </c>
      <c r="OX70" s="351">
        <f t="shared" si="277"/>
        <v>2101.09</v>
      </c>
      <c r="OY70" s="351">
        <f t="shared" si="277"/>
        <v>0</v>
      </c>
      <c r="OZ70" s="351">
        <f t="shared" si="277"/>
        <v>4712.4000000000042</v>
      </c>
      <c r="PA70" s="351">
        <f t="shared" si="277"/>
        <v>7264.5300000000025</v>
      </c>
      <c r="PB70" s="351">
        <f t="shared" si="277"/>
        <v>8529.6200000000026</v>
      </c>
      <c r="PC70" s="351">
        <f t="shared" si="277"/>
        <v>8661.18</v>
      </c>
      <c r="PD70" s="351">
        <f t="shared" si="277"/>
        <v>20535.060000000005</v>
      </c>
      <c r="PE70" s="351">
        <f t="shared" si="277"/>
        <v>0</v>
      </c>
      <c r="PF70" s="351">
        <f t="shared" si="277"/>
        <v>0</v>
      </c>
      <c r="PG70" s="351">
        <f t="shared" si="277"/>
        <v>0</v>
      </c>
      <c r="PH70" s="351">
        <f t="shared" si="277"/>
        <v>0</v>
      </c>
      <c r="PI70" s="351">
        <f t="shared" si="277"/>
        <v>4712.4000000000042</v>
      </c>
      <c r="PJ70" s="351">
        <f t="shared" si="277"/>
        <v>1606.5000000000039</v>
      </c>
      <c r="PK70" s="351">
        <f t="shared" si="277"/>
        <v>13387.5</v>
      </c>
      <c r="PL70" s="351">
        <f t="shared" si="277"/>
        <v>0</v>
      </c>
      <c r="PM70" s="351">
        <f t="shared" si="277"/>
        <v>4305.3999999999996</v>
      </c>
      <c r="PN70" s="351">
        <f t="shared" si="277"/>
        <v>3820.1100000000042</v>
      </c>
      <c r="PO70" s="351">
        <f t="shared" si="277"/>
        <v>3610.02</v>
      </c>
      <c r="PP70" s="351">
        <f t="shared" si="277"/>
        <v>0</v>
      </c>
      <c r="PQ70" s="351">
        <f t="shared" si="277"/>
        <v>16386.300000000003</v>
      </c>
      <c r="PR70" s="351">
        <f t="shared" si="277"/>
        <v>0</v>
      </c>
      <c r="PS70" s="351">
        <f t="shared" si="277"/>
        <v>0</v>
      </c>
      <c r="PT70" s="351">
        <f t="shared" si="277"/>
        <v>0</v>
      </c>
      <c r="PU70" s="351">
        <f t="shared" si="277"/>
        <v>13815.9</v>
      </c>
      <c r="PV70" s="351">
        <f t="shared" si="277"/>
        <v>4355.8100000000004</v>
      </c>
      <c r="PW70" s="351">
        <f t="shared" si="277"/>
        <v>14244.300000000001</v>
      </c>
      <c r="PX70" s="351">
        <f t="shared" si="277"/>
        <v>2463.2999999999997</v>
      </c>
      <c r="PY70" s="351">
        <f t="shared" si="277"/>
        <v>5890.5000000000027</v>
      </c>
      <c r="PZ70" s="351">
        <f t="shared" si="277"/>
        <v>18742.500000000004</v>
      </c>
      <c r="QA70" s="351">
        <f t="shared" si="277"/>
        <v>0</v>
      </c>
      <c r="QB70" s="351">
        <f t="shared" si="277"/>
        <v>2864.81</v>
      </c>
      <c r="QC70" s="351">
        <f t="shared" si="277"/>
        <v>11613.730000000003</v>
      </c>
      <c r="QD70" s="351">
        <f t="shared" si="277"/>
        <v>13124.98</v>
      </c>
      <c r="QE70" s="351">
        <f t="shared" si="277"/>
        <v>0</v>
      </c>
      <c r="QF70" s="351">
        <f t="shared" si="277"/>
        <v>0</v>
      </c>
      <c r="QG70" s="351">
        <f t="shared" si="277"/>
        <v>2998.8000000000025</v>
      </c>
      <c r="QH70" s="351">
        <f t="shared" si="247"/>
        <v>0</v>
      </c>
      <c r="QI70" s="351">
        <f t="shared" si="248"/>
        <v>14635.910000000002</v>
      </c>
      <c r="QJ70" s="351">
        <f t="shared" si="248"/>
        <v>11245.500000000004</v>
      </c>
      <c r="QK70" s="351">
        <f t="shared" si="248"/>
        <v>7210.630000000001</v>
      </c>
      <c r="QL70" s="351">
        <f t="shared" si="248"/>
        <v>8460.9</v>
      </c>
      <c r="QM70" s="351">
        <f t="shared" si="248"/>
        <v>2998.8000000000025</v>
      </c>
      <c r="QN70" s="351">
        <f t="shared" si="248"/>
        <v>0</v>
      </c>
      <c r="QO70" s="351">
        <f t="shared" si="248"/>
        <v>4284.0000000000036</v>
      </c>
      <c r="QP70" s="351">
        <f t="shared" si="248"/>
        <v>2300.5</v>
      </c>
      <c r="QQ70" s="351">
        <f t="shared" si="248"/>
        <v>12758.47</v>
      </c>
      <c r="QR70" s="351">
        <f t="shared" si="248"/>
        <v>3320.1000000000004</v>
      </c>
      <c r="QS70" s="351">
        <f t="shared" si="248"/>
        <v>5355</v>
      </c>
      <c r="QT70" s="351">
        <f t="shared" si="248"/>
        <v>2679.55</v>
      </c>
      <c r="QU70" s="351">
        <f t="shared" si="248"/>
        <v>7711.2000000000025</v>
      </c>
      <c r="QV70" s="351">
        <f t="shared" si="248"/>
        <v>10924.2</v>
      </c>
      <c r="QW70" s="351">
        <f t="shared" si="248"/>
        <v>7448.7500000000036</v>
      </c>
      <c r="QX70" s="351">
        <f t="shared" si="248"/>
        <v>20828.020000000004</v>
      </c>
      <c r="QY70" s="351">
        <f t="shared" si="248"/>
        <v>4819.5000000000018</v>
      </c>
      <c r="QZ70" s="351">
        <f t="shared" si="248"/>
        <v>8233.6300000000028</v>
      </c>
      <c r="RA70" s="351">
        <f t="shared" si="248"/>
        <v>0</v>
      </c>
      <c r="RB70" s="351">
        <f t="shared" si="248"/>
        <v>4636.3599999999997</v>
      </c>
      <c r="RC70" s="351">
        <f t="shared" si="248"/>
        <v>3129.67</v>
      </c>
      <c r="RD70" s="351">
        <f t="shared" si="248"/>
        <v>0</v>
      </c>
      <c r="RE70" s="351">
        <f t="shared" si="248"/>
        <v>1454.52</v>
      </c>
      <c r="RF70" s="351">
        <f t="shared" si="248"/>
        <v>4322.59</v>
      </c>
      <c r="RG70" s="351">
        <f t="shared" si="248"/>
        <v>3847.63</v>
      </c>
      <c r="RH70" s="351">
        <f t="shared" si="248"/>
        <v>21530.060000000005</v>
      </c>
      <c r="RI70" s="351">
        <f t="shared" si="248"/>
        <v>0</v>
      </c>
      <c r="RJ70" s="351">
        <f t="shared" si="248"/>
        <v>0</v>
      </c>
      <c r="RK70" s="351">
        <f t="shared" si="248"/>
        <v>11888.100000000004</v>
      </c>
      <c r="RL70" s="351">
        <f t="shared" si="248"/>
        <v>23145.160000000003</v>
      </c>
      <c r="RM70" s="351">
        <f t="shared" si="248"/>
        <v>2942.08</v>
      </c>
      <c r="RN70" s="351">
        <f t="shared" si="248"/>
        <v>5997.6</v>
      </c>
      <c r="RO70" s="351">
        <f t="shared" si="248"/>
        <v>0</v>
      </c>
      <c r="RP70" s="351">
        <f t="shared" si="248"/>
        <v>4867.8500000000013</v>
      </c>
      <c r="RQ70" s="351">
        <f t="shared" si="248"/>
        <v>5140.8</v>
      </c>
      <c r="RR70" s="351">
        <f t="shared" si="248"/>
        <v>9917.4200000000019</v>
      </c>
      <c r="RS70" s="351">
        <f t="shared" si="248"/>
        <v>17136</v>
      </c>
      <c r="RT70" s="351">
        <f t="shared" si="248"/>
        <v>4712.4000000000042</v>
      </c>
      <c r="RU70" s="351">
        <f t="shared" si="248"/>
        <v>12127.850000000002</v>
      </c>
      <c r="RV70" s="351">
        <f t="shared" si="248"/>
        <v>8889.3000000000011</v>
      </c>
      <c r="RW70" s="351">
        <f t="shared" si="248"/>
        <v>13929.570000000003</v>
      </c>
      <c r="RX70" s="351">
        <f t="shared" si="248"/>
        <v>8996.4000000000033</v>
      </c>
      <c r="RY70" s="351">
        <f t="shared" si="248"/>
        <v>11781.000000000002</v>
      </c>
      <c r="RZ70" s="351">
        <f t="shared" si="248"/>
        <v>0</v>
      </c>
      <c r="SA70" s="351">
        <f t="shared" si="248"/>
        <v>4926.5999999999995</v>
      </c>
      <c r="SB70" s="351">
        <f t="shared" si="248"/>
        <v>0</v>
      </c>
      <c r="SC70" s="351">
        <f t="shared" si="248"/>
        <v>13691.900000000001</v>
      </c>
      <c r="SD70" s="351">
        <f t="shared" si="248"/>
        <v>2356.2000000000021</v>
      </c>
      <c r="SE70" s="351">
        <f t="shared" si="248"/>
        <v>9746.1000000000022</v>
      </c>
      <c r="SF70" s="351">
        <f t="shared" si="248"/>
        <v>0</v>
      </c>
      <c r="SG70" s="351">
        <f t="shared" si="248"/>
        <v>2742.5499999999997</v>
      </c>
      <c r="SI70" s="25">
        <f t="shared" si="257"/>
        <v>6194.0477399999963</v>
      </c>
      <c r="SQ70" s="247">
        <f t="shared" si="258"/>
        <v>2017</v>
      </c>
      <c r="SR70" s="247">
        <f t="shared" si="259"/>
        <v>127</v>
      </c>
      <c r="SS70" s="247">
        <f t="shared" si="260"/>
        <v>372</v>
      </c>
      <c r="ST70" s="247">
        <f t="shared" si="261"/>
        <v>500</v>
      </c>
      <c r="SU70" s="247">
        <f t="shared" si="262"/>
        <v>500</v>
      </c>
      <c r="SV70" s="247">
        <f t="shared" si="263"/>
        <v>500</v>
      </c>
      <c r="SW70" s="247">
        <f t="shared" si="264"/>
        <v>500</v>
      </c>
      <c r="SX70" s="247">
        <f t="shared" si="265"/>
        <v>500</v>
      </c>
      <c r="SY70" s="247">
        <f t="shared" si="266"/>
        <v>500</v>
      </c>
      <c r="SZ70" s="247">
        <f t="shared" si="267"/>
        <v>500</v>
      </c>
      <c r="TA70" s="25"/>
      <c r="TB70" s="168">
        <f t="shared" si="268"/>
        <v>0.254</v>
      </c>
      <c r="TC70" s="168">
        <f t="shared" si="269"/>
        <v>0.49</v>
      </c>
      <c r="TD70" s="168">
        <f t="shared" si="249"/>
        <v>0.25600000000000001</v>
      </c>
      <c r="TE70" s="168">
        <f t="shared" si="250"/>
        <v>0</v>
      </c>
      <c r="TF70" s="168">
        <f t="shared" si="251"/>
        <v>0</v>
      </c>
      <c r="TG70" s="168">
        <f t="shared" si="252"/>
        <v>0</v>
      </c>
      <c r="TH70" s="168">
        <f t="shared" si="253"/>
        <v>0</v>
      </c>
      <c r="TI70" s="168">
        <f t="shared" si="254"/>
        <v>0</v>
      </c>
      <c r="TJ70" s="168">
        <f t="shared" si="255"/>
        <v>0</v>
      </c>
      <c r="TK70" s="94">
        <f t="shared" si="270"/>
        <v>1</v>
      </c>
      <c r="TM70">
        <v>4</v>
      </c>
      <c r="TP70" s="477">
        <f>+SMALL(B70:SG70,ROUND(SZ70*$TP$15,0))</f>
        <v>0</v>
      </c>
      <c r="TQ70" s="477">
        <f t="shared" si="271"/>
        <v>10067.400000000005</v>
      </c>
      <c r="TR70" s="25">
        <f t="shared" si="272"/>
        <v>6194.0477399999963</v>
      </c>
      <c r="TS70">
        <f>+RANK(SI70,B70:SI70,1)</f>
        <v>311</v>
      </c>
      <c r="TT70" s="168">
        <f>+TS70/SZ70</f>
        <v>0.622</v>
      </c>
      <c r="TV70" s="168">
        <f t="shared" si="273"/>
        <v>0.254</v>
      </c>
    </row>
    <row r="71" spans="1:542">
      <c r="A71" s="227">
        <v>2018</v>
      </c>
      <c r="B71" s="351">
        <f t="shared" si="256"/>
        <v>19530.520000000004</v>
      </c>
      <c r="C71" s="351">
        <f t="shared" si="274"/>
        <v>0</v>
      </c>
      <c r="D71" s="351">
        <f t="shared" si="274"/>
        <v>16707.600000000002</v>
      </c>
      <c r="E71" s="351">
        <f t="shared" si="274"/>
        <v>216.7</v>
      </c>
      <c r="F71" s="351">
        <f t="shared" si="274"/>
        <v>12530.700000000004</v>
      </c>
      <c r="G71" s="351">
        <f t="shared" si="274"/>
        <v>0</v>
      </c>
      <c r="H71" s="351">
        <f t="shared" si="274"/>
        <v>8353.8000000000029</v>
      </c>
      <c r="I71" s="351">
        <f t="shared" si="274"/>
        <v>0</v>
      </c>
      <c r="J71" s="351">
        <f t="shared" si="274"/>
        <v>15915.15</v>
      </c>
      <c r="K71" s="351">
        <f t="shared" si="274"/>
        <v>0</v>
      </c>
      <c r="L71" s="351">
        <f t="shared" si="274"/>
        <v>0</v>
      </c>
      <c r="M71" s="351">
        <f t="shared" si="274"/>
        <v>0</v>
      </c>
      <c r="N71" s="351">
        <f t="shared" si="274"/>
        <v>0</v>
      </c>
      <c r="O71" s="351">
        <f t="shared" si="274"/>
        <v>18742.500000000004</v>
      </c>
      <c r="P71" s="351">
        <f t="shared" si="274"/>
        <v>3350.53</v>
      </c>
      <c r="Q71" s="351">
        <f t="shared" si="274"/>
        <v>0</v>
      </c>
      <c r="R71" s="351">
        <f t="shared" si="274"/>
        <v>18742.500000000004</v>
      </c>
      <c r="S71" s="351">
        <f t="shared" si="274"/>
        <v>8353.8000000000029</v>
      </c>
      <c r="T71" s="351">
        <f t="shared" si="274"/>
        <v>0</v>
      </c>
      <c r="U71" s="351">
        <f t="shared" si="274"/>
        <v>3872.53</v>
      </c>
      <c r="V71" s="351">
        <f t="shared" si="274"/>
        <v>7389.9000000000042</v>
      </c>
      <c r="W71" s="351">
        <f t="shared" si="274"/>
        <v>0</v>
      </c>
      <c r="X71" s="351">
        <f t="shared" si="274"/>
        <v>0</v>
      </c>
      <c r="Y71" s="351">
        <f t="shared" si="274"/>
        <v>7292.0300000000007</v>
      </c>
      <c r="Z71" s="351">
        <f t="shared" si="274"/>
        <v>10388.700000000003</v>
      </c>
      <c r="AA71" s="351">
        <f t="shared" si="274"/>
        <v>8996.4000000000033</v>
      </c>
      <c r="AB71" s="351">
        <f t="shared" si="274"/>
        <v>7282.800000000002</v>
      </c>
      <c r="AC71" s="351">
        <f t="shared" si="274"/>
        <v>14091.61</v>
      </c>
      <c r="AD71" s="351">
        <f t="shared" si="274"/>
        <v>0</v>
      </c>
      <c r="AE71" s="351">
        <f t="shared" si="274"/>
        <v>18742.500000000004</v>
      </c>
      <c r="AF71" s="351">
        <f t="shared" si="274"/>
        <v>0</v>
      </c>
      <c r="AG71" s="351">
        <f t="shared" si="274"/>
        <v>12744.900000000005</v>
      </c>
      <c r="AH71" s="351">
        <f t="shared" si="274"/>
        <v>3835.01</v>
      </c>
      <c r="AI71" s="351">
        <f t="shared" si="274"/>
        <v>1699.21</v>
      </c>
      <c r="AJ71" s="351">
        <f t="shared" si="274"/>
        <v>18742.500000000004</v>
      </c>
      <c r="AK71" s="351">
        <f t="shared" si="274"/>
        <v>15422.400000000005</v>
      </c>
      <c r="AL71" s="351">
        <f t="shared" si="274"/>
        <v>5569.2</v>
      </c>
      <c r="AM71" s="351">
        <f t="shared" si="274"/>
        <v>2183.29</v>
      </c>
      <c r="AN71" s="351">
        <f t="shared" si="274"/>
        <v>14244.300000000001</v>
      </c>
      <c r="AO71" s="351">
        <f t="shared" si="274"/>
        <v>0</v>
      </c>
      <c r="AP71" s="351">
        <f t="shared" si="274"/>
        <v>0</v>
      </c>
      <c r="AQ71" s="351">
        <f t="shared" si="274"/>
        <v>10892.890000000005</v>
      </c>
      <c r="AR71" s="351">
        <f t="shared" si="274"/>
        <v>8246.7000000000007</v>
      </c>
      <c r="AS71" s="351">
        <f t="shared" si="274"/>
        <v>0</v>
      </c>
      <c r="AT71" s="351">
        <f t="shared" si="274"/>
        <v>0</v>
      </c>
      <c r="AU71" s="351">
        <f t="shared" si="274"/>
        <v>214.20000000000019</v>
      </c>
      <c r="AV71" s="351">
        <f t="shared" si="274"/>
        <v>0</v>
      </c>
      <c r="AW71" s="351">
        <f t="shared" si="274"/>
        <v>12852.000000000002</v>
      </c>
      <c r="AX71" s="351">
        <f t="shared" si="274"/>
        <v>7604.0999999999995</v>
      </c>
      <c r="AY71" s="351">
        <f t="shared" si="274"/>
        <v>18987.990000000002</v>
      </c>
      <c r="AZ71" s="351">
        <f t="shared" si="274"/>
        <v>18742.500000000004</v>
      </c>
      <c r="BA71" s="351">
        <f t="shared" si="274"/>
        <v>0</v>
      </c>
      <c r="BB71" s="351">
        <f t="shared" si="274"/>
        <v>0</v>
      </c>
      <c r="BC71" s="351">
        <f t="shared" si="274"/>
        <v>5676.3000000000029</v>
      </c>
      <c r="BD71" s="351">
        <f t="shared" si="274"/>
        <v>0</v>
      </c>
      <c r="BE71" s="351">
        <f t="shared" si="274"/>
        <v>0</v>
      </c>
      <c r="BF71" s="351">
        <f t="shared" si="274"/>
        <v>0</v>
      </c>
      <c r="BG71" s="351">
        <f t="shared" si="274"/>
        <v>0</v>
      </c>
      <c r="BH71" s="351">
        <f t="shared" si="274"/>
        <v>12316.500000000004</v>
      </c>
      <c r="BI71" s="351">
        <f t="shared" si="274"/>
        <v>15743.700000000003</v>
      </c>
      <c r="BJ71" s="351">
        <f t="shared" si="274"/>
        <v>0</v>
      </c>
      <c r="BK71" s="351">
        <f t="shared" si="274"/>
        <v>321.30000000000268</v>
      </c>
      <c r="BL71" s="351">
        <f t="shared" si="274"/>
        <v>8132.0900000000038</v>
      </c>
      <c r="BM71" s="351">
        <f t="shared" si="274"/>
        <v>6426.0000000000009</v>
      </c>
      <c r="BN71" s="351">
        <f t="shared" si="274"/>
        <v>0</v>
      </c>
      <c r="BO71" s="351">
        <f t="shared" ref="BO71:DZ71" si="278">+IFERROR(1*BO21+1*BO42,"")</f>
        <v>11245.500000000004</v>
      </c>
      <c r="BP71" s="351">
        <f t="shared" si="278"/>
        <v>0</v>
      </c>
      <c r="BQ71" s="351">
        <f t="shared" si="278"/>
        <v>7991.9500000000025</v>
      </c>
      <c r="BR71" s="351">
        <f t="shared" si="278"/>
        <v>8671.56</v>
      </c>
      <c r="BS71" s="351">
        <f t="shared" si="278"/>
        <v>7925.4000000000024</v>
      </c>
      <c r="BT71" s="351">
        <f t="shared" si="278"/>
        <v>8032.5</v>
      </c>
      <c r="BU71" s="351">
        <f t="shared" si="278"/>
        <v>5355</v>
      </c>
      <c r="BV71" s="351">
        <f t="shared" si="278"/>
        <v>10558.860000000004</v>
      </c>
      <c r="BW71" s="351">
        <f t="shared" si="278"/>
        <v>14994.000000000004</v>
      </c>
      <c r="BX71" s="351">
        <f t="shared" si="278"/>
        <v>630.15</v>
      </c>
      <c r="BY71" s="351">
        <f t="shared" si="278"/>
        <v>0</v>
      </c>
      <c r="BZ71" s="351">
        <f t="shared" si="278"/>
        <v>0</v>
      </c>
      <c r="CA71" s="351">
        <f t="shared" si="278"/>
        <v>11459.700000000003</v>
      </c>
      <c r="CB71" s="351">
        <f t="shared" si="278"/>
        <v>0</v>
      </c>
      <c r="CC71" s="351">
        <f t="shared" si="278"/>
        <v>1290.7600000000025</v>
      </c>
      <c r="CD71" s="351">
        <f t="shared" si="278"/>
        <v>963.90000000000327</v>
      </c>
      <c r="CE71" s="351">
        <f t="shared" si="278"/>
        <v>12744.900000000005</v>
      </c>
      <c r="CF71" s="351">
        <f t="shared" si="278"/>
        <v>11017.810000000001</v>
      </c>
      <c r="CG71" s="351">
        <f t="shared" si="278"/>
        <v>0</v>
      </c>
      <c r="CH71" s="351">
        <f t="shared" si="278"/>
        <v>0</v>
      </c>
      <c r="CI71" s="351">
        <f t="shared" si="278"/>
        <v>8568.0000000000036</v>
      </c>
      <c r="CJ71" s="351">
        <f t="shared" si="278"/>
        <v>2945.08</v>
      </c>
      <c r="CK71" s="351">
        <f t="shared" si="278"/>
        <v>7389.9000000000042</v>
      </c>
      <c r="CL71" s="351">
        <f t="shared" si="278"/>
        <v>0</v>
      </c>
      <c r="CM71" s="351">
        <f t="shared" si="278"/>
        <v>0</v>
      </c>
      <c r="CN71" s="351">
        <f t="shared" si="278"/>
        <v>642.60000000000059</v>
      </c>
      <c r="CO71" s="351">
        <f t="shared" si="278"/>
        <v>8139.6000000000022</v>
      </c>
      <c r="CP71" s="351">
        <f t="shared" si="278"/>
        <v>11566.800000000001</v>
      </c>
      <c r="CQ71" s="351">
        <f t="shared" si="278"/>
        <v>0</v>
      </c>
      <c r="CR71" s="351">
        <f t="shared" si="278"/>
        <v>10174.500000000002</v>
      </c>
      <c r="CS71" s="351">
        <f t="shared" si="278"/>
        <v>10817.100000000002</v>
      </c>
      <c r="CT71" s="351">
        <f t="shared" si="278"/>
        <v>22588.38</v>
      </c>
      <c r="CU71" s="351">
        <f t="shared" si="278"/>
        <v>3867.98</v>
      </c>
      <c r="CV71" s="351">
        <f t="shared" si="278"/>
        <v>0</v>
      </c>
      <c r="CW71" s="351">
        <f t="shared" si="278"/>
        <v>0</v>
      </c>
      <c r="CX71" s="351">
        <f t="shared" si="278"/>
        <v>14137.200000000003</v>
      </c>
      <c r="CY71" s="351">
        <f t="shared" si="278"/>
        <v>0</v>
      </c>
      <c r="CZ71" s="351">
        <f t="shared" si="278"/>
        <v>4605.300000000002</v>
      </c>
      <c r="DA71" s="351">
        <f t="shared" si="278"/>
        <v>0</v>
      </c>
      <c r="DB71" s="351">
        <f t="shared" si="278"/>
        <v>7995.7700000000023</v>
      </c>
      <c r="DC71" s="351">
        <f t="shared" si="278"/>
        <v>7389.9000000000042</v>
      </c>
      <c r="DD71" s="351">
        <f t="shared" si="278"/>
        <v>3377.9500000000025</v>
      </c>
      <c r="DE71" s="351">
        <f t="shared" si="278"/>
        <v>10388.700000000003</v>
      </c>
      <c r="DF71" s="351">
        <f t="shared" si="278"/>
        <v>0</v>
      </c>
      <c r="DG71" s="351">
        <f t="shared" si="278"/>
        <v>749.700000000003</v>
      </c>
      <c r="DH71" s="351">
        <f t="shared" si="278"/>
        <v>0</v>
      </c>
      <c r="DI71" s="351">
        <f t="shared" si="278"/>
        <v>11675.030000000006</v>
      </c>
      <c r="DJ71" s="351">
        <f t="shared" si="278"/>
        <v>4176.9000000000015</v>
      </c>
      <c r="DK71" s="351">
        <f t="shared" si="278"/>
        <v>0</v>
      </c>
      <c r="DL71" s="351">
        <f t="shared" si="278"/>
        <v>9853.2000000000044</v>
      </c>
      <c r="DM71" s="351">
        <f t="shared" si="278"/>
        <v>0</v>
      </c>
      <c r="DN71" s="351">
        <f t="shared" si="278"/>
        <v>3553.94</v>
      </c>
      <c r="DO71" s="351">
        <f t="shared" si="278"/>
        <v>2249.0999999999995</v>
      </c>
      <c r="DP71" s="351">
        <f t="shared" si="278"/>
        <v>8568.0000000000036</v>
      </c>
      <c r="DQ71" s="351">
        <f t="shared" si="278"/>
        <v>0</v>
      </c>
      <c r="DR71" s="351">
        <f t="shared" si="278"/>
        <v>12744.900000000005</v>
      </c>
      <c r="DS71" s="351">
        <f t="shared" si="278"/>
        <v>4498.2000000000044</v>
      </c>
      <c r="DT71" s="351">
        <f t="shared" si="278"/>
        <v>0</v>
      </c>
      <c r="DU71" s="351">
        <f t="shared" si="278"/>
        <v>16528.580000000002</v>
      </c>
      <c r="DV71" s="351">
        <f t="shared" si="278"/>
        <v>0</v>
      </c>
      <c r="DW71" s="351">
        <f t="shared" si="278"/>
        <v>0</v>
      </c>
      <c r="DX71" s="351">
        <f t="shared" si="278"/>
        <v>1392.3000000000036</v>
      </c>
      <c r="DY71" s="351">
        <f t="shared" si="278"/>
        <v>5462.1000000000022</v>
      </c>
      <c r="DZ71" s="351">
        <f t="shared" si="278"/>
        <v>0</v>
      </c>
      <c r="EA71" s="351">
        <f t="shared" si="275"/>
        <v>0</v>
      </c>
      <c r="EB71" s="351">
        <f t="shared" si="275"/>
        <v>9210.600000000004</v>
      </c>
      <c r="EC71" s="351">
        <f t="shared" si="275"/>
        <v>20801.020000000004</v>
      </c>
      <c r="ED71" s="351">
        <f t="shared" si="275"/>
        <v>2743.28</v>
      </c>
      <c r="EE71" s="351">
        <f t="shared" si="275"/>
        <v>0</v>
      </c>
      <c r="EF71" s="351">
        <f t="shared" si="275"/>
        <v>8782.2000000000025</v>
      </c>
      <c r="EG71" s="351">
        <f t="shared" si="275"/>
        <v>1285.2000000000012</v>
      </c>
      <c r="EH71" s="351">
        <f t="shared" si="275"/>
        <v>0</v>
      </c>
      <c r="EI71" s="351">
        <f t="shared" si="275"/>
        <v>0</v>
      </c>
      <c r="EJ71" s="351">
        <f t="shared" si="275"/>
        <v>0</v>
      </c>
      <c r="EK71" s="351">
        <f t="shared" si="275"/>
        <v>10710</v>
      </c>
      <c r="EL71" s="351">
        <f t="shared" si="275"/>
        <v>3921.6900000000005</v>
      </c>
      <c r="EM71" s="351">
        <f t="shared" si="275"/>
        <v>14779.800000000003</v>
      </c>
      <c r="EN71" s="351">
        <f t="shared" si="275"/>
        <v>4498.2000000000044</v>
      </c>
      <c r="EO71" s="351">
        <f t="shared" si="275"/>
        <v>10142.470000000001</v>
      </c>
      <c r="EP71" s="351">
        <f t="shared" si="275"/>
        <v>18742.500000000004</v>
      </c>
      <c r="EQ71" s="351">
        <f t="shared" si="275"/>
        <v>4338.83</v>
      </c>
      <c r="ER71" s="351">
        <f t="shared" si="275"/>
        <v>0</v>
      </c>
      <c r="ES71" s="351">
        <f t="shared" si="275"/>
        <v>0</v>
      </c>
      <c r="ET71" s="351">
        <f t="shared" si="275"/>
        <v>12102.300000000003</v>
      </c>
      <c r="EU71" s="351">
        <f t="shared" si="275"/>
        <v>0</v>
      </c>
      <c r="EV71" s="351">
        <f t="shared" si="275"/>
        <v>13815.9</v>
      </c>
      <c r="EW71" s="351">
        <f t="shared" si="275"/>
        <v>0</v>
      </c>
      <c r="EX71" s="351">
        <f t="shared" si="275"/>
        <v>14672.7</v>
      </c>
      <c r="EY71" s="351">
        <f t="shared" si="275"/>
        <v>0</v>
      </c>
      <c r="EZ71" s="351">
        <f t="shared" si="275"/>
        <v>0</v>
      </c>
      <c r="FA71" s="351">
        <f t="shared" si="275"/>
        <v>1927.8000000000018</v>
      </c>
      <c r="FB71" s="351">
        <f t="shared" si="275"/>
        <v>2765.6</v>
      </c>
      <c r="FC71" s="351">
        <f t="shared" si="275"/>
        <v>18742.500000000004</v>
      </c>
      <c r="FD71" s="351">
        <f t="shared" si="275"/>
        <v>1499.4000000000012</v>
      </c>
      <c r="FE71" s="351">
        <f t="shared" si="275"/>
        <v>1606.5000000000039</v>
      </c>
      <c r="FF71" s="351">
        <f t="shared" si="275"/>
        <v>7068.6000000000013</v>
      </c>
      <c r="FG71" s="351">
        <f t="shared" si="275"/>
        <v>5355</v>
      </c>
      <c r="FH71" s="351">
        <f t="shared" si="275"/>
        <v>2356.2000000000021</v>
      </c>
      <c r="FI71" s="351">
        <f t="shared" si="275"/>
        <v>0</v>
      </c>
      <c r="FJ71" s="351">
        <f t="shared" si="275"/>
        <v>0</v>
      </c>
      <c r="FK71" s="351">
        <f t="shared" si="275"/>
        <v>749.700000000003</v>
      </c>
      <c r="FL71" s="351">
        <f t="shared" si="275"/>
        <v>0</v>
      </c>
      <c r="FM71" s="351">
        <f t="shared" si="275"/>
        <v>3962.7000000000012</v>
      </c>
      <c r="FN71" s="351">
        <f t="shared" si="275"/>
        <v>0</v>
      </c>
      <c r="FO71" s="351">
        <f t="shared" si="275"/>
        <v>1071.0000000000009</v>
      </c>
      <c r="FP71" s="351">
        <f t="shared" si="275"/>
        <v>2508.89</v>
      </c>
      <c r="FQ71" s="351">
        <f t="shared" si="275"/>
        <v>0</v>
      </c>
      <c r="FR71" s="351">
        <f t="shared" si="275"/>
        <v>0</v>
      </c>
      <c r="FS71" s="351">
        <f t="shared" si="275"/>
        <v>14030.1</v>
      </c>
      <c r="FT71" s="351">
        <f t="shared" si="275"/>
        <v>5355</v>
      </c>
      <c r="FU71" s="351">
        <f t="shared" si="275"/>
        <v>0</v>
      </c>
      <c r="FV71" s="351">
        <f t="shared" si="275"/>
        <v>0</v>
      </c>
      <c r="FW71" s="351">
        <f t="shared" si="275"/>
        <v>9103.5000000000018</v>
      </c>
      <c r="FX71" s="351">
        <f t="shared" si="275"/>
        <v>8622.0199999999986</v>
      </c>
      <c r="FY71" s="351">
        <f t="shared" si="275"/>
        <v>16707.600000000002</v>
      </c>
      <c r="FZ71" s="351">
        <f t="shared" si="275"/>
        <v>0</v>
      </c>
      <c r="GA71" s="351">
        <f t="shared" si="275"/>
        <v>0</v>
      </c>
      <c r="GB71" s="351">
        <f t="shared" si="275"/>
        <v>15529.500000000002</v>
      </c>
      <c r="GC71" s="351">
        <f t="shared" si="275"/>
        <v>0</v>
      </c>
      <c r="GD71" s="351">
        <f t="shared" si="275"/>
        <v>0</v>
      </c>
      <c r="GE71" s="351">
        <f t="shared" si="275"/>
        <v>0</v>
      </c>
      <c r="GF71" s="351">
        <f t="shared" si="275"/>
        <v>0</v>
      </c>
      <c r="GG71" s="351">
        <f t="shared" si="275"/>
        <v>0</v>
      </c>
      <c r="GH71" s="351">
        <f t="shared" si="275"/>
        <v>0</v>
      </c>
      <c r="GI71" s="351">
        <f t="shared" si="275"/>
        <v>7175.7000000000044</v>
      </c>
      <c r="GJ71" s="351">
        <f t="shared" si="275"/>
        <v>0</v>
      </c>
      <c r="GK71" s="351">
        <f t="shared" si="275"/>
        <v>7868.6300000000047</v>
      </c>
      <c r="GL71" s="351">
        <f t="shared" si="243"/>
        <v>9853.2000000000044</v>
      </c>
      <c r="GM71" s="351">
        <f t="shared" ref="GM71:IX71" si="279">+IFERROR(1*GM21+1*GM42,"")</f>
        <v>0</v>
      </c>
      <c r="GN71" s="351">
        <f t="shared" si="279"/>
        <v>0</v>
      </c>
      <c r="GO71" s="351">
        <f t="shared" si="279"/>
        <v>18742.500000000004</v>
      </c>
      <c r="GP71" s="351">
        <f t="shared" si="279"/>
        <v>9639.0000000000036</v>
      </c>
      <c r="GQ71" s="351">
        <f t="shared" si="279"/>
        <v>0</v>
      </c>
      <c r="GR71" s="351">
        <f t="shared" si="279"/>
        <v>11566.800000000001</v>
      </c>
      <c r="GS71" s="351">
        <f t="shared" si="279"/>
        <v>0</v>
      </c>
      <c r="GT71" s="351">
        <f t="shared" si="279"/>
        <v>3213.0000000000027</v>
      </c>
      <c r="GU71" s="351">
        <f t="shared" si="279"/>
        <v>1936.88</v>
      </c>
      <c r="GV71" s="351">
        <f t="shared" si="279"/>
        <v>6426.0000000000009</v>
      </c>
      <c r="GW71" s="351">
        <f t="shared" si="279"/>
        <v>0</v>
      </c>
      <c r="GX71" s="351">
        <f t="shared" si="279"/>
        <v>6533.1000000000031</v>
      </c>
      <c r="GY71" s="351">
        <f t="shared" si="279"/>
        <v>2125.5500000000002</v>
      </c>
      <c r="GZ71" s="351">
        <f t="shared" si="279"/>
        <v>0</v>
      </c>
      <c r="HA71" s="351">
        <f t="shared" si="279"/>
        <v>9639.0000000000036</v>
      </c>
      <c r="HB71" s="351">
        <f t="shared" si="279"/>
        <v>0</v>
      </c>
      <c r="HC71" s="351">
        <f t="shared" si="279"/>
        <v>0</v>
      </c>
      <c r="HD71" s="351">
        <f t="shared" si="279"/>
        <v>0</v>
      </c>
      <c r="HE71" s="351">
        <f t="shared" si="279"/>
        <v>12852.000000000002</v>
      </c>
      <c r="HF71" s="351">
        <f t="shared" si="279"/>
        <v>0</v>
      </c>
      <c r="HG71" s="351">
        <f t="shared" si="279"/>
        <v>907.92</v>
      </c>
      <c r="HH71" s="351">
        <f t="shared" si="279"/>
        <v>5783.4000000000005</v>
      </c>
      <c r="HI71" s="351">
        <f t="shared" si="279"/>
        <v>0</v>
      </c>
      <c r="HJ71" s="351">
        <f t="shared" si="279"/>
        <v>241.55</v>
      </c>
      <c r="HK71" s="351">
        <f t="shared" si="279"/>
        <v>18314.100000000002</v>
      </c>
      <c r="HL71" s="351">
        <f t="shared" si="279"/>
        <v>1071.0000000000009</v>
      </c>
      <c r="HM71" s="351">
        <f t="shared" si="279"/>
        <v>5280.8900000000031</v>
      </c>
      <c r="HN71" s="351">
        <f t="shared" si="279"/>
        <v>2891.7000000000003</v>
      </c>
      <c r="HO71" s="351">
        <f t="shared" si="279"/>
        <v>9011.1600000000035</v>
      </c>
      <c r="HP71" s="351">
        <f t="shared" si="279"/>
        <v>1499.4000000000012</v>
      </c>
      <c r="HQ71" s="351">
        <f t="shared" si="279"/>
        <v>2034.9000000000042</v>
      </c>
      <c r="HR71" s="351">
        <f t="shared" si="279"/>
        <v>7175.7000000000044</v>
      </c>
      <c r="HS71" s="351">
        <f t="shared" si="279"/>
        <v>0</v>
      </c>
      <c r="HT71" s="351">
        <f t="shared" si="279"/>
        <v>0</v>
      </c>
      <c r="HU71" s="351">
        <f t="shared" si="279"/>
        <v>10710</v>
      </c>
      <c r="HV71" s="351">
        <f t="shared" si="279"/>
        <v>3748.5000000000009</v>
      </c>
      <c r="HW71" s="351">
        <f t="shared" si="279"/>
        <v>2034.9000000000042</v>
      </c>
      <c r="HX71" s="351">
        <f t="shared" si="279"/>
        <v>0</v>
      </c>
      <c r="HY71" s="351">
        <f t="shared" si="279"/>
        <v>1820.7000000000039</v>
      </c>
      <c r="HZ71" s="351">
        <f t="shared" si="279"/>
        <v>0</v>
      </c>
      <c r="IA71" s="351">
        <f t="shared" si="279"/>
        <v>5402.1100000000024</v>
      </c>
      <c r="IB71" s="351">
        <f t="shared" si="279"/>
        <v>8246.7000000000007</v>
      </c>
      <c r="IC71" s="351">
        <f t="shared" si="279"/>
        <v>5569.2</v>
      </c>
      <c r="ID71" s="351">
        <f t="shared" si="279"/>
        <v>0</v>
      </c>
      <c r="IE71" s="351">
        <f t="shared" si="279"/>
        <v>5033.7000000000025</v>
      </c>
      <c r="IF71" s="351">
        <f t="shared" si="279"/>
        <v>0</v>
      </c>
      <c r="IG71" s="351">
        <f t="shared" si="279"/>
        <v>0</v>
      </c>
      <c r="IH71" s="351">
        <f t="shared" si="279"/>
        <v>0</v>
      </c>
      <c r="II71" s="351">
        <f t="shared" si="279"/>
        <v>15422.400000000005</v>
      </c>
      <c r="IJ71" s="351">
        <f t="shared" si="279"/>
        <v>12102.300000000003</v>
      </c>
      <c r="IK71" s="351">
        <f t="shared" si="279"/>
        <v>5462.1000000000022</v>
      </c>
      <c r="IL71" s="351">
        <f t="shared" si="279"/>
        <v>5033.7000000000025</v>
      </c>
      <c r="IM71" s="351">
        <f t="shared" si="279"/>
        <v>0</v>
      </c>
      <c r="IN71" s="351">
        <f t="shared" si="279"/>
        <v>9103.5000000000018</v>
      </c>
      <c r="IO71" s="351">
        <f t="shared" si="279"/>
        <v>0</v>
      </c>
      <c r="IP71" s="351">
        <f t="shared" si="279"/>
        <v>0</v>
      </c>
      <c r="IQ71" s="351">
        <f t="shared" si="279"/>
        <v>0</v>
      </c>
      <c r="IR71" s="351">
        <f t="shared" si="279"/>
        <v>0</v>
      </c>
      <c r="IS71" s="351">
        <f t="shared" si="279"/>
        <v>4283.6300000000037</v>
      </c>
      <c r="IT71" s="351">
        <f t="shared" si="279"/>
        <v>8889.3000000000011</v>
      </c>
      <c r="IU71" s="351">
        <f t="shared" si="279"/>
        <v>0</v>
      </c>
      <c r="IV71" s="351">
        <f t="shared" si="279"/>
        <v>0</v>
      </c>
      <c r="IW71" s="351">
        <f t="shared" si="279"/>
        <v>0</v>
      </c>
      <c r="IX71" s="351">
        <f t="shared" si="279"/>
        <v>535.50000000000284</v>
      </c>
      <c r="IY71" s="351">
        <f t="shared" si="276"/>
        <v>0</v>
      </c>
      <c r="IZ71" s="351">
        <f t="shared" si="276"/>
        <v>6318.9000000000033</v>
      </c>
      <c r="JA71" s="351">
        <f t="shared" si="276"/>
        <v>5890.5000000000027</v>
      </c>
      <c r="JB71" s="351">
        <f t="shared" si="276"/>
        <v>0</v>
      </c>
      <c r="JC71" s="351">
        <f t="shared" si="276"/>
        <v>18742.500000000004</v>
      </c>
      <c r="JD71" s="351">
        <f t="shared" si="276"/>
        <v>1285.2000000000012</v>
      </c>
      <c r="JE71" s="351">
        <f t="shared" si="276"/>
        <v>3855.6000000000035</v>
      </c>
      <c r="JF71" s="351">
        <f t="shared" si="276"/>
        <v>0</v>
      </c>
      <c r="JG71" s="351">
        <f t="shared" si="276"/>
        <v>16172.100000000002</v>
      </c>
      <c r="JH71" s="351">
        <f t="shared" si="276"/>
        <v>0</v>
      </c>
      <c r="JI71" s="351">
        <f t="shared" si="276"/>
        <v>6463.9700000000021</v>
      </c>
      <c r="JJ71" s="351">
        <f t="shared" si="276"/>
        <v>14886.900000000001</v>
      </c>
      <c r="JK71" s="351">
        <f t="shared" si="276"/>
        <v>18742.500000000004</v>
      </c>
      <c r="JL71" s="351">
        <f t="shared" si="276"/>
        <v>0</v>
      </c>
      <c r="JM71" s="351">
        <f t="shared" si="276"/>
        <v>8675.1</v>
      </c>
      <c r="JN71" s="351">
        <f t="shared" si="276"/>
        <v>10924.2</v>
      </c>
      <c r="JO71" s="351">
        <f t="shared" si="276"/>
        <v>14351.400000000003</v>
      </c>
      <c r="JP71" s="351">
        <f t="shared" si="276"/>
        <v>0</v>
      </c>
      <c r="JQ71" s="351">
        <f t="shared" si="276"/>
        <v>963.90000000000327</v>
      </c>
      <c r="JR71" s="351">
        <f t="shared" si="276"/>
        <v>0</v>
      </c>
      <c r="JS71" s="351">
        <f t="shared" si="276"/>
        <v>16921.8</v>
      </c>
      <c r="JT71" s="351">
        <f t="shared" si="276"/>
        <v>8460.9</v>
      </c>
      <c r="JU71" s="351">
        <f t="shared" si="276"/>
        <v>9746.1000000000022</v>
      </c>
      <c r="JV71" s="351">
        <f t="shared" si="276"/>
        <v>0</v>
      </c>
      <c r="JW71" s="351">
        <f t="shared" si="276"/>
        <v>4926.5999999999995</v>
      </c>
      <c r="JX71" s="351">
        <f t="shared" si="276"/>
        <v>4002.64</v>
      </c>
      <c r="JY71" s="351">
        <f t="shared" si="276"/>
        <v>10495.8</v>
      </c>
      <c r="JZ71" s="351">
        <f t="shared" si="276"/>
        <v>16172.100000000002</v>
      </c>
      <c r="KA71" s="351">
        <f t="shared" si="276"/>
        <v>4529.5200000000032</v>
      </c>
      <c r="KB71" s="351">
        <f t="shared" si="276"/>
        <v>0</v>
      </c>
      <c r="KC71" s="351">
        <f t="shared" si="276"/>
        <v>17671.500000000004</v>
      </c>
      <c r="KD71" s="351">
        <f t="shared" si="276"/>
        <v>6104.7000000000035</v>
      </c>
      <c r="KE71" s="351">
        <f t="shared" si="276"/>
        <v>3105.9000000000005</v>
      </c>
      <c r="KF71" s="351">
        <f t="shared" si="276"/>
        <v>0</v>
      </c>
      <c r="KG71" s="351">
        <f t="shared" si="276"/>
        <v>18207.000000000004</v>
      </c>
      <c r="KH71" s="351">
        <f t="shared" si="276"/>
        <v>4498.2000000000044</v>
      </c>
      <c r="KI71" s="351">
        <f t="shared" si="276"/>
        <v>0</v>
      </c>
      <c r="KJ71" s="351">
        <f t="shared" si="276"/>
        <v>1927.8000000000018</v>
      </c>
      <c r="KK71" s="351">
        <f t="shared" si="276"/>
        <v>0</v>
      </c>
      <c r="KL71" s="351">
        <f t="shared" si="276"/>
        <v>6104.7000000000035</v>
      </c>
      <c r="KM71" s="351">
        <f t="shared" si="276"/>
        <v>13601.7</v>
      </c>
      <c r="KN71" s="351">
        <f t="shared" si="276"/>
        <v>1927.8000000000018</v>
      </c>
      <c r="KO71" s="351">
        <f t="shared" si="276"/>
        <v>14458.500000000002</v>
      </c>
      <c r="KP71" s="351">
        <f t="shared" si="276"/>
        <v>8353.8000000000029</v>
      </c>
      <c r="KQ71" s="351">
        <f t="shared" si="276"/>
        <v>0</v>
      </c>
      <c r="KR71" s="351">
        <f t="shared" si="276"/>
        <v>0</v>
      </c>
      <c r="KS71" s="351">
        <f t="shared" si="276"/>
        <v>2142.0000000000018</v>
      </c>
      <c r="KT71" s="351">
        <f t="shared" si="276"/>
        <v>0</v>
      </c>
      <c r="KU71" s="351">
        <f t="shared" si="276"/>
        <v>0</v>
      </c>
      <c r="KV71" s="351">
        <f t="shared" si="276"/>
        <v>7925.4000000000024</v>
      </c>
      <c r="KW71" s="351">
        <f t="shared" si="276"/>
        <v>0</v>
      </c>
      <c r="KX71" s="351">
        <f t="shared" si="276"/>
        <v>0</v>
      </c>
      <c r="KY71" s="351">
        <f t="shared" si="276"/>
        <v>0</v>
      </c>
      <c r="KZ71" s="351">
        <f t="shared" si="276"/>
        <v>20242.88</v>
      </c>
      <c r="LA71" s="351">
        <f t="shared" si="276"/>
        <v>0</v>
      </c>
      <c r="LB71" s="351">
        <f t="shared" si="276"/>
        <v>18742.500000000004</v>
      </c>
      <c r="LC71" s="351">
        <f t="shared" si="276"/>
        <v>0</v>
      </c>
      <c r="LD71" s="351">
        <f t="shared" si="276"/>
        <v>15957.900000000001</v>
      </c>
      <c r="LE71" s="351">
        <f t="shared" si="276"/>
        <v>12852.000000000002</v>
      </c>
      <c r="LF71" s="351">
        <f t="shared" si="276"/>
        <v>0</v>
      </c>
      <c r="LG71" s="351">
        <f t="shared" si="276"/>
        <v>11995.2</v>
      </c>
      <c r="LH71" s="351">
        <f t="shared" si="276"/>
        <v>0</v>
      </c>
      <c r="LI71" s="351">
        <f t="shared" si="276"/>
        <v>18742.500000000004</v>
      </c>
      <c r="LJ71" s="351">
        <f t="shared" si="245"/>
        <v>1713.6000000000015</v>
      </c>
      <c r="LK71" s="351">
        <f t="shared" ref="LK71:NV71" si="280">+IFERROR(1*LK21+1*LK42,"")</f>
        <v>0</v>
      </c>
      <c r="LL71" s="351">
        <f t="shared" si="280"/>
        <v>2823.6600000000026</v>
      </c>
      <c r="LM71" s="351">
        <f t="shared" si="280"/>
        <v>4284.0000000000036</v>
      </c>
      <c r="LN71" s="351">
        <f t="shared" si="280"/>
        <v>7604.0999999999995</v>
      </c>
      <c r="LO71" s="351">
        <f t="shared" si="280"/>
        <v>0</v>
      </c>
      <c r="LP71" s="351">
        <f t="shared" si="280"/>
        <v>8460.9</v>
      </c>
      <c r="LQ71" s="351">
        <f t="shared" si="280"/>
        <v>14030.1</v>
      </c>
      <c r="LR71" s="351">
        <f t="shared" si="280"/>
        <v>10338.510000000004</v>
      </c>
      <c r="LS71" s="351">
        <f t="shared" si="280"/>
        <v>3641.4000000000033</v>
      </c>
      <c r="LT71" s="351">
        <f t="shared" si="280"/>
        <v>11031.300000000003</v>
      </c>
      <c r="LU71" s="351">
        <f t="shared" si="280"/>
        <v>2784.6000000000026</v>
      </c>
      <c r="LV71" s="351">
        <f t="shared" si="280"/>
        <v>0</v>
      </c>
      <c r="LW71" s="351">
        <f t="shared" si="280"/>
        <v>11781.000000000002</v>
      </c>
      <c r="LX71" s="351">
        <f t="shared" si="280"/>
        <v>8930.0500000000011</v>
      </c>
      <c r="LY71" s="351">
        <f t="shared" si="280"/>
        <v>0</v>
      </c>
      <c r="LZ71" s="351">
        <f t="shared" si="280"/>
        <v>0</v>
      </c>
      <c r="MA71" s="351">
        <f t="shared" si="280"/>
        <v>16279.2</v>
      </c>
      <c r="MB71" s="351">
        <f t="shared" si="280"/>
        <v>5106.6900000000023</v>
      </c>
      <c r="MC71" s="351">
        <f t="shared" si="280"/>
        <v>0</v>
      </c>
      <c r="MD71" s="351">
        <f t="shared" si="280"/>
        <v>0</v>
      </c>
      <c r="ME71" s="351">
        <f t="shared" si="280"/>
        <v>15743.700000000003</v>
      </c>
      <c r="MF71" s="351">
        <f t="shared" si="280"/>
        <v>2891.7000000000003</v>
      </c>
      <c r="MG71" s="351">
        <f t="shared" si="280"/>
        <v>12637.800000000001</v>
      </c>
      <c r="MH71" s="351">
        <f t="shared" si="280"/>
        <v>11459.700000000003</v>
      </c>
      <c r="MI71" s="351">
        <f t="shared" si="280"/>
        <v>14021.910000000002</v>
      </c>
      <c r="MJ71" s="351">
        <f t="shared" si="280"/>
        <v>4069.8000000000038</v>
      </c>
      <c r="MK71" s="351">
        <f t="shared" si="280"/>
        <v>3320.1000000000004</v>
      </c>
      <c r="ML71" s="351">
        <f t="shared" si="280"/>
        <v>4712.4000000000042</v>
      </c>
      <c r="MM71" s="351">
        <f t="shared" si="280"/>
        <v>12744.900000000005</v>
      </c>
      <c r="MN71" s="351">
        <f t="shared" si="280"/>
        <v>0</v>
      </c>
      <c r="MO71" s="351">
        <f t="shared" si="280"/>
        <v>0</v>
      </c>
      <c r="MP71" s="351">
        <f t="shared" si="280"/>
        <v>9424.8000000000029</v>
      </c>
      <c r="MQ71" s="351">
        <f t="shared" si="280"/>
        <v>9704.0300000000007</v>
      </c>
      <c r="MR71" s="351">
        <f t="shared" si="280"/>
        <v>6104.7000000000035</v>
      </c>
      <c r="MS71" s="351">
        <f t="shared" si="280"/>
        <v>18635.400000000001</v>
      </c>
      <c r="MT71" s="351">
        <f t="shared" si="280"/>
        <v>23120.240000000005</v>
      </c>
      <c r="MU71" s="351">
        <f t="shared" si="280"/>
        <v>0</v>
      </c>
      <c r="MV71" s="351">
        <f t="shared" si="280"/>
        <v>0</v>
      </c>
      <c r="MW71" s="351">
        <f t="shared" si="280"/>
        <v>849.03</v>
      </c>
      <c r="MX71" s="351">
        <f t="shared" si="280"/>
        <v>8996.4000000000033</v>
      </c>
      <c r="MY71" s="351">
        <f t="shared" si="280"/>
        <v>15101.100000000002</v>
      </c>
      <c r="MZ71" s="351">
        <f t="shared" si="280"/>
        <v>0</v>
      </c>
      <c r="NA71" s="351">
        <f t="shared" si="280"/>
        <v>0</v>
      </c>
      <c r="NB71" s="351">
        <f t="shared" si="280"/>
        <v>0</v>
      </c>
      <c r="NC71" s="351">
        <f t="shared" si="280"/>
        <v>0</v>
      </c>
      <c r="ND71" s="351">
        <f t="shared" si="280"/>
        <v>0</v>
      </c>
      <c r="NE71" s="351">
        <f t="shared" si="280"/>
        <v>18742.500000000004</v>
      </c>
      <c r="NF71" s="351">
        <f t="shared" si="280"/>
        <v>3320.1000000000004</v>
      </c>
      <c r="NG71" s="351">
        <f t="shared" si="280"/>
        <v>8318</v>
      </c>
      <c r="NH71" s="351">
        <f t="shared" si="280"/>
        <v>0</v>
      </c>
      <c r="NI71" s="351">
        <f t="shared" si="280"/>
        <v>658.23</v>
      </c>
      <c r="NJ71" s="351">
        <f t="shared" si="280"/>
        <v>5569.2</v>
      </c>
      <c r="NK71" s="351">
        <f t="shared" si="280"/>
        <v>0</v>
      </c>
      <c r="NL71" s="351">
        <f t="shared" si="280"/>
        <v>4069.8000000000038</v>
      </c>
      <c r="NM71" s="351">
        <f t="shared" si="280"/>
        <v>0</v>
      </c>
      <c r="NN71" s="351">
        <f t="shared" si="280"/>
        <v>0</v>
      </c>
      <c r="NO71" s="351">
        <f t="shared" si="280"/>
        <v>0</v>
      </c>
      <c r="NP71" s="351">
        <f t="shared" si="280"/>
        <v>7389.9000000000042</v>
      </c>
      <c r="NQ71" s="351">
        <f t="shared" si="280"/>
        <v>0</v>
      </c>
      <c r="NR71" s="351">
        <f t="shared" si="280"/>
        <v>4176.9000000000015</v>
      </c>
      <c r="NS71" s="351">
        <f t="shared" si="280"/>
        <v>11057.120000000003</v>
      </c>
      <c r="NT71" s="351">
        <f t="shared" si="280"/>
        <v>0</v>
      </c>
      <c r="NU71" s="351">
        <f t="shared" si="280"/>
        <v>0</v>
      </c>
      <c r="NV71" s="351">
        <f t="shared" si="280"/>
        <v>14407.470000000005</v>
      </c>
      <c r="NW71" s="351">
        <f t="shared" si="277"/>
        <v>9531.9000000000015</v>
      </c>
      <c r="NX71" s="351">
        <f t="shared" si="277"/>
        <v>0</v>
      </c>
      <c r="NY71" s="351">
        <f t="shared" si="277"/>
        <v>13389.060000000003</v>
      </c>
      <c r="NZ71" s="351">
        <f t="shared" si="277"/>
        <v>0</v>
      </c>
      <c r="OA71" s="351">
        <f t="shared" si="277"/>
        <v>2784.6000000000026</v>
      </c>
      <c r="OB71" s="351">
        <f t="shared" si="277"/>
        <v>3884.23</v>
      </c>
      <c r="OC71" s="351">
        <f t="shared" si="277"/>
        <v>3320.1000000000004</v>
      </c>
      <c r="OD71" s="351">
        <f t="shared" si="277"/>
        <v>0</v>
      </c>
      <c r="OE71" s="351">
        <f t="shared" si="277"/>
        <v>749.700000000003</v>
      </c>
      <c r="OF71" s="351">
        <f t="shared" si="277"/>
        <v>0</v>
      </c>
      <c r="OG71" s="351">
        <f t="shared" si="277"/>
        <v>16386.300000000003</v>
      </c>
      <c r="OH71" s="351">
        <f t="shared" si="277"/>
        <v>0</v>
      </c>
      <c r="OI71" s="351">
        <f t="shared" si="277"/>
        <v>4926.5999999999995</v>
      </c>
      <c r="OJ71" s="351">
        <f t="shared" si="277"/>
        <v>0</v>
      </c>
      <c r="OK71" s="351">
        <f t="shared" si="277"/>
        <v>13923.000000000004</v>
      </c>
      <c r="OL71" s="351">
        <f t="shared" si="277"/>
        <v>18742.500000000004</v>
      </c>
      <c r="OM71" s="351">
        <f t="shared" si="277"/>
        <v>9853.2000000000044</v>
      </c>
      <c r="ON71" s="351">
        <f t="shared" si="277"/>
        <v>7175.7000000000044</v>
      </c>
      <c r="OO71" s="351">
        <f t="shared" si="277"/>
        <v>5033.7000000000025</v>
      </c>
      <c r="OP71" s="351">
        <f t="shared" si="277"/>
        <v>12833.100000000002</v>
      </c>
      <c r="OQ71" s="351">
        <f t="shared" si="277"/>
        <v>0</v>
      </c>
      <c r="OR71" s="351">
        <f t="shared" si="277"/>
        <v>18635.400000000001</v>
      </c>
      <c r="OS71" s="351">
        <f t="shared" si="277"/>
        <v>10495.8</v>
      </c>
      <c r="OT71" s="351">
        <f t="shared" si="277"/>
        <v>0</v>
      </c>
      <c r="OU71" s="351">
        <f t="shared" si="277"/>
        <v>3641.4000000000033</v>
      </c>
      <c r="OV71" s="351">
        <f t="shared" si="277"/>
        <v>0</v>
      </c>
      <c r="OW71" s="351">
        <f t="shared" si="277"/>
        <v>8032.5</v>
      </c>
      <c r="OX71" s="351">
        <f t="shared" si="277"/>
        <v>642.60000000000059</v>
      </c>
      <c r="OY71" s="351">
        <f t="shared" si="277"/>
        <v>0</v>
      </c>
      <c r="OZ71" s="351">
        <f t="shared" si="277"/>
        <v>4069.8000000000038</v>
      </c>
      <c r="PA71" s="351">
        <f t="shared" si="277"/>
        <v>16493.400000000001</v>
      </c>
      <c r="PB71" s="351">
        <f t="shared" si="277"/>
        <v>7925.4000000000024</v>
      </c>
      <c r="PC71" s="351">
        <f t="shared" si="277"/>
        <v>0</v>
      </c>
      <c r="PD71" s="351">
        <f t="shared" si="277"/>
        <v>2891.7000000000003</v>
      </c>
      <c r="PE71" s="351">
        <f t="shared" si="277"/>
        <v>7700.58</v>
      </c>
      <c r="PF71" s="351">
        <f t="shared" si="277"/>
        <v>7434.0400000000018</v>
      </c>
      <c r="PG71" s="351">
        <f t="shared" si="277"/>
        <v>3534.3000000000006</v>
      </c>
      <c r="PH71" s="351">
        <f t="shared" si="277"/>
        <v>18742.500000000004</v>
      </c>
      <c r="PI71" s="351">
        <f t="shared" si="277"/>
        <v>3342.6900000000014</v>
      </c>
      <c r="PJ71" s="351">
        <f t="shared" si="277"/>
        <v>321.30000000000268</v>
      </c>
      <c r="PK71" s="351">
        <f t="shared" si="277"/>
        <v>3962.7000000000012</v>
      </c>
      <c r="PL71" s="351">
        <f t="shared" si="277"/>
        <v>0</v>
      </c>
      <c r="PM71" s="351">
        <f t="shared" si="277"/>
        <v>1911.28</v>
      </c>
      <c r="PN71" s="351">
        <f t="shared" si="277"/>
        <v>0</v>
      </c>
      <c r="PO71" s="351">
        <f t="shared" si="277"/>
        <v>749.700000000003</v>
      </c>
      <c r="PP71" s="351">
        <f t="shared" si="277"/>
        <v>0</v>
      </c>
      <c r="PQ71" s="351">
        <f t="shared" si="277"/>
        <v>7389.9000000000042</v>
      </c>
      <c r="PR71" s="351">
        <f t="shared" si="277"/>
        <v>8996.4000000000033</v>
      </c>
      <c r="PS71" s="351">
        <f t="shared" si="277"/>
        <v>1392.3000000000036</v>
      </c>
      <c r="PT71" s="351">
        <f t="shared" si="277"/>
        <v>321.30000000000268</v>
      </c>
      <c r="PU71" s="351">
        <f t="shared" si="277"/>
        <v>0</v>
      </c>
      <c r="PV71" s="351">
        <f t="shared" si="277"/>
        <v>1606.5000000000039</v>
      </c>
      <c r="PW71" s="351">
        <f t="shared" si="277"/>
        <v>15743.700000000003</v>
      </c>
      <c r="PX71" s="351">
        <f t="shared" si="277"/>
        <v>1928.25</v>
      </c>
      <c r="PY71" s="351">
        <f t="shared" si="277"/>
        <v>18742.500000000004</v>
      </c>
      <c r="PZ71" s="351">
        <f t="shared" si="277"/>
        <v>0</v>
      </c>
      <c r="QA71" s="351">
        <f t="shared" si="277"/>
        <v>3974.4600000000023</v>
      </c>
      <c r="QB71" s="351">
        <f t="shared" si="277"/>
        <v>16493.400000000001</v>
      </c>
      <c r="QC71" s="351">
        <f t="shared" si="277"/>
        <v>0</v>
      </c>
      <c r="QD71" s="351">
        <f t="shared" si="277"/>
        <v>6747.3000000000038</v>
      </c>
      <c r="QE71" s="351">
        <f t="shared" si="277"/>
        <v>0</v>
      </c>
      <c r="QF71" s="351">
        <f t="shared" si="277"/>
        <v>8586.4900000000016</v>
      </c>
      <c r="QG71" s="351">
        <f t="shared" si="277"/>
        <v>0</v>
      </c>
      <c r="QH71" s="351">
        <f t="shared" si="247"/>
        <v>18421.2</v>
      </c>
      <c r="QI71" s="351">
        <f t="shared" si="248"/>
        <v>642.60000000000059</v>
      </c>
      <c r="QJ71" s="351">
        <f t="shared" si="248"/>
        <v>0</v>
      </c>
      <c r="QK71" s="351">
        <f t="shared" si="248"/>
        <v>0</v>
      </c>
      <c r="QL71" s="351">
        <f t="shared" si="248"/>
        <v>11138.4</v>
      </c>
      <c r="QM71" s="351">
        <f t="shared" si="248"/>
        <v>0</v>
      </c>
      <c r="QN71" s="351">
        <f t="shared" si="248"/>
        <v>5247.9000000000024</v>
      </c>
      <c r="QO71" s="351">
        <f t="shared" si="248"/>
        <v>0</v>
      </c>
      <c r="QP71" s="351">
        <f t="shared" si="248"/>
        <v>0</v>
      </c>
      <c r="QQ71" s="351">
        <f t="shared" si="248"/>
        <v>0</v>
      </c>
      <c r="QR71" s="351">
        <f t="shared" si="248"/>
        <v>0</v>
      </c>
      <c r="QS71" s="351">
        <f t="shared" si="248"/>
        <v>0</v>
      </c>
      <c r="QT71" s="351">
        <f t="shared" si="248"/>
        <v>1071.0000000000009</v>
      </c>
      <c r="QU71" s="351">
        <f t="shared" si="248"/>
        <v>1820.7000000000039</v>
      </c>
      <c r="QV71" s="351">
        <f t="shared" si="248"/>
        <v>0</v>
      </c>
      <c r="QW71" s="351">
        <f t="shared" si="248"/>
        <v>18742.500000000004</v>
      </c>
      <c r="QX71" s="351">
        <f t="shared" si="248"/>
        <v>10067.400000000005</v>
      </c>
      <c r="QY71" s="351">
        <f t="shared" si="248"/>
        <v>4498.2000000000044</v>
      </c>
      <c r="QZ71" s="351">
        <f t="shared" si="248"/>
        <v>18742.500000000004</v>
      </c>
      <c r="RA71" s="351">
        <f t="shared" si="248"/>
        <v>2463.2999999999997</v>
      </c>
      <c r="RB71" s="351">
        <f t="shared" si="248"/>
        <v>10067.400000000005</v>
      </c>
      <c r="RC71" s="351">
        <f t="shared" si="248"/>
        <v>5676.3000000000029</v>
      </c>
      <c r="RD71" s="351">
        <f t="shared" si="248"/>
        <v>0</v>
      </c>
      <c r="RE71" s="351">
        <f t="shared" si="248"/>
        <v>0</v>
      </c>
      <c r="RF71" s="351">
        <f t="shared" si="248"/>
        <v>7282.800000000002</v>
      </c>
      <c r="RG71" s="351">
        <f t="shared" si="248"/>
        <v>1927.8000000000018</v>
      </c>
      <c r="RH71" s="351">
        <f t="shared" si="248"/>
        <v>7818.3</v>
      </c>
      <c r="RI71" s="351">
        <f t="shared" si="248"/>
        <v>6426.0000000000009</v>
      </c>
      <c r="RJ71" s="351">
        <f t="shared" si="248"/>
        <v>11352.6</v>
      </c>
      <c r="RK71" s="351">
        <f t="shared" si="248"/>
        <v>0</v>
      </c>
      <c r="RL71" s="351">
        <f t="shared" si="248"/>
        <v>4498.2000000000044</v>
      </c>
      <c r="RM71" s="351">
        <f t="shared" si="248"/>
        <v>0</v>
      </c>
      <c r="RN71" s="351">
        <f t="shared" si="248"/>
        <v>7497.0000000000018</v>
      </c>
      <c r="RO71" s="351">
        <f t="shared" si="248"/>
        <v>8032.5</v>
      </c>
      <c r="RP71" s="351">
        <f t="shared" si="248"/>
        <v>3105.9000000000005</v>
      </c>
      <c r="RQ71" s="351">
        <f t="shared" si="248"/>
        <v>0</v>
      </c>
      <c r="RR71" s="351">
        <f t="shared" si="248"/>
        <v>0</v>
      </c>
      <c r="RS71" s="351">
        <f t="shared" si="248"/>
        <v>1836.8800000000015</v>
      </c>
      <c r="RT71" s="351">
        <f t="shared" si="248"/>
        <v>548.59000000000037</v>
      </c>
      <c r="RU71" s="351">
        <f t="shared" si="248"/>
        <v>7174.8400000000011</v>
      </c>
      <c r="RV71" s="351">
        <f t="shared" si="248"/>
        <v>0</v>
      </c>
      <c r="RW71" s="351">
        <f t="shared" si="248"/>
        <v>0</v>
      </c>
      <c r="RX71" s="351">
        <f t="shared" si="248"/>
        <v>0</v>
      </c>
      <c r="RY71" s="351">
        <f t="shared" si="248"/>
        <v>2760.56</v>
      </c>
      <c r="RZ71" s="351">
        <f t="shared" si="248"/>
        <v>18742.500000000004</v>
      </c>
      <c r="SA71" s="351">
        <f t="shared" si="248"/>
        <v>6747.3000000000038</v>
      </c>
      <c r="SB71" s="351">
        <f t="shared" si="248"/>
        <v>0</v>
      </c>
      <c r="SC71" s="351">
        <f t="shared" si="248"/>
        <v>0</v>
      </c>
      <c r="SD71" s="351">
        <f t="shared" si="248"/>
        <v>2249.0999999999995</v>
      </c>
      <c r="SE71" s="351">
        <f t="shared" si="248"/>
        <v>6854.4000000000015</v>
      </c>
      <c r="SF71" s="351">
        <f t="shared" si="248"/>
        <v>14886.900000000001</v>
      </c>
      <c r="SG71" s="351">
        <f t="shared" si="248"/>
        <v>3213.0000000000027</v>
      </c>
      <c r="SI71" s="25">
        <f t="shared" si="257"/>
        <v>5196.7995399999945</v>
      </c>
      <c r="SQ71" s="247">
        <f t="shared" si="258"/>
        <v>2018</v>
      </c>
      <c r="SR71" s="247">
        <f t="shared" si="259"/>
        <v>189</v>
      </c>
      <c r="SS71" s="247">
        <f t="shared" si="260"/>
        <v>391</v>
      </c>
      <c r="ST71" s="247">
        <f t="shared" si="261"/>
        <v>500</v>
      </c>
      <c r="SU71" s="247">
        <f t="shared" si="262"/>
        <v>500</v>
      </c>
      <c r="SV71" s="247">
        <f t="shared" si="263"/>
        <v>500</v>
      </c>
      <c r="SW71" s="247">
        <f t="shared" si="264"/>
        <v>500</v>
      </c>
      <c r="SX71" s="247">
        <f t="shared" si="265"/>
        <v>500</v>
      </c>
      <c r="SY71" s="247">
        <f t="shared" si="266"/>
        <v>500</v>
      </c>
      <c r="SZ71" s="247">
        <f t="shared" si="267"/>
        <v>500</v>
      </c>
      <c r="TA71" s="25"/>
      <c r="TB71" s="168">
        <f t="shared" si="268"/>
        <v>0.378</v>
      </c>
      <c r="TC71" s="168">
        <f t="shared" si="269"/>
        <v>0.40400000000000003</v>
      </c>
      <c r="TD71" s="168">
        <f t="shared" si="249"/>
        <v>0.218</v>
      </c>
      <c r="TE71" s="168">
        <f t="shared" si="250"/>
        <v>0</v>
      </c>
      <c r="TF71" s="168">
        <f t="shared" si="251"/>
        <v>0</v>
      </c>
      <c r="TG71" s="168">
        <f t="shared" si="252"/>
        <v>0</v>
      </c>
      <c r="TH71" s="168">
        <f t="shared" si="253"/>
        <v>0</v>
      </c>
      <c r="TI71" s="168">
        <f t="shared" si="254"/>
        <v>0</v>
      </c>
      <c r="TJ71" s="168">
        <f t="shared" si="255"/>
        <v>0</v>
      </c>
      <c r="TK71" s="94">
        <f t="shared" si="270"/>
        <v>1</v>
      </c>
      <c r="TM71">
        <v>5</v>
      </c>
      <c r="TP71" s="477">
        <f>+SMALL(B71:SG71,ROUND(SZ71*$TP$15,0))</f>
        <v>0</v>
      </c>
      <c r="TQ71" s="477">
        <f t="shared" si="271"/>
        <v>8930.0500000000011</v>
      </c>
      <c r="TR71" s="25">
        <f t="shared" si="272"/>
        <v>5196.7995399999945</v>
      </c>
      <c r="TS71">
        <f>+RANK(SI71,B71:SI71,1)</f>
        <v>302</v>
      </c>
      <c r="TT71" s="168">
        <f>+TS71/SZ71</f>
        <v>0.60399999999999998</v>
      </c>
      <c r="TV71" s="168">
        <f t="shared" si="273"/>
        <v>0.378</v>
      </c>
    </row>
    <row r="74" spans="1:542" s="167" customFormat="1"/>
    <row r="76" spans="1:542">
      <c r="A76" t="s">
        <v>679</v>
      </c>
    </row>
    <row r="77" spans="1:542">
      <c r="SI77" t="s">
        <v>680</v>
      </c>
    </row>
    <row r="78" spans="1:542">
      <c r="A78" t="s">
        <v>364</v>
      </c>
      <c r="SJ78" t="str">
        <f>+A78</f>
        <v>CORN</v>
      </c>
      <c r="SR78" s="258" t="s">
        <v>617</v>
      </c>
      <c r="SS78" s="258" t="s">
        <v>624</v>
      </c>
      <c r="ST78" s="258" t="s">
        <v>618</v>
      </c>
      <c r="SU78" s="258" t="s">
        <v>619</v>
      </c>
      <c r="SV78" s="258" t="s">
        <v>620</v>
      </c>
      <c r="SW78" s="258" t="s">
        <v>621</v>
      </c>
      <c r="SX78" s="258" t="s">
        <v>622</v>
      </c>
      <c r="SY78" s="258" t="s">
        <v>623</v>
      </c>
      <c r="SZ78" s="258" t="s">
        <v>625</v>
      </c>
      <c r="TA78" s="258"/>
      <c r="TB78" t="s">
        <v>627</v>
      </c>
      <c r="TC78" t="s">
        <v>628</v>
      </c>
      <c r="TD78" t="s">
        <v>629</v>
      </c>
      <c r="TE78" t="s">
        <v>630</v>
      </c>
      <c r="TF78" t="s">
        <v>631</v>
      </c>
      <c r="TG78" t="s">
        <v>632</v>
      </c>
      <c r="TH78" t="s">
        <v>633</v>
      </c>
      <c r="TI78" t="s">
        <v>634</v>
      </c>
      <c r="TJ78" t="s">
        <v>635</v>
      </c>
      <c r="TK78" t="s">
        <v>636</v>
      </c>
      <c r="TR78" t="s">
        <v>1046</v>
      </c>
      <c r="TV78" t="s">
        <v>1047</v>
      </c>
    </row>
    <row r="79" spans="1:542">
      <c r="A79" s="227">
        <v>2014</v>
      </c>
      <c r="B79" s="241">
        <f>+IFERROR('simulations corn farm1'!B87*'simulations corn farm1'!B89*'simulations corn farm1'!$L$63*'simulations corn farm1'!B101,"")</f>
        <v>28350</v>
      </c>
      <c r="C79" s="241">
        <f>+IFERROR('simulations corn farm1'!C87*'simulations corn farm1'!C89*'simulations corn farm1'!$L$63*'simulations corn farm1'!C101,"")</f>
        <v>117675.00000000001</v>
      </c>
      <c r="D79" s="241">
        <f>+IFERROR('simulations corn farm1'!D87*'simulations corn farm1'!D89*'simulations corn farm1'!$L$63*'simulations corn farm1'!D101,"")</f>
        <v>68174.999999999985</v>
      </c>
      <c r="E79" s="241">
        <f>+IFERROR('simulations corn farm1'!E87*'simulations corn farm1'!E89*'simulations corn farm1'!$L$63*'simulations corn farm1'!E101,"")</f>
        <v>77625</v>
      </c>
      <c r="F79" s="241">
        <f>+IFERROR('simulations corn farm1'!F87*'simulations corn farm1'!F89*'simulations corn farm1'!$L$63*'simulations corn farm1'!F101,"")</f>
        <v>65700</v>
      </c>
      <c r="G79" s="241">
        <f>+IFERROR('simulations corn farm1'!G87*'simulations corn farm1'!G89*'simulations corn farm1'!$L$63*'simulations corn farm1'!G101,"")</f>
        <v>74700</v>
      </c>
      <c r="H79" s="241">
        <f>+IFERROR('simulations corn farm1'!H87*'simulations corn farm1'!H89*'simulations corn farm1'!$L$63*'simulations corn farm1'!H101,"")</f>
        <v>88875</v>
      </c>
      <c r="I79" s="241">
        <f>+IFERROR('simulations corn farm1'!I87*'simulations corn farm1'!I89*'simulations corn farm1'!$L$63*'simulations corn farm1'!I101,"")</f>
        <v>87525</v>
      </c>
      <c r="J79" s="241">
        <f>+IFERROR('simulations corn farm1'!J87*'simulations corn farm1'!J89*'simulations corn farm1'!$L$63*'simulations corn farm1'!J101,"")</f>
        <v>58725</v>
      </c>
      <c r="K79" s="241">
        <f>+IFERROR('simulations corn farm1'!K87*'simulations corn farm1'!K89*'simulations corn farm1'!$L$63*'simulations corn farm1'!K101,"")</f>
        <v>66600</v>
      </c>
      <c r="L79" s="241">
        <f>+IFERROR('simulations corn farm1'!L87*'simulations corn farm1'!L89*'simulations corn farm1'!$L$63*'simulations corn farm1'!L101,"")</f>
        <v>98550</v>
      </c>
      <c r="M79" s="241">
        <f>+IFERROR('simulations corn farm1'!M87*'simulations corn farm1'!M89*'simulations corn farm1'!$L$63*'simulations corn farm1'!M101,"")</f>
        <v>54000</v>
      </c>
      <c r="N79" s="241">
        <f>+IFERROR('simulations corn farm1'!N87*'simulations corn farm1'!N89*'simulations corn farm1'!$L$63*'simulations corn farm1'!N101,"")</f>
        <v>95175.000000000015</v>
      </c>
      <c r="O79" s="241">
        <f>+IFERROR('simulations corn farm1'!O87*'simulations corn farm1'!O89*'simulations corn farm1'!$L$63*'simulations corn farm1'!O101,"")</f>
        <v>83250</v>
      </c>
      <c r="P79" s="241">
        <f>+IFERROR('simulations corn farm1'!P87*'simulations corn farm1'!P89*'simulations corn farm1'!$L$63*'simulations corn farm1'!P101,"")</f>
        <v>73349.999999999985</v>
      </c>
      <c r="Q79" s="241">
        <f>+IFERROR('simulations corn farm1'!Q87*'simulations corn farm1'!Q89*'simulations corn farm1'!$L$63*'simulations corn farm1'!Q101,"")</f>
        <v>87525</v>
      </c>
      <c r="R79" s="241">
        <f>+IFERROR('simulations corn farm1'!R87*'simulations corn farm1'!R89*'simulations corn farm1'!$L$63*'simulations corn farm1'!R101,"")</f>
        <v>78975</v>
      </c>
      <c r="S79" s="241">
        <f>+IFERROR('simulations corn farm1'!S87*'simulations corn farm1'!S89*'simulations corn farm1'!$L$63*'simulations corn farm1'!S101,"")</f>
        <v>116325</v>
      </c>
      <c r="T79" s="241">
        <f>+IFERROR('simulations corn farm1'!T87*'simulations corn farm1'!T89*'simulations corn farm1'!$L$63*'simulations corn farm1'!T101,"")</f>
        <v>71550</v>
      </c>
      <c r="U79" s="241">
        <f>+IFERROR('simulations corn farm1'!U87*'simulations corn farm1'!U89*'simulations corn farm1'!$L$63*'simulations corn farm1'!U101,"")</f>
        <v>90900</v>
      </c>
      <c r="V79" s="241">
        <f>+IFERROR('simulations corn farm1'!V87*'simulations corn farm1'!V89*'simulations corn farm1'!$L$63*'simulations corn farm1'!V101,"")</f>
        <v>112500</v>
      </c>
      <c r="W79" s="241">
        <f>+IFERROR('simulations corn farm1'!W87*'simulations corn farm1'!W89*'simulations corn farm1'!$L$63*'simulations corn farm1'!W101,"")</f>
        <v>47925</v>
      </c>
      <c r="X79" s="241">
        <f>+IFERROR('simulations corn farm1'!X87*'simulations corn farm1'!X89*'simulations corn farm1'!$L$63*'simulations corn farm1'!X101,"")</f>
        <v>19800</v>
      </c>
      <c r="Y79" s="241">
        <f>+IFERROR('simulations corn farm1'!Y87*'simulations corn farm1'!Y89*'simulations corn farm1'!$L$63*'simulations corn farm1'!Y101,"")</f>
        <v>65700</v>
      </c>
      <c r="Z79" s="241">
        <f>+IFERROR('simulations corn farm1'!Z87*'simulations corn farm1'!Z89*'simulations corn farm1'!$L$63*'simulations corn farm1'!Z101,"")</f>
        <v>72450.000000000015</v>
      </c>
      <c r="AA79" s="241">
        <f>+IFERROR('simulations corn farm1'!AA87*'simulations corn farm1'!AA89*'simulations corn farm1'!$L$63*'simulations corn farm1'!AA101,"")</f>
        <v>98100</v>
      </c>
      <c r="AB79" s="241">
        <f>+IFERROR('simulations corn farm1'!AB87*'simulations corn farm1'!AB89*'simulations corn farm1'!$L$63*'simulations corn farm1'!AB101,"")</f>
        <v>60750</v>
      </c>
      <c r="AC79" s="241">
        <f>+IFERROR('simulations corn farm1'!AC87*'simulations corn farm1'!AC89*'simulations corn farm1'!$L$63*'simulations corn farm1'!AC101,"")</f>
        <v>91800</v>
      </c>
      <c r="AD79" s="241">
        <f>+IFERROR('simulations corn farm1'!AD87*'simulations corn farm1'!AD89*'simulations corn farm1'!$L$63*'simulations corn farm1'!AD101,"")</f>
        <v>96300</v>
      </c>
      <c r="AE79" s="241">
        <f>+IFERROR('simulations corn farm1'!AE87*'simulations corn farm1'!AE89*'simulations corn farm1'!$L$63*'simulations corn farm1'!AE101,"")</f>
        <v>86850</v>
      </c>
      <c r="AF79" s="241">
        <f>+IFERROR('simulations corn farm1'!AF87*'simulations corn farm1'!AF89*'simulations corn farm1'!$L$63*'simulations corn farm1'!AF101,"")</f>
        <v>153450</v>
      </c>
      <c r="AG79" s="241">
        <f>+IFERROR('simulations corn farm1'!AG87*'simulations corn farm1'!AG89*'simulations corn farm1'!$L$63*'simulations corn farm1'!AG101,"")</f>
        <v>54675</v>
      </c>
      <c r="AH79" s="241">
        <f>+IFERROR('simulations corn farm1'!AH87*'simulations corn farm1'!AH89*'simulations corn farm1'!$L$63*'simulations corn farm1'!AH101,"")</f>
        <v>119025</v>
      </c>
      <c r="AI79" s="241">
        <f>+IFERROR('simulations corn farm1'!AI87*'simulations corn farm1'!AI89*'simulations corn farm1'!$L$63*'simulations corn farm1'!AI101,"")</f>
        <v>62549.999999999993</v>
      </c>
      <c r="AJ79" s="241">
        <f>+IFERROR('simulations corn farm1'!AJ87*'simulations corn farm1'!AJ89*'simulations corn farm1'!$L$63*'simulations corn farm1'!AJ101,"")</f>
        <v>75375</v>
      </c>
      <c r="AK79" s="241">
        <f>+IFERROR('simulations corn farm1'!AK87*'simulations corn farm1'!AK89*'simulations corn farm1'!$L$63*'simulations corn farm1'!AK101,"")</f>
        <v>91575</v>
      </c>
      <c r="AL79" s="241">
        <f>+IFERROR('simulations corn farm1'!AL87*'simulations corn farm1'!AL89*'simulations corn farm1'!$L$63*'simulations corn farm1'!AL101,"")</f>
        <v>49275</v>
      </c>
      <c r="AM79" s="241">
        <f>+IFERROR('simulations corn farm1'!AM87*'simulations corn farm1'!AM89*'simulations corn farm1'!$L$63*'simulations corn farm1'!AM101,"")</f>
        <v>67950</v>
      </c>
      <c r="AN79" s="241">
        <f>+IFERROR('simulations corn farm1'!AN87*'simulations corn farm1'!AN89*'simulations corn farm1'!$L$63*'simulations corn farm1'!AN101,"")</f>
        <v>79875</v>
      </c>
      <c r="AO79" s="241">
        <f>+IFERROR('simulations corn farm1'!AO87*'simulations corn farm1'!AO89*'simulations corn farm1'!$L$63*'simulations corn farm1'!AO101,"")</f>
        <v>120375</v>
      </c>
      <c r="AP79" s="241">
        <f>+IFERROR('simulations corn farm1'!AP87*'simulations corn farm1'!AP89*'simulations corn farm1'!$L$63*'simulations corn farm1'!AP101,"")</f>
        <v>84600</v>
      </c>
      <c r="AQ79" s="241">
        <f>+IFERROR('simulations corn farm1'!AQ87*'simulations corn farm1'!AQ89*'simulations corn farm1'!$L$63*'simulations corn farm1'!AQ101,"")</f>
        <v>124199.99999999999</v>
      </c>
      <c r="AR79" s="241">
        <f>+IFERROR('simulations corn farm1'!AR87*'simulations corn farm1'!AR89*'simulations corn farm1'!$L$63*'simulations corn farm1'!AR101,"")</f>
        <v>99225</v>
      </c>
      <c r="AS79" s="241">
        <f>+IFERROR('simulations corn farm1'!AS87*'simulations corn farm1'!AS89*'simulations corn farm1'!$L$63*'simulations corn farm1'!AS101,"")</f>
        <v>82575</v>
      </c>
      <c r="AT79" s="241">
        <f>+IFERROR('simulations corn farm1'!AT87*'simulations corn farm1'!AT89*'simulations corn farm1'!$L$63*'simulations corn farm1'!AT101,"")</f>
        <v>81900</v>
      </c>
      <c r="AU79" s="241">
        <f>+IFERROR('simulations corn farm1'!AU87*'simulations corn farm1'!AU89*'simulations corn farm1'!$L$63*'simulations corn farm1'!AU101,"")</f>
        <v>82125</v>
      </c>
      <c r="AV79" s="241">
        <f>+IFERROR('simulations corn farm1'!AV87*'simulations corn farm1'!AV89*'simulations corn farm1'!$L$63*'simulations corn farm1'!AV101,"")</f>
        <v>130950</v>
      </c>
      <c r="AW79" s="241">
        <f>+IFERROR('simulations corn farm1'!AW87*'simulations corn farm1'!AW89*'simulations corn farm1'!$L$63*'simulations corn farm1'!AW101,"")</f>
        <v>88200</v>
      </c>
      <c r="AX79" s="241">
        <f>+IFERROR('simulations corn farm1'!AX87*'simulations corn farm1'!AX89*'simulations corn farm1'!$L$63*'simulations corn farm1'!AX101,"")</f>
        <v>84375</v>
      </c>
      <c r="AY79" s="241">
        <f>+IFERROR('simulations corn farm1'!AY87*'simulations corn farm1'!AY89*'simulations corn farm1'!$L$63*'simulations corn farm1'!AY101,"")</f>
        <v>97425</v>
      </c>
      <c r="AZ79" s="241">
        <f>+IFERROR('simulations corn farm1'!AZ87*'simulations corn farm1'!AZ89*'simulations corn farm1'!$L$63*'simulations corn farm1'!AZ101,"")</f>
        <v>82575</v>
      </c>
      <c r="BA79" s="241">
        <f>+IFERROR('simulations corn farm1'!BA87*'simulations corn farm1'!BA89*'simulations corn farm1'!$L$63*'simulations corn farm1'!BA101,"")</f>
        <v>137700</v>
      </c>
      <c r="BB79" s="241">
        <f>+IFERROR('simulations corn farm1'!BB87*'simulations corn farm1'!BB89*'simulations corn farm1'!$L$63*'simulations corn farm1'!BB101,"")</f>
        <v>89775</v>
      </c>
      <c r="BC79" s="241">
        <f>+IFERROR('simulations corn farm1'!BC87*'simulations corn farm1'!BC89*'simulations corn farm1'!$L$63*'simulations corn farm1'!BC101,"")</f>
        <v>88200</v>
      </c>
      <c r="BD79" s="241">
        <f>+IFERROR('simulations corn farm1'!BD87*'simulations corn farm1'!BD89*'simulations corn farm1'!$L$63*'simulations corn farm1'!BD101,"")</f>
        <v>41175</v>
      </c>
      <c r="BE79" s="241">
        <f>+IFERROR('simulations corn farm1'!BE87*'simulations corn farm1'!BE89*'simulations corn farm1'!$L$63*'simulations corn farm1'!BE101,"")</f>
        <v>59625</v>
      </c>
      <c r="BF79" s="241">
        <f>+IFERROR('simulations corn farm1'!BF87*'simulations corn farm1'!BF89*'simulations corn farm1'!$L$63*'simulations corn farm1'!BF101,"")</f>
        <v>63450</v>
      </c>
      <c r="BG79" s="241">
        <f>+IFERROR('simulations corn farm1'!BG87*'simulations corn farm1'!BG89*'simulations corn farm1'!$L$63*'simulations corn farm1'!BG101,"")</f>
        <v>112500</v>
      </c>
      <c r="BH79" s="241">
        <f>+IFERROR('simulations corn farm1'!BH87*'simulations corn farm1'!BH89*'simulations corn farm1'!$L$63*'simulations corn farm1'!BH101,"")</f>
        <v>69525</v>
      </c>
      <c r="BI79" s="241">
        <f>+IFERROR('simulations corn farm1'!BI87*'simulations corn farm1'!BI89*'simulations corn farm1'!$L$63*'simulations corn farm1'!BI101,"")</f>
        <v>83025</v>
      </c>
      <c r="BJ79" s="241">
        <f>+IFERROR('simulations corn farm1'!BJ87*'simulations corn farm1'!BJ89*'simulations corn farm1'!$L$63*'simulations corn farm1'!BJ101,"")</f>
        <v>59175</v>
      </c>
      <c r="BK79" s="241">
        <f>+IFERROR('simulations corn farm1'!BK87*'simulations corn farm1'!BK89*'simulations corn farm1'!$L$63*'simulations corn farm1'!BK101,"")</f>
        <v>91800</v>
      </c>
      <c r="BL79" s="241">
        <f>+IFERROR('simulations corn farm1'!BL87*'simulations corn farm1'!BL89*'simulations corn farm1'!$L$63*'simulations corn farm1'!BL101,"")</f>
        <v>121950</v>
      </c>
      <c r="BM79" s="241">
        <f>+IFERROR('simulations corn farm1'!BM87*'simulations corn farm1'!BM89*'simulations corn farm1'!$L$63*'simulations corn farm1'!BM101,"")</f>
        <v>64125</v>
      </c>
      <c r="BN79" s="241">
        <f>+IFERROR('simulations corn farm1'!BN87*'simulations corn farm1'!BN89*'simulations corn farm1'!$L$63*'simulations corn farm1'!BN101,"")</f>
        <v>118574.99999999999</v>
      </c>
      <c r="BO79" s="241">
        <f>+IFERROR('simulations corn farm1'!BO87*'simulations corn farm1'!BO89*'simulations corn farm1'!$L$63*'simulations corn farm1'!BO101,"")</f>
        <v>78300</v>
      </c>
      <c r="BP79" s="241">
        <f>+IFERROR('simulations corn farm1'!BP87*'simulations corn farm1'!BP89*'simulations corn farm1'!$L$63*'simulations corn farm1'!BP101,"")</f>
        <v>64125</v>
      </c>
      <c r="BQ79" s="241">
        <f>+IFERROR('simulations corn farm1'!BQ87*'simulations corn farm1'!BQ89*'simulations corn farm1'!$L$63*'simulations corn farm1'!BQ101,"")</f>
        <v>111375</v>
      </c>
      <c r="BR79" s="241">
        <f>+IFERROR('simulations corn farm1'!BR87*'simulations corn farm1'!BR89*'simulations corn farm1'!$L$63*'simulations corn farm1'!BR101,"")</f>
        <v>75375</v>
      </c>
      <c r="BS79" s="241">
        <f>+IFERROR('simulations corn farm1'!BS87*'simulations corn farm1'!BS89*'simulations corn farm1'!$L$63*'simulations corn farm1'!BS101,"")</f>
        <v>83025</v>
      </c>
      <c r="BT79" s="241">
        <f>+IFERROR('simulations corn farm1'!BT87*'simulations corn farm1'!BT89*'simulations corn farm1'!$L$63*'simulations corn farm1'!BT101,"")</f>
        <v>90675</v>
      </c>
      <c r="BU79" s="241">
        <f>+IFERROR('simulations corn farm1'!BU87*'simulations corn farm1'!BU89*'simulations corn farm1'!$L$63*'simulations corn farm1'!BU101,"")</f>
        <v>66375</v>
      </c>
      <c r="BV79" s="241">
        <f>+IFERROR('simulations corn farm1'!BV87*'simulations corn farm1'!BV89*'simulations corn farm1'!$L$63*'simulations corn farm1'!BV101,"")</f>
        <v>67500</v>
      </c>
      <c r="BW79" s="241">
        <f>+IFERROR('simulations corn farm1'!BW87*'simulations corn farm1'!BW89*'simulations corn farm1'!$L$63*'simulations corn farm1'!BW101,"")</f>
        <v>120600</v>
      </c>
      <c r="BX79" s="241">
        <f>+IFERROR('simulations corn farm1'!BX87*'simulations corn farm1'!BX89*'simulations corn farm1'!$L$63*'simulations corn farm1'!BX101,"")</f>
        <v>63450</v>
      </c>
      <c r="BY79" s="241">
        <f>+IFERROR('simulations corn farm1'!BY87*'simulations corn farm1'!BY89*'simulations corn farm1'!$L$63*'simulations corn farm1'!BY101,"")</f>
        <v>73799.999999999985</v>
      </c>
      <c r="BZ79" s="241">
        <f>+IFERROR('simulations corn farm1'!BZ87*'simulations corn farm1'!BZ89*'simulations corn farm1'!$L$63*'simulations corn farm1'!BZ101,"")</f>
        <v>84375</v>
      </c>
      <c r="CA79" s="241">
        <f>+IFERROR('simulations corn farm1'!CA87*'simulations corn farm1'!CA89*'simulations corn farm1'!$L$63*'simulations corn farm1'!CA101,"")</f>
        <v>103725</v>
      </c>
      <c r="CB79" s="241">
        <f>+IFERROR('simulations corn farm1'!CB87*'simulations corn farm1'!CB89*'simulations corn farm1'!$L$63*'simulations corn farm1'!CB101,"")</f>
        <v>99450</v>
      </c>
      <c r="CC79" s="241">
        <f>+IFERROR('simulations corn farm1'!CC87*'simulations corn farm1'!CC89*'simulations corn farm1'!$L$63*'simulations corn farm1'!CC101,"")</f>
        <v>55800</v>
      </c>
      <c r="CD79" s="241">
        <f>+IFERROR('simulations corn farm1'!CD87*'simulations corn farm1'!CD89*'simulations corn farm1'!$L$63*'simulations corn farm1'!CD101,"")</f>
        <v>66375</v>
      </c>
      <c r="CE79" s="241">
        <f>+IFERROR('simulations corn farm1'!CE87*'simulations corn farm1'!CE89*'simulations corn farm1'!$L$63*'simulations corn farm1'!CE101,"")</f>
        <v>116325</v>
      </c>
      <c r="CF79" s="241">
        <f>+IFERROR('simulations corn farm1'!CF87*'simulations corn farm1'!CF89*'simulations corn farm1'!$L$63*'simulations corn farm1'!CF101,"")</f>
        <v>55350</v>
      </c>
      <c r="CG79" s="241">
        <f>+IFERROR('simulations corn farm1'!CG87*'simulations corn farm1'!CG89*'simulations corn farm1'!$L$63*'simulations corn farm1'!CG101,"")</f>
        <v>82125</v>
      </c>
      <c r="CH79" s="241">
        <f>+IFERROR('simulations corn farm1'!CH87*'simulations corn farm1'!CH89*'simulations corn farm1'!$L$63*'simulations corn farm1'!CH101,"")</f>
        <v>88200</v>
      </c>
      <c r="CI79" s="241">
        <f>+IFERROR('simulations corn farm1'!CI87*'simulations corn farm1'!CI89*'simulations corn farm1'!$L$63*'simulations corn farm1'!CI101,"")</f>
        <v>73349.999999999985</v>
      </c>
      <c r="CJ79" s="241">
        <f>+IFERROR('simulations corn farm1'!CJ87*'simulations corn farm1'!CJ89*'simulations corn farm1'!$L$63*'simulations corn farm1'!CJ101,"")</f>
        <v>96525</v>
      </c>
      <c r="CK79" s="241">
        <f>+IFERROR('simulations corn farm1'!CK87*'simulations corn farm1'!CK89*'simulations corn farm1'!$L$63*'simulations corn farm1'!CK101,"")</f>
        <v>95850</v>
      </c>
      <c r="CL79" s="241">
        <f>+IFERROR('simulations corn farm1'!CL87*'simulations corn farm1'!CL89*'simulations corn farm1'!$L$63*'simulations corn farm1'!CL101,"")</f>
        <v>101699.99999999999</v>
      </c>
      <c r="CM79" s="241">
        <f>+IFERROR('simulations corn farm1'!CM87*'simulations corn farm1'!CM89*'simulations corn farm1'!$L$63*'simulations corn farm1'!CM101,"")</f>
        <v>114525</v>
      </c>
      <c r="CN79" s="241">
        <f>+IFERROR('simulations corn farm1'!CN87*'simulations corn farm1'!CN89*'simulations corn farm1'!$L$63*'simulations corn farm1'!CN101,"")</f>
        <v>78075</v>
      </c>
      <c r="CO79" s="241">
        <f>+IFERROR('simulations corn farm1'!CO87*'simulations corn farm1'!CO89*'simulations corn farm1'!$L$63*'simulations corn farm1'!CO101,"")</f>
        <v>87975</v>
      </c>
      <c r="CP79" s="241">
        <f>+IFERROR('simulations corn farm1'!CP87*'simulations corn farm1'!CP89*'simulations corn farm1'!$L$63*'simulations corn farm1'!CP101,"")</f>
        <v>100800.00000000001</v>
      </c>
      <c r="CQ79" s="241">
        <f>+IFERROR('simulations corn farm1'!CQ87*'simulations corn farm1'!CQ89*'simulations corn farm1'!$L$63*'simulations corn farm1'!CQ101,"")</f>
        <v>65475</v>
      </c>
      <c r="CR79" s="241">
        <f>+IFERROR('simulations corn farm1'!CR87*'simulations corn farm1'!CR89*'simulations corn farm1'!$L$63*'simulations corn farm1'!CR101,"")</f>
        <v>55350</v>
      </c>
      <c r="CS79" s="241">
        <f>+IFERROR('simulations corn farm1'!CS87*'simulations corn farm1'!CS89*'simulations corn farm1'!$L$63*'simulations corn farm1'!CS101,"")</f>
        <v>95175.000000000015</v>
      </c>
      <c r="CT79" s="241">
        <f>+IFERROR('simulations corn farm1'!CT87*'simulations corn farm1'!CT89*'simulations corn farm1'!$L$63*'simulations corn farm1'!CT101,"")</f>
        <v>79650</v>
      </c>
      <c r="CU79" s="241">
        <f>+IFERROR('simulations corn farm1'!CU87*'simulations corn farm1'!CU89*'simulations corn farm1'!$L$63*'simulations corn farm1'!CU101,"")</f>
        <v>130500</v>
      </c>
      <c r="CV79" s="241">
        <f>+IFERROR('simulations corn farm1'!CV87*'simulations corn farm1'!CV89*'simulations corn farm1'!$L$63*'simulations corn farm1'!CV101,"")</f>
        <v>86625</v>
      </c>
      <c r="CW79" s="241">
        <f>+IFERROR('simulations corn farm1'!CW87*'simulations corn farm1'!CW89*'simulations corn farm1'!$L$63*'simulations corn farm1'!CW101,"")</f>
        <v>106875</v>
      </c>
      <c r="CX79" s="241">
        <f>+IFERROR('simulations corn farm1'!CX87*'simulations corn farm1'!CX89*'simulations corn farm1'!$L$63*'simulations corn farm1'!CX101,"")</f>
        <v>93825</v>
      </c>
      <c r="CY79" s="241">
        <f>+IFERROR('simulations corn farm1'!CY87*'simulations corn farm1'!CY89*'simulations corn farm1'!$L$63*'simulations corn farm1'!CY101,"")</f>
        <v>82575</v>
      </c>
      <c r="CZ79" s="241">
        <f>+IFERROR('simulations corn farm1'!CZ87*'simulations corn farm1'!CZ89*'simulations corn farm1'!$L$63*'simulations corn farm1'!CZ101,"")</f>
        <v>108000</v>
      </c>
      <c r="DA79" s="241">
        <f>+IFERROR('simulations corn farm1'!DA87*'simulations corn farm1'!DA89*'simulations corn farm1'!$L$63*'simulations corn farm1'!DA101,"")</f>
        <v>76050</v>
      </c>
      <c r="DB79" s="241">
        <f>+IFERROR('simulations corn farm1'!DB87*'simulations corn farm1'!DB89*'simulations corn farm1'!$L$63*'simulations corn farm1'!DB101,"")</f>
        <v>95400</v>
      </c>
      <c r="DC79" s="241">
        <f>+IFERROR('simulations corn farm1'!DC87*'simulations corn farm1'!DC89*'simulations corn farm1'!$L$63*'simulations corn farm1'!DC101,"")</f>
        <v>64800</v>
      </c>
      <c r="DD79" s="241">
        <f>+IFERROR('simulations corn farm1'!DD87*'simulations corn farm1'!DD89*'simulations corn farm1'!$L$63*'simulations corn farm1'!DD101,"")</f>
        <v>113625</v>
      </c>
      <c r="DE79" s="241">
        <f>+IFERROR('simulations corn farm1'!DE87*'simulations corn farm1'!DE89*'simulations corn farm1'!$L$63*'simulations corn farm1'!DE101,"")</f>
        <v>107550</v>
      </c>
      <c r="DF79" s="241">
        <f>+IFERROR('simulations corn farm1'!DF87*'simulations corn farm1'!DF89*'simulations corn farm1'!$L$63*'simulations corn farm1'!DF101,"")</f>
        <v>136575</v>
      </c>
      <c r="DG79" s="241">
        <f>+IFERROR('simulations corn farm1'!DG87*'simulations corn farm1'!DG89*'simulations corn farm1'!$L$63*'simulations corn farm1'!DG101,"")</f>
        <v>94725</v>
      </c>
      <c r="DH79" s="241">
        <f>+IFERROR('simulations corn farm1'!DH87*'simulations corn farm1'!DH89*'simulations corn farm1'!$L$63*'simulations corn farm1'!DH101,"")</f>
        <v>52425</v>
      </c>
      <c r="DI79" s="241">
        <f>+IFERROR('simulations corn farm1'!DI87*'simulations corn farm1'!DI89*'simulations corn farm1'!$L$63*'simulations corn farm1'!DI101,"")</f>
        <v>94500</v>
      </c>
      <c r="DJ79" s="241">
        <f>+IFERROR('simulations corn farm1'!DJ87*'simulations corn farm1'!DJ89*'simulations corn farm1'!$L$63*'simulations corn farm1'!DJ101,"")</f>
        <v>63900</v>
      </c>
      <c r="DK79" s="241">
        <f>+IFERROR('simulations corn farm1'!DK87*'simulations corn farm1'!DK89*'simulations corn farm1'!$L$63*'simulations corn farm1'!DK101,"")</f>
        <v>78975</v>
      </c>
      <c r="DL79" s="241">
        <f>+IFERROR('simulations corn farm1'!DL87*'simulations corn farm1'!DL89*'simulations corn farm1'!$L$63*'simulations corn farm1'!DL101,"")</f>
        <v>70425</v>
      </c>
      <c r="DM79" s="241">
        <f>+IFERROR('simulations corn farm1'!DM87*'simulations corn farm1'!DM89*'simulations corn farm1'!$L$63*'simulations corn farm1'!DM101,"")</f>
        <v>60075</v>
      </c>
      <c r="DN79" s="241">
        <f>+IFERROR('simulations corn farm1'!DN87*'simulations corn farm1'!DN89*'simulations corn farm1'!$L$63*'simulations corn farm1'!DN101,"")</f>
        <v>102150</v>
      </c>
      <c r="DO79" s="241">
        <f>+IFERROR('simulations corn farm1'!DO87*'simulations corn farm1'!DO89*'simulations corn farm1'!$L$63*'simulations corn farm1'!DO101,"")</f>
        <v>86175</v>
      </c>
      <c r="DP79" s="241">
        <f>+IFERROR('simulations corn farm1'!DP87*'simulations corn farm1'!DP89*'simulations corn farm1'!$L$63*'simulations corn farm1'!DP101,"")</f>
        <v>75600</v>
      </c>
      <c r="DQ79" s="241">
        <f>+IFERROR('simulations corn farm1'!DQ87*'simulations corn farm1'!DQ89*'simulations corn farm1'!$L$63*'simulations corn farm1'!DQ101,"")</f>
        <v>76275</v>
      </c>
      <c r="DR79" s="241">
        <f>+IFERROR('simulations corn farm1'!DR87*'simulations corn farm1'!DR89*'simulations corn farm1'!$L$63*'simulations corn farm1'!DR101,"")</f>
        <v>68625</v>
      </c>
      <c r="DS79" s="241">
        <f>+IFERROR('simulations corn farm1'!DS87*'simulations corn farm1'!DS89*'simulations corn farm1'!$L$63*'simulations corn farm1'!DS101,"")</f>
        <v>119700</v>
      </c>
      <c r="DT79" s="241">
        <f>+IFERROR('simulations corn farm1'!DT87*'simulations corn farm1'!DT89*'simulations corn farm1'!$L$63*'simulations corn farm1'!DT101,"")</f>
        <v>69525</v>
      </c>
      <c r="DU79" s="241">
        <f>+IFERROR('simulations corn farm1'!DU87*'simulations corn farm1'!DU89*'simulations corn farm1'!$L$63*'simulations corn farm1'!DU101,"")</f>
        <v>114300</v>
      </c>
      <c r="DV79" s="241">
        <f>+IFERROR('simulations corn farm1'!DV87*'simulations corn farm1'!DV89*'simulations corn farm1'!$L$63*'simulations corn farm1'!DV101,"")</f>
        <v>97650</v>
      </c>
      <c r="DW79" s="241">
        <f>+IFERROR('simulations corn farm1'!DW87*'simulations corn farm1'!DW89*'simulations corn farm1'!$L$63*'simulations corn farm1'!DW101,"")</f>
        <v>106875</v>
      </c>
      <c r="DX79" s="241">
        <f>+IFERROR('simulations corn farm1'!DX87*'simulations corn farm1'!DX89*'simulations corn farm1'!$L$63*'simulations corn farm1'!DX101,"")</f>
        <v>111150.00000000001</v>
      </c>
      <c r="DY79" s="241">
        <f>+IFERROR('simulations corn farm1'!DY87*'simulations corn farm1'!DY89*'simulations corn farm1'!$L$63*'simulations corn farm1'!DY101,"")</f>
        <v>65250</v>
      </c>
      <c r="DZ79" s="241">
        <f>+IFERROR('simulations corn farm1'!DZ87*'simulations corn farm1'!DZ89*'simulations corn farm1'!$L$63*'simulations corn farm1'!DZ101,"")</f>
        <v>72450.000000000015</v>
      </c>
      <c r="EA79" s="241">
        <f>+IFERROR('simulations corn farm1'!EA87*'simulations corn farm1'!EA89*'simulations corn farm1'!$L$63*'simulations corn farm1'!EA101,"")</f>
        <v>78975</v>
      </c>
      <c r="EB79" s="241">
        <f>+IFERROR('simulations corn farm1'!EB87*'simulations corn farm1'!EB89*'simulations corn farm1'!$L$63*'simulations corn farm1'!EB101,"")</f>
        <v>125099.99999999999</v>
      </c>
      <c r="EC79" s="241">
        <f>+IFERROR('simulations corn farm1'!EC87*'simulations corn farm1'!EC89*'simulations corn farm1'!$L$63*'simulations corn farm1'!EC101,"")</f>
        <v>100575</v>
      </c>
      <c r="ED79" s="241">
        <f>+IFERROR('simulations corn farm1'!ED87*'simulations corn farm1'!ED89*'simulations corn farm1'!$L$63*'simulations corn farm1'!ED101,"")</f>
        <v>79875</v>
      </c>
      <c r="EE79" s="241">
        <f>+IFERROR('simulations corn farm1'!EE87*'simulations corn farm1'!EE89*'simulations corn farm1'!$L$63*'simulations corn farm1'!EE101,"")</f>
        <v>76950</v>
      </c>
      <c r="EF79" s="241">
        <f>+IFERROR('simulations corn farm1'!EF87*'simulations corn farm1'!EF89*'simulations corn farm1'!$L$63*'simulations corn farm1'!EF101,"")</f>
        <v>131400</v>
      </c>
      <c r="EG79" s="241">
        <f>+IFERROR('simulations corn farm1'!EG87*'simulations corn farm1'!EG89*'simulations corn farm1'!$L$63*'simulations corn farm1'!EG101,"")</f>
        <v>75600</v>
      </c>
      <c r="EH79" s="241">
        <f>+IFERROR('simulations corn farm1'!EH87*'simulations corn farm1'!EH89*'simulations corn farm1'!$L$63*'simulations corn farm1'!EH101,"")</f>
        <v>98550</v>
      </c>
      <c r="EI79" s="241">
        <f>+IFERROR('simulations corn farm1'!EI87*'simulations corn farm1'!EI89*'simulations corn farm1'!$L$63*'simulations corn farm1'!EI101,"")</f>
        <v>46800</v>
      </c>
      <c r="EJ79" s="241">
        <f>+IFERROR('simulations corn farm1'!EJ87*'simulations corn farm1'!EJ89*'simulations corn farm1'!$L$63*'simulations corn farm1'!EJ101,"")</f>
        <v>78975</v>
      </c>
      <c r="EK79" s="241">
        <f>+IFERROR('simulations corn farm1'!EK87*'simulations corn farm1'!EK89*'simulations corn farm1'!$L$63*'simulations corn farm1'!EK101,"")</f>
        <v>102150</v>
      </c>
      <c r="EL79" s="241">
        <f>+IFERROR('simulations corn farm1'!EL87*'simulations corn farm1'!EL89*'simulations corn farm1'!$L$63*'simulations corn farm1'!EL101,"")</f>
        <v>109800</v>
      </c>
      <c r="EM79" s="241">
        <f>+IFERROR('simulations corn farm1'!EM87*'simulations corn farm1'!EM89*'simulations corn farm1'!$L$63*'simulations corn farm1'!EM101,"")</f>
        <v>57150</v>
      </c>
      <c r="EN79" s="241">
        <f>+IFERROR('simulations corn farm1'!EN87*'simulations corn farm1'!EN89*'simulations corn farm1'!$L$63*'simulations corn farm1'!EN101,"")</f>
        <v>78525</v>
      </c>
      <c r="EO79" s="241">
        <f>+IFERROR('simulations corn farm1'!EO87*'simulations corn farm1'!EO89*'simulations corn farm1'!$L$63*'simulations corn farm1'!EO101,"")</f>
        <v>127350</v>
      </c>
      <c r="EP79" s="241">
        <f>+IFERROR('simulations corn farm1'!EP87*'simulations corn farm1'!EP89*'simulations corn farm1'!$L$63*'simulations corn farm1'!EP101,"")</f>
        <v>82125</v>
      </c>
      <c r="EQ79" s="241">
        <f>+IFERROR('simulations corn farm1'!EQ87*'simulations corn farm1'!EQ89*'simulations corn farm1'!$L$63*'simulations corn farm1'!EQ101,"")</f>
        <v>83025</v>
      </c>
      <c r="ER79" s="241">
        <f>+IFERROR('simulations corn farm1'!ER87*'simulations corn farm1'!ER89*'simulations corn farm1'!$L$63*'simulations corn farm1'!ER101,"")</f>
        <v>108224.99999999999</v>
      </c>
      <c r="ES79" s="241">
        <f>+IFERROR('simulations corn farm1'!ES87*'simulations corn farm1'!ES89*'simulations corn farm1'!$L$63*'simulations corn farm1'!ES101,"")</f>
        <v>81675</v>
      </c>
      <c r="ET79" s="241">
        <f>+IFERROR('simulations corn farm1'!ET87*'simulations corn farm1'!ET89*'simulations corn farm1'!$L$63*'simulations corn farm1'!ET101,"")</f>
        <v>59175</v>
      </c>
      <c r="EU79" s="241">
        <f>+IFERROR('simulations corn farm1'!EU87*'simulations corn farm1'!EU89*'simulations corn farm1'!$L$63*'simulations corn farm1'!EU101,"")</f>
        <v>71775</v>
      </c>
      <c r="EV79" s="241">
        <f>+IFERROR('simulations corn farm1'!EV87*'simulations corn farm1'!EV89*'simulations corn farm1'!$L$63*'simulations corn farm1'!EV101,"")</f>
        <v>76500</v>
      </c>
      <c r="EW79" s="241">
        <f>+IFERROR('simulations corn farm1'!EW87*'simulations corn farm1'!EW89*'simulations corn farm1'!$L$63*'simulations corn farm1'!EW101,"")</f>
        <v>90675</v>
      </c>
      <c r="EX79" s="241">
        <f>+IFERROR('simulations corn farm1'!EX87*'simulations corn farm1'!EX89*'simulations corn farm1'!$L$63*'simulations corn farm1'!EX101,"")</f>
        <v>58725</v>
      </c>
      <c r="EY79" s="241">
        <f>+IFERROR('simulations corn farm1'!EY87*'simulations corn farm1'!EY89*'simulations corn farm1'!$L$63*'simulations corn farm1'!EY101,"")</f>
        <v>78300</v>
      </c>
      <c r="EZ79" s="241">
        <f>+IFERROR('simulations corn farm1'!EZ87*'simulations corn farm1'!EZ89*'simulations corn farm1'!$L$63*'simulations corn farm1'!EZ101,"")</f>
        <v>64575</v>
      </c>
      <c r="FA79" s="241">
        <f>+IFERROR('simulations corn farm1'!FA87*'simulations corn farm1'!FA89*'simulations corn farm1'!$L$63*'simulations corn farm1'!FA101,"")</f>
        <v>153900</v>
      </c>
      <c r="FB79" s="241">
        <f>+IFERROR('simulations corn farm1'!FB87*'simulations corn farm1'!FB89*'simulations corn farm1'!$L$63*'simulations corn farm1'!FB101,"")</f>
        <v>35100</v>
      </c>
      <c r="FC79" s="241">
        <f>+IFERROR('simulations corn farm1'!FC87*'simulations corn farm1'!FC89*'simulations corn farm1'!$L$63*'simulations corn farm1'!FC101,"")</f>
        <v>119474.99999999999</v>
      </c>
      <c r="FD79" s="241">
        <f>+IFERROR('simulations corn farm1'!FD87*'simulations corn farm1'!FD89*'simulations corn farm1'!$L$63*'simulations corn farm1'!FD101,"")</f>
        <v>111825</v>
      </c>
      <c r="FE79" s="241">
        <f>+IFERROR('simulations corn farm1'!FE87*'simulations corn farm1'!FE89*'simulations corn farm1'!$L$63*'simulations corn farm1'!FE101,"")</f>
        <v>73799.999999999985</v>
      </c>
      <c r="FF79" s="241">
        <f>+IFERROR('simulations corn farm1'!FF87*'simulations corn farm1'!FF89*'simulations corn farm1'!$L$63*'simulations corn farm1'!FF101,"")</f>
        <v>104625</v>
      </c>
      <c r="FG79" s="241">
        <f>+IFERROR('simulations corn farm1'!FG87*'simulations corn farm1'!FG89*'simulations corn farm1'!$L$63*'simulations corn farm1'!FG101,"")</f>
        <v>93825</v>
      </c>
      <c r="FH79" s="241">
        <f>+IFERROR('simulations corn farm1'!FH87*'simulations corn farm1'!FH89*'simulations corn farm1'!$L$63*'simulations corn farm1'!FH101,"")</f>
        <v>83925</v>
      </c>
      <c r="FI79" s="241">
        <f>+IFERROR('simulations corn farm1'!FI87*'simulations corn farm1'!FI89*'simulations corn farm1'!$L$63*'simulations corn farm1'!FI101,"")</f>
        <v>80550</v>
      </c>
      <c r="FJ79" s="241">
        <f>+IFERROR('simulations corn farm1'!FJ87*'simulations corn farm1'!FJ89*'simulations corn farm1'!$L$63*'simulations corn farm1'!FJ101,"")</f>
        <v>34200</v>
      </c>
      <c r="FK79" s="241">
        <f>+IFERROR('simulations corn farm1'!FK87*'simulations corn farm1'!FK89*'simulations corn farm1'!$L$63*'simulations corn farm1'!FK101,"")</f>
        <v>60075</v>
      </c>
      <c r="FL79" s="241">
        <f>+IFERROR('simulations corn farm1'!FL87*'simulations corn farm1'!FL89*'simulations corn farm1'!$L$63*'simulations corn farm1'!FL101,"")</f>
        <v>134100</v>
      </c>
      <c r="FM79" s="241">
        <f>+IFERROR('simulations corn farm1'!FM87*'simulations corn farm1'!FM89*'simulations corn farm1'!$L$63*'simulations corn farm1'!FM101,"")</f>
        <v>64800</v>
      </c>
      <c r="FN79" s="241">
        <f>+IFERROR('simulations corn farm1'!FN87*'simulations corn farm1'!FN89*'simulations corn farm1'!$L$63*'simulations corn farm1'!FN101,"")</f>
        <v>90225</v>
      </c>
      <c r="FO79" s="241">
        <f>+IFERROR('simulations corn farm1'!FO87*'simulations corn farm1'!FO89*'simulations corn farm1'!$L$63*'simulations corn farm1'!FO101,"")</f>
        <v>43875</v>
      </c>
      <c r="FP79" s="241">
        <f>+IFERROR('simulations corn farm1'!FP87*'simulations corn farm1'!FP89*'simulations corn farm1'!$L$63*'simulations corn farm1'!FP101,"")</f>
        <v>123300.00000000001</v>
      </c>
      <c r="FQ79" s="241">
        <f>+IFERROR('simulations corn farm1'!FQ87*'simulations corn farm1'!FQ89*'simulations corn farm1'!$L$63*'simulations corn farm1'!FQ101,"")</f>
        <v>80550</v>
      </c>
      <c r="FR79" s="241">
        <f>+IFERROR('simulations corn farm1'!FR87*'simulations corn farm1'!FR89*'simulations corn farm1'!$L$63*'simulations corn farm1'!FR101,"")</f>
        <v>61875</v>
      </c>
      <c r="FS79" s="241">
        <f>+IFERROR('simulations corn farm1'!FS87*'simulations corn farm1'!FS89*'simulations corn farm1'!$L$63*'simulations corn farm1'!FS101,"")</f>
        <v>106875</v>
      </c>
      <c r="FT79" s="241">
        <f>+IFERROR('simulations corn farm1'!FT87*'simulations corn farm1'!FT89*'simulations corn farm1'!$L$63*'simulations corn farm1'!FT101,"")</f>
        <v>80775</v>
      </c>
      <c r="FU79" s="241">
        <f>+IFERROR('simulations corn farm1'!FU87*'simulations corn farm1'!FU89*'simulations corn farm1'!$L$63*'simulations corn farm1'!FU101,"")</f>
        <v>85725</v>
      </c>
      <c r="FV79" s="241">
        <f>+IFERROR('simulations corn farm1'!FV87*'simulations corn farm1'!FV89*'simulations corn farm1'!$L$63*'simulations corn farm1'!FV101,"")</f>
        <v>86850</v>
      </c>
      <c r="FW79" s="241">
        <f>+IFERROR('simulations corn farm1'!FW87*'simulations corn farm1'!FW89*'simulations corn farm1'!$L$63*'simulations corn farm1'!FW101,"")</f>
        <v>92475</v>
      </c>
      <c r="FX79" s="241">
        <f>+IFERROR('simulations corn farm1'!FX87*'simulations corn farm1'!FX89*'simulations corn farm1'!$L$63*'simulations corn farm1'!FX101,"")</f>
        <v>71100</v>
      </c>
      <c r="FY79" s="241">
        <f>+IFERROR('simulations corn farm1'!FY87*'simulations corn farm1'!FY89*'simulations corn farm1'!$L$63*'simulations corn farm1'!FY101,"")</f>
        <v>84375</v>
      </c>
      <c r="FZ79" s="241">
        <f>+IFERROR('simulations corn farm1'!FZ87*'simulations corn farm1'!FZ89*'simulations corn farm1'!$L$63*'simulations corn farm1'!FZ101,"")</f>
        <v>77850</v>
      </c>
      <c r="GA79" s="241">
        <f>+IFERROR('simulations corn farm1'!GA87*'simulations corn farm1'!GA89*'simulations corn farm1'!$L$63*'simulations corn farm1'!GA101,"")</f>
        <v>79200</v>
      </c>
      <c r="GB79" s="241">
        <f>+IFERROR('simulations corn farm1'!GB87*'simulations corn farm1'!GB89*'simulations corn farm1'!$L$63*'simulations corn farm1'!GB101,"")</f>
        <v>74700</v>
      </c>
      <c r="GC79" s="241">
        <f>+IFERROR('simulations corn farm1'!GC87*'simulations corn farm1'!GC89*'simulations corn farm1'!$L$63*'simulations corn farm1'!GC101,"")</f>
        <v>30150</v>
      </c>
      <c r="GD79" s="241">
        <f>+IFERROR('simulations corn farm1'!GD87*'simulations corn farm1'!GD89*'simulations corn farm1'!$L$63*'simulations corn farm1'!GD101,"")</f>
        <v>74700</v>
      </c>
      <c r="GE79" s="241">
        <f>+IFERROR('simulations corn farm1'!GE87*'simulations corn farm1'!GE89*'simulations corn farm1'!$L$63*'simulations corn farm1'!GE101,"")</f>
        <v>50175</v>
      </c>
      <c r="GF79" s="241">
        <f>+IFERROR('simulations corn farm1'!GF87*'simulations corn farm1'!GF89*'simulations corn farm1'!$L$63*'simulations corn farm1'!GF101,"")</f>
        <v>65250</v>
      </c>
      <c r="GG79" s="241">
        <f>+IFERROR('simulations corn farm1'!GG87*'simulations corn farm1'!GG89*'simulations corn farm1'!$L$63*'simulations corn farm1'!GG101,"")</f>
        <v>109125</v>
      </c>
      <c r="GH79" s="241">
        <f>+IFERROR('simulations corn farm1'!GH87*'simulations corn farm1'!GH89*'simulations corn farm1'!$L$63*'simulations corn farm1'!GH101,"")</f>
        <v>81675</v>
      </c>
      <c r="GI79" s="241">
        <f>+IFERROR('simulations corn farm1'!GI87*'simulations corn farm1'!GI89*'simulations corn farm1'!$L$63*'simulations corn farm1'!GI101,"")</f>
        <v>90675</v>
      </c>
      <c r="GJ79" s="241">
        <f>+IFERROR('simulations corn farm1'!GJ87*'simulations corn farm1'!GJ89*'simulations corn farm1'!$L$63*'simulations corn farm1'!GJ101,"")</f>
        <v>108224.99999999999</v>
      </c>
      <c r="GK79" s="241">
        <f>+IFERROR('simulations corn farm1'!GK87*'simulations corn farm1'!GK89*'simulations corn farm1'!$L$63*'simulations corn farm1'!GK101,"")</f>
        <v>97650</v>
      </c>
      <c r="GL79" s="241">
        <f>+IFERROR('simulations corn farm1'!GL87*'simulations corn farm1'!GL89*'simulations corn farm1'!$L$63*'simulations corn farm1'!GL101,"")</f>
        <v>91125</v>
      </c>
      <c r="GM79" s="241">
        <f>+IFERROR('simulations corn farm1'!GM87*'simulations corn farm1'!GM89*'simulations corn farm1'!$L$63*'simulations corn farm1'!GM101,"")</f>
        <v>111600</v>
      </c>
      <c r="GN79" s="241">
        <f>+IFERROR('simulations corn farm1'!GN87*'simulations corn farm1'!GN89*'simulations corn farm1'!$L$63*'simulations corn farm1'!GN101,"")</f>
        <v>47250</v>
      </c>
      <c r="GO79" s="241">
        <f>+IFERROR('simulations corn farm1'!GO87*'simulations corn farm1'!GO89*'simulations corn farm1'!$L$63*'simulations corn farm1'!GO101,"")</f>
        <v>64575</v>
      </c>
      <c r="GP79" s="241">
        <f>+IFERROR('simulations corn farm1'!GP87*'simulations corn farm1'!GP89*'simulations corn farm1'!$L$63*'simulations corn farm1'!GP101,"")</f>
        <v>88875</v>
      </c>
      <c r="GQ79" s="241">
        <f>+IFERROR('simulations corn farm1'!GQ87*'simulations corn farm1'!GQ89*'simulations corn farm1'!$L$63*'simulations corn farm1'!GQ101,"")</f>
        <v>82125</v>
      </c>
      <c r="GR79" s="241">
        <f>+IFERROR('simulations corn farm1'!GR87*'simulations corn farm1'!GR89*'simulations corn farm1'!$L$63*'simulations corn farm1'!GR101,"")</f>
        <v>44325</v>
      </c>
      <c r="GS79" s="241">
        <f>+IFERROR('simulations corn farm1'!GS87*'simulations corn farm1'!GS89*'simulations corn farm1'!$L$63*'simulations corn farm1'!GS101,"")</f>
        <v>115875</v>
      </c>
      <c r="GT79" s="241">
        <f>+IFERROR('simulations corn farm1'!GT87*'simulations corn farm1'!GT89*'simulations corn farm1'!$L$63*'simulations corn farm1'!GT101,"")</f>
        <v>131850</v>
      </c>
      <c r="GU79" s="241">
        <f>+IFERROR('simulations corn farm1'!GU87*'simulations corn farm1'!GU89*'simulations corn farm1'!$L$63*'simulations corn farm1'!GU101,"")</f>
        <v>42300</v>
      </c>
      <c r="GV79" s="241">
        <f>+IFERROR('simulations corn farm1'!GV87*'simulations corn farm1'!GV89*'simulations corn farm1'!$L$63*'simulations corn farm1'!GV101,"")</f>
        <v>71550</v>
      </c>
      <c r="GW79" s="241">
        <f>+IFERROR('simulations corn farm1'!GW87*'simulations corn farm1'!GW89*'simulations corn farm1'!$L$63*'simulations corn farm1'!GW101,"")</f>
        <v>92025</v>
      </c>
      <c r="GX79" s="241">
        <f>+IFERROR('simulations corn farm1'!GX87*'simulations corn farm1'!GX89*'simulations corn farm1'!$L$63*'simulations corn farm1'!GX101,"")</f>
        <v>95850</v>
      </c>
      <c r="GY79" s="241">
        <f>+IFERROR('simulations corn farm1'!GY87*'simulations corn farm1'!GY89*'simulations corn farm1'!$L$63*'simulations corn farm1'!GY101,"")</f>
        <v>79200</v>
      </c>
      <c r="GZ79" s="241">
        <f>+IFERROR('simulations corn farm1'!GZ87*'simulations corn farm1'!GZ89*'simulations corn farm1'!$L$63*'simulations corn farm1'!GZ101,"")</f>
        <v>42975</v>
      </c>
      <c r="HA79" s="241">
        <f>+IFERROR('simulations corn farm1'!HA87*'simulations corn farm1'!HA89*'simulations corn farm1'!$L$63*'simulations corn farm1'!HA101,"")</f>
        <v>57375</v>
      </c>
      <c r="HB79" s="241">
        <f>+IFERROR('simulations corn farm1'!HB87*'simulations corn farm1'!HB89*'simulations corn farm1'!$L$63*'simulations corn farm1'!HB101,"")</f>
        <v>72450.000000000015</v>
      </c>
      <c r="HC79" s="241">
        <f>+IFERROR('simulations corn farm1'!HC87*'simulations corn farm1'!HC89*'simulations corn farm1'!$L$63*'simulations corn farm1'!HC101,"")</f>
        <v>95850</v>
      </c>
      <c r="HD79" s="241">
        <f>+IFERROR('simulations corn farm1'!HD87*'simulations corn farm1'!HD89*'simulations corn farm1'!$L$63*'simulations corn farm1'!HD101,"")</f>
        <v>96074.999999999985</v>
      </c>
      <c r="HE79" s="241">
        <f>+IFERROR('simulations corn farm1'!HE87*'simulations corn farm1'!HE89*'simulations corn farm1'!$L$63*'simulations corn farm1'!HE101,"")</f>
        <v>108450</v>
      </c>
      <c r="HF79" s="241">
        <f>+IFERROR('simulations corn farm1'!HF87*'simulations corn farm1'!HF89*'simulations corn farm1'!$L$63*'simulations corn farm1'!HF101,"")</f>
        <v>72225</v>
      </c>
      <c r="HG79" s="241">
        <f>+IFERROR('simulations corn farm1'!HG87*'simulations corn farm1'!HG89*'simulations corn farm1'!$L$63*'simulations corn farm1'!HG101,"")</f>
        <v>85725</v>
      </c>
      <c r="HH79" s="241">
        <f>+IFERROR('simulations corn farm1'!HH87*'simulations corn farm1'!HH89*'simulations corn farm1'!$L$63*'simulations corn farm1'!HH101,"")</f>
        <v>40275</v>
      </c>
      <c r="HI79" s="241">
        <f>+IFERROR('simulations corn farm1'!HI87*'simulations corn farm1'!HI89*'simulations corn farm1'!$L$63*'simulations corn farm1'!HI101,"")</f>
        <v>39375</v>
      </c>
      <c r="HJ79" s="241">
        <f>+IFERROR('simulations corn farm1'!HJ87*'simulations corn farm1'!HJ89*'simulations corn farm1'!$L$63*'simulations corn farm1'!HJ101,"")</f>
        <v>69750</v>
      </c>
      <c r="HK79" s="241">
        <f>+IFERROR('simulations corn farm1'!HK87*'simulations corn farm1'!HK89*'simulations corn farm1'!$L$63*'simulations corn farm1'!HK101,"")</f>
        <v>109800</v>
      </c>
      <c r="HL79" s="241">
        <f>+IFERROR('simulations corn farm1'!HL87*'simulations corn farm1'!HL89*'simulations corn farm1'!$L$63*'simulations corn farm1'!HL101,"")</f>
        <v>128250</v>
      </c>
      <c r="HM79" s="241">
        <f>+IFERROR('simulations corn farm1'!HM87*'simulations corn farm1'!HM89*'simulations corn farm1'!$L$63*'simulations corn farm1'!HM101,"")</f>
        <v>60525</v>
      </c>
      <c r="HN79" s="241">
        <f>+IFERROR('simulations corn farm1'!HN87*'simulations corn farm1'!HN89*'simulations corn farm1'!$L$63*'simulations corn farm1'!HN101,"")</f>
        <v>131175</v>
      </c>
      <c r="HO79" s="241">
        <f>+IFERROR('simulations corn farm1'!HO87*'simulations corn farm1'!HO89*'simulations corn farm1'!$L$63*'simulations corn farm1'!HO101,"")</f>
        <v>110250</v>
      </c>
      <c r="HP79" s="241">
        <f>+IFERROR('simulations corn farm1'!HP87*'simulations corn farm1'!HP89*'simulations corn farm1'!$L$63*'simulations corn farm1'!HP101,"")</f>
        <v>95175.000000000015</v>
      </c>
      <c r="HQ79" s="241">
        <f>+IFERROR('simulations corn farm1'!HQ87*'simulations corn farm1'!HQ89*'simulations corn farm1'!$L$63*'simulations corn farm1'!HQ101,"")</f>
        <v>54675</v>
      </c>
      <c r="HR79" s="241">
        <f>+IFERROR('simulations corn farm1'!HR87*'simulations corn farm1'!HR89*'simulations corn farm1'!$L$63*'simulations corn farm1'!HR101,"")</f>
        <v>105750</v>
      </c>
      <c r="HS79" s="241">
        <f>+IFERROR('simulations corn farm1'!HS87*'simulations corn farm1'!HS89*'simulations corn farm1'!$L$63*'simulations corn farm1'!HS101,"")</f>
        <v>82575</v>
      </c>
      <c r="HT79" s="241">
        <f>+IFERROR('simulations corn farm1'!HT87*'simulations corn farm1'!HT89*'simulations corn farm1'!$L$63*'simulations corn farm1'!HT101,"")</f>
        <v>27900</v>
      </c>
      <c r="HU79" s="241">
        <f>+IFERROR('simulations corn farm1'!HU87*'simulations corn farm1'!HU89*'simulations corn farm1'!$L$63*'simulations corn farm1'!HU101,"")</f>
        <v>107324.99999999999</v>
      </c>
      <c r="HV79" s="241">
        <f>+IFERROR('simulations corn farm1'!HV87*'simulations corn farm1'!HV89*'simulations corn farm1'!$L$63*'simulations corn farm1'!HV101,"")</f>
        <v>77625</v>
      </c>
      <c r="HW79" s="241">
        <f>+IFERROR('simulations corn farm1'!HW87*'simulations corn farm1'!HW89*'simulations corn farm1'!$L$63*'simulations corn farm1'!HW101,"")</f>
        <v>115650</v>
      </c>
      <c r="HX79" s="241">
        <f>+IFERROR('simulations corn farm1'!HX87*'simulations corn farm1'!HX89*'simulations corn farm1'!$L$63*'simulations corn farm1'!HX101,"")</f>
        <v>80550</v>
      </c>
      <c r="HY79" s="241">
        <f>+IFERROR('simulations corn farm1'!HY87*'simulations corn farm1'!HY89*'simulations corn farm1'!$L$63*'simulations corn farm1'!HY101,"")</f>
        <v>87300</v>
      </c>
      <c r="HZ79" s="241">
        <f>+IFERROR('simulations corn farm1'!HZ87*'simulations corn farm1'!HZ89*'simulations corn farm1'!$L$63*'simulations corn farm1'!HZ101,"")</f>
        <v>106425.00000000001</v>
      </c>
      <c r="IA79" s="241">
        <f>+IFERROR('simulations corn farm1'!IA87*'simulations corn farm1'!IA89*'simulations corn farm1'!$L$63*'simulations corn farm1'!IA101,"")</f>
        <v>61425</v>
      </c>
      <c r="IB79" s="241">
        <f>+IFERROR('simulations corn farm1'!IB87*'simulations corn farm1'!IB89*'simulations corn farm1'!$L$63*'simulations corn farm1'!IB101,"")</f>
        <v>137025</v>
      </c>
      <c r="IC79" s="241">
        <f>+IFERROR('simulations corn farm1'!IC87*'simulations corn farm1'!IC89*'simulations corn farm1'!$L$63*'simulations corn farm1'!IC101,"")</f>
        <v>97650</v>
      </c>
      <c r="ID79" s="241">
        <f>+IFERROR('simulations corn farm1'!ID87*'simulations corn farm1'!ID89*'simulations corn farm1'!$L$63*'simulations corn farm1'!ID101,"")</f>
        <v>69300</v>
      </c>
      <c r="IE79" s="241">
        <f>+IFERROR('simulations corn farm1'!IE87*'simulations corn farm1'!IE89*'simulations corn farm1'!$L$63*'simulations corn farm1'!IE101,"")</f>
        <v>64800</v>
      </c>
      <c r="IF79" s="241">
        <f>+IFERROR('simulations corn farm1'!IF87*'simulations corn farm1'!IF89*'simulations corn farm1'!$L$63*'simulations corn farm1'!IF101,"")</f>
        <v>54675</v>
      </c>
      <c r="IG79" s="241">
        <f>+IFERROR('simulations corn farm1'!IG87*'simulations corn farm1'!IG89*'simulations corn farm1'!$L$63*'simulations corn farm1'!IG101,"")</f>
        <v>76050</v>
      </c>
      <c r="IH79" s="241">
        <f>+IFERROR('simulations corn farm1'!IH87*'simulations corn farm1'!IH89*'simulations corn farm1'!$L$63*'simulations corn farm1'!IH101,"")</f>
        <v>41175</v>
      </c>
      <c r="II79" s="241">
        <f>+IFERROR('simulations corn farm1'!II87*'simulations corn farm1'!II89*'simulations corn farm1'!$L$63*'simulations corn farm1'!II101,"")</f>
        <v>97650</v>
      </c>
      <c r="IJ79" s="241">
        <f>+IFERROR('simulations corn farm1'!IJ87*'simulations corn farm1'!IJ89*'simulations corn farm1'!$L$63*'simulations corn farm1'!IJ101,"")</f>
        <v>114075</v>
      </c>
      <c r="IK79" s="241">
        <f>+IFERROR('simulations corn farm1'!IK87*'simulations corn farm1'!IK89*'simulations corn farm1'!$L$63*'simulations corn farm1'!IK101,"")</f>
        <v>89100</v>
      </c>
      <c r="IL79" s="241">
        <f>+IFERROR('simulations corn farm1'!IL87*'simulations corn farm1'!IL89*'simulations corn farm1'!$L$63*'simulations corn farm1'!IL101,"")</f>
        <v>81450</v>
      </c>
      <c r="IM79" s="241">
        <f>+IFERROR('simulations corn farm1'!IM87*'simulations corn farm1'!IM89*'simulations corn farm1'!$L$63*'simulations corn farm1'!IM101,"")</f>
        <v>49275</v>
      </c>
      <c r="IN79" s="241">
        <f>+IFERROR('simulations corn farm1'!IN87*'simulations corn farm1'!IN89*'simulations corn farm1'!$L$63*'simulations corn farm1'!IN101,"")</f>
        <v>69075</v>
      </c>
      <c r="IO79" s="241">
        <f>+IFERROR('simulations corn farm1'!IO87*'simulations corn farm1'!IO89*'simulations corn farm1'!$L$63*'simulations corn farm1'!IO101,"")</f>
        <v>69525</v>
      </c>
      <c r="IP79" s="241">
        <f>+IFERROR('simulations corn farm1'!IP87*'simulations corn farm1'!IP89*'simulations corn farm1'!$L$63*'simulations corn farm1'!IP101,"")</f>
        <v>91800</v>
      </c>
      <c r="IQ79" s="241">
        <f>+IFERROR('simulations corn farm1'!IQ87*'simulations corn farm1'!IQ89*'simulations corn farm1'!$L$63*'simulations corn farm1'!IQ101,"")</f>
        <v>58725</v>
      </c>
      <c r="IR79" s="241">
        <f>+IFERROR('simulations corn farm1'!IR87*'simulations corn farm1'!IR89*'simulations corn farm1'!$L$63*'simulations corn farm1'!IR101,"")</f>
        <v>101025</v>
      </c>
      <c r="IS79" s="241">
        <f>+IFERROR('simulations corn farm1'!IS87*'simulations corn farm1'!IS89*'simulations corn farm1'!$L$63*'simulations corn farm1'!IS101,"")</f>
        <v>122850</v>
      </c>
      <c r="IT79" s="241">
        <f>+IFERROR('simulations corn farm1'!IT87*'simulations corn farm1'!IT89*'simulations corn farm1'!$L$63*'simulations corn farm1'!IT101,"")</f>
        <v>63900</v>
      </c>
      <c r="IU79" s="241">
        <f>+IFERROR('simulations corn farm1'!IU87*'simulations corn farm1'!IU89*'simulations corn farm1'!$L$63*'simulations corn farm1'!IU101,"")</f>
        <v>76950</v>
      </c>
      <c r="IV79" s="241">
        <f>+IFERROR('simulations corn farm1'!IV87*'simulations corn farm1'!IV89*'simulations corn farm1'!$L$63*'simulations corn farm1'!IV101,"")</f>
        <v>81675</v>
      </c>
      <c r="IW79" s="241">
        <f>+IFERROR('simulations corn farm1'!IW87*'simulations corn farm1'!IW89*'simulations corn farm1'!$L$63*'simulations corn farm1'!IW101,"")</f>
        <v>57600</v>
      </c>
      <c r="IX79" s="241">
        <f>+IFERROR('simulations corn farm1'!IX87*'simulations corn farm1'!IX89*'simulations corn farm1'!$L$63*'simulations corn farm1'!IX101,"")</f>
        <v>112949.99999999999</v>
      </c>
      <c r="IY79" s="241">
        <f>+IFERROR('simulations corn farm1'!IY87*'simulations corn farm1'!IY89*'simulations corn farm1'!$L$63*'simulations corn farm1'!IY101,"")</f>
        <v>65925</v>
      </c>
      <c r="IZ79" s="241">
        <f>+IFERROR('simulations corn farm1'!IZ87*'simulations corn farm1'!IZ89*'simulations corn farm1'!$L$63*'simulations corn farm1'!IZ101,"")</f>
        <v>81450</v>
      </c>
      <c r="JA79" s="241">
        <f>+IFERROR('simulations corn farm1'!JA87*'simulations corn farm1'!JA89*'simulations corn farm1'!$L$63*'simulations corn farm1'!JA101,"")</f>
        <v>101250</v>
      </c>
      <c r="JB79" s="241">
        <f>+IFERROR('simulations corn farm1'!JB87*'simulations corn farm1'!JB89*'simulations corn farm1'!$L$63*'simulations corn farm1'!JB101,"")</f>
        <v>82125</v>
      </c>
      <c r="JC79" s="241">
        <f>+IFERROR('simulations corn farm1'!JC87*'simulations corn farm1'!JC89*'simulations corn farm1'!$L$63*'simulations corn farm1'!JC101,"")</f>
        <v>97200</v>
      </c>
      <c r="JD79" s="241">
        <f>+IFERROR('simulations corn farm1'!JD87*'simulations corn farm1'!JD89*'simulations corn farm1'!$L$63*'simulations corn farm1'!JD101,"")</f>
        <v>96974.999999999985</v>
      </c>
      <c r="JE79" s="241">
        <f>+IFERROR('simulations corn farm1'!JE87*'simulations corn farm1'!JE89*'simulations corn farm1'!$L$63*'simulations corn farm1'!JE101,"")</f>
        <v>69750</v>
      </c>
      <c r="JF79" s="241">
        <f>+IFERROR('simulations corn farm1'!JF87*'simulations corn farm1'!JF89*'simulations corn farm1'!$L$63*'simulations corn farm1'!JF101,"")</f>
        <v>95175.000000000015</v>
      </c>
      <c r="JG79" s="241">
        <f>+IFERROR('simulations corn farm1'!JG87*'simulations corn farm1'!JG89*'simulations corn farm1'!$L$63*'simulations corn farm1'!JG101,"")</f>
        <v>108900</v>
      </c>
      <c r="JH79" s="241">
        <f>+IFERROR('simulations corn farm1'!JH87*'simulations corn farm1'!JH89*'simulations corn farm1'!$L$63*'simulations corn farm1'!JH101,"")</f>
        <v>57825</v>
      </c>
      <c r="JI79" s="241">
        <f>+IFERROR('simulations corn farm1'!JI87*'simulations corn farm1'!JI89*'simulations corn farm1'!$L$63*'simulations corn farm1'!JI101,"")</f>
        <v>88650</v>
      </c>
      <c r="JJ79" s="241">
        <f>+IFERROR('simulations corn farm1'!JJ87*'simulations corn farm1'!JJ89*'simulations corn farm1'!$L$63*'simulations corn farm1'!JJ101,"")</f>
        <v>83250</v>
      </c>
      <c r="JK79" s="241">
        <f>+IFERROR('simulations corn farm1'!JK87*'simulations corn farm1'!JK89*'simulations corn farm1'!$L$63*'simulations corn farm1'!JK101,"")</f>
        <v>69975</v>
      </c>
      <c r="JL79" s="241">
        <f>+IFERROR('simulations corn farm1'!JL87*'simulations corn farm1'!JL89*'simulations corn farm1'!$L$63*'simulations corn farm1'!JL101,"")</f>
        <v>103275</v>
      </c>
      <c r="JM79" s="241">
        <f>+IFERROR('simulations corn farm1'!JM87*'simulations corn farm1'!JM89*'simulations corn farm1'!$L$63*'simulations corn farm1'!JM101,"")</f>
        <v>48150</v>
      </c>
      <c r="JN79" s="241">
        <f>+IFERROR('simulations corn farm1'!JN87*'simulations corn farm1'!JN89*'simulations corn farm1'!$L$63*'simulations corn farm1'!JN101,"")</f>
        <v>74475</v>
      </c>
      <c r="JO79" s="241">
        <f>+IFERROR('simulations corn farm1'!JO87*'simulations corn farm1'!JO89*'simulations corn farm1'!$L$63*'simulations corn farm1'!JO101,"")</f>
        <v>55575.000000000007</v>
      </c>
      <c r="JP79" s="241">
        <f>+IFERROR('simulations corn farm1'!JP87*'simulations corn farm1'!JP89*'simulations corn farm1'!$L$63*'simulations corn farm1'!JP101,"")</f>
        <v>71550</v>
      </c>
      <c r="JQ79" s="241">
        <f>+IFERROR('simulations corn farm1'!JQ87*'simulations corn farm1'!JQ89*'simulations corn farm1'!$L$63*'simulations corn farm1'!JQ101,"")</f>
        <v>76950</v>
      </c>
      <c r="JR79" s="241">
        <f>+IFERROR('simulations corn farm1'!JR87*'simulations corn farm1'!JR89*'simulations corn farm1'!$L$63*'simulations corn farm1'!JR101,"")</f>
        <v>77400</v>
      </c>
      <c r="JS79" s="241">
        <f>+IFERROR('simulations corn farm1'!JS87*'simulations corn farm1'!JS89*'simulations corn farm1'!$L$63*'simulations corn farm1'!JS101,"")</f>
        <v>59175</v>
      </c>
      <c r="JT79" s="241">
        <f>+IFERROR('simulations corn farm1'!JT87*'simulations corn farm1'!JT89*'simulations corn farm1'!$L$63*'simulations corn farm1'!JT101,"")</f>
        <v>60750</v>
      </c>
      <c r="JU79" s="241">
        <f>+IFERROR('simulations corn farm1'!JU87*'simulations corn farm1'!JU89*'simulations corn farm1'!$L$63*'simulations corn farm1'!JU101,"")</f>
        <v>76275</v>
      </c>
      <c r="JV79" s="241">
        <f>+IFERROR('simulations corn farm1'!JV87*'simulations corn farm1'!JV89*'simulations corn farm1'!$L$63*'simulations corn farm1'!JV101,"")</f>
        <v>91800</v>
      </c>
      <c r="JW79" s="241">
        <f>+IFERROR('simulations corn farm1'!JW87*'simulations corn farm1'!JW89*'simulations corn farm1'!$L$63*'simulations corn farm1'!JW101,"")</f>
        <v>77175</v>
      </c>
      <c r="JX79" s="241">
        <f>+IFERROR('simulations corn farm1'!JX87*'simulations corn farm1'!JX89*'simulations corn farm1'!$L$63*'simulations corn farm1'!JX101,"")</f>
        <v>91800</v>
      </c>
      <c r="JY79" s="241">
        <f>+IFERROR('simulations corn farm1'!JY87*'simulations corn farm1'!JY89*'simulations corn farm1'!$L$63*'simulations corn farm1'!JY101,"")</f>
        <v>114525</v>
      </c>
      <c r="JZ79" s="241">
        <f>+IFERROR('simulations corn farm1'!JZ87*'simulations corn farm1'!JZ89*'simulations corn farm1'!$L$63*'simulations corn farm1'!JZ101,"")</f>
        <v>100125</v>
      </c>
      <c r="KA79" s="241">
        <f>+IFERROR('simulations corn farm1'!KA87*'simulations corn farm1'!KA89*'simulations corn farm1'!$L$63*'simulations corn farm1'!KA101,"")</f>
        <v>93825</v>
      </c>
      <c r="KB79" s="241">
        <f>+IFERROR('simulations corn farm1'!KB87*'simulations corn farm1'!KB89*'simulations corn farm1'!$L$63*'simulations corn farm1'!KB101,"")</f>
        <v>76950</v>
      </c>
      <c r="KC79" s="241">
        <f>+IFERROR('simulations corn farm1'!KC87*'simulations corn farm1'!KC89*'simulations corn farm1'!$L$63*'simulations corn farm1'!KC101,"")</f>
        <v>86850</v>
      </c>
      <c r="KD79" s="241">
        <f>+IFERROR('simulations corn farm1'!KD87*'simulations corn farm1'!KD89*'simulations corn farm1'!$L$63*'simulations corn farm1'!KD101,"")</f>
        <v>96074.999999999985</v>
      </c>
      <c r="KE79" s="241">
        <f>+IFERROR('simulations corn farm1'!KE87*'simulations corn farm1'!KE89*'simulations corn farm1'!$L$63*'simulations corn farm1'!KE101,"")</f>
        <v>51975</v>
      </c>
      <c r="KF79" s="241">
        <f>+IFERROR('simulations corn farm1'!KF87*'simulations corn farm1'!KF89*'simulations corn farm1'!$L$63*'simulations corn farm1'!KF101,"")</f>
        <v>67724.999999999985</v>
      </c>
      <c r="KG79" s="241">
        <f>+IFERROR('simulations corn farm1'!KG87*'simulations corn farm1'!KG89*'simulations corn farm1'!$L$63*'simulations corn farm1'!KG101,"")</f>
        <v>114525</v>
      </c>
      <c r="KH79" s="241">
        <f>+IFERROR('simulations corn farm1'!KH87*'simulations corn farm1'!KH89*'simulations corn farm1'!$L$63*'simulations corn farm1'!KH101,"")</f>
        <v>102599.99999999999</v>
      </c>
      <c r="KI79" s="241">
        <f>+IFERROR('simulations corn farm1'!KI87*'simulations corn farm1'!KI89*'simulations corn farm1'!$L$63*'simulations corn farm1'!KI101,"")</f>
        <v>37125</v>
      </c>
      <c r="KJ79" s="241">
        <f>+IFERROR('simulations corn farm1'!KJ87*'simulations corn farm1'!KJ89*'simulations corn farm1'!$L$63*'simulations corn farm1'!KJ101,"")</f>
        <v>81675</v>
      </c>
      <c r="KK79" s="241">
        <f>+IFERROR('simulations corn farm1'!KK87*'simulations corn farm1'!KK89*'simulations corn farm1'!$L$63*'simulations corn farm1'!KK101,"")</f>
        <v>60075</v>
      </c>
      <c r="KL79" s="241">
        <f>+IFERROR('simulations corn farm1'!KL87*'simulations corn farm1'!KL89*'simulations corn farm1'!$L$63*'simulations corn farm1'!KL101,"")</f>
        <v>78300</v>
      </c>
      <c r="KM79" s="241">
        <f>+IFERROR('simulations corn farm1'!KM87*'simulations corn farm1'!KM89*'simulations corn farm1'!$L$63*'simulations corn farm1'!KM101,"")</f>
        <v>106200</v>
      </c>
      <c r="KN79" s="241">
        <f>+IFERROR('simulations corn farm1'!KN87*'simulations corn farm1'!KN89*'simulations corn farm1'!$L$63*'simulations corn farm1'!KN101,"")</f>
        <v>85950</v>
      </c>
      <c r="KO79" s="241">
        <f>+IFERROR('simulations corn farm1'!KO87*'simulations corn farm1'!KO89*'simulations corn farm1'!$L$63*'simulations corn farm1'!KO101,"")</f>
        <v>91349.999999999985</v>
      </c>
      <c r="KP79" s="241">
        <f>+IFERROR('simulations corn farm1'!KP87*'simulations corn farm1'!KP89*'simulations corn farm1'!$L$63*'simulations corn farm1'!KP101,"")</f>
        <v>28575</v>
      </c>
      <c r="KQ79" s="241">
        <f>+IFERROR('simulations corn farm1'!KQ87*'simulations corn farm1'!KQ89*'simulations corn farm1'!$L$63*'simulations corn farm1'!KQ101,"")</f>
        <v>85275</v>
      </c>
      <c r="KR79" s="241">
        <f>+IFERROR('simulations corn farm1'!KR87*'simulations corn farm1'!KR89*'simulations corn farm1'!$L$63*'simulations corn farm1'!KR101,"")</f>
        <v>81000</v>
      </c>
      <c r="KS79" s="241">
        <f>+IFERROR('simulations corn farm1'!KS87*'simulations corn farm1'!KS89*'simulations corn farm1'!$L$63*'simulations corn farm1'!KS101,"")</f>
        <v>113400</v>
      </c>
      <c r="KT79" s="241">
        <f>+IFERROR('simulations corn farm1'!KT87*'simulations corn farm1'!KT89*'simulations corn farm1'!$L$63*'simulations corn farm1'!KT101,"")</f>
        <v>78075</v>
      </c>
      <c r="KU79" s="241">
        <f>+IFERROR('simulations corn farm1'!KU87*'simulations corn farm1'!KU89*'simulations corn farm1'!$L$63*'simulations corn farm1'!KU101,"")</f>
        <v>80550</v>
      </c>
      <c r="KV79" s="241">
        <f>+IFERROR('simulations corn farm1'!KV87*'simulations corn farm1'!KV89*'simulations corn farm1'!$L$63*'simulations corn farm1'!KV101,"")</f>
        <v>34200</v>
      </c>
      <c r="KW79" s="241">
        <f>+IFERROR('simulations corn farm1'!KW87*'simulations corn farm1'!KW89*'simulations corn farm1'!$L$63*'simulations corn farm1'!KW101,"")</f>
        <v>77400</v>
      </c>
      <c r="KX79" s="241">
        <f>+IFERROR('simulations corn farm1'!KX87*'simulations corn farm1'!KX89*'simulations corn farm1'!$L$63*'simulations corn farm1'!KX101,"")</f>
        <v>84150</v>
      </c>
      <c r="KY79" s="241">
        <f>+IFERROR('simulations corn farm1'!KY87*'simulations corn farm1'!KY89*'simulations corn farm1'!$L$63*'simulations corn farm1'!KY101,"")</f>
        <v>98775</v>
      </c>
      <c r="KZ79" s="241">
        <f>+IFERROR('simulations corn farm1'!KZ87*'simulations corn farm1'!KZ89*'simulations corn farm1'!$L$63*'simulations corn farm1'!KZ101,"")</f>
        <v>112275</v>
      </c>
      <c r="LA79" s="241">
        <f>+IFERROR('simulations corn farm1'!LA87*'simulations corn farm1'!LA89*'simulations corn farm1'!$L$63*'simulations corn farm1'!LA101,"")</f>
        <v>28575</v>
      </c>
      <c r="LB79" s="241">
        <f>+IFERROR('simulations corn farm1'!LB87*'simulations corn farm1'!LB89*'simulations corn farm1'!$L$63*'simulations corn farm1'!LB101,"")</f>
        <v>105750</v>
      </c>
      <c r="LC79" s="241">
        <f>+IFERROR('simulations corn farm1'!LC87*'simulations corn farm1'!LC89*'simulations corn farm1'!$L$63*'simulations corn farm1'!LC101,"")</f>
        <v>83700</v>
      </c>
      <c r="LD79" s="241">
        <f>+IFERROR('simulations corn farm1'!LD87*'simulations corn farm1'!LD89*'simulations corn farm1'!$L$63*'simulations corn farm1'!LD101,"")</f>
        <v>63900</v>
      </c>
      <c r="LE79" s="241">
        <f>+IFERROR('simulations corn farm1'!LE87*'simulations corn farm1'!LE89*'simulations corn farm1'!$L$63*'simulations corn farm1'!LE101,"")</f>
        <v>65250</v>
      </c>
      <c r="LF79" s="241">
        <f>+IFERROR('simulations corn farm1'!LF87*'simulations corn farm1'!LF89*'simulations corn farm1'!$L$63*'simulations corn farm1'!LF101,"")</f>
        <v>66375</v>
      </c>
      <c r="LG79" s="241">
        <f>+IFERROR('simulations corn farm1'!LG87*'simulations corn farm1'!LG89*'simulations corn farm1'!$L$63*'simulations corn farm1'!LG101,"")</f>
        <v>42975</v>
      </c>
      <c r="LH79" s="241">
        <f>+IFERROR('simulations corn farm1'!LH87*'simulations corn farm1'!LH89*'simulations corn farm1'!$L$63*'simulations corn farm1'!LH101,"")</f>
        <v>105075</v>
      </c>
      <c r="LI79" s="241">
        <f>+IFERROR('simulations corn farm1'!LI87*'simulations corn farm1'!LI89*'simulations corn farm1'!$L$63*'simulations corn farm1'!LI101,"")</f>
        <v>65250</v>
      </c>
      <c r="LJ79" s="241">
        <f>+IFERROR('simulations corn farm1'!LJ87*'simulations corn farm1'!LJ89*'simulations corn farm1'!$L$63*'simulations corn farm1'!LJ101,"")</f>
        <v>87975</v>
      </c>
      <c r="LK79" s="241">
        <f>+IFERROR('simulations corn farm1'!LK87*'simulations corn farm1'!LK89*'simulations corn farm1'!$L$63*'simulations corn farm1'!LK101,"")</f>
        <v>74025</v>
      </c>
      <c r="LL79" s="241">
        <f>+IFERROR('simulations corn farm1'!LL87*'simulations corn farm1'!LL89*'simulations corn farm1'!$L$63*'simulations corn farm1'!LL101,"")</f>
        <v>97875</v>
      </c>
      <c r="LM79" s="241">
        <f>+IFERROR('simulations corn farm1'!LM87*'simulations corn farm1'!LM89*'simulations corn farm1'!$L$63*'simulations corn farm1'!LM101,"")</f>
        <v>92250</v>
      </c>
      <c r="LN79" s="241">
        <f>+IFERROR('simulations corn farm1'!LN87*'simulations corn farm1'!LN89*'simulations corn farm1'!$L$63*'simulations corn farm1'!LN101,"")</f>
        <v>67500</v>
      </c>
      <c r="LO79" s="241">
        <f>+IFERROR('simulations corn farm1'!LO87*'simulations corn farm1'!LO89*'simulations corn farm1'!$L$63*'simulations corn farm1'!LO101,"")</f>
        <v>88200</v>
      </c>
      <c r="LP79" s="241">
        <f>+IFERROR('simulations corn farm1'!LP87*'simulations corn farm1'!LP89*'simulations corn farm1'!$L$63*'simulations corn farm1'!LP101,"")</f>
        <v>82125</v>
      </c>
      <c r="LQ79" s="241">
        <f>+IFERROR('simulations corn farm1'!LQ87*'simulations corn farm1'!LQ89*'simulations corn farm1'!$L$63*'simulations corn farm1'!LQ101,"")</f>
        <v>74475</v>
      </c>
      <c r="LR79" s="241">
        <f>+IFERROR('simulations corn farm1'!LR87*'simulations corn farm1'!LR89*'simulations corn farm1'!$L$63*'simulations corn farm1'!LR101,"")</f>
        <v>68625</v>
      </c>
      <c r="LS79" s="241">
        <f>+IFERROR('simulations corn farm1'!LS87*'simulations corn farm1'!LS89*'simulations corn farm1'!$L$63*'simulations corn farm1'!LS101,"")</f>
        <v>50400.000000000007</v>
      </c>
      <c r="LT79" s="241">
        <f>+IFERROR('simulations corn farm1'!LT87*'simulations corn farm1'!LT89*'simulations corn farm1'!$L$63*'simulations corn farm1'!LT101,"")</f>
        <v>96525</v>
      </c>
      <c r="LU79" s="241">
        <f>+IFERROR('simulations corn farm1'!LU87*'simulations corn farm1'!LU89*'simulations corn farm1'!$L$63*'simulations corn farm1'!LU101,"")</f>
        <v>103950</v>
      </c>
      <c r="LV79" s="241">
        <f>+IFERROR('simulations corn farm1'!LV87*'simulations corn farm1'!LV89*'simulations corn farm1'!$L$63*'simulations corn farm1'!LV101,"")</f>
        <v>65475</v>
      </c>
      <c r="LW79" s="241">
        <f>+IFERROR('simulations corn farm1'!LW87*'simulations corn farm1'!LW89*'simulations corn farm1'!$L$63*'simulations corn farm1'!LW101,"")</f>
        <v>92925</v>
      </c>
      <c r="LX79" s="241">
        <f>+IFERROR('simulations corn farm1'!LX87*'simulations corn farm1'!LX89*'simulations corn farm1'!$L$63*'simulations corn farm1'!LX101,"")</f>
        <v>83250</v>
      </c>
      <c r="LY79" s="241">
        <f>+IFERROR('simulations corn farm1'!LY87*'simulations corn farm1'!LY89*'simulations corn farm1'!$L$63*'simulations corn farm1'!LY101,"")</f>
        <v>96525</v>
      </c>
      <c r="LZ79" s="241">
        <f>+IFERROR('simulations corn farm1'!LZ87*'simulations corn farm1'!LZ89*'simulations corn farm1'!$L$63*'simulations corn farm1'!LZ101,"")</f>
        <v>95175.000000000015</v>
      </c>
      <c r="MA79" s="241">
        <f>+IFERROR('simulations corn farm1'!MA87*'simulations corn farm1'!MA89*'simulations corn farm1'!$L$63*'simulations corn farm1'!MA101,"")</f>
        <v>96525</v>
      </c>
      <c r="MB79" s="241">
        <f>+IFERROR('simulations corn farm1'!MB87*'simulations corn farm1'!MB89*'simulations corn farm1'!$L$63*'simulations corn farm1'!MB101,"")</f>
        <v>98550</v>
      </c>
      <c r="MC79" s="241">
        <f>+IFERROR('simulations corn farm1'!MC87*'simulations corn farm1'!MC89*'simulations corn farm1'!$L$63*'simulations corn farm1'!MC101,"")</f>
        <v>72900.000000000015</v>
      </c>
      <c r="MD79" s="241">
        <f>+IFERROR('simulations corn farm1'!MD87*'simulations corn farm1'!MD89*'simulations corn farm1'!$L$63*'simulations corn farm1'!MD101,"")</f>
        <v>61425</v>
      </c>
      <c r="ME79" s="241">
        <f>+IFERROR('simulations corn farm1'!ME87*'simulations corn farm1'!ME89*'simulations corn farm1'!$L$63*'simulations corn farm1'!ME101,"")</f>
        <v>92025</v>
      </c>
      <c r="MF79" s="241">
        <f>+IFERROR('simulations corn farm1'!MF87*'simulations corn farm1'!MF89*'simulations corn farm1'!$L$63*'simulations corn farm1'!MF101,"")</f>
        <v>106650</v>
      </c>
      <c r="MG79" s="241">
        <f>+IFERROR('simulations corn farm1'!MG87*'simulations corn farm1'!MG89*'simulations corn farm1'!$L$63*'simulations corn farm1'!MG101,"")</f>
        <v>100575</v>
      </c>
      <c r="MH79" s="241">
        <f>+IFERROR('simulations corn farm1'!MH87*'simulations corn farm1'!MH89*'simulations corn farm1'!$L$63*'simulations corn farm1'!MH101,"")</f>
        <v>63450</v>
      </c>
      <c r="MI79" s="241">
        <f>+IFERROR('simulations corn farm1'!MI87*'simulations corn farm1'!MI89*'simulations corn farm1'!$L$63*'simulations corn farm1'!MI101,"")</f>
        <v>88650</v>
      </c>
      <c r="MJ79" s="241">
        <f>+IFERROR('simulations corn farm1'!MJ87*'simulations corn farm1'!MJ89*'simulations corn farm1'!$L$63*'simulations corn farm1'!MJ101,"")</f>
        <v>95400</v>
      </c>
      <c r="MK79" s="241">
        <f>+IFERROR('simulations corn farm1'!MK87*'simulations corn farm1'!MK89*'simulations corn farm1'!$L$63*'simulations corn farm1'!MK101,"")</f>
        <v>86850</v>
      </c>
      <c r="ML79" s="241">
        <f>+IFERROR('simulations corn farm1'!ML87*'simulations corn farm1'!ML89*'simulations corn farm1'!$L$63*'simulations corn farm1'!ML101,"")</f>
        <v>30600.000000000004</v>
      </c>
      <c r="MM79" s="241">
        <f>+IFERROR('simulations corn farm1'!MM87*'simulations corn farm1'!MM89*'simulations corn farm1'!$L$63*'simulations corn farm1'!MM101,"")</f>
        <v>82350</v>
      </c>
      <c r="MN79" s="241">
        <f>+IFERROR('simulations corn farm1'!MN87*'simulations corn farm1'!MN89*'simulations corn farm1'!$L$63*'simulations corn farm1'!MN101,"")</f>
        <v>72225</v>
      </c>
      <c r="MO79" s="241">
        <f>+IFERROR('simulations corn farm1'!MO87*'simulations corn farm1'!MO89*'simulations corn farm1'!$L$63*'simulations corn farm1'!MO101,"")</f>
        <v>107775</v>
      </c>
      <c r="MP79" s="241">
        <f>+IFERROR('simulations corn farm1'!MP87*'simulations corn farm1'!MP89*'simulations corn farm1'!$L$63*'simulations corn farm1'!MP101,"")</f>
        <v>65025</v>
      </c>
      <c r="MQ79" s="241">
        <f>+IFERROR('simulations corn farm1'!MQ87*'simulations corn farm1'!MQ89*'simulations corn farm1'!$L$63*'simulations corn farm1'!MQ101,"")</f>
        <v>88650</v>
      </c>
      <c r="MR79" s="241">
        <f>+IFERROR('simulations corn farm1'!MR87*'simulations corn farm1'!MR89*'simulations corn farm1'!$L$63*'simulations corn farm1'!MR101,"")</f>
        <v>46125</v>
      </c>
      <c r="MS79" s="241">
        <f>+IFERROR('simulations corn farm1'!MS87*'simulations corn farm1'!MS89*'simulations corn farm1'!$L$63*'simulations corn farm1'!MS101,"")</f>
        <v>36225.000000000007</v>
      </c>
      <c r="MT79" s="241">
        <f>+IFERROR('simulations corn farm1'!MT87*'simulations corn farm1'!MT89*'simulations corn farm1'!$L$63*'simulations corn farm1'!MT101,"")</f>
        <v>88200</v>
      </c>
      <c r="MU79" s="241">
        <f>+IFERROR('simulations corn farm1'!MU87*'simulations corn farm1'!MU89*'simulations corn farm1'!$L$63*'simulations corn farm1'!MU101,"")</f>
        <v>57825</v>
      </c>
      <c r="MV79" s="241">
        <f>+IFERROR('simulations corn farm1'!MV87*'simulations corn farm1'!MV89*'simulations corn farm1'!$L$63*'simulations corn farm1'!MV101,"")</f>
        <v>94950</v>
      </c>
      <c r="MW79" s="241">
        <f>+IFERROR('simulations corn farm1'!MW87*'simulations corn farm1'!MW89*'simulations corn farm1'!$L$63*'simulations corn farm1'!MW101,"")</f>
        <v>52650</v>
      </c>
      <c r="MX79" s="241">
        <f>+IFERROR('simulations corn farm1'!MX87*'simulations corn farm1'!MX89*'simulations corn farm1'!$L$63*'simulations corn farm1'!MX101,"")</f>
        <v>113849.99999999999</v>
      </c>
      <c r="MY79" s="241">
        <f>+IFERROR('simulations corn farm1'!MY87*'simulations corn farm1'!MY89*'simulations corn farm1'!$L$63*'simulations corn farm1'!MY101,"")</f>
        <v>102375</v>
      </c>
      <c r="MZ79" s="241">
        <f>+IFERROR('simulations corn farm1'!MZ87*'simulations corn farm1'!MZ89*'simulations corn farm1'!$L$63*'simulations corn farm1'!MZ101,"")</f>
        <v>98550</v>
      </c>
      <c r="NA79" s="241">
        <f>+IFERROR('simulations corn farm1'!NA87*'simulations corn farm1'!NA89*'simulations corn farm1'!$L$63*'simulations corn farm1'!NA101,"")</f>
        <v>88875</v>
      </c>
      <c r="NB79" s="241">
        <f>+IFERROR('simulations corn farm1'!NB87*'simulations corn farm1'!NB89*'simulations corn farm1'!$L$63*'simulations corn farm1'!NB101,"")</f>
        <v>85950</v>
      </c>
      <c r="NC79" s="241">
        <f>+IFERROR('simulations corn farm1'!NC87*'simulations corn farm1'!NC89*'simulations corn farm1'!$L$63*'simulations corn farm1'!NC101,"")</f>
        <v>57150</v>
      </c>
      <c r="ND79" s="241">
        <f>+IFERROR('simulations corn farm1'!ND87*'simulations corn farm1'!ND89*'simulations corn farm1'!$L$63*'simulations corn farm1'!ND101,"")</f>
        <v>85275</v>
      </c>
      <c r="NE79" s="241">
        <f>+IFERROR('simulations corn farm1'!NE87*'simulations corn farm1'!NE89*'simulations corn farm1'!$L$63*'simulations corn farm1'!NE101,"")</f>
        <v>73799.999999999985</v>
      </c>
      <c r="NF79" s="241">
        <f>+IFERROR('simulations corn farm1'!NF87*'simulations corn farm1'!NF89*'simulations corn farm1'!$L$63*'simulations corn farm1'!NF101,"")</f>
        <v>57825</v>
      </c>
      <c r="NG79" s="241">
        <f>+IFERROR('simulations corn farm1'!NG87*'simulations corn farm1'!NG89*'simulations corn farm1'!$L$63*'simulations corn farm1'!NG101,"")</f>
        <v>56924.999999999993</v>
      </c>
      <c r="NH79" s="241">
        <f>+IFERROR('simulations corn farm1'!NH87*'simulations corn farm1'!NH89*'simulations corn farm1'!$L$63*'simulations corn farm1'!NH101,"")</f>
        <v>128925.00000000001</v>
      </c>
      <c r="NI79" s="241">
        <f>+IFERROR('simulations corn farm1'!NI87*'simulations corn farm1'!NI89*'simulations corn farm1'!$L$63*'simulations corn farm1'!NI101,"")</f>
        <v>77625</v>
      </c>
      <c r="NJ79" s="241">
        <f>+IFERROR('simulations corn farm1'!NJ87*'simulations corn farm1'!NJ89*'simulations corn farm1'!$L$63*'simulations corn farm1'!NJ101,"")</f>
        <v>87075</v>
      </c>
      <c r="NK79" s="241">
        <f>+IFERROR('simulations corn farm1'!NK87*'simulations corn farm1'!NK89*'simulations corn farm1'!$L$63*'simulations corn farm1'!NK101,"")</f>
        <v>74925</v>
      </c>
      <c r="NL79" s="241">
        <f>+IFERROR('simulations corn farm1'!NL87*'simulations corn farm1'!NL89*'simulations corn farm1'!$L$63*'simulations corn farm1'!NL101,"")</f>
        <v>84825</v>
      </c>
      <c r="NM79" s="241">
        <f>+IFERROR('simulations corn farm1'!NM87*'simulations corn farm1'!NM89*'simulations corn farm1'!$L$63*'simulations corn farm1'!NM101,"")</f>
        <v>79875</v>
      </c>
      <c r="NN79" s="241">
        <f>+IFERROR('simulations corn farm1'!NN87*'simulations corn farm1'!NN89*'simulations corn farm1'!$L$63*'simulations corn farm1'!NN101,"")</f>
        <v>53775</v>
      </c>
      <c r="NO79" s="241">
        <f>+IFERROR('simulations corn farm1'!NO87*'simulations corn farm1'!NO89*'simulations corn farm1'!$L$63*'simulations corn farm1'!NO101,"")</f>
        <v>49950.000000000007</v>
      </c>
      <c r="NP79" s="241">
        <f>+IFERROR('simulations corn farm1'!NP87*'simulations corn farm1'!NP89*'simulations corn farm1'!$L$63*'simulations corn farm1'!NP101,"")</f>
        <v>58725</v>
      </c>
      <c r="NQ79" s="241">
        <f>+IFERROR('simulations corn farm1'!NQ87*'simulations corn farm1'!NQ89*'simulations corn farm1'!$L$63*'simulations corn farm1'!NQ101,"")</f>
        <v>65925</v>
      </c>
      <c r="NR79" s="241">
        <f>+IFERROR('simulations corn farm1'!NR87*'simulations corn farm1'!NR89*'simulations corn farm1'!$L$63*'simulations corn farm1'!NR101,"")</f>
        <v>78075</v>
      </c>
      <c r="NS79" s="241">
        <f>+IFERROR('simulations corn farm1'!NS87*'simulations corn farm1'!NS89*'simulations corn farm1'!$L$63*'simulations corn farm1'!NS101,"")</f>
        <v>116100</v>
      </c>
      <c r="NT79" s="241">
        <f>+IFERROR('simulations corn farm1'!NT87*'simulations corn farm1'!NT89*'simulations corn farm1'!$L$63*'simulations corn farm1'!NT101,"")</f>
        <v>84825</v>
      </c>
      <c r="NU79" s="241">
        <f>+IFERROR('simulations corn farm1'!NU87*'simulations corn farm1'!NU89*'simulations corn farm1'!$L$63*'simulations corn farm1'!NU101,"")</f>
        <v>74250</v>
      </c>
      <c r="NV79" s="241">
        <f>+IFERROR('simulations corn farm1'!NV87*'simulations corn farm1'!NV89*'simulations corn farm1'!$L$63*'simulations corn farm1'!NV101,"")</f>
        <v>94500</v>
      </c>
      <c r="NW79" s="241">
        <f>+IFERROR('simulations corn farm1'!NW87*'simulations corn farm1'!NW89*'simulations corn farm1'!$L$63*'simulations corn farm1'!NW101,"")</f>
        <v>94050</v>
      </c>
      <c r="NX79" s="241">
        <f>+IFERROR('simulations corn farm1'!NX87*'simulations corn farm1'!NX89*'simulations corn farm1'!$L$63*'simulations corn farm1'!NX101,"")</f>
        <v>109350</v>
      </c>
      <c r="NY79" s="241">
        <f>+IFERROR('simulations corn farm1'!NY87*'simulations corn farm1'!NY89*'simulations corn farm1'!$L$63*'simulations corn farm1'!NY101,"")</f>
        <v>80100</v>
      </c>
      <c r="NZ79" s="241">
        <f>+IFERROR('simulations corn farm1'!NZ87*'simulations corn farm1'!NZ89*'simulations corn farm1'!$L$63*'simulations corn farm1'!NZ101,"")</f>
        <v>84825</v>
      </c>
      <c r="OA79" s="241">
        <f>+IFERROR('simulations corn farm1'!OA87*'simulations corn farm1'!OA89*'simulations corn farm1'!$L$63*'simulations corn farm1'!OA101,"")</f>
        <v>40725</v>
      </c>
      <c r="OB79" s="241">
        <f>+IFERROR('simulations corn farm1'!OB87*'simulations corn farm1'!OB89*'simulations corn farm1'!$L$63*'simulations corn farm1'!OB101,"")</f>
        <v>65475</v>
      </c>
      <c r="OC79" s="241">
        <f>+IFERROR('simulations corn farm1'!OC87*'simulations corn farm1'!OC89*'simulations corn farm1'!$L$63*'simulations corn farm1'!OC101,"")</f>
        <v>86175</v>
      </c>
      <c r="OD79" s="241">
        <f>+IFERROR('simulations corn farm1'!OD87*'simulations corn farm1'!OD89*'simulations corn farm1'!$L$63*'simulations corn farm1'!OD101,"")</f>
        <v>79650</v>
      </c>
      <c r="OE79" s="241">
        <f>+IFERROR('simulations corn farm1'!OE87*'simulations corn farm1'!OE89*'simulations corn farm1'!$L$63*'simulations corn farm1'!OE101,"")</f>
        <v>88650</v>
      </c>
      <c r="OF79" s="241">
        <f>+IFERROR('simulations corn farm1'!OF87*'simulations corn farm1'!OF89*'simulations corn farm1'!$L$63*'simulations corn farm1'!OF101,"")</f>
        <v>78300</v>
      </c>
      <c r="OG79" s="241">
        <f>+IFERROR('simulations corn farm1'!OG87*'simulations corn farm1'!OG89*'simulations corn farm1'!$L$63*'simulations corn farm1'!OG101,"")</f>
        <v>35775</v>
      </c>
      <c r="OH79" s="241">
        <f>+IFERROR('simulations corn farm1'!OH87*'simulations corn farm1'!OH89*'simulations corn farm1'!$L$63*'simulations corn farm1'!OH101,"")</f>
        <v>71325</v>
      </c>
      <c r="OI79" s="241">
        <f>+IFERROR('simulations corn farm1'!OI87*'simulations corn farm1'!OI89*'simulations corn farm1'!$L$63*'simulations corn farm1'!OI101,"")</f>
        <v>57600</v>
      </c>
      <c r="OJ79" s="241">
        <f>+IFERROR('simulations corn farm1'!OJ87*'simulations corn farm1'!OJ89*'simulations corn farm1'!$L$63*'simulations corn farm1'!OJ101,"")</f>
        <v>73349.999999999985</v>
      </c>
      <c r="OK79" s="241">
        <f>+IFERROR('simulations corn farm1'!OK87*'simulations corn farm1'!OK89*'simulations corn farm1'!$L$63*'simulations corn farm1'!OK101,"")</f>
        <v>89325</v>
      </c>
      <c r="OL79" s="241">
        <f>+IFERROR('simulations corn farm1'!OL87*'simulations corn farm1'!OL89*'simulations corn farm1'!$L$63*'simulations corn farm1'!OL101,"")</f>
        <v>24975.000000000004</v>
      </c>
      <c r="OM79" s="241">
        <f>+IFERROR('simulations corn farm1'!OM87*'simulations corn farm1'!OM89*'simulations corn farm1'!$L$63*'simulations corn farm1'!OM101,"")</f>
        <v>57375</v>
      </c>
      <c r="ON79" s="241">
        <f>+IFERROR('simulations corn farm1'!ON87*'simulations corn farm1'!ON89*'simulations corn farm1'!$L$63*'simulations corn farm1'!ON101,"")</f>
        <v>95175.000000000015</v>
      </c>
      <c r="OO79" s="241">
        <f>+IFERROR('simulations corn farm1'!OO87*'simulations corn farm1'!OO89*'simulations corn farm1'!$L$63*'simulations corn farm1'!OO101,"")</f>
        <v>77625</v>
      </c>
      <c r="OP79" s="241">
        <f>+IFERROR('simulations corn farm1'!OP87*'simulations corn farm1'!OP89*'simulations corn farm1'!$L$63*'simulations corn farm1'!OP101,"")</f>
        <v>111150.00000000001</v>
      </c>
      <c r="OQ79" s="241">
        <f>+IFERROR('simulations corn farm1'!OQ87*'simulations corn farm1'!OQ89*'simulations corn farm1'!$L$63*'simulations corn farm1'!OQ101,"")</f>
        <v>62549.999999999993</v>
      </c>
      <c r="OR79" s="241">
        <f>+IFERROR('simulations corn farm1'!OR87*'simulations corn farm1'!OR89*'simulations corn farm1'!$L$63*'simulations corn farm1'!OR101,"")</f>
        <v>90225</v>
      </c>
      <c r="OS79" s="241">
        <f>+IFERROR('simulations corn farm1'!OS87*'simulations corn farm1'!OS89*'simulations corn farm1'!$L$63*'simulations corn farm1'!OS101,"")</f>
        <v>96974.999999999985</v>
      </c>
      <c r="OT79" s="241">
        <f>+IFERROR('simulations corn farm1'!OT87*'simulations corn farm1'!OT89*'simulations corn farm1'!$L$63*'simulations corn farm1'!OT101,"")</f>
        <v>72675</v>
      </c>
      <c r="OU79" s="241">
        <f>+IFERROR('simulations corn farm1'!OU87*'simulations corn farm1'!OU89*'simulations corn farm1'!$L$63*'simulations corn farm1'!OU101,"")</f>
        <v>87975</v>
      </c>
      <c r="OV79" s="241">
        <f>+IFERROR('simulations corn farm1'!OV87*'simulations corn farm1'!OV89*'simulations corn farm1'!$L$63*'simulations corn farm1'!OV101,"")</f>
        <v>52650</v>
      </c>
      <c r="OW79" s="241">
        <f>+IFERROR('simulations corn farm1'!OW87*'simulations corn farm1'!OW89*'simulations corn farm1'!$L$63*'simulations corn farm1'!OW101,"")</f>
        <v>121275</v>
      </c>
      <c r="OX79" s="241">
        <f>+IFERROR('simulations corn farm1'!OX87*'simulations corn farm1'!OX89*'simulations corn farm1'!$L$63*'simulations corn farm1'!OX101,"")</f>
        <v>96974.999999999985</v>
      </c>
      <c r="OY79" s="241">
        <f>+IFERROR('simulations corn farm1'!OY87*'simulations corn farm1'!OY89*'simulations corn farm1'!$L$63*'simulations corn farm1'!OY101,"")</f>
        <v>121050</v>
      </c>
      <c r="OZ79" s="241">
        <f>+IFERROR('simulations corn farm1'!OZ87*'simulations corn farm1'!OZ89*'simulations corn farm1'!$L$63*'simulations corn farm1'!OZ101,"")</f>
        <v>72675</v>
      </c>
      <c r="PA79" s="241">
        <f>+IFERROR('simulations corn farm1'!PA87*'simulations corn farm1'!PA89*'simulations corn farm1'!$L$63*'simulations corn farm1'!PA101,"")</f>
        <v>85950</v>
      </c>
      <c r="PB79" s="241">
        <f>+IFERROR('simulations corn farm1'!PB87*'simulations corn farm1'!PB89*'simulations corn farm1'!$L$63*'simulations corn farm1'!PB101,"")</f>
        <v>86175</v>
      </c>
      <c r="PC79" s="241">
        <f>+IFERROR('simulations corn farm1'!PC87*'simulations corn farm1'!PC89*'simulations corn farm1'!$L$63*'simulations corn farm1'!PC101,"")</f>
        <v>97650</v>
      </c>
      <c r="PD79" s="241">
        <f>+IFERROR('simulations corn farm1'!PD87*'simulations corn farm1'!PD89*'simulations corn farm1'!$L$63*'simulations corn farm1'!PD101,"")</f>
        <v>90675</v>
      </c>
      <c r="PE79" s="241">
        <f>+IFERROR('simulations corn farm1'!PE87*'simulations corn farm1'!PE89*'simulations corn farm1'!$L$63*'simulations corn farm1'!PE101,"")</f>
        <v>40725</v>
      </c>
      <c r="PF79" s="241">
        <f>+IFERROR('simulations corn farm1'!PF87*'simulations corn farm1'!PF89*'simulations corn farm1'!$L$63*'simulations corn farm1'!PF101,"")</f>
        <v>92700</v>
      </c>
      <c r="PG79" s="241">
        <f>+IFERROR('simulations corn farm1'!PG87*'simulations corn farm1'!PG89*'simulations corn farm1'!$L$63*'simulations corn farm1'!PG101,"")</f>
        <v>81450</v>
      </c>
      <c r="PH79" s="241">
        <f>+IFERROR('simulations corn farm1'!PH87*'simulations corn farm1'!PH89*'simulations corn farm1'!$L$63*'simulations corn farm1'!PH101,"")</f>
        <v>70425</v>
      </c>
      <c r="PI79" s="241">
        <f>+IFERROR('simulations corn farm1'!PI87*'simulations corn farm1'!PI89*'simulations corn farm1'!$L$63*'simulations corn farm1'!PI101,"")</f>
        <v>44325</v>
      </c>
      <c r="PJ79" s="241">
        <f>+IFERROR('simulations corn farm1'!PJ87*'simulations corn farm1'!PJ89*'simulations corn farm1'!$L$63*'simulations corn farm1'!PJ101,"")</f>
        <v>75150</v>
      </c>
      <c r="PK79" s="241">
        <f>+IFERROR('simulations corn farm1'!PK87*'simulations corn farm1'!PK89*'simulations corn farm1'!$L$63*'simulations corn farm1'!PK101,"")</f>
        <v>69975</v>
      </c>
      <c r="PL79" s="241">
        <f>+IFERROR('simulations corn farm1'!PL87*'simulations corn farm1'!PL89*'simulations corn farm1'!$L$63*'simulations corn farm1'!PL101,"")</f>
        <v>59850</v>
      </c>
      <c r="PM79" s="241">
        <f>+IFERROR('simulations corn farm1'!PM87*'simulations corn farm1'!PM89*'simulations corn farm1'!$L$63*'simulations corn farm1'!PM101,"")</f>
        <v>86625</v>
      </c>
      <c r="PN79" s="241">
        <f>+IFERROR('simulations corn farm1'!PN87*'simulations corn farm1'!PN89*'simulations corn farm1'!$L$63*'simulations corn farm1'!PN101,"")</f>
        <v>92250</v>
      </c>
      <c r="PO79" s="241">
        <f>+IFERROR('simulations corn farm1'!PO87*'simulations corn farm1'!PO89*'simulations corn farm1'!$L$63*'simulations corn farm1'!PO101,"")</f>
        <v>95175.000000000015</v>
      </c>
      <c r="PP79" s="241">
        <f>+IFERROR('simulations corn farm1'!PP87*'simulations corn farm1'!PP89*'simulations corn farm1'!$L$63*'simulations corn farm1'!PP101,"")</f>
        <v>102825</v>
      </c>
      <c r="PQ79" s="241">
        <f>+IFERROR('simulations corn farm1'!PQ87*'simulations corn farm1'!PQ89*'simulations corn farm1'!$L$63*'simulations corn farm1'!PQ101,"")</f>
        <v>78300</v>
      </c>
      <c r="PR79" s="241">
        <f>+IFERROR('simulations corn farm1'!PR87*'simulations corn farm1'!PR89*'simulations corn farm1'!$L$63*'simulations corn farm1'!PR101,"")</f>
        <v>40950</v>
      </c>
      <c r="PS79" s="241">
        <f>+IFERROR('simulations corn farm1'!PS87*'simulations corn farm1'!PS89*'simulations corn farm1'!$L$63*'simulations corn farm1'!PS101,"")</f>
        <v>83700</v>
      </c>
      <c r="PT79" s="241">
        <f>+IFERROR('simulations corn farm1'!PT87*'simulations corn farm1'!PT89*'simulations corn farm1'!$L$63*'simulations corn farm1'!PT101,"")</f>
        <v>94050</v>
      </c>
      <c r="PU79" s="241">
        <f>+IFERROR('simulations corn farm1'!PU87*'simulations corn farm1'!PU89*'simulations corn farm1'!$L$63*'simulations corn farm1'!PU101,"")</f>
        <v>90000</v>
      </c>
      <c r="PV79" s="241">
        <f>+IFERROR('simulations corn farm1'!PV87*'simulations corn farm1'!PV89*'simulations corn farm1'!$L$63*'simulations corn farm1'!PV101,"")</f>
        <v>60750</v>
      </c>
      <c r="PW79" s="241">
        <f>+IFERROR('simulations corn farm1'!PW87*'simulations corn farm1'!PW89*'simulations corn farm1'!$L$63*'simulations corn farm1'!PW101,"")</f>
        <v>64350</v>
      </c>
      <c r="PX79" s="241">
        <f>+IFERROR('simulations corn farm1'!PX87*'simulations corn farm1'!PX89*'simulations corn farm1'!$L$63*'simulations corn farm1'!PX101,"")</f>
        <v>129150</v>
      </c>
      <c r="PY79" s="241">
        <f>+IFERROR('simulations corn farm1'!PY87*'simulations corn farm1'!PY89*'simulations corn farm1'!$L$63*'simulations corn farm1'!PY101,"")</f>
        <v>77625</v>
      </c>
      <c r="PZ79" s="241">
        <f>+IFERROR('simulations corn farm1'!PZ87*'simulations corn farm1'!PZ89*'simulations corn farm1'!$L$63*'simulations corn farm1'!PZ101,"")</f>
        <v>53775</v>
      </c>
      <c r="QA79" s="241">
        <f>+IFERROR('simulations corn farm1'!QA87*'simulations corn farm1'!QA89*'simulations corn farm1'!$L$63*'simulations corn farm1'!QA101,"")</f>
        <v>59400</v>
      </c>
      <c r="QB79" s="241">
        <f>+IFERROR('simulations corn farm1'!QB87*'simulations corn farm1'!QB89*'simulations corn farm1'!$L$63*'simulations corn farm1'!QB101,"")</f>
        <v>102599.99999999999</v>
      </c>
      <c r="QC79" s="241">
        <f>+IFERROR('simulations corn farm1'!QC87*'simulations corn farm1'!QC89*'simulations corn farm1'!$L$63*'simulations corn farm1'!QC101,"")</f>
        <v>46575</v>
      </c>
      <c r="QD79" s="241">
        <f>+IFERROR('simulations corn farm1'!QD87*'simulations corn farm1'!QD89*'simulations corn farm1'!$L$63*'simulations corn farm1'!QD101,"")</f>
        <v>54450</v>
      </c>
      <c r="QE79" s="241">
        <f>+IFERROR('simulations corn farm1'!QE87*'simulations corn farm1'!QE89*'simulations corn farm1'!$L$63*'simulations corn farm1'!QE101,"")</f>
        <v>130500</v>
      </c>
      <c r="QF79" s="241">
        <f>+IFERROR('simulations corn farm1'!QF87*'simulations corn farm1'!QF89*'simulations corn farm1'!$L$63*'simulations corn farm1'!QF101,"")</f>
        <v>93600</v>
      </c>
      <c r="QG79" s="241">
        <f>+IFERROR('simulations corn farm1'!QG87*'simulations corn farm1'!QG89*'simulations corn farm1'!$L$63*'simulations corn farm1'!QG101,"")</f>
        <v>76050</v>
      </c>
      <c r="QH79" s="241">
        <f>+IFERROR('simulations corn farm1'!QH87*'simulations corn farm1'!QH89*'simulations corn farm1'!$L$63*'simulations corn farm1'!QH101,"")</f>
        <v>96074.999999999985</v>
      </c>
      <c r="QI79" s="241">
        <f>+IFERROR('simulations corn farm1'!QI87*'simulations corn farm1'!QI89*'simulations corn farm1'!$L$63*'simulations corn farm1'!QI101,"")</f>
        <v>62099.999999999993</v>
      </c>
      <c r="QJ79" s="241">
        <f>+IFERROR('simulations corn farm1'!QJ87*'simulations corn farm1'!QJ89*'simulations corn farm1'!$L$63*'simulations corn farm1'!QJ101,"")</f>
        <v>75375</v>
      </c>
      <c r="QK79" s="241">
        <f>+IFERROR('simulations corn farm1'!QK87*'simulations corn farm1'!QK89*'simulations corn farm1'!$L$63*'simulations corn farm1'!QK101,"")</f>
        <v>69975</v>
      </c>
      <c r="QL79" s="241">
        <f>+IFERROR('simulations corn farm1'!QL87*'simulations corn farm1'!QL89*'simulations corn farm1'!$L$63*'simulations corn farm1'!QL101,"")</f>
        <v>82800</v>
      </c>
      <c r="QM79" s="241">
        <f>+IFERROR('simulations corn farm1'!QM87*'simulations corn farm1'!QM89*'simulations corn farm1'!$L$63*'simulations corn farm1'!QM101,"")</f>
        <v>81000</v>
      </c>
      <c r="QN79" s="241">
        <f>+IFERROR('simulations corn farm1'!QN87*'simulations corn farm1'!QN89*'simulations corn farm1'!$L$63*'simulations corn farm1'!QN101,"")</f>
        <v>73125</v>
      </c>
      <c r="QO79" s="241">
        <f>+IFERROR('simulations corn farm1'!QO87*'simulations corn farm1'!QO89*'simulations corn farm1'!$L$63*'simulations corn farm1'!QO101,"")</f>
        <v>101925</v>
      </c>
      <c r="QP79" s="241">
        <f>+IFERROR('simulations corn farm1'!QP87*'simulations corn farm1'!QP89*'simulations corn farm1'!$L$63*'simulations corn farm1'!QP101,"")</f>
        <v>86400</v>
      </c>
      <c r="QQ79" s="241">
        <f>+IFERROR('simulations corn farm1'!QQ87*'simulations corn farm1'!QQ89*'simulations corn farm1'!$L$63*'simulations corn farm1'!QQ101,"")</f>
        <v>124875</v>
      </c>
      <c r="QR79" s="241">
        <f>+IFERROR('simulations corn farm1'!QR87*'simulations corn farm1'!QR89*'simulations corn farm1'!$L$63*'simulations corn farm1'!QR101,"")</f>
        <v>43425</v>
      </c>
      <c r="QS79" s="241">
        <f>+IFERROR('simulations corn farm1'!QS87*'simulations corn farm1'!QS89*'simulations corn farm1'!$L$63*'simulations corn farm1'!QS101,"")</f>
        <v>74250</v>
      </c>
      <c r="QT79" s="241">
        <f>+IFERROR('simulations corn farm1'!QT87*'simulations corn farm1'!QT89*'simulations corn farm1'!$L$63*'simulations corn farm1'!QT101,"")</f>
        <v>96974.999999999985</v>
      </c>
      <c r="QU79" s="241">
        <f>+IFERROR('simulations corn farm1'!QU87*'simulations corn farm1'!QU89*'simulations corn farm1'!$L$63*'simulations corn farm1'!QU101,"")</f>
        <v>92250</v>
      </c>
      <c r="QV79" s="241">
        <f>+IFERROR('simulations corn farm1'!QV87*'simulations corn farm1'!QV89*'simulations corn farm1'!$L$63*'simulations corn farm1'!QV101,"")</f>
        <v>44100</v>
      </c>
      <c r="QW79" s="241">
        <f>+IFERROR('simulations corn farm1'!QW87*'simulations corn farm1'!QW89*'simulations corn farm1'!$L$63*'simulations corn farm1'!QW101,"")</f>
        <v>93600</v>
      </c>
      <c r="QX79" s="241">
        <f>+IFERROR('simulations corn farm1'!QX87*'simulations corn farm1'!QX89*'simulations corn farm1'!$L$63*'simulations corn farm1'!QX101,"")</f>
        <v>73349.999999999985</v>
      </c>
      <c r="QY79" s="241">
        <f>+IFERROR('simulations corn farm1'!QY87*'simulations corn farm1'!QY89*'simulations corn farm1'!$L$63*'simulations corn farm1'!QY101,"")</f>
        <v>74025</v>
      </c>
      <c r="QZ79" s="241">
        <f>+IFERROR('simulations corn farm1'!QZ87*'simulations corn farm1'!QZ89*'simulations corn farm1'!$L$63*'simulations corn farm1'!QZ101,"")</f>
        <v>70425</v>
      </c>
      <c r="RA79" s="241">
        <f>+IFERROR('simulations corn farm1'!RA87*'simulations corn farm1'!RA89*'simulations corn farm1'!$L$63*'simulations corn farm1'!RA101,"")</f>
        <v>111150.00000000001</v>
      </c>
      <c r="RB79" s="241">
        <f>+IFERROR('simulations corn farm1'!RB87*'simulations corn farm1'!RB89*'simulations corn farm1'!$L$63*'simulations corn farm1'!RB101,"")</f>
        <v>73575</v>
      </c>
      <c r="RC79" s="241">
        <f>+IFERROR('simulations corn farm1'!RC87*'simulations corn farm1'!RC89*'simulations corn farm1'!$L$63*'simulations corn farm1'!RC101,"")</f>
        <v>70650</v>
      </c>
      <c r="RD79" s="241">
        <f>+IFERROR('simulations corn farm1'!RD87*'simulations corn farm1'!RD89*'simulations corn farm1'!$L$63*'simulations corn farm1'!RD101,"")</f>
        <v>85275</v>
      </c>
      <c r="RE79" s="241">
        <f>+IFERROR('simulations corn farm1'!RE87*'simulations corn farm1'!RE89*'simulations corn farm1'!$L$63*'simulations corn farm1'!RE101,"")</f>
        <v>69525</v>
      </c>
      <c r="RF79" s="241">
        <f>+IFERROR('simulations corn farm1'!RF87*'simulations corn farm1'!RF89*'simulations corn farm1'!$L$63*'simulations corn farm1'!RF101,"")</f>
        <v>158175</v>
      </c>
      <c r="RG79" s="241">
        <f>+IFERROR('simulations corn farm1'!RG87*'simulations corn farm1'!RG89*'simulations corn farm1'!$L$63*'simulations corn farm1'!RG101,"")</f>
        <v>132525</v>
      </c>
      <c r="RH79" s="241">
        <f>+IFERROR('simulations corn farm1'!RH87*'simulations corn farm1'!RH89*'simulations corn farm1'!$L$63*'simulations corn farm1'!RH101,"")</f>
        <v>65700</v>
      </c>
      <c r="RI79" s="241">
        <f>+IFERROR('simulations corn farm1'!RI87*'simulations corn farm1'!RI89*'simulations corn farm1'!$L$63*'simulations corn farm1'!RI101,"")</f>
        <v>74475</v>
      </c>
      <c r="RJ79" s="241">
        <f>+IFERROR('simulations corn farm1'!RJ87*'simulations corn farm1'!RJ89*'simulations corn farm1'!$L$63*'simulations corn farm1'!RJ101,"")</f>
        <v>86625</v>
      </c>
      <c r="RK79" s="241">
        <f>+IFERROR('simulations corn farm1'!RK87*'simulations corn farm1'!RK89*'simulations corn farm1'!$L$63*'simulations corn farm1'!RK101,"")</f>
        <v>63225</v>
      </c>
      <c r="RL79" s="241">
        <f>+IFERROR('simulations corn farm1'!RL87*'simulations corn farm1'!RL89*'simulations corn farm1'!$L$63*'simulations corn farm1'!RL101,"")</f>
        <v>99450</v>
      </c>
      <c r="RM79" s="241">
        <f>+IFERROR('simulations corn farm1'!RM87*'simulations corn farm1'!RM89*'simulations corn farm1'!$L$63*'simulations corn farm1'!RM101,"")</f>
        <v>98775</v>
      </c>
      <c r="RN79" s="241">
        <f>+IFERROR('simulations corn farm1'!RN87*'simulations corn farm1'!RN89*'simulations corn farm1'!$L$63*'simulations corn farm1'!RN101,"")</f>
        <v>83250</v>
      </c>
      <c r="RO79" s="241">
        <f>+IFERROR('simulations corn farm1'!RO87*'simulations corn farm1'!RO89*'simulations corn farm1'!$L$63*'simulations corn farm1'!RO101,"")</f>
        <v>93150</v>
      </c>
      <c r="RP79" s="241">
        <f>+IFERROR('simulations corn farm1'!RP87*'simulations corn farm1'!RP89*'simulations corn farm1'!$L$63*'simulations corn farm1'!RP101,"")</f>
        <v>101025</v>
      </c>
      <c r="RQ79" s="241">
        <f>+IFERROR('simulations corn farm1'!RQ87*'simulations corn farm1'!RQ89*'simulations corn farm1'!$L$63*'simulations corn farm1'!RQ101,"")</f>
        <v>72675</v>
      </c>
      <c r="RR79" s="241">
        <f>+IFERROR('simulations corn farm1'!RR87*'simulations corn farm1'!RR89*'simulations corn farm1'!$L$63*'simulations corn farm1'!RR101,"")</f>
        <v>79425</v>
      </c>
      <c r="RS79" s="241">
        <f>+IFERROR('simulations corn farm1'!RS87*'simulations corn farm1'!RS89*'simulations corn farm1'!$L$63*'simulations corn farm1'!RS101,"")</f>
        <v>98775</v>
      </c>
      <c r="RT79" s="241">
        <f>+IFERROR('simulations corn farm1'!RT87*'simulations corn farm1'!RT89*'simulations corn farm1'!$L$63*'simulations corn farm1'!RT101,"")</f>
        <v>114075</v>
      </c>
      <c r="RU79" s="241">
        <f>+IFERROR('simulations corn farm1'!RU87*'simulations corn farm1'!RU89*'simulations corn farm1'!$L$63*'simulations corn farm1'!RU101,"")</f>
        <v>61200.000000000007</v>
      </c>
      <c r="RV79" s="241">
        <f>+IFERROR('simulations corn farm1'!RV87*'simulations corn farm1'!RV89*'simulations corn farm1'!$L$63*'simulations corn farm1'!RV101,"")</f>
        <v>74025</v>
      </c>
      <c r="RW79" s="241">
        <f>+IFERROR('simulations corn farm1'!RW87*'simulations corn farm1'!RW89*'simulations corn farm1'!$L$63*'simulations corn farm1'!RW101,"")</f>
        <v>39375</v>
      </c>
      <c r="RX79" s="241">
        <f>+IFERROR('simulations corn farm1'!RX87*'simulations corn farm1'!RX89*'simulations corn farm1'!$L$63*'simulations corn farm1'!RX101,"")</f>
        <v>102825</v>
      </c>
      <c r="RY79" s="241">
        <f>+IFERROR('simulations corn farm1'!RY87*'simulations corn farm1'!RY89*'simulations corn farm1'!$L$63*'simulations corn farm1'!RY101,"")</f>
        <v>126225</v>
      </c>
      <c r="RZ79" s="241">
        <f>+IFERROR('simulations corn farm1'!RZ87*'simulations corn farm1'!RZ89*'simulations corn farm1'!$L$63*'simulations corn farm1'!RZ101,"")</f>
        <v>84375</v>
      </c>
      <c r="SA79" s="241">
        <f>+IFERROR('simulations corn farm1'!SA87*'simulations corn farm1'!SA89*'simulations corn farm1'!$L$63*'simulations corn farm1'!SA101,"")</f>
        <v>86850</v>
      </c>
      <c r="SB79" s="241">
        <f>+IFERROR('simulations corn farm1'!SB87*'simulations corn farm1'!SB89*'simulations corn farm1'!$L$63*'simulations corn farm1'!SB101,"")</f>
        <v>67275.000000000015</v>
      </c>
      <c r="SC79" s="241">
        <f>+IFERROR('simulations corn farm1'!SC87*'simulations corn farm1'!SC89*'simulations corn farm1'!$L$63*'simulations corn farm1'!SC101,"")</f>
        <v>74475</v>
      </c>
      <c r="SD79" s="241">
        <f>+IFERROR('simulations corn farm1'!SD87*'simulations corn farm1'!SD89*'simulations corn farm1'!$L$63*'simulations corn farm1'!SD101,"")</f>
        <v>81000</v>
      </c>
      <c r="SE79" s="241">
        <f>+IFERROR('simulations corn farm1'!SE87*'simulations corn farm1'!SE89*'simulations corn farm1'!$L$63*'simulations corn farm1'!SE101,"")</f>
        <v>122400.00000000001</v>
      </c>
      <c r="SF79" s="241">
        <f>+IFERROR('simulations corn farm1'!SF87*'simulations corn farm1'!SF89*'simulations corn farm1'!$L$63*'simulations corn farm1'!SF101,"")</f>
        <v>85500</v>
      </c>
      <c r="SG79" s="241">
        <f>+IFERROR('simulations corn farm1'!SG87*'simulations corn farm1'!SG89*'simulations corn farm1'!$L$63*'simulations corn farm1'!SG101,"")</f>
        <v>86175</v>
      </c>
      <c r="SI79">
        <f>+IFERROR(AVERAGEIF($B79:$SG79,"&gt;=0"),"n/a")</f>
        <v>82734.75</v>
      </c>
      <c r="SK79" s="25">
        <f>+SI79</f>
        <v>82734.75</v>
      </c>
      <c r="SL79" s="25" t="str">
        <f>+SI80</f>
        <v>n/a</v>
      </c>
      <c r="SM79" s="25">
        <f>+SI81</f>
        <v>101252.1135999999</v>
      </c>
      <c r="SN79" s="25" t="str">
        <f>+SI82</f>
        <v>n/a</v>
      </c>
      <c r="SO79" s="25">
        <f>+SI83</f>
        <v>106706.71239999996</v>
      </c>
      <c r="SQ79" s="247">
        <f>+A79</f>
        <v>2014</v>
      </c>
      <c r="SR79" s="247">
        <f>+COUNTIF($B79:$SG79,"&lt;=0")</f>
        <v>0</v>
      </c>
      <c r="SS79" s="247">
        <f>+COUNTIF($B79:$SG79,"&lt;=10000")</f>
        <v>0</v>
      </c>
      <c r="ST79" s="247">
        <f>+COUNTIF($B79:$SG79,"&lt;=25000")</f>
        <v>2</v>
      </c>
      <c r="SU79" s="247">
        <f>+COUNTIF($B79:$SG79,"&lt;=50000")</f>
        <v>39</v>
      </c>
      <c r="SV79" s="247">
        <f>+COUNTIF($B79:$SG79,"&lt;=75000")</f>
        <v>182</v>
      </c>
      <c r="SW79" s="247">
        <f>+COUNTIF($B79:$SG79,"&lt;=100000")</f>
        <v>399</v>
      </c>
      <c r="SX79" s="247">
        <f>+COUNTIF($B79:$SG79,"&lt;=125000")</f>
        <v>480</v>
      </c>
      <c r="SY79" s="247">
        <f>+COUNTIF($B79:$SG79,"&lt;=150000")</f>
        <v>497</v>
      </c>
      <c r="SZ79" s="247">
        <f>+COUNTIF($B79:$SG79,"&lt;=150000")+COUNTIF($B79:$SG79,"&gt;150000")</f>
        <v>500</v>
      </c>
      <c r="TA79" s="247"/>
      <c r="TB79" s="168">
        <f>+SR79/$SZ79</f>
        <v>0</v>
      </c>
      <c r="TC79" s="168">
        <f>+(SS79-SR79)/$SZ79</f>
        <v>0</v>
      </c>
      <c r="TD79" s="168">
        <f t="shared" ref="TD79:TD83" si="281">+(ST79-SS79)/$SZ79</f>
        <v>4.0000000000000001E-3</v>
      </c>
      <c r="TE79" s="168">
        <f t="shared" ref="TE79:TE83" si="282">+(SU79-ST79)/$SZ79</f>
        <v>7.3999999999999996E-2</v>
      </c>
      <c r="TF79" s="168">
        <f t="shared" ref="TF79:TF83" si="283">+(SV79-SU79)/$SZ79</f>
        <v>0.28599999999999998</v>
      </c>
      <c r="TG79" s="168">
        <f t="shared" ref="TG79:TG83" si="284">+(SW79-SV79)/$SZ79</f>
        <v>0.434</v>
      </c>
      <c r="TH79" s="168">
        <f t="shared" ref="TH79:TH83" si="285">+(SX79-SW79)/$SZ79</f>
        <v>0.16200000000000001</v>
      </c>
      <c r="TI79" s="168">
        <f t="shared" ref="TI79:TI83" si="286">+(SY79-SX79)/$SZ79</f>
        <v>3.4000000000000002E-2</v>
      </c>
      <c r="TJ79" s="168">
        <f t="shared" ref="TJ79:TJ83" si="287">+(SZ79-SY79)/$SZ79</f>
        <v>6.0000000000000001E-3</v>
      </c>
      <c r="TK79" s="94">
        <f>SUM(TB79:TJ79)</f>
        <v>1</v>
      </c>
      <c r="TM79">
        <v>1</v>
      </c>
      <c r="TP79" s="477">
        <f>+SMALL($B79:$SG79,ROUND($SZ79*TP$15,0))</f>
        <v>67500</v>
      </c>
      <c r="TQ79" s="477">
        <f>+SMALL($B79:$SG79,ROUND($SZ79*TQ$15,0))</f>
        <v>96525</v>
      </c>
      <c r="TR79" s="25">
        <f>+SI79</f>
        <v>82734.75</v>
      </c>
      <c r="TS79">
        <f>+RANK(SI79,B79:SI79,1)</f>
        <v>257</v>
      </c>
      <c r="TT79" s="168">
        <f>+TS79/SZ79</f>
        <v>0.51400000000000001</v>
      </c>
      <c r="TV79" s="168">
        <f>+SR79/SZ79</f>
        <v>0</v>
      </c>
    </row>
    <row r="80" spans="1:542">
      <c r="A80" s="227">
        <v>2015</v>
      </c>
      <c r="B80" s="25">
        <f>+IFERROR('simulations corn farm1'!$L$64*'simulations corn farm1'!B126*'simulations corn farm1'!B128*'simulations corn farm1'!B140,"")</f>
        <v>0</v>
      </c>
      <c r="C80" s="25">
        <f>+IFERROR('simulations corn farm1'!$L$64*'simulations corn farm1'!C126*'simulations corn farm1'!C128*'simulations corn farm1'!C140,"")</f>
        <v>0</v>
      </c>
      <c r="D80" s="25">
        <f>+IFERROR('simulations corn farm1'!$L$64*'simulations corn farm1'!D126*'simulations corn farm1'!D128*'simulations corn farm1'!D140,"")</f>
        <v>0</v>
      </c>
      <c r="E80" s="25">
        <f>+IFERROR('simulations corn farm1'!$L$64*'simulations corn farm1'!E126*'simulations corn farm1'!E128*'simulations corn farm1'!E140,"")</f>
        <v>0</v>
      </c>
      <c r="F80" s="25">
        <f>+IFERROR('simulations corn farm1'!$L$64*'simulations corn farm1'!F126*'simulations corn farm1'!F128*'simulations corn farm1'!F140,"")</f>
        <v>0</v>
      </c>
      <c r="G80" s="25">
        <f>+IFERROR('simulations corn farm1'!$L$64*'simulations corn farm1'!G126*'simulations corn farm1'!G128*'simulations corn farm1'!G140,"")</f>
        <v>0</v>
      </c>
      <c r="H80" s="25">
        <f>+IFERROR('simulations corn farm1'!$L$64*'simulations corn farm1'!H126*'simulations corn farm1'!H128*'simulations corn farm1'!H140,"")</f>
        <v>0</v>
      </c>
      <c r="I80" s="25">
        <f>+IFERROR('simulations corn farm1'!$L$64*'simulations corn farm1'!I126*'simulations corn farm1'!I128*'simulations corn farm1'!I140,"")</f>
        <v>0</v>
      </c>
      <c r="J80" s="25">
        <f>+IFERROR('simulations corn farm1'!$L$64*'simulations corn farm1'!J126*'simulations corn farm1'!J128*'simulations corn farm1'!J140,"")</f>
        <v>0</v>
      </c>
      <c r="K80" s="25">
        <f>+IFERROR('simulations corn farm1'!$L$64*'simulations corn farm1'!K126*'simulations corn farm1'!K128*'simulations corn farm1'!K140,"")</f>
        <v>0</v>
      </c>
      <c r="L80" s="25">
        <f>+IFERROR('simulations corn farm1'!$L$64*'simulations corn farm1'!L126*'simulations corn farm1'!L128*'simulations corn farm1'!L140,"")</f>
        <v>0</v>
      </c>
      <c r="M80" s="25">
        <f>+IFERROR('simulations corn farm1'!$L$64*'simulations corn farm1'!M126*'simulations corn farm1'!M128*'simulations corn farm1'!M140,"")</f>
        <v>0</v>
      </c>
      <c r="N80" s="25">
        <f>+IFERROR('simulations corn farm1'!$L$64*'simulations corn farm1'!N126*'simulations corn farm1'!N128*'simulations corn farm1'!N140,"")</f>
        <v>0</v>
      </c>
      <c r="O80" s="25">
        <f>+IFERROR('simulations corn farm1'!$L$64*'simulations corn farm1'!O126*'simulations corn farm1'!O128*'simulations corn farm1'!O140,"")</f>
        <v>0</v>
      </c>
      <c r="P80" s="25">
        <f>+IFERROR('simulations corn farm1'!$L$64*'simulations corn farm1'!P126*'simulations corn farm1'!P128*'simulations corn farm1'!P140,"")</f>
        <v>0</v>
      </c>
      <c r="Q80" s="25">
        <f>+IFERROR('simulations corn farm1'!$L$64*'simulations corn farm1'!Q126*'simulations corn farm1'!Q128*'simulations corn farm1'!Q140,"")</f>
        <v>0</v>
      </c>
      <c r="R80" s="25">
        <f>+IFERROR('simulations corn farm1'!$L$64*'simulations corn farm1'!R126*'simulations corn farm1'!R128*'simulations corn farm1'!R140,"")</f>
        <v>0</v>
      </c>
      <c r="S80" s="25">
        <f>+IFERROR('simulations corn farm1'!$L$64*'simulations corn farm1'!S126*'simulations corn farm1'!S128*'simulations corn farm1'!S140,"")</f>
        <v>0</v>
      </c>
      <c r="T80" s="25">
        <f>+IFERROR('simulations corn farm1'!$L$64*'simulations corn farm1'!T126*'simulations corn farm1'!T128*'simulations corn farm1'!T140,"")</f>
        <v>0</v>
      </c>
      <c r="U80" s="25">
        <f>+IFERROR('simulations corn farm1'!$L$64*'simulations corn farm1'!U126*'simulations corn farm1'!U128*'simulations corn farm1'!U140,"")</f>
        <v>0</v>
      </c>
      <c r="V80" s="25">
        <f>+IFERROR('simulations corn farm1'!$L$64*'simulations corn farm1'!V126*'simulations corn farm1'!V128*'simulations corn farm1'!V140,"")</f>
        <v>0</v>
      </c>
      <c r="W80" s="25">
        <f>+IFERROR('simulations corn farm1'!$L$64*'simulations corn farm1'!W126*'simulations corn farm1'!W128*'simulations corn farm1'!W140,"")</f>
        <v>0</v>
      </c>
      <c r="X80" s="25">
        <f>+IFERROR('simulations corn farm1'!$L$64*'simulations corn farm1'!X126*'simulations corn farm1'!X128*'simulations corn farm1'!X140,"")</f>
        <v>0</v>
      </c>
      <c r="Y80" s="25">
        <f>+IFERROR('simulations corn farm1'!$L$64*'simulations corn farm1'!Y126*'simulations corn farm1'!Y128*'simulations corn farm1'!Y140,"")</f>
        <v>0</v>
      </c>
      <c r="Z80" s="25">
        <f>+IFERROR('simulations corn farm1'!$L$64*'simulations corn farm1'!Z126*'simulations corn farm1'!Z128*'simulations corn farm1'!Z140,"")</f>
        <v>0</v>
      </c>
      <c r="AA80" s="25">
        <f>+IFERROR('simulations corn farm1'!$L$64*'simulations corn farm1'!AA126*'simulations corn farm1'!AA128*'simulations corn farm1'!AA140,"")</f>
        <v>0</v>
      </c>
      <c r="AB80" s="25">
        <f>+IFERROR('simulations corn farm1'!$L$64*'simulations corn farm1'!AB126*'simulations corn farm1'!AB128*'simulations corn farm1'!AB140,"")</f>
        <v>0</v>
      </c>
      <c r="AC80" s="25">
        <f>+IFERROR('simulations corn farm1'!$L$64*'simulations corn farm1'!AC126*'simulations corn farm1'!AC128*'simulations corn farm1'!AC140,"")</f>
        <v>0</v>
      </c>
      <c r="AD80" s="25">
        <f>+IFERROR('simulations corn farm1'!$L$64*'simulations corn farm1'!AD126*'simulations corn farm1'!AD128*'simulations corn farm1'!AD140,"")</f>
        <v>0</v>
      </c>
      <c r="AE80" s="25">
        <f>+IFERROR('simulations corn farm1'!$L$64*'simulations corn farm1'!AE126*'simulations corn farm1'!AE128*'simulations corn farm1'!AE140,"")</f>
        <v>0</v>
      </c>
      <c r="AF80" s="25">
        <f>+IFERROR('simulations corn farm1'!$L$64*'simulations corn farm1'!AF126*'simulations corn farm1'!AF128*'simulations corn farm1'!AF140,"")</f>
        <v>0</v>
      </c>
      <c r="AG80" s="25">
        <f>+IFERROR('simulations corn farm1'!$L$64*'simulations corn farm1'!AG126*'simulations corn farm1'!AG128*'simulations corn farm1'!AG140,"")</f>
        <v>0</v>
      </c>
      <c r="AH80" s="25">
        <f>+IFERROR('simulations corn farm1'!$L$64*'simulations corn farm1'!AH126*'simulations corn farm1'!AH128*'simulations corn farm1'!AH140,"")</f>
        <v>0</v>
      </c>
      <c r="AI80" s="25">
        <f>+IFERROR('simulations corn farm1'!$L$64*'simulations corn farm1'!AI126*'simulations corn farm1'!AI128*'simulations corn farm1'!AI140,"")</f>
        <v>0</v>
      </c>
      <c r="AJ80" s="25">
        <f>+IFERROR('simulations corn farm1'!$L$64*'simulations corn farm1'!AJ126*'simulations corn farm1'!AJ128*'simulations corn farm1'!AJ140,"")</f>
        <v>0</v>
      </c>
      <c r="AK80" s="25">
        <f>+IFERROR('simulations corn farm1'!$L$64*'simulations corn farm1'!AK126*'simulations corn farm1'!AK128*'simulations corn farm1'!AK140,"")</f>
        <v>0</v>
      </c>
      <c r="AL80" s="25">
        <f>+IFERROR('simulations corn farm1'!$L$64*'simulations corn farm1'!AL126*'simulations corn farm1'!AL128*'simulations corn farm1'!AL140,"")</f>
        <v>0</v>
      </c>
      <c r="AM80" s="25">
        <f>+IFERROR('simulations corn farm1'!$L$64*'simulations corn farm1'!AM126*'simulations corn farm1'!AM128*'simulations corn farm1'!AM140,"")</f>
        <v>0</v>
      </c>
      <c r="AN80" s="25">
        <f>+IFERROR('simulations corn farm1'!$L$64*'simulations corn farm1'!AN126*'simulations corn farm1'!AN128*'simulations corn farm1'!AN140,"")</f>
        <v>0</v>
      </c>
      <c r="AO80" s="25">
        <f>+IFERROR('simulations corn farm1'!$L$64*'simulations corn farm1'!AO126*'simulations corn farm1'!AO128*'simulations corn farm1'!AO140,"")</f>
        <v>0</v>
      </c>
      <c r="AP80" s="25">
        <f>+IFERROR('simulations corn farm1'!$L$64*'simulations corn farm1'!AP126*'simulations corn farm1'!AP128*'simulations corn farm1'!AP140,"")</f>
        <v>0</v>
      </c>
      <c r="AQ80" s="25">
        <f>+IFERROR('simulations corn farm1'!$L$64*'simulations corn farm1'!AQ126*'simulations corn farm1'!AQ128*'simulations corn farm1'!AQ140,"")</f>
        <v>0</v>
      </c>
      <c r="AR80" s="25">
        <f>+IFERROR('simulations corn farm1'!$L$64*'simulations corn farm1'!AR126*'simulations corn farm1'!AR128*'simulations corn farm1'!AR140,"")</f>
        <v>0</v>
      </c>
      <c r="AS80" s="25">
        <f>+IFERROR('simulations corn farm1'!$L$64*'simulations corn farm1'!AS126*'simulations corn farm1'!AS128*'simulations corn farm1'!AS140,"")</f>
        <v>0</v>
      </c>
      <c r="AT80" s="25">
        <f>+IFERROR('simulations corn farm1'!$L$64*'simulations corn farm1'!AT126*'simulations corn farm1'!AT128*'simulations corn farm1'!AT140,"")</f>
        <v>0</v>
      </c>
      <c r="AU80" s="25">
        <f>+IFERROR('simulations corn farm1'!$L$64*'simulations corn farm1'!AU126*'simulations corn farm1'!AU128*'simulations corn farm1'!AU140,"")</f>
        <v>0</v>
      </c>
      <c r="AV80" s="25">
        <f>+IFERROR('simulations corn farm1'!$L$64*'simulations corn farm1'!AV126*'simulations corn farm1'!AV128*'simulations corn farm1'!AV140,"")</f>
        <v>0</v>
      </c>
      <c r="AW80" s="25">
        <f>+IFERROR('simulations corn farm1'!$L$64*'simulations corn farm1'!AW126*'simulations corn farm1'!AW128*'simulations corn farm1'!AW140,"")</f>
        <v>0</v>
      </c>
      <c r="AX80" s="25">
        <f>+IFERROR('simulations corn farm1'!$L$64*'simulations corn farm1'!AX126*'simulations corn farm1'!AX128*'simulations corn farm1'!AX140,"")</f>
        <v>0</v>
      </c>
      <c r="AY80" s="25">
        <f>+IFERROR('simulations corn farm1'!$L$64*'simulations corn farm1'!AY126*'simulations corn farm1'!AY128*'simulations corn farm1'!AY140,"")</f>
        <v>0</v>
      </c>
      <c r="AZ80" s="25">
        <f>+IFERROR('simulations corn farm1'!$L$64*'simulations corn farm1'!AZ126*'simulations corn farm1'!AZ128*'simulations corn farm1'!AZ140,"")</f>
        <v>0</v>
      </c>
      <c r="BA80" s="25">
        <f>+IFERROR('simulations corn farm1'!$L$64*'simulations corn farm1'!BA126*'simulations corn farm1'!BA128*'simulations corn farm1'!BA140,"")</f>
        <v>0</v>
      </c>
      <c r="BB80" s="25">
        <f>+IFERROR('simulations corn farm1'!$L$64*'simulations corn farm1'!BB126*'simulations corn farm1'!BB128*'simulations corn farm1'!BB140,"")</f>
        <v>0</v>
      </c>
      <c r="BC80" s="25">
        <f>+IFERROR('simulations corn farm1'!$L$64*'simulations corn farm1'!BC126*'simulations corn farm1'!BC128*'simulations corn farm1'!BC140,"")</f>
        <v>0</v>
      </c>
      <c r="BD80" s="25">
        <f>+IFERROR('simulations corn farm1'!$L$64*'simulations corn farm1'!BD126*'simulations corn farm1'!BD128*'simulations corn farm1'!BD140,"")</f>
        <v>0</v>
      </c>
      <c r="BE80" s="25">
        <f>+IFERROR('simulations corn farm1'!$L$64*'simulations corn farm1'!BE126*'simulations corn farm1'!BE128*'simulations corn farm1'!BE140,"")</f>
        <v>0</v>
      </c>
      <c r="BF80" s="25">
        <f>+IFERROR('simulations corn farm1'!$L$64*'simulations corn farm1'!BF126*'simulations corn farm1'!BF128*'simulations corn farm1'!BF140,"")</f>
        <v>0</v>
      </c>
      <c r="BG80" s="25">
        <f>+IFERROR('simulations corn farm1'!$L$64*'simulations corn farm1'!BG126*'simulations corn farm1'!BG128*'simulations corn farm1'!BG140,"")</f>
        <v>0</v>
      </c>
      <c r="BH80" s="25">
        <f>+IFERROR('simulations corn farm1'!$L$64*'simulations corn farm1'!BH126*'simulations corn farm1'!BH128*'simulations corn farm1'!BH140,"")</f>
        <v>0</v>
      </c>
      <c r="BI80" s="25">
        <f>+IFERROR('simulations corn farm1'!$L$64*'simulations corn farm1'!BI126*'simulations corn farm1'!BI128*'simulations corn farm1'!BI140,"")</f>
        <v>0</v>
      </c>
      <c r="BJ80" s="25">
        <f>+IFERROR('simulations corn farm1'!$L$64*'simulations corn farm1'!BJ126*'simulations corn farm1'!BJ128*'simulations corn farm1'!BJ140,"")</f>
        <v>0</v>
      </c>
      <c r="BK80" s="25">
        <f>+IFERROR('simulations corn farm1'!$L$64*'simulations corn farm1'!BK126*'simulations corn farm1'!BK128*'simulations corn farm1'!BK140,"")</f>
        <v>0</v>
      </c>
      <c r="BL80" s="25">
        <f>+IFERROR('simulations corn farm1'!$L$64*'simulations corn farm1'!BL126*'simulations corn farm1'!BL128*'simulations corn farm1'!BL140,"")</f>
        <v>0</v>
      </c>
      <c r="BM80" s="25">
        <f>+IFERROR('simulations corn farm1'!$L$64*'simulations corn farm1'!BM126*'simulations corn farm1'!BM128*'simulations corn farm1'!BM140,"")</f>
        <v>0</v>
      </c>
      <c r="BN80" s="25">
        <f>+IFERROR('simulations corn farm1'!$L$64*'simulations corn farm1'!BN126*'simulations corn farm1'!BN128*'simulations corn farm1'!BN140,"")</f>
        <v>0</v>
      </c>
      <c r="BO80" s="25">
        <f>+IFERROR('simulations corn farm1'!$L$64*'simulations corn farm1'!BO126*'simulations corn farm1'!BO128*'simulations corn farm1'!BO140,"")</f>
        <v>0</v>
      </c>
      <c r="BP80" s="25">
        <f>+IFERROR('simulations corn farm1'!$L$64*'simulations corn farm1'!BP126*'simulations corn farm1'!BP128*'simulations corn farm1'!BP140,"")</f>
        <v>0</v>
      </c>
      <c r="BQ80" s="25">
        <f>+IFERROR('simulations corn farm1'!$L$64*'simulations corn farm1'!BQ126*'simulations corn farm1'!BQ128*'simulations corn farm1'!BQ140,"")</f>
        <v>0</v>
      </c>
      <c r="BR80" s="25">
        <f>+IFERROR('simulations corn farm1'!$L$64*'simulations corn farm1'!BR126*'simulations corn farm1'!BR128*'simulations corn farm1'!BR140,"")</f>
        <v>0</v>
      </c>
      <c r="BS80" s="25">
        <f>+IFERROR('simulations corn farm1'!$L$64*'simulations corn farm1'!BS126*'simulations corn farm1'!BS128*'simulations corn farm1'!BS140,"")</f>
        <v>0</v>
      </c>
      <c r="BT80" s="25">
        <f>+IFERROR('simulations corn farm1'!$L$64*'simulations corn farm1'!BT126*'simulations corn farm1'!BT128*'simulations corn farm1'!BT140,"")</f>
        <v>0</v>
      </c>
      <c r="BU80" s="25">
        <f>+IFERROR('simulations corn farm1'!$L$64*'simulations corn farm1'!BU126*'simulations corn farm1'!BU128*'simulations corn farm1'!BU140,"")</f>
        <v>0</v>
      </c>
      <c r="BV80" s="25">
        <f>+IFERROR('simulations corn farm1'!$L$64*'simulations corn farm1'!BV126*'simulations corn farm1'!BV128*'simulations corn farm1'!BV140,"")</f>
        <v>0</v>
      </c>
      <c r="BW80" s="25">
        <f>+IFERROR('simulations corn farm1'!$L$64*'simulations corn farm1'!BW126*'simulations corn farm1'!BW128*'simulations corn farm1'!BW140,"")</f>
        <v>0</v>
      </c>
      <c r="BX80" s="25">
        <f>+IFERROR('simulations corn farm1'!$L$64*'simulations corn farm1'!BX126*'simulations corn farm1'!BX128*'simulations corn farm1'!BX140,"")</f>
        <v>0</v>
      </c>
      <c r="BY80" s="25">
        <f>+IFERROR('simulations corn farm1'!$L$64*'simulations corn farm1'!BY126*'simulations corn farm1'!BY128*'simulations corn farm1'!BY140,"")</f>
        <v>0</v>
      </c>
      <c r="BZ80" s="25">
        <f>+IFERROR('simulations corn farm1'!$L$64*'simulations corn farm1'!BZ126*'simulations corn farm1'!BZ128*'simulations corn farm1'!BZ140,"")</f>
        <v>0</v>
      </c>
      <c r="CA80" s="25">
        <f>+IFERROR('simulations corn farm1'!$L$64*'simulations corn farm1'!CA126*'simulations corn farm1'!CA128*'simulations corn farm1'!CA140,"")</f>
        <v>0</v>
      </c>
      <c r="CB80" s="25">
        <f>+IFERROR('simulations corn farm1'!$L$64*'simulations corn farm1'!CB126*'simulations corn farm1'!CB128*'simulations corn farm1'!CB140,"")</f>
        <v>0</v>
      </c>
      <c r="CC80" s="25">
        <f>+IFERROR('simulations corn farm1'!$L$64*'simulations corn farm1'!CC126*'simulations corn farm1'!CC128*'simulations corn farm1'!CC140,"")</f>
        <v>0</v>
      </c>
      <c r="CD80" s="25">
        <f>+IFERROR('simulations corn farm1'!$L$64*'simulations corn farm1'!CD126*'simulations corn farm1'!CD128*'simulations corn farm1'!CD140,"")</f>
        <v>0</v>
      </c>
      <c r="CE80" s="25">
        <f>+IFERROR('simulations corn farm1'!$L$64*'simulations corn farm1'!CE126*'simulations corn farm1'!CE128*'simulations corn farm1'!CE140,"")</f>
        <v>0</v>
      </c>
      <c r="CF80" s="25">
        <f>+IFERROR('simulations corn farm1'!$L$64*'simulations corn farm1'!CF126*'simulations corn farm1'!CF128*'simulations corn farm1'!CF140,"")</f>
        <v>0</v>
      </c>
      <c r="CG80" s="25">
        <f>+IFERROR('simulations corn farm1'!$L$64*'simulations corn farm1'!CG126*'simulations corn farm1'!CG128*'simulations corn farm1'!CG140,"")</f>
        <v>0</v>
      </c>
      <c r="CH80" s="25">
        <f>+IFERROR('simulations corn farm1'!$L$64*'simulations corn farm1'!CH126*'simulations corn farm1'!CH128*'simulations corn farm1'!CH140,"")</f>
        <v>0</v>
      </c>
      <c r="CI80" s="25">
        <f>+IFERROR('simulations corn farm1'!$L$64*'simulations corn farm1'!CI126*'simulations corn farm1'!CI128*'simulations corn farm1'!CI140,"")</f>
        <v>0</v>
      </c>
      <c r="CJ80" s="25">
        <f>+IFERROR('simulations corn farm1'!$L$64*'simulations corn farm1'!CJ126*'simulations corn farm1'!CJ128*'simulations corn farm1'!CJ140,"")</f>
        <v>0</v>
      </c>
      <c r="CK80" s="25">
        <f>+IFERROR('simulations corn farm1'!$L$64*'simulations corn farm1'!CK126*'simulations corn farm1'!CK128*'simulations corn farm1'!CK140,"")</f>
        <v>0</v>
      </c>
      <c r="CL80" s="25">
        <f>+IFERROR('simulations corn farm1'!$L$64*'simulations corn farm1'!CL126*'simulations corn farm1'!CL128*'simulations corn farm1'!CL140,"")</f>
        <v>0</v>
      </c>
      <c r="CM80" s="25">
        <f>+IFERROR('simulations corn farm1'!$L$64*'simulations corn farm1'!CM126*'simulations corn farm1'!CM128*'simulations corn farm1'!CM140,"")</f>
        <v>0</v>
      </c>
      <c r="CN80" s="25">
        <f>+IFERROR('simulations corn farm1'!$L$64*'simulations corn farm1'!CN126*'simulations corn farm1'!CN128*'simulations corn farm1'!CN140,"")</f>
        <v>0</v>
      </c>
      <c r="CO80" s="25">
        <f>+IFERROR('simulations corn farm1'!$L$64*'simulations corn farm1'!CO126*'simulations corn farm1'!CO128*'simulations corn farm1'!CO140,"")</f>
        <v>0</v>
      </c>
      <c r="CP80" s="25">
        <f>+IFERROR('simulations corn farm1'!$L$64*'simulations corn farm1'!CP126*'simulations corn farm1'!CP128*'simulations corn farm1'!CP140,"")</f>
        <v>0</v>
      </c>
      <c r="CQ80" s="25">
        <f>+IFERROR('simulations corn farm1'!$L$64*'simulations corn farm1'!CQ126*'simulations corn farm1'!CQ128*'simulations corn farm1'!CQ140,"")</f>
        <v>0</v>
      </c>
      <c r="CR80" s="25">
        <f>+IFERROR('simulations corn farm1'!$L$64*'simulations corn farm1'!CR126*'simulations corn farm1'!CR128*'simulations corn farm1'!CR140,"")</f>
        <v>0</v>
      </c>
      <c r="CS80" s="25">
        <f>+IFERROR('simulations corn farm1'!$L$64*'simulations corn farm1'!CS126*'simulations corn farm1'!CS128*'simulations corn farm1'!CS140,"")</f>
        <v>0</v>
      </c>
      <c r="CT80" s="25">
        <f>+IFERROR('simulations corn farm1'!$L$64*'simulations corn farm1'!CT126*'simulations corn farm1'!CT128*'simulations corn farm1'!CT140,"")</f>
        <v>0</v>
      </c>
      <c r="CU80" s="25">
        <f>+IFERROR('simulations corn farm1'!$L$64*'simulations corn farm1'!CU126*'simulations corn farm1'!CU128*'simulations corn farm1'!CU140,"")</f>
        <v>0</v>
      </c>
      <c r="CV80" s="25">
        <f>+IFERROR('simulations corn farm1'!$L$64*'simulations corn farm1'!CV126*'simulations corn farm1'!CV128*'simulations corn farm1'!CV140,"")</f>
        <v>0</v>
      </c>
      <c r="CW80" s="25">
        <f>+IFERROR('simulations corn farm1'!$L$64*'simulations corn farm1'!CW126*'simulations corn farm1'!CW128*'simulations corn farm1'!CW140,"")</f>
        <v>0</v>
      </c>
      <c r="CX80" s="25">
        <f>+IFERROR('simulations corn farm1'!$L$64*'simulations corn farm1'!CX126*'simulations corn farm1'!CX128*'simulations corn farm1'!CX140,"")</f>
        <v>0</v>
      </c>
      <c r="CY80" s="25">
        <f>+IFERROR('simulations corn farm1'!$L$64*'simulations corn farm1'!CY126*'simulations corn farm1'!CY128*'simulations corn farm1'!CY140,"")</f>
        <v>0</v>
      </c>
      <c r="CZ80" s="25">
        <f>+IFERROR('simulations corn farm1'!$L$64*'simulations corn farm1'!CZ126*'simulations corn farm1'!CZ128*'simulations corn farm1'!CZ140,"")</f>
        <v>0</v>
      </c>
      <c r="DA80" s="25">
        <f>+IFERROR('simulations corn farm1'!$L$64*'simulations corn farm1'!DA126*'simulations corn farm1'!DA128*'simulations corn farm1'!DA140,"")</f>
        <v>0</v>
      </c>
      <c r="DB80" s="25">
        <f>+IFERROR('simulations corn farm1'!$L$64*'simulations corn farm1'!DB126*'simulations corn farm1'!DB128*'simulations corn farm1'!DB140,"")</f>
        <v>0</v>
      </c>
      <c r="DC80" s="25">
        <f>+IFERROR('simulations corn farm1'!$L$64*'simulations corn farm1'!DC126*'simulations corn farm1'!DC128*'simulations corn farm1'!DC140,"")</f>
        <v>0</v>
      </c>
      <c r="DD80" s="25">
        <f>+IFERROR('simulations corn farm1'!$L$64*'simulations corn farm1'!DD126*'simulations corn farm1'!DD128*'simulations corn farm1'!DD140,"")</f>
        <v>0</v>
      </c>
      <c r="DE80" s="25">
        <f>+IFERROR('simulations corn farm1'!$L$64*'simulations corn farm1'!DE126*'simulations corn farm1'!DE128*'simulations corn farm1'!DE140,"")</f>
        <v>0</v>
      </c>
      <c r="DF80" s="25">
        <f>+IFERROR('simulations corn farm1'!$L$64*'simulations corn farm1'!DF126*'simulations corn farm1'!DF128*'simulations corn farm1'!DF140,"")</f>
        <v>0</v>
      </c>
      <c r="DG80" s="25">
        <f>+IFERROR('simulations corn farm1'!$L$64*'simulations corn farm1'!DG126*'simulations corn farm1'!DG128*'simulations corn farm1'!DG140,"")</f>
        <v>0</v>
      </c>
      <c r="DH80" s="25">
        <f>+IFERROR('simulations corn farm1'!$L$64*'simulations corn farm1'!DH126*'simulations corn farm1'!DH128*'simulations corn farm1'!DH140,"")</f>
        <v>0</v>
      </c>
      <c r="DI80" s="25">
        <f>+IFERROR('simulations corn farm1'!$L$64*'simulations corn farm1'!DI126*'simulations corn farm1'!DI128*'simulations corn farm1'!DI140,"")</f>
        <v>0</v>
      </c>
      <c r="DJ80" s="25">
        <f>+IFERROR('simulations corn farm1'!$L$64*'simulations corn farm1'!DJ126*'simulations corn farm1'!DJ128*'simulations corn farm1'!DJ140,"")</f>
        <v>0</v>
      </c>
      <c r="DK80" s="25">
        <f>+IFERROR('simulations corn farm1'!$L$64*'simulations corn farm1'!DK126*'simulations corn farm1'!DK128*'simulations corn farm1'!DK140,"")</f>
        <v>0</v>
      </c>
      <c r="DL80" s="25">
        <f>+IFERROR('simulations corn farm1'!$L$64*'simulations corn farm1'!DL126*'simulations corn farm1'!DL128*'simulations corn farm1'!DL140,"")</f>
        <v>0</v>
      </c>
      <c r="DM80" s="25">
        <f>+IFERROR('simulations corn farm1'!$L$64*'simulations corn farm1'!DM126*'simulations corn farm1'!DM128*'simulations corn farm1'!DM140,"")</f>
        <v>0</v>
      </c>
      <c r="DN80" s="25">
        <f>+IFERROR('simulations corn farm1'!$L$64*'simulations corn farm1'!DN126*'simulations corn farm1'!DN128*'simulations corn farm1'!DN140,"")</f>
        <v>0</v>
      </c>
      <c r="DO80" s="25">
        <f>+IFERROR('simulations corn farm1'!$L$64*'simulations corn farm1'!DO126*'simulations corn farm1'!DO128*'simulations corn farm1'!DO140,"")</f>
        <v>0</v>
      </c>
      <c r="DP80" s="25">
        <f>+IFERROR('simulations corn farm1'!$L$64*'simulations corn farm1'!DP126*'simulations corn farm1'!DP128*'simulations corn farm1'!DP140,"")</f>
        <v>0</v>
      </c>
      <c r="DQ80" s="25">
        <f>+IFERROR('simulations corn farm1'!$L$64*'simulations corn farm1'!DQ126*'simulations corn farm1'!DQ128*'simulations corn farm1'!DQ140,"")</f>
        <v>0</v>
      </c>
      <c r="DR80" s="25">
        <f>+IFERROR('simulations corn farm1'!$L$64*'simulations corn farm1'!DR126*'simulations corn farm1'!DR128*'simulations corn farm1'!DR140,"")</f>
        <v>0</v>
      </c>
      <c r="DS80" s="25">
        <f>+IFERROR('simulations corn farm1'!$L$64*'simulations corn farm1'!DS126*'simulations corn farm1'!DS128*'simulations corn farm1'!DS140,"")</f>
        <v>0</v>
      </c>
      <c r="DT80" s="25">
        <f>+IFERROR('simulations corn farm1'!$L$64*'simulations corn farm1'!DT126*'simulations corn farm1'!DT128*'simulations corn farm1'!DT140,"")</f>
        <v>0</v>
      </c>
      <c r="DU80" s="25">
        <f>+IFERROR('simulations corn farm1'!$L$64*'simulations corn farm1'!DU126*'simulations corn farm1'!DU128*'simulations corn farm1'!DU140,"")</f>
        <v>0</v>
      </c>
      <c r="DV80" s="25">
        <f>+IFERROR('simulations corn farm1'!$L$64*'simulations corn farm1'!DV126*'simulations corn farm1'!DV128*'simulations corn farm1'!DV140,"")</f>
        <v>0</v>
      </c>
      <c r="DW80" s="25">
        <f>+IFERROR('simulations corn farm1'!$L$64*'simulations corn farm1'!DW126*'simulations corn farm1'!DW128*'simulations corn farm1'!DW140,"")</f>
        <v>0</v>
      </c>
      <c r="DX80" s="25">
        <f>+IFERROR('simulations corn farm1'!$L$64*'simulations corn farm1'!DX126*'simulations corn farm1'!DX128*'simulations corn farm1'!DX140,"")</f>
        <v>0</v>
      </c>
      <c r="DY80" s="25">
        <f>+IFERROR('simulations corn farm1'!$L$64*'simulations corn farm1'!DY126*'simulations corn farm1'!DY128*'simulations corn farm1'!DY140,"")</f>
        <v>0</v>
      </c>
      <c r="DZ80" s="25">
        <f>+IFERROR('simulations corn farm1'!$L$64*'simulations corn farm1'!DZ126*'simulations corn farm1'!DZ128*'simulations corn farm1'!DZ140,"")</f>
        <v>0</v>
      </c>
      <c r="EA80" s="25">
        <f>+IFERROR('simulations corn farm1'!$L$64*'simulations corn farm1'!EA126*'simulations corn farm1'!EA128*'simulations corn farm1'!EA140,"")</f>
        <v>0</v>
      </c>
      <c r="EB80" s="25">
        <f>+IFERROR('simulations corn farm1'!$L$64*'simulations corn farm1'!EB126*'simulations corn farm1'!EB128*'simulations corn farm1'!EB140,"")</f>
        <v>0</v>
      </c>
      <c r="EC80" s="25">
        <f>+IFERROR('simulations corn farm1'!$L$64*'simulations corn farm1'!EC126*'simulations corn farm1'!EC128*'simulations corn farm1'!EC140,"")</f>
        <v>0</v>
      </c>
      <c r="ED80" s="25">
        <f>+IFERROR('simulations corn farm1'!$L$64*'simulations corn farm1'!ED126*'simulations corn farm1'!ED128*'simulations corn farm1'!ED140,"")</f>
        <v>0</v>
      </c>
      <c r="EE80" s="25">
        <f>+IFERROR('simulations corn farm1'!$L$64*'simulations corn farm1'!EE126*'simulations corn farm1'!EE128*'simulations corn farm1'!EE140,"")</f>
        <v>0</v>
      </c>
      <c r="EF80" s="25">
        <f>+IFERROR('simulations corn farm1'!$L$64*'simulations corn farm1'!EF126*'simulations corn farm1'!EF128*'simulations corn farm1'!EF140,"")</f>
        <v>0</v>
      </c>
      <c r="EG80" s="25">
        <f>+IFERROR('simulations corn farm1'!$L$64*'simulations corn farm1'!EG126*'simulations corn farm1'!EG128*'simulations corn farm1'!EG140,"")</f>
        <v>0</v>
      </c>
      <c r="EH80" s="25">
        <f>+IFERROR('simulations corn farm1'!$L$64*'simulations corn farm1'!EH126*'simulations corn farm1'!EH128*'simulations corn farm1'!EH140,"")</f>
        <v>0</v>
      </c>
      <c r="EI80" s="25">
        <f>+IFERROR('simulations corn farm1'!$L$64*'simulations corn farm1'!EI126*'simulations corn farm1'!EI128*'simulations corn farm1'!EI140,"")</f>
        <v>0</v>
      </c>
      <c r="EJ80" s="25">
        <f>+IFERROR('simulations corn farm1'!$L$64*'simulations corn farm1'!EJ126*'simulations corn farm1'!EJ128*'simulations corn farm1'!EJ140,"")</f>
        <v>0</v>
      </c>
      <c r="EK80" s="25">
        <f>+IFERROR('simulations corn farm1'!$L$64*'simulations corn farm1'!EK126*'simulations corn farm1'!EK128*'simulations corn farm1'!EK140,"")</f>
        <v>0</v>
      </c>
      <c r="EL80" s="25">
        <f>+IFERROR('simulations corn farm1'!$L$64*'simulations corn farm1'!EL126*'simulations corn farm1'!EL128*'simulations corn farm1'!EL140,"")</f>
        <v>0</v>
      </c>
      <c r="EM80" s="25">
        <f>+IFERROR('simulations corn farm1'!$L$64*'simulations corn farm1'!EM126*'simulations corn farm1'!EM128*'simulations corn farm1'!EM140,"")</f>
        <v>0</v>
      </c>
      <c r="EN80" s="25">
        <f>+IFERROR('simulations corn farm1'!$L$64*'simulations corn farm1'!EN126*'simulations corn farm1'!EN128*'simulations corn farm1'!EN140,"")</f>
        <v>0</v>
      </c>
      <c r="EO80" s="25">
        <f>+IFERROR('simulations corn farm1'!$L$64*'simulations corn farm1'!EO126*'simulations corn farm1'!EO128*'simulations corn farm1'!EO140,"")</f>
        <v>0</v>
      </c>
      <c r="EP80" s="25">
        <f>+IFERROR('simulations corn farm1'!$L$64*'simulations corn farm1'!EP126*'simulations corn farm1'!EP128*'simulations corn farm1'!EP140,"")</f>
        <v>0</v>
      </c>
      <c r="EQ80" s="25">
        <f>+IFERROR('simulations corn farm1'!$L$64*'simulations corn farm1'!EQ126*'simulations corn farm1'!EQ128*'simulations corn farm1'!EQ140,"")</f>
        <v>0</v>
      </c>
      <c r="ER80" s="25">
        <f>+IFERROR('simulations corn farm1'!$L$64*'simulations corn farm1'!ER126*'simulations corn farm1'!ER128*'simulations corn farm1'!ER140,"")</f>
        <v>0</v>
      </c>
      <c r="ES80" s="25">
        <f>+IFERROR('simulations corn farm1'!$L$64*'simulations corn farm1'!ES126*'simulations corn farm1'!ES128*'simulations corn farm1'!ES140,"")</f>
        <v>0</v>
      </c>
      <c r="ET80" s="25">
        <f>+IFERROR('simulations corn farm1'!$L$64*'simulations corn farm1'!ET126*'simulations corn farm1'!ET128*'simulations corn farm1'!ET140,"")</f>
        <v>0</v>
      </c>
      <c r="EU80" s="25">
        <f>+IFERROR('simulations corn farm1'!$L$64*'simulations corn farm1'!EU126*'simulations corn farm1'!EU128*'simulations corn farm1'!EU140,"")</f>
        <v>0</v>
      </c>
      <c r="EV80" s="25">
        <f>+IFERROR('simulations corn farm1'!$L$64*'simulations corn farm1'!EV126*'simulations corn farm1'!EV128*'simulations corn farm1'!EV140,"")</f>
        <v>0</v>
      </c>
      <c r="EW80" s="25">
        <f>+IFERROR('simulations corn farm1'!$L$64*'simulations corn farm1'!EW126*'simulations corn farm1'!EW128*'simulations corn farm1'!EW140,"")</f>
        <v>0</v>
      </c>
      <c r="EX80" s="25">
        <f>+IFERROR('simulations corn farm1'!$L$64*'simulations corn farm1'!EX126*'simulations corn farm1'!EX128*'simulations corn farm1'!EX140,"")</f>
        <v>0</v>
      </c>
      <c r="EY80" s="25">
        <f>+IFERROR('simulations corn farm1'!$L$64*'simulations corn farm1'!EY126*'simulations corn farm1'!EY128*'simulations corn farm1'!EY140,"")</f>
        <v>0</v>
      </c>
      <c r="EZ80" s="25">
        <f>+IFERROR('simulations corn farm1'!$L$64*'simulations corn farm1'!EZ126*'simulations corn farm1'!EZ128*'simulations corn farm1'!EZ140,"")</f>
        <v>0</v>
      </c>
      <c r="FA80" s="25">
        <f>+IFERROR('simulations corn farm1'!$L$64*'simulations corn farm1'!FA126*'simulations corn farm1'!FA128*'simulations corn farm1'!FA140,"")</f>
        <v>0</v>
      </c>
      <c r="FB80" s="25">
        <f>+IFERROR('simulations corn farm1'!$L$64*'simulations corn farm1'!FB126*'simulations corn farm1'!FB128*'simulations corn farm1'!FB140,"")</f>
        <v>0</v>
      </c>
      <c r="FC80" s="25">
        <f>+IFERROR('simulations corn farm1'!$L$64*'simulations corn farm1'!FC126*'simulations corn farm1'!FC128*'simulations corn farm1'!FC140,"")</f>
        <v>0</v>
      </c>
      <c r="FD80" s="25">
        <f>+IFERROR('simulations corn farm1'!$L$64*'simulations corn farm1'!FD126*'simulations corn farm1'!FD128*'simulations corn farm1'!FD140,"")</f>
        <v>0</v>
      </c>
      <c r="FE80" s="25">
        <f>+IFERROR('simulations corn farm1'!$L$64*'simulations corn farm1'!FE126*'simulations corn farm1'!FE128*'simulations corn farm1'!FE140,"")</f>
        <v>0</v>
      </c>
      <c r="FF80" s="25">
        <f>+IFERROR('simulations corn farm1'!$L$64*'simulations corn farm1'!FF126*'simulations corn farm1'!FF128*'simulations corn farm1'!FF140,"")</f>
        <v>0</v>
      </c>
      <c r="FG80" s="25">
        <f>+IFERROR('simulations corn farm1'!$L$64*'simulations corn farm1'!FG126*'simulations corn farm1'!FG128*'simulations corn farm1'!FG140,"")</f>
        <v>0</v>
      </c>
      <c r="FH80" s="25">
        <f>+IFERROR('simulations corn farm1'!$L$64*'simulations corn farm1'!FH126*'simulations corn farm1'!FH128*'simulations corn farm1'!FH140,"")</f>
        <v>0</v>
      </c>
      <c r="FI80" s="25">
        <f>+IFERROR('simulations corn farm1'!$L$64*'simulations corn farm1'!FI126*'simulations corn farm1'!FI128*'simulations corn farm1'!FI140,"")</f>
        <v>0</v>
      </c>
      <c r="FJ80" s="25">
        <f>+IFERROR('simulations corn farm1'!$L$64*'simulations corn farm1'!FJ126*'simulations corn farm1'!FJ128*'simulations corn farm1'!FJ140,"")</f>
        <v>0</v>
      </c>
      <c r="FK80" s="25">
        <f>+IFERROR('simulations corn farm1'!$L$64*'simulations corn farm1'!FK126*'simulations corn farm1'!FK128*'simulations corn farm1'!FK140,"")</f>
        <v>0</v>
      </c>
      <c r="FL80" s="25">
        <f>+IFERROR('simulations corn farm1'!$L$64*'simulations corn farm1'!FL126*'simulations corn farm1'!FL128*'simulations corn farm1'!FL140,"")</f>
        <v>0</v>
      </c>
      <c r="FM80" s="25">
        <f>+IFERROR('simulations corn farm1'!$L$64*'simulations corn farm1'!FM126*'simulations corn farm1'!FM128*'simulations corn farm1'!FM140,"")</f>
        <v>0</v>
      </c>
      <c r="FN80" s="25">
        <f>+IFERROR('simulations corn farm1'!$L$64*'simulations corn farm1'!FN126*'simulations corn farm1'!FN128*'simulations corn farm1'!FN140,"")</f>
        <v>0</v>
      </c>
      <c r="FO80" s="25">
        <f>+IFERROR('simulations corn farm1'!$L$64*'simulations corn farm1'!FO126*'simulations corn farm1'!FO128*'simulations corn farm1'!FO140,"")</f>
        <v>0</v>
      </c>
      <c r="FP80" s="25">
        <f>+IFERROR('simulations corn farm1'!$L$64*'simulations corn farm1'!FP126*'simulations corn farm1'!FP128*'simulations corn farm1'!FP140,"")</f>
        <v>0</v>
      </c>
      <c r="FQ80" s="25">
        <f>+IFERROR('simulations corn farm1'!$L$64*'simulations corn farm1'!FQ126*'simulations corn farm1'!FQ128*'simulations corn farm1'!FQ140,"")</f>
        <v>0</v>
      </c>
      <c r="FR80" s="25">
        <f>+IFERROR('simulations corn farm1'!$L$64*'simulations corn farm1'!FR126*'simulations corn farm1'!FR128*'simulations corn farm1'!FR140,"")</f>
        <v>0</v>
      </c>
      <c r="FS80" s="25">
        <f>+IFERROR('simulations corn farm1'!$L$64*'simulations corn farm1'!FS126*'simulations corn farm1'!FS128*'simulations corn farm1'!FS140,"")</f>
        <v>0</v>
      </c>
      <c r="FT80" s="25">
        <f>+IFERROR('simulations corn farm1'!$L$64*'simulations corn farm1'!FT126*'simulations corn farm1'!FT128*'simulations corn farm1'!FT140,"")</f>
        <v>0</v>
      </c>
      <c r="FU80" s="25">
        <f>+IFERROR('simulations corn farm1'!$L$64*'simulations corn farm1'!FU126*'simulations corn farm1'!FU128*'simulations corn farm1'!FU140,"")</f>
        <v>0</v>
      </c>
      <c r="FV80" s="25">
        <f>+IFERROR('simulations corn farm1'!$L$64*'simulations corn farm1'!FV126*'simulations corn farm1'!FV128*'simulations corn farm1'!FV140,"")</f>
        <v>0</v>
      </c>
      <c r="FW80" s="25">
        <f>+IFERROR('simulations corn farm1'!$L$64*'simulations corn farm1'!FW126*'simulations corn farm1'!FW128*'simulations corn farm1'!FW140,"")</f>
        <v>0</v>
      </c>
      <c r="FX80" s="25">
        <f>+IFERROR('simulations corn farm1'!$L$64*'simulations corn farm1'!FX126*'simulations corn farm1'!FX128*'simulations corn farm1'!FX140,"")</f>
        <v>0</v>
      </c>
      <c r="FY80" s="25">
        <f>+IFERROR('simulations corn farm1'!$L$64*'simulations corn farm1'!FY126*'simulations corn farm1'!FY128*'simulations corn farm1'!FY140,"")</f>
        <v>0</v>
      </c>
      <c r="FZ80" s="25">
        <f>+IFERROR('simulations corn farm1'!$L$64*'simulations corn farm1'!FZ126*'simulations corn farm1'!FZ128*'simulations corn farm1'!FZ140,"")</f>
        <v>0</v>
      </c>
      <c r="GA80" s="25">
        <f>+IFERROR('simulations corn farm1'!$L$64*'simulations corn farm1'!GA126*'simulations corn farm1'!GA128*'simulations corn farm1'!GA140,"")</f>
        <v>0</v>
      </c>
      <c r="GB80" s="25">
        <f>+IFERROR('simulations corn farm1'!$L$64*'simulations corn farm1'!GB126*'simulations corn farm1'!GB128*'simulations corn farm1'!GB140,"")</f>
        <v>0</v>
      </c>
      <c r="GC80" s="25">
        <f>+IFERROR('simulations corn farm1'!$L$64*'simulations corn farm1'!GC126*'simulations corn farm1'!GC128*'simulations corn farm1'!GC140,"")</f>
        <v>0</v>
      </c>
      <c r="GD80" s="25">
        <f>+IFERROR('simulations corn farm1'!$L$64*'simulations corn farm1'!GD126*'simulations corn farm1'!GD128*'simulations corn farm1'!GD140,"")</f>
        <v>0</v>
      </c>
      <c r="GE80" s="25">
        <f>+IFERROR('simulations corn farm1'!$L$64*'simulations corn farm1'!GE126*'simulations corn farm1'!GE128*'simulations corn farm1'!GE140,"")</f>
        <v>0</v>
      </c>
      <c r="GF80" s="25">
        <f>+IFERROR('simulations corn farm1'!$L$64*'simulations corn farm1'!GF126*'simulations corn farm1'!GF128*'simulations corn farm1'!GF140,"")</f>
        <v>0</v>
      </c>
      <c r="GG80" s="25">
        <f>+IFERROR('simulations corn farm1'!$L$64*'simulations corn farm1'!GG126*'simulations corn farm1'!GG128*'simulations corn farm1'!GG140,"")</f>
        <v>0</v>
      </c>
      <c r="GH80" s="25">
        <f>+IFERROR('simulations corn farm1'!$L$64*'simulations corn farm1'!GH126*'simulations corn farm1'!GH128*'simulations corn farm1'!GH140,"")</f>
        <v>0</v>
      </c>
      <c r="GI80" s="25">
        <f>+IFERROR('simulations corn farm1'!$L$64*'simulations corn farm1'!GI126*'simulations corn farm1'!GI128*'simulations corn farm1'!GI140,"")</f>
        <v>0</v>
      </c>
      <c r="GJ80" s="25">
        <f>+IFERROR('simulations corn farm1'!$L$64*'simulations corn farm1'!GJ126*'simulations corn farm1'!GJ128*'simulations corn farm1'!GJ140,"")</f>
        <v>0</v>
      </c>
      <c r="GK80" s="25">
        <f>+IFERROR('simulations corn farm1'!$L$64*'simulations corn farm1'!GK126*'simulations corn farm1'!GK128*'simulations corn farm1'!GK140,"")</f>
        <v>0</v>
      </c>
      <c r="GL80" s="25">
        <f>+IFERROR('simulations corn farm1'!$L$64*'simulations corn farm1'!GL126*'simulations corn farm1'!GL128*'simulations corn farm1'!GL140,"")</f>
        <v>0</v>
      </c>
      <c r="GM80" s="25">
        <f>+IFERROR('simulations corn farm1'!$L$64*'simulations corn farm1'!GM126*'simulations corn farm1'!GM128*'simulations corn farm1'!GM140,"")</f>
        <v>0</v>
      </c>
      <c r="GN80" s="25">
        <f>+IFERROR('simulations corn farm1'!$L$64*'simulations corn farm1'!GN126*'simulations corn farm1'!GN128*'simulations corn farm1'!GN140,"")</f>
        <v>0</v>
      </c>
      <c r="GO80" s="25">
        <f>+IFERROR('simulations corn farm1'!$L$64*'simulations corn farm1'!GO126*'simulations corn farm1'!GO128*'simulations corn farm1'!GO140,"")</f>
        <v>0</v>
      </c>
      <c r="GP80" s="25">
        <f>+IFERROR('simulations corn farm1'!$L$64*'simulations corn farm1'!GP126*'simulations corn farm1'!GP128*'simulations corn farm1'!GP140,"")</f>
        <v>0</v>
      </c>
      <c r="GQ80" s="25">
        <f>+IFERROR('simulations corn farm1'!$L$64*'simulations corn farm1'!GQ126*'simulations corn farm1'!GQ128*'simulations corn farm1'!GQ140,"")</f>
        <v>0</v>
      </c>
      <c r="GR80" s="25">
        <f>+IFERROR('simulations corn farm1'!$L$64*'simulations corn farm1'!GR126*'simulations corn farm1'!GR128*'simulations corn farm1'!GR140,"")</f>
        <v>0</v>
      </c>
      <c r="GS80" s="25">
        <f>+IFERROR('simulations corn farm1'!$L$64*'simulations corn farm1'!GS126*'simulations corn farm1'!GS128*'simulations corn farm1'!GS140,"")</f>
        <v>0</v>
      </c>
      <c r="GT80" s="25">
        <f>+IFERROR('simulations corn farm1'!$L$64*'simulations corn farm1'!GT126*'simulations corn farm1'!GT128*'simulations corn farm1'!GT140,"")</f>
        <v>0</v>
      </c>
      <c r="GU80" s="25">
        <f>+IFERROR('simulations corn farm1'!$L$64*'simulations corn farm1'!GU126*'simulations corn farm1'!GU128*'simulations corn farm1'!GU140,"")</f>
        <v>0</v>
      </c>
      <c r="GV80" s="25">
        <f>+IFERROR('simulations corn farm1'!$L$64*'simulations corn farm1'!GV126*'simulations corn farm1'!GV128*'simulations corn farm1'!GV140,"")</f>
        <v>0</v>
      </c>
      <c r="GW80" s="25">
        <f>+IFERROR('simulations corn farm1'!$L$64*'simulations corn farm1'!GW126*'simulations corn farm1'!GW128*'simulations corn farm1'!GW140,"")</f>
        <v>0</v>
      </c>
      <c r="GX80" s="25">
        <f>+IFERROR('simulations corn farm1'!$L$64*'simulations corn farm1'!GX126*'simulations corn farm1'!GX128*'simulations corn farm1'!GX140,"")</f>
        <v>0</v>
      </c>
      <c r="GY80" s="25">
        <f>+IFERROR('simulations corn farm1'!$L$64*'simulations corn farm1'!GY126*'simulations corn farm1'!GY128*'simulations corn farm1'!GY140,"")</f>
        <v>0</v>
      </c>
      <c r="GZ80" s="25">
        <f>+IFERROR('simulations corn farm1'!$L$64*'simulations corn farm1'!GZ126*'simulations corn farm1'!GZ128*'simulations corn farm1'!GZ140,"")</f>
        <v>0</v>
      </c>
      <c r="HA80" s="25">
        <f>+IFERROR('simulations corn farm1'!$L$64*'simulations corn farm1'!HA126*'simulations corn farm1'!HA128*'simulations corn farm1'!HA140,"")</f>
        <v>0</v>
      </c>
      <c r="HB80" s="25">
        <f>+IFERROR('simulations corn farm1'!$L$64*'simulations corn farm1'!HB126*'simulations corn farm1'!HB128*'simulations corn farm1'!HB140,"")</f>
        <v>0</v>
      </c>
      <c r="HC80" s="25">
        <f>+IFERROR('simulations corn farm1'!$L$64*'simulations corn farm1'!HC126*'simulations corn farm1'!HC128*'simulations corn farm1'!HC140,"")</f>
        <v>0</v>
      </c>
      <c r="HD80" s="25">
        <f>+IFERROR('simulations corn farm1'!$L$64*'simulations corn farm1'!HD126*'simulations corn farm1'!HD128*'simulations corn farm1'!HD140,"")</f>
        <v>0</v>
      </c>
      <c r="HE80" s="25">
        <f>+IFERROR('simulations corn farm1'!$L$64*'simulations corn farm1'!HE126*'simulations corn farm1'!HE128*'simulations corn farm1'!HE140,"")</f>
        <v>0</v>
      </c>
      <c r="HF80" s="25">
        <f>+IFERROR('simulations corn farm1'!$L$64*'simulations corn farm1'!HF126*'simulations corn farm1'!HF128*'simulations corn farm1'!HF140,"")</f>
        <v>0</v>
      </c>
      <c r="HG80" s="25">
        <f>+IFERROR('simulations corn farm1'!$L$64*'simulations corn farm1'!HG126*'simulations corn farm1'!HG128*'simulations corn farm1'!HG140,"")</f>
        <v>0</v>
      </c>
      <c r="HH80" s="25">
        <f>+IFERROR('simulations corn farm1'!$L$64*'simulations corn farm1'!HH126*'simulations corn farm1'!HH128*'simulations corn farm1'!HH140,"")</f>
        <v>0</v>
      </c>
      <c r="HI80" s="25">
        <f>+IFERROR('simulations corn farm1'!$L$64*'simulations corn farm1'!HI126*'simulations corn farm1'!HI128*'simulations corn farm1'!HI140,"")</f>
        <v>0</v>
      </c>
      <c r="HJ80" s="25">
        <f>+IFERROR('simulations corn farm1'!$L$64*'simulations corn farm1'!HJ126*'simulations corn farm1'!HJ128*'simulations corn farm1'!HJ140,"")</f>
        <v>0</v>
      </c>
      <c r="HK80" s="25">
        <f>+IFERROR('simulations corn farm1'!$L$64*'simulations corn farm1'!HK126*'simulations corn farm1'!HK128*'simulations corn farm1'!HK140,"")</f>
        <v>0</v>
      </c>
      <c r="HL80" s="25">
        <f>+IFERROR('simulations corn farm1'!$L$64*'simulations corn farm1'!HL126*'simulations corn farm1'!HL128*'simulations corn farm1'!HL140,"")</f>
        <v>0</v>
      </c>
      <c r="HM80" s="25">
        <f>+IFERROR('simulations corn farm1'!$L$64*'simulations corn farm1'!HM126*'simulations corn farm1'!HM128*'simulations corn farm1'!HM140,"")</f>
        <v>0</v>
      </c>
      <c r="HN80" s="25">
        <f>+IFERROR('simulations corn farm1'!$L$64*'simulations corn farm1'!HN126*'simulations corn farm1'!HN128*'simulations corn farm1'!HN140,"")</f>
        <v>0</v>
      </c>
      <c r="HO80" s="25">
        <f>+IFERROR('simulations corn farm1'!$L$64*'simulations corn farm1'!HO126*'simulations corn farm1'!HO128*'simulations corn farm1'!HO140,"")</f>
        <v>0</v>
      </c>
      <c r="HP80" s="25">
        <f>+IFERROR('simulations corn farm1'!$L$64*'simulations corn farm1'!HP126*'simulations corn farm1'!HP128*'simulations corn farm1'!HP140,"")</f>
        <v>0</v>
      </c>
      <c r="HQ80" s="25">
        <f>+IFERROR('simulations corn farm1'!$L$64*'simulations corn farm1'!HQ126*'simulations corn farm1'!HQ128*'simulations corn farm1'!HQ140,"")</f>
        <v>0</v>
      </c>
      <c r="HR80" s="25">
        <f>+IFERROR('simulations corn farm1'!$L$64*'simulations corn farm1'!HR126*'simulations corn farm1'!HR128*'simulations corn farm1'!HR140,"")</f>
        <v>0</v>
      </c>
      <c r="HS80" s="25">
        <f>+IFERROR('simulations corn farm1'!$L$64*'simulations corn farm1'!HS126*'simulations corn farm1'!HS128*'simulations corn farm1'!HS140,"")</f>
        <v>0</v>
      </c>
      <c r="HT80" s="25">
        <f>+IFERROR('simulations corn farm1'!$L$64*'simulations corn farm1'!HT126*'simulations corn farm1'!HT128*'simulations corn farm1'!HT140,"")</f>
        <v>0</v>
      </c>
      <c r="HU80" s="25">
        <f>+IFERROR('simulations corn farm1'!$L$64*'simulations corn farm1'!HU126*'simulations corn farm1'!HU128*'simulations corn farm1'!HU140,"")</f>
        <v>0</v>
      </c>
      <c r="HV80" s="25">
        <f>+IFERROR('simulations corn farm1'!$L$64*'simulations corn farm1'!HV126*'simulations corn farm1'!HV128*'simulations corn farm1'!HV140,"")</f>
        <v>0</v>
      </c>
      <c r="HW80" s="25">
        <f>+IFERROR('simulations corn farm1'!$L$64*'simulations corn farm1'!HW126*'simulations corn farm1'!HW128*'simulations corn farm1'!HW140,"")</f>
        <v>0</v>
      </c>
      <c r="HX80" s="25">
        <f>+IFERROR('simulations corn farm1'!$L$64*'simulations corn farm1'!HX126*'simulations corn farm1'!HX128*'simulations corn farm1'!HX140,"")</f>
        <v>0</v>
      </c>
      <c r="HY80" s="25">
        <f>+IFERROR('simulations corn farm1'!$L$64*'simulations corn farm1'!HY126*'simulations corn farm1'!HY128*'simulations corn farm1'!HY140,"")</f>
        <v>0</v>
      </c>
      <c r="HZ80" s="25">
        <f>+IFERROR('simulations corn farm1'!$L$64*'simulations corn farm1'!HZ126*'simulations corn farm1'!HZ128*'simulations corn farm1'!HZ140,"")</f>
        <v>0</v>
      </c>
      <c r="IA80" s="25">
        <f>+IFERROR('simulations corn farm1'!$L$64*'simulations corn farm1'!IA126*'simulations corn farm1'!IA128*'simulations corn farm1'!IA140,"")</f>
        <v>0</v>
      </c>
      <c r="IB80" s="25">
        <f>+IFERROR('simulations corn farm1'!$L$64*'simulations corn farm1'!IB126*'simulations corn farm1'!IB128*'simulations corn farm1'!IB140,"")</f>
        <v>0</v>
      </c>
      <c r="IC80" s="25">
        <f>+IFERROR('simulations corn farm1'!$L$64*'simulations corn farm1'!IC126*'simulations corn farm1'!IC128*'simulations corn farm1'!IC140,"")</f>
        <v>0</v>
      </c>
      <c r="ID80" s="25">
        <f>+IFERROR('simulations corn farm1'!$L$64*'simulations corn farm1'!ID126*'simulations corn farm1'!ID128*'simulations corn farm1'!ID140,"")</f>
        <v>0</v>
      </c>
      <c r="IE80" s="25">
        <f>+IFERROR('simulations corn farm1'!$L$64*'simulations corn farm1'!IE126*'simulations corn farm1'!IE128*'simulations corn farm1'!IE140,"")</f>
        <v>0</v>
      </c>
      <c r="IF80" s="25">
        <f>+IFERROR('simulations corn farm1'!$L$64*'simulations corn farm1'!IF126*'simulations corn farm1'!IF128*'simulations corn farm1'!IF140,"")</f>
        <v>0</v>
      </c>
      <c r="IG80" s="25">
        <f>+IFERROR('simulations corn farm1'!$L$64*'simulations corn farm1'!IG126*'simulations corn farm1'!IG128*'simulations corn farm1'!IG140,"")</f>
        <v>0</v>
      </c>
      <c r="IH80" s="25">
        <f>+IFERROR('simulations corn farm1'!$L$64*'simulations corn farm1'!IH126*'simulations corn farm1'!IH128*'simulations corn farm1'!IH140,"")</f>
        <v>0</v>
      </c>
      <c r="II80" s="25">
        <f>+IFERROR('simulations corn farm1'!$L$64*'simulations corn farm1'!II126*'simulations corn farm1'!II128*'simulations corn farm1'!II140,"")</f>
        <v>0</v>
      </c>
      <c r="IJ80" s="25">
        <f>+IFERROR('simulations corn farm1'!$L$64*'simulations corn farm1'!IJ126*'simulations corn farm1'!IJ128*'simulations corn farm1'!IJ140,"")</f>
        <v>0</v>
      </c>
      <c r="IK80" s="25">
        <f>+IFERROR('simulations corn farm1'!$L$64*'simulations corn farm1'!IK126*'simulations corn farm1'!IK128*'simulations corn farm1'!IK140,"")</f>
        <v>0</v>
      </c>
      <c r="IL80" s="25">
        <f>+IFERROR('simulations corn farm1'!$L$64*'simulations corn farm1'!IL126*'simulations corn farm1'!IL128*'simulations corn farm1'!IL140,"")</f>
        <v>0</v>
      </c>
      <c r="IM80" s="25">
        <f>+IFERROR('simulations corn farm1'!$L$64*'simulations corn farm1'!IM126*'simulations corn farm1'!IM128*'simulations corn farm1'!IM140,"")</f>
        <v>0</v>
      </c>
      <c r="IN80" s="25">
        <f>+IFERROR('simulations corn farm1'!$L$64*'simulations corn farm1'!IN126*'simulations corn farm1'!IN128*'simulations corn farm1'!IN140,"")</f>
        <v>0</v>
      </c>
      <c r="IO80" s="25">
        <f>+IFERROR('simulations corn farm1'!$L$64*'simulations corn farm1'!IO126*'simulations corn farm1'!IO128*'simulations corn farm1'!IO140,"")</f>
        <v>0</v>
      </c>
      <c r="IP80" s="25">
        <f>+IFERROR('simulations corn farm1'!$L$64*'simulations corn farm1'!IP126*'simulations corn farm1'!IP128*'simulations corn farm1'!IP140,"")</f>
        <v>0</v>
      </c>
      <c r="IQ80" s="25">
        <f>+IFERROR('simulations corn farm1'!$L$64*'simulations corn farm1'!IQ126*'simulations corn farm1'!IQ128*'simulations corn farm1'!IQ140,"")</f>
        <v>0</v>
      </c>
      <c r="IR80" s="25">
        <f>+IFERROR('simulations corn farm1'!$L$64*'simulations corn farm1'!IR126*'simulations corn farm1'!IR128*'simulations corn farm1'!IR140,"")</f>
        <v>0</v>
      </c>
      <c r="IS80" s="25">
        <f>+IFERROR('simulations corn farm1'!$L$64*'simulations corn farm1'!IS126*'simulations corn farm1'!IS128*'simulations corn farm1'!IS140,"")</f>
        <v>0</v>
      </c>
      <c r="IT80" s="25">
        <f>+IFERROR('simulations corn farm1'!$L$64*'simulations corn farm1'!IT126*'simulations corn farm1'!IT128*'simulations corn farm1'!IT140,"")</f>
        <v>0</v>
      </c>
      <c r="IU80" s="25">
        <f>+IFERROR('simulations corn farm1'!$L$64*'simulations corn farm1'!IU126*'simulations corn farm1'!IU128*'simulations corn farm1'!IU140,"")</f>
        <v>0</v>
      </c>
      <c r="IV80" s="25">
        <f>+IFERROR('simulations corn farm1'!$L$64*'simulations corn farm1'!IV126*'simulations corn farm1'!IV128*'simulations corn farm1'!IV140,"")</f>
        <v>0</v>
      </c>
      <c r="IW80" s="25">
        <f>+IFERROR('simulations corn farm1'!$L$64*'simulations corn farm1'!IW126*'simulations corn farm1'!IW128*'simulations corn farm1'!IW140,"")</f>
        <v>0</v>
      </c>
      <c r="IX80" s="25">
        <f>+IFERROR('simulations corn farm1'!$L$64*'simulations corn farm1'!IX126*'simulations corn farm1'!IX128*'simulations corn farm1'!IX140,"")</f>
        <v>0</v>
      </c>
      <c r="IY80" s="25">
        <f>+IFERROR('simulations corn farm1'!$L$64*'simulations corn farm1'!IY126*'simulations corn farm1'!IY128*'simulations corn farm1'!IY140,"")</f>
        <v>0</v>
      </c>
      <c r="IZ80" s="25">
        <f>+IFERROR('simulations corn farm1'!$L$64*'simulations corn farm1'!IZ126*'simulations corn farm1'!IZ128*'simulations corn farm1'!IZ140,"")</f>
        <v>0</v>
      </c>
      <c r="JA80" s="25">
        <f>+IFERROR('simulations corn farm1'!$L$64*'simulations corn farm1'!JA126*'simulations corn farm1'!JA128*'simulations corn farm1'!JA140,"")</f>
        <v>0</v>
      </c>
      <c r="JB80" s="25">
        <f>+IFERROR('simulations corn farm1'!$L$64*'simulations corn farm1'!JB126*'simulations corn farm1'!JB128*'simulations corn farm1'!JB140,"")</f>
        <v>0</v>
      </c>
      <c r="JC80" s="25">
        <f>+IFERROR('simulations corn farm1'!$L$64*'simulations corn farm1'!JC126*'simulations corn farm1'!JC128*'simulations corn farm1'!JC140,"")</f>
        <v>0</v>
      </c>
      <c r="JD80" s="25">
        <f>+IFERROR('simulations corn farm1'!$L$64*'simulations corn farm1'!JD126*'simulations corn farm1'!JD128*'simulations corn farm1'!JD140,"")</f>
        <v>0</v>
      </c>
      <c r="JE80" s="25">
        <f>+IFERROR('simulations corn farm1'!$L$64*'simulations corn farm1'!JE126*'simulations corn farm1'!JE128*'simulations corn farm1'!JE140,"")</f>
        <v>0</v>
      </c>
      <c r="JF80" s="25">
        <f>+IFERROR('simulations corn farm1'!$L$64*'simulations corn farm1'!JF126*'simulations corn farm1'!JF128*'simulations corn farm1'!JF140,"")</f>
        <v>0</v>
      </c>
      <c r="JG80" s="25">
        <f>+IFERROR('simulations corn farm1'!$L$64*'simulations corn farm1'!JG126*'simulations corn farm1'!JG128*'simulations corn farm1'!JG140,"")</f>
        <v>0</v>
      </c>
      <c r="JH80" s="25">
        <f>+IFERROR('simulations corn farm1'!$L$64*'simulations corn farm1'!JH126*'simulations corn farm1'!JH128*'simulations corn farm1'!JH140,"")</f>
        <v>0</v>
      </c>
      <c r="JI80" s="25">
        <f>+IFERROR('simulations corn farm1'!$L$64*'simulations corn farm1'!JI126*'simulations corn farm1'!JI128*'simulations corn farm1'!JI140,"")</f>
        <v>0</v>
      </c>
      <c r="JJ80" s="25">
        <f>+IFERROR('simulations corn farm1'!$L$64*'simulations corn farm1'!JJ126*'simulations corn farm1'!JJ128*'simulations corn farm1'!JJ140,"")</f>
        <v>0</v>
      </c>
      <c r="JK80" s="25">
        <f>+IFERROR('simulations corn farm1'!$L$64*'simulations corn farm1'!JK126*'simulations corn farm1'!JK128*'simulations corn farm1'!JK140,"")</f>
        <v>0</v>
      </c>
      <c r="JL80" s="25">
        <f>+IFERROR('simulations corn farm1'!$L$64*'simulations corn farm1'!JL126*'simulations corn farm1'!JL128*'simulations corn farm1'!JL140,"")</f>
        <v>0</v>
      </c>
      <c r="JM80" s="25">
        <f>+IFERROR('simulations corn farm1'!$L$64*'simulations corn farm1'!JM126*'simulations corn farm1'!JM128*'simulations corn farm1'!JM140,"")</f>
        <v>0</v>
      </c>
      <c r="JN80" s="25">
        <f>+IFERROR('simulations corn farm1'!$L$64*'simulations corn farm1'!JN126*'simulations corn farm1'!JN128*'simulations corn farm1'!JN140,"")</f>
        <v>0</v>
      </c>
      <c r="JO80" s="25">
        <f>+IFERROR('simulations corn farm1'!$L$64*'simulations corn farm1'!JO126*'simulations corn farm1'!JO128*'simulations corn farm1'!JO140,"")</f>
        <v>0</v>
      </c>
      <c r="JP80" s="25">
        <f>+IFERROR('simulations corn farm1'!$L$64*'simulations corn farm1'!JP126*'simulations corn farm1'!JP128*'simulations corn farm1'!JP140,"")</f>
        <v>0</v>
      </c>
      <c r="JQ80" s="25">
        <f>+IFERROR('simulations corn farm1'!$L$64*'simulations corn farm1'!JQ126*'simulations corn farm1'!JQ128*'simulations corn farm1'!JQ140,"")</f>
        <v>0</v>
      </c>
      <c r="JR80" s="25">
        <f>+IFERROR('simulations corn farm1'!$L$64*'simulations corn farm1'!JR126*'simulations corn farm1'!JR128*'simulations corn farm1'!JR140,"")</f>
        <v>0</v>
      </c>
      <c r="JS80" s="25">
        <f>+IFERROR('simulations corn farm1'!$L$64*'simulations corn farm1'!JS126*'simulations corn farm1'!JS128*'simulations corn farm1'!JS140,"")</f>
        <v>0</v>
      </c>
      <c r="JT80" s="25">
        <f>+IFERROR('simulations corn farm1'!$L$64*'simulations corn farm1'!JT126*'simulations corn farm1'!JT128*'simulations corn farm1'!JT140,"")</f>
        <v>0</v>
      </c>
      <c r="JU80" s="25">
        <f>+IFERROR('simulations corn farm1'!$L$64*'simulations corn farm1'!JU126*'simulations corn farm1'!JU128*'simulations corn farm1'!JU140,"")</f>
        <v>0</v>
      </c>
      <c r="JV80" s="25">
        <f>+IFERROR('simulations corn farm1'!$L$64*'simulations corn farm1'!JV126*'simulations corn farm1'!JV128*'simulations corn farm1'!JV140,"")</f>
        <v>0</v>
      </c>
      <c r="JW80" s="25">
        <f>+IFERROR('simulations corn farm1'!$L$64*'simulations corn farm1'!JW126*'simulations corn farm1'!JW128*'simulations corn farm1'!JW140,"")</f>
        <v>0</v>
      </c>
      <c r="JX80" s="25">
        <f>+IFERROR('simulations corn farm1'!$L$64*'simulations corn farm1'!JX126*'simulations corn farm1'!JX128*'simulations corn farm1'!JX140,"")</f>
        <v>0</v>
      </c>
      <c r="JY80" s="25">
        <f>+IFERROR('simulations corn farm1'!$L$64*'simulations corn farm1'!JY126*'simulations corn farm1'!JY128*'simulations corn farm1'!JY140,"")</f>
        <v>0</v>
      </c>
      <c r="JZ80" s="25">
        <f>+IFERROR('simulations corn farm1'!$L$64*'simulations corn farm1'!JZ126*'simulations corn farm1'!JZ128*'simulations corn farm1'!JZ140,"")</f>
        <v>0</v>
      </c>
      <c r="KA80" s="25">
        <f>+IFERROR('simulations corn farm1'!$L$64*'simulations corn farm1'!KA126*'simulations corn farm1'!KA128*'simulations corn farm1'!KA140,"")</f>
        <v>0</v>
      </c>
      <c r="KB80" s="25">
        <f>+IFERROR('simulations corn farm1'!$L$64*'simulations corn farm1'!KB126*'simulations corn farm1'!KB128*'simulations corn farm1'!KB140,"")</f>
        <v>0</v>
      </c>
      <c r="KC80" s="25">
        <f>+IFERROR('simulations corn farm1'!$L$64*'simulations corn farm1'!KC126*'simulations corn farm1'!KC128*'simulations corn farm1'!KC140,"")</f>
        <v>0</v>
      </c>
      <c r="KD80" s="25">
        <f>+IFERROR('simulations corn farm1'!$L$64*'simulations corn farm1'!KD126*'simulations corn farm1'!KD128*'simulations corn farm1'!KD140,"")</f>
        <v>0</v>
      </c>
      <c r="KE80" s="25">
        <f>+IFERROR('simulations corn farm1'!$L$64*'simulations corn farm1'!KE126*'simulations corn farm1'!KE128*'simulations corn farm1'!KE140,"")</f>
        <v>0</v>
      </c>
      <c r="KF80" s="25">
        <f>+IFERROR('simulations corn farm1'!$L$64*'simulations corn farm1'!KF126*'simulations corn farm1'!KF128*'simulations corn farm1'!KF140,"")</f>
        <v>0</v>
      </c>
      <c r="KG80" s="25">
        <f>+IFERROR('simulations corn farm1'!$L$64*'simulations corn farm1'!KG126*'simulations corn farm1'!KG128*'simulations corn farm1'!KG140,"")</f>
        <v>0</v>
      </c>
      <c r="KH80" s="25">
        <f>+IFERROR('simulations corn farm1'!$L$64*'simulations corn farm1'!KH126*'simulations corn farm1'!KH128*'simulations corn farm1'!KH140,"")</f>
        <v>0</v>
      </c>
      <c r="KI80" s="25">
        <f>+IFERROR('simulations corn farm1'!$L$64*'simulations corn farm1'!KI126*'simulations corn farm1'!KI128*'simulations corn farm1'!KI140,"")</f>
        <v>0</v>
      </c>
      <c r="KJ80" s="25">
        <f>+IFERROR('simulations corn farm1'!$L$64*'simulations corn farm1'!KJ126*'simulations corn farm1'!KJ128*'simulations corn farm1'!KJ140,"")</f>
        <v>0</v>
      </c>
      <c r="KK80" s="25">
        <f>+IFERROR('simulations corn farm1'!$L$64*'simulations corn farm1'!KK126*'simulations corn farm1'!KK128*'simulations corn farm1'!KK140,"")</f>
        <v>0</v>
      </c>
      <c r="KL80" s="25">
        <f>+IFERROR('simulations corn farm1'!$L$64*'simulations corn farm1'!KL126*'simulations corn farm1'!KL128*'simulations corn farm1'!KL140,"")</f>
        <v>0</v>
      </c>
      <c r="KM80" s="25">
        <f>+IFERROR('simulations corn farm1'!$L$64*'simulations corn farm1'!KM126*'simulations corn farm1'!KM128*'simulations corn farm1'!KM140,"")</f>
        <v>0</v>
      </c>
      <c r="KN80" s="25">
        <f>+IFERROR('simulations corn farm1'!$L$64*'simulations corn farm1'!KN126*'simulations corn farm1'!KN128*'simulations corn farm1'!KN140,"")</f>
        <v>0</v>
      </c>
      <c r="KO80" s="25">
        <f>+IFERROR('simulations corn farm1'!$L$64*'simulations corn farm1'!KO126*'simulations corn farm1'!KO128*'simulations corn farm1'!KO140,"")</f>
        <v>0</v>
      </c>
      <c r="KP80" s="25">
        <f>+IFERROR('simulations corn farm1'!$L$64*'simulations corn farm1'!KP126*'simulations corn farm1'!KP128*'simulations corn farm1'!KP140,"")</f>
        <v>0</v>
      </c>
      <c r="KQ80" s="25">
        <f>+IFERROR('simulations corn farm1'!$L$64*'simulations corn farm1'!KQ126*'simulations corn farm1'!KQ128*'simulations corn farm1'!KQ140,"")</f>
        <v>0</v>
      </c>
      <c r="KR80" s="25">
        <f>+IFERROR('simulations corn farm1'!$L$64*'simulations corn farm1'!KR126*'simulations corn farm1'!KR128*'simulations corn farm1'!KR140,"")</f>
        <v>0</v>
      </c>
      <c r="KS80" s="25">
        <f>+IFERROR('simulations corn farm1'!$L$64*'simulations corn farm1'!KS126*'simulations corn farm1'!KS128*'simulations corn farm1'!KS140,"")</f>
        <v>0</v>
      </c>
      <c r="KT80" s="25">
        <f>+IFERROR('simulations corn farm1'!$L$64*'simulations corn farm1'!KT126*'simulations corn farm1'!KT128*'simulations corn farm1'!KT140,"")</f>
        <v>0</v>
      </c>
      <c r="KU80" s="25">
        <f>+IFERROR('simulations corn farm1'!$L$64*'simulations corn farm1'!KU126*'simulations corn farm1'!KU128*'simulations corn farm1'!KU140,"")</f>
        <v>0</v>
      </c>
      <c r="KV80" s="25">
        <f>+IFERROR('simulations corn farm1'!$L$64*'simulations corn farm1'!KV126*'simulations corn farm1'!KV128*'simulations corn farm1'!KV140,"")</f>
        <v>0</v>
      </c>
      <c r="KW80" s="25">
        <f>+IFERROR('simulations corn farm1'!$L$64*'simulations corn farm1'!KW126*'simulations corn farm1'!KW128*'simulations corn farm1'!KW140,"")</f>
        <v>0</v>
      </c>
      <c r="KX80" s="25">
        <f>+IFERROR('simulations corn farm1'!$L$64*'simulations corn farm1'!KX126*'simulations corn farm1'!KX128*'simulations corn farm1'!KX140,"")</f>
        <v>0</v>
      </c>
      <c r="KY80" s="25">
        <f>+IFERROR('simulations corn farm1'!$L$64*'simulations corn farm1'!KY126*'simulations corn farm1'!KY128*'simulations corn farm1'!KY140,"")</f>
        <v>0</v>
      </c>
      <c r="KZ80" s="25">
        <f>+IFERROR('simulations corn farm1'!$L$64*'simulations corn farm1'!KZ126*'simulations corn farm1'!KZ128*'simulations corn farm1'!KZ140,"")</f>
        <v>0</v>
      </c>
      <c r="LA80" s="25">
        <f>+IFERROR('simulations corn farm1'!$L$64*'simulations corn farm1'!LA126*'simulations corn farm1'!LA128*'simulations corn farm1'!LA140,"")</f>
        <v>0</v>
      </c>
      <c r="LB80" s="25">
        <f>+IFERROR('simulations corn farm1'!$L$64*'simulations corn farm1'!LB126*'simulations corn farm1'!LB128*'simulations corn farm1'!LB140,"")</f>
        <v>0</v>
      </c>
      <c r="LC80" s="25">
        <f>+IFERROR('simulations corn farm1'!$L$64*'simulations corn farm1'!LC126*'simulations corn farm1'!LC128*'simulations corn farm1'!LC140,"")</f>
        <v>0</v>
      </c>
      <c r="LD80" s="25">
        <f>+IFERROR('simulations corn farm1'!$L$64*'simulations corn farm1'!LD126*'simulations corn farm1'!LD128*'simulations corn farm1'!LD140,"")</f>
        <v>0</v>
      </c>
      <c r="LE80" s="25">
        <f>+IFERROR('simulations corn farm1'!$L$64*'simulations corn farm1'!LE126*'simulations corn farm1'!LE128*'simulations corn farm1'!LE140,"")</f>
        <v>0</v>
      </c>
      <c r="LF80" s="25">
        <f>+IFERROR('simulations corn farm1'!$L$64*'simulations corn farm1'!LF126*'simulations corn farm1'!LF128*'simulations corn farm1'!LF140,"")</f>
        <v>0</v>
      </c>
      <c r="LG80" s="25">
        <f>+IFERROR('simulations corn farm1'!$L$64*'simulations corn farm1'!LG126*'simulations corn farm1'!LG128*'simulations corn farm1'!LG140,"")</f>
        <v>0</v>
      </c>
      <c r="LH80" s="25">
        <f>+IFERROR('simulations corn farm1'!$L$64*'simulations corn farm1'!LH126*'simulations corn farm1'!LH128*'simulations corn farm1'!LH140,"")</f>
        <v>0</v>
      </c>
      <c r="LI80" s="25">
        <f>+IFERROR('simulations corn farm1'!$L$64*'simulations corn farm1'!LI126*'simulations corn farm1'!LI128*'simulations corn farm1'!LI140,"")</f>
        <v>0</v>
      </c>
      <c r="LJ80" s="25">
        <f>+IFERROR('simulations corn farm1'!$L$64*'simulations corn farm1'!LJ126*'simulations corn farm1'!LJ128*'simulations corn farm1'!LJ140,"")</f>
        <v>0</v>
      </c>
      <c r="LK80" s="25">
        <f>+IFERROR('simulations corn farm1'!$L$64*'simulations corn farm1'!LK126*'simulations corn farm1'!LK128*'simulations corn farm1'!LK140,"")</f>
        <v>0</v>
      </c>
      <c r="LL80" s="25">
        <f>+IFERROR('simulations corn farm1'!$L$64*'simulations corn farm1'!LL126*'simulations corn farm1'!LL128*'simulations corn farm1'!LL140,"")</f>
        <v>0</v>
      </c>
      <c r="LM80" s="25">
        <f>+IFERROR('simulations corn farm1'!$L$64*'simulations corn farm1'!LM126*'simulations corn farm1'!LM128*'simulations corn farm1'!LM140,"")</f>
        <v>0</v>
      </c>
      <c r="LN80" s="25">
        <f>+IFERROR('simulations corn farm1'!$L$64*'simulations corn farm1'!LN126*'simulations corn farm1'!LN128*'simulations corn farm1'!LN140,"")</f>
        <v>0</v>
      </c>
      <c r="LO80" s="25">
        <f>+IFERROR('simulations corn farm1'!$L$64*'simulations corn farm1'!LO126*'simulations corn farm1'!LO128*'simulations corn farm1'!LO140,"")</f>
        <v>0</v>
      </c>
      <c r="LP80" s="25">
        <f>+IFERROR('simulations corn farm1'!$L$64*'simulations corn farm1'!LP126*'simulations corn farm1'!LP128*'simulations corn farm1'!LP140,"")</f>
        <v>0</v>
      </c>
      <c r="LQ80" s="25">
        <f>+IFERROR('simulations corn farm1'!$L$64*'simulations corn farm1'!LQ126*'simulations corn farm1'!LQ128*'simulations corn farm1'!LQ140,"")</f>
        <v>0</v>
      </c>
      <c r="LR80" s="25">
        <f>+IFERROR('simulations corn farm1'!$L$64*'simulations corn farm1'!LR126*'simulations corn farm1'!LR128*'simulations corn farm1'!LR140,"")</f>
        <v>0</v>
      </c>
      <c r="LS80" s="25">
        <f>+IFERROR('simulations corn farm1'!$L$64*'simulations corn farm1'!LS126*'simulations corn farm1'!LS128*'simulations corn farm1'!LS140,"")</f>
        <v>0</v>
      </c>
      <c r="LT80" s="25">
        <f>+IFERROR('simulations corn farm1'!$L$64*'simulations corn farm1'!LT126*'simulations corn farm1'!LT128*'simulations corn farm1'!LT140,"")</f>
        <v>0</v>
      </c>
      <c r="LU80" s="25">
        <f>+IFERROR('simulations corn farm1'!$L$64*'simulations corn farm1'!LU126*'simulations corn farm1'!LU128*'simulations corn farm1'!LU140,"")</f>
        <v>0</v>
      </c>
      <c r="LV80" s="25">
        <f>+IFERROR('simulations corn farm1'!$L$64*'simulations corn farm1'!LV126*'simulations corn farm1'!LV128*'simulations corn farm1'!LV140,"")</f>
        <v>0</v>
      </c>
      <c r="LW80" s="25">
        <f>+IFERROR('simulations corn farm1'!$L$64*'simulations corn farm1'!LW126*'simulations corn farm1'!LW128*'simulations corn farm1'!LW140,"")</f>
        <v>0</v>
      </c>
      <c r="LX80" s="25">
        <f>+IFERROR('simulations corn farm1'!$L$64*'simulations corn farm1'!LX126*'simulations corn farm1'!LX128*'simulations corn farm1'!LX140,"")</f>
        <v>0</v>
      </c>
      <c r="LY80" s="25">
        <f>+IFERROR('simulations corn farm1'!$L$64*'simulations corn farm1'!LY126*'simulations corn farm1'!LY128*'simulations corn farm1'!LY140,"")</f>
        <v>0</v>
      </c>
      <c r="LZ80" s="25">
        <f>+IFERROR('simulations corn farm1'!$L$64*'simulations corn farm1'!LZ126*'simulations corn farm1'!LZ128*'simulations corn farm1'!LZ140,"")</f>
        <v>0</v>
      </c>
      <c r="MA80" s="25">
        <f>+IFERROR('simulations corn farm1'!$L$64*'simulations corn farm1'!MA126*'simulations corn farm1'!MA128*'simulations corn farm1'!MA140,"")</f>
        <v>0</v>
      </c>
      <c r="MB80" s="25">
        <f>+IFERROR('simulations corn farm1'!$L$64*'simulations corn farm1'!MB126*'simulations corn farm1'!MB128*'simulations corn farm1'!MB140,"")</f>
        <v>0</v>
      </c>
      <c r="MC80" s="25">
        <f>+IFERROR('simulations corn farm1'!$L$64*'simulations corn farm1'!MC126*'simulations corn farm1'!MC128*'simulations corn farm1'!MC140,"")</f>
        <v>0</v>
      </c>
      <c r="MD80" s="25">
        <f>+IFERROR('simulations corn farm1'!$L$64*'simulations corn farm1'!MD126*'simulations corn farm1'!MD128*'simulations corn farm1'!MD140,"")</f>
        <v>0</v>
      </c>
      <c r="ME80" s="25">
        <f>+IFERROR('simulations corn farm1'!$L$64*'simulations corn farm1'!ME126*'simulations corn farm1'!ME128*'simulations corn farm1'!ME140,"")</f>
        <v>0</v>
      </c>
      <c r="MF80" s="25">
        <f>+IFERROR('simulations corn farm1'!$L$64*'simulations corn farm1'!MF126*'simulations corn farm1'!MF128*'simulations corn farm1'!MF140,"")</f>
        <v>0</v>
      </c>
      <c r="MG80" s="25">
        <f>+IFERROR('simulations corn farm1'!$L$64*'simulations corn farm1'!MG126*'simulations corn farm1'!MG128*'simulations corn farm1'!MG140,"")</f>
        <v>0</v>
      </c>
      <c r="MH80" s="25">
        <f>+IFERROR('simulations corn farm1'!$L$64*'simulations corn farm1'!MH126*'simulations corn farm1'!MH128*'simulations corn farm1'!MH140,"")</f>
        <v>0</v>
      </c>
      <c r="MI80" s="25">
        <f>+IFERROR('simulations corn farm1'!$L$64*'simulations corn farm1'!MI126*'simulations corn farm1'!MI128*'simulations corn farm1'!MI140,"")</f>
        <v>0</v>
      </c>
      <c r="MJ80" s="25">
        <f>+IFERROR('simulations corn farm1'!$L$64*'simulations corn farm1'!MJ126*'simulations corn farm1'!MJ128*'simulations corn farm1'!MJ140,"")</f>
        <v>0</v>
      </c>
      <c r="MK80" s="25">
        <f>+IFERROR('simulations corn farm1'!$L$64*'simulations corn farm1'!MK126*'simulations corn farm1'!MK128*'simulations corn farm1'!MK140,"")</f>
        <v>0</v>
      </c>
      <c r="ML80" s="25">
        <f>+IFERROR('simulations corn farm1'!$L$64*'simulations corn farm1'!ML126*'simulations corn farm1'!ML128*'simulations corn farm1'!ML140,"")</f>
        <v>0</v>
      </c>
      <c r="MM80" s="25">
        <f>+IFERROR('simulations corn farm1'!$L$64*'simulations corn farm1'!MM126*'simulations corn farm1'!MM128*'simulations corn farm1'!MM140,"")</f>
        <v>0</v>
      </c>
      <c r="MN80" s="25">
        <f>+IFERROR('simulations corn farm1'!$L$64*'simulations corn farm1'!MN126*'simulations corn farm1'!MN128*'simulations corn farm1'!MN140,"")</f>
        <v>0</v>
      </c>
      <c r="MO80" s="25">
        <f>+IFERROR('simulations corn farm1'!$L$64*'simulations corn farm1'!MO126*'simulations corn farm1'!MO128*'simulations corn farm1'!MO140,"")</f>
        <v>0</v>
      </c>
      <c r="MP80" s="25">
        <f>+IFERROR('simulations corn farm1'!$L$64*'simulations corn farm1'!MP126*'simulations corn farm1'!MP128*'simulations corn farm1'!MP140,"")</f>
        <v>0</v>
      </c>
      <c r="MQ80" s="25">
        <f>+IFERROR('simulations corn farm1'!$L$64*'simulations corn farm1'!MQ126*'simulations corn farm1'!MQ128*'simulations corn farm1'!MQ140,"")</f>
        <v>0</v>
      </c>
      <c r="MR80" s="25">
        <f>+IFERROR('simulations corn farm1'!$L$64*'simulations corn farm1'!MR126*'simulations corn farm1'!MR128*'simulations corn farm1'!MR140,"")</f>
        <v>0</v>
      </c>
      <c r="MS80" s="25">
        <f>+IFERROR('simulations corn farm1'!$L$64*'simulations corn farm1'!MS126*'simulations corn farm1'!MS128*'simulations corn farm1'!MS140,"")</f>
        <v>0</v>
      </c>
      <c r="MT80" s="25">
        <f>+IFERROR('simulations corn farm1'!$L$64*'simulations corn farm1'!MT126*'simulations corn farm1'!MT128*'simulations corn farm1'!MT140,"")</f>
        <v>0</v>
      </c>
      <c r="MU80" s="25">
        <f>+IFERROR('simulations corn farm1'!$L$64*'simulations corn farm1'!MU126*'simulations corn farm1'!MU128*'simulations corn farm1'!MU140,"")</f>
        <v>0</v>
      </c>
      <c r="MV80" s="25">
        <f>+IFERROR('simulations corn farm1'!$L$64*'simulations corn farm1'!MV126*'simulations corn farm1'!MV128*'simulations corn farm1'!MV140,"")</f>
        <v>0</v>
      </c>
      <c r="MW80" s="25">
        <f>+IFERROR('simulations corn farm1'!$L$64*'simulations corn farm1'!MW126*'simulations corn farm1'!MW128*'simulations corn farm1'!MW140,"")</f>
        <v>0</v>
      </c>
      <c r="MX80" s="25">
        <f>+IFERROR('simulations corn farm1'!$L$64*'simulations corn farm1'!MX126*'simulations corn farm1'!MX128*'simulations corn farm1'!MX140,"")</f>
        <v>0</v>
      </c>
      <c r="MY80" s="25">
        <f>+IFERROR('simulations corn farm1'!$L$64*'simulations corn farm1'!MY126*'simulations corn farm1'!MY128*'simulations corn farm1'!MY140,"")</f>
        <v>0</v>
      </c>
      <c r="MZ80" s="25">
        <f>+IFERROR('simulations corn farm1'!$L$64*'simulations corn farm1'!MZ126*'simulations corn farm1'!MZ128*'simulations corn farm1'!MZ140,"")</f>
        <v>0</v>
      </c>
      <c r="NA80" s="25">
        <f>+IFERROR('simulations corn farm1'!$L$64*'simulations corn farm1'!NA126*'simulations corn farm1'!NA128*'simulations corn farm1'!NA140,"")</f>
        <v>0</v>
      </c>
      <c r="NB80" s="25">
        <f>+IFERROR('simulations corn farm1'!$L$64*'simulations corn farm1'!NB126*'simulations corn farm1'!NB128*'simulations corn farm1'!NB140,"")</f>
        <v>0</v>
      </c>
      <c r="NC80" s="25">
        <f>+IFERROR('simulations corn farm1'!$L$64*'simulations corn farm1'!NC126*'simulations corn farm1'!NC128*'simulations corn farm1'!NC140,"")</f>
        <v>0</v>
      </c>
      <c r="ND80" s="25">
        <f>+IFERROR('simulations corn farm1'!$L$64*'simulations corn farm1'!ND126*'simulations corn farm1'!ND128*'simulations corn farm1'!ND140,"")</f>
        <v>0</v>
      </c>
      <c r="NE80" s="25">
        <f>+IFERROR('simulations corn farm1'!$L$64*'simulations corn farm1'!NE126*'simulations corn farm1'!NE128*'simulations corn farm1'!NE140,"")</f>
        <v>0</v>
      </c>
      <c r="NF80" s="25">
        <f>+IFERROR('simulations corn farm1'!$L$64*'simulations corn farm1'!NF126*'simulations corn farm1'!NF128*'simulations corn farm1'!NF140,"")</f>
        <v>0</v>
      </c>
      <c r="NG80" s="25">
        <f>+IFERROR('simulations corn farm1'!$L$64*'simulations corn farm1'!NG126*'simulations corn farm1'!NG128*'simulations corn farm1'!NG140,"")</f>
        <v>0</v>
      </c>
      <c r="NH80" s="25">
        <f>+IFERROR('simulations corn farm1'!$L$64*'simulations corn farm1'!NH126*'simulations corn farm1'!NH128*'simulations corn farm1'!NH140,"")</f>
        <v>0</v>
      </c>
      <c r="NI80" s="25">
        <f>+IFERROR('simulations corn farm1'!$L$64*'simulations corn farm1'!NI126*'simulations corn farm1'!NI128*'simulations corn farm1'!NI140,"")</f>
        <v>0</v>
      </c>
      <c r="NJ80" s="25">
        <f>+IFERROR('simulations corn farm1'!$L$64*'simulations corn farm1'!NJ126*'simulations corn farm1'!NJ128*'simulations corn farm1'!NJ140,"")</f>
        <v>0</v>
      </c>
      <c r="NK80" s="25">
        <f>+IFERROR('simulations corn farm1'!$L$64*'simulations corn farm1'!NK126*'simulations corn farm1'!NK128*'simulations corn farm1'!NK140,"")</f>
        <v>0</v>
      </c>
      <c r="NL80" s="25">
        <f>+IFERROR('simulations corn farm1'!$L$64*'simulations corn farm1'!NL126*'simulations corn farm1'!NL128*'simulations corn farm1'!NL140,"")</f>
        <v>0</v>
      </c>
      <c r="NM80" s="25">
        <f>+IFERROR('simulations corn farm1'!$L$64*'simulations corn farm1'!NM126*'simulations corn farm1'!NM128*'simulations corn farm1'!NM140,"")</f>
        <v>0</v>
      </c>
      <c r="NN80" s="25">
        <f>+IFERROR('simulations corn farm1'!$L$64*'simulations corn farm1'!NN126*'simulations corn farm1'!NN128*'simulations corn farm1'!NN140,"")</f>
        <v>0</v>
      </c>
      <c r="NO80" s="25">
        <f>+IFERROR('simulations corn farm1'!$L$64*'simulations corn farm1'!NO126*'simulations corn farm1'!NO128*'simulations corn farm1'!NO140,"")</f>
        <v>0</v>
      </c>
      <c r="NP80" s="25">
        <f>+IFERROR('simulations corn farm1'!$L$64*'simulations corn farm1'!NP126*'simulations corn farm1'!NP128*'simulations corn farm1'!NP140,"")</f>
        <v>0</v>
      </c>
      <c r="NQ80" s="25">
        <f>+IFERROR('simulations corn farm1'!$L$64*'simulations corn farm1'!NQ126*'simulations corn farm1'!NQ128*'simulations corn farm1'!NQ140,"")</f>
        <v>0</v>
      </c>
      <c r="NR80" s="25">
        <f>+IFERROR('simulations corn farm1'!$L$64*'simulations corn farm1'!NR126*'simulations corn farm1'!NR128*'simulations corn farm1'!NR140,"")</f>
        <v>0</v>
      </c>
      <c r="NS80" s="25">
        <f>+IFERROR('simulations corn farm1'!$L$64*'simulations corn farm1'!NS126*'simulations corn farm1'!NS128*'simulations corn farm1'!NS140,"")</f>
        <v>0</v>
      </c>
      <c r="NT80" s="25">
        <f>+IFERROR('simulations corn farm1'!$L$64*'simulations corn farm1'!NT126*'simulations corn farm1'!NT128*'simulations corn farm1'!NT140,"")</f>
        <v>0</v>
      </c>
      <c r="NU80" s="25">
        <f>+IFERROR('simulations corn farm1'!$L$64*'simulations corn farm1'!NU126*'simulations corn farm1'!NU128*'simulations corn farm1'!NU140,"")</f>
        <v>0</v>
      </c>
      <c r="NV80" s="25">
        <f>+IFERROR('simulations corn farm1'!$L$64*'simulations corn farm1'!NV126*'simulations corn farm1'!NV128*'simulations corn farm1'!NV140,"")</f>
        <v>0</v>
      </c>
      <c r="NW80" s="25">
        <f>+IFERROR('simulations corn farm1'!$L$64*'simulations corn farm1'!NW126*'simulations corn farm1'!NW128*'simulations corn farm1'!NW140,"")</f>
        <v>0</v>
      </c>
      <c r="NX80" s="25">
        <f>+IFERROR('simulations corn farm1'!$L$64*'simulations corn farm1'!NX126*'simulations corn farm1'!NX128*'simulations corn farm1'!NX140,"")</f>
        <v>0</v>
      </c>
      <c r="NY80" s="25">
        <f>+IFERROR('simulations corn farm1'!$L$64*'simulations corn farm1'!NY126*'simulations corn farm1'!NY128*'simulations corn farm1'!NY140,"")</f>
        <v>0</v>
      </c>
      <c r="NZ80" s="25">
        <f>+IFERROR('simulations corn farm1'!$L$64*'simulations corn farm1'!NZ126*'simulations corn farm1'!NZ128*'simulations corn farm1'!NZ140,"")</f>
        <v>0</v>
      </c>
      <c r="OA80" s="25">
        <f>+IFERROR('simulations corn farm1'!$L$64*'simulations corn farm1'!OA126*'simulations corn farm1'!OA128*'simulations corn farm1'!OA140,"")</f>
        <v>0</v>
      </c>
      <c r="OB80" s="25">
        <f>+IFERROR('simulations corn farm1'!$L$64*'simulations corn farm1'!OB126*'simulations corn farm1'!OB128*'simulations corn farm1'!OB140,"")</f>
        <v>0</v>
      </c>
      <c r="OC80" s="25">
        <f>+IFERROR('simulations corn farm1'!$L$64*'simulations corn farm1'!OC126*'simulations corn farm1'!OC128*'simulations corn farm1'!OC140,"")</f>
        <v>0</v>
      </c>
      <c r="OD80" s="25">
        <f>+IFERROR('simulations corn farm1'!$L$64*'simulations corn farm1'!OD126*'simulations corn farm1'!OD128*'simulations corn farm1'!OD140,"")</f>
        <v>0</v>
      </c>
      <c r="OE80" s="25">
        <f>+IFERROR('simulations corn farm1'!$L$64*'simulations corn farm1'!OE126*'simulations corn farm1'!OE128*'simulations corn farm1'!OE140,"")</f>
        <v>0</v>
      </c>
      <c r="OF80" s="25">
        <f>+IFERROR('simulations corn farm1'!$L$64*'simulations corn farm1'!OF126*'simulations corn farm1'!OF128*'simulations corn farm1'!OF140,"")</f>
        <v>0</v>
      </c>
      <c r="OG80" s="25">
        <f>+IFERROR('simulations corn farm1'!$L$64*'simulations corn farm1'!OG126*'simulations corn farm1'!OG128*'simulations corn farm1'!OG140,"")</f>
        <v>0</v>
      </c>
      <c r="OH80" s="25">
        <f>+IFERROR('simulations corn farm1'!$L$64*'simulations corn farm1'!OH126*'simulations corn farm1'!OH128*'simulations corn farm1'!OH140,"")</f>
        <v>0</v>
      </c>
      <c r="OI80" s="25">
        <f>+IFERROR('simulations corn farm1'!$L$64*'simulations corn farm1'!OI126*'simulations corn farm1'!OI128*'simulations corn farm1'!OI140,"")</f>
        <v>0</v>
      </c>
      <c r="OJ80" s="25">
        <f>+IFERROR('simulations corn farm1'!$L$64*'simulations corn farm1'!OJ126*'simulations corn farm1'!OJ128*'simulations corn farm1'!OJ140,"")</f>
        <v>0</v>
      </c>
      <c r="OK80" s="25">
        <f>+IFERROR('simulations corn farm1'!$L$64*'simulations corn farm1'!OK126*'simulations corn farm1'!OK128*'simulations corn farm1'!OK140,"")</f>
        <v>0</v>
      </c>
      <c r="OL80" s="25">
        <f>+IFERROR('simulations corn farm1'!$L$64*'simulations corn farm1'!OL126*'simulations corn farm1'!OL128*'simulations corn farm1'!OL140,"")</f>
        <v>0</v>
      </c>
      <c r="OM80" s="25">
        <f>+IFERROR('simulations corn farm1'!$L$64*'simulations corn farm1'!OM126*'simulations corn farm1'!OM128*'simulations corn farm1'!OM140,"")</f>
        <v>0</v>
      </c>
      <c r="ON80" s="25">
        <f>+IFERROR('simulations corn farm1'!$L$64*'simulations corn farm1'!ON126*'simulations corn farm1'!ON128*'simulations corn farm1'!ON140,"")</f>
        <v>0</v>
      </c>
      <c r="OO80" s="25">
        <f>+IFERROR('simulations corn farm1'!$L$64*'simulations corn farm1'!OO126*'simulations corn farm1'!OO128*'simulations corn farm1'!OO140,"")</f>
        <v>0</v>
      </c>
      <c r="OP80" s="25">
        <f>+IFERROR('simulations corn farm1'!$L$64*'simulations corn farm1'!OP126*'simulations corn farm1'!OP128*'simulations corn farm1'!OP140,"")</f>
        <v>0</v>
      </c>
      <c r="OQ80" s="25">
        <f>+IFERROR('simulations corn farm1'!$L$64*'simulations corn farm1'!OQ126*'simulations corn farm1'!OQ128*'simulations corn farm1'!OQ140,"")</f>
        <v>0</v>
      </c>
      <c r="OR80" s="25">
        <f>+IFERROR('simulations corn farm1'!$L$64*'simulations corn farm1'!OR126*'simulations corn farm1'!OR128*'simulations corn farm1'!OR140,"")</f>
        <v>0</v>
      </c>
      <c r="OS80" s="25">
        <f>+IFERROR('simulations corn farm1'!$L$64*'simulations corn farm1'!OS126*'simulations corn farm1'!OS128*'simulations corn farm1'!OS140,"")</f>
        <v>0</v>
      </c>
      <c r="OT80" s="25">
        <f>+IFERROR('simulations corn farm1'!$L$64*'simulations corn farm1'!OT126*'simulations corn farm1'!OT128*'simulations corn farm1'!OT140,"")</f>
        <v>0</v>
      </c>
      <c r="OU80" s="25">
        <f>+IFERROR('simulations corn farm1'!$L$64*'simulations corn farm1'!OU126*'simulations corn farm1'!OU128*'simulations corn farm1'!OU140,"")</f>
        <v>0</v>
      </c>
      <c r="OV80" s="25">
        <f>+IFERROR('simulations corn farm1'!$L$64*'simulations corn farm1'!OV126*'simulations corn farm1'!OV128*'simulations corn farm1'!OV140,"")</f>
        <v>0</v>
      </c>
      <c r="OW80" s="25">
        <f>+IFERROR('simulations corn farm1'!$L$64*'simulations corn farm1'!OW126*'simulations corn farm1'!OW128*'simulations corn farm1'!OW140,"")</f>
        <v>0</v>
      </c>
      <c r="OX80" s="25">
        <f>+IFERROR('simulations corn farm1'!$L$64*'simulations corn farm1'!OX126*'simulations corn farm1'!OX128*'simulations corn farm1'!OX140,"")</f>
        <v>0</v>
      </c>
      <c r="OY80" s="25">
        <f>+IFERROR('simulations corn farm1'!$L$64*'simulations corn farm1'!OY126*'simulations corn farm1'!OY128*'simulations corn farm1'!OY140,"")</f>
        <v>0</v>
      </c>
      <c r="OZ80" s="25">
        <f>+IFERROR('simulations corn farm1'!$L$64*'simulations corn farm1'!OZ126*'simulations corn farm1'!OZ128*'simulations corn farm1'!OZ140,"")</f>
        <v>0</v>
      </c>
      <c r="PA80" s="25">
        <f>+IFERROR('simulations corn farm1'!$L$64*'simulations corn farm1'!PA126*'simulations corn farm1'!PA128*'simulations corn farm1'!PA140,"")</f>
        <v>0</v>
      </c>
      <c r="PB80" s="25">
        <f>+IFERROR('simulations corn farm1'!$L$64*'simulations corn farm1'!PB126*'simulations corn farm1'!PB128*'simulations corn farm1'!PB140,"")</f>
        <v>0</v>
      </c>
      <c r="PC80" s="25">
        <f>+IFERROR('simulations corn farm1'!$L$64*'simulations corn farm1'!PC126*'simulations corn farm1'!PC128*'simulations corn farm1'!PC140,"")</f>
        <v>0</v>
      </c>
      <c r="PD80" s="25">
        <f>+IFERROR('simulations corn farm1'!$L$64*'simulations corn farm1'!PD126*'simulations corn farm1'!PD128*'simulations corn farm1'!PD140,"")</f>
        <v>0</v>
      </c>
      <c r="PE80" s="25">
        <f>+IFERROR('simulations corn farm1'!$L$64*'simulations corn farm1'!PE126*'simulations corn farm1'!PE128*'simulations corn farm1'!PE140,"")</f>
        <v>0</v>
      </c>
      <c r="PF80" s="25">
        <f>+IFERROR('simulations corn farm1'!$L$64*'simulations corn farm1'!PF126*'simulations corn farm1'!PF128*'simulations corn farm1'!PF140,"")</f>
        <v>0</v>
      </c>
      <c r="PG80" s="25">
        <f>+IFERROR('simulations corn farm1'!$L$64*'simulations corn farm1'!PG126*'simulations corn farm1'!PG128*'simulations corn farm1'!PG140,"")</f>
        <v>0</v>
      </c>
      <c r="PH80" s="25">
        <f>+IFERROR('simulations corn farm1'!$L$64*'simulations corn farm1'!PH126*'simulations corn farm1'!PH128*'simulations corn farm1'!PH140,"")</f>
        <v>0</v>
      </c>
      <c r="PI80" s="25">
        <f>+IFERROR('simulations corn farm1'!$L$64*'simulations corn farm1'!PI126*'simulations corn farm1'!PI128*'simulations corn farm1'!PI140,"")</f>
        <v>0</v>
      </c>
      <c r="PJ80" s="25">
        <f>+IFERROR('simulations corn farm1'!$L$64*'simulations corn farm1'!PJ126*'simulations corn farm1'!PJ128*'simulations corn farm1'!PJ140,"")</f>
        <v>0</v>
      </c>
      <c r="PK80" s="25">
        <f>+IFERROR('simulations corn farm1'!$L$64*'simulations corn farm1'!PK126*'simulations corn farm1'!PK128*'simulations corn farm1'!PK140,"")</f>
        <v>0</v>
      </c>
      <c r="PL80" s="25">
        <f>+IFERROR('simulations corn farm1'!$L$64*'simulations corn farm1'!PL126*'simulations corn farm1'!PL128*'simulations corn farm1'!PL140,"")</f>
        <v>0</v>
      </c>
      <c r="PM80" s="25">
        <f>+IFERROR('simulations corn farm1'!$L$64*'simulations corn farm1'!PM126*'simulations corn farm1'!PM128*'simulations corn farm1'!PM140,"")</f>
        <v>0</v>
      </c>
      <c r="PN80" s="25">
        <f>+IFERROR('simulations corn farm1'!$L$64*'simulations corn farm1'!PN126*'simulations corn farm1'!PN128*'simulations corn farm1'!PN140,"")</f>
        <v>0</v>
      </c>
      <c r="PO80" s="25">
        <f>+IFERROR('simulations corn farm1'!$L$64*'simulations corn farm1'!PO126*'simulations corn farm1'!PO128*'simulations corn farm1'!PO140,"")</f>
        <v>0</v>
      </c>
      <c r="PP80" s="25">
        <f>+IFERROR('simulations corn farm1'!$L$64*'simulations corn farm1'!PP126*'simulations corn farm1'!PP128*'simulations corn farm1'!PP140,"")</f>
        <v>0</v>
      </c>
      <c r="PQ80" s="25">
        <f>+IFERROR('simulations corn farm1'!$L$64*'simulations corn farm1'!PQ126*'simulations corn farm1'!PQ128*'simulations corn farm1'!PQ140,"")</f>
        <v>0</v>
      </c>
      <c r="PR80" s="25">
        <f>+IFERROR('simulations corn farm1'!$L$64*'simulations corn farm1'!PR126*'simulations corn farm1'!PR128*'simulations corn farm1'!PR140,"")</f>
        <v>0</v>
      </c>
      <c r="PS80" s="25">
        <f>+IFERROR('simulations corn farm1'!$L$64*'simulations corn farm1'!PS126*'simulations corn farm1'!PS128*'simulations corn farm1'!PS140,"")</f>
        <v>0</v>
      </c>
      <c r="PT80" s="25">
        <f>+IFERROR('simulations corn farm1'!$L$64*'simulations corn farm1'!PT126*'simulations corn farm1'!PT128*'simulations corn farm1'!PT140,"")</f>
        <v>0</v>
      </c>
      <c r="PU80" s="25">
        <f>+IFERROR('simulations corn farm1'!$L$64*'simulations corn farm1'!PU126*'simulations corn farm1'!PU128*'simulations corn farm1'!PU140,"")</f>
        <v>0</v>
      </c>
      <c r="PV80" s="25">
        <f>+IFERROR('simulations corn farm1'!$L$64*'simulations corn farm1'!PV126*'simulations corn farm1'!PV128*'simulations corn farm1'!PV140,"")</f>
        <v>0</v>
      </c>
      <c r="PW80" s="25">
        <f>+IFERROR('simulations corn farm1'!$L$64*'simulations corn farm1'!PW126*'simulations corn farm1'!PW128*'simulations corn farm1'!PW140,"")</f>
        <v>0</v>
      </c>
      <c r="PX80" s="25">
        <f>+IFERROR('simulations corn farm1'!$L$64*'simulations corn farm1'!PX126*'simulations corn farm1'!PX128*'simulations corn farm1'!PX140,"")</f>
        <v>0</v>
      </c>
      <c r="PY80" s="25">
        <f>+IFERROR('simulations corn farm1'!$L$64*'simulations corn farm1'!PY126*'simulations corn farm1'!PY128*'simulations corn farm1'!PY140,"")</f>
        <v>0</v>
      </c>
      <c r="PZ80" s="25">
        <f>+IFERROR('simulations corn farm1'!$L$64*'simulations corn farm1'!PZ126*'simulations corn farm1'!PZ128*'simulations corn farm1'!PZ140,"")</f>
        <v>0</v>
      </c>
      <c r="QA80" s="25">
        <f>+IFERROR('simulations corn farm1'!$L$64*'simulations corn farm1'!QA126*'simulations corn farm1'!QA128*'simulations corn farm1'!QA140,"")</f>
        <v>0</v>
      </c>
      <c r="QB80" s="25">
        <f>+IFERROR('simulations corn farm1'!$L$64*'simulations corn farm1'!QB126*'simulations corn farm1'!QB128*'simulations corn farm1'!QB140,"")</f>
        <v>0</v>
      </c>
      <c r="QC80" s="25">
        <f>+IFERROR('simulations corn farm1'!$L$64*'simulations corn farm1'!QC126*'simulations corn farm1'!QC128*'simulations corn farm1'!QC140,"")</f>
        <v>0</v>
      </c>
      <c r="QD80" s="25">
        <f>+IFERROR('simulations corn farm1'!$L$64*'simulations corn farm1'!QD126*'simulations corn farm1'!QD128*'simulations corn farm1'!QD140,"")</f>
        <v>0</v>
      </c>
      <c r="QE80" s="25">
        <f>+IFERROR('simulations corn farm1'!$L$64*'simulations corn farm1'!QE126*'simulations corn farm1'!QE128*'simulations corn farm1'!QE140,"")</f>
        <v>0</v>
      </c>
      <c r="QF80" s="25">
        <f>+IFERROR('simulations corn farm1'!$L$64*'simulations corn farm1'!QF126*'simulations corn farm1'!QF128*'simulations corn farm1'!QF140,"")</f>
        <v>0</v>
      </c>
      <c r="QG80" s="25">
        <f>+IFERROR('simulations corn farm1'!$L$64*'simulations corn farm1'!QG126*'simulations corn farm1'!QG128*'simulations corn farm1'!QG140,"")</f>
        <v>0</v>
      </c>
      <c r="QH80" s="25">
        <f>+IFERROR('simulations corn farm1'!$L$64*'simulations corn farm1'!QH126*'simulations corn farm1'!QH128*'simulations corn farm1'!QH140,"")</f>
        <v>0</v>
      </c>
      <c r="QI80" s="25">
        <f>+IFERROR('simulations corn farm1'!$L$64*'simulations corn farm1'!QI126*'simulations corn farm1'!QI128*'simulations corn farm1'!QI140,"")</f>
        <v>0</v>
      </c>
      <c r="QJ80" s="25">
        <f>+IFERROR('simulations corn farm1'!$L$64*'simulations corn farm1'!QJ126*'simulations corn farm1'!QJ128*'simulations corn farm1'!QJ140,"")</f>
        <v>0</v>
      </c>
      <c r="QK80" s="25">
        <f>+IFERROR('simulations corn farm1'!$L$64*'simulations corn farm1'!QK126*'simulations corn farm1'!QK128*'simulations corn farm1'!QK140,"")</f>
        <v>0</v>
      </c>
      <c r="QL80" s="25">
        <f>+IFERROR('simulations corn farm1'!$L$64*'simulations corn farm1'!QL126*'simulations corn farm1'!QL128*'simulations corn farm1'!QL140,"")</f>
        <v>0</v>
      </c>
      <c r="QM80" s="25">
        <f>+IFERROR('simulations corn farm1'!$L$64*'simulations corn farm1'!QM126*'simulations corn farm1'!QM128*'simulations corn farm1'!QM140,"")</f>
        <v>0</v>
      </c>
      <c r="QN80" s="25">
        <f>+IFERROR('simulations corn farm1'!$L$64*'simulations corn farm1'!QN126*'simulations corn farm1'!QN128*'simulations corn farm1'!QN140,"")</f>
        <v>0</v>
      </c>
      <c r="QO80" s="25">
        <f>+IFERROR('simulations corn farm1'!$L$64*'simulations corn farm1'!QO126*'simulations corn farm1'!QO128*'simulations corn farm1'!QO140,"")</f>
        <v>0</v>
      </c>
      <c r="QP80" s="25">
        <f>+IFERROR('simulations corn farm1'!$L$64*'simulations corn farm1'!QP126*'simulations corn farm1'!QP128*'simulations corn farm1'!QP140,"")</f>
        <v>0</v>
      </c>
      <c r="QQ80" s="25">
        <f>+IFERROR('simulations corn farm1'!$L$64*'simulations corn farm1'!QQ126*'simulations corn farm1'!QQ128*'simulations corn farm1'!QQ140,"")</f>
        <v>0</v>
      </c>
      <c r="QR80" s="25">
        <f>+IFERROR('simulations corn farm1'!$L$64*'simulations corn farm1'!QR126*'simulations corn farm1'!QR128*'simulations corn farm1'!QR140,"")</f>
        <v>0</v>
      </c>
      <c r="QS80" s="25">
        <f>+IFERROR('simulations corn farm1'!$L$64*'simulations corn farm1'!QS126*'simulations corn farm1'!QS128*'simulations corn farm1'!QS140,"")</f>
        <v>0</v>
      </c>
      <c r="QT80" s="25">
        <f>+IFERROR('simulations corn farm1'!$L$64*'simulations corn farm1'!QT126*'simulations corn farm1'!QT128*'simulations corn farm1'!QT140,"")</f>
        <v>0</v>
      </c>
      <c r="QU80" s="25">
        <f>+IFERROR('simulations corn farm1'!$L$64*'simulations corn farm1'!QU126*'simulations corn farm1'!QU128*'simulations corn farm1'!QU140,"")</f>
        <v>0</v>
      </c>
      <c r="QV80" s="25">
        <f>+IFERROR('simulations corn farm1'!$L$64*'simulations corn farm1'!QV126*'simulations corn farm1'!QV128*'simulations corn farm1'!QV140,"")</f>
        <v>0</v>
      </c>
      <c r="QW80" s="25">
        <f>+IFERROR('simulations corn farm1'!$L$64*'simulations corn farm1'!QW126*'simulations corn farm1'!QW128*'simulations corn farm1'!QW140,"")</f>
        <v>0</v>
      </c>
      <c r="QX80" s="25">
        <f>+IFERROR('simulations corn farm1'!$L$64*'simulations corn farm1'!QX126*'simulations corn farm1'!QX128*'simulations corn farm1'!QX140,"")</f>
        <v>0</v>
      </c>
      <c r="QY80" s="25">
        <f>+IFERROR('simulations corn farm1'!$L$64*'simulations corn farm1'!QY126*'simulations corn farm1'!QY128*'simulations corn farm1'!QY140,"")</f>
        <v>0</v>
      </c>
      <c r="QZ80" s="25">
        <f>+IFERROR('simulations corn farm1'!$L$64*'simulations corn farm1'!QZ126*'simulations corn farm1'!QZ128*'simulations corn farm1'!QZ140,"")</f>
        <v>0</v>
      </c>
      <c r="RA80" s="25">
        <f>+IFERROR('simulations corn farm1'!$L$64*'simulations corn farm1'!RA126*'simulations corn farm1'!RA128*'simulations corn farm1'!RA140,"")</f>
        <v>0</v>
      </c>
      <c r="RB80" s="25">
        <f>+IFERROR('simulations corn farm1'!$L$64*'simulations corn farm1'!RB126*'simulations corn farm1'!RB128*'simulations corn farm1'!RB140,"")</f>
        <v>0</v>
      </c>
      <c r="RC80" s="25">
        <f>+IFERROR('simulations corn farm1'!$L$64*'simulations corn farm1'!RC126*'simulations corn farm1'!RC128*'simulations corn farm1'!RC140,"")</f>
        <v>0</v>
      </c>
      <c r="RD80" s="25">
        <f>+IFERROR('simulations corn farm1'!$L$64*'simulations corn farm1'!RD126*'simulations corn farm1'!RD128*'simulations corn farm1'!RD140,"")</f>
        <v>0</v>
      </c>
      <c r="RE80" s="25">
        <f>+IFERROR('simulations corn farm1'!$L$64*'simulations corn farm1'!RE126*'simulations corn farm1'!RE128*'simulations corn farm1'!RE140,"")</f>
        <v>0</v>
      </c>
      <c r="RF80" s="25">
        <f>+IFERROR('simulations corn farm1'!$L$64*'simulations corn farm1'!RF126*'simulations corn farm1'!RF128*'simulations corn farm1'!RF140,"")</f>
        <v>0</v>
      </c>
      <c r="RG80" s="25">
        <f>+IFERROR('simulations corn farm1'!$L$64*'simulations corn farm1'!RG126*'simulations corn farm1'!RG128*'simulations corn farm1'!RG140,"")</f>
        <v>0</v>
      </c>
      <c r="RH80" s="25">
        <f>+IFERROR('simulations corn farm1'!$L$64*'simulations corn farm1'!RH126*'simulations corn farm1'!RH128*'simulations corn farm1'!RH140,"")</f>
        <v>0</v>
      </c>
      <c r="RI80" s="25">
        <f>+IFERROR('simulations corn farm1'!$L$64*'simulations corn farm1'!RI126*'simulations corn farm1'!RI128*'simulations corn farm1'!RI140,"")</f>
        <v>0</v>
      </c>
      <c r="RJ80" s="25">
        <f>+IFERROR('simulations corn farm1'!$L$64*'simulations corn farm1'!RJ126*'simulations corn farm1'!RJ128*'simulations corn farm1'!RJ140,"")</f>
        <v>0</v>
      </c>
      <c r="RK80" s="25">
        <f>+IFERROR('simulations corn farm1'!$L$64*'simulations corn farm1'!RK126*'simulations corn farm1'!RK128*'simulations corn farm1'!RK140,"")</f>
        <v>0</v>
      </c>
      <c r="RL80" s="25">
        <f>+IFERROR('simulations corn farm1'!$L$64*'simulations corn farm1'!RL126*'simulations corn farm1'!RL128*'simulations corn farm1'!RL140,"")</f>
        <v>0</v>
      </c>
      <c r="RM80" s="25">
        <f>+IFERROR('simulations corn farm1'!$L$64*'simulations corn farm1'!RM126*'simulations corn farm1'!RM128*'simulations corn farm1'!RM140,"")</f>
        <v>0</v>
      </c>
      <c r="RN80" s="25">
        <f>+IFERROR('simulations corn farm1'!$L$64*'simulations corn farm1'!RN126*'simulations corn farm1'!RN128*'simulations corn farm1'!RN140,"")</f>
        <v>0</v>
      </c>
      <c r="RO80" s="25">
        <f>+IFERROR('simulations corn farm1'!$L$64*'simulations corn farm1'!RO126*'simulations corn farm1'!RO128*'simulations corn farm1'!RO140,"")</f>
        <v>0</v>
      </c>
      <c r="RP80" s="25">
        <f>+IFERROR('simulations corn farm1'!$L$64*'simulations corn farm1'!RP126*'simulations corn farm1'!RP128*'simulations corn farm1'!RP140,"")</f>
        <v>0</v>
      </c>
      <c r="RQ80" s="25">
        <f>+IFERROR('simulations corn farm1'!$L$64*'simulations corn farm1'!RQ126*'simulations corn farm1'!RQ128*'simulations corn farm1'!RQ140,"")</f>
        <v>0</v>
      </c>
      <c r="RR80" s="25">
        <f>+IFERROR('simulations corn farm1'!$L$64*'simulations corn farm1'!RR126*'simulations corn farm1'!RR128*'simulations corn farm1'!RR140,"")</f>
        <v>0</v>
      </c>
      <c r="RS80" s="25">
        <f>+IFERROR('simulations corn farm1'!$L$64*'simulations corn farm1'!RS126*'simulations corn farm1'!RS128*'simulations corn farm1'!RS140,"")</f>
        <v>0</v>
      </c>
      <c r="RT80" s="25">
        <f>+IFERROR('simulations corn farm1'!$L$64*'simulations corn farm1'!RT126*'simulations corn farm1'!RT128*'simulations corn farm1'!RT140,"")</f>
        <v>0</v>
      </c>
      <c r="RU80" s="25">
        <f>+IFERROR('simulations corn farm1'!$L$64*'simulations corn farm1'!RU126*'simulations corn farm1'!RU128*'simulations corn farm1'!RU140,"")</f>
        <v>0</v>
      </c>
      <c r="RV80" s="25">
        <f>+IFERROR('simulations corn farm1'!$L$64*'simulations corn farm1'!RV126*'simulations corn farm1'!RV128*'simulations corn farm1'!RV140,"")</f>
        <v>0</v>
      </c>
      <c r="RW80" s="25">
        <f>+IFERROR('simulations corn farm1'!$L$64*'simulations corn farm1'!RW126*'simulations corn farm1'!RW128*'simulations corn farm1'!RW140,"")</f>
        <v>0</v>
      </c>
      <c r="RX80" s="25">
        <f>+IFERROR('simulations corn farm1'!$L$64*'simulations corn farm1'!RX126*'simulations corn farm1'!RX128*'simulations corn farm1'!RX140,"")</f>
        <v>0</v>
      </c>
      <c r="RY80" s="25">
        <f>+IFERROR('simulations corn farm1'!$L$64*'simulations corn farm1'!RY126*'simulations corn farm1'!RY128*'simulations corn farm1'!RY140,"")</f>
        <v>0</v>
      </c>
      <c r="RZ80" s="25">
        <f>+IFERROR('simulations corn farm1'!$L$64*'simulations corn farm1'!RZ126*'simulations corn farm1'!RZ128*'simulations corn farm1'!RZ140,"")</f>
        <v>0</v>
      </c>
      <c r="SA80" s="25">
        <f>+IFERROR('simulations corn farm1'!$L$64*'simulations corn farm1'!SA126*'simulations corn farm1'!SA128*'simulations corn farm1'!SA140,"")</f>
        <v>0</v>
      </c>
      <c r="SB80" s="25">
        <f>+IFERROR('simulations corn farm1'!$L$64*'simulations corn farm1'!SB126*'simulations corn farm1'!SB128*'simulations corn farm1'!SB140,"")</f>
        <v>0</v>
      </c>
      <c r="SC80" s="25">
        <f>+IFERROR('simulations corn farm1'!$L$64*'simulations corn farm1'!SC126*'simulations corn farm1'!SC128*'simulations corn farm1'!SC140,"")</f>
        <v>0</v>
      </c>
      <c r="SD80" s="25">
        <f>+IFERROR('simulations corn farm1'!$L$64*'simulations corn farm1'!SD126*'simulations corn farm1'!SD128*'simulations corn farm1'!SD140,"")</f>
        <v>0</v>
      </c>
      <c r="SE80" s="25">
        <f>+IFERROR('simulations corn farm1'!$L$64*'simulations corn farm1'!SE126*'simulations corn farm1'!SE128*'simulations corn farm1'!SE140,"")</f>
        <v>0</v>
      </c>
      <c r="SF80" s="25">
        <f>+IFERROR('simulations corn farm1'!$L$64*'simulations corn farm1'!SF126*'simulations corn farm1'!SF128*'simulations corn farm1'!SF140,"")</f>
        <v>0</v>
      </c>
      <c r="SG80" s="25">
        <f>+IFERROR('simulations corn farm1'!$L$64*'simulations corn farm1'!SG126*'simulations corn farm1'!SG128*'simulations corn farm1'!SG140,"")</f>
        <v>0</v>
      </c>
      <c r="SH80" s="25"/>
      <c r="SI80" t="str">
        <f t="shared" ref="SI80:SI83" si="288">+IFERROR(AVERAGEIF($B80:$SG80,"&gt;0"),"n/a")</f>
        <v>n/a</v>
      </c>
      <c r="SK80" s="94">
        <f>++IF(ISERROR(SK79),"n/a",IF(SK79=0,"n/a",IFERROR(TT79,"n/a")))</f>
        <v>0.51400000000000001</v>
      </c>
      <c r="SL80" s="94" t="str">
        <f>+IF(ISERROR(SL79),"n/a",IF(SL79=0,"n/a",IFERROR(TT80,"n/a")))</f>
        <v>n/a</v>
      </c>
      <c r="SM80" s="94">
        <f>+IF(ISERROR(SM79),"n/a",IF(SM79=0,"n/a",IFERROR(TT81,"n/a")))</f>
        <v>0.48599999999999999</v>
      </c>
      <c r="SN80" s="94" t="str">
        <f>+IF(ISERROR(SN79),"n/a",IF(SN79=0,"n/a",IFERROR(TT82,"n/a")))</f>
        <v>n/a</v>
      </c>
      <c r="SO80" s="94">
        <f>+IF(ISERROR(SO79),"n/a",IF(SO79=0,"n/a",IFERROR(TT83,"n/a")))</f>
        <v>0.52400000000000002</v>
      </c>
      <c r="SQ80" s="247">
        <f t="shared" ref="SQ80:SQ83" si="289">+A80</f>
        <v>2015</v>
      </c>
      <c r="SR80" s="247">
        <f t="shared" ref="SR80:SR83" si="290">+COUNTIF($B80:$SG80,"&lt;=0")</f>
        <v>500</v>
      </c>
      <c r="SS80" s="247">
        <f t="shared" ref="SS80:SS83" si="291">+COUNTIF($B80:$SG80,"&lt;=10000")</f>
        <v>500</v>
      </c>
      <c r="ST80" s="247">
        <f t="shared" ref="ST80:ST83" si="292">+COUNTIF($B80:$SG80,"&lt;=25000")</f>
        <v>500</v>
      </c>
      <c r="SU80" s="247">
        <f t="shared" ref="SU80:SU83" si="293">+COUNTIF($B80:$SG80,"&lt;=50000")</f>
        <v>500</v>
      </c>
      <c r="SV80" s="247">
        <f t="shared" ref="SV80:SV83" si="294">+COUNTIF($B80:$SG80,"&lt;=75000")</f>
        <v>500</v>
      </c>
      <c r="SW80" s="247">
        <f t="shared" ref="SW80:SW83" si="295">+COUNTIF($B80:$SG80,"&lt;=100000")</f>
        <v>500</v>
      </c>
      <c r="SX80" s="247">
        <f t="shared" ref="SX80:SX83" si="296">+COUNTIF($B80:$SG80,"&lt;=125000")</f>
        <v>500</v>
      </c>
      <c r="SY80" s="247">
        <f t="shared" ref="SY80:SY83" si="297">+COUNTIF($B80:$SG80,"&lt;=150000")</f>
        <v>500</v>
      </c>
      <c r="SZ80" s="247">
        <f t="shared" ref="SZ80:SZ83" si="298">+COUNTIF($B80:$SG80,"&lt;=150000")+COUNTIF($B80:$SG80,"&gt;150000")</f>
        <v>500</v>
      </c>
      <c r="TA80" s="25"/>
      <c r="TB80" s="168">
        <f t="shared" ref="TB80:TB83" si="299">+SR80/$SZ80</f>
        <v>1</v>
      </c>
      <c r="TC80" s="168">
        <f t="shared" ref="TC80:TC83" si="300">+(SS80-SR80)/$SZ80</f>
        <v>0</v>
      </c>
      <c r="TD80" s="168">
        <f t="shared" si="281"/>
        <v>0</v>
      </c>
      <c r="TE80" s="168">
        <f t="shared" si="282"/>
        <v>0</v>
      </c>
      <c r="TF80" s="168">
        <f t="shared" si="283"/>
        <v>0</v>
      </c>
      <c r="TG80" s="168">
        <f t="shared" si="284"/>
        <v>0</v>
      </c>
      <c r="TH80" s="168">
        <f t="shared" si="285"/>
        <v>0</v>
      </c>
      <c r="TI80" s="168">
        <f t="shared" si="286"/>
        <v>0</v>
      </c>
      <c r="TJ80" s="168">
        <f t="shared" si="287"/>
        <v>0</v>
      </c>
      <c r="TK80" s="94">
        <f t="shared" ref="TK80:TK83" si="301">SUM(TB80:TJ80)</f>
        <v>1</v>
      </c>
      <c r="TM80">
        <v>2</v>
      </c>
      <c r="TP80" s="477">
        <f>+SMALL(B80:SG80,ROUND(SZ80*$TP$15,0))</f>
        <v>0</v>
      </c>
      <c r="TQ80" s="477">
        <f t="shared" ref="TQ80:TQ83" si="302">+SMALL($B80:$SG80,ROUND($SZ80*TQ$15,0))</f>
        <v>0</v>
      </c>
      <c r="TR80" s="25" t="str">
        <f t="shared" ref="TR80:TR83" si="303">+SI80</f>
        <v>n/a</v>
      </c>
      <c r="TS80" t="e">
        <f>+RANK(SI80,B80:SI80,1)</f>
        <v>#VALUE!</v>
      </c>
      <c r="TT80" s="168" t="e">
        <f>+TS80/SZ80</f>
        <v>#VALUE!</v>
      </c>
      <c r="TV80" s="168">
        <f t="shared" ref="TV80:TV83" si="304">+SR80/SZ80</f>
        <v>1</v>
      </c>
    </row>
    <row r="81" spans="1:542">
      <c r="A81" s="227">
        <v>2016</v>
      </c>
      <c r="B81" s="25">
        <f>+IFERROR('simulations corn farm1'!B171*'simulations corn farm1'!B173*'simulations corn farm1'!B185*'simulations corn farm1'!$L$65,"")</f>
        <v>38389.4</v>
      </c>
      <c r="C81" s="25">
        <f>+IFERROR('simulations corn farm1'!C171*'simulations corn farm1'!C173*'simulations corn farm1'!C185*'simulations corn farm1'!$L$65,"")</f>
        <v>98313.599999999991</v>
      </c>
      <c r="D81" s="25">
        <f>+IFERROR('simulations corn farm1'!D171*'simulations corn farm1'!D173*'simulations corn farm1'!D185*'simulations corn farm1'!$L$65,"")</f>
        <v>66203.199999999997</v>
      </c>
      <c r="E81" s="25">
        <f>+IFERROR('simulations corn farm1'!E171*'simulations corn farm1'!E173*'simulations corn farm1'!E185*'simulations corn farm1'!$L$65,"")</f>
        <v>28019.200000000001</v>
      </c>
      <c r="F81" s="25">
        <f>+IFERROR('simulations corn farm1'!F171*'simulations corn farm1'!F173*'simulations corn farm1'!F185*'simulations corn farm1'!$L$65,"")</f>
        <v>73256.399999999994</v>
      </c>
      <c r="G81" s="25">
        <f>+IFERROR('simulations corn farm1'!G171*'simulations corn farm1'!G173*'simulations corn farm1'!G185*'simulations corn farm1'!$L$65,"")</f>
        <v>74653.2</v>
      </c>
      <c r="H81" s="25">
        <f>+IFERROR('simulations corn farm1'!H171*'simulations corn farm1'!H173*'simulations corn farm1'!H185*'simulations corn farm1'!$L$65,"")</f>
        <v>95721.599999999991</v>
      </c>
      <c r="I81" s="25">
        <f>+IFERROR('simulations corn farm1'!I171*'simulations corn farm1'!I173*'simulations corn farm1'!I185*'simulations corn farm1'!$L$65,"")</f>
        <v>123895.2</v>
      </c>
      <c r="J81" s="25">
        <f>+IFERROR('simulations corn farm1'!J171*'simulations corn farm1'!J173*'simulations corn farm1'!J185*'simulations corn farm1'!$L$65,"")</f>
        <v>119505.60000000001</v>
      </c>
      <c r="K81" s="25">
        <f>+IFERROR('simulations corn farm1'!K171*'simulations corn farm1'!K173*'simulations corn farm1'!K185*'simulations corn farm1'!$L$65,"")</f>
        <v>97460.999999999985</v>
      </c>
      <c r="L81" s="25">
        <f>+IFERROR('simulations corn farm1'!L171*'simulations corn farm1'!L173*'simulations corn farm1'!L185*'simulations corn farm1'!$L$65,"")</f>
        <v>134208.79999999999</v>
      </c>
      <c r="M81" s="25">
        <f>+IFERROR('simulations corn farm1'!M171*'simulations corn farm1'!M173*'simulations corn farm1'!M185*'simulations corn farm1'!$L$65,"")</f>
        <v>143598.39999999999</v>
      </c>
      <c r="N81" s="25">
        <f>+IFERROR('simulations corn farm1'!N171*'simulations corn farm1'!N173*'simulations corn farm1'!N185*'simulations corn farm1'!$L$65,"")</f>
        <v>130244.4</v>
      </c>
      <c r="O81" s="25">
        <f>+IFERROR('simulations corn farm1'!O171*'simulations corn farm1'!O173*'simulations corn farm1'!O185*'simulations corn farm1'!$L$65,"")</f>
        <v>134006.39999999999</v>
      </c>
      <c r="P81" s="25">
        <f>+IFERROR('simulations corn farm1'!P171*'simulations corn farm1'!P173*'simulations corn farm1'!P185*'simulations corn farm1'!$L$65,"")</f>
        <v>120474.8</v>
      </c>
      <c r="Q81" s="25">
        <f>+IFERROR('simulations corn farm1'!Q171*'simulations corn farm1'!Q173*'simulations corn farm1'!Q185*'simulations corn farm1'!$L$65,"")</f>
        <v>80330</v>
      </c>
      <c r="R81" s="25">
        <f>+IFERROR('simulations corn farm1'!R171*'simulations corn farm1'!R173*'simulations corn farm1'!R185*'simulations corn farm1'!$L$65,"")</f>
        <v>88153.2</v>
      </c>
      <c r="S81" s="25">
        <f>+IFERROR('simulations corn farm1'!S171*'simulations corn farm1'!S173*'simulations corn farm1'!S185*'simulations corn farm1'!$L$65,"")</f>
        <v>109707</v>
      </c>
      <c r="T81" s="25">
        <f>+IFERROR('simulations corn farm1'!T171*'simulations corn farm1'!T173*'simulations corn farm1'!T185*'simulations corn farm1'!$L$65,"")</f>
        <v>67071.199999999997</v>
      </c>
      <c r="U81" s="25">
        <f>+IFERROR('simulations corn farm1'!U171*'simulations corn farm1'!U173*'simulations corn farm1'!U185*'simulations corn farm1'!$L$65,"")</f>
        <v>96379.199999999997</v>
      </c>
      <c r="V81" s="25">
        <f>+IFERROR('simulations corn farm1'!V171*'simulations corn farm1'!V173*'simulations corn farm1'!V185*'simulations corn farm1'!$L$65,"")</f>
        <v>61605.599999999991</v>
      </c>
      <c r="W81" s="25">
        <f>+IFERROR('simulations corn farm1'!W171*'simulations corn farm1'!W173*'simulations corn farm1'!W185*'simulations corn farm1'!$L$65,"")</f>
        <v>110615.99999999999</v>
      </c>
      <c r="X81" s="25">
        <f>+IFERROR('simulations corn farm1'!X171*'simulations corn farm1'!X173*'simulations corn farm1'!X185*'simulations corn farm1'!$L$65,"")</f>
        <v>139876</v>
      </c>
      <c r="Y81" s="25">
        <f>+IFERROR('simulations corn farm1'!Y171*'simulations corn farm1'!Y173*'simulations corn farm1'!Y185*'simulations corn farm1'!$L$65,"")</f>
        <v>83658.999999999985</v>
      </c>
      <c r="Z81" s="25">
        <f>+IFERROR('simulations corn farm1'!Z171*'simulations corn farm1'!Z173*'simulations corn farm1'!Z185*'simulations corn farm1'!$L$65,"")</f>
        <v>84157.2</v>
      </c>
      <c r="AA81" s="25">
        <f>+IFERROR('simulations corn farm1'!AA171*'simulations corn farm1'!AA173*'simulations corn farm1'!AA185*'simulations corn farm1'!$L$65,"")</f>
        <v>38066.800000000003</v>
      </c>
      <c r="AB81" s="25">
        <f>+IFERROR('simulations corn farm1'!AB171*'simulations corn farm1'!AB173*'simulations corn farm1'!AB185*'simulations corn farm1'!$L$65,"")</f>
        <v>128484.00000000001</v>
      </c>
      <c r="AC81" s="25">
        <f>+IFERROR('simulations corn farm1'!AC171*'simulations corn farm1'!AC173*'simulations corn farm1'!AC185*'simulations corn farm1'!$L$65,"")</f>
        <v>134757</v>
      </c>
      <c r="AD81" s="25">
        <f>+IFERROR('simulations corn farm1'!AD171*'simulations corn farm1'!AD173*'simulations corn farm1'!AD185*'simulations corn farm1'!$L$65,"")</f>
        <v>119397.6</v>
      </c>
      <c r="AE81" s="25">
        <f>+IFERROR('simulations corn farm1'!AE171*'simulations corn farm1'!AE173*'simulations corn farm1'!AE185*'simulations corn farm1'!$L$65,"")</f>
        <v>90237.6</v>
      </c>
      <c r="AF81" s="25">
        <f>+IFERROR('simulations corn farm1'!AF171*'simulations corn farm1'!AF173*'simulations corn farm1'!AF185*'simulations corn farm1'!$L$65,"")</f>
        <v>77495.200000000012</v>
      </c>
      <c r="AG81" s="25">
        <f>+IFERROR('simulations corn farm1'!AG171*'simulations corn farm1'!AG173*'simulations corn farm1'!AG185*'simulations corn farm1'!$L$65,"")</f>
        <v>68926</v>
      </c>
      <c r="AH81" s="25">
        <f>+IFERROR('simulations corn farm1'!AH171*'simulations corn farm1'!AH173*'simulations corn farm1'!AH185*'simulations corn farm1'!$L$65,"")</f>
        <v>90272</v>
      </c>
      <c r="AI81" s="25">
        <f>+IFERROR('simulations corn farm1'!AI171*'simulations corn farm1'!AI173*'simulations corn farm1'!AI185*'simulations corn farm1'!$L$65,"")</f>
        <v>116536.79999999999</v>
      </c>
      <c r="AJ81" s="25">
        <f>+IFERROR('simulations corn farm1'!AJ171*'simulations corn farm1'!AJ173*'simulations corn farm1'!AJ185*'simulations corn farm1'!$L$65,"")</f>
        <v>84906</v>
      </c>
      <c r="AK81" s="25">
        <f>+IFERROR('simulations corn farm1'!AK171*'simulations corn farm1'!AK173*'simulations corn farm1'!AK185*'simulations corn farm1'!$L$65,"")</f>
        <v>138367.99999999997</v>
      </c>
      <c r="AL81" s="25">
        <f>+IFERROR('simulations corn farm1'!AL171*'simulations corn farm1'!AL173*'simulations corn farm1'!AL185*'simulations corn farm1'!$L$65,"")</f>
        <v>126789.99999999999</v>
      </c>
      <c r="AM81" s="25">
        <f>+IFERROR('simulations corn farm1'!AM171*'simulations corn farm1'!AM173*'simulations corn farm1'!AM185*'simulations corn farm1'!$L$65,"")</f>
        <v>107088.79999999999</v>
      </c>
      <c r="AN81" s="25">
        <f>+IFERROR('simulations corn farm1'!AN171*'simulations corn farm1'!AN173*'simulations corn farm1'!AN185*'simulations corn farm1'!$L$65,"")</f>
        <v>85958.399999999994</v>
      </c>
      <c r="AO81" s="25">
        <f>+IFERROR('simulations corn farm1'!AO171*'simulations corn farm1'!AO173*'simulations corn farm1'!AO185*'simulations corn farm1'!$L$65,"")</f>
        <v>98150.400000000009</v>
      </c>
      <c r="AP81" s="25">
        <f>+IFERROR('simulations corn farm1'!AP171*'simulations corn farm1'!AP173*'simulations corn farm1'!AP185*'simulations corn farm1'!$L$65,"")</f>
        <v>128286.40000000001</v>
      </c>
      <c r="AQ81" s="25">
        <f>+IFERROR('simulations corn farm1'!AQ171*'simulations corn farm1'!AQ173*'simulations corn farm1'!AQ185*'simulations corn farm1'!$L$65,"")</f>
        <v>101745.60000000001</v>
      </c>
      <c r="AR81" s="25">
        <f>+IFERROR('simulations corn farm1'!AR171*'simulations corn farm1'!AR173*'simulations corn farm1'!AR185*'simulations corn farm1'!$L$65,"")</f>
        <v>49421.599999999999</v>
      </c>
      <c r="AS81" s="25">
        <f>+IFERROR('simulations corn farm1'!AS171*'simulations corn farm1'!AS173*'simulations corn farm1'!AS185*'simulations corn farm1'!$L$65,"")</f>
        <v>116439.80000000002</v>
      </c>
      <c r="AT81" s="25">
        <f>+IFERROR('simulations corn farm1'!AT171*'simulations corn farm1'!AT173*'simulations corn farm1'!AT185*'simulations corn farm1'!$L$65,"")</f>
        <v>125372.79999999999</v>
      </c>
      <c r="AU81" s="25">
        <f>+IFERROR('simulations corn farm1'!AU171*'simulations corn farm1'!AU173*'simulations corn farm1'!AU185*'simulations corn farm1'!$L$65,"")</f>
        <v>109423.2</v>
      </c>
      <c r="AV81" s="25">
        <f>+IFERROR('simulations corn farm1'!AV171*'simulations corn farm1'!AV173*'simulations corn farm1'!AV185*'simulations corn farm1'!$L$65,"")</f>
        <v>74558.399999999994</v>
      </c>
      <c r="AW81" s="25">
        <f>+IFERROR('simulations corn farm1'!AW171*'simulations corn farm1'!AW173*'simulations corn farm1'!AW185*'simulations corn farm1'!$L$65,"")</f>
        <v>89664</v>
      </c>
      <c r="AX81" s="25">
        <f>+IFERROR('simulations corn farm1'!AX171*'simulations corn farm1'!AX173*'simulations corn farm1'!AX185*'simulations corn farm1'!$L$65,"")</f>
        <v>93275.8</v>
      </c>
      <c r="AY81" s="25">
        <f>+IFERROR('simulations corn farm1'!AY171*'simulations corn farm1'!AY173*'simulations corn farm1'!AY185*'simulations corn farm1'!$L$65,"")</f>
        <v>155976</v>
      </c>
      <c r="AZ81" s="25">
        <f>+IFERROR('simulations corn farm1'!AZ171*'simulations corn farm1'!AZ173*'simulations corn farm1'!AZ185*'simulations corn farm1'!$L$65,"")</f>
        <v>122295.59999999999</v>
      </c>
      <c r="BA81" s="25">
        <f>+IFERROR('simulations corn farm1'!BA171*'simulations corn farm1'!BA173*'simulations corn farm1'!BA185*'simulations corn farm1'!$L$65,"")</f>
        <v>141128</v>
      </c>
      <c r="BB81" s="25">
        <f>+IFERROR('simulations corn farm1'!BB171*'simulations corn farm1'!BB173*'simulations corn farm1'!BB185*'simulations corn farm1'!$L$65,"")</f>
        <v>82707</v>
      </c>
      <c r="BC81" s="25">
        <f>+IFERROR('simulations corn farm1'!BC171*'simulations corn farm1'!BC173*'simulations corn farm1'!BC185*'simulations corn farm1'!$L$65,"")</f>
        <v>80989.8</v>
      </c>
      <c r="BD81" s="25">
        <f>+IFERROR('simulations corn farm1'!BD171*'simulations corn farm1'!BD173*'simulations corn farm1'!BD185*'simulations corn farm1'!$L$65,"")</f>
        <v>144230.60000000003</v>
      </c>
      <c r="BE81" s="25">
        <f>+IFERROR('simulations corn farm1'!BE171*'simulations corn farm1'!BE173*'simulations corn farm1'!BE185*'simulations corn farm1'!$L$65,"")</f>
        <v>102456.00000000001</v>
      </c>
      <c r="BF81" s="25">
        <f>+IFERROR('simulations corn farm1'!BF171*'simulations corn farm1'!BF173*'simulations corn farm1'!BF185*'simulations corn farm1'!$L$65,"")</f>
        <v>24016.000000000004</v>
      </c>
      <c r="BG81" s="25">
        <f>+IFERROR('simulations corn farm1'!BG171*'simulations corn farm1'!BG173*'simulations corn farm1'!BG185*'simulations corn farm1'!$L$65,"")</f>
        <v>135382.79999999999</v>
      </c>
      <c r="BH81" s="25">
        <f>+IFERROR('simulations corn farm1'!BH171*'simulations corn farm1'!BH173*'simulations corn farm1'!BH185*'simulations corn farm1'!$L$65,"")</f>
        <v>113847</v>
      </c>
      <c r="BI81" s="25">
        <f>+IFERROR('simulations corn farm1'!BI171*'simulations corn farm1'!BI173*'simulations corn farm1'!BI185*'simulations corn farm1'!$L$65,"")</f>
        <v>71520</v>
      </c>
      <c r="BJ81" s="25">
        <f>+IFERROR('simulations corn farm1'!BJ171*'simulations corn farm1'!BJ173*'simulations corn farm1'!BJ185*'simulations corn farm1'!$L$65,"")</f>
        <v>151680</v>
      </c>
      <c r="BK81" s="25">
        <f>+IFERROR('simulations corn farm1'!BK171*'simulations corn farm1'!BK173*'simulations corn farm1'!BK185*'simulations corn farm1'!$L$65,"")</f>
        <v>59670.399999999994</v>
      </c>
      <c r="BL81" s="25">
        <f>+IFERROR('simulations corn farm1'!BL171*'simulations corn farm1'!BL173*'simulations corn farm1'!BL185*'simulations corn farm1'!$L$65,"")</f>
        <v>113451.2</v>
      </c>
      <c r="BM81" s="25">
        <f>+IFERROR('simulations corn farm1'!BM171*'simulations corn farm1'!BM173*'simulations corn farm1'!BM185*'simulations corn farm1'!$L$65,"")</f>
        <v>114777.59999999998</v>
      </c>
      <c r="BN81" s="25">
        <f>+IFERROR('simulations corn farm1'!BN171*'simulations corn farm1'!BN173*'simulations corn farm1'!BN185*'simulations corn farm1'!$L$65,"")</f>
        <v>134083.79999999999</v>
      </c>
      <c r="BO81" s="25">
        <f>+IFERROR('simulations corn farm1'!BO171*'simulations corn farm1'!BO173*'simulations corn farm1'!BO185*'simulations corn farm1'!$L$65,"")</f>
        <v>84922.4</v>
      </c>
      <c r="BP81" s="25">
        <f>+IFERROR('simulations corn farm1'!BP171*'simulations corn farm1'!BP173*'simulations corn farm1'!BP185*'simulations corn farm1'!$L$65,"")</f>
        <v>90043.199999999997</v>
      </c>
      <c r="BQ81" s="25">
        <f>+IFERROR('simulations corn farm1'!BQ171*'simulations corn farm1'!BQ173*'simulations corn farm1'!BQ185*'simulations corn farm1'!$L$65,"")</f>
        <v>61776</v>
      </c>
      <c r="BR81" s="25">
        <f>+IFERROR('simulations corn farm1'!BR171*'simulations corn farm1'!BR173*'simulations corn farm1'!BR185*'simulations corn farm1'!$L$65,"")</f>
        <v>144319.99999999997</v>
      </c>
      <c r="BS81" s="25">
        <f>+IFERROR('simulations corn farm1'!BS171*'simulations corn farm1'!BS173*'simulations corn farm1'!BS185*'simulations corn farm1'!$L$65,"")</f>
        <v>104580.8</v>
      </c>
      <c r="BT81" s="25">
        <f>+IFERROR('simulations corn farm1'!BT171*'simulations corn farm1'!BT173*'simulations corn farm1'!BT185*'simulations corn farm1'!$L$65,"")</f>
        <v>92267</v>
      </c>
      <c r="BU81" s="25">
        <f>+IFERROR('simulations corn farm1'!BU171*'simulations corn farm1'!BU173*'simulations corn farm1'!BU185*'simulations corn farm1'!$L$65,"")</f>
        <v>134685.19999999998</v>
      </c>
      <c r="BV81" s="25">
        <f>+IFERROR('simulations corn farm1'!BV171*'simulations corn farm1'!BV173*'simulations corn farm1'!BV185*'simulations corn farm1'!$L$65,"")</f>
        <v>82220.600000000006</v>
      </c>
      <c r="BW81" s="25">
        <f>+IFERROR('simulations corn farm1'!BW171*'simulations corn farm1'!BW173*'simulations corn farm1'!BW185*'simulations corn farm1'!$L$65,"")</f>
        <v>107340.99999999999</v>
      </c>
      <c r="BX81" s="25">
        <f>+IFERROR('simulations corn farm1'!BX171*'simulations corn farm1'!BX173*'simulations corn farm1'!BX185*'simulations corn farm1'!$L$65,"")</f>
        <v>105976.8</v>
      </c>
      <c r="BY81" s="25">
        <f>+IFERROR('simulations corn farm1'!BY171*'simulations corn farm1'!BY173*'simulations corn farm1'!BY185*'simulations corn farm1'!$L$65,"")</f>
        <v>174382</v>
      </c>
      <c r="BZ81" s="25">
        <f>+IFERROR('simulations corn farm1'!BZ171*'simulations corn farm1'!BZ173*'simulations corn farm1'!BZ185*'simulations corn farm1'!$L$65,"")</f>
        <v>79180.2</v>
      </c>
      <c r="CA81" s="25">
        <f>+IFERROR('simulations corn farm1'!CA171*'simulations corn farm1'!CA173*'simulations corn farm1'!CA185*'simulations corn farm1'!$L$65,"")</f>
        <v>112677.59999999998</v>
      </c>
      <c r="CB81" s="25">
        <f>+IFERROR('simulations corn farm1'!CB171*'simulations corn farm1'!CB173*'simulations corn farm1'!CB185*'simulations corn farm1'!$L$65,"")</f>
        <v>81774</v>
      </c>
      <c r="CC81" s="25">
        <f>+IFERROR('simulations corn farm1'!CC171*'simulations corn farm1'!CC173*'simulations corn farm1'!CC185*'simulations corn farm1'!$L$65,"")</f>
        <v>119048.40000000001</v>
      </c>
      <c r="CD81" s="25">
        <f>+IFERROR('simulations corn farm1'!CD171*'simulations corn farm1'!CD173*'simulations corn farm1'!CD185*'simulations corn farm1'!$L$65,"")</f>
        <v>115182.00000000001</v>
      </c>
      <c r="CE81" s="25">
        <f>+IFERROR('simulations corn farm1'!CE171*'simulations corn farm1'!CE173*'simulations corn farm1'!CE185*'simulations corn farm1'!$L$65,"")</f>
        <v>50121.599999999999</v>
      </c>
      <c r="CF81" s="25">
        <f>+IFERROR('simulations corn farm1'!CF171*'simulations corn farm1'!CF173*'simulations corn farm1'!CF185*'simulations corn farm1'!$L$65,"")</f>
        <v>106575.2</v>
      </c>
      <c r="CG81" s="25">
        <f>+IFERROR('simulations corn farm1'!CG171*'simulations corn farm1'!CG173*'simulations corn farm1'!CG185*'simulations corn farm1'!$L$65,"")</f>
        <v>103304</v>
      </c>
      <c r="CH81" s="25">
        <f>+IFERROR('simulations corn farm1'!CH171*'simulations corn farm1'!CH173*'simulations corn farm1'!CH185*'simulations corn farm1'!$L$65,"")</f>
        <v>79442.399999999994</v>
      </c>
      <c r="CI81" s="25">
        <f>+IFERROR('simulations corn farm1'!CI171*'simulations corn farm1'!CI173*'simulations corn farm1'!CI185*'simulations corn farm1'!$L$65,"")</f>
        <v>110979.2</v>
      </c>
      <c r="CJ81" s="25">
        <f>+IFERROR('simulations corn farm1'!CJ171*'simulations corn farm1'!CJ173*'simulations corn farm1'!CJ185*'simulations corn farm1'!$L$65,"")</f>
        <v>67666</v>
      </c>
      <c r="CK81" s="25">
        <f>+IFERROR('simulations corn farm1'!CK171*'simulations corn farm1'!CK173*'simulations corn farm1'!CK185*'simulations corn farm1'!$L$65,"")</f>
        <v>116653</v>
      </c>
      <c r="CL81" s="25">
        <f>+IFERROR('simulations corn farm1'!CL171*'simulations corn farm1'!CL173*'simulations corn farm1'!CL185*'simulations corn farm1'!$L$65,"")</f>
        <v>80095.199999999983</v>
      </c>
      <c r="CM81" s="25">
        <f>+IFERROR('simulations corn farm1'!CM171*'simulations corn farm1'!CM173*'simulations corn farm1'!CM185*'simulations corn farm1'!$L$65,"")</f>
        <v>128514.4</v>
      </c>
      <c r="CN81" s="25">
        <f>+IFERROR('simulations corn farm1'!CN171*'simulations corn farm1'!CN173*'simulations corn farm1'!CN185*'simulations corn farm1'!$L$65,"")</f>
        <v>99667.199999999997</v>
      </c>
      <c r="CO81" s="25">
        <f>+IFERROR('simulations corn farm1'!CO171*'simulations corn farm1'!CO173*'simulations corn farm1'!CO185*'simulations corn farm1'!$L$65,"")</f>
        <v>149226</v>
      </c>
      <c r="CP81" s="25">
        <f>+IFERROR('simulations corn farm1'!CP171*'simulations corn farm1'!CP173*'simulations corn farm1'!CP185*'simulations corn farm1'!$L$65,"")</f>
        <v>160204.79999999999</v>
      </c>
      <c r="CQ81" s="25">
        <f>+IFERROR('simulations corn farm1'!CQ171*'simulations corn farm1'!CQ173*'simulations corn farm1'!CQ185*'simulations corn farm1'!$L$65,"")</f>
        <v>62406.399999999994</v>
      </c>
      <c r="CR81" s="25">
        <f>+IFERROR('simulations corn farm1'!CR171*'simulations corn farm1'!CR173*'simulations corn farm1'!CR185*'simulations corn farm1'!$L$65,"")</f>
        <v>75888</v>
      </c>
      <c r="CS81" s="25">
        <f>+IFERROR('simulations corn farm1'!CS171*'simulations corn farm1'!CS173*'simulations corn farm1'!CS185*'simulations corn farm1'!$L$65,"")</f>
        <v>158788</v>
      </c>
      <c r="CT81" s="25">
        <f>+IFERROR('simulations corn farm1'!CT171*'simulations corn farm1'!CT173*'simulations corn farm1'!CT185*'simulations corn farm1'!$L$65,"")</f>
        <v>73502</v>
      </c>
      <c r="CU81" s="25">
        <f>+IFERROR('simulations corn farm1'!CU171*'simulations corn farm1'!CU173*'simulations corn farm1'!CU185*'simulations corn farm1'!$L$65,"")</f>
        <v>91959.400000000009</v>
      </c>
      <c r="CV81" s="25">
        <f>+IFERROR('simulations corn farm1'!CV171*'simulations corn farm1'!CV173*'simulations corn farm1'!CV185*'simulations corn farm1'!$L$65,"")</f>
        <v>105881.60000000001</v>
      </c>
      <c r="CW81" s="25">
        <f>+IFERROR('simulations corn farm1'!CW171*'simulations corn farm1'!CW173*'simulations corn farm1'!CW185*'simulations corn farm1'!$L$65,"")</f>
        <v>85420.800000000003</v>
      </c>
      <c r="CX81" s="25">
        <f>+IFERROR('simulations corn farm1'!CX171*'simulations corn farm1'!CX173*'simulations corn farm1'!CX185*'simulations corn farm1'!$L$65,"")</f>
        <v>135859.19999999998</v>
      </c>
      <c r="CY81" s="25">
        <f>+IFERROR('simulations corn farm1'!CY171*'simulations corn farm1'!CY173*'simulations corn farm1'!CY185*'simulations corn farm1'!$L$65,"")</f>
        <v>114945</v>
      </c>
      <c r="CZ81" s="25">
        <f>+IFERROR('simulations corn farm1'!CZ171*'simulations corn farm1'!CZ173*'simulations corn farm1'!CZ185*'simulations corn farm1'!$L$65,"")</f>
        <v>111399.6</v>
      </c>
      <c r="DA81" s="25">
        <f>+IFERROR('simulations corn farm1'!DA171*'simulations corn farm1'!DA173*'simulations corn farm1'!DA185*'simulations corn farm1'!$L$65,"")</f>
        <v>24494.399999999998</v>
      </c>
      <c r="DB81" s="25">
        <f>+IFERROR('simulations corn farm1'!DB171*'simulations corn farm1'!DB173*'simulations corn farm1'!DB185*'simulations corn farm1'!$L$65,"")</f>
        <v>56906.399999999994</v>
      </c>
      <c r="DC81" s="25">
        <f>+IFERROR('simulations corn farm1'!DC171*'simulations corn farm1'!DC173*'simulations corn farm1'!DC185*'simulations corn farm1'!$L$65,"")</f>
        <v>94291.199999999997</v>
      </c>
      <c r="DD81" s="25">
        <f>+IFERROR('simulations corn farm1'!DD171*'simulations corn farm1'!DD173*'simulations corn farm1'!DD185*'simulations corn farm1'!$L$65,"")</f>
        <v>79905.599999999991</v>
      </c>
      <c r="DE81" s="25">
        <f>+IFERROR('simulations corn farm1'!DE171*'simulations corn farm1'!DE173*'simulations corn farm1'!DE185*'simulations corn farm1'!$L$65,"")</f>
        <v>106422.8</v>
      </c>
      <c r="DF81" s="25">
        <f>+IFERROR('simulations corn farm1'!DF171*'simulations corn farm1'!DF173*'simulations corn farm1'!DF185*'simulations corn farm1'!$L$65,"")</f>
        <v>93960</v>
      </c>
      <c r="DG81" s="25">
        <f>+IFERROR('simulations corn farm1'!DG171*'simulations corn farm1'!DG173*'simulations corn farm1'!DG185*'simulations corn farm1'!$L$65,"")</f>
        <v>71700</v>
      </c>
      <c r="DH81" s="25">
        <f>+IFERROR('simulations corn farm1'!DH171*'simulations corn farm1'!DH173*'simulations corn farm1'!DH185*'simulations corn farm1'!$L$65,"")</f>
        <v>153331</v>
      </c>
      <c r="DI81" s="25">
        <f>+IFERROR('simulations corn farm1'!DI171*'simulations corn farm1'!DI173*'simulations corn farm1'!DI185*'simulations corn farm1'!$L$65,"")</f>
        <v>98222.399999999994</v>
      </c>
      <c r="DJ81" s="25">
        <f>+IFERROR('simulations corn farm1'!DJ171*'simulations corn farm1'!DJ173*'simulations corn farm1'!DJ185*'simulations corn farm1'!$L$65,"")</f>
        <v>119599.2</v>
      </c>
      <c r="DK81" s="25">
        <f>+IFERROR('simulations corn farm1'!DK171*'simulations corn farm1'!DK173*'simulations corn farm1'!DK185*'simulations corn farm1'!$L$65,"")</f>
        <v>100959.6</v>
      </c>
      <c r="DL81" s="25">
        <f>+IFERROR('simulations corn farm1'!DL171*'simulations corn farm1'!DL173*'simulations corn farm1'!DL185*'simulations corn farm1'!$L$65,"")</f>
        <v>98380.800000000003</v>
      </c>
      <c r="DM81" s="25">
        <f>+IFERROR('simulations corn farm1'!DM171*'simulations corn farm1'!DM173*'simulations corn farm1'!DM185*'simulations corn farm1'!$L$65,"")</f>
        <v>101046.40000000001</v>
      </c>
      <c r="DN81" s="25">
        <f>+IFERROR('simulations corn farm1'!DN171*'simulations corn farm1'!DN173*'simulations corn farm1'!DN185*'simulations corn farm1'!$L$65,"")</f>
        <v>128527</v>
      </c>
      <c r="DO81" s="25">
        <f>+IFERROR('simulations corn farm1'!DO171*'simulations corn farm1'!DO173*'simulations corn farm1'!DO185*'simulations corn farm1'!$L$65,"")</f>
        <v>100598</v>
      </c>
      <c r="DP81" s="25">
        <f>+IFERROR('simulations corn farm1'!DP171*'simulations corn farm1'!DP173*'simulations corn farm1'!DP185*'simulations corn farm1'!$L$65,"")</f>
        <v>105108.99999999999</v>
      </c>
      <c r="DQ81" s="25">
        <f>+IFERROR('simulations corn farm1'!DQ171*'simulations corn farm1'!DQ173*'simulations corn farm1'!DQ185*'simulations corn farm1'!$L$65,"")</f>
        <v>116726.39999999999</v>
      </c>
      <c r="DR81" s="25">
        <f>+IFERROR('simulations corn farm1'!DR171*'simulations corn farm1'!DR173*'simulations corn farm1'!DR185*'simulations corn farm1'!$L$65,"")</f>
        <v>114811.19999999998</v>
      </c>
      <c r="DS81" s="25">
        <f>+IFERROR('simulations corn farm1'!DS171*'simulations corn farm1'!DS173*'simulations corn farm1'!DS185*'simulations corn farm1'!$L$65,"")</f>
        <v>74177.599999999991</v>
      </c>
      <c r="DT81" s="25">
        <f>+IFERROR('simulations corn farm1'!DT171*'simulations corn farm1'!DT173*'simulations corn farm1'!DT185*'simulations corn farm1'!$L$65,"")</f>
        <v>38567.999999999993</v>
      </c>
      <c r="DU81" s="25">
        <f>+IFERROR('simulations corn farm1'!DU171*'simulations corn farm1'!DU173*'simulations corn farm1'!DU185*'simulations corn farm1'!$L$65,"")</f>
        <v>119156.40000000001</v>
      </c>
      <c r="DV81" s="25">
        <f>+IFERROR('simulations corn farm1'!DV171*'simulations corn farm1'!DV173*'simulations corn farm1'!DV185*'simulations corn farm1'!$L$65,"")</f>
        <v>87016</v>
      </c>
      <c r="DW81" s="25">
        <f>+IFERROR('simulations corn farm1'!DW171*'simulations corn farm1'!DW173*'simulations corn farm1'!DW185*'simulations corn farm1'!$L$65,"")</f>
        <v>80481.600000000006</v>
      </c>
      <c r="DX81" s="25">
        <f>+IFERROR('simulations corn farm1'!DX171*'simulations corn farm1'!DX173*'simulations corn farm1'!DX185*'simulations corn farm1'!$L$65,"")</f>
        <v>139356.79999999999</v>
      </c>
      <c r="DY81" s="25">
        <f>+IFERROR('simulations corn farm1'!DY171*'simulations corn farm1'!DY173*'simulations corn farm1'!DY185*'simulations corn farm1'!$L$65,"")</f>
        <v>139373.99999999997</v>
      </c>
      <c r="DZ81" s="25">
        <f>+IFERROR('simulations corn farm1'!DZ171*'simulations corn farm1'!DZ173*'simulations corn farm1'!DZ185*'simulations corn farm1'!$L$65,"")</f>
        <v>75551</v>
      </c>
      <c r="EA81" s="25">
        <f>+IFERROR('simulations corn farm1'!EA171*'simulations corn farm1'!EA173*'simulations corn farm1'!EA185*'simulations corn farm1'!$L$65,"")</f>
        <v>51334.2</v>
      </c>
      <c r="EB81" s="25">
        <f>+IFERROR('simulations corn farm1'!EB171*'simulations corn farm1'!EB173*'simulations corn farm1'!EB185*'simulations corn farm1'!$L$65,"")</f>
        <v>114837.00000000001</v>
      </c>
      <c r="EC81" s="25">
        <f>+IFERROR('simulations corn farm1'!EC171*'simulations corn farm1'!EC173*'simulations corn farm1'!EC185*'simulations corn farm1'!$L$65,"")</f>
        <v>126432</v>
      </c>
      <c r="ED81" s="25">
        <f>+IFERROR('simulations corn farm1'!ED171*'simulations corn farm1'!ED173*'simulations corn farm1'!ED185*'simulations corn farm1'!$L$65,"")</f>
        <v>109633.39999999998</v>
      </c>
      <c r="EE81" s="25">
        <f>+IFERROR('simulations corn farm1'!EE171*'simulations corn farm1'!EE173*'simulations corn farm1'!EE185*'simulations corn farm1'!$L$65,"")</f>
        <v>91861</v>
      </c>
      <c r="EF81" s="25">
        <f>+IFERROR('simulations corn farm1'!EF171*'simulations corn farm1'!EF173*'simulations corn farm1'!EF185*'simulations corn farm1'!$L$65,"")</f>
        <v>78776.800000000003</v>
      </c>
      <c r="EG81" s="25">
        <f>+IFERROR('simulations corn farm1'!EG171*'simulations corn farm1'!EG173*'simulations corn farm1'!EG185*'simulations corn farm1'!$L$65,"")</f>
        <v>163173.59999999998</v>
      </c>
      <c r="EH81" s="25">
        <f>+IFERROR('simulations corn farm1'!EH171*'simulations corn farm1'!EH173*'simulations corn farm1'!EH185*'simulations corn farm1'!$L$65,"")</f>
        <v>125030.40000000004</v>
      </c>
      <c r="EI81" s="25">
        <f>+IFERROR('simulations corn farm1'!EI171*'simulations corn farm1'!EI173*'simulations corn farm1'!EI185*'simulations corn farm1'!$L$65,"")</f>
        <v>128723</v>
      </c>
      <c r="EJ81" s="25">
        <f>+IFERROR('simulations corn farm1'!EJ171*'simulations corn farm1'!EJ173*'simulations corn farm1'!EJ185*'simulations corn farm1'!$L$65,"")</f>
        <v>55999.399999999994</v>
      </c>
      <c r="EK81" s="25">
        <f>+IFERROR('simulations corn farm1'!EK171*'simulations corn farm1'!EK173*'simulations corn farm1'!EK185*'simulations corn farm1'!$L$65,"")</f>
        <v>39040</v>
      </c>
      <c r="EL81" s="25">
        <f>+IFERROR('simulations corn farm1'!EL171*'simulations corn farm1'!EL173*'simulations corn farm1'!EL185*'simulations corn farm1'!$L$65,"")</f>
        <v>110047</v>
      </c>
      <c r="EM81" s="25">
        <f>+IFERROR('simulations corn farm1'!EM171*'simulations corn farm1'!EM173*'simulations corn farm1'!EM185*'simulations corn farm1'!$L$65,"")</f>
        <v>71036</v>
      </c>
      <c r="EN81" s="25">
        <f>+IFERROR('simulations corn farm1'!EN171*'simulations corn farm1'!EN173*'simulations corn farm1'!EN185*'simulations corn farm1'!$L$65,"")</f>
        <v>88840.4</v>
      </c>
      <c r="EO81" s="25">
        <f>+IFERROR('simulations corn farm1'!EO171*'simulations corn farm1'!EO173*'simulations corn farm1'!EO185*'simulations corn farm1'!$L$65,"")</f>
        <v>118037.99999999999</v>
      </c>
      <c r="EP81" s="25">
        <f>+IFERROR('simulations corn farm1'!EP171*'simulations corn farm1'!EP173*'simulations corn farm1'!EP185*'simulations corn farm1'!$L$65,"")</f>
        <v>91782.6</v>
      </c>
      <c r="EQ81" s="25">
        <f>+IFERROR('simulations corn farm1'!EQ171*'simulations corn farm1'!EQ173*'simulations corn farm1'!EQ185*'simulations corn farm1'!$L$65,"")</f>
        <v>103174.20000000001</v>
      </c>
      <c r="ER81" s="25">
        <f>+IFERROR('simulations corn farm1'!ER171*'simulations corn farm1'!ER173*'simulations corn farm1'!ER185*'simulations corn farm1'!$L$65,"")</f>
        <v>120285.00000000001</v>
      </c>
      <c r="ES81" s="25">
        <f>+IFERROR('simulations corn farm1'!ES171*'simulations corn farm1'!ES173*'simulations corn farm1'!ES185*'simulations corn farm1'!$L$65,"")</f>
        <v>108607.8</v>
      </c>
      <c r="ET81" s="25">
        <f>+IFERROR('simulations corn farm1'!ET171*'simulations corn farm1'!ET173*'simulations corn farm1'!ET185*'simulations corn farm1'!$L$65,"")</f>
        <v>121676.79999999997</v>
      </c>
      <c r="EU81" s="25">
        <f>+IFERROR('simulations corn farm1'!EU171*'simulations corn farm1'!EU173*'simulations corn farm1'!EU185*'simulations corn farm1'!$L$65,"")</f>
        <v>63475.799999999996</v>
      </c>
      <c r="EV81" s="25">
        <f>+IFERROR('simulations corn farm1'!EV171*'simulations corn farm1'!EV173*'simulations corn farm1'!EV185*'simulations corn farm1'!$L$65,"")</f>
        <v>86815.599999999991</v>
      </c>
      <c r="EW81" s="25">
        <f>+IFERROR('simulations corn farm1'!EW171*'simulations corn farm1'!EW173*'simulations corn farm1'!EW185*'simulations corn farm1'!$L$65,"")</f>
        <v>139287.39999999997</v>
      </c>
      <c r="EX81" s="25">
        <f>+IFERROR('simulations corn farm1'!EX171*'simulations corn farm1'!EX173*'simulations corn farm1'!EX185*'simulations corn farm1'!$L$65,"")</f>
        <v>64224</v>
      </c>
      <c r="EY81" s="25">
        <f>+IFERROR('simulations corn farm1'!EY171*'simulations corn farm1'!EY173*'simulations corn farm1'!EY185*'simulations corn farm1'!$L$65,"")</f>
        <v>74611.999999999985</v>
      </c>
      <c r="EZ81" s="25">
        <f>+IFERROR('simulations corn farm1'!EZ171*'simulations corn farm1'!EZ173*'simulations corn farm1'!EZ185*'simulations corn farm1'!$L$65,"")</f>
        <v>94380</v>
      </c>
      <c r="FA81" s="25">
        <f>+IFERROR('simulations corn farm1'!FA171*'simulations corn farm1'!FA173*'simulations corn farm1'!FA185*'simulations corn farm1'!$L$65,"")</f>
        <v>150253.40000000002</v>
      </c>
      <c r="FB81" s="25">
        <f>+IFERROR('simulations corn farm1'!FB171*'simulations corn farm1'!FB173*'simulations corn farm1'!FB185*'simulations corn farm1'!$L$65,"")</f>
        <v>86528</v>
      </c>
      <c r="FC81" s="25">
        <f>+IFERROR('simulations corn farm1'!FC171*'simulations corn farm1'!FC173*'simulations corn farm1'!FC185*'simulations corn farm1'!$L$65,"")</f>
        <v>186486.39999999999</v>
      </c>
      <c r="FD81" s="25">
        <f>+IFERROR('simulations corn farm1'!FD171*'simulations corn farm1'!FD173*'simulations corn farm1'!FD185*'simulations corn farm1'!$L$65,"")</f>
        <v>110378.40000000001</v>
      </c>
      <c r="FE81" s="25">
        <f>+IFERROR('simulations corn farm1'!FE171*'simulations corn farm1'!FE173*'simulations corn farm1'!FE185*'simulations corn farm1'!$L$65,"")</f>
        <v>139029.19999999998</v>
      </c>
      <c r="FF81" s="25">
        <f>+IFERROR('simulations corn farm1'!FF171*'simulations corn farm1'!FF173*'simulations corn farm1'!FF185*'simulations corn farm1'!$L$65,"")</f>
        <v>57096.6</v>
      </c>
      <c r="FG81" s="25">
        <f>+IFERROR('simulations corn farm1'!FG171*'simulations corn farm1'!FG173*'simulations corn farm1'!FG185*'simulations corn farm1'!$L$65,"")</f>
        <v>104544</v>
      </c>
      <c r="FH81" s="25">
        <f>+IFERROR('simulations corn farm1'!FH171*'simulations corn farm1'!FH173*'simulations corn farm1'!FH185*'simulations corn farm1'!$L$65,"")</f>
        <v>127080</v>
      </c>
      <c r="FI81" s="25">
        <f>+IFERROR('simulations corn farm1'!FI171*'simulations corn farm1'!FI173*'simulations corn farm1'!FI185*'simulations corn farm1'!$L$65,"")</f>
        <v>125604.4</v>
      </c>
      <c r="FJ81" s="25">
        <f>+IFERROR('simulations corn farm1'!FJ171*'simulations corn farm1'!FJ173*'simulations corn farm1'!FJ185*'simulations corn farm1'!$L$65,"")</f>
        <v>96964.2</v>
      </c>
      <c r="FK81" s="25">
        <f>+IFERROR('simulations corn farm1'!FK171*'simulations corn farm1'!FK173*'simulations corn farm1'!FK185*'simulations corn farm1'!$L$65,"")</f>
        <v>150627.20000000001</v>
      </c>
      <c r="FL81" s="25">
        <f>+IFERROR('simulations corn farm1'!FL171*'simulations corn farm1'!FL173*'simulations corn farm1'!FL185*'simulations corn farm1'!$L$65,"")</f>
        <v>128284.80000000002</v>
      </c>
      <c r="FM81" s="25">
        <f>+IFERROR('simulations corn farm1'!FM171*'simulations corn farm1'!FM173*'simulations corn farm1'!FM185*'simulations corn farm1'!$L$65,"")</f>
        <v>105469</v>
      </c>
      <c r="FN81" s="25">
        <f>+IFERROR('simulations corn farm1'!FN171*'simulations corn farm1'!FN173*'simulations corn farm1'!FN185*'simulations corn farm1'!$L$65,"")</f>
        <v>77706</v>
      </c>
      <c r="FO81" s="25">
        <f>+IFERROR('simulations corn farm1'!FO171*'simulations corn farm1'!FO173*'simulations corn farm1'!FO185*'simulations corn farm1'!$L$65,"")</f>
        <v>118886.40000000001</v>
      </c>
      <c r="FP81" s="25">
        <f>+IFERROR('simulations corn farm1'!FP171*'simulations corn farm1'!FP173*'simulations corn farm1'!FP185*'simulations corn farm1'!$L$65,"")</f>
        <v>81715.200000000012</v>
      </c>
      <c r="FQ81" s="25">
        <f>+IFERROR('simulations corn farm1'!FQ171*'simulations corn farm1'!FQ173*'simulations corn farm1'!FQ185*'simulations corn farm1'!$L$65,"")</f>
        <v>83886</v>
      </c>
      <c r="FR81" s="25">
        <f>+IFERROR('simulations corn farm1'!FR171*'simulations corn farm1'!FR173*'simulations corn farm1'!FR185*'simulations corn farm1'!$L$65,"")</f>
        <v>144729.19999999998</v>
      </c>
      <c r="FS81" s="25">
        <f>+IFERROR('simulations corn farm1'!FS171*'simulations corn farm1'!FS173*'simulations corn farm1'!FS185*'simulations corn farm1'!$L$65,"")</f>
        <v>106470</v>
      </c>
      <c r="FT81" s="25">
        <f>+IFERROR('simulations corn farm1'!FT171*'simulations corn farm1'!FT173*'simulations corn farm1'!FT185*'simulations corn farm1'!$L$65,"")</f>
        <v>85058.4</v>
      </c>
      <c r="FU81" s="25">
        <f>+IFERROR('simulations corn farm1'!FU171*'simulations corn farm1'!FU173*'simulations corn farm1'!FU185*'simulations corn farm1'!$L$65,"")</f>
        <v>85625.600000000006</v>
      </c>
      <c r="FV81" s="25">
        <f>+IFERROR('simulations corn farm1'!FV171*'simulations corn farm1'!FV173*'simulations corn farm1'!FV185*'simulations corn farm1'!$L$65,"")</f>
        <v>76874</v>
      </c>
      <c r="FW81" s="25">
        <f>+IFERROR('simulations corn farm1'!FW171*'simulations corn farm1'!FW173*'simulations corn farm1'!FW185*'simulations corn farm1'!$L$65,"")</f>
        <v>104036.40000000001</v>
      </c>
      <c r="FX81" s="25">
        <f>+IFERROR('simulations corn farm1'!FX171*'simulations corn farm1'!FX173*'simulations corn farm1'!FX185*'simulations corn farm1'!$L$65,"")</f>
        <v>80100</v>
      </c>
      <c r="FY81" s="25">
        <f>+IFERROR('simulations corn farm1'!FY171*'simulations corn farm1'!FY173*'simulations corn farm1'!FY185*'simulations corn farm1'!$L$65,"")</f>
        <v>97162.799999999988</v>
      </c>
      <c r="FZ81" s="25">
        <f>+IFERROR('simulations corn farm1'!FZ171*'simulations corn farm1'!FZ173*'simulations corn farm1'!FZ185*'simulations corn farm1'!$L$65,"")</f>
        <v>115284.00000000001</v>
      </c>
      <c r="GA81" s="25">
        <f>+IFERROR('simulations corn farm1'!GA171*'simulations corn farm1'!GA173*'simulations corn farm1'!GA185*'simulations corn farm1'!$L$65,"")</f>
        <v>84392.6</v>
      </c>
      <c r="GB81" s="25">
        <f>+IFERROR('simulations corn farm1'!GB171*'simulations corn farm1'!GB173*'simulations corn farm1'!GB185*'simulations corn farm1'!$L$65,"")</f>
        <v>93967.2</v>
      </c>
      <c r="GC81" s="25">
        <f>+IFERROR('simulations corn farm1'!GC171*'simulations corn farm1'!GC173*'simulations corn farm1'!GC185*'simulations corn farm1'!$L$65,"")</f>
        <v>99346.199999999983</v>
      </c>
      <c r="GD81" s="25">
        <f>+IFERROR('simulations corn farm1'!GD171*'simulations corn farm1'!GD173*'simulations corn farm1'!GD185*'simulations corn farm1'!$L$65,"")</f>
        <v>51185.999999999993</v>
      </c>
      <c r="GE81" s="25">
        <f>+IFERROR('simulations corn farm1'!GE171*'simulations corn farm1'!GE173*'simulations corn farm1'!GE185*'simulations corn farm1'!$L$65,"")</f>
        <v>103544.8</v>
      </c>
      <c r="GF81" s="25">
        <f>+IFERROR('simulations corn farm1'!GF171*'simulations corn farm1'!GF173*'simulations corn farm1'!GF185*'simulations corn farm1'!$L$65,"")</f>
        <v>38471.799999999996</v>
      </c>
      <c r="GG81" s="25">
        <f>+IFERROR('simulations corn farm1'!GG171*'simulations corn farm1'!GG173*'simulations corn farm1'!GG185*'simulations corn farm1'!$L$65,"")</f>
        <v>106128</v>
      </c>
      <c r="GH81" s="25">
        <f>+IFERROR('simulations corn farm1'!GH171*'simulations corn farm1'!GH173*'simulations corn farm1'!GH185*'simulations corn farm1'!$L$65,"")</f>
        <v>101369.60000000001</v>
      </c>
      <c r="GI81" s="25">
        <f>+IFERROR('simulations corn farm1'!GI171*'simulations corn farm1'!GI173*'simulations corn farm1'!GI185*'simulations corn farm1'!$L$65,"")</f>
        <v>142776.79999999999</v>
      </c>
      <c r="GJ81" s="25">
        <f>+IFERROR('simulations corn farm1'!GJ171*'simulations corn farm1'!GJ173*'simulations corn farm1'!GJ185*'simulations corn farm1'!$L$65,"")</f>
        <v>78508.800000000003</v>
      </c>
      <c r="GK81" s="25">
        <f>+IFERROR('simulations corn farm1'!GK171*'simulations corn farm1'!GK173*'simulations corn farm1'!GK185*'simulations corn farm1'!$L$65,"")</f>
        <v>104181.8</v>
      </c>
      <c r="GL81" s="25">
        <f>+IFERROR('simulations corn farm1'!GL171*'simulations corn farm1'!GL173*'simulations corn farm1'!GL185*'simulations corn farm1'!$L$65,"")</f>
        <v>116332.40000000001</v>
      </c>
      <c r="GM81" s="25">
        <f>+IFERROR('simulations corn farm1'!GM171*'simulations corn farm1'!GM173*'simulations corn farm1'!GM185*'simulations corn farm1'!$L$65,"")</f>
        <v>118276.2</v>
      </c>
      <c r="GN81" s="25">
        <f>+IFERROR('simulations corn farm1'!GN171*'simulations corn farm1'!GN173*'simulations corn farm1'!GN185*'simulations corn farm1'!$L$65,"")</f>
        <v>113242.4</v>
      </c>
      <c r="GO81" s="25">
        <f>+IFERROR('simulations corn farm1'!GO171*'simulations corn farm1'!GO173*'simulations corn farm1'!GO185*'simulations corn farm1'!$L$65,"")</f>
        <v>67545</v>
      </c>
      <c r="GP81" s="25">
        <f>+IFERROR('simulations corn farm1'!GP171*'simulations corn farm1'!GP173*'simulations corn farm1'!GP185*'simulations corn farm1'!$L$65,"")</f>
        <v>93159.2</v>
      </c>
      <c r="GQ81" s="25">
        <f>+IFERROR('simulations corn farm1'!GQ171*'simulations corn farm1'!GQ173*'simulations corn farm1'!GQ185*'simulations corn farm1'!$L$65,"")</f>
        <v>77408.399999999994</v>
      </c>
      <c r="GR81" s="25">
        <f>+IFERROR('simulations corn farm1'!GR171*'simulations corn farm1'!GR173*'simulations corn farm1'!GR185*'simulations corn farm1'!$L$65,"")</f>
        <v>95456</v>
      </c>
      <c r="GS81" s="25">
        <f>+IFERROR('simulations corn farm1'!GS171*'simulations corn farm1'!GS173*'simulations corn farm1'!GS185*'simulations corn farm1'!$L$65,"")</f>
        <v>105193.2</v>
      </c>
      <c r="GT81" s="25">
        <f>+IFERROR('simulations corn farm1'!GT171*'simulations corn farm1'!GT173*'simulations corn farm1'!GT185*'simulations corn farm1'!$L$65,"")</f>
        <v>125808.40000000001</v>
      </c>
      <c r="GU81" s="25">
        <f>+IFERROR('simulations corn farm1'!GU171*'simulations corn farm1'!GU173*'simulations corn farm1'!GU185*'simulations corn farm1'!$L$65,"")</f>
        <v>89421.6</v>
      </c>
      <c r="GV81" s="25">
        <f>+IFERROR('simulations corn farm1'!GV171*'simulations corn farm1'!GV173*'simulations corn farm1'!GV185*'simulations corn farm1'!$L$65,"")</f>
        <v>88231.799999999988</v>
      </c>
      <c r="GW81" s="25">
        <f>+IFERROR('simulations corn farm1'!GW171*'simulations corn farm1'!GW173*'simulations corn farm1'!GW185*'simulations corn farm1'!$L$65,"")</f>
        <v>107517.60000000002</v>
      </c>
      <c r="GX81" s="25">
        <f>+IFERROR('simulations corn farm1'!GX171*'simulations corn farm1'!GX173*'simulations corn farm1'!GX185*'simulations corn farm1'!$L$65,"")</f>
        <v>103248.40000000001</v>
      </c>
      <c r="GY81" s="25">
        <f>+IFERROR('simulations corn farm1'!GY171*'simulations corn farm1'!GY173*'simulations corn farm1'!GY185*'simulations corn farm1'!$L$65,"")</f>
        <v>107125.59999999999</v>
      </c>
      <c r="GZ81" s="25">
        <f>+IFERROR('simulations corn farm1'!GZ171*'simulations corn farm1'!GZ173*'simulations corn farm1'!GZ185*'simulations corn farm1'!$L$65,"")</f>
        <v>93496.8</v>
      </c>
      <c r="HA81" s="25">
        <f>+IFERROR('simulations corn farm1'!HA171*'simulations corn farm1'!HA173*'simulations corn farm1'!HA185*'simulations corn farm1'!$L$65,"")</f>
        <v>113395.8</v>
      </c>
      <c r="HB81" s="25">
        <f>+IFERROR('simulations corn farm1'!HB171*'simulations corn farm1'!HB173*'simulations corn farm1'!HB185*'simulations corn farm1'!$L$65,"")</f>
        <v>98557.599999999991</v>
      </c>
      <c r="HC81" s="25">
        <f>+IFERROR('simulations corn farm1'!HC171*'simulations corn farm1'!HC173*'simulations corn farm1'!HC185*'simulations corn farm1'!$L$65,"")</f>
        <v>152907.20000000001</v>
      </c>
      <c r="HD81" s="25">
        <f>+IFERROR('simulations corn farm1'!HD171*'simulations corn farm1'!HD173*'simulations corn farm1'!HD185*'simulations corn farm1'!$L$65,"")</f>
        <v>74958.8</v>
      </c>
      <c r="HE81" s="25">
        <f>+IFERROR('simulations corn farm1'!HE171*'simulations corn farm1'!HE173*'simulations corn farm1'!HE185*'simulations corn farm1'!$L$65,"")</f>
        <v>103518</v>
      </c>
      <c r="HF81" s="25">
        <f>+IFERROR('simulations corn farm1'!HF171*'simulations corn farm1'!HF173*'simulations corn farm1'!HF185*'simulations corn farm1'!$L$65,"")</f>
        <v>45360</v>
      </c>
      <c r="HG81" s="25">
        <f>+IFERROR('simulations corn farm1'!HG171*'simulations corn farm1'!HG173*'simulations corn farm1'!HG185*'simulations corn farm1'!$L$65,"")</f>
        <v>98197</v>
      </c>
      <c r="HH81" s="25">
        <f>+IFERROR('simulations corn farm1'!HH171*'simulations corn farm1'!HH173*'simulations corn farm1'!HH185*'simulations corn farm1'!$L$65,"")</f>
        <v>78758</v>
      </c>
      <c r="HI81" s="25">
        <f>+IFERROR('simulations corn farm1'!HI171*'simulations corn farm1'!HI173*'simulations corn farm1'!HI185*'simulations corn farm1'!$L$65,"")</f>
        <v>95854.799999999988</v>
      </c>
      <c r="HJ81" s="25">
        <f>+IFERROR('simulations corn farm1'!HJ171*'simulations corn farm1'!HJ173*'simulations corn farm1'!HJ185*'simulations corn farm1'!$L$65,"")</f>
        <v>148589.19999999998</v>
      </c>
      <c r="HK81" s="25">
        <f>+IFERROR('simulations corn farm1'!HK171*'simulations corn farm1'!HK173*'simulations corn farm1'!HK185*'simulations corn farm1'!$L$65,"")</f>
        <v>147888.39999999997</v>
      </c>
      <c r="HL81" s="25">
        <f>+IFERROR('simulations corn farm1'!HL171*'simulations corn farm1'!HL173*'simulations corn farm1'!HL185*'simulations corn farm1'!$L$65,"")</f>
        <v>94322.799999999988</v>
      </c>
      <c r="HM81" s="25">
        <f>+IFERROR('simulations corn farm1'!HM171*'simulations corn farm1'!HM173*'simulations corn farm1'!HM185*'simulations corn farm1'!$L$65,"")</f>
        <v>89879.400000000009</v>
      </c>
      <c r="HN81" s="25">
        <f>+IFERROR('simulations corn farm1'!HN171*'simulations corn farm1'!HN173*'simulations corn farm1'!HN185*'simulations corn farm1'!$L$65,"")</f>
        <v>68116.800000000003</v>
      </c>
      <c r="HO81" s="25">
        <f>+IFERROR('simulations corn farm1'!HO171*'simulations corn farm1'!HO173*'simulations corn farm1'!HO185*'simulations corn farm1'!$L$65,"")</f>
        <v>73240.200000000012</v>
      </c>
      <c r="HP81" s="25">
        <f>+IFERROR('simulations corn farm1'!HP171*'simulations corn farm1'!HP173*'simulations corn farm1'!HP185*'simulations corn farm1'!$L$65,"")</f>
        <v>76097.8</v>
      </c>
      <c r="HQ81" s="25">
        <f>+IFERROR('simulations corn farm1'!HQ171*'simulations corn farm1'!HQ173*'simulations corn farm1'!HQ185*'simulations corn farm1'!$L$65,"")</f>
        <v>101040.00000000001</v>
      </c>
      <c r="HR81" s="25">
        <f>+IFERROR('simulations corn farm1'!HR171*'simulations corn farm1'!HR173*'simulations corn farm1'!HR185*'simulations corn farm1'!$L$65,"")</f>
        <v>119188.79999999999</v>
      </c>
      <c r="HS81" s="25">
        <f>+IFERROR('simulations corn farm1'!HS171*'simulations corn farm1'!HS173*'simulations corn farm1'!HS185*'simulations corn farm1'!$L$65,"")</f>
        <v>118014.00000000001</v>
      </c>
      <c r="HT81" s="25">
        <f>+IFERROR('simulations corn farm1'!HT171*'simulations corn farm1'!HT173*'simulations corn farm1'!HT185*'simulations corn farm1'!$L$65,"")</f>
        <v>174418.4</v>
      </c>
      <c r="HU81" s="25">
        <f>+IFERROR('simulations corn farm1'!HU171*'simulations corn farm1'!HU173*'simulations corn farm1'!HU185*'simulations corn farm1'!$L$65,"")</f>
        <v>43050</v>
      </c>
      <c r="HV81" s="25">
        <f>+IFERROR('simulations corn farm1'!HV171*'simulations corn farm1'!HV173*'simulations corn farm1'!HV185*'simulations corn farm1'!$L$65,"")</f>
        <v>145017.60000000001</v>
      </c>
      <c r="HW81" s="25">
        <f>+IFERROR('simulations corn farm1'!HW171*'simulations corn farm1'!HW173*'simulations corn farm1'!HW185*'simulations corn farm1'!$L$65,"")</f>
        <v>126888.00000000001</v>
      </c>
      <c r="HX81" s="25">
        <f>+IFERROR('simulations corn farm1'!HX171*'simulations corn farm1'!HX173*'simulations corn farm1'!HX185*'simulations corn farm1'!$L$65,"")</f>
        <v>91586</v>
      </c>
      <c r="HY81" s="25">
        <f>+IFERROR('simulations corn farm1'!HY171*'simulations corn farm1'!HY173*'simulations corn farm1'!HY185*'simulations corn farm1'!$L$65,"")</f>
        <v>115579.2</v>
      </c>
      <c r="HZ81" s="25">
        <f>+IFERROR('simulations corn farm1'!HZ171*'simulations corn farm1'!HZ173*'simulations corn farm1'!HZ185*'simulations corn farm1'!$L$65,"")</f>
        <v>130939.19999999998</v>
      </c>
      <c r="IA81" s="25">
        <f>+IFERROR('simulations corn farm1'!IA171*'simulations corn farm1'!IA173*'simulations corn farm1'!IA185*'simulations corn farm1'!$L$65,"")</f>
        <v>100928</v>
      </c>
      <c r="IB81" s="25">
        <f>+IFERROR('simulations corn farm1'!IB171*'simulations corn farm1'!IB173*'simulations corn farm1'!IB185*'simulations corn farm1'!$L$65,"")</f>
        <v>136290</v>
      </c>
      <c r="IC81" s="25">
        <f>+IFERROR('simulations corn farm1'!IC171*'simulations corn farm1'!IC173*'simulations corn farm1'!IC185*'simulations corn farm1'!$L$65,"")</f>
        <v>99186</v>
      </c>
      <c r="ID81" s="25">
        <f>+IFERROR('simulations corn farm1'!ID171*'simulations corn farm1'!ID173*'simulations corn farm1'!ID185*'simulations corn farm1'!$L$65,"")</f>
        <v>59974.2</v>
      </c>
      <c r="IE81" s="25">
        <f>+IFERROR('simulations corn farm1'!IE171*'simulations corn farm1'!IE173*'simulations corn farm1'!IE185*'simulations corn farm1'!$L$65,"")</f>
        <v>132236.20000000001</v>
      </c>
      <c r="IF81" s="25">
        <f>+IFERROR('simulations corn farm1'!IF171*'simulations corn farm1'!IF173*'simulations corn farm1'!IF185*'simulations corn farm1'!$L$65,"")</f>
        <v>111352.79999999997</v>
      </c>
      <c r="IG81" s="25">
        <f>+IFERROR('simulations corn farm1'!IG171*'simulations corn farm1'!IG173*'simulations corn farm1'!IG185*'simulations corn farm1'!$L$65,"")</f>
        <v>28439.4</v>
      </c>
      <c r="IH81" s="25">
        <f>+IFERROR('simulations corn farm1'!IH171*'simulations corn farm1'!IH173*'simulations corn farm1'!IH185*'simulations corn farm1'!$L$65,"")</f>
        <v>163711.79999999999</v>
      </c>
      <c r="II81" s="25">
        <f>+IFERROR('simulations corn farm1'!II171*'simulations corn farm1'!II173*'simulations corn farm1'!II185*'simulations corn farm1'!$L$65,"")</f>
        <v>110556</v>
      </c>
      <c r="IJ81" s="25">
        <f>+IFERROR('simulations corn farm1'!IJ171*'simulations corn farm1'!IJ173*'simulations corn farm1'!IJ185*'simulations corn farm1'!$L$65,"")</f>
        <v>124093.60000000002</v>
      </c>
      <c r="IK81" s="25">
        <f>+IFERROR('simulations corn farm1'!IK171*'simulations corn farm1'!IK173*'simulations corn farm1'!IK185*'simulations corn farm1'!$L$65,"")</f>
        <v>101500</v>
      </c>
      <c r="IL81" s="25">
        <f>+IFERROR('simulations corn farm1'!IL171*'simulations corn farm1'!IL173*'simulations corn farm1'!IL185*'simulations corn farm1'!$L$65,"")</f>
        <v>103582</v>
      </c>
      <c r="IM81" s="25">
        <f>+IFERROR('simulations corn farm1'!IM171*'simulations corn farm1'!IM173*'simulations corn farm1'!IM185*'simulations corn farm1'!$L$65,"")</f>
        <v>159890</v>
      </c>
      <c r="IN81" s="25">
        <f>+IFERROR('simulations corn farm1'!IN171*'simulations corn farm1'!IN173*'simulations corn farm1'!IN185*'simulations corn farm1'!$L$65,"")</f>
        <v>77817.599999999991</v>
      </c>
      <c r="IO81" s="25">
        <f>+IFERROR('simulations corn farm1'!IO171*'simulations corn farm1'!IO173*'simulations corn farm1'!IO185*'simulations corn farm1'!$L$65,"")</f>
        <v>62474.6</v>
      </c>
      <c r="IP81" s="25">
        <f>+IFERROR('simulations corn farm1'!IP171*'simulations corn farm1'!IP173*'simulations corn farm1'!IP185*'simulations corn farm1'!$L$65,"")</f>
        <v>77659.999999999985</v>
      </c>
      <c r="IQ81" s="25">
        <f>+IFERROR('simulations corn farm1'!IQ171*'simulations corn farm1'!IQ173*'simulations corn farm1'!IQ185*'simulations corn farm1'!$L$65,"")</f>
        <v>48848</v>
      </c>
      <c r="IR81" s="25">
        <f>+IFERROR('simulations corn farm1'!IR171*'simulations corn farm1'!IR173*'simulations corn farm1'!IR185*'simulations corn farm1'!$L$65,"")</f>
        <v>118643.2</v>
      </c>
      <c r="IS81" s="25">
        <f>+IFERROR('simulations corn farm1'!IS171*'simulations corn farm1'!IS173*'simulations corn farm1'!IS185*'simulations corn farm1'!$L$65,"")</f>
        <v>80240.400000000009</v>
      </c>
      <c r="IT81" s="25">
        <f>+IFERROR('simulations corn farm1'!IT171*'simulations corn farm1'!IT173*'simulations corn farm1'!IT185*'simulations corn farm1'!$L$65,"")</f>
        <v>74325.599999999991</v>
      </c>
      <c r="IU81" s="25">
        <f>+IFERROR('simulations corn farm1'!IU171*'simulations corn farm1'!IU173*'simulations corn farm1'!IU185*'simulations corn farm1'!$L$65,"")</f>
        <v>110880</v>
      </c>
      <c r="IV81" s="25">
        <f>+IFERROR('simulations corn farm1'!IV171*'simulations corn farm1'!IV173*'simulations corn farm1'!IV185*'simulations corn farm1'!$L$65,"")</f>
        <v>105495.59999999999</v>
      </c>
      <c r="IW81" s="25">
        <f>+IFERROR('simulations corn farm1'!IW171*'simulations corn farm1'!IW173*'simulations corn farm1'!IW185*'simulations corn farm1'!$L$65,"")</f>
        <v>98817.600000000006</v>
      </c>
      <c r="IX81" s="25">
        <f>+IFERROR('simulations corn farm1'!IX171*'simulations corn farm1'!IX173*'simulations corn farm1'!IX185*'simulations corn farm1'!$L$65,"")</f>
        <v>108866.80000000002</v>
      </c>
      <c r="IY81" s="25">
        <f>+IFERROR('simulations corn farm1'!IY171*'simulations corn farm1'!IY173*'simulations corn farm1'!IY185*'simulations corn farm1'!$L$65,"")</f>
        <v>94129.799999999988</v>
      </c>
      <c r="IZ81" s="25">
        <f>+IFERROR('simulations corn farm1'!IZ171*'simulations corn farm1'!IZ173*'simulations corn farm1'!IZ185*'simulations corn farm1'!$L$65,"")</f>
        <v>101134.59999999999</v>
      </c>
      <c r="JA81" s="25">
        <f>+IFERROR('simulations corn farm1'!JA171*'simulations corn farm1'!JA173*'simulations corn farm1'!JA185*'simulations corn farm1'!$L$65,"")</f>
        <v>57138.8</v>
      </c>
      <c r="JB81" s="25">
        <f>+IFERROR('simulations corn farm1'!JB171*'simulations corn farm1'!JB173*'simulations corn farm1'!JB185*'simulations corn farm1'!$L$65,"")</f>
        <v>83517.600000000006</v>
      </c>
      <c r="JC81" s="25">
        <f>+IFERROR('simulations corn farm1'!JC171*'simulations corn farm1'!JC173*'simulations corn farm1'!JC185*'simulations corn farm1'!$L$65,"")</f>
        <v>143632.00000000003</v>
      </c>
      <c r="JD81" s="25">
        <f>+IFERROR('simulations corn farm1'!JD171*'simulations corn farm1'!JD173*'simulations corn farm1'!JD185*'simulations corn farm1'!$L$65,"")</f>
        <v>122130.39999999998</v>
      </c>
      <c r="JE81" s="25">
        <f>+IFERROR('simulations corn farm1'!JE171*'simulations corn farm1'!JE173*'simulations corn farm1'!JE185*'simulations corn farm1'!$L$65,"")</f>
        <v>103824</v>
      </c>
      <c r="JF81" s="25">
        <f>+IFERROR('simulations corn farm1'!JF171*'simulations corn farm1'!JF173*'simulations corn farm1'!JF185*'simulations corn farm1'!$L$65,"")</f>
        <v>139060</v>
      </c>
      <c r="JG81" s="25">
        <f>+IFERROR('simulations corn farm1'!JG171*'simulations corn farm1'!JG173*'simulations corn farm1'!JG185*'simulations corn farm1'!$L$65,"")</f>
        <v>102434.40000000001</v>
      </c>
      <c r="JH81" s="25">
        <f>+IFERROR('simulations corn farm1'!JH171*'simulations corn farm1'!JH173*'simulations corn farm1'!JH185*'simulations corn farm1'!$L$65,"")</f>
        <v>162855</v>
      </c>
      <c r="JI81" s="25">
        <f>+IFERROR('simulations corn farm1'!JI171*'simulations corn farm1'!JI173*'simulations corn farm1'!JI185*'simulations corn farm1'!$L$65,"")</f>
        <v>100232.8</v>
      </c>
      <c r="JJ81" s="25">
        <f>+IFERROR('simulations corn farm1'!JJ171*'simulations corn farm1'!JJ173*'simulations corn farm1'!JJ185*'simulations corn farm1'!$L$65,"")</f>
        <v>128242.80000000002</v>
      </c>
      <c r="JK81" s="25">
        <f>+IFERROR('simulations corn farm1'!JK171*'simulations corn farm1'!JK173*'simulations corn farm1'!JK185*'simulations corn farm1'!$L$65,"")</f>
        <v>73332</v>
      </c>
      <c r="JL81" s="25">
        <f>+IFERROR('simulations corn farm1'!JL171*'simulations corn farm1'!JL173*'simulations corn farm1'!JL185*'simulations corn farm1'!$L$65,"")</f>
        <v>90451.8</v>
      </c>
      <c r="JM81" s="25">
        <f>+IFERROR('simulations corn farm1'!JM171*'simulations corn farm1'!JM173*'simulations corn farm1'!JM185*'simulations corn farm1'!$L$65,"")</f>
        <v>145803</v>
      </c>
      <c r="JN81" s="25">
        <f>+IFERROR('simulations corn farm1'!JN171*'simulations corn farm1'!JN173*'simulations corn farm1'!JN185*'simulations corn farm1'!$L$65,"")</f>
        <v>88023.599999999991</v>
      </c>
      <c r="JO81" s="25">
        <f>+IFERROR('simulations corn farm1'!JO171*'simulations corn farm1'!JO173*'simulations corn farm1'!JO185*'simulations corn farm1'!$L$65,"")</f>
        <v>110032.8</v>
      </c>
      <c r="JP81" s="25">
        <f>+IFERROR('simulations corn farm1'!JP171*'simulations corn farm1'!JP173*'simulations corn farm1'!JP185*'simulations corn farm1'!$L$65,"")</f>
        <v>97864.799999999988</v>
      </c>
      <c r="JQ81" s="25">
        <f>+IFERROR('simulations corn farm1'!JQ171*'simulations corn farm1'!JQ173*'simulations corn farm1'!JQ185*'simulations corn farm1'!$L$65,"")</f>
        <v>92260.799999999988</v>
      </c>
      <c r="JR81" s="25">
        <f>+IFERROR('simulations corn farm1'!JR171*'simulations corn farm1'!JR173*'simulations corn farm1'!JR185*'simulations corn farm1'!$L$65,"")</f>
        <v>28053.999999999996</v>
      </c>
      <c r="JS81" s="25">
        <f>+IFERROR('simulations corn farm1'!JS171*'simulations corn farm1'!JS173*'simulations corn farm1'!JS185*'simulations corn farm1'!$L$65,"")</f>
        <v>106171.99999999999</v>
      </c>
      <c r="JT81" s="25">
        <f>+IFERROR('simulations corn farm1'!JT171*'simulations corn farm1'!JT173*'simulations corn farm1'!JT185*'simulations corn farm1'!$L$65,"")</f>
        <v>73267.600000000006</v>
      </c>
      <c r="JU81" s="25">
        <f>+IFERROR('simulations corn farm1'!JU171*'simulations corn farm1'!JU173*'simulations corn farm1'!JU185*'simulations corn farm1'!$L$65,"")</f>
        <v>127537.20000000001</v>
      </c>
      <c r="JV81" s="25">
        <f>+IFERROR('simulations corn farm1'!JV171*'simulations corn farm1'!JV173*'simulations corn farm1'!JV185*'simulations corn farm1'!$L$65,"")</f>
        <v>85207.8</v>
      </c>
      <c r="JW81" s="25">
        <f>+IFERROR('simulations corn farm1'!JW171*'simulations corn farm1'!JW173*'simulations corn farm1'!JW185*'simulations corn farm1'!$L$65,"")</f>
        <v>144203.79999999999</v>
      </c>
      <c r="JX81" s="25">
        <f>+IFERROR('simulations corn farm1'!JX171*'simulations corn farm1'!JX173*'simulations corn farm1'!JX185*'simulations corn farm1'!$L$65,"")</f>
        <v>86680.4</v>
      </c>
      <c r="JY81" s="25">
        <f>+IFERROR('simulations corn farm1'!JY171*'simulations corn farm1'!JY173*'simulations corn farm1'!JY185*'simulations corn farm1'!$L$65,"")</f>
        <v>62442.8</v>
      </c>
      <c r="JZ81" s="25">
        <f>+IFERROR('simulations corn farm1'!JZ171*'simulations corn farm1'!JZ173*'simulations corn farm1'!JZ185*'simulations corn farm1'!$L$65,"")</f>
        <v>124678.39999999999</v>
      </c>
      <c r="KA81" s="25">
        <f>+IFERROR('simulations corn farm1'!KA171*'simulations corn farm1'!KA173*'simulations corn farm1'!KA185*'simulations corn farm1'!$L$65,"")</f>
        <v>69133.600000000006</v>
      </c>
      <c r="KB81" s="25">
        <f>+IFERROR('simulations corn farm1'!KB171*'simulations corn farm1'!KB173*'simulations corn farm1'!KB185*'simulations corn farm1'!$L$65,"")</f>
        <v>44307.199999999997</v>
      </c>
      <c r="KC81" s="25">
        <f>+IFERROR('simulations corn farm1'!KC171*'simulations corn farm1'!KC173*'simulations corn farm1'!KC185*'simulations corn farm1'!$L$65,"")</f>
        <v>135102.00000000003</v>
      </c>
      <c r="KD81" s="25">
        <f>+IFERROR('simulations corn farm1'!KD171*'simulations corn farm1'!KD173*'simulations corn farm1'!KD185*'simulations corn farm1'!$L$65,"")</f>
        <v>48564.000000000007</v>
      </c>
      <c r="KE81" s="25">
        <f>+IFERROR('simulations corn farm1'!KE171*'simulations corn farm1'!KE173*'simulations corn farm1'!KE185*'simulations corn farm1'!$L$65,"")</f>
        <v>117831.6</v>
      </c>
      <c r="KF81" s="25">
        <f>+IFERROR('simulations corn farm1'!KF171*'simulations corn farm1'!KF173*'simulations corn farm1'!KF185*'simulations corn farm1'!$L$65,"")</f>
        <v>111000.8</v>
      </c>
      <c r="KG81" s="25">
        <f>+IFERROR('simulations corn farm1'!KG171*'simulations corn farm1'!KG173*'simulations corn farm1'!KG185*'simulations corn farm1'!$L$65,"")</f>
        <v>168789.6</v>
      </c>
      <c r="KH81" s="25">
        <f>+IFERROR('simulations corn farm1'!KH171*'simulations corn farm1'!KH173*'simulations corn farm1'!KH185*'simulations corn farm1'!$L$65,"")</f>
        <v>65504</v>
      </c>
      <c r="KI81" s="25">
        <f>+IFERROR('simulations corn farm1'!KI171*'simulations corn farm1'!KI173*'simulations corn farm1'!KI185*'simulations corn farm1'!$L$65,"")</f>
        <v>88290.4</v>
      </c>
      <c r="KJ81" s="25">
        <f>+IFERROR('simulations corn farm1'!KJ171*'simulations corn farm1'!KJ173*'simulations corn farm1'!KJ185*'simulations corn farm1'!$L$65,"")</f>
        <v>112630</v>
      </c>
      <c r="KK81" s="25">
        <f>+IFERROR('simulations corn farm1'!KK171*'simulations corn farm1'!KK173*'simulations corn farm1'!KK185*'simulations corn farm1'!$L$65,"")</f>
        <v>98066.4</v>
      </c>
      <c r="KL81" s="25">
        <f>+IFERROR('simulations corn farm1'!KL171*'simulations corn farm1'!KL173*'simulations corn farm1'!KL185*'simulations corn farm1'!$L$65,"")</f>
        <v>157936.79999999999</v>
      </c>
      <c r="KM81" s="25">
        <f>+IFERROR('simulations corn farm1'!KM171*'simulations corn farm1'!KM173*'simulations corn farm1'!KM185*'simulations corn farm1'!$L$65,"")</f>
        <v>106960.00000000001</v>
      </c>
      <c r="KN81" s="25">
        <f>+IFERROR('simulations corn farm1'!KN171*'simulations corn farm1'!KN173*'simulations corn farm1'!KN185*'simulations corn farm1'!$L$65,"")</f>
        <v>52834.2</v>
      </c>
      <c r="KO81" s="25">
        <f>+IFERROR('simulations corn farm1'!KO171*'simulations corn farm1'!KO173*'simulations corn farm1'!KO185*'simulations corn farm1'!$L$65,"")</f>
        <v>78181.600000000006</v>
      </c>
      <c r="KP81" s="25">
        <f>+IFERROR('simulations corn farm1'!KP171*'simulations corn farm1'!KP173*'simulations corn farm1'!KP185*'simulations corn farm1'!$L$65,"")</f>
        <v>60951.200000000004</v>
      </c>
      <c r="KQ81" s="25">
        <f>+IFERROR('simulations corn farm1'!KQ171*'simulations corn farm1'!KQ173*'simulations corn farm1'!KQ185*'simulations corn farm1'!$L$65,"")</f>
        <v>124643.4</v>
      </c>
      <c r="KR81" s="25">
        <f>+IFERROR('simulations corn farm1'!KR171*'simulations corn farm1'!KR173*'simulations corn farm1'!KR185*'simulations corn farm1'!$L$65,"")</f>
        <v>92294.39999999998</v>
      </c>
      <c r="KS81" s="25">
        <f>+IFERROR('simulations corn farm1'!KS171*'simulations corn farm1'!KS173*'simulations corn farm1'!KS185*'simulations corn farm1'!$L$65,"")</f>
        <v>102627</v>
      </c>
      <c r="KT81" s="25">
        <f>+IFERROR('simulations corn farm1'!KT171*'simulations corn farm1'!KT173*'simulations corn farm1'!KT185*'simulations corn farm1'!$L$65,"")</f>
        <v>49099.799999999996</v>
      </c>
      <c r="KU81" s="25">
        <f>+IFERROR('simulations corn farm1'!KU171*'simulations corn farm1'!KU173*'simulations corn farm1'!KU185*'simulations corn farm1'!$L$65,"")</f>
        <v>122163.59999999999</v>
      </c>
      <c r="KV81" s="25">
        <f>+IFERROR('simulations corn farm1'!KV171*'simulations corn farm1'!KV173*'simulations corn farm1'!KV185*'simulations corn farm1'!$L$65,"")</f>
        <v>56871.6</v>
      </c>
      <c r="KW81" s="25">
        <f>+IFERROR('simulations corn farm1'!KW171*'simulations corn farm1'!KW173*'simulations corn farm1'!KW185*'simulations corn farm1'!$L$65,"")</f>
        <v>107948.8</v>
      </c>
      <c r="KX81" s="25">
        <f>+IFERROR('simulations corn farm1'!KX171*'simulations corn farm1'!KX173*'simulations corn farm1'!KX185*'simulations corn farm1'!$L$65,"")</f>
        <v>75207</v>
      </c>
      <c r="KY81" s="25">
        <f>+IFERROR('simulations corn farm1'!KY171*'simulations corn farm1'!KY173*'simulations corn farm1'!KY185*'simulations corn farm1'!$L$65,"")</f>
        <v>82688</v>
      </c>
      <c r="KZ81" s="25">
        <f>+IFERROR('simulations corn farm1'!KZ171*'simulations corn farm1'!KZ173*'simulations corn farm1'!KZ185*'simulations corn farm1'!$L$65,"")</f>
        <v>101000.59999999999</v>
      </c>
      <c r="LA81" s="25">
        <f>+IFERROR('simulations corn farm1'!LA171*'simulations corn farm1'!LA173*'simulations corn farm1'!LA185*'simulations corn farm1'!$L$65,"")</f>
        <v>134552</v>
      </c>
      <c r="LB81" s="25">
        <f>+IFERROR('simulations corn farm1'!LB171*'simulations corn farm1'!LB173*'simulations corn farm1'!LB185*'simulations corn farm1'!$L$65,"")</f>
        <v>165648</v>
      </c>
      <c r="LC81" s="25">
        <f>+IFERROR('simulations corn farm1'!LC171*'simulations corn farm1'!LC173*'simulations corn farm1'!LC185*'simulations corn farm1'!$L$65,"")</f>
        <v>111975</v>
      </c>
      <c r="LD81" s="25">
        <f>+IFERROR('simulations corn farm1'!LD171*'simulations corn farm1'!LD173*'simulations corn farm1'!LD185*'simulations corn farm1'!$L$65,"")</f>
        <v>103974</v>
      </c>
      <c r="LE81" s="25">
        <f>+IFERROR('simulations corn farm1'!LE171*'simulations corn farm1'!LE173*'simulations corn farm1'!LE185*'simulations corn farm1'!$L$65,"")</f>
        <v>119120</v>
      </c>
      <c r="LF81" s="25">
        <f>+IFERROR('simulations corn farm1'!LF171*'simulations corn farm1'!LF173*'simulations corn farm1'!LF185*'simulations corn farm1'!$L$65,"")</f>
        <v>64166.400000000001</v>
      </c>
      <c r="LG81" s="25">
        <f>+IFERROR('simulations corn farm1'!LG171*'simulations corn farm1'!LG173*'simulations corn farm1'!LG185*'simulations corn farm1'!$L$65,"")</f>
        <v>64831.200000000004</v>
      </c>
      <c r="LH81" s="25">
        <f>+IFERROR('simulations corn farm1'!LH171*'simulations corn farm1'!LH173*'simulations corn farm1'!LH185*'simulations corn farm1'!$L$65,"")</f>
        <v>136436</v>
      </c>
      <c r="LI81" s="25">
        <f>+IFERROR('simulations corn farm1'!LI171*'simulations corn farm1'!LI173*'simulations corn farm1'!LI185*'simulations corn farm1'!$L$65,"")</f>
        <v>117493.2</v>
      </c>
      <c r="LJ81" s="25">
        <f>+IFERROR('simulations corn farm1'!LJ171*'simulations corn farm1'!LJ173*'simulations corn farm1'!LJ185*'simulations corn farm1'!$L$65,"")</f>
        <v>109281</v>
      </c>
      <c r="LK81" s="25">
        <f>+IFERROR('simulations corn farm1'!LK171*'simulations corn farm1'!LK173*'simulations corn farm1'!LK185*'simulations corn farm1'!$L$65,"")</f>
        <v>93433.2</v>
      </c>
      <c r="LL81" s="25">
        <f>+IFERROR('simulations corn farm1'!LL171*'simulations corn farm1'!LL173*'simulations corn farm1'!LL185*'simulations corn farm1'!$L$65,"")</f>
        <v>69900</v>
      </c>
      <c r="LM81" s="25">
        <f>+IFERROR('simulations corn farm1'!LM171*'simulations corn farm1'!LM173*'simulations corn farm1'!LM185*'simulations corn farm1'!$L$65,"")</f>
        <v>95206</v>
      </c>
      <c r="LN81" s="25">
        <f>+IFERROR('simulations corn farm1'!LN171*'simulations corn farm1'!LN173*'simulations corn farm1'!LN185*'simulations corn farm1'!$L$65,"")</f>
        <v>104346.40000000002</v>
      </c>
      <c r="LO81" s="25">
        <f>+IFERROR('simulations corn farm1'!LO171*'simulations corn farm1'!LO173*'simulations corn farm1'!LO185*'simulations corn farm1'!$L$65,"")</f>
        <v>79101.000000000015</v>
      </c>
      <c r="LP81" s="25">
        <f>+IFERROR('simulations corn farm1'!LP171*'simulations corn farm1'!LP173*'simulations corn farm1'!LP185*'simulations corn farm1'!$L$65,"")</f>
        <v>100206.40000000001</v>
      </c>
      <c r="LQ81" s="25">
        <f>+IFERROR('simulations corn farm1'!LQ171*'simulations corn farm1'!LQ173*'simulations corn farm1'!LQ185*'simulations corn farm1'!$L$65,"")</f>
        <v>88660.799999999988</v>
      </c>
      <c r="LR81" s="25">
        <f>+IFERROR('simulations corn farm1'!LR171*'simulations corn farm1'!LR173*'simulations corn farm1'!LR185*'simulations corn farm1'!$L$65,"")</f>
        <v>107330.8</v>
      </c>
      <c r="LS81" s="25">
        <f>+IFERROR('simulations corn farm1'!LS171*'simulations corn farm1'!LS173*'simulations corn farm1'!LS185*'simulations corn farm1'!$L$65,"")</f>
        <v>118301</v>
      </c>
      <c r="LT81" s="25">
        <f>+IFERROR('simulations corn farm1'!LT171*'simulations corn farm1'!LT173*'simulations corn farm1'!LT185*'simulations corn farm1'!$L$65,"")</f>
        <v>143805.19999999998</v>
      </c>
      <c r="LU81" s="25">
        <f>+IFERROR('simulations corn farm1'!LU171*'simulations corn farm1'!LU173*'simulations corn farm1'!LU185*'simulations corn farm1'!$L$65,"")</f>
        <v>77937.000000000015</v>
      </c>
      <c r="LV81" s="25">
        <f>+IFERROR('simulations corn farm1'!LV171*'simulations corn farm1'!LV173*'simulations corn farm1'!LV185*'simulations corn farm1'!$L$65,"")</f>
        <v>40072.400000000001</v>
      </c>
      <c r="LW81" s="25">
        <f>+IFERROR('simulations corn farm1'!LW171*'simulations corn farm1'!LW173*'simulations corn farm1'!LW185*'simulations corn farm1'!$L$65,"")</f>
        <v>146600</v>
      </c>
      <c r="LX81" s="25">
        <f>+IFERROR('simulations corn farm1'!LX171*'simulations corn farm1'!LX173*'simulations corn farm1'!LX185*'simulations corn farm1'!$L$65,"")</f>
        <v>87830.39999999998</v>
      </c>
      <c r="LY81" s="25">
        <f>+IFERROR('simulations corn farm1'!LY171*'simulations corn farm1'!LY173*'simulations corn farm1'!LY185*'simulations corn farm1'!$L$65,"")</f>
        <v>93046.8</v>
      </c>
      <c r="LZ81" s="25">
        <f>+IFERROR('simulations corn farm1'!LZ171*'simulations corn farm1'!LZ173*'simulations corn farm1'!LZ185*'simulations corn farm1'!$L$65,"")</f>
        <v>134958.00000000003</v>
      </c>
      <c r="MA81" s="25">
        <f>+IFERROR('simulations corn farm1'!MA171*'simulations corn farm1'!MA173*'simulations corn farm1'!MA185*'simulations corn farm1'!$L$65,"")</f>
        <v>106925</v>
      </c>
      <c r="MB81" s="25">
        <f>+IFERROR('simulations corn farm1'!MB171*'simulations corn farm1'!MB173*'simulations corn farm1'!MB185*'simulations corn farm1'!$L$65,"")</f>
        <v>69419</v>
      </c>
      <c r="MC81" s="25">
        <f>+IFERROR('simulations corn farm1'!MC171*'simulations corn farm1'!MC173*'simulations corn farm1'!MC185*'simulations corn farm1'!$L$65,"")</f>
        <v>88509.6</v>
      </c>
      <c r="MD81" s="25">
        <f>+IFERROR('simulations corn farm1'!MD171*'simulations corn farm1'!MD173*'simulations corn farm1'!MD185*'simulations corn farm1'!$L$65,"")</f>
        <v>137858.4</v>
      </c>
      <c r="ME81" s="25">
        <f>+IFERROR('simulations corn farm1'!ME171*'simulations corn farm1'!ME173*'simulations corn farm1'!ME185*'simulations corn farm1'!$L$65,"")</f>
        <v>102655.8</v>
      </c>
      <c r="MF81" s="25">
        <f>+IFERROR('simulations corn farm1'!MF171*'simulations corn farm1'!MF173*'simulations corn farm1'!MF185*'simulations corn farm1'!$L$65,"")</f>
        <v>92456</v>
      </c>
      <c r="MG81" s="25">
        <f>+IFERROR('simulations corn farm1'!MG171*'simulations corn farm1'!MG173*'simulations corn farm1'!MG185*'simulations corn farm1'!$L$65,"")</f>
        <v>106020.79999999999</v>
      </c>
      <c r="MH81" s="25">
        <f>+IFERROR('simulations corn farm1'!MH171*'simulations corn farm1'!MH173*'simulations corn farm1'!MH185*'simulations corn farm1'!$L$65,"")</f>
        <v>112238.39999999998</v>
      </c>
      <c r="MI81" s="25">
        <f>+IFERROR('simulations corn farm1'!MI171*'simulations corn farm1'!MI173*'simulations corn farm1'!MI185*'simulations corn farm1'!$L$65,"")</f>
        <v>164606</v>
      </c>
      <c r="MJ81" s="25">
        <f>+IFERROR('simulations corn farm1'!MJ171*'simulations corn farm1'!MJ173*'simulations corn farm1'!MJ185*'simulations corn farm1'!$L$65,"")</f>
        <v>69133.600000000006</v>
      </c>
      <c r="MK81" s="25">
        <f>+IFERROR('simulations corn farm1'!MK171*'simulations corn farm1'!MK173*'simulations corn farm1'!MK185*'simulations corn farm1'!$L$65,"")</f>
        <v>51391.999999999993</v>
      </c>
      <c r="ML81" s="25">
        <f>+IFERROR('simulations corn farm1'!ML171*'simulations corn farm1'!ML173*'simulations corn farm1'!ML185*'simulations corn farm1'!$L$65,"")</f>
        <v>120204</v>
      </c>
      <c r="MM81" s="25">
        <f>+IFERROR('simulations corn farm1'!MM171*'simulations corn farm1'!MM173*'simulations corn farm1'!MM185*'simulations corn farm1'!$L$65,"")</f>
        <v>123818.99999999999</v>
      </c>
      <c r="MN81" s="25">
        <f>+IFERROR('simulations corn farm1'!MN171*'simulations corn farm1'!MN173*'simulations corn farm1'!MN185*'simulations corn farm1'!$L$65,"")</f>
        <v>109369.59999999999</v>
      </c>
      <c r="MO81" s="25">
        <f>+IFERROR('simulations corn farm1'!MO171*'simulations corn farm1'!MO173*'simulations corn farm1'!MO185*'simulations corn farm1'!$L$65,"")</f>
        <v>119548</v>
      </c>
      <c r="MP81" s="25">
        <f>+IFERROR('simulations corn farm1'!MP171*'simulations corn farm1'!MP173*'simulations corn farm1'!MP185*'simulations corn farm1'!$L$65,"")</f>
        <v>76839.199999999997</v>
      </c>
      <c r="MQ81" s="25">
        <f>+IFERROR('simulations corn farm1'!MQ171*'simulations corn farm1'!MQ173*'simulations corn farm1'!MQ185*'simulations corn farm1'!$L$65,"")</f>
        <v>92926.6</v>
      </c>
      <c r="MR81" s="25">
        <f>+IFERROR('simulations corn farm1'!MR171*'simulations corn farm1'!MR173*'simulations corn farm1'!MR185*'simulations corn farm1'!$L$65,"")</f>
        <v>80882.400000000009</v>
      </c>
      <c r="MS81" s="25">
        <f>+IFERROR('simulations corn farm1'!MS171*'simulations corn farm1'!MS173*'simulations corn farm1'!MS185*'simulations corn farm1'!$L$65,"")</f>
        <v>100296.00000000001</v>
      </c>
      <c r="MT81" s="25">
        <f>+IFERROR('simulations corn farm1'!MT171*'simulations corn farm1'!MT173*'simulations corn farm1'!MT185*'simulations corn farm1'!$L$65,"")</f>
        <v>129406.00000000001</v>
      </c>
      <c r="MU81" s="25">
        <f>+IFERROR('simulations corn farm1'!MU171*'simulations corn farm1'!MU173*'simulations corn farm1'!MU185*'simulations corn farm1'!$L$65,"")</f>
        <v>90790.399999999994</v>
      </c>
      <c r="MV81" s="25">
        <f>+IFERROR('simulations corn farm1'!MV171*'simulations corn farm1'!MV173*'simulations corn farm1'!MV185*'simulations corn farm1'!$L$65,"")</f>
        <v>89980.800000000017</v>
      </c>
      <c r="MW81" s="25">
        <f>+IFERROR('simulations corn farm1'!MW171*'simulations corn farm1'!MW173*'simulations corn farm1'!MW185*'simulations corn farm1'!$L$65,"")</f>
        <v>98290.799999999988</v>
      </c>
      <c r="MX81" s="25">
        <f>+IFERROR('simulations corn farm1'!MX171*'simulations corn farm1'!MX173*'simulations corn farm1'!MX185*'simulations corn farm1'!$L$65,"")</f>
        <v>75038.599999999991</v>
      </c>
      <c r="MY81" s="25">
        <f>+IFERROR('simulations corn farm1'!MY171*'simulations corn farm1'!MY173*'simulations corn farm1'!MY185*'simulations corn farm1'!$L$65,"")</f>
        <v>113621.2</v>
      </c>
      <c r="MZ81" s="25">
        <f>+IFERROR('simulations corn farm1'!MZ171*'simulations corn farm1'!MZ173*'simulations corn farm1'!MZ185*'simulations corn farm1'!$L$65,"")</f>
        <v>136724.4</v>
      </c>
      <c r="NA81" s="25">
        <f>+IFERROR('simulations corn farm1'!NA171*'simulations corn farm1'!NA173*'simulations corn farm1'!NA185*'simulations corn farm1'!$L$65,"")</f>
        <v>127280.8</v>
      </c>
      <c r="NB81" s="25">
        <f>+IFERROR('simulations corn farm1'!NB171*'simulations corn farm1'!NB173*'simulations corn farm1'!NB185*'simulations corn farm1'!$L$65,"")</f>
        <v>125969.40000000002</v>
      </c>
      <c r="NC81" s="25">
        <f>+IFERROR('simulations corn farm1'!NC171*'simulations corn farm1'!NC173*'simulations corn farm1'!NC185*'simulations corn farm1'!$L$65,"")</f>
        <v>82472</v>
      </c>
      <c r="ND81" s="25">
        <f>+IFERROR('simulations corn farm1'!ND171*'simulations corn farm1'!ND173*'simulations corn farm1'!ND185*'simulations corn farm1'!$L$65,"")</f>
        <v>103267.2</v>
      </c>
      <c r="NE81" s="25">
        <f>+IFERROR('simulations corn farm1'!NE171*'simulations corn farm1'!NE173*'simulations corn farm1'!NE185*'simulations corn farm1'!$L$65,"")</f>
        <v>130896</v>
      </c>
      <c r="NF81" s="25">
        <f>+IFERROR('simulations corn farm1'!NF171*'simulations corn farm1'!NF173*'simulations corn farm1'!NF185*'simulations corn farm1'!$L$65,"")</f>
        <v>134800.40000000002</v>
      </c>
      <c r="NG81" s="25">
        <f>+IFERROR('simulations corn farm1'!NG171*'simulations corn farm1'!NG173*'simulations corn farm1'!NG185*'simulations corn farm1'!$L$65,"")</f>
        <v>122264.20000000001</v>
      </c>
      <c r="NH81" s="25">
        <f>+IFERROR('simulations corn farm1'!NH171*'simulations corn farm1'!NH173*'simulations corn farm1'!NH185*'simulations corn farm1'!$L$65,"")</f>
        <v>117676.8</v>
      </c>
      <c r="NI81" s="25">
        <f>+IFERROR('simulations corn farm1'!NI171*'simulations corn farm1'!NI173*'simulations corn farm1'!NI185*'simulations corn farm1'!$L$65,"")</f>
        <v>66596.800000000003</v>
      </c>
      <c r="NJ81" s="25">
        <f>+IFERROR('simulations corn farm1'!NJ171*'simulations corn farm1'!NJ173*'simulations corn farm1'!NJ185*'simulations corn farm1'!$L$65,"")</f>
        <v>115092</v>
      </c>
      <c r="NK81" s="25">
        <f>+IFERROR('simulations corn farm1'!NK171*'simulations corn farm1'!NK173*'simulations corn farm1'!NK185*'simulations corn farm1'!$L$65,"")</f>
        <v>45600</v>
      </c>
      <c r="NL81" s="25">
        <f>+IFERROR('simulations corn farm1'!NL171*'simulations corn farm1'!NL173*'simulations corn farm1'!NL185*'simulations corn farm1'!$L$65,"")</f>
        <v>181324</v>
      </c>
      <c r="NM81" s="25">
        <f>+IFERROR('simulations corn farm1'!NM171*'simulations corn farm1'!NM173*'simulations corn farm1'!NM185*'simulations corn farm1'!$L$65,"")</f>
        <v>81244.800000000003</v>
      </c>
      <c r="NN81" s="25">
        <f>+IFERROR('simulations corn farm1'!NN171*'simulations corn farm1'!NN173*'simulations corn farm1'!NN185*'simulations corn farm1'!$L$65,"")</f>
        <v>106251</v>
      </c>
      <c r="NO81" s="25">
        <f>+IFERROR('simulations corn farm1'!NO171*'simulations corn farm1'!NO173*'simulations corn farm1'!NO185*'simulations corn farm1'!$L$65,"")</f>
        <v>98062.400000000009</v>
      </c>
      <c r="NP81" s="25">
        <f>+IFERROR('simulations corn farm1'!NP171*'simulations corn farm1'!NP173*'simulations corn farm1'!NP185*'simulations corn farm1'!$L$65,"")</f>
        <v>113217.60000000002</v>
      </c>
      <c r="NQ81" s="25">
        <f>+IFERROR('simulations corn farm1'!NQ171*'simulations corn farm1'!NQ173*'simulations corn farm1'!NQ185*'simulations corn farm1'!$L$65,"")</f>
        <v>26450.799999999999</v>
      </c>
      <c r="NR81" s="25">
        <f>+IFERROR('simulations corn farm1'!NR171*'simulations corn farm1'!NR173*'simulations corn farm1'!NR185*'simulations corn farm1'!$L$65,"")</f>
        <v>99600</v>
      </c>
      <c r="NS81" s="25">
        <f>+IFERROR('simulations corn farm1'!NS171*'simulations corn farm1'!NS173*'simulations corn farm1'!NS185*'simulations corn farm1'!$L$65,"")</f>
        <v>118918</v>
      </c>
      <c r="NT81" s="25">
        <f>+IFERROR('simulations corn farm1'!NT171*'simulations corn farm1'!NT173*'simulations corn farm1'!NT185*'simulations corn farm1'!$L$65,"")</f>
        <v>81734.400000000009</v>
      </c>
      <c r="NU81" s="25">
        <f>+IFERROR('simulations corn farm1'!NU171*'simulations corn farm1'!NU173*'simulations corn farm1'!NU185*'simulations corn farm1'!$L$65,"")</f>
        <v>113704.8</v>
      </c>
      <c r="NV81" s="25">
        <f>+IFERROR('simulations corn farm1'!NV171*'simulations corn farm1'!NV173*'simulations corn farm1'!NV185*'simulations corn farm1'!$L$65,"")</f>
        <v>136614.80000000002</v>
      </c>
      <c r="NW81" s="25">
        <f>+IFERROR('simulations corn farm1'!NW171*'simulations corn farm1'!NW173*'simulations corn farm1'!NW185*'simulations corn farm1'!$L$65,"")</f>
        <v>112229.6</v>
      </c>
      <c r="NX81" s="25">
        <f>+IFERROR('simulations corn farm1'!NX171*'simulations corn farm1'!NX173*'simulations corn farm1'!NX185*'simulations corn farm1'!$L$65,"")</f>
        <v>122543.4</v>
      </c>
      <c r="NY81" s="25">
        <f>+IFERROR('simulations corn farm1'!NY171*'simulations corn farm1'!NY173*'simulations corn farm1'!NY185*'simulations corn farm1'!$L$65,"")</f>
        <v>113620</v>
      </c>
      <c r="NZ81" s="25">
        <f>+IFERROR('simulations corn farm1'!NZ171*'simulations corn farm1'!NZ173*'simulations corn farm1'!NZ185*'simulations corn farm1'!$L$65,"")</f>
        <v>84148.400000000009</v>
      </c>
      <c r="OA81" s="25">
        <f>+IFERROR('simulations corn farm1'!OA171*'simulations corn farm1'!OA173*'simulations corn farm1'!OA185*'simulations corn farm1'!$L$65,"")</f>
        <v>123269.8</v>
      </c>
      <c r="OB81" s="25">
        <f>+IFERROR('simulations corn farm1'!OB171*'simulations corn farm1'!OB173*'simulations corn farm1'!OB185*'simulations corn farm1'!$L$65,"")</f>
        <v>116926.20000000001</v>
      </c>
      <c r="OC81" s="25">
        <f>+IFERROR('simulations corn farm1'!OC171*'simulations corn farm1'!OC173*'simulations corn farm1'!OC185*'simulations corn farm1'!$L$65,"")</f>
        <v>93686.199999999983</v>
      </c>
      <c r="OD81" s="25">
        <f>+IFERROR('simulations corn farm1'!OD171*'simulations corn farm1'!OD173*'simulations corn farm1'!OD185*'simulations corn farm1'!$L$65,"")</f>
        <v>78143.39999999998</v>
      </c>
      <c r="OE81" s="25">
        <f>+IFERROR('simulations corn farm1'!OE171*'simulations corn farm1'!OE173*'simulations corn farm1'!OE185*'simulations corn farm1'!$L$65,"")</f>
        <v>89559.400000000009</v>
      </c>
      <c r="OF81" s="25">
        <f>+IFERROR('simulations corn farm1'!OF171*'simulations corn farm1'!OF173*'simulations corn farm1'!OF185*'simulations corn farm1'!$L$65,"")</f>
        <v>52600</v>
      </c>
      <c r="OG81" s="25">
        <f>+IFERROR('simulations corn farm1'!OG171*'simulations corn farm1'!OG173*'simulations corn farm1'!OG185*'simulations corn farm1'!$L$65,"")</f>
        <v>45152.4</v>
      </c>
      <c r="OH81" s="25">
        <f>+IFERROR('simulations corn farm1'!OH171*'simulations corn farm1'!OH173*'simulations corn farm1'!OH185*'simulations corn farm1'!$L$65,"")</f>
        <v>68777.399999999994</v>
      </c>
      <c r="OI81" s="25">
        <f>+IFERROR('simulations corn farm1'!OI171*'simulations corn farm1'!OI173*'simulations corn farm1'!OI185*'simulations corn farm1'!$L$65,"")</f>
        <v>88934.400000000009</v>
      </c>
      <c r="OJ81" s="25">
        <f>+IFERROR('simulations corn farm1'!OJ171*'simulations corn farm1'!OJ173*'simulations corn farm1'!OJ185*'simulations corn farm1'!$L$65,"")</f>
        <v>42194</v>
      </c>
      <c r="OK81" s="25">
        <f>+IFERROR('simulations corn farm1'!OK171*'simulations corn farm1'!OK173*'simulations corn farm1'!OK185*'simulations corn farm1'!$L$65,"")</f>
        <v>90688</v>
      </c>
      <c r="OL81" s="25">
        <f>+IFERROR('simulations corn farm1'!OL171*'simulations corn farm1'!OL173*'simulations corn farm1'!OL185*'simulations corn farm1'!$L$65,"")</f>
        <v>104094.39999999999</v>
      </c>
      <c r="OM81" s="25">
        <f>+IFERROR('simulations corn farm1'!OM171*'simulations corn farm1'!OM173*'simulations corn farm1'!OM185*'simulations corn farm1'!$L$65,"")</f>
        <v>71461.8</v>
      </c>
      <c r="ON81" s="25">
        <f>+IFERROR('simulations corn farm1'!ON171*'simulations corn farm1'!ON173*'simulations corn farm1'!ON185*'simulations corn farm1'!$L$65,"")</f>
        <v>41470</v>
      </c>
      <c r="OO81" s="25">
        <f>+IFERROR('simulations corn farm1'!OO171*'simulations corn farm1'!OO173*'simulations corn farm1'!OO185*'simulations corn farm1'!$L$65,"")</f>
        <v>137755.6</v>
      </c>
      <c r="OP81" s="25">
        <f>+IFERROR('simulations corn farm1'!OP171*'simulations corn farm1'!OP173*'simulations corn farm1'!OP185*'simulations corn farm1'!$L$65,"")</f>
        <v>115084.19999999998</v>
      </c>
      <c r="OQ81" s="25">
        <f>+IFERROR('simulations corn farm1'!OQ171*'simulations corn farm1'!OQ173*'simulations corn farm1'!OQ185*'simulations corn farm1'!$L$65,"")</f>
        <v>152110</v>
      </c>
      <c r="OR81" s="25">
        <f>+IFERROR('simulations corn farm1'!OR171*'simulations corn farm1'!OR173*'simulations corn farm1'!OR185*'simulations corn farm1'!$L$65,"")</f>
        <v>81120</v>
      </c>
      <c r="OS81" s="25">
        <f>+IFERROR('simulations corn farm1'!OS171*'simulations corn farm1'!OS173*'simulations corn farm1'!OS185*'simulations corn farm1'!$L$65,"")</f>
        <v>153338.4</v>
      </c>
      <c r="OT81" s="25">
        <f>+IFERROR('simulations corn farm1'!OT171*'simulations corn farm1'!OT173*'simulations corn farm1'!OT185*'simulations corn farm1'!$L$65,"")</f>
        <v>64044.000000000007</v>
      </c>
      <c r="OU81" s="25">
        <f>+IFERROR('simulations corn farm1'!OU171*'simulations corn farm1'!OU173*'simulations corn farm1'!OU185*'simulations corn farm1'!$L$65,"")</f>
        <v>112282.39999999998</v>
      </c>
      <c r="OV81" s="25">
        <f>+IFERROR('simulations corn farm1'!OV171*'simulations corn farm1'!OV173*'simulations corn farm1'!OV185*'simulations corn farm1'!$L$65,"")</f>
        <v>33082.799999999996</v>
      </c>
      <c r="OW81" s="25">
        <f>+IFERROR('simulations corn farm1'!OW171*'simulations corn farm1'!OW173*'simulations corn farm1'!OW185*'simulations corn farm1'!$L$65,"")</f>
        <v>104362.40000000001</v>
      </c>
      <c r="OX81" s="25">
        <f>+IFERROR('simulations corn farm1'!OX171*'simulations corn farm1'!OX173*'simulations corn farm1'!OX185*'simulations corn farm1'!$L$65,"")</f>
        <v>72173.400000000009</v>
      </c>
      <c r="OY81" s="25">
        <f>+IFERROR('simulations corn farm1'!OY171*'simulations corn farm1'!OY173*'simulations corn farm1'!OY185*'simulations corn farm1'!$L$65,"")</f>
        <v>148853.6</v>
      </c>
      <c r="OZ81" s="25">
        <f>+IFERROR('simulations corn farm1'!OZ171*'simulations corn farm1'!OZ173*'simulations corn farm1'!OZ185*'simulations corn farm1'!$L$65,"")</f>
        <v>109760.00000000001</v>
      </c>
      <c r="PA81" s="25">
        <f>+IFERROR('simulations corn farm1'!PA171*'simulations corn farm1'!PA173*'simulations corn farm1'!PA185*'simulations corn farm1'!$L$65,"")</f>
        <v>123887.99999999999</v>
      </c>
      <c r="PB81" s="25">
        <f>+IFERROR('simulations corn farm1'!PB171*'simulations corn farm1'!PB173*'simulations corn farm1'!PB185*'simulations corn farm1'!$L$65,"")</f>
        <v>112420.8</v>
      </c>
      <c r="PC81" s="25">
        <f>+IFERROR('simulations corn farm1'!PC171*'simulations corn farm1'!PC173*'simulations corn farm1'!PC185*'simulations corn farm1'!$L$65,"")</f>
        <v>131008</v>
      </c>
      <c r="PD81" s="25">
        <f>+IFERROR('simulations corn farm1'!PD171*'simulations corn farm1'!PD173*'simulations corn farm1'!PD185*'simulations corn farm1'!$L$65,"")</f>
        <v>118698</v>
      </c>
      <c r="PE81" s="25">
        <f>+IFERROR('simulations corn farm1'!PE171*'simulations corn farm1'!PE173*'simulations corn farm1'!PE185*'simulations corn farm1'!$L$65,"")</f>
        <v>69930</v>
      </c>
      <c r="PF81" s="25">
        <f>+IFERROR('simulations corn farm1'!PF171*'simulations corn farm1'!PF173*'simulations corn farm1'!PF185*'simulations corn farm1'!$L$65,"")</f>
        <v>108080</v>
      </c>
      <c r="PG81" s="25">
        <f>+IFERROR('simulations corn farm1'!PG171*'simulations corn farm1'!PG173*'simulations corn farm1'!PG185*'simulations corn farm1'!$L$65,"")</f>
        <v>122270.2</v>
      </c>
      <c r="PH81" s="25">
        <f>+IFERROR('simulations corn farm1'!PH171*'simulations corn farm1'!PH173*'simulations corn farm1'!PH185*'simulations corn farm1'!$L$65,"")</f>
        <v>133971.59999999998</v>
      </c>
      <c r="PI81" s="25">
        <f>+IFERROR('simulations corn farm1'!PI171*'simulations corn farm1'!PI173*'simulations corn farm1'!PI185*'simulations corn farm1'!$L$65,"")</f>
        <v>87079.6</v>
      </c>
      <c r="PJ81" s="25">
        <f>+IFERROR('simulations corn farm1'!PJ171*'simulations corn farm1'!PJ173*'simulations corn farm1'!PJ185*'simulations corn farm1'!$L$65,"")</f>
        <v>112641.2</v>
      </c>
      <c r="PK81" s="25">
        <f>+IFERROR('simulations corn farm1'!PK171*'simulations corn farm1'!PK173*'simulations corn farm1'!PK185*'simulations corn farm1'!$L$65,"")</f>
        <v>138919.99999999997</v>
      </c>
      <c r="PL81" s="25">
        <f>+IFERROR('simulations corn farm1'!PL171*'simulations corn farm1'!PL173*'simulations corn farm1'!PL185*'simulations corn farm1'!$L$65,"")</f>
        <v>35108.400000000001</v>
      </c>
      <c r="PM81" s="25">
        <f>+IFERROR('simulations corn farm1'!PM171*'simulations corn farm1'!PM173*'simulations corn farm1'!PM185*'simulations corn farm1'!$L$65,"")</f>
        <v>68448</v>
      </c>
      <c r="PN81" s="25">
        <f>+IFERROR('simulations corn farm1'!PN171*'simulations corn farm1'!PN173*'simulations corn farm1'!PN185*'simulations corn farm1'!$L$65,"")</f>
        <v>83253.599999999991</v>
      </c>
      <c r="PO81" s="25">
        <f>+IFERROR('simulations corn farm1'!PO171*'simulations corn farm1'!PO173*'simulations corn farm1'!PO185*'simulations corn farm1'!$L$65,"")</f>
        <v>124894</v>
      </c>
      <c r="PP81" s="25">
        <f>+IFERROR('simulations corn farm1'!PP171*'simulations corn farm1'!PP173*'simulations corn farm1'!PP185*'simulations corn farm1'!$L$65,"")</f>
        <v>131748.4</v>
      </c>
      <c r="PQ81" s="25">
        <f>+IFERROR('simulations corn farm1'!PQ171*'simulations corn farm1'!PQ173*'simulations corn farm1'!PQ185*'simulations corn farm1'!$L$65,"")</f>
        <v>132518.39999999999</v>
      </c>
      <c r="PR81" s="25">
        <f>+IFERROR('simulations corn farm1'!PR171*'simulations corn farm1'!PR173*'simulations corn farm1'!PR185*'simulations corn farm1'!$L$65,"")</f>
        <v>71589</v>
      </c>
      <c r="PS81" s="25">
        <f>+IFERROR('simulations corn farm1'!PS171*'simulations corn farm1'!PS173*'simulations corn farm1'!PS185*'simulations corn farm1'!$L$65,"")</f>
        <v>49290</v>
      </c>
      <c r="PT81" s="25">
        <f>+IFERROR('simulations corn farm1'!PT171*'simulations corn farm1'!PT173*'simulations corn farm1'!PT185*'simulations corn farm1'!$L$65,"")</f>
        <v>102451.2</v>
      </c>
      <c r="PU81" s="25">
        <f>+IFERROR('simulations corn farm1'!PU171*'simulations corn farm1'!PU173*'simulations corn farm1'!PU185*'simulations corn farm1'!$L$65,"")</f>
        <v>92151.8</v>
      </c>
      <c r="PV81" s="25">
        <f>+IFERROR('simulations corn farm1'!PV171*'simulations corn farm1'!PV173*'simulations corn farm1'!PV185*'simulations corn farm1'!$L$65,"")</f>
        <v>101866.00000000001</v>
      </c>
      <c r="PW81" s="25">
        <f>+IFERROR('simulations corn farm1'!PW171*'simulations corn farm1'!PW173*'simulations corn farm1'!PW185*'simulations corn farm1'!$L$65,"")</f>
        <v>84900</v>
      </c>
      <c r="PX81" s="25">
        <f>+IFERROR('simulations corn farm1'!PX171*'simulations corn farm1'!PX173*'simulations corn farm1'!PX185*'simulations corn farm1'!$L$65,"")</f>
        <v>89021.4</v>
      </c>
      <c r="PY81" s="25">
        <f>+IFERROR('simulations corn farm1'!PY171*'simulations corn farm1'!PY173*'simulations corn farm1'!PY185*'simulations corn farm1'!$L$65,"")</f>
        <v>124216.4</v>
      </c>
      <c r="PZ81" s="25">
        <f>+IFERROR('simulations corn farm1'!PZ171*'simulations corn farm1'!PZ173*'simulations corn farm1'!PZ185*'simulations corn farm1'!$L$65,"")</f>
        <v>117902.40000000001</v>
      </c>
      <c r="QA81" s="25">
        <f>+IFERROR('simulations corn farm1'!QA171*'simulations corn farm1'!QA173*'simulations corn farm1'!QA185*'simulations corn farm1'!$L$65,"")</f>
        <v>81991.8</v>
      </c>
      <c r="QB81" s="25">
        <f>+IFERROR('simulations corn farm1'!QB171*'simulations corn farm1'!QB173*'simulations corn farm1'!QB185*'simulations corn farm1'!$L$65,"")</f>
        <v>89840.4</v>
      </c>
      <c r="QC81" s="25">
        <f>+IFERROR('simulations corn farm1'!QC171*'simulations corn farm1'!QC173*'simulations corn farm1'!QC185*'simulations corn farm1'!$L$65,"")</f>
        <v>139270</v>
      </c>
      <c r="QD81" s="25">
        <f>+IFERROR('simulations corn farm1'!QD171*'simulations corn farm1'!QD173*'simulations corn farm1'!QD185*'simulations corn farm1'!$L$65,"")</f>
        <v>87196.2</v>
      </c>
      <c r="QE81" s="25">
        <f>+IFERROR('simulations corn farm1'!QE171*'simulations corn farm1'!QE173*'simulations corn farm1'!QE185*'simulations corn farm1'!$L$65,"")</f>
        <v>136213.19999999998</v>
      </c>
      <c r="QF81" s="25">
        <f>+IFERROR('simulations corn farm1'!QF171*'simulations corn farm1'!QF173*'simulations corn farm1'!QF185*'simulations corn farm1'!$L$65,"")</f>
        <v>91660.999999999985</v>
      </c>
      <c r="QG81" s="25">
        <f>+IFERROR('simulations corn farm1'!QG171*'simulations corn farm1'!QG173*'simulations corn farm1'!QG185*'simulations corn farm1'!$L$65,"")</f>
        <v>77180</v>
      </c>
      <c r="QH81" s="25">
        <f>+IFERROR('simulations corn farm1'!QH171*'simulations corn farm1'!QH173*'simulations corn farm1'!QH185*'simulations corn farm1'!$L$65,"")</f>
        <v>108086.40000000001</v>
      </c>
      <c r="QI81" s="25">
        <f>+IFERROR('simulations corn farm1'!QI171*'simulations corn farm1'!QI173*'simulations corn farm1'!QI185*'simulations corn farm1'!$L$65,"")</f>
        <v>122972.8</v>
      </c>
      <c r="QJ81" s="25">
        <f>+IFERROR('simulations corn farm1'!QJ171*'simulations corn farm1'!QJ173*'simulations corn farm1'!QJ185*'simulations corn farm1'!$L$65,"")</f>
        <v>127982.8</v>
      </c>
      <c r="QK81" s="25">
        <f>+IFERROR('simulations corn farm1'!QK171*'simulations corn farm1'!QK173*'simulations corn farm1'!QK185*'simulations corn farm1'!$L$65,"")</f>
        <v>113700.6</v>
      </c>
      <c r="QL81" s="25">
        <f>+IFERROR('simulations corn farm1'!QL171*'simulations corn farm1'!QL173*'simulations corn farm1'!QL185*'simulations corn farm1'!$L$65,"")</f>
        <v>95465</v>
      </c>
      <c r="QM81" s="25">
        <f>+IFERROR('simulations corn farm1'!QM171*'simulations corn farm1'!QM173*'simulations corn farm1'!QM185*'simulations corn farm1'!$L$65,"")</f>
        <v>77120</v>
      </c>
      <c r="QN81" s="25">
        <f>+IFERROR('simulations corn farm1'!QN171*'simulations corn farm1'!QN173*'simulations corn farm1'!QN185*'simulations corn farm1'!$L$65,"")</f>
        <v>100488</v>
      </c>
      <c r="QO81" s="25">
        <f>+IFERROR('simulations corn farm1'!QO171*'simulations corn farm1'!QO173*'simulations corn farm1'!QO185*'simulations corn farm1'!$L$65,"")</f>
        <v>79457.2</v>
      </c>
      <c r="QP81" s="25">
        <f>+IFERROR('simulations corn farm1'!QP171*'simulations corn farm1'!QP173*'simulations corn farm1'!QP185*'simulations corn farm1'!$L$65,"")</f>
        <v>114882</v>
      </c>
      <c r="QQ81" s="25">
        <f>+IFERROR('simulations corn farm1'!QQ171*'simulations corn farm1'!QQ173*'simulations corn farm1'!QQ185*'simulations corn farm1'!$L$65,"")</f>
        <v>121499.4</v>
      </c>
      <c r="QR81" s="25">
        <f>+IFERROR('simulations corn farm1'!QR171*'simulations corn farm1'!QR173*'simulations corn farm1'!QR185*'simulations corn farm1'!$L$65,"")</f>
        <v>94172.4</v>
      </c>
      <c r="QS81" s="25">
        <f>+IFERROR('simulations corn farm1'!QS171*'simulations corn farm1'!QS173*'simulations corn farm1'!QS185*'simulations corn farm1'!$L$65,"")</f>
        <v>36603.599999999999</v>
      </c>
      <c r="QT81" s="25">
        <f>+IFERROR('simulations corn farm1'!QT171*'simulations corn farm1'!QT173*'simulations corn farm1'!QT185*'simulations corn farm1'!$L$65,"")</f>
        <v>112384.79999999999</v>
      </c>
      <c r="QU81" s="25">
        <f>+IFERROR('simulations corn farm1'!QU171*'simulations corn farm1'!QU173*'simulations corn farm1'!QU185*'simulations corn farm1'!$L$65,"")</f>
        <v>60822</v>
      </c>
      <c r="QV81" s="25">
        <f>+IFERROR('simulations corn farm1'!QV171*'simulations corn farm1'!QV173*'simulations corn farm1'!QV185*'simulations corn farm1'!$L$65,"")</f>
        <v>107813.59999999999</v>
      </c>
      <c r="QW81" s="25">
        <f>+IFERROR('simulations corn farm1'!QW171*'simulations corn farm1'!QW173*'simulations corn farm1'!QW185*'simulations corn farm1'!$L$65,"")</f>
        <v>121888.4</v>
      </c>
      <c r="QX81" s="25">
        <f>+IFERROR('simulations corn farm1'!QX171*'simulations corn farm1'!QX173*'simulations corn farm1'!QX185*'simulations corn farm1'!$L$65,"")</f>
        <v>127451.99999999997</v>
      </c>
      <c r="QY81" s="25">
        <f>+IFERROR('simulations corn farm1'!QY171*'simulations corn farm1'!QY173*'simulations corn farm1'!QY185*'simulations corn farm1'!$L$65,"")</f>
        <v>99317.39999999998</v>
      </c>
      <c r="QZ81" s="25">
        <f>+IFERROR('simulations corn farm1'!QZ171*'simulations corn farm1'!QZ173*'simulations corn farm1'!QZ185*'simulations corn farm1'!$L$65,"")</f>
        <v>128541.60000000002</v>
      </c>
      <c r="RA81" s="25">
        <f>+IFERROR('simulations corn farm1'!RA171*'simulations corn farm1'!RA173*'simulations corn farm1'!RA185*'simulations corn farm1'!$L$65,"")</f>
        <v>94635.999999999985</v>
      </c>
      <c r="RB81" s="25">
        <f>+IFERROR('simulations corn farm1'!RB171*'simulations corn farm1'!RB173*'simulations corn farm1'!RB185*'simulations corn farm1'!$L$65,"")</f>
        <v>92807.000000000015</v>
      </c>
      <c r="RC81" s="25">
        <f>+IFERROR('simulations corn farm1'!RC171*'simulations corn farm1'!RC173*'simulations corn farm1'!RC185*'simulations corn farm1'!$L$65,"")</f>
        <v>151313</v>
      </c>
      <c r="RD81" s="25">
        <f>+IFERROR('simulations corn farm1'!RD171*'simulations corn farm1'!RD173*'simulations corn farm1'!RD185*'simulations corn farm1'!$L$65,"")</f>
        <v>119025</v>
      </c>
      <c r="RE81" s="25">
        <f>+IFERROR('simulations corn farm1'!RE171*'simulations corn farm1'!RE173*'simulations corn farm1'!RE185*'simulations corn farm1'!$L$65,"")</f>
        <v>96844</v>
      </c>
      <c r="RF81" s="25">
        <f>+IFERROR('simulations corn farm1'!RF171*'simulations corn farm1'!RF173*'simulations corn farm1'!RF185*'simulations corn farm1'!$L$65,"")</f>
        <v>82550</v>
      </c>
      <c r="RG81" s="25">
        <f>+IFERROR('simulations corn farm1'!RG171*'simulations corn farm1'!RG173*'simulations corn farm1'!RG185*'simulations corn farm1'!$L$65,"")</f>
        <v>106084.79999999999</v>
      </c>
      <c r="RH81" s="25">
        <f>+IFERROR('simulations corn farm1'!RH171*'simulations corn farm1'!RH173*'simulations corn farm1'!RH185*'simulations corn farm1'!$L$65,"")</f>
        <v>134449.19999999998</v>
      </c>
      <c r="RI81" s="25">
        <f>+IFERROR('simulations corn farm1'!RI171*'simulations corn farm1'!RI173*'simulations corn farm1'!RI185*'simulations corn farm1'!$L$65,"")</f>
        <v>122663.99999999999</v>
      </c>
      <c r="RJ81" s="25">
        <f>+IFERROR('simulations corn farm1'!RJ171*'simulations corn farm1'!RJ173*'simulations corn farm1'!RJ185*'simulations corn farm1'!$L$65,"")</f>
        <v>102078</v>
      </c>
      <c r="RK81" s="25">
        <f>+IFERROR('simulations corn farm1'!RK171*'simulations corn farm1'!RK173*'simulations corn farm1'!RK185*'simulations corn farm1'!$L$65,"")</f>
        <v>102314.4</v>
      </c>
      <c r="RL81" s="25">
        <f>+IFERROR('simulations corn farm1'!RL171*'simulations corn farm1'!RL173*'simulations corn farm1'!RL185*'simulations corn farm1'!$L$65,"")</f>
        <v>119306.00000000001</v>
      </c>
      <c r="RM81" s="25">
        <f>+IFERROR('simulations corn farm1'!RM171*'simulations corn farm1'!RM173*'simulations corn farm1'!RM185*'simulations corn farm1'!$L$65,"")</f>
        <v>83617.8</v>
      </c>
      <c r="RN81" s="25">
        <f>+IFERROR('simulations corn farm1'!RN171*'simulations corn farm1'!RN173*'simulations corn farm1'!RN185*'simulations corn farm1'!$L$65,"")</f>
        <v>102335.99999999999</v>
      </c>
      <c r="RO81" s="25">
        <f>+IFERROR('simulations corn farm1'!RO171*'simulations corn farm1'!RO173*'simulations corn farm1'!RO185*'simulations corn farm1'!$L$65,"")</f>
        <v>114093.60000000002</v>
      </c>
      <c r="RP81" s="25">
        <f>+IFERROR('simulations corn farm1'!RP171*'simulations corn farm1'!RP173*'simulations corn farm1'!RP185*'simulations corn farm1'!$L$65,"")</f>
        <v>131752</v>
      </c>
      <c r="RQ81" s="25">
        <f>+IFERROR('simulations corn farm1'!RQ171*'simulations corn farm1'!RQ173*'simulations corn farm1'!RQ185*'simulations corn farm1'!$L$65,"")</f>
        <v>60584.6</v>
      </c>
      <c r="RR81" s="25">
        <f>+IFERROR('simulations corn farm1'!RR171*'simulations corn farm1'!RR173*'simulations corn farm1'!RR185*'simulations corn farm1'!$L$65,"")</f>
        <v>60411</v>
      </c>
      <c r="RS81" s="25">
        <f>+IFERROR('simulations corn farm1'!RS171*'simulations corn farm1'!RS173*'simulations corn farm1'!RS185*'simulations corn farm1'!$L$65,"")</f>
        <v>114165.00000000001</v>
      </c>
      <c r="RT81" s="25">
        <f>+IFERROR('simulations corn farm1'!RT171*'simulations corn farm1'!RT173*'simulations corn farm1'!RT185*'simulations corn farm1'!$L$65,"")</f>
        <v>85120</v>
      </c>
      <c r="RU81" s="25">
        <f>+IFERROR('simulations corn farm1'!RU171*'simulations corn farm1'!RU173*'simulations corn farm1'!RU185*'simulations corn farm1'!$L$65,"")</f>
        <v>86731.4</v>
      </c>
      <c r="RV81" s="25">
        <f>+IFERROR('simulations corn farm1'!RV171*'simulations corn farm1'!RV173*'simulations corn farm1'!RV185*'simulations corn farm1'!$L$65,"")</f>
        <v>114057.40000000001</v>
      </c>
      <c r="RW81" s="25">
        <f>+IFERROR('simulations corn farm1'!RW171*'simulations corn farm1'!RW173*'simulations corn farm1'!RW185*'simulations corn farm1'!$L$65,"")</f>
        <v>125350.40000000001</v>
      </c>
      <c r="RX81" s="25">
        <f>+IFERROR('simulations corn farm1'!RX171*'simulations corn farm1'!RX173*'simulations corn farm1'!RX185*'simulations corn farm1'!$L$65,"")</f>
        <v>124120</v>
      </c>
      <c r="RY81" s="25">
        <f>+IFERROR('simulations corn farm1'!RY171*'simulations corn farm1'!RY173*'simulations corn farm1'!RY185*'simulations corn farm1'!$L$65,"")</f>
        <v>124769.39999999998</v>
      </c>
      <c r="RZ81" s="25">
        <f>+IFERROR('simulations corn farm1'!RZ171*'simulations corn farm1'!RZ173*'simulations corn farm1'!RZ185*'simulations corn farm1'!$L$65,"")</f>
        <v>97324.800000000003</v>
      </c>
      <c r="SA81" s="25">
        <f>+IFERROR('simulations corn farm1'!SA171*'simulations corn farm1'!SA173*'simulations corn farm1'!SA185*'simulations corn farm1'!$L$65,"")</f>
        <v>105604</v>
      </c>
      <c r="SB81" s="25">
        <f>+IFERROR('simulations corn farm1'!SB171*'simulations corn farm1'!SB173*'simulations corn farm1'!SB185*'simulations corn farm1'!$L$65,"")</f>
        <v>111156</v>
      </c>
      <c r="SC81" s="25">
        <f>+IFERROR('simulations corn farm1'!SC171*'simulations corn farm1'!SC173*'simulations corn farm1'!SC185*'simulations corn farm1'!$L$65,"")</f>
        <v>121569.60000000002</v>
      </c>
      <c r="SD81" s="25">
        <f>+IFERROR('simulations corn farm1'!SD171*'simulations corn farm1'!SD173*'simulations corn farm1'!SD185*'simulations corn farm1'!$L$65,"")</f>
        <v>82377.8</v>
      </c>
      <c r="SE81" s="25">
        <f>+IFERROR('simulations corn farm1'!SE171*'simulations corn farm1'!SE173*'simulations corn farm1'!SE185*'simulations corn farm1'!$L$65,"")</f>
        <v>88592</v>
      </c>
      <c r="SF81" s="25">
        <f>+IFERROR('simulations corn farm1'!SF171*'simulations corn farm1'!SF173*'simulations corn farm1'!SF185*'simulations corn farm1'!$L$65,"")</f>
        <v>97574.400000000009</v>
      </c>
      <c r="SG81" s="25">
        <f>+IFERROR('simulations corn farm1'!SG171*'simulations corn farm1'!SG173*'simulations corn farm1'!SG185*'simulations corn farm1'!$L$65,"")</f>
        <v>111368.40000000002</v>
      </c>
      <c r="SH81" s="25"/>
      <c r="SI81">
        <f t="shared" si="288"/>
        <v>101252.1135999999</v>
      </c>
      <c r="SQ81" s="247">
        <f t="shared" si="289"/>
        <v>2016</v>
      </c>
      <c r="SR81" s="247">
        <f t="shared" si="290"/>
        <v>0</v>
      </c>
      <c r="SS81" s="247">
        <f t="shared" si="291"/>
        <v>0</v>
      </c>
      <c r="ST81" s="247">
        <f t="shared" si="292"/>
        <v>2</v>
      </c>
      <c r="SU81" s="247">
        <f t="shared" si="293"/>
        <v>27</v>
      </c>
      <c r="SV81" s="247">
        <f t="shared" si="294"/>
        <v>86</v>
      </c>
      <c r="SW81" s="247">
        <f t="shared" si="295"/>
        <v>231</v>
      </c>
      <c r="SX81" s="247">
        <f t="shared" si="296"/>
        <v>401</v>
      </c>
      <c r="SY81" s="247">
        <f t="shared" si="297"/>
        <v>477</v>
      </c>
      <c r="SZ81" s="247">
        <f t="shared" si="298"/>
        <v>500</v>
      </c>
      <c r="TA81" s="25"/>
      <c r="TB81" s="168">
        <f t="shared" si="299"/>
        <v>0</v>
      </c>
      <c r="TC81" s="168">
        <f t="shared" si="300"/>
        <v>0</v>
      </c>
      <c r="TD81" s="168">
        <f t="shared" si="281"/>
        <v>4.0000000000000001E-3</v>
      </c>
      <c r="TE81" s="168">
        <f t="shared" si="282"/>
        <v>0.05</v>
      </c>
      <c r="TF81" s="168">
        <f t="shared" si="283"/>
        <v>0.11799999999999999</v>
      </c>
      <c r="TG81" s="168">
        <f t="shared" si="284"/>
        <v>0.28999999999999998</v>
      </c>
      <c r="TH81" s="168">
        <f t="shared" si="285"/>
        <v>0.34</v>
      </c>
      <c r="TI81" s="168">
        <f t="shared" si="286"/>
        <v>0.152</v>
      </c>
      <c r="TJ81" s="168">
        <f t="shared" si="287"/>
        <v>4.5999999999999999E-2</v>
      </c>
      <c r="TK81" s="94">
        <f t="shared" si="301"/>
        <v>1</v>
      </c>
      <c r="TM81">
        <v>3</v>
      </c>
      <c r="TP81" s="477">
        <f>+SMALL(B81:SG81,ROUND(SZ81*$TP$15,0))</f>
        <v>82220.600000000006</v>
      </c>
      <c r="TQ81" s="477">
        <f t="shared" si="302"/>
        <v>119599.2</v>
      </c>
      <c r="TR81" s="25">
        <f t="shared" si="303"/>
        <v>101252.1135999999</v>
      </c>
      <c r="TS81">
        <f>+RANK(SI81,B81:SI81,1)</f>
        <v>243</v>
      </c>
      <c r="TT81" s="168">
        <f>+TS81/SZ81</f>
        <v>0.48599999999999999</v>
      </c>
      <c r="TV81" s="168">
        <f t="shared" si="304"/>
        <v>0</v>
      </c>
    </row>
    <row r="82" spans="1:542">
      <c r="A82" s="227">
        <v>2017</v>
      </c>
      <c r="B82" s="25">
        <f>IFERROR('simulations corn farm1'!$L$66*'simulations corn farm1'!B216*'simulations corn farm1'!B214*'simulations corn farm1'!B228,"")</f>
        <v>0</v>
      </c>
      <c r="C82" s="25">
        <f>IFERROR('simulations corn farm1'!$L$66*'simulations corn farm1'!C216*'simulations corn farm1'!C214*'simulations corn farm1'!C228,"")</f>
        <v>0</v>
      </c>
      <c r="D82" s="25">
        <f>IFERROR('simulations corn farm1'!$L$66*'simulations corn farm1'!D216*'simulations corn farm1'!D214*'simulations corn farm1'!D228,"")</f>
        <v>0</v>
      </c>
      <c r="E82" s="25">
        <f>IFERROR('simulations corn farm1'!$L$66*'simulations corn farm1'!E216*'simulations corn farm1'!E214*'simulations corn farm1'!E228,"")</f>
        <v>0</v>
      </c>
      <c r="F82" s="25">
        <f>IFERROR('simulations corn farm1'!$L$66*'simulations corn farm1'!F216*'simulations corn farm1'!F214*'simulations corn farm1'!F228,"")</f>
        <v>0</v>
      </c>
      <c r="G82" s="25">
        <f>IFERROR('simulations corn farm1'!$L$66*'simulations corn farm1'!G216*'simulations corn farm1'!G214*'simulations corn farm1'!G228,"")</f>
        <v>0</v>
      </c>
      <c r="H82" s="25">
        <f>IFERROR('simulations corn farm1'!$L$66*'simulations corn farm1'!H216*'simulations corn farm1'!H214*'simulations corn farm1'!H228,"")</f>
        <v>0</v>
      </c>
      <c r="I82" s="25">
        <f>IFERROR('simulations corn farm1'!$L$66*'simulations corn farm1'!I216*'simulations corn farm1'!I214*'simulations corn farm1'!I228,"")</f>
        <v>0</v>
      </c>
      <c r="J82" s="25">
        <f>IFERROR('simulations corn farm1'!$L$66*'simulations corn farm1'!J216*'simulations corn farm1'!J214*'simulations corn farm1'!J228,"")</f>
        <v>0</v>
      </c>
      <c r="K82" s="25">
        <f>IFERROR('simulations corn farm1'!$L$66*'simulations corn farm1'!K216*'simulations corn farm1'!K214*'simulations corn farm1'!K228,"")</f>
        <v>0</v>
      </c>
      <c r="L82" s="25">
        <f>IFERROR('simulations corn farm1'!$L$66*'simulations corn farm1'!L216*'simulations corn farm1'!L214*'simulations corn farm1'!L228,"")</f>
        <v>0</v>
      </c>
      <c r="M82" s="25">
        <f>IFERROR('simulations corn farm1'!$L$66*'simulations corn farm1'!M216*'simulations corn farm1'!M214*'simulations corn farm1'!M228,"")</f>
        <v>0</v>
      </c>
      <c r="N82" s="25">
        <f>IFERROR('simulations corn farm1'!$L$66*'simulations corn farm1'!N216*'simulations corn farm1'!N214*'simulations corn farm1'!N228,"")</f>
        <v>0</v>
      </c>
      <c r="O82" s="25">
        <f>IFERROR('simulations corn farm1'!$L$66*'simulations corn farm1'!O216*'simulations corn farm1'!O214*'simulations corn farm1'!O228,"")</f>
        <v>0</v>
      </c>
      <c r="P82" s="25">
        <f>IFERROR('simulations corn farm1'!$L$66*'simulations corn farm1'!P216*'simulations corn farm1'!P214*'simulations corn farm1'!P228,"")</f>
        <v>0</v>
      </c>
      <c r="Q82" s="25">
        <f>IFERROR('simulations corn farm1'!$L$66*'simulations corn farm1'!Q216*'simulations corn farm1'!Q214*'simulations corn farm1'!Q228,"")</f>
        <v>0</v>
      </c>
      <c r="R82" s="25">
        <f>IFERROR('simulations corn farm1'!$L$66*'simulations corn farm1'!R216*'simulations corn farm1'!R214*'simulations corn farm1'!R228,"")</f>
        <v>0</v>
      </c>
      <c r="S82" s="25">
        <f>IFERROR('simulations corn farm1'!$L$66*'simulations corn farm1'!S216*'simulations corn farm1'!S214*'simulations corn farm1'!S228,"")</f>
        <v>0</v>
      </c>
      <c r="T82" s="25">
        <f>IFERROR('simulations corn farm1'!$L$66*'simulations corn farm1'!T216*'simulations corn farm1'!T214*'simulations corn farm1'!T228,"")</f>
        <v>0</v>
      </c>
      <c r="U82" s="25">
        <f>IFERROR('simulations corn farm1'!$L$66*'simulations corn farm1'!U216*'simulations corn farm1'!U214*'simulations corn farm1'!U228,"")</f>
        <v>0</v>
      </c>
      <c r="V82" s="25">
        <f>IFERROR('simulations corn farm1'!$L$66*'simulations corn farm1'!V216*'simulations corn farm1'!V214*'simulations corn farm1'!V228,"")</f>
        <v>0</v>
      </c>
      <c r="W82" s="25">
        <f>IFERROR('simulations corn farm1'!$L$66*'simulations corn farm1'!W216*'simulations corn farm1'!W214*'simulations corn farm1'!W228,"")</f>
        <v>0</v>
      </c>
      <c r="X82" s="25">
        <f>IFERROR('simulations corn farm1'!$L$66*'simulations corn farm1'!X216*'simulations corn farm1'!X214*'simulations corn farm1'!X228,"")</f>
        <v>0</v>
      </c>
      <c r="Y82" s="25">
        <f>IFERROR('simulations corn farm1'!$L$66*'simulations corn farm1'!Y216*'simulations corn farm1'!Y214*'simulations corn farm1'!Y228,"")</f>
        <v>0</v>
      </c>
      <c r="Z82" s="25">
        <f>IFERROR('simulations corn farm1'!$L$66*'simulations corn farm1'!Z216*'simulations corn farm1'!Z214*'simulations corn farm1'!Z228,"")</f>
        <v>0</v>
      </c>
      <c r="AA82" s="25">
        <f>IFERROR('simulations corn farm1'!$L$66*'simulations corn farm1'!AA216*'simulations corn farm1'!AA214*'simulations corn farm1'!AA228,"")</f>
        <v>0</v>
      </c>
      <c r="AB82" s="25">
        <f>IFERROR('simulations corn farm1'!$L$66*'simulations corn farm1'!AB216*'simulations corn farm1'!AB214*'simulations corn farm1'!AB228,"")</f>
        <v>0</v>
      </c>
      <c r="AC82" s="25">
        <f>IFERROR('simulations corn farm1'!$L$66*'simulations corn farm1'!AC216*'simulations corn farm1'!AC214*'simulations corn farm1'!AC228,"")</f>
        <v>0</v>
      </c>
      <c r="AD82" s="25">
        <f>IFERROR('simulations corn farm1'!$L$66*'simulations corn farm1'!AD216*'simulations corn farm1'!AD214*'simulations corn farm1'!AD228,"")</f>
        <v>0</v>
      </c>
      <c r="AE82" s="25">
        <f>IFERROR('simulations corn farm1'!$L$66*'simulations corn farm1'!AE216*'simulations corn farm1'!AE214*'simulations corn farm1'!AE228,"")</f>
        <v>0</v>
      </c>
      <c r="AF82" s="25">
        <f>IFERROR('simulations corn farm1'!$L$66*'simulations corn farm1'!AF216*'simulations corn farm1'!AF214*'simulations corn farm1'!AF228,"")</f>
        <v>0</v>
      </c>
      <c r="AG82" s="25">
        <f>IFERROR('simulations corn farm1'!$L$66*'simulations corn farm1'!AG216*'simulations corn farm1'!AG214*'simulations corn farm1'!AG228,"")</f>
        <v>0</v>
      </c>
      <c r="AH82" s="25">
        <f>IFERROR('simulations corn farm1'!$L$66*'simulations corn farm1'!AH216*'simulations corn farm1'!AH214*'simulations corn farm1'!AH228,"")</f>
        <v>0</v>
      </c>
      <c r="AI82" s="25">
        <f>IFERROR('simulations corn farm1'!$L$66*'simulations corn farm1'!AI216*'simulations corn farm1'!AI214*'simulations corn farm1'!AI228,"")</f>
        <v>0</v>
      </c>
      <c r="AJ82" s="25">
        <f>IFERROR('simulations corn farm1'!$L$66*'simulations corn farm1'!AJ216*'simulations corn farm1'!AJ214*'simulations corn farm1'!AJ228,"")</f>
        <v>0</v>
      </c>
      <c r="AK82" s="25">
        <f>IFERROR('simulations corn farm1'!$L$66*'simulations corn farm1'!AK216*'simulations corn farm1'!AK214*'simulations corn farm1'!AK228,"")</f>
        <v>0</v>
      </c>
      <c r="AL82" s="25">
        <f>IFERROR('simulations corn farm1'!$L$66*'simulations corn farm1'!AL216*'simulations corn farm1'!AL214*'simulations corn farm1'!AL228,"")</f>
        <v>0</v>
      </c>
      <c r="AM82" s="25">
        <f>IFERROR('simulations corn farm1'!$L$66*'simulations corn farm1'!AM216*'simulations corn farm1'!AM214*'simulations corn farm1'!AM228,"")</f>
        <v>0</v>
      </c>
      <c r="AN82" s="25">
        <f>IFERROR('simulations corn farm1'!$L$66*'simulations corn farm1'!AN216*'simulations corn farm1'!AN214*'simulations corn farm1'!AN228,"")</f>
        <v>0</v>
      </c>
      <c r="AO82" s="25">
        <f>IFERROR('simulations corn farm1'!$L$66*'simulations corn farm1'!AO216*'simulations corn farm1'!AO214*'simulations corn farm1'!AO228,"")</f>
        <v>0</v>
      </c>
      <c r="AP82" s="25">
        <f>IFERROR('simulations corn farm1'!$L$66*'simulations corn farm1'!AP216*'simulations corn farm1'!AP214*'simulations corn farm1'!AP228,"")</f>
        <v>0</v>
      </c>
      <c r="AQ82" s="25">
        <f>IFERROR('simulations corn farm1'!$L$66*'simulations corn farm1'!AQ216*'simulations corn farm1'!AQ214*'simulations corn farm1'!AQ228,"")</f>
        <v>0</v>
      </c>
      <c r="AR82" s="25">
        <f>IFERROR('simulations corn farm1'!$L$66*'simulations corn farm1'!AR216*'simulations corn farm1'!AR214*'simulations corn farm1'!AR228,"")</f>
        <v>0</v>
      </c>
      <c r="AS82" s="25">
        <f>IFERROR('simulations corn farm1'!$L$66*'simulations corn farm1'!AS216*'simulations corn farm1'!AS214*'simulations corn farm1'!AS228,"")</f>
        <v>0</v>
      </c>
      <c r="AT82" s="25">
        <f>IFERROR('simulations corn farm1'!$L$66*'simulations corn farm1'!AT216*'simulations corn farm1'!AT214*'simulations corn farm1'!AT228,"")</f>
        <v>0</v>
      </c>
      <c r="AU82" s="25">
        <f>IFERROR('simulations corn farm1'!$L$66*'simulations corn farm1'!AU216*'simulations corn farm1'!AU214*'simulations corn farm1'!AU228,"")</f>
        <v>0</v>
      </c>
      <c r="AV82" s="25">
        <f>IFERROR('simulations corn farm1'!$L$66*'simulations corn farm1'!AV216*'simulations corn farm1'!AV214*'simulations corn farm1'!AV228,"")</f>
        <v>0</v>
      </c>
      <c r="AW82" s="25">
        <f>IFERROR('simulations corn farm1'!$L$66*'simulations corn farm1'!AW216*'simulations corn farm1'!AW214*'simulations corn farm1'!AW228,"")</f>
        <v>0</v>
      </c>
      <c r="AX82" s="25">
        <f>IFERROR('simulations corn farm1'!$L$66*'simulations corn farm1'!AX216*'simulations corn farm1'!AX214*'simulations corn farm1'!AX228,"")</f>
        <v>0</v>
      </c>
      <c r="AY82" s="25">
        <f>IFERROR('simulations corn farm1'!$L$66*'simulations corn farm1'!AY216*'simulations corn farm1'!AY214*'simulations corn farm1'!AY228,"")</f>
        <v>0</v>
      </c>
      <c r="AZ82" s="25">
        <f>IFERROR('simulations corn farm1'!$L$66*'simulations corn farm1'!AZ216*'simulations corn farm1'!AZ214*'simulations corn farm1'!AZ228,"")</f>
        <v>0</v>
      </c>
      <c r="BA82" s="25">
        <f>IFERROR('simulations corn farm1'!$L$66*'simulations corn farm1'!BA216*'simulations corn farm1'!BA214*'simulations corn farm1'!BA228,"")</f>
        <v>0</v>
      </c>
      <c r="BB82" s="25">
        <f>IFERROR('simulations corn farm1'!$L$66*'simulations corn farm1'!BB216*'simulations corn farm1'!BB214*'simulations corn farm1'!BB228,"")</f>
        <v>0</v>
      </c>
      <c r="BC82" s="25">
        <f>IFERROR('simulations corn farm1'!$L$66*'simulations corn farm1'!BC216*'simulations corn farm1'!BC214*'simulations corn farm1'!BC228,"")</f>
        <v>0</v>
      </c>
      <c r="BD82" s="25">
        <f>IFERROR('simulations corn farm1'!$L$66*'simulations corn farm1'!BD216*'simulations corn farm1'!BD214*'simulations corn farm1'!BD228,"")</f>
        <v>0</v>
      </c>
      <c r="BE82" s="25">
        <f>IFERROR('simulations corn farm1'!$L$66*'simulations corn farm1'!BE216*'simulations corn farm1'!BE214*'simulations corn farm1'!BE228,"")</f>
        <v>0</v>
      </c>
      <c r="BF82" s="25">
        <f>IFERROR('simulations corn farm1'!$L$66*'simulations corn farm1'!BF216*'simulations corn farm1'!BF214*'simulations corn farm1'!BF228,"")</f>
        <v>0</v>
      </c>
      <c r="BG82" s="25">
        <f>IFERROR('simulations corn farm1'!$L$66*'simulations corn farm1'!BG216*'simulations corn farm1'!BG214*'simulations corn farm1'!BG228,"")</f>
        <v>0</v>
      </c>
      <c r="BH82" s="25">
        <f>IFERROR('simulations corn farm1'!$L$66*'simulations corn farm1'!BH216*'simulations corn farm1'!BH214*'simulations corn farm1'!BH228,"")</f>
        <v>0</v>
      </c>
      <c r="BI82" s="25">
        <f>IFERROR('simulations corn farm1'!$L$66*'simulations corn farm1'!BI216*'simulations corn farm1'!BI214*'simulations corn farm1'!BI228,"")</f>
        <v>0</v>
      </c>
      <c r="BJ82" s="25">
        <f>IFERROR('simulations corn farm1'!$L$66*'simulations corn farm1'!BJ216*'simulations corn farm1'!BJ214*'simulations corn farm1'!BJ228,"")</f>
        <v>0</v>
      </c>
      <c r="BK82" s="25">
        <f>IFERROR('simulations corn farm1'!$L$66*'simulations corn farm1'!BK216*'simulations corn farm1'!BK214*'simulations corn farm1'!BK228,"")</f>
        <v>0</v>
      </c>
      <c r="BL82" s="25">
        <f>IFERROR('simulations corn farm1'!$L$66*'simulations corn farm1'!BL216*'simulations corn farm1'!BL214*'simulations corn farm1'!BL228,"")</f>
        <v>0</v>
      </c>
      <c r="BM82" s="25">
        <f>IFERROR('simulations corn farm1'!$L$66*'simulations corn farm1'!BM216*'simulations corn farm1'!BM214*'simulations corn farm1'!BM228,"")</f>
        <v>0</v>
      </c>
      <c r="BN82" s="25">
        <f>IFERROR('simulations corn farm1'!$L$66*'simulations corn farm1'!BN216*'simulations corn farm1'!BN214*'simulations corn farm1'!BN228,"")</f>
        <v>0</v>
      </c>
      <c r="BO82" s="25">
        <f>IFERROR('simulations corn farm1'!$L$66*'simulations corn farm1'!BO216*'simulations corn farm1'!BO214*'simulations corn farm1'!BO228,"")</f>
        <v>0</v>
      </c>
      <c r="BP82" s="25">
        <f>IFERROR('simulations corn farm1'!$L$66*'simulations corn farm1'!BP216*'simulations corn farm1'!BP214*'simulations corn farm1'!BP228,"")</f>
        <v>0</v>
      </c>
      <c r="BQ82" s="25">
        <f>IFERROR('simulations corn farm1'!$L$66*'simulations corn farm1'!BQ216*'simulations corn farm1'!BQ214*'simulations corn farm1'!BQ228,"")</f>
        <v>0</v>
      </c>
      <c r="BR82" s="25">
        <f>IFERROR('simulations corn farm1'!$L$66*'simulations corn farm1'!BR216*'simulations corn farm1'!BR214*'simulations corn farm1'!BR228,"")</f>
        <v>0</v>
      </c>
      <c r="BS82" s="25">
        <f>IFERROR('simulations corn farm1'!$L$66*'simulations corn farm1'!BS216*'simulations corn farm1'!BS214*'simulations corn farm1'!BS228,"")</f>
        <v>0</v>
      </c>
      <c r="BT82" s="25">
        <f>IFERROR('simulations corn farm1'!$L$66*'simulations corn farm1'!BT216*'simulations corn farm1'!BT214*'simulations corn farm1'!BT228,"")</f>
        <v>0</v>
      </c>
      <c r="BU82" s="25">
        <f>IFERROR('simulations corn farm1'!$L$66*'simulations corn farm1'!BU216*'simulations corn farm1'!BU214*'simulations corn farm1'!BU228,"")</f>
        <v>0</v>
      </c>
      <c r="BV82" s="25">
        <f>IFERROR('simulations corn farm1'!$L$66*'simulations corn farm1'!BV216*'simulations corn farm1'!BV214*'simulations corn farm1'!BV228,"")</f>
        <v>0</v>
      </c>
      <c r="BW82" s="25">
        <f>IFERROR('simulations corn farm1'!$L$66*'simulations corn farm1'!BW216*'simulations corn farm1'!BW214*'simulations corn farm1'!BW228,"")</f>
        <v>0</v>
      </c>
      <c r="BX82" s="25">
        <f>IFERROR('simulations corn farm1'!$L$66*'simulations corn farm1'!BX216*'simulations corn farm1'!BX214*'simulations corn farm1'!BX228,"")</f>
        <v>0</v>
      </c>
      <c r="BY82" s="25">
        <f>IFERROR('simulations corn farm1'!$L$66*'simulations corn farm1'!BY216*'simulations corn farm1'!BY214*'simulations corn farm1'!BY228,"")</f>
        <v>0</v>
      </c>
      <c r="BZ82" s="25">
        <f>IFERROR('simulations corn farm1'!$L$66*'simulations corn farm1'!BZ216*'simulations corn farm1'!BZ214*'simulations corn farm1'!BZ228,"")</f>
        <v>0</v>
      </c>
      <c r="CA82" s="25">
        <f>IFERROR('simulations corn farm1'!$L$66*'simulations corn farm1'!CA216*'simulations corn farm1'!CA214*'simulations corn farm1'!CA228,"")</f>
        <v>0</v>
      </c>
      <c r="CB82" s="25">
        <f>IFERROR('simulations corn farm1'!$L$66*'simulations corn farm1'!CB216*'simulations corn farm1'!CB214*'simulations corn farm1'!CB228,"")</f>
        <v>0</v>
      </c>
      <c r="CC82" s="25">
        <f>IFERROR('simulations corn farm1'!$L$66*'simulations corn farm1'!CC216*'simulations corn farm1'!CC214*'simulations corn farm1'!CC228,"")</f>
        <v>0</v>
      </c>
      <c r="CD82" s="25">
        <f>IFERROR('simulations corn farm1'!$L$66*'simulations corn farm1'!CD216*'simulations corn farm1'!CD214*'simulations corn farm1'!CD228,"")</f>
        <v>0</v>
      </c>
      <c r="CE82" s="25">
        <f>IFERROR('simulations corn farm1'!$L$66*'simulations corn farm1'!CE216*'simulations corn farm1'!CE214*'simulations corn farm1'!CE228,"")</f>
        <v>0</v>
      </c>
      <c r="CF82" s="25">
        <f>IFERROR('simulations corn farm1'!$L$66*'simulations corn farm1'!CF216*'simulations corn farm1'!CF214*'simulations corn farm1'!CF228,"")</f>
        <v>0</v>
      </c>
      <c r="CG82" s="25">
        <f>IFERROR('simulations corn farm1'!$L$66*'simulations corn farm1'!CG216*'simulations corn farm1'!CG214*'simulations corn farm1'!CG228,"")</f>
        <v>0</v>
      </c>
      <c r="CH82" s="25">
        <f>IFERROR('simulations corn farm1'!$L$66*'simulations corn farm1'!CH216*'simulations corn farm1'!CH214*'simulations corn farm1'!CH228,"")</f>
        <v>0</v>
      </c>
      <c r="CI82" s="25">
        <f>IFERROR('simulations corn farm1'!$L$66*'simulations corn farm1'!CI216*'simulations corn farm1'!CI214*'simulations corn farm1'!CI228,"")</f>
        <v>0</v>
      </c>
      <c r="CJ82" s="25">
        <f>IFERROR('simulations corn farm1'!$L$66*'simulations corn farm1'!CJ216*'simulations corn farm1'!CJ214*'simulations corn farm1'!CJ228,"")</f>
        <v>0</v>
      </c>
      <c r="CK82" s="25">
        <f>IFERROR('simulations corn farm1'!$L$66*'simulations corn farm1'!CK216*'simulations corn farm1'!CK214*'simulations corn farm1'!CK228,"")</f>
        <v>0</v>
      </c>
      <c r="CL82" s="25">
        <f>IFERROR('simulations corn farm1'!$L$66*'simulations corn farm1'!CL216*'simulations corn farm1'!CL214*'simulations corn farm1'!CL228,"")</f>
        <v>0</v>
      </c>
      <c r="CM82" s="25">
        <f>IFERROR('simulations corn farm1'!$L$66*'simulations corn farm1'!CM216*'simulations corn farm1'!CM214*'simulations corn farm1'!CM228,"")</f>
        <v>0</v>
      </c>
      <c r="CN82" s="25">
        <f>IFERROR('simulations corn farm1'!$L$66*'simulations corn farm1'!CN216*'simulations corn farm1'!CN214*'simulations corn farm1'!CN228,"")</f>
        <v>0</v>
      </c>
      <c r="CO82" s="25">
        <f>IFERROR('simulations corn farm1'!$L$66*'simulations corn farm1'!CO216*'simulations corn farm1'!CO214*'simulations corn farm1'!CO228,"")</f>
        <v>0</v>
      </c>
      <c r="CP82" s="25">
        <f>IFERROR('simulations corn farm1'!$L$66*'simulations corn farm1'!CP216*'simulations corn farm1'!CP214*'simulations corn farm1'!CP228,"")</f>
        <v>0</v>
      </c>
      <c r="CQ82" s="25">
        <f>IFERROR('simulations corn farm1'!$L$66*'simulations corn farm1'!CQ216*'simulations corn farm1'!CQ214*'simulations corn farm1'!CQ228,"")</f>
        <v>0</v>
      </c>
      <c r="CR82" s="25">
        <f>IFERROR('simulations corn farm1'!$L$66*'simulations corn farm1'!CR216*'simulations corn farm1'!CR214*'simulations corn farm1'!CR228,"")</f>
        <v>0</v>
      </c>
      <c r="CS82" s="25">
        <f>IFERROR('simulations corn farm1'!$L$66*'simulations corn farm1'!CS216*'simulations corn farm1'!CS214*'simulations corn farm1'!CS228,"")</f>
        <v>0</v>
      </c>
      <c r="CT82" s="25">
        <f>IFERROR('simulations corn farm1'!$L$66*'simulations corn farm1'!CT216*'simulations corn farm1'!CT214*'simulations corn farm1'!CT228,"")</f>
        <v>0</v>
      </c>
      <c r="CU82" s="25">
        <f>IFERROR('simulations corn farm1'!$L$66*'simulations corn farm1'!CU216*'simulations corn farm1'!CU214*'simulations corn farm1'!CU228,"")</f>
        <v>0</v>
      </c>
      <c r="CV82" s="25">
        <f>IFERROR('simulations corn farm1'!$L$66*'simulations corn farm1'!CV216*'simulations corn farm1'!CV214*'simulations corn farm1'!CV228,"")</f>
        <v>0</v>
      </c>
      <c r="CW82" s="25">
        <f>IFERROR('simulations corn farm1'!$L$66*'simulations corn farm1'!CW216*'simulations corn farm1'!CW214*'simulations corn farm1'!CW228,"")</f>
        <v>0</v>
      </c>
      <c r="CX82" s="25">
        <f>IFERROR('simulations corn farm1'!$L$66*'simulations corn farm1'!CX216*'simulations corn farm1'!CX214*'simulations corn farm1'!CX228,"")</f>
        <v>0</v>
      </c>
      <c r="CY82" s="25">
        <f>IFERROR('simulations corn farm1'!$L$66*'simulations corn farm1'!CY216*'simulations corn farm1'!CY214*'simulations corn farm1'!CY228,"")</f>
        <v>0</v>
      </c>
      <c r="CZ82" s="25">
        <f>IFERROR('simulations corn farm1'!$L$66*'simulations corn farm1'!CZ216*'simulations corn farm1'!CZ214*'simulations corn farm1'!CZ228,"")</f>
        <v>0</v>
      </c>
      <c r="DA82" s="25">
        <f>IFERROR('simulations corn farm1'!$L$66*'simulations corn farm1'!DA216*'simulations corn farm1'!DA214*'simulations corn farm1'!DA228,"")</f>
        <v>0</v>
      </c>
      <c r="DB82" s="25">
        <f>IFERROR('simulations corn farm1'!$L$66*'simulations corn farm1'!DB216*'simulations corn farm1'!DB214*'simulations corn farm1'!DB228,"")</f>
        <v>0</v>
      </c>
      <c r="DC82" s="25">
        <f>IFERROR('simulations corn farm1'!$L$66*'simulations corn farm1'!DC216*'simulations corn farm1'!DC214*'simulations corn farm1'!DC228,"")</f>
        <v>0</v>
      </c>
      <c r="DD82" s="25">
        <f>IFERROR('simulations corn farm1'!$L$66*'simulations corn farm1'!DD216*'simulations corn farm1'!DD214*'simulations corn farm1'!DD228,"")</f>
        <v>0</v>
      </c>
      <c r="DE82" s="25">
        <f>IFERROR('simulations corn farm1'!$L$66*'simulations corn farm1'!DE216*'simulations corn farm1'!DE214*'simulations corn farm1'!DE228,"")</f>
        <v>0</v>
      </c>
      <c r="DF82" s="25">
        <f>IFERROR('simulations corn farm1'!$L$66*'simulations corn farm1'!DF216*'simulations corn farm1'!DF214*'simulations corn farm1'!DF228,"")</f>
        <v>0</v>
      </c>
      <c r="DG82" s="25">
        <f>IFERROR('simulations corn farm1'!$L$66*'simulations corn farm1'!DG216*'simulations corn farm1'!DG214*'simulations corn farm1'!DG228,"")</f>
        <v>0</v>
      </c>
      <c r="DH82" s="25">
        <f>IFERROR('simulations corn farm1'!$L$66*'simulations corn farm1'!DH216*'simulations corn farm1'!DH214*'simulations corn farm1'!DH228,"")</f>
        <v>0</v>
      </c>
      <c r="DI82" s="25">
        <f>IFERROR('simulations corn farm1'!$L$66*'simulations corn farm1'!DI216*'simulations corn farm1'!DI214*'simulations corn farm1'!DI228,"")</f>
        <v>0</v>
      </c>
      <c r="DJ82" s="25">
        <f>IFERROR('simulations corn farm1'!$L$66*'simulations corn farm1'!DJ216*'simulations corn farm1'!DJ214*'simulations corn farm1'!DJ228,"")</f>
        <v>0</v>
      </c>
      <c r="DK82" s="25">
        <f>IFERROR('simulations corn farm1'!$L$66*'simulations corn farm1'!DK216*'simulations corn farm1'!DK214*'simulations corn farm1'!DK228,"")</f>
        <v>0</v>
      </c>
      <c r="DL82" s="25">
        <f>IFERROR('simulations corn farm1'!$L$66*'simulations corn farm1'!DL216*'simulations corn farm1'!DL214*'simulations corn farm1'!DL228,"")</f>
        <v>0</v>
      </c>
      <c r="DM82" s="25">
        <f>IFERROR('simulations corn farm1'!$L$66*'simulations corn farm1'!DM216*'simulations corn farm1'!DM214*'simulations corn farm1'!DM228,"")</f>
        <v>0</v>
      </c>
      <c r="DN82" s="25">
        <f>IFERROR('simulations corn farm1'!$L$66*'simulations corn farm1'!DN216*'simulations corn farm1'!DN214*'simulations corn farm1'!DN228,"")</f>
        <v>0</v>
      </c>
      <c r="DO82" s="25">
        <f>IFERROR('simulations corn farm1'!$L$66*'simulations corn farm1'!DO216*'simulations corn farm1'!DO214*'simulations corn farm1'!DO228,"")</f>
        <v>0</v>
      </c>
      <c r="DP82" s="25">
        <f>IFERROR('simulations corn farm1'!$L$66*'simulations corn farm1'!DP216*'simulations corn farm1'!DP214*'simulations corn farm1'!DP228,"")</f>
        <v>0</v>
      </c>
      <c r="DQ82" s="25">
        <f>IFERROR('simulations corn farm1'!$L$66*'simulations corn farm1'!DQ216*'simulations corn farm1'!DQ214*'simulations corn farm1'!DQ228,"")</f>
        <v>0</v>
      </c>
      <c r="DR82" s="25">
        <f>IFERROR('simulations corn farm1'!$L$66*'simulations corn farm1'!DR216*'simulations corn farm1'!DR214*'simulations corn farm1'!DR228,"")</f>
        <v>0</v>
      </c>
      <c r="DS82" s="25">
        <f>IFERROR('simulations corn farm1'!$L$66*'simulations corn farm1'!DS216*'simulations corn farm1'!DS214*'simulations corn farm1'!DS228,"")</f>
        <v>0</v>
      </c>
      <c r="DT82" s="25">
        <f>IFERROR('simulations corn farm1'!$L$66*'simulations corn farm1'!DT216*'simulations corn farm1'!DT214*'simulations corn farm1'!DT228,"")</f>
        <v>0</v>
      </c>
      <c r="DU82" s="25">
        <f>IFERROR('simulations corn farm1'!$L$66*'simulations corn farm1'!DU216*'simulations corn farm1'!DU214*'simulations corn farm1'!DU228,"")</f>
        <v>0</v>
      </c>
      <c r="DV82" s="25">
        <f>IFERROR('simulations corn farm1'!$L$66*'simulations corn farm1'!DV216*'simulations corn farm1'!DV214*'simulations corn farm1'!DV228,"")</f>
        <v>0</v>
      </c>
      <c r="DW82" s="25">
        <f>IFERROR('simulations corn farm1'!$L$66*'simulations corn farm1'!DW216*'simulations corn farm1'!DW214*'simulations corn farm1'!DW228,"")</f>
        <v>0</v>
      </c>
      <c r="DX82" s="25">
        <f>IFERROR('simulations corn farm1'!$L$66*'simulations corn farm1'!DX216*'simulations corn farm1'!DX214*'simulations corn farm1'!DX228,"")</f>
        <v>0</v>
      </c>
      <c r="DY82" s="25">
        <f>IFERROR('simulations corn farm1'!$L$66*'simulations corn farm1'!DY216*'simulations corn farm1'!DY214*'simulations corn farm1'!DY228,"")</f>
        <v>0</v>
      </c>
      <c r="DZ82" s="25">
        <f>IFERROR('simulations corn farm1'!$L$66*'simulations corn farm1'!DZ216*'simulations corn farm1'!DZ214*'simulations corn farm1'!DZ228,"")</f>
        <v>0</v>
      </c>
      <c r="EA82" s="25">
        <f>IFERROR('simulations corn farm1'!$L$66*'simulations corn farm1'!EA216*'simulations corn farm1'!EA214*'simulations corn farm1'!EA228,"")</f>
        <v>0</v>
      </c>
      <c r="EB82" s="25">
        <f>IFERROR('simulations corn farm1'!$L$66*'simulations corn farm1'!EB216*'simulations corn farm1'!EB214*'simulations corn farm1'!EB228,"")</f>
        <v>0</v>
      </c>
      <c r="EC82" s="25">
        <f>IFERROR('simulations corn farm1'!$L$66*'simulations corn farm1'!EC216*'simulations corn farm1'!EC214*'simulations corn farm1'!EC228,"")</f>
        <v>0</v>
      </c>
      <c r="ED82" s="25">
        <f>IFERROR('simulations corn farm1'!$L$66*'simulations corn farm1'!ED216*'simulations corn farm1'!ED214*'simulations corn farm1'!ED228,"")</f>
        <v>0</v>
      </c>
      <c r="EE82" s="25">
        <f>IFERROR('simulations corn farm1'!$L$66*'simulations corn farm1'!EE216*'simulations corn farm1'!EE214*'simulations corn farm1'!EE228,"")</f>
        <v>0</v>
      </c>
      <c r="EF82" s="25">
        <f>IFERROR('simulations corn farm1'!$L$66*'simulations corn farm1'!EF216*'simulations corn farm1'!EF214*'simulations corn farm1'!EF228,"")</f>
        <v>0</v>
      </c>
      <c r="EG82" s="25">
        <f>IFERROR('simulations corn farm1'!$L$66*'simulations corn farm1'!EG216*'simulations corn farm1'!EG214*'simulations corn farm1'!EG228,"")</f>
        <v>0</v>
      </c>
      <c r="EH82" s="25">
        <f>IFERROR('simulations corn farm1'!$L$66*'simulations corn farm1'!EH216*'simulations corn farm1'!EH214*'simulations corn farm1'!EH228,"")</f>
        <v>0</v>
      </c>
      <c r="EI82" s="25">
        <f>IFERROR('simulations corn farm1'!$L$66*'simulations corn farm1'!EI216*'simulations corn farm1'!EI214*'simulations corn farm1'!EI228,"")</f>
        <v>0</v>
      </c>
      <c r="EJ82" s="25">
        <f>IFERROR('simulations corn farm1'!$L$66*'simulations corn farm1'!EJ216*'simulations corn farm1'!EJ214*'simulations corn farm1'!EJ228,"")</f>
        <v>0</v>
      </c>
      <c r="EK82" s="25">
        <f>IFERROR('simulations corn farm1'!$L$66*'simulations corn farm1'!EK216*'simulations corn farm1'!EK214*'simulations corn farm1'!EK228,"")</f>
        <v>0</v>
      </c>
      <c r="EL82" s="25">
        <f>IFERROR('simulations corn farm1'!$L$66*'simulations corn farm1'!EL216*'simulations corn farm1'!EL214*'simulations corn farm1'!EL228,"")</f>
        <v>0</v>
      </c>
      <c r="EM82" s="25">
        <f>IFERROR('simulations corn farm1'!$L$66*'simulations corn farm1'!EM216*'simulations corn farm1'!EM214*'simulations corn farm1'!EM228,"")</f>
        <v>0</v>
      </c>
      <c r="EN82" s="25">
        <f>IFERROR('simulations corn farm1'!$L$66*'simulations corn farm1'!EN216*'simulations corn farm1'!EN214*'simulations corn farm1'!EN228,"")</f>
        <v>0</v>
      </c>
      <c r="EO82" s="25">
        <f>IFERROR('simulations corn farm1'!$L$66*'simulations corn farm1'!EO216*'simulations corn farm1'!EO214*'simulations corn farm1'!EO228,"")</f>
        <v>0</v>
      </c>
      <c r="EP82" s="25">
        <f>IFERROR('simulations corn farm1'!$L$66*'simulations corn farm1'!EP216*'simulations corn farm1'!EP214*'simulations corn farm1'!EP228,"")</f>
        <v>0</v>
      </c>
      <c r="EQ82" s="25">
        <f>IFERROR('simulations corn farm1'!$L$66*'simulations corn farm1'!EQ216*'simulations corn farm1'!EQ214*'simulations corn farm1'!EQ228,"")</f>
        <v>0</v>
      </c>
      <c r="ER82" s="25">
        <f>IFERROR('simulations corn farm1'!$L$66*'simulations corn farm1'!ER216*'simulations corn farm1'!ER214*'simulations corn farm1'!ER228,"")</f>
        <v>0</v>
      </c>
      <c r="ES82" s="25">
        <f>IFERROR('simulations corn farm1'!$L$66*'simulations corn farm1'!ES216*'simulations corn farm1'!ES214*'simulations corn farm1'!ES228,"")</f>
        <v>0</v>
      </c>
      <c r="ET82" s="25">
        <f>IFERROR('simulations corn farm1'!$L$66*'simulations corn farm1'!ET216*'simulations corn farm1'!ET214*'simulations corn farm1'!ET228,"")</f>
        <v>0</v>
      </c>
      <c r="EU82" s="25">
        <f>IFERROR('simulations corn farm1'!$L$66*'simulations corn farm1'!EU216*'simulations corn farm1'!EU214*'simulations corn farm1'!EU228,"")</f>
        <v>0</v>
      </c>
      <c r="EV82" s="25">
        <f>IFERROR('simulations corn farm1'!$L$66*'simulations corn farm1'!EV216*'simulations corn farm1'!EV214*'simulations corn farm1'!EV228,"")</f>
        <v>0</v>
      </c>
      <c r="EW82" s="25">
        <f>IFERROR('simulations corn farm1'!$L$66*'simulations corn farm1'!EW216*'simulations corn farm1'!EW214*'simulations corn farm1'!EW228,"")</f>
        <v>0</v>
      </c>
      <c r="EX82" s="25">
        <f>IFERROR('simulations corn farm1'!$L$66*'simulations corn farm1'!EX216*'simulations corn farm1'!EX214*'simulations corn farm1'!EX228,"")</f>
        <v>0</v>
      </c>
      <c r="EY82" s="25">
        <f>IFERROR('simulations corn farm1'!$L$66*'simulations corn farm1'!EY216*'simulations corn farm1'!EY214*'simulations corn farm1'!EY228,"")</f>
        <v>0</v>
      </c>
      <c r="EZ82" s="25">
        <f>IFERROR('simulations corn farm1'!$L$66*'simulations corn farm1'!EZ216*'simulations corn farm1'!EZ214*'simulations corn farm1'!EZ228,"")</f>
        <v>0</v>
      </c>
      <c r="FA82" s="25">
        <f>IFERROR('simulations corn farm1'!$L$66*'simulations corn farm1'!FA216*'simulations corn farm1'!FA214*'simulations corn farm1'!FA228,"")</f>
        <v>0</v>
      </c>
      <c r="FB82" s="25">
        <f>IFERROR('simulations corn farm1'!$L$66*'simulations corn farm1'!FB216*'simulations corn farm1'!FB214*'simulations corn farm1'!FB228,"")</f>
        <v>0</v>
      </c>
      <c r="FC82" s="25">
        <f>IFERROR('simulations corn farm1'!$L$66*'simulations corn farm1'!FC216*'simulations corn farm1'!FC214*'simulations corn farm1'!FC228,"")</f>
        <v>0</v>
      </c>
      <c r="FD82" s="25">
        <f>IFERROR('simulations corn farm1'!$L$66*'simulations corn farm1'!FD216*'simulations corn farm1'!FD214*'simulations corn farm1'!FD228,"")</f>
        <v>0</v>
      </c>
      <c r="FE82" s="25">
        <f>IFERROR('simulations corn farm1'!$L$66*'simulations corn farm1'!FE216*'simulations corn farm1'!FE214*'simulations corn farm1'!FE228,"")</f>
        <v>0</v>
      </c>
      <c r="FF82" s="25">
        <f>IFERROR('simulations corn farm1'!$L$66*'simulations corn farm1'!FF216*'simulations corn farm1'!FF214*'simulations corn farm1'!FF228,"")</f>
        <v>0</v>
      </c>
      <c r="FG82" s="25">
        <f>IFERROR('simulations corn farm1'!$L$66*'simulations corn farm1'!FG216*'simulations corn farm1'!FG214*'simulations corn farm1'!FG228,"")</f>
        <v>0</v>
      </c>
      <c r="FH82" s="25">
        <f>IFERROR('simulations corn farm1'!$L$66*'simulations corn farm1'!FH216*'simulations corn farm1'!FH214*'simulations corn farm1'!FH228,"")</f>
        <v>0</v>
      </c>
      <c r="FI82" s="25">
        <f>IFERROR('simulations corn farm1'!$L$66*'simulations corn farm1'!FI216*'simulations corn farm1'!FI214*'simulations corn farm1'!FI228,"")</f>
        <v>0</v>
      </c>
      <c r="FJ82" s="25">
        <f>IFERROR('simulations corn farm1'!$L$66*'simulations corn farm1'!FJ216*'simulations corn farm1'!FJ214*'simulations corn farm1'!FJ228,"")</f>
        <v>0</v>
      </c>
      <c r="FK82" s="25">
        <f>IFERROR('simulations corn farm1'!$L$66*'simulations corn farm1'!FK216*'simulations corn farm1'!FK214*'simulations corn farm1'!FK228,"")</f>
        <v>0</v>
      </c>
      <c r="FL82" s="25">
        <f>IFERROR('simulations corn farm1'!$L$66*'simulations corn farm1'!FL216*'simulations corn farm1'!FL214*'simulations corn farm1'!FL228,"")</f>
        <v>0</v>
      </c>
      <c r="FM82" s="25">
        <f>IFERROR('simulations corn farm1'!$L$66*'simulations corn farm1'!FM216*'simulations corn farm1'!FM214*'simulations corn farm1'!FM228,"")</f>
        <v>0</v>
      </c>
      <c r="FN82" s="25">
        <f>IFERROR('simulations corn farm1'!$L$66*'simulations corn farm1'!FN216*'simulations corn farm1'!FN214*'simulations corn farm1'!FN228,"")</f>
        <v>0</v>
      </c>
      <c r="FO82" s="25">
        <f>IFERROR('simulations corn farm1'!$L$66*'simulations corn farm1'!FO216*'simulations corn farm1'!FO214*'simulations corn farm1'!FO228,"")</f>
        <v>0</v>
      </c>
      <c r="FP82" s="25">
        <f>IFERROR('simulations corn farm1'!$L$66*'simulations corn farm1'!FP216*'simulations corn farm1'!FP214*'simulations corn farm1'!FP228,"")</f>
        <v>0</v>
      </c>
      <c r="FQ82" s="25">
        <f>IFERROR('simulations corn farm1'!$L$66*'simulations corn farm1'!FQ216*'simulations corn farm1'!FQ214*'simulations corn farm1'!FQ228,"")</f>
        <v>0</v>
      </c>
      <c r="FR82" s="25">
        <f>IFERROR('simulations corn farm1'!$L$66*'simulations corn farm1'!FR216*'simulations corn farm1'!FR214*'simulations corn farm1'!FR228,"")</f>
        <v>0</v>
      </c>
      <c r="FS82" s="25">
        <f>IFERROR('simulations corn farm1'!$L$66*'simulations corn farm1'!FS216*'simulations corn farm1'!FS214*'simulations corn farm1'!FS228,"")</f>
        <v>0</v>
      </c>
      <c r="FT82" s="25">
        <f>IFERROR('simulations corn farm1'!$L$66*'simulations corn farm1'!FT216*'simulations corn farm1'!FT214*'simulations corn farm1'!FT228,"")</f>
        <v>0</v>
      </c>
      <c r="FU82" s="25">
        <f>IFERROR('simulations corn farm1'!$L$66*'simulations corn farm1'!FU216*'simulations corn farm1'!FU214*'simulations corn farm1'!FU228,"")</f>
        <v>0</v>
      </c>
      <c r="FV82" s="25">
        <f>IFERROR('simulations corn farm1'!$L$66*'simulations corn farm1'!FV216*'simulations corn farm1'!FV214*'simulations corn farm1'!FV228,"")</f>
        <v>0</v>
      </c>
      <c r="FW82" s="25">
        <f>IFERROR('simulations corn farm1'!$L$66*'simulations corn farm1'!FW216*'simulations corn farm1'!FW214*'simulations corn farm1'!FW228,"")</f>
        <v>0</v>
      </c>
      <c r="FX82" s="25">
        <f>IFERROR('simulations corn farm1'!$L$66*'simulations corn farm1'!FX216*'simulations corn farm1'!FX214*'simulations corn farm1'!FX228,"")</f>
        <v>0</v>
      </c>
      <c r="FY82" s="25">
        <f>IFERROR('simulations corn farm1'!$L$66*'simulations corn farm1'!FY216*'simulations corn farm1'!FY214*'simulations corn farm1'!FY228,"")</f>
        <v>0</v>
      </c>
      <c r="FZ82" s="25">
        <f>IFERROR('simulations corn farm1'!$L$66*'simulations corn farm1'!FZ216*'simulations corn farm1'!FZ214*'simulations corn farm1'!FZ228,"")</f>
        <v>0</v>
      </c>
      <c r="GA82" s="25">
        <f>IFERROR('simulations corn farm1'!$L$66*'simulations corn farm1'!GA216*'simulations corn farm1'!GA214*'simulations corn farm1'!GA228,"")</f>
        <v>0</v>
      </c>
      <c r="GB82" s="25">
        <f>IFERROR('simulations corn farm1'!$L$66*'simulations corn farm1'!GB216*'simulations corn farm1'!GB214*'simulations corn farm1'!GB228,"")</f>
        <v>0</v>
      </c>
      <c r="GC82" s="25">
        <f>IFERROR('simulations corn farm1'!$L$66*'simulations corn farm1'!GC216*'simulations corn farm1'!GC214*'simulations corn farm1'!GC228,"")</f>
        <v>0</v>
      </c>
      <c r="GD82" s="25">
        <f>IFERROR('simulations corn farm1'!$L$66*'simulations corn farm1'!GD216*'simulations corn farm1'!GD214*'simulations corn farm1'!GD228,"")</f>
        <v>0</v>
      </c>
      <c r="GE82" s="25">
        <f>IFERROR('simulations corn farm1'!$L$66*'simulations corn farm1'!GE216*'simulations corn farm1'!GE214*'simulations corn farm1'!GE228,"")</f>
        <v>0</v>
      </c>
      <c r="GF82" s="25">
        <f>IFERROR('simulations corn farm1'!$L$66*'simulations corn farm1'!GF216*'simulations corn farm1'!GF214*'simulations corn farm1'!GF228,"")</f>
        <v>0</v>
      </c>
      <c r="GG82" s="25">
        <f>IFERROR('simulations corn farm1'!$L$66*'simulations corn farm1'!GG216*'simulations corn farm1'!GG214*'simulations corn farm1'!GG228,"")</f>
        <v>0</v>
      </c>
      <c r="GH82" s="25">
        <f>IFERROR('simulations corn farm1'!$L$66*'simulations corn farm1'!GH216*'simulations corn farm1'!GH214*'simulations corn farm1'!GH228,"")</f>
        <v>0</v>
      </c>
      <c r="GI82" s="25">
        <f>IFERROR('simulations corn farm1'!$L$66*'simulations corn farm1'!GI216*'simulations corn farm1'!GI214*'simulations corn farm1'!GI228,"")</f>
        <v>0</v>
      </c>
      <c r="GJ82" s="25">
        <f>IFERROR('simulations corn farm1'!$L$66*'simulations corn farm1'!GJ216*'simulations corn farm1'!GJ214*'simulations corn farm1'!GJ228,"")</f>
        <v>0</v>
      </c>
      <c r="GK82" s="25">
        <f>IFERROR('simulations corn farm1'!$L$66*'simulations corn farm1'!GK216*'simulations corn farm1'!GK214*'simulations corn farm1'!GK228,"")</f>
        <v>0</v>
      </c>
      <c r="GL82" s="25">
        <f>IFERROR('simulations corn farm1'!$L$66*'simulations corn farm1'!GL216*'simulations corn farm1'!GL214*'simulations corn farm1'!GL228,"")</f>
        <v>0</v>
      </c>
      <c r="GM82" s="25">
        <f>IFERROR('simulations corn farm1'!$L$66*'simulations corn farm1'!GM216*'simulations corn farm1'!GM214*'simulations corn farm1'!GM228,"")</f>
        <v>0</v>
      </c>
      <c r="GN82" s="25">
        <f>IFERROR('simulations corn farm1'!$L$66*'simulations corn farm1'!GN216*'simulations corn farm1'!GN214*'simulations corn farm1'!GN228,"")</f>
        <v>0</v>
      </c>
      <c r="GO82" s="25">
        <f>IFERROR('simulations corn farm1'!$L$66*'simulations corn farm1'!GO216*'simulations corn farm1'!GO214*'simulations corn farm1'!GO228,"")</f>
        <v>0</v>
      </c>
      <c r="GP82" s="25">
        <f>IFERROR('simulations corn farm1'!$L$66*'simulations corn farm1'!GP216*'simulations corn farm1'!GP214*'simulations corn farm1'!GP228,"")</f>
        <v>0</v>
      </c>
      <c r="GQ82" s="25">
        <f>IFERROR('simulations corn farm1'!$L$66*'simulations corn farm1'!GQ216*'simulations corn farm1'!GQ214*'simulations corn farm1'!GQ228,"")</f>
        <v>0</v>
      </c>
      <c r="GR82" s="25">
        <f>IFERROR('simulations corn farm1'!$L$66*'simulations corn farm1'!GR216*'simulations corn farm1'!GR214*'simulations corn farm1'!GR228,"")</f>
        <v>0</v>
      </c>
      <c r="GS82" s="25">
        <f>IFERROR('simulations corn farm1'!$L$66*'simulations corn farm1'!GS216*'simulations corn farm1'!GS214*'simulations corn farm1'!GS228,"")</f>
        <v>0</v>
      </c>
      <c r="GT82" s="25">
        <f>IFERROR('simulations corn farm1'!$L$66*'simulations corn farm1'!GT216*'simulations corn farm1'!GT214*'simulations corn farm1'!GT228,"")</f>
        <v>0</v>
      </c>
      <c r="GU82" s="25">
        <f>IFERROR('simulations corn farm1'!$L$66*'simulations corn farm1'!GU216*'simulations corn farm1'!GU214*'simulations corn farm1'!GU228,"")</f>
        <v>0</v>
      </c>
      <c r="GV82" s="25">
        <f>IFERROR('simulations corn farm1'!$L$66*'simulations corn farm1'!GV216*'simulations corn farm1'!GV214*'simulations corn farm1'!GV228,"")</f>
        <v>0</v>
      </c>
      <c r="GW82" s="25">
        <f>IFERROR('simulations corn farm1'!$L$66*'simulations corn farm1'!GW216*'simulations corn farm1'!GW214*'simulations corn farm1'!GW228,"")</f>
        <v>0</v>
      </c>
      <c r="GX82" s="25">
        <f>IFERROR('simulations corn farm1'!$L$66*'simulations corn farm1'!GX216*'simulations corn farm1'!GX214*'simulations corn farm1'!GX228,"")</f>
        <v>0</v>
      </c>
      <c r="GY82" s="25">
        <f>IFERROR('simulations corn farm1'!$L$66*'simulations corn farm1'!GY216*'simulations corn farm1'!GY214*'simulations corn farm1'!GY228,"")</f>
        <v>0</v>
      </c>
      <c r="GZ82" s="25">
        <f>IFERROR('simulations corn farm1'!$L$66*'simulations corn farm1'!GZ216*'simulations corn farm1'!GZ214*'simulations corn farm1'!GZ228,"")</f>
        <v>0</v>
      </c>
      <c r="HA82" s="25">
        <f>IFERROR('simulations corn farm1'!$L$66*'simulations corn farm1'!HA216*'simulations corn farm1'!HA214*'simulations corn farm1'!HA228,"")</f>
        <v>0</v>
      </c>
      <c r="HB82" s="25">
        <f>IFERROR('simulations corn farm1'!$L$66*'simulations corn farm1'!HB216*'simulations corn farm1'!HB214*'simulations corn farm1'!HB228,"")</f>
        <v>0</v>
      </c>
      <c r="HC82" s="25">
        <f>IFERROR('simulations corn farm1'!$L$66*'simulations corn farm1'!HC216*'simulations corn farm1'!HC214*'simulations corn farm1'!HC228,"")</f>
        <v>0</v>
      </c>
      <c r="HD82" s="25">
        <f>IFERROR('simulations corn farm1'!$L$66*'simulations corn farm1'!HD216*'simulations corn farm1'!HD214*'simulations corn farm1'!HD228,"")</f>
        <v>0</v>
      </c>
      <c r="HE82" s="25">
        <f>IFERROR('simulations corn farm1'!$L$66*'simulations corn farm1'!HE216*'simulations corn farm1'!HE214*'simulations corn farm1'!HE228,"")</f>
        <v>0</v>
      </c>
      <c r="HF82" s="25">
        <f>IFERROR('simulations corn farm1'!$L$66*'simulations corn farm1'!HF216*'simulations corn farm1'!HF214*'simulations corn farm1'!HF228,"")</f>
        <v>0</v>
      </c>
      <c r="HG82" s="25">
        <f>IFERROR('simulations corn farm1'!$L$66*'simulations corn farm1'!HG216*'simulations corn farm1'!HG214*'simulations corn farm1'!HG228,"")</f>
        <v>0</v>
      </c>
      <c r="HH82" s="25">
        <f>IFERROR('simulations corn farm1'!$L$66*'simulations corn farm1'!HH216*'simulations corn farm1'!HH214*'simulations corn farm1'!HH228,"")</f>
        <v>0</v>
      </c>
      <c r="HI82" s="25">
        <f>IFERROR('simulations corn farm1'!$L$66*'simulations corn farm1'!HI216*'simulations corn farm1'!HI214*'simulations corn farm1'!HI228,"")</f>
        <v>0</v>
      </c>
      <c r="HJ82" s="25">
        <f>IFERROR('simulations corn farm1'!$L$66*'simulations corn farm1'!HJ216*'simulations corn farm1'!HJ214*'simulations corn farm1'!HJ228,"")</f>
        <v>0</v>
      </c>
      <c r="HK82" s="25">
        <f>IFERROR('simulations corn farm1'!$L$66*'simulations corn farm1'!HK216*'simulations corn farm1'!HK214*'simulations corn farm1'!HK228,"")</f>
        <v>0</v>
      </c>
      <c r="HL82" s="25">
        <f>IFERROR('simulations corn farm1'!$L$66*'simulations corn farm1'!HL216*'simulations corn farm1'!HL214*'simulations corn farm1'!HL228,"")</f>
        <v>0</v>
      </c>
      <c r="HM82" s="25">
        <f>IFERROR('simulations corn farm1'!$L$66*'simulations corn farm1'!HM216*'simulations corn farm1'!HM214*'simulations corn farm1'!HM228,"")</f>
        <v>0</v>
      </c>
      <c r="HN82" s="25">
        <f>IFERROR('simulations corn farm1'!$L$66*'simulations corn farm1'!HN216*'simulations corn farm1'!HN214*'simulations corn farm1'!HN228,"")</f>
        <v>0</v>
      </c>
      <c r="HO82" s="25">
        <f>IFERROR('simulations corn farm1'!$L$66*'simulations corn farm1'!HO216*'simulations corn farm1'!HO214*'simulations corn farm1'!HO228,"")</f>
        <v>0</v>
      </c>
      <c r="HP82" s="25">
        <f>IFERROR('simulations corn farm1'!$L$66*'simulations corn farm1'!HP216*'simulations corn farm1'!HP214*'simulations corn farm1'!HP228,"")</f>
        <v>0</v>
      </c>
      <c r="HQ82" s="25">
        <f>IFERROR('simulations corn farm1'!$L$66*'simulations corn farm1'!HQ216*'simulations corn farm1'!HQ214*'simulations corn farm1'!HQ228,"")</f>
        <v>0</v>
      </c>
      <c r="HR82" s="25">
        <f>IFERROR('simulations corn farm1'!$L$66*'simulations corn farm1'!HR216*'simulations corn farm1'!HR214*'simulations corn farm1'!HR228,"")</f>
        <v>0</v>
      </c>
      <c r="HS82" s="25">
        <f>IFERROR('simulations corn farm1'!$L$66*'simulations corn farm1'!HS216*'simulations corn farm1'!HS214*'simulations corn farm1'!HS228,"")</f>
        <v>0</v>
      </c>
      <c r="HT82" s="25">
        <f>IFERROR('simulations corn farm1'!$L$66*'simulations corn farm1'!HT216*'simulations corn farm1'!HT214*'simulations corn farm1'!HT228,"")</f>
        <v>0</v>
      </c>
      <c r="HU82" s="25">
        <f>IFERROR('simulations corn farm1'!$L$66*'simulations corn farm1'!HU216*'simulations corn farm1'!HU214*'simulations corn farm1'!HU228,"")</f>
        <v>0</v>
      </c>
      <c r="HV82" s="25">
        <f>IFERROR('simulations corn farm1'!$L$66*'simulations corn farm1'!HV216*'simulations corn farm1'!HV214*'simulations corn farm1'!HV228,"")</f>
        <v>0</v>
      </c>
      <c r="HW82" s="25">
        <f>IFERROR('simulations corn farm1'!$L$66*'simulations corn farm1'!HW216*'simulations corn farm1'!HW214*'simulations corn farm1'!HW228,"")</f>
        <v>0</v>
      </c>
      <c r="HX82" s="25">
        <f>IFERROR('simulations corn farm1'!$L$66*'simulations corn farm1'!HX216*'simulations corn farm1'!HX214*'simulations corn farm1'!HX228,"")</f>
        <v>0</v>
      </c>
      <c r="HY82" s="25">
        <f>IFERROR('simulations corn farm1'!$L$66*'simulations corn farm1'!HY216*'simulations corn farm1'!HY214*'simulations corn farm1'!HY228,"")</f>
        <v>0</v>
      </c>
      <c r="HZ82" s="25">
        <f>IFERROR('simulations corn farm1'!$L$66*'simulations corn farm1'!HZ216*'simulations corn farm1'!HZ214*'simulations corn farm1'!HZ228,"")</f>
        <v>0</v>
      </c>
      <c r="IA82" s="25">
        <f>IFERROR('simulations corn farm1'!$L$66*'simulations corn farm1'!IA216*'simulations corn farm1'!IA214*'simulations corn farm1'!IA228,"")</f>
        <v>0</v>
      </c>
      <c r="IB82" s="25">
        <f>IFERROR('simulations corn farm1'!$L$66*'simulations corn farm1'!IB216*'simulations corn farm1'!IB214*'simulations corn farm1'!IB228,"")</f>
        <v>0</v>
      </c>
      <c r="IC82" s="25">
        <f>IFERROR('simulations corn farm1'!$L$66*'simulations corn farm1'!IC216*'simulations corn farm1'!IC214*'simulations corn farm1'!IC228,"")</f>
        <v>0</v>
      </c>
      <c r="ID82" s="25">
        <f>IFERROR('simulations corn farm1'!$L$66*'simulations corn farm1'!ID216*'simulations corn farm1'!ID214*'simulations corn farm1'!ID228,"")</f>
        <v>0</v>
      </c>
      <c r="IE82" s="25">
        <f>IFERROR('simulations corn farm1'!$L$66*'simulations corn farm1'!IE216*'simulations corn farm1'!IE214*'simulations corn farm1'!IE228,"")</f>
        <v>0</v>
      </c>
      <c r="IF82" s="25">
        <f>IFERROR('simulations corn farm1'!$L$66*'simulations corn farm1'!IF216*'simulations corn farm1'!IF214*'simulations corn farm1'!IF228,"")</f>
        <v>0</v>
      </c>
      <c r="IG82" s="25">
        <f>IFERROR('simulations corn farm1'!$L$66*'simulations corn farm1'!IG216*'simulations corn farm1'!IG214*'simulations corn farm1'!IG228,"")</f>
        <v>0</v>
      </c>
      <c r="IH82" s="25">
        <f>IFERROR('simulations corn farm1'!$L$66*'simulations corn farm1'!IH216*'simulations corn farm1'!IH214*'simulations corn farm1'!IH228,"")</f>
        <v>0</v>
      </c>
      <c r="II82" s="25">
        <f>IFERROR('simulations corn farm1'!$L$66*'simulations corn farm1'!II216*'simulations corn farm1'!II214*'simulations corn farm1'!II228,"")</f>
        <v>0</v>
      </c>
      <c r="IJ82" s="25">
        <f>IFERROR('simulations corn farm1'!$L$66*'simulations corn farm1'!IJ216*'simulations corn farm1'!IJ214*'simulations corn farm1'!IJ228,"")</f>
        <v>0</v>
      </c>
      <c r="IK82" s="25">
        <f>IFERROR('simulations corn farm1'!$L$66*'simulations corn farm1'!IK216*'simulations corn farm1'!IK214*'simulations corn farm1'!IK228,"")</f>
        <v>0</v>
      </c>
      <c r="IL82" s="25">
        <f>IFERROR('simulations corn farm1'!$L$66*'simulations corn farm1'!IL216*'simulations corn farm1'!IL214*'simulations corn farm1'!IL228,"")</f>
        <v>0</v>
      </c>
      <c r="IM82" s="25">
        <f>IFERROR('simulations corn farm1'!$L$66*'simulations corn farm1'!IM216*'simulations corn farm1'!IM214*'simulations corn farm1'!IM228,"")</f>
        <v>0</v>
      </c>
      <c r="IN82" s="25">
        <f>IFERROR('simulations corn farm1'!$L$66*'simulations corn farm1'!IN216*'simulations corn farm1'!IN214*'simulations corn farm1'!IN228,"")</f>
        <v>0</v>
      </c>
      <c r="IO82" s="25">
        <f>IFERROR('simulations corn farm1'!$L$66*'simulations corn farm1'!IO216*'simulations corn farm1'!IO214*'simulations corn farm1'!IO228,"")</f>
        <v>0</v>
      </c>
      <c r="IP82" s="25">
        <f>IFERROR('simulations corn farm1'!$L$66*'simulations corn farm1'!IP216*'simulations corn farm1'!IP214*'simulations corn farm1'!IP228,"")</f>
        <v>0</v>
      </c>
      <c r="IQ82" s="25">
        <f>IFERROR('simulations corn farm1'!$L$66*'simulations corn farm1'!IQ216*'simulations corn farm1'!IQ214*'simulations corn farm1'!IQ228,"")</f>
        <v>0</v>
      </c>
      <c r="IR82" s="25">
        <f>IFERROR('simulations corn farm1'!$L$66*'simulations corn farm1'!IR216*'simulations corn farm1'!IR214*'simulations corn farm1'!IR228,"")</f>
        <v>0</v>
      </c>
      <c r="IS82" s="25">
        <f>IFERROR('simulations corn farm1'!$L$66*'simulations corn farm1'!IS216*'simulations corn farm1'!IS214*'simulations corn farm1'!IS228,"")</f>
        <v>0</v>
      </c>
      <c r="IT82" s="25">
        <f>IFERROR('simulations corn farm1'!$L$66*'simulations corn farm1'!IT216*'simulations corn farm1'!IT214*'simulations corn farm1'!IT228,"")</f>
        <v>0</v>
      </c>
      <c r="IU82" s="25">
        <f>IFERROR('simulations corn farm1'!$L$66*'simulations corn farm1'!IU216*'simulations corn farm1'!IU214*'simulations corn farm1'!IU228,"")</f>
        <v>0</v>
      </c>
      <c r="IV82" s="25">
        <f>IFERROR('simulations corn farm1'!$L$66*'simulations corn farm1'!IV216*'simulations corn farm1'!IV214*'simulations corn farm1'!IV228,"")</f>
        <v>0</v>
      </c>
      <c r="IW82" s="25">
        <f>IFERROR('simulations corn farm1'!$L$66*'simulations corn farm1'!IW216*'simulations corn farm1'!IW214*'simulations corn farm1'!IW228,"")</f>
        <v>0</v>
      </c>
      <c r="IX82" s="25">
        <f>IFERROR('simulations corn farm1'!$L$66*'simulations corn farm1'!IX216*'simulations corn farm1'!IX214*'simulations corn farm1'!IX228,"")</f>
        <v>0</v>
      </c>
      <c r="IY82" s="25">
        <f>IFERROR('simulations corn farm1'!$L$66*'simulations corn farm1'!IY216*'simulations corn farm1'!IY214*'simulations corn farm1'!IY228,"")</f>
        <v>0</v>
      </c>
      <c r="IZ82" s="25">
        <f>IFERROR('simulations corn farm1'!$L$66*'simulations corn farm1'!IZ216*'simulations corn farm1'!IZ214*'simulations corn farm1'!IZ228,"")</f>
        <v>0</v>
      </c>
      <c r="JA82" s="25">
        <f>IFERROR('simulations corn farm1'!$L$66*'simulations corn farm1'!JA216*'simulations corn farm1'!JA214*'simulations corn farm1'!JA228,"")</f>
        <v>0</v>
      </c>
      <c r="JB82" s="25">
        <f>IFERROR('simulations corn farm1'!$L$66*'simulations corn farm1'!JB216*'simulations corn farm1'!JB214*'simulations corn farm1'!JB228,"")</f>
        <v>0</v>
      </c>
      <c r="JC82" s="25">
        <f>IFERROR('simulations corn farm1'!$L$66*'simulations corn farm1'!JC216*'simulations corn farm1'!JC214*'simulations corn farm1'!JC228,"")</f>
        <v>0</v>
      </c>
      <c r="JD82" s="25">
        <f>IFERROR('simulations corn farm1'!$L$66*'simulations corn farm1'!JD216*'simulations corn farm1'!JD214*'simulations corn farm1'!JD228,"")</f>
        <v>0</v>
      </c>
      <c r="JE82" s="25">
        <f>IFERROR('simulations corn farm1'!$L$66*'simulations corn farm1'!JE216*'simulations corn farm1'!JE214*'simulations corn farm1'!JE228,"")</f>
        <v>0</v>
      </c>
      <c r="JF82" s="25">
        <f>IFERROR('simulations corn farm1'!$L$66*'simulations corn farm1'!JF216*'simulations corn farm1'!JF214*'simulations corn farm1'!JF228,"")</f>
        <v>0</v>
      </c>
      <c r="JG82" s="25">
        <f>IFERROR('simulations corn farm1'!$L$66*'simulations corn farm1'!JG216*'simulations corn farm1'!JG214*'simulations corn farm1'!JG228,"")</f>
        <v>0</v>
      </c>
      <c r="JH82" s="25">
        <f>IFERROR('simulations corn farm1'!$L$66*'simulations corn farm1'!JH216*'simulations corn farm1'!JH214*'simulations corn farm1'!JH228,"")</f>
        <v>0</v>
      </c>
      <c r="JI82" s="25">
        <f>IFERROR('simulations corn farm1'!$L$66*'simulations corn farm1'!JI216*'simulations corn farm1'!JI214*'simulations corn farm1'!JI228,"")</f>
        <v>0</v>
      </c>
      <c r="JJ82" s="25">
        <f>IFERROR('simulations corn farm1'!$L$66*'simulations corn farm1'!JJ216*'simulations corn farm1'!JJ214*'simulations corn farm1'!JJ228,"")</f>
        <v>0</v>
      </c>
      <c r="JK82" s="25">
        <f>IFERROR('simulations corn farm1'!$L$66*'simulations corn farm1'!JK216*'simulations corn farm1'!JK214*'simulations corn farm1'!JK228,"")</f>
        <v>0</v>
      </c>
      <c r="JL82" s="25">
        <f>IFERROR('simulations corn farm1'!$L$66*'simulations corn farm1'!JL216*'simulations corn farm1'!JL214*'simulations corn farm1'!JL228,"")</f>
        <v>0</v>
      </c>
      <c r="JM82" s="25">
        <f>IFERROR('simulations corn farm1'!$L$66*'simulations corn farm1'!JM216*'simulations corn farm1'!JM214*'simulations corn farm1'!JM228,"")</f>
        <v>0</v>
      </c>
      <c r="JN82" s="25">
        <f>IFERROR('simulations corn farm1'!$L$66*'simulations corn farm1'!JN216*'simulations corn farm1'!JN214*'simulations corn farm1'!JN228,"")</f>
        <v>0</v>
      </c>
      <c r="JO82" s="25">
        <f>IFERROR('simulations corn farm1'!$L$66*'simulations corn farm1'!JO216*'simulations corn farm1'!JO214*'simulations corn farm1'!JO228,"")</f>
        <v>0</v>
      </c>
      <c r="JP82" s="25">
        <f>IFERROR('simulations corn farm1'!$L$66*'simulations corn farm1'!JP216*'simulations corn farm1'!JP214*'simulations corn farm1'!JP228,"")</f>
        <v>0</v>
      </c>
      <c r="JQ82" s="25">
        <f>IFERROR('simulations corn farm1'!$L$66*'simulations corn farm1'!JQ216*'simulations corn farm1'!JQ214*'simulations corn farm1'!JQ228,"")</f>
        <v>0</v>
      </c>
      <c r="JR82" s="25">
        <f>IFERROR('simulations corn farm1'!$L$66*'simulations corn farm1'!JR216*'simulations corn farm1'!JR214*'simulations corn farm1'!JR228,"")</f>
        <v>0</v>
      </c>
      <c r="JS82" s="25">
        <f>IFERROR('simulations corn farm1'!$L$66*'simulations corn farm1'!JS216*'simulations corn farm1'!JS214*'simulations corn farm1'!JS228,"")</f>
        <v>0</v>
      </c>
      <c r="JT82" s="25">
        <f>IFERROR('simulations corn farm1'!$L$66*'simulations corn farm1'!JT216*'simulations corn farm1'!JT214*'simulations corn farm1'!JT228,"")</f>
        <v>0</v>
      </c>
      <c r="JU82" s="25">
        <f>IFERROR('simulations corn farm1'!$L$66*'simulations corn farm1'!JU216*'simulations corn farm1'!JU214*'simulations corn farm1'!JU228,"")</f>
        <v>0</v>
      </c>
      <c r="JV82" s="25">
        <f>IFERROR('simulations corn farm1'!$L$66*'simulations corn farm1'!JV216*'simulations corn farm1'!JV214*'simulations corn farm1'!JV228,"")</f>
        <v>0</v>
      </c>
      <c r="JW82" s="25">
        <f>IFERROR('simulations corn farm1'!$L$66*'simulations corn farm1'!JW216*'simulations corn farm1'!JW214*'simulations corn farm1'!JW228,"")</f>
        <v>0</v>
      </c>
      <c r="JX82" s="25">
        <f>IFERROR('simulations corn farm1'!$L$66*'simulations corn farm1'!JX216*'simulations corn farm1'!JX214*'simulations corn farm1'!JX228,"")</f>
        <v>0</v>
      </c>
      <c r="JY82" s="25">
        <f>IFERROR('simulations corn farm1'!$L$66*'simulations corn farm1'!JY216*'simulations corn farm1'!JY214*'simulations corn farm1'!JY228,"")</f>
        <v>0</v>
      </c>
      <c r="JZ82" s="25">
        <f>IFERROR('simulations corn farm1'!$L$66*'simulations corn farm1'!JZ216*'simulations corn farm1'!JZ214*'simulations corn farm1'!JZ228,"")</f>
        <v>0</v>
      </c>
      <c r="KA82" s="25">
        <f>IFERROR('simulations corn farm1'!$L$66*'simulations corn farm1'!KA216*'simulations corn farm1'!KA214*'simulations corn farm1'!KA228,"")</f>
        <v>0</v>
      </c>
      <c r="KB82" s="25">
        <f>IFERROR('simulations corn farm1'!$L$66*'simulations corn farm1'!KB216*'simulations corn farm1'!KB214*'simulations corn farm1'!KB228,"")</f>
        <v>0</v>
      </c>
      <c r="KC82" s="25">
        <f>IFERROR('simulations corn farm1'!$L$66*'simulations corn farm1'!KC216*'simulations corn farm1'!KC214*'simulations corn farm1'!KC228,"")</f>
        <v>0</v>
      </c>
      <c r="KD82" s="25">
        <f>IFERROR('simulations corn farm1'!$L$66*'simulations corn farm1'!KD216*'simulations corn farm1'!KD214*'simulations corn farm1'!KD228,"")</f>
        <v>0</v>
      </c>
      <c r="KE82" s="25">
        <f>IFERROR('simulations corn farm1'!$L$66*'simulations corn farm1'!KE216*'simulations corn farm1'!KE214*'simulations corn farm1'!KE228,"")</f>
        <v>0</v>
      </c>
      <c r="KF82" s="25">
        <f>IFERROR('simulations corn farm1'!$L$66*'simulations corn farm1'!KF216*'simulations corn farm1'!KF214*'simulations corn farm1'!KF228,"")</f>
        <v>0</v>
      </c>
      <c r="KG82" s="25">
        <f>IFERROR('simulations corn farm1'!$L$66*'simulations corn farm1'!KG216*'simulations corn farm1'!KG214*'simulations corn farm1'!KG228,"")</f>
        <v>0</v>
      </c>
      <c r="KH82" s="25">
        <f>IFERROR('simulations corn farm1'!$L$66*'simulations corn farm1'!KH216*'simulations corn farm1'!KH214*'simulations corn farm1'!KH228,"")</f>
        <v>0</v>
      </c>
      <c r="KI82" s="25">
        <f>IFERROR('simulations corn farm1'!$L$66*'simulations corn farm1'!KI216*'simulations corn farm1'!KI214*'simulations corn farm1'!KI228,"")</f>
        <v>0</v>
      </c>
      <c r="KJ82" s="25">
        <f>IFERROR('simulations corn farm1'!$L$66*'simulations corn farm1'!KJ216*'simulations corn farm1'!KJ214*'simulations corn farm1'!KJ228,"")</f>
        <v>0</v>
      </c>
      <c r="KK82" s="25">
        <f>IFERROR('simulations corn farm1'!$L$66*'simulations corn farm1'!KK216*'simulations corn farm1'!KK214*'simulations corn farm1'!KK228,"")</f>
        <v>0</v>
      </c>
      <c r="KL82" s="25">
        <f>IFERROR('simulations corn farm1'!$L$66*'simulations corn farm1'!KL216*'simulations corn farm1'!KL214*'simulations corn farm1'!KL228,"")</f>
        <v>0</v>
      </c>
      <c r="KM82" s="25">
        <f>IFERROR('simulations corn farm1'!$L$66*'simulations corn farm1'!KM216*'simulations corn farm1'!KM214*'simulations corn farm1'!KM228,"")</f>
        <v>0</v>
      </c>
      <c r="KN82" s="25">
        <f>IFERROR('simulations corn farm1'!$L$66*'simulations corn farm1'!KN216*'simulations corn farm1'!KN214*'simulations corn farm1'!KN228,"")</f>
        <v>0</v>
      </c>
      <c r="KO82" s="25">
        <f>IFERROR('simulations corn farm1'!$L$66*'simulations corn farm1'!KO216*'simulations corn farm1'!KO214*'simulations corn farm1'!KO228,"")</f>
        <v>0</v>
      </c>
      <c r="KP82" s="25">
        <f>IFERROR('simulations corn farm1'!$L$66*'simulations corn farm1'!KP216*'simulations corn farm1'!KP214*'simulations corn farm1'!KP228,"")</f>
        <v>0</v>
      </c>
      <c r="KQ82" s="25">
        <f>IFERROR('simulations corn farm1'!$L$66*'simulations corn farm1'!KQ216*'simulations corn farm1'!KQ214*'simulations corn farm1'!KQ228,"")</f>
        <v>0</v>
      </c>
      <c r="KR82" s="25">
        <f>IFERROR('simulations corn farm1'!$L$66*'simulations corn farm1'!KR216*'simulations corn farm1'!KR214*'simulations corn farm1'!KR228,"")</f>
        <v>0</v>
      </c>
      <c r="KS82" s="25">
        <f>IFERROR('simulations corn farm1'!$L$66*'simulations corn farm1'!KS216*'simulations corn farm1'!KS214*'simulations corn farm1'!KS228,"")</f>
        <v>0</v>
      </c>
      <c r="KT82" s="25">
        <f>IFERROR('simulations corn farm1'!$L$66*'simulations corn farm1'!KT216*'simulations corn farm1'!KT214*'simulations corn farm1'!KT228,"")</f>
        <v>0</v>
      </c>
      <c r="KU82" s="25">
        <f>IFERROR('simulations corn farm1'!$L$66*'simulations corn farm1'!KU216*'simulations corn farm1'!KU214*'simulations corn farm1'!KU228,"")</f>
        <v>0</v>
      </c>
      <c r="KV82" s="25">
        <f>IFERROR('simulations corn farm1'!$L$66*'simulations corn farm1'!KV216*'simulations corn farm1'!KV214*'simulations corn farm1'!KV228,"")</f>
        <v>0</v>
      </c>
      <c r="KW82" s="25">
        <f>IFERROR('simulations corn farm1'!$L$66*'simulations corn farm1'!KW216*'simulations corn farm1'!KW214*'simulations corn farm1'!KW228,"")</f>
        <v>0</v>
      </c>
      <c r="KX82" s="25">
        <f>IFERROR('simulations corn farm1'!$L$66*'simulations corn farm1'!KX216*'simulations corn farm1'!KX214*'simulations corn farm1'!KX228,"")</f>
        <v>0</v>
      </c>
      <c r="KY82" s="25">
        <f>IFERROR('simulations corn farm1'!$L$66*'simulations corn farm1'!KY216*'simulations corn farm1'!KY214*'simulations corn farm1'!KY228,"")</f>
        <v>0</v>
      </c>
      <c r="KZ82" s="25">
        <f>IFERROR('simulations corn farm1'!$L$66*'simulations corn farm1'!KZ216*'simulations corn farm1'!KZ214*'simulations corn farm1'!KZ228,"")</f>
        <v>0</v>
      </c>
      <c r="LA82" s="25">
        <f>IFERROR('simulations corn farm1'!$L$66*'simulations corn farm1'!LA216*'simulations corn farm1'!LA214*'simulations corn farm1'!LA228,"")</f>
        <v>0</v>
      </c>
      <c r="LB82" s="25">
        <f>IFERROR('simulations corn farm1'!$L$66*'simulations corn farm1'!LB216*'simulations corn farm1'!LB214*'simulations corn farm1'!LB228,"")</f>
        <v>0</v>
      </c>
      <c r="LC82" s="25">
        <f>IFERROR('simulations corn farm1'!$L$66*'simulations corn farm1'!LC216*'simulations corn farm1'!LC214*'simulations corn farm1'!LC228,"")</f>
        <v>0</v>
      </c>
      <c r="LD82" s="25">
        <f>IFERROR('simulations corn farm1'!$L$66*'simulations corn farm1'!LD216*'simulations corn farm1'!LD214*'simulations corn farm1'!LD228,"")</f>
        <v>0</v>
      </c>
      <c r="LE82" s="25">
        <f>IFERROR('simulations corn farm1'!$L$66*'simulations corn farm1'!LE216*'simulations corn farm1'!LE214*'simulations corn farm1'!LE228,"")</f>
        <v>0</v>
      </c>
      <c r="LF82" s="25">
        <f>IFERROR('simulations corn farm1'!$L$66*'simulations corn farm1'!LF216*'simulations corn farm1'!LF214*'simulations corn farm1'!LF228,"")</f>
        <v>0</v>
      </c>
      <c r="LG82" s="25">
        <f>IFERROR('simulations corn farm1'!$L$66*'simulations corn farm1'!LG216*'simulations corn farm1'!LG214*'simulations corn farm1'!LG228,"")</f>
        <v>0</v>
      </c>
      <c r="LH82" s="25">
        <f>IFERROR('simulations corn farm1'!$L$66*'simulations corn farm1'!LH216*'simulations corn farm1'!LH214*'simulations corn farm1'!LH228,"")</f>
        <v>0</v>
      </c>
      <c r="LI82" s="25">
        <f>IFERROR('simulations corn farm1'!$L$66*'simulations corn farm1'!LI216*'simulations corn farm1'!LI214*'simulations corn farm1'!LI228,"")</f>
        <v>0</v>
      </c>
      <c r="LJ82" s="25">
        <f>IFERROR('simulations corn farm1'!$L$66*'simulations corn farm1'!LJ216*'simulations corn farm1'!LJ214*'simulations corn farm1'!LJ228,"")</f>
        <v>0</v>
      </c>
      <c r="LK82" s="25">
        <f>IFERROR('simulations corn farm1'!$L$66*'simulations corn farm1'!LK216*'simulations corn farm1'!LK214*'simulations corn farm1'!LK228,"")</f>
        <v>0</v>
      </c>
      <c r="LL82" s="25">
        <f>IFERROR('simulations corn farm1'!$L$66*'simulations corn farm1'!LL216*'simulations corn farm1'!LL214*'simulations corn farm1'!LL228,"")</f>
        <v>0</v>
      </c>
      <c r="LM82" s="25">
        <f>IFERROR('simulations corn farm1'!$L$66*'simulations corn farm1'!LM216*'simulations corn farm1'!LM214*'simulations corn farm1'!LM228,"")</f>
        <v>0</v>
      </c>
      <c r="LN82" s="25">
        <f>IFERROR('simulations corn farm1'!$L$66*'simulations corn farm1'!LN216*'simulations corn farm1'!LN214*'simulations corn farm1'!LN228,"")</f>
        <v>0</v>
      </c>
      <c r="LO82" s="25">
        <f>IFERROR('simulations corn farm1'!$L$66*'simulations corn farm1'!LO216*'simulations corn farm1'!LO214*'simulations corn farm1'!LO228,"")</f>
        <v>0</v>
      </c>
      <c r="LP82" s="25">
        <f>IFERROR('simulations corn farm1'!$L$66*'simulations corn farm1'!LP216*'simulations corn farm1'!LP214*'simulations corn farm1'!LP228,"")</f>
        <v>0</v>
      </c>
      <c r="LQ82" s="25">
        <f>IFERROR('simulations corn farm1'!$L$66*'simulations corn farm1'!LQ216*'simulations corn farm1'!LQ214*'simulations corn farm1'!LQ228,"")</f>
        <v>0</v>
      </c>
      <c r="LR82" s="25">
        <f>IFERROR('simulations corn farm1'!$L$66*'simulations corn farm1'!LR216*'simulations corn farm1'!LR214*'simulations corn farm1'!LR228,"")</f>
        <v>0</v>
      </c>
      <c r="LS82" s="25">
        <f>IFERROR('simulations corn farm1'!$L$66*'simulations corn farm1'!LS216*'simulations corn farm1'!LS214*'simulations corn farm1'!LS228,"")</f>
        <v>0</v>
      </c>
      <c r="LT82" s="25">
        <f>IFERROR('simulations corn farm1'!$L$66*'simulations corn farm1'!LT216*'simulations corn farm1'!LT214*'simulations corn farm1'!LT228,"")</f>
        <v>0</v>
      </c>
      <c r="LU82" s="25">
        <f>IFERROR('simulations corn farm1'!$L$66*'simulations corn farm1'!LU216*'simulations corn farm1'!LU214*'simulations corn farm1'!LU228,"")</f>
        <v>0</v>
      </c>
      <c r="LV82" s="25">
        <f>IFERROR('simulations corn farm1'!$L$66*'simulations corn farm1'!LV216*'simulations corn farm1'!LV214*'simulations corn farm1'!LV228,"")</f>
        <v>0</v>
      </c>
      <c r="LW82" s="25">
        <f>IFERROR('simulations corn farm1'!$L$66*'simulations corn farm1'!LW216*'simulations corn farm1'!LW214*'simulations corn farm1'!LW228,"")</f>
        <v>0</v>
      </c>
      <c r="LX82" s="25">
        <f>IFERROR('simulations corn farm1'!$L$66*'simulations corn farm1'!LX216*'simulations corn farm1'!LX214*'simulations corn farm1'!LX228,"")</f>
        <v>0</v>
      </c>
      <c r="LY82" s="25">
        <f>IFERROR('simulations corn farm1'!$L$66*'simulations corn farm1'!LY216*'simulations corn farm1'!LY214*'simulations corn farm1'!LY228,"")</f>
        <v>0</v>
      </c>
      <c r="LZ82" s="25">
        <f>IFERROR('simulations corn farm1'!$L$66*'simulations corn farm1'!LZ216*'simulations corn farm1'!LZ214*'simulations corn farm1'!LZ228,"")</f>
        <v>0</v>
      </c>
      <c r="MA82" s="25">
        <f>IFERROR('simulations corn farm1'!$L$66*'simulations corn farm1'!MA216*'simulations corn farm1'!MA214*'simulations corn farm1'!MA228,"")</f>
        <v>0</v>
      </c>
      <c r="MB82" s="25">
        <f>IFERROR('simulations corn farm1'!$L$66*'simulations corn farm1'!MB216*'simulations corn farm1'!MB214*'simulations corn farm1'!MB228,"")</f>
        <v>0</v>
      </c>
      <c r="MC82" s="25">
        <f>IFERROR('simulations corn farm1'!$L$66*'simulations corn farm1'!MC216*'simulations corn farm1'!MC214*'simulations corn farm1'!MC228,"")</f>
        <v>0</v>
      </c>
      <c r="MD82" s="25">
        <f>IFERROR('simulations corn farm1'!$L$66*'simulations corn farm1'!MD216*'simulations corn farm1'!MD214*'simulations corn farm1'!MD228,"")</f>
        <v>0</v>
      </c>
      <c r="ME82" s="25">
        <f>IFERROR('simulations corn farm1'!$L$66*'simulations corn farm1'!ME216*'simulations corn farm1'!ME214*'simulations corn farm1'!ME228,"")</f>
        <v>0</v>
      </c>
      <c r="MF82" s="25">
        <f>IFERROR('simulations corn farm1'!$L$66*'simulations corn farm1'!MF216*'simulations corn farm1'!MF214*'simulations corn farm1'!MF228,"")</f>
        <v>0</v>
      </c>
      <c r="MG82" s="25">
        <f>IFERROR('simulations corn farm1'!$L$66*'simulations corn farm1'!MG216*'simulations corn farm1'!MG214*'simulations corn farm1'!MG228,"")</f>
        <v>0</v>
      </c>
      <c r="MH82" s="25">
        <f>IFERROR('simulations corn farm1'!$L$66*'simulations corn farm1'!MH216*'simulations corn farm1'!MH214*'simulations corn farm1'!MH228,"")</f>
        <v>0</v>
      </c>
      <c r="MI82" s="25">
        <f>IFERROR('simulations corn farm1'!$L$66*'simulations corn farm1'!MI216*'simulations corn farm1'!MI214*'simulations corn farm1'!MI228,"")</f>
        <v>0</v>
      </c>
      <c r="MJ82" s="25">
        <f>IFERROR('simulations corn farm1'!$L$66*'simulations corn farm1'!MJ216*'simulations corn farm1'!MJ214*'simulations corn farm1'!MJ228,"")</f>
        <v>0</v>
      </c>
      <c r="MK82" s="25">
        <f>IFERROR('simulations corn farm1'!$L$66*'simulations corn farm1'!MK216*'simulations corn farm1'!MK214*'simulations corn farm1'!MK228,"")</f>
        <v>0</v>
      </c>
      <c r="ML82" s="25">
        <f>IFERROR('simulations corn farm1'!$L$66*'simulations corn farm1'!ML216*'simulations corn farm1'!ML214*'simulations corn farm1'!ML228,"")</f>
        <v>0</v>
      </c>
      <c r="MM82" s="25">
        <f>IFERROR('simulations corn farm1'!$L$66*'simulations corn farm1'!MM216*'simulations corn farm1'!MM214*'simulations corn farm1'!MM228,"")</f>
        <v>0</v>
      </c>
      <c r="MN82" s="25">
        <f>IFERROR('simulations corn farm1'!$L$66*'simulations corn farm1'!MN216*'simulations corn farm1'!MN214*'simulations corn farm1'!MN228,"")</f>
        <v>0</v>
      </c>
      <c r="MO82" s="25">
        <f>IFERROR('simulations corn farm1'!$L$66*'simulations corn farm1'!MO216*'simulations corn farm1'!MO214*'simulations corn farm1'!MO228,"")</f>
        <v>0</v>
      </c>
      <c r="MP82" s="25">
        <f>IFERROR('simulations corn farm1'!$L$66*'simulations corn farm1'!MP216*'simulations corn farm1'!MP214*'simulations corn farm1'!MP228,"")</f>
        <v>0</v>
      </c>
      <c r="MQ82" s="25">
        <f>IFERROR('simulations corn farm1'!$L$66*'simulations corn farm1'!MQ216*'simulations corn farm1'!MQ214*'simulations corn farm1'!MQ228,"")</f>
        <v>0</v>
      </c>
      <c r="MR82" s="25">
        <f>IFERROR('simulations corn farm1'!$L$66*'simulations corn farm1'!MR216*'simulations corn farm1'!MR214*'simulations corn farm1'!MR228,"")</f>
        <v>0</v>
      </c>
      <c r="MS82" s="25">
        <f>IFERROR('simulations corn farm1'!$L$66*'simulations corn farm1'!MS216*'simulations corn farm1'!MS214*'simulations corn farm1'!MS228,"")</f>
        <v>0</v>
      </c>
      <c r="MT82" s="25">
        <f>IFERROR('simulations corn farm1'!$L$66*'simulations corn farm1'!MT216*'simulations corn farm1'!MT214*'simulations corn farm1'!MT228,"")</f>
        <v>0</v>
      </c>
      <c r="MU82" s="25">
        <f>IFERROR('simulations corn farm1'!$L$66*'simulations corn farm1'!MU216*'simulations corn farm1'!MU214*'simulations corn farm1'!MU228,"")</f>
        <v>0</v>
      </c>
      <c r="MV82" s="25">
        <f>IFERROR('simulations corn farm1'!$L$66*'simulations corn farm1'!MV216*'simulations corn farm1'!MV214*'simulations corn farm1'!MV228,"")</f>
        <v>0</v>
      </c>
      <c r="MW82" s="25">
        <f>IFERROR('simulations corn farm1'!$L$66*'simulations corn farm1'!MW216*'simulations corn farm1'!MW214*'simulations corn farm1'!MW228,"")</f>
        <v>0</v>
      </c>
      <c r="MX82" s="25">
        <f>IFERROR('simulations corn farm1'!$L$66*'simulations corn farm1'!MX216*'simulations corn farm1'!MX214*'simulations corn farm1'!MX228,"")</f>
        <v>0</v>
      </c>
      <c r="MY82" s="25">
        <f>IFERROR('simulations corn farm1'!$L$66*'simulations corn farm1'!MY216*'simulations corn farm1'!MY214*'simulations corn farm1'!MY228,"")</f>
        <v>0</v>
      </c>
      <c r="MZ82" s="25">
        <f>IFERROR('simulations corn farm1'!$L$66*'simulations corn farm1'!MZ216*'simulations corn farm1'!MZ214*'simulations corn farm1'!MZ228,"")</f>
        <v>0</v>
      </c>
      <c r="NA82" s="25">
        <f>IFERROR('simulations corn farm1'!$L$66*'simulations corn farm1'!NA216*'simulations corn farm1'!NA214*'simulations corn farm1'!NA228,"")</f>
        <v>0</v>
      </c>
      <c r="NB82" s="25">
        <f>IFERROR('simulations corn farm1'!$L$66*'simulations corn farm1'!NB216*'simulations corn farm1'!NB214*'simulations corn farm1'!NB228,"")</f>
        <v>0</v>
      </c>
      <c r="NC82" s="25">
        <f>IFERROR('simulations corn farm1'!$L$66*'simulations corn farm1'!NC216*'simulations corn farm1'!NC214*'simulations corn farm1'!NC228,"")</f>
        <v>0</v>
      </c>
      <c r="ND82" s="25">
        <f>IFERROR('simulations corn farm1'!$L$66*'simulations corn farm1'!ND216*'simulations corn farm1'!ND214*'simulations corn farm1'!ND228,"")</f>
        <v>0</v>
      </c>
      <c r="NE82" s="25">
        <f>IFERROR('simulations corn farm1'!$L$66*'simulations corn farm1'!NE216*'simulations corn farm1'!NE214*'simulations corn farm1'!NE228,"")</f>
        <v>0</v>
      </c>
      <c r="NF82" s="25">
        <f>IFERROR('simulations corn farm1'!$L$66*'simulations corn farm1'!NF216*'simulations corn farm1'!NF214*'simulations corn farm1'!NF228,"")</f>
        <v>0</v>
      </c>
      <c r="NG82" s="25">
        <f>IFERROR('simulations corn farm1'!$L$66*'simulations corn farm1'!NG216*'simulations corn farm1'!NG214*'simulations corn farm1'!NG228,"")</f>
        <v>0</v>
      </c>
      <c r="NH82" s="25">
        <f>IFERROR('simulations corn farm1'!$L$66*'simulations corn farm1'!NH216*'simulations corn farm1'!NH214*'simulations corn farm1'!NH228,"")</f>
        <v>0</v>
      </c>
      <c r="NI82" s="25">
        <f>IFERROR('simulations corn farm1'!$L$66*'simulations corn farm1'!NI216*'simulations corn farm1'!NI214*'simulations corn farm1'!NI228,"")</f>
        <v>0</v>
      </c>
      <c r="NJ82" s="25">
        <f>IFERROR('simulations corn farm1'!$L$66*'simulations corn farm1'!NJ216*'simulations corn farm1'!NJ214*'simulations corn farm1'!NJ228,"")</f>
        <v>0</v>
      </c>
      <c r="NK82" s="25">
        <f>IFERROR('simulations corn farm1'!$L$66*'simulations corn farm1'!NK216*'simulations corn farm1'!NK214*'simulations corn farm1'!NK228,"")</f>
        <v>0</v>
      </c>
      <c r="NL82" s="25">
        <f>IFERROR('simulations corn farm1'!$L$66*'simulations corn farm1'!NL216*'simulations corn farm1'!NL214*'simulations corn farm1'!NL228,"")</f>
        <v>0</v>
      </c>
      <c r="NM82" s="25">
        <f>IFERROR('simulations corn farm1'!$L$66*'simulations corn farm1'!NM216*'simulations corn farm1'!NM214*'simulations corn farm1'!NM228,"")</f>
        <v>0</v>
      </c>
      <c r="NN82" s="25">
        <f>IFERROR('simulations corn farm1'!$L$66*'simulations corn farm1'!NN216*'simulations corn farm1'!NN214*'simulations corn farm1'!NN228,"")</f>
        <v>0</v>
      </c>
      <c r="NO82" s="25">
        <f>IFERROR('simulations corn farm1'!$L$66*'simulations corn farm1'!NO216*'simulations corn farm1'!NO214*'simulations corn farm1'!NO228,"")</f>
        <v>0</v>
      </c>
      <c r="NP82" s="25">
        <f>IFERROR('simulations corn farm1'!$L$66*'simulations corn farm1'!NP216*'simulations corn farm1'!NP214*'simulations corn farm1'!NP228,"")</f>
        <v>0</v>
      </c>
      <c r="NQ82" s="25">
        <f>IFERROR('simulations corn farm1'!$L$66*'simulations corn farm1'!NQ216*'simulations corn farm1'!NQ214*'simulations corn farm1'!NQ228,"")</f>
        <v>0</v>
      </c>
      <c r="NR82" s="25">
        <f>IFERROR('simulations corn farm1'!$L$66*'simulations corn farm1'!NR216*'simulations corn farm1'!NR214*'simulations corn farm1'!NR228,"")</f>
        <v>0</v>
      </c>
      <c r="NS82" s="25">
        <f>IFERROR('simulations corn farm1'!$L$66*'simulations corn farm1'!NS216*'simulations corn farm1'!NS214*'simulations corn farm1'!NS228,"")</f>
        <v>0</v>
      </c>
      <c r="NT82" s="25">
        <f>IFERROR('simulations corn farm1'!$L$66*'simulations corn farm1'!NT216*'simulations corn farm1'!NT214*'simulations corn farm1'!NT228,"")</f>
        <v>0</v>
      </c>
      <c r="NU82" s="25">
        <f>IFERROR('simulations corn farm1'!$L$66*'simulations corn farm1'!NU216*'simulations corn farm1'!NU214*'simulations corn farm1'!NU228,"")</f>
        <v>0</v>
      </c>
      <c r="NV82" s="25">
        <f>IFERROR('simulations corn farm1'!$L$66*'simulations corn farm1'!NV216*'simulations corn farm1'!NV214*'simulations corn farm1'!NV228,"")</f>
        <v>0</v>
      </c>
      <c r="NW82" s="25">
        <f>IFERROR('simulations corn farm1'!$L$66*'simulations corn farm1'!NW216*'simulations corn farm1'!NW214*'simulations corn farm1'!NW228,"")</f>
        <v>0</v>
      </c>
      <c r="NX82" s="25">
        <f>IFERROR('simulations corn farm1'!$L$66*'simulations corn farm1'!NX216*'simulations corn farm1'!NX214*'simulations corn farm1'!NX228,"")</f>
        <v>0</v>
      </c>
      <c r="NY82" s="25">
        <f>IFERROR('simulations corn farm1'!$L$66*'simulations corn farm1'!NY216*'simulations corn farm1'!NY214*'simulations corn farm1'!NY228,"")</f>
        <v>0</v>
      </c>
      <c r="NZ82" s="25">
        <f>IFERROR('simulations corn farm1'!$L$66*'simulations corn farm1'!NZ216*'simulations corn farm1'!NZ214*'simulations corn farm1'!NZ228,"")</f>
        <v>0</v>
      </c>
      <c r="OA82" s="25">
        <f>IFERROR('simulations corn farm1'!$L$66*'simulations corn farm1'!OA216*'simulations corn farm1'!OA214*'simulations corn farm1'!OA228,"")</f>
        <v>0</v>
      </c>
      <c r="OB82" s="25">
        <f>IFERROR('simulations corn farm1'!$L$66*'simulations corn farm1'!OB216*'simulations corn farm1'!OB214*'simulations corn farm1'!OB228,"")</f>
        <v>0</v>
      </c>
      <c r="OC82" s="25">
        <f>IFERROR('simulations corn farm1'!$L$66*'simulations corn farm1'!OC216*'simulations corn farm1'!OC214*'simulations corn farm1'!OC228,"")</f>
        <v>0</v>
      </c>
      <c r="OD82" s="25">
        <f>IFERROR('simulations corn farm1'!$L$66*'simulations corn farm1'!OD216*'simulations corn farm1'!OD214*'simulations corn farm1'!OD228,"")</f>
        <v>0</v>
      </c>
      <c r="OE82" s="25">
        <f>IFERROR('simulations corn farm1'!$L$66*'simulations corn farm1'!OE216*'simulations corn farm1'!OE214*'simulations corn farm1'!OE228,"")</f>
        <v>0</v>
      </c>
      <c r="OF82" s="25">
        <f>IFERROR('simulations corn farm1'!$L$66*'simulations corn farm1'!OF216*'simulations corn farm1'!OF214*'simulations corn farm1'!OF228,"")</f>
        <v>0</v>
      </c>
      <c r="OG82" s="25">
        <f>IFERROR('simulations corn farm1'!$L$66*'simulations corn farm1'!OG216*'simulations corn farm1'!OG214*'simulations corn farm1'!OG228,"")</f>
        <v>0</v>
      </c>
      <c r="OH82" s="25">
        <f>IFERROR('simulations corn farm1'!$L$66*'simulations corn farm1'!OH216*'simulations corn farm1'!OH214*'simulations corn farm1'!OH228,"")</f>
        <v>0</v>
      </c>
      <c r="OI82" s="25">
        <f>IFERROR('simulations corn farm1'!$L$66*'simulations corn farm1'!OI216*'simulations corn farm1'!OI214*'simulations corn farm1'!OI228,"")</f>
        <v>0</v>
      </c>
      <c r="OJ82" s="25">
        <f>IFERROR('simulations corn farm1'!$L$66*'simulations corn farm1'!OJ216*'simulations corn farm1'!OJ214*'simulations corn farm1'!OJ228,"")</f>
        <v>0</v>
      </c>
      <c r="OK82" s="25">
        <f>IFERROR('simulations corn farm1'!$L$66*'simulations corn farm1'!OK216*'simulations corn farm1'!OK214*'simulations corn farm1'!OK228,"")</f>
        <v>0</v>
      </c>
      <c r="OL82" s="25">
        <f>IFERROR('simulations corn farm1'!$L$66*'simulations corn farm1'!OL216*'simulations corn farm1'!OL214*'simulations corn farm1'!OL228,"")</f>
        <v>0</v>
      </c>
      <c r="OM82" s="25">
        <f>IFERROR('simulations corn farm1'!$L$66*'simulations corn farm1'!OM216*'simulations corn farm1'!OM214*'simulations corn farm1'!OM228,"")</f>
        <v>0</v>
      </c>
      <c r="ON82" s="25">
        <f>IFERROR('simulations corn farm1'!$L$66*'simulations corn farm1'!ON216*'simulations corn farm1'!ON214*'simulations corn farm1'!ON228,"")</f>
        <v>0</v>
      </c>
      <c r="OO82" s="25">
        <f>IFERROR('simulations corn farm1'!$L$66*'simulations corn farm1'!OO216*'simulations corn farm1'!OO214*'simulations corn farm1'!OO228,"")</f>
        <v>0</v>
      </c>
      <c r="OP82" s="25">
        <f>IFERROR('simulations corn farm1'!$L$66*'simulations corn farm1'!OP216*'simulations corn farm1'!OP214*'simulations corn farm1'!OP228,"")</f>
        <v>0</v>
      </c>
      <c r="OQ82" s="25">
        <f>IFERROR('simulations corn farm1'!$L$66*'simulations corn farm1'!OQ216*'simulations corn farm1'!OQ214*'simulations corn farm1'!OQ228,"")</f>
        <v>0</v>
      </c>
      <c r="OR82" s="25">
        <f>IFERROR('simulations corn farm1'!$L$66*'simulations corn farm1'!OR216*'simulations corn farm1'!OR214*'simulations corn farm1'!OR228,"")</f>
        <v>0</v>
      </c>
      <c r="OS82" s="25">
        <f>IFERROR('simulations corn farm1'!$L$66*'simulations corn farm1'!OS216*'simulations corn farm1'!OS214*'simulations corn farm1'!OS228,"")</f>
        <v>0</v>
      </c>
      <c r="OT82" s="25">
        <f>IFERROR('simulations corn farm1'!$L$66*'simulations corn farm1'!OT216*'simulations corn farm1'!OT214*'simulations corn farm1'!OT228,"")</f>
        <v>0</v>
      </c>
      <c r="OU82" s="25">
        <f>IFERROR('simulations corn farm1'!$L$66*'simulations corn farm1'!OU216*'simulations corn farm1'!OU214*'simulations corn farm1'!OU228,"")</f>
        <v>0</v>
      </c>
      <c r="OV82" s="25">
        <f>IFERROR('simulations corn farm1'!$L$66*'simulations corn farm1'!OV216*'simulations corn farm1'!OV214*'simulations corn farm1'!OV228,"")</f>
        <v>0</v>
      </c>
      <c r="OW82" s="25">
        <f>IFERROR('simulations corn farm1'!$L$66*'simulations corn farm1'!OW216*'simulations corn farm1'!OW214*'simulations corn farm1'!OW228,"")</f>
        <v>0</v>
      </c>
      <c r="OX82" s="25">
        <f>IFERROR('simulations corn farm1'!$L$66*'simulations corn farm1'!OX216*'simulations corn farm1'!OX214*'simulations corn farm1'!OX228,"")</f>
        <v>0</v>
      </c>
      <c r="OY82" s="25">
        <f>IFERROR('simulations corn farm1'!$L$66*'simulations corn farm1'!OY216*'simulations corn farm1'!OY214*'simulations corn farm1'!OY228,"")</f>
        <v>0</v>
      </c>
      <c r="OZ82" s="25">
        <f>IFERROR('simulations corn farm1'!$L$66*'simulations corn farm1'!OZ216*'simulations corn farm1'!OZ214*'simulations corn farm1'!OZ228,"")</f>
        <v>0</v>
      </c>
      <c r="PA82" s="25">
        <f>IFERROR('simulations corn farm1'!$L$66*'simulations corn farm1'!PA216*'simulations corn farm1'!PA214*'simulations corn farm1'!PA228,"")</f>
        <v>0</v>
      </c>
      <c r="PB82" s="25">
        <f>IFERROR('simulations corn farm1'!$L$66*'simulations corn farm1'!PB216*'simulations corn farm1'!PB214*'simulations corn farm1'!PB228,"")</f>
        <v>0</v>
      </c>
      <c r="PC82" s="25">
        <f>IFERROR('simulations corn farm1'!$L$66*'simulations corn farm1'!PC216*'simulations corn farm1'!PC214*'simulations corn farm1'!PC228,"")</f>
        <v>0</v>
      </c>
      <c r="PD82" s="25">
        <f>IFERROR('simulations corn farm1'!$L$66*'simulations corn farm1'!PD216*'simulations corn farm1'!PD214*'simulations corn farm1'!PD228,"")</f>
        <v>0</v>
      </c>
      <c r="PE82" s="25">
        <f>IFERROR('simulations corn farm1'!$L$66*'simulations corn farm1'!PE216*'simulations corn farm1'!PE214*'simulations corn farm1'!PE228,"")</f>
        <v>0</v>
      </c>
      <c r="PF82" s="25">
        <f>IFERROR('simulations corn farm1'!$L$66*'simulations corn farm1'!PF216*'simulations corn farm1'!PF214*'simulations corn farm1'!PF228,"")</f>
        <v>0</v>
      </c>
      <c r="PG82" s="25">
        <f>IFERROR('simulations corn farm1'!$L$66*'simulations corn farm1'!PG216*'simulations corn farm1'!PG214*'simulations corn farm1'!PG228,"")</f>
        <v>0</v>
      </c>
      <c r="PH82" s="25">
        <f>IFERROR('simulations corn farm1'!$L$66*'simulations corn farm1'!PH216*'simulations corn farm1'!PH214*'simulations corn farm1'!PH228,"")</f>
        <v>0</v>
      </c>
      <c r="PI82" s="25">
        <f>IFERROR('simulations corn farm1'!$L$66*'simulations corn farm1'!PI216*'simulations corn farm1'!PI214*'simulations corn farm1'!PI228,"")</f>
        <v>0</v>
      </c>
      <c r="PJ82" s="25">
        <f>IFERROR('simulations corn farm1'!$L$66*'simulations corn farm1'!PJ216*'simulations corn farm1'!PJ214*'simulations corn farm1'!PJ228,"")</f>
        <v>0</v>
      </c>
      <c r="PK82" s="25">
        <f>IFERROR('simulations corn farm1'!$L$66*'simulations corn farm1'!PK216*'simulations corn farm1'!PK214*'simulations corn farm1'!PK228,"")</f>
        <v>0</v>
      </c>
      <c r="PL82" s="25">
        <f>IFERROR('simulations corn farm1'!$L$66*'simulations corn farm1'!PL216*'simulations corn farm1'!PL214*'simulations corn farm1'!PL228,"")</f>
        <v>0</v>
      </c>
      <c r="PM82" s="25">
        <f>IFERROR('simulations corn farm1'!$L$66*'simulations corn farm1'!PM216*'simulations corn farm1'!PM214*'simulations corn farm1'!PM228,"")</f>
        <v>0</v>
      </c>
      <c r="PN82" s="25">
        <f>IFERROR('simulations corn farm1'!$L$66*'simulations corn farm1'!PN216*'simulations corn farm1'!PN214*'simulations corn farm1'!PN228,"")</f>
        <v>0</v>
      </c>
      <c r="PO82" s="25">
        <f>IFERROR('simulations corn farm1'!$L$66*'simulations corn farm1'!PO216*'simulations corn farm1'!PO214*'simulations corn farm1'!PO228,"")</f>
        <v>0</v>
      </c>
      <c r="PP82" s="25">
        <f>IFERROR('simulations corn farm1'!$L$66*'simulations corn farm1'!PP216*'simulations corn farm1'!PP214*'simulations corn farm1'!PP228,"")</f>
        <v>0</v>
      </c>
      <c r="PQ82" s="25">
        <f>IFERROR('simulations corn farm1'!$L$66*'simulations corn farm1'!PQ216*'simulations corn farm1'!PQ214*'simulations corn farm1'!PQ228,"")</f>
        <v>0</v>
      </c>
      <c r="PR82" s="25">
        <f>IFERROR('simulations corn farm1'!$L$66*'simulations corn farm1'!PR216*'simulations corn farm1'!PR214*'simulations corn farm1'!PR228,"")</f>
        <v>0</v>
      </c>
      <c r="PS82" s="25">
        <f>IFERROR('simulations corn farm1'!$L$66*'simulations corn farm1'!PS216*'simulations corn farm1'!PS214*'simulations corn farm1'!PS228,"")</f>
        <v>0</v>
      </c>
      <c r="PT82" s="25">
        <f>IFERROR('simulations corn farm1'!$L$66*'simulations corn farm1'!PT216*'simulations corn farm1'!PT214*'simulations corn farm1'!PT228,"")</f>
        <v>0</v>
      </c>
      <c r="PU82" s="25">
        <f>IFERROR('simulations corn farm1'!$L$66*'simulations corn farm1'!PU216*'simulations corn farm1'!PU214*'simulations corn farm1'!PU228,"")</f>
        <v>0</v>
      </c>
      <c r="PV82" s="25">
        <f>IFERROR('simulations corn farm1'!$L$66*'simulations corn farm1'!PV216*'simulations corn farm1'!PV214*'simulations corn farm1'!PV228,"")</f>
        <v>0</v>
      </c>
      <c r="PW82" s="25">
        <f>IFERROR('simulations corn farm1'!$L$66*'simulations corn farm1'!PW216*'simulations corn farm1'!PW214*'simulations corn farm1'!PW228,"")</f>
        <v>0</v>
      </c>
      <c r="PX82" s="25">
        <f>IFERROR('simulations corn farm1'!$L$66*'simulations corn farm1'!PX216*'simulations corn farm1'!PX214*'simulations corn farm1'!PX228,"")</f>
        <v>0</v>
      </c>
      <c r="PY82" s="25">
        <f>IFERROR('simulations corn farm1'!$L$66*'simulations corn farm1'!PY216*'simulations corn farm1'!PY214*'simulations corn farm1'!PY228,"")</f>
        <v>0</v>
      </c>
      <c r="PZ82" s="25">
        <f>IFERROR('simulations corn farm1'!$L$66*'simulations corn farm1'!PZ216*'simulations corn farm1'!PZ214*'simulations corn farm1'!PZ228,"")</f>
        <v>0</v>
      </c>
      <c r="QA82" s="25">
        <f>IFERROR('simulations corn farm1'!$L$66*'simulations corn farm1'!QA216*'simulations corn farm1'!QA214*'simulations corn farm1'!QA228,"")</f>
        <v>0</v>
      </c>
      <c r="QB82" s="25">
        <f>IFERROR('simulations corn farm1'!$L$66*'simulations corn farm1'!QB216*'simulations corn farm1'!QB214*'simulations corn farm1'!QB228,"")</f>
        <v>0</v>
      </c>
      <c r="QC82" s="25">
        <f>IFERROR('simulations corn farm1'!$L$66*'simulations corn farm1'!QC216*'simulations corn farm1'!QC214*'simulations corn farm1'!QC228,"")</f>
        <v>0</v>
      </c>
      <c r="QD82" s="25">
        <f>IFERROR('simulations corn farm1'!$L$66*'simulations corn farm1'!QD216*'simulations corn farm1'!QD214*'simulations corn farm1'!QD228,"")</f>
        <v>0</v>
      </c>
      <c r="QE82" s="25">
        <f>IFERROR('simulations corn farm1'!$L$66*'simulations corn farm1'!QE216*'simulations corn farm1'!QE214*'simulations corn farm1'!QE228,"")</f>
        <v>0</v>
      </c>
      <c r="QF82" s="25">
        <f>IFERROR('simulations corn farm1'!$L$66*'simulations corn farm1'!QF216*'simulations corn farm1'!QF214*'simulations corn farm1'!QF228,"")</f>
        <v>0</v>
      </c>
      <c r="QG82" s="25">
        <f>IFERROR('simulations corn farm1'!$L$66*'simulations corn farm1'!QG216*'simulations corn farm1'!QG214*'simulations corn farm1'!QG228,"")</f>
        <v>0</v>
      </c>
      <c r="QH82" s="25">
        <f>IFERROR('simulations corn farm1'!$L$66*'simulations corn farm1'!QH216*'simulations corn farm1'!QH214*'simulations corn farm1'!QH228,"")</f>
        <v>0</v>
      </c>
      <c r="QI82" s="25">
        <f>IFERROR('simulations corn farm1'!$L$66*'simulations corn farm1'!QI216*'simulations corn farm1'!QI214*'simulations corn farm1'!QI228,"")</f>
        <v>0</v>
      </c>
      <c r="QJ82" s="25">
        <f>IFERROR('simulations corn farm1'!$L$66*'simulations corn farm1'!QJ216*'simulations corn farm1'!QJ214*'simulations corn farm1'!QJ228,"")</f>
        <v>0</v>
      </c>
      <c r="QK82" s="25">
        <f>IFERROR('simulations corn farm1'!$L$66*'simulations corn farm1'!QK216*'simulations corn farm1'!QK214*'simulations corn farm1'!QK228,"")</f>
        <v>0</v>
      </c>
      <c r="QL82" s="25">
        <f>IFERROR('simulations corn farm1'!$L$66*'simulations corn farm1'!QL216*'simulations corn farm1'!QL214*'simulations corn farm1'!QL228,"")</f>
        <v>0</v>
      </c>
      <c r="QM82" s="25">
        <f>IFERROR('simulations corn farm1'!$L$66*'simulations corn farm1'!QM216*'simulations corn farm1'!QM214*'simulations corn farm1'!QM228,"")</f>
        <v>0</v>
      </c>
      <c r="QN82" s="25">
        <f>IFERROR('simulations corn farm1'!$L$66*'simulations corn farm1'!QN216*'simulations corn farm1'!QN214*'simulations corn farm1'!QN228,"")</f>
        <v>0</v>
      </c>
      <c r="QO82" s="25">
        <f>IFERROR('simulations corn farm1'!$L$66*'simulations corn farm1'!QO216*'simulations corn farm1'!QO214*'simulations corn farm1'!QO228,"")</f>
        <v>0</v>
      </c>
      <c r="QP82" s="25">
        <f>IFERROR('simulations corn farm1'!$L$66*'simulations corn farm1'!QP216*'simulations corn farm1'!QP214*'simulations corn farm1'!QP228,"")</f>
        <v>0</v>
      </c>
      <c r="QQ82" s="25">
        <f>IFERROR('simulations corn farm1'!$L$66*'simulations corn farm1'!QQ216*'simulations corn farm1'!QQ214*'simulations corn farm1'!QQ228,"")</f>
        <v>0</v>
      </c>
      <c r="QR82" s="25">
        <f>IFERROR('simulations corn farm1'!$L$66*'simulations corn farm1'!QR216*'simulations corn farm1'!QR214*'simulations corn farm1'!QR228,"")</f>
        <v>0</v>
      </c>
      <c r="QS82" s="25">
        <f>IFERROR('simulations corn farm1'!$L$66*'simulations corn farm1'!QS216*'simulations corn farm1'!QS214*'simulations corn farm1'!QS228,"")</f>
        <v>0</v>
      </c>
      <c r="QT82" s="25">
        <f>IFERROR('simulations corn farm1'!$L$66*'simulations corn farm1'!QT216*'simulations corn farm1'!QT214*'simulations corn farm1'!QT228,"")</f>
        <v>0</v>
      </c>
      <c r="QU82" s="25">
        <f>IFERROR('simulations corn farm1'!$L$66*'simulations corn farm1'!QU216*'simulations corn farm1'!QU214*'simulations corn farm1'!QU228,"")</f>
        <v>0</v>
      </c>
      <c r="QV82" s="25">
        <f>IFERROR('simulations corn farm1'!$L$66*'simulations corn farm1'!QV216*'simulations corn farm1'!QV214*'simulations corn farm1'!QV228,"")</f>
        <v>0</v>
      </c>
      <c r="QW82" s="25">
        <f>IFERROR('simulations corn farm1'!$L$66*'simulations corn farm1'!QW216*'simulations corn farm1'!QW214*'simulations corn farm1'!QW228,"")</f>
        <v>0</v>
      </c>
      <c r="QX82" s="25">
        <f>IFERROR('simulations corn farm1'!$L$66*'simulations corn farm1'!QX216*'simulations corn farm1'!QX214*'simulations corn farm1'!QX228,"")</f>
        <v>0</v>
      </c>
      <c r="QY82" s="25">
        <f>IFERROR('simulations corn farm1'!$L$66*'simulations corn farm1'!QY216*'simulations corn farm1'!QY214*'simulations corn farm1'!QY228,"")</f>
        <v>0</v>
      </c>
      <c r="QZ82" s="25">
        <f>IFERROR('simulations corn farm1'!$L$66*'simulations corn farm1'!QZ216*'simulations corn farm1'!QZ214*'simulations corn farm1'!QZ228,"")</f>
        <v>0</v>
      </c>
      <c r="RA82" s="25">
        <f>IFERROR('simulations corn farm1'!$L$66*'simulations corn farm1'!RA216*'simulations corn farm1'!RA214*'simulations corn farm1'!RA228,"")</f>
        <v>0</v>
      </c>
      <c r="RB82" s="25">
        <f>IFERROR('simulations corn farm1'!$L$66*'simulations corn farm1'!RB216*'simulations corn farm1'!RB214*'simulations corn farm1'!RB228,"")</f>
        <v>0</v>
      </c>
      <c r="RC82" s="25">
        <f>IFERROR('simulations corn farm1'!$L$66*'simulations corn farm1'!RC216*'simulations corn farm1'!RC214*'simulations corn farm1'!RC228,"")</f>
        <v>0</v>
      </c>
      <c r="RD82" s="25">
        <f>IFERROR('simulations corn farm1'!$L$66*'simulations corn farm1'!RD216*'simulations corn farm1'!RD214*'simulations corn farm1'!RD228,"")</f>
        <v>0</v>
      </c>
      <c r="RE82" s="25">
        <f>IFERROR('simulations corn farm1'!$L$66*'simulations corn farm1'!RE216*'simulations corn farm1'!RE214*'simulations corn farm1'!RE228,"")</f>
        <v>0</v>
      </c>
      <c r="RF82" s="25">
        <f>IFERROR('simulations corn farm1'!$L$66*'simulations corn farm1'!RF216*'simulations corn farm1'!RF214*'simulations corn farm1'!RF228,"")</f>
        <v>0</v>
      </c>
      <c r="RG82" s="25">
        <f>IFERROR('simulations corn farm1'!$L$66*'simulations corn farm1'!RG216*'simulations corn farm1'!RG214*'simulations corn farm1'!RG228,"")</f>
        <v>0</v>
      </c>
      <c r="RH82" s="25">
        <f>IFERROR('simulations corn farm1'!$L$66*'simulations corn farm1'!RH216*'simulations corn farm1'!RH214*'simulations corn farm1'!RH228,"")</f>
        <v>0</v>
      </c>
      <c r="RI82" s="25">
        <f>IFERROR('simulations corn farm1'!$L$66*'simulations corn farm1'!RI216*'simulations corn farm1'!RI214*'simulations corn farm1'!RI228,"")</f>
        <v>0</v>
      </c>
      <c r="RJ82" s="25">
        <f>IFERROR('simulations corn farm1'!$L$66*'simulations corn farm1'!RJ216*'simulations corn farm1'!RJ214*'simulations corn farm1'!RJ228,"")</f>
        <v>0</v>
      </c>
      <c r="RK82" s="25">
        <f>IFERROR('simulations corn farm1'!$L$66*'simulations corn farm1'!RK216*'simulations corn farm1'!RK214*'simulations corn farm1'!RK228,"")</f>
        <v>0</v>
      </c>
      <c r="RL82" s="25">
        <f>IFERROR('simulations corn farm1'!$L$66*'simulations corn farm1'!RL216*'simulations corn farm1'!RL214*'simulations corn farm1'!RL228,"")</f>
        <v>0</v>
      </c>
      <c r="RM82" s="25">
        <f>IFERROR('simulations corn farm1'!$L$66*'simulations corn farm1'!RM216*'simulations corn farm1'!RM214*'simulations corn farm1'!RM228,"")</f>
        <v>0</v>
      </c>
      <c r="RN82" s="25">
        <f>IFERROR('simulations corn farm1'!$L$66*'simulations corn farm1'!RN216*'simulations corn farm1'!RN214*'simulations corn farm1'!RN228,"")</f>
        <v>0</v>
      </c>
      <c r="RO82" s="25">
        <f>IFERROR('simulations corn farm1'!$L$66*'simulations corn farm1'!RO216*'simulations corn farm1'!RO214*'simulations corn farm1'!RO228,"")</f>
        <v>0</v>
      </c>
      <c r="RP82" s="25">
        <f>IFERROR('simulations corn farm1'!$L$66*'simulations corn farm1'!RP216*'simulations corn farm1'!RP214*'simulations corn farm1'!RP228,"")</f>
        <v>0</v>
      </c>
      <c r="RQ82" s="25">
        <f>IFERROR('simulations corn farm1'!$L$66*'simulations corn farm1'!RQ216*'simulations corn farm1'!RQ214*'simulations corn farm1'!RQ228,"")</f>
        <v>0</v>
      </c>
      <c r="RR82" s="25">
        <f>IFERROR('simulations corn farm1'!$L$66*'simulations corn farm1'!RR216*'simulations corn farm1'!RR214*'simulations corn farm1'!RR228,"")</f>
        <v>0</v>
      </c>
      <c r="RS82" s="25">
        <f>IFERROR('simulations corn farm1'!$L$66*'simulations corn farm1'!RS216*'simulations corn farm1'!RS214*'simulations corn farm1'!RS228,"")</f>
        <v>0</v>
      </c>
      <c r="RT82" s="25">
        <f>IFERROR('simulations corn farm1'!$L$66*'simulations corn farm1'!RT216*'simulations corn farm1'!RT214*'simulations corn farm1'!RT228,"")</f>
        <v>0</v>
      </c>
      <c r="RU82" s="25">
        <f>IFERROR('simulations corn farm1'!$L$66*'simulations corn farm1'!RU216*'simulations corn farm1'!RU214*'simulations corn farm1'!RU228,"")</f>
        <v>0</v>
      </c>
      <c r="RV82" s="25">
        <f>IFERROR('simulations corn farm1'!$L$66*'simulations corn farm1'!RV216*'simulations corn farm1'!RV214*'simulations corn farm1'!RV228,"")</f>
        <v>0</v>
      </c>
      <c r="RW82" s="25">
        <f>IFERROR('simulations corn farm1'!$L$66*'simulations corn farm1'!RW216*'simulations corn farm1'!RW214*'simulations corn farm1'!RW228,"")</f>
        <v>0</v>
      </c>
      <c r="RX82" s="25">
        <f>IFERROR('simulations corn farm1'!$L$66*'simulations corn farm1'!RX216*'simulations corn farm1'!RX214*'simulations corn farm1'!RX228,"")</f>
        <v>0</v>
      </c>
      <c r="RY82" s="25">
        <f>IFERROR('simulations corn farm1'!$L$66*'simulations corn farm1'!RY216*'simulations corn farm1'!RY214*'simulations corn farm1'!RY228,"")</f>
        <v>0</v>
      </c>
      <c r="RZ82" s="25">
        <f>IFERROR('simulations corn farm1'!$L$66*'simulations corn farm1'!RZ216*'simulations corn farm1'!RZ214*'simulations corn farm1'!RZ228,"")</f>
        <v>0</v>
      </c>
      <c r="SA82" s="25">
        <f>IFERROR('simulations corn farm1'!$L$66*'simulations corn farm1'!SA216*'simulations corn farm1'!SA214*'simulations corn farm1'!SA228,"")</f>
        <v>0</v>
      </c>
      <c r="SB82" s="25">
        <f>IFERROR('simulations corn farm1'!$L$66*'simulations corn farm1'!SB216*'simulations corn farm1'!SB214*'simulations corn farm1'!SB228,"")</f>
        <v>0</v>
      </c>
      <c r="SC82" s="25">
        <f>IFERROR('simulations corn farm1'!$L$66*'simulations corn farm1'!SC216*'simulations corn farm1'!SC214*'simulations corn farm1'!SC228,"")</f>
        <v>0</v>
      </c>
      <c r="SD82" s="25">
        <f>IFERROR('simulations corn farm1'!$L$66*'simulations corn farm1'!SD216*'simulations corn farm1'!SD214*'simulations corn farm1'!SD228,"")</f>
        <v>0</v>
      </c>
      <c r="SE82" s="25">
        <f>IFERROR('simulations corn farm1'!$L$66*'simulations corn farm1'!SE216*'simulations corn farm1'!SE214*'simulations corn farm1'!SE228,"")</f>
        <v>0</v>
      </c>
      <c r="SF82" s="25">
        <f>IFERROR('simulations corn farm1'!$L$66*'simulations corn farm1'!SF216*'simulations corn farm1'!SF214*'simulations corn farm1'!SF228,"")</f>
        <v>0</v>
      </c>
      <c r="SG82" s="25">
        <f>IFERROR('simulations corn farm1'!$L$66*'simulations corn farm1'!SG216*'simulations corn farm1'!SG214*'simulations corn farm1'!SG228,"")</f>
        <v>0</v>
      </c>
      <c r="SH82" s="25"/>
      <c r="SI82" t="str">
        <f t="shared" si="288"/>
        <v>n/a</v>
      </c>
      <c r="SQ82" s="247">
        <f t="shared" si="289"/>
        <v>2017</v>
      </c>
      <c r="SR82" s="247">
        <f t="shared" si="290"/>
        <v>500</v>
      </c>
      <c r="SS82" s="247">
        <f t="shared" si="291"/>
        <v>500</v>
      </c>
      <c r="ST82" s="247">
        <f t="shared" si="292"/>
        <v>500</v>
      </c>
      <c r="SU82" s="247">
        <f t="shared" si="293"/>
        <v>500</v>
      </c>
      <c r="SV82" s="247">
        <f t="shared" si="294"/>
        <v>500</v>
      </c>
      <c r="SW82" s="247">
        <f t="shared" si="295"/>
        <v>500</v>
      </c>
      <c r="SX82" s="247">
        <f t="shared" si="296"/>
        <v>500</v>
      </c>
      <c r="SY82" s="247">
        <f t="shared" si="297"/>
        <v>500</v>
      </c>
      <c r="SZ82" s="247">
        <f t="shared" si="298"/>
        <v>500</v>
      </c>
      <c r="TA82" s="25"/>
      <c r="TB82" s="168">
        <f t="shared" si="299"/>
        <v>1</v>
      </c>
      <c r="TC82" s="168">
        <f t="shared" si="300"/>
        <v>0</v>
      </c>
      <c r="TD82" s="168">
        <f t="shared" si="281"/>
        <v>0</v>
      </c>
      <c r="TE82" s="168">
        <f t="shared" si="282"/>
        <v>0</v>
      </c>
      <c r="TF82" s="168">
        <f t="shared" si="283"/>
        <v>0</v>
      </c>
      <c r="TG82" s="168">
        <f t="shared" si="284"/>
        <v>0</v>
      </c>
      <c r="TH82" s="168">
        <f t="shared" si="285"/>
        <v>0</v>
      </c>
      <c r="TI82" s="168">
        <f t="shared" si="286"/>
        <v>0</v>
      </c>
      <c r="TJ82" s="168">
        <f t="shared" si="287"/>
        <v>0</v>
      </c>
      <c r="TK82" s="94">
        <f t="shared" si="301"/>
        <v>1</v>
      </c>
      <c r="TM82">
        <v>4</v>
      </c>
      <c r="TP82" s="477">
        <f>+SMALL(B82:SG82,ROUND(SZ82*$TP$15,0))</f>
        <v>0</v>
      </c>
      <c r="TQ82" s="477">
        <f t="shared" si="302"/>
        <v>0</v>
      </c>
      <c r="TR82" s="25" t="str">
        <f t="shared" si="303"/>
        <v>n/a</v>
      </c>
      <c r="TS82" t="e">
        <f>+RANK(SI82,B82:SI82,1)</f>
        <v>#VALUE!</v>
      </c>
      <c r="TT82" s="168" t="e">
        <f>+TS82/SZ82</f>
        <v>#VALUE!</v>
      </c>
      <c r="TV82" s="168">
        <f t="shared" si="304"/>
        <v>1</v>
      </c>
    </row>
    <row r="83" spans="1:542">
      <c r="A83" s="227">
        <v>2018</v>
      </c>
      <c r="B83">
        <f>IFERROR(+'simulations corn farm1'!B258*'simulations corn farm1'!B260*'simulations corn farm1'!B272*'simulations corn farm1'!$L$67,"")</f>
        <v>35475</v>
      </c>
      <c r="C83">
        <f>IFERROR(+'simulations corn farm1'!C258*'simulations corn farm1'!C260*'simulations corn farm1'!C272*'simulations corn farm1'!$L$67,"")</f>
        <v>136372.59999999998</v>
      </c>
      <c r="D83">
        <f>IFERROR(+'simulations corn farm1'!D258*'simulations corn farm1'!D260*'simulations corn farm1'!D272*'simulations corn farm1'!$L$67,"")</f>
        <v>54912.400000000016</v>
      </c>
      <c r="E83">
        <f>IFERROR(+'simulations corn farm1'!E258*'simulations corn farm1'!E260*'simulations corn farm1'!E272*'simulations corn farm1'!$L$67,"")</f>
        <v>104308.8</v>
      </c>
      <c r="F83">
        <f>IFERROR(+'simulations corn farm1'!F258*'simulations corn farm1'!F260*'simulations corn farm1'!F272*'simulations corn farm1'!$L$67,"")</f>
        <v>82326.199999999983</v>
      </c>
      <c r="G83">
        <f>IFERROR(+'simulations corn farm1'!G258*'simulations corn farm1'!G260*'simulations corn farm1'!G272*'simulations corn farm1'!$L$67,"")</f>
        <v>144733.79999999999</v>
      </c>
      <c r="H83">
        <f>IFERROR(+'simulations corn farm1'!H258*'simulations corn farm1'!H260*'simulations corn farm1'!H272*'simulations corn farm1'!$L$67,"")</f>
        <v>87950.399999999994</v>
      </c>
      <c r="I83">
        <f>IFERROR(+'simulations corn farm1'!I258*'simulations corn farm1'!I260*'simulations corn farm1'!I272*'simulations corn farm1'!$L$67,"")</f>
        <v>147631.19999999998</v>
      </c>
      <c r="J83">
        <f>IFERROR(+'simulations corn farm1'!J258*'simulations corn farm1'!J260*'simulations corn farm1'!J272*'simulations corn farm1'!$L$67,"")</f>
        <v>73071.199999999997</v>
      </c>
      <c r="K83">
        <f>IFERROR(+'simulations corn farm1'!K258*'simulations corn farm1'!K260*'simulations corn farm1'!K272*'simulations corn farm1'!$L$67,"")</f>
        <v>128363.59999999998</v>
      </c>
      <c r="L83">
        <f>IFERROR(+'simulations corn farm1'!L258*'simulations corn farm1'!L260*'simulations corn farm1'!L272*'simulations corn farm1'!$L$67,"")</f>
        <v>151234.79999999999</v>
      </c>
      <c r="M83">
        <f>IFERROR(+'simulations corn farm1'!M258*'simulations corn farm1'!M260*'simulations corn farm1'!M272*'simulations corn farm1'!$L$67,"")</f>
        <v>96682.6</v>
      </c>
      <c r="N83">
        <f>IFERROR(+'simulations corn farm1'!N258*'simulations corn farm1'!N260*'simulations corn farm1'!N272*'simulations corn farm1'!$L$67,"")</f>
        <v>128100</v>
      </c>
      <c r="O83">
        <f>IFERROR(+'simulations corn farm1'!O258*'simulations corn farm1'!O260*'simulations corn farm1'!O272*'simulations corn farm1'!$L$67,"")</f>
        <v>36625</v>
      </c>
      <c r="P83">
        <f>IFERROR(+'simulations corn farm1'!P258*'simulations corn farm1'!P260*'simulations corn farm1'!P272*'simulations corn farm1'!$L$67,"")</f>
        <v>117183.6</v>
      </c>
      <c r="Q83">
        <f>IFERROR(+'simulations corn farm1'!Q258*'simulations corn farm1'!Q260*'simulations corn farm1'!Q272*'simulations corn farm1'!$L$67,"")</f>
        <v>150104.59999999998</v>
      </c>
      <c r="R83">
        <f>IFERROR(+'simulations corn farm1'!R258*'simulations corn farm1'!R260*'simulations corn farm1'!R272*'simulations corn farm1'!$L$67,"")</f>
        <v>65469.599999999991</v>
      </c>
      <c r="S83">
        <f>IFERROR(+'simulations corn farm1'!S258*'simulations corn farm1'!S260*'simulations corn farm1'!S272*'simulations corn farm1'!$L$67,"")</f>
        <v>80767.199999999997</v>
      </c>
      <c r="T83">
        <f>IFERROR(+'simulations corn farm1'!T258*'simulations corn farm1'!T260*'simulations corn farm1'!T272*'simulations corn farm1'!$L$67,"")</f>
        <v>147387.20000000001</v>
      </c>
      <c r="U83">
        <f>IFERROR(+'simulations corn farm1'!U258*'simulations corn farm1'!U260*'simulations corn farm1'!U272*'simulations corn farm1'!$L$67,"")</f>
        <v>139389</v>
      </c>
      <c r="V83">
        <f>IFERROR(+'simulations corn farm1'!V258*'simulations corn farm1'!V260*'simulations corn farm1'!V272*'simulations corn farm1'!$L$67,"")</f>
        <v>94273.199999999983</v>
      </c>
      <c r="W83">
        <f>IFERROR(+'simulations corn farm1'!W258*'simulations corn farm1'!W260*'simulations corn farm1'!W272*'simulations corn farm1'!$L$67,"")</f>
        <v>115716.99999999999</v>
      </c>
      <c r="X83">
        <f>IFERROR(+'simulations corn farm1'!X258*'simulations corn farm1'!X260*'simulations corn farm1'!X272*'simulations corn farm1'!$L$67,"")</f>
        <v>126655.2</v>
      </c>
      <c r="Y83">
        <f>IFERROR(+'simulations corn farm1'!Y258*'simulations corn farm1'!Y260*'simulations corn farm1'!Y272*'simulations corn farm1'!$L$67,"")</f>
        <v>108506.19999999998</v>
      </c>
      <c r="Z83">
        <f>IFERROR(+'simulations corn farm1'!Z258*'simulations corn farm1'!Z260*'simulations corn farm1'!Z272*'simulations corn farm1'!$L$67,"")</f>
        <v>82773.600000000006</v>
      </c>
      <c r="AA83">
        <f>IFERROR(+'simulations corn farm1'!AA258*'simulations corn farm1'!AA260*'simulations corn farm1'!AA272*'simulations corn farm1'!$L$67,"")</f>
        <v>86600.8</v>
      </c>
      <c r="AB83">
        <f>IFERROR(+'simulations corn farm1'!AB258*'simulations corn farm1'!AB260*'simulations corn farm1'!AB272*'simulations corn farm1'!$L$67,"")</f>
        <v>100686.79999999999</v>
      </c>
      <c r="AC83">
        <f>IFERROR(+'simulations corn farm1'!AC258*'simulations corn farm1'!AC260*'simulations corn farm1'!AC272*'simulations corn farm1'!$L$67,"")</f>
        <v>80294.399999999994</v>
      </c>
      <c r="AD83">
        <f>IFERROR(+'simulations corn farm1'!AD258*'simulations corn farm1'!AD260*'simulations corn farm1'!AD272*'simulations corn farm1'!$L$67,"")</f>
        <v>123957.60000000002</v>
      </c>
      <c r="AE83">
        <f>IFERROR(+'simulations corn farm1'!AE258*'simulations corn farm1'!AE260*'simulations corn farm1'!AE272*'simulations corn farm1'!$L$67,"")</f>
        <v>54460.800000000003</v>
      </c>
      <c r="AF83">
        <f>IFERROR(+'simulations corn farm1'!AF258*'simulations corn farm1'!AF260*'simulations corn farm1'!AF272*'simulations corn farm1'!$L$67,"")</f>
        <v>111873.59999999999</v>
      </c>
      <c r="AG83">
        <f>IFERROR(+'simulations corn farm1'!AG258*'simulations corn farm1'!AG260*'simulations corn farm1'!AG272*'simulations corn farm1'!$L$67,"")</f>
        <v>59286.2</v>
      </c>
      <c r="AH83">
        <f>IFERROR(+'simulations corn farm1'!AH258*'simulations corn farm1'!AH260*'simulations corn farm1'!AH272*'simulations corn farm1'!$L$67,"")</f>
        <v>146059.19999999998</v>
      </c>
      <c r="AI83">
        <f>IFERROR(+'simulations corn farm1'!AI258*'simulations corn farm1'!AI260*'simulations corn farm1'!AI272*'simulations corn farm1'!$L$67,"")</f>
        <v>132210</v>
      </c>
      <c r="AJ83">
        <f>IFERROR(+'simulations corn farm1'!AJ258*'simulations corn farm1'!AJ260*'simulations corn farm1'!AJ272*'simulations corn farm1'!$L$67,"")</f>
        <v>47650.200000000004</v>
      </c>
      <c r="AK83">
        <f>IFERROR(+'simulations corn farm1'!AK258*'simulations corn farm1'!AK260*'simulations corn farm1'!AK272*'simulations corn farm1'!$L$67,"")</f>
        <v>75438.799999999988</v>
      </c>
      <c r="AL83">
        <f>IFERROR(+'simulations corn farm1'!AL258*'simulations corn farm1'!AL260*'simulations corn farm1'!AL272*'simulations corn farm1'!$L$67,"")</f>
        <v>109010.40000000001</v>
      </c>
      <c r="AM83">
        <f>IFERROR(+'simulations corn farm1'!AM258*'simulations corn farm1'!AM260*'simulations corn farm1'!AM272*'simulations corn farm1'!$L$67,"")</f>
        <v>131400</v>
      </c>
      <c r="AN83">
        <f>IFERROR(+'simulations corn farm1'!AN258*'simulations corn farm1'!AN260*'simulations corn farm1'!AN272*'simulations corn farm1'!$L$67,"")</f>
        <v>69678.000000000015</v>
      </c>
      <c r="AO83">
        <f>IFERROR(+'simulations corn farm1'!AO258*'simulations corn farm1'!AO260*'simulations corn farm1'!AO272*'simulations corn farm1'!$L$67,"")</f>
        <v>114404</v>
      </c>
      <c r="AP83">
        <f>IFERROR(+'simulations corn farm1'!AP258*'simulations corn farm1'!AP260*'simulations corn farm1'!AP272*'simulations corn farm1'!$L$67,"")</f>
        <v>142995.6</v>
      </c>
      <c r="AQ83">
        <f>IFERROR(+'simulations corn farm1'!AQ258*'simulations corn farm1'!AQ260*'simulations corn farm1'!AQ272*'simulations corn farm1'!$L$67,"")</f>
        <v>88292.800000000003</v>
      </c>
      <c r="AR83">
        <f>IFERROR(+'simulations corn farm1'!AR258*'simulations corn farm1'!AR260*'simulations corn farm1'!AR272*'simulations corn farm1'!$L$67,"")</f>
        <v>87314.000000000015</v>
      </c>
      <c r="AS83">
        <f>IFERROR(+'simulations corn farm1'!AS258*'simulations corn farm1'!AS260*'simulations corn farm1'!AS272*'simulations corn farm1'!$L$67,"")</f>
        <v>116420.4</v>
      </c>
      <c r="AT83">
        <f>IFERROR(+'simulations corn farm1'!AT258*'simulations corn farm1'!AT260*'simulations corn farm1'!AT272*'simulations corn farm1'!$L$67,"")</f>
        <v>151982.6</v>
      </c>
      <c r="AU83">
        <f>IFERROR(+'simulations corn farm1'!AU258*'simulations corn farm1'!AU260*'simulations corn farm1'!AU272*'simulations corn farm1'!$L$67,"")</f>
        <v>113049.60000000001</v>
      </c>
      <c r="AV83">
        <f>IFERROR(+'simulations corn farm1'!AV258*'simulations corn farm1'!AV260*'simulations corn farm1'!AV272*'simulations corn farm1'!$L$67,"")</f>
        <v>113013.60000000002</v>
      </c>
      <c r="AW83">
        <f>IFERROR(+'simulations corn farm1'!AW258*'simulations corn farm1'!AW260*'simulations corn farm1'!AW272*'simulations corn farm1'!$L$67,"")</f>
        <v>78650</v>
      </c>
      <c r="AX83">
        <f>IFERROR(+'simulations corn farm1'!AX258*'simulations corn farm1'!AX260*'simulations corn farm1'!AX272*'simulations corn farm1'!$L$67,"")</f>
        <v>96158.400000000023</v>
      </c>
      <c r="AY83">
        <f>IFERROR(+'simulations corn farm1'!AY258*'simulations corn farm1'!AY260*'simulations corn farm1'!AY272*'simulations corn farm1'!$L$67,"")</f>
        <v>63428</v>
      </c>
      <c r="AZ83">
        <f>IFERROR(+'simulations corn farm1'!AZ258*'simulations corn farm1'!AZ260*'simulations corn farm1'!AZ272*'simulations corn farm1'!$L$67,"")</f>
        <v>47650.200000000004</v>
      </c>
      <c r="BA83">
        <f>IFERROR(+'simulations corn farm1'!BA258*'simulations corn farm1'!BA260*'simulations corn farm1'!BA272*'simulations corn farm1'!$L$67,"")</f>
        <v>119562.40000000001</v>
      </c>
      <c r="BB83">
        <f>IFERROR(+'simulations corn farm1'!BB258*'simulations corn farm1'!BB260*'simulations corn farm1'!BB272*'simulations corn farm1'!$L$67,"")</f>
        <v>136582.00000000003</v>
      </c>
      <c r="BC83">
        <f>IFERROR(+'simulations corn farm1'!BC258*'simulations corn farm1'!BC260*'simulations corn farm1'!BC272*'simulations corn farm1'!$L$67,"")</f>
        <v>101186.4</v>
      </c>
      <c r="BD83">
        <f>IFERROR(+'simulations corn farm1'!BD258*'simulations corn farm1'!BD260*'simulations corn farm1'!BD272*'simulations corn farm1'!$L$67,"")</f>
        <v>122161.60000000001</v>
      </c>
      <c r="BE83">
        <f>IFERROR(+'simulations corn farm1'!BE258*'simulations corn farm1'!BE260*'simulations corn farm1'!BE272*'simulations corn farm1'!$L$67,"")</f>
        <v>149951.4</v>
      </c>
      <c r="BF83">
        <f>IFERROR(+'simulations corn farm1'!BF258*'simulations corn farm1'!BF260*'simulations corn farm1'!BF272*'simulations corn farm1'!$L$67,"")</f>
        <v>132240</v>
      </c>
      <c r="BG83">
        <f>IFERROR(+'simulations corn farm1'!BG258*'simulations corn farm1'!BG260*'simulations corn farm1'!BG272*'simulations corn farm1'!$L$67,"")</f>
        <v>144394</v>
      </c>
      <c r="BH83">
        <f>IFERROR(+'simulations corn farm1'!BH258*'simulations corn farm1'!BH260*'simulations corn farm1'!BH272*'simulations corn farm1'!$L$67,"")</f>
        <v>83741.999999999985</v>
      </c>
      <c r="BI83">
        <f>IFERROR(+'simulations corn farm1'!BI258*'simulations corn farm1'!BI260*'simulations corn farm1'!BI272*'simulations corn farm1'!$L$67,"")</f>
        <v>66855.399999999994</v>
      </c>
      <c r="BJ83">
        <f>IFERROR(+'simulations corn farm1'!BJ258*'simulations corn farm1'!BJ260*'simulations corn farm1'!BJ272*'simulations corn farm1'!$L$67,"")</f>
        <v>137083.6</v>
      </c>
      <c r="BK83">
        <f>IFERROR(+'simulations corn farm1'!BK258*'simulations corn farm1'!BK260*'simulations corn farm1'!BK272*'simulations corn farm1'!$L$67,"")</f>
        <v>104521.60000000001</v>
      </c>
      <c r="BL83">
        <f>IFERROR(+'simulations corn farm1'!BL258*'simulations corn farm1'!BL260*'simulations corn farm1'!BL272*'simulations corn farm1'!$L$67,"")</f>
        <v>97564.599999999991</v>
      </c>
      <c r="BM83">
        <f>IFERROR(+'simulations corn farm1'!BM258*'simulations corn farm1'!BM260*'simulations corn farm1'!BM272*'simulations corn farm1'!$L$67,"")</f>
        <v>104780</v>
      </c>
      <c r="BN83">
        <f>IFERROR(+'simulations corn farm1'!BN258*'simulations corn farm1'!BN260*'simulations corn farm1'!BN272*'simulations corn farm1'!$L$67,"")</f>
        <v>131864</v>
      </c>
      <c r="BO83">
        <f>IFERROR(+'simulations corn farm1'!BO258*'simulations corn farm1'!BO260*'simulations corn farm1'!BO272*'simulations corn farm1'!$L$67,"")</f>
        <v>86019</v>
      </c>
      <c r="BP83">
        <f>IFERROR(+'simulations corn farm1'!BP258*'simulations corn farm1'!BP260*'simulations corn farm1'!BP272*'simulations corn farm1'!$L$67,"")</f>
        <v>138172.80000000002</v>
      </c>
      <c r="BQ83">
        <f>IFERROR(+'simulations corn farm1'!BQ258*'simulations corn farm1'!BQ260*'simulations corn farm1'!BQ272*'simulations corn farm1'!$L$67,"")</f>
        <v>89795.400000000009</v>
      </c>
      <c r="BR83">
        <f>IFERROR(+'simulations corn farm1'!BR258*'simulations corn farm1'!BR260*'simulations corn farm1'!BR272*'simulations corn farm1'!$L$67,"")</f>
        <v>92690.000000000015</v>
      </c>
      <c r="BS83">
        <f>IFERROR(+'simulations corn farm1'!BS258*'simulations corn farm1'!BS260*'simulations corn farm1'!BS272*'simulations corn farm1'!$L$67,"")</f>
        <v>104369.60000000002</v>
      </c>
      <c r="BT83">
        <f>IFERROR(+'simulations corn farm1'!BT258*'simulations corn farm1'!BT260*'simulations corn farm1'!BT272*'simulations corn farm1'!$L$67,"")</f>
        <v>66670</v>
      </c>
      <c r="BU83">
        <f>IFERROR(+'simulations corn farm1'!BU258*'simulations corn farm1'!BU260*'simulations corn farm1'!BU272*'simulations corn farm1'!$L$67,"")</f>
        <v>98816.000000000015</v>
      </c>
      <c r="BV83">
        <f>IFERROR(+'simulations corn farm1'!BV258*'simulations corn farm1'!BV260*'simulations corn farm1'!BV272*'simulations corn farm1'!$L$67,"")</f>
        <v>89849.599999999991</v>
      </c>
      <c r="BW83">
        <f>IFERROR(+'simulations corn farm1'!BW258*'simulations corn farm1'!BW260*'simulations corn farm1'!BW272*'simulations corn farm1'!$L$67,"")</f>
        <v>73370</v>
      </c>
      <c r="BX83">
        <f>IFERROR(+'simulations corn farm1'!BX258*'simulations corn farm1'!BX260*'simulations corn farm1'!BX272*'simulations corn farm1'!$L$67,"")</f>
        <v>142391.99999999997</v>
      </c>
      <c r="BY83">
        <f>IFERROR(+'simulations corn farm1'!BY258*'simulations corn farm1'!BY260*'simulations corn farm1'!BY272*'simulations corn farm1'!$L$67,"")</f>
        <v>121053.6</v>
      </c>
      <c r="BZ83">
        <f>IFERROR(+'simulations corn farm1'!BZ258*'simulations corn farm1'!BZ260*'simulations corn farm1'!BZ272*'simulations corn farm1'!$L$67,"")</f>
        <v>154526.40000000002</v>
      </c>
      <c r="CA83">
        <f>IFERROR(+'simulations corn farm1'!CA258*'simulations corn farm1'!CA260*'simulations corn farm1'!CA272*'simulations corn farm1'!$L$67,"")</f>
        <v>95889.8</v>
      </c>
      <c r="CB83">
        <f>IFERROR(+'simulations corn farm1'!CB258*'simulations corn farm1'!CB260*'simulations corn farm1'!CB272*'simulations corn farm1'!$L$67,"")</f>
        <v>151032</v>
      </c>
      <c r="CC83">
        <f>IFERROR(+'simulations corn farm1'!CC258*'simulations corn farm1'!CC260*'simulations corn farm1'!CC272*'simulations corn farm1'!$L$67,"")</f>
        <v>112913.99999999999</v>
      </c>
      <c r="CD83">
        <f>IFERROR(+'simulations corn farm1'!CD258*'simulations corn farm1'!CD260*'simulations corn farm1'!CD272*'simulations corn farm1'!$L$67,"")</f>
        <v>115231.19999999998</v>
      </c>
      <c r="CE83">
        <f>IFERROR(+'simulations corn farm1'!CE258*'simulations corn farm1'!CE260*'simulations corn farm1'!CE272*'simulations corn farm1'!$L$67,"")</f>
        <v>79818</v>
      </c>
      <c r="CF83">
        <f>IFERROR(+'simulations corn farm1'!CF258*'simulations corn farm1'!CF260*'simulations corn farm1'!CF272*'simulations corn farm1'!$L$67,"")</f>
        <v>89159.400000000009</v>
      </c>
      <c r="CG83">
        <f>IFERROR(+'simulations corn farm1'!CG258*'simulations corn farm1'!CG260*'simulations corn farm1'!CG272*'simulations corn farm1'!$L$67,"")</f>
        <v>107562.00000000001</v>
      </c>
      <c r="CH83">
        <f>IFERROR(+'simulations corn farm1'!CH258*'simulations corn farm1'!CH260*'simulations corn farm1'!CH272*'simulations corn farm1'!$L$67,"")</f>
        <v>115985.99999999999</v>
      </c>
      <c r="CI83">
        <f>IFERROR(+'simulations corn farm1'!CI258*'simulations corn farm1'!CI260*'simulations corn farm1'!CI272*'simulations corn farm1'!$L$67,"")</f>
        <v>88565.999999999985</v>
      </c>
      <c r="CJ83">
        <f>IFERROR(+'simulations corn farm1'!CJ258*'simulations corn farm1'!CJ260*'simulations corn farm1'!CJ272*'simulations corn farm1'!$L$67,"")</f>
        <v>107639.4</v>
      </c>
      <c r="CK83">
        <f>IFERROR(+'simulations corn farm1'!CK258*'simulations corn farm1'!CK260*'simulations corn farm1'!CK272*'simulations corn farm1'!$L$67,"")</f>
        <v>87169.600000000006</v>
      </c>
      <c r="CL83">
        <f>IFERROR(+'simulations corn farm1'!CL258*'simulations corn farm1'!CL260*'simulations corn farm1'!CL272*'simulations corn farm1'!$L$67,"")</f>
        <v>139339.79999999999</v>
      </c>
      <c r="CM83">
        <f>IFERROR(+'simulations corn farm1'!CM258*'simulations corn farm1'!CM260*'simulations corn farm1'!CM272*'simulations corn farm1'!$L$67,"")</f>
        <v>125922.40000000002</v>
      </c>
      <c r="CN83">
        <f>IFERROR(+'simulations corn farm1'!CN258*'simulations corn farm1'!CN260*'simulations corn farm1'!CN272*'simulations corn farm1'!$L$67,"")</f>
        <v>101046.40000000002</v>
      </c>
      <c r="CO83">
        <f>IFERROR(+'simulations corn farm1'!CO258*'simulations corn farm1'!CO260*'simulations corn farm1'!CO272*'simulations corn farm1'!$L$67,"")</f>
        <v>82849.2</v>
      </c>
      <c r="CP83">
        <f>IFERROR(+'simulations corn farm1'!CP258*'simulations corn farm1'!CP260*'simulations corn farm1'!CP272*'simulations corn farm1'!$L$67,"")</f>
        <v>70216.000000000015</v>
      </c>
      <c r="CQ83">
        <f>IFERROR(+'simulations corn farm1'!CQ258*'simulations corn farm1'!CQ260*'simulations corn farm1'!CQ272*'simulations corn farm1'!$L$67,"")</f>
        <v>136705</v>
      </c>
      <c r="CR83">
        <f>IFERROR(+'simulations corn farm1'!CR258*'simulations corn farm1'!CR260*'simulations corn farm1'!CR272*'simulations corn farm1'!$L$67,"")</f>
        <v>103070</v>
      </c>
      <c r="CS83">
        <f>IFERROR(+'simulations corn farm1'!CS258*'simulations corn farm1'!CS260*'simulations corn farm1'!CS272*'simulations corn farm1'!$L$67,"")</f>
        <v>84627.4</v>
      </c>
      <c r="CT83">
        <f>IFERROR(+'simulations corn farm1'!CT258*'simulations corn farm1'!CT260*'simulations corn farm1'!CT272*'simulations corn farm1'!$L$67,"")</f>
        <v>66505.8</v>
      </c>
      <c r="CU83">
        <f>IFERROR(+'simulations corn farm1'!CU258*'simulations corn farm1'!CU260*'simulations corn farm1'!CU272*'simulations corn farm1'!$L$67,"")</f>
        <v>113816.00000000001</v>
      </c>
      <c r="CV83">
        <f>IFERROR(+'simulations corn farm1'!CV258*'simulations corn farm1'!CV260*'simulations corn farm1'!CV272*'simulations corn farm1'!$L$67,"")</f>
        <v>101801.4</v>
      </c>
      <c r="CW83">
        <f>IFERROR(+'simulations corn farm1'!CW258*'simulations corn farm1'!CW260*'simulations corn farm1'!CW272*'simulations corn farm1'!$L$67,"")</f>
        <v>120001</v>
      </c>
      <c r="CX83">
        <f>IFERROR(+'simulations corn farm1'!CX258*'simulations corn farm1'!CX260*'simulations corn farm1'!CX272*'simulations corn farm1'!$L$67,"")</f>
        <v>79492</v>
      </c>
      <c r="CY83">
        <f>IFERROR(+'simulations corn farm1'!CY258*'simulations corn farm1'!CY260*'simulations corn farm1'!CY272*'simulations corn farm1'!$L$67,"")</f>
        <v>153109</v>
      </c>
      <c r="CZ83">
        <f>IFERROR(+'simulations corn farm1'!CZ258*'simulations corn farm1'!CZ260*'simulations corn farm1'!CZ272*'simulations corn farm1'!$L$67,"")</f>
        <v>96399.6</v>
      </c>
      <c r="DA83">
        <f>IFERROR(+'simulations corn farm1'!DA258*'simulations corn farm1'!DA260*'simulations corn farm1'!DA272*'simulations corn farm1'!$L$67,"")</f>
        <v>113853.59999999998</v>
      </c>
      <c r="DB83">
        <f>IFERROR(+'simulations corn farm1'!DB258*'simulations corn farm1'!DB260*'simulations corn farm1'!DB272*'simulations corn farm1'!$L$67,"")</f>
        <v>112978.8</v>
      </c>
      <c r="DC83">
        <f>IFERROR(+'simulations corn farm1'!DC258*'simulations corn farm1'!DC260*'simulations corn farm1'!DC272*'simulations corn farm1'!$L$67,"")</f>
        <v>96139.4</v>
      </c>
      <c r="DD83">
        <f>IFERROR(+'simulations corn farm1'!DD258*'simulations corn farm1'!DD260*'simulations corn farm1'!DD272*'simulations corn farm1'!$L$67,"")</f>
        <v>108112.99999999999</v>
      </c>
      <c r="DE83">
        <f>IFERROR(+'simulations corn farm1'!DE258*'simulations corn farm1'!DE260*'simulations corn farm1'!DE272*'simulations corn farm1'!$L$67,"")</f>
        <v>92547</v>
      </c>
      <c r="DF83">
        <f>IFERROR(+'simulations corn farm1'!DF258*'simulations corn farm1'!DF260*'simulations corn farm1'!DF272*'simulations corn farm1'!$L$67,"")</f>
        <v>128271.2</v>
      </c>
      <c r="DG83">
        <f>IFERROR(+'simulations corn farm1'!DG258*'simulations corn farm1'!DG260*'simulations corn farm1'!DG272*'simulations corn farm1'!$L$67,"")</f>
        <v>103672.8</v>
      </c>
      <c r="DH83">
        <f>IFERROR(+'simulations corn farm1'!DH258*'simulations corn farm1'!DH260*'simulations corn farm1'!DH272*'simulations corn farm1'!$L$67,"")</f>
        <v>128174.2</v>
      </c>
      <c r="DI83">
        <f>IFERROR(+'simulations corn farm1'!DI258*'simulations corn farm1'!DI260*'simulations corn farm1'!DI272*'simulations corn farm1'!$L$67,"")</f>
        <v>94557.6</v>
      </c>
      <c r="DJ83">
        <f>IFERROR(+'simulations corn farm1'!DJ258*'simulations corn farm1'!DJ260*'simulations corn farm1'!DJ272*'simulations corn farm1'!$L$67,"")</f>
        <v>105522.8</v>
      </c>
      <c r="DK83">
        <f>IFERROR(+'simulations corn farm1'!DK258*'simulations corn farm1'!DK260*'simulations corn farm1'!DK272*'simulations corn farm1'!$L$67,"")</f>
        <v>111350.2</v>
      </c>
      <c r="DL83">
        <f>IFERROR(+'simulations corn farm1'!DL258*'simulations corn farm1'!DL260*'simulations corn farm1'!DL272*'simulations corn farm1'!$L$67,"")</f>
        <v>80230.8</v>
      </c>
      <c r="DM83">
        <f>IFERROR(+'simulations corn farm1'!DM258*'simulations corn farm1'!DM260*'simulations corn farm1'!DM272*'simulations corn farm1'!$L$67,"")</f>
        <v>112741.19999999998</v>
      </c>
      <c r="DN83">
        <f>IFERROR(+'simulations corn farm1'!DN258*'simulations corn farm1'!DN260*'simulations corn farm1'!DN272*'simulations corn farm1'!$L$67,"")</f>
        <v>132053</v>
      </c>
      <c r="DO83">
        <f>IFERROR(+'simulations corn farm1'!DO258*'simulations corn farm1'!DO260*'simulations corn farm1'!DO272*'simulations corn farm1'!$L$67,"")</f>
        <v>98906.6</v>
      </c>
      <c r="DP83">
        <f>IFERROR(+'simulations corn farm1'!DP258*'simulations corn farm1'!DP260*'simulations corn farm1'!DP272*'simulations corn farm1'!$L$67,"")</f>
        <v>95990</v>
      </c>
      <c r="DQ83">
        <f>IFERROR(+'simulations corn farm1'!DQ258*'simulations corn farm1'!DQ260*'simulations corn farm1'!DQ272*'simulations corn farm1'!$L$67,"")</f>
        <v>162676.79999999999</v>
      </c>
      <c r="DR83">
        <f>IFERROR(+'simulations corn farm1'!DR258*'simulations corn farm1'!DR260*'simulations corn farm1'!DR272*'simulations corn farm1'!$L$67,"")</f>
        <v>79316</v>
      </c>
      <c r="DS83">
        <f>IFERROR(+'simulations corn farm1'!DS258*'simulations corn farm1'!DS260*'simulations corn farm1'!DS272*'simulations corn farm1'!$L$67,"")</f>
        <v>92168</v>
      </c>
      <c r="DT83">
        <f>IFERROR(+'simulations corn farm1'!DT258*'simulations corn farm1'!DT260*'simulations corn farm1'!DT272*'simulations corn farm1'!$L$67,"")</f>
        <v>127884.79999999999</v>
      </c>
      <c r="DU83">
        <f>IFERROR(+'simulations corn farm1'!DU258*'simulations corn farm1'!DU260*'simulations corn farm1'!DU272*'simulations corn farm1'!$L$67,"")</f>
        <v>66647.200000000012</v>
      </c>
      <c r="DV83">
        <f>IFERROR(+'simulations corn farm1'!DV258*'simulations corn farm1'!DV260*'simulations corn farm1'!DV272*'simulations corn farm1'!$L$67,"")</f>
        <v>147269</v>
      </c>
      <c r="DW83">
        <f>IFERROR(+'simulations corn farm1'!DW258*'simulations corn farm1'!DW260*'simulations corn farm1'!DW272*'simulations corn farm1'!$L$67,"")</f>
        <v>101054.8</v>
      </c>
      <c r="DX83">
        <f>IFERROR(+'simulations corn farm1'!DX258*'simulations corn farm1'!DX260*'simulations corn farm1'!DX272*'simulations corn farm1'!$L$67,"")</f>
        <v>104815.20000000001</v>
      </c>
      <c r="DY83">
        <f>IFERROR(+'simulations corn farm1'!DY258*'simulations corn farm1'!DY260*'simulations corn farm1'!DY272*'simulations corn farm1'!$L$67,"")</f>
        <v>102526.59999999999</v>
      </c>
      <c r="DZ83">
        <f>IFERROR(+'simulations corn farm1'!DZ258*'simulations corn farm1'!DZ260*'simulations corn farm1'!DZ272*'simulations corn farm1'!$L$67,"")</f>
        <v>154226</v>
      </c>
      <c r="EA83">
        <f>IFERROR(+'simulations corn farm1'!EA258*'simulations corn farm1'!EA260*'simulations corn farm1'!EA272*'simulations corn farm1'!$L$67,"")</f>
        <v>108717.2</v>
      </c>
      <c r="EB83">
        <f>IFERROR(+'simulations corn farm1'!EB258*'simulations corn farm1'!EB260*'simulations corn farm1'!EB272*'simulations corn farm1'!$L$67,"")</f>
        <v>87926.399999999994</v>
      </c>
      <c r="EC83">
        <f>IFERROR(+'simulations corn farm1'!EC258*'simulations corn farm1'!EC260*'simulations corn farm1'!EC272*'simulations corn farm1'!$L$67,"")</f>
        <v>36094.199999999997</v>
      </c>
      <c r="ED83">
        <f>IFERROR(+'simulations corn farm1'!ED258*'simulations corn farm1'!ED260*'simulations corn farm1'!ED272*'simulations corn farm1'!$L$67,"")</f>
        <v>152757.00000000003</v>
      </c>
      <c r="EE83">
        <f>IFERROR(+'simulations corn farm1'!EE258*'simulations corn farm1'!EE260*'simulations corn farm1'!EE272*'simulations corn farm1'!$L$67,"")</f>
        <v>131292.80000000002</v>
      </c>
      <c r="EF83">
        <f>IFERROR(+'simulations corn farm1'!EF258*'simulations corn farm1'!EF260*'simulations corn farm1'!EF272*'simulations corn farm1'!$L$67,"")</f>
        <v>86112</v>
      </c>
      <c r="EG83">
        <f>IFERROR(+'simulations corn farm1'!EG258*'simulations corn farm1'!EG260*'simulations corn farm1'!EG272*'simulations corn farm1'!$L$67,"")</f>
        <v>124440.80000000002</v>
      </c>
      <c r="EH83">
        <f>IFERROR(+'simulations corn farm1'!EH258*'simulations corn farm1'!EH260*'simulations corn farm1'!EH272*'simulations corn farm1'!$L$67,"")</f>
        <v>160646</v>
      </c>
      <c r="EI83">
        <f>IFERROR(+'simulations corn farm1'!EI258*'simulations corn farm1'!EI260*'simulations corn farm1'!EI272*'simulations corn farm1'!$L$67,"")</f>
        <v>132423</v>
      </c>
      <c r="EJ83">
        <f>IFERROR(+'simulations corn farm1'!EJ258*'simulations corn farm1'!EJ260*'simulations corn farm1'!EJ272*'simulations corn farm1'!$L$67,"")</f>
        <v>113016.00000000001</v>
      </c>
      <c r="EK83">
        <f>IFERROR(+'simulations corn farm1'!EK258*'simulations corn farm1'!EK260*'simulations corn farm1'!EK272*'simulations corn farm1'!$L$67,"")</f>
        <v>83916.000000000015</v>
      </c>
      <c r="EL83">
        <f>IFERROR(+'simulations corn farm1'!EL258*'simulations corn farm1'!EL260*'simulations corn farm1'!EL272*'simulations corn farm1'!$L$67,"")</f>
        <v>102242.40000000001</v>
      </c>
      <c r="EM83">
        <f>IFERROR(+'simulations corn farm1'!EM258*'simulations corn farm1'!EM260*'simulations corn farm1'!EM272*'simulations corn farm1'!$L$67,"")</f>
        <v>72198.399999999994</v>
      </c>
      <c r="EN83">
        <f>IFERROR(+'simulations corn farm1'!EN258*'simulations corn farm1'!EN260*'simulations corn farm1'!EN272*'simulations corn farm1'!$L$67,"")</f>
        <v>97612.800000000003</v>
      </c>
      <c r="EO83">
        <f>IFERROR(+'simulations corn farm1'!EO258*'simulations corn farm1'!EO260*'simulations corn farm1'!EO272*'simulations corn farm1'!$L$67,"")</f>
        <v>96121.400000000009</v>
      </c>
      <c r="EP83">
        <f>IFERROR(+'simulations corn farm1'!EP258*'simulations corn farm1'!EP260*'simulations corn farm1'!EP272*'simulations corn farm1'!$L$67,"")</f>
        <v>50459.799999999996</v>
      </c>
      <c r="EQ83">
        <f>IFERROR(+'simulations corn farm1'!EQ258*'simulations corn farm1'!EQ260*'simulations corn farm1'!EQ272*'simulations corn farm1'!$L$67,"")</f>
        <v>129235.20000000001</v>
      </c>
      <c r="ER83">
        <f>IFERROR(+'simulations corn farm1'!ER258*'simulations corn farm1'!ER260*'simulations corn farm1'!ER272*'simulations corn farm1'!$L$67,"")</f>
        <v>147033.60000000001</v>
      </c>
      <c r="ES83">
        <f>IFERROR(+'simulations corn farm1'!ES258*'simulations corn farm1'!ES260*'simulations corn farm1'!ES272*'simulations corn farm1'!$L$67,"")</f>
        <v>151622.00000000003</v>
      </c>
      <c r="ET83">
        <f>IFERROR(+'simulations corn farm1'!ET258*'simulations corn farm1'!ET260*'simulations corn farm1'!ET272*'simulations corn farm1'!$L$67,"")</f>
        <v>74170.2</v>
      </c>
      <c r="EU83">
        <f>IFERROR(+'simulations corn farm1'!EU258*'simulations corn farm1'!EU260*'simulations corn farm1'!EU272*'simulations corn farm1'!$L$67,"")</f>
        <v>113086.40000000001</v>
      </c>
      <c r="EV83">
        <f>IFERROR(+'simulations corn farm1'!EV258*'simulations corn farm1'!EV260*'simulations corn farm1'!EV272*'simulations corn farm1'!$L$67,"")</f>
        <v>66467.800000000017</v>
      </c>
      <c r="EW83">
        <f>IFERROR(+'simulations corn farm1'!EW258*'simulations corn farm1'!EW260*'simulations corn farm1'!EW272*'simulations corn farm1'!$L$67,"")</f>
        <v>140747.20000000001</v>
      </c>
      <c r="EX83">
        <f>IFERROR(+'simulations corn farm1'!EX258*'simulations corn farm1'!EX260*'simulations corn farm1'!EX272*'simulations corn farm1'!$L$67,"")</f>
        <v>72136.800000000003</v>
      </c>
      <c r="EY83">
        <f>IFERROR(+'simulations corn farm1'!EY258*'simulations corn farm1'!EY260*'simulations corn farm1'!EY272*'simulations corn farm1'!$L$67,"")</f>
        <v>123689.99999999999</v>
      </c>
      <c r="EZ83">
        <f>IFERROR(+'simulations corn farm1'!EZ258*'simulations corn farm1'!EZ260*'simulations corn farm1'!EZ272*'simulations corn farm1'!$L$67,"")</f>
        <v>121181.19999999998</v>
      </c>
      <c r="FA83">
        <f>IFERROR(+'simulations corn farm1'!FA258*'simulations corn farm1'!FA260*'simulations corn farm1'!FA272*'simulations corn farm1'!$L$67,"")</f>
        <v>95251.200000000012</v>
      </c>
      <c r="FB83">
        <f>IFERROR(+'simulations corn farm1'!FB258*'simulations corn farm1'!FB260*'simulations corn farm1'!FB272*'simulations corn farm1'!$L$67,"")</f>
        <v>138756.6</v>
      </c>
      <c r="FC83">
        <f>IFERROR(+'simulations corn farm1'!FC258*'simulations corn farm1'!FC260*'simulations corn farm1'!FC272*'simulations corn farm1'!$L$67,"")</f>
        <v>46114.2</v>
      </c>
      <c r="FD83">
        <f>IFERROR(+'simulations corn farm1'!FD258*'simulations corn farm1'!FD260*'simulations corn farm1'!FD272*'simulations corn farm1'!$L$67,"")</f>
        <v>103240.00000000001</v>
      </c>
      <c r="FE83">
        <f>IFERROR(+'simulations corn farm1'!FE258*'simulations corn farm1'!FE260*'simulations corn farm1'!FE272*'simulations corn farm1'!$L$67,"")</f>
        <v>90880</v>
      </c>
      <c r="FF83">
        <f>IFERROR(+'simulations corn farm1'!FF258*'simulations corn farm1'!FF260*'simulations corn farm1'!FF272*'simulations corn farm1'!$L$67,"")</f>
        <v>102752</v>
      </c>
      <c r="FG83">
        <f>IFERROR(+'simulations corn farm1'!FG258*'simulations corn farm1'!FG260*'simulations corn farm1'!FG272*'simulations corn farm1'!$L$67,"")</f>
        <v>85504</v>
      </c>
      <c r="FH83">
        <f>IFERROR(+'simulations corn farm1'!FH258*'simulations corn farm1'!FH260*'simulations corn farm1'!FH272*'simulations corn farm1'!$L$67,"")</f>
        <v>116928</v>
      </c>
      <c r="FI83">
        <f>IFERROR(+'simulations corn farm1'!FI258*'simulations corn farm1'!FI260*'simulations corn farm1'!FI272*'simulations corn farm1'!$L$67,"")</f>
        <v>154438.80000000002</v>
      </c>
      <c r="FJ83">
        <f>IFERROR(+'simulations corn farm1'!FJ258*'simulations corn farm1'!FJ260*'simulations corn farm1'!FJ272*'simulations corn farm1'!$L$67,"")</f>
        <v>132048</v>
      </c>
      <c r="FK83">
        <f>IFERROR(+'simulations corn farm1'!FK258*'simulations corn farm1'!FK260*'simulations corn farm1'!FK272*'simulations corn farm1'!$L$67,"")</f>
        <v>106068.59999999999</v>
      </c>
      <c r="FL83">
        <f>IFERROR(+'simulations corn farm1'!FL258*'simulations corn farm1'!FL260*'simulations corn farm1'!FL272*'simulations corn farm1'!$L$67,"")</f>
        <v>138084</v>
      </c>
      <c r="FM83">
        <f>IFERROR(+'simulations corn farm1'!FM258*'simulations corn farm1'!FM260*'simulations corn farm1'!FM272*'simulations corn farm1'!$L$67,"")</f>
        <v>104029.2</v>
      </c>
      <c r="FN83">
        <f>IFERROR(+'simulations corn farm1'!FN258*'simulations corn farm1'!FN260*'simulations corn farm1'!FN272*'simulations corn farm1'!$L$67,"")</f>
        <v>125110.99999999999</v>
      </c>
      <c r="FO83">
        <f>IFERROR(+'simulations corn farm1'!FO258*'simulations corn farm1'!FO260*'simulations corn farm1'!FO272*'simulations corn farm1'!$L$67,"")</f>
        <v>114911.99999999999</v>
      </c>
      <c r="FP83">
        <f>IFERROR(+'simulations corn farm1'!FP258*'simulations corn farm1'!FP260*'simulations corn farm1'!FP272*'simulations corn farm1'!$L$67,"")</f>
        <v>109929.60000000001</v>
      </c>
      <c r="FQ83">
        <f>IFERROR(+'simulations corn farm1'!FQ258*'simulations corn farm1'!FQ260*'simulations corn farm1'!FQ272*'simulations corn farm1'!$L$67,"")</f>
        <v>151417.4</v>
      </c>
      <c r="FR83">
        <f>IFERROR(+'simulations corn farm1'!FR258*'simulations corn farm1'!FR260*'simulations corn farm1'!FR272*'simulations corn farm1'!$L$67,"")</f>
        <v>142168.4</v>
      </c>
      <c r="FS83">
        <f>IFERROR(+'simulations corn farm1'!FS258*'simulations corn farm1'!FS260*'simulations corn farm1'!FS272*'simulations corn farm1'!$L$67,"")</f>
        <v>68401.8</v>
      </c>
      <c r="FT83">
        <f>IFERROR(+'simulations corn farm1'!FT258*'simulations corn farm1'!FT260*'simulations corn farm1'!FT272*'simulations corn farm1'!$L$67,"")</f>
        <v>98880</v>
      </c>
      <c r="FU83">
        <f>IFERROR(+'simulations corn farm1'!FU258*'simulations corn farm1'!FU260*'simulations corn farm1'!FU272*'simulations corn farm1'!$L$67,"")</f>
        <v>140011.19999999998</v>
      </c>
      <c r="FV83">
        <f>IFERROR(+'simulations corn farm1'!FV258*'simulations corn farm1'!FV260*'simulations corn farm1'!FV272*'simulations corn farm1'!$L$67,"")</f>
        <v>132600</v>
      </c>
      <c r="FW83">
        <f>IFERROR(+'simulations corn farm1'!FW258*'simulations corn farm1'!FW260*'simulations corn farm1'!FW272*'simulations corn farm1'!$L$67,"")</f>
        <v>95475</v>
      </c>
      <c r="FX83">
        <f>IFERROR(+'simulations corn farm1'!FX258*'simulations corn farm1'!FX260*'simulations corn farm1'!FX272*'simulations corn farm1'!$L$67,"")</f>
        <v>90716.599999999991</v>
      </c>
      <c r="FY83">
        <f>IFERROR(+'simulations corn farm1'!FY258*'simulations corn farm1'!FY260*'simulations corn farm1'!FY272*'simulations corn farm1'!$L$67,"")</f>
        <v>73402.000000000015</v>
      </c>
      <c r="FZ83">
        <f>IFERROR(+'simulations corn farm1'!FZ258*'simulations corn farm1'!FZ260*'simulations corn farm1'!FZ272*'simulations corn farm1'!$L$67,"")</f>
        <v>133946.40000000002</v>
      </c>
      <c r="GA83">
        <f>IFERROR(+'simulations corn farm1'!GA258*'simulations corn farm1'!GA260*'simulations corn farm1'!GA272*'simulations corn farm1'!$L$67,"")</f>
        <v>127958.40000000001</v>
      </c>
      <c r="GB83">
        <f>IFERROR(+'simulations corn farm1'!GB258*'simulations corn farm1'!GB260*'simulations corn farm1'!GB272*'simulations corn farm1'!$L$67,"")</f>
        <v>66915</v>
      </c>
      <c r="GC83">
        <f>IFERROR(+'simulations corn farm1'!GC258*'simulations corn farm1'!GC260*'simulations corn farm1'!GC272*'simulations corn farm1'!$L$67,"")</f>
        <v>114735.99999999999</v>
      </c>
      <c r="GD83">
        <f>IFERROR(+'simulations corn farm1'!GD258*'simulations corn farm1'!GD260*'simulations corn farm1'!GD272*'simulations corn farm1'!$L$67,"")</f>
        <v>93646.799999999988</v>
      </c>
      <c r="GE83">
        <f>IFERROR(+'simulations corn farm1'!GE258*'simulations corn farm1'!GE260*'simulations corn farm1'!GE272*'simulations corn farm1'!$L$67,"")</f>
        <v>123419.59999999999</v>
      </c>
      <c r="GF83">
        <f>IFERROR(+'simulations corn farm1'!GF258*'simulations corn farm1'!GF260*'simulations corn farm1'!GF272*'simulations corn farm1'!$L$67,"")</f>
        <v>142531.19999999998</v>
      </c>
      <c r="GG83">
        <f>IFERROR(+'simulations corn farm1'!GG258*'simulations corn farm1'!GG260*'simulations corn farm1'!GG272*'simulations corn farm1'!$L$67,"")</f>
        <v>171166.2</v>
      </c>
      <c r="GH83">
        <f>IFERROR(+'simulations corn farm1'!GH258*'simulations corn farm1'!GH260*'simulations corn farm1'!GH272*'simulations corn farm1'!$L$67,"")</f>
        <v>115791.19999999998</v>
      </c>
      <c r="GI83">
        <f>IFERROR(+'simulations corn farm1'!GI258*'simulations corn farm1'!GI260*'simulations corn farm1'!GI272*'simulations corn farm1'!$L$67,"")</f>
        <v>116594.4</v>
      </c>
      <c r="GJ83">
        <f>IFERROR(+'simulations corn farm1'!GJ258*'simulations corn farm1'!GJ260*'simulations corn farm1'!GJ272*'simulations corn farm1'!$L$67,"")</f>
        <v>132678</v>
      </c>
      <c r="GK83">
        <f>IFERROR(+'simulations corn farm1'!GK258*'simulations corn farm1'!GK260*'simulations corn farm1'!GK272*'simulations corn farm1'!$L$67,"")</f>
        <v>90839.4</v>
      </c>
      <c r="GL83">
        <f>IFERROR(+'simulations corn farm1'!GL258*'simulations corn farm1'!GL260*'simulations corn farm1'!GL272*'simulations corn farm1'!$L$67,"")</f>
        <v>80564.399999999994</v>
      </c>
      <c r="GM83">
        <f>IFERROR(+'simulations corn farm1'!GM258*'simulations corn farm1'!GM260*'simulations corn farm1'!GM272*'simulations corn farm1'!$L$67,"")</f>
        <v>132446.6</v>
      </c>
      <c r="GN83">
        <f>IFERROR(+'simulations corn farm1'!GN258*'simulations corn farm1'!GN260*'simulations corn farm1'!GN272*'simulations corn farm1'!$L$67,"")</f>
        <v>166636.79999999999</v>
      </c>
      <c r="GO83">
        <f>IFERROR(+'simulations corn farm1'!GO258*'simulations corn farm1'!GO260*'simulations corn farm1'!GO272*'simulations corn farm1'!$L$67,"")</f>
        <v>62796.80000000001</v>
      </c>
      <c r="GP83">
        <f>IFERROR(+'simulations corn farm1'!GP258*'simulations corn farm1'!GP260*'simulations corn farm1'!GP272*'simulations corn farm1'!$L$67,"")</f>
        <v>93911.999999999985</v>
      </c>
      <c r="GQ83">
        <f>IFERROR(+'simulations corn farm1'!GQ258*'simulations corn farm1'!GQ260*'simulations corn farm1'!GQ272*'simulations corn farm1'!$L$67,"")</f>
        <v>138684</v>
      </c>
      <c r="GR83">
        <f>IFERROR(+'simulations corn farm1'!GR258*'simulations corn farm1'!GR260*'simulations corn farm1'!GR272*'simulations corn farm1'!$L$67,"")</f>
        <v>79176.399999999994</v>
      </c>
      <c r="GS83">
        <f>IFERROR(+'simulations corn farm1'!GS258*'simulations corn farm1'!GS260*'simulations corn farm1'!GS272*'simulations corn farm1'!$L$67,"")</f>
        <v>105069.2</v>
      </c>
      <c r="GT83">
        <f>IFERROR(+'simulations corn farm1'!GT258*'simulations corn farm1'!GT260*'simulations corn farm1'!GT272*'simulations corn farm1'!$L$67,"")</f>
        <v>98192</v>
      </c>
      <c r="GU83">
        <f>IFERROR(+'simulations corn farm1'!GU258*'simulations corn farm1'!GU260*'simulations corn farm1'!GU272*'simulations corn farm1'!$L$67,"")</f>
        <v>124512.79999999999</v>
      </c>
      <c r="GV83">
        <f>IFERROR(+'simulations corn farm1'!GV258*'simulations corn farm1'!GV260*'simulations corn farm1'!GV272*'simulations corn farm1'!$L$67,"")</f>
        <v>103974</v>
      </c>
      <c r="GW83">
        <f>IFERROR(+'simulations corn farm1'!GW258*'simulations corn farm1'!GW260*'simulations corn farm1'!GW272*'simulations corn farm1'!$L$67,"")</f>
        <v>116542.39999999998</v>
      </c>
      <c r="GX83">
        <f>IFERROR(+'simulations corn farm1'!GX258*'simulations corn farm1'!GX260*'simulations corn farm1'!GX272*'simulations corn farm1'!$L$67,"")</f>
        <v>108767.99999999999</v>
      </c>
      <c r="GY83">
        <f>IFERROR(+'simulations corn farm1'!GY258*'simulations corn farm1'!GY260*'simulations corn farm1'!GY272*'simulations corn farm1'!$L$67,"")</f>
        <v>104089.20000000001</v>
      </c>
      <c r="GZ83">
        <f>IFERROR(+'simulations corn farm1'!GZ258*'simulations corn farm1'!GZ260*'simulations corn farm1'!GZ272*'simulations corn farm1'!$L$67,"")</f>
        <v>129522.6</v>
      </c>
      <c r="HA83">
        <f>IFERROR(+'simulations corn farm1'!HA258*'simulations corn farm1'!HA260*'simulations corn farm1'!HA272*'simulations corn farm1'!$L$67,"")</f>
        <v>87416</v>
      </c>
      <c r="HB83">
        <f>IFERROR(+'simulations corn farm1'!HB258*'simulations corn farm1'!HB260*'simulations corn farm1'!HB272*'simulations corn farm1'!$L$67,"")</f>
        <v>137894.40000000002</v>
      </c>
      <c r="HC83">
        <f>IFERROR(+'simulations corn farm1'!HC258*'simulations corn farm1'!HC260*'simulations corn farm1'!HC272*'simulations corn farm1'!$L$67,"")</f>
        <v>163225.80000000002</v>
      </c>
      <c r="HD83">
        <f>IFERROR(+'simulations corn farm1'!HD258*'simulations corn farm1'!HD260*'simulations corn farm1'!HD272*'simulations corn farm1'!$L$67,"")</f>
        <v>94323.6</v>
      </c>
      <c r="HE83">
        <f>IFERROR(+'simulations corn farm1'!HE258*'simulations corn farm1'!HE260*'simulations corn farm1'!HE272*'simulations corn farm1'!$L$67,"")</f>
        <v>70350</v>
      </c>
      <c r="HF83">
        <f>IFERROR(+'simulations corn farm1'!HF258*'simulations corn farm1'!HF260*'simulations corn farm1'!HF272*'simulations corn farm1'!$L$67,"")</f>
        <v>119718</v>
      </c>
      <c r="HG83">
        <f>IFERROR(+'simulations corn farm1'!HG258*'simulations corn farm1'!HG260*'simulations corn farm1'!HG272*'simulations corn farm1'!$L$67,"")</f>
        <v>117117</v>
      </c>
      <c r="HH83">
        <f>IFERROR(+'simulations corn farm1'!HH258*'simulations corn farm1'!HH260*'simulations corn farm1'!HH272*'simulations corn farm1'!$L$67,"")</f>
        <v>100867.2</v>
      </c>
      <c r="HI83">
        <f>IFERROR(+'simulations corn farm1'!HI258*'simulations corn farm1'!HI260*'simulations corn farm1'!HI272*'simulations corn farm1'!$L$67,"")</f>
        <v>107310.39999999998</v>
      </c>
      <c r="HJ83">
        <f>IFERROR(+'simulations corn farm1'!HJ258*'simulations corn farm1'!HJ260*'simulations corn farm1'!HJ272*'simulations corn farm1'!$L$67,"")</f>
        <v>123672.6</v>
      </c>
      <c r="HK83">
        <f>IFERROR(+'simulations corn farm1'!HK258*'simulations corn farm1'!HK260*'simulations corn farm1'!HK272*'simulations corn farm1'!$L$67,"")</f>
        <v>60137.799999999996</v>
      </c>
      <c r="HL83">
        <f>IFERROR(+'simulations corn farm1'!HL258*'simulations corn farm1'!HL260*'simulations corn farm1'!HL272*'simulations corn farm1'!$L$67,"")</f>
        <v>108720</v>
      </c>
      <c r="HM83">
        <f>IFERROR(+'simulations corn farm1'!HM258*'simulations corn farm1'!HM260*'simulations corn farm1'!HM272*'simulations corn farm1'!$L$67,"")</f>
        <v>101068.8</v>
      </c>
      <c r="HN83">
        <f>IFERROR(+'simulations corn farm1'!HN258*'simulations corn farm1'!HN260*'simulations corn farm1'!HN272*'simulations corn farm1'!$L$67,"")</f>
        <v>109005.40000000001</v>
      </c>
      <c r="HO83">
        <f>IFERROR(+'simulations corn farm1'!HO258*'simulations corn farm1'!HO260*'simulations corn farm1'!HO272*'simulations corn farm1'!$L$67,"")</f>
        <v>106525.40000000001</v>
      </c>
      <c r="HP83">
        <f>IFERROR(+'simulations corn farm1'!HP258*'simulations corn farm1'!HP260*'simulations corn farm1'!HP272*'simulations corn farm1'!$L$67,"")</f>
        <v>115984.79999999999</v>
      </c>
      <c r="HQ83">
        <f>IFERROR(+'simulations corn farm1'!HQ258*'simulations corn farm1'!HQ260*'simulations corn farm1'!HQ272*'simulations corn farm1'!$L$67,"")</f>
        <v>110564.99999999999</v>
      </c>
      <c r="HR83">
        <f>IFERROR(+'simulations corn farm1'!HR258*'simulations corn farm1'!HR260*'simulations corn farm1'!HR272*'simulations corn farm1'!$L$67,"")</f>
        <v>97929.599999999991</v>
      </c>
      <c r="HS83">
        <f>IFERROR(+'simulations corn farm1'!HS258*'simulations corn farm1'!HS260*'simulations corn farm1'!HS272*'simulations corn farm1'!$L$67,"")</f>
        <v>108662.99999999999</v>
      </c>
      <c r="HT83">
        <f>IFERROR(+'simulations corn farm1'!HT258*'simulations corn farm1'!HT260*'simulations corn farm1'!HT272*'simulations corn farm1'!$L$67,"")</f>
        <v>163451.19999999998</v>
      </c>
      <c r="HU83">
        <f>IFERROR(+'simulations corn farm1'!HU258*'simulations corn farm1'!HU260*'simulations corn farm1'!HU272*'simulations corn farm1'!$L$67,"")</f>
        <v>78138</v>
      </c>
      <c r="HV83">
        <f>IFERROR(+'simulations corn farm1'!HV258*'simulations corn farm1'!HV260*'simulations corn farm1'!HV272*'simulations corn farm1'!$L$67,"")</f>
        <v>105190.00000000001</v>
      </c>
      <c r="HW83">
        <f>IFERROR(+'simulations corn farm1'!HW258*'simulations corn farm1'!HW260*'simulations corn farm1'!HW272*'simulations corn farm1'!$L$67,"")</f>
        <v>94559.39999999998</v>
      </c>
      <c r="HX83">
        <f>IFERROR(+'simulations corn farm1'!HX258*'simulations corn farm1'!HX260*'simulations corn farm1'!HX272*'simulations corn farm1'!$L$67,"")</f>
        <v>134671.99999999997</v>
      </c>
      <c r="HY83">
        <f>IFERROR(+'simulations corn farm1'!HY258*'simulations corn farm1'!HY260*'simulations corn farm1'!HY272*'simulations corn farm1'!$L$67,"")</f>
        <v>104346.8</v>
      </c>
      <c r="HZ83">
        <f>IFERROR(+'simulations corn farm1'!HZ258*'simulations corn farm1'!HZ260*'simulations corn farm1'!HZ272*'simulations corn farm1'!$L$67,"")</f>
        <v>131168.80000000002</v>
      </c>
      <c r="IA83">
        <f>IFERROR(+'simulations corn farm1'!IA258*'simulations corn farm1'!IA260*'simulations corn farm1'!IA272*'simulations corn farm1'!$L$67,"")</f>
        <v>102531.6</v>
      </c>
      <c r="IB83">
        <f>IFERROR(+'simulations corn farm1'!IB258*'simulations corn farm1'!IB260*'simulations corn farm1'!IB272*'simulations corn farm1'!$L$67,"")</f>
        <v>93291.199999999997</v>
      </c>
      <c r="IC83">
        <f>IFERROR(+'simulations corn farm1'!IC258*'simulations corn farm1'!IC260*'simulations corn farm1'!IC272*'simulations corn farm1'!$L$67,"")</f>
        <v>100170</v>
      </c>
      <c r="ID83">
        <f>IFERROR(+'simulations corn farm1'!ID258*'simulations corn farm1'!ID260*'simulations corn farm1'!ID272*'simulations corn farm1'!$L$67,"")</f>
        <v>135043.20000000001</v>
      </c>
      <c r="IE83">
        <f>IFERROR(+'simulations corn farm1'!IE258*'simulations corn farm1'!IE260*'simulations corn farm1'!IE272*'simulations corn farm1'!$L$67,"")</f>
        <v>100194.59999999999</v>
      </c>
      <c r="IF83">
        <f>IFERROR(+'simulations corn farm1'!IF258*'simulations corn farm1'!IF260*'simulations corn farm1'!IF272*'simulations corn farm1'!$L$67,"")</f>
        <v>135366.39999999999</v>
      </c>
      <c r="IG83">
        <f>IFERROR(+'simulations corn farm1'!IG258*'simulations corn farm1'!IG260*'simulations corn farm1'!IG272*'simulations corn farm1'!$L$67,"")</f>
        <v>105868</v>
      </c>
      <c r="IH83">
        <f>IFERROR(+'simulations corn farm1'!IH258*'simulations corn farm1'!IH260*'simulations corn farm1'!IH272*'simulations corn farm1'!$L$67,"")</f>
        <v>144255</v>
      </c>
      <c r="II83">
        <f>IFERROR(+'simulations corn farm1'!II258*'simulations corn farm1'!II260*'simulations corn farm1'!II272*'simulations corn farm1'!$L$67,"")</f>
        <v>66489.2</v>
      </c>
      <c r="IJ83">
        <f>IFERROR(+'simulations corn farm1'!IJ258*'simulations corn farm1'!IJ260*'simulations corn farm1'!IJ272*'simulations corn farm1'!$L$67,"")</f>
        <v>60343.600000000006</v>
      </c>
      <c r="IK83">
        <f>IFERROR(+'simulations corn farm1'!IK258*'simulations corn farm1'!IK260*'simulations corn farm1'!IK272*'simulations corn farm1'!$L$67,"")</f>
        <v>90851.200000000012</v>
      </c>
      <c r="IL83">
        <f>IFERROR(+'simulations corn farm1'!IL258*'simulations corn farm1'!IL260*'simulations corn farm1'!IL272*'simulations corn farm1'!$L$67,"")</f>
        <v>97481.400000000009</v>
      </c>
      <c r="IM83">
        <f>IFERROR(+'simulations corn farm1'!IM258*'simulations corn farm1'!IM260*'simulations corn farm1'!IM272*'simulations corn farm1'!$L$67,"")</f>
        <v>137740</v>
      </c>
      <c r="IN83">
        <f>IFERROR(+'simulations corn farm1'!IN258*'simulations corn farm1'!IN260*'simulations corn farm1'!IN272*'simulations corn farm1'!$L$67,"")</f>
        <v>75411.000000000015</v>
      </c>
      <c r="IO83">
        <f>IFERROR(+'simulations corn farm1'!IO258*'simulations corn farm1'!IO260*'simulations corn farm1'!IO272*'simulations corn farm1'!$L$67,"")</f>
        <v>153836.79999999999</v>
      </c>
      <c r="IP83">
        <f>IFERROR(+'simulations corn farm1'!IP258*'simulations corn farm1'!IP260*'simulations corn farm1'!IP272*'simulations corn farm1'!$L$67,"")</f>
        <v>131652.80000000002</v>
      </c>
      <c r="IQ83">
        <f>IFERROR(+'simulations corn farm1'!IQ258*'simulations corn farm1'!IQ260*'simulations corn farm1'!IQ272*'simulations corn farm1'!$L$67,"")</f>
        <v>151470</v>
      </c>
      <c r="IR83">
        <f>IFERROR(+'simulations corn farm1'!IR258*'simulations corn farm1'!IR260*'simulations corn farm1'!IR272*'simulations corn farm1'!$L$67,"")</f>
        <v>103740.00000000001</v>
      </c>
      <c r="IS83">
        <f>IFERROR(+'simulations corn farm1'!IS258*'simulations corn farm1'!IS260*'simulations corn farm1'!IS272*'simulations corn farm1'!$L$67,"")</f>
        <v>125456.19999999998</v>
      </c>
      <c r="IT83">
        <f>IFERROR(+'simulations corn farm1'!IT258*'simulations corn farm1'!IT260*'simulations corn farm1'!IT272*'simulations corn farm1'!$L$67,"")</f>
        <v>93160.200000000012</v>
      </c>
      <c r="IU83">
        <f>IFERROR(+'simulations corn farm1'!IU258*'simulations corn farm1'!IU260*'simulations corn farm1'!IU272*'simulations corn farm1'!$L$67,"")</f>
        <v>151071.20000000001</v>
      </c>
      <c r="IV83">
        <f>IFERROR(+'simulations corn farm1'!IV258*'simulations corn farm1'!IV260*'simulations corn farm1'!IV272*'simulations corn farm1'!$L$67,"")</f>
        <v>155476.00000000003</v>
      </c>
      <c r="IW83">
        <f>IFERROR(+'simulations corn farm1'!IW258*'simulations corn farm1'!IW260*'simulations corn farm1'!IW272*'simulations corn farm1'!$L$67,"")</f>
        <v>145782.00000000003</v>
      </c>
      <c r="IX83">
        <f>IFERROR(+'simulations corn farm1'!IX258*'simulations corn farm1'!IX260*'simulations corn farm1'!IX272*'simulations corn farm1'!$L$67,"")</f>
        <v>95995</v>
      </c>
      <c r="IY83">
        <f>IFERROR(+'simulations corn farm1'!IY258*'simulations corn farm1'!IY260*'simulations corn farm1'!IY272*'simulations corn farm1'!$L$67,"")</f>
        <v>142861.20000000001</v>
      </c>
      <c r="IZ83">
        <f>IFERROR(+'simulations corn farm1'!IZ258*'simulations corn farm1'!IZ260*'simulations corn farm1'!IZ272*'simulations corn farm1'!$L$67,"")</f>
        <v>98089.4</v>
      </c>
      <c r="JA83">
        <f>IFERROR(+'simulations corn farm1'!JA258*'simulations corn farm1'!JA260*'simulations corn farm1'!JA272*'simulations corn farm1'!$L$67,"")</f>
        <v>100800</v>
      </c>
      <c r="JB83">
        <f>IFERROR(+'simulations corn farm1'!JB258*'simulations corn farm1'!JB260*'simulations corn farm1'!JB272*'simulations corn farm1'!$L$67,"")</f>
        <v>136857.60000000001</v>
      </c>
      <c r="JC83">
        <f>IFERROR(+'simulations corn farm1'!JC258*'simulations corn farm1'!JC260*'simulations corn farm1'!JC272*'simulations corn farm1'!$L$67,"")</f>
        <v>42239.199999999997</v>
      </c>
      <c r="JD83">
        <f>IFERROR(+'simulations corn farm1'!JD258*'simulations corn farm1'!JD260*'simulations corn farm1'!JD272*'simulations corn farm1'!$L$67,"")</f>
        <v>108903.6</v>
      </c>
      <c r="JE83">
        <f>IFERROR(+'simulations corn farm1'!JE258*'simulations corn farm1'!JE260*'simulations corn farm1'!JE272*'simulations corn farm1'!$L$67,"")</f>
        <v>95323.599999999991</v>
      </c>
      <c r="JF83">
        <f>IFERROR(+'simulations corn farm1'!JF258*'simulations corn farm1'!JF260*'simulations corn farm1'!JF272*'simulations corn farm1'!$L$67,"")</f>
        <v>123520.8</v>
      </c>
      <c r="JG83">
        <f>IFERROR(+'simulations corn farm1'!JG258*'simulations corn farm1'!JG260*'simulations corn farm1'!JG272*'simulations corn farm1'!$L$67,"")</f>
        <v>72007.199999999997</v>
      </c>
      <c r="JH83">
        <f>IFERROR(+'simulations corn farm1'!JH258*'simulations corn farm1'!JH260*'simulations corn farm1'!JH272*'simulations corn farm1'!$L$67,"")</f>
        <v>140232.4</v>
      </c>
      <c r="JI83">
        <f>IFERROR(+'simulations corn farm1'!JI258*'simulations corn farm1'!JI260*'simulations corn farm1'!JI272*'simulations corn farm1'!$L$67,"")</f>
        <v>98698.599999999991</v>
      </c>
      <c r="JJ83">
        <f>IFERROR(+'simulations corn farm1'!JJ258*'simulations corn farm1'!JJ260*'simulations corn farm1'!JJ272*'simulations corn farm1'!$L$67,"")</f>
        <v>77200.2</v>
      </c>
      <c r="JK83">
        <f>IFERROR(+'simulations corn farm1'!JK258*'simulations corn farm1'!JK260*'simulations corn farm1'!JK272*'simulations corn farm1'!$L$67,"")</f>
        <v>60076.800000000003</v>
      </c>
      <c r="JL83">
        <f>IFERROR(+'simulations corn farm1'!JL258*'simulations corn farm1'!JL260*'simulations corn farm1'!JL272*'simulations corn farm1'!$L$67,"")</f>
        <v>142038</v>
      </c>
      <c r="JM83">
        <f>IFERROR(+'simulations corn farm1'!JM258*'simulations corn farm1'!JM260*'simulations corn farm1'!JM272*'simulations corn farm1'!$L$67,"")</f>
        <v>76874</v>
      </c>
      <c r="JN83">
        <f>IFERROR(+'simulations corn farm1'!JN258*'simulations corn farm1'!JN260*'simulations corn farm1'!JN272*'simulations corn farm1'!$L$67,"")</f>
        <v>94550.400000000009</v>
      </c>
      <c r="JO83">
        <f>IFERROR(+'simulations corn farm1'!JO258*'simulations corn farm1'!JO260*'simulations corn farm1'!JO272*'simulations corn farm1'!$L$67,"")</f>
        <v>79862.399999999994</v>
      </c>
      <c r="JP83">
        <f>IFERROR(+'simulations corn farm1'!JP258*'simulations corn farm1'!JP260*'simulations corn farm1'!JP272*'simulations corn farm1'!$L$67,"")</f>
        <v>110704</v>
      </c>
      <c r="JQ83">
        <f>IFERROR(+'simulations corn farm1'!JQ258*'simulations corn farm1'!JQ260*'simulations corn farm1'!JQ272*'simulations corn farm1'!$L$67,"")</f>
        <v>103173.8</v>
      </c>
      <c r="JR83">
        <f>IFERROR(+'simulations corn farm1'!JR258*'simulations corn farm1'!JR260*'simulations corn farm1'!JR272*'simulations corn farm1'!$L$67,"")</f>
        <v>99068.800000000017</v>
      </c>
      <c r="JS83">
        <f>IFERROR(+'simulations corn farm1'!JS258*'simulations corn farm1'!JS260*'simulations corn farm1'!JS272*'simulations corn farm1'!$L$67,"")</f>
        <v>65423.200000000012</v>
      </c>
      <c r="JT83">
        <f>IFERROR(+'simulations corn farm1'!JT258*'simulations corn farm1'!JT260*'simulations corn farm1'!JT272*'simulations corn farm1'!$L$67,"")</f>
        <v>92770.8</v>
      </c>
      <c r="JU83">
        <f>IFERROR(+'simulations corn farm1'!JU258*'simulations corn farm1'!JU260*'simulations corn farm1'!JU272*'simulations corn farm1'!$L$67,"")</f>
        <v>81970.2</v>
      </c>
      <c r="JV83">
        <f>IFERROR(+'simulations corn farm1'!JV258*'simulations corn farm1'!JV260*'simulations corn farm1'!JV272*'simulations corn farm1'!$L$67,"")</f>
        <v>116865.59999999999</v>
      </c>
      <c r="JW83">
        <f>IFERROR(+'simulations corn farm1'!JW258*'simulations corn farm1'!JW260*'simulations corn farm1'!JW272*'simulations corn farm1'!$L$67,"")</f>
        <v>101152.8</v>
      </c>
      <c r="JX83">
        <f>IFERROR(+'simulations corn farm1'!JX258*'simulations corn farm1'!JX260*'simulations corn farm1'!JX272*'simulations corn farm1'!$L$67,"")</f>
        <v>159750.39999999999</v>
      </c>
      <c r="JY83">
        <f>IFERROR(+'simulations corn farm1'!JY258*'simulations corn farm1'!JY260*'simulations corn farm1'!JY272*'simulations corn farm1'!$L$67,"")</f>
        <v>84428.800000000003</v>
      </c>
      <c r="JZ83">
        <f>IFERROR(+'simulations corn farm1'!JZ258*'simulations corn farm1'!JZ260*'simulations corn farm1'!JZ272*'simulations corn farm1'!$L$67,"")</f>
        <v>62809.2</v>
      </c>
      <c r="KA83">
        <f>IFERROR(+'simulations corn farm1'!KA258*'simulations corn farm1'!KA260*'simulations corn farm1'!KA272*'simulations corn farm1'!$L$67,"")</f>
        <v>100115.59999999999</v>
      </c>
      <c r="KB83">
        <f>IFERROR(+'simulations corn farm1'!KB258*'simulations corn farm1'!KB260*'simulations corn farm1'!KB272*'simulations corn farm1'!$L$67,"")</f>
        <v>124004.8</v>
      </c>
      <c r="KC83">
        <f>IFERROR(+'simulations corn farm1'!KC258*'simulations corn farm1'!KC260*'simulations corn farm1'!KC272*'simulations corn farm1'!$L$67,"")</f>
        <v>58138</v>
      </c>
      <c r="KD83">
        <f>IFERROR(+'simulations corn farm1'!KD258*'simulations corn farm1'!KD260*'simulations corn farm1'!KD272*'simulations corn farm1'!$L$67,"")</f>
        <v>89580.599999999991</v>
      </c>
      <c r="KE83">
        <f>IFERROR(+'simulations corn farm1'!KE258*'simulations corn farm1'!KE260*'simulations corn farm1'!KE272*'simulations corn farm1'!$L$67,"")</f>
        <v>105096.2</v>
      </c>
      <c r="KF83">
        <f>IFERROR(+'simulations corn farm1'!KF258*'simulations corn farm1'!KF260*'simulations corn farm1'!KF272*'simulations corn farm1'!$L$67,"")</f>
        <v>129598.40000000001</v>
      </c>
      <c r="KG83">
        <f>IFERROR(+'simulations corn farm1'!KG258*'simulations corn farm1'!KG260*'simulations corn farm1'!KG272*'simulations corn farm1'!$L$67,"")</f>
        <v>67480</v>
      </c>
      <c r="KH83">
        <f>IFERROR(+'simulations corn farm1'!KH258*'simulations corn farm1'!KH260*'simulations corn farm1'!KH272*'simulations corn farm1'!$L$67,"")</f>
        <v>109158.40000000001</v>
      </c>
      <c r="KI83">
        <f>IFERROR(+'simulations corn farm1'!KI258*'simulations corn farm1'!KI260*'simulations corn farm1'!KI272*'simulations corn farm1'!$L$67,"")</f>
        <v>116396.99999999999</v>
      </c>
      <c r="KJ83">
        <f>IFERROR(+'simulations corn farm1'!KJ258*'simulations corn farm1'!KJ260*'simulations corn farm1'!KJ272*'simulations corn farm1'!$L$67,"")</f>
        <v>105177.60000000001</v>
      </c>
      <c r="KK83">
        <f>IFERROR(+'simulations corn farm1'!KK258*'simulations corn farm1'!KK260*'simulations corn farm1'!KK272*'simulations corn farm1'!$L$67,"")</f>
        <v>138705.60000000001</v>
      </c>
      <c r="KL83">
        <f>IFERROR(+'simulations corn farm1'!KL258*'simulations corn farm1'!KL260*'simulations corn farm1'!KL272*'simulations corn farm1'!$L$67,"")</f>
        <v>92773.199999999983</v>
      </c>
      <c r="KM83">
        <f>IFERROR(+'simulations corn farm1'!KM258*'simulations corn farm1'!KM260*'simulations corn farm1'!KM272*'simulations corn farm1'!$L$67,"")</f>
        <v>84612.599999999991</v>
      </c>
      <c r="KN83">
        <f>IFERROR(+'simulations corn farm1'!KN258*'simulations corn farm1'!KN260*'simulations corn farm1'!KN272*'simulations corn farm1'!$L$67,"")</f>
        <v>98348.799999999988</v>
      </c>
      <c r="KO83">
        <f>IFERROR(+'simulations corn farm1'!KO258*'simulations corn farm1'!KO260*'simulations corn farm1'!KO272*'simulations corn farm1'!$L$67,"")</f>
        <v>75435</v>
      </c>
      <c r="KP83">
        <f>IFERROR(+'simulations corn farm1'!KP258*'simulations corn farm1'!KP260*'simulations corn farm1'!KP272*'simulations corn farm1'!$L$67,"")</f>
        <v>82227.200000000012</v>
      </c>
      <c r="KQ83">
        <f>IFERROR(+'simulations corn farm1'!KQ258*'simulations corn farm1'!KQ260*'simulations corn farm1'!KQ272*'simulations corn farm1'!$L$67,"")</f>
        <v>130710.79999999999</v>
      </c>
      <c r="KR83">
        <f>IFERROR(+'simulations corn farm1'!KR258*'simulations corn farm1'!KR260*'simulations corn farm1'!KR272*'simulations corn farm1'!$L$67,"")</f>
        <v>153676.79999999999</v>
      </c>
      <c r="KS83">
        <f>IFERROR(+'simulations corn farm1'!KS258*'simulations corn farm1'!KS260*'simulations corn farm1'!KS272*'simulations corn farm1'!$L$67,"")</f>
        <v>115080</v>
      </c>
      <c r="KT83">
        <f>IFERROR(+'simulations corn farm1'!KT258*'simulations corn farm1'!KT260*'simulations corn farm1'!KT272*'simulations corn farm1'!$L$67,"")</f>
        <v>114755</v>
      </c>
      <c r="KU83">
        <f>IFERROR(+'simulations corn farm1'!KU258*'simulations corn farm1'!KU260*'simulations corn farm1'!KU272*'simulations corn farm1'!$L$67,"")</f>
        <v>125452.59999999998</v>
      </c>
      <c r="KV83">
        <f>IFERROR(+'simulations corn farm1'!KV258*'simulations corn farm1'!KV260*'simulations corn farm1'!KV272*'simulations corn farm1'!$L$67,"")</f>
        <v>87024</v>
      </c>
      <c r="KW83">
        <f>IFERROR(+'simulations corn farm1'!KW258*'simulations corn farm1'!KW260*'simulations corn farm1'!KW272*'simulations corn farm1'!$L$67,"")</f>
        <v>138666</v>
      </c>
      <c r="KX83">
        <f>IFERROR(+'simulations corn farm1'!KX258*'simulations corn farm1'!KX260*'simulations corn farm1'!KX272*'simulations corn farm1'!$L$67,"")</f>
        <v>146604.59999999998</v>
      </c>
      <c r="KY83">
        <f>IFERROR(+'simulations corn farm1'!KY258*'simulations corn farm1'!KY260*'simulations corn farm1'!KY272*'simulations corn farm1'!$L$67,"")</f>
        <v>159471</v>
      </c>
      <c r="KZ83">
        <f>IFERROR(+'simulations corn farm1'!KZ258*'simulations corn farm1'!KZ260*'simulations corn farm1'!KZ272*'simulations corn farm1'!$L$67,"")</f>
        <v>60442.799999999988</v>
      </c>
      <c r="LA83">
        <f>IFERROR(+'simulations corn farm1'!LA258*'simulations corn farm1'!LA260*'simulations corn farm1'!LA272*'simulations corn farm1'!$L$67,"")</f>
        <v>125355.59999999998</v>
      </c>
      <c r="LB83">
        <f>IFERROR(+'simulations corn farm1'!LB258*'simulations corn farm1'!LB260*'simulations corn farm1'!LB272*'simulations corn farm1'!$L$67,"")</f>
        <v>56259.6</v>
      </c>
      <c r="LC83">
        <f>IFERROR(+'simulations corn farm1'!LC258*'simulations corn farm1'!LC260*'simulations corn farm1'!LC272*'simulations corn farm1'!$L$67,"")</f>
        <v>116878.2</v>
      </c>
      <c r="LD83">
        <f>IFERROR(+'simulations corn farm1'!LD258*'simulations corn farm1'!LD260*'simulations corn farm1'!LD272*'simulations corn farm1'!$L$67,"")</f>
        <v>71383</v>
      </c>
      <c r="LE83">
        <f>IFERROR(+'simulations corn farm1'!LE258*'simulations corn farm1'!LE260*'simulations corn farm1'!LE272*'simulations corn farm1'!$L$67,"")</f>
        <v>78650</v>
      </c>
      <c r="LF83">
        <f>IFERROR(+'simulations corn farm1'!LF258*'simulations corn farm1'!LF260*'simulations corn farm1'!LF272*'simulations corn farm1'!$L$67,"")</f>
        <v>136770.19999999998</v>
      </c>
      <c r="LG83">
        <f>IFERROR(+'simulations corn farm1'!LG258*'simulations corn farm1'!LG260*'simulations corn farm1'!LG272*'simulations corn farm1'!$L$67,"")</f>
        <v>86430</v>
      </c>
      <c r="LH83">
        <f>IFERROR(+'simulations corn farm1'!LH258*'simulations corn farm1'!LH260*'simulations corn farm1'!LH272*'simulations corn farm1'!$L$67,"")</f>
        <v>131507.6</v>
      </c>
      <c r="LI83">
        <f>IFERROR(+'simulations corn farm1'!LI258*'simulations corn farm1'!LI260*'simulations corn farm1'!LI272*'simulations corn farm1'!$L$67,"")</f>
        <v>62933.599999999991</v>
      </c>
      <c r="LJ83">
        <f>IFERROR(+'simulations corn farm1'!LJ258*'simulations corn farm1'!LJ260*'simulations corn farm1'!LJ272*'simulations corn farm1'!$L$67,"")</f>
        <v>103722</v>
      </c>
      <c r="LK83">
        <f>IFERROR(+'simulations corn farm1'!LK258*'simulations corn farm1'!LK260*'simulations corn farm1'!LK272*'simulations corn farm1'!$L$67,"")</f>
        <v>117903.8</v>
      </c>
      <c r="LL83">
        <f>IFERROR(+'simulations corn farm1'!LL258*'simulations corn farm1'!LL260*'simulations corn farm1'!LL272*'simulations corn farm1'!$L$67,"")</f>
        <v>95565.2</v>
      </c>
      <c r="LM83">
        <f>IFERROR(+'simulations corn farm1'!LM258*'simulations corn farm1'!LM260*'simulations corn farm1'!LM272*'simulations corn farm1'!$L$67,"")</f>
        <v>103950</v>
      </c>
      <c r="LN83">
        <f>IFERROR(+'simulations corn farm1'!LN258*'simulations corn farm1'!LN260*'simulations corn farm1'!LN272*'simulations corn farm1'!$L$67,"")</f>
        <v>83002.400000000009</v>
      </c>
      <c r="LO83">
        <f>IFERROR(+'simulations corn farm1'!LO258*'simulations corn farm1'!LO260*'simulations corn farm1'!LO272*'simulations corn farm1'!$L$67,"")</f>
        <v>120740.79999999999</v>
      </c>
      <c r="LP83">
        <f>IFERROR(+'simulations corn farm1'!LP258*'simulations corn farm1'!LP260*'simulations corn farm1'!LP272*'simulations corn farm1'!$L$67,"")</f>
        <v>93061.8</v>
      </c>
      <c r="LQ83">
        <f>IFERROR(+'simulations corn farm1'!LQ258*'simulations corn farm1'!LQ260*'simulations corn farm1'!LQ272*'simulations corn farm1'!$L$67,"")</f>
        <v>82407.200000000012</v>
      </c>
      <c r="LR83">
        <f>IFERROR(+'simulations corn farm1'!LR258*'simulations corn farm1'!LR260*'simulations corn farm1'!LR272*'simulations corn farm1'!$L$67,"")</f>
        <v>108736.19999999998</v>
      </c>
      <c r="LS83">
        <f>IFERROR(+'simulations corn farm1'!LS258*'simulations corn farm1'!LS260*'simulations corn farm1'!LS272*'simulations corn farm1'!$L$67,"")</f>
        <v>97171.199999999983</v>
      </c>
      <c r="LT83">
        <f>IFERROR(+'simulations corn farm1'!LT258*'simulations corn farm1'!LT260*'simulations corn farm1'!LT272*'simulations corn farm1'!$L$67,"")</f>
        <v>85333.2</v>
      </c>
      <c r="LU83">
        <f>IFERROR(+'simulations corn farm1'!LU258*'simulations corn farm1'!LU260*'simulations corn farm1'!LU272*'simulations corn farm1'!$L$67,"")</f>
        <v>97764.799999999988</v>
      </c>
      <c r="LV83">
        <f>IFERROR(+'simulations corn farm1'!LV258*'simulations corn farm1'!LV260*'simulations corn farm1'!LV272*'simulations corn farm1'!$L$67,"")</f>
        <v>107152.4</v>
      </c>
      <c r="LW83">
        <f>IFERROR(+'simulations corn farm1'!LW258*'simulations corn farm1'!LW260*'simulations corn farm1'!LW272*'simulations corn farm1'!$L$67,"")</f>
        <v>78883.999999999985</v>
      </c>
      <c r="LX83">
        <f>IFERROR(+'simulations corn farm1'!LX258*'simulations corn farm1'!LX260*'simulations corn farm1'!LX272*'simulations corn farm1'!$L$67,"")</f>
        <v>96190.399999999994</v>
      </c>
      <c r="LY83">
        <f>IFERROR(+'simulations corn farm1'!LY258*'simulations corn farm1'!LY260*'simulations corn farm1'!LY272*'simulations corn farm1'!$L$67,"")</f>
        <v>108620.4</v>
      </c>
      <c r="LZ83">
        <f>IFERROR(+'simulations corn farm1'!LZ258*'simulations corn farm1'!LZ260*'simulations corn farm1'!LZ272*'simulations corn farm1'!$L$67,"")</f>
        <v>111154.79999999997</v>
      </c>
      <c r="MA83">
        <f>IFERROR(+'simulations corn farm1'!MA258*'simulations corn farm1'!MA260*'simulations corn farm1'!MA272*'simulations corn farm1'!$L$67,"")</f>
        <v>73117.2</v>
      </c>
      <c r="MB83">
        <f>IFERROR(+'simulations corn farm1'!MB258*'simulations corn farm1'!MB260*'simulations corn farm1'!MB272*'simulations corn farm1'!$L$67,"")</f>
        <v>100065.4</v>
      </c>
      <c r="MC83">
        <f>IFERROR(+'simulations corn farm1'!MC258*'simulations corn farm1'!MC260*'simulations corn farm1'!MC272*'simulations corn farm1'!$L$67,"")</f>
        <v>124875</v>
      </c>
      <c r="MD83">
        <f>IFERROR(+'simulations corn farm1'!MD258*'simulations corn farm1'!MD260*'simulations corn farm1'!MD272*'simulations corn farm1'!$L$67,"")</f>
        <v>124502.40000000001</v>
      </c>
      <c r="ME83">
        <f>IFERROR(+'simulations corn farm1'!ME258*'simulations corn farm1'!ME260*'simulations corn farm1'!ME272*'simulations corn farm1'!$L$67,"")</f>
        <v>56775.8</v>
      </c>
      <c r="MF83">
        <f>IFERROR(+'simulations corn farm1'!MF258*'simulations corn farm1'!MF260*'simulations corn farm1'!MF272*'simulations corn farm1'!$L$67,"")</f>
        <v>112778.40000000001</v>
      </c>
      <c r="MG83">
        <f>IFERROR(+'simulations corn farm1'!MG258*'simulations corn farm1'!MG260*'simulations corn farm1'!MG272*'simulations corn farm1'!$L$67,"")</f>
        <v>78926.399999999994</v>
      </c>
      <c r="MH83">
        <f>IFERROR(+'simulations corn farm1'!MH258*'simulations corn farm1'!MH260*'simulations corn farm1'!MH272*'simulations corn farm1'!$L$67,"")</f>
        <v>81740.399999999994</v>
      </c>
      <c r="MI83">
        <f>IFERROR(+'simulations corn farm1'!MI258*'simulations corn farm1'!MI260*'simulations corn farm1'!MI272*'simulations corn farm1'!$L$67,"")</f>
        <v>81625.2</v>
      </c>
      <c r="MJ83">
        <f>IFERROR(+'simulations corn farm1'!MJ258*'simulations corn farm1'!MJ260*'simulations corn farm1'!MJ272*'simulations corn farm1'!$L$67,"")</f>
        <v>97541.599999999991</v>
      </c>
      <c r="MK83">
        <f>IFERROR(+'simulations corn farm1'!MK258*'simulations corn farm1'!MK260*'simulations corn farm1'!MK272*'simulations corn farm1'!$L$67,"")</f>
        <v>96886.200000000012</v>
      </c>
      <c r="ML83">
        <f>IFERROR(+'simulations corn farm1'!ML258*'simulations corn farm1'!ML260*'simulations corn farm1'!ML272*'simulations corn farm1'!$L$67,"")</f>
        <v>108818.79999999999</v>
      </c>
      <c r="MM83">
        <f>IFERROR(+'simulations corn farm1'!MM258*'simulations corn farm1'!MM260*'simulations corn farm1'!MM272*'simulations corn farm1'!$L$67,"")</f>
        <v>83382.199999999983</v>
      </c>
      <c r="MN83">
        <f>IFERROR(+'simulations corn farm1'!MN258*'simulations corn farm1'!MN260*'simulations corn farm1'!MN272*'simulations corn farm1'!$L$67,"")</f>
        <v>145240.80000000002</v>
      </c>
      <c r="MO83">
        <f>IFERROR(+'simulations corn farm1'!MO258*'simulations corn farm1'!MO260*'simulations corn farm1'!MO272*'simulations corn farm1'!$L$67,"")</f>
        <v>121267.2</v>
      </c>
      <c r="MP83">
        <f>IFERROR(+'simulations corn farm1'!MP258*'simulations corn farm1'!MP260*'simulations corn farm1'!MP272*'simulations corn farm1'!$L$67,"")</f>
        <v>93229.2</v>
      </c>
      <c r="MQ83">
        <f>IFERROR(+'simulations corn farm1'!MQ258*'simulations corn farm1'!MQ260*'simulations corn farm1'!MQ272*'simulations corn farm1'!$L$67,"")</f>
        <v>97465.599999999991</v>
      </c>
      <c r="MR83">
        <f>IFERROR(+'simulations corn farm1'!MR258*'simulations corn farm1'!MR260*'simulations corn farm1'!MR272*'simulations corn farm1'!$L$67,"")</f>
        <v>104667.19999999998</v>
      </c>
      <c r="MS83">
        <f>IFERROR(+'simulations corn farm1'!MS258*'simulations corn farm1'!MS260*'simulations corn farm1'!MS272*'simulations corn farm1'!$L$67,"")</f>
        <v>66287.199999999997</v>
      </c>
      <c r="MT83">
        <f>IFERROR(+'simulations corn farm1'!MT258*'simulations corn farm1'!MT260*'simulations corn farm1'!MT272*'simulations corn farm1'!$L$67,"")</f>
        <v>67245.200000000012</v>
      </c>
      <c r="MU83">
        <f>IFERROR(+'simulations corn farm1'!MU258*'simulations corn farm1'!MU260*'simulations corn farm1'!MU272*'simulations corn farm1'!$L$67,"")</f>
        <v>120116.4</v>
      </c>
      <c r="MV83">
        <f>IFERROR(+'simulations corn farm1'!MV258*'simulations corn farm1'!MV260*'simulations corn farm1'!MV272*'simulations corn farm1'!$L$67,"")</f>
        <v>128314.20000000001</v>
      </c>
      <c r="MW83">
        <f>IFERROR(+'simulations corn farm1'!MW258*'simulations corn farm1'!MW260*'simulations corn farm1'!MW272*'simulations corn farm1'!$L$67,"")</f>
        <v>165770.80000000002</v>
      </c>
      <c r="MX83">
        <f>IFERROR(+'simulations corn farm1'!MX258*'simulations corn farm1'!MX260*'simulations corn farm1'!MX272*'simulations corn farm1'!$L$67,"")</f>
        <v>77105.600000000006</v>
      </c>
      <c r="MY83">
        <f>IFERROR(+'simulations corn farm1'!MY258*'simulations corn farm1'!MY260*'simulations corn farm1'!MY272*'simulations corn farm1'!$L$67,"")</f>
        <v>78180.599999999991</v>
      </c>
      <c r="MZ83">
        <f>IFERROR(+'simulations corn farm1'!MZ258*'simulations corn farm1'!MZ260*'simulations corn farm1'!MZ272*'simulations corn farm1'!$L$67,"")</f>
        <v>172254</v>
      </c>
      <c r="NA83">
        <f>IFERROR(+'simulations corn farm1'!NA258*'simulations corn farm1'!NA260*'simulations corn farm1'!NA272*'simulations corn farm1'!$L$67,"")</f>
        <v>123508.40000000001</v>
      </c>
      <c r="NB83">
        <f>IFERROR(+'simulations corn farm1'!NB258*'simulations corn farm1'!NB260*'simulations corn farm1'!NB272*'simulations corn farm1'!$L$67,"")</f>
        <v>181966.4</v>
      </c>
      <c r="NC83">
        <f>IFERROR(+'simulations corn farm1'!NC258*'simulations corn farm1'!NC260*'simulations corn farm1'!NC272*'simulations corn farm1'!$L$67,"")</f>
        <v>117894.99999999999</v>
      </c>
      <c r="ND83">
        <f>IFERROR(+'simulations corn farm1'!ND258*'simulations corn farm1'!ND260*'simulations corn farm1'!ND272*'simulations corn farm1'!$L$67,"")</f>
        <v>117648</v>
      </c>
      <c r="NE83">
        <f>IFERROR(+'simulations corn farm1'!NE258*'simulations corn farm1'!NE260*'simulations corn farm1'!NE272*'simulations corn farm1'!$L$67,"")</f>
        <v>52655.399999999994</v>
      </c>
      <c r="NF83">
        <f>IFERROR(+'simulations corn farm1'!NF258*'simulations corn farm1'!NF260*'simulations corn farm1'!NF272*'simulations corn farm1'!$L$67,"")</f>
        <v>104140.79999999999</v>
      </c>
      <c r="NG83">
        <f>IFERROR(+'simulations corn farm1'!NG258*'simulations corn farm1'!NG260*'simulations corn farm1'!NG272*'simulations corn farm1'!$L$67,"")</f>
        <v>102144</v>
      </c>
      <c r="NH83">
        <f>IFERROR(+'simulations corn farm1'!NH258*'simulations corn farm1'!NH260*'simulations corn farm1'!NH272*'simulations corn farm1'!$L$67,"")</f>
        <v>103118.39999999999</v>
      </c>
      <c r="NI83">
        <f>IFERROR(+'simulations corn farm1'!NI258*'simulations corn farm1'!NI260*'simulations corn farm1'!NI272*'simulations corn farm1'!$L$67,"")</f>
        <v>133325.80000000002</v>
      </c>
      <c r="NJ83">
        <f>IFERROR(+'simulations corn farm1'!NJ258*'simulations corn farm1'!NJ260*'simulations corn farm1'!NJ272*'simulations corn farm1'!$L$67,"")</f>
        <v>101823.6</v>
      </c>
      <c r="NK83">
        <f>IFERROR(+'simulations corn farm1'!NK258*'simulations corn farm1'!NK260*'simulations corn farm1'!NK272*'simulations corn farm1'!$L$67,"")</f>
        <v>110047</v>
      </c>
      <c r="NL83">
        <f>IFERROR(+'simulations corn farm1'!NL258*'simulations corn farm1'!NL260*'simulations corn farm1'!NL272*'simulations corn farm1'!$L$67,"")</f>
        <v>94553.599999999991</v>
      </c>
      <c r="NM83">
        <f>IFERROR(+'simulations corn farm1'!NM258*'simulations corn farm1'!NM260*'simulations corn farm1'!NM272*'simulations corn farm1'!$L$67,"")</f>
        <v>117476</v>
      </c>
      <c r="NN83">
        <f>IFERROR(+'simulations corn farm1'!NN258*'simulations corn farm1'!NN260*'simulations corn farm1'!NN272*'simulations corn farm1'!$L$67,"")</f>
        <v>133690.20000000001</v>
      </c>
      <c r="NO83">
        <f>IFERROR(+'simulations corn farm1'!NO258*'simulations corn farm1'!NO260*'simulations corn farm1'!NO272*'simulations corn farm1'!$L$67,"")</f>
        <v>127094.39999999999</v>
      </c>
      <c r="NP83">
        <f>IFERROR(+'simulations corn farm1'!NP258*'simulations corn farm1'!NP260*'simulations corn farm1'!NP272*'simulations corn farm1'!$L$67,"")</f>
        <v>89457.199999999983</v>
      </c>
      <c r="NQ83">
        <f>IFERROR(+'simulations corn farm1'!NQ258*'simulations corn farm1'!NQ260*'simulations corn farm1'!NQ272*'simulations corn farm1'!$L$67,"")</f>
        <v>120359.99999999999</v>
      </c>
      <c r="NR83">
        <f>IFERROR(+'simulations corn farm1'!NR258*'simulations corn farm1'!NR260*'simulations corn farm1'!NR272*'simulations corn farm1'!$L$67,"")</f>
        <v>94467.4</v>
      </c>
      <c r="NS83">
        <f>IFERROR(+'simulations corn farm1'!NS258*'simulations corn farm1'!NS260*'simulations corn farm1'!NS272*'simulations corn farm1'!$L$67,"")</f>
        <v>84700</v>
      </c>
      <c r="NT83">
        <f>IFERROR(+'simulations corn farm1'!NT258*'simulations corn farm1'!NT260*'simulations corn farm1'!NT272*'simulations corn farm1'!$L$67,"")</f>
        <v>131700</v>
      </c>
      <c r="NU83">
        <f>IFERROR(+'simulations corn farm1'!NU258*'simulations corn farm1'!NU260*'simulations corn farm1'!NU272*'simulations corn farm1'!$L$67,"")</f>
        <v>124030</v>
      </c>
      <c r="NV83">
        <f>IFERROR(+'simulations corn farm1'!NV258*'simulations corn farm1'!NV260*'simulations corn farm1'!NV272*'simulations corn farm1'!$L$67,"")</f>
        <v>72914.599999999991</v>
      </c>
      <c r="NW83">
        <f>IFERROR(+'simulations corn farm1'!NW258*'simulations corn farm1'!NW260*'simulations corn farm1'!NW272*'simulations corn farm1'!$L$67,"")</f>
        <v>79635.399999999994</v>
      </c>
      <c r="NX83">
        <f>IFERROR(+'simulations corn farm1'!NX258*'simulations corn farm1'!NX260*'simulations corn farm1'!NX272*'simulations corn farm1'!$L$67,"")</f>
        <v>132144.6</v>
      </c>
      <c r="NY83">
        <f>IFERROR(+'simulations corn farm1'!NY258*'simulations corn farm1'!NY260*'simulations corn farm1'!NY272*'simulations corn farm1'!$L$67,"")</f>
        <v>78764.800000000003</v>
      </c>
      <c r="NZ83">
        <f>IFERROR(+'simulations corn farm1'!NZ258*'simulations corn farm1'!NZ260*'simulations corn farm1'!NZ272*'simulations corn farm1'!$L$67,"")</f>
        <v>136369.80000000002</v>
      </c>
      <c r="OA83">
        <f>IFERROR(+'simulations corn farm1'!OA258*'simulations corn farm1'!OA260*'simulations corn farm1'!OA272*'simulations corn farm1'!$L$67,"")</f>
        <v>105539.20000000001</v>
      </c>
      <c r="OB83">
        <f>IFERROR(+'simulations corn farm1'!OB258*'simulations corn farm1'!OB260*'simulations corn farm1'!OB272*'simulations corn farm1'!$L$67,"")</f>
        <v>135551.99999999997</v>
      </c>
      <c r="OC83">
        <f>IFERROR(+'simulations corn farm1'!OC258*'simulations corn farm1'!OC260*'simulations corn farm1'!OC272*'simulations corn farm1'!$L$67,"")</f>
        <v>99055.8</v>
      </c>
      <c r="OD83">
        <f>IFERROR(+'simulations corn farm1'!OD258*'simulations corn farm1'!OD260*'simulations corn farm1'!OD272*'simulations corn farm1'!$L$67,"")</f>
        <v>116632</v>
      </c>
      <c r="OE83">
        <f>IFERROR(+'simulations corn farm1'!OE258*'simulations corn farm1'!OE260*'simulations corn farm1'!OE272*'simulations corn farm1'!$L$67,"")</f>
        <v>113909.40000000001</v>
      </c>
      <c r="OF83">
        <f>IFERROR(+'simulations corn farm1'!OF258*'simulations corn farm1'!OF260*'simulations corn farm1'!OF272*'simulations corn farm1'!$L$67,"")</f>
        <v>122995.6</v>
      </c>
      <c r="OG83">
        <f>IFERROR(+'simulations corn farm1'!OG258*'simulations corn farm1'!OG260*'simulations corn farm1'!OG272*'simulations corn farm1'!$L$67,"")</f>
        <v>62713</v>
      </c>
      <c r="OH83">
        <f>IFERROR(+'simulations corn farm1'!OH258*'simulations corn farm1'!OH260*'simulations corn farm1'!OH272*'simulations corn farm1'!$L$67,"")</f>
        <v>139425</v>
      </c>
      <c r="OI83">
        <f>IFERROR(+'simulations corn farm1'!OI258*'simulations corn farm1'!OI260*'simulations corn farm1'!OI272*'simulations corn farm1'!$L$67,"")</f>
        <v>98690.400000000009</v>
      </c>
      <c r="OJ83">
        <f>IFERROR(+'simulations corn farm1'!OJ258*'simulations corn farm1'!OJ260*'simulations corn farm1'!OJ272*'simulations corn farm1'!$L$67,"")</f>
        <v>116640.00000000001</v>
      </c>
      <c r="OK83">
        <f>IFERROR(+'simulations corn farm1'!OK258*'simulations corn farm1'!OK260*'simulations corn farm1'!OK272*'simulations corn farm1'!$L$67,"")</f>
        <v>72672</v>
      </c>
      <c r="OL83">
        <f>IFERROR(+'simulations corn farm1'!OL258*'simulations corn farm1'!OL260*'simulations corn farm1'!OL272*'simulations corn farm1'!$L$67,"")</f>
        <v>56420.000000000007</v>
      </c>
      <c r="OM83">
        <f>IFERROR(+'simulations corn farm1'!OM258*'simulations corn farm1'!OM260*'simulations corn farm1'!OM272*'simulations corn farm1'!$L$67,"")</f>
        <v>87625.599999999991</v>
      </c>
      <c r="ON83">
        <f>IFERROR(+'simulations corn farm1'!ON258*'simulations corn farm1'!ON260*'simulations corn farm1'!ON272*'simulations corn farm1'!$L$67,"")</f>
        <v>105686.40000000001</v>
      </c>
      <c r="OO83">
        <f>IFERROR(+'simulations corn farm1'!OO258*'simulations corn farm1'!OO260*'simulations corn farm1'!OO272*'simulations corn farm1'!$L$67,"")</f>
        <v>91732</v>
      </c>
      <c r="OP83">
        <f>IFERROR(+'simulations corn farm1'!OP258*'simulations corn farm1'!OP260*'simulations corn farm1'!OP272*'simulations corn farm1'!$L$67,"")</f>
        <v>85124.200000000012</v>
      </c>
      <c r="OQ83">
        <f>IFERROR(+'simulations corn farm1'!OQ258*'simulations corn farm1'!OQ260*'simulations corn farm1'!OQ272*'simulations corn farm1'!$L$67,"")</f>
        <v>127947.4</v>
      </c>
      <c r="OR83">
        <f>IFERROR(+'simulations corn farm1'!OR258*'simulations corn farm1'!OR260*'simulations corn farm1'!OR272*'simulations corn farm1'!$L$67,"")</f>
        <v>61583.199999999997</v>
      </c>
      <c r="OS83">
        <f>IFERROR(+'simulations corn farm1'!OS258*'simulations corn farm1'!OS260*'simulations corn farm1'!OS272*'simulations corn farm1'!$L$67,"")</f>
        <v>85136</v>
      </c>
      <c r="OT83">
        <f>IFERROR(+'simulations corn farm1'!OT258*'simulations corn farm1'!OT260*'simulations corn farm1'!OT272*'simulations corn farm1'!$L$67,"")</f>
        <v>120969.19999999998</v>
      </c>
      <c r="OU83">
        <f>IFERROR(+'simulations corn farm1'!OU258*'simulations corn farm1'!OU260*'simulations corn farm1'!OU272*'simulations corn farm1'!$L$67,"")</f>
        <v>101471.99999999999</v>
      </c>
      <c r="OV83">
        <f>IFERROR(+'simulations corn farm1'!OV258*'simulations corn farm1'!OV260*'simulations corn farm1'!OV272*'simulations corn farm1'!$L$67,"")</f>
        <v>169493.4</v>
      </c>
      <c r="OW83">
        <f>IFERROR(+'simulations corn farm1'!OW258*'simulations corn farm1'!OW260*'simulations corn farm1'!OW272*'simulations corn farm1'!$L$67,"")</f>
        <v>105433</v>
      </c>
      <c r="OX83">
        <f>IFERROR(+'simulations corn farm1'!OX258*'simulations corn farm1'!OX260*'simulations corn farm1'!OX272*'simulations corn farm1'!$L$67,"")</f>
        <v>102720.8</v>
      </c>
      <c r="OY83">
        <f>IFERROR(+'simulations corn farm1'!OY258*'simulations corn farm1'!OY260*'simulations corn farm1'!OY272*'simulations corn farm1'!$L$67,"")</f>
        <v>156709.79999999999</v>
      </c>
      <c r="OZ83">
        <f>IFERROR(+'simulations corn farm1'!OZ258*'simulations corn farm1'!OZ260*'simulations corn farm1'!OZ272*'simulations corn farm1'!$L$67,"")</f>
        <v>101392.79999999999</v>
      </c>
      <c r="PA83">
        <f>IFERROR(+'simulations corn farm1'!PA258*'simulations corn farm1'!PA260*'simulations corn farm1'!PA272*'simulations corn farm1'!$L$67,"")</f>
        <v>59097.600000000013</v>
      </c>
      <c r="PB83">
        <f>IFERROR(+'simulations corn farm1'!PB258*'simulations corn farm1'!PB260*'simulations corn farm1'!PB272*'simulations corn farm1'!$L$67,"")</f>
        <v>88504</v>
      </c>
      <c r="PC83">
        <f>IFERROR(+'simulations corn farm1'!PC258*'simulations corn farm1'!PC260*'simulations corn farm1'!PC272*'simulations corn farm1'!$L$67,"")</f>
        <v>158806</v>
      </c>
      <c r="PD83">
        <f>IFERROR(+'simulations corn farm1'!PD258*'simulations corn farm1'!PD260*'simulations corn farm1'!PD272*'simulations corn farm1'!$L$67,"")</f>
        <v>98715.400000000009</v>
      </c>
      <c r="PE83">
        <f>IFERROR(+'simulations corn farm1'!PE258*'simulations corn farm1'!PE260*'simulations corn farm1'!PE272*'simulations corn farm1'!$L$67,"")</f>
        <v>106002.40000000001</v>
      </c>
      <c r="PF83">
        <f>IFERROR(+'simulations corn farm1'!PF258*'simulations corn farm1'!PF260*'simulations corn farm1'!PF272*'simulations corn farm1'!$L$67,"")</f>
        <v>101170</v>
      </c>
      <c r="PG83">
        <f>IFERROR(+'simulations corn farm1'!PG258*'simulations corn farm1'!PG260*'simulations corn farm1'!PG272*'simulations corn farm1'!$L$67,"")</f>
        <v>108918.39999999999</v>
      </c>
      <c r="PH83">
        <f>IFERROR(+'simulations corn farm1'!PH258*'simulations corn farm1'!PH260*'simulations corn farm1'!PH272*'simulations corn farm1'!$L$67,"")</f>
        <v>30925.600000000002</v>
      </c>
      <c r="PI83">
        <f>IFERROR(+'simulations corn farm1'!PI258*'simulations corn farm1'!PI260*'simulations corn farm1'!PI272*'simulations corn farm1'!$L$67,"")</f>
        <v>99964.800000000003</v>
      </c>
      <c r="PJ83">
        <f>IFERROR(+'simulations corn farm1'!PJ258*'simulations corn farm1'!PJ260*'simulations corn farm1'!PJ272*'simulations corn farm1'!$L$67,"")</f>
        <v>105842.79999999999</v>
      </c>
      <c r="PK83">
        <f>IFERROR(+'simulations corn farm1'!PK258*'simulations corn farm1'!PK260*'simulations corn farm1'!PK272*'simulations corn farm1'!$L$67,"")</f>
        <v>99633.600000000006</v>
      </c>
      <c r="PL83">
        <f>IFERROR(+'simulations corn farm1'!PL258*'simulations corn farm1'!PL260*'simulations corn farm1'!PL272*'simulations corn farm1'!$L$67,"")</f>
        <v>137045.99999999997</v>
      </c>
      <c r="PM83">
        <f>IFERROR(+'simulations corn farm1'!PM258*'simulations corn farm1'!PM260*'simulations corn farm1'!PM272*'simulations corn farm1'!$L$67,"")</f>
        <v>113600.4</v>
      </c>
      <c r="PN83">
        <f>IFERROR(+'simulations corn farm1'!PN258*'simulations corn farm1'!PN260*'simulations corn farm1'!PN272*'simulations corn farm1'!$L$67,"")</f>
        <v>141462</v>
      </c>
      <c r="PO83">
        <f>IFERROR(+'simulations corn farm1'!PO258*'simulations corn farm1'!PO260*'simulations corn farm1'!PO272*'simulations corn farm1'!$L$67,"")</f>
        <v>108754.8</v>
      </c>
      <c r="PP83">
        <f>IFERROR(+'simulations corn farm1'!PP258*'simulations corn farm1'!PP260*'simulations corn farm1'!PP272*'simulations corn farm1'!$L$67,"")</f>
        <v>131461.6</v>
      </c>
      <c r="PQ83">
        <f>IFERROR(+'simulations corn farm1'!PQ258*'simulations corn farm1'!PQ260*'simulations corn farm1'!PQ272*'simulations corn farm1'!$L$67,"")</f>
        <v>81390.399999999994</v>
      </c>
      <c r="PR83">
        <f>IFERROR(+'simulations corn farm1'!PR258*'simulations corn farm1'!PR260*'simulations corn farm1'!PR272*'simulations corn farm1'!$L$67,"")</f>
        <v>91920.4</v>
      </c>
      <c r="PS83">
        <f>IFERROR(+'simulations corn farm1'!PS258*'simulations corn farm1'!PS260*'simulations corn farm1'!PS272*'simulations corn farm1'!$L$67,"")</f>
        <v>119809.20000000001</v>
      </c>
      <c r="PT83">
        <f>IFERROR(+'simulations corn farm1'!PT258*'simulations corn farm1'!PT260*'simulations corn farm1'!PT272*'simulations corn farm1'!$L$67,"")</f>
        <v>121770.6</v>
      </c>
      <c r="PU83">
        <f>IFERROR(+'simulations corn farm1'!PU258*'simulations corn farm1'!PU260*'simulations corn farm1'!PU272*'simulations corn farm1'!$L$67,"")</f>
        <v>152453.79999999999</v>
      </c>
      <c r="PV83">
        <f>IFERROR(+'simulations corn farm1'!PV258*'simulations corn farm1'!PV260*'simulations corn farm1'!PV272*'simulations corn farm1'!$L$67,"")</f>
        <v>119563.99999999999</v>
      </c>
      <c r="PW83">
        <f>IFERROR(+'simulations corn farm1'!PW258*'simulations corn farm1'!PW260*'simulations corn farm1'!PW272*'simulations corn farm1'!$L$67,"")</f>
        <v>70423.400000000009</v>
      </c>
      <c r="PX83">
        <f>IFERROR(+'simulations corn farm1'!PX258*'simulations corn farm1'!PX260*'simulations corn farm1'!PX272*'simulations corn farm1'!$L$67,"")</f>
        <v>110058</v>
      </c>
      <c r="PY83">
        <f>IFERROR(+'simulations corn farm1'!PY258*'simulations corn farm1'!PY260*'simulations corn farm1'!PY272*'simulations corn farm1'!$L$67,"")</f>
        <v>33004.999999999993</v>
      </c>
      <c r="PZ83">
        <f>IFERROR(+'simulations corn farm1'!PZ258*'simulations corn farm1'!PZ260*'simulations corn farm1'!PZ272*'simulations corn farm1'!$L$67,"")</f>
        <v>112242</v>
      </c>
      <c r="QA83">
        <f>IFERROR(+'simulations corn farm1'!QA258*'simulations corn farm1'!QA260*'simulations corn farm1'!QA272*'simulations corn farm1'!$L$67,"")</f>
        <v>95842</v>
      </c>
      <c r="QB83">
        <f>IFERROR(+'simulations corn farm1'!QB258*'simulations corn farm1'!QB260*'simulations corn farm1'!QB272*'simulations corn farm1'!$L$67,"")</f>
        <v>66916.800000000017</v>
      </c>
      <c r="QC83">
        <f>IFERROR(+'simulations corn farm1'!QC258*'simulations corn farm1'!QC260*'simulations corn farm1'!QC272*'simulations corn farm1'!$L$67,"")</f>
        <v>116678.39999999999</v>
      </c>
      <c r="QD83">
        <f>IFERROR(+'simulations corn farm1'!QD258*'simulations corn farm1'!QD260*'simulations corn farm1'!QD272*'simulations corn farm1'!$L$67,"")</f>
        <v>86635.4</v>
      </c>
      <c r="QE83">
        <f>IFERROR(+'simulations corn farm1'!QE258*'simulations corn farm1'!QE260*'simulations corn farm1'!QE272*'simulations corn farm1'!$L$67,"")</f>
        <v>132316.99999999997</v>
      </c>
      <c r="QF83">
        <f>IFERROR(+'simulations corn farm1'!QF258*'simulations corn farm1'!QF260*'simulations corn farm1'!QF272*'simulations corn farm1'!$L$67,"")</f>
        <v>98456</v>
      </c>
      <c r="QG83">
        <f>IFERROR(+'simulations corn farm1'!QG258*'simulations corn farm1'!QG260*'simulations corn farm1'!QG272*'simulations corn farm1'!$L$67,"")</f>
        <v>131157.6</v>
      </c>
      <c r="QH83">
        <f>IFERROR(+'simulations corn farm1'!QH258*'simulations corn farm1'!QH260*'simulations corn farm1'!QH272*'simulations corn farm1'!$L$67,"")</f>
        <v>59993.999999999993</v>
      </c>
      <c r="QI83">
        <f>IFERROR(+'simulations corn farm1'!QI258*'simulations corn farm1'!QI260*'simulations corn farm1'!QI272*'simulations corn farm1'!$L$67,"")</f>
        <v>107598.40000000001</v>
      </c>
      <c r="QJ83">
        <f>IFERROR(+'simulations corn farm1'!QJ258*'simulations corn farm1'!QJ260*'simulations corn farm1'!QJ272*'simulations corn farm1'!$L$67,"")</f>
        <v>136293.6</v>
      </c>
      <c r="QK83">
        <f>IFERROR(+'simulations corn farm1'!QK258*'simulations corn farm1'!QK260*'simulations corn farm1'!QK272*'simulations corn farm1'!$L$67,"")</f>
        <v>205213.8</v>
      </c>
      <c r="QL83">
        <f>IFERROR(+'simulations corn farm1'!QL258*'simulations corn farm1'!QL260*'simulations corn farm1'!QL272*'simulations corn farm1'!$L$67,"")</f>
        <v>82672.800000000003</v>
      </c>
      <c r="QM83">
        <f>IFERROR(+'simulations corn farm1'!QM258*'simulations corn farm1'!QM260*'simulations corn farm1'!QM272*'simulations corn farm1'!$L$67,"")</f>
        <v>130807.59999999998</v>
      </c>
      <c r="QN83">
        <f>IFERROR(+'simulations corn farm1'!QN258*'simulations corn farm1'!QN260*'simulations corn farm1'!QN272*'simulations corn farm1'!$L$67,"")</f>
        <v>95208.6</v>
      </c>
      <c r="QO83">
        <f>IFERROR(+'simulations corn farm1'!QO258*'simulations corn farm1'!QO260*'simulations corn farm1'!QO272*'simulations corn farm1'!$L$67,"")</f>
        <v>103479.6</v>
      </c>
      <c r="QP83">
        <f>IFERROR(+'simulations corn farm1'!QP258*'simulations corn farm1'!QP260*'simulations corn farm1'!QP272*'simulations corn farm1'!$L$67,"")</f>
        <v>140616</v>
      </c>
      <c r="QQ83">
        <f>IFERROR(+'simulations corn farm1'!QQ258*'simulations corn farm1'!QQ260*'simulations corn farm1'!QQ272*'simulations corn farm1'!$L$67,"")</f>
        <v>129833.00000000001</v>
      </c>
      <c r="QR83">
        <f>IFERROR(+'simulations corn farm1'!QR258*'simulations corn farm1'!QR260*'simulations corn farm1'!QR272*'simulations corn farm1'!$L$67,"")</f>
        <v>124317.59999999999</v>
      </c>
      <c r="QS83">
        <f>IFERROR(+'simulations corn farm1'!QS258*'simulations corn farm1'!QS260*'simulations corn farm1'!QS272*'simulations corn farm1'!$L$67,"")</f>
        <v>139141.79999999999</v>
      </c>
      <c r="QT83">
        <f>IFERROR(+'simulations corn farm1'!QT258*'simulations corn farm1'!QT260*'simulations corn farm1'!QT272*'simulations corn farm1'!$L$67,"")</f>
        <v>109224</v>
      </c>
      <c r="QU83">
        <f>IFERROR(+'simulations corn farm1'!QU258*'simulations corn farm1'!QU260*'simulations corn farm1'!QU272*'simulations corn farm1'!$L$67,"")</f>
        <v>111689.19999999998</v>
      </c>
      <c r="QV83">
        <f>IFERROR(+'simulations corn farm1'!QV258*'simulations corn farm1'!QV260*'simulations corn farm1'!QV272*'simulations corn farm1'!$L$67,"")</f>
        <v>147804.79999999999</v>
      </c>
      <c r="QW83">
        <f>IFERROR(+'simulations corn farm1'!QW258*'simulations corn farm1'!QW260*'simulations corn farm1'!QW272*'simulations corn farm1'!$L$67,"")</f>
        <v>53348.4</v>
      </c>
      <c r="QX83">
        <f>IFERROR(+'simulations corn farm1'!QX258*'simulations corn farm1'!QX260*'simulations corn farm1'!QX272*'simulations corn farm1'!$L$67,"")</f>
        <v>84952.8</v>
      </c>
      <c r="QY83">
        <f>IFERROR(+'simulations corn farm1'!QY258*'simulations corn farm1'!QY260*'simulations corn farm1'!QY272*'simulations corn farm1'!$L$67,"")</f>
        <v>107321.59999999999</v>
      </c>
      <c r="QZ83">
        <f>IFERROR(+'simulations corn farm1'!QZ258*'simulations corn farm1'!QZ260*'simulations corn farm1'!QZ272*'simulations corn farm1'!$L$67,"")</f>
        <v>61124</v>
      </c>
      <c r="RA83">
        <f>IFERROR(+'simulations corn farm1'!RA258*'simulations corn farm1'!RA260*'simulations corn farm1'!RA272*'simulations corn farm1'!$L$67,"")</f>
        <v>118882.20000000001</v>
      </c>
      <c r="RB83">
        <f>IFERROR(+'simulations corn farm1'!RB258*'simulations corn farm1'!RB260*'simulations corn farm1'!RB272*'simulations corn farm1'!$L$67,"")</f>
        <v>84014.399999999994</v>
      </c>
      <c r="RC83">
        <f>IFERROR(+'simulations corn farm1'!RC258*'simulations corn farm1'!RC260*'simulations corn farm1'!RC272*'simulations corn farm1'!$L$67,"")</f>
        <v>96177.799999999988</v>
      </c>
      <c r="RD83">
        <f>IFERROR(+'simulations corn farm1'!RD258*'simulations corn farm1'!RD260*'simulations corn farm1'!RD272*'simulations corn farm1'!$L$67,"")</f>
        <v>116487.00000000001</v>
      </c>
      <c r="RE83">
        <f>IFERROR(+'simulations corn farm1'!RE258*'simulations corn farm1'!RE260*'simulations corn farm1'!RE272*'simulations corn farm1'!$L$67,"")</f>
        <v>121805.2</v>
      </c>
      <c r="RF83">
        <f>IFERROR(+'simulations corn farm1'!RF258*'simulations corn farm1'!RF260*'simulations corn farm1'!RF272*'simulations corn farm1'!$L$67,"")</f>
        <v>107753.60000000001</v>
      </c>
      <c r="RG83">
        <f>IFERROR(+'simulations corn farm1'!RG258*'simulations corn farm1'!RG260*'simulations corn farm1'!RG272*'simulations corn farm1'!$L$67,"")</f>
        <v>93772.799999999988</v>
      </c>
      <c r="RH83">
        <f>IFERROR(+'simulations corn farm1'!RH258*'simulations corn farm1'!RH260*'simulations corn farm1'!RH272*'simulations corn farm1'!$L$67,"")</f>
        <v>105672.6</v>
      </c>
      <c r="RI83">
        <f>IFERROR(+'simulations corn farm1'!RI258*'simulations corn farm1'!RI260*'simulations corn farm1'!RI272*'simulations corn farm1'!$L$67,"")</f>
        <v>97774</v>
      </c>
      <c r="RJ83">
        <f>IFERROR(+'simulations corn farm1'!RJ258*'simulations corn farm1'!RJ260*'simulations corn farm1'!RJ272*'simulations corn farm1'!$L$67,"")</f>
        <v>75504.000000000015</v>
      </c>
      <c r="RK83">
        <f>IFERROR(+'simulations corn farm1'!RK258*'simulations corn farm1'!RK260*'simulations corn farm1'!RK272*'simulations corn farm1'!$L$67,"")</f>
        <v>124927</v>
      </c>
      <c r="RL83">
        <f>IFERROR(+'simulations corn farm1'!RL258*'simulations corn farm1'!RL260*'simulations corn farm1'!RL272*'simulations corn farm1'!$L$67,"")</f>
        <v>95447.999999999985</v>
      </c>
      <c r="RM83">
        <f>IFERROR(+'simulations corn farm1'!RM258*'simulations corn farm1'!RM260*'simulations corn farm1'!RM272*'simulations corn farm1'!$L$67,"")</f>
        <v>135432</v>
      </c>
      <c r="RN83">
        <f>IFERROR(+'simulations corn farm1'!RN258*'simulations corn farm1'!RN260*'simulations corn farm1'!RN272*'simulations corn farm1'!$L$67,"")</f>
        <v>89340.000000000015</v>
      </c>
      <c r="RO83">
        <f>IFERROR(+'simulations corn farm1'!RO258*'simulations corn farm1'!RO260*'simulations corn farm1'!RO272*'simulations corn farm1'!$L$67,"")</f>
        <v>88913</v>
      </c>
      <c r="RP83">
        <f>IFERROR(+'simulations corn farm1'!RP258*'simulations corn farm1'!RP260*'simulations corn farm1'!RP272*'simulations corn farm1'!$L$67,"")</f>
        <v>109733.80000000002</v>
      </c>
      <c r="RQ83">
        <f>IFERROR(+'simulations corn farm1'!RQ258*'simulations corn farm1'!RQ260*'simulations corn farm1'!RQ272*'simulations corn farm1'!$L$67,"")</f>
        <v>135709.19999999998</v>
      </c>
      <c r="RR83">
        <f>IFERROR(+'simulations corn farm1'!RR258*'simulations corn farm1'!RR260*'simulations corn farm1'!RR272*'simulations corn farm1'!$L$67,"")</f>
        <v>132541.6</v>
      </c>
      <c r="RS83">
        <f>IFERROR(+'simulations corn farm1'!RS258*'simulations corn farm1'!RS260*'simulations corn farm1'!RS272*'simulations corn farm1'!$L$67,"")</f>
        <v>109952.40000000001</v>
      </c>
      <c r="RT83">
        <f>IFERROR(+'simulations corn farm1'!RT258*'simulations corn farm1'!RT260*'simulations corn farm1'!RT272*'simulations corn farm1'!$L$67,"")</f>
        <v>122244</v>
      </c>
      <c r="RU83">
        <f>IFERROR(+'simulations corn farm1'!RU258*'simulations corn farm1'!RU260*'simulations corn farm1'!RU272*'simulations corn farm1'!$L$67,"")</f>
        <v>99590.399999999994</v>
      </c>
      <c r="RV83">
        <f>IFERROR(+'simulations corn farm1'!RV258*'simulations corn farm1'!RV260*'simulations corn farm1'!RV272*'simulations corn farm1'!$L$67,"")</f>
        <v>153689.39999999997</v>
      </c>
      <c r="RW83">
        <f>IFERROR(+'simulations corn farm1'!RW258*'simulations corn farm1'!RW260*'simulations corn farm1'!RW272*'simulations corn farm1'!$L$67,"")</f>
        <v>106999.2</v>
      </c>
      <c r="RX83">
        <f>IFERROR(+'simulations corn farm1'!RX258*'simulations corn farm1'!RX260*'simulations corn farm1'!RX272*'simulations corn farm1'!$L$67,"")</f>
        <v>130642</v>
      </c>
      <c r="RY83">
        <f>IFERROR(+'simulations corn farm1'!RY258*'simulations corn farm1'!RY260*'simulations corn farm1'!RY272*'simulations corn farm1'!$L$67,"")</f>
        <v>119114.4</v>
      </c>
      <c r="RZ83">
        <f>IFERROR(+'simulations corn farm1'!RZ258*'simulations corn farm1'!RZ260*'simulations corn farm1'!RZ272*'simulations corn farm1'!$L$67,"")</f>
        <v>60761.599999999999</v>
      </c>
      <c r="SA83">
        <f>IFERROR(+'simulations corn farm1'!SA258*'simulations corn farm1'!SA260*'simulations corn farm1'!SA272*'simulations corn farm1'!$L$67,"")</f>
        <v>83933.799999999988</v>
      </c>
      <c r="SB83">
        <f>IFERROR(+'simulations corn farm1'!SB258*'simulations corn farm1'!SB260*'simulations corn farm1'!SB272*'simulations corn farm1'!$L$67,"")</f>
        <v>131053.6</v>
      </c>
      <c r="SC83">
        <f>IFERROR(+'simulations corn farm1'!SC258*'simulations corn farm1'!SC260*'simulations corn farm1'!SC272*'simulations corn farm1'!$L$67,"")</f>
        <v>127660.80000000002</v>
      </c>
      <c r="SD83">
        <f>IFERROR(+'simulations corn farm1'!SD258*'simulations corn farm1'!SD260*'simulations corn farm1'!SD272*'simulations corn farm1'!$L$67,"")</f>
        <v>96812.599999999991</v>
      </c>
      <c r="SE83">
        <f>IFERROR(+'simulations corn farm1'!SE258*'simulations corn farm1'!SE260*'simulations corn farm1'!SE272*'simulations corn farm1'!$L$67,"")</f>
        <v>91126.8</v>
      </c>
      <c r="SF83">
        <f>IFERROR(+'simulations corn farm1'!SF258*'simulations corn farm1'!SF260*'simulations corn farm1'!SF272*'simulations corn farm1'!$L$67,"")</f>
        <v>69300</v>
      </c>
      <c r="SG83">
        <f>IFERROR(+'simulations corn farm1'!SG258*'simulations corn farm1'!SG260*'simulations corn farm1'!SG272*'simulations corn farm1'!$L$67,"")</f>
        <v>97784</v>
      </c>
      <c r="SH83" s="25"/>
      <c r="SI83">
        <f t="shared" si="288"/>
        <v>106706.71239999996</v>
      </c>
      <c r="SQ83" s="247">
        <f t="shared" si="289"/>
        <v>2018</v>
      </c>
      <c r="SR83" s="247">
        <f t="shared" si="290"/>
        <v>0</v>
      </c>
      <c r="SS83" s="247">
        <f t="shared" si="291"/>
        <v>0</v>
      </c>
      <c r="ST83" s="247">
        <f t="shared" si="292"/>
        <v>0</v>
      </c>
      <c r="SU83" s="247">
        <f t="shared" si="293"/>
        <v>9</v>
      </c>
      <c r="SV83" s="247">
        <f t="shared" si="294"/>
        <v>63</v>
      </c>
      <c r="SW83" s="247">
        <f t="shared" si="295"/>
        <v>204</v>
      </c>
      <c r="SX83" s="247">
        <f t="shared" si="296"/>
        <v>369</v>
      </c>
      <c r="SY83" s="247">
        <f t="shared" si="297"/>
        <v>467</v>
      </c>
      <c r="SZ83" s="247">
        <f t="shared" si="298"/>
        <v>500</v>
      </c>
      <c r="TA83" s="25"/>
      <c r="TB83" s="168">
        <f t="shared" si="299"/>
        <v>0</v>
      </c>
      <c r="TC83" s="168">
        <f t="shared" si="300"/>
        <v>0</v>
      </c>
      <c r="TD83" s="168">
        <f t="shared" si="281"/>
        <v>0</v>
      </c>
      <c r="TE83" s="168">
        <f t="shared" si="282"/>
        <v>1.7999999999999999E-2</v>
      </c>
      <c r="TF83" s="168">
        <f t="shared" si="283"/>
        <v>0.108</v>
      </c>
      <c r="TG83" s="168">
        <f t="shared" si="284"/>
        <v>0.28199999999999997</v>
      </c>
      <c r="TH83" s="168">
        <f t="shared" si="285"/>
        <v>0.33</v>
      </c>
      <c r="TI83" s="168">
        <f t="shared" si="286"/>
        <v>0.19600000000000001</v>
      </c>
      <c r="TJ83" s="168">
        <f t="shared" si="287"/>
        <v>6.6000000000000003E-2</v>
      </c>
      <c r="TK83" s="94">
        <f t="shared" si="301"/>
        <v>1</v>
      </c>
      <c r="TM83">
        <v>5</v>
      </c>
      <c r="TP83" s="477">
        <f>+SMALL(B83:SG83,ROUND(SZ83*$TP$15,0))</f>
        <v>88292.800000000003</v>
      </c>
      <c r="TQ83" s="477">
        <f t="shared" si="302"/>
        <v>126655.2</v>
      </c>
      <c r="TR83" s="25">
        <f t="shared" si="303"/>
        <v>106706.71239999996</v>
      </c>
      <c r="TS83">
        <f>+RANK(SI83,B83:SI83,1)</f>
        <v>262</v>
      </c>
      <c r="TT83" s="168">
        <f>+TS83/SZ83</f>
        <v>0.52400000000000002</v>
      </c>
      <c r="TV83" s="168">
        <f t="shared" si="304"/>
        <v>0</v>
      </c>
    </row>
    <row r="84" spans="1:542">
      <c r="SH84" s="25"/>
      <c r="TB84" s="167"/>
      <c r="TC84" s="190"/>
      <c r="TD84" s="190"/>
      <c r="TE84" s="190"/>
      <c r="TF84" s="190"/>
      <c r="TG84" s="190"/>
      <c r="TH84" s="190"/>
      <c r="TI84" s="190"/>
      <c r="TJ84" s="190"/>
      <c r="TK84" s="310"/>
    </row>
    <row r="85" spans="1:542">
      <c r="A85" t="s">
        <v>365</v>
      </c>
      <c r="SH85" s="25"/>
      <c r="SJ85" t="str">
        <f>+A85</f>
        <v>SOYBEANS</v>
      </c>
      <c r="SR85" s="258" t="s">
        <v>617</v>
      </c>
      <c r="SS85" s="258" t="s">
        <v>624</v>
      </c>
      <c r="ST85" s="258" t="s">
        <v>618</v>
      </c>
      <c r="SU85" s="258" t="s">
        <v>619</v>
      </c>
      <c r="SV85" s="258" t="s">
        <v>620</v>
      </c>
      <c r="SW85" s="258" t="s">
        <v>621</v>
      </c>
      <c r="SX85" s="258" t="s">
        <v>622</v>
      </c>
      <c r="SY85" s="258" t="s">
        <v>623</v>
      </c>
      <c r="SZ85" s="258" t="s">
        <v>625</v>
      </c>
      <c r="TA85" s="258"/>
      <c r="TB85" t="s">
        <v>627</v>
      </c>
      <c r="TC85" t="s">
        <v>628</v>
      </c>
      <c r="TD85" t="s">
        <v>629</v>
      </c>
      <c r="TE85" t="s">
        <v>630</v>
      </c>
      <c r="TF85" t="s">
        <v>631</v>
      </c>
      <c r="TG85" t="s">
        <v>632</v>
      </c>
      <c r="TH85" t="s">
        <v>633</v>
      </c>
      <c r="TI85" t="s">
        <v>634</v>
      </c>
      <c r="TJ85" t="s">
        <v>635</v>
      </c>
      <c r="TK85" t="s">
        <v>636</v>
      </c>
      <c r="TR85" t="s">
        <v>1046</v>
      </c>
      <c r="TV85" t="s">
        <v>1047</v>
      </c>
    </row>
    <row r="86" spans="1:542">
      <c r="A86" s="227">
        <v>2014</v>
      </c>
      <c r="B86" s="25">
        <f>+IFERROR('simulations soy farm1 '!$L$63*'simulations soy farm1 '!B87*'simulations soy farm1 '!B89*'simulations soy farm1 '!B101,"")</f>
        <v>20306</v>
      </c>
      <c r="C86" s="25">
        <f>+IFERROR('simulations soy farm1 '!$L$63*'simulations soy farm1 '!C87*'simulations soy farm1 '!C89*'simulations soy farm1 '!C101,"")</f>
        <v>22516</v>
      </c>
      <c r="D86" s="25">
        <f>+IFERROR('simulations soy farm1 '!$L$63*'simulations soy farm1 '!D87*'simulations soy farm1 '!D89*'simulations soy farm1 '!D101,"")</f>
        <v>24882</v>
      </c>
      <c r="E86" s="25">
        <f>+IFERROR('simulations soy farm1 '!$L$63*'simulations soy farm1 '!E87*'simulations soy farm1 '!E89*'simulations soy farm1 '!E101,"")</f>
        <v>30836</v>
      </c>
      <c r="F86" s="25">
        <f>+IFERROR('simulations soy farm1 '!$L$63*'simulations soy farm1 '!F87*'simulations soy farm1 '!F89*'simulations soy farm1 '!F101,"")</f>
        <v>27040</v>
      </c>
      <c r="G86" s="25">
        <f>+IFERROR('simulations soy farm1 '!$L$63*'simulations soy farm1 '!G87*'simulations soy farm1 '!G89*'simulations soy farm1 '!G101,"")</f>
        <v>27950</v>
      </c>
      <c r="H86" s="25">
        <f>+IFERROR('simulations soy farm1 '!$L$63*'simulations soy farm1 '!H87*'simulations soy farm1 '!H89*'simulations soy farm1 '!H101,"")</f>
        <v>27950</v>
      </c>
      <c r="I86" s="25">
        <f>+IFERROR('simulations soy farm1 '!$L$63*'simulations soy farm1 '!I87*'simulations soy farm1 '!I89*'simulations soy farm1 '!I101,"")</f>
        <v>26858</v>
      </c>
      <c r="J86" s="25">
        <f>+IFERROR('simulations soy farm1 '!$L$63*'simulations soy farm1 '!J87*'simulations soy farm1 '!J89*'simulations soy farm1 '!J101,"")</f>
        <v>23530.000000000004</v>
      </c>
      <c r="K86" s="25">
        <f>+IFERROR('simulations soy farm1 '!$L$63*'simulations soy farm1 '!K87*'simulations soy farm1 '!K89*'simulations soy farm1 '!K101,"")</f>
        <v>28366</v>
      </c>
      <c r="L86" s="25">
        <f>+IFERROR('simulations soy farm1 '!$L$63*'simulations soy farm1 '!L87*'simulations soy farm1 '!L89*'simulations soy farm1 '!L101,"")</f>
        <v>25272.000000000004</v>
      </c>
      <c r="M86" s="25">
        <f>+IFERROR('simulations soy farm1 '!$L$63*'simulations soy farm1 '!M87*'simulations soy farm1 '!M89*'simulations soy farm1 '!M101,"")</f>
        <v>23738.000000000004</v>
      </c>
      <c r="N86" s="25">
        <f>+IFERROR('simulations soy farm1 '!$L$63*'simulations soy farm1 '!N87*'simulations soy farm1 '!N89*'simulations soy farm1 '!N101,"")</f>
        <v>26000</v>
      </c>
      <c r="O86" s="25">
        <f>+IFERROR('simulations soy farm1 '!$L$63*'simulations soy farm1 '!O87*'simulations soy farm1 '!O89*'simulations soy farm1 '!O101,"")</f>
        <v>24180.000000000004</v>
      </c>
      <c r="P86" s="25">
        <f>+IFERROR('simulations soy farm1 '!$L$63*'simulations soy farm1 '!P87*'simulations soy farm1 '!P89*'simulations soy farm1 '!P101,"")</f>
        <v>28340</v>
      </c>
      <c r="Q86" s="25">
        <f>+IFERROR('simulations soy farm1 '!$L$63*'simulations soy farm1 '!Q87*'simulations soy farm1 '!Q89*'simulations soy farm1 '!Q101,"")</f>
        <v>27014</v>
      </c>
      <c r="R86" s="25">
        <f>+IFERROR('simulations soy farm1 '!$L$63*'simulations soy farm1 '!R87*'simulations soy farm1 '!R89*'simulations soy farm1 '!R101,"")</f>
        <v>26754</v>
      </c>
      <c r="S86" s="25">
        <f>+IFERROR('simulations soy farm1 '!$L$63*'simulations soy farm1 '!S87*'simulations soy farm1 '!S89*'simulations soy farm1 '!S101,"")</f>
        <v>24050</v>
      </c>
      <c r="T86" s="25">
        <f>+IFERROR('simulations soy farm1 '!$L$63*'simulations soy farm1 '!T87*'simulations soy farm1 '!T89*'simulations soy farm1 '!T101,"")</f>
        <v>24414</v>
      </c>
      <c r="U86" s="25">
        <f>+IFERROR('simulations soy farm1 '!$L$63*'simulations soy farm1 '!U87*'simulations soy farm1 '!U89*'simulations soy farm1 '!U101,"")</f>
        <v>29640</v>
      </c>
      <c r="V86" s="25">
        <f>+IFERROR('simulations soy farm1 '!$L$63*'simulations soy farm1 '!V87*'simulations soy farm1 '!V89*'simulations soy farm1 '!V101,"")</f>
        <v>25324</v>
      </c>
      <c r="W86" s="25">
        <f>+IFERROR('simulations soy farm1 '!$L$63*'simulations soy farm1 '!W87*'simulations soy farm1 '!W89*'simulations soy farm1 '!W101,"")</f>
        <v>27066</v>
      </c>
      <c r="X86" s="25">
        <f>+IFERROR('simulations soy farm1 '!$L$63*'simulations soy farm1 '!X87*'simulations soy farm1 '!X89*'simulations soy farm1 '!X101,"")</f>
        <v>30758</v>
      </c>
      <c r="Y86" s="25">
        <f>+IFERROR('simulations soy farm1 '!$L$63*'simulations soy farm1 '!Y87*'simulations soy farm1 '!Y89*'simulations soy farm1 '!Y101,"")</f>
        <v>29094</v>
      </c>
      <c r="Z86" s="25">
        <f>+IFERROR('simulations soy farm1 '!$L$63*'simulations soy farm1 '!Z87*'simulations soy farm1 '!Z89*'simulations soy farm1 '!Z101,"")</f>
        <v>26728</v>
      </c>
      <c r="AA86" s="25">
        <f>+IFERROR('simulations soy farm1 '!$L$63*'simulations soy farm1 '!AA87*'simulations soy farm1 '!AA89*'simulations soy farm1 '!AA101,"")</f>
        <v>27326</v>
      </c>
      <c r="AB86" s="25">
        <f>+IFERROR('simulations soy farm1 '!$L$63*'simulations soy farm1 '!AB87*'simulations soy farm1 '!AB89*'simulations soy farm1 '!AB101,"")</f>
        <v>27508</v>
      </c>
      <c r="AC86" s="25">
        <f>+IFERROR('simulations soy farm1 '!$L$63*'simulations soy farm1 '!AC87*'simulations soy farm1 '!AC89*'simulations soy farm1 '!AC101,"")</f>
        <v>28522</v>
      </c>
      <c r="AD86" s="25">
        <f>+IFERROR('simulations soy farm1 '!$L$63*'simulations soy farm1 '!AD87*'simulations soy farm1 '!AD89*'simulations soy farm1 '!AD101,"")</f>
        <v>28574</v>
      </c>
      <c r="AE86" s="25">
        <f>+IFERROR('simulations soy farm1 '!$L$63*'simulations soy farm1 '!AE87*'simulations soy farm1 '!AE89*'simulations soy farm1 '!AE101,"")</f>
        <v>26000</v>
      </c>
      <c r="AF86" s="25">
        <f>+IFERROR('simulations soy farm1 '!$L$63*'simulations soy farm1 '!AF87*'simulations soy farm1 '!AF89*'simulations soy farm1 '!AF101,"")</f>
        <v>29406</v>
      </c>
      <c r="AG86" s="25">
        <f>+IFERROR('simulations soy farm1 '!$L$63*'simulations soy farm1 '!AG87*'simulations soy farm1 '!AG89*'simulations soy farm1 '!AG101,"")</f>
        <v>27274</v>
      </c>
      <c r="AH86" s="25">
        <f>+IFERROR('simulations soy farm1 '!$L$63*'simulations soy farm1 '!AH87*'simulations soy farm1 '!AH89*'simulations soy farm1 '!AH101,"")</f>
        <v>24492</v>
      </c>
      <c r="AI86" s="25">
        <f>+IFERROR('simulations soy farm1 '!$L$63*'simulations soy farm1 '!AI87*'simulations soy farm1 '!AI89*'simulations soy farm1 '!AI101,"")</f>
        <v>27586</v>
      </c>
      <c r="AJ86" s="25">
        <f>+IFERROR('simulations soy farm1 '!$L$63*'simulations soy farm1 '!AJ87*'simulations soy farm1 '!AJ89*'simulations soy farm1 '!AJ101,"")</f>
        <v>28470</v>
      </c>
      <c r="AK86" s="25">
        <f>+IFERROR('simulations soy farm1 '!$L$63*'simulations soy farm1 '!AK87*'simulations soy farm1 '!AK89*'simulations soy farm1 '!AK101,"")</f>
        <v>25688.000000000004</v>
      </c>
      <c r="AL86" s="25">
        <f>+IFERROR('simulations soy farm1 '!$L$63*'simulations soy farm1 '!AL87*'simulations soy farm1 '!AL89*'simulations soy farm1 '!AL101,"")</f>
        <v>22360</v>
      </c>
      <c r="AM86" s="25">
        <f>+IFERROR('simulations soy farm1 '!$L$63*'simulations soy farm1 '!AM87*'simulations soy farm1 '!AM89*'simulations soy farm1 '!AM101,"")</f>
        <v>30342</v>
      </c>
      <c r="AN86" s="25">
        <f>+IFERROR('simulations soy farm1 '!$L$63*'simulations soy farm1 '!AN87*'simulations soy farm1 '!AN89*'simulations soy farm1 '!AN101,"")</f>
        <v>27534</v>
      </c>
      <c r="AO86" s="25">
        <f>+IFERROR('simulations soy farm1 '!$L$63*'simulations soy farm1 '!AO87*'simulations soy farm1 '!AO89*'simulations soy farm1 '!AO101,"")</f>
        <v>24934</v>
      </c>
      <c r="AP86" s="25">
        <f>+IFERROR('simulations soy farm1 '!$L$63*'simulations soy farm1 '!AP87*'simulations soy farm1 '!AP89*'simulations soy farm1 '!AP101,"")</f>
        <v>29900</v>
      </c>
      <c r="AQ86" s="25">
        <f>+IFERROR('simulations soy farm1 '!$L$63*'simulations soy farm1 '!AQ87*'simulations soy farm1 '!AQ89*'simulations soy farm1 '!AQ101,"")</f>
        <v>30810</v>
      </c>
      <c r="AR86" s="25">
        <f>+IFERROR('simulations soy farm1 '!$L$63*'simulations soy farm1 '!AR87*'simulations soy farm1 '!AR89*'simulations soy farm1 '!AR101,"")</f>
        <v>24232</v>
      </c>
      <c r="AS86" s="25">
        <f>+IFERROR('simulations soy farm1 '!$L$63*'simulations soy farm1 '!AS87*'simulations soy farm1 '!AS89*'simulations soy farm1 '!AS101,"")</f>
        <v>27300</v>
      </c>
      <c r="AT86" s="25">
        <f>+IFERROR('simulations soy farm1 '!$L$63*'simulations soy farm1 '!AT87*'simulations soy farm1 '!AT89*'simulations soy farm1 '!AT101,"")</f>
        <v>22411.999999999996</v>
      </c>
      <c r="AU86" s="25">
        <f>+IFERROR('simulations soy farm1 '!$L$63*'simulations soy farm1 '!AU87*'simulations soy farm1 '!AU89*'simulations soy farm1 '!AU101,"")</f>
        <v>25194</v>
      </c>
      <c r="AV86" s="25">
        <f>+IFERROR('simulations soy farm1 '!$L$63*'simulations soy farm1 '!AV87*'simulations soy farm1 '!AV89*'simulations soy farm1 '!AV101,"")</f>
        <v>23192</v>
      </c>
      <c r="AW86" s="25">
        <f>+IFERROR('simulations soy farm1 '!$L$63*'simulations soy farm1 '!AW87*'simulations soy farm1 '!AW89*'simulations soy farm1 '!AW101,"")</f>
        <v>26832</v>
      </c>
      <c r="AX86" s="25">
        <f>+IFERROR('simulations soy farm1 '!$L$63*'simulations soy farm1 '!AX87*'simulations soy farm1 '!AX89*'simulations soy farm1 '!AX101,"")</f>
        <v>27066</v>
      </c>
      <c r="AY86" s="25">
        <f>+IFERROR('simulations soy farm1 '!$L$63*'simulations soy farm1 '!AY87*'simulations soy farm1 '!AY89*'simulations soy farm1 '!AY101,"")</f>
        <v>29328</v>
      </c>
      <c r="AZ86" s="25">
        <f>+IFERROR('simulations soy farm1 '!$L$63*'simulations soy farm1 '!AZ87*'simulations soy farm1 '!AZ89*'simulations soy farm1 '!AZ101,"")</f>
        <v>23477.999999999996</v>
      </c>
      <c r="BA86" s="25">
        <f>+IFERROR('simulations soy farm1 '!$L$63*'simulations soy farm1 '!BA87*'simulations soy farm1 '!BA89*'simulations soy farm1 '!BA101,"")</f>
        <v>30498</v>
      </c>
      <c r="BB86" s="25">
        <f>+IFERROR('simulations soy farm1 '!$L$63*'simulations soy farm1 '!BB87*'simulations soy farm1 '!BB89*'simulations soy farm1 '!BB101,"")</f>
        <v>26286</v>
      </c>
      <c r="BC86" s="25">
        <f>+IFERROR('simulations soy farm1 '!$L$63*'simulations soy farm1 '!BC87*'simulations soy farm1 '!BC89*'simulations soy farm1 '!BC101,"")</f>
        <v>26858</v>
      </c>
      <c r="BD86" s="25">
        <f>+IFERROR('simulations soy farm1 '!$L$63*'simulations soy farm1 '!BD87*'simulations soy farm1 '!BD89*'simulations soy farm1 '!BD101,"")</f>
        <v>29588</v>
      </c>
      <c r="BE86" s="25">
        <f>+IFERROR('simulations soy farm1 '!$L$63*'simulations soy farm1 '!BE87*'simulations soy farm1 '!BE89*'simulations soy farm1 '!BE101,"")</f>
        <v>26052</v>
      </c>
      <c r="BF86" s="25">
        <f>+IFERROR('simulations soy farm1 '!$L$63*'simulations soy farm1 '!BF87*'simulations soy farm1 '!BF89*'simulations soy farm1 '!BF101,"")</f>
        <v>27144</v>
      </c>
      <c r="BG86" s="25">
        <f>+IFERROR('simulations soy farm1 '!$L$63*'simulations soy farm1 '!BG87*'simulations soy farm1 '!BG89*'simulations soy farm1 '!BG101,"")</f>
        <v>27248</v>
      </c>
      <c r="BH86" s="25">
        <f>+IFERROR('simulations soy farm1 '!$L$63*'simulations soy farm1 '!BH87*'simulations soy farm1 '!BH89*'simulations soy farm1 '!BH101,"")</f>
        <v>27976</v>
      </c>
      <c r="BI86" s="25">
        <f>+IFERROR('simulations soy farm1 '!$L$63*'simulations soy farm1 '!BI87*'simulations soy farm1 '!BI89*'simulations soy farm1 '!BI101,"")</f>
        <v>30940</v>
      </c>
      <c r="BJ86" s="25">
        <f>+IFERROR('simulations soy farm1 '!$L$63*'simulations soy farm1 '!BJ87*'simulations soy farm1 '!BJ89*'simulations soy farm1 '!BJ101,"")</f>
        <v>29744</v>
      </c>
      <c r="BK86" s="25">
        <f>+IFERROR('simulations soy farm1 '!$L$63*'simulations soy farm1 '!BK87*'simulations soy farm1 '!BK89*'simulations soy farm1 '!BK101,"")</f>
        <v>32526</v>
      </c>
      <c r="BL86" s="25">
        <f>+IFERROR('simulations soy farm1 '!$L$63*'simulations soy farm1 '!BL87*'simulations soy farm1 '!BL89*'simulations soy farm1 '!BL101,"")</f>
        <v>29796</v>
      </c>
      <c r="BM86" s="25">
        <f>+IFERROR('simulations soy farm1 '!$L$63*'simulations soy farm1 '!BM87*'simulations soy farm1 '!BM89*'simulations soy farm1 '!BM101,"")</f>
        <v>27820</v>
      </c>
      <c r="BN86" s="25">
        <f>+IFERROR('simulations soy farm1 '!$L$63*'simulations soy farm1 '!BN87*'simulations soy farm1 '!BN89*'simulations soy farm1 '!BN101,"")</f>
        <v>25480.000000000004</v>
      </c>
      <c r="BO86" s="25">
        <f>+IFERROR('simulations soy farm1 '!$L$63*'simulations soy farm1 '!BO87*'simulations soy farm1 '!BO89*'simulations soy farm1 '!BO101,"")</f>
        <v>22802</v>
      </c>
      <c r="BP86" s="25">
        <f>+IFERROR('simulations soy farm1 '!$L$63*'simulations soy farm1 '!BP87*'simulations soy farm1 '!BP89*'simulations soy farm1 '!BP101,"")</f>
        <v>26000</v>
      </c>
      <c r="BQ86" s="25">
        <f>+IFERROR('simulations soy farm1 '!$L$63*'simulations soy farm1 '!BQ87*'simulations soy farm1 '!BQ89*'simulations soy farm1 '!BQ101,"")</f>
        <v>28860</v>
      </c>
      <c r="BR86" s="25">
        <f>+IFERROR('simulations soy farm1 '!$L$63*'simulations soy farm1 '!BR87*'simulations soy farm1 '!BR89*'simulations soy farm1 '!BR101,"")</f>
        <v>24388.000000000004</v>
      </c>
      <c r="BS86" s="25">
        <f>+IFERROR('simulations soy farm1 '!$L$63*'simulations soy farm1 '!BS87*'simulations soy farm1 '!BS89*'simulations soy farm1 '!BS101,"")</f>
        <v>25584</v>
      </c>
      <c r="BT86" s="25">
        <f>+IFERROR('simulations soy farm1 '!$L$63*'simulations soy farm1 '!BT87*'simulations soy farm1 '!BT89*'simulations soy farm1 '!BT101,"")</f>
        <v>28184</v>
      </c>
      <c r="BU86" s="25">
        <f>+IFERROR('simulations soy farm1 '!$L$63*'simulations soy farm1 '!BU87*'simulations soy farm1 '!BU89*'simulations soy farm1 '!BU101,"")</f>
        <v>21242</v>
      </c>
      <c r="BV86" s="25">
        <f>+IFERROR('simulations soy farm1 '!$L$63*'simulations soy farm1 '!BV87*'simulations soy farm1 '!BV89*'simulations soy farm1 '!BV101,"")</f>
        <v>24414</v>
      </c>
      <c r="BW86" s="25">
        <f>+IFERROR('simulations soy farm1 '!$L$63*'simulations soy farm1 '!BW87*'simulations soy farm1 '!BW89*'simulations soy farm1 '!BW101,"")</f>
        <v>24648</v>
      </c>
      <c r="BX86" s="25">
        <f>+IFERROR('simulations soy farm1 '!$L$63*'simulations soy farm1 '!BX87*'simulations soy farm1 '!BX89*'simulations soy farm1 '!BX101,"")</f>
        <v>26988</v>
      </c>
      <c r="BY86" s="25">
        <f>+IFERROR('simulations soy farm1 '!$L$63*'simulations soy farm1 '!BY87*'simulations soy farm1 '!BY89*'simulations soy farm1 '!BY101,"")</f>
        <v>23686</v>
      </c>
      <c r="BZ86" s="25">
        <f>+IFERROR('simulations soy farm1 '!$L$63*'simulations soy farm1 '!BZ87*'simulations soy farm1 '!BZ89*'simulations soy farm1 '!BZ101,"")</f>
        <v>31694</v>
      </c>
      <c r="CA86" s="25">
        <f>+IFERROR('simulations soy farm1 '!$L$63*'simulations soy farm1 '!CA87*'simulations soy farm1 '!CA89*'simulations soy farm1 '!CA101,"")</f>
        <v>26936</v>
      </c>
      <c r="CB86" s="25">
        <f>+IFERROR('simulations soy farm1 '!$L$63*'simulations soy farm1 '!CB87*'simulations soy farm1 '!CB89*'simulations soy farm1 '!CB101,"")</f>
        <v>25194</v>
      </c>
      <c r="CC86" s="25">
        <f>+IFERROR('simulations soy farm1 '!$L$63*'simulations soy farm1 '!CC87*'simulations soy farm1 '!CC89*'simulations soy farm1 '!CC101,"")</f>
        <v>28782</v>
      </c>
      <c r="CD86" s="25">
        <f>+IFERROR('simulations soy farm1 '!$L$63*'simulations soy farm1 '!CD87*'simulations soy farm1 '!CD89*'simulations soy farm1 '!CD101,"")</f>
        <v>26676</v>
      </c>
      <c r="CE86" s="25">
        <f>+IFERROR('simulations soy farm1 '!$L$63*'simulations soy farm1 '!CE87*'simulations soy farm1 '!CE89*'simulations soy farm1 '!CE101,"")</f>
        <v>24258</v>
      </c>
      <c r="CF86" s="25">
        <f>+IFERROR('simulations soy farm1 '!$L$63*'simulations soy farm1 '!CF87*'simulations soy farm1 '!CF89*'simulations soy farm1 '!CF101,"")</f>
        <v>33540</v>
      </c>
      <c r="CG86" s="25">
        <f>+IFERROR('simulations soy farm1 '!$L$63*'simulations soy farm1 '!CG87*'simulations soy farm1 '!CG89*'simulations soy farm1 '!CG101,"")</f>
        <v>27222</v>
      </c>
      <c r="CH86" s="25">
        <f>+IFERROR('simulations soy farm1 '!$L$63*'simulations soy farm1 '!CH87*'simulations soy farm1 '!CH89*'simulations soy farm1 '!CH101,"")</f>
        <v>21684</v>
      </c>
      <c r="CI86" s="25">
        <f>+IFERROR('simulations soy farm1 '!$L$63*'simulations soy farm1 '!CI87*'simulations soy farm1 '!CI89*'simulations soy farm1 '!CI101,"")</f>
        <v>21319.999999999996</v>
      </c>
      <c r="CJ86" s="25">
        <f>+IFERROR('simulations soy farm1 '!$L$63*'simulations soy farm1 '!CJ87*'simulations soy farm1 '!CJ89*'simulations soy farm1 '!CJ101,"")</f>
        <v>26572.000000000004</v>
      </c>
      <c r="CK86" s="25">
        <f>+IFERROR('simulations soy farm1 '!$L$63*'simulations soy farm1 '!CK87*'simulations soy farm1 '!CK89*'simulations soy farm1 '!CK101,"")</f>
        <v>26650</v>
      </c>
      <c r="CL86" s="25">
        <f>+IFERROR('simulations soy farm1 '!$L$63*'simulations soy farm1 '!CL87*'simulations soy farm1 '!CL89*'simulations soy farm1 '!CL101,"")</f>
        <v>28106</v>
      </c>
      <c r="CM86" s="25">
        <f>+IFERROR('simulations soy farm1 '!$L$63*'simulations soy farm1 '!CM87*'simulations soy farm1 '!CM89*'simulations soy farm1 '!CM101,"")</f>
        <v>29432</v>
      </c>
      <c r="CN86" s="25">
        <f>+IFERROR('simulations soy farm1 '!$L$63*'simulations soy farm1 '!CN87*'simulations soy farm1 '!CN89*'simulations soy farm1 '!CN101,"")</f>
        <v>29016</v>
      </c>
      <c r="CO86" s="25">
        <f>+IFERROR('simulations soy farm1 '!$L$63*'simulations soy farm1 '!CO87*'simulations soy farm1 '!CO89*'simulations soy farm1 '!CO101,"")</f>
        <v>24050</v>
      </c>
      <c r="CP86" s="25">
        <f>+IFERROR('simulations soy farm1 '!$L$63*'simulations soy farm1 '!CP87*'simulations soy farm1 '!CP89*'simulations soy farm1 '!CP101,"")</f>
        <v>23894</v>
      </c>
      <c r="CQ86" s="25">
        <f>+IFERROR('simulations soy farm1 '!$L$63*'simulations soy farm1 '!CQ87*'simulations soy farm1 '!CQ89*'simulations soy farm1 '!CQ101,"")</f>
        <v>27664</v>
      </c>
      <c r="CR86" s="25">
        <f>+IFERROR('simulations soy farm1 '!$L$63*'simulations soy farm1 '!CR87*'simulations soy farm1 '!CR89*'simulations soy farm1 '!CR101,"")</f>
        <v>23477.999999999996</v>
      </c>
      <c r="CS86" s="25">
        <f>+IFERROR('simulations soy farm1 '!$L$63*'simulations soy farm1 '!CS87*'simulations soy farm1 '!CS89*'simulations soy farm1 '!CS101,"")</f>
        <v>28132</v>
      </c>
      <c r="CT86" s="25">
        <f>+IFERROR('simulations soy farm1 '!$L$63*'simulations soy farm1 '!CT87*'simulations soy farm1 '!CT89*'simulations soy farm1 '!CT101,"")</f>
        <v>27144</v>
      </c>
      <c r="CU86" s="25">
        <f>+IFERROR('simulations soy farm1 '!$L$63*'simulations soy farm1 '!CU87*'simulations soy farm1 '!CU89*'simulations soy farm1 '!CU101,"")</f>
        <v>25168</v>
      </c>
      <c r="CV86" s="25">
        <f>+IFERROR('simulations soy farm1 '!$L$63*'simulations soy farm1 '!CV87*'simulations soy farm1 '!CV89*'simulations soy farm1 '!CV101,"")</f>
        <v>26052</v>
      </c>
      <c r="CW86" s="25">
        <f>+IFERROR('simulations soy farm1 '!$L$63*'simulations soy farm1 '!CW87*'simulations soy farm1 '!CW89*'simulations soy farm1 '!CW101,"")</f>
        <v>29640</v>
      </c>
      <c r="CX86" s="25">
        <f>+IFERROR('simulations soy farm1 '!$L$63*'simulations soy farm1 '!CX87*'simulations soy farm1 '!CX89*'simulations soy farm1 '!CX101,"")</f>
        <v>30030</v>
      </c>
      <c r="CY86" s="25">
        <f>+IFERROR('simulations soy farm1 '!$L$63*'simulations soy farm1 '!CY87*'simulations soy farm1 '!CY89*'simulations soy farm1 '!CY101,"")</f>
        <v>26962</v>
      </c>
      <c r="CZ86" s="25">
        <f>+IFERROR('simulations soy farm1 '!$L$63*'simulations soy farm1 '!CZ87*'simulations soy farm1 '!CZ89*'simulations soy farm1 '!CZ101,"")</f>
        <v>28366</v>
      </c>
      <c r="DA86" s="25">
        <f>+IFERROR('simulations soy farm1 '!$L$63*'simulations soy farm1 '!DA87*'simulations soy farm1 '!DA89*'simulations soy farm1 '!DA101,"")</f>
        <v>28496</v>
      </c>
      <c r="DB86" s="25">
        <f>+IFERROR('simulations soy farm1 '!$L$63*'simulations soy farm1 '!DB87*'simulations soy farm1 '!DB89*'simulations soy farm1 '!DB101,"")</f>
        <v>27430</v>
      </c>
      <c r="DC86" s="25">
        <f>+IFERROR('simulations soy farm1 '!$L$63*'simulations soy farm1 '!DC87*'simulations soy farm1 '!DC89*'simulations soy farm1 '!DC101,"")</f>
        <v>26988</v>
      </c>
      <c r="DD86" s="25">
        <f>+IFERROR('simulations soy farm1 '!$L$63*'simulations soy farm1 '!DD87*'simulations soy farm1 '!DD89*'simulations soy farm1 '!DD101,"")</f>
        <v>25766</v>
      </c>
      <c r="DE86" s="25">
        <f>+IFERROR('simulations soy farm1 '!$L$63*'simulations soy farm1 '!DE87*'simulations soy farm1 '!DE89*'simulations soy farm1 '!DE101,"")</f>
        <v>25558</v>
      </c>
      <c r="DF86" s="25">
        <f>+IFERROR('simulations soy farm1 '!$L$63*'simulations soy farm1 '!DF87*'simulations soy farm1 '!DF89*'simulations soy farm1 '!DF101,"")</f>
        <v>26936</v>
      </c>
      <c r="DG86" s="25">
        <f>+IFERROR('simulations soy farm1 '!$L$63*'simulations soy farm1 '!DG87*'simulations soy farm1 '!DG89*'simulations soy farm1 '!DG101,"")</f>
        <v>23634</v>
      </c>
      <c r="DH86" s="25">
        <f>+IFERROR('simulations soy farm1 '!$L$63*'simulations soy farm1 '!DH87*'simulations soy farm1 '!DH89*'simulations soy farm1 '!DH101,"")</f>
        <v>32292</v>
      </c>
      <c r="DI86" s="25">
        <f>+IFERROR('simulations soy farm1 '!$L$63*'simulations soy farm1 '!DI87*'simulations soy farm1 '!DI89*'simulations soy farm1 '!DI101,"")</f>
        <v>33618</v>
      </c>
      <c r="DJ86" s="25">
        <f>+IFERROR('simulations soy farm1 '!$L$63*'simulations soy farm1 '!DJ87*'simulations soy farm1 '!DJ89*'simulations soy farm1 '!DJ101,"")</f>
        <v>27092</v>
      </c>
      <c r="DK86" s="25">
        <f>+IFERROR('simulations soy farm1 '!$L$63*'simulations soy farm1 '!DK87*'simulations soy farm1 '!DK89*'simulations soy farm1 '!DK101,"")</f>
        <v>25506</v>
      </c>
      <c r="DL86" s="25">
        <f>+IFERROR('simulations soy farm1 '!$L$63*'simulations soy farm1 '!DL87*'simulations soy farm1 '!DL89*'simulations soy farm1 '!DL101,"")</f>
        <v>27898</v>
      </c>
      <c r="DM86" s="25">
        <f>+IFERROR('simulations soy farm1 '!$L$63*'simulations soy farm1 '!DM87*'simulations soy farm1 '!DM89*'simulations soy farm1 '!DM101,"")</f>
        <v>28990</v>
      </c>
      <c r="DN86" s="25">
        <f>+IFERROR('simulations soy farm1 '!$L$63*'simulations soy farm1 '!DN87*'simulations soy farm1 '!DN89*'simulations soy farm1 '!DN101,"")</f>
        <v>23946.000000000004</v>
      </c>
      <c r="DO86" s="25">
        <f>+IFERROR('simulations soy farm1 '!$L$63*'simulations soy farm1 '!DO87*'simulations soy farm1 '!DO89*'simulations soy farm1 '!DO101,"")</f>
        <v>21060</v>
      </c>
      <c r="DP86" s="25">
        <f>+IFERROR('simulations soy farm1 '!$L$63*'simulations soy farm1 '!DP87*'simulations soy farm1 '!DP89*'simulations soy farm1 '!DP101,"")</f>
        <v>26572.000000000004</v>
      </c>
      <c r="DQ86" s="25">
        <f>+IFERROR('simulations soy farm1 '!$L$63*'simulations soy farm1 '!DQ87*'simulations soy farm1 '!DQ89*'simulations soy farm1 '!DQ101,"")</f>
        <v>27586</v>
      </c>
      <c r="DR86" s="25">
        <f>+IFERROR('simulations soy farm1 '!$L$63*'simulations soy farm1 '!DR87*'simulations soy farm1 '!DR89*'simulations soy farm1 '!DR101,"")</f>
        <v>22177.999999999996</v>
      </c>
      <c r="DS86" s="25">
        <f>+IFERROR('simulations soy farm1 '!$L$63*'simulations soy farm1 '!DS87*'simulations soy farm1 '!DS89*'simulations soy farm1 '!DS101,"")</f>
        <v>22568</v>
      </c>
      <c r="DT86" s="25">
        <f>+IFERROR('simulations soy farm1 '!$L$63*'simulations soy farm1 '!DT87*'simulations soy farm1 '!DT89*'simulations soy farm1 '!DT101,"")</f>
        <v>22750</v>
      </c>
      <c r="DU86" s="25">
        <f>+IFERROR('simulations soy farm1 '!$L$63*'simulations soy farm1 '!DU87*'simulations soy farm1 '!DU89*'simulations soy farm1 '!DU101,"")</f>
        <v>29900</v>
      </c>
      <c r="DV86" s="25">
        <f>+IFERROR('simulations soy farm1 '!$L$63*'simulations soy farm1 '!DV87*'simulations soy farm1 '!DV89*'simulations soy farm1 '!DV101,"")</f>
        <v>28106</v>
      </c>
      <c r="DW86" s="25">
        <f>+IFERROR('simulations soy farm1 '!$L$63*'simulations soy farm1 '!DW87*'simulations soy farm1 '!DW89*'simulations soy farm1 '!DW101,"")</f>
        <v>27066</v>
      </c>
      <c r="DX86" s="25">
        <f>+IFERROR('simulations soy farm1 '!$L$63*'simulations soy farm1 '!DX87*'simulations soy farm1 '!DX89*'simulations soy farm1 '!DX101,"")</f>
        <v>26806</v>
      </c>
      <c r="DY86" s="25">
        <f>+IFERROR('simulations soy farm1 '!$L$63*'simulations soy farm1 '!DY87*'simulations soy farm1 '!DY89*'simulations soy farm1 '!DY101,"")</f>
        <v>26234</v>
      </c>
      <c r="DZ86" s="25">
        <f>+IFERROR('simulations soy farm1 '!$L$63*'simulations soy farm1 '!DZ87*'simulations soy farm1 '!DZ89*'simulations soy farm1 '!DZ101,"")</f>
        <v>24544</v>
      </c>
      <c r="EA86" s="25">
        <f>+IFERROR('simulations soy farm1 '!$L$63*'simulations soy farm1 '!EA87*'simulations soy farm1 '!EA89*'simulations soy farm1 '!EA101,"")</f>
        <v>28080</v>
      </c>
      <c r="EB86" s="25">
        <f>+IFERROR('simulations soy farm1 '!$L$63*'simulations soy farm1 '!EB87*'simulations soy farm1 '!EB89*'simulations soy farm1 '!EB101,"")</f>
        <v>25194</v>
      </c>
      <c r="EC86" s="25">
        <f>+IFERROR('simulations soy farm1 '!$L$63*'simulations soy farm1 '!EC87*'simulations soy farm1 '!EC89*'simulations soy farm1 '!EC101,"")</f>
        <v>29198</v>
      </c>
      <c r="ED86" s="25">
        <f>+IFERROR('simulations soy farm1 '!$L$63*'simulations soy farm1 '!ED87*'simulations soy farm1 '!ED89*'simulations soy farm1 '!ED101,"")</f>
        <v>27014</v>
      </c>
      <c r="EE86" s="25">
        <f>+IFERROR('simulations soy farm1 '!$L$63*'simulations soy farm1 '!EE87*'simulations soy farm1 '!EE89*'simulations soy farm1 '!EE101,"")</f>
        <v>21164</v>
      </c>
      <c r="EF86" s="25">
        <f>+IFERROR('simulations soy farm1 '!$L$63*'simulations soy farm1 '!EF87*'simulations soy farm1 '!EF89*'simulations soy farm1 '!EF101,"")</f>
        <v>25090</v>
      </c>
      <c r="EG86" s="25">
        <f>+IFERROR('simulations soy farm1 '!$L$63*'simulations soy farm1 '!EG87*'simulations soy farm1 '!EG89*'simulations soy farm1 '!EG101,"")</f>
        <v>27638</v>
      </c>
      <c r="EH86" s="25">
        <f>+IFERROR('simulations soy farm1 '!$L$63*'simulations soy farm1 '!EH87*'simulations soy farm1 '!EH89*'simulations soy farm1 '!EH101,"")</f>
        <v>28912</v>
      </c>
      <c r="EI86" s="25">
        <f>+IFERROR('simulations soy farm1 '!$L$63*'simulations soy farm1 '!EI87*'simulations soy farm1 '!EI89*'simulations soy farm1 '!EI101,"")</f>
        <v>25376</v>
      </c>
      <c r="EJ86" s="25">
        <f>+IFERROR('simulations soy farm1 '!$L$63*'simulations soy farm1 '!EJ87*'simulations soy farm1 '!EJ89*'simulations soy farm1 '!EJ101,"")</f>
        <v>28990</v>
      </c>
      <c r="EK86" s="25">
        <f>+IFERROR('simulations soy farm1 '!$L$63*'simulations soy farm1 '!EK87*'simulations soy farm1 '!EK89*'simulations soy farm1 '!EK101,"")</f>
        <v>27014</v>
      </c>
      <c r="EL86" s="25">
        <f>+IFERROR('simulations soy farm1 '!$L$63*'simulations soy farm1 '!EL87*'simulations soy farm1 '!EL89*'simulations soy farm1 '!EL101,"")</f>
        <v>28106</v>
      </c>
      <c r="EM86" s="25">
        <f>+IFERROR('simulations soy farm1 '!$L$63*'simulations soy farm1 '!EM87*'simulations soy farm1 '!EM89*'simulations soy farm1 '!EM101,"")</f>
        <v>22932</v>
      </c>
      <c r="EN86" s="25">
        <f>+IFERROR('simulations soy farm1 '!$L$63*'simulations soy farm1 '!EN87*'simulations soy farm1 '!EN89*'simulations soy farm1 '!EN101,"")</f>
        <v>26754</v>
      </c>
      <c r="EO86" s="25">
        <f>+IFERROR('simulations soy farm1 '!$L$63*'simulations soy farm1 '!EO87*'simulations soy farm1 '!EO89*'simulations soy farm1 '!EO101,"")</f>
        <v>30004</v>
      </c>
      <c r="EP86" s="25">
        <f>+IFERROR('simulations soy farm1 '!$L$63*'simulations soy farm1 '!EP87*'simulations soy farm1 '!EP89*'simulations soy farm1 '!EP101,"")</f>
        <v>21892</v>
      </c>
      <c r="EQ86" s="25">
        <f>+IFERROR('simulations soy farm1 '!$L$63*'simulations soy farm1 '!EQ87*'simulations soy farm1 '!EQ89*'simulations soy farm1 '!EQ101,"")</f>
        <v>30238</v>
      </c>
      <c r="ER86" s="25">
        <f>+IFERROR('simulations soy farm1 '!$L$63*'simulations soy farm1 '!ER87*'simulations soy farm1 '!ER89*'simulations soy farm1 '!ER101,"")</f>
        <v>25714</v>
      </c>
      <c r="ES86" s="25">
        <f>+IFERROR('simulations soy farm1 '!$L$63*'simulations soy farm1 '!ES87*'simulations soy farm1 '!ES89*'simulations soy farm1 '!ES101,"")</f>
        <v>24361.999999999996</v>
      </c>
      <c r="ET86" s="25">
        <f>+IFERROR('simulations soy farm1 '!$L$63*'simulations soy farm1 '!ET87*'simulations soy farm1 '!ET89*'simulations soy farm1 '!ET101,"")</f>
        <v>26702</v>
      </c>
      <c r="EU86" s="25">
        <f>+IFERROR('simulations soy farm1 '!$L$63*'simulations soy farm1 '!EU87*'simulations soy farm1 '!EU89*'simulations soy farm1 '!EU101,"")</f>
        <v>26260</v>
      </c>
      <c r="EV86" s="25">
        <f>+IFERROR('simulations soy farm1 '!$L$63*'simulations soy farm1 '!EV87*'simulations soy farm1 '!EV89*'simulations soy farm1 '!EV101,"")</f>
        <v>25480.000000000004</v>
      </c>
      <c r="EW86" s="25">
        <f>+IFERROR('simulations soy farm1 '!$L$63*'simulations soy farm1 '!EW87*'simulations soy farm1 '!EW89*'simulations soy farm1 '!EW101,"")</f>
        <v>26884</v>
      </c>
      <c r="EX86" s="25">
        <f>+IFERROR('simulations soy farm1 '!$L$63*'simulations soy farm1 '!EX87*'simulations soy farm1 '!EX89*'simulations soy farm1 '!EX101,"")</f>
        <v>27872</v>
      </c>
      <c r="EY86" s="25">
        <f>+IFERROR('simulations soy farm1 '!$L$63*'simulations soy farm1 '!EY87*'simulations soy farm1 '!EY89*'simulations soy farm1 '!EY101,"")</f>
        <v>24882</v>
      </c>
      <c r="EZ86" s="25">
        <f>+IFERROR('simulations soy farm1 '!$L$63*'simulations soy farm1 '!EZ87*'simulations soy farm1 '!EZ89*'simulations soy farm1 '!EZ101,"")</f>
        <v>28496</v>
      </c>
      <c r="FA86" s="25">
        <f>+IFERROR('simulations soy farm1 '!$L$63*'simulations soy farm1 '!FA87*'simulations soy farm1 '!FA89*'simulations soy farm1 '!FA101,"")</f>
        <v>25064</v>
      </c>
      <c r="FB86" s="25">
        <f>+IFERROR('simulations soy farm1 '!$L$63*'simulations soy farm1 '!FB87*'simulations soy farm1 '!FB89*'simulations soy farm1 '!FB101,"")</f>
        <v>25090</v>
      </c>
      <c r="FC86" s="25">
        <f>+IFERROR('simulations soy farm1 '!$L$63*'simulations soy farm1 '!FC87*'simulations soy farm1 '!FC89*'simulations soy farm1 '!FC101,"")</f>
        <v>28314</v>
      </c>
      <c r="FD86" s="25">
        <f>+IFERROR('simulations soy farm1 '!$L$63*'simulations soy farm1 '!FD87*'simulations soy farm1 '!FD89*'simulations soy farm1 '!FD101,"")</f>
        <v>30706</v>
      </c>
      <c r="FE86" s="25">
        <f>+IFERROR('simulations soy farm1 '!$L$63*'simulations soy farm1 '!FE87*'simulations soy farm1 '!FE89*'simulations soy farm1 '!FE101,"")</f>
        <v>28132</v>
      </c>
      <c r="FF86" s="25">
        <f>+IFERROR('simulations soy farm1 '!$L$63*'simulations soy farm1 '!FF87*'simulations soy farm1 '!FF89*'simulations soy farm1 '!FF101,"")</f>
        <v>26546.000000000004</v>
      </c>
      <c r="FG86" s="25">
        <f>+IFERROR('simulations soy farm1 '!$L$63*'simulations soy farm1 '!FG87*'simulations soy farm1 '!FG89*'simulations soy farm1 '!FG101,"")</f>
        <v>23711.999999999996</v>
      </c>
      <c r="FH86" s="25">
        <f>+IFERROR('simulations soy farm1 '!$L$63*'simulations soy farm1 '!FH87*'simulations soy farm1 '!FH89*'simulations soy farm1 '!FH101,"")</f>
        <v>29016</v>
      </c>
      <c r="FI86" s="25">
        <f>+IFERROR('simulations soy farm1 '!$L$63*'simulations soy farm1 '!FI87*'simulations soy farm1 '!FI89*'simulations soy farm1 '!FI101,"")</f>
        <v>27404</v>
      </c>
      <c r="FJ86" s="25">
        <f>+IFERROR('simulations soy farm1 '!$L$63*'simulations soy farm1 '!FJ87*'simulations soy farm1 '!FJ89*'simulations soy farm1 '!FJ101,"")</f>
        <v>23634</v>
      </c>
      <c r="FK86" s="25">
        <f>+IFERROR('simulations soy farm1 '!$L$63*'simulations soy farm1 '!FK87*'simulations soy farm1 '!FK89*'simulations soy farm1 '!FK101,"")</f>
        <v>23140</v>
      </c>
      <c r="FL86" s="25">
        <f>+IFERROR('simulations soy farm1 '!$L$63*'simulations soy farm1 '!FL87*'simulations soy farm1 '!FL89*'simulations soy farm1 '!FL101,"")</f>
        <v>27768</v>
      </c>
      <c r="FM86" s="25">
        <f>+IFERROR('simulations soy farm1 '!$L$63*'simulations soy farm1 '!FM87*'simulations soy farm1 '!FM89*'simulations soy farm1 '!FM101,"")</f>
        <v>31668</v>
      </c>
      <c r="FN86" s="25">
        <f>+IFERROR('simulations soy farm1 '!$L$63*'simulations soy farm1 '!FN87*'simulations soy farm1 '!FN89*'simulations soy farm1 '!FN101,"")</f>
        <v>26000</v>
      </c>
      <c r="FO86" s="25">
        <f>+IFERROR('simulations soy farm1 '!$L$63*'simulations soy farm1 '!FO87*'simulations soy farm1 '!FO89*'simulations soy farm1 '!FO101,"")</f>
        <v>25011.999999999996</v>
      </c>
      <c r="FP86" s="25">
        <f>+IFERROR('simulations soy farm1 '!$L$63*'simulations soy farm1 '!FP87*'simulations soy farm1 '!FP89*'simulations soy farm1 '!FP101,"")</f>
        <v>25766</v>
      </c>
      <c r="FQ86" s="25">
        <f>+IFERROR('simulations soy farm1 '!$L$63*'simulations soy farm1 '!FQ87*'simulations soy farm1 '!FQ89*'simulations soy farm1 '!FQ101,"")</f>
        <v>28340</v>
      </c>
      <c r="FR86" s="25">
        <f>+IFERROR('simulations soy farm1 '!$L$63*'simulations soy farm1 '!FR87*'simulations soy farm1 '!FR89*'simulations soy farm1 '!FR101,"")</f>
        <v>30212</v>
      </c>
      <c r="FS86" s="25">
        <f>+IFERROR('simulations soy farm1 '!$L$63*'simulations soy farm1 '!FS87*'simulations soy farm1 '!FS89*'simulations soy farm1 '!FS101,"")</f>
        <v>25818</v>
      </c>
      <c r="FT86" s="25">
        <f>+IFERROR('simulations soy farm1 '!$L$63*'simulations soy farm1 '!FT87*'simulations soy farm1 '!FT89*'simulations soy farm1 '!FT101,"")</f>
        <v>23503.999999999996</v>
      </c>
      <c r="FU86" s="25">
        <f>+IFERROR('simulations soy farm1 '!$L$63*'simulations soy farm1 '!FU87*'simulations soy farm1 '!FU89*'simulations soy farm1 '!FU101,"")</f>
        <v>26494</v>
      </c>
      <c r="FV86" s="25">
        <f>+IFERROR('simulations soy farm1 '!$L$63*'simulations soy farm1 '!FV87*'simulations soy farm1 '!FV89*'simulations soy farm1 '!FV101,"")</f>
        <v>23972.000000000004</v>
      </c>
      <c r="FW86" s="25">
        <f>+IFERROR('simulations soy farm1 '!$L$63*'simulations soy farm1 '!FW87*'simulations soy farm1 '!FW89*'simulations soy farm1 '!FW101,"")</f>
        <v>30108</v>
      </c>
      <c r="FX86" s="25">
        <f>+IFERROR('simulations soy farm1 '!$L$63*'simulations soy farm1 '!FX87*'simulations soy farm1 '!FX89*'simulations soy farm1 '!FX101,"")</f>
        <v>26260</v>
      </c>
      <c r="FY86" s="25">
        <f>+IFERROR('simulations soy farm1 '!$L$63*'simulations soy farm1 '!FY87*'simulations soy farm1 '!FY89*'simulations soy farm1 '!FY101,"")</f>
        <v>31746</v>
      </c>
      <c r="FZ86" s="25">
        <f>+IFERROR('simulations soy farm1 '!$L$63*'simulations soy farm1 '!FZ87*'simulations soy farm1 '!FZ89*'simulations soy farm1 '!FZ101,"")</f>
        <v>25402</v>
      </c>
      <c r="GA86" s="25">
        <f>+IFERROR('simulations soy farm1 '!$L$63*'simulations soy farm1 '!GA87*'simulations soy farm1 '!GA89*'simulations soy farm1 '!GA101,"")</f>
        <v>24153.999999999996</v>
      </c>
      <c r="GB86" s="25">
        <f>+IFERROR('simulations soy farm1 '!$L$63*'simulations soy farm1 '!GB87*'simulations soy farm1 '!GB89*'simulations soy farm1 '!GB101,"")</f>
        <v>24882</v>
      </c>
      <c r="GC86" s="25">
        <f>+IFERROR('simulations soy farm1 '!$L$63*'simulations soy farm1 '!GC87*'simulations soy farm1 '!GC89*'simulations soy farm1 '!GC101,"")</f>
        <v>22827.999999999996</v>
      </c>
      <c r="GD86" s="25">
        <f>+IFERROR('simulations soy farm1 '!$L$63*'simulations soy farm1 '!GD87*'simulations soy farm1 '!GD89*'simulations soy farm1 '!GD101,"")</f>
        <v>29250</v>
      </c>
      <c r="GE86" s="25">
        <f>+IFERROR('simulations soy farm1 '!$L$63*'simulations soy farm1 '!GE87*'simulations soy farm1 '!GE89*'simulations soy farm1 '!GE101,"")</f>
        <v>30758</v>
      </c>
      <c r="GF86" s="25">
        <f>+IFERROR('simulations soy farm1 '!$L$63*'simulations soy farm1 '!GF87*'simulations soy farm1 '!GF89*'simulations soy farm1 '!GF101,"")</f>
        <v>26962</v>
      </c>
      <c r="GG86" s="25">
        <f>+IFERROR('simulations soy farm1 '!$L$63*'simulations soy farm1 '!GG87*'simulations soy farm1 '!GG89*'simulations soy farm1 '!GG101,"")</f>
        <v>23348</v>
      </c>
      <c r="GH86" s="25">
        <f>+IFERROR('simulations soy farm1 '!$L$63*'simulations soy farm1 '!GH87*'simulations soy farm1 '!GH89*'simulations soy farm1 '!GH101,"")</f>
        <v>22203.999999999996</v>
      </c>
      <c r="GI86" s="25">
        <f>+IFERROR('simulations soy farm1 '!$L$63*'simulations soy farm1 '!GI87*'simulations soy farm1 '!GI89*'simulations soy farm1 '!GI101,"")</f>
        <v>23400</v>
      </c>
      <c r="GJ86" s="25">
        <f>+IFERROR('simulations soy farm1 '!$L$63*'simulations soy farm1 '!GJ87*'simulations soy farm1 '!GJ89*'simulations soy farm1 '!GJ101,"")</f>
        <v>29796</v>
      </c>
      <c r="GK86" s="25">
        <f>+IFERROR('simulations soy farm1 '!$L$63*'simulations soy farm1 '!GK87*'simulations soy farm1 '!GK89*'simulations soy farm1 '!GK101,"")</f>
        <v>27144</v>
      </c>
      <c r="GL86" s="25">
        <f>+IFERROR('simulations soy farm1 '!$L$63*'simulations soy farm1 '!GL87*'simulations soy farm1 '!GL89*'simulations soy farm1 '!GL101,"")</f>
        <v>28236</v>
      </c>
      <c r="GM86" s="25">
        <f>+IFERROR('simulations soy farm1 '!$L$63*'simulations soy farm1 '!GM87*'simulations soy farm1 '!GM89*'simulations soy farm1 '!GM101,"")</f>
        <v>28288</v>
      </c>
      <c r="GN86" s="25">
        <f>+IFERROR('simulations soy farm1 '!$L$63*'simulations soy farm1 '!GN87*'simulations soy farm1 '!GN89*'simulations soy farm1 '!GN101,"")</f>
        <v>22932</v>
      </c>
      <c r="GO86" s="25">
        <f>+IFERROR('simulations soy farm1 '!$L$63*'simulations soy farm1 '!GO87*'simulations soy farm1 '!GO89*'simulations soy farm1 '!GO101,"")</f>
        <v>28834</v>
      </c>
      <c r="GP86" s="25">
        <f>+IFERROR('simulations soy farm1 '!$L$63*'simulations soy farm1 '!GP87*'simulations soy farm1 '!GP89*'simulations soy farm1 '!GP101,"")</f>
        <v>22411.999999999996</v>
      </c>
      <c r="GQ86" s="25">
        <f>+IFERROR('simulations soy farm1 '!$L$63*'simulations soy farm1 '!GQ87*'simulations soy farm1 '!GQ89*'simulations soy farm1 '!GQ101,"")</f>
        <v>22958</v>
      </c>
      <c r="GR86" s="25">
        <f>+IFERROR('simulations soy farm1 '!$L$63*'simulations soy farm1 '!GR87*'simulations soy farm1 '!GR89*'simulations soy farm1 '!GR101,"")</f>
        <v>22776</v>
      </c>
      <c r="GS86" s="25">
        <f>+IFERROR('simulations soy farm1 '!$L$63*'simulations soy farm1 '!GS87*'simulations soy farm1 '!GS89*'simulations soy farm1 '!GS101,"")</f>
        <v>23842</v>
      </c>
      <c r="GT86" s="25">
        <f>+IFERROR('simulations soy farm1 '!$L$63*'simulations soy farm1 '!GT87*'simulations soy farm1 '!GT89*'simulations soy farm1 '!GT101,"")</f>
        <v>23503.999999999996</v>
      </c>
      <c r="GU86" s="25">
        <f>+IFERROR('simulations soy farm1 '!$L$63*'simulations soy farm1 '!GU87*'simulations soy farm1 '!GU89*'simulations soy farm1 '!GU101,"")</f>
        <v>27222</v>
      </c>
      <c r="GV86" s="25">
        <f>+IFERROR('simulations soy farm1 '!$L$63*'simulations soy farm1 '!GV87*'simulations soy farm1 '!GV89*'simulations soy farm1 '!GV101,"")</f>
        <v>28886</v>
      </c>
      <c r="GW86" s="25">
        <f>+IFERROR('simulations soy farm1 '!$L$63*'simulations soy farm1 '!GW87*'simulations soy farm1 '!GW89*'simulations soy farm1 '!GW101,"")</f>
        <v>26676</v>
      </c>
      <c r="GX86" s="25">
        <f>+IFERROR('simulations soy farm1 '!$L$63*'simulations soy farm1 '!GX87*'simulations soy farm1 '!GX89*'simulations soy farm1 '!GX101,"")</f>
        <v>23452</v>
      </c>
      <c r="GY86" s="25">
        <f>+IFERROR('simulations soy farm1 '!$L$63*'simulations soy farm1 '!GY87*'simulations soy farm1 '!GY89*'simulations soy farm1 '!GY101,"")</f>
        <v>30888</v>
      </c>
      <c r="GZ86" s="25">
        <f>+IFERROR('simulations soy farm1 '!$L$63*'simulations soy farm1 '!GZ87*'simulations soy farm1 '!GZ89*'simulations soy farm1 '!GZ101,"")</f>
        <v>27950</v>
      </c>
      <c r="HA86" s="25">
        <f>+IFERROR('simulations soy farm1 '!$L$63*'simulations soy farm1 '!HA87*'simulations soy farm1 '!HA89*'simulations soy farm1 '!HA101,"")</f>
        <v>29380</v>
      </c>
      <c r="HB86" s="25">
        <f>+IFERROR('simulations soy farm1 '!$L$63*'simulations soy farm1 '!HB87*'simulations soy farm1 '!HB89*'simulations soy farm1 '!HB101,"")</f>
        <v>25116</v>
      </c>
      <c r="HC86" s="25">
        <f>+IFERROR('simulations soy farm1 '!$L$63*'simulations soy farm1 '!HC87*'simulations soy farm1 '!HC89*'simulations soy farm1 '!HC101,"")</f>
        <v>28158</v>
      </c>
      <c r="HD86" s="25">
        <f>+IFERROR('simulations soy farm1 '!$L$63*'simulations soy farm1 '!HD87*'simulations soy farm1 '!HD89*'simulations soy farm1 '!HD101,"")</f>
        <v>27560</v>
      </c>
      <c r="HE86" s="25">
        <f>+IFERROR('simulations soy farm1 '!$L$63*'simulations soy farm1 '!HE87*'simulations soy farm1 '!HE89*'simulations soy farm1 '!HE101,"")</f>
        <v>22490</v>
      </c>
      <c r="HF86" s="25">
        <f>+IFERROR('simulations soy farm1 '!$L$63*'simulations soy farm1 '!HF87*'simulations soy farm1 '!HF89*'simulations soy farm1 '!HF101,"")</f>
        <v>25272.000000000004</v>
      </c>
      <c r="HG86" s="25">
        <f>+IFERROR('simulations soy farm1 '!$L$63*'simulations soy farm1 '!HG87*'simulations soy farm1 '!HG89*'simulations soy farm1 '!HG101,"")</f>
        <v>30160</v>
      </c>
      <c r="HH86" s="25">
        <f>+IFERROR('simulations soy farm1 '!$L$63*'simulations soy farm1 '!HH87*'simulations soy farm1 '!HH89*'simulations soy farm1 '!HH101,"")</f>
        <v>25090</v>
      </c>
      <c r="HI86" s="25">
        <f>+IFERROR('simulations soy farm1 '!$L$63*'simulations soy farm1 '!HI87*'simulations soy farm1 '!HI89*'simulations soy farm1 '!HI101,"")</f>
        <v>24700</v>
      </c>
      <c r="HJ86" s="25">
        <f>+IFERROR('simulations soy farm1 '!$L$63*'simulations soy farm1 '!HJ87*'simulations soy farm1 '!HJ89*'simulations soy farm1 '!HJ101,"")</f>
        <v>28054</v>
      </c>
      <c r="HK86" s="25">
        <f>+IFERROR('simulations soy farm1 '!$L$63*'simulations soy farm1 '!HK87*'simulations soy farm1 '!HK89*'simulations soy farm1 '!HK101,"")</f>
        <v>33176</v>
      </c>
      <c r="HL86" s="25">
        <f>+IFERROR('simulations soy farm1 '!$L$63*'simulations soy farm1 '!HL87*'simulations soy farm1 '!HL89*'simulations soy farm1 '!HL101,"")</f>
        <v>25480.000000000004</v>
      </c>
      <c r="HM86" s="25">
        <f>+IFERROR('simulations soy farm1 '!$L$63*'simulations soy farm1 '!HM87*'simulations soy farm1 '!HM89*'simulations soy farm1 '!HM101,"")</f>
        <v>28938</v>
      </c>
      <c r="HN86" s="25">
        <f>+IFERROR('simulations soy farm1 '!$L$63*'simulations soy farm1 '!HN87*'simulations soy farm1 '!HN89*'simulations soy farm1 '!HN101,"")</f>
        <v>28262</v>
      </c>
      <c r="HO86" s="25">
        <f>+IFERROR('simulations soy farm1 '!$L$63*'simulations soy farm1 '!HO87*'simulations soy farm1 '!HO89*'simulations soy farm1 '!HO101,"")</f>
        <v>26572.000000000004</v>
      </c>
      <c r="HP86" s="25">
        <f>+IFERROR('simulations soy farm1 '!$L$63*'simulations soy farm1 '!HP87*'simulations soy farm1 '!HP89*'simulations soy farm1 '!HP101,"")</f>
        <v>28184</v>
      </c>
      <c r="HQ86" s="25">
        <f>+IFERROR('simulations soy farm1 '!$L$63*'simulations soy farm1 '!HQ87*'simulations soy farm1 '!HQ89*'simulations soy farm1 '!HQ101,"")</f>
        <v>24518</v>
      </c>
      <c r="HR86" s="25">
        <f>+IFERROR('simulations soy farm1 '!$L$63*'simulations soy farm1 '!HR87*'simulations soy farm1 '!HR89*'simulations soy farm1 '!HR101,"")</f>
        <v>25090</v>
      </c>
      <c r="HS86" s="25">
        <f>+IFERROR('simulations soy farm1 '!$L$63*'simulations soy farm1 '!HS87*'simulations soy farm1 '!HS89*'simulations soy farm1 '!HS101,"")</f>
        <v>23998</v>
      </c>
      <c r="HT86" s="25">
        <f>+IFERROR('simulations soy farm1 '!$L$63*'simulations soy farm1 '!HT87*'simulations soy farm1 '!HT89*'simulations soy farm1 '!HT101,"")</f>
        <v>25896.000000000004</v>
      </c>
      <c r="HU86" s="25">
        <f>+IFERROR('simulations soy farm1 '!$L$63*'simulations soy farm1 '!HU87*'simulations soy farm1 '!HU89*'simulations soy farm1 '!HU101,"")</f>
        <v>27352</v>
      </c>
      <c r="HV86" s="25">
        <f>+IFERROR('simulations soy farm1 '!$L$63*'simulations soy farm1 '!HV87*'simulations soy farm1 '!HV89*'simulations soy farm1 '!HV101,"")</f>
        <v>25506</v>
      </c>
      <c r="HW86" s="25">
        <f>+IFERROR('simulations soy farm1 '!$L$63*'simulations soy farm1 '!HW87*'simulations soy farm1 '!HW89*'simulations soy farm1 '!HW101,"")</f>
        <v>24050</v>
      </c>
      <c r="HX86" s="25">
        <f>+IFERROR('simulations soy farm1 '!$L$63*'simulations soy farm1 '!HX87*'simulations soy farm1 '!HX89*'simulations soy farm1 '!HX101,"")</f>
        <v>25714</v>
      </c>
      <c r="HY86" s="25">
        <f>+IFERROR('simulations soy farm1 '!$L$63*'simulations soy farm1 '!HY87*'simulations soy farm1 '!HY89*'simulations soy farm1 '!HY101,"")</f>
        <v>28600</v>
      </c>
      <c r="HZ86" s="25">
        <f>+IFERROR('simulations soy farm1 '!$L$63*'simulations soy farm1 '!HZ87*'simulations soy farm1 '!HZ89*'simulations soy farm1 '!HZ101,"")</f>
        <v>27560</v>
      </c>
      <c r="IA86" s="25">
        <f>+IFERROR('simulations soy farm1 '!$L$63*'simulations soy farm1 '!IA87*'simulations soy farm1 '!IA89*'simulations soy farm1 '!IA101,"")</f>
        <v>29640</v>
      </c>
      <c r="IB86" s="25">
        <f>+IFERROR('simulations soy farm1 '!$L$63*'simulations soy farm1 '!IB87*'simulations soy farm1 '!IB89*'simulations soy farm1 '!IB101,"")</f>
        <v>24076</v>
      </c>
      <c r="IC86" s="25">
        <f>+IFERROR('simulations soy farm1 '!$L$63*'simulations soy farm1 '!IC87*'simulations soy farm1 '!IC89*'simulations soy farm1 '!IC101,"")</f>
        <v>23790</v>
      </c>
      <c r="ID86" s="25">
        <f>+IFERROR('simulations soy farm1 '!$L$63*'simulations soy farm1 '!ID87*'simulations soy farm1 '!ID89*'simulations soy farm1 '!ID101,"")</f>
        <v>28964</v>
      </c>
      <c r="IE86" s="25">
        <f>+IFERROR('simulations soy farm1 '!$L$63*'simulations soy farm1 '!IE87*'simulations soy farm1 '!IE89*'simulations soy farm1 '!IE101,"")</f>
        <v>26858</v>
      </c>
      <c r="IF86" s="25">
        <f>+IFERROR('simulations soy farm1 '!$L$63*'simulations soy farm1 '!IF87*'simulations soy farm1 '!IF89*'simulations soy farm1 '!IF101,"")</f>
        <v>21527.999999999996</v>
      </c>
      <c r="IG86" s="25">
        <f>+IFERROR('simulations soy farm1 '!$L$63*'simulations soy farm1 '!IG87*'simulations soy farm1 '!IG89*'simulations soy farm1 '!IG101,"")</f>
        <v>24960</v>
      </c>
      <c r="IH86" s="25">
        <f>+IFERROR('simulations soy farm1 '!$L$63*'simulations soy farm1 '!IH87*'simulations soy farm1 '!IH89*'simulations soy farm1 '!IH101,"")</f>
        <v>28548</v>
      </c>
      <c r="II86" s="25">
        <f>+IFERROR('simulations soy farm1 '!$L$63*'simulations soy farm1 '!II87*'simulations soy farm1 '!II89*'simulations soy farm1 '!II101,"")</f>
        <v>24206</v>
      </c>
      <c r="IJ86" s="25">
        <f>+IFERROR('simulations soy farm1 '!$L$63*'simulations soy farm1 '!IJ87*'simulations soy farm1 '!IJ89*'simulations soy farm1 '!IJ101,"")</f>
        <v>30862</v>
      </c>
      <c r="IK86" s="25">
        <f>+IFERROR('simulations soy farm1 '!$L$63*'simulations soy farm1 '!IK87*'simulations soy farm1 '!IK89*'simulations soy farm1 '!IK101,"")</f>
        <v>20956</v>
      </c>
      <c r="IL86" s="25">
        <f>+IFERROR('simulations soy farm1 '!$L$63*'simulations soy farm1 '!IL87*'simulations soy farm1 '!IL89*'simulations soy farm1 '!IL101,"")</f>
        <v>28158</v>
      </c>
      <c r="IM86" s="25">
        <f>+IFERROR('simulations soy farm1 '!$L$63*'simulations soy farm1 '!IM87*'simulations soy farm1 '!IM89*'simulations soy farm1 '!IM101,"")</f>
        <v>25298</v>
      </c>
      <c r="IN86" s="25">
        <f>+IFERROR('simulations soy farm1 '!$L$63*'simulations soy farm1 '!IN87*'simulations soy farm1 '!IN89*'simulations soy farm1 '!IN101,"")</f>
        <v>24596.000000000004</v>
      </c>
      <c r="IO86" s="25">
        <f>+IFERROR('simulations soy farm1 '!$L$63*'simulations soy farm1 '!IO87*'simulations soy farm1 '!IO89*'simulations soy farm1 '!IO101,"")</f>
        <v>24596.000000000004</v>
      </c>
      <c r="IP86" s="25">
        <f>+IFERROR('simulations soy farm1 '!$L$63*'simulations soy farm1 '!IP87*'simulations soy farm1 '!IP89*'simulations soy farm1 '!IP101,"")</f>
        <v>26832</v>
      </c>
      <c r="IQ86" s="25">
        <f>+IFERROR('simulations soy farm1 '!$L$63*'simulations soy farm1 '!IQ87*'simulations soy farm1 '!IQ89*'simulations soy farm1 '!IQ101,"")</f>
        <v>27846</v>
      </c>
      <c r="IR86" s="25">
        <f>+IFERROR('simulations soy farm1 '!$L$63*'simulations soy farm1 '!IR87*'simulations soy farm1 '!IR89*'simulations soy farm1 '!IR101,"")</f>
        <v>25142</v>
      </c>
      <c r="IS86" s="25">
        <f>+IFERROR('simulations soy farm1 '!$L$63*'simulations soy farm1 '!IS87*'simulations soy farm1 '!IS89*'simulations soy farm1 '!IS101,"")</f>
        <v>26702</v>
      </c>
      <c r="IT86" s="25">
        <f>+IFERROR('simulations soy farm1 '!$L$63*'simulations soy farm1 '!IT87*'simulations soy farm1 '!IT89*'simulations soy farm1 '!IT101,"")</f>
        <v>27612</v>
      </c>
      <c r="IU86" s="25">
        <f>+IFERROR('simulations soy farm1 '!$L$63*'simulations soy farm1 '!IU87*'simulations soy farm1 '!IU89*'simulations soy farm1 '!IU101,"")</f>
        <v>27690</v>
      </c>
      <c r="IV86" s="25">
        <f>+IFERROR('simulations soy farm1 '!$L$63*'simulations soy farm1 '!IV87*'simulations soy farm1 '!IV89*'simulations soy farm1 '!IV101,"")</f>
        <v>27170</v>
      </c>
      <c r="IW86" s="25">
        <f>+IFERROR('simulations soy farm1 '!$L$63*'simulations soy farm1 '!IW87*'simulations soy farm1 '!IW89*'simulations soy farm1 '!IW101,"")</f>
        <v>30940</v>
      </c>
      <c r="IX86" s="25">
        <f>+IFERROR('simulations soy farm1 '!$L$63*'simulations soy farm1 '!IX87*'simulations soy farm1 '!IX89*'simulations soy farm1 '!IX101,"")</f>
        <v>26546.000000000004</v>
      </c>
      <c r="IY86" s="25">
        <f>+IFERROR('simulations soy farm1 '!$L$63*'simulations soy farm1 '!IY87*'simulations soy farm1 '!IY89*'simulations soy farm1 '!IY101,"")</f>
        <v>25869.999999999996</v>
      </c>
      <c r="IZ86" s="25">
        <f>+IFERROR('simulations soy farm1 '!$L$63*'simulations soy farm1 '!IZ87*'simulations soy farm1 '!IZ89*'simulations soy farm1 '!IZ101,"")</f>
        <v>26077.999999999996</v>
      </c>
      <c r="JA86" s="25">
        <f>+IFERROR('simulations soy farm1 '!$L$63*'simulations soy farm1 '!JA87*'simulations soy farm1 '!JA89*'simulations soy farm1 '!JA101,"")</f>
        <v>31252</v>
      </c>
      <c r="JB86" s="25">
        <f>+IFERROR('simulations soy farm1 '!$L$63*'simulations soy farm1 '!JB87*'simulations soy farm1 '!JB89*'simulations soy farm1 '!JB101,"")</f>
        <v>26754</v>
      </c>
      <c r="JC86" s="25">
        <f>+IFERROR('simulations soy farm1 '!$L$63*'simulations soy farm1 '!JC87*'simulations soy farm1 '!JC89*'simulations soy farm1 '!JC101,"")</f>
        <v>26234</v>
      </c>
      <c r="JD86" s="25">
        <f>+IFERROR('simulations soy farm1 '!$L$63*'simulations soy farm1 '!JD87*'simulations soy farm1 '!JD89*'simulations soy farm1 '!JD101,"")</f>
        <v>25090</v>
      </c>
      <c r="JE86" s="25">
        <f>+IFERROR('simulations soy farm1 '!$L$63*'simulations soy farm1 '!JE87*'simulations soy farm1 '!JE89*'simulations soy farm1 '!JE101,"")</f>
        <v>27482</v>
      </c>
      <c r="JF86" s="25">
        <f>+IFERROR('simulations soy farm1 '!$L$63*'simulations soy farm1 '!JF87*'simulations soy farm1 '!JF89*'simulations soy farm1 '!JF101,"")</f>
        <v>28470</v>
      </c>
      <c r="JG86" s="25">
        <f>+IFERROR('simulations soy farm1 '!$L$63*'simulations soy farm1 '!JG87*'simulations soy farm1 '!JG89*'simulations soy farm1 '!JG101,"")</f>
        <v>23374</v>
      </c>
      <c r="JH86" s="25">
        <f>+IFERROR('simulations soy farm1 '!$L$63*'simulations soy farm1 '!JH87*'simulations soy farm1 '!JH89*'simulations soy farm1 '!JH101,"")</f>
        <v>28522</v>
      </c>
      <c r="JI86" s="25">
        <f>+IFERROR('simulations soy farm1 '!$L$63*'simulations soy farm1 '!JI87*'simulations soy farm1 '!JI89*'simulations soy farm1 '!JI101,"")</f>
        <v>26884</v>
      </c>
      <c r="JJ86" s="25">
        <f>+IFERROR('simulations soy farm1 '!$L$63*'simulations soy farm1 '!JJ87*'simulations soy farm1 '!JJ89*'simulations soy farm1 '!JJ101,"")</f>
        <v>22958</v>
      </c>
      <c r="JK86" s="25">
        <f>+IFERROR('simulations soy farm1 '!$L$63*'simulations soy farm1 '!JK87*'simulations soy farm1 '!JK89*'simulations soy farm1 '!JK101,"")</f>
        <v>29666</v>
      </c>
      <c r="JL86" s="25">
        <f>+IFERROR('simulations soy farm1 '!$L$63*'simulations soy farm1 '!JL87*'simulations soy farm1 '!JL89*'simulations soy farm1 '!JL101,"")</f>
        <v>27144</v>
      </c>
      <c r="JM86" s="25">
        <f>+IFERROR('simulations soy farm1 '!$L$63*'simulations soy farm1 '!JM87*'simulations soy farm1 '!JM89*'simulations soy farm1 '!JM101,"")</f>
        <v>23790</v>
      </c>
      <c r="JN86" s="25">
        <f>+IFERROR('simulations soy farm1 '!$L$63*'simulations soy farm1 '!JN87*'simulations soy farm1 '!JN89*'simulations soy farm1 '!JN101,"")</f>
        <v>20826</v>
      </c>
      <c r="JO86" s="25">
        <f>+IFERROR('simulations soy farm1 '!$L$63*'simulations soy farm1 '!JO87*'simulations soy farm1 '!JO89*'simulations soy farm1 '!JO101,"")</f>
        <v>26494</v>
      </c>
      <c r="JP86" s="25">
        <f>+IFERROR('simulations soy farm1 '!$L$63*'simulations soy farm1 '!JP87*'simulations soy farm1 '!JP89*'simulations soy farm1 '!JP101,"")</f>
        <v>27352</v>
      </c>
      <c r="JQ86" s="25">
        <f>+IFERROR('simulations soy farm1 '!$L$63*'simulations soy farm1 '!JQ87*'simulations soy farm1 '!JQ89*'simulations soy farm1 '!JQ101,"")</f>
        <v>22568</v>
      </c>
      <c r="JR86" s="25">
        <f>+IFERROR('simulations soy farm1 '!$L$63*'simulations soy farm1 '!JR87*'simulations soy farm1 '!JR89*'simulations soy farm1 '!JR101,"")</f>
        <v>25818</v>
      </c>
      <c r="JS86" s="25">
        <f>+IFERROR('simulations soy farm1 '!$L$63*'simulations soy farm1 '!JS87*'simulations soy farm1 '!JS89*'simulations soy farm1 '!JS101,"")</f>
        <v>30290</v>
      </c>
      <c r="JT86" s="25">
        <f>+IFERROR('simulations soy farm1 '!$L$63*'simulations soy farm1 '!JT87*'simulations soy farm1 '!JT89*'simulations soy farm1 '!JT101,"")</f>
        <v>27690</v>
      </c>
      <c r="JU86" s="25">
        <f>+IFERROR('simulations soy farm1 '!$L$63*'simulations soy farm1 '!JU87*'simulations soy farm1 '!JU89*'simulations soy farm1 '!JU101,"")</f>
        <v>25661.999999999996</v>
      </c>
      <c r="JV86" s="25">
        <f>+IFERROR('simulations soy farm1 '!$L$63*'simulations soy farm1 '!JV87*'simulations soy farm1 '!JV89*'simulations soy farm1 '!JV101,"")</f>
        <v>27118</v>
      </c>
      <c r="JW86" s="25">
        <f>+IFERROR('simulations soy farm1 '!$L$63*'simulations soy farm1 '!JW87*'simulations soy farm1 '!JW89*'simulations soy farm1 '!JW101,"")</f>
        <v>28184</v>
      </c>
      <c r="JX86" s="25">
        <f>+IFERROR('simulations soy farm1 '!$L$63*'simulations soy farm1 '!JX87*'simulations soy farm1 '!JX89*'simulations soy farm1 '!JX101,"")</f>
        <v>29770</v>
      </c>
      <c r="JY86" s="25">
        <f>+IFERROR('simulations soy farm1 '!$L$63*'simulations soy farm1 '!JY87*'simulations soy farm1 '!JY89*'simulations soy farm1 '!JY101,"")</f>
        <v>31980</v>
      </c>
      <c r="JZ86" s="25">
        <f>+IFERROR('simulations soy farm1 '!$L$63*'simulations soy farm1 '!JZ87*'simulations soy farm1 '!JZ89*'simulations soy farm1 '!JZ101,"")</f>
        <v>27144</v>
      </c>
      <c r="KA86" s="25">
        <f>+IFERROR('simulations soy farm1 '!$L$63*'simulations soy farm1 '!KA87*'simulations soy farm1 '!KA89*'simulations soy farm1 '!KA101,"")</f>
        <v>24882</v>
      </c>
      <c r="KB86" s="25">
        <f>+IFERROR('simulations soy farm1 '!$L$63*'simulations soy farm1 '!KB87*'simulations soy farm1 '!KB89*'simulations soy farm1 '!KB101,"")</f>
        <v>25792</v>
      </c>
      <c r="KC86" s="25">
        <f>+IFERROR('simulations soy farm1 '!$L$63*'simulations soy farm1 '!KC87*'simulations soy farm1 '!KC89*'simulations soy farm1 '!KC101,"")</f>
        <v>25142</v>
      </c>
      <c r="KD86" s="25">
        <f>+IFERROR('simulations soy farm1 '!$L$63*'simulations soy farm1 '!KD87*'simulations soy farm1 '!KD89*'simulations soy farm1 '!KD101,"")</f>
        <v>28678</v>
      </c>
      <c r="KE86" s="25">
        <f>+IFERROR('simulations soy farm1 '!$L$63*'simulations soy farm1 '!KE87*'simulations soy farm1 '!KE89*'simulations soy farm1 '!KE101,"")</f>
        <v>29510</v>
      </c>
      <c r="KF86" s="25">
        <f>+IFERROR('simulations soy farm1 '!$L$63*'simulations soy farm1 '!KF87*'simulations soy farm1 '!KF89*'simulations soy farm1 '!KF101,"")</f>
        <v>22776</v>
      </c>
      <c r="KG86" s="25">
        <f>+IFERROR('simulations soy farm1 '!$L$63*'simulations soy farm1 '!KG87*'simulations soy farm1 '!KG89*'simulations soy farm1 '!KG101,"")</f>
        <v>25714</v>
      </c>
      <c r="KH86" s="25">
        <f>+IFERROR('simulations soy farm1 '!$L$63*'simulations soy farm1 '!KH87*'simulations soy farm1 '!KH89*'simulations soy farm1 '!KH101,"")</f>
        <v>27768</v>
      </c>
      <c r="KI86" s="25">
        <f>+IFERROR('simulations soy farm1 '!$L$63*'simulations soy farm1 '!KI87*'simulations soy farm1 '!KI89*'simulations soy farm1 '!KI101,"")</f>
        <v>30550</v>
      </c>
      <c r="KJ86" s="25">
        <f>+IFERROR('simulations soy farm1 '!$L$63*'simulations soy farm1 '!KJ87*'simulations soy farm1 '!KJ89*'simulations soy farm1 '!KJ101,"")</f>
        <v>25116</v>
      </c>
      <c r="KK86" s="25">
        <f>+IFERROR('simulations soy farm1 '!$L$63*'simulations soy farm1 '!KK87*'simulations soy farm1 '!KK89*'simulations soy farm1 '!KK101,"")</f>
        <v>27378</v>
      </c>
      <c r="KL86" s="25">
        <f>+IFERROR('simulations soy farm1 '!$L$63*'simulations soy farm1 '!KL87*'simulations soy farm1 '!KL89*'simulations soy farm1 '!KL101,"")</f>
        <v>24830.000000000004</v>
      </c>
      <c r="KM86" s="25">
        <f>+IFERROR('simulations soy farm1 '!$L$63*'simulations soy farm1 '!KM87*'simulations soy farm1 '!KM89*'simulations soy farm1 '!KM101,"")</f>
        <v>27794</v>
      </c>
      <c r="KN86" s="25">
        <f>+IFERROR('simulations soy farm1 '!$L$63*'simulations soy farm1 '!KN87*'simulations soy farm1 '!KN89*'simulations soy farm1 '!KN101,"")</f>
        <v>24700</v>
      </c>
      <c r="KO86" s="25">
        <f>+IFERROR('simulations soy farm1 '!$L$63*'simulations soy farm1 '!KO87*'simulations soy farm1 '!KO89*'simulations soy farm1 '!KO101,"")</f>
        <v>25480.000000000004</v>
      </c>
      <c r="KP86" s="25">
        <f>+IFERROR('simulations soy farm1 '!$L$63*'simulations soy farm1 '!KP87*'simulations soy farm1 '!KP89*'simulations soy farm1 '!KP101,"")</f>
        <v>26286</v>
      </c>
      <c r="KQ86" s="25">
        <f>+IFERROR('simulations soy farm1 '!$L$63*'simulations soy farm1 '!KQ87*'simulations soy farm1 '!KQ89*'simulations soy farm1 '!KQ101,"")</f>
        <v>26936</v>
      </c>
      <c r="KR86" s="25">
        <f>+IFERROR('simulations soy farm1 '!$L$63*'simulations soy farm1 '!KR87*'simulations soy farm1 '!KR89*'simulations soy farm1 '!KR101,"")</f>
        <v>28002</v>
      </c>
      <c r="KS86" s="25">
        <f>+IFERROR('simulations soy farm1 '!$L$63*'simulations soy farm1 '!KS87*'simulations soy farm1 '!KS89*'simulations soy farm1 '!KS101,"")</f>
        <v>22411.999999999996</v>
      </c>
      <c r="KT86" s="25">
        <f>+IFERROR('simulations soy farm1 '!$L$63*'simulations soy farm1 '!KT87*'simulations soy farm1 '!KT89*'simulations soy farm1 '!KT101,"")</f>
        <v>25922.000000000004</v>
      </c>
      <c r="KU86" s="25">
        <f>+IFERROR('simulations soy farm1 '!$L$63*'simulations soy farm1 '!KU87*'simulations soy farm1 '!KU89*'simulations soy farm1 '!KU101,"")</f>
        <v>25011.999999999996</v>
      </c>
      <c r="KV86" s="25">
        <f>+IFERROR('simulations soy farm1 '!$L$63*'simulations soy farm1 '!KV87*'simulations soy farm1 '!KV89*'simulations soy farm1 '!KV101,"")</f>
        <v>24544</v>
      </c>
      <c r="KW86" s="25">
        <f>+IFERROR('simulations soy farm1 '!$L$63*'simulations soy farm1 '!KW87*'simulations soy farm1 '!KW89*'simulations soy farm1 '!KW101,"")</f>
        <v>22853.999999999996</v>
      </c>
      <c r="KX86" s="25">
        <f>+IFERROR('simulations soy farm1 '!$L$63*'simulations soy farm1 '!KX87*'simulations soy farm1 '!KX89*'simulations soy farm1 '!KX101,"")</f>
        <v>27300</v>
      </c>
      <c r="KY86" s="25">
        <f>+IFERROR('simulations soy farm1 '!$L$63*'simulations soy farm1 '!KY87*'simulations soy farm1 '!KY89*'simulations soy farm1 '!KY101,"")</f>
        <v>24336</v>
      </c>
      <c r="KZ86" s="25">
        <f>+IFERROR('simulations soy farm1 '!$L$63*'simulations soy farm1 '!KZ87*'simulations soy farm1 '!KZ89*'simulations soy farm1 '!KZ101,"")</f>
        <v>32474</v>
      </c>
      <c r="LA86" s="25">
        <f>+IFERROR('simulations soy farm1 '!$L$63*'simulations soy farm1 '!LA87*'simulations soy farm1 '!LA89*'simulations soy farm1 '!LA101,"")</f>
        <v>23868</v>
      </c>
      <c r="LB86" s="25">
        <f>+IFERROR('simulations soy farm1 '!$L$63*'simulations soy farm1 '!LB87*'simulations soy farm1 '!LB89*'simulations soy farm1 '!LB101,"")</f>
        <v>23894</v>
      </c>
      <c r="LC86" s="25">
        <f>+IFERROR('simulations soy farm1 '!$L$63*'simulations soy farm1 '!LC87*'simulations soy farm1 '!LC89*'simulations soy farm1 '!LC101,"")</f>
        <v>24622.000000000004</v>
      </c>
      <c r="LD86" s="25">
        <f>+IFERROR('simulations soy farm1 '!$L$63*'simulations soy farm1 '!LD87*'simulations soy farm1 '!LD89*'simulations soy farm1 '!LD101,"")</f>
        <v>29588</v>
      </c>
      <c r="LE86" s="25">
        <f>+IFERROR('simulations soy farm1 '!$L$63*'simulations soy farm1 '!LE87*'simulations soy farm1 '!LE89*'simulations soy farm1 '!LE101,"")</f>
        <v>27170</v>
      </c>
      <c r="LF86" s="25">
        <f>+IFERROR('simulations soy farm1 '!$L$63*'simulations soy farm1 '!LF87*'simulations soy farm1 '!LF89*'simulations soy farm1 '!LF101,"")</f>
        <v>29614</v>
      </c>
      <c r="LG86" s="25">
        <f>+IFERROR('simulations soy farm1 '!$L$63*'simulations soy farm1 '!LG87*'simulations soy farm1 '!LG89*'simulations soy farm1 '!LG101,"")</f>
        <v>29146</v>
      </c>
      <c r="LH86" s="25">
        <f>+IFERROR('simulations soy farm1 '!$L$63*'simulations soy farm1 '!LH87*'simulations soy farm1 '!LH89*'simulations soy farm1 '!LH101,"")</f>
        <v>28678</v>
      </c>
      <c r="LI86" s="25">
        <f>+IFERROR('simulations soy farm1 '!$L$63*'simulations soy farm1 '!LI87*'simulations soy farm1 '!LI89*'simulations soy farm1 '!LI101,"")</f>
        <v>29796</v>
      </c>
      <c r="LJ86" s="25">
        <f>+IFERROR('simulations soy farm1 '!$L$63*'simulations soy farm1 '!LJ87*'simulations soy farm1 '!LJ89*'simulations soy farm1 '!LJ101,"")</f>
        <v>27170</v>
      </c>
      <c r="LK86" s="25">
        <f>+IFERROR('simulations soy farm1 '!$L$63*'simulations soy farm1 '!LK87*'simulations soy farm1 '!LK89*'simulations soy farm1 '!LK101,"")</f>
        <v>25974</v>
      </c>
      <c r="LL86" s="25">
        <f>+IFERROR('simulations soy farm1 '!$L$63*'simulations soy farm1 '!LL87*'simulations soy farm1 '!LL89*'simulations soy farm1 '!LL101,"")</f>
        <v>26702</v>
      </c>
      <c r="LM86" s="25">
        <f>+IFERROR('simulations soy farm1 '!$L$63*'simulations soy farm1 '!LM87*'simulations soy farm1 '!LM89*'simulations soy farm1 '!LM101,"")</f>
        <v>22646.000000000004</v>
      </c>
      <c r="LN86" s="25">
        <f>+IFERROR('simulations soy farm1 '!$L$63*'simulations soy farm1 '!LN87*'simulations soy farm1 '!LN89*'simulations soy farm1 '!LN101,"")</f>
        <v>25766</v>
      </c>
      <c r="LO86" s="25">
        <f>+IFERROR('simulations soy farm1 '!$L$63*'simulations soy farm1 '!LO87*'simulations soy farm1 '!LO89*'simulations soy farm1 '!LO101,"")</f>
        <v>26728</v>
      </c>
      <c r="LP86" s="25">
        <f>+IFERROR('simulations soy farm1 '!$L$63*'simulations soy farm1 '!LP87*'simulations soy farm1 '!LP89*'simulations soy farm1 '!LP101,"")</f>
        <v>27508</v>
      </c>
      <c r="LQ86" s="25">
        <f>+IFERROR('simulations soy farm1 '!$L$63*'simulations soy farm1 '!LQ87*'simulations soy farm1 '!LQ89*'simulations soy farm1 '!LQ101,"")</f>
        <v>28808</v>
      </c>
      <c r="LR86" s="25">
        <f>+IFERROR('simulations soy farm1 '!$L$63*'simulations soy farm1 '!LR87*'simulations soy farm1 '!LR89*'simulations soy farm1 '!LR101,"")</f>
        <v>30290</v>
      </c>
      <c r="LS86" s="25">
        <f>+IFERROR('simulations soy farm1 '!$L$63*'simulations soy farm1 '!LS87*'simulations soy farm1 '!LS89*'simulations soy farm1 '!LS101,"")</f>
        <v>25948</v>
      </c>
      <c r="LT86" s="25">
        <f>+IFERROR('simulations soy farm1 '!$L$63*'simulations soy farm1 '!LT87*'simulations soy farm1 '!LT89*'simulations soy farm1 '!LT101,"")</f>
        <v>26182</v>
      </c>
      <c r="LU86" s="25">
        <f>+IFERROR('simulations soy farm1 '!$L$63*'simulations soy farm1 '!LU87*'simulations soy farm1 '!LU89*'simulations soy farm1 '!LU101,"")</f>
        <v>28262</v>
      </c>
      <c r="LV86" s="25">
        <f>+IFERROR('simulations soy farm1 '!$L$63*'simulations soy farm1 '!LV87*'simulations soy farm1 '!LV89*'simulations soy farm1 '!LV101,"")</f>
        <v>22646.000000000004</v>
      </c>
      <c r="LW86" s="25">
        <f>+IFERROR('simulations soy farm1 '!$L$63*'simulations soy farm1 '!LW87*'simulations soy farm1 '!LW89*'simulations soy farm1 '!LW101,"")</f>
        <v>23140</v>
      </c>
      <c r="LX86" s="25">
        <f>+IFERROR('simulations soy farm1 '!$L$63*'simulations soy farm1 '!LX87*'simulations soy farm1 '!LX89*'simulations soy farm1 '!LX101,"")</f>
        <v>26286</v>
      </c>
      <c r="LY86" s="25">
        <f>+IFERROR('simulations soy farm1 '!$L$63*'simulations soy farm1 '!LY87*'simulations soy farm1 '!LY89*'simulations soy farm1 '!LY101,"")</f>
        <v>28158</v>
      </c>
      <c r="LZ86" s="25">
        <f>+IFERROR('simulations soy farm1 '!$L$63*'simulations soy farm1 '!LZ87*'simulations soy farm1 '!LZ89*'simulations soy farm1 '!LZ101,"")</f>
        <v>26000</v>
      </c>
      <c r="MA86" s="25">
        <f>+IFERROR('simulations soy farm1 '!$L$63*'simulations soy farm1 '!MA87*'simulations soy farm1 '!MA89*'simulations soy farm1 '!MA101,"")</f>
        <v>26988</v>
      </c>
      <c r="MB86" s="25">
        <f>+IFERROR('simulations soy farm1 '!$L$63*'simulations soy farm1 '!MB87*'simulations soy farm1 '!MB89*'simulations soy farm1 '!MB101,"")</f>
        <v>27066</v>
      </c>
      <c r="MC86" s="25">
        <f>+IFERROR('simulations soy farm1 '!$L$63*'simulations soy farm1 '!MC87*'simulations soy farm1 '!MC89*'simulations soy farm1 '!MC101,"")</f>
        <v>27144</v>
      </c>
      <c r="MD86" s="25">
        <f>+IFERROR('simulations soy farm1 '!$L$63*'simulations soy farm1 '!MD87*'simulations soy farm1 '!MD89*'simulations soy farm1 '!MD101,"")</f>
        <v>24908</v>
      </c>
      <c r="ME86" s="25">
        <f>+IFERROR('simulations soy farm1 '!$L$63*'simulations soy farm1 '!ME87*'simulations soy farm1 '!ME89*'simulations soy farm1 '!ME101,"")</f>
        <v>26546.000000000004</v>
      </c>
      <c r="MF86" s="25">
        <f>+IFERROR('simulations soy farm1 '!$L$63*'simulations soy farm1 '!MF87*'simulations soy farm1 '!MF89*'simulations soy farm1 '!MF101,"")</f>
        <v>25350</v>
      </c>
      <c r="MG86" s="25">
        <f>+IFERROR('simulations soy farm1 '!$L$63*'simulations soy farm1 '!MG87*'simulations soy farm1 '!MG89*'simulations soy farm1 '!MG101,"")</f>
        <v>24569.999999999996</v>
      </c>
      <c r="MH86" s="25">
        <f>+IFERROR('simulations soy farm1 '!$L$63*'simulations soy farm1 '!MH87*'simulations soy farm1 '!MH89*'simulations soy farm1 '!MH101,"")</f>
        <v>27040</v>
      </c>
      <c r="MI86" s="25">
        <f>+IFERROR('simulations soy farm1 '!$L$63*'simulations soy farm1 '!MI87*'simulations soy farm1 '!MI89*'simulations soy farm1 '!MI101,"")</f>
        <v>27742</v>
      </c>
      <c r="MJ86" s="25">
        <f>+IFERROR('simulations soy farm1 '!$L$63*'simulations soy farm1 '!MJ87*'simulations soy farm1 '!MJ89*'simulations soy farm1 '!MJ101,"")</f>
        <v>25064</v>
      </c>
      <c r="MK86" s="25">
        <f>+IFERROR('simulations soy farm1 '!$L$63*'simulations soy farm1 '!MK87*'simulations soy farm1 '!MK89*'simulations soy farm1 '!MK101,"")</f>
        <v>26234</v>
      </c>
      <c r="ML86" s="25">
        <f>+IFERROR('simulations soy farm1 '!$L$63*'simulations soy farm1 '!ML87*'simulations soy farm1 '!ML89*'simulations soy farm1 '!ML101,"")</f>
        <v>25844</v>
      </c>
      <c r="MM86" s="25">
        <f>+IFERROR('simulations soy farm1 '!$L$63*'simulations soy farm1 '!MM87*'simulations soy farm1 '!MM89*'simulations soy farm1 '!MM101,"")</f>
        <v>29458</v>
      </c>
      <c r="MN86" s="25">
        <f>+IFERROR('simulations soy farm1 '!$L$63*'simulations soy farm1 '!MN87*'simulations soy farm1 '!MN89*'simulations soy farm1 '!MN101,"")</f>
        <v>25090</v>
      </c>
      <c r="MO86" s="25">
        <f>+IFERROR('simulations soy farm1 '!$L$63*'simulations soy farm1 '!MO87*'simulations soy farm1 '!MO89*'simulations soy farm1 '!MO101,"")</f>
        <v>26962</v>
      </c>
      <c r="MP86" s="25">
        <f>+IFERROR('simulations soy farm1 '!$L$63*'simulations soy farm1 '!MP87*'simulations soy farm1 '!MP89*'simulations soy farm1 '!MP101,"")</f>
        <v>25688.000000000004</v>
      </c>
      <c r="MQ86" s="25">
        <f>+IFERROR('simulations soy farm1 '!$L$63*'simulations soy farm1 '!MQ87*'simulations soy farm1 '!MQ89*'simulations soy farm1 '!MQ101,"")</f>
        <v>24830.000000000004</v>
      </c>
      <c r="MR86" s="25">
        <f>+IFERROR('simulations soy farm1 '!$L$63*'simulations soy farm1 '!MR87*'simulations soy farm1 '!MR89*'simulations soy farm1 '!MR101,"")</f>
        <v>24856</v>
      </c>
      <c r="MS86" s="25">
        <f>+IFERROR('simulations soy farm1 '!$L$63*'simulations soy farm1 '!MS87*'simulations soy farm1 '!MS89*'simulations soy farm1 '!MS101,"")</f>
        <v>29796</v>
      </c>
      <c r="MT86" s="25">
        <f>+IFERROR('simulations soy farm1 '!$L$63*'simulations soy farm1 '!MT87*'simulations soy farm1 '!MT89*'simulations soy farm1 '!MT101,"")</f>
        <v>28418</v>
      </c>
      <c r="MU86" s="25">
        <f>+IFERROR('simulations soy farm1 '!$L$63*'simulations soy farm1 '!MU87*'simulations soy farm1 '!MU89*'simulations soy farm1 '!MU101,"")</f>
        <v>22308</v>
      </c>
      <c r="MV86" s="25">
        <f>+IFERROR('simulations soy farm1 '!$L$63*'simulations soy farm1 '!MV87*'simulations soy farm1 '!MV89*'simulations soy farm1 '!MV101,"")</f>
        <v>25792</v>
      </c>
      <c r="MW86" s="25">
        <f>+IFERROR('simulations soy farm1 '!$L$63*'simulations soy farm1 '!MW87*'simulations soy farm1 '!MW89*'simulations soy farm1 '!MW101,"")</f>
        <v>25948</v>
      </c>
      <c r="MX86" s="25">
        <f>+IFERROR('simulations soy farm1 '!$L$63*'simulations soy farm1 '!MX87*'simulations soy farm1 '!MX89*'simulations soy farm1 '!MX101,"")</f>
        <v>27378</v>
      </c>
      <c r="MY86" s="25">
        <f>+IFERROR('simulations soy farm1 '!$L$63*'simulations soy farm1 '!MY87*'simulations soy farm1 '!MY89*'simulations soy farm1 '!MY101,"")</f>
        <v>26519.999999999996</v>
      </c>
      <c r="MZ86" s="25">
        <f>+IFERROR('simulations soy farm1 '!$L$63*'simulations soy farm1 '!MZ87*'simulations soy farm1 '!MZ89*'simulations soy farm1 '!MZ101,"")</f>
        <v>26988</v>
      </c>
      <c r="NA86" s="25">
        <f>+IFERROR('simulations soy farm1 '!$L$63*'simulations soy farm1 '!NA87*'simulations soy farm1 '!NA89*'simulations soy farm1 '!NA101,"")</f>
        <v>27690</v>
      </c>
      <c r="NB86" s="25">
        <f>+IFERROR('simulations soy farm1 '!$L$63*'simulations soy farm1 '!NB87*'simulations soy farm1 '!NB89*'simulations soy farm1 '!NB101,"")</f>
        <v>26702</v>
      </c>
      <c r="NC86" s="25">
        <f>+IFERROR('simulations soy farm1 '!$L$63*'simulations soy farm1 '!NC87*'simulations soy farm1 '!NC89*'simulations soy farm1 '!NC101,"")</f>
        <v>29822</v>
      </c>
      <c r="ND86" s="25">
        <f>+IFERROR('simulations soy farm1 '!$L$63*'simulations soy farm1 '!ND87*'simulations soy farm1 '!ND89*'simulations soy farm1 '!ND101,"")</f>
        <v>27924</v>
      </c>
      <c r="NE86" s="25">
        <f>+IFERROR('simulations soy farm1 '!$L$63*'simulations soy farm1 '!NE87*'simulations soy farm1 '!NE89*'simulations soy farm1 '!NE101,"")</f>
        <v>22750</v>
      </c>
      <c r="NF86" s="25">
        <f>+IFERROR('simulations soy farm1 '!$L$63*'simulations soy farm1 '!NF87*'simulations soy farm1 '!NF89*'simulations soy farm1 '!NF101,"")</f>
        <v>26676</v>
      </c>
      <c r="NG86" s="25">
        <f>+IFERROR('simulations soy farm1 '!$L$63*'simulations soy farm1 '!NG87*'simulations soy farm1 '!NG89*'simulations soy farm1 '!NG101,"")</f>
        <v>28834</v>
      </c>
      <c r="NH86" s="25">
        <f>+IFERROR('simulations soy farm1 '!$L$63*'simulations soy farm1 '!NH87*'simulations soy farm1 '!NH89*'simulations soy farm1 '!NH101,"")</f>
        <v>28912</v>
      </c>
      <c r="NI86" s="25">
        <f>+IFERROR('simulations soy farm1 '!$L$63*'simulations soy farm1 '!NI87*'simulations soy farm1 '!NI89*'simulations soy farm1 '!NI101,"")</f>
        <v>28730</v>
      </c>
      <c r="NJ86" s="25">
        <f>+IFERROR('simulations soy farm1 '!$L$63*'simulations soy farm1 '!NJ87*'simulations soy farm1 '!NJ89*'simulations soy farm1 '!NJ101,"")</f>
        <v>28132</v>
      </c>
      <c r="NK86" s="25">
        <f>+IFERROR('simulations soy farm1 '!$L$63*'simulations soy farm1 '!NK87*'simulations soy farm1 '!NK89*'simulations soy farm1 '!NK101,"")</f>
        <v>23296.000000000004</v>
      </c>
      <c r="NL86" s="25">
        <f>+IFERROR('simulations soy farm1 '!$L$63*'simulations soy farm1 '!NL87*'simulations soy farm1 '!NL89*'simulations soy farm1 '!NL101,"")</f>
        <v>27300</v>
      </c>
      <c r="NM86" s="25">
        <f>+IFERROR('simulations soy farm1 '!$L$63*'simulations soy farm1 '!NM87*'simulations soy farm1 '!NM89*'simulations soy farm1 '!NM101,"")</f>
        <v>25818</v>
      </c>
      <c r="NN86" s="25">
        <f>+IFERROR('simulations soy farm1 '!$L$63*'simulations soy farm1 '!NN87*'simulations soy farm1 '!NN89*'simulations soy farm1 '!NN101,"")</f>
        <v>24518</v>
      </c>
      <c r="NO86" s="25">
        <f>+IFERROR('simulations soy farm1 '!$L$63*'simulations soy farm1 '!NO87*'simulations soy farm1 '!NO89*'simulations soy farm1 '!NO101,"")</f>
        <v>33202</v>
      </c>
      <c r="NP86" s="25">
        <f>+IFERROR('simulations soy farm1 '!$L$63*'simulations soy farm1 '!NP87*'simulations soy farm1 '!NP89*'simulations soy farm1 '!NP101,"")</f>
        <v>26052</v>
      </c>
      <c r="NQ86" s="25">
        <f>+IFERROR('simulations soy farm1 '!$L$63*'simulations soy farm1 '!NQ87*'simulations soy farm1 '!NQ89*'simulations soy farm1 '!NQ101,"")</f>
        <v>24960</v>
      </c>
      <c r="NR86" s="25">
        <f>+IFERROR('simulations soy farm1 '!$L$63*'simulations soy farm1 '!NR87*'simulations soy farm1 '!NR89*'simulations soy farm1 '!NR101,"")</f>
        <v>26728</v>
      </c>
      <c r="NS86" s="25">
        <f>+IFERROR('simulations soy farm1 '!$L$63*'simulations soy farm1 '!NS87*'simulations soy farm1 '!NS89*'simulations soy farm1 '!NS101,"")</f>
        <v>28002</v>
      </c>
      <c r="NT86" s="25">
        <f>+IFERROR('simulations soy farm1 '!$L$63*'simulations soy farm1 '!NT87*'simulations soy farm1 '!NT89*'simulations soy farm1 '!NT101,"")</f>
        <v>23556</v>
      </c>
      <c r="NU86" s="25">
        <f>+IFERROR('simulations soy farm1 '!$L$63*'simulations soy farm1 '!NU87*'simulations soy farm1 '!NU89*'simulations soy farm1 '!NU101,"")</f>
        <v>24934</v>
      </c>
      <c r="NV86" s="25">
        <f>+IFERROR('simulations soy farm1 '!$L$63*'simulations soy farm1 '!NV87*'simulations soy farm1 '!NV89*'simulations soy farm1 '!NV101,"")</f>
        <v>27326</v>
      </c>
      <c r="NW86" s="25">
        <f>+IFERROR('simulations soy farm1 '!$L$63*'simulations soy farm1 '!NW87*'simulations soy farm1 '!NW89*'simulations soy farm1 '!NW101,"")</f>
        <v>21996.000000000004</v>
      </c>
      <c r="NX86" s="25">
        <f>+IFERROR('simulations soy farm1 '!$L$63*'simulations soy farm1 '!NX87*'simulations soy farm1 '!NX89*'simulations soy farm1 '!NX101,"")</f>
        <v>21944</v>
      </c>
      <c r="NY86" s="25">
        <f>+IFERROR('simulations soy farm1 '!$L$63*'simulations soy farm1 '!NY87*'simulations soy farm1 '!NY89*'simulations soy farm1 '!NY101,"")</f>
        <v>25714</v>
      </c>
      <c r="NZ86" s="25">
        <f>+IFERROR('simulations soy farm1 '!$L$63*'simulations soy farm1 '!NZ87*'simulations soy farm1 '!NZ89*'simulations soy farm1 '!NZ101,"")</f>
        <v>26416</v>
      </c>
      <c r="OA86" s="25">
        <f>+IFERROR('simulations soy farm1 '!$L$63*'simulations soy farm1 '!OA87*'simulations soy farm1 '!OA89*'simulations soy farm1 '!OA101,"")</f>
        <v>24492</v>
      </c>
      <c r="OB86" s="25">
        <f>+IFERROR('simulations soy farm1 '!$L$63*'simulations soy farm1 '!OB87*'simulations soy farm1 '!OB89*'simulations soy farm1 '!OB101,"")</f>
        <v>25480.000000000004</v>
      </c>
      <c r="OC86" s="25">
        <f>+IFERROR('simulations soy farm1 '!$L$63*'simulations soy farm1 '!OC87*'simulations soy farm1 '!OC89*'simulations soy farm1 '!OC101,"")</f>
        <v>28886</v>
      </c>
      <c r="OD86" s="25">
        <f>+IFERROR('simulations soy farm1 '!$L$63*'simulations soy farm1 '!OD87*'simulations soy farm1 '!OD89*'simulations soy farm1 '!OD101,"")</f>
        <v>24726</v>
      </c>
      <c r="OE86" s="25">
        <f>+IFERROR('simulations soy farm1 '!$L$63*'simulations soy farm1 '!OE87*'simulations soy farm1 '!OE89*'simulations soy farm1 '!OE101,"")</f>
        <v>26936</v>
      </c>
      <c r="OF86" s="25">
        <f>+IFERROR('simulations soy farm1 '!$L$63*'simulations soy farm1 '!OF87*'simulations soy farm1 '!OF89*'simulations soy farm1 '!OF101,"")</f>
        <v>22542</v>
      </c>
      <c r="OG86" s="25">
        <f>+IFERROR('simulations soy farm1 '!$L$63*'simulations soy farm1 '!OG87*'simulations soy farm1 '!OG89*'simulations soy farm1 '!OG101,"")</f>
        <v>27664</v>
      </c>
      <c r="OH86" s="25">
        <f>+IFERROR('simulations soy farm1 '!$L$63*'simulations soy farm1 '!OH87*'simulations soy farm1 '!OH89*'simulations soy farm1 '!OH101,"")</f>
        <v>20020</v>
      </c>
      <c r="OI86" s="25">
        <f>+IFERROR('simulations soy farm1 '!$L$63*'simulations soy farm1 '!OI87*'simulations soy farm1 '!OI89*'simulations soy farm1 '!OI101,"")</f>
        <v>25116</v>
      </c>
      <c r="OJ86" s="25">
        <f>+IFERROR('simulations soy farm1 '!$L$63*'simulations soy farm1 '!OJ87*'simulations soy farm1 '!OJ89*'simulations soy farm1 '!OJ101,"")</f>
        <v>22932</v>
      </c>
      <c r="OK86" s="25">
        <f>+IFERROR('simulations soy farm1 '!$L$63*'simulations soy farm1 '!OK87*'simulations soy farm1 '!OK89*'simulations soy farm1 '!OK101,"")</f>
        <v>23374</v>
      </c>
      <c r="OL86" s="25">
        <f>+IFERROR('simulations soy farm1 '!$L$63*'simulations soy farm1 '!OL87*'simulations soy farm1 '!OL89*'simulations soy farm1 '!OL101,"")</f>
        <v>24622.000000000004</v>
      </c>
      <c r="OM86" s="25">
        <f>+IFERROR('simulations soy farm1 '!$L$63*'simulations soy farm1 '!OM87*'simulations soy farm1 '!OM89*'simulations soy farm1 '!OM101,"")</f>
        <v>29094</v>
      </c>
      <c r="ON86" s="25">
        <f>+IFERROR('simulations soy farm1 '!$L$63*'simulations soy farm1 '!ON87*'simulations soy farm1 '!ON89*'simulations soy farm1 '!ON101,"")</f>
        <v>25402</v>
      </c>
      <c r="OO86" s="25">
        <f>+IFERROR('simulations soy farm1 '!$L$63*'simulations soy farm1 '!OO87*'simulations soy farm1 '!OO89*'simulations soy farm1 '!OO101,"")</f>
        <v>26806</v>
      </c>
      <c r="OP86" s="25">
        <f>+IFERROR('simulations soy farm1 '!$L$63*'simulations soy farm1 '!OP87*'simulations soy farm1 '!OP89*'simulations soy farm1 '!OP101,"")</f>
        <v>30446</v>
      </c>
      <c r="OQ86" s="25">
        <f>+IFERROR('simulations soy farm1 '!$L$63*'simulations soy farm1 '!OQ87*'simulations soy farm1 '!OQ89*'simulations soy farm1 '!OQ101,"")</f>
        <v>24153.999999999996</v>
      </c>
      <c r="OR86" s="25">
        <f>+IFERROR('simulations soy farm1 '!$L$63*'simulations soy farm1 '!OR87*'simulations soy farm1 '!OR89*'simulations soy farm1 '!OR101,"")</f>
        <v>27040</v>
      </c>
      <c r="OS86" s="25">
        <f>+IFERROR('simulations soy farm1 '!$L$63*'simulations soy farm1 '!OS87*'simulations soy farm1 '!OS89*'simulations soy farm1 '!OS101,"")</f>
        <v>27222</v>
      </c>
      <c r="OT86" s="25">
        <f>+IFERROR('simulations soy farm1 '!$L$63*'simulations soy farm1 '!OT87*'simulations soy farm1 '!OT89*'simulations soy farm1 '!OT101,"")</f>
        <v>26338.000000000004</v>
      </c>
      <c r="OU86" s="25">
        <f>+IFERROR('simulations soy farm1 '!$L$63*'simulations soy farm1 '!OU87*'simulations soy farm1 '!OU89*'simulations soy farm1 '!OU101,"")</f>
        <v>26494</v>
      </c>
      <c r="OV86" s="25">
        <f>+IFERROR('simulations soy farm1 '!$L$63*'simulations soy farm1 '!OV87*'simulations soy farm1 '!OV89*'simulations soy farm1 '!OV101,"")</f>
        <v>29718</v>
      </c>
      <c r="OW86" s="25">
        <f>+IFERROR('simulations soy farm1 '!$L$63*'simulations soy farm1 '!OW87*'simulations soy farm1 '!OW89*'simulations soy farm1 '!OW101,"")</f>
        <v>26156</v>
      </c>
      <c r="OX86" s="25">
        <f>+IFERROR('simulations soy farm1 '!$L$63*'simulations soy farm1 '!OX87*'simulations soy farm1 '!OX89*'simulations soy farm1 '!OX101,"")</f>
        <v>24466</v>
      </c>
      <c r="OY86" s="25">
        <f>+IFERROR('simulations soy farm1 '!$L$63*'simulations soy farm1 '!OY87*'simulations soy farm1 '!OY89*'simulations soy farm1 '!OY101,"")</f>
        <v>27586</v>
      </c>
      <c r="OZ86" s="25">
        <f>+IFERROR('simulations soy farm1 '!$L$63*'simulations soy farm1 '!OZ87*'simulations soy farm1 '!OZ89*'simulations soy farm1 '!OZ101,"")</f>
        <v>25427.999999999996</v>
      </c>
      <c r="PA86" s="25">
        <f>+IFERROR('simulations soy farm1 '!$L$63*'simulations soy farm1 '!PA87*'simulations soy farm1 '!PA89*'simulations soy farm1 '!PA101,"")</f>
        <v>23608</v>
      </c>
      <c r="PB86" s="25">
        <f>+IFERROR('simulations soy farm1 '!$L$63*'simulations soy farm1 '!PB87*'simulations soy farm1 '!PB89*'simulations soy farm1 '!PB101,"")</f>
        <v>29380</v>
      </c>
      <c r="PC86" s="25">
        <f>+IFERROR('simulations soy farm1 '!$L$63*'simulations soy farm1 '!PC87*'simulations soy farm1 '!PC89*'simulations soy farm1 '!PC101,"")</f>
        <v>28808</v>
      </c>
      <c r="PD86" s="25">
        <f>+IFERROR('simulations soy farm1 '!$L$63*'simulations soy farm1 '!PD87*'simulations soy farm1 '!PD89*'simulations soy farm1 '!PD101,"")</f>
        <v>29744</v>
      </c>
      <c r="PE86" s="25">
        <f>+IFERROR('simulations soy farm1 '!$L$63*'simulations soy farm1 '!PE87*'simulations soy farm1 '!PE89*'simulations soy farm1 '!PE101,"")</f>
        <v>27820</v>
      </c>
      <c r="PF86" s="25">
        <f>+IFERROR('simulations soy farm1 '!$L$63*'simulations soy farm1 '!PF87*'simulations soy farm1 '!PF89*'simulations soy farm1 '!PF101,"")</f>
        <v>28054</v>
      </c>
      <c r="PG86" s="25">
        <f>+IFERROR('simulations soy farm1 '!$L$63*'simulations soy farm1 '!PG87*'simulations soy farm1 '!PG89*'simulations soy farm1 '!PG101,"")</f>
        <v>27586</v>
      </c>
      <c r="PH86" s="25">
        <f>+IFERROR('simulations soy farm1 '!$L$63*'simulations soy farm1 '!PH87*'simulations soy farm1 '!PH89*'simulations soy farm1 '!PH101,"")</f>
        <v>23452</v>
      </c>
      <c r="PI86" s="25">
        <f>+IFERROR('simulations soy farm1 '!$L$63*'simulations soy farm1 '!PI87*'simulations soy farm1 '!PI89*'simulations soy farm1 '!PI101,"")</f>
        <v>26910</v>
      </c>
      <c r="PJ86" s="25">
        <f>+IFERROR('simulations soy farm1 '!$L$63*'simulations soy farm1 '!PJ87*'simulations soy farm1 '!PJ89*'simulations soy farm1 '!PJ101,"")</f>
        <v>27742</v>
      </c>
      <c r="PK86" s="25">
        <f>+IFERROR('simulations soy farm1 '!$L$63*'simulations soy farm1 '!PK87*'simulations soy farm1 '!PK89*'simulations soy farm1 '!PK101,"")</f>
        <v>27352</v>
      </c>
      <c r="PL86" s="25">
        <f>+IFERROR('simulations soy farm1 '!$L$63*'simulations soy farm1 '!PL87*'simulations soy farm1 '!PL89*'simulations soy farm1 '!PL101,"")</f>
        <v>27534</v>
      </c>
      <c r="PM86" s="25">
        <f>+IFERROR('simulations soy farm1 '!$L$63*'simulations soy farm1 '!PM87*'simulations soy farm1 '!PM89*'simulations soy farm1 '!PM101,"")</f>
        <v>30966</v>
      </c>
      <c r="PN86" s="25">
        <f>+IFERROR('simulations soy farm1 '!$L$63*'simulations soy farm1 '!PN87*'simulations soy farm1 '!PN89*'simulations soy farm1 '!PN101,"")</f>
        <v>24336</v>
      </c>
      <c r="PO86" s="25">
        <f>+IFERROR('simulations soy farm1 '!$L$63*'simulations soy farm1 '!PO87*'simulations soy farm1 '!PO89*'simulations soy farm1 '!PO101,"")</f>
        <v>26624</v>
      </c>
      <c r="PP86" s="25">
        <f>+IFERROR('simulations soy farm1 '!$L$63*'simulations soy farm1 '!PP87*'simulations soy farm1 '!PP89*'simulations soy farm1 '!PP101,"")</f>
        <v>21086</v>
      </c>
      <c r="PQ86" s="25">
        <f>+IFERROR('simulations soy farm1 '!$L$63*'simulations soy farm1 '!PQ87*'simulations soy farm1 '!PQ89*'simulations soy farm1 '!PQ101,"")</f>
        <v>22360</v>
      </c>
      <c r="PR86" s="25">
        <f>+IFERROR('simulations soy farm1 '!$L$63*'simulations soy farm1 '!PR87*'simulations soy farm1 '!PR89*'simulations soy farm1 '!PR101,"")</f>
        <v>23010</v>
      </c>
      <c r="PS86" s="25">
        <f>+IFERROR('simulations soy farm1 '!$L$63*'simulations soy farm1 '!PS87*'simulations soy farm1 '!PS89*'simulations soy farm1 '!PS101,"")</f>
        <v>29900</v>
      </c>
      <c r="PT86" s="25">
        <f>+IFERROR('simulations soy farm1 '!$L$63*'simulations soy farm1 '!PT87*'simulations soy farm1 '!PT89*'simulations soy farm1 '!PT101,"")</f>
        <v>28678</v>
      </c>
      <c r="PU86" s="25">
        <f>+IFERROR('simulations soy farm1 '!$L$63*'simulations soy farm1 '!PU87*'simulations soy farm1 '!PU89*'simulations soy farm1 '!PU101,"")</f>
        <v>25324</v>
      </c>
      <c r="PV86" s="25">
        <f>+IFERROR('simulations soy farm1 '!$L$63*'simulations soy farm1 '!PV87*'simulations soy farm1 '!PV89*'simulations soy farm1 '!PV101,"")</f>
        <v>25376</v>
      </c>
      <c r="PW86" s="25">
        <f>+IFERROR('simulations soy farm1 '!$L$63*'simulations soy farm1 '!PW87*'simulations soy farm1 '!PW89*'simulations soy farm1 '!PW101,"")</f>
        <v>28808</v>
      </c>
      <c r="PX86" s="25">
        <f>+IFERROR('simulations soy farm1 '!$L$63*'simulations soy farm1 '!PX87*'simulations soy farm1 '!PX89*'simulations soy farm1 '!PX101,"")</f>
        <v>27872</v>
      </c>
      <c r="PY86" s="25">
        <f>+IFERROR('simulations soy farm1 '!$L$63*'simulations soy farm1 '!PY87*'simulations soy farm1 '!PY89*'simulations soy farm1 '!PY101,"")</f>
        <v>32136</v>
      </c>
      <c r="PZ86" s="25">
        <f>+IFERROR('simulations soy farm1 '!$L$63*'simulations soy farm1 '!PZ87*'simulations soy farm1 '!PZ89*'simulations soy farm1 '!PZ101,"")</f>
        <v>28418</v>
      </c>
      <c r="QA86" s="25">
        <f>+IFERROR('simulations soy farm1 '!$L$63*'simulations soy farm1 '!QA87*'simulations soy farm1 '!QA89*'simulations soy farm1 '!QA101,"")</f>
        <v>30082</v>
      </c>
      <c r="QB86" s="25">
        <f>+IFERROR('simulations soy farm1 '!$L$63*'simulations soy farm1 '!QB87*'simulations soy farm1 '!QB89*'simulations soy farm1 '!QB101,"")</f>
        <v>26832</v>
      </c>
      <c r="QC86" s="25">
        <f>+IFERROR('simulations soy farm1 '!$L$63*'simulations soy farm1 '!QC87*'simulations soy farm1 '!QC89*'simulations soy farm1 '!QC101,"")</f>
        <v>34424</v>
      </c>
      <c r="QD86" s="25">
        <f>+IFERROR('simulations soy farm1 '!$L$63*'simulations soy farm1 '!QD87*'simulations soy farm1 '!QD89*'simulations soy farm1 '!QD101,"")</f>
        <v>30082</v>
      </c>
      <c r="QE86" s="25">
        <f>+IFERROR('simulations soy farm1 '!$L$63*'simulations soy farm1 '!QE87*'simulations soy farm1 '!QE89*'simulations soy farm1 '!QE101,"")</f>
        <v>29562</v>
      </c>
      <c r="QF86" s="25">
        <f>+IFERROR('simulations soy farm1 '!$L$63*'simulations soy farm1 '!QF87*'simulations soy farm1 '!QF89*'simulations soy farm1 '!QF101,"")</f>
        <v>28158</v>
      </c>
      <c r="QG86" s="25">
        <f>+IFERROR('simulations soy farm1 '!$L$63*'simulations soy farm1 '!QG87*'simulations soy farm1 '!QG89*'simulations soy farm1 '!QG101,"")</f>
        <v>26052</v>
      </c>
      <c r="QH86" s="25">
        <f>+IFERROR('simulations soy farm1 '!$L$63*'simulations soy farm1 '!QH87*'simulations soy farm1 '!QH89*'simulations soy farm1 '!QH101,"")</f>
        <v>27638</v>
      </c>
      <c r="QI86" s="25">
        <f>+IFERROR('simulations soy farm1 '!$L$63*'simulations soy farm1 '!QI87*'simulations soy farm1 '!QI89*'simulations soy farm1 '!QI101,"")</f>
        <v>21242</v>
      </c>
      <c r="QJ86" s="25">
        <f>+IFERROR('simulations soy farm1 '!$L$63*'simulations soy farm1 '!QJ87*'simulations soy farm1 '!QJ89*'simulations soy farm1 '!QJ101,"")</f>
        <v>23738.000000000004</v>
      </c>
      <c r="QK86" s="25">
        <f>+IFERROR('simulations soy farm1 '!$L$63*'simulations soy farm1 '!QK87*'simulations soy farm1 '!QK89*'simulations soy farm1 '!QK101,"")</f>
        <v>27586</v>
      </c>
      <c r="QL86" s="25">
        <f>+IFERROR('simulations soy farm1 '!$L$63*'simulations soy farm1 '!QL87*'simulations soy farm1 '!QL89*'simulations soy farm1 '!QL101,"")</f>
        <v>24388.000000000004</v>
      </c>
      <c r="QM86" s="25">
        <f>+IFERROR('simulations soy farm1 '!$L$63*'simulations soy farm1 '!QM87*'simulations soy farm1 '!QM89*'simulations soy farm1 '!QM101,"")</f>
        <v>30030</v>
      </c>
      <c r="QN86" s="25">
        <f>+IFERROR('simulations soy farm1 '!$L$63*'simulations soy farm1 '!QN87*'simulations soy farm1 '!QN89*'simulations soy farm1 '!QN101,"")</f>
        <v>23114</v>
      </c>
      <c r="QO86" s="25">
        <f>+IFERROR('simulations soy farm1 '!$L$63*'simulations soy farm1 '!QO87*'simulations soy farm1 '!QO89*'simulations soy farm1 '!QO101,"")</f>
        <v>25376</v>
      </c>
      <c r="QP86" s="25">
        <f>+IFERROR('simulations soy farm1 '!$L$63*'simulations soy farm1 '!QP87*'simulations soy farm1 '!QP89*'simulations soy farm1 '!QP101,"")</f>
        <v>29614</v>
      </c>
      <c r="QQ86" s="25">
        <f>+IFERROR('simulations soy farm1 '!$L$63*'simulations soy farm1 '!QQ87*'simulations soy farm1 '!QQ89*'simulations soy farm1 '!QQ101,"")</f>
        <v>23400</v>
      </c>
      <c r="QR86" s="25">
        <f>+IFERROR('simulations soy farm1 '!$L$63*'simulations soy farm1 '!QR87*'simulations soy farm1 '!QR89*'simulations soy farm1 '!QR101,"")</f>
        <v>25558</v>
      </c>
      <c r="QS86" s="25">
        <f>+IFERROR('simulations soy farm1 '!$L$63*'simulations soy farm1 '!QS87*'simulations soy farm1 '!QS89*'simulations soy farm1 '!QS101,"")</f>
        <v>25844</v>
      </c>
      <c r="QT86" s="25">
        <f>+IFERROR('simulations soy farm1 '!$L$63*'simulations soy farm1 '!QT87*'simulations soy farm1 '!QT89*'simulations soy farm1 '!QT101,"")</f>
        <v>25427.999999999996</v>
      </c>
      <c r="QU86" s="25">
        <f>+IFERROR('simulations soy farm1 '!$L$63*'simulations soy farm1 '!QU87*'simulations soy farm1 '!QU89*'simulations soy farm1 '!QU101,"")</f>
        <v>27846</v>
      </c>
      <c r="QV86" s="25">
        <f>+IFERROR('simulations soy farm1 '!$L$63*'simulations soy farm1 '!QV87*'simulations soy farm1 '!QV89*'simulations soy farm1 '!QV101,"")</f>
        <v>28002</v>
      </c>
      <c r="QW86" s="25">
        <f>+IFERROR('simulations soy farm1 '!$L$63*'simulations soy farm1 '!QW87*'simulations soy farm1 '!QW89*'simulations soy farm1 '!QW101,"")</f>
        <v>24803.999999999996</v>
      </c>
      <c r="QX86" s="25">
        <f>+IFERROR('simulations soy farm1 '!$L$63*'simulations soy farm1 '!QX87*'simulations soy farm1 '!QX89*'simulations soy farm1 '!QX101,"")</f>
        <v>27664</v>
      </c>
      <c r="QY86" s="25">
        <f>+IFERROR('simulations soy farm1 '!$L$63*'simulations soy farm1 '!QY87*'simulations soy farm1 '!QY89*'simulations soy farm1 '!QY101,"")</f>
        <v>27586</v>
      </c>
      <c r="QZ86" s="25">
        <f>+IFERROR('simulations soy farm1 '!$L$63*'simulations soy farm1 '!QZ87*'simulations soy farm1 '!QZ89*'simulations soy farm1 '!QZ101,"")</f>
        <v>24050</v>
      </c>
      <c r="RA86" s="25">
        <f>+IFERROR('simulations soy farm1 '!$L$63*'simulations soy farm1 '!RA87*'simulations soy farm1 '!RA89*'simulations soy farm1 '!RA101,"")</f>
        <v>25090</v>
      </c>
      <c r="RB86" s="25">
        <f>+IFERROR('simulations soy farm1 '!$L$63*'simulations soy farm1 '!RB87*'simulations soy farm1 '!RB89*'simulations soy farm1 '!RB101,"")</f>
        <v>29848</v>
      </c>
      <c r="RC86" s="25">
        <f>+IFERROR('simulations soy farm1 '!$L$63*'simulations soy farm1 '!RC87*'simulations soy farm1 '!RC89*'simulations soy farm1 '!RC101,"")</f>
        <v>31980</v>
      </c>
      <c r="RD86" s="25">
        <f>+IFERROR('simulations soy farm1 '!$L$63*'simulations soy farm1 '!RD87*'simulations soy farm1 '!RD89*'simulations soy farm1 '!RD101,"")</f>
        <v>24830.000000000004</v>
      </c>
      <c r="RE86" s="25">
        <f>+IFERROR('simulations soy farm1 '!$L$63*'simulations soy farm1 '!RE87*'simulations soy farm1 '!RE89*'simulations soy farm1 '!RE101,"")</f>
        <v>28678</v>
      </c>
      <c r="RF86" s="25">
        <f>+IFERROR('simulations soy farm1 '!$L$63*'simulations soy farm1 '!RF87*'simulations soy farm1 '!RF89*'simulations soy farm1 '!RF101,"")</f>
        <v>26884</v>
      </c>
      <c r="RG86" s="25">
        <f>+IFERROR('simulations soy farm1 '!$L$63*'simulations soy farm1 '!RG87*'simulations soy farm1 '!RG89*'simulations soy farm1 '!RG101,"")</f>
        <v>25688.000000000004</v>
      </c>
      <c r="RH86" s="25">
        <f>+IFERROR('simulations soy farm1 '!$L$63*'simulations soy farm1 '!RH87*'simulations soy farm1 '!RH89*'simulations soy farm1 '!RH101,"")</f>
        <v>26910</v>
      </c>
      <c r="RI86" s="25">
        <f>+IFERROR('simulations soy farm1 '!$L$63*'simulations soy farm1 '!RI87*'simulations soy farm1 '!RI89*'simulations soy farm1 '!RI101,"")</f>
        <v>27456</v>
      </c>
      <c r="RJ86" s="25">
        <f>+IFERROR('simulations soy farm1 '!$L$63*'simulations soy farm1 '!RJ87*'simulations soy farm1 '!RJ89*'simulations soy farm1 '!RJ101,"")</f>
        <v>27300</v>
      </c>
      <c r="RK86" s="25">
        <f>+IFERROR('simulations soy farm1 '!$L$63*'simulations soy farm1 '!RK87*'simulations soy farm1 '!RK89*'simulations soy farm1 '!RK101,"")</f>
        <v>26311.999999999996</v>
      </c>
      <c r="RL86" s="25">
        <f>+IFERROR('simulations soy farm1 '!$L$63*'simulations soy farm1 '!RL87*'simulations soy farm1 '!RL89*'simulations soy farm1 '!RL101,"")</f>
        <v>30186</v>
      </c>
      <c r="RM86" s="25">
        <f>+IFERROR('simulations soy farm1 '!$L$63*'simulations soy farm1 '!RM87*'simulations soy farm1 '!RM89*'simulations soy farm1 '!RM101,"")</f>
        <v>27170</v>
      </c>
      <c r="RN86" s="25">
        <f>+IFERROR('simulations soy farm1 '!$L$63*'simulations soy farm1 '!RN87*'simulations soy farm1 '!RN89*'simulations soy farm1 '!RN101,"")</f>
        <v>27274</v>
      </c>
      <c r="RO86" s="25">
        <f>+IFERROR('simulations soy farm1 '!$L$63*'simulations soy farm1 '!RO87*'simulations soy farm1 '!RO89*'simulations soy farm1 '!RO101,"")</f>
        <v>26702</v>
      </c>
      <c r="RP86" s="25">
        <f>+IFERROR('simulations soy farm1 '!$L$63*'simulations soy farm1 '!RP87*'simulations soy farm1 '!RP89*'simulations soy farm1 '!RP101,"")</f>
        <v>25792</v>
      </c>
      <c r="RQ86" s="25">
        <f>+IFERROR('simulations soy farm1 '!$L$63*'simulations soy farm1 '!RQ87*'simulations soy farm1 '!RQ89*'simulations soy farm1 '!RQ101,"")</f>
        <v>28470</v>
      </c>
      <c r="RR86" s="25">
        <f>+IFERROR('simulations soy farm1 '!$L$63*'simulations soy farm1 '!RR87*'simulations soy farm1 '!RR89*'simulations soy farm1 '!RR101,"")</f>
        <v>24153.999999999996</v>
      </c>
      <c r="RS86" s="25">
        <f>+IFERROR('simulations soy farm1 '!$L$63*'simulations soy farm1 '!RS87*'simulations soy farm1 '!RS89*'simulations soy farm1 '!RS101,"")</f>
        <v>25948</v>
      </c>
      <c r="RT86" s="25">
        <f>+IFERROR('simulations soy farm1 '!$L$63*'simulations soy farm1 '!RT87*'simulations soy farm1 '!RT89*'simulations soy farm1 '!RT101,"")</f>
        <v>26103.999999999996</v>
      </c>
      <c r="RU86" s="25">
        <f>+IFERROR('simulations soy farm1 '!$L$63*'simulations soy farm1 '!RU87*'simulations soy farm1 '!RU89*'simulations soy farm1 '!RU101,"")</f>
        <v>31824</v>
      </c>
      <c r="RV86" s="25">
        <f>+IFERROR('simulations soy farm1 '!$L$63*'simulations soy farm1 '!RV87*'simulations soy farm1 '!RV89*'simulations soy farm1 '!RV101,"")</f>
        <v>28912</v>
      </c>
      <c r="RW86" s="25">
        <f>+IFERROR('simulations soy farm1 '!$L$63*'simulations soy farm1 '!RW87*'simulations soy farm1 '!RW89*'simulations soy farm1 '!RW101,"")</f>
        <v>29432</v>
      </c>
      <c r="RX86" s="25">
        <f>+IFERROR('simulations soy farm1 '!$L$63*'simulations soy farm1 '!RX87*'simulations soy farm1 '!RX89*'simulations soy farm1 '!RX101,"")</f>
        <v>26311.999999999996</v>
      </c>
      <c r="RY86" s="25">
        <f>+IFERROR('simulations soy farm1 '!$L$63*'simulations soy farm1 '!RY87*'simulations soy farm1 '!RY89*'simulations soy farm1 '!RY101,"")</f>
        <v>26624</v>
      </c>
      <c r="RZ86" s="25">
        <f>+IFERROR('simulations soy farm1 '!$L$63*'simulations soy farm1 '!RZ87*'simulations soy farm1 '!RZ89*'simulations soy farm1 '!RZ101,"")</f>
        <v>24127.999999999996</v>
      </c>
      <c r="SA86" s="25">
        <f>+IFERROR('simulations soy farm1 '!$L$63*'simulations soy farm1 '!SA87*'simulations soy farm1 '!SA89*'simulations soy farm1 '!SA101,"")</f>
        <v>29562</v>
      </c>
      <c r="SB86" s="25">
        <f>+IFERROR('simulations soy farm1 '!$L$63*'simulations soy farm1 '!SB87*'simulations soy farm1 '!SB89*'simulations soy farm1 '!SB101,"")</f>
        <v>23998</v>
      </c>
      <c r="SC86" s="25">
        <f>+IFERROR('simulations soy farm1 '!$L$63*'simulations soy farm1 '!SC87*'simulations soy farm1 '!SC89*'simulations soy farm1 '!SC101,"")</f>
        <v>24569.999999999996</v>
      </c>
      <c r="SD86" s="25">
        <f>+IFERROR('simulations soy farm1 '!$L$63*'simulations soy farm1 '!SD87*'simulations soy farm1 '!SD89*'simulations soy farm1 '!SD101,"")</f>
        <v>27040</v>
      </c>
      <c r="SE86" s="25">
        <f>+IFERROR('simulations soy farm1 '!$L$63*'simulations soy farm1 '!SE87*'simulations soy farm1 '!SE89*'simulations soy farm1 '!SE101,"")</f>
        <v>24076</v>
      </c>
      <c r="SF86" s="25">
        <f>+IFERROR('simulations soy farm1 '!$L$63*'simulations soy farm1 '!SF87*'simulations soy farm1 '!SF89*'simulations soy farm1 '!SF101,"")</f>
        <v>27872</v>
      </c>
      <c r="SG86" s="25">
        <f>+IFERROR('simulations soy farm1 '!$L$63*'simulations soy farm1 '!SG87*'simulations soy farm1 '!SG89*'simulations soy farm1 '!SG101,"")</f>
        <v>24908</v>
      </c>
      <c r="SH86" s="25"/>
      <c r="SI86">
        <f>+IFERROR(AVERAGEIF($B86:$SG86,"&gt;0"),"n/a")</f>
        <v>26606.423999999999</v>
      </c>
      <c r="SK86" s="25">
        <f>+SI86</f>
        <v>26606.423999999999</v>
      </c>
      <c r="SL86" s="25">
        <f>+SI87</f>
        <v>86369.931199999992</v>
      </c>
      <c r="SM86" s="25" t="str">
        <f>+SI88</f>
        <v>n/a</v>
      </c>
      <c r="SN86" s="25">
        <f>+SI89</f>
        <v>90462.064000000013</v>
      </c>
      <c r="SO86" s="25" t="str">
        <f>+SI90</f>
        <v>n/a</v>
      </c>
      <c r="SQ86" s="247">
        <f>+A86</f>
        <v>2014</v>
      </c>
      <c r="SR86" s="247">
        <f>+COUNTIF($B86:$SG86,"&lt;=0")</f>
        <v>0</v>
      </c>
      <c r="SS86" s="247">
        <f>+COUNTIF($B86:$SG86,"&lt;=10000")</f>
        <v>0</v>
      </c>
      <c r="ST86" s="247">
        <f>+COUNTIF($B86:$SG86,"&lt;=25000")</f>
        <v>131</v>
      </c>
      <c r="SU86" s="247">
        <f>+COUNTIF($B86:$SG86,"&lt;=50000")</f>
        <v>500</v>
      </c>
      <c r="SV86" s="247">
        <f>+COUNTIF($B86:$SG86,"&lt;=75000")</f>
        <v>500</v>
      </c>
      <c r="SW86" s="247">
        <f>+COUNTIF($B86:$SG86,"&lt;=100000")</f>
        <v>500</v>
      </c>
      <c r="SX86" s="247">
        <f>+COUNTIF($B86:$SG86,"&lt;=125000")</f>
        <v>500</v>
      </c>
      <c r="SY86" s="247">
        <f>+COUNTIF($B86:$SG86,"&lt;=150000")</f>
        <v>500</v>
      </c>
      <c r="SZ86" s="247">
        <f>+COUNTIF($B86:$SG86,"&lt;=150000")+COUNTIF($B86:$SG86,"&gt;150000")</f>
        <v>500</v>
      </c>
      <c r="TA86" s="247"/>
      <c r="TB86" s="168">
        <f>+SR86/$SZ86</f>
        <v>0</v>
      </c>
      <c r="TC86" s="168">
        <f>+(SS86-SR86)/$SZ86</f>
        <v>0</v>
      </c>
      <c r="TD86" s="168">
        <f t="shared" ref="TD86:TD90" si="305">+(ST86-SS86)/$SZ86</f>
        <v>0.26200000000000001</v>
      </c>
      <c r="TE86" s="168">
        <f t="shared" ref="TE86:TE90" si="306">+(SU86-ST86)/$SZ86</f>
        <v>0.73799999999999999</v>
      </c>
      <c r="TF86" s="168">
        <f t="shared" ref="TF86:TF90" si="307">+(SV86-SU86)/$SZ86</f>
        <v>0</v>
      </c>
      <c r="TG86" s="168">
        <f t="shared" ref="TG86:TG90" si="308">+(SW86-SV86)/$SZ86</f>
        <v>0</v>
      </c>
      <c r="TH86" s="168">
        <f t="shared" ref="TH86:TH90" si="309">+(SX86-SW86)/$SZ86</f>
        <v>0</v>
      </c>
      <c r="TI86" s="168">
        <f t="shared" ref="TI86:TI90" si="310">+(SY86-SX86)/$SZ86</f>
        <v>0</v>
      </c>
      <c r="TJ86" s="168">
        <f t="shared" ref="TJ86:TJ90" si="311">+(SZ86-SY86)/$SZ86</f>
        <v>0</v>
      </c>
      <c r="TK86" s="94">
        <f>SUM(TB86:TJ86)</f>
        <v>1</v>
      </c>
      <c r="TM86">
        <v>1</v>
      </c>
      <c r="TP86" s="477">
        <f>+SMALL($B86:$SG86,ROUND($SZ86*TP$15,0))</f>
        <v>24882</v>
      </c>
      <c r="TQ86" s="477">
        <f>+SMALL($B86:$SG86,ROUND($SZ86*TQ$15,0))</f>
        <v>28158</v>
      </c>
      <c r="TR86" s="25">
        <f>+SI86</f>
        <v>26606.423999999999</v>
      </c>
      <c r="TS86">
        <f>+RANK(SI86,B86:SI86,1)</f>
        <v>236</v>
      </c>
      <c r="TT86" s="168">
        <f>+TS86/SZ86</f>
        <v>0.47199999999999998</v>
      </c>
      <c r="TV86" s="168">
        <f>+SR86/SZ86</f>
        <v>0</v>
      </c>
    </row>
    <row r="87" spans="1:542">
      <c r="A87" s="227">
        <v>2015</v>
      </c>
      <c r="B87" s="1">
        <f>+IFERROR('simulations soy farm1 '!B127*'simulations soy farm1 '!B129*'simulations soy farm1 '!B141*'simulations soy farm1 '!$L$64,"")</f>
        <v>64575</v>
      </c>
      <c r="C87" s="1">
        <f>+IFERROR('simulations soy farm1 '!C127*'simulations soy farm1 '!C129*'simulations soy farm1 '!C141*'simulations soy farm1 '!$L$64,"")</f>
        <v>80172</v>
      </c>
      <c r="D87" s="1">
        <f>+IFERROR('simulations soy farm1 '!D127*'simulations soy farm1 '!D129*'simulations soy farm1 '!D141*'simulations soy farm1 '!$L$64,"")</f>
        <v>80596.800000000003</v>
      </c>
      <c r="E87" s="1">
        <f>+IFERROR('simulations soy farm1 '!E127*'simulations soy farm1 '!E129*'simulations soy farm1 '!E141*'simulations soy farm1 '!$L$64,"")</f>
        <v>78624</v>
      </c>
      <c r="F87" s="1">
        <f>+IFERROR('simulations soy farm1 '!F127*'simulations soy farm1 '!F129*'simulations soy farm1 '!F141*'simulations soy farm1 '!$L$64,"")</f>
        <v>72731.600000000006</v>
      </c>
      <c r="G87" s="1">
        <f>+IFERROR('simulations soy farm1 '!G127*'simulations soy farm1 '!G129*'simulations soy farm1 '!G141*'simulations soy farm1 '!$L$64,"")</f>
        <v>73517.400000000009</v>
      </c>
      <c r="H87" s="1">
        <f>+IFERROR('simulations soy farm1 '!H127*'simulations soy farm1 '!H129*'simulations soy farm1 '!H141*'simulations soy farm1 '!$L$64,"")</f>
        <v>90140.400000000009</v>
      </c>
      <c r="I87" s="1">
        <f>+IFERROR('simulations soy farm1 '!I127*'simulations soy farm1 '!I129*'simulations soy farm1 '!I141*'simulations soy farm1 '!$L$64,"")</f>
        <v>78777.599999999991</v>
      </c>
      <c r="J87" s="1">
        <f>+IFERROR('simulations soy farm1 '!J127*'simulations soy farm1 '!J129*'simulations soy farm1 '!J141*'simulations soy farm1 '!$L$64,"")</f>
        <v>95914.8</v>
      </c>
      <c r="K87" s="1">
        <f>+IFERROR('simulations soy farm1 '!K127*'simulations soy farm1 '!K129*'simulations soy farm1 '!K141*'simulations soy farm1 '!$L$64,"")</f>
        <v>94179.8</v>
      </c>
      <c r="L87" s="1">
        <f>+IFERROR('simulations soy farm1 '!L127*'simulations soy farm1 '!L129*'simulations soy farm1 '!L141*'simulations soy farm1 '!$L$64,"")</f>
        <v>92799.999999999985</v>
      </c>
      <c r="M87" s="1">
        <f>+IFERROR('simulations soy farm1 '!M127*'simulations soy farm1 '!M129*'simulations soy farm1 '!M141*'simulations soy farm1 '!$L$64,"")</f>
        <v>85129.4</v>
      </c>
      <c r="N87" s="1">
        <f>+IFERROR('simulations soy farm1 '!N127*'simulations soy farm1 '!N129*'simulations soy farm1 '!N141*'simulations soy farm1 '!$L$64,"")</f>
        <v>83966.399999999994</v>
      </c>
      <c r="O87" s="1">
        <f>+IFERROR('simulations soy farm1 '!O127*'simulations soy farm1 '!O129*'simulations soy farm1 '!O141*'simulations soy farm1 '!$L$64,"")</f>
        <v>93038.399999999994</v>
      </c>
      <c r="P87" s="1">
        <f>+IFERROR('simulations soy farm1 '!P127*'simulations soy farm1 '!P129*'simulations soy farm1 '!P141*'simulations soy farm1 '!$L$64,"")</f>
        <v>92897.200000000012</v>
      </c>
      <c r="Q87" s="1">
        <f>+IFERROR('simulations soy farm1 '!Q127*'simulations soy farm1 '!Q129*'simulations soy farm1 '!Q141*'simulations soy farm1 '!$L$64,"")</f>
        <v>83123</v>
      </c>
      <c r="R87" s="1">
        <f>+IFERROR('simulations soy farm1 '!R127*'simulations soy farm1 '!R129*'simulations soy farm1 '!R141*'simulations soy farm1 '!$L$64,"")</f>
        <v>85234.799999999988</v>
      </c>
      <c r="S87" s="1">
        <f>+IFERROR('simulations soy farm1 '!S127*'simulations soy farm1 '!S129*'simulations soy farm1 '!S141*'simulations soy farm1 '!$L$64,"")</f>
        <v>87993.400000000009</v>
      </c>
      <c r="T87" s="1">
        <f>+IFERROR('simulations soy farm1 '!T127*'simulations soy farm1 '!T129*'simulations soy farm1 '!T141*'simulations soy farm1 '!$L$64,"")</f>
        <v>75816</v>
      </c>
      <c r="U87" s="1">
        <f>+IFERROR('simulations soy farm1 '!U127*'simulations soy farm1 '!U129*'simulations soy farm1 '!U141*'simulations soy farm1 '!$L$64,"")</f>
        <v>79456</v>
      </c>
      <c r="V87" s="1">
        <f>+IFERROR('simulations soy farm1 '!V127*'simulations soy farm1 '!V129*'simulations soy farm1 '!V141*'simulations soy farm1 '!$L$64,"")</f>
        <v>84826.000000000015</v>
      </c>
      <c r="W87" s="1">
        <f>+IFERROR('simulations soy farm1 '!W127*'simulations soy farm1 '!W129*'simulations soy farm1 '!W141*'simulations soy farm1 '!$L$64,"")</f>
        <v>92836.800000000003</v>
      </c>
      <c r="X87" s="1">
        <f>+IFERROR('simulations soy farm1 '!X127*'simulations soy farm1 '!X129*'simulations soy farm1 '!X141*'simulations soy farm1 '!$L$64,"")</f>
        <v>85140</v>
      </c>
      <c r="Y87" s="1">
        <f>+IFERROR('simulations soy farm1 '!Y127*'simulations soy farm1 '!Y129*'simulations soy farm1 '!Y141*'simulations soy farm1 '!$L$64,"")</f>
        <v>97209.599999999991</v>
      </c>
      <c r="Z87" s="1">
        <f>+IFERROR('simulations soy farm1 '!Z127*'simulations soy farm1 '!Z129*'simulations soy farm1 '!Z141*'simulations soy farm1 '!$L$64,"")</f>
        <v>83738.399999999994</v>
      </c>
      <c r="AA87" s="1">
        <f>+IFERROR('simulations soy farm1 '!AA127*'simulations soy farm1 '!AA129*'simulations soy farm1 '!AA141*'simulations soy farm1 '!$L$64,"")</f>
        <v>79138.399999999994</v>
      </c>
      <c r="AB87" s="1">
        <f>+IFERROR('simulations soy farm1 '!AB127*'simulations soy farm1 '!AB129*'simulations soy farm1 '!AB141*'simulations soy farm1 '!$L$64,"")</f>
        <v>86402.4</v>
      </c>
      <c r="AC87" s="1">
        <f>+IFERROR('simulations soy farm1 '!AC127*'simulations soy farm1 '!AC129*'simulations soy farm1 '!AC141*'simulations soy farm1 '!$L$64,"")</f>
        <v>95648.4</v>
      </c>
      <c r="AD87" s="1">
        <f>+IFERROR('simulations soy farm1 '!AD127*'simulations soy farm1 '!AD129*'simulations soy farm1 '!AD141*'simulations soy farm1 '!$L$64,"")</f>
        <v>79300</v>
      </c>
      <c r="AE87" s="1">
        <f>+IFERROR('simulations soy farm1 '!AE127*'simulations soy farm1 '!AE129*'simulations soy farm1 '!AE141*'simulations soy farm1 '!$L$64,"")</f>
        <v>91785.199999999983</v>
      </c>
      <c r="AF87" s="1">
        <f>+IFERROR('simulations soy farm1 '!AF127*'simulations soy farm1 '!AF129*'simulations soy farm1 '!AF141*'simulations soy farm1 '!$L$64,"")</f>
        <v>86544.8</v>
      </c>
      <c r="AG87" s="1">
        <f>+IFERROR('simulations soy farm1 '!AG127*'simulations soy farm1 '!AG129*'simulations soy farm1 '!AG141*'simulations soy farm1 '!$L$64,"")</f>
        <v>87670.8</v>
      </c>
      <c r="AH87" s="1">
        <f>+IFERROR('simulations soy farm1 '!AH127*'simulations soy farm1 '!AH129*'simulations soy farm1 '!AH141*'simulations soy farm1 '!$L$64,"")</f>
        <v>98404.800000000003</v>
      </c>
      <c r="AI87" s="1">
        <f>+IFERROR('simulations soy farm1 '!AI127*'simulations soy farm1 '!AI129*'simulations soy farm1 '!AI141*'simulations soy farm1 '!$L$64,"")</f>
        <v>83511.999999999985</v>
      </c>
      <c r="AJ87" s="1">
        <f>+IFERROR('simulations soy farm1 '!AJ127*'simulations soy farm1 '!AJ129*'simulations soy farm1 '!AJ141*'simulations soy farm1 '!$L$64,"")</f>
        <v>90518.399999999994</v>
      </c>
      <c r="AK87" s="1">
        <f>+IFERROR('simulations soy farm1 '!AK127*'simulations soy farm1 '!AK129*'simulations soy farm1 '!AK141*'simulations soy farm1 '!$L$64,"")</f>
        <v>86122.8</v>
      </c>
      <c r="AL87" s="1">
        <f>+IFERROR('simulations soy farm1 '!AL127*'simulations soy farm1 '!AL129*'simulations soy farm1 '!AL141*'simulations soy farm1 '!$L$64,"")</f>
        <v>96025.599999999991</v>
      </c>
      <c r="AM87" s="1">
        <f>+IFERROR('simulations soy farm1 '!AM127*'simulations soy farm1 '!AM129*'simulations soy farm1 '!AM141*'simulations soy farm1 '!$L$64,"")</f>
        <v>87595.199999999983</v>
      </c>
      <c r="AN87" s="1">
        <f>+IFERROR('simulations soy farm1 '!AN127*'simulations soy farm1 '!AN129*'simulations soy farm1 '!AN141*'simulations soy farm1 '!$L$64,"")</f>
        <v>86973.6</v>
      </c>
      <c r="AO87" s="1">
        <f>+IFERROR('simulations soy farm1 '!AO127*'simulations soy farm1 '!AO129*'simulations soy farm1 '!AO141*'simulations soy farm1 '!$L$64,"")</f>
        <v>85363.199999999997</v>
      </c>
      <c r="AP87" s="1">
        <f>+IFERROR('simulations soy farm1 '!AP127*'simulations soy farm1 '!AP129*'simulations soy farm1 '!AP141*'simulations soy farm1 '!$L$64,"")</f>
        <v>85885.8</v>
      </c>
      <c r="AQ87" s="1">
        <f>+IFERROR('simulations soy farm1 '!AQ127*'simulations soy farm1 '!AQ129*'simulations soy farm1 '!AQ141*'simulations soy farm1 '!$L$64,"")</f>
        <v>93776.8</v>
      </c>
      <c r="AR87" s="1">
        <f>+IFERROR('simulations soy farm1 '!AR127*'simulations soy farm1 '!AR129*'simulations soy farm1 '!AR141*'simulations soy farm1 '!$L$64,"")</f>
        <v>82606</v>
      </c>
      <c r="AS87" s="1">
        <f>+IFERROR('simulations soy farm1 '!AS127*'simulations soy farm1 '!AS129*'simulations soy farm1 '!AS141*'simulations soy farm1 '!$L$64,"")</f>
        <v>89280</v>
      </c>
      <c r="AT87" s="1">
        <f>+IFERROR('simulations soy farm1 '!AT127*'simulations soy farm1 '!AT129*'simulations soy farm1 '!AT141*'simulations soy farm1 '!$L$64,"")</f>
        <v>90550.200000000012</v>
      </c>
      <c r="AU87" s="1">
        <f>+IFERROR('simulations soy farm1 '!AU127*'simulations soy farm1 '!AU129*'simulations soy farm1 '!AU141*'simulations soy farm1 '!$L$64,"")</f>
        <v>81847.199999999983</v>
      </c>
      <c r="AV87" s="1">
        <f>+IFERROR('simulations soy farm1 '!AV127*'simulations soy farm1 '!AV129*'simulations soy farm1 '!AV141*'simulations soy farm1 '!$L$64,"")</f>
        <v>80022.600000000006</v>
      </c>
      <c r="AW87" s="1">
        <f>+IFERROR('simulations soy farm1 '!AW127*'simulations soy farm1 '!AW129*'simulations soy farm1 '!AW141*'simulations soy farm1 '!$L$64,"")</f>
        <v>95495.400000000009</v>
      </c>
      <c r="AX87" s="1">
        <f>+IFERROR('simulations soy farm1 '!AX127*'simulations soy farm1 '!AX129*'simulations soy farm1 '!AX141*'simulations soy farm1 '!$L$64,"")</f>
        <v>70085</v>
      </c>
      <c r="AY87" s="1">
        <f>+IFERROR('simulations soy farm1 '!AY127*'simulations soy farm1 '!AY129*'simulations soy farm1 '!AY141*'simulations soy farm1 '!$L$64,"")</f>
        <v>98386.8</v>
      </c>
      <c r="AZ87" s="1">
        <f>+IFERROR('simulations soy farm1 '!AZ127*'simulations soy farm1 '!AZ129*'simulations soy farm1 '!AZ141*'simulations soy farm1 '!$L$64,"")</f>
        <v>79294.8</v>
      </c>
      <c r="BA87" s="1">
        <f>+IFERROR('simulations soy farm1 '!BA127*'simulations soy farm1 '!BA129*'simulations soy farm1 '!BA141*'simulations soy farm1 '!$L$64,"")</f>
        <v>83334</v>
      </c>
      <c r="BB87" s="1">
        <f>+IFERROR('simulations soy farm1 '!BB127*'simulations soy farm1 '!BB129*'simulations soy farm1 '!BB141*'simulations soy farm1 '!$L$64,"")</f>
        <v>92970.400000000009</v>
      </c>
      <c r="BC87" s="1">
        <f>+IFERROR('simulations soy farm1 '!BC127*'simulations soy farm1 '!BC129*'simulations soy farm1 '!BC141*'simulations soy farm1 '!$L$64,"")</f>
        <v>105294</v>
      </c>
      <c r="BD87" s="1">
        <f>+IFERROR('simulations soy farm1 '!BD127*'simulations soy farm1 '!BD129*'simulations soy farm1 '!BD141*'simulations soy farm1 '!$L$64,"")</f>
        <v>82661.599999999991</v>
      </c>
      <c r="BE87" s="1">
        <f>+IFERROR('simulations soy farm1 '!BE127*'simulations soy farm1 '!BE129*'simulations soy farm1 '!BE141*'simulations soy farm1 '!$L$64,"")</f>
        <v>75981.600000000006</v>
      </c>
      <c r="BF87" s="1">
        <f>+IFERROR('simulations soy farm1 '!BF127*'simulations soy farm1 '!BF129*'simulations soy farm1 '!BF141*'simulations soy farm1 '!$L$64,"")</f>
        <v>85817.600000000006</v>
      </c>
      <c r="BG87" s="1">
        <f>+IFERROR('simulations soy farm1 '!BG127*'simulations soy farm1 '!BG129*'simulations soy farm1 '!BG141*'simulations soy farm1 '!$L$64,"")</f>
        <v>88218</v>
      </c>
      <c r="BH87" s="1">
        <f>+IFERROR('simulations soy farm1 '!BH127*'simulations soy farm1 '!BH129*'simulations soy farm1 '!BH141*'simulations soy farm1 '!$L$64,"")</f>
        <v>97302.6</v>
      </c>
      <c r="BI87" s="1">
        <f>+IFERROR('simulations soy farm1 '!BI127*'simulations soy farm1 '!BI129*'simulations soy farm1 '!BI141*'simulations soy farm1 '!$L$64,"")</f>
        <v>83148.799999999988</v>
      </c>
      <c r="BJ87" s="1">
        <f>+IFERROR('simulations soy farm1 '!BJ127*'simulations soy farm1 '!BJ129*'simulations soy farm1 '!BJ141*'simulations soy farm1 '!$L$64,"")</f>
        <v>80060.799999999988</v>
      </c>
      <c r="BK87" s="1">
        <f>+IFERROR('simulations soy farm1 '!BK127*'simulations soy farm1 '!BK129*'simulations soy farm1 '!BK141*'simulations soy farm1 '!$L$64,"")</f>
        <v>80646.600000000006</v>
      </c>
      <c r="BL87" s="1">
        <f>+IFERROR('simulations soy farm1 '!BL127*'simulations soy farm1 '!BL129*'simulations soy farm1 '!BL141*'simulations soy farm1 '!$L$64,"")</f>
        <v>79769.600000000006</v>
      </c>
      <c r="BM87" s="1">
        <f>+IFERROR('simulations soy farm1 '!BM127*'simulations soy farm1 '!BM129*'simulations soy farm1 '!BM141*'simulations soy farm1 '!$L$64,"")</f>
        <v>86323.199999999997</v>
      </c>
      <c r="BN87" s="1">
        <f>+IFERROR('simulations soy farm1 '!BN127*'simulations soy farm1 '!BN129*'simulations soy farm1 '!BN141*'simulations soy farm1 '!$L$64,"")</f>
        <v>80178.2</v>
      </c>
      <c r="BO87" s="1">
        <f>+IFERROR('simulations soy farm1 '!BO127*'simulations soy farm1 '!BO129*'simulations soy farm1 '!BO141*'simulations soy farm1 '!$L$64,"")</f>
        <v>85329.000000000015</v>
      </c>
      <c r="BP87" s="1">
        <f>+IFERROR('simulations soy farm1 '!BP127*'simulations soy farm1 '!BP129*'simulations soy farm1 '!BP141*'simulations soy farm1 '!$L$64,"")</f>
        <v>87687.599999999991</v>
      </c>
      <c r="BQ87" s="1">
        <f>+IFERROR('simulations soy farm1 '!BQ127*'simulations soy farm1 '!BQ129*'simulations soy farm1 '!BQ141*'simulations soy farm1 '!$L$64,"")</f>
        <v>97610.799999999988</v>
      </c>
      <c r="BR87" s="1">
        <f>+IFERROR('simulations soy farm1 '!BR127*'simulations soy farm1 '!BR129*'simulations soy farm1 '!BR141*'simulations soy farm1 '!$L$64,"")</f>
        <v>83566.8</v>
      </c>
      <c r="BS87" s="1">
        <f>+IFERROR('simulations soy farm1 '!BS127*'simulations soy farm1 '!BS129*'simulations soy farm1 '!BS141*'simulations soy farm1 '!$L$64,"")</f>
        <v>92289.599999999991</v>
      </c>
      <c r="BT87" s="1">
        <f>+IFERROR('simulations soy farm1 '!BT127*'simulations soy farm1 '!BT129*'simulations soy farm1 '!BT141*'simulations soy farm1 '!$L$64,"")</f>
        <v>89966.800000000017</v>
      </c>
      <c r="BU87" s="1">
        <f>+IFERROR('simulations soy farm1 '!BU127*'simulations soy farm1 '!BU129*'simulations soy farm1 '!BU141*'simulations soy farm1 '!$L$64,"")</f>
        <v>92102.399999999994</v>
      </c>
      <c r="BV87" s="1">
        <f>+IFERROR('simulations soy farm1 '!BV127*'simulations soy farm1 '!BV129*'simulations soy farm1 '!BV141*'simulations soy farm1 '!$L$64,"")</f>
        <v>90841.799999999988</v>
      </c>
      <c r="BW87" s="1">
        <f>+IFERROR('simulations soy farm1 '!BW127*'simulations soy farm1 '!BW129*'simulations soy farm1 '!BW141*'simulations soy farm1 '!$L$64,"")</f>
        <v>70132.200000000012</v>
      </c>
      <c r="BX87" s="1">
        <f>+IFERROR('simulations soy farm1 '!BX127*'simulations soy farm1 '!BX129*'simulations soy farm1 '!BX141*'simulations soy farm1 '!$L$64,"")</f>
        <v>80384</v>
      </c>
      <c r="BY87" s="1">
        <f>+IFERROR('simulations soy farm1 '!BY127*'simulations soy farm1 '!BY129*'simulations soy farm1 '!BY141*'simulations soy farm1 '!$L$64,"")</f>
        <v>100245</v>
      </c>
      <c r="BZ87" s="1">
        <f>+IFERROR('simulations soy farm1 '!BZ127*'simulations soy farm1 '!BZ129*'simulations soy farm1 '!BZ141*'simulations soy farm1 '!$L$64,"")</f>
        <v>82271.000000000015</v>
      </c>
      <c r="CA87" s="1">
        <f>+IFERROR('simulations soy farm1 '!CA127*'simulations soy farm1 '!CA129*'simulations soy farm1 '!CA141*'simulations soy farm1 '!$L$64,"")</f>
        <v>97119</v>
      </c>
      <c r="CB87" s="1">
        <f>+IFERROR('simulations soy farm1 '!CB127*'simulations soy farm1 '!CB129*'simulations soy farm1 '!CB141*'simulations soy farm1 '!$L$64,"")</f>
        <v>87466</v>
      </c>
      <c r="CC87" s="1">
        <f>+IFERROR('simulations soy farm1 '!CC127*'simulations soy farm1 '!CC129*'simulations soy farm1 '!CC141*'simulations soy farm1 '!$L$64,"")</f>
        <v>90472.799999999988</v>
      </c>
      <c r="CD87" s="1">
        <f>+IFERROR('simulations soy farm1 '!CD127*'simulations soy farm1 '!CD129*'simulations soy farm1 '!CD141*'simulations soy farm1 '!$L$64,"")</f>
        <v>82721.999999999985</v>
      </c>
      <c r="CE87" s="1">
        <f>+IFERROR('simulations soy farm1 '!CE127*'simulations soy farm1 '!CE129*'simulations soy farm1 '!CE141*'simulations soy farm1 '!$L$64,"")</f>
        <v>90232.8</v>
      </c>
      <c r="CF87" s="1">
        <f>+IFERROR('simulations soy farm1 '!CF127*'simulations soy farm1 '!CF129*'simulations soy farm1 '!CF141*'simulations soy farm1 '!$L$64,"")</f>
        <v>92169</v>
      </c>
      <c r="CG87" s="1">
        <f>+IFERROR('simulations soy farm1 '!CG127*'simulations soy farm1 '!CG129*'simulations soy farm1 '!CG141*'simulations soy farm1 '!$L$64,"")</f>
        <v>88699.999999999985</v>
      </c>
      <c r="CH87" s="1">
        <f>+IFERROR('simulations soy farm1 '!CH127*'simulations soy farm1 '!CH129*'simulations soy farm1 '!CH141*'simulations soy farm1 '!$L$64,"")</f>
        <v>80714.399999999994</v>
      </c>
      <c r="CI87" s="1">
        <f>+IFERROR('simulations soy farm1 '!CI127*'simulations soy farm1 '!CI129*'simulations soy farm1 '!CI141*'simulations soy farm1 '!$L$64,"")</f>
        <v>93186.6</v>
      </c>
      <c r="CJ87" s="1">
        <f>+IFERROR('simulations soy farm1 '!CJ127*'simulations soy farm1 '!CJ129*'simulations soy farm1 '!CJ141*'simulations soy farm1 '!$L$64,"")</f>
        <v>79456</v>
      </c>
      <c r="CK87" s="1">
        <f>+IFERROR('simulations soy farm1 '!CK127*'simulations soy farm1 '!CK129*'simulations soy farm1 '!CK141*'simulations soy farm1 '!$L$64,"")</f>
        <v>85283.999999999985</v>
      </c>
      <c r="CL87" s="1">
        <f>+IFERROR('simulations soy farm1 '!CL127*'simulations soy farm1 '!CL129*'simulations soy farm1 '!CL141*'simulations soy farm1 '!$L$64,"")</f>
        <v>99495</v>
      </c>
      <c r="CM87" s="1">
        <f>+IFERROR('simulations soy farm1 '!CM127*'simulations soy farm1 '!CM129*'simulations soy farm1 '!CM141*'simulations soy farm1 '!$L$64,"")</f>
        <v>83096</v>
      </c>
      <c r="CN87" s="1">
        <f>+IFERROR('simulations soy farm1 '!CN127*'simulations soy farm1 '!CN129*'simulations soy farm1 '!CN141*'simulations soy farm1 '!$L$64,"")</f>
        <v>96384</v>
      </c>
      <c r="CO87" s="1">
        <f>+IFERROR('simulations soy farm1 '!CO127*'simulations soy farm1 '!CO129*'simulations soy farm1 '!CO141*'simulations soy farm1 '!$L$64,"")</f>
        <v>93480</v>
      </c>
      <c r="CP87" s="1">
        <f>+IFERROR('simulations soy farm1 '!CP127*'simulations soy farm1 '!CP129*'simulations soy farm1 '!CP141*'simulations soy farm1 '!$L$64,"")</f>
        <v>92451.4</v>
      </c>
      <c r="CQ87" s="1">
        <f>+IFERROR('simulations soy farm1 '!CQ127*'simulations soy farm1 '!CQ129*'simulations soy farm1 '!CQ141*'simulations soy farm1 '!$L$64,"")</f>
        <v>73399.199999999997</v>
      </c>
      <c r="CR87" s="1">
        <f>+IFERROR('simulations soy farm1 '!CR127*'simulations soy farm1 '!CR129*'simulations soy farm1 '!CR141*'simulations soy farm1 '!$L$64,"")</f>
        <v>77033</v>
      </c>
      <c r="CS87" s="1">
        <f>+IFERROR('simulations soy farm1 '!CS127*'simulations soy farm1 '!CS129*'simulations soy farm1 '!CS141*'simulations soy farm1 '!$L$64,"")</f>
        <v>93590.000000000015</v>
      </c>
      <c r="CT87" s="1">
        <f>+IFERROR('simulations soy farm1 '!CT127*'simulations soy farm1 '!CT129*'simulations soy farm1 '!CT141*'simulations soy farm1 '!$L$64,"")</f>
        <v>108870</v>
      </c>
      <c r="CU87" s="1">
        <f>+IFERROR('simulations soy farm1 '!CU127*'simulations soy farm1 '!CU129*'simulations soy farm1 '!CU141*'simulations soy farm1 '!$L$64,"")</f>
        <v>85038.800000000017</v>
      </c>
      <c r="CV87" s="1">
        <f>+IFERROR('simulations soy farm1 '!CV127*'simulations soy farm1 '!CV129*'simulations soy farm1 '!CV141*'simulations soy farm1 '!$L$64,"")</f>
        <v>98283.199999999997</v>
      </c>
      <c r="CW87" s="1">
        <f>+IFERROR('simulations soy farm1 '!CW127*'simulations soy farm1 '!CW129*'simulations soy farm1 '!CW141*'simulations soy farm1 '!$L$64,"")</f>
        <v>74398.799999999988</v>
      </c>
      <c r="CX87" s="1">
        <f>+IFERROR('simulations soy farm1 '!CX127*'simulations soy farm1 '!CX129*'simulations soy farm1 '!CX141*'simulations soy farm1 '!$L$64,"")</f>
        <v>68180.399999999994</v>
      </c>
      <c r="CY87" s="1">
        <f>+IFERROR('simulations soy farm1 '!CY127*'simulations soy farm1 '!CY129*'simulations soy farm1 '!CY141*'simulations soy farm1 '!$L$64,"")</f>
        <v>77285.600000000006</v>
      </c>
      <c r="CZ87" s="1">
        <f>+IFERROR('simulations soy farm1 '!CZ127*'simulations soy farm1 '!CZ129*'simulations soy farm1 '!CZ141*'simulations soy farm1 '!$L$64,"")</f>
        <v>86748.599999999991</v>
      </c>
      <c r="DA87" s="1">
        <f>+IFERROR('simulations soy farm1 '!DA127*'simulations soy farm1 '!DA129*'simulations soy farm1 '!DA141*'simulations soy farm1 '!$L$64,"")</f>
        <v>87348</v>
      </c>
      <c r="DB87" s="1">
        <f>+IFERROR('simulations soy farm1 '!DB127*'simulations soy farm1 '!DB129*'simulations soy farm1 '!DB141*'simulations soy farm1 '!$L$64,"")</f>
        <v>92279.2</v>
      </c>
      <c r="DC87" s="1">
        <f>+IFERROR('simulations soy farm1 '!DC127*'simulations soy farm1 '!DC129*'simulations soy farm1 '!DC141*'simulations soy farm1 '!$L$64,"")</f>
        <v>73728.000000000015</v>
      </c>
      <c r="DD87" s="1">
        <f>+IFERROR('simulations soy farm1 '!DD127*'simulations soy farm1 '!DD129*'simulations soy farm1 '!DD141*'simulations soy farm1 '!$L$64,"")</f>
        <v>71128</v>
      </c>
      <c r="DE87" s="1">
        <f>+IFERROR('simulations soy farm1 '!DE127*'simulations soy farm1 '!DE129*'simulations soy farm1 '!DE141*'simulations soy farm1 '!$L$64,"")</f>
        <v>78131.199999999997</v>
      </c>
      <c r="DF87" s="1">
        <f>+IFERROR('simulations soy farm1 '!DF127*'simulations soy farm1 '!DF129*'simulations soy farm1 '!DF141*'simulations soy farm1 '!$L$64,"")</f>
        <v>79959.199999999997</v>
      </c>
      <c r="DG87" s="1">
        <f>+IFERROR('simulations soy farm1 '!DG127*'simulations soy farm1 '!DG129*'simulations soy farm1 '!DG141*'simulations soy farm1 '!$L$64,"")</f>
        <v>82620</v>
      </c>
      <c r="DH87" s="1">
        <f>+IFERROR('simulations soy farm1 '!DH127*'simulations soy farm1 '!DH129*'simulations soy farm1 '!DH141*'simulations soy farm1 '!$L$64,"")</f>
        <v>96916.799999999988</v>
      </c>
      <c r="DI87" s="1">
        <f>+IFERROR('simulations soy farm1 '!DI127*'simulations soy farm1 '!DI129*'simulations soy farm1 '!DI141*'simulations soy farm1 '!$L$64,"")</f>
        <v>97372.799999999988</v>
      </c>
      <c r="DJ87" s="1">
        <f>+IFERROR('simulations soy farm1 '!DJ127*'simulations soy farm1 '!DJ129*'simulations soy farm1 '!DJ141*'simulations soy farm1 '!$L$64,"")</f>
        <v>84439.8</v>
      </c>
      <c r="DK87" s="1">
        <f>+IFERROR('simulations soy farm1 '!DK127*'simulations soy farm1 '!DK129*'simulations soy farm1 '!DK141*'simulations soy farm1 '!$L$64,"")</f>
        <v>83022</v>
      </c>
      <c r="DL87" s="1">
        <f>+IFERROR('simulations soy farm1 '!DL127*'simulations soy farm1 '!DL129*'simulations soy farm1 '!DL141*'simulations soy farm1 '!$L$64,"")</f>
        <v>89261.200000000012</v>
      </c>
      <c r="DM87" s="1">
        <f>+IFERROR('simulations soy farm1 '!DM127*'simulations soy farm1 '!DM129*'simulations soy farm1 '!DM141*'simulations soy farm1 '!$L$64,"")</f>
        <v>86665.600000000006</v>
      </c>
      <c r="DN87" s="1">
        <f>+IFERROR('simulations soy farm1 '!DN127*'simulations soy farm1 '!DN129*'simulations soy farm1 '!DN141*'simulations soy farm1 '!$L$64,"")</f>
        <v>89586.999999999985</v>
      </c>
      <c r="DO87" s="1">
        <f>+IFERROR('simulations soy farm1 '!DO127*'simulations soy farm1 '!DO129*'simulations soy farm1 '!DO141*'simulations soy farm1 '!$L$64,"")</f>
        <v>85509.999999999985</v>
      </c>
      <c r="DP87" s="1">
        <f>+IFERROR('simulations soy farm1 '!DP127*'simulations soy farm1 '!DP129*'simulations soy farm1 '!DP141*'simulations soy farm1 '!$L$64,"")</f>
        <v>93468.599999999991</v>
      </c>
      <c r="DQ87" s="1">
        <f>+IFERROR('simulations soy farm1 '!DQ127*'simulations soy farm1 '!DQ129*'simulations soy farm1 '!DQ141*'simulations soy farm1 '!$L$64,"")</f>
        <v>79516.800000000003</v>
      </c>
      <c r="DR87" s="1">
        <f>+IFERROR('simulations soy farm1 '!DR127*'simulations soy farm1 '!DR129*'simulations soy farm1 '!DR141*'simulations soy farm1 '!$L$64,"")</f>
        <v>90823.200000000012</v>
      </c>
      <c r="DS87" s="1">
        <f>+IFERROR('simulations soy farm1 '!DS127*'simulations soy farm1 '!DS129*'simulations soy farm1 '!DS141*'simulations soy farm1 '!$L$64,"")</f>
        <v>80348</v>
      </c>
      <c r="DT87" s="1">
        <f>+IFERROR('simulations soy farm1 '!DT127*'simulations soy farm1 '!DT129*'simulations soy farm1 '!DT141*'simulations soy farm1 '!$L$64,"")</f>
        <v>97594.8</v>
      </c>
      <c r="DU87" s="1">
        <f>+IFERROR('simulations soy farm1 '!DU127*'simulations soy farm1 '!DU129*'simulations soy farm1 '!DU141*'simulations soy farm1 '!$L$64,"")</f>
        <v>91823.599999999991</v>
      </c>
      <c r="DV87" s="1">
        <f>+IFERROR('simulations soy farm1 '!DV127*'simulations soy farm1 '!DV129*'simulations soy farm1 '!DV141*'simulations soy farm1 '!$L$64,"")</f>
        <v>85139.200000000012</v>
      </c>
      <c r="DW87" s="1">
        <f>+IFERROR('simulations soy farm1 '!DW127*'simulations soy farm1 '!DW129*'simulations soy farm1 '!DW141*'simulations soy farm1 '!$L$64,"")</f>
        <v>91561.600000000006</v>
      </c>
      <c r="DX87" s="1">
        <f>+IFERROR('simulations soy farm1 '!DX127*'simulations soy farm1 '!DX129*'simulations soy farm1 '!DX141*'simulations soy farm1 '!$L$64,"")</f>
        <v>101705.20000000001</v>
      </c>
      <c r="DY87" s="1">
        <f>+IFERROR('simulations soy farm1 '!DY127*'simulations soy farm1 '!DY129*'simulations soy farm1 '!DY141*'simulations soy farm1 '!$L$64,"")</f>
        <v>91416.8</v>
      </c>
      <c r="DZ87" s="1">
        <f>+IFERROR('simulations soy farm1 '!DZ127*'simulations soy farm1 '!DZ129*'simulations soy farm1 '!DZ141*'simulations soy farm1 '!$L$64,"")</f>
        <v>77212.200000000012</v>
      </c>
      <c r="EA87" s="1">
        <f>+IFERROR('simulations soy farm1 '!EA127*'simulations soy farm1 '!EA129*'simulations soy farm1 '!EA141*'simulations soy farm1 '!$L$64,"")</f>
        <v>86868</v>
      </c>
      <c r="EB87" s="1">
        <f>+IFERROR('simulations soy farm1 '!EB127*'simulations soy farm1 '!EB129*'simulations soy farm1 '!EB141*'simulations soy farm1 '!$L$64,"")</f>
        <v>90140.400000000009</v>
      </c>
      <c r="EC87" s="1">
        <f>+IFERROR('simulations soy farm1 '!EC127*'simulations soy farm1 '!EC129*'simulations soy farm1 '!EC141*'simulations soy farm1 '!$L$64,"")</f>
        <v>84747.599999999991</v>
      </c>
      <c r="ED87" s="1">
        <f>+IFERROR('simulations soy farm1 '!ED127*'simulations soy farm1 '!ED129*'simulations soy farm1 '!ED141*'simulations soy farm1 '!$L$64,"")</f>
        <v>91338.4</v>
      </c>
      <c r="EE87" s="1">
        <f>+IFERROR('simulations soy farm1 '!EE127*'simulations soy farm1 '!EE129*'simulations soy farm1 '!EE141*'simulations soy farm1 '!$L$64,"")</f>
        <v>76856</v>
      </c>
      <c r="EF87" s="1">
        <f>+IFERROR('simulations soy farm1 '!EF127*'simulations soy farm1 '!EF129*'simulations soy farm1 '!EF141*'simulations soy farm1 '!$L$64,"")</f>
        <v>81500</v>
      </c>
      <c r="EG87" s="1">
        <f>+IFERROR('simulations soy farm1 '!EG127*'simulations soy farm1 '!EG129*'simulations soy farm1 '!EG141*'simulations soy farm1 '!$L$64,"")</f>
        <v>85140.800000000003</v>
      </c>
      <c r="EH87" s="1">
        <f>+IFERROR('simulations soy farm1 '!EH127*'simulations soy farm1 '!EH129*'simulations soy farm1 '!EH141*'simulations soy farm1 '!$L$64,"")</f>
        <v>80387.999999999985</v>
      </c>
      <c r="EI87" s="1">
        <f>+IFERROR('simulations soy farm1 '!EI127*'simulations soy farm1 '!EI129*'simulations soy farm1 '!EI141*'simulations soy farm1 '!$L$64,"")</f>
        <v>72384</v>
      </c>
      <c r="EJ87" s="1">
        <f>+IFERROR('simulations soy farm1 '!EJ127*'simulations soy farm1 '!EJ129*'simulations soy farm1 '!EJ141*'simulations soy farm1 '!$L$64,"")</f>
        <v>89232.199999999983</v>
      </c>
      <c r="EK87" s="1">
        <f>+IFERROR('simulations soy farm1 '!EK127*'simulations soy farm1 '!EK129*'simulations soy farm1 '!EK141*'simulations soy farm1 '!$L$64,"")</f>
        <v>76809.599999999991</v>
      </c>
      <c r="EL87" s="1">
        <f>+IFERROR('simulations soy farm1 '!EL127*'simulations soy farm1 '!EL129*'simulations soy farm1 '!EL141*'simulations soy farm1 '!$L$64,"")</f>
        <v>75205.8</v>
      </c>
      <c r="EM87" s="1">
        <f>+IFERROR('simulations soy farm1 '!EM127*'simulations soy farm1 '!EM129*'simulations soy farm1 '!EM141*'simulations soy farm1 '!$L$64,"")</f>
        <v>88914</v>
      </c>
      <c r="EN87" s="1">
        <f>+IFERROR('simulations soy farm1 '!EN127*'simulations soy farm1 '!EN129*'simulations soy farm1 '!EN141*'simulations soy farm1 '!$L$64,"")</f>
        <v>85185.8</v>
      </c>
      <c r="EO87" s="1">
        <f>+IFERROR('simulations soy farm1 '!EO127*'simulations soy farm1 '!EO129*'simulations soy farm1 '!EO141*'simulations soy farm1 '!$L$64,"")</f>
        <v>80186.400000000009</v>
      </c>
      <c r="EP87" s="1">
        <f>+IFERROR('simulations soy farm1 '!EP127*'simulations soy farm1 '!EP129*'simulations soy farm1 '!EP141*'simulations soy farm1 '!$L$64,"")</f>
        <v>83000.000000000015</v>
      </c>
      <c r="EQ87" s="1">
        <f>+IFERROR('simulations soy farm1 '!EQ127*'simulations soy farm1 '!EQ129*'simulations soy farm1 '!EQ141*'simulations soy farm1 '!$L$64,"")</f>
        <v>105270.40000000002</v>
      </c>
      <c r="ER87" s="1">
        <f>+IFERROR('simulations soy farm1 '!ER127*'simulations soy farm1 '!ER129*'simulations soy farm1 '!ER141*'simulations soy farm1 '!$L$64,"")</f>
        <v>85243.199999999997</v>
      </c>
      <c r="ES87" s="1">
        <f>+IFERROR('simulations soy farm1 '!ES127*'simulations soy farm1 '!ES129*'simulations soy farm1 '!ES141*'simulations soy farm1 '!$L$64,"")</f>
        <v>80598</v>
      </c>
      <c r="ET87" s="1">
        <f>+IFERROR('simulations soy farm1 '!ET127*'simulations soy farm1 '!ET129*'simulations soy farm1 '!ET141*'simulations soy farm1 '!$L$64,"")</f>
        <v>81837.599999999991</v>
      </c>
      <c r="EU87" s="1">
        <f>+IFERROR('simulations soy farm1 '!EU127*'simulations soy farm1 '!EU129*'simulations soy farm1 '!EU141*'simulations soy farm1 '!$L$64,"")</f>
        <v>96215.200000000012</v>
      </c>
      <c r="EV87" s="1">
        <f>+IFERROR('simulations soy farm1 '!EV127*'simulations soy farm1 '!EV129*'simulations soy farm1 '!EV141*'simulations soy farm1 '!$L$64,"")</f>
        <v>92885.4</v>
      </c>
      <c r="EW87" s="1">
        <f>+IFERROR('simulations soy farm1 '!EW127*'simulations soy farm1 '!EW129*'simulations soy farm1 '!EW141*'simulations soy farm1 '!$L$64,"")</f>
        <v>89333.400000000009</v>
      </c>
      <c r="EX87" s="1">
        <f>+IFERROR('simulations soy farm1 '!EX127*'simulations soy farm1 '!EX129*'simulations soy farm1 '!EX141*'simulations soy farm1 '!$L$64,"")</f>
        <v>77978.600000000006</v>
      </c>
      <c r="EY87" s="1">
        <f>+IFERROR('simulations soy farm1 '!EY127*'simulations soy farm1 '!EY129*'simulations soy farm1 '!EY141*'simulations soy farm1 '!$L$64,"")</f>
        <v>89278.599999999991</v>
      </c>
      <c r="EZ87" s="1">
        <f>+IFERROR('simulations soy farm1 '!EZ127*'simulations soy farm1 '!EZ129*'simulations soy farm1 '!EZ141*'simulations soy farm1 '!$L$64,"")</f>
        <v>83865.599999999991</v>
      </c>
      <c r="FA87" s="1">
        <f>+IFERROR('simulations soy farm1 '!FA127*'simulations soy farm1 '!FA129*'simulations soy farm1 '!FA141*'simulations soy farm1 '!$L$64,"")</f>
        <v>77155.199999999997</v>
      </c>
      <c r="FB87" s="1">
        <f>+IFERROR('simulations soy farm1 '!FB127*'simulations soy farm1 '!FB129*'simulations soy farm1 '!FB141*'simulations soy farm1 '!$L$64,"")</f>
        <v>63903.200000000004</v>
      </c>
      <c r="FC87" s="1">
        <f>+IFERROR('simulations soy farm1 '!FC127*'simulations soy farm1 '!FC129*'simulations soy farm1 '!FC141*'simulations soy farm1 '!$L$64,"")</f>
        <v>92685</v>
      </c>
      <c r="FD87" s="1">
        <f>+IFERROR('simulations soy farm1 '!FD127*'simulations soy farm1 '!FD129*'simulations soy farm1 '!FD141*'simulations soy farm1 '!$L$64,"")</f>
        <v>82823.999999999985</v>
      </c>
      <c r="FE87" s="1">
        <f>+IFERROR('simulations soy farm1 '!FE127*'simulations soy farm1 '!FE129*'simulations soy farm1 '!FE141*'simulations soy farm1 '!$L$64,"")</f>
        <v>87312</v>
      </c>
      <c r="FF87" s="1">
        <f>+IFERROR('simulations soy farm1 '!FF127*'simulations soy farm1 '!FF129*'simulations soy farm1 '!FF141*'simulations soy farm1 '!$L$64,"")</f>
        <v>74970</v>
      </c>
      <c r="FG87" s="1">
        <f>+IFERROR('simulations soy farm1 '!FG127*'simulations soy farm1 '!FG129*'simulations soy farm1 '!FG141*'simulations soy farm1 '!$L$64,"")</f>
        <v>88505.2</v>
      </c>
      <c r="FH87" s="1">
        <f>+IFERROR('simulations soy farm1 '!FH127*'simulations soy farm1 '!FH129*'simulations soy farm1 '!FH141*'simulations soy farm1 '!$L$64,"")</f>
        <v>93634.8</v>
      </c>
      <c r="FI87" s="1">
        <f>+IFERROR('simulations soy farm1 '!FI127*'simulations soy farm1 '!FI129*'simulations soy farm1 '!FI141*'simulations soy farm1 '!$L$64,"")</f>
        <v>79721.400000000009</v>
      </c>
      <c r="FJ87" s="1">
        <f>+IFERROR('simulations soy farm1 '!FJ127*'simulations soy farm1 '!FJ129*'simulations soy farm1 '!FJ141*'simulations soy farm1 '!$L$64,"")</f>
        <v>81828.800000000003</v>
      </c>
      <c r="FK87" s="1">
        <f>+IFERROR('simulations soy farm1 '!FK127*'simulations soy farm1 '!FK129*'simulations soy farm1 '!FK141*'simulations soy farm1 '!$L$64,"")</f>
        <v>84770.4</v>
      </c>
      <c r="FL87" s="1">
        <f>+IFERROR('simulations soy farm1 '!FL127*'simulations soy farm1 '!FL129*'simulations soy farm1 '!FL141*'simulations soy farm1 '!$L$64,"")</f>
        <v>89409.599999999991</v>
      </c>
      <c r="FM87" s="1">
        <f>+IFERROR('simulations soy farm1 '!FM127*'simulations soy farm1 '!FM129*'simulations soy farm1 '!FM141*'simulations soy farm1 '!$L$64,"")</f>
        <v>87242.6</v>
      </c>
      <c r="FN87" s="1">
        <f>+IFERROR('simulations soy farm1 '!FN127*'simulations soy farm1 '!FN129*'simulations soy farm1 '!FN141*'simulations soy farm1 '!$L$64,"")</f>
        <v>79001</v>
      </c>
      <c r="FO87" s="1">
        <f>+IFERROR('simulations soy farm1 '!FO127*'simulations soy farm1 '!FO129*'simulations soy farm1 '!FO141*'simulations soy farm1 '!$L$64,"")</f>
        <v>87576.000000000015</v>
      </c>
      <c r="FP87" s="1">
        <f>+IFERROR('simulations soy farm1 '!FP127*'simulations soy farm1 '!FP129*'simulations soy farm1 '!FP141*'simulations soy farm1 '!$L$64,"")</f>
        <v>88851.599999999991</v>
      </c>
      <c r="FQ87" s="1">
        <f>+IFERROR('simulations soy farm1 '!FQ127*'simulations soy farm1 '!FQ129*'simulations soy farm1 '!FQ141*'simulations soy farm1 '!$L$64,"")</f>
        <v>88973.2</v>
      </c>
      <c r="FR87" s="1">
        <f>+IFERROR('simulations soy farm1 '!FR127*'simulations soy farm1 '!FR129*'simulations soy farm1 '!FR141*'simulations soy farm1 '!$L$64,"")</f>
        <v>81760</v>
      </c>
      <c r="FS87" s="1">
        <f>+IFERROR('simulations soy farm1 '!FS127*'simulations soy farm1 '!FS129*'simulations soy farm1 '!FS141*'simulations soy farm1 '!$L$64,"")</f>
        <v>90781.200000000012</v>
      </c>
      <c r="FT87" s="1">
        <f>+IFERROR('simulations soy farm1 '!FT127*'simulations soy farm1 '!FT129*'simulations soy farm1 '!FT141*'simulations soy farm1 '!$L$64,"")</f>
        <v>89075</v>
      </c>
      <c r="FU87" s="1">
        <f>+IFERROR('simulations soy farm1 '!FU127*'simulations soy farm1 '!FU129*'simulations soy farm1 '!FU141*'simulations soy farm1 '!$L$64,"")</f>
        <v>93168.4</v>
      </c>
      <c r="FV87" s="1">
        <f>+IFERROR('simulations soy farm1 '!FV127*'simulations soy farm1 '!FV129*'simulations soy farm1 '!FV141*'simulations soy farm1 '!$L$64,"")</f>
        <v>100850.4</v>
      </c>
      <c r="FW87" s="1">
        <f>+IFERROR('simulations soy farm1 '!FW127*'simulations soy farm1 '!FW129*'simulations soy farm1 '!FW141*'simulations soy farm1 '!$L$64,"")</f>
        <v>81541.8</v>
      </c>
      <c r="FX87" s="1">
        <f>+IFERROR('simulations soy farm1 '!FX127*'simulations soy farm1 '!FX129*'simulations soy farm1 '!FX141*'simulations soy farm1 '!$L$64,"")</f>
        <v>101065</v>
      </c>
      <c r="FY87" s="1">
        <f>+IFERROR('simulations soy farm1 '!FY127*'simulations soy farm1 '!FY129*'simulations soy farm1 '!FY141*'simulations soy farm1 '!$L$64,"")</f>
        <v>83945</v>
      </c>
      <c r="FZ87" s="1">
        <f>+IFERROR('simulations soy farm1 '!FZ127*'simulations soy farm1 '!FZ129*'simulations soy farm1 '!FZ141*'simulations soy farm1 '!$L$64,"")</f>
        <v>83967.60000000002</v>
      </c>
      <c r="GA87" s="1">
        <f>+IFERROR('simulations soy farm1 '!GA127*'simulations soy farm1 '!GA129*'simulations soy farm1 '!GA141*'simulations soy farm1 '!$L$64,"")</f>
        <v>87552.000000000015</v>
      </c>
      <c r="GB87" s="1">
        <f>+IFERROR('simulations soy farm1 '!GB127*'simulations soy farm1 '!GB129*'simulations soy farm1 '!GB141*'simulations soy farm1 '!$L$64,"")</f>
        <v>78183</v>
      </c>
      <c r="GC87" s="1">
        <f>+IFERROR('simulations soy farm1 '!GC127*'simulations soy farm1 '!GC129*'simulations soy farm1 '!GC141*'simulations soy farm1 '!$L$64,"")</f>
        <v>91065.599999999991</v>
      </c>
      <c r="GD87" s="1">
        <f>+IFERROR('simulations soy farm1 '!GD127*'simulations soy farm1 '!GD129*'simulations soy farm1 '!GD141*'simulations soy farm1 '!$L$64,"")</f>
        <v>89559.400000000009</v>
      </c>
      <c r="GE87" s="1">
        <f>+IFERROR('simulations soy farm1 '!GE127*'simulations soy farm1 '!GE129*'simulations soy farm1 '!GE141*'simulations soy farm1 '!$L$64,"")</f>
        <v>89255.60000000002</v>
      </c>
      <c r="GF87" s="1">
        <f>+IFERROR('simulations soy farm1 '!GF127*'simulations soy farm1 '!GF129*'simulations soy farm1 '!GF141*'simulations soy farm1 '!$L$64,"")</f>
        <v>100734</v>
      </c>
      <c r="GG87" s="1">
        <f>+IFERROR('simulations soy farm1 '!GG127*'simulations soy farm1 '!GG129*'simulations soy farm1 '!GG141*'simulations soy farm1 '!$L$64,"")</f>
        <v>83374.2</v>
      </c>
      <c r="GH87" s="1">
        <f>+IFERROR('simulations soy farm1 '!GH127*'simulations soy farm1 '!GH129*'simulations soy farm1 '!GH141*'simulations soy farm1 '!$L$64,"")</f>
        <v>87074.400000000009</v>
      </c>
      <c r="GI87" s="1">
        <f>+IFERROR('simulations soy farm1 '!GI127*'simulations soy farm1 '!GI129*'simulations soy farm1 '!GI141*'simulations soy farm1 '!$L$64,"")</f>
        <v>92799.999999999985</v>
      </c>
      <c r="GJ87" s="1">
        <f>+IFERROR('simulations soy farm1 '!GJ127*'simulations soy farm1 '!GJ129*'simulations soy farm1 '!GJ141*'simulations soy farm1 '!$L$64,"")</f>
        <v>74137.8</v>
      </c>
      <c r="GK87" s="1">
        <f>+IFERROR('simulations soy farm1 '!GK127*'simulations soy farm1 '!GK129*'simulations soy farm1 '!GK141*'simulations soy farm1 '!$L$64,"")</f>
        <v>102218.59999999999</v>
      </c>
      <c r="GL87" s="1">
        <f>+IFERROR('simulations soy farm1 '!GL127*'simulations soy farm1 '!GL129*'simulations soy farm1 '!GL141*'simulations soy farm1 '!$L$64,"")</f>
        <v>88600</v>
      </c>
      <c r="GM87" s="1">
        <f>+IFERROR('simulations soy farm1 '!GM127*'simulations soy farm1 '!GM129*'simulations soy farm1 '!GM141*'simulations soy farm1 '!$L$64,"")</f>
        <v>78179.400000000009</v>
      </c>
      <c r="GN87" s="1">
        <f>+IFERROR('simulations soy farm1 '!GN127*'simulations soy farm1 '!GN129*'simulations soy farm1 '!GN141*'simulations soy farm1 '!$L$64,"")</f>
        <v>82080</v>
      </c>
      <c r="GO87" s="1">
        <f>+IFERROR('simulations soy farm1 '!GO127*'simulations soy farm1 '!GO129*'simulations soy farm1 '!GO141*'simulations soy farm1 '!$L$64,"")</f>
        <v>91377.000000000015</v>
      </c>
      <c r="GP87" s="1">
        <f>+IFERROR('simulations soy farm1 '!GP127*'simulations soy farm1 '!GP129*'simulations soy farm1 '!GP141*'simulations soy farm1 '!$L$64,"")</f>
        <v>86118.400000000009</v>
      </c>
      <c r="GQ87" s="1">
        <f>+IFERROR('simulations soy farm1 '!GQ127*'simulations soy farm1 '!GQ129*'simulations soy farm1 '!GQ141*'simulations soy farm1 '!$L$64,"")</f>
        <v>98406.399999999994</v>
      </c>
      <c r="GR87" s="1">
        <f>+IFERROR('simulations soy farm1 '!GR127*'simulations soy farm1 '!GR129*'simulations soy farm1 '!GR141*'simulations soy farm1 '!$L$64,"")</f>
        <v>82051.200000000012</v>
      </c>
      <c r="GS87" s="1">
        <f>+IFERROR('simulations soy farm1 '!GS127*'simulations soy farm1 '!GS129*'simulations soy farm1 '!GS141*'simulations soy farm1 '!$L$64,"")</f>
        <v>82110</v>
      </c>
      <c r="GT87" s="1">
        <f>+IFERROR('simulations soy farm1 '!GT127*'simulations soy farm1 '!GT129*'simulations soy farm1 '!GT141*'simulations soy farm1 '!$L$64,"")</f>
        <v>87174.400000000009</v>
      </c>
      <c r="GU87" s="1">
        <f>+IFERROR('simulations soy farm1 '!GU127*'simulations soy farm1 '!GU129*'simulations soy farm1 '!GU141*'simulations soy farm1 '!$L$64,"")</f>
        <v>81582.600000000006</v>
      </c>
      <c r="GV87" s="1">
        <f>+IFERROR('simulations soy farm1 '!GV127*'simulations soy farm1 '!GV129*'simulations soy farm1 '!GV141*'simulations soy farm1 '!$L$64,"")</f>
        <v>95532.800000000003</v>
      </c>
      <c r="GW87" s="1">
        <f>+IFERROR('simulations soy farm1 '!GW127*'simulations soy farm1 '!GW129*'simulations soy farm1 '!GW141*'simulations soy farm1 '!$L$64,"")</f>
        <v>72240</v>
      </c>
      <c r="GX87" s="1">
        <f>+IFERROR('simulations soy farm1 '!GX127*'simulations soy farm1 '!GX129*'simulations soy farm1 '!GX141*'simulations soy farm1 '!$L$64,"")</f>
        <v>68404.600000000006</v>
      </c>
      <c r="GY87" s="1">
        <f>+IFERROR('simulations soy farm1 '!GY127*'simulations soy farm1 '!GY129*'simulations soy farm1 '!GY141*'simulations soy farm1 '!$L$64,"")</f>
        <v>110250</v>
      </c>
      <c r="GZ87" s="1">
        <f>+IFERROR('simulations soy farm1 '!GZ127*'simulations soy farm1 '!GZ129*'simulations soy farm1 '!GZ141*'simulations soy farm1 '!$L$64,"")</f>
        <v>84501.6</v>
      </c>
      <c r="HA87" s="1">
        <f>+IFERROR('simulations soy farm1 '!HA127*'simulations soy farm1 '!HA129*'simulations soy farm1 '!HA141*'simulations soy farm1 '!$L$64,"")</f>
        <v>75832.400000000009</v>
      </c>
      <c r="HB87" s="1">
        <f>+IFERROR('simulations soy farm1 '!HB127*'simulations soy farm1 '!HB129*'simulations soy farm1 '!HB141*'simulations soy farm1 '!$L$64,"")</f>
        <v>96412.799999999988</v>
      </c>
      <c r="HC87" s="1">
        <f>+IFERROR('simulations soy farm1 '!HC127*'simulations soy farm1 '!HC129*'simulations soy farm1 '!HC141*'simulations soy farm1 '!$L$64,"")</f>
        <v>92367</v>
      </c>
      <c r="HD87" s="1">
        <f>+IFERROR('simulations soy farm1 '!HD127*'simulations soy farm1 '!HD129*'simulations soy farm1 '!HD141*'simulations soy farm1 '!$L$64,"")</f>
        <v>99246</v>
      </c>
      <c r="HE87" s="1">
        <f>+IFERROR('simulations soy farm1 '!HE127*'simulations soy farm1 '!HE129*'simulations soy farm1 '!HE141*'simulations soy farm1 '!$L$64,"")</f>
        <v>95638.399999999994</v>
      </c>
      <c r="HF87" s="1">
        <f>+IFERROR('simulations soy farm1 '!HF127*'simulations soy farm1 '!HF129*'simulations soy farm1 '!HF141*'simulations soy farm1 '!$L$64,"")</f>
        <v>79005.2</v>
      </c>
      <c r="HG87" s="1">
        <f>+IFERROR('simulations soy farm1 '!HG127*'simulations soy farm1 '!HG129*'simulations soy farm1 '!HG141*'simulations soy farm1 '!$L$64,"")</f>
        <v>85581.6</v>
      </c>
      <c r="HH87" s="1">
        <f>+IFERROR('simulations soy farm1 '!HH127*'simulations soy farm1 '!HH129*'simulations soy farm1 '!HH141*'simulations soy farm1 '!$L$64,"")</f>
        <v>97171.199999999997</v>
      </c>
      <c r="HI87" s="1">
        <f>+IFERROR('simulations soy farm1 '!HI127*'simulations soy farm1 '!HI129*'simulations soy farm1 '!HI141*'simulations soy farm1 '!$L$64,"")</f>
        <v>83906.200000000012</v>
      </c>
      <c r="HJ87" s="1">
        <f>+IFERROR('simulations soy farm1 '!HJ127*'simulations soy farm1 '!HJ129*'simulations soy farm1 '!HJ141*'simulations soy farm1 '!$L$64,"")</f>
        <v>72106.399999999994</v>
      </c>
      <c r="HK87" s="1">
        <f>+IFERROR('simulations soy farm1 '!HK127*'simulations soy farm1 '!HK129*'simulations soy farm1 '!HK141*'simulations soy farm1 '!$L$64,"")</f>
        <v>69049.8</v>
      </c>
      <c r="HL87" s="1">
        <f>+IFERROR('simulations soy farm1 '!HL127*'simulations soy farm1 '!HL129*'simulations soy farm1 '!HL141*'simulations soy farm1 '!$L$64,"")</f>
        <v>103944</v>
      </c>
      <c r="HM87" s="1">
        <f>+IFERROR('simulations soy farm1 '!HM127*'simulations soy farm1 '!HM129*'simulations soy farm1 '!HM141*'simulations soy farm1 '!$L$64,"")</f>
        <v>83123</v>
      </c>
      <c r="HN87" s="1">
        <f>+IFERROR('simulations soy farm1 '!HN127*'simulations soy farm1 '!HN129*'simulations soy farm1 '!HN141*'simulations soy farm1 '!$L$64,"")</f>
        <v>83824.2</v>
      </c>
      <c r="HO87" s="1">
        <f>+IFERROR('simulations soy farm1 '!HO127*'simulations soy farm1 '!HO129*'simulations soy farm1 '!HO141*'simulations soy farm1 '!$L$64,"")</f>
        <v>89889.4</v>
      </c>
      <c r="HP87" s="1">
        <f>+IFERROR('simulations soy farm1 '!HP127*'simulations soy farm1 '!HP129*'simulations soy farm1 '!HP141*'simulations soy farm1 '!$L$64,"")</f>
        <v>99594</v>
      </c>
      <c r="HQ87" s="1">
        <f>+IFERROR('simulations soy farm1 '!HQ127*'simulations soy farm1 '!HQ129*'simulations soy farm1 '!HQ141*'simulations soy farm1 '!$L$64,"")</f>
        <v>79818.2</v>
      </c>
      <c r="HR87" s="1">
        <f>+IFERROR('simulations soy farm1 '!HR127*'simulations soy farm1 '!HR129*'simulations soy farm1 '!HR141*'simulations soy farm1 '!$L$64,"")</f>
        <v>89712</v>
      </c>
      <c r="HS87" s="1">
        <f>+IFERROR('simulations soy farm1 '!HS127*'simulations soy farm1 '!HS129*'simulations soy farm1 '!HS141*'simulations soy farm1 '!$L$64,"")</f>
        <v>90486</v>
      </c>
      <c r="HT87" s="1">
        <f>+IFERROR('simulations soy farm1 '!HT127*'simulations soy farm1 '!HT129*'simulations soy farm1 '!HT141*'simulations soy farm1 '!$L$64,"")</f>
        <v>82035.600000000006</v>
      </c>
      <c r="HU87" s="1">
        <f>+IFERROR('simulations soy farm1 '!HU127*'simulations soy farm1 '!HU129*'simulations soy farm1 '!HU141*'simulations soy farm1 '!$L$64,"")</f>
        <v>79926</v>
      </c>
      <c r="HV87" s="1">
        <f>+IFERROR('simulations soy farm1 '!HV127*'simulations soy farm1 '!HV129*'simulations soy farm1 '!HV141*'simulations soy farm1 '!$L$64,"")</f>
        <v>87424.799999999988</v>
      </c>
      <c r="HW87" s="1">
        <f>+IFERROR('simulations soy farm1 '!HW127*'simulations soy farm1 '!HW129*'simulations soy farm1 '!HW141*'simulations soy farm1 '!$L$64,"")</f>
        <v>87292.800000000003</v>
      </c>
      <c r="HX87" s="1">
        <f>+IFERROR('simulations soy farm1 '!HX127*'simulations soy farm1 '!HX129*'simulations soy farm1 '!HX141*'simulations soy farm1 '!$L$64,"")</f>
        <v>83959.2</v>
      </c>
      <c r="HY87" s="1">
        <f>+IFERROR('simulations soy farm1 '!HY127*'simulations soy farm1 '!HY129*'simulations soy farm1 '!HY141*'simulations soy farm1 '!$L$64,"")</f>
        <v>92215.200000000012</v>
      </c>
      <c r="HZ87" s="1">
        <f>+IFERROR('simulations soy farm1 '!HZ127*'simulations soy farm1 '!HZ129*'simulations soy farm1 '!HZ141*'simulations soy farm1 '!$L$64,"")</f>
        <v>89964</v>
      </c>
      <c r="IA87" s="1">
        <f>+IFERROR('simulations soy farm1 '!IA127*'simulations soy farm1 '!IA129*'simulations soy farm1 '!IA141*'simulations soy farm1 '!$L$64,"")</f>
        <v>102404.40000000001</v>
      </c>
      <c r="IB87" s="1">
        <f>+IFERROR('simulations soy farm1 '!IB127*'simulations soy farm1 '!IB129*'simulations soy farm1 '!IB141*'simulations soy farm1 '!$L$64,"")</f>
        <v>107825</v>
      </c>
      <c r="IC87" s="1">
        <f>+IFERROR('simulations soy farm1 '!IC127*'simulations soy farm1 '!IC129*'simulations soy farm1 '!IC141*'simulations soy farm1 '!$L$64,"")</f>
        <v>72304.400000000009</v>
      </c>
      <c r="ID87" s="1">
        <f>+IFERROR('simulations soy farm1 '!ID127*'simulations soy farm1 '!ID129*'simulations soy farm1 '!ID141*'simulations soy farm1 '!$L$64,"")</f>
        <v>79193.399999999994</v>
      </c>
      <c r="IE87" s="1">
        <f>+IFERROR('simulations soy farm1 '!IE127*'simulations soy farm1 '!IE129*'simulations soy farm1 '!IE141*'simulations soy farm1 '!$L$64,"")</f>
        <v>93007.8</v>
      </c>
      <c r="IF87" s="1">
        <f>+IFERROR('simulations soy farm1 '!IF127*'simulations soy farm1 '!IF129*'simulations soy farm1 '!IF141*'simulations soy farm1 '!$L$64,"")</f>
        <v>78383</v>
      </c>
      <c r="IG87" s="1">
        <f>+IFERROR('simulations soy farm1 '!IG127*'simulations soy farm1 '!IG129*'simulations soy farm1 '!IG141*'simulations soy farm1 '!$L$64,"")</f>
        <v>72743.399999999994</v>
      </c>
      <c r="IH87" s="1">
        <f>+IFERROR('simulations soy farm1 '!IH127*'simulations soy farm1 '!IH129*'simulations soy farm1 '!IH141*'simulations soy farm1 '!$L$64,"")</f>
        <v>80335.799999999988</v>
      </c>
      <c r="II87" s="1">
        <f>+IFERROR('simulations soy farm1 '!II127*'simulations soy farm1 '!II129*'simulations soy farm1 '!II141*'simulations soy farm1 '!$L$64,"")</f>
        <v>85871.400000000009</v>
      </c>
      <c r="IJ87" s="1">
        <f>+IFERROR('simulations soy farm1 '!IJ127*'simulations soy farm1 '!IJ129*'simulations soy farm1 '!IJ141*'simulations soy farm1 '!$L$64,"")</f>
        <v>78484.799999999988</v>
      </c>
      <c r="IK87" s="1">
        <f>+IFERROR('simulations soy farm1 '!IK127*'simulations soy farm1 '!IK129*'simulations soy farm1 '!IK141*'simulations soy farm1 '!$L$64,"")</f>
        <v>101288.59999999999</v>
      </c>
      <c r="IL87" s="1">
        <f>+IFERROR('simulations soy farm1 '!IL127*'simulations soy farm1 '!IL129*'simulations soy farm1 '!IL141*'simulations soy farm1 '!$L$64,"")</f>
        <v>77770</v>
      </c>
      <c r="IM87" s="1">
        <f>+IFERROR('simulations soy farm1 '!IM127*'simulations soy farm1 '!IM129*'simulations soy farm1 '!IM141*'simulations soy farm1 '!$L$64,"")</f>
        <v>93997.8</v>
      </c>
      <c r="IN87" s="1">
        <f>+IFERROR('simulations soy farm1 '!IN127*'simulations soy farm1 '!IN129*'simulations soy farm1 '!IN141*'simulations soy farm1 '!$L$64,"")</f>
        <v>91728</v>
      </c>
      <c r="IO87" s="1">
        <f>+IFERROR('simulations soy farm1 '!IO127*'simulations soy farm1 '!IO129*'simulations soy farm1 '!IO141*'simulations soy farm1 '!$L$64,"")</f>
        <v>90500.200000000012</v>
      </c>
      <c r="IP87" s="1">
        <f>+IFERROR('simulations soy farm1 '!IP127*'simulations soy farm1 '!IP129*'simulations soy farm1 '!IP141*'simulations soy farm1 '!$L$64,"")</f>
        <v>82432.000000000015</v>
      </c>
      <c r="IQ87" s="1">
        <f>+IFERROR('simulations soy farm1 '!IQ127*'simulations soy farm1 '!IQ129*'simulations soy farm1 '!IQ141*'simulations soy farm1 '!$L$64,"")</f>
        <v>76915.8</v>
      </c>
      <c r="IR87" s="1">
        <f>+IFERROR('simulations soy farm1 '!IR127*'simulations soy farm1 '!IR129*'simulations soy farm1 '!IR141*'simulations soy farm1 '!$L$64,"")</f>
        <v>78742.2</v>
      </c>
      <c r="IS87" s="1">
        <f>+IFERROR('simulations soy farm1 '!IS127*'simulations soy farm1 '!IS129*'simulations soy farm1 '!IS141*'simulations soy farm1 '!$L$64,"")</f>
        <v>76354.2</v>
      </c>
      <c r="IT87" s="1">
        <f>+IFERROR('simulations soy farm1 '!IT127*'simulations soy farm1 '!IT129*'simulations soy farm1 '!IT141*'simulations soy farm1 '!$L$64,"")</f>
        <v>77062.599999999991</v>
      </c>
      <c r="IU87" s="1">
        <f>+IFERROR('simulations soy farm1 '!IU127*'simulations soy farm1 '!IU129*'simulations soy farm1 '!IU141*'simulations soy farm1 '!$L$64,"")</f>
        <v>82297</v>
      </c>
      <c r="IV87" s="1">
        <f>+IFERROR('simulations soy farm1 '!IV127*'simulations soy farm1 '!IV129*'simulations soy farm1 '!IV141*'simulations soy farm1 '!$L$64,"")</f>
        <v>92364.800000000003</v>
      </c>
      <c r="IW87" s="1">
        <f>+IFERROR('simulations soy farm1 '!IW127*'simulations soy farm1 '!IW129*'simulations soy farm1 '!IW141*'simulations soy farm1 '!$L$64,"")</f>
        <v>74041.599999999991</v>
      </c>
      <c r="IX87" s="1">
        <f>+IFERROR('simulations soy farm1 '!IX127*'simulations soy farm1 '!IX129*'simulations soy farm1 '!IX141*'simulations soy farm1 '!$L$64,"")</f>
        <v>84558</v>
      </c>
      <c r="IY87" s="1">
        <f>+IFERROR('simulations soy farm1 '!IY127*'simulations soy farm1 '!IY129*'simulations soy farm1 '!IY141*'simulations soy farm1 '!$L$64,"")</f>
        <v>70932.400000000009</v>
      </c>
      <c r="IZ87" s="1">
        <f>+IFERROR('simulations soy farm1 '!IZ127*'simulations soy farm1 '!IZ129*'simulations soy farm1 '!IZ141*'simulations soy farm1 '!$L$64,"")</f>
        <v>95941.4</v>
      </c>
      <c r="JA87" s="1">
        <f>+IFERROR('simulations soy farm1 '!JA127*'simulations soy farm1 '!JA129*'simulations soy farm1 '!JA141*'simulations soy farm1 '!$L$64,"")</f>
        <v>89103.2</v>
      </c>
      <c r="JB87" s="1">
        <f>+IFERROR('simulations soy farm1 '!JB127*'simulations soy farm1 '!JB129*'simulations soy farm1 '!JB141*'simulations soy farm1 '!$L$64,"")</f>
        <v>97116.799999999988</v>
      </c>
      <c r="JC87" s="1">
        <f>+IFERROR('simulations soy farm1 '!JC127*'simulations soy farm1 '!JC129*'simulations soy farm1 '!JC141*'simulations soy farm1 '!$L$64,"")</f>
        <v>87140.800000000003</v>
      </c>
      <c r="JD87" s="1">
        <f>+IFERROR('simulations soy farm1 '!JD127*'simulations soy farm1 '!JD129*'simulations soy farm1 '!JD141*'simulations soy farm1 '!$L$64,"")</f>
        <v>92496.8</v>
      </c>
      <c r="JE87" s="1">
        <f>+IFERROR('simulations soy farm1 '!JE127*'simulations soy farm1 '!JE129*'simulations soy farm1 '!JE141*'simulations soy farm1 '!$L$64,"")</f>
        <v>78784.2</v>
      </c>
      <c r="JF87" s="1">
        <f>+IFERROR('simulations soy farm1 '!JF127*'simulations soy farm1 '!JF129*'simulations soy farm1 '!JF141*'simulations soy farm1 '!$L$64,"")</f>
        <v>81931.599999999991</v>
      </c>
      <c r="JG87" s="1">
        <f>+IFERROR('simulations soy farm1 '!JG127*'simulations soy farm1 '!JG129*'simulations soy farm1 '!JG141*'simulations soy farm1 '!$L$64,"")</f>
        <v>84392.2</v>
      </c>
      <c r="JH87" s="1">
        <f>+IFERROR('simulations soy farm1 '!JH127*'simulations soy farm1 '!JH129*'simulations soy farm1 '!JH141*'simulations soy farm1 '!$L$64,"")</f>
        <v>77868</v>
      </c>
      <c r="JI87" s="1">
        <f>+IFERROR('simulations soy farm1 '!JI127*'simulations soy farm1 '!JI129*'simulations soy farm1 '!JI141*'simulations soy farm1 '!$L$64,"")</f>
        <v>108088.00000000001</v>
      </c>
      <c r="JJ87" s="1">
        <f>+IFERROR('simulations soy farm1 '!JJ127*'simulations soy farm1 '!JJ129*'simulations soy farm1 '!JJ141*'simulations soy farm1 '!$L$64,"")</f>
        <v>92578.200000000012</v>
      </c>
      <c r="JK87" s="1">
        <f>+IFERROR('simulations soy farm1 '!JK127*'simulations soy farm1 '!JK129*'simulations soy farm1 '!JK141*'simulations soy farm1 '!$L$64,"")</f>
        <v>94200</v>
      </c>
      <c r="JL87" s="1">
        <f>+IFERROR('simulations soy farm1 '!JL127*'simulations soy farm1 '!JL129*'simulations soy farm1 '!JL141*'simulations soy farm1 '!$L$64,"")</f>
        <v>81178.399999999994</v>
      </c>
      <c r="JM87" s="1">
        <f>+IFERROR('simulations soy farm1 '!JM127*'simulations soy farm1 '!JM129*'simulations soy farm1 '!JM141*'simulations soy farm1 '!$L$64,"")</f>
        <v>99580.800000000003</v>
      </c>
      <c r="JN87" s="1">
        <f>+IFERROR('simulations soy farm1 '!JN127*'simulations soy farm1 '!JN129*'simulations soy farm1 '!JN141*'simulations soy farm1 '!$L$64,"")</f>
        <v>83625.599999999991</v>
      </c>
      <c r="JO87" s="1">
        <f>+IFERROR('simulations soy farm1 '!JO127*'simulations soy farm1 '!JO129*'simulations soy farm1 '!JO141*'simulations soy farm1 '!$L$64,"")</f>
        <v>79764</v>
      </c>
      <c r="JP87" s="1">
        <f>+IFERROR('simulations soy farm1 '!JP127*'simulations soy farm1 '!JP129*'simulations soy farm1 '!JP141*'simulations soy farm1 '!$L$64,"")</f>
        <v>89001</v>
      </c>
      <c r="JQ87" s="1">
        <f>+IFERROR('simulations soy farm1 '!JQ127*'simulations soy farm1 '!JQ129*'simulations soy farm1 '!JQ141*'simulations soy farm1 '!$L$64,"")</f>
        <v>87675</v>
      </c>
      <c r="JR87" s="1">
        <f>+IFERROR('simulations soy farm1 '!JR127*'simulations soy farm1 '!JR129*'simulations soy farm1 '!JR141*'simulations soy farm1 '!$L$64,"")</f>
        <v>76200</v>
      </c>
      <c r="JS87" s="1">
        <f>+IFERROR('simulations soy farm1 '!JS127*'simulations soy farm1 '!JS129*'simulations soy farm1 '!JS141*'simulations soy farm1 '!$L$64,"")</f>
        <v>89812.800000000003</v>
      </c>
      <c r="JT87" s="1">
        <f>+IFERROR('simulations soy farm1 '!JT127*'simulations soy farm1 '!JT129*'simulations soy farm1 '!JT141*'simulations soy farm1 '!$L$64,"")</f>
        <v>89396.999999999985</v>
      </c>
      <c r="JU87" s="1">
        <f>+IFERROR('simulations soy farm1 '!JU127*'simulations soy farm1 '!JU129*'simulations soy farm1 '!JU141*'simulations soy farm1 '!$L$64,"")</f>
        <v>73452.399999999994</v>
      </c>
      <c r="JV87" s="1">
        <f>+IFERROR('simulations soy farm1 '!JV127*'simulations soy farm1 '!JV129*'simulations soy farm1 '!JV141*'simulations soy farm1 '!$L$64,"")</f>
        <v>94610.400000000009</v>
      </c>
      <c r="JW87" s="1">
        <f>+IFERROR('simulations soy farm1 '!JW127*'simulations soy farm1 '!JW129*'simulations soy farm1 '!JW141*'simulations soy farm1 '!$L$64,"")</f>
        <v>104254.8</v>
      </c>
      <c r="JX87" s="1">
        <f>+IFERROR('simulations soy farm1 '!JX127*'simulations soy farm1 '!JX129*'simulations soy farm1 '!JX141*'simulations soy farm1 '!$L$64,"")</f>
        <v>79135.200000000012</v>
      </c>
      <c r="JY87" s="1">
        <f>+IFERROR('simulations soy farm1 '!JY127*'simulations soy farm1 '!JY129*'simulations soy farm1 '!JY141*'simulations soy farm1 '!$L$64,"")</f>
        <v>87782.399999999994</v>
      </c>
      <c r="JZ87" s="1">
        <f>+IFERROR('simulations soy farm1 '!JZ127*'simulations soy farm1 '!JZ129*'simulations soy farm1 '!JZ141*'simulations soy farm1 '!$L$64,"")</f>
        <v>90294</v>
      </c>
      <c r="KA87" s="1">
        <f>+IFERROR('simulations soy farm1 '!KA127*'simulations soy farm1 '!KA129*'simulations soy farm1 '!KA141*'simulations soy farm1 '!$L$64,"")</f>
        <v>98735.999999999985</v>
      </c>
      <c r="KB87" s="1">
        <f>+IFERROR('simulations soy farm1 '!KB127*'simulations soy farm1 '!KB129*'simulations soy farm1 '!KB141*'simulations soy farm1 '!$L$64,"")</f>
        <v>77672.400000000009</v>
      </c>
      <c r="KC87" s="1">
        <f>+IFERROR('simulations soy farm1 '!KC127*'simulations soy farm1 '!KC129*'simulations soy farm1 '!KC141*'simulations soy farm1 '!$L$64,"")</f>
        <v>83830</v>
      </c>
      <c r="KD87" s="1">
        <f>+IFERROR('simulations soy farm1 '!KD127*'simulations soy farm1 '!KD129*'simulations soy farm1 '!KD141*'simulations soy farm1 '!$L$64,"")</f>
        <v>87319.60000000002</v>
      </c>
      <c r="KE87" s="1">
        <f>+IFERROR('simulations soy farm1 '!KE127*'simulations soy farm1 '!KE129*'simulations soy farm1 '!KE141*'simulations soy farm1 '!$L$64,"")</f>
        <v>89892</v>
      </c>
      <c r="KF87" s="1">
        <f>+IFERROR('simulations soy farm1 '!KF127*'simulations soy farm1 '!KF129*'simulations soy farm1 '!KF141*'simulations soy farm1 '!$L$64,"")</f>
        <v>78796.800000000003</v>
      </c>
      <c r="KG87" s="1">
        <f>+IFERROR('simulations soy farm1 '!KG127*'simulations soy farm1 '!KG129*'simulations soy farm1 '!KG141*'simulations soy farm1 '!$L$64,"")</f>
        <v>97022.400000000009</v>
      </c>
      <c r="KH87" s="1">
        <f>+IFERROR('simulations soy farm1 '!KH127*'simulations soy farm1 '!KH129*'simulations soy farm1 '!KH141*'simulations soy farm1 '!$L$64,"")</f>
        <v>81829.800000000017</v>
      </c>
      <c r="KI87" s="1">
        <f>+IFERROR('simulations soy farm1 '!KI127*'simulations soy farm1 '!KI129*'simulations soy farm1 '!KI141*'simulations soy farm1 '!$L$64,"")</f>
        <v>76003.199999999997</v>
      </c>
      <c r="KJ87" s="1">
        <f>+IFERROR('simulations soy farm1 '!KJ127*'simulations soy farm1 '!KJ129*'simulations soy farm1 '!KJ141*'simulations soy farm1 '!$L$64,"")</f>
        <v>81772.2</v>
      </c>
      <c r="KK87" s="1">
        <f>+IFERROR('simulations soy farm1 '!KK127*'simulations soy farm1 '!KK129*'simulations soy farm1 '!KK141*'simulations soy farm1 '!$L$64,"")</f>
        <v>81510.400000000009</v>
      </c>
      <c r="KL87" s="1">
        <f>+IFERROR('simulations soy farm1 '!KL127*'simulations soy farm1 '!KL129*'simulations soy farm1 '!KL141*'simulations soy farm1 '!$L$64,"")</f>
        <v>86563.400000000009</v>
      </c>
      <c r="KM87" s="1">
        <f>+IFERROR('simulations soy farm1 '!KM127*'simulations soy farm1 '!KM129*'simulations soy farm1 '!KM141*'simulations soy farm1 '!$L$64,"")</f>
        <v>66002.399999999994</v>
      </c>
      <c r="KN87" s="1">
        <f>+IFERROR('simulations soy farm1 '!KN127*'simulations soy farm1 '!KN129*'simulations soy farm1 '!KN141*'simulations soy farm1 '!$L$64,"")</f>
        <v>102689.99999999999</v>
      </c>
      <c r="KO87" s="1">
        <f>+IFERROR('simulations soy farm1 '!KO127*'simulations soy farm1 '!KO129*'simulations soy farm1 '!KO141*'simulations soy farm1 '!$L$64,"")</f>
        <v>79464</v>
      </c>
      <c r="KP87" s="1">
        <f>+IFERROR('simulations soy farm1 '!KP127*'simulations soy farm1 '!KP129*'simulations soy farm1 '!KP141*'simulations soy farm1 '!$L$64,"")</f>
        <v>69234.600000000006</v>
      </c>
      <c r="KQ87" s="1">
        <f>+IFERROR('simulations soy farm1 '!KQ127*'simulations soy farm1 '!KQ129*'simulations soy farm1 '!KQ141*'simulations soy farm1 '!$L$64,"")</f>
        <v>89534</v>
      </c>
      <c r="KR87" s="1">
        <f>+IFERROR('simulations soy farm1 '!KR127*'simulations soy farm1 '!KR129*'simulations soy farm1 '!KR141*'simulations soy farm1 '!$L$64,"")</f>
        <v>73604.800000000003</v>
      </c>
      <c r="KS87" s="1">
        <f>+IFERROR('simulations soy farm1 '!KS127*'simulations soy farm1 '!KS129*'simulations soy farm1 '!KS141*'simulations soy farm1 '!$L$64,"")</f>
        <v>84302.8</v>
      </c>
      <c r="KT87" s="1">
        <f>+IFERROR('simulations soy farm1 '!KT127*'simulations soy farm1 '!KT129*'simulations soy farm1 '!KT141*'simulations soy farm1 '!$L$64,"")</f>
        <v>78435.199999999997</v>
      </c>
      <c r="KU87" s="1">
        <f>+IFERROR('simulations soy farm1 '!KU127*'simulations soy farm1 '!KU129*'simulations soy farm1 '!KU141*'simulations soy farm1 '!$L$64,"")</f>
        <v>83251.200000000012</v>
      </c>
      <c r="KV87" s="1">
        <f>+IFERROR('simulations soy farm1 '!KV127*'simulations soy farm1 '!KV129*'simulations soy farm1 '!KV141*'simulations soy farm1 '!$L$64,"")</f>
        <v>80454.000000000015</v>
      </c>
      <c r="KW87" s="1">
        <f>+IFERROR('simulations soy farm1 '!KW127*'simulations soy farm1 '!KW129*'simulations soy farm1 '!KW141*'simulations soy farm1 '!$L$64,"")</f>
        <v>90818</v>
      </c>
      <c r="KX87" s="1">
        <f>+IFERROR('simulations soy farm1 '!KX127*'simulations soy farm1 '!KX129*'simulations soy farm1 '!KX141*'simulations soy farm1 '!$L$64,"")</f>
        <v>86210.999999999985</v>
      </c>
      <c r="KY87" s="1">
        <f>+IFERROR('simulations soy farm1 '!KY127*'simulations soy farm1 '!KY129*'simulations soy farm1 '!KY141*'simulations soy farm1 '!$L$64,"")</f>
        <v>86733.599999999991</v>
      </c>
      <c r="KZ87" s="1">
        <f>+IFERROR('simulations soy farm1 '!KZ127*'simulations soy farm1 '!KZ129*'simulations soy farm1 '!KZ141*'simulations soy farm1 '!$L$64,"")</f>
        <v>92799.999999999985</v>
      </c>
      <c r="LA87" s="1">
        <f>+IFERROR('simulations soy farm1 '!LA127*'simulations soy farm1 '!LA129*'simulations soy farm1 '!LA141*'simulations soy farm1 '!$L$64,"")</f>
        <v>86373.599999999991</v>
      </c>
      <c r="LB87" s="1">
        <f>+IFERROR('simulations soy farm1 '!LB127*'simulations soy farm1 '!LB129*'simulations soy farm1 '!LB141*'simulations soy farm1 '!$L$64,"")</f>
        <v>79461.2</v>
      </c>
      <c r="LC87" s="1">
        <f>+IFERROR('simulations soy farm1 '!LC127*'simulations soy farm1 '!LC129*'simulations soy farm1 '!LC141*'simulations soy farm1 '!$L$64,"")</f>
        <v>81636.799999999988</v>
      </c>
      <c r="LD87" s="1">
        <f>+IFERROR('simulations soy farm1 '!LD127*'simulations soy farm1 '!LD129*'simulations soy farm1 '!LD141*'simulations soy farm1 '!$L$64,"")</f>
        <v>89176.799999999988</v>
      </c>
      <c r="LE87" s="1">
        <f>+IFERROR('simulations soy farm1 '!LE127*'simulations soy farm1 '!LE129*'simulations soy farm1 '!LE141*'simulations soy farm1 '!$L$64,"")</f>
        <v>83766.600000000006</v>
      </c>
      <c r="LF87" s="1">
        <f>+IFERROR('simulations soy farm1 '!LF127*'simulations soy farm1 '!LF129*'simulations soy farm1 '!LF141*'simulations soy farm1 '!$L$64,"")</f>
        <v>80454.000000000015</v>
      </c>
      <c r="LG87" s="1">
        <f>+IFERROR('simulations soy farm1 '!LG127*'simulations soy farm1 '!LG129*'simulations soy farm1 '!LG141*'simulations soy farm1 '!$L$64,"")</f>
        <v>95152.8</v>
      </c>
      <c r="LH87" s="1">
        <f>+IFERROR('simulations soy farm1 '!LH127*'simulations soy farm1 '!LH129*'simulations soy farm1 '!LH141*'simulations soy farm1 '!$L$64,"")</f>
        <v>82616.600000000006</v>
      </c>
      <c r="LI87" s="1">
        <f>+IFERROR('simulations soy farm1 '!LI127*'simulations soy farm1 '!LI129*'simulations soy farm1 '!LI141*'simulations soy farm1 '!$L$64,"")</f>
        <v>89804.800000000003</v>
      </c>
      <c r="LJ87" s="1">
        <f>+IFERROR('simulations soy farm1 '!LJ127*'simulations soy farm1 '!LJ129*'simulations soy farm1 '!LJ141*'simulations soy farm1 '!$L$64,"")</f>
        <v>87695.999999999985</v>
      </c>
      <c r="LK87" s="1">
        <f>+IFERROR('simulations soy farm1 '!LK127*'simulations soy farm1 '!LK129*'simulations soy farm1 '!LK141*'simulations soy farm1 '!$L$64,"")</f>
        <v>100880</v>
      </c>
      <c r="LL87" s="1">
        <f>+IFERROR('simulations soy farm1 '!LL127*'simulations soy farm1 '!LL129*'simulations soy farm1 '!LL141*'simulations soy farm1 '!$L$64,"")</f>
        <v>78130.399999999994</v>
      </c>
      <c r="LM87" s="1">
        <f>+IFERROR('simulations soy farm1 '!LM127*'simulations soy farm1 '!LM129*'simulations soy farm1 '!LM141*'simulations soy farm1 '!$L$64,"")</f>
        <v>62265</v>
      </c>
      <c r="LN87" s="1">
        <f>+IFERROR('simulations soy farm1 '!LN127*'simulations soy farm1 '!LN129*'simulations soy farm1 '!LN141*'simulations soy farm1 '!$L$64,"")</f>
        <v>88800.000000000015</v>
      </c>
      <c r="LO87" s="1">
        <f>+IFERROR('simulations soy farm1 '!LO127*'simulations soy farm1 '!LO129*'simulations soy farm1 '!LO141*'simulations soy farm1 '!$L$64,"")</f>
        <v>92913.8</v>
      </c>
      <c r="LP87" s="1">
        <f>+IFERROR('simulations soy farm1 '!LP127*'simulations soy farm1 '!LP129*'simulations soy farm1 '!LP141*'simulations soy farm1 '!$L$64,"")</f>
        <v>73318.400000000009</v>
      </c>
      <c r="LQ87" s="1">
        <f>+IFERROR('simulations soy farm1 '!LQ127*'simulations soy farm1 '!LQ129*'simulations soy farm1 '!LQ141*'simulations soy farm1 '!$L$64,"")</f>
        <v>80335.799999999988</v>
      </c>
      <c r="LR87" s="1">
        <f>+IFERROR('simulations soy farm1 '!LR127*'simulations soy farm1 '!LR129*'simulations soy farm1 '!LR141*'simulations soy farm1 '!$L$64,"")</f>
        <v>84871.8</v>
      </c>
      <c r="LS87" s="1">
        <f>+IFERROR('simulations soy farm1 '!LS127*'simulations soy farm1 '!LS129*'simulations soy farm1 '!LS141*'simulations soy farm1 '!$L$64,"")</f>
        <v>90429.6</v>
      </c>
      <c r="LT87" s="1">
        <f>+IFERROR('simulations soy farm1 '!LT127*'simulations soy farm1 '!LT129*'simulations soy farm1 '!LT141*'simulations soy farm1 '!$L$64,"")</f>
        <v>88434</v>
      </c>
      <c r="LU87" s="1">
        <f>+IFERROR('simulations soy farm1 '!LU127*'simulations soy farm1 '!LU129*'simulations soy farm1 '!LU141*'simulations soy farm1 '!$L$64,"")</f>
        <v>96825.600000000006</v>
      </c>
      <c r="LV87" s="1">
        <f>+IFERROR('simulations soy farm1 '!LV127*'simulations soy farm1 '!LV129*'simulations soy farm1 '!LV141*'simulations soy farm1 '!$L$64,"")</f>
        <v>86959.400000000009</v>
      </c>
      <c r="LW87" s="1">
        <f>+IFERROR('simulations soy farm1 '!LW127*'simulations soy farm1 '!LW129*'simulations soy farm1 '!LW141*'simulations soy farm1 '!$L$64,"")</f>
        <v>79309.799999999988</v>
      </c>
      <c r="LX87" s="1">
        <f>+IFERROR('simulations soy farm1 '!LX127*'simulations soy farm1 '!LX129*'simulations soy farm1 '!LX141*'simulations soy farm1 '!$L$64,"")</f>
        <v>98505</v>
      </c>
      <c r="LY87" s="1">
        <f>+IFERROR('simulations soy farm1 '!LY127*'simulations soy farm1 '!LY129*'simulations soy farm1 '!LY141*'simulations soy farm1 '!$L$64,"")</f>
        <v>90418.8</v>
      </c>
      <c r="LZ87" s="1">
        <f>+IFERROR('simulations soy farm1 '!LZ127*'simulations soy farm1 '!LZ129*'simulations soy farm1 '!LZ141*'simulations soy farm1 '!$L$64,"")</f>
        <v>84466.2</v>
      </c>
      <c r="MA87" s="1">
        <f>+IFERROR('simulations soy farm1 '!MA127*'simulations soy farm1 '!MA129*'simulations soy farm1 '!MA141*'simulations soy farm1 '!$L$64,"")</f>
        <v>96924</v>
      </c>
      <c r="MB87" s="1">
        <f>+IFERROR('simulations soy farm1 '!MB127*'simulations soy farm1 '!MB129*'simulations soy farm1 '!MB141*'simulations soy farm1 '!$L$64,"")</f>
        <v>91683</v>
      </c>
      <c r="MC87" s="1">
        <f>+IFERROR('simulations soy farm1 '!MC127*'simulations soy farm1 '!MC129*'simulations soy farm1 '!MC141*'simulations soy farm1 '!$L$64,"")</f>
        <v>77953.8</v>
      </c>
      <c r="MD87" s="1">
        <f>+IFERROR('simulations soy farm1 '!MD127*'simulations soy farm1 '!MD129*'simulations soy farm1 '!MD141*'simulations soy farm1 '!$L$64,"")</f>
        <v>76619.400000000009</v>
      </c>
      <c r="ME87" s="1">
        <f>+IFERROR('simulations soy farm1 '!ME127*'simulations soy farm1 '!ME129*'simulations soy farm1 '!ME141*'simulations soy farm1 '!$L$64,"")</f>
        <v>96192</v>
      </c>
      <c r="MF87" s="1">
        <f>+IFERROR('simulations soy farm1 '!MF127*'simulations soy farm1 '!MF129*'simulations soy farm1 '!MF141*'simulations soy farm1 '!$L$64,"")</f>
        <v>101913</v>
      </c>
      <c r="MG87" s="1">
        <f>+IFERROR('simulations soy farm1 '!MG127*'simulations soy farm1 '!MG129*'simulations soy farm1 '!MG141*'simulations soy farm1 '!$L$64,"")</f>
        <v>88015.200000000012</v>
      </c>
      <c r="MH87" s="1">
        <f>+IFERROR('simulations soy farm1 '!MH127*'simulations soy farm1 '!MH129*'simulations soy farm1 '!MH141*'simulations soy farm1 '!$L$64,"")</f>
        <v>83076.000000000015</v>
      </c>
      <c r="MI87" s="1">
        <f>+IFERROR('simulations soy farm1 '!MI127*'simulations soy farm1 '!MI129*'simulations soy farm1 '!MI141*'simulations soy farm1 '!$L$64,"")</f>
        <v>82695.600000000006</v>
      </c>
      <c r="MJ87" s="1">
        <f>+IFERROR('simulations soy farm1 '!MJ127*'simulations soy farm1 '!MJ129*'simulations soy farm1 '!MJ141*'simulations soy farm1 '!$L$64,"")</f>
        <v>102060.4</v>
      </c>
      <c r="MK87" s="1">
        <f>+IFERROR('simulations soy farm1 '!MK127*'simulations soy farm1 '!MK129*'simulations soy farm1 '!MK141*'simulations soy farm1 '!$L$64,"")</f>
        <v>76507.199999999997</v>
      </c>
      <c r="ML87" s="1">
        <f>+IFERROR('simulations soy farm1 '!ML127*'simulations soy farm1 '!ML129*'simulations soy farm1 '!ML141*'simulations soy farm1 '!$L$64,"")</f>
        <v>79662</v>
      </c>
      <c r="MM87" s="1">
        <f>+IFERROR('simulations soy farm1 '!MM127*'simulations soy farm1 '!MM129*'simulations soy farm1 '!MM141*'simulations soy farm1 '!$L$64,"")</f>
        <v>84697.4</v>
      </c>
      <c r="MN87" s="1">
        <f>+IFERROR('simulations soy farm1 '!MN127*'simulations soy farm1 '!MN129*'simulations soy farm1 '!MN141*'simulations soy farm1 '!$L$64,"")</f>
        <v>98008.4</v>
      </c>
      <c r="MO87" s="1">
        <f>+IFERROR('simulations soy farm1 '!MO127*'simulations soy farm1 '!MO129*'simulations soy farm1 '!MO141*'simulations soy farm1 '!$L$64,"")</f>
        <v>86563.199999999997</v>
      </c>
      <c r="MP87" s="1">
        <f>+IFERROR('simulations soy farm1 '!MP127*'simulations soy farm1 '!MP129*'simulations soy farm1 '!MP141*'simulations soy farm1 '!$L$64,"")</f>
        <v>94766</v>
      </c>
      <c r="MQ87" s="1">
        <f>+IFERROR('simulations soy farm1 '!MQ127*'simulations soy farm1 '!MQ129*'simulations soy farm1 '!MQ141*'simulations soy farm1 '!$L$64,"")</f>
        <v>89379.199999999997</v>
      </c>
      <c r="MR87" s="1">
        <f>+IFERROR('simulations soy farm1 '!MR127*'simulations soy farm1 '!MR129*'simulations soy farm1 '!MR141*'simulations soy farm1 '!$L$64,"")</f>
        <v>82254.399999999994</v>
      </c>
      <c r="MS87" s="1">
        <f>+IFERROR('simulations soy farm1 '!MS127*'simulations soy farm1 '!MS129*'simulations soy farm1 '!MS141*'simulations soy farm1 '!$L$64,"")</f>
        <v>89178.000000000015</v>
      </c>
      <c r="MT87" s="1">
        <f>+IFERROR('simulations soy farm1 '!MT127*'simulations soy farm1 '!MT129*'simulations soy farm1 '!MT141*'simulations soy farm1 '!$L$64,"")</f>
        <v>82719</v>
      </c>
      <c r="MU87" s="1">
        <f>+IFERROR('simulations soy farm1 '!MU127*'simulations soy farm1 '!MU129*'simulations soy farm1 '!MU141*'simulations soy farm1 '!$L$64,"")</f>
        <v>77571.600000000006</v>
      </c>
      <c r="MV87" s="1">
        <f>+IFERROR('simulations soy farm1 '!MV127*'simulations soy farm1 '!MV129*'simulations soy farm1 '!MV141*'simulations soy farm1 '!$L$64,"")</f>
        <v>76677.599999999991</v>
      </c>
      <c r="MW87" s="1">
        <f>+IFERROR('simulations soy farm1 '!MW127*'simulations soy farm1 '!MW129*'simulations soy farm1 '!MW141*'simulations soy farm1 '!$L$64,"")</f>
        <v>88375</v>
      </c>
      <c r="MX87" s="1">
        <f>+IFERROR('simulations soy farm1 '!MX127*'simulations soy farm1 '!MX129*'simulations soy farm1 '!MX141*'simulations soy farm1 '!$L$64,"")</f>
        <v>91062.8</v>
      </c>
      <c r="MY87" s="1">
        <f>+IFERROR('simulations soy farm1 '!MY127*'simulations soy farm1 '!MY129*'simulations soy farm1 '!MY141*'simulations soy farm1 '!$L$64,"")</f>
        <v>81686.399999999994</v>
      </c>
      <c r="MZ87" s="1">
        <f>+IFERROR('simulations soy farm1 '!MZ127*'simulations soy farm1 '!MZ129*'simulations soy farm1 '!MZ141*'simulations soy farm1 '!$L$64,"")</f>
        <v>89183</v>
      </c>
      <c r="NA87" s="1">
        <f>+IFERROR('simulations soy farm1 '!NA127*'simulations soy farm1 '!NA129*'simulations soy farm1 '!NA141*'simulations soy farm1 '!$L$64,"")</f>
        <v>80290</v>
      </c>
      <c r="NB87" s="1">
        <f>+IFERROR('simulations soy farm1 '!NB127*'simulations soy farm1 '!NB129*'simulations soy farm1 '!NB141*'simulations soy farm1 '!$L$64,"")</f>
        <v>76249.599999999991</v>
      </c>
      <c r="NC87" s="1">
        <f>+IFERROR('simulations soy farm1 '!NC127*'simulations soy farm1 '!NC129*'simulations soy farm1 '!NC141*'simulations soy farm1 '!$L$64,"")</f>
        <v>87711.000000000015</v>
      </c>
      <c r="ND87" s="1">
        <f>+IFERROR('simulations soy farm1 '!ND127*'simulations soy farm1 '!ND129*'simulations soy farm1 '!ND141*'simulations soy farm1 '!$L$64,"")</f>
        <v>78638.399999999994</v>
      </c>
      <c r="NE87" s="1">
        <f>+IFERROR('simulations soy farm1 '!NE127*'simulations soy farm1 '!NE129*'simulations soy farm1 '!NE141*'simulations soy farm1 '!$L$64,"")</f>
        <v>79920.400000000009</v>
      </c>
      <c r="NF87" s="1">
        <f>+IFERROR('simulations soy farm1 '!NF127*'simulations soy farm1 '!NF129*'simulations soy farm1 '!NF141*'simulations soy farm1 '!$L$64,"")</f>
        <v>82661.599999999991</v>
      </c>
      <c r="NG87" s="1">
        <f>+IFERROR('simulations soy farm1 '!NG127*'simulations soy farm1 '!NG129*'simulations soy farm1 '!NG141*'simulations soy farm1 '!$L$64,"")</f>
        <v>88552.800000000017</v>
      </c>
      <c r="NH87" s="1">
        <f>+IFERROR('simulations soy farm1 '!NH127*'simulations soy farm1 '!NH129*'simulations soy farm1 '!NH141*'simulations soy farm1 '!$L$64,"")</f>
        <v>80083.199999999997</v>
      </c>
      <c r="NI87" s="1">
        <f>+IFERROR('simulations soy farm1 '!NI127*'simulations soy farm1 '!NI129*'simulations soy farm1 '!NI141*'simulations soy farm1 '!$L$64,"")</f>
        <v>89384.999999999985</v>
      </c>
      <c r="NJ87" s="1">
        <f>+IFERROR('simulations soy farm1 '!NJ127*'simulations soy farm1 '!NJ129*'simulations soy farm1 '!NJ141*'simulations soy farm1 '!$L$64,"")</f>
        <v>78074</v>
      </c>
      <c r="NK87" s="1">
        <f>+IFERROR('simulations soy farm1 '!NK127*'simulations soy farm1 '!NK129*'simulations soy farm1 '!NK141*'simulations soy farm1 '!$L$64,"")</f>
        <v>82633.600000000006</v>
      </c>
      <c r="NL87" s="1">
        <f>+IFERROR('simulations soy farm1 '!NL127*'simulations soy farm1 '!NL129*'simulations soy farm1 '!NL141*'simulations soy farm1 '!$L$64,"")</f>
        <v>81123.200000000012</v>
      </c>
      <c r="NM87" s="1">
        <f>+IFERROR('simulations soy farm1 '!NM127*'simulations soy farm1 '!NM129*'simulations soy farm1 '!NM141*'simulations soy farm1 '!$L$64,"")</f>
        <v>91000</v>
      </c>
      <c r="NN87" s="1">
        <f>+IFERROR('simulations soy farm1 '!NN127*'simulations soy farm1 '!NN129*'simulations soy farm1 '!NN141*'simulations soy farm1 '!$L$64,"")</f>
        <v>83311.999999999985</v>
      </c>
      <c r="NO87" s="1">
        <f>+IFERROR('simulations soy farm1 '!NO127*'simulations soy farm1 '!NO129*'simulations soy farm1 '!NO141*'simulations soy farm1 '!$L$64,"")</f>
        <v>77565.599999999991</v>
      </c>
      <c r="NP87" s="1">
        <f>+IFERROR('simulations soy farm1 '!NP127*'simulations soy farm1 '!NP129*'simulations soy farm1 '!NP141*'simulations soy farm1 '!$L$64,"")</f>
        <v>77763.8</v>
      </c>
      <c r="NQ87" s="1">
        <f>+IFERROR('simulations soy farm1 '!NQ127*'simulations soy farm1 '!NQ129*'simulations soy farm1 '!NQ141*'simulations soy farm1 '!$L$64,"")</f>
        <v>89991</v>
      </c>
      <c r="NR87" s="1">
        <f>+IFERROR('simulations soy farm1 '!NR127*'simulations soy farm1 '!NR129*'simulations soy farm1 '!NR141*'simulations soy farm1 '!$L$64,"")</f>
        <v>86385.600000000006</v>
      </c>
      <c r="NS87" s="1">
        <f>+IFERROR('simulations soy farm1 '!NS127*'simulations soy farm1 '!NS129*'simulations soy farm1 '!NS141*'simulations soy farm1 '!$L$64,"")</f>
        <v>87892</v>
      </c>
      <c r="NT87" s="1">
        <f>+IFERROR('simulations soy farm1 '!NT127*'simulations soy farm1 '!NT129*'simulations soy farm1 '!NT141*'simulations soy farm1 '!$L$64,"")</f>
        <v>97162</v>
      </c>
      <c r="NU87" s="1">
        <f>+IFERROR('simulations soy farm1 '!NU127*'simulations soy farm1 '!NU129*'simulations soy farm1 '!NU141*'simulations soy farm1 '!$L$64,"")</f>
        <v>80613.399999999994</v>
      </c>
      <c r="NV87" s="1">
        <f>+IFERROR('simulations soy farm1 '!NV127*'simulations soy farm1 '!NV129*'simulations soy farm1 '!NV141*'simulations soy farm1 '!$L$64,"")</f>
        <v>90021.8</v>
      </c>
      <c r="NW87" s="1">
        <f>+IFERROR('simulations soy farm1 '!NW127*'simulations soy farm1 '!NW129*'simulations soy farm1 '!NW141*'simulations soy farm1 '!$L$64,"")</f>
        <v>84697.600000000006</v>
      </c>
      <c r="NX87" s="1">
        <f>+IFERROR('simulations soy farm1 '!NX127*'simulations soy farm1 '!NX129*'simulations soy farm1 '!NX141*'simulations soy farm1 '!$L$64,"")</f>
        <v>87264.000000000015</v>
      </c>
      <c r="NY87" s="1">
        <f>+IFERROR('simulations soy farm1 '!NY127*'simulations soy farm1 '!NY129*'simulations soy farm1 '!NY141*'simulations soy farm1 '!$L$64,"")</f>
        <v>88716.400000000009</v>
      </c>
      <c r="NZ87" s="1">
        <f>+IFERROR('simulations soy farm1 '!NZ127*'simulations soy farm1 '!NZ129*'simulations soy farm1 '!NZ141*'simulations soy farm1 '!$L$64,"")</f>
        <v>94430</v>
      </c>
      <c r="OA87" s="1">
        <f>+IFERROR('simulations soy farm1 '!OA127*'simulations soy farm1 '!OA129*'simulations soy farm1 '!OA141*'simulations soy farm1 '!$L$64,"")</f>
        <v>74445</v>
      </c>
      <c r="OB87" s="1">
        <f>+IFERROR('simulations soy farm1 '!OB127*'simulations soy farm1 '!OB129*'simulations soy farm1 '!OB141*'simulations soy farm1 '!$L$64,"")</f>
        <v>87791.2</v>
      </c>
      <c r="OC87" s="1">
        <f>+IFERROR('simulations soy farm1 '!OC127*'simulations soy farm1 '!OC129*'simulations soy farm1 '!OC141*'simulations soy farm1 '!$L$64,"")</f>
        <v>81782</v>
      </c>
      <c r="OD87" s="1">
        <f>+IFERROR('simulations soy farm1 '!OD127*'simulations soy farm1 '!OD129*'simulations soy farm1 '!OD141*'simulations soy farm1 '!$L$64,"")</f>
        <v>75462.599999999991</v>
      </c>
      <c r="OE87" s="1">
        <f>+IFERROR('simulations soy farm1 '!OE127*'simulations soy farm1 '!OE129*'simulations soy farm1 '!OE141*'simulations soy farm1 '!$L$64,"")</f>
        <v>69154.800000000017</v>
      </c>
      <c r="OF87" s="1">
        <f>+IFERROR('simulations soy farm1 '!OF127*'simulations soy farm1 '!OF129*'simulations soy farm1 '!OF141*'simulations soy farm1 '!$L$64,"")</f>
        <v>83640</v>
      </c>
      <c r="OG87" s="1">
        <f>+IFERROR('simulations soy farm1 '!OG127*'simulations soy farm1 '!OG129*'simulations soy farm1 '!OG141*'simulations soy farm1 '!$L$64,"")</f>
        <v>77876.399999999994</v>
      </c>
      <c r="OH87" s="1">
        <f>+IFERROR('simulations soy farm1 '!OH127*'simulations soy farm1 '!OH129*'simulations soy farm1 '!OH141*'simulations soy farm1 '!$L$64,"")</f>
        <v>99783.2</v>
      </c>
      <c r="OI87" s="1">
        <f>+IFERROR('simulations soy farm1 '!OI127*'simulations soy farm1 '!OI129*'simulations soy farm1 '!OI141*'simulations soy farm1 '!$L$64,"")</f>
        <v>95608.4</v>
      </c>
      <c r="OJ87" s="1">
        <f>+IFERROR('simulations soy farm1 '!OJ127*'simulations soy farm1 '!OJ129*'simulations soy farm1 '!OJ141*'simulations soy farm1 '!$L$64,"")</f>
        <v>83000.000000000015</v>
      </c>
      <c r="OK87" s="1">
        <f>+IFERROR('simulations soy farm1 '!OK127*'simulations soy farm1 '!OK129*'simulations soy farm1 '!OK141*'simulations soy farm1 '!$L$64,"")</f>
        <v>103942.99999999999</v>
      </c>
      <c r="OL87" s="1">
        <f>+IFERROR('simulations soy farm1 '!OL127*'simulations soy farm1 '!OL129*'simulations soy farm1 '!OL141*'simulations soy farm1 '!$L$64,"")</f>
        <v>86835.200000000012</v>
      </c>
      <c r="OM87" s="1">
        <f>+IFERROR('simulations soy farm1 '!OM127*'simulations soy farm1 '!OM129*'simulations soy farm1 '!OM141*'simulations soy farm1 '!$L$64,"")</f>
        <v>92928</v>
      </c>
      <c r="ON87" s="1">
        <f>+IFERROR('simulations soy farm1 '!ON127*'simulations soy farm1 '!ON129*'simulations soy farm1 '!ON141*'simulations soy farm1 '!$L$64,"")</f>
        <v>86799.6</v>
      </c>
      <c r="OO87" s="1">
        <f>+IFERROR('simulations soy farm1 '!OO127*'simulations soy farm1 '!OO129*'simulations soy farm1 '!OO141*'simulations soy farm1 '!$L$64,"")</f>
        <v>91884</v>
      </c>
      <c r="OP87" s="1">
        <f>+IFERROR('simulations soy farm1 '!OP127*'simulations soy farm1 '!OP129*'simulations soy farm1 '!OP141*'simulations soy farm1 '!$L$64,"")</f>
        <v>82580.400000000009</v>
      </c>
      <c r="OQ87" s="1">
        <f>+IFERROR('simulations soy farm1 '!OQ127*'simulations soy farm1 '!OQ129*'simulations soy farm1 '!OQ141*'simulations soy farm1 '!$L$64,"")</f>
        <v>71680</v>
      </c>
      <c r="OR87" s="1">
        <f>+IFERROR('simulations soy farm1 '!OR127*'simulations soy farm1 '!OR129*'simulations soy farm1 '!OR141*'simulations soy farm1 '!$L$64,"")</f>
        <v>97902</v>
      </c>
      <c r="OS87" s="1">
        <f>+IFERROR('simulations soy farm1 '!OS127*'simulations soy farm1 '!OS129*'simulations soy farm1 '!OS141*'simulations soy farm1 '!$L$64,"")</f>
        <v>78174</v>
      </c>
      <c r="OT87" s="1">
        <f>+IFERROR('simulations soy farm1 '!OT127*'simulations soy farm1 '!OT129*'simulations soy farm1 '!OT141*'simulations soy farm1 '!$L$64,"")</f>
        <v>94211.199999999997</v>
      </c>
      <c r="OU87" s="1">
        <f>+IFERROR('simulations soy farm1 '!OU127*'simulations soy farm1 '!OU129*'simulations soy farm1 '!OU141*'simulations soy farm1 '!$L$64,"")</f>
        <v>84504</v>
      </c>
      <c r="OV87" s="1">
        <f>+IFERROR('simulations soy farm1 '!OV127*'simulations soy farm1 '!OV129*'simulations soy farm1 '!OV141*'simulations soy farm1 '!$L$64,"")</f>
        <v>94918.799999999988</v>
      </c>
      <c r="OW87" s="1">
        <f>+IFERROR('simulations soy farm1 '!OW127*'simulations soy farm1 '!OW129*'simulations soy farm1 '!OW141*'simulations soy farm1 '!$L$64,"")</f>
        <v>80580</v>
      </c>
      <c r="OX87" s="1">
        <f>+IFERROR('simulations soy farm1 '!OX127*'simulations soy farm1 '!OX129*'simulations soy farm1 '!OX141*'simulations soy farm1 '!$L$64,"")</f>
        <v>96922</v>
      </c>
      <c r="OY87" s="1">
        <f>+IFERROR('simulations soy farm1 '!OY127*'simulations soy farm1 '!OY129*'simulations soy farm1 '!OY141*'simulations soy farm1 '!$L$64,"")</f>
        <v>90092</v>
      </c>
      <c r="OZ87" s="1">
        <f>+IFERROR('simulations soy farm1 '!OZ127*'simulations soy farm1 '!OZ129*'simulations soy farm1 '!OZ141*'simulations soy farm1 '!$L$64,"")</f>
        <v>82539.600000000006</v>
      </c>
      <c r="PA87" s="1">
        <f>+IFERROR('simulations soy farm1 '!PA127*'simulations soy farm1 '!PA129*'simulations soy farm1 '!PA141*'simulations soy farm1 '!$L$64,"")</f>
        <v>91915.8</v>
      </c>
      <c r="PB87" s="1">
        <f>+IFERROR('simulations soy farm1 '!PB127*'simulations soy farm1 '!PB129*'simulations soy farm1 '!PB141*'simulations soy farm1 '!$L$64,"")</f>
        <v>93200</v>
      </c>
      <c r="PC87" s="1">
        <f>+IFERROR('simulations soy farm1 '!PC127*'simulations soy farm1 '!PC129*'simulations soy farm1 '!PC141*'simulations soy farm1 '!$L$64,"")</f>
        <v>81926.399999999994</v>
      </c>
      <c r="PD87" s="1">
        <f>+IFERROR('simulations soy farm1 '!PD127*'simulations soy farm1 '!PD129*'simulations soy farm1 '!PD141*'simulations soy farm1 '!$L$64,"")</f>
        <v>82073.2</v>
      </c>
      <c r="PE87" s="1">
        <f>+IFERROR('simulations soy farm1 '!PE127*'simulations soy farm1 '!PE129*'simulations soy farm1 '!PE141*'simulations soy farm1 '!$L$64,"")</f>
        <v>80625.599999999991</v>
      </c>
      <c r="PF87" s="1">
        <f>+IFERROR('simulations soy farm1 '!PF127*'simulations soy farm1 '!PF129*'simulations soy farm1 '!PF141*'simulations soy farm1 '!$L$64,"")</f>
        <v>77342.399999999994</v>
      </c>
      <c r="PG87" s="1">
        <f>+IFERROR('simulations soy farm1 '!PG127*'simulations soy farm1 '!PG129*'simulations soy farm1 '!PG141*'simulations soy farm1 '!$L$64,"")</f>
        <v>85140</v>
      </c>
      <c r="PH87" s="1">
        <f>+IFERROR('simulations soy farm1 '!PH127*'simulations soy farm1 '!PH129*'simulations soy farm1 '!PH141*'simulations soy farm1 '!$L$64,"")</f>
        <v>80555.199999999997</v>
      </c>
      <c r="PI87" s="1">
        <f>+IFERROR('simulations soy farm1 '!PI127*'simulations soy farm1 '!PI129*'simulations soy farm1 '!PI141*'simulations soy farm1 '!$L$64,"")</f>
        <v>89779.200000000012</v>
      </c>
      <c r="PJ87" s="1">
        <f>+IFERROR('simulations soy farm1 '!PJ127*'simulations soy farm1 '!PJ129*'simulations soy farm1 '!PJ141*'simulations soy farm1 '!$L$64,"")</f>
        <v>92375.400000000009</v>
      </c>
      <c r="PK87" s="1">
        <f>+IFERROR('simulations soy farm1 '!PK127*'simulations soy farm1 '!PK129*'simulations soy farm1 '!PK141*'simulations soy farm1 '!$L$64,"")</f>
        <v>96727.200000000012</v>
      </c>
      <c r="PL87" s="1">
        <f>+IFERROR('simulations soy farm1 '!PL127*'simulations soy farm1 '!PL129*'simulations soy farm1 '!PL141*'simulations soy farm1 '!$L$64,"")</f>
        <v>87942.8</v>
      </c>
      <c r="PM87" s="1">
        <f>+IFERROR('simulations soy farm1 '!PM127*'simulations soy farm1 '!PM129*'simulations soy farm1 '!PM141*'simulations soy farm1 '!$L$64,"")</f>
        <v>91050.400000000009</v>
      </c>
      <c r="PN87" s="1">
        <f>+IFERROR('simulations soy farm1 '!PN127*'simulations soy farm1 '!PN129*'simulations soy farm1 '!PN141*'simulations soy farm1 '!$L$64,"")</f>
        <v>84938.400000000009</v>
      </c>
      <c r="PO87" s="1">
        <f>+IFERROR('simulations soy farm1 '!PO127*'simulations soy farm1 '!PO129*'simulations soy farm1 '!PO141*'simulations soy farm1 '!$L$64,"")</f>
        <v>85817.4</v>
      </c>
      <c r="PP87" s="1">
        <f>+IFERROR('simulations soy farm1 '!PP127*'simulations soy farm1 '!PP129*'simulations soy farm1 '!PP141*'simulations soy farm1 '!$L$64,"")</f>
        <v>103368.19999999998</v>
      </c>
      <c r="PQ87" s="1">
        <f>+IFERROR('simulations soy farm1 '!PQ127*'simulations soy farm1 '!PQ129*'simulations soy farm1 '!PQ141*'simulations soy farm1 '!$L$64,"")</f>
        <v>80738.000000000015</v>
      </c>
      <c r="PR87" s="1">
        <f>+IFERROR('simulations soy farm1 '!PR127*'simulations soy farm1 '!PR129*'simulations soy farm1 '!PR141*'simulations soy farm1 '!$L$64,"")</f>
        <v>89232.199999999983</v>
      </c>
      <c r="PS87" s="1">
        <f>+IFERROR('simulations soy farm1 '!PS127*'simulations soy farm1 '!PS129*'simulations soy farm1 '!PS141*'simulations soy farm1 '!$L$64,"")</f>
        <v>89077.800000000017</v>
      </c>
      <c r="PT87" s="1">
        <f>+IFERROR('simulations soy farm1 '!PT127*'simulations soy farm1 '!PT129*'simulations soy farm1 '!PT141*'simulations soy farm1 '!$L$64,"")</f>
        <v>92015.6</v>
      </c>
      <c r="PU87" s="1">
        <f>+IFERROR('simulations soy farm1 '!PU127*'simulations soy farm1 '!PU129*'simulations soy farm1 '!PU141*'simulations soy farm1 '!$L$64,"")</f>
        <v>75996.800000000003</v>
      </c>
      <c r="PV87" s="1">
        <f>+IFERROR('simulations soy farm1 '!PV127*'simulations soy farm1 '!PV129*'simulations soy farm1 '!PV141*'simulations soy farm1 '!$L$64,"")</f>
        <v>97812.000000000015</v>
      </c>
      <c r="PW87" s="1">
        <f>+IFERROR('simulations soy farm1 '!PW127*'simulations soy farm1 '!PW129*'simulations soy farm1 '!PW141*'simulations soy farm1 '!$L$64,"")</f>
        <v>92057.599999999991</v>
      </c>
      <c r="PX87" s="1">
        <f>+IFERROR('simulations soy farm1 '!PX127*'simulations soy farm1 '!PX129*'simulations soy farm1 '!PX141*'simulations soy farm1 '!$L$64,"")</f>
        <v>96484.400000000009</v>
      </c>
      <c r="PY87" s="1">
        <f>+IFERROR('simulations soy farm1 '!PY127*'simulations soy farm1 '!PY129*'simulations soy farm1 '!PY141*'simulations soy farm1 '!$L$64,"")</f>
        <v>88223.2</v>
      </c>
      <c r="PZ87" s="1">
        <f>+IFERROR('simulations soy farm1 '!PZ127*'simulations soy farm1 '!PZ129*'simulations soy farm1 '!PZ141*'simulations soy farm1 '!$L$64,"")</f>
        <v>82600</v>
      </c>
      <c r="QA87" s="1">
        <f>+IFERROR('simulations soy farm1 '!QA127*'simulations soy farm1 '!QA129*'simulations soy farm1 '!QA141*'simulations soy farm1 '!$L$64,"")</f>
        <v>85918.800000000017</v>
      </c>
      <c r="QB87" s="1">
        <f>+IFERROR('simulations soy farm1 '!QB127*'simulations soy farm1 '!QB129*'simulations soy farm1 '!QB141*'simulations soy farm1 '!$L$64,"")</f>
        <v>95139</v>
      </c>
      <c r="QC87" s="1">
        <f>+IFERROR('simulations soy farm1 '!QC127*'simulations soy farm1 '!QC129*'simulations soy farm1 '!QC141*'simulations soy farm1 '!$L$64,"")</f>
        <v>83894.8</v>
      </c>
      <c r="QD87" s="1">
        <f>+IFERROR('simulations soy farm1 '!QD127*'simulations soy farm1 '!QD129*'simulations soy farm1 '!QD141*'simulations soy farm1 '!$L$64,"")</f>
        <v>101931.60000000002</v>
      </c>
      <c r="QE87" s="1">
        <f>+IFERROR('simulations soy farm1 '!QE127*'simulations soy farm1 '!QE129*'simulations soy farm1 '!QE141*'simulations soy farm1 '!$L$64,"")</f>
        <v>91005.200000000012</v>
      </c>
      <c r="QF87" s="1">
        <f>+IFERROR('simulations soy farm1 '!QF127*'simulations soy farm1 '!QF129*'simulations soy farm1 '!QF141*'simulations soy farm1 '!$L$64,"")</f>
        <v>77882.400000000009</v>
      </c>
      <c r="QG87" s="1">
        <f>+IFERROR('simulations soy farm1 '!QG127*'simulations soy farm1 '!QG129*'simulations soy farm1 '!QG141*'simulations soy farm1 '!$L$64,"")</f>
        <v>95418</v>
      </c>
      <c r="QH87" s="1">
        <f>+IFERROR('simulations soy farm1 '!QH127*'simulations soy farm1 '!QH129*'simulations soy farm1 '!QH141*'simulations soy farm1 '!$L$64,"")</f>
        <v>108006</v>
      </c>
      <c r="QI87" s="1">
        <f>+IFERROR('simulations soy farm1 '!QI127*'simulations soy farm1 '!QI129*'simulations soy farm1 '!QI141*'simulations soy farm1 '!$L$64,"")</f>
        <v>82967</v>
      </c>
      <c r="QJ87" s="1">
        <f>+IFERROR('simulations soy farm1 '!QJ127*'simulations soy farm1 '!QJ129*'simulations soy farm1 '!QJ141*'simulations soy farm1 '!$L$64,"")</f>
        <v>92800.400000000009</v>
      </c>
      <c r="QK87" s="1">
        <f>+IFERROR('simulations soy farm1 '!QK127*'simulations soy farm1 '!QK129*'simulations soy farm1 '!QK141*'simulations soy farm1 '!$L$64,"")</f>
        <v>82416</v>
      </c>
      <c r="QL87" s="1">
        <f>+IFERROR('simulations soy farm1 '!QL127*'simulations soy farm1 '!QL129*'simulations soy farm1 '!QL141*'simulations soy farm1 '!$L$64,"")</f>
        <v>75219.199999999997</v>
      </c>
      <c r="QM87" s="1">
        <f>+IFERROR('simulations soy farm1 '!QM127*'simulations soy farm1 '!QM129*'simulations soy farm1 '!QM141*'simulations soy farm1 '!$L$64,"")</f>
        <v>79404</v>
      </c>
      <c r="QN87" s="1">
        <f>+IFERROR('simulations soy farm1 '!QN127*'simulations soy farm1 '!QN129*'simulations soy farm1 '!QN141*'simulations soy farm1 '!$L$64,"")</f>
        <v>87875.400000000009</v>
      </c>
      <c r="QO87" s="1">
        <f>+IFERROR('simulations soy farm1 '!QO127*'simulations soy farm1 '!QO129*'simulations soy farm1 '!QO141*'simulations soy farm1 '!$L$64,"")</f>
        <v>86829.6</v>
      </c>
      <c r="QP87" s="1">
        <f>+IFERROR('simulations soy farm1 '!QP127*'simulations soy farm1 '!QP129*'simulations soy farm1 '!QP141*'simulations soy farm1 '!$L$64,"")</f>
        <v>99435.6</v>
      </c>
      <c r="QQ87" s="1">
        <f>+IFERROR('simulations soy farm1 '!QQ127*'simulations soy farm1 '!QQ129*'simulations soy farm1 '!QQ141*'simulations soy farm1 '!$L$64,"")</f>
        <v>87335.6</v>
      </c>
      <c r="QR87" s="1">
        <f>+IFERROR('simulations soy farm1 '!QR127*'simulations soy farm1 '!QR129*'simulations soy farm1 '!QR141*'simulations soy farm1 '!$L$64,"")</f>
        <v>85069.8</v>
      </c>
      <c r="QS87" s="1">
        <f>+IFERROR('simulations soy farm1 '!QS127*'simulations soy farm1 '!QS129*'simulations soy farm1 '!QS141*'simulations soy farm1 '!$L$64,"")</f>
        <v>91117.400000000009</v>
      </c>
      <c r="QT87" s="1">
        <f>+IFERROR('simulations soy farm1 '!QT127*'simulations soy farm1 '!QT129*'simulations soy farm1 '!QT141*'simulations soy farm1 '!$L$64,"")</f>
        <v>80670.399999999994</v>
      </c>
      <c r="QU87" s="1">
        <f>+IFERROR('simulations soy farm1 '!QU127*'simulations soy farm1 '!QU129*'simulations soy farm1 '!QU141*'simulations soy farm1 '!$L$64,"")</f>
        <v>96922.8</v>
      </c>
      <c r="QV87" s="1">
        <f>+IFERROR('simulations soy farm1 '!QV127*'simulations soy farm1 '!QV129*'simulations soy farm1 '!QV141*'simulations soy farm1 '!$L$64,"")</f>
        <v>86068.800000000003</v>
      </c>
      <c r="QW87" s="1">
        <f>+IFERROR('simulations soy farm1 '!QW127*'simulations soy farm1 '!QW129*'simulations soy farm1 '!QW141*'simulations soy farm1 '!$L$64,"")</f>
        <v>95000</v>
      </c>
      <c r="QX87" s="1">
        <f>+IFERROR('simulations soy farm1 '!QX127*'simulations soy farm1 '!QX129*'simulations soy farm1 '!QX141*'simulations soy farm1 '!$L$64,"")</f>
        <v>96132.400000000009</v>
      </c>
      <c r="QY87" s="1">
        <f>+IFERROR('simulations soy farm1 '!QY127*'simulations soy farm1 '!QY129*'simulations soy farm1 '!QY141*'simulations soy farm1 '!$L$64,"")</f>
        <v>90395</v>
      </c>
      <c r="QZ87" s="1">
        <f>+IFERROR('simulations soy farm1 '!QZ127*'simulations soy farm1 '!QZ129*'simulations soy farm1 '!QZ141*'simulations soy farm1 '!$L$64,"")</f>
        <v>94551.599999999991</v>
      </c>
      <c r="RA87" s="1">
        <f>+IFERROR('simulations soy farm1 '!RA127*'simulations soy farm1 '!RA129*'simulations soy farm1 '!RA141*'simulations soy farm1 '!$L$64,"")</f>
        <v>77774.200000000012</v>
      </c>
      <c r="RB87" s="1">
        <f>+IFERROR('simulations soy farm1 '!RB127*'simulations soy farm1 '!RB129*'simulations soy farm1 '!RB141*'simulations soy farm1 '!$L$64,"")</f>
        <v>83824.2</v>
      </c>
      <c r="RC87" s="1">
        <f>+IFERROR('simulations soy farm1 '!RC127*'simulations soy farm1 '!RC129*'simulations soy farm1 '!RC141*'simulations soy farm1 '!$L$64,"")</f>
        <v>90783</v>
      </c>
      <c r="RD87" s="1">
        <f>+IFERROR('simulations soy farm1 '!RD127*'simulations soy farm1 '!RD129*'simulations soy farm1 '!RD141*'simulations soy farm1 '!$L$64,"")</f>
        <v>80784</v>
      </c>
      <c r="RE87" s="1">
        <f>+IFERROR('simulations soy farm1 '!RE127*'simulations soy farm1 '!RE129*'simulations soy farm1 '!RE141*'simulations soy farm1 '!$L$64,"")</f>
        <v>96331.199999999983</v>
      </c>
      <c r="RF87" s="1">
        <f>+IFERROR('simulations soy farm1 '!RF127*'simulations soy farm1 '!RF129*'simulations soy farm1 '!RF141*'simulations soy farm1 '!$L$64,"")</f>
        <v>75878.400000000009</v>
      </c>
      <c r="RG87" s="1">
        <f>+IFERROR('simulations soy farm1 '!RG127*'simulations soy farm1 '!RG129*'simulations soy farm1 '!RG141*'simulations soy farm1 '!$L$64,"")</f>
        <v>80438.399999999994</v>
      </c>
      <c r="RH87" s="1">
        <f>+IFERROR('simulations soy farm1 '!RH127*'simulations soy farm1 '!RH129*'simulations soy farm1 '!RH141*'simulations soy farm1 '!$L$64,"")</f>
        <v>93456</v>
      </c>
      <c r="RI87" s="1">
        <f>+IFERROR('simulations soy farm1 '!RI127*'simulations soy farm1 '!RI129*'simulations soy farm1 '!RI141*'simulations soy farm1 '!$L$64,"")</f>
        <v>81607.400000000023</v>
      </c>
      <c r="RJ87" s="1">
        <f>+IFERROR('simulations soy farm1 '!RJ127*'simulations soy farm1 '!RJ129*'simulations soy farm1 '!RJ141*'simulations soy farm1 '!$L$64,"")</f>
        <v>67990</v>
      </c>
      <c r="RK87" s="1">
        <f>+IFERROR('simulations soy farm1 '!RK127*'simulations soy farm1 '!RK129*'simulations soy farm1 '!RK141*'simulations soy farm1 '!$L$64,"")</f>
        <v>76544</v>
      </c>
      <c r="RL87" s="1">
        <f>+IFERROR('simulations soy farm1 '!RL127*'simulations soy farm1 '!RL129*'simulations soy farm1 '!RL141*'simulations soy farm1 '!$L$64,"")</f>
        <v>83179.199999999997</v>
      </c>
      <c r="RM87" s="1">
        <f>+IFERROR('simulations soy farm1 '!RM127*'simulations soy farm1 '!RM129*'simulations soy farm1 '!RM141*'simulations soy farm1 '!$L$64,"")</f>
        <v>95815.199999999983</v>
      </c>
      <c r="RN87" s="1">
        <f>+IFERROR('simulations soy farm1 '!RN127*'simulations soy farm1 '!RN129*'simulations soy farm1 '!RN141*'simulations soy farm1 '!$L$64,"")</f>
        <v>85981</v>
      </c>
      <c r="RO87" s="1">
        <f>+IFERROR('simulations soy farm1 '!RO127*'simulations soy farm1 '!RO129*'simulations soy farm1 '!RO141*'simulations soy farm1 '!$L$64,"")</f>
        <v>98304.2</v>
      </c>
      <c r="RP87" s="1">
        <f>+IFERROR('simulations soy farm1 '!RP127*'simulations soy farm1 '!RP129*'simulations soy farm1 '!RP141*'simulations soy farm1 '!$L$64,"")</f>
        <v>82297</v>
      </c>
      <c r="RQ87" s="1">
        <f>+IFERROR('simulations soy farm1 '!RQ127*'simulations soy farm1 '!RQ129*'simulations soy farm1 '!RQ141*'simulations soy farm1 '!$L$64,"")</f>
        <v>75308.399999999994</v>
      </c>
      <c r="RR87" s="1">
        <f>+IFERROR('simulations soy farm1 '!RR127*'simulations soy farm1 '!RR129*'simulations soy farm1 '!RR141*'simulations soy farm1 '!$L$64,"")</f>
        <v>85885.8</v>
      </c>
      <c r="RS87" s="1">
        <f>+IFERROR('simulations soy farm1 '!RS127*'simulations soy farm1 '!RS129*'simulations soy farm1 '!RS141*'simulations soy farm1 '!$L$64,"")</f>
        <v>95018.39999999998</v>
      </c>
      <c r="RT87" s="1">
        <f>+IFERROR('simulations soy farm1 '!RT127*'simulations soy farm1 '!RT129*'simulations soy farm1 '!RT141*'simulations soy farm1 '!$L$64,"")</f>
        <v>86100</v>
      </c>
      <c r="RU87" s="1">
        <f>+IFERROR('simulations soy farm1 '!RU127*'simulations soy farm1 '!RU129*'simulations soy farm1 '!RU141*'simulations soy farm1 '!$L$64,"")</f>
        <v>68826.200000000012</v>
      </c>
      <c r="RV87" s="1">
        <f>+IFERROR('simulations soy farm1 '!RV127*'simulations soy farm1 '!RV129*'simulations soy farm1 '!RV141*'simulations soy farm1 '!$L$64,"")</f>
        <v>87423.8</v>
      </c>
      <c r="RW87" s="1">
        <f>+IFERROR('simulations soy farm1 '!RW127*'simulations soy farm1 '!RW129*'simulations soy farm1 '!RW141*'simulations soy farm1 '!$L$64,"")</f>
        <v>79846.8</v>
      </c>
      <c r="RX87" s="1">
        <f>+IFERROR('simulations soy farm1 '!RX127*'simulations soy farm1 '!RX129*'simulations soy farm1 '!RX141*'simulations soy farm1 '!$L$64,"")</f>
        <v>98155.199999999997</v>
      </c>
      <c r="RY87" s="1">
        <f>+IFERROR('simulations soy farm1 '!RY127*'simulations soy farm1 '!RY129*'simulations soy farm1 '!RY141*'simulations soy farm1 '!$L$64,"")</f>
        <v>98108.800000000003</v>
      </c>
      <c r="RZ87" s="1">
        <f>+IFERROR('simulations soy farm1 '!RZ127*'simulations soy farm1 '!RZ129*'simulations soy farm1 '!RZ141*'simulations soy farm1 '!$L$64,"")</f>
        <v>87955.199999999997</v>
      </c>
      <c r="SA87" s="1">
        <f>+IFERROR('simulations soy farm1 '!SA127*'simulations soy farm1 '!SA129*'simulations soy farm1 '!SA141*'simulations soy farm1 '!$L$64,"")</f>
        <v>92872</v>
      </c>
      <c r="SB87" s="1">
        <f>+IFERROR('simulations soy farm1 '!SB127*'simulations soy farm1 '!SB129*'simulations soy farm1 '!SB141*'simulations soy farm1 '!$L$64,"")</f>
        <v>80656.399999999994</v>
      </c>
      <c r="SC87" s="1">
        <f>+IFERROR('simulations soy farm1 '!SC127*'simulations soy farm1 '!SC129*'simulations soy farm1 '!SC141*'simulations soy farm1 '!$L$64,"")</f>
        <v>94041.600000000006</v>
      </c>
      <c r="SD87" s="1">
        <f>+IFERROR('simulations soy farm1 '!SD127*'simulations soy farm1 '!SD129*'simulations soy farm1 '!SD141*'simulations soy farm1 '!$L$64,"")</f>
        <v>88493.6</v>
      </c>
      <c r="SE87" s="1">
        <f>+IFERROR('simulations soy farm1 '!SE127*'simulations soy farm1 '!SE129*'simulations soy farm1 '!SE141*'simulations soy farm1 '!$L$64,"")</f>
        <v>79487</v>
      </c>
      <c r="SF87" s="1">
        <f>+IFERROR('simulations soy farm1 '!SF127*'simulations soy farm1 '!SF129*'simulations soy farm1 '!SF141*'simulations soy farm1 '!$L$64,"")</f>
        <v>74541.600000000006</v>
      </c>
      <c r="SG87" s="1">
        <f>+IFERROR('simulations soy farm1 '!SG127*'simulations soy farm1 '!SG129*'simulations soy farm1 '!SG141*'simulations soy farm1 '!$L$64,"")</f>
        <v>78156</v>
      </c>
      <c r="SH87" s="25"/>
      <c r="SI87">
        <f t="shared" ref="SI87:SI90" si="312">+IFERROR(AVERAGEIF($B87:$SG87,"&gt;0"),"n/a")</f>
        <v>86369.931199999992</v>
      </c>
      <c r="SK87" s="94">
        <f>++IF(ISERROR(SK86),"n/a",IF(SK86=0,"n/a",IFERROR(TT86,"n/a")))</f>
        <v>0.47199999999999998</v>
      </c>
      <c r="SL87" s="94">
        <f>+IF(ISERROR(SL86),"n/a",IF(SL86=0,"n/a",IFERROR(TT87,"n/a")))</f>
        <v>0.50600000000000001</v>
      </c>
      <c r="SM87" s="94" t="str">
        <f>+IF(ISERROR(SM86),"n/a",IF(SM86=0,"n/a",IFERROR(TT88,"n/a")))</f>
        <v>n/a</v>
      </c>
      <c r="SN87" s="94">
        <f>+IF(ISERROR(SN86),"n/a",IF(SN86=0,"n/a",IFERROR(TT89,"n/a")))</f>
        <v>0.47199999999999998</v>
      </c>
      <c r="SO87" s="94" t="str">
        <f>+IF(ISERROR(SO86),"n/a",IF(SO86=0,"n/a",IFERROR(TT90,"n/a")))</f>
        <v>n/a</v>
      </c>
      <c r="SQ87" s="247">
        <f t="shared" ref="SQ87:SQ90" si="313">+A87</f>
        <v>2015</v>
      </c>
      <c r="SR87" s="247">
        <f t="shared" ref="SR87:SR90" si="314">+COUNTIF($B87:$SG87,"&lt;=0")</f>
        <v>0</v>
      </c>
      <c r="SS87" s="247">
        <f t="shared" ref="SS87:SS90" si="315">+COUNTIF($B87:$SG87,"&lt;=10000")</f>
        <v>0</v>
      </c>
      <c r="ST87" s="247">
        <f t="shared" ref="ST87:ST90" si="316">+COUNTIF($B87:$SG87,"&lt;=25000")</f>
        <v>0</v>
      </c>
      <c r="SU87" s="247">
        <f t="shared" ref="SU87:SU90" si="317">+COUNTIF($B87:$SG87,"&lt;=50000")</f>
        <v>0</v>
      </c>
      <c r="SV87" s="247">
        <f t="shared" ref="SV87:SV90" si="318">+COUNTIF($B87:$SG87,"&lt;=75000")</f>
        <v>34</v>
      </c>
      <c r="SW87" s="247">
        <f t="shared" ref="SW87:SW90" si="319">+COUNTIF($B87:$SG87,"&lt;=100000")</f>
        <v>476</v>
      </c>
      <c r="SX87" s="247">
        <f t="shared" ref="SX87:SX90" si="320">+COUNTIF($B87:$SG87,"&lt;=125000")</f>
        <v>500</v>
      </c>
      <c r="SY87" s="247">
        <f t="shared" ref="SY87:SY90" si="321">+COUNTIF($B87:$SG87,"&lt;=150000")</f>
        <v>500</v>
      </c>
      <c r="SZ87" s="247">
        <f t="shared" ref="SZ87:SZ90" si="322">+COUNTIF($B87:$SG87,"&lt;=150000")+COUNTIF($B87:$SG87,"&gt;150000")</f>
        <v>500</v>
      </c>
      <c r="TA87" s="25"/>
      <c r="TB87" s="168">
        <f t="shared" ref="TB87:TB90" si="323">+SR87/$SZ87</f>
        <v>0</v>
      </c>
      <c r="TC87" s="168">
        <f t="shared" ref="TC87:TC90" si="324">+(SS87-SR87)/$SZ87</f>
        <v>0</v>
      </c>
      <c r="TD87" s="168">
        <f t="shared" si="305"/>
        <v>0</v>
      </c>
      <c r="TE87" s="168">
        <f t="shared" si="306"/>
        <v>0</v>
      </c>
      <c r="TF87" s="168">
        <f t="shared" si="307"/>
        <v>6.8000000000000005E-2</v>
      </c>
      <c r="TG87" s="168">
        <f t="shared" si="308"/>
        <v>0.88400000000000001</v>
      </c>
      <c r="TH87" s="168">
        <f t="shared" si="309"/>
        <v>4.8000000000000001E-2</v>
      </c>
      <c r="TI87" s="168">
        <f t="shared" si="310"/>
        <v>0</v>
      </c>
      <c r="TJ87" s="168">
        <f t="shared" si="311"/>
        <v>0</v>
      </c>
      <c r="TK87" s="94">
        <f t="shared" ref="TK87:TK90" si="325">SUM(TB87:TJ87)</f>
        <v>1</v>
      </c>
      <c r="TM87">
        <v>2</v>
      </c>
      <c r="TP87" s="477">
        <f>+SMALL(B87:SG87,ROUND(SZ87*$TP$15,0))</f>
        <v>80454.000000000015</v>
      </c>
      <c r="TQ87" s="477">
        <f t="shared" ref="TQ87:TQ90" si="326">+SMALL($B87:$SG87,ROUND($SZ87*TQ$15,0))</f>
        <v>91915.8</v>
      </c>
      <c r="TR87" s="25">
        <f t="shared" ref="TR87:TR90" si="327">+SI87</f>
        <v>86369.931199999992</v>
      </c>
      <c r="TS87">
        <f>+RANK(SI87,B87:SI87,1)</f>
        <v>253</v>
      </c>
      <c r="TT87" s="168">
        <f>+TS87/SZ87</f>
        <v>0.50600000000000001</v>
      </c>
      <c r="TV87" s="168">
        <f t="shared" ref="TV87:TV90" si="328">+SR87/SZ87</f>
        <v>0</v>
      </c>
    </row>
    <row r="88" spans="1:542">
      <c r="A88" s="227">
        <v>2016</v>
      </c>
      <c r="B88" s="1">
        <f>IFERROR(+'simulations soy farm1 '!$L$65*'simulations soy farm1 '!B171*'simulations soy farm1 '!B173*'simulations soy farm1 '!B185,"")</f>
        <v>0</v>
      </c>
      <c r="C88" s="1">
        <f>IFERROR(+'simulations soy farm1 '!$L$65*'simulations soy farm1 '!C171*'simulations soy farm1 '!C173*'simulations soy farm1 '!C185,"")</f>
        <v>0</v>
      </c>
      <c r="D88" s="1">
        <f>IFERROR(+'simulations soy farm1 '!$L$65*'simulations soy farm1 '!D171*'simulations soy farm1 '!D173*'simulations soy farm1 '!D185,"")</f>
        <v>0</v>
      </c>
      <c r="E88" s="1">
        <f>IFERROR(+'simulations soy farm1 '!$L$65*'simulations soy farm1 '!E171*'simulations soy farm1 '!E173*'simulations soy farm1 '!E185,"")</f>
        <v>0</v>
      </c>
      <c r="F88" s="1">
        <f>IFERROR(+'simulations soy farm1 '!$L$65*'simulations soy farm1 '!F171*'simulations soy farm1 '!F173*'simulations soy farm1 '!F185,"")</f>
        <v>0</v>
      </c>
      <c r="G88" s="1">
        <f>IFERROR(+'simulations soy farm1 '!$L$65*'simulations soy farm1 '!G171*'simulations soy farm1 '!G173*'simulations soy farm1 '!G185,"")</f>
        <v>0</v>
      </c>
      <c r="H88" s="1">
        <f>IFERROR(+'simulations soy farm1 '!$L$65*'simulations soy farm1 '!H171*'simulations soy farm1 '!H173*'simulations soy farm1 '!H185,"")</f>
        <v>0</v>
      </c>
      <c r="I88" s="1">
        <f>IFERROR(+'simulations soy farm1 '!$L$65*'simulations soy farm1 '!I171*'simulations soy farm1 '!I173*'simulations soy farm1 '!I185,"")</f>
        <v>0</v>
      </c>
      <c r="J88" s="1">
        <f>IFERROR(+'simulations soy farm1 '!$L$65*'simulations soy farm1 '!J171*'simulations soy farm1 '!J173*'simulations soy farm1 '!J185,"")</f>
        <v>0</v>
      </c>
      <c r="K88" s="1">
        <f>IFERROR(+'simulations soy farm1 '!$L$65*'simulations soy farm1 '!K171*'simulations soy farm1 '!K173*'simulations soy farm1 '!K185,"")</f>
        <v>0</v>
      </c>
      <c r="L88" s="1">
        <f>IFERROR(+'simulations soy farm1 '!$L$65*'simulations soy farm1 '!L171*'simulations soy farm1 '!L173*'simulations soy farm1 '!L185,"")</f>
        <v>0</v>
      </c>
      <c r="M88" s="1">
        <f>IFERROR(+'simulations soy farm1 '!$L$65*'simulations soy farm1 '!M171*'simulations soy farm1 '!M173*'simulations soy farm1 '!M185,"")</f>
        <v>0</v>
      </c>
      <c r="N88" s="1">
        <f>IFERROR(+'simulations soy farm1 '!$L$65*'simulations soy farm1 '!N171*'simulations soy farm1 '!N173*'simulations soy farm1 '!N185,"")</f>
        <v>0</v>
      </c>
      <c r="O88" s="1">
        <f>IFERROR(+'simulations soy farm1 '!$L$65*'simulations soy farm1 '!O171*'simulations soy farm1 '!O173*'simulations soy farm1 '!O185,"")</f>
        <v>0</v>
      </c>
      <c r="P88" s="1">
        <f>IFERROR(+'simulations soy farm1 '!$L$65*'simulations soy farm1 '!P171*'simulations soy farm1 '!P173*'simulations soy farm1 '!P185,"")</f>
        <v>0</v>
      </c>
      <c r="Q88" s="1">
        <f>IFERROR(+'simulations soy farm1 '!$L$65*'simulations soy farm1 '!Q171*'simulations soy farm1 '!Q173*'simulations soy farm1 '!Q185,"")</f>
        <v>0</v>
      </c>
      <c r="R88" s="1">
        <f>IFERROR(+'simulations soy farm1 '!$L$65*'simulations soy farm1 '!R171*'simulations soy farm1 '!R173*'simulations soy farm1 '!R185,"")</f>
        <v>0</v>
      </c>
      <c r="S88" s="1">
        <f>IFERROR(+'simulations soy farm1 '!$L$65*'simulations soy farm1 '!S171*'simulations soy farm1 '!S173*'simulations soy farm1 '!S185,"")</f>
        <v>0</v>
      </c>
      <c r="T88" s="1">
        <f>IFERROR(+'simulations soy farm1 '!$L$65*'simulations soy farm1 '!T171*'simulations soy farm1 '!T173*'simulations soy farm1 '!T185,"")</f>
        <v>0</v>
      </c>
      <c r="U88" s="1">
        <f>IFERROR(+'simulations soy farm1 '!$L$65*'simulations soy farm1 '!U171*'simulations soy farm1 '!U173*'simulations soy farm1 '!U185,"")</f>
        <v>0</v>
      </c>
      <c r="V88" s="1">
        <f>IFERROR(+'simulations soy farm1 '!$L$65*'simulations soy farm1 '!V171*'simulations soy farm1 '!V173*'simulations soy farm1 '!V185,"")</f>
        <v>0</v>
      </c>
      <c r="W88" s="1">
        <f>IFERROR(+'simulations soy farm1 '!$L$65*'simulations soy farm1 '!W171*'simulations soy farm1 '!W173*'simulations soy farm1 '!W185,"")</f>
        <v>0</v>
      </c>
      <c r="X88" s="1">
        <f>IFERROR(+'simulations soy farm1 '!$L$65*'simulations soy farm1 '!X171*'simulations soy farm1 '!X173*'simulations soy farm1 '!X185,"")</f>
        <v>0</v>
      </c>
      <c r="Y88" s="1">
        <f>IFERROR(+'simulations soy farm1 '!$L$65*'simulations soy farm1 '!Y171*'simulations soy farm1 '!Y173*'simulations soy farm1 '!Y185,"")</f>
        <v>0</v>
      </c>
      <c r="Z88" s="1">
        <f>IFERROR(+'simulations soy farm1 '!$L$65*'simulations soy farm1 '!Z171*'simulations soy farm1 '!Z173*'simulations soy farm1 '!Z185,"")</f>
        <v>0</v>
      </c>
      <c r="AA88" s="1">
        <f>IFERROR(+'simulations soy farm1 '!$L$65*'simulations soy farm1 '!AA171*'simulations soy farm1 '!AA173*'simulations soy farm1 '!AA185,"")</f>
        <v>0</v>
      </c>
      <c r="AB88" s="1">
        <f>IFERROR(+'simulations soy farm1 '!$L$65*'simulations soy farm1 '!AB171*'simulations soy farm1 '!AB173*'simulations soy farm1 '!AB185,"")</f>
        <v>0</v>
      </c>
      <c r="AC88" s="1">
        <f>IFERROR(+'simulations soy farm1 '!$L$65*'simulations soy farm1 '!AC171*'simulations soy farm1 '!AC173*'simulations soy farm1 '!AC185,"")</f>
        <v>0</v>
      </c>
      <c r="AD88" s="1">
        <f>IFERROR(+'simulations soy farm1 '!$L$65*'simulations soy farm1 '!AD171*'simulations soy farm1 '!AD173*'simulations soy farm1 '!AD185,"")</f>
        <v>0</v>
      </c>
      <c r="AE88" s="1">
        <f>IFERROR(+'simulations soy farm1 '!$L$65*'simulations soy farm1 '!AE171*'simulations soy farm1 '!AE173*'simulations soy farm1 '!AE185,"")</f>
        <v>0</v>
      </c>
      <c r="AF88" s="1">
        <f>IFERROR(+'simulations soy farm1 '!$L$65*'simulations soy farm1 '!AF171*'simulations soy farm1 '!AF173*'simulations soy farm1 '!AF185,"")</f>
        <v>0</v>
      </c>
      <c r="AG88" s="1">
        <f>IFERROR(+'simulations soy farm1 '!$L$65*'simulations soy farm1 '!AG171*'simulations soy farm1 '!AG173*'simulations soy farm1 '!AG185,"")</f>
        <v>0</v>
      </c>
      <c r="AH88" s="1">
        <f>IFERROR(+'simulations soy farm1 '!$L$65*'simulations soy farm1 '!AH171*'simulations soy farm1 '!AH173*'simulations soy farm1 '!AH185,"")</f>
        <v>0</v>
      </c>
      <c r="AI88" s="1">
        <f>IFERROR(+'simulations soy farm1 '!$L$65*'simulations soy farm1 '!AI171*'simulations soy farm1 '!AI173*'simulations soy farm1 '!AI185,"")</f>
        <v>0</v>
      </c>
      <c r="AJ88" s="1">
        <f>IFERROR(+'simulations soy farm1 '!$L$65*'simulations soy farm1 '!AJ171*'simulations soy farm1 '!AJ173*'simulations soy farm1 '!AJ185,"")</f>
        <v>0</v>
      </c>
      <c r="AK88" s="1">
        <f>IFERROR(+'simulations soy farm1 '!$L$65*'simulations soy farm1 '!AK171*'simulations soy farm1 '!AK173*'simulations soy farm1 '!AK185,"")</f>
        <v>0</v>
      </c>
      <c r="AL88" s="1">
        <f>IFERROR(+'simulations soy farm1 '!$L$65*'simulations soy farm1 '!AL171*'simulations soy farm1 '!AL173*'simulations soy farm1 '!AL185,"")</f>
        <v>0</v>
      </c>
      <c r="AM88" s="1">
        <f>IFERROR(+'simulations soy farm1 '!$L$65*'simulations soy farm1 '!AM171*'simulations soy farm1 '!AM173*'simulations soy farm1 '!AM185,"")</f>
        <v>0</v>
      </c>
      <c r="AN88" s="1">
        <f>IFERROR(+'simulations soy farm1 '!$L$65*'simulations soy farm1 '!AN171*'simulations soy farm1 '!AN173*'simulations soy farm1 '!AN185,"")</f>
        <v>0</v>
      </c>
      <c r="AO88" s="1">
        <f>IFERROR(+'simulations soy farm1 '!$L$65*'simulations soy farm1 '!AO171*'simulations soy farm1 '!AO173*'simulations soy farm1 '!AO185,"")</f>
        <v>0</v>
      </c>
      <c r="AP88" s="1">
        <f>IFERROR(+'simulations soy farm1 '!$L$65*'simulations soy farm1 '!AP171*'simulations soy farm1 '!AP173*'simulations soy farm1 '!AP185,"")</f>
        <v>0</v>
      </c>
      <c r="AQ88" s="1">
        <f>IFERROR(+'simulations soy farm1 '!$L$65*'simulations soy farm1 '!AQ171*'simulations soy farm1 '!AQ173*'simulations soy farm1 '!AQ185,"")</f>
        <v>0</v>
      </c>
      <c r="AR88" s="1">
        <f>IFERROR(+'simulations soy farm1 '!$L$65*'simulations soy farm1 '!AR171*'simulations soy farm1 '!AR173*'simulations soy farm1 '!AR185,"")</f>
        <v>0</v>
      </c>
      <c r="AS88" s="1">
        <f>IFERROR(+'simulations soy farm1 '!$L$65*'simulations soy farm1 '!AS171*'simulations soy farm1 '!AS173*'simulations soy farm1 '!AS185,"")</f>
        <v>0</v>
      </c>
      <c r="AT88" s="1">
        <f>IFERROR(+'simulations soy farm1 '!$L$65*'simulations soy farm1 '!AT171*'simulations soy farm1 '!AT173*'simulations soy farm1 '!AT185,"")</f>
        <v>0</v>
      </c>
      <c r="AU88" s="1">
        <f>IFERROR(+'simulations soy farm1 '!$L$65*'simulations soy farm1 '!AU171*'simulations soy farm1 '!AU173*'simulations soy farm1 '!AU185,"")</f>
        <v>0</v>
      </c>
      <c r="AV88" s="1">
        <f>IFERROR(+'simulations soy farm1 '!$L$65*'simulations soy farm1 '!AV171*'simulations soy farm1 '!AV173*'simulations soy farm1 '!AV185,"")</f>
        <v>0</v>
      </c>
      <c r="AW88" s="1">
        <f>IFERROR(+'simulations soy farm1 '!$L$65*'simulations soy farm1 '!AW171*'simulations soy farm1 '!AW173*'simulations soy farm1 '!AW185,"")</f>
        <v>0</v>
      </c>
      <c r="AX88" s="1">
        <f>IFERROR(+'simulations soy farm1 '!$L$65*'simulations soy farm1 '!AX171*'simulations soy farm1 '!AX173*'simulations soy farm1 '!AX185,"")</f>
        <v>0</v>
      </c>
      <c r="AY88" s="1">
        <f>IFERROR(+'simulations soy farm1 '!$L$65*'simulations soy farm1 '!AY171*'simulations soy farm1 '!AY173*'simulations soy farm1 '!AY185,"")</f>
        <v>0</v>
      </c>
      <c r="AZ88" s="1">
        <f>IFERROR(+'simulations soy farm1 '!$L$65*'simulations soy farm1 '!AZ171*'simulations soy farm1 '!AZ173*'simulations soy farm1 '!AZ185,"")</f>
        <v>0</v>
      </c>
      <c r="BA88" s="1">
        <f>IFERROR(+'simulations soy farm1 '!$L$65*'simulations soy farm1 '!BA171*'simulations soy farm1 '!BA173*'simulations soy farm1 '!BA185,"")</f>
        <v>0</v>
      </c>
      <c r="BB88" s="1">
        <f>IFERROR(+'simulations soy farm1 '!$L$65*'simulations soy farm1 '!BB171*'simulations soy farm1 '!BB173*'simulations soy farm1 '!BB185,"")</f>
        <v>0</v>
      </c>
      <c r="BC88" s="1">
        <f>IFERROR(+'simulations soy farm1 '!$L$65*'simulations soy farm1 '!BC171*'simulations soy farm1 '!BC173*'simulations soy farm1 '!BC185,"")</f>
        <v>0</v>
      </c>
      <c r="BD88" s="1">
        <f>IFERROR(+'simulations soy farm1 '!$L$65*'simulations soy farm1 '!BD171*'simulations soy farm1 '!BD173*'simulations soy farm1 '!BD185,"")</f>
        <v>0</v>
      </c>
      <c r="BE88" s="1">
        <f>IFERROR(+'simulations soy farm1 '!$L$65*'simulations soy farm1 '!BE171*'simulations soy farm1 '!BE173*'simulations soy farm1 '!BE185,"")</f>
        <v>0</v>
      </c>
      <c r="BF88" s="1">
        <f>IFERROR(+'simulations soy farm1 '!$L$65*'simulations soy farm1 '!BF171*'simulations soy farm1 '!BF173*'simulations soy farm1 '!BF185,"")</f>
        <v>0</v>
      </c>
      <c r="BG88" s="1">
        <f>IFERROR(+'simulations soy farm1 '!$L$65*'simulations soy farm1 '!BG171*'simulations soy farm1 '!BG173*'simulations soy farm1 '!BG185,"")</f>
        <v>0</v>
      </c>
      <c r="BH88" s="1">
        <f>IFERROR(+'simulations soy farm1 '!$L$65*'simulations soy farm1 '!BH171*'simulations soy farm1 '!BH173*'simulations soy farm1 '!BH185,"")</f>
        <v>0</v>
      </c>
      <c r="BI88" s="1">
        <f>IFERROR(+'simulations soy farm1 '!$L$65*'simulations soy farm1 '!BI171*'simulations soy farm1 '!BI173*'simulations soy farm1 '!BI185,"")</f>
        <v>0</v>
      </c>
      <c r="BJ88" s="1">
        <f>IFERROR(+'simulations soy farm1 '!$L$65*'simulations soy farm1 '!BJ171*'simulations soy farm1 '!BJ173*'simulations soy farm1 '!BJ185,"")</f>
        <v>0</v>
      </c>
      <c r="BK88" s="1">
        <f>IFERROR(+'simulations soy farm1 '!$L$65*'simulations soy farm1 '!BK171*'simulations soy farm1 '!BK173*'simulations soy farm1 '!BK185,"")</f>
        <v>0</v>
      </c>
      <c r="BL88" s="1">
        <f>IFERROR(+'simulations soy farm1 '!$L$65*'simulations soy farm1 '!BL171*'simulations soy farm1 '!BL173*'simulations soy farm1 '!BL185,"")</f>
        <v>0</v>
      </c>
      <c r="BM88" s="1">
        <f>IFERROR(+'simulations soy farm1 '!$L$65*'simulations soy farm1 '!BM171*'simulations soy farm1 '!BM173*'simulations soy farm1 '!BM185,"")</f>
        <v>0</v>
      </c>
      <c r="BN88" s="1">
        <f>IFERROR(+'simulations soy farm1 '!$L$65*'simulations soy farm1 '!BN171*'simulations soy farm1 '!BN173*'simulations soy farm1 '!BN185,"")</f>
        <v>0</v>
      </c>
      <c r="BO88" s="1">
        <f>IFERROR(+'simulations soy farm1 '!$L$65*'simulations soy farm1 '!BO171*'simulations soy farm1 '!BO173*'simulations soy farm1 '!BO185,"")</f>
        <v>0</v>
      </c>
      <c r="BP88" s="1">
        <f>IFERROR(+'simulations soy farm1 '!$L$65*'simulations soy farm1 '!BP171*'simulations soy farm1 '!BP173*'simulations soy farm1 '!BP185,"")</f>
        <v>0</v>
      </c>
      <c r="BQ88" s="1">
        <f>IFERROR(+'simulations soy farm1 '!$L$65*'simulations soy farm1 '!BQ171*'simulations soy farm1 '!BQ173*'simulations soy farm1 '!BQ185,"")</f>
        <v>0</v>
      </c>
      <c r="BR88" s="1">
        <f>IFERROR(+'simulations soy farm1 '!$L$65*'simulations soy farm1 '!BR171*'simulations soy farm1 '!BR173*'simulations soy farm1 '!BR185,"")</f>
        <v>0</v>
      </c>
      <c r="BS88" s="1">
        <f>IFERROR(+'simulations soy farm1 '!$L$65*'simulations soy farm1 '!BS171*'simulations soy farm1 '!BS173*'simulations soy farm1 '!BS185,"")</f>
        <v>0</v>
      </c>
      <c r="BT88" s="1">
        <f>IFERROR(+'simulations soy farm1 '!$L$65*'simulations soy farm1 '!BT171*'simulations soy farm1 '!BT173*'simulations soy farm1 '!BT185,"")</f>
        <v>0</v>
      </c>
      <c r="BU88" s="1">
        <f>IFERROR(+'simulations soy farm1 '!$L$65*'simulations soy farm1 '!BU171*'simulations soy farm1 '!BU173*'simulations soy farm1 '!BU185,"")</f>
        <v>0</v>
      </c>
      <c r="BV88" s="1">
        <f>IFERROR(+'simulations soy farm1 '!$L$65*'simulations soy farm1 '!BV171*'simulations soy farm1 '!BV173*'simulations soy farm1 '!BV185,"")</f>
        <v>0</v>
      </c>
      <c r="BW88" s="1">
        <f>IFERROR(+'simulations soy farm1 '!$L$65*'simulations soy farm1 '!BW171*'simulations soy farm1 '!BW173*'simulations soy farm1 '!BW185,"")</f>
        <v>0</v>
      </c>
      <c r="BX88" s="1">
        <f>IFERROR(+'simulations soy farm1 '!$L$65*'simulations soy farm1 '!BX171*'simulations soy farm1 '!BX173*'simulations soy farm1 '!BX185,"")</f>
        <v>0</v>
      </c>
      <c r="BY88" s="1">
        <f>IFERROR(+'simulations soy farm1 '!$L$65*'simulations soy farm1 '!BY171*'simulations soy farm1 '!BY173*'simulations soy farm1 '!BY185,"")</f>
        <v>0</v>
      </c>
      <c r="BZ88" s="1">
        <f>IFERROR(+'simulations soy farm1 '!$L$65*'simulations soy farm1 '!BZ171*'simulations soy farm1 '!BZ173*'simulations soy farm1 '!BZ185,"")</f>
        <v>0</v>
      </c>
      <c r="CA88" s="1">
        <f>IFERROR(+'simulations soy farm1 '!$L$65*'simulations soy farm1 '!CA171*'simulations soy farm1 '!CA173*'simulations soy farm1 '!CA185,"")</f>
        <v>0</v>
      </c>
      <c r="CB88" s="1">
        <f>IFERROR(+'simulations soy farm1 '!$L$65*'simulations soy farm1 '!CB171*'simulations soy farm1 '!CB173*'simulations soy farm1 '!CB185,"")</f>
        <v>0</v>
      </c>
      <c r="CC88" s="1">
        <f>IFERROR(+'simulations soy farm1 '!$L$65*'simulations soy farm1 '!CC171*'simulations soy farm1 '!CC173*'simulations soy farm1 '!CC185,"")</f>
        <v>0</v>
      </c>
      <c r="CD88" s="1">
        <f>IFERROR(+'simulations soy farm1 '!$L$65*'simulations soy farm1 '!CD171*'simulations soy farm1 '!CD173*'simulations soy farm1 '!CD185,"")</f>
        <v>0</v>
      </c>
      <c r="CE88" s="1">
        <f>IFERROR(+'simulations soy farm1 '!$L$65*'simulations soy farm1 '!CE171*'simulations soy farm1 '!CE173*'simulations soy farm1 '!CE185,"")</f>
        <v>0</v>
      </c>
      <c r="CF88" s="1">
        <f>IFERROR(+'simulations soy farm1 '!$L$65*'simulations soy farm1 '!CF171*'simulations soy farm1 '!CF173*'simulations soy farm1 '!CF185,"")</f>
        <v>0</v>
      </c>
      <c r="CG88" s="1">
        <f>IFERROR(+'simulations soy farm1 '!$L$65*'simulations soy farm1 '!CG171*'simulations soy farm1 '!CG173*'simulations soy farm1 '!CG185,"")</f>
        <v>0</v>
      </c>
      <c r="CH88" s="1">
        <f>IFERROR(+'simulations soy farm1 '!$L$65*'simulations soy farm1 '!CH171*'simulations soy farm1 '!CH173*'simulations soy farm1 '!CH185,"")</f>
        <v>0</v>
      </c>
      <c r="CI88" s="1">
        <f>IFERROR(+'simulations soy farm1 '!$L$65*'simulations soy farm1 '!CI171*'simulations soy farm1 '!CI173*'simulations soy farm1 '!CI185,"")</f>
        <v>0</v>
      </c>
      <c r="CJ88" s="1">
        <f>IFERROR(+'simulations soy farm1 '!$L$65*'simulations soy farm1 '!CJ171*'simulations soy farm1 '!CJ173*'simulations soy farm1 '!CJ185,"")</f>
        <v>0</v>
      </c>
      <c r="CK88" s="1">
        <f>IFERROR(+'simulations soy farm1 '!$L$65*'simulations soy farm1 '!CK171*'simulations soy farm1 '!CK173*'simulations soy farm1 '!CK185,"")</f>
        <v>0</v>
      </c>
      <c r="CL88" s="1">
        <f>IFERROR(+'simulations soy farm1 '!$L$65*'simulations soy farm1 '!CL171*'simulations soy farm1 '!CL173*'simulations soy farm1 '!CL185,"")</f>
        <v>0</v>
      </c>
      <c r="CM88" s="1">
        <f>IFERROR(+'simulations soy farm1 '!$L$65*'simulations soy farm1 '!CM171*'simulations soy farm1 '!CM173*'simulations soy farm1 '!CM185,"")</f>
        <v>0</v>
      </c>
      <c r="CN88" s="1">
        <f>IFERROR(+'simulations soy farm1 '!$L$65*'simulations soy farm1 '!CN171*'simulations soy farm1 '!CN173*'simulations soy farm1 '!CN185,"")</f>
        <v>0</v>
      </c>
      <c r="CO88" s="1">
        <f>IFERROR(+'simulations soy farm1 '!$L$65*'simulations soy farm1 '!CO171*'simulations soy farm1 '!CO173*'simulations soy farm1 '!CO185,"")</f>
        <v>0</v>
      </c>
      <c r="CP88" s="1">
        <f>IFERROR(+'simulations soy farm1 '!$L$65*'simulations soy farm1 '!CP171*'simulations soy farm1 '!CP173*'simulations soy farm1 '!CP185,"")</f>
        <v>0</v>
      </c>
      <c r="CQ88" s="1">
        <f>IFERROR(+'simulations soy farm1 '!$L$65*'simulations soy farm1 '!CQ171*'simulations soy farm1 '!CQ173*'simulations soy farm1 '!CQ185,"")</f>
        <v>0</v>
      </c>
      <c r="CR88" s="1">
        <f>IFERROR(+'simulations soy farm1 '!$L$65*'simulations soy farm1 '!CR171*'simulations soy farm1 '!CR173*'simulations soy farm1 '!CR185,"")</f>
        <v>0</v>
      </c>
      <c r="CS88" s="1">
        <f>IFERROR(+'simulations soy farm1 '!$L$65*'simulations soy farm1 '!CS171*'simulations soy farm1 '!CS173*'simulations soy farm1 '!CS185,"")</f>
        <v>0</v>
      </c>
      <c r="CT88" s="1">
        <f>IFERROR(+'simulations soy farm1 '!$L$65*'simulations soy farm1 '!CT171*'simulations soy farm1 '!CT173*'simulations soy farm1 '!CT185,"")</f>
        <v>0</v>
      </c>
      <c r="CU88" s="1">
        <f>IFERROR(+'simulations soy farm1 '!$L$65*'simulations soy farm1 '!CU171*'simulations soy farm1 '!CU173*'simulations soy farm1 '!CU185,"")</f>
        <v>0</v>
      </c>
      <c r="CV88" s="1">
        <f>IFERROR(+'simulations soy farm1 '!$L$65*'simulations soy farm1 '!CV171*'simulations soy farm1 '!CV173*'simulations soy farm1 '!CV185,"")</f>
        <v>0</v>
      </c>
      <c r="CW88" s="1">
        <f>IFERROR(+'simulations soy farm1 '!$L$65*'simulations soy farm1 '!CW171*'simulations soy farm1 '!CW173*'simulations soy farm1 '!CW185,"")</f>
        <v>0</v>
      </c>
      <c r="CX88" s="1">
        <f>IFERROR(+'simulations soy farm1 '!$L$65*'simulations soy farm1 '!CX171*'simulations soy farm1 '!CX173*'simulations soy farm1 '!CX185,"")</f>
        <v>0</v>
      </c>
      <c r="CY88" s="1">
        <f>IFERROR(+'simulations soy farm1 '!$L$65*'simulations soy farm1 '!CY171*'simulations soy farm1 '!CY173*'simulations soy farm1 '!CY185,"")</f>
        <v>0</v>
      </c>
      <c r="CZ88" s="1">
        <f>IFERROR(+'simulations soy farm1 '!$L$65*'simulations soy farm1 '!CZ171*'simulations soy farm1 '!CZ173*'simulations soy farm1 '!CZ185,"")</f>
        <v>0</v>
      </c>
      <c r="DA88" s="1">
        <f>IFERROR(+'simulations soy farm1 '!$L$65*'simulations soy farm1 '!DA171*'simulations soy farm1 '!DA173*'simulations soy farm1 '!DA185,"")</f>
        <v>0</v>
      </c>
      <c r="DB88" s="1">
        <f>IFERROR(+'simulations soy farm1 '!$L$65*'simulations soy farm1 '!DB171*'simulations soy farm1 '!DB173*'simulations soy farm1 '!DB185,"")</f>
        <v>0</v>
      </c>
      <c r="DC88" s="1">
        <f>IFERROR(+'simulations soy farm1 '!$L$65*'simulations soy farm1 '!DC171*'simulations soy farm1 '!DC173*'simulations soy farm1 '!DC185,"")</f>
        <v>0</v>
      </c>
      <c r="DD88" s="1">
        <f>IFERROR(+'simulations soy farm1 '!$L$65*'simulations soy farm1 '!DD171*'simulations soy farm1 '!DD173*'simulations soy farm1 '!DD185,"")</f>
        <v>0</v>
      </c>
      <c r="DE88" s="1">
        <f>IFERROR(+'simulations soy farm1 '!$L$65*'simulations soy farm1 '!DE171*'simulations soy farm1 '!DE173*'simulations soy farm1 '!DE185,"")</f>
        <v>0</v>
      </c>
      <c r="DF88" s="1">
        <f>IFERROR(+'simulations soy farm1 '!$L$65*'simulations soy farm1 '!DF171*'simulations soy farm1 '!DF173*'simulations soy farm1 '!DF185,"")</f>
        <v>0</v>
      </c>
      <c r="DG88" s="1">
        <f>IFERROR(+'simulations soy farm1 '!$L$65*'simulations soy farm1 '!DG171*'simulations soy farm1 '!DG173*'simulations soy farm1 '!DG185,"")</f>
        <v>0</v>
      </c>
      <c r="DH88" s="1">
        <f>IFERROR(+'simulations soy farm1 '!$L$65*'simulations soy farm1 '!DH171*'simulations soy farm1 '!DH173*'simulations soy farm1 '!DH185,"")</f>
        <v>0</v>
      </c>
      <c r="DI88" s="1">
        <f>IFERROR(+'simulations soy farm1 '!$L$65*'simulations soy farm1 '!DI171*'simulations soy farm1 '!DI173*'simulations soy farm1 '!DI185,"")</f>
        <v>0</v>
      </c>
      <c r="DJ88" s="1">
        <f>IFERROR(+'simulations soy farm1 '!$L$65*'simulations soy farm1 '!DJ171*'simulations soy farm1 '!DJ173*'simulations soy farm1 '!DJ185,"")</f>
        <v>0</v>
      </c>
      <c r="DK88" s="1">
        <f>IFERROR(+'simulations soy farm1 '!$L$65*'simulations soy farm1 '!DK171*'simulations soy farm1 '!DK173*'simulations soy farm1 '!DK185,"")</f>
        <v>0</v>
      </c>
      <c r="DL88" s="1">
        <f>IFERROR(+'simulations soy farm1 '!$L$65*'simulations soy farm1 '!DL171*'simulations soy farm1 '!DL173*'simulations soy farm1 '!DL185,"")</f>
        <v>0</v>
      </c>
      <c r="DM88" s="1">
        <f>IFERROR(+'simulations soy farm1 '!$L$65*'simulations soy farm1 '!DM171*'simulations soy farm1 '!DM173*'simulations soy farm1 '!DM185,"")</f>
        <v>0</v>
      </c>
      <c r="DN88" s="1">
        <f>IFERROR(+'simulations soy farm1 '!$L$65*'simulations soy farm1 '!DN171*'simulations soy farm1 '!DN173*'simulations soy farm1 '!DN185,"")</f>
        <v>0</v>
      </c>
      <c r="DO88" s="1">
        <f>IFERROR(+'simulations soy farm1 '!$L$65*'simulations soy farm1 '!DO171*'simulations soy farm1 '!DO173*'simulations soy farm1 '!DO185,"")</f>
        <v>0</v>
      </c>
      <c r="DP88" s="1">
        <f>IFERROR(+'simulations soy farm1 '!$L$65*'simulations soy farm1 '!DP171*'simulations soy farm1 '!DP173*'simulations soy farm1 '!DP185,"")</f>
        <v>0</v>
      </c>
      <c r="DQ88" s="1">
        <f>IFERROR(+'simulations soy farm1 '!$L$65*'simulations soy farm1 '!DQ171*'simulations soy farm1 '!DQ173*'simulations soy farm1 '!DQ185,"")</f>
        <v>0</v>
      </c>
      <c r="DR88" s="1">
        <f>IFERROR(+'simulations soy farm1 '!$L$65*'simulations soy farm1 '!DR171*'simulations soy farm1 '!DR173*'simulations soy farm1 '!DR185,"")</f>
        <v>0</v>
      </c>
      <c r="DS88" s="1">
        <f>IFERROR(+'simulations soy farm1 '!$L$65*'simulations soy farm1 '!DS171*'simulations soy farm1 '!DS173*'simulations soy farm1 '!DS185,"")</f>
        <v>0</v>
      </c>
      <c r="DT88" s="1">
        <f>IFERROR(+'simulations soy farm1 '!$L$65*'simulations soy farm1 '!DT171*'simulations soy farm1 '!DT173*'simulations soy farm1 '!DT185,"")</f>
        <v>0</v>
      </c>
      <c r="DU88" s="1">
        <f>IFERROR(+'simulations soy farm1 '!$L$65*'simulations soy farm1 '!DU171*'simulations soy farm1 '!DU173*'simulations soy farm1 '!DU185,"")</f>
        <v>0</v>
      </c>
      <c r="DV88" s="1">
        <f>IFERROR(+'simulations soy farm1 '!$L$65*'simulations soy farm1 '!DV171*'simulations soy farm1 '!DV173*'simulations soy farm1 '!DV185,"")</f>
        <v>0</v>
      </c>
      <c r="DW88" s="1">
        <f>IFERROR(+'simulations soy farm1 '!$L$65*'simulations soy farm1 '!DW171*'simulations soy farm1 '!DW173*'simulations soy farm1 '!DW185,"")</f>
        <v>0</v>
      </c>
      <c r="DX88" s="1">
        <f>IFERROR(+'simulations soy farm1 '!$L$65*'simulations soy farm1 '!DX171*'simulations soy farm1 '!DX173*'simulations soy farm1 '!DX185,"")</f>
        <v>0</v>
      </c>
      <c r="DY88" s="1">
        <f>IFERROR(+'simulations soy farm1 '!$L$65*'simulations soy farm1 '!DY171*'simulations soy farm1 '!DY173*'simulations soy farm1 '!DY185,"")</f>
        <v>0</v>
      </c>
      <c r="DZ88" s="1">
        <f>IFERROR(+'simulations soy farm1 '!$L$65*'simulations soy farm1 '!DZ171*'simulations soy farm1 '!DZ173*'simulations soy farm1 '!DZ185,"")</f>
        <v>0</v>
      </c>
      <c r="EA88" s="1">
        <f>IFERROR(+'simulations soy farm1 '!$L$65*'simulations soy farm1 '!EA171*'simulations soy farm1 '!EA173*'simulations soy farm1 '!EA185,"")</f>
        <v>0</v>
      </c>
      <c r="EB88" s="1">
        <f>IFERROR(+'simulations soy farm1 '!$L$65*'simulations soy farm1 '!EB171*'simulations soy farm1 '!EB173*'simulations soy farm1 '!EB185,"")</f>
        <v>0</v>
      </c>
      <c r="EC88" s="1">
        <f>IFERROR(+'simulations soy farm1 '!$L$65*'simulations soy farm1 '!EC171*'simulations soy farm1 '!EC173*'simulations soy farm1 '!EC185,"")</f>
        <v>0</v>
      </c>
      <c r="ED88" s="1">
        <f>IFERROR(+'simulations soy farm1 '!$L$65*'simulations soy farm1 '!ED171*'simulations soy farm1 '!ED173*'simulations soy farm1 '!ED185,"")</f>
        <v>0</v>
      </c>
      <c r="EE88" s="1">
        <f>IFERROR(+'simulations soy farm1 '!$L$65*'simulations soy farm1 '!EE171*'simulations soy farm1 '!EE173*'simulations soy farm1 '!EE185,"")</f>
        <v>0</v>
      </c>
      <c r="EF88" s="1">
        <f>IFERROR(+'simulations soy farm1 '!$L$65*'simulations soy farm1 '!EF171*'simulations soy farm1 '!EF173*'simulations soy farm1 '!EF185,"")</f>
        <v>0</v>
      </c>
      <c r="EG88" s="1">
        <f>IFERROR(+'simulations soy farm1 '!$L$65*'simulations soy farm1 '!EG171*'simulations soy farm1 '!EG173*'simulations soy farm1 '!EG185,"")</f>
        <v>0</v>
      </c>
      <c r="EH88" s="1">
        <f>IFERROR(+'simulations soy farm1 '!$L$65*'simulations soy farm1 '!EH171*'simulations soy farm1 '!EH173*'simulations soy farm1 '!EH185,"")</f>
        <v>0</v>
      </c>
      <c r="EI88" s="1">
        <f>IFERROR(+'simulations soy farm1 '!$L$65*'simulations soy farm1 '!EI171*'simulations soy farm1 '!EI173*'simulations soy farm1 '!EI185,"")</f>
        <v>0</v>
      </c>
      <c r="EJ88" s="1">
        <f>IFERROR(+'simulations soy farm1 '!$L$65*'simulations soy farm1 '!EJ171*'simulations soy farm1 '!EJ173*'simulations soy farm1 '!EJ185,"")</f>
        <v>0</v>
      </c>
      <c r="EK88" s="1">
        <f>IFERROR(+'simulations soy farm1 '!$L$65*'simulations soy farm1 '!EK171*'simulations soy farm1 '!EK173*'simulations soy farm1 '!EK185,"")</f>
        <v>0</v>
      </c>
      <c r="EL88" s="1">
        <f>IFERROR(+'simulations soy farm1 '!$L$65*'simulations soy farm1 '!EL171*'simulations soy farm1 '!EL173*'simulations soy farm1 '!EL185,"")</f>
        <v>0</v>
      </c>
      <c r="EM88" s="1">
        <f>IFERROR(+'simulations soy farm1 '!$L$65*'simulations soy farm1 '!EM171*'simulations soy farm1 '!EM173*'simulations soy farm1 '!EM185,"")</f>
        <v>0</v>
      </c>
      <c r="EN88" s="1">
        <f>IFERROR(+'simulations soy farm1 '!$L$65*'simulations soy farm1 '!EN171*'simulations soy farm1 '!EN173*'simulations soy farm1 '!EN185,"")</f>
        <v>0</v>
      </c>
      <c r="EO88" s="1">
        <f>IFERROR(+'simulations soy farm1 '!$L$65*'simulations soy farm1 '!EO171*'simulations soy farm1 '!EO173*'simulations soy farm1 '!EO185,"")</f>
        <v>0</v>
      </c>
      <c r="EP88" s="1">
        <f>IFERROR(+'simulations soy farm1 '!$L$65*'simulations soy farm1 '!EP171*'simulations soy farm1 '!EP173*'simulations soy farm1 '!EP185,"")</f>
        <v>0</v>
      </c>
      <c r="EQ88" s="1">
        <f>IFERROR(+'simulations soy farm1 '!$L$65*'simulations soy farm1 '!EQ171*'simulations soy farm1 '!EQ173*'simulations soy farm1 '!EQ185,"")</f>
        <v>0</v>
      </c>
      <c r="ER88" s="1">
        <f>IFERROR(+'simulations soy farm1 '!$L$65*'simulations soy farm1 '!ER171*'simulations soy farm1 '!ER173*'simulations soy farm1 '!ER185,"")</f>
        <v>0</v>
      </c>
      <c r="ES88" s="1">
        <f>IFERROR(+'simulations soy farm1 '!$L$65*'simulations soy farm1 '!ES171*'simulations soy farm1 '!ES173*'simulations soy farm1 '!ES185,"")</f>
        <v>0</v>
      </c>
      <c r="ET88" s="1">
        <f>IFERROR(+'simulations soy farm1 '!$L$65*'simulations soy farm1 '!ET171*'simulations soy farm1 '!ET173*'simulations soy farm1 '!ET185,"")</f>
        <v>0</v>
      </c>
      <c r="EU88" s="1">
        <f>IFERROR(+'simulations soy farm1 '!$L$65*'simulations soy farm1 '!EU171*'simulations soy farm1 '!EU173*'simulations soy farm1 '!EU185,"")</f>
        <v>0</v>
      </c>
      <c r="EV88" s="1">
        <f>IFERROR(+'simulations soy farm1 '!$L$65*'simulations soy farm1 '!EV171*'simulations soy farm1 '!EV173*'simulations soy farm1 '!EV185,"")</f>
        <v>0</v>
      </c>
      <c r="EW88" s="1">
        <f>IFERROR(+'simulations soy farm1 '!$L$65*'simulations soy farm1 '!EW171*'simulations soy farm1 '!EW173*'simulations soy farm1 '!EW185,"")</f>
        <v>0</v>
      </c>
      <c r="EX88" s="1">
        <f>IFERROR(+'simulations soy farm1 '!$L$65*'simulations soy farm1 '!EX171*'simulations soy farm1 '!EX173*'simulations soy farm1 '!EX185,"")</f>
        <v>0</v>
      </c>
      <c r="EY88" s="1">
        <f>IFERROR(+'simulations soy farm1 '!$L$65*'simulations soy farm1 '!EY171*'simulations soy farm1 '!EY173*'simulations soy farm1 '!EY185,"")</f>
        <v>0</v>
      </c>
      <c r="EZ88" s="1">
        <f>IFERROR(+'simulations soy farm1 '!$L$65*'simulations soy farm1 '!EZ171*'simulations soy farm1 '!EZ173*'simulations soy farm1 '!EZ185,"")</f>
        <v>0</v>
      </c>
      <c r="FA88" s="1">
        <f>IFERROR(+'simulations soy farm1 '!$L$65*'simulations soy farm1 '!FA171*'simulations soy farm1 '!FA173*'simulations soy farm1 '!FA185,"")</f>
        <v>0</v>
      </c>
      <c r="FB88" s="1">
        <f>IFERROR(+'simulations soy farm1 '!$L$65*'simulations soy farm1 '!FB171*'simulations soy farm1 '!FB173*'simulations soy farm1 '!FB185,"")</f>
        <v>0</v>
      </c>
      <c r="FC88" s="1">
        <f>IFERROR(+'simulations soy farm1 '!$L$65*'simulations soy farm1 '!FC171*'simulations soy farm1 '!FC173*'simulations soy farm1 '!FC185,"")</f>
        <v>0</v>
      </c>
      <c r="FD88" s="1">
        <f>IFERROR(+'simulations soy farm1 '!$L$65*'simulations soy farm1 '!FD171*'simulations soy farm1 '!FD173*'simulations soy farm1 '!FD185,"")</f>
        <v>0</v>
      </c>
      <c r="FE88" s="1">
        <f>IFERROR(+'simulations soy farm1 '!$L$65*'simulations soy farm1 '!FE171*'simulations soy farm1 '!FE173*'simulations soy farm1 '!FE185,"")</f>
        <v>0</v>
      </c>
      <c r="FF88" s="1">
        <f>IFERROR(+'simulations soy farm1 '!$L$65*'simulations soy farm1 '!FF171*'simulations soy farm1 '!FF173*'simulations soy farm1 '!FF185,"")</f>
        <v>0</v>
      </c>
      <c r="FG88" s="1">
        <f>IFERROR(+'simulations soy farm1 '!$L$65*'simulations soy farm1 '!FG171*'simulations soy farm1 '!FG173*'simulations soy farm1 '!FG185,"")</f>
        <v>0</v>
      </c>
      <c r="FH88" s="1">
        <f>IFERROR(+'simulations soy farm1 '!$L$65*'simulations soy farm1 '!FH171*'simulations soy farm1 '!FH173*'simulations soy farm1 '!FH185,"")</f>
        <v>0</v>
      </c>
      <c r="FI88" s="1">
        <f>IFERROR(+'simulations soy farm1 '!$L$65*'simulations soy farm1 '!FI171*'simulations soy farm1 '!FI173*'simulations soy farm1 '!FI185,"")</f>
        <v>0</v>
      </c>
      <c r="FJ88" s="1">
        <f>IFERROR(+'simulations soy farm1 '!$L$65*'simulations soy farm1 '!FJ171*'simulations soy farm1 '!FJ173*'simulations soy farm1 '!FJ185,"")</f>
        <v>0</v>
      </c>
      <c r="FK88" s="1">
        <f>IFERROR(+'simulations soy farm1 '!$L$65*'simulations soy farm1 '!FK171*'simulations soy farm1 '!FK173*'simulations soy farm1 '!FK185,"")</f>
        <v>0</v>
      </c>
      <c r="FL88" s="1">
        <f>IFERROR(+'simulations soy farm1 '!$L$65*'simulations soy farm1 '!FL171*'simulations soy farm1 '!FL173*'simulations soy farm1 '!FL185,"")</f>
        <v>0</v>
      </c>
      <c r="FM88" s="1">
        <f>IFERROR(+'simulations soy farm1 '!$L$65*'simulations soy farm1 '!FM171*'simulations soy farm1 '!FM173*'simulations soy farm1 '!FM185,"")</f>
        <v>0</v>
      </c>
      <c r="FN88" s="1">
        <f>IFERROR(+'simulations soy farm1 '!$L$65*'simulations soy farm1 '!FN171*'simulations soy farm1 '!FN173*'simulations soy farm1 '!FN185,"")</f>
        <v>0</v>
      </c>
      <c r="FO88" s="1">
        <f>IFERROR(+'simulations soy farm1 '!$L$65*'simulations soy farm1 '!FO171*'simulations soy farm1 '!FO173*'simulations soy farm1 '!FO185,"")</f>
        <v>0</v>
      </c>
      <c r="FP88" s="1">
        <f>IFERROR(+'simulations soy farm1 '!$L$65*'simulations soy farm1 '!FP171*'simulations soy farm1 '!FP173*'simulations soy farm1 '!FP185,"")</f>
        <v>0</v>
      </c>
      <c r="FQ88" s="1">
        <f>IFERROR(+'simulations soy farm1 '!$L$65*'simulations soy farm1 '!FQ171*'simulations soy farm1 '!FQ173*'simulations soy farm1 '!FQ185,"")</f>
        <v>0</v>
      </c>
      <c r="FR88" s="1">
        <f>IFERROR(+'simulations soy farm1 '!$L$65*'simulations soy farm1 '!FR171*'simulations soy farm1 '!FR173*'simulations soy farm1 '!FR185,"")</f>
        <v>0</v>
      </c>
      <c r="FS88" s="1">
        <f>IFERROR(+'simulations soy farm1 '!$L$65*'simulations soy farm1 '!FS171*'simulations soy farm1 '!FS173*'simulations soy farm1 '!FS185,"")</f>
        <v>0</v>
      </c>
      <c r="FT88" s="1">
        <f>IFERROR(+'simulations soy farm1 '!$L$65*'simulations soy farm1 '!FT171*'simulations soy farm1 '!FT173*'simulations soy farm1 '!FT185,"")</f>
        <v>0</v>
      </c>
      <c r="FU88" s="1">
        <f>IFERROR(+'simulations soy farm1 '!$L$65*'simulations soy farm1 '!FU171*'simulations soy farm1 '!FU173*'simulations soy farm1 '!FU185,"")</f>
        <v>0</v>
      </c>
      <c r="FV88" s="1">
        <f>IFERROR(+'simulations soy farm1 '!$L$65*'simulations soy farm1 '!FV171*'simulations soy farm1 '!FV173*'simulations soy farm1 '!FV185,"")</f>
        <v>0</v>
      </c>
      <c r="FW88" s="1">
        <f>IFERROR(+'simulations soy farm1 '!$L$65*'simulations soy farm1 '!FW171*'simulations soy farm1 '!FW173*'simulations soy farm1 '!FW185,"")</f>
        <v>0</v>
      </c>
      <c r="FX88" s="1">
        <f>IFERROR(+'simulations soy farm1 '!$L$65*'simulations soy farm1 '!FX171*'simulations soy farm1 '!FX173*'simulations soy farm1 '!FX185,"")</f>
        <v>0</v>
      </c>
      <c r="FY88" s="1">
        <f>IFERROR(+'simulations soy farm1 '!$L$65*'simulations soy farm1 '!FY171*'simulations soy farm1 '!FY173*'simulations soy farm1 '!FY185,"")</f>
        <v>0</v>
      </c>
      <c r="FZ88" s="1">
        <f>IFERROR(+'simulations soy farm1 '!$L$65*'simulations soy farm1 '!FZ171*'simulations soy farm1 '!FZ173*'simulations soy farm1 '!FZ185,"")</f>
        <v>0</v>
      </c>
      <c r="GA88" s="1">
        <f>IFERROR(+'simulations soy farm1 '!$L$65*'simulations soy farm1 '!GA171*'simulations soy farm1 '!GA173*'simulations soy farm1 '!GA185,"")</f>
        <v>0</v>
      </c>
      <c r="GB88" s="1">
        <f>IFERROR(+'simulations soy farm1 '!$L$65*'simulations soy farm1 '!GB171*'simulations soy farm1 '!GB173*'simulations soy farm1 '!GB185,"")</f>
        <v>0</v>
      </c>
      <c r="GC88" s="1">
        <f>IFERROR(+'simulations soy farm1 '!$L$65*'simulations soy farm1 '!GC171*'simulations soy farm1 '!GC173*'simulations soy farm1 '!GC185,"")</f>
        <v>0</v>
      </c>
      <c r="GD88" s="1">
        <f>IFERROR(+'simulations soy farm1 '!$L$65*'simulations soy farm1 '!GD171*'simulations soy farm1 '!GD173*'simulations soy farm1 '!GD185,"")</f>
        <v>0</v>
      </c>
      <c r="GE88" s="1">
        <f>IFERROR(+'simulations soy farm1 '!$L$65*'simulations soy farm1 '!GE171*'simulations soy farm1 '!GE173*'simulations soy farm1 '!GE185,"")</f>
        <v>0</v>
      </c>
      <c r="GF88" s="1">
        <f>IFERROR(+'simulations soy farm1 '!$L$65*'simulations soy farm1 '!GF171*'simulations soy farm1 '!GF173*'simulations soy farm1 '!GF185,"")</f>
        <v>0</v>
      </c>
      <c r="GG88" s="1">
        <f>IFERROR(+'simulations soy farm1 '!$L$65*'simulations soy farm1 '!GG171*'simulations soy farm1 '!GG173*'simulations soy farm1 '!GG185,"")</f>
        <v>0</v>
      </c>
      <c r="GH88" s="1">
        <f>IFERROR(+'simulations soy farm1 '!$L$65*'simulations soy farm1 '!GH171*'simulations soy farm1 '!GH173*'simulations soy farm1 '!GH185,"")</f>
        <v>0</v>
      </c>
      <c r="GI88" s="1">
        <f>IFERROR(+'simulations soy farm1 '!$L$65*'simulations soy farm1 '!GI171*'simulations soy farm1 '!GI173*'simulations soy farm1 '!GI185,"")</f>
        <v>0</v>
      </c>
      <c r="GJ88" s="1">
        <f>IFERROR(+'simulations soy farm1 '!$L$65*'simulations soy farm1 '!GJ171*'simulations soy farm1 '!GJ173*'simulations soy farm1 '!GJ185,"")</f>
        <v>0</v>
      </c>
      <c r="GK88" s="1">
        <f>IFERROR(+'simulations soy farm1 '!$L$65*'simulations soy farm1 '!GK171*'simulations soy farm1 '!GK173*'simulations soy farm1 '!GK185,"")</f>
        <v>0</v>
      </c>
      <c r="GL88" s="1">
        <f>IFERROR(+'simulations soy farm1 '!$L$65*'simulations soy farm1 '!GL171*'simulations soy farm1 '!GL173*'simulations soy farm1 '!GL185,"")</f>
        <v>0</v>
      </c>
      <c r="GM88" s="1">
        <f>IFERROR(+'simulations soy farm1 '!$L$65*'simulations soy farm1 '!GM171*'simulations soy farm1 '!GM173*'simulations soy farm1 '!GM185,"")</f>
        <v>0</v>
      </c>
      <c r="GN88" s="1">
        <f>IFERROR(+'simulations soy farm1 '!$L$65*'simulations soy farm1 '!GN171*'simulations soy farm1 '!GN173*'simulations soy farm1 '!GN185,"")</f>
        <v>0</v>
      </c>
      <c r="GO88" s="1">
        <f>IFERROR(+'simulations soy farm1 '!$L$65*'simulations soy farm1 '!GO171*'simulations soy farm1 '!GO173*'simulations soy farm1 '!GO185,"")</f>
        <v>0</v>
      </c>
      <c r="GP88" s="1">
        <f>IFERROR(+'simulations soy farm1 '!$L$65*'simulations soy farm1 '!GP171*'simulations soy farm1 '!GP173*'simulations soy farm1 '!GP185,"")</f>
        <v>0</v>
      </c>
      <c r="GQ88" s="1">
        <f>IFERROR(+'simulations soy farm1 '!$L$65*'simulations soy farm1 '!GQ171*'simulations soy farm1 '!GQ173*'simulations soy farm1 '!GQ185,"")</f>
        <v>0</v>
      </c>
      <c r="GR88" s="1">
        <f>IFERROR(+'simulations soy farm1 '!$L$65*'simulations soy farm1 '!GR171*'simulations soy farm1 '!GR173*'simulations soy farm1 '!GR185,"")</f>
        <v>0</v>
      </c>
      <c r="GS88" s="1">
        <f>IFERROR(+'simulations soy farm1 '!$L$65*'simulations soy farm1 '!GS171*'simulations soy farm1 '!GS173*'simulations soy farm1 '!GS185,"")</f>
        <v>0</v>
      </c>
      <c r="GT88" s="1">
        <f>IFERROR(+'simulations soy farm1 '!$L$65*'simulations soy farm1 '!GT171*'simulations soy farm1 '!GT173*'simulations soy farm1 '!GT185,"")</f>
        <v>0</v>
      </c>
      <c r="GU88" s="1">
        <f>IFERROR(+'simulations soy farm1 '!$L$65*'simulations soy farm1 '!GU171*'simulations soy farm1 '!GU173*'simulations soy farm1 '!GU185,"")</f>
        <v>0</v>
      </c>
      <c r="GV88" s="1">
        <f>IFERROR(+'simulations soy farm1 '!$L$65*'simulations soy farm1 '!GV171*'simulations soy farm1 '!GV173*'simulations soy farm1 '!GV185,"")</f>
        <v>0</v>
      </c>
      <c r="GW88" s="1">
        <f>IFERROR(+'simulations soy farm1 '!$L$65*'simulations soy farm1 '!GW171*'simulations soy farm1 '!GW173*'simulations soy farm1 '!GW185,"")</f>
        <v>0</v>
      </c>
      <c r="GX88" s="1">
        <f>IFERROR(+'simulations soy farm1 '!$L$65*'simulations soy farm1 '!GX171*'simulations soy farm1 '!GX173*'simulations soy farm1 '!GX185,"")</f>
        <v>0</v>
      </c>
      <c r="GY88" s="1">
        <f>IFERROR(+'simulations soy farm1 '!$L$65*'simulations soy farm1 '!GY171*'simulations soy farm1 '!GY173*'simulations soy farm1 '!GY185,"")</f>
        <v>0</v>
      </c>
      <c r="GZ88" s="1">
        <f>IFERROR(+'simulations soy farm1 '!$L$65*'simulations soy farm1 '!GZ171*'simulations soy farm1 '!GZ173*'simulations soy farm1 '!GZ185,"")</f>
        <v>0</v>
      </c>
      <c r="HA88" s="1">
        <f>IFERROR(+'simulations soy farm1 '!$L$65*'simulations soy farm1 '!HA171*'simulations soy farm1 '!HA173*'simulations soy farm1 '!HA185,"")</f>
        <v>0</v>
      </c>
      <c r="HB88" s="1">
        <f>IFERROR(+'simulations soy farm1 '!$L$65*'simulations soy farm1 '!HB171*'simulations soy farm1 '!HB173*'simulations soy farm1 '!HB185,"")</f>
        <v>0</v>
      </c>
      <c r="HC88" s="1">
        <f>IFERROR(+'simulations soy farm1 '!$L$65*'simulations soy farm1 '!HC171*'simulations soy farm1 '!HC173*'simulations soy farm1 '!HC185,"")</f>
        <v>0</v>
      </c>
      <c r="HD88" s="1">
        <f>IFERROR(+'simulations soy farm1 '!$L$65*'simulations soy farm1 '!HD171*'simulations soy farm1 '!HD173*'simulations soy farm1 '!HD185,"")</f>
        <v>0</v>
      </c>
      <c r="HE88" s="1">
        <f>IFERROR(+'simulations soy farm1 '!$L$65*'simulations soy farm1 '!HE171*'simulations soy farm1 '!HE173*'simulations soy farm1 '!HE185,"")</f>
        <v>0</v>
      </c>
      <c r="HF88" s="1">
        <f>IFERROR(+'simulations soy farm1 '!$L$65*'simulations soy farm1 '!HF171*'simulations soy farm1 '!HF173*'simulations soy farm1 '!HF185,"")</f>
        <v>0</v>
      </c>
      <c r="HG88" s="1">
        <f>IFERROR(+'simulations soy farm1 '!$L$65*'simulations soy farm1 '!HG171*'simulations soy farm1 '!HG173*'simulations soy farm1 '!HG185,"")</f>
        <v>0</v>
      </c>
      <c r="HH88" s="1">
        <f>IFERROR(+'simulations soy farm1 '!$L$65*'simulations soy farm1 '!HH171*'simulations soy farm1 '!HH173*'simulations soy farm1 '!HH185,"")</f>
        <v>0</v>
      </c>
      <c r="HI88" s="1">
        <f>IFERROR(+'simulations soy farm1 '!$L$65*'simulations soy farm1 '!HI171*'simulations soy farm1 '!HI173*'simulations soy farm1 '!HI185,"")</f>
        <v>0</v>
      </c>
      <c r="HJ88" s="1">
        <f>IFERROR(+'simulations soy farm1 '!$L$65*'simulations soy farm1 '!HJ171*'simulations soy farm1 '!HJ173*'simulations soy farm1 '!HJ185,"")</f>
        <v>0</v>
      </c>
      <c r="HK88" s="1">
        <f>IFERROR(+'simulations soy farm1 '!$L$65*'simulations soy farm1 '!HK171*'simulations soy farm1 '!HK173*'simulations soy farm1 '!HK185,"")</f>
        <v>0</v>
      </c>
      <c r="HL88" s="1">
        <f>IFERROR(+'simulations soy farm1 '!$L$65*'simulations soy farm1 '!HL171*'simulations soy farm1 '!HL173*'simulations soy farm1 '!HL185,"")</f>
        <v>0</v>
      </c>
      <c r="HM88" s="1">
        <f>IFERROR(+'simulations soy farm1 '!$L$65*'simulations soy farm1 '!HM171*'simulations soy farm1 '!HM173*'simulations soy farm1 '!HM185,"")</f>
        <v>0</v>
      </c>
      <c r="HN88" s="1">
        <f>IFERROR(+'simulations soy farm1 '!$L$65*'simulations soy farm1 '!HN171*'simulations soy farm1 '!HN173*'simulations soy farm1 '!HN185,"")</f>
        <v>0</v>
      </c>
      <c r="HO88" s="1">
        <f>IFERROR(+'simulations soy farm1 '!$L$65*'simulations soy farm1 '!HO171*'simulations soy farm1 '!HO173*'simulations soy farm1 '!HO185,"")</f>
        <v>0</v>
      </c>
      <c r="HP88" s="1">
        <f>IFERROR(+'simulations soy farm1 '!$L$65*'simulations soy farm1 '!HP171*'simulations soy farm1 '!HP173*'simulations soy farm1 '!HP185,"")</f>
        <v>0</v>
      </c>
      <c r="HQ88" s="1">
        <f>IFERROR(+'simulations soy farm1 '!$L$65*'simulations soy farm1 '!HQ171*'simulations soy farm1 '!HQ173*'simulations soy farm1 '!HQ185,"")</f>
        <v>0</v>
      </c>
      <c r="HR88" s="1">
        <f>IFERROR(+'simulations soy farm1 '!$L$65*'simulations soy farm1 '!HR171*'simulations soy farm1 '!HR173*'simulations soy farm1 '!HR185,"")</f>
        <v>0</v>
      </c>
      <c r="HS88" s="1">
        <f>IFERROR(+'simulations soy farm1 '!$L$65*'simulations soy farm1 '!HS171*'simulations soy farm1 '!HS173*'simulations soy farm1 '!HS185,"")</f>
        <v>0</v>
      </c>
      <c r="HT88" s="1">
        <f>IFERROR(+'simulations soy farm1 '!$L$65*'simulations soy farm1 '!HT171*'simulations soy farm1 '!HT173*'simulations soy farm1 '!HT185,"")</f>
        <v>0</v>
      </c>
      <c r="HU88" s="1">
        <f>IFERROR(+'simulations soy farm1 '!$L$65*'simulations soy farm1 '!HU171*'simulations soy farm1 '!HU173*'simulations soy farm1 '!HU185,"")</f>
        <v>0</v>
      </c>
      <c r="HV88" s="1">
        <f>IFERROR(+'simulations soy farm1 '!$L$65*'simulations soy farm1 '!HV171*'simulations soy farm1 '!HV173*'simulations soy farm1 '!HV185,"")</f>
        <v>0</v>
      </c>
      <c r="HW88" s="1">
        <f>IFERROR(+'simulations soy farm1 '!$L$65*'simulations soy farm1 '!HW171*'simulations soy farm1 '!HW173*'simulations soy farm1 '!HW185,"")</f>
        <v>0</v>
      </c>
      <c r="HX88" s="1">
        <f>IFERROR(+'simulations soy farm1 '!$L$65*'simulations soy farm1 '!HX171*'simulations soy farm1 '!HX173*'simulations soy farm1 '!HX185,"")</f>
        <v>0</v>
      </c>
      <c r="HY88" s="1">
        <f>IFERROR(+'simulations soy farm1 '!$L$65*'simulations soy farm1 '!HY171*'simulations soy farm1 '!HY173*'simulations soy farm1 '!HY185,"")</f>
        <v>0</v>
      </c>
      <c r="HZ88" s="1">
        <f>IFERROR(+'simulations soy farm1 '!$L$65*'simulations soy farm1 '!HZ171*'simulations soy farm1 '!HZ173*'simulations soy farm1 '!HZ185,"")</f>
        <v>0</v>
      </c>
      <c r="IA88" s="1">
        <f>IFERROR(+'simulations soy farm1 '!$L$65*'simulations soy farm1 '!IA171*'simulations soy farm1 '!IA173*'simulations soy farm1 '!IA185,"")</f>
        <v>0</v>
      </c>
      <c r="IB88" s="1">
        <f>IFERROR(+'simulations soy farm1 '!$L$65*'simulations soy farm1 '!IB171*'simulations soy farm1 '!IB173*'simulations soy farm1 '!IB185,"")</f>
        <v>0</v>
      </c>
      <c r="IC88" s="1">
        <f>IFERROR(+'simulations soy farm1 '!$L$65*'simulations soy farm1 '!IC171*'simulations soy farm1 '!IC173*'simulations soy farm1 '!IC185,"")</f>
        <v>0</v>
      </c>
      <c r="ID88" s="1">
        <f>IFERROR(+'simulations soy farm1 '!$L$65*'simulations soy farm1 '!ID171*'simulations soy farm1 '!ID173*'simulations soy farm1 '!ID185,"")</f>
        <v>0</v>
      </c>
      <c r="IE88" s="1">
        <f>IFERROR(+'simulations soy farm1 '!$L$65*'simulations soy farm1 '!IE171*'simulations soy farm1 '!IE173*'simulations soy farm1 '!IE185,"")</f>
        <v>0</v>
      </c>
      <c r="IF88" s="1">
        <f>IFERROR(+'simulations soy farm1 '!$L$65*'simulations soy farm1 '!IF171*'simulations soy farm1 '!IF173*'simulations soy farm1 '!IF185,"")</f>
        <v>0</v>
      </c>
      <c r="IG88" s="1">
        <f>IFERROR(+'simulations soy farm1 '!$L$65*'simulations soy farm1 '!IG171*'simulations soy farm1 '!IG173*'simulations soy farm1 '!IG185,"")</f>
        <v>0</v>
      </c>
      <c r="IH88" s="1">
        <f>IFERROR(+'simulations soy farm1 '!$L$65*'simulations soy farm1 '!IH171*'simulations soy farm1 '!IH173*'simulations soy farm1 '!IH185,"")</f>
        <v>0</v>
      </c>
      <c r="II88" s="1">
        <f>IFERROR(+'simulations soy farm1 '!$L$65*'simulations soy farm1 '!II171*'simulations soy farm1 '!II173*'simulations soy farm1 '!II185,"")</f>
        <v>0</v>
      </c>
      <c r="IJ88" s="1">
        <f>IFERROR(+'simulations soy farm1 '!$L$65*'simulations soy farm1 '!IJ171*'simulations soy farm1 '!IJ173*'simulations soy farm1 '!IJ185,"")</f>
        <v>0</v>
      </c>
      <c r="IK88" s="1">
        <f>IFERROR(+'simulations soy farm1 '!$L$65*'simulations soy farm1 '!IK171*'simulations soy farm1 '!IK173*'simulations soy farm1 '!IK185,"")</f>
        <v>0</v>
      </c>
      <c r="IL88" s="1">
        <f>IFERROR(+'simulations soy farm1 '!$L$65*'simulations soy farm1 '!IL171*'simulations soy farm1 '!IL173*'simulations soy farm1 '!IL185,"")</f>
        <v>0</v>
      </c>
      <c r="IM88" s="1">
        <f>IFERROR(+'simulations soy farm1 '!$L$65*'simulations soy farm1 '!IM171*'simulations soy farm1 '!IM173*'simulations soy farm1 '!IM185,"")</f>
        <v>0</v>
      </c>
      <c r="IN88" s="1">
        <f>IFERROR(+'simulations soy farm1 '!$L$65*'simulations soy farm1 '!IN171*'simulations soy farm1 '!IN173*'simulations soy farm1 '!IN185,"")</f>
        <v>0</v>
      </c>
      <c r="IO88" s="1">
        <f>IFERROR(+'simulations soy farm1 '!$L$65*'simulations soy farm1 '!IO171*'simulations soy farm1 '!IO173*'simulations soy farm1 '!IO185,"")</f>
        <v>0</v>
      </c>
      <c r="IP88" s="1">
        <f>IFERROR(+'simulations soy farm1 '!$L$65*'simulations soy farm1 '!IP171*'simulations soy farm1 '!IP173*'simulations soy farm1 '!IP185,"")</f>
        <v>0</v>
      </c>
      <c r="IQ88" s="1">
        <f>IFERROR(+'simulations soy farm1 '!$L$65*'simulations soy farm1 '!IQ171*'simulations soy farm1 '!IQ173*'simulations soy farm1 '!IQ185,"")</f>
        <v>0</v>
      </c>
      <c r="IR88" s="1">
        <f>IFERROR(+'simulations soy farm1 '!$L$65*'simulations soy farm1 '!IR171*'simulations soy farm1 '!IR173*'simulations soy farm1 '!IR185,"")</f>
        <v>0</v>
      </c>
      <c r="IS88" s="1">
        <f>IFERROR(+'simulations soy farm1 '!$L$65*'simulations soy farm1 '!IS171*'simulations soy farm1 '!IS173*'simulations soy farm1 '!IS185,"")</f>
        <v>0</v>
      </c>
      <c r="IT88" s="1">
        <f>IFERROR(+'simulations soy farm1 '!$L$65*'simulations soy farm1 '!IT171*'simulations soy farm1 '!IT173*'simulations soy farm1 '!IT185,"")</f>
        <v>0</v>
      </c>
      <c r="IU88" s="1">
        <f>IFERROR(+'simulations soy farm1 '!$L$65*'simulations soy farm1 '!IU171*'simulations soy farm1 '!IU173*'simulations soy farm1 '!IU185,"")</f>
        <v>0</v>
      </c>
      <c r="IV88" s="1">
        <f>IFERROR(+'simulations soy farm1 '!$L$65*'simulations soy farm1 '!IV171*'simulations soy farm1 '!IV173*'simulations soy farm1 '!IV185,"")</f>
        <v>0</v>
      </c>
      <c r="IW88" s="1">
        <f>IFERROR(+'simulations soy farm1 '!$L$65*'simulations soy farm1 '!IW171*'simulations soy farm1 '!IW173*'simulations soy farm1 '!IW185,"")</f>
        <v>0</v>
      </c>
      <c r="IX88" s="1">
        <f>IFERROR(+'simulations soy farm1 '!$L$65*'simulations soy farm1 '!IX171*'simulations soy farm1 '!IX173*'simulations soy farm1 '!IX185,"")</f>
        <v>0</v>
      </c>
      <c r="IY88" s="1">
        <f>IFERROR(+'simulations soy farm1 '!$L$65*'simulations soy farm1 '!IY171*'simulations soy farm1 '!IY173*'simulations soy farm1 '!IY185,"")</f>
        <v>0</v>
      </c>
      <c r="IZ88" s="1">
        <f>IFERROR(+'simulations soy farm1 '!$L$65*'simulations soy farm1 '!IZ171*'simulations soy farm1 '!IZ173*'simulations soy farm1 '!IZ185,"")</f>
        <v>0</v>
      </c>
      <c r="JA88" s="1">
        <f>IFERROR(+'simulations soy farm1 '!$L$65*'simulations soy farm1 '!JA171*'simulations soy farm1 '!JA173*'simulations soy farm1 '!JA185,"")</f>
        <v>0</v>
      </c>
      <c r="JB88" s="1">
        <f>IFERROR(+'simulations soy farm1 '!$L$65*'simulations soy farm1 '!JB171*'simulations soy farm1 '!JB173*'simulations soy farm1 '!JB185,"")</f>
        <v>0</v>
      </c>
      <c r="JC88" s="1">
        <f>IFERROR(+'simulations soy farm1 '!$L$65*'simulations soy farm1 '!JC171*'simulations soy farm1 '!JC173*'simulations soy farm1 '!JC185,"")</f>
        <v>0</v>
      </c>
      <c r="JD88" s="1">
        <f>IFERROR(+'simulations soy farm1 '!$L$65*'simulations soy farm1 '!JD171*'simulations soy farm1 '!JD173*'simulations soy farm1 '!JD185,"")</f>
        <v>0</v>
      </c>
      <c r="JE88" s="1">
        <f>IFERROR(+'simulations soy farm1 '!$L$65*'simulations soy farm1 '!JE171*'simulations soy farm1 '!JE173*'simulations soy farm1 '!JE185,"")</f>
        <v>0</v>
      </c>
      <c r="JF88" s="1">
        <f>IFERROR(+'simulations soy farm1 '!$L$65*'simulations soy farm1 '!JF171*'simulations soy farm1 '!JF173*'simulations soy farm1 '!JF185,"")</f>
        <v>0</v>
      </c>
      <c r="JG88" s="1">
        <f>IFERROR(+'simulations soy farm1 '!$L$65*'simulations soy farm1 '!JG171*'simulations soy farm1 '!JG173*'simulations soy farm1 '!JG185,"")</f>
        <v>0</v>
      </c>
      <c r="JH88" s="1">
        <f>IFERROR(+'simulations soy farm1 '!$L$65*'simulations soy farm1 '!JH171*'simulations soy farm1 '!JH173*'simulations soy farm1 '!JH185,"")</f>
        <v>0</v>
      </c>
      <c r="JI88" s="1">
        <f>IFERROR(+'simulations soy farm1 '!$L$65*'simulations soy farm1 '!JI171*'simulations soy farm1 '!JI173*'simulations soy farm1 '!JI185,"")</f>
        <v>0</v>
      </c>
      <c r="JJ88" s="1">
        <f>IFERROR(+'simulations soy farm1 '!$L$65*'simulations soy farm1 '!JJ171*'simulations soy farm1 '!JJ173*'simulations soy farm1 '!JJ185,"")</f>
        <v>0</v>
      </c>
      <c r="JK88" s="1">
        <f>IFERROR(+'simulations soy farm1 '!$L$65*'simulations soy farm1 '!JK171*'simulations soy farm1 '!JK173*'simulations soy farm1 '!JK185,"")</f>
        <v>0</v>
      </c>
      <c r="JL88" s="1">
        <f>IFERROR(+'simulations soy farm1 '!$L$65*'simulations soy farm1 '!JL171*'simulations soy farm1 '!JL173*'simulations soy farm1 '!JL185,"")</f>
        <v>0</v>
      </c>
      <c r="JM88" s="1">
        <f>IFERROR(+'simulations soy farm1 '!$L$65*'simulations soy farm1 '!JM171*'simulations soy farm1 '!JM173*'simulations soy farm1 '!JM185,"")</f>
        <v>0</v>
      </c>
      <c r="JN88" s="1">
        <f>IFERROR(+'simulations soy farm1 '!$L$65*'simulations soy farm1 '!JN171*'simulations soy farm1 '!JN173*'simulations soy farm1 '!JN185,"")</f>
        <v>0</v>
      </c>
      <c r="JO88" s="1">
        <f>IFERROR(+'simulations soy farm1 '!$L$65*'simulations soy farm1 '!JO171*'simulations soy farm1 '!JO173*'simulations soy farm1 '!JO185,"")</f>
        <v>0</v>
      </c>
      <c r="JP88" s="1">
        <f>IFERROR(+'simulations soy farm1 '!$L$65*'simulations soy farm1 '!JP171*'simulations soy farm1 '!JP173*'simulations soy farm1 '!JP185,"")</f>
        <v>0</v>
      </c>
      <c r="JQ88" s="1">
        <f>IFERROR(+'simulations soy farm1 '!$L$65*'simulations soy farm1 '!JQ171*'simulations soy farm1 '!JQ173*'simulations soy farm1 '!JQ185,"")</f>
        <v>0</v>
      </c>
      <c r="JR88" s="1">
        <f>IFERROR(+'simulations soy farm1 '!$L$65*'simulations soy farm1 '!JR171*'simulations soy farm1 '!JR173*'simulations soy farm1 '!JR185,"")</f>
        <v>0</v>
      </c>
      <c r="JS88" s="1">
        <f>IFERROR(+'simulations soy farm1 '!$L$65*'simulations soy farm1 '!JS171*'simulations soy farm1 '!JS173*'simulations soy farm1 '!JS185,"")</f>
        <v>0</v>
      </c>
      <c r="JT88" s="1">
        <f>IFERROR(+'simulations soy farm1 '!$L$65*'simulations soy farm1 '!JT171*'simulations soy farm1 '!JT173*'simulations soy farm1 '!JT185,"")</f>
        <v>0</v>
      </c>
      <c r="JU88" s="1">
        <f>IFERROR(+'simulations soy farm1 '!$L$65*'simulations soy farm1 '!JU171*'simulations soy farm1 '!JU173*'simulations soy farm1 '!JU185,"")</f>
        <v>0</v>
      </c>
      <c r="JV88" s="1">
        <f>IFERROR(+'simulations soy farm1 '!$L$65*'simulations soy farm1 '!JV171*'simulations soy farm1 '!JV173*'simulations soy farm1 '!JV185,"")</f>
        <v>0</v>
      </c>
      <c r="JW88" s="1">
        <f>IFERROR(+'simulations soy farm1 '!$L$65*'simulations soy farm1 '!JW171*'simulations soy farm1 '!JW173*'simulations soy farm1 '!JW185,"")</f>
        <v>0</v>
      </c>
      <c r="JX88" s="1">
        <f>IFERROR(+'simulations soy farm1 '!$L$65*'simulations soy farm1 '!JX171*'simulations soy farm1 '!JX173*'simulations soy farm1 '!JX185,"")</f>
        <v>0</v>
      </c>
      <c r="JY88" s="1">
        <f>IFERROR(+'simulations soy farm1 '!$L$65*'simulations soy farm1 '!JY171*'simulations soy farm1 '!JY173*'simulations soy farm1 '!JY185,"")</f>
        <v>0</v>
      </c>
      <c r="JZ88" s="1">
        <f>IFERROR(+'simulations soy farm1 '!$L$65*'simulations soy farm1 '!JZ171*'simulations soy farm1 '!JZ173*'simulations soy farm1 '!JZ185,"")</f>
        <v>0</v>
      </c>
      <c r="KA88" s="1">
        <f>IFERROR(+'simulations soy farm1 '!$L$65*'simulations soy farm1 '!KA171*'simulations soy farm1 '!KA173*'simulations soy farm1 '!KA185,"")</f>
        <v>0</v>
      </c>
      <c r="KB88" s="1">
        <f>IFERROR(+'simulations soy farm1 '!$L$65*'simulations soy farm1 '!KB171*'simulations soy farm1 '!KB173*'simulations soy farm1 '!KB185,"")</f>
        <v>0</v>
      </c>
      <c r="KC88" s="1">
        <f>IFERROR(+'simulations soy farm1 '!$L$65*'simulations soy farm1 '!KC171*'simulations soy farm1 '!KC173*'simulations soy farm1 '!KC185,"")</f>
        <v>0</v>
      </c>
      <c r="KD88" s="1">
        <f>IFERROR(+'simulations soy farm1 '!$L$65*'simulations soy farm1 '!KD171*'simulations soy farm1 '!KD173*'simulations soy farm1 '!KD185,"")</f>
        <v>0</v>
      </c>
      <c r="KE88" s="1">
        <f>IFERROR(+'simulations soy farm1 '!$L$65*'simulations soy farm1 '!KE171*'simulations soy farm1 '!KE173*'simulations soy farm1 '!KE185,"")</f>
        <v>0</v>
      </c>
      <c r="KF88" s="1">
        <f>IFERROR(+'simulations soy farm1 '!$L$65*'simulations soy farm1 '!KF171*'simulations soy farm1 '!KF173*'simulations soy farm1 '!KF185,"")</f>
        <v>0</v>
      </c>
      <c r="KG88" s="1">
        <f>IFERROR(+'simulations soy farm1 '!$L$65*'simulations soy farm1 '!KG171*'simulations soy farm1 '!KG173*'simulations soy farm1 '!KG185,"")</f>
        <v>0</v>
      </c>
      <c r="KH88" s="1">
        <f>IFERROR(+'simulations soy farm1 '!$L$65*'simulations soy farm1 '!KH171*'simulations soy farm1 '!KH173*'simulations soy farm1 '!KH185,"")</f>
        <v>0</v>
      </c>
      <c r="KI88" s="1">
        <f>IFERROR(+'simulations soy farm1 '!$L$65*'simulations soy farm1 '!KI171*'simulations soy farm1 '!KI173*'simulations soy farm1 '!KI185,"")</f>
        <v>0</v>
      </c>
      <c r="KJ88" s="1">
        <f>IFERROR(+'simulations soy farm1 '!$L$65*'simulations soy farm1 '!KJ171*'simulations soy farm1 '!KJ173*'simulations soy farm1 '!KJ185,"")</f>
        <v>0</v>
      </c>
      <c r="KK88" s="1">
        <f>IFERROR(+'simulations soy farm1 '!$L$65*'simulations soy farm1 '!KK171*'simulations soy farm1 '!KK173*'simulations soy farm1 '!KK185,"")</f>
        <v>0</v>
      </c>
      <c r="KL88" s="1">
        <f>IFERROR(+'simulations soy farm1 '!$L$65*'simulations soy farm1 '!KL171*'simulations soy farm1 '!KL173*'simulations soy farm1 '!KL185,"")</f>
        <v>0</v>
      </c>
      <c r="KM88" s="1">
        <f>IFERROR(+'simulations soy farm1 '!$L$65*'simulations soy farm1 '!KM171*'simulations soy farm1 '!KM173*'simulations soy farm1 '!KM185,"")</f>
        <v>0</v>
      </c>
      <c r="KN88" s="1">
        <f>IFERROR(+'simulations soy farm1 '!$L$65*'simulations soy farm1 '!KN171*'simulations soy farm1 '!KN173*'simulations soy farm1 '!KN185,"")</f>
        <v>0</v>
      </c>
      <c r="KO88" s="1">
        <f>IFERROR(+'simulations soy farm1 '!$L$65*'simulations soy farm1 '!KO171*'simulations soy farm1 '!KO173*'simulations soy farm1 '!KO185,"")</f>
        <v>0</v>
      </c>
      <c r="KP88" s="1">
        <f>IFERROR(+'simulations soy farm1 '!$L$65*'simulations soy farm1 '!KP171*'simulations soy farm1 '!KP173*'simulations soy farm1 '!KP185,"")</f>
        <v>0</v>
      </c>
      <c r="KQ88" s="1">
        <f>IFERROR(+'simulations soy farm1 '!$L$65*'simulations soy farm1 '!KQ171*'simulations soy farm1 '!KQ173*'simulations soy farm1 '!KQ185,"")</f>
        <v>0</v>
      </c>
      <c r="KR88" s="1">
        <f>IFERROR(+'simulations soy farm1 '!$L$65*'simulations soy farm1 '!KR171*'simulations soy farm1 '!KR173*'simulations soy farm1 '!KR185,"")</f>
        <v>0</v>
      </c>
      <c r="KS88" s="1">
        <f>IFERROR(+'simulations soy farm1 '!$L$65*'simulations soy farm1 '!KS171*'simulations soy farm1 '!KS173*'simulations soy farm1 '!KS185,"")</f>
        <v>0</v>
      </c>
      <c r="KT88" s="1">
        <f>IFERROR(+'simulations soy farm1 '!$L$65*'simulations soy farm1 '!KT171*'simulations soy farm1 '!KT173*'simulations soy farm1 '!KT185,"")</f>
        <v>0</v>
      </c>
      <c r="KU88" s="1">
        <f>IFERROR(+'simulations soy farm1 '!$L$65*'simulations soy farm1 '!KU171*'simulations soy farm1 '!KU173*'simulations soy farm1 '!KU185,"")</f>
        <v>0</v>
      </c>
      <c r="KV88" s="1">
        <f>IFERROR(+'simulations soy farm1 '!$L$65*'simulations soy farm1 '!KV171*'simulations soy farm1 '!KV173*'simulations soy farm1 '!KV185,"")</f>
        <v>0</v>
      </c>
      <c r="KW88" s="1">
        <f>IFERROR(+'simulations soy farm1 '!$L$65*'simulations soy farm1 '!KW171*'simulations soy farm1 '!KW173*'simulations soy farm1 '!KW185,"")</f>
        <v>0</v>
      </c>
      <c r="KX88" s="1">
        <f>IFERROR(+'simulations soy farm1 '!$L$65*'simulations soy farm1 '!KX171*'simulations soy farm1 '!KX173*'simulations soy farm1 '!KX185,"")</f>
        <v>0</v>
      </c>
      <c r="KY88" s="1">
        <f>IFERROR(+'simulations soy farm1 '!$L$65*'simulations soy farm1 '!KY171*'simulations soy farm1 '!KY173*'simulations soy farm1 '!KY185,"")</f>
        <v>0</v>
      </c>
      <c r="KZ88" s="1">
        <f>IFERROR(+'simulations soy farm1 '!$L$65*'simulations soy farm1 '!KZ171*'simulations soy farm1 '!KZ173*'simulations soy farm1 '!KZ185,"")</f>
        <v>0</v>
      </c>
      <c r="LA88" s="1">
        <f>IFERROR(+'simulations soy farm1 '!$L$65*'simulations soy farm1 '!LA171*'simulations soy farm1 '!LA173*'simulations soy farm1 '!LA185,"")</f>
        <v>0</v>
      </c>
      <c r="LB88" s="1">
        <f>IFERROR(+'simulations soy farm1 '!$L$65*'simulations soy farm1 '!LB171*'simulations soy farm1 '!LB173*'simulations soy farm1 '!LB185,"")</f>
        <v>0</v>
      </c>
      <c r="LC88" s="1">
        <f>IFERROR(+'simulations soy farm1 '!$L$65*'simulations soy farm1 '!LC171*'simulations soy farm1 '!LC173*'simulations soy farm1 '!LC185,"")</f>
        <v>0</v>
      </c>
      <c r="LD88" s="1">
        <f>IFERROR(+'simulations soy farm1 '!$L$65*'simulations soy farm1 '!LD171*'simulations soy farm1 '!LD173*'simulations soy farm1 '!LD185,"")</f>
        <v>0</v>
      </c>
      <c r="LE88" s="1">
        <f>IFERROR(+'simulations soy farm1 '!$L$65*'simulations soy farm1 '!LE171*'simulations soy farm1 '!LE173*'simulations soy farm1 '!LE185,"")</f>
        <v>0</v>
      </c>
      <c r="LF88" s="1">
        <f>IFERROR(+'simulations soy farm1 '!$L$65*'simulations soy farm1 '!LF171*'simulations soy farm1 '!LF173*'simulations soy farm1 '!LF185,"")</f>
        <v>0</v>
      </c>
      <c r="LG88" s="1">
        <f>IFERROR(+'simulations soy farm1 '!$L$65*'simulations soy farm1 '!LG171*'simulations soy farm1 '!LG173*'simulations soy farm1 '!LG185,"")</f>
        <v>0</v>
      </c>
      <c r="LH88" s="1">
        <f>IFERROR(+'simulations soy farm1 '!$L$65*'simulations soy farm1 '!LH171*'simulations soy farm1 '!LH173*'simulations soy farm1 '!LH185,"")</f>
        <v>0</v>
      </c>
      <c r="LI88" s="1">
        <f>IFERROR(+'simulations soy farm1 '!$L$65*'simulations soy farm1 '!LI171*'simulations soy farm1 '!LI173*'simulations soy farm1 '!LI185,"")</f>
        <v>0</v>
      </c>
      <c r="LJ88" s="1">
        <f>IFERROR(+'simulations soy farm1 '!$L$65*'simulations soy farm1 '!LJ171*'simulations soy farm1 '!LJ173*'simulations soy farm1 '!LJ185,"")</f>
        <v>0</v>
      </c>
      <c r="LK88" s="1">
        <f>IFERROR(+'simulations soy farm1 '!$L$65*'simulations soy farm1 '!LK171*'simulations soy farm1 '!LK173*'simulations soy farm1 '!LK185,"")</f>
        <v>0</v>
      </c>
      <c r="LL88" s="1">
        <f>IFERROR(+'simulations soy farm1 '!$L$65*'simulations soy farm1 '!LL171*'simulations soy farm1 '!LL173*'simulations soy farm1 '!LL185,"")</f>
        <v>0</v>
      </c>
      <c r="LM88" s="1">
        <f>IFERROR(+'simulations soy farm1 '!$L$65*'simulations soy farm1 '!LM171*'simulations soy farm1 '!LM173*'simulations soy farm1 '!LM185,"")</f>
        <v>0</v>
      </c>
      <c r="LN88" s="1">
        <f>IFERROR(+'simulations soy farm1 '!$L$65*'simulations soy farm1 '!LN171*'simulations soy farm1 '!LN173*'simulations soy farm1 '!LN185,"")</f>
        <v>0</v>
      </c>
      <c r="LO88" s="1">
        <f>IFERROR(+'simulations soy farm1 '!$L$65*'simulations soy farm1 '!LO171*'simulations soy farm1 '!LO173*'simulations soy farm1 '!LO185,"")</f>
        <v>0</v>
      </c>
      <c r="LP88" s="1">
        <f>IFERROR(+'simulations soy farm1 '!$L$65*'simulations soy farm1 '!LP171*'simulations soy farm1 '!LP173*'simulations soy farm1 '!LP185,"")</f>
        <v>0</v>
      </c>
      <c r="LQ88" s="1">
        <f>IFERROR(+'simulations soy farm1 '!$L$65*'simulations soy farm1 '!LQ171*'simulations soy farm1 '!LQ173*'simulations soy farm1 '!LQ185,"")</f>
        <v>0</v>
      </c>
      <c r="LR88" s="1">
        <f>IFERROR(+'simulations soy farm1 '!$L$65*'simulations soy farm1 '!LR171*'simulations soy farm1 '!LR173*'simulations soy farm1 '!LR185,"")</f>
        <v>0</v>
      </c>
      <c r="LS88" s="1">
        <f>IFERROR(+'simulations soy farm1 '!$L$65*'simulations soy farm1 '!LS171*'simulations soy farm1 '!LS173*'simulations soy farm1 '!LS185,"")</f>
        <v>0</v>
      </c>
      <c r="LT88" s="1">
        <f>IFERROR(+'simulations soy farm1 '!$L$65*'simulations soy farm1 '!LT171*'simulations soy farm1 '!LT173*'simulations soy farm1 '!LT185,"")</f>
        <v>0</v>
      </c>
      <c r="LU88" s="1">
        <f>IFERROR(+'simulations soy farm1 '!$L$65*'simulations soy farm1 '!LU171*'simulations soy farm1 '!LU173*'simulations soy farm1 '!LU185,"")</f>
        <v>0</v>
      </c>
      <c r="LV88" s="1">
        <f>IFERROR(+'simulations soy farm1 '!$L$65*'simulations soy farm1 '!LV171*'simulations soy farm1 '!LV173*'simulations soy farm1 '!LV185,"")</f>
        <v>0</v>
      </c>
      <c r="LW88" s="1">
        <f>IFERROR(+'simulations soy farm1 '!$L$65*'simulations soy farm1 '!LW171*'simulations soy farm1 '!LW173*'simulations soy farm1 '!LW185,"")</f>
        <v>0</v>
      </c>
      <c r="LX88" s="1">
        <f>IFERROR(+'simulations soy farm1 '!$L$65*'simulations soy farm1 '!LX171*'simulations soy farm1 '!LX173*'simulations soy farm1 '!LX185,"")</f>
        <v>0</v>
      </c>
      <c r="LY88" s="1">
        <f>IFERROR(+'simulations soy farm1 '!$L$65*'simulations soy farm1 '!LY171*'simulations soy farm1 '!LY173*'simulations soy farm1 '!LY185,"")</f>
        <v>0</v>
      </c>
      <c r="LZ88" s="1">
        <f>IFERROR(+'simulations soy farm1 '!$L$65*'simulations soy farm1 '!LZ171*'simulations soy farm1 '!LZ173*'simulations soy farm1 '!LZ185,"")</f>
        <v>0</v>
      </c>
      <c r="MA88" s="1">
        <f>IFERROR(+'simulations soy farm1 '!$L$65*'simulations soy farm1 '!MA171*'simulations soy farm1 '!MA173*'simulations soy farm1 '!MA185,"")</f>
        <v>0</v>
      </c>
      <c r="MB88" s="1">
        <f>IFERROR(+'simulations soy farm1 '!$L$65*'simulations soy farm1 '!MB171*'simulations soy farm1 '!MB173*'simulations soy farm1 '!MB185,"")</f>
        <v>0</v>
      </c>
      <c r="MC88" s="1">
        <f>IFERROR(+'simulations soy farm1 '!$L$65*'simulations soy farm1 '!MC171*'simulations soy farm1 '!MC173*'simulations soy farm1 '!MC185,"")</f>
        <v>0</v>
      </c>
      <c r="MD88" s="1">
        <f>IFERROR(+'simulations soy farm1 '!$L$65*'simulations soy farm1 '!MD171*'simulations soy farm1 '!MD173*'simulations soy farm1 '!MD185,"")</f>
        <v>0</v>
      </c>
      <c r="ME88" s="1">
        <f>IFERROR(+'simulations soy farm1 '!$L$65*'simulations soy farm1 '!ME171*'simulations soy farm1 '!ME173*'simulations soy farm1 '!ME185,"")</f>
        <v>0</v>
      </c>
      <c r="MF88" s="1">
        <f>IFERROR(+'simulations soy farm1 '!$L$65*'simulations soy farm1 '!MF171*'simulations soy farm1 '!MF173*'simulations soy farm1 '!MF185,"")</f>
        <v>0</v>
      </c>
      <c r="MG88" s="1">
        <f>IFERROR(+'simulations soy farm1 '!$L$65*'simulations soy farm1 '!MG171*'simulations soy farm1 '!MG173*'simulations soy farm1 '!MG185,"")</f>
        <v>0</v>
      </c>
      <c r="MH88" s="1">
        <f>IFERROR(+'simulations soy farm1 '!$L$65*'simulations soy farm1 '!MH171*'simulations soy farm1 '!MH173*'simulations soy farm1 '!MH185,"")</f>
        <v>0</v>
      </c>
      <c r="MI88" s="1">
        <f>IFERROR(+'simulations soy farm1 '!$L$65*'simulations soy farm1 '!MI171*'simulations soy farm1 '!MI173*'simulations soy farm1 '!MI185,"")</f>
        <v>0</v>
      </c>
      <c r="MJ88" s="1">
        <f>IFERROR(+'simulations soy farm1 '!$L$65*'simulations soy farm1 '!MJ171*'simulations soy farm1 '!MJ173*'simulations soy farm1 '!MJ185,"")</f>
        <v>0</v>
      </c>
      <c r="MK88" s="1">
        <f>IFERROR(+'simulations soy farm1 '!$L$65*'simulations soy farm1 '!MK171*'simulations soy farm1 '!MK173*'simulations soy farm1 '!MK185,"")</f>
        <v>0</v>
      </c>
      <c r="ML88" s="1">
        <f>IFERROR(+'simulations soy farm1 '!$L$65*'simulations soy farm1 '!ML171*'simulations soy farm1 '!ML173*'simulations soy farm1 '!ML185,"")</f>
        <v>0</v>
      </c>
      <c r="MM88" s="1">
        <f>IFERROR(+'simulations soy farm1 '!$L$65*'simulations soy farm1 '!MM171*'simulations soy farm1 '!MM173*'simulations soy farm1 '!MM185,"")</f>
        <v>0</v>
      </c>
      <c r="MN88" s="1">
        <f>IFERROR(+'simulations soy farm1 '!$L$65*'simulations soy farm1 '!MN171*'simulations soy farm1 '!MN173*'simulations soy farm1 '!MN185,"")</f>
        <v>0</v>
      </c>
      <c r="MO88" s="1">
        <f>IFERROR(+'simulations soy farm1 '!$L$65*'simulations soy farm1 '!MO171*'simulations soy farm1 '!MO173*'simulations soy farm1 '!MO185,"")</f>
        <v>0</v>
      </c>
      <c r="MP88" s="1">
        <f>IFERROR(+'simulations soy farm1 '!$L$65*'simulations soy farm1 '!MP171*'simulations soy farm1 '!MP173*'simulations soy farm1 '!MP185,"")</f>
        <v>0</v>
      </c>
      <c r="MQ88" s="1">
        <f>IFERROR(+'simulations soy farm1 '!$L$65*'simulations soy farm1 '!MQ171*'simulations soy farm1 '!MQ173*'simulations soy farm1 '!MQ185,"")</f>
        <v>0</v>
      </c>
      <c r="MR88" s="1">
        <f>IFERROR(+'simulations soy farm1 '!$L$65*'simulations soy farm1 '!MR171*'simulations soy farm1 '!MR173*'simulations soy farm1 '!MR185,"")</f>
        <v>0</v>
      </c>
      <c r="MS88" s="1">
        <f>IFERROR(+'simulations soy farm1 '!$L$65*'simulations soy farm1 '!MS171*'simulations soy farm1 '!MS173*'simulations soy farm1 '!MS185,"")</f>
        <v>0</v>
      </c>
      <c r="MT88" s="1">
        <f>IFERROR(+'simulations soy farm1 '!$L$65*'simulations soy farm1 '!MT171*'simulations soy farm1 '!MT173*'simulations soy farm1 '!MT185,"")</f>
        <v>0</v>
      </c>
      <c r="MU88" s="1">
        <f>IFERROR(+'simulations soy farm1 '!$L$65*'simulations soy farm1 '!MU171*'simulations soy farm1 '!MU173*'simulations soy farm1 '!MU185,"")</f>
        <v>0</v>
      </c>
      <c r="MV88" s="1">
        <f>IFERROR(+'simulations soy farm1 '!$L$65*'simulations soy farm1 '!MV171*'simulations soy farm1 '!MV173*'simulations soy farm1 '!MV185,"")</f>
        <v>0</v>
      </c>
      <c r="MW88" s="1">
        <f>IFERROR(+'simulations soy farm1 '!$L$65*'simulations soy farm1 '!MW171*'simulations soy farm1 '!MW173*'simulations soy farm1 '!MW185,"")</f>
        <v>0</v>
      </c>
      <c r="MX88" s="1">
        <f>IFERROR(+'simulations soy farm1 '!$L$65*'simulations soy farm1 '!MX171*'simulations soy farm1 '!MX173*'simulations soy farm1 '!MX185,"")</f>
        <v>0</v>
      </c>
      <c r="MY88" s="1">
        <f>IFERROR(+'simulations soy farm1 '!$L$65*'simulations soy farm1 '!MY171*'simulations soy farm1 '!MY173*'simulations soy farm1 '!MY185,"")</f>
        <v>0</v>
      </c>
      <c r="MZ88" s="1">
        <f>IFERROR(+'simulations soy farm1 '!$L$65*'simulations soy farm1 '!MZ171*'simulations soy farm1 '!MZ173*'simulations soy farm1 '!MZ185,"")</f>
        <v>0</v>
      </c>
      <c r="NA88" s="1">
        <f>IFERROR(+'simulations soy farm1 '!$L$65*'simulations soy farm1 '!NA171*'simulations soy farm1 '!NA173*'simulations soy farm1 '!NA185,"")</f>
        <v>0</v>
      </c>
      <c r="NB88" s="1">
        <f>IFERROR(+'simulations soy farm1 '!$L$65*'simulations soy farm1 '!NB171*'simulations soy farm1 '!NB173*'simulations soy farm1 '!NB185,"")</f>
        <v>0</v>
      </c>
      <c r="NC88" s="1">
        <f>IFERROR(+'simulations soy farm1 '!$L$65*'simulations soy farm1 '!NC171*'simulations soy farm1 '!NC173*'simulations soy farm1 '!NC185,"")</f>
        <v>0</v>
      </c>
      <c r="ND88" s="1">
        <f>IFERROR(+'simulations soy farm1 '!$L$65*'simulations soy farm1 '!ND171*'simulations soy farm1 '!ND173*'simulations soy farm1 '!ND185,"")</f>
        <v>0</v>
      </c>
      <c r="NE88" s="1">
        <f>IFERROR(+'simulations soy farm1 '!$L$65*'simulations soy farm1 '!NE171*'simulations soy farm1 '!NE173*'simulations soy farm1 '!NE185,"")</f>
        <v>0</v>
      </c>
      <c r="NF88" s="1">
        <f>IFERROR(+'simulations soy farm1 '!$L$65*'simulations soy farm1 '!NF171*'simulations soy farm1 '!NF173*'simulations soy farm1 '!NF185,"")</f>
        <v>0</v>
      </c>
      <c r="NG88" s="1">
        <f>IFERROR(+'simulations soy farm1 '!$L$65*'simulations soy farm1 '!NG171*'simulations soy farm1 '!NG173*'simulations soy farm1 '!NG185,"")</f>
        <v>0</v>
      </c>
      <c r="NH88" s="1">
        <f>IFERROR(+'simulations soy farm1 '!$L$65*'simulations soy farm1 '!NH171*'simulations soy farm1 '!NH173*'simulations soy farm1 '!NH185,"")</f>
        <v>0</v>
      </c>
      <c r="NI88" s="1">
        <f>IFERROR(+'simulations soy farm1 '!$L$65*'simulations soy farm1 '!NI171*'simulations soy farm1 '!NI173*'simulations soy farm1 '!NI185,"")</f>
        <v>0</v>
      </c>
      <c r="NJ88" s="1">
        <f>IFERROR(+'simulations soy farm1 '!$L$65*'simulations soy farm1 '!NJ171*'simulations soy farm1 '!NJ173*'simulations soy farm1 '!NJ185,"")</f>
        <v>0</v>
      </c>
      <c r="NK88" s="1">
        <f>IFERROR(+'simulations soy farm1 '!$L$65*'simulations soy farm1 '!NK171*'simulations soy farm1 '!NK173*'simulations soy farm1 '!NK185,"")</f>
        <v>0</v>
      </c>
      <c r="NL88" s="1">
        <f>IFERROR(+'simulations soy farm1 '!$L$65*'simulations soy farm1 '!NL171*'simulations soy farm1 '!NL173*'simulations soy farm1 '!NL185,"")</f>
        <v>0</v>
      </c>
      <c r="NM88" s="1">
        <f>IFERROR(+'simulations soy farm1 '!$L$65*'simulations soy farm1 '!NM171*'simulations soy farm1 '!NM173*'simulations soy farm1 '!NM185,"")</f>
        <v>0</v>
      </c>
      <c r="NN88" s="1">
        <f>IFERROR(+'simulations soy farm1 '!$L$65*'simulations soy farm1 '!NN171*'simulations soy farm1 '!NN173*'simulations soy farm1 '!NN185,"")</f>
        <v>0</v>
      </c>
      <c r="NO88" s="1">
        <f>IFERROR(+'simulations soy farm1 '!$L$65*'simulations soy farm1 '!NO171*'simulations soy farm1 '!NO173*'simulations soy farm1 '!NO185,"")</f>
        <v>0</v>
      </c>
      <c r="NP88" s="1">
        <f>IFERROR(+'simulations soy farm1 '!$L$65*'simulations soy farm1 '!NP171*'simulations soy farm1 '!NP173*'simulations soy farm1 '!NP185,"")</f>
        <v>0</v>
      </c>
      <c r="NQ88" s="1">
        <f>IFERROR(+'simulations soy farm1 '!$L$65*'simulations soy farm1 '!NQ171*'simulations soy farm1 '!NQ173*'simulations soy farm1 '!NQ185,"")</f>
        <v>0</v>
      </c>
      <c r="NR88" s="1">
        <f>IFERROR(+'simulations soy farm1 '!$L$65*'simulations soy farm1 '!NR171*'simulations soy farm1 '!NR173*'simulations soy farm1 '!NR185,"")</f>
        <v>0</v>
      </c>
      <c r="NS88" s="1">
        <f>IFERROR(+'simulations soy farm1 '!$L$65*'simulations soy farm1 '!NS171*'simulations soy farm1 '!NS173*'simulations soy farm1 '!NS185,"")</f>
        <v>0</v>
      </c>
      <c r="NT88" s="1">
        <f>IFERROR(+'simulations soy farm1 '!$L$65*'simulations soy farm1 '!NT171*'simulations soy farm1 '!NT173*'simulations soy farm1 '!NT185,"")</f>
        <v>0</v>
      </c>
      <c r="NU88" s="1">
        <f>IFERROR(+'simulations soy farm1 '!$L$65*'simulations soy farm1 '!NU171*'simulations soy farm1 '!NU173*'simulations soy farm1 '!NU185,"")</f>
        <v>0</v>
      </c>
      <c r="NV88" s="1">
        <f>IFERROR(+'simulations soy farm1 '!$L$65*'simulations soy farm1 '!NV171*'simulations soy farm1 '!NV173*'simulations soy farm1 '!NV185,"")</f>
        <v>0</v>
      </c>
      <c r="NW88" s="1">
        <f>IFERROR(+'simulations soy farm1 '!$L$65*'simulations soy farm1 '!NW171*'simulations soy farm1 '!NW173*'simulations soy farm1 '!NW185,"")</f>
        <v>0</v>
      </c>
      <c r="NX88" s="1">
        <f>IFERROR(+'simulations soy farm1 '!$L$65*'simulations soy farm1 '!NX171*'simulations soy farm1 '!NX173*'simulations soy farm1 '!NX185,"")</f>
        <v>0</v>
      </c>
      <c r="NY88" s="1">
        <f>IFERROR(+'simulations soy farm1 '!$L$65*'simulations soy farm1 '!NY171*'simulations soy farm1 '!NY173*'simulations soy farm1 '!NY185,"")</f>
        <v>0</v>
      </c>
      <c r="NZ88" s="1">
        <f>IFERROR(+'simulations soy farm1 '!$L$65*'simulations soy farm1 '!NZ171*'simulations soy farm1 '!NZ173*'simulations soy farm1 '!NZ185,"")</f>
        <v>0</v>
      </c>
      <c r="OA88" s="1">
        <f>IFERROR(+'simulations soy farm1 '!$L$65*'simulations soy farm1 '!OA171*'simulations soy farm1 '!OA173*'simulations soy farm1 '!OA185,"")</f>
        <v>0</v>
      </c>
      <c r="OB88" s="1">
        <f>IFERROR(+'simulations soy farm1 '!$L$65*'simulations soy farm1 '!OB171*'simulations soy farm1 '!OB173*'simulations soy farm1 '!OB185,"")</f>
        <v>0</v>
      </c>
      <c r="OC88" s="1">
        <f>IFERROR(+'simulations soy farm1 '!$L$65*'simulations soy farm1 '!OC171*'simulations soy farm1 '!OC173*'simulations soy farm1 '!OC185,"")</f>
        <v>0</v>
      </c>
      <c r="OD88" s="1">
        <f>IFERROR(+'simulations soy farm1 '!$L$65*'simulations soy farm1 '!OD171*'simulations soy farm1 '!OD173*'simulations soy farm1 '!OD185,"")</f>
        <v>0</v>
      </c>
      <c r="OE88" s="1">
        <f>IFERROR(+'simulations soy farm1 '!$L$65*'simulations soy farm1 '!OE171*'simulations soy farm1 '!OE173*'simulations soy farm1 '!OE185,"")</f>
        <v>0</v>
      </c>
      <c r="OF88" s="1">
        <f>IFERROR(+'simulations soy farm1 '!$L$65*'simulations soy farm1 '!OF171*'simulations soy farm1 '!OF173*'simulations soy farm1 '!OF185,"")</f>
        <v>0</v>
      </c>
      <c r="OG88" s="1">
        <f>IFERROR(+'simulations soy farm1 '!$L$65*'simulations soy farm1 '!OG171*'simulations soy farm1 '!OG173*'simulations soy farm1 '!OG185,"")</f>
        <v>0</v>
      </c>
      <c r="OH88" s="1">
        <f>IFERROR(+'simulations soy farm1 '!$L$65*'simulations soy farm1 '!OH171*'simulations soy farm1 '!OH173*'simulations soy farm1 '!OH185,"")</f>
        <v>0</v>
      </c>
      <c r="OI88" s="1">
        <f>IFERROR(+'simulations soy farm1 '!$L$65*'simulations soy farm1 '!OI171*'simulations soy farm1 '!OI173*'simulations soy farm1 '!OI185,"")</f>
        <v>0</v>
      </c>
      <c r="OJ88" s="1">
        <f>IFERROR(+'simulations soy farm1 '!$L$65*'simulations soy farm1 '!OJ171*'simulations soy farm1 '!OJ173*'simulations soy farm1 '!OJ185,"")</f>
        <v>0</v>
      </c>
      <c r="OK88" s="1">
        <f>IFERROR(+'simulations soy farm1 '!$L$65*'simulations soy farm1 '!OK171*'simulations soy farm1 '!OK173*'simulations soy farm1 '!OK185,"")</f>
        <v>0</v>
      </c>
      <c r="OL88" s="1">
        <f>IFERROR(+'simulations soy farm1 '!$L$65*'simulations soy farm1 '!OL171*'simulations soy farm1 '!OL173*'simulations soy farm1 '!OL185,"")</f>
        <v>0</v>
      </c>
      <c r="OM88" s="1">
        <f>IFERROR(+'simulations soy farm1 '!$L$65*'simulations soy farm1 '!OM171*'simulations soy farm1 '!OM173*'simulations soy farm1 '!OM185,"")</f>
        <v>0</v>
      </c>
      <c r="ON88" s="1">
        <f>IFERROR(+'simulations soy farm1 '!$L$65*'simulations soy farm1 '!ON171*'simulations soy farm1 '!ON173*'simulations soy farm1 '!ON185,"")</f>
        <v>0</v>
      </c>
      <c r="OO88" s="1">
        <f>IFERROR(+'simulations soy farm1 '!$L$65*'simulations soy farm1 '!OO171*'simulations soy farm1 '!OO173*'simulations soy farm1 '!OO185,"")</f>
        <v>0</v>
      </c>
      <c r="OP88" s="1">
        <f>IFERROR(+'simulations soy farm1 '!$L$65*'simulations soy farm1 '!OP171*'simulations soy farm1 '!OP173*'simulations soy farm1 '!OP185,"")</f>
        <v>0</v>
      </c>
      <c r="OQ88" s="1">
        <f>IFERROR(+'simulations soy farm1 '!$L$65*'simulations soy farm1 '!OQ171*'simulations soy farm1 '!OQ173*'simulations soy farm1 '!OQ185,"")</f>
        <v>0</v>
      </c>
      <c r="OR88" s="1">
        <f>IFERROR(+'simulations soy farm1 '!$L$65*'simulations soy farm1 '!OR171*'simulations soy farm1 '!OR173*'simulations soy farm1 '!OR185,"")</f>
        <v>0</v>
      </c>
      <c r="OS88" s="1">
        <f>IFERROR(+'simulations soy farm1 '!$L$65*'simulations soy farm1 '!OS171*'simulations soy farm1 '!OS173*'simulations soy farm1 '!OS185,"")</f>
        <v>0</v>
      </c>
      <c r="OT88" s="1">
        <f>IFERROR(+'simulations soy farm1 '!$L$65*'simulations soy farm1 '!OT171*'simulations soy farm1 '!OT173*'simulations soy farm1 '!OT185,"")</f>
        <v>0</v>
      </c>
      <c r="OU88" s="1">
        <f>IFERROR(+'simulations soy farm1 '!$L$65*'simulations soy farm1 '!OU171*'simulations soy farm1 '!OU173*'simulations soy farm1 '!OU185,"")</f>
        <v>0</v>
      </c>
      <c r="OV88" s="1">
        <f>IFERROR(+'simulations soy farm1 '!$L$65*'simulations soy farm1 '!OV171*'simulations soy farm1 '!OV173*'simulations soy farm1 '!OV185,"")</f>
        <v>0</v>
      </c>
      <c r="OW88" s="1">
        <f>IFERROR(+'simulations soy farm1 '!$L$65*'simulations soy farm1 '!OW171*'simulations soy farm1 '!OW173*'simulations soy farm1 '!OW185,"")</f>
        <v>0</v>
      </c>
      <c r="OX88" s="1">
        <f>IFERROR(+'simulations soy farm1 '!$L$65*'simulations soy farm1 '!OX171*'simulations soy farm1 '!OX173*'simulations soy farm1 '!OX185,"")</f>
        <v>0</v>
      </c>
      <c r="OY88" s="1">
        <f>IFERROR(+'simulations soy farm1 '!$L$65*'simulations soy farm1 '!OY171*'simulations soy farm1 '!OY173*'simulations soy farm1 '!OY185,"")</f>
        <v>0</v>
      </c>
      <c r="OZ88" s="1">
        <f>IFERROR(+'simulations soy farm1 '!$L$65*'simulations soy farm1 '!OZ171*'simulations soy farm1 '!OZ173*'simulations soy farm1 '!OZ185,"")</f>
        <v>0</v>
      </c>
      <c r="PA88" s="1">
        <f>IFERROR(+'simulations soy farm1 '!$L$65*'simulations soy farm1 '!PA171*'simulations soy farm1 '!PA173*'simulations soy farm1 '!PA185,"")</f>
        <v>0</v>
      </c>
      <c r="PB88" s="1">
        <f>IFERROR(+'simulations soy farm1 '!$L$65*'simulations soy farm1 '!PB171*'simulations soy farm1 '!PB173*'simulations soy farm1 '!PB185,"")</f>
        <v>0</v>
      </c>
      <c r="PC88" s="1">
        <f>IFERROR(+'simulations soy farm1 '!$L$65*'simulations soy farm1 '!PC171*'simulations soy farm1 '!PC173*'simulations soy farm1 '!PC185,"")</f>
        <v>0</v>
      </c>
      <c r="PD88" s="1">
        <f>IFERROR(+'simulations soy farm1 '!$L$65*'simulations soy farm1 '!PD171*'simulations soy farm1 '!PD173*'simulations soy farm1 '!PD185,"")</f>
        <v>0</v>
      </c>
      <c r="PE88" s="1">
        <f>IFERROR(+'simulations soy farm1 '!$L$65*'simulations soy farm1 '!PE171*'simulations soy farm1 '!PE173*'simulations soy farm1 '!PE185,"")</f>
        <v>0</v>
      </c>
      <c r="PF88" s="1">
        <f>IFERROR(+'simulations soy farm1 '!$L$65*'simulations soy farm1 '!PF171*'simulations soy farm1 '!PF173*'simulations soy farm1 '!PF185,"")</f>
        <v>0</v>
      </c>
      <c r="PG88" s="1">
        <f>IFERROR(+'simulations soy farm1 '!$L$65*'simulations soy farm1 '!PG171*'simulations soy farm1 '!PG173*'simulations soy farm1 '!PG185,"")</f>
        <v>0</v>
      </c>
      <c r="PH88" s="1">
        <f>IFERROR(+'simulations soy farm1 '!$L$65*'simulations soy farm1 '!PH171*'simulations soy farm1 '!PH173*'simulations soy farm1 '!PH185,"")</f>
        <v>0</v>
      </c>
      <c r="PI88" s="1">
        <f>IFERROR(+'simulations soy farm1 '!$L$65*'simulations soy farm1 '!PI171*'simulations soy farm1 '!PI173*'simulations soy farm1 '!PI185,"")</f>
        <v>0</v>
      </c>
      <c r="PJ88" s="1">
        <f>IFERROR(+'simulations soy farm1 '!$L$65*'simulations soy farm1 '!PJ171*'simulations soy farm1 '!PJ173*'simulations soy farm1 '!PJ185,"")</f>
        <v>0</v>
      </c>
      <c r="PK88" s="1">
        <f>IFERROR(+'simulations soy farm1 '!$L$65*'simulations soy farm1 '!PK171*'simulations soy farm1 '!PK173*'simulations soy farm1 '!PK185,"")</f>
        <v>0</v>
      </c>
      <c r="PL88" s="1">
        <f>IFERROR(+'simulations soy farm1 '!$L$65*'simulations soy farm1 '!PL171*'simulations soy farm1 '!PL173*'simulations soy farm1 '!PL185,"")</f>
        <v>0</v>
      </c>
      <c r="PM88" s="1">
        <f>IFERROR(+'simulations soy farm1 '!$L$65*'simulations soy farm1 '!PM171*'simulations soy farm1 '!PM173*'simulations soy farm1 '!PM185,"")</f>
        <v>0</v>
      </c>
      <c r="PN88" s="1">
        <f>IFERROR(+'simulations soy farm1 '!$L$65*'simulations soy farm1 '!PN171*'simulations soy farm1 '!PN173*'simulations soy farm1 '!PN185,"")</f>
        <v>0</v>
      </c>
      <c r="PO88" s="1">
        <f>IFERROR(+'simulations soy farm1 '!$L$65*'simulations soy farm1 '!PO171*'simulations soy farm1 '!PO173*'simulations soy farm1 '!PO185,"")</f>
        <v>0</v>
      </c>
      <c r="PP88" s="1">
        <f>IFERROR(+'simulations soy farm1 '!$L$65*'simulations soy farm1 '!PP171*'simulations soy farm1 '!PP173*'simulations soy farm1 '!PP185,"")</f>
        <v>0</v>
      </c>
      <c r="PQ88" s="1">
        <f>IFERROR(+'simulations soy farm1 '!$L$65*'simulations soy farm1 '!PQ171*'simulations soy farm1 '!PQ173*'simulations soy farm1 '!PQ185,"")</f>
        <v>0</v>
      </c>
      <c r="PR88" s="1">
        <f>IFERROR(+'simulations soy farm1 '!$L$65*'simulations soy farm1 '!PR171*'simulations soy farm1 '!PR173*'simulations soy farm1 '!PR185,"")</f>
        <v>0</v>
      </c>
      <c r="PS88" s="1">
        <f>IFERROR(+'simulations soy farm1 '!$L$65*'simulations soy farm1 '!PS171*'simulations soy farm1 '!PS173*'simulations soy farm1 '!PS185,"")</f>
        <v>0</v>
      </c>
      <c r="PT88" s="1">
        <f>IFERROR(+'simulations soy farm1 '!$L$65*'simulations soy farm1 '!PT171*'simulations soy farm1 '!PT173*'simulations soy farm1 '!PT185,"")</f>
        <v>0</v>
      </c>
      <c r="PU88" s="1">
        <f>IFERROR(+'simulations soy farm1 '!$L$65*'simulations soy farm1 '!PU171*'simulations soy farm1 '!PU173*'simulations soy farm1 '!PU185,"")</f>
        <v>0</v>
      </c>
      <c r="PV88" s="1">
        <f>IFERROR(+'simulations soy farm1 '!$L$65*'simulations soy farm1 '!PV171*'simulations soy farm1 '!PV173*'simulations soy farm1 '!PV185,"")</f>
        <v>0</v>
      </c>
      <c r="PW88" s="1">
        <f>IFERROR(+'simulations soy farm1 '!$L$65*'simulations soy farm1 '!PW171*'simulations soy farm1 '!PW173*'simulations soy farm1 '!PW185,"")</f>
        <v>0</v>
      </c>
      <c r="PX88" s="1">
        <f>IFERROR(+'simulations soy farm1 '!$L$65*'simulations soy farm1 '!PX171*'simulations soy farm1 '!PX173*'simulations soy farm1 '!PX185,"")</f>
        <v>0</v>
      </c>
      <c r="PY88" s="1">
        <f>IFERROR(+'simulations soy farm1 '!$L$65*'simulations soy farm1 '!PY171*'simulations soy farm1 '!PY173*'simulations soy farm1 '!PY185,"")</f>
        <v>0</v>
      </c>
      <c r="PZ88" s="1">
        <f>IFERROR(+'simulations soy farm1 '!$L$65*'simulations soy farm1 '!PZ171*'simulations soy farm1 '!PZ173*'simulations soy farm1 '!PZ185,"")</f>
        <v>0</v>
      </c>
      <c r="QA88" s="1">
        <f>IFERROR(+'simulations soy farm1 '!$L$65*'simulations soy farm1 '!QA171*'simulations soy farm1 '!QA173*'simulations soy farm1 '!QA185,"")</f>
        <v>0</v>
      </c>
      <c r="QB88" s="1">
        <f>IFERROR(+'simulations soy farm1 '!$L$65*'simulations soy farm1 '!QB171*'simulations soy farm1 '!QB173*'simulations soy farm1 '!QB185,"")</f>
        <v>0</v>
      </c>
      <c r="QC88" s="1">
        <f>IFERROR(+'simulations soy farm1 '!$L$65*'simulations soy farm1 '!QC171*'simulations soy farm1 '!QC173*'simulations soy farm1 '!QC185,"")</f>
        <v>0</v>
      </c>
      <c r="QD88" s="1">
        <f>IFERROR(+'simulations soy farm1 '!$L$65*'simulations soy farm1 '!QD171*'simulations soy farm1 '!QD173*'simulations soy farm1 '!QD185,"")</f>
        <v>0</v>
      </c>
      <c r="QE88" s="1">
        <f>IFERROR(+'simulations soy farm1 '!$L$65*'simulations soy farm1 '!QE171*'simulations soy farm1 '!QE173*'simulations soy farm1 '!QE185,"")</f>
        <v>0</v>
      </c>
      <c r="QF88" s="1">
        <f>IFERROR(+'simulations soy farm1 '!$L$65*'simulations soy farm1 '!QF171*'simulations soy farm1 '!QF173*'simulations soy farm1 '!QF185,"")</f>
        <v>0</v>
      </c>
      <c r="QG88" s="1">
        <f>IFERROR(+'simulations soy farm1 '!$L$65*'simulations soy farm1 '!QG171*'simulations soy farm1 '!QG173*'simulations soy farm1 '!QG185,"")</f>
        <v>0</v>
      </c>
      <c r="QH88" s="1">
        <f>IFERROR(+'simulations soy farm1 '!$L$65*'simulations soy farm1 '!QH171*'simulations soy farm1 '!QH173*'simulations soy farm1 '!QH185,"")</f>
        <v>0</v>
      </c>
      <c r="QI88" s="1">
        <f>IFERROR(+'simulations soy farm1 '!$L$65*'simulations soy farm1 '!QI171*'simulations soy farm1 '!QI173*'simulations soy farm1 '!QI185,"")</f>
        <v>0</v>
      </c>
      <c r="QJ88" s="1">
        <f>IFERROR(+'simulations soy farm1 '!$L$65*'simulations soy farm1 '!QJ171*'simulations soy farm1 '!QJ173*'simulations soy farm1 '!QJ185,"")</f>
        <v>0</v>
      </c>
      <c r="QK88" s="1">
        <f>IFERROR(+'simulations soy farm1 '!$L$65*'simulations soy farm1 '!QK171*'simulations soy farm1 '!QK173*'simulations soy farm1 '!QK185,"")</f>
        <v>0</v>
      </c>
      <c r="QL88" s="1">
        <f>IFERROR(+'simulations soy farm1 '!$L$65*'simulations soy farm1 '!QL171*'simulations soy farm1 '!QL173*'simulations soy farm1 '!QL185,"")</f>
        <v>0</v>
      </c>
      <c r="QM88" s="1">
        <f>IFERROR(+'simulations soy farm1 '!$L$65*'simulations soy farm1 '!QM171*'simulations soy farm1 '!QM173*'simulations soy farm1 '!QM185,"")</f>
        <v>0</v>
      </c>
      <c r="QN88" s="1">
        <f>IFERROR(+'simulations soy farm1 '!$L$65*'simulations soy farm1 '!QN171*'simulations soy farm1 '!QN173*'simulations soy farm1 '!QN185,"")</f>
        <v>0</v>
      </c>
      <c r="QO88" s="1">
        <f>IFERROR(+'simulations soy farm1 '!$L$65*'simulations soy farm1 '!QO171*'simulations soy farm1 '!QO173*'simulations soy farm1 '!QO185,"")</f>
        <v>0</v>
      </c>
      <c r="QP88" s="1">
        <f>IFERROR(+'simulations soy farm1 '!$L$65*'simulations soy farm1 '!QP171*'simulations soy farm1 '!QP173*'simulations soy farm1 '!QP185,"")</f>
        <v>0</v>
      </c>
      <c r="QQ88" s="1">
        <f>IFERROR(+'simulations soy farm1 '!$L$65*'simulations soy farm1 '!QQ171*'simulations soy farm1 '!QQ173*'simulations soy farm1 '!QQ185,"")</f>
        <v>0</v>
      </c>
      <c r="QR88" s="1">
        <f>IFERROR(+'simulations soy farm1 '!$L$65*'simulations soy farm1 '!QR171*'simulations soy farm1 '!QR173*'simulations soy farm1 '!QR185,"")</f>
        <v>0</v>
      </c>
      <c r="QS88" s="1">
        <f>IFERROR(+'simulations soy farm1 '!$L$65*'simulations soy farm1 '!QS171*'simulations soy farm1 '!QS173*'simulations soy farm1 '!QS185,"")</f>
        <v>0</v>
      </c>
      <c r="QT88" s="1">
        <f>IFERROR(+'simulations soy farm1 '!$L$65*'simulations soy farm1 '!QT171*'simulations soy farm1 '!QT173*'simulations soy farm1 '!QT185,"")</f>
        <v>0</v>
      </c>
      <c r="QU88" s="1">
        <f>IFERROR(+'simulations soy farm1 '!$L$65*'simulations soy farm1 '!QU171*'simulations soy farm1 '!QU173*'simulations soy farm1 '!QU185,"")</f>
        <v>0</v>
      </c>
      <c r="QV88" s="1">
        <f>IFERROR(+'simulations soy farm1 '!$L$65*'simulations soy farm1 '!QV171*'simulations soy farm1 '!QV173*'simulations soy farm1 '!QV185,"")</f>
        <v>0</v>
      </c>
      <c r="QW88" s="1">
        <f>IFERROR(+'simulations soy farm1 '!$L$65*'simulations soy farm1 '!QW171*'simulations soy farm1 '!QW173*'simulations soy farm1 '!QW185,"")</f>
        <v>0</v>
      </c>
      <c r="QX88" s="1">
        <f>IFERROR(+'simulations soy farm1 '!$L$65*'simulations soy farm1 '!QX171*'simulations soy farm1 '!QX173*'simulations soy farm1 '!QX185,"")</f>
        <v>0</v>
      </c>
      <c r="QY88" s="1">
        <f>IFERROR(+'simulations soy farm1 '!$L$65*'simulations soy farm1 '!QY171*'simulations soy farm1 '!QY173*'simulations soy farm1 '!QY185,"")</f>
        <v>0</v>
      </c>
      <c r="QZ88" s="1">
        <f>IFERROR(+'simulations soy farm1 '!$L$65*'simulations soy farm1 '!QZ171*'simulations soy farm1 '!QZ173*'simulations soy farm1 '!QZ185,"")</f>
        <v>0</v>
      </c>
      <c r="RA88" s="1">
        <f>IFERROR(+'simulations soy farm1 '!$L$65*'simulations soy farm1 '!RA171*'simulations soy farm1 '!RA173*'simulations soy farm1 '!RA185,"")</f>
        <v>0</v>
      </c>
      <c r="RB88" s="1">
        <f>IFERROR(+'simulations soy farm1 '!$L$65*'simulations soy farm1 '!RB171*'simulations soy farm1 '!RB173*'simulations soy farm1 '!RB185,"")</f>
        <v>0</v>
      </c>
      <c r="RC88" s="1">
        <f>IFERROR(+'simulations soy farm1 '!$L$65*'simulations soy farm1 '!RC171*'simulations soy farm1 '!RC173*'simulations soy farm1 '!RC185,"")</f>
        <v>0</v>
      </c>
      <c r="RD88" s="1">
        <f>IFERROR(+'simulations soy farm1 '!$L$65*'simulations soy farm1 '!RD171*'simulations soy farm1 '!RD173*'simulations soy farm1 '!RD185,"")</f>
        <v>0</v>
      </c>
      <c r="RE88" s="1">
        <f>IFERROR(+'simulations soy farm1 '!$L$65*'simulations soy farm1 '!RE171*'simulations soy farm1 '!RE173*'simulations soy farm1 '!RE185,"")</f>
        <v>0</v>
      </c>
      <c r="RF88" s="1">
        <f>IFERROR(+'simulations soy farm1 '!$L$65*'simulations soy farm1 '!RF171*'simulations soy farm1 '!RF173*'simulations soy farm1 '!RF185,"")</f>
        <v>0</v>
      </c>
      <c r="RG88" s="1">
        <f>IFERROR(+'simulations soy farm1 '!$L$65*'simulations soy farm1 '!RG171*'simulations soy farm1 '!RG173*'simulations soy farm1 '!RG185,"")</f>
        <v>0</v>
      </c>
      <c r="RH88" s="1">
        <f>IFERROR(+'simulations soy farm1 '!$L$65*'simulations soy farm1 '!RH171*'simulations soy farm1 '!RH173*'simulations soy farm1 '!RH185,"")</f>
        <v>0</v>
      </c>
      <c r="RI88" s="1">
        <f>IFERROR(+'simulations soy farm1 '!$L$65*'simulations soy farm1 '!RI171*'simulations soy farm1 '!RI173*'simulations soy farm1 '!RI185,"")</f>
        <v>0</v>
      </c>
      <c r="RJ88" s="1">
        <f>IFERROR(+'simulations soy farm1 '!$L$65*'simulations soy farm1 '!RJ171*'simulations soy farm1 '!RJ173*'simulations soy farm1 '!RJ185,"")</f>
        <v>0</v>
      </c>
      <c r="RK88" s="1">
        <f>IFERROR(+'simulations soy farm1 '!$L$65*'simulations soy farm1 '!RK171*'simulations soy farm1 '!RK173*'simulations soy farm1 '!RK185,"")</f>
        <v>0</v>
      </c>
      <c r="RL88" s="1">
        <f>IFERROR(+'simulations soy farm1 '!$L$65*'simulations soy farm1 '!RL171*'simulations soy farm1 '!RL173*'simulations soy farm1 '!RL185,"")</f>
        <v>0</v>
      </c>
      <c r="RM88" s="1">
        <f>IFERROR(+'simulations soy farm1 '!$L$65*'simulations soy farm1 '!RM171*'simulations soy farm1 '!RM173*'simulations soy farm1 '!RM185,"")</f>
        <v>0</v>
      </c>
      <c r="RN88" s="1">
        <f>IFERROR(+'simulations soy farm1 '!$L$65*'simulations soy farm1 '!RN171*'simulations soy farm1 '!RN173*'simulations soy farm1 '!RN185,"")</f>
        <v>0</v>
      </c>
      <c r="RO88" s="1">
        <f>IFERROR(+'simulations soy farm1 '!$L$65*'simulations soy farm1 '!RO171*'simulations soy farm1 '!RO173*'simulations soy farm1 '!RO185,"")</f>
        <v>0</v>
      </c>
      <c r="RP88" s="1">
        <f>IFERROR(+'simulations soy farm1 '!$L$65*'simulations soy farm1 '!RP171*'simulations soy farm1 '!RP173*'simulations soy farm1 '!RP185,"")</f>
        <v>0</v>
      </c>
      <c r="RQ88" s="1">
        <f>IFERROR(+'simulations soy farm1 '!$L$65*'simulations soy farm1 '!RQ171*'simulations soy farm1 '!RQ173*'simulations soy farm1 '!RQ185,"")</f>
        <v>0</v>
      </c>
      <c r="RR88" s="1">
        <f>IFERROR(+'simulations soy farm1 '!$L$65*'simulations soy farm1 '!RR171*'simulations soy farm1 '!RR173*'simulations soy farm1 '!RR185,"")</f>
        <v>0</v>
      </c>
      <c r="RS88" s="1">
        <f>IFERROR(+'simulations soy farm1 '!$L$65*'simulations soy farm1 '!RS171*'simulations soy farm1 '!RS173*'simulations soy farm1 '!RS185,"")</f>
        <v>0</v>
      </c>
      <c r="RT88" s="1">
        <f>IFERROR(+'simulations soy farm1 '!$L$65*'simulations soy farm1 '!RT171*'simulations soy farm1 '!RT173*'simulations soy farm1 '!RT185,"")</f>
        <v>0</v>
      </c>
      <c r="RU88" s="1">
        <f>IFERROR(+'simulations soy farm1 '!$L$65*'simulations soy farm1 '!RU171*'simulations soy farm1 '!RU173*'simulations soy farm1 '!RU185,"")</f>
        <v>0</v>
      </c>
      <c r="RV88" s="1">
        <f>IFERROR(+'simulations soy farm1 '!$L$65*'simulations soy farm1 '!RV171*'simulations soy farm1 '!RV173*'simulations soy farm1 '!RV185,"")</f>
        <v>0</v>
      </c>
      <c r="RW88" s="1">
        <f>IFERROR(+'simulations soy farm1 '!$L$65*'simulations soy farm1 '!RW171*'simulations soy farm1 '!RW173*'simulations soy farm1 '!RW185,"")</f>
        <v>0</v>
      </c>
      <c r="RX88" s="1">
        <f>IFERROR(+'simulations soy farm1 '!$L$65*'simulations soy farm1 '!RX171*'simulations soy farm1 '!RX173*'simulations soy farm1 '!RX185,"")</f>
        <v>0</v>
      </c>
      <c r="RY88" s="1">
        <f>IFERROR(+'simulations soy farm1 '!$L$65*'simulations soy farm1 '!RY171*'simulations soy farm1 '!RY173*'simulations soy farm1 '!RY185,"")</f>
        <v>0</v>
      </c>
      <c r="RZ88" s="1">
        <f>IFERROR(+'simulations soy farm1 '!$L$65*'simulations soy farm1 '!RZ171*'simulations soy farm1 '!RZ173*'simulations soy farm1 '!RZ185,"")</f>
        <v>0</v>
      </c>
      <c r="SA88" s="1">
        <f>IFERROR(+'simulations soy farm1 '!$L$65*'simulations soy farm1 '!SA171*'simulations soy farm1 '!SA173*'simulations soy farm1 '!SA185,"")</f>
        <v>0</v>
      </c>
      <c r="SB88" s="1">
        <f>IFERROR(+'simulations soy farm1 '!$L$65*'simulations soy farm1 '!SB171*'simulations soy farm1 '!SB173*'simulations soy farm1 '!SB185,"")</f>
        <v>0</v>
      </c>
      <c r="SC88" s="1">
        <f>IFERROR(+'simulations soy farm1 '!$L$65*'simulations soy farm1 '!SC171*'simulations soy farm1 '!SC173*'simulations soy farm1 '!SC185,"")</f>
        <v>0</v>
      </c>
      <c r="SD88" s="1">
        <f>IFERROR(+'simulations soy farm1 '!$L$65*'simulations soy farm1 '!SD171*'simulations soy farm1 '!SD173*'simulations soy farm1 '!SD185,"")</f>
        <v>0</v>
      </c>
      <c r="SE88" s="1">
        <f>IFERROR(+'simulations soy farm1 '!$L$65*'simulations soy farm1 '!SE171*'simulations soy farm1 '!SE173*'simulations soy farm1 '!SE185,"")</f>
        <v>0</v>
      </c>
      <c r="SF88" s="1">
        <f>IFERROR(+'simulations soy farm1 '!$L$65*'simulations soy farm1 '!SF171*'simulations soy farm1 '!SF173*'simulations soy farm1 '!SF185,"")</f>
        <v>0</v>
      </c>
      <c r="SG88" s="1">
        <f>IFERROR(+'simulations soy farm1 '!$L$65*'simulations soy farm1 '!SG171*'simulations soy farm1 '!SG173*'simulations soy farm1 '!SG185,"")</f>
        <v>0</v>
      </c>
      <c r="SH88" s="25"/>
      <c r="SI88" t="str">
        <f t="shared" si="312"/>
        <v>n/a</v>
      </c>
      <c r="SQ88" s="247">
        <f t="shared" si="313"/>
        <v>2016</v>
      </c>
      <c r="SR88" s="247">
        <f t="shared" si="314"/>
        <v>500</v>
      </c>
      <c r="SS88" s="247">
        <f t="shared" si="315"/>
        <v>500</v>
      </c>
      <c r="ST88" s="247">
        <f t="shared" si="316"/>
        <v>500</v>
      </c>
      <c r="SU88" s="247">
        <f t="shared" si="317"/>
        <v>500</v>
      </c>
      <c r="SV88" s="247">
        <f t="shared" si="318"/>
        <v>500</v>
      </c>
      <c r="SW88" s="247">
        <f t="shared" si="319"/>
        <v>500</v>
      </c>
      <c r="SX88" s="247">
        <f t="shared" si="320"/>
        <v>500</v>
      </c>
      <c r="SY88" s="247">
        <f t="shared" si="321"/>
        <v>500</v>
      </c>
      <c r="SZ88" s="247">
        <f t="shared" si="322"/>
        <v>500</v>
      </c>
      <c r="TA88" s="25"/>
      <c r="TB88" s="168">
        <f t="shared" si="323"/>
        <v>1</v>
      </c>
      <c r="TC88" s="168">
        <f t="shared" si="324"/>
        <v>0</v>
      </c>
      <c r="TD88" s="168">
        <f t="shared" si="305"/>
        <v>0</v>
      </c>
      <c r="TE88" s="168">
        <f t="shared" si="306"/>
        <v>0</v>
      </c>
      <c r="TF88" s="168">
        <f t="shared" si="307"/>
        <v>0</v>
      </c>
      <c r="TG88" s="168">
        <f t="shared" si="308"/>
        <v>0</v>
      </c>
      <c r="TH88" s="168">
        <f t="shared" si="309"/>
        <v>0</v>
      </c>
      <c r="TI88" s="168">
        <f t="shared" si="310"/>
        <v>0</v>
      </c>
      <c r="TJ88" s="168">
        <f t="shared" si="311"/>
        <v>0</v>
      </c>
      <c r="TK88" s="94">
        <f t="shared" si="325"/>
        <v>1</v>
      </c>
      <c r="TM88">
        <v>3</v>
      </c>
      <c r="TP88" s="477">
        <f>+SMALL(B88:SG88,ROUND(SZ88*$TP$15,0))</f>
        <v>0</v>
      </c>
      <c r="TQ88" s="477">
        <f t="shared" si="326"/>
        <v>0</v>
      </c>
      <c r="TR88" s="25" t="str">
        <f t="shared" si="327"/>
        <v>n/a</v>
      </c>
      <c r="TS88" t="e">
        <f>+RANK(SI88,B88:SI88,1)</f>
        <v>#VALUE!</v>
      </c>
      <c r="TT88" s="168" t="e">
        <f>+TS88/SZ88</f>
        <v>#VALUE!</v>
      </c>
      <c r="TV88" s="168">
        <f t="shared" si="328"/>
        <v>1</v>
      </c>
    </row>
    <row r="89" spans="1:542">
      <c r="A89" s="227">
        <v>2017</v>
      </c>
      <c r="B89" s="1">
        <f>IFERROR(+'simulations soy farm1 '!B216*'simulations soy farm1 '!B218*'simulations soy farm1 '!B230*'simulations soy farm1 '!$L$66,"")</f>
        <v>71198.399999999994</v>
      </c>
      <c r="C89" s="1">
        <f>IFERROR(+'simulations soy farm1 '!C216*'simulations soy farm1 '!C218*'simulations soy farm1 '!C230*'simulations soy farm1 '!$L$66,"")</f>
        <v>93656</v>
      </c>
      <c r="D89" s="1">
        <f>IFERROR(+'simulations soy farm1 '!D216*'simulations soy farm1 '!D218*'simulations soy farm1 '!D230*'simulations soy farm1 '!$L$66,"")</f>
        <v>82268.400000000009</v>
      </c>
      <c r="E89" s="1">
        <f>IFERROR(+'simulations soy farm1 '!E216*'simulations soy farm1 '!E218*'simulations soy farm1 '!E230*'simulations soy farm1 '!$L$66,"")</f>
        <v>98662.200000000012</v>
      </c>
      <c r="F89" s="1">
        <f>IFERROR(+'simulations soy farm1 '!F216*'simulations soy farm1 '!F218*'simulations soy farm1 '!F230*'simulations soy farm1 '!$L$66,"")</f>
        <v>72453.600000000006</v>
      </c>
      <c r="G89" s="1">
        <f>IFERROR(+'simulations soy farm1 '!G216*'simulations soy farm1 '!G218*'simulations soy farm1 '!G230*'simulations soy farm1 '!$L$66,"")</f>
        <v>98966.399999999994</v>
      </c>
      <c r="H89" s="1">
        <f>IFERROR(+'simulations soy farm1 '!H216*'simulations soy farm1 '!H218*'simulations soy farm1 '!H230*'simulations soy farm1 '!$L$66,"")</f>
        <v>90723.6</v>
      </c>
      <c r="I89" s="1">
        <f>IFERROR(+'simulations soy farm1 '!I216*'simulations soy farm1 '!I218*'simulations soy farm1 '!I230*'simulations soy farm1 '!$L$66,"")</f>
        <v>86417</v>
      </c>
      <c r="J89" s="1">
        <f>IFERROR(+'simulations soy farm1 '!J216*'simulations soy farm1 '!J218*'simulations soy farm1 '!J230*'simulations soy farm1 '!$L$66,"")</f>
        <v>90014.400000000009</v>
      </c>
      <c r="K89" s="1">
        <f>IFERROR(+'simulations soy farm1 '!K216*'simulations soy farm1 '!K218*'simulations soy farm1 '!K230*'simulations soy farm1 '!$L$66,"")</f>
        <v>83582</v>
      </c>
      <c r="L89" s="1">
        <f>IFERROR(+'simulations soy farm1 '!L216*'simulations soy farm1 '!L218*'simulations soy farm1 '!L230*'simulations soy farm1 '!$L$66,"")</f>
        <v>95863.6</v>
      </c>
      <c r="M89" s="1">
        <f>IFERROR(+'simulations soy farm1 '!M216*'simulations soy farm1 '!M218*'simulations soy farm1 '!M230*'simulations soy farm1 '!$L$66,"")</f>
        <v>86340.6</v>
      </c>
      <c r="N89" s="1">
        <f>IFERROR(+'simulations soy farm1 '!N216*'simulations soy farm1 '!N218*'simulations soy farm1 '!N230*'simulations soy farm1 '!$L$66,"")</f>
        <v>89751.200000000012</v>
      </c>
      <c r="O89" s="1">
        <f>IFERROR(+'simulations soy farm1 '!O216*'simulations soy farm1 '!O218*'simulations soy farm1 '!O230*'simulations soy farm1 '!$L$66,"")</f>
        <v>74568</v>
      </c>
      <c r="P89" s="1">
        <f>IFERROR(+'simulations soy farm1 '!P216*'simulations soy farm1 '!P218*'simulations soy farm1 '!P230*'simulations soy farm1 '!$L$66,"")</f>
        <v>108100</v>
      </c>
      <c r="Q89" s="1">
        <f>IFERROR(+'simulations soy farm1 '!Q216*'simulations soy farm1 '!Q218*'simulations soy farm1 '!Q230*'simulations soy farm1 '!$L$66,"")</f>
        <v>74857.8</v>
      </c>
      <c r="R89" s="1">
        <f>IFERROR(+'simulations soy farm1 '!R216*'simulations soy farm1 '!R218*'simulations soy farm1 '!R230*'simulations soy farm1 '!$L$66,"")</f>
        <v>84564</v>
      </c>
      <c r="S89" s="1">
        <f>IFERROR(+'simulations soy farm1 '!S216*'simulations soy farm1 '!S218*'simulations soy farm1 '!S230*'simulations soy farm1 '!$L$66,"")</f>
        <v>82109.600000000006</v>
      </c>
      <c r="T89" s="1">
        <f>IFERROR(+'simulations soy farm1 '!T216*'simulations soy farm1 '!T218*'simulations soy farm1 '!T230*'simulations soy farm1 '!$L$66,"")</f>
        <v>103017.59999999999</v>
      </c>
      <c r="U89" s="1">
        <f>IFERROR(+'simulations soy farm1 '!U216*'simulations soy farm1 '!U218*'simulations soy farm1 '!U230*'simulations soy farm1 '!$L$66,"")</f>
        <v>98172</v>
      </c>
      <c r="V89" s="1">
        <f>IFERROR(+'simulations soy farm1 '!V216*'simulations soy farm1 '!V218*'simulations soy farm1 '!V230*'simulations soy farm1 '!$L$66,"")</f>
        <v>92739.799999999988</v>
      </c>
      <c r="W89" s="1">
        <f>IFERROR(+'simulations soy farm1 '!W216*'simulations soy farm1 '!W218*'simulations soy farm1 '!W230*'simulations soy farm1 '!$L$66,"")</f>
        <v>80162.400000000009</v>
      </c>
      <c r="X89" s="1">
        <f>IFERROR(+'simulations soy farm1 '!X216*'simulations soy farm1 '!X218*'simulations soy farm1 '!X230*'simulations soy farm1 '!$L$66,"")</f>
        <v>85158</v>
      </c>
      <c r="Y89" s="1">
        <f>IFERROR(+'simulations soy farm1 '!Y216*'simulations soy farm1 '!Y218*'simulations soy farm1 '!Y230*'simulations soy farm1 '!$L$66,"")</f>
        <v>68770</v>
      </c>
      <c r="Z89" s="1">
        <f>IFERROR(+'simulations soy farm1 '!Z216*'simulations soy farm1 '!Z218*'simulations soy farm1 '!Z230*'simulations soy farm1 '!$L$66,"")</f>
        <v>91208.400000000009</v>
      </c>
      <c r="AA89" s="1">
        <f>IFERROR(+'simulations soy farm1 '!AA216*'simulations soy farm1 '!AA218*'simulations soy farm1 '!AA230*'simulations soy farm1 '!$L$66,"")</f>
        <v>90361.199999999983</v>
      </c>
      <c r="AB89" s="1">
        <f>IFERROR(+'simulations soy farm1 '!AB216*'simulations soy farm1 '!AB218*'simulations soy farm1 '!AB230*'simulations soy farm1 '!$L$66,"")</f>
        <v>69196.800000000003</v>
      </c>
      <c r="AC89" s="1">
        <f>IFERROR(+'simulations soy farm1 '!AC216*'simulations soy farm1 '!AC218*'simulations soy farm1 '!AC230*'simulations soy farm1 '!$L$66,"")</f>
        <v>81832</v>
      </c>
      <c r="AD89" s="1">
        <f>IFERROR(+'simulations soy farm1 '!AD216*'simulations soy farm1 '!AD218*'simulations soy farm1 '!AD230*'simulations soy farm1 '!$L$66,"")</f>
        <v>87460.800000000003</v>
      </c>
      <c r="AE89" s="1">
        <f>IFERROR(+'simulations soy farm1 '!AE216*'simulations soy farm1 '!AE218*'simulations soy farm1 '!AE230*'simulations soy farm1 '!$L$66,"")</f>
        <v>90875.199999999997</v>
      </c>
      <c r="AF89" s="1">
        <f>IFERROR(+'simulations soy farm1 '!AF216*'simulations soy farm1 '!AF218*'simulations soy farm1 '!AF230*'simulations soy farm1 '!$L$66,"")</f>
        <v>101300.00000000001</v>
      </c>
      <c r="AG89" s="1">
        <f>IFERROR(+'simulations soy farm1 '!AG216*'simulations soy farm1 '!AG218*'simulations soy farm1 '!AG230*'simulations soy farm1 '!$L$66,"")</f>
        <v>93921.8</v>
      </c>
      <c r="AH89" s="1">
        <f>IFERROR(+'simulations soy farm1 '!AH216*'simulations soy farm1 '!AH218*'simulations soy farm1 '!AH230*'simulations soy farm1 '!$L$66,"")</f>
        <v>85426.8</v>
      </c>
      <c r="AI89" s="1">
        <f>IFERROR(+'simulations soy farm1 '!AI216*'simulations soy farm1 '!AI218*'simulations soy farm1 '!AI230*'simulations soy farm1 '!$L$66,"")</f>
        <v>93900.800000000003</v>
      </c>
      <c r="AJ89" s="1">
        <f>IFERROR(+'simulations soy farm1 '!AJ216*'simulations soy farm1 '!AJ218*'simulations soy farm1 '!AJ230*'simulations soy farm1 '!$L$66,"")</f>
        <v>91976.400000000009</v>
      </c>
      <c r="AK89" s="1">
        <f>IFERROR(+'simulations soy farm1 '!AK216*'simulations soy farm1 '!AK218*'simulations soy farm1 '!AK230*'simulations soy farm1 '!$L$66,"")</f>
        <v>95557</v>
      </c>
      <c r="AL89" s="1">
        <f>IFERROR(+'simulations soy farm1 '!AL216*'simulations soy farm1 '!AL218*'simulations soy farm1 '!AL230*'simulations soy farm1 '!$L$66,"")</f>
        <v>91108.800000000003</v>
      </c>
      <c r="AM89" s="1">
        <f>IFERROR(+'simulations soy farm1 '!AM216*'simulations soy farm1 '!AM218*'simulations soy farm1 '!AM230*'simulations soy farm1 '!$L$66,"")</f>
        <v>100284.6</v>
      </c>
      <c r="AN89" s="1">
        <f>IFERROR(+'simulations soy farm1 '!AN216*'simulations soy farm1 '!AN218*'simulations soy farm1 '!AN230*'simulations soy farm1 '!$L$66,"")</f>
        <v>88510.400000000009</v>
      </c>
      <c r="AO89" s="1">
        <f>IFERROR(+'simulations soy farm1 '!AO216*'simulations soy farm1 '!AO218*'simulations soy farm1 '!AO230*'simulations soy farm1 '!$L$66,"")</f>
        <v>95344</v>
      </c>
      <c r="AP89" s="1">
        <f>IFERROR(+'simulations soy farm1 '!AP216*'simulations soy farm1 '!AP218*'simulations soy farm1 '!AP230*'simulations soy farm1 '!$L$66,"")</f>
        <v>95047.200000000012</v>
      </c>
      <c r="AQ89" s="1">
        <f>IFERROR(+'simulations soy farm1 '!AQ216*'simulations soy farm1 '!AQ218*'simulations soy farm1 '!AQ230*'simulations soy farm1 '!$L$66,"")</f>
        <v>88578</v>
      </c>
      <c r="AR89" s="1">
        <f>IFERROR(+'simulations soy farm1 '!AR216*'simulations soy farm1 '!AR218*'simulations soy farm1 '!AR230*'simulations soy farm1 '!$L$66,"")</f>
        <v>93571.6</v>
      </c>
      <c r="AS89" s="1">
        <f>IFERROR(+'simulations soy farm1 '!AS216*'simulations soy farm1 '!AS218*'simulations soy farm1 '!AS230*'simulations soy farm1 '!$L$66,"")</f>
        <v>99865.8</v>
      </c>
      <c r="AT89" s="1">
        <f>IFERROR(+'simulations soy farm1 '!AT216*'simulations soy farm1 '!AT218*'simulations soy farm1 '!AT230*'simulations soy farm1 '!$L$66,"")</f>
        <v>102195.20000000001</v>
      </c>
      <c r="AU89" s="1">
        <f>IFERROR(+'simulations soy farm1 '!AU216*'simulations soy farm1 '!AU218*'simulations soy farm1 '!AU230*'simulations soy farm1 '!$L$66,"")</f>
        <v>87503.4</v>
      </c>
      <c r="AV89" s="1">
        <f>IFERROR(+'simulations soy farm1 '!AV216*'simulations soy farm1 '!AV218*'simulations soy farm1 '!AV230*'simulations soy farm1 '!$L$66,"")</f>
        <v>93765</v>
      </c>
      <c r="AW89" s="1">
        <f>IFERROR(+'simulations soy farm1 '!AW216*'simulations soy farm1 '!AW218*'simulations soy farm1 '!AW230*'simulations soy farm1 '!$L$66,"")</f>
        <v>96118</v>
      </c>
      <c r="AX89" s="1">
        <f>IFERROR(+'simulations soy farm1 '!AX216*'simulations soy farm1 '!AX218*'simulations soy farm1 '!AX230*'simulations soy farm1 '!$L$66,"")</f>
        <v>102313.00000000001</v>
      </c>
      <c r="AY89" s="1">
        <f>IFERROR(+'simulations soy farm1 '!AY216*'simulations soy farm1 '!AY218*'simulations soy farm1 '!AY230*'simulations soy farm1 '!$L$66,"")</f>
        <v>79606</v>
      </c>
      <c r="AZ89" s="1">
        <f>IFERROR(+'simulations soy farm1 '!AZ216*'simulations soy farm1 '!AZ218*'simulations soy farm1 '!AZ230*'simulations soy farm1 '!$L$66,"")</f>
        <v>89964</v>
      </c>
      <c r="BA89" s="1">
        <f>IFERROR(+'simulations soy farm1 '!BA216*'simulations soy farm1 '!BA218*'simulations soy farm1 '!BA230*'simulations soy farm1 '!$L$66,"")</f>
        <v>86508</v>
      </c>
      <c r="BB89" s="1">
        <f>IFERROR(+'simulations soy farm1 '!BB216*'simulations soy farm1 '!BB218*'simulations soy farm1 '!BB230*'simulations soy farm1 '!$L$66,"")</f>
        <v>88920</v>
      </c>
      <c r="BC89" s="1">
        <f>IFERROR(+'simulations soy farm1 '!BC216*'simulations soy farm1 '!BC218*'simulations soy farm1 '!BC230*'simulations soy farm1 '!$L$66,"")</f>
        <v>101290.99999999999</v>
      </c>
      <c r="BD89" s="1">
        <f>IFERROR(+'simulations soy farm1 '!BD216*'simulations soy farm1 '!BD218*'simulations soy farm1 '!BD230*'simulations soy farm1 '!$L$66,"")</f>
        <v>86190.399999999994</v>
      </c>
      <c r="BE89" s="1">
        <f>IFERROR(+'simulations soy farm1 '!BE216*'simulations soy farm1 '!BE218*'simulations soy farm1 '!BE230*'simulations soy farm1 '!$L$66,"")</f>
        <v>90464.000000000015</v>
      </c>
      <c r="BF89" s="1">
        <f>IFERROR(+'simulations soy farm1 '!BF216*'simulations soy farm1 '!BF218*'simulations soy farm1 '!BF230*'simulations soy farm1 '!$L$66,"")</f>
        <v>85243.199999999997</v>
      </c>
      <c r="BG89" s="1">
        <f>IFERROR(+'simulations soy farm1 '!BG216*'simulations soy farm1 '!BG218*'simulations soy farm1 '!BG230*'simulations soy farm1 '!$L$66,"")</f>
        <v>90875.199999999997</v>
      </c>
      <c r="BH89" s="1">
        <f>IFERROR(+'simulations soy farm1 '!BH216*'simulations soy farm1 '!BH218*'simulations soy farm1 '!BH230*'simulations soy farm1 '!$L$66,"")</f>
        <v>88361.600000000006</v>
      </c>
      <c r="BI89" s="1">
        <f>IFERROR(+'simulations soy farm1 '!BI216*'simulations soy farm1 '!BI218*'simulations soy farm1 '!BI230*'simulations soy farm1 '!$L$66,"")</f>
        <v>80960.399999999994</v>
      </c>
      <c r="BJ89" s="1">
        <f>IFERROR(+'simulations soy farm1 '!BJ216*'simulations soy farm1 '!BJ218*'simulations soy farm1 '!BJ230*'simulations soy farm1 '!$L$66,"")</f>
        <v>70357</v>
      </c>
      <c r="BK89" s="1">
        <f>IFERROR(+'simulations soy farm1 '!BK216*'simulations soy farm1 '!BK218*'simulations soy farm1 '!BK230*'simulations soy farm1 '!$L$66,"")</f>
        <v>95253.6</v>
      </c>
      <c r="BL89" s="1">
        <f>IFERROR(+'simulations soy farm1 '!BL216*'simulations soy farm1 '!BL218*'simulations soy farm1 '!BL230*'simulations soy farm1 '!$L$66,"")</f>
        <v>102604.8</v>
      </c>
      <c r="BM89" s="1">
        <f>IFERROR(+'simulations soy farm1 '!BM216*'simulations soy farm1 '!BM218*'simulations soy farm1 '!BM230*'simulations soy farm1 '!$L$66,"")</f>
        <v>74025</v>
      </c>
      <c r="BN89" s="1">
        <f>IFERROR(+'simulations soy farm1 '!BN216*'simulations soy farm1 '!BN218*'simulations soy farm1 '!BN230*'simulations soy farm1 '!$L$66,"")</f>
        <v>85812.6</v>
      </c>
      <c r="BO89" s="1">
        <f>IFERROR(+'simulations soy farm1 '!BO216*'simulations soy farm1 '!BO218*'simulations soy farm1 '!BO230*'simulations soy farm1 '!$L$66,"")</f>
        <v>89091.000000000015</v>
      </c>
      <c r="BP89" s="1">
        <f>IFERROR(+'simulations soy farm1 '!BP216*'simulations soy farm1 '!BP218*'simulations soy farm1 '!BP230*'simulations soy farm1 '!$L$66,"")</f>
        <v>100024.6</v>
      </c>
      <c r="BQ89" s="1">
        <f>IFERROR(+'simulations soy farm1 '!BQ216*'simulations soy farm1 '!BQ218*'simulations soy farm1 '!BQ230*'simulations soy farm1 '!$L$66,"")</f>
        <v>80341.2</v>
      </c>
      <c r="BR89" s="1">
        <f>IFERROR(+'simulations soy farm1 '!BR216*'simulations soy farm1 '!BR218*'simulations soy farm1 '!BR230*'simulations soy farm1 '!$L$66,"")</f>
        <v>101707</v>
      </c>
      <c r="BS89" s="1">
        <f>IFERROR(+'simulations soy farm1 '!BS216*'simulations soy farm1 '!BS218*'simulations soy farm1 '!BS230*'simulations soy farm1 '!$L$66,"")</f>
        <v>92913.8</v>
      </c>
      <c r="BT89" s="1">
        <f>IFERROR(+'simulations soy farm1 '!BT216*'simulations soy farm1 '!BT218*'simulations soy farm1 '!BT230*'simulations soy farm1 '!$L$66,"")</f>
        <v>91141.200000000012</v>
      </c>
      <c r="BU89" s="1">
        <f>IFERROR(+'simulations soy farm1 '!BU216*'simulations soy farm1 '!BU218*'simulations soy farm1 '!BU230*'simulations soy farm1 '!$L$66,"")</f>
        <v>87513.600000000006</v>
      </c>
      <c r="BV89" s="1">
        <f>IFERROR(+'simulations soy farm1 '!BV216*'simulations soy farm1 '!BV218*'simulations soy farm1 '!BV230*'simulations soy farm1 '!$L$66,"")</f>
        <v>94488</v>
      </c>
      <c r="BW89" s="1">
        <f>IFERROR(+'simulations soy farm1 '!BW216*'simulations soy farm1 '!BW218*'simulations soy farm1 '!BW230*'simulations soy farm1 '!$L$66,"")</f>
        <v>94767.6</v>
      </c>
      <c r="BX89" s="1">
        <f>IFERROR(+'simulations soy farm1 '!BX216*'simulations soy farm1 '!BX218*'simulations soy farm1 '!BX230*'simulations soy farm1 '!$L$66,"")</f>
        <v>94039.000000000015</v>
      </c>
      <c r="BY89" s="1">
        <f>IFERROR(+'simulations soy farm1 '!BY216*'simulations soy farm1 '!BY218*'simulations soy farm1 '!BY230*'simulations soy farm1 '!$L$66,"")</f>
        <v>94224</v>
      </c>
      <c r="BZ89" s="1">
        <f>IFERROR(+'simulations soy farm1 '!BZ216*'simulations soy farm1 '!BZ218*'simulations soy farm1 '!BZ230*'simulations soy farm1 '!$L$66,"")</f>
        <v>72019.199999999997</v>
      </c>
      <c r="CA89" s="1">
        <f>IFERROR(+'simulations soy farm1 '!CA216*'simulations soy farm1 '!CA218*'simulations soy farm1 '!CA230*'simulations soy farm1 '!$L$66,"")</f>
        <v>92364.800000000003</v>
      </c>
      <c r="CB89" s="1">
        <f>IFERROR(+'simulations soy farm1 '!CB216*'simulations soy farm1 '!CB218*'simulations soy farm1 '!CB230*'simulations soy farm1 '!$L$66,"")</f>
        <v>78204</v>
      </c>
      <c r="CC89" s="1">
        <f>IFERROR(+'simulations soy farm1 '!CC216*'simulations soy farm1 '!CC218*'simulations soy farm1 '!CC230*'simulations soy farm1 '!$L$66,"")</f>
        <v>88132.800000000003</v>
      </c>
      <c r="CD89" s="1">
        <f>IFERROR(+'simulations soy farm1 '!CD216*'simulations soy farm1 '!CD218*'simulations soy farm1 '!CD230*'simulations soy farm1 '!$L$66,"")</f>
        <v>56942.999999999993</v>
      </c>
      <c r="CE89" s="1">
        <f>IFERROR(+'simulations soy farm1 '!CE216*'simulations soy farm1 '!CE218*'simulations soy farm1 '!CE230*'simulations soy farm1 '!$L$66,"")</f>
        <v>100380.8</v>
      </c>
      <c r="CF89" s="1">
        <f>IFERROR(+'simulations soy farm1 '!CF216*'simulations soy farm1 '!CF218*'simulations soy farm1 '!CF230*'simulations soy farm1 '!$L$66,"")</f>
        <v>90440.000000000015</v>
      </c>
      <c r="CG89" s="1">
        <f>IFERROR(+'simulations soy farm1 '!CG216*'simulations soy farm1 '!CG218*'simulations soy farm1 '!CG230*'simulations soy farm1 '!$L$66,"")</f>
        <v>95488.4</v>
      </c>
      <c r="CH89" s="1">
        <f>IFERROR(+'simulations soy farm1 '!CH216*'simulations soy farm1 '!CH218*'simulations soy farm1 '!CH230*'simulations soy farm1 '!$L$66,"")</f>
        <v>99430.400000000009</v>
      </c>
      <c r="CI89" s="1">
        <f>IFERROR(+'simulations soy farm1 '!CI216*'simulations soy farm1 '!CI218*'simulations soy farm1 '!CI230*'simulations soy farm1 '!$L$66,"")</f>
        <v>83889.2</v>
      </c>
      <c r="CJ89" s="1">
        <f>IFERROR(+'simulations soy farm1 '!CJ216*'simulations soy farm1 '!CJ218*'simulations soy farm1 '!CJ230*'simulations soy farm1 '!$L$66,"")</f>
        <v>92673.600000000006</v>
      </c>
      <c r="CK89" s="1">
        <f>IFERROR(+'simulations soy farm1 '!CK216*'simulations soy farm1 '!CK218*'simulations soy farm1 '!CK230*'simulations soy farm1 '!$L$66,"")</f>
        <v>83470.8</v>
      </c>
      <c r="CL89" s="1">
        <f>IFERROR(+'simulations soy farm1 '!CL216*'simulations soy farm1 '!CL218*'simulations soy farm1 '!CL230*'simulations soy farm1 '!$L$66,"")</f>
        <v>85514</v>
      </c>
      <c r="CM89" s="1">
        <f>IFERROR(+'simulations soy farm1 '!CM216*'simulations soy farm1 '!CM218*'simulations soy farm1 '!CM230*'simulations soy farm1 '!$L$66,"")</f>
        <v>83370.399999999994</v>
      </c>
      <c r="CN89" s="1">
        <f>IFERROR(+'simulations soy farm1 '!CN216*'simulations soy farm1 '!CN218*'simulations soy farm1 '!CN230*'simulations soy farm1 '!$L$66,"")</f>
        <v>100548</v>
      </c>
      <c r="CO89" s="1">
        <f>IFERROR(+'simulations soy farm1 '!CO216*'simulations soy farm1 '!CO218*'simulations soy farm1 '!CO230*'simulations soy farm1 '!$L$66,"")</f>
        <v>82950</v>
      </c>
      <c r="CP89" s="1">
        <f>IFERROR(+'simulations soy farm1 '!CP216*'simulations soy farm1 '!CP218*'simulations soy farm1 '!CP230*'simulations soy farm1 '!$L$66,"")</f>
        <v>107426</v>
      </c>
      <c r="CQ89" s="1">
        <f>IFERROR(+'simulations soy farm1 '!CQ216*'simulations soy farm1 '!CQ218*'simulations soy farm1 '!CQ230*'simulations soy farm1 '!$L$66,"")</f>
        <v>103019.99999999999</v>
      </c>
      <c r="CR89" s="1">
        <f>IFERROR(+'simulations soy farm1 '!CR216*'simulations soy farm1 '!CR218*'simulations soy farm1 '!CR230*'simulations soy farm1 '!$L$66,"")</f>
        <v>81988</v>
      </c>
      <c r="CS89" s="1">
        <f>IFERROR(+'simulations soy farm1 '!CS216*'simulations soy farm1 '!CS218*'simulations soy farm1 '!CS230*'simulations soy farm1 '!$L$66,"")</f>
        <v>78704.800000000003</v>
      </c>
      <c r="CT89" s="1">
        <f>IFERROR(+'simulations soy farm1 '!CT216*'simulations soy farm1 '!CT218*'simulations soy farm1 '!CT230*'simulations soy farm1 '!$L$66,"")</f>
        <v>98044</v>
      </c>
      <c r="CU89" s="1">
        <f>IFERROR(+'simulations soy farm1 '!CU216*'simulations soy farm1 '!CU218*'simulations soy farm1 '!CU230*'simulations soy farm1 '!$L$66,"")</f>
        <v>99985.600000000006</v>
      </c>
      <c r="CV89" s="1">
        <f>IFERROR(+'simulations soy farm1 '!CV216*'simulations soy farm1 '!CV218*'simulations soy farm1 '!CV230*'simulations soy farm1 '!$L$66,"")</f>
        <v>106187.20000000001</v>
      </c>
      <c r="CW89" s="1">
        <f>IFERROR(+'simulations soy farm1 '!CW216*'simulations soy farm1 '!CW218*'simulations soy farm1 '!CW230*'simulations soy farm1 '!$L$66,"")</f>
        <v>90960.799999999988</v>
      </c>
      <c r="CX89" s="1">
        <f>IFERROR(+'simulations soy farm1 '!CX216*'simulations soy farm1 '!CX218*'simulations soy farm1 '!CX230*'simulations soy farm1 '!$L$66,"")</f>
        <v>84355.199999999997</v>
      </c>
      <c r="CY89" s="1">
        <f>IFERROR(+'simulations soy farm1 '!CY216*'simulations soy farm1 '!CY218*'simulations soy farm1 '!CY230*'simulations soy farm1 '!$L$66,"")</f>
        <v>85862.400000000009</v>
      </c>
      <c r="CZ89" s="1">
        <f>IFERROR(+'simulations soy farm1 '!CZ216*'simulations soy farm1 '!CZ218*'simulations soy farm1 '!CZ230*'simulations soy farm1 '!$L$66,"")</f>
        <v>87516</v>
      </c>
      <c r="DA89" s="1">
        <f>IFERROR(+'simulations soy farm1 '!DA216*'simulations soy farm1 '!DA218*'simulations soy farm1 '!DA230*'simulations soy farm1 '!$L$66,"")</f>
        <v>82209.600000000006</v>
      </c>
      <c r="DB89" s="1">
        <f>IFERROR(+'simulations soy farm1 '!DB216*'simulations soy farm1 '!DB218*'simulations soy farm1 '!DB230*'simulations soy farm1 '!$L$66,"")</f>
        <v>81396</v>
      </c>
      <c r="DC89" s="1">
        <f>IFERROR(+'simulations soy farm1 '!DC216*'simulations soy farm1 '!DC218*'simulations soy farm1 '!DC230*'simulations soy farm1 '!$L$66,"")</f>
        <v>80855.8</v>
      </c>
      <c r="DD89" s="1">
        <f>IFERROR(+'simulations soy farm1 '!DD216*'simulations soy farm1 '!DD218*'simulations soy farm1 '!DD230*'simulations soy farm1 '!$L$66,"")</f>
        <v>87880</v>
      </c>
      <c r="DE89" s="1">
        <f>IFERROR(+'simulations soy farm1 '!DE216*'simulations soy farm1 '!DE218*'simulations soy farm1 '!DE230*'simulations soy farm1 '!$L$66,"")</f>
        <v>97712.599999999991</v>
      </c>
      <c r="DF89" s="1">
        <f>IFERROR(+'simulations soy farm1 '!DF216*'simulations soy farm1 '!DF218*'simulations soy farm1 '!DF230*'simulations soy farm1 '!$L$66,"")</f>
        <v>93980</v>
      </c>
      <c r="DG89" s="1">
        <f>IFERROR(+'simulations soy farm1 '!DG216*'simulations soy farm1 '!DG218*'simulations soy farm1 '!DG230*'simulations soy farm1 '!$L$66,"")</f>
        <v>97675.199999999997</v>
      </c>
      <c r="DH89" s="1">
        <f>IFERROR(+'simulations soy farm1 '!DH216*'simulations soy farm1 '!DH218*'simulations soy farm1 '!DH230*'simulations soy farm1 '!$L$66,"")</f>
        <v>97749.6</v>
      </c>
      <c r="DI89" s="1">
        <f>IFERROR(+'simulations soy farm1 '!DI216*'simulations soy farm1 '!DI218*'simulations soy farm1 '!DI230*'simulations soy farm1 '!$L$66,"")</f>
        <v>93513.000000000015</v>
      </c>
      <c r="DJ89" s="1">
        <f>IFERROR(+'simulations soy farm1 '!DJ216*'simulations soy farm1 '!DJ218*'simulations soy farm1 '!DJ230*'simulations soy farm1 '!$L$66,"")</f>
        <v>64237.2</v>
      </c>
      <c r="DK89" s="1">
        <f>IFERROR(+'simulations soy farm1 '!DK216*'simulations soy farm1 '!DK218*'simulations soy farm1 '!DK230*'simulations soy farm1 '!$L$66,"")</f>
        <v>89497.600000000006</v>
      </c>
      <c r="DL89" s="1">
        <f>IFERROR(+'simulations soy farm1 '!DL216*'simulations soy farm1 '!DL218*'simulations soy farm1 '!DL230*'simulations soy farm1 '!$L$66,"")</f>
        <v>95759.799999999988</v>
      </c>
      <c r="DM89" s="1">
        <f>IFERROR(+'simulations soy farm1 '!DM216*'simulations soy farm1 '!DM218*'simulations soy farm1 '!DM230*'simulations soy farm1 '!$L$66,"")</f>
        <v>97388</v>
      </c>
      <c r="DN89" s="1">
        <f>IFERROR(+'simulations soy farm1 '!DN216*'simulations soy farm1 '!DN218*'simulations soy farm1 '!DN230*'simulations soy farm1 '!$L$66,"")</f>
        <v>93342.399999999994</v>
      </c>
      <c r="DO89" s="1">
        <f>IFERROR(+'simulations soy farm1 '!DO216*'simulations soy farm1 '!DO218*'simulations soy farm1 '!DO230*'simulations soy farm1 '!$L$66,"")</f>
        <v>89609.999999999985</v>
      </c>
      <c r="DP89" s="1">
        <f>IFERROR(+'simulations soy farm1 '!DP216*'simulations soy farm1 '!DP218*'simulations soy farm1 '!DP230*'simulations soy farm1 '!$L$66,"")</f>
        <v>81586.8</v>
      </c>
      <c r="DQ89" s="1">
        <f>IFERROR(+'simulations soy farm1 '!DQ216*'simulations soy farm1 '!DQ218*'simulations soy farm1 '!DQ230*'simulations soy farm1 '!$L$66,"")</f>
        <v>91789.599999999991</v>
      </c>
      <c r="DR89" s="1">
        <f>IFERROR(+'simulations soy farm1 '!DR216*'simulations soy farm1 '!DR218*'simulations soy farm1 '!DR230*'simulations soy farm1 '!$L$66,"")</f>
        <v>84640</v>
      </c>
      <c r="DS89" s="1">
        <f>IFERROR(+'simulations soy farm1 '!DS216*'simulations soy farm1 '!DS218*'simulations soy farm1 '!DS230*'simulations soy farm1 '!$L$66,"")</f>
        <v>87414</v>
      </c>
      <c r="DT89" s="1">
        <f>IFERROR(+'simulations soy farm1 '!DT216*'simulations soy farm1 '!DT218*'simulations soy farm1 '!DT230*'simulations soy farm1 '!$L$66,"")</f>
        <v>93389.400000000009</v>
      </c>
      <c r="DU89" s="1">
        <f>IFERROR(+'simulations soy farm1 '!DU216*'simulations soy farm1 '!DU218*'simulations soy farm1 '!DU230*'simulations soy farm1 '!$L$66,"")</f>
        <v>86234.400000000009</v>
      </c>
      <c r="DV89" s="1">
        <f>IFERROR(+'simulations soy farm1 '!DV216*'simulations soy farm1 '!DV218*'simulations soy farm1 '!DV230*'simulations soy farm1 '!$L$66,"")</f>
        <v>72630</v>
      </c>
      <c r="DW89" s="1">
        <f>IFERROR(+'simulations soy farm1 '!DW216*'simulations soy farm1 '!DW218*'simulations soy farm1 '!DW230*'simulations soy farm1 '!$L$66,"")</f>
        <v>80793.600000000006</v>
      </c>
      <c r="DX89" s="1">
        <f>IFERROR(+'simulations soy farm1 '!DX216*'simulations soy farm1 '!DX218*'simulations soy farm1 '!DX230*'simulations soy farm1 '!$L$66,"")</f>
        <v>97192.2</v>
      </c>
      <c r="DY89" s="1">
        <f>IFERROR(+'simulations soy farm1 '!DY216*'simulations soy farm1 '!DY218*'simulations soy farm1 '!DY230*'simulations soy farm1 '!$L$66,"")</f>
        <v>86798.6</v>
      </c>
      <c r="DZ89" s="1">
        <f>IFERROR(+'simulations soy farm1 '!DZ216*'simulations soy farm1 '!DZ218*'simulations soy farm1 '!DZ230*'simulations soy farm1 '!$L$66,"")</f>
        <v>105320.8</v>
      </c>
      <c r="EA89" s="1">
        <f>IFERROR(+'simulations soy farm1 '!EA216*'simulations soy farm1 '!EA218*'simulations soy farm1 '!EA230*'simulations soy farm1 '!$L$66,"")</f>
        <v>80499.599999999991</v>
      </c>
      <c r="EB89" s="1">
        <f>IFERROR(+'simulations soy farm1 '!EB216*'simulations soy farm1 '!EB218*'simulations soy farm1 '!EB230*'simulations soy farm1 '!$L$66,"")</f>
        <v>88399.400000000009</v>
      </c>
      <c r="EC89" s="1">
        <f>IFERROR(+'simulations soy farm1 '!EC216*'simulations soy farm1 '!EC218*'simulations soy farm1 '!EC230*'simulations soy farm1 '!$L$66,"")</f>
        <v>92466.4</v>
      </c>
      <c r="ED89" s="1">
        <f>IFERROR(+'simulations soy farm1 '!ED216*'simulations soy farm1 '!ED218*'simulations soy farm1 '!ED230*'simulations soy farm1 '!$L$66,"")</f>
        <v>102608.80000000002</v>
      </c>
      <c r="EE89" s="1">
        <f>IFERROR(+'simulations soy farm1 '!EE216*'simulations soy farm1 '!EE218*'simulations soy farm1 '!EE230*'simulations soy farm1 '!$L$66,"")</f>
        <v>87710.999999999985</v>
      </c>
      <c r="EF89" s="1">
        <f>IFERROR(+'simulations soy farm1 '!EF216*'simulations soy farm1 '!EF218*'simulations soy farm1 '!EF230*'simulations soy farm1 '!$L$66,"")</f>
        <v>91095.400000000009</v>
      </c>
      <c r="EG89" s="1">
        <f>IFERROR(+'simulations soy farm1 '!EG216*'simulations soy farm1 '!EG218*'simulations soy farm1 '!EG230*'simulations soy farm1 '!$L$66,"")</f>
        <v>72458.399999999994</v>
      </c>
      <c r="EH89" s="1">
        <f>IFERROR(+'simulations soy farm1 '!EH216*'simulations soy farm1 '!EH218*'simulations soy farm1 '!EH230*'simulations soy farm1 '!$L$66,"")</f>
        <v>88613.8</v>
      </c>
      <c r="EI89" s="1">
        <f>IFERROR(+'simulations soy farm1 '!EI216*'simulations soy farm1 '!EI218*'simulations soy farm1 '!EI230*'simulations soy farm1 '!$L$66,"")</f>
        <v>91258</v>
      </c>
      <c r="EJ89" s="1">
        <f>IFERROR(+'simulations soy farm1 '!EJ216*'simulations soy farm1 '!EJ218*'simulations soy farm1 '!EJ230*'simulations soy farm1 '!$L$66,"")</f>
        <v>85488.000000000015</v>
      </c>
      <c r="EK89" s="1">
        <f>IFERROR(+'simulations soy farm1 '!EK216*'simulations soy farm1 '!EK218*'simulations soy farm1 '!EK230*'simulations soy farm1 '!$L$66,"")</f>
        <v>86326.399999999994</v>
      </c>
      <c r="EL89" s="1">
        <f>IFERROR(+'simulations soy farm1 '!EL216*'simulations soy farm1 '!EL218*'simulations soy farm1 '!EL230*'simulations soy farm1 '!$L$66,"")</f>
        <v>100695.59999999999</v>
      </c>
      <c r="EM89" s="1">
        <f>IFERROR(+'simulations soy farm1 '!EM216*'simulations soy farm1 '!EM218*'simulations soy farm1 '!EM230*'simulations soy farm1 '!$L$66,"")</f>
        <v>93392</v>
      </c>
      <c r="EN89" s="1">
        <f>IFERROR(+'simulations soy farm1 '!EN216*'simulations soy farm1 '!EN218*'simulations soy farm1 '!EN230*'simulations soy farm1 '!$L$66,"")</f>
        <v>92217</v>
      </c>
      <c r="EO89" s="1">
        <f>IFERROR(+'simulations soy farm1 '!EO216*'simulations soy farm1 '!EO218*'simulations soy farm1 '!EO230*'simulations soy farm1 '!$L$66,"")</f>
        <v>101295.2</v>
      </c>
      <c r="EP89" s="1">
        <f>IFERROR(+'simulations soy farm1 '!EP216*'simulations soy farm1 '!EP218*'simulations soy farm1 '!EP230*'simulations soy farm1 '!$L$66,"")</f>
        <v>82318</v>
      </c>
      <c r="EQ89" s="1">
        <f>IFERROR(+'simulations soy farm1 '!EQ216*'simulations soy farm1 '!EQ218*'simulations soy farm1 '!EQ230*'simulations soy farm1 '!$L$66,"")</f>
        <v>79647.999999999985</v>
      </c>
      <c r="ER89" s="1">
        <f>IFERROR(+'simulations soy farm1 '!ER216*'simulations soy farm1 '!ER218*'simulations soy farm1 '!ER230*'simulations soy farm1 '!$L$66,"")</f>
        <v>90445.6</v>
      </c>
      <c r="ES89" s="1">
        <f>IFERROR(+'simulations soy farm1 '!ES216*'simulations soy farm1 '!ES218*'simulations soy farm1 '!ES230*'simulations soy farm1 '!$L$66,"")</f>
        <v>90888.599999999991</v>
      </c>
      <c r="ET89" s="1">
        <f>IFERROR(+'simulations soy farm1 '!ET216*'simulations soy farm1 '!ET218*'simulations soy farm1 '!ET230*'simulations soy farm1 '!$L$66,"")</f>
        <v>97354.4</v>
      </c>
      <c r="EU89" s="1">
        <f>IFERROR(+'simulations soy farm1 '!EU216*'simulations soy farm1 '!EU218*'simulations soy farm1 '!EU230*'simulations soy farm1 '!$L$66,"")</f>
        <v>92700</v>
      </c>
      <c r="EV89" s="1">
        <f>IFERROR(+'simulations soy farm1 '!EV216*'simulations soy farm1 '!EV218*'simulations soy farm1 '!EV230*'simulations soy farm1 '!$L$66,"")</f>
        <v>96573.6</v>
      </c>
      <c r="EW89" s="1">
        <f>IFERROR(+'simulations soy farm1 '!EW216*'simulations soy farm1 '!EW218*'simulations soy farm1 '!EW230*'simulations soy farm1 '!$L$66,"")</f>
        <v>95937.600000000006</v>
      </c>
      <c r="EX89" s="1">
        <f>IFERROR(+'simulations soy farm1 '!EX216*'simulations soy farm1 '!EX218*'simulations soy farm1 '!EX230*'simulations soy farm1 '!$L$66,"")</f>
        <v>84316</v>
      </c>
      <c r="EY89" s="1">
        <f>IFERROR(+'simulations soy farm1 '!EY216*'simulations soy farm1 '!EY218*'simulations soy farm1 '!EY230*'simulations soy farm1 '!$L$66,"")</f>
        <v>85470</v>
      </c>
      <c r="EZ89" s="1">
        <f>IFERROR(+'simulations soy farm1 '!EZ216*'simulations soy farm1 '!EZ218*'simulations soy farm1 '!EZ230*'simulations soy farm1 '!$L$66,"")</f>
        <v>92184.4</v>
      </c>
      <c r="FA89" s="1">
        <f>IFERROR(+'simulations soy farm1 '!FA216*'simulations soy farm1 '!FA218*'simulations soy farm1 '!FA230*'simulations soy farm1 '!$L$66,"")</f>
        <v>102204</v>
      </c>
      <c r="FB89" s="1">
        <f>IFERROR(+'simulations soy farm1 '!FB216*'simulations soy farm1 '!FB218*'simulations soy farm1 '!FB230*'simulations soy farm1 '!$L$66,"")</f>
        <v>88749</v>
      </c>
      <c r="FC89" s="1">
        <f>IFERROR(+'simulations soy farm1 '!FC216*'simulations soy farm1 '!FC218*'simulations soy farm1 '!FC230*'simulations soy farm1 '!$L$66,"")</f>
        <v>97667</v>
      </c>
      <c r="FD89" s="1">
        <f>IFERROR(+'simulations soy farm1 '!FD216*'simulations soy farm1 '!FD218*'simulations soy farm1 '!FD230*'simulations soy farm1 '!$L$66,"")</f>
        <v>81744</v>
      </c>
      <c r="FE89" s="1">
        <f>IFERROR(+'simulations soy farm1 '!FE216*'simulations soy farm1 '!FE218*'simulations soy farm1 '!FE230*'simulations soy farm1 '!$L$66,"")</f>
        <v>78321.599999999991</v>
      </c>
      <c r="FF89" s="1">
        <f>IFERROR(+'simulations soy farm1 '!FF216*'simulations soy farm1 '!FF218*'simulations soy farm1 '!FF230*'simulations soy farm1 '!$L$66,"")</f>
        <v>87373</v>
      </c>
      <c r="FG89" s="1">
        <f>IFERROR(+'simulations soy farm1 '!FG216*'simulations soy farm1 '!FG218*'simulations soy farm1 '!FG230*'simulations soy farm1 '!$L$66,"")</f>
        <v>87825.599999999991</v>
      </c>
      <c r="FH89" s="1">
        <f>IFERROR(+'simulations soy farm1 '!FH216*'simulations soy farm1 '!FH218*'simulations soy farm1 '!FH230*'simulations soy farm1 '!$L$66,"")</f>
        <v>98237</v>
      </c>
      <c r="FI89" s="1">
        <f>IFERROR(+'simulations soy farm1 '!FI216*'simulations soy farm1 '!FI218*'simulations soy farm1 '!FI230*'simulations soy farm1 '!$L$66,"")</f>
        <v>88674.2</v>
      </c>
      <c r="FJ89" s="1">
        <f>IFERROR(+'simulations soy farm1 '!FJ216*'simulations soy farm1 '!FJ218*'simulations soy farm1 '!FJ230*'simulations soy farm1 '!$L$66,"")</f>
        <v>93468.599999999991</v>
      </c>
      <c r="FK89" s="1">
        <f>IFERROR(+'simulations soy farm1 '!FK216*'simulations soy farm1 '!FK218*'simulations soy farm1 '!FK230*'simulations soy farm1 '!$L$66,"")</f>
        <v>79979.199999999997</v>
      </c>
      <c r="FL89" s="1">
        <f>IFERROR(+'simulations soy farm1 '!FL216*'simulations soy farm1 '!FL218*'simulations soy farm1 '!FL230*'simulations soy farm1 '!$L$66,"")</f>
        <v>90854.400000000009</v>
      </c>
      <c r="FM89" s="1">
        <f>IFERROR(+'simulations soy farm1 '!FM216*'simulations soy farm1 '!FM218*'simulations soy farm1 '!FM230*'simulations soy farm1 '!$L$66,"")</f>
        <v>92415.000000000015</v>
      </c>
      <c r="FN89" s="1">
        <f>IFERROR(+'simulations soy farm1 '!FN216*'simulations soy farm1 '!FN218*'simulations soy farm1 '!FN230*'simulations soy farm1 '!$L$66,"")</f>
        <v>97410</v>
      </c>
      <c r="FO89" s="1">
        <f>IFERROR(+'simulations soy farm1 '!FO216*'simulations soy farm1 '!FO218*'simulations soy farm1 '!FO230*'simulations soy farm1 '!$L$66,"")</f>
        <v>88852.800000000003</v>
      </c>
      <c r="FP89" s="1">
        <f>IFERROR(+'simulations soy farm1 '!FP216*'simulations soy farm1 '!FP218*'simulations soy farm1 '!FP230*'simulations soy farm1 '!$L$66,"")</f>
        <v>104039.99999999999</v>
      </c>
      <c r="FQ89" s="1">
        <f>IFERROR(+'simulations soy farm1 '!FQ216*'simulations soy farm1 '!FQ218*'simulations soy farm1 '!FQ230*'simulations soy farm1 '!$L$66,"")</f>
        <v>86158.8</v>
      </c>
      <c r="FR89" s="1">
        <f>IFERROR(+'simulations soy farm1 '!FR216*'simulations soy farm1 '!FR218*'simulations soy farm1 '!FR230*'simulations soy farm1 '!$L$66,"")</f>
        <v>80038.2</v>
      </c>
      <c r="FS89" s="1">
        <f>IFERROR(+'simulations soy farm1 '!FS216*'simulations soy farm1 '!FS218*'simulations soy farm1 '!FS230*'simulations soy farm1 '!$L$66,"")</f>
        <v>88977.8</v>
      </c>
      <c r="FT89" s="1">
        <f>IFERROR(+'simulations soy farm1 '!FT216*'simulations soy farm1 '!FT218*'simulations soy farm1 '!FT230*'simulations soy farm1 '!$L$66,"")</f>
        <v>91443.199999999997</v>
      </c>
      <c r="FU89" s="1">
        <f>IFERROR(+'simulations soy farm1 '!FU216*'simulations soy farm1 '!FU218*'simulations soy farm1 '!FU230*'simulations soy farm1 '!$L$66,"")</f>
        <v>90022</v>
      </c>
      <c r="FV89" s="1">
        <f>IFERROR(+'simulations soy farm1 '!FV216*'simulations soy farm1 '!FV218*'simulations soy farm1 '!FV230*'simulations soy farm1 '!$L$66,"")</f>
        <v>94453.799999999988</v>
      </c>
      <c r="FW89" s="1">
        <f>IFERROR(+'simulations soy farm1 '!FW216*'simulations soy farm1 '!FW218*'simulations soy farm1 '!FW230*'simulations soy farm1 '!$L$66,"")</f>
        <v>78508.800000000003</v>
      </c>
      <c r="FX89" s="1">
        <f>IFERROR(+'simulations soy farm1 '!FX216*'simulations soy farm1 '!FX218*'simulations soy farm1 '!FX230*'simulations soy farm1 '!$L$66,"")</f>
        <v>104679.59999999998</v>
      </c>
      <c r="FY89" s="1">
        <f>IFERROR(+'simulations soy farm1 '!FY216*'simulations soy farm1 '!FY218*'simulations soy farm1 '!FY230*'simulations soy farm1 '!$L$66,"")</f>
        <v>81726</v>
      </c>
      <c r="FZ89" s="1">
        <f>IFERROR(+'simulations soy farm1 '!FZ216*'simulations soy farm1 '!FZ218*'simulations soy farm1 '!FZ230*'simulations soy farm1 '!$L$66,"")</f>
        <v>94368.599999999991</v>
      </c>
      <c r="GA89" s="1">
        <f>IFERROR(+'simulations soy farm1 '!GA216*'simulations soy farm1 '!GA218*'simulations soy farm1 '!GA230*'simulations soy farm1 '!$L$66,"")</f>
        <v>82789.200000000012</v>
      </c>
      <c r="GB89" s="1">
        <f>IFERROR(+'simulations soy farm1 '!GB216*'simulations soy farm1 '!GB218*'simulations soy farm1 '!GB230*'simulations soy farm1 '!$L$66,"")</f>
        <v>79169.399999999994</v>
      </c>
      <c r="GC89" s="1">
        <f>IFERROR(+'simulations soy farm1 '!GC216*'simulations soy farm1 '!GC218*'simulations soy farm1 '!GC230*'simulations soy farm1 '!$L$66,"")</f>
        <v>79756.2</v>
      </c>
      <c r="GD89" s="1">
        <f>IFERROR(+'simulations soy farm1 '!GD216*'simulations soy farm1 '!GD218*'simulations soy farm1 '!GD230*'simulations soy farm1 '!$L$66,"")</f>
        <v>87550</v>
      </c>
      <c r="GE89" s="1">
        <f>IFERROR(+'simulations soy farm1 '!GE216*'simulations soy farm1 '!GE218*'simulations soy farm1 '!GE230*'simulations soy farm1 '!$L$66,"")</f>
        <v>78332.800000000003</v>
      </c>
      <c r="GF89" s="1">
        <f>IFERROR(+'simulations soy farm1 '!GF216*'simulations soy farm1 '!GF218*'simulations soy farm1 '!GF230*'simulations soy farm1 '!$L$66,"")</f>
        <v>97192.2</v>
      </c>
      <c r="GG89" s="1">
        <f>IFERROR(+'simulations soy farm1 '!GG216*'simulations soy farm1 '!GG218*'simulations soy farm1 '!GG230*'simulations soy farm1 '!$L$66,"")</f>
        <v>102209.60000000001</v>
      </c>
      <c r="GH89" s="1">
        <f>IFERROR(+'simulations soy farm1 '!GH216*'simulations soy farm1 '!GH218*'simulations soy farm1 '!GH230*'simulations soy farm1 '!$L$66,"")</f>
        <v>93600</v>
      </c>
      <c r="GI89" s="1">
        <f>IFERROR(+'simulations soy farm1 '!GI216*'simulations soy farm1 '!GI218*'simulations soy farm1 '!GI230*'simulations soy farm1 '!$L$66,"")</f>
        <v>80513.8</v>
      </c>
      <c r="GJ89" s="1">
        <f>IFERROR(+'simulations soy farm1 '!GJ216*'simulations soy farm1 '!GJ218*'simulations soy farm1 '!GJ230*'simulations soy farm1 '!$L$66,"")</f>
        <v>90825</v>
      </c>
      <c r="GK89" s="1">
        <f>IFERROR(+'simulations soy farm1 '!GK216*'simulations soy farm1 '!GK218*'simulations soy farm1 '!GK230*'simulations soy farm1 '!$L$66,"")</f>
        <v>95871.799999999988</v>
      </c>
      <c r="GL89" s="1">
        <f>IFERROR(+'simulations soy farm1 '!GL216*'simulations soy farm1 '!GL218*'simulations soy farm1 '!GL230*'simulations soy farm1 '!$L$66,"")</f>
        <v>87508.200000000012</v>
      </c>
      <c r="GM89" s="1">
        <f>IFERROR(+'simulations soy farm1 '!GM216*'simulations soy farm1 '!GM218*'simulations soy farm1 '!GM230*'simulations soy farm1 '!$L$66,"")</f>
        <v>81474.200000000012</v>
      </c>
      <c r="GN89" s="1">
        <f>IFERROR(+'simulations soy farm1 '!GN216*'simulations soy farm1 '!GN218*'simulations soy farm1 '!GN230*'simulations soy farm1 '!$L$66,"")</f>
        <v>97470</v>
      </c>
      <c r="GO89" s="1">
        <f>IFERROR(+'simulations soy farm1 '!GO216*'simulations soy farm1 '!GO218*'simulations soy farm1 '!GO230*'simulations soy farm1 '!$L$66,"")</f>
        <v>94924.800000000003</v>
      </c>
      <c r="GP89" s="1">
        <f>IFERROR(+'simulations soy farm1 '!GP216*'simulations soy farm1 '!GP218*'simulations soy farm1 '!GP230*'simulations soy farm1 '!$L$66,"")</f>
        <v>84788</v>
      </c>
      <c r="GQ89" s="1">
        <f>IFERROR(+'simulations soy farm1 '!GQ216*'simulations soy farm1 '!GQ218*'simulations soy farm1 '!GQ230*'simulations soy farm1 '!$L$66,"")</f>
        <v>93034</v>
      </c>
      <c r="GR89" s="1">
        <f>IFERROR(+'simulations soy farm1 '!GR216*'simulations soy farm1 '!GR218*'simulations soy farm1 '!GR230*'simulations soy farm1 '!$L$66,"")</f>
        <v>105060.00000000001</v>
      </c>
      <c r="GS89" s="1">
        <f>IFERROR(+'simulations soy farm1 '!GS216*'simulations soy farm1 '!GS218*'simulations soy farm1 '!GS230*'simulations soy farm1 '!$L$66,"")</f>
        <v>94554</v>
      </c>
      <c r="GT89" s="1">
        <f>IFERROR(+'simulations soy farm1 '!GT216*'simulations soy farm1 '!GT218*'simulations soy farm1 '!GT230*'simulations soy farm1 '!$L$66,"")</f>
        <v>83824</v>
      </c>
      <c r="GU89" s="1">
        <f>IFERROR(+'simulations soy farm1 '!GU216*'simulations soy farm1 '!GU218*'simulations soy farm1 '!GU230*'simulations soy farm1 '!$L$66,"")</f>
        <v>93058.2</v>
      </c>
      <c r="GV89" s="1">
        <f>IFERROR(+'simulations soy farm1 '!GV216*'simulations soy farm1 '!GV218*'simulations soy farm1 '!GV230*'simulations soy farm1 '!$L$66,"")</f>
        <v>99074.799999999988</v>
      </c>
      <c r="GW89" s="1">
        <f>IFERROR(+'simulations soy farm1 '!GW216*'simulations soy farm1 '!GW218*'simulations soy farm1 '!GW230*'simulations soy farm1 '!$L$66,"")</f>
        <v>80605.8</v>
      </c>
      <c r="GX89" s="1">
        <f>IFERROR(+'simulations soy farm1 '!GX216*'simulations soy farm1 '!GX218*'simulations soy farm1 '!GX230*'simulations soy farm1 '!$L$66,"")</f>
        <v>97890.000000000015</v>
      </c>
      <c r="GY89" s="1">
        <f>IFERROR(+'simulations soy farm1 '!GY216*'simulations soy farm1 '!GY218*'simulations soy farm1 '!GY230*'simulations soy farm1 '!$L$66,"")</f>
        <v>77910</v>
      </c>
      <c r="GZ89" s="1">
        <f>IFERROR(+'simulations soy farm1 '!GZ216*'simulations soy farm1 '!GZ218*'simulations soy farm1 '!GZ230*'simulations soy farm1 '!$L$66,"")</f>
        <v>96987.8</v>
      </c>
      <c r="HA89" s="1">
        <f>IFERROR(+'simulations soy farm1 '!HA216*'simulations soy farm1 '!HA218*'simulations soy farm1 '!HA230*'simulations soy farm1 '!$L$66,"")</f>
        <v>93372.000000000015</v>
      </c>
      <c r="HB89" s="1">
        <f>IFERROR(+'simulations soy farm1 '!HB216*'simulations soy farm1 '!HB218*'simulations soy farm1 '!HB230*'simulations soy farm1 '!$L$66,"")</f>
        <v>78084</v>
      </c>
      <c r="HC89" s="1">
        <f>IFERROR(+'simulations soy farm1 '!HC216*'simulations soy farm1 '!HC218*'simulations soy farm1 '!HC230*'simulations soy farm1 '!$L$66,"")</f>
        <v>102919</v>
      </c>
      <c r="HD89" s="1">
        <f>IFERROR(+'simulations soy farm1 '!HD216*'simulations soy farm1 '!HD218*'simulations soy farm1 '!HD230*'simulations soy farm1 '!$L$66,"")</f>
        <v>86763.199999999997</v>
      </c>
      <c r="HE89" s="1">
        <f>IFERROR(+'simulations soy farm1 '!HE216*'simulations soy farm1 '!HE218*'simulations soy farm1 '!HE230*'simulations soy farm1 '!$L$66,"")</f>
        <v>91685.999999999985</v>
      </c>
      <c r="HF89" s="1">
        <f>IFERROR(+'simulations soy farm1 '!HF216*'simulations soy farm1 '!HF218*'simulations soy farm1 '!HF230*'simulations soy farm1 '!$L$66,"")</f>
        <v>98300</v>
      </c>
      <c r="HG89" s="1">
        <f>IFERROR(+'simulations soy farm1 '!HG216*'simulations soy farm1 '!HG218*'simulations soy farm1 '!HG230*'simulations soy farm1 '!$L$66,"")</f>
        <v>92442.599999999991</v>
      </c>
      <c r="HH89" s="1">
        <f>IFERROR(+'simulations soy farm1 '!HH216*'simulations soy farm1 '!HH218*'simulations soy farm1 '!HH230*'simulations soy farm1 '!$L$66,"")</f>
        <v>75153</v>
      </c>
      <c r="HI89" s="1">
        <f>IFERROR(+'simulations soy farm1 '!HI216*'simulations soy farm1 '!HI218*'simulations soy farm1 '!HI230*'simulations soy farm1 '!$L$66,"")</f>
        <v>93610</v>
      </c>
      <c r="HJ89" s="1">
        <f>IFERROR(+'simulations soy farm1 '!HJ216*'simulations soy farm1 '!HJ218*'simulations soy farm1 '!HJ230*'simulations soy farm1 '!$L$66,"")</f>
        <v>95402.4</v>
      </c>
      <c r="HK89" s="1">
        <f>IFERROR(+'simulations soy farm1 '!HK216*'simulations soy farm1 '!HK218*'simulations soy farm1 '!HK230*'simulations soy farm1 '!$L$66,"")</f>
        <v>78948</v>
      </c>
      <c r="HL89" s="1">
        <f>IFERROR(+'simulations soy farm1 '!HL216*'simulations soy farm1 '!HL218*'simulations soy farm1 '!HL230*'simulations soy farm1 '!$L$66,"")</f>
        <v>86928.8</v>
      </c>
      <c r="HM89" s="1">
        <f>IFERROR(+'simulations soy farm1 '!HM216*'simulations soy farm1 '!HM218*'simulations soy farm1 '!HM230*'simulations soy farm1 '!$L$66,"")</f>
        <v>91108.800000000003</v>
      </c>
      <c r="HN89" s="1">
        <f>IFERROR(+'simulations soy farm1 '!HN216*'simulations soy farm1 '!HN218*'simulations soy farm1 '!HN230*'simulations soy farm1 '!$L$66,"")</f>
        <v>92172.6</v>
      </c>
      <c r="HO89" s="1">
        <f>IFERROR(+'simulations soy farm1 '!HO216*'simulations soy farm1 '!HO218*'simulations soy farm1 '!HO230*'simulations soy farm1 '!$L$66,"")</f>
        <v>100997.6</v>
      </c>
      <c r="HP89" s="1">
        <f>IFERROR(+'simulations soy farm1 '!HP216*'simulations soy farm1 '!HP218*'simulations soy farm1 '!HP230*'simulations soy farm1 '!$L$66,"")</f>
        <v>87696</v>
      </c>
      <c r="HQ89" s="1">
        <f>IFERROR(+'simulations soy farm1 '!HQ216*'simulations soy farm1 '!HQ218*'simulations soy farm1 '!HQ230*'simulations soy farm1 '!$L$66,"")</f>
        <v>90521.600000000006</v>
      </c>
      <c r="HR89" s="1">
        <f>IFERROR(+'simulations soy farm1 '!HR216*'simulations soy farm1 '!HR218*'simulations soy farm1 '!HR230*'simulations soy farm1 '!$L$66,"")</f>
        <v>88948.800000000003</v>
      </c>
      <c r="HS89" s="1">
        <f>IFERROR(+'simulations soy farm1 '!HS216*'simulations soy farm1 '!HS218*'simulations soy farm1 '!HS230*'simulations soy farm1 '!$L$66,"")</f>
        <v>102000</v>
      </c>
      <c r="HT89" s="1">
        <f>IFERROR(+'simulations soy farm1 '!HT216*'simulations soy farm1 '!HT218*'simulations soy farm1 '!HT230*'simulations soy farm1 '!$L$66,"")</f>
        <v>86220.800000000003</v>
      </c>
      <c r="HU89" s="1">
        <f>IFERROR(+'simulations soy farm1 '!HU216*'simulations soy farm1 '!HU218*'simulations soy farm1 '!HU230*'simulations soy farm1 '!$L$66,"")</f>
        <v>88504</v>
      </c>
      <c r="HV89" s="1">
        <f>IFERROR(+'simulations soy farm1 '!HV216*'simulations soy farm1 '!HV218*'simulations soy farm1 '!HV230*'simulations soy farm1 '!$L$66,"")</f>
        <v>78983.600000000006</v>
      </c>
      <c r="HW89" s="1">
        <f>IFERROR(+'simulations soy farm1 '!HW216*'simulations soy farm1 '!HW218*'simulations soy farm1 '!HW230*'simulations soy farm1 '!$L$66,"")</f>
        <v>86118.400000000009</v>
      </c>
      <c r="HX89" s="1">
        <f>IFERROR(+'simulations soy farm1 '!HX216*'simulations soy farm1 '!HX218*'simulations soy farm1 '!HX230*'simulations soy farm1 '!$L$66,"")</f>
        <v>90681.8</v>
      </c>
      <c r="HY89" s="1">
        <f>IFERROR(+'simulations soy farm1 '!HY216*'simulations soy farm1 '!HY218*'simulations soy farm1 '!HY230*'simulations soy farm1 '!$L$66,"")</f>
        <v>97591.2</v>
      </c>
      <c r="HZ89" s="1">
        <f>IFERROR(+'simulations soy farm1 '!HZ216*'simulations soy farm1 '!HZ218*'simulations soy farm1 '!HZ230*'simulations soy farm1 '!$L$66,"")</f>
        <v>93184.000000000015</v>
      </c>
      <c r="IA89" s="1">
        <f>IFERROR(+'simulations soy farm1 '!IA216*'simulations soy farm1 '!IA218*'simulations soy farm1 '!IA230*'simulations soy farm1 '!$L$66,"")</f>
        <v>79215.600000000006</v>
      </c>
      <c r="IB89" s="1">
        <f>IFERROR(+'simulations soy farm1 '!IB216*'simulations soy farm1 '!IB218*'simulations soy farm1 '!IB230*'simulations soy farm1 '!$L$66,"")</f>
        <v>94084.2</v>
      </c>
      <c r="IC89" s="1">
        <f>IFERROR(+'simulations soy farm1 '!IC216*'simulations soy farm1 '!IC218*'simulations soy farm1 '!IC230*'simulations soy farm1 '!$L$66,"")</f>
        <v>99985.600000000006</v>
      </c>
      <c r="ID89" s="1">
        <f>IFERROR(+'simulations soy farm1 '!ID216*'simulations soy farm1 '!ID218*'simulations soy farm1 '!ID230*'simulations soy farm1 '!$L$66,"")</f>
        <v>77256</v>
      </c>
      <c r="IE89" s="1">
        <f>IFERROR(+'simulations soy farm1 '!IE216*'simulations soy farm1 '!IE218*'simulations soy farm1 '!IE230*'simulations soy farm1 '!$L$66,"")</f>
        <v>88441.2</v>
      </c>
      <c r="IF89" s="1">
        <f>IFERROR(+'simulations soy farm1 '!IF216*'simulations soy farm1 '!IF218*'simulations soy farm1 '!IF230*'simulations soy farm1 '!$L$66,"")</f>
        <v>91447.8</v>
      </c>
      <c r="IG89" s="1">
        <f>IFERROR(+'simulations soy farm1 '!IG216*'simulations soy farm1 '!IG218*'simulations soy farm1 '!IG230*'simulations soy farm1 '!$L$66,"")</f>
        <v>94860</v>
      </c>
      <c r="IH89" s="1">
        <f>IFERROR(+'simulations soy farm1 '!IH216*'simulations soy farm1 '!IH218*'simulations soy farm1 '!IH230*'simulations soy farm1 '!$L$66,"")</f>
        <v>84005.2</v>
      </c>
      <c r="II89" s="1">
        <f>IFERROR(+'simulations soy farm1 '!II216*'simulations soy farm1 '!II218*'simulations soy farm1 '!II230*'simulations soy farm1 '!$L$66,"")</f>
        <v>84482</v>
      </c>
      <c r="IJ89" s="1">
        <f>IFERROR(+'simulations soy farm1 '!IJ216*'simulations soy farm1 '!IJ218*'simulations soy farm1 '!IJ230*'simulations soy farm1 '!$L$66,"")</f>
        <v>103612.79999999999</v>
      </c>
      <c r="IK89" s="1">
        <f>IFERROR(+'simulations soy farm1 '!IK216*'simulations soy farm1 '!IK218*'simulations soy farm1 '!IK230*'simulations soy farm1 '!$L$66,"")</f>
        <v>96624</v>
      </c>
      <c r="IL89" s="1">
        <f>IFERROR(+'simulations soy farm1 '!IL216*'simulations soy farm1 '!IL218*'simulations soy farm1 '!IL230*'simulations soy farm1 '!$L$66,"")</f>
        <v>81745.2</v>
      </c>
      <c r="IM89" s="1">
        <f>IFERROR(+'simulations soy farm1 '!IM216*'simulations soy farm1 '!IM218*'simulations soy farm1 '!IM230*'simulations soy farm1 '!$L$66,"")</f>
        <v>96928</v>
      </c>
      <c r="IN89" s="1">
        <f>IFERROR(+'simulations soy farm1 '!IN216*'simulations soy farm1 '!IN218*'simulations soy farm1 '!IN230*'simulations soy farm1 '!$L$66,"")</f>
        <v>96595.199999999997</v>
      </c>
      <c r="IO89" s="1">
        <f>IFERROR(+'simulations soy farm1 '!IO216*'simulations soy farm1 '!IO218*'simulations soy farm1 '!IO230*'simulations soy farm1 '!$L$66,"")</f>
        <v>91168</v>
      </c>
      <c r="IP89" s="1">
        <f>IFERROR(+'simulations soy farm1 '!IP216*'simulations soy farm1 '!IP218*'simulations soy farm1 '!IP230*'simulations soy farm1 '!$L$66,"")</f>
        <v>100299.6</v>
      </c>
      <c r="IQ89" s="1">
        <f>IFERROR(+'simulations soy farm1 '!IQ216*'simulations soy farm1 '!IQ218*'simulations soy farm1 '!IQ230*'simulations soy farm1 '!$L$66,"")</f>
        <v>72684.600000000006</v>
      </c>
      <c r="IR89" s="1">
        <f>IFERROR(+'simulations soy farm1 '!IR216*'simulations soy farm1 '!IR218*'simulations soy farm1 '!IR230*'simulations soy farm1 '!$L$66,"")</f>
        <v>83360</v>
      </c>
      <c r="IS89" s="1">
        <f>IFERROR(+'simulations soy farm1 '!IS216*'simulations soy farm1 '!IS218*'simulations soy farm1 '!IS230*'simulations soy farm1 '!$L$66,"")</f>
        <v>89268</v>
      </c>
      <c r="IT89" s="1">
        <f>IFERROR(+'simulations soy farm1 '!IT216*'simulations soy farm1 '!IT218*'simulations soy farm1 '!IT230*'simulations soy farm1 '!$L$66,"")</f>
        <v>83525.599999999991</v>
      </c>
      <c r="IU89" s="1">
        <f>IFERROR(+'simulations soy farm1 '!IU216*'simulations soy farm1 '!IU218*'simulations soy farm1 '!IU230*'simulations soy farm1 '!$L$66,"")</f>
        <v>92597</v>
      </c>
      <c r="IV89" s="1">
        <f>IFERROR(+'simulations soy farm1 '!IV216*'simulations soy farm1 '!IV218*'simulations soy farm1 '!IV230*'simulations soy farm1 '!$L$66,"")</f>
        <v>100600</v>
      </c>
      <c r="IW89" s="1">
        <f>IFERROR(+'simulations soy farm1 '!IW216*'simulations soy farm1 '!IW218*'simulations soy farm1 '!IW230*'simulations soy farm1 '!$L$66,"")</f>
        <v>90093.6</v>
      </c>
      <c r="IX89" s="1">
        <f>IFERROR(+'simulations soy farm1 '!IX216*'simulations soy farm1 '!IX218*'simulations soy farm1 '!IX230*'simulations soy farm1 '!$L$66,"")</f>
        <v>84945</v>
      </c>
      <c r="IY89" s="1">
        <f>IFERROR(+'simulations soy farm1 '!IY216*'simulations soy farm1 '!IY218*'simulations soy farm1 '!IY230*'simulations soy farm1 '!$L$66,"")</f>
        <v>87632.2</v>
      </c>
      <c r="IZ89" s="1">
        <f>IFERROR(+'simulations soy farm1 '!IZ216*'simulations soy farm1 '!IZ218*'simulations soy farm1 '!IZ230*'simulations soy farm1 '!$L$66,"")</f>
        <v>98280</v>
      </c>
      <c r="JA89" s="1">
        <f>IFERROR(+'simulations soy farm1 '!JA216*'simulations soy farm1 '!JA218*'simulations soy farm1 '!JA230*'simulations soy farm1 '!$L$66,"")</f>
        <v>100100</v>
      </c>
      <c r="JB89" s="1">
        <f>IFERROR(+'simulations soy farm1 '!JB216*'simulations soy farm1 '!JB218*'simulations soy farm1 '!JB230*'simulations soy farm1 '!$L$66,"")</f>
        <v>91582.8</v>
      </c>
      <c r="JC89" s="1">
        <f>IFERROR(+'simulations soy farm1 '!JC216*'simulations soy farm1 '!JC218*'simulations soy farm1 '!JC230*'simulations soy farm1 '!$L$66,"")</f>
        <v>93942</v>
      </c>
      <c r="JD89" s="1">
        <f>IFERROR(+'simulations soy farm1 '!JD216*'simulations soy farm1 '!JD218*'simulations soy farm1 '!JD230*'simulations soy farm1 '!$L$66,"")</f>
        <v>92496.8</v>
      </c>
      <c r="JE89" s="1">
        <f>IFERROR(+'simulations soy farm1 '!JE216*'simulations soy farm1 '!JE218*'simulations soy farm1 '!JE230*'simulations soy farm1 '!$L$66,"")</f>
        <v>84714.6</v>
      </c>
      <c r="JF89" s="1">
        <f>IFERROR(+'simulations soy farm1 '!JF216*'simulations soy farm1 '!JF218*'simulations soy farm1 '!JF230*'simulations soy farm1 '!$L$66,"")</f>
        <v>87231.199999999983</v>
      </c>
      <c r="JG89" s="1">
        <f>IFERROR(+'simulations soy farm1 '!JG216*'simulations soy farm1 '!JG218*'simulations soy farm1 '!JG230*'simulations soy farm1 '!$L$66,"")</f>
        <v>72216</v>
      </c>
      <c r="JH89" s="1">
        <f>IFERROR(+'simulations soy farm1 '!JH216*'simulations soy farm1 '!JH218*'simulations soy farm1 '!JH230*'simulations soy farm1 '!$L$66,"")</f>
        <v>105821.59999999999</v>
      </c>
      <c r="JI89" s="1">
        <f>IFERROR(+'simulations soy farm1 '!JI216*'simulations soy farm1 '!JI218*'simulations soy farm1 '!JI230*'simulations soy farm1 '!$L$66,"")</f>
        <v>102394.8</v>
      </c>
      <c r="JJ89" s="1">
        <f>IFERROR(+'simulations soy farm1 '!JJ216*'simulations soy farm1 '!JJ218*'simulations soy farm1 '!JJ230*'simulations soy farm1 '!$L$66,"")</f>
        <v>74193.599999999991</v>
      </c>
      <c r="JK89" s="1">
        <f>IFERROR(+'simulations soy farm1 '!JK216*'simulations soy farm1 '!JK218*'simulations soy farm1 '!JK230*'simulations soy farm1 '!$L$66,"")</f>
        <v>97836.000000000015</v>
      </c>
      <c r="JL89" s="1">
        <f>IFERROR(+'simulations soy farm1 '!JL216*'simulations soy farm1 '!JL218*'simulations soy farm1 '!JL230*'simulations soy farm1 '!$L$66,"")</f>
        <v>94738.000000000015</v>
      </c>
      <c r="JM89" s="1">
        <f>IFERROR(+'simulations soy farm1 '!JM216*'simulations soy farm1 '!JM218*'simulations soy farm1 '!JM230*'simulations soy farm1 '!$L$66,"")</f>
        <v>91697.600000000006</v>
      </c>
      <c r="JN89" s="1">
        <f>IFERROR(+'simulations soy farm1 '!JN216*'simulations soy farm1 '!JN218*'simulations soy farm1 '!JN230*'simulations soy farm1 '!$L$66,"")</f>
        <v>88541.4</v>
      </c>
      <c r="JO89" s="1">
        <f>IFERROR(+'simulations soy farm1 '!JO216*'simulations soy farm1 '!JO218*'simulations soy farm1 '!JO230*'simulations soy farm1 '!$L$66,"")</f>
        <v>98109.2</v>
      </c>
      <c r="JP89" s="1">
        <f>IFERROR(+'simulations soy farm1 '!JP216*'simulations soy farm1 '!JP218*'simulations soy farm1 '!JP230*'simulations soy farm1 '!$L$66,"")</f>
        <v>97100.000000000015</v>
      </c>
      <c r="JQ89" s="1">
        <f>IFERROR(+'simulations soy farm1 '!JQ216*'simulations soy farm1 '!JQ218*'simulations soy farm1 '!JQ230*'simulations soy farm1 '!$L$66,"")</f>
        <v>93675.200000000012</v>
      </c>
      <c r="JR89" s="1">
        <f>IFERROR(+'simulations soy farm1 '!JR216*'simulations soy farm1 '!JR218*'simulations soy farm1 '!JR230*'simulations soy farm1 '!$L$66,"")</f>
        <v>98085.6</v>
      </c>
      <c r="JS89" s="1">
        <f>IFERROR(+'simulations soy farm1 '!JS216*'simulations soy farm1 '!JS218*'simulations soy farm1 '!JS230*'simulations soy farm1 '!$L$66,"")</f>
        <v>80325</v>
      </c>
      <c r="JT89" s="1">
        <f>IFERROR(+'simulations soy farm1 '!JT216*'simulations soy farm1 '!JT218*'simulations soy farm1 '!JT230*'simulations soy farm1 '!$L$66,"")</f>
        <v>97075.200000000012</v>
      </c>
      <c r="JU89" s="1">
        <f>IFERROR(+'simulations soy farm1 '!JU216*'simulations soy farm1 '!JU218*'simulations soy farm1 '!JU230*'simulations soy farm1 '!$L$66,"")</f>
        <v>91344</v>
      </c>
      <c r="JV89" s="1">
        <f>IFERROR(+'simulations soy farm1 '!JV216*'simulations soy farm1 '!JV218*'simulations soy farm1 '!JV230*'simulations soy farm1 '!$L$66,"")</f>
        <v>84835.999999999985</v>
      </c>
      <c r="JW89" s="1">
        <f>IFERROR(+'simulations soy farm1 '!JW216*'simulations soy farm1 '!JW218*'simulations soy farm1 '!JW230*'simulations soy farm1 '!$L$66,"")</f>
        <v>90721.2</v>
      </c>
      <c r="JX89" s="1">
        <f>IFERROR(+'simulations soy farm1 '!JX216*'simulations soy farm1 '!JX218*'simulations soy farm1 '!JX230*'simulations soy farm1 '!$L$66,"")</f>
        <v>96783.400000000009</v>
      </c>
      <c r="JY89" s="1">
        <f>IFERROR(+'simulations soy farm1 '!JY216*'simulations soy farm1 '!JY218*'simulations soy farm1 '!JY230*'simulations soy farm1 '!$L$66,"")</f>
        <v>95912.400000000009</v>
      </c>
      <c r="JZ89" s="1">
        <f>IFERROR(+'simulations soy farm1 '!JZ216*'simulations soy farm1 '!JZ218*'simulations soy farm1 '!JZ230*'simulations soy farm1 '!$L$66,"")</f>
        <v>99153.2</v>
      </c>
      <c r="KA89" s="1">
        <f>IFERROR(+'simulations soy farm1 '!KA216*'simulations soy farm1 '!KA218*'simulations soy farm1 '!KA230*'simulations soy farm1 '!$L$66,"")</f>
        <v>87215.4</v>
      </c>
      <c r="KB89" s="1">
        <f>IFERROR(+'simulations soy farm1 '!KB216*'simulations soy farm1 '!KB218*'simulations soy farm1 '!KB230*'simulations soy farm1 '!$L$66,"")</f>
        <v>98755.199999999997</v>
      </c>
      <c r="KC89" s="1">
        <f>IFERROR(+'simulations soy farm1 '!KC216*'simulations soy farm1 '!KC218*'simulations soy farm1 '!KC230*'simulations soy farm1 '!$L$66,"")</f>
        <v>95703.6</v>
      </c>
      <c r="KD89" s="1">
        <f>IFERROR(+'simulations soy farm1 '!KD216*'simulations soy farm1 '!KD218*'simulations soy farm1 '!KD230*'simulations soy farm1 '!$L$66,"")</f>
        <v>98349.599999999991</v>
      </c>
      <c r="KE89" s="1">
        <f>IFERROR(+'simulations soy farm1 '!KE216*'simulations soy farm1 '!KE218*'simulations soy farm1 '!KE230*'simulations soy farm1 '!$L$66,"")</f>
        <v>89880</v>
      </c>
      <c r="KF89" s="1">
        <f>IFERROR(+'simulations soy farm1 '!KF216*'simulations soy farm1 '!KF218*'simulations soy farm1 '!KF230*'simulations soy farm1 '!$L$66,"")</f>
        <v>90409.8</v>
      </c>
      <c r="KG89" s="1">
        <f>IFERROR(+'simulations soy farm1 '!KG216*'simulations soy farm1 '!KG218*'simulations soy farm1 '!KG230*'simulations soy farm1 '!$L$66,"")</f>
        <v>106092.80000000002</v>
      </c>
      <c r="KH89" s="1">
        <f>IFERROR(+'simulations soy farm1 '!KH216*'simulations soy farm1 '!KH218*'simulations soy farm1 '!KH230*'simulations soy farm1 '!$L$66,"")</f>
        <v>94221.6</v>
      </c>
      <c r="KI89" s="1">
        <f>IFERROR(+'simulations soy farm1 '!KI216*'simulations soy farm1 '!KI218*'simulations soy farm1 '!KI230*'simulations soy farm1 '!$L$66,"")</f>
        <v>90445.6</v>
      </c>
      <c r="KJ89" s="1">
        <f>IFERROR(+'simulations soy farm1 '!KJ216*'simulations soy farm1 '!KJ218*'simulations soy farm1 '!KJ230*'simulations soy farm1 '!$L$66,"")</f>
        <v>84723.799999999988</v>
      </c>
      <c r="KK89" s="1">
        <f>IFERROR(+'simulations soy farm1 '!KK216*'simulations soy farm1 '!KK218*'simulations soy farm1 '!KK230*'simulations soy farm1 '!$L$66,"")</f>
        <v>92476.800000000003</v>
      </c>
      <c r="KL89" s="1">
        <f>IFERROR(+'simulations soy farm1 '!KL216*'simulations soy farm1 '!KL218*'simulations soy farm1 '!KL230*'simulations soy farm1 '!$L$66,"")</f>
        <v>104400</v>
      </c>
      <c r="KM89" s="1">
        <f>IFERROR(+'simulations soy farm1 '!KM216*'simulations soy farm1 '!KM218*'simulations soy farm1 '!KM230*'simulations soy farm1 '!$L$66,"")</f>
        <v>94473.2</v>
      </c>
      <c r="KN89" s="1">
        <f>IFERROR(+'simulations soy farm1 '!KN216*'simulations soy farm1 '!KN218*'simulations soy farm1 '!KN230*'simulations soy farm1 '!$L$66,"")</f>
        <v>90514.8</v>
      </c>
      <c r="KO89" s="1">
        <f>IFERROR(+'simulations soy farm1 '!KO216*'simulations soy farm1 '!KO218*'simulations soy farm1 '!KO230*'simulations soy farm1 '!$L$66,"")</f>
        <v>102861.00000000001</v>
      </c>
      <c r="KP89" s="1">
        <f>IFERROR(+'simulations soy farm1 '!KP216*'simulations soy farm1 '!KP218*'simulations soy farm1 '!KP230*'simulations soy farm1 '!$L$66,"")</f>
        <v>81379.199999999997</v>
      </c>
      <c r="KQ89" s="1">
        <f>IFERROR(+'simulations soy farm1 '!KQ216*'simulations soy farm1 '!KQ218*'simulations soy farm1 '!KQ230*'simulations soy farm1 '!$L$66,"")</f>
        <v>97113.8</v>
      </c>
      <c r="KR89" s="1">
        <f>IFERROR(+'simulations soy farm1 '!KR216*'simulations soy farm1 '!KR218*'simulations soy farm1 '!KR230*'simulations soy farm1 '!$L$66,"")</f>
        <v>100744</v>
      </c>
      <c r="KS89" s="1">
        <f>IFERROR(+'simulations soy farm1 '!KS216*'simulations soy farm1 '!KS218*'simulations soy farm1 '!KS230*'simulations soy farm1 '!$L$66,"")</f>
        <v>84668.4</v>
      </c>
      <c r="KT89" s="1">
        <f>IFERROR(+'simulations soy farm1 '!KT216*'simulations soy farm1 '!KT218*'simulations soy farm1 '!KT230*'simulations soy farm1 '!$L$66,"")</f>
        <v>100815.00000000001</v>
      </c>
      <c r="KU89" s="1">
        <f>IFERROR(+'simulations soy farm1 '!KU216*'simulations soy farm1 '!KU218*'simulations soy farm1 '!KU230*'simulations soy farm1 '!$L$66,"")</f>
        <v>89611.199999999997</v>
      </c>
      <c r="KV89" s="1">
        <f>IFERROR(+'simulations soy farm1 '!KV216*'simulations soy farm1 '!KV218*'simulations soy farm1 '!KV230*'simulations soy farm1 '!$L$66,"")</f>
        <v>90960.200000000012</v>
      </c>
      <c r="KW89" s="1">
        <f>IFERROR(+'simulations soy farm1 '!KW216*'simulations soy farm1 '!KW218*'simulations soy farm1 '!KW230*'simulations soy farm1 '!$L$66,"")</f>
        <v>70727</v>
      </c>
      <c r="KX89" s="1">
        <f>IFERROR(+'simulations soy farm1 '!KX216*'simulations soy farm1 '!KX218*'simulations soy farm1 '!KX230*'simulations soy farm1 '!$L$66,"")</f>
        <v>79543.199999999997</v>
      </c>
      <c r="KY89" s="1">
        <f>IFERROR(+'simulations soy farm1 '!KY216*'simulations soy farm1 '!KY218*'simulations soy farm1 '!KY230*'simulations soy farm1 '!$L$66,"")</f>
        <v>79952</v>
      </c>
      <c r="KZ89" s="1">
        <f>IFERROR(+'simulations soy farm1 '!KZ216*'simulations soy farm1 '!KZ218*'simulations soy farm1 '!KZ230*'simulations soy farm1 '!$L$66,"")</f>
        <v>88660.800000000003</v>
      </c>
      <c r="LA89" s="1">
        <f>IFERROR(+'simulations soy farm1 '!LA216*'simulations soy farm1 '!LA218*'simulations soy farm1 '!LA230*'simulations soy farm1 '!$L$66,"")</f>
        <v>89434.8</v>
      </c>
      <c r="LB89" s="1">
        <f>IFERROR(+'simulations soy farm1 '!LB216*'simulations soy farm1 '!LB218*'simulations soy farm1 '!LB230*'simulations soy farm1 '!$L$66,"")</f>
        <v>84747.599999999991</v>
      </c>
      <c r="LC89" s="1">
        <f>IFERROR(+'simulations soy farm1 '!LC216*'simulations soy farm1 '!LC218*'simulations soy farm1 '!LC230*'simulations soy farm1 '!$L$66,"")</f>
        <v>88995.6</v>
      </c>
      <c r="LD89" s="1">
        <f>IFERROR(+'simulations soy farm1 '!LD216*'simulations soy farm1 '!LD218*'simulations soy farm1 '!LD230*'simulations soy farm1 '!$L$66,"")</f>
        <v>75398.399999999994</v>
      </c>
      <c r="LE89" s="1">
        <f>IFERROR(+'simulations soy farm1 '!LE216*'simulations soy farm1 '!LE218*'simulations soy farm1 '!LE230*'simulations soy farm1 '!$L$66,"")</f>
        <v>99870.399999999994</v>
      </c>
      <c r="LF89" s="1">
        <f>IFERROR(+'simulations soy farm1 '!LF216*'simulations soy farm1 '!LF218*'simulations soy farm1 '!LF230*'simulations soy farm1 '!$L$66,"")</f>
        <v>79622.399999999994</v>
      </c>
      <c r="LG89" s="1">
        <f>IFERROR(+'simulations soy farm1 '!LG216*'simulations soy farm1 '!LG218*'simulations soy farm1 '!LG230*'simulations soy farm1 '!$L$66,"")</f>
        <v>105033.60000000001</v>
      </c>
      <c r="LH89" s="1">
        <f>IFERROR(+'simulations soy farm1 '!LH216*'simulations soy farm1 '!LH218*'simulations soy farm1 '!LH230*'simulations soy farm1 '!$L$66,"")</f>
        <v>86005</v>
      </c>
      <c r="LI89" s="1">
        <f>IFERROR(+'simulations soy farm1 '!LI216*'simulations soy farm1 '!LI218*'simulations soy farm1 '!LI230*'simulations soy farm1 '!$L$66,"")</f>
        <v>73603.600000000006</v>
      </c>
      <c r="LJ89" s="1">
        <f>IFERROR(+'simulations soy farm1 '!LJ216*'simulations soy farm1 '!LJ218*'simulations soy farm1 '!LJ230*'simulations soy farm1 '!$L$66,"")</f>
        <v>92278.2</v>
      </c>
      <c r="LK89" s="1">
        <f>IFERROR(+'simulations soy farm1 '!LK216*'simulations soy farm1 '!LK218*'simulations soy farm1 '!LK230*'simulations soy farm1 '!$L$66,"")</f>
        <v>78694.2</v>
      </c>
      <c r="LL89" s="1">
        <f>IFERROR(+'simulations soy farm1 '!LL216*'simulations soy farm1 '!LL218*'simulations soy farm1 '!LL230*'simulations soy farm1 '!$L$66,"")</f>
        <v>92314.4</v>
      </c>
      <c r="LM89" s="1">
        <f>IFERROR(+'simulations soy farm1 '!LM216*'simulations soy farm1 '!LM218*'simulations soy farm1 '!LM230*'simulations soy farm1 '!$L$66,"")</f>
        <v>101694</v>
      </c>
      <c r="LN89" s="1">
        <f>IFERROR(+'simulations soy farm1 '!LN216*'simulations soy farm1 '!LN218*'simulations soy farm1 '!LN230*'simulations soy farm1 '!$L$66,"")</f>
        <v>81536</v>
      </c>
      <c r="LO89" s="1">
        <f>IFERROR(+'simulations soy farm1 '!LO216*'simulations soy farm1 '!LO218*'simulations soy farm1 '!LO230*'simulations soy farm1 '!$L$66,"")</f>
        <v>86984</v>
      </c>
      <c r="LP89" s="1">
        <f>IFERROR(+'simulations soy farm1 '!LP216*'simulations soy farm1 '!LP218*'simulations soy farm1 '!LP230*'simulations soy farm1 '!$L$66,"")</f>
        <v>106783.8</v>
      </c>
      <c r="LQ89" s="1">
        <f>IFERROR(+'simulations soy farm1 '!LQ216*'simulations soy farm1 '!LQ218*'simulations soy farm1 '!LQ230*'simulations soy farm1 '!$L$66,"")</f>
        <v>80696</v>
      </c>
      <c r="LR89" s="1">
        <f>IFERROR(+'simulations soy farm1 '!LR216*'simulations soy farm1 '!LR218*'simulations soy farm1 '!LR230*'simulations soy farm1 '!$L$66,"")</f>
        <v>90681.8</v>
      </c>
      <c r="LS89" s="1">
        <f>IFERROR(+'simulations soy farm1 '!LS216*'simulations soy farm1 '!LS218*'simulations soy farm1 '!LS230*'simulations soy farm1 '!$L$66,"")</f>
        <v>88300.800000000003</v>
      </c>
      <c r="LT89" s="1">
        <f>IFERROR(+'simulations soy farm1 '!LT216*'simulations soy farm1 '!LT218*'simulations soy farm1 '!LT230*'simulations soy farm1 '!$L$66,"")</f>
        <v>97942.399999999994</v>
      </c>
      <c r="LU89" s="1">
        <f>IFERROR(+'simulations soy farm1 '!LU216*'simulations soy farm1 '!LU218*'simulations soy farm1 '!LU230*'simulations soy farm1 '!$L$66,"")</f>
        <v>84896.400000000009</v>
      </c>
      <c r="LV89" s="1">
        <f>IFERROR(+'simulations soy farm1 '!LV216*'simulations soy farm1 '!LV218*'simulations soy farm1 '!LV230*'simulations soy farm1 '!$L$66,"")</f>
        <v>83413.8</v>
      </c>
      <c r="LW89" s="1">
        <f>IFERROR(+'simulations soy farm1 '!LW216*'simulations soy farm1 '!LW218*'simulations soy farm1 '!LW230*'simulations soy farm1 '!$L$66,"")</f>
        <v>90792</v>
      </c>
      <c r="LX89" s="1">
        <f>IFERROR(+'simulations soy farm1 '!LX216*'simulations soy farm1 '!LX218*'simulations soy farm1 '!LX230*'simulations soy farm1 '!$L$66,"")</f>
        <v>98793.600000000006</v>
      </c>
      <c r="LY89" s="1">
        <f>IFERROR(+'simulations soy farm1 '!LY216*'simulations soy farm1 '!LY218*'simulations soy farm1 '!LY230*'simulations soy farm1 '!$L$66,"")</f>
        <v>93306.400000000009</v>
      </c>
      <c r="LZ89" s="1">
        <f>IFERROR(+'simulations soy farm1 '!LZ216*'simulations soy farm1 '!LZ218*'simulations soy farm1 '!LZ230*'simulations soy farm1 '!$L$66,"")</f>
        <v>89333.199999999983</v>
      </c>
      <c r="MA89" s="1">
        <f>IFERROR(+'simulations soy farm1 '!MA216*'simulations soy farm1 '!MA218*'simulations soy farm1 '!MA230*'simulations soy farm1 '!$L$66,"")</f>
        <v>92467.199999999997</v>
      </c>
      <c r="MB89" s="1">
        <f>IFERROR(+'simulations soy farm1 '!MB216*'simulations soy farm1 '!MB218*'simulations soy farm1 '!MB230*'simulations soy farm1 '!$L$66,"")</f>
        <v>76933</v>
      </c>
      <c r="MC89" s="1">
        <f>IFERROR(+'simulations soy farm1 '!MC216*'simulations soy farm1 '!MC218*'simulations soy farm1 '!MC230*'simulations soy farm1 '!$L$66,"")</f>
        <v>88275</v>
      </c>
      <c r="MD89" s="1">
        <f>IFERROR(+'simulations soy farm1 '!MD216*'simulations soy farm1 '!MD218*'simulations soy farm1 '!MD230*'simulations soy farm1 '!$L$66,"")</f>
        <v>100398.79999999999</v>
      </c>
      <c r="ME89" s="1">
        <f>IFERROR(+'simulations soy farm1 '!ME216*'simulations soy farm1 '!ME218*'simulations soy farm1 '!ME230*'simulations soy farm1 '!$L$66,"")</f>
        <v>92700</v>
      </c>
      <c r="MF89" s="1">
        <f>IFERROR(+'simulations soy farm1 '!MF216*'simulations soy farm1 '!MF218*'simulations soy farm1 '!MF230*'simulations soy farm1 '!$L$66,"")</f>
        <v>85531.199999999997</v>
      </c>
      <c r="MG89" s="1">
        <f>IFERROR(+'simulations soy farm1 '!MG216*'simulations soy farm1 '!MG218*'simulations soy farm1 '!MG230*'simulations soy farm1 '!$L$66,"")</f>
        <v>85795.6</v>
      </c>
      <c r="MH89" s="1">
        <f>IFERROR(+'simulations soy farm1 '!MH216*'simulations soy farm1 '!MH218*'simulations soy farm1 '!MH230*'simulations soy farm1 '!$L$66,"")</f>
        <v>99042</v>
      </c>
      <c r="MI89" s="1">
        <f>IFERROR(+'simulations soy farm1 '!MI216*'simulations soy farm1 '!MI218*'simulations soy farm1 '!MI230*'simulations soy farm1 '!$L$66,"")</f>
        <v>93126.000000000015</v>
      </c>
      <c r="MJ89" s="1">
        <f>IFERROR(+'simulations soy farm1 '!MJ216*'simulations soy farm1 '!MJ218*'simulations soy farm1 '!MJ230*'simulations soy farm1 '!$L$66,"")</f>
        <v>86132.2</v>
      </c>
      <c r="MK89" s="1">
        <f>IFERROR(+'simulations soy farm1 '!MK216*'simulations soy farm1 '!MK218*'simulations soy farm1 '!MK230*'simulations soy farm1 '!$L$66,"")</f>
        <v>94250.400000000009</v>
      </c>
      <c r="ML89" s="1">
        <f>IFERROR(+'simulations soy farm1 '!ML216*'simulations soy farm1 '!ML218*'simulations soy farm1 '!ML230*'simulations soy farm1 '!$L$66,"")</f>
        <v>102139.20000000001</v>
      </c>
      <c r="MM89" s="1">
        <f>IFERROR(+'simulations soy farm1 '!MM216*'simulations soy farm1 '!MM218*'simulations soy farm1 '!MM230*'simulations soy farm1 '!$L$66,"")</f>
        <v>100386.00000000001</v>
      </c>
      <c r="MN89" s="1">
        <f>IFERROR(+'simulations soy farm1 '!MN216*'simulations soy farm1 '!MN218*'simulations soy farm1 '!MN230*'simulations soy farm1 '!$L$66,"")</f>
        <v>81067.600000000006</v>
      </c>
      <c r="MO89" s="1">
        <f>IFERROR(+'simulations soy farm1 '!MO216*'simulations soy farm1 '!MO218*'simulations soy farm1 '!MO230*'simulations soy farm1 '!$L$66,"")</f>
        <v>87823.2</v>
      </c>
      <c r="MP89" s="1">
        <f>IFERROR(+'simulations soy farm1 '!MP216*'simulations soy farm1 '!MP218*'simulations soy farm1 '!MP230*'simulations soy farm1 '!$L$66,"")</f>
        <v>101604.79999999999</v>
      </c>
      <c r="MQ89" s="1">
        <f>IFERROR(+'simulations soy farm1 '!MQ216*'simulations soy farm1 '!MQ218*'simulations soy farm1 '!MQ230*'simulations soy farm1 '!$L$66,"")</f>
        <v>92929.2</v>
      </c>
      <c r="MR89" s="1">
        <f>IFERROR(+'simulations soy farm1 '!MR216*'simulations soy farm1 '!MR218*'simulations soy farm1 '!MR230*'simulations soy farm1 '!$L$66,"")</f>
        <v>89103.2</v>
      </c>
      <c r="MS89" s="1">
        <f>IFERROR(+'simulations soy farm1 '!MS216*'simulations soy farm1 '!MS218*'simulations soy farm1 '!MS230*'simulations soy farm1 '!$L$66,"")</f>
        <v>83528</v>
      </c>
      <c r="MT89" s="1">
        <f>IFERROR(+'simulations soy farm1 '!MT216*'simulations soy farm1 '!MT218*'simulations soy farm1 '!MT230*'simulations soy farm1 '!$L$66,"")</f>
        <v>94042.8</v>
      </c>
      <c r="MU89" s="1">
        <f>IFERROR(+'simulations soy farm1 '!MU216*'simulations soy farm1 '!MU218*'simulations soy farm1 '!MU230*'simulations soy farm1 '!$L$66,"")</f>
        <v>91523.999999999985</v>
      </c>
      <c r="MV89" s="1">
        <f>IFERROR(+'simulations soy farm1 '!MV216*'simulations soy farm1 '!MV218*'simulations soy farm1 '!MV230*'simulations soy farm1 '!$L$66,"")</f>
        <v>95024.599999999991</v>
      </c>
      <c r="MW89" s="1">
        <f>IFERROR(+'simulations soy farm1 '!MW216*'simulations soy farm1 '!MW218*'simulations soy farm1 '!MW230*'simulations soy farm1 '!$L$66,"")</f>
        <v>108498</v>
      </c>
      <c r="MX89" s="1">
        <f>IFERROR(+'simulations soy farm1 '!MX216*'simulations soy farm1 '!MX218*'simulations soy farm1 '!MX230*'simulations soy farm1 '!$L$66,"")</f>
        <v>100800</v>
      </c>
      <c r="MY89" s="1">
        <f>IFERROR(+'simulations soy farm1 '!MY216*'simulations soy farm1 '!MY218*'simulations soy farm1 '!MY230*'simulations soy farm1 '!$L$66,"")</f>
        <v>106671.6</v>
      </c>
      <c r="MZ89" s="1">
        <f>IFERROR(+'simulations soy farm1 '!MZ216*'simulations soy farm1 '!MZ218*'simulations soy farm1 '!MZ230*'simulations soy farm1 '!$L$66,"")</f>
        <v>96374.599999999991</v>
      </c>
      <c r="NA89" s="1">
        <f>IFERROR(+'simulations soy farm1 '!NA216*'simulations soy farm1 '!NA218*'simulations soy farm1 '!NA230*'simulations soy farm1 '!$L$66,"")</f>
        <v>86442.4</v>
      </c>
      <c r="NB89" s="1">
        <f>IFERROR(+'simulations soy farm1 '!NB216*'simulations soy farm1 '!NB218*'simulations soy farm1 '!NB230*'simulations soy farm1 '!$L$66,"")</f>
        <v>86275.199999999997</v>
      </c>
      <c r="NC89" s="1">
        <f>IFERROR(+'simulations soy farm1 '!NC216*'simulations soy farm1 '!NC218*'simulations soy farm1 '!NC230*'simulations soy farm1 '!$L$66,"")</f>
        <v>100896.40000000001</v>
      </c>
      <c r="ND89" s="1">
        <f>IFERROR(+'simulations soy farm1 '!ND216*'simulations soy farm1 '!ND218*'simulations soy farm1 '!ND230*'simulations soy farm1 '!$L$66,"")</f>
        <v>85958.400000000009</v>
      </c>
      <c r="NE89" s="1">
        <f>IFERROR(+'simulations soy farm1 '!NE216*'simulations soy farm1 '!NE218*'simulations soy farm1 '!NE230*'simulations soy farm1 '!$L$66,"")</f>
        <v>92310</v>
      </c>
      <c r="NF89" s="1">
        <f>IFERROR(+'simulations soy farm1 '!NF216*'simulations soy farm1 '!NF218*'simulations soy farm1 '!NF230*'simulations soy farm1 '!$L$66,"")</f>
        <v>69962.2</v>
      </c>
      <c r="NG89" s="1">
        <f>IFERROR(+'simulations soy farm1 '!NG216*'simulations soy farm1 '!NG218*'simulations soy farm1 '!NG230*'simulations soy farm1 '!$L$66,"")</f>
        <v>84064.200000000012</v>
      </c>
      <c r="NH89" s="1">
        <f>IFERROR(+'simulations soy farm1 '!NH216*'simulations soy farm1 '!NH218*'simulations soy farm1 '!NH230*'simulations soy farm1 '!$L$66,"")</f>
        <v>75897.600000000006</v>
      </c>
      <c r="NI89" s="1">
        <f>IFERROR(+'simulations soy farm1 '!NI216*'simulations soy farm1 '!NI218*'simulations soy farm1 '!NI230*'simulations soy farm1 '!$L$66,"")</f>
        <v>86050.199999999983</v>
      </c>
      <c r="NJ89" s="1">
        <f>IFERROR(+'simulations soy farm1 '!NJ216*'simulations soy farm1 '!NJ218*'simulations soy farm1 '!NJ230*'simulations soy farm1 '!$L$66,"")</f>
        <v>78391.199999999997</v>
      </c>
      <c r="NK89" s="1">
        <f>IFERROR(+'simulations soy farm1 '!NK216*'simulations soy farm1 '!NK218*'simulations soy farm1 '!NK230*'simulations soy farm1 '!$L$66,"")</f>
        <v>77404</v>
      </c>
      <c r="NL89" s="1">
        <f>IFERROR(+'simulations soy farm1 '!NL216*'simulations soy farm1 '!NL218*'simulations soy farm1 '!NL230*'simulations soy farm1 '!$L$66,"")</f>
        <v>98379.6</v>
      </c>
      <c r="NM89" s="1">
        <f>IFERROR(+'simulations soy farm1 '!NM216*'simulations soy farm1 '!NM218*'simulations soy farm1 '!NM230*'simulations soy farm1 '!$L$66,"")</f>
        <v>87585.599999999991</v>
      </c>
      <c r="NN89" s="1">
        <f>IFERROR(+'simulations soy farm1 '!NN216*'simulations soy farm1 '!NN218*'simulations soy farm1 '!NN230*'simulations soy farm1 '!$L$66,"")</f>
        <v>95539.200000000012</v>
      </c>
      <c r="NO89" s="1">
        <f>IFERROR(+'simulations soy farm1 '!NO216*'simulations soy farm1 '!NO218*'simulations soy farm1 '!NO230*'simulations soy farm1 '!$L$66,"")</f>
        <v>91286.400000000009</v>
      </c>
      <c r="NP89" s="1">
        <f>IFERROR(+'simulations soy farm1 '!NP216*'simulations soy farm1 '!NP218*'simulations soy farm1 '!NP230*'simulations soy farm1 '!$L$66,"")</f>
        <v>100167</v>
      </c>
      <c r="NQ89" s="1">
        <f>IFERROR(+'simulations soy farm1 '!NQ216*'simulations soy farm1 '!NQ218*'simulations soy farm1 '!NQ230*'simulations soy farm1 '!$L$66,"")</f>
        <v>89647.999999999985</v>
      </c>
      <c r="NR89" s="1">
        <f>IFERROR(+'simulations soy farm1 '!NR216*'simulations soy farm1 '!NR218*'simulations soy farm1 '!NR230*'simulations soy farm1 '!$L$66,"")</f>
        <v>91893.2</v>
      </c>
      <c r="NS89" s="1">
        <f>IFERROR(+'simulations soy farm1 '!NS216*'simulations soy farm1 '!NS218*'simulations soy farm1 '!NS230*'simulations soy farm1 '!$L$66,"")</f>
        <v>82002</v>
      </c>
      <c r="NT89" s="1">
        <f>IFERROR(+'simulations soy farm1 '!NT216*'simulations soy farm1 '!NT218*'simulations soy farm1 '!NT230*'simulations soy farm1 '!$L$66,"")</f>
        <v>91800</v>
      </c>
      <c r="NU89" s="1">
        <f>IFERROR(+'simulations soy farm1 '!NU216*'simulations soy farm1 '!NU218*'simulations soy farm1 '!NU230*'simulations soy farm1 '!$L$66,"")</f>
        <v>89862</v>
      </c>
      <c r="NV89" s="1">
        <f>IFERROR(+'simulations soy farm1 '!NV216*'simulations soy farm1 '!NV218*'simulations soy farm1 '!NV230*'simulations soy farm1 '!$L$66,"")</f>
        <v>104841.00000000001</v>
      </c>
      <c r="NW89" s="1">
        <f>IFERROR(+'simulations soy farm1 '!NW216*'simulations soy farm1 '!NW218*'simulations soy farm1 '!NW230*'simulations soy farm1 '!$L$66,"")</f>
        <v>82680</v>
      </c>
      <c r="NX89" s="1">
        <f>IFERROR(+'simulations soy farm1 '!NX216*'simulations soy farm1 '!NX218*'simulations soy farm1 '!NX230*'simulations soy farm1 '!$L$66,"")</f>
        <v>92622.799999999988</v>
      </c>
      <c r="NY89" s="1">
        <f>IFERROR(+'simulations soy farm1 '!NY216*'simulations soy farm1 '!NY218*'simulations soy farm1 '!NY230*'simulations soy farm1 '!$L$66,"")</f>
        <v>101707</v>
      </c>
      <c r="NZ89" s="1">
        <f>IFERROR(+'simulations soy farm1 '!NZ216*'simulations soy farm1 '!NZ218*'simulations soy farm1 '!NZ230*'simulations soy farm1 '!$L$66,"")</f>
        <v>92976</v>
      </c>
      <c r="OA89" s="1">
        <f>IFERROR(+'simulations soy farm1 '!OA216*'simulations soy farm1 '!OA218*'simulations soy farm1 '!OA230*'simulations soy farm1 '!$L$66,"")</f>
        <v>99588.000000000015</v>
      </c>
      <c r="OB89" s="1">
        <f>IFERROR(+'simulations soy farm1 '!OB216*'simulations soy farm1 '!OB218*'simulations soy farm1 '!OB230*'simulations soy farm1 '!$L$66,"")</f>
        <v>99580.800000000003</v>
      </c>
      <c r="OC89" s="1">
        <f>IFERROR(+'simulations soy farm1 '!OC216*'simulations soy farm1 '!OC218*'simulations soy farm1 '!OC230*'simulations soy farm1 '!$L$66,"")</f>
        <v>84468.800000000003</v>
      </c>
      <c r="OD89" s="1">
        <f>IFERROR(+'simulations soy farm1 '!OD216*'simulations soy farm1 '!OD218*'simulations soy farm1 '!OD230*'simulations soy farm1 '!$L$66,"")</f>
        <v>97899.999999999985</v>
      </c>
      <c r="OE89" s="1">
        <f>IFERROR(+'simulations soy farm1 '!OE216*'simulations soy farm1 '!OE218*'simulations soy farm1 '!OE230*'simulations soy farm1 '!$L$66,"")</f>
        <v>70569.2</v>
      </c>
      <c r="OF89" s="1">
        <f>IFERROR(+'simulations soy farm1 '!OF216*'simulations soy farm1 '!OF218*'simulations soy farm1 '!OF230*'simulations soy farm1 '!$L$66,"")</f>
        <v>70063.200000000012</v>
      </c>
      <c r="OG89" s="1">
        <f>IFERROR(+'simulations soy farm1 '!OG216*'simulations soy farm1 '!OG218*'simulations soy farm1 '!OG230*'simulations soy farm1 '!$L$66,"")</f>
        <v>82972.799999999988</v>
      </c>
      <c r="OH89" s="1">
        <f>IFERROR(+'simulations soy farm1 '!OH216*'simulations soy farm1 '!OH218*'simulations soy farm1 '!OH230*'simulations soy farm1 '!$L$66,"")</f>
        <v>94188.000000000015</v>
      </c>
      <c r="OI89" s="1">
        <f>IFERROR(+'simulations soy farm1 '!OI216*'simulations soy farm1 '!OI218*'simulations soy farm1 '!OI230*'simulations soy farm1 '!$L$66,"")</f>
        <v>111400</v>
      </c>
      <c r="OJ89" s="1">
        <f>IFERROR(+'simulations soy farm1 '!OJ216*'simulations soy farm1 '!OJ218*'simulations soy farm1 '!OJ230*'simulations soy farm1 '!$L$66,"")</f>
        <v>80269.599999999991</v>
      </c>
      <c r="OK89" s="1">
        <f>IFERROR(+'simulations soy farm1 '!OK216*'simulations soy farm1 '!OK218*'simulations soy farm1 '!OK230*'simulations soy farm1 '!$L$66,"")</f>
        <v>94410.8</v>
      </c>
      <c r="OL89" s="1">
        <f>IFERROR(+'simulations soy farm1 '!OL216*'simulations soy farm1 '!OL218*'simulations soy farm1 '!OL230*'simulations soy farm1 '!$L$66,"")</f>
        <v>70893.600000000006</v>
      </c>
      <c r="OM89" s="1">
        <f>IFERROR(+'simulations soy farm1 '!OM216*'simulations soy farm1 '!OM218*'simulations soy farm1 '!OM230*'simulations soy farm1 '!$L$66,"")</f>
        <v>102616.00000000001</v>
      </c>
      <c r="ON89" s="1">
        <f>IFERROR(+'simulations soy farm1 '!ON216*'simulations soy farm1 '!ON218*'simulations soy farm1 '!ON230*'simulations soy farm1 '!$L$66,"")</f>
        <v>96475.4</v>
      </c>
      <c r="OO89" s="1">
        <f>IFERROR(+'simulations soy farm1 '!OO216*'simulations soy farm1 '!OO218*'simulations soy farm1 '!OO230*'simulations soy farm1 '!$L$66,"")</f>
        <v>85280</v>
      </c>
      <c r="OP89" s="1">
        <f>IFERROR(+'simulations soy farm1 '!OP216*'simulations soy farm1 '!OP218*'simulations soy farm1 '!OP230*'simulations soy farm1 '!$L$66,"")</f>
        <v>105089.4</v>
      </c>
      <c r="OQ89" s="1">
        <f>IFERROR(+'simulations soy farm1 '!OQ216*'simulations soy farm1 '!OQ218*'simulations soy farm1 '!OQ230*'simulations soy farm1 '!$L$66,"")</f>
        <v>96920.999999999985</v>
      </c>
      <c r="OR89" s="1">
        <f>IFERROR(+'simulations soy farm1 '!OR216*'simulations soy farm1 '!OR218*'simulations soy farm1 '!OR230*'simulations soy farm1 '!$L$66,"")</f>
        <v>95447.200000000012</v>
      </c>
      <c r="OS89" s="1">
        <f>IFERROR(+'simulations soy farm1 '!OS216*'simulations soy farm1 '!OS218*'simulations soy farm1 '!OS230*'simulations soy farm1 '!$L$66,"")</f>
        <v>91523.999999999985</v>
      </c>
      <c r="OT89" s="1">
        <f>IFERROR(+'simulations soy farm1 '!OT216*'simulations soy farm1 '!OT218*'simulations soy farm1 '!OT230*'simulations soy farm1 '!$L$66,"")</f>
        <v>90576.000000000015</v>
      </c>
      <c r="OU89" s="1">
        <f>IFERROR(+'simulations soy farm1 '!OU216*'simulations soy farm1 '!OU218*'simulations soy farm1 '!OU230*'simulations soy farm1 '!$L$66,"")</f>
        <v>88296</v>
      </c>
      <c r="OV89" s="1">
        <f>IFERROR(+'simulations soy farm1 '!OV216*'simulations soy farm1 '!OV218*'simulations soy farm1 '!OV230*'simulations soy farm1 '!$L$66,"")</f>
        <v>97762.799999999988</v>
      </c>
      <c r="OW89" s="1">
        <f>IFERROR(+'simulations soy farm1 '!OW216*'simulations soy farm1 '!OW218*'simulations soy farm1 '!OW230*'simulations soy farm1 '!$L$66,"")</f>
        <v>104428.8</v>
      </c>
      <c r="OX89" s="1">
        <f>IFERROR(+'simulations soy farm1 '!OX216*'simulations soy farm1 '!OX218*'simulations soy farm1 '!OX230*'simulations soy farm1 '!$L$66,"")</f>
        <v>86402.4</v>
      </c>
      <c r="OY89" s="1">
        <f>IFERROR(+'simulations soy farm1 '!OY216*'simulations soy farm1 '!OY218*'simulations soy farm1 '!OY230*'simulations soy farm1 '!$L$66,"")</f>
        <v>95172</v>
      </c>
      <c r="OZ89" s="1">
        <f>IFERROR(+'simulations soy farm1 '!OZ216*'simulations soy farm1 '!OZ218*'simulations soy farm1 '!OZ230*'simulations soy farm1 '!$L$66,"")</f>
        <v>89537.599999999991</v>
      </c>
      <c r="PA89" s="1">
        <f>IFERROR(+'simulations soy farm1 '!PA216*'simulations soy farm1 '!PA218*'simulations soy farm1 '!PA230*'simulations soy farm1 '!$L$66,"")</f>
        <v>72896</v>
      </c>
      <c r="PB89" s="1">
        <f>IFERROR(+'simulations soy farm1 '!PB216*'simulations soy farm1 '!PB218*'simulations soy farm1 '!PB230*'simulations soy farm1 '!$L$66,"")</f>
        <v>93104</v>
      </c>
      <c r="PC89" s="1">
        <f>IFERROR(+'simulations soy farm1 '!PC216*'simulations soy farm1 '!PC218*'simulations soy farm1 '!PC230*'simulations soy farm1 '!$L$66,"")</f>
        <v>88347.6</v>
      </c>
      <c r="PD89" s="1">
        <f>IFERROR(+'simulations soy farm1 '!PD216*'simulations soy farm1 '!PD218*'simulations soy farm1 '!PD230*'simulations soy farm1 '!$L$66,"")</f>
        <v>86275.199999999997</v>
      </c>
      <c r="PE89" s="1">
        <f>IFERROR(+'simulations soy farm1 '!PE216*'simulations soy farm1 '!PE218*'simulations soy farm1 '!PE230*'simulations soy farm1 '!$L$66,"")</f>
        <v>90306</v>
      </c>
      <c r="PF89" s="1">
        <f>IFERROR(+'simulations soy farm1 '!PF216*'simulations soy farm1 '!PF218*'simulations soy farm1 '!PF230*'simulations soy farm1 '!$L$66,"")</f>
        <v>105551.6</v>
      </c>
      <c r="PG89" s="1">
        <f>IFERROR(+'simulations soy farm1 '!PG216*'simulations soy farm1 '!PG218*'simulations soy farm1 '!PG230*'simulations soy farm1 '!$L$66,"")</f>
        <v>99999.6</v>
      </c>
      <c r="PH89" s="1">
        <f>IFERROR(+'simulations soy farm1 '!PH216*'simulations soy farm1 '!PH218*'simulations soy farm1 '!PH230*'simulations soy farm1 '!$L$66,"")</f>
        <v>93350.599999999991</v>
      </c>
      <c r="PI89" s="1">
        <f>IFERROR(+'simulations soy farm1 '!PI216*'simulations soy farm1 '!PI218*'simulations soy farm1 '!PI230*'simulations soy farm1 '!$L$66,"")</f>
        <v>103326.6</v>
      </c>
      <c r="PJ89" s="1">
        <f>IFERROR(+'simulations soy farm1 '!PJ216*'simulations soy farm1 '!PJ218*'simulations soy farm1 '!PJ230*'simulations soy farm1 '!$L$66,"")</f>
        <v>98763.6</v>
      </c>
      <c r="PK89" s="1">
        <f>IFERROR(+'simulations soy farm1 '!PK216*'simulations soy farm1 '!PK218*'simulations soy farm1 '!PK230*'simulations soy farm1 '!$L$66,"")</f>
        <v>90546.4</v>
      </c>
      <c r="PL89" s="1">
        <f>IFERROR(+'simulations soy farm1 '!PL216*'simulations soy farm1 '!PL218*'simulations soy farm1 '!PL230*'simulations soy farm1 '!$L$66,"")</f>
        <v>90816</v>
      </c>
      <c r="PM89" s="1">
        <f>IFERROR(+'simulations soy farm1 '!PM216*'simulations soy farm1 '!PM218*'simulations soy farm1 '!PM230*'simulations soy farm1 '!$L$66,"")</f>
        <v>85965.6</v>
      </c>
      <c r="PN89" s="1">
        <f>IFERROR(+'simulations soy farm1 '!PN216*'simulations soy farm1 '!PN218*'simulations soy farm1 '!PN230*'simulations soy farm1 '!$L$66,"")</f>
        <v>76540.800000000003</v>
      </c>
      <c r="PO89" s="1">
        <f>IFERROR(+'simulations soy farm1 '!PO216*'simulations soy farm1 '!PO218*'simulations soy farm1 '!PO230*'simulations soy farm1 '!$L$66,"")</f>
        <v>86904</v>
      </c>
      <c r="PP89" s="1">
        <f>IFERROR(+'simulations soy farm1 '!PP216*'simulations soy farm1 '!PP218*'simulations soy farm1 '!PP230*'simulations soy farm1 '!$L$66,"")</f>
        <v>101566.39999999999</v>
      </c>
      <c r="PQ89" s="1">
        <f>IFERROR(+'simulations soy farm1 '!PQ216*'simulations soy farm1 '!PQ218*'simulations soy farm1 '!PQ230*'simulations soy farm1 '!$L$66,"")</f>
        <v>96969.599999999991</v>
      </c>
      <c r="PR89" s="1">
        <f>IFERROR(+'simulations soy farm1 '!PR216*'simulations soy farm1 '!PR218*'simulations soy farm1 '!PR230*'simulations soy farm1 '!$L$66,"")</f>
        <v>95570</v>
      </c>
      <c r="PS89" s="1">
        <f>IFERROR(+'simulations soy farm1 '!PS216*'simulations soy farm1 '!PS218*'simulations soy farm1 '!PS230*'simulations soy farm1 '!$L$66,"")</f>
        <v>83868.399999999994</v>
      </c>
      <c r="PT89" s="1">
        <f>IFERROR(+'simulations soy farm1 '!PT216*'simulations soy farm1 '!PT218*'simulations soy farm1 '!PT230*'simulations soy farm1 '!$L$66,"")</f>
        <v>95996</v>
      </c>
      <c r="PU89" s="1">
        <f>IFERROR(+'simulations soy farm1 '!PU216*'simulations soy farm1 '!PU218*'simulations soy farm1 '!PU230*'simulations soy farm1 '!$L$66,"")</f>
        <v>98366.400000000009</v>
      </c>
      <c r="PV89" s="1">
        <f>IFERROR(+'simulations soy farm1 '!PV216*'simulations soy farm1 '!PV218*'simulations soy farm1 '!PV230*'simulations soy farm1 '!$L$66,"")</f>
        <v>78883.199999999983</v>
      </c>
      <c r="PW89" s="1">
        <f>IFERROR(+'simulations soy farm1 '!PW216*'simulations soy farm1 '!PW218*'simulations soy farm1 '!PW230*'simulations soy farm1 '!$L$66,"")</f>
        <v>96444</v>
      </c>
      <c r="PX89" s="1">
        <f>IFERROR(+'simulations soy farm1 '!PX216*'simulations soy farm1 '!PX218*'simulations soy farm1 '!PX230*'simulations soy farm1 '!$L$66,"")</f>
        <v>86076</v>
      </c>
      <c r="PY89" s="1">
        <f>IFERROR(+'simulations soy farm1 '!PY216*'simulations soy farm1 '!PY218*'simulations soy farm1 '!PY230*'simulations soy farm1 '!$L$66,"")</f>
        <v>104139.99999999999</v>
      </c>
      <c r="PZ89" s="1">
        <f>IFERROR(+'simulations soy farm1 '!PZ216*'simulations soy farm1 '!PZ218*'simulations soy farm1 '!PZ230*'simulations soy farm1 '!$L$66,"")</f>
        <v>95851.8</v>
      </c>
      <c r="QA89" s="1">
        <f>IFERROR(+'simulations soy farm1 '!QA216*'simulations soy farm1 '!QA218*'simulations soy farm1 '!QA230*'simulations soy farm1 '!$L$66,"")</f>
        <v>94494.6</v>
      </c>
      <c r="QB89" s="1">
        <f>IFERROR(+'simulations soy farm1 '!QB216*'simulations soy farm1 '!QB218*'simulations soy farm1 '!QB230*'simulations soy farm1 '!$L$66,"")</f>
        <v>89685.8</v>
      </c>
      <c r="QC89" s="1">
        <f>IFERROR(+'simulations soy farm1 '!QC216*'simulations soy farm1 '!QC218*'simulations soy farm1 '!QC230*'simulations soy farm1 '!$L$66,"")</f>
        <v>85470</v>
      </c>
      <c r="QD89" s="1">
        <f>IFERROR(+'simulations soy farm1 '!QD216*'simulations soy farm1 '!QD218*'simulations soy farm1 '!QD230*'simulations soy farm1 '!$L$66,"")</f>
        <v>77212.200000000012</v>
      </c>
      <c r="QE89" s="1">
        <f>IFERROR(+'simulations soy farm1 '!QE216*'simulations soy farm1 '!QE218*'simulations soy farm1 '!QE230*'simulations soy farm1 '!$L$66,"")</f>
        <v>97694.799999999988</v>
      </c>
      <c r="QF89" s="1">
        <f>IFERROR(+'simulations soy farm1 '!QF216*'simulations soy farm1 '!QF218*'simulations soy farm1 '!QF230*'simulations soy farm1 '!$L$66,"")</f>
        <v>106656.20000000001</v>
      </c>
      <c r="QG89" s="1">
        <f>IFERROR(+'simulations soy farm1 '!QG216*'simulations soy farm1 '!QG218*'simulations soy farm1 '!QG230*'simulations soy farm1 '!$L$66,"")</f>
        <v>90743</v>
      </c>
      <c r="QH89" s="1">
        <f>IFERROR(+'simulations soy farm1 '!QH216*'simulations soy farm1 '!QH218*'simulations soy farm1 '!QH230*'simulations soy farm1 '!$L$66,"")</f>
        <v>94781.6</v>
      </c>
      <c r="QI89" s="1">
        <f>IFERROR(+'simulations soy farm1 '!QI216*'simulations soy farm1 '!QI218*'simulations soy farm1 '!QI230*'simulations soy farm1 '!$L$66,"")</f>
        <v>75398.399999999994</v>
      </c>
      <c r="QJ89" s="1">
        <f>IFERROR(+'simulations soy farm1 '!QJ216*'simulations soy farm1 '!QJ218*'simulations soy farm1 '!QJ230*'simulations soy farm1 '!$L$66,"")</f>
        <v>103924.4</v>
      </c>
      <c r="QK89" s="1">
        <f>IFERROR(+'simulations soy farm1 '!QK216*'simulations soy farm1 '!QK218*'simulations soy farm1 '!QK230*'simulations soy farm1 '!$L$66,"")</f>
        <v>93744</v>
      </c>
      <c r="QL89" s="1">
        <f>IFERROR(+'simulations soy farm1 '!QL216*'simulations soy farm1 '!QL218*'simulations soy farm1 '!QL230*'simulations soy farm1 '!$L$66,"")</f>
        <v>105945.59999999999</v>
      </c>
      <c r="QM89" s="1">
        <f>IFERROR(+'simulations soy farm1 '!QM216*'simulations soy farm1 '!QM218*'simulations soy farm1 '!QM230*'simulations soy farm1 '!$L$66,"")</f>
        <v>101909</v>
      </c>
      <c r="QN89" s="1">
        <f>IFERROR(+'simulations soy farm1 '!QN216*'simulations soy farm1 '!QN218*'simulations soy farm1 '!QN230*'simulations soy farm1 '!$L$66,"")</f>
        <v>94300.799999999988</v>
      </c>
      <c r="QO89" s="1">
        <f>IFERROR(+'simulations soy farm1 '!QO216*'simulations soy farm1 '!QO218*'simulations soy farm1 '!QO230*'simulations soy farm1 '!$L$66,"")</f>
        <v>104949</v>
      </c>
      <c r="QP89" s="1">
        <f>IFERROR(+'simulations soy farm1 '!QP216*'simulations soy farm1 '!QP218*'simulations soy farm1 '!QP230*'simulations soy farm1 '!$L$66,"")</f>
        <v>81043.199999999997</v>
      </c>
      <c r="QQ89" s="1">
        <f>IFERROR(+'simulations soy farm1 '!QQ216*'simulations soy farm1 '!QQ218*'simulations soy farm1 '!QQ230*'simulations soy farm1 '!$L$66,"")</f>
        <v>87375.999999999985</v>
      </c>
      <c r="QR89" s="1">
        <f>IFERROR(+'simulations soy farm1 '!QR216*'simulations soy farm1 '!QR218*'simulations soy farm1 '!QR230*'simulations soy farm1 '!$L$66,"")</f>
        <v>99597.6</v>
      </c>
      <c r="QS89" s="1">
        <f>IFERROR(+'simulations soy farm1 '!QS216*'simulations soy farm1 '!QS218*'simulations soy farm1 '!QS230*'simulations soy farm1 '!$L$66,"")</f>
        <v>88820.6</v>
      </c>
      <c r="QT89" s="1">
        <f>IFERROR(+'simulations soy farm1 '!QT216*'simulations soy farm1 '!QT218*'simulations soy farm1 '!QT230*'simulations soy farm1 '!$L$66,"")</f>
        <v>82264</v>
      </c>
      <c r="QU89" s="1">
        <f>IFERROR(+'simulations soy farm1 '!QU216*'simulations soy farm1 '!QU218*'simulations soy farm1 '!QU230*'simulations soy farm1 '!$L$66,"")</f>
        <v>88070.399999999994</v>
      </c>
      <c r="QV89" s="1">
        <f>IFERROR(+'simulations soy farm1 '!QV216*'simulations soy farm1 '!QV218*'simulations soy farm1 '!QV230*'simulations soy farm1 '!$L$66,"")</f>
        <v>99201.600000000006</v>
      </c>
      <c r="QW89" s="1">
        <f>IFERROR(+'simulations soy farm1 '!QW216*'simulations soy farm1 '!QW218*'simulations soy farm1 '!QW230*'simulations soy farm1 '!$L$66,"")</f>
        <v>69871</v>
      </c>
      <c r="QX89" s="1">
        <f>IFERROR(+'simulations soy farm1 '!QX216*'simulations soy farm1 '!QX218*'simulations soy farm1 '!QX230*'simulations soy farm1 '!$L$66,"")</f>
        <v>86944</v>
      </c>
      <c r="QY89" s="1">
        <f>IFERROR(+'simulations soy farm1 '!QY216*'simulations soy farm1 '!QY218*'simulations soy farm1 '!QY230*'simulations soy farm1 '!$L$66,"")</f>
        <v>95539.200000000012</v>
      </c>
      <c r="QZ89" s="1">
        <f>IFERROR(+'simulations soy farm1 '!QZ216*'simulations soy farm1 '!QZ218*'simulations soy farm1 '!QZ230*'simulations soy farm1 '!$L$66,"")</f>
        <v>84250.8</v>
      </c>
      <c r="RA89" s="1">
        <f>IFERROR(+'simulations soy farm1 '!RA216*'simulations soy farm1 '!RA218*'simulations soy farm1 '!RA230*'simulations soy farm1 '!$L$66,"")</f>
        <v>107948.4</v>
      </c>
      <c r="RB89" s="1">
        <f>IFERROR(+'simulations soy farm1 '!RB216*'simulations soy farm1 '!RB218*'simulations soy farm1 '!RB230*'simulations soy farm1 '!$L$66,"")</f>
        <v>84826.000000000015</v>
      </c>
      <c r="RC89" s="1">
        <f>IFERROR(+'simulations soy farm1 '!RC216*'simulations soy farm1 '!RC218*'simulations soy farm1 '!RC230*'simulations soy farm1 '!$L$66,"")</f>
        <v>86310</v>
      </c>
      <c r="RD89" s="1">
        <f>IFERROR(+'simulations soy farm1 '!RD216*'simulations soy farm1 '!RD218*'simulations soy farm1 '!RD230*'simulations soy farm1 '!$L$66,"")</f>
        <v>87403.199999999997</v>
      </c>
      <c r="RE89" s="1">
        <f>IFERROR(+'simulations soy farm1 '!RE216*'simulations soy farm1 '!RE218*'simulations soy farm1 '!RE230*'simulations soy farm1 '!$L$66,"")</f>
        <v>83080</v>
      </c>
      <c r="RF89" s="1">
        <f>IFERROR(+'simulations soy farm1 '!RF216*'simulations soy farm1 '!RF218*'simulations soy farm1 '!RF230*'simulations soy farm1 '!$L$66,"")</f>
        <v>84912.799999999988</v>
      </c>
      <c r="RG89" s="1">
        <f>IFERROR(+'simulations soy farm1 '!RG216*'simulations soy farm1 '!RG218*'simulations soy farm1 '!RG230*'simulations soy farm1 '!$L$66,"")</f>
        <v>71476</v>
      </c>
      <c r="RH89" s="1">
        <f>IFERROR(+'simulations soy farm1 '!RH216*'simulations soy farm1 '!RH218*'simulations soy farm1 '!RH230*'simulations soy farm1 '!$L$66,"")</f>
        <v>86763.199999999997</v>
      </c>
      <c r="RI89" s="1">
        <f>IFERROR(+'simulations soy farm1 '!RI216*'simulations soy farm1 '!RI218*'simulations soy farm1 '!RI230*'simulations soy farm1 '!$L$66,"")</f>
        <v>100990.39999999999</v>
      </c>
      <c r="RJ89" s="1">
        <f>IFERROR(+'simulations soy farm1 '!RJ216*'simulations soy farm1 '!RJ218*'simulations soy farm1 '!RJ230*'simulations soy farm1 '!$L$66,"")</f>
        <v>97404.800000000003</v>
      </c>
      <c r="RK89" s="1">
        <f>IFERROR(+'simulations soy farm1 '!RK216*'simulations soy farm1 '!RK218*'simulations soy farm1 '!RK230*'simulations soy farm1 '!$L$66,"")</f>
        <v>91208.400000000009</v>
      </c>
      <c r="RL89" s="1">
        <f>IFERROR(+'simulations soy farm1 '!RL216*'simulations soy farm1 '!RL218*'simulations soy farm1 '!RL230*'simulations soy farm1 '!$L$66,"")</f>
        <v>80960.399999999994</v>
      </c>
      <c r="RM89" s="1">
        <f>IFERROR(+'simulations soy farm1 '!RM216*'simulations soy farm1 '!RM218*'simulations soy farm1 '!RM230*'simulations soy farm1 '!$L$66,"")</f>
        <v>88442.400000000009</v>
      </c>
      <c r="RN89" s="1">
        <f>IFERROR(+'simulations soy farm1 '!RN216*'simulations soy farm1 '!RN218*'simulations soy farm1 '!RN230*'simulations soy farm1 '!$L$66,"")</f>
        <v>89680.8</v>
      </c>
      <c r="RO89" s="1">
        <f>IFERROR(+'simulations soy farm1 '!RO216*'simulations soy farm1 '!RO218*'simulations soy farm1 '!RO230*'simulations soy farm1 '!$L$66,"")</f>
        <v>97864</v>
      </c>
      <c r="RP89" s="1">
        <f>IFERROR(+'simulations soy farm1 '!RP216*'simulations soy farm1 '!RP218*'simulations soy farm1 '!RP230*'simulations soy farm1 '!$L$66,"")</f>
        <v>79104.599999999991</v>
      </c>
      <c r="RQ89" s="1">
        <f>IFERROR(+'simulations soy farm1 '!RQ216*'simulations soy farm1 '!RQ218*'simulations soy farm1 '!RQ230*'simulations soy farm1 '!$L$66,"")</f>
        <v>98662.200000000012</v>
      </c>
      <c r="RR89" s="1">
        <f>IFERROR(+'simulations soy farm1 '!RR216*'simulations soy farm1 '!RR218*'simulations soy farm1 '!RR230*'simulations soy farm1 '!$L$66,"")</f>
        <v>78450</v>
      </c>
      <c r="RS89" s="1">
        <f>IFERROR(+'simulations soy farm1 '!RS216*'simulations soy farm1 '!RS218*'simulations soy farm1 '!RS230*'simulations soy farm1 '!$L$66,"")</f>
        <v>95880</v>
      </c>
      <c r="RT89" s="1">
        <f>IFERROR(+'simulations soy farm1 '!RT216*'simulations soy farm1 '!RT218*'simulations soy farm1 '!RT230*'simulations soy farm1 '!$L$66,"")</f>
        <v>103529.40000000001</v>
      </c>
      <c r="RU89" s="1">
        <f>IFERROR(+'simulations soy farm1 '!RU216*'simulations soy farm1 '!RU218*'simulations soy farm1 '!RU230*'simulations soy farm1 '!$L$66,"")</f>
        <v>80150.399999999994</v>
      </c>
      <c r="RV89" s="1">
        <f>IFERROR(+'simulations soy farm1 '!RV216*'simulations soy farm1 '!RV218*'simulations soy farm1 '!RV230*'simulations soy farm1 '!$L$66,"")</f>
        <v>96632</v>
      </c>
      <c r="RW89" s="1">
        <f>IFERROR(+'simulations soy farm1 '!RW216*'simulations soy farm1 '!RW218*'simulations soy farm1 '!RW230*'simulations soy farm1 '!$L$66,"")</f>
        <v>77742.8</v>
      </c>
      <c r="RX89" s="1">
        <f>IFERROR(+'simulations soy farm1 '!RX216*'simulations soy farm1 '!RX218*'simulations soy farm1 '!RX230*'simulations soy farm1 '!$L$66,"")</f>
        <v>103630.8</v>
      </c>
      <c r="RY89" s="1">
        <f>IFERROR(+'simulations soy farm1 '!RY216*'simulations soy farm1 '!RY218*'simulations soy farm1 '!RY230*'simulations soy farm1 '!$L$66,"")</f>
        <v>95590.200000000012</v>
      </c>
      <c r="RZ89" s="1">
        <f>IFERROR(+'simulations soy farm1 '!RZ216*'simulations soy farm1 '!RZ218*'simulations soy farm1 '!RZ230*'simulations soy farm1 '!$L$66,"")</f>
        <v>88418.400000000009</v>
      </c>
      <c r="SA89" s="1">
        <f>IFERROR(+'simulations soy farm1 '!SA216*'simulations soy farm1 '!SA218*'simulations soy farm1 '!SA230*'simulations soy farm1 '!$L$66,"")</f>
        <v>96244.39999999998</v>
      </c>
      <c r="SB89" s="1">
        <f>IFERROR(+'simulations soy farm1 '!SB216*'simulations soy farm1 '!SB218*'simulations soy farm1 '!SB230*'simulations soy farm1 '!$L$66,"")</f>
        <v>91929.600000000006</v>
      </c>
      <c r="SC89" s="1">
        <f>IFERROR(+'simulations soy farm1 '!SC216*'simulations soy farm1 '!SC218*'simulations soy farm1 '!SC230*'simulations soy farm1 '!$L$66,"")</f>
        <v>77542.8</v>
      </c>
      <c r="SD89" s="1">
        <f>IFERROR(+'simulations soy farm1 '!SD216*'simulations soy farm1 '!SD218*'simulations soy farm1 '!SD230*'simulations soy farm1 '!$L$66,"")</f>
        <v>93189.599999999991</v>
      </c>
      <c r="SE89" s="1">
        <f>IFERROR(+'simulations soy farm1 '!SE216*'simulations soy farm1 '!SE218*'simulations soy farm1 '!SE230*'simulations soy farm1 '!$L$66,"")</f>
        <v>90341.4</v>
      </c>
      <c r="SF89" s="1">
        <f>IFERROR(+'simulations soy farm1 '!SF216*'simulations soy farm1 '!SF218*'simulations soy farm1 '!SF230*'simulations soy farm1 '!$L$66,"")</f>
        <v>99298.200000000012</v>
      </c>
      <c r="SG89" s="1">
        <f>IFERROR(+'simulations soy farm1 '!SG216*'simulations soy farm1 '!SG218*'simulations soy farm1 '!SG230*'simulations soy farm1 '!$L$66,"")</f>
        <v>82896.800000000003</v>
      </c>
      <c r="SH89" s="25"/>
      <c r="SI89">
        <f t="shared" si="312"/>
        <v>90462.064000000013</v>
      </c>
      <c r="SQ89" s="247">
        <f t="shared" si="313"/>
        <v>2017</v>
      </c>
      <c r="SR89" s="247">
        <f t="shared" si="314"/>
        <v>0</v>
      </c>
      <c r="SS89" s="247">
        <f t="shared" si="315"/>
        <v>0</v>
      </c>
      <c r="ST89" s="247">
        <f t="shared" si="316"/>
        <v>0</v>
      </c>
      <c r="SU89" s="247">
        <f t="shared" si="317"/>
        <v>0</v>
      </c>
      <c r="SV89" s="247">
        <f t="shared" si="318"/>
        <v>25</v>
      </c>
      <c r="SW89" s="247">
        <f t="shared" si="319"/>
        <v>431</v>
      </c>
      <c r="SX89" s="247">
        <f t="shared" si="320"/>
        <v>500</v>
      </c>
      <c r="SY89" s="247">
        <f t="shared" si="321"/>
        <v>500</v>
      </c>
      <c r="SZ89" s="247">
        <f t="shared" si="322"/>
        <v>500</v>
      </c>
      <c r="TA89" s="25"/>
      <c r="TB89" s="168">
        <f t="shared" si="323"/>
        <v>0</v>
      </c>
      <c r="TC89" s="168">
        <f t="shared" si="324"/>
        <v>0</v>
      </c>
      <c r="TD89" s="168">
        <f t="shared" si="305"/>
        <v>0</v>
      </c>
      <c r="TE89" s="168">
        <f t="shared" si="306"/>
        <v>0</v>
      </c>
      <c r="TF89" s="168">
        <f t="shared" si="307"/>
        <v>0.05</v>
      </c>
      <c r="TG89" s="168">
        <f t="shared" si="308"/>
        <v>0.81200000000000006</v>
      </c>
      <c r="TH89" s="168">
        <f t="shared" si="309"/>
        <v>0.13800000000000001</v>
      </c>
      <c r="TI89" s="168">
        <f t="shared" si="310"/>
        <v>0</v>
      </c>
      <c r="TJ89" s="168">
        <f t="shared" si="311"/>
        <v>0</v>
      </c>
      <c r="TK89" s="94">
        <f t="shared" si="325"/>
        <v>1</v>
      </c>
      <c r="TM89">
        <v>4</v>
      </c>
      <c r="TP89" s="477">
        <f>+SMALL(B89:SG89,ROUND(SZ89*$TP$15,0))</f>
        <v>84912.799999999988</v>
      </c>
      <c r="TQ89" s="477">
        <f t="shared" si="326"/>
        <v>96783.400000000009</v>
      </c>
      <c r="TR89" s="25">
        <f t="shared" si="327"/>
        <v>90462.064000000013</v>
      </c>
      <c r="TS89">
        <f>+RANK(SI89,B89:SI89,1)</f>
        <v>236</v>
      </c>
      <c r="TT89" s="168">
        <f>+TS89/SZ89</f>
        <v>0.47199999999999998</v>
      </c>
      <c r="TV89" s="168">
        <f t="shared" si="328"/>
        <v>0</v>
      </c>
    </row>
    <row r="90" spans="1:542">
      <c r="A90" s="227">
        <v>2018</v>
      </c>
      <c r="B90" s="1">
        <f>+IFERROR('simulations soy farm1 '!$L$67*'simulations soy farm1 '!B261*'simulations soy farm1 '!B263*'simulations soy farm1 '!B275,"")</f>
        <v>0</v>
      </c>
      <c r="C90" s="1">
        <f>+IFERROR('simulations soy farm1 '!$L$67*'simulations soy farm1 '!C261*'simulations soy farm1 '!C263*'simulations soy farm1 '!C275,"")</f>
        <v>0</v>
      </c>
      <c r="D90" s="1">
        <f>+IFERROR('simulations soy farm1 '!$L$67*'simulations soy farm1 '!D261*'simulations soy farm1 '!D263*'simulations soy farm1 '!D275,"")</f>
        <v>0</v>
      </c>
      <c r="E90" s="1">
        <f>+IFERROR('simulations soy farm1 '!$L$67*'simulations soy farm1 '!E261*'simulations soy farm1 '!E263*'simulations soy farm1 '!E275,"")</f>
        <v>0</v>
      </c>
      <c r="F90" s="1">
        <f>+IFERROR('simulations soy farm1 '!$L$67*'simulations soy farm1 '!F261*'simulations soy farm1 '!F263*'simulations soy farm1 '!F275,"")</f>
        <v>0</v>
      </c>
      <c r="G90" s="1">
        <f>+IFERROR('simulations soy farm1 '!$L$67*'simulations soy farm1 '!G261*'simulations soy farm1 '!G263*'simulations soy farm1 '!G275,"")</f>
        <v>0</v>
      </c>
      <c r="H90" s="1">
        <f>+IFERROR('simulations soy farm1 '!$L$67*'simulations soy farm1 '!H261*'simulations soy farm1 '!H263*'simulations soy farm1 '!H275,"")</f>
        <v>0</v>
      </c>
      <c r="I90" s="1">
        <f>+IFERROR('simulations soy farm1 '!$L$67*'simulations soy farm1 '!I261*'simulations soy farm1 '!I263*'simulations soy farm1 '!I275,"")</f>
        <v>0</v>
      </c>
      <c r="J90" s="1">
        <f>+IFERROR('simulations soy farm1 '!$L$67*'simulations soy farm1 '!J261*'simulations soy farm1 '!J263*'simulations soy farm1 '!J275,"")</f>
        <v>0</v>
      </c>
      <c r="K90" s="1">
        <f>+IFERROR('simulations soy farm1 '!$L$67*'simulations soy farm1 '!K261*'simulations soy farm1 '!K263*'simulations soy farm1 '!K275,"")</f>
        <v>0</v>
      </c>
      <c r="L90" s="1">
        <f>+IFERROR('simulations soy farm1 '!$L$67*'simulations soy farm1 '!L261*'simulations soy farm1 '!L263*'simulations soy farm1 '!L275,"")</f>
        <v>0</v>
      </c>
      <c r="M90" s="1">
        <f>+IFERROR('simulations soy farm1 '!$L$67*'simulations soy farm1 '!M261*'simulations soy farm1 '!M263*'simulations soy farm1 '!M275,"")</f>
        <v>0</v>
      </c>
      <c r="N90" s="1">
        <f>+IFERROR('simulations soy farm1 '!$L$67*'simulations soy farm1 '!N261*'simulations soy farm1 '!N263*'simulations soy farm1 '!N275,"")</f>
        <v>0</v>
      </c>
      <c r="O90" s="1">
        <f>+IFERROR('simulations soy farm1 '!$L$67*'simulations soy farm1 '!O261*'simulations soy farm1 '!O263*'simulations soy farm1 '!O275,"")</f>
        <v>0</v>
      </c>
      <c r="P90" s="1">
        <f>+IFERROR('simulations soy farm1 '!$L$67*'simulations soy farm1 '!P261*'simulations soy farm1 '!P263*'simulations soy farm1 '!P275,"")</f>
        <v>0</v>
      </c>
      <c r="Q90" s="1">
        <f>+IFERROR('simulations soy farm1 '!$L$67*'simulations soy farm1 '!Q261*'simulations soy farm1 '!Q263*'simulations soy farm1 '!Q275,"")</f>
        <v>0</v>
      </c>
      <c r="R90" s="1">
        <f>+IFERROR('simulations soy farm1 '!$L$67*'simulations soy farm1 '!R261*'simulations soy farm1 '!R263*'simulations soy farm1 '!R275,"")</f>
        <v>0</v>
      </c>
      <c r="S90" s="1">
        <f>+IFERROR('simulations soy farm1 '!$L$67*'simulations soy farm1 '!S261*'simulations soy farm1 '!S263*'simulations soy farm1 '!S275,"")</f>
        <v>0</v>
      </c>
      <c r="T90" s="1">
        <f>+IFERROR('simulations soy farm1 '!$L$67*'simulations soy farm1 '!T261*'simulations soy farm1 '!T263*'simulations soy farm1 '!T275,"")</f>
        <v>0</v>
      </c>
      <c r="U90" s="1">
        <f>+IFERROR('simulations soy farm1 '!$L$67*'simulations soy farm1 '!U261*'simulations soy farm1 '!U263*'simulations soy farm1 '!U275,"")</f>
        <v>0</v>
      </c>
      <c r="V90" s="1">
        <f>+IFERROR('simulations soy farm1 '!$L$67*'simulations soy farm1 '!V261*'simulations soy farm1 '!V263*'simulations soy farm1 '!V275,"")</f>
        <v>0</v>
      </c>
      <c r="W90" s="1">
        <f>+IFERROR('simulations soy farm1 '!$L$67*'simulations soy farm1 '!W261*'simulations soy farm1 '!W263*'simulations soy farm1 '!W275,"")</f>
        <v>0</v>
      </c>
      <c r="X90" s="1">
        <f>+IFERROR('simulations soy farm1 '!$L$67*'simulations soy farm1 '!X261*'simulations soy farm1 '!X263*'simulations soy farm1 '!X275,"")</f>
        <v>0</v>
      </c>
      <c r="Y90" s="1">
        <f>+IFERROR('simulations soy farm1 '!$L$67*'simulations soy farm1 '!Y261*'simulations soy farm1 '!Y263*'simulations soy farm1 '!Y275,"")</f>
        <v>0</v>
      </c>
      <c r="Z90" s="1">
        <f>+IFERROR('simulations soy farm1 '!$L$67*'simulations soy farm1 '!Z261*'simulations soy farm1 '!Z263*'simulations soy farm1 '!Z275,"")</f>
        <v>0</v>
      </c>
      <c r="AA90" s="1">
        <f>+IFERROR('simulations soy farm1 '!$L$67*'simulations soy farm1 '!AA261*'simulations soy farm1 '!AA263*'simulations soy farm1 '!AA275,"")</f>
        <v>0</v>
      </c>
      <c r="AB90" s="1">
        <f>+IFERROR('simulations soy farm1 '!$L$67*'simulations soy farm1 '!AB261*'simulations soy farm1 '!AB263*'simulations soy farm1 '!AB275,"")</f>
        <v>0</v>
      </c>
      <c r="AC90" s="1">
        <f>+IFERROR('simulations soy farm1 '!$L$67*'simulations soy farm1 '!AC261*'simulations soy farm1 '!AC263*'simulations soy farm1 '!AC275,"")</f>
        <v>0</v>
      </c>
      <c r="AD90" s="1">
        <f>+IFERROR('simulations soy farm1 '!$L$67*'simulations soy farm1 '!AD261*'simulations soy farm1 '!AD263*'simulations soy farm1 '!AD275,"")</f>
        <v>0</v>
      </c>
      <c r="AE90" s="1">
        <f>+IFERROR('simulations soy farm1 '!$L$67*'simulations soy farm1 '!AE261*'simulations soy farm1 '!AE263*'simulations soy farm1 '!AE275,"")</f>
        <v>0</v>
      </c>
      <c r="AF90" s="1">
        <f>+IFERROR('simulations soy farm1 '!$L$67*'simulations soy farm1 '!AF261*'simulations soy farm1 '!AF263*'simulations soy farm1 '!AF275,"")</f>
        <v>0</v>
      </c>
      <c r="AG90" s="1">
        <f>+IFERROR('simulations soy farm1 '!$L$67*'simulations soy farm1 '!AG261*'simulations soy farm1 '!AG263*'simulations soy farm1 '!AG275,"")</f>
        <v>0</v>
      </c>
      <c r="AH90" s="1">
        <f>+IFERROR('simulations soy farm1 '!$L$67*'simulations soy farm1 '!AH261*'simulations soy farm1 '!AH263*'simulations soy farm1 '!AH275,"")</f>
        <v>0</v>
      </c>
      <c r="AI90" s="1">
        <f>+IFERROR('simulations soy farm1 '!$L$67*'simulations soy farm1 '!AI261*'simulations soy farm1 '!AI263*'simulations soy farm1 '!AI275,"")</f>
        <v>0</v>
      </c>
      <c r="AJ90" s="1">
        <f>+IFERROR('simulations soy farm1 '!$L$67*'simulations soy farm1 '!AJ261*'simulations soy farm1 '!AJ263*'simulations soy farm1 '!AJ275,"")</f>
        <v>0</v>
      </c>
      <c r="AK90" s="1">
        <f>+IFERROR('simulations soy farm1 '!$L$67*'simulations soy farm1 '!AK261*'simulations soy farm1 '!AK263*'simulations soy farm1 '!AK275,"")</f>
        <v>0</v>
      </c>
      <c r="AL90" s="1">
        <f>+IFERROR('simulations soy farm1 '!$L$67*'simulations soy farm1 '!AL261*'simulations soy farm1 '!AL263*'simulations soy farm1 '!AL275,"")</f>
        <v>0</v>
      </c>
      <c r="AM90" s="1">
        <f>+IFERROR('simulations soy farm1 '!$L$67*'simulations soy farm1 '!AM261*'simulations soy farm1 '!AM263*'simulations soy farm1 '!AM275,"")</f>
        <v>0</v>
      </c>
      <c r="AN90" s="1">
        <f>+IFERROR('simulations soy farm1 '!$L$67*'simulations soy farm1 '!AN261*'simulations soy farm1 '!AN263*'simulations soy farm1 '!AN275,"")</f>
        <v>0</v>
      </c>
      <c r="AO90" s="1">
        <f>+IFERROR('simulations soy farm1 '!$L$67*'simulations soy farm1 '!AO261*'simulations soy farm1 '!AO263*'simulations soy farm1 '!AO275,"")</f>
        <v>0</v>
      </c>
      <c r="AP90" s="1">
        <f>+IFERROR('simulations soy farm1 '!$L$67*'simulations soy farm1 '!AP261*'simulations soy farm1 '!AP263*'simulations soy farm1 '!AP275,"")</f>
        <v>0</v>
      </c>
      <c r="AQ90" s="1">
        <f>+IFERROR('simulations soy farm1 '!$L$67*'simulations soy farm1 '!AQ261*'simulations soy farm1 '!AQ263*'simulations soy farm1 '!AQ275,"")</f>
        <v>0</v>
      </c>
      <c r="AR90" s="1">
        <f>+IFERROR('simulations soy farm1 '!$L$67*'simulations soy farm1 '!AR261*'simulations soy farm1 '!AR263*'simulations soy farm1 '!AR275,"")</f>
        <v>0</v>
      </c>
      <c r="AS90" s="1">
        <f>+IFERROR('simulations soy farm1 '!$L$67*'simulations soy farm1 '!AS261*'simulations soy farm1 '!AS263*'simulations soy farm1 '!AS275,"")</f>
        <v>0</v>
      </c>
      <c r="AT90" s="1">
        <f>+IFERROR('simulations soy farm1 '!$L$67*'simulations soy farm1 '!AT261*'simulations soy farm1 '!AT263*'simulations soy farm1 '!AT275,"")</f>
        <v>0</v>
      </c>
      <c r="AU90" s="1">
        <f>+IFERROR('simulations soy farm1 '!$L$67*'simulations soy farm1 '!AU261*'simulations soy farm1 '!AU263*'simulations soy farm1 '!AU275,"")</f>
        <v>0</v>
      </c>
      <c r="AV90" s="1">
        <f>+IFERROR('simulations soy farm1 '!$L$67*'simulations soy farm1 '!AV261*'simulations soy farm1 '!AV263*'simulations soy farm1 '!AV275,"")</f>
        <v>0</v>
      </c>
      <c r="AW90" s="1">
        <f>+IFERROR('simulations soy farm1 '!$L$67*'simulations soy farm1 '!AW261*'simulations soy farm1 '!AW263*'simulations soy farm1 '!AW275,"")</f>
        <v>0</v>
      </c>
      <c r="AX90" s="1">
        <f>+IFERROR('simulations soy farm1 '!$L$67*'simulations soy farm1 '!AX261*'simulations soy farm1 '!AX263*'simulations soy farm1 '!AX275,"")</f>
        <v>0</v>
      </c>
      <c r="AY90" s="1">
        <f>+IFERROR('simulations soy farm1 '!$L$67*'simulations soy farm1 '!AY261*'simulations soy farm1 '!AY263*'simulations soy farm1 '!AY275,"")</f>
        <v>0</v>
      </c>
      <c r="AZ90" s="1">
        <f>+IFERROR('simulations soy farm1 '!$L$67*'simulations soy farm1 '!AZ261*'simulations soy farm1 '!AZ263*'simulations soy farm1 '!AZ275,"")</f>
        <v>0</v>
      </c>
      <c r="BA90" s="1">
        <f>+IFERROR('simulations soy farm1 '!$L$67*'simulations soy farm1 '!BA261*'simulations soy farm1 '!BA263*'simulations soy farm1 '!BA275,"")</f>
        <v>0</v>
      </c>
      <c r="BB90" s="1">
        <f>+IFERROR('simulations soy farm1 '!$L$67*'simulations soy farm1 '!BB261*'simulations soy farm1 '!BB263*'simulations soy farm1 '!BB275,"")</f>
        <v>0</v>
      </c>
      <c r="BC90" s="1">
        <f>+IFERROR('simulations soy farm1 '!$L$67*'simulations soy farm1 '!BC261*'simulations soy farm1 '!BC263*'simulations soy farm1 '!BC275,"")</f>
        <v>0</v>
      </c>
      <c r="BD90" s="1">
        <f>+IFERROR('simulations soy farm1 '!$L$67*'simulations soy farm1 '!BD261*'simulations soy farm1 '!BD263*'simulations soy farm1 '!BD275,"")</f>
        <v>0</v>
      </c>
      <c r="BE90" s="1">
        <f>+IFERROR('simulations soy farm1 '!$L$67*'simulations soy farm1 '!BE261*'simulations soy farm1 '!BE263*'simulations soy farm1 '!BE275,"")</f>
        <v>0</v>
      </c>
      <c r="BF90" s="1">
        <f>+IFERROR('simulations soy farm1 '!$L$67*'simulations soy farm1 '!BF261*'simulations soy farm1 '!BF263*'simulations soy farm1 '!BF275,"")</f>
        <v>0</v>
      </c>
      <c r="BG90" s="1">
        <f>+IFERROR('simulations soy farm1 '!$L$67*'simulations soy farm1 '!BG261*'simulations soy farm1 '!BG263*'simulations soy farm1 '!BG275,"")</f>
        <v>0</v>
      </c>
      <c r="BH90" s="1">
        <f>+IFERROR('simulations soy farm1 '!$L$67*'simulations soy farm1 '!BH261*'simulations soy farm1 '!BH263*'simulations soy farm1 '!BH275,"")</f>
        <v>0</v>
      </c>
      <c r="BI90" s="1">
        <f>+IFERROR('simulations soy farm1 '!$L$67*'simulations soy farm1 '!BI261*'simulations soy farm1 '!BI263*'simulations soy farm1 '!BI275,"")</f>
        <v>0</v>
      </c>
      <c r="BJ90" s="1">
        <f>+IFERROR('simulations soy farm1 '!$L$67*'simulations soy farm1 '!BJ261*'simulations soy farm1 '!BJ263*'simulations soy farm1 '!BJ275,"")</f>
        <v>0</v>
      </c>
      <c r="BK90" s="1">
        <f>+IFERROR('simulations soy farm1 '!$L$67*'simulations soy farm1 '!BK261*'simulations soy farm1 '!BK263*'simulations soy farm1 '!BK275,"")</f>
        <v>0</v>
      </c>
      <c r="BL90" s="1">
        <f>+IFERROR('simulations soy farm1 '!$L$67*'simulations soy farm1 '!BL261*'simulations soy farm1 '!BL263*'simulations soy farm1 '!BL275,"")</f>
        <v>0</v>
      </c>
      <c r="BM90" s="1">
        <f>+IFERROR('simulations soy farm1 '!$L$67*'simulations soy farm1 '!BM261*'simulations soy farm1 '!BM263*'simulations soy farm1 '!BM275,"")</f>
        <v>0</v>
      </c>
      <c r="BN90" s="1">
        <f>+IFERROR('simulations soy farm1 '!$L$67*'simulations soy farm1 '!BN261*'simulations soy farm1 '!BN263*'simulations soy farm1 '!BN275,"")</f>
        <v>0</v>
      </c>
      <c r="BO90" s="1">
        <f>+IFERROR('simulations soy farm1 '!$L$67*'simulations soy farm1 '!BO261*'simulations soy farm1 '!BO263*'simulations soy farm1 '!BO275,"")</f>
        <v>0</v>
      </c>
      <c r="BP90" s="1">
        <f>+IFERROR('simulations soy farm1 '!$L$67*'simulations soy farm1 '!BP261*'simulations soy farm1 '!BP263*'simulations soy farm1 '!BP275,"")</f>
        <v>0</v>
      </c>
      <c r="BQ90" s="1">
        <f>+IFERROR('simulations soy farm1 '!$L$67*'simulations soy farm1 '!BQ261*'simulations soy farm1 '!BQ263*'simulations soy farm1 '!BQ275,"")</f>
        <v>0</v>
      </c>
      <c r="BR90" s="1">
        <f>+IFERROR('simulations soy farm1 '!$L$67*'simulations soy farm1 '!BR261*'simulations soy farm1 '!BR263*'simulations soy farm1 '!BR275,"")</f>
        <v>0</v>
      </c>
      <c r="BS90" s="1">
        <f>+IFERROR('simulations soy farm1 '!$L$67*'simulations soy farm1 '!BS261*'simulations soy farm1 '!BS263*'simulations soy farm1 '!BS275,"")</f>
        <v>0</v>
      </c>
      <c r="BT90" s="1">
        <f>+IFERROR('simulations soy farm1 '!$L$67*'simulations soy farm1 '!BT261*'simulations soy farm1 '!BT263*'simulations soy farm1 '!BT275,"")</f>
        <v>0</v>
      </c>
      <c r="BU90" s="1">
        <f>+IFERROR('simulations soy farm1 '!$L$67*'simulations soy farm1 '!BU261*'simulations soy farm1 '!BU263*'simulations soy farm1 '!BU275,"")</f>
        <v>0</v>
      </c>
      <c r="BV90" s="1">
        <f>+IFERROR('simulations soy farm1 '!$L$67*'simulations soy farm1 '!BV261*'simulations soy farm1 '!BV263*'simulations soy farm1 '!BV275,"")</f>
        <v>0</v>
      </c>
      <c r="BW90" s="1">
        <f>+IFERROR('simulations soy farm1 '!$L$67*'simulations soy farm1 '!BW261*'simulations soy farm1 '!BW263*'simulations soy farm1 '!BW275,"")</f>
        <v>0</v>
      </c>
      <c r="BX90" s="1">
        <f>+IFERROR('simulations soy farm1 '!$L$67*'simulations soy farm1 '!BX261*'simulations soy farm1 '!BX263*'simulations soy farm1 '!BX275,"")</f>
        <v>0</v>
      </c>
      <c r="BY90" s="1">
        <f>+IFERROR('simulations soy farm1 '!$L$67*'simulations soy farm1 '!BY261*'simulations soy farm1 '!BY263*'simulations soy farm1 '!BY275,"")</f>
        <v>0</v>
      </c>
      <c r="BZ90" s="1">
        <f>+IFERROR('simulations soy farm1 '!$L$67*'simulations soy farm1 '!BZ261*'simulations soy farm1 '!BZ263*'simulations soy farm1 '!BZ275,"")</f>
        <v>0</v>
      </c>
      <c r="CA90" s="1">
        <f>+IFERROR('simulations soy farm1 '!$L$67*'simulations soy farm1 '!CA261*'simulations soy farm1 '!CA263*'simulations soy farm1 '!CA275,"")</f>
        <v>0</v>
      </c>
      <c r="CB90" s="1">
        <f>+IFERROR('simulations soy farm1 '!$L$67*'simulations soy farm1 '!CB261*'simulations soy farm1 '!CB263*'simulations soy farm1 '!CB275,"")</f>
        <v>0</v>
      </c>
      <c r="CC90" s="1">
        <f>+IFERROR('simulations soy farm1 '!$L$67*'simulations soy farm1 '!CC261*'simulations soy farm1 '!CC263*'simulations soy farm1 '!CC275,"")</f>
        <v>0</v>
      </c>
      <c r="CD90" s="1">
        <f>+IFERROR('simulations soy farm1 '!$L$67*'simulations soy farm1 '!CD261*'simulations soy farm1 '!CD263*'simulations soy farm1 '!CD275,"")</f>
        <v>0</v>
      </c>
      <c r="CE90" s="1">
        <f>+IFERROR('simulations soy farm1 '!$L$67*'simulations soy farm1 '!CE261*'simulations soy farm1 '!CE263*'simulations soy farm1 '!CE275,"")</f>
        <v>0</v>
      </c>
      <c r="CF90" s="1">
        <f>+IFERROR('simulations soy farm1 '!$L$67*'simulations soy farm1 '!CF261*'simulations soy farm1 '!CF263*'simulations soy farm1 '!CF275,"")</f>
        <v>0</v>
      </c>
      <c r="CG90" s="1">
        <f>+IFERROR('simulations soy farm1 '!$L$67*'simulations soy farm1 '!CG261*'simulations soy farm1 '!CG263*'simulations soy farm1 '!CG275,"")</f>
        <v>0</v>
      </c>
      <c r="CH90" s="1">
        <f>+IFERROR('simulations soy farm1 '!$L$67*'simulations soy farm1 '!CH261*'simulations soy farm1 '!CH263*'simulations soy farm1 '!CH275,"")</f>
        <v>0</v>
      </c>
      <c r="CI90" s="1">
        <f>+IFERROR('simulations soy farm1 '!$L$67*'simulations soy farm1 '!CI261*'simulations soy farm1 '!CI263*'simulations soy farm1 '!CI275,"")</f>
        <v>0</v>
      </c>
      <c r="CJ90" s="1">
        <f>+IFERROR('simulations soy farm1 '!$L$67*'simulations soy farm1 '!CJ261*'simulations soy farm1 '!CJ263*'simulations soy farm1 '!CJ275,"")</f>
        <v>0</v>
      </c>
      <c r="CK90" s="1">
        <f>+IFERROR('simulations soy farm1 '!$L$67*'simulations soy farm1 '!CK261*'simulations soy farm1 '!CK263*'simulations soy farm1 '!CK275,"")</f>
        <v>0</v>
      </c>
      <c r="CL90" s="1">
        <f>+IFERROR('simulations soy farm1 '!$L$67*'simulations soy farm1 '!CL261*'simulations soy farm1 '!CL263*'simulations soy farm1 '!CL275,"")</f>
        <v>0</v>
      </c>
      <c r="CM90" s="1">
        <f>+IFERROR('simulations soy farm1 '!$L$67*'simulations soy farm1 '!CM261*'simulations soy farm1 '!CM263*'simulations soy farm1 '!CM275,"")</f>
        <v>0</v>
      </c>
      <c r="CN90" s="1">
        <f>+IFERROR('simulations soy farm1 '!$L$67*'simulations soy farm1 '!CN261*'simulations soy farm1 '!CN263*'simulations soy farm1 '!CN275,"")</f>
        <v>0</v>
      </c>
      <c r="CO90" s="1">
        <f>+IFERROR('simulations soy farm1 '!$L$67*'simulations soy farm1 '!CO261*'simulations soy farm1 '!CO263*'simulations soy farm1 '!CO275,"")</f>
        <v>0</v>
      </c>
      <c r="CP90" s="1">
        <f>+IFERROR('simulations soy farm1 '!$L$67*'simulations soy farm1 '!CP261*'simulations soy farm1 '!CP263*'simulations soy farm1 '!CP275,"")</f>
        <v>0</v>
      </c>
      <c r="CQ90" s="1">
        <f>+IFERROR('simulations soy farm1 '!$L$67*'simulations soy farm1 '!CQ261*'simulations soy farm1 '!CQ263*'simulations soy farm1 '!CQ275,"")</f>
        <v>0</v>
      </c>
      <c r="CR90" s="1">
        <f>+IFERROR('simulations soy farm1 '!$L$67*'simulations soy farm1 '!CR261*'simulations soy farm1 '!CR263*'simulations soy farm1 '!CR275,"")</f>
        <v>0</v>
      </c>
      <c r="CS90" s="1">
        <f>+IFERROR('simulations soy farm1 '!$L$67*'simulations soy farm1 '!CS261*'simulations soy farm1 '!CS263*'simulations soy farm1 '!CS275,"")</f>
        <v>0</v>
      </c>
      <c r="CT90" s="1">
        <f>+IFERROR('simulations soy farm1 '!$L$67*'simulations soy farm1 '!CT261*'simulations soy farm1 '!CT263*'simulations soy farm1 '!CT275,"")</f>
        <v>0</v>
      </c>
      <c r="CU90" s="1">
        <f>+IFERROR('simulations soy farm1 '!$L$67*'simulations soy farm1 '!CU261*'simulations soy farm1 '!CU263*'simulations soy farm1 '!CU275,"")</f>
        <v>0</v>
      </c>
      <c r="CV90" s="1">
        <f>+IFERROR('simulations soy farm1 '!$L$67*'simulations soy farm1 '!CV261*'simulations soy farm1 '!CV263*'simulations soy farm1 '!CV275,"")</f>
        <v>0</v>
      </c>
      <c r="CW90" s="1">
        <f>+IFERROR('simulations soy farm1 '!$L$67*'simulations soy farm1 '!CW261*'simulations soy farm1 '!CW263*'simulations soy farm1 '!CW275,"")</f>
        <v>0</v>
      </c>
      <c r="CX90" s="1">
        <f>+IFERROR('simulations soy farm1 '!$L$67*'simulations soy farm1 '!CX261*'simulations soy farm1 '!CX263*'simulations soy farm1 '!CX275,"")</f>
        <v>0</v>
      </c>
      <c r="CY90" s="1">
        <f>+IFERROR('simulations soy farm1 '!$L$67*'simulations soy farm1 '!CY261*'simulations soy farm1 '!CY263*'simulations soy farm1 '!CY275,"")</f>
        <v>0</v>
      </c>
      <c r="CZ90" s="1">
        <f>+IFERROR('simulations soy farm1 '!$L$67*'simulations soy farm1 '!CZ261*'simulations soy farm1 '!CZ263*'simulations soy farm1 '!CZ275,"")</f>
        <v>0</v>
      </c>
      <c r="DA90" s="1">
        <f>+IFERROR('simulations soy farm1 '!$L$67*'simulations soy farm1 '!DA261*'simulations soy farm1 '!DA263*'simulations soy farm1 '!DA275,"")</f>
        <v>0</v>
      </c>
      <c r="DB90" s="1">
        <f>+IFERROR('simulations soy farm1 '!$L$67*'simulations soy farm1 '!DB261*'simulations soy farm1 '!DB263*'simulations soy farm1 '!DB275,"")</f>
        <v>0</v>
      </c>
      <c r="DC90" s="1">
        <f>+IFERROR('simulations soy farm1 '!$L$67*'simulations soy farm1 '!DC261*'simulations soy farm1 '!DC263*'simulations soy farm1 '!DC275,"")</f>
        <v>0</v>
      </c>
      <c r="DD90" s="1">
        <f>+IFERROR('simulations soy farm1 '!$L$67*'simulations soy farm1 '!DD261*'simulations soy farm1 '!DD263*'simulations soy farm1 '!DD275,"")</f>
        <v>0</v>
      </c>
      <c r="DE90" s="1">
        <f>+IFERROR('simulations soy farm1 '!$L$67*'simulations soy farm1 '!DE261*'simulations soy farm1 '!DE263*'simulations soy farm1 '!DE275,"")</f>
        <v>0</v>
      </c>
      <c r="DF90" s="1">
        <f>+IFERROR('simulations soy farm1 '!$L$67*'simulations soy farm1 '!DF261*'simulations soy farm1 '!DF263*'simulations soy farm1 '!DF275,"")</f>
        <v>0</v>
      </c>
      <c r="DG90" s="1">
        <f>+IFERROR('simulations soy farm1 '!$L$67*'simulations soy farm1 '!DG261*'simulations soy farm1 '!DG263*'simulations soy farm1 '!DG275,"")</f>
        <v>0</v>
      </c>
      <c r="DH90" s="1">
        <f>+IFERROR('simulations soy farm1 '!$L$67*'simulations soy farm1 '!DH261*'simulations soy farm1 '!DH263*'simulations soy farm1 '!DH275,"")</f>
        <v>0</v>
      </c>
      <c r="DI90" s="1">
        <f>+IFERROR('simulations soy farm1 '!$L$67*'simulations soy farm1 '!DI261*'simulations soy farm1 '!DI263*'simulations soy farm1 '!DI275,"")</f>
        <v>0</v>
      </c>
      <c r="DJ90" s="1">
        <f>+IFERROR('simulations soy farm1 '!$L$67*'simulations soy farm1 '!DJ261*'simulations soy farm1 '!DJ263*'simulations soy farm1 '!DJ275,"")</f>
        <v>0</v>
      </c>
      <c r="DK90" s="1">
        <f>+IFERROR('simulations soy farm1 '!$L$67*'simulations soy farm1 '!DK261*'simulations soy farm1 '!DK263*'simulations soy farm1 '!DK275,"")</f>
        <v>0</v>
      </c>
      <c r="DL90" s="1">
        <f>+IFERROR('simulations soy farm1 '!$L$67*'simulations soy farm1 '!DL261*'simulations soy farm1 '!DL263*'simulations soy farm1 '!DL275,"")</f>
        <v>0</v>
      </c>
      <c r="DM90" s="1">
        <f>+IFERROR('simulations soy farm1 '!$L$67*'simulations soy farm1 '!DM261*'simulations soy farm1 '!DM263*'simulations soy farm1 '!DM275,"")</f>
        <v>0</v>
      </c>
      <c r="DN90" s="1">
        <f>+IFERROR('simulations soy farm1 '!$L$67*'simulations soy farm1 '!DN261*'simulations soy farm1 '!DN263*'simulations soy farm1 '!DN275,"")</f>
        <v>0</v>
      </c>
      <c r="DO90" s="1">
        <f>+IFERROR('simulations soy farm1 '!$L$67*'simulations soy farm1 '!DO261*'simulations soy farm1 '!DO263*'simulations soy farm1 '!DO275,"")</f>
        <v>0</v>
      </c>
      <c r="DP90" s="1">
        <f>+IFERROR('simulations soy farm1 '!$L$67*'simulations soy farm1 '!DP261*'simulations soy farm1 '!DP263*'simulations soy farm1 '!DP275,"")</f>
        <v>0</v>
      </c>
      <c r="DQ90" s="1">
        <f>+IFERROR('simulations soy farm1 '!$L$67*'simulations soy farm1 '!DQ261*'simulations soy farm1 '!DQ263*'simulations soy farm1 '!DQ275,"")</f>
        <v>0</v>
      </c>
      <c r="DR90" s="1">
        <f>+IFERROR('simulations soy farm1 '!$L$67*'simulations soy farm1 '!DR261*'simulations soy farm1 '!DR263*'simulations soy farm1 '!DR275,"")</f>
        <v>0</v>
      </c>
      <c r="DS90" s="1">
        <f>+IFERROR('simulations soy farm1 '!$L$67*'simulations soy farm1 '!DS261*'simulations soy farm1 '!DS263*'simulations soy farm1 '!DS275,"")</f>
        <v>0</v>
      </c>
      <c r="DT90" s="1">
        <f>+IFERROR('simulations soy farm1 '!$L$67*'simulations soy farm1 '!DT261*'simulations soy farm1 '!DT263*'simulations soy farm1 '!DT275,"")</f>
        <v>0</v>
      </c>
      <c r="DU90" s="1">
        <f>+IFERROR('simulations soy farm1 '!$L$67*'simulations soy farm1 '!DU261*'simulations soy farm1 '!DU263*'simulations soy farm1 '!DU275,"")</f>
        <v>0</v>
      </c>
      <c r="DV90" s="1">
        <f>+IFERROR('simulations soy farm1 '!$L$67*'simulations soy farm1 '!DV261*'simulations soy farm1 '!DV263*'simulations soy farm1 '!DV275,"")</f>
        <v>0</v>
      </c>
      <c r="DW90" s="1">
        <f>+IFERROR('simulations soy farm1 '!$L$67*'simulations soy farm1 '!DW261*'simulations soy farm1 '!DW263*'simulations soy farm1 '!DW275,"")</f>
        <v>0</v>
      </c>
      <c r="DX90" s="1">
        <f>+IFERROR('simulations soy farm1 '!$L$67*'simulations soy farm1 '!DX261*'simulations soy farm1 '!DX263*'simulations soy farm1 '!DX275,"")</f>
        <v>0</v>
      </c>
      <c r="DY90" s="1">
        <f>+IFERROR('simulations soy farm1 '!$L$67*'simulations soy farm1 '!DY261*'simulations soy farm1 '!DY263*'simulations soy farm1 '!DY275,"")</f>
        <v>0</v>
      </c>
      <c r="DZ90" s="1">
        <f>+IFERROR('simulations soy farm1 '!$L$67*'simulations soy farm1 '!DZ261*'simulations soy farm1 '!DZ263*'simulations soy farm1 '!DZ275,"")</f>
        <v>0</v>
      </c>
      <c r="EA90" s="1">
        <f>+IFERROR('simulations soy farm1 '!$L$67*'simulations soy farm1 '!EA261*'simulations soy farm1 '!EA263*'simulations soy farm1 '!EA275,"")</f>
        <v>0</v>
      </c>
      <c r="EB90" s="1">
        <f>+IFERROR('simulations soy farm1 '!$L$67*'simulations soy farm1 '!EB261*'simulations soy farm1 '!EB263*'simulations soy farm1 '!EB275,"")</f>
        <v>0</v>
      </c>
      <c r="EC90" s="1">
        <f>+IFERROR('simulations soy farm1 '!$L$67*'simulations soy farm1 '!EC261*'simulations soy farm1 '!EC263*'simulations soy farm1 '!EC275,"")</f>
        <v>0</v>
      </c>
      <c r="ED90" s="1">
        <f>+IFERROR('simulations soy farm1 '!$L$67*'simulations soy farm1 '!ED261*'simulations soy farm1 '!ED263*'simulations soy farm1 '!ED275,"")</f>
        <v>0</v>
      </c>
      <c r="EE90" s="1">
        <f>+IFERROR('simulations soy farm1 '!$L$67*'simulations soy farm1 '!EE261*'simulations soy farm1 '!EE263*'simulations soy farm1 '!EE275,"")</f>
        <v>0</v>
      </c>
      <c r="EF90" s="1">
        <f>+IFERROR('simulations soy farm1 '!$L$67*'simulations soy farm1 '!EF261*'simulations soy farm1 '!EF263*'simulations soy farm1 '!EF275,"")</f>
        <v>0</v>
      </c>
      <c r="EG90" s="1">
        <f>+IFERROR('simulations soy farm1 '!$L$67*'simulations soy farm1 '!EG261*'simulations soy farm1 '!EG263*'simulations soy farm1 '!EG275,"")</f>
        <v>0</v>
      </c>
      <c r="EH90" s="1">
        <f>+IFERROR('simulations soy farm1 '!$L$67*'simulations soy farm1 '!EH261*'simulations soy farm1 '!EH263*'simulations soy farm1 '!EH275,"")</f>
        <v>0</v>
      </c>
      <c r="EI90" s="1">
        <f>+IFERROR('simulations soy farm1 '!$L$67*'simulations soy farm1 '!EI261*'simulations soy farm1 '!EI263*'simulations soy farm1 '!EI275,"")</f>
        <v>0</v>
      </c>
      <c r="EJ90" s="1">
        <f>+IFERROR('simulations soy farm1 '!$L$67*'simulations soy farm1 '!EJ261*'simulations soy farm1 '!EJ263*'simulations soy farm1 '!EJ275,"")</f>
        <v>0</v>
      </c>
      <c r="EK90" s="1">
        <f>+IFERROR('simulations soy farm1 '!$L$67*'simulations soy farm1 '!EK261*'simulations soy farm1 '!EK263*'simulations soy farm1 '!EK275,"")</f>
        <v>0</v>
      </c>
      <c r="EL90" s="1">
        <f>+IFERROR('simulations soy farm1 '!$L$67*'simulations soy farm1 '!EL261*'simulations soy farm1 '!EL263*'simulations soy farm1 '!EL275,"")</f>
        <v>0</v>
      </c>
      <c r="EM90" s="1">
        <f>+IFERROR('simulations soy farm1 '!$L$67*'simulations soy farm1 '!EM261*'simulations soy farm1 '!EM263*'simulations soy farm1 '!EM275,"")</f>
        <v>0</v>
      </c>
      <c r="EN90" s="1">
        <f>+IFERROR('simulations soy farm1 '!$L$67*'simulations soy farm1 '!EN261*'simulations soy farm1 '!EN263*'simulations soy farm1 '!EN275,"")</f>
        <v>0</v>
      </c>
      <c r="EO90" s="1">
        <f>+IFERROR('simulations soy farm1 '!$L$67*'simulations soy farm1 '!EO261*'simulations soy farm1 '!EO263*'simulations soy farm1 '!EO275,"")</f>
        <v>0</v>
      </c>
      <c r="EP90" s="1">
        <f>+IFERROR('simulations soy farm1 '!$L$67*'simulations soy farm1 '!EP261*'simulations soy farm1 '!EP263*'simulations soy farm1 '!EP275,"")</f>
        <v>0</v>
      </c>
      <c r="EQ90" s="1">
        <f>+IFERROR('simulations soy farm1 '!$L$67*'simulations soy farm1 '!EQ261*'simulations soy farm1 '!EQ263*'simulations soy farm1 '!EQ275,"")</f>
        <v>0</v>
      </c>
      <c r="ER90" s="1">
        <f>+IFERROR('simulations soy farm1 '!$L$67*'simulations soy farm1 '!ER261*'simulations soy farm1 '!ER263*'simulations soy farm1 '!ER275,"")</f>
        <v>0</v>
      </c>
      <c r="ES90" s="1">
        <f>+IFERROR('simulations soy farm1 '!$L$67*'simulations soy farm1 '!ES261*'simulations soy farm1 '!ES263*'simulations soy farm1 '!ES275,"")</f>
        <v>0</v>
      </c>
      <c r="ET90" s="1">
        <f>+IFERROR('simulations soy farm1 '!$L$67*'simulations soy farm1 '!ET261*'simulations soy farm1 '!ET263*'simulations soy farm1 '!ET275,"")</f>
        <v>0</v>
      </c>
      <c r="EU90" s="1">
        <f>+IFERROR('simulations soy farm1 '!$L$67*'simulations soy farm1 '!EU261*'simulations soy farm1 '!EU263*'simulations soy farm1 '!EU275,"")</f>
        <v>0</v>
      </c>
      <c r="EV90" s="1">
        <f>+IFERROR('simulations soy farm1 '!$L$67*'simulations soy farm1 '!EV261*'simulations soy farm1 '!EV263*'simulations soy farm1 '!EV275,"")</f>
        <v>0</v>
      </c>
      <c r="EW90" s="1">
        <f>+IFERROR('simulations soy farm1 '!$L$67*'simulations soy farm1 '!EW261*'simulations soy farm1 '!EW263*'simulations soy farm1 '!EW275,"")</f>
        <v>0</v>
      </c>
      <c r="EX90" s="1">
        <f>+IFERROR('simulations soy farm1 '!$L$67*'simulations soy farm1 '!EX261*'simulations soy farm1 '!EX263*'simulations soy farm1 '!EX275,"")</f>
        <v>0</v>
      </c>
      <c r="EY90" s="1">
        <f>+IFERROR('simulations soy farm1 '!$L$67*'simulations soy farm1 '!EY261*'simulations soy farm1 '!EY263*'simulations soy farm1 '!EY275,"")</f>
        <v>0</v>
      </c>
      <c r="EZ90" s="1">
        <f>+IFERROR('simulations soy farm1 '!$L$67*'simulations soy farm1 '!EZ261*'simulations soy farm1 '!EZ263*'simulations soy farm1 '!EZ275,"")</f>
        <v>0</v>
      </c>
      <c r="FA90" s="1">
        <f>+IFERROR('simulations soy farm1 '!$L$67*'simulations soy farm1 '!FA261*'simulations soy farm1 '!FA263*'simulations soy farm1 '!FA275,"")</f>
        <v>0</v>
      </c>
      <c r="FB90" s="1">
        <f>+IFERROR('simulations soy farm1 '!$L$67*'simulations soy farm1 '!FB261*'simulations soy farm1 '!FB263*'simulations soy farm1 '!FB275,"")</f>
        <v>0</v>
      </c>
      <c r="FC90" s="1">
        <f>+IFERROR('simulations soy farm1 '!$L$67*'simulations soy farm1 '!FC261*'simulations soy farm1 '!FC263*'simulations soy farm1 '!FC275,"")</f>
        <v>0</v>
      </c>
      <c r="FD90" s="1">
        <f>+IFERROR('simulations soy farm1 '!$L$67*'simulations soy farm1 '!FD261*'simulations soy farm1 '!FD263*'simulations soy farm1 '!FD275,"")</f>
        <v>0</v>
      </c>
      <c r="FE90" s="1">
        <f>+IFERROR('simulations soy farm1 '!$L$67*'simulations soy farm1 '!FE261*'simulations soy farm1 '!FE263*'simulations soy farm1 '!FE275,"")</f>
        <v>0</v>
      </c>
      <c r="FF90" s="1">
        <f>+IFERROR('simulations soy farm1 '!$L$67*'simulations soy farm1 '!FF261*'simulations soy farm1 '!FF263*'simulations soy farm1 '!FF275,"")</f>
        <v>0</v>
      </c>
      <c r="FG90" s="1">
        <f>+IFERROR('simulations soy farm1 '!$L$67*'simulations soy farm1 '!FG261*'simulations soy farm1 '!FG263*'simulations soy farm1 '!FG275,"")</f>
        <v>0</v>
      </c>
      <c r="FH90" s="1">
        <f>+IFERROR('simulations soy farm1 '!$L$67*'simulations soy farm1 '!FH261*'simulations soy farm1 '!FH263*'simulations soy farm1 '!FH275,"")</f>
        <v>0</v>
      </c>
      <c r="FI90" s="1">
        <f>+IFERROR('simulations soy farm1 '!$L$67*'simulations soy farm1 '!FI261*'simulations soy farm1 '!FI263*'simulations soy farm1 '!FI275,"")</f>
        <v>0</v>
      </c>
      <c r="FJ90" s="1">
        <f>+IFERROR('simulations soy farm1 '!$L$67*'simulations soy farm1 '!FJ261*'simulations soy farm1 '!FJ263*'simulations soy farm1 '!FJ275,"")</f>
        <v>0</v>
      </c>
      <c r="FK90" s="1">
        <f>+IFERROR('simulations soy farm1 '!$L$67*'simulations soy farm1 '!FK261*'simulations soy farm1 '!FK263*'simulations soy farm1 '!FK275,"")</f>
        <v>0</v>
      </c>
      <c r="FL90" s="1">
        <f>+IFERROR('simulations soy farm1 '!$L$67*'simulations soy farm1 '!FL261*'simulations soy farm1 '!FL263*'simulations soy farm1 '!FL275,"")</f>
        <v>0</v>
      </c>
      <c r="FM90" s="1">
        <f>+IFERROR('simulations soy farm1 '!$L$67*'simulations soy farm1 '!FM261*'simulations soy farm1 '!FM263*'simulations soy farm1 '!FM275,"")</f>
        <v>0</v>
      </c>
      <c r="FN90" s="1">
        <f>+IFERROR('simulations soy farm1 '!$L$67*'simulations soy farm1 '!FN261*'simulations soy farm1 '!FN263*'simulations soy farm1 '!FN275,"")</f>
        <v>0</v>
      </c>
      <c r="FO90" s="1">
        <f>+IFERROR('simulations soy farm1 '!$L$67*'simulations soy farm1 '!FO261*'simulations soy farm1 '!FO263*'simulations soy farm1 '!FO275,"")</f>
        <v>0</v>
      </c>
      <c r="FP90" s="1">
        <f>+IFERROR('simulations soy farm1 '!$L$67*'simulations soy farm1 '!FP261*'simulations soy farm1 '!FP263*'simulations soy farm1 '!FP275,"")</f>
        <v>0</v>
      </c>
      <c r="FQ90" s="1">
        <f>+IFERROR('simulations soy farm1 '!$L$67*'simulations soy farm1 '!FQ261*'simulations soy farm1 '!FQ263*'simulations soy farm1 '!FQ275,"")</f>
        <v>0</v>
      </c>
      <c r="FR90" s="1">
        <f>+IFERROR('simulations soy farm1 '!$L$67*'simulations soy farm1 '!FR261*'simulations soy farm1 '!FR263*'simulations soy farm1 '!FR275,"")</f>
        <v>0</v>
      </c>
      <c r="FS90" s="1">
        <f>+IFERROR('simulations soy farm1 '!$L$67*'simulations soy farm1 '!FS261*'simulations soy farm1 '!FS263*'simulations soy farm1 '!FS275,"")</f>
        <v>0</v>
      </c>
      <c r="FT90" s="1">
        <f>+IFERROR('simulations soy farm1 '!$L$67*'simulations soy farm1 '!FT261*'simulations soy farm1 '!FT263*'simulations soy farm1 '!FT275,"")</f>
        <v>0</v>
      </c>
      <c r="FU90" s="1">
        <f>+IFERROR('simulations soy farm1 '!$L$67*'simulations soy farm1 '!FU261*'simulations soy farm1 '!FU263*'simulations soy farm1 '!FU275,"")</f>
        <v>0</v>
      </c>
      <c r="FV90" s="1">
        <f>+IFERROR('simulations soy farm1 '!$L$67*'simulations soy farm1 '!FV261*'simulations soy farm1 '!FV263*'simulations soy farm1 '!FV275,"")</f>
        <v>0</v>
      </c>
      <c r="FW90" s="1">
        <f>+IFERROR('simulations soy farm1 '!$L$67*'simulations soy farm1 '!FW261*'simulations soy farm1 '!FW263*'simulations soy farm1 '!FW275,"")</f>
        <v>0</v>
      </c>
      <c r="FX90" s="1">
        <f>+IFERROR('simulations soy farm1 '!$L$67*'simulations soy farm1 '!FX261*'simulations soy farm1 '!FX263*'simulations soy farm1 '!FX275,"")</f>
        <v>0</v>
      </c>
      <c r="FY90" s="1">
        <f>+IFERROR('simulations soy farm1 '!$L$67*'simulations soy farm1 '!FY261*'simulations soy farm1 '!FY263*'simulations soy farm1 '!FY275,"")</f>
        <v>0</v>
      </c>
      <c r="FZ90" s="1">
        <f>+IFERROR('simulations soy farm1 '!$L$67*'simulations soy farm1 '!FZ261*'simulations soy farm1 '!FZ263*'simulations soy farm1 '!FZ275,"")</f>
        <v>0</v>
      </c>
      <c r="GA90" s="1">
        <f>+IFERROR('simulations soy farm1 '!$L$67*'simulations soy farm1 '!GA261*'simulations soy farm1 '!GA263*'simulations soy farm1 '!GA275,"")</f>
        <v>0</v>
      </c>
      <c r="GB90" s="1">
        <f>+IFERROR('simulations soy farm1 '!$L$67*'simulations soy farm1 '!GB261*'simulations soy farm1 '!GB263*'simulations soy farm1 '!GB275,"")</f>
        <v>0</v>
      </c>
      <c r="GC90" s="1">
        <f>+IFERROR('simulations soy farm1 '!$L$67*'simulations soy farm1 '!GC261*'simulations soy farm1 '!GC263*'simulations soy farm1 '!GC275,"")</f>
        <v>0</v>
      </c>
      <c r="GD90" s="1">
        <f>+IFERROR('simulations soy farm1 '!$L$67*'simulations soy farm1 '!GD261*'simulations soy farm1 '!GD263*'simulations soy farm1 '!GD275,"")</f>
        <v>0</v>
      </c>
      <c r="GE90" s="1">
        <f>+IFERROR('simulations soy farm1 '!$L$67*'simulations soy farm1 '!GE261*'simulations soy farm1 '!GE263*'simulations soy farm1 '!GE275,"")</f>
        <v>0</v>
      </c>
      <c r="GF90" s="1">
        <f>+IFERROR('simulations soy farm1 '!$L$67*'simulations soy farm1 '!GF261*'simulations soy farm1 '!GF263*'simulations soy farm1 '!GF275,"")</f>
        <v>0</v>
      </c>
      <c r="GG90" s="1">
        <f>+IFERROR('simulations soy farm1 '!$L$67*'simulations soy farm1 '!GG261*'simulations soy farm1 '!GG263*'simulations soy farm1 '!GG275,"")</f>
        <v>0</v>
      </c>
      <c r="GH90" s="1">
        <f>+IFERROR('simulations soy farm1 '!$L$67*'simulations soy farm1 '!GH261*'simulations soy farm1 '!GH263*'simulations soy farm1 '!GH275,"")</f>
        <v>0</v>
      </c>
      <c r="GI90" s="1">
        <f>+IFERROR('simulations soy farm1 '!$L$67*'simulations soy farm1 '!GI261*'simulations soy farm1 '!GI263*'simulations soy farm1 '!GI275,"")</f>
        <v>0</v>
      </c>
      <c r="GJ90" s="1">
        <f>+IFERROR('simulations soy farm1 '!$L$67*'simulations soy farm1 '!GJ261*'simulations soy farm1 '!GJ263*'simulations soy farm1 '!GJ275,"")</f>
        <v>0</v>
      </c>
      <c r="GK90" s="1">
        <f>+IFERROR('simulations soy farm1 '!$L$67*'simulations soy farm1 '!GK261*'simulations soy farm1 '!GK263*'simulations soy farm1 '!GK275,"")</f>
        <v>0</v>
      </c>
      <c r="GL90" s="1">
        <f>+IFERROR('simulations soy farm1 '!$L$67*'simulations soy farm1 '!GL261*'simulations soy farm1 '!GL263*'simulations soy farm1 '!GL275,"")</f>
        <v>0</v>
      </c>
      <c r="GM90" s="1">
        <f>+IFERROR('simulations soy farm1 '!$L$67*'simulations soy farm1 '!GM261*'simulations soy farm1 '!GM263*'simulations soy farm1 '!GM275,"")</f>
        <v>0</v>
      </c>
      <c r="GN90" s="1">
        <f>+IFERROR('simulations soy farm1 '!$L$67*'simulations soy farm1 '!GN261*'simulations soy farm1 '!GN263*'simulations soy farm1 '!GN275,"")</f>
        <v>0</v>
      </c>
      <c r="GO90" s="1">
        <f>+IFERROR('simulations soy farm1 '!$L$67*'simulations soy farm1 '!GO261*'simulations soy farm1 '!GO263*'simulations soy farm1 '!GO275,"")</f>
        <v>0</v>
      </c>
      <c r="GP90" s="1">
        <f>+IFERROR('simulations soy farm1 '!$L$67*'simulations soy farm1 '!GP261*'simulations soy farm1 '!GP263*'simulations soy farm1 '!GP275,"")</f>
        <v>0</v>
      </c>
      <c r="GQ90" s="1">
        <f>+IFERROR('simulations soy farm1 '!$L$67*'simulations soy farm1 '!GQ261*'simulations soy farm1 '!GQ263*'simulations soy farm1 '!GQ275,"")</f>
        <v>0</v>
      </c>
      <c r="GR90" s="1">
        <f>+IFERROR('simulations soy farm1 '!$L$67*'simulations soy farm1 '!GR261*'simulations soy farm1 '!GR263*'simulations soy farm1 '!GR275,"")</f>
        <v>0</v>
      </c>
      <c r="GS90" s="1">
        <f>+IFERROR('simulations soy farm1 '!$L$67*'simulations soy farm1 '!GS261*'simulations soy farm1 '!GS263*'simulations soy farm1 '!GS275,"")</f>
        <v>0</v>
      </c>
      <c r="GT90" s="1">
        <f>+IFERROR('simulations soy farm1 '!$L$67*'simulations soy farm1 '!GT261*'simulations soy farm1 '!GT263*'simulations soy farm1 '!GT275,"")</f>
        <v>0</v>
      </c>
      <c r="GU90" s="1">
        <f>+IFERROR('simulations soy farm1 '!$L$67*'simulations soy farm1 '!GU261*'simulations soy farm1 '!GU263*'simulations soy farm1 '!GU275,"")</f>
        <v>0</v>
      </c>
      <c r="GV90" s="1">
        <f>+IFERROR('simulations soy farm1 '!$L$67*'simulations soy farm1 '!GV261*'simulations soy farm1 '!GV263*'simulations soy farm1 '!GV275,"")</f>
        <v>0</v>
      </c>
      <c r="GW90" s="1">
        <f>+IFERROR('simulations soy farm1 '!$L$67*'simulations soy farm1 '!GW261*'simulations soy farm1 '!GW263*'simulations soy farm1 '!GW275,"")</f>
        <v>0</v>
      </c>
      <c r="GX90" s="1">
        <f>+IFERROR('simulations soy farm1 '!$L$67*'simulations soy farm1 '!GX261*'simulations soy farm1 '!GX263*'simulations soy farm1 '!GX275,"")</f>
        <v>0</v>
      </c>
      <c r="GY90" s="1">
        <f>+IFERROR('simulations soy farm1 '!$L$67*'simulations soy farm1 '!GY261*'simulations soy farm1 '!GY263*'simulations soy farm1 '!GY275,"")</f>
        <v>0</v>
      </c>
      <c r="GZ90" s="1">
        <f>+IFERROR('simulations soy farm1 '!$L$67*'simulations soy farm1 '!GZ261*'simulations soy farm1 '!GZ263*'simulations soy farm1 '!GZ275,"")</f>
        <v>0</v>
      </c>
      <c r="HA90" s="1">
        <f>+IFERROR('simulations soy farm1 '!$L$67*'simulations soy farm1 '!HA261*'simulations soy farm1 '!HA263*'simulations soy farm1 '!HA275,"")</f>
        <v>0</v>
      </c>
      <c r="HB90" s="1">
        <f>+IFERROR('simulations soy farm1 '!$L$67*'simulations soy farm1 '!HB261*'simulations soy farm1 '!HB263*'simulations soy farm1 '!HB275,"")</f>
        <v>0</v>
      </c>
      <c r="HC90" s="1">
        <f>+IFERROR('simulations soy farm1 '!$L$67*'simulations soy farm1 '!HC261*'simulations soy farm1 '!HC263*'simulations soy farm1 '!HC275,"")</f>
        <v>0</v>
      </c>
      <c r="HD90" s="1">
        <f>+IFERROR('simulations soy farm1 '!$L$67*'simulations soy farm1 '!HD261*'simulations soy farm1 '!HD263*'simulations soy farm1 '!HD275,"")</f>
        <v>0</v>
      </c>
      <c r="HE90" s="1">
        <f>+IFERROR('simulations soy farm1 '!$L$67*'simulations soy farm1 '!HE261*'simulations soy farm1 '!HE263*'simulations soy farm1 '!HE275,"")</f>
        <v>0</v>
      </c>
      <c r="HF90" s="1">
        <f>+IFERROR('simulations soy farm1 '!$L$67*'simulations soy farm1 '!HF261*'simulations soy farm1 '!HF263*'simulations soy farm1 '!HF275,"")</f>
        <v>0</v>
      </c>
      <c r="HG90" s="1">
        <f>+IFERROR('simulations soy farm1 '!$L$67*'simulations soy farm1 '!HG261*'simulations soy farm1 '!HG263*'simulations soy farm1 '!HG275,"")</f>
        <v>0</v>
      </c>
      <c r="HH90" s="1">
        <f>+IFERROR('simulations soy farm1 '!$L$67*'simulations soy farm1 '!HH261*'simulations soy farm1 '!HH263*'simulations soy farm1 '!HH275,"")</f>
        <v>0</v>
      </c>
      <c r="HI90" s="1">
        <f>+IFERROR('simulations soy farm1 '!$L$67*'simulations soy farm1 '!HI261*'simulations soy farm1 '!HI263*'simulations soy farm1 '!HI275,"")</f>
        <v>0</v>
      </c>
      <c r="HJ90" s="1">
        <f>+IFERROR('simulations soy farm1 '!$L$67*'simulations soy farm1 '!HJ261*'simulations soy farm1 '!HJ263*'simulations soy farm1 '!HJ275,"")</f>
        <v>0</v>
      </c>
      <c r="HK90" s="1">
        <f>+IFERROR('simulations soy farm1 '!$L$67*'simulations soy farm1 '!HK261*'simulations soy farm1 '!HK263*'simulations soy farm1 '!HK275,"")</f>
        <v>0</v>
      </c>
      <c r="HL90" s="1">
        <f>+IFERROR('simulations soy farm1 '!$L$67*'simulations soy farm1 '!HL261*'simulations soy farm1 '!HL263*'simulations soy farm1 '!HL275,"")</f>
        <v>0</v>
      </c>
      <c r="HM90" s="1">
        <f>+IFERROR('simulations soy farm1 '!$L$67*'simulations soy farm1 '!HM261*'simulations soy farm1 '!HM263*'simulations soy farm1 '!HM275,"")</f>
        <v>0</v>
      </c>
      <c r="HN90" s="1">
        <f>+IFERROR('simulations soy farm1 '!$L$67*'simulations soy farm1 '!HN261*'simulations soy farm1 '!HN263*'simulations soy farm1 '!HN275,"")</f>
        <v>0</v>
      </c>
      <c r="HO90" s="1">
        <f>+IFERROR('simulations soy farm1 '!$L$67*'simulations soy farm1 '!HO261*'simulations soy farm1 '!HO263*'simulations soy farm1 '!HO275,"")</f>
        <v>0</v>
      </c>
      <c r="HP90" s="1">
        <f>+IFERROR('simulations soy farm1 '!$L$67*'simulations soy farm1 '!HP261*'simulations soy farm1 '!HP263*'simulations soy farm1 '!HP275,"")</f>
        <v>0</v>
      </c>
      <c r="HQ90" s="1">
        <f>+IFERROR('simulations soy farm1 '!$L$67*'simulations soy farm1 '!HQ261*'simulations soy farm1 '!HQ263*'simulations soy farm1 '!HQ275,"")</f>
        <v>0</v>
      </c>
      <c r="HR90" s="1">
        <f>+IFERROR('simulations soy farm1 '!$L$67*'simulations soy farm1 '!HR261*'simulations soy farm1 '!HR263*'simulations soy farm1 '!HR275,"")</f>
        <v>0</v>
      </c>
      <c r="HS90" s="1">
        <f>+IFERROR('simulations soy farm1 '!$L$67*'simulations soy farm1 '!HS261*'simulations soy farm1 '!HS263*'simulations soy farm1 '!HS275,"")</f>
        <v>0</v>
      </c>
      <c r="HT90" s="1">
        <f>+IFERROR('simulations soy farm1 '!$L$67*'simulations soy farm1 '!HT261*'simulations soy farm1 '!HT263*'simulations soy farm1 '!HT275,"")</f>
        <v>0</v>
      </c>
      <c r="HU90" s="1">
        <f>+IFERROR('simulations soy farm1 '!$L$67*'simulations soy farm1 '!HU261*'simulations soy farm1 '!HU263*'simulations soy farm1 '!HU275,"")</f>
        <v>0</v>
      </c>
      <c r="HV90" s="1">
        <f>+IFERROR('simulations soy farm1 '!$L$67*'simulations soy farm1 '!HV261*'simulations soy farm1 '!HV263*'simulations soy farm1 '!HV275,"")</f>
        <v>0</v>
      </c>
      <c r="HW90" s="1">
        <f>+IFERROR('simulations soy farm1 '!$L$67*'simulations soy farm1 '!HW261*'simulations soy farm1 '!HW263*'simulations soy farm1 '!HW275,"")</f>
        <v>0</v>
      </c>
      <c r="HX90" s="1">
        <f>+IFERROR('simulations soy farm1 '!$L$67*'simulations soy farm1 '!HX261*'simulations soy farm1 '!HX263*'simulations soy farm1 '!HX275,"")</f>
        <v>0</v>
      </c>
      <c r="HY90" s="1">
        <f>+IFERROR('simulations soy farm1 '!$L$67*'simulations soy farm1 '!HY261*'simulations soy farm1 '!HY263*'simulations soy farm1 '!HY275,"")</f>
        <v>0</v>
      </c>
      <c r="HZ90" s="1">
        <f>+IFERROR('simulations soy farm1 '!$L$67*'simulations soy farm1 '!HZ261*'simulations soy farm1 '!HZ263*'simulations soy farm1 '!HZ275,"")</f>
        <v>0</v>
      </c>
      <c r="IA90" s="1">
        <f>+IFERROR('simulations soy farm1 '!$L$67*'simulations soy farm1 '!IA261*'simulations soy farm1 '!IA263*'simulations soy farm1 '!IA275,"")</f>
        <v>0</v>
      </c>
      <c r="IB90" s="1">
        <f>+IFERROR('simulations soy farm1 '!$L$67*'simulations soy farm1 '!IB261*'simulations soy farm1 '!IB263*'simulations soy farm1 '!IB275,"")</f>
        <v>0</v>
      </c>
      <c r="IC90" s="1">
        <f>+IFERROR('simulations soy farm1 '!$L$67*'simulations soy farm1 '!IC261*'simulations soy farm1 '!IC263*'simulations soy farm1 '!IC275,"")</f>
        <v>0</v>
      </c>
      <c r="ID90" s="1">
        <f>+IFERROR('simulations soy farm1 '!$L$67*'simulations soy farm1 '!ID261*'simulations soy farm1 '!ID263*'simulations soy farm1 '!ID275,"")</f>
        <v>0</v>
      </c>
      <c r="IE90" s="1">
        <f>+IFERROR('simulations soy farm1 '!$L$67*'simulations soy farm1 '!IE261*'simulations soy farm1 '!IE263*'simulations soy farm1 '!IE275,"")</f>
        <v>0</v>
      </c>
      <c r="IF90" s="1">
        <f>+IFERROR('simulations soy farm1 '!$L$67*'simulations soy farm1 '!IF261*'simulations soy farm1 '!IF263*'simulations soy farm1 '!IF275,"")</f>
        <v>0</v>
      </c>
      <c r="IG90" s="1">
        <f>+IFERROR('simulations soy farm1 '!$L$67*'simulations soy farm1 '!IG261*'simulations soy farm1 '!IG263*'simulations soy farm1 '!IG275,"")</f>
        <v>0</v>
      </c>
      <c r="IH90" s="1">
        <f>+IFERROR('simulations soy farm1 '!$L$67*'simulations soy farm1 '!IH261*'simulations soy farm1 '!IH263*'simulations soy farm1 '!IH275,"")</f>
        <v>0</v>
      </c>
      <c r="II90" s="1">
        <f>+IFERROR('simulations soy farm1 '!$L$67*'simulations soy farm1 '!II261*'simulations soy farm1 '!II263*'simulations soy farm1 '!II275,"")</f>
        <v>0</v>
      </c>
      <c r="IJ90" s="1">
        <f>+IFERROR('simulations soy farm1 '!$L$67*'simulations soy farm1 '!IJ261*'simulations soy farm1 '!IJ263*'simulations soy farm1 '!IJ275,"")</f>
        <v>0</v>
      </c>
      <c r="IK90" s="1">
        <f>+IFERROR('simulations soy farm1 '!$L$67*'simulations soy farm1 '!IK261*'simulations soy farm1 '!IK263*'simulations soy farm1 '!IK275,"")</f>
        <v>0</v>
      </c>
      <c r="IL90" s="1">
        <f>+IFERROR('simulations soy farm1 '!$L$67*'simulations soy farm1 '!IL261*'simulations soy farm1 '!IL263*'simulations soy farm1 '!IL275,"")</f>
        <v>0</v>
      </c>
      <c r="IM90" s="1">
        <f>+IFERROR('simulations soy farm1 '!$L$67*'simulations soy farm1 '!IM261*'simulations soy farm1 '!IM263*'simulations soy farm1 '!IM275,"")</f>
        <v>0</v>
      </c>
      <c r="IN90" s="1">
        <f>+IFERROR('simulations soy farm1 '!$L$67*'simulations soy farm1 '!IN261*'simulations soy farm1 '!IN263*'simulations soy farm1 '!IN275,"")</f>
        <v>0</v>
      </c>
      <c r="IO90" s="1">
        <f>+IFERROR('simulations soy farm1 '!$L$67*'simulations soy farm1 '!IO261*'simulations soy farm1 '!IO263*'simulations soy farm1 '!IO275,"")</f>
        <v>0</v>
      </c>
      <c r="IP90" s="1">
        <f>+IFERROR('simulations soy farm1 '!$L$67*'simulations soy farm1 '!IP261*'simulations soy farm1 '!IP263*'simulations soy farm1 '!IP275,"")</f>
        <v>0</v>
      </c>
      <c r="IQ90" s="1">
        <f>+IFERROR('simulations soy farm1 '!$L$67*'simulations soy farm1 '!IQ261*'simulations soy farm1 '!IQ263*'simulations soy farm1 '!IQ275,"")</f>
        <v>0</v>
      </c>
      <c r="IR90" s="1">
        <f>+IFERROR('simulations soy farm1 '!$L$67*'simulations soy farm1 '!IR261*'simulations soy farm1 '!IR263*'simulations soy farm1 '!IR275,"")</f>
        <v>0</v>
      </c>
      <c r="IS90" s="1">
        <f>+IFERROR('simulations soy farm1 '!$L$67*'simulations soy farm1 '!IS261*'simulations soy farm1 '!IS263*'simulations soy farm1 '!IS275,"")</f>
        <v>0</v>
      </c>
      <c r="IT90" s="1">
        <f>+IFERROR('simulations soy farm1 '!$L$67*'simulations soy farm1 '!IT261*'simulations soy farm1 '!IT263*'simulations soy farm1 '!IT275,"")</f>
        <v>0</v>
      </c>
      <c r="IU90" s="1">
        <f>+IFERROR('simulations soy farm1 '!$L$67*'simulations soy farm1 '!IU261*'simulations soy farm1 '!IU263*'simulations soy farm1 '!IU275,"")</f>
        <v>0</v>
      </c>
      <c r="IV90" s="1">
        <f>+IFERROR('simulations soy farm1 '!$L$67*'simulations soy farm1 '!IV261*'simulations soy farm1 '!IV263*'simulations soy farm1 '!IV275,"")</f>
        <v>0</v>
      </c>
      <c r="IW90" s="1">
        <f>+IFERROR('simulations soy farm1 '!$L$67*'simulations soy farm1 '!IW261*'simulations soy farm1 '!IW263*'simulations soy farm1 '!IW275,"")</f>
        <v>0</v>
      </c>
      <c r="IX90" s="1">
        <f>+IFERROR('simulations soy farm1 '!$L$67*'simulations soy farm1 '!IX261*'simulations soy farm1 '!IX263*'simulations soy farm1 '!IX275,"")</f>
        <v>0</v>
      </c>
      <c r="IY90" s="1">
        <f>+IFERROR('simulations soy farm1 '!$L$67*'simulations soy farm1 '!IY261*'simulations soy farm1 '!IY263*'simulations soy farm1 '!IY275,"")</f>
        <v>0</v>
      </c>
      <c r="IZ90" s="1">
        <f>+IFERROR('simulations soy farm1 '!$L$67*'simulations soy farm1 '!IZ261*'simulations soy farm1 '!IZ263*'simulations soy farm1 '!IZ275,"")</f>
        <v>0</v>
      </c>
      <c r="JA90" s="1">
        <f>+IFERROR('simulations soy farm1 '!$L$67*'simulations soy farm1 '!JA261*'simulations soy farm1 '!JA263*'simulations soy farm1 '!JA275,"")</f>
        <v>0</v>
      </c>
      <c r="JB90" s="1">
        <f>+IFERROR('simulations soy farm1 '!$L$67*'simulations soy farm1 '!JB261*'simulations soy farm1 '!JB263*'simulations soy farm1 '!JB275,"")</f>
        <v>0</v>
      </c>
      <c r="JC90" s="1">
        <f>+IFERROR('simulations soy farm1 '!$L$67*'simulations soy farm1 '!JC261*'simulations soy farm1 '!JC263*'simulations soy farm1 '!JC275,"")</f>
        <v>0</v>
      </c>
      <c r="JD90" s="1">
        <f>+IFERROR('simulations soy farm1 '!$L$67*'simulations soy farm1 '!JD261*'simulations soy farm1 '!JD263*'simulations soy farm1 '!JD275,"")</f>
        <v>0</v>
      </c>
      <c r="JE90" s="1">
        <f>+IFERROR('simulations soy farm1 '!$L$67*'simulations soy farm1 '!JE261*'simulations soy farm1 '!JE263*'simulations soy farm1 '!JE275,"")</f>
        <v>0</v>
      </c>
      <c r="JF90" s="1">
        <f>+IFERROR('simulations soy farm1 '!$L$67*'simulations soy farm1 '!JF261*'simulations soy farm1 '!JF263*'simulations soy farm1 '!JF275,"")</f>
        <v>0</v>
      </c>
      <c r="JG90" s="1">
        <f>+IFERROR('simulations soy farm1 '!$L$67*'simulations soy farm1 '!JG261*'simulations soy farm1 '!JG263*'simulations soy farm1 '!JG275,"")</f>
        <v>0</v>
      </c>
      <c r="JH90" s="1">
        <f>+IFERROR('simulations soy farm1 '!$L$67*'simulations soy farm1 '!JH261*'simulations soy farm1 '!JH263*'simulations soy farm1 '!JH275,"")</f>
        <v>0</v>
      </c>
      <c r="JI90" s="1">
        <f>+IFERROR('simulations soy farm1 '!$L$67*'simulations soy farm1 '!JI261*'simulations soy farm1 '!JI263*'simulations soy farm1 '!JI275,"")</f>
        <v>0</v>
      </c>
      <c r="JJ90" s="1">
        <f>+IFERROR('simulations soy farm1 '!$L$67*'simulations soy farm1 '!JJ261*'simulations soy farm1 '!JJ263*'simulations soy farm1 '!JJ275,"")</f>
        <v>0</v>
      </c>
      <c r="JK90" s="1">
        <f>+IFERROR('simulations soy farm1 '!$L$67*'simulations soy farm1 '!JK261*'simulations soy farm1 '!JK263*'simulations soy farm1 '!JK275,"")</f>
        <v>0</v>
      </c>
      <c r="JL90" s="1">
        <f>+IFERROR('simulations soy farm1 '!$L$67*'simulations soy farm1 '!JL261*'simulations soy farm1 '!JL263*'simulations soy farm1 '!JL275,"")</f>
        <v>0</v>
      </c>
      <c r="JM90" s="1">
        <f>+IFERROR('simulations soy farm1 '!$L$67*'simulations soy farm1 '!JM261*'simulations soy farm1 '!JM263*'simulations soy farm1 '!JM275,"")</f>
        <v>0</v>
      </c>
      <c r="JN90" s="1">
        <f>+IFERROR('simulations soy farm1 '!$L$67*'simulations soy farm1 '!JN261*'simulations soy farm1 '!JN263*'simulations soy farm1 '!JN275,"")</f>
        <v>0</v>
      </c>
      <c r="JO90" s="1">
        <f>+IFERROR('simulations soy farm1 '!$L$67*'simulations soy farm1 '!JO261*'simulations soy farm1 '!JO263*'simulations soy farm1 '!JO275,"")</f>
        <v>0</v>
      </c>
      <c r="JP90" s="1">
        <f>+IFERROR('simulations soy farm1 '!$L$67*'simulations soy farm1 '!JP261*'simulations soy farm1 '!JP263*'simulations soy farm1 '!JP275,"")</f>
        <v>0</v>
      </c>
      <c r="JQ90" s="1">
        <f>+IFERROR('simulations soy farm1 '!$L$67*'simulations soy farm1 '!JQ261*'simulations soy farm1 '!JQ263*'simulations soy farm1 '!JQ275,"")</f>
        <v>0</v>
      </c>
      <c r="JR90" s="1">
        <f>+IFERROR('simulations soy farm1 '!$L$67*'simulations soy farm1 '!JR261*'simulations soy farm1 '!JR263*'simulations soy farm1 '!JR275,"")</f>
        <v>0</v>
      </c>
      <c r="JS90" s="1">
        <f>+IFERROR('simulations soy farm1 '!$L$67*'simulations soy farm1 '!JS261*'simulations soy farm1 '!JS263*'simulations soy farm1 '!JS275,"")</f>
        <v>0</v>
      </c>
      <c r="JT90" s="1">
        <f>+IFERROR('simulations soy farm1 '!$L$67*'simulations soy farm1 '!JT261*'simulations soy farm1 '!JT263*'simulations soy farm1 '!JT275,"")</f>
        <v>0</v>
      </c>
      <c r="JU90" s="1">
        <f>+IFERROR('simulations soy farm1 '!$L$67*'simulations soy farm1 '!JU261*'simulations soy farm1 '!JU263*'simulations soy farm1 '!JU275,"")</f>
        <v>0</v>
      </c>
      <c r="JV90" s="1">
        <f>+IFERROR('simulations soy farm1 '!$L$67*'simulations soy farm1 '!JV261*'simulations soy farm1 '!JV263*'simulations soy farm1 '!JV275,"")</f>
        <v>0</v>
      </c>
      <c r="JW90" s="1">
        <f>+IFERROR('simulations soy farm1 '!$L$67*'simulations soy farm1 '!JW261*'simulations soy farm1 '!JW263*'simulations soy farm1 '!JW275,"")</f>
        <v>0</v>
      </c>
      <c r="JX90" s="1">
        <f>+IFERROR('simulations soy farm1 '!$L$67*'simulations soy farm1 '!JX261*'simulations soy farm1 '!JX263*'simulations soy farm1 '!JX275,"")</f>
        <v>0</v>
      </c>
      <c r="JY90" s="1">
        <f>+IFERROR('simulations soy farm1 '!$L$67*'simulations soy farm1 '!JY261*'simulations soy farm1 '!JY263*'simulations soy farm1 '!JY275,"")</f>
        <v>0</v>
      </c>
      <c r="JZ90" s="1">
        <f>+IFERROR('simulations soy farm1 '!$L$67*'simulations soy farm1 '!JZ261*'simulations soy farm1 '!JZ263*'simulations soy farm1 '!JZ275,"")</f>
        <v>0</v>
      </c>
      <c r="KA90" s="1">
        <f>+IFERROR('simulations soy farm1 '!$L$67*'simulations soy farm1 '!KA261*'simulations soy farm1 '!KA263*'simulations soy farm1 '!KA275,"")</f>
        <v>0</v>
      </c>
      <c r="KB90" s="1">
        <f>+IFERROR('simulations soy farm1 '!$L$67*'simulations soy farm1 '!KB261*'simulations soy farm1 '!KB263*'simulations soy farm1 '!KB275,"")</f>
        <v>0</v>
      </c>
      <c r="KC90" s="1">
        <f>+IFERROR('simulations soy farm1 '!$L$67*'simulations soy farm1 '!KC261*'simulations soy farm1 '!KC263*'simulations soy farm1 '!KC275,"")</f>
        <v>0</v>
      </c>
      <c r="KD90" s="1">
        <f>+IFERROR('simulations soy farm1 '!$L$67*'simulations soy farm1 '!KD261*'simulations soy farm1 '!KD263*'simulations soy farm1 '!KD275,"")</f>
        <v>0</v>
      </c>
      <c r="KE90" s="1">
        <f>+IFERROR('simulations soy farm1 '!$L$67*'simulations soy farm1 '!KE261*'simulations soy farm1 '!KE263*'simulations soy farm1 '!KE275,"")</f>
        <v>0</v>
      </c>
      <c r="KF90" s="1">
        <f>+IFERROR('simulations soy farm1 '!$L$67*'simulations soy farm1 '!KF261*'simulations soy farm1 '!KF263*'simulations soy farm1 '!KF275,"")</f>
        <v>0</v>
      </c>
      <c r="KG90" s="1">
        <f>+IFERROR('simulations soy farm1 '!$L$67*'simulations soy farm1 '!KG261*'simulations soy farm1 '!KG263*'simulations soy farm1 '!KG275,"")</f>
        <v>0</v>
      </c>
      <c r="KH90" s="1">
        <f>+IFERROR('simulations soy farm1 '!$L$67*'simulations soy farm1 '!KH261*'simulations soy farm1 '!KH263*'simulations soy farm1 '!KH275,"")</f>
        <v>0</v>
      </c>
      <c r="KI90" s="1">
        <f>+IFERROR('simulations soy farm1 '!$L$67*'simulations soy farm1 '!KI261*'simulations soy farm1 '!KI263*'simulations soy farm1 '!KI275,"")</f>
        <v>0</v>
      </c>
      <c r="KJ90" s="1">
        <f>+IFERROR('simulations soy farm1 '!$L$67*'simulations soy farm1 '!KJ261*'simulations soy farm1 '!KJ263*'simulations soy farm1 '!KJ275,"")</f>
        <v>0</v>
      </c>
      <c r="KK90" s="1">
        <f>+IFERROR('simulations soy farm1 '!$L$67*'simulations soy farm1 '!KK261*'simulations soy farm1 '!KK263*'simulations soy farm1 '!KK275,"")</f>
        <v>0</v>
      </c>
      <c r="KL90" s="1">
        <f>+IFERROR('simulations soy farm1 '!$L$67*'simulations soy farm1 '!KL261*'simulations soy farm1 '!KL263*'simulations soy farm1 '!KL275,"")</f>
        <v>0</v>
      </c>
      <c r="KM90" s="1">
        <f>+IFERROR('simulations soy farm1 '!$L$67*'simulations soy farm1 '!KM261*'simulations soy farm1 '!KM263*'simulations soy farm1 '!KM275,"")</f>
        <v>0</v>
      </c>
      <c r="KN90" s="1">
        <f>+IFERROR('simulations soy farm1 '!$L$67*'simulations soy farm1 '!KN261*'simulations soy farm1 '!KN263*'simulations soy farm1 '!KN275,"")</f>
        <v>0</v>
      </c>
      <c r="KO90" s="1">
        <f>+IFERROR('simulations soy farm1 '!$L$67*'simulations soy farm1 '!KO261*'simulations soy farm1 '!KO263*'simulations soy farm1 '!KO275,"")</f>
        <v>0</v>
      </c>
      <c r="KP90" s="1">
        <f>+IFERROR('simulations soy farm1 '!$L$67*'simulations soy farm1 '!KP261*'simulations soy farm1 '!KP263*'simulations soy farm1 '!KP275,"")</f>
        <v>0</v>
      </c>
      <c r="KQ90" s="1">
        <f>+IFERROR('simulations soy farm1 '!$L$67*'simulations soy farm1 '!KQ261*'simulations soy farm1 '!KQ263*'simulations soy farm1 '!KQ275,"")</f>
        <v>0</v>
      </c>
      <c r="KR90" s="1">
        <f>+IFERROR('simulations soy farm1 '!$L$67*'simulations soy farm1 '!KR261*'simulations soy farm1 '!KR263*'simulations soy farm1 '!KR275,"")</f>
        <v>0</v>
      </c>
      <c r="KS90" s="1">
        <f>+IFERROR('simulations soy farm1 '!$L$67*'simulations soy farm1 '!KS261*'simulations soy farm1 '!KS263*'simulations soy farm1 '!KS275,"")</f>
        <v>0</v>
      </c>
      <c r="KT90" s="1">
        <f>+IFERROR('simulations soy farm1 '!$L$67*'simulations soy farm1 '!KT261*'simulations soy farm1 '!KT263*'simulations soy farm1 '!KT275,"")</f>
        <v>0</v>
      </c>
      <c r="KU90" s="1">
        <f>+IFERROR('simulations soy farm1 '!$L$67*'simulations soy farm1 '!KU261*'simulations soy farm1 '!KU263*'simulations soy farm1 '!KU275,"")</f>
        <v>0</v>
      </c>
      <c r="KV90" s="1">
        <f>+IFERROR('simulations soy farm1 '!$L$67*'simulations soy farm1 '!KV261*'simulations soy farm1 '!KV263*'simulations soy farm1 '!KV275,"")</f>
        <v>0</v>
      </c>
      <c r="KW90" s="1">
        <f>+IFERROR('simulations soy farm1 '!$L$67*'simulations soy farm1 '!KW261*'simulations soy farm1 '!KW263*'simulations soy farm1 '!KW275,"")</f>
        <v>0</v>
      </c>
      <c r="KX90" s="1">
        <f>+IFERROR('simulations soy farm1 '!$L$67*'simulations soy farm1 '!KX261*'simulations soy farm1 '!KX263*'simulations soy farm1 '!KX275,"")</f>
        <v>0</v>
      </c>
      <c r="KY90" s="1">
        <f>+IFERROR('simulations soy farm1 '!$L$67*'simulations soy farm1 '!KY261*'simulations soy farm1 '!KY263*'simulations soy farm1 '!KY275,"")</f>
        <v>0</v>
      </c>
      <c r="KZ90" s="1">
        <f>+IFERROR('simulations soy farm1 '!$L$67*'simulations soy farm1 '!KZ261*'simulations soy farm1 '!KZ263*'simulations soy farm1 '!KZ275,"")</f>
        <v>0</v>
      </c>
      <c r="LA90" s="1">
        <f>+IFERROR('simulations soy farm1 '!$L$67*'simulations soy farm1 '!LA261*'simulations soy farm1 '!LA263*'simulations soy farm1 '!LA275,"")</f>
        <v>0</v>
      </c>
      <c r="LB90" s="1">
        <f>+IFERROR('simulations soy farm1 '!$L$67*'simulations soy farm1 '!LB261*'simulations soy farm1 '!LB263*'simulations soy farm1 '!LB275,"")</f>
        <v>0</v>
      </c>
      <c r="LC90" s="1">
        <f>+IFERROR('simulations soy farm1 '!$L$67*'simulations soy farm1 '!LC261*'simulations soy farm1 '!LC263*'simulations soy farm1 '!LC275,"")</f>
        <v>0</v>
      </c>
      <c r="LD90" s="1">
        <f>+IFERROR('simulations soy farm1 '!$L$67*'simulations soy farm1 '!LD261*'simulations soy farm1 '!LD263*'simulations soy farm1 '!LD275,"")</f>
        <v>0</v>
      </c>
      <c r="LE90" s="1">
        <f>+IFERROR('simulations soy farm1 '!$L$67*'simulations soy farm1 '!LE261*'simulations soy farm1 '!LE263*'simulations soy farm1 '!LE275,"")</f>
        <v>0</v>
      </c>
      <c r="LF90" s="1">
        <f>+IFERROR('simulations soy farm1 '!$L$67*'simulations soy farm1 '!LF261*'simulations soy farm1 '!LF263*'simulations soy farm1 '!LF275,"")</f>
        <v>0</v>
      </c>
      <c r="LG90" s="1">
        <f>+IFERROR('simulations soy farm1 '!$L$67*'simulations soy farm1 '!LG261*'simulations soy farm1 '!LG263*'simulations soy farm1 '!LG275,"")</f>
        <v>0</v>
      </c>
      <c r="LH90" s="1">
        <f>+IFERROR('simulations soy farm1 '!$L$67*'simulations soy farm1 '!LH261*'simulations soy farm1 '!LH263*'simulations soy farm1 '!LH275,"")</f>
        <v>0</v>
      </c>
      <c r="LI90" s="1">
        <f>+IFERROR('simulations soy farm1 '!$L$67*'simulations soy farm1 '!LI261*'simulations soy farm1 '!LI263*'simulations soy farm1 '!LI275,"")</f>
        <v>0</v>
      </c>
      <c r="LJ90" s="1">
        <f>+IFERROR('simulations soy farm1 '!$L$67*'simulations soy farm1 '!LJ261*'simulations soy farm1 '!LJ263*'simulations soy farm1 '!LJ275,"")</f>
        <v>0</v>
      </c>
      <c r="LK90" s="1">
        <f>+IFERROR('simulations soy farm1 '!$L$67*'simulations soy farm1 '!LK261*'simulations soy farm1 '!LK263*'simulations soy farm1 '!LK275,"")</f>
        <v>0</v>
      </c>
      <c r="LL90" s="1">
        <f>+IFERROR('simulations soy farm1 '!$L$67*'simulations soy farm1 '!LL261*'simulations soy farm1 '!LL263*'simulations soy farm1 '!LL275,"")</f>
        <v>0</v>
      </c>
      <c r="LM90" s="1">
        <f>+IFERROR('simulations soy farm1 '!$L$67*'simulations soy farm1 '!LM261*'simulations soy farm1 '!LM263*'simulations soy farm1 '!LM275,"")</f>
        <v>0</v>
      </c>
      <c r="LN90" s="1">
        <f>+IFERROR('simulations soy farm1 '!$L$67*'simulations soy farm1 '!LN261*'simulations soy farm1 '!LN263*'simulations soy farm1 '!LN275,"")</f>
        <v>0</v>
      </c>
      <c r="LO90" s="1">
        <f>+IFERROR('simulations soy farm1 '!$L$67*'simulations soy farm1 '!LO261*'simulations soy farm1 '!LO263*'simulations soy farm1 '!LO275,"")</f>
        <v>0</v>
      </c>
      <c r="LP90" s="1">
        <f>+IFERROR('simulations soy farm1 '!$L$67*'simulations soy farm1 '!LP261*'simulations soy farm1 '!LP263*'simulations soy farm1 '!LP275,"")</f>
        <v>0</v>
      </c>
      <c r="LQ90" s="1">
        <f>+IFERROR('simulations soy farm1 '!$L$67*'simulations soy farm1 '!LQ261*'simulations soy farm1 '!LQ263*'simulations soy farm1 '!LQ275,"")</f>
        <v>0</v>
      </c>
      <c r="LR90" s="1">
        <f>+IFERROR('simulations soy farm1 '!$L$67*'simulations soy farm1 '!LR261*'simulations soy farm1 '!LR263*'simulations soy farm1 '!LR275,"")</f>
        <v>0</v>
      </c>
      <c r="LS90" s="1">
        <f>+IFERROR('simulations soy farm1 '!$L$67*'simulations soy farm1 '!LS261*'simulations soy farm1 '!LS263*'simulations soy farm1 '!LS275,"")</f>
        <v>0</v>
      </c>
      <c r="LT90" s="1">
        <f>+IFERROR('simulations soy farm1 '!$L$67*'simulations soy farm1 '!LT261*'simulations soy farm1 '!LT263*'simulations soy farm1 '!LT275,"")</f>
        <v>0</v>
      </c>
      <c r="LU90" s="1">
        <f>+IFERROR('simulations soy farm1 '!$L$67*'simulations soy farm1 '!LU261*'simulations soy farm1 '!LU263*'simulations soy farm1 '!LU275,"")</f>
        <v>0</v>
      </c>
      <c r="LV90" s="1">
        <f>+IFERROR('simulations soy farm1 '!$L$67*'simulations soy farm1 '!LV261*'simulations soy farm1 '!LV263*'simulations soy farm1 '!LV275,"")</f>
        <v>0</v>
      </c>
      <c r="LW90" s="1">
        <f>+IFERROR('simulations soy farm1 '!$L$67*'simulations soy farm1 '!LW261*'simulations soy farm1 '!LW263*'simulations soy farm1 '!LW275,"")</f>
        <v>0</v>
      </c>
      <c r="LX90" s="1">
        <f>+IFERROR('simulations soy farm1 '!$L$67*'simulations soy farm1 '!LX261*'simulations soy farm1 '!LX263*'simulations soy farm1 '!LX275,"")</f>
        <v>0</v>
      </c>
      <c r="LY90" s="1">
        <f>+IFERROR('simulations soy farm1 '!$L$67*'simulations soy farm1 '!LY261*'simulations soy farm1 '!LY263*'simulations soy farm1 '!LY275,"")</f>
        <v>0</v>
      </c>
      <c r="LZ90" s="1">
        <f>+IFERROR('simulations soy farm1 '!$L$67*'simulations soy farm1 '!LZ261*'simulations soy farm1 '!LZ263*'simulations soy farm1 '!LZ275,"")</f>
        <v>0</v>
      </c>
      <c r="MA90" s="1">
        <f>+IFERROR('simulations soy farm1 '!$L$67*'simulations soy farm1 '!MA261*'simulations soy farm1 '!MA263*'simulations soy farm1 '!MA275,"")</f>
        <v>0</v>
      </c>
      <c r="MB90" s="1">
        <f>+IFERROR('simulations soy farm1 '!$L$67*'simulations soy farm1 '!MB261*'simulations soy farm1 '!MB263*'simulations soy farm1 '!MB275,"")</f>
        <v>0</v>
      </c>
      <c r="MC90" s="1">
        <f>+IFERROR('simulations soy farm1 '!$L$67*'simulations soy farm1 '!MC261*'simulations soy farm1 '!MC263*'simulations soy farm1 '!MC275,"")</f>
        <v>0</v>
      </c>
      <c r="MD90" s="1">
        <f>+IFERROR('simulations soy farm1 '!$L$67*'simulations soy farm1 '!MD261*'simulations soy farm1 '!MD263*'simulations soy farm1 '!MD275,"")</f>
        <v>0</v>
      </c>
      <c r="ME90" s="1">
        <f>+IFERROR('simulations soy farm1 '!$L$67*'simulations soy farm1 '!ME261*'simulations soy farm1 '!ME263*'simulations soy farm1 '!ME275,"")</f>
        <v>0</v>
      </c>
      <c r="MF90" s="1">
        <f>+IFERROR('simulations soy farm1 '!$L$67*'simulations soy farm1 '!MF261*'simulations soy farm1 '!MF263*'simulations soy farm1 '!MF275,"")</f>
        <v>0</v>
      </c>
      <c r="MG90" s="1">
        <f>+IFERROR('simulations soy farm1 '!$L$67*'simulations soy farm1 '!MG261*'simulations soy farm1 '!MG263*'simulations soy farm1 '!MG275,"")</f>
        <v>0</v>
      </c>
      <c r="MH90" s="1">
        <f>+IFERROR('simulations soy farm1 '!$L$67*'simulations soy farm1 '!MH261*'simulations soy farm1 '!MH263*'simulations soy farm1 '!MH275,"")</f>
        <v>0</v>
      </c>
      <c r="MI90" s="1">
        <f>+IFERROR('simulations soy farm1 '!$L$67*'simulations soy farm1 '!MI261*'simulations soy farm1 '!MI263*'simulations soy farm1 '!MI275,"")</f>
        <v>0</v>
      </c>
      <c r="MJ90" s="1">
        <f>+IFERROR('simulations soy farm1 '!$L$67*'simulations soy farm1 '!MJ261*'simulations soy farm1 '!MJ263*'simulations soy farm1 '!MJ275,"")</f>
        <v>0</v>
      </c>
      <c r="MK90" s="1">
        <f>+IFERROR('simulations soy farm1 '!$L$67*'simulations soy farm1 '!MK261*'simulations soy farm1 '!MK263*'simulations soy farm1 '!MK275,"")</f>
        <v>0</v>
      </c>
      <c r="ML90" s="1">
        <f>+IFERROR('simulations soy farm1 '!$L$67*'simulations soy farm1 '!ML261*'simulations soy farm1 '!ML263*'simulations soy farm1 '!ML275,"")</f>
        <v>0</v>
      </c>
      <c r="MM90" s="1">
        <f>+IFERROR('simulations soy farm1 '!$L$67*'simulations soy farm1 '!MM261*'simulations soy farm1 '!MM263*'simulations soy farm1 '!MM275,"")</f>
        <v>0</v>
      </c>
      <c r="MN90" s="1">
        <f>+IFERROR('simulations soy farm1 '!$L$67*'simulations soy farm1 '!MN261*'simulations soy farm1 '!MN263*'simulations soy farm1 '!MN275,"")</f>
        <v>0</v>
      </c>
      <c r="MO90" s="1">
        <f>+IFERROR('simulations soy farm1 '!$L$67*'simulations soy farm1 '!MO261*'simulations soy farm1 '!MO263*'simulations soy farm1 '!MO275,"")</f>
        <v>0</v>
      </c>
      <c r="MP90" s="1">
        <f>+IFERROR('simulations soy farm1 '!$L$67*'simulations soy farm1 '!MP261*'simulations soy farm1 '!MP263*'simulations soy farm1 '!MP275,"")</f>
        <v>0</v>
      </c>
      <c r="MQ90" s="1">
        <f>+IFERROR('simulations soy farm1 '!$L$67*'simulations soy farm1 '!MQ261*'simulations soy farm1 '!MQ263*'simulations soy farm1 '!MQ275,"")</f>
        <v>0</v>
      </c>
      <c r="MR90" s="1">
        <f>+IFERROR('simulations soy farm1 '!$L$67*'simulations soy farm1 '!MR261*'simulations soy farm1 '!MR263*'simulations soy farm1 '!MR275,"")</f>
        <v>0</v>
      </c>
      <c r="MS90" s="1">
        <f>+IFERROR('simulations soy farm1 '!$L$67*'simulations soy farm1 '!MS261*'simulations soy farm1 '!MS263*'simulations soy farm1 '!MS275,"")</f>
        <v>0</v>
      </c>
      <c r="MT90" s="1">
        <f>+IFERROR('simulations soy farm1 '!$L$67*'simulations soy farm1 '!MT261*'simulations soy farm1 '!MT263*'simulations soy farm1 '!MT275,"")</f>
        <v>0</v>
      </c>
      <c r="MU90" s="1">
        <f>+IFERROR('simulations soy farm1 '!$L$67*'simulations soy farm1 '!MU261*'simulations soy farm1 '!MU263*'simulations soy farm1 '!MU275,"")</f>
        <v>0</v>
      </c>
      <c r="MV90" s="1">
        <f>+IFERROR('simulations soy farm1 '!$L$67*'simulations soy farm1 '!MV261*'simulations soy farm1 '!MV263*'simulations soy farm1 '!MV275,"")</f>
        <v>0</v>
      </c>
      <c r="MW90" s="1">
        <f>+IFERROR('simulations soy farm1 '!$L$67*'simulations soy farm1 '!MW261*'simulations soy farm1 '!MW263*'simulations soy farm1 '!MW275,"")</f>
        <v>0</v>
      </c>
      <c r="MX90" s="1">
        <f>+IFERROR('simulations soy farm1 '!$L$67*'simulations soy farm1 '!MX261*'simulations soy farm1 '!MX263*'simulations soy farm1 '!MX275,"")</f>
        <v>0</v>
      </c>
      <c r="MY90" s="1">
        <f>+IFERROR('simulations soy farm1 '!$L$67*'simulations soy farm1 '!MY261*'simulations soy farm1 '!MY263*'simulations soy farm1 '!MY275,"")</f>
        <v>0</v>
      </c>
      <c r="MZ90" s="1">
        <f>+IFERROR('simulations soy farm1 '!$L$67*'simulations soy farm1 '!MZ261*'simulations soy farm1 '!MZ263*'simulations soy farm1 '!MZ275,"")</f>
        <v>0</v>
      </c>
      <c r="NA90" s="1">
        <f>+IFERROR('simulations soy farm1 '!$L$67*'simulations soy farm1 '!NA261*'simulations soy farm1 '!NA263*'simulations soy farm1 '!NA275,"")</f>
        <v>0</v>
      </c>
      <c r="NB90" s="1">
        <f>+IFERROR('simulations soy farm1 '!$L$67*'simulations soy farm1 '!NB261*'simulations soy farm1 '!NB263*'simulations soy farm1 '!NB275,"")</f>
        <v>0</v>
      </c>
      <c r="NC90" s="1">
        <f>+IFERROR('simulations soy farm1 '!$L$67*'simulations soy farm1 '!NC261*'simulations soy farm1 '!NC263*'simulations soy farm1 '!NC275,"")</f>
        <v>0</v>
      </c>
      <c r="ND90" s="1">
        <f>+IFERROR('simulations soy farm1 '!$L$67*'simulations soy farm1 '!ND261*'simulations soy farm1 '!ND263*'simulations soy farm1 '!ND275,"")</f>
        <v>0</v>
      </c>
      <c r="NE90" s="1">
        <f>+IFERROR('simulations soy farm1 '!$L$67*'simulations soy farm1 '!NE261*'simulations soy farm1 '!NE263*'simulations soy farm1 '!NE275,"")</f>
        <v>0</v>
      </c>
      <c r="NF90" s="1">
        <f>+IFERROR('simulations soy farm1 '!$L$67*'simulations soy farm1 '!NF261*'simulations soy farm1 '!NF263*'simulations soy farm1 '!NF275,"")</f>
        <v>0</v>
      </c>
      <c r="NG90" s="1">
        <f>+IFERROR('simulations soy farm1 '!$L$67*'simulations soy farm1 '!NG261*'simulations soy farm1 '!NG263*'simulations soy farm1 '!NG275,"")</f>
        <v>0</v>
      </c>
      <c r="NH90" s="1">
        <f>+IFERROR('simulations soy farm1 '!$L$67*'simulations soy farm1 '!NH261*'simulations soy farm1 '!NH263*'simulations soy farm1 '!NH275,"")</f>
        <v>0</v>
      </c>
      <c r="NI90" s="1">
        <f>+IFERROR('simulations soy farm1 '!$L$67*'simulations soy farm1 '!NI261*'simulations soy farm1 '!NI263*'simulations soy farm1 '!NI275,"")</f>
        <v>0</v>
      </c>
      <c r="NJ90" s="1">
        <f>+IFERROR('simulations soy farm1 '!$L$67*'simulations soy farm1 '!NJ261*'simulations soy farm1 '!NJ263*'simulations soy farm1 '!NJ275,"")</f>
        <v>0</v>
      </c>
      <c r="NK90" s="1">
        <f>+IFERROR('simulations soy farm1 '!$L$67*'simulations soy farm1 '!NK261*'simulations soy farm1 '!NK263*'simulations soy farm1 '!NK275,"")</f>
        <v>0</v>
      </c>
      <c r="NL90" s="1">
        <f>+IFERROR('simulations soy farm1 '!$L$67*'simulations soy farm1 '!NL261*'simulations soy farm1 '!NL263*'simulations soy farm1 '!NL275,"")</f>
        <v>0</v>
      </c>
      <c r="NM90" s="1">
        <f>+IFERROR('simulations soy farm1 '!$L$67*'simulations soy farm1 '!NM261*'simulations soy farm1 '!NM263*'simulations soy farm1 '!NM275,"")</f>
        <v>0</v>
      </c>
      <c r="NN90" s="1">
        <f>+IFERROR('simulations soy farm1 '!$L$67*'simulations soy farm1 '!NN261*'simulations soy farm1 '!NN263*'simulations soy farm1 '!NN275,"")</f>
        <v>0</v>
      </c>
      <c r="NO90" s="1">
        <f>+IFERROR('simulations soy farm1 '!$L$67*'simulations soy farm1 '!NO261*'simulations soy farm1 '!NO263*'simulations soy farm1 '!NO275,"")</f>
        <v>0</v>
      </c>
      <c r="NP90" s="1">
        <f>+IFERROR('simulations soy farm1 '!$L$67*'simulations soy farm1 '!NP261*'simulations soy farm1 '!NP263*'simulations soy farm1 '!NP275,"")</f>
        <v>0</v>
      </c>
      <c r="NQ90" s="1">
        <f>+IFERROR('simulations soy farm1 '!$L$67*'simulations soy farm1 '!NQ261*'simulations soy farm1 '!NQ263*'simulations soy farm1 '!NQ275,"")</f>
        <v>0</v>
      </c>
      <c r="NR90" s="1">
        <f>+IFERROR('simulations soy farm1 '!$L$67*'simulations soy farm1 '!NR261*'simulations soy farm1 '!NR263*'simulations soy farm1 '!NR275,"")</f>
        <v>0</v>
      </c>
      <c r="NS90" s="1">
        <f>+IFERROR('simulations soy farm1 '!$L$67*'simulations soy farm1 '!NS261*'simulations soy farm1 '!NS263*'simulations soy farm1 '!NS275,"")</f>
        <v>0</v>
      </c>
      <c r="NT90" s="1">
        <f>+IFERROR('simulations soy farm1 '!$L$67*'simulations soy farm1 '!NT261*'simulations soy farm1 '!NT263*'simulations soy farm1 '!NT275,"")</f>
        <v>0</v>
      </c>
      <c r="NU90" s="1">
        <f>+IFERROR('simulations soy farm1 '!$L$67*'simulations soy farm1 '!NU261*'simulations soy farm1 '!NU263*'simulations soy farm1 '!NU275,"")</f>
        <v>0</v>
      </c>
      <c r="NV90" s="1">
        <f>+IFERROR('simulations soy farm1 '!$L$67*'simulations soy farm1 '!NV261*'simulations soy farm1 '!NV263*'simulations soy farm1 '!NV275,"")</f>
        <v>0</v>
      </c>
      <c r="NW90" s="1">
        <f>+IFERROR('simulations soy farm1 '!$L$67*'simulations soy farm1 '!NW261*'simulations soy farm1 '!NW263*'simulations soy farm1 '!NW275,"")</f>
        <v>0</v>
      </c>
      <c r="NX90" s="1">
        <f>+IFERROR('simulations soy farm1 '!$L$67*'simulations soy farm1 '!NX261*'simulations soy farm1 '!NX263*'simulations soy farm1 '!NX275,"")</f>
        <v>0</v>
      </c>
      <c r="NY90" s="1">
        <f>+IFERROR('simulations soy farm1 '!$L$67*'simulations soy farm1 '!NY261*'simulations soy farm1 '!NY263*'simulations soy farm1 '!NY275,"")</f>
        <v>0</v>
      </c>
      <c r="NZ90" s="1">
        <f>+IFERROR('simulations soy farm1 '!$L$67*'simulations soy farm1 '!NZ261*'simulations soy farm1 '!NZ263*'simulations soy farm1 '!NZ275,"")</f>
        <v>0</v>
      </c>
      <c r="OA90" s="1">
        <f>+IFERROR('simulations soy farm1 '!$L$67*'simulations soy farm1 '!OA261*'simulations soy farm1 '!OA263*'simulations soy farm1 '!OA275,"")</f>
        <v>0</v>
      </c>
      <c r="OB90" s="1">
        <f>+IFERROR('simulations soy farm1 '!$L$67*'simulations soy farm1 '!OB261*'simulations soy farm1 '!OB263*'simulations soy farm1 '!OB275,"")</f>
        <v>0</v>
      </c>
      <c r="OC90" s="1">
        <f>+IFERROR('simulations soy farm1 '!$L$67*'simulations soy farm1 '!OC261*'simulations soy farm1 '!OC263*'simulations soy farm1 '!OC275,"")</f>
        <v>0</v>
      </c>
      <c r="OD90" s="1">
        <f>+IFERROR('simulations soy farm1 '!$L$67*'simulations soy farm1 '!OD261*'simulations soy farm1 '!OD263*'simulations soy farm1 '!OD275,"")</f>
        <v>0</v>
      </c>
      <c r="OE90" s="1">
        <f>+IFERROR('simulations soy farm1 '!$L$67*'simulations soy farm1 '!OE261*'simulations soy farm1 '!OE263*'simulations soy farm1 '!OE275,"")</f>
        <v>0</v>
      </c>
      <c r="OF90" s="1">
        <f>+IFERROR('simulations soy farm1 '!$L$67*'simulations soy farm1 '!OF261*'simulations soy farm1 '!OF263*'simulations soy farm1 '!OF275,"")</f>
        <v>0</v>
      </c>
      <c r="OG90" s="1">
        <f>+IFERROR('simulations soy farm1 '!$L$67*'simulations soy farm1 '!OG261*'simulations soy farm1 '!OG263*'simulations soy farm1 '!OG275,"")</f>
        <v>0</v>
      </c>
      <c r="OH90" s="1">
        <f>+IFERROR('simulations soy farm1 '!$L$67*'simulations soy farm1 '!OH261*'simulations soy farm1 '!OH263*'simulations soy farm1 '!OH275,"")</f>
        <v>0</v>
      </c>
      <c r="OI90" s="1">
        <f>+IFERROR('simulations soy farm1 '!$L$67*'simulations soy farm1 '!OI261*'simulations soy farm1 '!OI263*'simulations soy farm1 '!OI275,"")</f>
        <v>0</v>
      </c>
      <c r="OJ90" s="1">
        <f>+IFERROR('simulations soy farm1 '!$L$67*'simulations soy farm1 '!OJ261*'simulations soy farm1 '!OJ263*'simulations soy farm1 '!OJ275,"")</f>
        <v>0</v>
      </c>
      <c r="OK90" s="1">
        <f>+IFERROR('simulations soy farm1 '!$L$67*'simulations soy farm1 '!OK261*'simulations soy farm1 '!OK263*'simulations soy farm1 '!OK275,"")</f>
        <v>0</v>
      </c>
      <c r="OL90" s="1">
        <f>+IFERROR('simulations soy farm1 '!$L$67*'simulations soy farm1 '!OL261*'simulations soy farm1 '!OL263*'simulations soy farm1 '!OL275,"")</f>
        <v>0</v>
      </c>
      <c r="OM90" s="1">
        <f>+IFERROR('simulations soy farm1 '!$L$67*'simulations soy farm1 '!OM261*'simulations soy farm1 '!OM263*'simulations soy farm1 '!OM275,"")</f>
        <v>0</v>
      </c>
      <c r="ON90" s="1">
        <f>+IFERROR('simulations soy farm1 '!$L$67*'simulations soy farm1 '!ON261*'simulations soy farm1 '!ON263*'simulations soy farm1 '!ON275,"")</f>
        <v>0</v>
      </c>
      <c r="OO90" s="1">
        <f>+IFERROR('simulations soy farm1 '!$L$67*'simulations soy farm1 '!OO261*'simulations soy farm1 '!OO263*'simulations soy farm1 '!OO275,"")</f>
        <v>0</v>
      </c>
      <c r="OP90" s="1">
        <f>+IFERROR('simulations soy farm1 '!$L$67*'simulations soy farm1 '!OP261*'simulations soy farm1 '!OP263*'simulations soy farm1 '!OP275,"")</f>
        <v>0</v>
      </c>
      <c r="OQ90" s="1">
        <f>+IFERROR('simulations soy farm1 '!$L$67*'simulations soy farm1 '!OQ261*'simulations soy farm1 '!OQ263*'simulations soy farm1 '!OQ275,"")</f>
        <v>0</v>
      </c>
      <c r="OR90" s="1">
        <f>+IFERROR('simulations soy farm1 '!$L$67*'simulations soy farm1 '!OR261*'simulations soy farm1 '!OR263*'simulations soy farm1 '!OR275,"")</f>
        <v>0</v>
      </c>
      <c r="OS90" s="1">
        <f>+IFERROR('simulations soy farm1 '!$L$67*'simulations soy farm1 '!OS261*'simulations soy farm1 '!OS263*'simulations soy farm1 '!OS275,"")</f>
        <v>0</v>
      </c>
      <c r="OT90" s="1">
        <f>+IFERROR('simulations soy farm1 '!$L$67*'simulations soy farm1 '!OT261*'simulations soy farm1 '!OT263*'simulations soy farm1 '!OT275,"")</f>
        <v>0</v>
      </c>
      <c r="OU90" s="1">
        <f>+IFERROR('simulations soy farm1 '!$L$67*'simulations soy farm1 '!OU261*'simulations soy farm1 '!OU263*'simulations soy farm1 '!OU275,"")</f>
        <v>0</v>
      </c>
      <c r="OV90" s="1">
        <f>+IFERROR('simulations soy farm1 '!$L$67*'simulations soy farm1 '!OV261*'simulations soy farm1 '!OV263*'simulations soy farm1 '!OV275,"")</f>
        <v>0</v>
      </c>
      <c r="OW90" s="1">
        <f>+IFERROR('simulations soy farm1 '!$L$67*'simulations soy farm1 '!OW261*'simulations soy farm1 '!OW263*'simulations soy farm1 '!OW275,"")</f>
        <v>0</v>
      </c>
      <c r="OX90" s="1">
        <f>+IFERROR('simulations soy farm1 '!$L$67*'simulations soy farm1 '!OX261*'simulations soy farm1 '!OX263*'simulations soy farm1 '!OX275,"")</f>
        <v>0</v>
      </c>
      <c r="OY90" s="1">
        <f>+IFERROR('simulations soy farm1 '!$L$67*'simulations soy farm1 '!OY261*'simulations soy farm1 '!OY263*'simulations soy farm1 '!OY275,"")</f>
        <v>0</v>
      </c>
      <c r="OZ90" s="1">
        <f>+IFERROR('simulations soy farm1 '!$L$67*'simulations soy farm1 '!OZ261*'simulations soy farm1 '!OZ263*'simulations soy farm1 '!OZ275,"")</f>
        <v>0</v>
      </c>
      <c r="PA90" s="1">
        <f>+IFERROR('simulations soy farm1 '!$L$67*'simulations soy farm1 '!PA261*'simulations soy farm1 '!PA263*'simulations soy farm1 '!PA275,"")</f>
        <v>0</v>
      </c>
      <c r="PB90" s="1">
        <f>+IFERROR('simulations soy farm1 '!$L$67*'simulations soy farm1 '!PB261*'simulations soy farm1 '!PB263*'simulations soy farm1 '!PB275,"")</f>
        <v>0</v>
      </c>
      <c r="PC90" s="1">
        <f>+IFERROR('simulations soy farm1 '!$L$67*'simulations soy farm1 '!PC261*'simulations soy farm1 '!PC263*'simulations soy farm1 '!PC275,"")</f>
        <v>0</v>
      </c>
      <c r="PD90" s="1">
        <f>+IFERROR('simulations soy farm1 '!$L$67*'simulations soy farm1 '!PD261*'simulations soy farm1 '!PD263*'simulations soy farm1 '!PD275,"")</f>
        <v>0</v>
      </c>
      <c r="PE90" s="1">
        <f>+IFERROR('simulations soy farm1 '!$L$67*'simulations soy farm1 '!PE261*'simulations soy farm1 '!PE263*'simulations soy farm1 '!PE275,"")</f>
        <v>0</v>
      </c>
      <c r="PF90" s="1">
        <f>+IFERROR('simulations soy farm1 '!$L$67*'simulations soy farm1 '!PF261*'simulations soy farm1 '!PF263*'simulations soy farm1 '!PF275,"")</f>
        <v>0</v>
      </c>
      <c r="PG90" s="1">
        <f>+IFERROR('simulations soy farm1 '!$L$67*'simulations soy farm1 '!PG261*'simulations soy farm1 '!PG263*'simulations soy farm1 '!PG275,"")</f>
        <v>0</v>
      </c>
      <c r="PH90" s="1">
        <f>+IFERROR('simulations soy farm1 '!$L$67*'simulations soy farm1 '!PH261*'simulations soy farm1 '!PH263*'simulations soy farm1 '!PH275,"")</f>
        <v>0</v>
      </c>
      <c r="PI90" s="1">
        <f>+IFERROR('simulations soy farm1 '!$L$67*'simulations soy farm1 '!PI261*'simulations soy farm1 '!PI263*'simulations soy farm1 '!PI275,"")</f>
        <v>0</v>
      </c>
      <c r="PJ90" s="1">
        <f>+IFERROR('simulations soy farm1 '!$L$67*'simulations soy farm1 '!PJ261*'simulations soy farm1 '!PJ263*'simulations soy farm1 '!PJ275,"")</f>
        <v>0</v>
      </c>
      <c r="PK90" s="1">
        <f>+IFERROR('simulations soy farm1 '!$L$67*'simulations soy farm1 '!PK261*'simulations soy farm1 '!PK263*'simulations soy farm1 '!PK275,"")</f>
        <v>0</v>
      </c>
      <c r="PL90" s="1">
        <f>+IFERROR('simulations soy farm1 '!$L$67*'simulations soy farm1 '!PL261*'simulations soy farm1 '!PL263*'simulations soy farm1 '!PL275,"")</f>
        <v>0</v>
      </c>
      <c r="PM90" s="1">
        <f>+IFERROR('simulations soy farm1 '!$L$67*'simulations soy farm1 '!PM261*'simulations soy farm1 '!PM263*'simulations soy farm1 '!PM275,"")</f>
        <v>0</v>
      </c>
      <c r="PN90" s="1">
        <f>+IFERROR('simulations soy farm1 '!$L$67*'simulations soy farm1 '!PN261*'simulations soy farm1 '!PN263*'simulations soy farm1 '!PN275,"")</f>
        <v>0</v>
      </c>
      <c r="PO90" s="1">
        <f>+IFERROR('simulations soy farm1 '!$L$67*'simulations soy farm1 '!PO261*'simulations soy farm1 '!PO263*'simulations soy farm1 '!PO275,"")</f>
        <v>0</v>
      </c>
      <c r="PP90" s="1">
        <f>+IFERROR('simulations soy farm1 '!$L$67*'simulations soy farm1 '!PP261*'simulations soy farm1 '!PP263*'simulations soy farm1 '!PP275,"")</f>
        <v>0</v>
      </c>
      <c r="PQ90" s="1">
        <f>+IFERROR('simulations soy farm1 '!$L$67*'simulations soy farm1 '!PQ261*'simulations soy farm1 '!PQ263*'simulations soy farm1 '!PQ275,"")</f>
        <v>0</v>
      </c>
      <c r="PR90" s="1">
        <f>+IFERROR('simulations soy farm1 '!$L$67*'simulations soy farm1 '!PR261*'simulations soy farm1 '!PR263*'simulations soy farm1 '!PR275,"")</f>
        <v>0</v>
      </c>
      <c r="PS90" s="1">
        <f>+IFERROR('simulations soy farm1 '!$L$67*'simulations soy farm1 '!PS261*'simulations soy farm1 '!PS263*'simulations soy farm1 '!PS275,"")</f>
        <v>0</v>
      </c>
      <c r="PT90" s="1">
        <f>+IFERROR('simulations soy farm1 '!$L$67*'simulations soy farm1 '!PT261*'simulations soy farm1 '!PT263*'simulations soy farm1 '!PT275,"")</f>
        <v>0</v>
      </c>
      <c r="PU90" s="1">
        <f>+IFERROR('simulations soy farm1 '!$L$67*'simulations soy farm1 '!PU261*'simulations soy farm1 '!PU263*'simulations soy farm1 '!PU275,"")</f>
        <v>0</v>
      </c>
      <c r="PV90" s="1">
        <f>+IFERROR('simulations soy farm1 '!$L$67*'simulations soy farm1 '!PV261*'simulations soy farm1 '!PV263*'simulations soy farm1 '!PV275,"")</f>
        <v>0</v>
      </c>
      <c r="PW90" s="1">
        <f>+IFERROR('simulations soy farm1 '!$L$67*'simulations soy farm1 '!PW261*'simulations soy farm1 '!PW263*'simulations soy farm1 '!PW275,"")</f>
        <v>0</v>
      </c>
      <c r="PX90" s="1">
        <f>+IFERROR('simulations soy farm1 '!$L$67*'simulations soy farm1 '!PX261*'simulations soy farm1 '!PX263*'simulations soy farm1 '!PX275,"")</f>
        <v>0</v>
      </c>
      <c r="PY90" s="1">
        <f>+IFERROR('simulations soy farm1 '!$L$67*'simulations soy farm1 '!PY261*'simulations soy farm1 '!PY263*'simulations soy farm1 '!PY275,"")</f>
        <v>0</v>
      </c>
      <c r="PZ90" s="1">
        <f>+IFERROR('simulations soy farm1 '!$L$67*'simulations soy farm1 '!PZ261*'simulations soy farm1 '!PZ263*'simulations soy farm1 '!PZ275,"")</f>
        <v>0</v>
      </c>
      <c r="QA90" s="1">
        <f>+IFERROR('simulations soy farm1 '!$L$67*'simulations soy farm1 '!QA261*'simulations soy farm1 '!QA263*'simulations soy farm1 '!QA275,"")</f>
        <v>0</v>
      </c>
      <c r="QB90" s="1">
        <f>+IFERROR('simulations soy farm1 '!$L$67*'simulations soy farm1 '!QB261*'simulations soy farm1 '!QB263*'simulations soy farm1 '!QB275,"")</f>
        <v>0</v>
      </c>
      <c r="QC90" s="1">
        <f>+IFERROR('simulations soy farm1 '!$L$67*'simulations soy farm1 '!QC261*'simulations soy farm1 '!QC263*'simulations soy farm1 '!QC275,"")</f>
        <v>0</v>
      </c>
      <c r="QD90" s="1">
        <f>+IFERROR('simulations soy farm1 '!$L$67*'simulations soy farm1 '!QD261*'simulations soy farm1 '!QD263*'simulations soy farm1 '!QD275,"")</f>
        <v>0</v>
      </c>
      <c r="QE90" s="1">
        <f>+IFERROR('simulations soy farm1 '!$L$67*'simulations soy farm1 '!QE261*'simulations soy farm1 '!QE263*'simulations soy farm1 '!QE275,"")</f>
        <v>0</v>
      </c>
      <c r="QF90" s="1">
        <f>+IFERROR('simulations soy farm1 '!$L$67*'simulations soy farm1 '!QF261*'simulations soy farm1 '!QF263*'simulations soy farm1 '!QF275,"")</f>
        <v>0</v>
      </c>
      <c r="QG90" s="1">
        <f>+IFERROR('simulations soy farm1 '!$L$67*'simulations soy farm1 '!QG261*'simulations soy farm1 '!QG263*'simulations soy farm1 '!QG275,"")</f>
        <v>0</v>
      </c>
      <c r="QH90" s="1">
        <f>+IFERROR('simulations soy farm1 '!$L$67*'simulations soy farm1 '!QH261*'simulations soy farm1 '!QH263*'simulations soy farm1 '!QH275,"")</f>
        <v>0</v>
      </c>
      <c r="QI90" s="1">
        <f>+IFERROR('simulations soy farm1 '!$L$67*'simulations soy farm1 '!QI261*'simulations soy farm1 '!QI263*'simulations soy farm1 '!QI275,"")</f>
        <v>0</v>
      </c>
      <c r="QJ90" s="1">
        <f>+IFERROR('simulations soy farm1 '!$L$67*'simulations soy farm1 '!QJ261*'simulations soy farm1 '!QJ263*'simulations soy farm1 '!QJ275,"")</f>
        <v>0</v>
      </c>
      <c r="QK90" s="1">
        <f>+IFERROR('simulations soy farm1 '!$L$67*'simulations soy farm1 '!QK261*'simulations soy farm1 '!QK263*'simulations soy farm1 '!QK275,"")</f>
        <v>0</v>
      </c>
      <c r="QL90" s="1">
        <f>+IFERROR('simulations soy farm1 '!$L$67*'simulations soy farm1 '!QL261*'simulations soy farm1 '!QL263*'simulations soy farm1 '!QL275,"")</f>
        <v>0</v>
      </c>
      <c r="QM90" s="1">
        <f>+IFERROR('simulations soy farm1 '!$L$67*'simulations soy farm1 '!QM261*'simulations soy farm1 '!QM263*'simulations soy farm1 '!QM275,"")</f>
        <v>0</v>
      </c>
      <c r="QN90" s="1">
        <f>+IFERROR('simulations soy farm1 '!$L$67*'simulations soy farm1 '!QN261*'simulations soy farm1 '!QN263*'simulations soy farm1 '!QN275,"")</f>
        <v>0</v>
      </c>
      <c r="QO90" s="1">
        <f>+IFERROR('simulations soy farm1 '!$L$67*'simulations soy farm1 '!QO261*'simulations soy farm1 '!QO263*'simulations soy farm1 '!QO275,"")</f>
        <v>0</v>
      </c>
      <c r="QP90" s="1">
        <f>+IFERROR('simulations soy farm1 '!$L$67*'simulations soy farm1 '!QP261*'simulations soy farm1 '!QP263*'simulations soy farm1 '!QP275,"")</f>
        <v>0</v>
      </c>
      <c r="QQ90" s="1">
        <f>+IFERROR('simulations soy farm1 '!$L$67*'simulations soy farm1 '!QQ261*'simulations soy farm1 '!QQ263*'simulations soy farm1 '!QQ275,"")</f>
        <v>0</v>
      </c>
      <c r="QR90" s="1">
        <f>+IFERROR('simulations soy farm1 '!$L$67*'simulations soy farm1 '!QR261*'simulations soy farm1 '!QR263*'simulations soy farm1 '!QR275,"")</f>
        <v>0</v>
      </c>
      <c r="QS90" s="1">
        <f>+IFERROR('simulations soy farm1 '!$L$67*'simulations soy farm1 '!QS261*'simulations soy farm1 '!QS263*'simulations soy farm1 '!QS275,"")</f>
        <v>0</v>
      </c>
      <c r="QT90" s="1">
        <f>+IFERROR('simulations soy farm1 '!$L$67*'simulations soy farm1 '!QT261*'simulations soy farm1 '!QT263*'simulations soy farm1 '!QT275,"")</f>
        <v>0</v>
      </c>
      <c r="QU90" s="1">
        <f>+IFERROR('simulations soy farm1 '!$L$67*'simulations soy farm1 '!QU261*'simulations soy farm1 '!QU263*'simulations soy farm1 '!QU275,"")</f>
        <v>0</v>
      </c>
      <c r="QV90" s="1">
        <f>+IFERROR('simulations soy farm1 '!$L$67*'simulations soy farm1 '!QV261*'simulations soy farm1 '!QV263*'simulations soy farm1 '!QV275,"")</f>
        <v>0</v>
      </c>
      <c r="QW90" s="1">
        <f>+IFERROR('simulations soy farm1 '!$L$67*'simulations soy farm1 '!QW261*'simulations soy farm1 '!QW263*'simulations soy farm1 '!QW275,"")</f>
        <v>0</v>
      </c>
      <c r="QX90" s="1">
        <f>+IFERROR('simulations soy farm1 '!$L$67*'simulations soy farm1 '!QX261*'simulations soy farm1 '!QX263*'simulations soy farm1 '!QX275,"")</f>
        <v>0</v>
      </c>
      <c r="QY90" s="1">
        <f>+IFERROR('simulations soy farm1 '!$L$67*'simulations soy farm1 '!QY261*'simulations soy farm1 '!QY263*'simulations soy farm1 '!QY275,"")</f>
        <v>0</v>
      </c>
      <c r="QZ90" s="1">
        <f>+IFERROR('simulations soy farm1 '!$L$67*'simulations soy farm1 '!QZ261*'simulations soy farm1 '!QZ263*'simulations soy farm1 '!QZ275,"")</f>
        <v>0</v>
      </c>
      <c r="RA90" s="1">
        <f>+IFERROR('simulations soy farm1 '!$L$67*'simulations soy farm1 '!RA261*'simulations soy farm1 '!RA263*'simulations soy farm1 '!RA275,"")</f>
        <v>0</v>
      </c>
      <c r="RB90" s="1">
        <f>+IFERROR('simulations soy farm1 '!$L$67*'simulations soy farm1 '!RB261*'simulations soy farm1 '!RB263*'simulations soy farm1 '!RB275,"")</f>
        <v>0</v>
      </c>
      <c r="RC90" s="1">
        <f>+IFERROR('simulations soy farm1 '!$L$67*'simulations soy farm1 '!RC261*'simulations soy farm1 '!RC263*'simulations soy farm1 '!RC275,"")</f>
        <v>0</v>
      </c>
      <c r="RD90" s="1">
        <f>+IFERROR('simulations soy farm1 '!$L$67*'simulations soy farm1 '!RD261*'simulations soy farm1 '!RD263*'simulations soy farm1 '!RD275,"")</f>
        <v>0</v>
      </c>
      <c r="RE90" s="1">
        <f>+IFERROR('simulations soy farm1 '!$L$67*'simulations soy farm1 '!RE261*'simulations soy farm1 '!RE263*'simulations soy farm1 '!RE275,"")</f>
        <v>0</v>
      </c>
      <c r="RF90" s="1">
        <f>+IFERROR('simulations soy farm1 '!$L$67*'simulations soy farm1 '!RF261*'simulations soy farm1 '!RF263*'simulations soy farm1 '!RF275,"")</f>
        <v>0</v>
      </c>
      <c r="RG90" s="1">
        <f>+IFERROR('simulations soy farm1 '!$L$67*'simulations soy farm1 '!RG261*'simulations soy farm1 '!RG263*'simulations soy farm1 '!RG275,"")</f>
        <v>0</v>
      </c>
      <c r="RH90" s="1">
        <f>+IFERROR('simulations soy farm1 '!$L$67*'simulations soy farm1 '!RH261*'simulations soy farm1 '!RH263*'simulations soy farm1 '!RH275,"")</f>
        <v>0</v>
      </c>
      <c r="RI90" s="1">
        <f>+IFERROR('simulations soy farm1 '!$L$67*'simulations soy farm1 '!RI261*'simulations soy farm1 '!RI263*'simulations soy farm1 '!RI275,"")</f>
        <v>0</v>
      </c>
      <c r="RJ90" s="1">
        <f>+IFERROR('simulations soy farm1 '!$L$67*'simulations soy farm1 '!RJ261*'simulations soy farm1 '!RJ263*'simulations soy farm1 '!RJ275,"")</f>
        <v>0</v>
      </c>
      <c r="RK90" s="1">
        <f>+IFERROR('simulations soy farm1 '!$L$67*'simulations soy farm1 '!RK261*'simulations soy farm1 '!RK263*'simulations soy farm1 '!RK275,"")</f>
        <v>0</v>
      </c>
      <c r="RL90" s="1">
        <f>+IFERROR('simulations soy farm1 '!$L$67*'simulations soy farm1 '!RL261*'simulations soy farm1 '!RL263*'simulations soy farm1 '!RL275,"")</f>
        <v>0</v>
      </c>
      <c r="RM90" s="1">
        <f>+IFERROR('simulations soy farm1 '!$L$67*'simulations soy farm1 '!RM261*'simulations soy farm1 '!RM263*'simulations soy farm1 '!RM275,"")</f>
        <v>0</v>
      </c>
      <c r="RN90" s="1">
        <f>+IFERROR('simulations soy farm1 '!$L$67*'simulations soy farm1 '!RN261*'simulations soy farm1 '!RN263*'simulations soy farm1 '!RN275,"")</f>
        <v>0</v>
      </c>
      <c r="RO90" s="1">
        <f>+IFERROR('simulations soy farm1 '!$L$67*'simulations soy farm1 '!RO261*'simulations soy farm1 '!RO263*'simulations soy farm1 '!RO275,"")</f>
        <v>0</v>
      </c>
      <c r="RP90" s="1">
        <f>+IFERROR('simulations soy farm1 '!$L$67*'simulations soy farm1 '!RP261*'simulations soy farm1 '!RP263*'simulations soy farm1 '!RP275,"")</f>
        <v>0</v>
      </c>
      <c r="RQ90" s="1">
        <f>+IFERROR('simulations soy farm1 '!$L$67*'simulations soy farm1 '!RQ261*'simulations soy farm1 '!RQ263*'simulations soy farm1 '!RQ275,"")</f>
        <v>0</v>
      </c>
      <c r="RR90" s="1">
        <f>+IFERROR('simulations soy farm1 '!$L$67*'simulations soy farm1 '!RR261*'simulations soy farm1 '!RR263*'simulations soy farm1 '!RR275,"")</f>
        <v>0</v>
      </c>
      <c r="RS90" s="1">
        <f>+IFERROR('simulations soy farm1 '!$L$67*'simulations soy farm1 '!RS261*'simulations soy farm1 '!RS263*'simulations soy farm1 '!RS275,"")</f>
        <v>0</v>
      </c>
      <c r="RT90" s="1">
        <f>+IFERROR('simulations soy farm1 '!$L$67*'simulations soy farm1 '!RT261*'simulations soy farm1 '!RT263*'simulations soy farm1 '!RT275,"")</f>
        <v>0</v>
      </c>
      <c r="RU90" s="1">
        <f>+IFERROR('simulations soy farm1 '!$L$67*'simulations soy farm1 '!RU261*'simulations soy farm1 '!RU263*'simulations soy farm1 '!RU275,"")</f>
        <v>0</v>
      </c>
      <c r="RV90" s="1">
        <f>+IFERROR('simulations soy farm1 '!$L$67*'simulations soy farm1 '!RV261*'simulations soy farm1 '!RV263*'simulations soy farm1 '!RV275,"")</f>
        <v>0</v>
      </c>
      <c r="RW90" s="1">
        <f>+IFERROR('simulations soy farm1 '!$L$67*'simulations soy farm1 '!RW261*'simulations soy farm1 '!RW263*'simulations soy farm1 '!RW275,"")</f>
        <v>0</v>
      </c>
      <c r="RX90" s="1">
        <f>+IFERROR('simulations soy farm1 '!$L$67*'simulations soy farm1 '!RX261*'simulations soy farm1 '!RX263*'simulations soy farm1 '!RX275,"")</f>
        <v>0</v>
      </c>
      <c r="RY90" s="1">
        <f>+IFERROR('simulations soy farm1 '!$L$67*'simulations soy farm1 '!RY261*'simulations soy farm1 '!RY263*'simulations soy farm1 '!RY275,"")</f>
        <v>0</v>
      </c>
      <c r="RZ90" s="1">
        <f>+IFERROR('simulations soy farm1 '!$L$67*'simulations soy farm1 '!RZ261*'simulations soy farm1 '!RZ263*'simulations soy farm1 '!RZ275,"")</f>
        <v>0</v>
      </c>
      <c r="SA90" s="1">
        <f>+IFERROR('simulations soy farm1 '!$L$67*'simulations soy farm1 '!SA261*'simulations soy farm1 '!SA263*'simulations soy farm1 '!SA275,"")</f>
        <v>0</v>
      </c>
      <c r="SB90" s="1">
        <f>+IFERROR('simulations soy farm1 '!$L$67*'simulations soy farm1 '!SB261*'simulations soy farm1 '!SB263*'simulations soy farm1 '!SB275,"")</f>
        <v>0</v>
      </c>
      <c r="SC90" s="1">
        <f>+IFERROR('simulations soy farm1 '!$L$67*'simulations soy farm1 '!SC261*'simulations soy farm1 '!SC263*'simulations soy farm1 '!SC275,"")</f>
        <v>0</v>
      </c>
      <c r="SD90" s="1">
        <f>+IFERROR('simulations soy farm1 '!$L$67*'simulations soy farm1 '!SD261*'simulations soy farm1 '!SD263*'simulations soy farm1 '!SD275,"")</f>
        <v>0</v>
      </c>
      <c r="SE90" s="1">
        <f>+IFERROR('simulations soy farm1 '!$L$67*'simulations soy farm1 '!SE261*'simulations soy farm1 '!SE263*'simulations soy farm1 '!SE275,"")</f>
        <v>0</v>
      </c>
      <c r="SF90" s="1">
        <f>+IFERROR('simulations soy farm1 '!$L$67*'simulations soy farm1 '!SF261*'simulations soy farm1 '!SF263*'simulations soy farm1 '!SF275,"")</f>
        <v>0</v>
      </c>
      <c r="SG90" s="1">
        <f>+IFERROR('simulations soy farm1 '!$L$67*'simulations soy farm1 '!SG261*'simulations soy farm1 '!SG263*'simulations soy farm1 '!SG275,"")</f>
        <v>0</v>
      </c>
      <c r="SH90" s="25"/>
      <c r="SI90" t="str">
        <f t="shared" si="312"/>
        <v>n/a</v>
      </c>
      <c r="SQ90" s="247">
        <f t="shared" si="313"/>
        <v>2018</v>
      </c>
      <c r="SR90" s="247">
        <f t="shared" si="314"/>
        <v>500</v>
      </c>
      <c r="SS90" s="247">
        <f t="shared" si="315"/>
        <v>500</v>
      </c>
      <c r="ST90" s="247">
        <f t="shared" si="316"/>
        <v>500</v>
      </c>
      <c r="SU90" s="247">
        <f t="shared" si="317"/>
        <v>500</v>
      </c>
      <c r="SV90" s="247">
        <f t="shared" si="318"/>
        <v>500</v>
      </c>
      <c r="SW90" s="247">
        <f t="shared" si="319"/>
        <v>500</v>
      </c>
      <c r="SX90" s="247">
        <f t="shared" si="320"/>
        <v>500</v>
      </c>
      <c r="SY90" s="247">
        <f t="shared" si="321"/>
        <v>500</v>
      </c>
      <c r="SZ90" s="247">
        <f t="shared" si="322"/>
        <v>500</v>
      </c>
      <c r="TA90" s="25"/>
      <c r="TB90" s="168">
        <f t="shared" si="323"/>
        <v>1</v>
      </c>
      <c r="TC90" s="168">
        <f t="shared" si="324"/>
        <v>0</v>
      </c>
      <c r="TD90" s="168">
        <f t="shared" si="305"/>
        <v>0</v>
      </c>
      <c r="TE90" s="168">
        <f t="shared" si="306"/>
        <v>0</v>
      </c>
      <c r="TF90" s="168">
        <f t="shared" si="307"/>
        <v>0</v>
      </c>
      <c r="TG90" s="168">
        <f t="shared" si="308"/>
        <v>0</v>
      </c>
      <c r="TH90" s="168">
        <f t="shared" si="309"/>
        <v>0</v>
      </c>
      <c r="TI90" s="168">
        <f t="shared" si="310"/>
        <v>0</v>
      </c>
      <c r="TJ90" s="168">
        <f t="shared" si="311"/>
        <v>0</v>
      </c>
      <c r="TK90" s="94">
        <f t="shared" si="325"/>
        <v>1</v>
      </c>
      <c r="TM90">
        <v>5</v>
      </c>
      <c r="TP90" s="477">
        <f>+SMALL(B90:SG90,ROUND(SZ90*$TP$15,0))</f>
        <v>0</v>
      </c>
      <c r="TQ90" s="477">
        <f t="shared" si="326"/>
        <v>0</v>
      </c>
      <c r="TR90" s="25" t="str">
        <f t="shared" si="327"/>
        <v>n/a</v>
      </c>
      <c r="TS90" t="e">
        <f>+RANK(SI90,B90:SI90,1)</f>
        <v>#VALUE!</v>
      </c>
      <c r="TT90" s="168" t="e">
        <f>+TS90/SZ90</f>
        <v>#VALUE!</v>
      </c>
      <c r="TV90" s="168">
        <f t="shared" si="328"/>
        <v>1</v>
      </c>
    </row>
    <row r="91" spans="1:542">
      <c r="SH91" s="25"/>
      <c r="TB91" s="167"/>
      <c r="TC91" s="190"/>
      <c r="TD91" s="190"/>
      <c r="TE91" s="190"/>
      <c r="TF91" s="190"/>
      <c r="TG91" s="190"/>
      <c r="TH91" s="190"/>
      <c r="TI91" s="190"/>
      <c r="TJ91" s="190"/>
      <c r="TK91" s="310"/>
    </row>
    <row r="92" spans="1:542">
      <c r="A92" t="s">
        <v>681</v>
      </c>
      <c r="SH92" s="25"/>
      <c r="SJ92" t="str">
        <f>+A92</f>
        <v>WHOLE FARM</v>
      </c>
      <c r="SR92" s="258" t="s">
        <v>617</v>
      </c>
      <c r="SS92" s="258" t="s">
        <v>624</v>
      </c>
      <c r="ST92" s="258" t="s">
        <v>618</v>
      </c>
      <c r="SU92" s="258" t="s">
        <v>619</v>
      </c>
      <c r="SV92" s="258" t="s">
        <v>620</v>
      </c>
      <c r="SW92" s="258" t="s">
        <v>621</v>
      </c>
      <c r="SX92" s="258" t="s">
        <v>622</v>
      </c>
      <c r="SY92" s="258" t="s">
        <v>623</v>
      </c>
      <c r="SZ92" s="258" t="s">
        <v>625</v>
      </c>
      <c r="TA92" s="258"/>
      <c r="TB92" t="s">
        <v>627</v>
      </c>
      <c r="TC92" t="s">
        <v>628</v>
      </c>
      <c r="TD92" t="s">
        <v>629</v>
      </c>
      <c r="TE92" t="s">
        <v>630</v>
      </c>
      <c r="TF92" t="s">
        <v>631</v>
      </c>
      <c r="TG92" t="s">
        <v>632</v>
      </c>
      <c r="TH92" t="s">
        <v>633</v>
      </c>
      <c r="TI92" t="s">
        <v>634</v>
      </c>
      <c r="TJ92" t="s">
        <v>635</v>
      </c>
      <c r="TK92" t="s">
        <v>636</v>
      </c>
      <c r="TR92" t="s">
        <v>1046</v>
      </c>
      <c r="TV92" t="s">
        <v>1047</v>
      </c>
    </row>
    <row r="93" spans="1:542">
      <c r="A93" s="227">
        <v>2014</v>
      </c>
      <c r="B93">
        <f>IFERROR(IF($SI79="n/a",0,B79)+IF($SI86="n/a",0,B86),"")</f>
        <v>48656</v>
      </c>
      <c r="C93">
        <f t="shared" ref="C93:BN94" si="329">IFERROR(IF($SI79="n/a",0,C79)+IF($SI86="n/a",0,C86),"")</f>
        <v>140191</v>
      </c>
      <c r="D93">
        <f t="shared" si="329"/>
        <v>93056.999999999985</v>
      </c>
      <c r="E93">
        <f t="shared" si="329"/>
        <v>108461</v>
      </c>
      <c r="F93">
        <f t="shared" si="329"/>
        <v>92740</v>
      </c>
      <c r="G93">
        <f t="shared" si="329"/>
        <v>102650</v>
      </c>
      <c r="H93">
        <f t="shared" si="329"/>
        <v>116825</v>
      </c>
      <c r="I93">
        <f t="shared" si="329"/>
        <v>114383</v>
      </c>
      <c r="J93">
        <f t="shared" si="329"/>
        <v>82255</v>
      </c>
      <c r="K93">
        <f t="shared" si="329"/>
        <v>94966</v>
      </c>
      <c r="L93">
        <f t="shared" si="329"/>
        <v>123822</v>
      </c>
      <c r="M93">
        <f t="shared" si="329"/>
        <v>77738</v>
      </c>
      <c r="N93">
        <f t="shared" si="329"/>
        <v>121175.00000000001</v>
      </c>
      <c r="O93">
        <f t="shared" si="329"/>
        <v>107430</v>
      </c>
      <c r="P93">
        <f t="shared" si="329"/>
        <v>101689.99999999999</v>
      </c>
      <c r="Q93">
        <f t="shared" si="329"/>
        <v>114539</v>
      </c>
      <c r="R93">
        <f t="shared" si="329"/>
        <v>105729</v>
      </c>
      <c r="S93">
        <f t="shared" si="329"/>
        <v>140375</v>
      </c>
      <c r="T93">
        <f t="shared" si="329"/>
        <v>95964</v>
      </c>
      <c r="U93">
        <f t="shared" si="329"/>
        <v>120540</v>
      </c>
      <c r="V93">
        <f t="shared" si="329"/>
        <v>137824</v>
      </c>
      <c r="W93">
        <f t="shared" si="329"/>
        <v>74991</v>
      </c>
      <c r="X93">
        <f t="shared" si="329"/>
        <v>50558</v>
      </c>
      <c r="Y93">
        <f t="shared" si="329"/>
        <v>94794</v>
      </c>
      <c r="Z93">
        <f t="shared" si="329"/>
        <v>99178.000000000015</v>
      </c>
      <c r="AA93">
        <f t="shared" si="329"/>
        <v>125426</v>
      </c>
      <c r="AB93">
        <f t="shared" si="329"/>
        <v>88258</v>
      </c>
      <c r="AC93">
        <f t="shared" si="329"/>
        <v>120322</v>
      </c>
      <c r="AD93">
        <f t="shared" si="329"/>
        <v>124874</v>
      </c>
      <c r="AE93">
        <f t="shared" si="329"/>
        <v>112850</v>
      </c>
      <c r="AF93">
        <f t="shared" si="329"/>
        <v>182856</v>
      </c>
      <c r="AG93">
        <f t="shared" si="329"/>
        <v>81949</v>
      </c>
      <c r="AH93">
        <f t="shared" si="329"/>
        <v>143517</v>
      </c>
      <c r="AI93">
        <f t="shared" si="329"/>
        <v>90136</v>
      </c>
      <c r="AJ93">
        <f t="shared" si="329"/>
        <v>103845</v>
      </c>
      <c r="AK93">
        <f t="shared" si="329"/>
        <v>117263</v>
      </c>
      <c r="AL93">
        <f t="shared" si="329"/>
        <v>71635</v>
      </c>
      <c r="AM93">
        <f t="shared" si="329"/>
        <v>98292</v>
      </c>
      <c r="AN93">
        <f t="shared" si="329"/>
        <v>107409</v>
      </c>
      <c r="AO93">
        <f t="shared" si="329"/>
        <v>145309</v>
      </c>
      <c r="AP93">
        <f t="shared" si="329"/>
        <v>114500</v>
      </c>
      <c r="AQ93">
        <f t="shared" si="329"/>
        <v>155010</v>
      </c>
      <c r="AR93">
        <f t="shared" si="329"/>
        <v>123457</v>
      </c>
      <c r="AS93">
        <f t="shared" si="329"/>
        <v>109875</v>
      </c>
      <c r="AT93">
        <f t="shared" si="329"/>
        <v>104312</v>
      </c>
      <c r="AU93">
        <f t="shared" si="329"/>
        <v>107319</v>
      </c>
      <c r="AV93">
        <f t="shared" si="329"/>
        <v>154142</v>
      </c>
      <c r="AW93">
        <f t="shared" si="329"/>
        <v>115032</v>
      </c>
      <c r="AX93">
        <f t="shared" si="329"/>
        <v>111441</v>
      </c>
      <c r="AY93">
        <f t="shared" si="329"/>
        <v>126753</v>
      </c>
      <c r="AZ93">
        <f t="shared" si="329"/>
        <v>106053</v>
      </c>
      <c r="BA93">
        <f t="shared" si="329"/>
        <v>168198</v>
      </c>
      <c r="BB93">
        <f t="shared" si="329"/>
        <v>116061</v>
      </c>
      <c r="BC93">
        <f t="shared" si="329"/>
        <v>115058</v>
      </c>
      <c r="BD93">
        <f t="shared" si="329"/>
        <v>70763</v>
      </c>
      <c r="BE93">
        <f t="shared" si="329"/>
        <v>85677</v>
      </c>
      <c r="BF93">
        <f t="shared" si="329"/>
        <v>90594</v>
      </c>
      <c r="BG93">
        <f t="shared" si="329"/>
        <v>139748</v>
      </c>
      <c r="BH93">
        <f t="shared" si="329"/>
        <v>97501</v>
      </c>
      <c r="BI93">
        <f t="shared" si="329"/>
        <v>113965</v>
      </c>
      <c r="BJ93">
        <f t="shared" si="329"/>
        <v>88919</v>
      </c>
      <c r="BK93">
        <f t="shared" si="329"/>
        <v>124326</v>
      </c>
      <c r="BL93">
        <f t="shared" si="329"/>
        <v>151746</v>
      </c>
      <c r="BM93">
        <f t="shared" si="329"/>
        <v>91945</v>
      </c>
      <c r="BN93">
        <f t="shared" si="329"/>
        <v>144055</v>
      </c>
      <c r="BO93">
        <f t="shared" ref="BO93:DZ96" si="330">IFERROR(IF($SI79="n/a",0,BO79)+IF($SI86="n/a",0,BO86),"")</f>
        <v>101102</v>
      </c>
      <c r="BP93">
        <f t="shared" si="330"/>
        <v>90125</v>
      </c>
      <c r="BQ93">
        <f t="shared" si="330"/>
        <v>140235</v>
      </c>
      <c r="BR93">
        <f t="shared" si="330"/>
        <v>99763</v>
      </c>
      <c r="BS93">
        <f t="shared" si="330"/>
        <v>108609</v>
      </c>
      <c r="BT93">
        <f t="shared" si="330"/>
        <v>118859</v>
      </c>
      <c r="BU93">
        <f t="shared" si="330"/>
        <v>87617</v>
      </c>
      <c r="BV93">
        <f t="shared" si="330"/>
        <v>91914</v>
      </c>
      <c r="BW93">
        <f t="shared" si="330"/>
        <v>145248</v>
      </c>
      <c r="BX93">
        <f t="shared" si="330"/>
        <v>90438</v>
      </c>
      <c r="BY93">
        <f t="shared" si="330"/>
        <v>97485.999999999985</v>
      </c>
      <c r="BZ93">
        <f t="shared" si="330"/>
        <v>116069</v>
      </c>
      <c r="CA93">
        <f t="shared" si="330"/>
        <v>130661</v>
      </c>
      <c r="CB93">
        <f t="shared" si="330"/>
        <v>124644</v>
      </c>
      <c r="CC93">
        <f t="shared" si="330"/>
        <v>84582</v>
      </c>
      <c r="CD93">
        <f t="shared" si="330"/>
        <v>93051</v>
      </c>
      <c r="CE93">
        <f t="shared" si="330"/>
        <v>140583</v>
      </c>
      <c r="CF93">
        <f t="shared" si="330"/>
        <v>88890</v>
      </c>
      <c r="CG93">
        <f t="shared" si="330"/>
        <v>109347</v>
      </c>
      <c r="CH93">
        <f t="shared" si="330"/>
        <v>109884</v>
      </c>
      <c r="CI93">
        <f t="shared" si="330"/>
        <v>94669.999999999985</v>
      </c>
      <c r="CJ93">
        <f t="shared" si="330"/>
        <v>123097</v>
      </c>
      <c r="CK93">
        <f t="shared" si="330"/>
        <v>122500</v>
      </c>
      <c r="CL93">
        <f t="shared" si="330"/>
        <v>129805.99999999999</v>
      </c>
      <c r="CM93">
        <f t="shared" si="330"/>
        <v>143957</v>
      </c>
      <c r="CN93">
        <f t="shared" si="330"/>
        <v>107091</v>
      </c>
      <c r="CO93">
        <f t="shared" si="330"/>
        <v>112025</v>
      </c>
      <c r="CP93">
        <f t="shared" si="330"/>
        <v>124694.00000000001</v>
      </c>
      <c r="CQ93">
        <f t="shared" si="330"/>
        <v>93139</v>
      </c>
      <c r="CR93">
        <f t="shared" si="330"/>
        <v>78828</v>
      </c>
      <c r="CS93">
        <f t="shared" si="330"/>
        <v>123307.00000000001</v>
      </c>
      <c r="CT93">
        <f t="shared" si="330"/>
        <v>106794</v>
      </c>
      <c r="CU93">
        <f t="shared" si="330"/>
        <v>155668</v>
      </c>
      <c r="CV93">
        <f t="shared" si="330"/>
        <v>112677</v>
      </c>
      <c r="CW93">
        <f t="shared" si="330"/>
        <v>136515</v>
      </c>
      <c r="CX93">
        <f t="shared" si="330"/>
        <v>123855</v>
      </c>
      <c r="CY93">
        <f t="shared" si="330"/>
        <v>109537</v>
      </c>
      <c r="CZ93">
        <f t="shared" si="330"/>
        <v>136366</v>
      </c>
      <c r="DA93">
        <f t="shared" si="330"/>
        <v>104546</v>
      </c>
      <c r="DB93">
        <f t="shared" si="330"/>
        <v>122830</v>
      </c>
      <c r="DC93">
        <f t="shared" si="330"/>
        <v>91788</v>
      </c>
      <c r="DD93">
        <f t="shared" si="330"/>
        <v>139391</v>
      </c>
      <c r="DE93">
        <f t="shared" si="330"/>
        <v>133108</v>
      </c>
      <c r="DF93">
        <f t="shared" si="330"/>
        <v>163511</v>
      </c>
      <c r="DG93">
        <f t="shared" si="330"/>
        <v>118359</v>
      </c>
      <c r="DH93">
        <f t="shared" si="330"/>
        <v>84717</v>
      </c>
      <c r="DI93">
        <f t="shared" si="330"/>
        <v>128118</v>
      </c>
      <c r="DJ93">
        <f t="shared" si="330"/>
        <v>90992</v>
      </c>
      <c r="DK93">
        <f t="shared" si="330"/>
        <v>104481</v>
      </c>
      <c r="DL93">
        <f t="shared" si="330"/>
        <v>98323</v>
      </c>
      <c r="DM93">
        <f t="shared" si="330"/>
        <v>89065</v>
      </c>
      <c r="DN93">
        <f t="shared" si="330"/>
        <v>126096</v>
      </c>
      <c r="DO93">
        <f t="shared" si="330"/>
        <v>107235</v>
      </c>
      <c r="DP93">
        <f t="shared" si="330"/>
        <v>102172</v>
      </c>
      <c r="DQ93">
        <f t="shared" si="330"/>
        <v>103861</v>
      </c>
      <c r="DR93">
        <f t="shared" si="330"/>
        <v>90803</v>
      </c>
      <c r="DS93">
        <f t="shared" si="330"/>
        <v>142268</v>
      </c>
      <c r="DT93">
        <f t="shared" si="330"/>
        <v>92275</v>
      </c>
      <c r="DU93">
        <f t="shared" si="330"/>
        <v>144200</v>
      </c>
      <c r="DV93">
        <f t="shared" si="330"/>
        <v>125756</v>
      </c>
      <c r="DW93">
        <f t="shared" si="330"/>
        <v>133941</v>
      </c>
      <c r="DX93">
        <f t="shared" si="330"/>
        <v>137956</v>
      </c>
      <c r="DY93">
        <f t="shared" si="330"/>
        <v>91484</v>
      </c>
      <c r="DZ93">
        <f t="shared" si="330"/>
        <v>96994.000000000015</v>
      </c>
      <c r="EA93">
        <f t="shared" ref="EA93:GL97" si="331">IFERROR(IF($SI79="n/a",0,EA79)+IF($SI86="n/a",0,EA86),"")</f>
        <v>107055</v>
      </c>
      <c r="EB93">
        <f t="shared" si="331"/>
        <v>150294</v>
      </c>
      <c r="EC93">
        <f t="shared" si="331"/>
        <v>129773</v>
      </c>
      <c r="ED93">
        <f t="shared" si="331"/>
        <v>106889</v>
      </c>
      <c r="EE93">
        <f t="shared" si="331"/>
        <v>98114</v>
      </c>
      <c r="EF93">
        <f t="shared" si="331"/>
        <v>156490</v>
      </c>
      <c r="EG93">
        <f t="shared" si="331"/>
        <v>103238</v>
      </c>
      <c r="EH93">
        <f t="shared" si="331"/>
        <v>127462</v>
      </c>
      <c r="EI93">
        <f t="shared" si="331"/>
        <v>72176</v>
      </c>
      <c r="EJ93">
        <f t="shared" si="331"/>
        <v>107965</v>
      </c>
      <c r="EK93">
        <f t="shared" si="331"/>
        <v>129164</v>
      </c>
      <c r="EL93">
        <f t="shared" si="331"/>
        <v>137906</v>
      </c>
      <c r="EM93">
        <f t="shared" si="331"/>
        <v>80082</v>
      </c>
      <c r="EN93">
        <f t="shared" si="331"/>
        <v>105279</v>
      </c>
      <c r="EO93">
        <f t="shared" si="331"/>
        <v>157354</v>
      </c>
      <c r="EP93">
        <f t="shared" si="331"/>
        <v>104017</v>
      </c>
      <c r="EQ93">
        <f t="shared" si="331"/>
        <v>113263</v>
      </c>
      <c r="ER93">
        <f t="shared" si="331"/>
        <v>133939</v>
      </c>
      <c r="ES93">
        <f t="shared" si="331"/>
        <v>106037</v>
      </c>
      <c r="ET93">
        <f t="shared" si="331"/>
        <v>85877</v>
      </c>
      <c r="EU93">
        <f t="shared" si="331"/>
        <v>98035</v>
      </c>
      <c r="EV93">
        <f t="shared" si="331"/>
        <v>101980</v>
      </c>
      <c r="EW93">
        <f t="shared" si="331"/>
        <v>117559</v>
      </c>
      <c r="EX93">
        <f t="shared" si="331"/>
        <v>86597</v>
      </c>
      <c r="EY93">
        <f t="shared" si="331"/>
        <v>103182</v>
      </c>
      <c r="EZ93">
        <f t="shared" si="331"/>
        <v>93071</v>
      </c>
      <c r="FA93">
        <f t="shared" si="331"/>
        <v>178964</v>
      </c>
      <c r="FB93">
        <f t="shared" si="331"/>
        <v>60190</v>
      </c>
      <c r="FC93">
        <f t="shared" si="331"/>
        <v>147789</v>
      </c>
      <c r="FD93">
        <f t="shared" si="331"/>
        <v>142531</v>
      </c>
      <c r="FE93">
        <f t="shared" si="331"/>
        <v>101931.99999999999</v>
      </c>
      <c r="FF93">
        <f t="shared" si="331"/>
        <v>131171</v>
      </c>
      <c r="FG93">
        <f t="shared" si="331"/>
        <v>117537</v>
      </c>
      <c r="FH93">
        <f t="shared" si="331"/>
        <v>112941</v>
      </c>
      <c r="FI93">
        <f t="shared" si="331"/>
        <v>107954</v>
      </c>
      <c r="FJ93">
        <f t="shared" si="331"/>
        <v>57834</v>
      </c>
      <c r="FK93">
        <f t="shared" si="331"/>
        <v>83215</v>
      </c>
      <c r="FL93">
        <f t="shared" si="331"/>
        <v>161868</v>
      </c>
      <c r="FM93">
        <f t="shared" si="331"/>
        <v>96468</v>
      </c>
      <c r="FN93">
        <f t="shared" si="331"/>
        <v>116225</v>
      </c>
      <c r="FO93">
        <f t="shared" si="331"/>
        <v>68887</v>
      </c>
      <c r="FP93">
        <f t="shared" si="331"/>
        <v>149066</v>
      </c>
      <c r="FQ93">
        <f t="shared" si="331"/>
        <v>108890</v>
      </c>
      <c r="FR93">
        <f t="shared" si="331"/>
        <v>92087</v>
      </c>
      <c r="FS93">
        <f t="shared" si="331"/>
        <v>132693</v>
      </c>
      <c r="FT93">
        <f t="shared" si="331"/>
        <v>104279</v>
      </c>
      <c r="FU93">
        <f t="shared" si="331"/>
        <v>112219</v>
      </c>
      <c r="FV93">
        <f t="shared" si="331"/>
        <v>110822</v>
      </c>
      <c r="FW93">
        <f t="shared" si="331"/>
        <v>122583</v>
      </c>
      <c r="FX93">
        <f t="shared" si="331"/>
        <v>97360</v>
      </c>
      <c r="FY93">
        <f t="shared" si="331"/>
        <v>116121</v>
      </c>
      <c r="FZ93">
        <f t="shared" si="331"/>
        <v>103252</v>
      </c>
      <c r="GA93">
        <f t="shared" si="331"/>
        <v>103354</v>
      </c>
      <c r="GB93">
        <f t="shared" si="331"/>
        <v>99582</v>
      </c>
      <c r="GC93">
        <f t="shared" si="331"/>
        <v>52978</v>
      </c>
      <c r="GD93">
        <f t="shared" si="331"/>
        <v>103950</v>
      </c>
      <c r="GE93">
        <f t="shared" si="331"/>
        <v>80933</v>
      </c>
      <c r="GF93">
        <f t="shared" si="331"/>
        <v>92212</v>
      </c>
      <c r="GG93">
        <f t="shared" si="331"/>
        <v>132473</v>
      </c>
      <c r="GH93">
        <f t="shared" si="331"/>
        <v>103879</v>
      </c>
      <c r="GI93">
        <f t="shared" si="331"/>
        <v>114075</v>
      </c>
      <c r="GJ93">
        <f t="shared" si="331"/>
        <v>138021</v>
      </c>
      <c r="GK93">
        <f t="shared" si="331"/>
        <v>124794</v>
      </c>
      <c r="GL93">
        <f t="shared" si="331"/>
        <v>119361</v>
      </c>
      <c r="GM93">
        <f t="shared" ref="GM93:IX96" si="332">IFERROR(IF($SI79="n/a",0,GM79)+IF($SI86="n/a",0,GM86),"")</f>
        <v>139888</v>
      </c>
      <c r="GN93">
        <f t="shared" si="332"/>
        <v>70182</v>
      </c>
      <c r="GO93">
        <f t="shared" si="332"/>
        <v>93409</v>
      </c>
      <c r="GP93">
        <f t="shared" si="332"/>
        <v>111287</v>
      </c>
      <c r="GQ93">
        <f t="shared" si="332"/>
        <v>105083</v>
      </c>
      <c r="GR93">
        <f t="shared" si="332"/>
        <v>67101</v>
      </c>
      <c r="GS93">
        <f t="shared" si="332"/>
        <v>139717</v>
      </c>
      <c r="GT93">
        <f t="shared" si="332"/>
        <v>155354</v>
      </c>
      <c r="GU93">
        <f t="shared" si="332"/>
        <v>69522</v>
      </c>
      <c r="GV93">
        <f t="shared" si="332"/>
        <v>100436</v>
      </c>
      <c r="GW93">
        <f t="shared" si="332"/>
        <v>118701</v>
      </c>
      <c r="GX93">
        <f t="shared" si="332"/>
        <v>119302</v>
      </c>
      <c r="GY93">
        <f t="shared" si="332"/>
        <v>110088</v>
      </c>
      <c r="GZ93">
        <f t="shared" si="332"/>
        <v>70925</v>
      </c>
      <c r="HA93">
        <f t="shared" si="332"/>
        <v>86755</v>
      </c>
      <c r="HB93">
        <f t="shared" si="332"/>
        <v>97566.000000000015</v>
      </c>
      <c r="HC93">
        <f t="shared" si="332"/>
        <v>124008</v>
      </c>
      <c r="HD93">
        <f t="shared" si="332"/>
        <v>123634.99999999999</v>
      </c>
      <c r="HE93">
        <f t="shared" si="332"/>
        <v>130940</v>
      </c>
      <c r="HF93">
        <f t="shared" si="332"/>
        <v>97497</v>
      </c>
      <c r="HG93">
        <f t="shared" si="332"/>
        <v>115885</v>
      </c>
      <c r="HH93">
        <f t="shared" si="332"/>
        <v>65365</v>
      </c>
      <c r="HI93">
        <f t="shared" si="332"/>
        <v>64075</v>
      </c>
      <c r="HJ93">
        <f t="shared" si="332"/>
        <v>97804</v>
      </c>
      <c r="HK93">
        <f t="shared" si="332"/>
        <v>142976</v>
      </c>
      <c r="HL93">
        <f t="shared" si="332"/>
        <v>153730</v>
      </c>
      <c r="HM93">
        <f t="shared" si="332"/>
        <v>89463</v>
      </c>
      <c r="HN93">
        <f t="shared" si="332"/>
        <v>159437</v>
      </c>
      <c r="HO93">
        <f t="shared" si="332"/>
        <v>136822</v>
      </c>
      <c r="HP93">
        <f t="shared" si="332"/>
        <v>123359.00000000001</v>
      </c>
      <c r="HQ93">
        <f t="shared" si="332"/>
        <v>79193</v>
      </c>
      <c r="HR93">
        <f t="shared" si="332"/>
        <v>130840</v>
      </c>
      <c r="HS93">
        <f t="shared" si="332"/>
        <v>106573</v>
      </c>
      <c r="HT93">
        <f t="shared" si="332"/>
        <v>53796</v>
      </c>
      <c r="HU93">
        <f t="shared" si="332"/>
        <v>134677</v>
      </c>
      <c r="HV93">
        <f t="shared" si="332"/>
        <v>103131</v>
      </c>
      <c r="HW93">
        <f t="shared" si="332"/>
        <v>139700</v>
      </c>
      <c r="HX93">
        <f t="shared" si="332"/>
        <v>106264</v>
      </c>
      <c r="HY93">
        <f t="shared" si="332"/>
        <v>115900</v>
      </c>
      <c r="HZ93">
        <f t="shared" si="332"/>
        <v>133985</v>
      </c>
      <c r="IA93">
        <f t="shared" si="332"/>
        <v>91065</v>
      </c>
      <c r="IB93">
        <f t="shared" si="332"/>
        <v>161101</v>
      </c>
      <c r="IC93">
        <f t="shared" si="332"/>
        <v>121440</v>
      </c>
      <c r="ID93">
        <f t="shared" si="332"/>
        <v>98264</v>
      </c>
      <c r="IE93">
        <f t="shared" si="332"/>
        <v>91658</v>
      </c>
      <c r="IF93">
        <f t="shared" si="332"/>
        <v>76203</v>
      </c>
      <c r="IG93">
        <f t="shared" si="332"/>
        <v>101010</v>
      </c>
      <c r="IH93">
        <f t="shared" si="332"/>
        <v>69723</v>
      </c>
      <c r="II93">
        <f t="shared" si="332"/>
        <v>121856</v>
      </c>
      <c r="IJ93">
        <f t="shared" si="332"/>
        <v>144937</v>
      </c>
      <c r="IK93">
        <f t="shared" si="332"/>
        <v>110056</v>
      </c>
      <c r="IL93">
        <f t="shared" si="332"/>
        <v>109608</v>
      </c>
      <c r="IM93">
        <f t="shared" si="332"/>
        <v>74573</v>
      </c>
      <c r="IN93">
        <f t="shared" si="332"/>
        <v>93671</v>
      </c>
      <c r="IO93">
        <f t="shared" si="332"/>
        <v>94121</v>
      </c>
      <c r="IP93">
        <f t="shared" si="332"/>
        <v>118632</v>
      </c>
      <c r="IQ93">
        <f t="shared" si="332"/>
        <v>86571</v>
      </c>
      <c r="IR93">
        <f t="shared" si="332"/>
        <v>126167</v>
      </c>
      <c r="IS93">
        <f t="shared" si="332"/>
        <v>149552</v>
      </c>
      <c r="IT93">
        <f t="shared" si="332"/>
        <v>91512</v>
      </c>
      <c r="IU93">
        <f t="shared" si="332"/>
        <v>104640</v>
      </c>
      <c r="IV93">
        <f t="shared" si="332"/>
        <v>108845</v>
      </c>
      <c r="IW93">
        <f t="shared" si="332"/>
        <v>88540</v>
      </c>
      <c r="IX93">
        <f t="shared" si="332"/>
        <v>139496</v>
      </c>
      <c r="IY93">
        <f t="shared" ref="IY93:LJ97" si="333">IFERROR(IF($SI79="n/a",0,IY79)+IF($SI86="n/a",0,IY86),"")</f>
        <v>91795</v>
      </c>
      <c r="IZ93">
        <f t="shared" si="333"/>
        <v>107528</v>
      </c>
      <c r="JA93">
        <f t="shared" si="333"/>
        <v>132502</v>
      </c>
      <c r="JB93">
        <f t="shared" si="333"/>
        <v>108879</v>
      </c>
      <c r="JC93">
        <f t="shared" si="333"/>
        <v>123434</v>
      </c>
      <c r="JD93">
        <f t="shared" si="333"/>
        <v>122064.99999999999</v>
      </c>
      <c r="JE93">
        <f t="shared" si="333"/>
        <v>97232</v>
      </c>
      <c r="JF93">
        <f t="shared" si="333"/>
        <v>123645.00000000001</v>
      </c>
      <c r="JG93">
        <f t="shared" si="333"/>
        <v>132274</v>
      </c>
      <c r="JH93">
        <f t="shared" si="333"/>
        <v>86347</v>
      </c>
      <c r="JI93">
        <f t="shared" si="333"/>
        <v>115534</v>
      </c>
      <c r="JJ93">
        <f t="shared" si="333"/>
        <v>106208</v>
      </c>
      <c r="JK93">
        <f t="shared" si="333"/>
        <v>99641</v>
      </c>
      <c r="JL93">
        <f t="shared" si="333"/>
        <v>130419</v>
      </c>
      <c r="JM93">
        <f t="shared" si="333"/>
        <v>71940</v>
      </c>
      <c r="JN93">
        <f t="shared" si="333"/>
        <v>95301</v>
      </c>
      <c r="JO93">
        <f t="shared" si="333"/>
        <v>82069</v>
      </c>
      <c r="JP93">
        <f t="shared" si="333"/>
        <v>98902</v>
      </c>
      <c r="JQ93">
        <f t="shared" si="333"/>
        <v>99518</v>
      </c>
      <c r="JR93">
        <f t="shared" si="333"/>
        <v>103218</v>
      </c>
      <c r="JS93">
        <f t="shared" si="333"/>
        <v>89465</v>
      </c>
      <c r="JT93">
        <f t="shared" si="333"/>
        <v>88440</v>
      </c>
      <c r="JU93">
        <f t="shared" si="333"/>
        <v>101937</v>
      </c>
      <c r="JV93">
        <f t="shared" si="333"/>
        <v>118918</v>
      </c>
      <c r="JW93">
        <f t="shared" si="333"/>
        <v>105359</v>
      </c>
      <c r="JX93">
        <f t="shared" si="333"/>
        <v>121570</v>
      </c>
      <c r="JY93">
        <f t="shared" si="333"/>
        <v>146505</v>
      </c>
      <c r="JZ93">
        <f t="shared" si="333"/>
        <v>127269</v>
      </c>
      <c r="KA93">
        <f t="shared" si="333"/>
        <v>118707</v>
      </c>
      <c r="KB93">
        <f t="shared" si="333"/>
        <v>102742</v>
      </c>
      <c r="KC93">
        <f t="shared" si="333"/>
        <v>111992</v>
      </c>
      <c r="KD93">
        <f t="shared" si="333"/>
        <v>124752.99999999999</v>
      </c>
      <c r="KE93">
        <f t="shared" si="333"/>
        <v>81485</v>
      </c>
      <c r="KF93">
        <f t="shared" si="333"/>
        <v>90500.999999999985</v>
      </c>
      <c r="KG93">
        <f t="shared" si="333"/>
        <v>140239</v>
      </c>
      <c r="KH93">
        <f t="shared" si="333"/>
        <v>130367.99999999999</v>
      </c>
      <c r="KI93">
        <f t="shared" si="333"/>
        <v>67675</v>
      </c>
      <c r="KJ93">
        <f t="shared" si="333"/>
        <v>106791</v>
      </c>
      <c r="KK93">
        <f t="shared" si="333"/>
        <v>87453</v>
      </c>
      <c r="KL93">
        <f t="shared" si="333"/>
        <v>103130</v>
      </c>
      <c r="KM93">
        <f t="shared" si="333"/>
        <v>133994</v>
      </c>
      <c r="KN93">
        <f t="shared" si="333"/>
        <v>110650</v>
      </c>
      <c r="KO93">
        <f t="shared" si="333"/>
        <v>116829.99999999999</v>
      </c>
      <c r="KP93">
        <f t="shared" si="333"/>
        <v>54861</v>
      </c>
      <c r="KQ93">
        <f t="shared" si="333"/>
        <v>112211</v>
      </c>
      <c r="KR93">
        <f t="shared" si="333"/>
        <v>109002</v>
      </c>
      <c r="KS93">
        <f t="shared" si="333"/>
        <v>135812</v>
      </c>
      <c r="KT93">
        <f t="shared" si="333"/>
        <v>103997</v>
      </c>
      <c r="KU93">
        <f t="shared" si="333"/>
        <v>105562</v>
      </c>
      <c r="KV93">
        <f t="shared" si="333"/>
        <v>58744</v>
      </c>
      <c r="KW93">
        <f t="shared" si="333"/>
        <v>100254</v>
      </c>
      <c r="KX93">
        <f t="shared" si="333"/>
        <v>111450</v>
      </c>
      <c r="KY93">
        <f t="shared" si="333"/>
        <v>123111</v>
      </c>
      <c r="KZ93">
        <f t="shared" si="333"/>
        <v>144749</v>
      </c>
      <c r="LA93">
        <f t="shared" si="333"/>
        <v>52443</v>
      </c>
      <c r="LB93">
        <f t="shared" si="333"/>
        <v>129644</v>
      </c>
      <c r="LC93">
        <f t="shared" si="333"/>
        <v>108322</v>
      </c>
      <c r="LD93">
        <f t="shared" si="333"/>
        <v>93488</v>
      </c>
      <c r="LE93">
        <f t="shared" si="333"/>
        <v>92420</v>
      </c>
      <c r="LF93">
        <f t="shared" si="333"/>
        <v>95989</v>
      </c>
      <c r="LG93">
        <f t="shared" si="333"/>
        <v>72121</v>
      </c>
      <c r="LH93">
        <f t="shared" si="333"/>
        <v>133753</v>
      </c>
      <c r="LI93">
        <f t="shared" si="333"/>
        <v>95046</v>
      </c>
      <c r="LJ93">
        <f t="shared" si="333"/>
        <v>115145</v>
      </c>
      <c r="LK93">
        <f t="shared" ref="LK93:NV96" si="334">IFERROR(IF($SI79="n/a",0,LK79)+IF($SI86="n/a",0,LK86),"")</f>
        <v>99999</v>
      </c>
      <c r="LL93">
        <f t="shared" si="334"/>
        <v>124577</v>
      </c>
      <c r="LM93">
        <f t="shared" si="334"/>
        <v>114896</v>
      </c>
      <c r="LN93">
        <f t="shared" si="334"/>
        <v>93266</v>
      </c>
      <c r="LO93">
        <f t="shared" si="334"/>
        <v>114928</v>
      </c>
      <c r="LP93">
        <f t="shared" si="334"/>
        <v>109633</v>
      </c>
      <c r="LQ93">
        <f t="shared" si="334"/>
        <v>103283</v>
      </c>
      <c r="LR93">
        <f t="shared" si="334"/>
        <v>98915</v>
      </c>
      <c r="LS93">
        <f t="shared" si="334"/>
        <v>76348</v>
      </c>
      <c r="LT93">
        <f t="shared" si="334"/>
        <v>122707</v>
      </c>
      <c r="LU93">
        <f t="shared" si="334"/>
        <v>132212</v>
      </c>
      <c r="LV93">
        <f t="shared" si="334"/>
        <v>88121</v>
      </c>
      <c r="LW93">
        <f t="shared" si="334"/>
        <v>116065</v>
      </c>
      <c r="LX93">
        <f t="shared" si="334"/>
        <v>109536</v>
      </c>
      <c r="LY93">
        <f t="shared" si="334"/>
        <v>124683</v>
      </c>
      <c r="LZ93">
        <f t="shared" si="334"/>
        <v>121175.00000000001</v>
      </c>
      <c r="MA93">
        <f t="shared" si="334"/>
        <v>123513</v>
      </c>
      <c r="MB93">
        <f t="shared" si="334"/>
        <v>125616</v>
      </c>
      <c r="MC93">
        <f t="shared" si="334"/>
        <v>100044.00000000001</v>
      </c>
      <c r="MD93">
        <f t="shared" si="334"/>
        <v>86333</v>
      </c>
      <c r="ME93">
        <f t="shared" si="334"/>
        <v>118571</v>
      </c>
      <c r="MF93">
        <f t="shared" si="334"/>
        <v>132000</v>
      </c>
      <c r="MG93">
        <f t="shared" si="334"/>
        <v>125145</v>
      </c>
      <c r="MH93">
        <f t="shared" si="334"/>
        <v>90490</v>
      </c>
      <c r="MI93">
        <f t="shared" si="334"/>
        <v>116392</v>
      </c>
      <c r="MJ93">
        <f t="shared" si="334"/>
        <v>120464</v>
      </c>
      <c r="MK93">
        <f t="shared" si="334"/>
        <v>113084</v>
      </c>
      <c r="ML93">
        <f t="shared" si="334"/>
        <v>56444</v>
      </c>
      <c r="MM93">
        <f t="shared" si="334"/>
        <v>111808</v>
      </c>
      <c r="MN93">
        <f t="shared" si="334"/>
        <v>97315</v>
      </c>
      <c r="MO93">
        <f t="shared" si="334"/>
        <v>134737</v>
      </c>
      <c r="MP93">
        <f t="shared" si="334"/>
        <v>90713</v>
      </c>
      <c r="MQ93">
        <f t="shared" si="334"/>
        <v>113480</v>
      </c>
      <c r="MR93">
        <f t="shared" si="334"/>
        <v>70981</v>
      </c>
      <c r="MS93">
        <f t="shared" si="334"/>
        <v>66021</v>
      </c>
      <c r="MT93">
        <f t="shared" si="334"/>
        <v>116618</v>
      </c>
      <c r="MU93">
        <f t="shared" si="334"/>
        <v>80133</v>
      </c>
      <c r="MV93">
        <f t="shared" si="334"/>
        <v>120742</v>
      </c>
      <c r="MW93">
        <f t="shared" si="334"/>
        <v>78598</v>
      </c>
      <c r="MX93">
        <f t="shared" si="334"/>
        <v>141228</v>
      </c>
      <c r="MY93">
        <f t="shared" si="334"/>
        <v>128895</v>
      </c>
      <c r="MZ93">
        <f t="shared" si="334"/>
        <v>125538</v>
      </c>
      <c r="NA93">
        <f t="shared" si="334"/>
        <v>116565</v>
      </c>
      <c r="NB93">
        <f t="shared" si="334"/>
        <v>112652</v>
      </c>
      <c r="NC93">
        <f t="shared" si="334"/>
        <v>86972</v>
      </c>
      <c r="ND93">
        <f t="shared" si="334"/>
        <v>113199</v>
      </c>
      <c r="NE93">
        <f t="shared" si="334"/>
        <v>96549.999999999985</v>
      </c>
      <c r="NF93">
        <f t="shared" si="334"/>
        <v>84501</v>
      </c>
      <c r="NG93">
        <f t="shared" si="334"/>
        <v>85759</v>
      </c>
      <c r="NH93">
        <f t="shared" si="334"/>
        <v>157837</v>
      </c>
      <c r="NI93">
        <f t="shared" si="334"/>
        <v>106355</v>
      </c>
      <c r="NJ93">
        <f t="shared" si="334"/>
        <v>115207</v>
      </c>
      <c r="NK93">
        <f t="shared" si="334"/>
        <v>98221</v>
      </c>
      <c r="NL93">
        <f t="shared" si="334"/>
        <v>112125</v>
      </c>
      <c r="NM93">
        <f t="shared" si="334"/>
        <v>105693</v>
      </c>
      <c r="NN93">
        <f t="shared" si="334"/>
        <v>78293</v>
      </c>
      <c r="NO93">
        <f t="shared" si="334"/>
        <v>83152</v>
      </c>
      <c r="NP93">
        <f t="shared" si="334"/>
        <v>84777</v>
      </c>
      <c r="NQ93">
        <f t="shared" si="334"/>
        <v>90885</v>
      </c>
      <c r="NR93">
        <f t="shared" si="334"/>
        <v>104803</v>
      </c>
      <c r="NS93">
        <f t="shared" si="334"/>
        <v>144102</v>
      </c>
      <c r="NT93">
        <f t="shared" si="334"/>
        <v>108381</v>
      </c>
      <c r="NU93">
        <f t="shared" si="334"/>
        <v>99184</v>
      </c>
      <c r="NV93">
        <f t="shared" si="334"/>
        <v>121826</v>
      </c>
      <c r="NW93">
        <f t="shared" ref="NW93:QH97" si="335">IFERROR(IF($SI79="n/a",0,NW79)+IF($SI86="n/a",0,NW86),"")</f>
        <v>116046</v>
      </c>
      <c r="NX93">
        <f t="shared" si="335"/>
        <v>131294</v>
      </c>
      <c r="NY93">
        <f t="shared" si="335"/>
        <v>105814</v>
      </c>
      <c r="NZ93">
        <f t="shared" si="335"/>
        <v>111241</v>
      </c>
      <c r="OA93">
        <f t="shared" si="335"/>
        <v>65217</v>
      </c>
      <c r="OB93">
        <f t="shared" si="335"/>
        <v>90955</v>
      </c>
      <c r="OC93">
        <f t="shared" si="335"/>
        <v>115061</v>
      </c>
      <c r="OD93">
        <f t="shared" si="335"/>
        <v>104376</v>
      </c>
      <c r="OE93">
        <f t="shared" si="335"/>
        <v>115586</v>
      </c>
      <c r="OF93">
        <f t="shared" si="335"/>
        <v>100842</v>
      </c>
      <c r="OG93">
        <f t="shared" si="335"/>
        <v>63439</v>
      </c>
      <c r="OH93">
        <f t="shared" si="335"/>
        <v>91345</v>
      </c>
      <c r="OI93">
        <f t="shared" si="335"/>
        <v>82716</v>
      </c>
      <c r="OJ93">
        <f t="shared" si="335"/>
        <v>96281.999999999985</v>
      </c>
      <c r="OK93">
        <f t="shared" si="335"/>
        <v>112699</v>
      </c>
      <c r="OL93">
        <f t="shared" si="335"/>
        <v>49597.000000000007</v>
      </c>
      <c r="OM93">
        <f t="shared" si="335"/>
        <v>86469</v>
      </c>
      <c r="ON93">
        <f t="shared" si="335"/>
        <v>120577.00000000001</v>
      </c>
      <c r="OO93">
        <f t="shared" si="335"/>
        <v>104431</v>
      </c>
      <c r="OP93">
        <f t="shared" si="335"/>
        <v>141596</v>
      </c>
      <c r="OQ93">
        <f t="shared" si="335"/>
        <v>86703.999999999985</v>
      </c>
      <c r="OR93">
        <f t="shared" si="335"/>
        <v>117265</v>
      </c>
      <c r="OS93">
        <f t="shared" si="335"/>
        <v>124196.99999999999</v>
      </c>
      <c r="OT93">
        <f t="shared" si="335"/>
        <v>99013</v>
      </c>
      <c r="OU93">
        <f t="shared" si="335"/>
        <v>114469</v>
      </c>
      <c r="OV93">
        <f t="shared" si="335"/>
        <v>82368</v>
      </c>
      <c r="OW93">
        <f t="shared" si="335"/>
        <v>147431</v>
      </c>
      <c r="OX93">
        <f t="shared" si="335"/>
        <v>121440.99999999999</v>
      </c>
      <c r="OY93">
        <f t="shared" si="335"/>
        <v>148636</v>
      </c>
      <c r="OZ93">
        <f t="shared" si="335"/>
        <v>98103</v>
      </c>
      <c r="PA93">
        <f t="shared" si="335"/>
        <v>109558</v>
      </c>
      <c r="PB93">
        <f t="shared" si="335"/>
        <v>115555</v>
      </c>
      <c r="PC93">
        <f t="shared" si="335"/>
        <v>126458</v>
      </c>
      <c r="PD93">
        <f t="shared" si="335"/>
        <v>120419</v>
      </c>
      <c r="PE93">
        <f t="shared" si="335"/>
        <v>68545</v>
      </c>
      <c r="PF93">
        <f t="shared" si="335"/>
        <v>120754</v>
      </c>
      <c r="PG93">
        <f t="shared" si="335"/>
        <v>109036</v>
      </c>
      <c r="PH93">
        <f t="shared" si="335"/>
        <v>93877</v>
      </c>
      <c r="PI93">
        <f t="shared" si="335"/>
        <v>71235</v>
      </c>
      <c r="PJ93">
        <f t="shared" si="335"/>
        <v>102892</v>
      </c>
      <c r="PK93">
        <f t="shared" si="335"/>
        <v>97327</v>
      </c>
      <c r="PL93">
        <f t="shared" si="335"/>
        <v>87384</v>
      </c>
      <c r="PM93">
        <f t="shared" si="335"/>
        <v>117591</v>
      </c>
      <c r="PN93">
        <f t="shared" si="335"/>
        <v>116586</v>
      </c>
      <c r="PO93">
        <f t="shared" si="335"/>
        <v>121799.00000000001</v>
      </c>
      <c r="PP93">
        <f t="shared" si="335"/>
        <v>123911</v>
      </c>
      <c r="PQ93">
        <f t="shared" si="335"/>
        <v>100660</v>
      </c>
      <c r="PR93">
        <f t="shared" si="335"/>
        <v>63960</v>
      </c>
      <c r="PS93">
        <f t="shared" si="335"/>
        <v>113600</v>
      </c>
      <c r="PT93">
        <f t="shared" si="335"/>
        <v>122728</v>
      </c>
      <c r="PU93">
        <f t="shared" si="335"/>
        <v>115324</v>
      </c>
      <c r="PV93">
        <f t="shared" si="335"/>
        <v>86126</v>
      </c>
      <c r="PW93">
        <f t="shared" si="335"/>
        <v>93158</v>
      </c>
      <c r="PX93">
        <f t="shared" si="335"/>
        <v>157022</v>
      </c>
      <c r="PY93">
        <f t="shared" si="335"/>
        <v>109761</v>
      </c>
      <c r="PZ93">
        <f t="shared" si="335"/>
        <v>82193</v>
      </c>
      <c r="QA93">
        <f t="shared" si="335"/>
        <v>89482</v>
      </c>
      <c r="QB93">
        <f t="shared" si="335"/>
        <v>129431.99999999999</v>
      </c>
      <c r="QC93">
        <f t="shared" si="335"/>
        <v>80999</v>
      </c>
      <c r="QD93">
        <f t="shared" si="335"/>
        <v>84532</v>
      </c>
      <c r="QE93">
        <f t="shared" si="335"/>
        <v>160062</v>
      </c>
      <c r="QF93">
        <f t="shared" si="335"/>
        <v>121758</v>
      </c>
      <c r="QG93">
        <f t="shared" si="335"/>
        <v>102102</v>
      </c>
      <c r="QH93">
        <f t="shared" si="335"/>
        <v>123712.99999999999</v>
      </c>
      <c r="QI93">
        <f t="shared" ref="QI93:SG97" si="336">IFERROR(IF($SI79="n/a",0,QI79)+IF($SI86="n/a",0,QI86),"")</f>
        <v>83342</v>
      </c>
      <c r="QJ93">
        <f t="shared" si="336"/>
        <v>99113</v>
      </c>
      <c r="QK93">
        <f t="shared" si="336"/>
        <v>97561</v>
      </c>
      <c r="QL93">
        <f t="shared" si="336"/>
        <v>107188</v>
      </c>
      <c r="QM93">
        <f t="shared" si="336"/>
        <v>111030</v>
      </c>
      <c r="QN93">
        <f t="shared" si="336"/>
        <v>96239</v>
      </c>
      <c r="QO93">
        <f t="shared" si="336"/>
        <v>127301</v>
      </c>
      <c r="QP93">
        <f t="shared" si="336"/>
        <v>116014</v>
      </c>
      <c r="QQ93">
        <f t="shared" si="336"/>
        <v>148275</v>
      </c>
      <c r="QR93">
        <f t="shared" si="336"/>
        <v>68983</v>
      </c>
      <c r="QS93">
        <f t="shared" si="336"/>
        <v>100094</v>
      </c>
      <c r="QT93">
        <f t="shared" si="336"/>
        <v>122402.99999999999</v>
      </c>
      <c r="QU93">
        <f t="shared" si="336"/>
        <v>120096</v>
      </c>
      <c r="QV93">
        <f t="shared" si="336"/>
        <v>72102</v>
      </c>
      <c r="QW93">
        <f t="shared" si="336"/>
        <v>118404</v>
      </c>
      <c r="QX93">
        <f t="shared" si="336"/>
        <v>101013.99999999999</v>
      </c>
      <c r="QY93">
        <f t="shared" si="336"/>
        <v>101611</v>
      </c>
      <c r="QZ93">
        <f t="shared" si="336"/>
        <v>94475</v>
      </c>
      <c r="RA93">
        <f t="shared" si="336"/>
        <v>136240</v>
      </c>
      <c r="RB93">
        <f t="shared" si="336"/>
        <v>103423</v>
      </c>
      <c r="RC93">
        <f t="shared" si="336"/>
        <v>102630</v>
      </c>
      <c r="RD93">
        <f t="shared" si="336"/>
        <v>110105</v>
      </c>
      <c r="RE93">
        <f t="shared" si="336"/>
        <v>98203</v>
      </c>
      <c r="RF93">
        <f t="shared" si="336"/>
        <v>185059</v>
      </c>
      <c r="RG93">
        <f t="shared" si="336"/>
        <v>158213</v>
      </c>
      <c r="RH93">
        <f t="shared" si="336"/>
        <v>92610</v>
      </c>
      <c r="RI93">
        <f t="shared" si="336"/>
        <v>101931</v>
      </c>
      <c r="RJ93">
        <f t="shared" si="336"/>
        <v>113925</v>
      </c>
      <c r="RK93">
        <f t="shared" si="336"/>
        <v>89537</v>
      </c>
      <c r="RL93">
        <f t="shared" si="336"/>
        <v>129636</v>
      </c>
      <c r="RM93">
        <f t="shared" si="336"/>
        <v>125945</v>
      </c>
      <c r="RN93">
        <f t="shared" si="336"/>
        <v>110524</v>
      </c>
      <c r="RO93">
        <f t="shared" si="336"/>
        <v>119852</v>
      </c>
      <c r="RP93">
        <f t="shared" si="336"/>
        <v>126817</v>
      </c>
      <c r="RQ93">
        <f t="shared" si="336"/>
        <v>101145</v>
      </c>
      <c r="RR93">
        <f t="shared" si="336"/>
        <v>103579</v>
      </c>
      <c r="RS93">
        <f t="shared" si="336"/>
        <v>124723</v>
      </c>
      <c r="RT93">
        <f t="shared" si="336"/>
        <v>140179</v>
      </c>
      <c r="RU93">
        <f t="shared" si="336"/>
        <v>93024</v>
      </c>
      <c r="RV93">
        <f t="shared" si="336"/>
        <v>102937</v>
      </c>
      <c r="RW93">
        <f t="shared" si="336"/>
        <v>68807</v>
      </c>
      <c r="RX93">
        <f t="shared" si="336"/>
        <v>129137</v>
      </c>
      <c r="RY93">
        <f t="shared" si="336"/>
        <v>152849</v>
      </c>
      <c r="RZ93">
        <f t="shared" si="336"/>
        <v>108503</v>
      </c>
      <c r="SA93">
        <f t="shared" si="336"/>
        <v>116412</v>
      </c>
      <c r="SB93">
        <f t="shared" si="336"/>
        <v>91273.000000000015</v>
      </c>
      <c r="SC93">
        <f t="shared" si="336"/>
        <v>99045</v>
      </c>
      <c r="SD93">
        <f t="shared" si="336"/>
        <v>108040</v>
      </c>
      <c r="SE93">
        <f t="shared" si="336"/>
        <v>146476</v>
      </c>
      <c r="SF93">
        <f t="shared" si="336"/>
        <v>113372</v>
      </c>
      <c r="SG93">
        <f t="shared" si="336"/>
        <v>111083</v>
      </c>
      <c r="SH93" s="25"/>
      <c r="SI93">
        <f>+IFERROR(AVERAGEIF($B93:$SG93,"&gt;0"),"n/a")</f>
        <v>109341.174</v>
      </c>
      <c r="SK93" s="25">
        <f>+SI93</f>
        <v>109341.174</v>
      </c>
      <c r="SL93" s="25">
        <f>+SI94</f>
        <v>86369.931199999992</v>
      </c>
      <c r="SM93" s="25">
        <f>+SI95</f>
        <v>101252.1135999999</v>
      </c>
      <c r="SN93" s="25">
        <f>+SI96</f>
        <v>90462.064000000013</v>
      </c>
      <c r="SO93" s="25">
        <f>+SI97</f>
        <v>106706.71239999996</v>
      </c>
      <c r="SQ93" s="247">
        <f>+A93</f>
        <v>2014</v>
      </c>
      <c r="SR93" s="247">
        <f>+COUNTIF($B93:$SG93,"&lt;=0")</f>
        <v>0</v>
      </c>
      <c r="SS93" s="247">
        <f>+COUNTIF($B93:$SG93,"&lt;=10000")</f>
        <v>0</v>
      </c>
      <c r="ST93" s="247">
        <f>+COUNTIF($B93:$SG93,"&lt;=25000")</f>
        <v>0</v>
      </c>
      <c r="SU93" s="247">
        <f>+COUNTIF($B93:$SG93,"&lt;=50000")</f>
        <v>2</v>
      </c>
      <c r="SV93" s="247">
        <f>+COUNTIF($B93:$SG93,"&lt;=75000")</f>
        <v>37</v>
      </c>
      <c r="SW93" s="247">
        <f>+COUNTIF($B93:$SG93,"&lt;=100000")</f>
        <v>171</v>
      </c>
      <c r="SX93" s="247">
        <f>+COUNTIF($B93:$SG93,"&lt;=125000")</f>
        <v>391</v>
      </c>
      <c r="SY93" s="247">
        <f>+COUNTIF($B93:$SG93,"&lt;=150000")</f>
        <v>478</v>
      </c>
      <c r="SZ93" s="247">
        <f>+COUNTIF($B93:$SG93,"&lt;=150000")+COUNTIF($B93:$SG93,"&gt;150000")</f>
        <v>500</v>
      </c>
      <c r="TA93" s="247"/>
      <c r="TB93" s="168">
        <f>+SR93/$SZ93</f>
        <v>0</v>
      </c>
      <c r="TC93" s="168">
        <f>+(SS93-SR93)/$SZ93</f>
        <v>0</v>
      </c>
      <c r="TD93" s="168">
        <f t="shared" ref="TD93:TD97" si="337">+(ST93-SS93)/$SZ93</f>
        <v>0</v>
      </c>
      <c r="TE93" s="168">
        <f t="shared" ref="TE93:TE97" si="338">+(SU93-ST93)/$SZ93</f>
        <v>4.0000000000000001E-3</v>
      </c>
      <c r="TF93" s="168">
        <f t="shared" ref="TF93:TF97" si="339">+(SV93-SU93)/$SZ93</f>
        <v>7.0000000000000007E-2</v>
      </c>
      <c r="TG93" s="168">
        <f t="shared" ref="TG93:TG97" si="340">+(SW93-SV93)/$SZ93</f>
        <v>0.26800000000000002</v>
      </c>
      <c r="TH93" s="168">
        <f t="shared" ref="TH93:TH97" si="341">+(SX93-SW93)/$SZ93</f>
        <v>0.44</v>
      </c>
      <c r="TI93" s="168">
        <f t="shared" ref="TI93:TI97" si="342">+(SY93-SX93)/$SZ93</f>
        <v>0.17399999999999999</v>
      </c>
      <c r="TJ93" s="168">
        <f t="shared" ref="TJ93:TJ97" si="343">+(SZ93-SY93)/$SZ93</f>
        <v>4.3999999999999997E-2</v>
      </c>
      <c r="TK93" s="94">
        <f>SUM(TB93:TJ93)</f>
        <v>1</v>
      </c>
      <c r="TM93">
        <v>1</v>
      </c>
      <c r="TP93" s="477">
        <f>+SMALL($B93:$SG93,ROUND($SZ93*TP$15,0))</f>
        <v>93488</v>
      </c>
      <c r="TQ93" s="477">
        <f>+SMALL($B93:$SG93,ROUND($SZ93*TQ$15,0))</f>
        <v>123634.99999999999</v>
      </c>
      <c r="TR93" s="25">
        <f>+SI93</f>
        <v>109341.174</v>
      </c>
      <c r="TS93">
        <f>+RANK(SI93,B93:SI93,1)</f>
        <v>256</v>
      </c>
      <c r="TT93" s="168">
        <f>+TS93/SZ93</f>
        <v>0.51200000000000001</v>
      </c>
      <c r="TV93" s="168">
        <f>+SR93/SZ93</f>
        <v>0</v>
      </c>
    </row>
    <row r="94" spans="1:542">
      <c r="A94" s="227">
        <v>2015</v>
      </c>
      <c r="B94">
        <f t="shared" ref="B94:Q97" si="344">IFERROR(IF($SI80="n/a",0,B80)+IF($SI87="n/a",0,B87),"")</f>
        <v>64575</v>
      </c>
      <c r="C94">
        <f t="shared" si="344"/>
        <v>80172</v>
      </c>
      <c r="D94">
        <f t="shared" si="344"/>
        <v>80596.800000000003</v>
      </c>
      <c r="E94">
        <f t="shared" si="344"/>
        <v>78624</v>
      </c>
      <c r="F94">
        <f t="shared" si="344"/>
        <v>72731.600000000006</v>
      </c>
      <c r="G94">
        <f t="shared" si="344"/>
        <v>73517.400000000009</v>
      </c>
      <c r="H94">
        <f t="shared" si="344"/>
        <v>90140.400000000009</v>
      </c>
      <c r="I94">
        <f t="shared" si="344"/>
        <v>78777.599999999991</v>
      </c>
      <c r="J94">
        <f t="shared" si="344"/>
        <v>95914.8</v>
      </c>
      <c r="K94">
        <f t="shared" si="344"/>
        <v>94179.8</v>
      </c>
      <c r="L94">
        <f t="shared" si="344"/>
        <v>92799.999999999985</v>
      </c>
      <c r="M94">
        <f t="shared" si="344"/>
        <v>85129.4</v>
      </c>
      <c r="N94">
        <f t="shared" si="344"/>
        <v>83966.399999999994</v>
      </c>
      <c r="O94">
        <f t="shared" si="344"/>
        <v>93038.399999999994</v>
      </c>
      <c r="P94">
        <f t="shared" si="344"/>
        <v>92897.200000000012</v>
      </c>
      <c r="Q94">
        <f t="shared" si="344"/>
        <v>83123</v>
      </c>
      <c r="R94">
        <f t="shared" si="329"/>
        <v>85234.799999999988</v>
      </c>
      <c r="S94">
        <f t="shared" si="329"/>
        <v>87993.400000000009</v>
      </c>
      <c r="T94">
        <f t="shared" si="329"/>
        <v>75816</v>
      </c>
      <c r="U94">
        <f t="shared" si="329"/>
        <v>79456</v>
      </c>
      <c r="V94">
        <f t="shared" si="329"/>
        <v>84826.000000000015</v>
      </c>
      <c r="W94">
        <f t="shared" si="329"/>
        <v>92836.800000000003</v>
      </c>
      <c r="X94">
        <f t="shared" si="329"/>
        <v>85140</v>
      </c>
      <c r="Y94">
        <f t="shared" si="329"/>
        <v>97209.599999999991</v>
      </c>
      <c r="Z94">
        <f t="shared" si="329"/>
        <v>83738.399999999994</v>
      </c>
      <c r="AA94">
        <f t="shared" si="329"/>
        <v>79138.399999999994</v>
      </c>
      <c r="AB94">
        <f t="shared" si="329"/>
        <v>86402.4</v>
      </c>
      <c r="AC94">
        <f t="shared" si="329"/>
        <v>95648.4</v>
      </c>
      <c r="AD94">
        <f t="shared" si="329"/>
        <v>79300</v>
      </c>
      <c r="AE94">
        <f t="shared" si="329"/>
        <v>91785.199999999983</v>
      </c>
      <c r="AF94">
        <f t="shared" si="329"/>
        <v>86544.8</v>
      </c>
      <c r="AG94">
        <f t="shared" si="329"/>
        <v>87670.8</v>
      </c>
      <c r="AH94">
        <f t="shared" si="329"/>
        <v>98404.800000000003</v>
      </c>
      <c r="AI94">
        <f t="shared" si="329"/>
        <v>83511.999999999985</v>
      </c>
      <c r="AJ94">
        <f t="shared" si="329"/>
        <v>90518.399999999994</v>
      </c>
      <c r="AK94">
        <f t="shared" si="329"/>
        <v>86122.8</v>
      </c>
      <c r="AL94">
        <f t="shared" si="329"/>
        <v>96025.599999999991</v>
      </c>
      <c r="AM94">
        <f t="shared" si="329"/>
        <v>87595.199999999983</v>
      </c>
      <c r="AN94">
        <f t="shared" si="329"/>
        <v>86973.6</v>
      </c>
      <c r="AO94">
        <f t="shared" si="329"/>
        <v>85363.199999999997</v>
      </c>
      <c r="AP94">
        <f t="shared" si="329"/>
        <v>85885.8</v>
      </c>
      <c r="AQ94">
        <f t="shared" si="329"/>
        <v>93776.8</v>
      </c>
      <c r="AR94">
        <f t="shared" si="329"/>
        <v>82606</v>
      </c>
      <c r="AS94">
        <f t="shared" si="329"/>
        <v>89280</v>
      </c>
      <c r="AT94">
        <f t="shared" si="329"/>
        <v>90550.200000000012</v>
      </c>
      <c r="AU94">
        <f t="shared" si="329"/>
        <v>81847.199999999983</v>
      </c>
      <c r="AV94">
        <f t="shared" si="329"/>
        <v>80022.600000000006</v>
      </c>
      <c r="AW94">
        <f t="shared" si="329"/>
        <v>95495.400000000009</v>
      </c>
      <c r="AX94">
        <f t="shared" si="329"/>
        <v>70085</v>
      </c>
      <c r="AY94">
        <f t="shared" si="329"/>
        <v>98386.8</v>
      </c>
      <c r="AZ94">
        <f t="shared" si="329"/>
        <v>79294.8</v>
      </c>
      <c r="BA94">
        <f t="shared" si="329"/>
        <v>83334</v>
      </c>
      <c r="BB94">
        <f t="shared" si="329"/>
        <v>92970.400000000009</v>
      </c>
      <c r="BC94">
        <f t="shared" si="329"/>
        <v>105294</v>
      </c>
      <c r="BD94">
        <f t="shared" si="329"/>
        <v>82661.599999999991</v>
      </c>
      <c r="BE94">
        <f t="shared" si="329"/>
        <v>75981.600000000006</v>
      </c>
      <c r="BF94">
        <f t="shared" si="329"/>
        <v>85817.600000000006</v>
      </c>
      <c r="BG94">
        <f t="shared" si="329"/>
        <v>88218</v>
      </c>
      <c r="BH94">
        <f t="shared" si="329"/>
        <v>97302.6</v>
      </c>
      <c r="BI94">
        <f t="shared" si="329"/>
        <v>83148.799999999988</v>
      </c>
      <c r="BJ94">
        <f t="shared" si="329"/>
        <v>80060.799999999988</v>
      </c>
      <c r="BK94">
        <f t="shared" si="329"/>
        <v>80646.600000000006</v>
      </c>
      <c r="BL94">
        <f t="shared" si="329"/>
        <v>79769.600000000006</v>
      </c>
      <c r="BM94">
        <f t="shared" si="329"/>
        <v>86323.199999999997</v>
      </c>
      <c r="BN94">
        <f t="shared" si="329"/>
        <v>80178.2</v>
      </c>
      <c r="BO94">
        <f t="shared" si="330"/>
        <v>85329.000000000015</v>
      </c>
      <c r="BP94">
        <f t="shared" si="330"/>
        <v>87687.599999999991</v>
      </c>
      <c r="BQ94">
        <f t="shared" si="330"/>
        <v>97610.799999999988</v>
      </c>
      <c r="BR94">
        <f t="shared" si="330"/>
        <v>83566.8</v>
      </c>
      <c r="BS94">
        <f t="shared" si="330"/>
        <v>92289.599999999991</v>
      </c>
      <c r="BT94">
        <f t="shared" si="330"/>
        <v>89966.800000000017</v>
      </c>
      <c r="BU94">
        <f t="shared" si="330"/>
        <v>92102.399999999994</v>
      </c>
      <c r="BV94">
        <f t="shared" si="330"/>
        <v>90841.799999999988</v>
      </c>
      <c r="BW94">
        <f t="shared" si="330"/>
        <v>70132.200000000012</v>
      </c>
      <c r="BX94">
        <f t="shared" si="330"/>
        <v>80384</v>
      </c>
      <c r="BY94">
        <f t="shared" si="330"/>
        <v>100245</v>
      </c>
      <c r="BZ94">
        <f t="shared" si="330"/>
        <v>82271.000000000015</v>
      </c>
      <c r="CA94">
        <f t="shared" si="330"/>
        <v>97119</v>
      </c>
      <c r="CB94">
        <f t="shared" si="330"/>
        <v>87466</v>
      </c>
      <c r="CC94">
        <f t="shared" si="330"/>
        <v>90472.799999999988</v>
      </c>
      <c r="CD94">
        <f t="shared" si="330"/>
        <v>82721.999999999985</v>
      </c>
      <c r="CE94">
        <f t="shared" si="330"/>
        <v>90232.8</v>
      </c>
      <c r="CF94">
        <f t="shared" si="330"/>
        <v>92169</v>
      </c>
      <c r="CG94">
        <f t="shared" si="330"/>
        <v>88699.999999999985</v>
      </c>
      <c r="CH94">
        <f t="shared" si="330"/>
        <v>80714.399999999994</v>
      </c>
      <c r="CI94">
        <f t="shared" si="330"/>
        <v>93186.6</v>
      </c>
      <c r="CJ94">
        <f t="shared" si="330"/>
        <v>79456</v>
      </c>
      <c r="CK94">
        <f t="shared" si="330"/>
        <v>85283.999999999985</v>
      </c>
      <c r="CL94">
        <f t="shared" si="330"/>
        <v>99495</v>
      </c>
      <c r="CM94">
        <f t="shared" si="330"/>
        <v>83096</v>
      </c>
      <c r="CN94">
        <f t="shared" si="330"/>
        <v>96384</v>
      </c>
      <c r="CO94">
        <f t="shared" si="330"/>
        <v>93480</v>
      </c>
      <c r="CP94">
        <f t="shared" si="330"/>
        <v>92451.4</v>
      </c>
      <c r="CQ94">
        <f t="shared" si="330"/>
        <v>73399.199999999997</v>
      </c>
      <c r="CR94">
        <f t="shared" si="330"/>
        <v>77033</v>
      </c>
      <c r="CS94">
        <f t="shared" si="330"/>
        <v>93590.000000000015</v>
      </c>
      <c r="CT94">
        <f t="shared" si="330"/>
        <v>108870</v>
      </c>
      <c r="CU94">
        <f t="shared" si="330"/>
        <v>85038.800000000017</v>
      </c>
      <c r="CV94">
        <f t="shared" si="330"/>
        <v>98283.199999999997</v>
      </c>
      <c r="CW94">
        <f t="shared" si="330"/>
        <v>74398.799999999988</v>
      </c>
      <c r="CX94">
        <f t="shared" si="330"/>
        <v>68180.399999999994</v>
      </c>
      <c r="CY94">
        <f t="shared" si="330"/>
        <v>77285.600000000006</v>
      </c>
      <c r="CZ94">
        <f t="shared" si="330"/>
        <v>86748.599999999991</v>
      </c>
      <c r="DA94">
        <f t="shared" si="330"/>
        <v>87348</v>
      </c>
      <c r="DB94">
        <f t="shared" si="330"/>
        <v>92279.2</v>
      </c>
      <c r="DC94">
        <f t="shared" si="330"/>
        <v>73728.000000000015</v>
      </c>
      <c r="DD94">
        <f t="shared" si="330"/>
        <v>71128</v>
      </c>
      <c r="DE94">
        <f t="shared" si="330"/>
        <v>78131.199999999997</v>
      </c>
      <c r="DF94">
        <f t="shared" si="330"/>
        <v>79959.199999999997</v>
      </c>
      <c r="DG94">
        <f t="shared" si="330"/>
        <v>82620</v>
      </c>
      <c r="DH94">
        <f t="shared" si="330"/>
        <v>96916.799999999988</v>
      </c>
      <c r="DI94">
        <f t="shared" si="330"/>
        <v>97372.799999999988</v>
      </c>
      <c r="DJ94">
        <f t="shared" si="330"/>
        <v>84439.8</v>
      </c>
      <c r="DK94">
        <f t="shared" si="330"/>
        <v>83022</v>
      </c>
      <c r="DL94">
        <f t="shared" si="330"/>
        <v>89261.200000000012</v>
      </c>
      <c r="DM94">
        <f t="shared" si="330"/>
        <v>86665.600000000006</v>
      </c>
      <c r="DN94">
        <f t="shared" si="330"/>
        <v>89586.999999999985</v>
      </c>
      <c r="DO94">
        <f t="shared" si="330"/>
        <v>85509.999999999985</v>
      </c>
      <c r="DP94">
        <f t="shared" si="330"/>
        <v>93468.599999999991</v>
      </c>
      <c r="DQ94">
        <f t="shared" si="330"/>
        <v>79516.800000000003</v>
      </c>
      <c r="DR94">
        <f t="shared" si="330"/>
        <v>90823.200000000012</v>
      </c>
      <c r="DS94">
        <f t="shared" si="330"/>
        <v>80348</v>
      </c>
      <c r="DT94">
        <f t="shared" si="330"/>
        <v>97594.8</v>
      </c>
      <c r="DU94">
        <f t="shared" si="330"/>
        <v>91823.599999999991</v>
      </c>
      <c r="DV94">
        <f t="shared" si="330"/>
        <v>85139.200000000012</v>
      </c>
      <c r="DW94">
        <f t="shared" si="330"/>
        <v>91561.600000000006</v>
      </c>
      <c r="DX94">
        <f t="shared" si="330"/>
        <v>101705.20000000001</v>
      </c>
      <c r="DY94">
        <f t="shared" si="330"/>
        <v>91416.8</v>
      </c>
      <c r="DZ94">
        <f t="shared" si="330"/>
        <v>77212.200000000012</v>
      </c>
      <c r="EA94">
        <f t="shared" si="331"/>
        <v>86868</v>
      </c>
      <c r="EB94">
        <f t="shared" si="331"/>
        <v>90140.400000000009</v>
      </c>
      <c r="EC94">
        <f t="shared" si="331"/>
        <v>84747.599999999991</v>
      </c>
      <c r="ED94">
        <f t="shared" si="331"/>
        <v>91338.4</v>
      </c>
      <c r="EE94">
        <f t="shared" si="331"/>
        <v>76856</v>
      </c>
      <c r="EF94">
        <f t="shared" si="331"/>
        <v>81500</v>
      </c>
      <c r="EG94">
        <f t="shared" si="331"/>
        <v>85140.800000000003</v>
      </c>
      <c r="EH94">
        <f t="shared" si="331"/>
        <v>80387.999999999985</v>
      </c>
      <c r="EI94">
        <f t="shared" si="331"/>
        <v>72384</v>
      </c>
      <c r="EJ94">
        <f t="shared" si="331"/>
        <v>89232.199999999983</v>
      </c>
      <c r="EK94">
        <f t="shared" si="331"/>
        <v>76809.599999999991</v>
      </c>
      <c r="EL94">
        <f t="shared" si="331"/>
        <v>75205.8</v>
      </c>
      <c r="EM94">
        <f t="shared" si="331"/>
        <v>88914</v>
      </c>
      <c r="EN94">
        <f t="shared" si="331"/>
        <v>85185.8</v>
      </c>
      <c r="EO94">
        <f t="shared" si="331"/>
        <v>80186.400000000009</v>
      </c>
      <c r="EP94">
        <f t="shared" si="331"/>
        <v>83000.000000000015</v>
      </c>
      <c r="EQ94">
        <f t="shared" si="331"/>
        <v>105270.40000000002</v>
      </c>
      <c r="ER94">
        <f t="shared" si="331"/>
        <v>85243.199999999997</v>
      </c>
      <c r="ES94">
        <f t="shared" si="331"/>
        <v>80598</v>
      </c>
      <c r="ET94">
        <f t="shared" si="331"/>
        <v>81837.599999999991</v>
      </c>
      <c r="EU94">
        <f t="shared" si="331"/>
        <v>96215.200000000012</v>
      </c>
      <c r="EV94">
        <f t="shared" si="331"/>
        <v>92885.4</v>
      </c>
      <c r="EW94">
        <f t="shared" si="331"/>
        <v>89333.400000000009</v>
      </c>
      <c r="EX94">
        <f t="shared" si="331"/>
        <v>77978.600000000006</v>
      </c>
      <c r="EY94">
        <f t="shared" si="331"/>
        <v>89278.599999999991</v>
      </c>
      <c r="EZ94">
        <f t="shared" si="331"/>
        <v>83865.599999999991</v>
      </c>
      <c r="FA94">
        <f t="shared" si="331"/>
        <v>77155.199999999997</v>
      </c>
      <c r="FB94">
        <f t="shared" si="331"/>
        <v>63903.200000000004</v>
      </c>
      <c r="FC94">
        <f t="shared" si="331"/>
        <v>92685</v>
      </c>
      <c r="FD94">
        <f t="shared" si="331"/>
        <v>82823.999999999985</v>
      </c>
      <c r="FE94">
        <f t="shared" si="331"/>
        <v>87312</v>
      </c>
      <c r="FF94">
        <f t="shared" si="331"/>
        <v>74970</v>
      </c>
      <c r="FG94">
        <f t="shared" si="331"/>
        <v>88505.2</v>
      </c>
      <c r="FH94">
        <f t="shared" si="331"/>
        <v>93634.8</v>
      </c>
      <c r="FI94">
        <f t="shared" si="331"/>
        <v>79721.400000000009</v>
      </c>
      <c r="FJ94">
        <f t="shared" si="331"/>
        <v>81828.800000000003</v>
      </c>
      <c r="FK94">
        <f t="shared" si="331"/>
        <v>84770.4</v>
      </c>
      <c r="FL94">
        <f t="shared" si="331"/>
        <v>89409.599999999991</v>
      </c>
      <c r="FM94">
        <f t="shared" si="331"/>
        <v>87242.6</v>
      </c>
      <c r="FN94">
        <f t="shared" si="331"/>
        <v>79001</v>
      </c>
      <c r="FO94">
        <f t="shared" si="331"/>
        <v>87576.000000000015</v>
      </c>
      <c r="FP94">
        <f t="shared" si="331"/>
        <v>88851.599999999991</v>
      </c>
      <c r="FQ94">
        <f t="shared" si="331"/>
        <v>88973.2</v>
      </c>
      <c r="FR94">
        <f t="shared" si="331"/>
        <v>81760</v>
      </c>
      <c r="FS94">
        <f t="shared" si="331"/>
        <v>90781.200000000012</v>
      </c>
      <c r="FT94">
        <f t="shared" si="331"/>
        <v>89075</v>
      </c>
      <c r="FU94">
        <f t="shared" si="331"/>
        <v>93168.4</v>
      </c>
      <c r="FV94">
        <f t="shared" si="331"/>
        <v>100850.4</v>
      </c>
      <c r="FW94">
        <f t="shared" si="331"/>
        <v>81541.8</v>
      </c>
      <c r="FX94">
        <f t="shared" si="331"/>
        <v>101065</v>
      </c>
      <c r="FY94">
        <f t="shared" si="331"/>
        <v>83945</v>
      </c>
      <c r="FZ94">
        <f t="shared" si="331"/>
        <v>83967.60000000002</v>
      </c>
      <c r="GA94">
        <f t="shared" si="331"/>
        <v>87552.000000000015</v>
      </c>
      <c r="GB94">
        <f t="shared" si="331"/>
        <v>78183</v>
      </c>
      <c r="GC94">
        <f t="shared" si="331"/>
        <v>91065.599999999991</v>
      </c>
      <c r="GD94">
        <f t="shared" si="331"/>
        <v>89559.400000000009</v>
      </c>
      <c r="GE94">
        <f t="shared" si="331"/>
        <v>89255.60000000002</v>
      </c>
      <c r="GF94">
        <f t="shared" si="331"/>
        <v>100734</v>
      </c>
      <c r="GG94">
        <f t="shared" si="331"/>
        <v>83374.2</v>
      </c>
      <c r="GH94">
        <f t="shared" si="331"/>
        <v>87074.400000000009</v>
      </c>
      <c r="GI94">
        <f t="shared" si="331"/>
        <v>92799.999999999985</v>
      </c>
      <c r="GJ94">
        <f t="shared" si="331"/>
        <v>74137.8</v>
      </c>
      <c r="GK94">
        <f t="shared" si="331"/>
        <v>102218.59999999999</v>
      </c>
      <c r="GL94">
        <f t="shared" si="331"/>
        <v>88600</v>
      </c>
      <c r="GM94">
        <f t="shared" si="332"/>
        <v>78179.400000000009</v>
      </c>
      <c r="GN94">
        <f t="shared" si="332"/>
        <v>82080</v>
      </c>
      <c r="GO94">
        <f t="shared" si="332"/>
        <v>91377.000000000015</v>
      </c>
      <c r="GP94">
        <f t="shared" si="332"/>
        <v>86118.400000000009</v>
      </c>
      <c r="GQ94">
        <f t="shared" si="332"/>
        <v>98406.399999999994</v>
      </c>
      <c r="GR94">
        <f t="shared" si="332"/>
        <v>82051.200000000012</v>
      </c>
      <c r="GS94">
        <f t="shared" si="332"/>
        <v>82110</v>
      </c>
      <c r="GT94">
        <f t="shared" si="332"/>
        <v>87174.400000000009</v>
      </c>
      <c r="GU94">
        <f t="shared" si="332"/>
        <v>81582.600000000006</v>
      </c>
      <c r="GV94">
        <f t="shared" si="332"/>
        <v>95532.800000000003</v>
      </c>
      <c r="GW94">
        <f t="shared" si="332"/>
        <v>72240</v>
      </c>
      <c r="GX94">
        <f t="shared" si="332"/>
        <v>68404.600000000006</v>
      </c>
      <c r="GY94">
        <f t="shared" si="332"/>
        <v>110250</v>
      </c>
      <c r="GZ94">
        <f t="shared" si="332"/>
        <v>84501.6</v>
      </c>
      <c r="HA94">
        <f t="shared" si="332"/>
        <v>75832.400000000009</v>
      </c>
      <c r="HB94">
        <f t="shared" si="332"/>
        <v>96412.799999999988</v>
      </c>
      <c r="HC94">
        <f t="shared" si="332"/>
        <v>92367</v>
      </c>
      <c r="HD94">
        <f t="shared" si="332"/>
        <v>99246</v>
      </c>
      <c r="HE94">
        <f t="shared" si="332"/>
        <v>95638.399999999994</v>
      </c>
      <c r="HF94">
        <f t="shared" si="332"/>
        <v>79005.2</v>
      </c>
      <c r="HG94">
        <f t="shared" si="332"/>
        <v>85581.6</v>
      </c>
      <c r="HH94">
        <f t="shared" si="332"/>
        <v>97171.199999999997</v>
      </c>
      <c r="HI94">
        <f t="shared" si="332"/>
        <v>83906.200000000012</v>
      </c>
      <c r="HJ94">
        <f t="shared" si="332"/>
        <v>72106.399999999994</v>
      </c>
      <c r="HK94">
        <f t="shared" si="332"/>
        <v>69049.8</v>
      </c>
      <c r="HL94">
        <f t="shared" si="332"/>
        <v>103944</v>
      </c>
      <c r="HM94">
        <f t="shared" si="332"/>
        <v>83123</v>
      </c>
      <c r="HN94">
        <f t="shared" si="332"/>
        <v>83824.2</v>
      </c>
      <c r="HO94">
        <f t="shared" si="332"/>
        <v>89889.4</v>
      </c>
      <c r="HP94">
        <f t="shared" si="332"/>
        <v>99594</v>
      </c>
      <c r="HQ94">
        <f t="shared" si="332"/>
        <v>79818.2</v>
      </c>
      <c r="HR94">
        <f t="shared" si="332"/>
        <v>89712</v>
      </c>
      <c r="HS94">
        <f t="shared" si="332"/>
        <v>90486</v>
      </c>
      <c r="HT94">
        <f t="shared" si="332"/>
        <v>82035.600000000006</v>
      </c>
      <c r="HU94">
        <f t="shared" si="332"/>
        <v>79926</v>
      </c>
      <c r="HV94">
        <f t="shared" si="332"/>
        <v>87424.799999999988</v>
      </c>
      <c r="HW94">
        <f t="shared" si="332"/>
        <v>87292.800000000003</v>
      </c>
      <c r="HX94">
        <f t="shared" si="332"/>
        <v>83959.2</v>
      </c>
      <c r="HY94">
        <f t="shared" si="332"/>
        <v>92215.200000000012</v>
      </c>
      <c r="HZ94">
        <f t="shared" si="332"/>
        <v>89964</v>
      </c>
      <c r="IA94">
        <f t="shared" si="332"/>
        <v>102404.40000000001</v>
      </c>
      <c r="IB94">
        <f t="shared" si="332"/>
        <v>107825</v>
      </c>
      <c r="IC94">
        <f t="shared" si="332"/>
        <v>72304.400000000009</v>
      </c>
      <c r="ID94">
        <f t="shared" si="332"/>
        <v>79193.399999999994</v>
      </c>
      <c r="IE94">
        <f t="shared" si="332"/>
        <v>93007.8</v>
      </c>
      <c r="IF94">
        <f t="shared" si="332"/>
        <v>78383</v>
      </c>
      <c r="IG94">
        <f t="shared" si="332"/>
        <v>72743.399999999994</v>
      </c>
      <c r="IH94">
        <f t="shared" si="332"/>
        <v>80335.799999999988</v>
      </c>
      <c r="II94">
        <f t="shared" si="332"/>
        <v>85871.400000000009</v>
      </c>
      <c r="IJ94">
        <f t="shared" si="332"/>
        <v>78484.799999999988</v>
      </c>
      <c r="IK94">
        <f t="shared" si="332"/>
        <v>101288.59999999999</v>
      </c>
      <c r="IL94">
        <f t="shared" si="332"/>
        <v>77770</v>
      </c>
      <c r="IM94">
        <f t="shared" si="332"/>
        <v>93997.8</v>
      </c>
      <c r="IN94">
        <f t="shared" si="332"/>
        <v>91728</v>
      </c>
      <c r="IO94">
        <f t="shared" si="332"/>
        <v>90500.200000000012</v>
      </c>
      <c r="IP94">
        <f t="shared" si="332"/>
        <v>82432.000000000015</v>
      </c>
      <c r="IQ94">
        <f t="shared" si="332"/>
        <v>76915.8</v>
      </c>
      <c r="IR94">
        <f t="shared" si="332"/>
        <v>78742.2</v>
      </c>
      <c r="IS94">
        <f t="shared" si="332"/>
        <v>76354.2</v>
      </c>
      <c r="IT94">
        <f t="shared" si="332"/>
        <v>77062.599999999991</v>
      </c>
      <c r="IU94">
        <f t="shared" si="332"/>
        <v>82297</v>
      </c>
      <c r="IV94">
        <f t="shared" si="332"/>
        <v>92364.800000000003</v>
      </c>
      <c r="IW94">
        <f t="shared" si="332"/>
        <v>74041.599999999991</v>
      </c>
      <c r="IX94">
        <f t="shared" si="332"/>
        <v>84558</v>
      </c>
      <c r="IY94">
        <f t="shared" si="333"/>
        <v>70932.400000000009</v>
      </c>
      <c r="IZ94">
        <f t="shared" si="333"/>
        <v>95941.4</v>
      </c>
      <c r="JA94">
        <f t="shared" si="333"/>
        <v>89103.2</v>
      </c>
      <c r="JB94">
        <f t="shared" si="333"/>
        <v>97116.799999999988</v>
      </c>
      <c r="JC94">
        <f t="shared" si="333"/>
        <v>87140.800000000003</v>
      </c>
      <c r="JD94">
        <f t="shared" si="333"/>
        <v>92496.8</v>
      </c>
      <c r="JE94">
        <f t="shared" si="333"/>
        <v>78784.2</v>
      </c>
      <c r="JF94">
        <f t="shared" si="333"/>
        <v>81931.599999999991</v>
      </c>
      <c r="JG94">
        <f t="shared" si="333"/>
        <v>84392.2</v>
      </c>
      <c r="JH94">
        <f t="shared" si="333"/>
        <v>77868</v>
      </c>
      <c r="JI94">
        <f t="shared" si="333"/>
        <v>108088.00000000001</v>
      </c>
      <c r="JJ94">
        <f t="shared" si="333"/>
        <v>92578.200000000012</v>
      </c>
      <c r="JK94">
        <f t="shared" si="333"/>
        <v>94200</v>
      </c>
      <c r="JL94">
        <f t="shared" si="333"/>
        <v>81178.399999999994</v>
      </c>
      <c r="JM94">
        <f t="shared" si="333"/>
        <v>99580.800000000003</v>
      </c>
      <c r="JN94">
        <f t="shared" si="333"/>
        <v>83625.599999999991</v>
      </c>
      <c r="JO94">
        <f t="shared" si="333"/>
        <v>79764</v>
      </c>
      <c r="JP94">
        <f t="shared" si="333"/>
        <v>89001</v>
      </c>
      <c r="JQ94">
        <f t="shared" si="333"/>
        <v>87675</v>
      </c>
      <c r="JR94">
        <f t="shared" si="333"/>
        <v>76200</v>
      </c>
      <c r="JS94">
        <f t="shared" si="333"/>
        <v>89812.800000000003</v>
      </c>
      <c r="JT94">
        <f t="shared" si="333"/>
        <v>89396.999999999985</v>
      </c>
      <c r="JU94">
        <f t="shared" si="333"/>
        <v>73452.399999999994</v>
      </c>
      <c r="JV94">
        <f t="shared" si="333"/>
        <v>94610.400000000009</v>
      </c>
      <c r="JW94">
        <f t="shared" si="333"/>
        <v>104254.8</v>
      </c>
      <c r="JX94">
        <f t="shared" si="333"/>
        <v>79135.200000000012</v>
      </c>
      <c r="JY94">
        <f t="shared" si="333"/>
        <v>87782.399999999994</v>
      </c>
      <c r="JZ94">
        <f t="shared" si="333"/>
        <v>90294</v>
      </c>
      <c r="KA94">
        <f t="shared" si="333"/>
        <v>98735.999999999985</v>
      </c>
      <c r="KB94">
        <f t="shared" si="333"/>
        <v>77672.400000000009</v>
      </c>
      <c r="KC94">
        <f t="shared" si="333"/>
        <v>83830</v>
      </c>
      <c r="KD94">
        <f t="shared" si="333"/>
        <v>87319.60000000002</v>
      </c>
      <c r="KE94">
        <f t="shared" si="333"/>
        <v>89892</v>
      </c>
      <c r="KF94">
        <f t="shared" si="333"/>
        <v>78796.800000000003</v>
      </c>
      <c r="KG94">
        <f t="shared" si="333"/>
        <v>97022.400000000009</v>
      </c>
      <c r="KH94">
        <f t="shared" si="333"/>
        <v>81829.800000000017</v>
      </c>
      <c r="KI94">
        <f t="shared" si="333"/>
        <v>76003.199999999997</v>
      </c>
      <c r="KJ94">
        <f t="shared" si="333"/>
        <v>81772.2</v>
      </c>
      <c r="KK94">
        <f t="shared" si="333"/>
        <v>81510.400000000009</v>
      </c>
      <c r="KL94">
        <f t="shared" si="333"/>
        <v>86563.400000000009</v>
      </c>
      <c r="KM94">
        <f t="shared" si="333"/>
        <v>66002.399999999994</v>
      </c>
      <c r="KN94">
        <f t="shared" si="333"/>
        <v>102689.99999999999</v>
      </c>
      <c r="KO94">
        <f t="shared" si="333"/>
        <v>79464</v>
      </c>
      <c r="KP94">
        <f t="shared" si="333"/>
        <v>69234.600000000006</v>
      </c>
      <c r="KQ94">
        <f t="shared" si="333"/>
        <v>89534</v>
      </c>
      <c r="KR94">
        <f t="shared" si="333"/>
        <v>73604.800000000003</v>
      </c>
      <c r="KS94">
        <f t="shared" si="333"/>
        <v>84302.8</v>
      </c>
      <c r="KT94">
        <f t="shared" si="333"/>
        <v>78435.199999999997</v>
      </c>
      <c r="KU94">
        <f t="shared" si="333"/>
        <v>83251.200000000012</v>
      </c>
      <c r="KV94">
        <f t="shared" si="333"/>
        <v>80454.000000000015</v>
      </c>
      <c r="KW94">
        <f t="shared" si="333"/>
        <v>90818</v>
      </c>
      <c r="KX94">
        <f t="shared" si="333"/>
        <v>86210.999999999985</v>
      </c>
      <c r="KY94">
        <f t="shared" si="333"/>
        <v>86733.599999999991</v>
      </c>
      <c r="KZ94">
        <f t="shared" si="333"/>
        <v>92799.999999999985</v>
      </c>
      <c r="LA94">
        <f t="shared" si="333"/>
        <v>86373.599999999991</v>
      </c>
      <c r="LB94">
        <f t="shared" si="333"/>
        <v>79461.2</v>
      </c>
      <c r="LC94">
        <f t="shared" si="333"/>
        <v>81636.799999999988</v>
      </c>
      <c r="LD94">
        <f t="shared" si="333"/>
        <v>89176.799999999988</v>
      </c>
      <c r="LE94">
        <f t="shared" si="333"/>
        <v>83766.600000000006</v>
      </c>
      <c r="LF94">
        <f t="shared" si="333"/>
        <v>80454.000000000015</v>
      </c>
      <c r="LG94">
        <f t="shared" si="333"/>
        <v>95152.8</v>
      </c>
      <c r="LH94">
        <f t="shared" si="333"/>
        <v>82616.600000000006</v>
      </c>
      <c r="LI94">
        <f t="shared" si="333"/>
        <v>89804.800000000003</v>
      </c>
      <c r="LJ94">
        <f t="shared" si="333"/>
        <v>87695.999999999985</v>
      </c>
      <c r="LK94">
        <f t="shared" si="334"/>
        <v>100880</v>
      </c>
      <c r="LL94">
        <f t="shared" si="334"/>
        <v>78130.399999999994</v>
      </c>
      <c r="LM94">
        <f t="shared" si="334"/>
        <v>62265</v>
      </c>
      <c r="LN94">
        <f t="shared" si="334"/>
        <v>88800.000000000015</v>
      </c>
      <c r="LO94">
        <f t="shared" si="334"/>
        <v>92913.8</v>
      </c>
      <c r="LP94">
        <f t="shared" si="334"/>
        <v>73318.400000000009</v>
      </c>
      <c r="LQ94">
        <f t="shared" si="334"/>
        <v>80335.799999999988</v>
      </c>
      <c r="LR94">
        <f t="shared" si="334"/>
        <v>84871.8</v>
      </c>
      <c r="LS94">
        <f t="shared" si="334"/>
        <v>90429.6</v>
      </c>
      <c r="LT94">
        <f t="shared" si="334"/>
        <v>88434</v>
      </c>
      <c r="LU94">
        <f t="shared" si="334"/>
        <v>96825.600000000006</v>
      </c>
      <c r="LV94">
        <f t="shared" si="334"/>
        <v>86959.400000000009</v>
      </c>
      <c r="LW94">
        <f t="shared" si="334"/>
        <v>79309.799999999988</v>
      </c>
      <c r="LX94">
        <f t="shared" si="334"/>
        <v>98505</v>
      </c>
      <c r="LY94">
        <f t="shared" si="334"/>
        <v>90418.8</v>
      </c>
      <c r="LZ94">
        <f t="shared" si="334"/>
        <v>84466.2</v>
      </c>
      <c r="MA94">
        <f t="shared" si="334"/>
        <v>96924</v>
      </c>
      <c r="MB94">
        <f t="shared" si="334"/>
        <v>91683</v>
      </c>
      <c r="MC94">
        <f t="shared" si="334"/>
        <v>77953.8</v>
      </c>
      <c r="MD94">
        <f t="shared" si="334"/>
        <v>76619.400000000009</v>
      </c>
      <c r="ME94">
        <f t="shared" si="334"/>
        <v>96192</v>
      </c>
      <c r="MF94">
        <f t="shared" si="334"/>
        <v>101913</v>
      </c>
      <c r="MG94">
        <f t="shared" si="334"/>
        <v>88015.200000000012</v>
      </c>
      <c r="MH94">
        <f t="shared" si="334"/>
        <v>83076.000000000015</v>
      </c>
      <c r="MI94">
        <f t="shared" si="334"/>
        <v>82695.600000000006</v>
      </c>
      <c r="MJ94">
        <f t="shared" si="334"/>
        <v>102060.4</v>
      </c>
      <c r="MK94">
        <f t="shared" si="334"/>
        <v>76507.199999999997</v>
      </c>
      <c r="ML94">
        <f t="shared" si="334"/>
        <v>79662</v>
      </c>
      <c r="MM94">
        <f t="shared" si="334"/>
        <v>84697.4</v>
      </c>
      <c r="MN94">
        <f t="shared" si="334"/>
        <v>98008.4</v>
      </c>
      <c r="MO94">
        <f t="shared" si="334"/>
        <v>86563.199999999997</v>
      </c>
      <c r="MP94">
        <f t="shared" si="334"/>
        <v>94766</v>
      </c>
      <c r="MQ94">
        <f t="shared" si="334"/>
        <v>89379.199999999997</v>
      </c>
      <c r="MR94">
        <f t="shared" si="334"/>
        <v>82254.399999999994</v>
      </c>
      <c r="MS94">
        <f t="shared" si="334"/>
        <v>89178.000000000015</v>
      </c>
      <c r="MT94">
        <f t="shared" si="334"/>
        <v>82719</v>
      </c>
      <c r="MU94">
        <f t="shared" si="334"/>
        <v>77571.600000000006</v>
      </c>
      <c r="MV94">
        <f t="shared" si="334"/>
        <v>76677.599999999991</v>
      </c>
      <c r="MW94">
        <f t="shared" si="334"/>
        <v>88375</v>
      </c>
      <c r="MX94">
        <f t="shared" si="334"/>
        <v>91062.8</v>
      </c>
      <c r="MY94">
        <f t="shared" si="334"/>
        <v>81686.399999999994</v>
      </c>
      <c r="MZ94">
        <f t="shared" si="334"/>
        <v>89183</v>
      </c>
      <c r="NA94">
        <f t="shared" si="334"/>
        <v>80290</v>
      </c>
      <c r="NB94">
        <f t="shared" si="334"/>
        <v>76249.599999999991</v>
      </c>
      <c r="NC94">
        <f t="shared" si="334"/>
        <v>87711.000000000015</v>
      </c>
      <c r="ND94">
        <f t="shared" si="334"/>
        <v>78638.399999999994</v>
      </c>
      <c r="NE94">
        <f t="shared" si="334"/>
        <v>79920.400000000009</v>
      </c>
      <c r="NF94">
        <f t="shared" si="334"/>
        <v>82661.599999999991</v>
      </c>
      <c r="NG94">
        <f t="shared" si="334"/>
        <v>88552.800000000017</v>
      </c>
      <c r="NH94">
        <f t="shared" si="334"/>
        <v>80083.199999999997</v>
      </c>
      <c r="NI94">
        <f t="shared" si="334"/>
        <v>89384.999999999985</v>
      </c>
      <c r="NJ94">
        <f t="shared" si="334"/>
        <v>78074</v>
      </c>
      <c r="NK94">
        <f t="shared" si="334"/>
        <v>82633.600000000006</v>
      </c>
      <c r="NL94">
        <f t="shared" si="334"/>
        <v>81123.200000000012</v>
      </c>
      <c r="NM94">
        <f t="shared" si="334"/>
        <v>91000</v>
      </c>
      <c r="NN94">
        <f t="shared" si="334"/>
        <v>83311.999999999985</v>
      </c>
      <c r="NO94">
        <f t="shared" si="334"/>
        <v>77565.599999999991</v>
      </c>
      <c r="NP94">
        <f t="shared" si="334"/>
        <v>77763.8</v>
      </c>
      <c r="NQ94">
        <f t="shared" si="334"/>
        <v>89991</v>
      </c>
      <c r="NR94">
        <f t="shared" si="334"/>
        <v>86385.600000000006</v>
      </c>
      <c r="NS94">
        <f t="shared" si="334"/>
        <v>87892</v>
      </c>
      <c r="NT94">
        <f t="shared" si="334"/>
        <v>97162</v>
      </c>
      <c r="NU94">
        <f t="shared" si="334"/>
        <v>80613.399999999994</v>
      </c>
      <c r="NV94">
        <f t="shared" si="334"/>
        <v>90021.8</v>
      </c>
      <c r="NW94">
        <f t="shared" si="335"/>
        <v>84697.600000000006</v>
      </c>
      <c r="NX94">
        <f t="shared" si="335"/>
        <v>87264.000000000015</v>
      </c>
      <c r="NY94">
        <f t="shared" si="335"/>
        <v>88716.400000000009</v>
      </c>
      <c r="NZ94">
        <f t="shared" si="335"/>
        <v>94430</v>
      </c>
      <c r="OA94">
        <f t="shared" si="335"/>
        <v>74445</v>
      </c>
      <c r="OB94">
        <f t="shared" si="335"/>
        <v>87791.2</v>
      </c>
      <c r="OC94">
        <f t="shared" si="335"/>
        <v>81782</v>
      </c>
      <c r="OD94">
        <f t="shared" si="335"/>
        <v>75462.599999999991</v>
      </c>
      <c r="OE94">
        <f t="shared" si="335"/>
        <v>69154.800000000017</v>
      </c>
      <c r="OF94">
        <f t="shared" si="335"/>
        <v>83640</v>
      </c>
      <c r="OG94">
        <f t="shared" si="335"/>
        <v>77876.399999999994</v>
      </c>
      <c r="OH94">
        <f t="shared" si="335"/>
        <v>99783.2</v>
      </c>
      <c r="OI94">
        <f t="shared" si="335"/>
        <v>95608.4</v>
      </c>
      <c r="OJ94">
        <f t="shared" si="335"/>
        <v>83000.000000000015</v>
      </c>
      <c r="OK94">
        <f t="shared" si="335"/>
        <v>103942.99999999999</v>
      </c>
      <c r="OL94">
        <f t="shared" si="335"/>
        <v>86835.200000000012</v>
      </c>
      <c r="OM94">
        <f t="shared" si="335"/>
        <v>92928</v>
      </c>
      <c r="ON94">
        <f t="shared" si="335"/>
        <v>86799.6</v>
      </c>
      <c r="OO94">
        <f t="shared" si="335"/>
        <v>91884</v>
      </c>
      <c r="OP94">
        <f t="shared" si="335"/>
        <v>82580.400000000009</v>
      </c>
      <c r="OQ94">
        <f t="shared" si="335"/>
        <v>71680</v>
      </c>
      <c r="OR94">
        <f t="shared" si="335"/>
        <v>97902</v>
      </c>
      <c r="OS94">
        <f t="shared" si="335"/>
        <v>78174</v>
      </c>
      <c r="OT94">
        <f t="shared" si="335"/>
        <v>94211.199999999997</v>
      </c>
      <c r="OU94">
        <f t="shared" si="335"/>
        <v>84504</v>
      </c>
      <c r="OV94">
        <f t="shared" si="335"/>
        <v>94918.799999999988</v>
      </c>
      <c r="OW94">
        <f t="shared" si="335"/>
        <v>80580</v>
      </c>
      <c r="OX94">
        <f t="shared" si="335"/>
        <v>96922</v>
      </c>
      <c r="OY94">
        <f t="shared" si="335"/>
        <v>90092</v>
      </c>
      <c r="OZ94">
        <f t="shared" si="335"/>
        <v>82539.600000000006</v>
      </c>
      <c r="PA94">
        <f t="shared" si="335"/>
        <v>91915.8</v>
      </c>
      <c r="PB94">
        <f t="shared" si="335"/>
        <v>93200</v>
      </c>
      <c r="PC94">
        <f t="shared" si="335"/>
        <v>81926.399999999994</v>
      </c>
      <c r="PD94">
        <f t="shared" si="335"/>
        <v>82073.2</v>
      </c>
      <c r="PE94">
        <f t="shared" si="335"/>
        <v>80625.599999999991</v>
      </c>
      <c r="PF94">
        <f t="shared" si="335"/>
        <v>77342.399999999994</v>
      </c>
      <c r="PG94">
        <f t="shared" si="335"/>
        <v>85140</v>
      </c>
      <c r="PH94">
        <f t="shared" si="335"/>
        <v>80555.199999999997</v>
      </c>
      <c r="PI94">
        <f t="shared" si="335"/>
        <v>89779.200000000012</v>
      </c>
      <c r="PJ94">
        <f t="shared" si="335"/>
        <v>92375.400000000009</v>
      </c>
      <c r="PK94">
        <f t="shared" si="335"/>
        <v>96727.200000000012</v>
      </c>
      <c r="PL94">
        <f t="shared" si="335"/>
        <v>87942.8</v>
      </c>
      <c r="PM94">
        <f t="shared" si="335"/>
        <v>91050.400000000009</v>
      </c>
      <c r="PN94">
        <f t="shared" si="335"/>
        <v>84938.400000000009</v>
      </c>
      <c r="PO94">
        <f t="shared" si="335"/>
        <v>85817.4</v>
      </c>
      <c r="PP94">
        <f t="shared" si="335"/>
        <v>103368.19999999998</v>
      </c>
      <c r="PQ94">
        <f t="shared" si="335"/>
        <v>80738.000000000015</v>
      </c>
      <c r="PR94">
        <f t="shared" si="335"/>
        <v>89232.199999999983</v>
      </c>
      <c r="PS94">
        <f t="shared" si="335"/>
        <v>89077.800000000017</v>
      </c>
      <c r="PT94">
        <f t="shared" si="335"/>
        <v>92015.6</v>
      </c>
      <c r="PU94">
        <f t="shared" si="335"/>
        <v>75996.800000000003</v>
      </c>
      <c r="PV94">
        <f t="shared" si="335"/>
        <v>97812.000000000015</v>
      </c>
      <c r="PW94">
        <f t="shared" si="335"/>
        <v>92057.599999999991</v>
      </c>
      <c r="PX94">
        <f t="shared" si="335"/>
        <v>96484.400000000009</v>
      </c>
      <c r="PY94">
        <f t="shared" si="335"/>
        <v>88223.2</v>
      </c>
      <c r="PZ94">
        <f t="shared" si="335"/>
        <v>82600</v>
      </c>
      <c r="QA94">
        <f t="shared" si="335"/>
        <v>85918.800000000017</v>
      </c>
      <c r="QB94">
        <f t="shared" si="335"/>
        <v>95139</v>
      </c>
      <c r="QC94">
        <f t="shared" si="335"/>
        <v>83894.8</v>
      </c>
      <c r="QD94">
        <f t="shared" si="335"/>
        <v>101931.60000000002</v>
      </c>
      <c r="QE94">
        <f t="shared" si="335"/>
        <v>91005.200000000012</v>
      </c>
      <c r="QF94">
        <f t="shared" si="335"/>
        <v>77882.400000000009</v>
      </c>
      <c r="QG94">
        <f t="shared" si="335"/>
        <v>95418</v>
      </c>
      <c r="QH94">
        <f t="shared" si="335"/>
        <v>108006</v>
      </c>
      <c r="QI94">
        <f t="shared" si="336"/>
        <v>82967</v>
      </c>
      <c r="QJ94">
        <f t="shared" si="336"/>
        <v>92800.400000000009</v>
      </c>
      <c r="QK94">
        <f t="shared" si="336"/>
        <v>82416</v>
      </c>
      <c r="QL94">
        <f t="shared" si="336"/>
        <v>75219.199999999997</v>
      </c>
      <c r="QM94">
        <f t="shared" si="336"/>
        <v>79404</v>
      </c>
      <c r="QN94">
        <f t="shared" si="336"/>
        <v>87875.400000000009</v>
      </c>
      <c r="QO94">
        <f t="shared" si="336"/>
        <v>86829.6</v>
      </c>
      <c r="QP94">
        <f t="shared" si="336"/>
        <v>99435.6</v>
      </c>
      <c r="QQ94">
        <f t="shared" si="336"/>
        <v>87335.6</v>
      </c>
      <c r="QR94">
        <f t="shared" si="336"/>
        <v>85069.8</v>
      </c>
      <c r="QS94">
        <f t="shared" si="336"/>
        <v>91117.400000000009</v>
      </c>
      <c r="QT94">
        <f t="shared" si="336"/>
        <v>80670.399999999994</v>
      </c>
      <c r="QU94">
        <f t="shared" si="336"/>
        <v>96922.8</v>
      </c>
      <c r="QV94">
        <f t="shared" si="336"/>
        <v>86068.800000000003</v>
      </c>
      <c r="QW94">
        <f t="shared" si="336"/>
        <v>95000</v>
      </c>
      <c r="QX94">
        <f t="shared" si="336"/>
        <v>96132.400000000009</v>
      </c>
      <c r="QY94">
        <f t="shared" si="336"/>
        <v>90395</v>
      </c>
      <c r="QZ94">
        <f t="shared" si="336"/>
        <v>94551.599999999991</v>
      </c>
      <c r="RA94">
        <f t="shared" si="336"/>
        <v>77774.200000000012</v>
      </c>
      <c r="RB94">
        <f t="shared" si="336"/>
        <v>83824.2</v>
      </c>
      <c r="RC94">
        <f t="shared" si="336"/>
        <v>90783</v>
      </c>
      <c r="RD94">
        <f t="shared" si="336"/>
        <v>80784</v>
      </c>
      <c r="RE94">
        <f t="shared" si="336"/>
        <v>96331.199999999983</v>
      </c>
      <c r="RF94">
        <f t="shared" si="336"/>
        <v>75878.400000000009</v>
      </c>
      <c r="RG94">
        <f t="shared" si="336"/>
        <v>80438.399999999994</v>
      </c>
      <c r="RH94">
        <f t="shared" si="336"/>
        <v>93456</v>
      </c>
      <c r="RI94">
        <f t="shared" si="336"/>
        <v>81607.400000000023</v>
      </c>
      <c r="RJ94">
        <f t="shared" si="336"/>
        <v>67990</v>
      </c>
      <c r="RK94">
        <f t="shared" si="336"/>
        <v>76544</v>
      </c>
      <c r="RL94">
        <f t="shared" si="336"/>
        <v>83179.199999999997</v>
      </c>
      <c r="RM94">
        <f t="shared" si="336"/>
        <v>95815.199999999983</v>
      </c>
      <c r="RN94">
        <f t="shared" si="336"/>
        <v>85981</v>
      </c>
      <c r="RO94">
        <f t="shared" si="336"/>
        <v>98304.2</v>
      </c>
      <c r="RP94">
        <f t="shared" si="336"/>
        <v>82297</v>
      </c>
      <c r="RQ94">
        <f t="shared" si="336"/>
        <v>75308.399999999994</v>
      </c>
      <c r="RR94">
        <f t="shared" si="336"/>
        <v>85885.8</v>
      </c>
      <c r="RS94">
        <f t="shared" si="336"/>
        <v>95018.39999999998</v>
      </c>
      <c r="RT94">
        <f t="shared" si="336"/>
        <v>86100</v>
      </c>
      <c r="RU94">
        <f t="shared" si="336"/>
        <v>68826.200000000012</v>
      </c>
      <c r="RV94">
        <f t="shared" si="336"/>
        <v>87423.8</v>
      </c>
      <c r="RW94">
        <f t="shared" si="336"/>
        <v>79846.8</v>
      </c>
      <c r="RX94">
        <f t="shared" si="336"/>
        <v>98155.199999999997</v>
      </c>
      <c r="RY94">
        <f t="shared" si="336"/>
        <v>98108.800000000003</v>
      </c>
      <c r="RZ94">
        <f t="shared" si="336"/>
        <v>87955.199999999997</v>
      </c>
      <c r="SA94">
        <f t="shared" si="336"/>
        <v>92872</v>
      </c>
      <c r="SB94">
        <f t="shared" si="336"/>
        <v>80656.399999999994</v>
      </c>
      <c r="SC94">
        <f t="shared" si="336"/>
        <v>94041.600000000006</v>
      </c>
      <c r="SD94">
        <f t="shared" si="336"/>
        <v>88493.6</v>
      </c>
      <c r="SE94">
        <f t="shared" si="336"/>
        <v>79487</v>
      </c>
      <c r="SF94">
        <f t="shared" si="336"/>
        <v>74541.600000000006</v>
      </c>
      <c r="SG94">
        <f t="shared" si="336"/>
        <v>78156</v>
      </c>
      <c r="SH94" s="25"/>
      <c r="SI94">
        <f t="shared" ref="SI94:SI97" si="345">+IFERROR(AVERAGEIF($B94:$SG94,"&gt;0"),"n/a")</f>
        <v>86369.931199999992</v>
      </c>
      <c r="SK94" s="94">
        <f>++IF(ISERROR(SK93),"n/a",IF(SK93=0,"n/a",IFERROR(TT93,"n/a")))</f>
        <v>0.51200000000000001</v>
      </c>
      <c r="SL94" s="94">
        <f>+IF(ISERROR(SL93),"n/a",IF(SL93=0,"n/a",IFERROR(TT94,"n/a")))</f>
        <v>0.50600000000000001</v>
      </c>
      <c r="SM94" s="94">
        <f>+IF(ISERROR(SM93),"n/a",IF(SM93=0,"n/a",IFERROR(TT95,"n/a")))</f>
        <v>0.48599999999999999</v>
      </c>
      <c r="SN94" s="94">
        <f>+IF(ISERROR(SN93),"n/a",IF(SN93=0,"n/a",IFERROR(TT96,"n/a")))</f>
        <v>0.47199999999999998</v>
      </c>
      <c r="SO94" s="94">
        <f>+IF(ISERROR(SO93),"n/a",IF(SO93=0,"n/a",IFERROR(TT97,"n/a")))</f>
        <v>0.52400000000000002</v>
      </c>
      <c r="SQ94" s="247">
        <f t="shared" ref="SQ94:SQ97" si="346">+A94</f>
        <v>2015</v>
      </c>
      <c r="SR94" s="247">
        <f t="shared" ref="SR94:SR97" si="347">+COUNTIF($B94:$SG94,"&lt;=0")</f>
        <v>0</v>
      </c>
      <c r="SS94" s="247">
        <f t="shared" ref="SS94:SS97" si="348">+COUNTIF($B94:$SG94,"&lt;=10000")</f>
        <v>0</v>
      </c>
      <c r="ST94" s="247">
        <f t="shared" ref="ST94:ST97" si="349">+COUNTIF($B94:$SG94,"&lt;=25000")</f>
        <v>0</v>
      </c>
      <c r="SU94" s="247">
        <f t="shared" ref="SU94:SU97" si="350">+COUNTIF($B94:$SG94,"&lt;=50000")</f>
        <v>0</v>
      </c>
      <c r="SV94" s="247">
        <f t="shared" ref="SV94:SV97" si="351">+COUNTIF($B94:$SG94,"&lt;=75000")</f>
        <v>34</v>
      </c>
      <c r="SW94" s="247">
        <f t="shared" ref="SW94:SW97" si="352">+COUNTIF($B94:$SG94,"&lt;=100000")</f>
        <v>476</v>
      </c>
      <c r="SX94" s="247">
        <f t="shared" ref="SX94:SX97" si="353">+COUNTIF($B94:$SG94,"&lt;=125000")</f>
        <v>500</v>
      </c>
      <c r="SY94" s="247">
        <f t="shared" ref="SY94:SY97" si="354">+COUNTIF($B94:$SG94,"&lt;=150000")</f>
        <v>500</v>
      </c>
      <c r="SZ94" s="247">
        <f t="shared" ref="SZ94:SZ97" si="355">+COUNTIF($B94:$SG94,"&lt;=150000")+COUNTIF($B94:$SG94,"&gt;150000")</f>
        <v>500</v>
      </c>
      <c r="TA94" s="25"/>
      <c r="TB94" s="168">
        <f t="shared" ref="TB94:TB97" si="356">+SR94/$SZ94</f>
        <v>0</v>
      </c>
      <c r="TC94" s="168">
        <f t="shared" ref="TC94:TC97" si="357">+(SS94-SR94)/$SZ94</f>
        <v>0</v>
      </c>
      <c r="TD94" s="168">
        <f t="shared" si="337"/>
        <v>0</v>
      </c>
      <c r="TE94" s="168">
        <f t="shared" si="338"/>
        <v>0</v>
      </c>
      <c r="TF94" s="168">
        <f t="shared" si="339"/>
        <v>6.8000000000000005E-2</v>
      </c>
      <c r="TG94" s="168">
        <f t="shared" si="340"/>
        <v>0.88400000000000001</v>
      </c>
      <c r="TH94" s="168">
        <f t="shared" si="341"/>
        <v>4.8000000000000001E-2</v>
      </c>
      <c r="TI94" s="168">
        <f t="shared" si="342"/>
        <v>0</v>
      </c>
      <c r="TJ94" s="168">
        <f t="shared" si="343"/>
        <v>0</v>
      </c>
      <c r="TK94" s="94">
        <f t="shared" ref="TK94:TK97" si="358">SUM(TB94:TJ94)</f>
        <v>1</v>
      </c>
      <c r="TM94">
        <v>2</v>
      </c>
      <c r="TP94" s="477">
        <f>+SMALL(B94:SG94,ROUND(SZ94*$TP$15,0))</f>
        <v>80454.000000000015</v>
      </c>
      <c r="TQ94" s="477">
        <f t="shared" ref="TQ94:TQ97" si="359">+SMALL($B94:$SG94,ROUND($SZ94*TQ$15,0))</f>
        <v>91915.8</v>
      </c>
      <c r="TR94" s="25">
        <f t="shared" ref="TR94:TR97" si="360">+SI94</f>
        <v>86369.931199999992</v>
      </c>
      <c r="TS94">
        <f>+RANK(SI94,B94:SI94,1)</f>
        <v>253</v>
      </c>
      <c r="TT94" s="168">
        <f>+TS94/SZ94</f>
        <v>0.50600000000000001</v>
      </c>
      <c r="TV94" s="168">
        <f t="shared" ref="TV94:TV97" si="361">+SR94/SZ94</f>
        <v>0</v>
      </c>
    </row>
    <row r="95" spans="1:542">
      <c r="A95" s="227">
        <v>2016</v>
      </c>
      <c r="B95">
        <f t="shared" si="344"/>
        <v>38389.4</v>
      </c>
      <c r="C95">
        <f t="shared" ref="C95:BN97" si="362">IFERROR(IF($SI81="n/a",0,C81)+IF($SI88="n/a",0,C88),"")</f>
        <v>98313.599999999991</v>
      </c>
      <c r="D95">
        <f t="shared" si="362"/>
        <v>66203.199999999997</v>
      </c>
      <c r="E95">
        <f t="shared" si="362"/>
        <v>28019.200000000001</v>
      </c>
      <c r="F95">
        <f t="shared" si="362"/>
        <v>73256.399999999994</v>
      </c>
      <c r="G95">
        <f t="shared" si="362"/>
        <v>74653.2</v>
      </c>
      <c r="H95">
        <f t="shared" si="362"/>
        <v>95721.599999999991</v>
      </c>
      <c r="I95">
        <f t="shared" si="362"/>
        <v>123895.2</v>
      </c>
      <c r="J95">
        <f t="shared" si="362"/>
        <v>119505.60000000001</v>
      </c>
      <c r="K95">
        <f t="shared" si="362"/>
        <v>97460.999999999985</v>
      </c>
      <c r="L95">
        <f t="shared" si="362"/>
        <v>134208.79999999999</v>
      </c>
      <c r="M95">
        <f t="shared" si="362"/>
        <v>143598.39999999999</v>
      </c>
      <c r="N95">
        <f t="shared" si="362"/>
        <v>130244.4</v>
      </c>
      <c r="O95">
        <f t="shared" si="362"/>
        <v>134006.39999999999</v>
      </c>
      <c r="P95">
        <f t="shared" si="362"/>
        <v>120474.8</v>
      </c>
      <c r="Q95">
        <f t="shared" si="362"/>
        <v>80330</v>
      </c>
      <c r="R95">
        <f t="shared" si="362"/>
        <v>88153.2</v>
      </c>
      <c r="S95">
        <f t="shared" si="362"/>
        <v>109707</v>
      </c>
      <c r="T95">
        <f t="shared" si="362"/>
        <v>67071.199999999997</v>
      </c>
      <c r="U95">
        <f t="shared" si="362"/>
        <v>96379.199999999997</v>
      </c>
      <c r="V95">
        <f t="shared" si="362"/>
        <v>61605.599999999991</v>
      </c>
      <c r="W95">
        <f t="shared" si="362"/>
        <v>110615.99999999999</v>
      </c>
      <c r="X95">
        <f t="shared" si="362"/>
        <v>139876</v>
      </c>
      <c r="Y95">
        <f t="shared" si="362"/>
        <v>83658.999999999985</v>
      </c>
      <c r="Z95">
        <f t="shared" si="362"/>
        <v>84157.2</v>
      </c>
      <c r="AA95">
        <f t="shared" si="362"/>
        <v>38066.800000000003</v>
      </c>
      <c r="AB95">
        <f t="shared" si="362"/>
        <v>128484.00000000001</v>
      </c>
      <c r="AC95">
        <f t="shared" si="362"/>
        <v>134757</v>
      </c>
      <c r="AD95">
        <f t="shared" si="362"/>
        <v>119397.6</v>
      </c>
      <c r="AE95">
        <f t="shared" si="362"/>
        <v>90237.6</v>
      </c>
      <c r="AF95">
        <f t="shared" si="362"/>
        <v>77495.200000000012</v>
      </c>
      <c r="AG95">
        <f t="shared" si="362"/>
        <v>68926</v>
      </c>
      <c r="AH95">
        <f t="shared" si="362"/>
        <v>90272</v>
      </c>
      <c r="AI95">
        <f t="shared" si="362"/>
        <v>116536.79999999999</v>
      </c>
      <c r="AJ95">
        <f t="shared" si="362"/>
        <v>84906</v>
      </c>
      <c r="AK95">
        <f t="shared" si="362"/>
        <v>138367.99999999997</v>
      </c>
      <c r="AL95">
        <f t="shared" si="362"/>
        <v>126789.99999999999</v>
      </c>
      <c r="AM95">
        <f t="shared" si="362"/>
        <v>107088.79999999999</v>
      </c>
      <c r="AN95">
        <f t="shared" si="362"/>
        <v>85958.399999999994</v>
      </c>
      <c r="AO95">
        <f t="shared" si="362"/>
        <v>98150.400000000009</v>
      </c>
      <c r="AP95">
        <f t="shared" si="362"/>
        <v>128286.40000000001</v>
      </c>
      <c r="AQ95">
        <f t="shared" si="362"/>
        <v>101745.60000000001</v>
      </c>
      <c r="AR95">
        <f t="shared" si="362"/>
        <v>49421.599999999999</v>
      </c>
      <c r="AS95">
        <f t="shared" si="362"/>
        <v>116439.80000000002</v>
      </c>
      <c r="AT95">
        <f t="shared" si="362"/>
        <v>125372.79999999999</v>
      </c>
      <c r="AU95">
        <f t="shared" si="362"/>
        <v>109423.2</v>
      </c>
      <c r="AV95">
        <f t="shared" si="362"/>
        <v>74558.399999999994</v>
      </c>
      <c r="AW95">
        <f t="shared" si="362"/>
        <v>89664</v>
      </c>
      <c r="AX95">
        <f t="shared" si="362"/>
        <v>93275.8</v>
      </c>
      <c r="AY95">
        <f t="shared" si="362"/>
        <v>155976</v>
      </c>
      <c r="AZ95">
        <f t="shared" si="362"/>
        <v>122295.59999999999</v>
      </c>
      <c r="BA95">
        <f t="shared" si="362"/>
        <v>141128</v>
      </c>
      <c r="BB95">
        <f t="shared" si="362"/>
        <v>82707</v>
      </c>
      <c r="BC95">
        <f t="shared" si="362"/>
        <v>80989.8</v>
      </c>
      <c r="BD95">
        <f t="shared" si="362"/>
        <v>144230.60000000003</v>
      </c>
      <c r="BE95">
        <f t="shared" si="362"/>
        <v>102456.00000000001</v>
      </c>
      <c r="BF95">
        <f t="shared" si="362"/>
        <v>24016.000000000004</v>
      </c>
      <c r="BG95">
        <f t="shared" si="362"/>
        <v>135382.79999999999</v>
      </c>
      <c r="BH95">
        <f t="shared" si="362"/>
        <v>113847</v>
      </c>
      <c r="BI95">
        <f t="shared" si="362"/>
        <v>71520</v>
      </c>
      <c r="BJ95">
        <f t="shared" si="362"/>
        <v>151680</v>
      </c>
      <c r="BK95">
        <f t="shared" si="362"/>
        <v>59670.399999999994</v>
      </c>
      <c r="BL95">
        <f t="shared" si="362"/>
        <v>113451.2</v>
      </c>
      <c r="BM95">
        <f t="shared" si="362"/>
        <v>114777.59999999998</v>
      </c>
      <c r="BN95">
        <f t="shared" si="362"/>
        <v>134083.79999999999</v>
      </c>
      <c r="BO95">
        <f t="shared" si="330"/>
        <v>84922.4</v>
      </c>
      <c r="BP95">
        <f t="shared" si="330"/>
        <v>90043.199999999997</v>
      </c>
      <c r="BQ95">
        <f t="shared" si="330"/>
        <v>61776</v>
      </c>
      <c r="BR95">
        <f t="shared" si="330"/>
        <v>144319.99999999997</v>
      </c>
      <c r="BS95">
        <f t="shared" si="330"/>
        <v>104580.8</v>
      </c>
      <c r="BT95">
        <f t="shared" si="330"/>
        <v>92267</v>
      </c>
      <c r="BU95">
        <f t="shared" si="330"/>
        <v>134685.19999999998</v>
      </c>
      <c r="BV95">
        <f t="shared" si="330"/>
        <v>82220.600000000006</v>
      </c>
      <c r="BW95">
        <f t="shared" si="330"/>
        <v>107340.99999999999</v>
      </c>
      <c r="BX95">
        <f t="shared" si="330"/>
        <v>105976.8</v>
      </c>
      <c r="BY95">
        <f t="shared" si="330"/>
        <v>174382</v>
      </c>
      <c r="BZ95">
        <f t="shared" si="330"/>
        <v>79180.2</v>
      </c>
      <c r="CA95">
        <f t="shared" si="330"/>
        <v>112677.59999999998</v>
      </c>
      <c r="CB95">
        <f t="shared" si="330"/>
        <v>81774</v>
      </c>
      <c r="CC95">
        <f t="shared" si="330"/>
        <v>119048.40000000001</v>
      </c>
      <c r="CD95">
        <f t="shared" si="330"/>
        <v>115182.00000000001</v>
      </c>
      <c r="CE95">
        <f t="shared" si="330"/>
        <v>50121.599999999999</v>
      </c>
      <c r="CF95">
        <f t="shared" si="330"/>
        <v>106575.2</v>
      </c>
      <c r="CG95">
        <f t="shared" si="330"/>
        <v>103304</v>
      </c>
      <c r="CH95">
        <f t="shared" si="330"/>
        <v>79442.399999999994</v>
      </c>
      <c r="CI95">
        <f t="shared" si="330"/>
        <v>110979.2</v>
      </c>
      <c r="CJ95">
        <f t="shared" si="330"/>
        <v>67666</v>
      </c>
      <c r="CK95">
        <f t="shared" si="330"/>
        <v>116653</v>
      </c>
      <c r="CL95">
        <f t="shared" si="330"/>
        <v>80095.199999999983</v>
      </c>
      <c r="CM95">
        <f t="shared" si="330"/>
        <v>128514.4</v>
      </c>
      <c r="CN95">
        <f t="shared" si="330"/>
        <v>99667.199999999997</v>
      </c>
      <c r="CO95">
        <f t="shared" si="330"/>
        <v>149226</v>
      </c>
      <c r="CP95">
        <f t="shared" si="330"/>
        <v>160204.79999999999</v>
      </c>
      <c r="CQ95">
        <f t="shared" si="330"/>
        <v>62406.399999999994</v>
      </c>
      <c r="CR95">
        <f t="shared" si="330"/>
        <v>75888</v>
      </c>
      <c r="CS95">
        <f t="shared" si="330"/>
        <v>158788</v>
      </c>
      <c r="CT95">
        <f t="shared" si="330"/>
        <v>73502</v>
      </c>
      <c r="CU95">
        <f t="shared" si="330"/>
        <v>91959.400000000009</v>
      </c>
      <c r="CV95">
        <f t="shared" si="330"/>
        <v>105881.60000000001</v>
      </c>
      <c r="CW95">
        <f t="shared" si="330"/>
        <v>85420.800000000003</v>
      </c>
      <c r="CX95">
        <f t="shared" si="330"/>
        <v>135859.19999999998</v>
      </c>
      <c r="CY95">
        <f t="shared" si="330"/>
        <v>114945</v>
      </c>
      <c r="CZ95">
        <f t="shared" si="330"/>
        <v>111399.6</v>
      </c>
      <c r="DA95">
        <f t="shared" si="330"/>
        <v>24494.399999999998</v>
      </c>
      <c r="DB95">
        <f t="shared" si="330"/>
        <v>56906.399999999994</v>
      </c>
      <c r="DC95">
        <f t="shared" si="330"/>
        <v>94291.199999999997</v>
      </c>
      <c r="DD95">
        <f t="shared" si="330"/>
        <v>79905.599999999991</v>
      </c>
      <c r="DE95">
        <f t="shared" si="330"/>
        <v>106422.8</v>
      </c>
      <c r="DF95">
        <f t="shared" si="330"/>
        <v>93960</v>
      </c>
      <c r="DG95">
        <f t="shared" si="330"/>
        <v>71700</v>
      </c>
      <c r="DH95">
        <f t="shared" si="330"/>
        <v>153331</v>
      </c>
      <c r="DI95">
        <f t="shared" si="330"/>
        <v>98222.399999999994</v>
      </c>
      <c r="DJ95">
        <f t="shared" si="330"/>
        <v>119599.2</v>
      </c>
      <c r="DK95">
        <f t="shared" si="330"/>
        <v>100959.6</v>
      </c>
      <c r="DL95">
        <f t="shared" si="330"/>
        <v>98380.800000000003</v>
      </c>
      <c r="DM95">
        <f t="shared" si="330"/>
        <v>101046.40000000001</v>
      </c>
      <c r="DN95">
        <f t="shared" si="330"/>
        <v>128527</v>
      </c>
      <c r="DO95">
        <f t="shared" si="330"/>
        <v>100598</v>
      </c>
      <c r="DP95">
        <f t="shared" si="330"/>
        <v>105108.99999999999</v>
      </c>
      <c r="DQ95">
        <f t="shared" si="330"/>
        <v>116726.39999999999</v>
      </c>
      <c r="DR95">
        <f t="shared" si="330"/>
        <v>114811.19999999998</v>
      </c>
      <c r="DS95">
        <f t="shared" si="330"/>
        <v>74177.599999999991</v>
      </c>
      <c r="DT95">
        <f t="shared" si="330"/>
        <v>38567.999999999993</v>
      </c>
      <c r="DU95">
        <f t="shared" si="330"/>
        <v>119156.40000000001</v>
      </c>
      <c r="DV95">
        <f t="shared" si="330"/>
        <v>87016</v>
      </c>
      <c r="DW95">
        <f t="shared" si="330"/>
        <v>80481.600000000006</v>
      </c>
      <c r="DX95">
        <f t="shared" si="330"/>
        <v>139356.79999999999</v>
      </c>
      <c r="DY95">
        <f t="shared" si="330"/>
        <v>139373.99999999997</v>
      </c>
      <c r="DZ95">
        <f t="shared" si="330"/>
        <v>75551</v>
      </c>
      <c r="EA95">
        <f t="shared" si="331"/>
        <v>51334.2</v>
      </c>
      <c r="EB95">
        <f t="shared" si="331"/>
        <v>114837.00000000001</v>
      </c>
      <c r="EC95">
        <f t="shared" si="331"/>
        <v>126432</v>
      </c>
      <c r="ED95">
        <f t="shared" si="331"/>
        <v>109633.39999999998</v>
      </c>
      <c r="EE95">
        <f t="shared" si="331"/>
        <v>91861</v>
      </c>
      <c r="EF95">
        <f t="shared" si="331"/>
        <v>78776.800000000003</v>
      </c>
      <c r="EG95">
        <f t="shared" si="331"/>
        <v>163173.59999999998</v>
      </c>
      <c r="EH95">
        <f t="shared" si="331"/>
        <v>125030.40000000004</v>
      </c>
      <c r="EI95">
        <f t="shared" si="331"/>
        <v>128723</v>
      </c>
      <c r="EJ95">
        <f t="shared" si="331"/>
        <v>55999.399999999994</v>
      </c>
      <c r="EK95">
        <f t="shared" si="331"/>
        <v>39040</v>
      </c>
      <c r="EL95">
        <f t="shared" si="331"/>
        <v>110047</v>
      </c>
      <c r="EM95">
        <f t="shared" si="331"/>
        <v>71036</v>
      </c>
      <c r="EN95">
        <f t="shared" si="331"/>
        <v>88840.4</v>
      </c>
      <c r="EO95">
        <f t="shared" si="331"/>
        <v>118037.99999999999</v>
      </c>
      <c r="EP95">
        <f t="shared" si="331"/>
        <v>91782.6</v>
      </c>
      <c r="EQ95">
        <f t="shared" si="331"/>
        <v>103174.20000000001</v>
      </c>
      <c r="ER95">
        <f t="shared" si="331"/>
        <v>120285.00000000001</v>
      </c>
      <c r="ES95">
        <f t="shared" si="331"/>
        <v>108607.8</v>
      </c>
      <c r="ET95">
        <f t="shared" si="331"/>
        <v>121676.79999999997</v>
      </c>
      <c r="EU95">
        <f t="shared" si="331"/>
        <v>63475.799999999996</v>
      </c>
      <c r="EV95">
        <f t="shared" si="331"/>
        <v>86815.599999999991</v>
      </c>
      <c r="EW95">
        <f t="shared" si="331"/>
        <v>139287.39999999997</v>
      </c>
      <c r="EX95">
        <f t="shared" si="331"/>
        <v>64224</v>
      </c>
      <c r="EY95">
        <f t="shared" si="331"/>
        <v>74611.999999999985</v>
      </c>
      <c r="EZ95">
        <f t="shared" si="331"/>
        <v>94380</v>
      </c>
      <c r="FA95">
        <f t="shared" si="331"/>
        <v>150253.40000000002</v>
      </c>
      <c r="FB95">
        <f t="shared" si="331"/>
        <v>86528</v>
      </c>
      <c r="FC95">
        <f t="shared" si="331"/>
        <v>186486.39999999999</v>
      </c>
      <c r="FD95">
        <f t="shared" si="331"/>
        <v>110378.40000000001</v>
      </c>
      <c r="FE95">
        <f t="shared" si="331"/>
        <v>139029.19999999998</v>
      </c>
      <c r="FF95">
        <f t="shared" si="331"/>
        <v>57096.6</v>
      </c>
      <c r="FG95">
        <f t="shared" si="331"/>
        <v>104544</v>
      </c>
      <c r="FH95">
        <f t="shared" si="331"/>
        <v>127080</v>
      </c>
      <c r="FI95">
        <f t="shared" si="331"/>
        <v>125604.4</v>
      </c>
      <c r="FJ95">
        <f t="shared" si="331"/>
        <v>96964.2</v>
      </c>
      <c r="FK95">
        <f t="shared" si="331"/>
        <v>150627.20000000001</v>
      </c>
      <c r="FL95">
        <f t="shared" si="331"/>
        <v>128284.80000000002</v>
      </c>
      <c r="FM95">
        <f t="shared" si="331"/>
        <v>105469</v>
      </c>
      <c r="FN95">
        <f t="shared" si="331"/>
        <v>77706</v>
      </c>
      <c r="FO95">
        <f t="shared" si="331"/>
        <v>118886.40000000001</v>
      </c>
      <c r="FP95">
        <f t="shared" si="331"/>
        <v>81715.200000000012</v>
      </c>
      <c r="FQ95">
        <f t="shared" si="331"/>
        <v>83886</v>
      </c>
      <c r="FR95">
        <f t="shared" si="331"/>
        <v>144729.19999999998</v>
      </c>
      <c r="FS95">
        <f t="shared" si="331"/>
        <v>106470</v>
      </c>
      <c r="FT95">
        <f t="shared" si="331"/>
        <v>85058.4</v>
      </c>
      <c r="FU95">
        <f t="shared" si="331"/>
        <v>85625.600000000006</v>
      </c>
      <c r="FV95">
        <f t="shared" si="331"/>
        <v>76874</v>
      </c>
      <c r="FW95">
        <f t="shared" si="331"/>
        <v>104036.40000000001</v>
      </c>
      <c r="FX95">
        <f t="shared" si="331"/>
        <v>80100</v>
      </c>
      <c r="FY95">
        <f t="shared" si="331"/>
        <v>97162.799999999988</v>
      </c>
      <c r="FZ95">
        <f t="shared" si="331"/>
        <v>115284.00000000001</v>
      </c>
      <c r="GA95">
        <f t="shared" si="331"/>
        <v>84392.6</v>
      </c>
      <c r="GB95">
        <f t="shared" si="331"/>
        <v>93967.2</v>
      </c>
      <c r="GC95">
        <f t="shared" si="331"/>
        <v>99346.199999999983</v>
      </c>
      <c r="GD95">
        <f t="shared" si="331"/>
        <v>51185.999999999993</v>
      </c>
      <c r="GE95">
        <f t="shared" si="331"/>
        <v>103544.8</v>
      </c>
      <c r="GF95">
        <f t="shared" si="331"/>
        <v>38471.799999999996</v>
      </c>
      <c r="GG95">
        <f t="shared" si="331"/>
        <v>106128</v>
      </c>
      <c r="GH95">
        <f t="shared" si="331"/>
        <v>101369.60000000001</v>
      </c>
      <c r="GI95">
        <f t="shared" si="331"/>
        <v>142776.79999999999</v>
      </c>
      <c r="GJ95">
        <f t="shared" si="331"/>
        <v>78508.800000000003</v>
      </c>
      <c r="GK95">
        <f t="shared" si="331"/>
        <v>104181.8</v>
      </c>
      <c r="GL95">
        <f t="shared" si="331"/>
        <v>116332.40000000001</v>
      </c>
      <c r="GM95">
        <f t="shared" si="332"/>
        <v>118276.2</v>
      </c>
      <c r="GN95">
        <f t="shared" si="332"/>
        <v>113242.4</v>
      </c>
      <c r="GO95">
        <f t="shared" si="332"/>
        <v>67545</v>
      </c>
      <c r="GP95">
        <f t="shared" si="332"/>
        <v>93159.2</v>
      </c>
      <c r="GQ95">
        <f t="shared" si="332"/>
        <v>77408.399999999994</v>
      </c>
      <c r="GR95">
        <f t="shared" si="332"/>
        <v>95456</v>
      </c>
      <c r="GS95">
        <f t="shared" si="332"/>
        <v>105193.2</v>
      </c>
      <c r="GT95">
        <f t="shared" si="332"/>
        <v>125808.40000000001</v>
      </c>
      <c r="GU95">
        <f t="shared" si="332"/>
        <v>89421.6</v>
      </c>
      <c r="GV95">
        <f t="shared" si="332"/>
        <v>88231.799999999988</v>
      </c>
      <c r="GW95">
        <f t="shared" si="332"/>
        <v>107517.60000000002</v>
      </c>
      <c r="GX95">
        <f t="shared" si="332"/>
        <v>103248.40000000001</v>
      </c>
      <c r="GY95">
        <f t="shared" si="332"/>
        <v>107125.59999999999</v>
      </c>
      <c r="GZ95">
        <f t="shared" si="332"/>
        <v>93496.8</v>
      </c>
      <c r="HA95">
        <f t="shared" si="332"/>
        <v>113395.8</v>
      </c>
      <c r="HB95">
        <f t="shared" si="332"/>
        <v>98557.599999999991</v>
      </c>
      <c r="HC95">
        <f t="shared" si="332"/>
        <v>152907.20000000001</v>
      </c>
      <c r="HD95">
        <f t="shared" si="332"/>
        <v>74958.8</v>
      </c>
      <c r="HE95">
        <f t="shared" si="332"/>
        <v>103518</v>
      </c>
      <c r="HF95">
        <f t="shared" si="332"/>
        <v>45360</v>
      </c>
      <c r="HG95">
        <f t="shared" si="332"/>
        <v>98197</v>
      </c>
      <c r="HH95">
        <f t="shared" si="332"/>
        <v>78758</v>
      </c>
      <c r="HI95">
        <f t="shared" si="332"/>
        <v>95854.799999999988</v>
      </c>
      <c r="HJ95">
        <f t="shared" si="332"/>
        <v>148589.19999999998</v>
      </c>
      <c r="HK95">
        <f t="shared" si="332"/>
        <v>147888.39999999997</v>
      </c>
      <c r="HL95">
        <f t="shared" si="332"/>
        <v>94322.799999999988</v>
      </c>
      <c r="HM95">
        <f t="shared" si="332"/>
        <v>89879.400000000009</v>
      </c>
      <c r="HN95">
        <f t="shared" si="332"/>
        <v>68116.800000000003</v>
      </c>
      <c r="HO95">
        <f t="shared" si="332"/>
        <v>73240.200000000012</v>
      </c>
      <c r="HP95">
        <f t="shared" si="332"/>
        <v>76097.8</v>
      </c>
      <c r="HQ95">
        <f t="shared" si="332"/>
        <v>101040.00000000001</v>
      </c>
      <c r="HR95">
        <f t="shared" si="332"/>
        <v>119188.79999999999</v>
      </c>
      <c r="HS95">
        <f t="shared" si="332"/>
        <v>118014.00000000001</v>
      </c>
      <c r="HT95">
        <f t="shared" si="332"/>
        <v>174418.4</v>
      </c>
      <c r="HU95">
        <f t="shared" si="332"/>
        <v>43050</v>
      </c>
      <c r="HV95">
        <f t="shared" si="332"/>
        <v>145017.60000000001</v>
      </c>
      <c r="HW95">
        <f t="shared" si="332"/>
        <v>126888.00000000001</v>
      </c>
      <c r="HX95">
        <f t="shared" si="332"/>
        <v>91586</v>
      </c>
      <c r="HY95">
        <f t="shared" si="332"/>
        <v>115579.2</v>
      </c>
      <c r="HZ95">
        <f t="shared" si="332"/>
        <v>130939.19999999998</v>
      </c>
      <c r="IA95">
        <f t="shared" si="332"/>
        <v>100928</v>
      </c>
      <c r="IB95">
        <f t="shared" si="332"/>
        <v>136290</v>
      </c>
      <c r="IC95">
        <f t="shared" si="332"/>
        <v>99186</v>
      </c>
      <c r="ID95">
        <f t="shared" si="332"/>
        <v>59974.2</v>
      </c>
      <c r="IE95">
        <f t="shared" si="332"/>
        <v>132236.20000000001</v>
      </c>
      <c r="IF95">
        <f t="shared" si="332"/>
        <v>111352.79999999997</v>
      </c>
      <c r="IG95">
        <f t="shared" si="332"/>
        <v>28439.4</v>
      </c>
      <c r="IH95">
        <f t="shared" si="332"/>
        <v>163711.79999999999</v>
      </c>
      <c r="II95">
        <f t="shared" si="332"/>
        <v>110556</v>
      </c>
      <c r="IJ95">
        <f t="shared" si="332"/>
        <v>124093.60000000002</v>
      </c>
      <c r="IK95">
        <f t="shared" si="332"/>
        <v>101500</v>
      </c>
      <c r="IL95">
        <f t="shared" si="332"/>
        <v>103582</v>
      </c>
      <c r="IM95">
        <f t="shared" si="332"/>
        <v>159890</v>
      </c>
      <c r="IN95">
        <f t="shared" si="332"/>
        <v>77817.599999999991</v>
      </c>
      <c r="IO95">
        <f t="shared" si="332"/>
        <v>62474.6</v>
      </c>
      <c r="IP95">
        <f t="shared" si="332"/>
        <v>77659.999999999985</v>
      </c>
      <c r="IQ95">
        <f t="shared" si="332"/>
        <v>48848</v>
      </c>
      <c r="IR95">
        <f t="shared" si="332"/>
        <v>118643.2</v>
      </c>
      <c r="IS95">
        <f t="shared" si="332"/>
        <v>80240.400000000009</v>
      </c>
      <c r="IT95">
        <f t="shared" si="332"/>
        <v>74325.599999999991</v>
      </c>
      <c r="IU95">
        <f t="shared" si="332"/>
        <v>110880</v>
      </c>
      <c r="IV95">
        <f t="shared" si="332"/>
        <v>105495.59999999999</v>
      </c>
      <c r="IW95">
        <f t="shared" si="332"/>
        <v>98817.600000000006</v>
      </c>
      <c r="IX95">
        <f t="shared" si="332"/>
        <v>108866.80000000002</v>
      </c>
      <c r="IY95">
        <f t="shared" si="333"/>
        <v>94129.799999999988</v>
      </c>
      <c r="IZ95">
        <f t="shared" si="333"/>
        <v>101134.59999999999</v>
      </c>
      <c r="JA95">
        <f t="shared" si="333"/>
        <v>57138.8</v>
      </c>
      <c r="JB95">
        <f t="shared" si="333"/>
        <v>83517.600000000006</v>
      </c>
      <c r="JC95">
        <f t="shared" si="333"/>
        <v>143632.00000000003</v>
      </c>
      <c r="JD95">
        <f t="shared" si="333"/>
        <v>122130.39999999998</v>
      </c>
      <c r="JE95">
        <f t="shared" si="333"/>
        <v>103824</v>
      </c>
      <c r="JF95">
        <f t="shared" si="333"/>
        <v>139060</v>
      </c>
      <c r="JG95">
        <f t="shared" si="333"/>
        <v>102434.40000000001</v>
      </c>
      <c r="JH95">
        <f t="shared" si="333"/>
        <v>162855</v>
      </c>
      <c r="JI95">
        <f t="shared" si="333"/>
        <v>100232.8</v>
      </c>
      <c r="JJ95">
        <f t="shared" si="333"/>
        <v>128242.80000000002</v>
      </c>
      <c r="JK95">
        <f t="shared" si="333"/>
        <v>73332</v>
      </c>
      <c r="JL95">
        <f t="shared" si="333"/>
        <v>90451.8</v>
      </c>
      <c r="JM95">
        <f t="shared" si="333"/>
        <v>145803</v>
      </c>
      <c r="JN95">
        <f t="shared" si="333"/>
        <v>88023.599999999991</v>
      </c>
      <c r="JO95">
        <f t="shared" si="333"/>
        <v>110032.8</v>
      </c>
      <c r="JP95">
        <f t="shared" si="333"/>
        <v>97864.799999999988</v>
      </c>
      <c r="JQ95">
        <f t="shared" si="333"/>
        <v>92260.799999999988</v>
      </c>
      <c r="JR95">
        <f t="shared" si="333"/>
        <v>28053.999999999996</v>
      </c>
      <c r="JS95">
        <f t="shared" si="333"/>
        <v>106171.99999999999</v>
      </c>
      <c r="JT95">
        <f t="shared" si="333"/>
        <v>73267.600000000006</v>
      </c>
      <c r="JU95">
        <f t="shared" si="333"/>
        <v>127537.20000000001</v>
      </c>
      <c r="JV95">
        <f t="shared" si="333"/>
        <v>85207.8</v>
      </c>
      <c r="JW95">
        <f t="shared" si="333"/>
        <v>144203.79999999999</v>
      </c>
      <c r="JX95">
        <f t="shared" si="333"/>
        <v>86680.4</v>
      </c>
      <c r="JY95">
        <f t="shared" si="333"/>
        <v>62442.8</v>
      </c>
      <c r="JZ95">
        <f t="shared" si="333"/>
        <v>124678.39999999999</v>
      </c>
      <c r="KA95">
        <f t="shared" si="333"/>
        <v>69133.600000000006</v>
      </c>
      <c r="KB95">
        <f t="shared" si="333"/>
        <v>44307.199999999997</v>
      </c>
      <c r="KC95">
        <f t="shared" si="333"/>
        <v>135102.00000000003</v>
      </c>
      <c r="KD95">
        <f t="shared" si="333"/>
        <v>48564.000000000007</v>
      </c>
      <c r="KE95">
        <f t="shared" si="333"/>
        <v>117831.6</v>
      </c>
      <c r="KF95">
        <f t="shared" si="333"/>
        <v>111000.8</v>
      </c>
      <c r="KG95">
        <f t="shared" si="333"/>
        <v>168789.6</v>
      </c>
      <c r="KH95">
        <f t="shared" si="333"/>
        <v>65504</v>
      </c>
      <c r="KI95">
        <f t="shared" si="333"/>
        <v>88290.4</v>
      </c>
      <c r="KJ95">
        <f t="shared" si="333"/>
        <v>112630</v>
      </c>
      <c r="KK95">
        <f t="shared" si="333"/>
        <v>98066.4</v>
      </c>
      <c r="KL95">
        <f t="shared" si="333"/>
        <v>157936.79999999999</v>
      </c>
      <c r="KM95">
        <f t="shared" si="333"/>
        <v>106960.00000000001</v>
      </c>
      <c r="KN95">
        <f t="shared" si="333"/>
        <v>52834.2</v>
      </c>
      <c r="KO95">
        <f t="shared" si="333"/>
        <v>78181.600000000006</v>
      </c>
      <c r="KP95">
        <f t="shared" si="333"/>
        <v>60951.200000000004</v>
      </c>
      <c r="KQ95">
        <f t="shared" si="333"/>
        <v>124643.4</v>
      </c>
      <c r="KR95">
        <f t="shared" si="333"/>
        <v>92294.39999999998</v>
      </c>
      <c r="KS95">
        <f t="shared" si="333"/>
        <v>102627</v>
      </c>
      <c r="KT95">
        <f t="shared" si="333"/>
        <v>49099.799999999996</v>
      </c>
      <c r="KU95">
        <f t="shared" si="333"/>
        <v>122163.59999999999</v>
      </c>
      <c r="KV95">
        <f t="shared" si="333"/>
        <v>56871.6</v>
      </c>
      <c r="KW95">
        <f t="shared" si="333"/>
        <v>107948.8</v>
      </c>
      <c r="KX95">
        <f t="shared" si="333"/>
        <v>75207</v>
      </c>
      <c r="KY95">
        <f t="shared" si="333"/>
        <v>82688</v>
      </c>
      <c r="KZ95">
        <f t="shared" si="333"/>
        <v>101000.59999999999</v>
      </c>
      <c r="LA95">
        <f t="shared" si="333"/>
        <v>134552</v>
      </c>
      <c r="LB95">
        <f t="shared" si="333"/>
        <v>165648</v>
      </c>
      <c r="LC95">
        <f t="shared" si="333"/>
        <v>111975</v>
      </c>
      <c r="LD95">
        <f t="shared" si="333"/>
        <v>103974</v>
      </c>
      <c r="LE95">
        <f t="shared" si="333"/>
        <v>119120</v>
      </c>
      <c r="LF95">
        <f t="shared" si="333"/>
        <v>64166.400000000001</v>
      </c>
      <c r="LG95">
        <f t="shared" si="333"/>
        <v>64831.200000000004</v>
      </c>
      <c r="LH95">
        <f t="shared" si="333"/>
        <v>136436</v>
      </c>
      <c r="LI95">
        <f t="shared" si="333"/>
        <v>117493.2</v>
      </c>
      <c r="LJ95">
        <f t="shared" si="333"/>
        <v>109281</v>
      </c>
      <c r="LK95">
        <f t="shared" si="334"/>
        <v>93433.2</v>
      </c>
      <c r="LL95">
        <f t="shared" si="334"/>
        <v>69900</v>
      </c>
      <c r="LM95">
        <f t="shared" si="334"/>
        <v>95206</v>
      </c>
      <c r="LN95">
        <f t="shared" si="334"/>
        <v>104346.40000000002</v>
      </c>
      <c r="LO95">
        <f t="shared" si="334"/>
        <v>79101.000000000015</v>
      </c>
      <c r="LP95">
        <f t="shared" si="334"/>
        <v>100206.40000000001</v>
      </c>
      <c r="LQ95">
        <f t="shared" si="334"/>
        <v>88660.799999999988</v>
      </c>
      <c r="LR95">
        <f t="shared" si="334"/>
        <v>107330.8</v>
      </c>
      <c r="LS95">
        <f t="shared" si="334"/>
        <v>118301</v>
      </c>
      <c r="LT95">
        <f t="shared" si="334"/>
        <v>143805.19999999998</v>
      </c>
      <c r="LU95">
        <f t="shared" si="334"/>
        <v>77937.000000000015</v>
      </c>
      <c r="LV95">
        <f t="shared" si="334"/>
        <v>40072.400000000001</v>
      </c>
      <c r="LW95">
        <f t="shared" si="334"/>
        <v>146600</v>
      </c>
      <c r="LX95">
        <f t="shared" si="334"/>
        <v>87830.39999999998</v>
      </c>
      <c r="LY95">
        <f t="shared" si="334"/>
        <v>93046.8</v>
      </c>
      <c r="LZ95">
        <f t="shared" si="334"/>
        <v>134958.00000000003</v>
      </c>
      <c r="MA95">
        <f t="shared" si="334"/>
        <v>106925</v>
      </c>
      <c r="MB95">
        <f t="shared" si="334"/>
        <v>69419</v>
      </c>
      <c r="MC95">
        <f t="shared" si="334"/>
        <v>88509.6</v>
      </c>
      <c r="MD95">
        <f t="shared" si="334"/>
        <v>137858.4</v>
      </c>
      <c r="ME95">
        <f t="shared" si="334"/>
        <v>102655.8</v>
      </c>
      <c r="MF95">
        <f t="shared" si="334"/>
        <v>92456</v>
      </c>
      <c r="MG95">
        <f t="shared" si="334"/>
        <v>106020.79999999999</v>
      </c>
      <c r="MH95">
        <f t="shared" si="334"/>
        <v>112238.39999999998</v>
      </c>
      <c r="MI95">
        <f t="shared" si="334"/>
        <v>164606</v>
      </c>
      <c r="MJ95">
        <f t="shared" si="334"/>
        <v>69133.600000000006</v>
      </c>
      <c r="MK95">
        <f t="shared" si="334"/>
        <v>51391.999999999993</v>
      </c>
      <c r="ML95">
        <f t="shared" si="334"/>
        <v>120204</v>
      </c>
      <c r="MM95">
        <f t="shared" si="334"/>
        <v>123818.99999999999</v>
      </c>
      <c r="MN95">
        <f t="shared" si="334"/>
        <v>109369.59999999999</v>
      </c>
      <c r="MO95">
        <f t="shared" si="334"/>
        <v>119548</v>
      </c>
      <c r="MP95">
        <f t="shared" si="334"/>
        <v>76839.199999999997</v>
      </c>
      <c r="MQ95">
        <f t="shared" si="334"/>
        <v>92926.6</v>
      </c>
      <c r="MR95">
        <f t="shared" si="334"/>
        <v>80882.400000000009</v>
      </c>
      <c r="MS95">
        <f t="shared" si="334"/>
        <v>100296.00000000001</v>
      </c>
      <c r="MT95">
        <f t="shared" si="334"/>
        <v>129406.00000000001</v>
      </c>
      <c r="MU95">
        <f t="shared" si="334"/>
        <v>90790.399999999994</v>
      </c>
      <c r="MV95">
        <f t="shared" si="334"/>
        <v>89980.800000000017</v>
      </c>
      <c r="MW95">
        <f t="shared" si="334"/>
        <v>98290.799999999988</v>
      </c>
      <c r="MX95">
        <f t="shared" si="334"/>
        <v>75038.599999999991</v>
      </c>
      <c r="MY95">
        <f t="shared" si="334"/>
        <v>113621.2</v>
      </c>
      <c r="MZ95">
        <f t="shared" si="334"/>
        <v>136724.4</v>
      </c>
      <c r="NA95">
        <f t="shared" si="334"/>
        <v>127280.8</v>
      </c>
      <c r="NB95">
        <f t="shared" si="334"/>
        <v>125969.40000000002</v>
      </c>
      <c r="NC95">
        <f t="shared" si="334"/>
        <v>82472</v>
      </c>
      <c r="ND95">
        <f t="shared" si="334"/>
        <v>103267.2</v>
      </c>
      <c r="NE95">
        <f t="shared" si="334"/>
        <v>130896</v>
      </c>
      <c r="NF95">
        <f t="shared" si="334"/>
        <v>134800.40000000002</v>
      </c>
      <c r="NG95">
        <f t="shared" si="334"/>
        <v>122264.20000000001</v>
      </c>
      <c r="NH95">
        <f t="shared" si="334"/>
        <v>117676.8</v>
      </c>
      <c r="NI95">
        <f t="shared" si="334"/>
        <v>66596.800000000003</v>
      </c>
      <c r="NJ95">
        <f t="shared" si="334"/>
        <v>115092</v>
      </c>
      <c r="NK95">
        <f t="shared" si="334"/>
        <v>45600</v>
      </c>
      <c r="NL95">
        <f t="shared" si="334"/>
        <v>181324</v>
      </c>
      <c r="NM95">
        <f t="shared" si="334"/>
        <v>81244.800000000003</v>
      </c>
      <c r="NN95">
        <f t="shared" si="334"/>
        <v>106251</v>
      </c>
      <c r="NO95">
        <f t="shared" si="334"/>
        <v>98062.400000000009</v>
      </c>
      <c r="NP95">
        <f t="shared" si="334"/>
        <v>113217.60000000002</v>
      </c>
      <c r="NQ95">
        <f t="shared" si="334"/>
        <v>26450.799999999999</v>
      </c>
      <c r="NR95">
        <f t="shared" si="334"/>
        <v>99600</v>
      </c>
      <c r="NS95">
        <f t="shared" si="334"/>
        <v>118918</v>
      </c>
      <c r="NT95">
        <f t="shared" si="334"/>
        <v>81734.400000000009</v>
      </c>
      <c r="NU95">
        <f t="shared" si="334"/>
        <v>113704.8</v>
      </c>
      <c r="NV95">
        <f t="shared" si="334"/>
        <v>136614.80000000002</v>
      </c>
      <c r="NW95">
        <f t="shared" si="335"/>
        <v>112229.6</v>
      </c>
      <c r="NX95">
        <f t="shared" si="335"/>
        <v>122543.4</v>
      </c>
      <c r="NY95">
        <f t="shared" si="335"/>
        <v>113620</v>
      </c>
      <c r="NZ95">
        <f t="shared" si="335"/>
        <v>84148.400000000009</v>
      </c>
      <c r="OA95">
        <f t="shared" si="335"/>
        <v>123269.8</v>
      </c>
      <c r="OB95">
        <f t="shared" si="335"/>
        <v>116926.20000000001</v>
      </c>
      <c r="OC95">
        <f t="shared" si="335"/>
        <v>93686.199999999983</v>
      </c>
      <c r="OD95">
        <f t="shared" si="335"/>
        <v>78143.39999999998</v>
      </c>
      <c r="OE95">
        <f t="shared" si="335"/>
        <v>89559.400000000009</v>
      </c>
      <c r="OF95">
        <f t="shared" si="335"/>
        <v>52600</v>
      </c>
      <c r="OG95">
        <f t="shared" si="335"/>
        <v>45152.4</v>
      </c>
      <c r="OH95">
        <f t="shared" si="335"/>
        <v>68777.399999999994</v>
      </c>
      <c r="OI95">
        <f t="shared" si="335"/>
        <v>88934.400000000009</v>
      </c>
      <c r="OJ95">
        <f t="shared" si="335"/>
        <v>42194</v>
      </c>
      <c r="OK95">
        <f t="shared" si="335"/>
        <v>90688</v>
      </c>
      <c r="OL95">
        <f t="shared" si="335"/>
        <v>104094.39999999999</v>
      </c>
      <c r="OM95">
        <f t="shared" si="335"/>
        <v>71461.8</v>
      </c>
      <c r="ON95">
        <f t="shared" si="335"/>
        <v>41470</v>
      </c>
      <c r="OO95">
        <f t="shared" si="335"/>
        <v>137755.6</v>
      </c>
      <c r="OP95">
        <f t="shared" si="335"/>
        <v>115084.19999999998</v>
      </c>
      <c r="OQ95">
        <f t="shared" si="335"/>
        <v>152110</v>
      </c>
      <c r="OR95">
        <f t="shared" si="335"/>
        <v>81120</v>
      </c>
      <c r="OS95">
        <f t="shared" si="335"/>
        <v>153338.4</v>
      </c>
      <c r="OT95">
        <f t="shared" si="335"/>
        <v>64044.000000000007</v>
      </c>
      <c r="OU95">
        <f t="shared" si="335"/>
        <v>112282.39999999998</v>
      </c>
      <c r="OV95">
        <f t="shared" si="335"/>
        <v>33082.799999999996</v>
      </c>
      <c r="OW95">
        <f t="shared" si="335"/>
        <v>104362.40000000001</v>
      </c>
      <c r="OX95">
        <f t="shared" si="335"/>
        <v>72173.400000000009</v>
      </c>
      <c r="OY95">
        <f t="shared" si="335"/>
        <v>148853.6</v>
      </c>
      <c r="OZ95">
        <f t="shared" si="335"/>
        <v>109760.00000000001</v>
      </c>
      <c r="PA95">
        <f t="shared" si="335"/>
        <v>123887.99999999999</v>
      </c>
      <c r="PB95">
        <f t="shared" si="335"/>
        <v>112420.8</v>
      </c>
      <c r="PC95">
        <f t="shared" si="335"/>
        <v>131008</v>
      </c>
      <c r="PD95">
        <f t="shared" si="335"/>
        <v>118698</v>
      </c>
      <c r="PE95">
        <f t="shared" si="335"/>
        <v>69930</v>
      </c>
      <c r="PF95">
        <f t="shared" si="335"/>
        <v>108080</v>
      </c>
      <c r="PG95">
        <f t="shared" si="335"/>
        <v>122270.2</v>
      </c>
      <c r="PH95">
        <f t="shared" si="335"/>
        <v>133971.59999999998</v>
      </c>
      <c r="PI95">
        <f t="shared" si="335"/>
        <v>87079.6</v>
      </c>
      <c r="PJ95">
        <f t="shared" si="335"/>
        <v>112641.2</v>
      </c>
      <c r="PK95">
        <f t="shared" si="335"/>
        <v>138919.99999999997</v>
      </c>
      <c r="PL95">
        <f t="shared" si="335"/>
        <v>35108.400000000001</v>
      </c>
      <c r="PM95">
        <f t="shared" si="335"/>
        <v>68448</v>
      </c>
      <c r="PN95">
        <f t="shared" si="335"/>
        <v>83253.599999999991</v>
      </c>
      <c r="PO95">
        <f t="shared" si="335"/>
        <v>124894</v>
      </c>
      <c r="PP95">
        <f t="shared" si="335"/>
        <v>131748.4</v>
      </c>
      <c r="PQ95">
        <f t="shared" si="335"/>
        <v>132518.39999999999</v>
      </c>
      <c r="PR95">
        <f t="shared" si="335"/>
        <v>71589</v>
      </c>
      <c r="PS95">
        <f t="shared" si="335"/>
        <v>49290</v>
      </c>
      <c r="PT95">
        <f t="shared" si="335"/>
        <v>102451.2</v>
      </c>
      <c r="PU95">
        <f t="shared" si="335"/>
        <v>92151.8</v>
      </c>
      <c r="PV95">
        <f t="shared" si="335"/>
        <v>101866.00000000001</v>
      </c>
      <c r="PW95">
        <f t="shared" si="335"/>
        <v>84900</v>
      </c>
      <c r="PX95">
        <f t="shared" si="335"/>
        <v>89021.4</v>
      </c>
      <c r="PY95">
        <f t="shared" si="335"/>
        <v>124216.4</v>
      </c>
      <c r="PZ95">
        <f t="shared" si="335"/>
        <v>117902.40000000001</v>
      </c>
      <c r="QA95">
        <f t="shared" si="335"/>
        <v>81991.8</v>
      </c>
      <c r="QB95">
        <f t="shared" si="335"/>
        <v>89840.4</v>
      </c>
      <c r="QC95">
        <f t="shared" si="335"/>
        <v>139270</v>
      </c>
      <c r="QD95">
        <f t="shared" si="335"/>
        <v>87196.2</v>
      </c>
      <c r="QE95">
        <f t="shared" si="335"/>
        <v>136213.19999999998</v>
      </c>
      <c r="QF95">
        <f t="shared" si="335"/>
        <v>91660.999999999985</v>
      </c>
      <c r="QG95">
        <f t="shared" si="335"/>
        <v>77180</v>
      </c>
      <c r="QH95">
        <f t="shared" si="335"/>
        <v>108086.40000000001</v>
      </c>
      <c r="QI95">
        <f t="shared" si="336"/>
        <v>122972.8</v>
      </c>
      <c r="QJ95">
        <f t="shared" si="336"/>
        <v>127982.8</v>
      </c>
      <c r="QK95">
        <f t="shared" si="336"/>
        <v>113700.6</v>
      </c>
      <c r="QL95">
        <f t="shared" si="336"/>
        <v>95465</v>
      </c>
      <c r="QM95">
        <f t="shared" si="336"/>
        <v>77120</v>
      </c>
      <c r="QN95">
        <f t="shared" si="336"/>
        <v>100488</v>
      </c>
      <c r="QO95">
        <f t="shared" si="336"/>
        <v>79457.2</v>
      </c>
      <c r="QP95">
        <f t="shared" si="336"/>
        <v>114882</v>
      </c>
      <c r="QQ95">
        <f t="shared" si="336"/>
        <v>121499.4</v>
      </c>
      <c r="QR95">
        <f t="shared" si="336"/>
        <v>94172.4</v>
      </c>
      <c r="QS95">
        <f t="shared" si="336"/>
        <v>36603.599999999999</v>
      </c>
      <c r="QT95">
        <f t="shared" si="336"/>
        <v>112384.79999999999</v>
      </c>
      <c r="QU95">
        <f t="shared" si="336"/>
        <v>60822</v>
      </c>
      <c r="QV95">
        <f t="shared" si="336"/>
        <v>107813.59999999999</v>
      </c>
      <c r="QW95">
        <f t="shared" si="336"/>
        <v>121888.4</v>
      </c>
      <c r="QX95">
        <f t="shared" si="336"/>
        <v>127451.99999999997</v>
      </c>
      <c r="QY95">
        <f t="shared" si="336"/>
        <v>99317.39999999998</v>
      </c>
      <c r="QZ95">
        <f t="shared" si="336"/>
        <v>128541.60000000002</v>
      </c>
      <c r="RA95">
        <f t="shared" si="336"/>
        <v>94635.999999999985</v>
      </c>
      <c r="RB95">
        <f t="shared" si="336"/>
        <v>92807.000000000015</v>
      </c>
      <c r="RC95">
        <f t="shared" si="336"/>
        <v>151313</v>
      </c>
      <c r="RD95">
        <f t="shared" si="336"/>
        <v>119025</v>
      </c>
      <c r="RE95">
        <f t="shared" si="336"/>
        <v>96844</v>
      </c>
      <c r="RF95">
        <f t="shared" si="336"/>
        <v>82550</v>
      </c>
      <c r="RG95">
        <f t="shared" si="336"/>
        <v>106084.79999999999</v>
      </c>
      <c r="RH95">
        <f t="shared" si="336"/>
        <v>134449.19999999998</v>
      </c>
      <c r="RI95">
        <f t="shared" si="336"/>
        <v>122663.99999999999</v>
      </c>
      <c r="RJ95">
        <f t="shared" si="336"/>
        <v>102078</v>
      </c>
      <c r="RK95">
        <f t="shared" si="336"/>
        <v>102314.4</v>
      </c>
      <c r="RL95">
        <f t="shared" si="336"/>
        <v>119306.00000000001</v>
      </c>
      <c r="RM95">
        <f t="shared" si="336"/>
        <v>83617.8</v>
      </c>
      <c r="RN95">
        <f t="shared" si="336"/>
        <v>102335.99999999999</v>
      </c>
      <c r="RO95">
        <f t="shared" si="336"/>
        <v>114093.60000000002</v>
      </c>
      <c r="RP95">
        <f t="shared" si="336"/>
        <v>131752</v>
      </c>
      <c r="RQ95">
        <f t="shared" si="336"/>
        <v>60584.6</v>
      </c>
      <c r="RR95">
        <f t="shared" si="336"/>
        <v>60411</v>
      </c>
      <c r="RS95">
        <f t="shared" si="336"/>
        <v>114165.00000000001</v>
      </c>
      <c r="RT95">
        <f t="shared" si="336"/>
        <v>85120</v>
      </c>
      <c r="RU95">
        <f t="shared" si="336"/>
        <v>86731.4</v>
      </c>
      <c r="RV95">
        <f t="shared" si="336"/>
        <v>114057.40000000001</v>
      </c>
      <c r="RW95">
        <f t="shared" si="336"/>
        <v>125350.40000000001</v>
      </c>
      <c r="RX95">
        <f t="shared" si="336"/>
        <v>124120</v>
      </c>
      <c r="RY95">
        <f t="shared" si="336"/>
        <v>124769.39999999998</v>
      </c>
      <c r="RZ95">
        <f t="shared" si="336"/>
        <v>97324.800000000003</v>
      </c>
      <c r="SA95">
        <f t="shared" si="336"/>
        <v>105604</v>
      </c>
      <c r="SB95">
        <f t="shared" si="336"/>
        <v>111156</v>
      </c>
      <c r="SC95">
        <f t="shared" si="336"/>
        <v>121569.60000000002</v>
      </c>
      <c r="SD95">
        <f t="shared" si="336"/>
        <v>82377.8</v>
      </c>
      <c r="SE95">
        <f t="shared" si="336"/>
        <v>88592</v>
      </c>
      <c r="SF95">
        <f t="shared" si="336"/>
        <v>97574.400000000009</v>
      </c>
      <c r="SG95">
        <f t="shared" si="336"/>
        <v>111368.40000000002</v>
      </c>
      <c r="SH95" s="25"/>
      <c r="SI95">
        <f t="shared" si="345"/>
        <v>101252.1135999999</v>
      </c>
      <c r="SQ95" s="247">
        <f t="shared" si="346"/>
        <v>2016</v>
      </c>
      <c r="SR95" s="247">
        <f t="shared" si="347"/>
        <v>0</v>
      </c>
      <c r="SS95" s="247">
        <f t="shared" si="348"/>
        <v>0</v>
      </c>
      <c r="ST95" s="247">
        <f t="shared" si="349"/>
        <v>2</v>
      </c>
      <c r="SU95" s="247">
        <f t="shared" si="350"/>
        <v>27</v>
      </c>
      <c r="SV95" s="247">
        <f t="shared" si="351"/>
        <v>86</v>
      </c>
      <c r="SW95" s="247">
        <f t="shared" si="352"/>
        <v>231</v>
      </c>
      <c r="SX95" s="247">
        <f t="shared" si="353"/>
        <v>401</v>
      </c>
      <c r="SY95" s="247">
        <f t="shared" si="354"/>
        <v>477</v>
      </c>
      <c r="SZ95" s="247">
        <f t="shared" si="355"/>
        <v>500</v>
      </c>
      <c r="TA95" s="25"/>
      <c r="TB95" s="168">
        <f t="shared" si="356"/>
        <v>0</v>
      </c>
      <c r="TC95" s="168">
        <f t="shared" si="357"/>
        <v>0</v>
      </c>
      <c r="TD95" s="168">
        <f t="shared" si="337"/>
        <v>4.0000000000000001E-3</v>
      </c>
      <c r="TE95" s="168">
        <f t="shared" si="338"/>
        <v>0.05</v>
      </c>
      <c r="TF95" s="168">
        <f t="shared" si="339"/>
        <v>0.11799999999999999</v>
      </c>
      <c r="TG95" s="168">
        <f t="shared" si="340"/>
        <v>0.28999999999999998</v>
      </c>
      <c r="TH95" s="168">
        <f t="shared" si="341"/>
        <v>0.34</v>
      </c>
      <c r="TI95" s="168">
        <f t="shared" si="342"/>
        <v>0.152</v>
      </c>
      <c r="TJ95" s="168">
        <f t="shared" si="343"/>
        <v>4.5999999999999999E-2</v>
      </c>
      <c r="TK95" s="94">
        <f t="shared" si="358"/>
        <v>1</v>
      </c>
      <c r="TM95">
        <v>3</v>
      </c>
      <c r="TP95" s="477">
        <f>+SMALL(B95:SG95,ROUND(SZ95*$TP$15,0))</f>
        <v>82220.600000000006</v>
      </c>
      <c r="TQ95" s="477">
        <f t="shared" si="359"/>
        <v>119599.2</v>
      </c>
      <c r="TR95" s="25">
        <f t="shared" si="360"/>
        <v>101252.1135999999</v>
      </c>
      <c r="TS95">
        <f>+RANK(SI95,B95:SI95,1)</f>
        <v>243</v>
      </c>
      <c r="TT95" s="168">
        <f>+TS95/SZ95</f>
        <v>0.48599999999999999</v>
      </c>
      <c r="TV95" s="168">
        <f t="shared" si="361"/>
        <v>0</v>
      </c>
    </row>
    <row r="96" spans="1:542">
      <c r="A96" s="227">
        <v>2017</v>
      </c>
      <c r="B96">
        <f t="shared" si="344"/>
        <v>71198.399999999994</v>
      </c>
      <c r="C96">
        <f t="shared" si="362"/>
        <v>93656</v>
      </c>
      <c r="D96">
        <f t="shared" si="362"/>
        <v>82268.400000000009</v>
      </c>
      <c r="E96">
        <f t="shared" si="362"/>
        <v>98662.200000000012</v>
      </c>
      <c r="F96">
        <f t="shared" si="362"/>
        <v>72453.600000000006</v>
      </c>
      <c r="G96">
        <f t="shared" si="362"/>
        <v>98966.399999999994</v>
      </c>
      <c r="H96">
        <f t="shared" si="362"/>
        <v>90723.6</v>
      </c>
      <c r="I96">
        <f t="shared" si="362"/>
        <v>86417</v>
      </c>
      <c r="J96">
        <f t="shared" si="362"/>
        <v>90014.400000000009</v>
      </c>
      <c r="K96">
        <f t="shared" si="362"/>
        <v>83582</v>
      </c>
      <c r="L96">
        <f t="shared" si="362"/>
        <v>95863.6</v>
      </c>
      <c r="M96">
        <f t="shared" si="362"/>
        <v>86340.6</v>
      </c>
      <c r="N96">
        <f t="shared" si="362"/>
        <v>89751.200000000012</v>
      </c>
      <c r="O96">
        <f t="shared" si="362"/>
        <v>74568</v>
      </c>
      <c r="P96">
        <f t="shared" si="362"/>
        <v>108100</v>
      </c>
      <c r="Q96">
        <f t="shared" si="362"/>
        <v>74857.8</v>
      </c>
      <c r="R96">
        <f t="shared" si="362"/>
        <v>84564</v>
      </c>
      <c r="S96">
        <f t="shared" si="362"/>
        <v>82109.600000000006</v>
      </c>
      <c r="T96">
        <f t="shared" si="362"/>
        <v>103017.59999999999</v>
      </c>
      <c r="U96">
        <f t="shared" si="362"/>
        <v>98172</v>
      </c>
      <c r="V96">
        <f t="shared" si="362"/>
        <v>92739.799999999988</v>
      </c>
      <c r="W96">
        <f t="shared" si="362"/>
        <v>80162.400000000009</v>
      </c>
      <c r="X96">
        <f t="shared" si="362"/>
        <v>85158</v>
      </c>
      <c r="Y96">
        <f t="shared" si="362"/>
        <v>68770</v>
      </c>
      <c r="Z96">
        <f t="shared" si="362"/>
        <v>91208.400000000009</v>
      </c>
      <c r="AA96">
        <f t="shared" si="362"/>
        <v>90361.199999999983</v>
      </c>
      <c r="AB96">
        <f t="shared" si="362"/>
        <v>69196.800000000003</v>
      </c>
      <c r="AC96">
        <f t="shared" si="362"/>
        <v>81832</v>
      </c>
      <c r="AD96">
        <f t="shared" si="362"/>
        <v>87460.800000000003</v>
      </c>
      <c r="AE96">
        <f t="shared" si="362"/>
        <v>90875.199999999997</v>
      </c>
      <c r="AF96">
        <f t="shared" si="362"/>
        <v>101300.00000000001</v>
      </c>
      <c r="AG96">
        <f t="shared" si="362"/>
        <v>93921.8</v>
      </c>
      <c r="AH96">
        <f t="shared" si="362"/>
        <v>85426.8</v>
      </c>
      <c r="AI96">
        <f t="shared" si="362"/>
        <v>93900.800000000003</v>
      </c>
      <c r="AJ96">
        <f t="shared" si="362"/>
        <v>91976.400000000009</v>
      </c>
      <c r="AK96">
        <f t="shared" si="362"/>
        <v>95557</v>
      </c>
      <c r="AL96">
        <f t="shared" si="362"/>
        <v>91108.800000000003</v>
      </c>
      <c r="AM96">
        <f t="shared" si="362"/>
        <v>100284.6</v>
      </c>
      <c r="AN96">
        <f t="shared" si="362"/>
        <v>88510.400000000009</v>
      </c>
      <c r="AO96">
        <f t="shared" si="362"/>
        <v>95344</v>
      </c>
      <c r="AP96">
        <f t="shared" si="362"/>
        <v>95047.200000000012</v>
      </c>
      <c r="AQ96">
        <f t="shared" si="362"/>
        <v>88578</v>
      </c>
      <c r="AR96">
        <f t="shared" si="362"/>
        <v>93571.6</v>
      </c>
      <c r="AS96">
        <f t="shared" si="362"/>
        <v>99865.8</v>
      </c>
      <c r="AT96">
        <f t="shared" si="362"/>
        <v>102195.20000000001</v>
      </c>
      <c r="AU96">
        <f t="shared" si="362"/>
        <v>87503.4</v>
      </c>
      <c r="AV96">
        <f t="shared" si="362"/>
        <v>93765</v>
      </c>
      <c r="AW96">
        <f t="shared" si="362"/>
        <v>96118</v>
      </c>
      <c r="AX96">
        <f t="shared" si="362"/>
        <v>102313.00000000001</v>
      </c>
      <c r="AY96">
        <f t="shared" si="362"/>
        <v>79606</v>
      </c>
      <c r="AZ96">
        <f t="shared" si="362"/>
        <v>89964</v>
      </c>
      <c r="BA96">
        <f t="shared" si="362"/>
        <v>86508</v>
      </c>
      <c r="BB96">
        <f t="shared" si="362"/>
        <v>88920</v>
      </c>
      <c r="BC96">
        <f t="shared" si="362"/>
        <v>101290.99999999999</v>
      </c>
      <c r="BD96">
        <f t="shared" si="362"/>
        <v>86190.399999999994</v>
      </c>
      <c r="BE96">
        <f t="shared" si="362"/>
        <v>90464.000000000015</v>
      </c>
      <c r="BF96">
        <f t="shared" si="362"/>
        <v>85243.199999999997</v>
      </c>
      <c r="BG96">
        <f t="shared" si="362"/>
        <v>90875.199999999997</v>
      </c>
      <c r="BH96">
        <f t="shared" si="362"/>
        <v>88361.600000000006</v>
      </c>
      <c r="BI96">
        <f t="shared" si="362"/>
        <v>80960.399999999994</v>
      </c>
      <c r="BJ96">
        <f t="shared" si="362"/>
        <v>70357</v>
      </c>
      <c r="BK96">
        <f t="shared" si="362"/>
        <v>95253.6</v>
      </c>
      <c r="BL96">
        <f t="shared" si="362"/>
        <v>102604.8</v>
      </c>
      <c r="BM96">
        <f t="shared" si="362"/>
        <v>74025</v>
      </c>
      <c r="BN96">
        <f t="shared" si="362"/>
        <v>85812.6</v>
      </c>
      <c r="BO96">
        <f t="shared" si="330"/>
        <v>89091.000000000015</v>
      </c>
      <c r="BP96">
        <f t="shared" si="330"/>
        <v>100024.6</v>
      </c>
      <c r="BQ96">
        <f t="shared" si="330"/>
        <v>80341.2</v>
      </c>
      <c r="BR96">
        <f t="shared" si="330"/>
        <v>101707</v>
      </c>
      <c r="BS96">
        <f t="shared" si="330"/>
        <v>92913.8</v>
      </c>
      <c r="BT96">
        <f t="shared" si="330"/>
        <v>91141.200000000012</v>
      </c>
      <c r="BU96">
        <f t="shared" si="330"/>
        <v>87513.600000000006</v>
      </c>
      <c r="BV96">
        <f t="shared" si="330"/>
        <v>94488</v>
      </c>
      <c r="BW96">
        <f t="shared" si="330"/>
        <v>94767.6</v>
      </c>
      <c r="BX96">
        <f t="shared" si="330"/>
        <v>94039.000000000015</v>
      </c>
      <c r="BY96">
        <f t="shared" si="330"/>
        <v>94224</v>
      </c>
      <c r="BZ96">
        <f t="shared" si="330"/>
        <v>72019.199999999997</v>
      </c>
      <c r="CA96">
        <f t="shared" si="330"/>
        <v>92364.800000000003</v>
      </c>
      <c r="CB96">
        <f t="shared" si="330"/>
        <v>78204</v>
      </c>
      <c r="CC96">
        <f t="shared" si="330"/>
        <v>88132.800000000003</v>
      </c>
      <c r="CD96">
        <f t="shared" si="330"/>
        <v>56942.999999999993</v>
      </c>
      <c r="CE96">
        <f t="shared" si="330"/>
        <v>100380.8</v>
      </c>
      <c r="CF96">
        <f t="shared" si="330"/>
        <v>90440.000000000015</v>
      </c>
      <c r="CG96">
        <f t="shared" si="330"/>
        <v>95488.4</v>
      </c>
      <c r="CH96">
        <f t="shared" si="330"/>
        <v>99430.400000000009</v>
      </c>
      <c r="CI96">
        <f t="shared" si="330"/>
        <v>83889.2</v>
      </c>
      <c r="CJ96">
        <f t="shared" si="330"/>
        <v>92673.600000000006</v>
      </c>
      <c r="CK96">
        <f t="shared" si="330"/>
        <v>83470.8</v>
      </c>
      <c r="CL96">
        <f t="shared" si="330"/>
        <v>85514</v>
      </c>
      <c r="CM96">
        <f t="shared" si="330"/>
        <v>83370.399999999994</v>
      </c>
      <c r="CN96">
        <f t="shared" si="330"/>
        <v>100548</v>
      </c>
      <c r="CO96">
        <f t="shared" si="330"/>
        <v>82950</v>
      </c>
      <c r="CP96">
        <f t="shared" si="330"/>
        <v>107426</v>
      </c>
      <c r="CQ96">
        <f t="shared" si="330"/>
        <v>103019.99999999999</v>
      </c>
      <c r="CR96">
        <f t="shared" si="330"/>
        <v>81988</v>
      </c>
      <c r="CS96">
        <f t="shared" si="330"/>
        <v>78704.800000000003</v>
      </c>
      <c r="CT96">
        <f t="shared" si="330"/>
        <v>98044</v>
      </c>
      <c r="CU96">
        <f t="shared" si="330"/>
        <v>99985.600000000006</v>
      </c>
      <c r="CV96">
        <f t="shared" si="330"/>
        <v>106187.20000000001</v>
      </c>
      <c r="CW96">
        <f t="shared" si="330"/>
        <v>90960.799999999988</v>
      </c>
      <c r="CX96">
        <f t="shared" si="330"/>
        <v>84355.199999999997</v>
      </c>
      <c r="CY96">
        <f t="shared" si="330"/>
        <v>85862.400000000009</v>
      </c>
      <c r="CZ96">
        <f t="shared" si="330"/>
        <v>87516</v>
      </c>
      <c r="DA96">
        <f t="shared" si="330"/>
        <v>82209.600000000006</v>
      </c>
      <c r="DB96">
        <f t="shared" si="330"/>
        <v>81396</v>
      </c>
      <c r="DC96">
        <f t="shared" si="330"/>
        <v>80855.8</v>
      </c>
      <c r="DD96">
        <f t="shared" si="330"/>
        <v>87880</v>
      </c>
      <c r="DE96">
        <f t="shared" si="330"/>
        <v>97712.599999999991</v>
      </c>
      <c r="DF96">
        <f t="shared" si="330"/>
        <v>93980</v>
      </c>
      <c r="DG96">
        <f t="shared" si="330"/>
        <v>97675.199999999997</v>
      </c>
      <c r="DH96">
        <f t="shared" si="330"/>
        <v>97749.6</v>
      </c>
      <c r="DI96">
        <f t="shared" si="330"/>
        <v>93513.000000000015</v>
      </c>
      <c r="DJ96">
        <f t="shared" si="330"/>
        <v>64237.2</v>
      </c>
      <c r="DK96">
        <f t="shared" si="330"/>
        <v>89497.600000000006</v>
      </c>
      <c r="DL96">
        <f t="shared" si="330"/>
        <v>95759.799999999988</v>
      </c>
      <c r="DM96">
        <f t="shared" si="330"/>
        <v>97388</v>
      </c>
      <c r="DN96">
        <f t="shared" si="330"/>
        <v>93342.399999999994</v>
      </c>
      <c r="DO96">
        <f t="shared" si="330"/>
        <v>89609.999999999985</v>
      </c>
      <c r="DP96">
        <f t="shared" si="330"/>
        <v>81586.8</v>
      </c>
      <c r="DQ96">
        <f t="shared" si="330"/>
        <v>91789.599999999991</v>
      </c>
      <c r="DR96">
        <f t="shared" si="330"/>
        <v>84640</v>
      </c>
      <c r="DS96">
        <f t="shared" si="330"/>
        <v>87414</v>
      </c>
      <c r="DT96">
        <f t="shared" si="330"/>
        <v>93389.400000000009</v>
      </c>
      <c r="DU96">
        <f t="shared" si="330"/>
        <v>86234.400000000009</v>
      </c>
      <c r="DV96">
        <f t="shared" si="330"/>
        <v>72630</v>
      </c>
      <c r="DW96">
        <f t="shared" si="330"/>
        <v>80793.600000000006</v>
      </c>
      <c r="DX96">
        <f t="shared" si="330"/>
        <v>97192.2</v>
      </c>
      <c r="DY96">
        <f t="shared" si="330"/>
        <v>86798.6</v>
      </c>
      <c r="DZ96">
        <f t="shared" ref="DZ96:GK97" si="363">IFERROR(IF($SI82="n/a",0,DZ82)+IF($SI89="n/a",0,DZ89),"")</f>
        <v>105320.8</v>
      </c>
      <c r="EA96">
        <f t="shared" si="363"/>
        <v>80499.599999999991</v>
      </c>
      <c r="EB96">
        <f t="shared" si="363"/>
        <v>88399.400000000009</v>
      </c>
      <c r="EC96">
        <f t="shared" si="363"/>
        <v>92466.4</v>
      </c>
      <c r="ED96">
        <f t="shared" si="363"/>
        <v>102608.80000000002</v>
      </c>
      <c r="EE96">
        <f t="shared" si="363"/>
        <v>87710.999999999985</v>
      </c>
      <c r="EF96">
        <f t="shared" si="363"/>
        <v>91095.400000000009</v>
      </c>
      <c r="EG96">
        <f t="shared" si="363"/>
        <v>72458.399999999994</v>
      </c>
      <c r="EH96">
        <f t="shared" si="363"/>
        <v>88613.8</v>
      </c>
      <c r="EI96">
        <f t="shared" si="363"/>
        <v>91258</v>
      </c>
      <c r="EJ96">
        <f t="shared" si="363"/>
        <v>85488.000000000015</v>
      </c>
      <c r="EK96">
        <f t="shared" si="363"/>
        <v>86326.399999999994</v>
      </c>
      <c r="EL96">
        <f t="shared" si="363"/>
        <v>100695.59999999999</v>
      </c>
      <c r="EM96">
        <f t="shared" si="363"/>
        <v>93392</v>
      </c>
      <c r="EN96">
        <f t="shared" si="363"/>
        <v>92217</v>
      </c>
      <c r="EO96">
        <f t="shared" si="363"/>
        <v>101295.2</v>
      </c>
      <c r="EP96">
        <f t="shared" si="363"/>
        <v>82318</v>
      </c>
      <c r="EQ96">
        <f t="shared" si="363"/>
        <v>79647.999999999985</v>
      </c>
      <c r="ER96">
        <f t="shared" si="363"/>
        <v>90445.6</v>
      </c>
      <c r="ES96">
        <f t="shared" si="363"/>
        <v>90888.599999999991</v>
      </c>
      <c r="ET96">
        <f t="shared" si="363"/>
        <v>97354.4</v>
      </c>
      <c r="EU96">
        <f t="shared" si="363"/>
        <v>92700</v>
      </c>
      <c r="EV96">
        <f t="shared" si="363"/>
        <v>96573.6</v>
      </c>
      <c r="EW96">
        <f t="shared" si="363"/>
        <v>95937.600000000006</v>
      </c>
      <c r="EX96">
        <f t="shared" si="363"/>
        <v>84316</v>
      </c>
      <c r="EY96">
        <f t="shared" si="363"/>
        <v>85470</v>
      </c>
      <c r="EZ96">
        <f t="shared" si="363"/>
        <v>92184.4</v>
      </c>
      <c r="FA96">
        <f t="shared" si="363"/>
        <v>102204</v>
      </c>
      <c r="FB96">
        <f t="shared" si="363"/>
        <v>88749</v>
      </c>
      <c r="FC96">
        <f t="shared" si="363"/>
        <v>97667</v>
      </c>
      <c r="FD96">
        <f t="shared" si="363"/>
        <v>81744</v>
      </c>
      <c r="FE96">
        <f t="shared" si="363"/>
        <v>78321.599999999991</v>
      </c>
      <c r="FF96">
        <f t="shared" si="363"/>
        <v>87373</v>
      </c>
      <c r="FG96">
        <f t="shared" si="363"/>
        <v>87825.599999999991</v>
      </c>
      <c r="FH96">
        <f t="shared" si="363"/>
        <v>98237</v>
      </c>
      <c r="FI96">
        <f t="shared" si="363"/>
        <v>88674.2</v>
      </c>
      <c r="FJ96">
        <f t="shared" si="363"/>
        <v>93468.599999999991</v>
      </c>
      <c r="FK96">
        <f t="shared" si="363"/>
        <v>79979.199999999997</v>
      </c>
      <c r="FL96">
        <f t="shared" si="363"/>
        <v>90854.400000000009</v>
      </c>
      <c r="FM96">
        <f t="shared" si="363"/>
        <v>92415.000000000015</v>
      </c>
      <c r="FN96">
        <f t="shared" si="363"/>
        <v>97410</v>
      </c>
      <c r="FO96">
        <f t="shared" si="363"/>
        <v>88852.800000000003</v>
      </c>
      <c r="FP96">
        <f t="shared" si="363"/>
        <v>104039.99999999999</v>
      </c>
      <c r="FQ96">
        <f t="shared" si="363"/>
        <v>86158.8</v>
      </c>
      <c r="FR96">
        <f t="shared" si="363"/>
        <v>80038.2</v>
      </c>
      <c r="FS96">
        <f t="shared" si="363"/>
        <v>88977.8</v>
      </c>
      <c r="FT96">
        <f t="shared" si="363"/>
        <v>91443.199999999997</v>
      </c>
      <c r="FU96">
        <f t="shared" si="363"/>
        <v>90022</v>
      </c>
      <c r="FV96">
        <f t="shared" si="363"/>
        <v>94453.799999999988</v>
      </c>
      <c r="FW96">
        <f t="shared" si="363"/>
        <v>78508.800000000003</v>
      </c>
      <c r="FX96">
        <f t="shared" si="363"/>
        <v>104679.59999999998</v>
      </c>
      <c r="FY96">
        <f t="shared" si="363"/>
        <v>81726</v>
      </c>
      <c r="FZ96">
        <f t="shared" si="363"/>
        <v>94368.599999999991</v>
      </c>
      <c r="GA96">
        <f t="shared" si="363"/>
        <v>82789.200000000012</v>
      </c>
      <c r="GB96">
        <f t="shared" si="363"/>
        <v>79169.399999999994</v>
      </c>
      <c r="GC96">
        <f t="shared" si="363"/>
        <v>79756.2</v>
      </c>
      <c r="GD96">
        <f t="shared" si="363"/>
        <v>87550</v>
      </c>
      <c r="GE96">
        <f t="shared" si="363"/>
        <v>78332.800000000003</v>
      </c>
      <c r="GF96">
        <f t="shared" si="363"/>
        <v>97192.2</v>
      </c>
      <c r="GG96">
        <f t="shared" si="363"/>
        <v>102209.60000000001</v>
      </c>
      <c r="GH96">
        <f t="shared" si="363"/>
        <v>93600</v>
      </c>
      <c r="GI96">
        <f t="shared" si="363"/>
        <v>80513.8</v>
      </c>
      <c r="GJ96">
        <f t="shared" si="363"/>
        <v>90825</v>
      </c>
      <c r="GK96">
        <f t="shared" si="363"/>
        <v>95871.799999999988</v>
      </c>
      <c r="GL96">
        <f t="shared" si="331"/>
        <v>87508.200000000012</v>
      </c>
      <c r="GM96">
        <f t="shared" si="332"/>
        <v>81474.200000000012</v>
      </c>
      <c r="GN96">
        <f t="shared" si="332"/>
        <v>97470</v>
      </c>
      <c r="GO96">
        <f t="shared" si="332"/>
        <v>94924.800000000003</v>
      </c>
      <c r="GP96">
        <f t="shared" si="332"/>
        <v>84788</v>
      </c>
      <c r="GQ96">
        <f t="shared" si="332"/>
        <v>93034</v>
      </c>
      <c r="GR96">
        <f t="shared" si="332"/>
        <v>105060.00000000001</v>
      </c>
      <c r="GS96">
        <f t="shared" si="332"/>
        <v>94554</v>
      </c>
      <c r="GT96">
        <f t="shared" si="332"/>
        <v>83824</v>
      </c>
      <c r="GU96">
        <f t="shared" si="332"/>
        <v>93058.2</v>
      </c>
      <c r="GV96">
        <f t="shared" si="332"/>
        <v>99074.799999999988</v>
      </c>
      <c r="GW96">
        <f t="shared" si="332"/>
        <v>80605.8</v>
      </c>
      <c r="GX96">
        <f t="shared" si="332"/>
        <v>97890.000000000015</v>
      </c>
      <c r="GY96">
        <f t="shared" si="332"/>
        <v>77910</v>
      </c>
      <c r="GZ96">
        <f t="shared" si="332"/>
        <v>96987.8</v>
      </c>
      <c r="HA96">
        <f t="shared" si="332"/>
        <v>93372.000000000015</v>
      </c>
      <c r="HB96">
        <f t="shared" si="332"/>
        <v>78084</v>
      </c>
      <c r="HC96">
        <f t="shared" si="332"/>
        <v>102919</v>
      </c>
      <c r="HD96">
        <f t="shared" si="332"/>
        <v>86763.199999999997</v>
      </c>
      <c r="HE96">
        <f t="shared" si="332"/>
        <v>91685.999999999985</v>
      </c>
      <c r="HF96">
        <f t="shared" si="332"/>
        <v>98300</v>
      </c>
      <c r="HG96">
        <f t="shared" si="332"/>
        <v>92442.599999999991</v>
      </c>
      <c r="HH96">
        <f t="shared" si="332"/>
        <v>75153</v>
      </c>
      <c r="HI96">
        <f t="shared" si="332"/>
        <v>93610</v>
      </c>
      <c r="HJ96">
        <f t="shared" si="332"/>
        <v>95402.4</v>
      </c>
      <c r="HK96">
        <f t="shared" si="332"/>
        <v>78948</v>
      </c>
      <c r="HL96">
        <f t="shared" si="332"/>
        <v>86928.8</v>
      </c>
      <c r="HM96">
        <f t="shared" si="332"/>
        <v>91108.800000000003</v>
      </c>
      <c r="HN96">
        <f t="shared" si="332"/>
        <v>92172.6</v>
      </c>
      <c r="HO96">
        <f t="shared" si="332"/>
        <v>100997.6</v>
      </c>
      <c r="HP96">
        <f t="shared" si="332"/>
        <v>87696</v>
      </c>
      <c r="HQ96">
        <f t="shared" si="332"/>
        <v>90521.600000000006</v>
      </c>
      <c r="HR96">
        <f t="shared" si="332"/>
        <v>88948.800000000003</v>
      </c>
      <c r="HS96">
        <f t="shared" si="332"/>
        <v>102000</v>
      </c>
      <c r="HT96">
        <f t="shared" si="332"/>
        <v>86220.800000000003</v>
      </c>
      <c r="HU96">
        <f t="shared" si="332"/>
        <v>88504</v>
      </c>
      <c r="HV96">
        <f t="shared" si="332"/>
        <v>78983.600000000006</v>
      </c>
      <c r="HW96">
        <f t="shared" si="332"/>
        <v>86118.400000000009</v>
      </c>
      <c r="HX96">
        <f t="shared" si="332"/>
        <v>90681.8</v>
      </c>
      <c r="HY96">
        <f t="shared" si="332"/>
        <v>97591.2</v>
      </c>
      <c r="HZ96">
        <f t="shared" si="332"/>
        <v>93184.000000000015</v>
      </c>
      <c r="IA96">
        <f t="shared" si="332"/>
        <v>79215.600000000006</v>
      </c>
      <c r="IB96">
        <f t="shared" si="332"/>
        <v>94084.2</v>
      </c>
      <c r="IC96">
        <f t="shared" si="332"/>
        <v>99985.600000000006</v>
      </c>
      <c r="ID96">
        <f t="shared" si="332"/>
        <v>77256</v>
      </c>
      <c r="IE96">
        <f t="shared" si="332"/>
        <v>88441.2</v>
      </c>
      <c r="IF96">
        <f t="shared" si="332"/>
        <v>91447.8</v>
      </c>
      <c r="IG96">
        <f t="shared" si="332"/>
        <v>94860</v>
      </c>
      <c r="IH96">
        <f t="shared" si="332"/>
        <v>84005.2</v>
      </c>
      <c r="II96">
        <f t="shared" si="332"/>
        <v>84482</v>
      </c>
      <c r="IJ96">
        <f t="shared" si="332"/>
        <v>103612.79999999999</v>
      </c>
      <c r="IK96">
        <f t="shared" si="332"/>
        <v>96624</v>
      </c>
      <c r="IL96">
        <f t="shared" si="332"/>
        <v>81745.2</v>
      </c>
      <c r="IM96">
        <f t="shared" si="332"/>
        <v>96928</v>
      </c>
      <c r="IN96">
        <f t="shared" si="332"/>
        <v>96595.199999999997</v>
      </c>
      <c r="IO96">
        <f t="shared" si="332"/>
        <v>91168</v>
      </c>
      <c r="IP96">
        <f t="shared" si="332"/>
        <v>100299.6</v>
      </c>
      <c r="IQ96">
        <f t="shared" si="332"/>
        <v>72684.600000000006</v>
      </c>
      <c r="IR96">
        <f t="shared" si="332"/>
        <v>83360</v>
      </c>
      <c r="IS96">
        <f t="shared" si="332"/>
        <v>89268</v>
      </c>
      <c r="IT96">
        <f t="shared" si="332"/>
        <v>83525.599999999991</v>
      </c>
      <c r="IU96">
        <f t="shared" si="332"/>
        <v>92597</v>
      </c>
      <c r="IV96">
        <f t="shared" si="332"/>
        <v>100600</v>
      </c>
      <c r="IW96">
        <f t="shared" si="332"/>
        <v>90093.6</v>
      </c>
      <c r="IX96">
        <f t="shared" ref="IX96:LI97" si="364">IFERROR(IF($SI82="n/a",0,IX82)+IF($SI89="n/a",0,IX89),"")</f>
        <v>84945</v>
      </c>
      <c r="IY96">
        <f t="shared" si="364"/>
        <v>87632.2</v>
      </c>
      <c r="IZ96">
        <f t="shared" si="364"/>
        <v>98280</v>
      </c>
      <c r="JA96">
        <f t="shared" si="364"/>
        <v>100100</v>
      </c>
      <c r="JB96">
        <f t="shared" si="364"/>
        <v>91582.8</v>
      </c>
      <c r="JC96">
        <f t="shared" si="364"/>
        <v>93942</v>
      </c>
      <c r="JD96">
        <f t="shared" si="364"/>
        <v>92496.8</v>
      </c>
      <c r="JE96">
        <f t="shared" si="364"/>
        <v>84714.6</v>
      </c>
      <c r="JF96">
        <f t="shared" si="364"/>
        <v>87231.199999999983</v>
      </c>
      <c r="JG96">
        <f t="shared" si="364"/>
        <v>72216</v>
      </c>
      <c r="JH96">
        <f t="shared" si="364"/>
        <v>105821.59999999999</v>
      </c>
      <c r="JI96">
        <f t="shared" si="364"/>
        <v>102394.8</v>
      </c>
      <c r="JJ96">
        <f t="shared" si="364"/>
        <v>74193.599999999991</v>
      </c>
      <c r="JK96">
        <f t="shared" si="364"/>
        <v>97836.000000000015</v>
      </c>
      <c r="JL96">
        <f t="shared" si="364"/>
        <v>94738.000000000015</v>
      </c>
      <c r="JM96">
        <f t="shared" si="364"/>
        <v>91697.600000000006</v>
      </c>
      <c r="JN96">
        <f t="shared" si="364"/>
        <v>88541.4</v>
      </c>
      <c r="JO96">
        <f t="shared" si="364"/>
        <v>98109.2</v>
      </c>
      <c r="JP96">
        <f t="shared" si="364"/>
        <v>97100.000000000015</v>
      </c>
      <c r="JQ96">
        <f t="shared" si="364"/>
        <v>93675.200000000012</v>
      </c>
      <c r="JR96">
        <f t="shared" si="364"/>
        <v>98085.6</v>
      </c>
      <c r="JS96">
        <f t="shared" si="364"/>
        <v>80325</v>
      </c>
      <c r="JT96">
        <f t="shared" si="364"/>
        <v>97075.200000000012</v>
      </c>
      <c r="JU96">
        <f t="shared" si="364"/>
        <v>91344</v>
      </c>
      <c r="JV96">
        <f t="shared" si="364"/>
        <v>84835.999999999985</v>
      </c>
      <c r="JW96">
        <f t="shared" si="364"/>
        <v>90721.2</v>
      </c>
      <c r="JX96">
        <f t="shared" si="364"/>
        <v>96783.400000000009</v>
      </c>
      <c r="JY96">
        <f t="shared" si="364"/>
        <v>95912.400000000009</v>
      </c>
      <c r="JZ96">
        <f t="shared" si="364"/>
        <v>99153.2</v>
      </c>
      <c r="KA96">
        <f t="shared" si="364"/>
        <v>87215.4</v>
      </c>
      <c r="KB96">
        <f t="shared" si="364"/>
        <v>98755.199999999997</v>
      </c>
      <c r="KC96">
        <f t="shared" si="364"/>
        <v>95703.6</v>
      </c>
      <c r="KD96">
        <f t="shared" si="364"/>
        <v>98349.599999999991</v>
      </c>
      <c r="KE96">
        <f t="shared" si="364"/>
        <v>89880</v>
      </c>
      <c r="KF96">
        <f t="shared" si="364"/>
        <v>90409.8</v>
      </c>
      <c r="KG96">
        <f t="shared" si="364"/>
        <v>106092.80000000002</v>
      </c>
      <c r="KH96">
        <f t="shared" si="364"/>
        <v>94221.6</v>
      </c>
      <c r="KI96">
        <f t="shared" si="364"/>
        <v>90445.6</v>
      </c>
      <c r="KJ96">
        <f t="shared" si="364"/>
        <v>84723.799999999988</v>
      </c>
      <c r="KK96">
        <f t="shared" si="364"/>
        <v>92476.800000000003</v>
      </c>
      <c r="KL96">
        <f t="shared" si="364"/>
        <v>104400</v>
      </c>
      <c r="KM96">
        <f t="shared" si="364"/>
        <v>94473.2</v>
      </c>
      <c r="KN96">
        <f t="shared" si="364"/>
        <v>90514.8</v>
      </c>
      <c r="KO96">
        <f t="shared" si="364"/>
        <v>102861.00000000001</v>
      </c>
      <c r="KP96">
        <f t="shared" si="364"/>
        <v>81379.199999999997</v>
      </c>
      <c r="KQ96">
        <f t="shared" si="364"/>
        <v>97113.8</v>
      </c>
      <c r="KR96">
        <f t="shared" si="364"/>
        <v>100744</v>
      </c>
      <c r="KS96">
        <f t="shared" si="364"/>
        <v>84668.4</v>
      </c>
      <c r="KT96">
        <f t="shared" si="364"/>
        <v>100815.00000000001</v>
      </c>
      <c r="KU96">
        <f t="shared" si="364"/>
        <v>89611.199999999997</v>
      </c>
      <c r="KV96">
        <f t="shared" si="364"/>
        <v>90960.200000000012</v>
      </c>
      <c r="KW96">
        <f t="shared" si="364"/>
        <v>70727</v>
      </c>
      <c r="KX96">
        <f t="shared" si="364"/>
        <v>79543.199999999997</v>
      </c>
      <c r="KY96">
        <f t="shared" si="364"/>
        <v>79952</v>
      </c>
      <c r="KZ96">
        <f t="shared" si="364"/>
        <v>88660.800000000003</v>
      </c>
      <c r="LA96">
        <f t="shared" si="364"/>
        <v>89434.8</v>
      </c>
      <c r="LB96">
        <f t="shared" si="364"/>
        <v>84747.599999999991</v>
      </c>
      <c r="LC96">
        <f t="shared" si="364"/>
        <v>88995.6</v>
      </c>
      <c r="LD96">
        <f t="shared" si="364"/>
        <v>75398.399999999994</v>
      </c>
      <c r="LE96">
        <f t="shared" si="364"/>
        <v>99870.399999999994</v>
      </c>
      <c r="LF96">
        <f t="shared" si="364"/>
        <v>79622.399999999994</v>
      </c>
      <c r="LG96">
        <f t="shared" si="364"/>
        <v>105033.60000000001</v>
      </c>
      <c r="LH96">
        <f t="shared" si="364"/>
        <v>86005</v>
      </c>
      <c r="LI96">
        <f t="shared" si="364"/>
        <v>73603.600000000006</v>
      </c>
      <c r="LJ96">
        <f t="shared" si="333"/>
        <v>92278.2</v>
      </c>
      <c r="LK96">
        <f t="shared" si="334"/>
        <v>78694.2</v>
      </c>
      <c r="LL96">
        <f t="shared" si="334"/>
        <v>92314.4</v>
      </c>
      <c r="LM96">
        <f t="shared" si="334"/>
        <v>101694</v>
      </c>
      <c r="LN96">
        <f t="shared" si="334"/>
        <v>81536</v>
      </c>
      <c r="LO96">
        <f t="shared" si="334"/>
        <v>86984</v>
      </c>
      <c r="LP96">
        <f t="shared" si="334"/>
        <v>106783.8</v>
      </c>
      <c r="LQ96">
        <f t="shared" si="334"/>
        <v>80696</v>
      </c>
      <c r="LR96">
        <f t="shared" si="334"/>
        <v>90681.8</v>
      </c>
      <c r="LS96">
        <f t="shared" si="334"/>
        <v>88300.800000000003</v>
      </c>
      <c r="LT96">
        <f t="shared" si="334"/>
        <v>97942.399999999994</v>
      </c>
      <c r="LU96">
        <f t="shared" si="334"/>
        <v>84896.400000000009</v>
      </c>
      <c r="LV96">
        <f t="shared" si="334"/>
        <v>83413.8</v>
      </c>
      <c r="LW96">
        <f t="shared" si="334"/>
        <v>90792</v>
      </c>
      <c r="LX96">
        <f t="shared" si="334"/>
        <v>98793.600000000006</v>
      </c>
      <c r="LY96">
        <f t="shared" si="334"/>
        <v>93306.400000000009</v>
      </c>
      <c r="LZ96">
        <f t="shared" si="334"/>
        <v>89333.199999999983</v>
      </c>
      <c r="MA96">
        <f t="shared" si="334"/>
        <v>92467.199999999997</v>
      </c>
      <c r="MB96">
        <f t="shared" si="334"/>
        <v>76933</v>
      </c>
      <c r="MC96">
        <f t="shared" si="334"/>
        <v>88275</v>
      </c>
      <c r="MD96">
        <f t="shared" si="334"/>
        <v>100398.79999999999</v>
      </c>
      <c r="ME96">
        <f t="shared" si="334"/>
        <v>92700</v>
      </c>
      <c r="MF96">
        <f t="shared" si="334"/>
        <v>85531.199999999997</v>
      </c>
      <c r="MG96">
        <f t="shared" si="334"/>
        <v>85795.6</v>
      </c>
      <c r="MH96">
        <f t="shared" si="334"/>
        <v>99042</v>
      </c>
      <c r="MI96">
        <f t="shared" si="334"/>
        <v>93126.000000000015</v>
      </c>
      <c r="MJ96">
        <f t="shared" si="334"/>
        <v>86132.2</v>
      </c>
      <c r="MK96">
        <f t="shared" si="334"/>
        <v>94250.400000000009</v>
      </c>
      <c r="ML96">
        <f t="shared" si="334"/>
        <v>102139.20000000001</v>
      </c>
      <c r="MM96">
        <f t="shared" si="334"/>
        <v>100386.00000000001</v>
      </c>
      <c r="MN96">
        <f t="shared" si="334"/>
        <v>81067.600000000006</v>
      </c>
      <c r="MO96">
        <f t="shared" si="334"/>
        <v>87823.2</v>
      </c>
      <c r="MP96">
        <f t="shared" si="334"/>
        <v>101604.79999999999</v>
      </c>
      <c r="MQ96">
        <f t="shared" si="334"/>
        <v>92929.2</v>
      </c>
      <c r="MR96">
        <f t="shared" si="334"/>
        <v>89103.2</v>
      </c>
      <c r="MS96">
        <f t="shared" si="334"/>
        <v>83528</v>
      </c>
      <c r="MT96">
        <f t="shared" si="334"/>
        <v>94042.8</v>
      </c>
      <c r="MU96">
        <f t="shared" si="334"/>
        <v>91523.999999999985</v>
      </c>
      <c r="MV96">
        <f t="shared" si="334"/>
        <v>95024.599999999991</v>
      </c>
      <c r="MW96">
        <f t="shared" si="334"/>
        <v>108498</v>
      </c>
      <c r="MX96">
        <f t="shared" si="334"/>
        <v>100800</v>
      </c>
      <c r="MY96">
        <f t="shared" si="334"/>
        <v>106671.6</v>
      </c>
      <c r="MZ96">
        <f t="shared" si="334"/>
        <v>96374.599999999991</v>
      </c>
      <c r="NA96">
        <f t="shared" si="334"/>
        <v>86442.4</v>
      </c>
      <c r="NB96">
        <f t="shared" si="334"/>
        <v>86275.199999999997</v>
      </c>
      <c r="NC96">
        <f t="shared" si="334"/>
        <v>100896.40000000001</v>
      </c>
      <c r="ND96">
        <f t="shared" si="334"/>
        <v>85958.400000000009</v>
      </c>
      <c r="NE96">
        <f t="shared" si="334"/>
        <v>92310</v>
      </c>
      <c r="NF96">
        <f t="shared" si="334"/>
        <v>69962.2</v>
      </c>
      <c r="NG96">
        <f t="shared" si="334"/>
        <v>84064.200000000012</v>
      </c>
      <c r="NH96">
        <f t="shared" si="334"/>
        <v>75897.600000000006</v>
      </c>
      <c r="NI96">
        <f t="shared" si="334"/>
        <v>86050.199999999983</v>
      </c>
      <c r="NJ96">
        <f t="shared" si="334"/>
        <v>78391.199999999997</v>
      </c>
      <c r="NK96">
        <f t="shared" si="334"/>
        <v>77404</v>
      </c>
      <c r="NL96">
        <f t="shared" si="334"/>
        <v>98379.6</v>
      </c>
      <c r="NM96">
        <f t="shared" si="334"/>
        <v>87585.599999999991</v>
      </c>
      <c r="NN96">
        <f t="shared" si="334"/>
        <v>95539.200000000012</v>
      </c>
      <c r="NO96">
        <f t="shared" si="334"/>
        <v>91286.400000000009</v>
      </c>
      <c r="NP96">
        <f t="shared" si="334"/>
        <v>100167</v>
      </c>
      <c r="NQ96">
        <f t="shared" si="334"/>
        <v>89647.999999999985</v>
      </c>
      <c r="NR96">
        <f t="shared" si="334"/>
        <v>91893.2</v>
      </c>
      <c r="NS96">
        <f t="shared" si="334"/>
        <v>82002</v>
      </c>
      <c r="NT96">
        <f t="shared" si="334"/>
        <v>91800</v>
      </c>
      <c r="NU96">
        <f t="shared" si="334"/>
        <v>89862</v>
      </c>
      <c r="NV96">
        <f t="shared" ref="NV96:QG97" si="365">IFERROR(IF($SI82="n/a",0,NV82)+IF($SI89="n/a",0,NV89),"")</f>
        <v>104841.00000000001</v>
      </c>
      <c r="NW96">
        <f t="shared" si="365"/>
        <v>82680</v>
      </c>
      <c r="NX96">
        <f t="shared" si="365"/>
        <v>92622.799999999988</v>
      </c>
      <c r="NY96">
        <f t="shared" si="365"/>
        <v>101707</v>
      </c>
      <c r="NZ96">
        <f t="shared" si="365"/>
        <v>92976</v>
      </c>
      <c r="OA96">
        <f t="shared" si="365"/>
        <v>99588.000000000015</v>
      </c>
      <c r="OB96">
        <f t="shared" si="365"/>
        <v>99580.800000000003</v>
      </c>
      <c r="OC96">
        <f t="shared" si="365"/>
        <v>84468.800000000003</v>
      </c>
      <c r="OD96">
        <f t="shared" si="365"/>
        <v>97899.999999999985</v>
      </c>
      <c r="OE96">
        <f t="shared" si="365"/>
        <v>70569.2</v>
      </c>
      <c r="OF96">
        <f t="shared" si="365"/>
        <v>70063.200000000012</v>
      </c>
      <c r="OG96">
        <f t="shared" si="365"/>
        <v>82972.799999999988</v>
      </c>
      <c r="OH96">
        <f t="shared" si="365"/>
        <v>94188.000000000015</v>
      </c>
      <c r="OI96">
        <f t="shared" si="365"/>
        <v>111400</v>
      </c>
      <c r="OJ96">
        <f t="shared" si="365"/>
        <v>80269.599999999991</v>
      </c>
      <c r="OK96">
        <f t="shared" si="365"/>
        <v>94410.8</v>
      </c>
      <c r="OL96">
        <f t="shared" si="365"/>
        <v>70893.600000000006</v>
      </c>
      <c r="OM96">
        <f t="shared" si="365"/>
        <v>102616.00000000001</v>
      </c>
      <c r="ON96">
        <f t="shared" si="365"/>
        <v>96475.4</v>
      </c>
      <c r="OO96">
        <f t="shared" si="365"/>
        <v>85280</v>
      </c>
      <c r="OP96">
        <f t="shared" si="365"/>
        <v>105089.4</v>
      </c>
      <c r="OQ96">
        <f t="shared" si="365"/>
        <v>96920.999999999985</v>
      </c>
      <c r="OR96">
        <f t="shared" si="365"/>
        <v>95447.200000000012</v>
      </c>
      <c r="OS96">
        <f t="shared" si="365"/>
        <v>91523.999999999985</v>
      </c>
      <c r="OT96">
        <f t="shared" si="365"/>
        <v>90576.000000000015</v>
      </c>
      <c r="OU96">
        <f t="shared" si="365"/>
        <v>88296</v>
      </c>
      <c r="OV96">
        <f t="shared" si="365"/>
        <v>97762.799999999988</v>
      </c>
      <c r="OW96">
        <f t="shared" si="365"/>
        <v>104428.8</v>
      </c>
      <c r="OX96">
        <f t="shared" si="365"/>
        <v>86402.4</v>
      </c>
      <c r="OY96">
        <f t="shared" si="365"/>
        <v>95172</v>
      </c>
      <c r="OZ96">
        <f t="shared" si="365"/>
        <v>89537.599999999991</v>
      </c>
      <c r="PA96">
        <f t="shared" si="365"/>
        <v>72896</v>
      </c>
      <c r="PB96">
        <f t="shared" si="365"/>
        <v>93104</v>
      </c>
      <c r="PC96">
        <f t="shared" si="365"/>
        <v>88347.6</v>
      </c>
      <c r="PD96">
        <f t="shared" si="365"/>
        <v>86275.199999999997</v>
      </c>
      <c r="PE96">
        <f t="shared" si="365"/>
        <v>90306</v>
      </c>
      <c r="PF96">
        <f t="shared" si="365"/>
        <v>105551.6</v>
      </c>
      <c r="PG96">
        <f t="shared" si="365"/>
        <v>99999.6</v>
      </c>
      <c r="PH96">
        <f t="shared" si="365"/>
        <v>93350.599999999991</v>
      </c>
      <c r="PI96">
        <f t="shared" si="365"/>
        <v>103326.6</v>
      </c>
      <c r="PJ96">
        <f t="shared" si="365"/>
        <v>98763.6</v>
      </c>
      <c r="PK96">
        <f t="shared" si="365"/>
        <v>90546.4</v>
      </c>
      <c r="PL96">
        <f t="shared" si="365"/>
        <v>90816</v>
      </c>
      <c r="PM96">
        <f t="shared" si="365"/>
        <v>85965.6</v>
      </c>
      <c r="PN96">
        <f t="shared" si="365"/>
        <v>76540.800000000003</v>
      </c>
      <c r="PO96">
        <f t="shared" si="365"/>
        <v>86904</v>
      </c>
      <c r="PP96">
        <f t="shared" si="365"/>
        <v>101566.39999999999</v>
      </c>
      <c r="PQ96">
        <f t="shared" si="365"/>
        <v>96969.599999999991</v>
      </c>
      <c r="PR96">
        <f t="shared" si="365"/>
        <v>95570</v>
      </c>
      <c r="PS96">
        <f t="shared" si="365"/>
        <v>83868.399999999994</v>
      </c>
      <c r="PT96">
        <f t="shared" si="365"/>
        <v>95996</v>
      </c>
      <c r="PU96">
        <f t="shared" si="365"/>
        <v>98366.400000000009</v>
      </c>
      <c r="PV96">
        <f t="shared" si="365"/>
        <v>78883.199999999983</v>
      </c>
      <c r="PW96">
        <f t="shared" si="365"/>
        <v>96444</v>
      </c>
      <c r="PX96">
        <f t="shared" si="365"/>
        <v>86076</v>
      </c>
      <c r="PY96">
        <f t="shared" si="365"/>
        <v>104139.99999999999</v>
      </c>
      <c r="PZ96">
        <f t="shared" si="365"/>
        <v>95851.8</v>
      </c>
      <c r="QA96">
        <f t="shared" si="365"/>
        <v>94494.6</v>
      </c>
      <c r="QB96">
        <f t="shared" si="365"/>
        <v>89685.8</v>
      </c>
      <c r="QC96">
        <f t="shared" si="365"/>
        <v>85470</v>
      </c>
      <c r="QD96">
        <f t="shared" si="365"/>
        <v>77212.200000000012</v>
      </c>
      <c r="QE96">
        <f t="shared" si="365"/>
        <v>97694.799999999988</v>
      </c>
      <c r="QF96">
        <f t="shared" si="365"/>
        <v>106656.20000000001</v>
      </c>
      <c r="QG96">
        <f t="shared" si="365"/>
        <v>90743</v>
      </c>
      <c r="QH96">
        <f t="shared" si="335"/>
        <v>94781.6</v>
      </c>
      <c r="QI96">
        <f t="shared" si="336"/>
        <v>75398.399999999994</v>
      </c>
      <c r="QJ96">
        <f t="shared" si="336"/>
        <v>103924.4</v>
      </c>
      <c r="QK96">
        <f t="shared" si="336"/>
        <v>93744</v>
      </c>
      <c r="QL96">
        <f t="shared" si="336"/>
        <v>105945.59999999999</v>
      </c>
      <c r="QM96">
        <f t="shared" si="336"/>
        <v>101909</v>
      </c>
      <c r="QN96">
        <f t="shared" si="336"/>
        <v>94300.799999999988</v>
      </c>
      <c r="QO96">
        <f t="shared" si="336"/>
        <v>104949</v>
      </c>
      <c r="QP96">
        <f t="shared" si="336"/>
        <v>81043.199999999997</v>
      </c>
      <c r="QQ96">
        <f t="shared" si="336"/>
        <v>87375.999999999985</v>
      </c>
      <c r="QR96">
        <f t="shared" si="336"/>
        <v>99597.6</v>
      </c>
      <c r="QS96">
        <f t="shared" si="336"/>
        <v>88820.6</v>
      </c>
      <c r="QT96">
        <f t="shared" si="336"/>
        <v>82264</v>
      </c>
      <c r="QU96">
        <f t="shared" si="336"/>
        <v>88070.399999999994</v>
      </c>
      <c r="QV96">
        <f t="shared" si="336"/>
        <v>99201.600000000006</v>
      </c>
      <c r="QW96">
        <f t="shared" si="336"/>
        <v>69871</v>
      </c>
      <c r="QX96">
        <f t="shared" si="336"/>
        <v>86944</v>
      </c>
      <c r="QY96">
        <f t="shared" si="336"/>
        <v>95539.200000000012</v>
      </c>
      <c r="QZ96">
        <f t="shared" si="336"/>
        <v>84250.8</v>
      </c>
      <c r="RA96">
        <f t="shared" si="336"/>
        <v>107948.4</v>
      </c>
      <c r="RB96">
        <f t="shared" si="336"/>
        <v>84826.000000000015</v>
      </c>
      <c r="RC96">
        <f t="shared" si="336"/>
        <v>86310</v>
      </c>
      <c r="RD96">
        <f t="shared" si="336"/>
        <v>87403.199999999997</v>
      </c>
      <c r="RE96">
        <f t="shared" si="336"/>
        <v>83080</v>
      </c>
      <c r="RF96">
        <f t="shared" si="336"/>
        <v>84912.799999999988</v>
      </c>
      <c r="RG96">
        <f t="shared" si="336"/>
        <v>71476</v>
      </c>
      <c r="RH96">
        <f t="shared" si="336"/>
        <v>86763.199999999997</v>
      </c>
      <c r="RI96">
        <f t="shared" si="336"/>
        <v>100990.39999999999</v>
      </c>
      <c r="RJ96">
        <f t="shared" si="336"/>
        <v>97404.800000000003</v>
      </c>
      <c r="RK96">
        <f t="shared" si="336"/>
        <v>91208.400000000009</v>
      </c>
      <c r="RL96">
        <f t="shared" si="336"/>
        <v>80960.399999999994</v>
      </c>
      <c r="RM96">
        <f t="shared" si="336"/>
        <v>88442.400000000009</v>
      </c>
      <c r="RN96">
        <f t="shared" si="336"/>
        <v>89680.8</v>
      </c>
      <c r="RO96">
        <f t="shared" si="336"/>
        <v>97864</v>
      </c>
      <c r="RP96">
        <f t="shared" si="336"/>
        <v>79104.599999999991</v>
      </c>
      <c r="RQ96">
        <f t="shared" si="336"/>
        <v>98662.200000000012</v>
      </c>
      <c r="RR96">
        <f t="shared" si="336"/>
        <v>78450</v>
      </c>
      <c r="RS96">
        <f t="shared" si="336"/>
        <v>95880</v>
      </c>
      <c r="RT96">
        <f t="shared" si="336"/>
        <v>103529.40000000001</v>
      </c>
      <c r="RU96">
        <f t="shared" si="336"/>
        <v>80150.399999999994</v>
      </c>
      <c r="RV96">
        <f t="shared" si="336"/>
        <v>96632</v>
      </c>
      <c r="RW96">
        <f t="shared" si="336"/>
        <v>77742.8</v>
      </c>
      <c r="RX96">
        <f t="shared" si="336"/>
        <v>103630.8</v>
      </c>
      <c r="RY96">
        <f t="shared" si="336"/>
        <v>95590.200000000012</v>
      </c>
      <c r="RZ96">
        <f t="shared" si="336"/>
        <v>88418.400000000009</v>
      </c>
      <c r="SA96">
        <f t="shared" si="336"/>
        <v>96244.39999999998</v>
      </c>
      <c r="SB96">
        <f t="shared" si="336"/>
        <v>91929.600000000006</v>
      </c>
      <c r="SC96">
        <f t="shared" si="336"/>
        <v>77542.8</v>
      </c>
      <c r="SD96">
        <f t="shared" si="336"/>
        <v>93189.599999999991</v>
      </c>
      <c r="SE96">
        <f t="shared" si="336"/>
        <v>90341.4</v>
      </c>
      <c r="SF96">
        <f t="shared" si="336"/>
        <v>99298.200000000012</v>
      </c>
      <c r="SG96">
        <f t="shared" si="336"/>
        <v>82896.800000000003</v>
      </c>
      <c r="SH96" s="25"/>
      <c r="SI96">
        <f t="shared" si="345"/>
        <v>90462.064000000013</v>
      </c>
      <c r="SQ96" s="247">
        <f t="shared" si="346"/>
        <v>2017</v>
      </c>
      <c r="SR96" s="247">
        <f t="shared" si="347"/>
        <v>0</v>
      </c>
      <c r="SS96" s="247">
        <f t="shared" si="348"/>
        <v>0</v>
      </c>
      <c r="ST96" s="247">
        <f t="shared" si="349"/>
        <v>0</v>
      </c>
      <c r="SU96" s="247">
        <f t="shared" si="350"/>
        <v>0</v>
      </c>
      <c r="SV96" s="247">
        <f t="shared" si="351"/>
        <v>25</v>
      </c>
      <c r="SW96" s="247">
        <f t="shared" si="352"/>
        <v>431</v>
      </c>
      <c r="SX96" s="247">
        <f t="shared" si="353"/>
        <v>500</v>
      </c>
      <c r="SY96" s="247">
        <f t="shared" si="354"/>
        <v>500</v>
      </c>
      <c r="SZ96" s="247">
        <f t="shared" si="355"/>
        <v>500</v>
      </c>
      <c r="TA96" s="25"/>
      <c r="TB96" s="168">
        <f t="shared" si="356"/>
        <v>0</v>
      </c>
      <c r="TC96" s="168">
        <f t="shared" si="357"/>
        <v>0</v>
      </c>
      <c r="TD96" s="168">
        <f t="shared" si="337"/>
        <v>0</v>
      </c>
      <c r="TE96" s="168">
        <f t="shared" si="338"/>
        <v>0</v>
      </c>
      <c r="TF96" s="168">
        <f t="shared" si="339"/>
        <v>0.05</v>
      </c>
      <c r="TG96" s="168">
        <f t="shared" si="340"/>
        <v>0.81200000000000006</v>
      </c>
      <c r="TH96" s="168">
        <f t="shared" si="341"/>
        <v>0.13800000000000001</v>
      </c>
      <c r="TI96" s="168">
        <f t="shared" si="342"/>
        <v>0</v>
      </c>
      <c r="TJ96" s="168">
        <f t="shared" si="343"/>
        <v>0</v>
      </c>
      <c r="TK96" s="94">
        <f t="shared" si="358"/>
        <v>1</v>
      </c>
      <c r="TM96">
        <v>4</v>
      </c>
      <c r="TP96" s="477">
        <f>+SMALL(B96:SG96,ROUND(SZ96*$TP$15,0))</f>
        <v>84912.799999999988</v>
      </c>
      <c r="TQ96" s="477">
        <f t="shared" si="359"/>
        <v>96783.400000000009</v>
      </c>
      <c r="TR96" s="25">
        <f t="shared" si="360"/>
        <v>90462.064000000013</v>
      </c>
      <c r="TS96">
        <f>+RANK(SI96,B96:SI96,1)</f>
        <v>236</v>
      </c>
      <c r="TT96" s="168">
        <f>+TS96/SZ96</f>
        <v>0.47199999999999998</v>
      </c>
      <c r="TV96" s="168">
        <f t="shared" si="361"/>
        <v>0</v>
      </c>
    </row>
    <row r="97" spans="1:542">
      <c r="A97" s="227">
        <v>2018</v>
      </c>
      <c r="B97">
        <f t="shared" si="344"/>
        <v>35475</v>
      </c>
      <c r="C97">
        <f t="shared" si="362"/>
        <v>136372.59999999998</v>
      </c>
      <c r="D97">
        <f t="shared" si="362"/>
        <v>54912.400000000016</v>
      </c>
      <c r="E97">
        <f t="shared" si="362"/>
        <v>104308.8</v>
      </c>
      <c r="F97">
        <f t="shared" si="362"/>
        <v>82326.199999999983</v>
      </c>
      <c r="G97">
        <f t="shared" si="362"/>
        <v>144733.79999999999</v>
      </c>
      <c r="H97">
        <f t="shared" si="362"/>
        <v>87950.399999999994</v>
      </c>
      <c r="I97">
        <f t="shared" si="362"/>
        <v>147631.19999999998</v>
      </c>
      <c r="J97">
        <f t="shared" si="362"/>
        <v>73071.199999999997</v>
      </c>
      <c r="K97">
        <f t="shared" si="362"/>
        <v>128363.59999999998</v>
      </c>
      <c r="L97">
        <f t="shared" si="362"/>
        <v>151234.79999999999</v>
      </c>
      <c r="M97">
        <f t="shared" si="362"/>
        <v>96682.6</v>
      </c>
      <c r="N97">
        <f t="shared" si="362"/>
        <v>128100</v>
      </c>
      <c r="O97">
        <f t="shared" si="362"/>
        <v>36625</v>
      </c>
      <c r="P97">
        <f t="shared" si="362"/>
        <v>117183.6</v>
      </c>
      <c r="Q97">
        <f t="shared" si="362"/>
        <v>150104.59999999998</v>
      </c>
      <c r="R97">
        <f t="shared" si="362"/>
        <v>65469.599999999991</v>
      </c>
      <c r="S97">
        <f t="shared" si="362"/>
        <v>80767.199999999997</v>
      </c>
      <c r="T97">
        <f t="shared" si="362"/>
        <v>147387.20000000001</v>
      </c>
      <c r="U97">
        <f t="shared" si="362"/>
        <v>139389</v>
      </c>
      <c r="V97">
        <f t="shared" si="362"/>
        <v>94273.199999999983</v>
      </c>
      <c r="W97">
        <f t="shared" si="362"/>
        <v>115716.99999999999</v>
      </c>
      <c r="X97">
        <f t="shared" si="362"/>
        <v>126655.2</v>
      </c>
      <c r="Y97">
        <f t="shared" si="362"/>
        <v>108506.19999999998</v>
      </c>
      <c r="Z97">
        <f t="shared" si="362"/>
        <v>82773.600000000006</v>
      </c>
      <c r="AA97">
        <f t="shared" si="362"/>
        <v>86600.8</v>
      </c>
      <c r="AB97">
        <f t="shared" si="362"/>
        <v>100686.79999999999</v>
      </c>
      <c r="AC97">
        <f t="shared" si="362"/>
        <v>80294.399999999994</v>
      </c>
      <c r="AD97">
        <f t="shared" si="362"/>
        <v>123957.60000000002</v>
      </c>
      <c r="AE97">
        <f t="shared" si="362"/>
        <v>54460.800000000003</v>
      </c>
      <c r="AF97">
        <f t="shared" si="362"/>
        <v>111873.59999999999</v>
      </c>
      <c r="AG97">
        <f t="shared" si="362"/>
        <v>59286.2</v>
      </c>
      <c r="AH97">
        <f t="shared" si="362"/>
        <v>146059.19999999998</v>
      </c>
      <c r="AI97">
        <f t="shared" si="362"/>
        <v>132210</v>
      </c>
      <c r="AJ97">
        <f t="shared" si="362"/>
        <v>47650.200000000004</v>
      </c>
      <c r="AK97">
        <f t="shared" si="362"/>
        <v>75438.799999999988</v>
      </c>
      <c r="AL97">
        <f t="shared" si="362"/>
        <v>109010.40000000001</v>
      </c>
      <c r="AM97">
        <f t="shared" si="362"/>
        <v>131400</v>
      </c>
      <c r="AN97">
        <f t="shared" si="362"/>
        <v>69678.000000000015</v>
      </c>
      <c r="AO97">
        <f t="shared" si="362"/>
        <v>114404</v>
      </c>
      <c r="AP97">
        <f t="shared" si="362"/>
        <v>142995.6</v>
      </c>
      <c r="AQ97">
        <f t="shared" si="362"/>
        <v>88292.800000000003</v>
      </c>
      <c r="AR97">
        <f t="shared" si="362"/>
        <v>87314.000000000015</v>
      </c>
      <c r="AS97">
        <f t="shared" si="362"/>
        <v>116420.4</v>
      </c>
      <c r="AT97">
        <f t="shared" si="362"/>
        <v>151982.6</v>
      </c>
      <c r="AU97">
        <f t="shared" si="362"/>
        <v>113049.60000000001</v>
      </c>
      <c r="AV97">
        <f t="shared" si="362"/>
        <v>113013.60000000002</v>
      </c>
      <c r="AW97">
        <f t="shared" si="362"/>
        <v>78650</v>
      </c>
      <c r="AX97">
        <f t="shared" si="362"/>
        <v>96158.400000000023</v>
      </c>
      <c r="AY97">
        <f t="shared" si="362"/>
        <v>63428</v>
      </c>
      <c r="AZ97">
        <f t="shared" si="362"/>
        <v>47650.200000000004</v>
      </c>
      <c r="BA97">
        <f t="shared" si="362"/>
        <v>119562.40000000001</v>
      </c>
      <c r="BB97">
        <f t="shared" si="362"/>
        <v>136582.00000000003</v>
      </c>
      <c r="BC97">
        <f t="shared" si="362"/>
        <v>101186.4</v>
      </c>
      <c r="BD97">
        <f t="shared" si="362"/>
        <v>122161.60000000001</v>
      </c>
      <c r="BE97">
        <f t="shared" si="362"/>
        <v>149951.4</v>
      </c>
      <c r="BF97">
        <f t="shared" si="362"/>
        <v>132240</v>
      </c>
      <c r="BG97">
        <f t="shared" si="362"/>
        <v>144394</v>
      </c>
      <c r="BH97">
        <f t="shared" si="362"/>
        <v>83741.999999999985</v>
      </c>
      <c r="BI97">
        <f t="shared" si="362"/>
        <v>66855.399999999994</v>
      </c>
      <c r="BJ97">
        <f t="shared" si="362"/>
        <v>137083.6</v>
      </c>
      <c r="BK97">
        <f t="shared" si="362"/>
        <v>104521.60000000001</v>
      </c>
      <c r="BL97">
        <f t="shared" si="362"/>
        <v>97564.599999999991</v>
      </c>
      <c r="BM97">
        <f t="shared" si="362"/>
        <v>104780</v>
      </c>
      <c r="BN97">
        <f t="shared" si="362"/>
        <v>131864</v>
      </c>
      <c r="BO97">
        <f t="shared" ref="BO97:DZ97" si="366">IFERROR(IF($SI83="n/a",0,BO83)+IF($SI90="n/a",0,BO90),"")</f>
        <v>86019</v>
      </c>
      <c r="BP97">
        <f t="shared" si="366"/>
        <v>138172.80000000002</v>
      </c>
      <c r="BQ97">
        <f t="shared" si="366"/>
        <v>89795.400000000009</v>
      </c>
      <c r="BR97">
        <f t="shared" si="366"/>
        <v>92690.000000000015</v>
      </c>
      <c r="BS97">
        <f t="shared" si="366"/>
        <v>104369.60000000002</v>
      </c>
      <c r="BT97">
        <f t="shared" si="366"/>
        <v>66670</v>
      </c>
      <c r="BU97">
        <f t="shared" si="366"/>
        <v>98816.000000000015</v>
      </c>
      <c r="BV97">
        <f t="shared" si="366"/>
        <v>89849.599999999991</v>
      </c>
      <c r="BW97">
        <f t="shared" si="366"/>
        <v>73370</v>
      </c>
      <c r="BX97">
        <f t="shared" si="366"/>
        <v>142391.99999999997</v>
      </c>
      <c r="BY97">
        <f t="shared" si="366"/>
        <v>121053.6</v>
      </c>
      <c r="BZ97">
        <f t="shared" si="366"/>
        <v>154526.40000000002</v>
      </c>
      <c r="CA97">
        <f t="shared" si="366"/>
        <v>95889.8</v>
      </c>
      <c r="CB97">
        <f t="shared" si="366"/>
        <v>151032</v>
      </c>
      <c r="CC97">
        <f t="shared" si="366"/>
        <v>112913.99999999999</v>
      </c>
      <c r="CD97">
        <f t="shared" si="366"/>
        <v>115231.19999999998</v>
      </c>
      <c r="CE97">
        <f t="shared" si="366"/>
        <v>79818</v>
      </c>
      <c r="CF97">
        <f t="shared" si="366"/>
        <v>89159.400000000009</v>
      </c>
      <c r="CG97">
        <f t="shared" si="366"/>
        <v>107562.00000000001</v>
      </c>
      <c r="CH97">
        <f t="shared" si="366"/>
        <v>115985.99999999999</v>
      </c>
      <c r="CI97">
        <f t="shared" si="366"/>
        <v>88565.999999999985</v>
      </c>
      <c r="CJ97">
        <f t="shared" si="366"/>
        <v>107639.4</v>
      </c>
      <c r="CK97">
        <f t="shared" si="366"/>
        <v>87169.600000000006</v>
      </c>
      <c r="CL97">
        <f t="shared" si="366"/>
        <v>139339.79999999999</v>
      </c>
      <c r="CM97">
        <f t="shared" si="366"/>
        <v>125922.40000000002</v>
      </c>
      <c r="CN97">
        <f t="shared" si="366"/>
        <v>101046.40000000002</v>
      </c>
      <c r="CO97">
        <f t="shared" si="366"/>
        <v>82849.2</v>
      </c>
      <c r="CP97">
        <f t="shared" si="366"/>
        <v>70216.000000000015</v>
      </c>
      <c r="CQ97">
        <f t="shared" si="366"/>
        <v>136705</v>
      </c>
      <c r="CR97">
        <f t="shared" si="366"/>
        <v>103070</v>
      </c>
      <c r="CS97">
        <f t="shared" si="366"/>
        <v>84627.4</v>
      </c>
      <c r="CT97">
        <f t="shared" si="366"/>
        <v>66505.8</v>
      </c>
      <c r="CU97">
        <f t="shared" si="366"/>
        <v>113816.00000000001</v>
      </c>
      <c r="CV97">
        <f t="shared" si="366"/>
        <v>101801.4</v>
      </c>
      <c r="CW97">
        <f t="shared" si="366"/>
        <v>120001</v>
      </c>
      <c r="CX97">
        <f t="shared" si="366"/>
        <v>79492</v>
      </c>
      <c r="CY97">
        <f t="shared" si="366"/>
        <v>153109</v>
      </c>
      <c r="CZ97">
        <f t="shared" si="366"/>
        <v>96399.6</v>
      </c>
      <c r="DA97">
        <f t="shared" si="366"/>
        <v>113853.59999999998</v>
      </c>
      <c r="DB97">
        <f t="shared" si="366"/>
        <v>112978.8</v>
      </c>
      <c r="DC97">
        <f t="shared" si="366"/>
        <v>96139.4</v>
      </c>
      <c r="DD97">
        <f t="shared" si="366"/>
        <v>108112.99999999999</v>
      </c>
      <c r="DE97">
        <f t="shared" si="366"/>
        <v>92547</v>
      </c>
      <c r="DF97">
        <f t="shared" si="366"/>
        <v>128271.2</v>
      </c>
      <c r="DG97">
        <f t="shared" si="366"/>
        <v>103672.8</v>
      </c>
      <c r="DH97">
        <f t="shared" si="366"/>
        <v>128174.2</v>
      </c>
      <c r="DI97">
        <f t="shared" si="366"/>
        <v>94557.6</v>
      </c>
      <c r="DJ97">
        <f t="shared" si="366"/>
        <v>105522.8</v>
      </c>
      <c r="DK97">
        <f t="shared" si="366"/>
        <v>111350.2</v>
      </c>
      <c r="DL97">
        <f t="shared" si="366"/>
        <v>80230.8</v>
      </c>
      <c r="DM97">
        <f t="shared" si="366"/>
        <v>112741.19999999998</v>
      </c>
      <c r="DN97">
        <f t="shared" si="366"/>
        <v>132053</v>
      </c>
      <c r="DO97">
        <f t="shared" si="366"/>
        <v>98906.6</v>
      </c>
      <c r="DP97">
        <f t="shared" si="366"/>
        <v>95990</v>
      </c>
      <c r="DQ97">
        <f t="shared" si="366"/>
        <v>162676.79999999999</v>
      </c>
      <c r="DR97">
        <f t="shared" si="366"/>
        <v>79316</v>
      </c>
      <c r="DS97">
        <f t="shared" si="366"/>
        <v>92168</v>
      </c>
      <c r="DT97">
        <f t="shared" si="366"/>
        <v>127884.79999999999</v>
      </c>
      <c r="DU97">
        <f t="shared" si="366"/>
        <v>66647.200000000012</v>
      </c>
      <c r="DV97">
        <f t="shared" si="366"/>
        <v>147269</v>
      </c>
      <c r="DW97">
        <f t="shared" si="366"/>
        <v>101054.8</v>
      </c>
      <c r="DX97">
        <f t="shared" si="366"/>
        <v>104815.20000000001</v>
      </c>
      <c r="DY97">
        <f t="shared" si="366"/>
        <v>102526.59999999999</v>
      </c>
      <c r="DZ97">
        <f t="shared" si="366"/>
        <v>154226</v>
      </c>
      <c r="EA97">
        <f t="shared" si="363"/>
        <v>108717.2</v>
      </c>
      <c r="EB97">
        <f t="shared" si="363"/>
        <v>87926.399999999994</v>
      </c>
      <c r="EC97">
        <f t="shared" si="363"/>
        <v>36094.199999999997</v>
      </c>
      <c r="ED97">
        <f t="shared" si="363"/>
        <v>152757.00000000003</v>
      </c>
      <c r="EE97">
        <f t="shared" si="363"/>
        <v>131292.80000000002</v>
      </c>
      <c r="EF97">
        <f t="shared" si="363"/>
        <v>86112</v>
      </c>
      <c r="EG97">
        <f t="shared" si="363"/>
        <v>124440.80000000002</v>
      </c>
      <c r="EH97">
        <f t="shared" si="363"/>
        <v>160646</v>
      </c>
      <c r="EI97">
        <f t="shared" si="363"/>
        <v>132423</v>
      </c>
      <c r="EJ97">
        <f t="shared" si="363"/>
        <v>113016.00000000001</v>
      </c>
      <c r="EK97">
        <f t="shared" si="363"/>
        <v>83916.000000000015</v>
      </c>
      <c r="EL97">
        <f t="shared" si="363"/>
        <v>102242.40000000001</v>
      </c>
      <c r="EM97">
        <f t="shared" si="363"/>
        <v>72198.399999999994</v>
      </c>
      <c r="EN97">
        <f t="shared" si="363"/>
        <v>97612.800000000003</v>
      </c>
      <c r="EO97">
        <f t="shared" si="363"/>
        <v>96121.400000000009</v>
      </c>
      <c r="EP97">
        <f t="shared" si="363"/>
        <v>50459.799999999996</v>
      </c>
      <c r="EQ97">
        <f t="shared" si="363"/>
        <v>129235.20000000001</v>
      </c>
      <c r="ER97">
        <f t="shared" si="363"/>
        <v>147033.60000000001</v>
      </c>
      <c r="ES97">
        <f t="shared" si="363"/>
        <v>151622.00000000003</v>
      </c>
      <c r="ET97">
        <f t="shared" si="363"/>
        <v>74170.2</v>
      </c>
      <c r="EU97">
        <f t="shared" si="363"/>
        <v>113086.40000000001</v>
      </c>
      <c r="EV97">
        <f t="shared" si="363"/>
        <v>66467.800000000017</v>
      </c>
      <c r="EW97">
        <f t="shared" si="363"/>
        <v>140747.20000000001</v>
      </c>
      <c r="EX97">
        <f t="shared" si="363"/>
        <v>72136.800000000003</v>
      </c>
      <c r="EY97">
        <f t="shared" si="363"/>
        <v>123689.99999999999</v>
      </c>
      <c r="EZ97">
        <f t="shared" si="363"/>
        <v>121181.19999999998</v>
      </c>
      <c r="FA97">
        <f t="shared" si="363"/>
        <v>95251.200000000012</v>
      </c>
      <c r="FB97">
        <f t="shared" si="363"/>
        <v>138756.6</v>
      </c>
      <c r="FC97">
        <f t="shared" si="363"/>
        <v>46114.2</v>
      </c>
      <c r="FD97">
        <f t="shared" si="363"/>
        <v>103240.00000000001</v>
      </c>
      <c r="FE97">
        <f t="shared" si="363"/>
        <v>90880</v>
      </c>
      <c r="FF97">
        <f t="shared" si="363"/>
        <v>102752</v>
      </c>
      <c r="FG97">
        <f t="shared" si="363"/>
        <v>85504</v>
      </c>
      <c r="FH97">
        <f t="shared" si="363"/>
        <v>116928</v>
      </c>
      <c r="FI97">
        <f t="shared" si="363"/>
        <v>154438.80000000002</v>
      </c>
      <c r="FJ97">
        <f t="shared" si="363"/>
        <v>132048</v>
      </c>
      <c r="FK97">
        <f t="shared" si="363"/>
        <v>106068.59999999999</v>
      </c>
      <c r="FL97">
        <f t="shared" si="363"/>
        <v>138084</v>
      </c>
      <c r="FM97">
        <f t="shared" si="363"/>
        <v>104029.2</v>
      </c>
      <c r="FN97">
        <f t="shared" si="363"/>
        <v>125110.99999999999</v>
      </c>
      <c r="FO97">
        <f t="shared" si="363"/>
        <v>114911.99999999999</v>
      </c>
      <c r="FP97">
        <f t="shared" si="363"/>
        <v>109929.60000000001</v>
      </c>
      <c r="FQ97">
        <f t="shared" si="363"/>
        <v>151417.4</v>
      </c>
      <c r="FR97">
        <f t="shared" si="363"/>
        <v>142168.4</v>
      </c>
      <c r="FS97">
        <f t="shared" si="363"/>
        <v>68401.8</v>
      </c>
      <c r="FT97">
        <f t="shared" si="363"/>
        <v>98880</v>
      </c>
      <c r="FU97">
        <f t="shared" si="363"/>
        <v>140011.19999999998</v>
      </c>
      <c r="FV97">
        <f t="shared" si="363"/>
        <v>132600</v>
      </c>
      <c r="FW97">
        <f t="shared" si="363"/>
        <v>95475</v>
      </c>
      <c r="FX97">
        <f t="shared" si="363"/>
        <v>90716.599999999991</v>
      </c>
      <c r="FY97">
        <f t="shared" si="363"/>
        <v>73402.000000000015</v>
      </c>
      <c r="FZ97">
        <f t="shared" si="363"/>
        <v>133946.40000000002</v>
      </c>
      <c r="GA97">
        <f t="shared" si="363"/>
        <v>127958.40000000001</v>
      </c>
      <c r="GB97">
        <f t="shared" si="363"/>
        <v>66915</v>
      </c>
      <c r="GC97">
        <f t="shared" si="363"/>
        <v>114735.99999999999</v>
      </c>
      <c r="GD97">
        <f t="shared" si="363"/>
        <v>93646.799999999988</v>
      </c>
      <c r="GE97">
        <f t="shared" si="363"/>
        <v>123419.59999999999</v>
      </c>
      <c r="GF97">
        <f t="shared" si="363"/>
        <v>142531.19999999998</v>
      </c>
      <c r="GG97">
        <f t="shared" si="363"/>
        <v>171166.2</v>
      </c>
      <c r="GH97">
        <f t="shared" si="363"/>
        <v>115791.19999999998</v>
      </c>
      <c r="GI97">
        <f t="shared" si="363"/>
        <v>116594.4</v>
      </c>
      <c r="GJ97">
        <f t="shared" si="363"/>
        <v>132678</v>
      </c>
      <c r="GK97">
        <f t="shared" si="363"/>
        <v>90839.4</v>
      </c>
      <c r="GL97">
        <f t="shared" si="331"/>
        <v>80564.399999999994</v>
      </c>
      <c r="GM97">
        <f t="shared" ref="GM97:IX97" si="367">IFERROR(IF($SI83="n/a",0,GM83)+IF($SI90="n/a",0,GM90),"")</f>
        <v>132446.6</v>
      </c>
      <c r="GN97">
        <f t="shared" si="367"/>
        <v>166636.79999999999</v>
      </c>
      <c r="GO97">
        <f t="shared" si="367"/>
        <v>62796.80000000001</v>
      </c>
      <c r="GP97">
        <f t="shared" si="367"/>
        <v>93911.999999999985</v>
      </c>
      <c r="GQ97">
        <f t="shared" si="367"/>
        <v>138684</v>
      </c>
      <c r="GR97">
        <f t="shared" si="367"/>
        <v>79176.399999999994</v>
      </c>
      <c r="GS97">
        <f t="shared" si="367"/>
        <v>105069.2</v>
      </c>
      <c r="GT97">
        <f t="shared" si="367"/>
        <v>98192</v>
      </c>
      <c r="GU97">
        <f t="shared" si="367"/>
        <v>124512.79999999999</v>
      </c>
      <c r="GV97">
        <f t="shared" si="367"/>
        <v>103974</v>
      </c>
      <c r="GW97">
        <f t="shared" si="367"/>
        <v>116542.39999999998</v>
      </c>
      <c r="GX97">
        <f t="shared" si="367"/>
        <v>108767.99999999999</v>
      </c>
      <c r="GY97">
        <f t="shared" si="367"/>
        <v>104089.20000000001</v>
      </c>
      <c r="GZ97">
        <f t="shared" si="367"/>
        <v>129522.6</v>
      </c>
      <c r="HA97">
        <f t="shared" si="367"/>
        <v>87416</v>
      </c>
      <c r="HB97">
        <f t="shared" si="367"/>
        <v>137894.40000000002</v>
      </c>
      <c r="HC97">
        <f t="shared" si="367"/>
        <v>163225.80000000002</v>
      </c>
      <c r="HD97">
        <f t="shared" si="367"/>
        <v>94323.6</v>
      </c>
      <c r="HE97">
        <f t="shared" si="367"/>
        <v>70350</v>
      </c>
      <c r="HF97">
        <f t="shared" si="367"/>
        <v>119718</v>
      </c>
      <c r="HG97">
        <f t="shared" si="367"/>
        <v>117117</v>
      </c>
      <c r="HH97">
        <f t="shared" si="367"/>
        <v>100867.2</v>
      </c>
      <c r="HI97">
        <f t="shared" si="367"/>
        <v>107310.39999999998</v>
      </c>
      <c r="HJ97">
        <f t="shared" si="367"/>
        <v>123672.6</v>
      </c>
      <c r="HK97">
        <f t="shared" si="367"/>
        <v>60137.799999999996</v>
      </c>
      <c r="HL97">
        <f t="shared" si="367"/>
        <v>108720</v>
      </c>
      <c r="HM97">
        <f t="shared" si="367"/>
        <v>101068.8</v>
      </c>
      <c r="HN97">
        <f t="shared" si="367"/>
        <v>109005.40000000001</v>
      </c>
      <c r="HO97">
        <f t="shared" si="367"/>
        <v>106525.40000000001</v>
      </c>
      <c r="HP97">
        <f t="shared" si="367"/>
        <v>115984.79999999999</v>
      </c>
      <c r="HQ97">
        <f t="shared" si="367"/>
        <v>110564.99999999999</v>
      </c>
      <c r="HR97">
        <f t="shared" si="367"/>
        <v>97929.599999999991</v>
      </c>
      <c r="HS97">
        <f t="shared" si="367"/>
        <v>108662.99999999999</v>
      </c>
      <c r="HT97">
        <f t="shared" si="367"/>
        <v>163451.19999999998</v>
      </c>
      <c r="HU97">
        <f t="shared" si="367"/>
        <v>78138</v>
      </c>
      <c r="HV97">
        <f t="shared" si="367"/>
        <v>105190.00000000001</v>
      </c>
      <c r="HW97">
        <f t="shared" si="367"/>
        <v>94559.39999999998</v>
      </c>
      <c r="HX97">
        <f t="shared" si="367"/>
        <v>134671.99999999997</v>
      </c>
      <c r="HY97">
        <f t="shared" si="367"/>
        <v>104346.8</v>
      </c>
      <c r="HZ97">
        <f t="shared" si="367"/>
        <v>131168.80000000002</v>
      </c>
      <c r="IA97">
        <f t="shared" si="367"/>
        <v>102531.6</v>
      </c>
      <c r="IB97">
        <f t="shared" si="367"/>
        <v>93291.199999999997</v>
      </c>
      <c r="IC97">
        <f t="shared" si="367"/>
        <v>100170</v>
      </c>
      <c r="ID97">
        <f t="shared" si="367"/>
        <v>135043.20000000001</v>
      </c>
      <c r="IE97">
        <f t="shared" si="367"/>
        <v>100194.59999999999</v>
      </c>
      <c r="IF97">
        <f t="shared" si="367"/>
        <v>135366.39999999999</v>
      </c>
      <c r="IG97">
        <f t="shared" si="367"/>
        <v>105868</v>
      </c>
      <c r="IH97">
        <f t="shared" si="367"/>
        <v>144255</v>
      </c>
      <c r="II97">
        <f t="shared" si="367"/>
        <v>66489.2</v>
      </c>
      <c r="IJ97">
        <f t="shared" si="367"/>
        <v>60343.600000000006</v>
      </c>
      <c r="IK97">
        <f t="shared" si="367"/>
        <v>90851.200000000012</v>
      </c>
      <c r="IL97">
        <f t="shared" si="367"/>
        <v>97481.400000000009</v>
      </c>
      <c r="IM97">
        <f t="shared" si="367"/>
        <v>137740</v>
      </c>
      <c r="IN97">
        <f t="shared" si="367"/>
        <v>75411.000000000015</v>
      </c>
      <c r="IO97">
        <f t="shared" si="367"/>
        <v>153836.79999999999</v>
      </c>
      <c r="IP97">
        <f t="shared" si="367"/>
        <v>131652.80000000002</v>
      </c>
      <c r="IQ97">
        <f t="shared" si="367"/>
        <v>151470</v>
      </c>
      <c r="IR97">
        <f t="shared" si="367"/>
        <v>103740.00000000001</v>
      </c>
      <c r="IS97">
        <f t="shared" si="367"/>
        <v>125456.19999999998</v>
      </c>
      <c r="IT97">
        <f t="shared" si="367"/>
        <v>93160.200000000012</v>
      </c>
      <c r="IU97">
        <f t="shared" si="367"/>
        <v>151071.20000000001</v>
      </c>
      <c r="IV97">
        <f t="shared" si="367"/>
        <v>155476.00000000003</v>
      </c>
      <c r="IW97">
        <f t="shared" si="367"/>
        <v>145782.00000000003</v>
      </c>
      <c r="IX97">
        <f t="shared" si="367"/>
        <v>95995</v>
      </c>
      <c r="IY97">
        <f t="shared" si="364"/>
        <v>142861.20000000001</v>
      </c>
      <c r="IZ97">
        <f t="shared" si="364"/>
        <v>98089.4</v>
      </c>
      <c r="JA97">
        <f t="shared" si="364"/>
        <v>100800</v>
      </c>
      <c r="JB97">
        <f t="shared" si="364"/>
        <v>136857.60000000001</v>
      </c>
      <c r="JC97">
        <f t="shared" si="364"/>
        <v>42239.199999999997</v>
      </c>
      <c r="JD97">
        <f t="shared" si="364"/>
        <v>108903.6</v>
      </c>
      <c r="JE97">
        <f t="shared" si="364"/>
        <v>95323.599999999991</v>
      </c>
      <c r="JF97">
        <f t="shared" si="364"/>
        <v>123520.8</v>
      </c>
      <c r="JG97">
        <f t="shared" si="364"/>
        <v>72007.199999999997</v>
      </c>
      <c r="JH97">
        <f t="shared" si="364"/>
        <v>140232.4</v>
      </c>
      <c r="JI97">
        <f t="shared" si="364"/>
        <v>98698.599999999991</v>
      </c>
      <c r="JJ97">
        <f t="shared" si="364"/>
        <v>77200.2</v>
      </c>
      <c r="JK97">
        <f t="shared" si="364"/>
        <v>60076.800000000003</v>
      </c>
      <c r="JL97">
        <f t="shared" si="364"/>
        <v>142038</v>
      </c>
      <c r="JM97">
        <f t="shared" si="364"/>
        <v>76874</v>
      </c>
      <c r="JN97">
        <f t="shared" si="364"/>
        <v>94550.400000000009</v>
      </c>
      <c r="JO97">
        <f t="shared" si="364"/>
        <v>79862.399999999994</v>
      </c>
      <c r="JP97">
        <f t="shared" si="364"/>
        <v>110704</v>
      </c>
      <c r="JQ97">
        <f t="shared" si="364"/>
        <v>103173.8</v>
      </c>
      <c r="JR97">
        <f t="shared" si="364"/>
        <v>99068.800000000017</v>
      </c>
      <c r="JS97">
        <f t="shared" si="364"/>
        <v>65423.200000000012</v>
      </c>
      <c r="JT97">
        <f t="shared" si="364"/>
        <v>92770.8</v>
      </c>
      <c r="JU97">
        <f t="shared" si="364"/>
        <v>81970.2</v>
      </c>
      <c r="JV97">
        <f t="shared" si="364"/>
        <v>116865.59999999999</v>
      </c>
      <c r="JW97">
        <f t="shared" si="364"/>
        <v>101152.8</v>
      </c>
      <c r="JX97">
        <f t="shared" si="364"/>
        <v>159750.39999999999</v>
      </c>
      <c r="JY97">
        <f t="shared" si="364"/>
        <v>84428.800000000003</v>
      </c>
      <c r="JZ97">
        <f t="shared" si="364"/>
        <v>62809.2</v>
      </c>
      <c r="KA97">
        <f t="shared" si="364"/>
        <v>100115.59999999999</v>
      </c>
      <c r="KB97">
        <f t="shared" si="364"/>
        <v>124004.8</v>
      </c>
      <c r="KC97">
        <f t="shared" si="364"/>
        <v>58138</v>
      </c>
      <c r="KD97">
        <f t="shared" si="364"/>
        <v>89580.599999999991</v>
      </c>
      <c r="KE97">
        <f t="shared" si="364"/>
        <v>105096.2</v>
      </c>
      <c r="KF97">
        <f t="shared" si="364"/>
        <v>129598.40000000001</v>
      </c>
      <c r="KG97">
        <f t="shared" si="364"/>
        <v>67480</v>
      </c>
      <c r="KH97">
        <f t="shared" si="364"/>
        <v>109158.40000000001</v>
      </c>
      <c r="KI97">
        <f t="shared" si="364"/>
        <v>116396.99999999999</v>
      </c>
      <c r="KJ97">
        <f t="shared" si="364"/>
        <v>105177.60000000001</v>
      </c>
      <c r="KK97">
        <f t="shared" si="364"/>
        <v>138705.60000000001</v>
      </c>
      <c r="KL97">
        <f t="shared" si="364"/>
        <v>92773.199999999983</v>
      </c>
      <c r="KM97">
        <f t="shared" si="364"/>
        <v>84612.599999999991</v>
      </c>
      <c r="KN97">
        <f t="shared" si="364"/>
        <v>98348.799999999988</v>
      </c>
      <c r="KO97">
        <f t="shared" si="364"/>
        <v>75435</v>
      </c>
      <c r="KP97">
        <f t="shared" si="364"/>
        <v>82227.200000000012</v>
      </c>
      <c r="KQ97">
        <f t="shared" si="364"/>
        <v>130710.79999999999</v>
      </c>
      <c r="KR97">
        <f t="shared" si="364"/>
        <v>153676.79999999999</v>
      </c>
      <c r="KS97">
        <f t="shared" si="364"/>
        <v>115080</v>
      </c>
      <c r="KT97">
        <f t="shared" si="364"/>
        <v>114755</v>
      </c>
      <c r="KU97">
        <f t="shared" si="364"/>
        <v>125452.59999999998</v>
      </c>
      <c r="KV97">
        <f t="shared" si="364"/>
        <v>87024</v>
      </c>
      <c r="KW97">
        <f t="shared" si="364"/>
        <v>138666</v>
      </c>
      <c r="KX97">
        <f t="shared" si="364"/>
        <v>146604.59999999998</v>
      </c>
      <c r="KY97">
        <f t="shared" si="364"/>
        <v>159471</v>
      </c>
      <c r="KZ97">
        <f t="shared" si="364"/>
        <v>60442.799999999988</v>
      </c>
      <c r="LA97">
        <f t="shared" si="364"/>
        <v>125355.59999999998</v>
      </c>
      <c r="LB97">
        <f t="shared" si="364"/>
        <v>56259.6</v>
      </c>
      <c r="LC97">
        <f t="shared" si="364"/>
        <v>116878.2</v>
      </c>
      <c r="LD97">
        <f t="shared" si="364"/>
        <v>71383</v>
      </c>
      <c r="LE97">
        <f t="shared" si="364"/>
        <v>78650</v>
      </c>
      <c r="LF97">
        <f t="shared" si="364"/>
        <v>136770.19999999998</v>
      </c>
      <c r="LG97">
        <f t="shared" si="364"/>
        <v>86430</v>
      </c>
      <c r="LH97">
        <f t="shared" si="364"/>
        <v>131507.6</v>
      </c>
      <c r="LI97">
        <f t="shared" si="364"/>
        <v>62933.599999999991</v>
      </c>
      <c r="LJ97">
        <f t="shared" si="333"/>
        <v>103722</v>
      </c>
      <c r="LK97">
        <f t="shared" ref="LK97:NV97" si="368">IFERROR(IF($SI83="n/a",0,LK83)+IF($SI90="n/a",0,LK90),"")</f>
        <v>117903.8</v>
      </c>
      <c r="LL97">
        <f t="shared" si="368"/>
        <v>95565.2</v>
      </c>
      <c r="LM97">
        <f t="shared" si="368"/>
        <v>103950</v>
      </c>
      <c r="LN97">
        <f t="shared" si="368"/>
        <v>83002.400000000009</v>
      </c>
      <c r="LO97">
        <f t="shared" si="368"/>
        <v>120740.79999999999</v>
      </c>
      <c r="LP97">
        <f t="shared" si="368"/>
        <v>93061.8</v>
      </c>
      <c r="LQ97">
        <f t="shared" si="368"/>
        <v>82407.200000000012</v>
      </c>
      <c r="LR97">
        <f t="shared" si="368"/>
        <v>108736.19999999998</v>
      </c>
      <c r="LS97">
        <f t="shared" si="368"/>
        <v>97171.199999999983</v>
      </c>
      <c r="LT97">
        <f t="shared" si="368"/>
        <v>85333.2</v>
      </c>
      <c r="LU97">
        <f t="shared" si="368"/>
        <v>97764.799999999988</v>
      </c>
      <c r="LV97">
        <f t="shared" si="368"/>
        <v>107152.4</v>
      </c>
      <c r="LW97">
        <f t="shared" si="368"/>
        <v>78883.999999999985</v>
      </c>
      <c r="LX97">
        <f t="shared" si="368"/>
        <v>96190.399999999994</v>
      </c>
      <c r="LY97">
        <f t="shared" si="368"/>
        <v>108620.4</v>
      </c>
      <c r="LZ97">
        <f t="shared" si="368"/>
        <v>111154.79999999997</v>
      </c>
      <c r="MA97">
        <f t="shared" si="368"/>
        <v>73117.2</v>
      </c>
      <c r="MB97">
        <f t="shared" si="368"/>
        <v>100065.4</v>
      </c>
      <c r="MC97">
        <f t="shared" si="368"/>
        <v>124875</v>
      </c>
      <c r="MD97">
        <f t="shared" si="368"/>
        <v>124502.40000000001</v>
      </c>
      <c r="ME97">
        <f t="shared" si="368"/>
        <v>56775.8</v>
      </c>
      <c r="MF97">
        <f t="shared" si="368"/>
        <v>112778.40000000001</v>
      </c>
      <c r="MG97">
        <f t="shared" si="368"/>
        <v>78926.399999999994</v>
      </c>
      <c r="MH97">
        <f t="shared" si="368"/>
        <v>81740.399999999994</v>
      </c>
      <c r="MI97">
        <f t="shared" si="368"/>
        <v>81625.2</v>
      </c>
      <c r="MJ97">
        <f t="shared" si="368"/>
        <v>97541.599999999991</v>
      </c>
      <c r="MK97">
        <f t="shared" si="368"/>
        <v>96886.200000000012</v>
      </c>
      <c r="ML97">
        <f t="shared" si="368"/>
        <v>108818.79999999999</v>
      </c>
      <c r="MM97">
        <f t="shared" si="368"/>
        <v>83382.199999999983</v>
      </c>
      <c r="MN97">
        <f t="shared" si="368"/>
        <v>145240.80000000002</v>
      </c>
      <c r="MO97">
        <f t="shared" si="368"/>
        <v>121267.2</v>
      </c>
      <c r="MP97">
        <f t="shared" si="368"/>
        <v>93229.2</v>
      </c>
      <c r="MQ97">
        <f t="shared" si="368"/>
        <v>97465.599999999991</v>
      </c>
      <c r="MR97">
        <f t="shared" si="368"/>
        <v>104667.19999999998</v>
      </c>
      <c r="MS97">
        <f t="shared" si="368"/>
        <v>66287.199999999997</v>
      </c>
      <c r="MT97">
        <f t="shared" si="368"/>
        <v>67245.200000000012</v>
      </c>
      <c r="MU97">
        <f t="shared" si="368"/>
        <v>120116.4</v>
      </c>
      <c r="MV97">
        <f t="shared" si="368"/>
        <v>128314.20000000001</v>
      </c>
      <c r="MW97">
        <f t="shared" si="368"/>
        <v>165770.80000000002</v>
      </c>
      <c r="MX97">
        <f t="shared" si="368"/>
        <v>77105.600000000006</v>
      </c>
      <c r="MY97">
        <f t="shared" si="368"/>
        <v>78180.599999999991</v>
      </c>
      <c r="MZ97">
        <f t="shared" si="368"/>
        <v>172254</v>
      </c>
      <c r="NA97">
        <f t="shared" si="368"/>
        <v>123508.40000000001</v>
      </c>
      <c r="NB97">
        <f t="shared" si="368"/>
        <v>181966.4</v>
      </c>
      <c r="NC97">
        <f t="shared" si="368"/>
        <v>117894.99999999999</v>
      </c>
      <c r="ND97">
        <f t="shared" si="368"/>
        <v>117648</v>
      </c>
      <c r="NE97">
        <f t="shared" si="368"/>
        <v>52655.399999999994</v>
      </c>
      <c r="NF97">
        <f t="shared" si="368"/>
        <v>104140.79999999999</v>
      </c>
      <c r="NG97">
        <f t="shared" si="368"/>
        <v>102144</v>
      </c>
      <c r="NH97">
        <f t="shared" si="368"/>
        <v>103118.39999999999</v>
      </c>
      <c r="NI97">
        <f t="shared" si="368"/>
        <v>133325.80000000002</v>
      </c>
      <c r="NJ97">
        <f t="shared" si="368"/>
        <v>101823.6</v>
      </c>
      <c r="NK97">
        <f t="shared" si="368"/>
        <v>110047</v>
      </c>
      <c r="NL97">
        <f t="shared" si="368"/>
        <v>94553.599999999991</v>
      </c>
      <c r="NM97">
        <f t="shared" si="368"/>
        <v>117476</v>
      </c>
      <c r="NN97">
        <f t="shared" si="368"/>
        <v>133690.20000000001</v>
      </c>
      <c r="NO97">
        <f t="shared" si="368"/>
        <v>127094.39999999999</v>
      </c>
      <c r="NP97">
        <f t="shared" si="368"/>
        <v>89457.199999999983</v>
      </c>
      <c r="NQ97">
        <f t="shared" si="368"/>
        <v>120359.99999999999</v>
      </c>
      <c r="NR97">
        <f t="shared" si="368"/>
        <v>94467.4</v>
      </c>
      <c r="NS97">
        <f t="shared" si="368"/>
        <v>84700</v>
      </c>
      <c r="NT97">
        <f t="shared" si="368"/>
        <v>131700</v>
      </c>
      <c r="NU97">
        <f t="shared" si="368"/>
        <v>124030</v>
      </c>
      <c r="NV97">
        <f t="shared" si="368"/>
        <v>72914.599999999991</v>
      </c>
      <c r="NW97">
        <f t="shared" si="365"/>
        <v>79635.399999999994</v>
      </c>
      <c r="NX97">
        <f t="shared" si="365"/>
        <v>132144.6</v>
      </c>
      <c r="NY97">
        <f t="shared" si="365"/>
        <v>78764.800000000003</v>
      </c>
      <c r="NZ97">
        <f t="shared" si="365"/>
        <v>136369.80000000002</v>
      </c>
      <c r="OA97">
        <f t="shared" si="365"/>
        <v>105539.20000000001</v>
      </c>
      <c r="OB97">
        <f t="shared" si="365"/>
        <v>135551.99999999997</v>
      </c>
      <c r="OC97">
        <f t="shared" si="365"/>
        <v>99055.8</v>
      </c>
      <c r="OD97">
        <f t="shared" si="365"/>
        <v>116632</v>
      </c>
      <c r="OE97">
        <f t="shared" si="365"/>
        <v>113909.40000000001</v>
      </c>
      <c r="OF97">
        <f t="shared" si="365"/>
        <v>122995.6</v>
      </c>
      <c r="OG97">
        <f t="shared" si="365"/>
        <v>62713</v>
      </c>
      <c r="OH97">
        <f t="shared" si="365"/>
        <v>139425</v>
      </c>
      <c r="OI97">
        <f t="shared" si="365"/>
        <v>98690.400000000009</v>
      </c>
      <c r="OJ97">
        <f t="shared" si="365"/>
        <v>116640.00000000001</v>
      </c>
      <c r="OK97">
        <f t="shared" si="365"/>
        <v>72672</v>
      </c>
      <c r="OL97">
        <f t="shared" si="365"/>
        <v>56420.000000000007</v>
      </c>
      <c r="OM97">
        <f t="shared" si="365"/>
        <v>87625.599999999991</v>
      </c>
      <c r="ON97">
        <f t="shared" si="365"/>
        <v>105686.40000000001</v>
      </c>
      <c r="OO97">
        <f t="shared" si="365"/>
        <v>91732</v>
      </c>
      <c r="OP97">
        <f t="shared" si="365"/>
        <v>85124.200000000012</v>
      </c>
      <c r="OQ97">
        <f t="shared" si="365"/>
        <v>127947.4</v>
      </c>
      <c r="OR97">
        <f t="shared" si="365"/>
        <v>61583.199999999997</v>
      </c>
      <c r="OS97">
        <f t="shared" si="365"/>
        <v>85136</v>
      </c>
      <c r="OT97">
        <f t="shared" si="365"/>
        <v>120969.19999999998</v>
      </c>
      <c r="OU97">
        <f t="shared" si="365"/>
        <v>101471.99999999999</v>
      </c>
      <c r="OV97">
        <f t="shared" si="365"/>
        <v>169493.4</v>
      </c>
      <c r="OW97">
        <f t="shared" si="365"/>
        <v>105433</v>
      </c>
      <c r="OX97">
        <f t="shared" si="365"/>
        <v>102720.8</v>
      </c>
      <c r="OY97">
        <f t="shared" si="365"/>
        <v>156709.79999999999</v>
      </c>
      <c r="OZ97">
        <f t="shared" si="365"/>
        <v>101392.79999999999</v>
      </c>
      <c r="PA97">
        <f t="shared" si="365"/>
        <v>59097.600000000013</v>
      </c>
      <c r="PB97">
        <f t="shared" si="365"/>
        <v>88504</v>
      </c>
      <c r="PC97">
        <f t="shared" si="365"/>
        <v>158806</v>
      </c>
      <c r="PD97">
        <f t="shared" si="365"/>
        <v>98715.400000000009</v>
      </c>
      <c r="PE97">
        <f t="shared" si="365"/>
        <v>106002.40000000001</v>
      </c>
      <c r="PF97">
        <f t="shared" si="365"/>
        <v>101170</v>
      </c>
      <c r="PG97">
        <f t="shared" si="365"/>
        <v>108918.39999999999</v>
      </c>
      <c r="PH97">
        <f t="shared" si="365"/>
        <v>30925.600000000002</v>
      </c>
      <c r="PI97">
        <f t="shared" si="365"/>
        <v>99964.800000000003</v>
      </c>
      <c r="PJ97">
        <f t="shared" si="365"/>
        <v>105842.79999999999</v>
      </c>
      <c r="PK97">
        <f t="shared" si="365"/>
        <v>99633.600000000006</v>
      </c>
      <c r="PL97">
        <f t="shared" si="365"/>
        <v>137045.99999999997</v>
      </c>
      <c r="PM97">
        <f t="shared" si="365"/>
        <v>113600.4</v>
      </c>
      <c r="PN97">
        <f t="shared" si="365"/>
        <v>141462</v>
      </c>
      <c r="PO97">
        <f t="shared" si="365"/>
        <v>108754.8</v>
      </c>
      <c r="PP97">
        <f t="shared" si="365"/>
        <v>131461.6</v>
      </c>
      <c r="PQ97">
        <f t="shared" si="365"/>
        <v>81390.399999999994</v>
      </c>
      <c r="PR97">
        <f t="shared" si="365"/>
        <v>91920.4</v>
      </c>
      <c r="PS97">
        <f t="shared" si="365"/>
        <v>119809.20000000001</v>
      </c>
      <c r="PT97">
        <f t="shared" si="365"/>
        <v>121770.6</v>
      </c>
      <c r="PU97">
        <f t="shared" si="365"/>
        <v>152453.79999999999</v>
      </c>
      <c r="PV97">
        <f t="shared" si="365"/>
        <v>119563.99999999999</v>
      </c>
      <c r="PW97">
        <f t="shared" si="365"/>
        <v>70423.400000000009</v>
      </c>
      <c r="PX97">
        <f t="shared" si="365"/>
        <v>110058</v>
      </c>
      <c r="PY97">
        <f t="shared" si="365"/>
        <v>33004.999999999993</v>
      </c>
      <c r="PZ97">
        <f t="shared" si="365"/>
        <v>112242</v>
      </c>
      <c r="QA97">
        <f t="shared" si="365"/>
        <v>95842</v>
      </c>
      <c r="QB97">
        <f t="shared" si="365"/>
        <v>66916.800000000017</v>
      </c>
      <c r="QC97">
        <f t="shared" si="365"/>
        <v>116678.39999999999</v>
      </c>
      <c r="QD97">
        <f t="shared" si="365"/>
        <v>86635.4</v>
      </c>
      <c r="QE97">
        <f t="shared" si="365"/>
        <v>132316.99999999997</v>
      </c>
      <c r="QF97">
        <f t="shared" si="365"/>
        <v>98456</v>
      </c>
      <c r="QG97">
        <f t="shared" si="365"/>
        <v>131157.6</v>
      </c>
      <c r="QH97">
        <f t="shared" si="335"/>
        <v>59993.999999999993</v>
      </c>
      <c r="QI97">
        <f t="shared" si="336"/>
        <v>107598.40000000001</v>
      </c>
      <c r="QJ97">
        <f t="shared" si="336"/>
        <v>136293.6</v>
      </c>
      <c r="QK97">
        <f t="shared" si="336"/>
        <v>205213.8</v>
      </c>
      <c r="QL97">
        <f t="shared" si="336"/>
        <v>82672.800000000003</v>
      </c>
      <c r="QM97">
        <f t="shared" si="336"/>
        <v>130807.59999999998</v>
      </c>
      <c r="QN97">
        <f t="shared" si="336"/>
        <v>95208.6</v>
      </c>
      <c r="QO97">
        <f t="shared" si="336"/>
        <v>103479.6</v>
      </c>
      <c r="QP97">
        <f t="shared" si="336"/>
        <v>140616</v>
      </c>
      <c r="QQ97">
        <f t="shared" si="336"/>
        <v>129833.00000000001</v>
      </c>
      <c r="QR97">
        <f t="shared" si="336"/>
        <v>124317.59999999999</v>
      </c>
      <c r="QS97">
        <f t="shared" si="336"/>
        <v>139141.79999999999</v>
      </c>
      <c r="QT97">
        <f t="shared" si="336"/>
        <v>109224</v>
      </c>
      <c r="QU97">
        <f t="shared" si="336"/>
        <v>111689.19999999998</v>
      </c>
      <c r="QV97">
        <f t="shared" si="336"/>
        <v>147804.79999999999</v>
      </c>
      <c r="QW97">
        <f t="shared" si="336"/>
        <v>53348.4</v>
      </c>
      <c r="QX97">
        <f t="shared" si="336"/>
        <v>84952.8</v>
      </c>
      <c r="QY97">
        <f t="shared" si="336"/>
        <v>107321.59999999999</v>
      </c>
      <c r="QZ97">
        <f t="shared" si="336"/>
        <v>61124</v>
      </c>
      <c r="RA97">
        <f t="shared" si="336"/>
        <v>118882.20000000001</v>
      </c>
      <c r="RB97">
        <f t="shared" si="336"/>
        <v>84014.399999999994</v>
      </c>
      <c r="RC97">
        <f t="shared" si="336"/>
        <v>96177.799999999988</v>
      </c>
      <c r="RD97">
        <f t="shared" si="336"/>
        <v>116487.00000000001</v>
      </c>
      <c r="RE97">
        <f t="shared" si="336"/>
        <v>121805.2</v>
      </c>
      <c r="RF97">
        <f t="shared" si="336"/>
        <v>107753.60000000001</v>
      </c>
      <c r="RG97">
        <f t="shared" si="336"/>
        <v>93772.799999999988</v>
      </c>
      <c r="RH97">
        <f t="shared" si="336"/>
        <v>105672.6</v>
      </c>
      <c r="RI97">
        <f t="shared" si="336"/>
        <v>97774</v>
      </c>
      <c r="RJ97">
        <f t="shared" si="336"/>
        <v>75504.000000000015</v>
      </c>
      <c r="RK97">
        <f t="shared" si="336"/>
        <v>124927</v>
      </c>
      <c r="RL97">
        <f t="shared" si="336"/>
        <v>95447.999999999985</v>
      </c>
      <c r="RM97">
        <f t="shared" si="336"/>
        <v>135432</v>
      </c>
      <c r="RN97">
        <f t="shared" si="336"/>
        <v>89340.000000000015</v>
      </c>
      <c r="RO97">
        <f t="shared" si="336"/>
        <v>88913</v>
      </c>
      <c r="RP97">
        <f t="shared" si="336"/>
        <v>109733.80000000002</v>
      </c>
      <c r="RQ97">
        <f t="shared" si="336"/>
        <v>135709.19999999998</v>
      </c>
      <c r="RR97">
        <f t="shared" si="336"/>
        <v>132541.6</v>
      </c>
      <c r="RS97">
        <f t="shared" si="336"/>
        <v>109952.40000000001</v>
      </c>
      <c r="RT97">
        <f t="shared" si="336"/>
        <v>122244</v>
      </c>
      <c r="RU97">
        <f t="shared" si="336"/>
        <v>99590.399999999994</v>
      </c>
      <c r="RV97">
        <f t="shared" si="336"/>
        <v>153689.39999999997</v>
      </c>
      <c r="RW97">
        <f t="shared" si="336"/>
        <v>106999.2</v>
      </c>
      <c r="RX97">
        <f t="shared" si="336"/>
        <v>130642</v>
      </c>
      <c r="RY97">
        <f t="shared" si="336"/>
        <v>119114.4</v>
      </c>
      <c r="RZ97">
        <f t="shared" si="336"/>
        <v>60761.599999999999</v>
      </c>
      <c r="SA97">
        <f t="shared" si="336"/>
        <v>83933.799999999988</v>
      </c>
      <c r="SB97">
        <f t="shared" si="336"/>
        <v>131053.6</v>
      </c>
      <c r="SC97">
        <f t="shared" si="336"/>
        <v>127660.80000000002</v>
      </c>
      <c r="SD97">
        <f t="shared" si="336"/>
        <v>96812.599999999991</v>
      </c>
      <c r="SE97">
        <f t="shared" si="336"/>
        <v>91126.8</v>
      </c>
      <c r="SF97">
        <f t="shared" si="336"/>
        <v>69300</v>
      </c>
      <c r="SG97">
        <f t="shared" si="336"/>
        <v>97784</v>
      </c>
      <c r="SH97" s="25"/>
      <c r="SI97">
        <f t="shared" si="345"/>
        <v>106706.71239999996</v>
      </c>
      <c r="SQ97" s="247">
        <f t="shared" si="346"/>
        <v>2018</v>
      </c>
      <c r="SR97" s="247">
        <f t="shared" si="347"/>
        <v>0</v>
      </c>
      <c r="SS97" s="247">
        <f t="shared" si="348"/>
        <v>0</v>
      </c>
      <c r="ST97" s="247">
        <f t="shared" si="349"/>
        <v>0</v>
      </c>
      <c r="SU97" s="247">
        <f t="shared" si="350"/>
        <v>9</v>
      </c>
      <c r="SV97" s="247">
        <f t="shared" si="351"/>
        <v>63</v>
      </c>
      <c r="SW97" s="247">
        <f t="shared" si="352"/>
        <v>204</v>
      </c>
      <c r="SX97" s="247">
        <f t="shared" si="353"/>
        <v>369</v>
      </c>
      <c r="SY97" s="247">
        <f t="shared" si="354"/>
        <v>467</v>
      </c>
      <c r="SZ97" s="247">
        <f t="shared" si="355"/>
        <v>500</v>
      </c>
      <c r="TA97" s="25"/>
      <c r="TB97" s="168">
        <f t="shared" si="356"/>
        <v>0</v>
      </c>
      <c r="TC97" s="168">
        <f t="shared" si="357"/>
        <v>0</v>
      </c>
      <c r="TD97" s="168">
        <f t="shared" si="337"/>
        <v>0</v>
      </c>
      <c r="TE97" s="168">
        <f t="shared" si="338"/>
        <v>1.7999999999999999E-2</v>
      </c>
      <c r="TF97" s="168">
        <f t="shared" si="339"/>
        <v>0.108</v>
      </c>
      <c r="TG97" s="168">
        <f t="shared" si="340"/>
        <v>0.28199999999999997</v>
      </c>
      <c r="TH97" s="168">
        <f t="shared" si="341"/>
        <v>0.33</v>
      </c>
      <c r="TI97" s="168">
        <f t="shared" si="342"/>
        <v>0.19600000000000001</v>
      </c>
      <c r="TJ97" s="168">
        <f t="shared" si="343"/>
        <v>6.6000000000000003E-2</v>
      </c>
      <c r="TK97" s="94">
        <f t="shared" si="358"/>
        <v>1</v>
      </c>
      <c r="TM97">
        <v>5</v>
      </c>
      <c r="TP97" s="477">
        <f>+SMALL(B97:SG97,ROUND(SZ97*$TP$15,0))</f>
        <v>88292.800000000003</v>
      </c>
      <c r="TQ97" s="477">
        <f t="shared" si="359"/>
        <v>126655.2</v>
      </c>
      <c r="TR97" s="25">
        <f t="shared" si="360"/>
        <v>106706.71239999996</v>
      </c>
      <c r="TS97">
        <f>+RANK(SI97,B97:SI97,1)</f>
        <v>262</v>
      </c>
      <c r="TT97" s="168">
        <f>+TS97/SZ97</f>
        <v>0.52400000000000002</v>
      </c>
      <c r="TV97" s="168">
        <f t="shared" si="361"/>
        <v>0</v>
      </c>
    </row>
    <row r="100" spans="1:542" s="167" customFormat="1"/>
    <row r="101" spans="1:542">
      <c r="TG101" s="94"/>
    </row>
    <row r="102" spans="1:542">
      <c r="SI102" s="25"/>
      <c r="SK102" s="25"/>
      <c r="SL102" s="25"/>
      <c r="SM102" s="25"/>
      <c r="SN102" s="25"/>
      <c r="SO102" s="25"/>
      <c r="SP102" s="26"/>
    </row>
    <row r="103" spans="1:542">
      <c r="SI103" s="25"/>
      <c r="SP103" s="26"/>
    </row>
    <row r="104" spans="1:542">
      <c r="SI104" s="25"/>
      <c r="SP104" s="26"/>
    </row>
    <row r="105" spans="1:542">
      <c r="SI105" s="25"/>
      <c r="SP105" s="26"/>
    </row>
    <row r="106" spans="1:542">
      <c r="SI106" s="25"/>
      <c r="SP106" s="2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AN120"/>
  <sheetViews>
    <sheetView showGridLines="0" zoomScaleNormal="100" workbookViewId="0"/>
  </sheetViews>
  <sheetFormatPr defaultRowHeight="13.2"/>
  <cols>
    <col min="1" max="1" width="1.6640625" style="367" customWidth="1"/>
    <col min="2" max="2" width="1.6640625" style="368" customWidth="1"/>
    <col min="3" max="3" width="91.109375" customWidth="1"/>
    <col min="4" max="4" width="21.109375" customWidth="1"/>
    <col min="5" max="5" width="20.6640625" customWidth="1"/>
    <col min="6" max="6" width="20.5546875" customWidth="1"/>
    <col min="7" max="7" width="19.5546875" customWidth="1"/>
    <col min="8" max="9" width="18.33203125" bestFit="1" customWidth="1"/>
    <col min="10" max="10" width="18.33203125" style="427" bestFit="1" customWidth="1"/>
    <col min="11" max="13" width="18.33203125" style="259" bestFit="1" customWidth="1"/>
    <col min="14" max="14" width="17.5546875" style="259" bestFit="1" customWidth="1"/>
    <col min="15" max="15" width="18.33203125" style="259" bestFit="1" customWidth="1"/>
    <col min="16" max="16" width="20" style="259" customWidth="1"/>
    <col min="17" max="18" width="9.109375" style="259" hidden="1" customWidth="1"/>
    <col min="19" max="20" width="0" hidden="1" customWidth="1"/>
    <col min="21" max="21" width="11.33203125" style="248" bestFit="1" customWidth="1"/>
    <col min="22" max="22" width="9.109375" style="248"/>
    <col min="23" max="23" width="32.88671875" style="248" bestFit="1" customWidth="1"/>
    <col min="24" max="24" width="20.33203125" style="248" bestFit="1" customWidth="1"/>
    <col min="25" max="25" width="9.109375" style="248"/>
    <col min="26" max="27" width="11.33203125" style="248" bestFit="1" customWidth="1"/>
    <col min="28" max="28" width="9.109375" style="248"/>
    <col min="29" max="29" width="10.33203125" style="248" bestFit="1" customWidth="1"/>
    <col min="30" max="31" width="9.109375" style="248"/>
    <col min="32" max="32" width="9.109375" style="501"/>
    <col min="33" max="33" width="9.109375" style="248"/>
  </cols>
  <sheetData>
    <row r="1" spans="1:32" s="369" customFormat="1" ht="18" thickBot="1">
      <c r="C1" s="369" t="s">
        <v>829</v>
      </c>
      <c r="J1" s="426"/>
      <c r="AF1" s="553"/>
    </row>
    <row r="2" spans="1:32" ht="16.2" thickTop="1">
      <c r="A2" s="363"/>
      <c r="B2" s="364"/>
      <c r="C2" s="321" t="s">
        <v>683</v>
      </c>
      <c r="D2" s="321"/>
      <c r="E2" s="321"/>
      <c r="F2" s="321"/>
    </row>
    <row r="3" spans="1:32">
      <c r="A3" s="363"/>
      <c r="B3" s="364"/>
      <c r="E3" s="22"/>
      <c r="F3" s="22"/>
    </row>
    <row r="4" spans="1:32" ht="15.6">
      <c r="A4" s="363"/>
      <c r="B4" s="364"/>
      <c r="C4" s="186" t="s">
        <v>1042</v>
      </c>
      <c r="E4" s="22"/>
      <c r="F4" s="22"/>
    </row>
    <row r="5" spans="1:32" ht="15.6">
      <c r="A5" s="363"/>
      <c r="B5" s="364"/>
      <c r="C5" s="186"/>
      <c r="E5" s="22"/>
      <c r="F5" s="22"/>
    </row>
    <row r="6" spans="1:32" ht="13.8" thickBot="1">
      <c r="A6" s="363"/>
      <c r="B6" s="364"/>
      <c r="E6" s="4"/>
      <c r="F6" s="195" t="s">
        <v>589</v>
      </c>
    </row>
    <row r="7" spans="1:32" ht="13.8" thickBot="1">
      <c r="A7" s="363"/>
      <c r="B7" s="364"/>
      <c r="C7" s="397" t="s">
        <v>516</v>
      </c>
      <c r="D7" s="404"/>
      <c r="E7" s="405" t="s">
        <v>468</v>
      </c>
      <c r="F7" s="97" t="s">
        <v>470</v>
      </c>
    </row>
    <row r="8" spans="1:32">
      <c r="A8" s="363"/>
      <c r="B8" s="364"/>
      <c r="C8" s="4"/>
      <c r="D8" s="7"/>
      <c r="E8" s="7"/>
    </row>
    <row r="9" spans="1:32" ht="13.8" thickBot="1">
      <c r="A9" s="363"/>
      <c r="B9" s="364"/>
    </row>
    <row r="10" spans="1:32" ht="13.8" thickBot="1">
      <c r="A10" s="363"/>
      <c r="B10" s="364"/>
      <c r="C10" s="397" t="s">
        <v>1096</v>
      </c>
      <c r="D10" s="398"/>
      <c r="E10" s="404"/>
      <c r="H10" s="427"/>
      <c r="I10" s="259"/>
      <c r="J10" s="259"/>
      <c r="Q10"/>
      <c r="R10"/>
    </row>
    <row r="11" spans="1:32">
      <c r="A11" s="363"/>
      <c r="B11" s="364"/>
      <c r="C11" s="307"/>
      <c r="D11" s="596" t="s">
        <v>1097</v>
      </c>
      <c r="E11" s="597"/>
      <c r="H11" s="427"/>
      <c r="I11" s="259"/>
      <c r="J11" s="259"/>
      <c r="Q11"/>
      <c r="R11"/>
    </row>
    <row r="12" spans="1:32">
      <c r="A12" s="363"/>
      <c r="B12" s="364"/>
      <c r="C12" s="307"/>
      <c r="D12" s="195" t="s">
        <v>0</v>
      </c>
      <c r="E12" s="459" t="s">
        <v>1</v>
      </c>
      <c r="H12" s="427"/>
      <c r="I12" s="259"/>
      <c r="J12" s="259"/>
      <c r="Q12"/>
      <c r="R12"/>
    </row>
    <row r="13" spans="1:32">
      <c r="A13" s="363"/>
      <c r="B13" s="364"/>
      <c r="C13" s="536">
        <v>2014</v>
      </c>
      <c r="D13" s="187">
        <f>+IF($E$7="FAPRI",Prices!L35,IF('Step 2 - Expected Payments'!$E$7="Futures Market",Prices!P35,Prices!B35))</f>
        <v>3.65</v>
      </c>
      <c r="E13" s="406">
        <f>+IF($E$7="FAPRI",Prices!M35,IF($E$7="Futures Market",Prices!Q35,Prices!C35))</f>
        <v>10.199999999999999</v>
      </c>
      <c r="H13" s="427"/>
      <c r="I13" s="259"/>
      <c r="J13" s="259"/>
      <c r="Q13"/>
      <c r="R13"/>
    </row>
    <row r="14" spans="1:32">
      <c r="A14" s="363"/>
      <c r="B14" s="364"/>
      <c r="C14" s="536">
        <v>2015</v>
      </c>
      <c r="D14" s="187">
        <f>+IF($E$7="FAPRI",Prices!L36,IF('Step 2 - Expected Payments'!$E$7="Futures Market",Prices!P36,Prices!B36))</f>
        <v>3.4</v>
      </c>
      <c r="E14" s="406">
        <f>+IF($E$7="FAPRI",Prices!M36,IF($E$7="Futures Market",Prices!Q36,Prices!C36))</f>
        <v>8.5</v>
      </c>
      <c r="H14" s="427"/>
      <c r="I14" s="259"/>
      <c r="J14" s="259"/>
      <c r="Q14"/>
      <c r="R14"/>
    </row>
    <row r="15" spans="1:32">
      <c r="A15" s="363"/>
      <c r="B15" s="364"/>
      <c r="C15" s="536">
        <v>2016</v>
      </c>
      <c r="D15" s="187">
        <f>+IF($E$7="FAPRI",Prices!L37,IF('Step 2 - Expected Payments'!$E$7="Futures Market",Prices!P37,Prices!B37))</f>
        <v>3.5</v>
      </c>
      <c r="E15" s="406">
        <f>+IF($E$7="FAPRI",Prices!M37,IF($E$7="Futures Market",Prices!Q37,Prices!C37))</f>
        <v>8.5500000000000007</v>
      </c>
      <c r="H15" s="427"/>
      <c r="I15" s="259"/>
      <c r="J15" s="259"/>
      <c r="Q15"/>
      <c r="R15"/>
    </row>
    <row r="16" spans="1:32">
      <c r="A16" s="363"/>
      <c r="B16" s="364"/>
      <c r="C16" s="536">
        <v>2017</v>
      </c>
      <c r="D16" s="187">
        <f>+IF($E$7="FAPRI",Prices!L38,IF('Step 2 - Expected Payments'!$E$7="Futures Market",Prices!P38,Prices!B38))</f>
        <v>3.5</v>
      </c>
      <c r="E16" s="406">
        <f>+IF($E$7="FAPRI",Prices!M38,IF($E$7="Futures Market",Prices!Q38,Prices!C38))</f>
        <v>8.8000000000000007</v>
      </c>
      <c r="H16" s="427"/>
      <c r="I16" s="259"/>
      <c r="J16" s="259"/>
      <c r="Q16"/>
      <c r="R16"/>
    </row>
    <row r="17" spans="1:33" ht="13.8" thickBot="1">
      <c r="A17" s="363"/>
      <c r="B17" s="364"/>
      <c r="C17" s="538">
        <v>2018</v>
      </c>
      <c r="D17" s="407">
        <f>+IF($E$7="FAPRI",Prices!L39,IF('Step 2 - Expected Payments'!$E$7="Futures Market",Prices!P39,Prices!B39))</f>
        <v>3.5</v>
      </c>
      <c r="E17" s="408">
        <f>+IF($E$7="FAPRI",Prices!M39,IF($E$7="Futures Market",Prices!Q39,Prices!C39))</f>
        <v>9.1</v>
      </c>
      <c r="H17" s="427"/>
      <c r="I17" s="259"/>
      <c r="J17" s="259"/>
      <c r="Q17"/>
      <c r="R17"/>
    </row>
    <row r="18" spans="1:33">
      <c r="A18" s="363"/>
      <c r="B18" s="364"/>
    </row>
    <row r="19" spans="1:33" s="90" customFormat="1" hidden="1">
      <c r="A19" s="363"/>
      <c r="B19" s="364"/>
      <c r="C19" s="214" t="s">
        <v>517</v>
      </c>
      <c r="D19" s="91"/>
      <c r="E19" s="91"/>
      <c r="F19" s="97"/>
      <c r="J19" s="30"/>
      <c r="K19" s="264"/>
      <c r="L19" s="264"/>
      <c r="M19" s="264"/>
      <c r="N19" s="264"/>
      <c r="O19" s="264"/>
      <c r="P19" s="264"/>
      <c r="Q19" s="264"/>
      <c r="R19" s="264"/>
      <c r="U19" s="550"/>
      <c r="V19" s="550"/>
      <c r="W19" s="550"/>
      <c r="X19" s="550"/>
      <c r="Y19" s="550"/>
      <c r="Z19" s="550"/>
      <c r="AA19" s="550"/>
      <c r="AB19" s="550"/>
      <c r="AC19" s="550"/>
      <c r="AD19" s="550"/>
      <c r="AE19" s="550"/>
      <c r="AF19" s="554"/>
      <c r="AG19" s="550"/>
    </row>
    <row r="20" spans="1:33" ht="12.75" hidden="1" customHeight="1">
      <c r="A20" s="363"/>
      <c r="B20" s="364"/>
      <c r="C20" s="17"/>
      <c r="D20" s="215" t="s">
        <v>467</v>
      </c>
    </row>
    <row r="21" spans="1:33" hidden="1">
      <c r="A21" s="363"/>
      <c r="B21" s="364"/>
      <c r="C21" s="228">
        <v>2014</v>
      </c>
      <c r="D21" s="222">
        <v>1.7000000000000001E-2</v>
      </c>
      <c r="E21" s="252">
        <v>1</v>
      </c>
      <c r="F21" s="97" t="s">
        <v>371</v>
      </c>
    </row>
    <row r="22" spans="1:33" hidden="1">
      <c r="A22" s="363"/>
      <c r="B22" s="364"/>
      <c r="C22" s="228">
        <v>2015</v>
      </c>
      <c r="D22" s="222">
        <v>1.7000000000000001E-2</v>
      </c>
      <c r="E22" s="253">
        <f>1/(1+D22)</f>
        <v>0.98328416912487715</v>
      </c>
      <c r="F22" s="97" t="s">
        <v>908</v>
      </c>
    </row>
    <row r="23" spans="1:33" hidden="1">
      <c r="C23" s="228">
        <v>2016</v>
      </c>
      <c r="D23" s="222">
        <v>2.1000000000000001E-2</v>
      </c>
      <c r="E23" s="253">
        <f>+E22/(1+D23)</f>
        <v>0.96305991099400312</v>
      </c>
    </row>
    <row r="24" spans="1:33" hidden="1">
      <c r="C24" s="228">
        <v>2017</v>
      </c>
      <c r="D24" s="222">
        <v>2.1999999999999999E-2</v>
      </c>
      <c r="E24" s="253">
        <f>+E23/(1+D24)</f>
        <v>0.94232868003327108</v>
      </c>
    </row>
    <row r="25" spans="1:33" hidden="1">
      <c r="C25" s="229">
        <v>2018</v>
      </c>
      <c r="D25" s="222">
        <v>2.3E-2</v>
      </c>
      <c r="E25" s="253">
        <f>+E24/(1+D25)</f>
        <v>0.92114240472460529</v>
      </c>
      <c r="F25" s="4"/>
      <c r="G25" s="303">
        <f>+E21</f>
        <v>1</v>
      </c>
      <c r="H25">
        <f>+E22</f>
        <v>0.98328416912487715</v>
      </c>
      <c r="I25">
        <f>+E23</f>
        <v>0.96305991099400312</v>
      </c>
      <c r="J25" s="427">
        <f>+E24</f>
        <v>0.94232868003327108</v>
      </c>
      <c r="K25" s="259">
        <f>+E25</f>
        <v>0.92114240472460529</v>
      </c>
    </row>
    <row r="26" spans="1:33" ht="13.8" thickBot="1"/>
    <row r="27" spans="1:33" ht="13.8" thickBot="1">
      <c r="C27" s="409" t="s">
        <v>1091</v>
      </c>
      <c r="D27" s="460"/>
      <c r="E27" s="460"/>
      <c r="F27" s="410"/>
      <c r="G27" s="410"/>
      <c r="H27" s="410"/>
      <c r="I27" s="410"/>
      <c r="J27" s="410"/>
      <c r="K27" s="410"/>
      <c r="L27" s="410"/>
      <c r="M27" s="410"/>
      <c r="N27" s="460"/>
      <c r="O27" s="411"/>
      <c r="P27" s="533"/>
      <c r="Q27" s="495"/>
      <c r="R27" s="495"/>
      <c r="S27" s="495"/>
      <c r="T27" s="495"/>
      <c r="U27" s="529"/>
    </row>
    <row r="28" spans="1:33">
      <c r="C28" s="225" t="s">
        <v>684</v>
      </c>
      <c r="D28" s="598">
        <v>2014</v>
      </c>
      <c r="E28" s="599"/>
      <c r="F28" s="598">
        <v>2015</v>
      </c>
      <c r="G28" s="599"/>
      <c r="H28" s="598">
        <v>2016</v>
      </c>
      <c r="I28" s="599"/>
      <c r="J28" s="598">
        <v>2017</v>
      </c>
      <c r="K28" s="599"/>
      <c r="L28" s="598">
        <v>2018</v>
      </c>
      <c r="M28" s="599"/>
      <c r="N28" s="311" t="s">
        <v>514</v>
      </c>
      <c r="O28" s="311" t="s">
        <v>1034</v>
      </c>
      <c r="P28" s="533"/>
      <c r="Q28" s="495"/>
      <c r="R28" s="495"/>
      <c r="S28" s="495"/>
      <c r="T28" s="495"/>
      <c r="U28" s="529"/>
    </row>
    <row r="29" spans="1:33" ht="13.8" thickBot="1">
      <c r="C29" s="12"/>
      <c r="D29" s="307" t="s">
        <v>1051</v>
      </c>
      <c r="E29" s="226" t="s">
        <v>1039</v>
      </c>
      <c r="F29" s="312" t="s">
        <v>1051</v>
      </c>
      <c r="G29" s="461" t="s">
        <v>1039</v>
      </c>
      <c r="H29" s="312" t="s">
        <v>1051</v>
      </c>
      <c r="I29" s="461" t="s">
        <v>1039</v>
      </c>
      <c r="J29" s="312" t="s">
        <v>1051</v>
      </c>
      <c r="K29" s="461" t="s">
        <v>1039</v>
      </c>
      <c r="L29" s="312" t="s">
        <v>1051</v>
      </c>
      <c r="M29" s="461" t="s">
        <v>1039</v>
      </c>
      <c r="N29" s="313" t="s">
        <v>1040</v>
      </c>
      <c r="O29" s="226" t="s">
        <v>1039</v>
      </c>
      <c r="P29" s="533"/>
      <c r="Q29" s="495"/>
      <c r="R29" s="495"/>
      <c r="S29" s="495"/>
      <c r="T29" s="495"/>
      <c r="U29" s="529"/>
    </row>
    <row r="30" spans="1:33">
      <c r="C30" s="223" t="s">
        <v>364</v>
      </c>
      <c r="D30" s="49" t="str">
        <f>+D55</f>
        <v>Planted</v>
      </c>
      <c r="E30" s="224"/>
      <c r="F30" s="49" t="str">
        <f>+F55</f>
        <v>Not Planted</v>
      </c>
      <c r="G30" s="224"/>
      <c r="H30" s="49" t="str">
        <f>+H55</f>
        <v>Planted</v>
      </c>
      <c r="I30" s="224"/>
      <c r="J30" s="49" t="str">
        <f>+J55</f>
        <v>Not Planted</v>
      </c>
      <c r="K30" s="224"/>
      <c r="L30" s="49" t="str">
        <f>+L55</f>
        <v>Planted</v>
      </c>
      <c r="M30" s="224"/>
      <c r="N30" s="494"/>
      <c r="O30" s="492"/>
      <c r="P30" s="533"/>
      <c r="Q30" s="495"/>
      <c r="R30" s="495"/>
      <c r="S30" s="495"/>
      <c r="T30" s="495"/>
      <c r="U30" s="529"/>
    </row>
    <row r="31" spans="1:33">
      <c r="C31" s="12" t="s">
        <v>1050</v>
      </c>
      <c r="D31" s="488">
        <f>IFERROR(+'SUMMARY FARM1'!SK79,0)</f>
        <v>82734.75</v>
      </c>
      <c r="E31" s="463">
        <f>+IF(D31=0,"n/a",IFERROR('SUMMARY FARM1'!SK80,"n/a"))</f>
        <v>0.51400000000000001</v>
      </c>
      <c r="F31" s="488" t="str">
        <f>IFERROR(+'SUMMARY FARM1'!SL79,0)</f>
        <v>n/a</v>
      </c>
      <c r="G31" s="463" t="str">
        <f>+IF(F31=0,"n/a",IFERROR('SUMMARY FARM1'!SL80,"n/a"))</f>
        <v>n/a</v>
      </c>
      <c r="H31" s="488">
        <f>IFERROR(+'SUMMARY FARM1'!SM79,0)</f>
        <v>101252.1135999999</v>
      </c>
      <c r="I31" s="463">
        <f>+IF(H31=0,"n/a",IFERROR('SUMMARY FARM1'!SM80,"n/a"))</f>
        <v>0.48599999999999999</v>
      </c>
      <c r="J31" s="488" t="str">
        <f>IFERROR(+'SUMMARY FARM1'!SN79,0)</f>
        <v>n/a</v>
      </c>
      <c r="K31" s="463" t="str">
        <f>+IF(J31=0,"n/a",IFERROR('SUMMARY FARM1'!SN80,"n/a"))</f>
        <v>n/a</v>
      </c>
      <c r="L31" s="488">
        <f>IFERROR(+'SUMMARY FARM1'!SO79,0)</f>
        <v>106706.71239999996</v>
      </c>
      <c r="M31" s="463">
        <f>+IF(L31=0,"n/a",IFERROR('SUMMARY FARM1'!SO80,"n/a"))</f>
        <v>0.52400000000000002</v>
      </c>
      <c r="N31" s="490">
        <f>+IFERROR($D31*$G$25,0)+IFERROR($F31*$H$25,0)+IFERROR($H31*$I$25,0)+IFERROR($J31*$J$25,0)+IFERROR($L31*$K$25,0)</f>
        <v>278538.67917196342</v>
      </c>
      <c r="O31" s="483">
        <f>+AVERAGE(M31,K31,I31,G31,E31)</f>
        <v>0.50800000000000001</v>
      </c>
      <c r="P31" s="534"/>
      <c r="Q31" s="495"/>
      <c r="R31" s="495"/>
      <c r="S31" s="495"/>
      <c r="T31" s="495"/>
      <c r="U31" s="529"/>
    </row>
    <row r="32" spans="1:33">
      <c r="C32" s="12" t="s">
        <v>1052</v>
      </c>
      <c r="D32" s="488">
        <f>+'SUMMARY FARM1'!TP79</f>
        <v>67500</v>
      </c>
      <c r="E32" s="463">
        <v>0.25</v>
      </c>
      <c r="F32" s="488">
        <f>+'SUMMARY FARM1'!TP80</f>
        <v>0</v>
      </c>
      <c r="G32" s="463">
        <v>0.25</v>
      </c>
      <c r="H32" s="488">
        <f>+'SUMMARY FARM1'!TP81</f>
        <v>82220.600000000006</v>
      </c>
      <c r="I32" s="463">
        <v>0.25</v>
      </c>
      <c r="J32" s="488">
        <f>+'SUMMARY FARM1'!TP82</f>
        <v>0</v>
      </c>
      <c r="K32" s="463">
        <v>0.25</v>
      </c>
      <c r="L32" s="488">
        <f>+'SUMMARY FARM1'!TP83</f>
        <v>88292.800000000003</v>
      </c>
      <c r="M32" s="463">
        <v>0.25</v>
      </c>
      <c r="N32" s="490">
        <f t="shared" ref="N32:N33" si="0">+IFERROR(D32*$G$25,0)+IFERROR(F32*$H$25,0)+IFERROR(H32*$I$25,0)+IFERROR(J32*$J$25,0)+IFERROR(L32*$K$25,0)</f>
        <v>228013.60582974216</v>
      </c>
      <c r="O32" s="496">
        <v>0.25</v>
      </c>
      <c r="P32" s="534"/>
      <c r="Q32" s="495"/>
      <c r="R32" s="495"/>
      <c r="S32" s="495"/>
      <c r="T32" s="495"/>
      <c r="U32" s="529"/>
    </row>
    <row r="33" spans="1:33">
      <c r="C33" s="12" t="s">
        <v>1053</v>
      </c>
      <c r="D33" s="488">
        <f>+'SUMMARY FARM1'!TQ79</f>
        <v>96525</v>
      </c>
      <c r="E33" s="463">
        <v>0.75</v>
      </c>
      <c r="F33" s="488">
        <f>+'SUMMARY FARM1'!TQ80</f>
        <v>0</v>
      </c>
      <c r="G33" s="463">
        <v>0.75</v>
      </c>
      <c r="H33" s="488">
        <f>+'SUMMARY FARM1'!TQ81</f>
        <v>119599.2</v>
      </c>
      <c r="I33" s="463">
        <v>0.75</v>
      </c>
      <c r="J33" s="488">
        <f>+'SUMMARY FARM1'!TQ82</f>
        <v>0</v>
      </c>
      <c r="K33" s="463">
        <v>0.75</v>
      </c>
      <c r="L33" s="488">
        <f>+'SUMMARY FARM1'!TQ83</f>
        <v>126655.2</v>
      </c>
      <c r="M33" s="463">
        <v>0.75</v>
      </c>
      <c r="N33" s="490">
        <f t="shared" si="0"/>
        <v>328373.67040582979</v>
      </c>
      <c r="O33" s="496">
        <v>0.75</v>
      </c>
      <c r="P33" s="534"/>
      <c r="Q33" s="495"/>
      <c r="R33" s="495"/>
      <c r="S33" s="495"/>
      <c r="T33" s="495"/>
      <c r="U33" s="529"/>
    </row>
    <row r="34" spans="1:33">
      <c r="C34" s="225" t="s">
        <v>365</v>
      </c>
      <c r="D34" s="535" t="str">
        <f>+D66</f>
        <v>Planted</v>
      </c>
      <c r="E34" s="459"/>
      <c r="F34" s="535" t="str">
        <f>+F55</f>
        <v>Not Planted</v>
      </c>
      <c r="G34" s="459"/>
      <c r="H34" s="535" t="str">
        <f>+H66</f>
        <v>Not Planted</v>
      </c>
      <c r="I34" s="459"/>
      <c r="J34" s="535" t="str">
        <f>+J66</f>
        <v>Planted</v>
      </c>
      <c r="K34" s="459"/>
      <c r="L34" s="535" t="str">
        <f>+L66</f>
        <v>Not Planted</v>
      </c>
      <c r="M34" s="459"/>
      <c r="N34" s="490"/>
      <c r="O34" s="497"/>
      <c r="P34" s="533"/>
      <c r="Q34" s="495"/>
      <c r="R34" s="495"/>
      <c r="S34" s="495"/>
      <c r="T34" s="495"/>
      <c r="U34" s="529"/>
    </row>
    <row r="35" spans="1:33">
      <c r="C35" s="12" t="s">
        <v>1050</v>
      </c>
      <c r="D35" s="488">
        <f>+IFERROR('SUMMARY FARM1'!SK86,0)</f>
        <v>26606.423999999999</v>
      </c>
      <c r="E35" s="463">
        <f>+IF(D35=0,"n/a",IFERROR('SUMMARY FARM1'!SK87,"n/a"))</f>
        <v>0.47199999999999998</v>
      </c>
      <c r="F35" s="488">
        <f>+IFERROR('SUMMARY FARM1'!SL86,0)</f>
        <v>86369.931199999992</v>
      </c>
      <c r="G35" s="463">
        <f>+IF(F35=0,"n/a",IFERROR('SUMMARY FARM1'!SL87,"n/a"))</f>
        <v>0.50600000000000001</v>
      </c>
      <c r="H35" s="488" t="str">
        <f>+IFERROR('SUMMARY FARM1'!SM86,0)</f>
        <v>n/a</v>
      </c>
      <c r="I35" s="463" t="str">
        <f>+IF(H35=0,"n/a",IFERROR('SUMMARY FARM1'!SM87,"n/a"))</f>
        <v>n/a</v>
      </c>
      <c r="J35" s="488">
        <f>+IFERROR('SUMMARY FARM1'!SN86,0)</f>
        <v>90462.064000000013</v>
      </c>
      <c r="K35" s="463">
        <f>+IF(J35=0,"n/a",IFERROR('SUMMARY FARM1'!SN87,"n/a"))</f>
        <v>0.47199999999999998</v>
      </c>
      <c r="L35" s="488" t="str">
        <f>+IFERROR('SUMMARY FARM1'!SO86,0)</f>
        <v>n/a</v>
      </c>
      <c r="M35" s="463" t="str">
        <f>+IF(L35=0,"n/a",IFERROR('SUMMARY FARM1'!SO87,"n/a"))</f>
        <v>n/a</v>
      </c>
      <c r="N35" s="490">
        <f>+IFERROR(D35*$G$25,0)+IFERROR(F35*$H$25,0)+IFERROR(H35*$I$25,0)+IFERROR(J35*$J$25,0)+IFERROR(L35*$K$25,0)</f>
        <v>196777.60739957012</v>
      </c>
      <c r="O35" s="483">
        <f>+AVERAGE(M35,K35,I35,G35,E35)</f>
        <v>0.48333333333333334</v>
      </c>
      <c r="P35" s="534"/>
      <c r="Q35" s="495"/>
      <c r="R35" s="495"/>
      <c r="S35" s="495"/>
      <c r="T35" s="495"/>
      <c r="U35" s="529"/>
    </row>
    <row r="36" spans="1:33">
      <c r="C36" s="12" t="s">
        <v>1052</v>
      </c>
      <c r="D36" s="488">
        <f>+'SUMMARY FARM1'!$TP86</f>
        <v>24882</v>
      </c>
      <c r="E36" s="463">
        <f>+E32</f>
        <v>0.25</v>
      </c>
      <c r="F36" s="488">
        <f>+'SUMMARY FARM1'!$TP87</f>
        <v>80454.000000000015</v>
      </c>
      <c r="G36" s="463">
        <v>0.25</v>
      </c>
      <c r="H36" s="488">
        <f>+'SUMMARY FARM1'!$TP88</f>
        <v>0</v>
      </c>
      <c r="I36" s="463">
        <v>0.25</v>
      </c>
      <c r="J36" s="488">
        <f>+'SUMMARY FARM1'!$TP89</f>
        <v>84912.799999999988</v>
      </c>
      <c r="K36" s="463">
        <v>0.25</v>
      </c>
      <c r="L36" s="488">
        <f>+'SUMMARY FARM1'!$TP90</f>
        <v>0</v>
      </c>
      <c r="M36" s="463">
        <v>0.25</v>
      </c>
      <c r="N36" s="490">
        <f t="shared" ref="N36:N37" si="1">+IFERROR(D36*$G$25,0)+IFERROR(F36*$H$25,0)+IFERROR(H36*$I$25,0)+IFERROR(J36*$J$25,0)+IFERROR(L36*$K$25,0)</f>
        <v>184006.91128470202</v>
      </c>
      <c r="O36" s="496">
        <v>0.25</v>
      </c>
      <c r="P36" s="534"/>
      <c r="Q36" s="495"/>
      <c r="R36" s="495"/>
      <c r="S36" s="495"/>
      <c r="T36" s="495"/>
      <c r="U36" s="529"/>
    </row>
    <row r="37" spans="1:33">
      <c r="C37" s="12" t="s">
        <v>1053</v>
      </c>
      <c r="D37" s="488">
        <f>+'SUMMARY FARM1'!$TQ86</f>
        <v>28158</v>
      </c>
      <c r="E37" s="463">
        <f>+E33</f>
        <v>0.75</v>
      </c>
      <c r="F37" s="488">
        <f>+'SUMMARY FARM1'!$TQ87</f>
        <v>91915.8</v>
      </c>
      <c r="G37" s="463">
        <v>0.75</v>
      </c>
      <c r="H37" s="488">
        <f>+'SUMMARY FARM1'!$TQ88</f>
        <v>0</v>
      </c>
      <c r="I37" s="463">
        <v>0.75</v>
      </c>
      <c r="J37" s="488">
        <f>+'SUMMARY FARM1'!$TQ89</f>
        <v>96783.400000000009</v>
      </c>
      <c r="K37" s="463">
        <v>0.75</v>
      </c>
      <c r="L37" s="488">
        <f>+'SUMMARY FARM1'!$TQ90</f>
        <v>0</v>
      </c>
      <c r="M37" s="463">
        <v>0.75</v>
      </c>
      <c r="N37" s="490">
        <f t="shared" si="1"/>
        <v>209739.12460358048</v>
      </c>
      <c r="O37" s="496">
        <v>0.75</v>
      </c>
      <c r="P37" s="534"/>
      <c r="Q37" s="495"/>
      <c r="R37" s="495"/>
      <c r="S37" s="495"/>
      <c r="T37" s="495"/>
      <c r="U37" s="529"/>
    </row>
    <row r="38" spans="1:33">
      <c r="A38" s="363"/>
      <c r="B38" s="364"/>
      <c r="C38" s="225" t="s">
        <v>681</v>
      </c>
      <c r="D38" s="488"/>
      <c r="E38" s="459"/>
      <c r="F38" s="488"/>
      <c r="G38" s="459"/>
      <c r="H38" s="488"/>
      <c r="I38" s="459"/>
      <c r="J38" s="488"/>
      <c r="K38" s="459"/>
      <c r="L38" s="488"/>
      <c r="M38" s="459"/>
      <c r="N38" s="490"/>
      <c r="O38" s="497"/>
      <c r="P38" s="533"/>
      <c r="Q38" s="495"/>
      <c r="R38" s="495"/>
      <c r="S38" s="495"/>
      <c r="T38" s="495"/>
      <c r="U38" s="529"/>
    </row>
    <row r="39" spans="1:33">
      <c r="A39" s="363"/>
      <c r="B39" s="364"/>
      <c r="C39" s="12" t="s">
        <v>1050</v>
      </c>
      <c r="D39" s="488">
        <f>+'SUMMARY FARM1'!SK93</f>
        <v>109341.174</v>
      </c>
      <c r="E39" s="463">
        <f>+IF(D39=0,"n/a",IFERROR('SUMMARY FARM1'!SK94,"n/a"))</f>
        <v>0.51200000000000001</v>
      </c>
      <c r="F39" s="488">
        <f>+'SUMMARY FARM1'!SL93</f>
        <v>86369.931199999992</v>
      </c>
      <c r="G39" s="463">
        <f>+IF(F39=0,"n/a",IFERROR('SUMMARY FARM1'!SL94,"n/a"))</f>
        <v>0.50600000000000001</v>
      </c>
      <c r="H39" s="488">
        <f>+'SUMMARY FARM1'!SM93</f>
        <v>101252.1135999999</v>
      </c>
      <c r="I39" s="463">
        <f>+IF(H39=0,"n/a",IFERROR('SUMMARY FARM1'!SM94,"n/a"))</f>
        <v>0.48599999999999999</v>
      </c>
      <c r="J39" s="488">
        <f>+'SUMMARY FARM1'!SN93</f>
        <v>90462.064000000013</v>
      </c>
      <c r="K39" s="463">
        <f>+IF(J39=0,"n/a",IFERROR('SUMMARY FARM1'!SN94,"n/a"))</f>
        <v>0.47199999999999998</v>
      </c>
      <c r="L39" s="488">
        <f>+'SUMMARY FARM1'!SO93</f>
        <v>106706.71239999996</v>
      </c>
      <c r="M39" s="463">
        <f>+IF(L39=0,"n/a",IFERROR('SUMMARY FARM1'!SO94,"n/a"))</f>
        <v>0.52400000000000002</v>
      </c>
      <c r="N39" s="490">
        <f>+IFERROR(D39*$G$25,0)+IFERROR(F39*$H$25,0)+IFERROR(H39*$I$25,0)+IFERROR(J39*$J$25,0)+IFERROR(L39*$K$25,0)</f>
        <v>475316.28657153354</v>
      </c>
      <c r="O39" s="483">
        <f>+AVERAGE(M39,K39,I39,G39,E39)</f>
        <v>0.5</v>
      </c>
      <c r="P39" s="484"/>
      <c r="S39" s="259"/>
      <c r="T39" s="259"/>
    </row>
    <row r="40" spans="1:33">
      <c r="A40" s="363"/>
      <c r="B40" s="364"/>
      <c r="C40" s="12" t="s">
        <v>1052</v>
      </c>
      <c r="D40" s="488">
        <f>+'SUMMARY FARM1'!$TP93</f>
        <v>93488</v>
      </c>
      <c r="E40" s="463">
        <f>+E36</f>
        <v>0.25</v>
      </c>
      <c r="F40" s="488">
        <f>+'SUMMARY FARM1'!$TP94</f>
        <v>80454.000000000015</v>
      </c>
      <c r="G40" s="463">
        <v>0.25</v>
      </c>
      <c r="H40" s="488">
        <f>+'SUMMARY FARM1'!$TP95</f>
        <v>82220.600000000006</v>
      </c>
      <c r="I40" s="463">
        <v>0.25</v>
      </c>
      <c r="J40" s="488">
        <f>+'SUMMARY FARM1'!$TP96</f>
        <v>84912.799999999988</v>
      </c>
      <c r="K40" s="463">
        <v>0.25</v>
      </c>
      <c r="L40" s="488">
        <f>+'SUMMARY FARM1'!$TP97</f>
        <v>88292.800000000003</v>
      </c>
      <c r="M40" s="463">
        <v>0.25</v>
      </c>
      <c r="N40" s="490">
        <f t="shared" ref="N40:N41" si="2">+IFERROR(D40*$G$25,0)+IFERROR(F40*$H$25,0)+IFERROR(H40*$I$25,0)+IFERROR(J40*$J$25,0)+IFERROR(L40*$K$25,0)</f>
        <v>413126.51711444417</v>
      </c>
      <c r="O40" s="496">
        <v>0.25</v>
      </c>
      <c r="P40" s="427"/>
      <c r="S40" s="259"/>
      <c r="T40" s="259"/>
    </row>
    <row r="41" spans="1:33" ht="13.8" thickBot="1">
      <c r="A41" s="363"/>
      <c r="B41" s="364"/>
      <c r="C41" s="51" t="s">
        <v>1053</v>
      </c>
      <c r="D41" s="489">
        <f>+'SUMMARY FARM1'!$TQ93</f>
        <v>123634.99999999999</v>
      </c>
      <c r="E41" s="464">
        <f>+E37</f>
        <v>0.75</v>
      </c>
      <c r="F41" s="489">
        <f>+'SUMMARY FARM1'!$TQ94</f>
        <v>91915.8</v>
      </c>
      <c r="G41" s="464">
        <v>0.75</v>
      </c>
      <c r="H41" s="489">
        <f>+'SUMMARY FARM1'!$TQ95</f>
        <v>119599.2</v>
      </c>
      <c r="I41" s="464">
        <v>0.75</v>
      </c>
      <c r="J41" s="489">
        <f>+'SUMMARY FARM1'!$TQ96</f>
        <v>96783.400000000009</v>
      </c>
      <c r="K41" s="464">
        <v>0.75</v>
      </c>
      <c r="L41" s="489">
        <f>+'SUMMARY FARM1'!$TQ97</f>
        <v>126655.2</v>
      </c>
      <c r="M41" s="464">
        <v>0.75</v>
      </c>
      <c r="N41" s="491">
        <f t="shared" si="2"/>
        <v>537064.79500941024</v>
      </c>
      <c r="O41" s="498">
        <v>0.75</v>
      </c>
      <c r="P41" s="427"/>
      <c r="S41" s="259"/>
      <c r="T41" s="259"/>
    </row>
    <row r="42" spans="1:33">
      <c r="A42" s="363"/>
      <c r="B42" s="364"/>
      <c r="J42"/>
      <c r="K42"/>
      <c r="L42"/>
      <c r="M42"/>
      <c r="N42"/>
      <c r="O42" s="427"/>
      <c r="P42" s="427"/>
      <c r="S42" s="259"/>
      <c r="T42" s="259"/>
    </row>
    <row r="43" spans="1:33" ht="13.8" thickBot="1">
      <c r="A43" s="363"/>
      <c r="B43" s="364"/>
      <c r="J43"/>
      <c r="K43"/>
      <c r="L43"/>
      <c r="M43"/>
      <c r="N43"/>
      <c r="O43"/>
      <c r="P43" s="427"/>
      <c r="S43" s="259"/>
      <c r="T43" s="259"/>
    </row>
    <row r="44" spans="1:33" s="501" customFormat="1" ht="13.8" thickBot="1">
      <c r="A44" s="499"/>
      <c r="B44" s="500"/>
      <c r="C44" s="409" t="s">
        <v>1092</v>
      </c>
      <c r="D44" s="460"/>
      <c r="E44" s="460"/>
      <c r="F44" s="460"/>
      <c r="G44" s="460"/>
      <c r="H44" s="460"/>
      <c r="I44" s="410"/>
      <c r="J44" s="460"/>
      <c r="K44" s="411"/>
      <c r="U44" s="248"/>
      <c r="V44" s="248"/>
      <c r="W44" s="248"/>
      <c r="X44" s="248"/>
      <c r="Y44" s="248"/>
      <c r="Z44" s="248"/>
      <c r="AA44" s="248"/>
      <c r="AB44" s="248"/>
      <c r="AC44" s="248"/>
      <c r="AD44" s="248"/>
      <c r="AE44" s="248"/>
      <c r="AG44" s="248"/>
    </row>
    <row r="45" spans="1:33" s="501" customFormat="1">
      <c r="A45" s="499"/>
      <c r="B45" s="500"/>
      <c r="C45" s="504" t="s">
        <v>1069</v>
      </c>
      <c r="D45" s="598" t="s">
        <v>1199</v>
      </c>
      <c r="E45" s="599"/>
      <c r="F45" s="311" t="s">
        <v>514</v>
      </c>
      <c r="G45" s="311" t="s">
        <v>1034</v>
      </c>
      <c r="H45" s="598" t="s">
        <v>1200</v>
      </c>
      <c r="I45" s="599"/>
      <c r="J45" s="311" t="s">
        <v>514</v>
      </c>
      <c r="K45" s="311" t="s">
        <v>1034</v>
      </c>
      <c r="U45" s="248"/>
      <c r="V45" s="248"/>
      <c r="W45" s="248"/>
      <c r="X45" s="248"/>
      <c r="Y45" s="248"/>
      <c r="Z45" s="248"/>
      <c r="AA45" s="248"/>
      <c r="AB45" s="248"/>
      <c r="AC45" s="248"/>
      <c r="AD45" s="248"/>
      <c r="AE45" s="248"/>
      <c r="AG45" s="248"/>
    </row>
    <row r="46" spans="1:33" s="501" customFormat="1" ht="13.8" thickBot="1">
      <c r="A46" s="499"/>
      <c r="B46" s="500"/>
      <c r="C46" s="225"/>
      <c r="D46" s="312"/>
      <c r="E46" s="461"/>
      <c r="F46" s="313" t="s">
        <v>1040</v>
      </c>
      <c r="G46" s="313" t="s">
        <v>1070</v>
      </c>
      <c r="H46" s="312"/>
      <c r="I46" s="461"/>
      <c r="J46" s="313" t="s">
        <v>1040</v>
      </c>
      <c r="K46" s="313" t="s">
        <v>1070</v>
      </c>
      <c r="U46" s="248"/>
      <c r="V46" s="248"/>
      <c r="W46" s="248"/>
      <c r="X46" s="248"/>
      <c r="Y46" s="248"/>
      <c r="Z46" s="248"/>
      <c r="AA46" s="248"/>
      <c r="AB46" s="248"/>
      <c r="AC46" s="248"/>
      <c r="AD46" s="248"/>
      <c r="AE46" s="248"/>
      <c r="AG46" s="248"/>
    </row>
    <row r="47" spans="1:33" s="501" customFormat="1">
      <c r="A47" s="499"/>
      <c r="B47" s="500"/>
      <c r="C47" s="511" t="s">
        <v>1068</v>
      </c>
      <c r="D47" s="514" t="str">
        <f>+VLOOKUP(1,$V$61:$W$65,2,0)</f>
        <v>CORN: PLC &amp; SOYBEANS: ARC-CO</v>
      </c>
      <c r="E47" s="520"/>
      <c r="F47" s="515" t="s">
        <v>1067</v>
      </c>
      <c r="G47" s="523">
        <f>1-VLOOKUP(1,$V$61:$X$65,3,0)</f>
        <v>0.1804</v>
      </c>
      <c r="H47" s="514" t="str">
        <f>+VLOOKUP(2,$V$61:$W$65,2,0)</f>
        <v xml:space="preserve">CORN &amp; SOYBEANS: ARC-CO </v>
      </c>
      <c r="I47" s="520"/>
      <c r="J47" s="515" t="s">
        <v>1067</v>
      </c>
      <c r="K47" s="523">
        <f>1-VLOOKUP(2,$V$61:$X$65,3,0)</f>
        <v>0.2016</v>
      </c>
      <c r="U47" s="248"/>
      <c r="V47" s="248"/>
      <c r="W47" s="248"/>
      <c r="X47" s="248"/>
      <c r="Y47" s="248"/>
      <c r="Z47" s="248"/>
      <c r="AA47" s="248"/>
      <c r="AB47" s="248"/>
      <c r="AC47" s="248"/>
      <c r="AD47" s="248"/>
      <c r="AE47" s="248"/>
      <c r="AG47" s="248"/>
    </row>
    <row r="48" spans="1:33" s="501" customFormat="1">
      <c r="A48" s="499"/>
      <c r="B48" s="500"/>
      <c r="C48" s="517" t="s">
        <v>1202</v>
      </c>
      <c r="D48" s="516" t="str">
        <f>+VLOOKUP(1,$V$70:$W$74,2,0)</f>
        <v xml:space="preserve">CORN &amp; SOYBEANS: ARC-CO </v>
      </c>
      <c r="E48" s="521"/>
      <c r="F48" s="502">
        <f>+VLOOKUP(1,$V$70:$X$74,3,0)</f>
        <v>15069.955108089031</v>
      </c>
      <c r="G48" s="524">
        <v>0.25</v>
      </c>
      <c r="H48" s="516" t="str">
        <f>+VLOOKUP(2,$V$70:$W$74,2,0)</f>
        <v>CORN: PLC &amp; SOYBEANS: ARC-CO</v>
      </c>
      <c r="I48" s="521"/>
      <c r="J48" s="502">
        <f>+VLOOKUP(2,$V$70:$X$74,3,0)</f>
        <v>10752.851239602567</v>
      </c>
      <c r="K48" s="524">
        <v>0.25</v>
      </c>
      <c r="U48" s="248"/>
      <c r="V48" s="248"/>
      <c r="W48" s="248"/>
      <c r="X48" s="248"/>
      <c r="Y48" s="248"/>
      <c r="Z48" s="248"/>
      <c r="AA48" s="248"/>
      <c r="AB48" s="248"/>
      <c r="AC48" s="248"/>
      <c r="AD48" s="248"/>
      <c r="AE48" s="248"/>
      <c r="AG48" s="248"/>
    </row>
    <row r="49" spans="1:40" s="501" customFormat="1">
      <c r="A49" s="499"/>
      <c r="B49" s="500"/>
      <c r="C49" s="518" t="s">
        <v>1201</v>
      </c>
      <c r="D49" s="519" t="str">
        <f>+VLOOKUP(1,$V$78:$X$82,2,0)</f>
        <v>CORN: PLC &amp; SOYBEANS: ARC-CO</v>
      </c>
      <c r="E49" s="521"/>
      <c r="F49" s="502">
        <f>+VLOOKUP(1,$V$78:$X$82,3,0)</f>
        <v>54353.282395070026</v>
      </c>
      <c r="G49" s="524">
        <v>0.75</v>
      </c>
      <c r="H49" s="519" t="str">
        <f>+VLOOKUP(2,$V$78:$X$82,2,0)</f>
        <v xml:space="preserve">CORN &amp; SOYBEANS: PLC </v>
      </c>
      <c r="I49" s="521"/>
      <c r="J49" s="502">
        <f>+VLOOKUP(2,$V$78:$X$82,3,0)</f>
        <v>47715.751743068315</v>
      </c>
      <c r="K49" s="524">
        <v>0.75</v>
      </c>
      <c r="U49" s="248"/>
      <c r="V49" s="248"/>
      <c r="W49" s="248"/>
      <c r="X49" s="248"/>
      <c r="Y49" s="248"/>
      <c r="Z49" s="248"/>
      <c r="AA49" s="248"/>
      <c r="AB49" s="248"/>
      <c r="AC49" s="248"/>
      <c r="AD49" s="248"/>
      <c r="AE49" s="248"/>
      <c r="AG49" s="248"/>
    </row>
    <row r="50" spans="1:40" s="501" customFormat="1" ht="13.8" thickBot="1">
      <c r="A50" s="499"/>
      <c r="B50" s="500"/>
      <c r="C50" s="512" t="s">
        <v>1203</v>
      </c>
      <c r="D50" s="513" t="str">
        <f>+VLOOKUP(1,$V$85:$X$89,2,0)</f>
        <v>CORN: ARC-CO &amp; SOYBEANS: PLC</v>
      </c>
      <c r="E50" s="522"/>
      <c r="F50" s="510">
        <f>+VLOOKUP(1,$V$85:$X$89,3,0)</f>
        <v>22402.683390717841</v>
      </c>
      <c r="G50" s="525">
        <f>+VLOOKUP(1,$V$85:$Y$89,4,0)</f>
        <v>0.44440000000000002</v>
      </c>
      <c r="H50" s="513" t="str">
        <f>+VLOOKUP(2,$V$85:$X$89,2,0)</f>
        <v xml:space="preserve">CORN &amp; SOYBEANS: ARC-CO </v>
      </c>
      <c r="I50" s="522"/>
      <c r="J50" s="510">
        <f>+VLOOKUP(2,$V$85:$X$89,3,0)</f>
        <v>29165.958521881454</v>
      </c>
      <c r="K50" s="525">
        <f>+VLOOKUP(2,$V$85:$Y$89,4,0)</f>
        <v>0.52399999999999991</v>
      </c>
      <c r="U50" s="248"/>
      <c r="V50" s="248"/>
      <c r="W50" s="248"/>
      <c r="X50" s="248"/>
      <c r="Y50" s="248"/>
      <c r="Z50" s="248"/>
      <c r="AA50" s="248"/>
      <c r="AB50" s="248"/>
      <c r="AC50" s="248"/>
      <c r="AD50" s="248"/>
      <c r="AE50" s="248"/>
      <c r="AG50" s="248"/>
    </row>
    <row r="51" spans="1:40" ht="13.8" thickBot="1">
      <c r="A51" s="363"/>
      <c r="B51" s="364"/>
      <c r="J51"/>
      <c r="K51"/>
      <c r="L51"/>
      <c r="M51"/>
      <c r="N51"/>
      <c r="O51" s="427"/>
      <c r="P51" s="427"/>
      <c r="S51" s="259"/>
      <c r="T51" s="259"/>
    </row>
    <row r="52" spans="1:40" ht="13.8" thickBot="1">
      <c r="A52" s="363"/>
      <c r="B52" s="364"/>
      <c r="C52" s="409" t="s">
        <v>1093</v>
      </c>
      <c r="D52" s="410"/>
      <c r="E52" s="410"/>
      <c r="F52" s="410"/>
      <c r="G52" s="410"/>
      <c r="H52" s="410"/>
      <c r="I52" s="410"/>
      <c r="J52" s="410"/>
      <c r="K52" s="410"/>
      <c r="L52" s="410"/>
      <c r="M52" s="410"/>
      <c r="N52" s="410"/>
      <c r="O52" s="411"/>
      <c r="P52" s="495"/>
      <c r="S52" s="259"/>
      <c r="T52" s="259"/>
    </row>
    <row r="53" spans="1:40">
      <c r="A53" s="363"/>
      <c r="B53" s="364"/>
      <c r="C53" s="225" t="s">
        <v>1056</v>
      </c>
      <c r="D53" s="598">
        <v>2014</v>
      </c>
      <c r="E53" s="599"/>
      <c r="F53" s="598">
        <v>2015</v>
      </c>
      <c r="G53" s="599"/>
      <c r="H53" s="598">
        <v>2016</v>
      </c>
      <c r="I53" s="599"/>
      <c r="J53" s="598">
        <v>2017</v>
      </c>
      <c r="K53" s="599"/>
      <c r="L53" s="598">
        <v>2018</v>
      </c>
      <c r="M53" s="599"/>
      <c r="N53" s="311" t="s">
        <v>514</v>
      </c>
      <c r="O53" s="311" t="s">
        <v>1034</v>
      </c>
      <c r="P53" s="307"/>
      <c r="S53" s="259"/>
      <c r="T53" s="259"/>
      <c r="U53" s="529"/>
      <c r="V53" s="529"/>
      <c r="W53" s="529"/>
      <c r="X53" s="529"/>
      <c r="Y53" s="529"/>
      <c r="Z53" s="529"/>
      <c r="AA53" s="529"/>
      <c r="AB53" s="529"/>
      <c r="AC53" s="529"/>
      <c r="AD53" s="529"/>
      <c r="AE53" s="529"/>
    </row>
    <row r="54" spans="1:40" ht="13.8" thickBot="1">
      <c r="A54" s="363"/>
      <c r="B54" s="364"/>
      <c r="C54" s="12"/>
      <c r="D54" s="312" t="s">
        <v>1033</v>
      </c>
      <c r="E54" s="461" t="s">
        <v>1039</v>
      </c>
      <c r="F54" s="312" t="s">
        <v>1033</v>
      </c>
      <c r="G54" s="461" t="s">
        <v>1039</v>
      </c>
      <c r="H54" s="312" t="s">
        <v>1033</v>
      </c>
      <c r="I54" s="461" t="s">
        <v>1039</v>
      </c>
      <c r="J54" s="312" t="s">
        <v>1033</v>
      </c>
      <c r="K54" s="461" t="s">
        <v>1039</v>
      </c>
      <c r="L54" s="307" t="s">
        <v>1033</v>
      </c>
      <c r="M54" s="461" t="s">
        <v>1039</v>
      </c>
      <c r="N54" s="313" t="s">
        <v>1040</v>
      </c>
      <c r="O54" s="313" t="s">
        <v>1060</v>
      </c>
      <c r="P54" s="307"/>
      <c r="S54" s="259"/>
      <c r="T54" s="259"/>
      <c r="U54" s="529"/>
      <c r="V54" s="529"/>
      <c r="W54" s="529"/>
      <c r="X54" s="529"/>
      <c r="Y54" s="529"/>
      <c r="Z54" s="529"/>
      <c r="AA54" s="529"/>
      <c r="AB54" s="529"/>
      <c r="AC54" s="529"/>
      <c r="AD54" s="529"/>
      <c r="AE54" s="529"/>
    </row>
    <row r="55" spans="1:40">
      <c r="A55" s="363"/>
      <c r="B55" s="364"/>
      <c r="C55" s="311" t="s">
        <v>364</v>
      </c>
      <c r="D55" s="470" t="str">
        <f>+IF('Step 1-Farm Data'!$D$42&gt;0,"Planted","Not Planted")</f>
        <v>Planted</v>
      </c>
      <c r="E55" s="332"/>
      <c r="F55" s="470" t="str">
        <f>+IF('Step 1-Farm Data'!$D43&gt;0,"Planted","Not Planted")</f>
        <v>Not Planted</v>
      </c>
      <c r="G55" s="332"/>
      <c r="H55" s="470" t="str">
        <f>+IF('Step 1-Farm Data'!$D44&gt;0,"Planted","Not Planted")</f>
        <v>Planted</v>
      </c>
      <c r="I55" s="332"/>
      <c r="J55" s="470" t="str">
        <f>+IF('Step 1-Farm Data'!$D45&gt;0,"Planted","Not Planted")</f>
        <v>Not Planted</v>
      </c>
      <c r="K55" s="332"/>
      <c r="L55" s="470" t="str">
        <f>+IF('Step 1-Farm Data'!$D46&gt;0,"Planted","Not Planted")</f>
        <v>Planted</v>
      </c>
      <c r="M55" s="332"/>
      <c r="N55" s="462"/>
      <c r="O55" s="429"/>
      <c r="P55" s="506"/>
      <c r="S55" s="259"/>
      <c r="T55" s="259"/>
      <c r="U55" s="529"/>
      <c r="V55" s="529"/>
      <c r="X55" s="555"/>
      <c r="Y55" s="529"/>
      <c r="Z55" s="529"/>
      <c r="AA55" s="529"/>
      <c r="AB55" s="529"/>
      <c r="AC55" s="529"/>
      <c r="AD55" s="529"/>
      <c r="AE55" s="529"/>
    </row>
    <row r="56" spans="1:40">
      <c r="A56" s="363"/>
      <c r="B56" s="364"/>
      <c r="C56" s="482" t="s">
        <v>1054</v>
      </c>
      <c r="D56" s="468"/>
      <c r="E56" s="486"/>
      <c r="F56" s="468"/>
      <c r="G56" s="486"/>
      <c r="H56" s="468"/>
      <c r="I56" s="486"/>
      <c r="J56" s="468"/>
      <c r="K56" s="486"/>
      <c r="L56" s="468"/>
      <c r="M56" s="486"/>
      <c r="N56" s="226"/>
      <c r="O56" s="428"/>
      <c r="P56" s="506"/>
      <c r="S56" s="259"/>
      <c r="T56" s="259"/>
      <c r="U56" s="529"/>
      <c r="V56" s="529"/>
      <c r="X56" s="555"/>
      <c r="Y56" s="529"/>
      <c r="Z56" s="529"/>
      <c r="AA56" s="529"/>
      <c r="AB56" s="529"/>
      <c r="AC56" s="529"/>
      <c r="AD56" s="529"/>
      <c r="AE56" s="529"/>
    </row>
    <row r="57" spans="1:40">
      <c r="A57" s="363"/>
      <c r="B57" s="364"/>
      <c r="C57" s="315" t="s">
        <v>1033</v>
      </c>
      <c r="D57" s="502">
        <f>+IFERROR('SUMMARY FARM1'!SK17,"n/a")</f>
        <v>4152.8615230460919</v>
      </c>
      <c r="E57" s="465">
        <f>+IF(D57="n/a","n/a",'SUMMARY FARM1'!SK18)</f>
        <v>0.64600000000000002</v>
      </c>
      <c r="F57" s="502">
        <f>+IFERROR('SUMMARY FARM1'!SL17,"n/a")</f>
        <v>5739.1863727454893</v>
      </c>
      <c r="G57" s="465">
        <f>+IF(F57="n/a","n/a",'SUMMARY FARM1'!SL18)</f>
        <v>0.59599999999999997</v>
      </c>
      <c r="H57" s="502">
        <f>+IFERROR('SUMMARY FARM1'!SM17,"n/a")</f>
        <v>5318.9422845691424</v>
      </c>
      <c r="I57" s="465">
        <f>+IF(H57="n/a","n/a",'SUMMARY FARM1'!SM18)</f>
        <v>0.61199999999999999</v>
      </c>
      <c r="J57" s="502">
        <f>+IFERROR('SUMMARY FARM1'!SN17,"n/a")</f>
        <v>4918.8733466933854</v>
      </c>
      <c r="K57" s="465">
        <f>+IF(J57="n/a","n/a",'SUMMARY FARM1'!SN18)</f>
        <v>0.62</v>
      </c>
      <c r="L57" s="502">
        <f>+IFERROR('SUMMARY FARM1'!SO17,"n/a")</f>
        <v>4872.2987975951837</v>
      </c>
      <c r="M57" s="465">
        <f>+IF(L57="n/a","n/a",'SUMMARY FARM1'!SO18)</f>
        <v>0.59799999999999998</v>
      </c>
      <c r="N57" s="490">
        <f t="shared" ref="N57:N65" si="3">+IFERROR(D57*$G$25,0)+IFERROR(F57*$H$25,0)+IFERROR(H57*$I$25,0)+IFERROR(J57*$J$25,0)+IFERROR(L57*$K$25,0)</f>
        <v>24041.849169177403</v>
      </c>
      <c r="O57" s="526">
        <f>+(IFERROR(E57,0)+IFERROR(G57,0)+IFERROR(I57,0)+IFERROR(K57,0)+IFERROR(M57,0))/COUNT(E57,G57,I57,K57,M57)</f>
        <v>0.61440000000000006</v>
      </c>
      <c r="P57" s="506"/>
      <c r="Q57" s="259" t="e">
        <f>+CONCATENATE(#REF!,": ",C57)</f>
        <v>#REF!</v>
      </c>
      <c r="R57" s="259">
        <v>-1</v>
      </c>
      <c r="S57" s="348"/>
      <c r="T57" s="259"/>
      <c r="U57" s="530"/>
      <c r="V57" s="529"/>
      <c r="X57" s="555"/>
      <c r="Y57" s="529"/>
      <c r="Z57" s="529"/>
      <c r="AA57" s="529"/>
      <c r="AB57" s="529"/>
      <c r="AC57" s="529"/>
      <c r="AD57" s="529"/>
    </row>
    <row r="58" spans="1:40">
      <c r="A58" s="363"/>
      <c r="B58" s="364"/>
      <c r="C58" s="487" t="s">
        <v>1057</v>
      </c>
      <c r="D58" s="502">
        <v>0</v>
      </c>
      <c r="E58" s="465">
        <f>+'SUMMARY FARM1'!$TV17</f>
        <v>0.48</v>
      </c>
      <c r="F58" s="502">
        <v>0</v>
      </c>
      <c r="G58" s="465">
        <f>+'SUMMARY FARM1'!$TV18</f>
        <v>0.40200000000000002</v>
      </c>
      <c r="H58" s="502">
        <v>0</v>
      </c>
      <c r="I58" s="465">
        <f>+'SUMMARY FARM1'!$TV19</f>
        <v>0.39</v>
      </c>
      <c r="J58" s="502">
        <v>0</v>
      </c>
      <c r="K58" s="465">
        <f>+'SUMMARY FARM1'!$TV20</f>
        <v>0.42</v>
      </c>
      <c r="L58" s="502">
        <v>0</v>
      </c>
      <c r="M58" s="465">
        <f>+'SUMMARY FARM1'!$TV21</f>
        <v>0.42599999999999999</v>
      </c>
      <c r="N58" s="490">
        <f t="shared" si="3"/>
        <v>0</v>
      </c>
      <c r="O58" s="526">
        <f t="shared" ref="O58:O60" si="4">+(IFERROR(E58,0)+IFERROR(G58,0)+IFERROR(I58,0)+IFERROR(K58,0)+IFERROR(M58,0))/COUNT(E58,G58,I58,K58,M58)</f>
        <v>0.42359999999999998</v>
      </c>
      <c r="P58" s="528"/>
      <c r="S58" s="348"/>
      <c r="T58" s="259"/>
      <c r="U58" s="529"/>
      <c r="V58" s="529"/>
      <c r="X58" s="555"/>
      <c r="Y58" s="529"/>
      <c r="Z58" s="529"/>
      <c r="AA58" s="529"/>
      <c r="AB58" s="529"/>
      <c r="AC58" s="529"/>
      <c r="AD58" s="529"/>
    </row>
    <row r="59" spans="1:40">
      <c r="A59" s="363"/>
      <c r="B59" s="364"/>
      <c r="C59" s="315" t="s">
        <v>1064</v>
      </c>
      <c r="D59" s="502">
        <f>+'SUMMARY FARM1'!$TP17</f>
        <v>0</v>
      </c>
      <c r="E59" s="465">
        <v>0.25</v>
      </c>
      <c r="F59" s="502">
        <f>+'SUMMARY FARM1'!$TP18</f>
        <v>0</v>
      </c>
      <c r="G59" s="465">
        <v>0.25</v>
      </c>
      <c r="H59" s="502">
        <f>+'SUMMARY FARM1'!$TP19</f>
        <v>0</v>
      </c>
      <c r="I59" s="465">
        <v>0.25</v>
      </c>
      <c r="J59" s="502">
        <f>+'SUMMARY FARM1'!$TP20</f>
        <v>0</v>
      </c>
      <c r="K59" s="465">
        <v>0.25</v>
      </c>
      <c r="L59" s="502">
        <f>+'SUMMARY FARM1'!$TP21</f>
        <v>0</v>
      </c>
      <c r="M59" s="465">
        <v>0.25</v>
      </c>
      <c r="N59" s="490">
        <f>+IFERROR(D59*$G$25,0)+IFERROR(F59*$H$25,0)+IFERROR(H59*$I$25,0)+IFERROR(J59*$J$25,0)+IFERROR(L59*$K$25,0)</f>
        <v>0</v>
      </c>
      <c r="O59" s="526">
        <f t="shared" si="4"/>
        <v>0.25</v>
      </c>
      <c r="P59" s="528"/>
      <c r="S59" s="348"/>
      <c r="T59" s="259"/>
      <c r="U59" s="529"/>
      <c r="V59" s="529"/>
      <c r="X59" s="555"/>
      <c r="Y59" s="529"/>
      <c r="Z59" s="529"/>
      <c r="AA59" s="529"/>
      <c r="AB59" s="529"/>
      <c r="AC59" s="529"/>
    </row>
    <row r="60" spans="1:40">
      <c r="A60" s="363"/>
      <c r="B60" s="364"/>
      <c r="C60" s="315" t="s">
        <v>1065</v>
      </c>
      <c r="D60" s="502">
        <f>+'SUMMARY FARM1'!$TQ17</f>
        <v>7389.9000000000042</v>
      </c>
      <c r="E60" s="465">
        <v>0.75</v>
      </c>
      <c r="F60" s="502">
        <f>+'SUMMARY FARM1'!$TQ18</f>
        <v>10924.2</v>
      </c>
      <c r="G60" s="465">
        <v>0.75</v>
      </c>
      <c r="H60" s="502">
        <f>+'SUMMARY FARM1'!$TQ19</f>
        <v>9746.1000000000022</v>
      </c>
      <c r="I60" s="465">
        <v>0.75</v>
      </c>
      <c r="J60" s="502">
        <f>+'SUMMARY FARM1'!$TQ20</f>
        <v>8568.0000000000036</v>
      </c>
      <c r="K60" s="465">
        <v>0.75</v>
      </c>
      <c r="L60" s="502">
        <f>+'SUMMARY FARM1'!$TQ21</f>
        <v>8568.0000000000036</v>
      </c>
      <c r="M60" s="465">
        <v>0.75</v>
      </c>
      <c r="N60" s="490">
        <f t="shared" si="3"/>
        <v>43483.791373098138</v>
      </c>
      <c r="O60" s="526">
        <f t="shared" si="4"/>
        <v>0.75</v>
      </c>
      <c r="P60" s="528"/>
      <c r="S60" s="348"/>
      <c r="T60" s="259"/>
      <c r="U60" s="529"/>
      <c r="V60" s="529"/>
      <c r="W60" s="529" t="s">
        <v>1061</v>
      </c>
      <c r="X60" s="555"/>
      <c r="Y60" s="529"/>
      <c r="Z60" s="529">
        <v>2014</v>
      </c>
      <c r="AA60" s="529">
        <v>2015</v>
      </c>
      <c r="AB60" s="529">
        <v>2016</v>
      </c>
      <c r="AC60" s="529">
        <v>2017</v>
      </c>
      <c r="AD60" s="529">
        <v>2018</v>
      </c>
      <c r="AE60" s="529" t="s">
        <v>1100</v>
      </c>
      <c r="AF60" s="540"/>
      <c r="AG60" s="529"/>
      <c r="AH60" s="540"/>
      <c r="AI60" s="540"/>
      <c r="AJ60" s="540"/>
      <c r="AK60" s="540"/>
      <c r="AL60" s="540"/>
      <c r="AM60" s="540"/>
      <c r="AN60" s="540"/>
    </row>
    <row r="61" spans="1:40">
      <c r="A61" s="363"/>
      <c r="B61" s="364"/>
      <c r="C61" s="503" t="s">
        <v>1055</v>
      </c>
      <c r="D61" s="419"/>
      <c r="E61" s="465"/>
      <c r="F61" s="419"/>
      <c r="G61" s="465"/>
      <c r="H61" s="419"/>
      <c r="I61" s="465"/>
      <c r="J61" s="419"/>
      <c r="K61" s="465"/>
      <c r="L61" s="419"/>
      <c r="M61" s="495"/>
      <c r="N61" s="490"/>
      <c r="O61" s="428"/>
      <c r="P61" s="528"/>
      <c r="S61" s="348"/>
      <c r="T61" s="259"/>
      <c r="U61" s="529"/>
      <c r="V61" s="529">
        <f>+RANK(X61,$X$61:$X$65)</f>
        <v>5</v>
      </c>
      <c r="W61" s="529" t="str">
        <f>+C78</f>
        <v>ARC-IC</v>
      </c>
      <c r="X61" s="556">
        <f>1-O80</f>
        <v>0.52679999999999993</v>
      </c>
      <c r="Y61" s="557">
        <f>1-X61</f>
        <v>0.47320000000000007</v>
      </c>
      <c r="Z61" s="546">
        <f>+E80</f>
        <v>0.44800000000000001</v>
      </c>
      <c r="AA61" s="546">
        <f>+G80</f>
        <v>0.22600000000000001</v>
      </c>
      <c r="AB61" s="546">
        <f>+I80</f>
        <v>0.34200000000000003</v>
      </c>
      <c r="AC61" s="546">
        <f>+K80</f>
        <v>0.74199999999999999</v>
      </c>
      <c r="AD61" s="546">
        <f>+M80</f>
        <v>0.60799999999999998</v>
      </c>
      <c r="AE61" s="546">
        <f>+O80</f>
        <v>0.47320000000000001</v>
      </c>
      <c r="AF61" s="543"/>
      <c r="AG61" s="546"/>
      <c r="AH61" s="543"/>
      <c r="AI61" s="543"/>
      <c r="AJ61" s="543"/>
      <c r="AK61" s="543"/>
      <c r="AL61" s="543"/>
      <c r="AM61" s="543"/>
      <c r="AN61" s="543"/>
    </row>
    <row r="62" spans="1:40">
      <c r="A62" s="363"/>
      <c r="B62" s="364"/>
      <c r="C62" s="315" t="s">
        <v>1033</v>
      </c>
      <c r="D62" s="488">
        <f>+IFERROR('SUMMARY FARM1'!SK24,"n/a")</f>
        <v>5114.4753106212393</v>
      </c>
      <c r="E62" s="465">
        <f>+IF(D62="n/a","n/a",'SUMMARY FARM1'!SK25)</f>
        <v>0.35599999999999998</v>
      </c>
      <c r="F62" s="488">
        <f>+IFERROR('SUMMARY FARM1'!SL24,"n/a")</f>
        <v>5294.6503607214472</v>
      </c>
      <c r="G62" s="465">
        <f>+IF(F62="n/a","n/a",'SUMMARY FARM1'!SL25)</f>
        <v>0.318</v>
      </c>
      <c r="H62" s="488">
        <f>+IFERROR('SUMMARY FARM1'!SM24,"n/a")</f>
        <v>4665.3656713426853</v>
      </c>
      <c r="I62" s="465">
        <f>+IF(H62="n/a","n/a",'SUMMARY FARM1'!SM25)</f>
        <v>0.372</v>
      </c>
      <c r="J62" s="488">
        <f>+IFERROR('SUMMARY FARM1'!SN24,"n/a")</f>
        <v>2251.9251903807599</v>
      </c>
      <c r="K62" s="465">
        <f>+IF(J62="n/a","n/a",'SUMMARY FARM1'!SN25)</f>
        <v>0.61399999999999999</v>
      </c>
      <c r="L62" s="488">
        <f>+IFERROR('SUMMARY FARM1'!SO24,"n/a")</f>
        <v>1986.9985771543093</v>
      </c>
      <c r="M62" s="465">
        <f>+IF(L62="n/a","n/a",'SUMMARY FARM1'!SO25)</f>
        <v>0.64400000000000002</v>
      </c>
      <c r="N62" s="490">
        <f t="shared" si="3"/>
        <v>18766.010179297187</v>
      </c>
      <c r="O62" s="526">
        <f>+(IFERROR(E62,0)+IFERROR(G62,0)+IFERROR(I62,0)+IFERROR(K62,0)+IFERROR(M62,0))/COUNT(E62,G62,I62,K62,M62)</f>
        <v>0.46079999999999999</v>
      </c>
      <c r="P62" s="506"/>
      <c r="Q62" s="259" t="e">
        <f>+CONCATENATE(#REF!,": ",C61)</f>
        <v>#REF!</v>
      </c>
      <c r="R62" s="259">
        <v>-3</v>
      </c>
      <c r="S62" s="348"/>
      <c r="T62" s="259"/>
      <c r="U62" s="530"/>
      <c r="V62" s="529">
        <f>+RANK(X62,$X$61:$X$65)</f>
        <v>4</v>
      </c>
      <c r="W62" s="529" t="str">
        <f>+C83</f>
        <v xml:space="preserve">CORN &amp; SOYBEANS: PLC </v>
      </c>
      <c r="X62" s="558">
        <f>1-O85</f>
        <v>0.69159999999999999</v>
      </c>
      <c r="Y62" s="557">
        <f t="shared" ref="Y62:Y65" si="5">1-X62</f>
        <v>0.30840000000000001</v>
      </c>
      <c r="Z62" s="547">
        <f>+E85</f>
        <v>0.47199999999999998</v>
      </c>
      <c r="AA62" s="547">
        <f>+G85</f>
        <v>0.224</v>
      </c>
      <c r="AB62" s="547">
        <f>+I85</f>
        <v>0.216</v>
      </c>
      <c r="AC62" s="547">
        <f>+K85</f>
        <v>0.28999999999999998</v>
      </c>
      <c r="AD62" s="547">
        <f>+M85</f>
        <v>0.34</v>
      </c>
      <c r="AE62" s="547">
        <f>+O85</f>
        <v>0.30840000000000001</v>
      </c>
      <c r="AF62" s="544"/>
      <c r="AG62" s="547"/>
      <c r="AH62" s="544"/>
      <c r="AI62" s="544"/>
      <c r="AJ62" s="544"/>
      <c r="AK62" s="544"/>
      <c r="AL62" s="544"/>
      <c r="AM62" s="544"/>
      <c r="AN62" s="544"/>
    </row>
    <row r="63" spans="1:40">
      <c r="A63" s="363"/>
      <c r="B63" s="364"/>
      <c r="C63" s="487" t="s">
        <v>1057</v>
      </c>
      <c r="D63" s="488">
        <v>0</v>
      </c>
      <c r="E63" s="465">
        <f>+'SUMMARY FARM1'!$TV24</f>
        <v>0.22600000000000001</v>
      </c>
      <c r="F63" s="488">
        <v>0</v>
      </c>
      <c r="G63" s="465">
        <f>+'SUMMARY FARM1'!$TV25</f>
        <v>0.20599999999999999</v>
      </c>
      <c r="H63" s="488">
        <v>0</v>
      </c>
      <c r="I63" s="465">
        <f>+'SUMMARY FARM1'!$TV26</f>
        <v>0.254</v>
      </c>
      <c r="J63" s="488">
        <v>0</v>
      </c>
      <c r="K63" s="465">
        <f>+'SUMMARY FARM1'!$TV27</f>
        <v>0.54600000000000004</v>
      </c>
      <c r="L63" s="488">
        <v>0</v>
      </c>
      <c r="M63" s="465">
        <f>+'SUMMARY FARM1'!$TV28</f>
        <v>0.60399999999999998</v>
      </c>
      <c r="N63" s="490">
        <f t="shared" si="3"/>
        <v>0</v>
      </c>
      <c r="O63" s="526">
        <f t="shared" ref="O63:O65" si="6">+(IFERROR(E63,0)+IFERROR(G63,0)+IFERROR(I63,0)+IFERROR(K63,0)+IFERROR(M63,0))/COUNT(E63,G63,I63,K63,M63)</f>
        <v>0.36719999999999997</v>
      </c>
      <c r="P63" s="528"/>
      <c r="S63" s="348"/>
      <c r="T63" s="259"/>
      <c r="U63" s="529"/>
      <c r="V63" s="529">
        <f>+RANK(X63,$X$61:$X$65)</f>
        <v>2</v>
      </c>
      <c r="W63" s="529" t="str">
        <f>+C88</f>
        <v xml:space="preserve">CORN &amp; SOYBEANS: ARC-CO </v>
      </c>
      <c r="X63" s="558">
        <f>1-O90</f>
        <v>0.7984</v>
      </c>
      <c r="Y63" s="557">
        <f t="shared" si="5"/>
        <v>0.2016</v>
      </c>
      <c r="Z63" s="547">
        <f>+E90</f>
        <v>0.08</v>
      </c>
      <c r="AA63" s="547">
        <f>+G90</f>
        <v>2.8000000000000001E-2</v>
      </c>
      <c r="AB63" s="547">
        <f>+I90</f>
        <v>0.04</v>
      </c>
      <c r="AC63" s="547">
        <f>+K90</f>
        <v>0.32600000000000001</v>
      </c>
      <c r="AD63" s="547">
        <f>+M90</f>
        <v>0.53400000000000003</v>
      </c>
      <c r="AE63" s="547">
        <f>+O90</f>
        <v>0.2016</v>
      </c>
      <c r="AF63" s="544"/>
      <c r="AG63" s="547"/>
      <c r="AH63" s="544"/>
      <c r="AI63" s="544"/>
      <c r="AJ63" s="544"/>
      <c r="AK63" s="544"/>
      <c r="AL63" s="544"/>
      <c r="AM63" s="544"/>
      <c r="AN63" s="544"/>
    </row>
    <row r="64" spans="1:40">
      <c r="A64" s="363"/>
      <c r="B64" s="364"/>
      <c r="C64" s="315" t="s">
        <v>1064</v>
      </c>
      <c r="D64" s="488">
        <f>+'SUMMARY FARM1'!$TP24</f>
        <v>1423.58</v>
      </c>
      <c r="E64" s="465">
        <v>0.25</v>
      </c>
      <c r="F64" s="488">
        <f>+'SUMMARY FARM1'!$TP25</f>
        <v>2211.41</v>
      </c>
      <c r="G64" s="465">
        <v>0.25</v>
      </c>
      <c r="H64" s="488">
        <f>+'SUMMARY FARM1'!$TP26</f>
        <v>0</v>
      </c>
      <c r="I64" s="465">
        <v>0.25</v>
      </c>
      <c r="J64" s="488">
        <f>+'SUMMARY FARM1'!$TP27</f>
        <v>0</v>
      </c>
      <c r="K64" s="465">
        <v>0.25</v>
      </c>
      <c r="L64" s="488">
        <f>+'SUMMARY FARM1'!$TP28</f>
        <v>0</v>
      </c>
      <c r="M64" s="465">
        <v>0.25</v>
      </c>
      <c r="N64" s="490">
        <f t="shared" si="3"/>
        <v>3598.0244444444443</v>
      </c>
      <c r="O64" s="526">
        <f t="shared" si="6"/>
        <v>0.25</v>
      </c>
      <c r="P64" s="528"/>
      <c r="S64" s="348"/>
      <c r="T64" s="259"/>
      <c r="U64" s="529"/>
      <c r="V64" s="529">
        <f>+RANK(X64,$X$61:$X$65)</f>
        <v>1</v>
      </c>
      <c r="W64" s="529" t="str">
        <f>+C93</f>
        <v>CORN: PLC &amp; SOYBEANS: ARC-CO</v>
      </c>
      <c r="X64" s="558">
        <f>1-O95</f>
        <v>0.8196</v>
      </c>
      <c r="Y64" s="557">
        <f t="shared" si="5"/>
        <v>0.1804</v>
      </c>
      <c r="Z64" s="547">
        <f>+E95</f>
        <v>0.158</v>
      </c>
      <c r="AA64" s="547">
        <f>+G95</f>
        <v>5.1999999999999998E-2</v>
      </c>
      <c r="AB64" s="547">
        <f>+I95</f>
        <v>0.06</v>
      </c>
      <c r="AC64" s="547">
        <f>+K95</f>
        <v>0.254</v>
      </c>
      <c r="AD64" s="547">
        <f>+M95</f>
        <v>0.378</v>
      </c>
      <c r="AE64" s="547">
        <f>+O95</f>
        <v>0.1804</v>
      </c>
      <c r="AF64" s="544"/>
      <c r="AG64" s="547"/>
      <c r="AH64" s="544"/>
      <c r="AI64" s="544"/>
      <c r="AJ64" s="544"/>
      <c r="AK64" s="544"/>
      <c r="AL64" s="544"/>
      <c r="AM64" s="544"/>
      <c r="AN64" s="544"/>
    </row>
    <row r="65" spans="1:40" ht="13.8" thickBot="1">
      <c r="A65" s="363"/>
      <c r="B65" s="364"/>
      <c r="C65" s="315" t="s">
        <v>1065</v>
      </c>
      <c r="D65" s="489">
        <f>+'SUMMARY FARM1'!$TQ24</f>
        <v>7478.3</v>
      </c>
      <c r="E65" s="466">
        <v>0.75</v>
      </c>
      <c r="F65" s="489">
        <f>+'SUMMARY FARM1'!$TQ25</f>
        <v>7415.23</v>
      </c>
      <c r="G65" s="466">
        <v>0.75</v>
      </c>
      <c r="H65" s="489">
        <f>+'SUMMARY FARM1'!$TQ26</f>
        <v>7101.72</v>
      </c>
      <c r="I65" s="466">
        <v>0.75</v>
      </c>
      <c r="J65" s="489">
        <f>+'SUMMARY FARM1'!$TQ27</f>
        <v>5692.78</v>
      </c>
      <c r="K65" s="466">
        <v>0.75</v>
      </c>
      <c r="L65" s="489">
        <f>+'SUMMARY FARM1'!$TQ28</f>
        <v>5462.87</v>
      </c>
      <c r="M65" s="466">
        <v>0.75</v>
      </c>
      <c r="N65" s="491">
        <f t="shared" si="3"/>
        <v>32005.511172141902</v>
      </c>
      <c r="O65" s="527">
        <f t="shared" si="6"/>
        <v>0.75</v>
      </c>
      <c r="P65" s="528"/>
      <c r="S65" s="348"/>
      <c r="T65" s="259"/>
      <c r="U65" s="529"/>
      <c r="V65" s="529">
        <f>+RANK(X65,$X$61:$X$65)</f>
        <v>3</v>
      </c>
      <c r="W65" s="529" t="str">
        <f>+C98</f>
        <v>CORN: ARC-CO &amp; SOYBEANS: PLC</v>
      </c>
      <c r="X65" s="558">
        <f>1-O100</f>
        <v>0.73040000000000005</v>
      </c>
      <c r="Y65" s="557">
        <f t="shared" si="5"/>
        <v>0.26959999999999995</v>
      </c>
      <c r="Z65" s="547">
        <f>+E100</f>
        <v>0.224</v>
      </c>
      <c r="AA65" s="547">
        <f>+G100</f>
        <v>0.11799999999999999</v>
      </c>
      <c r="AB65" s="547">
        <f>+I100</f>
        <v>0.14599999999999999</v>
      </c>
      <c r="AC65" s="547">
        <f>+K100</f>
        <v>0.38200000000000001</v>
      </c>
      <c r="AD65" s="547">
        <f>+M100</f>
        <v>0.47799999999999998</v>
      </c>
      <c r="AE65" s="547">
        <f>+O100</f>
        <v>0.26959999999999995</v>
      </c>
      <c r="AF65" s="544"/>
      <c r="AG65" s="547"/>
      <c r="AH65" s="544"/>
      <c r="AI65" s="544"/>
      <c r="AJ65" s="544"/>
      <c r="AK65" s="544"/>
      <c r="AL65" s="544"/>
      <c r="AM65" s="544"/>
      <c r="AN65" s="544"/>
    </row>
    <row r="66" spans="1:40">
      <c r="A66" s="363"/>
      <c r="B66" s="364"/>
      <c r="C66" s="311" t="s">
        <v>365</v>
      </c>
      <c r="D66" s="470" t="str">
        <f>+IF('Step 1-Farm Data'!$E42&gt;0,"Planted","Not Planted")</f>
        <v>Planted</v>
      </c>
      <c r="E66" s="332"/>
      <c r="F66" s="470" t="str">
        <f>+IF('Step 1-Farm Data'!$E43&gt;0,"Planted","Not Planted")</f>
        <v>Planted</v>
      </c>
      <c r="G66" s="332"/>
      <c r="H66" s="470" t="str">
        <f>+IF('Step 1-Farm Data'!$E44&gt;0,"Planted","Not Planted")</f>
        <v>Not Planted</v>
      </c>
      <c r="I66" s="332"/>
      <c r="J66" s="470" t="str">
        <f>+IF('Step 1-Farm Data'!$E45&gt;0,"Planted","Not Planted")</f>
        <v>Planted</v>
      </c>
      <c r="K66" s="332"/>
      <c r="L66" s="470" t="str">
        <f>+IF('Step 1-Farm Data'!$E46&gt;0,"Planted","Not Planted")</f>
        <v>Not Planted</v>
      </c>
      <c r="M66" s="332"/>
      <c r="N66" s="314"/>
      <c r="O66" s="428"/>
      <c r="P66" s="528"/>
      <c r="S66" s="348"/>
      <c r="T66" s="259"/>
      <c r="U66" s="529"/>
      <c r="V66" s="529"/>
      <c r="W66" s="529"/>
      <c r="X66" s="555"/>
      <c r="Y66" s="529"/>
      <c r="Z66" s="529"/>
      <c r="AA66" s="529"/>
      <c r="AB66" s="529"/>
      <c r="AC66" s="529"/>
      <c r="AD66" s="529"/>
      <c r="AE66" s="529"/>
      <c r="AF66" s="540"/>
      <c r="AG66" s="529"/>
      <c r="AH66" s="540"/>
      <c r="AI66" s="540"/>
      <c r="AJ66" s="540"/>
      <c r="AK66" s="540"/>
      <c r="AL66" s="540"/>
      <c r="AM66" s="540"/>
      <c r="AN66" s="540"/>
    </row>
    <row r="67" spans="1:40">
      <c r="A67" s="363"/>
      <c r="B67" s="364"/>
      <c r="C67" s="505" t="s">
        <v>1058</v>
      </c>
      <c r="D67" s="468"/>
      <c r="E67" s="486"/>
      <c r="F67" s="468"/>
      <c r="G67" s="486"/>
      <c r="H67" s="468"/>
      <c r="I67" s="486"/>
      <c r="J67" s="468"/>
      <c r="K67" s="486"/>
      <c r="L67" s="468"/>
      <c r="M67" s="486"/>
      <c r="N67" s="314"/>
      <c r="O67" s="428"/>
      <c r="P67" s="528"/>
      <c r="S67" s="348"/>
      <c r="T67" s="259"/>
      <c r="U67" s="529"/>
      <c r="V67" s="529"/>
      <c r="W67" s="529"/>
      <c r="X67" s="555"/>
      <c r="Y67" s="529"/>
      <c r="Z67" s="529"/>
      <c r="AA67" s="529"/>
      <c r="AB67" s="529"/>
      <c r="AC67" s="529"/>
      <c r="AD67" s="529"/>
      <c r="AE67" s="529"/>
      <c r="AF67" s="540"/>
      <c r="AG67" s="529"/>
      <c r="AH67" s="540"/>
      <c r="AI67" s="540"/>
      <c r="AJ67" s="540"/>
      <c r="AK67" s="540"/>
      <c r="AL67" s="540"/>
      <c r="AM67" s="540"/>
      <c r="AN67" s="540"/>
    </row>
    <row r="68" spans="1:40">
      <c r="A68" s="363"/>
      <c r="B68" s="364"/>
      <c r="C68" s="315" t="s">
        <v>1033</v>
      </c>
      <c r="D68" s="502">
        <f>+IFERROR('SUMMARY FARM1'!SK31,"n/a")</f>
        <v>23.915831663326692</v>
      </c>
      <c r="E68" s="465">
        <f>+IF(D68="n/a","n/a",'SUMMARY FARM1'!SK32)</f>
        <v>0.97799999999999998</v>
      </c>
      <c r="F68" s="502">
        <f>+IFERROR('SUMMARY FARM1'!SL31,"n/a")</f>
        <v>1133.7790581162326</v>
      </c>
      <c r="G68" s="465">
        <f>+IF(F68="n/a","n/a",'SUMMARY FARM1'!SL32)</f>
        <v>0.66400000000000003</v>
      </c>
      <c r="H68" s="502">
        <f>+IFERROR('SUMMARY FARM1'!SM31,"n/a")</f>
        <v>1218.4809619238479</v>
      </c>
      <c r="I68" s="465">
        <f>+IF(H68="n/a","n/a",'SUMMARY FARM1'!SM32)</f>
        <v>0.70799999999999996</v>
      </c>
      <c r="J68" s="502">
        <f>+IFERROR('SUMMARY FARM1'!SN31,"n/a")</f>
        <v>888.02855711422842</v>
      </c>
      <c r="K68" s="465">
        <f>+IF(J68="n/a","n/a",'SUMMARY FARM1'!SN32)</f>
        <v>0.748</v>
      </c>
      <c r="L68" s="502">
        <f>+IFERROR('SUMMARY FARM1'!SO31,"n/a")</f>
        <v>442.05961923847707</v>
      </c>
      <c r="M68" s="465">
        <f>+IF(L68="n/a","n/a",'SUMMARY FARM1'!SO32)</f>
        <v>0.80600000000000005</v>
      </c>
      <c r="N68" s="490">
        <f t="shared" ref="N68:N76" si="7">+IFERROR(D68*$G$25,0)+IFERROR(F68*$H$25,0)+IFERROR(H68*$I$25,0)+IFERROR(J68*$J$25,0)+IFERROR(L68*$K$25,0)</f>
        <v>3556.2276362868761</v>
      </c>
      <c r="O68" s="509">
        <f>+(IFERROR(E68,0)+IFERROR(G68,0)+IFERROR(I68,0)+IFERROR(K68,0)+IFERROR(M68,0))/COUNT(E68,G68,I68,K68,M68)</f>
        <v>0.78079999999999994</v>
      </c>
      <c r="P68" s="506"/>
      <c r="Q68" s="259" t="str">
        <f>+CONCATENATE($C$66,": ",C68)</f>
        <v>SOYBEANS: Expected Payment</v>
      </c>
      <c r="R68" s="259">
        <v>-5</v>
      </c>
      <c r="S68" s="348"/>
      <c r="T68" s="259"/>
      <c r="U68" s="530"/>
      <c r="V68" s="529"/>
      <c r="W68" s="529"/>
      <c r="X68" s="555"/>
      <c r="Y68" s="529"/>
      <c r="Z68" s="529"/>
      <c r="AA68" s="529"/>
      <c r="AB68" s="529"/>
      <c r="AC68" s="529"/>
      <c r="AD68" s="529"/>
      <c r="AE68" s="529"/>
      <c r="AF68" s="540"/>
      <c r="AG68" s="529"/>
      <c r="AH68" s="540"/>
      <c r="AI68" s="540"/>
      <c r="AJ68" s="540"/>
      <c r="AK68" s="540"/>
      <c r="AL68" s="540"/>
      <c r="AM68" s="540"/>
      <c r="AN68" s="540"/>
    </row>
    <row r="69" spans="1:40">
      <c r="A69" s="363"/>
      <c r="B69" s="364"/>
      <c r="C69" s="487" t="s">
        <v>1057</v>
      </c>
      <c r="D69" s="502">
        <v>0</v>
      </c>
      <c r="E69" s="465">
        <f>+'SUMMARY FARM1'!$TV31</f>
        <v>0.97599999999999998</v>
      </c>
      <c r="F69" s="502">
        <v>0</v>
      </c>
      <c r="G69" s="465">
        <f>+'SUMMARY FARM1'!$TV32</f>
        <v>0.53800000000000003</v>
      </c>
      <c r="H69" s="502">
        <v>0</v>
      </c>
      <c r="I69" s="465">
        <f>+'SUMMARY FARM1'!$TV33</f>
        <v>0.58399999999999996</v>
      </c>
      <c r="J69" s="502">
        <v>0</v>
      </c>
      <c r="K69" s="465">
        <f>+'SUMMARY FARM1'!$TV34</f>
        <v>0.66800000000000004</v>
      </c>
      <c r="L69" s="502">
        <v>0</v>
      </c>
      <c r="M69" s="465">
        <f>+'SUMMARY FARM1'!$TV35</f>
        <v>0.77800000000000002</v>
      </c>
      <c r="N69" s="490">
        <f t="shared" si="7"/>
        <v>0</v>
      </c>
      <c r="O69" s="509">
        <f t="shared" ref="O69:O71" si="8">+(IFERROR(E69,0)+IFERROR(G69,0)+IFERROR(I69,0)+IFERROR(K69,0)+IFERROR(M69,0))/COUNT(E69,G69,I69,K69,M69)</f>
        <v>0.70879999999999999</v>
      </c>
      <c r="P69" s="506"/>
      <c r="S69" s="348"/>
      <c r="T69" s="259"/>
      <c r="U69" s="530"/>
      <c r="V69" s="529"/>
      <c r="W69" s="529" t="s">
        <v>1062</v>
      </c>
      <c r="X69" s="555"/>
      <c r="Y69" s="529"/>
      <c r="Z69" s="529"/>
      <c r="AA69" s="529"/>
      <c r="AB69" s="529"/>
      <c r="AC69" s="529"/>
      <c r="AD69" s="529"/>
      <c r="AE69" s="529"/>
      <c r="AF69" s="540"/>
      <c r="AG69" s="529"/>
      <c r="AH69" s="540"/>
      <c r="AI69" s="540"/>
      <c r="AJ69" s="540"/>
      <c r="AK69" s="540"/>
      <c r="AL69" s="540"/>
      <c r="AM69" s="540"/>
      <c r="AN69" s="540"/>
    </row>
    <row r="70" spans="1:40">
      <c r="A70" s="363"/>
      <c r="B70" s="364"/>
      <c r="C70" s="315" t="s">
        <v>1064</v>
      </c>
      <c r="D70" s="502">
        <f>+'SUMMARY FARM1'!$TP31</f>
        <v>0</v>
      </c>
      <c r="E70" s="465">
        <v>0.25</v>
      </c>
      <c r="F70" s="502">
        <f>+'SUMMARY FARM1'!$TP32</f>
        <v>0</v>
      </c>
      <c r="G70" s="465">
        <v>0.25</v>
      </c>
      <c r="H70" s="502">
        <f>+'SUMMARY FARM1'!$TP33</f>
        <v>0</v>
      </c>
      <c r="I70" s="465">
        <v>0.25</v>
      </c>
      <c r="J70" s="502">
        <f>+'SUMMARY FARM1'!$TP34</f>
        <v>0</v>
      </c>
      <c r="K70" s="465">
        <v>0.25</v>
      </c>
      <c r="L70" s="502">
        <f>+'SUMMARY FARM1'!$TP35</f>
        <v>0</v>
      </c>
      <c r="M70" s="465">
        <v>0.25</v>
      </c>
      <c r="N70" s="490">
        <f t="shared" si="7"/>
        <v>0</v>
      </c>
      <c r="O70" s="509">
        <f t="shared" si="8"/>
        <v>0.25</v>
      </c>
      <c r="P70" s="506"/>
      <c r="S70" s="348"/>
      <c r="T70" s="259"/>
      <c r="U70" s="530"/>
      <c r="V70" s="529">
        <f>+RANK(X70,$X$70:$X$74)</f>
        <v>5</v>
      </c>
      <c r="W70" s="529" t="str">
        <f>+W61</f>
        <v>ARC-IC</v>
      </c>
      <c r="X70" s="559">
        <f>+N81</f>
        <v>491.37659783677486</v>
      </c>
      <c r="Y70" s="531">
        <f>+O81</f>
        <v>0.25</v>
      </c>
      <c r="Z70" s="530">
        <f>+D81</f>
        <v>0</v>
      </c>
      <c r="AA70" s="530">
        <f>+F81</f>
        <v>499.73</v>
      </c>
      <c r="AB70" s="530">
        <f>+H81</f>
        <v>0</v>
      </c>
      <c r="AC70" s="530">
        <f>+J81</f>
        <v>0</v>
      </c>
      <c r="AD70" s="530">
        <f>+L81</f>
        <v>0</v>
      </c>
      <c r="AE70" s="530">
        <f>+N81</f>
        <v>491.37659783677486</v>
      </c>
      <c r="AF70" s="541"/>
      <c r="AG70" s="530"/>
      <c r="AH70" s="541"/>
      <c r="AI70" s="541"/>
      <c r="AJ70" s="541"/>
      <c r="AK70" s="541"/>
      <c r="AL70" s="541"/>
      <c r="AM70" s="541"/>
      <c r="AN70" s="541"/>
    </row>
    <row r="71" spans="1:40">
      <c r="A71" s="363"/>
      <c r="B71" s="364"/>
      <c r="C71" s="315" t="s">
        <v>1065</v>
      </c>
      <c r="D71" s="502">
        <f>+'SUMMARY FARM1'!$TQ31</f>
        <v>0</v>
      </c>
      <c r="E71" s="465">
        <v>0.75</v>
      </c>
      <c r="F71" s="502">
        <f>+'SUMMARY FARM1'!$TQ32</f>
        <v>1874.2500000000009</v>
      </c>
      <c r="G71" s="465">
        <v>0.75</v>
      </c>
      <c r="H71" s="502">
        <f>+'SUMMARY FARM1'!$TQ33</f>
        <v>1912.5</v>
      </c>
      <c r="I71" s="465">
        <v>0.75</v>
      </c>
      <c r="J71" s="502">
        <f>+'SUMMARY FARM1'!$TQ34</f>
        <v>994.4999999999992</v>
      </c>
      <c r="K71" s="465">
        <v>0.75</v>
      </c>
      <c r="L71" s="502">
        <f>+'SUMMARY FARM1'!$TQ35</f>
        <v>0</v>
      </c>
      <c r="M71" s="465">
        <v>0.75</v>
      </c>
      <c r="N71" s="490">
        <f t="shared" si="7"/>
        <v>4621.9183060514206</v>
      </c>
      <c r="O71" s="509">
        <f t="shared" si="8"/>
        <v>0.75</v>
      </c>
      <c r="P71" s="506"/>
      <c r="S71" s="348"/>
      <c r="T71" s="259"/>
      <c r="U71" s="530"/>
      <c r="V71" s="529">
        <f t="shared" ref="V71:V74" si="9">+RANK(X71,$X$70:$X$74)</f>
        <v>4</v>
      </c>
      <c r="W71" s="529" t="str">
        <f t="shared" ref="W71:W74" si="10">+W62</f>
        <v xml:space="preserve">CORN &amp; SOYBEANS: PLC </v>
      </c>
      <c r="X71" s="559">
        <f>+N86</f>
        <v>854.98773543203515</v>
      </c>
      <c r="Y71" s="531">
        <f>+O86</f>
        <v>0.25</v>
      </c>
      <c r="Z71" s="530">
        <f>+D86</f>
        <v>0</v>
      </c>
      <c r="AA71" s="530">
        <f>+F86</f>
        <v>382.49999999999864</v>
      </c>
      <c r="AB71" s="530">
        <f>+H86</f>
        <v>497.25000000000301</v>
      </c>
      <c r="AC71" s="530">
        <f>+J86</f>
        <v>0</v>
      </c>
      <c r="AD71" s="530">
        <f>+L86</f>
        <v>0</v>
      </c>
      <c r="AE71" s="530">
        <f>+N86</f>
        <v>854.98773543203515</v>
      </c>
      <c r="AF71" s="541"/>
      <c r="AG71" s="530"/>
      <c r="AH71" s="541"/>
      <c r="AI71" s="541"/>
      <c r="AJ71" s="541"/>
      <c r="AK71" s="541"/>
      <c r="AL71" s="541"/>
      <c r="AM71" s="541"/>
      <c r="AN71" s="541"/>
    </row>
    <row r="72" spans="1:40">
      <c r="A72" s="363"/>
      <c r="B72" s="364"/>
      <c r="C72" s="505" t="s">
        <v>1059</v>
      </c>
      <c r="D72" s="419"/>
      <c r="E72" s="465"/>
      <c r="F72" s="419"/>
      <c r="G72" s="465"/>
      <c r="H72" s="419"/>
      <c r="I72" s="465"/>
      <c r="J72" s="419"/>
      <c r="K72" s="465"/>
      <c r="L72" s="419"/>
      <c r="M72" s="465"/>
      <c r="N72" s="490"/>
      <c r="O72" s="314"/>
      <c r="P72" s="506"/>
      <c r="S72" s="348"/>
      <c r="T72" s="259"/>
      <c r="U72" s="530"/>
      <c r="V72" s="529">
        <f t="shared" si="9"/>
        <v>1</v>
      </c>
      <c r="W72" s="529" t="str">
        <f t="shared" si="10"/>
        <v xml:space="preserve">CORN &amp; SOYBEANS: ARC-CO </v>
      </c>
      <c r="X72" s="559">
        <f>+N91</f>
        <v>15069.955108089031</v>
      </c>
      <c r="Y72" s="531">
        <f>+O91</f>
        <v>0.25</v>
      </c>
      <c r="Z72" s="530">
        <f>+D91</f>
        <v>4931.8100000000004</v>
      </c>
      <c r="AA72" s="530">
        <f>+F91</f>
        <v>5621.14</v>
      </c>
      <c r="AB72" s="530">
        <f>+H91</f>
        <v>4787.83</v>
      </c>
      <c r="AC72" s="530">
        <f>+J91</f>
        <v>0</v>
      </c>
      <c r="AD72" s="530">
        <f>+L91</f>
        <v>0</v>
      </c>
      <c r="AE72" s="530">
        <f>+N91</f>
        <v>15069.955108089031</v>
      </c>
      <c r="AF72" s="541"/>
      <c r="AG72" s="530"/>
      <c r="AH72" s="541"/>
      <c r="AI72" s="541"/>
      <c r="AJ72" s="541"/>
      <c r="AK72" s="541"/>
      <c r="AL72" s="541"/>
      <c r="AM72" s="541"/>
      <c r="AN72" s="541"/>
    </row>
    <row r="73" spans="1:40">
      <c r="A73" s="363"/>
      <c r="B73" s="364"/>
      <c r="C73" s="315" t="s">
        <v>1033</v>
      </c>
      <c r="D73" s="488">
        <f>+IFERROR('SUMMARY FARM1'!SK38,"n/a")</f>
        <v>2458.3223046092276</v>
      </c>
      <c r="E73" s="465">
        <f>+IF(D73="n/a","n/a",'SUMMARY FARM1'!SK39)</f>
        <v>0.49399999999999999</v>
      </c>
      <c r="F73" s="488">
        <f>+IFERROR('SUMMARY FARM1'!SL38,"n/a")</f>
        <v>3494.68448897795</v>
      </c>
      <c r="G73" s="465">
        <f>+IF(F73="n/a","n/a",'SUMMARY FARM1'!SL39)</f>
        <v>0.34399999999999997</v>
      </c>
      <c r="H73" s="488">
        <f>+IFERROR('SUMMARY FARM1'!SM38,"n/a")</f>
        <v>3137.2174549098177</v>
      </c>
      <c r="I73" s="465">
        <f>+IF(H73="n/a","n/a",'SUMMARY FARM1'!SM39)</f>
        <v>0.38600000000000001</v>
      </c>
      <c r="J73" s="488">
        <f>+IFERROR('SUMMARY FARM1'!SN38,"n/a")</f>
        <v>1246.6004408817644</v>
      </c>
      <c r="K73" s="465">
        <f>+IF(J73="n/a","n/a",'SUMMARY FARM1'!SN39)</f>
        <v>0.65400000000000003</v>
      </c>
      <c r="L73" s="488">
        <f>+IFERROR('SUMMARY FARM1'!SO38,"n/a")</f>
        <v>295.77585170340672</v>
      </c>
      <c r="M73" s="465">
        <f>+IF(L73="n/a","n/a",'SUMMARY FARM1'!SO39)</f>
        <v>0.86799999999999999</v>
      </c>
      <c r="N73" s="490">
        <f t="shared" si="7"/>
        <v>10363.077628884341</v>
      </c>
      <c r="O73" s="509">
        <f>+(IFERROR(E73,0)+IFERROR(G73,0)+IFERROR(I73,0)+IFERROR(K73,0)+IFERROR(M73,0))/COUNT(E73,G73,I73,K73,M73)</f>
        <v>0.54920000000000002</v>
      </c>
      <c r="P73" s="506"/>
      <c r="Q73" s="259" t="str">
        <f>+CONCATENATE($C$66,": ",C73)</f>
        <v>SOYBEANS: Expected Payment</v>
      </c>
      <c r="R73" s="259">
        <v>-7</v>
      </c>
      <c r="S73" s="348"/>
      <c r="T73" s="259"/>
      <c r="U73" s="530"/>
      <c r="V73" s="529">
        <f t="shared" si="9"/>
        <v>2</v>
      </c>
      <c r="W73" s="529" t="str">
        <f t="shared" si="10"/>
        <v>CORN: PLC &amp; SOYBEANS: ARC-CO</v>
      </c>
      <c r="X73" s="559">
        <f>+N96</f>
        <v>10752.851239602567</v>
      </c>
      <c r="Y73" s="531">
        <f>+O96</f>
        <v>0.25</v>
      </c>
      <c r="Z73" s="530">
        <f>+D96</f>
        <v>1927.8000000000018</v>
      </c>
      <c r="AA73" s="530">
        <f>+F96</f>
        <v>4641.13</v>
      </c>
      <c r="AB73" s="530">
        <f>+H96</f>
        <v>4424.96</v>
      </c>
      <c r="AC73" s="530">
        <f>+J96</f>
        <v>0</v>
      </c>
      <c r="AD73" s="530">
        <f>+L96</f>
        <v>0</v>
      </c>
      <c r="AE73" s="530">
        <f>+N96</f>
        <v>10752.851239602567</v>
      </c>
      <c r="AF73" s="541"/>
      <c r="AG73" s="530"/>
      <c r="AH73" s="541"/>
      <c r="AI73" s="541"/>
      <c r="AJ73" s="541"/>
      <c r="AK73" s="541"/>
      <c r="AL73" s="541"/>
      <c r="AM73" s="541"/>
      <c r="AN73" s="541"/>
    </row>
    <row r="74" spans="1:40">
      <c r="A74" s="363"/>
      <c r="B74" s="364"/>
      <c r="C74" s="487" t="s">
        <v>1057</v>
      </c>
      <c r="D74" s="488">
        <v>0</v>
      </c>
      <c r="E74" s="465">
        <f>+'SUMMARY FARM1'!$TV38</f>
        <v>0.318</v>
      </c>
      <c r="F74" s="488">
        <v>0</v>
      </c>
      <c r="G74" s="465">
        <f>+'SUMMARY FARM1'!$TV39</f>
        <v>0.13</v>
      </c>
      <c r="H74" s="488">
        <v>0</v>
      </c>
      <c r="I74" s="465">
        <f>+'SUMMARY FARM1'!$TV40</f>
        <v>0.19600000000000001</v>
      </c>
      <c r="J74" s="488">
        <v>0</v>
      </c>
      <c r="K74" s="465">
        <f>+'SUMMARY FARM1'!$TV41</f>
        <v>0.57399999999999995</v>
      </c>
      <c r="L74" s="488">
        <v>0</v>
      </c>
      <c r="M74" s="465">
        <f>+'SUMMARY FARM1'!$TV42</f>
        <v>0.85199999999999998</v>
      </c>
      <c r="N74" s="490">
        <f t="shared" si="7"/>
        <v>0</v>
      </c>
      <c r="O74" s="509">
        <f t="shared" ref="O74:O76" si="11">+(IFERROR(E74,0)+IFERROR(G74,0)+IFERROR(I74,0)+IFERROR(K74,0)+IFERROR(M74,0))/COUNT(E74,G74,I74,K74,M74)</f>
        <v>0.41399999999999998</v>
      </c>
      <c r="P74" s="506"/>
      <c r="S74" s="348"/>
      <c r="T74" s="259"/>
      <c r="U74" s="530"/>
      <c r="V74" s="529">
        <f t="shared" si="9"/>
        <v>3</v>
      </c>
      <c r="W74" s="529" t="str">
        <f t="shared" si="10"/>
        <v>CORN: ARC-CO &amp; SOYBEANS: PLC</v>
      </c>
      <c r="X74" s="559">
        <f>+N101</f>
        <v>8026.9484561282889</v>
      </c>
      <c r="Y74" s="531">
        <f>+O101</f>
        <v>0.25</v>
      </c>
      <c r="Z74" s="530">
        <f>+D101</f>
        <v>1423.58</v>
      </c>
      <c r="AA74" s="530">
        <f>+F101</f>
        <v>4130.66</v>
      </c>
      <c r="AB74" s="530">
        <f>+H101</f>
        <v>2639.2500000000014</v>
      </c>
      <c r="AC74" s="530">
        <f>+J101</f>
        <v>0</v>
      </c>
      <c r="AD74" s="530">
        <f>+L101</f>
        <v>0</v>
      </c>
      <c r="AE74" s="530">
        <f>+N101</f>
        <v>8026.9484561282889</v>
      </c>
      <c r="AF74" s="541"/>
      <c r="AG74" s="530"/>
      <c r="AH74" s="541"/>
      <c r="AI74" s="541"/>
      <c r="AJ74" s="541"/>
      <c r="AK74" s="541"/>
      <c r="AL74" s="541"/>
      <c r="AM74" s="541"/>
      <c r="AN74" s="541"/>
    </row>
    <row r="75" spans="1:40">
      <c r="A75" s="363"/>
      <c r="B75" s="364"/>
      <c r="C75" s="315" t="s">
        <v>1064</v>
      </c>
      <c r="D75" s="488">
        <f>+'SUMMARY FARM1'!$TP38</f>
        <v>0</v>
      </c>
      <c r="E75" s="465">
        <v>0.25</v>
      </c>
      <c r="F75" s="488">
        <f>+'SUMMARY FARM1'!$TP39</f>
        <v>2349.62</v>
      </c>
      <c r="G75" s="465">
        <v>0.25</v>
      </c>
      <c r="H75" s="488">
        <f>+'SUMMARY FARM1'!$TP40</f>
        <v>1061.3900000000001</v>
      </c>
      <c r="I75" s="465">
        <v>0.25</v>
      </c>
      <c r="J75" s="488">
        <f>+'SUMMARY FARM1'!$TP41</f>
        <v>0</v>
      </c>
      <c r="K75" s="465">
        <v>0.25</v>
      </c>
      <c r="L75" s="488">
        <f>+'SUMMARY FARM1'!$TP42</f>
        <v>0</v>
      </c>
      <c r="M75" s="465">
        <v>0.25</v>
      </c>
      <c r="N75" s="490">
        <f t="shared" si="7"/>
        <v>3332.5263083891191</v>
      </c>
      <c r="O75" s="509">
        <f t="shared" si="11"/>
        <v>0.25</v>
      </c>
      <c r="P75" s="506"/>
      <c r="S75" s="348"/>
      <c r="T75" s="259"/>
      <c r="U75" s="530"/>
      <c r="V75" s="529"/>
      <c r="W75" s="529"/>
      <c r="X75" s="555"/>
      <c r="Y75" s="531"/>
      <c r="Z75" s="529"/>
      <c r="AA75" s="529"/>
      <c r="AB75" s="529"/>
      <c r="AC75" s="529"/>
      <c r="AD75" s="529"/>
      <c r="AE75" s="529"/>
      <c r="AF75" s="540"/>
      <c r="AG75" s="529"/>
      <c r="AH75" s="540"/>
      <c r="AI75" s="540"/>
      <c r="AJ75" s="540"/>
      <c r="AK75" s="540"/>
      <c r="AL75" s="540"/>
      <c r="AM75" s="540"/>
      <c r="AN75" s="540"/>
    </row>
    <row r="76" spans="1:40" ht="13.8" thickBot="1">
      <c r="A76" s="363"/>
      <c r="B76" s="364"/>
      <c r="C76" s="315" t="s">
        <v>1065</v>
      </c>
      <c r="D76" s="489">
        <f>+'SUMMARY FARM1'!$TQ38</f>
        <v>4931.8100000000004</v>
      </c>
      <c r="E76" s="466">
        <v>0.75</v>
      </c>
      <c r="F76" s="489">
        <f>+'SUMMARY FARM1'!$TQ39</f>
        <v>4787.1400000000003</v>
      </c>
      <c r="G76" s="466">
        <v>0.75</v>
      </c>
      <c r="H76" s="489">
        <f>+'SUMMARY FARM1'!$TQ40</f>
        <v>4755.6000000000004</v>
      </c>
      <c r="I76" s="466">
        <v>0.75</v>
      </c>
      <c r="J76" s="489">
        <f>+'SUMMARY FARM1'!$TQ41</f>
        <v>2568.87</v>
      </c>
      <c r="K76" s="466">
        <v>0.75</v>
      </c>
      <c r="L76" s="489">
        <f>+'SUMMARY FARM1'!$TQ42</f>
        <v>0</v>
      </c>
      <c r="M76" s="466">
        <v>0.75</v>
      </c>
      <c r="N76" s="490">
        <f t="shared" si="7"/>
        <v>16639.576566384614</v>
      </c>
      <c r="O76" s="509">
        <f t="shared" si="11"/>
        <v>0.75</v>
      </c>
      <c r="P76" s="506"/>
      <c r="S76" s="348"/>
      <c r="T76" s="259"/>
      <c r="U76" s="530"/>
      <c r="V76" s="529"/>
      <c r="W76" s="529"/>
      <c r="X76" s="555"/>
      <c r="Y76" s="531"/>
      <c r="Z76" s="529"/>
      <c r="AA76" s="529"/>
      <c r="AB76" s="529"/>
      <c r="AC76" s="529"/>
      <c r="AD76" s="529"/>
      <c r="AE76" s="529"/>
      <c r="AF76" s="540"/>
      <c r="AG76" s="529"/>
      <c r="AH76" s="540"/>
      <c r="AI76" s="540"/>
      <c r="AJ76" s="540"/>
      <c r="AK76" s="540"/>
      <c r="AL76" s="540"/>
      <c r="AM76" s="540"/>
      <c r="AN76" s="540"/>
    </row>
    <row r="77" spans="1:40">
      <c r="A77" s="363"/>
      <c r="B77" s="364"/>
      <c r="C77" s="311" t="s">
        <v>515</v>
      </c>
      <c r="D77" s="469"/>
      <c r="E77" s="332"/>
      <c r="F77" s="469"/>
      <c r="G77" s="332"/>
      <c r="H77" s="469"/>
      <c r="I77" s="332"/>
      <c r="J77" s="469"/>
      <c r="K77" s="332"/>
      <c r="L77" s="469"/>
      <c r="M77" s="332"/>
      <c r="N77" s="507"/>
      <c r="O77" s="429"/>
      <c r="P77" s="528"/>
      <c r="S77" s="348"/>
      <c r="T77" s="259"/>
      <c r="U77" s="529"/>
      <c r="V77" s="529"/>
      <c r="W77" s="529" t="s">
        <v>1063</v>
      </c>
      <c r="X77" s="555"/>
      <c r="Y77" s="531"/>
      <c r="Z77" s="529"/>
      <c r="AA77" s="529"/>
      <c r="AB77" s="529"/>
      <c r="AC77" s="529"/>
      <c r="AD77" s="529"/>
      <c r="AE77" s="529"/>
      <c r="AF77" s="540"/>
      <c r="AG77" s="529"/>
      <c r="AH77" s="540"/>
      <c r="AI77" s="540"/>
      <c r="AJ77" s="540"/>
      <c r="AK77" s="540"/>
      <c r="AL77" s="540"/>
      <c r="AM77" s="540"/>
      <c r="AN77" s="540"/>
    </row>
    <row r="78" spans="1:40">
      <c r="A78" s="363"/>
      <c r="B78" s="364"/>
      <c r="C78" s="503" t="s">
        <v>682</v>
      </c>
      <c r="D78" s="485"/>
      <c r="E78" s="486"/>
      <c r="F78" s="485"/>
      <c r="G78" s="486"/>
      <c r="H78" s="485"/>
      <c r="I78" s="486"/>
      <c r="J78" s="485"/>
      <c r="K78" s="486"/>
      <c r="L78" s="485"/>
      <c r="M78" s="486"/>
      <c r="N78" s="508"/>
      <c r="O78" s="428"/>
      <c r="P78" s="528"/>
      <c r="S78" s="348"/>
      <c r="T78" s="259"/>
      <c r="U78" s="529"/>
      <c r="V78" s="529">
        <f>+RANK(X78,$X$78:$X$82)</f>
        <v>5</v>
      </c>
      <c r="W78" s="529" t="str">
        <f>+W70</f>
        <v>ARC-IC</v>
      </c>
      <c r="X78" s="559">
        <f>+N82</f>
        <v>29993.550752354357</v>
      </c>
      <c r="Y78" s="531">
        <f>+O82</f>
        <v>0.75</v>
      </c>
      <c r="Z78" s="530">
        <f>+D82</f>
        <v>8437.17</v>
      </c>
      <c r="AA78" s="530">
        <f>+F82</f>
        <v>6934.2</v>
      </c>
      <c r="AB78" s="530">
        <f>+H82</f>
        <v>8444.7999999999993</v>
      </c>
      <c r="AC78" s="530">
        <f>+J82</f>
        <v>167.31</v>
      </c>
      <c r="AD78" s="530">
        <f>+L82</f>
        <v>6999.55</v>
      </c>
      <c r="AE78" s="530">
        <f>+N82</f>
        <v>29993.550752354357</v>
      </c>
      <c r="AF78" s="541"/>
      <c r="AG78" s="530"/>
      <c r="AH78" s="541"/>
      <c r="AI78" s="541"/>
      <c r="AJ78" s="541"/>
      <c r="AK78" s="541"/>
      <c r="AL78" s="541"/>
      <c r="AM78" s="541"/>
      <c r="AN78" s="541"/>
    </row>
    <row r="79" spans="1:40" s="90" customFormat="1">
      <c r="A79" s="472"/>
      <c r="B79" s="473"/>
      <c r="C79" s="315" t="s">
        <v>1033</v>
      </c>
      <c r="D79" s="488">
        <f>+IFERROR('ARC-IC'!SK277,"n/a")</f>
        <v>3669.3771199999919</v>
      </c>
      <c r="E79" s="478">
        <f>+IFERROR('ARC-IC'!SK278,"n/a")</f>
        <v>0.55200000000000005</v>
      </c>
      <c r="F79" s="488">
        <f>+IFERROR('ARC-IC'!SL277,"n/a")</f>
        <v>3839.8406999999988</v>
      </c>
      <c r="G79" s="478">
        <f>+IFERROR('ARC-IC'!SL278,"n/a")</f>
        <v>0.47</v>
      </c>
      <c r="H79" s="488">
        <f>+IFERROR('ARC-IC'!SM277,"n/a")</f>
        <v>4830.2876399999977</v>
      </c>
      <c r="I79" s="478">
        <f>+IFERROR('ARC-IC'!SM278,"n/a")</f>
        <v>0.44400000000000001</v>
      </c>
      <c r="J79" s="488">
        <f>+IFERROR('ARC-IC'!SN277,"n/a")</f>
        <v>946.89480000000015</v>
      </c>
      <c r="K79" s="478">
        <f>+IFERROR('ARC-IC'!SN278,"n/a")</f>
        <v>0.78800000000000003</v>
      </c>
      <c r="L79" s="488">
        <f>+IFERROR('ARC-IC'!SO277,"n/a")</f>
        <v>2350.3714799999998</v>
      </c>
      <c r="M79" s="478">
        <f>+IFERROR('ARC-IC'!SO278,"n/a")</f>
        <v>0.66600000000000004</v>
      </c>
      <c r="N79" s="490">
        <f t="shared" ref="N79:N102" si="12">+IFERROR(D79*$G$25,0)+IFERROR(F79*$H$25,0)+IFERROR(H79*$I$25,0)+IFERROR(J79*$J$25,0)+IFERROR(L79*$K$25,0)</f>
        <v>15154.201041022905</v>
      </c>
      <c r="O79" s="526">
        <f>+(IFERROR(E79,0)+IFERROR(G79,0)+IFERROR(I79,0)+IFERROR(K79,0)+IFERROR(M79,0))/COUNT(E79,G79,I79,K79,M79)</f>
        <v>0.58399999999999996</v>
      </c>
      <c r="P79" s="506"/>
      <c r="Q79" s="474" t="str">
        <f t="shared" ref="Q79:Q99" si="13">+C79</f>
        <v>Expected Payment</v>
      </c>
      <c r="R79" s="264">
        <v>0</v>
      </c>
      <c r="S79" s="475"/>
      <c r="T79" s="264"/>
      <c r="U79" s="530"/>
      <c r="V79" s="529">
        <f t="shared" ref="V79:V82" si="14">+RANK(X79,$X$78:$X$82)</f>
        <v>2</v>
      </c>
      <c r="W79" s="529" t="str">
        <f t="shared" ref="W79:W82" si="15">+W71</f>
        <v xml:space="preserve">CORN &amp; SOYBEANS: PLC </v>
      </c>
      <c r="X79" s="559">
        <f>+N87</f>
        <v>47715.751743068315</v>
      </c>
      <c r="Y79" s="531">
        <f>+O87</f>
        <v>0.75</v>
      </c>
      <c r="Z79" s="548">
        <f>+D87</f>
        <v>7497.0000000000018</v>
      </c>
      <c r="AA79" s="548">
        <f>+F87</f>
        <v>12247.650000000003</v>
      </c>
      <c r="AB79" s="548">
        <f>+H87</f>
        <v>10947.150000000007</v>
      </c>
      <c r="AC79" s="548">
        <f>+J87</f>
        <v>9746.1000000000022</v>
      </c>
      <c r="AD79" s="548">
        <f>+L87</f>
        <v>9172.350000000004</v>
      </c>
      <c r="AE79" s="548">
        <f>+N87</f>
        <v>47715.751743068315</v>
      </c>
      <c r="AF79" s="545"/>
      <c r="AG79" s="548"/>
      <c r="AH79" s="545"/>
      <c r="AI79" s="545"/>
      <c r="AJ79" s="545"/>
      <c r="AK79" s="545"/>
      <c r="AL79" s="545"/>
      <c r="AM79" s="545"/>
      <c r="AN79" s="545"/>
    </row>
    <row r="80" spans="1:40" s="90" customFormat="1">
      <c r="A80" s="472"/>
      <c r="B80" s="473"/>
      <c r="C80" s="487" t="s">
        <v>1057</v>
      </c>
      <c r="D80" s="488">
        <v>0</v>
      </c>
      <c r="E80" s="478">
        <f>+'ARC-IC'!$TV277</f>
        <v>0.44800000000000001</v>
      </c>
      <c r="F80" s="488">
        <v>0</v>
      </c>
      <c r="G80" s="478">
        <f>+'ARC-IC'!$TV278</f>
        <v>0.22600000000000001</v>
      </c>
      <c r="H80" s="488">
        <v>0</v>
      </c>
      <c r="I80" s="478">
        <f>+'ARC-IC'!$TV279</f>
        <v>0.34200000000000003</v>
      </c>
      <c r="J80" s="488">
        <v>0</v>
      </c>
      <c r="K80" s="478">
        <f>+'ARC-IC'!$TV280</f>
        <v>0.74199999999999999</v>
      </c>
      <c r="L80" s="488">
        <v>0</v>
      </c>
      <c r="M80" s="478">
        <f>+'ARC-IC'!$TV281</f>
        <v>0.60799999999999998</v>
      </c>
      <c r="N80" s="490">
        <f t="shared" si="12"/>
        <v>0</v>
      </c>
      <c r="O80" s="526">
        <f t="shared" ref="O80:O82" si="16">+(IFERROR(E80,0)+IFERROR(G80,0)+IFERROR(I80,0)+IFERROR(K80,0)+IFERROR(M80,0))/COUNT(E80,G80,I80,K80,M80)</f>
        <v>0.47320000000000001</v>
      </c>
      <c r="P80" s="506"/>
      <c r="Q80" s="474"/>
      <c r="R80" s="264"/>
      <c r="S80" s="475"/>
      <c r="T80" s="264"/>
      <c r="U80" s="530"/>
      <c r="V80" s="529">
        <f t="shared" si="14"/>
        <v>3</v>
      </c>
      <c r="W80" s="529" t="str">
        <f t="shared" si="15"/>
        <v xml:space="preserve">CORN &amp; SOYBEANS: ARC-CO </v>
      </c>
      <c r="X80" s="559">
        <f>+N92</f>
        <v>44875.211410746109</v>
      </c>
      <c r="Y80" s="531">
        <f>+O92</f>
        <v>0.75</v>
      </c>
      <c r="Z80" s="548">
        <f>+D92</f>
        <v>11090.07</v>
      </c>
      <c r="AA80" s="548">
        <f>+F92</f>
        <v>12059.2</v>
      </c>
      <c r="AB80" s="548">
        <f>+H92</f>
        <v>11509.74</v>
      </c>
      <c r="AC80" s="548">
        <f>+J92</f>
        <v>6018.71</v>
      </c>
      <c r="AD80" s="548">
        <f>+L92</f>
        <v>5614.06</v>
      </c>
      <c r="AE80" s="548">
        <f>+N92</f>
        <v>44875.211410746109</v>
      </c>
      <c r="AF80" s="545"/>
      <c r="AG80" s="548"/>
      <c r="AH80" s="545"/>
      <c r="AI80" s="545"/>
      <c r="AJ80" s="545"/>
      <c r="AK80" s="545"/>
      <c r="AL80" s="545"/>
      <c r="AM80" s="545"/>
      <c r="AN80" s="545"/>
    </row>
    <row r="81" spans="1:40" s="90" customFormat="1">
      <c r="A81" s="472"/>
      <c r="B81" s="473"/>
      <c r="C81" s="315" t="s">
        <v>1064</v>
      </c>
      <c r="D81" s="488">
        <f>+'ARC-IC'!$TP277</f>
        <v>0</v>
      </c>
      <c r="E81" s="465">
        <v>0.25</v>
      </c>
      <c r="F81" s="488">
        <f>+'ARC-IC'!$TP278</f>
        <v>499.73</v>
      </c>
      <c r="G81" s="465">
        <v>0.25</v>
      </c>
      <c r="H81" s="488">
        <f>+'ARC-IC'!$TP279</f>
        <v>0</v>
      </c>
      <c r="I81" s="465">
        <v>0.25</v>
      </c>
      <c r="J81" s="488">
        <f>+'ARC-IC'!$TP280</f>
        <v>0</v>
      </c>
      <c r="K81" s="465">
        <v>0.25</v>
      </c>
      <c r="L81" s="488">
        <f>+'ARC-IC'!$TP281</f>
        <v>0</v>
      </c>
      <c r="M81" s="465">
        <v>0.25</v>
      </c>
      <c r="N81" s="490">
        <f t="shared" si="12"/>
        <v>491.37659783677486</v>
      </c>
      <c r="O81" s="526">
        <f t="shared" si="16"/>
        <v>0.25</v>
      </c>
      <c r="P81" s="506"/>
      <c r="Q81" s="474"/>
      <c r="R81" s="264"/>
      <c r="S81" s="475"/>
      <c r="T81" s="264"/>
      <c r="U81" s="530"/>
      <c r="V81" s="529">
        <f t="shared" si="14"/>
        <v>1</v>
      </c>
      <c r="W81" s="529" t="str">
        <f t="shared" si="15"/>
        <v>CORN: PLC &amp; SOYBEANS: ARC-CO</v>
      </c>
      <c r="X81" s="559">
        <f>+N97</f>
        <v>54353.282395070026</v>
      </c>
      <c r="Y81" s="531">
        <f>+O97</f>
        <v>0.75</v>
      </c>
      <c r="Z81" s="548">
        <f>+D97</f>
        <v>9919.4500000000044</v>
      </c>
      <c r="AA81" s="548">
        <f>+F97</f>
        <v>14351.400000000003</v>
      </c>
      <c r="AB81" s="548">
        <f>+H97</f>
        <v>13093.350000000004</v>
      </c>
      <c r="AC81" s="548">
        <f>+J97</f>
        <v>10067.400000000005</v>
      </c>
      <c r="AD81" s="548">
        <f>+L97</f>
        <v>8930.0500000000011</v>
      </c>
      <c r="AE81" s="548">
        <f>+N97</f>
        <v>54353.282395070026</v>
      </c>
      <c r="AF81" s="545"/>
      <c r="AG81" s="548"/>
      <c r="AH81" s="545"/>
      <c r="AI81" s="545"/>
      <c r="AJ81" s="545"/>
      <c r="AK81" s="545"/>
      <c r="AL81" s="545"/>
      <c r="AM81" s="545"/>
      <c r="AN81" s="545"/>
    </row>
    <row r="82" spans="1:40" s="90" customFormat="1">
      <c r="A82" s="472"/>
      <c r="B82" s="473"/>
      <c r="C82" s="315" t="s">
        <v>1065</v>
      </c>
      <c r="D82" s="488">
        <f>+'ARC-IC'!$TQ277</f>
        <v>8437.17</v>
      </c>
      <c r="E82" s="465">
        <v>0.75</v>
      </c>
      <c r="F82" s="488">
        <f>+'ARC-IC'!$TQ278</f>
        <v>6934.2</v>
      </c>
      <c r="G82" s="465">
        <v>0.75</v>
      </c>
      <c r="H82" s="488">
        <f>+'ARC-IC'!$TQ279</f>
        <v>8444.7999999999993</v>
      </c>
      <c r="I82" s="465">
        <v>0.75</v>
      </c>
      <c r="J82" s="488">
        <f>+'ARC-IC'!$TQ280</f>
        <v>167.31</v>
      </c>
      <c r="K82" s="465">
        <v>0.75</v>
      </c>
      <c r="L82" s="488">
        <f>+'ARC-IC'!$TQ281</f>
        <v>6999.55</v>
      </c>
      <c r="M82" s="465">
        <v>0.75</v>
      </c>
      <c r="N82" s="490">
        <f t="shared" si="12"/>
        <v>29993.550752354357</v>
      </c>
      <c r="O82" s="526">
        <f t="shared" si="16"/>
        <v>0.75</v>
      </c>
      <c r="P82" s="506"/>
      <c r="Q82" s="474"/>
      <c r="R82" s="264"/>
      <c r="S82" s="475"/>
      <c r="T82" s="264"/>
      <c r="U82" s="530"/>
      <c r="V82" s="529">
        <f t="shared" si="14"/>
        <v>4</v>
      </c>
      <c r="W82" s="529" t="str">
        <f t="shared" si="15"/>
        <v>CORN: ARC-CO &amp; SOYBEANS: PLC</v>
      </c>
      <c r="X82" s="559">
        <f>+N102</f>
        <v>33845.075795832425</v>
      </c>
      <c r="Y82" s="531">
        <f>+O102</f>
        <v>0.75</v>
      </c>
      <c r="Z82" s="548">
        <f>+D102</f>
        <v>7478.3</v>
      </c>
      <c r="AA82" s="548">
        <f>+F102</f>
        <v>8310.7100000000009</v>
      </c>
      <c r="AB82" s="548">
        <f>+H102</f>
        <v>7609.46</v>
      </c>
      <c r="AC82" s="548">
        <f>+J102</f>
        <v>5996.31</v>
      </c>
      <c r="AD82" s="548">
        <f>+L102</f>
        <v>5662.67</v>
      </c>
      <c r="AE82" s="548">
        <f>+N102</f>
        <v>33845.075795832425</v>
      </c>
      <c r="AF82" s="545"/>
      <c r="AG82" s="548"/>
      <c r="AH82" s="545"/>
      <c r="AI82" s="545"/>
      <c r="AJ82" s="545"/>
      <c r="AK82" s="545"/>
      <c r="AL82" s="545"/>
      <c r="AM82" s="545"/>
      <c r="AN82" s="545"/>
    </row>
    <row r="83" spans="1:40" s="90" customFormat="1">
      <c r="A83" s="472"/>
      <c r="B83" s="473"/>
      <c r="C83" s="503" t="s">
        <v>821</v>
      </c>
      <c r="D83" s="488"/>
      <c r="E83" s="465"/>
      <c r="F83" s="488"/>
      <c r="G83" s="465"/>
      <c r="H83" s="488"/>
      <c r="I83" s="465"/>
      <c r="J83" s="488"/>
      <c r="K83" s="465"/>
      <c r="L83" s="488"/>
      <c r="M83" s="465"/>
      <c r="N83" s="490"/>
      <c r="O83" s="493"/>
      <c r="P83" s="506"/>
      <c r="Q83" s="474"/>
      <c r="R83" s="264"/>
      <c r="S83" s="475"/>
      <c r="T83" s="264"/>
      <c r="U83" s="530"/>
      <c r="V83" s="532"/>
      <c r="W83" s="529"/>
      <c r="X83" s="555"/>
      <c r="Y83" s="531"/>
      <c r="Z83" s="531"/>
      <c r="AA83" s="531"/>
      <c r="AB83" s="531"/>
      <c r="AC83" s="531"/>
      <c r="AD83" s="531"/>
      <c r="AE83" s="531"/>
      <c r="AF83" s="542"/>
      <c r="AG83" s="531"/>
      <c r="AH83" s="542"/>
      <c r="AI83" s="542"/>
      <c r="AJ83" s="542"/>
      <c r="AK83" s="542"/>
      <c r="AL83" s="542"/>
      <c r="AM83" s="542"/>
      <c r="AN83" s="542"/>
    </row>
    <row r="84" spans="1:40" s="90" customFormat="1">
      <c r="A84" s="472"/>
      <c r="B84" s="473"/>
      <c r="C84" s="315" t="s">
        <v>1033</v>
      </c>
      <c r="D84" s="488">
        <f>+IFERROR('SUMMARY FARM1'!SK46,"n/a")</f>
        <v>4210.4222999999993</v>
      </c>
      <c r="E84" s="478">
        <f>+IF(D84="n/a","n/a",'SUMMARY FARM1'!SK47)</f>
        <v>0.65200000000000002</v>
      </c>
      <c r="F84" s="488">
        <f>+IFERROR('SUMMARY FARM1'!SL46,"n/a")</f>
        <v>6913.9169999999976</v>
      </c>
      <c r="G84" s="478">
        <f>+IF(F84="n/a","n/a",'SUMMARY FARM1'!SL47)</f>
        <v>0.58599999999999997</v>
      </c>
      <c r="H84" s="488">
        <f>+IFERROR('SUMMARY FARM1'!SM46,"n/a")</f>
        <v>6578.3574000000035</v>
      </c>
      <c r="I84" s="478">
        <f>+IF(H84="n/a","n/a",'SUMMARY FARM1'!SM47)</f>
        <v>0.59799999999999998</v>
      </c>
      <c r="J84" s="488">
        <f>+IFERROR('SUMMARY FARM1'!SN46,"n/a")</f>
        <v>5847.1550999999972</v>
      </c>
      <c r="K84" s="478">
        <f>+IF(J84="n/a","n/a",'SUMMARY FARM1'!SN47)</f>
        <v>0.61199999999999999</v>
      </c>
      <c r="L84" s="488">
        <f>+IFERROR('SUMMARY FARM1'!SO46,"n/a")</f>
        <v>5352.9956999999931</v>
      </c>
      <c r="M84" s="478">
        <f>+IF(L84="n/a","n/a",'SUMMARY FARM1'!SO47)</f>
        <v>0.59399999999999997</v>
      </c>
      <c r="N84" s="490">
        <f t="shared" si="12"/>
        <v>27784.933003785376</v>
      </c>
      <c r="O84" s="526">
        <f>+(IFERROR(E84,0)+IFERROR(G84,0)+IFERROR(I84,0)+IFERROR(K84,0)+IFERROR(M84,0))/COUNT(E84,G84,I84,K84,M84)</f>
        <v>0.60839999999999994</v>
      </c>
      <c r="P84" s="506"/>
      <c r="Q84" s="474" t="str">
        <f t="shared" si="13"/>
        <v>Expected Payment</v>
      </c>
      <c r="R84" s="264"/>
      <c r="S84" s="475"/>
      <c r="T84" s="264"/>
      <c r="U84" s="530"/>
      <c r="V84" s="532"/>
      <c r="W84" s="560" t="s">
        <v>1066</v>
      </c>
      <c r="X84" s="555"/>
      <c r="Y84" s="531"/>
      <c r="Z84" s="531"/>
      <c r="AA84" s="531"/>
      <c r="AB84" s="531"/>
      <c r="AC84" s="531"/>
      <c r="AD84" s="531"/>
      <c r="AE84" s="531"/>
      <c r="AF84" s="542"/>
      <c r="AG84" s="531"/>
      <c r="AH84" s="542"/>
      <c r="AI84" s="542"/>
      <c r="AJ84" s="542"/>
      <c r="AK84" s="542"/>
      <c r="AL84" s="542"/>
      <c r="AM84" s="542"/>
      <c r="AN84" s="542"/>
    </row>
    <row r="85" spans="1:40" s="90" customFormat="1">
      <c r="A85" s="472"/>
      <c r="B85" s="473"/>
      <c r="C85" s="487" t="s">
        <v>1057</v>
      </c>
      <c r="D85" s="488">
        <v>0</v>
      </c>
      <c r="E85" s="478">
        <f>+'SUMMARY FARM1'!$TV46</f>
        <v>0.47199999999999998</v>
      </c>
      <c r="F85" s="488">
        <v>0</v>
      </c>
      <c r="G85" s="478">
        <f>+'SUMMARY FARM1'!$TV47</f>
        <v>0.224</v>
      </c>
      <c r="H85" s="488">
        <v>0</v>
      </c>
      <c r="I85" s="478">
        <f>+'SUMMARY FARM1'!$TV48</f>
        <v>0.216</v>
      </c>
      <c r="J85" s="488">
        <v>0</v>
      </c>
      <c r="K85" s="478">
        <f>+'SUMMARY FARM1'!$TV49</f>
        <v>0.28999999999999998</v>
      </c>
      <c r="L85" s="488">
        <v>0</v>
      </c>
      <c r="M85" s="478">
        <f>+'SUMMARY FARM1'!$TV50</f>
        <v>0.34</v>
      </c>
      <c r="N85" s="490">
        <f t="shared" si="12"/>
        <v>0</v>
      </c>
      <c r="O85" s="526">
        <f t="shared" ref="O85:O87" si="17">+(IFERROR(E85,0)+IFERROR(G85,0)+IFERROR(I85,0)+IFERROR(K85,0)+IFERROR(M85,0))/COUNT(E85,G85,I85,K85,M85)</f>
        <v>0.30840000000000001</v>
      </c>
      <c r="P85" s="506"/>
      <c r="Q85" s="474"/>
      <c r="R85" s="264"/>
      <c r="S85" s="475"/>
      <c r="T85" s="264"/>
      <c r="U85" s="546">
        <f>1-Y85</f>
        <v>0.41600000000000004</v>
      </c>
      <c r="V85" s="529">
        <f>+RANK(U85,$U$85:$U$89)</f>
        <v>3</v>
      </c>
      <c r="W85" s="560" t="str">
        <f>+W78</f>
        <v>ARC-IC</v>
      </c>
      <c r="X85" s="559">
        <f>+N79</f>
        <v>15154.201041022905</v>
      </c>
      <c r="Y85" s="531">
        <f>+O79</f>
        <v>0.58399999999999996</v>
      </c>
      <c r="Z85" s="548">
        <f>+D79</f>
        <v>3669.3771199999919</v>
      </c>
      <c r="AA85" s="548">
        <f>+F79</f>
        <v>3839.8406999999988</v>
      </c>
      <c r="AB85" s="548">
        <f>+H79</f>
        <v>4830.2876399999977</v>
      </c>
      <c r="AC85" s="548">
        <f>+J79</f>
        <v>946.89480000000015</v>
      </c>
      <c r="AD85" s="548">
        <f>+L79</f>
        <v>2350.3714799999998</v>
      </c>
      <c r="AE85" s="548">
        <f>+N79</f>
        <v>15154.201041022905</v>
      </c>
      <c r="AF85" s="545"/>
      <c r="AG85" s="548"/>
      <c r="AH85" s="545"/>
      <c r="AI85" s="545"/>
      <c r="AJ85" s="545"/>
      <c r="AK85" s="545"/>
      <c r="AL85" s="545"/>
      <c r="AM85" s="545"/>
      <c r="AN85" s="545"/>
    </row>
    <row r="86" spans="1:40" s="90" customFormat="1">
      <c r="A86" s="472"/>
      <c r="B86" s="473"/>
      <c r="C86" s="315" t="s">
        <v>1064</v>
      </c>
      <c r="D86" s="488">
        <f>+'SUMMARY FARM1'!$TP46</f>
        <v>0</v>
      </c>
      <c r="E86" s="465">
        <v>0.25</v>
      </c>
      <c r="F86" s="488">
        <f>+'SUMMARY FARM1'!$TP47</f>
        <v>382.49999999999864</v>
      </c>
      <c r="G86" s="465">
        <v>0.25</v>
      </c>
      <c r="H86" s="488">
        <f>+'SUMMARY FARM1'!$TP48</f>
        <v>497.25000000000301</v>
      </c>
      <c r="I86" s="465">
        <v>0.25</v>
      </c>
      <c r="J86" s="488">
        <f>+'SUMMARY FARM1'!$TP49</f>
        <v>0</v>
      </c>
      <c r="K86" s="465">
        <v>0.25</v>
      </c>
      <c r="L86" s="488">
        <f>+'SUMMARY FARM1'!$TP50</f>
        <v>0</v>
      </c>
      <c r="M86" s="465">
        <v>0.25</v>
      </c>
      <c r="N86" s="490">
        <f t="shared" si="12"/>
        <v>854.98773543203515</v>
      </c>
      <c r="O86" s="526">
        <f t="shared" si="17"/>
        <v>0.25</v>
      </c>
      <c r="P86" s="506"/>
      <c r="Q86" s="474"/>
      <c r="R86" s="264"/>
      <c r="S86" s="475"/>
      <c r="T86" s="264"/>
      <c r="U86" s="546">
        <f t="shared" ref="U86:U89" si="18">1-Y86</f>
        <v>0.39160000000000006</v>
      </c>
      <c r="V86" s="529">
        <f t="shared" ref="V86:V89" si="19">+RANK(U86,$U$85:$U$89)</f>
        <v>4</v>
      </c>
      <c r="W86" s="560" t="str">
        <f t="shared" ref="W86:W89" si="20">+W79</f>
        <v xml:space="preserve">CORN &amp; SOYBEANS: PLC </v>
      </c>
      <c r="X86" s="559">
        <f>+N84</f>
        <v>27784.933003785376</v>
      </c>
      <c r="Y86" s="531">
        <f>+O84</f>
        <v>0.60839999999999994</v>
      </c>
      <c r="Z86" s="548">
        <f>+D84</f>
        <v>4210.4222999999993</v>
      </c>
      <c r="AA86" s="548">
        <f>+F84</f>
        <v>6913.9169999999976</v>
      </c>
      <c r="AB86" s="548">
        <f>+H84</f>
        <v>6578.3574000000035</v>
      </c>
      <c r="AC86" s="548">
        <f>+J84</f>
        <v>5847.1550999999972</v>
      </c>
      <c r="AD86" s="548">
        <f>+L84</f>
        <v>5352.9956999999931</v>
      </c>
      <c r="AE86" s="548">
        <f>+N84</f>
        <v>27784.933003785376</v>
      </c>
      <c r="AF86" s="545"/>
      <c r="AG86" s="548"/>
      <c r="AH86" s="545"/>
      <c r="AI86" s="545"/>
      <c r="AJ86" s="545"/>
      <c r="AK86" s="545"/>
      <c r="AL86" s="545"/>
      <c r="AM86" s="545"/>
      <c r="AN86" s="545"/>
    </row>
    <row r="87" spans="1:40" s="90" customFormat="1">
      <c r="A87" s="472"/>
      <c r="B87" s="473"/>
      <c r="C87" s="315" t="s">
        <v>1065</v>
      </c>
      <c r="D87" s="488">
        <f>+'SUMMARY FARM1'!$TQ46</f>
        <v>7497.0000000000018</v>
      </c>
      <c r="E87" s="465">
        <v>0.75</v>
      </c>
      <c r="F87" s="488">
        <f>+'SUMMARY FARM1'!$TQ47</f>
        <v>12247.650000000003</v>
      </c>
      <c r="G87" s="465">
        <v>0.75</v>
      </c>
      <c r="H87" s="488">
        <f>+'SUMMARY FARM1'!$TQ48</f>
        <v>10947.150000000007</v>
      </c>
      <c r="I87" s="465">
        <v>0.75</v>
      </c>
      <c r="J87" s="488">
        <f>+'SUMMARY FARM1'!$TQ49</f>
        <v>9746.1000000000022</v>
      </c>
      <c r="K87" s="465">
        <v>0.75</v>
      </c>
      <c r="L87" s="488">
        <f>+'SUMMARY FARM1'!$TQ50</f>
        <v>9172.350000000004</v>
      </c>
      <c r="M87" s="465">
        <v>0.75</v>
      </c>
      <c r="N87" s="490">
        <f t="shared" si="12"/>
        <v>47715.751743068315</v>
      </c>
      <c r="O87" s="526">
        <f t="shared" si="17"/>
        <v>0.75</v>
      </c>
      <c r="P87" s="506"/>
      <c r="Q87" s="474"/>
      <c r="R87" s="264"/>
      <c r="S87" s="475"/>
      <c r="T87" s="264"/>
      <c r="U87" s="546">
        <f t="shared" si="18"/>
        <v>0.47600000000000009</v>
      </c>
      <c r="V87" s="529">
        <f t="shared" si="19"/>
        <v>2</v>
      </c>
      <c r="W87" s="560" t="str">
        <f t="shared" si="20"/>
        <v xml:space="preserve">CORN &amp; SOYBEANS: ARC-CO </v>
      </c>
      <c r="X87" s="559">
        <f>+N89</f>
        <v>29165.958521881454</v>
      </c>
      <c r="Y87" s="556">
        <f>+O89</f>
        <v>0.52399999999999991</v>
      </c>
      <c r="Z87" s="548">
        <f>+D89</f>
        <v>7582.4722399999901</v>
      </c>
      <c r="AA87" s="548">
        <f>+F89</f>
        <v>8795.8907399999989</v>
      </c>
      <c r="AB87" s="548">
        <f>+H89</f>
        <v>7809.1329399999977</v>
      </c>
      <c r="AC87" s="548">
        <f>+J89</f>
        <v>3506.0505800000001</v>
      </c>
      <c r="AD87" s="548">
        <f>+L89</f>
        <v>2290.7546799999996</v>
      </c>
      <c r="AE87" s="548">
        <f>+N89</f>
        <v>29165.958521881454</v>
      </c>
      <c r="AF87" s="545"/>
      <c r="AG87" s="548"/>
      <c r="AH87" s="545"/>
      <c r="AI87" s="545"/>
      <c r="AJ87" s="545"/>
      <c r="AK87" s="545"/>
      <c r="AL87" s="545"/>
      <c r="AM87" s="545"/>
      <c r="AN87" s="545"/>
    </row>
    <row r="88" spans="1:40" s="90" customFormat="1">
      <c r="A88" s="472"/>
      <c r="B88" s="473"/>
      <c r="C88" s="503" t="s">
        <v>816</v>
      </c>
      <c r="D88" s="488"/>
      <c r="E88" s="478"/>
      <c r="F88" s="488"/>
      <c r="G88" s="478"/>
      <c r="H88" s="488"/>
      <c r="I88" s="478"/>
      <c r="J88" s="488"/>
      <c r="K88" s="478"/>
      <c r="L88" s="488"/>
      <c r="M88" s="478"/>
      <c r="N88" s="490"/>
      <c r="O88" s="493"/>
      <c r="P88" s="506"/>
      <c r="Q88" s="474"/>
      <c r="R88" s="264"/>
      <c r="S88" s="475"/>
      <c r="T88" s="264"/>
      <c r="U88" s="546">
        <f t="shared" si="18"/>
        <v>0.38440000000000007</v>
      </c>
      <c r="V88" s="529">
        <f t="shared" si="19"/>
        <v>5</v>
      </c>
      <c r="W88" s="560" t="str">
        <f t="shared" si="20"/>
        <v>CORN: PLC &amp; SOYBEANS: ARC-CO</v>
      </c>
      <c r="X88" s="559">
        <f>+N94</f>
        <v>34548.208134949018</v>
      </c>
      <c r="Y88" s="531">
        <f>+O94</f>
        <v>0.61559999999999993</v>
      </c>
      <c r="Z88" s="548">
        <f>+D94</f>
        <v>6645.3100800000011</v>
      </c>
      <c r="AA88" s="548">
        <f>+F94</f>
        <v>9262.0660800000096</v>
      </c>
      <c r="AB88" s="548">
        <f>+H94</f>
        <v>8485.2808800000039</v>
      </c>
      <c r="AC88" s="548">
        <f>+J94</f>
        <v>6194.0477399999963</v>
      </c>
      <c r="AD88" s="548">
        <f>+L94</f>
        <v>5196.7995399999945</v>
      </c>
      <c r="AE88" s="548">
        <f>+N94</f>
        <v>34548.208134949018</v>
      </c>
      <c r="AF88" s="545"/>
      <c r="AG88" s="548"/>
      <c r="AH88" s="545"/>
      <c r="AI88" s="545"/>
      <c r="AJ88" s="545"/>
      <c r="AK88" s="545"/>
      <c r="AL88" s="545"/>
      <c r="AM88" s="545"/>
      <c r="AN88" s="545"/>
    </row>
    <row r="89" spans="1:40" s="90" customFormat="1">
      <c r="A89" s="476"/>
      <c r="B89" s="377"/>
      <c r="C89" s="315" t="s">
        <v>1033</v>
      </c>
      <c r="D89" s="488">
        <f>+IFERROR('SUMMARY FARM1'!SK53,"n/a")</f>
        <v>7582.4722399999901</v>
      </c>
      <c r="E89" s="478">
        <f>+IF(D89="n/a","n/a",'SUMMARY FARM1'!SK54)</f>
        <v>0.54400000000000004</v>
      </c>
      <c r="F89" s="488">
        <f>+IFERROR('SUMMARY FARM1'!SL53,"n/a")</f>
        <v>8795.8907399999989</v>
      </c>
      <c r="G89" s="478">
        <f>+IF(F89="n/a","n/a",'SUMMARY FARM1'!SL54)</f>
        <v>0.438</v>
      </c>
      <c r="H89" s="488">
        <f>+IFERROR('SUMMARY FARM1'!SM53,"n/a")</f>
        <v>7809.1329399999977</v>
      </c>
      <c r="I89" s="478">
        <f>+IF(H89="n/a","n/a",'SUMMARY FARM1'!SM54)</f>
        <v>0.51</v>
      </c>
      <c r="J89" s="488">
        <f>+IFERROR('SUMMARY FARM1'!SN53,"n/a")</f>
        <v>3506.0505800000001</v>
      </c>
      <c r="K89" s="478">
        <f>+IF(J89="n/a","n/a",'SUMMARY FARM1'!SN54)</f>
        <v>0.51</v>
      </c>
      <c r="L89" s="488">
        <f>+IFERROR('SUMMARY FARM1'!SO53,"n/a")</f>
        <v>2290.7546799999996</v>
      </c>
      <c r="M89" s="478">
        <f>+IF(L89="n/a","n/a",'SUMMARY FARM1'!SO54)</f>
        <v>0.61799999999999999</v>
      </c>
      <c r="N89" s="490">
        <f t="shared" si="12"/>
        <v>29165.958521881454</v>
      </c>
      <c r="O89" s="526">
        <f>+(IFERROR(E89,0)+IFERROR(G89,0)+IFERROR(I89,0)+IFERROR(K89,0)+IFERROR(M89,0))/COUNT(E89,G89,I89,K89,M89)</f>
        <v>0.52399999999999991</v>
      </c>
      <c r="P89" s="506"/>
      <c r="Q89" s="474" t="str">
        <f t="shared" si="13"/>
        <v>Expected Payment</v>
      </c>
      <c r="R89" s="474"/>
      <c r="S89" s="475"/>
      <c r="T89" s="264"/>
      <c r="U89" s="546">
        <f t="shared" si="18"/>
        <v>0.55559999999999998</v>
      </c>
      <c r="V89" s="529">
        <f t="shared" si="19"/>
        <v>1</v>
      </c>
      <c r="W89" s="560" t="str">
        <f t="shared" si="20"/>
        <v>CORN: ARC-CO &amp; SOYBEANS: PLC</v>
      </c>
      <c r="X89" s="559">
        <f>+N99</f>
        <v>22402.683390717841</v>
      </c>
      <c r="Y89" s="556">
        <f>+O99</f>
        <v>0.44440000000000002</v>
      </c>
      <c r="Z89" s="548">
        <f>+D99</f>
        <v>5147.5844599999955</v>
      </c>
      <c r="AA89" s="548">
        <f>+F99</f>
        <v>6447.741660000007</v>
      </c>
      <c r="AB89" s="548">
        <f>+H99</f>
        <v>5902.20946</v>
      </c>
      <c r="AC89" s="548">
        <f>+J99</f>
        <v>3159.1579399999991</v>
      </c>
      <c r="AD89" s="548">
        <f>+L99</f>
        <v>2446.9508399999986</v>
      </c>
      <c r="AE89" s="548">
        <f>+N99</f>
        <v>22402.683390717841</v>
      </c>
      <c r="AF89" s="545"/>
      <c r="AG89" s="548"/>
      <c r="AH89" s="545"/>
      <c r="AI89" s="545"/>
      <c r="AJ89" s="545"/>
      <c r="AK89" s="545"/>
      <c r="AL89" s="545"/>
      <c r="AM89" s="545"/>
      <c r="AN89" s="545"/>
    </row>
    <row r="90" spans="1:40" s="90" customFormat="1">
      <c r="A90" s="476"/>
      <c r="B90" s="377"/>
      <c r="C90" s="487" t="s">
        <v>1057</v>
      </c>
      <c r="D90" s="488">
        <v>0</v>
      </c>
      <c r="E90" s="478">
        <f>+'SUMMARY FARM1'!$TV53</f>
        <v>0.08</v>
      </c>
      <c r="F90" s="488">
        <v>0</v>
      </c>
      <c r="G90" s="478">
        <f>+'SUMMARY FARM1'!$TV54</f>
        <v>2.8000000000000001E-2</v>
      </c>
      <c r="H90" s="488">
        <v>0</v>
      </c>
      <c r="I90" s="478">
        <f>+'SUMMARY FARM1'!$TV55</f>
        <v>0.04</v>
      </c>
      <c r="J90" s="488">
        <v>0</v>
      </c>
      <c r="K90" s="478">
        <f>+'SUMMARY FARM1'!$TV56</f>
        <v>0.32600000000000001</v>
      </c>
      <c r="L90" s="488">
        <v>0</v>
      </c>
      <c r="M90" s="478">
        <f>+'SUMMARY FARM1'!$TV57</f>
        <v>0.53400000000000003</v>
      </c>
      <c r="N90" s="490">
        <f t="shared" si="12"/>
        <v>0</v>
      </c>
      <c r="O90" s="526">
        <f t="shared" ref="O90:O92" si="21">+(IFERROR(E90,0)+IFERROR(G90,0)+IFERROR(I90,0)+IFERROR(K90,0)+IFERROR(M90,0))/COUNT(E90,G90,I90,K90,M90)</f>
        <v>0.2016</v>
      </c>
      <c r="P90" s="506"/>
      <c r="Q90" s="474"/>
      <c r="R90" s="474"/>
      <c r="S90" s="475"/>
      <c r="T90" s="264"/>
      <c r="U90" s="530"/>
      <c r="V90" s="532"/>
      <c r="W90" s="560"/>
      <c r="X90" s="555"/>
      <c r="Y90" s="532"/>
      <c r="Z90" s="531"/>
      <c r="AA90" s="549"/>
      <c r="AB90" s="532"/>
      <c r="AC90" s="550"/>
      <c r="AD90" s="550"/>
      <c r="AE90" s="550"/>
      <c r="AF90" s="554"/>
      <c r="AG90" s="550"/>
    </row>
    <row r="91" spans="1:40" s="90" customFormat="1">
      <c r="A91" s="476"/>
      <c r="B91" s="377"/>
      <c r="C91" s="315" t="s">
        <v>1064</v>
      </c>
      <c r="D91" s="488">
        <f>+'SUMMARY FARM1'!$TP53</f>
        <v>4931.8100000000004</v>
      </c>
      <c r="E91" s="465">
        <v>0.25</v>
      </c>
      <c r="F91" s="488">
        <f>+'SUMMARY FARM1'!$TP54</f>
        <v>5621.14</v>
      </c>
      <c r="G91" s="465">
        <v>0.25</v>
      </c>
      <c r="H91" s="488">
        <f>+'SUMMARY FARM1'!$TP55</f>
        <v>4787.83</v>
      </c>
      <c r="I91" s="465">
        <v>0.25</v>
      </c>
      <c r="J91" s="488">
        <f>+'SUMMARY FARM1'!$TP56</f>
        <v>0</v>
      </c>
      <c r="K91" s="465">
        <v>0.25</v>
      </c>
      <c r="L91" s="488">
        <f>+'SUMMARY FARM1'!$TP57</f>
        <v>0</v>
      </c>
      <c r="M91" s="465">
        <v>0.25</v>
      </c>
      <c r="N91" s="490">
        <f t="shared" si="12"/>
        <v>15069.955108089031</v>
      </c>
      <c r="O91" s="526">
        <f t="shared" si="21"/>
        <v>0.25</v>
      </c>
      <c r="P91" s="506"/>
      <c r="Q91" s="474"/>
      <c r="R91" s="474"/>
      <c r="S91" s="475"/>
      <c r="T91" s="264"/>
      <c r="U91" s="530"/>
      <c r="V91" s="532"/>
      <c r="W91" s="560"/>
      <c r="X91" s="555"/>
      <c r="Y91" s="532"/>
      <c r="Z91" s="531"/>
      <c r="AA91" s="551"/>
      <c r="AB91" s="549"/>
      <c r="AC91" s="551"/>
      <c r="AD91" s="532"/>
      <c r="AE91" s="532"/>
      <c r="AF91" s="554"/>
      <c r="AG91" s="550"/>
    </row>
    <row r="92" spans="1:40" s="90" customFormat="1">
      <c r="A92" s="476"/>
      <c r="B92" s="377"/>
      <c r="C92" s="315" t="s">
        <v>1065</v>
      </c>
      <c r="D92" s="488">
        <f>+'SUMMARY FARM1'!$TQ53</f>
        <v>11090.07</v>
      </c>
      <c r="E92" s="465">
        <v>0.75</v>
      </c>
      <c r="F92" s="488">
        <f>+'SUMMARY FARM1'!$TQ54</f>
        <v>12059.2</v>
      </c>
      <c r="G92" s="465">
        <v>0.75</v>
      </c>
      <c r="H92" s="488">
        <f>+'SUMMARY FARM1'!$TQ55</f>
        <v>11509.74</v>
      </c>
      <c r="I92" s="465">
        <v>0.75</v>
      </c>
      <c r="J92" s="488">
        <f>+'SUMMARY FARM1'!$TQ56</f>
        <v>6018.71</v>
      </c>
      <c r="K92" s="465">
        <v>0.75</v>
      </c>
      <c r="L92" s="488">
        <f>+'SUMMARY FARM1'!$TQ57</f>
        <v>5614.06</v>
      </c>
      <c r="M92" s="465">
        <v>0.75</v>
      </c>
      <c r="N92" s="490">
        <f t="shared" si="12"/>
        <v>44875.211410746109</v>
      </c>
      <c r="O92" s="526">
        <f t="shared" si="21"/>
        <v>0.75</v>
      </c>
      <c r="P92" s="506"/>
      <c r="Q92" s="474"/>
      <c r="R92" s="474"/>
      <c r="S92" s="475"/>
      <c r="T92" s="264"/>
      <c r="U92" s="530"/>
      <c r="V92" s="532"/>
      <c r="W92" s="560"/>
      <c r="X92" s="555"/>
      <c r="Y92" s="532"/>
      <c r="Z92" s="531"/>
      <c r="AA92" s="551"/>
      <c r="AB92" s="549"/>
      <c r="AC92" s="551"/>
      <c r="AD92" s="532"/>
      <c r="AE92" s="532"/>
      <c r="AF92" s="554"/>
      <c r="AG92" s="550"/>
    </row>
    <row r="93" spans="1:40" s="90" customFormat="1">
      <c r="A93" s="476"/>
      <c r="B93" s="377"/>
      <c r="C93" s="503" t="s">
        <v>823</v>
      </c>
      <c r="D93" s="488"/>
      <c r="E93" s="478"/>
      <c r="F93" s="488"/>
      <c r="G93" s="478"/>
      <c r="H93" s="488"/>
      <c r="I93" s="478"/>
      <c r="J93" s="488"/>
      <c r="K93" s="478"/>
      <c r="L93" s="488"/>
      <c r="M93" s="478"/>
      <c r="N93" s="490"/>
      <c r="O93" s="493"/>
      <c r="P93" s="506"/>
      <c r="Q93" s="474"/>
      <c r="R93" s="474"/>
      <c r="S93" s="475"/>
      <c r="T93" s="264"/>
      <c r="U93" s="530"/>
      <c r="V93" s="532"/>
      <c r="W93" s="560"/>
      <c r="X93" s="555"/>
      <c r="Y93" s="532"/>
      <c r="Z93" s="531"/>
      <c r="AA93" s="551"/>
      <c r="AB93" s="549"/>
      <c r="AC93" s="551"/>
      <c r="AD93" s="532"/>
      <c r="AE93" s="532"/>
      <c r="AF93" s="554"/>
      <c r="AG93" s="550"/>
    </row>
    <row r="94" spans="1:40" s="90" customFormat="1">
      <c r="A94" s="476"/>
      <c r="B94" s="377"/>
      <c r="C94" s="315" t="s">
        <v>1033</v>
      </c>
      <c r="D94" s="488">
        <f>+IFERROR('SUMMARY FARM1'!SK67,"n/a")</f>
        <v>6645.3100800000011</v>
      </c>
      <c r="E94" s="478">
        <f>+IF(D94="n/a","n/a",'SUMMARY FARM1'!SK68)</f>
        <v>0.63400000000000001</v>
      </c>
      <c r="F94" s="488">
        <f>+IFERROR('SUMMARY FARM1'!SL67,"n/a")</f>
        <v>9262.0660800000096</v>
      </c>
      <c r="G94" s="478">
        <f>+IF(F94="n/a","n/a",'SUMMARY FARM1'!SL68)</f>
        <v>0.59199999999999997</v>
      </c>
      <c r="H94" s="488">
        <f>+IFERROR('SUMMARY FARM1'!SM67,"n/a")</f>
        <v>8485.2808800000039</v>
      </c>
      <c r="I94" s="478">
        <f>+IF(H94="n/a","n/a",'SUMMARY FARM1'!SM68)</f>
        <v>0.626</v>
      </c>
      <c r="J94" s="488">
        <f>+IFERROR('SUMMARY FARM1'!SN67,"n/a")</f>
        <v>6194.0477399999963</v>
      </c>
      <c r="K94" s="478">
        <f>+IF(J94="n/a","n/a",'SUMMARY FARM1'!SN68)</f>
        <v>0.622</v>
      </c>
      <c r="L94" s="488">
        <f>+IFERROR('SUMMARY FARM1'!SO67,"n/a")</f>
        <v>5196.7995399999945</v>
      </c>
      <c r="M94" s="478">
        <f>+IF(L94="n/a","n/a",'SUMMARY FARM1'!SO68)</f>
        <v>0.60399999999999998</v>
      </c>
      <c r="N94" s="490">
        <f t="shared" si="12"/>
        <v>34548.208134949018</v>
      </c>
      <c r="O94" s="526">
        <f>+(IFERROR(E94,0)+IFERROR(G94,0)+IFERROR(I94,0)+IFERROR(K94,0)+IFERROR(M94,0))/COUNT(E94,G94,I94,K94,M94)</f>
        <v>0.61559999999999993</v>
      </c>
      <c r="P94" s="506"/>
      <c r="Q94" s="474" t="str">
        <f t="shared" si="13"/>
        <v>Expected Payment</v>
      </c>
      <c r="R94" s="264"/>
      <c r="S94" s="475"/>
      <c r="T94" s="264"/>
      <c r="U94" s="530"/>
      <c r="V94" s="532"/>
      <c r="W94" s="560"/>
      <c r="X94" s="555"/>
      <c r="Y94" s="532"/>
      <c r="Z94" s="531"/>
      <c r="AA94" s="551"/>
      <c r="AB94" s="549"/>
      <c r="AC94" s="551"/>
      <c r="AD94" s="532"/>
      <c r="AE94" s="532"/>
      <c r="AF94" s="554"/>
      <c r="AG94" s="550"/>
    </row>
    <row r="95" spans="1:40" s="90" customFormat="1">
      <c r="A95" s="476"/>
      <c r="B95" s="377"/>
      <c r="C95" s="487" t="s">
        <v>1057</v>
      </c>
      <c r="D95" s="488">
        <v>0</v>
      </c>
      <c r="E95" s="478">
        <f>+'SUMMARY FARM1'!$TV67</f>
        <v>0.158</v>
      </c>
      <c r="F95" s="488">
        <v>0</v>
      </c>
      <c r="G95" s="478">
        <f>+'SUMMARY FARM1'!$TV68</f>
        <v>5.1999999999999998E-2</v>
      </c>
      <c r="H95" s="488">
        <v>0</v>
      </c>
      <c r="I95" s="478">
        <f>+'SUMMARY FARM1'!$TV69</f>
        <v>0.06</v>
      </c>
      <c r="J95" s="488">
        <v>0</v>
      </c>
      <c r="K95" s="478">
        <f>+'SUMMARY FARM1'!$TV70</f>
        <v>0.254</v>
      </c>
      <c r="L95" s="488">
        <v>0</v>
      </c>
      <c r="M95" s="478">
        <f>+'SUMMARY FARM1'!$TV71</f>
        <v>0.378</v>
      </c>
      <c r="N95" s="490">
        <f t="shared" si="12"/>
        <v>0</v>
      </c>
      <c r="O95" s="526">
        <f t="shared" ref="O95:O97" si="22">+(IFERROR(E95,0)+IFERROR(G95,0)+IFERROR(I95,0)+IFERROR(K95,0)+IFERROR(M95,0))/COUNT(E95,G95,I95,K95,M95)</f>
        <v>0.1804</v>
      </c>
      <c r="P95" s="506"/>
      <c r="Q95" s="474"/>
      <c r="R95" s="264"/>
      <c r="S95" s="475"/>
      <c r="T95" s="264"/>
      <c r="U95" s="530"/>
      <c r="V95" s="532"/>
      <c r="W95" s="560"/>
      <c r="X95" s="555"/>
      <c r="Y95" s="532"/>
      <c r="Z95" s="531"/>
      <c r="AA95" s="551"/>
      <c r="AB95" s="549"/>
      <c r="AC95" s="551"/>
      <c r="AD95" s="532"/>
      <c r="AE95" s="532"/>
      <c r="AF95" s="554"/>
      <c r="AG95" s="550"/>
    </row>
    <row r="96" spans="1:40" s="90" customFormat="1">
      <c r="A96" s="476"/>
      <c r="B96" s="377"/>
      <c r="C96" s="315" t="s">
        <v>1064</v>
      </c>
      <c r="D96" s="488">
        <f>+'SUMMARY FARM1'!$TP67</f>
        <v>1927.8000000000018</v>
      </c>
      <c r="E96" s="465">
        <v>0.25</v>
      </c>
      <c r="F96" s="488">
        <f>+'SUMMARY FARM1'!$TP68</f>
        <v>4641.13</v>
      </c>
      <c r="G96" s="465">
        <v>0.25</v>
      </c>
      <c r="H96" s="488">
        <f>+'SUMMARY FARM1'!$TP69</f>
        <v>4424.96</v>
      </c>
      <c r="I96" s="465">
        <v>0.25</v>
      </c>
      <c r="J96" s="488">
        <f>+'SUMMARY FARM1'!$TP70</f>
        <v>0</v>
      </c>
      <c r="K96" s="465">
        <v>0.25</v>
      </c>
      <c r="L96" s="488">
        <f>+'SUMMARY FARM1'!$TP71</f>
        <v>0</v>
      </c>
      <c r="M96" s="465">
        <v>0.25</v>
      </c>
      <c r="N96" s="490">
        <f t="shared" si="12"/>
        <v>10752.851239602567</v>
      </c>
      <c r="O96" s="526">
        <f t="shared" si="22"/>
        <v>0.25</v>
      </c>
      <c r="P96" s="506"/>
      <c r="Q96" s="474"/>
      <c r="R96" s="264"/>
      <c r="S96" s="475"/>
      <c r="T96" s="264"/>
      <c r="U96" s="530"/>
      <c r="V96" s="532"/>
      <c r="W96" s="560"/>
      <c r="X96" s="555"/>
      <c r="Y96" s="532"/>
      <c r="Z96" s="531"/>
      <c r="AA96" s="551"/>
      <c r="AB96" s="549"/>
      <c r="AC96" s="551"/>
      <c r="AD96" s="532"/>
      <c r="AE96" s="532"/>
      <c r="AF96" s="554"/>
      <c r="AG96" s="550"/>
    </row>
    <row r="97" spans="1:33" s="90" customFormat="1">
      <c r="A97" s="476"/>
      <c r="B97" s="377"/>
      <c r="C97" s="315" t="s">
        <v>1065</v>
      </c>
      <c r="D97" s="488">
        <f>+'SUMMARY FARM1'!$TQ67</f>
        <v>9919.4500000000044</v>
      </c>
      <c r="E97" s="465">
        <v>0.75</v>
      </c>
      <c r="F97" s="488">
        <f>+'SUMMARY FARM1'!$TQ68</f>
        <v>14351.400000000003</v>
      </c>
      <c r="G97" s="465">
        <v>0.75</v>
      </c>
      <c r="H97" s="488">
        <f>+'SUMMARY FARM1'!$TQ69</f>
        <v>13093.350000000004</v>
      </c>
      <c r="I97" s="465">
        <v>0.75</v>
      </c>
      <c r="J97" s="488">
        <f>+'SUMMARY FARM1'!$TQ70</f>
        <v>10067.400000000005</v>
      </c>
      <c r="K97" s="465">
        <v>0.75</v>
      </c>
      <c r="L97" s="488">
        <f>+'SUMMARY FARM1'!$TQ71</f>
        <v>8930.0500000000011</v>
      </c>
      <c r="M97" s="465">
        <v>0.75</v>
      </c>
      <c r="N97" s="490">
        <f t="shared" si="12"/>
        <v>54353.282395070026</v>
      </c>
      <c r="O97" s="526">
        <f t="shared" si="22"/>
        <v>0.75</v>
      </c>
      <c r="P97" s="506"/>
      <c r="Q97" s="474"/>
      <c r="R97" s="264"/>
      <c r="S97" s="475"/>
      <c r="T97" s="264"/>
      <c r="U97" s="530"/>
      <c r="V97" s="532"/>
      <c r="W97" s="560"/>
      <c r="X97" s="555"/>
      <c r="Y97" s="532"/>
      <c r="Z97" s="531"/>
      <c r="AA97" s="551"/>
      <c r="AB97" s="549"/>
      <c r="AC97" s="551"/>
      <c r="AD97" s="532"/>
      <c r="AE97" s="532"/>
      <c r="AF97" s="554"/>
      <c r="AG97" s="550"/>
    </row>
    <row r="98" spans="1:33" s="90" customFormat="1">
      <c r="A98" s="476"/>
      <c r="B98" s="377"/>
      <c r="C98" s="503" t="s">
        <v>824</v>
      </c>
      <c r="D98" s="488"/>
      <c r="E98" s="478"/>
      <c r="F98" s="488"/>
      <c r="G98" s="478"/>
      <c r="H98" s="488"/>
      <c r="I98" s="478"/>
      <c r="J98" s="488"/>
      <c r="K98" s="478"/>
      <c r="L98" s="488"/>
      <c r="M98" s="478"/>
      <c r="N98" s="490"/>
      <c r="O98" s="493"/>
      <c r="P98" s="506"/>
      <c r="Q98" s="474"/>
      <c r="R98" s="264"/>
      <c r="S98" s="475"/>
      <c r="T98" s="264"/>
      <c r="U98" s="530"/>
      <c r="V98" s="532"/>
      <c r="W98" s="560"/>
      <c r="X98" s="555"/>
      <c r="Y98" s="532"/>
      <c r="Z98" s="531"/>
      <c r="AA98" s="551"/>
      <c r="AB98" s="549"/>
      <c r="AC98" s="551"/>
      <c r="AD98" s="532"/>
      <c r="AE98" s="532"/>
      <c r="AF98" s="554"/>
      <c r="AG98" s="550"/>
    </row>
    <row r="99" spans="1:33" s="260" customFormat="1">
      <c r="A99" s="479"/>
      <c r="B99" s="434"/>
      <c r="C99" s="315" t="s">
        <v>1033</v>
      </c>
      <c r="D99" s="488">
        <f>+IFERROR('SUMMARY FARM1'!SK60,"n/a")</f>
        <v>5147.5844599999955</v>
      </c>
      <c r="E99" s="478">
        <f>+IF(D99="n/a","n/a",'SUMMARY FARM1'!SK61)</f>
        <v>0.35799999999999998</v>
      </c>
      <c r="F99" s="488">
        <f>+IFERROR('SUMMARY FARM1'!SL60,"n/a")</f>
        <v>6447.741660000007</v>
      </c>
      <c r="G99" s="478">
        <f>+IF(F99="n/a","n/a",'SUMMARY FARM1'!SL61)</f>
        <v>0.32400000000000001</v>
      </c>
      <c r="H99" s="488">
        <f>+IFERROR('SUMMARY FARM1'!SM60,"n/a")</f>
        <v>5902.20946</v>
      </c>
      <c r="I99" s="478">
        <f>+IF(H99="n/a","n/a",'SUMMARY FARM1'!SM61)</f>
        <v>0.36199999999999999</v>
      </c>
      <c r="J99" s="488">
        <f>+IFERROR('SUMMARY FARM1'!SN60,"n/a")</f>
        <v>3159.1579399999991</v>
      </c>
      <c r="K99" s="478">
        <f>+IF(J99="n/a","n/a",'SUMMARY FARM1'!SN61)</f>
        <v>0.56399999999999995</v>
      </c>
      <c r="L99" s="488">
        <f>+IFERROR('SUMMARY FARM1'!SO60,"n/a")</f>
        <v>2446.9508399999986</v>
      </c>
      <c r="M99" s="478">
        <f>+IF(L99="n/a","n/a",'SUMMARY FARM1'!SO61)</f>
        <v>0.61399999999999999</v>
      </c>
      <c r="N99" s="490">
        <f t="shared" si="12"/>
        <v>22402.683390717841</v>
      </c>
      <c r="O99" s="526">
        <f>+(IFERROR(E99,0)+IFERROR(G99,0)+IFERROR(I99,0)+IFERROR(K99,0)+IFERROR(M99,0))/COUNT(E99,G99,I99,K99,M99)</f>
        <v>0.44440000000000002</v>
      </c>
      <c r="P99" s="506"/>
      <c r="Q99" s="349" t="str">
        <f t="shared" si="13"/>
        <v>Expected Payment</v>
      </c>
      <c r="R99" s="349"/>
      <c r="S99" s="348"/>
      <c r="T99" s="259"/>
      <c r="U99" s="530"/>
      <c r="V99" s="529"/>
      <c r="W99" s="561"/>
      <c r="X99" s="562"/>
      <c r="Y99" s="529"/>
      <c r="Z99" s="563"/>
      <c r="AA99" s="552"/>
      <c r="AB99" s="546"/>
      <c r="AC99" s="552"/>
      <c r="AD99" s="529"/>
      <c r="AE99" s="529"/>
      <c r="AF99" s="501"/>
      <c r="AG99" s="248"/>
    </row>
    <row r="100" spans="1:33" s="260" customFormat="1">
      <c r="A100" s="479"/>
      <c r="B100" s="434"/>
      <c r="C100" s="487" t="s">
        <v>1057</v>
      </c>
      <c r="D100" s="488">
        <v>0</v>
      </c>
      <c r="E100" s="478">
        <f>+'SUMMARY FARM1'!$TV60</f>
        <v>0.224</v>
      </c>
      <c r="F100" s="488">
        <v>0</v>
      </c>
      <c r="G100" s="478">
        <f>+'SUMMARY FARM1'!$TV61</f>
        <v>0.11799999999999999</v>
      </c>
      <c r="H100" s="488">
        <v>0</v>
      </c>
      <c r="I100" s="478">
        <f>+'SUMMARY FARM1'!$TV62</f>
        <v>0.14599999999999999</v>
      </c>
      <c r="J100" s="488">
        <v>0</v>
      </c>
      <c r="K100" s="478">
        <f>+'SUMMARY FARM1'!$TV63</f>
        <v>0.38200000000000001</v>
      </c>
      <c r="L100" s="488">
        <v>0</v>
      </c>
      <c r="M100" s="478">
        <f>+'SUMMARY FARM1'!$TV64</f>
        <v>0.47799999999999998</v>
      </c>
      <c r="N100" s="490">
        <f t="shared" si="12"/>
        <v>0</v>
      </c>
      <c r="O100" s="526">
        <f t="shared" ref="O100:O102" si="23">+(IFERROR(E100,0)+IFERROR(G100,0)+IFERROR(I100,0)+IFERROR(K100,0)+IFERROR(M100,0))/COUNT(E100,G100,I100,K100,M100)</f>
        <v>0.26959999999999995</v>
      </c>
      <c r="P100" s="506"/>
      <c r="Q100" s="349"/>
      <c r="R100" s="349"/>
      <c r="S100" s="348"/>
      <c r="T100" s="259"/>
      <c r="U100" s="530"/>
      <c r="V100" s="529"/>
      <c r="W100" s="561"/>
      <c r="X100" s="562"/>
      <c r="Y100" s="529"/>
      <c r="Z100" s="563"/>
      <c r="AA100" s="552"/>
      <c r="AB100" s="546"/>
      <c r="AC100" s="552"/>
      <c r="AD100" s="529"/>
      <c r="AE100" s="529"/>
      <c r="AF100" s="501"/>
      <c r="AG100" s="248"/>
    </row>
    <row r="101" spans="1:33" s="260" customFormat="1">
      <c r="A101" s="479"/>
      <c r="B101" s="434"/>
      <c r="C101" s="315" t="s">
        <v>1064</v>
      </c>
      <c r="D101" s="488">
        <f>+'SUMMARY FARM1'!$TP60</f>
        <v>1423.58</v>
      </c>
      <c r="E101" s="465">
        <v>0.25</v>
      </c>
      <c r="F101" s="488">
        <f>+'SUMMARY FARM1'!$TP61</f>
        <v>4130.66</v>
      </c>
      <c r="G101" s="465">
        <v>0.25</v>
      </c>
      <c r="H101" s="488">
        <f>+'SUMMARY FARM1'!$TP62</f>
        <v>2639.2500000000014</v>
      </c>
      <c r="I101" s="465">
        <v>0.25</v>
      </c>
      <c r="J101" s="488">
        <f>+'SUMMARY FARM1'!$TP63</f>
        <v>0</v>
      </c>
      <c r="K101" s="465">
        <v>0.25</v>
      </c>
      <c r="L101" s="488">
        <f>+'SUMMARY FARM1'!$TP64</f>
        <v>0</v>
      </c>
      <c r="M101" s="465">
        <v>0.25</v>
      </c>
      <c r="N101" s="490">
        <f t="shared" si="12"/>
        <v>8026.9484561282889</v>
      </c>
      <c r="O101" s="526">
        <f t="shared" si="23"/>
        <v>0.25</v>
      </c>
      <c r="P101" s="506"/>
      <c r="Q101" s="349"/>
      <c r="R101" s="349"/>
      <c r="S101" s="348"/>
      <c r="T101" s="259"/>
      <c r="U101" s="530"/>
      <c r="V101" s="529"/>
      <c r="W101" s="561"/>
      <c r="X101" s="562"/>
      <c r="Y101" s="529"/>
      <c r="Z101" s="563"/>
      <c r="AA101" s="552"/>
      <c r="AB101" s="546"/>
      <c r="AC101" s="552"/>
      <c r="AD101" s="529"/>
      <c r="AE101" s="529"/>
      <c r="AF101" s="501"/>
      <c r="AG101" s="248"/>
    </row>
    <row r="102" spans="1:33" s="260" customFormat="1" ht="13.8" thickBot="1">
      <c r="A102" s="479"/>
      <c r="B102" s="434"/>
      <c r="C102" s="316" t="s">
        <v>1065</v>
      </c>
      <c r="D102" s="489">
        <f>+'SUMMARY FARM1'!$TQ60</f>
        <v>7478.3</v>
      </c>
      <c r="E102" s="466">
        <v>0.75</v>
      </c>
      <c r="F102" s="489">
        <f>+'SUMMARY FARM1'!$TQ61</f>
        <v>8310.7100000000009</v>
      </c>
      <c r="G102" s="466">
        <v>0.75</v>
      </c>
      <c r="H102" s="489">
        <f>+'SUMMARY FARM1'!$TQ62</f>
        <v>7609.46</v>
      </c>
      <c r="I102" s="466">
        <v>0.75</v>
      </c>
      <c r="J102" s="489">
        <f>+'SUMMARY FARM1'!$TQ63</f>
        <v>5996.31</v>
      </c>
      <c r="K102" s="466">
        <v>0.75</v>
      </c>
      <c r="L102" s="489">
        <f>+'SUMMARY FARM1'!$TQ64</f>
        <v>5662.67</v>
      </c>
      <c r="M102" s="466">
        <v>0.75</v>
      </c>
      <c r="N102" s="491">
        <f t="shared" si="12"/>
        <v>33845.075795832425</v>
      </c>
      <c r="O102" s="527">
        <f t="shared" si="23"/>
        <v>0.75</v>
      </c>
      <c r="P102" s="506"/>
      <c r="Q102" s="349"/>
      <c r="R102" s="349"/>
      <c r="S102" s="348"/>
      <c r="T102" s="259"/>
      <c r="U102" s="530"/>
      <c r="V102" s="529"/>
      <c r="W102" s="561"/>
      <c r="X102" s="562"/>
      <c r="Y102" s="529"/>
      <c r="Z102" s="563"/>
      <c r="AA102" s="552"/>
      <c r="AB102" s="546"/>
      <c r="AC102" s="552"/>
      <c r="AD102" s="529"/>
      <c r="AE102" s="529"/>
      <c r="AF102" s="501"/>
      <c r="AG102" s="248"/>
    </row>
    <row r="103" spans="1:33">
      <c r="A103" s="363"/>
      <c r="B103" s="364"/>
      <c r="C103" s="230" t="s">
        <v>638</v>
      </c>
      <c r="D103" s="231"/>
      <c r="E103" s="231"/>
      <c r="F103" s="231"/>
      <c r="G103" s="231"/>
      <c r="H103" s="231"/>
      <c r="I103" s="231"/>
      <c r="N103" s="480"/>
      <c r="O103" s="195"/>
      <c r="P103" s="480"/>
      <c r="Q103" s="474" t="str">
        <f t="shared" ref="Q103" si="24">+C103</f>
        <v>n/a: not available</v>
      </c>
      <c r="R103" s="474"/>
      <c r="S103" s="475"/>
      <c r="T103" s="264"/>
      <c r="U103" s="532"/>
      <c r="V103" s="532"/>
      <c r="W103" s="560"/>
      <c r="X103" s="555"/>
      <c r="Y103" s="532"/>
      <c r="Z103" s="531"/>
      <c r="AA103" s="551"/>
      <c r="AB103" s="549"/>
      <c r="AC103" s="551"/>
      <c r="AD103" s="529"/>
      <c r="AE103" s="529"/>
    </row>
    <row r="104" spans="1:33">
      <c r="A104" s="363"/>
      <c r="B104" s="364"/>
      <c r="C104" s="440" t="s">
        <v>1084</v>
      </c>
      <c r="P104" s="495"/>
    </row>
    <row r="105" spans="1:33">
      <c r="A105" s="363"/>
      <c r="B105" s="364"/>
      <c r="C105" s="230" t="s">
        <v>1041</v>
      </c>
    </row>
    <row r="106" spans="1:33">
      <c r="A106" s="363"/>
      <c r="B106" s="364"/>
      <c r="C106" s="230"/>
      <c r="D106" s="317"/>
      <c r="E106" s="317"/>
      <c r="F106" s="317"/>
      <c r="G106" s="317"/>
      <c r="H106" s="317"/>
      <c r="I106" s="317"/>
    </row>
    <row r="107" spans="1:33">
      <c r="A107" s="363"/>
      <c r="B107" s="364"/>
      <c r="C107" s="4"/>
      <c r="D107" s="168"/>
      <c r="E107" s="168"/>
      <c r="F107" s="168"/>
      <c r="G107" s="168"/>
      <c r="H107" s="168"/>
    </row>
    <row r="108" spans="1:33" hidden="1">
      <c r="A108" s="363"/>
      <c r="B108" s="364"/>
      <c r="C108" s="4"/>
      <c r="D108" s="168"/>
      <c r="E108" s="168"/>
      <c r="F108" s="168"/>
      <c r="G108" s="168"/>
      <c r="H108" s="168"/>
    </row>
    <row r="109" spans="1:33" hidden="1">
      <c r="A109" s="363"/>
      <c r="B109" s="364"/>
      <c r="C109" s="4" t="s">
        <v>364</v>
      </c>
      <c r="D109" t="e">
        <f>+CONCATENATE("(",'Step 1-Farm Data'!#REF!,")")</f>
        <v>#REF!</v>
      </c>
      <c r="G109" s="168"/>
      <c r="H109" s="168"/>
    </row>
    <row r="110" spans="1:33" hidden="1">
      <c r="A110" s="363"/>
      <c r="B110" s="364"/>
      <c r="C110" s="4" t="s">
        <v>584</v>
      </c>
      <c r="D110" t="e">
        <f>+CONCATENATE("(",'Step 1-Farm Data'!#REF!,")")</f>
        <v>#REF!</v>
      </c>
      <c r="G110" s="168"/>
      <c r="H110" s="168"/>
    </row>
    <row r="111" spans="1:33" hidden="1">
      <c r="A111" s="363"/>
      <c r="B111" s="364"/>
      <c r="C111" s="4"/>
      <c r="G111" s="168"/>
      <c r="H111" s="168"/>
    </row>
    <row r="112" spans="1:33" hidden="1">
      <c r="A112" s="363"/>
      <c r="B112" s="364"/>
      <c r="C112" s="214"/>
      <c r="D112" s="168"/>
      <c r="E112" s="168"/>
      <c r="F112" s="168"/>
      <c r="G112" s="168"/>
      <c r="H112" s="168"/>
    </row>
    <row r="113" spans="1:8">
      <c r="A113" s="363"/>
      <c r="B113" s="364"/>
      <c r="C113" s="4"/>
    </row>
    <row r="114" spans="1:8">
      <c r="A114" s="363"/>
      <c r="C114" s="4"/>
    </row>
    <row r="115" spans="1:8">
      <c r="C115" s="4"/>
    </row>
    <row r="116" spans="1:8">
      <c r="C116" s="4"/>
    </row>
    <row r="117" spans="1:8">
      <c r="C117" s="4"/>
    </row>
    <row r="118" spans="1:8">
      <c r="C118" s="4"/>
      <c r="G118" s="168"/>
      <c r="H118" s="168"/>
    </row>
    <row r="119" spans="1:8">
      <c r="C119" s="4"/>
      <c r="G119" s="168"/>
      <c r="H119" s="168"/>
    </row>
    <row r="120" spans="1:8">
      <c r="C120" s="214"/>
      <c r="D120" s="168"/>
      <c r="E120" s="168"/>
      <c r="F120" s="168"/>
      <c r="G120" s="168"/>
      <c r="H120" s="168"/>
    </row>
  </sheetData>
  <sheetProtection password="C0C6" sheet="1" objects="1" scenarios="1"/>
  <mergeCells count="13">
    <mergeCell ref="D11:E11"/>
    <mergeCell ref="L53:M53"/>
    <mergeCell ref="L28:M28"/>
    <mergeCell ref="D28:E28"/>
    <mergeCell ref="F28:G28"/>
    <mergeCell ref="H28:I28"/>
    <mergeCell ref="J28:K28"/>
    <mergeCell ref="D45:E45"/>
    <mergeCell ref="D53:E53"/>
    <mergeCell ref="F53:G53"/>
    <mergeCell ref="H53:I53"/>
    <mergeCell ref="J53:K53"/>
    <mergeCell ref="H45:I45"/>
  </mergeCells>
  <conditionalFormatting sqref="D13:E17">
    <cfRule type="cellIs" dxfId="167" priority="285" operator="equal">
      <formula>"Input projection"</formula>
    </cfRule>
  </conditionalFormatting>
  <conditionalFormatting sqref="D21">
    <cfRule type="cellIs" dxfId="166" priority="284" operator="equal">
      <formula>"Input projection"</formula>
    </cfRule>
  </conditionalFormatting>
  <conditionalFormatting sqref="D22:D25">
    <cfRule type="cellIs" dxfId="165" priority="283" operator="equal">
      <formula>"Input projection"</formula>
    </cfRule>
  </conditionalFormatting>
  <conditionalFormatting sqref="Z79:Z103 N103:O103 O61:P61 D57:E65 O72:P72 C93 C98 P57:P103 X55:X60 X66:X103 Y70:Y89 AA79:AN89">
    <cfRule type="expression" dxfId="164" priority="290">
      <formula>$O55=1</formula>
    </cfRule>
  </conditionalFormatting>
  <conditionalFormatting sqref="E79:E80">
    <cfRule type="expression" dxfId="163" priority="255">
      <formula>$O79=1</formula>
    </cfRule>
  </conditionalFormatting>
  <conditionalFormatting sqref="E88">
    <cfRule type="expression" dxfId="162" priority="253">
      <formula>$O88=1</formula>
    </cfRule>
  </conditionalFormatting>
  <conditionalFormatting sqref="E93">
    <cfRule type="expression" dxfId="161" priority="250">
      <formula>$O93=1</formula>
    </cfRule>
  </conditionalFormatting>
  <conditionalFormatting sqref="E98">
    <cfRule type="expression" dxfId="160" priority="246">
      <formula>$O98=1</formula>
    </cfRule>
  </conditionalFormatting>
  <conditionalFormatting sqref="J68:K76">
    <cfRule type="expression" dxfId="159" priority="141">
      <formula>$O68=1</formula>
    </cfRule>
  </conditionalFormatting>
  <conditionalFormatting sqref="C61">
    <cfRule type="expression" dxfId="158" priority="324">
      <formula>$O62=1</formula>
    </cfRule>
  </conditionalFormatting>
  <conditionalFormatting sqref="D31:D41">
    <cfRule type="expression" dxfId="157" priority="224">
      <formula>$O31=1</formula>
    </cfRule>
  </conditionalFormatting>
  <conditionalFormatting sqref="N57:N65">
    <cfRule type="expression" dxfId="156" priority="217">
      <formula>$O57=1</formula>
    </cfRule>
  </conditionalFormatting>
  <conditionalFormatting sqref="F31:F41">
    <cfRule type="expression" dxfId="155" priority="222">
      <formula>$O31=1</formula>
    </cfRule>
  </conditionalFormatting>
  <conditionalFormatting sqref="H31:H41">
    <cfRule type="expression" dxfId="154" priority="221">
      <formula>$O31=1</formula>
    </cfRule>
  </conditionalFormatting>
  <conditionalFormatting sqref="J31:J41">
    <cfRule type="expression" dxfId="153" priority="220">
      <formula>$O31=1</formula>
    </cfRule>
  </conditionalFormatting>
  <conditionalFormatting sqref="L31:L41">
    <cfRule type="expression" dxfId="152" priority="219">
      <formula>$O31=1</formula>
    </cfRule>
  </conditionalFormatting>
  <conditionalFormatting sqref="N31:N41">
    <cfRule type="expression" dxfId="151" priority="218">
      <formula>$O31=1</formula>
    </cfRule>
  </conditionalFormatting>
  <conditionalFormatting sqref="N68:N72">
    <cfRule type="expression" dxfId="150" priority="216">
      <formula>$O68=1</formula>
    </cfRule>
  </conditionalFormatting>
  <conditionalFormatting sqref="N73:N76">
    <cfRule type="expression" dxfId="149" priority="215">
      <formula>$O73=1</formula>
    </cfRule>
  </conditionalFormatting>
  <conditionalFormatting sqref="O57:O60">
    <cfRule type="expression" dxfId="148" priority="214">
      <formula>$O57=1</formula>
    </cfRule>
  </conditionalFormatting>
  <conditionalFormatting sqref="O83 O88 O93 O98">
    <cfRule type="expression" dxfId="147" priority="211">
      <formula>$O83=1</formula>
    </cfRule>
  </conditionalFormatting>
  <conditionalFormatting sqref="N79:N102">
    <cfRule type="expression" dxfId="146" priority="210">
      <formula>$O79=1</formula>
    </cfRule>
  </conditionalFormatting>
  <conditionalFormatting sqref="C78">
    <cfRule type="expression" dxfId="145" priority="209">
      <formula>$O78=1</formula>
    </cfRule>
  </conditionalFormatting>
  <conditionalFormatting sqref="F86:F87">
    <cfRule type="expression" dxfId="144" priority="62">
      <formula>$O86=1</formula>
    </cfRule>
  </conditionalFormatting>
  <conditionalFormatting sqref="E81:E83">
    <cfRule type="expression" dxfId="143" priority="207">
      <formula>$O81=1</formula>
    </cfRule>
  </conditionalFormatting>
  <conditionalFormatting sqref="I85">
    <cfRule type="expression" dxfId="142" priority="65">
      <formula>$O85=1</formula>
    </cfRule>
  </conditionalFormatting>
  <conditionalFormatting sqref="J86:J87">
    <cfRule type="expression" dxfId="141" priority="60">
      <formula>$O86=1</formula>
    </cfRule>
  </conditionalFormatting>
  <conditionalFormatting sqref="L86:L87">
    <cfRule type="expression" dxfId="140" priority="59">
      <formula>$O86=1</formula>
    </cfRule>
  </conditionalFormatting>
  <conditionalFormatting sqref="L95">
    <cfRule type="expression" dxfId="139" priority="70">
      <formula>$O95=1</formula>
    </cfRule>
  </conditionalFormatting>
  <conditionalFormatting sqref="K85">
    <cfRule type="expression" dxfId="138" priority="64">
      <formula>$O85=1</formula>
    </cfRule>
  </conditionalFormatting>
  <conditionalFormatting sqref="L91:L92">
    <cfRule type="expression" dxfId="137" priority="51">
      <formula>$O91=1</formula>
    </cfRule>
  </conditionalFormatting>
  <conditionalFormatting sqref="I95">
    <cfRule type="expression" dxfId="136" priority="49">
      <formula>$O95=1</formula>
    </cfRule>
  </conditionalFormatting>
  <conditionalFormatting sqref="M95">
    <cfRule type="expression" dxfId="135" priority="47">
      <formula>$O95=1</formula>
    </cfRule>
  </conditionalFormatting>
  <conditionalFormatting sqref="M91:M92">
    <cfRule type="expression" dxfId="134" priority="74">
      <formula>$O91=1</formula>
    </cfRule>
  </conditionalFormatting>
  <conditionalFormatting sqref="H96:H97">
    <cfRule type="expression" dxfId="133" priority="45">
      <formula>$O96=1</formula>
    </cfRule>
  </conditionalFormatting>
  <conditionalFormatting sqref="K90">
    <cfRule type="expression" dxfId="132" priority="56">
      <formula>$O90=1</formula>
    </cfRule>
  </conditionalFormatting>
  <conditionalFormatting sqref="M85">
    <cfRule type="expression" dxfId="131" priority="63">
      <formula>$O85=1</formula>
    </cfRule>
  </conditionalFormatting>
  <conditionalFormatting sqref="J96:J97">
    <cfRule type="expression" dxfId="130" priority="44">
      <formula>$O96=1</formula>
    </cfRule>
  </conditionalFormatting>
  <conditionalFormatting sqref="G90">
    <cfRule type="expression" dxfId="129" priority="58">
      <formula>$O90=1</formula>
    </cfRule>
  </conditionalFormatting>
  <conditionalFormatting sqref="J101:J102">
    <cfRule type="expression" dxfId="128" priority="36">
      <formula>$O101=1</formula>
    </cfRule>
  </conditionalFormatting>
  <conditionalFormatting sqref="C88">
    <cfRule type="expression" dxfId="127" priority="184">
      <formula>$O88=1</formula>
    </cfRule>
  </conditionalFormatting>
  <conditionalFormatting sqref="L101:L102">
    <cfRule type="expression" dxfId="126" priority="35">
      <formula>$O101=1</formula>
    </cfRule>
  </conditionalFormatting>
  <conditionalFormatting sqref="C83">
    <cfRule type="expression" dxfId="125" priority="182">
      <formula>$O83=1</formula>
    </cfRule>
  </conditionalFormatting>
  <conditionalFormatting sqref="M86:M87">
    <cfRule type="expression" dxfId="124" priority="77">
      <formula>$O86=1</formula>
    </cfRule>
  </conditionalFormatting>
  <conditionalFormatting sqref="D79:D83 D88 D93 D98">
    <cfRule type="expression" dxfId="123" priority="180">
      <formula>$O79=1</formula>
    </cfRule>
  </conditionalFormatting>
  <conditionalFormatting sqref="G79:G80">
    <cfRule type="expression" dxfId="122" priority="179">
      <formula>$O79=1</formula>
    </cfRule>
  </conditionalFormatting>
  <conditionalFormatting sqref="G84 G88">
    <cfRule type="expression" dxfId="121" priority="178">
      <formula>$O84=1</formula>
    </cfRule>
  </conditionalFormatting>
  <conditionalFormatting sqref="G89 G93">
    <cfRule type="expression" dxfId="120" priority="177">
      <formula>$O89=1</formula>
    </cfRule>
  </conditionalFormatting>
  <conditionalFormatting sqref="G94 G98">
    <cfRule type="expression" dxfId="119" priority="176">
      <formula>$O94=1</formula>
    </cfRule>
  </conditionalFormatting>
  <conditionalFormatting sqref="G99">
    <cfRule type="expression" dxfId="118" priority="175">
      <formula>$O99=1</formula>
    </cfRule>
  </conditionalFormatting>
  <conditionalFormatting sqref="G81:G83">
    <cfRule type="expression" dxfId="117" priority="174">
      <formula>$O81=1</formula>
    </cfRule>
  </conditionalFormatting>
  <conditionalFormatting sqref="F79:F84 F88:F89 F93:F94 F98:F99">
    <cfRule type="expression" dxfId="116" priority="172">
      <formula>$O79=1</formula>
    </cfRule>
  </conditionalFormatting>
  <conditionalFormatting sqref="I79:I80">
    <cfRule type="expression" dxfId="115" priority="171">
      <formula>$O79=1</formula>
    </cfRule>
  </conditionalFormatting>
  <conditionalFormatting sqref="I84 I88">
    <cfRule type="expression" dxfId="114" priority="170">
      <formula>$O84=1</formula>
    </cfRule>
  </conditionalFormatting>
  <conditionalFormatting sqref="I89 I93">
    <cfRule type="expression" dxfId="113" priority="169">
      <formula>$O89=1</formula>
    </cfRule>
  </conditionalFormatting>
  <conditionalFormatting sqref="I94 I98">
    <cfRule type="expression" dxfId="112" priority="168">
      <formula>$O94=1</formula>
    </cfRule>
  </conditionalFormatting>
  <conditionalFormatting sqref="I99">
    <cfRule type="expression" dxfId="111" priority="167">
      <formula>$O99=1</formula>
    </cfRule>
  </conditionalFormatting>
  <conditionalFormatting sqref="I81:I83">
    <cfRule type="expression" dxfId="110" priority="166">
      <formula>$O81=1</formula>
    </cfRule>
  </conditionalFormatting>
  <conditionalFormatting sqref="H100">
    <cfRule type="expression" dxfId="109" priority="94">
      <formula>$O100=1</formula>
    </cfRule>
  </conditionalFormatting>
  <conditionalFormatting sqref="H79:H84 H88:H89 H93:H94 H98:H99">
    <cfRule type="expression" dxfId="108" priority="164">
      <formula>$O79=1</formula>
    </cfRule>
  </conditionalFormatting>
  <conditionalFormatting sqref="K79">
    <cfRule type="expression" dxfId="107" priority="163">
      <formula>$O79=1</formula>
    </cfRule>
  </conditionalFormatting>
  <conditionalFormatting sqref="K84 K88">
    <cfRule type="expression" dxfId="106" priority="162">
      <formula>$O84=1</formula>
    </cfRule>
  </conditionalFormatting>
  <conditionalFormatting sqref="K89 K93">
    <cfRule type="expression" dxfId="105" priority="161">
      <formula>$O89=1</formula>
    </cfRule>
  </conditionalFormatting>
  <conditionalFormatting sqref="K94 K98">
    <cfRule type="expression" dxfId="104" priority="160">
      <formula>$O94=1</formula>
    </cfRule>
  </conditionalFormatting>
  <conditionalFormatting sqref="K99">
    <cfRule type="expression" dxfId="103" priority="159">
      <formula>$O99=1</formula>
    </cfRule>
  </conditionalFormatting>
  <conditionalFormatting sqref="K83">
    <cfRule type="expression" dxfId="102" priority="158">
      <formula>$O83=1</formula>
    </cfRule>
  </conditionalFormatting>
  <conditionalFormatting sqref="I91:I92">
    <cfRule type="expression" dxfId="101" priority="101">
      <formula>$O91=1</formula>
    </cfRule>
  </conditionalFormatting>
  <conditionalFormatting sqref="J79 J83:J84 J88:J89 J93:J94 J98:J99">
    <cfRule type="expression" dxfId="100" priority="156">
      <formula>$O79=1</formula>
    </cfRule>
  </conditionalFormatting>
  <conditionalFormatting sqref="M79:M80">
    <cfRule type="expression" dxfId="99" priority="155">
      <formula>$O79=1</formula>
    </cfRule>
  </conditionalFormatting>
  <conditionalFormatting sqref="M84 M88">
    <cfRule type="expression" dxfId="98" priority="154">
      <formula>$O84=1</formula>
    </cfRule>
  </conditionalFormatting>
  <conditionalFormatting sqref="M89 M93">
    <cfRule type="expression" dxfId="97" priority="153">
      <formula>$O89=1</formula>
    </cfRule>
  </conditionalFormatting>
  <conditionalFormatting sqref="M94 M98">
    <cfRule type="expression" dxfId="96" priority="152">
      <formula>$O94=1</formula>
    </cfRule>
  </conditionalFormatting>
  <conditionalFormatting sqref="M99">
    <cfRule type="expression" dxfId="95" priority="151">
      <formula>$O99=1</formula>
    </cfRule>
  </conditionalFormatting>
  <conditionalFormatting sqref="M81:M83">
    <cfRule type="expression" dxfId="94" priority="150">
      <formula>$O81=1</formula>
    </cfRule>
  </conditionalFormatting>
  <conditionalFormatting sqref="L79:L84 L88:L89 L93:L94 L98:L99">
    <cfRule type="expression" dxfId="93" priority="148">
      <formula>$O79=1</formula>
    </cfRule>
  </conditionalFormatting>
  <conditionalFormatting sqref="F57:G65">
    <cfRule type="expression" dxfId="92" priority="147">
      <formula>$O57=1</formula>
    </cfRule>
  </conditionalFormatting>
  <conditionalFormatting sqref="H57:I65">
    <cfRule type="expression" dxfId="91" priority="146">
      <formula>$O57=1</formula>
    </cfRule>
  </conditionalFormatting>
  <conditionalFormatting sqref="J57:K65">
    <cfRule type="expression" dxfId="90" priority="145">
      <formula>$O57=1</formula>
    </cfRule>
  </conditionalFormatting>
  <conditionalFormatting sqref="L57:M60 L62:M65 L61">
    <cfRule type="expression" dxfId="89" priority="144">
      <formula>$O57=1</formula>
    </cfRule>
  </conditionalFormatting>
  <conditionalFormatting sqref="F68:G76">
    <cfRule type="expression" dxfId="88" priority="143">
      <formula>$O68=1</formula>
    </cfRule>
  </conditionalFormatting>
  <conditionalFormatting sqref="H68:I76">
    <cfRule type="expression" dxfId="87" priority="142">
      <formula>$O68=1</formula>
    </cfRule>
  </conditionalFormatting>
  <conditionalFormatting sqref="L68:M76">
    <cfRule type="expression" dxfId="86" priority="140">
      <formula>$O68=1</formula>
    </cfRule>
  </conditionalFormatting>
  <conditionalFormatting sqref="D68:E76">
    <cfRule type="expression" dxfId="85" priority="139">
      <formula>$O68=1</formula>
    </cfRule>
  </conditionalFormatting>
  <conditionalFormatting sqref="E84:E85">
    <cfRule type="expression" dxfId="84" priority="138">
      <formula>$O84=1</formula>
    </cfRule>
  </conditionalFormatting>
  <conditionalFormatting sqref="E86:E87">
    <cfRule type="expression" dxfId="83" priority="137">
      <formula>$O86=1</formula>
    </cfRule>
  </conditionalFormatting>
  <conditionalFormatting sqref="D84:D87">
    <cfRule type="expression" dxfId="82" priority="136">
      <formula>$O84=1</formula>
    </cfRule>
  </conditionalFormatting>
  <conditionalFormatting sqref="E89">
    <cfRule type="expression" dxfId="81" priority="135">
      <formula>$O89=1</formula>
    </cfRule>
  </conditionalFormatting>
  <conditionalFormatting sqref="G100">
    <cfRule type="expression" dxfId="80" priority="42">
      <formula>$O100=1</formula>
    </cfRule>
  </conditionalFormatting>
  <conditionalFormatting sqref="D89">
    <cfRule type="expression" dxfId="79" priority="133">
      <formula>$O89=1</formula>
    </cfRule>
  </conditionalFormatting>
  <conditionalFormatting sqref="E94">
    <cfRule type="expression" dxfId="78" priority="132">
      <formula>$O94=1</formula>
    </cfRule>
  </conditionalFormatting>
  <conditionalFormatting sqref="D94">
    <cfRule type="expression" dxfId="77" priority="130">
      <formula>$O94=1</formula>
    </cfRule>
  </conditionalFormatting>
  <conditionalFormatting sqref="E99">
    <cfRule type="expression" dxfId="76" priority="129">
      <formula>$O99=1</formula>
    </cfRule>
  </conditionalFormatting>
  <conditionalFormatting sqref="D99">
    <cfRule type="expression" dxfId="75" priority="127">
      <formula>$O99=1</formula>
    </cfRule>
  </conditionalFormatting>
  <conditionalFormatting sqref="E90">
    <cfRule type="expression" dxfId="74" priority="126">
      <formula>$O90=1</formula>
    </cfRule>
  </conditionalFormatting>
  <conditionalFormatting sqref="E91:E92">
    <cfRule type="expression" dxfId="73" priority="125">
      <formula>$O91=1</formula>
    </cfRule>
  </conditionalFormatting>
  <conditionalFormatting sqref="D90:D92">
    <cfRule type="expression" dxfId="72" priority="124">
      <formula>$O90=1</formula>
    </cfRule>
  </conditionalFormatting>
  <conditionalFormatting sqref="E95">
    <cfRule type="expression" dxfId="71" priority="123">
      <formula>$O95=1</formula>
    </cfRule>
  </conditionalFormatting>
  <conditionalFormatting sqref="E96:E97">
    <cfRule type="expression" dxfId="70" priority="122">
      <formula>$O96=1</formula>
    </cfRule>
  </conditionalFormatting>
  <conditionalFormatting sqref="D95:D97">
    <cfRule type="expression" dxfId="69" priority="121">
      <formula>$O95=1</formula>
    </cfRule>
  </conditionalFormatting>
  <conditionalFormatting sqref="E100">
    <cfRule type="expression" dxfId="68" priority="120">
      <formula>$O100=1</formula>
    </cfRule>
  </conditionalFormatting>
  <conditionalFormatting sqref="E101:E102">
    <cfRule type="expression" dxfId="67" priority="119">
      <formula>$O101=1</formula>
    </cfRule>
  </conditionalFormatting>
  <conditionalFormatting sqref="D100:D102">
    <cfRule type="expression" dxfId="66" priority="118">
      <formula>$O100=1</formula>
    </cfRule>
  </conditionalFormatting>
  <conditionalFormatting sqref="J90">
    <cfRule type="expression" dxfId="65" priority="85">
      <formula>$O90=1</formula>
    </cfRule>
  </conditionalFormatting>
  <conditionalFormatting sqref="G86:G87">
    <cfRule type="expression" dxfId="64" priority="116">
      <formula>$O86=1</formula>
    </cfRule>
  </conditionalFormatting>
  <conditionalFormatting sqref="F85">
    <cfRule type="expression" dxfId="63" priority="115">
      <formula>$O85=1</formula>
    </cfRule>
  </conditionalFormatting>
  <conditionalFormatting sqref="G91:G92">
    <cfRule type="expression" dxfId="62" priority="113">
      <formula>$O91=1</formula>
    </cfRule>
  </conditionalFormatting>
  <conditionalFormatting sqref="F90">
    <cfRule type="expression" dxfId="61" priority="112">
      <formula>$O90=1</formula>
    </cfRule>
  </conditionalFormatting>
  <conditionalFormatting sqref="I101:I102">
    <cfRule type="expression" dxfId="60" priority="95">
      <formula>$O101=1</formula>
    </cfRule>
  </conditionalFormatting>
  <conditionalFormatting sqref="G96:G97">
    <cfRule type="expression" dxfId="59" priority="110">
      <formula>$O96=1</formula>
    </cfRule>
  </conditionalFormatting>
  <conditionalFormatting sqref="F95">
    <cfRule type="expression" dxfId="58" priority="109">
      <formula>$O95=1</formula>
    </cfRule>
  </conditionalFormatting>
  <conditionalFormatting sqref="H90">
    <cfRule type="expression" dxfId="57" priority="100">
      <formula>$O90=1</formula>
    </cfRule>
  </conditionalFormatting>
  <conditionalFormatting sqref="G101:G102">
    <cfRule type="expression" dxfId="56" priority="107">
      <formula>$O101=1</formula>
    </cfRule>
  </conditionalFormatting>
  <conditionalFormatting sqref="F100">
    <cfRule type="expression" dxfId="55" priority="106">
      <formula>$O100=1</formula>
    </cfRule>
  </conditionalFormatting>
  <conditionalFormatting sqref="I86:I87">
    <cfRule type="expression" dxfId="54" priority="104">
      <formula>$O86=1</formula>
    </cfRule>
  </conditionalFormatting>
  <conditionalFormatting sqref="H85">
    <cfRule type="expression" dxfId="53" priority="103">
      <formula>$O85=1</formula>
    </cfRule>
  </conditionalFormatting>
  <conditionalFormatting sqref="J100">
    <cfRule type="expression" dxfId="52" priority="79">
      <formula>$O100=1</formula>
    </cfRule>
  </conditionalFormatting>
  <conditionalFormatting sqref="I96:I97">
    <cfRule type="expression" dxfId="51" priority="98">
      <formula>$O96=1</formula>
    </cfRule>
  </conditionalFormatting>
  <conditionalFormatting sqref="H95">
    <cfRule type="expression" dxfId="50" priority="97">
      <formula>$O95=1</formula>
    </cfRule>
  </conditionalFormatting>
  <conditionalFormatting sqref="K86:K87">
    <cfRule type="expression" dxfId="49" priority="89">
      <formula>$O86=1</formula>
    </cfRule>
  </conditionalFormatting>
  <conditionalFormatting sqref="K81:K82">
    <cfRule type="expression" dxfId="48" priority="92">
      <formula>$O81=1</formula>
    </cfRule>
  </conditionalFormatting>
  <conditionalFormatting sqref="J80">
    <cfRule type="expression" dxfId="47" priority="91">
      <formula>$O80=1</formula>
    </cfRule>
  </conditionalFormatting>
  <conditionalFormatting sqref="J85">
    <cfRule type="expression" dxfId="46" priority="88">
      <formula>$O85=1</formula>
    </cfRule>
  </conditionalFormatting>
  <conditionalFormatting sqref="K91:K92">
    <cfRule type="expression" dxfId="45" priority="86">
      <formula>$O91=1</formula>
    </cfRule>
  </conditionalFormatting>
  <conditionalFormatting sqref="K96:K97">
    <cfRule type="expression" dxfId="44" priority="83">
      <formula>$O96=1</formula>
    </cfRule>
  </conditionalFormatting>
  <conditionalFormatting sqref="J95">
    <cfRule type="expression" dxfId="43" priority="82">
      <formula>$O95=1</formula>
    </cfRule>
  </conditionalFormatting>
  <conditionalFormatting sqref="K101:K102">
    <cfRule type="expression" dxfId="42" priority="80">
      <formula>$O101=1</formula>
    </cfRule>
  </conditionalFormatting>
  <conditionalFormatting sqref="L85">
    <cfRule type="expression" dxfId="41" priority="76">
      <formula>$O85=1</formula>
    </cfRule>
  </conditionalFormatting>
  <conditionalFormatting sqref="F91:F92">
    <cfRule type="expression" dxfId="40" priority="54">
      <formula>$O91=1</formula>
    </cfRule>
  </conditionalFormatting>
  <conditionalFormatting sqref="L90">
    <cfRule type="expression" dxfId="39" priority="73">
      <formula>$O90=1</formula>
    </cfRule>
  </conditionalFormatting>
  <conditionalFormatting sqref="M96:M97">
    <cfRule type="expression" dxfId="38" priority="71">
      <formula>$O96=1</formula>
    </cfRule>
  </conditionalFormatting>
  <conditionalFormatting sqref="M101:M102">
    <cfRule type="expression" dxfId="37" priority="68">
      <formula>$O101=1</formula>
    </cfRule>
  </conditionalFormatting>
  <conditionalFormatting sqref="L100">
    <cfRule type="expression" dxfId="36" priority="67">
      <formula>$O100=1</formula>
    </cfRule>
  </conditionalFormatting>
  <conditionalFormatting sqref="G85">
    <cfRule type="expression" dxfId="35" priority="66">
      <formula>$O85=1</formula>
    </cfRule>
  </conditionalFormatting>
  <conditionalFormatting sqref="H86:H87">
    <cfRule type="expression" dxfId="34" priority="61">
      <formula>$O86=1</formula>
    </cfRule>
  </conditionalFormatting>
  <conditionalFormatting sqref="I90">
    <cfRule type="expression" dxfId="33" priority="57">
      <formula>$O90=1</formula>
    </cfRule>
  </conditionalFormatting>
  <conditionalFormatting sqref="M90">
    <cfRule type="expression" dxfId="32" priority="55">
      <formula>$O90=1</formula>
    </cfRule>
  </conditionalFormatting>
  <conditionalFormatting sqref="H91:H92">
    <cfRule type="expression" dxfId="31" priority="53">
      <formula>$O91=1</formula>
    </cfRule>
  </conditionalFormatting>
  <conditionalFormatting sqref="J91:J92">
    <cfRule type="expression" dxfId="30" priority="52">
      <formula>$O91=1</formula>
    </cfRule>
  </conditionalFormatting>
  <conditionalFormatting sqref="G95">
    <cfRule type="expression" dxfId="29" priority="50">
      <formula>$O95=1</formula>
    </cfRule>
  </conditionalFormatting>
  <conditionalFormatting sqref="K95">
    <cfRule type="expression" dxfId="28" priority="48">
      <formula>$O95=1</formula>
    </cfRule>
  </conditionalFormatting>
  <conditionalFormatting sqref="F96:F97">
    <cfRule type="expression" dxfId="27" priority="46">
      <formula>$O96=1</formula>
    </cfRule>
  </conditionalFormatting>
  <conditionalFormatting sqref="L96:L97">
    <cfRule type="expression" dxfId="26" priority="43">
      <formula>$O96=1</formula>
    </cfRule>
  </conditionalFormatting>
  <conditionalFormatting sqref="I100">
    <cfRule type="expression" dxfId="25" priority="41">
      <formula>$O100=1</formula>
    </cfRule>
  </conditionalFormatting>
  <conditionalFormatting sqref="K100">
    <cfRule type="expression" dxfId="24" priority="40">
      <formula>$O100=1</formula>
    </cfRule>
  </conditionalFormatting>
  <conditionalFormatting sqref="M100">
    <cfRule type="expression" dxfId="23" priority="39">
      <formula>$O100=1</formula>
    </cfRule>
  </conditionalFormatting>
  <conditionalFormatting sqref="F101:F102">
    <cfRule type="expression" dxfId="22" priority="38">
      <formula>$O101=1</formula>
    </cfRule>
  </conditionalFormatting>
  <conditionalFormatting sqref="H101:H102">
    <cfRule type="expression" dxfId="21" priority="37">
      <formula>$O101=1</formula>
    </cfRule>
  </conditionalFormatting>
  <conditionalFormatting sqref="O62:O65">
    <cfRule type="expression" dxfId="20" priority="34">
      <formula>$O62=1</formula>
    </cfRule>
  </conditionalFormatting>
  <conditionalFormatting sqref="O68:O71">
    <cfRule type="expression" dxfId="19" priority="33">
      <formula>$O68=1</formula>
    </cfRule>
  </conditionalFormatting>
  <conditionalFormatting sqref="O73:O76">
    <cfRule type="expression" dxfId="18" priority="32">
      <formula>$O73=1</formula>
    </cfRule>
  </conditionalFormatting>
  <conditionalFormatting sqref="O79:O82">
    <cfRule type="expression" dxfId="17" priority="31">
      <formula>$O79=1</formula>
    </cfRule>
  </conditionalFormatting>
  <conditionalFormatting sqref="O84:O87">
    <cfRule type="expression" dxfId="16" priority="30">
      <formula>$O84=1</formula>
    </cfRule>
  </conditionalFormatting>
  <conditionalFormatting sqref="O89:O92">
    <cfRule type="expression" dxfId="15" priority="29">
      <formula>$O89=1</formula>
    </cfRule>
  </conditionalFormatting>
  <conditionalFormatting sqref="O94:O97">
    <cfRule type="expression" dxfId="14" priority="28">
      <formula>$O94=1</formula>
    </cfRule>
  </conditionalFormatting>
  <conditionalFormatting sqref="O99:O102">
    <cfRule type="expression" dxfId="13" priority="27">
      <formula>$O99=1</formula>
    </cfRule>
  </conditionalFormatting>
  <conditionalFormatting sqref="X61:X65">
    <cfRule type="expression" dxfId="12" priority="326">
      <formula>$O61=1</formula>
    </cfRule>
  </conditionalFormatting>
  <conditionalFormatting sqref="C103 C105:C106">
    <cfRule type="cellIs" dxfId="11" priority="327" operator="equal">
      <formula>#REF!</formula>
    </cfRule>
  </conditionalFormatting>
  <conditionalFormatting sqref="F48:G48">
    <cfRule type="expression" dxfId="10" priority="11">
      <formula>$O48=1</formula>
    </cfRule>
  </conditionalFormatting>
  <conditionalFormatting sqref="F49">
    <cfRule type="expression" dxfId="9" priority="10">
      <formula>$O49=1</formula>
    </cfRule>
  </conditionalFormatting>
  <conditionalFormatting sqref="F50:G50">
    <cfRule type="expression" dxfId="8" priority="9">
      <formula>$O50=1</formula>
    </cfRule>
  </conditionalFormatting>
  <conditionalFormatting sqref="G49">
    <cfRule type="expression" dxfId="7" priority="8">
      <formula>$O49=1</formula>
    </cfRule>
  </conditionalFormatting>
  <conditionalFormatting sqref="K80">
    <cfRule type="expression" dxfId="6" priority="7">
      <formula>$O80=1</formula>
    </cfRule>
  </conditionalFormatting>
  <conditionalFormatting sqref="J81">
    <cfRule type="expression" dxfId="5" priority="6">
      <formula>$O81=1</formula>
    </cfRule>
  </conditionalFormatting>
  <conditionalFormatting sqref="J82">
    <cfRule type="expression" dxfId="4" priority="5">
      <formula>$O82=1</formula>
    </cfRule>
  </conditionalFormatting>
  <conditionalFormatting sqref="J48:K48">
    <cfRule type="expression" dxfId="3" priority="4">
      <formula>$O48=1</formula>
    </cfRule>
  </conditionalFormatting>
  <conditionalFormatting sqref="J49">
    <cfRule type="expression" dxfId="2" priority="3">
      <formula>$O49=1</formula>
    </cfRule>
  </conditionalFormatting>
  <conditionalFormatting sqref="J50:K50">
    <cfRule type="expression" dxfId="1" priority="2">
      <formula>$O50=1</formula>
    </cfRule>
  </conditionalFormatting>
  <conditionalFormatting sqref="K49">
    <cfRule type="expression" dxfId="0" priority="1">
      <formula>$O49=1</formula>
    </cfRule>
  </conditionalFormatting>
  <dataValidations count="1">
    <dataValidation type="list" showInputMessage="1" showErrorMessage="1" sqref="E7">
      <formula1>pricesource</formula1>
    </dataValidation>
  </dataValidations>
  <pageMargins left="0.7" right="0.7" top="0.75" bottom="0.75" header="0.3" footer="0.3"/>
  <pageSetup scale="53" fitToHeight="2" orientation="landscape" r:id="rId1"/>
  <rowBreaks count="1" manualBreakCount="1">
    <brk id="51" min="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CFF99"/>
  </sheetPr>
  <dimension ref="A1:SJ282"/>
  <sheetViews>
    <sheetView topLeftCell="A86" workbookViewId="0">
      <selection activeCell="B103" sqref="B103"/>
    </sheetView>
  </sheetViews>
  <sheetFormatPr defaultRowHeight="13.2"/>
  <cols>
    <col min="1" max="1" width="26.6640625" customWidth="1"/>
    <col min="2" max="2" width="14" bestFit="1" customWidth="1"/>
    <col min="3" max="3" width="15" bestFit="1" customWidth="1"/>
    <col min="4" max="4" width="12.5546875" bestFit="1" customWidth="1"/>
    <col min="5" max="5" width="13.6640625" customWidth="1"/>
    <col min="6" max="7" width="11.44140625" bestFit="1" customWidth="1"/>
    <col min="8" max="9" width="12.44140625" bestFit="1" customWidth="1"/>
    <col min="10" max="10" width="11.44140625" bestFit="1" customWidth="1"/>
    <col min="11" max="11" width="13.44140625" bestFit="1" customWidth="1"/>
    <col min="12" max="12" width="12.44140625" bestFit="1" customWidth="1"/>
    <col min="13" max="13" width="11.44140625" bestFit="1" customWidth="1"/>
    <col min="14" max="14" width="14.6640625" bestFit="1" customWidth="1"/>
    <col min="15" max="15" width="12.44140625" bestFit="1" customWidth="1"/>
    <col min="16" max="16" width="12.6640625" bestFit="1" customWidth="1"/>
    <col min="17" max="17" width="11.44140625" bestFit="1" customWidth="1"/>
    <col min="18" max="18" width="12.44140625" bestFit="1" customWidth="1"/>
    <col min="19" max="19" width="13.109375" bestFit="1" customWidth="1"/>
    <col min="20" max="20" width="11.44140625" bestFit="1" customWidth="1"/>
    <col min="21" max="22" width="12.44140625" bestFit="1" customWidth="1"/>
    <col min="23" max="23" width="14.88671875" customWidth="1"/>
    <col min="24" max="24" width="12.6640625" bestFit="1" customWidth="1"/>
    <col min="25" max="25" width="12.44140625" bestFit="1" customWidth="1"/>
    <col min="26" max="26" width="11.44140625" bestFit="1" customWidth="1"/>
    <col min="27" max="27" width="12.44140625" bestFit="1" customWidth="1"/>
    <col min="28" max="28" width="11.44140625" bestFit="1" customWidth="1"/>
    <col min="29" max="30" width="12.44140625" bestFit="1" customWidth="1"/>
    <col min="31" max="31" width="15.33203125" bestFit="1" customWidth="1"/>
    <col min="32" max="32" width="12.44140625" bestFit="1" customWidth="1"/>
    <col min="33" max="33" width="11.44140625" bestFit="1" customWidth="1"/>
    <col min="34" max="34" width="12.44140625" bestFit="1" customWidth="1"/>
    <col min="35" max="36" width="11.44140625" bestFit="1" customWidth="1"/>
    <col min="37" max="37" width="12.44140625" bestFit="1" customWidth="1"/>
    <col min="38" max="40" width="11.44140625" bestFit="1" customWidth="1"/>
    <col min="41" max="41" width="12.44140625" bestFit="1" customWidth="1"/>
    <col min="42" max="42" width="11.44140625" bestFit="1" customWidth="1"/>
    <col min="43" max="44" width="12.44140625" bestFit="1" customWidth="1"/>
    <col min="45" max="47" width="11.44140625" bestFit="1" customWidth="1"/>
    <col min="48" max="49" width="12.44140625" bestFit="1" customWidth="1"/>
    <col min="50" max="50" width="11.44140625" bestFit="1" customWidth="1"/>
    <col min="51" max="55" width="12.44140625" bestFit="1" customWidth="1"/>
    <col min="56" max="58" width="11.44140625" bestFit="1" customWidth="1"/>
    <col min="59" max="59" width="12.44140625" bestFit="1" customWidth="1"/>
    <col min="60" max="62" width="11.44140625" bestFit="1" customWidth="1"/>
    <col min="63" max="64" width="12.44140625" bestFit="1" customWidth="1"/>
    <col min="65" max="65" width="11.44140625" bestFit="1" customWidth="1"/>
    <col min="66" max="66" width="12.44140625" bestFit="1" customWidth="1"/>
    <col min="67" max="68" width="11.44140625" bestFit="1" customWidth="1"/>
    <col min="69" max="69" width="12.44140625" bestFit="1" customWidth="1"/>
    <col min="70" max="71" width="11.44140625" bestFit="1" customWidth="1"/>
    <col min="72" max="72" width="12.44140625" bestFit="1" customWidth="1"/>
    <col min="73" max="73" width="11.44140625" bestFit="1" customWidth="1"/>
    <col min="74" max="75" width="12.44140625" bestFit="1" customWidth="1"/>
    <col min="76" max="78" width="11.44140625" bestFit="1" customWidth="1"/>
    <col min="79" max="80" width="12.44140625" bestFit="1" customWidth="1"/>
    <col min="81" max="82" width="11.44140625" bestFit="1" customWidth="1"/>
    <col min="83" max="83" width="12.44140625" bestFit="1" customWidth="1"/>
    <col min="84" max="84" width="11.44140625" bestFit="1" customWidth="1"/>
    <col min="85" max="86" width="12.44140625" bestFit="1" customWidth="1"/>
    <col min="87" max="87" width="11.44140625" bestFit="1" customWidth="1"/>
    <col min="88" max="91" width="12.44140625" bestFit="1" customWidth="1"/>
    <col min="92" max="92" width="11.44140625" bestFit="1" customWidth="1"/>
    <col min="93" max="94" width="12.44140625" bestFit="1" customWidth="1"/>
    <col min="95" max="96" width="11.44140625" bestFit="1" customWidth="1"/>
    <col min="97" max="102" width="12.44140625" bestFit="1" customWidth="1"/>
    <col min="103" max="103" width="11.44140625" bestFit="1" customWidth="1"/>
    <col min="104" max="104" width="12.44140625" bestFit="1" customWidth="1"/>
    <col min="105" max="105" width="11.44140625" bestFit="1" customWidth="1"/>
    <col min="106" max="106" width="12.44140625" bestFit="1" customWidth="1"/>
    <col min="107" max="107" width="11.44140625" bestFit="1" customWidth="1"/>
    <col min="108" max="111" width="12.44140625" bestFit="1" customWidth="1"/>
    <col min="112" max="112" width="11.44140625" bestFit="1" customWidth="1"/>
    <col min="113" max="113" width="12.44140625" bestFit="1" customWidth="1"/>
    <col min="114" max="117" width="11.44140625" bestFit="1" customWidth="1"/>
    <col min="118" max="119" width="12.44140625" bestFit="1" customWidth="1"/>
    <col min="120" max="120" width="11.44140625" bestFit="1" customWidth="1"/>
    <col min="121" max="121" width="12.44140625" bestFit="1" customWidth="1"/>
    <col min="122" max="122" width="11.44140625" bestFit="1" customWidth="1"/>
    <col min="123" max="123" width="12.44140625" bestFit="1" customWidth="1"/>
    <col min="124" max="124" width="11.44140625" bestFit="1" customWidth="1"/>
    <col min="125" max="128" width="12.44140625" bestFit="1" customWidth="1"/>
    <col min="129" max="130" width="11.44140625" bestFit="1" customWidth="1"/>
    <col min="131" max="133" width="12.44140625" bestFit="1" customWidth="1"/>
    <col min="134" max="135" width="11.44140625" bestFit="1" customWidth="1"/>
    <col min="136" max="138" width="12.44140625" bestFit="1" customWidth="1"/>
    <col min="139" max="140" width="11.44140625" bestFit="1" customWidth="1"/>
    <col min="141" max="142" width="12.44140625" bestFit="1" customWidth="1"/>
    <col min="143" max="144" width="11.44140625" bestFit="1" customWidth="1"/>
    <col min="145" max="145" width="12.44140625" bestFit="1" customWidth="1"/>
    <col min="146" max="147" width="11.44140625" bestFit="1" customWidth="1"/>
    <col min="148" max="149" width="12.44140625" bestFit="1" customWidth="1"/>
    <col min="150" max="150" width="11.44140625" bestFit="1" customWidth="1"/>
    <col min="151" max="151" width="12.44140625" bestFit="1" customWidth="1"/>
    <col min="152" max="152" width="11.44140625" bestFit="1" customWidth="1"/>
    <col min="153" max="153" width="12.44140625" bestFit="1" customWidth="1"/>
    <col min="154" max="154" width="11.44140625" bestFit="1" customWidth="1"/>
    <col min="155" max="155" width="12.44140625" bestFit="1" customWidth="1"/>
    <col min="156" max="156" width="11.44140625" bestFit="1" customWidth="1"/>
    <col min="157" max="157" width="12.44140625" bestFit="1" customWidth="1"/>
    <col min="158" max="158" width="11.33203125" bestFit="1" customWidth="1"/>
    <col min="159" max="160" width="12.44140625" bestFit="1" customWidth="1"/>
    <col min="161" max="161" width="11.44140625" bestFit="1" customWidth="1"/>
    <col min="162" max="164" width="12.44140625" bestFit="1" customWidth="1"/>
    <col min="165" max="165" width="11.44140625" bestFit="1" customWidth="1"/>
    <col min="166" max="166" width="11.33203125" bestFit="1" customWidth="1"/>
    <col min="167" max="167" width="11.44140625" bestFit="1" customWidth="1"/>
    <col min="168" max="168" width="12.44140625" bestFit="1" customWidth="1"/>
    <col min="169" max="169" width="11.44140625" bestFit="1" customWidth="1"/>
    <col min="170" max="170" width="12.44140625" bestFit="1" customWidth="1"/>
    <col min="171" max="171" width="11.44140625" bestFit="1" customWidth="1"/>
    <col min="172" max="172" width="12.44140625" bestFit="1" customWidth="1"/>
    <col min="173" max="174" width="11.44140625" bestFit="1" customWidth="1"/>
    <col min="175" max="175" width="12.44140625" bestFit="1" customWidth="1"/>
    <col min="176" max="176" width="11.44140625" bestFit="1" customWidth="1"/>
    <col min="177" max="179" width="12.44140625" bestFit="1" customWidth="1"/>
    <col min="180" max="180" width="11.44140625" bestFit="1" customWidth="1"/>
    <col min="181" max="181" width="12.44140625" bestFit="1" customWidth="1"/>
    <col min="182" max="184" width="11.44140625" bestFit="1" customWidth="1"/>
    <col min="185" max="185" width="11.33203125" bestFit="1" customWidth="1"/>
    <col min="186" max="186" width="12.44140625" bestFit="1" customWidth="1"/>
    <col min="187" max="188" width="11.44140625" bestFit="1" customWidth="1"/>
    <col min="189" max="195" width="12.44140625" bestFit="1" customWidth="1"/>
    <col min="196" max="198" width="11.44140625" bestFit="1" customWidth="1"/>
    <col min="199" max="199" width="12.44140625" bestFit="1" customWidth="1"/>
    <col min="200" max="200" width="11.44140625" bestFit="1" customWidth="1"/>
    <col min="201" max="202" width="12.44140625" bestFit="1" customWidth="1"/>
    <col min="203" max="204" width="11.44140625" bestFit="1" customWidth="1"/>
    <col min="205" max="207" width="12.44140625" bestFit="1" customWidth="1"/>
    <col min="208" max="210" width="11.44140625" bestFit="1" customWidth="1"/>
    <col min="211" max="213" width="12.44140625" bestFit="1" customWidth="1"/>
    <col min="214" max="218" width="11.44140625" bestFit="1" customWidth="1"/>
    <col min="219" max="220" width="12.44140625" bestFit="1" customWidth="1"/>
    <col min="221" max="221" width="11.44140625" bestFit="1" customWidth="1"/>
    <col min="222" max="224" width="12.44140625" bestFit="1" customWidth="1"/>
    <col min="225" max="225" width="11.44140625" bestFit="1" customWidth="1"/>
    <col min="226" max="227" width="12.44140625" bestFit="1" customWidth="1"/>
    <col min="228" max="228" width="11.33203125" bestFit="1" customWidth="1"/>
    <col min="229" max="229" width="12.44140625" bestFit="1" customWidth="1"/>
    <col min="230" max="230" width="11.44140625" bestFit="1" customWidth="1"/>
    <col min="231" max="234" width="12.44140625" bestFit="1" customWidth="1"/>
    <col min="235" max="235" width="11.44140625" bestFit="1" customWidth="1"/>
    <col min="236" max="237" width="12.44140625" bestFit="1" customWidth="1"/>
    <col min="238" max="242" width="11.44140625" bestFit="1" customWidth="1"/>
    <col min="243" max="245" width="12.44140625" bestFit="1" customWidth="1"/>
    <col min="246" max="249" width="11.44140625" bestFit="1" customWidth="1"/>
    <col min="250" max="250" width="12.44140625" bestFit="1" customWidth="1"/>
    <col min="251" max="251" width="11.44140625" bestFit="1" customWidth="1"/>
    <col min="252" max="253" width="12.44140625" bestFit="1" customWidth="1"/>
    <col min="254" max="254" width="11.44140625" bestFit="1" customWidth="1"/>
    <col min="255" max="256" width="12.44140625" bestFit="1" customWidth="1"/>
    <col min="257" max="257" width="11.44140625" bestFit="1" customWidth="1"/>
    <col min="258" max="258" width="12.44140625" bestFit="1" customWidth="1"/>
    <col min="259" max="260" width="11.44140625" bestFit="1" customWidth="1"/>
    <col min="261" max="261" width="12.44140625" bestFit="1" customWidth="1"/>
    <col min="262" max="262" width="11.44140625" bestFit="1" customWidth="1"/>
    <col min="263" max="264" width="12.44140625" bestFit="1" customWidth="1"/>
    <col min="265" max="265" width="11.44140625" bestFit="1" customWidth="1"/>
    <col min="266" max="267" width="12.44140625" bestFit="1" customWidth="1"/>
    <col min="268" max="268" width="11.44140625" bestFit="1" customWidth="1"/>
    <col min="269" max="270" width="12.44140625" bestFit="1" customWidth="1"/>
    <col min="271" max="271" width="11.44140625" bestFit="1" customWidth="1"/>
    <col min="272" max="272" width="12.44140625" bestFit="1" customWidth="1"/>
    <col min="273" max="276" width="11.44140625" bestFit="1" customWidth="1"/>
    <col min="277" max="277" width="12.44140625" bestFit="1" customWidth="1"/>
    <col min="278" max="281" width="11.44140625" bestFit="1" customWidth="1"/>
    <col min="282" max="282" width="12.44140625" bestFit="1" customWidth="1"/>
    <col min="283" max="283" width="11.44140625" bestFit="1" customWidth="1"/>
    <col min="284" max="287" width="12.44140625" bestFit="1" customWidth="1"/>
    <col min="288" max="288" width="11.44140625" bestFit="1" customWidth="1"/>
    <col min="289" max="290" width="12.44140625" bestFit="1" customWidth="1"/>
    <col min="291" max="292" width="11.44140625" bestFit="1" customWidth="1"/>
    <col min="293" max="294" width="12.44140625" bestFit="1" customWidth="1"/>
    <col min="295" max="295" width="11.44140625" bestFit="1" customWidth="1"/>
    <col min="296" max="296" width="12.44140625" bestFit="1" customWidth="1"/>
    <col min="297" max="298" width="11.44140625" bestFit="1" customWidth="1"/>
    <col min="299" max="301" width="12.44140625" bestFit="1" customWidth="1"/>
    <col min="302" max="302" width="11.33203125" bestFit="1" customWidth="1"/>
    <col min="303" max="305" width="12.44140625" bestFit="1" customWidth="1"/>
    <col min="306" max="306" width="11.44140625" bestFit="1" customWidth="1"/>
    <col min="307" max="307" width="12.44140625" bestFit="1" customWidth="1"/>
    <col min="308" max="308" width="11.33203125" bestFit="1" customWidth="1"/>
    <col min="309" max="309" width="11.44140625" bestFit="1" customWidth="1"/>
    <col min="310" max="312" width="12.44140625" bestFit="1" customWidth="1"/>
    <col min="313" max="313" width="11.33203125" bestFit="1" customWidth="1"/>
    <col min="314" max="315" width="12.44140625" bestFit="1" customWidth="1"/>
    <col min="316" max="319" width="11.44140625" bestFit="1" customWidth="1"/>
    <col min="320" max="320" width="12.44140625" bestFit="1" customWidth="1"/>
    <col min="321" max="321" width="11.44140625" bestFit="1" customWidth="1"/>
    <col min="322" max="322" width="12.44140625" bestFit="1" customWidth="1"/>
    <col min="323" max="323" width="11.44140625" bestFit="1" customWidth="1"/>
    <col min="324" max="325" width="12.44140625" bestFit="1" customWidth="1"/>
    <col min="326" max="326" width="11.44140625" bestFit="1" customWidth="1"/>
    <col min="327" max="328" width="12.44140625" bestFit="1" customWidth="1"/>
    <col min="329" max="331" width="11.44140625" bestFit="1" customWidth="1"/>
    <col min="332" max="333" width="12.44140625" bestFit="1" customWidth="1"/>
    <col min="334" max="334" width="11.44140625" bestFit="1" customWidth="1"/>
    <col min="335" max="340" width="12.44140625" bestFit="1" customWidth="1"/>
    <col min="341" max="342" width="11.44140625" bestFit="1" customWidth="1"/>
    <col min="343" max="345" width="12.44140625" bestFit="1" customWidth="1"/>
    <col min="346" max="346" width="11.44140625" bestFit="1" customWidth="1"/>
    <col min="347" max="349" width="12.44140625" bestFit="1" customWidth="1"/>
    <col min="350" max="350" width="11.33203125" bestFit="1" customWidth="1"/>
    <col min="351" max="352" width="11.44140625" bestFit="1" customWidth="1"/>
    <col min="353" max="353" width="12.44140625" bestFit="1" customWidth="1"/>
    <col min="354" max="354" width="11.44140625" bestFit="1" customWidth="1"/>
    <col min="355" max="355" width="12.44140625" bestFit="1" customWidth="1"/>
    <col min="356" max="356" width="11.44140625" bestFit="1" customWidth="1"/>
    <col min="357" max="357" width="11.33203125" bestFit="1" customWidth="1"/>
    <col min="358" max="358" width="12.44140625" bestFit="1" customWidth="1"/>
    <col min="359" max="359" width="11.44140625" bestFit="1" customWidth="1"/>
    <col min="360" max="360" width="12.44140625" bestFit="1" customWidth="1"/>
    <col min="361" max="361" width="11.44140625" bestFit="1" customWidth="1"/>
    <col min="362" max="366" width="12.44140625" bestFit="1" customWidth="1"/>
    <col min="367" max="371" width="11.44140625" bestFit="1" customWidth="1"/>
    <col min="372" max="372" width="12.44140625" bestFit="1" customWidth="1"/>
    <col min="373" max="373" width="11.44140625" bestFit="1" customWidth="1"/>
    <col min="374" max="374" width="12.44140625" bestFit="1" customWidth="1"/>
    <col min="375" max="382" width="11.44140625" bestFit="1" customWidth="1"/>
    <col min="383" max="383" width="12.44140625" bestFit="1" customWidth="1"/>
    <col min="384" max="385" width="11.44140625" bestFit="1" customWidth="1"/>
    <col min="386" max="388" width="12.44140625" bestFit="1" customWidth="1"/>
    <col min="389" max="392" width="11.44140625" bestFit="1" customWidth="1"/>
    <col min="393" max="393" width="12.44140625" bestFit="1" customWidth="1"/>
    <col min="394" max="394" width="11.44140625" bestFit="1" customWidth="1"/>
    <col min="395" max="395" width="12.44140625" bestFit="1" customWidth="1"/>
    <col min="396" max="396" width="11.44140625" bestFit="1" customWidth="1"/>
    <col min="397" max="397" width="12.6640625" bestFit="1" customWidth="1"/>
    <col min="398" max="400" width="11.44140625" bestFit="1" customWidth="1"/>
    <col min="401" max="401" width="12.44140625" bestFit="1" customWidth="1"/>
    <col min="402" max="402" width="12.6640625" bestFit="1" customWidth="1"/>
    <col min="403" max="403" width="11.44140625" bestFit="1" customWidth="1"/>
    <col min="404" max="406" width="12.44140625" bestFit="1" customWidth="1"/>
    <col min="407" max="407" width="11.44140625" bestFit="1" customWidth="1"/>
    <col min="408" max="409" width="12.44140625" bestFit="1" customWidth="1"/>
    <col min="410" max="410" width="11.44140625" bestFit="1" customWidth="1"/>
    <col min="411" max="411" width="12.44140625" bestFit="1" customWidth="1"/>
    <col min="412" max="412" width="11.44140625" bestFit="1" customWidth="1"/>
    <col min="413" max="420" width="12.44140625" bestFit="1" customWidth="1"/>
    <col min="421" max="421" width="11.44140625" bestFit="1" customWidth="1"/>
    <col min="422" max="422" width="12.44140625" bestFit="1" customWidth="1"/>
    <col min="423" max="423" width="11.44140625" bestFit="1" customWidth="1"/>
    <col min="424" max="424" width="12.44140625" bestFit="1" customWidth="1"/>
    <col min="425" max="428" width="11.44140625" bestFit="1" customWidth="1"/>
    <col min="429" max="432" width="12.44140625" bestFit="1" customWidth="1"/>
    <col min="433" max="434" width="11.44140625" bestFit="1" customWidth="1"/>
    <col min="435" max="437" width="12.44140625" bestFit="1" customWidth="1"/>
    <col min="438" max="439" width="11.44140625" bestFit="1" customWidth="1"/>
    <col min="440" max="441" width="12.44140625" bestFit="1" customWidth="1"/>
    <col min="442" max="443" width="11.44140625" bestFit="1" customWidth="1"/>
    <col min="444" max="444" width="12.44140625" bestFit="1" customWidth="1"/>
    <col min="445" max="446" width="11.44140625" bestFit="1" customWidth="1"/>
    <col min="447" max="448" width="12.44140625" bestFit="1" customWidth="1"/>
    <col min="449" max="449" width="11.44140625" bestFit="1" customWidth="1"/>
    <col min="450" max="450" width="12.44140625" bestFit="1" customWidth="1"/>
    <col min="451" max="453" width="11.44140625" bestFit="1" customWidth="1"/>
    <col min="454" max="454" width="12.44140625" bestFit="1" customWidth="1"/>
    <col min="455" max="456" width="11.44140625" bestFit="1" customWidth="1"/>
    <col min="457" max="459" width="12.44140625" bestFit="1" customWidth="1"/>
    <col min="460" max="461" width="11.44140625" bestFit="1" customWidth="1"/>
    <col min="462" max="463" width="12.44140625" bestFit="1" customWidth="1"/>
    <col min="464" max="464" width="11.44140625" bestFit="1" customWidth="1"/>
    <col min="465" max="465" width="12.44140625" bestFit="1" customWidth="1"/>
    <col min="466" max="467" width="11.44140625" bestFit="1" customWidth="1"/>
    <col min="468" max="469" width="12.44140625" bestFit="1" customWidth="1"/>
    <col min="470" max="471" width="11.44140625" bestFit="1" customWidth="1"/>
    <col min="472" max="472" width="12.44140625" bestFit="1" customWidth="1"/>
    <col min="473" max="473" width="11.44140625" bestFit="1" customWidth="1"/>
    <col min="474" max="475" width="12.44140625" bestFit="1" customWidth="1"/>
    <col min="476" max="477" width="11.44140625" bestFit="1" customWidth="1"/>
    <col min="478" max="478" width="12.44140625" bestFit="1" customWidth="1"/>
    <col min="479" max="479" width="11.44140625" bestFit="1" customWidth="1"/>
    <col min="480" max="488" width="12.44140625" bestFit="1" customWidth="1"/>
    <col min="489" max="490" width="11.44140625" bestFit="1" customWidth="1"/>
    <col min="491" max="491" width="12.44140625" customWidth="1"/>
    <col min="492" max="495" width="12.44140625" bestFit="1" customWidth="1"/>
    <col min="496" max="496" width="11.44140625" bestFit="1" customWidth="1"/>
    <col min="497" max="497" width="12.44140625" bestFit="1" customWidth="1"/>
    <col min="498" max="498" width="11.44140625" bestFit="1" customWidth="1"/>
    <col min="499" max="501" width="12.44140625" bestFit="1" customWidth="1"/>
  </cols>
  <sheetData>
    <row r="1" spans="1:36" ht="14.4">
      <c r="A1" t="s">
        <v>472</v>
      </c>
      <c r="E1" s="37"/>
      <c r="F1" s="37"/>
    </row>
    <row r="2" spans="1:36" ht="14.4">
      <c r="A2" t="s">
        <v>374</v>
      </c>
      <c r="B2">
        <f>+'Step 1-Farm Data'!D10</f>
        <v>8</v>
      </c>
      <c r="F2" s="37"/>
      <c r="Y2" t="s">
        <v>556</v>
      </c>
      <c r="Z2" t="s">
        <v>555</v>
      </c>
      <c r="AA2" t="s">
        <v>537</v>
      </c>
    </row>
    <row r="3" spans="1:36" ht="14.4">
      <c r="E3" s="37"/>
      <c r="F3" s="37"/>
    </row>
    <row r="4" spans="1:36">
      <c r="X4" t="s">
        <v>527</v>
      </c>
      <c r="Y4">
        <f>+'simulations corn farm1'!Q20</f>
        <v>0.87397339487509296</v>
      </c>
      <c r="Z4">
        <f>+'simulations corn farm1'!R20</f>
        <v>10.142807904547542</v>
      </c>
      <c r="AA4" s="190">
        <f>+IF(HLOOKUP($B$26,$G$26:$AG$37,10,0)=0,Z4,HLOOKUP($B$26,$G$26:$AG$37,10,0))</f>
        <v>13.279056191361391</v>
      </c>
    </row>
    <row r="5" spans="1:36">
      <c r="A5" t="s">
        <v>364</v>
      </c>
      <c r="Q5" t="s">
        <v>520</v>
      </c>
    </row>
    <row r="6" spans="1:36">
      <c r="L6" t="s">
        <v>523</v>
      </c>
      <c r="Q6" t="s">
        <v>522</v>
      </c>
      <c r="W6" t="s">
        <v>528</v>
      </c>
      <c r="X6" t="s">
        <v>555</v>
      </c>
      <c r="Y6">
        <f>+IFERROR(CORREL(Q8:Q17,R8:R17),0.00000000000000001)</f>
        <v>-0.11423627608939751</v>
      </c>
    </row>
    <row r="7" spans="1:36">
      <c r="B7" t="s">
        <v>462</v>
      </c>
      <c r="C7" t="s">
        <v>473</v>
      </c>
      <c r="E7" t="s">
        <v>474</v>
      </c>
      <c r="H7" t="s">
        <v>462</v>
      </c>
      <c r="I7" t="s">
        <v>473</v>
      </c>
      <c r="K7" t="s">
        <v>462</v>
      </c>
      <c r="L7" t="s">
        <v>473</v>
      </c>
      <c r="M7" t="s">
        <v>521</v>
      </c>
      <c r="N7" t="s">
        <v>474</v>
      </c>
      <c r="O7" t="s">
        <v>525</v>
      </c>
      <c r="Q7" t="s">
        <v>462</v>
      </c>
      <c r="R7" t="s">
        <v>473</v>
      </c>
      <c r="S7" t="s">
        <v>521</v>
      </c>
      <c r="T7" t="s">
        <v>474</v>
      </c>
      <c r="U7" t="s">
        <v>524</v>
      </c>
      <c r="X7" t="s">
        <v>537</v>
      </c>
      <c r="Y7">
        <f>+IF(IFERROR(HLOOKUP($B$26,$G$26:$AG$37,11,0),Y6)=0,Y6,IFERROR(HLOOKUP($B$26,$G$26:$AG$37,11,0),Y6))</f>
        <v>-0.24681557520952582</v>
      </c>
      <c r="Z7">
        <f>IFERROR(HLOOKUP($B$26,$G$26:$AG$37,12,0),1)</f>
        <v>-0.9643460788801046</v>
      </c>
    </row>
    <row r="8" spans="1:36">
      <c r="A8">
        <v>2004</v>
      </c>
      <c r="B8">
        <v>2.06</v>
      </c>
      <c r="C8">
        <f>+INDEX('corn yields'!$B$5:$CX$14,'simulations corn farm1'!$A8-2003,'simulations corn farm1'!$B$2)</f>
        <v>192.2</v>
      </c>
      <c r="F8">
        <v>1</v>
      </c>
      <c r="K8">
        <f t="array" ref="K8:K17">+TREND(B8:B17,F8:F17)</f>
        <v>2.1434545454545444</v>
      </c>
      <c r="L8">
        <f t="array" ref="L8:L17">+TREND(C8:C17,F8:F17)</f>
        <v>191.38727272727272</v>
      </c>
      <c r="Q8">
        <f t="shared" ref="Q8:Q17" si="0">+B8-K8</f>
        <v>-8.3454545454544338E-2</v>
      </c>
      <c r="R8">
        <f t="shared" ref="R8:R17" si="1">+C8-L8</f>
        <v>0.81272727272727252</v>
      </c>
    </row>
    <row r="9" spans="1:36">
      <c r="A9">
        <v>2005</v>
      </c>
      <c r="B9">
        <v>2</v>
      </c>
      <c r="C9">
        <f>+INDEX('corn yields'!$B$5:$CX$14,'simulations corn farm1'!$A9-2003,'simulations corn farm1'!$B$2)</f>
        <v>192.4</v>
      </c>
      <c r="F9">
        <v>2</v>
      </c>
      <c r="K9">
        <v>2.5929090909090897</v>
      </c>
      <c r="L9">
        <v>187.40121212121213</v>
      </c>
      <c r="Q9">
        <f t="shared" si="0"/>
        <v>-0.59290909090908972</v>
      </c>
      <c r="R9">
        <f t="shared" si="1"/>
        <v>4.9987878787878799</v>
      </c>
    </row>
    <row r="10" spans="1:36">
      <c r="A10">
        <v>2006</v>
      </c>
      <c r="B10">
        <v>3.04</v>
      </c>
      <c r="C10">
        <f>+INDEX('corn yields'!$B$5:$CX$14,'simulations corn farm1'!$A10-2003,'simulations corn farm1'!$B$2)</f>
        <v>172.7</v>
      </c>
      <c r="F10">
        <v>3</v>
      </c>
      <c r="K10">
        <v>3.0423636363636355</v>
      </c>
      <c r="L10">
        <v>183.41515151515151</v>
      </c>
      <c r="Q10">
        <f t="shared" si="0"/>
        <v>-2.3636363636354574E-3</v>
      </c>
      <c r="R10">
        <f t="shared" si="1"/>
        <v>-10.715151515151518</v>
      </c>
      <c r="W10" t="s">
        <v>529</v>
      </c>
      <c r="X10" t="s">
        <v>535</v>
      </c>
      <c r="Y10" t="s">
        <v>536</v>
      </c>
      <c r="Z10" t="s">
        <v>537</v>
      </c>
      <c r="AC10" t="s">
        <v>530</v>
      </c>
      <c r="AH10" t="s">
        <v>531</v>
      </c>
    </row>
    <row r="11" spans="1:36">
      <c r="A11">
        <v>2007</v>
      </c>
      <c r="B11">
        <v>4.2</v>
      </c>
      <c r="C11">
        <f>+INDEX('corn yields'!$B$5:$CX$14,'simulations corn farm1'!$A11-2003,'simulations corn farm1'!$B$2)</f>
        <v>182.2</v>
      </c>
      <c r="F11">
        <v>4</v>
      </c>
      <c r="K11">
        <v>3.4918181818181813</v>
      </c>
      <c r="L11">
        <v>179.42909090909092</v>
      </c>
      <c r="Q11">
        <f t="shared" si="0"/>
        <v>0.70818181818181891</v>
      </c>
      <c r="R11">
        <f t="shared" si="1"/>
        <v>2.7709090909090719</v>
      </c>
      <c r="W11" t="s">
        <v>535</v>
      </c>
      <c r="X11">
        <f>+Y4^2</f>
        <v>0.76382949494949515</v>
      </c>
      <c r="Y11">
        <f>+Y4*Z4*Y6</f>
        <v>-1.0126525252525298</v>
      </c>
      <c r="Z11">
        <f>+Y7*Y4*AA4</f>
        <v>-2.8644284799958575</v>
      </c>
      <c r="AD11">
        <f>+Y4</f>
        <v>0.87397339487509296</v>
      </c>
      <c r="AE11">
        <v>0</v>
      </c>
      <c r="AF11">
        <v>0</v>
      </c>
      <c r="AH11">
        <f>+AD11</f>
        <v>0.87397339487509296</v>
      </c>
      <c r="AI11">
        <f>+AD12</f>
        <v>-1.1586766041056165</v>
      </c>
      <c r="AJ11">
        <f>+AD13</f>
        <v>-3.2774778921104768</v>
      </c>
    </row>
    <row r="12" spans="1:36">
      <c r="A12">
        <v>2008</v>
      </c>
      <c r="B12">
        <v>4.0599999999999996</v>
      </c>
      <c r="C12">
        <f>+INDEX('corn yields'!$B$5:$CX$14,'simulations corn farm1'!$A12-2003,'simulations corn farm1'!$B$2)</f>
        <v>166</v>
      </c>
      <c r="D12">
        <f>+IF(E12="",100,1)</f>
        <v>1</v>
      </c>
      <c r="E12">
        <f>+IFERROR('Step 1-Farm Data'!D31*1,"")</f>
        <v>130</v>
      </c>
      <c r="F12">
        <v>5</v>
      </c>
      <c r="G12">
        <v>1</v>
      </c>
      <c r="H12">
        <f>+B12</f>
        <v>4.0599999999999996</v>
      </c>
      <c r="I12">
        <f>+C12</f>
        <v>166</v>
      </c>
      <c r="K12">
        <v>3.9412727272727266</v>
      </c>
      <c r="L12">
        <v>175.4430303030303</v>
      </c>
      <c r="M12">
        <f t="array" ref="M12:M17">+TREND(C12:C17,G12:G17)</f>
        <v>176.61904761904762</v>
      </c>
      <c r="O12">
        <f t="array" ref="O12:O17">+TREND(B12:B17,G12:G17)</f>
        <v>4.1271428571428572</v>
      </c>
      <c r="Q12">
        <f t="shared" si="0"/>
        <v>0.11872727272727301</v>
      </c>
      <c r="R12">
        <f t="shared" si="1"/>
        <v>-9.443030303030298</v>
      </c>
      <c r="S12">
        <f t="shared" ref="S12:S17" si="2">+M12-C12</f>
        <v>10.61904761904762</v>
      </c>
      <c r="U12">
        <f t="shared" ref="U12:U17" si="3">+B12-O12</f>
        <v>-6.7142857142857615E-2</v>
      </c>
      <c r="W12" t="s">
        <v>536</v>
      </c>
      <c r="X12">
        <f>+Y11</f>
        <v>-1.0126525252525298</v>
      </c>
      <c r="Y12">
        <f>+Z4^2</f>
        <v>102.8765521885521</v>
      </c>
      <c r="Z12">
        <f>+Z7*Z4*AA4</f>
        <v>-129.8847994200647</v>
      </c>
      <c r="AD12">
        <f>+Y6*Z4</f>
        <v>-1.1586766041056165</v>
      </c>
      <c r="AE12">
        <f>+Z4*(1-Y6^2)^0.5</f>
        <v>10.076409118115956</v>
      </c>
      <c r="AF12">
        <v>0</v>
      </c>
      <c r="AH12">
        <f>+AE11</f>
        <v>0</v>
      </c>
      <c r="AI12">
        <f>+AE12</f>
        <v>10.076409118115956</v>
      </c>
      <c r="AJ12">
        <f>+AE13</f>
        <v>-13.266862709433322</v>
      </c>
    </row>
    <row r="13" spans="1:36">
      <c r="A13">
        <v>2009</v>
      </c>
      <c r="B13">
        <v>3.55</v>
      </c>
      <c r="C13">
        <f>+INDEX('corn yields'!$B$5:$CX$14,'simulations corn farm1'!$A13-2003,'simulations corn farm1'!$B$2)</f>
        <v>184</v>
      </c>
      <c r="D13">
        <f>+IF(E13="",IF(D12&gt;=100,100+D12,100),COUNTIF($D$12:D12,"&lt;100")+1)</f>
        <v>100</v>
      </c>
      <c r="E13" t="str">
        <f>+IFERROR('Step 1-Farm Data'!D32*1,"")</f>
        <v/>
      </c>
      <c r="F13">
        <v>6</v>
      </c>
      <c r="G13">
        <v>2</v>
      </c>
      <c r="H13">
        <f>+B13</f>
        <v>3.55</v>
      </c>
      <c r="I13">
        <f t="shared" ref="I13:I17" si="4">+C13</f>
        <v>184</v>
      </c>
      <c r="K13">
        <v>4.3907272727272719</v>
      </c>
      <c r="L13">
        <v>171.45696969696971</v>
      </c>
      <c r="M13">
        <v>172.3047619047619</v>
      </c>
      <c r="O13">
        <v>4.500285714285714</v>
      </c>
      <c r="Q13">
        <f t="shared" si="0"/>
        <v>-0.8407272727272721</v>
      </c>
      <c r="R13">
        <f t="shared" si="1"/>
        <v>12.543030303030292</v>
      </c>
      <c r="S13">
        <f t="shared" si="2"/>
        <v>-11.695238095238096</v>
      </c>
      <c r="U13">
        <f t="shared" si="3"/>
        <v>-0.95028571428571418</v>
      </c>
      <c r="W13" t="s">
        <v>537</v>
      </c>
      <c r="X13">
        <f>+Z11</f>
        <v>-2.8644284799958575</v>
      </c>
      <c r="Y13">
        <f>+Z12</f>
        <v>-129.8847994200647</v>
      </c>
      <c r="Z13">
        <f>+AA4^2</f>
        <v>176.33333333333331</v>
      </c>
      <c r="AD13">
        <f>+Y7*AA4</f>
        <v>-3.2774778921104768</v>
      </c>
      <c r="AE13">
        <f>+AA4*(Z7-Y7*Y6)/(1-Y6^2)^0.5</f>
        <v>-13.266862709433322</v>
      </c>
      <c r="AF13">
        <f>+IFERROR(AA4*(1-Y7^2-(Z7-Y7*Y6)^2/(1-Y6^2))^0.5,0.00000001)</f>
        <v>1E-8</v>
      </c>
      <c r="AH13">
        <f>+AF11</f>
        <v>0</v>
      </c>
      <c r="AI13">
        <f>+AF12</f>
        <v>0</v>
      </c>
      <c r="AJ13">
        <f>+AF13</f>
        <v>1E-8</v>
      </c>
    </row>
    <row r="14" spans="1:36">
      <c r="A14">
        <v>2010</v>
      </c>
      <c r="B14">
        <v>5.18</v>
      </c>
      <c r="C14">
        <f>+INDEX('corn yields'!$B$5:$CX$14,'simulations corn farm1'!$A14-2003,'simulations corn farm1'!$B$2)</f>
        <v>162</v>
      </c>
      <c r="D14">
        <f>+IF(E14="",100,COUNTIF($D$12:D13,"&lt;100")+1)</f>
        <v>2</v>
      </c>
      <c r="E14">
        <f>+IFERROR('Step 1-Farm Data'!D33*1,"")</f>
        <v>148</v>
      </c>
      <c r="F14">
        <v>7</v>
      </c>
      <c r="G14">
        <v>3</v>
      </c>
      <c r="H14">
        <f t="shared" ref="H14:H17" si="5">+B14</f>
        <v>5.18</v>
      </c>
      <c r="I14">
        <f t="shared" si="4"/>
        <v>162</v>
      </c>
      <c r="K14">
        <v>4.8401818181818177</v>
      </c>
      <c r="L14">
        <v>167.47090909090909</v>
      </c>
      <c r="M14">
        <v>167.99047619047619</v>
      </c>
      <c r="O14">
        <v>4.8734285714285708</v>
      </c>
      <c r="Q14">
        <f t="shared" si="0"/>
        <v>0.33981818181818202</v>
      </c>
      <c r="R14">
        <f t="shared" si="1"/>
        <v>-5.4709090909090889</v>
      </c>
      <c r="S14">
        <f t="shared" si="2"/>
        <v>5.990476190476187</v>
      </c>
      <c r="U14">
        <f t="shared" si="3"/>
        <v>0.30657142857142894</v>
      </c>
    </row>
    <row r="15" spans="1:36">
      <c r="A15">
        <v>2011</v>
      </c>
      <c r="B15">
        <v>6.22</v>
      </c>
      <c r="C15">
        <f>+INDEX('corn yields'!$B$5:$CX$14,'simulations corn farm1'!$A15-2003,'simulations corn farm1'!$B$2)</f>
        <v>182</v>
      </c>
      <c r="D15">
        <f>+IF(E15="",100,COUNTIF($D$12:D14,"&lt;100")+1)</f>
        <v>100</v>
      </c>
      <c r="E15" t="str">
        <f>+IFERROR('Step 1-Farm Data'!D34*1,"")</f>
        <v/>
      </c>
      <c r="F15">
        <v>8</v>
      </c>
      <c r="G15">
        <v>4</v>
      </c>
      <c r="H15">
        <f t="shared" si="5"/>
        <v>6.22</v>
      </c>
      <c r="I15">
        <f t="shared" si="4"/>
        <v>182</v>
      </c>
      <c r="K15">
        <v>5.2896363636363635</v>
      </c>
      <c r="L15">
        <v>163.4848484848485</v>
      </c>
      <c r="M15">
        <v>163.67619047619047</v>
      </c>
      <c r="O15">
        <v>5.2465714285714284</v>
      </c>
      <c r="Q15">
        <f t="shared" si="0"/>
        <v>0.93036363636363628</v>
      </c>
      <c r="R15">
        <f t="shared" si="1"/>
        <v>18.515151515151501</v>
      </c>
      <c r="S15">
        <f t="shared" si="2"/>
        <v>-18.32380952380953</v>
      </c>
      <c r="U15">
        <f t="shared" si="3"/>
        <v>0.97342857142857131</v>
      </c>
    </row>
    <row r="16" spans="1:36">
      <c r="A16">
        <v>2012</v>
      </c>
      <c r="B16">
        <v>6.89</v>
      </c>
      <c r="C16">
        <f>+INDEX('corn yields'!$B$5:$CX$14,'simulations corn farm1'!$A16-2003,'simulations corn farm1'!$B$2)</f>
        <v>147</v>
      </c>
      <c r="D16">
        <f>+IF(E16="",100,COUNTIF($D$12:D15,"&lt;100")+1)</f>
        <v>3</v>
      </c>
      <c r="E16">
        <f>+IFERROR('Step 1-Farm Data'!D35*1,"")</f>
        <v>120</v>
      </c>
      <c r="F16">
        <v>9</v>
      </c>
      <c r="G16">
        <v>5</v>
      </c>
      <c r="H16">
        <f t="shared" si="5"/>
        <v>6.89</v>
      </c>
      <c r="I16">
        <f t="shared" si="4"/>
        <v>147</v>
      </c>
      <c r="K16">
        <v>5.7390909090909084</v>
      </c>
      <c r="L16">
        <v>159.49878787878788</v>
      </c>
      <c r="M16">
        <v>159.36190476190475</v>
      </c>
      <c r="O16">
        <v>5.6197142857142852</v>
      </c>
      <c r="Q16">
        <f t="shared" si="0"/>
        <v>1.1509090909090913</v>
      </c>
      <c r="R16">
        <f t="shared" si="1"/>
        <v>-12.49878787878788</v>
      </c>
      <c r="S16">
        <f t="shared" si="2"/>
        <v>12.361904761904754</v>
      </c>
      <c r="U16">
        <f t="shared" si="3"/>
        <v>1.2702857142857145</v>
      </c>
      <c r="AB16" t="s">
        <v>532</v>
      </c>
      <c r="AG16" t="s">
        <v>533</v>
      </c>
      <c r="AJ16" t="s">
        <v>534</v>
      </c>
    </row>
    <row r="17" spans="1:35">
      <c r="A17">
        <v>2013</v>
      </c>
      <c r="B17" s="25">
        <f>+Prices!B13</f>
        <v>4.46</v>
      </c>
      <c r="C17">
        <f>+INDEX('corn yields'!$B$5:$CX$14,'simulations corn farm1'!$A17-2003,'simulations corn farm1'!$B$2)</f>
        <v>154</v>
      </c>
      <c r="D17">
        <f>+IF(E17="",100,COUNTIF($D$12:D16,"&lt;100")+1)</f>
        <v>100</v>
      </c>
      <c r="E17" t="str">
        <f>+IFERROR('Step 1-Farm Data'!D36*1,"")</f>
        <v/>
      </c>
      <c r="F17">
        <v>10</v>
      </c>
      <c r="G17">
        <v>6</v>
      </c>
      <c r="H17">
        <f t="shared" si="5"/>
        <v>4.46</v>
      </c>
      <c r="I17">
        <f t="shared" si="4"/>
        <v>154</v>
      </c>
      <c r="K17">
        <v>6.188545454545455</v>
      </c>
      <c r="L17">
        <v>155.51272727272726</v>
      </c>
      <c r="M17">
        <v>155.04761904761904</v>
      </c>
      <c r="O17">
        <v>5.992857142857142</v>
      </c>
      <c r="Q17">
        <f t="shared" si="0"/>
        <v>-1.7285454545454551</v>
      </c>
      <c r="R17">
        <f t="shared" si="1"/>
        <v>-1.5127272727272612</v>
      </c>
      <c r="S17">
        <f t="shared" si="2"/>
        <v>1.0476190476190368</v>
      </c>
      <c r="U17">
        <f t="shared" si="3"/>
        <v>-1.532857142857142</v>
      </c>
      <c r="AC17">
        <f t="array" ref="AC17:AE19">+MMULT(AD11:AF13,AH11:AJ13)</f>
        <v>0.76382949494949515</v>
      </c>
      <c r="AD17">
        <v>-1.0126525252525296</v>
      </c>
      <c r="AE17">
        <v>-2.864428479995857</v>
      </c>
      <c r="AG17" s="231">
        <f>+AC17-X11</f>
        <v>0</v>
      </c>
      <c r="AH17" s="231">
        <f t="shared" ref="AH17:AI19" si="6">+AD17-Y11</f>
        <v>0</v>
      </c>
      <c r="AI17" s="231">
        <f t="shared" si="6"/>
        <v>0</v>
      </c>
    </row>
    <row r="18" spans="1:35">
      <c r="B18" s="25"/>
      <c r="H18" t="s">
        <v>659</v>
      </c>
      <c r="I18" t="s">
        <v>658</v>
      </c>
      <c r="AC18">
        <v>-1.0126525252525296</v>
      </c>
      <c r="AD18">
        <v>102.87655218855211</v>
      </c>
      <c r="AE18">
        <v>-129.8847994200647</v>
      </c>
      <c r="AG18" s="231">
        <f>+AC18-X12</f>
        <v>0</v>
      </c>
      <c r="AH18" s="231">
        <f t="shared" si="6"/>
        <v>0</v>
      </c>
      <c r="AI18" s="231">
        <f t="shared" si="6"/>
        <v>0</v>
      </c>
    </row>
    <row r="19" spans="1:35">
      <c r="D19">
        <v>1</v>
      </c>
      <c r="E19">
        <f>+VLOOKUP(D19,$D$12:$E$17,2,0)</f>
        <v>130</v>
      </c>
      <c r="F19">
        <f>+VLOOKUP(D19,$D$12:$G$17,3,0)</f>
        <v>5</v>
      </c>
      <c r="G19">
        <f>+VLOOKUP(D19,$D$12:$G$17,4,0)</f>
        <v>1</v>
      </c>
      <c r="H19">
        <f>+VLOOKUP($D19,$D$12:$U$17,18,0)</f>
        <v>-6.7142857142857615E-2</v>
      </c>
      <c r="I19">
        <f>+VLOOKUP($D19,$D$12:$S$17,16,0)</f>
        <v>10.61904761904762</v>
      </c>
      <c r="P19" t="s">
        <v>526</v>
      </c>
      <c r="Q19" s="231">
        <f>SUM(Q8:Q17)</f>
        <v>4.8849813083506888E-15</v>
      </c>
      <c r="R19" s="231">
        <f>SUM(R8:R17)</f>
        <v>-2.8421709430404007E-14</v>
      </c>
      <c r="S19" s="231">
        <f>SUM(S12:S18)</f>
        <v>-2.8421709430404007E-14</v>
      </c>
      <c r="T19" s="231"/>
      <c r="U19" s="231">
        <f>SUM(U12:U18)</f>
        <v>0</v>
      </c>
      <c r="AC19">
        <v>-2.864428479995857</v>
      </c>
      <c r="AD19">
        <v>-129.8847994200647</v>
      </c>
      <c r="AE19">
        <v>186.75150748422541</v>
      </c>
      <c r="AG19" s="231">
        <f>+AC19-X13</f>
        <v>0</v>
      </c>
      <c r="AH19" s="231">
        <f t="shared" si="6"/>
        <v>0</v>
      </c>
      <c r="AI19" s="231">
        <f t="shared" si="6"/>
        <v>10.418174150892099</v>
      </c>
    </row>
    <row r="20" spans="1:35">
      <c r="D20">
        <v>2</v>
      </c>
      <c r="E20">
        <f t="shared" ref="E20:E24" si="7">+VLOOKUP(D20,$D$12:$E$17,2,0)</f>
        <v>148</v>
      </c>
      <c r="F20">
        <f t="shared" ref="F20:F23" si="8">+VLOOKUP(D20,$D$12:$G$17,3,0)</f>
        <v>7</v>
      </c>
      <c r="G20">
        <f t="shared" ref="G20:G23" si="9">+VLOOKUP(D20,$D$12:$G$17,4,0)</f>
        <v>3</v>
      </c>
      <c r="H20">
        <f t="shared" ref="H20:H23" si="10">+VLOOKUP($D20,$D$12:$U$17,18,0)</f>
        <v>0.30657142857142894</v>
      </c>
      <c r="I20">
        <f t="shared" ref="I20:I23" si="11">+VLOOKUP($D20,$D$12:$S$17,16,0)</f>
        <v>5.990476190476187</v>
      </c>
      <c r="P20" t="s">
        <v>527</v>
      </c>
      <c r="Q20">
        <f>+STDEV(Q8:Q17)</f>
        <v>0.87397339487509296</v>
      </c>
      <c r="R20">
        <f>+STDEV(R8:R17)</f>
        <v>10.142807904547542</v>
      </c>
      <c r="S20">
        <f>+STDEV(S12:S17)</f>
        <v>12.450741037422326</v>
      </c>
      <c r="U20">
        <f>+STDEV(U12:U17)</f>
        <v>1.0874168605329917</v>
      </c>
      <c r="AG20" s="231"/>
      <c r="AH20" s="231"/>
      <c r="AI20" s="231"/>
    </row>
    <row r="21" spans="1:35">
      <c r="D21">
        <v>3</v>
      </c>
      <c r="E21">
        <f t="shared" si="7"/>
        <v>120</v>
      </c>
      <c r="F21">
        <f t="shared" si="8"/>
        <v>9</v>
      </c>
      <c r="G21">
        <f t="shared" si="9"/>
        <v>5</v>
      </c>
      <c r="H21">
        <f t="shared" si="10"/>
        <v>1.2702857142857145</v>
      </c>
      <c r="I21">
        <f t="shared" si="11"/>
        <v>12.361904761904754</v>
      </c>
    </row>
    <row r="22" spans="1:35">
      <c r="D22">
        <v>4</v>
      </c>
      <c r="E22" t="e">
        <f t="shared" si="7"/>
        <v>#N/A</v>
      </c>
      <c r="F22" t="e">
        <f t="shared" si="8"/>
        <v>#N/A</v>
      </c>
      <c r="G22" t="e">
        <f t="shared" si="9"/>
        <v>#N/A</v>
      </c>
      <c r="H22" t="e">
        <f t="shared" si="10"/>
        <v>#N/A</v>
      </c>
      <c r="I22" t="e">
        <f t="shared" si="11"/>
        <v>#N/A</v>
      </c>
    </row>
    <row r="23" spans="1:35">
      <c r="D23">
        <v>5</v>
      </c>
      <c r="E23" t="e">
        <f t="shared" si="7"/>
        <v>#N/A</v>
      </c>
      <c r="F23" t="e">
        <f t="shared" si="8"/>
        <v>#N/A</v>
      </c>
      <c r="G23" t="e">
        <f t="shared" si="9"/>
        <v>#N/A</v>
      </c>
      <c r="H23" t="e">
        <f t="shared" si="10"/>
        <v>#N/A</v>
      </c>
      <c r="I23" t="e">
        <f t="shared" si="11"/>
        <v>#N/A</v>
      </c>
    </row>
    <row r="24" spans="1:35">
      <c r="D24">
        <v>6</v>
      </c>
      <c r="E24" t="e">
        <f t="shared" si="7"/>
        <v>#N/A</v>
      </c>
      <c r="F24" t="e">
        <f>+VLOOKUP(D24,$D$12:$G$17,3,0)</f>
        <v>#N/A</v>
      </c>
      <c r="G24" t="e">
        <f>+VLOOKUP(D24,$D$12:$G$17,4,0)</f>
        <v>#N/A</v>
      </c>
      <c r="H24" t="e">
        <f>+VLOOKUP($D24,$D$12:$U$17,18,0)</f>
        <v>#N/A</v>
      </c>
      <c r="I24" t="e">
        <f>+VLOOKUP($D24,$D$12:$S$17,16,0)</f>
        <v>#N/A</v>
      </c>
    </row>
    <row r="26" spans="1:35" s="243" customFormat="1" ht="13.8" thickBot="1">
      <c r="A26" s="243" t="s">
        <v>661</v>
      </c>
      <c r="B26" s="243">
        <f>+COUNTIF(D12:D17,"&lt;100")</f>
        <v>3</v>
      </c>
      <c r="F26" s="243" t="s">
        <v>660</v>
      </c>
      <c r="G26" s="243">
        <v>6</v>
      </c>
      <c r="M26" s="243">
        <v>5</v>
      </c>
      <c r="S26" s="243">
        <v>4</v>
      </c>
      <c r="Y26" s="243">
        <v>3</v>
      </c>
      <c r="AE26" s="243">
        <v>2</v>
      </c>
      <c r="AF26" s="243">
        <v>1</v>
      </c>
      <c r="AG26" s="243">
        <v>0</v>
      </c>
    </row>
    <row r="27" spans="1:35" s="243" customFormat="1" ht="13.8" thickBot="1">
      <c r="A27" s="243" t="s">
        <v>644</v>
      </c>
      <c r="B27" s="270" t="s">
        <v>646</v>
      </c>
      <c r="C27" s="271" t="s">
        <v>645</v>
      </c>
      <c r="D27" s="271" t="s">
        <v>535</v>
      </c>
      <c r="E27" s="272" t="s">
        <v>536</v>
      </c>
      <c r="F27" s="271" t="s">
        <v>655</v>
      </c>
      <c r="G27" s="271" t="s">
        <v>537</v>
      </c>
      <c r="H27" s="270" t="s">
        <v>647</v>
      </c>
      <c r="I27" s="271" t="s">
        <v>648</v>
      </c>
      <c r="J27" s="271" t="s">
        <v>535</v>
      </c>
      <c r="K27" s="272" t="s">
        <v>536</v>
      </c>
      <c r="L27" s="271" t="s">
        <v>655</v>
      </c>
      <c r="M27" s="271" t="s">
        <v>537</v>
      </c>
      <c r="N27" s="270" t="s">
        <v>649</v>
      </c>
      <c r="O27" s="271" t="s">
        <v>650</v>
      </c>
      <c r="P27" s="271" t="s">
        <v>535</v>
      </c>
      <c r="Q27" s="272" t="s">
        <v>536</v>
      </c>
      <c r="R27" s="271" t="s">
        <v>655</v>
      </c>
      <c r="S27" s="271" t="s">
        <v>537</v>
      </c>
      <c r="T27" s="270" t="s">
        <v>651</v>
      </c>
      <c r="U27" s="271" t="s">
        <v>652</v>
      </c>
      <c r="V27" s="271" t="s">
        <v>535</v>
      </c>
      <c r="W27" s="272" t="s">
        <v>536</v>
      </c>
      <c r="X27" s="271" t="s">
        <v>655</v>
      </c>
      <c r="Y27" s="271" t="s">
        <v>537</v>
      </c>
      <c r="Z27" s="270" t="s">
        <v>653</v>
      </c>
      <c r="AA27" s="271" t="s">
        <v>654</v>
      </c>
      <c r="AB27" s="271" t="s">
        <v>535</v>
      </c>
      <c r="AC27" s="272" t="s">
        <v>536</v>
      </c>
      <c r="AD27" s="271" t="s">
        <v>655</v>
      </c>
      <c r="AE27" s="271" t="s">
        <v>537</v>
      </c>
    </row>
    <row r="28" spans="1:35" s="243" customFormat="1">
      <c r="A28" s="243">
        <v>1</v>
      </c>
      <c r="B28" s="243">
        <f t="shared" ref="B28:B33" si="12">+E12</f>
        <v>130</v>
      </c>
      <c r="C28" s="243">
        <v>1</v>
      </c>
      <c r="D28" s="243">
        <f>+U12</f>
        <v>-6.7142857142857615E-2</v>
      </c>
      <c r="E28" s="243">
        <f>+S12</f>
        <v>10.61904761904762</v>
      </c>
      <c r="F28" s="243" t="e">
        <f t="array" ref="F28:F33">+TREND(B28:B33,C28:C33)</f>
        <v>#VALUE!</v>
      </c>
      <c r="G28" s="243" t="e">
        <f>+B28-F28</f>
        <v>#VALUE!</v>
      </c>
      <c r="H28" s="243">
        <f>+E19</f>
        <v>130</v>
      </c>
      <c r="I28" s="243">
        <f>+G19</f>
        <v>1</v>
      </c>
      <c r="J28" s="243">
        <f t="shared" ref="J28:K32" si="13">+H19</f>
        <v>-6.7142857142857615E-2</v>
      </c>
      <c r="K28" s="243">
        <f t="shared" si="13"/>
        <v>10.61904761904762</v>
      </c>
      <c r="L28" s="243" t="e">
        <f t="array" ref="L28:L32">+TREND(H28:H32,I28:I32)</f>
        <v>#VALUE!</v>
      </c>
      <c r="M28" s="243" t="e">
        <f>+H28-L28</f>
        <v>#VALUE!</v>
      </c>
      <c r="N28" s="243">
        <f>+E19</f>
        <v>130</v>
      </c>
      <c r="O28" s="243">
        <f>+G19</f>
        <v>1</v>
      </c>
      <c r="P28" s="243">
        <f>+H19</f>
        <v>-6.7142857142857615E-2</v>
      </c>
      <c r="Q28" s="243">
        <f>+I19</f>
        <v>10.61904761904762</v>
      </c>
      <c r="R28" s="243" t="e">
        <f t="array" ref="R28:R31">+TREND(N28:N31,O28:O31)</f>
        <v>#VALUE!</v>
      </c>
      <c r="S28" s="243" t="e">
        <f>+N28-R28</f>
        <v>#VALUE!</v>
      </c>
      <c r="T28" s="243">
        <f>+E19</f>
        <v>130</v>
      </c>
      <c r="U28" s="243">
        <f>+G19</f>
        <v>1</v>
      </c>
      <c r="V28" s="243">
        <f>+H19</f>
        <v>-6.7142857142857615E-2</v>
      </c>
      <c r="W28" s="243">
        <f>+I19</f>
        <v>10.61904761904762</v>
      </c>
      <c r="X28" s="243">
        <f t="array" ref="X28:X30">+TREND(T28:T30,U28:U30)</f>
        <v>137.66666666666666</v>
      </c>
      <c r="Y28" s="243">
        <f>+T28-X28</f>
        <v>-7.6666666666666572</v>
      </c>
      <c r="Z28" s="243">
        <f>+E19</f>
        <v>130</v>
      </c>
      <c r="AA28" s="243">
        <f>+G19</f>
        <v>1</v>
      </c>
      <c r="AB28" s="243">
        <f>+H19</f>
        <v>-6.7142857142857615E-2</v>
      </c>
      <c r="AC28" s="243">
        <f t="shared" ref="AC28" si="14">+I19</f>
        <v>10.61904761904762</v>
      </c>
      <c r="AD28" s="243">
        <f>+AVERAGE(Z28:Z29)</f>
        <v>139</v>
      </c>
      <c r="AE28" s="347">
        <f>+AD28-Z28</f>
        <v>9</v>
      </c>
    </row>
    <row r="29" spans="1:35" s="243" customFormat="1">
      <c r="A29" s="243">
        <v>2</v>
      </c>
      <c r="B29" s="243" t="str">
        <f t="shared" si="12"/>
        <v/>
      </c>
      <c r="C29" s="243">
        <v>2</v>
      </c>
      <c r="D29" s="243">
        <f t="shared" ref="D29:D33" si="15">+U13</f>
        <v>-0.95028571428571418</v>
      </c>
      <c r="E29" s="243">
        <f t="shared" ref="E29:E33" si="16">+S13</f>
        <v>-11.695238095238096</v>
      </c>
      <c r="F29" s="243" t="e">
        <v>#VALUE!</v>
      </c>
      <c r="G29" s="243" t="e">
        <f t="shared" ref="G29:G33" si="17">+B29-F29</f>
        <v>#VALUE!</v>
      </c>
      <c r="H29" s="243">
        <f t="shared" ref="H29:H32" si="18">+E20</f>
        <v>148</v>
      </c>
      <c r="I29" s="243">
        <f t="shared" ref="I29:I32" si="19">+G20</f>
        <v>3</v>
      </c>
      <c r="J29" s="243">
        <f t="shared" si="13"/>
        <v>0.30657142857142894</v>
      </c>
      <c r="K29" s="243">
        <f t="shared" si="13"/>
        <v>5.990476190476187</v>
      </c>
      <c r="L29" s="243" t="e">
        <v>#VALUE!</v>
      </c>
      <c r="M29" s="243" t="e">
        <f>+H29-L29</f>
        <v>#VALUE!</v>
      </c>
      <c r="N29" s="243">
        <f t="shared" ref="N29:N31" si="20">+E20</f>
        <v>148</v>
      </c>
      <c r="O29" s="243">
        <f t="shared" ref="O29:Q31" si="21">+G20</f>
        <v>3</v>
      </c>
      <c r="P29" s="243">
        <f t="shared" si="21"/>
        <v>0.30657142857142894</v>
      </c>
      <c r="Q29" s="243">
        <f t="shared" si="21"/>
        <v>5.990476190476187</v>
      </c>
      <c r="R29" s="243" t="e">
        <v>#VALUE!</v>
      </c>
      <c r="S29" s="243" t="e">
        <f t="shared" ref="S29:S31" si="22">+N29-R29</f>
        <v>#VALUE!</v>
      </c>
      <c r="T29" s="243">
        <f t="shared" ref="T29:T30" si="23">+E20</f>
        <v>148</v>
      </c>
      <c r="U29" s="243">
        <f t="shared" ref="U29:U30" si="24">+G20</f>
        <v>3</v>
      </c>
      <c r="V29" s="243">
        <f t="shared" ref="V29:W30" si="25">+H20</f>
        <v>0.30657142857142894</v>
      </c>
      <c r="W29" s="243">
        <f t="shared" si="25"/>
        <v>5.990476190476187</v>
      </c>
      <c r="X29" s="243">
        <v>132.66666666666666</v>
      </c>
      <c r="Y29" s="243">
        <f t="shared" ref="Y29:Y30" si="26">+T29-X29</f>
        <v>15.333333333333343</v>
      </c>
      <c r="Z29" s="243">
        <f>+E20</f>
        <v>148</v>
      </c>
      <c r="AA29" s="243">
        <f>+G20</f>
        <v>3</v>
      </c>
      <c r="AB29" s="243">
        <f>+H20</f>
        <v>0.30657142857142894</v>
      </c>
      <c r="AC29" s="243">
        <f t="shared" ref="AC29" si="27">+I20</f>
        <v>5.990476190476187</v>
      </c>
      <c r="AD29" s="243">
        <f>+AD28</f>
        <v>139</v>
      </c>
      <c r="AE29" s="347">
        <f>+AD29-Z29</f>
        <v>-9</v>
      </c>
    </row>
    <row r="30" spans="1:35" s="243" customFormat="1">
      <c r="A30" s="243">
        <v>3</v>
      </c>
      <c r="B30" s="243">
        <f t="shared" si="12"/>
        <v>148</v>
      </c>
      <c r="C30" s="243">
        <v>3</v>
      </c>
      <c r="D30" s="243">
        <f t="shared" si="15"/>
        <v>0.30657142857142894</v>
      </c>
      <c r="E30" s="243">
        <f t="shared" si="16"/>
        <v>5.990476190476187</v>
      </c>
      <c r="F30" s="243" t="e">
        <v>#VALUE!</v>
      </c>
      <c r="G30" s="243" t="e">
        <f t="shared" si="17"/>
        <v>#VALUE!</v>
      </c>
      <c r="H30" s="243">
        <f t="shared" si="18"/>
        <v>120</v>
      </c>
      <c r="I30" s="243">
        <f t="shared" si="19"/>
        <v>5</v>
      </c>
      <c r="J30" s="243">
        <f t="shared" si="13"/>
        <v>1.2702857142857145</v>
      </c>
      <c r="K30" s="243">
        <f t="shared" si="13"/>
        <v>12.361904761904754</v>
      </c>
      <c r="L30" s="243" t="e">
        <v>#VALUE!</v>
      </c>
      <c r="M30" s="243" t="e">
        <f>+H30-L30</f>
        <v>#VALUE!</v>
      </c>
      <c r="N30" s="243">
        <f t="shared" si="20"/>
        <v>120</v>
      </c>
      <c r="O30" s="243">
        <f t="shared" si="21"/>
        <v>5</v>
      </c>
      <c r="P30" s="243">
        <f t="shared" si="21"/>
        <v>1.2702857142857145</v>
      </c>
      <c r="Q30" s="243">
        <f t="shared" si="21"/>
        <v>12.361904761904754</v>
      </c>
      <c r="R30" s="243" t="e">
        <v>#VALUE!</v>
      </c>
      <c r="S30" s="243" t="e">
        <f t="shared" si="22"/>
        <v>#VALUE!</v>
      </c>
      <c r="T30" s="243">
        <f t="shared" si="23"/>
        <v>120</v>
      </c>
      <c r="U30" s="243">
        <f t="shared" si="24"/>
        <v>5</v>
      </c>
      <c r="V30" s="243">
        <f t="shared" si="25"/>
        <v>1.2702857142857145</v>
      </c>
      <c r="W30" s="243">
        <f t="shared" si="25"/>
        <v>12.361904761904754</v>
      </c>
      <c r="X30" s="243">
        <v>127.66666666666666</v>
      </c>
      <c r="Y30" s="243">
        <f t="shared" si="26"/>
        <v>-7.6666666666666572</v>
      </c>
    </row>
    <row r="31" spans="1:35" s="243" customFormat="1">
      <c r="A31" s="243">
        <v>4</v>
      </c>
      <c r="B31" s="243" t="str">
        <f t="shared" si="12"/>
        <v/>
      </c>
      <c r="C31" s="243">
        <v>4</v>
      </c>
      <c r="D31" s="243">
        <f t="shared" si="15"/>
        <v>0.97342857142857131</v>
      </c>
      <c r="E31" s="243">
        <f t="shared" si="16"/>
        <v>-18.32380952380953</v>
      </c>
      <c r="F31" s="243" t="e">
        <v>#VALUE!</v>
      </c>
      <c r="G31" s="243" t="e">
        <f t="shared" si="17"/>
        <v>#VALUE!</v>
      </c>
      <c r="H31" s="243" t="e">
        <f t="shared" si="18"/>
        <v>#N/A</v>
      </c>
      <c r="I31" s="243" t="e">
        <f t="shared" si="19"/>
        <v>#N/A</v>
      </c>
      <c r="J31" s="243" t="e">
        <f t="shared" si="13"/>
        <v>#N/A</v>
      </c>
      <c r="K31" s="243" t="e">
        <f t="shared" si="13"/>
        <v>#N/A</v>
      </c>
      <c r="L31" s="243" t="e">
        <v>#VALUE!</v>
      </c>
      <c r="M31" s="243" t="e">
        <f>+H31-L31</f>
        <v>#N/A</v>
      </c>
      <c r="N31" s="243" t="e">
        <f t="shared" si="20"/>
        <v>#N/A</v>
      </c>
      <c r="O31" s="243" t="e">
        <f t="shared" si="21"/>
        <v>#N/A</v>
      </c>
      <c r="P31" s="243" t="e">
        <f t="shared" si="21"/>
        <v>#N/A</v>
      </c>
      <c r="Q31" s="243" t="e">
        <f t="shared" si="21"/>
        <v>#N/A</v>
      </c>
      <c r="R31" s="243" t="e">
        <v>#VALUE!</v>
      </c>
      <c r="S31" s="243" t="e">
        <f t="shared" si="22"/>
        <v>#N/A</v>
      </c>
    </row>
    <row r="32" spans="1:35" s="243" customFormat="1">
      <c r="A32" s="243">
        <v>5</v>
      </c>
      <c r="B32" s="243">
        <f t="shared" si="12"/>
        <v>120</v>
      </c>
      <c r="C32" s="243">
        <v>5</v>
      </c>
      <c r="D32" s="243">
        <f t="shared" si="15"/>
        <v>1.2702857142857145</v>
      </c>
      <c r="E32" s="243">
        <f t="shared" si="16"/>
        <v>12.361904761904754</v>
      </c>
      <c r="F32" s="243" t="e">
        <v>#VALUE!</v>
      </c>
      <c r="G32" s="243" t="e">
        <f t="shared" si="17"/>
        <v>#VALUE!</v>
      </c>
      <c r="H32" s="243" t="e">
        <f t="shared" si="18"/>
        <v>#N/A</v>
      </c>
      <c r="I32" s="243" t="e">
        <f t="shared" si="19"/>
        <v>#N/A</v>
      </c>
      <c r="J32" s="243" t="e">
        <f t="shared" si="13"/>
        <v>#N/A</v>
      </c>
      <c r="K32" s="243" t="e">
        <f t="shared" si="13"/>
        <v>#N/A</v>
      </c>
      <c r="L32" s="243" t="e">
        <v>#VALUE!</v>
      </c>
      <c r="M32" s="243" t="e">
        <f>+H32-L32</f>
        <v>#N/A</v>
      </c>
    </row>
    <row r="33" spans="1:33" s="243" customFormat="1">
      <c r="A33" s="243">
        <v>6</v>
      </c>
      <c r="B33" s="243" t="str">
        <f t="shared" si="12"/>
        <v/>
      </c>
      <c r="C33" s="243">
        <v>6</v>
      </c>
      <c r="D33" s="243">
        <f t="shared" si="15"/>
        <v>-1.532857142857142</v>
      </c>
      <c r="E33" s="243">
        <f t="shared" si="16"/>
        <v>1.0476190476190368</v>
      </c>
      <c r="F33" s="243" t="e">
        <v>#VALUE!</v>
      </c>
      <c r="G33" s="243" t="e">
        <f t="shared" si="17"/>
        <v>#VALUE!</v>
      </c>
    </row>
    <row r="34" spans="1:33" s="243" customFormat="1">
      <c r="A34" s="243" t="s">
        <v>526</v>
      </c>
      <c r="G34" s="243" t="e">
        <f>+AVERAGE(G28:G33)</f>
        <v>#VALUE!</v>
      </c>
      <c r="M34" s="243" t="e">
        <f>+AVERAGE(M28:M33)</f>
        <v>#VALUE!</v>
      </c>
      <c r="S34" s="243" t="e">
        <f>+AVERAGE(S28:S33)</f>
        <v>#VALUE!</v>
      </c>
      <c r="Y34" s="243">
        <f>+AVERAGE(Y28:Y33)</f>
        <v>9.473903143468002E-15</v>
      </c>
      <c r="AE34" s="243">
        <f>+AVERAGE(AE28:AE33)</f>
        <v>0</v>
      </c>
      <c r="AF34" s="243">
        <v>0</v>
      </c>
      <c r="AG34" s="243">
        <v>0</v>
      </c>
    </row>
    <row r="35" spans="1:33" s="243" customFormat="1">
      <c r="A35" s="243" t="s">
        <v>527</v>
      </c>
      <c r="G35" s="243" t="e">
        <f>+STDEV(G28:G33)</f>
        <v>#VALUE!</v>
      </c>
      <c r="M35" s="243" t="e">
        <f>+STDEV(M28:M33)</f>
        <v>#VALUE!</v>
      </c>
      <c r="S35" s="243" t="e">
        <f>+STDEV(S28:S33)</f>
        <v>#VALUE!</v>
      </c>
      <c r="Y35" s="243">
        <f>+STDEV(Y28:Y33)</f>
        <v>13.279056191361391</v>
      </c>
      <c r="AE35" s="243">
        <f>+STDEV(AE28:AE33)</f>
        <v>12.727922061357855</v>
      </c>
      <c r="AF35" s="243">
        <v>0</v>
      </c>
      <c r="AG35" s="243">
        <v>0</v>
      </c>
    </row>
    <row r="36" spans="1:33" s="243" customFormat="1">
      <c r="A36" s="243" t="s">
        <v>656</v>
      </c>
      <c r="G36" s="243" t="e">
        <f>+CORREL($G$28:$G$33,$D$28:$D$33)</f>
        <v>#VALUE!</v>
      </c>
      <c r="M36" s="243" t="e">
        <f>+CORREL($M$28:$M$32,$J$28:$J$32)</f>
        <v>#VALUE!</v>
      </c>
      <c r="S36" s="243" t="e">
        <f>+CORREL($S$28:$S$31,$P$28:$P$31)</f>
        <v>#VALUE!</v>
      </c>
      <c r="Y36" s="243">
        <f>+CORREL($Y$28:$Y$31,$V$28:$V$31)</f>
        <v>-0.24681557520952582</v>
      </c>
      <c r="AE36" s="273">
        <f>+CORREL($AE$28:$AE$31,$AB$28:$AB$31)</f>
        <v>-1</v>
      </c>
      <c r="AF36" s="243">
        <v>0</v>
      </c>
      <c r="AG36" s="243">
        <v>0</v>
      </c>
    </row>
    <row r="37" spans="1:33" s="243" customFormat="1">
      <c r="A37" s="243" t="s">
        <v>657</v>
      </c>
      <c r="G37" s="243" t="e">
        <f>+CORREL($G$28:$G$33,$E$28:$E$33)</f>
        <v>#VALUE!</v>
      </c>
      <c r="M37" s="243" t="e">
        <f>+CORREL($M$28:$M$32,$K$28:$K$32)</f>
        <v>#VALUE!</v>
      </c>
      <c r="S37" s="243" t="e">
        <f>+CORREL($S$28:$S$31,$Q$28:$Q$31)</f>
        <v>#VALUE!</v>
      </c>
      <c r="Y37" s="243">
        <f>+CORREL($Y$28:$Y$31,$W$28:$W$31)</f>
        <v>-0.9643460788801046</v>
      </c>
      <c r="AE37" s="273">
        <f>+CORREL($AE$28:$AE$29,$AC$28:$AC$29)</f>
        <v>1</v>
      </c>
      <c r="AF37" s="243">
        <v>0</v>
      </c>
      <c r="AG37" s="243">
        <v>0</v>
      </c>
    </row>
    <row r="40" spans="1:33">
      <c r="K40" s="231"/>
      <c r="L40" s="231"/>
      <c r="M40" s="231"/>
    </row>
    <row r="41" spans="1:33">
      <c r="B41" t="s">
        <v>545</v>
      </c>
      <c r="G41" t="s">
        <v>546</v>
      </c>
      <c r="K41" t="s">
        <v>522</v>
      </c>
    </row>
    <row r="42" spans="1:33">
      <c r="B42" t="s">
        <v>462</v>
      </c>
      <c r="C42" t="s">
        <v>543</v>
      </c>
      <c r="D42" t="s">
        <v>544</v>
      </c>
      <c r="G42" t="s">
        <v>462</v>
      </c>
      <c r="H42" t="s">
        <v>543</v>
      </c>
      <c r="I42" t="s">
        <v>544</v>
      </c>
      <c r="K42" t="s">
        <v>535</v>
      </c>
      <c r="L42" t="s">
        <v>553</v>
      </c>
      <c r="M42" t="s">
        <v>554</v>
      </c>
    </row>
    <row r="43" spans="1:33">
      <c r="A43">
        <v>2004</v>
      </c>
      <c r="B43">
        <v>2.06</v>
      </c>
      <c r="C43">
        <v>2.83</v>
      </c>
      <c r="D43">
        <v>2.0499999999999998</v>
      </c>
      <c r="E43">
        <v>1</v>
      </c>
      <c r="G43">
        <f t="array" ref="G43:G52">+TREND(B43:B52,$E$43:$E$52)</f>
        <v>2.1434545454545444</v>
      </c>
      <c r="H43">
        <f t="array" ref="H43:H52">+TREND(C43:C52,$E$43:$E$52)</f>
        <v>2.4998181818181813</v>
      </c>
      <c r="I43">
        <f t="array" ref="I43:I52">+TREND(D43:D52,$E$43:$E$52)</f>
        <v>2.0081818181818192</v>
      </c>
      <c r="K43">
        <f t="shared" ref="K43:K52" si="28">+B43-G43</f>
        <v>-8.3454545454544338E-2</v>
      </c>
      <c r="L43">
        <f t="shared" ref="L43:L52" si="29">+C43-H43</f>
        <v>0.3301818181818188</v>
      </c>
      <c r="M43">
        <f t="shared" ref="M43:M52" si="30">+D43-I43</f>
        <v>4.1818181818180644E-2</v>
      </c>
      <c r="P43" t="s">
        <v>549</v>
      </c>
      <c r="Q43" t="s">
        <v>462</v>
      </c>
      <c r="R43" t="s">
        <v>543</v>
      </c>
      <c r="S43" t="s">
        <v>544</v>
      </c>
      <c r="V43" t="s">
        <v>530</v>
      </c>
      <c r="AA43" t="s">
        <v>531</v>
      </c>
    </row>
    <row r="44" spans="1:33">
      <c r="A44">
        <v>2005</v>
      </c>
      <c r="B44">
        <v>2</v>
      </c>
      <c r="C44">
        <v>2.3199999999999998</v>
      </c>
      <c r="D44">
        <v>2.02</v>
      </c>
      <c r="E44">
        <v>2</v>
      </c>
      <c r="G44">
        <v>2.5929090909090897</v>
      </c>
      <c r="H44">
        <v>2.8903030303030297</v>
      </c>
      <c r="I44">
        <v>2.4996969696969704</v>
      </c>
      <c r="K44">
        <f t="shared" si="28"/>
        <v>-0.59290909090908972</v>
      </c>
      <c r="L44">
        <f t="shared" si="29"/>
        <v>-0.57030303030302987</v>
      </c>
      <c r="M44">
        <f t="shared" si="30"/>
        <v>-0.4796969696969704</v>
      </c>
      <c r="P44" t="s">
        <v>462</v>
      </c>
      <c r="Q44">
        <f>+IF(K55=0,0.00000000000000001,K55^2)</f>
        <v>0.76382949494949515</v>
      </c>
      <c r="R44">
        <f>+IFERROR(CORREL(K43:K52,L43:L52)*K55*L55,0.00000000000000001)</f>
        <v>0.24668909090909077</v>
      </c>
      <c r="S44">
        <f>+IFERROR(CORREL(K43:K52,M43:M52)*K55*M55,0.00000000000000001)</f>
        <v>0.81122424242424263</v>
      </c>
      <c r="W44">
        <f>+IFERROR(K55,0.00000000000000001)</f>
        <v>0.87397339487509296</v>
      </c>
      <c r="X44">
        <v>0</v>
      </c>
      <c r="Y44">
        <v>0</v>
      </c>
      <c r="AA44">
        <f>+W44</f>
        <v>0.87397339487509296</v>
      </c>
      <c r="AB44">
        <f>+W45</f>
        <v>0.28226155665110059</v>
      </c>
      <c r="AC44">
        <f>+W46</f>
        <v>0.92820244549913522</v>
      </c>
    </row>
    <row r="45" spans="1:33">
      <c r="A45">
        <v>2006</v>
      </c>
      <c r="B45">
        <v>3.04</v>
      </c>
      <c r="C45">
        <v>2.59</v>
      </c>
      <c r="D45">
        <v>3.03</v>
      </c>
      <c r="E45">
        <v>3</v>
      </c>
      <c r="G45">
        <v>3.0423636363636355</v>
      </c>
      <c r="H45">
        <v>3.2807878787878786</v>
      </c>
      <c r="I45">
        <v>2.9912121212121221</v>
      </c>
      <c r="K45">
        <f t="shared" si="28"/>
        <v>-2.3636363636354574E-3</v>
      </c>
      <c r="L45">
        <f t="shared" si="29"/>
        <v>-0.69078787878787873</v>
      </c>
      <c r="M45">
        <f t="shared" si="30"/>
        <v>3.8787878787877705E-2</v>
      </c>
      <c r="P45" t="s">
        <v>543</v>
      </c>
      <c r="Q45">
        <f>+R44</f>
        <v>0.24668909090909077</v>
      </c>
      <c r="R45">
        <f>+IF(L55=0,0.00000000000000001,L55^2)</f>
        <v>0.4988600673400676</v>
      </c>
      <c r="S45">
        <f>+IFERROR(CORREL(L43:L52,M43:M52)*L55*M55,0.00000000000000001)</f>
        <v>0.21041548821548822</v>
      </c>
      <c r="W45">
        <f>+IFERROR(L55*L57,0.00000000000000001)</f>
        <v>0.28226155665110059</v>
      </c>
      <c r="X45">
        <f>+IFERROR(L55*(1-L57^2)^0.5,0.00000000000000001)</f>
        <v>0.64744766659318898</v>
      </c>
      <c r="Y45">
        <v>0</v>
      </c>
      <c r="AA45">
        <f>+X44</f>
        <v>0</v>
      </c>
      <c r="AB45">
        <f>+X45</f>
        <v>0.64744766659318898</v>
      </c>
      <c r="AC45">
        <f>+X46</f>
        <v>-7.9667255903272199E-2</v>
      </c>
    </row>
    <row r="46" spans="1:33">
      <c r="A46">
        <v>2007</v>
      </c>
      <c r="B46">
        <v>4.2</v>
      </c>
      <c r="C46">
        <v>4.0599999999999996</v>
      </c>
      <c r="D46">
        <v>3.58</v>
      </c>
      <c r="E46">
        <v>4</v>
      </c>
      <c r="G46">
        <v>3.4918181818181813</v>
      </c>
      <c r="H46">
        <v>3.671272727272727</v>
      </c>
      <c r="I46">
        <v>3.4827272727272733</v>
      </c>
      <c r="K46">
        <f t="shared" si="28"/>
        <v>0.70818181818181891</v>
      </c>
      <c r="L46">
        <f t="shared" si="29"/>
        <v>0.38872727272727259</v>
      </c>
      <c r="M46">
        <f t="shared" si="30"/>
        <v>9.7272727272726733E-2</v>
      </c>
      <c r="P46" t="s">
        <v>544</v>
      </c>
      <c r="Q46">
        <f>+S44</f>
        <v>0.81122424242424263</v>
      </c>
      <c r="R46">
        <f>+S45</f>
        <v>0.21041548821548822</v>
      </c>
      <c r="S46">
        <f>+IF(M55=0,0.00000000000000001,M55^2)</f>
        <v>0.93740673400673424</v>
      </c>
      <c r="W46">
        <f>+IFERROR(M55*M57,0.00000000000000001)</f>
        <v>0.92820244549913522</v>
      </c>
      <c r="X46">
        <f>+IFERROR(M55*(M58-M57*L57)/(1-L57^2)^0.5,0.00000000000000001)</f>
        <v>-7.9667255903272199E-2</v>
      </c>
      <c r="Y46">
        <f>+IFERROR(M55*(1-M57^2-(M58-M57*L57)^2/(1-L57^2))^0.5,0.00000000000000001)</f>
        <v>0.26362868302406273</v>
      </c>
      <c r="AA46">
        <f>+Y44</f>
        <v>0</v>
      </c>
      <c r="AB46">
        <f>+Y45</f>
        <v>0</v>
      </c>
      <c r="AC46">
        <f>+Y46</f>
        <v>0.26362868302406273</v>
      </c>
    </row>
    <row r="47" spans="1:33">
      <c r="A47">
        <v>2008</v>
      </c>
      <c r="B47">
        <v>4.0599999999999996</v>
      </c>
      <c r="C47">
        <v>5.4</v>
      </c>
      <c r="D47">
        <v>4.13</v>
      </c>
      <c r="E47">
        <v>5</v>
      </c>
      <c r="G47">
        <v>3.9412727272727266</v>
      </c>
      <c r="H47">
        <v>4.061757575757575</v>
      </c>
      <c r="I47">
        <v>3.974242424242425</v>
      </c>
      <c r="K47">
        <f t="shared" si="28"/>
        <v>0.11872727272727301</v>
      </c>
      <c r="L47">
        <f t="shared" si="29"/>
        <v>1.3382424242424253</v>
      </c>
      <c r="M47">
        <f t="shared" si="30"/>
        <v>0.15575757575757487</v>
      </c>
    </row>
    <row r="48" spans="1:33">
      <c r="A48">
        <v>2009</v>
      </c>
      <c r="B48">
        <v>3.55</v>
      </c>
      <c r="C48">
        <v>4.04</v>
      </c>
      <c r="D48">
        <v>3.72</v>
      </c>
      <c r="E48">
        <v>6</v>
      </c>
      <c r="G48">
        <v>4.3907272727272719</v>
      </c>
      <c r="H48">
        <v>4.4522424242424243</v>
      </c>
      <c r="I48">
        <v>4.4657575757575767</v>
      </c>
      <c r="K48">
        <f t="shared" si="28"/>
        <v>-0.8407272727272721</v>
      </c>
      <c r="L48">
        <f t="shared" si="29"/>
        <v>-0.4122424242424243</v>
      </c>
      <c r="M48">
        <f t="shared" si="30"/>
        <v>-0.74575757575757651</v>
      </c>
    </row>
    <row r="49" spans="1:31">
      <c r="A49">
        <v>2010</v>
      </c>
      <c r="B49">
        <v>5.18</v>
      </c>
      <c r="C49">
        <v>3.99</v>
      </c>
      <c r="D49">
        <v>5.46</v>
      </c>
      <c r="E49">
        <v>7</v>
      </c>
      <c r="G49">
        <v>4.8401818181818177</v>
      </c>
      <c r="H49">
        <v>4.8427272727272728</v>
      </c>
      <c r="I49">
        <v>4.9572727272727279</v>
      </c>
      <c r="K49">
        <f t="shared" si="28"/>
        <v>0.33981818181818202</v>
      </c>
      <c r="L49">
        <f t="shared" si="29"/>
        <v>-0.85272727272727256</v>
      </c>
      <c r="M49">
        <f t="shared" si="30"/>
        <v>0.50272727272727202</v>
      </c>
      <c r="U49" t="s">
        <v>532</v>
      </c>
      <c r="Z49" t="s">
        <v>533</v>
      </c>
      <c r="AC49" t="s">
        <v>534</v>
      </c>
    </row>
    <row r="50" spans="1:31">
      <c r="A50">
        <v>2011</v>
      </c>
      <c r="B50">
        <v>6.22</v>
      </c>
      <c r="C50">
        <v>6.01</v>
      </c>
      <c r="D50">
        <v>6.32</v>
      </c>
      <c r="E50">
        <v>8</v>
      </c>
      <c r="G50">
        <v>5.2896363636363635</v>
      </c>
      <c r="H50">
        <v>5.2332121212121212</v>
      </c>
      <c r="I50">
        <v>5.4487878787878792</v>
      </c>
      <c r="K50">
        <f t="shared" si="28"/>
        <v>0.93036363636363628</v>
      </c>
      <c r="L50">
        <f t="shared" si="29"/>
        <v>0.77678787878787858</v>
      </c>
      <c r="M50">
        <f t="shared" si="30"/>
        <v>0.8712121212121211</v>
      </c>
      <c r="V50">
        <f t="array" ref="V50:X52">+MMULT(W44:Y46,AA44:AC46)</f>
        <v>0.76382949494949515</v>
      </c>
      <c r="W50">
        <v>0.24668909090909075</v>
      </c>
      <c r="X50">
        <v>0.81122424242424263</v>
      </c>
      <c r="Z50" s="232">
        <f t="shared" ref="Z50:AB52" si="31">+V50-Q44</f>
        <v>0</v>
      </c>
      <c r="AA50" s="232">
        <f t="shared" si="31"/>
        <v>0</v>
      </c>
      <c r="AB50" s="232">
        <f t="shared" si="31"/>
        <v>0</v>
      </c>
    </row>
    <row r="51" spans="1:31">
      <c r="A51">
        <v>2012</v>
      </c>
      <c r="B51">
        <v>6.89</v>
      </c>
      <c r="C51">
        <v>5.68</v>
      </c>
      <c r="D51">
        <v>7.5</v>
      </c>
      <c r="E51">
        <v>9</v>
      </c>
      <c r="G51">
        <v>5.7390909090909084</v>
      </c>
      <c r="H51">
        <v>5.6236969696969696</v>
      </c>
      <c r="I51">
        <v>5.9403030303030313</v>
      </c>
      <c r="K51">
        <f t="shared" si="28"/>
        <v>1.1509090909090913</v>
      </c>
      <c r="L51">
        <f t="shared" si="29"/>
        <v>5.6303030303030077E-2</v>
      </c>
      <c r="M51">
        <f t="shared" si="30"/>
        <v>1.5596969696969687</v>
      </c>
      <c r="V51">
        <v>0.24668909090909075</v>
      </c>
      <c r="W51">
        <v>0.49886006734006766</v>
      </c>
      <c r="X51">
        <v>0.21041548821548819</v>
      </c>
      <c r="Z51" s="232">
        <f t="shared" si="31"/>
        <v>0</v>
      </c>
      <c r="AA51" s="232">
        <f t="shared" si="31"/>
        <v>0</v>
      </c>
      <c r="AB51" s="232">
        <f t="shared" si="31"/>
        <v>0</v>
      </c>
    </row>
    <row r="52" spans="1:31">
      <c r="A52">
        <v>2013</v>
      </c>
      <c r="B52" s="25">
        <f>+B17</f>
        <v>4.46</v>
      </c>
      <c r="C52">
        <v>5.65</v>
      </c>
      <c r="D52">
        <v>4.3899999999999997</v>
      </c>
      <c r="E52">
        <v>10</v>
      </c>
      <c r="G52">
        <v>6.188545454545455</v>
      </c>
      <c r="H52">
        <v>6.0141818181818181</v>
      </c>
      <c r="I52">
        <v>6.4318181818181825</v>
      </c>
      <c r="K52">
        <f t="shared" si="28"/>
        <v>-1.7285454545454551</v>
      </c>
      <c r="L52">
        <f t="shared" si="29"/>
        <v>-0.36418181818181772</v>
      </c>
      <c r="M52">
        <f t="shared" si="30"/>
        <v>-2.0418181818181829</v>
      </c>
      <c r="V52">
        <v>0.81122424242424263</v>
      </c>
      <c r="W52">
        <v>0.21041548821548819</v>
      </c>
      <c r="X52">
        <v>0.93740673400673435</v>
      </c>
      <c r="Z52" s="232">
        <f t="shared" si="31"/>
        <v>0</v>
      </c>
      <c r="AA52" s="232">
        <f t="shared" si="31"/>
        <v>0</v>
      </c>
      <c r="AB52" s="232">
        <f t="shared" si="31"/>
        <v>0</v>
      </c>
    </row>
    <row r="54" spans="1:31">
      <c r="J54" t="s">
        <v>547</v>
      </c>
      <c r="K54" s="231">
        <f>+AVERAGE(K43:K52)</f>
        <v>4.8849813083506892E-16</v>
      </c>
      <c r="L54" s="231">
        <f>+AVERAGE(L43:L52)</f>
        <v>2.2204460492503131E-16</v>
      </c>
      <c r="M54" s="231">
        <f>+AVERAGE(M43:M52)</f>
        <v>-7.9936057773011273E-16</v>
      </c>
    </row>
    <row r="55" spans="1:31" ht="14.4">
      <c r="A55" s="37"/>
      <c r="B55" s="37"/>
      <c r="J55" t="s">
        <v>548</v>
      </c>
      <c r="K55">
        <f>+IFERROR(STDEV(K43:K52),0.00000000000000001)</f>
        <v>0.87397339487509296</v>
      </c>
      <c r="L55">
        <f>+IFERROR(STDEV(L43:L52),0.00000000000000001)</f>
        <v>0.70630026712444871</v>
      </c>
      <c r="M55">
        <f>+IFERROR(STDEV(M43:M52),0.00000000000000001)</f>
        <v>0.96819767300212733</v>
      </c>
    </row>
    <row r="56" spans="1:31" ht="14.4">
      <c r="A56" s="37"/>
      <c r="B56" s="37"/>
      <c r="J56" t="s">
        <v>550</v>
      </c>
    </row>
    <row r="57" spans="1:31">
      <c r="J57" t="s">
        <v>462</v>
      </c>
      <c r="K57">
        <f>+IFERROR(CORREL($K$43:$K$52,K43:K52),0.00000000000000001)</f>
        <v>1</v>
      </c>
      <c r="L57">
        <f>+IFERROR(CORREL($K$43:$K$52,L43:L52),0.00000000000000001)</f>
        <v>0.39963393727751012</v>
      </c>
      <c r="M57">
        <f>+IFERROR(CORREL($K$43:$K$52,M43:M52),0.00000000000000001)</f>
        <v>0.95869105181901815</v>
      </c>
    </row>
    <row r="58" spans="1:31">
      <c r="J58" t="s">
        <v>543</v>
      </c>
      <c r="K58">
        <f>+L57</f>
        <v>0.39963393727751012</v>
      </c>
      <c r="L58">
        <v>1</v>
      </c>
      <c r="M58">
        <f>+IFERROR(CORREL(L43:L52,M43:M52),0.00000000000000001)</f>
        <v>0.30769773480980211</v>
      </c>
    </row>
    <row r="59" spans="1:31">
      <c r="J59" t="s">
        <v>544</v>
      </c>
      <c r="K59">
        <f>+M57</f>
        <v>0.95869105181901815</v>
      </c>
      <c r="L59">
        <f>+M58</f>
        <v>0.30769773480980211</v>
      </c>
      <c r="M59">
        <v>1</v>
      </c>
    </row>
    <row r="61" spans="1:31" ht="14.4">
      <c r="E61" s="38" t="s">
        <v>0</v>
      </c>
      <c r="X61" s="37" t="s">
        <v>339</v>
      </c>
      <c r="Y61" s="37">
        <f>+INDEX(TYields!$C$3:$G$102,B2,2)</f>
        <v>175</v>
      </c>
    </row>
    <row r="62" spans="1:31" ht="14.4">
      <c r="C62" s="94"/>
      <c r="E62" t="s">
        <v>369</v>
      </c>
      <c r="K62" s="3"/>
      <c r="L62" s="38" t="s">
        <v>0</v>
      </c>
      <c r="P62" s="4"/>
      <c r="Q62" s="105" t="s">
        <v>0</v>
      </c>
      <c r="S62" t="s">
        <v>351</v>
      </c>
      <c r="AB62" s="239" t="s">
        <v>566</v>
      </c>
    </row>
    <row r="63" spans="1:31" ht="14.4">
      <c r="F63" t="s">
        <v>571</v>
      </c>
      <c r="G63" t="s">
        <v>575</v>
      </c>
      <c r="K63" s="233" t="s">
        <v>477</v>
      </c>
      <c r="L63" s="216">
        <f>+'Step 1-Farm Data'!D42</f>
        <v>150</v>
      </c>
      <c r="N63" s="25"/>
      <c r="P63" s="236" t="s">
        <v>349</v>
      </c>
      <c r="Q63" s="8">
        <v>3.7</v>
      </c>
      <c r="T63" t="s">
        <v>0</v>
      </c>
      <c r="W63" s="37"/>
      <c r="X63" s="37" t="s">
        <v>338</v>
      </c>
      <c r="Y63" s="37" t="s">
        <v>347</v>
      </c>
      <c r="Z63" s="37" t="s">
        <v>348</v>
      </c>
      <c r="AC63" s="239" t="s">
        <v>567</v>
      </c>
      <c r="AD63" s="239" t="s">
        <v>568</v>
      </c>
      <c r="AE63" s="240"/>
    </row>
    <row r="64" spans="1:31" ht="14.4">
      <c r="C64" s="25"/>
      <c r="E64" s="176" t="s">
        <v>370</v>
      </c>
      <c r="F64" s="1">
        <v>30</v>
      </c>
      <c r="G64" s="1">
        <v>30</v>
      </c>
      <c r="K64" s="234" t="s">
        <v>231</v>
      </c>
      <c r="L64" s="216">
        <f>+'Step 1-Farm Data'!D43</f>
        <v>0</v>
      </c>
      <c r="P64" s="236" t="s">
        <v>350</v>
      </c>
      <c r="Q64" s="8">
        <v>1.95</v>
      </c>
      <c r="S64">
        <v>2009</v>
      </c>
      <c r="T64">
        <v>3.7</v>
      </c>
      <c r="W64" s="37">
        <v>2009</v>
      </c>
      <c r="X64" s="37">
        <f>+INDEX('corn yields'!$B$10:$CX$14,W64-2008,$B$2)</f>
        <v>184</v>
      </c>
      <c r="Y64" s="37">
        <f>$Y$61*0.7</f>
        <v>122.49999999999999</v>
      </c>
      <c r="Z64" s="238">
        <f>IF(X64&gt;0,MAX(Y64,X64),"")</f>
        <v>184</v>
      </c>
      <c r="AB64">
        <v>2009</v>
      </c>
      <c r="AC64" t="str">
        <f>+IFERROR('Step 1-Farm Data'!D32*1,"")</f>
        <v/>
      </c>
      <c r="AD64" t="str">
        <f>+IF(AC64="","",MAX(AC64,Y64))</f>
        <v/>
      </c>
      <c r="AE64" s="1"/>
    </row>
    <row r="65" spans="1:501" ht="14.4">
      <c r="C65" s="25"/>
      <c r="E65" s="176" t="s">
        <v>373</v>
      </c>
      <c r="F65">
        <f>+'Step 1-Farm Data'!$E$12</f>
        <v>1</v>
      </c>
      <c r="K65" s="234" t="s">
        <v>232</v>
      </c>
      <c r="L65" s="216">
        <f>+'Step 1-Farm Data'!D44</f>
        <v>200</v>
      </c>
      <c r="S65">
        <v>2010</v>
      </c>
      <c r="T65">
        <v>5.18</v>
      </c>
      <c r="W65" s="37">
        <v>2010</v>
      </c>
      <c r="X65" s="37">
        <f>+INDEX('corn yields'!$B$10:$CX$14,W65-2008,$B$2)</f>
        <v>162</v>
      </c>
      <c r="Y65" s="37">
        <f>$Y$61*0.7</f>
        <v>122.49999999999999</v>
      </c>
      <c r="Z65" s="238">
        <f>IF(X65&gt;0,MAX(Y65,X65),"")</f>
        <v>162</v>
      </c>
      <c r="AB65">
        <v>2010</v>
      </c>
      <c r="AC65">
        <f>+IFERROR('Step 1-Farm Data'!D33*1,"")</f>
        <v>148</v>
      </c>
      <c r="AD65">
        <f t="shared" ref="AD65:AD68" si="32">+IF(AC65="","",MAX(AC65,Y65))</f>
        <v>148</v>
      </c>
      <c r="AE65" s="1"/>
    </row>
    <row r="66" spans="1:501" ht="14.4">
      <c r="K66" s="234" t="s">
        <v>233</v>
      </c>
      <c r="L66" s="216">
        <f>+'Step 1-Farm Data'!D45</f>
        <v>0</v>
      </c>
      <c r="S66">
        <v>2011</v>
      </c>
      <c r="T66">
        <v>6.22</v>
      </c>
      <c r="W66" s="37">
        <v>2011</v>
      </c>
      <c r="X66" s="37">
        <f>+INDEX('corn yields'!$B$10:$CX$14,W66-2008,$B$2)</f>
        <v>182</v>
      </c>
      <c r="Y66" s="37">
        <f>$Y$61*0.7</f>
        <v>122.49999999999999</v>
      </c>
      <c r="Z66" s="238">
        <f>IF(X66&gt;0,MAX(Y66,X66),"")</f>
        <v>182</v>
      </c>
      <c r="AB66">
        <v>2011</v>
      </c>
      <c r="AC66" t="str">
        <f>+IFERROR('Step 1-Farm Data'!D34*1,"")</f>
        <v/>
      </c>
      <c r="AD66" t="str">
        <f t="shared" si="32"/>
        <v/>
      </c>
      <c r="AE66" s="1"/>
    </row>
    <row r="67" spans="1:501" ht="14.4">
      <c r="A67" t="s">
        <v>557</v>
      </c>
      <c r="C67" s="25"/>
      <c r="K67" s="235" t="s">
        <v>234</v>
      </c>
      <c r="L67" s="216">
        <f>+'Step 1-Farm Data'!D46</f>
        <v>200</v>
      </c>
      <c r="P67" s="176" t="s">
        <v>103</v>
      </c>
      <c r="Q67" s="237">
        <f>+'Step 1-Farm Data'!D20</f>
        <v>85</v>
      </c>
      <c r="S67">
        <v>2012</v>
      </c>
      <c r="T67">
        <v>6.89</v>
      </c>
      <c r="W67" s="37">
        <v>2012</v>
      </c>
      <c r="X67" s="37">
        <f>+INDEX('corn yields'!$B$10:$CX$14,W67-2008,$B$2)</f>
        <v>147</v>
      </c>
      <c r="Y67" s="37">
        <f>$Y$61*0.7</f>
        <v>122.49999999999999</v>
      </c>
      <c r="Z67" s="238">
        <f>IF(X67&gt;0,MAX(Y67,X67),"")</f>
        <v>147</v>
      </c>
      <c r="AB67">
        <v>2012</v>
      </c>
      <c r="AC67">
        <f>+IFERROR('Step 1-Farm Data'!D35*1,"")</f>
        <v>120</v>
      </c>
      <c r="AD67">
        <f t="shared" si="32"/>
        <v>122.49999999999999</v>
      </c>
      <c r="AE67" s="1"/>
    </row>
    <row r="68" spans="1:501" ht="14.4">
      <c r="A68" t="s">
        <v>558</v>
      </c>
      <c r="B68" t="str">
        <f>+Prices!B55</f>
        <v/>
      </c>
      <c r="P68" s="176" t="s">
        <v>564</v>
      </c>
      <c r="Q68">
        <f>+'Step 1-Farm Data'!D26</f>
        <v>126</v>
      </c>
      <c r="S68">
        <v>2013</v>
      </c>
      <c r="T68">
        <v>4.5</v>
      </c>
      <c r="W68" s="37">
        <v>2013</v>
      </c>
      <c r="X68" s="37">
        <f>+INDEX('corn yields'!$B$10:$CX$14,W68-2008,$B$2)</f>
        <v>154</v>
      </c>
      <c r="Y68" s="37">
        <f>$Y$61*0.7</f>
        <v>122.49999999999999</v>
      </c>
      <c r="Z68" s="238">
        <f>IF(X68&gt;0,MAX(Y68,X68),"")</f>
        <v>154</v>
      </c>
      <c r="AB68">
        <v>2013</v>
      </c>
      <c r="AC68" t="str">
        <f>+IFERROR('Step 1-Farm Data'!D36*1,"")</f>
        <v/>
      </c>
      <c r="AD68" t="str">
        <f t="shared" si="32"/>
        <v/>
      </c>
      <c r="AE68" s="1"/>
    </row>
    <row r="69" spans="1:501">
      <c r="A69" t="s">
        <v>559</v>
      </c>
      <c r="B69" t="str">
        <f>+Prices!D55</f>
        <v/>
      </c>
      <c r="S69" t="s">
        <v>565</v>
      </c>
      <c r="T69" s="237">
        <f>+(SUM(T64:T68)-MAX(T64:T68)-MIN(T64:T68))/3</f>
        <v>5.3</v>
      </c>
      <c r="Y69" t="s">
        <v>565</v>
      </c>
      <c r="Z69" s="237">
        <f>+ROUND((SUM(Z64:Z68)-MAX(Z64:Z68)-MIN(Z64:Z68))/3,1)</f>
        <v>166</v>
      </c>
      <c r="AE69" s="237"/>
    </row>
    <row r="70" spans="1:501">
      <c r="A70" t="s">
        <v>575</v>
      </c>
      <c r="B70" t="str">
        <f>+Prices!F55</f>
        <v/>
      </c>
    </row>
    <row r="72" spans="1:501">
      <c r="A72" t="s">
        <v>541</v>
      </c>
    </row>
    <row r="73" spans="1:501">
      <c r="A73">
        <v>2014</v>
      </c>
      <c r="B73">
        <v>1</v>
      </c>
      <c r="C73">
        <v>2</v>
      </c>
      <c r="D73">
        <v>3</v>
      </c>
      <c r="E73">
        <v>4</v>
      </c>
      <c r="F73">
        <v>5</v>
      </c>
      <c r="G73">
        <v>6</v>
      </c>
      <c r="H73">
        <v>7</v>
      </c>
      <c r="I73">
        <v>8</v>
      </c>
      <c r="J73">
        <v>9</v>
      </c>
      <c r="K73">
        <v>10</v>
      </c>
      <c r="L73">
        <v>11</v>
      </c>
      <c r="M73">
        <v>12</v>
      </c>
      <c r="N73">
        <v>13</v>
      </c>
      <c r="O73">
        <v>14</v>
      </c>
      <c r="P73">
        <v>15</v>
      </c>
      <c r="Q73">
        <v>16</v>
      </c>
      <c r="R73">
        <v>17</v>
      </c>
      <c r="S73">
        <v>18</v>
      </c>
      <c r="T73">
        <v>19</v>
      </c>
      <c r="U73">
        <v>20</v>
      </c>
      <c r="V73">
        <v>21</v>
      </c>
      <c r="W73">
        <v>22</v>
      </c>
      <c r="X73">
        <v>23</v>
      </c>
      <c r="Y73">
        <v>24</v>
      </c>
      <c r="Z73">
        <v>25</v>
      </c>
      <c r="AA73">
        <v>26</v>
      </c>
      <c r="AB73">
        <v>27</v>
      </c>
      <c r="AC73">
        <v>28</v>
      </c>
      <c r="AD73">
        <v>29</v>
      </c>
      <c r="AE73">
        <v>30</v>
      </c>
      <c r="AF73">
        <v>31</v>
      </c>
      <c r="AG73">
        <v>32</v>
      </c>
      <c r="AH73">
        <v>33</v>
      </c>
      <c r="AI73">
        <v>34</v>
      </c>
      <c r="AJ73">
        <v>35</v>
      </c>
      <c r="AK73">
        <v>36</v>
      </c>
      <c r="AL73">
        <v>37</v>
      </c>
      <c r="AM73">
        <v>38</v>
      </c>
      <c r="AN73">
        <v>39</v>
      </c>
      <c r="AO73">
        <v>40</v>
      </c>
      <c r="AP73">
        <v>41</v>
      </c>
      <c r="AQ73">
        <v>42</v>
      </c>
      <c r="AR73">
        <v>43</v>
      </c>
      <c r="AS73">
        <v>44</v>
      </c>
      <c r="AT73">
        <v>45</v>
      </c>
      <c r="AU73">
        <v>46</v>
      </c>
      <c r="AV73">
        <v>47</v>
      </c>
      <c r="AW73">
        <v>48</v>
      </c>
      <c r="AX73">
        <v>49</v>
      </c>
      <c r="AY73">
        <v>50</v>
      </c>
      <c r="AZ73">
        <v>51</v>
      </c>
      <c r="BA73">
        <v>52</v>
      </c>
      <c r="BB73">
        <v>53</v>
      </c>
      <c r="BC73">
        <v>54</v>
      </c>
      <c r="BD73">
        <v>55</v>
      </c>
      <c r="BE73">
        <v>56</v>
      </c>
      <c r="BF73">
        <v>57</v>
      </c>
      <c r="BG73">
        <v>58</v>
      </c>
      <c r="BH73">
        <v>59</v>
      </c>
      <c r="BI73">
        <v>60</v>
      </c>
      <c r="BJ73">
        <v>61</v>
      </c>
      <c r="BK73">
        <v>62</v>
      </c>
      <c r="BL73">
        <v>63</v>
      </c>
      <c r="BM73">
        <v>64</v>
      </c>
      <c r="BN73">
        <v>65</v>
      </c>
      <c r="BO73">
        <v>66</v>
      </c>
      <c r="BP73">
        <v>67</v>
      </c>
      <c r="BQ73">
        <v>68</v>
      </c>
      <c r="BR73">
        <v>69</v>
      </c>
      <c r="BS73">
        <v>70</v>
      </c>
      <c r="BT73">
        <v>71</v>
      </c>
      <c r="BU73">
        <v>72</v>
      </c>
      <c r="BV73">
        <v>73</v>
      </c>
      <c r="BW73">
        <v>74</v>
      </c>
      <c r="BX73">
        <v>75</v>
      </c>
      <c r="BY73">
        <v>76</v>
      </c>
      <c r="BZ73">
        <v>77</v>
      </c>
      <c r="CA73">
        <v>78</v>
      </c>
      <c r="CB73">
        <v>79</v>
      </c>
      <c r="CC73">
        <v>80</v>
      </c>
      <c r="CD73">
        <v>81</v>
      </c>
      <c r="CE73">
        <v>82</v>
      </c>
      <c r="CF73">
        <v>83</v>
      </c>
      <c r="CG73">
        <v>84</v>
      </c>
      <c r="CH73">
        <v>85</v>
      </c>
      <c r="CI73">
        <v>86</v>
      </c>
      <c r="CJ73">
        <v>87</v>
      </c>
      <c r="CK73">
        <v>88</v>
      </c>
      <c r="CL73">
        <v>89</v>
      </c>
      <c r="CM73">
        <v>90</v>
      </c>
      <c r="CN73">
        <v>91</v>
      </c>
      <c r="CO73">
        <v>92</v>
      </c>
      <c r="CP73">
        <v>93</v>
      </c>
      <c r="CQ73">
        <v>94</v>
      </c>
      <c r="CR73">
        <v>95</v>
      </c>
      <c r="CS73">
        <v>96</v>
      </c>
      <c r="CT73">
        <v>97</v>
      </c>
      <c r="CU73">
        <v>98</v>
      </c>
      <c r="CV73">
        <v>99</v>
      </c>
      <c r="CW73">
        <v>100</v>
      </c>
      <c r="CX73">
        <v>101</v>
      </c>
      <c r="CY73">
        <v>102</v>
      </c>
      <c r="CZ73">
        <v>103</v>
      </c>
      <c r="DA73">
        <v>104</v>
      </c>
      <c r="DB73">
        <v>105</v>
      </c>
      <c r="DC73">
        <v>106</v>
      </c>
      <c r="DD73">
        <v>107</v>
      </c>
      <c r="DE73">
        <v>108</v>
      </c>
      <c r="DF73">
        <v>109</v>
      </c>
      <c r="DG73">
        <v>110</v>
      </c>
      <c r="DH73">
        <v>111</v>
      </c>
      <c r="DI73">
        <v>112</v>
      </c>
      <c r="DJ73">
        <v>113</v>
      </c>
      <c r="DK73">
        <v>114</v>
      </c>
      <c r="DL73">
        <v>115</v>
      </c>
      <c r="DM73">
        <v>116</v>
      </c>
      <c r="DN73">
        <v>117</v>
      </c>
      <c r="DO73">
        <v>118</v>
      </c>
      <c r="DP73">
        <v>119</v>
      </c>
      <c r="DQ73">
        <v>120</v>
      </c>
      <c r="DR73">
        <v>121</v>
      </c>
      <c r="DS73">
        <v>122</v>
      </c>
      <c r="DT73">
        <v>123</v>
      </c>
      <c r="DU73">
        <v>124</v>
      </c>
      <c r="DV73">
        <v>125</v>
      </c>
      <c r="DW73">
        <v>126</v>
      </c>
      <c r="DX73">
        <v>127</v>
      </c>
      <c r="DY73">
        <v>128</v>
      </c>
      <c r="DZ73">
        <v>129</v>
      </c>
      <c r="EA73">
        <v>130</v>
      </c>
      <c r="EB73">
        <v>131</v>
      </c>
      <c r="EC73">
        <v>132</v>
      </c>
      <c r="ED73">
        <v>133</v>
      </c>
      <c r="EE73">
        <v>134</v>
      </c>
      <c r="EF73">
        <v>135</v>
      </c>
      <c r="EG73">
        <v>136</v>
      </c>
      <c r="EH73">
        <v>137</v>
      </c>
      <c r="EI73">
        <v>138</v>
      </c>
      <c r="EJ73">
        <v>139</v>
      </c>
      <c r="EK73">
        <v>140</v>
      </c>
      <c r="EL73">
        <v>141</v>
      </c>
      <c r="EM73">
        <v>142</v>
      </c>
      <c r="EN73">
        <v>143</v>
      </c>
      <c r="EO73">
        <v>144</v>
      </c>
      <c r="EP73">
        <v>145</v>
      </c>
      <c r="EQ73">
        <v>146</v>
      </c>
      <c r="ER73">
        <v>147</v>
      </c>
      <c r="ES73">
        <v>148</v>
      </c>
      <c r="ET73">
        <v>149</v>
      </c>
      <c r="EU73">
        <v>150</v>
      </c>
      <c r="EV73">
        <v>151</v>
      </c>
      <c r="EW73">
        <v>152</v>
      </c>
      <c r="EX73">
        <v>153</v>
      </c>
      <c r="EY73">
        <v>154</v>
      </c>
      <c r="EZ73">
        <v>155</v>
      </c>
      <c r="FA73">
        <v>156</v>
      </c>
      <c r="FB73">
        <v>157</v>
      </c>
      <c r="FC73">
        <v>158</v>
      </c>
      <c r="FD73">
        <v>159</v>
      </c>
      <c r="FE73">
        <v>160</v>
      </c>
      <c r="FF73">
        <v>161</v>
      </c>
      <c r="FG73">
        <v>162</v>
      </c>
      <c r="FH73">
        <v>163</v>
      </c>
      <c r="FI73">
        <v>164</v>
      </c>
      <c r="FJ73">
        <v>165</v>
      </c>
      <c r="FK73">
        <v>166</v>
      </c>
      <c r="FL73">
        <v>167</v>
      </c>
      <c r="FM73">
        <v>168</v>
      </c>
      <c r="FN73">
        <v>169</v>
      </c>
      <c r="FO73">
        <v>170</v>
      </c>
      <c r="FP73">
        <v>171</v>
      </c>
      <c r="FQ73">
        <v>172</v>
      </c>
      <c r="FR73">
        <v>173</v>
      </c>
      <c r="FS73">
        <v>174</v>
      </c>
      <c r="FT73">
        <v>175</v>
      </c>
      <c r="FU73">
        <v>176</v>
      </c>
      <c r="FV73">
        <v>177</v>
      </c>
      <c r="FW73">
        <v>178</v>
      </c>
      <c r="FX73">
        <v>179</v>
      </c>
      <c r="FY73">
        <v>180</v>
      </c>
      <c r="FZ73">
        <v>181</v>
      </c>
      <c r="GA73">
        <v>182</v>
      </c>
      <c r="GB73">
        <v>183</v>
      </c>
      <c r="GC73">
        <v>184</v>
      </c>
      <c r="GD73">
        <v>185</v>
      </c>
      <c r="GE73">
        <v>186</v>
      </c>
      <c r="GF73">
        <v>187</v>
      </c>
      <c r="GG73">
        <v>188</v>
      </c>
      <c r="GH73">
        <v>189</v>
      </c>
      <c r="GI73">
        <v>190</v>
      </c>
      <c r="GJ73">
        <v>191</v>
      </c>
      <c r="GK73">
        <v>192</v>
      </c>
      <c r="GL73">
        <v>193</v>
      </c>
      <c r="GM73">
        <v>194</v>
      </c>
      <c r="GN73">
        <v>195</v>
      </c>
      <c r="GO73">
        <v>196</v>
      </c>
      <c r="GP73">
        <v>197</v>
      </c>
      <c r="GQ73">
        <v>198</v>
      </c>
      <c r="GR73">
        <v>199</v>
      </c>
      <c r="GS73">
        <v>200</v>
      </c>
      <c r="GT73">
        <v>201</v>
      </c>
      <c r="GU73">
        <v>202</v>
      </c>
      <c r="GV73">
        <v>203</v>
      </c>
      <c r="GW73">
        <v>204</v>
      </c>
      <c r="GX73">
        <v>205</v>
      </c>
      <c r="GY73">
        <v>206</v>
      </c>
      <c r="GZ73">
        <v>207</v>
      </c>
      <c r="HA73">
        <v>208</v>
      </c>
      <c r="HB73">
        <v>209</v>
      </c>
      <c r="HC73">
        <v>210</v>
      </c>
      <c r="HD73">
        <v>211</v>
      </c>
      <c r="HE73">
        <v>212</v>
      </c>
      <c r="HF73">
        <v>213</v>
      </c>
      <c r="HG73">
        <v>214</v>
      </c>
      <c r="HH73">
        <v>215</v>
      </c>
      <c r="HI73">
        <v>216</v>
      </c>
      <c r="HJ73">
        <v>217</v>
      </c>
      <c r="HK73">
        <v>218</v>
      </c>
      <c r="HL73">
        <v>219</v>
      </c>
      <c r="HM73">
        <v>220</v>
      </c>
      <c r="HN73">
        <v>221</v>
      </c>
      <c r="HO73">
        <v>222</v>
      </c>
      <c r="HP73">
        <v>223</v>
      </c>
      <c r="HQ73">
        <v>224</v>
      </c>
      <c r="HR73">
        <v>225</v>
      </c>
      <c r="HS73">
        <v>226</v>
      </c>
      <c r="HT73">
        <v>227</v>
      </c>
      <c r="HU73">
        <v>228</v>
      </c>
      <c r="HV73">
        <v>229</v>
      </c>
      <c r="HW73">
        <v>230</v>
      </c>
      <c r="HX73">
        <v>231</v>
      </c>
      <c r="HY73">
        <v>232</v>
      </c>
      <c r="HZ73">
        <v>233</v>
      </c>
      <c r="IA73">
        <v>234</v>
      </c>
      <c r="IB73">
        <v>235</v>
      </c>
      <c r="IC73">
        <v>236</v>
      </c>
      <c r="ID73">
        <v>237</v>
      </c>
      <c r="IE73">
        <v>238</v>
      </c>
      <c r="IF73">
        <v>239</v>
      </c>
      <c r="IG73">
        <v>240</v>
      </c>
      <c r="IH73">
        <v>241</v>
      </c>
      <c r="II73">
        <v>242</v>
      </c>
      <c r="IJ73">
        <v>243</v>
      </c>
      <c r="IK73">
        <v>244</v>
      </c>
      <c r="IL73">
        <v>245</v>
      </c>
      <c r="IM73">
        <v>246</v>
      </c>
      <c r="IN73">
        <v>247</v>
      </c>
      <c r="IO73">
        <v>248</v>
      </c>
      <c r="IP73">
        <v>249</v>
      </c>
      <c r="IQ73">
        <v>250</v>
      </c>
      <c r="IR73">
        <v>251</v>
      </c>
      <c r="IS73">
        <v>252</v>
      </c>
      <c r="IT73">
        <v>253</v>
      </c>
      <c r="IU73">
        <v>254</v>
      </c>
      <c r="IV73">
        <v>255</v>
      </c>
      <c r="IW73">
        <v>256</v>
      </c>
      <c r="IX73">
        <v>257</v>
      </c>
      <c r="IY73">
        <v>258</v>
      </c>
      <c r="IZ73">
        <v>259</v>
      </c>
      <c r="JA73">
        <v>260</v>
      </c>
      <c r="JB73">
        <v>261</v>
      </c>
      <c r="JC73">
        <v>262</v>
      </c>
      <c r="JD73">
        <v>263</v>
      </c>
      <c r="JE73">
        <v>264</v>
      </c>
      <c r="JF73">
        <v>265</v>
      </c>
      <c r="JG73">
        <v>266</v>
      </c>
      <c r="JH73">
        <v>267</v>
      </c>
      <c r="JI73">
        <v>268</v>
      </c>
      <c r="JJ73">
        <v>269</v>
      </c>
      <c r="JK73">
        <v>270</v>
      </c>
      <c r="JL73">
        <v>271</v>
      </c>
      <c r="JM73">
        <v>272</v>
      </c>
      <c r="JN73">
        <v>273</v>
      </c>
      <c r="JO73">
        <v>274</v>
      </c>
      <c r="JP73">
        <v>275</v>
      </c>
      <c r="JQ73">
        <v>276</v>
      </c>
      <c r="JR73">
        <v>277</v>
      </c>
      <c r="JS73">
        <v>278</v>
      </c>
      <c r="JT73">
        <v>279</v>
      </c>
      <c r="JU73">
        <v>280</v>
      </c>
      <c r="JV73">
        <v>281</v>
      </c>
      <c r="JW73">
        <v>282</v>
      </c>
      <c r="JX73">
        <v>283</v>
      </c>
      <c r="JY73">
        <v>284</v>
      </c>
      <c r="JZ73">
        <v>285</v>
      </c>
      <c r="KA73">
        <v>286</v>
      </c>
      <c r="KB73">
        <v>287</v>
      </c>
      <c r="KC73">
        <v>288</v>
      </c>
      <c r="KD73">
        <v>289</v>
      </c>
      <c r="KE73">
        <v>290</v>
      </c>
      <c r="KF73">
        <v>291</v>
      </c>
      <c r="KG73">
        <v>292</v>
      </c>
      <c r="KH73">
        <v>293</v>
      </c>
      <c r="KI73">
        <v>294</v>
      </c>
      <c r="KJ73">
        <v>295</v>
      </c>
      <c r="KK73">
        <v>296</v>
      </c>
      <c r="KL73">
        <v>297</v>
      </c>
      <c r="KM73">
        <v>298</v>
      </c>
      <c r="KN73">
        <v>299</v>
      </c>
      <c r="KO73">
        <v>300</v>
      </c>
      <c r="KP73">
        <v>301</v>
      </c>
      <c r="KQ73">
        <v>302</v>
      </c>
      <c r="KR73">
        <v>303</v>
      </c>
      <c r="KS73">
        <v>304</v>
      </c>
      <c r="KT73">
        <v>305</v>
      </c>
      <c r="KU73">
        <v>306</v>
      </c>
      <c r="KV73">
        <v>307</v>
      </c>
      <c r="KW73">
        <v>308</v>
      </c>
      <c r="KX73">
        <v>309</v>
      </c>
      <c r="KY73">
        <v>310</v>
      </c>
      <c r="KZ73">
        <v>311</v>
      </c>
      <c r="LA73">
        <v>312</v>
      </c>
      <c r="LB73">
        <v>313</v>
      </c>
      <c r="LC73">
        <v>314</v>
      </c>
      <c r="LD73">
        <v>315</v>
      </c>
      <c r="LE73">
        <v>316</v>
      </c>
      <c r="LF73">
        <v>317</v>
      </c>
      <c r="LG73">
        <v>318</v>
      </c>
      <c r="LH73">
        <v>319</v>
      </c>
      <c r="LI73">
        <v>320</v>
      </c>
      <c r="LJ73">
        <v>321</v>
      </c>
      <c r="LK73">
        <v>322</v>
      </c>
      <c r="LL73">
        <v>323</v>
      </c>
      <c r="LM73">
        <v>324</v>
      </c>
      <c r="LN73">
        <v>325</v>
      </c>
      <c r="LO73">
        <v>326</v>
      </c>
      <c r="LP73">
        <v>327</v>
      </c>
      <c r="LQ73">
        <v>328</v>
      </c>
      <c r="LR73">
        <v>329</v>
      </c>
      <c r="LS73">
        <v>330</v>
      </c>
      <c r="LT73">
        <v>331</v>
      </c>
      <c r="LU73">
        <v>332</v>
      </c>
      <c r="LV73">
        <v>333</v>
      </c>
      <c r="LW73">
        <v>334</v>
      </c>
      <c r="LX73">
        <v>335</v>
      </c>
      <c r="LY73">
        <v>336</v>
      </c>
      <c r="LZ73">
        <v>337</v>
      </c>
      <c r="MA73">
        <v>338</v>
      </c>
      <c r="MB73">
        <v>339</v>
      </c>
      <c r="MC73">
        <v>340</v>
      </c>
      <c r="MD73">
        <v>341</v>
      </c>
      <c r="ME73">
        <v>342</v>
      </c>
      <c r="MF73">
        <v>343</v>
      </c>
      <c r="MG73">
        <v>344</v>
      </c>
      <c r="MH73">
        <v>345</v>
      </c>
      <c r="MI73">
        <v>346</v>
      </c>
      <c r="MJ73">
        <v>347</v>
      </c>
      <c r="MK73">
        <v>348</v>
      </c>
      <c r="ML73">
        <v>349</v>
      </c>
      <c r="MM73">
        <v>350</v>
      </c>
      <c r="MN73">
        <v>351</v>
      </c>
      <c r="MO73">
        <v>352</v>
      </c>
      <c r="MP73">
        <v>353</v>
      </c>
      <c r="MQ73">
        <v>354</v>
      </c>
      <c r="MR73">
        <v>355</v>
      </c>
      <c r="MS73">
        <v>356</v>
      </c>
      <c r="MT73">
        <v>357</v>
      </c>
      <c r="MU73">
        <v>358</v>
      </c>
      <c r="MV73">
        <v>359</v>
      </c>
      <c r="MW73">
        <v>360</v>
      </c>
      <c r="MX73">
        <v>361</v>
      </c>
      <c r="MY73">
        <v>362</v>
      </c>
      <c r="MZ73">
        <v>363</v>
      </c>
      <c r="NA73">
        <v>364</v>
      </c>
      <c r="NB73">
        <v>365</v>
      </c>
      <c r="NC73">
        <v>366</v>
      </c>
      <c r="ND73">
        <v>367</v>
      </c>
      <c r="NE73">
        <v>368</v>
      </c>
      <c r="NF73">
        <v>369</v>
      </c>
      <c r="NG73">
        <v>370</v>
      </c>
      <c r="NH73">
        <v>371</v>
      </c>
      <c r="NI73">
        <v>372</v>
      </c>
      <c r="NJ73">
        <v>373</v>
      </c>
      <c r="NK73">
        <v>374</v>
      </c>
      <c r="NL73">
        <v>375</v>
      </c>
      <c r="NM73">
        <v>376</v>
      </c>
      <c r="NN73">
        <v>377</v>
      </c>
      <c r="NO73">
        <v>378</v>
      </c>
      <c r="NP73">
        <v>379</v>
      </c>
      <c r="NQ73">
        <v>380</v>
      </c>
      <c r="NR73">
        <v>381</v>
      </c>
      <c r="NS73">
        <v>382</v>
      </c>
      <c r="NT73">
        <v>383</v>
      </c>
      <c r="NU73">
        <v>384</v>
      </c>
      <c r="NV73">
        <v>385</v>
      </c>
      <c r="NW73">
        <v>386</v>
      </c>
      <c r="NX73">
        <v>387</v>
      </c>
      <c r="NY73">
        <v>388</v>
      </c>
      <c r="NZ73">
        <v>389</v>
      </c>
      <c r="OA73">
        <v>390</v>
      </c>
      <c r="OB73">
        <v>391</v>
      </c>
      <c r="OC73">
        <v>392</v>
      </c>
      <c r="OD73">
        <v>393</v>
      </c>
      <c r="OE73">
        <v>394</v>
      </c>
      <c r="OF73">
        <v>395</v>
      </c>
      <c r="OG73">
        <v>396</v>
      </c>
      <c r="OH73">
        <v>397</v>
      </c>
      <c r="OI73">
        <v>398</v>
      </c>
      <c r="OJ73">
        <v>399</v>
      </c>
      <c r="OK73">
        <v>400</v>
      </c>
      <c r="OL73">
        <v>401</v>
      </c>
      <c r="OM73">
        <v>402</v>
      </c>
      <c r="ON73">
        <v>403</v>
      </c>
      <c r="OO73">
        <v>404</v>
      </c>
      <c r="OP73">
        <v>405</v>
      </c>
      <c r="OQ73">
        <v>406</v>
      </c>
      <c r="OR73">
        <v>407</v>
      </c>
      <c r="OS73">
        <v>408</v>
      </c>
      <c r="OT73">
        <v>409</v>
      </c>
      <c r="OU73">
        <v>410</v>
      </c>
      <c r="OV73">
        <v>411</v>
      </c>
      <c r="OW73">
        <v>412</v>
      </c>
      <c r="OX73">
        <v>413</v>
      </c>
      <c r="OY73">
        <v>414</v>
      </c>
      <c r="OZ73">
        <v>415</v>
      </c>
      <c r="PA73">
        <v>416</v>
      </c>
      <c r="PB73">
        <v>417</v>
      </c>
      <c r="PC73">
        <v>418</v>
      </c>
      <c r="PD73">
        <v>419</v>
      </c>
      <c r="PE73">
        <v>420</v>
      </c>
      <c r="PF73">
        <v>421</v>
      </c>
      <c r="PG73">
        <v>422</v>
      </c>
      <c r="PH73">
        <v>423</v>
      </c>
      <c r="PI73">
        <v>424</v>
      </c>
      <c r="PJ73">
        <v>425</v>
      </c>
      <c r="PK73">
        <v>426</v>
      </c>
      <c r="PL73">
        <v>427</v>
      </c>
      <c r="PM73">
        <v>428</v>
      </c>
      <c r="PN73">
        <v>429</v>
      </c>
      <c r="PO73">
        <v>430</v>
      </c>
      <c r="PP73">
        <v>431</v>
      </c>
      <c r="PQ73">
        <v>432</v>
      </c>
      <c r="PR73">
        <v>433</v>
      </c>
      <c r="PS73">
        <v>434</v>
      </c>
      <c r="PT73">
        <v>435</v>
      </c>
      <c r="PU73">
        <v>436</v>
      </c>
      <c r="PV73">
        <v>437</v>
      </c>
      <c r="PW73">
        <v>438</v>
      </c>
      <c r="PX73">
        <v>439</v>
      </c>
      <c r="PY73">
        <v>440</v>
      </c>
      <c r="PZ73">
        <v>441</v>
      </c>
      <c r="QA73">
        <v>442</v>
      </c>
      <c r="QB73">
        <v>443</v>
      </c>
      <c r="QC73">
        <v>444</v>
      </c>
      <c r="QD73">
        <v>445</v>
      </c>
      <c r="QE73">
        <v>446</v>
      </c>
      <c r="QF73">
        <v>447</v>
      </c>
      <c r="QG73">
        <v>448</v>
      </c>
      <c r="QH73">
        <v>449</v>
      </c>
      <c r="QI73">
        <v>450</v>
      </c>
      <c r="QJ73">
        <v>451</v>
      </c>
      <c r="QK73">
        <v>452</v>
      </c>
      <c r="QL73">
        <v>453</v>
      </c>
      <c r="QM73">
        <v>454</v>
      </c>
      <c r="QN73">
        <v>455</v>
      </c>
      <c r="QO73">
        <v>456</v>
      </c>
      <c r="QP73">
        <v>457</v>
      </c>
      <c r="QQ73">
        <v>458</v>
      </c>
      <c r="QR73">
        <v>459</v>
      </c>
      <c r="QS73">
        <v>460</v>
      </c>
      <c r="QT73">
        <v>461</v>
      </c>
      <c r="QU73">
        <v>462</v>
      </c>
      <c r="QV73">
        <v>463</v>
      </c>
      <c r="QW73">
        <v>464</v>
      </c>
      <c r="QX73">
        <v>465</v>
      </c>
      <c r="QY73">
        <v>466</v>
      </c>
      <c r="QZ73">
        <v>467</v>
      </c>
      <c r="RA73">
        <v>468</v>
      </c>
      <c r="RB73">
        <v>469</v>
      </c>
      <c r="RC73">
        <v>470</v>
      </c>
      <c r="RD73">
        <v>471</v>
      </c>
      <c r="RE73">
        <v>472</v>
      </c>
      <c r="RF73">
        <v>473</v>
      </c>
      <c r="RG73">
        <v>474</v>
      </c>
      <c r="RH73">
        <v>475</v>
      </c>
      <c r="RI73">
        <v>476</v>
      </c>
      <c r="RJ73">
        <v>477</v>
      </c>
      <c r="RK73">
        <v>478</v>
      </c>
      <c r="RL73">
        <v>479</v>
      </c>
      <c r="RM73">
        <v>480</v>
      </c>
      <c r="RN73">
        <v>481</v>
      </c>
      <c r="RO73">
        <v>482</v>
      </c>
      <c r="RP73">
        <v>483</v>
      </c>
      <c r="RQ73">
        <v>484</v>
      </c>
      <c r="RR73">
        <v>485</v>
      </c>
      <c r="RS73">
        <v>486</v>
      </c>
      <c r="RT73">
        <v>487</v>
      </c>
      <c r="RU73">
        <v>488</v>
      </c>
      <c r="RV73">
        <v>489</v>
      </c>
      <c r="RW73">
        <v>490</v>
      </c>
      <c r="RX73">
        <v>491</v>
      </c>
      <c r="RY73">
        <v>492</v>
      </c>
      <c r="RZ73">
        <v>493</v>
      </c>
      <c r="SA73">
        <v>494</v>
      </c>
      <c r="SB73">
        <v>495</v>
      </c>
      <c r="SC73">
        <v>496</v>
      </c>
      <c r="SD73">
        <v>497</v>
      </c>
      <c r="SE73">
        <v>498</v>
      </c>
      <c r="SF73">
        <v>499</v>
      </c>
      <c r="SG73">
        <v>500</v>
      </c>
    </row>
    <row r="74" spans="1:501">
      <c r="A74" t="s">
        <v>538</v>
      </c>
      <c r="B74">
        <v>-2.3927168513182551</v>
      </c>
      <c r="C74">
        <v>1.5750811144243926</v>
      </c>
      <c r="D74">
        <v>-0.62059370975475758</v>
      </c>
      <c r="E74">
        <v>-0.19644176063593477</v>
      </c>
      <c r="F74">
        <v>-0.73167029768228531</v>
      </c>
      <c r="G74">
        <v>-0.33110950425907504</v>
      </c>
      <c r="H74">
        <v>0.30263322514656466</v>
      </c>
      <c r="I74">
        <v>0.23512484403909184</v>
      </c>
      <c r="J74">
        <v>-1.0361782187828794</v>
      </c>
      <c r="K74">
        <v>-0.68651843321276829</v>
      </c>
      <c r="L74">
        <v>0.73267074185423553</v>
      </c>
      <c r="M74">
        <v>-1.2523150871857069</v>
      </c>
      <c r="N74">
        <v>0.58427076510270126</v>
      </c>
      <c r="O74">
        <v>5.1697952585527673E-2</v>
      </c>
      <c r="P74">
        <v>-0.3875834408972878</v>
      </c>
      <c r="Q74">
        <v>0.23811480787117034</v>
      </c>
      <c r="R74">
        <v>-0.13817384569847491</v>
      </c>
      <c r="S74">
        <v>1.5249861462507397</v>
      </c>
      <c r="T74">
        <v>-0.47440380512853153</v>
      </c>
      <c r="U74">
        <v>0.39270162233151495</v>
      </c>
      <c r="V74">
        <v>1.352696017420385</v>
      </c>
      <c r="W74">
        <v>-1.5242540030158125</v>
      </c>
      <c r="X74">
        <v>-2.7658825274556875</v>
      </c>
      <c r="Y74">
        <v>-0.73217051976826042</v>
      </c>
      <c r="Z74">
        <v>-0.42974761527148075</v>
      </c>
      <c r="AA74">
        <v>0.70601572588202544</v>
      </c>
      <c r="AB74">
        <v>-0.95324821813846938</v>
      </c>
      <c r="AC74">
        <v>0.43193040255573578</v>
      </c>
      <c r="AD74">
        <v>0.62933395383879542</v>
      </c>
      <c r="AE74">
        <v>0.20893594410154037</v>
      </c>
      <c r="AF74">
        <v>3.1696981750428677</v>
      </c>
      <c r="AG74">
        <v>-1.2170676200184971</v>
      </c>
      <c r="AH74">
        <v>1.6387730283895507</v>
      </c>
      <c r="AI74">
        <v>-0.87192120190593414</v>
      </c>
      <c r="AJ74">
        <v>-0.29567331694124732</v>
      </c>
      <c r="AK74">
        <v>0.42087208385055419</v>
      </c>
      <c r="AL74">
        <v>-1.4562283467967063</v>
      </c>
      <c r="AM74">
        <v>-0.62681920098839328</v>
      </c>
      <c r="AN74">
        <v>-9.7421661848784424E-2</v>
      </c>
      <c r="AO74">
        <v>1.7026923160301521</v>
      </c>
      <c r="AP74">
        <v>0.11095835361629725</v>
      </c>
      <c r="AQ74">
        <v>1.8688206182559952</v>
      </c>
      <c r="AR74">
        <v>0.75934622145723552</v>
      </c>
      <c r="AS74">
        <v>2.2530457499669865E-2</v>
      </c>
      <c r="AT74">
        <v>-8.8357410277239978E-3</v>
      </c>
      <c r="AU74">
        <v>4.0154191083274782E-3</v>
      </c>
      <c r="AV74">
        <v>2.1704909158870578</v>
      </c>
      <c r="AW74">
        <v>0.27186047191207763</v>
      </c>
      <c r="AX74">
        <v>9.9958015198353678E-2</v>
      </c>
      <c r="AY74">
        <v>0.68400368036236614</v>
      </c>
      <c r="AZ74">
        <v>2.0005472833872773E-2</v>
      </c>
      <c r="BA74">
        <v>2.4705877876840532</v>
      </c>
      <c r="BB74">
        <v>0.34203821996925399</v>
      </c>
      <c r="BC74">
        <v>0.2697970558074303</v>
      </c>
      <c r="BD74">
        <v>-1.8166065274272114</v>
      </c>
      <c r="BE74">
        <v>-0.99517592389020137</v>
      </c>
      <c r="BF74">
        <v>-0.8299480214191135</v>
      </c>
      <c r="BG74">
        <v>1.3523140296456404</v>
      </c>
      <c r="BH74">
        <v>-0.55592181524843909</v>
      </c>
      <c r="BI74">
        <v>3.9368615034618415E-2</v>
      </c>
      <c r="BJ74">
        <v>-1.0176427167607471</v>
      </c>
      <c r="BK74">
        <v>0.43184627429582179</v>
      </c>
      <c r="BL74">
        <v>1.7681941244518384</v>
      </c>
      <c r="BM74">
        <v>-0.80156723925028928</v>
      </c>
      <c r="BN74">
        <v>1.6234389477176592</v>
      </c>
      <c r="BO74">
        <v>-0.16952640180534218</v>
      </c>
      <c r="BP74">
        <v>-0.80293830251321197</v>
      </c>
      <c r="BQ74">
        <v>1.3049793778918684</v>
      </c>
      <c r="BR74">
        <v>-0.29543343771365471</v>
      </c>
      <c r="BS74">
        <v>4.1511611925670877E-2</v>
      </c>
      <c r="BT74">
        <v>0.38165239857335109</v>
      </c>
      <c r="BU74">
        <v>-0.69828274718020111</v>
      </c>
      <c r="BV74">
        <v>-0.6489460702141514</v>
      </c>
      <c r="BW74">
        <v>1.7056299839168787</v>
      </c>
      <c r="BX74">
        <v>-0.82919314081664197</v>
      </c>
      <c r="BY74">
        <v>-0.37130575947230682</v>
      </c>
      <c r="BZ74">
        <v>0.10480334822204895</v>
      </c>
      <c r="CA74">
        <v>0.95578116088290699</v>
      </c>
      <c r="CB74">
        <v>0.77484855864895508</v>
      </c>
      <c r="CC74">
        <v>-1.1724023352144286</v>
      </c>
      <c r="CD74">
        <v>-0.69867382990196347</v>
      </c>
      <c r="CE74">
        <v>1.5188970792223699</v>
      </c>
      <c r="CF74">
        <v>-1.1902329788426869</v>
      </c>
      <c r="CG74">
        <v>4.7816683945711702E-3</v>
      </c>
      <c r="CH74">
        <v>0.26710040401667356</v>
      </c>
      <c r="CI74">
        <v>-0.38576899896725081</v>
      </c>
      <c r="CJ74">
        <v>0.63840616348898038</v>
      </c>
      <c r="CK74">
        <v>0.60876573115820065</v>
      </c>
      <c r="CL74">
        <v>0.8651159077999182</v>
      </c>
      <c r="CM74">
        <v>1.4355600796989165</v>
      </c>
      <c r="CN74">
        <v>-0.17760271475708578</v>
      </c>
      <c r="CO74">
        <v>0.26313955459045246</v>
      </c>
      <c r="CP74">
        <v>0.83254235505592078</v>
      </c>
      <c r="CQ74">
        <v>-0.7415042091452051</v>
      </c>
      <c r="CR74">
        <v>-1.1879069461429026</v>
      </c>
      <c r="CS74">
        <v>0.58209479902870953</v>
      </c>
      <c r="CT74">
        <v>-0.11072756933572236</v>
      </c>
      <c r="CU74">
        <v>2.148444764316082</v>
      </c>
      <c r="CV74">
        <v>0.1983926267712377</v>
      </c>
      <c r="CW74">
        <v>1.0986514098476619</v>
      </c>
      <c r="CX74">
        <v>0.52449649956542999</v>
      </c>
      <c r="CY74">
        <v>2.2071162675274536E-2</v>
      </c>
      <c r="CZ74">
        <v>1.1450106285337824</v>
      </c>
      <c r="DA74">
        <v>-0.26591123969410546</v>
      </c>
      <c r="DB74">
        <v>0.58617729337129276</v>
      </c>
      <c r="DC74">
        <v>-0.77072400017641485</v>
      </c>
      <c r="DD74">
        <v>1.3953604138805531</v>
      </c>
      <c r="DE74">
        <v>1.1299630386929493</v>
      </c>
      <c r="DF74">
        <v>2.4218388716690242</v>
      </c>
      <c r="DG74">
        <v>0.56030103223747574</v>
      </c>
      <c r="DH74">
        <v>-1.3214662430982571</v>
      </c>
      <c r="DI74">
        <v>0.54977135732769966</v>
      </c>
      <c r="DJ74">
        <v>-0.81226630754827056</v>
      </c>
      <c r="DK74">
        <v>-0.1424996298737824</v>
      </c>
      <c r="DL74">
        <v>-0.51836195780197158</v>
      </c>
      <c r="DM74">
        <v>-0.98109012469649315</v>
      </c>
      <c r="DN74">
        <v>0.89235300038126297</v>
      </c>
      <c r="DO74">
        <v>0.17604861568543129</v>
      </c>
      <c r="DP74">
        <v>-0.29279817681526765</v>
      </c>
      <c r="DQ74">
        <v>-0.26416842047183309</v>
      </c>
      <c r="DR74">
        <v>-0.59665580920409411</v>
      </c>
      <c r="DS74">
        <v>1.6663443602737971</v>
      </c>
      <c r="DT74">
        <v>-0.55958480515982956</v>
      </c>
      <c r="DU74">
        <v>1.4306488083093427</v>
      </c>
      <c r="DV74">
        <v>0.68564759203582071</v>
      </c>
      <c r="DW74">
        <v>1.103701379179256</v>
      </c>
      <c r="DX74">
        <v>1.2930604498251341</v>
      </c>
      <c r="DY74">
        <v>-0.74938157013093587</v>
      </c>
      <c r="DZ74">
        <v>-0.43302293306624051</v>
      </c>
      <c r="EA74">
        <v>-0.13624344319396187</v>
      </c>
      <c r="EB74">
        <v>1.9136405171593651</v>
      </c>
      <c r="EC74">
        <v>0.81781081462395377</v>
      </c>
      <c r="ED74">
        <v>-9.5500354291289113E-2</v>
      </c>
      <c r="EE74">
        <v>-0.2317449343536282</v>
      </c>
      <c r="EF74">
        <v>2.1919549908488989</v>
      </c>
      <c r="EG74">
        <v>-0.28856902645202354</v>
      </c>
      <c r="EH74">
        <v>0.73257069743704051</v>
      </c>
      <c r="EI74">
        <v>-1.5732302927062847</v>
      </c>
      <c r="EJ74">
        <v>-0.13601152204500977</v>
      </c>
      <c r="EK74">
        <v>0.89121385826729238</v>
      </c>
      <c r="EL74">
        <v>1.2280497685424052</v>
      </c>
      <c r="EM74">
        <v>-1.1075076145061757</v>
      </c>
      <c r="EN74">
        <v>-0.16332023733411916</v>
      </c>
      <c r="EO74">
        <v>2.0059451344422996</v>
      </c>
      <c r="EP74">
        <v>-1.645048541831784E-3</v>
      </c>
      <c r="EQ74">
        <v>4.1894736568792723E-2</v>
      </c>
      <c r="ER74">
        <v>1.1601719052123372</v>
      </c>
      <c r="ES74">
        <v>-1.6868852981133386E-2</v>
      </c>
      <c r="ET74">
        <v>-1.0220196600130294</v>
      </c>
      <c r="EU74">
        <v>-0.45836941353627481</v>
      </c>
      <c r="EV74">
        <v>-0.25080453269765712</v>
      </c>
      <c r="EW74">
        <v>0.38486405173898675</v>
      </c>
      <c r="EX74">
        <v>-1.0437975106469821</v>
      </c>
      <c r="EY74">
        <v>-0.17426145859644748</v>
      </c>
      <c r="EZ74">
        <v>-0.78230641520349309</v>
      </c>
      <c r="FA74">
        <v>3.1938543543219566</v>
      </c>
      <c r="FB74">
        <v>-2.0947300072293729</v>
      </c>
      <c r="FC74">
        <v>1.6648118617013097</v>
      </c>
      <c r="FD74">
        <v>1.3174485502531752</v>
      </c>
      <c r="FE74">
        <v>-0.37450377021741588</v>
      </c>
      <c r="FF74">
        <v>1.0046346687886398</v>
      </c>
      <c r="FG74">
        <v>0.52098926062171813</v>
      </c>
      <c r="FH74">
        <v>8.3902023106929846E-2</v>
      </c>
      <c r="FI74">
        <v>-6.7025212047155946E-2</v>
      </c>
      <c r="FJ74">
        <v>-2.1318192011676729</v>
      </c>
      <c r="FK74">
        <v>-0.98307282314635813</v>
      </c>
      <c r="FL74">
        <v>2.3080428945831954</v>
      </c>
      <c r="FM74">
        <v>-0.77010554377920926</v>
      </c>
      <c r="FN74">
        <v>0.35993707570014521</v>
      </c>
      <c r="FO74">
        <v>-1.700414031802211</v>
      </c>
      <c r="FP74">
        <v>1.8327773432247341</v>
      </c>
      <c r="FQ74">
        <v>-6.7484506871551275E-2</v>
      </c>
      <c r="FR74">
        <v>-0.8990946298581548</v>
      </c>
      <c r="FS74">
        <v>1.0951612239296082</v>
      </c>
      <c r="FT74">
        <v>-6.0662159739877097E-2</v>
      </c>
      <c r="FU74">
        <v>0.1606849764357321</v>
      </c>
      <c r="FV74">
        <v>0.21073446987429634</v>
      </c>
      <c r="FW74">
        <v>0.46057948566158302</v>
      </c>
      <c r="FX74">
        <v>-0.49107825361716095</v>
      </c>
      <c r="FY74">
        <v>9.7959400591207668E-2</v>
      </c>
      <c r="FZ74">
        <v>-0.19199887901777402</v>
      </c>
      <c r="GA74">
        <v>-0.12968257578904741</v>
      </c>
      <c r="GB74">
        <v>-0.33159381018776912</v>
      </c>
      <c r="GC74">
        <v>-2.309134288225323</v>
      </c>
      <c r="GD74">
        <v>-0.33240212360396981</v>
      </c>
      <c r="GE74">
        <v>-1.4221836863725912</v>
      </c>
      <c r="GF74">
        <v>-0.75222033046884462</v>
      </c>
      <c r="GG74">
        <v>1.2022792361676693</v>
      </c>
      <c r="GH74">
        <v>-1.8169430404668674E-2</v>
      </c>
      <c r="GI74">
        <v>0.38083044273662381</v>
      </c>
      <c r="GJ74">
        <v>1.1612200978561305</v>
      </c>
      <c r="GK74">
        <v>0.68700273914146237</v>
      </c>
      <c r="GL74">
        <v>0.40388158595305867</v>
      </c>
      <c r="GM74">
        <v>1.3136309462424833</v>
      </c>
      <c r="GN74">
        <v>-1.5501836969633587</v>
      </c>
      <c r="GO74">
        <v>-0.78303401096491143</v>
      </c>
      <c r="GP74">
        <v>0.29751163310720585</v>
      </c>
      <c r="GQ74">
        <v>2.0270363165764138E-3</v>
      </c>
      <c r="GR74">
        <v>-1.6812464309623465</v>
      </c>
      <c r="GS74">
        <v>1.498838173574768</v>
      </c>
      <c r="GT74">
        <v>2.2056883608456701</v>
      </c>
      <c r="GU74">
        <v>-1.7718593880999833</v>
      </c>
      <c r="GV74">
        <v>-0.4743174031318631</v>
      </c>
      <c r="GW74">
        <v>0.4393325525597902</v>
      </c>
      <c r="GX74">
        <v>0.60996171669103205</v>
      </c>
      <c r="GY74">
        <v>-0.12798636817024089</v>
      </c>
      <c r="GZ74">
        <v>-1.7431830201530829</v>
      </c>
      <c r="HA74">
        <v>-1.099351720768027</v>
      </c>
      <c r="HB74">
        <v>-0.42622787077561952</v>
      </c>
      <c r="HC74">
        <v>0.60830416259705089</v>
      </c>
      <c r="HD74">
        <v>0.62003664424992166</v>
      </c>
      <c r="HE74">
        <v>1.1692145562847145</v>
      </c>
      <c r="HF74">
        <v>-0.43554450712690596</v>
      </c>
      <c r="HG74">
        <v>0.16215835785260424</v>
      </c>
      <c r="HH74">
        <v>-1.8575428839540109</v>
      </c>
      <c r="HI74">
        <v>-1.8990522221429273</v>
      </c>
      <c r="HJ74">
        <v>-0.55128452913777437</v>
      </c>
      <c r="HK74">
        <v>1.228863766300492</v>
      </c>
      <c r="HL74">
        <v>2.0545940060401335</v>
      </c>
      <c r="HM74">
        <v>-0.96159510576399043</v>
      </c>
      <c r="HN74">
        <v>2.1802770788781345</v>
      </c>
      <c r="HO74">
        <v>1.246803549292963</v>
      </c>
      <c r="HP74">
        <v>0.57919692153518554</v>
      </c>
      <c r="HQ74">
        <v>-1.2244800018379465</v>
      </c>
      <c r="HR74">
        <v>1.0498843039385974</v>
      </c>
      <c r="HS74">
        <v>2.3831034923205152E-2</v>
      </c>
      <c r="HT74">
        <v>-2.4133078113663942</v>
      </c>
      <c r="HU74">
        <v>1.1164502211613581</v>
      </c>
      <c r="HV74">
        <v>-0.19519461602612864</v>
      </c>
      <c r="HW74">
        <v>1.4943861970095895</v>
      </c>
      <c r="HX74">
        <v>-6.51084519631695E-2</v>
      </c>
      <c r="HY74">
        <v>0.22828885448689107</v>
      </c>
      <c r="HZ74">
        <v>1.0768144420580938</v>
      </c>
      <c r="IA74">
        <v>-0.92377831606427208</v>
      </c>
      <c r="IB74">
        <v>2.4364635464735329</v>
      </c>
      <c r="IC74">
        <v>0.69195152718748432</v>
      </c>
      <c r="ID74">
        <v>-0.56657654567970894</v>
      </c>
      <c r="IE74">
        <v>-0.7658945833100006</v>
      </c>
      <c r="IF74">
        <v>-1.219154910359066</v>
      </c>
      <c r="IG74">
        <v>-0.27146370484842919</v>
      </c>
      <c r="IH74">
        <v>-1.8202081264462322</v>
      </c>
      <c r="II74">
        <v>0.68758481575059704</v>
      </c>
      <c r="IJ74">
        <v>1.4156944416754413</v>
      </c>
      <c r="IK74">
        <v>0.31177592063613702</v>
      </c>
      <c r="IL74">
        <v>-2.7274609237792902E-2</v>
      </c>
      <c r="IM74">
        <v>-1.4611077858717181</v>
      </c>
      <c r="IN74">
        <v>-0.57874558478943072</v>
      </c>
      <c r="IO74">
        <v>-0.56218141253339127</v>
      </c>
      <c r="IP74">
        <v>0.4348726179159712</v>
      </c>
      <c r="IQ74">
        <v>-1.0399799066362903</v>
      </c>
      <c r="IR74">
        <v>0.84417479229159653</v>
      </c>
      <c r="IS74">
        <v>1.8130322132492438</v>
      </c>
      <c r="IT74">
        <v>-0.80642848843126558</v>
      </c>
      <c r="IU74">
        <v>-0.22946665012568701</v>
      </c>
      <c r="IV74">
        <v>-2.3449047148460522E-2</v>
      </c>
      <c r="IW74">
        <v>-1.0871144695556723</v>
      </c>
      <c r="IX74">
        <v>1.3714588931179605</v>
      </c>
      <c r="IY74">
        <v>-0.72041984822135419</v>
      </c>
      <c r="IZ74">
        <v>-3.485183697193861E-2</v>
      </c>
      <c r="JA74">
        <v>0.84756607066083234</v>
      </c>
      <c r="JB74">
        <v>-1.8735590856522322E-3</v>
      </c>
      <c r="JC74">
        <v>0.67130031311535276</v>
      </c>
      <c r="JD74">
        <v>0.66317625169176608</v>
      </c>
      <c r="JE74">
        <v>-0.55235318541235756</v>
      </c>
      <c r="JF74">
        <v>0.58136947700404562</v>
      </c>
      <c r="JG74">
        <v>1.192411218653433</v>
      </c>
      <c r="JH74">
        <v>-1.0761300472950097</v>
      </c>
      <c r="JI74">
        <v>0.28785052563762292</v>
      </c>
      <c r="JJ74">
        <v>5.2464201871771365E-2</v>
      </c>
      <c r="JK74">
        <v>-0.54426209317171015</v>
      </c>
      <c r="JL74">
        <v>0.93829157776781358</v>
      </c>
      <c r="JM74">
        <v>-1.5054592950036749</v>
      </c>
      <c r="JN74">
        <v>-0.33596165849303361</v>
      </c>
      <c r="JO74">
        <v>-1.1759084372897632</v>
      </c>
      <c r="JP74">
        <v>-0.47354774324048776</v>
      </c>
      <c r="JQ74">
        <v>-0.22616859496338293</v>
      </c>
      <c r="JR74">
        <v>-0.21402115635282826</v>
      </c>
      <c r="JS74">
        <v>-1.0233088687527925</v>
      </c>
      <c r="JT74">
        <v>-0.94879851531004533</v>
      </c>
      <c r="JU74">
        <v>-0.25672989067970775</v>
      </c>
      <c r="JV74">
        <v>0.4273169906809926</v>
      </c>
      <c r="JW74">
        <v>-0.21590039978036657</v>
      </c>
      <c r="JX74">
        <v>0.42840611058636568</v>
      </c>
      <c r="JY74">
        <v>1.4381384971784428</v>
      </c>
      <c r="JZ74">
        <v>0.79619894677307457</v>
      </c>
      <c r="KA74">
        <v>0.51591314331744798</v>
      </c>
      <c r="KB74">
        <v>-0.23040911401039921</v>
      </c>
      <c r="KC74">
        <v>0.21355162971303798</v>
      </c>
      <c r="KD74">
        <v>0.61892478697700426</v>
      </c>
      <c r="KE74">
        <v>-1.3405724530457519</v>
      </c>
      <c r="KF74">
        <v>-0.63756260715308599</v>
      </c>
      <c r="KG74">
        <v>1.4372790246852674</v>
      </c>
      <c r="KH74">
        <v>0.91049741968163289</v>
      </c>
      <c r="KI74">
        <v>-1.9979961507488042</v>
      </c>
      <c r="KJ74">
        <v>-1.6257217794191092E-2</v>
      </c>
      <c r="KK74">
        <v>-0.98480995802674443</v>
      </c>
      <c r="KL74">
        <v>-0.16712078831915278</v>
      </c>
      <c r="KM74">
        <v>1.0650046533555724</v>
      </c>
      <c r="KN74">
        <v>0.17325191947747953</v>
      </c>
      <c r="KO74">
        <v>0.40545842239225749</v>
      </c>
      <c r="KP74">
        <v>-2.3756547307129949</v>
      </c>
      <c r="KQ74">
        <v>0.14025999917066656</v>
      </c>
      <c r="KR74">
        <v>-5.3995563575881533E-2</v>
      </c>
      <c r="KS74">
        <v>1.385503765050089</v>
      </c>
      <c r="KT74">
        <v>-0.17581555766810197</v>
      </c>
      <c r="KU74">
        <v>-6.9554744186461903E-2</v>
      </c>
      <c r="KV74">
        <v>-2.1340565581340343</v>
      </c>
      <c r="KW74">
        <v>-0.21378582459874451</v>
      </c>
      <c r="KX74">
        <v>8.8048182078637183E-2</v>
      </c>
      <c r="KY74">
        <v>0.74140302785963286</v>
      </c>
      <c r="KZ74">
        <v>1.3394469533523079</v>
      </c>
      <c r="LA74">
        <v>-2.3821485228836536</v>
      </c>
      <c r="LB74">
        <v>1.0456460586283356</v>
      </c>
      <c r="LC74">
        <v>7.1624981501372531E-2</v>
      </c>
      <c r="LD74">
        <v>-0.80876020547293592</v>
      </c>
      <c r="LE74">
        <v>-0.74796389526454732</v>
      </c>
      <c r="LF74">
        <v>-0.69633188104489818</v>
      </c>
      <c r="LG74">
        <v>-1.7449337974539958</v>
      </c>
      <c r="LH74">
        <v>1.0188000487687532</v>
      </c>
      <c r="LI74">
        <v>-0.75151092460146174</v>
      </c>
      <c r="LJ74">
        <v>0.2552280875534052</v>
      </c>
      <c r="LK74">
        <v>-0.35838638723362237</v>
      </c>
      <c r="LL74">
        <v>0.70131136453710496</v>
      </c>
      <c r="LM74">
        <v>0.452853328170022</v>
      </c>
      <c r="LN74">
        <v>-0.6459276846726425</v>
      </c>
      <c r="LO74">
        <v>0.27392502488510218</v>
      </c>
      <c r="LP74">
        <v>4.6281911636469886E-3</v>
      </c>
      <c r="LQ74">
        <v>-0.34057848097290844</v>
      </c>
      <c r="LR74">
        <v>-0.59976628108415753</v>
      </c>
      <c r="LS74">
        <v>-1.406583578500431</v>
      </c>
      <c r="LT74">
        <v>0.63756260715308599</v>
      </c>
      <c r="LU74">
        <v>0.96817529993131757</v>
      </c>
      <c r="LV74">
        <v>-0.74291392593295313</v>
      </c>
      <c r="LW74">
        <v>0.47834532779233996</v>
      </c>
      <c r="LX74">
        <v>4.8787569539854303E-2</v>
      </c>
      <c r="LY74">
        <v>0.64047071646200493</v>
      </c>
      <c r="LZ74">
        <v>0.57973920775111765</v>
      </c>
      <c r="MA74">
        <v>0.64169171309913509</v>
      </c>
      <c r="MB74">
        <v>0.73337105277460068</v>
      </c>
      <c r="MC74">
        <v>-0.41169528230966534</v>
      </c>
      <c r="MD74">
        <v>-0.91595438789227046</v>
      </c>
      <c r="ME74">
        <v>0.43832187657244503</v>
      </c>
      <c r="MF74">
        <v>1.0855978871404659</v>
      </c>
      <c r="MG74">
        <v>0.81621010394883342</v>
      </c>
      <c r="MH74">
        <v>-0.8272536433651112</v>
      </c>
      <c r="MI74">
        <v>0.29112129595887382</v>
      </c>
      <c r="MJ74">
        <v>0.58763134802575223</v>
      </c>
      <c r="MK74">
        <v>0.21120399651408661</v>
      </c>
      <c r="ML74">
        <v>-2.2887252271175385</v>
      </c>
      <c r="MM74">
        <v>1.1054908100049943E-2</v>
      </c>
      <c r="MN74">
        <v>-0.43992258724756539</v>
      </c>
      <c r="MO74">
        <v>1.1369434105290566</v>
      </c>
      <c r="MP74">
        <v>-0.76097990131529514</v>
      </c>
      <c r="MQ74">
        <v>0.29040393201285042</v>
      </c>
      <c r="MR74">
        <v>-1.5976957001839764</v>
      </c>
      <c r="MS74">
        <v>-2.0408970158314332</v>
      </c>
      <c r="MT74">
        <v>0.26662519303499721</v>
      </c>
      <c r="MU74">
        <v>-1.0843564268725459</v>
      </c>
      <c r="MV74">
        <v>0.56505086831748486</v>
      </c>
      <c r="MW74">
        <v>-1.3103749552101362</v>
      </c>
      <c r="MX74">
        <v>1.4086435839999467</v>
      </c>
      <c r="MY74">
        <v>0.90437879407545552</v>
      </c>
      <c r="MZ74">
        <v>0.73047203841269948</v>
      </c>
      <c r="NA74">
        <v>0.30111209525784943</v>
      </c>
      <c r="NB74">
        <v>0.16867261365405284</v>
      </c>
      <c r="NC74">
        <v>-1.1145993994432501</v>
      </c>
      <c r="ND74">
        <v>0.13964154277346097</v>
      </c>
      <c r="NE74">
        <v>-0.36753817767021246</v>
      </c>
      <c r="NF74">
        <v>-1.0796861715789419</v>
      </c>
      <c r="NG74">
        <v>-1.1233260011067614</v>
      </c>
      <c r="NH74">
        <v>2.0772131392732263</v>
      </c>
      <c r="NI74">
        <v>-0.20213860807416495</v>
      </c>
      <c r="NJ74">
        <v>0.22020913093001582</v>
      </c>
      <c r="NK74">
        <v>-0.3194145392626524</v>
      </c>
      <c r="NL74">
        <v>0.11619476936175488</v>
      </c>
      <c r="NM74">
        <v>-0.10418716556159779</v>
      </c>
      <c r="NN74">
        <v>-1.2629425327759236</v>
      </c>
      <c r="NO74">
        <v>-1.4259785530157387</v>
      </c>
      <c r="NP74">
        <v>-1.0401117833680473</v>
      </c>
      <c r="NQ74">
        <v>-0.71794147515902296</v>
      </c>
      <c r="NR74">
        <v>-0.1762816737027606</v>
      </c>
      <c r="NS74">
        <v>1.5114255802473053</v>
      </c>
      <c r="NT74">
        <v>0.11627207641140558</v>
      </c>
      <c r="NU74">
        <v>-0.35121729524689727</v>
      </c>
      <c r="NV74">
        <v>0.54914835345698521</v>
      </c>
      <c r="NW74">
        <v>0.53170879255048931</v>
      </c>
      <c r="NX74">
        <v>1.2127475201850757</v>
      </c>
      <c r="NY74">
        <v>-9.319478522229474E-2</v>
      </c>
      <c r="NZ74">
        <v>0.11858219295390882</v>
      </c>
      <c r="OA74">
        <v>-1.8422997527522966</v>
      </c>
      <c r="OB74">
        <v>-0.74291392593295313</v>
      </c>
      <c r="OC74">
        <v>0.17705815480439924</v>
      </c>
      <c r="OD74">
        <v>-0.10688040674722288</v>
      </c>
      <c r="OE74">
        <v>0.2887281880248338</v>
      </c>
      <c r="OF74">
        <v>-0.17286424736084882</v>
      </c>
      <c r="OG74">
        <v>-2.0552215573843569</v>
      </c>
      <c r="OH74">
        <v>-0.480233666166896</v>
      </c>
      <c r="OI74">
        <v>-1.0868393474083859</v>
      </c>
      <c r="OJ74">
        <v>-0.3860986907966435</v>
      </c>
      <c r="OK74">
        <v>0.31973627301340457</v>
      </c>
      <c r="OL74">
        <v>-2.5392728275619447</v>
      </c>
      <c r="OM74">
        <v>-1.0972553354804404</v>
      </c>
      <c r="ON74">
        <v>0.5782021617051214</v>
      </c>
      <c r="OO74">
        <v>-0.20167021830275189</v>
      </c>
      <c r="OP74">
        <v>1.2856844477937557</v>
      </c>
      <c r="OQ74">
        <v>-0.86500449469895102</v>
      </c>
      <c r="OR74">
        <v>0.36402070691110566</v>
      </c>
      <c r="OS74">
        <v>0.65661424741847441</v>
      </c>
      <c r="OT74">
        <v>-0.41728071664692834</v>
      </c>
      <c r="OU74">
        <v>0.25767803890630603</v>
      </c>
      <c r="OV74">
        <v>-1.3123644748702645</v>
      </c>
      <c r="OW74">
        <v>1.7414367903256789</v>
      </c>
      <c r="OX74">
        <v>0.65993845055345446</v>
      </c>
      <c r="OY74">
        <v>1.7331331036984921</v>
      </c>
      <c r="OZ74">
        <v>-0.42438500713615213</v>
      </c>
      <c r="PA74">
        <v>0.17395109352946747</v>
      </c>
      <c r="PB74">
        <v>0.1794683157640975</v>
      </c>
      <c r="PC74">
        <v>0.69341012931545265</v>
      </c>
      <c r="PD74">
        <v>0.37787003748235293</v>
      </c>
      <c r="PE74">
        <v>-1.8414630176266655</v>
      </c>
      <c r="PF74">
        <v>0.47414687287528068</v>
      </c>
      <c r="PG74">
        <v>-3.446984919719398E-2</v>
      </c>
      <c r="PH74">
        <v>-0.52037648856639862</v>
      </c>
      <c r="PI74">
        <v>-1.6796730051282793</v>
      </c>
      <c r="PJ74">
        <v>-0.31466811378777493</v>
      </c>
      <c r="PK74">
        <v>-0.53664962251787074</v>
      </c>
      <c r="PL74">
        <v>-0.99104227047064342</v>
      </c>
      <c r="PM74">
        <v>0.19589606381487101</v>
      </c>
      <c r="PN74">
        <v>0.4481967152969446</v>
      </c>
      <c r="PO74">
        <v>0.58200384955853224</v>
      </c>
      <c r="PP74">
        <v>0.91968331616953947</v>
      </c>
      <c r="PQ74">
        <v>-0.1702244389889529</v>
      </c>
      <c r="PR74">
        <v>-1.8348328012507409</v>
      </c>
      <c r="PS74">
        <v>7.0551777753280476E-2</v>
      </c>
      <c r="PT74">
        <v>0.52528775995597243</v>
      </c>
      <c r="PU74">
        <v>0.35300899980938993</v>
      </c>
      <c r="PV74">
        <v>-0.95168161351466551</v>
      </c>
      <c r="PW74">
        <v>-0.79273831943282858</v>
      </c>
      <c r="PX74">
        <v>2.0940387912560254</v>
      </c>
      <c r="PY74">
        <v>-0.20213860807416495</v>
      </c>
      <c r="PZ74">
        <v>-1.2624332157429308</v>
      </c>
      <c r="QA74">
        <v>-1.0123949323315173</v>
      </c>
      <c r="QB74">
        <v>0.90541561803547665</v>
      </c>
      <c r="QC74">
        <v>-1.5809246178832836</v>
      </c>
      <c r="QD74">
        <v>-1.2339251043158583</v>
      </c>
      <c r="QE74">
        <v>2.1507548808585852</v>
      </c>
      <c r="QF74">
        <v>0.51146230362064671</v>
      </c>
      <c r="QG74">
        <v>-0.26947986953018699</v>
      </c>
      <c r="QH74">
        <v>0.62040726334089413</v>
      </c>
      <c r="QI74">
        <v>-0.88939486886374652</v>
      </c>
      <c r="QJ74">
        <v>-0.29839156923117116</v>
      </c>
      <c r="QK74">
        <v>-0.54408474170486443</v>
      </c>
      <c r="QL74">
        <v>3.4162894735345617E-2</v>
      </c>
      <c r="QM74">
        <v>-5.3995563575881533E-2</v>
      </c>
      <c r="QN74">
        <v>-0.40371560316998512</v>
      </c>
      <c r="QO74">
        <v>0.87505668489029631</v>
      </c>
      <c r="QP74">
        <v>0.19028448150493205</v>
      </c>
      <c r="QQ74">
        <v>1.8995160644408315</v>
      </c>
      <c r="QR74">
        <v>-1.7168804333778098</v>
      </c>
      <c r="QS74">
        <v>-0.35308971746417228</v>
      </c>
      <c r="QT74">
        <v>0.65595031628618017</v>
      </c>
      <c r="QU74">
        <v>0.45404021875583567</v>
      </c>
      <c r="QV74">
        <v>-1.6929925550357439</v>
      </c>
      <c r="QW74">
        <v>0.51250935939606279</v>
      </c>
      <c r="QX74">
        <v>-0.39212295632751193</v>
      </c>
      <c r="QY74">
        <v>-0.36083520171814598</v>
      </c>
      <c r="QZ74">
        <v>-0.51591314331744798</v>
      </c>
      <c r="RA74">
        <v>1.2923555914312601</v>
      </c>
      <c r="RB74">
        <v>-0.37663767216145061</v>
      </c>
      <c r="RC74">
        <v>-0.50876110435638111</v>
      </c>
      <c r="RD74">
        <v>0.1385603809467284</v>
      </c>
      <c r="RE74">
        <v>-0.56406406656606123</v>
      </c>
      <c r="RF74">
        <v>3.377208486199379</v>
      </c>
      <c r="RG74">
        <v>2.2353924578055739</v>
      </c>
      <c r="RH74">
        <v>-0.73096998676192015</v>
      </c>
      <c r="RI74">
        <v>-0.34284994399058633</v>
      </c>
      <c r="RJ74">
        <v>0.19605295165092684</v>
      </c>
      <c r="RK74">
        <v>-0.83546638052212074</v>
      </c>
      <c r="RL74">
        <v>0.76990090747131035</v>
      </c>
      <c r="RM74">
        <v>0.74140302785963286</v>
      </c>
      <c r="RN74">
        <v>4.9552681957720779E-2</v>
      </c>
      <c r="RO74">
        <v>0.49297796067548916</v>
      </c>
      <c r="RP74">
        <v>0.8350343705387786</v>
      </c>
      <c r="RQ74">
        <v>-0.41786506699281745</v>
      </c>
      <c r="RR74">
        <v>-0.12413011063472368</v>
      </c>
      <c r="RS74">
        <v>0.73687942858668976</v>
      </c>
      <c r="RT74">
        <v>1.4177794582792558</v>
      </c>
      <c r="RU74">
        <v>-0.93449671112466604</v>
      </c>
      <c r="RV74">
        <v>-0.36320443541626446</v>
      </c>
      <c r="RW74">
        <v>-1.8971968529513106</v>
      </c>
      <c r="RX74">
        <v>0.92015170594095252</v>
      </c>
      <c r="RY74">
        <v>1.9574508769437671</v>
      </c>
      <c r="RZ74">
        <v>9.9728367786156014E-2</v>
      </c>
      <c r="SA74">
        <v>0.21456912691064645</v>
      </c>
      <c r="SB74">
        <v>-0.66279426391702145</v>
      </c>
      <c r="SC74">
        <v>-0.34471668186597526</v>
      </c>
      <c r="SD74">
        <v>-5.330662133928854E-2</v>
      </c>
      <c r="SE74">
        <v>1.7928277884493582</v>
      </c>
      <c r="SF74">
        <v>0.14806687431700993</v>
      </c>
      <c r="SG74">
        <v>0.18009018276643474</v>
      </c>
    </row>
    <row r="75" spans="1:501">
      <c r="A75" t="s">
        <v>539</v>
      </c>
      <c r="B75">
        <v>0.81471625890117139</v>
      </c>
      <c r="C75">
        <v>-0.41945213524741121</v>
      </c>
      <c r="D75">
        <v>1.4837223716313019</v>
      </c>
      <c r="E75">
        <v>-1.4450552043854259</v>
      </c>
      <c r="F75">
        <v>-0.24812152332742698</v>
      </c>
      <c r="G75">
        <v>-0.59136255003977567</v>
      </c>
      <c r="H75">
        <v>0.89201193986809812</v>
      </c>
      <c r="I75">
        <v>-0.53717940318165347</v>
      </c>
      <c r="J75">
        <v>1.8250375433126464</v>
      </c>
      <c r="K75">
        <v>-1.9208528101444244</v>
      </c>
      <c r="L75">
        <v>-1.0418216334073804</v>
      </c>
      <c r="M75">
        <v>-0.38684106584696565</v>
      </c>
      <c r="N75">
        <v>2.2039512259652838</v>
      </c>
      <c r="O75">
        <v>4.618300408765208E-2</v>
      </c>
      <c r="P75">
        <v>0.17931256479641888</v>
      </c>
      <c r="Q75">
        <v>-0.86211684902082197</v>
      </c>
      <c r="R75">
        <v>0.15626937965862453</v>
      </c>
      <c r="S75">
        <v>-0.67792598201776855</v>
      </c>
      <c r="T75">
        <v>-1.7396996554452926</v>
      </c>
      <c r="U75">
        <v>0.44591388359549455</v>
      </c>
      <c r="V75">
        <v>-0.29367583920247853</v>
      </c>
      <c r="W75">
        <v>-0.50980588639504276</v>
      </c>
      <c r="X75">
        <v>-0.49384198064217344</v>
      </c>
      <c r="Y75">
        <v>-0.1644843905523885</v>
      </c>
      <c r="Z75">
        <v>0.66804432208300568</v>
      </c>
      <c r="AA75">
        <v>-1.2350733413768467</v>
      </c>
      <c r="AB75">
        <v>-0.34739628063107375</v>
      </c>
      <c r="AC75">
        <v>2.2876702132634819</v>
      </c>
      <c r="AD75">
        <v>0.28155682230135426</v>
      </c>
      <c r="AE75">
        <v>-0.53012399803264998</v>
      </c>
      <c r="AF75">
        <v>-1.2436476026778109</v>
      </c>
      <c r="AG75">
        <v>4.5417891669785604E-2</v>
      </c>
      <c r="AH75">
        <v>-0.7169523996708449</v>
      </c>
      <c r="AI75">
        <v>0.39667042983637657</v>
      </c>
      <c r="AJ75">
        <v>-1.3420776667771861</v>
      </c>
      <c r="AK75">
        <v>0.3435798134887591</v>
      </c>
      <c r="AL75">
        <v>-0.13601152204500977</v>
      </c>
      <c r="AM75">
        <v>-7.7378672358463518E-2</v>
      </c>
      <c r="AN75">
        <v>0.11996917237411253</v>
      </c>
      <c r="AO75">
        <v>0.58037358030560426</v>
      </c>
      <c r="AP75">
        <v>-2.3135726223699749</v>
      </c>
      <c r="AQ75">
        <v>-0.60913407651241869</v>
      </c>
      <c r="AR75">
        <v>8.3134636952308938E-2</v>
      </c>
      <c r="AS75">
        <v>-2.4305336410179734</v>
      </c>
      <c r="AT75">
        <v>-0.76476680987980217</v>
      </c>
      <c r="AU75">
        <v>-0.49938080337597057</v>
      </c>
      <c r="AV75">
        <v>-0.18444552551954985</v>
      </c>
      <c r="AW75">
        <v>-1.4489796740235761</v>
      </c>
      <c r="AX75">
        <v>-0.96561052487231791</v>
      </c>
      <c r="AY75">
        <v>0.52563791541615501</v>
      </c>
      <c r="AZ75">
        <v>0.2723368197621312</v>
      </c>
      <c r="BA75">
        <v>1.1362135410308838</v>
      </c>
      <c r="BB75">
        <v>0.6261666385398712</v>
      </c>
      <c r="BC75">
        <v>0.40487748265150003</v>
      </c>
      <c r="BD75">
        <v>0.14876263776386622</v>
      </c>
      <c r="BE75">
        <v>2.417546056676656</v>
      </c>
      <c r="BF75">
        <v>1.2493046597228386</v>
      </c>
      <c r="BG75">
        <v>0.47731646191095933</v>
      </c>
      <c r="BH75">
        <v>-0.83416580309858546</v>
      </c>
      <c r="BI75">
        <v>-0.57621491578174755</v>
      </c>
      <c r="BJ75">
        <v>-0.60022443904017564</v>
      </c>
      <c r="BK75">
        <v>-0.985680799203692</v>
      </c>
      <c r="BL75">
        <v>0.59063495427835733</v>
      </c>
      <c r="BM75">
        <v>-4.7816683945711702E-3</v>
      </c>
      <c r="BN75">
        <v>0.16494936971866991</v>
      </c>
      <c r="BO75">
        <v>-0.73247065301984549</v>
      </c>
      <c r="BP75">
        <v>0.48978336053551175</v>
      </c>
      <c r="BQ75">
        <v>-1.1077895578637253</v>
      </c>
      <c r="BR75">
        <v>0.80907852861855645</v>
      </c>
      <c r="BS75">
        <v>-0.35691982702701353</v>
      </c>
      <c r="BT75">
        <v>0.59702188082155772</v>
      </c>
      <c r="BU75">
        <v>-1.3343969840207137</v>
      </c>
      <c r="BV75">
        <v>1.8016726244240999</v>
      </c>
      <c r="BW75">
        <v>5.6294311434612609E-2</v>
      </c>
      <c r="BX75">
        <v>0.1115745362767484</v>
      </c>
      <c r="BY75">
        <v>-0.41186240196111612</v>
      </c>
      <c r="BZ75">
        <v>-0.93177732196636498</v>
      </c>
      <c r="CA75">
        <v>-0.29048351279925555</v>
      </c>
      <c r="CB75">
        <v>0.23732809495413676</v>
      </c>
      <c r="CC75">
        <v>-0.72200691647594795</v>
      </c>
      <c r="CD75">
        <v>0.33280684874625877</v>
      </c>
      <c r="CE75">
        <v>-0.21347318579501007</v>
      </c>
      <c r="CF75">
        <v>-1.1999190974165685</v>
      </c>
      <c r="CG75">
        <v>0.33717583391990047</v>
      </c>
      <c r="CH75">
        <v>0.44938133214600384</v>
      </c>
      <c r="CI75">
        <v>-0.5268680070003029</v>
      </c>
      <c r="CJ75">
        <v>1.2548298400361091</v>
      </c>
      <c r="CK75">
        <v>-6.9630914367735386E-2</v>
      </c>
      <c r="CL75">
        <v>-0.4294133759685792</v>
      </c>
      <c r="CM75">
        <v>0.25443796403123997</v>
      </c>
      <c r="CN75">
        <v>-3.653667590697296E-2</v>
      </c>
      <c r="CO75">
        <v>2.1476807887665927</v>
      </c>
      <c r="CP75">
        <v>-0.21229880076134577</v>
      </c>
      <c r="CQ75">
        <v>-1.6657304513501003</v>
      </c>
      <c r="CR75">
        <v>-0.94162487584981136</v>
      </c>
      <c r="CS75">
        <v>-0.99367071015876718</v>
      </c>
      <c r="CT75">
        <v>0.44422449718695134</v>
      </c>
      <c r="CU75">
        <v>-0.34536583370936569</v>
      </c>
      <c r="CV75">
        <v>-3.2019897844293155E-2</v>
      </c>
      <c r="CW75">
        <v>0.42865849536610767</v>
      </c>
      <c r="CX75">
        <v>-1.3831095202476718</v>
      </c>
      <c r="CY75">
        <v>-1.6815602066344582</v>
      </c>
      <c r="CZ75">
        <v>4.2355168261565268E-2</v>
      </c>
      <c r="DA75">
        <v>0.97935981102637015</v>
      </c>
      <c r="DB75">
        <v>0.80833615356823429</v>
      </c>
      <c r="DC75">
        <v>2.3025859263725579</v>
      </c>
      <c r="DD75">
        <v>0.94389179139398038</v>
      </c>
      <c r="DE75">
        <v>1.3853036762156989</v>
      </c>
      <c r="DF75">
        <v>0.49263235268881544</v>
      </c>
      <c r="DG75">
        <v>-0.29687271307921037</v>
      </c>
      <c r="DH75">
        <v>-0.6685240805381909</v>
      </c>
      <c r="DI75">
        <v>-0.82284486779826693</v>
      </c>
      <c r="DJ75">
        <v>-0.72160901254392229</v>
      </c>
      <c r="DK75">
        <v>0.72707962317508645</v>
      </c>
      <c r="DL75">
        <v>-0.40736949813435785</v>
      </c>
      <c r="DM75">
        <v>-0.68014287535334006</v>
      </c>
      <c r="DN75">
        <v>-2.7504256649990566E-2</v>
      </c>
      <c r="DO75">
        <v>0.39625660974706989</v>
      </c>
      <c r="DP75">
        <v>0.69584530137944967</v>
      </c>
      <c r="DQ75">
        <v>0.68390704655030277</v>
      </c>
      <c r="DR75">
        <v>1.4086435839999467</v>
      </c>
      <c r="DS75">
        <v>0.37401150621008128</v>
      </c>
      <c r="DT75">
        <v>-0.31989657145459205</v>
      </c>
      <c r="DU75">
        <v>-0.33920059649972245</v>
      </c>
      <c r="DV75">
        <v>-2.0805327949346974</v>
      </c>
      <c r="DW75">
        <v>-0.20854486137977801</v>
      </c>
      <c r="DX75">
        <v>-0.24260316422441974</v>
      </c>
      <c r="DY75">
        <v>2.1492087398655713</v>
      </c>
      <c r="DZ75">
        <v>-0.74230911195627414</v>
      </c>
      <c r="EA75">
        <v>8.6822637967998162E-3</v>
      </c>
      <c r="EB75">
        <v>-0.57955958254751749</v>
      </c>
      <c r="EC75">
        <v>0.61115997596061788</v>
      </c>
      <c r="ED75">
        <v>-0.66948018684342969</v>
      </c>
      <c r="EE75">
        <v>-0.58972318583982997</v>
      </c>
      <c r="EF75">
        <v>0.32529669624636881</v>
      </c>
      <c r="EG75">
        <v>-0.56460294217686169</v>
      </c>
      <c r="EH75">
        <v>-0.72638158599147573</v>
      </c>
      <c r="EI75">
        <v>-1.7951242625713348</v>
      </c>
      <c r="EJ75">
        <v>-1.5716523193987086</v>
      </c>
      <c r="EK75">
        <v>0.56424369176966138</v>
      </c>
      <c r="EL75">
        <v>1.1997622095805127</v>
      </c>
      <c r="EM75">
        <v>0.23213715394376777</v>
      </c>
      <c r="EN75">
        <v>-1.2140253602410667</v>
      </c>
      <c r="EO75">
        <v>-0.20940547074133065</v>
      </c>
      <c r="EP75">
        <v>-1.6799913282738999</v>
      </c>
      <c r="EQ75">
        <v>-0.57757006288738921</v>
      </c>
      <c r="ER75">
        <v>-1.3021144695812836</v>
      </c>
      <c r="ES75">
        <v>-0.19418166630202904</v>
      </c>
      <c r="ET75">
        <v>0.6737934654665878</v>
      </c>
      <c r="EU75">
        <v>0.84592329585575499</v>
      </c>
      <c r="EV75">
        <v>-1.2124291970394552</v>
      </c>
      <c r="EW75">
        <v>0.30255364436015952</v>
      </c>
      <c r="EX75">
        <v>-0.55547388910781592</v>
      </c>
      <c r="EY75">
        <v>0.71329850470647216</v>
      </c>
      <c r="EZ75">
        <v>-1.5461273505934514</v>
      </c>
      <c r="FA75">
        <v>-1.2236705515533686</v>
      </c>
      <c r="FB75">
        <v>-0.39460246625822037</v>
      </c>
      <c r="FC75">
        <v>-0.28179556466056965</v>
      </c>
      <c r="FD75">
        <v>1.2386908565531485</v>
      </c>
      <c r="FE75">
        <v>-0.3692571226565633</v>
      </c>
      <c r="FF75">
        <v>0.50449898481019773</v>
      </c>
      <c r="FG75">
        <v>-0.6608911462535616</v>
      </c>
      <c r="FH75">
        <v>1.2478017197281588</v>
      </c>
      <c r="FI75">
        <v>-0.73828459790092893</v>
      </c>
      <c r="FJ75">
        <v>1.1972360880463384E-2</v>
      </c>
      <c r="FK75">
        <v>-9.5269570010714233E-2</v>
      </c>
      <c r="FL75">
        <v>-0.54959400586085394</v>
      </c>
      <c r="FM75">
        <v>0.46279183152364567</v>
      </c>
      <c r="FN75">
        <v>0.91409447122714482</v>
      </c>
      <c r="FO75">
        <v>-0.89920831669587642</v>
      </c>
      <c r="FP75">
        <v>1.5862860891502351</v>
      </c>
      <c r="FQ75">
        <v>-1.2138661986682564</v>
      </c>
      <c r="FR75">
        <v>-0.960988018050557</v>
      </c>
      <c r="FS75">
        <v>1.7252887118957005</v>
      </c>
      <c r="FT75">
        <v>-0.20784227672265843</v>
      </c>
      <c r="FU75">
        <v>-0.80822928794077598</v>
      </c>
      <c r="FV75">
        <v>1.3409498933469877</v>
      </c>
      <c r="FW75">
        <v>0.37565314414678141</v>
      </c>
      <c r="FX75">
        <v>-0.77567619882756844</v>
      </c>
      <c r="FY75">
        <v>-0.62775029618933331</v>
      </c>
      <c r="FZ75">
        <v>-0.50867356549133547</v>
      </c>
      <c r="GA75">
        <v>-5.9588955991785042E-2</v>
      </c>
      <c r="GB75">
        <v>-9.2196614787098952E-2</v>
      </c>
      <c r="GC75">
        <v>0.70817577579873614</v>
      </c>
      <c r="GD75">
        <v>1.0644657777447719</v>
      </c>
      <c r="GE75">
        <v>-1.6605463315499946</v>
      </c>
      <c r="GF75">
        <v>0.73197043093387038</v>
      </c>
      <c r="GG75">
        <v>-0.52651785154012032</v>
      </c>
      <c r="GH75">
        <v>1.5941441233735532</v>
      </c>
      <c r="GI75">
        <v>0.63568904806743376</v>
      </c>
      <c r="GJ75">
        <v>0.3735203790711239</v>
      </c>
      <c r="GK75">
        <v>0.17092361304094084</v>
      </c>
      <c r="GL75">
        <v>-0.52344375944812782</v>
      </c>
      <c r="GM75">
        <v>-0.30423507269006222</v>
      </c>
      <c r="GN75">
        <v>-0.90980392997153103</v>
      </c>
      <c r="GO75">
        <v>-5.0548578656162135E-2</v>
      </c>
      <c r="GP75">
        <v>-0.43067075239378028</v>
      </c>
      <c r="GQ75">
        <v>0.42128931454499252</v>
      </c>
      <c r="GR75">
        <v>-0.60049842431908473</v>
      </c>
      <c r="GS75">
        <v>-1.0097164704347961</v>
      </c>
      <c r="GT75">
        <v>1.0580174603092019</v>
      </c>
      <c r="GU75">
        <v>-1.2261011761438567</v>
      </c>
      <c r="GV75">
        <v>-0.76292280937195756</v>
      </c>
      <c r="GW75">
        <v>1.2900682122563012</v>
      </c>
      <c r="GX75">
        <v>-0.7557787284895312</v>
      </c>
      <c r="GY75">
        <v>-1.3793373909720685</v>
      </c>
      <c r="GZ75">
        <v>1.5669320418965071</v>
      </c>
      <c r="HA75">
        <v>0.94616325441165827</v>
      </c>
      <c r="HB75">
        <v>-0.11796601029345766</v>
      </c>
      <c r="HC75">
        <v>0.52836298891634215</v>
      </c>
      <c r="HD75">
        <v>0.20385641619213857</v>
      </c>
      <c r="HE75">
        <v>-0.55538521337439306</v>
      </c>
      <c r="HF75">
        <v>-0.56119688451872207</v>
      </c>
      <c r="HG75">
        <v>-1.4684883353766054</v>
      </c>
      <c r="HH75">
        <v>0.99467342806747183</v>
      </c>
      <c r="HI75">
        <v>0.7555740921816323</v>
      </c>
      <c r="HJ75">
        <v>0.91328047346905805</v>
      </c>
      <c r="HK75">
        <v>0.7051335160213057</v>
      </c>
      <c r="HL75">
        <v>0.67206656240159646</v>
      </c>
      <c r="HM75">
        <v>-0.18958417058456689</v>
      </c>
      <c r="HN75">
        <v>0.35602283787738997</v>
      </c>
      <c r="HO75">
        <v>1.2463033272069879</v>
      </c>
      <c r="HP75">
        <v>-0.82919314081664197</v>
      </c>
      <c r="HQ75">
        <v>0.90899447968695313</v>
      </c>
      <c r="HR75">
        <v>-1.4857960195513442</v>
      </c>
      <c r="HS75">
        <v>0.84548673839890398</v>
      </c>
      <c r="HT75">
        <v>-1.8714581528911367</v>
      </c>
      <c r="HU75">
        <v>-0.85448846220970154</v>
      </c>
      <c r="HV75">
        <v>2.2683934730594046E-2</v>
      </c>
      <c r="HW75">
        <v>0.25617623578000348</v>
      </c>
      <c r="HX75">
        <v>1.1407473721192218</v>
      </c>
      <c r="HY75">
        <v>0.74029571806022432</v>
      </c>
      <c r="HZ75">
        <v>-0.18187847672379576</v>
      </c>
      <c r="IA75">
        <v>0.37745962799817789</v>
      </c>
      <c r="IB75">
        <v>0.42664623833843507</v>
      </c>
      <c r="IC75">
        <v>-0.59638182392518502</v>
      </c>
      <c r="ID75">
        <v>-2.0181050786050037</v>
      </c>
      <c r="IE75">
        <v>-0.74099943958572112</v>
      </c>
      <c r="IF75">
        <v>2.2763015294913203</v>
      </c>
      <c r="IG75">
        <v>-0.19145318219671026</v>
      </c>
      <c r="IH75">
        <v>-1.3785461305815261</v>
      </c>
      <c r="II75">
        <v>-0.14103193279879633</v>
      </c>
      <c r="IJ75">
        <v>-1.3761746231466532</v>
      </c>
      <c r="IK75">
        <v>-0.20995230443077162</v>
      </c>
      <c r="IL75">
        <v>-1.2391842574288603</v>
      </c>
      <c r="IM75">
        <v>0.34130835047108121</v>
      </c>
      <c r="IN75">
        <v>0.86211684902082197</v>
      </c>
      <c r="IO75">
        <v>-0.97258407549816184</v>
      </c>
      <c r="IP75">
        <v>-1.0066628419735935</v>
      </c>
      <c r="IQ75">
        <v>-0.50371795623505022</v>
      </c>
      <c r="IR75">
        <v>-0.55217469707713462</v>
      </c>
      <c r="IS75">
        <v>-0.29255829758767504</v>
      </c>
      <c r="IT75">
        <v>9.5039922598516569E-2</v>
      </c>
      <c r="IU75">
        <v>1.5957812138367444</v>
      </c>
      <c r="IV75">
        <v>0.34910272006527521</v>
      </c>
      <c r="IW75">
        <v>-0.79924802776076831</v>
      </c>
      <c r="IX75">
        <v>0.83156919572502375</v>
      </c>
      <c r="IY75">
        <v>0.23150960259954445</v>
      </c>
      <c r="IZ75">
        <v>-0.35928451325162314</v>
      </c>
      <c r="JA75">
        <v>1.0595613275654614E-2</v>
      </c>
      <c r="JB75">
        <v>-1.3732233128394</v>
      </c>
      <c r="JC75">
        <v>0.39055407796695363</v>
      </c>
      <c r="JD75">
        <v>1.3813223631586879</v>
      </c>
      <c r="JE75">
        <v>-5.7980287238024175E-2</v>
      </c>
      <c r="JF75">
        <v>-0.23347411115537398</v>
      </c>
      <c r="JG75">
        <v>0.78824086813256145</v>
      </c>
      <c r="JH75">
        <v>-1.4622173694078811</v>
      </c>
      <c r="JI75">
        <v>0.97491920314496383</v>
      </c>
      <c r="JJ75">
        <v>0.86767840912216343</v>
      </c>
      <c r="JK75">
        <v>-0.49764821596909314</v>
      </c>
      <c r="JL75">
        <v>-0.26543602871242911</v>
      </c>
      <c r="JM75">
        <v>-1.5916930351522751</v>
      </c>
      <c r="JN75">
        <v>2.4379551177844405</v>
      </c>
      <c r="JO75">
        <v>-1.9160324882250279</v>
      </c>
      <c r="JP75">
        <v>0.42262854549335316</v>
      </c>
      <c r="JQ75">
        <v>1.9610979506978765</v>
      </c>
      <c r="JR75">
        <v>-0.10041958375950344</v>
      </c>
      <c r="JS75">
        <v>1.1183078640897293</v>
      </c>
      <c r="JT75">
        <v>-0.11496240404085256</v>
      </c>
      <c r="JU75">
        <v>-0.40953182178782299</v>
      </c>
      <c r="JV75">
        <v>0.32997832022374496</v>
      </c>
      <c r="JW75">
        <v>-0.64686901168897748</v>
      </c>
      <c r="JX75">
        <v>0.54808197091915645</v>
      </c>
      <c r="JY75">
        <v>-4.120579433219973E-2</v>
      </c>
      <c r="JZ75">
        <v>-1.883945515146479</v>
      </c>
      <c r="KA75">
        <v>0.3425247996347025</v>
      </c>
      <c r="KB75">
        <v>0.11650172382360324</v>
      </c>
      <c r="KC75">
        <v>0.70680016506230459</v>
      </c>
      <c r="KD75">
        <v>-1.5054592950036749</v>
      </c>
      <c r="KE75">
        <v>2.1340565581340343</v>
      </c>
      <c r="KF75">
        <v>-1.1848123904201202</v>
      </c>
      <c r="KG75">
        <v>1.5045088730403222</v>
      </c>
      <c r="KH75">
        <v>-0.26638758754415903</v>
      </c>
      <c r="KI75">
        <v>1.0287476470693946</v>
      </c>
      <c r="KJ75">
        <v>0.71893282438395545</v>
      </c>
      <c r="KK75">
        <v>-1.0883604772971012</v>
      </c>
      <c r="KL75">
        <v>-0.13794192454952281</v>
      </c>
      <c r="KM75">
        <v>0.43655404624587391</v>
      </c>
      <c r="KN75">
        <v>-0.59747890190919861</v>
      </c>
      <c r="KO75">
        <v>0.22177573555381969</v>
      </c>
      <c r="KP75">
        <v>-1.2227019396959804</v>
      </c>
      <c r="KQ75">
        <v>1.256007635674905</v>
      </c>
      <c r="KR75">
        <v>7.3082446760963649E-2</v>
      </c>
      <c r="KS75">
        <v>0.48737092583905905</v>
      </c>
      <c r="KT75">
        <v>-1.0373560144216754</v>
      </c>
      <c r="KU75">
        <v>0.71438307713833638</v>
      </c>
      <c r="KV75">
        <v>-0.57161514632753097</v>
      </c>
      <c r="KW75">
        <v>0.51748770601989236</v>
      </c>
      <c r="KX75">
        <v>-0.46969944378361106</v>
      </c>
      <c r="KY75">
        <v>-1.0996313903888222</v>
      </c>
      <c r="KZ75">
        <v>-0.22522726794704795</v>
      </c>
      <c r="LA75">
        <v>0.29959210223751143</v>
      </c>
      <c r="LB75">
        <v>0.76353671829565428</v>
      </c>
      <c r="LC75">
        <v>-0.41703060560394078</v>
      </c>
      <c r="LD75">
        <v>-0.38445136851805728</v>
      </c>
      <c r="LE75">
        <v>-0.17402953744749539</v>
      </c>
      <c r="LF75">
        <v>0.78949483395263087</v>
      </c>
      <c r="LG75">
        <v>-0.35496327654982451</v>
      </c>
      <c r="LH75">
        <v>-1.5045088730403222</v>
      </c>
      <c r="LI75">
        <v>-0.30623937163909432</v>
      </c>
      <c r="LJ75">
        <v>-0.71576550908503123</v>
      </c>
      <c r="LK75">
        <v>-0.34487811717553996</v>
      </c>
      <c r="LL75">
        <v>-0.56379576562903821</v>
      </c>
      <c r="LM75">
        <v>-0.19737854017876089</v>
      </c>
      <c r="LN75">
        <v>-1.5990690371836536</v>
      </c>
      <c r="LO75">
        <v>1.1680049283313565</v>
      </c>
      <c r="LP75">
        <v>-0.50606331569724716</v>
      </c>
      <c r="LQ75">
        <v>5.8286104831495322E-2</v>
      </c>
      <c r="LR75">
        <v>1.9126855477225035</v>
      </c>
      <c r="LS75">
        <v>0.25657072910689749</v>
      </c>
      <c r="LT75">
        <v>-1.0872531674976926</v>
      </c>
      <c r="LU75">
        <v>1.6121157386805862</v>
      </c>
      <c r="LV75">
        <v>0.65301151153107639</v>
      </c>
      <c r="LW75">
        <v>-0.78792936619720422</v>
      </c>
      <c r="LX75">
        <v>-0.55752934713382274</v>
      </c>
      <c r="LY75">
        <v>-0.88429487732355483</v>
      </c>
      <c r="LZ75">
        <v>-0.50224116421304643</v>
      </c>
      <c r="MA75">
        <v>-1.2038572094752453</v>
      </c>
      <c r="MB75">
        <v>1.5632895156159066</v>
      </c>
      <c r="MC75">
        <v>0.59592480283754412</v>
      </c>
      <c r="MD75">
        <v>1.5682417142670602</v>
      </c>
      <c r="ME75">
        <v>-0.11850488590425812</v>
      </c>
      <c r="MF75">
        <v>0.96305484476033598</v>
      </c>
      <c r="MG75">
        <v>-0.78106040746206418</v>
      </c>
      <c r="MH75">
        <v>1.4323518371384125</v>
      </c>
      <c r="MI75">
        <v>-0.18701484805205837</v>
      </c>
      <c r="MJ75">
        <v>0.2432329893053975</v>
      </c>
      <c r="MK75">
        <v>-0.40313352656085044</v>
      </c>
      <c r="ML75">
        <v>0.69059069573995657</v>
      </c>
      <c r="MM75">
        <v>-0.90622279458330013</v>
      </c>
      <c r="MN75">
        <v>1.0818803275469691</v>
      </c>
      <c r="MO75">
        <v>1.2498048818088137</v>
      </c>
      <c r="MP75">
        <v>-0.11835140867333394</v>
      </c>
      <c r="MQ75">
        <v>-0.58182195061817765</v>
      </c>
      <c r="MR75">
        <v>1.1594215720833745</v>
      </c>
      <c r="MS75">
        <v>-0.49211394070880488</v>
      </c>
      <c r="MT75">
        <v>1.7674619812169112</v>
      </c>
      <c r="MU75">
        <v>-1.3525050235330127</v>
      </c>
      <c r="MV75">
        <v>1.8250375433126464</v>
      </c>
      <c r="MW75">
        <v>-0.50432618081686087</v>
      </c>
      <c r="MX75">
        <v>-0.83579152487800457</v>
      </c>
      <c r="MY75">
        <v>-1.7466936697019264</v>
      </c>
      <c r="MZ75">
        <v>0.1425769369234331</v>
      </c>
      <c r="NA75">
        <v>0.61587002164742444</v>
      </c>
      <c r="NB75">
        <v>0.82887027019751258</v>
      </c>
      <c r="NC75">
        <v>-1.0227927305095363</v>
      </c>
      <c r="ND75">
        <v>-1.2607370081241243</v>
      </c>
      <c r="NE75">
        <v>-0.42304577618779149</v>
      </c>
      <c r="NF75">
        <v>3.8417056202888489</v>
      </c>
      <c r="NG75">
        <v>0.54053998610470444</v>
      </c>
      <c r="NH75">
        <v>0.42037072489620186</v>
      </c>
      <c r="NI75">
        <v>0.2572824087110348</v>
      </c>
      <c r="NJ75">
        <v>1.0996313903888222</v>
      </c>
      <c r="NK75">
        <v>-1.8551418179413304E-2</v>
      </c>
      <c r="NL75">
        <v>-0.23803522708476521</v>
      </c>
      <c r="NM75">
        <v>-0.61855416788603179</v>
      </c>
      <c r="NN75">
        <v>-0.94377128334599547</v>
      </c>
      <c r="NO75">
        <v>0.14520537661155686</v>
      </c>
      <c r="NP75">
        <v>1.0616395229590125</v>
      </c>
      <c r="NQ75">
        <v>0.65528638515388593</v>
      </c>
      <c r="NR75">
        <v>-0.94436927611241117</v>
      </c>
      <c r="NS75">
        <v>0.87629132394795306</v>
      </c>
      <c r="NT75">
        <v>-1.154044184659142</v>
      </c>
      <c r="NU75">
        <v>-1.8299124349141493</v>
      </c>
      <c r="NV75">
        <v>0.3521131475281436</v>
      </c>
      <c r="NW75">
        <v>-0.17705815480439924</v>
      </c>
      <c r="NX75">
        <v>1.4946181181585416</v>
      </c>
      <c r="NY75">
        <v>-0.38091229725978337</v>
      </c>
      <c r="NZ75">
        <v>-0.54639258451061323</v>
      </c>
      <c r="OA75">
        <v>-5.522224455489777E-2</v>
      </c>
      <c r="OB75">
        <v>0.51303231884958223</v>
      </c>
      <c r="OC75">
        <v>-1.4698389350087382</v>
      </c>
      <c r="OD75">
        <v>-1.1349015949235763</v>
      </c>
      <c r="OE75">
        <v>0.25499048206256703</v>
      </c>
      <c r="OF75">
        <v>-0.11103566066594794</v>
      </c>
      <c r="OG75">
        <v>-0.96597659648978151</v>
      </c>
      <c r="OH75">
        <v>0.36892970456392504</v>
      </c>
      <c r="OI75">
        <v>-0.67686869442695752</v>
      </c>
      <c r="OJ75">
        <v>1.5193836588878185</v>
      </c>
      <c r="OK75">
        <v>0.89075911091640592</v>
      </c>
      <c r="OL75">
        <v>0.10311168807675131</v>
      </c>
      <c r="OM75">
        <v>-0.48229367166641168</v>
      </c>
      <c r="ON75">
        <v>2.092406248266343E-2</v>
      </c>
      <c r="OO75">
        <v>-0.57874558478943072</v>
      </c>
      <c r="OP75">
        <v>1.3158091860532295</v>
      </c>
      <c r="OQ75">
        <v>0.21323785404092632</v>
      </c>
      <c r="OR75">
        <v>-0.38264033719315194</v>
      </c>
      <c r="OS75">
        <v>0.85735791799379513</v>
      </c>
      <c r="OT75">
        <v>-0.2313515778951114</v>
      </c>
      <c r="OU75">
        <v>1.4509487300529145</v>
      </c>
      <c r="OV75">
        <v>0.17923525774676818</v>
      </c>
      <c r="OW75">
        <v>0.15371483641501982</v>
      </c>
      <c r="OX75">
        <v>0.12875716492999345</v>
      </c>
      <c r="OY75">
        <v>0.28219346859259531</v>
      </c>
      <c r="OZ75">
        <v>0.21417690732050687</v>
      </c>
      <c r="PA75">
        <v>-0.16688773030182347</v>
      </c>
      <c r="PB75">
        <v>-8.5299234342528507E-3</v>
      </c>
      <c r="PC75">
        <v>0.43983845898765139</v>
      </c>
      <c r="PD75">
        <v>6.9630914367735386E-2</v>
      </c>
      <c r="PE75">
        <v>0.51941242418251932</v>
      </c>
      <c r="PF75">
        <v>1.7939782992471009E-2</v>
      </c>
      <c r="PG75">
        <v>0.54071733757155016</v>
      </c>
      <c r="PH75">
        <v>2.0785410015378147</v>
      </c>
      <c r="PI75">
        <v>-0.51810047807521187</v>
      </c>
      <c r="PJ75">
        <v>6.8864665081491694E-2</v>
      </c>
      <c r="PK75">
        <v>-1.618036549189128</v>
      </c>
      <c r="PL75">
        <v>0.81727648648666218</v>
      </c>
      <c r="PM75">
        <v>1.209562014992116</v>
      </c>
      <c r="PN75">
        <v>1.5563182387268171</v>
      </c>
      <c r="PO75">
        <v>0.52440896070038434</v>
      </c>
      <c r="PP75">
        <v>-0.59227431847830303</v>
      </c>
      <c r="PQ75">
        <v>-0.80876020547293592</v>
      </c>
      <c r="PR75">
        <v>-1.9266917661298066</v>
      </c>
      <c r="PS75">
        <v>1.1589736459427513</v>
      </c>
      <c r="PT75">
        <v>0.16975945982267149</v>
      </c>
      <c r="PU75">
        <v>-1.1616725714702625</v>
      </c>
      <c r="PV75">
        <v>-0.96878693511825986</v>
      </c>
      <c r="PW75">
        <v>0.56469161791028455</v>
      </c>
      <c r="PX75">
        <v>-0.20784227672265843</v>
      </c>
      <c r="PY75">
        <v>0.7284756975423079</v>
      </c>
      <c r="PZ75">
        <v>-0.53074018069310114</v>
      </c>
      <c r="QA75">
        <v>1.1818860912171658</v>
      </c>
      <c r="QB75">
        <v>-0.78918219514889643</v>
      </c>
      <c r="QC75">
        <v>-1.1247630027355626</v>
      </c>
      <c r="QD75">
        <v>0.48582023737253621</v>
      </c>
      <c r="QE75">
        <v>0.2838669388438575</v>
      </c>
      <c r="QF75">
        <v>1.1482370609883219E-4</v>
      </c>
      <c r="QG75">
        <v>0.34991671782336198</v>
      </c>
      <c r="QH75">
        <v>4.1129624150926247E-2</v>
      </c>
      <c r="QI75">
        <v>-2.1987762011121958</v>
      </c>
      <c r="QJ75">
        <v>0.73367118602618575</v>
      </c>
      <c r="QK75">
        <v>1.3592170944320969</v>
      </c>
      <c r="QL75">
        <v>-0.39584392652614042</v>
      </c>
      <c r="QM75">
        <v>-1.3734188542002812</v>
      </c>
      <c r="QN75">
        <v>0.98332066045259126</v>
      </c>
      <c r="QO75">
        <v>-0.26638758754415903</v>
      </c>
      <c r="QP75">
        <v>1.7082584236050025</v>
      </c>
      <c r="QQ75">
        <v>-0.45667093218071386</v>
      </c>
      <c r="QR75">
        <v>0.14365923561854288</v>
      </c>
      <c r="QS75">
        <v>1.4644501789007336</v>
      </c>
      <c r="QT75">
        <v>0.3080037913605338</v>
      </c>
      <c r="QU75">
        <v>-0.36320443541626446</v>
      </c>
      <c r="QV75">
        <v>-1.0323901733499952</v>
      </c>
      <c r="QW75">
        <v>-2.0712923287646845</v>
      </c>
      <c r="QX75">
        <v>-0.42589249460434075</v>
      </c>
      <c r="QY75">
        <v>-4.3733052734751254E-2</v>
      </c>
      <c r="QZ75">
        <v>1.7674619812169112</v>
      </c>
      <c r="RA75">
        <v>1.2280497685424052</v>
      </c>
      <c r="RB75">
        <v>-1.9311210053274408</v>
      </c>
      <c r="RC75">
        <v>5.7214037951780483E-2</v>
      </c>
      <c r="RD75">
        <v>1.2130658433306962</v>
      </c>
      <c r="RE75">
        <v>-2.8187059797346592</v>
      </c>
      <c r="RF75">
        <v>-0.55913801588758361</v>
      </c>
      <c r="RG75">
        <v>1.4549050320056267</v>
      </c>
      <c r="RH75">
        <v>-0.54879251365491655</v>
      </c>
      <c r="RI75">
        <v>-0.86645286501152441</v>
      </c>
      <c r="RJ75">
        <v>0.39774704418960027</v>
      </c>
      <c r="RK75">
        <v>-1.9164190234732814E-2</v>
      </c>
      <c r="RL75">
        <v>0.410447000831482</v>
      </c>
      <c r="RM75">
        <v>-1.332909960183315</v>
      </c>
      <c r="RN75">
        <v>1.8098762666340917</v>
      </c>
      <c r="RO75">
        <v>0.33426204026909545</v>
      </c>
      <c r="RP75">
        <v>0.81152165876119398</v>
      </c>
      <c r="RQ75">
        <v>1.7958882381208241</v>
      </c>
      <c r="RR75">
        <v>0.95832092483760789</v>
      </c>
      <c r="RS75">
        <v>0.2160572876164224</v>
      </c>
      <c r="RT75">
        <v>0.88316483015660197</v>
      </c>
      <c r="RU75">
        <v>0.38313373806886375</v>
      </c>
      <c r="RV75">
        <v>0.6827485776739195</v>
      </c>
      <c r="RW75">
        <v>-6.9235284172464162E-3</v>
      </c>
      <c r="RX75">
        <v>0.73086994234472513</v>
      </c>
      <c r="RY75">
        <v>0.6333493729471229</v>
      </c>
      <c r="RZ75">
        <v>1.3006888366362546</v>
      </c>
      <c r="SA75">
        <v>0.62189201344153844</v>
      </c>
      <c r="SB75">
        <v>-1.2111513569834642</v>
      </c>
      <c r="SC75">
        <v>0.37065092328703031</v>
      </c>
      <c r="SD75">
        <v>-1.1570273272809573</v>
      </c>
      <c r="SE75">
        <v>-0.30679984774906188</v>
      </c>
      <c r="SF75">
        <v>1.0069175004900899</v>
      </c>
      <c r="SG75">
        <v>0.69127054302953184</v>
      </c>
    </row>
    <row r="76" spans="1:501">
      <c r="A76" t="s">
        <v>540</v>
      </c>
      <c r="B76">
        <v>1.5740215530968271</v>
      </c>
      <c r="C76">
        <v>0.59027001952927094</v>
      </c>
      <c r="D76">
        <v>0.82520728028612211</v>
      </c>
      <c r="E76">
        <v>1.6414151104982011</v>
      </c>
      <c r="F76">
        <v>0.23386746761389077</v>
      </c>
      <c r="G76">
        <v>1.4228135114535689</v>
      </c>
      <c r="H76">
        <v>0.83611894297064282</v>
      </c>
      <c r="I76">
        <v>0.25838971851044334</v>
      </c>
      <c r="J76">
        <v>-0.92930122264078818</v>
      </c>
      <c r="K76">
        <v>-2.3834581952542067</v>
      </c>
      <c r="L76">
        <v>-1.5138266462599859</v>
      </c>
      <c r="M76">
        <v>-0.7822018233127892</v>
      </c>
      <c r="N76">
        <v>0.14025999917066656</v>
      </c>
      <c r="O76">
        <v>-0.4002322384621948</v>
      </c>
      <c r="P76">
        <v>0.19324602362758014</v>
      </c>
      <c r="Q76">
        <v>0.94676124717807397</v>
      </c>
      <c r="R76">
        <v>-1.1719475878635421</v>
      </c>
      <c r="S76">
        <v>0.68468125391518697</v>
      </c>
      <c r="T76">
        <v>-6.6718257585307583E-2</v>
      </c>
      <c r="U76">
        <v>0.11203610483789816</v>
      </c>
      <c r="V76">
        <v>1.4864872355246916</v>
      </c>
      <c r="W76">
        <v>-1.3787439456791617</v>
      </c>
      <c r="X76">
        <v>0.75740899774245918</v>
      </c>
      <c r="Y76">
        <v>-0.25799408831517212</v>
      </c>
      <c r="Z76">
        <v>0.87236912804655731</v>
      </c>
      <c r="AA76">
        <v>0.23890152078820392</v>
      </c>
      <c r="AB76">
        <v>-0.86879254013183527</v>
      </c>
      <c r="AC76">
        <v>0.95880523076630197</v>
      </c>
      <c r="AD76">
        <v>-0.5972037797619123</v>
      </c>
      <c r="AE76">
        <v>1.4613306120736524</v>
      </c>
      <c r="AF76">
        <v>-0.93071548690204509</v>
      </c>
      <c r="AG76">
        <v>1.074222382158041</v>
      </c>
      <c r="AH76">
        <v>0.70788246375741437</v>
      </c>
      <c r="AI76">
        <v>1.8670743884285912</v>
      </c>
      <c r="AJ76">
        <v>1.147075181506807</v>
      </c>
      <c r="AK76">
        <v>-0.16177068573597353</v>
      </c>
      <c r="AL76">
        <v>1.8494392861612141</v>
      </c>
      <c r="AM76">
        <v>-0.37155132304178551</v>
      </c>
      <c r="AN76">
        <v>-1.0704161468311213</v>
      </c>
      <c r="AO76">
        <v>-1.5418436305481009</v>
      </c>
      <c r="AP76">
        <v>0.90035428002011031</v>
      </c>
      <c r="AQ76">
        <v>1.4720944818691351</v>
      </c>
      <c r="AR76">
        <v>-0.62980006987345405</v>
      </c>
      <c r="AS76">
        <v>-1.0361782187828794</v>
      </c>
      <c r="AT76">
        <v>1.0766757441160735</v>
      </c>
      <c r="AU76">
        <v>1.3673570720129646</v>
      </c>
      <c r="AV76">
        <v>0.12043074093526229</v>
      </c>
      <c r="AW76">
        <v>-0.84090174823359121</v>
      </c>
      <c r="AX76">
        <v>0.22891754269949161</v>
      </c>
      <c r="AY76">
        <v>-1.3734188542002812</v>
      </c>
      <c r="AZ76">
        <v>-0.15131604413909372</v>
      </c>
      <c r="BA76">
        <v>-0.5353240339900367</v>
      </c>
      <c r="BB76">
        <v>9.5960785984061658E-2</v>
      </c>
      <c r="BC76">
        <v>0.60876573115820065</v>
      </c>
      <c r="BD76">
        <v>-0.4482808435568586</v>
      </c>
      <c r="BE76">
        <v>1.8635819287737831</v>
      </c>
      <c r="BF76">
        <v>0.14466422726400197</v>
      </c>
      <c r="BG76">
        <v>0.43243517211521976</v>
      </c>
      <c r="BH76">
        <v>0.44768853513232898</v>
      </c>
      <c r="BI76">
        <v>1.6390640666941181</v>
      </c>
      <c r="BJ76">
        <v>-0.74796389526454732</v>
      </c>
      <c r="BK76">
        <v>-1.1507745512062684</v>
      </c>
      <c r="BL76">
        <v>0.38338157537509687</v>
      </c>
      <c r="BM76">
        <v>1.0271901373926084</v>
      </c>
      <c r="BN76">
        <v>0.69185489337542094</v>
      </c>
      <c r="BO76">
        <v>0.59373405747464858</v>
      </c>
      <c r="BP76">
        <v>1.3951557775726542</v>
      </c>
      <c r="BQ76">
        <v>-0.5667561708833091</v>
      </c>
      <c r="BR76">
        <v>-0.52011273510288447</v>
      </c>
      <c r="BS76">
        <v>-0.28777094485121779</v>
      </c>
      <c r="BT76">
        <v>0.58690375226433389</v>
      </c>
      <c r="BU76">
        <v>3.5618086258182302E-2</v>
      </c>
      <c r="BV76">
        <v>-1.1749943951144814</v>
      </c>
      <c r="BW76">
        <v>-0.17193201529153157</v>
      </c>
      <c r="BX76">
        <v>1.4671377357444726</v>
      </c>
      <c r="BY76">
        <v>-1.6107151168398559</v>
      </c>
      <c r="BZ76">
        <v>-0.16681042325217277</v>
      </c>
      <c r="CA76">
        <v>0.3422007921471959</v>
      </c>
      <c r="CB76">
        <v>-0.79819528764346614</v>
      </c>
      <c r="CC76">
        <v>-0.31490912988374475</v>
      </c>
      <c r="CD76">
        <v>-0.14860802366456483</v>
      </c>
      <c r="CE76">
        <v>0.10488065527169965</v>
      </c>
      <c r="CF76">
        <v>2.3387474357150495</v>
      </c>
      <c r="CG76">
        <v>-0.93757989816367626</v>
      </c>
      <c r="CH76">
        <v>-0.34837171369872522</v>
      </c>
      <c r="CI76">
        <v>0.93876678874948993</v>
      </c>
      <c r="CJ76">
        <v>-0.51067786444036756</v>
      </c>
      <c r="CK76">
        <v>-0.72349621405010112</v>
      </c>
      <c r="CL76">
        <v>1.5906061889836565</v>
      </c>
      <c r="CM76">
        <v>1.5779960449435748</v>
      </c>
      <c r="CN76">
        <v>-0.56012140703387558</v>
      </c>
      <c r="CO76">
        <v>-9.7575139079708606E-2</v>
      </c>
      <c r="CP76">
        <v>-0.54506131164089311</v>
      </c>
      <c r="CQ76">
        <v>1.2363852874841541</v>
      </c>
      <c r="CR76">
        <v>-0.33175638236571103</v>
      </c>
      <c r="CS76">
        <v>-1.5056957636261359</v>
      </c>
      <c r="CT76">
        <v>-3.2514435588382185E-3</v>
      </c>
      <c r="CU76">
        <v>-0.37540758057730272</v>
      </c>
      <c r="CV76">
        <v>1.2373720892355777</v>
      </c>
      <c r="CW76">
        <v>-7.6074684329796582E-2</v>
      </c>
      <c r="CX76">
        <v>1.3012231647735462</v>
      </c>
      <c r="CY76">
        <v>2.1114919945830479</v>
      </c>
      <c r="CZ76">
        <v>-0.61420678321155719</v>
      </c>
      <c r="DA76">
        <v>1.5119030649657361</v>
      </c>
      <c r="DB76">
        <v>-0.12829445950046647</v>
      </c>
      <c r="DC76">
        <v>-1.0777694114949554</v>
      </c>
      <c r="DD76">
        <v>-0.3215882315998897</v>
      </c>
      <c r="DE76">
        <v>-7.7685626820311882E-2</v>
      </c>
      <c r="DF76">
        <v>-2.7047281037084758</v>
      </c>
      <c r="DG76">
        <v>1.0426128937979229</v>
      </c>
      <c r="DH76">
        <v>-0.58200384955853224</v>
      </c>
      <c r="DI76">
        <v>-1.9286562746856362</v>
      </c>
      <c r="DJ76">
        <v>-1.4649003787781112</v>
      </c>
      <c r="DK76">
        <v>-0.65234871726715937</v>
      </c>
      <c r="DL76">
        <v>-1.7286856746068224</v>
      </c>
      <c r="DM76">
        <v>0.1009584593703039</v>
      </c>
      <c r="DN76">
        <v>0.82757651398424059</v>
      </c>
      <c r="DO76">
        <v>-0.36663777791545726</v>
      </c>
      <c r="DP76">
        <v>0.37401150621008128</v>
      </c>
      <c r="DQ76">
        <v>0.88282376964343712</v>
      </c>
      <c r="DR76">
        <v>0.40454551708535291</v>
      </c>
      <c r="DS76">
        <v>-0.49150912673212588</v>
      </c>
      <c r="DT76">
        <v>0.86311729319277219</v>
      </c>
      <c r="DU76">
        <v>0.83568465925054625</v>
      </c>
      <c r="DV76">
        <v>0.75242382990836632</v>
      </c>
      <c r="DW76">
        <v>-1.3267981557874009</v>
      </c>
      <c r="DX76">
        <v>0.67975634010508657</v>
      </c>
      <c r="DY76">
        <v>-0.45616161514772102</v>
      </c>
      <c r="DZ76">
        <v>-0.7789867595420219</v>
      </c>
      <c r="EA76">
        <v>0.69955262915755156</v>
      </c>
      <c r="EB76">
        <v>0.42664623833843507</v>
      </c>
      <c r="EC76">
        <v>0.64526830101385713</v>
      </c>
      <c r="ED76">
        <v>-0.70768464865977876</v>
      </c>
      <c r="EE76">
        <v>-1.0847702469618525</v>
      </c>
      <c r="EF76">
        <v>1.45116700878134</v>
      </c>
      <c r="EG76">
        <v>0.19971821529907174</v>
      </c>
      <c r="EH76">
        <v>0.91421043180162087</v>
      </c>
      <c r="EI76">
        <v>-0.79798610386205837</v>
      </c>
      <c r="EJ76">
        <v>0.92155460151843727</v>
      </c>
      <c r="EK76">
        <v>0.57928673413698561</v>
      </c>
      <c r="EL76">
        <v>-0.1299918039876502</v>
      </c>
      <c r="EM76">
        <v>1.6073636288638227</v>
      </c>
      <c r="EN76">
        <v>1.117307419917779</v>
      </c>
      <c r="EO76">
        <v>-1.2644704838749021</v>
      </c>
      <c r="EP76">
        <v>9.5500354291289113E-2</v>
      </c>
      <c r="EQ76">
        <v>1.2544956007332075</v>
      </c>
      <c r="ER76">
        <v>-0.20620063878595829</v>
      </c>
      <c r="ES76">
        <v>9.2811660579172894E-2</v>
      </c>
      <c r="ET76">
        <v>-0.30760247682337649</v>
      </c>
      <c r="EU76">
        <v>-0.43092313717352226</v>
      </c>
      <c r="EV76">
        <v>0.50432618081686087</v>
      </c>
      <c r="EW76">
        <v>0.24150040189852007</v>
      </c>
      <c r="EX76">
        <v>-1.7351976566715166</v>
      </c>
      <c r="EY76">
        <v>-0.8563642950321082</v>
      </c>
      <c r="EZ76">
        <v>1.2969530871487223</v>
      </c>
      <c r="FA76">
        <v>-0.9381733434565831</v>
      </c>
      <c r="FB76">
        <v>-1.1303973224130459</v>
      </c>
      <c r="FC76">
        <v>0.30824367058812641</v>
      </c>
      <c r="FD76">
        <v>0.28904651117045432</v>
      </c>
      <c r="FE76">
        <v>0.56523049352108501</v>
      </c>
      <c r="FF76">
        <v>0.83232635006424971</v>
      </c>
      <c r="FG76">
        <v>-0.34203821996925399</v>
      </c>
      <c r="FH76">
        <v>-2.1802770788781345</v>
      </c>
      <c r="FI76">
        <v>0.33636638363532256</v>
      </c>
      <c r="FJ76">
        <v>1.4934494174667634</v>
      </c>
      <c r="FK76">
        <v>1.1930342225241475</v>
      </c>
      <c r="FL76">
        <v>-0.71034037318895571</v>
      </c>
      <c r="FM76">
        <v>2.1680898498743773</v>
      </c>
      <c r="FN76">
        <v>1.3123644748702645</v>
      </c>
      <c r="FO76">
        <v>-0.42572537495288998</v>
      </c>
      <c r="FP76">
        <v>-0.25309418560937047</v>
      </c>
      <c r="FQ76">
        <v>1.3203680282458663</v>
      </c>
      <c r="FR76">
        <v>0.85857436715741642</v>
      </c>
      <c r="FS76">
        <v>-0.44557509681908414</v>
      </c>
      <c r="FT76">
        <v>-4.0927261579781771E-3</v>
      </c>
      <c r="FU76">
        <v>0.98443933893577196</v>
      </c>
      <c r="FV76">
        <v>0.1327703103015665</v>
      </c>
      <c r="FW76">
        <v>0.38923303691262845</v>
      </c>
      <c r="FX76">
        <v>1.0326516530767549</v>
      </c>
      <c r="FY76">
        <v>-1.3496469364326913</v>
      </c>
      <c r="FZ76">
        <v>0.89155491878045723</v>
      </c>
      <c r="GA76">
        <v>0.83535951489466242</v>
      </c>
      <c r="GB76">
        <v>-0.85735791799379513</v>
      </c>
      <c r="GC76">
        <v>0.72250259108841419</v>
      </c>
      <c r="GD76">
        <v>-1.2921782399644144</v>
      </c>
      <c r="GE76">
        <v>0.12359123502392322</v>
      </c>
      <c r="GF76">
        <v>-0.99831822808482684</v>
      </c>
      <c r="GG76">
        <v>0.20901438801956829</v>
      </c>
      <c r="GH76">
        <v>1.9203707779524848</v>
      </c>
      <c r="GI76">
        <v>-0.24260316422441974</v>
      </c>
      <c r="GJ76">
        <v>-0.90760750026674941</v>
      </c>
      <c r="GK76">
        <v>0.27694341042661108</v>
      </c>
      <c r="GL76">
        <v>0.76261585491010919</v>
      </c>
      <c r="GM76">
        <v>-1.0817439033417031</v>
      </c>
      <c r="GN76">
        <v>0.3140257831546478</v>
      </c>
      <c r="GO76">
        <v>-0.10634153113642242</v>
      </c>
      <c r="GP76">
        <v>0.7069979801599402</v>
      </c>
      <c r="GQ76">
        <v>-0.5975698513793759</v>
      </c>
      <c r="GR76">
        <v>-1.0014719009632245</v>
      </c>
      <c r="GS76">
        <v>1.8898481357609853</v>
      </c>
      <c r="GT76">
        <v>-1.810271896829363</v>
      </c>
      <c r="GU76">
        <v>0.6058212420612108</v>
      </c>
      <c r="GV76">
        <v>-1.063388026523171</v>
      </c>
      <c r="GW76">
        <v>1.3891076378058642</v>
      </c>
      <c r="GX76">
        <v>-0.62709887060918845</v>
      </c>
      <c r="GY76">
        <v>-0.15348291526606772</v>
      </c>
      <c r="GZ76">
        <v>-1.2804571269953158</v>
      </c>
      <c r="HA76">
        <v>0.65661424741847441</v>
      </c>
      <c r="HB76">
        <v>-3.9674432628089562E-2</v>
      </c>
      <c r="HC76">
        <v>-0.6657523954345379</v>
      </c>
      <c r="HD76">
        <v>1.8853006622521207</v>
      </c>
      <c r="HE76">
        <v>1.2837631402362604</v>
      </c>
      <c r="HF76">
        <v>1.7082584236050025</v>
      </c>
      <c r="HG76">
        <v>0.93971948444959708</v>
      </c>
      <c r="HH76">
        <v>-0.49782101996243</v>
      </c>
      <c r="HI76">
        <v>0.76959167927270755</v>
      </c>
      <c r="HJ76">
        <v>-3.7761083149234764E-2</v>
      </c>
      <c r="HK76">
        <v>1.0625808499753475</v>
      </c>
      <c r="HL76">
        <v>-1.5321211321861483</v>
      </c>
      <c r="HM76">
        <v>0.841773726278916</v>
      </c>
      <c r="HN76">
        <v>-1.4387842384167016</v>
      </c>
      <c r="HO76">
        <v>-0.25633426048443653</v>
      </c>
      <c r="HP76">
        <v>-1.3486965144693386</v>
      </c>
      <c r="HQ76">
        <v>0.42296278479625471</v>
      </c>
      <c r="HR76">
        <v>-0.37507788874791004</v>
      </c>
      <c r="HS76">
        <v>0.17869069779408164</v>
      </c>
      <c r="HT76">
        <v>-1.4043234841665253</v>
      </c>
      <c r="HU76">
        <v>-0.48332594815292396</v>
      </c>
      <c r="HV76">
        <v>0.4072035153512843</v>
      </c>
      <c r="HW76">
        <v>-0.24386281438637525</v>
      </c>
      <c r="HX76">
        <v>-1.7062893675756641</v>
      </c>
      <c r="HY76">
        <v>0.34780214264173992</v>
      </c>
      <c r="HZ76">
        <v>-0.86034333435236476</v>
      </c>
      <c r="IA76">
        <v>-1.0792746252263896</v>
      </c>
      <c r="IB76">
        <v>2.4804103304632008</v>
      </c>
      <c r="IC76">
        <v>-0.20729430616484024</v>
      </c>
      <c r="ID76">
        <v>-0.91921720013488084</v>
      </c>
      <c r="IE76">
        <v>0.68081817516940646</v>
      </c>
      <c r="IF76">
        <v>-2.3756547307129949</v>
      </c>
      <c r="IG76">
        <v>0.30143269214022439</v>
      </c>
      <c r="IH76">
        <v>-0.36696519600809552</v>
      </c>
      <c r="II76">
        <v>1.7202273738803342</v>
      </c>
      <c r="IJ76">
        <v>-0.45607635001942981</v>
      </c>
      <c r="IK76">
        <v>-0.10318785825802479</v>
      </c>
      <c r="IL76">
        <v>0.91397623691591434</v>
      </c>
      <c r="IM76">
        <v>5.8286104831495322E-2</v>
      </c>
      <c r="IN76">
        <v>0.24220867089752574</v>
      </c>
      <c r="IO76">
        <v>-0.30912701731722336</v>
      </c>
      <c r="IP76">
        <v>3.8755842979298905E-2</v>
      </c>
      <c r="IQ76">
        <v>-1.116166004067054</v>
      </c>
      <c r="IR76">
        <v>-2.432025212328881</v>
      </c>
      <c r="IS76">
        <v>-0.2982324076583609</v>
      </c>
      <c r="IT76">
        <v>-0.34845243135350756</v>
      </c>
      <c r="IU76">
        <v>0.2370916263316758</v>
      </c>
      <c r="IV76">
        <v>-0.32642560654494446</v>
      </c>
      <c r="IW76">
        <v>0.89292370830662549</v>
      </c>
      <c r="IX76">
        <v>-0.30511728255078197</v>
      </c>
      <c r="IY76">
        <v>0.47740172703925055</v>
      </c>
      <c r="IZ76">
        <v>1.1780502973124385</v>
      </c>
      <c r="JA76">
        <v>-1.4105035006650724</v>
      </c>
      <c r="JB76">
        <v>0.5737774699809961</v>
      </c>
      <c r="JC76">
        <v>-0.27765963750425726</v>
      </c>
      <c r="JD76">
        <v>0.41419525587116368</v>
      </c>
      <c r="JE76">
        <v>-0.35227571970608551</v>
      </c>
      <c r="JF76">
        <v>-1.9410890672588721</v>
      </c>
      <c r="JG76">
        <v>1.0553435458859894</v>
      </c>
      <c r="JH76">
        <v>0.82693077274598181</v>
      </c>
      <c r="JI76">
        <v>1.0585517884464934</v>
      </c>
      <c r="JJ76">
        <v>-1.636144588701427</v>
      </c>
      <c r="JK76">
        <v>0.74261151894461364</v>
      </c>
      <c r="JL76">
        <v>1.8190030459663831</v>
      </c>
      <c r="JM76">
        <v>9.150426194537431E-2</v>
      </c>
      <c r="JN76">
        <v>1.043533757183468</v>
      </c>
      <c r="JO76">
        <v>0.13624344319396187</v>
      </c>
      <c r="JP76">
        <v>-0.36059077501704451</v>
      </c>
      <c r="JQ76">
        <v>-1.8519858713261783</v>
      </c>
      <c r="JR76">
        <v>0.18460127648722846</v>
      </c>
      <c r="JS76">
        <v>-1.9446179067017511</v>
      </c>
      <c r="JT76">
        <v>-1.9979961507488042</v>
      </c>
      <c r="JU76">
        <v>0.21449068299261853</v>
      </c>
      <c r="JV76">
        <v>-0.99592853075591847</v>
      </c>
      <c r="JW76">
        <v>1.4389979696716182</v>
      </c>
      <c r="JX76">
        <v>-0.5434640115709044</v>
      </c>
      <c r="JY76">
        <v>0.43748059397330508</v>
      </c>
      <c r="JZ76">
        <v>1.4171564544085413</v>
      </c>
      <c r="KA76">
        <v>-2.3900429368950427</v>
      </c>
      <c r="KB76">
        <v>-5.8593059293343686E-2</v>
      </c>
      <c r="KC76">
        <v>-0.59254716688883491</v>
      </c>
      <c r="KD76">
        <v>-0.3446348273428157</v>
      </c>
      <c r="KE76">
        <v>-1.8477476260159165</v>
      </c>
      <c r="KF76">
        <v>-0.18569153326097876</v>
      </c>
      <c r="KG76">
        <v>-0.22640506358584389</v>
      </c>
      <c r="KH76">
        <v>-0.89978129835799336</v>
      </c>
      <c r="KI76">
        <v>-0.28299041332502384</v>
      </c>
      <c r="KJ76">
        <v>-0.91770061771967448</v>
      </c>
      <c r="KK76">
        <v>0.88474735093768686</v>
      </c>
      <c r="KL76">
        <v>0.9434143066755496</v>
      </c>
      <c r="KM76">
        <v>0.47543153414153494</v>
      </c>
      <c r="KN76">
        <v>-0.51215920393588021</v>
      </c>
      <c r="KO76">
        <v>-0.10564917829469778</v>
      </c>
      <c r="KP76">
        <v>0.10641883818607312</v>
      </c>
      <c r="KQ76">
        <v>-1.8558239389676601</v>
      </c>
      <c r="KR76">
        <v>-1.1841962077596691</v>
      </c>
      <c r="KS76">
        <v>1.0624444257700816</v>
      </c>
      <c r="KT76">
        <v>-0.50789140004781075</v>
      </c>
      <c r="KU76">
        <v>-0.34755885280901566</v>
      </c>
      <c r="KV76">
        <v>-0.17612592273508199</v>
      </c>
      <c r="KW76">
        <v>0.4366381745057879</v>
      </c>
      <c r="KX76">
        <v>0.1065723154169973</v>
      </c>
      <c r="KY76">
        <v>6.6165739553980529E-3</v>
      </c>
      <c r="KZ76">
        <v>1.8134323909180239</v>
      </c>
      <c r="LA76">
        <v>0.5275717285257997</v>
      </c>
      <c r="LB76">
        <v>-1.7089178072637878</v>
      </c>
      <c r="LC76">
        <v>-0.48883521230891347</v>
      </c>
      <c r="LD76">
        <v>-1.1422162060625851</v>
      </c>
      <c r="LE76">
        <v>0.76692003858624958</v>
      </c>
      <c r="LF76">
        <v>2.2773201635573059</v>
      </c>
      <c r="LG76">
        <v>0.50762992032105103</v>
      </c>
      <c r="LH76">
        <v>-0.66412894739187323</v>
      </c>
      <c r="LI76">
        <v>0.12644363778235856</v>
      </c>
      <c r="LJ76">
        <v>-6.4571850089123473E-2</v>
      </c>
      <c r="LK76">
        <v>0.53514895625994541</v>
      </c>
      <c r="LL76">
        <v>-1.9574508769437671</v>
      </c>
      <c r="LM76">
        <v>0.66766233430826105</v>
      </c>
      <c r="LN76">
        <v>-9.2350092018023133E-2</v>
      </c>
      <c r="LO76">
        <v>0.20549691726046149</v>
      </c>
      <c r="LP76">
        <v>-0.92424670583568513</v>
      </c>
      <c r="LQ76">
        <v>1.4626652955485042</v>
      </c>
      <c r="LR76">
        <v>0.13192106962378602</v>
      </c>
      <c r="LS76">
        <v>1.8727860151557252</v>
      </c>
      <c r="LT76">
        <v>-0.92272330221021548</v>
      </c>
      <c r="LU76">
        <v>-0.71794147515902296</v>
      </c>
      <c r="LV76">
        <v>-7.262315193656832E-2</v>
      </c>
      <c r="LW76">
        <v>-1.2783766578650102</v>
      </c>
      <c r="LX76">
        <v>-2.0408970158314332</v>
      </c>
      <c r="LY76">
        <v>-0.78605125963804312</v>
      </c>
      <c r="LZ76">
        <v>0.561107071916922</v>
      </c>
      <c r="MA76">
        <v>-0.71034037318895571</v>
      </c>
      <c r="MB76">
        <v>0.83405893747112714</v>
      </c>
      <c r="MC76">
        <v>-0.84330167737789452</v>
      </c>
      <c r="MD76">
        <v>-0.81035295806941576</v>
      </c>
      <c r="ME76">
        <v>-1.02460035122931</v>
      </c>
      <c r="MF76">
        <v>-0.83146119322918821</v>
      </c>
      <c r="MG76">
        <v>-0.49202753871213645</v>
      </c>
      <c r="MH76">
        <v>-0.12505552149377763</v>
      </c>
      <c r="MI76">
        <v>1.3082126315566711</v>
      </c>
      <c r="MJ76">
        <v>0.30535829864675179</v>
      </c>
      <c r="MK76">
        <v>0.28291083253861871</v>
      </c>
      <c r="ML76">
        <v>1.7516322259325534</v>
      </c>
      <c r="MM76">
        <v>0.62207732298702467</v>
      </c>
      <c r="MN76">
        <v>1.7410911823390052</v>
      </c>
      <c r="MO76">
        <v>-0.21683945305994712</v>
      </c>
      <c r="MP76">
        <v>7.2392367655993439E-2</v>
      </c>
      <c r="MQ76">
        <v>-0.48177867029153276</v>
      </c>
      <c r="MR76">
        <v>1.2329428500379436</v>
      </c>
      <c r="MS76">
        <v>-0.48935362428892404</v>
      </c>
      <c r="MT76">
        <v>-1.2054397302563302</v>
      </c>
      <c r="MU76">
        <v>-0.89978129835799336</v>
      </c>
      <c r="MV76">
        <v>0.35618541005533189</v>
      </c>
      <c r="MW76">
        <v>1.5240084394463338</v>
      </c>
      <c r="MX76">
        <v>0.88678461906965822</v>
      </c>
      <c r="MY76">
        <v>0.22663925847155042</v>
      </c>
      <c r="MZ76">
        <v>2.1201049094088376</v>
      </c>
      <c r="NA76">
        <v>2.0919924281770363</v>
      </c>
      <c r="NB76">
        <v>0.88090700955945067</v>
      </c>
      <c r="NC76">
        <v>0.19028448150493205</v>
      </c>
      <c r="ND76">
        <v>0.34025447348540183</v>
      </c>
      <c r="NE76">
        <v>9.150426194537431E-2</v>
      </c>
      <c r="NF76">
        <v>0.58854084272752516</v>
      </c>
      <c r="NG76">
        <v>0.15425712263095193</v>
      </c>
      <c r="NH76">
        <v>0.33119022191385739</v>
      </c>
      <c r="NI76">
        <v>-0.71982412919169292</v>
      </c>
      <c r="NJ76">
        <v>-0.80452309703105129</v>
      </c>
      <c r="NK76">
        <v>-0.81642269833537284</v>
      </c>
      <c r="NL76">
        <v>1.4253464541980065</v>
      </c>
      <c r="NM76">
        <v>-0.57937768360716291</v>
      </c>
      <c r="NN76">
        <v>-0.47388994062202983</v>
      </c>
      <c r="NO76">
        <v>1.0028611541201826</v>
      </c>
      <c r="NP76">
        <v>0.8133315532177221</v>
      </c>
      <c r="NQ76">
        <v>1.0357848623243626</v>
      </c>
      <c r="NR76">
        <v>-0.28410568120307289</v>
      </c>
      <c r="NS76">
        <v>-0.71053818828659132</v>
      </c>
      <c r="NT76">
        <v>-0.65111862568301149</v>
      </c>
      <c r="NU76">
        <v>1.4700617612106726</v>
      </c>
      <c r="NV76">
        <v>-2.4689870770089328</v>
      </c>
      <c r="NW76">
        <v>-2.174547262256965</v>
      </c>
      <c r="NX76">
        <v>-1.0590883903205395</v>
      </c>
      <c r="NY76">
        <v>-1.2476357369450852</v>
      </c>
      <c r="NZ76">
        <v>1.0477629075467121</v>
      </c>
      <c r="OA76">
        <v>-0.14319539332063869</v>
      </c>
      <c r="OB76">
        <v>1.6815602066344582</v>
      </c>
      <c r="OC76">
        <v>-0.40687154978513718</v>
      </c>
      <c r="OD76">
        <v>1.1448628356447443</v>
      </c>
      <c r="OE76">
        <v>1.6437752492493019</v>
      </c>
      <c r="OF76">
        <v>-0.87460875874967314</v>
      </c>
      <c r="OG76">
        <v>-0.62319259086507373</v>
      </c>
      <c r="OH76">
        <v>0.50094058678951114</v>
      </c>
      <c r="OI76">
        <v>-1.368721314065624</v>
      </c>
      <c r="OJ76">
        <v>-0.46151626520440914</v>
      </c>
      <c r="OK76">
        <v>-2.0752304408233613</v>
      </c>
      <c r="OL76">
        <v>0.35708239920495544</v>
      </c>
      <c r="OM76">
        <v>-0.68719714363396633</v>
      </c>
      <c r="ON76">
        <v>3.1696981750428677</v>
      </c>
      <c r="OO76">
        <v>-0.95240466180257499</v>
      </c>
      <c r="OP76">
        <v>-0.40795157474349253</v>
      </c>
      <c r="OQ76">
        <v>1.458220140193589</v>
      </c>
      <c r="OR76">
        <v>0.57811121223494411</v>
      </c>
      <c r="OS76">
        <v>0.69769725996593479</v>
      </c>
      <c r="OT76">
        <v>-0.70170358412724454</v>
      </c>
      <c r="OU76">
        <v>0.83092118075001054</v>
      </c>
      <c r="OV76">
        <v>0.17084516912291292</v>
      </c>
      <c r="OW76">
        <v>1.7158799892058596</v>
      </c>
      <c r="OX76">
        <v>2.0772131392732263</v>
      </c>
      <c r="OY76">
        <v>-0.36958454074920155</v>
      </c>
      <c r="OZ76">
        <v>-0.77940057963132858</v>
      </c>
      <c r="PA76">
        <v>-0.15750856618979014</v>
      </c>
      <c r="PB76">
        <v>-1.7276670405408368</v>
      </c>
      <c r="PC76">
        <v>-4.2048213799716905E-2</v>
      </c>
      <c r="PD76">
        <v>0.8873530532582663</v>
      </c>
      <c r="PE76">
        <v>1.3571025192504749</v>
      </c>
      <c r="PF76">
        <v>0.12898908607894555</v>
      </c>
      <c r="PG76">
        <v>0.3474769982858561</v>
      </c>
      <c r="PH76">
        <v>1.387502379657235</v>
      </c>
      <c r="PI76">
        <v>1.4986062524258159</v>
      </c>
      <c r="PJ76">
        <v>0.41244447857025079</v>
      </c>
      <c r="PK76">
        <v>2.2534368326887488</v>
      </c>
      <c r="PL76">
        <v>-0.91537231128313579</v>
      </c>
      <c r="PM76">
        <v>-0.13948692867415957</v>
      </c>
      <c r="PN76">
        <v>-0.25254166757804342</v>
      </c>
      <c r="PO76">
        <v>-0.5496826815942768</v>
      </c>
      <c r="PP76">
        <v>1.0822941476362757</v>
      </c>
      <c r="PQ76">
        <v>-1.0529424798733089</v>
      </c>
      <c r="PR76">
        <v>-0.18273453861183953</v>
      </c>
      <c r="PS76">
        <v>0.63831294028204866</v>
      </c>
      <c r="PT76">
        <v>1.2055966180923861</v>
      </c>
      <c r="PU76">
        <v>-0.92483332991832867</v>
      </c>
      <c r="PV76">
        <v>0.13215185390436091</v>
      </c>
      <c r="PW76">
        <v>0.27265400603937451</v>
      </c>
      <c r="PX76">
        <v>0.22357994566846173</v>
      </c>
      <c r="PY76">
        <v>-0.96317535280832089</v>
      </c>
      <c r="PZ76">
        <v>-6.924778972461354E-2</v>
      </c>
      <c r="QA76">
        <v>1.9237631931900978</v>
      </c>
      <c r="QB76">
        <v>0.76815240390715189</v>
      </c>
      <c r="QC76">
        <v>-0.92682967078872025</v>
      </c>
      <c r="QD76">
        <v>0.26218913262709975</v>
      </c>
      <c r="QE76">
        <v>-0.64169171309913509</v>
      </c>
      <c r="QF76">
        <v>-0.47843059292063117</v>
      </c>
      <c r="QG76">
        <v>0.15626937965862453</v>
      </c>
      <c r="QH76">
        <v>-0.18927266864920966</v>
      </c>
      <c r="QI76">
        <v>1.4857960195513442</v>
      </c>
      <c r="QJ76">
        <v>0.94389179139398038</v>
      </c>
      <c r="QK76">
        <v>-0.53426560953084845</v>
      </c>
      <c r="QL76">
        <v>-0.71063595896703191</v>
      </c>
      <c r="QM76">
        <v>-1.4657916835858487</v>
      </c>
      <c r="QN76">
        <v>0.6207778824318666</v>
      </c>
      <c r="QO76">
        <v>0.7644598554179538</v>
      </c>
      <c r="QP76">
        <v>0.67484961618902162</v>
      </c>
      <c r="QQ76">
        <v>-0.94377128334599547</v>
      </c>
      <c r="QR76">
        <v>-0.72339730650128331</v>
      </c>
      <c r="QS76">
        <v>0.38725374906789511</v>
      </c>
      <c r="QT76">
        <v>-0.30792307370575145</v>
      </c>
      <c r="QU76">
        <v>1.1966267265961505</v>
      </c>
      <c r="QV76">
        <v>-0.18444552551954985</v>
      </c>
      <c r="QW76">
        <v>0.47329081098723691</v>
      </c>
      <c r="QX76">
        <v>0.53717940318165347</v>
      </c>
      <c r="QY76">
        <v>-2.1632877178490162</v>
      </c>
      <c r="QZ76">
        <v>-0.93036305770510808</v>
      </c>
      <c r="RA76">
        <v>-0.79819528764346614</v>
      </c>
      <c r="RB76">
        <v>1.6452531781396829</v>
      </c>
      <c r="RC76">
        <v>0.17915681382874027</v>
      </c>
      <c r="RD76">
        <v>1.5436035027960315</v>
      </c>
      <c r="RE76">
        <v>-0.76661308412440121</v>
      </c>
      <c r="RF76">
        <v>1.3925273378845304</v>
      </c>
      <c r="RG76">
        <v>-1.2587088349391706</v>
      </c>
      <c r="RH76">
        <v>-0.9845621207205113</v>
      </c>
      <c r="RI76">
        <v>8.9814875536831096E-2</v>
      </c>
      <c r="RJ76">
        <v>-0.59528474594117142</v>
      </c>
      <c r="RK76">
        <v>-0.9942982615029905</v>
      </c>
      <c r="RL76">
        <v>-0.16502667676832061</v>
      </c>
      <c r="RM76">
        <v>-0.81418193076387979</v>
      </c>
      <c r="RN76">
        <v>0.25862732400128152</v>
      </c>
      <c r="RO76">
        <v>-1.2726832210319117</v>
      </c>
      <c r="RP76">
        <v>-1.9060553313465789</v>
      </c>
      <c r="RQ76">
        <v>0.26353518478572369</v>
      </c>
      <c r="RR76">
        <v>-1.2846362551499624</v>
      </c>
      <c r="RS76">
        <v>-1.3433964340947568</v>
      </c>
      <c r="RT76">
        <v>-2.402193786110729</v>
      </c>
      <c r="RU76">
        <v>-0.75222033046884462</v>
      </c>
      <c r="RV76">
        <v>-0.30591877475671936</v>
      </c>
      <c r="RW76">
        <v>1.1054908100049943E-2</v>
      </c>
      <c r="RX76">
        <v>0.11480778994155116</v>
      </c>
      <c r="RY76">
        <v>0.84625298768514767</v>
      </c>
      <c r="RZ76">
        <v>-0.7489757081202697</v>
      </c>
      <c r="SA76">
        <v>0.22091398932388984</v>
      </c>
      <c r="SB76">
        <v>0.27051100914832205</v>
      </c>
      <c r="SC76">
        <v>0.44414036892703734</v>
      </c>
      <c r="SD76">
        <v>0.65841732066473924</v>
      </c>
      <c r="SE76">
        <v>0.21409960027085617</v>
      </c>
      <c r="SF76">
        <v>0.41736370803846512</v>
      </c>
      <c r="SG76">
        <v>-2.272245183121413</v>
      </c>
    </row>
    <row r="77" spans="1:501">
      <c r="A77" t="s">
        <v>551</v>
      </c>
      <c r="B77">
        <v>0.52282985052443109</v>
      </c>
      <c r="C77">
        <v>-0.69711177275166847</v>
      </c>
      <c r="D77">
        <v>-0.57386841945117339</v>
      </c>
      <c r="E77">
        <v>-0.38157054405019153</v>
      </c>
      <c r="F77">
        <v>-0.39990027289604768</v>
      </c>
      <c r="G77">
        <v>4.1741259337868541E-2</v>
      </c>
      <c r="H77">
        <v>1.4841816664556973</v>
      </c>
      <c r="I77">
        <v>1.241496647708118</v>
      </c>
      <c r="J77">
        <v>-1.4053512131795287</v>
      </c>
      <c r="K77">
        <v>0.97960537459584884</v>
      </c>
      <c r="L77">
        <v>-0.10164967534365132</v>
      </c>
      <c r="M77">
        <v>-1.4691613614559174</v>
      </c>
      <c r="N77">
        <v>0.57440956879872829</v>
      </c>
      <c r="O77">
        <v>-1.055609573086258</v>
      </c>
      <c r="P77">
        <v>0.71300178206001874</v>
      </c>
      <c r="Q77">
        <v>0.15170257938734721</v>
      </c>
      <c r="R77">
        <v>5.56042323296424E-2</v>
      </c>
      <c r="S77">
        <v>4.8097490434884094E-2</v>
      </c>
      <c r="T77">
        <v>1.0721805665525608</v>
      </c>
      <c r="U77">
        <v>0.32328102861356456</v>
      </c>
      <c r="V77">
        <v>-0.2178580871259328</v>
      </c>
      <c r="W77">
        <v>0.21636992642015684</v>
      </c>
      <c r="X77">
        <v>-0.37507788874791004</v>
      </c>
      <c r="Y77">
        <v>0.56738599596428685</v>
      </c>
      <c r="Z77">
        <v>-0.46773720896453597</v>
      </c>
      <c r="AA77">
        <v>1.5797922969795763E-2</v>
      </c>
      <c r="AB77">
        <v>0.35553284760680981</v>
      </c>
      <c r="AC77">
        <v>-1.2406690075295046</v>
      </c>
      <c r="AD77">
        <v>1.9456365407677367</v>
      </c>
      <c r="AE77">
        <v>-0.96500116342213005</v>
      </c>
      <c r="AF77">
        <v>-0.37869199331908021</v>
      </c>
      <c r="AG77">
        <v>0.16254489310085773</v>
      </c>
      <c r="AH77">
        <v>1.4876422937959433</v>
      </c>
      <c r="AI77">
        <v>0.64564460444671568</v>
      </c>
      <c r="AJ77">
        <v>-1.0530766303418204</v>
      </c>
      <c r="AK77">
        <v>-0.39600877244083676</v>
      </c>
      <c r="AL77">
        <v>-1.3511680663214065</v>
      </c>
      <c r="AM77">
        <v>-0.60885668062837794</v>
      </c>
      <c r="AN77">
        <v>-0.58763134802575223</v>
      </c>
      <c r="AO77">
        <v>6.4494543039472774E-2</v>
      </c>
      <c r="AP77">
        <v>-4.2355168261565268E-2</v>
      </c>
      <c r="AQ77">
        <v>-0.13964154277346097</v>
      </c>
      <c r="AR77">
        <v>-1.4807392290094867</v>
      </c>
      <c r="AS77">
        <v>-2.7838541427627206</v>
      </c>
      <c r="AT77">
        <v>0.42187480175925884</v>
      </c>
      <c r="AU77">
        <v>-0.86934960563667119</v>
      </c>
      <c r="AV77">
        <v>0.67082055466016755</v>
      </c>
      <c r="AW77">
        <v>-1.1930342225241475</v>
      </c>
      <c r="AX77">
        <v>-0.2588649294921197</v>
      </c>
      <c r="AY77">
        <v>-0.54124939197208732</v>
      </c>
      <c r="AZ77">
        <v>0.60628053688560612</v>
      </c>
      <c r="BA77">
        <v>-0.60922502598259598</v>
      </c>
      <c r="BB77">
        <v>-2.1753658074885607</v>
      </c>
      <c r="BC77">
        <v>0.32344132705475204</v>
      </c>
      <c r="BD77">
        <v>0.93579956228495575</v>
      </c>
      <c r="BE77">
        <v>-5.8516889112070203E-2</v>
      </c>
      <c r="BF77">
        <v>-1.0367011782363988</v>
      </c>
      <c r="BG77">
        <v>-0.76548303695744835</v>
      </c>
      <c r="BH77">
        <v>-4.7408548198291101E-2</v>
      </c>
      <c r="BI77">
        <v>-0.80251652434526477</v>
      </c>
      <c r="BJ77">
        <v>-0.90564526544767432</v>
      </c>
      <c r="BK77">
        <v>0.79451865531154908</v>
      </c>
      <c r="BL77">
        <v>-3.3627429729676805E-2</v>
      </c>
      <c r="BM77">
        <v>3.1484432838624343E-2</v>
      </c>
      <c r="BN77">
        <v>-1.0658141036401503</v>
      </c>
      <c r="BO77">
        <v>1.0005874173657503</v>
      </c>
      <c r="BP77">
        <v>-0.63092102209338918</v>
      </c>
      <c r="BQ77">
        <v>0.53903704611002468</v>
      </c>
      <c r="BR77">
        <v>-0.32408706829301082</v>
      </c>
      <c r="BS77">
        <v>-1.0946041584247723</v>
      </c>
      <c r="BT77">
        <v>-0.75140860644751228</v>
      </c>
      <c r="BU77">
        <v>0.42882561501755845</v>
      </c>
      <c r="BV77">
        <v>0.56954377214424312</v>
      </c>
      <c r="BW77">
        <v>-4.9340087571181357E-3</v>
      </c>
      <c r="BX77">
        <v>-0.68390704655030277</v>
      </c>
      <c r="BY77">
        <v>-1.746338966768235</v>
      </c>
      <c r="BZ77">
        <v>6.1965010900166817E-2</v>
      </c>
      <c r="CA77">
        <v>0.70591795520158485</v>
      </c>
      <c r="CB77">
        <v>0.75567641033558175</v>
      </c>
      <c r="CC77">
        <v>-0.49825416681414936</v>
      </c>
      <c r="CD77">
        <v>-0.62226263253251091</v>
      </c>
      <c r="CE77">
        <v>1.5990690371836536</v>
      </c>
      <c r="CF77">
        <v>0.30784349291934632</v>
      </c>
      <c r="CG77">
        <v>-1.1925658327527344</v>
      </c>
      <c r="CH77">
        <v>-3.248569555580616</v>
      </c>
      <c r="CI77">
        <v>-0.40462850847688969</v>
      </c>
      <c r="CJ77">
        <v>1.6373087419196963</v>
      </c>
      <c r="CK77">
        <v>0.71972522164287511</v>
      </c>
      <c r="CL77">
        <v>3.5847733670379966E-2</v>
      </c>
      <c r="CM77">
        <v>0.37065092328703031</v>
      </c>
      <c r="CN77">
        <v>1.8781065591610968E-2</v>
      </c>
      <c r="CO77">
        <v>-0.59236526794848032</v>
      </c>
      <c r="CP77">
        <v>-0.24370592655031942</v>
      </c>
      <c r="CQ77">
        <v>0.81152165876119398</v>
      </c>
      <c r="CR77">
        <v>0.31161562219494954</v>
      </c>
      <c r="CS77">
        <v>1.6194553609238937</v>
      </c>
      <c r="CT77">
        <v>1.1260613064223435</v>
      </c>
      <c r="CU77">
        <v>0.50371795623505022</v>
      </c>
      <c r="CV77">
        <v>2.5373446987941861</v>
      </c>
      <c r="CW77">
        <v>0.72439206633134745</v>
      </c>
      <c r="CX77">
        <v>4.7484718379564583E-2</v>
      </c>
      <c r="CY77">
        <v>-8.0448216976947151E-2</v>
      </c>
      <c r="CZ77">
        <v>0.92930122264078818</v>
      </c>
      <c r="DA77">
        <v>0.3557784111762885</v>
      </c>
      <c r="DB77">
        <v>1.6009926184779033</v>
      </c>
      <c r="DC77">
        <v>-0.32828211260493845</v>
      </c>
      <c r="DD77">
        <v>-0.53744543038192205</v>
      </c>
      <c r="DE77">
        <v>0.87854004959808663</v>
      </c>
      <c r="DF77">
        <v>-0.30744217838218901</v>
      </c>
      <c r="DG77">
        <v>-1.6023750504245982</v>
      </c>
      <c r="DH77">
        <v>1.7537695384817198</v>
      </c>
      <c r="DI77">
        <v>-0.31105287234822754</v>
      </c>
      <c r="DJ77">
        <v>-0.91421043180162087</v>
      </c>
      <c r="DK77">
        <v>-0.45998376663192175</v>
      </c>
      <c r="DL77">
        <v>-1.8024547898676246</v>
      </c>
      <c r="DM77">
        <v>-0.44523858377942815</v>
      </c>
      <c r="DN77">
        <v>-0.10726466825872194</v>
      </c>
      <c r="DO77">
        <v>-1.7310776456724852</v>
      </c>
      <c r="DP77">
        <v>-0.97344582172809169</v>
      </c>
      <c r="DQ77">
        <v>2.0680363377323374</v>
      </c>
      <c r="DR77">
        <v>0.24536120690754615</v>
      </c>
      <c r="DS77">
        <v>-0.381899099011207</v>
      </c>
      <c r="DT77">
        <v>0.41686348595249001</v>
      </c>
      <c r="DU77">
        <v>-0.64705773183959536</v>
      </c>
      <c r="DV77">
        <v>2.0885909179924056</v>
      </c>
      <c r="DW77">
        <v>1.0007147466239985</v>
      </c>
      <c r="DX77">
        <v>0.73768205766100436</v>
      </c>
      <c r="DY77">
        <v>0.48590663936920464</v>
      </c>
      <c r="DZ77">
        <v>0.46253717300714925</v>
      </c>
      <c r="EA77">
        <v>1.0305666364729404</v>
      </c>
      <c r="EB77">
        <v>1.9797516870312393</v>
      </c>
      <c r="EC77">
        <v>5.269384928396903E-2</v>
      </c>
      <c r="ED77">
        <v>-0.31025024327391293</v>
      </c>
      <c r="EE77">
        <v>6.418758857762441E-2</v>
      </c>
      <c r="EF77">
        <v>1.2869077181676403</v>
      </c>
      <c r="EG77">
        <v>1.450293893867638</v>
      </c>
      <c r="EH77">
        <v>-0.32650632419972681</v>
      </c>
      <c r="EI77">
        <v>1.0148232831852511</v>
      </c>
      <c r="EJ77">
        <v>0.83807208284270018</v>
      </c>
      <c r="EK77">
        <v>0.2392164333286928</v>
      </c>
      <c r="EL77">
        <v>0.98133796200272627</v>
      </c>
      <c r="EM77">
        <v>-0.88214619609061629</v>
      </c>
      <c r="EN77">
        <v>-0.82391807154635899</v>
      </c>
      <c r="EO77">
        <v>0.5782021617051214</v>
      </c>
      <c r="EP77">
        <v>-0.77093091022106819</v>
      </c>
      <c r="EQ77">
        <v>0.47980392992030829</v>
      </c>
      <c r="ER77">
        <v>0.68033614297746681</v>
      </c>
      <c r="ES77">
        <v>0.60481056607386563</v>
      </c>
      <c r="ET77">
        <v>-2.831075107678771</v>
      </c>
      <c r="EU77">
        <v>1.5341038306360133</v>
      </c>
      <c r="EV77">
        <v>0.5078038611827651</v>
      </c>
      <c r="EW77">
        <v>0.48487436288269237</v>
      </c>
      <c r="EX77">
        <v>0.28689441933238413</v>
      </c>
      <c r="EY77">
        <v>-0.45149704419600312</v>
      </c>
      <c r="EZ77">
        <v>-0.96074472821783274</v>
      </c>
      <c r="FA77">
        <v>0.73127012001350522</v>
      </c>
      <c r="FB77">
        <v>0.81152165876119398</v>
      </c>
      <c r="FC77">
        <v>5.7752913562580943E-3</v>
      </c>
      <c r="FD77">
        <v>0.5822755611006869</v>
      </c>
      <c r="FE77">
        <v>0.53567760005535092</v>
      </c>
      <c r="FF77">
        <v>-0.9704990588943474</v>
      </c>
      <c r="FG77">
        <v>-0.61531522987934295</v>
      </c>
      <c r="FH77">
        <v>-1.1295287549728528</v>
      </c>
      <c r="FI77">
        <v>0.30824367058812641</v>
      </c>
      <c r="FJ77">
        <v>-0.42966462387994397</v>
      </c>
      <c r="FK77">
        <v>-5.7597162594902329E-2</v>
      </c>
      <c r="FL77">
        <v>-1.4779971024836414</v>
      </c>
      <c r="FM77">
        <v>-0.96854137154878117</v>
      </c>
      <c r="FN77">
        <v>-0.75100388130522333</v>
      </c>
      <c r="FO77">
        <v>-1.2509735825005919</v>
      </c>
      <c r="FP77">
        <v>0.31338231565314345</v>
      </c>
      <c r="FQ77">
        <v>-0.43394720705691725</v>
      </c>
      <c r="FR77">
        <v>-1.7733282220433466</v>
      </c>
      <c r="FS77">
        <v>-0.90922412709915079</v>
      </c>
      <c r="FT77">
        <v>-0.87348780652973801</v>
      </c>
      <c r="FU77">
        <v>1.1891461326740682</v>
      </c>
      <c r="FV77">
        <v>1.5688783605583012E-3</v>
      </c>
      <c r="FW77">
        <v>0.5044125828135293</v>
      </c>
      <c r="FX77">
        <v>0.95445329861831851</v>
      </c>
      <c r="FY77">
        <v>0.81386360761825927</v>
      </c>
      <c r="FZ77">
        <v>0.78730295172135811</v>
      </c>
      <c r="GA77">
        <v>-1.0343478606955614</v>
      </c>
      <c r="GB77">
        <v>9.6575831776135601E-2</v>
      </c>
      <c r="GC77">
        <v>0.24433575163129717</v>
      </c>
      <c r="GD77">
        <v>0.87270336734945886</v>
      </c>
      <c r="GE77">
        <v>1.7297134036198258</v>
      </c>
      <c r="GF77">
        <v>8.4900193542125635E-2</v>
      </c>
      <c r="GG77">
        <v>-1.4734519027115311</v>
      </c>
      <c r="GH77">
        <v>-0.7069979801599402</v>
      </c>
      <c r="GI77">
        <v>-0.68777808337472379</v>
      </c>
      <c r="GJ77">
        <v>-1.6923513612709939</v>
      </c>
      <c r="GK77">
        <v>-1.1276483746769372</v>
      </c>
      <c r="GL77">
        <v>1.7785123418434523</v>
      </c>
      <c r="GM77">
        <v>-0.46509285311913118</v>
      </c>
      <c r="GN77">
        <v>0.40031409298535436</v>
      </c>
      <c r="GO77">
        <v>-0.32771708902146202</v>
      </c>
      <c r="GP77">
        <v>-0.52493533075903542</v>
      </c>
      <c r="GQ77">
        <v>-0.26432644517626613</v>
      </c>
      <c r="GR77">
        <v>0.59118065109942108</v>
      </c>
      <c r="GS77">
        <v>-1.0242138159810565</v>
      </c>
      <c r="GT77">
        <v>0.73969204095192254</v>
      </c>
      <c r="GU77">
        <v>0.66222355599165894</v>
      </c>
      <c r="GV77">
        <v>1.3677436072612181</v>
      </c>
      <c r="GW77">
        <v>0.3003924575750716</v>
      </c>
      <c r="GX77">
        <v>0.3998172815045109</v>
      </c>
      <c r="GY77">
        <v>1.7269849195145071</v>
      </c>
      <c r="GZ77">
        <v>-0.30031173992028926</v>
      </c>
      <c r="HA77">
        <v>0.19979665921709966</v>
      </c>
      <c r="HB77">
        <v>-0.97086740424856544</v>
      </c>
      <c r="HC77">
        <v>-0.20573224901454523</v>
      </c>
      <c r="HD77">
        <v>0.28553927222674247</v>
      </c>
      <c r="HE77">
        <v>0.40271970647154376</v>
      </c>
      <c r="HF77">
        <v>-4.1435441744397394E-2</v>
      </c>
      <c r="HG77">
        <v>0.54577185437665321</v>
      </c>
      <c r="HH77">
        <v>-4.6642298912047409E-2</v>
      </c>
      <c r="HI77">
        <v>0.21268988348310813</v>
      </c>
      <c r="HJ77">
        <v>-9.66531388257863E-2</v>
      </c>
      <c r="HK77">
        <v>-1.7026923160301521</v>
      </c>
      <c r="HL77">
        <v>0.11403813005017582</v>
      </c>
      <c r="HM77">
        <v>-1.3420776667771861</v>
      </c>
      <c r="HN77">
        <v>-0.63017409956955817</v>
      </c>
      <c r="HO77">
        <v>-0.12521013559307903</v>
      </c>
      <c r="HP77">
        <v>-1.2821965356124565</v>
      </c>
      <c r="HQ77">
        <v>-0.67341034082346596</v>
      </c>
      <c r="HR77">
        <v>0.60618958741542883</v>
      </c>
      <c r="HS77">
        <v>0.76077640187577344</v>
      </c>
      <c r="HT77">
        <v>-1.782991603249684</v>
      </c>
      <c r="HU77">
        <v>0.62719209381612018</v>
      </c>
      <c r="HV77">
        <v>0.58908653954858892</v>
      </c>
      <c r="HW77">
        <v>-0.63878133005346172</v>
      </c>
      <c r="HX77">
        <v>-1.8218088371213526</v>
      </c>
      <c r="HY77">
        <v>0.97985321190208197</v>
      </c>
      <c r="HZ77">
        <v>-0.53320718507166021</v>
      </c>
      <c r="IA77">
        <v>0.72558577812742442</v>
      </c>
      <c r="IB77">
        <v>-1.2773375601682346</v>
      </c>
      <c r="IC77">
        <v>0.53426560953084845</v>
      </c>
      <c r="ID77">
        <v>1.2365489965304732</v>
      </c>
      <c r="IE77">
        <v>-0.38807797864137683</v>
      </c>
      <c r="IF77">
        <v>-2.0204515749355778</v>
      </c>
      <c r="IG77">
        <v>0.44582975533558056</v>
      </c>
      <c r="IH77">
        <v>-0.27416263037594035</v>
      </c>
      <c r="II77">
        <v>-0.42187480175925884</v>
      </c>
      <c r="IJ77">
        <v>0.58908653954858892</v>
      </c>
      <c r="IK77">
        <v>-1.2236705515533686</v>
      </c>
      <c r="IL77">
        <v>-0.4940147846355103</v>
      </c>
      <c r="IM77">
        <v>0.10287976692779921</v>
      </c>
      <c r="IN77">
        <v>-1.355183485429734</v>
      </c>
      <c r="IO77">
        <v>0.46134573494782671</v>
      </c>
      <c r="IP77">
        <v>1.1778956832131371</v>
      </c>
      <c r="IQ77">
        <v>0.79546452980139293</v>
      </c>
      <c r="IR77">
        <v>-0.60802904044976458</v>
      </c>
      <c r="IS77">
        <v>-0.23929487724672072</v>
      </c>
      <c r="IT77">
        <v>-0.42890974327747244</v>
      </c>
      <c r="IU77">
        <v>-0.25372628442710266</v>
      </c>
      <c r="IV77">
        <v>-2.0825336832785979</v>
      </c>
      <c r="IW77">
        <v>2.092406248266343E-2</v>
      </c>
      <c r="IX77">
        <v>-1.0195708455285057</v>
      </c>
      <c r="IY77">
        <v>0.89691866378416307</v>
      </c>
      <c r="IZ77">
        <v>-1.7670981833362021</v>
      </c>
      <c r="JA77">
        <v>-0.44278976929490454</v>
      </c>
      <c r="JB77">
        <v>0.19503886505845003</v>
      </c>
      <c r="JC77">
        <v>1.7537695384817198</v>
      </c>
      <c r="JD77">
        <v>1.7438833310734481</v>
      </c>
      <c r="JE77">
        <v>-0.45751903599011712</v>
      </c>
      <c r="JF77">
        <v>-1.1221754903090186</v>
      </c>
      <c r="JG77">
        <v>0.1780688307917444</v>
      </c>
      <c r="JH77">
        <v>1.2355667422525585</v>
      </c>
      <c r="JI77">
        <v>-1.0671783456928097E-2</v>
      </c>
      <c r="JJ77">
        <v>-4.4344687921693549E-2</v>
      </c>
      <c r="JK77">
        <v>-1.3260591913422104</v>
      </c>
      <c r="JL77">
        <v>-1.0985127119056415</v>
      </c>
      <c r="JM77">
        <v>-0.90622279458330013</v>
      </c>
      <c r="JN77">
        <v>-0.2887281880248338</v>
      </c>
      <c r="JO77">
        <v>-0.44186208469909616</v>
      </c>
      <c r="JP77">
        <v>-1.5240084394463338</v>
      </c>
      <c r="JQ77">
        <v>0.25609779186197557</v>
      </c>
      <c r="JR77">
        <v>-2.3900429368950427</v>
      </c>
      <c r="JS77">
        <v>-2.4060682335402817E-2</v>
      </c>
      <c r="JT77">
        <v>0.53408939493237995</v>
      </c>
      <c r="JU77">
        <v>-1.5390878616017289</v>
      </c>
      <c r="JV77">
        <v>-0.23827169570722617</v>
      </c>
      <c r="JW77">
        <v>0.82112819654867053</v>
      </c>
      <c r="JX77">
        <v>-1.5353452909039333</v>
      </c>
      <c r="JY77">
        <v>-0.66556140154716559</v>
      </c>
      <c r="JZ77">
        <v>-0.1278317540709395</v>
      </c>
      <c r="KA77">
        <v>-0.56666749514988624</v>
      </c>
      <c r="KB77">
        <v>0.57630359151517041</v>
      </c>
      <c r="KC77">
        <v>6.5404037741245702E-3</v>
      </c>
      <c r="KD77">
        <v>1.7962702258955687</v>
      </c>
      <c r="KE77">
        <v>-2.0210427464917302</v>
      </c>
      <c r="KF77">
        <v>0.5377091838454362</v>
      </c>
      <c r="KG77">
        <v>-0.17915681382874027</v>
      </c>
      <c r="KH77">
        <v>-0.3224749889341183</v>
      </c>
      <c r="KI77">
        <v>-0.57035322242882103</v>
      </c>
      <c r="KJ77">
        <v>-0.72309831011807546</v>
      </c>
      <c r="KK77">
        <v>1.1628753782133572</v>
      </c>
      <c r="KL77">
        <v>0.32602201827103272</v>
      </c>
      <c r="KM77">
        <v>1.9103117665508762</v>
      </c>
      <c r="KN77">
        <v>-0.59017907005909365</v>
      </c>
      <c r="KO77">
        <v>0.14775764611840714</v>
      </c>
      <c r="KP77">
        <v>0.50310973165323958</v>
      </c>
      <c r="KQ77">
        <v>0.96208168542943895</v>
      </c>
      <c r="KR77">
        <v>7.9834308053250425E-2</v>
      </c>
      <c r="KS77">
        <v>-0.56227122513519134</v>
      </c>
      <c r="KT77">
        <v>-0.2856188530131476</v>
      </c>
      <c r="KU77">
        <v>0.48186393541982397</v>
      </c>
      <c r="KV77">
        <v>0.92765276349382475</v>
      </c>
      <c r="KW77">
        <v>-0.73667933975229971</v>
      </c>
      <c r="KX77">
        <v>1.0384064808022231</v>
      </c>
      <c r="KY77">
        <v>-0.52142695494694635</v>
      </c>
      <c r="KZ77">
        <v>-0.11180532055732328</v>
      </c>
      <c r="LA77">
        <v>-1.4198758435668424</v>
      </c>
      <c r="LB77">
        <v>-0.23103780222299974</v>
      </c>
      <c r="LC77">
        <v>-1.3959652278572321</v>
      </c>
      <c r="LD77">
        <v>0.12251234693394508</v>
      </c>
      <c r="LE77">
        <v>5.9972080634906888E-2</v>
      </c>
      <c r="LF77">
        <v>-1.0747658052423503</v>
      </c>
      <c r="LG77">
        <v>-0.82746851148840506</v>
      </c>
      <c r="LH77">
        <v>1.2524810699687805</v>
      </c>
      <c r="LI77">
        <v>2.267206582473591</v>
      </c>
      <c r="LJ77">
        <v>1.3488852346199565</v>
      </c>
      <c r="LK77">
        <v>-0.28521981221274473</v>
      </c>
      <c r="LL77">
        <v>-0.35390485209063627</v>
      </c>
      <c r="LM77">
        <v>1.8182072381023318</v>
      </c>
      <c r="LN77">
        <v>-1.0360463420511223</v>
      </c>
      <c r="LO77">
        <v>1.4904253475833684</v>
      </c>
      <c r="LP77">
        <v>-0.30984892873675562</v>
      </c>
      <c r="LQ77">
        <v>1.387302290822845</v>
      </c>
      <c r="LR77">
        <v>-0.93603830464417115</v>
      </c>
      <c r="LS77">
        <v>-0.88587967184139416</v>
      </c>
      <c r="LT77">
        <v>7.5383468356449157E-2</v>
      </c>
      <c r="LU77">
        <v>-1.2140253602410667</v>
      </c>
      <c r="LV77">
        <v>-0.46858986024744809</v>
      </c>
      <c r="LW77">
        <v>-1.1863585314131342</v>
      </c>
      <c r="LX77">
        <v>0.83178520071669482</v>
      </c>
      <c r="LY77">
        <v>-0.47021330829011276</v>
      </c>
      <c r="LZ77">
        <v>0.42706460590125062</v>
      </c>
      <c r="MA77">
        <v>-1.2909458746435121</v>
      </c>
      <c r="MB77">
        <v>-8.1829512055264786E-2</v>
      </c>
      <c r="MC77">
        <v>0.70141027208592277</v>
      </c>
      <c r="MD77">
        <v>0.36295887184678577</v>
      </c>
      <c r="ME77">
        <v>0.31732270144857466</v>
      </c>
      <c r="MF77">
        <v>-0.66622988015296869</v>
      </c>
      <c r="MG77">
        <v>-0.7628204912180081</v>
      </c>
      <c r="MH77">
        <v>-0.54879251365491655</v>
      </c>
      <c r="MI77">
        <v>-1.4793658920098096</v>
      </c>
      <c r="MJ77">
        <v>0.36688334148493595</v>
      </c>
      <c r="MK77">
        <v>0.72797547545633279</v>
      </c>
      <c r="ML77">
        <v>-6.771415428374894E-2</v>
      </c>
      <c r="MM77">
        <v>-1.0003350325860083</v>
      </c>
      <c r="MN77">
        <v>-1.9041817722609267</v>
      </c>
      <c r="MO77">
        <v>1.1589736459427513</v>
      </c>
      <c r="MP77">
        <v>0.7789867595420219</v>
      </c>
      <c r="MQ77">
        <v>-0.49297796067548916</v>
      </c>
      <c r="MR77">
        <v>0.29911234378232621</v>
      </c>
      <c r="MS77">
        <v>6.4801497501321137E-2</v>
      </c>
      <c r="MT77">
        <v>-5.6370481615886092E-2</v>
      </c>
      <c r="MU77">
        <v>2.031129042734392E-2</v>
      </c>
      <c r="MV77">
        <v>0.49306436267215759</v>
      </c>
      <c r="MW77">
        <v>-2.0899460650980473</v>
      </c>
      <c r="MX77">
        <v>-0.87932903625187464</v>
      </c>
      <c r="MY77">
        <v>1.0052690413431264</v>
      </c>
      <c r="MZ77">
        <v>-0.83384065874270163</v>
      </c>
      <c r="NA77">
        <v>-1.8406262825010344</v>
      </c>
      <c r="NB77">
        <v>0.50180801736132707</v>
      </c>
      <c r="NC77">
        <v>-0.23779989533068147</v>
      </c>
      <c r="ND77">
        <v>-0.51967504077765625</v>
      </c>
      <c r="NE77">
        <v>0.73327100835740566</v>
      </c>
      <c r="NF77">
        <v>5.1774122766801156E-2</v>
      </c>
      <c r="NG77">
        <v>0.44017497202730738</v>
      </c>
      <c r="NH77">
        <v>0.65784774960775394</v>
      </c>
      <c r="NI77">
        <v>0.25269969228247646</v>
      </c>
      <c r="NJ77">
        <v>0.57765987548918929</v>
      </c>
      <c r="NK77">
        <v>-2.0831976144108921</v>
      </c>
      <c r="NL77">
        <v>0.78730295172135811</v>
      </c>
      <c r="NM77">
        <v>-1.0350004231440835</v>
      </c>
      <c r="NN77">
        <v>-2.8882141123176552E-2</v>
      </c>
      <c r="NO77">
        <v>0.21738742361776531</v>
      </c>
      <c r="NP77">
        <v>9.8190184871782549E-2</v>
      </c>
      <c r="NQ77">
        <v>-0.89463355834595859</v>
      </c>
      <c r="NR77">
        <v>-1.7689217202132568</v>
      </c>
      <c r="NS77">
        <v>-1.5661498764529824</v>
      </c>
      <c r="NT77">
        <v>-0.30872570278006606</v>
      </c>
      <c r="NU77">
        <v>-0.72051761890179478</v>
      </c>
      <c r="NV77">
        <v>-0.27273358682577964</v>
      </c>
      <c r="NW77">
        <v>0.2416572897345759</v>
      </c>
      <c r="NX77">
        <v>-0.3553702754288679</v>
      </c>
      <c r="NY77">
        <v>-0.37622839954565279</v>
      </c>
      <c r="NZ77">
        <v>-0.10641883818607312</v>
      </c>
      <c r="OA77">
        <v>5.943547876086086E-2</v>
      </c>
      <c r="OB77">
        <v>-0.6834238774899859</v>
      </c>
      <c r="OC77">
        <v>1.3555654732044786</v>
      </c>
      <c r="OD77">
        <v>-1.1640781849564519</v>
      </c>
      <c r="OE77">
        <v>1.8352420738665387</v>
      </c>
      <c r="OF77">
        <v>-1.1349015949235763</v>
      </c>
      <c r="OG77">
        <v>1.0480289347469807</v>
      </c>
      <c r="OH77">
        <v>0.43823774831253104</v>
      </c>
      <c r="OI77">
        <v>-1.5604382497258484</v>
      </c>
      <c r="OJ77">
        <v>-0.85713736552861519</v>
      </c>
      <c r="OK77">
        <v>-0.58191290008835495</v>
      </c>
      <c r="OL77">
        <v>-0.56558974392828532</v>
      </c>
      <c r="OM77">
        <v>1.3245880836620927</v>
      </c>
      <c r="ON77">
        <v>0.48049059842014685</v>
      </c>
      <c r="OO77">
        <v>0.93841208581579849</v>
      </c>
      <c r="OP77">
        <v>1.6225840226979926</v>
      </c>
      <c r="OQ77">
        <v>1.6217290976783261</v>
      </c>
      <c r="OR77">
        <v>5.4761812862125225E-2</v>
      </c>
      <c r="OS77">
        <v>0.44076614358345978</v>
      </c>
      <c r="OT77">
        <v>-8.9277136794407852E-2</v>
      </c>
      <c r="OU77">
        <v>1.1008933142875321</v>
      </c>
      <c r="OV77">
        <v>0.55779764807084575</v>
      </c>
      <c r="OW77">
        <v>0.36116261981078424</v>
      </c>
      <c r="OX77">
        <v>1.7848742572823539</v>
      </c>
      <c r="OY77">
        <v>0.58263822211301886</v>
      </c>
      <c r="OZ77">
        <v>2.2280073608271778</v>
      </c>
      <c r="PA77">
        <v>-0.55699274525977671</v>
      </c>
      <c r="PB77">
        <v>0.22946665012568701</v>
      </c>
      <c r="PC77">
        <v>-0.12243503988429438</v>
      </c>
      <c r="PD77">
        <v>0.71458089223597199</v>
      </c>
      <c r="PE77">
        <v>-0.39137944440881256</v>
      </c>
      <c r="PF77">
        <v>0.59318608691683039</v>
      </c>
      <c r="PG77">
        <v>-0.26369320949015673</v>
      </c>
      <c r="PH77">
        <v>1.3683302313438617</v>
      </c>
      <c r="PI77">
        <v>-3.1866420613368973E-2</v>
      </c>
      <c r="PJ77">
        <v>-0.11781139619415626</v>
      </c>
      <c r="PK77">
        <v>2.7521309675648808</v>
      </c>
      <c r="PL77">
        <v>-0.1927787707245443</v>
      </c>
      <c r="PM77">
        <v>0.70817577579873614</v>
      </c>
      <c r="PN77">
        <v>0.36500296118902043</v>
      </c>
      <c r="PO77">
        <v>-0.39476844904129393</v>
      </c>
      <c r="PP77">
        <v>-0.22428594093071297</v>
      </c>
      <c r="PQ77">
        <v>0.40462850847688969</v>
      </c>
      <c r="PR77">
        <v>-0.45548176785814576</v>
      </c>
      <c r="PS77">
        <v>0.59291323850629851</v>
      </c>
      <c r="PT77">
        <v>0.24780547391856089</v>
      </c>
      <c r="PU77">
        <v>-0.97418251243652776</v>
      </c>
      <c r="PV77">
        <v>0.60830416259705089</v>
      </c>
      <c r="PW77">
        <v>0.77764070738339797</v>
      </c>
      <c r="PX77">
        <v>0.57413899412495084</v>
      </c>
      <c r="PY77">
        <v>0.67053406382910907</v>
      </c>
      <c r="PZ77">
        <v>0.57035322242882103</v>
      </c>
      <c r="QA77">
        <v>0.11272959454800002</v>
      </c>
      <c r="QB77">
        <v>1.3819180821883492</v>
      </c>
      <c r="QC77">
        <v>0.38535745261469856</v>
      </c>
      <c r="QD77">
        <v>1.2965983842150308</v>
      </c>
      <c r="QE77">
        <v>1.099772362067597</v>
      </c>
      <c r="QF77">
        <v>0.45573642637464218</v>
      </c>
      <c r="QG77">
        <v>-0.21128244043211453</v>
      </c>
      <c r="QH77">
        <v>-0.65632889345579315</v>
      </c>
      <c r="QI77">
        <v>-1.2660166248679161E-2</v>
      </c>
      <c r="QJ77">
        <v>-0.60306547311483882</v>
      </c>
      <c r="QK77">
        <v>-1.5147907106438652</v>
      </c>
      <c r="QL77">
        <v>-0.15263140085153282</v>
      </c>
      <c r="QM77">
        <v>-0.12952909855812322</v>
      </c>
      <c r="QN77">
        <v>-0.43033651309087873</v>
      </c>
      <c r="QO77">
        <v>0.7972494131536223</v>
      </c>
      <c r="QP77">
        <v>0.50815174290619325</v>
      </c>
      <c r="QQ77">
        <v>0.76046944741392508</v>
      </c>
      <c r="QR77">
        <v>-3.7684912967961282E-2</v>
      </c>
      <c r="QS77">
        <v>0.25712552087497897</v>
      </c>
      <c r="QT77">
        <v>8.3825852925656363E-2</v>
      </c>
      <c r="QU77">
        <v>-0.14450961316470057</v>
      </c>
      <c r="QV77">
        <v>0.41652924664958846</v>
      </c>
      <c r="QW77">
        <v>1.0671647032722831</v>
      </c>
      <c r="QX77">
        <v>-1.8653281586011872</v>
      </c>
      <c r="QY77">
        <v>-0.15650243767595384</v>
      </c>
      <c r="QZ77">
        <v>-1.4283114069257863</v>
      </c>
      <c r="RA77">
        <v>-3.1583476811647415</v>
      </c>
      <c r="RB77">
        <v>2.3580287233926356</v>
      </c>
      <c r="RC77">
        <v>0.83243435256008524</v>
      </c>
      <c r="RD77">
        <v>-0.24417886379524134</v>
      </c>
      <c r="RE77">
        <v>2.0005472833872773E-2</v>
      </c>
      <c r="RF77">
        <v>0.73918954512919299</v>
      </c>
      <c r="RG77">
        <v>0.44895728024130221</v>
      </c>
      <c r="RH77">
        <v>-0.87303988038911484</v>
      </c>
      <c r="RI77">
        <v>-0.29080183594487607</v>
      </c>
      <c r="RJ77">
        <v>-1.689795681159012</v>
      </c>
      <c r="RK77">
        <v>-1.1757560969272163</v>
      </c>
      <c r="RL77">
        <v>-1.6590274753980339</v>
      </c>
      <c r="RM77">
        <v>-1.0166172614844982</v>
      </c>
      <c r="RN77">
        <v>-0.52968289310229011</v>
      </c>
      <c r="RO77">
        <v>0.67177893470216077</v>
      </c>
      <c r="RP77">
        <v>0.32094476409838535</v>
      </c>
      <c r="RQ77">
        <v>0.57395709518459626</v>
      </c>
      <c r="RR77">
        <v>-0.52195332500559743</v>
      </c>
      <c r="RS77">
        <v>1.3460430636769161</v>
      </c>
      <c r="RT77">
        <v>1.4649003787781112</v>
      </c>
      <c r="RU77">
        <v>-2.2289350454229861</v>
      </c>
      <c r="RV77">
        <v>-0.28195472623337992</v>
      </c>
      <c r="RW77">
        <v>0.13678345567313954</v>
      </c>
      <c r="RX77">
        <v>2.3434768081642687</v>
      </c>
      <c r="RY77">
        <v>1.1582233128137887</v>
      </c>
      <c r="RZ77">
        <v>0.82596216088859364</v>
      </c>
      <c r="SA77">
        <v>-0.1794683157640975</v>
      </c>
      <c r="SB77">
        <v>-0.14907186596246902</v>
      </c>
      <c r="SC77">
        <v>2.5431290850974619</v>
      </c>
      <c r="SD77">
        <v>0.96208168542943895</v>
      </c>
      <c r="SE77">
        <v>0.76036712925997563</v>
      </c>
      <c r="SF77">
        <v>2.5186636776197702</v>
      </c>
      <c r="SG77">
        <v>-0.32199068300542422</v>
      </c>
    </row>
    <row r="78" spans="1:501">
      <c r="A78" t="s">
        <v>552</v>
      </c>
      <c r="B78">
        <v>-0.95324821813846938</v>
      </c>
      <c r="C78">
        <v>2.6959605747833848</v>
      </c>
      <c r="D78">
        <v>-1.0795497473736759</v>
      </c>
      <c r="E78">
        <v>2.4770997697487473</v>
      </c>
      <c r="F78">
        <v>-0.39179212762974203</v>
      </c>
      <c r="G78">
        <v>0.7000403456913773</v>
      </c>
      <c r="H78">
        <v>-0.27948885872319806</v>
      </c>
      <c r="I78">
        <v>8.1676034824340604E-2</v>
      </c>
      <c r="J78">
        <v>0.63400420913239941</v>
      </c>
      <c r="K78">
        <v>-0.51836195780197158</v>
      </c>
      <c r="L78">
        <v>-0.27289161153021269</v>
      </c>
      <c r="M78">
        <v>1.1134602573292796</v>
      </c>
      <c r="N78">
        <v>-0.79840674516162835</v>
      </c>
      <c r="O78">
        <v>-0.87438593254773878</v>
      </c>
      <c r="P78">
        <v>-0.12258851711521856</v>
      </c>
      <c r="Q78">
        <v>-1.0278404261043761</v>
      </c>
      <c r="R78">
        <v>-0.96366193247376941</v>
      </c>
      <c r="S78">
        <v>-1.4777697288081981</v>
      </c>
      <c r="T78">
        <v>0.4909054496238241</v>
      </c>
      <c r="U78">
        <v>-0.50467406254028901</v>
      </c>
      <c r="V78">
        <v>-1.6821877579786815</v>
      </c>
      <c r="W78">
        <v>-1.9754315871978179</v>
      </c>
      <c r="X78">
        <v>0.79294750321423635</v>
      </c>
      <c r="Y78">
        <v>1.1733163773897104</v>
      </c>
      <c r="Z78">
        <v>-0.2617139216454234</v>
      </c>
      <c r="AA78">
        <v>-0.61910895965411328</v>
      </c>
      <c r="AB78">
        <v>5.1774122766801156E-2</v>
      </c>
      <c r="AC78">
        <v>0.50016069508274086</v>
      </c>
      <c r="AD78">
        <v>0.27789837986347266</v>
      </c>
      <c r="AE78">
        <v>-0.87057969722081907</v>
      </c>
      <c r="AF78">
        <v>-2.23008100874722E-2</v>
      </c>
      <c r="AG78">
        <v>0.1188129772344837</v>
      </c>
      <c r="AH78">
        <v>2.3847678676247597</v>
      </c>
      <c r="AI78">
        <v>-0.5078038611827651</v>
      </c>
      <c r="AJ78">
        <v>1.6828198567964137</v>
      </c>
      <c r="AK78">
        <v>0.80992776929633692</v>
      </c>
      <c r="AL78">
        <v>-0.42488750295888167</v>
      </c>
      <c r="AM78">
        <v>-1.2658347259275615</v>
      </c>
      <c r="AN78">
        <v>-0.97295242085237987</v>
      </c>
      <c r="AO78">
        <v>2.284541551489383</v>
      </c>
      <c r="AP78">
        <v>0.3567561179806944</v>
      </c>
      <c r="AQ78">
        <v>-0.30343471735250205</v>
      </c>
      <c r="AR78">
        <v>-1.0705502972996328</v>
      </c>
      <c r="AS78">
        <v>4.9859636419569142E-2</v>
      </c>
      <c r="AT78">
        <v>-1.1170209290867206</v>
      </c>
      <c r="AU78">
        <v>-1.6575177141930908</v>
      </c>
      <c r="AV78">
        <v>-0.69867382990196347</v>
      </c>
      <c r="AW78">
        <v>-0.36737446862389334</v>
      </c>
      <c r="AX78">
        <v>-0.63653146753495093</v>
      </c>
      <c r="AY78">
        <v>1.6554076864849776</v>
      </c>
      <c r="AZ78">
        <v>-6.1504579207394272E-2</v>
      </c>
      <c r="BA78">
        <v>0.90127286966890097</v>
      </c>
      <c r="BB78">
        <v>0.86645286501152441</v>
      </c>
      <c r="BC78">
        <v>0.64630512497387826</v>
      </c>
      <c r="BD78">
        <v>1.6225840226979926</v>
      </c>
      <c r="BE78">
        <v>0.15905811778793577</v>
      </c>
      <c r="BF78">
        <v>0.68758481575059704</v>
      </c>
      <c r="BG78">
        <v>-0.4305877610022435</v>
      </c>
      <c r="BH78">
        <v>-0.39162728171504568</v>
      </c>
      <c r="BI78">
        <v>0.37392965168692172</v>
      </c>
      <c r="BJ78">
        <v>-1.1815791367553174</v>
      </c>
      <c r="BK78">
        <v>1.8798982637235895</v>
      </c>
      <c r="BL78">
        <v>1.1752990758395754</v>
      </c>
      <c r="BM78">
        <v>1.0231792657577898</v>
      </c>
      <c r="BN78">
        <v>-0.3998172815045109</v>
      </c>
      <c r="BO78">
        <v>-0.1874036570370663</v>
      </c>
      <c r="BP78">
        <v>0.1303783392359037</v>
      </c>
      <c r="BQ78">
        <v>-1.1249085218878463</v>
      </c>
      <c r="BR78">
        <v>-0.11896759133378509</v>
      </c>
      <c r="BS78">
        <v>-0.27813712222268805</v>
      </c>
      <c r="BT78">
        <v>-0.77484855864895508</v>
      </c>
      <c r="BU78">
        <v>-9.0121829998679459E-2</v>
      </c>
      <c r="BV78">
        <v>0.22052176973375026</v>
      </c>
      <c r="BW78">
        <v>0.13755652616964653</v>
      </c>
      <c r="BX78">
        <v>-0.52511154535750393</v>
      </c>
      <c r="BY78">
        <v>0.84942939793108962</v>
      </c>
      <c r="BZ78">
        <v>-1.168759808933828</v>
      </c>
      <c r="CA78">
        <v>-0.17146703612525016</v>
      </c>
      <c r="CB78">
        <v>0.14474153431365266</v>
      </c>
      <c r="CC78">
        <v>1.311946107307449E-2</v>
      </c>
      <c r="CD78">
        <v>1.9193976186215878</v>
      </c>
      <c r="CE78">
        <v>-0.12891177902929485</v>
      </c>
      <c r="CF78">
        <v>1.1084966899943538</v>
      </c>
      <c r="CG78">
        <v>2.1129199012648314</v>
      </c>
      <c r="CH78">
        <v>-0.55270902521442622</v>
      </c>
      <c r="CI78">
        <v>-0.4305877610022435</v>
      </c>
      <c r="CJ78">
        <v>-0.36622850529965945</v>
      </c>
      <c r="CK78">
        <v>0.97886413641390391</v>
      </c>
      <c r="CL78">
        <v>-0.96841858976404183</v>
      </c>
      <c r="CM78">
        <v>-0.42597548599587753</v>
      </c>
      <c r="CN78">
        <v>1.0738131095422432</v>
      </c>
      <c r="CO78">
        <v>-0.56388444136246108</v>
      </c>
      <c r="CP78">
        <v>7.3312094173161313E-2</v>
      </c>
      <c r="CQ78">
        <v>-0.51373035603319295</v>
      </c>
      <c r="CR78">
        <v>-1.8545415514381602</v>
      </c>
      <c r="CS78">
        <v>-0.9752898222359363</v>
      </c>
      <c r="CT78">
        <v>1.1442739378253464</v>
      </c>
      <c r="CU78">
        <v>-0.98232931122765876</v>
      </c>
      <c r="CV78">
        <v>-1.2189957487862557</v>
      </c>
      <c r="CW78">
        <v>-0.67494511313270777</v>
      </c>
      <c r="CX78">
        <v>2.2429048840422183</v>
      </c>
      <c r="CY78">
        <v>0.86623003880959004</v>
      </c>
      <c r="CZ78">
        <v>0.39733322410029359</v>
      </c>
      <c r="DA78">
        <v>-0.73197043093387038</v>
      </c>
      <c r="DB78">
        <v>-0.45081947064318229</v>
      </c>
      <c r="DC78">
        <v>1.6557078197365627</v>
      </c>
      <c r="DD78">
        <v>-0.81952293840004131</v>
      </c>
      <c r="DE78">
        <v>-1.3696990208700299</v>
      </c>
      <c r="DF78">
        <v>-0.85956799011910334</v>
      </c>
      <c r="DG78">
        <v>1.9070012058364227</v>
      </c>
      <c r="DH78">
        <v>-0.55788632380426861</v>
      </c>
      <c r="DI78">
        <v>-1.1305428415653296</v>
      </c>
      <c r="DJ78">
        <v>-0.26535644792602398</v>
      </c>
      <c r="DK78">
        <v>-0.64281948652933352</v>
      </c>
      <c r="DL78">
        <v>0.2935962584160734</v>
      </c>
      <c r="DM78">
        <v>0.15170257938734721</v>
      </c>
      <c r="DN78">
        <v>-3.0642013371107168E-2</v>
      </c>
      <c r="DO78">
        <v>-1.1365045793354511</v>
      </c>
      <c r="DP78">
        <v>1.6015474102459848</v>
      </c>
      <c r="DQ78">
        <v>0.63690549723105505</v>
      </c>
      <c r="DR78">
        <v>-0.43403133531683125</v>
      </c>
      <c r="DS78">
        <v>0.80907852861855645</v>
      </c>
      <c r="DT78">
        <v>-6.9171619543340057E-2</v>
      </c>
      <c r="DU78">
        <v>-3.3347168937325478</v>
      </c>
      <c r="DV78">
        <v>-1.5632895156159066</v>
      </c>
      <c r="DW78">
        <v>-8.7587750385864638E-2</v>
      </c>
      <c r="DX78">
        <v>-0.96829808171605691</v>
      </c>
      <c r="DY78">
        <v>-0.53047529036120977</v>
      </c>
      <c r="DZ78">
        <v>-1.1327210813760757</v>
      </c>
      <c r="EA78">
        <v>-1.2491364032030106</v>
      </c>
      <c r="EB78">
        <v>1.8222135622636415</v>
      </c>
      <c r="EC78">
        <v>-0.20346647033875342</v>
      </c>
      <c r="ED78">
        <v>0.34422896533214953</v>
      </c>
      <c r="EE78">
        <v>0.91107722255401313</v>
      </c>
      <c r="EF78">
        <v>-0.73878709372365847</v>
      </c>
      <c r="EG78">
        <v>-1.2948294170200825</v>
      </c>
      <c r="EH78">
        <v>1.8475247998139821E-2</v>
      </c>
      <c r="EI78">
        <v>-5.4226347856456414E-2</v>
      </c>
      <c r="EJ78">
        <v>-0.36132519198872615</v>
      </c>
      <c r="EK78">
        <v>0.74624495027819648</v>
      </c>
      <c r="EL78">
        <v>0.75343905336922035</v>
      </c>
      <c r="EM78">
        <v>0.20307538761699107</v>
      </c>
      <c r="EN78">
        <v>2.1281266526784748</v>
      </c>
      <c r="EO78">
        <v>-0.54994870879454538</v>
      </c>
      <c r="EP78">
        <v>8.5284455053624697E-2</v>
      </c>
      <c r="EQ78">
        <v>1.0996313903888222</v>
      </c>
      <c r="ER78">
        <v>0.34439153751009144</v>
      </c>
      <c r="ES78">
        <v>-0.42748411033244338</v>
      </c>
      <c r="ET78">
        <v>0.83178520071669482</v>
      </c>
      <c r="EU78">
        <v>0.61910895965411328</v>
      </c>
      <c r="EV78">
        <v>-0.52555037655110937</v>
      </c>
      <c r="EW78">
        <v>0.99016688182018697</v>
      </c>
      <c r="EX78">
        <v>1.0625808499753475</v>
      </c>
      <c r="EY78">
        <v>3.3550895750522614</v>
      </c>
      <c r="EZ78">
        <v>0.72190687205875292</v>
      </c>
      <c r="FA78">
        <v>-0.82027213466062676</v>
      </c>
      <c r="FB78">
        <v>-0.43344243749743327</v>
      </c>
      <c r="FC78">
        <v>-2.4547262000851333</v>
      </c>
      <c r="FD78">
        <v>-0.99392082120175473</v>
      </c>
      <c r="FE78">
        <v>0.18857122086046729</v>
      </c>
      <c r="FF78">
        <v>0.16572471395193134</v>
      </c>
      <c r="FG78">
        <v>0.3149898475385271</v>
      </c>
      <c r="FH78">
        <v>0.26464363145350944</v>
      </c>
      <c r="FI78">
        <v>1.5542673281743191</v>
      </c>
      <c r="FJ78">
        <v>-1.273747329832986E-2</v>
      </c>
      <c r="FK78">
        <v>-0.93485368779511191</v>
      </c>
      <c r="FL78">
        <v>-0.35504399420460686</v>
      </c>
      <c r="FM78">
        <v>-0.26076349968207069</v>
      </c>
      <c r="FN78">
        <v>0.49306436267215759</v>
      </c>
      <c r="FO78">
        <v>0.93959897640161216</v>
      </c>
      <c r="FP78">
        <v>-0.22389372134057339</v>
      </c>
      <c r="FQ78">
        <v>-0.53461917559616268</v>
      </c>
      <c r="FR78">
        <v>0.48694005272409413</v>
      </c>
      <c r="FS78">
        <v>-0.12135615179431625</v>
      </c>
      <c r="FT78">
        <v>1.0213739187747706</v>
      </c>
      <c r="FU78">
        <v>0.21550818019022699</v>
      </c>
      <c r="FV78">
        <v>-0.53082771955814678</v>
      </c>
      <c r="FW78">
        <v>5.2464201871771365E-2</v>
      </c>
      <c r="FX78">
        <v>2.3900429368950427</v>
      </c>
      <c r="FY78">
        <v>-1.1652855391730554</v>
      </c>
      <c r="FZ78">
        <v>-2.0042352844029665</v>
      </c>
      <c r="GA78">
        <v>-1.8134323909180239</v>
      </c>
      <c r="GB78">
        <v>0.42128931454499252</v>
      </c>
      <c r="GC78">
        <v>-0.70278019848046824</v>
      </c>
      <c r="GD78">
        <v>-0.67763721744995564</v>
      </c>
      <c r="GE78">
        <v>-1.7303955246461555</v>
      </c>
      <c r="GF78">
        <v>-8.1906819104915485E-2</v>
      </c>
      <c r="GG78">
        <v>-0.37811673792020883</v>
      </c>
      <c r="GH78">
        <v>-0.30607907319790684</v>
      </c>
      <c r="GI78">
        <v>0.71863496486912481</v>
      </c>
      <c r="GJ78">
        <v>0.11388465281925164</v>
      </c>
      <c r="GK78">
        <v>1.0582834875094704</v>
      </c>
      <c r="GL78">
        <v>0.11981455827481113</v>
      </c>
      <c r="GM78">
        <v>1.1121801435365342</v>
      </c>
      <c r="GN78">
        <v>0.44811145016865339</v>
      </c>
      <c r="GO78">
        <v>-1.0635221769916825</v>
      </c>
      <c r="GP78">
        <v>-1.4372790246852674</v>
      </c>
      <c r="GQ78">
        <v>1.3080307326163165</v>
      </c>
      <c r="GR78">
        <v>-1.1766724128392525</v>
      </c>
      <c r="GS78">
        <v>2.8528302209451795</v>
      </c>
      <c r="GT78">
        <v>-0.42572537495288998</v>
      </c>
      <c r="GU78">
        <v>-8.5974534158594906E-2</v>
      </c>
      <c r="GV78">
        <v>-0.94031292974250391</v>
      </c>
      <c r="GW78">
        <v>-1.159271505457582</v>
      </c>
      <c r="GX78">
        <v>-0.97037855084636249</v>
      </c>
      <c r="GY78">
        <v>-1.5519663065788336</v>
      </c>
      <c r="GZ78">
        <v>0.63840616348898038</v>
      </c>
      <c r="HA78">
        <v>-1.0947451301035471</v>
      </c>
      <c r="HB78">
        <v>6.0822458181064576E-3</v>
      </c>
      <c r="HC78">
        <v>-0.60848833527415991</v>
      </c>
      <c r="HD78">
        <v>1.3401972864812706</v>
      </c>
      <c r="HE78">
        <v>0.74069816946575884</v>
      </c>
      <c r="HF78">
        <v>-0.32150865081348456</v>
      </c>
      <c r="HG78">
        <v>-0.81855887401616201</v>
      </c>
      <c r="HH78">
        <v>1.5210844139801338</v>
      </c>
      <c r="HI78">
        <v>0.19535036699380726</v>
      </c>
      <c r="HJ78">
        <v>1.4637817002949305</v>
      </c>
      <c r="HK78">
        <v>0.76897549661225639</v>
      </c>
      <c r="HL78">
        <v>-8.0217432696372271E-2</v>
      </c>
      <c r="HM78">
        <v>1.4123679648037069</v>
      </c>
      <c r="HN78">
        <v>0.35317157198733184</v>
      </c>
      <c r="HO78">
        <v>1.0401117833680473</v>
      </c>
      <c r="HP78">
        <v>2.6968791644321755E-2</v>
      </c>
      <c r="HQ78">
        <v>7.3849832915584557E-2</v>
      </c>
      <c r="HR78">
        <v>-0.4041294232592918</v>
      </c>
      <c r="HS78">
        <v>0.73157025326509029</v>
      </c>
      <c r="HT78">
        <v>1.9360777514521033</v>
      </c>
      <c r="HU78">
        <v>-0.26781435735756531</v>
      </c>
      <c r="HV78">
        <v>-0.55556483857799321</v>
      </c>
      <c r="HW78">
        <v>-0.47183675633277744</v>
      </c>
      <c r="HX78">
        <v>-0.72887360147433355</v>
      </c>
      <c r="HY78">
        <v>-0.52906671044183895</v>
      </c>
      <c r="HZ78">
        <v>0.90069988800678402</v>
      </c>
      <c r="IA78">
        <v>0.38247549127845559</v>
      </c>
      <c r="IB78">
        <v>0.28267209017940331</v>
      </c>
      <c r="IC78">
        <v>0.67062956077279523</v>
      </c>
      <c r="ID78">
        <v>1.0434018804517109</v>
      </c>
      <c r="IE78">
        <v>-0.98443933893577196</v>
      </c>
      <c r="IF78">
        <v>-0.93059725259081461</v>
      </c>
      <c r="IG78">
        <v>0.25902295419655275</v>
      </c>
      <c r="IH78">
        <v>1.1256292964390013</v>
      </c>
      <c r="II78">
        <v>1.5408386389026418</v>
      </c>
      <c r="IJ78">
        <v>0.73828459790092893</v>
      </c>
      <c r="IK78">
        <v>-0.99668341135839</v>
      </c>
      <c r="IL78">
        <v>-8.0831341620068997E-2</v>
      </c>
      <c r="IM78">
        <v>0.51967504077765625</v>
      </c>
      <c r="IN78">
        <v>0.44954958866583183</v>
      </c>
      <c r="IO78">
        <v>-2.2495805751532316</v>
      </c>
      <c r="IP78">
        <v>-0.78043740359134972</v>
      </c>
      <c r="IQ78">
        <v>1.0540088624111377</v>
      </c>
      <c r="IR78">
        <v>0.88158230937551707</v>
      </c>
      <c r="IS78">
        <v>-0.19379058358026668</v>
      </c>
      <c r="IT78">
        <v>1.6464400687254965</v>
      </c>
      <c r="IU78">
        <v>0.42589249460434075</v>
      </c>
      <c r="IV78">
        <v>1.2897157830593642</v>
      </c>
      <c r="IW78">
        <v>5.0548578656162135E-2</v>
      </c>
      <c r="IX78">
        <v>-1.1404540600779001</v>
      </c>
      <c r="IY78">
        <v>-1.760213308443781</v>
      </c>
      <c r="IZ78">
        <v>-8.9354443844058551E-2</v>
      </c>
      <c r="JA78">
        <v>-1.3615340321848635</v>
      </c>
      <c r="JB78">
        <v>-0.10980443221342284</v>
      </c>
      <c r="JC78">
        <v>-2.3705433704890311</v>
      </c>
      <c r="JD78">
        <v>-1.3696990208700299</v>
      </c>
      <c r="JE78">
        <v>-0.74271270023018587</v>
      </c>
      <c r="JF78">
        <v>-0.2313515778951114</v>
      </c>
      <c r="JG78">
        <v>-0.22930976228963118</v>
      </c>
      <c r="JH78">
        <v>1.0238250069960486</v>
      </c>
      <c r="JI78">
        <v>0.52651785154012032</v>
      </c>
      <c r="JJ78">
        <v>0.80642848843126558</v>
      </c>
      <c r="JK78">
        <v>0.82542328527779318</v>
      </c>
      <c r="JL78">
        <v>-0.43302293306624051</v>
      </c>
      <c r="JM78">
        <v>-0.95771611086092889</v>
      </c>
      <c r="JN78">
        <v>-1.9079470803262666</v>
      </c>
      <c r="JO78">
        <v>-1.1487009032862261</v>
      </c>
      <c r="JP78">
        <v>-1.2388545655994676</v>
      </c>
      <c r="JQ78">
        <v>-0.84504790720529854</v>
      </c>
      <c r="JR78">
        <v>-0.44845023694506381</v>
      </c>
      <c r="JS78">
        <v>-0.69652742240577936</v>
      </c>
      <c r="JT78">
        <v>-1.3521230357582681</v>
      </c>
      <c r="JU78">
        <v>-0.70278019848046824</v>
      </c>
      <c r="JV78">
        <v>-0.39509814087068662</v>
      </c>
      <c r="JW78">
        <v>0.49868731366586871</v>
      </c>
      <c r="JX78">
        <v>0.51486495067365468</v>
      </c>
      <c r="JY78">
        <v>-0.24764858608250506</v>
      </c>
      <c r="JZ78">
        <v>0.1646390046516899</v>
      </c>
      <c r="KA78">
        <v>1.1949077816097997</v>
      </c>
      <c r="KB78">
        <v>-0.77732920544804074</v>
      </c>
      <c r="KC78">
        <v>-0.58118871493206825</v>
      </c>
      <c r="KD78">
        <v>2.073256837320514</v>
      </c>
      <c r="KE78">
        <v>-0.93236849352251738</v>
      </c>
      <c r="KF78">
        <v>-0.64338451011280995</v>
      </c>
      <c r="KG78">
        <v>0.37598169910779689</v>
      </c>
      <c r="KH78">
        <v>-0.51801180234178901</v>
      </c>
      <c r="KI78">
        <v>1.0318694876332302</v>
      </c>
      <c r="KJ78">
        <v>0.57413899412495084</v>
      </c>
      <c r="KK78">
        <v>-0.67350583776715212</v>
      </c>
      <c r="KL78">
        <v>-0.5381525625125505</v>
      </c>
      <c r="KM78">
        <v>0.15503132999583613</v>
      </c>
      <c r="KN78">
        <v>-0.99731096270261332</v>
      </c>
      <c r="KO78">
        <v>9.5269570010714233E-2</v>
      </c>
      <c r="KP78">
        <v>-0.16750846043578349</v>
      </c>
      <c r="KQ78">
        <v>-0.5893593879591208</v>
      </c>
      <c r="KR78">
        <v>-1.7860020307125524</v>
      </c>
      <c r="KS78">
        <v>0.1424996298737824</v>
      </c>
      <c r="KT78">
        <v>2.9954208002891392E-2</v>
      </c>
      <c r="KU78">
        <v>-0.78074890552670695</v>
      </c>
      <c r="KV78">
        <v>0.29559373615484219</v>
      </c>
      <c r="KW78">
        <v>0.95820041678962298</v>
      </c>
      <c r="KX78">
        <v>-0.30495698410959449</v>
      </c>
      <c r="KY78">
        <v>1.0561439012235496</v>
      </c>
      <c r="KZ78">
        <v>-1.6608464648015797</v>
      </c>
      <c r="LA78">
        <v>-2.2989752324065194E-2</v>
      </c>
      <c r="LB78">
        <v>-0.12366854207357392</v>
      </c>
      <c r="LC78">
        <v>-1.2202008292661048E-2</v>
      </c>
      <c r="LD78">
        <v>-4.5723709263256751E-2</v>
      </c>
      <c r="LE78">
        <v>-0.16960370885499287</v>
      </c>
      <c r="LF78">
        <v>-1.0836674846359529</v>
      </c>
      <c r="LG78">
        <v>-8.2443420978961512E-2</v>
      </c>
      <c r="LH78">
        <v>0.30407591111725196</v>
      </c>
      <c r="LI78">
        <v>0.82499354903120548</v>
      </c>
      <c r="LJ78">
        <v>1.2383588909870014</v>
      </c>
      <c r="LK78">
        <v>-0.11919837561435997</v>
      </c>
      <c r="LL78">
        <v>0.3348282007209491</v>
      </c>
      <c r="LM78">
        <v>7.8530320024583489E-2</v>
      </c>
      <c r="LN78">
        <v>1.7414367903256789</v>
      </c>
      <c r="LO78">
        <v>2.4657492758706212</v>
      </c>
      <c r="LP78">
        <v>0.93272319645620883</v>
      </c>
      <c r="LQ78">
        <v>-0.37114205042598769</v>
      </c>
      <c r="LR78">
        <v>0.1646390046516899</v>
      </c>
      <c r="LS78">
        <v>0.52941913963877596</v>
      </c>
      <c r="LT78">
        <v>2.1201049094088376</v>
      </c>
      <c r="LU78">
        <v>1.0386679605289828</v>
      </c>
      <c r="LV78">
        <v>0.36034634831594303</v>
      </c>
      <c r="LW78">
        <v>-0.80812469605007209</v>
      </c>
      <c r="LX78">
        <v>0.75669504440156743</v>
      </c>
      <c r="LY78">
        <v>-2.1696905605494976</v>
      </c>
      <c r="LZ78">
        <v>0.71191607275977731</v>
      </c>
      <c r="MA78">
        <v>-0.302713942801347</v>
      </c>
      <c r="MB78">
        <v>-1.0616395229590125</v>
      </c>
      <c r="MC78">
        <v>-1.9084200175711885</v>
      </c>
      <c r="MD78">
        <v>-9.319478522229474E-2</v>
      </c>
      <c r="ME78">
        <v>0.94628148872288875</v>
      </c>
      <c r="MF78">
        <v>-1.4136139725451358</v>
      </c>
      <c r="MG78">
        <v>4.8710262490203604E-2</v>
      </c>
      <c r="MH78">
        <v>0.18405671653454192</v>
      </c>
      <c r="MI78">
        <v>-0.66498841988504864</v>
      </c>
      <c r="MJ78">
        <v>0.46560444388887845</v>
      </c>
      <c r="MK78">
        <v>-1.1740780792024452</v>
      </c>
      <c r="ML78">
        <v>0.62365643316297792</v>
      </c>
      <c r="MM78">
        <v>0.39915448724059388</v>
      </c>
      <c r="MN78">
        <v>1.3923272490501404</v>
      </c>
      <c r="MO78">
        <v>0.20237280295987148</v>
      </c>
      <c r="MP78">
        <v>0.68942654252168722</v>
      </c>
      <c r="MQ78">
        <v>1.4542456483468413</v>
      </c>
      <c r="MR78">
        <v>-2.5949339033104479</v>
      </c>
      <c r="MS78">
        <v>-0.74069816946575884</v>
      </c>
      <c r="MT78">
        <v>1.8178070604335517</v>
      </c>
      <c r="MU78">
        <v>1.1621227713476401</v>
      </c>
      <c r="MV78">
        <v>0.70807800511829555</v>
      </c>
      <c r="MW78">
        <v>-1.4957868188503198</v>
      </c>
      <c r="MX78">
        <v>-0.79158553489833139</v>
      </c>
      <c r="MY78">
        <v>-0.81727648648666218</v>
      </c>
      <c r="MZ78">
        <v>1.3351427696761675</v>
      </c>
      <c r="NA78">
        <v>-0.64404275690321811</v>
      </c>
      <c r="NB78">
        <v>0.45819888327969238</v>
      </c>
      <c r="NC78">
        <v>-7.1165686676977202E-2</v>
      </c>
      <c r="ND78">
        <v>0.49375557864550501</v>
      </c>
      <c r="NE78">
        <v>-0.45175170271249954</v>
      </c>
      <c r="NF78">
        <v>-1.1528550203365739</v>
      </c>
      <c r="NG78">
        <v>0.15991076907084789</v>
      </c>
      <c r="NH78">
        <v>0.51521510613383725</v>
      </c>
      <c r="NI78">
        <v>0.82316773841739632</v>
      </c>
      <c r="NJ78">
        <v>0.9017321644932963</v>
      </c>
      <c r="NK78">
        <v>0.64281948652933352</v>
      </c>
      <c r="NL78">
        <v>-0.35789753383141942</v>
      </c>
      <c r="NM78">
        <v>0.29567331694124732</v>
      </c>
      <c r="NN78">
        <v>0.41661223804112524</v>
      </c>
      <c r="NO78">
        <v>0.62059370975475758</v>
      </c>
      <c r="NP78">
        <v>1.7310776456724852</v>
      </c>
      <c r="NQ78">
        <v>-1.2714781405520625</v>
      </c>
      <c r="NR78">
        <v>0.90138883024337701</v>
      </c>
      <c r="NS78">
        <v>1.8732225726125762</v>
      </c>
      <c r="NT78">
        <v>0.21284677131916396</v>
      </c>
      <c r="NU78">
        <v>0.47440380512853153</v>
      </c>
      <c r="NV78">
        <v>-0.3357990863150917</v>
      </c>
      <c r="NW78">
        <v>-0.15812929632375017</v>
      </c>
      <c r="NX78">
        <v>1.8008995539275929</v>
      </c>
      <c r="NY78">
        <v>-0.64084588302648626</v>
      </c>
      <c r="NZ78">
        <v>-0.6261666385398712</v>
      </c>
      <c r="OA78">
        <v>-0.77660615716013126</v>
      </c>
      <c r="OB78">
        <v>8.5822193796047941E-2</v>
      </c>
      <c r="OC78">
        <v>-0.14706074580317363</v>
      </c>
      <c r="OD78">
        <v>-1.064329353539506</v>
      </c>
      <c r="OE78">
        <v>-0.7207165708678076</v>
      </c>
      <c r="OF78">
        <v>0.48143533604161348</v>
      </c>
      <c r="OG78">
        <v>-0.20627794583560899</v>
      </c>
      <c r="OH78">
        <v>-0.79872279457049444</v>
      </c>
      <c r="OI78">
        <v>-0.75049683800898492</v>
      </c>
      <c r="OJ78">
        <v>0.19379058358026668</v>
      </c>
      <c r="OK78">
        <v>0.84701923697139136</v>
      </c>
      <c r="OL78">
        <v>1.0510802894714288</v>
      </c>
      <c r="OM78">
        <v>-1.5950263332342729E-2</v>
      </c>
      <c r="ON78">
        <v>-0.16277795111818705</v>
      </c>
      <c r="OO78">
        <v>-0.9695213520899415</v>
      </c>
      <c r="OP78">
        <v>-1.3505996321327984</v>
      </c>
      <c r="OQ78">
        <v>-0.13153567124390975</v>
      </c>
      <c r="OR78">
        <v>0.61254468164406717</v>
      </c>
      <c r="OS78">
        <v>0.25807366910157725</v>
      </c>
      <c r="OT78">
        <v>0.17915681382874027</v>
      </c>
      <c r="OU78">
        <v>-4.3196450860705227E-2</v>
      </c>
      <c r="OV78">
        <v>-1.0613689482852351</v>
      </c>
      <c r="OW78">
        <v>-1.6882040654309094</v>
      </c>
      <c r="OX78">
        <v>-0.63803099692449905</v>
      </c>
      <c r="OY78">
        <v>-0.79535993791068904</v>
      </c>
      <c r="OZ78">
        <v>0.65661424741847441</v>
      </c>
      <c r="PA78">
        <v>0.46833406486257445</v>
      </c>
      <c r="PB78">
        <v>-0.15131604413909372</v>
      </c>
      <c r="PC78">
        <v>0.25934014047379605</v>
      </c>
      <c r="PD78">
        <v>-0.67831251726602204</v>
      </c>
      <c r="PE78">
        <v>-0.9291829883295577</v>
      </c>
      <c r="PF78">
        <v>-0.80462996265850961</v>
      </c>
      <c r="PG78">
        <v>-2.1617051970679313</v>
      </c>
      <c r="PH78">
        <v>0.88079332272172906</v>
      </c>
      <c r="PI78">
        <v>-1.5223031368805096</v>
      </c>
      <c r="PJ78">
        <v>-0.98979171525570564</v>
      </c>
      <c r="PK78">
        <v>0.60499360188259743</v>
      </c>
      <c r="PL78">
        <v>-0.7925291356514208</v>
      </c>
      <c r="PM78">
        <v>-2.3294160200748593</v>
      </c>
      <c r="PN78">
        <v>-0.45361616685113404</v>
      </c>
      <c r="PO78">
        <v>1.3899125406169333</v>
      </c>
      <c r="PP78">
        <v>1.239513949258253</v>
      </c>
      <c r="PQ78">
        <v>-0.56415387916786131</v>
      </c>
      <c r="PR78">
        <v>-1.2380314728943631</v>
      </c>
      <c r="PS78">
        <v>0.47175149120448623</v>
      </c>
      <c r="PT78">
        <v>0.46083414417807944</v>
      </c>
      <c r="PU78">
        <v>-0.80992776929633692</v>
      </c>
      <c r="PV78">
        <v>-0.43167801777599379</v>
      </c>
      <c r="PW78">
        <v>-1.337948560831137</v>
      </c>
      <c r="PX78">
        <v>0.47123876356636174</v>
      </c>
      <c r="PY78">
        <v>0.94628148872288875</v>
      </c>
      <c r="PZ78">
        <v>-1.5328669178416021</v>
      </c>
      <c r="QA78">
        <v>0.97001020549214445</v>
      </c>
      <c r="QB78">
        <v>-0.77567619882756844</v>
      </c>
      <c r="QC78">
        <v>0.38890334508323576</v>
      </c>
      <c r="QD78">
        <v>-0.3843683771265205</v>
      </c>
      <c r="QE78">
        <v>-7.3773662734311074E-2</v>
      </c>
      <c r="QF78">
        <v>-0.91328047346905805</v>
      </c>
      <c r="QG78">
        <v>0.47714479478599969</v>
      </c>
      <c r="QH78">
        <v>0.20534116629278287</v>
      </c>
      <c r="QI78">
        <v>0.92730033429688774</v>
      </c>
      <c r="QJ78">
        <v>0.6886511982884258</v>
      </c>
      <c r="QK78">
        <v>0.14706074580317363</v>
      </c>
      <c r="QL78">
        <v>0.14404577086679637</v>
      </c>
      <c r="QM78">
        <v>0.11773522601288278</v>
      </c>
      <c r="QN78">
        <v>1.3519320418708958</v>
      </c>
      <c r="QO78">
        <v>-1.6248714018729515</v>
      </c>
      <c r="QP78">
        <v>2.076549208140932</v>
      </c>
      <c r="QQ78">
        <v>-0.24465180104016326</v>
      </c>
      <c r="QR78">
        <v>0.14149577509670053</v>
      </c>
      <c r="QS78">
        <v>0.67369683165452443</v>
      </c>
      <c r="QT78">
        <v>-3.2514435588382185E-3</v>
      </c>
      <c r="QU78">
        <v>-0.61245145843713544</v>
      </c>
      <c r="QV78">
        <v>0.66384359342919197</v>
      </c>
      <c r="QW78">
        <v>-1.0132885108760092</v>
      </c>
      <c r="QX78">
        <v>1.6806188796181232</v>
      </c>
      <c r="QY78">
        <v>-0.20651327758969273</v>
      </c>
      <c r="QZ78">
        <v>1.2658347259275615</v>
      </c>
      <c r="RA78">
        <v>-2.0299648895161226</v>
      </c>
      <c r="RB78">
        <v>-2.3180291464086622</v>
      </c>
      <c r="RC78">
        <v>-1.3507906260201707</v>
      </c>
      <c r="RD78">
        <v>-0.34812728699762374</v>
      </c>
      <c r="RE78">
        <v>-0.92389655037550256</v>
      </c>
      <c r="RF78">
        <v>0.8542679097445216</v>
      </c>
      <c r="RG78">
        <v>1.268908818019554</v>
      </c>
      <c r="RH78">
        <v>-0.46688342081324663</v>
      </c>
      <c r="RI78">
        <v>0.38379312172764912</v>
      </c>
      <c r="RJ78">
        <v>0.73547425927245058</v>
      </c>
      <c r="RK78">
        <v>-1.2423220141499769</v>
      </c>
      <c r="RL78">
        <v>-0.43478848965605721</v>
      </c>
      <c r="RM78">
        <v>-0.43268642002658453</v>
      </c>
      <c r="RN78">
        <v>-0.49082018449553289</v>
      </c>
      <c r="RO78">
        <v>-0.57865463531925343</v>
      </c>
      <c r="RP78">
        <v>8.3211944001959637E-2</v>
      </c>
      <c r="RQ78">
        <v>-2.0427432900760323</v>
      </c>
      <c r="RR78">
        <v>-7.7378672358463518E-2</v>
      </c>
      <c r="RS78">
        <v>-0.32118578019435517</v>
      </c>
      <c r="RT78">
        <v>0.89668901637196541</v>
      </c>
      <c r="RU78">
        <v>-1.6018202586565167</v>
      </c>
      <c r="RV78">
        <v>-0.75975435720465612</v>
      </c>
      <c r="RW78">
        <v>0.72458988142898306</v>
      </c>
      <c r="RX78">
        <v>1.4591068975278176</v>
      </c>
      <c r="RY78">
        <v>-0.2947149368992541</v>
      </c>
      <c r="RZ78">
        <v>0.3134630333079258</v>
      </c>
      <c r="SA78">
        <v>-0.55377995522576384</v>
      </c>
      <c r="SB78">
        <v>1.3181761460145935</v>
      </c>
      <c r="SC78">
        <v>-0.48049059842014685</v>
      </c>
      <c r="SD78">
        <v>-0.35195057535020169</v>
      </c>
      <c r="SE78">
        <v>0.76006017479812726</v>
      </c>
      <c r="SF78">
        <v>0.59628973758663051</v>
      </c>
      <c r="SG78">
        <v>0.61855416788603179</v>
      </c>
    </row>
    <row r="80" spans="1:501">
      <c r="A80" t="s">
        <v>542</v>
      </c>
    </row>
    <row r="81" spans="1:504">
      <c r="A81">
        <v>2014</v>
      </c>
    </row>
    <row r="82" spans="1:504">
      <c r="A82" t="s">
        <v>535</v>
      </c>
      <c r="B82">
        <f t="array" ref="B82:B84">+MMULT($AD$11:$AF$13,B74:B76)</f>
        <v>-2.0911708695214584</v>
      </c>
      <c r="C82">
        <f t="array" ref="C82:C84">+MMULT($AD$11:$AF$13,C74:C76)</f>
        <v>1.3765789887771311</v>
      </c>
      <c r="D82">
        <f t="array" ref="D82:D84">+MMULT($AD$11:$AF$13,D74:D76)</f>
        <v>-0.54238239135249355</v>
      </c>
      <c r="E82">
        <f t="array" ref="E82:E84">+MMULT($AD$11:$AF$13,E74:E76)</f>
        <v>-0.1716848724382283</v>
      </c>
      <c r="F82">
        <f t="array" ref="F82:F84">+MMULT($AD$11:$AF$13,F74:F76)</f>
        <v>-0.63946037399465672</v>
      </c>
      <c r="G82">
        <f t="array" ref="G82:G84">+MMULT($AD$11:$AF$13,G74:G76)</f>
        <v>-0.28938089751271284</v>
      </c>
      <c r="H82">
        <f t="array" ref="H82:H84">+MMULT($AD$11:$AF$13,H74:H76)</f>
        <v>0.26449338718334148</v>
      </c>
      <c r="I82">
        <f t="array" ref="I82:I84">+MMULT($AD$11:$AF$13,I74:I76)</f>
        <v>0.20549285816432186</v>
      </c>
      <c r="J82">
        <f t="array" ref="J82:J84">+MMULT($AD$11:$AF$13,J74:J76)</f>
        <v>-0.90559219556529991</v>
      </c>
      <c r="K82">
        <f t="array" ref="K82:K84">+MMULT($AD$11:$AF$13,K74:K76)</f>
        <v>-0.59999884571929285</v>
      </c>
      <c r="L82">
        <f t="array" ref="L82:L84">+MMULT($AD$11:$AF$13,L74:L76)</f>
        <v>0.64033473558399912</v>
      </c>
      <c r="M82">
        <f t="array" ref="M82:M84">+MMULT($AD$11:$AF$13,M74:M76)</f>
        <v>-1.0944900682009904</v>
      </c>
      <c r="N82">
        <f t="array" ref="N82:N84">+MMULT($AD$11:$AF$13,N74:N76)</f>
        <v>0.51063710410307583</v>
      </c>
      <c r="O82">
        <f t="array" ref="O82:O84">+MMULT($AD$11:$AF$13,O74:O76)</f>
        <v>4.5182635129265208E-2</v>
      </c>
      <c r="P82">
        <f t="array" ref="P82:P84">+MMULT($AD$11:$AF$13,P74:P76)</f>
        <v>-0.33873761563837257</v>
      </c>
      <c r="Q82">
        <f t="array" ref="Q82:Q84">+MMULT($AD$11:$AF$13,Q74:Q76)</f>
        <v>0.20810600700519724</v>
      </c>
      <c r="R82">
        <f t="array" ref="R82:R84">+MMULT($AD$11:$AF$13,R74:R76)</f>
        <v>-0.12076026500804338</v>
      </c>
      <c r="S82">
        <f t="array" ref="S82:S84">+MMULT($AD$11:$AF$13,S74:S76)</f>
        <v>1.3327973193762439</v>
      </c>
      <c r="T82">
        <f t="array" ref="T82:T84">+MMULT($AD$11:$AF$13,T74:T76)</f>
        <v>-0.41461630410984474</v>
      </c>
      <c r="U82">
        <f t="array" ref="U82:U84">+MMULT($AD$11:$AF$13,U74:U76)</f>
        <v>0.34321077004203077</v>
      </c>
      <c r="V82">
        <f t="array" ref="V82:V84">+MMULT($AD$11:$AF$13,V74:V76)</f>
        <v>1.1822203305789118</v>
      </c>
      <c r="W82">
        <f t="array" ref="W82:W84">+MMULT($AD$11:$AF$13,W74:W76)</f>
        <v>-1.3321574456676799</v>
      </c>
      <c r="X82">
        <f t="array" ref="X82:X84">+MMULT($AD$11:$AF$13,X74:X76)</f>
        <v>-2.4173077423461495</v>
      </c>
      <c r="Y82">
        <f t="array" ref="Y82:Y84">+MMULT($AD$11:$AF$13,Y74:Y76)</f>
        <v>-0.63989755478932797</v>
      </c>
      <c r="Z82">
        <f t="array" ref="Z82:Z84">+MMULT($AD$11:$AF$13,Z74:Z76)</f>
        <v>-0.37558798225829138</v>
      </c>
      <c r="AA82">
        <f t="array" ref="AA82:AA84">+MMULT($AD$11:$AF$13,AA74:AA76)</f>
        <v>0.61703896078431675</v>
      </c>
      <c r="AB82">
        <f t="array" ref="AB82:AB84">+MMULT($AD$11:$AF$13,AB74:AB76)</f>
        <v>-0.83311358136511127</v>
      </c>
      <c r="AC82">
        <f t="array" ref="AC82:AC84">+MMULT($AD$11:$AF$13,AC74:AC76)</f>
        <v>0.3774956802714019</v>
      </c>
      <c r="AD82">
        <f t="array" ref="AD82:AD84">+MMULT($AD$11:$AF$13,AD74:AD76)</f>
        <v>0.55002113214665704</v>
      </c>
      <c r="AE82">
        <f t="array" ref="AE82:AE84">+MMULT($AD$11:$AF$13,AE74:AE76)</f>
        <v>0.18260445637785588</v>
      </c>
      <c r="AF82">
        <f t="array" ref="AF82:AF84">+MMULT($AD$11:$AF$13,AF74:AF76)</f>
        <v>2.7702318747716017</v>
      </c>
      <c r="AG82">
        <f t="array" ref="AG82:AG84">+MMULT($AD$11:$AF$13,AG74:AG76)</f>
        <v>-1.0636847196601156</v>
      </c>
      <c r="AH82">
        <f t="array" ref="AH82:AH84">+MMULT($AD$11:$AF$13,AH74:AH76)</f>
        <v>1.4322440270513528</v>
      </c>
      <c r="AI82">
        <f t="array" ref="AI82:AI84">+MMULT($AD$11:$AF$13,AI74:AI76)</f>
        <v>-0.76203593289330063</v>
      </c>
      <c r="AJ82">
        <f t="array" ref="AJ82:AJ84">+MMULT($AD$11:$AF$13,AJ74:AJ76)</f>
        <v>-0.25841061258112125</v>
      </c>
      <c r="AK82">
        <f t="array" ref="AK82:AK84">+MMULT($AD$11:$AF$13,AK74:AK76)</f>
        <v>0.36783100393102364</v>
      </c>
      <c r="AL82">
        <f t="array" ref="AL82:AL84">+MMULT($AD$11:$AF$13,AL74:AL76)</f>
        <v>-1.2727048319632617</v>
      </c>
      <c r="AM82">
        <f t="array" ref="AM82:AM84">+MMULT($AD$11:$AF$13,AM74:AM76)</f>
        <v>-0.5478233050607193</v>
      </c>
      <c r="AN82">
        <f t="array" ref="AN82:AN84">+MMULT($AD$11:$AF$13,AN74:AN76)</f>
        <v>-8.5143940540355442E-2</v>
      </c>
      <c r="AO82">
        <f t="array" ref="AO82:AO84">+MMULT($AD$11:$AF$13,AO74:AO76)</f>
        <v>1.4881077838686068</v>
      </c>
      <c r="AP82">
        <f t="array" ref="AP82:AP84">+MMULT($AD$11:$AF$13,AP74:AP76)</f>
        <v>9.6974648999786348E-2</v>
      </c>
      <c r="AQ82">
        <f t="array" ref="AQ82:AQ84">+MMULT($AD$11:$AF$13,AQ74:AQ76)</f>
        <v>1.6332995001497623</v>
      </c>
      <c r="AR82">
        <f t="array" ref="AR82:AR84">+MMULT($AD$11:$AF$13,AR74:AR76)</f>
        <v>0.66364839505255424</v>
      </c>
      <c r="AS82">
        <f t="array" ref="AS82:AS84">+MMULT($AD$11:$AF$13,AS74:AS76)</f>
        <v>1.969102042907547E-2</v>
      </c>
      <c r="AT82">
        <f t="array" ref="AT82:AT84">+MMULT($AD$11:$AF$13,AT74:AT76)</f>
        <v>-7.722202582237085E-3</v>
      </c>
      <c r="AU82">
        <f t="array" ref="AU82:AU84">+MMULT($AD$11:$AF$13,AU74:AU76)</f>
        <v>3.5093694699512849E-3</v>
      </c>
      <c r="AV82">
        <f t="array" ref="AV82:AV84">+MMULT($AD$11:$AF$13,AV74:AV76)</f>
        <v>1.8969513143033616</v>
      </c>
      <c r="AW82">
        <f t="array" ref="AW82:AW84">+MMULT($AD$11:$AF$13,AW74:AW76)</f>
        <v>0.23759881956934334</v>
      </c>
      <c r="AX82">
        <f t="array" ref="AX82:AX84">+MMULT($AD$11:$AF$13,AX74:AX76)</f>
        <v>8.7360645887881297E-2</v>
      </c>
      <c r="AY82">
        <f t="array" ref="AY82:AY84">+MMULT($AD$11:$AF$13,AY74:AY76)</f>
        <v>0.59780101863335511</v>
      </c>
      <c r="AZ82">
        <f t="array" ref="AZ82:AZ84">+MMULT($AD$11:$AF$13,AZ74:AZ76)</f>
        <v>1.7484251008701233E-2</v>
      </c>
      <c r="BA82">
        <f t="array" ref="BA82:BA84">+MMULT($AD$11:$AF$13,BA74:BA76)</f>
        <v>2.1592279961391774</v>
      </c>
      <c r="BB82">
        <f t="array" ref="BB82:BB84">+MMULT($AD$11:$AF$13,BB74:BB76)</f>
        <v>0.29893230428356271</v>
      </c>
      <c r="BC82">
        <f t="array" ref="BC82:BC84">+MMULT($AD$11:$AF$13,BC74:BC76)</f>
        <v>0.23579544879132477</v>
      </c>
      <c r="BD82">
        <f t="array" ref="BD82:BD84">+MMULT($AD$11:$AF$13,BD74:BD76)</f>
        <v>-1.5876657739278137</v>
      </c>
      <c r="BE82">
        <f t="array" ref="BE82:BE84">+MMULT($AD$11:$AF$13,BE74:BE76)</f>
        <v>-0.86975728070027647</v>
      </c>
      <c r="BF82">
        <f t="array" ref="BF82:BF84">+MMULT($AD$11:$AF$13,BF74:BF76)</f>
        <v>-0.72535248984952905</v>
      </c>
      <c r="BG82">
        <f t="array" ref="BG82:BG84">+MMULT($AD$11:$AF$13,BG74:BG76)</f>
        <v>1.1818864834266174</v>
      </c>
      <c r="BH82">
        <f t="array" ref="BH82:BH84">+MMULT($AD$11:$AF$13,BH74:BH76)</f>
        <v>-0.48586087615780255</v>
      </c>
      <c r="BI82">
        <f t="array" ref="BI82:BI84">+MMULT($AD$11:$AF$13,BI74:BI76)</f>
        <v>3.4407122133336084E-2</v>
      </c>
      <c r="BJ82">
        <f t="array" ref="BJ82:BJ84">+MMULT($AD$11:$AF$13,BJ74:BJ76)</f>
        <v>-0.88939265993730288</v>
      </c>
      <c r="BK82">
        <f t="array" ref="BK82:BK84">+MMULT($AD$11:$AF$13,BK74:BK76)</f>
        <v>0.37742215441047994</v>
      </c>
      <c r="BL82">
        <f t="array" ref="BL82:BL84">+MMULT($AD$11:$AF$13,BL74:BL76)</f>
        <v>1.5453546217453658</v>
      </c>
      <c r="BM82">
        <f t="array" ref="BM82:BM84">+MMULT($AD$11:$AF$13,BM74:BM76)</f>
        <v>-0.70054844130823113</v>
      </c>
      <c r="BN82">
        <f t="array" ref="BN82:BN84">+MMULT($AD$11:$AF$13,BN74:BN76)</f>
        <v>1.4188424485092512</v>
      </c>
      <c r="BO82">
        <f t="array" ref="BO82:BO84">+MMULT($AD$11:$AF$13,BO74:BO76)</f>
        <v>-0.14816156490677398</v>
      </c>
      <c r="BP82">
        <f t="array" ref="BP82:BP84">+MMULT($AD$11:$AF$13,BP74:BP76)</f>
        <v>-0.70174671412271628</v>
      </c>
      <c r="BQ82">
        <f t="array" ref="BQ82:BQ84">+MMULT($AD$11:$AF$13,BQ74:BQ76)</f>
        <v>1.140517257138143</v>
      </c>
      <c r="BR82">
        <f t="array" ref="BR82:BR84">+MMULT($AD$11:$AF$13,BR74:BR76)</f>
        <v>-0.25820096451822211</v>
      </c>
      <c r="BS82">
        <f t="array" ref="BS82:BS84">+MMULT($AD$11:$AF$13,BS74:BS76)</f>
        <v>3.6280044401415974E-2</v>
      </c>
      <c r="BT82">
        <f t="array" ref="BT82:BT84">+MMULT($AD$11:$AF$13,BT74:BT76)</f>
        <v>0.33355404244337372</v>
      </c>
      <c r="BU82">
        <f t="array" ref="BU82:BU84">+MMULT($AD$11:$AF$13,BU74:BU76)</f>
        <v>-0.61028054313578661</v>
      </c>
      <c r="BV82">
        <f t="array" ref="BV82:BV84">+MMULT($AD$11:$AF$13,BV74:BV76)</f>
        <v>-0.56716160007591232</v>
      </c>
      <c r="BW82">
        <f t="array" ref="BW82:BW84">+MMULT($AD$11:$AF$13,BW74:BW76)</f>
        <v>1.4906752274445847</v>
      </c>
      <c r="BX82">
        <f t="array" ref="BX82:BX84">+MMULT($AD$11:$AF$13,BX74:BX76)</f>
        <v>-0.72469274428666164</v>
      </c>
      <c r="BY82">
        <f t="array" ref="BY82:BY84">+MMULT($AD$11:$AF$13,BY74:BY76)</f>
        <v>-0.3245113551426867</v>
      </c>
      <c r="BZ82">
        <f t="array" ref="BZ82:BZ84">+MMULT($AD$11:$AF$13,BZ74:BZ76)</f>
        <v>9.1595338039900664E-2</v>
      </c>
      <c r="CA82">
        <f t="array" ref="CA82:CA84">+MMULT($AD$11:$AF$13,CA74:CA76)</f>
        <v>0.83532730593449167</v>
      </c>
      <c r="CB82">
        <f t="array" ref="CB82:CB84">+MMULT($AD$11:$AF$13,CB74:CB76)</f>
        <v>0.67719702531649983</v>
      </c>
      <c r="CC82">
        <f t="array" ref="CC82:CC84">+MMULT($AD$11:$AF$13,CC74:CC76)</f>
        <v>-1.0246484490668408</v>
      </c>
      <c r="CD82">
        <f t="array" ref="CD82:CD84">+MMULT($AD$11:$AF$13,CD74:CD76)</f>
        <v>-0.61062233902980223</v>
      </c>
      <c r="CE82">
        <f t="array" ref="CE82:CE84">+MMULT($AD$11:$AF$13,CE74:CE76)</f>
        <v>1.3274756367938376</v>
      </c>
      <c r="CF82">
        <f t="array" ref="CF82:CF84">+MMULT($AD$11:$AF$13,CF74:CF76)</f>
        <v>-1.0402319572114378</v>
      </c>
      <c r="CG82">
        <f t="array" ref="CG82:CG84">+MMULT($AD$11:$AF$13,CG74:CG76)</f>
        <v>4.1790509599703013E-3</v>
      </c>
      <c r="CH82">
        <f t="array" ref="CH82:CH84">+MMULT($AD$11:$AF$13,CH74:CH76)</f>
        <v>0.23343864687096111</v>
      </c>
      <c r="CI82">
        <f t="array" ref="CI82:CI84">+MMULT($AD$11:$AF$13,CI74:CI76)</f>
        <v>-0.33715184166497442</v>
      </c>
      <c r="CJ82">
        <f t="array" ref="CJ82:CJ84">+MMULT($AD$11:$AF$13,CJ74:CJ76)</f>
        <v>0.55795000201364775</v>
      </c>
      <c r="CK82">
        <f t="array" ref="CK82:CK84">+MMULT($AD$11:$AF$13,CK74:CK76)</f>
        <v>0.53204505274395075</v>
      </c>
      <c r="CL82">
        <f t="array" ref="CL82:CL84">+MMULT($AD$11:$AF$13,CL74:CL76)</f>
        <v>0.75608828690034247</v>
      </c>
      <c r="CM82">
        <f t="array" ref="CM82:CM84">+MMULT($AD$11:$AF$13,CM74:CM76)</f>
        <v>1.254641316401621</v>
      </c>
      <c r="CN82">
        <f t="array" ref="CN82:CN84">+MMULT($AD$11:$AF$13,CN74:CN76)</f>
        <v>-0.15522004755528301</v>
      </c>
      <c r="CO82">
        <f t="array" ref="CO82:CO84">+MMULT($AD$11:$AF$13,CO74:CO76)</f>
        <v>0.22997696985133759</v>
      </c>
      <c r="CP82">
        <f t="array" ref="CP82:CP84">+MMULT($AD$11:$AF$13,CP74:CP76)</f>
        <v>0.72761986842552806</v>
      </c>
      <c r="CQ82">
        <f t="array" ref="CQ82:CQ84">+MMULT($AD$11:$AF$13,CQ74:CQ76)</f>
        <v>-0.6480549509808059</v>
      </c>
      <c r="CR82">
        <f t="array" ref="CR82:CR84">+MMULT($AD$11:$AF$13,CR74:CR76)</f>
        <v>-1.0381990665162169</v>
      </c>
      <c r="CS82">
        <f t="array" ref="CS82:CS84">+MMULT($AD$11:$AF$13,CS74:CS76)</f>
        <v>0.50873536764625626</v>
      </c>
      <c r="CT82">
        <f t="array" ref="CT82:CT84">+MMULT($AD$11:$AF$13,CT74:CT76)</f>
        <v>-9.6772949678608514E-2</v>
      </c>
      <c r="CU82">
        <f t="array" ref="CU82:CU84">+MMULT($AD$11:$AF$13,CU74:CU76)</f>
        <v>1.8776835643709451</v>
      </c>
      <c r="CV82">
        <f t="array" ref="CV82:CV84">+MMULT($AD$11:$AF$13,CV74:CV76)</f>
        <v>0.17338987753744586</v>
      </c>
      <c r="CW82">
        <f t="array" ref="CW82:CW84">+MMULT($AD$11:$AF$13,CW74:CW76)</f>
        <v>0.96019210244886821</v>
      </c>
      <c r="CX82">
        <f t="array" ref="CX82:CX84">+MMULT($AD$11:$AF$13,CX74:CX76)</f>
        <v>0.45839598632530154</v>
      </c>
      <c r="CY82">
        <f t="array" ref="CY82:CY84">+MMULT($AD$11:$AF$13,CY74:CY76)</f>
        <v>1.9289608972150124E-2</v>
      </c>
      <c r="CZ82">
        <f t="array" ref="CZ82:CZ84">+MMULT($AD$11:$AF$13,CZ74:CZ76)</f>
        <v>1.0007088261877337</v>
      </c>
      <c r="DA82">
        <f t="array" ref="DA82:DA84">+MMULT($AD$11:$AF$13,DA74:DA76)</f>
        <v>-0.23239934889090191</v>
      </c>
      <c r="DB82">
        <f t="array" ref="DB82:DB84">+MMULT($AD$11:$AF$13,DB74:DB76)</f>
        <v>0.51230335908640201</v>
      </c>
      <c r="DC82">
        <f t="array" ref="DC82:DC84">+MMULT($AD$11:$AF$13,DC74:DC76)</f>
        <v>-0.67359227094589302</v>
      </c>
      <c r="DD82">
        <f t="array" ref="DD82:DD84">+MMULT($AD$11:$AF$13,DD74:DD76)</f>
        <v>1.2195078779935018</v>
      </c>
      <c r="DE82">
        <f t="array" ref="DE82:DE84">+MMULT($AD$11:$AF$13,DE74:DE76)</f>
        <v>0.987557633009853</v>
      </c>
      <c r="DF82">
        <f t="array" ref="DF82:DF84">+MMULT($AD$11:$AF$13,DF74:DF76)</f>
        <v>2.1166227405130416</v>
      </c>
      <c r="DG82">
        <f t="array" ref="DG82:DG84">+MMULT($AD$11:$AF$13,DG74:DG76)</f>
        <v>0.48968819529660557</v>
      </c>
      <c r="DH82">
        <f t="array" ref="DH82:DH84">+MMULT($AD$11:$AF$13,DH74:DH76)</f>
        <v>-1.1549263386934185</v>
      </c>
      <c r="DI82">
        <f t="array" ref="DI82:DI84">+MMULT($AD$11:$AF$13,DI74:DI76)</f>
        <v>0.48048553956877749</v>
      </c>
      <c r="DJ82">
        <f t="array" ref="DJ82:DJ84">+MMULT($AD$11:$AF$13,DJ74:DJ76)</f>
        <v>-0.70989914235061835</v>
      </c>
      <c r="DK82">
        <f t="array" ref="DK82:DK84">+MMULT($AD$11:$AF$13,DK74:DK76)</f>
        <v>-0.12454088528923382</v>
      </c>
      <c r="DL82">
        <f t="array" ref="DL82:DL84">+MMULT($AD$11:$AF$13,DL74:DL76)</f>
        <v>-0.45303456003428877</v>
      </c>
      <c r="DM82">
        <f t="array" ref="DM82:DM84">+MMULT($AD$11:$AF$13,DM74:DM76)</f>
        <v>-0.8574466669594224</v>
      </c>
      <c r="DN82">
        <f t="array" ref="DN82:DN84">+MMULT($AD$11:$AF$13,DN74:DN76)</f>
        <v>0.77989278117018757</v>
      </c>
      <c r="DO82">
        <f t="array" ref="DO82:DO84">+MMULT($AD$11:$AF$13,DO74:DO76)</f>
        <v>0.15386180631365692</v>
      </c>
      <c r="DP82">
        <f t="array" ref="DP82:DP84">+MMULT($AD$11:$AF$13,DP74:DP76)</f>
        <v>-0.25589781660447719</v>
      </c>
      <c r="DQ82">
        <f t="array" ref="DQ82:DQ84">+MMULT($AD$11:$AF$13,DQ74:DQ76)</f>
        <v>-0.23087617125855897</v>
      </c>
      <c r="DR82">
        <f t="array" ref="DR82:DR84">+MMULT($AD$11:$AF$13,DR74:DR76)</f>
        <v>-0.52146130314204786</v>
      </c>
      <c r="DS82">
        <f t="array" ref="DS82:DS84">+MMULT($AD$11:$AF$13,DS74:DS76)</f>
        <v>1.4563406375794554</v>
      </c>
      <c r="DT82">
        <f t="array" ref="DT82:DT84">+MMULT($AD$11:$AF$13,DT74:DT76)</f>
        <v>-0.48906223188605369</v>
      </c>
      <c r="DU82">
        <f t="array" ref="DU82:DU84">+MMULT($AD$11:$AF$13,DU74:DU76)</f>
        <v>1.2503489958721223</v>
      </c>
      <c r="DV82">
        <f t="array" ref="DV82:DV84">+MMULT($AD$11:$AF$13,DV74:DV76)</f>
        <v>0.59923775369947896</v>
      </c>
      <c r="DW82">
        <f t="array" ref="DW82:DW84">+MMULT($AD$11:$AF$13,DW74:DW76)</f>
        <v>0.96460564128961668</v>
      </c>
      <c r="DX82">
        <f t="array" ref="DX82:DX84">+MMULT($AD$11:$AF$13,DX74:DX76)</f>
        <v>1.1301004311123872</v>
      </c>
      <c r="DY82">
        <f t="array" ref="DY82:DY84">+MMULT($AD$11:$AF$13,DY74:DY76)</f>
        <v>-0.65493955490416156</v>
      </c>
      <c r="DZ82">
        <f t="array" ref="DZ82:DZ84">+MMULT($AD$11:$AF$13,DZ74:DZ76)</f>
        <v>-0.37845052287067238</v>
      </c>
      <c r="EA82">
        <f t="array" ref="EA82:EA84">+MMULT($AD$11:$AF$13,EA74:EA76)</f>
        <v>-0.11907314457769873</v>
      </c>
      <c r="EB82">
        <f t="array" ref="EB82:EB84">+MMULT($AD$11:$AF$13,EB74:EB76)</f>
        <v>1.672470899352299</v>
      </c>
      <c r="EC82">
        <f t="array" ref="EC82:EC84">+MMULT($AD$11:$AF$13,EC74:EC76)</f>
        <v>0.71474489402246222</v>
      </c>
      <c r="ED82">
        <f t="array" ref="ED82:ED84">+MMULT($AD$11:$AF$13,ED74:ED76)</f>
        <v>-8.3464768851732096E-2</v>
      </c>
      <c r="EE82">
        <f t="array" ref="EE82:EE84">+MMULT($AD$11:$AF$13,EE74:EE76)</f>
        <v>-0.202538907022146</v>
      </c>
      <c r="EF82">
        <f t="array" ref="EF82:EF84">+MMULT($AD$11:$AF$13,EF74:EF76)</f>
        <v>1.9157103447656154</v>
      </c>
      <c r="EG82">
        <f t="array" ref="EG82:EG84">+MMULT($AD$11:$AF$13,EG74:EG76)</f>
        <v>-0.25220165170407549</v>
      </c>
      <c r="EH82">
        <f t="array" ref="EH82:EH84">+MMULT($AD$11:$AF$13,EH74:EH76)</f>
        <v>0.64024729942506486</v>
      </c>
      <c r="EI82">
        <f t="array" ref="EI82:EI84">+MMULT($AD$11:$AF$13,EI74:EI76)</f>
        <v>-1.3749614198368478</v>
      </c>
      <c r="EJ82">
        <f t="array" ref="EJ82:EJ84">+MMULT($AD$11:$AF$13,EJ74:EJ76)</f>
        <v>-0.11887045166380573</v>
      </c>
      <c r="EK82">
        <f t="array" ref="EK82:EK84">+MMULT($AD$11:$AF$13,EK74:EK76)</f>
        <v>0.7788972012695955</v>
      </c>
      <c r="EL82">
        <f t="array" ref="EL82:EL84">+MMULT($AD$11:$AF$13,EL74:EL76)</f>
        <v>1.073282825288578</v>
      </c>
      <c r="EM82">
        <f t="array" ref="EM82:EM84">+MMULT($AD$11:$AF$13,EM74:EM76)</f>
        <v>-0.96793218969997818</v>
      </c>
      <c r="EN82">
        <f t="array" ref="EN82:EN84">+MMULT($AD$11:$AF$13,EN74:EN76)</f>
        <v>-0.14273754227470603</v>
      </c>
      <c r="EO82">
        <f t="array" ref="EO82:EO84">+MMULT($AD$11:$AF$13,EO74:EO76)</f>
        <v>1.7531426790817113</v>
      </c>
      <c r="EP82">
        <f t="array" ref="EP82:EP84">+MMULT($AD$11:$AF$13,EP74:EP76)</f>
        <v>-1.4377286588390455E-3</v>
      </c>
      <c r="EQ82">
        <f t="array" ref="EQ82:EQ84">+MMULT($AD$11:$AF$13,EQ74:EQ76)</f>
        <v>3.6614885146425483E-2</v>
      </c>
      <c r="ER82">
        <f t="array" ref="ER82:ER84">+MMULT($AD$11:$AF$13,ER74:ER76)</f>
        <v>1.0139593786371308</v>
      </c>
      <c r="ES82">
        <f t="array" ref="ES82:ES84">+MMULT($AD$11:$AF$13,ES74:ES76)</f>
        <v>-1.4742928707569979E-2</v>
      </c>
      <c r="ET82">
        <f t="array" ref="ET82:ET84">+MMULT($AD$11:$AF$13,ET74:ET76)</f>
        <v>-0.89321799189067552</v>
      </c>
      <c r="EU82">
        <f t="array" ref="EU82:EU84">+MMULT($AD$11:$AF$13,EU74:EU76)</f>
        <v>-0.40060267245520348</v>
      </c>
      <c r="EV82">
        <f t="array" ref="EV82:EV84">+MMULT($AD$11:$AF$13,EV74:EV76)</f>
        <v>-0.21919648889183266</v>
      </c>
      <c r="EW82">
        <f t="array" ref="EW82:EW84">+MMULT($AD$11:$AF$13,EW74:EW76)</f>
        <v>0.33636094186370569</v>
      </c>
      <c r="EX82">
        <f t="array" ref="EX82:EX84">+MMULT($AD$11:$AF$13,EX74:EX76)</f>
        <v>-0.91225125394231399</v>
      </c>
      <c r="EY82">
        <f t="array" ref="EY82:EY84">+MMULT($AD$11:$AF$13,EY74:EY76)</f>
        <v>-0.15229987856542265</v>
      </c>
      <c r="EZ82">
        <f t="array" ref="EZ82:EZ84">+MMULT($AD$11:$AF$13,EZ74:EZ76)</f>
        <v>-0.68371499352796083</v>
      </c>
      <c r="FA82">
        <f t="array" ref="FA82:FA84">+MMULT($AD$11:$AF$13,FA74:FA76)</f>
        <v>2.7913437327833583</v>
      </c>
      <c r="FB82">
        <f t="array" ref="FB82:FB84">+MMULT($AD$11:$AF$13,FB74:FB76)</f>
        <v>-1.8307382957649829</v>
      </c>
      <c r="FC82">
        <f t="array" ref="FC82:FC84">+MMULT($AD$11:$AF$13,FC74:FC76)</f>
        <v>1.4550012745994174</v>
      </c>
      <c r="FD82">
        <f t="array" ref="FD82:FD84">+MMULT($AD$11:$AF$13,FD74:FD76)</f>
        <v>1.151414982038037</v>
      </c>
      <c r="FE82">
        <f t="array" ref="FE82:FE84">+MMULT($AD$11:$AF$13,FE74:FE76)</f>
        <v>-0.32730633145043669</v>
      </c>
      <c r="FF82">
        <f t="array" ref="FF82:FF84">+MMULT($AD$11:$AF$13,FF74:FF76)</f>
        <v>0.87802397209042216</v>
      </c>
      <c r="FG82">
        <f t="array" ref="FG82:FG84">+MMULT($AD$11:$AF$13,FG74:FG76)</f>
        <v>0.45533075279902757</v>
      </c>
      <c r="FH82">
        <f t="array" ref="FH82:FH84">+MMULT($AD$11:$AF$13,FH74:FH76)</f>
        <v>7.332813597165197E-2</v>
      </c>
      <c r="FI82">
        <f t="array" ref="FI82:FI84">+MMULT($AD$11:$AF$13,FI74:FI76)</f>
        <v>-5.8578252115075863E-2</v>
      </c>
      <c r="FJ82">
        <f t="array" ref="FJ82:FJ84">+MMULT($AD$11:$AF$13,FJ74:FJ76)</f>
        <v>-1.8631532645044198</v>
      </c>
      <c r="FK82">
        <f t="array" ref="FK82:FK84">+MMULT($AD$11:$AF$13,FK74:FK76)</f>
        <v>-0.85917949265466453</v>
      </c>
      <c r="FL82">
        <f t="array" ref="FL82:FL84">+MMULT($AD$11:$AF$13,FL74:FL76)</f>
        <v>2.0171680840962116</v>
      </c>
      <c r="FM82">
        <f t="array" ref="FM82:FM84">+MMULT($AD$11:$AF$13,FM74:FM76)</f>
        <v>-0.67305175650884508</v>
      </c>
      <c r="FN82">
        <f t="array" ref="FN82:FN84">+MMULT($AD$11:$AF$13,FN74:FN76)</f>
        <v>0.31457542799106925</v>
      </c>
      <c r="FO82">
        <f t="array" ref="FO82:FO84">+MMULT($AD$11:$AF$13,FO74:FO76)</f>
        <v>-1.4861166240674226</v>
      </c>
      <c r="FP82">
        <f t="array" ref="FP82:FP84">+MMULT($AD$11:$AF$13,FP74:FP76)</f>
        <v>1.6017986367082744</v>
      </c>
      <c r="FQ82">
        <f t="array" ref="FQ82:FQ84">+MMULT($AD$11:$AF$13,FQ74:FQ76)</f>
        <v>-5.8979663572001205E-2</v>
      </c>
      <c r="FR82">
        <f t="array" ref="FR82:FR84">+MMULT($AD$11:$AF$13,FR74:FR76)</f>
        <v>-0.78578478597109669</v>
      </c>
      <c r="FS82">
        <f t="array" ref="FS82:FS84">+MMULT($AD$11:$AF$13,FS74:FS76)</f>
        <v>0.95714177281332158</v>
      </c>
      <c r="FT82">
        <f t="array" ref="FT82:FT84">+MMULT($AD$11:$AF$13,FT74:FT76)</f>
        <v>-5.3017113688315576E-2</v>
      </c>
      <c r="FU82">
        <f t="array" ref="FU82:FU84">+MMULT($AD$11:$AF$13,FU74:FU76)</f>
        <v>0.14043439436096108</v>
      </c>
      <c r="FV82">
        <f t="array" ref="FV82:FV84">+MMULT($AD$11:$AF$13,FV74:FV76)</f>
        <v>0.18417632005324178</v>
      </c>
      <c r="FW82">
        <f t="array" ref="FW82:FW84">+MMULT($AD$11:$AF$13,FW74:FW76)</f>
        <v>0.40253421669347789</v>
      </c>
      <c r="FX82">
        <f t="array" ref="FX82:FX84">+MMULT($AD$11:$AF$13,FX74:FX76)</f>
        <v>-0.42918932846312208</v>
      </c>
      <c r="FY82">
        <f t="array" ref="FY82:FY84">+MMULT($AD$11:$AF$13,FY74:FY76)</f>
        <v>8.5613909894626958E-2</v>
      </c>
      <c r="FZ82">
        <f t="array" ref="FZ82:FZ84">+MMULT($AD$11:$AF$13,FZ74:FZ76)</f>
        <v>-0.16780191210737622</v>
      </c>
      <c r="GA82">
        <f t="array" ref="GA82:GA84">+MMULT($AD$11:$AF$13,GA74:GA76)</f>
        <v>-0.1133391210185003</v>
      </c>
      <c r="GB82">
        <f t="array" ref="GB82:GB84">+MMULT($AD$11:$AF$13,GB74:GB76)</f>
        <v>-0.28980416800937175</v>
      </c>
      <c r="GC82">
        <f t="array" ref="GC82:GC84">+MMULT($AD$11:$AF$13,GC74:GC76)</f>
        <v>-2.0181219331027669</v>
      </c>
      <c r="GD82">
        <f t="array" ref="GD82:GD84">+MMULT($AD$11:$AF$13,GD74:GD76)</f>
        <v>-0.29051061242985177</v>
      </c>
      <c r="GE82">
        <f t="array" ref="GE82:GE84">+MMULT($AD$11:$AF$13,GE74:GE76)</f>
        <v>-1.2429507045150281</v>
      </c>
      <c r="GF82">
        <f t="array" ref="GF82:GF84">+MMULT($AD$11:$AF$13,GF74:GF76)</f>
        <v>-0.65742055591392046</v>
      </c>
      <c r="GG82">
        <f t="array" ref="GG82:GG84">+MMULT($AD$11:$AF$13,GG74:GG76)</f>
        <v>1.0507600656212917</v>
      </c>
      <c r="GH82">
        <f t="array" ref="GH82:GH84">+MMULT($AD$11:$AF$13,GH74:GH76)</f>
        <v>-1.5879598773715014E-2</v>
      </c>
      <c r="GI82">
        <f t="array" ref="GI82:GI84">+MMULT($AD$11:$AF$13,GI74:GI76)</f>
        <v>0.3328356749103118</v>
      </c>
      <c r="GJ82">
        <f t="array" ref="GJ82:GJ84">+MMULT($AD$11:$AF$13,GJ74:GJ76)</f>
        <v>1.0148754711205099</v>
      </c>
      <c r="GK82">
        <f t="array" ref="GK82:GK84">+MMULT($AD$11:$AF$13,GK74:GK76)</f>
        <v>0.60042211621595176</v>
      </c>
      <c r="GL82">
        <f t="array" ref="GL82:GL84">+MMULT($AD$11:$AF$13,GL74:GL76)</f>
        <v>0.35298176080293137</v>
      </c>
      <c r="GM82">
        <f t="array" ref="GM82:GM84">+MMULT($AD$11:$AF$13,GM74:GM76)</f>
        <v>1.1480784977005238</v>
      </c>
      <c r="GN82">
        <f t="array" ref="GN82:GN84">+MMULT($AD$11:$AF$13,GN74:GN76)</f>
        <v>-1.354819308315089</v>
      </c>
      <c r="GO82">
        <f t="array" ref="GO82:GO84">+MMULT($AD$11:$AF$13,GO74:GO76)</f>
        <v>-0.68435089286566442</v>
      </c>
      <c r="GP82">
        <f t="array" ref="GP82:GP84">+MMULT($AD$11:$AF$13,GP74:GP76)</f>
        <v>0.2600172520015378</v>
      </c>
      <c r="GQ82">
        <f t="array" ref="GQ82:GQ84">+MMULT($AD$11:$AF$13,GQ74:GQ76)</f>
        <v>1.7715758111333921E-3</v>
      </c>
      <c r="GR82">
        <f t="array" ref="GR82:GR84">+MMULT($AD$11:$AF$13,GR74:GR76)</f>
        <v>-1.4693646508897955</v>
      </c>
      <c r="GS82">
        <f t="array" ref="GS82:GS84">+MMULT($AD$11:$AF$13,GS74:GS76)</f>
        <v>1.3099446869275237</v>
      </c>
      <c r="GT82">
        <f t="array" ref="GT82:GT84">+MMULT($AD$11:$AF$13,GT74:GT76)</f>
        <v>1.9277129447647694</v>
      </c>
      <c r="GU82">
        <f t="array" ref="GU82:GU84">+MMULT($AD$11:$AF$13,GU74:GU76)</f>
        <v>-1.5485579646590473</v>
      </c>
      <c r="GV82">
        <f t="array" ref="GV82:GV84">+MMULT($AD$11:$AF$13,GV74:GV76)</f>
        <v>-0.41454079106349245</v>
      </c>
      <c r="GW82">
        <f t="array" ref="GW82:GW84">+MMULT($AD$11:$AF$13,GW74:GW76)</f>
        <v>0.38396496243982003</v>
      </c>
      <c r="GX82">
        <f t="array" ref="GX82:GX84">+MMULT($AD$11:$AF$13,GX74:GX76)</f>
        <v>0.5330903122803009</v>
      </c>
      <c r="GY82">
        <f t="array" ref="GY82:GY84">+MMULT($AD$11:$AF$13,GY74:GY76)</f>
        <v>-0.11185668068747898</v>
      </c>
      <c r="GZ82">
        <f t="array" ref="GZ82:GZ84">+MMULT($AD$11:$AF$13,GZ74:GZ76)</f>
        <v>-1.5234955820118075</v>
      </c>
      <c r="HA82">
        <f t="array" ref="HA82:HA84">+MMULT($AD$11:$AF$13,HA74:HA76)</f>
        <v>-0.96080415556140775</v>
      </c>
      <c r="HB82">
        <f t="array" ref="HB82:HB84">+MMULT($AD$11:$AF$13,HB74:HB76)</f>
        <v>-0.3725118192121506</v>
      </c>
      <c r="HC82">
        <f t="array" ref="HC82:HC84">+MMULT($AD$11:$AF$13,HC74:HC76)</f>
        <v>0.53164165410159514</v>
      </c>
      <c r="HD82">
        <f t="array" ref="HD82:HD84">+MMULT($AD$11:$AF$13,HD74:HD76)</f>
        <v>0.54189553092206433</v>
      </c>
      <c r="HE82">
        <f t="array" ref="HE82:HE84">+MMULT($AD$11:$AF$13,HE74:HE76)</f>
        <v>1.0218624150935274</v>
      </c>
      <c r="HF82">
        <f t="array" ref="HF82:HF84">+MMULT($AD$11:$AF$13,HF74:HF76)</f>
        <v>-0.38065431151290113</v>
      </c>
      <c r="HG82">
        <f t="array" ref="HG82:HG84">+MMULT($AD$11:$AF$13,HG74:HG76)</f>
        <v>0.14172209051981072</v>
      </c>
      <c r="HH82">
        <f t="array" ref="HH82:HH84">+MMULT($AD$11:$AF$13,HH74:HH76)</f>
        <v>-1.6234430604153578</v>
      </c>
      <c r="HI82">
        <f t="array" ref="HI82:HI84">+MMULT($AD$11:$AF$13,HI74:HI76)</f>
        <v>-1.6597211176313433</v>
      </c>
      <c r="HJ82">
        <f t="array" ref="HJ82:HJ84">+MMULT($AD$11:$AF$13,HJ74:HJ76)</f>
        <v>-0.48180801147265778</v>
      </c>
      <c r="HK82">
        <f t="array" ref="HK82:HK84">+MMULT($AD$11:$AF$13,HK74:HK76)</f>
        <v>1.0739942376726339</v>
      </c>
      <c r="HL82">
        <f t="array" ref="HL82:HL84">+MMULT($AD$11:$AF$13,HL74:HL76)</f>
        <v>1.7956604985489129</v>
      </c>
      <c r="HM82">
        <f t="array" ref="HM82:HM84">+MMULT($AD$11:$AF$13,HM74:HM76)</f>
        <v>-0.84040853907982882</v>
      </c>
      <c r="HN82">
        <f t="array" ref="HN82:HN84">+MMULT($AD$11:$AF$13,HN74:HN76)</f>
        <v>1.9055041603954741</v>
      </c>
      <c r="HO82">
        <f t="array" ref="HO82:HO84">+MMULT($AD$11:$AF$13,HO74:HO76)</f>
        <v>1.0896731307178862</v>
      </c>
      <c r="HP82">
        <f t="array" ref="HP82:HP84">+MMULT($AD$11:$AF$13,HP74:HP76)</f>
        <v>0.50620269981530897</v>
      </c>
      <c r="HQ82">
        <f t="array" ref="HQ82:HQ84">+MMULT($AD$11:$AF$13,HQ74:HQ76)</f>
        <v>-1.0701629441629701</v>
      </c>
      <c r="HR82">
        <f t="array" ref="HR82:HR84">+MMULT($AD$11:$AF$13,HR74:HR76)</f>
        <v>0.91757094933928995</v>
      </c>
      <c r="HS82">
        <f t="array" ref="HS82:HS84">+MMULT($AD$11:$AF$13,HS74:HS76)</f>
        <v>2.0827690495220506E-2</v>
      </c>
      <c r="HT82">
        <f t="array" ref="HT82:HT84">+MMULT($AD$11:$AF$13,HT74:HT76)</f>
        <v>-2.109166820778468</v>
      </c>
      <c r="HU82">
        <f t="array" ref="HU82:HU84">+MMULT($AD$11:$AF$13,HU74:HU76)</f>
        <v>0.9757477899974405</v>
      </c>
      <c r="HV82">
        <f t="array" ref="HV82:HV84">+MMULT($AD$11:$AF$13,HV74:HV76)</f>
        <v>-0.17059490122969587</v>
      </c>
      <c r="HW82">
        <f t="array" ref="HW82:HW84">+MMULT($AD$11:$AF$13,HW74:HW76)</f>
        <v>1.3060537778549504</v>
      </c>
      <c r="HX82">
        <f t="array" ref="HX82:HX84">+MMULT($AD$11:$AF$13,HX74:HX76)</f>
        <v>-5.6903054797313161E-2</v>
      </c>
      <c r="HY82">
        <f t="array" ref="HY82:HY84">+MMULT($AD$11:$AF$13,HY74:HY76)</f>
        <v>0.19951838516805429</v>
      </c>
      <c r="HZ82">
        <f t="array" ref="HZ82:HZ84">+MMULT($AD$11:$AF$13,HZ74:HZ76)</f>
        <v>0.94110717357604134</v>
      </c>
      <c r="IA82">
        <f t="array" ref="IA82:IA84">+MMULT($AD$11:$AF$13,IA74:IA76)</f>
        <v>-0.80735767100268852</v>
      </c>
      <c r="IB82">
        <f t="array" ref="IB82:IB84">+MMULT($AD$11:$AF$13,IB74:IB76)</f>
        <v>2.1294043172008825</v>
      </c>
      <c r="IC82">
        <f t="array" ref="IC82:IC84">+MMULT($AD$11:$AF$13,IC74:IC76)</f>
        <v>0.60474722530505087</v>
      </c>
      <c r="ID82">
        <f t="array" ref="ID82:ID84">+MMULT($AD$11:$AF$13,ID74:ID76)</f>
        <v>-0.49517282708429838</v>
      </c>
      <c r="IE82">
        <f t="array" ref="IE82:IE84">+MMULT($AD$11:$AF$13,IE74:IE76)</f>
        <v>-0.66937148909188593</v>
      </c>
      <c r="IF82">
        <f t="array" ref="IF82:IF84">+MMULT($AD$11:$AF$13,IF74:IF76)</f>
        <v>-1.0655089558851525</v>
      </c>
      <c r="IG82">
        <f t="array" ref="IG82:IG84">+MMULT($AD$11:$AF$13,IG74:IG76)</f>
        <v>-0.2372520557117519</v>
      </c>
      <c r="IH82">
        <f t="array" ref="IH82:IH84">+MMULT($AD$11:$AF$13,IH74:IH76)</f>
        <v>-1.5908134756494461</v>
      </c>
      <c r="II82">
        <f t="array" ref="II82:II84">+MMULT($AD$11:$AF$13,II74:II76)</f>
        <v>0.60093083568611461</v>
      </c>
      <c r="IJ82">
        <f t="array" ref="IJ82:IJ84">+MMULT($AD$11:$AF$13,IJ74:IJ76)</f>
        <v>1.2372792772968848</v>
      </c>
      <c r="IK82">
        <f t="array" ref="IK82:IK84">+MMULT($AD$11:$AF$13,IK74:IK76)</f>
        <v>0.27248385979867223</v>
      </c>
      <c r="IL82">
        <f t="array" ref="IL82:IL84">+MMULT($AD$11:$AF$13,IL74:IL76)</f>
        <v>-2.3837282829445434E-2</v>
      </c>
      <c r="IM82">
        <f t="array" ref="IM82:IM84">+MMULT($AD$11:$AF$13,IM74:IM76)</f>
        <v>-1.2769693318967359</v>
      </c>
      <c r="IN82">
        <f t="array" ref="IN82:IN84">+MMULT($AD$11:$AF$13,IN74:IN76)</f>
        <v>-0.50580824350738973</v>
      </c>
      <c r="IO82">
        <f t="array" ref="IO82:IO84">+MMULT($AD$11:$AF$13,IO74:IO76)</f>
        <v>-0.49133159764748308</v>
      </c>
      <c r="IP82">
        <f t="array" ref="IP82:IP84">+MMULT($AD$11:$AF$13,IP74:IP76)</f>
        <v>0.38006709821824053</v>
      </c>
      <c r="IQ82">
        <f t="array" ref="IQ82:IQ84">+MMULT($AD$11:$AF$13,IQ74:IQ76)</f>
        <v>-0.90891476960480078</v>
      </c>
      <c r="IR82">
        <f t="array" ref="IR82:IR84">+MMULT($AD$11:$AF$13,IR74:IR76)</f>
        <v>0.73778630908706311</v>
      </c>
      <c r="IS82">
        <f t="array" ref="IS82:IS84">+MMULT($AD$11:$AF$13,IS74:IS76)</f>
        <v>1.5845419184313452</v>
      </c>
      <c r="IT82">
        <f t="array" ref="IT82:IT84">+MMULT($AD$11:$AF$13,IT74:IT76)</f>
        <v>-0.7047970437582628</v>
      </c>
      <c r="IU82">
        <f t="array" ref="IU82:IU84">+MMULT($AD$11:$AF$13,IU74:IU76)</f>
        <v>-0.20054774722096186</v>
      </c>
      <c r="IV82">
        <f t="array" ref="IV82:IV84">+MMULT($AD$11:$AF$13,IV74:IV76)</f>
        <v>-2.0493843342926161E-2</v>
      </c>
      <c r="IW82">
        <f t="array" ref="IW82:IW84">+MMULT($AD$11:$AF$13,IW74:IW76)</f>
        <v>-0.95010912357540678</v>
      </c>
      <c r="IX82">
        <f t="array" ref="IX82:IX84">+MMULT($AD$11:$AF$13,IX74:IX76)</f>
        <v>1.1986185847499413</v>
      </c>
      <c r="IY82">
        <f t="array" ref="IY82:IY84">+MMULT($AD$11:$AF$13,IY74:IY76)</f>
        <v>-0.62962778048541612</v>
      </c>
      <c r="IZ82">
        <f t="array" ref="IZ82:IZ84">+MMULT($AD$11:$AF$13,IZ74:IZ76)</f>
        <v>-3.0459578275998468E-2</v>
      </c>
      <c r="JA82">
        <f t="array" ref="JA82:JA84">+MMULT($AD$11:$AF$13,JA74:JA76)</f>
        <v>0.74075019615639059</v>
      </c>
      <c r="JB82">
        <f t="array" ref="JB82:JB84">+MMULT($AD$11:$AF$13,JB74:JB76)</f>
        <v>-1.6374407945865565E-3</v>
      </c>
      <c r="JC82">
        <f t="array" ref="JC82:JC84">+MMULT($AD$11:$AF$13,JC74:JC76)</f>
        <v>0.58669861363413778</v>
      </c>
      <c r="JD82">
        <f t="array" ref="JD82:JD84">+MMULT($AD$11:$AF$13,JD74:JD76)</f>
        <v>0.57959840009159191</v>
      </c>
      <c r="JE82">
        <f t="array" ref="JE82:JE84">+MMULT($AD$11:$AF$13,JE74:JE76)</f>
        <v>-0.4827419886249098</v>
      </c>
      <c r="JF82">
        <f t="array" ref="JF82:JF84">+MMULT($AD$11:$AF$13,JF74:JF76)</f>
        <v>0.508101455493983</v>
      </c>
      <c r="JG82">
        <f t="array" ref="JG82:JG84">+MMULT($AD$11:$AF$13,JG74:JG76)</f>
        <v>1.0421356808536877</v>
      </c>
      <c r="JH82">
        <f t="array" ref="JH82:JH84">+MMULT($AD$11:$AF$13,JH74:JH76)</f>
        <v>-0.94050903076151404</v>
      </c>
      <c r="JI82">
        <f t="array" ref="JI82:JI84">+MMULT($AD$11:$AF$13,JI74:JI76)</f>
        <v>0.25157370110809329</v>
      </c>
      <c r="JJ82">
        <f t="array" ref="JJ82:JJ84">+MMULT($AD$11:$AF$13,JJ74:JJ76)</f>
        <v>4.5852316619284225E-2</v>
      </c>
      <c r="JK82">
        <f t="array" ref="JK82:JK84">+MMULT($AD$11:$AF$13,JK74:JK76)</f>
        <v>-0.47567058927110367</v>
      </c>
      <c r="JL82">
        <f t="array" ref="JL82:JL84">+MMULT($AD$11:$AF$13,JL74:JL76)</f>
        <v>0.8200418756044433</v>
      </c>
      <c r="JM82">
        <f t="array" ref="JM82:JM84">+MMULT($AD$11:$AF$13,JM74:JM76)</f>
        <v>-1.3157313709006258</v>
      </c>
      <c r="JN82">
        <f t="array" ref="JN82:JN84">+MMULT($AD$11:$AF$13,JN74:JN76)</f>
        <v>-0.29362155122102318</v>
      </c>
      <c r="JO82">
        <f t="array" ref="JO82:JO84">+MMULT($AD$11:$AF$13,JO74:JO76)</f>
        <v>-1.0277126890003998</v>
      </c>
      <c r="JP82">
        <f t="array" ref="JP82:JP84">+MMULT($AD$11:$AF$13,JP74:JP76)</f>
        <v>-0.41386812879532792</v>
      </c>
      <c r="JQ82">
        <f t="array" ref="JQ82:JQ84">+MMULT($AD$11:$AF$13,JQ74:JQ76)</f>
        <v>-0.19766533475427764</v>
      </c>
      <c r="JR82">
        <f t="array" ref="JR82:JR84">+MMULT($AD$11:$AF$13,JR74:JR76)</f>
        <v>-0.18704879659277437</v>
      </c>
      <c r="JS82">
        <f t="array" ref="JS82:JS84">+MMULT($AD$11:$AF$13,JS74:JS76)</f>
        <v>-0.89434472602966897</v>
      </c>
      <c r="JT82">
        <f t="array" ref="JT82:JT84">+MMULT($AD$11:$AF$13,JT74:JT76)</f>
        <v>-0.8292246594779682</v>
      </c>
      <c r="JU82">
        <f t="array" ref="JU82:JU84">+MMULT($AD$11:$AF$13,JU74:JU76)</f>
        <v>-0.22437509412325568</v>
      </c>
      <c r="JV82">
        <f t="array" ref="JV82:JV84">+MMULT($AD$11:$AF$13,JV74:JV76)</f>
        <v>0.37346368103327554</v>
      </c>
      <c r="JW82">
        <f t="array" ref="JW82:JW84">+MMULT($AD$11:$AF$13,JW74:JW76)</f>
        <v>-0.18869120535093675</v>
      </c>
      <c r="JX82">
        <f t="array" ref="JX82:JX84">+MMULT($AD$11:$AF$13,JX74:JX76)</f>
        <v>0.37441554285440054</v>
      </c>
      <c r="JY82">
        <f t="array" ref="JY82:JY84">+MMULT($AD$11:$AF$13,JY74:JY76)</f>
        <v>1.2568947846796079</v>
      </c>
      <c r="JZ82">
        <f t="array" ref="JZ82:JZ84">+MMULT($AD$11:$AF$13,JZ74:JZ76)</f>
        <v>0.69585669650723747</v>
      </c>
      <c r="KA82">
        <f t="array" ref="KA82:KA84">+MMULT($AD$11:$AF$13,KA74:KA76)</f>
        <v>0.45089436132583038</v>
      </c>
      <c r="KB82">
        <f t="array" ref="KB82:KB84">+MMULT($AD$11:$AF$13,KB74:KB76)</f>
        <v>-0.20137143558183093</v>
      </c>
      <c r="KC82">
        <f t="array" ref="KC82:KC84">+MMULT($AD$11:$AF$13,KC74:KC76)</f>
        <v>0.18663844280141259</v>
      </c>
      <c r="KD82">
        <f t="array" ref="KD82:KD84">+MMULT($AD$11:$AF$13,KD74:KD76)</f>
        <v>0.54092379724663608</v>
      </c>
      <c r="KE82">
        <f t="array" ref="KE82:KE84">+MMULT($AD$11:$AF$13,KE74:KE76)</f>
        <v>-1.1716246578644269</v>
      </c>
      <c r="KF82">
        <f t="array" ref="KF82:KF84">+MMULT($AD$11:$AF$13,KF74:KF76)</f>
        <v>-0.5572127562189978</v>
      </c>
      <c r="KG82">
        <f t="array" ref="KG82:KG84">+MMULT($AD$11:$AF$13,KG74:KG76)</f>
        <v>1.2561436285869456</v>
      </c>
      <c r="KH82">
        <f t="array" ref="KH82:KH84">+MMULT($AD$11:$AF$13,KH74:KH76)</f>
        <v>0.79575052090416898</v>
      </c>
      <c r="KI82">
        <f t="array" ref="KI82:KI84">+MMULT($AD$11:$AF$13,KI74:KI76)</f>
        <v>-1.7461954788173004</v>
      </c>
      <c r="KJ82">
        <f t="array" ref="KJ82:KJ84">+MMULT($AD$11:$AF$13,KJ74:KJ76)</f>
        <v>-1.4208375826812959E-2</v>
      </c>
      <c r="KK82">
        <f t="array" ref="KK82:KK84">+MMULT($AD$11:$AF$13,KK74:KK76)</f>
        <v>-0.86069770232343168</v>
      </c>
      <c r="KL82">
        <f t="array" ref="KL82:KL84">+MMULT($AD$11:$AF$13,KL74:KL76)</f>
        <v>-0.14605912272149174</v>
      </c>
      <c r="KM82">
        <f t="array" ref="KM82:KM84">+MMULT($AD$11:$AF$13,KM74:KM76)</f>
        <v>0.93078573245094109</v>
      </c>
      <c r="KN82">
        <f t="array" ref="KN82:KN84">+MMULT($AD$11:$AF$13,KN74:KN76)</f>
        <v>0.15141756823435903</v>
      </c>
      <c r="KO82">
        <f t="array" ref="KO82:KO84">+MMULT($AD$11:$AF$13,KO74:KO76)</f>
        <v>0.3543598738988607</v>
      </c>
      <c r="KP82">
        <f t="array" ref="KP82:KP84">+MMULT($AD$11:$AF$13,KP74:KP76)</f>
        <v>-2.0762590300523112</v>
      </c>
      <c r="KQ82">
        <f t="array" ref="KQ82:KQ84">+MMULT($AD$11:$AF$13,KQ74:KQ76)</f>
        <v>0.12258350764036517</v>
      </c>
      <c r="KR82">
        <f t="array" ref="KR82:KR84">+MMULT($AD$11:$AF$13,KR74:KR76)</f>
        <v>-4.7190686006607099E-2</v>
      </c>
      <c r="KS82">
        <f t="array" ref="KS82:KS84">+MMULT($AD$11:$AF$13,KS74:KS76)</f>
        <v>1.2108934291530495</v>
      </c>
      <c r="KT82">
        <f t="array" ref="KT82:KT84">+MMULT($AD$11:$AF$13,KT74:KT76)</f>
        <v>-0.15365811980704877</v>
      </c>
      <c r="KU82">
        <f t="array" ref="KU82:KU84">+MMULT($AD$11:$AF$13,KU74:KU76)</f>
        <v>-6.0788995906310747E-2</v>
      </c>
      <c r="KV82">
        <f t="array" ref="KV82:KV84">+MMULT($AD$11:$AF$13,KV74:KV76)</f>
        <v>-1.8651086549678582</v>
      </c>
      <c r="KW82">
        <f t="array" ref="KW82:KW84">+MMULT($AD$11:$AF$13,KW74:KW76)</f>
        <v>-0.1868431229007359</v>
      </c>
      <c r="KX82">
        <f t="array" ref="KX82:KX84">+MMULT($AD$11:$AF$13,KX74:KX76)</f>
        <v>7.6951768603846851E-2</v>
      </c>
      <c r="KY82">
        <f t="array" ref="KY82:KY84">+MMULT($AD$11:$AF$13,KY74:KY76)</f>
        <v>0.64796652122915643</v>
      </c>
      <c r="KZ82">
        <f t="array" ref="KZ82:KZ84">+MMULT($AD$11:$AF$13,KZ74:KZ76)</f>
        <v>1.1706410010764168</v>
      </c>
      <c r="LA82">
        <f t="array" ref="LA82:LA84">+MMULT($AD$11:$AF$13,LA74:LA76)</f>
        <v>-2.0819344316413146</v>
      </c>
      <c r="LB82">
        <f t="array" ref="LB82:LB84">+MMULT($AD$11:$AF$13,LB74:LB76)</f>
        <v>0.91386683569716698</v>
      </c>
      <c r="LC82">
        <f t="array" ref="LC82:LC84">+MMULT($AD$11:$AF$13,LC74:LC76)</f>
        <v>6.2598328240620282E-2</v>
      </c>
      <c r="LD82">
        <f t="array" ref="LD82:LD84">+MMULT($AD$11:$AF$13,LD74:LD76)</f>
        <v>-0.7068349024170596</v>
      </c>
      <c r="LE82">
        <f t="array" ref="LE82:LE84">+MMULT($AD$11:$AF$13,LE74:LE76)</f>
        <v>-0.65370054478835493</v>
      </c>
      <c r="LF82">
        <f t="array" ref="LF82:LF84">+MMULT($AD$11:$AF$13,LF74:LF76)</f>
        <v>-0.60857553803656905</v>
      </c>
      <c r="LG82">
        <f t="array" ref="LG82:LG84">+MMULT($AD$11:$AF$13,LG74:LG76)</f>
        <v>-1.5250257147931565</v>
      </c>
      <c r="LH82">
        <f t="array" ref="LH82:LH84">+MMULT($AD$11:$AF$13,LH74:LH76)</f>
        <v>0.8904041373213375</v>
      </c>
      <c r="LI82">
        <f t="array" ref="LI82:LI84">+MMULT($AD$11:$AF$13,LI74:LI76)</f>
        <v>-0.65680055405965954</v>
      </c>
      <c r="LJ82">
        <f t="array" ref="LJ82:LJ84">+MMULT($AD$11:$AF$13,LJ74:LJ76)</f>
        <v>0.22306255814652701</v>
      </c>
      <c r="LK82">
        <f t="array" ref="LK82:LK84">+MMULT($AD$11:$AF$13,LK74:LK76)</f>
        <v>-0.31322016752758863</v>
      </c>
      <c r="LL82">
        <f t="array" ref="LL82:LL84">+MMULT($AD$11:$AF$13,LL74:LL76)</f>
        <v>0.61292747412897752</v>
      </c>
      <c r="LM82">
        <f t="array" ref="LM82:LM84">+MMULT($AD$11:$AF$13,LM74:LM76)</f>
        <v>0.39578176060123871</v>
      </c>
      <c r="LN82">
        <f t="array" ref="LN82:LN84">+MMULT($AD$11:$AF$13,LN74:LN76)</f>
        <v>-0.5645236114171579</v>
      </c>
      <c r="LO82">
        <f t="array" ref="LO82:LO84">+MMULT($AD$11:$AF$13,LO74:LO76)</f>
        <v>0.23940318394007706</v>
      </c>
      <c r="LP82">
        <f t="array" ref="LP82:LP84">+MMULT($AD$11:$AF$13,LP74:LP76)</f>
        <v>4.0449159434234657E-3</v>
      </c>
      <c r="LQ82">
        <f t="array" ref="LQ82:LQ84">+MMULT($AD$11:$AF$13,LQ74:LQ76)</f>
        <v>-0.29765653123729502</v>
      </c>
      <c r="LR82">
        <f t="array" ref="LR82:LR84">+MMULT($AD$11:$AF$13,LR74:LR76)</f>
        <v>-0.52417977281073036</v>
      </c>
      <c r="LS82">
        <f t="array" ref="LS82:LS84">+MMULT($AD$11:$AF$13,LS74:LS76)</f>
        <v>-1.2293166252775785</v>
      </c>
      <c r="LT82">
        <f t="array" ref="LT82:LT84">+MMULT($AD$11:$AF$13,LT74:LT76)</f>
        <v>0.5572127562189978</v>
      </c>
      <c r="LU82">
        <f t="array" ref="LU82:LU84">+MMULT($AD$11:$AF$13,LU74:LU76)</f>
        <v>0.84615945371518497</v>
      </c>
      <c r="LV82">
        <f t="array" ref="LV82:LV84">+MMULT($AD$11:$AF$13,LV74:LV76)</f>
        <v>-0.64928700594760647</v>
      </c>
      <c r="LW82">
        <f t="array" ref="LW82:LW84">+MMULT($AD$11:$AF$13,LW74:LW76)</f>
        <v>0.41806109005331049</v>
      </c>
      <c r="LX82">
        <f t="array" ref="LX82:LX84">+MMULT($AD$11:$AF$13,LX74:LX76)</f>
        <v>4.2639037778451142E-2</v>
      </c>
      <c r="LY82">
        <f t="array" ref="LY82:LY84">+MMULT($AD$11:$AF$13,LY74:LY76)</f>
        <v>0.55975436638438159</v>
      </c>
      <c r="LZ82">
        <f t="array" ref="LZ82:LZ84">+MMULT($AD$11:$AF$13,LZ74:LZ76)</f>
        <v>0.50667664354044106</v>
      </c>
      <c r="MA82">
        <f t="array" ref="MA82:MA84">+MMULT($AD$11:$AF$13,MA74:MA76)</f>
        <v>0.56082148496046524</v>
      </c>
      <c r="MB82">
        <f t="array" ref="MB82:MB84">+MMULT($AD$11:$AF$13,MB74:MB76)</f>
        <v>0.64094678869653876</v>
      </c>
      <c r="MC82">
        <f t="array" ref="MC82:MC84">+MMULT($AD$11:$AF$13,MC74:MC76)</f>
        <v>-0.35981072353423804</v>
      </c>
      <c r="MD82">
        <f t="array" ref="MD82:MD84">+MMULT($AD$11:$AF$13,MD74:MD76)</f>
        <v>-0.8005197659369454</v>
      </c>
      <c r="ME82">
        <f t="array" ref="ME82:ME84">+MMULT($AD$11:$AF$13,ME74:ME76)</f>
        <v>0.38308165851604126</v>
      </c>
      <c r="MF82">
        <f t="array" ref="MF82:MF84">+MMULT($AD$11:$AF$13,MF74:MF76)</f>
        <v>0.948783670893381</v>
      </c>
      <c r="MG82">
        <f t="array" ref="MG82:MG84">+MMULT($AD$11:$AF$13,MG74:MG76)</f>
        <v>0.71334591547951443</v>
      </c>
      <c r="MH82">
        <f t="array" ref="MH82:MH84">+MMULT($AD$11:$AF$13,MH74:MH76)</f>
        <v>-0.72299767511459567</v>
      </c>
      <c r="MI82">
        <f t="array" ref="MI82:MI84">+MMULT($AD$11:$AF$13,MI74:MI76)</f>
        <v>0.25443226734961361</v>
      </c>
      <c r="MJ82">
        <f t="array" ref="MJ82:MJ84">+MMULT($AD$11:$AF$13,MJ74:MJ76)</f>
        <v>0.51357416416909396</v>
      </c>
      <c r="MK82">
        <f t="array" ref="MK82:MK84">+MMULT($AD$11:$AF$13,MK74:MK76)</f>
        <v>0.18458667384460359</v>
      </c>
      <c r="ML82">
        <f t="array" ref="ML82:ML84">+MMULT($AD$11:$AF$13,ML74:ML76)</f>
        <v>-2.0002849566801832</v>
      </c>
      <c r="MM82">
        <f t="array" ref="MM82:MM84">+MMULT($AD$11:$AF$13,MM74:MM76)</f>
        <v>9.661695562232812E-3</v>
      </c>
      <c r="MN82">
        <f t="array" ref="MN82:MN84">+MMULT($AD$11:$AF$13,MN74:MN76)</f>
        <v>-0.38448063705898899</v>
      </c>
      <c r="MO82">
        <f t="array" ref="MO82:MO84">+MMULT($AD$11:$AF$13,MO74:MO76)</f>
        <v>0.99365829228094604</v>
      </c>
      <c r="MP82">
        <f t="array" ref="MP82:MP84">+MMULT($AD$11:$AF$13,MP74:MP76)</f>
        <v>-0.66507618778424171</v>
      </c>
      <c r="MQ82">
        <f t="array" ref="MQ82:MQ84">+MMULT($AD$11:$AF$13,MQ74:MQ76)</f>
        <v>0.25380531034634657</v>
      </c>
      <c r="MR82">
        <f t="array" ref="MR82:MR84">+MMULT($AD$11:$AF$13,MR74:MR76)</f>
        <v>-1.3963435350671285</v>
      </c>
      <c r="MS82">
        <f t="array" ref="MS82:MS84">+MMULT($AD$11:$AF$13,MS74:MS76)</f>
        <v>-1.783689693516644</v>
      </c>
      <c r="MT82">
        <f t="array" ref="MT82:MT84">+MMULT($AD$11:$AF$13,MT74:MT76)</f>
        <v>0.2330233251160235</v>
      </c>
      <c r="MU82">
        <f t="array" ref="MU82:MU84">+MMULT($AD$11:$AF$13,MU74:MU76)</f>
        <v>-0.94769866764842436</v>
      </c>
      <c r="MV82">
        <f t="array" ref="MV82:MV84">+MMULT($AD$11:$AF$13,MV74:MV76)</f>
        <v>0.49383942566055133</v>
      </c>
      <c r="MW82">
        <f t="array" ref="MW82:MW84">+MMULT($AD$11:$AF$13,MW74:MW76)</f>
        <v>-1.1452328481643006</v>
      </c>
      <c r="MX82">
        <f t="array" ref="MX82:MX84">+MMULT($AD$11:$AF$13,MX74:MX76)</f>
        <v>1.2311170152774515</v>
      </c>
      <c r="MY82">
        <f t="array" ref="MY82:MY84">+MMULT($AD$11:$AF$13,MY74:MY76)</f>
        <v>0.79040300491116844</v>
      </c>
      <c r="MZ82">
        <f t="array" ref="MZ82:MZ84">+MMULT($AD$11:$AF$13,MZ74:MZ76)</f>
        <v>0.63841312727287625</v>
      </c>
      <c r="NA82">
        <f t="array" ref="NA82:NA84">+MMULT($AD$11:$AF$13,NA74:NA76)</f>
        <v>0.26316396013045507</v>
      </c>
      <c r="NB82">
        <f t="array" ref="NB82:NB84">+MMULT($AD$11:$AF$13,NB74:NB76)</f>
        <v>0.14741537677768751</v>
      </c>
      <c r="NC82">
        <f t="array" ref="NC82:NC84">+MMULT($AD$11:$AF$13,NC74:NC76)</f>
        <v>-0.97413022105715708</v>
      </c>
      <c r="ND82">
        <f t="array" ref="ND82:ND84">+MMULT($AD$11:$AF$13,ND74:ND76)</f>
        <v>0.12204299320331718</v>
      </c>
      <c r="NE82">
        <f t="array" ref="NE82:NE84">+MMULT($AD$11:$AF$13,NE74:NE76)</f>
        <v>-0.32121858888464067</v>
      </c>
      <c r="NF82">
        <f t="array" ref="NF82:NF84">+MMULT($AD$11:$AF$13,NF74:NF76)</f>
        <v>-0.94361698877453992</v>
      </c>
      <c r="NG82">
        <f t="array" ref="NG82:NG84">+MMULT($AD$11:$AF$13,NG74:NG76)</f>
        <v>-0.98175703873873865</v>
      </c>
      <c r="NH82">
        <f t="array" ref="NH82:NH84">+MMULT($AD$11:$AF$13,NH74:NH76)</f>
        <v>1.8154290192097708</v>
      </c>
      <c r="NI82">
        <f t="array" ref="NI82:NI84">+MMULT($AD$11:$AF$13,NI74:NI76)</f>
        <v>-0.17666376553390381</v>
      </c>
      <c r="NJ82">
        <f t="array" ref="NJ82:NJ84">+MMULT($AD$11:$AF$13,NJ74:NJ76)</f>
        <v>0.19245692174139975</v>
      </c>
      <c r="NK82">
        <f t="array" ref="NK82:NK84">+MMULT($AD$11:$AF$13,NK74:NK76)</f>
        <v>-0.27915980925184397</v>
      </c>
      <c r="NL82">
        <f t="array" ref="NL82:NL84">+MMULT($AD$11:$AF$13,NL74:NL76)</f>
        <v>0.10155113704582135</v>
      </c>
      <c r="NM82">
        <f t="array" ref="NM82:NM84">+MMULT($AD$11:$AF$13,NM74:NM76)</f>
        <v>-9.1056810788282996E-2</v>
      </c>
      <c r="NN82">
        <f t="array" ref="NN82:NN84">+MMULT($AD$11:$AF$13,NN74:NN76)</f>
        <v>-1.1037781729023224</v>
      </c>
      <c r="NO82">
        <f t="array" ref="NO82:NO84">+MMULT($AD$11:$AF$13,NO74:NO76)</f>
        <v>-1.2462673169982379</v>
      </c>
      <c r="NP82">
        <f t="array" ref="NP82:NP84">+MMULT($AD$11:$AF$13,NP74:NP76)</f>
        <v>-0.9090300263597596</v>
      </c>
      <c r="NQ82">
        <f t="array" ref="NQ82:NQ84">+MMULT($AD$11:$AF$13,NQ74:NQ76)</f>
        <v>-0.62746174836636348</v>
      </c>
      <c r="NR82">
        <f t="array" ref="NR82:NR84">+MMULT($AD$11:$AF$13,NR74:NR76)</f>
        <v>-0.15406549282026508</v>
      </c>
      <c r="NS82">
        <f t="array" ref="NS82:NS84">+MMULT($AD$11:$AF$13,NS74:NS76)</f>
        <v>1.3209457454697946</v>
      </c>
      <c r="NT82">
        <f t="array" ref="NT82:NT84">+MMULT($AD$11:$AF$13,NT74:NT76)</f>
        <v>0.10161870135045235</v>
      </c>
      <c r="NU82">
        <f t="array" ref="NU82:NU84">+MMULT($AD$11:$AF$13,NU74:NU76)</f>
        <v>-0.30695457186577862</v>
      </c>
      <c r="NV82">
        <f t="array" ref="NV82:NV84">+MMULT($AD$11:$AF$13,NV74:NV76)</f>
        <v>0.47994105076086885</v>
      </c>
      <c r="NW82">
        <f t="array" ref="NW82:NW84">+MMULT($AD$11:$AF$13,NW74:NW76)</f>
        <v>0.46469933851028766</v>
      </c>
      <c r="NX82">
        <f t="array" ref="NX82:NX84">+MMULT($AD$11:$AF$13,NX74:NX76)</f>
        <v>1.0599090673425009</v>
      </c>
      <c r="NY82">
        <f t="array" ref="NY82:NY84">+MMULT($AD$11:$AF$13,NY74:NY76)</f>
        <v>-8.1449762825384076E-2</v>
      </c>
      <c r="NZ82">
        <f t="array" ref="NZ82:NZ84">+MMULT($AD$11:$AF$13,NZ74:NZ76)</f>
        <v>0.10363768174766101</v>
      </c>
      <c r="OA82">
        <f t="array" ref="OA82:OA84">+MMULT($AD$11:$AF$13,OA74:OA76)</f>
        <v>-1.610120969290469</v>
      </c>
      <c r="OB82">
        <f t="array" ref="OB82:OB84">+MMULT($AD$11:$AF$13,OB74:OB76)</f>
        <v>-0.64928700594760647</v>
      </c>
      <c r="OC82">
        <f t="array" ref="OC82:OC84">+MMULT($AD$11:$AF$13,OC74:OC76)</f>
        <v>0.15474411664472054</v>
      </c>
      <c r="OD82">
        <f t="array" ref="OD82:OD84">+MMULT($AD$11:$AF$13,OD74:OD76)</f>
        <v>-9.341063193050117E-2</v>
      </c>
      <c r="OE82">
        <f t="array" ref="OE82:OE84">+MMULT($AD$11:$AF$13,OE74:OE76)</f>
        <v>0.25234075468419814</v>
      </c>
      <c r="OF82">
        <f t="array" ref="OF82:OF84">+MMULT($AD$11:$AF$13,OF74:OF76)</f>
        <v>-0.15107875311848887</v>
      </c>
      <c r="OG82">
        <f t="array" ref="OG82:OG84">+MMULT($AD$11:$AF$13,OG74:OG76)</f>
        <v>-1.796208961727682</v>
      </c>
      <c r="OH82">
        <f t="array" ref="OH82:OH84">+MMULT($AD$11:$AF$13,OH74:OH76)</f>
        <v>-0.41971144755319417</v>
      </c>
      <c r="OI82">
        <f t="array" ref="OI82:OI84">+MMULT($AD$11:$AF$13,OI74:OI76)</f>
        <v>-0.94986867413833764</v>
      </c>
      <c r="OJ82">
        <f t="array" ref="OJ82:OJ84">+MMULT($AD$11:$AF$13,OJ74:OJ76)</f>
        <v>-0.33743998355237131</v>
      </c>
      <c r="OK82">
        <f t="array" ref="OK82:OK84">+MMULT($AD$11:$AF$13,OK74:OK76)</f>
        <v>0.27944099599023475</v>
      </c>
      <c r="OL82">
        <f t="array" ref="OL82:OL84">+MMULT($AD$11:$AF$13,OL74:OL76)</f>
        <v>-2.2192568936183892</v>
      </c>
      <c r="OM82">
        <f t="array" ref="OM82:OM84">+MMULT($AD$11:$AF$13,OM74:OM76)</f>
        <v>-0.95897197059464956</v>
      </c>
      <c r="ON82">
        <f t="array" ref="ON82:ON84">+MMULT($AD$11:$AF$13,ON74:ON76)</f>
        <v>0.50533330618954242</v>
      </c>
      <c r="OO82">
        <f t="array" ref="OO82:OO84">+MMULT($AD$11:$AF$13,OO74:OO76)</f>
        <v>-0.17625440533525719</v>
      </c>
      <c r="OP82">
        <f t="array" ref="OP82:OP84">+MMULT($AD$11:$AF$13,OP74:OP76)</f>
        <v>1.1236540015764178</v>
      </c>
      <c r="OQ82">
        <f t="array" ref="OQ82:OQ84">+MMULT($AD$11:$AF$13,OQ74:OQ76)</f>
        <v>-0.75599091481425662</v>
      </c>
      <c r="OR82">
        <f t="array" ref="OR82:OR84">+MMULT($AD$11:$AF$13,OR74:OR76)</f>
        <v>0.31814441302393021</v>
      </c>
      <c r="OS82">
        <f t="array" ref="OS82:OS84">+MMULT($AD$11:$AF$13,OS74:OS76)</f>
        <v>0.57386338293967831</v>
      </c>
      <c r="OT82">
        <f t="array" ref="OT82:OT84">+MMULT($AD$11:$AF$13,OT74:OT76)</f>
        <v>-0.3646922445438277</v>
      </c>
      <c r="OU82">
        <f t="array" ref="OU82:OU84">+MMULT($AD$11:$AF$13,OU74:OU76)</f>
        <v>0.22520375044770055</v>
      </c>
      <c r="OV82">
        <f t="array" ref="OV82:OV84">+MMULT($AD$11:$AF$13,OV74:OV76)</f>
        <v>-1.1469716354158337</v>
      </c>
      <c r="OW82">
        <f t="array" ref="OW82:OW84">+MMULT($AD$11:$AF$13,OW74:OW76)</f>
        <v>1.521969423601319</v>
      </c>
      <c r="OX82">
        <f t="array" ref="OX82:OX84">+MMULT($AD$11:$AF$13,OX74:OX76)</f>
        <v>0.57676864803881123</v>
      </c>
      <c r="OY82">
        <f t="array" ref="OY82:OY84">+MMULT($AD$11:$AF$13,OY74:OY76)</f>
        <v>1.5147122224097775</v>
      </c>
      <c r="OZ82">
        <f t="array" ref="OZ82:OZ84">+MMULT($AD$11:$AF$13,OZ74:OZ76)</f>
        <v>-0.3709012054208734</v>
      </c>
      <c r="PA82">
        <f t="array" ref="PA82:PA84">+MMULT($AD$11:$AF$13,PA74:PA76)</f>
        <v>0.15202862775418349</v>
      </c>
      <c r="PB82">
        <f t="array" ref="PB82:PB84">+MMULT($AD$11:$AF$13,PB74:PB76)</f>
        <v>0.15685053320086345</v>
      </c>
      <c r="PC82">
        <f t="array" ref="PC82:PC84">+MMULT($AD$11:$AF$13,PC74:PC76)</f>
        <v>0.60602200475860335</v>
      </c>
      <c r="PD82">
        <f t="array" ref="PD82:PD84">+MMULT($AD$11:$AF$13,PD74:PD76)</f>
        <v>0.33024835948003062</v>
      </c>
      <c r="PE82">
        <f t="array" ref="PE82:PE84">+MMULT($AD$11:$AF$13,PE74:PE76)</f>
        <v>-1.6093896850521101</v>
      </c>
      <c r="PF82">
        <f t="array" ref="PF82:PF84">+MMULT($AD$11:$AF$13,PF74:PF76)</f>
        <v>0.41439175215621821</v>
      </c>
      <c r="PG82">
        <f t="array" ref="PG82:PG84">+MMULT($AD$11:$AF$13,PG74:PG76)</f>
        <v>-3.0125731123704119E-2</v>
      </c>
      <c r="PH82">
        <f t="array" ref="PH82:PH84">+MMULT($AD$11:$AF$13,PH74:PH76)</f>
        <v>-0.45479520632555542</v>
      </c>
      <c r="PI82">
        <f t="array" ref="PI82:PI84">+MMULT($AD$11:$AF$13,PI74:PI76)</f>
        <v>-1.4679895185720118</v>
      </c>
      <c r="PJ82">
        <f t="array" ref="PJ82:PJ84">+MMULT($AD$11:$AF$13,PJ74:PJ76)</f>
        <v>-0.27501155966604368</v>
      </c>
      <c r="PK82">
        <f t="array" ref="PK82:PK84">+MMULT($AD$11:$AF$13,PK74:PK76)</f>
        <v>-0.4690174924503806</v>
      </c>
      <c r="PL82">
        <f t="array" ref="PL82:PL84">+MMULT($AD$11:$AF$13,PL74:PL76)</f>
        <v>-0.86614457758794827</v>
      </c>
      <c r="PM82">
        <f t="array" ref="PM82:PM84">+MMULT($AD$11:$AF$13,PM74:PM76)</f>
        <v>0.17120794793495067</v>
      </c>
      <c r="PN82">
        <f t="array" ref="PN82:PN84">+MMULT($AD$11:$AF$13,PN74:PN76)</f>
        <v>0.39171200483993618</v>
      </c>
      <c r="PO82">
        <f t="array" ref="PO82:PO84">+MMULT($AD$11:$AF$13,PO74:PO76)</f>
        <v>0.50865588022904329</v>
      </c>
      <c r="PP82">
        <f t="array" ref="PP82:PP84">+MMULT($AD$11:$AF$13,PP74:PP76)</f>
        <v>0.80377875004267585</v>
      </c>
      <c r="PQ82">
        <f t="array" ref="PQ82:PQ84">+MMULT($AD$11:$AF$13,PQ74:PQ76)</f>
        <v>-0.14877163083388331</v>
      </c>
      <c r="PR82">
        <f t="array" ref="PR82:PR84">+MMULT($AD$11:$AF$13,PR74:PR76)</f>
        <v>-1.6035950523372866</v>
      </c>
      <c r="PS82">
        <f t="array" ref="PS82:PS84">+MMULT($AD$11:$AF$13,PS74:PS76)</f>
        <v>6.1660376717507598E-2</v>
      </c>
      <c r="PT82">
        <f t="array" ref="PT82:PT84">+MMULT($AD$11:$AF$13,PT74:PT76)</f>
        <v>0.45908752685505416</v>
      </c>
      <c r="PU82">
        <f t="array" ref="PU82:PU84">+MMULT($AD$11:$AF$13,PU74:PU76)</f>
        <v>0.30852047398487359</v>
      </c>
      <c r="PV82">
        <f t="array" ref="PV82:PV84">+MMULT($AD$11:$AF$13,PV74:PV76)</f>
        <v>-0.83174441060361837</v>
      </c>
      <c r="PW82">
        <f t="array" ref="PW82:PW84">+MMULT($AD$11:$AF$13,PW74:PW76)</f>
        <v>-0.69283220028228509</v>
      </c>
      <c r="PX82">
        <f t="array" ref="PX82:PX84">+MMULT($AD$11:$AF$13,PX74:PX76)</f>
        <v>1.8301341913941647</v>
      </c>
      <c r="PY82">
        <f t="array" ref="PY82:PY84">+MMULT($AD$11:$AF$13,PY74:PY76)</f>
        <v>-0.17666376553390381</v>
      </c>
      <c r="PZ82">
        <f t="array" ref="PZ82:PZ84">+MMULT($AD$11:$AF$13,PZ74:PZ76)</f>
        <v>-1.1033330433659299</v>
      </c>
      <c r="QA82">
        <f t="array" ref="QA82:QA84">+MMULT($AD$11:$AF$13,QA74:QA76)</f>
        <v>-0.88480623596411623</v>
      </c>
      <c r="QB82">
        <f t="array" ref="QB82:QB84">+MMULT($AD$11:$AF$13,QB74:QB76)</f>
        <v>0.79130916146739594</v>
      </c>
      <c r="QC82">
        <f t="array" ref="QC82:QC84">+MMULT($AD$11:$AF$13,QC74:QC76)</f>
        <v>-1.3816860553330625</v>
      </c>
      <c r="QD82">
        <f t="array" ref="QD82:QD84">+MMULT($AD$11:$AF$13,QD74:QD76)</f>
        <v>-1.0784177124405339</v>
      </c>
      <c r="QE82">
        <f t="array" ref="QE82:QE84">+MMULT($AD$11:$AF$13,QE74:QE76)</f>
        <v>1.8797025447681539</v>
      </c>
      <c r="QF82">
        <f t="array" ref="QF82:QF84">+MMULT($AD$11:$AF$13,QF74:QF76)</f>
        <v>0.44700444584597215</v>
      </c>
      <c r="QG82">
        <f t="array" ref="QG82:QG84">+MMULT($AD$11:$AF$13,QG74:QG76)</f>
        <v>-0.23551823642379463</v>
      </c>
      <c r="QH82">
        <f t="array" ref="QH82:QH84">+MMULT($AD$11:$AF$13,QH74:QH76)</f>
        <v>0.54221944214720708</v>
      </c>
      <c r="QI82">
        <f t="array" ref="QI82:QI84">+MMULT($AD$11:$AF$13,QI74:QI76)</f>
        <v>-0.77730745292533665</v>
      </c>
      <c r="QJ82">
        <f t="array" ref="QJ82:QJ84">+MMULT($AD$11:$AF$13,QJ74:QJ76)</f>
        <v>-0.26078629276307297</v>
      </c>
      <c r="QK82">
        <f t="array" ref="QK82:QK84">+MMULT($AD$11:$AF$13,QK74:QK76)</f>
        <v>-0.47551558880753841</v>
      </c>
      <c r="QL82">
        <f t="array" ref="QL82:QL84">+MMULT($AD$11:$AF$13,QL74:QL76)</f>
        <v>2.9857461090610448E-2</v>
      </c>
      <c r="QM82">
        <f t="array" ref="QM82:QM84">+MMULT($AD$11:$AF$13,QM74:QM76)</f>
        <v>-4.7190686006607099E-2</v>
      </c>
      <c r="QN82">
        <f t="array" ref="QN82:QN84">+MMULT($AD$11:$AF$13,QN74:QN76)</f>
        <v>-0.35283669626651776</v>
      </c>
      <c r="QO82">
        <f t="array" ref="QO82:QO84">+MMULT($AD$11:$AF$13,QO74:QO76)</f>
        <v>0.76477626160171674</v>
      </c>
      <c r="QP82">
        <f t="array" ref="QP82:QP84">+MMULT($AD$11:$AF$13,QP74:QP76)</f>
        <v>0.16630357429291229</v>
      </c>
      <c r="QQ82">
        <f t="array" ref="QQ82:QQ84">+MMULT($AD$11:$AF$13,QQ74:QQ76)</f>
        <v>1.6601265034591295</v>
      </c>
      <c r="QR82">
        <f t="array" ref="QR82:QR84">+MMULT($AD$11:$AF$13,QR74:QR76)</f>
        <v>-1.5005078209538254</v>
      </c>
      <c r="QS82">
        <f t="array" ref="QS82:QS84">+MMULT($AD$11:$AF$13,QS74:QS76)</f>
        <v>-0.30859101906765007</v>
      </c>
      <c r="QT82">
        <f t="array" ref="QT82:QT84">+MMULT($AD$11:$AF$13,QT74:QT76)</f>
        <v>0.57328312479402388</v>
      </c>
      <c r="QU82">
        <f t="array" ref="QU82:QU84">+MMULT($AD$11:$AF$13,QU74:QU76)</f>
        <v>0.39681907139586753</v>
      </c>
      <c r="QV82">
        <f t="array" ref="QV82:QV84">+MMULT($AD$11:$AF$13,QV74:QV76)</f>
        <v>-1.4796304508228466</v>
      </c>
      <c r="QW82">
        <f t="array" ref="QW82:QW84">+MMULT($AD$11:$AF$13,QW74:QW76)</f>
        <v>0.44791954473663614</v>
      </c>
      <c r="QX82">
        <f t="array" ref="QX82:QX84">+MMULT($AD$11:$AF$13,QX74:QX76)</f>
        <v>-0.3427050313500134</v>
      </c>
      <c r="QY82">
        <f t="array" ref="QY82:QY84">+MMULT($AD$11:$AF$13,QY74:QY76)</f>
        <v>-0.31536036623604702</v>
      </c>
      <c r="QZ82">
        <f t="array" ref="QZ82:QZ84">+MMULT($AD$11:$AF$13,QZ74:QZ76)</f>
        <v>-0.45089436132583038</v>
      </c>
      <c r="RA82">
        <f t="array" ref="RA82:RA84">+MMULT($AD$11:$AF$13,RA74:RA76)</f>
        <v>1.1294844036289871</v>
      </c>
      <c r="RB82">
        <f t="array" ref="RB82:RB84">+MMULT($AD$11:$AF$13,RB74:RB76)</f>
        <v>-0.32917130497679525</v>
      </c>
      <c r="RC82">
        <f t="array" ref="RC82:RC84">+MMULT($AD$11:$AF$13,RC74:RC76)</f>
        <v>-0.44464366955474782</v>
      </c>
      <c r="RD82">
        <f t="array" ref="RD82:RD84">+MMULT($AD$11:$AF$13,RD74:RD76)</f>
        <v>0.12109808653119837</v>
      </c>
      <c r="RE82">
        <f t="array" ref="RE82:RE84">+MMULT($AD$11:$AF$13,RE74:RE76)</f>
        <v>-0.49297698718379096</v>
      </c>
      <c r="RF82">
        <f t="array" ref="RF82:RF84">+MMULT($AD$11:$AF$13,RF74:RF76)</f>
        <v>2.9515903658846447</v>
      </c>
      <c r="RG82">
        <f t="array" ref="RG82:RG84">+MMULT($AD$11:$AF$13,RG74:RG76)</f>
        <v>1.9536735352265155</v>
      </c>
      <c r="RH82">
        <f t="array" ref="RH82:RH84">+MMULT($AD$11:$AF$13,RH74:RH76)</f>
        <v>-0.63884832088211707</v>
      </c>
      <c r="RI82">
        <f t="array" ref="RI82:RI84">+MMULT($AD$11:$AF$13,RI74:RI76)</f>
        <v>-0.2996417294821882</v>
      </c>
      <c r="RJ82">
        <f t="array" ref="RJ82:RJ84">+MMULT($AD$11:$AF$13,RJ74:RJ76)</f>
        <v>0.171345063729643</v>
      </c>
      <c r="RK82">
        <f t="array" ref="RK82:RK84">+MMULT($AD$11:$AF$13,RK74:RK76)</f>
        <v>-0.73017538888892408</v>
      </c>
      <c r="RL82">
        <f t="array" ref="RL82:RL84">+MMULT($AD$11:$AF$13,RL74:RL76)</f>
        <v>0.67287290982011594</v>
      </c>
      <c r="RM82">
        <f t="array" ref="RM82:RM84">+MMULT($AD$11:$AF$13,RM74:RM76)</f>
        <v>0.64796652122915643</v>
      </c>
      <c r="RN82">
        <f t="array" ref="RN82:RN84">+MMULT($AD$11:$AF$13,RN74:RN76)</f>
        <v>4.3307725675754999E-2</v>
      </c>
      <c r="RO82">
        <f t="array" ref="RO82:RO84">+MMULT($AD$11:$AF$13,RO74:RO76)</f>
        <v>0.43084962189015735</v>
      </c>
      <c r="RP82">
        <f t="array" ref="RP82:RP84">+MMULT($AD$11:$AF$13,RP74:RP76)</f>
        <v>0.72979782365716261</v>
      </c>
      <c r="RQ82">
        <f t="array" ref="RQ82:RQ84">+MMULT($AD$11:$AF$13,RQ74:RQ76)</f>
        <v>-0.36520295119942081</v>
      </c>
      <c r="RR82">
        <f t="array" ref="RR82:RR84">+MMULT($AD$11:$AF$13,RR74:RR76)</f>
        <v>-0.10848641419765033</v>
      </c>
      <c r="RS82">
        <f t="array" ref="RS82:RS84">+MMULT($AD$11:$AF$13,RS74:RS76)</f>
        <v>0.64401301581552783</v>
      </c>
      <c r="RT82">
        <f t="array" ref="RT82:RT84">+MMULT($AD$11:$AF$13,RT74:RT76)</f>
        <v>1.2391015263364913</v>
      </c>
      <c r="RU82">
        <f t="array" ref="RU82:RU84">+MMULT($AD$11:$AF$13,RU74:RU76)</f>
        <v>-0.81672526312123339</v>
      </c>
      <c r="RV82">
        <f t="array" ref="RV82:RV84">+MMULT($AD$11:$AF$13,RV74:RV76)</f>
        <v>-0.31743101345444408</v>
      </c>
      <c r="RW82">
        <f t="array" ref="RW82:RW84">+MMULT($AD$11:$AF$13,RW74:RW76)</f>
        <v>-1.6580995743201994</v>
      </c>
      <c r="RX82">
        <f t="array" ref="RX82:RX84">+MMULT($AD$11:$AF$13,RX74:RX76)</f>
        <v>0.80418811024132253</v>
      </c>
      <c r="RY82">
        <f t="array" ref="RY82:RY84">+MMULT($AD$11:$AF$13,RY74:RY76)</f>
        <v>1.7107599882237718</v>
      </c>
      <c r="RZ82">
        <f t="array" ref="RZ82:RZ84">+MMULT($AD$11:$AF$13,RZ74:RZ76)</f>
        <v>8.7159940159418636E-2</v>
      </c>
      <c r="SA82">
        <f t="array" ref="SA82:SA84">+MMULT($AD$11:$AF$13,SA74:SA76)</f>
        <v>0.18752770828148235</v>
      </c>
      <c r="SB82">
        <f t="array" ref="SB82:SB84">+MMULT($AD$11:$AF$13,SB74:SB76)</f>
        <v>-0.57926455293929757</v>
      </c>
      <c r="SC82">
        <f t="array" ref="SC82:SC84">+MMULT($AD$11:$AF$13,SC74:SC76)</f>
        <v>-0.3012732087204838</v>
      </c>
      <c r="SD82">
        <f t="array" ref="SD82:SD84">+MMULT($AD$11:$AF$13,SD74:SD76)</f>
        <v>-4.6588568821219083E-2</v>
      </c>
      <c r="SE82">
        <f t="array" ref="SE82:SE84">+MMULT($AD$11:$AF$13,SE74:SE76)</f>
        <v>1.5668837886974905</v>
      </c>
      <c r="SF82">
        <f t="array" ref="SF82:SF84">+MMULT($AD$11:$AF$13,SF74:SF76)</f>
        <v>0.12940650881538088</v>
      </c>
      <c r="SG82">
        <f t="array" ref="SG82:SG84">+MMULT($AD$11:$AF$13,SG74:SG76)</f>
        <v>0.15739402841605693</v>
      </c>
    </row>
    <row r="83" spans="1:504">
      <c r="A83" t="s">
        <v>536</v>
      </c>
      <c r="B83">
        <v>10.981799375740803</v>
      </c>
      <c r="C83">
        <v>-6.0515809570723667</v>
      </c>
      <c r="D83">
        <v>15.669661046406231</v>
      </c>
      <c r="E83">
        <v>-14.333354965532049</v>
      </c>
      <c r="F83">
        <v>-1.6524047242138504</v>
      </c>
      <c r="G83">
        <v>-5.5751621553510997</v>
      </c>
      <c r="H83">
        <v>8.6376232067528544</v>
      </c>
      <c r="I83">
        <v>-5.6852730921157786</v>
      </c>
      <c r="J83">
        <v>19.590420402127048</v>
      </c>
      <c r="K83">
        <v>-18.559845923847057</v>
      </c>
      <c r="L83">
        <v>-11.346749453415795</v>
      </c>
      <c r="M83">
        <v>-2.4469406506714959</v>
      </c>
      <c r="N83">
        <v>21.530933363212036</v>
      </c>
      <c r="O83">
        <v>0.40545763534979151</v>
      </c>
      <c r="P83">
        <v>2.255910628013833</v>
      </c>
      <c r="Q83">
        <v>-8.9629401353262352</v>
      </c>
      <c r="R83">
        <v>1.7347330043846108</v>
      </c>
      <c r="S83">
        <v>-8.5980253158574751</v>
      </c>
      <c r="T83">
        <v>-16.980244881011025</v>
      </c>
      <c r="U83">
        <v>4.0381965403662923</v>
      </c>
      <c r="V83">
        <v>-4.5265351317620537</v>
      </c>
      <c r="W83">
        <v>-3.3708952301314428</v>
      </c>
      <c r="X83">
        <v>-1.7713904623838244</v>
      </c>
      <c r="Y83">
        <v>-0.80906316127850142</v>
      </c>
      <c r="Z83">
        <v>7.2294264058280371</v>
      </c>
      <c r="AA83">
        <v>-13.263148182301745</v>
      </c>
      <c r="AB83">
        <v>-2.3960006414881092</v>
      </c>
      <c r="AC83">
        <v>22.55103334412717</v>
      </c>
      <c r="AD83">
        <v>2.1078872030228237</v>
      </c>
      <c r="AE83">
        <v>-5.5838354776954526</v>
      </c>
      <c r="AF83">
        <v>-16.204157160844183</v>
      </c>
      <c r="AG83">
        <v>1.8678370346769673</v>
      </c>
      <c r="AH83">
        <v>-9.1231136647326991</v>
      </c>
      <c r="AI83">
        <v>5.0072882333622957</v>
      </c>
      <c r="AJ83">
        <v>-13.180733883935298</v>
      </c>
      <c r="AK83">
        <v>2.9743961285598974</v>
      </c>
      <c r="AL83">
        <v>0.3167899747655778</v>
      </c>
      <c r="AM83">
        <v>-5.3418416511101574E-2</v>
      </c>
      <c r="AN83">
        <v>1.3217386627206076</v>
      </c>
      <c r="AO83">
        <v>3.8752118859304501</v>
      </c>
      <c r="AP83">
        <v>-23.441069115837539</v>
      </c>
      <c r="AQ83">
        <v>-8.303242890368292</v>
      </c>
      <c r="AR83">
        <v>-4.2138087400995561E-2</v>
      </c>
      <c r="AS83">
        <v>-24.517156856225746</v>
      </c>
      <c r="AT83">
        <v>-7.6958654898965309</v>
      </c>
      <c r="AU83">
        <v>-5.0366178527261987</v>
      </c>
      <c r="AV83">
        <v>-4.3734456188029869</v>
      </c>
      <c r="AW83">
        <v>-14.915510367681483</v>
      </c>
      <c r="AX83">
        <v>-9.8457057109753254</v>
      </c>
      <c r="AY83">
        <v>4.5040036221687982</v>
      </c>
      <c r="AZ83">
        <v>2.7209973405231618</v>
      </c>
      <c r="BA83">
        <v>8.5863402169918501</v>
      </c>
      <c r="BB83">
        <v>5.9131995428548709</v>
      </c>
      <c r="BC83">
        <v>3.7671036214887628</v>
      </c>
      <c r="BD83">
        <v>3.60385268179426</v>
      </c>
      <c r="BE83">
        <v>25.513270188942698</v>
      </c>
      <c r="BF83">
        <v>13.550146219578036</v>
      </c>
      <c r="BG83">
        <v>3.2427413214722454</v>
      </c>
      <c r="BH83">
        <v>-7.7612623033228143</v>
      </c>
      <c r="BI83">
        <v>-5.8517927245542714</v>
      </c>
      <c r="BJ83">
        <v>-4.8689882032113045</v>
      </c>
      <c r="BK83">
        <v>-10.432493167244651</v>
      </c>
      <c r="BL83">
        <v>3.9027142752490804</v>
      </c>
      <c r="BM83">
        <v>0.88057515972597555</v>
      </c>
      <c r="BN83">
        <v>-0.21894339385360739</v>
      </c>
      <c r="BO83">
        <v>-7.1842476912914615</v>
      </c>
      <c r="BP83">
        <v>5.8656033456638417</v>
      </c>
      <c r="BQ83">
        <v>-12.674589875815295</v>
      </c>
      <c r="BR83">
        <v>8.4949180753931692</v>
      </c>
      <c r="BS83">
        <v>-3.6445687330283554</v>
      </c>
      <c r="BT83">
        <v>5.5736250184973484</v>
      </c>
      <c r="BU83">
        <v>-12.636846054764455</v>
      </c>
      <c r="BV83">
        <v>18.906309089490321</v>
      </c>
      <c r="BW83">
        <v>-1.4090290445877365</v>
      </c>
      <c r="BX83">
        <v>2.0850373672376841</v>
      </c>
      <c r="BY83">
        <v>-3.7198707660599002</v>
      </c>
      <c r="BZ83">
        <v>-9.5104026907323682</v>
      </c>
      <c r="CA83">
        <v>-4.0344719867927026</v>
      </c>
      <c r="CB83">
        <v>1.4936160833494503</v>
      </c>
      <c r="CC83">
        <v>-5.916801920109279</v>
      </c>
      <c r="CD83">
        <v>4.1630349858865117</v>
      </c>
      <c r="CE83">
        <v>-3.9109536655574164</v>
      </c>
      <c r="CF83">
        <v>-10.711780628189823</v>
      </c>
      <c r="CG83">
        <v>3.3919812400214555</v>
      </c>
      <c r="CH83">
        <v>4.2186671636658106</v>
      </c>
      <c r="CI83">
        <v>-4.8619560760888367</v>
      </c>
      <c r="CJ83">
        <v>11.90447255627233</v>
      </c>
      <c r="CK83">
        <v>-1.4069921905120568</v>
      </c>
      <c r="CL83">
        <v>-5.329334419258104</v>
      </c>
      <c r="CM83">
        <v>0.90047114262411743</v>
      </c>
      <c r="CN83">
        <v>-0.16237438383999128</v>
      </c>
      <c r="CO83">
        <v>21.336016637211433</v>
      </c>
      <c r="CP83">
        <v>-3.1038569204869941</v>
      </c>
      <c r="CQ83">
        <v>-15.925417929325171</v>
      </c>
      <c r="CR83">
        <v>-8.1117974985075119</v>
      </c>
      <c r="CS83">
        <v>-10.687092229254684</v>
      </c>
      <c r="CT83">
        <v>4.6044852179638562</v>
      </c>
      <c r="CU83">
        <v>-5.9694001195010209</v>
      </c>
      <c r="CV83">
        <v>-0.55251848566626771</v>
      </c>
      <c r="CW83">
        <v>3.0463566866067771</v>
      </c>
      <c r="CX83">
        <v>-14.544499204158381</v>
      </c>
      <c r="CY83">
        <v>-16.969661938609654</v>
      </c>
      <c r="CZ83">
        <v>-0.89990902306418863</v>
      </c>
      <c r="DA83">
        <v>10.176535261944716</v>
      </c>
      <c r="DB83">
        <v>7.4659358726304657</v>
      </c>
      <c r="DC83">
        <v>24.09481769097302</v>
      </c>
      <c r="DD83">
        <v>7.8942683874585811</v>
      </c>
      <c r="DE83">
        <v>12.649624857941813</v>
      </c>
      <c r="DF83">
        <v>2.1578370909960531</v>
      </c>
      <c r="DG83">
        <v>-3.6406186103009675</v>
      </c>
      <c r="DH83">
        <v>-5.2051701218218174</v>
      </c>
      <c r="DI83">
        <v>-8.9283287380203706</v>
      </c>
      <c r="DJ83">
        <v>-6.3300736668527913</v>
      </c>
      <c r="DK83">
        <v>7.4914627317862159</v>
      </c>
      <c r="DL83">
        <v>-3.504207852479837</v>
      </c>
      <c r="DM83">
        <v>-5.7166316968271111</v>
      </c>
      <c r="DN83">
        <v>-1.311092686640186</v>
      </c>
      <c r="DO83">
        <v>3.788860303389201</v>
      </c>
      <c r="DP83">
        <v>7.3508803368186619</v>
      </c>
      <c r="DQ83">
        <v>7.1974129681474723</v>
      </c>
      <c r="DR83">
        <v>14.885400180821092</v>
      </c>
      <c r="DS83">
        <v>1.8379387268229566</v>
      </c>
      <c r="DT83">
        <v>-2.5750309077073896</v>
      </c>
      <c r="DU83">
        <v>-5.0755832863197909</v>
      </c>
      <c r="DV83">
        <v>-21.75874344897252</v>
      </c>
      <c r="DW83">
        <v>-3.3802163087175288</v>
      </c>
      <c r="DX83">
        <v>-3.9428076269813932</v>
      </c>
      <c r="DY83">
        <v>22.524597435974595</v>
      </c>
      <c r="DZ83">
        <v>-6.9780767625917139</v>
      </c>
      <c r="EA83">
        <v>0.24534813217959794</v>
      </c>
      <c r="EB83">
        <v>-8.0571699579744109</v>
      </c>
      <c r="EC83">
        <v>5.210719696907768</v>
      </c>
      <c r="ED83">
        <v>-6.6353022329059943</v>
      </c>
      <c r="EE83">
        <v>-5.673774653405312</v>
      </c>
      <c r="EF83">
        <v>0.73805563100074734</v>
      </c>
      <c r="EG83">
        <v>-5.3548120550465308</v>
      </c>
      <c r="EH83">
        <v>-8.1681305642896689</v>
      </c>
      <c r="EI83">
        <v>-16.26554135449598</v>
      </c>
      <c r="EJ83">
        <v>-15.679018393214889</v>
      </c>
      <c r="EK83">
        <v>4.652921633758214</v>
      </c>
      <c r="EL83">
        <v>10.666382332700623</v>
      </c>
      <c r="EM83">
        <v>3.622352096449597</v>
      </c>
      <c r="EN83">
        <v>-12.043780871581072</v>
      </c>
      <c r="EO83">
        <v>-4.4342968911590965</v>
      </c>
      <c r="EP83">
        <v>-16.926373859316822</v>
      </c>
      <c r="EQ83">
        <v>-5.8683746991267229</v>
      </c>
      <c r="ER83">
        <v>-14.464902157429743</v>
      </c>
      <c r="ES83">
        <v>-1.9371083676093788</v>
      </c>
      <c r="ET83">
        <v>7.9736088881475471</v>
      </c>
      <c r="EU83">
        <v>9.0549711270897237</v>
      </c>
      <c r="EV83">
        <v>-11.926331271877956</v>
      </c>
      <c r="EW83">
        <v>2.6027213282386663</v>
      </c>
      <c r="EX83">
        <v>-4.3877584060709864</v>
      </c>
      <c r="EY83">
        <v>7.389400231835797</v>
      </c>
      <c r="EZ83">
        <v>-14.672971592750297</v>
      </c>
      <c r="FA83">
        <v>-16.030849420516045</v>
      </c>
      <c r="FB83">
        <v>-1.5490612377407125</v>
      </c>
      <c r="FC83">
        <v>-4.7684659515812209</v>
      </c>
      <c r="FD83">
        <v>10.955059029207792</v>
      </c>
      <c r="FE83">
        <v>-3.286857080965591</v>
      </c>
      <c r="FF83">
        <v>3.9194914842229274</v>
      </c>
      <c r="FG83">
        <v>-7.2630676394641629</v>
      </c>
      <c r="FH83">
        <v>12.476145315058462</v>
      </c>
      <c r="FI83">
        <v>-7.3615971089692351</v>
      </c>
      <c r="FJ83">
        <v>2.5907274389173836</v>
      </c>
      <c r="FK83">
        <v>0.17908831637679612</v>
      </c>
      <c r="FL83">
        <v>-8.212209355143937</v>
      </c>
      <c r="FM83">
        <v>5.5555831072234501</v>
      </c>
      <c r="FN83">
        <v>8.7937391961286355</v>
      </c>
      <c r="FO83">
        <v>-7.0905609254979041</v>
      </c>
      <c r="FP83">
        <v>13.86047138452458</v>
      </c>
      <c r="FQ83">
        <v>-12.153219713181903</v>
      </c>
      <c r="FR83">
        <v>-8.6415485149911717</v>
      </c>
      <c r="FS83">
        <v>16.115777220037462</v>
      </c>
      <c r="FT83">
        <v>-2.0240159870530618</v>
      </c>
      <c r="FU83">
        <v>-8.3302308893621468</v>
      </c>
      <c r="FV83">
        <v>13.267786632336259</v>
      </c>
      <c r="FW83">
        <v>3.2515720925624816</v>
      </c>
      <c r="FX83">
        <v>-7.2470298393203869</v>
      </c>
      <c r="FY83">
        <v>-6.4389720740394329</v>
      </c>
      <c r="FZ83">
        <v>-4.9031383443290473</v>
      </c>
      <c r="GA83">
        <v>-0.4501825329677106</v>
      </c>
      <c r="GB83">
        <v>-0.5448008199693416</v>
      </c>
      <c r="GC83">
        <v>9.8114087199919826</v>
      </c>
      <c r="GD83">
        <v>11.111139232564756</v>
      </c>
      <c r="GE83">
        <v>-15.084493232143766</v>
      </c>
      <c r="GF83">
        <v>8.247213622500162</v>
      </c>
      <c r="GG83">
        <v>-6.6984621026591418</v>
      </c>
      <c r="GH83">
        <v>16.084300874272053</v>
      </c>
      <c r="GI83">
        <v>5.9642035961030322</v>
      </c>
      <c r="GJ83">
        <v>2.4182655938712685</v>
      </c>
      <c r="GK83">
        <v>0.92628225214737325</v>
      </c>
      <c r="GL83">
        <v>-5.7424016149968908</v>
      </c>
      <c r="GM83">
        <v>-4.5876705043451018</v>
      </c>
      <c r="GN83">
        <v>-7.3713950339254719</v>
      </c>
      <c r="GO83">
        <v>0.39793502984526985</v>
      </c>
      <c r="GP83">
        <v>-4.6843344650571197</v>
      </c>
      <c r="GQ83">
        <v>4.242734810890294</v>
      </c>
      <c r="GR83">
        <v>-4.1028468929309501</v>
      </c>
      <c r="GS83">
        <v>-11.910984974462517</v>
      </c>
      <c r="GT83">
        <v>8.105337284525584</v>
      </c>
      <c r="GU83">
        <v>-10.301685052272312</v>
      </c>
      <c r="GV83">
        <v>-7.1379418748452128</v>
      </c>
      <c r="GW83">
        <v>12.490210746897915</v>
      </c>
      <c r="GX83">
        <v>-8.3222840415599926</v>
      </c>
      <c r="GY83">
        <v>-13.750473052905919</v>
      </c>
      <c r="GZ83">
        <v>17.808833696559564</v>
      </c>
      <c r="HA83">
        <v>10.807721162517064</v>
      </c>
      <c r="HB83">
        <v>-0.69481351986329498</v>
      </c>
      <c r="HC83">
        <v>4.6191738378103686</v>
      </c>
      <c r="HD83">
        <v>1.3357186975243649</v>
      </c>
      <c r="HE83">
        <v>-6.9510301796593383</v>
      </c>
      <c r="HF83">
        <v>-5.1501941737680603</v>
      </c>
      <c r="HG83">
        <v>-14.984978347839748</v>
      </c>
      <c r="HH83">
        <v>12.175027880887114</v>
      </c>
      <c r="HI83">
        <v>9.8138610516429772</v>
      </c>
      <c r="HJ83">
        <v>9.8413481763781938</v>
      </c>
      <c r="HK83">
        <v>5.681358094680756</v>
      </c>
      <c r="HL83">
        <v>4.3914076316299564</v>
      </c>
      <c r="HM83">
        <v>-0.79614991345757913</v>
      </c>
      <c r="HN83">
        <v>1.061195728081421</v>
      </c>
      <c r="HO83">
        <v>11.113620107725147</v>
      </c>
      <c r="HP83">
        <v>-9.0263912469568357</v>
      </c>
      <c r="HQ83">
        <v>10.578176593759515</v>
      </c>
      <c r="HR83">
        <v>-16.187964939058922</v>
      </c>
      <c r="HS83">
        <v>8.4918578174316934</v>
      </c>
      <c r="HT83">
        <v>-16.061334696429125</v>
      </c>
      <c r="HU83">
        <v>-9.9037800828429248</v>
      </c>
      <c r="HV83">
        <v>0.45474004159095954</v>
      </c>
      <c r="HW83">
        <v>0.84982623408487212</v>
      </c>
      <c r="HX83">
        <v>11.5700768619082</v>
      </c>
      <c r="HY83">
        <v>7.1950095688922113</v>
      </c>
      <c r="HZ83">
        <v>-3.0803616422244526</v>
      </c>
      <c r="IA83">
        <v>4.8737979594852519</v>
      </c>
      <c r="IB83">
        <v>1.4759887381482004</v>
      </c>
      <c r="IC83">
        <v>-6.8111352942056484</v>
      </c>
      <c r="ID83">
        <v>-19.678773427457521</v>
      </c>
      <c r="IE83">
        <v>-6.5791893746678562</v>
      </c>
      <c r="IF83">
        <v>24.349551758761166</v>
      </c>
      <c r="IG83">
        <v>-1.6146219471075394</v>
      </c>
      <c r="IH83">
        <v>-11.781762229218993</v>
      </c>
      <c r="II83">
        <v>-2.217783892947796</v>
      </c>
      <c r="IJ83">
        <v>-15.507230548926422</v>
      </c>
      <c r="IK83">
        <v>-2.4768127797002659</v>
      </c>
      <c r="IL83">
        <v>-12.454925098971964</v>
      </c>
      <c r="IM83">
        <v>5.1321139823420374</v>
      </c>
      <c r="IN83">
        <v>9.3576210471797445</v>
      </c>
      <c r="IO83">
        <v>-9.1487685965185683</v>
      </c>
      <c r="IP83">
        <v>-10.647423367876636</v>
      </c>
      <c r="IQ83">
        <v>-3.8706678206061813</v>
      </c>
      <c r="IR83">
        <v>-6.5420637340249463</v>
      </c>
      <c r="IS83">
        <v>-5.048655105374654</v>
      </c>
      <c r="IT83">
        <v>1.8920509650862913</v>
      </c>
      <c r="IU83">
        <v>16.345622012545842</v>
      </c>
      <c r="IV83">
        <v>3.5448716939443119</v>
      </c>
      <c r="IW83">
        <v>-6.7939360127059549</v>
      </c>
      <c r="IX83">
        <v>6.7901540931996154</v>
      </c>
      <c r="IY83">
        <v>3.167519093832853</v>
      </c>
      <c r="IZ83">
        <v>-3.5799157372170201</v>
      </c>
      <c r="JA83">
        <v>-0.87528924228559757</v>
      </c>
      <c r="JB83">
        <v>-13.834989061625377</v>
      </c>
      <c r="JC83">
        <v>3.1575627052080475</v>
      </c>
      <c r="JD83">
        <v>13.150362447955978</v>
      </c>
      <c r="JE83">
        <v>5.5765618144301365E-2</v>
      </c>
      <c r="JF83">
        <v>-3.0261998738357345</v>
      </c>
      <c r="JG83">
        <v>6.5610184893957797</v>
      </c>
      <c r="JH83">
        <v>-13.4870137249933</v>
      </c>
      <c r="JI83">
        <v>9.4901590784604384</v>
      </c>
      <c r="JJ83">
        <v>8.682293590009019</v>
      </c>
      <c r="JK83">
        <v>-4.3838832671454968</v>
      </c>
      <c r="JL83">
        <v>-3.7618185189833202</v>
      </c>
      <c r="JM83">
        <v>-14.294209749095954</v>
      </c>
      <c r="JN83">
        <v>24.955104091972995</v>
      </c>
      <c r="JO83">
        <v>-17.944229640099028</v>
      </c>
      <c r="JP83">
        <v>4.8072668204050748</v>
      </c>
      <c r="JQ83">
        <v>20.022881531498111</v>
      </c>
      <c r="JR83">
        <v>-0.76388750278201722</v>
      </c>
      <c r="JS83">
        <v>12.454211603572173</v>
      </c>
      <c r="JT83">
        <v>-5.9057574617883191E-2</v>
      </c>
      <c r="JU83">
        <v>-3.8291432653162887</v>
      </c>
      <c r="JV83">
        <v>2.8298743550442467</v>
      </c>
      <c r="JW83">
        <v>-6.2679580655669103</v>
      </c>
      <c r="JX83">
        <v>5.0263140318524471</v>
      </c>
      <c r="JY83">
        <v>-2.0815438718724608</v>
      </c>
      <c r="JZ83">
        <v>-19.905942858695138</v>
      </c>
      <c r="KA83">
        <v>2.8536435253074428</v>
      </c>
      <c r="KB83">
        <v>1.4408886819889359</v>
      </c>
      <c r="KC83">
        <v>6.8745703508025464</v>
      </c>
      <c r="KD83">
        <v>-15.886757437498757</v>
      </c>
      <c r="KE83">
        <v>23.056916898409522</v>
      </c>
      <c r="KF83">
        <v>-11.1999254975252</v>
      </c>
      <c r="KG83">
        <v>13.494705347115305</v>
      </c>
      <c r="KH83">
        <v>-3.739202374366517</v>
      </c>
      <c r="KI83">
        <v>12.681113566136101</v>
      </c>
      <c r="KJ83">
        <v>7.2630981248413242</v>
      </c>
      <c r="KK83">
        <v>-9.8256891793777221</v>
      </c>
      <c r="KL83">
        <v>-1.1963203188161855</v>
      </c>
      <c r="KM83">
        <v>3.1649011970356247</v>
      </c>
      <c r="KN83">
        <v>-6.2211848007947035</v>
      </c>
      <c r="KO83">
        <v>1.7649078559479001</v>
      </c>
      <c r="KP83">
        <v>-9.5678294179806667</v>
      </c>
      <c r="KQ83">
        <v>12.493530813006952</v>
      </c>
      <c r="KR83">
        <v>0.79897202915726939</v>
      </c>
      <c r="KS83">
        <v>3.3055980435655274</v>
      </c>
      <c r="KT83">
        <v>-10.249110229143184</v>
      </c>
      <c r="KU83">
        <v>7.2790076070978715</v>
      </c>
      <c r="KV83">
        <v>-3.2871466667598566</v>
      </c>
      <c r="KW83">
        <v>5.4621264727037451</v>
      </c>
      <c r="KX83">
        <v>-4.8349031267237201</v>
      </c>
      <c r="KY83">
        <v>-11.939382111274476</v>
      </c>
      <c r="KZ83">
        <v>-3.8214679436798455</v>
      </c>
      <c r="LA83">
        <v>5.7789523516716299</v>
      </c>
      <c r="LB83">
        <v>6.4821427259427624</v>
      </c>
      <c r="LC83">
        <v>-4.2851611871761053</v>
      </c>
      <c r="LD83">
        <v>-2.936797746794368</v>
      </c>
      <c r="LE83">
        <v>-0.88694455179871001</v>
      </c>
      <c r="LF83">
        <v>8.7620964028053105</v>
      </c>
      <c r="LG83">
        <v>-1.5549412295998541</v>
      </c>
      <c r="LH83">
        <v>-16.340506707359879</v>
      </c>
      <c r="LI83">
        <v>-2.2150350706447774</v>
      </c>
      <c r="LJ83">
        <v>-7.5080729159360677</v>
      </c>
      <c r="LK83">
        <v>-3.0598790824287398</v>
      </c>
      <c r="LL83">
        <v>-6.4936298638221359</v>
      </c>
      <c r="LM83">
        <v>-2.5135774784196503</v>
      </c>
      <c r="LN83">
        <v>-15.364452530599968</v>
      </c>
      <c r="LO83">
        <v>11.451904992229037</v>
      </c>
      <c r="LP83">
        <v>-5.1046635854563815</v>
      </c>
      <c r="LQ83">
        <v>0.98193495594868074</v>
      </c>
      <c r="LR83">
        <v>19.967937250983294</v>
      </c>
      <c r="LS83">
        <v>4.215087118342006</v>
      </c>
      <c r="LT83">
        <v>-11.694336607235066</v>
      </c>
      <c r="LU83">
        <v>15.122535659995943</v>
      </c>
      <c r="LV83">
        <v>7.4408081338691865</v>
      </c>
      <c r="LW83">
        <v>-8.4937461899770508</v>
      </c>
      <c r="LX83">
        <v>-5.6744228124734928</v>
      </c>
      <c r="LY83">
        <v>-9.652615399745585</v>
      </c>
      <c r="LZ83">
        <v>-5.7325177030734595</v>
      </c>
      <c r="MA83">
        <v>-12.874070937482413</v>
      </c>
      <c r="MB83">
        <v>14.902604848428961</v>
      </c>
      <c r="MC83">
        <v>6.481803808656549</v>
      </c>
      <c r="MD83">
        <v>16.863540028729059</v>
      </c>
      <c r="ME83">
        <v>-1.7019770163191192</v>
      </c>
      <c r="MF83">
        <v>8.4462777456926492</v>
      </c>
      <c r="MG83">
        <v>-8.8160077630302336</v>
      </c>
      <c r="MH83">
        <v>15.391482554319927</v>
      </c>
      <c r="MI83">
        <v>-2.2217535547192853</v>
      </c>
      <c r="MJ83">
        <v>1.7700404164670243</v>
      </c>
      <c r="MK83">
        <v>-4.3068554723104704</v>
      </c>
      <c r="ML83">
        <v>9.6105667573275451</v>
      </c>
      <c r="MM83">
        <v>-9.1442806937597538</v>
      </c>
      <c r="MN83">
        <v>11.411196806665922</v>
      </c>
      <c r="MO83">
        <v>11.2761955769521</v>
      </c>
      <c r="MP83">
        <v>-0.31082760564921663</v>
      </c>
      <c r="MQ83">
        <v>-6.1991602500925849</v>
      </c>
      <c r="MR83">
        <v>13.534018728964567</v>
      </c>
      <c r="MS83">
        <v>-2.594001775677325</v>
      </c>
      <c r="MT83">
        <v>17.500737650222579</v>
      </c>
      <c r="MU83">
        <v>-12.371975529096904</v>
      </c>
      <c r="MV83">
        <v>17.73511372109046</v>
      </c>
      <c r="MW83">
        <v>-3.5634961236796836</v>
      </c>
      <c r="MX83">
        <v>-10.053939706428988</v>
      </c>
      <c r="MY83">
        <v>-18.648282569884394</v>
      </c>
      <c r="MZ83">
        <v>0.59028268638619064</v>
      </c>
      <c r="NA83">
        <v>5.8568667617138868</v>
      </c>
      <c r="NB83">
        <v>8.1565989371591545</v>
      </c>
      <c r="NC83">
        <v>-9.0146177485639427</v>
      </c>
      <c r="ND83">
        <v>-12.865501272780978</v>
      </c>
      <c r="NE83">
        <v>-3.8369244289770155</v>
      </c>
      <c r="NF83">
        <v>39.961604648180753</v>
      </c>
      <c r="NG83">
        <v>6.7482736009576403</v>
      </c>
      <c r="NH83">
        <v>1.829009139116434</v>
      </c>
      <c r="NI83">
        <v>2.8266960850287171</v>
      </c>
      <c r="NJ83">
        <v>10.825184600661414</v>
      </c>
      <c r="NK83">
        <v>0.18316647435778788</v>
      </c>
      <c r="NL83">
        <v>-2.5331724934086441</v>
      </c>
      <c r="NM83">
        <v>-6.1120856261511367</v>
      </c>
      <c r="NN83">
        <v>-8.0464835998662334</v>
      </c>
      <c r="NO83">
        <v>3.1153967682238699</v>
      </c>
      <c r="NP83">
        <v>11.902667358339594</v>
      </c>
      <c r="NQ83">
        <v>7.4347956967256943</v>
      </c>
      <c r="NR83">
        <v>-9.311597733635697</v>
      </c>
      <c r="NS83">
        <v>7.0786164280757484</v>
      </c>
      <c r="NT83">
        <v>-11.76334307965675</v>
      </c>
      <c r="NU83">
        <v>-18.031999081562869</v>
      </c>
      <c r="NV83">
        <v>2.9117507810273646</v>
      </c>
      <c r="NW83">
        <v>-2.4001889436333337</v>
      </c>
      <c r="NX83">
        <v>13.655201455588488</v>
      </c>
      <c r="NY83">
        <v>-3.7302455280492559</v>
      </c>
      <c r="NZ83">
        <v>-5.6430736332729188</v>
      </c>
      <c r="OA83">
        <v>1.5781876927078469</v>
      </c>
      <c r="OB83">
        <v>6.0303205203868684</v>
      </c>
      <c r="OC83">
        <v>-15.015851588421864</v>
      </c>
      <c r="OD83">
        <v>-11.311892952516967</v>
      </c>
      <c r="OE83">
        <v>2.2348458220778511</v>
      </c>
      <c r="OF83">
        <v>-0.91854698446704552</v>
      </c>
      <c r="OG83">
        <v>-7.3522382499614887</v>
      </c>
      <c r="OH83">
        <v>4.2739221525032089</v>
      </c>
      <c r="OI83">
        <v>-5.561110560027525</v>
      </c>
      <c r="OJ83">
        <v>15.757294874235477</v>
      </c>
      <c r="OK83">
        <v>8.6051822882583764</v>
      </c>
      <c r="OL83">
        <v>3.9811915706580461</v>
      </c>
      <c r="OM83">
        <v>-3.5884242648378084</v>
      </c>
      <c r="ON83">
        <v>-0.45910990322267881</v>
      </c>
      <c r="OO83">
        <v>-5.5980067239493003</v>
      </c>
      <c r="OP83">
        <v>11.768939190126423</v>
      </c>
      <c r="OQ83">
        <v>3.150932327239345</v>
      </c>
      <c r="OR83">
        <v>-4.2774228591599259</v>
      </c>
      <c r="OS83">
        <v>7.8782855759553865</v>
      </c>
      <c r="OT83">
        <v>-1.8476997452695936</v>
      </c>
      <c r="OU83">
        <v>14.321787498351402</v>
      </c>
      <c r="OV83">
        <v>3.3266537985389268</v>
      </c>
      <c r="OW83">
        <v>-0.46886848723713381</v>
      </c>
      <c r="OX83">
        <v>0.53275462791734696</v>
      </c>
      <c r="OY83">
        <v>0.83535606094280013</v>
      </c>
      <c r="OZ83">
        <v>2.6498591207160862</v>
      </c>
      <c r="PA83">
        <v>-1.8831821096461523</v>
      </c>
      <c r="PB83">
        <v>-0.29389673692383533</v>
      </c>
      <c r="PC83">
        <v>3.6285541647535768</v>
      </c>
      <c r="PD83">
        <v>0.2638004086144855</v>
      </c>
      <c r="PE83">
        <v>7.367472202945196</v>
      </c>
      <c r="PF83">
        <v>-0.36861429558807118</v>
      </c>
      <c r="PG83">
        <v>5.4884285184411885</v>
      </c>
      <c r="PH83">
        <v>21.547177562902029</v>
      </c>
      <c r="PI83">
        <v>-3.2743945677873909</v>
      </c>
      <c r="PJ83">
        <v>1.0585071206470831</v>
      </c>
      <c r="PK83">
        <v>-15.682194875480638</v>
      </c>
      <c r="PL83">
        <v>9.383509732930019</v>
      </c>
      <c r="PM83">
        <v>11.961061530814595</v>
      </c>
      <c r="PN83">
        <v>15.162784243345509</v>
      </c>
      <c r="PO83">
        <v>4.6098049892401889</v>
      </c>
      <c r="PP83">
        <v>-7.0336138847726</v>
      </c>
      <c r="PQ83">
        <v>-7.9521636338933215</v>
      </c>
      <c r="PR83">
        <v>-17.288156640774513</v>
      </c>
      <c r="PS83">
        <v>11.596545919372849</v>
      </c>
      <c r="PT83">
        <v>1.1019271309595737</v>
      </c>
      <c r="PU83">
        <v>-12.114511360546025</v>
      </c>
      <c r="PV83">
        <v>-8.6592022864003191</v>
      </c>
      <c r="PW83">
        <v>6.6085911115396661</v>
      </c>
      <c r="PX83">
        <v>-4.5206175678161369</v>
      </c>
      <c r="PY83">
        <v>7.5746324370032019</v>
      </c>
      <c r="PZ83">
        <v>-3.8852033647593229</v>
      </c>
      <c r="QA83">
        <v>13.082206108322694</v>
      </c>
      <c r="QB83">
        <v>-9.0012065606626397</v>
      </c>
      <c r="QC83">
        <v>-9.5017918088881324</v>
      </c>
      <c r="QD83">
        <v>6.3250436192152497</v>
      </c>
      <c r="QE83">
        <v>0.3683300492811048</v>
      </c>
      <c r="QF83">
        <v>-0.59146239444809656</v>
      </c>
      <c r="QG83">
        <v>3.8381440261585942</v>
      </c>
      <c r="QH83">
        <v>-0.30441246123121063</v>
      </c>
      <c r="QI83">
        <v>-21.125247535219287</v>
      </c>
      <c r="QJ83">
        <v>7.7385103587037252</v>
      </c>
      <c r="QK83">
        <v>14.326445784698931</v>
      </c>
      <c r="QL83">
        <v>-4.0282690974571915</v>
      </c>
      <c r="QM83">
        <v>-13.776566869215211</v>
      </c>
      <c r="QN83">
        <v>10.376117093121742</v>
      </c>
      <c r="QO83">
        <v>-3.6981380241314836</v>
      </c>
      <c r="QP83">
        <v>16.992632578867703</v>
      </c>
      <c r="QQ83">
        <v>-6.8025279679946262</v>
      </c>
      <c r="QR83">
        <v>3.4368784218898338</v>
      </c>
      <c r="QS83">
        <v>15.165515930477893</v>
      </c>
      <c r="QT83">
        <v>2.3435379267430911</v>
      </c>
      <c r="QU83">
        <v>-4.1858822635639878</v>
      </c>
      <c r="QV83">
        <v>-8.4411548917522978</v>
      </c>
      <c r="QW83">
        <v>-21.465021511965475</v>
      </c>
      <c r="QX83">
        <v>-3.8371233205389133</v>
      </c>
      <c r="QY83">
        <v>-2.2580825170947005E-2</v>
      </c>
      <c r="QZ83">
        <v>18.407446512369891</v>
      </c>
      <c r="RA83">
        <v>10.876909697264404</v>
      </c>
      <c r="RB83">
        <v>-19.022364047308404</v>
      </c>
      <c r="RC83">
        <v>1.166001642398228</v>
      </c>
      <c r="RD83">
        <v>12.062801052953512</v>
      </c>
      <c r="RE83">
        <v>-27.748866798339524</v>
      </c>
      <c r="RF83">
        <v>-9.5471958617210788</v>
      </c>
      <c r="RG83">
        <v>12.070121388640814</v>
      </c>
      <c r="RH83">
        <v>-4.6829000665817473</v>
      </c>
      <c r="RI83">
        <v>-8.3334813405990058</v>
      </c>
      <c r="RJ83">
        <v>3.7806999745319794</v>
      </c>
      <c r="RK83">
        <v>0.77492912740521114</v>
      </c>
      <c r="RL83">
        <v>3.2437657327150022</v>
      </c>
      <c r="RM83">
        <v>-14.289992419012753</v>
      </c>
      <c r="RN83">
        <v>18.179638182518332</v>
      </c>
      <c r="RO83">
        <v>2.7969590410331686</v>
      </c>
      <c r="RP83">
        <v>7.2096894531225386</v>
      </c>
      <c r="RQ83">
        <v>18.580275094515475</v>
      </c>
      <c r="RR83">
        <v>9.8002603601724854</v>
      </c>
      <c r="RS83">
        <v>1.3232766690234072</v>
      </c>
      <c r="RT83">
        <v>7.2563822592996061</v>
      </c>
      <c r="RU83">
        <v>4.9433917675287447</v>
      </c>
      <c r="RV83">
        <v>7.300490475278397</v>
      </c>
      <c r="RW83">
        <v>2.1284733020244104</v>
      </c>
      <c r="RX83">
        <v>6.2983862972976183</v>
      </c>
      <c r="RY83">
        <v>4.1138348617166471</v>
      </c>
      <c r="RZ83">
        <v>12.990719926793732</v>
      </c>
      <c r="SA83">
        <v>6.0178221274110735</v>
      </c>
      <c r="SB83">
        <v>-11.436092369990636</v>
      </c>
      <c r="SC83">
        <v>4.1342454973705545</v>
      </c>
      <c r="SD83">
        <v>-11.596915575533421</v>
      </c>
      <c r="SE83">
        <v>-5.1687483969619192</v>
      </c>
      <c r="SF83">
        <v>9.9745510600147025</v>
      </c>
      <c r="SG83">
        <v>6.756858521467171</v>
      </c>
    </row>
    <row r="84" spans="1:504">
      <c r="A84" t="s">
        <v>537</v>
      </c>
      <c r="B84">
        <v>-2.9666521559689869</v>
      </c>
      <c r="C84">
        <v>0.40252036660208346</v>
      </c>
      <c r="D84">
        <v>-17.650358831391173</v>
      </c>
      <c r="E84">
        <v>19.815182548119239</v>
      </c>
      <c r="F84">
        <v>5.6898274125466877</v>
      </c>
      <c r="G84">
        <v>8.9307298571830103</v>
      </c>
      <c r="H84">
        <v>-12.826073637880119</v>
      </c>
      <c r="I84">
        <v>6.3560689167061764</v>
      </c>
      <c r="J84">
        <v>-20.816471331636059</v>
      </c>
      <c r="K84">
        <v>27.733739480761859</v>
      </c>
      <c r="L84">
        <v>11.420392404371585</v>
      </c>
      <c r="M84">
        <v>9.2366023153480885</v>
      </c>
      <c r="N84">
        <v>-31.154452847396655</v>
      </c>
      <c r="O84">
        <v>-0.78214247540884307</v>
      </c>
      <c r="P84">
        <v>-1.1086190184090274</v>
      </c>
      <c r="Q84">
        <v>10.65716986633422</v>
      </c>
      <c r="R84">
        <v>-1.620342692794124</v>
      </c>
      <c r="S84">
        <v>3.9958425573227569</v>
      </c>
      <c r="T84">
        <v>24.635204467015818</v>
      </c>
      <c r="U84">
        <v>-7.2029491581587557</v>
      </c>
      <c r="V84">
        <v>-0.53727423719942913</v>
      </c>
      <c r="W84">
        <v>11.759233486321776</v>
      </c>
      <c r="X84">
        <v>15.616852600819099</v>
      </c>
      <c r="Y84">
        <v>4.5818645165189196</v>
      </c>
      <c r="Z84">
        <v>-7.4543639879285246</v>
      </c>
      <c r="AA84">
        <v>14.071597525456044</v>
      </c>
      <c r="AB84">
        <v>7.7331087128548397</v>
      </c>
      <c r="AC84">
        <v>-31.765848979545414</v>
      </c>
      <c r="AD84">
        <v>-5.7980038328095462</v>
      </c>
      <c r="AE84">
        <v>6.3482993778283454</v>
      </c>
      <c r="AF84">
        <v>6.1106863009693209</v>
      </c>
      <c r="AG84">
        <v>3.3863592952214017</v>
      </c>
      <c r="AH84">
        <v>4.1406666919770041</v>
      </c>
      <c r="AI84">
        <v>-2.4048696519512727</v>
      </c>
      <c r="AJ84">
        <v>18.774222921562195</v>
      </c>
      <c r="AK84">
        <v>-5.9376251671324392</v>
      </c>
      <c r="AL84">
        <v>6.577202420857394</v>
      </c>
      <c r="AM84">
        <v>3.0809582926922578</v>
      </c>
      <c r="AN84">
        <v>-1.2723172070337998</v>
      </c>
      <c r="AO84">
        <v>-13.280273048370372</v>
      </c>
      <c r="AP84">
        <v>30.330186807367234</v>
      </c>
      <c r="AQ84">
        <v>1.9562799187943987</v>
      </c>
      <c r="AR84">
        <v>-3.5916762744265811</v>
      </c>
      <c r="AS84">
        <v>32.171713039328466</v>
      </c>
      <c r="AT84">
        <v>10.175015228052168</v>
      </c>
      <c r="AU84">
        <v>6.6120561244339875</v>
      </c>
      <c r="AV84">
        <v>-4.6667225262049961</v>
      </c>
      <c r="AW84">
        <v>18.332397709190658</v>
      </c>
      <c r="AX84">
        <v>12.483012081602221</v>
      </c>
      <c r="AY84">
        <v>-9.2153730129428997</v>
      </c>
      <c r="AZ84">
        <v>-3.6786226949552772</v>
      </c>
      <c r="BA84">
        <v>-23.171285917461677</v>
      </c>
      <c r="BB84">
        <v>-9.4282895299822744</v>
      </c>
      <c r="BC84">
        <v>-6.2557078561561141</v>
      </c>
      <c r="BD84">
        <v>3.9802742363170873</v>
      </c>
      <c r="BE84">
        <v>-28.811584519714533</v>
      </c>
      <c r="BF84">
        <v>-13.854217109549595</v>
      </c>
      <c r="BG84">
        <v>-10.764671300155223</v>
      </c>
      <c r="BH84">
        <v>12.888784650308692</v>
      </c>
      <c r="BI84">
        <v>7.5155344297757996</v>
      </c>
      <c r="BJ84">
        <v>11.298396726363595</v>
      </c>
      <c r="BK84">
        <v>11.661525210057317</v>
      </c>
      <c r="BL84">
        <v>-13.631089997820119</v>
      </c>
      <c r="BM84">
        <v>2.6905566540675663</v>
      </c>
      <c r="BN84">
        <v>-7.5091458954823267</v>
      </c>
      <c r="BO84">
        <v>10.27320663228665</v>
      </c>
      <c r="BP84">
        <v>-3.8662760524221933</v>
      </c>
      <c r="BQ84">
        <v>10.419850908753642</v>
      </c>
      <c r="BR84">
        <v>-9.7656572048371331</v>
      </c>
      <c r="BS84">
        <v>4.5991529502121118</v>
      </c>
      <c r="BT84">
        <v>-9.1714646203133263</v>
      </c>
      <c r="BU84">
        <v>19.991867853566159</v>
      </c>
      <c r="BV84">
        <v>-21.77563696903005</v>
      </c>
      <c r="BW84">
        <v>-6.3370134672527261</v>
      </c>
      <c r="BX84">
        <v>1.2374181473352621</v>
      </c>
      <c r="BY84">
        <v>6.6810683437721936</v>
      </c>
      <c r="BZ84">
        <v>12.018271147806189</v>
      </c>
      <c r="CA84">
        <v>0.72125326259423372</v>
      </c>
      <c r="CB84">
        <v>-5.6881482815354589</v>
      </c>
      <c r="CC84">
        <v>13.421289367322588</v>
      </c>
      <c r="CD84">
        <v>-2.1254147412619959</v>
      </c>
      <c r="CE84">
        <v>-2.1460321484059364</v>
      </c>
      <c r="CF84">
        <v>19.820124225857942</v>
      </c>
      <c r="CG84">
        <v>-4.4889373193804198</v>
      </c>
      <c r="CH84">
        <v>-6.8372961103854299</v>
      </c>
      <c r="CI84">
        <v>8.2542348898301956</v>
      </c>
      <c r="CJ84">
        <v>-18.740017303588214</v>
      </c>
      <c r="CK84">
        <v>-1.0714324513313811</v>
      </c>
      <c r="CL84">
        <v>2.8615700585481592</v>
      </c>
      <c r="CM84">
        <v>-8.0806099450997877</v>
      </c>
      <c r="CN84">
        <v>1.0668160287108082</v>
      </c>
      <c r="CO84">
        <v>-29.355420241939612</v>
      </c>
      <c r="CP84">
        <v>8.7899874686128324E-2</v>
      </c>
      <c r="CQ84">
        <v>24.529280873728307</v>
      </c>
      <c r="CR84">
        <v>16.385746702236915</v>
      </c>
      <c r="CS84">
        <v>11.275090040075431</v>
      </c>
      <c r="CT84">
        <v>-5.5305582558338866</v>
      </c>
      <c r="CU84">
        <v>-2.4595591208694043</v>
      </c>
      <c r="CV84">
        <v>-0.22542384715641844</v>
      </c>
      <c r="CW84">
        <v>-9.2877591149268746</v>
      </c>
      <c r="CX84">
        <v>16.630498448433254</v>
      </c>
      <c r="CY84">
        <v>22.236690672459222</v>
      </c>
      <c r="CZ84">
        <v>-4.3146672297541953</v>
      </c>
      <c r="DA84">
        <v>-12.121513931543264</v>
      </c>
      <c r="DB84">
        <v>-12.645267893625689</v>
      </c>
      <c r="DC84">
        <v>-28.022060501138611</v>
      </c>
      <c r="DD84">
        <v>-17.095745720220535</v>
      </c>
      <c r="DE84">
        <v>-22.082062562221925</v>
      </c>
      <c r="DF84">
        <v>-14.473209176543941</v>
      </c>
      <c r="DG84">
        <v>2.1021952909399966</v>
      </c>
      <c r="DH84">
        <v>13.200293585555112</v>
      </c>
      <c r="DI84">
        <v>9.1147064035977508</v>
      </c>
      <c r="DJ84">
        <v>12.235672550156627</v>
      </c>
      <c r="DK84">
        <v>-9.1790261594686271</v>
      </c>
      <c r="DL84">
        <v>7.1034350432794895</v>
      </c>
      <c r="DM84">
        <v>12.238863344982237</v>
      </c>
      <c r="DN84">
        <v>-2.5597720255318333</v>
      </c>
      <c r="DO84">
        <v>-5.8340774887319062</v>
      </c>
      <c r="DP84">
        <v>-8.2720445253030022</v>
      </c>
      <c r="DQ84">
        <v>-8.2074947258784743</v>
      </c>
      <c r="DR84">
        <v>-16.732754807540243</v>
      </c>
      <c r="DS84">
        <v>-10.423366110992953</v>
      </c>
      <c r="DT84">
        <v>6.0780507310099621</v>
      </c>
      <c r="DU84">
        <v>-0.18879208753151672</v>
      </c>
      <c r="DV84">
        <v>25.354948135720278</v>
      </c>
      <c r="DW84">
        <v>-0.85062083833651747</v>
      </c>
      <c r="DX84">
        <v>-1.0193941580272594</v>
      </c>
      <c r="DY84">
        <v>-26.057175761413166</v>
      </c>
      <c r="DZ84">
        <v>11.267336158396828</v>
      </c>
      <c r="EA84">
        <v>0.33134847820951946</v>
      </c>
      <c r="EB84">
        <v>1.4170229294241872</v>
      </c>
      <c r="EC84">
        <v>-10.788532352976272</v>
      </c>
      <c r="ED84">
        <v>9.194902018339123</v>
      </c>
      <c r="EE84">
        <v>8.5833154312115632</v>
      </c>
      <c r="EF84">
        <v>-11.499750617429628</v>
      </c>
      <c r="EG84">
        <v>8.4362883257440782</v>
      </c>
      <c r="EH84">
        <v>7.2358205198935943</v>
      </c>
      <c r="EI84">
        <v>28.971894633470114</v>
      </c>
      <c r="EJ84">
        <v>21.296670314215483</v>
      </c>
      <c r="EK84">
        <v>-10.406677305192574</v>
      </c>
      <c r="EL84">
        <v>-19.941986486580067</v>
      </c>
      <c r="EM84">
        <v>0.55009998683108441</v>
      </c>
      <c r="EN84">
        <v>16.64158625845845</v>
      </c>
      <c r="EO84">
        <v>-3.7962872126364302</v>
      </c>
      <c r="EP84">
        <v>22.293605916430664</v>
      </c>
      <c r="EQ84">
        <v>7.5252336690507082</v>
      </c>
      <c r="ER84">
        <v>13.472536127458349</v>
      </c>
      <c r="ES84">
        <v>2.6314688011570575</v>
      </c>
      <c r="ET84">
        <v>-5.5894785629395773</v>
      </c>
      <c r="EU84">
        <v>-9.7204526138540945</v>
      </c>
      <c r="EV84">
        <v>16.907138018231869</v>
      </c>
      <c r="EW84">
        <v>-5.2753210805925397</v>
      </c>
      <c r="EX84">
        <v>10.790419073101841</v>
      </c>
      <c r="EY84">
        <v>-8.8920952633517043</v>
      </c>
      <c r="EZ84">
        <v>23.076251285278381</v>
      </c>
      <c r="FA84">
        <v>5.7664821627423626</v>
      </c>
      <c r="FB84">
        <v>12.100568021982321</v>
      </c>
      <c r="FC84">
        <v>-1.7178409996878725</v>
      </c>
      <c r="FD84">
        <v>-20.751450027878299</v>
      </c>
      <c r="FE84">
        <v>6.1263113838169136</v>
      </c>
      <c r="FF84">
        <v>-9.9857866768046151</v>
      </c>
      <c r="FG84">
        <v>7.0604213160909737</v>
      </c>
      <c r="FH84">
        <v>-16.829401151867351</v>
      </c>
      <c r="FI84">
        <v>10.014394054903043</v>
      </c>
      <c r="FJ84">
        <v>6.8281546486292619</v>
      </c>
      <c r="FK84">
        <v>4.4859277618460558</v>
      </c>
      <c r="FL84">
        <v>-0.27317134645905716</v>
      </c>
      <c r="FM84">
        <v>-3.6157917758624296</v>
      </c>
      <c r="FN84">
        <v>-13.306851648257055</v>
      </c>
      <c r="FO84">
        <v>17.502742677193766</v>
      </c>
      <c r="FP84">
        <v>-27.05192698875106</v>
      </c>
      <c r="FQ84">
        <v>16.32537519788864</v>
      </c>
      <c r="FR84">
        <v>15.69605888174827</v>
      </c>
      <c r="FS84">
        <v>-26.478535179037014</v>
      </c>
      <c r="FT84">
        <v>2.9562338378897528</v>
      </c>
      <c r="FU84">
        <v>10.196025552835316</v>
      </c>
      <c r="FV84">
        <v>-18.480875700054664</v>
      </c>
      <c r="FW84">
        <v>-6.493277767685437</v>
      </c>
      <c r="FX84">
        <v>11.900287766673438</v>
      </c>
      <c r="FY84">
        <v>8.0072172120914438</v>
      </c>
      <c r="FZ84">
        <v>7.3777744474977851</v>
      </c>
      <c r="GA84">
        <v>1.2155902816356157</v>
      </c>
      <c r="GB84">
        <v>2.3099512041324637</v>
      </c>
      <c r="GC84">
        <v>-1.8271342048704815</v>
      </c>
      <c r="GD84">
        <v>-13.032680733749251</v>
      </c>
      <c r="GE84">
        <v>26.691415795169185</v>
      </c>
      <c r="GF84">
        <v>-7.2455657214399123</v>
      </c>
      <c r="GG84">
        <v>3.0447964358557096</v>
      </c>
      <c r="GH84">
        <v>-21.089741298179618</v>
      </c>
      <c r="GI84">
        <v>-9.6817626857389634</v>
      </c>
      <c r="GJ84">
        <v>-8.7613167959859997</v>
      </c>
      <c r="GK84">
        <v>-4.519256394600518</v>
      </c>
      <c r="GL84">
        <v>5.6207435313424448</v>
      </c>
      <c r="GM84">
        <v>-0.26915145474582103</v>
      </c>
      <c r="GN84">
        <v>17.150936630082942</v>
      </c>
      <c r="GO84">
        <v>3.2369977118329691</v>
      </c>
      <c r="GP84">
        <v>4.7385619518920645</v>
      </c>
      <c r="GQ84">
        <v>-5.5958310697094689</v>
      </c>
      <c r="GR84">
        <v>13.476978151326348</v>
      </c>
      <c r="GS84">
        <v>8.4833608298679639</v>
      </c>
      <c r="GT84">
        <v>-21.265667247765297</v>
      </c>
      <c r="GU84">
        <v>22.073745950259575</v>
      </c>
      <c r="GV84">
        <v>11.676156961806985</v>
      </c>
      <c r="GW84">
        <v>-18.555060572216536</v>
      </c>
      <c r="GX84">
        <v>8.0276765818210922</v>
      </c>
      <c r="GY84">
        <v>18.718952286649035</v>
      </c>
      <c r="GZ84">
        <v>-15.075028477203453</v>
      </c>
      <c r="HA84">
        <v>-8.9495170299531406</v>
      </c>
      <c r="HB84">
        <v>2.9619912860145705</v>
      </c>
      <c r="HC84">
        <v>-9.0034226859470863</v>
      </c>
      <c r="HD84">
        <v>-4.7366914610326827</v>
      </c>
      <c r="HE84">
        <v>3.5361445301681238</v>
      </c>
      <c r="HF84">
        <v>8.8728095300927645</v>
      </c>
      <c r="HG84">
        <v>18.950762712360046</v>
      </c>
      <c r="HH84">
        <v>-7.1081400800643531</v>
      </c>
      <c r="HI84">
        <v>-3.7999960660457974</v>
      </c>
      <c r="HJ84">
        <v>-10.309543800586276</v>
      </c>
      <c r="HK84">
        <v>-13.382483364714334</v>
      </c>
      <c r="HL84">
        <v>-15.650101262363231</v>
      </c>
      <c r="HM84">
        <v>5.6667938717480881</v>
      </c>
      <c r="HN84">
        <v>-11.869116050628309</v>
      </c>
      <c r="HO84">
        <v>-20.620906207540969</v>
      </c>
      <c r="HP84">
        <v>9.1024864398212202</v>
      </c>
      <c r="HQ84">
        <v>-8.0462988260546897</v>
      </c>
      <c r="HR84">
        <v>16.270879206426866</v>
      </c>
      <c r="HS84">
        <v>-11.295062169304838</v>
      </c>
      <c r="HT84">
        <v>32.737941365424028</v>
      </c>
      <c r="HU84">
        <v>7.6772401925994513</v>
      </c>
      <c r="HV84">
        <v>0.33880139497612755</v>
      </c>
      <c r="HW84">
        <v>-8.2964726749253366</v>
      </c>
      <c r="HX84">
        <v>-14.920747277216631</v>
      </c>
      <c r="HY84">
        <v>-10.569613326004344</v>
      </c>
      <c r="HZ84">
        <v>-1.1162787558586513</v>
      </c>
      <c r="IA84">
        <v>-1.9800420656866504</v>
      </c>
      <c r="IB84">
        <v>-13.645712453228173</v>
      </c>
      <c r="IC84">
        <v>5.6442599455748628</v>
      </c>
      <c r="ID84">
        <v>28.630865104524126</v>
      </c>
      <c r="IE84">
        <v>12.34094040404467</v>
      </c>
      <c r="IF84">
        <v>-26.20362663503121</v>
      </c>
      <c r="IG84">
        <v>3.4296993776533364</v>
      </c>
      <c r="IH84">
        <v>24.254674142843356</v>
      </c>
      <c r="II84">
        <v>-0.38249272528350631</v>
      </c>
      <c r="IJ84">
        <v>13.617612550357082</v>
      </c>
      <c r="IK84">
        <v>1.7635697102029881</v>
      </c>
      <c r="IL84">
        <v>16.529479352932348</v>
      </c>
      <c r="IM84">
        <v>0.26065743948491898</v>
      </c>
      <c r="IN84">
        <v>-9.5407600137225046</v>
      </c>
      <c r="IO84">
        <v>14.745676550857606</v>
      </c>
      <c r="IP84">
        <v>11.929972328435392</v>
      </c>
      <c r="IQ84">
        <v>10.091268110724654</v>
      </c>
      <c r="IR84">
        <v>4.5588616546123646</v>
      </c>
      <c r="IS84">
        <v>-2.0608422309896253</v>
      </c>
      <c r="IT84">
        <v>1.3821699338873292</v>
      </c>
      <c r="IU84">
        <v>-20.41893840313044</v>
      </c>
      <c r="IV84">
        <v>-4.5546441282398611</v>
      </c>
      <c r="IW84">
        <v>14.166507504178828</v>
      </c>
      <c r="IX84">
        <v>-15.527240558261372</v>
      </c>
      <c r="IY84">
        <v>-0.71024598324653299</v>
      </c>
      <c r="IZ84">
        <v>4.8808044478903323</v>
      </c>
      <c r="JA84">
        <v>-2.9184496194492175</v>
      </c>
      <c r="JB84">
        <v>18.224505715054086</v>
      </c>
      <c r="JC84">
        <v>-7.3815992709758973</v>
      </c>
      <c r="JD84">
        <v>-20.499359648846813</v>
      </c>
      <c r="JE84">
        <v>2.5795418609434195</v>
      </c>
      <c r="JF84">
        <v>1.1920433514658408</v>
      </c>
      <c r="JG84">
        <v>-14.365584776366932</v>
      </c>
      <c r="JH84">
        <v>22.926029538597607</v>
      </c>
      <c r="JI84">
        <v>-13.877542944338542</v>
      </c>
      <c r="JJ84">
        <v>-11.683320607886657</v>
      </c>
      <c r="JK84">
        <v>8.38603754416655</v>
      </c>
      <c r="JL84">
        <v>0.44627346676756174</v>
      </c>
      <c r="JM84">
        <v>26.050882530688277</v>
      </c>
      <c r="JN84">
        <v>-31.242908920663492</v>
      </c>
      <c r="JO84">
        <v>29.273753875821175</v>
      </c>
      <c r="JP84">
        <v>-4.0549126344242117</v>
      </c>
      <c r="JQ84">
        <v>-25.276354720297448</v>
      </c>
      <c r="JR84">
        <v>2.0337024413120992</v>
      </c>
      <c r="JS84">
        <v>-11.482564725066378</v>
      </c>
      <c r="JT84">
        <v>4.6348565691723493</v>
      </c>
      <c r="JU84">
        <v>6.2746289978947498</v>
      </c>
      <c r="JV84">
        <v>-5.7782990713372664</v>
      </c>
      <c r="JW84">
        <v>9.2895311706324257</v>
      </c>
      <c r="JX84">
        <v>-8.675419823426564</v>
      </c>
      <c r="JY84">
        <v>-4.1667955096820855</v>
      </c>
      <c r="JZ84">
        <v>22.38452206990214</v>
      </c>
      <c r="KA84">
        <v>-6.2351234367023443</v>
      </c>
      <c r="KB84">
        <v>-0.79045159865614634</v>
      </c>
      <c r="KC84">
        <v>-10.076931504020521</v>
      </c>
      <c r="KD84">
        <v>17.944209471811366</v>
      </c>
      <c r="KE84">
        <v>-23.918538811777758</v>
      </c>
      <c r="KF84">
        <v>17.80834066806289</v>
      </c>
      <c r="KG84">
        <v>-24.670762894214327</v>
      </c>
      <c r="KH84">
        <v>0.54999237861750871</v>
      </c>
      <c r="KI84">
        <v>-7.0998655865510898</v>
      </c>
      <c r="KJ84">
        <v>-9.484700415676393</v>
      </c>
      <c r="KK84">
        <v>17.666821904884337</v>
      </c>
      <c r="KL84">
        <v>2.3777912733357702</v>
      </c>
      <c r="KM84">
        <v>-9.2822317984049683</v>
      </c>
      <c r="KN84">
        <v>7.3588412224375812</v>
      </c>
      <c r="KO84">
        <v>-4.271149252493224</v>
      </c>
      <c r="KP84">
        <v>24.00757462876809</v>
      </c>
      <c r="KQ84">
        <v>-17.122979929486444</v>
      </c>
      <c r="KR84">
        <v>-0.79260553359713937</v>
      </c>
      <c r="KS84">
        <v>-11.006841110439257</v>
      </c>
      <c r="KT84">
        <v>14.338691422404667</v>
      </c>
      <c r="KU84">
        <v>-9.2496580734498828</v>
      </c>
      <c r="KV84">
        <v>14.577862856996406</v>
      </c>
      <c r="KW84">
        <v>-6.164760031450129</v>
      </c>
      <c r="KX84">
        <v>5.9428620662368354</v>
      </c>
      <c r="KY84">
        <v>12.158726654384232</v>
      </c>
      <c r="KZ84">
        <v>-1.4019485168583614</v>
      </c>
      <c r="LA84">
        <v>3.8327918355349442</v>
      </c>
      <c r="LB84">
        <v>-13.556818672455716</v>
      </c>
      <c r="LC84">
        <v>5.2979384918973942</v>
      </c>
      <c r="LD84">
        <v>7.7511572066169343</v>
      </c>
      <c r="LE84">
        <v>4.7602611191976969</v>
      </c>
      <c r="LF84">
        <v>-8.1919072033868527</v>
      </c>
      <c r="LG84">
        <v>10.428231006305285</v>
      </c>
      <c r="LH84">
        <v>16.621018020788249</v>
      </c>
      <c r="LI84">
        <v>6.5258961420842239</v>
      </c>
      <c r="LJ84">
        <v>8.6594583261311175</v>
      </c>
      <c r="LK84">
        <v>5.7500540983987793</v>
      </c>
      <c r="LL84">
        <v>5.1812685064295945</v>
      </c>
      <c r="LM84">
        <v>1.1343772295707153</v>
      </c>
      <c r="LN84">
        <v>23.331643084714454</v>
      </c>
      <c r="LO84">
        <v>-16.39354423921538</v>
      </c>
      <c r="LP84">
        <v>6.6987037281742099</v>
      </c>
      <c r="LQ84">
        <v>0.34296470587684241</v>
      </c>
      <c r="LR84">
        <v>-23.409615839945875</v>
      </c>
      <c r="LS84">
        <v>1.2061579623482466</v>
      </c>
      <c r="LT84">
        <v>12.334841144580611</v>
      </c>
      <c r="LU84">
        <v>-24.560891325183764</v>
      </c>
      <c r="LV84">
        <v>-6.2285301039023029</v>
      </c>
      <c r="LW84">
        <v>8.885584476651621</v>
      </c>
      <c r="LX84">
        <v>7.2367651039187733</v>
      </c>
      <c r="LY84">
        <v>9.6326901104978937</v>
      </c>
      <c r="LZ84">
        <v>4.7630821416575833</v>
      </c>
      <c r="MA84">
        <v>13.868277909533274</v>
      </c>
      <c r="MB84">
        <v>-23.143554782614704</v>
      </c>
      <c r="MC84">
        <v>-6.5567303667687264</v>
      </c>
      <c r="MD84">
        <v>-17.803627269992479</v>
      </c>
      <c r="ME84">
        <v>0.13559778134828346</v>
      </c>
      <c r="MF84">
        <v>-16.334739490229332</v>
      </c>
      <c r="MG84">
        <v>7.6871106176434836</v>
      </c>
      <c r="MH84">
        <v>-16.291509648873475</v>
      </c>
      <c r="MI84">
        <v>1.5269567153865584</v>
      </c>
      <c r="MJ84">
        <v>-5.1528874243316691</v>
      </c>
      <c r="MK84">
        <v>4.6561007239813064</v>
      </c>
      <c r="ML84">
        <v>-1.6607255982844591</v>
      </c>
      <c r="MM84">
        <v>11.986501189219185</v>
      </c>
      <c r="MN84">
        <v>-12.911321202247542</v>
      </c>
      <c r="MO84">
        <v>-20.307296675295134</v>
      </c>
      <c r="MP84">
        <v>4.0642466939623736</v>
      </c>
      <c r="MQ84">
        <v>6.7671594684141985</v>
      </c>
      <c r="MR84">
        <v>-10.145474471183102</v>
      </c>
      <c r="MS84">
        <v>13.217802933350157</v>
      </c>
      <c r="MT84">
        <v>-24.322533636654068</v>
      </c>
      <c r="MU84">
        <v>21.497452668276232</v>
      </c>
      <c r="MV84">
        <v>-26.064464251956881</v>
      </c>
      <c r="MW84">
        <v>10.985551162986701</v>
      </c>
      <c r="MX84">
        <v>6.4715332187091645</v>
      </c>
      <c r="MY84">
        <v>20.209063609962286</v>
      </c>
      <c r="MZ84">
        <v>-4.2856545831961697</v>
      </c>
      <c r="NA84">
        <v>-9.1575512383868514</v>
      </c>
      <c r="NB84">
        <v>-11.54932883208788</v>
      </c>
      <c r="NC84">
        <v>17.222325628014165</v>
      </c>
      <c r="ND84">
        <v>16.268352733626806</v>
      </c>
      <c r="NE84">
        <v>6.8170884852248221</v>
      </c>
      <c r="NF84">
        <v>-47.428733470777743</v>
      </c>
      <c r="NG84">
        <v>-3.4895936488072592</v>
      </c>
      <c r="NH84">
        <v>-12.385020832120373</v>
      </c>
      <c r="NI84">
        <v>-2.7508255820147918</v>
      </c>
      <c r="NJ84">
        <v>-15.310389253581</v>
      </c>
      <c r="NK84">
        <v>1.2929932007393319</v>
      </c>
      <c r="NL84">
        <v>2.7771549042338015</v>
      </c>
      <c r="NM84">
        <v>8.5477443496677683</v>
      </c>
      <c r="NN84">
        <v>16.660150270697216</v>
      </c>
      <c r="NO84">
        <v>2.747193395984298</v>
      </c>
      <c r="NP84">
        <v>-10.675682414559812</v>
      </c>
      <c r="NQ84">
        <v>-6.3405571841767214</v>
      </c>
      <c r="NR84">
        <v>13.106576818694261</v>
      </c>
      <c r="NS84">
        <v>-16.579300620221229</v>
      </c>
      <c r="NT84">
        <v>14.929466592073407</v>
      </c>
      <c r="NU84">
        <v>25.428303979490021</v>
      </c>
      <c r="NV84">
        <v>-6.4712583990763326</v>
      </c>
      <c r="NW84">
        <v>0.60634239700509951</v>
      </c>
      <c r="NX84">
        <v>-23.803646573350239</v>
      </c>
      <c r="NY84">
        <v>5.3589549878300984</v>
      </c>
      <c r="NZ84">
        <v>6.860264898827964</v>
      </c>
      <c r="OA84">
        <v>6.770722645870876</v>
      </c>
      <c r="OB84">
        <v>-4.3714453548777721</v>
      </c>
      <c r="OC84">
        <v>18.919847163682608</v>
      </c>
      <c r="OD84">
        <v>15.406881830230425</v>
      </c>
      <c r="OE84">
        <v>-4.3292239543790538</v>
      </c>
      <c r="OF84">
        <v>2.0396536062217687</v>
      </c>
      <c r="OG84">
        <v>19.551422097639769</v>
      </c>
      <c r="OH84">
        <v>-3.3205845109628194</v>
      </c>
      <c r="OI84">
        <v>12.542015960995371</v>
      </c>
      <c r="OJ84">
        <v>-18.892024486777526</v>
      </c>
      <c r="OK84">
        <v>-12.865507418564384</v>
      </c>
      <c r="OL84">
        <v>6.9544419484897846</v>
      </c>
      <c r="OM84">
        <v>9.9947540247922326</v>
      </c>
      <c r="ON84">
        <v>-2.1726414347431406</v>
      </c>
      <c r="OO84">
        <v>8.3391078895523947</v>
      </c>
      <c r="OP84">
        <v>-21.670462181133221</v>
      </c>
      <c r="OQ84">
        <v>6.0357885190562401E-3</v>
      </c>
      <c r="OR84">
        <v>3.8833670072423554</v>
      </c>
      <c r="OS84">
        <v>-13.526488463451109</v>
      </c>
      <c r="OT84">
        <v>4.4369379381425</v>
      </c>
      <c r="OU84">
        <v>-20.094071667527235</v>
      </c>
      <c r="OV84">
        <v>1.92335599727065</v>
      </c>
      <c r="OW84">
        <v>-7.7468341947625108</v>
      </c>
      <c r="OX84">
        <v>-3.8711372910525448</v>
      </c>
      <c r="OY84">
        <v>-9.4241274404692135</v>
      </c>
      <c r="OZ84">
        <v>-1.4505431541143097</v>
      </c>
      <c r="PA84">
        <v>1.6439557408768699</v>
      </c>
      <c r="PB84">
        <v>-0.47503813140359152</v>
      </c>
      <c r="PC84">
        <v>-8.1079128191352332</v>
      </c>
      <c r="PD84">
        <v>-2.1622444663148923</v>
      </c>
      <c r="PE84">
        <v>-0.85561897822196098</v>
      </c>
      <c r="PF84">
        <v>-1.792010530170298</v>
      </c>
      <c r="PG84">
        <v>-7.0606485100091128</v>
      </c>
      <c r="PH84">
        <v>-25.87019565260475</v>
      </c>
      <c r="PI84">
        <v>12.378659067584371</v>
      </c>
      <c r="PJ84">
        <v>0.11769973324872374</v>
      </c>
      <c r="PK84">
        <v>23.225126053083539</v>
      </c>
      <c r="PL84">
        <v>-7.5945758194058026</v>
      </c>
      <c r="PM84">
        <v>-16.689138211145508</v>
      </c>
      <c r="PN84">
        <v>-22.116415233603444</v>
      </c>
      <c r="PO84">
        <v>-8.8647664407567213</v>
      </c>
      <c r="PP84">
        <v>4.8433803439092609</v>
      </c>
      <c r="PQ84">
        <v>11.287617435816303</v>
      </c>
      <c r="PR84">
        <v>31.574779084630855</v>
      </c>
      <c r="PS84">
        <v>-15.607176130026206</v>
      </c>
      <c r="PT84">
        <v>-3.9737944552909132</v>
      </c>
      <c r="PU84">
        <v>14.254771317170702</v>
      </c>
      <c r="PV84">
        <v>15.971878712850504</v>
      </c>
      <c r="PW84">
        <v>-4.8935038490870761</v>
      </c>
      <c r="PX84">
        <v>-4.1057508908320113</v>
      </c>
      <c r="PY84">
        <v>-9.0020822569791665</v>
      </c>
      <c r="PZ84">
        <v>11.178854065806121</v>
      </c>
      <c r="QA84">
        <v>-12.361818482328065</v>
      </c>
      <c r="QB84">
        <v>7.5024921721683304</v>
      </c>
      <c r="QC84">
        <v>20.103521812880054</v>
      </c>
      <c r="QD84">
        <v>-2.4011481381485149</v>
      </c>
      <c r="QE84">
        <v>-10.815075285168195</v>
      </c>
      <c r="QF84">
        <v>-1.6778297478934732</v>
      </c>
      <c r="QG84">
        <v>-3.7590827387813657</v>
      </c>
      <c r="QH84">
        <v>-2.5790321684982018</v>
      </c>
      <c r="QI84">
        <v>32.085834023840242</v>
      </c>
      <c r="QJ84">
        <v>-8.7555431180902872</v>
      </c>
      <c r="QK84">
        <v>-16.249320877115821</v>
      </c>
      <c r="QL84">
        <v>5.1396388882533639</v>
      </c>
      <c r="QM84">
        <v>18.397928632456431</v>
      </c>
      <c r="QN84">
        <v>-11.722411231276377</v>
      </c>
      <c r="QO84">
        <v>0.66614862001867681</v>
      </c>
      <c r="QP84">
        <v>-23.286883152796182</v>
      </c>
      <c r="QQ84">
        <v>-0.16703135572077166</v>
      </c>
      <c r="QR84">
        <v>3.7211303006655108</v>
      </c>
      <c r="QS84">
        <v>-18.271415721488204</v>
      </c>
      <c r="QT84">
        <v>-6.2361066769952078</v>
      </c>
      <c r="QU84">
        <v>3.3304766129898336</v>
      </c>
      <c r="QV84">
        <v>19.24532436119528</v>
      </c>
      <c r="QW84">
        <v>25.799812866636106</v>
      </c>
      <c r="QX84">
        <v>6.9354315806180766</v>
      </c>
      <c r="QY84">
        <v>1.762829781189923</v>
      </c>
      <c r="QZ84">
        <v>-21.757781536779248</v>
      </c>
      <c r="RA84">
        <v>-20.528034567246728</v>
      </c>
      <c r="RB84">
        <v>26.854338913279651</v>
      </c>
      <c r="RC84">
        <v>0.90840248712673899</v>
      </c>
      <c r="RD84">
        <v>-16.547706570810568</v>
      </c>
      <c r="RE84">
        <v>39.244092751636536</v>
      </c>
      <c r="RF84">
        <v>-3.6507188442355627</v>
      </c>
      <c r="RG84">
        <v>-26.628474688117699</v>
      </c>
      <c r="RH84">
        <v>9.676492896187451</v>
      </c>
      <c r="RI84">
        <v>12.618794316941669</v>
      </c>
      <c r="RJ84">
        <v>-5.9194146490180994</v>
      </c>
      <c r="RK84">
        <v>2.9924712626014904</v>
      </c>
      <c r="RL84">
        <v>-7.9686772145332165</v>
      </c>
      <c r="RM84">
        <v>15.25360140469274</v>
      </c>
      <c r="RN84">
        <v>-24.173787767521169</v>
      </c>
      <c r="RO84">
        <v>-6.0503329773636176</v>
      </c>
      <c r="RP84">
        <v>-13.503153140170147</v>
      </c>
      <c r="RQ84">
        <v>-22.456259175045496</v>
      </c>
      <c r="RR84">
        <v>-12.307078460893541</v>
      </c>
      <c r="RS84">
        <v>-5.2815084219574651</v>
      </c>
      <c r="RT84">
        <v>-16.363567405908203</v>
      </c>
      <c r="RU84">
        <v>-2.0201903988727627</v>
      </c>
      <c r="RV84">
        <v>-7.8675371407266752</v>
      </c>
      <c r="RW84">
        <v>6.3098742436165089</v>
      </c>
      <c r="RX84">
        <v>-12.712128056000051</v>
      </c>
      <c r="RY84">
        <v>-14.818061143608096</v>
      </c>
      <c r="RZ84">
        <v>-17.582917751470884</v>
      </c>
      <c r="SA84">
        <v>-8.9538015299919032</v>
      </c>
      <c r="SB84">
        <v>18.240472323154275</v>
      </c>
      <c r="SC84">
        <v>-3.7875736040749155</v>
      </c>
      <c r="SD84">
        <v>15.524833981625832</v>
      </c>
      <c r="SE84">
        <v>-1.8056819795012442</v>
      </c>
      <c r="SF84">
        <v>-13.843922141682047</v>
      </c>
      <c r="SG84">
        <v>-9.7612330047737945</v>
      </c>
    </row>
    <row r="86" spans="1:504">
      <c r="A86">
        <v>2014</v>
      </c>
    </row>
    <row r="87" spans="1:504">
      <c r="A87" t="s">
        <v>462</v>
      </c>
      <c r="B87" s="25">
        <f>+IF('Step 2 - Expected Payments'!$D$13+B74&gt;=0,ROUND(B74+'Step 2 - Expected Payments'!$D$13,2),"")</f>
        <v>1.26</v>
      </c>
      <c r="C87" s="25">
        <f>+IF('Step 2 - Expected Payments'!$D$13+C74&gt;=0,ROUND(C74+'Step 2 - Expected Payments'!$D$13,2),"")</f>
        <v>5.23</v>
      </c>
      <c r="D87" s="25">
        <f>+IF('Step 2 - Expected Payments'!$D$13+D74&gt;=0,ROUND(D74+'Step 2 - Expected Payments'!$D$13,2),"")</f>
        <v>3.03</v>
      </c>
      <c r="E87" s="25">
        <f>+IF('Step 2 - Expected Payments'!$D$13+E74&gt;=0,ROUND(E74+'Step 2 - Expected Payments'!$D$13,2),"")</f>
        <v>3.45</v>
      </c>
      <c r="F87" s="25">
        <f>+IF('Step 2 - Expected Payments'!$D$13+F74&gt;=0,ROUND(F74+'Step 2 - Expected Payments'!$D$13,2),"")</f>
        <v>2.92</v>
      </c>
      <c r="G87" s="25">
        <f>+IF('Step 2 - Expected Payments'!$D$13+G74&gt;=0,ROUND(G74+'Step 2 - Expected Payments'!$D$13,2),"")</f>
        <v>3.32</v>
      </c>
      <c r="H87" s="25">
        <f>+IF('Step 2 - Expected Payments'!$D$13+H74&gt;=0,ROUND(H74+'Step 2 - Expected Payments'!$D$13,2),"")</f>
        <v>3.95</v>
      </c>
      <c r="I87" s="25">
        <f>+IF('Step 2 - Expected Payments'!$D$13+I74&gt;=0,ROUND(I74+'Step 2 - Expected Payments'!$D$13,2),"")</f>
        <v>3.89</v>
      </c>
      <c r="J87" s="25">
        <f>+IF('Step 2 - Expected Payments'!$D$13+J74&gt;=0,ROUND(J74+'Step 2 - Expected Payments'!$D$13,2),"")</f>
        <v>2.61</v>
      </c>
      <c r="K87" s="25">
        <f>+IF('Step 2 - Expected Payments'!$D$13+K74&gt;=0,ROUND(K74+'Step 2 - Expected Payments'!$D$13,2),"")</f>
        <v>2.96</v>
      </c>
      <c r="L87" s="25">
        <f>+IF('Step 2 - Expected Payments'!$D$13+L74&gt;=0,ROUND(L74+'Step 2 - Expected Payments'!$D$13,2),"")</f>
        <v>4.38</v>
      </c>
      <c r="M87" s="25">
        <f>+IF('Step 2 - Expected Payments'!$D$13+M74&gt;=0,ROUND(M74+'Step 2 - Expected Payments'!$D$13,2),"")</f>
        <v>2.4</v>
      </c>
      <c r="N87" s="25">
        <f>+IF('Step 2 - Expected Payments'!$D$13+N74&gt;=0,ROUND(N74+'Step 2 - Expected Payments'!$D$13,2),"")</f>
        <v>4.2300000000000004</v>
      </c>
      <c r="O87" s="25">
        <f>+IF('Step 2 - Expected Payments'!$D$13+O74&gt;=0,ROUND(O74+'Step 2 - Expected Payments'!$D$13,2),"")</f>
        <v>3.7</v>
      </c>
      <c r="P87" s="25">
        <f>+IF('Step 2 - Expected Payments'!$D$13+P74&gt;=0,ROUND(P74+'Step 2 - Expected Payments'!$D$13,2),"")</f>
        <v>3.26</v>
      </c>
      <c r="Q87" s="25">
        <f>+IF('Step 2 - Expected Payments'!$D$13+Q74&gt;=0,ROUND(Q74+'Step 2 - Expected Payments'!$D$13,2),"")</f>
        <v>3.89</v>
      </c>
      <c r="R87" s="25">
        <f>+IF('Step 2 - Expected Payments'!$D$13+R74&gt;=0,ROUND(R74+'Step 2 - Expected Payments'!$D$13,2),"")</f>
        <v>3.51</v>
      </c>
      <c r="S87" s="25">
        <f>+IF('Step 2 - Expected Payments'!$D$13+S74&gt;=0,ROUND(S74+'Step 2 - Expected Payments'!$D$13,2),"")</f>
        <v>5.17</v>
      </c>
      <c r="T87" s="25">
        <f>+IF('Step 2 - Expected Payments'!$D$13+T74&gt;=0,ROUND(T74+'Step 2 - Expected Payments'!$D$13,2),"")</f>
        <v>3.18</v>
      </c>
      <c r="U87" s="25">
        <f>+IF('Step 2 - Expected Payments'!$D$13+U74&gt;=0,ROUND(U74+'Step 2 - Expected Payments'!$D$13,2),"")</f>
        <v>4.04</v>
      </c>
      <c r="V87" s="25">
        <f>+IF('Step 2 - Expected Payments'!$D$13+V74&gt;=0,ROUND(V74+'Step 2 - Expected Payments'!$D$13,2),"")</f>
        <v>5</v>
      </c>
      <c r="W87" s="25">
        <f>+IF('Step 2 - Expected Payments'!$D$13+W74&gt;=0,ROUND(W74+'Step 2 - Expected Payments'!$D$13,2),"")</f>
        <v>2.13</v>
      </c>
      <c r="X87" s="25">
        <f>+IF('Step 2 - Expected Payments'!$D$13+X74&gt;=0,ROUND(X74+'Step 2 - Expected Payments'!$D$13,2),"")</f>
        <v>0.88</v>
      </c>
      <c r="Y87" s="25">
        <f>+IF('Step 2 - Expected Payments'!$D$13+Y74&gt;=0,ROUND(Y74+'Step 2 - Expected Payments'!$D$13,2),"")</f>
        <v>2.92</v>
      </c>
      <c r="Z87" s="25">
        <f>+IF('Step 2 - Expected Payments'!$D$13+Z74&gt;=0,ROUND(Z74+'Step 2 - Expected Payments'!$D$13,2),"")</f>
        <v>3.22</v>
      </c>
      <c r="AA87" s="25">
        <f>+IF('Step 2 - Expected Payments'!$D$13+AA74&gt;=0,ROUND(AA74+'Step 2 - Expected Payments'!$D$13,2),"")</f>
        <v>4.3600000000000003</v>
      </c>
      <c r="AB87" s="25">
        <f>+IF('Step 2 - Expected Payments'!$D$13+AB74&gt;=0,ROUND(AB74+'Step 2 - Expected Payments'!$D$13,2),"")</f>
        <v>2.7</v>
      </c>
      <c r="AC87" s="25">
        <f>+IF('Step 2 - Expected Payments'!$D$13+AC74&gt;=0,ROUND(AC74+'Step 2 - Expected Payments'!$D$13,2),"")</f>
        <v>4.08</v>
      </c>
      <c r="AD87" s="25">
        <f>+IF('Step 2 - Expected Payments'!$D$13+AD74&gt;=0,ROUND(AD74+'Step 2 - Expected Payments'!$D$13,2),"")</f>
        <v>4.28</v>
      </c>
      <c r="AE87" s="25">
        <f>+IF('Step 2 - Expected Payments'!$D$13+AE74&gt;=0,ROUND(AE74+'Step 2 - Expected Payments'!$D$13,2),"")</f>
        <v>3.86</v>
      </c>
      <c r="AF87" s="25">
        <f>+IF('Step 2 - Expected Payments'!$D$13+AF74&gt;=0,ROUND(AF74+'Step 2 - Expected Payments'!$D$13,2),"")</f>
        <v>6.82</v>
      </c>
      <c r="AG87" s="25">
        <f>+IF('Step 2 - Expected Payments'!$D$13+AG74&gt;=0,ROUND(AG74+'Step 2 - Expected Payments'!$D$13,2),"")</f>
        <v>2.4300000000000002</v>
      </c>
      <c r="AH87" s="25">
        <f>+IF('Step 2 - Expected Payments'!$D$13+AH74&gt;=0,ROUND(AH74+'Step 2 - Expected Payments'!$D$13,2),"")</f>
        <v>5.29</v>
      </c>
      <c r="AI87" s="25">
        <f>+IF('Step 2 - Expected Payments'!$D$13+AI74&gt;=0,ROUND(AI74+'Step 2 - Expected Payments'!$D$13,2),"")</f>
        <v>2.78</v>
      </c>
      <c r="AJ87" s="25">
        <f>+IF('Step 2 - Expected Payments'!$D$13+AJ74&gt;=0,ROUND(AJ74+'Step 2 - Expected Payments'!$D$13,2),"")</f>
        <v>3.35</v>
      </c>
      <c r="AK87" s="25">
        <f>+IF('Step 2 - Expected Payments'!$D$13+AK74&gt;=0,ROUND(AK74+'Step 2 - Expected Payments'!$D$13,2),"")</f>
        <v>4.07</v>
      </c>
      <c r="AL87" s="25">
        <f>+IF('Step 2 - Expected Payments'!$D$13+AL74&gt;=0,ROUND(AL74+'Step 2 - Expected Payments'!$D$13,2),"")</f>
        <v>2.19</v>
      </c>
      <c r="AM87" s="25">
        <f>+IF('Step 2 - Expected Payments'!$D$13+AM74&gt;=0,ROUND(AM74+'Step 2 - Expected Payments'!$D$13,2),"")</f>
        <v>3.02</v>
      </c>
      <c r="AN87" s="25">
        <f>+IF('Step 2 - Expected Payments'!$D$13+AN74&gt;=0,ROUND(AN74+'Step 2 - Expected Payments'!$D$13,2),"")</f>
        <v>3.55</v>
      </c>
      <c r="AO87" s="25">
        <f>+IF('Step 2 - Expected Payments'!$D$13+AO74&gt;=0,ROUND(AO74+'Step 2 - Expected Payments'!$D$13,2),"")</f>
        <v>5.35</v>
      </c>
      <c r="AP87" s="25">
        <f>+IF('Step 2 - Expected Payments'!$D$13+AP74&gt;=0,ROUND(AP74+'Step 2 - Expected Payments'!$D$13,2),"")</f>
        <v>3.76</v>
      </c>
      <c r="AQ87" s="25">
        <f>+IF('Step 2 - Expected Payments'!$D$13+AQ74&gt;=0,ROUND(AQ74+'Step 2 - Expected Payments'!$D$13,2),"")</f>
        <v>5.52</v>
      </c>
      <c r="AR87" s="25">
        <f>+IF('Step 2 - Expected Payments'!$D$13+AR74&gt;=0,ROUND(AR74+'Step 2 - Expected Payments'!$D$13,2),"")</f>
        <v>4.41</v>
      </c>
      <c r="AS87" s="25">
        <f>+IF('Step 2 - Expected Payments'!$D$13+AS74&gt;=0,ROUND(AS74+'Step 2 - Expected Payments'!$D$13,2),"")</f>
        <v>3.67</v>
      </c>
      <c r="AT87" s="25">
        <f>+IF('Step 2 - Expected Payments'!$D$13+AT74&gt;=0,ROUND(AT74+'Step 2 - Expected Payments'!$D$13,2),"")</f>
        <v>3.64</v>
      </c>
      <c r="AU87" s="25">
        <f>+IF('Step 2 - Expected Payments'!$D$13+AU74&gt;=0,ROUND(AU74+'Step 2 - Expected Payments'!$D$13,2),"")</f>
        <v>3.65</v>
      </c>
      <c r="AV87" s="25">
        <f>+IF('Step 2 - Expected Payments'!$D$13+AV74&gt;=0,ROUND(AV74+'Step 2 - Expected Payments'!$D$13,2),"")</f>
        <v>5.82</v>
      </c>
      <c r="AW87" s="25">
        <f>+IF('Step 2 - Expected Payments'!$D$13+AW74&gt;=0,ROUND(AW74+'Step 2 - Expected Payments'!$D$13,2),"")</f>
        <v>3.92</v>
      </c>
      <c r="AX87" s="25">
        <f>+IF('Step 2 - Expected Payments'!$D$13+AX74&gt;=0,ROUND(AX74+'Step 2 - Expected Payments'!$D$13,2),"")</f>
        <v>3.75</v>
      </c>
      <c r="AY87" s="25">
        <f>+IF('Step 2 - Expected Payments'!$D$13+AY74&gt;=0,ROUND(AY74+'Step 2 - Expected Payments'!$D$13,2),"")</f>
        <v>4.33</v>
      </c>
      <c r="AZ87" s="25">
        <f>+IF('Step 2 - Expected Payments'!$D$13+AZ74&gt;=0,ROUND(AZ74+'Step 2 - Expected Payments'!$D$13,2),"")</f>
        <v>3.67</v>
      </c>
      <c r="BA87" s="25">
        <f>+IF('Step 2 - Expected Payments'!$D$13+BA74&gt;=0,ROUND(BA74+'Step 2 - Expected Payments'!$D$13,2),"")</f>
        <v>6.12</v>
      </c>
      <c r="BB87" s="25">
        <f>+IF('Step 2 - Expected Payments'!$D$13+BB74&gt;=0,ROUND(BB74+'Step 2 - Expected Payments'!$D$13,2),"")</f>
        <v>3.99</v>
      </c>
      <c r="BC87" s="25">
        <f>+IF('Step 2 - Expected Payments'!$D$13+BC74&gt;=0,ROUND(BC74+'Step 2 - Expected Payments'!$D$13,2),"")</f>
        <v>3.92</v>
      </c>
      <c r="BD87" s="25">
        <f>+IF('Step 2 - Expected Payments'!$D$13+BD74&gt;=0,ROUND(BD74+'Step 2 - Expected Payments'!$D$13,2),"")</f>
        <v>1.83</v>
      </c>
      <c r="BE87" s="25">
        <f>+IF('Step 2 - Expected Payments'!$D$13+BE74&gt;=0,ROUND(BE74+'Step 2 - Expected Payments'!$D$13,2),"")</f>
        <v>2.65</v>
      </c>
      <c r="BF87" s="25">
        <f>+IF('Step 2 - Expected Payments'!$D$13+BF74&gt;=0,ROUND(BF74+'Step 2 - Expected Payments'!$D$13,2),"")</f>
        <v>2.82</v>
      </c>
      <c r="BG87" s="25">
        <f>+IF('Step 2 - Expected Payments'!$D$13+BG74&gt;=0,ROUND(BG74+'Step 2 - Expected Payments'!$D$13,2),"")</f>
        <v>5</v>
      </c>
      <c r="BH87" s="25">
        <f>+IF('Step 2 - Expected Payments'!$D$13+BH74&gt;=0,ROUND(BH74+'Step 2 - Expected Payments'!$D$13,2),"")</f>
        <v>3.09</v>
      </c>
      <c r="BI87" s="25">
        <f>+IF('Step 2 - Expected Payments'!$D$13+BI74&gt;=0,ROUND(BI74+'Step 2 - Expected Payments'!$D$13,2),"")</f>
        <v>3.69</v>
      </c>
      <c r="BJ87" s="25">
        <f>+IF('Step 2 - Expected Payments'!$D$13+BJ74&gt;=0,ROUND(BJ74+'Step 2 - Expected Payments'!$D$13,2),"")</f>
        <v>2.63</v>
      </c>
      <c r="BK87" s="25">
        <f>+IF('Step 2 - Expected Payments'!$D$13+BK74&gt;=0,ROUND(BK74+'Step 2 - Expected Payments'!$D$13,2),"")</f>
        <v>4.08</v>
      </c>
      <c r="BL87" s="25">
        <f>+IF('Step 2 - Expected Payments'!$D$13+BL74&gt;=0,ROUND(BL74+'Step 2 - Expected Payments'!$D$13,2),"")</f>
        <v>5.42</v>
      </c>
      <c r="BM87" s="25">
        <f>+IF('Step 2 - Expected Payments'!$D$13+BM74&gt;=0,ROUND(BM74+'Step 2 - Expected Payments'!$D$13,2),"")</f>
        <v>2.85</v>
      </c>
      <c r="BN87" s="25">
        <f>+IF('Step 2 - Expected Payments'!$D$13+BN74&gt;=0,ROUND(BN74+'Step 2 - Expected Payments'!$D$13,2),"")</f>
        <v>5.27</v>
      </c>
      <c r="BO87" s="25">
        <f>+IF('Step 2 - Expected Payments'!$D$13+BO74&gt;=0,ROUND(BO74+'Step 2 - Expected Payments'!$D$13,2),"")</f>
        <v>3.48</v>
      </c>
      <c r="BP87" s="25">
        <f>+IF('Step 2 - Expected Payments'!$D$13+BP74&gt;=0,ROUND(BP74+'Step 2 - Expected Payments'!$D$13,2),"")</f>
        <v>2.85</v>
      </c>
      <c r="BQ87" s="25">
        <f>+IF('Step 2 - Expected Payments'!$D$13+BQ74&gt;=0,ROUND(BQ74+'Step 2 - Expected Payments'!$D$13,2),"")</f>
        <v>4.95</v>
      </c>
      <c r="BR87" s="25">
        <f>+IF('Step 2 - Expected Payments'!$D$13+BR74&gt;=0,ROUND(BR74+'Step 2 - Expected Payments'!$D$13,2),"")</f>
        <v>3.35</v>
      </c>
      <c r="BS87" s="25">
        <f>+IF('Step 2 - Expected Payments'!$D$13+BS74&gt;=0,ROUND(BS74+'Step 2 - Expected Payments'!$D$13,2),"")</f>
        <v>3.69</v>
      </c>
      <c r="BT87" s="25">
        <f>+IF('Step 2 - Expected Payments'!$D$13+BT74&gt;=0,ROUND(BT74+'Step 2 - Expected Payments'!$D$13,2),"")</f>
        <v>4.03</v>
      </c>
      <c r="BU87" s="25">
        <f>+IF('Step 2 - Expected Payments'!$D$13+BU74&gt;=0,ROUND(BU74+'Step 2 - Expected Payments'!$D$13,2),"")</f>
        <v>2.95</v>
      </c>
      <c r="BV87" s="25">
        <f>+IF('Step 2 - Expected Payments'!$D$13+BV74&gt;=0,ROUND(BV74+'Step 2 - Expected Payments'!$D$13,2),"")</f>
        <v>3</v>
      </c>
      <c r="BW87" s="25">
        <f>+IF('Step 2 - Expected Payments'!$D$13+BW74&gt;=0,ROUND(BW74+'Step 2 - Expected Payments'!$D$13,2),"")</f>
        <v>5.36</v>
      </c>
      <c r="BX87" s="25">
        <f>+IF('Step 2 - Expected Payments'!$D$13+BX74&gt;=0,ROUND(BX74+'Step 2 - Expected Payments'!$D$13,2),"")</f>
        <v>2.82</v>
      </c>
      <c r="BY87" s="25">
        <f>+IF('Step 2 - Expected Payments'!$D$13+BY74&gt;=0,ROUND(BY74+'Step 2 - Expected Payments'!$D$13,2),"")</f>
        <v>3.28</v>
      </c>
      <c r="BZ87" s="25">
        <f>+IF('Step 2 - Expected Payments'!$D$13+BZ74&gt;=0,ROUND(BZ74+'Step 2 - Expected Payments'!$D$13,2),"")</f>
        <v>3.75</v>
      </c>
      <c r="CA87" s="25">
        <f>+IF('Step 2 - Expected Payments'!$D$13+CA74&gt;=0,ROUND(CA74+'Step 2 - Expected Payments'!$D$13,2),"")</f>
        <v>4.6100000000000003</v>
      </c>
      <c r="CB87" s="25">
        <f>+IF('Step 2 - Expected Payments'!$D$13+CB74&gt;=0,ROUND(CB74+'Step 2 - Expected Payments'!$D$13,2),"")</f>
        <v>4.42</v>
      </c>
      <c r="CC87" s="25">
        <f>+IF('Step 2 - Expected Payments'!$D$13+CC74&gt;=0,ROUND(CC74+'Step 2 - Expected Payments'!$D$13,2),"")</f>
        <v>2.48</v>
      </c>
      <c r="CD87" s="25">
        <f>+IF('Step 2 - Expected Payments'!$D$13+CD74&gt;=0,ROUND(CD74+'Step 2 - Expected Payments'!$D$13,2),"")</f>
        <v>2.95</v>
      </c>
      <c r="CE87" s="25">
        <f>+IF('Step 2 - Expected Payments'!$D$13+CE74&gt;=0,ROUND(CE74+'Step 2 - Expected Payments'!$D$13,2),"")</f>
        <v>5.17</v>
      </c>
      <c r="CF87" s="25">
        <f>+IF('Step 2 - Expected Payments'!$D$13+CF74&gt;=0,ROUND(CF74+'Step 2 - Expected Payments'!$D$13,2),"")</f>
        <v>2.46</v>
      </c>
      <c r="CG87" s="25">
        <f>+IF('Step 2 - Expected Payments'!$D$13+CG74&gt;=0,ROUND(CG74+'Step 2 - Expected Payments'!$D$13,2),"")</f>
        <v>3.65</v>
      </c>
      <c r="CH87" s="25">
        <f>+IF('Step 2 - Expected Payments'!$D$13+CH74&gt;=0,ROUND(CH74+'Step 2 - Expected Payments'!$D$13,2),"")</f>
        <v>3.92</v>
      </c>
      <c r="CI87" s="25">
        <f>+IF('Step 2 - Expected Payments'!$D$13+CI74&gt;=0,ROUND(CI74+'Step 2 - Expected Payments'!$D$13,2),"")</f>
        <v>3.26</v>
      </c>
      <c r="CJ87" s="25">
        <f>+IF('Step 2 - Expected Payments'!$D$13+CJ74&gt;=0,ROUND(CJ74+'Step 2 - Expected Payments'!$D$13,2),"")</f>
        <v>4.29</v>
      </c>
      <c r="CK87" s="25">
        <f>+IF('Step 2 - Expected Payments'!$D$13+CK74&gt;=0,ROUND(CK74+'Step 2 - Expected Payments'!$D$13,2),"")</f>
        <v>4.26</v>
      </c>
      <c r="CL87" s="25">
        <f>+IF('Step 2 - Expected Payments'!$D$13+CL74&gt;=0,ROUND(CL74+'Step 2 - Expected Payments'!$D$13,2),"")</f>
        <v>4.5199999999999996</v>
      </c>
      <c r="CM87" s="25">
        <f>+IF('Step 2 - Expected Payments'!$D$13+CM74&gt;=0,ROUND(CM74+'Step 2 - Expected Payments'!$D$13,2),"")</f>
        <v>5.09</v>
      </c>
      <c r="CN87" s="25">
        <f>+IF('Step 2 - Expected Payments'!$D$13+CN74&gt;=0,ROUND(CN74+'Step 2 - Expected Payments'!$D$13,2),"")</f>
        <v>3.47</v>
      </c>
      <c r="CO87" s="25">
        <f>+IF('Step 2 - Expected Payments'!$D$13+CO74&gt;=0,ROUND(CO74+'Step 2 - Expected Payments'!$D$13,2),"")</f>
        <v>3.91</v>
      </c>
      <c r="CP87" s="25">
        <f>+IF('Step 2 - Expected Payments'!$D$13+CP74&gt;=0,ROUND(CP74+'Step 2 - Expected Payments'!$D$13,2),"")</f>
        <v>4.4800000000000004</v>
      </c>
      <c r="CQ87" s="25">
        <f>+IF('Step 2 - Expected Payments'!$D$13+CQ74&gt;=0,ROUND(CQ74+'Step 2 - Expected Payments'!$D$13,2),"")</f>
        <v>2.91</v>
      </c>
      <c r="CR87" s="25">
        <f>+IF('Step 2 - Expected Payments'!$D$13+CR74&gt;=0,ROUND(CR74+'Step 2 - Expected Payments'!$D$13,2),"")</f>
        <v>2.46</v>
      </c>
      <c r="CS87" s="25">
        <f>+IF('Step 2 - Expected Payments'!$D$13+CS74&gt;=0,ROUND(CS74+'Step 2 - Expected Payments'!$D$13,2),"")</f>
        <v>4.2300000000000004</v>
      </c>
      <c r="CT87" s="25">
        <f>+IF('Step 2 - Expected Payments'!$D$13+CT74&gt;=0,ROUND(CT74+'Step 2 - Expected Payments'!$D$13,2),"")</f>
        <v>3.54</v>
      </c>
      <c r="CU87" s="25">
        <f>+IF('Step 2 - Expected Payments'!$D$13+CU74&gt;=0,ROUND(CU74+'Step 2 - Expected Payments'!$D$13,2),"")</f>
        <v>5.8</v>
      </c>
      <c r="CV87" s="25">
        <f>+IF('Step 2 - Expected Payments'!$D$13+CV74&gt;=0,ROUND(CV74+'Step 2 - Expected Payments'!$D$13,2),"")</f>
        <v>3.85</v>
      </c>
      <c r="CW87" s="25">
        <f>+IF('Step 2 - Expected Payments'!$D$13+CW74&gt;=0,ROUND(CW74+'Step 2 - Expected Payments'!$D$13,2),"")</f>
        <v>4.75</v>
      </c>
      <c r="CX87" s="25">
        <f>+IF('Step 2 - Expected Payments'!$D$13+CX74&gt;=0,ROUND(CX74+'Step 2 - Expected Payments'!$D$13,2),"")</f>
        <v>4.17</v>
      </c>
      <c r="CY87" s="25">
        <f>+IF('Step 2 - Expected Payments'!$D$13+CY74&gt;=0,ROUND(CY74+'Step 2 - Expected Payments'!$D$13,2),"")</f>
        <v>3.67</v>
      </c>
      <c r="CZ87" s="25">
        <f>+IF('Step 2 - Expected Payments'!$D$13+CZ74&gt;=0,ROUND(CZ74+'Step 2 - Expected Payments'!$D$13,2),"")</f>
        <v>4.8</v>
      </c>
      <c r="DA87" s="25">
        <f>+IF('Step 2 - Expected Payments'!$D$13+DA74&gt;=0,ROUND(DA74+'Step 2 - Expected Payments'!$D$13,2),"")</f>
        <v>3.38</v>
      </c>
      <c r="DB87" s="25">
        <f>+IF('Step 2 - Expected Payments'!$D$13+DB74&gt;=0,ROUND(DB74+'Step 2 - Expected Payments'!$D$13,2),"")</f>
        <v>4.24</v>
      </c>
      <c r="DC87" s="25">
        <f>+IF('Step 2 - Expected Payments'!$D$13+DC74&gt;=0,ROUND(DC74+'Step 2 - Expected Payments'!$D$13,2),"")</f>
        <v>2.88</v>
      </c>
      <c r="DD87" s="25">
        <f>+IF('Step 2 - Expected Payments'!$D$13+DD74&gt;=0,ROUND(DD74+'Step 2 - Expected Payments'!$D$13,2),"")</f>
        <v>5.05</v>
      </c>
      <c r="DE87" s="25">
        <f>+IF('Step 2 - Expected Payments'!$D$13+DE74&gt;=0,ROUND(DE74+'Step 2 - Expected Payments'!$D$13,2),"")</f>
        <v>4.78</v>
      </c>
      <c r="DF87" s="25">
        <f>+IF('Step 2 - Expected Payments'!$D$13+DF74&gt;=0,ROUND(DF74+'Step 2 - Expected Payments'!$D$13,2),"")</f>
        <v>6.07</v>
      </c>
      <c r="DG87" s="25">
        <f>+IF('Step 2 - Expected Payments'!$D$13+DG74&gt;=0,ROUND(DG74+'Step 2 - Expected Payments'!$D$13,2),"")</f>
        <v>4.21</v>
      </c>
      <c r="DH87" s="25">
        <f>+IF('Step 2 - Expected Payments'!$D$13+DH74&gt;=0,ROUND(DH74+'Step 2 - Expected Payments'!$D$13,2),"")</f>
        <v>2.33</v>
      </c>
      <c r="DI87" s="25">
        <f>+IF('Step 2 - Expected Payments'!$D$13+DI74&gt;=0,ROUND(DI74+'Step 2 - Expected Payments'!$D$13,2),"")</f>
        <v>4.2</v>
      </c>
      <c r="DJ87" s="25">
        <f>+IF('Step 2 - Expected Payments'!$D$13+DJ74&gt;=0,ROUND(DJ74+'Step 2 - Expected Payments'!$D$13,2),"")</f>
        <v>2.84</v>
      </c>
      <c r="DK87" s="25">
        <f>+IF('Step 2 - Expected Payments'!$D$13+DK74&gt;=0,ROUND(DK74+'Step 2 - Expected Payments'!$D$13,2),"")</f>
        <v>3.51</v>
      </c>
      <c r="DL87" s="25">
        <f>+IF('Step 2 - Expected Payments'!$D$13+DL74&gt;=0,ROUND(DL74+'Step 2 - Expected Payments'!$D$13,2),"")</f>
        <v>3.13</v>
      </c>
      <c r="DM87" s="25">
        <f>+IF('Step 2 - Expected Payments'!$D$13+DM74&gt;=0,ROUND(DM74+'Step 2 - Expected Payments'!$D$13,2),"")</f>
        <v>2.67</v>
      </c>
      <c r="DN87" s="25">
        <f>+IF('Step 2 - Expected Payments'!$D$13+DN74&gt;=0,ROUND(DN74+'Step 2 - Expected Payments'!$D$13,2),"")</f>
        <v>4.54</v>
      </c>
      <c r="DO87" s="25">
        <f>+IF('Step 2 - Expected Payments'!$D$13+DO74&gt;=0,ROUND(DO74+'Step 2 - Expected Payments'!$D$13,2),"")</f>
        <v>3.83</v>
      </c>
      <c r="DP87" s="25">
        <f>+IF('Step 2 - Expected Payments'!$D$13+DP74&gt;=0,ROUND(DP74+'Step 2 - Expected Payments'!$D$13,2),"")</f>
        <v>3.36</v>
      </c>
      <c r="DQ87" s="25">
        <f>+IF('Step 2 - Expected Payments'!$D$13+DQ74&gt;=0,ROUND(DQ74+'Step 2 - Expected Payments'!$D$13,2),"")</f>
        <v>3.39</v>
      </c>
      <c r="DR87" s="25">
        <f>+IF('Step 2 - Expected Payments'!$D$13+DR74&gt;=0,ROUND(DR74+'Step 2 - Expected Payments'!$D$13,2),"")</f>
        <v>3.05</v>
      </c>
      <c r="DS87" s="25">
        <f>+IF('Step 2 - Expected Payments'!$D$13+DS74&gt;=0,ROUND(DS74+'Step 2 - Expected Payments'!$D$13,2),"")</f>
        <v>5.32</v>
      </c>
      <c r="DT87" s="25">
        <f>+IF('Step 2 - Expected Payments'!$D$13+DT74&gt;=0,ROUND(DT74+'Step 2 - Expected Payments'!$D$13,2),"")</f>
        <v>3.09</v>
      </c>
      <c r="DU87" s="25">
        <f>+IF('Step 2 - Expected Payments'!$D$13+DU74&gt;=0,ROUND(DU74+'Step 2 - Expected Payments'!$D$13,2),"")</f>
        <v>5.08</v>
      </c>
      <c r="DV87" s="25">
        <f>+IF('Step 2 - Expected Payments'!$D$13+DV74&gt;=0,ROUND(DV74+'Step 2 - Expected Payments'!$D$13,2),"")</f>
        <v>4.34</v>
      </c>
      <c r="DW87" s="25">
        <f>+IF('Step 2 - Expected Payments'!$D$13+DW74&gt;=0,ROUND(DW74+'Step 2 - Expected Payments'!$D$13,2),"")</f>
        <v>4.75</v>
      </c>
      <c r="DX87" s="25">
        <f>+IF('Step 2 - Expected Payments'!$D$13+DX74&gt;=0,ROUND(DX74+'Step 2 - Expected Payments'!$D$13,2),"")</f>
        <v>4.9400000000000004</v>
      </c>
      <c r="DY87" s="25">
        <f>+IF('Step 2 - Expected Payments'!$D$13+DY74&gt;=0,ROUND(DY74+'Step 2 - Expected Payments'!$D$13,2),"")</f>
        <v>2.9</v>
      </c>
      <c r="DZ87" s="25">
        <f>+IF('Step 2 - Expected Payments'!$D$13+DZ74&gt;=0,ROUND(DZ74+'Step 2 - Expected Payments'!$D$13,2),"")</f>
        <v>3.22</v>
      </c>
      <c r="EA87" s="25">
        <f>+IF('Step 2 - Expected Payments'!$D$13+EA74&gt;=0,ROUND(EA74+'Step 2 - Expected Payments'!$D$13,2),"")</f>
        <v>3.51</v>
      </c>
      <c r="EB87" s="25">
        <f>+IF('Step 2 - Expected Payments'!$D$13+EB74&gt;=0,ROUND(EB74+'Step 2 - Expected Payments'!$D$13,2),"")</f>
        <v>5.56</v>
      </c>
      <c r="EC87" s="25">
        <f>+IF('Step 2 - Expected Payments'!$D$13+EC74&gt;=0,ROUND(EC74+'Step 2 - Expected Payments'!$D$13,2),"")</f>
        <v>4.47</v>
      </c>
      <c r="ED87" s="25">
        <f>+IF('Step 2 - Expected Payments'!$D$13+ED74&gt;=0,ROUND(ED74+'Step 2 - Expected Payments'!$D$13,2),"")</f>
        <v>3.55</v>
      </c>
      <c r="EE87" s="25">
        <f>+IF('Step 2 - Expected Payments'!$D$13+EE74&gt;=0,ROUND(EE74+'Step 2 - Expected Payments'!$D$13,2),"")</f>
        <v>3.42</v>
      </c>
      <c r="EF87" s="25">
        <f>+IF('Step 2 - Expected Payments'!$D$13+EF74&gt;=0,ROUND(EF74+'Step 2 - Expected Payments'!$D$13,2),"")</f>
        <v>5.84</v>
      </c>
      <c r="EG87" s="25">
        <f>+IF('Step 2 - Expected Payments'!$D$13+EG74&gt;=0,ROUND(EG74+'Step 2 - Expected Payments'!$D$13,2),"")</f>
        <v>3.36</v>
      </c>
      <c r="EH87" s="25">
        <f>+IF('Step 2 - Expected Payments'!$D$13+EH74&gt;=0,ROUND(EH74+'Step 2 - Expected Payments'!$D$13,2),"")</f>
        <v>4.38</v>
      </c>
      <c r="EI87" s="25">
        <f>+IF('Step 2 - Expected Payments'!$D$13+EI74&gt;=0,ROUND(EI74+'Step 2 - Expected Payments'!$D$13,2),"")</f>
        <v>2.08</v>
      </c>
      <c r="EJ87" s="25">
        <f>+IF('Step 2 - Expected Payments'!$D$13+EJ74&gt;=0,ROUND(EJ74+'Step 2 - Expected Payments'!$D$13,2),"")</f>
        <v>3.51</v>
      </c>
      <c r="EK87" s="25">
        <f>+IF('Step 2 - Expected Payments'!$D$13+EK74&gt;=0,ROUND(EK74+'Step 2 - Expected Payments'!$D$13,2),"")</f>
        <v>4.54</v>
      </c>
      <c r="EL87" s="25">
        <f>+IF('Step 2 - Expected Payments'!$D$13+EL74&gt;=0,ROUND(EL74+'Step 2 - Expected Payments'!$D$13,2),"")</f>
        <v>4.88</v>
      </c>
      <c r="EM87" s="25">
        <f>+IF('Step 2 - Expected Payments'!$D$13+EM74&gt;=0,ROUND(EM74+'Step 2 - Expected Payments'!$D$13,2),"")</f>
        <v>2.54</v>
      </c>
      <c r="EN87" s="25">
        <f>+IF('Step 2 - Expected Payments'!$D$13+EN74&gt;=0,ROUND(EN74+'Step 2 - Expected Payments'!$D$13,2),"")</f>
        <v>3.49</v>
      </c>
      <c r="EO87" s="25">
        <f>+IF('Step 2 - Expected Payments'!$D$13+EO74&gt;=0,ROUND(EO74+'Step 2 - Expected Payments'!$D$13,2),"")</f>
        <v>5.66</v>
      </c>
      <c r="EP87" s="25">
        <f>+IF('Step 2 - Expected Payments'!$D$13+EP74&gt;=0,ROUND(EP74+'Step 2 - Expected Payments'!$D$13,2),"")</f>
        <v>3.65</v>
      </c>
      <c r="EQ87" s="25">
        <f>+IF('Step 2 - Expected Payments'!$D$13+EQ74&gt;=0,ROUND(EQ74+'Step 2 - Expected Payments'!$D$13,2),"")</f>
        <v>3.69</v>
      </c>
      <c r="ER87" s="25">
        <f>+IF('Step 2 - Expected Payments'!$D$13+ER74&gt;=0,ROUND(ER74+'Step 2 - Expected Payments'!$D$13,2),"")</f>
        <v>4.8099999999999996</v>
      </c>
      <c r="ES87" s="25">
        <f>+IF('Step 2 - Expected Payments'!$D$13+ES74&gt;=0,ROUND(ES74+'Step 2 - Expected Payments'!$D$13,2),"")</f>
        <v>3.63</v>
      </c>
      <c r="ET87" s="25">
        <f>+IF('Step 2 - Expected Payments'!$D$13+ET74&gt;=0,ROUND(ET74+'Step 2 - Expected Payments'!$D$13,2),"")</f>
        <v>2.63</v>
      </c>
      <c r="EU87" s="25">
        <f>+IF('Step 2 - Expected Payments'!$D$13+EU74&gt;=0,ROUND(EU74+'Step 2 - Expected Payments'!$D$13,2),"")</f>
        <v>3.19</v>
      </c>
      <c r="EV87" s="25">
        <f>+IF('Step 2 - Expected Payments'!$D$13+EV74&gt;=0,ROUND(EV74+'Step 2 - Expected Payments'!$D$13,2),"")</f>
        <v>3.4</v>
      </c>
      <c r="EW87" s="25">
        <f>+IF('Step 2 - Expected Payments'!$D$13+EW74&gt;=0,ROUND(EW74+'Step 2 - Expected Payments'!$D$13,2),"")</f>
        <v>4.03</v>
      </c>
      <c r="EX87" s="25">
        <f>+IF('Step 2 - Expected Payments'!$D$13+EX74&gt;=0,ROUND(EX74+'Step 2 - Expected Payments'!$D$13,2),"")</f>
        <v>2.61</v>
      </c>
      <c r="EY87" s="25">
        <f>+IF('Step 2 - Expected Payments'!$D$13+EY74&gt;=0,ROUND(EY74+'Step 2 - Expected Payments'!$D$13,2),"")</f>
        <v>3.48</v>
      </c>
      <c r="EZ87" s="25">
        <f>+IF('Step 2 - Expected Payments'!$D$13+EZ74&gt;=0,ROUND(EZ74+'Step 2 - Expected Payments'!$D$13,2),"")</f>
        <v>2.87</v>
      </c>
      <c r="FA87" s="25">
        <f>+IF('Step 2 - Expected Payments'!$D$13+FA74&gt;=0,ROUND(FA74+'Step 2 - Expected Payments'!$D$13,2),"")</f>
        <v>6.84</v>
      </c>
      <c r="FB87" s="25">
        <f>+IF('Step 2 - Expected Payments'!$D$13+FB74&gt;=0,ROUND(FB74+'Step 2 - Expected Payments'!$D$13,2),"")</f>
        <v>1.56</v>
      </c>
      <c r="FC87" s="25">
        <f>+IF('Step 2 - Expected Payments'!$D$13+FC74&gt;=0,ROUND(FC74+'Step 2 - Expected Payments'!$D$13,2),"")</f>
        <v>5.31</v>
      </c>
      <c r="FD87" s="25">
        <f>+IF('Step 2 - Expected Payments'!$D$13+FD74&gt;=0,ROUND(FD74+'Step 2 - Expected Payments'!$D$13,2),"")</f>
        <v>4.97</v>
      </c>
      <c r="FE87" s="25">
        <f>+IF('Step 2 - Expected Payments'!$D$13+FE74&gt;=0,ROUND(FE74+'Step 2 - Expected Payments'!$D$13,2),"")</f>
        <v>3.28</v>
      </c>
      <c r="FF87" s="25">
        <f>+IF('Step 2 - Expected Payments'!$D$13+FF74&gt;=0,ROUND(FF74+'Step 2 - Expected Payments'!$D$13,2),"")</f>
        <v>4.6500000000000004</v>
      </c>
      <c r="FG87" s="25">
        <f>+IF('Step 2 - Expected Payments'!$D$13+FG74&gt;=0,ROUND(FG74+'Step 2 - Expected Payments'!$D$13,2),"")</f>
        <v>4.17</v>
      </c>
      <c r="FH87" s="25">
        <f>+IF('Step 2 - Expected Payments'!$D$13+FH74&gt;=0,ROUND(FH74+'Step 2 - Expected Payments'!$D$13,2),"")</f>
        <v>3.73</v>
      </c>
      <c r="FI87" s="25">
        <f>+IF('Step 2 - Expected Payments'!$D$13+FI74&gt;=0,ROUND(FI74+'Step 2 - Expected Payments'!$D$13,2),"")</f>
        <v>3.58</v>
      </c>
      <c r="FJ87" s="25">
        <f>+IF('Step 2 - Expected Payments'!$D$13+FJ74&gt;=0,ROUND(FJ74+'Step 2 - Expected Payments'!$D$13,2),"")</f>
        <v>1.52</v>
      </c>
      <c r="FK87" s="25">
        <f>+IF('Step 2 - Expected Payments'!$D$13+FK74&gt;=0,ROUND(FK74+'Step 2 - Expected Payments'!$D$13,2),"")</f>
        <v>2.67</v>
      </c>
      <c r="FL87" s="25">
        <f>+IF('Step 2 - Expected Payments'!$D$13+FL74&gt;=0,ROUND(FL74+'Step 2 - Expected Payments'!$D$13,2),"")</f>
        <v>5.96</v>
      </c>
      <c r="FM87" s="25">
        <f>+IF('Step 2 - Expected Payments'!$D$13+FM74&gt;=0,ROUND(FM74+'Step 2 - Expected Payments'!$D$13,2),"")</f>
        <v>2.88</v>
      </c>
      <c r="FN87" s="25">
        <f>+IF('Step 2 - Expected Payments'!$D$13+FN74&gt;=0,ROUND(FN74+'Step 2 - Expected Payments'!$D$13,2),"")</f>
        <v>4.01</v>
      </c>
      <c r="FO87" s="25">
        <f>+IF('Step 2 - Expected Payments'!$D$13+FO74&gt;=0,ROUND(FO74+'Step 2 - Expected Payments'!$D$13,2),"")</f>
        <v>1.95</v>
      </c>
      <c r="FP87" s="25">
        <f>+IF('Step 2 - Expected Payments'!$D$13+FP74&gt;=0,ROUND(FP74+'Step 2 - Expected Payments'!$D$13,2),"")</f>
        <v>5.48</v>
      </c>
      <c r="FQ87" s="25">
        <f>+IF('Step 2 - Expected Payments'!$D$13+FQ74&gt;=0,ROUND(FQ74+'Step 2 - Expected Payments'!$D$13,2),"")</f>
        <v>3.58</v>
      </c>
      <c r="FR87" s="25">
        <f>+IF('Step 2 - Expected Payments'!$D$13+FR74&gt;=0,ROUND(FR74+'Step 2 - Expected Payments'!$D$13,2),"")</f>
        <v>2.75</v>
      </c>
      <c r="FS87" s="25">
        <f>+IF('Step 2 - Expected Payments'!$D$13+FS74&gt;=0,ROUND(FS74+'Step 2 - Expected Payments'!$D$13,2),"")</f>
        <v>4.75</v>
      </c>
      <c r="FT87" s="25">
        <f>+IF('Step 2 - Expected Payments'!$D$13+FT74&gt;=0,ROUND(FT74+'Step 2 - Expected Payments'!$D$13,2),"")</f>
        <v>3.59</v>
      </c>
      <c r="FU87" s="25">
        <f>+IF('Step 2 - Expected Payments'!$D$13+FU74&gt;=0,ROUND(FU74+'Step 2 - Expected Payments'!$D$13,2),"")</f>
        <v>3.81</v>
      </c>
      <c r="FV87" s="25">
        <f>+IF('Step 2 - Expected Payments'!$D$13+FV74&gt;=0,ROUND(FV74+'Step 2 - Expected Payments'!$D$13,2),"")</f>
        <v>3.86</v>
      </c>
      <c r="FW87" s="25">
        <f>+IF('Step 2 - Expected Payments'!$D$13+FW74&gt;=0,ROUND(FW74+'Step 2 - Expected Payments'!$D$13,2),"")</f>
        <v>4.1100000000000003</v>
      </c>
      <c r="FX87" s="25">
        <f>+IF('Step 2 - Expected Payments'!$D$13+FX74&gt;=0,ROUND(FX74+'Step 2 - Expected Payments'!$D$13,2),"")</f>
        <v>3.16</v>
      </c>
      <c r="FY87" s="25">
        <f>+IF('Step 2 - Expected Payments'!$D$13+FY74&gt;=0,ROUND(FY74+'Step 2 - Expected Payments'!$D$13,2),"")</f>
        <v>3.75</v>
      </c>
      <c r="FZ87" s="25">
        <f>+IF('Step 2 - Expected Payments'!$D$13+FZ74&gt;=0,ROUND(FZ74+'Step 2 - Expected Payments'!$D$13,2),"")</f>
        <v>3.46</v>
      </c>
      <c r="GA87" s="25">
        <f>+IF('Step 2 - Expected Payments'!$D$13+GA74&gt;=0,ROUND(GA74+'Step 2 - Expected Payments'!$D$13,2),"")</f>
        <v>3.52</v>
      </c>
      <c r="GB87" s="25">
        <f>+IF('Step 2 - Expected Payments'!$D$13+GB74&gt;=0,ROUND(GB74+'Step 2 - Expected Payments'!$D$13,2),"")</f>
        <v>3.32</v>
      </c>
      <c r="GC87" s="25">
        <f>+IF('Step 2 - Expected Payments'!$D$13+GC74&gt;=0,ROUND(GC74+'Step 2 - Expected Payments'!$D$13,2),"")</f>
        <v>1.34</v>
      </c>
      <c r="GD87" s="25">
        <f>+IF('Step 2 - Expected Payments'!$D$13+GD74&gt;=0,ROUND(GD74+'Step 2 - Expected Payments'!$D$13,2),"")</f>
        <v>3.32</v>
      </c>
      <c r="GE87" s="25">
        <f>+IF('Step 2 - Expected Payments'!$D$13+GE74&gt;=0,ROUND(GE74+'Step 2 - Expected Payments'!$D$13,2),"")</f>
        <v>2.23</v>
      </c>
      <c r="GF87" s="25">
        <f>+IF('Step 2 - Expected Payments'!$D$13+GF74&gt;=0,ROUND(GF74+'Step 2 - Expected Payments'!$D$13,2),"")</f>
        <v>2.9</v>
      </c>
      <c r="GG87" s="25">
        <f>+IF('Step 2 - Expected Payments'!$D$13+GG74&gt;=0,ROUND(GG74+'Step 2 - Expected Payments'!$D$13,2),"")</f>
        <v>4.8499999999999996</v>
      </c>
      <c r="GH87" s="25">
        <f>+IF('Step 2 - Expected Payments'!$D$13+GH74&gt;=0,ROUND(GH74+'Step 2 - Expected Payments'!$D$13,2),"")</f>
        <v>3.63</v>
      </c>
      <c r="GI87" s="25">
        <f>+IF('Step 2 - Expected Payments'!$D$13+GI74&gt;=0,ROUND(GI74+'Step 2 - Expected Payments'!$D$13,2),"")</f>
        <v>4.03</v>
      </c>
      <c r="GJ87" s="25">
        <f>+IF('Step 2 - Expected Payments'!$D$13+GJ74&gt;=0,ROUND(GJ74+'Step 2 - Expected Payments'!$D$13,2),"")</f>
        <v>4.8099999999999996</v>
      </c>
      <c r="GK87" s="25">
        <f>+IF('Step 2 - Expected Payments'!$D$13+GK74&gt;=0,ROUND(GK74+'Step 2 - Expected Payments'!$D$13,2),"")</f>
        <v>4.34</v>
      </c>
      <c r="GL87" s="25">
        <f>+IF('Step 2 - Expected Payments'!$D$13+GL74&gt;=0,ROUND(GL74+'Step 2 - Expected Payments'!$D$13,2),"")</f>
        <v>4.05</v>
      </c>
      <c r="GM87" s="25">
        <f>+IF('Step 2 - Expected Payments'!$D$13+GM74&gt;=0,ROUND(GM74+'Step 2 - Expected Payments'!$D$13,2),"")</f>
        <v>4.96</v>
      </c>
      <c r="GN87" s="25">
        <f>+IF('Step 2 - Expected Payments'!$D$13+GN74&gt;=0,ROUND(GN74+'Step 2 - Expected Payments'!$D$13,2),"")</f>
        <v>2.1</v>
      </c>
      <c r="GO87" s="25">
        <f>+IF('Step 2 - Expected Payments'!$D$13+GO74&gt;=0,ROUND(GO74+'Step 2 - Expected Payments'!$D$13,2),"")</f>
        <v>2.87</v>
      </c>
      <c r="GP87" s="25">
        <f>+IF('Step 2 - Expected Payments'!$D$13+GP74&gt;=0,ROUND(GP74+'Step 2 - Expected Payments'!$D$13,2),"")</f>
        <v>3.95</v>
      </c>
      <c r="GQ87" s="25">
        <f>+IF('Step 2 - Expected Payments'!$D$13+GQ74&gt;=0,ROUND(GQ74+'Step 2 - Expected Payments'!$D$13,2),"")</f>
        <v>3.65</v>
      </c>
      <c r="GR87" s="25">
        <f>+IF('Step 2 - Expected Payments'!$D$13+GR74&gt;=0,ROUND(GR74+'Step 2 - Expected Payments'!$D$13,2),"")</f>
        <v>1.97</v>
      </c>
      <c r="GS87" s="25">
        <f>+IF('Step 2 - Expected Payments'!$D$13+GS74&gt;=0,ROUND(GS74+'Step 2 - Expected Payments'!$D$13,2),"")</f>
        <v>5.15</v>
      </c>
      <c r="GT87" s="25">
        <f>+IF('Step 2 - Expected Payments'!$D$13+GT74&gt;=0,ROUND(GT74+'Step 2 - Expected Payments'!$D$13,2),"")</f>
        <v>5.86</v>
      </c>
      <c r="GU87" s="25">
        <f>+IF('Step 2 - Expected Payments'!$D$13+GU74&gt;=0,ROUND(GU74+'Step 2 - Expected Payments'!$D$13,2),"")</f>
        <v>1.88</v>
      </c>
      <c r="GV87" s="25">
        <f>+IF('Step 2 - Expected Payments'!$D$13+GV74&gt;=0,ROUND(GV74+'Step 2 - Expected Payments'!$D$13,2),"")</f>
        <v>3.18</v>
      </c>
      <c r="GW87" s="25">
        <f>+IF('Step 2 - Expected Payments'!$D$13+GW74&gt;=0,ROUND(GW74+'Step 2 - Expected Payments'!$D$13,2),"")</f>
        <v>4.09</v>
      </c>
      <c r="GX87" s="25">
        <f>+IF('Step 2 - Expected Payments'!$D$13+GX74&gt;=0,ROUND(GX74+'Step 2 - Expected Payments'!$D$13,2),"")</f>
        <v>4.26</v>
      </c>
      <c r="GY87" s="25">
        <f>+IF('Step 2 - Expected Payments'!$D$13+GY74&gt;=0,ROUND(GY74+'Step 2 - Expected Payments'!$D$13,2),"")</f>
        <v>3.52</v>
      </c>
      <c r="GZ87" s="25">
        <f>+IF('Step 2 - Expected Payments'!$D$13+GZ74&gt;=0,ROUND(GZ74+'Step 2 - Expected Payments'!$D$13,2),"")</f>
        <v>1.91</v>
      </c>
      <c r="HA87" s="25">
        <f>+IF('Step 2 - Expected Payments'!$D$13+HA74&gt;=0,ROUND(HA74+'Step 2 - Expected Payments'!$D$13,2),"")</f>
        <v>2.5499999999999998</v>
      </c>
      <c r="HB87" s="25">
        <f>+IF('Step 2 - Expected Payments'!$D$13+HB74&gt;=0,ROUND(HB74+'Step 2 - Expected Payments'!$D$13,2),"")</f>
        <v>3.22</v>
      </c>
      <c r="HC87" s="25">
        <f>+IF('Step 2 - Expected Payments'!$D$13+HC74&gt;=0,ROUND(HC74+'Step 2 - Expected Payments'!$D$13,2),"")</f>
        <v>4.26</v>
      </c>
      <c r="HD87" s="25">
        <f>+IF('Step 2 - Expected Payments'!$D$13+HD74&gt;=0,ROUND(HD74+'Step 2 - Expected Payments'!$D$13,2),"")</f>
        <v>4.2699999999999996</v>
      </c>
      <c r="HE87" s="25">
        <f>+IF('Step 2 - Expected Payments'!$D$13+HE74&gt;=0,ROUND(HE74+'Step 2 - Expected Payments'!$D$13,2),"")</f>
        <v>4.82</v>
      </c>
      <c r="HF87" s="25">
        <f>+IF('Step 2 - Expected Payments'!$D$13+HF74&gt;=0,ROUND(HF74+'Step 2 - Expected Payments'!$D$13,2),"")</f>
        <v>3.21</v>
      </c>
      <c r="HG87" s="25">
        <f>+IF('Step 2 - Expected Payments'!$D$13+HG74&gt;=0,ROUND(HG74+'Step 2 - Expected Payments'!$D$13,2),"")</f>
        <v>3.81</v>
      </c>
      <c r="HH87" s="25">
        <f>+IF('Step 2 - Expected Payments'!$D$13+HH74&gt;=0,ROUND(HH74+'Step 2 - Expected Payments'!$D$13,2),"")</f>
        <v>1.79</v>
      </c>
      <c r="HI87" s="25">
        <f>+IF('Step 2 - Expected Payments'!$D$13+HI74&gt;=0,ROUND(HI74+'Step 2 - Expected Payments'!$D$13,2),"")</f>
        <v>1.75</v>
      </c>
      <c r="HJ87" s="25">
        <f>+IF('Step 2 - Expected Payments'!$D$13+HJ74&gt;=0,ROUND(HJ74+'Step 2 - Expected Payments'!$D$13,2),"")</f>
        <v>3.1</v>
      </c>
      <c r="HK87" s="25">
        <f>+IF('Step 2 - Expected Payments'!$D$13+HK74&gt;=0,ROUND(HK74+'Step 2 - Expected Payments'!$D$13,2),"")</f>
        <v>4.88</v>
      </c>
      <c r="HL87" s="25">
        <f>+IF('Step 2 - Expected Payments'!$D$13+HL74&gt;=0,ROUND(HL74+'Step 2 - Expected Payments'!$D$13,2),"")</f>
        <v>5.7</v>
      </c>
      <c r="HM87" s="25">
        <f>+IF('Step 2 - Expected Payments'!$D$13+HM74&gt;=0,ROUND(HM74+'Step 2 - Expected Payments'!$D$13,2),"")</f>
        <v>2.69</v>
      </c>
      <c r="HN87" s="25">
        <f>+IF('Step 2 - Expected Payments'!$D$13+HN74&gt;=0,ROUND(HN74+'Step 2 - Expected Payments'!$D$13,2),"")</f>
        <v>5.83</v>
      </c>
      <c r="HO87" s="25">
        <f>+IF('Step 2 - Expected Payments'!$D$13+HO74&gt;=0,ROUND(HO74+'Step 2 - Expected Payments'!$D$13,2),"")</f>
        <v>4.9000000000000004</v>
      </c>
      <c r="HP87" s="25">
        <f>+IF('Step 2 - Expected Payments'!$D$13+HP74&gt;=0,ROUND(HP74+'Step 2 - Expected Payments'!$D$13,2),"")</f>
        <v>4.2300000000000004</v>
      </c>
      <c r="HQ87" s="25">
        <f>+IF('Step 2 - Expected Payments'!$D$13+HQ74&gt;=0,ROUND(HQ74+'Step 2 - Expected Payments'!$D$13,2),"")</f>
        <v>2.4300000000000002</v>
      </c>
      <c r="HR87" s="25">
        <f>+IF('Step 2 - Expected Payments'!$D$13+HR74&gt;=0,ROUND(HR74+'Step 2 - Expected Payments'!$D$13,2),"")</f>
        <v>4.7</v>
      </c>
      <c r="HS87" s="25">
        <f>+IF('Step 2 - Expected Payments'!$D$13+HS74&gt;=0,ROUND(HS74+'Step 2 - Expected Payments'!$D$13,2),"")</f>
        <v>3.67</v>
      </c>
      <c r="HT87" s="25">
        <f>+IF('Step 2 - Expected Payments'!$D$13+HT74&gt;=0,ROUND(HT74+'Step 2 - Expected Payments'!$D$13,2),"")</f>
        <v>1.24</v>
      </c>
      <c r="HU87" s="25">
        <f>+IF('Step 2 - Expected Payments'!$D$13+HU74&gt;=0,ROUND(HU74+'Step 2 - Expected Payments'!$D$13,2),"")</f>
        <v>4.7699999999999996</v>
      </c>
      <c r="HV87" s="25">
        <f>+IF('Step 2 - Expected Payments'!$D$13+HV74&gt;=0,ROUND(HV74+'Step 2 - Expected Payments'!$D$13,2),"")</f>
        <v>3.45</v>
      </c>
      <c r="HW87" s="25">
        <f>+IF('Step 2 - Expected Payments'!$D$13+HW74&gt;=0,ROUND(HW74+'Step 2 - Expected Payments'!$D$13,2),"")</f>
        <v>5.14</v>
      </c>
      <c r="HX87" s="25">
        <f>+IF('Step 2 - Expected Payments'!$D$13+HX74&gt;=0,ROUND(HX74+'Step 2 - Expected Payments'!$D$13,2),"")</f>
        <v>3.58</v>
      </c>
      <c r="HY87" s="25">
        <f>+IF('Step 2 - Expected Payments'!$D$13+HY74&gt;=0,ROUND(HY74+'Step 2 - Expected Payments'!$D$13,2),"")</f>
        <v>3.88</v>
      </c>
      <c r="HZ87" s="25">
        <f>+IF('Step 2 - Expected Payments'!$D$13+HZ74&gt;=0,ROUND(HZ74+'Step 2 - Expected Payments'!$D$13,2),"")</f>
        <v>4.7300000000000004</v>
      </c>
      <c r="IA87" s="25">
        <f>+IF('Step 2 - Expected Payments'!$D$13+IA74&gt;=0,ROUND(IA74+'Step 2 - Expected Payments'!$D$13,2),"")</f>
        <v>2.73</v>
      </c>
      <c r="IB87" s="25">
        <f>+IF('Step 2 - Expected Payments'!$D$13+IB74&gt;=0,ROUND(IB74+'Step 2 - Expected Payments'!$D$13,2),"")</f>
        <v>6.09</v>
      </c>
      <c r="IC87" s="25">
        <f>+IF('Step 2 - Expected Payments'!$D$13+IC74&gt;=0,ROUND(IC74+'Step 2 - Expected Payments'!$D$13,2),"")</f>
        <v>4.34</v>
      </c>
      <c r="ID87" s="25">
        <f>+IF('Step 2 - Expected Payments'!$D$13+ID74&gt;=0,ROUND(ID74+'Step 2 - Expected Payments'!$D$13,2),"")</f>
        <v>3.08</v>
      </c>
      <c r="IE87" s="25">
        <f>+IF('Step 2 - Expected Payments'!$D$13+IE74&gt;=0,ROUND(IE74+'Step 2 - Expected Payments'!$D$13,2),"")</f>
        <v>2.88</v>
      </c>
      <c r="IF87" s="25">
        <f>+IF('Step 2 - Expected Payments'!$D$13+IF74&gt;=0,ROUND(IF74+'Step 2 - Expected Payments'!$D$13,2),"")</f>
        <v>2.4300000000000002</v>
      </c>
      <c r="IG87" s="25">
        <f>+IF('Step 2 - Expected Payments'!$D$13+IG74&gt;=0,ROUND(IG74+'Step 2 - Expected Payments'!$D$13,2),"")</f>
        <v>3.38</v>
      </c>
      <c r="IH87" s="25">
        <f>+IF('Step 2 - Expected Payments'!$D$13+IH74&gt;=0,ROUND(IH74+'Step 2 - Expected Payments'!$D$13,2),"")</f>
        <v>1.83</v>
      </c>
      <c r="II87" s="25">
        <f>+IF('Step 2 - Expected Payments'!$D$13+II74&gt;=0,ROUND(II74+'Step 2 - Expected Payments'!$D$13,2),"")</f>
        <v>4.34</v>
      </c>
      <c r="IJ87" s="25">
        <f>+IF('Step 2 - Expected Payments'!$D$13+IJ74&gt;=0,ROUND(IJ74+'Step 2 - Expected Payments'!$D$13,2),"")</f>
        <v>5.07</v>
      </c>
      <c r="IK87" s="25">
        <f>+IF('Step 2 - Expected Payments'!$D$13+IK74&gt;=0,ROUND(IK74+'Step 2 - Expected Payments'!$D$13,2),"")</f>
        <v>3.96</v>
      </c>
      <c r="IL87" s="25">
        <f>+IF('Step 2 - Expected Payments'!$D$13+IL74&gt;=0,ROUND(IL74+'Step 2 - Expected Payments'!$D$13,2),"")</f>
        <v>3.62</v>
      </c>
      <c r="IM87" s="25">
        <f>+IF('Step 2 - Expected Payments'!$D$13+IM74&gt;=0,ROUND(IM74+'Step 2 - Expected Payments'!$D$13,2),"")</f>
        <v>2.19</v>
      </c>
      <c r="IN87" s="25">
        <f>+IF('Step 2 - Expected Payments'!$D$13+IN74&gt;=0,ROUND(IN74+'Step 2 - Expected Payments'!$D$13,2),"")</f>
        <v>3.07</v>
      </c>
      <c r="IO87" s="25">
        <f>+IF('Step 2 - Expected Payments'!$D$13+IO74&gt;=0,ROUND(IO74+'Step 2 - Expected Payments'!$D$13,2),"")</f>
        <v>3.09</v>
      </c>
      <c r="IP87" s="25">
        <f>+IF('Step 2 - Expected Payments'!$D$13+IP74&gt;=0,ROUND(IP74+'Step 2 - Expected Payments'!$D$13,2),"")</f>
        <v>4.08</v>
      </c>
      <c r="IQ87" s="25">
        <f>+IF('Step 2 - Expected Payments'!$D$13+IQ74&gt;=0,ROUND(IQ74+'Step 2 - Expected Payments'!$D$13,2),"")</f>
        <v>2.61</v>
      </c>
      <c r="IR87" s="25">
        <f>+IF('Step 2 - Expected Payments'!$D$13+IR74&gt;=0,ROUND(IR74+'Step 2 - Expected Payments'!$D$13,2),"")</f>
        <v>4.49</v>
      </c>
      <c r="IS87" s="25">
        <f>+IF('Step 2 - Expected Payments'!$D$13+IS74&gt;=0,ROUND(IS74+'Step 2 - Expected Payments'!$D$13,2),"")</f>
        <v>5.46</v>
      </c>
      <c r="IT87" s="25">
        <f>+IF('Step 2 - Expected Payments'!$D$13+IT74&gt;=0,ROUND(IT74+'Step 2 - Expected Payments'!$D$13,2),"")</f>
        <v>2.84</v>
      </c>
      <c r="IU87" s="25">
        <f>+IF('Step 2 - Expected Payments'!$D$13+IU74&gt;=0,ROUND(IU74+'Step 2 - Expected Payments'!$D$13,2),"")</f>
        <v>3.42</v>
      </c>
      <c r="IV87" s="25">
        <f>+IF('Step 2 - Expected Payments'!$D$13+IV74&gt;=0,ROUND(IV74+'Step 2 - Expected Payments'!$D$13,2),"")</f>
        <v>3.63</v>
      </c>
      <c r="IW87" s="25">
        <f>+IF('Step 2 - Expected Payments'!$D$13+IW74&gt;=0,ROUND(IW74+'Step 2 - Expected Payments'!$D$13,2),"")</f>
        <v>2.56</v>
      </c>
      <c r="IX87" s="25">
        <f>+IF('Step 2 - Expected Payments'!$D$13+IX74&gt;=0,ROUND(IX74+'Step 2 - Expected Payments'!$D$13,2),"")</f>
        <v>5.0199999999999996</v>
      </c>
      <c r="IY87" s="25">
        <f>+IF('Step 2 - Expected Payments'!$D$13+IY74&gt;=0,ROUND(IY74+'Step 2 - Expected Payments'!$D$13,2),"")</f>
        <v>2.93</v>
      </c>
      <c r="IZ87" s="25">
        <f>+IF('Step 2 - Expected Payments'!$D$13+IZ74&gt;=0,ROUND(IZ74+'Step 2 - Expected Payments'!$D$13,2),"")</f>
        <v>3.62</v>
      </c>
      <c r="JA87" s="25">
        <f>+IF('Step 2 - Expected Payments'!$D$13+JA74&gt;=0,ROUND(JA74+'Step 2 - Expected Payments'!$D$13,2),"")</f>
        <v>4.5</v>
      </c>
      <c r="JB87" s="25">
        <f>+IF('Step 2 - Expected Payments'!$D$13+JB74&gt;=0,ROUND(JB74+'Step 2 - Expected Payments'!$D$13,2),"")</f>
        <v>3.65</v>
      </c>
      <c r="JC87" s="25">
        <f>+IF('Step 2 - Expected Payments'!$D$13+JC74&gt;=0,ROUND(JC74+'Step 2 - Expected Payments'!$D$13,2),"")</f>
        <v>4.32</v>
      </c>
      <c r="JD87" s="25">
        <f>+IF('Step 2 - Expected Payments'!$D$13+JD74&gt;=0,ROUND(JD74+'Step 2 - Expected Payments'!$D$13,2),"")</f>
        <v>4.3099999999999996</v>
      </c>
      <c r="JE87" s="25">
        <f>+IF('Step 2 - Expected Payments'!$D$13+JE74&gt;=0,ROUND(JE74+'Step 2 - Expected Payments'!$D$13,2),"")</f>
        <v>3.1</v>
      </c>
      <c r="JF87" s="25">
        <f>+IF('Step 2 - Expected Payments'!$D$13+JF74&gt;=0,ROUND(JF74+'Step 2 - Expected Payments'!$D$13,2),"")</f>
        <v>4.2300000000000004</v>
      </c>
      <c r="JG87" s="25">
        <f>+IF('Step 2 - Expected Payments'!$D$13+JG74&gt;=0,ROUND(JG74+'Step 2 - Expected Payments'!$D$13,2),"")</f>
        <v>4.84</v>
      </c>
      <c r="JH87" s="25">
        <f>+IF('Step 2 - Expected Payments'!$D$13+JH74&gt;=0,ROUND(JH74+'Step 2 - Expected Payments'!$D$13,2),"")</f>
        <v>2.57</v>
      </c>
      <c r="JI87" s="25">
        <f>+IF('Step 2 - Expected Payments'!$D$13+JI74&gt;=0,ROUND(JI74+'Step 2 - Expected Payments'!$D$13,2),"")</f>
        <v>3.94</v>
      </c>
      <c r="JJ87" s="25">
        <f>+IF('Step 2 - Expected Payments'!$D$13+JJ74&gt;=0,ROUND(JJ74+'Step 2 - Expected Payments'!$D$13,2),"")</f>
        <v>3.7</v>
      </c>
      <c r="JK87" s="25">
        <f>+IF('Step 2 - Expected Payments'!$D$13+JK74&gt;=0,ROUND(JK74+'Step 2 - Expected Payments'!$D$13,2),"")</f>
        <v>3.11</v>
      </c>
      <c r="JL87" s="25">
        <f>+IF('Step 2 - Expected Payments'!$D$13+JL74&gt;=0,ROUND(JL74+'Step 2 - Expected Payments'!$D$13,2),"")</f>
        <v>4.59</v>
      </c>
      <c r="JM87" s="25">
        <f>+IF('Step 2 - Expected Payments'!$D$13+JM74&gt;=0,ROUND(JM74+'Step 2 - Expected Payments'!$D$13,2),"")</f>
        <v>2.14</v>
      </c>
      <c r="JN87" s="25">
        <f>+IF('Step 2 - Expected Payments'!$D$13+JN74&gt;=0,ROUND(JN74+'Step 2 - Expected Payments'!$D$13,2),"")</f>
        <v>3.31</v>
      </c>
      <c r="JO87" s="25">
        <f>+IF('Step 2 - Expected Payments'!$D$13+JO74&gt;=0,ROUND(JO74+'Step 2 - Expected Payments'!$D$13,2),"")</f>
        <v>2.4700000000000002</v>
      </c>
      <c r="JP87" s="25">
        <f>+IF('Step 2 - Expected Payments'!$D$13+JP74&gt;=0,ROUND(JP74+'Step 2 - Expected Payments'!$D$13,2),"")</f>
        <v>3.18</v>
      </c>
      <c r="JQ87" s="25">
        <f>+IF('Step 2 - Expected Payments'!$D$13+JQ74&gt;=0,ROUND(JQ74+'Step 2 - Expected Payments'!$D$13,2),"")</f>
        <v>3.42</v>
      </c>
      <c r="JR87" s="25">
        <f>+IF('Step 2 - Expected Payments'!$D$13+JR74&gt;=0,ROUND(JR74+'Step 2 - Expected Payments'!$D$13,2),"")</f>
        <v>3.44</v>
      </c>
      <c r="JS87" s="25">
        <f>+IF('Step 2 - Expected Payments'!$D$13+JS74&gt;=0,ROUND(JS74+'Step 2 - Expected Payments'!$D$13,2),"")</f>
        <v>2.63</v>
      </c>
      <c r="JT87" s="25">
        <f>+IF('Step 2 - Expected Payments'!$D$13+JT74&gt;=0,ROUND(JT74+'Step 2 - Expected Payments'!$D$13,2),"")</f>
        <v>2.7</v>
      </c>
      <c r="JU87" s="25">
        <f>+IF('Step 2 - Expected Payments'!$D$13+JU74&gt;=0,ROUND(JU74+'Step 2 - Expected Payments'!$D$13,2),"")</f>
        <v>3.39</v>
      </c>
      <c r="JV87" s="25">
        <f>+IF('Step 2 - Expected Payments'!$D$13+JV74&gt;=0,ROUND(JV74+'Step 2 - Expected Payments'!$D$13,2),"")</f>
        <v>4.08</v>
      </c>
      <c r="JW87" s="25">
        <f>+IF('Step 2 - Expected Payments'!$D$13+JW74&gt;=0,ROUND(JW74+'Step 2 - Expected Payments'!$D$13,2),"")</f>
        <v>3.43</v>
      </c>
      <c r="JX87" s="25">
        <f>+IF('Step 2 - Expected Payments'!$D$13+JX74&gt;=0,ROUND(JX74+'Step 2 - Expected Payments'!$D$13,2),"")</f>
        <v>4.08</v>
      </c>
      <c r="JY87" s="25">
        <f>+IF('Step 2 - Expected Payments'!$D$13+JY74&gt;=0,ROUND(JY74+'Step 2 - Expected Payments'!$D$13,2),"")</f>
        <v>5.09</v>
      </c>
      <c r="JZ87" s="25">
        <f>+IF('Step 2 - Expected Payments'!$D$13+JZ74&gt;=0,ROUND(JZ74+'Step 2 - Expected Payments'!$D$13,2),"")</f>
        <v>4.45</v>
      </c>
      <c r="KA87" s="25">
        <f>+IF('Step 2 - Expected Payments'!$D$13+KA74&gt;=0,ROUND(KA74+'Step 2 - Expected Payments'!$D$13,2),"")</f>
        <v>4.17</v>
      </c>
      <c r="KB87" s="25">
        <f>+IF('Step 2 - Expected Payments'!$D$13+KB74&gt;=0,ROUND(KB74+'Step 2 - Expected Payments'!$D$13,2),"")</f>
        <v>3.42</v>
      </c>
      <c r="KC87" s="25">
        <f>+IF('Step 2 - Expected Payments'!$D$13+KC74&gt;=0,ROUND(KC74+'Step 2 - Expected Payments'!$D$13,2),"")</f>
        <v>3.86</v>
      </c>
      <c r="KD87" s="25">
        <f>+IF('Step 2 - Expected Payments'!$D$13+KD74&gt;=0,ROUND(KD74+'Step 2 - Expected Payments'!$D$13,2),"")</f>
        <v>4.2699999999999996</v>
      </c>
      <c r="KE87" s="25">
        <f>+IF('Step 2 - Expected Payments'!$D$13+KE74&gt;=0,ROUND(KE74+'Step 2 - Expected Payments'!$D$13,2),"")</f>
        <v>2.31</v>
      </c>
      <c r="KF87" s="25">
        <f>+IF('Step 2 - Expected Payments'!$D$13+KF74&gt;=0,ROUND(KF74+'Step 2 - Expected Payments'!$D$13,2),"")</f>
        <v>3.01</v>
      </c>
      <c r="KG87" s="25">
        <f>+IF('Step 2 - Expected Payments'!$D$13+KG74&gt;=0,ROUND(KG74+'Step 2 - Expected Payments'!$D$13,2),"")</f>
        <v>5.09</v>
      </c>
      <c r="KH87" s="25">
        <f>+IF('Step 2 - Expected Payments'!$D$13+KH74&gt;=0,ROUND(KH74+'Step 2 - Expected Payments'!$D$13,2),"")</f>
        <v>4.5599999999999996</v>
      </c>
      <c r="KI87" s="25">
        <f>+IF('Step 2 - Expected Payments'!$D$13+KI74&gt;=0,ROUND(KI74+'Step 2 - Expected Payments'!$D$13,2),"")</f>
        <v>1.65</v>
      </c>
      <c r="KJ87" s="25">
        <f>+IF('Step 2 - Expected Payments'!$D$13+KJ74&gt;=0,ROUND(KJ74+'Step 2 - Expected Payments'!$D$13,2),"")</f>
        <v>3.63</v>
      </c>
      <c r="KK87" s="25">
        <f>+IF('Step 2 - Expected Payments'!$D$13+KK74&gt;=0,ROUND(KK74+'Step 2 - Expected Payments'!$D$13,2),"")</f>
        <v>2.67</v>
      </c>
      <c r="KL87" s="25">
        <f>+IF('Step 2 - Expected Payments'!$D$13+KL74&gt;=0,ROUND(KL74+'Step 2 - Expected Payments'!$D$13,2),"")</f>
        <v>3.48</v>
      </c>
      <c r="KM87" s="25">
        <f>+IF('Step 2 - Expected Payments'!$D$13+KM74&gt;=0,ROUND(KM74+'Step 2 - Expected Payments'!$D$13,2),"")</f>
        <v>4.72</v>
      </c>
      <c r="KN87" s="25">
        <f>+IF('Step 2 - Expected Payments'!$D$13+KN74&gt;=0,ROUND(KN74+'Step 2 - Expected Payments'!$D$13,2),"")</f>
        <v>3.82</v>
      </c>
      <c r="KO87" s="25">
        <f>+IF('Step 2 - Expected Payments'!$D$13+KO74&gt;=0,ROUND(KO74+'Step 2 - Expected Payments'!$D$13,2),"")</f>
        <v>4.0599999999999996</v>
      </c>
      <c r="KP87" s="25">
        <f>+IF('Step 2 - Expected Payments'!$D$13+KP74&gt;=0,ROUND(KP74+'Step 2 - Expected Payments'!$D$13,2),"")</f>
        <v>1.27</v>
      </c>
      <c r="KQ87" s="25">
        <f>+IF('Step 2 - Expected Payments'!$D$13+KQ74&gt;=0,ROUND(KQ74+'Step 2 - Expected Payments'!$D$13,2),"")</f>
        <v>3.79</v>
      </c>
      <c r="KR87" s="25">
        <f>+IF('Step 2 - Expected Payments'!$D$13+KR74&gt;=0,ROUND(KR74+'Step 2 - Expected Payments'!$D$13,2),"")</f>
        <v>3.6</v>
      </c>
      <c r="KS87" s="25">
        <f>+IF('Step 2 - Expected Payments'!$D$13+KS74&gt;=0,ROUND(KS74+'Step 2 - Expected Payments'!$D$13,2),"")</f>
        <v>5.04</v>
      </c>
      <c r="KT87" s="25">
        <f>+IF('Step 2 - Expected Payments'!$D$13+KT74&gt;=0,ROUND(KT74+'Step 2 - Expected Payments'!$D$13,2),"")</f>
        <v>3.47</v>
      </c>
      <c r="KU87" s="25">
        <f>+IF('Step 2 - Expected Payments'!$D$13+KU74&gt;=0,ROUND(KU74+'Step 2 - Expected Payments'!$D$13,2),"")</f>
        <v>3.58</v>
      </c>
      <c r="KV87" s="25">
        <f>+IF('Step 2 - Expected Payments'!$D$13+KV74&gt;=0,ROUND(KV74+'Step 2 - Expected Payments'!$D$13,2),"")</f>
        <v>1.52</v>
      </c>
      <c r="KW87" s="25">
        <f>+IF('Step 2 - Expected Payments'!$D$13+KW74&gt;=0,ROUND(KW74+'Step 2 - Expected Payments'!$D$13,2),"")</f>
        <v>3.44</v>
      </c>
      <c r="KX87" s="25">
        <f>+IF('Step 2 - Expected Payments'!$D$13+KX74&gt;=0,ROUND(KX74+'Step 2 - Expected Payments'!$D$13,2),"")</f>
        <v>3.74</v>
      </c>
      <c r="KY87" s="25">
        <f>+IF('Step 2 - Expected Payments'!$D$13+KY74&gt;=0,ROUND(KY74+'Step 2 - Expected Payments'!$D$13,2),"")</f>
        <v>4.3899999999999997</v>
      </c>
      <c r="KZ87" s="25">
        <f>+IF('Step 2 - Expected Payments'!$D$13+KZ74&gt;=0,ROUND(KZ74+'Step 2 - Expected Payments'!$D$13,2),"")</f>
        <v>4.99</v>
      </c>
      <c r="LA87" s="25">
        <f>+IF('Step 2 - Expected Payments'!$D$13+LA74&gt;=0,ROUND(LA74+'Step 2 - Expected Payments'!$D$13,2),"")</f>
        <v>1.27</v>
      </c>
      <c r="LB87" s="25">
        <f>+IF('Step 2 - Expected Payments'!$D$13+LB74&gt;=0,ROUND(LB74+'Step 2 - Expected Payments'!$D$13,2),"")</f>
        <v>4.7</v>
      </c>
      <c r="LC87" s="25">
        <f>+IF('Step 2 - Expected Payments'!$D$13+LC74&gt;=0,ROUND(LC74+'Step 2 - Expected Payments'!$D$13,2),"")</f>
        <v>3.72</v>
      </c>
      <c r="LD87" s="25">
        <f>+IF('Step 2 - Expected Payments'!$D$13+LD74&gt;=0,ROUND(LD74+'Step 2 - Expected Payments'!$D$13,2),"")</f>
        <v>2.84</v>
      </c>
      <c r="LE87" s="25">
        <f>+IF('Step 2 - Expected Payments'!$D$13+LE74&gt;=0,ROUND(LE74+'Step 2 - Expected Payments'!$D$13,2),"")</f>
        <v>2.9</v>
      </c>
      <c r="LF87" s="25">
        <f>+IF('Step 2 - Expected Payments'!$D$13+LF74&gt;=0,ROUND(LF74+'Step 2 - Expected Payments'!$D$13,2),"")</f>
        <v>2.95</v>
      </c>
      <c r="LG87" s="25">
        <f>+IF('Step 2 - Expected Payments'!$D$13+LG74&gt;=0,ROUND(LG74+'Step 2 - Expected Payments'!$D$13,2),"")</f>
        <v>1.91</v>
      </c>
      <c r="LH87" s="25">
        <f>+IF('Step 2 - Expected Payments'!$D$13+LH74&gt;=0,ROUND(LH74+'Step 2 - Expected Payments'!$D$13,2),"")</f>
        <v>4.67</v>
      </c>
      <c r="LI87" s="25">
        <f>+IF('Step 2 - Expected Payments'!$D$13+LI74&gt;=0,ROUND(LI74+'Step 2 - Expected Payments'!$D$13,2),"")</f>
        <v>2.9</v>
      </c>
      <c r="LJ87" s="25">
        <f>+IF('Step 2 - Expected Payments'!$D$13+LJ74&gt;=0,ROUND(LJ74+'Step 2 - Expected Payments'!$D$13,2),"")</f>
        <v>3.91</v>
      </c>
      <c r="LK87" s="25">
        <f>+IF('Step 2 - Expected Payments'!$D$13+LK74&gt;=0,ROUND(LK74+'Step 2 - Expected Payments'!$D$13,2),"")</f>
        <v>3.29</v>
      </c>
      <c r="LL87" s="25">
        <f>+IF('Step 2 - Expected Payments'!$D$13+LL74&gt;=0,ROUND(LL74+'Step 2 - Expected Payments'!$D$13,2),"")</f>
        <v>4.3499999999999996</v>
      </c>
      <c r="LM87" s="25">
        <f>+IF('Step 2 - Expected Payments'!$D$13+LM74&gt;=0,ROUND(LM74+'Step 2 - Expected Payments'!$D$13,2),"")</f>
        <v>4.0999999999999996</v>
      </c>
      <c r="LN87" s="25">
        <f>+IF('Step 2 - Expected Payments'!$D$13+LN74&gt;=0,ROUND(LN74+'Step 2 - Expected Payments'!$D$13,2),"")</f>
        <v>3</v>
      </c>
      <c r="LO87" s="25">
        <f>+IF('Step 2 - Expected Payments'!$D$13+LO74&gt;=0,ROUND(LO74+'Step 2 - Expected Payments'!$D$13,2),"")</f>
        <v>3.92</v>
      </c>
      <c r="LP87" s="25">
        <f>+IF('Step 2 - Expected Payments'!$D$13+LP74&gt;=0,ROUND(LP74+'Step 2 - Expected Payments'!$D$13,2),"")</f>
        <v>3.65</v>
      </c>
      <c r="LQ87" s="25">
        <f>+IF('Step 2 - Expected Payments'!$D$13+LQ74&gt;=0,ROUND(LQ74+'Step 2 - Expected Payments'!$D$13,2),"")</f>
        <v>3.31</v>
      </c>
      <c r="LR87" s="25">
        <f>+IF('Step 2 - Expected Payments'!$D$13+LR74&gt;=0,ROUND(LR74+'Step 2 - Expected Payments'!$D$13,2),"")</f>
        <v>3.05</v>
      </c>
      <c r="LS87" s="25">
        <f>+IF('Step 2 - Expected Payments'!$D$13+LS74&gt;=0,ROUND(LS74+'Step 2 - Expected Payments'!$D$13,2),"")</f>
        <v>2.2400000000000002</v>
      </c>
      <c r="LT87" s="25">
        <f>+IF('Step 2 - Expected Payments'!$D$13+LT74&gt;=0,ROUND(LT74+'Step 2 - Expected Payments'!$D$13,2),"")</f>
        <v>4.29</v>
      </c>
      <c r="LU87" s="25">
        <f>+IF('Step 2 - Expected Payments'!$D$13+LU74&gt;=0,ROUND(LU74+'Step 2 - Expected Payments'!$D$13,2),"")</f>
        <v>4.62</v>
      </c>
      <c r="LV87" s="25">
        <f>+IF('Step 2 - Expected Payments'!$D$13+LV74&gt;=0,ROUND(LV74+'Step 2 - Expected Payments'!$D$13,2),"")</f>
        <v>2.91</v>
      </c>
      <c r="LW87" s="25">
        <f>+IF('Step 2 - Expected Payments'!$D$13+LW74&gt;=0,ROUND(LW74+'Step 2 - Expected Payments'!$D$13,2),"")</f>
        <v>4.13</v>
      </c>
      <c r="LX87" s="25">
        <f>+IF('Step 2 - Expected Payments'!$D$13+LX74&gt;=0,ROUND(LX74+'Step 2 - Expected Payments'!$D$13,2),"")</f>
        <v>3.7</v>
      </c>
      <c r="LY87" s="25">
        <f>+IF('Step 2 - Expected Payments'!$D$13+LY74&gt;=0,ROUND(LY74+'Step 2 - Expected Payments'!$D$13,2),"")</f>
        <v>4.29</v>
      </c>
      <c r="LZ87" s="25">
        <f>+IF('Step 2 - Expected Payments'!$D$13+LZ74&gt;=0,ROUND(LZ74+'Step 2 - Expected Payments'!$D$13,2),"")</f>
        <v>4.2300000000000004</v>
      </c>
      <c r="MA87" s="25">
        <f>+IF('Step 2 - Expected Payments'!$D$13+MA74&gt;=0,ROUND(MA74+'Step 2 - Expected Payments'!$D$13,2),"")</f>
        <v>4.29</v>
      </c>
      <c r="MB87" s="25">
        <f>+IF('Step 2 - Expected Payments'!$D$13+MB74&gt;=0,ROUND(MB74+'Step 2 - Expected Payments'!$D$13,2),"")</f>
        <v>4.38</v>
      </c>
      <c r="MC87" s="25">
        <f>+IF('Step 2 - Expected Payments'!$D$13+MC74&gt;=0,ROUND(MC74+'Step 2 - Expected Payments'!$D$13,2),"")</f>
        <v>3.24</v>
      </c>
      <c r="MD87" s="25">
        <f>+IF('Step 2 - Expected Payments'!$D$13+MD74&gt;=0,ROUND(MD74+'Step 2 - Expected Payments'!$D$13,2),"")</f>
        <v>2.73</v>
      </c>
      <c r="ME87" s="25">
        <f>+IF('Step 2 - Expected Payments'!$D$13+ME74&gt;=0,ROUND(ME74+'Step 2 - Expected Payments'!$D$13,2),"")</f>
        <v>4.09</v>
      </c>
      <c r="MF87" s="25">
        <f>+IF('Step 2 - Expected Payments'!$D$13+MF74&gt;=0,ROUND(MF74+'Step 2 - Expected Payments'!$D$13,2),"")</f>
        <v>4.74</v>
      </c>
      <c r="MG87" s="25">
        <f>+IF('Step 2 - Expected Payments'!$D$13+MG74&gt;=0,ROUND(MG74+'Step 2 - Expected Payments'!$D$13,2),"")</f>
        <v>4.47</v>
      </c>
      <c r="MH87" s="25">
        <f>+IF('Step 2 - Expected Payments'!$D$13+MH74&gt;=0,ROUND(MH74+'Step 2 - Expected Payments'!$D$13,2),"")</f>
        <v>2.82</v>
      </c>
      <c r="MI87" s="25">
        <f>+IF('Step 2 - Expected Payments'!$D$13+MI74&gt;=0,ROUND(MI74+'Step 2 - Expected Payments'!$D$13,2),"")</f>
        <v>3.94</v>
      </c>
      <c r="MJ87" s="25">
        <f>+IF('Step 2 - Expected Payments'!$D$13+MJ74&gt;=0,ROUND(MJ74+'Step 2 - Expected Payments'!$D$13,2),"")</f>
        <v>4.24</v>
      </c>
      <c r="MK87" s="25">
        <f>+IF('Step 2 - Expected Payments'!$D$13+MK74&gt;=0,ROUND(MK74+'Step 2 - Expected Payments'!$D$13,2),"")</f>
        <v>3.86</v>
      </c>
      <c r="ML87" s="25">
        <f>+IF('Step 2 - Expected Payments'!$D$13+ML74&gt;=0,ROUND(ML74+'Step 2 - Expected Payments'!$D$13,2),"")</f>
        <v>1.36</v>
      </c>
      <c r="MM87" s="25">
        <f>+IF('Step 2 - Expected Payments'!$D$13+MM74&gt;=0,ROUND(MM74+'Step 2 - Expected Payments'!$D$13,2),"")</f>
        <v>3.66</v>
      </c>
      <c r="MN87" s="25">
        <f>+IF('Step 2 - Expected Payments'!$D$13+MN74&gt;=0,ROUND(MN74+'Step 2 - Expected Payments'!$D$13,2),"")</f>
        <v>3.21</v>
      </c>
      <c r="MO87" s="25">
        <f>+IF('Step 2 - Expected Payments'!$D$13+MO74&gt;=0,ROUND(MO74+'Step 2 - Expected Payments'!$D$13,2),"")</f>
        <v>4.79</v>
      </c>
      <c r="MP87" s="25">
        <f>+IF('Step 2 - Expected Payments'!$D$13+MP74&gt;=0,ROUND(MP74+'Step 2 - Expected Payments'!$D$13,2),"")</f>
        <v>2.89</v>
      </c>
      <c r="MQ87" s="25">
        <f>+IF('Step 2 - Expected Payments'!$D$13+MQ74&gt;=0,ROUND(MQ74+'Step 2 - Expected Payments'!$D$13,2),"")</f>
        <v>3.94</v>
      </c>
      <c r="MR87" s="25">
        <f>+IF('Step 2 - Expected Payments'!$D$13+MR74&gt;=0,ROUND(MR74+'Step 2 - Expected Payments'!$D$13,2),"")</f>
        <v>2.0499999999999998</v>
      </c>
      <c r="MS87" s="25">
        <f>+IF('Step 2 - Expected Payments'!$D$13+MS74&gt;=0,ROUND(MS74+'Step 2 - Expected Payments'!$D$13,2),"")</f>
        <v>1.61</v>
      </c>
      <c r="MT87" s="25">
        <f>+IF('Step 2 - Expected Payments'!$D$13+MT74&gt;=0,ROUND(MT74+'Step 2 - Expected Payments'!$D$13,2),"")</f>
        <v>3.92</v>
      </c>
      <c r="MU87" s="25">
        <f>+IF('Step 2 - Expected Payments'!$D$13+MU74&gt;=0,ROUND(MU74+'Step 2 - Expected Payments'!$D$13,2),"")</f>
        <v>2.57</v>
      </c>
      <c r="MV87" s="25">
        <f>+IF('Step 2 - Expected Payments'!$D$13+MV74&gt;=0,ROUND(MV74+'Step 2 - Expected Payments'!$D$13,2),"")</f>
        <v>4.22</v>
      </c>
      <c r="MW87" s="25">
        <f>+IF('Step 2 - Expected Payments'!$D$13+MW74&gt;=0,ROUND(MW74+'Step 2 - Expected Payments'!$D$13,2),"")</f>
        <v>2.34</v>
      </c>
      <c r="MX87" s="25">
        <f>+IF('Step 2 - Expected Payments'!$D$13+MX74&gt;=0,ROUND(MX74+'Step 2 - Expected Payments'!$D$13,2),"")</f>
        <v>5.0599999999999996</v>
      </c>
      <c r="MY87" s="25">
        <f>+IF('Step 2 - Expected Payments'!$D$13+MY74&gt;=0,ROUND(MY74+'Step 2 - Expected Payments'!$D$13,2),"")</f>
        <v>4.55</v>
      </c>
      <c r="MZ87" s="25">
        <f>+IF('Step 2 - Expected Payments'!$D$13+MZ74&gt;=0,ROUND(MZ74+'Step 2 - Expected Payments'!$D$13,2),"")</f>
        <v>4.38</v>
      </c>
      <c r="NA87" s="25">
        <f>+IF('Step 2 - Expected Payments'!$D$13+NA74&gt;=0,ROUND(NA74+'Step 2 - Expected Payments'!$D$13,2),"")</f>
        <v>3.95</v>
      </c>
      <c r="NB87" s="25">
        <f>+IF('Step 2 - Expected Payments'!$D$13+NB74&gt;=0,ROUND(NB74+'Step 2 - Expected Payments'!$D$13,2),"")</f>
        <v>3.82</v>
      </c>
      <c r="NC87" s="25">
        <f>+IF('Step 2 - Expected Payments'!$D$13+NC74&gt;=0,ROUND(NC74+'Step 2 - Expected Payments'!$D$13,2),"")</f>
        <v>2.54</v>
      </c>
      <c r="ND87" s="25">
        <f>+IF('Step 2 - Expected Payments'!$D$13+ND74&gt;=0,ROUND(ND74+'Step 2 - Expected Payments'!$D$13,2),"")</f>
        <v>3.79</v>
      </c>
      <c r="NE87" s="25">
        <f>+IF('Step 2 - Expected Payments'!$D$13+NE74&gt;=0,ROUND(NE74+'Step 2 - Expected Payments'!$D$13,2),"")</f>
        <v>3.28</v>
      </c>
      <c r="NF87" s="25">
        <f>+IF('Step 2 - Expected Payments'!$D$13+NF74&gt;=0,ROUND(NF74+'Step 2 - Expected Payments'!$D$13,2),"")</f>
        <v>2.57</v>
      </c>
      <c r="NG87" s="25">
        <f>+IF('Step 2 - Expected Payments'!$D$13+NG74&gt;=0,ROUND(NG74+'Step 2 - Expected Payments'!$D$13,2),"")</f>
        <v>2.5299999999999998</v>
      </c>
      <c r="NH87" s="25">
        <f>+IF('Step 2 - Expected Payments'!$D$13+NH74&gt;=0,ROUND(NH74+'Step 2 - Expected Payments'!$D$13,2),"")</f>
        <v>5.73</v>
      </c>
      <c r="NI87" s="25">
        <f>+IF('Step 2 - Expected Payments'!$D$13+NI74&gt;=0,ROUND(NI74+'Step 2 - Expected Payments'!$D$13,2),"")</f>
        <v>3.45</v>
      </c>
      <c r="NJ87" s="25">
        <f>+IF('Step 2 - Expected Payments'!$D$13+NJ74&gt;=0,ROUND(NJ74+'Step 2 - Expected Payments'!$D$13,2),"")</f>
        <v>3.87</v>
      </c>
      <c r="NK87" s="25">
        <f>+IF('Step 2 - Expected Payments'!$D$13+NK74&gt;=0,ROUND(NK74+'Step 2 - Expected Payments'!$D$13,2),"")</f>
        <v>3.33</v>
      </c>
      <c r="NL87" s="25">
        <f>+IF('Step 2 - Expected Payments'!$D$13+NL74&gt;=0,ROUND(NL74+'Step 2 - Expected Payments'!$D$13,2),"")</f>
        <v>3.77</v>
      </c>
      <c r="NM87" s="25">
        <f>+IF('Step 2 - Expected Payments'!$D$13+NM74&gt;=0,ROUND(NM74+'Step 2 - Expected Payments'!$D$13,2),"")</f>
        <v>3.55</v>
      </c>
      <c r="NN87" s="25">
        <f>+IF('Step 2 - Expected Payments'!$D$13+NN74&gt;=0,ROUND(NN74+'Step 2 - Expected Payments'!$D$13,2),"")</f>
        <v>2.39</v>
      </c>
      <c r="NO87" s="25">
        <f>+IF('Step 2 - Expected Payments'!$D$13+NO74&gt;=0,ROUND(NO74+'Step 2 - Expected Payments'!$D$13,2),"")</f>
        <v>2.2200000000000002</v>
      </c>
      <c r="NP87" s="25">
        <f>+IF('Step 2 - Expected Payments'!$D$13+NP74&gt;=0,ROUND(NP74+'Step 2 - Expected Payments'!$D$13,2),"")</f>
        <v>2.61</v>
      </c>
      <c r="NQ87" s="25">
        <f>+IF('Step 2 - Expected Payments'!$D$13+NQ74&gt;=0,ROUND(NQ74+'Step 2 - Expected Payments'!$D$13,2),"")</f>
        <v>2.93</v>
      </c>
      <c r="NR87" s="25">
        <f>+IF('Step 2 - Expected Payments'!$D$13+NR74&gt;=0,ROUND(NR74+'Step 2 - Expected Payments'!$D$13,2),"")</f>
        <v>3.47</v>
      </c>
      <c r="NS87" s="25">
        <f>+IF('Step 2 - Expected Payments'!$D$13+NS74&gt;=0,ROUND(NS74+'Step 2 - Expected Payments'!$D$13,2),"")</f>
        <v>5.16</v>
      </c>
      <c r="NT87" s="25">
        <f>+IF('Step 2 - Expected Payments'!$D$13+NT74&gt;=0,ROUND(NT74+'Step 2 - Expected Payments'!$D$13,2),"")</f>
        <v>3.77</v>
      </c>
      <c r="NU87" s="25">
        <f>+IF('Step 2 - Expected Payments'!$D$13+NU74&gt;=0,ROUND(NU74+'Step 2 - Expected Payments'!$D$13,2),"")</f>
        <v>3.3</v>
      </c>
      <c r="NV87" s="25">
        <f>+IF('Step 2 - Expected Payments'!$D$13+NV74&gt;=0,ROUND(NV74+'Step 2 - Expected Payments'!$D$13,2),"")</f>
        <v>4.2</v>
      </c>
      <c r="NW87" s="25">
        <f>+IF('Step 2 - Expected Payments'!$D$13+NW74&gt;=0,ROUND(NW74+'Step 2 - Expected Payments'!$D$13,2),"")</f>
        <v>4.18</v>
      </c>
      <c r="NX87" s="25">
        <f>+IF('Step 2 - Expected Payments'!$D$13+NX74&gt;=0,ROUND(NX74+'Step 2 - Expected Payments'!$D$13,2),"")</f>
        <v>4.8600000000000003</v>
      </c>
      <c r="NY87" s="25">
        <f>+IF('Step 2 - Expected Payments'!$D$13+NY74&gt;=0,ROUND(NY74+'Step 2 - Expected Payments'!$D$13,2),"")</f>
        <v>3.56</v>
      </c>
      <c r="NZ87" s="25">
        <f>+IF('Step 2 - Expected Payments'!$D$13+NZ74&gt;=0,ROUND(NZ74+'Step 2 - Expected Payments'!$D$13,2),"")</f>
        <v>3.77</v>
      </c>
      <c r="OA87" s="25">
        <f>+IF('Step 2 - Expected Payments'!$D$13+OA74&gt;=0,ROUND(OA74+'Step 2 - Expected Payments'!$D$13,2),"")</f>
        <v>1.81</v>
      </c>
      <c r="OB87" s="25">
        <f>+IF('Step 2 - Expected Payments'!$D$13+OB74&gt;=0,ROUND(OB74+'Step 2 - Expected Payments'!$D$13,2),"")</f>
        <v>2.91</v>
      </c>
      <c r="OC87" s="25">
        <f>+IF('Step 2 - Expected Payments'!$D$13+OC74&gt;=0,ROUND(OC74+'Step 2 - Expected Payments'!$D$13,2),"")</f>
        <v>3.83</v>
      </c>
      <c r="OD87" s="25">
        <f>+IF('Step 2 - Expected Payments'!$D$13+OD74&gt;=0,ROUND(OD74+'Step 2 - Expected Payments'!$D$13,2),"")</f>
        <v>3.54</v>
      </c>
      <c r="OE87" s="25">
        <f>+IF('Step 2 - Expected Payments'!$D$13+OE74&gt;=0,ROUND(OE74+'Step 2 - Expected Payments'!$D$13,2),"")</f>
        <v>3.94</v>
      </c>
      <c r="OF87" s="25">
        <f>+IF('Step 2 - Expected Payments'!$D$13+OF74&gt;=0,ROUND(OF74+'Step 2 - Expected Payments'!$D$13,2),"")</f>
        <v>3.48</v>
      </c>
      <c r="OG87" s="25">
        <f>+IF('Step 2 - Expected Payments'!$D$13+OG74&gt;=0,ROUND(OG74+'Step 2 - Expected Payments'!$D$13,2),"")</f>
        <v>1.59</v>
      </c>
      <c r="OH87" s="25">
        <f>+IF('Step 2 - Expected Payments'!$D$13+OH74&gt;=0,ROUND(OH74+'Step 2 - Expected Payments'!$D$13,2),"")</f>
        <v>3.17</v>
      </c>
      <c r="OI87" s="25">
        <f>+IF('Step 2 - Expected Payments'!$D$13+OI74&gt;=0,ROUND(OI74+'Step 2 - Expected Payments'!$D$13,2),"")</f>
        <v>2.56</v>
      </c>
      <c r="OJ87" s="25">
        <f>+IF('Step 2 - Expected Payments'!$D$13+OJ74&gt;=0,ROUND(OJ74+'Step 2 - Expected Payments'!$D$13,2),"")</f>
        <v>3.26</v>
      </c>
      <c r="OK87" s="25">
        <f>+IF('Step 2 - Expected Payments'!$D$13+OK74&gt;=0,ROUND(OK74+'Step 2 - Expected Payments'!$D$13,2),"")</f>
        <v>3.97</v>
      </c>
      <c r="OL87" s="25">
        <f>+IF('Step 2 - Expected Payments'!$D$13+OL74&gt;=0,ROUND(OL74+'Step 2 - Expected Payments'!$D$13,2),"")</f>
        <v>1.1100000000000001</v>
      </c>
      <c r="OM87" s="25">
        <f>+IF('Step 2 - Expected Payments'!$D$13+OM74&gt;=0,ROUND(OM74+'Step 2 - Expected Payments'!$D$13,2),"")</f>
        <v>2.5499999999999998</v>
      </c>
      <c r="ON87" s="25">
        <f>+IF('Step 2 - Expected Payments'!$D$13+ON74&gt;=0,ROUND(ON74+'Step 2 - Expected Payments'!$D$13,2),"")</f>
        <v>4.2300000000000004</v>
      </c>
      <c r="OO87" s="25">
        <f>+IF('Step 2 - Expected Payments'!$D$13+OO74&gt;=0,ROUND(OO74+'Step 2 - Expected Payments'!$D$13,2),"")</f>
        <v>3.45</v>
      </c>
      <c r="OP87" s="25">
        <f>+IF('Step 2 - Expected Payments'!$D$13+OP74&gt;=0,ROUND(OP74+'Step 2 - Expected Payments'!$D$13,2),"")</f>
        <v>4.9400000000000004</v>
      </c>
      <c r="OQ87" s="25">
        <f>+IF('Step 2 - Expected Payments'!$D$13+OQ74&gt;=0,ROUND(OQ74+'Step 2 - Expected Payments'!$D$13,2),"")</f>
        <v>2.78</v>
      </c>
      <c r="OR87" s="25">
        <f>+IF('Step 2 - Expected Payments'!$D$13+OR74&gt;=0,ROUND(OR74+'Step 2 - Expected Payments'!$D$13,2),"")</f>
        <v>4.01</v>
      </c>
      <c r="OS87" s="25">
        <f>+IF('Step 2 - Expected Payments'!$D$13+OS74&gt;=0,ROUND(OS74+'Step 2 - Expected Payments'!$D$13,2),"")</f>
        <v>4.3099999999999996</v>
      </c>
      <c r="OT87" s="25">
        <f>+IF('Step 2 - Expected Payments'!$D$13+OT74&gt;=0,ROUND(OT74+'Step 2 - Expected Payments'!$D$13,2),"")</f>
        <v>3.23</v>
      </c>
      <c r="OU87" s="25">
        <f>+IF('Step 2 - Expected Payments'!$D$13+OU74&gt;=0,ROUND(OU74+'Step 2 - Expected Payments'!$D$13,2),"")</f>
        <v>3.91</v>
      </c>
      <c r="OV87" s="25">
        <f>+IF('Step 2 - Expected Payments'!$D$13+OV74&gt;=0,ROUND(OV74+'Step 2 - Expected Payments'!$D$13,2),"")</f>
        <v>2.34</v>
      </c>
      <c r="OW87" s="25">
        <f>+IF('Step 2 - Expected Payments'!$D$13+OW74&gt;=0,ROUND(OW74+'Step 2 - Expected Payments'!$D$13,2),"")</f>
        <v>5.39</v>
      </c>
      <c r="OX87" s="25">
        <f>+IF('Step 2 - Expected Payments'!$D$13+OX74&gt;=0,ROUND(OX74+'Step 2 - Expected Payments'!$D$13,2),"")</f>
        <v>4.3099999999999996</v>
      </c>
      <c r="OY87" s="25">
        <f>+IF('Step 2 - Expected Payments'!$D$13+OY74&gt;=0,ROUND(OY74+'Step 2 - Expected Payments'!$D$13,2),"")</f>
        <v>5.38</v>
      </c>
      <c r="OZ87" s="25">
        <f>+IF('Step 2 - Expected Payments'!$D$13+OZ74&gt;=0,ROUND(OZ74+'Step 2 - Expected Payments'!$D$13,2),"")</f>
        <v>3.23</v>
      </c>
      <c r="PA87" s="25">
        <f>+IF('Step 2 - Expected Payments'!$D$13+PA74&gt;=0,ROUND(PA74+'Step 2 - Expected Payments'!$D$13,2),"")</f>
        <v>3.82</v>
      </c>
      <c r="PB87" s="25">
        <f>+IF('Step 2 - Expected Payments'!$D$13+PB74&gt;=0,ROUND(PB74+'Step 2 - Expected Payments'!$D$13,2),"")</f>
        <v>3.83</v>
      </c>
      <c r="PC87" s="25">
        <f>+IF('Step 2 - Expected Payments'!$D$13+PC74&gt;=0,ROUND(PC74+'Step 2 - Expected Payments'!$D$13,2),"")</f>
        <v>4.34</v>
      </c>
      <c r="PD87" s="25">
        <f>+IF('Step 2 - Expected Payments'!$D$13+PD74&gt;=0,ROUND(PD74+'Step 2 - Expected Payments'!$D$13,2),"")</f>
        <v>4.03</v>
      </c>
      <c r="PE87" s="25">
        <f>+IF('Step 2 - Expected Payments'!$D$13+PE74&gt;=0,ROUND(PE74+'Step 2 - Expected Payments'!$D$13,2),"")</f>
        <v>1.81</v>
      </c>
      <c r="PF87" s="25">
        <f>+IF('Step 2 - Expected Payments'!$D$13+PF74&gt;=0,ROUND(PF74+'Step 2 - Expected Payments'!$D$13,2),"")</f>
        <v>4.12</v>
      </c>
      <c r="PG87" s="25">
        <f>+IF('Step 2 - Expected Payments'!$D$13+PG74&gt;=0,ROUND(PG74+'Step 2 - Expected Payments'!$D$13,2),"")</f>
        <v>3.62</v>
      </c>
      <c r="PH87" s="25">
        <f>+IF('Step 2 - Expected Payments'!$D$13+PH74&gt;=0,ROUND(PH74+'Step 2 - Expected Payments'!$D$13,2),"")</f>
        <v>3.13</v>
      </c>
      <c r="PI87" s="25">
        <f>+IF('Step 2 - Expected Payments'!$D$13+PI74&gt;=0,ROUND(PI74+'Step 2 - Expected Payments'!$D$13,2),"")</f>
        <v>1.97</v>
      </c>
      <c r="PJ87" s="25">
        <f>+IF('Step 2 - Expected Payments'!$D$13+PJ74&gt;=0,ROUND(PJ74+'Step 2 - Expected Payments'!$D$13,2),"")</f>
        <v>3.34</v>
      </c>
      <c r="PK87" s="25">
        <f>+IF('Step 2 - Expected Payments'!$D$13+PK74&gt;=0,ROUND(PK74+'Step 2 - Expected Payments'!$D$13,2),"")</f>
        <v>3.11</v>
      </c>
      <c r="PL87" s="25">
        <f>+IF('Step 2 - Expected Payments'!$D$13+PL74&gt;=0,ROUND(PL74+'Step 2 - Expected Payments'!$D$13,2),"")</f>
        <v>2.66</v>
      </c>
      <c r="PM87" s="25">
        <f>+IF('Step 2 - Expected Payments'!$D$13+PM74&gt;=0,ROUND(PM74+'Step 2 - Expected Payments'!$D$13,2),"")</f>
        <v>3.85</v>
      </c>
      <c r="PN87" s="25">
        <f>+IF('Step 2 - Expected Payments'!$D$13+PN74&gt;=0,ROUND(PN74+'Step 2 - Expected Payments'!$D$13,2),"")</f>
        <v>4.0999999999999996</v>
      </c>
      <c r="PO87" s="25">
        <f>+IF('Step 2 - Expected Payments'!$D$13+PO74&gt;=0,ROUND(PO74+'Step 2 - Expected Payments'!$D$13,2),"")</f>
        <v>4.2300000000000004</v>
      </c>
      <c r="PP87" s="25">
        <f>+IF('Step 2 - Expected Payments'!$D$13+PP74&gt;=0,ROUND(PP74+'Step 2 - Expected Payments'!$D$13,2),"")</f>
        <v>4.57</v>
      </c>
      <c r="PQ87" s="25">
        <f>+IF('Step 2 - Expected Payments'!$D$13+PQ74&gt;=0,ROUND(PQ74+'Step 2 - Expected Payments'!$D$13,2),"")</f>
        <v>3.48</v>
      </c>
      <c r="PR87" s="25">
        <f>+IF('Step 2 - Expected Payments'!$D$13+PR74&gt;=0,ROUND(PR74+'Step 2 - Expected Payments'!$D$13,2),"")</f>
        <v>1.82</v>
      </c>
      <c r="PS87" s="25">
        <f>+IF('Step 2 - Expected Payments'!$D$13+PS74&gt;=0,ROUND(PS74+'Step 2 - Expected Payments'!$D$13,2),"")</f>
        <v>3.72</v>
      </c>
      <c r="PT87" s="25">
        <f>+IF('Step 2 - Expected Payments'!$D$13+PT74&gt;=0,ROUND(PT74+'Step 2 - Expected Payments'!$D$13,2),"")</f>
        <v>4.18</v>
      </c>
      <c r="PU87" s="25">
        <f>+IF('Step 2 - Expected Payments'!$D$13+PU74&gt;=0,ROUND(PU74+'Step 2 - Expected Payments'!$D$13,2),"")</f>
        <v>4</v>
      </c>
      <c r="PV87" s="25">
        <f>+IF('Step 2 - Expected Payments'!$D$13+PV74&gt;=0,ROUND(PV74+'Step 2 - Expected Payments'!$D$13,2),"")</f>
        <v>2.7</v>
      </c>
      <c r="PW87" s="25">
        <f>+IF('Step 2 - Expected Payments'!$D$13+PW74&gt;=0,ROUND(PW74+'Step 2 - Expected Payments'!$D$13,2),"")</f>
        <v>2.86</v>
      </c>
      <c r="PX87" s="25">
        <f>+IF('Step 2 - Expected Payments'!$D$13+PX74&gt;=0,ROUND(PX74+'Step 2 - Expected Payments'!$D$13,2),"")</f>
        <v>5.74</v>
      </c>
      <c r="PY87" s="25">
        <f>+IF('Step 2 - Expected Payments'!$D$13+PY74&gt;=0,ROUND(PY74+'Step 2 - Expected Payments'!$D$13,2),"")</f>
        <v>3.45</v>
      </c>
      <c r="PZ87" s="25">
        <f>+IF('Step 2 - Expected Payments'!$D$13+PZ74&gt;=0,ROUND(PZ74+'Step 2 - Expected Payments'!$D$13,2),"")</f>
        <v>2.39</v>
      </c>
      <c r="QA87" s="25">
        <f>+IF('Step 2 - Expected Payments'!$D$13+QA74&gt;=0,ROUND(QA74+'Step 2 - Expected Payments'!$D$13,2),"")</f>
        <v>2.64</v>
      </c>
      <c r="QB87" s="25">
        <f>+IF('Step 2 - Expected Payments'!$D$13+QB74&gt;=0,ROUND(QB74+'Step 2 - Expected Payments'!$D$13,2),"")</f>
        <v>4.5599999999999996</v>
      </c>
      <c r="QC87" s="25">
        <f>+IF('Step 2 - Expected Payments'!$D$13+QC74&gt;=0,ROUND(QC74+'Step 2 - Expected Payments'!$D$13,2),"")</f>
        <v>2.0699999999999998</v>
      </c>
      <c r="QD87" s="25">
        <f>+IF('Step 2 - Expected Payments'!$D$13+QD74&gt;=0,ROUND(QD74+'Step 2 - Expected Payments'!$D$13,2),"")</f>
        <v>2.42</v>
      </c>
      <c r="QE87" s="25">
        <f>+IF('Step 2 - Expected Payments'!$D$13+QE74&gt;=0,ROUND(QE74+'Step 2 - Expected Payments'!$D$13,2),"")</f>
        <v>5.8</v>
      </c>
      <c r="QF87" s="25">
        <f>+IF('Step 2 - Expected Payments'!$D$13+QF74&gt;=0,ROUND(QF74+'Step 2 - Expected Payments'!$D$13,2),"")</f>
        <v>4.16</v>
      </c>
      <c r="QG87" s="25">
        <f>+IF('Step 2 - Expected Payments'!$D$13+QG74&gt;=0,ROUND(QG74+'Step 2 - Expected Payments'!$D$13,2),"")</f>
        <v>3.38</v>
      </c>
      <c r="QH87" s="25">
        <f>+IF('Step 2 - Expected Payments'!$D$13+QH74&gt;=0,ROUND(QH74+'Step 2 - Expected Payments'!$D$13,2),"")</f>
        <v>4.2699999999999996</v>
      </c>
      <c r="QI87" s="25">
        <f>+IF('Step 2 - Expected Payments'!$D$13+QI74&gt;=0,ROUND(QI74+'Step 2 - Expected Payments'!$D$13,2),"")</f>
        <v>2.76</v>
      </c>
      <c r="QJ87" s="25">
        <f>+IF('Step 2 - Expected Payments'!$D$13+QJ74&gt;=0,ROUND(QJ74+'Step 2 - Expected Payments'!$D$13,2),"")</f>
        <v>3.35</v>
      </c>
      <c r="QK87" s="25">
        <f>+IF('Step 2 - Expected Payments'!$D$13+QK74&gt;=0,ROUND(QK74+'Step 2 - Expected Payments'!$D$13,2),"")</f>
        <v>3.11</v>
      </c>
      <c r="QL87" s="25">
        <f>+IF('Step 2 - Expected Payments'!$D$13+QL74&gt;=0,ROUND(QL74+'Step 2 - Expected Payments'!$D$13,2),"")</f>
        <v>3.68</v>
      </c>
      <c r="QM87" s="25">
        <f>+IF('Step 2 - Expected Payments'!$D$13+QM74&gt;=0,ROUND(QM74+'Step 2 - Expected Payments'!$D$13,2),"")</f>
        <v>3.6</v>
      </c>
      <c r="QN87" s="25">
        <f>+IF('Step 2 - Expected Payments'!$D$13+QN74&gt;=0,ROUND(QN74+'Step 2 - Expected Payments'!$D$13,2),"")</f>
        <v>3.25</v>
      </c>
      <c r="QO87" s="25">
        <f>+IF('Step 2 - Expected Payments'!$D$13+QO74&gt;=0,ROUND(QO74+'Step 2 - Expected Payments'!$D$13,2),"")</f>
        <v>4.53</v>
      </c>
      <c r="QP87" s="25">
        <f>+IF('Step 2 - Expected Payments'!$D$13+QP74&gt;=0,ROUND(QP74+'Step 2 - Expected Payments'!$D$13,2),"")</f>
        <v>3.84</v>
      </c>
      <c r="QQ87" s="25">
        <f>+IF('Step 2 - Expected Payments'!$D$13+QQ74&gt;=0,ROUND(QQ74+'Step 2 - Expected Payments'!$D$13,2),"")</f>
        <v>5.55</v>
      </c>
      <c r="QR87" s="25">
        <f>+IF('Step 2 - Expected Payments'!$D$13+QR74&gt;=0,ROUND(QR74+'Step 2 - Expected Payments'!$D$13,2),"")</f>
        <v>1.93</v>
      </c>
      <c r="QS87" s="25">
        <f>+IF('Step 2 - Expected Payments'!$D$13+QS74&gt;=0,ROUND(QS74+'Step 2 - Expected Payments'!$D$13,2),"")</f>
        <v>3.3</v>
      </c>
      <c r="QT87" s="25">
        <f>+IF('Step 2 - Expected Payments'!$D$13+QT74&gt;=0,ROUND(QT74+'Step 2 - Expected Payments'!$D$13,2),"")</f>
        <v>4.3099999999999996</v>
      </c>
      <c r="QU87" s="25">
        <f>+IF('Step 2 - Expected Payments'!$D$13+QU74&gt;=0,ROUND(QU74+'Step 2 - Expected Payments'!$D$13,2),"")</f>
        <v>4.0999999999999996</v>
      </c>
      <c r="QV87" s="25">
        <f>+IF('Step 2 - Expected Payments'!$D$13+QV74&gt;=0,ROUND(QV74+'Step 2 - Expected Payments'!$D$13,2),"")</f>
        <v>1.96</v>
      </c>
      <c r="QW87" s="25">
        <f>+IF('Step 2 - Expected Payments'!$D$13+QW74&gt;=0,ROUND(QW74+'Step 2 - Expected Payments'!$D$13,2),"")</f>
        <v>4.16</v>
      </c>
      <c r="QX87" s="25">
        <f>+IF('Step 2 - Expected Payments'!$D$13+QX74&gt;=0,ROUND(QX74+'Step 2 - Expected Payments'!$D$13,2),"")</f>
        <v>3.26</v>
      </c>
      <c r="QY87" s="25">
        <f>+IF('Step 2 - Expected Payments'!$D$13+QY74&gt;=0,ROUND(QY74+'Step 2 - Expected Payments'!$D$13,2),"")</f>
        <v>3.29</v>
      </c>
      <c r="QZ87" s="25">
        <f>+IF('Step 2 - Expected Payments'!$D$13+QZ74&gt;=0,ROUND(QZ74+'Step 2 - Expected Payments'!$D$13,2),"")</f>
        <v>3.13</v>
      </c>
      <c r="RA87" s="25">
        <f>+IF('Step 2 - Expected Payments'!$D$13+RA74&gt;=0,ROUND(RA74+'Step 2 - Expected Payments'!$D$13,2),"")</f>
        <v>4.9400000000000004</v>
      </c>
      <c r="RB87" s="25">
        <f>+IF('Step 2 - Expected Payments'!$D$13+RB74&gt;=0,ROUND(RB74+'Step 2 - Expected Payments'!$D$13,2),"")</f>
        <v>3.27</v>
      </c>
      <c r="RC87" s="25">
        <f>+IF('Step 2 - Expected Payments'!$D$13+RC74&gt;=0,ROUND(RC74+'Step 2 - Expected Payments'!$D$13,2),"")</f>
        <v>3.14</v>
      </c>
      <c r="RD87" s="25">
        <f>+IF('Step 2 - Expected Payments'!$D$13+RD74&gt;=0,ROUND(RD74+'Step 2 - Expected Payments'!$D$13,2),"")</f>
        <v>3.79</v>
      </c>
      <c r="RE87" s="25">
        <f>+IF('Step 2 - Expected Payments'!$D$13+RE74&gt;=0,ROUND(RE74+'Step 2 - Expected Payments'!$D$13,2),"")</f>
        <v>3.09</v>
      </c>
      <c r="RF87" s="25">
        <f>+IF('Step 2 - Expected Payments'!$D$13+RF74&gt;=0,ROUND(RF74+'Step 2 - Expected Payments'!$D$13,2),"")</f>
        <v>7.03</v>
      </c>
      <c r="RG87" s="25">
        <f>+IF('Step 2 - Expected Payments'!$D$13+RG74&gt;=0,ROUND(RG74+'Step 2 - Expected Payments'!$D$13,2),"")</f>
        <v>5.89</v>
      </c>
      <c r="RH87" s="25">
        <f>+IF('Step 2 - Expected Payments'!$D$13+RH74&gt;=0,ROUND(RH74+'Step 2 - Expected Payments'!$D$13,2),"")</f>
        <v>2.92</v>
      </c>
      <c r="RI87" s="25">
        <f>+IF('Step 2 - Expected Payments'!$D$13+RI74&gt;=0,ROUND(RI74+'Step 2 - Expected Payments'!$D$13,2),"")</f>
        <v>3.31</v>
      </c>
      <c r="RJ87" s="25">
        <f>+IF('Step 2 - Expected Payments'!$D$13+RJ74&gt;=0,ROUND(RJ74+'Step 2 - Expected Payments'!$D$13,2),"")</f>
        <v>3.85</v>
      </c>
      <c r="RK87" s="25">
        <f>+IF('Step 2 - Expected Payments'!$D$13+RK74&gt;=0,ROUND(RK74+'Step 2 - Expected Payments'!$D$13,2),"")</f>
        <v>2.81</v>
      </c>
      <c r="RL87" s="25">
        <f>+IF('Step 2 - Expected Payments'!$D$13+RL74&gt;=0,ROUND(RL74+'Step 2 - Expected Payments'!$D$13,2),"")</f>
        <v>4.42</v>
      </c>
      <c r="RM87" s="25">
        <f>+IF('Step 2 - Expected Payments'!$D$13+RM74&gt;=0,ROUND(RM74+'Step 2 - Expected Payments'!$D$13,2),"")</f>
        <v>4.3899999999999997</v>
      </c>
      <c r="RN87" s="25">
        <f>+IF('Step 2 - Expected Payments'!$D$13+RN74&gt;=0,ROUND(RN74+'Step 2 - Expected Payments'!$D$13,2),"")</f>
        <v>3.7</v>
      </c>
      <c r="RO87" s="25">
        <f>+IF('Step 2 - Expected Payments'!$D$13+RO74&gt;=0,ROUND(RO74+'Step 2 - Expected Payments'!$D$13,2),"")</f>
        <v>4.1399999999999997</v>
      </c>
      <c r="RP87" s="25">
        <f>+IF('Step 2 - Expected Payments'!$D$13+RP74&gt;=0,ROUND(RP74+'Step 2 - Expected Payments'!$D$13,2),"")</f>
        <v>4.49</v>
      </c>
      <c r="RQ87" s="25">
        <f>+IF('Step 2 - Expected Payments'!$D$13+RQ74&gt;=0,ROUND(RQ74+'Step 2 - Expected Payments'!$D$13,2),"")</f>
        <v>3.23</v>
      </c>
      <c r="RR87" s="25">
        <f>+IF('Step 2 - Expected Payments'!$D$13+RR74&gt;=0,ROUND(RR74+'Step 2 - Expected Payments'!$D$13,2),"")</f>
        <v>3.53</v>
      </c>
      <c r="RS87" s="25">
        <f>+IF('Step 2 - Expected Payments'!$D$13+RS74&gt;=0,ROUND(RS74+'Step 2 - Expected Payments'!$D$13,2),"")</f>
        <v>4.3899999999999997</v>
      </c>
      <c r="RT87" s="25">
        <f>+IF('Step 2 - Expected Payments'!$D$13+RT74&gt;=0,ROUND(RT74+'Step 2 - Expected Payments'!$D$13,2),"")</f>
        <v>5.07</v>
      </c>
      <c r="RU87" s="25">
        <f>+IF('Step 2 - Expected Payments'!$D$13+RU74&gt;=0,ROUND(RU74+'Step 2 - Expected Payments'!$D$13,2),"")</f>
        <v>2.72</v>
      </c>
      <c r="RV87" s="25">
        <f>+IF('Step 2 - Expected Payments'!$D$13+RV74&gt;=0,ROUND(RV74+'Step 2 - Expected Payments'!$D$13,2),"")</f>
        <v>3.29</v>
      </c>
      <c r="RW87" s="25">
        <f>+IF('Step 2 - Expected Payments'!$D$13+RW74&gt;=0,ROUND(RW74+'Step 2 - Expected Payments'!$D$13,2),"")</f>
        <v>1.75</v>
      </c>
      <c r="RX87" s="25">
        <f>+IF('Step 2 - Expected Payments'!$D$13+RX74&gt;=0,ROUND(RX74+'Step 2 - Expected Payments'!$D$13,2),"")</f>
        <v>4.57</v>
      </c>
      <c r="RY87" s="25">
        <f>+IF('Step 2 - Expected Payments'!$D$13+RY74&gt;=0,ROUND(RY74+'Step 2 - Expected Payments'!$D$13,2),"")</f>
        <v>5.61</v>
      </c>
      <c r="RZ87" s="25">
        <f>+IF('Step 2 - Expected Payments'!$D$13+RZ74&gt;=0,ROUND(RZ74+'Step 2 - Expected Payments'!$D$13,2),"")</f>
        <v>3.75</v>
      </c>
      <c r="SA87" s="25">
        <f>+IF('Step 2 - Expected Payments'!$D$13+SA74&gt;=0,ROUND(SA74+'Step 2 - Expected Payments'!$D$13,2),"")</f>
        <v>3.86</v>
      </c>
      <c r="SB87" s="25">
        <f>+IF('Step 2 - Expected Payments'!$D$13+SB74&gt;=0,ROUND(SB74+'Step 2 - Expected Payments'!$D$13,2),"")</f>
        <v>2.99</v>
      </c>
      <c r="SC87" s="25">
        <f>+IF('Step 2 - Expected Payments'!$D$13+SC74&gt;=0,ROUND(SC74+'Step 2 - Expected Payments'!$D$13,2),"")</f>
        <v>3.31</v>
      </c>
      <c r="SD87" s="25">
        <f>+IF('Step 2 - Expected Payments'!$D$13+SD74&gt;=0,ROUND(SD74+'Step 2 - Expected Payments'!$D$13,2),"")</f>
        <v>3.6</v>
      </c>
      <c r="SE87" s="25">
        <f>+IF('Step 2 - Expected Payments'!$D$13+SE74&gt;=0,ROUND(SE74+'Step 2 - Expected Payments'!$D$13,2),"")</f>
        <v>5.44</v>
      </c>
      <c r="SF87" s="25">
        <f>+IF('Step 2 - Expected Payments'!$D$13+SF74&gt;=0,ROUND(SF74+'Step 2 - Expected Payments'!$D$13,2),"")</f>
        <v>3.8</v>
      </c>
      <c r="SG87" s="25">
        <f>+IF('Step 2 - Expected Payments'!$D$13+SG74&gt;=0,ROUND(SG74+'Step 2 - Expected Payments'!$D$13,2),"")</f>
        <v>3.83</v>
      </c>
    </row>
    <row r="88" spans="1:504">
      <c r="A88" t="s">
        <v>518</v>
      </c>
      <c r="B88">
        <f>+IF('Step 1-Farm Data'!$D$59+'simulations corn farm1'!B83&gt;=0,ROUND('simulations corn farm1'!B83+'Step 1-Farm Data'!$D$59,1),"")</f>
        <v>183.7</v>
      </c>
      <c r="C88">
        <f>+IF('Step 1-Farm Data'!$D$59+'simulations corn farm1'!C83&gt;=0,ROUND('simulations corn farm1'!C83+'Step 1-Farm Data'!$D$59,1),"")</f>
        <v>166.6</v>
      </c>
      <c r="D88">
        <f>+IF('Step 1-Farm Data'!$D$59+'simulations corn farm1'!D83&gt;=0,ROUND('simulations corn farm1'!D83+'Step 1-Farm Data'!$D$59,1),"")</f>
        <v>188.4</v>
      </c>
      <c r="E88">
        <f>+IF('Step 1-Farm Data'!$D$59+'simulations corn farm1'!E83&gt;=0,ROUND('simulations corn farm1'!E83+'Step 1-Farm Data'!$D$59,1),"")</f>
        <v>158.4</v>
      </c>
      <c r="F88">
        <f>+IF('Step 1-Farm Data'!$D$59+'simulations corn farm1'!F83&gt;=0,ROUND('simulations corn farm1'!F83+'Step 1-Farm Data'!$D$59,1),"")</f>
        <v>171</v>
      </c>
      <c r="G88">
        <f>+IF('Step 1-Farm Data'!$D$59+'simulations corn farm1'!G83&gt;=0,ROUND('simulations corn farm1'!G83+'Step 1-Farm Data'!$D$59,1),"")</f>
        <v>167.1</v>
      </c>
      <c r="H88">
        <f>+IF('Step 1-Farm Data'!$D$59+'simulations corn farm1'!H83&gt;=0,ROUND('simulations corn farm1'!H83+'Step 1-Farm Data'!$D$59,1),"")</f>
        <v>181.3</v>
      </c>
      <c r="I88">
        <f>+IF('Step 1-Farm Data'!$D$59+'simulations corn farm1'!I83&gt;=0,ROUND('simulations corn farm1'!I83+'Step 1-Farm Data'!$D$59,1),"")</f>
        <v>167</v>
      </c>
      <c r="J88">
        <f>+IF('Step 1-Farm Data'!$D$59+'simulations corn farm1'!J83&gt;=0,ROUND('simulations corn farm1'!J83+'Step 1-Farm Data'!$D$59,1),"")</f>
        <v>192.3</v>
      </c>
      <c r="K88">
        <f>+IF('Step 1-Farm Data'!$D$59+'simulations corn farm1'!K83&gt;=0,ROUND('simulations corn farm1'!K83+'Step 1-Farm Data'!$D$59,1),"")</f>
        <v>154.1</v>
      </c>
      <c r="L88">
        <f>+IF('Step 1-Farm Data'!$D$59+'simulations corn farm1'!L83&gt;=0,ROUND('simulations corn farm1'!L83+'Step 1-Farm Data'!$D$59,1),"")</f>
        <v>161.4</v>
      </c>
      <c r="M88">
        <f>+IF('Step 1-Farm Data'!$D$59+'simulations corn farm1'!M83&gt;=0,ROUND('simulations corn farm1'!M83+'Step 1-Farm Data'!$D$59,1),"")</f>
        <v>170.3</v>
      </c>
      <c r="N88">
        <f>+IF('Step 1-Farm Data'!$D$59+'simulations corn farm1'!N83&gt;=0,ROUND('simulations corn farm1'!N83+'Step 1-Farm Data'!$D$59,1),"")</f>
        <v>194.2</v>
      </c>
      <c r="O88">
        <f>+IF('Step 1-Farm Data'!$D$59+'simulations corn farm1'!O83&gt;=0,ROUND('simulations corn farm1'!O83+'Step 1-Farm Data'!$D$59,1),"")</f>
        <v>173.1</v>
      </c>
      <c r="P88">
        <f>+IF('Step 1-Farm Data'!$D$59+'simulations corn farm1'!P83&gt;=0,ROUND('simulations corn farm1'!P83+'Step 1-Farm Data'!$D$59,1),"")</f>
        <v>175</v>
      </c>
      <c r="Q88">
        <f>+IF('Step 1-Farm Data'!$D$59+'simulations corn farm1'!Q83&gt;=0,ROUND('simulations corn farm1'!Q83+'Step 1-Farm Data'!$D$59,1),"")</f>
        <v>163.69999999999999</v>
      </c>
      <c r="R88">
        <f>+IF('Step 1-Farm Data'!$D$59+'simulations corn farm1'!R83&gt;=0,ROUND('simulations corn farm1'!R83+'Step 1-Farm Data'!$D$59,1),"")</f>
        <v>174.4</v>
      </c>
      <c r="S88">
        <f>+IF('Step 1-Farm Data'!$D$59+'simulations corn farm1'!S83&gt;=0,ROUND('simulations corn farm1'!S83+'Step 1-Farm Data'!$D$59,1),"")</f>
        <v>164.1</v>
      </c>
      <c r="T88">
        <f>+IF('Step 1-Farm Data'!$D$59+'simulations corn farm1'!T83&gt;=0,ROUND('simulations corn farm1'!T83+'Step 1-Farm Data'!$D$59,1),"")</f>
        <v>155.69999999999999</v>
      </c>
      <c r="U88">
        <f>+IF('Step 1-Farm Data'!$D$59+'simulations corn farm1'!U83&gt;=0,ROUND('simulations corn farm1'!U83+'Step 1-Farm Data'!$D$59,1),"")</f>
        <v>176.7</v>
      </c>
      <c r="V88">
        <f>+IF('Step 1-Farm Data'!$D$59+'simulations corn farm1'!V83&gt;=0,ROUND('simulations corn farm1'!V83+'Step 1-Farm Data'!$D$59,1),"")</f>
        <v>168.2</v>
      </c>
      <c r="W88">
        <f>+IF('Step 1-Farm Data'!$D$59+'simulations corn farm1'!W83&gt;=0,ROUND('simulations corn farm1'!W83+'Step 1-Farm Data'!$D$59,1),"")</f>
        <v>169.3</v>
      </c>
      <c r="X88">
        <f>+IF('Step 1-Farm Data'!$D$59+'simulations corn farm1'!X83&gt;=0,ROUND('simulations corn farm1'!X83+'Step 1-Farm Data'!$D$59,1),"")</f>
        <v>170.9</v>
      </c>
      <c r="Y88">
        <f>+IF('Step 1-Farm Data'!$D$59+'simulations corn farm1'!Y83&gt;=0,ROUND('simulations corn farm1'!Y83+'Step 1-Farm Data'!$D$59,1),"")</f>
        <v>171.9</v>
      </c>
      <c r="Z88">
        <f>+IF('Step 1-Farm Data'!$D$59+'simulations corn farm1'!Z83&gt;=0,ROUND('simulations corn farm1'!Z83+'Step 1-Farm Data'!$D$59,1),"")</f>
        <v>179.9</v>
      </c>
      <c r="AA88">
        <f>+IF('Step 1-Farm Data'!$D$59+'simulations corn farm1'!AA83&gt;=0,ROUND('simulations corn farm1'!AA83+'Step 1-Farm Data'!$D$59,1),"")</f>
        <v>159.4</v>
      </c>
      <c r="AB88">
        <f>+IF('Step 1-Farm Data'!$D$59+'simulations corn farm1'!AB83&gt;=0,ROUND('simulations corn farm1'!AB83+'Step 1-Farm Data'!$D$59,1),"")</f>
        <v>170.3</v>
      </c>
      <c r="AC88">
        <f>+IF('Step 1-Farm Data'!$D$59+'simulations corn farm1'!AC83&gt;=0,ROUND('simulations corn farm1'!AC83+'Step 1-Farm Data'!$D$59,1),"")</f>
        <v>195.3</v>
      </c>
      <c r="AD88">
        <f>+IF('Step 1-Farm Data'!$D$59+'simulations corn farm1'!AD83&gt;=0,ROUND('simulations corn farm1'!AD83+'Step 1-Farm Data'!$D$59,1),"")</f>
        <v>174.8</v>
      </c>
      <c r="AE88">
        <f>+IF('Step 1-Farm Data'!$D$59+'simulations corn farm1'!AE83&gt;=0,ROUND('simulations corn farm1'!AE83+'Step 1-Farm Data'!$D$59,1),"")</f>
        <v>167.1</v>
      </c>
      <c r="AF88">
        <f>+IF('Step 1-Farm Data'!$D$59+'simulations corn farm1'!AF83&gt;=0,ROUND('simulations corn farm1'!AF83+'Step 1-Farm Data'!$D$59,1),"")</f>
        <v>156.5</v>
      </c>
      <c r="AG88">
        <f>+IF('Step 1-Farm Data'!$D$59+'simulations corn farm1'!AG83&gt;=0,ROUND('simulations corn farm1'!AG83+'Step 1-Farm Data'!$D$59,1),"")</f>
        <v>174.6</v>
      </c>
      <c r="AH88">
        <f>+IF('Step 1-Farm Data'!$D$59+'simulations corn farm1'!AH83&gt;=0,ROUND('simulations corn farm1'!AH83+'Step 1-Farm Data'!$D$59,1),"")</f>
        <v>163.6</v>
      </c>
      <c r="AI88">
        <f>+IF('Step 1-Farm Data'!$D$59+'simulations corn farm1'!AI83&gt;=0,ROUND('simulations corn farm1'!AI83+'Step 1-Farm Data'!$D$59,1),"")</f>
        <v>177.7</v>
      </c>
      <c r="AJ88">
        <f>+IF('Step 1-Farm Data'!$D$59+'simulations corn farm1'!AJ83&gt;=0,ROUND('simulations corn farm1'!AJ83+'Step 1-Farm Data'!$D$59,1),"")</f>
        <v>159.5</v>
      </c>
      <c r="AK88">
        <f>+IF('Step 1-Farm Data'!$D$59+'simulations corn farm1'!AK83&gt;=0,ROUND('simulations corn farm1'!AK83+'Step 1-Farm Data'!$D$59,1),"")</f>
        <v>175.7</v>
      </c>
      <c r="AL88">
        <f>+IF('Step 1-Farm Data'!$D$59+'simulations corn farm1'!AL83&gt;=0,ROUND('simulations corn farm1'!AL83+'Step 1-Farm Data'!$D$59,1),"")</f>
        <v>173</v>
      </c>
      <c r="AM88">
        <f>+IF('Step 1-Farm Data'!$D$59+'simulations corn farm1'!AM83&gt;=0,ROUND('simulations corn farm1'!AM83+'Step 1-Farm Data'!$D$59,1),"")</f>
        <v>172.6</v>
      </c>
      <c r="AN88">
        <f>+IF('Step 1-Farm Data'!$D$59+'simulations corn farm1'!AN83&gt;=0,ROUND('simulations corn farm1'!AN83+'Step 1-Farm Data'!$D$59,1),"")</f>
        <v>174</v>
      </c>
      <c r="AO88">
        <f>+IF('Step 1-Farm Data'!$D$59+'simulations corn farm1'!AO83&gt;=0,ROUND('simulations corn farm1'!AO83+'Step 1-Farm Data'!$D$59,1),"")</f>
        <v>176.6</v>
      </c>
      <c r="AP88">
        <f>+IF('Step 1-Farm Data'!$D$59+'simulations corn farm1'!AP83&gt;=0,ROUND('simulations corn farm1'!AP83+'Step 1-Farm Data'!$D$59,1),"")</f>
        <v>149.30000000000001</v>
      </c>
      <c r="AQ88">
        <f>+IF('Step 1-Farm Data'!$D$59+'simulations corn farm1'!AQ83&gt;=0,ROUND('simulations corn farm1'!AQ83+'Step 1-Farm Data'!$D$59,1),"")</f>
        <v>164.4</v>
      </c>
      <c r="AR88">
        <f>+IF('Step 1-Farm Data'!$D$59+'simulations corn farm1'!AR83&gt;=0,ROUND('simulations corn farm1'!AR83+'Step 1-Farm Data'!$D$59,1),"")</f>
        <v>172.7</v>
      </c>
      <c r="AS88">
        <f>+IF('Step 1-Farm Data'!$D$59+'simulations corn farm1'!AS83&gt;=0,ROUND('simulations corn farm1'!AS83+'Step 1-Farm Data'!$D$59,1),"")</f>
        <v>148.19999999999999</v>
      </c>
      <c r="AT88">
        <f>+IF('Step 1-Farm Data'!$D$59+'simulations corn farm1'!AT83&gt;=0,ROUND('simulations corn farm1'!AT83+'Step 1-Farm Data'!$D$59,1),"")</f>
        <v>165</v>
      </c>
      <c r="AU88">
        <f>+IF('Step 1-Farm Data'!$D$59+'simulations corn farm1'!AU83&gt;=0,ROUND('simulations corn farm1'!AU83+'Step 1-Farm Data'!$D$59,1),"")</f>
        <v>167.7</v>
      </c>
      <c r="AV88">
        <f>+IF('Step 1-Farm Data'!$D$59+'simulations corn farm1'!AV83&gt;=0,ROUND('simulations corn farm1'!AV83+'Step 1-Farm Data'!$D$59,1),"")</f>
        <v>168.3</v>
      </c>
      <c r="AW88">
        <f>+IF('Step 1-Farm Data'!$D$59+'simulations corn farm1'!AW83&gt;=0,ROUND('simulations corn farm1'!AW83+'Step 1-Farm Data'!$D$59,1),"")</f>
        <v>157.80000000000001</v>
      </c>
      <c r="AX88">
        <f>+IF('Step 1-Farm Data'!$D$59+'simulations corn farm1'!AX83&gt;=0,ROUND('simulations corn farm1'!AX83+'Step 1-Farm Data'!$D$59,1),"")</f>
        <v>162.9</v>
      </c>
      <c r="AY88">
        <f>+IF('Step 1-Farm Data'!$D$59+'simulations corn farm1'!AY83&gt;=0,ROUND('simulations corn farm1'!AY83+'Step 1-Farm Data'!$D$59,1),"")</f>
        <v>177.2</v>
      </c>
      <c r="AZ88">
        <f>+IF('Step 1-Farm Data'!$D$59+'simulations corn farm1'!AZ83&gt;=0,ROUND('simulations corn farm1'!AZ83+'Step 1-Farm Data'!$D$59,1),"")</f>
        <v>175.4</v>
      </c>
      <c r="BA88">
        <f>+IF('Step 1-Farm Data'!$D$59+'simulations corn farm1'!BA83&gt;=0,ROUND('simulations corn farm1'!BA83+'Step 1-Farm Data'!$D$59,1),"")</f>
        <v>181.3</v>
      </c>
      <c r="BB88">
        <f>+IF('Step 1-Farm Data'!$D$59+'simulations corn farm1'!BB83&gt;=0,ROUND('simulations corn farm1'!BB83+'Step 1-Farm Data'!$D$59,1),"")</f>
        <v>178.6</v>
      </c>
      <c r="BC88">
        <f>+IF('Step 1-Farm Data'!$D$59+'simulations corn farm1'!BC83&gt;=0,ROUND('simulations corn farm1'!BC83+'Step 1-Farm Data'!$D$59,1),"")</f>
        <v>176.5</v>
      </c>
      <c r="BD88">
        <f>+IF('Step 1-Farm Data'!$D$59+'simulations corn farm1'!BD83&gt;=0,ROUND('simulations corn farm1'!BD83+'Step 1-Farm Data'!$D$59,1),"")</f>
        <v>176.3</v>
      </c>
      <c r="BE88">
        <f>+IF('Step 1-Farm Data'!$D$59+'simulations corn farm1'!BE83&gt;=0,ROUND('simulations corn farm1'!BE83+'Step 1-Farm Data'!$D$59,1),"")</f>
        <v>198.2</v>
      </c>
      <c r="BF88">
        <f>+IF('Step 1-Farm Data'!$D$59+'simulations corn farm1'!BF83&gt;=0,ROUND('simulations corn farm1'!BF83+'Step 1-Farm Data'!$D$59,1),"")</f>
        <v>186.3</v>
      </c>
      <c r="BG88">
        <f>+IF('Step 1-Farm Data'!$D$59+'simulations corn farm1'!BG83&gt;=0,ROUND('simulations corn farm1'!BG83+'Step 1-Farm Data'!$D$59,1),"")</f>
        <v>175.9</v>
      </c>
      <c r="BH88">
        <f>+IF('Step 1-Farm Data'!$D$59+'simulations corn farm1'!BH83&gt;=0,ROUND('simulations corn farm1'!BH83+'Step 1-Farm Data'!$D$59,1),"")</f>
        <v>164.9</v>
      </c>
      <c r="BI88">
        <f>+IF('Step 1-Farm Data'!$D$59+'simulations corn farm1'!BI83&gt;=0,ROUND('simulations corn farm1'!BI83+'Step 1-Farm Data'!$D$59,1),"")</f>
        <v>166.8</v>
      </c>
      <c r="BJ88">
        <f>+IF('Step 1-Farm Data'!$D$59+'simulations corn farm1'!BJ83&gt;=0,ROUND('simulations corn farm1'!BJ83+'Step 1-Farm Data'!$D$59,1),"")</f>
        <v>167.8</v>
      </c>
      <c r="BK88">
        <f>+IF('Step 1-Farm Data'!$D$59+'simulations corn farm1'!BK83&gt;=0,ROUND('simulations corn farm1'!BK83+'Step 1-Farm Data'!$D$59,1),"")</f>
        <v>162.30000000000001</v>
      </c>
      <c r="BL88">
        <f>+IF('Step 1-Farm Data'!$D$59+'simulations corn farm1'!BL83&gt;=0,ROUND('simulations corn farm1'!BL83+'Step 1-Farm Data'!$D$59,1),"")</f>
        <v>176.6</v>
      </c>
      <c r="BM88">
        <f>+IF('Step 1-Farm Data'!$D$59+'simulations corn farm1'!BM83&gt;=0,ROUND('simulations corn farm1'!BM83+'Step 1-Farm Data'!$D$59,1),"")</f>
        <v>173.6</v>
      </c>
      <c r="BN88">
        <f>+IF('Step 1-Farm Data'!$D$59+'simulations corn farm1'!BN83&gt;=0,ROUND('simulations corn farm1'!BN83+'Step 1-Farm Data'!$D$59,1),"")</f>
        <v>172.5</v>
      </c>
      <c r="BO88">
        <f>+IF('Step 1-Farm Data'!$D$59+'simulations corn farm1'!BO83&gt;=0,ROUND('simulations corn farm1'!BO83+'Step 1-Farm Data'!$D$59,1),"")</f>
        <v>165.5</v>
      </c>
      <c r="BP88">
        <f>+IF('Step 1-Farm Data'!$D$59+'simulations corn farm1'!BP83&gt;=0,ROUND('simulations corn farm1'!BP83+'Step 1-Farm Data'!$D$59,1),"")</f>
        <v>178.6</v>
      </c>
      <c r="BQ88">
        <f>+IF('Step 1-Farm Data'!$D$59+'simulations corn farm1'!BQ83&gt;=0,ROUND('simulations corn farm1'!BQ83+'Step 1-Farm Data'!$D$59,1),"")</f>
        <v>160</v>
      </c>
      <c r="BR88">
        <f>+IF('Step 1-Farm Data'!$D$59+'simulations corn farm1'!BR83&gt;=0,ROUND('simulations corn farm1'!BR83+'Step 1-Farm Data'!$D$59,1),"")</f>
        <v>181.2</v>
      </c>
      <c r="BS88">
        <f>+IF('Step 1-Farm Data'!$D$59+'simulations corn farm1'!BS83&gt;=0,ROUND('simulations corn farm1'!BS83+'Step 1-Farm Data'!$D$59,1),"")</f>
        <v>169.1</v>
      </c>
      <c r="BT88">
        <f>+IF('Step 1-Farm Data'!$D$59+'simulations corn farm1'!BT83&gt;=0,ROUND('simulations corn farm1'!BT83+'Step 1-Farm Data'!$D$59,1),"")</f>
        <v>178.3</v>
      </c>
      <c r="BU88">
        <f>+IF('Step 1-Farm Data'!$D$59+'simulations corn farm1'!BU83&gt;=0,ROUND('simulations corn farm1'!BU83+'Step 1-Farm Data'!$D$59,1),"")</f>
        <v>160.1</v>
      </c>
      <c r="BV88">
        <f>+IF('Step 1-Farm Data'!$D$59+'simulations corn farm1'!BV83&gt;=0,ROUND('simulations corn farm1'!BV83+'Step 1-Farm Data'!$D$59,1),"")</f>
        <v>191.6</v>
      </c>
      <c r="BW88">
        <f>+IF('Step 1-Farm Data'!$D$59+'simulations corn farm1'!BW83&gt;=0,ROUND('simulations corn farm1'!BW83+'Step 1-Farm Data'!$D$59,1),"")</f>
        <v>171.3</v>
      </c>
      <c r="BX88">
        <f>+IF('Step 1-Farm Data'!$D$59+'simulations corn farm1'!BX83&gt;=0,ROUND('simulations corn farm1'!BX83+'Step 1-Farm Data'!$D$59,1),"")</f>
        <v>174.8</v>
      </c>
      <c r="BY88">
        <f>+IF('Step 1-Farm Data'!$D$59+'simulations corn farm1'!BY83&gt;=0,ROUND('simulations corn farm1'!BY83+'Step 1-Farm Data'!$D$59,1),"")</f>
        <v>169</v>
      </c>
      <c r="BZ88">
        <f>+IF('Step 1-Farm Data'!$D$59+'simulations corn farm1'!BZ83&gt;=0,ROUND('simulations corn farm1'!BZ83+'Step 1-Farm Data'!$D$59,1),"")</f>
        <v>163.19999999999999</v>
      </c>
      <c r="CA88">
        <f>+IF('Step 1-Farm Data'!$D$59+'simulations corn farm1'!CA83&gt;=0,ROUND('simulations corn farm1'!CA83+'Step 1-Farm Data'!$D$59,1),"")</f>
        <v>168.7</v>
      </c>
      <c r="CB88">
        <f>+IF('Step 1-Farm Data'!$D$59+'simulations corn farm1'!CB83&gt;=0,ROUND('simulations corn farm1'!CB83+'Step 1-Farm Data'!$D$59,1),"")</f>
        <v>174.2</v>
      </c>
      <c r="CC88">
        <f>+IF('Step 1-Farm Data'!$D$59+'simulations corn farm1'!CC83&gt;=0,ROUND('simulations corn farm1'!CC83+'Step 1-Farm Data'!$D$59,1),"")</f>
        <v>166.8</v>
      </c>
      <c r="CD88">
        <f>+IF('Step 1-Farm Data'!$D$59+'simulations corn farm1'!CD83&gt;=0,ROUND('simulations corn farm1'!CD83+'Step 1-Farm Data'!$D$59,1),"")</f>
        <v>176.9</v>
      </c>
      <c r="CE88">
        <f>+IF('Step 1-Farm Data'!$D$59+'simulations corn farm1'!CE83&gt;=0,ROUND('simulations corn farm1'!CE83+'Step 1-Farm Data'!$D$59,1),"")</f>
        <v>168.8</v>
      </c>
      <c r="CF88">
        <f>+IF('Step 1-Farm Data'!$D$59+'simulations corn farm1'!CF83&gt;=0,ROUND('simulations corn farm1'!CF83+'Step 1-Farm Data'!$D$59,1),"")</f>
        <v>162</v>
      </c>
      <c r="CG88">
        <f>+IF('Step 1-Farm Data'!$D$59+'simulations corn farm1'!CG83&gt;=0,ROUND('simulations corn farm1'!CG83+'Step 1-Farm Data'!$D$59,1),"")</f>
        <v>176.1</v>
      </c>
      <c r="CH88">
        <f>+IF('Step 1-Farm Data'!$D$59+'simulations corn farm1'!CH83&gt;=0,ROUND('simulations corn farm1'!CH83+'Step 1-Farm Data'!$D$59,1),"")</f>
        <v>176.9</v>
      </c>
      <c r="CI88">
        <f>+IF('Step 1-Farm Data'!$D$59+'simulations corn farm1'!CI83&gt;=0,ROUND('simulations corn farm1'!CI83+'Step 1-Farm Data'!$D$59,1),"")</f>
        <v>167.8</v>
      </c>
      <c r="CJ88">
        <f>+IF('Step 1-Farm Data'!$D$59+'simulations corn farm1'!CJ83&gt;=0,ROUND('simulations corn farm1'!CJ83+'Step 1-Farm Data'!$D$59,1),"")</f>
        <v>184.6</v>
      </c>
      <c r="CK88">
        <f>+IF('Step 1-Farm Data'!$D$59+'simulations corn farm1'!CK83&gt;=0,ROUND('simulations corn farm1'!CK83+'Step 1-Farm Data'!$D$59,1),"")</f>
        <v>171.3</v>
      </c>
      <c r="CL88">
        <f>+IF('Step 1-Farm Data'!$D$59+'simulations corn farm1'!CL83&gt;=0,ROUND('simulations corn farm1'!CL83+'Step 1-Farm Data'!$D$59,1),"")</f>
        <v>167.4</v>
      </c>
      <c r="CM88">
        <f>+IF('Step 1-Farm Data'!$D$59+'simulations corn farm1'!CM83&gt;=0,ROUND('simulations corn farm1'!CM83+'Step 1-Farm Data'!$D$59,1),"")</f>
        <v>173.6</v>
      </c>
      <c r="CN88">
        <f>+IF('Step 1-Farm Data'!$D$59+'simulations corn farm1'!CN83&gt;=0,ROUND('simulations corn farm1'!CN83+'Step 1-Farm Data'!$D$59,1),"")</f>
        <v>172.5</v>
      </c>
      <c r="CO88">
        <f>+IF('Step 1-Farm Data'!$D$59+'simulations corn farm1'!CO83&gt;=0,ROUND('simulations corn farm1'!CO83+'Step 1-Farm Data'!$D$59,1),"")</f>
        <v>194</v>
      </c>
      <c r="CP88">
        <f>+IF('Step 1-Farm Data'!$D$59+'simulations corn farm1'!CP83&gt;=0,ROUND('simulations corn farm1'!CP83+'Step 1-Farm Data'!$D$59,1),"")</f>
        <v>169.6</v>
      </c>
      <c r="CQ88">
        <f>+IF('Step 1-Farm Data'!$D$59+'simulations corn farm1'!CQ83&gt;=0,ROUND('simulations corn farm1'!CQ83+'Step 1-Farm Data'!$D$59,1),"")</f>
        <v>156.80000000000001</v>
      </c>
      <c r="CR88">
        <f>+IF('Step 1-Farm Data'!$D$59+'simulations corn farm1'!CR83&gt;=0,ROUND('simulations corn farm1'!CR83+'Step 1-Farm Data'!$D$59,1),"")</f>
        <v>164.6</v>
      </c>
      <c r="CS88">
        <f>+IF('Step 1-Farm Data'!$D$59+'simulations corn farm1'!CS83&gt;=0,ROUND('simulations corn farm1'!CS83+'Step 1-Farm Data'!$D$59,1),"")</f>
        <v>162</v>
      </c>
      <c r="CT88">
        <f>+IF('Step 1-Farm Data'!$D$59+'simulations corn farm1'!CT83&gt;=0,ROUND('simulations corn farm1'!CT83+'Step 1-Farm Data'!$D$59,1),"")</f>
        <v>177.3</v>
      </c>
      <c r="CU88">
        <f>+IF('Step 1-Farm Data'!$D$59+'simulations corn farm1'!CU83&gt;=0,ROUND('simulations corn farm1'!CU83+'Step 1-Farm Data'!$D$59,1),"")</f>
        <v>166.7</v>
      </c>
      <c r="CV88">
        <f>+IF('Step 1-Farm Data'!$D$59+'simulations corn farm1'!CV83&gt;=0,ROUND('simulations corn farm1'!CV83+'Step 1-Farm Data'!$D$59,1),"")</f>
        <v>172.1</v>
      </c>
      <c r="CW88">
        <f>+IF('Step 1-Farm Data'!$D$59+'simulations corn farm1'!CW83&gt;=0,ROUND('simulations corn farm1'!CW83+'Step 1-Farm Data'!$D$59,1),"")</f>
        <v>175.7</v>
      </c>
      <c r="CX88">
        <f>+IF('Step 1-Farm Data'!$D$59+'simulations corn farm1'!CX83&gt;=0,ROUND('simulations corn farm1'!CX83+'Step 1-Farm Data'!$D$59,1),"")</f>
        <v>158.19999999999999</v>
      </c>
      <c r="CY88">
        <f>+IF('Step 1-Farm Data'!$D$59+'simulations corn farm1'!CY83&gt;=0,ROUND('simulations corn farm1'!CY83+'Step 1-Farm Data'!$D$59,1),"")</f>
        <v>155.69999999999999</v>
      </c>
      <c r="CZ88">
        <f>+IF('Step 1-Farm Data'!$D$59+'simulations corn farm1'!CZ83&gt;=0,ROUND('simulations corn farm1'!CZ83+'Step 1-Farm Data'!$D$59,1),"")</f>
        <v>171.8</v>
      </c>
      <c r="DA88">
        <f>+IF('Step 1-Farm Data'!$D$59+'simulations corn farm1'!DA83&gt;=0,ROUND('simulations corn farm1'!DA83+'Step 1-Farm Data'!$D$59,1),"")</f>
        <v>182.9</v>
      </c>
      <c r="DB88">
        <f>+IF('Step 1-Farm Data'!$D$59+'simulations corn farm1'!DB83&gt;=0,ROUND('simulations corn farm1'!DB83+'Step 1-Farm Data'!$D$59,1),"")</f>
        <v>180.2</v>
      </c>
      <c r="DC88">
        <f>+IF('Step 1-Farm Data'!$D$59+'simulations corn farm1'!DC83&gt;=0,ROUND('simulations corn farm1'!DC83+'Step 1-Farm Data'!$D$59,1),"")</f>
        <v>196.8</v>
      </c>
      <c r="DD88">
        <f>+IF('Step 1-Farm Data'!$D$59+'simulations corn farm1'!DD83&gt;=0,ROUND('simulations corn farm1'!DD83+'Step 1-Farm Data'!$D$59,1),"")</f>
        <v>180.6</v>
      </c>
      <c r="DE88">
        <f>+IF('Step 1-Farm Data'!$D$59+'simulations corn farm1'!DE83&gt;=0,ROUND('simulations corn farm1'!DE83+'Step 1-Farm Data'!$D$59,1),"")</f>
        <v>185.3</v>
      </c>
      <c r="DF88">
        <f>+IF('Step 1-Farm Data'!$D$59+'simulations corn farm1'!DF83&gt;=0,ROUND('simulations corn farm1'!DF83+'Step 1-Farm Data'!$D$59,1),"")</f>
        <v>174.9</v>
      </c>
      <c r="DG88">
        <f>+IF('Step 1-Farm Data'!$D$59+'simulations corn farm1'!DG83&gt;=0,ROUND('simulations corn farm1'!DG83+'Step 1-Farm Data'!$D$59,1),"")</f>
        <v>169.1</v>
      </c>
      <c r="DH88">
        <f>+IF('Step 1-Farm Data'!$D$59+'simulations corn farm1'!DH83&gt;=0,ROUND('simulations corn farm1'!DH83+'Step 1-Farm Data'!$D$59,1),"")</f>
        <v>167.5</v>
      </c>
      <c r="DI88">
        <f>+IF('Step 1-Farm Data'!$D$59+'simulations corn farm1'!DI83&gt;=0,ROUND('simulations corn farm1'!DI83+'Step 1-Farm Data'!$D$59,1),"")</f>
        <v>163.80000000000001</v>
      </c>
      <c r="DJ88">
        <f>+IF('Step 1-Farm Data'!$D$59+'simulations corn farm1'!DJ83&gt;=0,ROUND('simulations corn farm1'!DJ83+'Step 1-Farm Data'!$D$59,1),"")</f>
        <v>166.4</v>
      </c>
      <c r="DK88">
        <f>+IF('Step 1-Farm Data'!$D$59+'simulations corn farm1'!DK83&gt;=0,ROUND('simulations corn farm1'!DK83+'Step 1-Farm Data'!$D$59,1),"")</f>
        <v>180.2</v>
      </c>
      <c r="DL88">
        <f>+IF('Step 1-Farm Data'!$D$59+'simulations corn farm1'!DL83&gt;=0,ROUND('simulations corn farm1'!DL83+'Step 1-Farm Data'!$D$59,1),"")</f>
        <v>169.2</v>
      </c>
      <c r="DM88">
        <f>+IF('Step 1-Farm Data'!$D$59+'simulations corn farm1'!DM83&gt;=0,ROUND('simulations corn farm1'!DM83+'Step 1-Farm Data'!$D$59,1),"")</f>
        <v>167</v>
      </c>
      <c r="DN88">
        <f>+IF('Step 1-Farm Data'!$D$59+'simulations corn farm1'!DN83&gt;=0,ROUND('simulations corn farm1'!DN83+'Step 1-Farm Data'!$D$59,1),"")</f>
        <v>171.4</v>
      </c>
      <c r="DO88">
        <f>+IF('Step 1-Farm Data'!$D$59+'simulations corn farm1'!DO83&gt;=0,ROUND('simulations corn farm1'!DO83+'Step 1-Farm Data'!$D$59,1),"")</f>
        <v>176.5</v>
      </c>
      <c r="DP88">
        <f>+IF('Step 1-Farm Data'!$D$59+'simulations corn farm1'!DP83&gt;=0,ROUND('simulations corn farm1'!DP83+'Step 1-Farm Data'!$D$59,1),"")</f>
        <v>180.1</v>
      </c>
      <c r="DQ88">
        <f>+IF('Step 1-Farm Data'!$D$59+'simulations corn farm1'!DQ83&gt;=0,ROUND('simulations corn farm1'!DQ83+'Step 1-Farm Data'!$D$59,1),"")</f>
        <v>179.9</v>
      </c>
      <c r="DR88">
        <f>+IF('Step 1-Farm Data'!$D$59+'simulations corn farm1'!DR83&gt;=0,ROUND('simulations corn farm1'!DR83+'Step 1-Farm Data'!$D$59,1),"")</f>
        <v>187.6</v>
      </c>
      <c r="DS88">
        <f>+IF('Step 1-Farm Data'!$D$59+'simulations corn farm1'!DS83&gt;=0,ROUND('simulations corn farm1'!DS83+'Step 1-Farm Data'!$D$59,1),"")</f>
        <v>174.5</v>
      </c>
      <c r="DT88">
        <f>+IF('Step 1-Farm Data'!$D$59+'simulations corn farm1'!DT83&gt;=0,ROUND('simulations corn farm1'!DT83+'Step 1-Farm Data'!$D$59,1),"")</f>
        <v>170.1</v>
      </c>
      <c r="DU88">
        <f>+IF('Step 1-Farm Data'!$D$59+'simulations corn farm1'!DU83&gt;=0,ROUND('simulations corn farm1'!DU83+'Step 1-Farm Data'!$D$59,1),"")</f>
        <v>167.6</v>
      </c>
      <c r="DV88">
        <f>+IF('Step 1-Farm Data'!$D$59+'simulations corn farm1'!DV83&gt;=0,ROUND('simulations corn farm1'!DV83+'Step 1-Farm Data'!$D$59,1),"")</f>
        <v>150.9</v>
      </c>
      <c r="DW88">
        <f>+IF('Step 1-Farm Data'!$D$59+'simulations corn farm1'!DW83&gt;=0,ROUND('simulations corn farm1'!DW83+'Step 1-Farm Data'!$D$59,1),"")</f>
        <v>169.3</v>
      </c>
      <c r="DX88">
        <f>+IF('Step 1-Farm Data'!$D$59+'simulations corn farm1'!DX83&gt;=0,ROUND('simulations corn farm1'!DX83+'Step 1-Farm Data'!$D$59,1),"")</f>
        <v>168.8</v>
      </c>
      <c r="DY88">
        <f>+IF('Step 1-Farm Data'!$D$59+'simulations corn farm1'!DY83&gt;=0,ROUND('simulations corn farm1'!DY83+'Step 1-Farm Data'!$D$59,1),"")</f>
        <v>195.2</v>
      </c>
      <c r="DZ88">
        <f>+IF('Step 1-Farm Data'!$D$59+'simulations corn farm1'!DZ83&gt;=0,ROUND('simulations corn farm1'!DZ83+'Step 1-Farm Data'!$D$59,1),"")</f>
        <v>165.7</v>
      </c>
      <c r="EA88">
        <f>+IF('Step 1-Farm Data'!$D$59+'simulations corn farm1'!EA83&gt;=0,ROUND('simulations corn farm1'!EA83+'Step 1-Farm Data'!$D$59,1),"")</f>
        <v>172.9</v>
      </c>
      <c r="EB88">
        <f>+IF('Step 1-Farm Data'!$D$59+'simulations corn farm1'!EB83&gt;=0,ROUND('simulations corn farm1'!EB83+'Step 1-Farm Data'!$D$59,1),"")</f>
        <v>164.6</v>
      </c>
      <c r="EC88">
        <f>+IF('Step 1-Farm Data'!$D$59+'simulations corn farm1'!EC83&gt;=0,ROUND('simulations corn farm1'!EC83+'Step 1-Farm Data'!$D$59,1),"")</f>
        <v>177.9</v>
      </c>
      <c r="ED88">
        <f>+IF('Step 1-Farm Data'!$D$59+'simulations corn farm1'!ED83&gt;=0,ROUND('simulations corn farm1'!ED83+'Step 1-Farm Data'!$D$59,1),"")</f>
        <v>166.1</v>
      </c>
      <c r="EE88">
        <f>+IF('Step 1-Farm Data'!$D$59+'simulations corn farm1'!EE83&gt;=0,ROUND('simulations corn farm1'!EE83+'Step 1-Farm Data'!$D$59,1),"")</f>
        <v>167</v>
      </c>
      <c r="EF88">
        <f>+IF('Step 1-Farm Data'!$D$59+'simulations corn farm1'!EF83&gt;=0,ROUND('simulations corn farm1'!EF83+'Step 1-Farm Data'!$D$59,1),"")</f>
        <v>173.4</v>
      </c>
      <c r="EG88">
        <f>+IF('Step 1-Farm Data'!$D$59+'simulations corn farm1'!EG83&gt;=0,ROUND('simulations corn farm1'!EG83+'Step 1-Farm Data'!$D$59,1),"")</f>
        <v>167.3</v>
      </c>
      <c r="EH88">
        <f>+IF('Step 1-Farm Data'!$D$59+'simulations corn farm1'!EH83&gt;=0,ROUND('simulations corn farm1'!EH83+'Step 1-Farm Data'!$D$59,1),"")</f>
        <v>164.5</v>
      </c>
      <c r="EI88">
        <f>+IF('Step 1-Farm Data'!$D$59+'simulations corn farm1'!EI83&gt;=0,ROUND('simulations corn farm1'!EI83+'Step 1-Farm Data'!$D$59,1),"")</f>
        <v>156.4</v>
      </c>
      <c r="EJ88">
        <f>+IF('Step 1-Farm Data'!$D$59+'simulations corn farm1'!EJ83&gt;=0,ROUND('simulations corn farm1'!EJ83+'Step 1-Farm Data'!$D$59,1),"")</f>
        <v>157</v>
      </c>
      <c r="EK88">
        <f>+IF('Step 1-Farm Data'!$D$59+'simulations corn farm1'!EK83&gt;=0,ROUND('simulations corn farm1'!EK83+'Step 1-Farm Data'!$D$59,1),"")</f>
        <v>177.4</v>
      </c>
      <c r="EL88">
        <f>+IF('Step 1-Farm Data'!$D$59+'simulations corn farm1'!EL83&gt;=0,ROUND('simulations corn farm1'!EL83+'Step 1-Farm Data'!$D$59,1),"")</f>
        <v>183.4</v>
      </c>
      <c r="EM88">
        <f>+IF('Step 1-Farm Data'!$D$59+'simulations corn farm1'!EM83&gt;=0,ROUND('simulations corn farm1'!EM83+'Step 1-Farm Data'!$D$59,1),"")</f>
        <v>176.3</v>
      </c>
      <c r="EN88">
        <f>+IF('Step 1-Farm Data'!$D$59+'simulations corn farm1'!EN83&gt;=0,ROUND('simulations corn farm1'!EN83+'Step 1-Farm Data'!$D$59,1),"")</f>
        <v>160.69999999999999</v>
      </c>
      <c r="EO88">
        <f>+IF('Step 1-Farm Data'!$D$59+'simulations corn farm1'!EO83&gt;=0,ROUND('simulations corn farm1'!EO83+'Step 1-Farm Data'!$D$59,1),"")</f>
        <v>168.3</v>
      </c>
      <c r="EP88">
        <f>+IF('Step 1-Farm Data'!$D$59+'simulations corn farm1'!EP83&gt;=0,ROUND('simulations corn farm1'!EP83+'Step 1-Farm Data'!$D$59,1),"")</f>
        <v>155.80000000000001</v>
      </c>
      <c r="EQ88">
        <f>+IF('Step 1-Farm Data'!$D$59+'simulations corn farm1'!EQ83&gt;=0,ROUND('simulations corn farm1'!EQ83+'Step 1-Farm Data'!$D$59,1),"")</f>
        <v>166.8</v>
      </c>
      <c r="ER88">
        <f>+IF('Step 1-Farm Data'!$D$59+'simulations corn farm1'!ER83&gt;=0,ROUND('simulations corn farm1'!ER83+'Step 1-Farm Data'!$D$59,1),"")</f>
        <v>158.19999999999999</v>
      </c>
      <c r="ES88">
        <f>+IF('Step 1-Farm Data'!$D$59+'simulations corn farm1'!ES83&gt;=0,ROUND('simulations corn farm1'!ES83+'Step 1-Farm Data'!$D$59,1),"")</f>
        <v>170.8</v>
      </c>
      <c r="ET88">
        <f>+IF('Step 1-Farm Data'!$D$59+'simulations corn farm1'!ET83&gt;=0,ROUND('simulations corn farm1'!ET83+'Step 1-Farm Data'!$D$59,1),"")</f>
        <v>180.7</v>
      </c>
      <c r="EU88">
        <f>+IF('Step 1-Farm Data'!$D$59+'simulations corn farm1'!EU83&gt;=0,ROUND('simulations corn farm1'!EU83+'Step 1-Farm Data'!$D$59,1),"")</f>
        <v>181.8</v>
      </c>
      <c r="EV88">
        <f>+IF('Step 1-Farm Data'!$D$59+'simulations corn farm1'!EV83&gt;=0,ROUND('simulations corn farm1'!EV83+'Step 1-Farm Data'!$D$59,1),"")</f>
        <v>160.80000000000001</v>
      </c>
      <c r="EW88">
        <f>+IF('Step 1-Farm Data'!$D$59+'simulations corn farm1'!EW83&gt;=0,ROUND('simulations corn farm1'!EW83+'Step 1-Farm Data'!$D$59,1),"")</f>
        <v>175.3</v>
      </c>
      <c r="EX88">
        <f>+IF('Step 1-Farm Data'!$D$59+'simulations corn farm1'!EX83&gt;=0,ROUND('simulations corn farm1'!EX83+'Step 1-Farm Data'!$D$59,1),"")</f>
        <v>168.3</v>
      </c>
      <c r="EY88">
        <f>+IF('Step 1-Farm Data'!$D$59+'simulations corn farm1'!EY83&gt;=0,ROUND('simulations corn farm1'!EY83+'Step 1-Farm Data'!$D$59,1),"")</f>
        <v>180.1</v>
      </c>
      <c r="EZ88">
        <f>+IF('Step 1-Farm Data'!$D$59+'simulations corn farm1'!EZ83&gt;=0,ROUND('simulations corn farm1'!EZ83+'Step 1-Farm Data'!$D$59,1),"")</f>
        <v>158</v>
      </c>
      <c r="FA88">
        <f>+IF('Step 1-Farm Data'!$D$59+'simulations corn farm1'!FA83&gt;=0,ROUND('simulations corn farm1'!FA83+'Step 1-Farm Data'!$D$59,1),"")</f>
        <v>156.69999999999999</v>
      </c>
      <c r="FB88">
        <f>+IF('Step 1-Farm Data'!$D$59+'simulations corn farm1'!FB83&gt;=0,ROUND('simulations corn farm1'!FB83+'Step 1-Farm Data'!$D$59,1),"")</f>
        <v>171.2</v>
      </c>
      <c r="FC88">
        <f>+IF('Step 1-Farm Data'!$D$59+'simulations corn farm1'!FC83&gt;=0,ROUND('simulations corn farm1'!FC83+'Step 1-Farm Data'!$D$59,1),"")</f>
        <v>167.9</v>
      </c>
      <c r="FD88">
        <f>+IF('Step 1-Farm Data'!$D$59+'simulations corn farm1'!FD83&gt;=0,ROUND('simulations corn farm1'!FD83+'Step 1-Farm Data'!$D$59,1),"")</f>
        <v>183.7</v>
      </c>
      <c r="FE88">
        <f>+IF('Step 1-Farm Data'!$D$59+'simulations corn farm1'!FE83&gt;=0,ROUND('simulations corn farm1'!FE83+'Step 1-Farm Data'!$D$59,1),"")</f>
        <v>169.4</v>
      </c>
      <c r="FF88">
        <f>+IF('Step 1-Farm Data'!$D$59+'simulations corn farm1'!FF83&gt;=0,ROUND('simulations corn farm1'!FF83+'Step 1-Farm Data'!$D$59,1),"")</f>
        <v>176.6</v>
      </c>
      <c r="FG88">
        <f>+IF('Step 1-Farm Data'!$D$59+'simulations corn farm1'!FG83&gt;=0,ROUND('simulations corn farm1'!FG83+'Step 1-Farm Data'!$D$59,1),"")</f>
        <v>165.4</v>
      </c>
      <c r="FH88">
        <f>+IF('Step 1-Farm Data'!$D$59+'simulations corn farm1'!FH83&gt;=0,ROUND('simulations corn farm1'!FH83+'Step 1-Farm Data'!$D$59,1),"")</f>
        <v>185.2</v>
      </c>
      <c r="FI88">
        <f>+IF('Step 1-Farm Data'!$D$59+'simulations corn farm1'!FI83&gt;=0,ROUND('simulations corn farm1'!FI83+'Step 1-Farm Data'!$D$59,1),"")</f>
        <v>165.3</v>
      </c>
      <c r="FJ88">
        <f>+IF('Step 1-Farm Data'!$D$59+'simulations corn farm1'!FJ83&gt;=0,ROUND('simulations corn farm1'!FJ83+'Step 1-Farm Data'!$D$59,1),"")</f>
        <v>175.3</v>
      </c>
      <c r="FK88">
        <f>+IF('Step 1-Farm Data'!$D$59+'simulations corn farm1'!FK83&gt;=0,ROUND('simulations corn farm1'!FK83+'Step 1-Farm Data'!$D$59,1),"")</f>
        <v>172.9</v>
      </c>
      <c r="FL88">
        <f>+IF('Step 1-Farm Data'!$D$59+'simulations corn farm1'!FL83&gt;=0,ROUND('simulations corn farm1'!FL83+'Step 1-Farm Data'!$D$59,1),"")</f>
        <v>164.5</v>
      </c>
      <c r="FM88">
        <f>+IF('Step 1-Farm Data'!$D$59+'simulations corn farm1'!FM83&gt;=0,ROUND('simulations corn farm1'!FM83+'Step 1-Farm Data'!$D$59,1),"")</f>
        <v>178.3</v>
      </c>
      <c r="FN88">
        <f>+IF('Step 1-Farm Data'!$D$59+'simulations corn farm1'!FN83&gt;=0,ROUND('simulations corn farm1'!FN83+'Step 1-Farm Data'!$D$59,1),"")</f>
        <v>181.5</v>
      </c>
      <c r="FO88">
        <f>+IF('Step 1-Farm Data'!$D$59+'simulations corn farm1'!FO83&gt;=0,ROUND('simulations corn farm1'!FO83+'Step 1-Farm Data'!$D$59,1),"")</f>
        <v>165.6</v>
      </c>
      <c r="FP88">
        <f>+IF('Step 1-Farm Data'!$D$59+'simulations corn farm1'!FP83&gt;=0,ROUND('simulations corn farm1'!FP83+'Step 1-Farm Data'!$D$59,1),"")</f>
        <v>186.6</v>
      </c>
      <c r="FQ88">
        <f>+IF('Step 1-Farm Data'!$D$59+'simulations corn farm1'!FQ83&gt;=0,ROUND('simulations corn farm1'!FQ83+'Step 1-Farm Data'!$D$59,1),"")</f>
        <v>160.5</v>
      </c>
      <c r="FR88">
        <f>+IF('Step 1-Farm Data'!$D$59+'simulations corn farm1'!FR83&gt;=0,ROUND('simulations corn farm1'!FR83+'Step 1-Farm Data'!$D$59,1),"")</f>
        <v>164.1</v>
      </c>
      <c r="FS88">
        <f>+IF('Step 1-Farm Data'!$D$59+'simulations corn farm1'!FS83&gt;=0,ROUND('simulations corn farm1'!FS83+'Step 1-Farm Data'!$D$59,1),"")</f>
        <v>188.8</v>
      </c>
      <c r="FT88">
        <f>+IF('Step 1-Farm Data'!$D$59+'simulations corn farm1'!FT83&gt;=0,ROUND('simulations corn farm1'!FT83+'Step 1-Farm Data'!$D$59,1),"")</f>
        <v>170.7</v>
      </c>
      <c r="FU88">
        <f>+IF('Step 1-Farm Data'!$D$59+'simulations corn farm1'!FU83&gt;=0,ROUND('simulations corn farm1'!FU83+'Step 1-Farm Data'!$D$59,1),"")</f>
        <v>164.4</v>
      </c>
      <c r="FV88">
        <f>+IF('Step 1-Farm Data'!$D$59+'simulations corn farm1'!FV83&gt;=0,ROUND('simulations corn farm1'!FV83+'Step 1-Farm Data'!$D$59,1),"")</f>
        <v>186</v>
      </c>
      <c r="FW88">
        <f>+IF('Step 1-Farm Data'!$D$59+'simulations corn farm1'!FW83&gt;=0,ROUND('simulations corn farm1'!FW83+'Step 1-Farm Data'!$D$59,1),"")</f>
        <v>176</v>
      </c>
      <c r="FX88">
        <f>+IF('Step 1-Farm Data'!$D$59+'simulations corn farm1'!FX83&gt;=0,ROUND('simulations corn farm1'!FX83+'Step 1-Farm Data'!$D$59,1),"")</f>
        <v>165.5</v>
      </c>
      <c r="FY88">
        <f>+IF('Step 1-Farm Data'!$D$59+'simulations corn farm1'!FY83&gt;=0,ROUND('simulations corn farm1'!FY83+'Step 1-Farm Data'!$D$59,1),"")</f>
        <v>166.3</v>
      </c>
      <c r="FZ88">
        <f>+IF('Step 1-Farm Data'!$D$59+'simulations corn farm1'!FZ83&gt;=0,ROUND('simulations corn farm1'!FZ83+'Step 1-Farm Data'!$D$59,1),"")</f>
        <v>167.8</v>
      </c>
      <c r="GA88">
        <f>+IF('Step 1-Farm Data'!$D$59+'simulations corn farm1'!GA83&gt;=0,ROUND('simulations corn farm1'!GA83+'Step 1-Farm Data'!$D$59,1),"")</f>
        <v>172.2</v>
      </c>
      <c r="GB88">
        <f>+IF('Step 1-Farm Data'!$D$59+'simulations corn farm1'!GB83&gt;=0,ROUND('simulations corn farm1'!GB83+'Step 1-Farm Data'!$D$59,1),"")</f>
        <v>172.2</v>
      </c>
      <c r="GC88">
        <f>+IF('Step 1-Farm Data'!$D$59+'simulations corn farm1'!GC83&gt;=0,ROUND('simulations corn farm1'!GC83+'Step 1-Farm Data'!$D$59,1),"")</f>
        <v>182.5</v>
      </c>
      <c r="GD88">
        <f>+IF('Step 1-Farm Data'!$D$59+'simulations corn farm1'!GD83&gt;=0,ROUND('simulations corn farm1'!GD83+'Step 1-Farm Data'!$D$59,1),"")</f>
        <v>183.8</v>
      </c>
      <c r="GE88">
        <f>+IF('Step 1-Farm Data'!$D$59+'simulations corn farm1'!GE83&gt;=0,ROUND('simulations corn farm1'!GE83+'Step 1-Farm Data'!$D$59,1),"")</f>
        <v>157.6</v>
      </c>
      <c r="GF88">
        <f>+IF('Step 1-Farm Data'!$D$59+'simulations corn farm1'!GF83&gt;=0,ROUND('simulations corn farm1'!GF83+'Step 1-Farm Data'!$D$59,1),"")</f>
        <v>180.9</v>
      </c>
      <c r="GG88">
        <f>+IF('Step 1-Farm Data'!$D$59+'simulations corn farm1'!GG83&gt;=0,ROUND('simulations corn farm1'!GG83+'Step 1-Farm Data'!$D$59,1),"")</f>
        <v>166</v>
      </c>
      <c r="GH88">
        <f>+IF('Step 1-Farm Data'!$D$59+'simulations corn farm1'!GH83&gt;=0,ROUND('simulations corn farm1'!GH83+'Step 1-Farm Data'!$D$59,1),"")</f>
        <v>188.8</v>
      </c>
      <c r="GI88">
        <f>+IF('Step 1-Farm Data'!$D$59+'simulations corn farm1'!GI83&gt;=0,ROUND('simulations corn farm1'!GI83+'Step 1-Farm Data'!$D$59,1),"")</f>
        <v>178.7</v>
      </c>
      <c r="GJ88">
        <f>+IF('Step 1-Farm Data'!$D$59+'simulations corn farm1'!GJ83&gt;=0,ROUND('simulations corn farm1'!GJ83+'Step 1-Farm Data'!$D$59,1),"")</f>
        <v>175.1</v>
      </c>
      <c r="GK88">
        <f>+IF('Step 1-Farm Data'!$D$59+'simulations corn farm1'!GK83&gt;=0,ROUND('simulations corn farm1'!GK83+'Step 1-Farm Data'!$D$59,1),"")</f>
        <v>173.6</v>
      </c>
      <c r="GL88">
        <f>+IF('Step 1-Farm Data'!$D$59+'simulations corn farm1'!GL83&gt;=0,ROUND('simulations corn farm1'!GL83+'Step 1-Farm Data'!$D$59,1),"")</f>
        <v>167</v>
      </c>
      <c r="GM88">
        <f>+IF('Step 1-Farm Data'!$D$59+'simulations corn farm1'!GM83&gt;=0,ROUND('simulations corn farm1'!GM83+'Step 1-Farm Data'!$D$59,1),"")</f>
        <v>168.1</v>
      </c>
      <c r="GN88">
        <f>+IF('Step 1-Farm Data'!$D$59+'simulations corn farm1'!GN83&gt;=0,ROUND('simulations corn farm1'!GN83+'Step 1-Farm Data'!$D$59,1),"")</f>
        <v>165.3</v>
      </c>
      <c r="GO88">
        <f>+IF('Step 1-Farm Data'!$D$59+'simulations corn farm1'!GO83&gt;=0,ROUND('simulations corn farm1'!GO83+'Step 1-Farm Data'!$D$59,1),"")</f>
        <v>173.1</v>
      </c>
      <c r="GP88">
        <f>+IF('Step 1-Farm Data'!$D$59+'simulations corn farm1'!GP83&gt;=0,ROUND('simulations corn farm1'!GP83+'Step 1-Farm Data'!$D$59,1),"")</f>
        <v>168</v>
      </c>
      <c r="GQ88">
        <f>+IF('Step 1-Farm Data'!$D$59+'simulations corn farm1'!GQ83&gt;=0,ROUND('simulations corn farm1'!GQ83+'Step 1-Farm Data'!$D$59,1),"")</f>
        <v>176.9</v>
      </c>
      <c r="GR88">
        <f>+IF('Step 1-Farm Data'!$D$59+'simulations corn farm1'!GR83&gt;=0,ROUND('simulations corn farm1'!GR83+'Step 1-Farm Data'!$D$59,1),"")</f>
        <v>168.6</v>
      </c>
      <c r="GS88">
        <f>+IF('Step 1-Farm Data'!$D$59+'simulations corn farm1'!GS83&gt;=0,ROUND('simulations corn farm1'!GS83+'Step 1-Farm Data'!$D$59,1),"")</f>
        <v>160.80000000000001</v>
      </c>
      <c r="GT88">
        <f>+IF('Step 1-Farm Data'!$D$59+'simulations corn farm1'!GT83&gt;=0,ROUND('simulations corn farm1'!GT83+'Step 1-Farm Data'!$D$59,1),"")</f>
        <v>180.8</v>
      </c>
      <c r="GU88">
        <f>+IF('Step 1-Farm Data'!$D$59+'simulations corn farm1'!GU83&gt;=0,ROUND('simulations corn farm1'!GU83+'Step 1-Farm Data'!$D$59,1),"")</f>
        <v>162.4</v>
      </c>
      <c r="GV88">
        <f>+IF('Step 1-Farm Data'!$D$59+'simulations corn farm1'!GV83&gt;=0,ROUND('simulations corn farm1'!GV83+'Step 1-Farm Data'!$D$59,1),"")</f>
        <v>165.6</v>
      </c>
      <c r="GW88">
        <f>+IF('Step 1-Farm Data'!$D$59+'simulations corn farm1'!GW83&gt;=0,ROUND('simulations corn farm1'!GW83+'Step 1-Farm Data'!$D$59,1),"")</f>
        <v>185.2</v>
      </c>
      <c r="GX88">
        <f>+IF('Step 1-Farm Data'!$D$59+'simulations corn farm1'!GX83&gt;=0,ROUND('simulations corn farm1'!GX83+'Step 1-Farm Data'!$D$59,1),"")</f>
        <v>164.4</v>
      </c>
      <c r="GY88">
        <f>+IF('Step 1-Farm Data'!$D$59+'simulations corn farm1'!GY83&gt;=0,ROUND('simulations corn farm1'!GY83+'Step 1-Farm Data'!$D$59,1),"")</f>
        <v>158.9</v>
      </c>
      <c r="GZ88">
        <f>+IF('Step 1-Farm Data'!$D$59+'simulations corn farm1'!GZ83&gt;=0,ROUND('simulations corn farm1'!GZ83+'Step 1-Farm Data'!$D$59,1),"")</f>
        <v>190.5</v>
      </c>
      <c r="HA88">
        <f>+IF('Step 1-Farm Data'!$D$59+'simulations corn farm1'!HA83&gt;=0,ROUND('simulations corn farm1'!HA83+'Step 1-Farm Data'!$D$59,1),"")</f>
        <v>183.5</v>
      </c>
      <c r="HB88">
        <f>+IF('Step 1-Farm Data'!$D$59+'simulations corn farm1'!HB83&gt;=0,ROUND('simulations corn farm1'!HB83+'Step 1-Farm Data'!$D$59,1),"")</f>
        <v>172</v>
      </c>
      <c r="HC88">
        <f>+IF('Step 1-Farm Data'!$D$59+'simulations corn farm1'!HC83&gt;=0,ROUND('simulations corn farm1'!HC83+'Step 1-Farm Data'!$D$59,1),"")</f>
        <v>177.3</v>
      </c>
      <c r="HD88">
        <f>+IF('Step 1-Farm Data'!$D$59+'simulations corn farm1'!HD83&gt;=0,ROUND('simulations corn farm1'!HD83+'Step 1-Farm Data'!$D$59,1),"")</f>
        <v>174</v>
      </c>
      <c r="HE88">
        <f>+IF('Step 1-Farm Data'!$D$59+'simulations corn farm1'!HE83&gt;=0,ROUND('simulations corn farm1'!HE83+'Step 1-Farm Data'!$D$59,1),"")</f>
        <v>165.7</v>
      </c>
      <c r="HF88">
        <f>+IF('Step 1-Farm Data'!$D$59+'simulations corn farm1'!HF83&gt;=0,ROUND('simulations corn farm1'!HF83+'Step 1-Farm Data'!$D$59,1),"")</f>
        <v>167.5</v>
      </c>
      <c r="HG88">
        <f>+IF('Step 1-Farm Data'!$D$59+'simulations corn farm1'!HG83&gt;=0,ROUND('simulations corn farm1'!HG83+'Step 1-Farm Data'!$D$59,1),"")</f>
        <v>157.69999999999999</v>
      </c>
      <c r="HH88">
        <f>+IF('Step 1-Farm Data'!$D$59+'simulations corn farm1'!HH83&gt;=0,ROUND('simulations corn farm1'!HH83+'Step 1-Farm Data'!$D$59,1),"")</f>
        <v>184.9</v>
      </c>
      <c r="HI88">
        <f>+IF('Step 1-Farm Data'!$D$59+'simulations corn farm1'!HI83&gt;=0,ROUND('simulations corn farm1'!HI83+'Step 1-Farm Data'!$D$59,1),"")</f>
        <v>182.5</v>
      </c>
      <c r="HJ88">
        <f>+IF('Step 1-Farm Data'!$D$59+'simulations corn farm1'!HJ83&gt;=0,ROUND('simulations corn farm1'!HJ83+'Step 1-Farm Data'!$D$59,1),"")</f>
        <v>182.5</v>
      </c>
      <c r="HK88">
        <f>+IF('Step 1-Farm Data'!$D$59+'simulations corn farm1'!HK83&gt;=0,ROUND('simulations corn farm1'!HK83+'Step 1-Farm Data'!$D$59,1),"")</f>
        <v>178.4</v>
      </c>
      <c r="HL88">
        <f>+IF('Step 1-Farm Data'!$D$59+'simulations corn farm1'!HL83&gt;=0,ROUND('simulations corn farm1'!HL83+'Step 1-Farm Data'!$D$59,1),"")</f>
        <v>177.1</v>
      </c>
      <c r="HM88">
        <f>+IF('Step 1-Farm Data'!$D$59+'simulations corn farm1'!HM83&gt;=0,ROUND('simulations corn farm1'!HM83+'Step 1-Farm Data'!$D$59,1),"")</f>
        <v>171.9</v>
      </c>
      <c r="HN88">
        <f>+IF('Step 1-Farm Data'!$D$59+'simulations corn farm1'!HN83&gt;=0,ROUND('simulations corn farm1'!HN83+'Step 1-Farm Data'!$D$59,1),"")</f>
        <v>173.8</v>
      </c>
      <c r="HO88">
        <f>+IF('Step 1-Farm Data'!$D$59+'simulations corn farm1'!HO83&gt;=0,ROUND('simulations corn farm1'!HO83+'Step 1-Farm Data'!$D$59,1),"")</f>
        <v>183.8</v>
      </c>
      <c r="HP88">
        <f>+IF('Step 1-Farm Data'!$D$59+'simulations corn farm1'!HP83&gt;=0,ROUND('simulations corn farm1'!HP83+'Step 1-Farm Data'!$D$59,1),"")</f>
        <v>163.69999999999999</v>
      </c>
      <c r="HQ88">
        <f>+IF('Step 1-Farm Data'!$D$59+'simulations corn farm1'!HQ83&gt;=0,ROUND('simulations corn farm1'!HQ83+'Step 1-Farm Data'!$D$59,1),"")</f>
        <v>183.3</v>
      </c>
      <c r="HR88">
        <f>+IF('Step 1-Farm Data'!$D$59+'simulations corn farm1'!HR83&gt;=0,ROUND('simulations corn farm1'!HR83+'Step 1-Farm Data'!$D$59,1),"")</f>
        <v>156.5</v>
      </c>
      <c r="HS88">
        <f>+IF('Step 1-Farm Data'!$D$59+'simulations corn farm1'!HS83&gt;=0,ROUND('simulations corn farm1'!HS83+'Step 1-Farm Data'!$D$59,1),"")</f>
        <v>181.2</v>
      </c>
      <c r="HT88">
        <f>+IF('Step 1-Farm Data'!$D$59+'simulations corn farm1'!HT83&gt;=0,ROUND('simulations corn farm1'!HT83+'Step 1-Farm Data'!$D$59,1),"")</f>
        <v>156.6</v>
      </c>
      <c r="HU88">
        <f>+IF('Step 1-Farm Data'!$D$59+'simulations corn farm1'!HU83&gt;=0,ROUND('simulations corn farm1'!HU83+'Step 1-Farm Data'!$D$59,1),"")</f>
        <v>162.80000000000001</v>
      </c>
      <c r="HV88">
        <f>+IF('Step 1-Farm Data'!$D$59+'simulations corn farm1'!HV83&gt;=0,ROUND('simulations corn farm1'!HV83+'Step 1-Farm Data'!$D$59,1),"")</f>
        <v>173.2</v>
      </c>
      <c r="HW88">
        <f>+IF('Step 1-Farm Data'!$D$59+'simulations corn farm1'!HW83&gt;=0,ROUND('simulations corn farm1'!HW83+'Step 1-Farm Data'!$D$59,1),"")</f>
        <v>173.5</v>
      </c>
      <c r="HX88">
        <f>+IF('Step 1-Farm Data'!$D$59+'simulations corn farm1'!HX83&gt;=0,ROUND('simulations corn farm1'!HX83+'Step 1-Farm Data'!$D$59,1),"")</f>
        <v>184.3</v>
      </c>
      <c r="HY88">
        <f>+IF('Step 1-Farm Data'!$D$59+'simulations corn farm1'!HY83&gt;=0,ROUND('simulations corn farm1'!HY83+'Step 1-Farm Data'!$D$59,1),"")</f>
        <v>179.9</v>
      </c>
      <c r="HZ88">
        <f>+IF('Step 1-Farm Data'!$D$59+'simulations corn farm1'!HZ83&gt;=0,ROUND('simulations corn farm1'!HZ83+'Step 1-Farm Data'!$D$59,1),"")</f>
        <v>169.6</v>
      </c>
      <c r="IA88">
        <f>+IF('Step 1-Farm Data'!$D$59+'simulations corn farm1'!IA83&gt;=0,ROUND('simulations corn farm1'!IA83+'Step 1-Farm Data'!$D$59,1),"")</f>
        <v>177.6</v>
      </c>
      <c r="IB88">
        <f>+IF('Step 1-Farm Data'!$D$59+'simulations corn farm1'!IB83&gt;=0,ROUND('simulations corn farm1'!IB83+'Step 1-Farm Data'!$D$59,1),"")</f>
        <v>174.2</v>
      </c>
      <c r="IC88">
        <f>+IF('Step 1-Farm Data'!$D$59+'simulations corn farm1'!IC83&gt;=0,ROUND('simulations corn farm1'!IC83+'Step 1-Farm Data'!$D$59,1),"")</f>
        <v>165.9</v>
      </c>
      <c r="ID88">
        <f>+IF('Step 1-Farm Data'!$D$59+'simulations corn farm1'!ID83&gt;=0,ROUND('simulations corn farm1'!ID83+'Step 1-Farm Data'!$D$59,1),"")</f>
        <v>153</v>
      </c>
      <c r="IE88">
        <f>+IF('Step 1-Farm Data'!$D$59+'simulations corn farm1'!IE83&gt;=0,ROUND('simulations corn farm1'!IE83+'Step 1-Farm Data'!$D$59,1),"")</f>
        <v>166.1</v>
      </c>
      <c r="IF88">
        <f>+IF('Step 1-Farm Data'!$D$59+'simulations corn farm1'!IF83&gt;=0,ROUND('simulations corn farm1'!IF83+'Step 1-Farm Data'!$D$59,1),"")</f>
        <v>197</v>
      </c>
      <c r="IG88">
        <f>+IF('Step 1-Farm Data'!$D$59+'simulations corn farm1'!IG83&gt;=0,ROUND('simulations corn farm1'!IG83+'Step 1-Farm Data'!$D$59,1),"")</f>
        <v>171.1</v>
      </c>
      <c r="IH88">
        <f>+IF('Step 1-Farm Data'!$D$59+'simulations corn farm1'!IH83&gt;=0,ROUND('simulations corn farm1'!IH83+'Step 1-Farm Data'!$D$59,1),"")</f>
        <v>160.9</v>
      </c>
      <c r="II88">
        <f>+IF('Step 1-Farm Data'!$D$59+'simulations corn farm1'!II83&gt;=0,ROUND('simulations corn farm1'!II83+'Step 1-Farm Data'!$D$59,1),"")</f>
        <v>170.5</v>
      </c>
      <c r="IJ88">
        <f>+IF('Step 1-Farm Data'!$D$59+'simulations corn farm1'!IJ83&gt;=0,ROUND('simulations corn farm1'!IJ83+'Step 1-Farm Data'!$D$59,1),"")</f>
        <v>157.19999999999999</v>
      </c>
      <c r="IK88">
        <f>+IF('Step 1-Farm Data'!$D$59+'simulations corn farm1'!IK83&gt;=0,ROUND('simulations corn farm1'!IK83+'Step 1-Farm Data'!$D$59,1),"")</f>
        <v>170.2</v>
      </c>
      <c r="IL88">
        <f>+IF('Step 1-Farm Data'!$D$59+'simulations corn farm1'!IL83&gt;=0,ROUND('simulations corn farm1'!IL83+'Step 1-Farm Data'!$D$59,1),"")</f>
        <v>160.19999999999999</v>
      </c>
      <c r="IM88">
        <f>+IF('Step 1-Farm Data'!$D$59+'simulations corn farm1'!IM83&gt;=0,ROUND('simulations corn farm1'!IM83+'Step 1-Farm Data'!$D$59,1),"")</f>
        <v>177.8</v>
      </c>
      <c r="IN88">
        <f>+IF('Step 1-Farm Data'!$D$59+'simulations corn farm1'!IN83&gt;=0,ROUND('simulations corn farm1'!IN83+'Step 1-Farm Data'!$D$59,1),"")</f>
        <v>182.1</v>
      </c>
      <c r="IO88">
        <f>+IF('Step 1-Farm Data'!$D$59+'simulations corn farm1'!IO83&gt;=0,ROUND('simulations corn farm1'!IO83+'Step 1-Farm Data'!$D$59,1),"")</f>
        <v>163.6</v>
      </c>
      <c r="IP88">
        <f>+IF('Step 1-Farm Data'!$D$59+'simulations corn farm1'!IP83&gt;=0,ROUND('simulations corn farm1'!IP83+'Step 1-Farm Data'!$D$59,1),"")</f>
        <v>162.1</v>
      </c>
      <c r="IQ88">
        <f>+IF('Step 1-Farm Data'!$D$59+'simulations corn farm1'!IQ83&gt;=0,ROUND('simulations corn farm1'!IQ83+'Step 1-Farm Data'!$D$59,1),"")</f>
        <v>168.8</v>
      </c>
      <c r="IR88">
        <f>+IF('Step 1-Farm Data'!$D$59+'simulations corn farm1'!IR83&gt;=0,ROUND('simulations corn farm1'!IR83+'Step 1-Farm Data'!$D$59,1),"")</f>
        <v>166.2</v>
      </c>
      <c r="IS88">
        <f>+IF('Step 1-Farm Data'!$D$59+'simulations corn farm1'!IS83&gt;=0,ROUND('simulations corn farm1'!IS83+'Step 1-Farm Data'!$D$59,1),"")</f>
        <v>167.7</v>
      </c>
      <c r="IT88">
        <f>+IF('Step 1-Farm Data'!$D$59+'simulations corn farm1'!IT83&gt;=0,ROUND('simulations corn farm1'!IT83+'Step 1-Farm Data'!$D$59,1),"")</f>
        <v>174.6</v>
      </c>
      <c r="IU88">
        <f>+IF('Step 1-Farm Data'!$D$59+'simulations corn farm1'!IU83&gt;=0,ROUND('simulations corn farm1'!IU83+'Step 1-Farm Data'!$D$59,1),"")</f>
        <v>189</v>
      </c>
      <c r="IV88">
        <f>+IF('Step 1-Farm Data'!$D$59+'simulations corn farm1'!IV83&gt;=0,ROUND('simulations corn farm1'!IV83+'Step 1-Farm Data'!$D$59,1),"")</f>
        <v>176.2</v>
      </c>
      <c r="IW88">
        <f>+IF('Step 1-Farm Data'!$D$59+'simulations corn farm1'!IW83&gt;=0,ROUND('simulations corn farm1'!IW83+'Step 1-Farm Data'!$D$59,1),"")</f>
        <v>165.9</v>
      </c>
      <c r="IX88">
        <f>+IF('Step 1-Farm Data'!$D$59+'simulations corn farm1'!IX83&gt;=0,ROUND('simulations corn farm1'!IX83+'Step 1-Farm Data'!$D$59,1),"")</f>
        <v>179.5</v>
      </c>
      <c r="IY88">
        <f>+IF('Step 1-Farm Data'!$D$59+'simulations corn farm1'!IY83&gt;=0,ROUND('simulations corn farm1'!IY83+'Step 1-Farm Data'!$D$59,1),"")</f>
        <v>175.9</v>
      </c>
      <c r="IZ88">
        <f>+IF('Step 1-Farm Data'!$D$59+'simulations corn farm1'!IZ83&gt;=0,ROUND('simulations corn farm1'!IZ83+'Step 1-Farm Data'!$D$59,1),"")</f>
        <v>169.1</v>
      </c>
      <c r="JA88">
        <f>+IF('Step 1-Farm Data'!$D$59+'simulations corn farm1'!JA83&gt;=0,ROUND('simulations corn farm1'!JA83+'Step 1-Farm Data'!$D$59,1),"")</f>
        <v>171.8</v>
      </c>
      <c r="JB88">
        <f>+IF('Step 1-Farm Data'!$D$59+'simulations corn farm1'!JB83&gt;=0,ROUND('simulations corn farm1'!JB83+'Step 1-Farm Data'!$D$59,1),"")</f>
        <v>158.9</v>
      </c>
      <c r="JC88">
        <f>+IF('Step 1-Farm Data'!$D$59+'simulations corn farm1'!JC83&gt;=0,ROUND('simulations corn farm1'!JC83+'Step 1-Farm Data'!$D$59,1),"")</f>
        <v>175.9</v>
      </c>
      <c r="JD88">
        <f>+IF('Step 1-Farm Data'!$D$59+'simulations corn farm1'!JD83&gt;=0,ROUND('simulations corn farm1'!JD83+'Step 1-Farm Data'!$D$59,1),"")</f>
        <v>185.9</v>
      </c>
      <c r="JE88">
        <f>+IF('Step 1-Farm Data'!$D$59+'simulations corn farm1'!JE83&gt;=0,ROUND('simulations corn farm1'!JE83+'Step 1-Farm Data'!$D$59,1),"")</f>
        <v>172.8</v>
      </c>
      <c r="JF88">
        <f>+IF('Step 1-Farm Data'!$D$59+'simulations corn farm1'!JF83&gt;=0,ROUND('simulations corn farm1'!JF83+'Step 1-Farm Data'!$D$59,1),"")</f>
        <v>169.7</v>
      </c>
      <c r="JG88">
        <f>+IF('Step 1-Farm Data'!$D$59+'simulations corn farm1'!JG83&gt;=0,ROUND('simulations corn farm1'!JG83+'Step 1-Farm Data'!$D$59,1),"")</f>
        <v>179.3</v>
      </c>
      <c r="JH88">
        <f>+IF('Step 1-Farm Data'!$D$59+'simulations corn farm1'!JH83&gt;=0,ROUND('simulations corn farm1'!JH83+'Step 1-Farm Data'!$D$59,1),"")</f>
        <v>159.19999999999999</v>
      </c>
      <c r="JI88">
        <f>+IF('Step 1-Farm Data'!$D$59+'simulations corn farm1'!JI83&gt;=0,ROUND('simulations corn farm1'!JI83+'Step 1-Farm Data'!$D$59,1),"")</f>
        <v>182.2</v>
      </c>
      <c r="JJ88">
        <f>+IF('Step 1-Farm Data'!$D$59+'simulations corn farm1'!JJ83&gt;=0,ROUND('simulations corn farm1'!JJ83+'Step 1-Farm Data'!$D$59,1),"")</f>
        <v>181.4</v>
      </c>
      <c r="JK88">
        <f>+IF('Step 1-Farm Data'!$D$59+'simulations corn farm1'!JK83&gt;=0,ROUND('simulations corn farm1'!JK83+'Step 1-Farm Data'!$D$59,1),"")</f>
        <v>168.3</v>
      </c>
      <c r="JL88">
        <f>+IF('Step 1-Farm Data'!$D$59+'simulations corn farm1'!JL83&gt;=0,ROUND('simulations corn farm1'!JL83+'Step 1-Farm Data'!$D$59,1),"")</f>
        <v>168.9</v>
      </c>
      <c r="JM88">
        <f>+IF('Step 1-Farm Data'!$D$59+'simulations corn farm1'!JM83&gt;=0,ROUND('simulations corn farm1'!JM83+'Step 1-Farm Data'!$D$59,1),"")</f>
        <v>158.4</v>
      </c>
      <c r="JN88">
        <f>+IF('Step 1-Farm Data'!$D$59+'simulations corn farm1'!JN83&gt;=0,ROUND('simulations corn farm1'!JN83+'Step 1-Farm Data'!$D$59,1),"")</f>
        <v>197.7</v>
      </c>
      <c r="JO88">
        <f>+IF('Step 1-Farm Data'!$D$59+'simulations corn farm1'!JO83&gt;=0,ROUND('simulations corn farm1'!JO83+'Step 1-Farm Data'!$D$59,1),"")</f>
        <v>154.80000000000001</v>
      </c>
      <c r="JP88">
        <f>+IF('Step 1-Farm Data'!$D$59+'simulations corn farm1'!JP83&gt;=0,ROUND('simulations corn farm1'!JP83+'Step 1-Farm Data'!$D$59,1),"")</f>
        <v>177.5</v>
      </c>
      <c r="JQ88">
        <f>+IF('Step 1-Farm Data'!$D$59+'simulations corn farm1'!JQ83&gt;=0,ROUND('simulations corn farm1'!JQ83+'Step 1-Farm Data'!$D$59,1),"")</f>
        <v>192.7</v>
      </c>
      <c r="JR88">
        <f>+IF('Step 1-Farm Data'!$D$59+'simulations corn farm1'!JR83&gt;=0,ROUND('simulations corn farm1'!JR83+'Step 1-Farm Data'!$D$59,1),"")</f>
        <v>171.9</v>
      </c>
      <c r="JS88">
        <f>+IF('Step 1-Farm Data'!$D$59+'simulations corn farm1'!JS83&gt;=0,ROUND('simulations corn farm1'!JS83+'Step 1-Farm Data'!$D$59,1),"")</f>
        <v>185.2</v>
      </c>
      <c r="JT88">
        <f>+IF('Step 1-Farm Data'!$D$59+'simulations corn farm1'!JT83&gt;=0,ROUND('simulations corn farm1'!JT83+'Step 1-Farm Data'!$D$59,1),"")</f>
        <v>172.6</v>
      </c>
      <c r="JU88">
        <f>+IF('Step 1-Farm Data'!$D$59+'simulations corn farm1'!JU83&gt;=0,ROUND('simulations corn farm1'!JU83+'Step 1-Farm Data'!$D$59,1),"")</f>
        <v>168.9</v>
      </c>
      <c r="JV88">
        <f>+IF('Step 1-Farm Data'!$D$59+'simulations corn farm1'!JV83&gt;=0,ROUND('simulations corn farm1'!JV83+'Step 1-Farm Data'!$D$59,1),"")</f>
        <v>175.5</v>
      </c>
      <c r="JW88">
        <f>+IF('Step 1-Farm Data'!$D$59+'simulations corn farm1'!JW83&gt;=0,ROUND('simulations corn farm1'!JW83+'Step 1-Farm Data'!$D$59,1),"")</f>
        <v>166.4</v>
      </c>
      <c r="JX88">
        <f>+IF('Step 1-Farm Data'!$D$59+'simulations corn farm1'!JX83&gt;=0,ROUND('simulations corn farm1'!JX83+'Step 1-Farm Data'!$D$59,1),"")</f>
        <v>177.7</v>
      </c>
      <c r="JY88">
        <f>+IF('Step 1-Farm Data'!$D$59+'simulations corn farm1'!JY83&gt;=0,ROUND('simulations corn farm1'!JY83+'Step 1-Farm Data'!$D$59,1),"")</f>
        <v>170.6</v>
      </c>
      <c r="JZ88">
        <f>+IF('Step 1-Farm Data'!$D$59+'simulations corn farm1'!JZ83&gt;=0,ROUND('simulations corn farm1'!JZ83+'Step 1-Farm Data'!$D$59,1),"")</f>
        <v>152.80000000000001</v>
      </c>
      <c r="KA88">
        <f>+IF('Step 1-Farm Data'!$D$59+'simulations corn farm1'!KA83&gt;=0,ROUND('simulations corn farm1'!KA83+'Step 1-Farm Data'!$D$59,1),"")</f>
        <v>175.6</v>
      </c>
      <c r="KB88">
        <f>+IF('Step 1-Farm Data'!$D$59+'simulations corn farm1'!KB83&gt;=0,ROUND('simulations corn farm1'!KB83+'Step 1-Farm Data'!$D$59,1),"")</f>
        <v>174.1</v>
      </c>
      <c r="KC88">
        <f>+IF('Step 1-Farm Data'!$D$59+'simulations corn farm1'!KC83&gt;=0,ROUND('simulations corn farm1'!KC83+'Step 1-Farm Data'!$D$59,1),"")</f>
        <v>179.6</v>
      </c>
      <c r="KD88">
        <f>+IF('Step 1-Farm Data'!$D$59+'simulations corn farm1'!KD83&gt;=0,ROUND('simulations corn farm1'!KD83+'Step 1-Farm Data'!$D$59,1),"")</f>
        <v>156.80000000000001</v>
      </c>
      <c r="KE88">
        <f>+IF('Step 1-Farm Data'!$D$59+'simulations corn farm1'!KE83&gt;=0,ROUND('simulations corn farm1'!KE83+'Step 1-Farm Data'!$D$59,1),"")</f>
        <v>195.8</v>
      </c>
      <c r="KF88">
        <f>+IF('Step 1-Farm Data'!$D$59+'simulations corn farm1'!KF83&gt;=0,ROUND('simulations corn farm1'!KF83+'Step 1-Farm Data'!$D$59,1),"")</f>
        <v>161.5</v>
      </c>
      <c r="KG88">
        <f>+IF('Step 1-Farm Data'!$D$59+'simulations corn farm1'!KG83&gt;=0,ROUND('simulations corn farm1'!KG83+'Step 1-Farm Data'!$D$59,1),"")</f>
        <v>186.2</v>
      </c>
      <c r="KH88">
        <f>+IF('Step 1-Farm Data'!$D$59+'simulations corn farm1'!KH83&gt;=0,ROUND('simulations corn farm1'!KH83+'Step 1-Farm Data'!$D$59,1),"")</f>
        <v>169</v>
      </c>
      <c r="KI88">
        <f>+IF('Step 1-Farm Data'!$D$59+'simulations corn farm1'!KI83&gt;=0,ROUND('simulations corn farm1'!KI83+'Step 1-Farm Data'!$D$59,1),"")</f>
        <v>185.4</v>
      </c>
      <c r="KJ88">
        <f>+IF('Step 1-Farm Data'!$D$59+'simulations corn farm1'!KJ83&gt;=0,ROUND('simulations corn farm1'!KJ83+'Step 1-Farm Data'!$D$59,1),"")</f>
        <v>180</v>
      </c>
      <c r="KK88">
        <f>+IF('Step 1-Farm Data'!$D$59+'simulations corn farm1'!KK83&gt;=0,ROUND('simulations corn farm1'!KK83+'Step 1-Farm Data'!$D$59,1),"")</f>
        <v>162.9</v>
      </c>
      <c r="KL88">
        <f>+IF('Step 1-Farm Data'!$D$59+'simulations corn farm1'!KL83&gt;=0,ROUND('simulations corn farm1'!KL83+'Step 1-Farm Data'!$D$59,1),"")</f>
        <v>171.5</v>
      </c>
      <c r="KM88">
        <f>+IF('Step 1-Farm Data'!$D$59+'simulations corn farm1'!KM83&gt;=0,ROUND('simulations corn farm1'!KM83+'Step 1-Farm Data'!$D$59,1),"")</f>
        <v>175.9</v>
      </c>
      <c r="KN88">
        <f>+IF('Step 1-Farm Data'!$D$59+'simulations corn farm1'!KN83&gt;=0,ROUND('simulations corn farm1'!KN83+'Step 1-Farm Data'!$D$59,1),"")</f>
        <v>166.5</v>
      </c>
      <c r="KO88">
        <f>+IF('Step 1-Farm Data'!$D$59+'simulations corn farm1'!KO83&gt;=0,ROUND('simulations corn farm1'!KO83+'Step 1-Farm Data'!$D$59,1),"")</f>
        <v>174.5</v>
      </c>
      <c r="KP88">
        <f>+IF('Step 1-Farm Data'!$D$59+'simulations corn farm1'!KP83&gt;=0,ROUND('simulations corn farm1'!KP83+'Step 1-Farm Data'!$D$59,1),"")</f>
        <v>163.1</v>
      </c>
      <c r="KQ88">
        <f>+IF('Step 1-Farm Data'!$D$59+'simulations corn farm1'!KQ83&gt;=0,ROUND('simulations corn farm1'!KQ83+'Step 1-Farm Data'!$D$59,1),"")</f>
        <v>185.2</v>
      </c>
      <c r="KR88">
        <f>+IF('Step 1-Farm Data'!$D$59+'simulations corn farm1'!KR83&gt;=0,ROUND('simulations corn farm1'!KR83+'Step 1-Farm Data'!$D$59,1),"")</f>
        <v>173.5</v>
      </c>
      <c r="KS88">
        <f>+IF('Step 1-Farm Data'!$D$59+'simulations corn farm1'!KS83&gt;=0,ROUND('simulations corn farm1'!KS83+'Step 1-Farm Data'!$D$59,1),"")</f>
        <v>176</v>
      </c>
      <c r="KT88">
        <f>+IF('Step 1-Farm Data'!$D$59+'simulations corn farm1'!KT83&gt;=0,ROUND('simulations corn farm1'!KT83+'Step 1-Farm Data'!$D$59,1),"")</f>
        <v>162.5</v>
      </c>
      <c r="KU88">
        <f>+IF('Step 1-Farm Data'!$D$59+'simulations corn farm1'!KU83&gt;=0,ROUND('simulations corn farm1'!KU83+'Step 1-Farm Data'!$D$59,1),"")</f>
        <v>180</v>
      </c>
      <c r="KV88">
        <f>+IF('Step 1-Farm Data'!$D$59+'simulations corn farm1'!KV83&gt;=0,ROUND('simulations corn farm1'!KV83+'Step 1-Farm Data'!$D$59,1),"")</f>
        <v>169.4</v>
      </c>
      <c r="KW88">
        <f>+IF('Step 1-Farm Data'!$D$59+'simulations corn farm1'!KW83&gt;=0,ROUND('simulations corn farm1'!KW83+'Step 1-Farm Data'!$D$59,1),"")</f>
        <v>178.2</v>
      </c>
      <c r="KX88">
        <f>+IF('Step 1-Farm Data'!$D$59+'simulations corn farm1'!KX83&gt;=0,ROUND('simulations corn farm1'!KX83+'Step 1-Farm Data'!$D$59,1),"")</f>
        <v>167.9</v>
      </c>
      <c r="KY88">
        <f>+IF('Step 1-Farm Data'!$D$59+'simulations corn farm1'!KY83&gt;=0,ROUND('simulations corn farm1'!KY83+'Step 1-Farm Data'!$D$59,1),"")</f>
        <v>160.80000000000001</v>
      </c>
      <c r="KZ88">
        <f>+IF('Step 1-Farm Data'!$D$59+'simulations corn farm1'!KZ83&gt;=0,ROUND('simulations corn farm1'!KZ83+'Step 1-Farm Data'!$D$59,1),"")</f>
        <v>168.9</v>
      </c>
      <c r="LA88">
        <f>+IF('Step 1-Farm Data'!$D$59+'simulations corn farm1'!LA83&gt;=0,ROUND('simulations corn farm1'!LA83+'Step 1-Farm Data'!$D$59,1),"")</f>
        <v>178.5</v>
      </c>
      <c r="LB88">
        <f>+IF('Step 1-Farm Data'!$D$59+'simulations corn farm1'!LB83&gt;=0,ROUND('simulations corn farm1'!LB83+'Step 1-Farm Data'!$D$59,1),"")</f>
        <v>179.2</v>
      </c>
      <c r="LC88">
        <f>+IF('Step 1-Farm Data'!$D$59+'simulations corn farm1'!LC83&gt;=0,ROUND('simulations corn farm1'!LC83+'Step 1-Farm Data'!$D$59,1),"")</f>
        <v>168.4</v>
      </c>
      <c r="LD88">
        <f>+IF('Step 1-Farm Data'!$D$59+'simulations corn farm1'!LD83&gt;=0,ROUND('simulations corn farm1'!LD83+'Step 1-Farm Data'!$D$59,1),"")</f>
        <v>169.8</v>
      </c>
      <c r="LE88">
        <f>+IF('Step 1-Farm Data'!$D$59+'simulations corn farm1'!LE83&gt;=0,ROUND('simulations corn farm1'!LE83+'Step 1-Farm Data'!$D$59,1),"")</f>
        <v>171.8</v>
      </c>
      <c r="LF88">
        <f>+IF('Step 1-Farm Data'!$D$59+'simulations corn farm1'!LF83&gt;=0,ROUND('simulations corn farm1'!LF83+'Step 1-Farm Data'!$D$59,1),"")</f>
        <v>181.5</v>
      </c>
      <c r="LG88">
        <f>+IF('Step 1-Farm Data'!$D$59+'simulations corn farm1'!LG83&gt;=0,ROUND('simulations corn farm1'!LG83+'Step 1-Farm Data'!$D$59,1),"")</f>
        <v>171.1</v>
      </c>
      <c r="LH88">
        <f>+IF('Step 1-Farm Data'!$D$59+'simulations corn farm1'!LH83&gt;=0,ROUND('simulations corn farm1'!LH83+'Step 1-Farm Data'!$D$59,1),"")</f>
        <v>156.4</v>
      </c>
      <c r="LI88">
        <f>+IF('Step 1-Farm Data'!$D$59+'simulations corn farm1'!LI83&gt;=0,ROUND('simulations corn farm1'!LI83+'Step 1-Farm Data'!$D$59,1),"")</f>
        <v>170.5</v>
      </c>
      <c r="LJ88">
        <f>+IF('Step 1-Farm Data'!$D$59+'simulations corn farm1'!LJ83&gt;=0,ROUND('simulations corn farm1'!LJ83+'Step 1-Farm Data'!$D$59,1),"")</f>
        <v>165.2</v>
      </c>
      <c r="LK88">
        <f>+IF('Step 1-Farm Data'!$D$59+'simulations corn farm1'!LK83&gt;=0,ROUND('simulations corn farm1'!LK83+'Step 1-Farm Data'!$D$59,1),"")</f>
        <v>169.6</v>
      </c>
      <c r="LL88">
        <f>+IF('Step 1-Farm Data'!$D$59+'simulations corn farm1'!LL83&gt;=0,ROUND('simulations corn farm1'!LL83+'Step 1-Farm Data'!$D$59,1),"")</f>
        <v>166.2</v>
      </c>
      <c r="LM88">
        <f>+IF('Step 1-Farm Data'!$D$59+'simulations corn farm1'!LM83&gt;=0,ROUND('simulations corn farm1'!LM83+'Step 1-Farm Data'!$D$59,1),"")</f>
        <v>170.2</v>
      </c>
      <c r="LN88">
        <f>+IF('Step 1-Farm Data'!$D$59+'simulations corn farm1'!LN83&gt;=0,ROUND('simulations corn farm1'!LN83+'Step 1-Farm Data'!$D$59,1),"")</f>
        <v>157.30000000000001</v>
      </c>
      <c r="LO88">
        <f>+IF('Step 1-Farm Data'!$D$59+'simulations corn farm1'!LO83&gt;=0,ROUND('simulations corn farm1'!LO83+'Step 1-Farm Data'!$D$59,1),"")</f>
        <v>184.2</v>
      </c>
      <c r="LP88">
        <f>+IF('Step 1-Farm Data'!$D$59+'simulations corn farm1'!LP83&gt;=0,ROUND('simulations corn farm1'!LP83+'Step 1-Farm Data'!$D$59,1),"")</f>
        <v>167.6</v>
      </c>
      <c r="LQ88">
        <f>+IF('Step 1-Farm Data'!$D$59+'simulations corn farm1'!LQ83&gt;=0,ROUND('simulations corn farm1'!LQ83+'Step 1-Farm Data'!$D$59,1),"")</f>
        <v>173.7</v>
      </c>
      <c r="LR88">
        <f>+IF('Step 1-Farm Data'!$D$59+'simulations corn farm1'!LR83&gt;=0,ROUND('simulations corn farm1'!LR83+'Step 1-Farm Data'!$D$59,1),"")</f>
        <v>192.7</v>
      </c>
      <c r="LS88">
        <f>+IF('Step 1-Farm Data'!$D$59+'simulations corn farm1'!LS83&gt;=0,ROUND('simulations corn farm1'!LS83+'Step 1-Farm Data'!$D$59,1),"")</f>
        <v>176.9</v>
      </c>
      <c r="LT88">
        <f>+IF('Step 1-Farm Data'!$D$59+'simulations corn farm1'!LT83&gt;=0,ROUND('simulations corn farm1'!LT83+'Step 1-Farm Data'!$D$59,1),"")</f>
        <v>161</v>
      </c>
      <c r="LU88">
        <f>+IF('Step 1-Farm Data'!$D$59+'simulations corn farm1'!LU83&gt;=0,ROUND('simulations corn farm1'!LU83+'Step 1-Farm Data'!$D$59,1),"")</f>
        <v>187.8</v>
      </c>
      <c r="LV88">
        <f>+IF('Step 1-Farm Data'!$D$59+'simulations corn farm1'!LV83&gt;=0,ROUND('simulations corn farm1'!LV83+'Step 1-Farm Data'!$D$59,1),"")</f>
        <v>180.1</v>
      </c>
      <c r="LW88">
        <f>+IF('Step 1-Farm Data'!$D$59+'simulations corn farm1'!LW83&gt;=0,ROUND('simulations corn farm1'!LW83+'Step 1-Farm Data'!$D$59,1),"")</f>
        <v>164.2</v>
      </c>
      <c r="LX88">
        <f>+IF('Step 1-Farm Data'!$D$59+'simulations corn farm1'!LX83&gt;=0,ROUND('simulations corn farm1'!LX83+'Step 1-Farm Data'!$D$59,1),"")</f>
        <v>167</v>
      </c>
      <c r="LY88">
        <f>+IF('Step 1-Farm Data'!$D$59+'simulations corn farm1'!LY83&gt;=0,ROUND('simulations corn farm1'!LY83+'Step 1-Farm Data'!$D$59,1),"")</f>
        <v>163</v>
      </c>
      <c r="LZ88">
        <f>+IF('Step 1-Farm Data'!$D$59+'simulations corn farm1'!LZ83&gt;=0,ROUND('simulations corn farm1'!LZ83+'Step 1-Farm Data'!$D$59,1),"")</f>
        <v>167</v>
      </c>
      <c r="MA88">
        <f>+IF('Step 1-Farm Data'!$D$59+'simulations corn farm1'!MA83&gt;=0,ROUND('simulations corn farm1'!MA83+'Step 1-Farm Data'!$D$59,1),"")</f>
        <v>159.80000000000001</v>
      </c>
      <c r="MB88">
        <f>+IF('Step 1-Farm Data'!$D$59+'simulations corn farm1'!MB83&gt;=0,ROUND('simulations corn farm1'!MB83+'Step 1-Farm Data'!$D$59,1),"")</f>
        <v>187.6</v>
      </c>
      <c r="MC88">
        <f>+IF('Step 1-Farm Data'!$D$59+'simulations corn farm1'!MC83&gt;=0,ROUND('simulations corn farm1'!MC83+'Step 1-Farm Data'!$D$59,1),"")</f>
        <v>179.2</v>
      </c>
      <c r="MD88">
        <f>+IF('Step 1-Farm Data'!$D$59+'simulations corn farm1'!MD83&gt;=0,ROUND('simulations corn farm1'!MD83+'Step 1-Farm Data'!$D$59,1),"")</f>
        <v>189.6</v>
      </c>
      <c r="ME88">
        <f>+IF('Step 1-Farm Data'!$D$59+'simulations corn farm1'!ME83&gt;=0,ROUND('simulations corn farm1'!ME83+'Step 1-Farm Data'!$D$59,1),"")</f>
        <v>171</v>
      </c>
      <c r="MF88">
        <f>+IF('Step 1-Farm Data'!$D$59+'simulations corn farm1'!MF83&gt;=0,ROUND('simulations corn farm1'!MF83+'Step 1-Farm Data'!$D$59,1),"")</f>
        <v>181.1</v>
      </c>
      <c r="MG88">
        <f>+IF('Step 1-Farm Data'!$D$59+'simulations corn farm1'!MG83&gt;=0,ROUND('simulations corn farm1'!MG83+'Step 1-Farm Data'!$D$59,1),"")</f>
        <v>163.9</v>
      </c>
      <c r="MH88">
        <f>+IF('Step 1-Farm Data'!$D$59+'simulations corn farm1'!MH83&gt;=0,ROUND('simulations corn farm1'!MH83+'Step 1-Farm Data'!$D$59,1),"")</f>
        <v>188.1</v>
      </c>
      <c r="MI88">
        <f>+IF('Step 1-Farm Data'!$D$59+'simulations corn farm1'!MI83&gt;=0,ROUND('simulations corn farm1'!MI83+'Step 1-Farm Data'!$D$59,1),"")</f>
        <v>170.5</v>
      </c>
      <c r="MJ88">
        <f>+IF('Step 1-Farm Data'!$D$59+'simulations corn farm1'!MJ83&gt;=0,ROUND('simulations corn farm1'!MJ83+'Step 1-Farm Data'!$D$59,1),"")</f>
        <v>174.5</v>
      </c>
      <c r="MK88">
        <f>+IF('Step 1-Farm Data'!$D$59+'simulations corn farm1'!MK83&gt;=0,ROUND('simulations corn farm1'!MK83+'Step 1-Farm Data'!$D$59,1),"")</f>
        <v>168.4</v>
      </c>
      <c r="ML88">
        <f>+IF('Step 1-Farm Data'!$D$59+'simulations corn farm1'!ML83&gt;=0,ROUND('simulations corn farm1'!ML83+'Step 1-Farm Data'!$D$59,1),"")</f>
        <v>182.3</v>
      </c>
      <c r="MM88">
        <f>+IF('Step 1-Farm Data'!$D$59+'simulations corn farm1'!MM83&gt;=0,ROUND('simulations corn farm1'!MM83+'Step 1-Farm Data'!$D$59,1),"")</f>
        <v>163.6</v>
      </c>
      <c r="MN88">
        <f>+IF('Step 1-Farm Data'!$D$59+'simulations corn farm1'!MN83&gt;=0,ROUND('simulations corn farm1'!MN83+'Step 1-Farm Data'!$D$59,1),"")</f>
        <v>184.1</v>
      </c>
      <c r="MO88">
        <f>+IF('Step 1-Farm Data'!$D$59+'simulations corn farm1'!MO83&gt;=0,ROUND('simulations corn farm1'!MO83+'Step 1-Farm Data'!$D$59,1),"")</f>
        <v>184</v>
      </c>
      <c r="MP88">
        <f>+IF('Step 1-Farm Data'!$D$59+'simulations corn farm1'!MP83&gt;=0,ROUND('simulations corn farm1'!MP83+'Step 1-Farm Data'!$D$59,1),"")</f>
        <v>172.4</v>
      </c>
      <c r="MQ88">
        <f>+IF('Step 1-Farm Data'!$D$59+'simulations corn farm1'!MQ83&gt;=0,ROUND('simulations corn farm1'!MQ83+'Step 1-Farm Data'!$D$59,1),"")</f>
        <v>166.5</v>
      </c>
      <c r="MR88">
        <f>+IF('Step 1-Farm Data'!$D$59+'simulations corn farm1'!MR83&gt;=0,ROUND('simulations corn farm1'!MR83+'Step 1-Farm Data'!$D$59,1),"")</f>
        <v>186.2</v>
      </c>
      <c r="MS88">
        <f>+IF('Step 1-Farm Data'!$D$59+'simulations corn farm1'!MS83&gt;=0,ROUND('simulations corn farm1'!MS83+'Step 1-Farm Data'!$D$59,1),"")</f>
        <v>170.1</v>
      </c>
      <c r="MT88">
        <f>+IF('Step 1-Farm Data'!$D$59+'simulations corn farm1'!MT83&gt;=0,ROUND('simulations corn farm1'!MT83+'Step 1-Farm Data'!$D$59,1),"")</f>
        <v>190.2</v>
      </c>
      <c r="MU88">
        <f>+IF('Step 1-Farm Data'!$D$59+'simulations corn farm1'!MU83&gt;=0,ROUND('simulations corn farm1'!MU83+'Step 1-Farm Data'!$D$59,1),"")</f>
        <v>160.30000000000001</v>
      </c>
      <c r="MV88">
        <f>+IF('Step 1-Farm Data'!$D$59+'simulations corn farm1'!MV83&gt;=0,ROUND('simulations corn farm1'!MV83+'Step 1-Farm Data'!$D$59,1),"")</f>
        <v>190.4</v>
      </c>
      <c r="MW88">
        <f>+IF('Step 1-Farm Data'!$D$59+'simulations corn farm1'!MW83&gt;=0,ROUND('simulations corn farm1'!MW83+'Step 1-Farm Data'!$D$59,1),"")</f>
        <v>169.1</v>
      </c>
      <c r="MX88">
        <f>+IF('Step 1-Farm Data'!$D$59+'simulations corn farm1'!MX83&gt;=0,ROUND('simulations corn farm1'!MX83+'Step 1-Farm Data'!$D$59,1),"")</f>
        <v>162.6</v>
      </c>
      <c r="MY88">
        <f>+IF('Step 1-Farm Data'!$D$59+'simulations corn farm1'!MY83&gt;=0,ROUND('simulations corn farm1'!MY83+'Step 1-Farm Data'!$D$59,1),"")</f>
        <v>154.1</v>
      </c>
      <c r="MZ88">
        <f>+IF('Step 1-Farm Data'!$D$59+'simulations corn farm1'!MZ83&gt;=0,ROUND('simulations corn farm1'!MZ83+'Step 1-Farm Data'!$D$59,1),"")</f>
        <v>173.3</v>
      </c>
      <c r="NA88">
        <f>+IF('Step 1-Farm Data'!$D$59+'simulations corn farm1'!NA83&gt;=0,ROUND('simulations corn farm1'!NA83+'Step 1-Farm Data'!$D$59,1),"")</f>
        <v>178.6</v>
      </c>
      <c r="NB88">
        <f>+IF('Step 1-Farm Data'!$D$59+'simulations corn farm1'!NB83&gt;=0,ROUND('simulations corn farm1'!NB83+'Step 1-Farm Data'!$D$59,1),"")</f>
        <v>180.9</v>
      </c>
      <c r="NC88">
        <f>+IF('Step 1-Farm Data'!$D$59+'simulations corn farm1'!NC83&gt;=0,ROUND('simulations corn farm1'!NC83+'Step 1-Farm Data'!$D$59,1),"")</f>
        <v>163.69999999999999</v>
      </c>
      <c r="ND88">
        <f>+IF('Step 1-Farm Data'!$D$59+'simulations corn farm1'!ND83&gt;=0,ROUND('simulations corn farm1'!ND83+'Step 1-Farm Data'!$D$59,1),"")</f>
        <v>159.80000000000001</v>
      </c>
      <c r="NE88">
        <f>+IF('Step 1-Farm Data'!$D$59+'simulations corn farm1'!NE83&gt;=0,ROUND('simulations corn farm1'!NE83+'Step 1-Farm Data'!$D$59,1),"")</f>
        <v>168.9</v>
      </c>
      <c r="NF88">
        <f>+IF('Step 1-Farm Data'!$D$59+'simulations corn farm1'!NF83&gt;=0,ROUND('simulations corn farm1'!NF83+'Step 1-Farm Data'!$D$59,1),"")</f>
        <v>212.7</v>
      </c>
      <c r="NG88">
        <f>+IF('Step 1-Farm Data'!$D$59+'simulations corn farm1'!NG83&gt;=0,ROUND('simulations corn farm1'!NG83+'Step 1-Farm Data'!$D$59,1),"")</f>
        <v>179.4</v>
      </c>
      <c r="NH88">
        <f>+IF('Step 1-Farm Data'!$D$59+'simulations corn farm1'!NH83&gt;=0,ROUND('simulations corn farm1'!NH83+'Step 1-Farm Data'!$D$59,1),"")</f>
        <v>174.5</v>
      </c>
      <c r="NI88">
        <f>+IF('Step 1-Farm Data'!$D$59+'simulations corn farm1'!NI83&gt;=0,ROUND('simulations corn farm1'!NI83+'Step 1-Farm Data'!$D$59,1),"")</f>
        <v>175.5</v>
      </c>
      <c r="NJ88">
        <f>+IF('Step 1-Farm Data'!$D$59+'simulations corn farm1'!NJ83&gt;=0,ROUND('simulations corn farm1'!NJ83+'Step 1-Farm Data'!$D$59,1),"")</f>
        <v>183.5</v>
      </c>
      <c r="NK88">
        <f>+IF('Step 1-Farm Data'!$D$59+'simulations corn farm1'!NK83&gt;=0,ROUND('simulations corn farm1'!NK83+'Step 1-Farm Data'!$D$59,1),"")</f>
        <v>172.9</v>
      </c>
      <c r="NL88">
        <f>+IF('Step 1-Farm Data'!$D$59+'simulations corn farm1'!NL83&gt;=0,ROUND('simulations corn farm1'!NL83+'Step 1-Farm Data'!$D$59,1),"")</f>
        <v>170.2</v>
      </c>
      <c r="NM88">
        <f>+IF('Step 1-Farm Data'!$D$59+'simulations corn farm1'!NM83&gt;=0,ROUND('simulations corn farm1'!NM83+'Step 1-Farm Data'!$D$59,1),"")</f>
        <v>166.6</v>
      </c>
      <c r="NN88">
        <f>+IF('Step 1-Farm Data'!$D$59+'simulations corn farm1'!NN83&gt;=0,ROUND('simulations corn farm1'!NN83+'Step 1-Farm Data'!$D$59,1),"")</f>
        <v>164.7</v>
      </c>
      <c r="NO88">
        <f>+IF('Step 1-Farm Data'!$D$59+'simulations corn farm1'!NO83&gt;=0,ROUND('simulations corn farm1'!NO83+'Step 1-Farm Data'!$D$59,1),"")</f>
        <v>175.8</v>
      </c>
      <c r="NP88">
        <f>+IF('Step 1-Farm Data'!$D$59+'simulations corn farm1'!NP83&gt;=0,ROUND('simulations corn farm1'!NP83+'Step 1-Farm Data'!$D$59,1),"")</f>
        <v>184.6</v>
      </c>
      <c r="NQ88">
        <f>+IF('Step 1-Farm Data'!$D$59+'simulations corn farm1'!NQ83&gt;=0,ROUND('simulations corn farm1'!NQ83+'Step 1-Farm Data'!$D$59,1),"")</f>
        <v>180.1</v>
      </c>
      <c r="NR88">
        <f>+IF('Step 1-Farm Data'!$D$59+'simulations corn farm1'!NR83&gt;=0,ROUND('simulations corn farm1'!NR83+'Step 1-Farm Data'!$D$59,1),"")</f>
        <v>163.4</v>
      </c>
      <c r="NS88">
        <f>+IF('Step 1-Farm Data'!$D$59+'simulations corn farm1'!NS83&gt;=0,ROUND('simulations corn farm1'!NS83+'Step 1-Farm Data'!$D$59,1),"")</f>
        <v>179.8</v>
      </c>
      <c r="NT88">
        <f>+IF('Step 1-Farm Data'!$D$59+'simulations corn farm1'!NT83&gt;=0,ROUND('simulations corn farm1'!NT83+'Step 1-Farm Data'!$D$59,1),"")</f>
        <v>160.9</v>
      </c>
      <c r="NU88">
        <f>+IF('Step 1-Farm Data'!$D$59+'simulations corn farm1'!NU83&gt;=0,ROUND('simulations corn farm1'!NU83+'Step 1-Farm Data'!$D$59,1),"")</f>
        <v>154.69999999999999</v>
      </c>
      <c r="NV88">
        <f>+IF('Step 1-Farm Data'!$D$59+'simulations corn farm1'!NV83&gt;=0,ROUND('simulations corn farm1'!NV83+'Step 1-Farm Data'!$D$59,1),"")</f>
        <v>175.6</v>
      </c>
      <c r="NW88">
        <f>+IF('Step 1-Farm Data'!$D$59+'simulations corn farm1'!NW83&gt;=0,ROUND('simulations corn farm1'!NW83+'Step 1-Farm Data'!$D$59,1),"")</f>
        <v>170.3</v>
      </c>
      <c r="NX88">
        <f>+IF('Step 1-Farm Data'!$D$59+'simulations corn farm1'!NX83&gt;=0,ROUND('simulations corn farm1'!NX83+'Step 1-Farm Data'!$D$59,1),"")</f>
        <v>186.4</v>
      </c>
      <c r="NY88">
        <f>+IF('Step 1-Farm Data'!$D$59+'simulations corn farm1'!NY83&gt;=0,ROUND('simulations corn farm1'!NY83+'Step 1-Farm Data'!$D$59,1),"")</f>
        <v>169</v>
      </c>
      <c r="NZ88">
        <f>+IF('Step 1-Farm Data'!$D$59+'simulations corn farm1'!NZ83&gt;=0,ROUND('simulations corn farm1'!NZ83+'Step 1-Farm Data'!$D$59,1),"")</f>
        <v>167.1</v>
      </c>
      <c r="OA88">
        <f>+IF('Step 1-Farm Data'!$D$59+'simulations corn farm1'!OA83&gt;=0,ROUND('simulations corn farm1'!OA83+'Step 1-Farm Data'!$D$59,1),"")</f>
        <v>174.3</v>
      </c>
      <c r="OB88">
        <f>+IF('Step 1-Farm Data'!$D$59+'simulations corn farm1'!OB83&gt;=0,ROUND('simulations corn farm1'!OB83+'Step 1-Farm Data'!$D$59,1),"")</f>
        <v>178.7</v>
      </c>
      <c r="OC88">
        <f>+IF('Step 1-Farm Data'!$D$59+'simulations corn farm1'!OC83&gt;=0,ROUND('simulations corn farm1'!OC83+'Step 1-Farm Data'!$D$59,1),"")</f>
        <v>157.69999999999999</v>
      </c>
      <c r="OD88">
        <f>+IF('Step 1-Farm Data'!$D$59+'simulations corn farm1'!OD83&gt;=0,ROUND('simulations corn farm1'!OD83+'Step 1-Farm Data'!$D$59,1),"")</f>
        <v>161.4</v>
      </c>
      <c r="OE88">
        <f>+IF('Step 1-Farm Data'!$D$59+'simulations corn farm1'!OE83&gt;=0,ROUND('simulations corn farm1'!OE83+'Step 1-Farm Data'!$D$59,1),"")</f>
        <v>174.9</v>
      </c>
      <c r="OF88">
        <f>+IF('Step 1-Farm Data'!$D$59+'simulations corn farm1'!OF83&gt;=0,ROUND('simulations corn farm1'!OF83+'Step 1-Farm Data'!$D$59,1),"")</f>
        <v>171.8</v>
      </c>
      <c r="OG88">
        <f>+IF('Step 1-Farm Data'!$D$59+'simulations corn farm1'!OG83&gt;=0,ROUND('simulations corn farm1'!OG83+'Step 1-Farm Data'!$D$59,1),"")</f>
        <v>165.3</v>
      </c>
      <c r="OH88">
        <f>+IF('Step 1-Farm Data'!$D$59+'simulations corn farm1'!OH83&gt;=0,ROUND('simulations corn farm1'!OH83+'Step 1-Farm Data'!$D$59,1),"")</f>
        <v>177</v>
      </c>
      <c r="OI88">
        <f>+IF('Step 1-Farm Data'!$D$59+'simulations corn farm1'!OI83&gt;=0,ROUND('simulations corn farm1'!OI83+'Step 1-Farm Data'!$D$59,1),"")</f>
        <v>167.1</v>
      </c>
      <c r="OJ88">
        <f>+IF('Step 1-Farm Data'!$D$59+'simulations corn farm1'!OJ83&gt;=0,ROUND('simulations corn farm1'!OJ83+'Step 1-Farm Data'!$D$59,1),"")</f>
        <v>188.5</v>
      </c>
      <c r="OK88">
        <f>+IF('Step 1-Farm Data'!$D$59+'simulations corn farm1'!OK83&gt;=0,ROUND('simulations corn farm1'!OK83+'Step 1-Farm Data'!$D$59,1),"")</f>
        <v>181.3</v>
      </c>
      <c r="OL88">
        <f>+IF('Step 1-Farm Data'!$D$59+'simulations corn farm1'!OL83&gt;=0,ROUND('simulations corn farm1'!OL83+'Step 1-Farm Data'!$D$59,1),"")</f>
        <v>176.7</v>
      </c>
      <c r="OM88">
        <f>+IF('Step 1-Farm Data'!$D$59+'simulations corn farm1'!OM83&gt;=0,ROUND('simulations corn farm1'!OM83+'Step 1-Farm Data'!$D$59,1),"")</f>
        <v>169.1</v>
      </c>
      <c r="ON88">
        <f>+IF('Step 1-Farm Data'!$D$59+'simulations corn farm1'!ON83&gt;=0,ROUND('simulations corn farm1'!ON83+'Step 1-Farm Data'!$D$59,1),"")</f>
        <v>172.2</v>
      </c>
      <c r="OO88">
        <f>+IF('Step 1-Farm Data'!$D$59+'simulations corn farm1'!OO83&gt;=0,ROUND('simulations corn farm1'!OO83+'Step 1-Farm Data'!$D$59,1),"")</f>
        <v>167.1</v>
      </c>
      <c r="OP88">
        <f>+IF('Step 1-Farm Data'!$D$59+'simulations corn farm1'!OP83&gt;=0,ROUND('simulations corn farm1'!OP83+'Step 1-Farm Data'!$D$59,1),"")</f>
        <v>184.5</v>
      </c>
      <c r="OQ88">
        <f>+IF('Step 1-Farm Data'!$D$59+'simulations corn farm1'!OQ83&gt;=0,ROUND('simulations corn farm1'!OQ83+'Step 1-Farm Data'!$D$59,1),"")</f>
        <v>175.9</v>
      </c>
      <c r="OR88">
        <f>+IF('Step 1-Farm Data'!$D$59+'simulations corn farm1'!OR83&gt;=0,ROUND('simulations corn farm1'!OR83+'Step 1-Farm Data'!$D$59,1),"")</f>
        <v>168.4</v>
      </c>
      <c r="OS88">
        <f>+IF('Step 1-Farm Data'!$D$59+'simulations corn farm1'!OS83&gt;=0,ROUND('simulations corn farm1'!OS83+'Step 1-Farm Data'!$D$59,1),"")</f>
        <v>180.6</v>
      </c>
      <c r="OT88">
        <f>+IF('Step 1-Farm Data'!$D$59+'simulations corn farm1'!OT83&gt;=0,ROUND('simulations corn farm1'!OT83+'Step 1-Farm Data'!$D$59,1),"")</f>
        <v>170.9</v>
      </c>
      <c r="OU88">
        <f>+IF('Step 1-Farm Data'!$D$59+'simulations corn farm1'!OU83&gt;=0,ROUND('simulations corn farm1'!OU83+'Step 1-Farm Data'!$D$59,1),"")</f>
        <v>187</v>
      </c>
      <c r="OV88">
        <f>+IF('Step 1-Farm Data'!$D$59+'simulations corn farm1'!OV83&gt;=0,ROUND('simulations corn farm1'!OV83+'Step 1-Farm Data'!$D$59,1),"")</f>
        <v>176</v>
      </c>
      <c r="OW88">
        <f>+IF('Step 1-Farm Data'!$D$59+'simulations corn farm1'!OW83&gt;=0,ROUND('simulations corn farm1'!OW83+'Step 1-Farm Data'!$D$59,1),"")</f>
        <v>172.2</v>
      </c>
      <c r="OX88">
        <f>+IF('Step 1-Farm Data'!$D$59+'simulations corn farm1'!OX83&gt;=0,ROUND('simulations corn farm1'!OX83+'Step 1-Farm Data'!$D$59,1),"")</f>
        <v>173.2</v>
      </c>
      <c r="OY88">
        <f>+IF('Step 1-Farm Data'!$D$59+'simulations corn farm1'!OY83&gt;=0,ROUND('simulations corn farm1'!OY83+'Step 1-Farm Data'!$D$59,1),"")</f>
        <v>173.5</v>
      </c>
      <c r="OZ88">
        <f>+IF('Step 1-Farm Data'!$D$59+'simulations corn farm1'!OZ83&gt;=0,ROUND('simulations corn farm1'!OZ83+'Step 1-Farm Data'!$D$59,1),"")</f>
        <v>175.3</v>
      </c>
      <c r="PA88">
        <f>+IF('Step 1-Farm Data'!$D$59+'simulations corn farm1'!PA83&gt;=0,ROUND('simulations corn farm1'!PA83+'Step 1-Farm Data'!$D$59,1),"")</f>
        <v>170.8</v>
      </c>
      <c r="PB88">
        <f>+IF('Step 1-Farm Data'!$D$59+'simulations corn farm1'!PB83&gt;=0,ROUND('simulations corn farm1'!PB83+'Step 1-Farm Data'!$D$59,1),"")</f>
        <v>172.4</v>
      </c>
      <c r="PC88">
        <f>+IF('Step 1-Farm Data'!$D$59+'simulations corn farm1'!PC83&gt;=0,ROUND('simulations corn farm1'!PC83+'Step 1-Farm Data'!$D$59,1),"")</f>
        <v>176.3</v>
      </c>
      <c r="PD88">
        <f>+IF('Step 1-Farm Data'!$D$59+'simulations corn farm1'!PD83&gt;=0,ROUND('simulations corn farm1'!PD83+'Step 1-Farm Data'!$D$59,1),"")</f>
        <v>173</v>
      </c>
      <c r="PE88">
        <f>+IF('Step 1-Farm Data'!$D$59+'simulations corn farm1'!PE83&gt;=0,ROUND('simulations corn farm1'!PE83+'Step 1-Farm Data'!$D$59,1),"")</f>
        <v>180.1</v>
      </c>
      <c r="PF88">
        <f>+IF('Step 1-Farm Data'!$D$59+'simulations corn farm1'!PF83&gt;=0,ROUND('simulations corn farm1'!PF83+'Step 1-Farm Data'!$D$59,1),"")</f>
        <v>172.3</v>
      </c>
      <c r="PG88">
        <f>+IF('Step 1-Farm Data'!$D$59+'simulations corn farm1'!PG83&gt;=0,ROUND('simulations corn farm1'!PG83+'Step 1-Farm Data'!$D$59,1),"")</f>
        <v>178.2</v>
      </c>
      <c r="PH88">
        <f>+IF('Step 1-Farm Data'!$D$59+'simulations corn farm1'!PH83&gt;=0,ROUND('simulations corn farm1'!PH83+'Step 1-Farm Data'!$D$59,1),"")</f>
        <v>194.2</v>
      </c>
      <c r="PI88">
        <f>+IF('Step 1-Farm Data'!$D$59+'simulations corn farm1'!PI83&gt;=0,ROUND('simulations corn farm1'!PI83+'Step 1-Farm Data'!$D$59,1),"")</f>
        <v>169.4</v>
      </c>
      <c r="PJ88">
        <f>+IF('Step 1-Farm Data'!$D$59+'simulations corn farm1'!PJ83&gt;=0,ROUND('simulations corn farm1'!PJ83+'Step 1-Farm Data'!$D$59,1),"")</f>
        <v>173.8</v>
      </c>
      <c r="PK88">
        <f>+IF('Step 1-Farm Data'!$D$59+'simulations corn farm1'!PK83&gt;=0,ROUND('simulations corn farm1'!PK83+'Step 1-Farm Data'!$D$59,1),"")</f>
        <v>157</v>
      </c>
      <c r="PL88">
        <f>+IF('Step 1-Farm Data'!$D$59+'simulations corn farm1'!PL83&gt;=0,ROUND('simulations corn farm1'!PL83+'Step 1-Farm Data'!$D$59,1),"")</f>
        <v>182.1</v>
      </c>
      <c r="PM88">
        <f>+IF('Step 1-Farm Data'!$D$59+'simulations corn farm1'!PM83&gt;=0,ROUND('simulations corn farm1'!PM83+'Step 1-Farm Data'!$D$59,1),"")</f>
        <v>184.7</v>
      </c>
      <c r="PN88">
        <f>+IF('Step 1-Farm Data'!$D$59+'simulations corn farm1'!PN83&gt;=0,ROUND('simulations corn farm1'!PN83+'Step 1-Farm Data'!$D$59,1),"")</f>
        <v>187.9</v>
      </c>
      <c r="PO88">
        <f>+IF('Step 1-Farm Data'!$D$59+'simulations corn farm1'!PO83&gt;=0,ROUND('simulations corn farm1'!PO83+'Step 1-Farm Data'!$D$59,1),"")</f>
        <v>177.3</v>
      </c>
      <c r="PP88">
        <f>+IF('Step 1-Farm Data'!$D$59+'simulations corn farm1'!PP83&gt;=0,ROUND('simulations corn farm1'!PP83+'Step 1-Farm Data'!$D$59,1),"")</f>
        <v>165.7</v>
      </c>
      <c r="PQ88">
        <f>+IF('Step 1-Farm Data'!$D$59+'simulations corn farm1'!PQ83&gt;=0,ROUND('simulations corn farm1'!PQ83+'Step 1-Farm Data'!$D$59,1),"")</f>
        <v>164.7</v>
      </c>
      <c r="PR88">
        <f>+IF('Step 1-Farm Data'!$D$59+'simulations corn farm1'!PR83&gt;=0,ROUND('simulations corn farm1'!PR83+'Step 1-Farm Data'!$D$59,1),"")</f>
        <v>155.4</v>
      </c>
      <c r="PS88">
        <f>+IF('Step 1-Farm Data'!$D$59+'simulations corn farm1'!PS83&gt;=0,ROUND('simulations corn farm1'!PS83+'Step 1-Farm Data'!$D$59,1),"")</f>
        <v>184.3</v>
      </c>
      <c r="PT88">
        <f>+IF('Step 1-Farm Data'!$D$59+'simulations corn farm1'!PT83&gt;=0,ROUND('simulations corn farm1'!PT83+'Step 1-Farm Data'!$D$59,1),"")</f>
        <v>173.8</v>
      </c>
      <c r="PU88">
        <f>+IF('Step 1-Farm Data'!$D$59+'simulations corn farm1'!PU83&gt;=0,ROUND('simulations corn farm1'!PU83+'Step 1-Farm Data'!$D$59,1),"")</f>
        <v>160.6</v>
      </c>
      <c r="PV88">
        <f>+IF('Step 1-Farm Data'!$D$59+'simulations corn farm1'!PV83&gt;=0,ROUND('simulations corn farm1'!PV83+'Step 1-Farm Data'!$D$59,1),"")</f>
        <v>164</v>
      </c>
      <c r="PW88">
        <f>+IF('Step 1-Farm Data'!$D$59+'simulations corn farm1'!PW83&gt;=0,ROUND('simulations corn farm1'!PW83+'Step 1-Farm Data'!$D$59,1),"")</f>
        <v>179.3</v>
      </c>
      <c r="PX88">
        <f>+IF('Step 1-Farm Data'!$D$59+'simulations corn farm1'!PX83&gt;=0,ROUND('simulations corn farm1'!PX83+'Step 1-Farm Data'!$D$59,1),"")</f>
        <v>168.2</v>
      </c>
      <c r="PY88">
        <f>+IF('Step 1-Farm Data'!$D$59+'simulations corn farm1'!PY83&gt;=0,ROUND('simulations corn farm1'!PY83+'Step 1-Farm Data'!$D$59,1),"")</f>
        <v>180.3</v>
      </c>
      <c r="PZ88">
        <f>+IF('Step 1-Farm Data'!$D$59+'simulations corn farm1'!PZ83&gt;=0,ROUND('simulations corn farm1'!PZ83+'Step 1-Farm Data'!$D$59,1),"")</f>
        <v>168.8</v>
      </c>
      <c r="QA88">
        <f>+IF('Step 1-Farm Data'!$D$59+'simulations corn farm1'!QA83&gt;=0,ROUND('simulations corn farm1'!QA83+'Step 1-Farm Data'!$D$59,1),"")</f>
        <v>185.8</v>
      </c>
      <c r="QB88">
        <f>+IF('Step 1-Farm Data'!$D$59+'simulations corn farm1'!QB83&gt;=0,ROUND('simulations corn farm1'!QB83+'Step 1-Farm Data'!$D$59,1),"")</f>
        <v>163.69999999999999</v>
      </c>
      <c r="QC88">
        <f>+IF('Step 1-Farm Data'!$D$59+'simulations corn farm1'!QC83&gt;=0,ROUND('simulations corn farm1'!QC83+'Step 1-Farm Data'!$D$59,1),"")</f>
        <v>163.19999999999999</v>
      </c>
      <c r="QD88">
        <f>+IF('Step 1-Farm Data'!$D$59+'simulations corn farm1'!QD83&gt;=0,ROUND('simulations corn farm1'!QD83+'Step 1-Farm Data'!$D$59,1),"")</f>
        <v>179</v>
      </c>
      <c r="QE88">
        <f>+IF('Step 1-Farm Data'!$D$59+'simulations corn farm1'!QE83&gt;=0,ROUND('simulations corn farm1'!QE83+'Step 1-Farm Data'!$D$59,1),"")</f>
        <v>173.1</v>
      </c>
      <c r="QF88">
        <f>+IF('Step 1-Farm Data'!$D$59+'simulations corn farm1'!QF83&gt;=0,ROUND('simulations corn farm1'!QF83+'Step 1-Farm Data'!$D$59,1),"")</f>
        <v>172.1</v>
      </c>
      <c r="QG88">
        <f>+IF('Step 1-Farm Data'!$D$59+'simulations corn farm1'!QG83&gt;=0,ROUND('simulations corn farm1'!QG83+'Step 1-Farm Data'!$D$59,1),"")</f>
        <v>176.5</v>
      </c>
      <c r="QH88">
        <f>+IF('Step 1-Farm Data'!$D$59+'simulations corn farm1'!QH83&gt;=0,ROUND('simulations corn farm1'!QH83+'Step 1-Farm Data'!$D$59,1),"")</f>
        <v>172.4</v>
      </c>
      <c r="QI88">
        <f>+IF('Step 1-Farm Data'!$D$59+'simulations corn farm1'!QI83&gt;=0,ROUND('simulations corn farm1'!QI83+'Step 1-Farm Data'!$D$59,1),"")</f>
        <v>151.6</v>
      </c>
      <c r="QJ88">
        <f>+IF('Step 1-Farm Data'!$D$59+'simulations corn farm1'!QJ83&gt;=0,ROUND('simulations corn farm1'!QJ83+'Step 1-Farm Data'!$D$59,1),"")</f>
        <v>180.4</v>
      </c>
      <c r="QK88">
        <f>+IF('Step 1-Farm Data'!$D$59+'simulations corn farm1'!QK83&gt;=0,ROUND('simulations corn farm1'!QK83+'Step 1-Farm Data'!$D$59,1),"")</f>
        <v>187</v>
      </c>
      <c r="QL88">
        <f>+IF('Step 1-Farm Data'!$D$59+'simulations corn farm1'!QL83&gt;=0,ROUND('simulations corn farm1'!QL83+'Step 1-Farm Data'!$D$59,1),"")</f>
        <v>168.7</v>
      </c>
      <c r="QM88">
        <f>+IF('Step 1-Farm Data'!$D$59+'simulations corn farm1'!QM83&gt;=0,ROUND('simulations corn farm1'!QM83+'Step 1-Farm Data'!$D$59,1),"")</f>
        <v>158.9</v>
      </c>
      <c r="QN88">
        <f>+IF('Step 1-Farm Data'!$D$59+'simulations corn farm1'!QN83&gt;=0,ROUND('simulations corn farm1'!QN83+'Step 1-Farm Data'!$D$59,1),"")</f>
        <v>183.1</v>
      </c>
      <c r="QO88">
        <f>+IF('Step 1-Farm Data'!$D$59+'simulations corn farm1'!QO83&gt;=0,ROUND('simulations corn farm1'!QO83+'Step 1-Farm Data'!$D$59,1),"")</f>
        <v>169</v>
      </c>
      <c r="QP88">
        <f>+IF('Step 1-Farm Data'!$D$59+'simulations corn farm1'!QP83&gt;=0,ROUND('simulations corn farm1'!QP83+'Step 1-Farm Data'!$D$59,1),"")</f>
        <v>189.7</v>
      </c>
      <c r="QQ88">
        <f>+IF('Step 1-Farm Data'!$D$59+'simulations corn farm1'!QQ83&gt;=0,ROUND('simulations corn farm1'!QQ83+'Step 1-Farm Data'!$D$59,1),"")</f>
        <v>165.9</v>
      </c>
      <c r="QR88">
        <f>+IF('Step 1-Farm Data'!$D$59+'simulations corn farm1'!QR83&gt;=0,ROUND('simulations corn farm1'!QR83+'Step 1-Farm Data'!$D$59,1),"")</f>
        <v>176.1</v>
      </c>
      <c r="QS88">
        <f>+IF('Step 1-Farm Data'!$D$59+'simulations corn farm1'!QS83&gt;=0,ROUND('simulations corn farm1'!QS83+'Step 1-Farm Data'!$D$59,1),"")</f>
        <v>187.9</v>
      </c>
      <c r="QT88">
        <f>+IF('Step 1-Farm Data'!$D$59+'simulations corn farm1'!QT83&gt;=0,ROUND('simulations corn farm1'!QT83+'Step 1-Farm Data'!$D$59,1),"")</f>
        <v>175</v>
      </c>
      <c r="QU88">
        <f>+IF('Step 1-Farm Data'!$D$59+'simulations corn farm1'!QU83&gt;=0,ROUND('simulations corn farm1'!QU83+'Step 1-Farm Data'!$D$59,1),"")</f>
        <v>168.5</v>
      </c>
      <c r="QV88">
        <f>+IF('Step 1-Farm Data'!$D$59+'simulations corn farm1'!QV83&gt;=0,ROUND('simulations corn farm1'!QV83+'Step 1-Farm Data'!$D$59,1),"")</f>
        <v>164.3</v>
      </c>
      <c r="QW88">
        <f>+IF('Step 1-Farm Data'!$D$59+'simulations corn farm1'!QW83&gt;=0,ROUND('simulations corn farm1'!QW83+'Step 1-Farm Data'!$D$59,1),"")</f>
        <v>151.19999999999999</v>
      </c>
      <c r="QX88">
        <f>+IF('Step 1-Farm Data'!$D$59+'simulations corn farm1'!QX83&gt;=0,ROUND('simulations corn farm1'!QX83+'Step 1-Farm Data'!$D$59,1),"")</f>
        <v>168.9</v>
      </c>
      <c r="QY88">
        <f>+IF('Step 1-Farm Data'!$D$59+'simulations corn farm1'!QY83&gt;=0,ROUND('simulations corn farm1'!QY83+'Step 1-Farm Data'!$D$59,1),"")</f>
        <v>172.7</v>
      </c>
      <c r="QZ88">
        <f>+IF('Step 1-Farm Data'!$D$59+'simulations corn farm1'!QZ83&gt;=0,ROUND('simulations corn farm1'!QZ83+'Step 1-Farm Data'!$D$59,1),"")</f>
        <v>191.1</v>
      </c>
      <c r="RA88">
        <f>+IF('Step 1-Farm Data'!$D$59+'simulations corn farm1'!RA83&gt;=0,ROUND('simulations corn farm1'!RA83+'Step 1-Farm Data'!$D$59,1),"")</f>
        <v>183.6</v>
      </c>
      <c r="RB88">
        <f>+IF('Step 1-Farm Data'!$D$59+'simulations corn farm1'!RB83&gt;=0,ROUND('simulations corn farm1'!RB83+'Step 1-Farm Data'!$D$59,1),"")</f>
        <v>153.69999999999999</v>
      </c>
      <c r="RC88">
        <f>+IF('Step 1-Farm Data'!$D$59+'simulations corn farm1'!RC83&gt;=0,ROUND('simulations corn farm1'!RC83+'Step 1-Farm Data'!$D$59,1),"")</f>
        <v>173.9</v>
      </c>
      <c r="RD88">
        <f>+IF('Step 1-Farm Data'!$D$59+'simulations corn farm1'!RD83&gt;=0,ROUND('simulations corn farm1'!RD83+'Step 1-Farm Data'!$D$59,1),"")</f>
        <v>184.8</v>
      </c>
      <c r="RE88">
        <f>+IF('Step 1-Farm Data'!$D$59+'simulations corn farm1'!RE83&gt;=0,ROUND('simulations corn farm1'!RE83+'Step 1-Farm Data'!$D$59,1),"")</f>
        <v>145</v>
      </c>
      <c r="RF88">
        <f>+IF('Step 1-Farm Data'!$D$59+'simulations corn farm1'!RF83&gt;=0,ROUND('simulations corn farm1'!RF83+'Step 1-Farm Data'!$D$59,1),"")</f>
        <v>163.19999999999999</v>
      </c>
      <c r="RG88">
        <f>+IF('Step 1-Farm Data'!$D$59+'simulations corn farm1'!RG83&gt;=0,ROUND('simulations corn farm1'!RG83+'Step 1-Farm Data'!$D$59,1),"")</f>
        <v>184.8</v>
      </c>
      <c r="RH88">
        <f>+IF('Step 1-Farm Data'!$D$59+'simulations corn farm1'!RH83&gt;=0,ROUND('simulations corn farm1'!RH83+'Step 1-Farm Data'!$D$59,1),"")</f>
        <v>168</v>
      </c>
      <c r="RI88">
        <f>+IF('Step 1-Farm Data'!$D$59+'simulations corn farm1'!RI83&gt;=0,ROUND('simulations corn farm1'!RI83+'Step 1-Farm Data'!$D$59,1),"")</f>
        <v>164.4</v>
      </c>
      <c r="RJ88">
        <f>+IF('Step 1-Farm Data'!$D$59+'simulations corn farm1'!RJ83&gt;=0,ROUND('simulations corn farm1'!RJ83+'Step 1-Farm Data'!$D$59,1),"")</f>
        <v>176.5</v>
      </c>
      <c r="RK88">
        <f>+IF('Step 1-Farm Data'!$D$59+'simulations corn farm1'!RK83&gt;=0,ROUND('simulations corn farm1'!RK83+'Step 1-Farm Data'!$D$59,1),"")</f>
        <v>173.5</v>
      </c>
      <c r="RL88">
        <f>+IF('Step 1-Farm Data'!$D$59+'simulations corn farm1'!RL83&gt;=0,ROUND('simulations corn farm1'!RL83+'Step 1-Farm Data'!$D$59,1),"")</f>
        <v>175.9</v>
      </c>
      <c r="RM88">
        <f>+IF('Step 1-Farm Data'!$D$59+'simulations corn farm1'!RM83&gt;=0,ROUND('simulations corn farm1'!RM83+'Step 1-Farm Data'!$D$59,1),"")</f>
        <v>158.4</v>
      </c>
      <c r="RN88">
        <f>+IF('Step 1-Farm Data'!$D$59+'simulations corn farm1'!RN83&gt;=0,ROUND('simulations corn farm1'!RN83+'Step 1-Farm Data'!$D$59,1),"")</f>
        <v>190.9</v>
      </c>
      <c r="RO88">
        <f>+IF('Step 1-Farm Data'!$D$59+'simulations corn farm1'!RO83&gt;=0,ROUND('simulations corn farm1'!RO83+'Step 1-Farm Data'!$D$59,1),"")</f>
        <v>175.5</v>
      </c>
      <c r="RP88">
        <f>+IF('Step 1-Farm Data'!$D$59+'simulations corn farm1'!RP83&gt;=0,ROUND('simulations corn farm1'!RP83+'Step 1-Farm Data'!$D$59,1),"")</f>
        <v>179.9</v>
      </c>
      <c r="RQ88">
        <f>+IF('Step 1-Farm Data'!$D$59+'simulations corn farm1'!RQ83&gt;=0,ROUND('simulations corn farm1'!RQ83+'Step 1-Farm Data'!$D$59,1),"")</f>
        <v>191.3</v>
      </c>
      <c r="RR88">
        <f>+IF('Step 1-Farm Data'!$D$59+'simulations corn farm1'!RR83&gt;=0,ROUND('simulations corn farm1'!RR83+'Step 1-Farm Data'!$D$59,1),"")</f>
        <v>182.5</v>
      </c>
      <c r="RS88">
        <f>+IF('Step 1-Farm Data'!$D$59+'simulations corn farm1'!RS83&gt;=0,ROUND('simulations corn farm1'!RS83+'Step 1-Farm Data'!$D$59,1),"")</f>
        <v>174</v>
      </c>
      <c r="RT88">
        <f>+IF('Step 1-Farm Data'!$D$59+'simulations corn farm1'!RT83&gt;=0,ROUND('simulations corn farm1'!RT83+'Step 1-Farm Data'!$D$59,1),"")</f>
        <v>180</v>
      </c>
      <c r="RU88">
        <f>+IF('Step 1-Farm Data'!$D$59+'simulations corn farm1'!RU83&gt;=0,ROUND('simulations corn farm1'!RU83+'Step 1-Farm Data'!$D$59,1),"")</f>
        <v>177.6</v>
      </c>
      <c r="RV88">
        <f>+IF('Step 1-Farm Data'!$D$59+'simulations corn farm1'!RV83&gt;=0,ROUND('simulations corn farm1'!RV83+'Step 1-Farm Data'!$D$59,1),"")</f>
        <v>180</v>
      </c>
      <c r="RW88">
        <f>+IF('Step 1-Farm Data'!$D$59+'simulations corn farm1'!RW83&gt;=0,ROUND('simulations corn farm1'!RW83+'Step 1-Farm Data'!$D$59,1),"")</f>
        <v>174.8</v>
      </c>
      <c r="RX88">
        <f>+IF('Step 1-Farm Data'!$D$59+'simulations corn farm1'!RX83&gt;=0,ROUND('simulations corn farm1'!RX83+'Step 1-Farm Data'!$D$59,1),"")</f>
        <v>179</v>
      </c>
      <c r="RY88">
        <f>+IF('Step 1-Farm Data'!$D$59+'simulations corn farm1'!RY83&gt;=0,ROUND('simulations corn farm1'!RY83+'Step 1-Farm Data'!$D$59,1),"")</f>
        <v>176.8</v>
      </c>
      <c r="RZ88">
        <f>+IF('Step 1-Farm Data'!$D$59+'simulations corn farm1'!RZ83&gt;=0,ROUND('simulations corn farm1'!RZ83+'Step 1-Farm Data'!$D$59,1),"")</f>
        <v>185.7</v>
      </c>
      <c r="SA88">
        <f>+IF('Step 1-Farm Data'!$D$59+'simulations corn farm1'!SA83&gt;=0,ROUND('simulations corn farm1'!SA83+'Step 1-Farm Data'!$D$59,1),"")</f>
        <v>178.7</v>
      </c>
      <c r="SB88">
        <f>+IF('Step 1-Farm Data'!$D$59+'simulations corn farm1'!SB83&gt;=0,ROUND('simulations corn farm1'!SB83+'Step 1-Farm Data'!$D$59,1),"")</f>
        <v>161.30000000000001</v>
      </c>
      <c r="SC88">
        <f>+IF('Step 1-Farm Data'!$D$59+'simulations corn farm1'!SC83&gt;=0,ROUND('simulations corn farm1'!SC83+'Step 1-Farm Data'!$D$59,1),"")</f>
        <v>176.8</v>
      </c>
      <c r="SD88">
        <f>+IF('Step 1-Farm Data'!$D$59+'simulations corn farm1'!SD83&gt;=0,ROUND('simulations corn farm1'!SD83+'Step 1-Farm Data'!$D$59,1),"")</f>
        <v>161.1</v>
      </c>
      <c r="SE88">
        <f>+IF('Step 1-Farm Data'!$D$59+'simulations corn farm1'!SE83&gt;=0,ROUND('simulations corn farm1'!SE83+'Step 1-Farm Data'!$D$59,1),"")</f>
        <v>167.5</v>
      </c>
      <c r="SF88">
        <f>+IF('Step 1-Farm Data'!$D$59+'simulations corn farm1'!SF83&gt;=0,ROUND('simulations corn farm1'!SF83+'Step 1-Farm Data'!$D$59,1),"")</f>
        <v>182.7</v>
      </c>
      <c r="SG88">
        <f>+IF('Step 1-Farm Data'!$D$59+'simulations corn farm1'!SG83&gt;=0,ROUND('simulations corn farm1'!SG83+'Step 1-Farm Data'!$D$59,1),"")</f>
        <v>179.5</v>
      </c>
      <c r="SI88" t="s">
        <v>896</v>
      </c>
    </row>
    <row r="89" spans="1:504" s="261" customFormat="1">
      <c r="A89" s="261" t="s">
        <v>519</v>
      </c>
      <c r="B89" s="261">
        <f>'Step 1-Farm Data'!$D$68</f>
        <v>150</v>
      </c>
      <c r="C89" s="261">
        <f>+B89</f>
        <v>150</v>
      </c>
      <c r="D89" s="261">
        <f t="shared" ref="D89:BO89" si="33">+C89</f>
        <v>150</v>
      </c>
      <c r="E89" s="261">
        <f t="shared" si="33"/>
        <v>150</v>
      </c>
      <c r="F89" s="261">
        <f t="shared" si="33"/>
        <v>150</v>
      </c>
      <c r="G89" s="261">
        <f t="shared" si="33"/>
        <v>150</v>
      </c>
      <c r="H89" s="261">
        <f t="shared" si="33"/>
        <v>150</v>
      </c>
      <c r="I89" s="261">
        <f t="shared" si="33"/>
        <v>150</v>
      </c>
      <c r="J89" s="261">
        <f t="shared" si="33"/>
        <v>150</v>
      </c>
      <c r="K89" s="261">
        <f t="shared" si="33"/>
        <v>150</v>
      </c>
      <c r="L89" s="261">
        <f t="shared" si="33"/>
        <v>150</v>
      </c>
      <c r="M89" s="261">
        <f t="shared" si="33"/>
        <v>150</v>
      </c>
      <c r="N89" s="261">
        <f t="shared" si="33"/>
        <v>150</v>
      </c>
      <c r="O89" s="261">
        <f t="shared" si="33"/>
        <v>150</v>
      </c>
      <c r="P89" s="261">
        <f t="shared" si="33"/>
        <v>150</v>
      </c>
      <c r="Q89" s="261">
        <f t="shared" si="33"/>
        <v>150</v>
      </c>
      <c r="R89" s="261">
        <f t="shared" si="33"/>
        <v>150</v>
      </c>
      <c r="S89" s="261">
        <f t="shared" si="33"/>
        <v>150</v>
      </c>
      <c r="T89" s="261">
        <f t="shared" si="33"/>
        <v>150</v>
      </c>
      <c r="U89" s="261">
        <f t="shared" si="33"/>
        <v>150</v>
      </c>
      <c r="V89" s="261">
        <f t="shared" si="33"/>
        <v>150</v>
      </c>
      <c r="W89" s="261">
        <f t="shared" si="33"/>
        <v>150</v>
      </c>
      <c r="X89" s="261">
        <f t="shared" si="33"/>
        <v>150</v>
      </c>
      <c r="Y89" s="261">
        <f t="shared" si="33"/>
        <v>150</v>
      </c>
      <c r="Z89" s="261">
        <f t="shared" si="33"/>
        <v>150</v>
      </c>
      <c r="AA89" s="261">
        <f t="shared" si="33"/>
        <v>150</v>
      </c>
      <c r="AB89" s="261">
        <f t="shared" si="33"/>
        <v>150</v>
      </c>
      <c r="AC89" s="261">
        <f t="shared" si="33"/>
        <v>150</v>
      </c>
      <c r="AD89" s="261">
        <f t="shared" si="33"/>
        <v>150</v>
      </c>
      <c r="AE89" s="261">
        <f t="shared" si="33"/>
        <v>150</v>
      </c>
      <c r="AF89" s="261">
        <f t="shared" si="33"/>
        <v>150</v>
      </c>
      <c r="AG89" s="261">
        <f t="shared" si="33"/>
        <v>150</v>
      </c>
      <c r="AH89" s="261">
        <f t="shared" si="33"/>
        <v>150</v>
      </c>
      <c r="AI89" s="261">
        <f t="shared" si="33"/>
        <v>150</v>
      </c>
      <c r="AJ89" s="261">
        <f t="shared" si="33"/>
        <v>150</v>
      </c>
      <c r="AK89" s="261">
        <f t="shared" si="33"/>
        <v>150</v>
      </c>
      <c r="AL89" s="261">
        <f t="shared" si="33"/>
        <v>150</v>
      </c>
      <c r="AM89" s="261">
        <f t="shared" si="33"/>
        <v>150</v>
      </c>
      <c r="AN89" s="261">
        <f t="shared" si="33"/>
        <v>150</v>
      </c>
      <c r="AO89" s="261">
        <f t="shared" si="33"/>
        <v>150</v>
      </c>
      <c r="AP89" s="261">
        <f t="shared" si="33"/>
        <v>150</v>
      </c>
      <c r="AQ89" s="261">
        <f t="shared" si="33"/>
        <v>150</v>
      </c>
      <c r="AR89" s="261">
        <f t="shared" si="33"/>
        <v>150</v>
      </c>
      <c r="AS89" s="261">
        <f t="shared" si="33"/>
        <v>150</v>
      </c>
      <c r="AT89" s="261">
        <f t="shared" si="33"/>
        <v>150</v>
      </c>
      <c r="AU89" s="261">
        <f t="shared" si="33"/>
        <v>150</v>
      </c>
      <c r="AV89" s="261">
        <f t="shared" si="33"/>
        <v>150</v>
      </c>
      <c r="AW89" s="261">
        <f t="shared" si="33"/>
        <v>150</v>
      </c>
      <c r="AX89" s="261">
        <f t="shared" si="33"/>
        <v>150</v>
      </c>
      <c r="AY89" s="261">
        <f t="shared" si="33"/>
        <v>150</v>
      </c>
      <c r="AZ89" s="261">
        <f t="shared" si="33"/>
        <v>150</v>
      </c>
      <c r="BA89" s="261">
        <f t="shared" si="33"/>
        <v>150</v>
      </c>
      <c r="BB89" s="261">
        <f t="shared" si="33"/>
        <v>150</v>
      </c>
      <c r="BC89" s="261">
        <f t="shared" si="33"/>
        <v>150</v>
      </c>
      <c r="BD89" s="261">
        <f t="shared" si="33"/>
        <v>150</v>
      </c>
      <c r="BE89" s="261">
        <f t="shared" si="33"/>
        <v>150</v>
      </c>
      <c r="BF89" s="261">
        <f t="shared" si="33"/>
        <v>150</v>
      </c>
      <c r="BG89" s="261">
        <f t="shared" si="33"/>
        <v>150</v>
      </c>
      <c r="BH89" s="261">
        <f t="shared" si="33"/>
        <v>150</v>
      </c>
      <c r="BI89" s="261">
        <f t="shared" si="33"/>
        <v>150</v>
      </c>
      <c r="BJ89" s="261">
        <f t="shared" si="33"/>
        <v>150</v>
      </c>
      <c r="BK89" s="261">
        <f t="shared" si="33"/>
        <v>150</v>
      </c>
      <c r="BL89" s="261">
        <f t="shared" si="33"/>
        <v>150</v>
      </c>
      <c r="BM89" s="261">
        <f t="shared" si="33"/>
        <v>150</v>
      </c>
      <c r="BN89" s="261">
        <f t="shared" si="33"/>
        <v>150</v>
      </c>
      <c r="BO89" s="261">
        <f t="shared" si="33"/>
        <v>150</v>
      </c>
      <c r="BP89" s="261">
        <f t="shared" ref="BP89:EA89" si="34">+BO89</f>
        <v>150</v>
      </c>
      <c r="BQ89" s="261">
        <f t="shared" si="34"/>
        <v>150</v>
      </c>
      <c r="BR89" s="261">
        <f t="shared" si="34"/>
        <v>150</v>
      </c>
      <c r="BS89" s="261">
        <f t="shared" si="34"/>
        <v>150</v>
      </c>
      <c r="BT89" s="261">
        <f t="shared" si="34"/>
        <v>150</v>
      </c>
      <c r="BU89" s="261">
        <f t="shared" si="34"/>
        <v>150</v>
      </c>
      <c r="BV89" s="261">
        <f t="shared" si="34"/>
        <v>150</v>
      </c>
      <c r="BW89" s="261">
        <f t="shared" si="34"/>
        <v>150</v>
      </c>
      <c r="BX89" s="261">
        <f t="shared" si="34"/>
        <v>150</v>
      </c>
      <c r="BY89" s="261">
        <f t="shared" si="34"/>
        <v>150</v>
      </c>
      <c r="BZ89" s="261">
        <f t="shared" si="34"/>
        <v>150</v>
      </c>
      <c r="CA89" s="261">
        <f t="shared" si="34"/>
        <v>150</v>
      </c>
      <c r="CB89" s="261">
        <f t="shared" si="34"/>
        <v>150</v>
      </c>
      <c r="CC89" s="261">
        <f t="shared" si="34"/>
        <v>150</v>
      </c>
      <c r="CD89" s="261">
        <f t="shared" si="34"/>
        <v>150</v>
      </c>
      <c r="CE89" s="261">
        <f t="shared" si="34"/>
        <v>150</v>
      </c>
      <c r="CF89" s="261">
        <f t="shared" si="34"/>
        <v>150</v>
      </c>
      <c r="CG89" s="261">
        <f t="shared" si="34"/>
        <v>150</v>
      </c>
      <c r="CH89" s="261">
        <f t="shared" si="34"/>
        <v>150</v>
      </c>
      <c r="CI89" s="261">
        <f t="shared" si="34"/>
        <v>150</v>
      </c>
      <c r="CJ89" s="261">
        <f t="shared" si="34"/>
        <v>150</v>
      </c>
      <c r="CK89" s="261">
        <f t="shared" si="34"/>
        <v>150</v>
      </c>
      <c r="CL89" s="261">
        <f t="shared" si="34"/>
        <v>150</v>
      </c>
      <c r="CM89" s="261">
        <f t="shared" si="34"/>
        <v>150</v>
      </c>
      <c r="CN89" s="261">
        <f t="shared" si="34"/>
        <v>150</v>
      </c>
      <c r="CO89" s="261">
        <f t="shared" si="34"/>
        <v>150</v>
      </c>
      <c r="CP89" s="261">
        <f t="shared" si="34"/>
        <v>150</v>
      </c>
      <c r="CQ89" s="261">
        <f t="shared" si="34"/>
        <v>150</v>
      </c>
      <c r="CR89" s="261">
        <f t="shared" si="34"/>
        <v>150</v>
      </c>
      <c r="CS89" s="261">
        <f t="shared" si="34"/>
        <v>150</v>
      </c>
      <c r="CT89" s="261">
        <f t="shared" si="34"/>
        <v>150</v>
      </c>
      <c r="CU89" s="261">
        <f t="shared" si="34"/>
        <v>150</v>
      </c>
      <c r="CV89" s="261">
        <f t="shared" si="34"/>
        <v>150</v>
      </c>
      <c r="CW89" s="261">
        <f t="shared" si="34"/>
        <v>150</v>
      </c>
      <c r="CX89" s="261">
        <f t="shared" si="34"/>
        <v>150</v>
      </c>
      <c r="CY89" s="261">
        <f t="shared" si="34"/>
        <v>150</v>
      </c>
      <c r="CZ89" s="261">
        <f t="shared" si="34"/>
        <v>150</v>
      </c>
      <c r="DA89" s="261">
        <f t="shared" si="34"/>
        <v>150</v>
      </c>
      <c r="DB89" s="261">
        <f t="shared" si="34"/>
        <v>150</v>
      </c>
      <c r="DC89" s="261">
        <f t="shared" si="34"/>
        <v>150</v>
      </c>
      <c r="DD89" s="261">
        <f t="shared" si="34"/>
        <v>150</v>
      </c>
      <c r="DE89" s="261">
        <f t="shared" si="34"/>
        <v>150</v>
      </c>
      <c r="DF89" s="261">
        <f t="shared" si="34"/>
        <v>150</v>
      </c>
      <c r="DG89" s="261">
        <f t="shared" si="34"/>
        <v>150</v>
      </c>
      <c r="DH89" s="261">
        <f t="shared" si="34"/>
        <v>150</v>
      </c>
      <c r="DI89" s="261">
        <f t="shared" si="34"/>
        <v>150</v>
      </c>
      <c r="DJ89" s="261">
        <f t="shared" si="34"/>
        <v>150</v>
      </c>
      <c r="DK89" s="261">
        <f t="shared" si="34"/>
        <v>150</v>
      </c>
      <c r="DL89" s="261">
        <f t="shared" si="34"/>
        <v>150</v>
      </c>
      <c r="DM89" s="261">
        <f t="shared" si="34"/>
        <v>150</v>
      </c>
      <c r="DN89" s="261">
        <f t="shared" si="34"/>
        <v>150</v>
      </c>
      <c r="DO89" s="261">
        <f t="shared" si="34"/>
        <v>150</v>
      </c>
      <c r="DP89" s="261">
        <f t="shared" si="34"/>
        <v>150</v>
      </c>
      <c r="DQ89" s="261">
        <f t="shared" si="34"/>
        <v>150</v>
      </c>
      <c r="DR89" s="261">
        <f t="shared" si="34"/>
        <v>150</v>
      </c>
      <c r="DS89" s="261">
        <f t="shared" si="34"/>
        <v>150</v>
      </c>
      <c r="DT89" s="261">
        <f t="shared" si="34"/>
        <v>150</v>
      </c>
      <c r="DU89" s="261">
        <f t="shared" si="34"/>
        <v>150</v>
      </c>
      <c r="DV89" s="261">
        <f t="shared" si="34"/>
        <v>150</v>
      </c>
      <c r="DW89" s="261">
        <f t="shared" si="34"/>
        <v>150</v>
      </c>
      <c r="DX89" s="261">
        <f t="shared" si="34"/>
        <v>150</v>
      </c>
      <c r="DY89" s="261">
        <f t="shared" si="34"/>
        <v>150</v>
      </c>
      <c r="DZ89" s="261">
        <f t="shared" si="34"/>
        <v>150</v>
      </c>
      <c r="EA89" s="261">
        <f t="shared" si="34"/>
        <v>150</v>
      </c>
      <c r="EB89" s="261">
        <f t="shared" ref="EB89:GM89" si="35">+EA89</f>
        <v>150</v>
      </c>
      <c r="EC89" s="261">
        <f t="shared" si="35"/>
        <v>150</v>
      </c>
      <c r="ED89" s="261">
        <f t="shared" si="35"/>
        <v>150</v>
      </c>
      <c r="EE89" s="261">
        <f t="shared" si="35"/>
        <v>150</v>
      </c>
      <c r="EF89" s="261">
        <f t="shared" si="35"/>
        <v>150</v>
      </c>
      <c r="EG89" s="261">
        <f t="shared" si="35"/>
        <v>150</v>
      </c>
      <c r="EH89" s="261">
        <f t="shared" si="35"/>
        <v>150</v>
      </c>
      <c r="EI89" s="261">
        <f t="shared" si="35"/>
        <v>150</v>
      </c>
      <c r="EJ89" s="261">
        <f t="shared" si="35"/>
        <v>150</v>
      </c>
      <c r="EK89" s="261">
        <f t="shared" si="35"/>
        <v>150</v>
      </c>
      <c r="EL89" s="261">
        <f t="shared" si="35"/>
        <v>150</v>
      </c>
      <c r="EM89" s="261">
        <f t="shared" si="35"/>
        <v>150</v>
      </c>
      <c r="EN89" s="261">
        <f t="shared" si="35"/>
        <v>150</v>
      </c>
      <c r="EO89" s="261">
        <f t="shared" si="35"/>
        <v>150</v>
      </c>
      <c r="EP89" s="261">
        <f t="shared" si="35"/>
        <v>150</v>
      </c>
      <c r="EQ89" s="261">
        <f t="shared" si="35"/>
        <v>150</v>
      </c>
      <c r="ER89" s="261">
        <f t="shared" si="35"/>
        <v>150</v>
      </c>
      <c r="ES89" s="261">
        <f t="shared" si="35"/>
        <v>150</v>
      </c>
      <c r="ET89" s="261">
        <f t="shared" si="35"/>
        <v>150</v>
      </c>
      <c r="EU89" s="261">
        <f t="shared" si="35"/>
        <v>150</v>
      </c>
      <c r="EV89" s="261">
        <f t="shared" si="35"/>
        <v>150</v>
      </c>
      <c r="EW89" s="261">
        <f t="shared" si="35"/>
        <v>150</v>
      </c>
      <c r="EX89" s="261">
        <f t="shared" si="35"/>
        <v>150</v>
      </c>
      <c r="EY89" s="261">
        <f t="shared" si="35"/>
        <v>150</v>
      </c>
      <c r="EZ89" s="261">
        <f t="shared" si="35"/>
        <v>150</v>
      </c>
      <c r="FA89" s="261">
        <f t="shared" si="35"/>
        <v>150</v>
      </c>
      <c r="FB89" s="261">
        <f t="shared" si="35"/>
        <v>150</v>
      </c>
      <c r="FC89" s="261">
        <f t="shared" si="35"/>
        <v>150</v>
      </c>
      <c r="FD89" s="261">
        <f t="shared" si="35"/>
        <v>150</v>
      </c>
      <c r="FE89" s="261">
        <f t="shared" si="35"/>
        <v>150</v>
      </c>
      <c r="FF89" s="261">
        <f t="shared" si="35"/>
        <v>150</v>
      </c>
      <c r="FG89" s="261">
        <f t="shared" si="35"/>
        <v>150</v>
      </c>
      <c r="FH89" s="261">
        <f t="shared" si="35"/>
        <v>150</v>
      </c>
      <c r="FI89" s="261">
        <f t="shared" si="35"/>
        <v>150</v>
      </c>
      <c r="FJ89" s="261">
        <f t="shared" si="35"/>
        <v>150</v>
      </c>
      <c r="FK89" s="261">
        <f t="shared" si="35"/>
        <v>150</v>
      </c>
      <c r="FL89" s="261">
        <f t="shared" si="35"/>
        <v>150</v>
      </c>
      <c r="FM89" s="261">
        <f t="shared" si="35"/>
        <v>150</v>
      </c>
      <c r="FN89" s="261">
        <f t="shared" si="35"/>
        <v>150</v>
      </c>
      <c r="FO89" s="261">
        <f t="shared" si="35"/>
        <v>150</v>
      </c>
      <c r="FP89" s="261">
        <f t="shared" si="35"/>
        <v>150</v>
      </c>
      <c r="FQ89" s="261">
        <f t="shared" si="35"/>
        <v>150</v>
      </c>
      <c r="FR89" s="261">
        <f t="shared" si="35"/>
        <v>150</v>
      </c>
      <c r="FS89" s="261">
        <f t="shared" si="35"/>
        <v>150</v>
      </c>
      <c r="FT89" s="261">
        <f t="shared" si="35"/>
        <v>150</v>
      </c>
      <c r="FU89" s="261">
        <f t="shared" si="35"/>
        <v>150</v>
      </c>
      <c r="FV89" s="261">
        <f t="shared" si="35"/>
        <v>150</v>
      </c>
      <c r="FW89" s="261">
        <f t="shared" si="35"/>
        <v>150</v>
      </c>
      <c r="FX89" s="261">
        <f t="shared" si="35"/>
        <v>150</v>
      </c>
      <c r="FY89" s="261">
        <f t="shared" si="35"/>
        <v>150</v>
      </c>
      <c r="FZ89" s="261">
        <f t="shared" si="35"/>
        <v>150</v>
      </c>
      <c r="GA89" s="261">
        <f t="shared" si="35"/>
        <v>150</v>
      </c>
      <c r="GB89" s="261">
        <f t="shared" si="35"/>
        <v>150</v>
      </c>
      <c r="GC89" s="261">
        <f t="shared" si="35"/>
        <v>150</v>
      </c>
      <c r="GD89" s="261">
        <f t="shared" si="35"/>
        <v>150</v>
      </c>
      <c r="GE89" s="261">
        <f t="shared" si="35"/>
        <v>150</v>
      </c>
      <c r="GF89" s="261">
        <f t="shared" si="35"/>
        <v>150</v>
      </c>
      <c r="GG89" s="261">
        <f t="shared" si="35"/>
        <v>150</v>
      </c>
      <c r="GH89" s="261">
        <f t="shared" si="35"/>
        <v>150</v>
      </c>
      <c r="GI89" s="261">
        <f t="shared" si="35"/>
        <v>150</v>
      </c>
      <c r="GJ89" s="261">
        <f t="shared" si="35"/>
        <v>150</v>
      </c>
      <c r="GK89" s="261">
        <f t="shared" si="35"/>
        <v>150</v>
      </c>
      <c r="GL89" s="261">
        <f t="shared" si="35"/>
        <v>150</v>
      </c>
      <c r="GM89" s="261">
        <f t="shared" si="35"/>
        <v>150</v>
      </c>
      <c r="GN89" s="261">
        <f t="shared" ref="GN89:IY89" si="36">+GM89</f>
        <v>150</v>
      </c>
      <c r="GO89" s="261">
        <f t="shared" si="36"/>
        <v>150</v>
      </c>
      <c r="GP89" s="261">
        <f t="shared" si="36"/>
        <v>150</v>
      </c>
      <c r="GQ89" s="261">
        <f t="shared" si="36"/>
        <v>150</v>
      </c>
      <c r="GR89" s="261">
        <f t="shared" si="36"/>
        <v>150</v>
      </c>
      <c r="GS89" s="261">
        <f t="shared" si="36"/>
        <v>150</v>
      </c>
      <c r="GT89" s="261">
        <f t="shared" si="36"/>
        <v>150</v>
      </c>
      <c r="GU89" s="261">
        <f t="shared" si="36"/>
        <v>150</v>
      </c>
      <c r="GV89" s="261">
        <f t="shared" si="36"/>
        <v>150</v>
      </c>
      <c r="GW89" s="261">
        <f t="shared" si="36"/>
        <v>150</v>
      </c>
      <c r="GX89" s="261">
        <f t="shared" si="36"/>
        <v>150</v>
      </c>
      <c r="GY89" s="261">
        <f t="shared" si="36"/>
        <v>150</v>
      </c>
      <c r="GZ89" s="261">
        <f t="shared" si="36"/>
        <v>150</v>
      </c>
      <c r="HA89" s="261">
        <f t="shared" si="36"/>
        <v>150</v>
      </c>
      <c r="HB89" s="261">
        <f t="shared" si="36"/>
        <v>150</v>
      </c>
      <c r="HC89" s="261">
        <f t="shared" si="36"/>
        <v>150</v>
      </c>
      <c r="HD89" s="261">
        <f t="shared" si="36"/>
        <v>150</v>
      </c>
      <c r="HE89" s="261">
        <f t="shared" si="36"/>
        <v>150</v>
      </c>
      <c r="HF89" s="261">
        <f t="shared" si="36"/>
        <v>150</v>
      </c>
      <c r="HG89" s="261">
        <f t="shared" si="36"/>
        <v>150</v>
      </c>
      <c r="HH89" s="261">
        <f t="shared" si="36"/>
        <v>150</v>
      </c>
      <c r="HI89" s="261">
        <f t="shared" si="36"/>
        <v>150</v>
      </c>
      <c r="HJ89" s="261">
        <f t="shared" si="36"/>
        <v>150</v>
      </c>
      <c r="HK89" s="261">
        <f t="shared" si="36"/>
        <v>150</v>
      </c>
      <c r="HL89" s="261">
        <f t="shared" si="36"/>
        <v>150</v>
      </c>
      <c r="HM89" s="261">
        <f t="shared" si="36"/>
        <v>150</v>
      </c>
      <c r="HN89" s="261">
        <f t="shared" si="36"/>
        <v>150</v>
      </c>
      <c r="HO89" s="261">
        <f t="shared" si="36"/>
        <v>150</v>
      </c>
      <c r="HP89" s="261">
        <f t="shared" si="36"/>
        <v>150</v>
      </c>
      <c r="HQ89" s="261">
        <f t="shared" si="36"/>
        <v>150</v>
      </c>
      <c r="HR89" s="261">
        <f t="shared" si="36"/>
        <v>150</v>
      </c>
      <c r="HS89" s="261">
        <f t="shared" si="36"/>
        <v>150</v>
      </c>
      <c r="HT89" s="261">
        <f t="shared" si="36"/>
        <v>150</v>
      </c>
      <c r="HU89" s="261">
        <f t="shared" si="36"/>
        <v>150</v>
      </c>
      <c r="HV89" s="261">
        <f t="shared" si="36"/>
        <v>150</v>
      </c>
      <c r="HW89" s="261">
        <f t="shared" si="36"/>
        <v>150</v>
      </c>
      <c r="HX89" s="261">
        <f t="shared" si="36"/>
        <v>150</v>
      </c>
      <c r="HY89" s="261">
        <f t="shared" si="36"/>
        <v>150</v>
      </c>
      <c r="HZ89" s="261">
        <f t="shared" si="36"/>
        <v>150</v>
      </c>
      <c r="IA89" s="261">
        <f t="shared" si="36"/>
        <v>150</v>
      </c>
      <c r="IB89" s="261">
        <f t="shared" si="36"/>
        <v>150</v>
      </c>
      <c r="IC89" s="261">
        <f t="shared" si="36"/>
        <v>150</v>
      </c>
      <c r="ID89" s="261">
        <f t="shared" si="36"/>
        <v>150</v>
      </c>
      <c r="IE89" s="261">
        <f t="shared" si="36"/>
        <v>150</v>
      </c>
      <c r="IF89" s="261">
        <f t="shared" si="36"/>
        <v>150</v>
      </c>
      <c r="IG89" s="261">
        <f t="shared" si="36"/>
        <v>150</v>
      </c>
      <c r="IH89" s="261">
        <f t="shared" si="36"/>
        <v>150</v>
      </c>
      <c r="II89" s="261">
        <f t="shared" si="36"/>
        <v>150</v>
      </c>
      <c r="IJ89" s="261">
        <f t="shared" si="36"/>
        <v>150</v>
      </c>
      <c r="IK89" s="261">
        <f t="shared" si="36"/>
        <v>150</v>
      </c>
      <c r="IL89" s="261">
        <f t="shared" si="36"/>
        <v>150</v>
      </c>
      <c r="IM89" s="261">
        <f t="shared" si="36"/>
        <v>150</v>
      </c>
      <c r="IN89" s="261">
        <f t="shared" si="36"/>
        <v>150</v>
      </c>
      <c r="IO89" s="261">
        <f t="shared" si="36"/>
        <v>150</v>
      </c>
      <c r="IP89" s="261">
        <f t="shared" si="36"/>
        <v>150</v>
      </c>
      <c r="IQ89" s="261">
        <f t="shared" si="36"/>
        <v>150</v>
      </c>
      <c r="IR89" s="261">
        <f t="shared" si="36"/>
        <v>150</v>
      </c>
      <c r="IS89" s="261">
        <f t="shared" si="36"/>
        <v>150</v>
      </c>
      <c r="IT89" s="261">
        <f t="shared" si="36"/>
        <v>150</v>
      </c>
      <c r="IU89" s="261">
        <f t="shared" si="36"/>
        <v>150</v>
      </c>
      <c r="IV89" s="261">
        <f t="shared" si="36"/>
        <v>150</v>
      </c>
      <c r="IW89" s="261">
        <f t="shared" si="36"/>
        <v>150</v>
      </c>
      <c r="IX89" s="261">
        <f t="shared" si="36"/>
        <v>150</v>
      </c>
      <c r="IY89" s="261">
        <f t="shared" si="36"/>
        <v>150</v>
      </c>
      <c r="IZ89" s="261">
        <f t="shared" ref="IZ89:LK89" si="37">+IY89</f>
        <v>150</v>
      </c>
      <c r="JA89" s="261">
        <f t="shared" si="37"/>
        <v>150</v>
      </c>
      <c r="JB89" s="261">
        <f t="shared" si="37"/>
        <v>150</v>
      </c>
      <c r="JC89" s="261">
        <f t="shared" si="37"/>
        <v>150</v>
      </c>
      <c r="JD89" s="261">
        <f t="shared" si="37"/>
        <v>150</v>
      </c>
      <c r="JE89" s="261">
        <f t="shared" si="37"/>
        <v>150</v>
      </c>
      <c r="JF89" s="261">
        <f t="shared" si="37"/>
        <v>150</v>
      </c>
      <c r="JG89" s="261">
        <f t="shared" si="37"/>
        <v>150</v>
      </c>
      <c r="JH89" s="261">
        <f t="shared" si="37"/>
        <v>150</v>
      </c>
      <c r="JI89" s="261">
        <f t="shared" si="37"/>
        <v>150</v>
      </c>
      <c r="JJ89" s="261">
        <f t="shared" si="37"/>
        <v>150</v>
      </c>
      <c r="JK89" s="261">
        <f t="shared" si="37"/>
        <v>150</v>
      </c>
      <c r="JL89" s="261">
        <f t="shared" si="37"/>
        <v>150</v>
      </c>
      <c r="JM89" s="261">
        <f t="shared" si="37"/>
        <v>150</v>
      </c>
      <c r="JN89" s="261">
        <f t="shared" si="37"/>
        <v>150</v>
      </c>
      <c r="JO89" s="261">
        <f t="shared" si="37"/>
        <v>150</v>
      </c>
      <c r="JP89" s="261">
        <f t="shared" si="37"/>
        <v>150</v>
      </c>
      <c r="JQ89" s="261">
        <f t="shared" si="37"/>
        <v>150</v>
      </c>
      <c r="JR89" s="261">
        <f t="shared" si="37"/>
        <v>150</v>
      </c>
      <c r="JS89" s="261">
        <f t="shared" si="37"/>
        <v>150</v>
      </c>
      <c r="JT89" s="261">
        <f t="shared" si="37"/>
        <v>150</v>
      </c>
      <c r="JU89" s="261">
        <f t="shared" si="37"/>
        <v>150</v>
      </c>
      <c r="JV89" s="261">
        <f t="shared" si="37"/>
        <v>150</v>
      </c>
      <c r="JW89" s="261">
        <f t="shared" si="37"/>
        <v>150</v>
      </c>
      <c r="JX89" s="261">
        <f t="shared" si="37"/>
        <v>150</v>
      </c>
      <c r="JY89" s="261">
        <f t="shared" si="37"/>
        <v>150</v>
      </c>
      <c r="JZ89" s="261">
        <f t="shared" si="37"/>
        <v>150</v>
      </c>
      <c r="KA89" s="261">
        <f t="shared" si="37"/>
        <v>150</v>
      </c>
      <c r="KB89" s="261">
        <f t="shared" si="37"/>
        <v>150</v>
      </c>
      <c r="KC89" s="261">
        <f t="shared" si="37"/>
        <v>150</v>
      </c>
      <c r="KD89" s="261">
        <f t="shared" si="37"/>
        <v>150</v>
      </c>
      <c r="KE89" s="261">
        <f t="shared" si="37"/>
        <v>150</v>
      </c>
      <c r="KF89" s="261">
        <f t="shared" si="37"/>
        <v>150</v>
      </c>
      <c r="KG89" s="261">
        <f t="shared" si="37"/>
        <v>150</v>
      </c>
      <c r="KH89" s="261">
        <f t="shared" si="37"/>
        <v>150</v>
      </c>
      <c r="KI89" s="261">
        <f t="shared" si="37"/>
        <v>150</v>
      </c>
      <c r="KJ89" s="261">
        <f t="shared" si="37"/>
        <v>150</v>
      </c>
      <c r="KK89" s="261">
        <f t="shared" si="37"/>
        <v>150</v>
      </c>
      <c r="KL89" s="261">
        <f t="shared" si="37"/>
        <v>150</v>
      </c>
      <c r="KM89" s="261">
        <f t="shared" si="37"/>
        <v>150</v>
      </c>
      <c r="KN89" s="261">
        <f t="shared" si="37"/>
        <v>150</v>
      </c>
      <c r="KO89" s="261">
        <f t="shared" si="37"/>
        <v>150</v>
      </c>
      <c r="KP89" s="261">
        <f t="shared" si="37"/>
        <v>150</v>
      </c>
      <c r="KQ89" s="261">
        <f t="shared" si="37"/>
        <v>150</v>
      </c>
      <c r="KR89" s="261">
        <f t="shared" si="37"/>
        <v>150</v>
      </c>
      <c r="KS89" s="261">
        <f t="shared" si="37"/>
        <v>150</v>
      </c>
      <c r="KT89" s="261">
        <f t="shared" si="37"/>
        <v>150</v>
      </c>
      <c r="KU89" s="261">
        <f t="shared" si="37"/>
        <v>150</v>
      </c>
      <c r="KV89" s="261">
        <f t="shared" si="37"/>
        <v>150</v>
      </c>
      <c r="KW89" s="261">
        <f t="shared" si="37"/>
        <v>150</v>
      </c>
      <c r="KX89" s="261">
        <f t="shared" si="37"/>
        <v>150</v>
      </c>
      <c r="KY89" s="261">
        <f t="shared" si="37"/>
        <v>150</v>
      </c>
      <c r="KZ89" s="261">
        <f t="shared" si="37"/>
        <v>150</v>
      </c>
      <c r="LA89" s="261">
        <f t="shared" si="37"/>
        <v>150</v>
      </c>
      <c r="LB89" s="261">
        <f t="shared" si="37"/>
        <v>150</v>
      </c>
      <c r="LC89" s="261">
        <f t="shared" si="37"/>
        <v>150</v>
      </c>
      <c r="LD89" s="261">
        <f t="shared" si="37"/>
        <v>150</v>
      </c>
      <c r="LE89" s="261">
        <f t="shared" si="37"/>
        <v>150</v>
      </c>
      <c r="LF89" s="261">
        <f t="shared" si="37"/>
        <v>150</v>
      </c>
      <c r="LG89" s="261">
        <f t="shared" si="37"/>
        <v>150</v>
      </c>
      <c r="LH89" s="261">
        <f t="shared" si="37"/>
        <v>150</v>
      </c>
      <c r="LI89" s="261">
        <f t="shared" si="37"/>
        <v>150</v>
      </c>
      <c r="LJ89" s="261">
        <f t="shared" si="37"/>
        <v>150</v>
      </c>
      <c r="LK89" s="261">
        <f t="shared" si="37"/>
        <v>150</v>
      </c>
      <c r="LL89" s="261">
        <f t="shared" ref="LL89:NW89" si="38">+LK89</f>
        <v>150</v>
      </c>
      <c r="LM89" s="261">
        <f t="shared" si="38"/>
        <v>150</v>
      </c>
      <c r="LN89" s="261">
        <f t="shared" si="38"/>
        <v>150</v>
      </c>
      <c r="LO89" s="261">
        <f t="shared" si="38"/>
        <v>150</v>
      </c>
      <c r="LP89" s="261">
        <f t="shared" si="38"/>
        <v>150</v>
      </c>
      <c r="LQ89" s="261">
        <f t="shared" si="38"/>
        <v>150</v>
      </c>
      <c r="LR89" s="261">
        <f t="shared" si="38"/>
        <v>150</v>
      </c>
      <c r="LS89" s="261">
        <f t="shared" si="38"/>
        <v>150</v>
      </c>
      <c r="LT89" s="261">
        <f t="shared" si="38"/>
        <v>150</v>
      </c>
      <c r="LU89" s="261">
        <f t="shared" si="38"/>
        <v>150</v>
      </c>
      <c r="LV89" s="261">
        <f t="shared" si="38"/>
        <v>150</v>
      </c>
      <c r="LW89" s="261">
        <f t="shared" si="38"/>
        <v>150</v>
      </c>
      <c r="LX89" s="261">
        <f t="shared" si="38"/>
        <v>150</v>
      </c>
      <c r="LY89" s="261">
        <f t="shared" si="38"/>
        <v>150</v>
      </c>
      <c r="LZ89" s="261">
        <f t="shared" si="38"/>
        <v>150</v>
      </c>
      <c r="MA89" s="261">
        <f t="shared" si="38"/>
        <v>150</v>
      </c>
      <c r="MB89" s="261">
        <f t="shared" si="38"/>
        <v>150</v>
      </c>
      <c r="MC89" s="261">
        <f t="shared" si="38"/>
        <v>150</v>
      </c>
      <c r="MD89" s="261">
        <f t="shared" si="38"/>
        <v>150</v>
      </c>
      <c r="ME89" s="261">
        <f t="shared" si="38"/>
        <v>150</v>
      </c>
      <c r="MF89" s="261">
        <f t="shared" si="38"/>
        <v>150</v>
      </c>
      <c r="MG89" s="261">
        <f t="shared" si="38"/>
        <v>150</v>
      </c>
      <c r="MH89" s="261">
        <f t="shared" si="38"/>
        <v>150</v>
      </c>
      <c r="MI89" s="261">
        <f t="shared" si="38"/>
        <v>150</v>
      </c>
      <c r="MJ89" s="261">
        <f t="shared" si="38"/>
        <v>150</v>
      </c>
      <c r="MK89" s="261">
        <f t="shared" si="38"/>
        <v>150</v>
      </c>
      <c r="ML89" s="261">
        <f t="shared" si="38"/>
        <v>150</v>
      </c>
      <c r="MM89" s="261">
        <f t="shared" si="38"/>
        <v>150</v>
      </c>
      <c r="MN89" s="261">
        <f t="shared" si="38"/>
        <v>150</v>
      </c>
      <c r="MO89" s="261">
        <f t="shared" si="38"/>
        <v>150</v>
      </c>
      <c r="MP89" s="261">
        <f t="shared" si="38"/>
        <v>150</v>
      </c>
      <c r="MQ89" s="261">
        <f t="shared" si="38"/>
        <v>150</v>
      </c>
      <c r="MR89" s="261">
        <f t="shared" si="38"/>
        <v>150</v>
      </c>
      <c r="MS89" s="261">
        <f t="shared" si="38"/>
        <v>150</v>
      </c>
      <c r="MT89" s="261">
        <f t="shared" si="38"/>
        <v>150</v>
      </c>
      <c r="MU89" s="261">
        <f t="shared" si="38"/>
        <v>150</v>
      </c>
      <c r="MV89" s="261">
        <f t="shared" si="38"/>
        <v>150</v>
      </c>
      <c r="MW89" s="261">
        <f t="shared" si="38"/>
        <v>150</v>
      </c>
      <c r="MX89" s="261">
        <f t="shared" si="38"/>
        <v>150</v>
      </c>
      <c r="MY89" s="261">
        <f t="shared" si="38"/>
        <v>150</v>
      </c>
      <c r="MZ89" s="261">
        <f t="shared" si="38"/>
        <v>150</v>
      </c>
      <c r="NA89" s="261">
        <f t="shared" si="38"/>
        <v>150</v>
      </c>
      <c r="NB89" s="261">
        <f t="shared" si="38"/>
        <v>150</v>
      </c>
      <c r="NC89" s="261">
        <f t="shared" si="38"/>
        <v>150</v>
      </c>
      <c r="ND89" s="261">
        <f t="shared" si="38"/>
        <v>150</v>
      </c>
      <c r="NE89" s="261">
        <f t="shared" si="38"/>
        <v>150</v>
      </c>
      <c r="NF89" s="261">
        <f t="shared" si="38"/>
        <v>150</v>
      </c>
      <c r="NG89" s="261">
        <f t="shared" si="38"/>
        <v>150</v>
      </c>
      <c r="NH89" s="261">
        <f t="shared" si="38"/>
        <v>150</v>
      </c>
      <c r="NI89" s="261">
        <f t="shared" si="38"/>
        <v>150</v>
      </c>
      <c r="NJ89" s="261">
        <f t="shared" si="38"/>
        <v>150</v>
      </c>
      <c r="NK89" s="261">
        <f t="shared" si="38"/>
        <v>150</v>
      </c>
      <c r="NL89" s="261">
        <f t="shared" si="38"/>
        <v>150</v>
      </c>
      <c r="NM89" s="261">
        <f t="shared" si="38"/>
        <v>150</v>
      </c>
      <c r="NN89" s="261">
        <f t="shared" si="38"/>
        <v>150</v>
      </c>
      <c r="NO89" s="261">
        <f t="shared" si="38"/>
        <v>150</v>
      </c>
      <c r="NP89" s="261">
        <f t="shared" si="38"/>
        <v>150</v>
      </c>
      <c r="NQ89" s="261">
        <f t="shared" si="38"/>
        <v>150</v>
      </c>
      <c r="NR89" s="261">
        <f t="shared" si="38"/>
        <v>150</v>
      </c>
      <c r="NS89" s="261">
        <f t="shared" si="38"/>
        <v>150</v>
      </c>
      <c r="NT89" s="261">
        <f t="shared" si="38"/>
        <v>150</v>
      </c>
      <c r="NU89" s="261">
        <f t="shared" si="38"/>
        <v>150</v>
      </c>
      <c r="NV89" s="261">
        <f t="shared" si="38"/>
        <v>150</v>
      </c>
      <c r="NW89" s="261">
        <f t="shared" si="38"/>
        <v>150</v>
      </c>
      <c r="NX89" s="261">
        <f t="shared" ref="NX89:QI89" si="39">+NW89</f>
        <v>150</v>
      </c>
      <c r="NY89" s="261">
        <f t="shared" si="39"/>
        <v>150</v>
      </c>
      <c r="NZ89" s="261">
        <f t="shared" si="39"/>
        <v>150</v>
      </c>
      <c r="OA89" s="261">
        <f t="shared" si="39"/>
        <v>150</v>
      </c>
      <c r="OB89" s="261">
        <f t="shared" si="39"/>
        <v>150</v>
      </c>
      <c r="OC89" s="261">
        <f t="shared" si="39"/>
        <v>150</v>
      </c>
      <c r="OD89" s="261">
        <f t="shared" si="39"/>
        <v>150</v>
      </c>
      <c r="OE89" s="261">
        <f t="shared" si="39"/>
        <v>150</v>
      </c>
      <c r="OF89" s="261">
        <f t="shared" si="39"/>
        <v>150</v>
      </c>
      <c r="OG89" s="261">
        <f t="shared" si="39"/>
        <v>150</v>
      </c>
      <c r="OH89" s="261">
        <f t="shared" si="39"/>
        <v>150</v>
      </c>
      <c r="OI89" s="261">
        <f t="shared" si="39"/>
        <v>150</v>
      </c>
      <c r="OJ89" s="261">
        <f t="shared" si="39"/>
        <v>150</v>
      </c>
      <c r="OK89" s="261">
        <f t="shared" si="39"/>
        <v>150</v>
      </c>
      <c r="OL89" s="261">
        <f t="shared" si="39"/>
        <v>150</v>
      </c>
      <c r="OM89" s="261">
        <f t="shared" si="39"/>
        <v>150</v>
      </c>
      <c r="ON89" s="261">
        <f t="shared" si="39"/>
        <v>150</v>
      </c>
      <c r="OO89" s="261">
        <f t="shared" si="39"/>
        <v>150</v>
      </c>
      <c r="OP89" s="261">
        <f t="shared" si="39"/>
        <v>150</v>
      </c>
      <c r="OQ89" s="261">
        <f t="shared" si="39"/>
        <v>150</v>
      </c>
      <c r="OR89" s="261">
        <f t="shared" si="39"/>
        <v>150</v>
      </c>
      <c r="OS89" s="261">
        <f t="shared" si="39"/>
        <v>150</v>
      </c>
      <c r="OT89" s="261">
        <f t="shared" si="39"/>
        <v>150</v>
      </c>
      <c r="OU89" s="261">
        <f t="shared" si="39"/>
        <v>150</v>
      </c>
      <c r="OV89" s="261">
        <f t="shared" si="39"/>
        <v>150</v>
      </c>
      <c r="OW89" s="261">
        <f t="shared" si="39"/>
        <v>150</v>
      </c>
      <c r="OX89" s="261">
        <f t="shared" si="39"/>
        <v>150</v>
      </c>
      <c r="OY89" s="261">
        <f t="shared" si="39"/>
        <v>150</v>
      </c>
      <c r="OZ89" s="261">
        <f t="shared" si="39"/>
        <v>150</v>
      </c>
      <c r="PA89" s="261">
        <f t="shared" si="39"/>
        <v>150</v>
      </c>
      <c r="PB89" s="261">
        <f t="shared" si="39"/>
        <v>150</v>
      </c>
      <c r="PC89" s="261">
        <f t="shared" si="39"/>
        <v>150</v>
      </c>
      <c r="PD89" s="261">
        <f t="shared" si="39"/>
        <v>150</v>
      </c>
      <c r="PE89" s="261">
        <f t="shared" si="39"/>
        <v>150</v>
      </c>
      <c r="PF89" s="261">
        <f t="shared" si="39"/>
        <v>150</v>
      </c>
      <c r="PG89" s="261">
        <f t="shared" si="39"/>
        <v>150</v>
      </c>
      <c r="PH89" s="261">
        <f t="shared" si="39"/>
        <v>150</v>
      </c>
      <c r="PI89" s="261">
        <f t="shared" si="39"/>
        <v>150</v>
      </c>
      <c r="PJ89" s="261">
        <f t="shared" si="39"/>
        <v>150</v>
      </c>
      <c r="PK89" s="261">
        <f t="shared" si="39"/>
        <v>150</v>
      </c>
      <c r="PL89" s="261">
        <f t="shared" si="39"/>
        <v>150</v>
      </c>
      <c r="PM89" s="261">
        <f t="shared" si="39"/>
        <v>150</v>
      </c>
      <c r="PN89" s="261">
        <f t="shared" si="39"/>
        <v>150</v>
      </c>
      <c r="PO89" s="261">
        <f t="shared" si="39"/>
        <v>150</v>
      </c>
      <c r="PP89" s="261">
        <f t="shared" si="39"/>
        <v>150</v>
      </c>
      <c r="PQ89" s="261">
        <f t="shared" si="39"/>
        <v>150</v>
      </c>
      <c r="PR89" s="261">
        <f t="shared" si="39"/>
        <v>150</v>
      </c>
      <c r="PS89" s="261">
        <f t="shared" si="39"/>
        <v>150</v>
      </c>
      <c r="PT89" s="261">
        <f t="shared" si="39"/>
        <v>150</v>
      </c>
      <c r="PU89" s="261">
        <f t="shared" si="39"/>
        <v>150</v>
      </c>
      <c r="PV89" s="261">
        <f t="shared" si="39"/>
        <v>150</v>
      </c>
      <c r="PW89" s="261">
        <f t="shared" si="39"/>
        <v>150</v>
      </c>
      <c r="PX89" s="261">
        <f t="shared" si="39"/>
        <v>150</v>
      </c>
      <c r="PY89" s="261">
        <f t="shared" si="39"/>
        <v>150</v>
      </c>
      <c r="PZ89" s="261">
        <f t="shared" si="39"/>
        <v>150</v>
      </c>
      <c r="QA89" s="261">
        <f t="shared" si="39"/>
        <v>150</v>
      </c>
      <c r="QB89" s="261">
        <f t="shared" si="39"/>
        <v>150</v>
      </c>
      <c r="QC89" s="261">
        <f t="shared" si="39"/>
        <v>150</v>
      </c>
      <c r="QD89" s="261">
        <f t="shared" si="39"/>
        <v>150</v>
      </c>
      <c r="QE89" s="261">
        <f t="shared" si="39"/>
        <v>150</v>
      </c>
      <c r="QF89" s="261">
        <f t="shared" si="39"/>
        <v>150</v>
      </c>
      <c r="QG89" s="261">
        <f t="shared" si="39"/>
        <v>150</v>
      </c>
      <c r="QH89" s="261">
        <f t="shared" si="39"/>
        <v>150</v>
      </c>
      <c r="QI89" s="261">
        <f t="shared" si="39"/>
        <v>150</v>
      </c>
      <c r="QJ89" s="261">
        <f t="shared" ref="QJ89:SG89" si="40">+QI89</f>
        <v>150</v>
      </c>
      <c r="QK89" s="261">
        <f t="shared" si="40"/>
        <v>150</v>
      </c>
      <c r="QL89" s="261">
        <f t="shared" si="40"/>
        <v>150</v>
      </c>
      <c r="QM89" s="261">
        <f t="shared" si="40"/>
        <v>150</v>
      </c>
      <c r="QN89" s="261">
        <f t="shared" si="40"/>
        <v>150</v>
      </c>
      <c r="QO89" s="261">
        <f t="shared" si="40"/>
        <v>150</v>
      </c>
      <c r="QP89" s="261">
        <f t="shared" si="40"/>
        <v>150</v>
      </c>
      <c r="QQ89" s="261">
        <f t="shared" si="40"/>
        <v>150</v>
      </c>
      <c r="QR89" s="261">
        <f t="shared" si="40"/>
        <v>150</v>
      </c>
      <c r="QS89" s="261">
        <f t="shared" si="40"/>
        <v>150</v>
      </c>
      <c r="QT89" s="261">
        <f t="shared" si="40"/>
        <v>150</v>
      </c>
      <c r="QU89" s="261">
        <f t="shared" si="40"/>
        <v>150</v>
      </c>
      <c r="QV89" s="261">
        <f t="shared" si="40"/>
        <v>150</v>
      </c>
      <c r="QW89" s="261">
        <f t="shared" si="40"/>
        <v>150</v>
      </c>
      <c r="QX89" s="261">
        <f t="shared" si="40"/>
        <v>150</v>
      </c>
      <c r="QY89" s="261">
        <f t="shared" si="40"/>
        <v>150</v>
      </c>
      <c r="QZ89" s="261">
        <f t="shared" si="40"/>
        <v>150</v>
      </c>
      <c r="RA89" s="261">
        <f t="shared" si="40"/>
        <v>150</v>
      </c>
      <c r="RB89" s="261">
        <f t="shared" si="40"/>
        <v>150</v>
      </c>
      <c r="RC89" s="261">
        <f t="shared" si="40"/>
        <v>150</v>
      </c>
      <c r="RD89" s="261">
        <f t="shared" si="40"/>
        <v>150</v>
      </c>
      <c r="RE89" s="261">
        <f t="shared" si="40"/>
        <v>150</v>
      </c>
      <c r="RF89" s="261">
        <f t="shared" si="40"/>
        <v>150</v>
      </c>
      <c r="RG89" s="261">
        <f t="shared" si="40"/>
        <v>150</v>
      </c>
      <c r="RH89" s="261">
        <f t="shared" si="40"/>
        <v>150</v>
      </c>
      <c r="RI89" s="261">
        <f t="shared" si="40"/>
        <v>150</v>
      </c>
      <c r="RJ89" s="261">
        <f t="shared" si="40"/>
        <v>150</v>
      </c>
      <c r="RK89" s="261">
        <f t="shared" si="40"/>
        <v>150</v>
      </c>
      <c r="RL89" s="261">
        <f t="shared" si="40"/>
        <v>150</v>
      </c>
      <c r="RM89" s="261">
        <f t="shared" si="40"/>
        <v>150</v>
      </c>
      <c r="RN89" s="261">
        <f t="shared" si="40"/>
        <v>150</v>
      </c>
      <c r="RO89" s="261">
        <f t="shared" si="40"/>
        <v>150</v>
      </c>
      <c r="RP89" s="261">
        <f t="shared" si="40"/>
        <v>150</v>
      </c>
      <c r="RQ89" s="261">
        <f t="shared" si="40"/>
        <v>150</v>
      </c>
      <c r="RR89" s="261">
        <f t="shared" si="40"/>
        <v>150</v>
      </c>
      <c r="RS89" s="261">
        <f t="shared" si="40"/>
        <v>150</v>
      </c>
      <c r="RT89" s="261">
        <f t="shared" si="40"/>
        <v>150</v>
      </c>
      <c r="RU89" s="261">
        <f t="shared" si="40"/>
        <v>150</v>
      </c>
      <c r="RV89" s="261">
        <f t="shared" si="40"/>
        <v>150</v>
      </c>
      <c r="RW89" s="261">
        <f t="shared" si="40"/>
        <v>150</v>
      </c>
      <c r="RX89" s="261">
        <f t="shared" si="40"/>
        <v>150</v>
      </c>
      <c r="RY89" s="261">
        <f t="shared" si="40"/>
        <v>150</v>
      </c>
      <c r="RZ89" s="261">
        <f t="shared" si="40"/>
        <v>150</v>
      </c>
      <c r="SA89" s="261">
        <f t="shared" si="40"/>
        <v>150</v>
      </c>
      <c r="SB89" s="261">
        <f t="shared" si="40"/>
        <v>150</v>
      </c>
      <c r="SC89" s="261">
        <f t="shared" si="40"/>
        <v>150</v>
      </c>
      <c r="SD89" s="261">
        <f t="shared" si="40"/>
        <v>150</v>
      </c>
      <c r="SE89" s="261">
        <f t="shared" si="40"/>
        <v>150</v>
      </c>
      <c r="SF89" s="261">
        <f t="shared" si="40"/>
        <v>150</v>
      </c>
      <c r="SG89" s="261">
        <f t="shared" si="40"/>
        <v>150</v>
      </c>
      <c r="SI89" s="261">
        <f>+IF(SH84+'Step 1-Farm Data'!$D$68&gt;=0,ROUND('Step 1-Farm Data'!$D$68+'simulations corn farm1'!SH84,1),"")</f>
        <v>150</v>
      </c>
      <c r="SJ89" s="261" t="s">
        <v>897</v>
      </c>
    </row>
    <row r="90" spans="1:504">
      <c r="A90">
        <v>2014</v>
      </c>
    </row>
    <row r="91" spans="1:504">
      <c r="A91" t="str">
        <f>+A74</f>
        <v>random#1</v>
      </c>
      <c r="B91">
        <f>+B74</f>
        <v>-2.3927168513182551</v>
      </c>
      <c r="C91">
        <f t="shared" ref="C91:BN91" si="41">+C74</f>
        <v>1.5750811144243926</v>
      </c>
      <c r="D91">
        <f t="shared" si="41"/>
        <v>-0.62059370975475758</v>
      </c>
      <c r="E91">
        <f t="shared" si="41"/>
        <v>-0.19644176063593477</v>
      </c>
      <c r="F91">
        <f t="shared" si="41"/>
        <v>-0.73167029768228531</v>
      </c>
      <c r="G91">
        <f t="shared" si="41"/>
        <v>-0.33110950425907504</v>
      </c>
      <c r="H91">
        <f t="shared" si="41"/>
        <v>0.30263322514656466</v>
      </c>
      <c r="I91">
        <f t="shared" si="41"/>
        <v>0.23512484403909184</v>
      </c>
      <c r="J91">
        <f t="shared" si="41"/>
        <v>-1.0361782187828794</v>
      </c>
      <c r="K91">
        <f t="shared" si="41"/>
        <v>-0.68651843321276829</v>
      </c>
      <c r="L91">
        <f t="shared" si="41"/>
        <v>0.73267074185423553</v>
      </c>
      <c r="M91">
        <f t="shared" si="41"/>
        <v>-1.2523150871857069</v>
      </c>
      <c r="N91">
        <f t="shared" si="41"/>
        <v>0.58427076510270126</v>
      </c>
      <c r="O91">
        <f t="shared" si="41"/>
        <v>5.1697952585527673E-2</v>
      </c>
      <c r="P91">
        <f t="shared" si="41"/>
        <v>-0.3875834408972878</v>
      </c>
      <c r="Q91">
        <f t="shared" si="41"/>
        <v>0.23811480787117034</v>
      </c>
      <c r="R91">
        <f t="shared" si="41"/>
        <v>-0.13817384569847491</v>
      </c>
      <c r="S91">
        <f t="shared" si="41"/>
        <v>1.5249861462507397</v>
      </c>
      <c r="T91">
        <f t="shared" si="41"/>
        <v>-0.47440380512853153</v>
      </c>
      <c r="U91">
        <f t="shared" si="41"/>
        <v>0.39270162233151495</v>
      </c>
      <c r="V91">
        <f t="shared" si="41"/>
        <v>1.352696017420385</v>
      </c>
      <c r="W91">
        <f t="shared" si="41"/>
        <v>-1.5242540030158125</v>
      </c>
      <c r="X91">
        <f t="shared" si="41"/>
        <v>-2.7658825274556875</v>
      </c>
      <c r="Y91">
        <f t="shared" si="41"/>
        <v>-0.73217051976826042</v>
      </c>
      <c r="Z91">
        <f t="shared" si="41"/>
        <v>-0.42974761527148075</v>
      </c>
      <c r="AA91">
        <f t="shared" si="41"/>
        <v>0.70601572588202544</v>
      </c>
      <c r="AB91">
        <f t="shared" si="41"/>
        <v>-0.95324821813846938</v>
      </c>
      <c r="AC91">
        <f t="shared" si="41"/>
        <v>0.43193040255573578</v>
      </c>
      <c r="AD91">
        <f t="shared" si="41"/>
        <v>0.62933395383879542</v>
      </c>
      <c r="AE91">
        <f t="shared" si="41"/>
        <v>0.20893594410154037</v>
      </c>
      <c r="AF91">
        <f t="shared" si="41"/>
        <v>3.1696981750428677</v>
      </c>
      <c r="AG91">
        <f t="shared" si="41"/>
        <v>-1.2170676200184971</v>
      </c>
      <c r="AH91">
        <f t="shared" si="41"/>
        <v>1.6387730283895507</v>
      </c>
      <c r="AI91">
        <f t="shared" si="41"/>
        <v>-0.87192120190593414</v>
      </c>
      <c r="AJ91">
        <f t="shared" si="41"/>
        <v>-0.29567331694124732</v>
      </c>
      <c r="AK91">
        <f t="shared" si="41"/>
        <v>0.42087208385055419</v>
      </c>
      <c r="AL91">
        <f t="shared" si="41"/>
        <v>-1.4562283467967063</v>
      </c>
      <c r="AM91">
        <f t="shared" si="41"/>
        <v>-0.62681920098839328</v>
      </c>
      <c r="AN91">
        <f t="shared" si="41"/>
        <v>-9.7421661848784424E-2</v>
      </c>
      <c r="AO91">
        <f t="shared" si="41"/>
        <v>1.7026923160301521</v>
      </c>
      <c r="AP91">
        <f t="shared" si="41"/>
        <v>0.11095835361629725</v>
      </c>
      <c r="AQ91">
        <f t="shared" si="41"/>
        <v>1.8688206182559952</v>
      </c>
      <c r="AR91">
        <f t="shared" si="41"/>
        <v>0.75934622145723552</v>
      </c>
      <c r="AS91">
        <f t="shared" si="41"/>
        <v>2.2530457499669865E-2</v>
      </c>
      <c r="AT91">
        <f t="shared" si="41"/>
        <v>-8.8357410277239978E-3</v>
      </c>
      <c r="AU91">
        <f t="shared" si="41"/>
        <v>4.0154191083274782E-3</v>
      </c>
      <c r="AV91">
        <f t="shared" si="41"/>
        <v>2.1704909158870578</v>
      </c>
      <c r="AW91">
        <f t="shared" si="41"/>
        <v>0.27186047191207763</v>
      </c>
      <c r="AX91">
        <f t="shared" si="41"/>
        <v>9.9958015198353678E-2</v>
      </c>
      <c r="AY91">
        <f t="shared" si="41"/>
        <v>0.68400368036236614</v>
      </c>
      <c r="AZ91">
        <f t="shared" si="41"/>
        <v>2.0005472833872773E-2</v>
      </c>
      <c r="BA91">
        <f t="shared" si="41"/>
        <v>2.4705877876840532</v>
      </c>
      <c r="BB91">
        <f t="shared" si="41"/>
        <v>0.34203821996925399</v>
      </c>
      <c r="BC91">
        <f t="shared" si="41"/>
        <v>0.2697970558074303</v>
      </c>
      <c r="BD91">
        <f t="shared" si="41"/>
        <v>-1.8166065274272114</v>
      </c>
      <c r="BE91">
        <f t="shared" si="41"/>
        <v>-0.99517592389020137</v>
      </c>
      <c r="BF91">
        <f t="shared" si="41"/>
        <v>-0.8299480214191135</v>
      </c>
      <c r="BG91">
        <f t="shared" si="41"/>
        <v>1.3523140296456404</v>
      </c>
      <c r="BH91">
        <f t="shared" si="41"/>
        <v>-0.55592181524843909</v>
      </c>
      <c r="BI91">
        <f t="shared" si="41"/>
        <v>3.9368615034618415E-2</v>
      </c>
      <c r="BJ91">
        <f t="shared" si="41"/>
        <v>-1.0176427167607471</v>
      </c>
      <c r="BK91">
        <f t="shared" si="41"/>
        <v>0.43184627429582179</v>
      </c>
      <c r="BL91">
        <f t="shared" si="41"/>
        <v>1.7681941244518384</v>
      </c>
      <c r="BM91">
        <f t="shared" si="41"/>
        <v>-0.80156723925028928</v>
      </c>
      <c r="BN91">
        <f t="shared" si="41"/>
        <v>1.6234389477176592</v>
      </c>
      <c r="BO91">
        <f t="shared" ref="BO91:DZ91" si="42">+BO74</f>
        <v>-0.16952640180534218</v>
      </c>
      <c r="BP91">
        <f t="shared" si="42"/>
        <v>-0.80293830251321197</v>
      </c>
      <c r="BQ91">
        <f t="shared" si="42"/>
        <v>1.3049793778918684</v>
      </c>
      <c r="BR91">
        <f t="shared" si="42"/>
        <v>-0.29543343771365471</v>
      </c>
      <c r="BS91">
        <f t="shared" si="42"/>
        <v>4.1511611925670877E-2</v>
      </c>
      <c r="BT91">
        <f t="shared" si="42"/>
        <v>0.38165239857335109</v>
      </c>
      <c r="BU91">
        <f t="shared" si="42"/>
        <v>-0.69828274718020111</v>
      </c>
      <c r="BV91">
        <f t="shared" si="42"/>
        <v>-0.6489460702141514</v>
      </c>
      <c r="BW91">
        <f t="shared" si="42"/>
        <v>1.7056299839168787</v>
      </c>
      <c r="BX91">
        <f t="shared" si="42"/>
        <v>-0.82919314081664197</v>
      </c>
      <c r="BY91">
        <f t="shared" si="42"/>
        <v>-0.37130575947230682</v>
      </c>
      <c r="BZ91">
        <f t="shared" si="42"/>
        <v>0.10480334822204895</v>
      </c>
      <c r="CA91">
        <f t="shared" si="42"/>
        <v>0.95578116088290699</v>
      </c>
      <c r="CB91">
        <f t="shared" si="42"/>
        <v>0.77484855864895508</v>
      </c>
      <c r="CC91">
        <f t="shared" si="42"/>
        <v>-1.1724023352144286</v>
      </c>
      <c r="CD91">
        <f t="shared" si="42"/>
        <v>-0.69867382990196347</v>
      </c>
      <c r="CE91">
        <f t="shared" si="42"/>
        <v>1.5188970792223699</v>
      </c>
      <c r="CF91">
        <f t="shared" si="42"/>
        <v>-1.1902329788426869</v>
      </c>
      <c r="CG91">
        <f t="shared" si="42"/>
        <v>4.7816683945711702E-3</v>
      </c>
      <c r="CH91">
        <f t="shared" si="42"/>
        <v>0.26710040401667356</v>
      </c>
      <c r="CI91">
        <f t="shared" si="42"/>
        <v>-0.38576899896725081</v>
      </c>
      <c r="CJ91">
        <f t="shared" si="42"/>
        <v>0.63840616348898038</v>
      </c>
      <c r="CK91">
        <f t="shared" si="42"/>
        <v>0.60876573115820065</v>
      </c>
      <c r="CL91">
        <f t="shared" si="42"/>
        <v>0.8651159077999182</v>
      </c>
      <c r="CM91">
        <f t="shared" si="42"/>
        <v>1.4355600796989165</v>
      </c>
      <c r="CN91">
        <f t="shared" si="42"/>
        <v>-0.17760271475708578</v>
      </c>
      <c r="CO91">
        <f t="shared" si="42"/>
        <v>0.26313955459045246</v>
      </c>
      <c r="CP91">
        <f t="shared" si="42"/>
        <v>0.83254235505592078</v>
      </c>
      <c r="CQ91">
        <f t="shared" si="42"/>
        <v>-0.7415042091452051</v>
      </c>
      <c r="CR91">
        <f t="shared" si="42"/>
        <v>-1.1879069461429026</v>
      </c>
      <c r="CS91">
        <f t="shared" si="42"/>
        <v>0.58209479902870953</v>
      </c>
      <c r="CT91">
        <f t="shared" si="42"/>
        <v>-0.11072756933572236</v>
      </c>
      <c r="CU91">
        <f t="shared" si="42"/>
        <v>2.148444764316082</v>
      </c>
      <c r="CV91">
        <f t="shared" si="42"/>
        <v>0.1983926267712377</v>
      </c>
      <c r="CW91">
        <f t="shared" si="42"/>
        <v>1.0986514098476619</v>
      </c>
      <c r="CX91">
        <f t="shared" si="42"/>
        <v>0.52449649956542999</v>
      </c>
      <c r="CY91">
        <f t="shared" si="42"/>
        <v>2.2071162675274536E-2</v>
      </c>
      <c r="CZ91">
        <f t="shared" si="42"/>
        <v>1.1450106285337824</v>
      </c>
      <c r="DA91">
        <f t="shared" si="42"/>
        <v>-0.26591123969410546</v>
      </c>
      <c r="DB91">
        <f t="shared" si="42"/>
        <v>0.58617729337129276</v>
      </c>
      <c r="DC91">
        <f t="shared" si="42"/>
        <v>-0.77072400017641485</v>
      </c>
      <c r="DD91">
        <f t="shared" si="42"/>
        <v>1.3953604138805531</v>
      </c>
      <c r="DE91">
        <f t="shared" si="42"/>
        <v>1.1299630386929493</v>
      </c>
      <c r="DF91">
        <f t="shared" si="42"/>
        <v>2.4218388716690242</v>
      </c>
      <c r="DG91">
        <f t="shared" si="42"/>
        <v>0.56030103223747574</v>
      </c>
      <c r="DH91">
        <f t="shared" si="42"/>
        <v>-1.3214662430982571</v>
      </c>
      <c r="DI91">
        <f t="shared" si="42"/>
        <v>0.54977135732769966</v>
      </c>
      <c r="DJ91">
        <f t="shared" si="42"/>
        <v>-0.81226630754827056</v>
      </c>
      <c r="DK91">
        <f t="shared" si="42"/>
        <v>-0.1424996298737824</v>
      </c>
      <c r="DL91">
        <f t="shared" si="42"/>
        <v>-0.51836195780197158</v>
      </c>
      <c r="DM91">
        <f t="shared" si="42"/>
        <v>-0.98109012469649315</v>
      </c>
      <c r="DN91">
        <f t="shared" si="42"/>
        <v>0.89235300038126297</v>
      </c>
      <c r="DO91">
        <f t="shared" si="42"/>
        <v>0.17604861568543129</v>
      </c>
      <c r="DP91">
        <f t="shared" si="42"/>
        <v>-0.29279817681526765</v>
      </c>
      <c r="DQ91">
        <f t="shared" si="42"/>
        <v>-0.26416842047183309</v>
      </c>
      <c r="DR91">
        <f t="shared" si="42"/>
        <v>-0.59665580920409411</v>
      </c>
      <c r="DS91">
        <f t="shared" si="42"/>
        <v>1.6663443602737971</v>
      </c>
      <c r="DT91">
        <f t="shared" si="42"/>
        <v>-0.55958480515982956</v>
      </c>
      <c r="DU91">
        <f t="shared" si="42"/>
        <v>1.4306488083093427</v>
      </c>
      <c r="DV91">
        <f t="shared" si="42"/>
        <v>0.68564759203582071</v>
      </c>
      <c r="DW91">
        <f t="shared" si="42"/>
        <v>1.103701379179256</v>
      </c>
      <c r="DX91">
        <f t="shared" si="42"/>
        <v>1.2930604498251341</v>
      </c>
      <c r="DY91">
        <f t="shared" si="42"/>
        <v>-0.74938157013093587</v>
      </c>
      <c r="DZ91">
        <f t="shared" si="42"/>
        <v>-0.43302293306624051</v>
      </c>
      <c r="EA91">
        <f t="shared" ref="EA91:GL91" si="43">+EA74</f>
        <v>-0.13624344319396187</v>
      </c>
      <c r="EB91">
        <f t="shared" si="43"/>
        <v>1.9136405171593651</v>
      </c>
      <c r="EC91">
        <f t="shared" si="43"/>
        <v>0.81781081462395377</v>
      </c>
      <c r="ED91">
        <f t="shared" si="43"/>
        <v>-9.5500354291289113E-2</v>
      </c>
      <c r="EE91">
        <f t="shared" si="43"/>
        <v>-0.2317449343536282</v>
      </c>
      <c r="EF91">
        <f t="shared" si="43"/>
        <v>2.1919549908488989</v>
      </c>
      <c r="EG91">
        <f t="shared" si="43"/>
        <v>-0.28856902645202354</v>
      </c>
      <c r="EH91">
        <f t="shared" si="43"/>
        <v>0.73257069743704051</v>
      </c>
      <c r="EI91">
        <f t="shared" si="43"/>
        <v>-1.5732302927062847</v>
      </c>
      <c r="EJ91">
        <f t="shared" si="43"/>
        <v>-0.13601152204500977</v>
      </c>
      <c r="EK91">
        <f t="shared" si="43"/>
        <v>0.89121385826729238</v>
      </c>
      <c r="EL91">
        <f t="shared" si="43"/>
        <v>1.2280497685424052</v>
      </c>
      <c r="EM91">
        <f t="shared" si="43"/>
        <v>-1.1075076145061757</v>
      </c>
      <c r="EN91">
        <f t="shared" si="43"/>
        <v>-0.16332023733411916</v>
      </c>
      <c r="EO91">
        <f t="shared" si="43"/>
        <v>2.0059451344422996</v>
      </c>
      <c r="EP91">
        <f t="shared" si="43"/>
        <v>-1.645048541831784E-3</v>
      </c>
      <c r="EQ91">
        <f t="shared" si="43"/>
        <v>4.1894736568792723E-2</v>
      </c>
      <c r="ER91">
        <f t="shared" si="43"/>
        <v>1.1601719052123372</v>
      </c>
      <c r="ES91">
        <f t="shared" si="43"/>
        <v>-1.6868852981133386E-2</v>
      </c>
      <c r="ET91">
        <f t="shared" si="43"/>
        <v>-1.0220196600130294</v>
      </c>
      <c r="EU91">
        <f t="shared" si="43"/>
        <v>-0.45836941353627481</v>
      </c>
      <c r="EV91">
        <f t="shared" si="43"/>
        <v>-0.25080453269765712</v>
      </c>
      <c r="EW91">
        <f t="shared" si="43"/>
        <v>0.38486405173898675</v>
      </c>
      <c r="EX91">
        <f t="shared" si="43"/>
        <v>-1.0437975106469821</v>
      </c>
      <c r="EY91">
        <f t="shared" si="43"/>
        <v>-0.17426145859644748</v>
      </c>
      <c r="EZ91">
        <f t="shared" si="43"/>
        <v>-0.78230641520349309</v>
      </c>
      <c r="FA91">
        <f t="shared" si="43"/>
        <v>3.1938543543219566</v>
      </c>
      <c r="FB91">
        <f t="shared" si="43"/>
        <v>-2.0947300072293729</v>
      </c>
      <c r="FC91">
        <f t="shared" si="43"/>
        <v>1.6648118617013097</v>
      </c>
      <c r="FD91">
        <f t="shared" si="43"/>
        <v>1.3174485502531752</v>
      </c>
      <c r="FE91">
        <f t="shared" si="43"/>
        <v>-0.37450377021741588</v>
      </c>
      <c r="FF91">
        <f t="shared" si="43"/>
        <v>1.0046346687886398</v>
      </c>
      <c r="FG91">
        <f t="shared" si="43"/>
        <v>0.52098926062171813</v>
      </c>
      <c r="FH91">
        <f t="shared" si="43"/>
        <v>8.3902023106929846E-2</v>
      </c>
      <c r="FI91">
        <f t="shared" si="43"/>
        <v>-6.7025212047155946E-2</v>
      </c>
      <c r="FJ91">
        <f t="shared" si="43"/>
        <v>-2.1318192011676729</v>
      </c>
      <c r="FK91">
        <f t="shared" si="43"/>
        <v>-0.98307282314635813</v>
      </c>
      <c r="FL91">
        <f t="shared" si="43"/>
        <v>2.3080428945831954</v>
      </c>
      <c r="FM91">
        <f t="shared" si="43"/>
        <v>-0.77010554377920926</v>
      </c>
      <c r="FN91">
        <f t="shared" si="43"/>
        <v>0.35993707570014521</v>
      </c>
      <c r="FO91">
        <f t="shared" si="43"/>
        <v>-1.700414031802211</v>
      </c>
      <c r="FP91">
        <f t="shared" si="43"/>
        <v>1.8327773432247341</v>
      </c>
      <c r="FQ91">
        <f t="shared" si="43"/>
        <v>-6.7484506871551275E-2</v>
      </c>
      <c r="FR91">
        <f t="shared" si="43"/>
        <v>-0.8990946298581548</v>
      </c>
      <c r="FS91">
        <f t="shared" si="43"/>
        <v>1.0951612239296082</v>
      </c>
      <c r="FT91">
        <f t="shared" si="43"/>
        <v>-6.0662159739877097E-2</v>
      </c>
      <c r="FU91">
        <f t="shared" si="43"/>
        <v>0.1606849764357321</v>
      </c>
      <c r="FV91">
        <f t="shared" si="43"/>
        <v>0.21073446987429634</v>
      </c>
      <c r="FW91">
        <f t="shared" si="43"/>
        <v>0.46057948566158302</v>
      </c>
      <c r="FX91">
        <f t="shared" si="43"/>
        <v>-0.49107825361716095</v>
      </c>
      <c r="FY91">
        <f t="shared" si="43"/>
        <v>9.7959400591207668E-2</v>
      </c>
      <c r="FZ91">
        <f t="shared" si="43"/>
        <v>-0.19199887901777402</v>
      </c>
      <c r="GA91">
        <f t="shared" si="43"/>
        <v>-0.12968257578904741</v>
      </c>
      <c r="GB91">
        <f t="shared" si="43"/>
        <v>-0.33159381018776912</v>
      </c>
      <c r="GC91">
        <f t="shared" si="43"/>
        <v>-2.309134288225323</v>
      </c>
      <c r="GD91">
        <f t="shared" si="43"/>
        <v>-0.33240212360396981</v>
      </c>
      <c r="GE91">
        <f t="shared" si="43"/>
        <v>-1.4221836863725912</v>
      </c>
      <c r="GF91">
        <f t="shared" si="43"/>
        <v>-0.75222033046884462</v>
      </c>
      <c r="GG91">
        <f t="shared" si="43"/>
        <v>1.2022792361676693</v>
      </c>
      <c r="GH91">
        <f t="shared" si="43"/>
        <v>-1.8169430404668674E-2</v>
      </c>
      <c r="GI91">
        <f t="shared" si="43"/>
        <v>0.38083044273662381</v>
      </c>
      <c r="GJ91">
        <f t="shared" si="43"/>
        <v>1.1612200978561305</v>
      </c>
      <c r="GK91">
        <f t="shared" si="43"/>
        <v>0.68700273914146237</v>
      </c>
      <c r="GL91">
        <f t="shared" si="43"/>
        <v>0.40388158595305867</v>
      </c>
      <c r="GM91">
        <f t="shared" ref="GM91:IX91" si="44">+GM74</f>
        <v>1.3136309462424833</v>
      </c>
      <c r="GN91">
        <f t="shared" si="44"/>
        <v>-1.5501836969633587</v>
      </c>
      <c r="GO91">
        <f t="shared" si="44"/>
        <v>-0.78303401096491143</v>
      </c>
      <c r="GP91">
        <f t="shared" si="44"/>
        <v>0.29751163310720585</v>
      </c>
      <c r="GQ91">
        <f t="shared" si="44"/>
        <v>2.0270363165764138E-3</v>
      </c>
      <c r="GR91">
        <f t="shared" si="44"/>
        <v>-1.6812464309623465</v>
      </c>
      <c r="GS91">
        <f t="shared" si="44"/>
        <v>1.498838173574768</v>
      </c>
      <c r="GT91">
        <f t="shared" si="44"/>
        <v>2.2056883608456701</v>
      </c>
      <c r="GU91">
        <f t="shared" si="44"/>
        <v>-1.7718593880999833</v>
      </c>
      <c r="GV91">
        <f t="shared" si="44"/>
        <v>-0.4743174031318631</v>
      </c>
      <c r="GW91">
        <f t="shared" si="44"/>
        <v>0.4393325525597902</v>
      </c>
      <c r="GX91">
        <f t="shared" si="44"/>
        <v>0.60996171669103205</v>
      </c>
      <c r="GY91">
        <f t="shared" si="44"/>
        <v>-0.12798636817024089</v>
      </c>
      <c r="GZ91">
        <f t="shared" si="44"/>
        <v>-1.7431830201530829</v>
      </c>
      <c r="HA91">
        <f t="shared" si="44"/>
        <v>-1.099351720768027</v>
      </c>
      <c r="HB91">
        <f t="shared" si="44"/>
        <v>-0.42622787077561952</v>
      </c>
      <c r="HC91">
        <f t="shared" si="44"/>
        <v>0.60830416259705089</v>
      </c>
      <c r="HD91">
        <f t="shared" si="44"/>
        <v>0.62003664424992166</v>
      </c>
      <c r="HE91">
        <f t="shared" si="44"/>
        <v>1.1692145562847145</v>
      </c>
      <c r="HF91">
        <f t="shared" si="44"/>
        <v>-0.43554450712690596</v>
      </c>
      <c r="HG91">
        <f t="shared" si="44"/>
        <v>0.16215835785260424</v>
      </c>
      <c r="HH91">
        <f t="shared" si="44"/>
        <v>-1.8575428839540109</v>
      </c>
      <c r="HI91">
        <f t="shared" si="44"/>
        <v>-1.8990522221429273</v>
      </c>
      <c r="HJ91">
        <f t="shared" si="44"/>
        <v>-0.55128452913777437</v>
      </c>
      <c r="HK91">
        <f t="shared" si="44"/>
        <v>1.228863766300492</v>
      </c>
      <c r="HL91">
        <f t="shared" si="44"/>
        <v>2.0545940060401335</v>
      </c>
      <c r="HM91">
        <f t="shared" si="44"/>
        <v>-0.96159510576399043</v>
      </c>
      <c r="HN91">
        <f t="shared" si="44"/>
        <v>2.1802770788781345</v>
      </c>
      <c r="HO91">
        <f t="shared" si="44"/>
        <v>1.246803549292963</v>
      </c>
      <c r="HP91">
        <f t="shared" si="44"/>
        <v>0.57919692153518554</v>
      </c>
      <c r="HQ91">
        <f t="shared" si="44"/>
        <v>-1.2244800018379465</v>
      </c>
      <c r="HR91">
        <f t="shared" si="44"/>
        <v>1.0498843039385974</v>
      </c>
      <c r="HS91">
        <f t="shared" si="44"/>
        <v>2.3831034923205152E-2</v>
      </c>
      <c r="HT91">
        <f t="shared" si="44"/>
        <v>-2.4133078113663942</v>
      </c>
      <c r="HU91">
        <f t="shared" si="44"/>
        <v>1.1164502211613581</v>
      </c>
      <c r="HV91">
        <f t="shared" si="44"/>
        <v>-0.19519461602612864</v>
      </c>
      <c r="HW91">
        <f t="shared" si="44"/>
        <v>1.4943861970095895</v>
      </c>
      <c r="HX91">
        <f t="shared" si="44"/>
        <v>-6.51084519631695E-2</v>
      </c>
      <c r="HY91">
        <f t="shared" si="44"/>
        <v>0.22828885448689107</v>
      </c>
      <c r="HZ91">
        <f t="shared" si="44"/>
        <v>1.0768144420580938</v>
      </c>
      <c r="IA91">
        <f t="shared" si="44"/>
        <v>-0.92377831606427208</v>
      </c>
      <c r="IB91">
        <f t="shared" si="44"/>
        <v>2.4364635464735329</v>
      </c>
      <c r="IC91">
        <f t="shared" si="44"/>
        <v>0.69195152718748432</v>
      </c>
      <c r="ID91">
        <f t="shared" si="44"/>
        <v>-0.56657654567970894</v>
      </c>
      <c r="IE91">
        <f t="shared" si="44"/>
        <v>-0.7658945833100006</v>
      </c>
      <c r="IF91">
        <f t="shared" si="44"/>
        <v>-1.219154910359066</v>
      </c>
      <c r="IG91">
        <f t="shared" si="44"/>
        <v>-0.27146370484842919</v>
      </c>
      <c r="IH91">
        <f t="shared" si="44"/>
        <v>-1.8202081264462322</v>
      </c>
      <c r="II91">
        <f t="shared" si="44"/>
        <v>0.68758481575059704</v>
      </c>
      <c r="IJ91">
        <f t="shared" si="44"/>
        <v>1.4156944416754413</v>
      </c>
      <c r="IK91">
        <f t="shared" si="44"/>
        <v>0.31177592063613702</v>
      </c>
      <c r="IL91">
        <f t="shared" si="44"/>
        <v>-2.7274609237792902E-2</v>
      </c>
      <c r="IM91">
        <f t="shared" si="44"/>
        <v>-1.4611077858717181</v>
      </c>
      <c r="IN91">
        <f t="shared" si="44"/>
        <v>-0.57874558478943072</v>
      </c>
      <c r="IO91">
        <f t="shared" si="44"/>
        <v>-0.56218141253339127</v>
      </c>
      <c r="IP91">
        <f t="shared" si="44"/>
        <v>0.4348726179159712</v>
      </c>
      <c r="IQ91">
        <f t="shared" si="44"/>
        <v>-1.0399799066362903</v>
      </c>
      <c r="IR91">
        <f t="shared" si="44"/>
        <v>0.84417479229159653</v>
      </c>
      <c r="IS91">
        <f t="shared" si="44"/>
        <v>1.8130322132492438</v>
      </c>
      <c r="IT91">
        <f t="shared" si="44"/>
        <v>-0.80642848843126558</v>
      </c>
      <c r="IU91">
        <f t="shared" si="44"/>
        <v>-0.22946665012568701</v>
      </c>
      <c r="IV91">
        <f t="shared" si="44"/>
        <v>-2.3449047148460522E-2</v>
      </c>
      <c r="IW91">
        <f t="shared" si="44"/>
        <v>-1.0871144695556723</v>
      </c>
      <c r="IX91">
        <f t="shared" si="44"/>
        <v>1.3714588931179605</v>
      </c>
      <c r="IY91">
        <f t="shared" ref="IY91:LJ91" si="45">+IY74</f>
        <v>-0.72041984822135419</v>
      </c>
      <c r="IZ91">
        <f t="shared" si="45"/>
        <v>-3.485183697193861E-2</v>
      </c>
      <c r="JA91">
        <f t="shared" si="45"/>
        <v>0.84756607066083234</v>
      </c>
      <c r="JB91">
        <f t="shared" si="45"/>
        <v>-1.8735590856522322E-3</v>
      </c>
      <c r="JC91">
        <f t="shared" si="45"/>
        <v>0.67130031311535276</v>
      </c>
      <c r="JD91">
        <f t="shared" si="45"/>
        <v>0.66317625169176608</v>
      </c>
      <c r="JE91">
        <f t="shared" si="45"/>
        <v>-0.55235318541235756</v>
      </c>
      <c r="JF91">
        <f t="shared" si="45"/>
        <v>0.58136947700404562</v>
      </c>
      <c r="JG91">
        <f t="shared" si="45"/>
        <v>1.192411218653433</v>
      </c>
      <c r="JH91">
        <f t="shared" si="45"/>
        <v>-1.0761300472950097</v>
      </c>
      <c r="JI91">
        <f t="shared" si="45"/>
        <v>0.28785052563762292</v>
      </c>
      <c r="JJ91">
        <f t="shared" si="45"/>
        <v>5.2464201871771365E-2</v>
      </c>
      <c r="JK91">
        <f t="shared" si="45"/>
        <v>-0.54426209317171015</v>
      </c>
      <c r="JL91">
        <f t="shared" si="45"/>
        <v>0.93829157776781358</v>
      </c>
      <c r="JM91">
        <f t="shared" si="45"/>
        <v>-1.5054592950036749</v>
      </c>
      <c r="JN91">
        <f t="shared" si="45"/>
        <v>-0.33596165849303361</v>
      </c>
      <c r="JO91">
        <f t="shared" si="45"/>
        <v>-1.1759084372897632</v>
      </c>
      <c r="JP91">
        <f t="shared" si="45"/>
        <v>-0.47354774324048776</v>
      </c>
      <c r="JQ91">
        <f t="shared" si="45"/>
        <v>-0.22616859496338293</v>
      </c>
      <c r="JR91">
        <f t="shared" si="45"/>
        <v>-0.21402115635282826</v>
      </c>
      <c r="JS91">
        <f t="shared" si="45"/>
        <v>-1.0233088687527925</v>
      </c>
      <c r="JT91">
        <f t="shared" si="45"/>
        <v>-0.94879851531004533</v>
      </c>
      <c r="JU91">
        <f t="shared" si="45"/>
        <v>-0.25672989067970775</v>
      </c>
      <c r="JV91">
        <f t="shared" si="45"/>
        <v>0.4273169906809926</v>
      </c>
      <c r="JW91">
        <f t="shared" si="45"/>
        <v>-0.21590039978036657</v>
      </c>
      <c r="JX91">
        <f t="shared" si="45"/>
        <v>0.42840611058636568</v>
      </c>
      <c r="JY91">
        <f t="shared" si="45"/>
        <v>1.4381384971784428</v>
      </c>
      <c r="JZ91">
        <f t="shared" si="45"/>
        <v>0.79619894677307457</v>
      </c>
      <c r="KA91">
        <f t="shared" si="45"/>
        <v>0.51591314331744798</v>
      </c>
      <c r="KB91">
        <f t="shared" si="45"/>
        <v>-0.23040911401039921</v>
      </c>
      <c r="KC91">
        <f t="shared" si="45"/>
        <v>0.21355162971303798</v>
      </c>
      <c r="KD91">
        <f t="shared" si="45"/>
        <v>0.61892478697700426</v>
      </c>
      <c r="KE91">
        <f t="shared" si="45"/>
        <v>-1.3405724530457519</v>
      </c>
      <c r="KF91">
        <f t="shared" si="45"/>
        <v>-0.63756260715308599</v>
      </c>
      <c r="KG91">
        <f t="shared" si="45"/>
        <v>1.4372790246852674</v>
      </c>
      <c r="KH91">
        <f t="shared" si="45"/>
        <v>0.91049741968163289</v>
      </c>
      <c r="KI91">
        <f t="shared" si="45"/>
        <v>-1.9979961507488042</v>
      </c>
      <c r="KJ91">
        <f t="shared" si="45"/>
        <v>-1.6257217794191092E-2</v>
      </c>
      <c r="KK91">
        <f t="shared" si="45"/>
        <v>-0.98480995802674443</v>
      </c>
      <c r="KL91">
        <f t="shared" si="45"/>
        <v>-0.16712078831915278</v>
      </c>
      <c r="KM91">
        <f t="shared" si="45"/>
        <v>1.0650046533555724</v>
      </c>
      <c r="KN91">
        <f t="shared" si="45"/>
        <v>0.17325191947747953</v>
      </c>
      <c r="KO91">
        <f t="shared" si="45"/>
        <v>0.40545842239225749</v>
      </c>
      <c r="KP91">
        <f t="shared" si="45"/>
        <v>-2.3756547307129949</v>
      </c>
      <c r="KQ91">
        <f t="shared" si="45"/>
        <v>0.14025999917066656</v>
      </c>
      <c r="KR91">
        <f t="shared" si="45"/>
        <v>-5.3995563575881533E-2</v>
      </c>
      <c r="KS91">
        <f t="shared" si="45"/>
        <v>1.385503765050089</v>
      </c>
      <c r="KT91">
        <f t="shared" si="45"/>
        <v>-0.17581555766810197</v>
      </c>
      <c r="KU91">
        <f t="shared" si="45"/>
        <v>-6.9554744186461903E-2</v>
      </c>
      <c r="KV91">
        <f t="shared" si="45"/>
        <v>-2.1340565581340343</v>
      </c>
      <c r="KW91">
        <f t="shared" si="45"/>
        <v>-0.21378582459874451</v>
      </c>
      <c r="KX91">
        <f t="shared" si="45"/>
        <v>8.8048182078637183E-2</v>
      </c>
      <c r="KY91">
        <f t="shared" si="45"/>
        <v>0.74140302785963286</v>
      </c>
      <c r="KZ91">
        <f t="shared" si="45"/>
        <v>1.3394469533523079</v>
      </c>
      <c r="LA91">
        <f t="shared" si="45"/>
        <v>-2.3821485228836536</v>
      </c>
      <c r="LB91">
        <f t="shared" si="45"/>
        <v>1.0456460586283356</v>
      </c>
      <c r="LC91">
        <f t="shared" si="45"/>
        <v>7.1624981501372531E-2</v>
      </c>
      <c r="LD91">
        <f t="shared" si="45"/>
        <v>-0.80876020547293592</v>
      </c>
      <c r="LE91">
        <f t="shared" si="45"/>
        <v>-0.74796389526454732</v>
      </c>
      <c r="LF91">
        <f t="shared" si="45"/>
        <v>-0.69633188104489818</v>
      </c>
      <c r="LG91">
        <f t="shared" si="45"/>
        <v>-1.7449337974539958</v>
      </c>
      <c r="LH91">
        <f t="shared" si="45"/>
        <v>1.0188000487687532</v>
      </c>
      <c r="LI91">
        <f t="shared" si="45"/>
        <v>-0.75151092460146174</v>
      </c>
      <c r="LJ91">
        <f t="shared" si="45"/>
        <v>0.2552280875534052</v>
      </c>
      <c r="LK91">
        <f t="shared" ref="LK91:NV91" si="46">+LK74</f>
        <v>-0.35838638723362237</v>
      </c>
      <c r="LL91">
        <f t="shared" si="46"/>
        <v>0.70131136453710496</v>
      </c>
      <c r="LM91">
        <f t="shared" si="46"/>
        <v>0.452853328170022</v>
      </c>
      <c r="LN91">
        <f t="shared" si="46"/>
        <v>-0.6459276846726425</v>
      </c>
      <c r="LO91">
        <f t="shared" si="46"/>
        <v>0.27392502488510218</v>
      </c>
      <c r="LP91">
        <f t="shared" si="46"/>
        <v>4.6281911636469886E-3</v>
      </c>
      <c r="LQ91">
        <f t="shared" si="46"/>
        <v>-0.34057848097290844</v>
      </c>
      <c r="LR91">
        <f t="shared" si="46"/>
        <v>-0.59976628108415753</v>
      </c>
      <c r="LS91">
        <f t="shared" si="46"/>
        <v>-1.406583578500431</v>
      </c>
      <c r="LT91">
        <f t="shared" si="46"/>
        <v>0.63756260715308599</v>
      </c>
      <c r="LU91">
        <f t="shared" si="46"/>
        <v>0.96817529993131757</v>
      </c>
      <c r="LV91">
        <f t="shared" si="46"/>
        <v>-0.74291392593295313</v>
      </c>
      <c r="LW91">
        <f t="shared" si="46"/>
        <v>0.47834532779233996</v>
      </c>
      <c r="LX91">
        <f t="shared" si="46"/>
        <v>4.8787569539854303E-2</v>
      </c>
      <c r="LY91">
        <f t="shared" si="46"/>
        <v>0.64047071646200493</v>
      </c>
      <c r="LZ91">
        <f t="shared" si="46"/>
        <v>0.57973920775111765</v>
      </c>
      <c r="MA91">
        <f t="shared" si="46"/>
        <v>0.64169171309913509</v>
      </c>
      <c r="MB91">
        <f t="shared" si="46"/>
        <v>0.73337105277460068</v>
      </c>
      <c r="MC91">
        <f t="shared" si="46"/>
        <v>-0.41169528230966534</v>
      </c>
      <c r="MD91">
        <f t="shared" si="46"/>
        <v>-0.91595438789227046</v>
      </c>
      <c r="ME91">
        <f t="shared" si="46"/>
        <v>0.43832187657244503</v>
      </c>
      <c r="MF91">
        <f t="shared" si="46"/>
        <v>1.0855978871404659</v>
      </c>
      <c r="MG91">
        <f t="shared" si="46"/>
        <v>0.81621010394883342</v>
      </c>
      <c r="MH91">
        <f t="shared" si="46"/>
        <v>-0.8272536433651112</v>
      </c>
      <c r="MI91">
        <f t="shared" si="46"/>
        <v>0.29112129595887382</v>
      </c>
      <c r="MJ91">
        <f t="shared" si="46"/>
        <v>0.58763134802575223</v>
      </c>
      <c r="MK91">
        <f t="shared" si="46"/>
        <v>0.21120399651408661</v>
      </c>
      <c r="ML91">
        <f t="shared" si="46"/>
        <v>-2.2887252271175385</v>
      </c>
      <c r="MM91">
        <f t="shared" si="46"/>
        <v>1.1054908100049943E-2</v>
      </c>
      <c r="MN91">
        <f t="shared" si="46"/>
        <v>-0.43992258724756539</v>
      </c>
      <c r="MO91">
        <f t="shared" si="46"/>
        <v>1.1369434105290566</v>
      </c>
      <c r="MP91">
        <f t="shared" si="46"/>
        <v>-0.76097990131529514</v>
      </c>
      <c r="MQ91">
        <f t="shared" si="46"/>
        <v>0.29040393201285042</v>
      </c>
      <c r="MR91">
        <f t="shared" si="46"/>
        <v>-1.5976957001839764</v>
      </c>
      <c r="MS91">
        <f t="shared" si="46"/>
        <v>-2.0408970158314332</v>
      </c>
      <c r="MT91">
        <f t="shared" si="46"/>
        <v>0.26662519303499721</v>
      </c>
      <c r="MU91">
        <f t="shared" si="46"/>
        <v>-1.0843564268725459</v>
      </c>
      <c r="MV91">
        <f t="shared" si="46"/>
        <v>0.56505086831748486</v>
      </c>
      <c r="MW91">
        <f t="shared" si="46"/>
        <v>-1.3103749552101362</v>
      </c>
      <c r="MX91">
        <f t="shared" si="46"/>
        <v>1.4086435839999467</v>
      </c>
      <c r="MY91">
        <f t="shared" si="46"/>
        <v>0.90437879407545552</v>
      </c>
      <c r="MZ91">
        <f t="shared" si="46"/>
        <v>0.73047203841269948</v>
      </c>
      <c r="NA91">
        <f t="shared" si="46"/>
        <v>0.30111209525784943</v>
      </c>
      <c r="NB91">
        <f t="shared" si="46"/>
        <v>0.16867261365405284</v>
      </c>
      <c r="NC91">
        <f t="shared" si="46"/>
        <v>-1.1145993994432501</v>
      </c>
      <c r="ND91">
        <f t="shared" si="46"/>
        <v>0.13964154277346097</v>
      </c>
      <c r="NE91">
        <f t="shared" si="46"/>
        <v>-0.36753817767021246</v>
      </c>
      <c r="NF91">
        <f t="shared" si="46"/>
        <v>-1.0796861715789419</v>
      </c>
      <c r="NG91">
        <f t="shared" si="46"/>
        <v>-1.1233260011067614</v>
      </c>
      <c r="NH91">
        <f t="shared" si="46"/>
        <v>2.0772131392732263</v>
      </c>
      <c r="NI91">
        <f t="shared" si="46"/>
        <v>-0.20213860807416495</v>
      </c>
      <c r="NJ91">
        <f t="shared" si="46"/>
        <v>0.22020913093001582</v>
      </c>
      <c r="NK91">
        <f t="shared" si="46"/>
        <v>-0.3194145392626524</v>
      </c>
      <c r="NL91">
        <f t="shared" si="46"/>
        <v>0.11619476936175488</v>
      </c>
      <c r="NM91">
        <f t="shared" si="46"/>
        <v>-0.10418716556159779</v>
      </c>
      <c r="NN91">
        <f t="shared" si="46"/>
        <v>-1.2629425327759236</v>
      </c>
      <c r="NO91">
        <f t="shared" si="46"/>
        <v>-1.4259785530157387</v>
      </c>
      <c r="NP91">
        <f t="shared" si="46"/>
        <v>-1.0401117833680473</v>
      </c>
      <c r="NQ91">
        <f t="shared" si="46"/>
        <v>-0.71794147515902296</v>
      </c>
      <c r="NR91">
        <f t="shared" si="46"/>
        <v>-0.1762816737027606</v>
      </c>
      <c r="NS91">
        <f t="shared" si="46"/>
        <v>1.5114255802473053</v>
      </c>
      <c r="NT91">
        <f t="shared" si="46"/>
        <v>0.11627207641140558</v>
      </c>
      <c r="NU91">
        <f t="shared" si="46"/>
        <v>-0.35121729524689727</v>
      </c>
      <c r="NV91">
        <f t="shared" si="46"/>
        <v>0.54914835345698521</v>
      </c>
      <c r="NW91">
        <f t="shared" ref="NW91:QH91" si="47">+NW74</f>
        <v>0.53170879255048931</v>
      </c>
      <c r="NX91">
        <f t="shared" si="47"/>
        <v>1.2127475201850757</v>
      </c>
      <c r="NY91">
        <f t="shared" si="47"/>
        <v>-9.319478522229474E-2</v>
      </c>
      <c r="NZ91">
        <f t="shared" si="47"/>
        <v>0.11858219295390882</v>
      </c>
      <c r="OA91">
        <f t="shared" si="47"/>
        <v>-1.8422997527522966</v>
      </c>
      <c r="OB91">
        <f t="shared" si="47"/>
        <v>-0.74291392593295313</v>
      </c>
      <c r="OC91">
        <f t="shared" si="47"/>
        <v>0.17705815480439924</v>
      </c>
      <c r="OD91">
        <f t="shared" si="47"/>
        <v>-0.10688040674722288</v>
      </c>
      <c r="OE91">
        <f t="shared" si="47"/>
        <v>0.2887281880248338</v>
      </c>
      <c r="OF91">
        <f t="shared" si="47"/>
        <v>-0.17286424736084882</v>
      </c>
      <c r="OG91">
        <f t="shared" si="47"/>
        <v>-2.0552215573843569</v>
      </c>
      <c r="OH91">
        <f t="shared" si="47"/>
        <v>-0.480233666166896</v>
      </c>
      <c r="OI91">
        <f t="shared" si="47"/>
        <v>-1.0868393474083859</v>
      </c>
      <c r="OJ91">
        <f t="shared" si="47"/>
        <v>-0.3860986907966435</v>
      </c>
      <c r="OK91">
        <f t="shared" si="47"/>
        <v>0.31973627301340457</v>
      </c>
      <c r="OL91">
        <f t="shared" si="47"/>
        <v>-2.5392728275619447</v>
      </c>
      <c r="OM91">
        <f t="shared" si="47"/>
        <v>-1.0972553354804404</v>
      </c>
      <c r="ON91">
        <f t="shared" si="47"/>
        <v>0.5782021617051214</v>
      </c>
      <c r="OO91">
        <f t="shared" si="47"/>
        <v>-0.20167021830275189</v>
      </c>
      <c r="OP91">
        <f t="shared" si="47"/>
        <v>1.2856844477937557</v>
      </c>
      <c r="OQ91">
        <f t="shared" si="47"/>
        <v>-0.86500449469895102</v>
      </c>
      <c r="OR91">
        <f t="shared" si="47"/>
        <v>0.36402070691110566</v>
      </c>
      <c r="OS91">
        <f t="shared" si="47"/>
        <v>0.65661424741847441</v>
      </c>
      <c r="OT91">
        <f t="shared" si="47"/>
        <v>-0.41728071664692834</v>
      </c>
      <c r="OU91">
        <f t="shared" si="47"/>
        <v>0.25767803890630603</v>
      </c>
      <c r="OV91">
        <f t="shared" si="47"/>
        <v>-1.3123644748702645</v>
      </c>
      <c r="OW91">
        <f t="shared" si="47"/>
        <v>1.7414367903256789</v>
      </c>
      <c r="OX91">
        <f t="shared" si="47"/>
        <v>0.65993845055345446</v>
      </c>
      <c r="OY91">
        <f t="shared" si="47"/>
        <v>1.7331331036984921</v>
      </c>
      <c r="OZ91">
        <f t="shared" si="47"/>
        <v>-0.42438500713615213</v>
      </c>
      <c r="PA91">
        <f t="shared" si="47"/>
        <v>0.17395109352946747</v>
      </c>
      <c r="PB91">
        <f t="shared" si="47"/>
        <v>0.1794683157640975</v>
      </c>
      <c r="PC91">
        <f t="shared" si="47"/>
        <v>0.69341012931545265</v>
      </c>
      <c r="PD91">
        <f t="shared" si="47"/>
        <v>0.37787003748235293</v>
      </c>
      <c r="PE91">
        <f t="shared" si="47"/>
        <v>-1.8414630176266655</v>
      </c>
      <c r="PF91">
        <f t="shared" si="47"/>
        <v>0.47414687287528068</v>
      </c>
      <c r="PG91">
        <f t="shared" si="47"/>
        <v>-3.446984919719398E-2</v>
      </c>
      <c r="PH91">
        <f t="shared" si="47"/>
        <v>-0.52037648856639862</v>
      </c>
      <c r="PI91">
        <f t="shared" si="47"/>
        <v>-1.6796730051282793</v>
      </c>
      <c r="PJ91">
        <f t="shared" si="47"/>
        <v>-0.31466811378777493</v>
      </c>
      <c r="PK91">
        <f t="shared" si="47"/>
        <v>-0.53664962251787074</v>
      </c>
      <c r="PL91">
        <f t="shared" si="47"/>
        <v>-0.99104227047064342</v>
      </c>
      <c r="PM91">
        <f t="shared" si="47"/>
        <v>0.19589606381487101</v>
      </c>
      <c r="PN91">
        <f t="shared" si="47"/>
        <v>0.4481967152969446</v>
      </c>
      <c r="PO91">
        <f t="shared" si="47"/>
        <v>0.58200384955853224</v>
      </c>
      <c r="PP91">
        <f t="shared" si="47"/>
        <v>0.91968331616953947</v>
      </c>
      <c r="PQ91">
        <f t="shared" si="47"/>
        <v>-0.1702244389889529</v>
      </c>
      <c r="PR91">
        <f t="shared" si="47"/>
        <v>-1.8348328012507409</v>
      </c>
      <c r="PS91">
        <f t="shared" si="47"/>
        <v>7.0551777753280476E-2</v>
      </c>
      <c r="PT91">
        <f t="shared" si="47"/>
        <v>0.52528775995597243</v>
      </c>
      <c r="PU91">
        <f t="shared" si="47"/>
        <v>0.35300899980938993</v>
      </c>
      <c r="PV91">
        <f t="shared" si="47"/>
        <v>-0.95168161351466551</v>
      </c>
      <c r="PW91">
        <f t="shared" si="47"/>
        <v>-0.79273831943282858</v>
      </c>
      <c r="PX91">
        <f t="shared" si="47"/>
        <v>2.0940387912560254</v>
      </c>
      <c r="PY91">
        <f t="shared" si="47"/>
        <v>-0.20213860807416495</v>
      </c>
      <c r="PZ91">
        <f t="shared" si="47"/>
        <v>-1.2624332157429308</v>
      </c>
      <c r="QA91">
        <f t="shared" si="47"/>
        <v>-1.0123949323315173</v>
      </c>
      <c r="QB91">
        <f t="shared" si="47"/>
        <v>0.90541561803547665</v>
      </c>
      <c r="QC91">
        <f t="shared" si="47"/>
        <v>-1.5809246178832836</v>
      </c>
      <c r="QD91">
        <f t="shared" si="47"/>
        <v>-1.2339251043158583</v>
      </c>
      <c r="QE91">
        <f t="shared" si="47"/>
        <v>2.1507548808585852</v>
      </c>
      <c r="QF91">
        <f t="shared" si="47"/>
        <v>0.51146230362064671</v>
      </c>
      <c r="QG91">
        <f t="shared" si="47"/>
        <v>-0.26947986953018699</v>
      </c>
      <c r="QH91">
        <f t="shared" si="47"/>
        <v>0.62040726334089413</v>
      </c>
      <c r="QI91">
        <f t="shared" ref="QI91:SG91" si="48">+QI74</f>
        <v>-0.88939486886374652</v>
      </c>
      <c r="QJ91">
        <f t="shared" si="48"/>
        <v>-0.29839156923117116</v>
      </c>
      <c r="QK91">
        <f t="shared" si="48"/>
        <v>-0.54408474170486443</v>
      </c>
      <c r="QL91">
        <f t="shared" si="48"/>
        <v>3.4162894735345617E-2</v>
      </c>
      <c r="QM91">
        <f t="shared" si="48"/>
        <v>-5.3995563575881533E-2</v>
      </c>
      <c r="QN91">
        <f t="shared" si="48"/>
        <v>-0.40371560316998512</v>
      </c>
      <c r="QO91">
        <f t="shared" si="48"/>
        <v>0.87505668489029631</v>
      </c>
      <c r="QP91">
        <f t="shared" si="48"/>
        <v>0.19028448150493205</v>
      </c>
      <c r="QQ91">
        <f t="shared" si="48"/>
        <v>1.8995160644408315</v>
      </c>
      <c r="QR91">
        <f t="shared" si="48"/>
        <v>-1.7168804333778098</v>
      </c>
      <c r="QS91">
        <f t="shared" si="48"/>
        <v>-0.35308971746417228</v>
      </c>
      <c r="QT91">
        <f t="shared" si="48"/>
        <v>0.65595031628618017</v>
      </c>
      <c r="QU91">
        <f t="shared" si="48"/>
        <v>0.45404021875583567</v>
      </c>
      <c r="QV91">
        <f t="shared" si="48"/>
        <v>-1.6929925550357439</v>
      </c>
      <c r="QW91">
        <f t="shared" si="48"/>
        <v>0.51250935939606279</v>
      </c>
      <c r="QX91">
        <f t="shared" si="48"/>
        <v>-0.39212295632751193</v>
      </c>
      <c r="QY91">
        <f t="shared" si="48"/>
        <v>-0.36083520171814598</v>
      </c>
      <c r="QZ91">
        <f t="shared" si="48"/>
        <v>-0.51591314331744798</v>
      </c>
      <c r="RA91">
        <f t="shared" si="48"/>
        <v>1.2923555914312601</v>
      </c>
      <c r="RB91">
        <f t="shared" si="48"/>
        <v>-0.37663767216145061</v>
      </c>
      <c r="RC91">
        <f t="shared" si="48"/>
        <v>-0.50876110435638111</v>
      </c>
      <c r="RD91">
        <f t="shared" si="48"/>
        <v>0.1385603809467284</v>
      </c>
      <c r="RE91">
        <f t="shared" si="48"/>
        <v>-0.56406406656606123</v>
      </c>
      <c r="RF91">
        <f t="shared" si="48"/>
        <v>3.377208486199379</v>
      </c>
      <c r="RG91">
        <f t="shared" si="48"/>
        <v>2.2353924578055739</v>
      </c>
      <c r="RH91">
        <f t="shared" si="48"/>
        <v>-0.73096998676192015</v>
      </c>
      <c r="RI91">
        <f t="shared" si="48"/>
        <v>-0.34284994399058633</v>
      </c>
      <c r="RJ91">
        <f t="shared" si="48"/>
        <v>0.19605295165092684</v>
      </c>
      <c r="RK91">
        <f t="shared" si="48"/>
        <v>-0.83546638052212074</v>
      </c>
      <c r="RL91">
        <f t="shared" si="48"/>
        <v>0.76990090747131035</v>
      </c>
      <c r="RM91">
        <f t="shared" si="48"/>
        <v>0.74140302785963286</v>
      </c>
      <c r="RN91">
        <f t="shared" si="48"/>
        <v>4.9552681957720779E-2</v>
      </c>
      <c r="RO91">
        <f t="shared" si="48"/>
        <v>0.49297796067548916</v>
      </c>
      <c r="RP91">
        <f t="shared" si="48"/>
        <v>0.8350343705387786</v>
      </c>
      <c r="RQ91">
        <f t="shared" si="48"/>
        <v>-0.41786506699281745</v>
      </c>
      <c r="RR91">
        <f t="shared" si="48"/>
        <v>-0.12413011063472368</v>
      </c>
      <c r="RS91">
        <f t="shared" si="48"/>
        <v>0.73687942858668976</v>
      </c>
      <c r="RT91">
        <f t="shared" si="48"/>
        <v>1.4177794582792558</v>
      </c>
      <c r="RU91">
        <f t="shared" si="48"/>
        <v>-0.93449671112466604</v>
      </c>
      <c r="RV91">
        <f t="shared" si="48"/>
        <v>-0.36320443541626446</v>
      </c>
      <c r="RW91">
        <f t="shared" si="48"/>
        <v>-1.8971968529513106</v>
      </c>
      <c r="RX91">
        <f t="shared" si="48"/>
        <v>0.92015170594095252</v>
      </c>
      <c r="RY91">
        <f t="shared" si="48"/>
        <v>1.9574508769437671</v>
      </c>
      <c r="RZ91">
        <f t="shared" si="48"/>
        <v>9.9728367786156014E-2</v>
      </c>
      <c r="SA91">
        <f t="shared" si="48"/>
        <v>0.21456912691064645</v>
      </c>
      <c r="SB91">
        <f t="shared" si="48"/>
        <v>-0.66279426391702145</v>
      </c>
      <c r="SC91">
        <f t="shared" si="48"/>
        <v>-0.34471668186597526</v>
      </c>
      <c r="SD91">
        <f t="shared" si="48"/>
        <v>-5.330662133928854E-2</v>
      </c>
      <c r="SE91">
        <f t="shared" si="48"/>
        <v>1.7928277884493582</v>
      </c>
      <c r="SF91">
        <f t="shared" si="48"/>
        <v>0.14806687431700993</v>
      </c>
      <c r="SG91">
        <f t="shared" si="48"/>
        <v>0.18009018276643474</v>
      </c>
    </row>
    <row r="92" spans="1:504">
      <c r="A92" t="s">
        <v>551</v>
      </c>
      <c r="B92">
        <f>+B77</f>
        <v>0.52282985052443109</v>
      </c>
      <c r="C92">
        <f t="shared" ref="C92:BN92" si="49">+C77</f>
        <v>-0.69711177275166847</v>
      </c>
      <c r="D92">
        <f t="shared" si="49"/>
        <v>-0.57386841945117339</v>
      </c>
      <c r="E92">
        <f t="shared" si="49"/>
        <v>-0.38157054405019153</v>
      </c>
      <c r="F92">
        <f t="shared" si="49"/>
        <v>-0.39990027289604768</v>
      </c>
      <c r="G92">
        <f t="shared" si="49"/>
        <v>4.1741259337868541E-2</v>
      </c>
      <c r="H92">
        <f t="shared" si="49"/>
        <v>1.4841816664556973</v>
      </c>
      <c r="I92">
        <f t="shared" si="49"/>
        <v>1.241496647708118</v>
      </c>
      <c r="J92">
        <f t="shared" si="49"/>
        <v>-1.4053512131795287</v>
      </c>
      <c r="K92">
        <f t="shared" si="49"/>
        <v>0.97960537459584884</v>
      </c>
      <c r="L92">
        <f t="shared" si="49"/>
        <v>-0.10164967534365132</v>
      </c>
      <c r="M92">
        <f t="shared" si="49"/>
        <v>-1.4691613614559174</v>
      </c>
      <c r="N92">
        <f t="shared" si="49"/>
        <v>0.57440956879872829</v>
      </c>
      <c r="O92">
        <f t="shared" si="49"/>
        <v>-1.055609573086258</v>
      </c>
      <c r="P92">
        <f t="shared" si="49"/>
        <v>0.71300178206001874</v>
      </c>
      <c r="Q92">
        <f t="shared" si="49"/>
        <v>0.15170257938734721</v>
      </c>
      <c r="R92">
        <f t="shared" si="49"/>
        <v>5.56042323296424E-2</v>
      </c>
      <c r="S92">
        <f t="shared" si="49"/>
        <v>4.8097490434884094E-2</v>
      </c>
      <c r="T92">
        <f t="shared" si="49"/>
        <v>1.0721805665525608</v>
      </c>
      <c r="U92">
        <f t="shared" si="49"/>
        <v>0.32328102861356456</v>
      </c>
      <c r="V92">
        <f t="shared" si="49"/>
        <v>-0.2178580871259328</v>
      </c>
      <c r="W92">
        <f t="shared" si="49"/>
        <v>0.21636992642015684</v>
      </c>
      <c r="X92">
        <f t="shared" si="49"/>
        <v>-0.37507788874791004</v>
      </c>
      <c r="Y92">
        <f t="shared" si="49"/>
        <v>0.56738599596428685</v>
      </c>
      <c r="Z92">
        <f t="shared" si="49"/>
        <v>-0.46773720896453597</v>
      </c>
      <c r="AA92">
        <f t="shared" si="49"/>
        <v>1.5797922969795763E-2</v>
      </c>
      <c r="AB92">
        <f t="shared" si="49"/>
        <v>0.35553284760680981</v>
      </c>
      <c r="AC92">
        <f t="shared" si="49"/>
        <v>-1.2406690075295046</v>
      </c>
      <c r="AD92">
        <f t="shared" si="49"/>
        <v>1.9456365407677367</v>
      </c>
      <c r="AE92">
        <f t="shared" si="49"/>
        <v>-0.96500116342213005</v>
      </c>
      <c r="AF92">
        <f t="shared" si="49"/>
        <v>-0.37869199331908021</v>
      </c>
      <c r="AG92">
        <f t="shared" si="49"/>
        <v>0.16254489310085773</v>
      </c>
      <c r="AH92">
        <f t="shared" si="49"/>
        <v>1.4876422937959433</v>
      </c>
      <c r="AI92">
        <f t="shared" si="49"/>
        <v>0.64564460444671568</v>
      </c>
      <c r="AJ92">
        <f t="shared" si="49"/>
        <v>-1.0530766303418204</v>
      </c>
      <c r="AK92">
        <f t="shared" si="49"/>
        <v>-0.39600877244083676</v>
      </c>
      <c r="AL92">
        <f t="shared" si="49"/>
        <v>-1.3511680663214065</v>
      </c>
      <c r="AM92">
        <f t="shared" si="49"/>
        <v>-0.60885668062837794</v>
      </c>
      <c r="AN92">
        <f t="shared" si="49"/>
        <v>-0.58763134802575223</v>
      </c>
      <c r="AO92">
        <f t="shared" si="49"/>
        <v>6.4494543039472774E-2</v>
      </c>
      <c r="AP92">
        <f t="shared" si="49"/>
        <v>-4.2355168261565268E-2</v>
      </c>
      <c r="AQ92">
        <f t="shared" si="49"/>
        <v>-0.13964154277346097</v>
      </c>
      <c r="AR92">
        <f t="shared" si="49"/>
        <v>-1.4807392290094867</v>
      </c>
      <c r="AS92">
        <f t="shared" si="49"/>
        <v>-2.7838541427627206</v>
      </c>
      <c r="AT92">
        <f t="shared" si="49"/>
        <v>0.42187480175925884</v>
      </c>
      <c r="AU92">
        <f t="shared" si="49"/>
        <v>-0.86934960563667119</v>
      </c>
      <c r="AV92">
        <f t="shared" si="49"/>
        <v>0.67082055466016755</v>
      </c>
      <c r="AW92">
        <f t="shared" si="49"/>
        <v>-1.1930342225241475</v>
      </c>
      <c r="AX92">
        <f t="shared" si="49"/>
        <v>-0.2588649294921197</v>
      </c>
      <c r="AY92">
        <f t="shared" si="49"/>
        <v>-0.54124939197208732</v>
      </c>
      <c r="AZ92">
        <f t="shared" si="49"/>
        <v>0.60628053688560612</v>
      </c>
      <c r="BA92">
        <f t="shared" si="49"/>
        <v>-0.60922502598259598</v>
      </c>
      <c r="BB92">
        <f t="shared" si="49"/>
        <v>-2.1753658074885607</v>
      </c>
      <c r="BC92">
        <f t="shared" si="49"/>
        <v>0.32344132705475204</v>
      </c>
      <c r="BD92">
        <f t="shared" si="49"/>
        <v>0.93579956228495575</v>
      </c>
      <c r="BE92">
        <f t="shared" si="49"/>
        <v>-5.8516889112070203E-2</v>
      </c>
      <c r="BF92">
        <f t="shared" si="49"/>
        <v>-1.0367011782363988</v>
      </c>
      <c r="BG92">
        <f t="shared" si="49"/>
        <v>-0.76548303695744835</v>
      </c>
      <c r="BH92">
        <f t="shared" si="49"/>
        <v>-4.7408548198291101E-2</v>
      </c>
      <c r="BI92">
        <f t="shared" si="49"/>
        <v>-0.80251652434526477</v>
      </c>
      <c r="BJ92">
        <f t="shared" si="49"/>
        <v>-0.90564526544767432</v>
      </c>
      <c r="BK92">
        <f t="shared" si="49"/>
        <v>0.79451865531154908</v>
      </c>
      <c r="BL92">
        <f t="shared" si="49"/>
        <v>-3.3627429729676805E-2</v>
      </c>
      <c r="BM92">
        <f t="shared" si="49"/>
        <v>3.1484432838624343E-2</v>
      </c>
      <c r="BN92">
        <f t="shared" si="49"/>
        <v>-1.0658141036401503</v>
      </c>
      <c r="BO92">
        <f t="shared" ref="BO92:DZ92" si="50">+BO77</f>
        <v>1.0005874173657503</v>
      </c>
      <c r="BP92">
        <f t="shared" si="50"/>
        <v>-0.63092102209338918</v>
      </c>
      <c r="BQ92">
        <f t="shared" si="50"/>
        <v>0.53903704611002468</v>
      </c>
      <c r="BR92">
        <f t="shared" si="50"/>
        <v>-0.32408706829301082</v>
      </c>
      <c r="BS92">
        <f t="shared" si="50"/>
        <v>-1.0946041584247723</v>
      </c>
      <c r="BT92">
        <f t="shared" si="50"/>
        <v>-0.75140860644751228</v>
      </c>
      <c r="BU92">
        <f t="shared" si="50"/>
        <v>0.42882561501755845</v>
      </c>
      <c r="BV92">
        <f t="shared" si="50"/>
        <v>0.56954377214424312</v>
      </c>
      <c r="BW92">
        <f t="shared" si="50"/>
        <v>-4.9340087571181357E-3</v>
      </c>
      <c r="BX92">
        <f t="shared" si="50"/>
        <v>-0.68390704655030277</v>
      </c>
      <c r="BY92">
        <f t="shared" si="50"/>
        <v>-1.746338966768235</v>
      </c>
      <c r="BZ92">
        <f t="shared" si="50"/>
        <v>6.1965010900166817E-2</v>
      </c>
      <c r="CA92">
        <f t="shared" si="50"/>
        <v>0.70591795520158485</v>
      </c>
      <c r="CB92">
        <f t="shared" si="50"/>
        <v>0.75567641033558175</v>
      </c>
      <c r="CC92">
        <f t="shared" si="50"/>
        <v>-0.49825416681414936</v>
      </c>
      <c r="CD92">
        <f t="shared" si="50"/>
        <v>-0.62226263253251091</v>
      </c>
      <c r="CE92">
        <f t="shared" si="50"/>
        <v>1.5990690371836536</v>
      </c>
      <c r="CF92">
        <f t="shared" si="50"/>
        <v>0.30784349291934632</v>
      </c>
      <c r="CG92">
        <f t="shared" si="50"/>
        <v>-1.1925658327527344</v>
      </c>
      <c r="CH92">
        <f t="shared" si="50"/>
        <v>-3.248569555580616</v>
      </c>
      <c r="CI92">
        <f t="shared" si="50"/>
        <v>-0.40462850847688969</v>
      </c>
      <c r="CJ92">
        <f t="shared" si="50"/>
        <v>1.6373087419196963</v>
      </c>
      <c r="CK92">
        <f t="shared" si="50"/>
        <v>0.71972522164287511</v>
      </c>
      <c r="CL92">
        <f t="shared" si="50"/>
        <v>3.5847733670379966E-2</v>
      </c>
      <c r="CM92">
        <f t="shared" si="50"/>
        <v>0.37065092328703031</v>
      </c>
      <c r="CN92">
        <f t="shared" si="50"/>
        <v>1.8781065591610968E-2</v>
      </c>
      <c r="CO92">
        <f t="shared" si="50"/>
        <v>-0.59236526794848032</v>
      </c>
      <c r="CP92">
        <f t="shared" si="50"/>
        <v>-0.24370592655031942</v>
      </c>
      <c r="CQ92">
        <f t="shared" si="50"/>
        <v>0.81152165876119398</v>
      </c>
      <c r="CR92">
        <f t="shared" si="50"/>
        <v>0.31161562219494954</v>
      </c>
      <c r="CS92">
        <f t="shared" si="50"/>
        <v>1.6194553609238937</v>
      </c>
      <c r="CT92">
        <f t="shared" si="50"/>
        <v>1.1260613064223435</v>
      </c>
      <c r="CU92">
        <f t="shared" si="50"/>
        <v>0.50371795623505022</v>
      </c>
      <c r="CV92">
        <f t="shared" si="50"/>
        <v>2.5373446987941861</v>
      </c>
      <c r="CW92">
        <f t="shared" si="50"/>
        <v>0.72439206633134745</v>
      </c>
      <c r="CX92">
        <f t="shared" si="50"/>
        <v>4.7484718379564583E-2</v>
      </c>
      <c r="CY92">
        <f t="shared" si="50"/>
        <v>-8.0448216976947151E-2</v>
      </c>
      <c r="CZ92">
        <f t="shared" si="50"/>
        <v>0.92930122264078818</v>
      </c>
      <c r="DA92">
        <f t="shared" si="50"/>
        <v>0.3557784111762885</v>
      </c>
      <c r="DB92">
        <f t="shared" si="50"/>
        <v>1.6009926184779033</v>
      </c>
      <c r="DC92">
        <f t="shared" si="50"/>
        <v>-0.32828211260493845</v>
      </c>
      <c r="DD92">
        <f t="shared" si="50"/>
        <v>-0.53744543038192205</v>
      </c>
      <c r="DE92">
        <f t="shared" si="50"/>
        <v>0.87854004959808663</v>
      </c>
      <c r="DF92">
        <f t="shared" si="50"/>
        <v>-0.30744217838218901</v>
      </c>
      <c r="DG92">
        <f t="shared" si="50"/>
        <v>-1.6023750504245982</v>
      </c>
      <c r="DH92">
        <f t="shared" si="50"/>
        <v>1.7537695384817198</v>
      </c>
      <c r="DI92">
        <f t="shared" si="50"/>
        <v>-0.31105287234822754</v>
      </c>
      <c r="DJ92">
        <f t="shared" si="50"/>
        <v>-0.91421043180162087</v>
      </c>
      <c r="DK92">
        <f t="shared" si="50"/>
        <v>-0.45998376663192175</v>
      </c>
      <c r="DL92">
        <f t="shared" si="50"/>
        <v>-1.8024547898676246</v>
      </c>
      <c r="DM92">
        <f t="shared" si="50"/>
        <v>-0.44523858377942815</v>
      </c>
      <c r="DN92">
        <f t="shared" si="50"/>
        <v>-0.10726466825872194</v>
      </c>
      <c r="DO92">
        <f t="shared" si="50"/>
        <v>-1.7310776456724852</v>
      </c>
      <c r="DP92">
        <f t="shared" si="50"/>
        <v>-0.97344582172809169</v>
      </c>
      <c r="DQ92">
        <f t="shared" si="50"/>
        <v>2.0680363377323374</v>
      </c>
      <c r="DR92">
        <f t="shared" si="50"/>
        <v>0.24536120690754615</v>
      </c>
      <c r="DS92">
        <f t="shared" si="50"/>
        <v>-0.381899099011207</v>
      </c>
      <c r="DT92">
        <f t="shared" si="50"/>
        <v>0.41686348595249001</v>
      </c>
      <c r="DU92">
        <f t="shared" si="50"/>
        <v>-0.64705773183959536</v>
      </c>
      <c r="DV92">
        <f t="shared" si="50"/>
        <v>2.0885909179924056</v>
      </c>
      <c r="DW92">
        <f t="shared" si="50"/>
        <v>1.0007147466239985</v>
      </c>
      <c r="DX92">
        <f t="shared" si="50"/>
        <v>0.73768205766100436</v>
      </c>
      <c r="DY92">
        <f t="shared" si="50"/>
        <v>0.48590663936920464</v>
      </c>
      <c r="DZ92">
        <f t="shared" si="50"/>
        <v>0.46253717300714925</v>
      </c>
      <c r="EA92">
        <f t="shared" ref="EA92:GL92" si="51">+EA77</f>
        <v>1.0305666364729404</v>
      </c>
      <c r="EB92">
        <f t="shared" si="51"/>
        <v>1.9797516870312393</v>
      </c>
      <c r="EC92">
        <f t="shared" si="51"/>
        <v>5.269384928396903E-2</v>
      </c>
      <c r="ED92">
        <f t="shared" si="51"/>
        <v>-0.31025024327391293</v>
      </c>
      <c r="EE92">
        <f t="shared" si="51"/>
        <v>6.418758857762441E-2</v>
      </c>
      <c r="EF92">
        <f t="shared" si="51"/>
        <v>1.2869077181676403</v>
      </c>
      <c r="EG92">
        <f t="shared" si="51"/>
        <v>1.450293893867638</v>
      </c>
      <c r="EH92">
        <f t="shared" si="51"/>
        <v>-0.32650632419972681</v>
      </c>
      <c r="EI92">
        <f t="shared" si="51"/>
        <v>1.0148232831852511</v>
      </c>
      <c r="EJ92">
        <f t="shared" si="51"/>
        <v>0.83807208284270018</v>
      </c>
      <c r="EK92">
        <f t="shared" si="51"/>
        <v>0.2392164333286928</v>
      </c>
      <c r="EL92">
        <f t="shared" si="51"/>
        <v>0.98133796200272627</v>
      </c>
      <c r="EM92">
        <f t="shared" si="51"/>
        <v>-0.88214619609061629</v>
      </c>
      <c r="EN92">
        <f t="shared" si="51"/>
        <v>-0.82391807154635899</v>
      </c>
      <c r="EO92">
        <f t="shared" si="51"/>
        <v>0.5782021617051214</v>
      </c>
      <c r="EP92">
        <f t="shared" si="51"/>
        <v>-0.77093091022106819</v>
      </c>
      <c r="EQ92">
        <f t="shared" si="51"/>
        <v>0.47980392992030829</v>
      </c>
      <c r="ER92">
        <f t="shared" si="51"/>
        <v>0.68033614297746681</v>
      </c>
      <c r="ES92">
        <f t="shared" si="51"/>
        <v>0.60481056607386563</v>
      </c>
      <c r="ET92">
        <f t="shared" si="51"/>
        <v>-2.831075107678771</v>
      </c>
      <c r="EU92">
        <f t="shared" si="51"/>
        <v>1.5341038306360133</v>
      </c>
      <c r="EV92">
        <f t="shared" si="51"/>
        <v>0.5078038611827651</v>
      </c>
      <c r="EW92">
        <f t="shared" si="51"/>
        <v>0.48487436288269237</v>
      </c>
      <c r="EX92">
        <f t="shared" si="51"/>
        <v>0.28689441933238413</v>
      </c>
      <c r="EY92">
        <f t="shared" si="51"/>
        <v>-0.45149704419600312</v>
      </c>
      <c r="EZ92">
        <f t="shared" si="51"/>
        <v>-0.96074472821783274</v>
      </c>
      <c r="FA92">
        <f t="shared" si="51"/>
        <v>0.73127012001350522</v>
      </c>
      <c r="FB92">
        <f t="shared" si="51"/>
        <v>0.81152165876119398</v>
      </c>
      <c r="FC92">
        <f t="shared" si="51"/>
        <v>5.7752913562580943E-3</v>
      </c>
      <c r="FD92">
        <f t="shared" si="51"/>
        <v>0.5822755611006869</v>
      </c>
      <c r="FE92">
        <f t="shared" si="51"/>
        <v>0.53567760005535092</v>
      </c>
      <c r="FF92">
        <f t="shared" si="51"/>
        <v>-0.9704990588943474</v>
      </c>
      <c r="FG92">
        <f t="shared" si="51"/>
        <v>-0.61531522987934295</v>
      </c>
      <c r="FH92">
        <f t="shared" si="51"/>
        <v>-1.1295287549728528</v>
      </c>
      <c r="FI92">
        <f t="shared" si="51"/>
        <v>0.30824367058812641</v>
      </c>
      <c r="FJ92">
        <f t="shared" si="51"/>
        <v>-0.42966462387994397</v>
      </c>
      <c r="FK92">
        <f t="shared" si="51"/>
        <v>-5.7597162594902329E-2</v>
      </c>
      <c r="FL92">
        <f t="shared" si="51"/>
        <v>-1.4779971024836414</v>
      </c>
      <c r="FM92">
        <f t="shared" si="51"/>
        <v>-0.96854137154878117</v>
      </c>
      <c r="FN92">
        <f t="shared" si="51"/>
        <v>-0.75100388130522333</v>
      </c>
      <c r="FO92">
        <f t="shared" si="51"/>
        <v>-1.2509735825005919</v>
      </c>
      <c r="FP92">
        <f t="shared" si="51"/>
        <v>0.31338231565314345</v>
      </c>
      <c r="FQ92">
        <f t="shared" si="51"/>
        <v>-0.43394720705691725</v>
      </c>
      <c r="FR92">
        <f t="shared" si="51"/>
        <v>-1.7733282220433466</v>
      </c>
      <c r="FS92">
        <f t="shared" si="51"/>
        <v>-0.90922412709915079</v>
      </c>
      <c r="FT92">
        <f t="shared" si="51"/>
        <v>-0.87348780652973801</v>
      </c>
      <c r="FU92">
        <f t="shared" si="51"/>
        <v>1.1891461326740682</v>
      </c>
      <c r="FV92">
        <f t="shared" si="51"/>
        <v>1.5688783605583012E-3</v>
      </c>
      <c r="FW92">
        <f t="shared" si="51"/>
        <v>0.5044125828135293</v>
      </c>
      <c r="FX92">
        <f t="shared" si="51"/>
        <v>0.95445329861831851</v>
      </c>
      <c r="FY92">
        <f t="shared" si="51"/>
        <v>0.81386360761825927</v>
      </c>
      <c r="FZ92">
        <f t="shared" si="51"/>
        <v>0.78730295172135811</v>
      </c>
      <c r="GA92">
        <f t="shared" si="51"/>
        <v>-1.0343478606955614</v>
      </c>
      <c r="GB92">
        <f t="shared" si="51"/>
        <v>9.6575831776135601E-2</v>
      </c>
      <c r="GC92">
        <f t="shared" si="51"/>
        <v>0.24433575163129717</v>
      </c>
      <c r="GD92">
        <f t="shared" si="51"/>
        <v>0.87270336734945886</v>
      </c>
      <c r="GE92">
        <f t="shared" si="51"/>
        <v>1.7297134036198258</v>
      </c>
      <c r="GF92">
        <f t="shared" si="51"/>
        <v>8.4900193542125635E-2</v>
      </c>
      <c r="GG92">
        <f t="shared" si="51"/>
        <v>-1.4734519027115311</v>
      </c>
      <c r="GH92">
        <f t="shared" si="51"/>
        <v>-0.7069979801599402</v>
      </c>
      <c r="GI92">
        <f t="shared" si="51"/>
        <v>-0.68777808337472379</v>
      </c>
      <c r="GJ92">
        <f t="shared" si="51"/>
        <v>-1.6923513612709939</v>
      </c>
      <c r="GK92">
        <f t="shared" si="51"/>
        <v>-1.1276483746769372</v>
      </c>
      <c r="GL92">
        <f t="shared" si="51"/>
        <v>1.7785123418434523</v>
      </c>
      <c r="GM92">
        <f t="shared" ref="GM92:IX92" si="52">+GM77</f>
        <v>-0.46509285311913118</v>
      </c>
      <c r="GN92">
        <f t="shared" si="52"/>
        <v>0.40031409298535436</v>
      </c>
      <c r="GO92">
        <f t="shared" si="52"/>
        <v>-0.32771708902146202</v>
      </c>
      <c r="GP92">
        <f t="shared" si="52"/>
        <v>-0.52493533075903542</v>
      </c>
      <c r="GQ92">
        <f t="shared" si="52"/>
        <v>-0.26432644517626613</v>
      </c>
      <c r="GR92">
        <f t="shared" si="52"/>
        <v>0.59118065109942108</v>
      </c>
      <c r="GS92">
        <f t="shared" si="52"/>
        <v>-1.0242138159810565</v>
      </c>
      <c r="GT92">
        <f t="shared" si="52"/>
        <v>0.73969204095192254</v>
      </c>
      <c r="GU92">
        <f t="shared" si="52"/>
        <v>0.66222355599165894</v>
      </c>
      <c r="GV92">
        <f t="shared" si="52"/>
        <v>1.3677436072612181</v>
      </c>
      <c r="GW92">
        <f t="shared" si="52"/>
        <v>0.3003924575750716</v>
      </c>
      <c r="GX92">
        <f t="shared" si="52"/>
        <v>0.3998172815045109</v>
      </c>
      <c r="GY92">
        <f t="shared" si="52"/>
        <v>1.7269849195145071</v>
      </c>
      <c r="GZ92">
        <f t="shared" si="52"/>
        <v>-0.30031173992028926</v>
      </c>
      <c r="HA92">
        <f t="shared" si="52"/>
        <v>0.19979665921709966</v>
      </c>
      <c r="HB92">
        <f t="shared" si="52"/>
        <v>-0.97086740424856544</v>
      </c>
      <c r="HC92">
        <f t="shared" si="52"/>
        <v>-0.20573224901454523</v>
      </c>
      <c r="HD92">
        <f t="shared" si="52"/>
        <v>0.28553927222674247</v>
      </c>
      <c r="HE92">
        <f t="shared" si="52"/>
        <v>0.40271970647154376</v>
      </c>
      <c r="HF92">
        <f t="shared" si="52"/>
        <v>-4.1435441744397394E-2</v>
      </c>
      <c r="HG92">
        <f t="shared" si="52"/>
        <v>0.54577185437665321</v>
      </c>
      <c r="HH92">
        <f t="shared" si="52"/>
        <v>-4.6642298912047409E-2</v>
      </c>
      <c r="HI92">
        <f t="shared" si="52"/>
        <v>0.21268988348310813</v>
      </c>
      <c r="HJ92">
        <f t="shared" si="52"/>
        <v>-9.66531388257863E-2</v>
      </c>
      <c r="HK92">
        <f t="shared" si="52"/>
        <v>-1.7026923160301521</v>
      </c>
      <c r="HL92">
        <f t="shared" si="52"/>
        <v>0.11403813005017582</v>
      </c>
      <c r="HM92">
        <f t="shared" si="52"/>
        <v>-1.3420776667771861</v>
      </c>
      <c r="HN92">
        <f t="shared" si="52"/>
        <v>-0.63017409956955817</v>
      </c>
      <c r="HO92">
        <f t="shared" si="52"/>
        <v>-0.12521013559307903</v>
      </c>
      <c r="HP92">
        <f t="shared" si="52"/>
        <v>-1.2821965356124565</v>
      </c>
      <c r="HQ92">
        <f t="shared" si="52"/>
        <v>-0.67341034082346596</v>
      </c>
      <c r="HR92">
        <f t="shared" si="52"/>
        <v>0.60618958741542883</v>
      </c>
      <c r="HS92">
        <f t="shared" si="52"/>
        <v>0.76077640187577344</v>
      </c>
      <c r="HT92">
        <f t="shared" si="52"/>
        <v>-1.782991603249684</v>
      </c>
      <c r="HU92">
        <f t="shared" si="52"/>
        <v>0.62719209381612018</v>
      </c>
      <c r="HV92">
        <f t="shared" si="52"/>
        <v>0.58908653954858892</v>
      </c>
      <c r="HW92">
        <f t="shared" si="52"/>
        <v>-0.63878133005346172</v>
      </c>
      <c r="HX92">
        <f t="shared" si="52"/>
        <v>-1.8218088371213526</v>
      </c>
      <c r="HY92">
        <f t="shared" si="52"/>
        <v>0.97985321190208197</v>
      </c>
      <c r="HZ92">
        <f t="shared" si="52"/>
        <v>-0.53320718507166021</v>
      </c>
      <c r="IA92">
        <f t="shared" si="52"/>
        <v>0.72558577812742442</v>
      </c>
      <c r="IB92">
        <f t="shared" si="52"/>
        <v>-1.2773375601682346</v>
      </c>
      <c r="IC92">
        <f t="shared" si="52"/>
        <v>0.53426560953084845</v>
      </c>
      <c r="ID92">
        <f t="shared" si="52"/>
        <v>1.2365489965304732</v>
      </c>
      <c r="IE92">
        <f t="shared" si="52"/>
        <v>-0.38807797864137683</v>
      </c>
      <c r="IF92">
        <f t="shared" si="52"/>
        <v>-2.0204515749355778</v>
      </c>
      <c r="IG92">
        <f t="shared" si="52"/>
        <v>0.44582975533558056</v>
      </c>
      <c r="IH92">
        <f t="shared" si="52"/>
        <v>-0.27416263037594035</v>
      </c>
      <c r="II92">
        <f t="shared" si="52"/>
        <v>-0.42187480175925884</v>
      </c>
      <c r="IJ92">
        <f t="shared" si="52"/>
        <v>0.58908653954858892</v>
      </c>
      <c r="IK92">
        <f t="shared" si="52"/>
        <v>-1.2236705515533686</v>
      </c>
      <c r="IL92">
        <f t="shared" si="52"/>
        <v>-0.4940147846355103</v>
      </c>
      <c r="IM92">
        <f t="shared" si="52"/>
        <v>0.10287976692779921</v>
      </c>
      <c r="IN92">
        <f t="shared" si="52"/>
        <v>-1.355183485429734</v>
      </c>
      <c r="IO92">
        <f t="shared" si="52"/>
        <v>0.46134573494782671</v>
      </c>
      <c r="IP92">
        <f t="shared" si="52"/>
        <v>1.1778956832131371</v>
      </c>
      <c r="IQ92">
        <f t="shared" si="52"/>
        <v>0.79546452980139293</v>
      </c>
      <c r="IR92">
        <f t="shared" si="52"/>
        <v>-0.60802904044976458</v>
      </c>
      <c r="IS92">
        <f t="shared" si="52"/>
        <v>-0.23929487724672072</v>
      </c>
      <c r="IT92">
        <f t="shared" si="52"/>
        <v>-0.42890974327747244</v>
      </c>
      <c r="IU92">
        <f t="shared" si="52"/>
        <v>-0.25372628442710266</v>
      </c>
      <c r="IV92">
        <f t="shared" si="52"/>
        <v>-2.0825336832785979</v>
      </c>
      <c r="IW92">
        <f t="shared" si="52"/>
        <v>2.092406248266343E-2</v>
      </c>
      <c r="IX92">
        <f t="shared" si="52"/>
        <v>-1.0195708455285057</v>
      </c>
      <c r="IY92">
        <f t="shared" ref="IY92:LJ92" si="53">+IY77</f>
        <v>0.89691866378416307</v>
      </c>
      <c r="IZ92">
        <f t="shared" si="53"/>
        <v>-1.7670981833362021</v>
      </c>
      <c r="JA92">
        <f t="shared" si="53"/>
        <v>-0.44278976929490454</v>
      </c>
      <c r="JB92">
        <f t="shared" si="53"/>
        <v>0.19503886505845003</v>
      </c>
      <c r="JC92">
        <f t="shared" si="53"/>
        <v>1.7537695384817198</v>
      </c>
      <c r="JD92">
        <f t="shared" si="53"/>
        <v>1.7438833310734481</v>
      </c>
      <c r="JE92">
        <f t="shared" si="53"/>
        <v>-0.45751903599011712</v>
      </c>
      <c r="JF92">
        <f t="shared" si="53"/>
        <v>-1.1221754903090186</v>
      </c>
      <c r="JG92">
        <f t="shared" si="53"/>
        <v>0.1780688307917444</v>
      </c>
      <c r="JH92">
        <f t="shared" si="53"/>
        <v>1.2355667422525585</v>
      </c>
      <c r="JI92">
        <f t="shared" si="53"/>
        <v>-1.0671783456928097E-2</v>
      </c>
      <c r="JJ92">
        <f t="shared" si="53"/>
        <v>-4.4344687921693549E-2</v>
      </c>
      <c r="JK92">
        <f t="shared" si="53"/>
        <v>-1.3260591913422104</v>
      </c>
      <c r="JL92">
        <f t="shared" si="53"/>
        <v>-1.0985127119056415</v>
      </c>
      <c r="JM92">
        <f t="shared" si="53"/>
        <v>-0.90622279458330013</v>
      </c>
      <c r="JN92">
        <f t="shared" si="53"/>
        <v>-0.2887281880248338</v>
      </c>
      <c r="JO92">
        <f t="shared" si="53"/>
        <v>-0.44186208469909616</v>
      </c>
      <c r="JP92">
        <f t="shared" si="53"/>
        <v>-1.5240084394463338</v>
      </c>
      <c r="JQ92">
        <f t="shared" si="53"/>
        <v>0.25609779186197557</v>
      </c>
      <c r="JR92">
        <f t="shared" si="53"/>
        <v>-2.3900429368950427</v>
      </c>
      <c r="JS92">
        <f t="shared" si="53"/>
        <v>-2.4060682335402817E-2</v>
      </c>
      <c r="JT92">
        <f t="shared" si="53"/>
        <v>0.53408939493237995</v>
      </c>
      <c r="JU92">
        <f t="shared" si="53"/>
        <v>-1.5390878616017289</v>
      </c>
      <c r="JV92">
        <f t="shared" si="53"/>
        <v>-0.23827169570722617</v>
      </c>
      <c r="JW92">
        <f t="shared" si="53"/>
        <v>0.82112819654867053</v>
      </c>
      <c r="JX92">
        <f t="shared" si="53"/>
        <v>-1.5353452909039333</v>
      </c>
      <c r="JY92">
        <f t="shared" si="53"/>
        <v>-0.66556140154716559</v>
      </c>
      <c r="JZ92">
        <f t="shared" si="53"/>
        <v>-0.1278317540709395</v>
      </c>
      <c r="KA92">
        <f t="shared" si="53"/>
        <v>-0.56666749514988624</v>
      </c>
      <c r="KB92">
        <f t="shared" si="53"/>
        <v>0.57630359151517041</v>
      </c>
      <c r="KC92">
        <f t="shared" si="53"/>
        <v>6.5404037741245702E-3</v>
      </c>
      <c r="KD92">
        <f t="shared" si="53"/>
        <v>1.7962702258955687</v>
      </c>
      <c r="KE92">
        <f t="shared" si="53"/>
        <v>-2.0210427464917302</v>
      </c>
      <c r="KF92">
        <f t="shared" si="53"/>
        <v>0.5377091838454362</v>
      </c>
      <c r="KG92">
        <f t="shared" si="53"/>
        <v>-0.17915681382874027</v>
      </c>
      <c r="KH92">
        <f t="shared" si="53"/>
        <v>-0.3224749889341183</v>
      </c>
      <c r="KI92">
        <f t="shared" si="53"/>
        <v>-0.57035322242882103</v>
      </c>
      <c r="KJ92">
        <f t="shared" si="53"/>
        <v>-0.72309831011807546</v>
      </c>
      <c r="KK92">
        <f t="shared" si="53"/>
        <v>1.1628753782133572</v>
      </c>
      <c r="KL92">
        <f t="shared" si="53"/>
        <v>0.32602201827103272</v>
      </c>
      <c r="KM92">
        <f t="shared" si="53"/>
        <v>1.9103117665508762</v>
      </c>
      <c r="KN92">
        <f t="shared" si="53"/>
        <v>-0.59017907005909365</v>
      </c>
      <c r="KO92">
        <f t="shared" si="53"/>
        <v>0.14775764611840714</v>
      </c>
      <c r="KP92">
        <f t="shared" si="53"/>
        <v>0.50310973165323958</v>
      </c>
      <c r="KQ92">
        <f t="shared" si="53"/>
        <v>0.96208168542943895</v>
      </c>
      <c r="KR92">
        <f t="shared" si="53"/>
        <v>7.9834308053250425E-2</v>
      </c>
      <c r="KS92">
        <f t="shared" si="53"/>
        <v>-0.56227122513519134</v>
      </c>
      <c r="KT92">
        <f t="shared" si="53"/>
        <v>-0.2856188530131476</v>
      </c>
      <c r="KU92">
        <f t="shared" si="53"/>
        <v>0.48186393541982397</v>
      </c>
      <c r="KV92">
        <f t="shared" si="53"/>
        <v>0.92765276349382475</v>
      </c>
      <c r="KW92">
        <f t="shared" si="53"/>
        <v>-0.73667933975229971</v>
      </c>
      <c r="KX92">
        <f t="shared" si="53"/>
        <v>1.0384064808022231</v>
      </c>
      <c r="KY92">
        <f t="shared" si="53"/>
        <v>-0.52142695494694635</v>
      </c>
      <c r="KZ92">
        <f t="shared" si="53"/>
        <v>-0.11180532055732328</v>
      </c>
      <c r="LA92">
        <f t="shared" si="53"/>
        <v>-1.4198758435668424</v>
      </c>
      <c r="LB92">
        <f t="shared" si="53"/>
        <v>-0.23103780222299974</v>
      </c>
      <c r="LC92">
        <f t="shared" si="53"/>
        <v>-1.3959652278572321</v>
      </c>
      <c r="LD92">
        <f t="shared" si="53"/>
        <v>0.12251234693394508</v>
      </c>
      <c r="LE92">
        <f t="shared" si="53"/>
        <v>5.9972080634906888E-2</v>
      </c>
      <c r="LF92">
        <f t="shared" si="53"/>
        <v>-1.0747658052423503</v>
      </c>
      <c r="LG92">
        <f t="shared" si="53"/>
        <v>-0.82746851148840506</v>
      </c>
      <c r="LH92">
        <f t="shared" si="53"/>
        <v>1.2524810699687805</v>
      </c>
      <c r="LI92">
        <f t="shared" si="53"/>
        <v>2.267206582473591</v>
      </c>
      <c r="LJ92">
        <f t="shared" si="53"/>
        <v>1.3488852346199565</v>
      </c>
      <c r="LK92">
        <f t="shared" ref="LK92:NV92" si="54">+LK77</f>
        <v>-0.28521981221274473</v>
      </c>
      <c r="LL92">
        <f t="shared" si="54"/>
        <v>-0.35390485209063627</v>
      </c>
      <c r="LM92">
        <f t="shared" si="54"/>
        <v>1.8182072381023318</v>
      </c>
      <c r="LN92">
        <f t="shared" si="54"/>
        <v>-1.0360463420511223</v>
      </c>
      <c r="LO92">
        <f t="shared" si="54"/>
        <v>1.4904253475833684</v>
      </c>
      <c r="LP92">
        <f t="shared" si="54"/>
        <v>-0.30984892873675562</v>
      </c>
      <c r="LQ92">
        <f t="shared" si="54"/>
        <v>1.387302290822845</v>
      </c>
      <c r="LR92">
        <f t="shared" si="54"/>
        <v>-0.93603830464417115</v>
      </c>
      <c r="LS92">
        <f t="shared" si="54"/>
        <v>-0.88587967184139416</v>
      </c>
      <c r="LT92">
        <f t="shared" si="54"/>
        <v>7.5383468356449157E-2</v>
      </c>
      <c r="LU92">
        <f t="shared" si="54"/>
        <v>-1.2140253602410667</v>
      </c>
      <c r="LV92">
        <f t="shared" si="54"/>
        <v>-0.46858986024744809</v>
      </c>
      <c r="LW92">
        <f t="shared" si="54"/>
        <v>-1.1863585314131342</v>
      </c>
      <c r="LX92">
        <f t="shared" si="54"/>
        <v>0.83178520071669482</v>
      </c>
      <c r="LY92">
        <f t="shared" si="54"/>
        <v>-0.47021330829011276</v>
      </c>
      <c r="LZ92">
        <f t="shared" si="54"/>
        <v>0.42706460590125062</v>
      </c>
      <c r="MA92">
        <f t="shared" si="54"/>
        <v>-1.2909458746435121</v>
      </c>
      <c r="MB92">
        <f t="shared" si="54"/>
        <v>-8.1829512055264786E-2</v>
      </c>
      <c r="MC92">
        <f t="shared" si="54"/>
        <v>0.70141027208592277</v>
      </c>
      <c r="MD92">
        <f t="shared" si="54"/>
        <v>0.36295887184678577</v>
      </c>
      <c r="ME92">
        <f t="shared" si="54"/>
        <v>0.31732270144857466</v>
      </c>
      <c r="MF92">
        <f t="shared" si="54"/>
        <v>-0.66622988015296869</v>
      </c>
      <c r="MG92">
        <f t="shared" si="54"/>
        <v>-0.7628204912180081</v>
      </c>
      <c r="MH92">
        <f t="shared" si="54"/>
        <v>-0.54879251365491655</v>
      </c>
      <c r="MI92">
        <f t="shared" si="54"/>
        <v>-1.4793658920098096</v>
      </c>
      <c r="MJ92">
        <f t="shared" si="54"/>
        <v>0.36688334148493595</v>
      </c>
      <c r="MK92">
        <f t="shared" si="54"/>
        <v>0.72797547545633279</v>
      </c>
      <c r="ML92">
        <f t="shared" si="54"/>
        <v>-6.771415428374894E-2</v>
      </c>
      <c r="MM92">
        <f t="shared" si="54"/>
        <v>-1.0003350325860083</v>
      </c>
      <c r="MN92">
        <f t="shared" si="54"/>
        <v>-1.9041817722609267</v>
      </c>
      <c r="MO92">
        <f t="shared" si="54"/>
        <v>1.1589736459427513</v>
      </c>
      <c r="MP92">
        <f t="shared" si="54"/>
        <v>0.7789867595420219</v>
      </c>
      <c r="MQ92">
        <f t="shared" si="54"/>
        <v>-0.49297796067548916</v>
      </c>
      <c r="MR92">
        <f t="shared" si="54"/>
        <v>0.29911234378232621</v>
      </c>
      <c r="MS92">
        <f t="shared" si="54"/>
        <v>6.4801497501321137E-2</v>
      </c>
      <c r="MT92">
        <f t="shared" si="54"/>
        <v>-5.6370481615886092E-2</v>
      </c>
      <c r="MU92">
        <f t="shared" si="54"/>
        <v>2.031129042734392E-2</v>
      </c>
      <c r="MV92">
        <f t="shared" si="54"/>
        <v>0.49306436267215759</v>
      </c>
      <c r="MW92">
        <f t="shared" si="54"/>
        <v>-2.0899460650980473</v>
      </c>
      <c r="MX92">
        <f t="shared" si="54"/>
        <v>-0.87932903625187464</v>
      </c>
      <c r="MY92">
        <f t="shared" si="54"/>
        <v>1.0052690413431264</v>
      </c>
      <c r="MZ92">
        <f t="shared" si="54"/>
        <v>-0.83384065874270163</v>
      </c>
      <c r="NA92">
        <f t="shared" si="54"/>
        <v>-1.8406262825010344</v>
      </c>
      <c r="NB92">
        <f t="shared" si="54"/>
        <v>0.50180801736132707</v>
      </c>
      <c r="NC92">
        <f t="shared" si="54"/>
        <v>-0.23779989533068147</v>
      </c>
      <c r="ND92">
        <f t="shared" si="54"/>
        <v>-0.51967504077765625</v>
      </c>
      <c r="NE92">
        <f t="shared" si="54"/>
        <v>0.73327100835740566</v>
      </c>
      <c r="NF92">
        <f t="shared" si="54"/>
        <v>5.1774122766801156E-2</v>
      </c>
      <c r="NG92">
        <f t="shared" si="54"/>
        <v>0.44017497202730738</v>
      </c>
      <c r="NH92">
        <f t="shared" si="54"/>
        <v>0.65784774960775394</v>
      </c>
      <c r="NI92">
        <f t="shared" si="54"/>
        <v>0.25269969228247646</v>
      </c>
      <c r="NJ92">
        <f t="shared" si="54"/>
        <v>0.57765987548918929</v>
      </c>
      <c r="NK92">
        <f t="shared" si="54"/>
        <v>-2.0831976144108921</v>
      </c>
      <c r="NL92">
        <f t="shared" si="54"/>
        <v>0.78730295172135811</v>
      </c>
      <c r="NM92">
        <f t="shared" si="54"/>
        <v>-1.0350004231440835</v>
      </c>
      <c r="NN92">
        <f t="shared" si="54"/>
        <v>-2.8882141123176552E-2</v>
      </c>
      <c r="NO92">
        <f t="shared" si="54"/>
        <v>0.21738742361776531</v>
      </c>
      <c r="NP92">
        <f t="shared" si="54"/>
        <v>9.8190184871782549E-2</v>
      </c>
      <c r="NQ92">
        <f t="shared" si="54"/>
        <v>-0.89463355834595859</v>
      </c>
      <c r="NR92">
        <f t="shared" si="54"/>
        <v>-1.7689217202132568</v>
      </c>
      <c r="NS92">
        <f t="shared" si="54"/>
        <v>-1.5661498764529824</v>
      </c>
      <c r="NT92">
        <f t="shared" si="54"/>
        <v>-0.30872570278006606</v>
      </c>
      <c r="NU92">
        <f t="shared" si="54"/>
        <v>-0.72051761890179478</v>
      </c>
      <c r="NV92">
        <f t="shared" si="54"/>
        <v>-0.27273358682577964</v>
      </c>
      <c r="NW92">
        <f t="shared" ref="NW92:QH92" si="55">+NW77</f>
        <v>0.2416572897345759</v>
      </c>
      <c r="NX92">
        <f t="shared" si="55"/>
        <v>-0.3553702754288679</v>
      </c>
      <c r="NY92">
        <f t="shared" si="55"/>
        <v>-0.37622839954565279</v>
      </c>
      <c r="NZ92">
        <f t="shared" si="55"/>
        <v>-0.10641883818607312</v>
      </c>
      <c r="OA92">
        <f t="shared" si="55"/>
        <v>5.943547876086086E-2</v>
      </c>
      <c r="OB92">
        <f t="shared" si="55"/>
        <v>-0.6834238774899859</v>
      </c>
      <c r="OC92">
        <f t="shared" si="55"/>
        <v>1.3555654732044786</v>
      </c>
      <c r="OD92">
        <f t="shared" si="55"/>
        <v>-1.1640781849564519</v>
      </c>
      <c r="OE92">
        <f t="shared" si="55"/>
        <v>1.8352420738665387</v>
      </c>
      <c r="OF92">
        <f t="shared" si="55"/>
        <v>-1.1349015949235763</v>
      </c>
      <c r="OG92">
        <f t="shared" si="55"/>
        <v>1.0480289347469807</v>
      </c>
      <c r="OH92">
        <f t="shared" si="55"/>
        <v>0.43823774831253104</v>
      </c>
      <c r="OI92">
        <f t="shared" si="55"/>
        <v>-1.5604382497258484</v>
      </c>
      <c r="OJ92">
        <f t="shared" si="55"/>
        <v>-0.85713736552861519</v>
      </c>
      <c r="OK92">
        <f t="shared" si="55"/>
        <v>-0.58191290008835495</v>
      </c>
      <c r="OL92">
        <f t="shared" si="55"/>
        <v>-0.56558974392828532</v>
      </c>
      <c r="OM92">
        <f t="shared" si="55"/>
        <v>1.3245880836620927</v>
      </c>
      <c r="ON92">
        <f t="shared" si="55"/>
        <v>0.48049059842014685</v>
      </c>
      <c r="OO92">
        <f t="shared" si="55"/>
        <v>0.93841208581579849</v>
      </c>
      <c r="OP92">
        <f t="shared" si="55"/>
        <v>1.6225840226979926</v>
      </c>
      <c r="OQ92">
        <f t="shared" si="55"/>
        <v>1.6217290976783261</v>
      </c>
      <c r="OR92">
        <f t="shared" si="55"/>
        <v>5.4761812862125225E-2</v>
      </c>
      <c r="OS92">
        <f t="shared" si="55"/>
        <v>0.44076614358345978</v>
      </c>
      <c r="OT92">
        <f t="shared" si="55"/>
        <v>-8.9277136794407852E-2</v>
      </c>
      <c r="OU92">
        <f t="shared" si="55"/>
        <v>1.1008933142875321</v>
      </c>
      <c r="OV92">
        <f t="shared" si="55"/>
        <v>0.55779764807084575</v>
      </c>
      <c r="OW92">
        <f t="shared" si="55"/>
        <v>0.36116261981078424</v>
      </c>
      <c r="OX92">
        <f t="shared" si="55"/>
        <v>1.7848742572823539</v>
      </c>
      <c r="OY92">
        <f t="shared" si="55"/>
        <v>0.58263822211301886</v>
      </c>
      <c r="OZ92">
        <f t="shared" si="55"/>
        <v>2.2280073608271778</v>
      </c>
      <c r="PA92">
        <f t="shared" si="55"/>
        <v>-0.55699274525977671</v>
      </c>
      <c r="PB92">
        <f t="shared" si="55"/>
        <v>0.22946665012568701</v>
      </c>
      <c r="PC92">
        <f t="shared" si="55"/>
        <v>-0.12243503988429438</v>
      </c>
      <c r="PD92">
        <f t="shared" si="55"/>
        <v>0.71458089223597199</v>
      </c>
      <c r="PE92">
        <f t="shared" si="55"/>
        <v>-0.39137944440881256</v>
      </c>
      <c r="PF92">
        <f t="shared" si="55"/>
        <v>0.59318608691683039</v>
      </c>
      <c r="PG92">
        <f t="shared" si="55"/>
        <v>-0.26369320949015673</v>
      </c>
      <c r="PH92">
        <f t="shared" si="55"/>
        <v>1.3683302313438617</v>
      </c>
      <c r="PI92">
        <f t="shared" si="55"/>
        <v>-3.1866420613368973E-2</v>
      </c>
      <c r="PJ92">
        <f t="shared" si="55"/>
        <v>-0.11781139619415626</v>
      </c>
      <c r="PK92">
        <f t="shared" si="55"/>
        <v>2.7521309675648808</v>
      </c>
      <c r="PL92">
        <f t="shared" si="55"/>
        <v>-0.1927787707245443</v>
      </c>
      <c r="PM92">
        <f t="shared" si="55"/>
        <v>0.70817577579873614</v>
      </c>
      <c r="PN92">
        <f t="shared" si="55"/>
        <v>0.36500296118902043</v>
      </c>
      <c r="PO92">
        <f t="shared" si="55"/>
        <v>-0.39476844904129393</v>
      </c>
      <c r="PP92">
        <f t="shared" si="55"/>
        <v>-0.22428594093071297</v>
      </c>
      <c r="PQ92">
        <f t="shared" si="55"/>
        <v>0.40462850847688969</v>
      </c>
      <c r="PR92">
        <f t="shared" si="55"/>
        <v>-0.45548176785814576</v>
      </c>
      <c r="PS92">
        <f t="shared" si="55"/>
        <v>0.59291323850629851</v>
      </c>
      <c r="PT92">
        <f t="shared" si="55"/>
        <v>0.24780547391856089</v>
      </c>
      <c r="PU92">
        <f t="shared" si="55"/>
        <v>-0.97418251243652776</v>
      </c>
      <c r="PV92">
        <f t="shared" si="55"/>
        <v>0.60830416259705089</v>
      </c>
      <c r="PW92">
        <f t="shared" si="55"/>
        <v>0.77764070738339797</v>
      </c>
      <c r="PX92">
        <f t="shared" si="55"/>
        <v>0.57413899412495084</v>
      </c>
      <c r="PY92">
        <f t="shared" si="55"/>
        <v>0.67053406382910907</v>
      </c>
      <c r="PZ92">
        <f t="shared" si="55"/>
        <v>0.57035322242882103</v>
      </c>
      <c r="QA92">
        <f t="shared" si="55"/>
        <v>0.11272959454800002</v>
      </c>
      <c r="QB92">
        <f t="shared" si="55"/>
        <v>1.3819180821883492</v>
      </c>
      <c r="QC92">
        <f t="shared" si="55"/>
        <v>0.38535745261469856</v>
      </c>
      <c r="QD92">
        <f t="shared" si="55"/>
        <v>1.2965983842150308</v>
      </c>
      <c r="QE92">
        <f t="shared" si="55"/>
        <v>1.099772362067597</v>
      </c>
      <c r="QF92">
        <f t="shared" si="55"/>
        <v>0.45573642637464218</v>
      </c>
      <c r="QG92">
        <f t="shared" si="55"/>
        <v>-0.21128244043211453</v>
      </c>
      <c r="QH92">
        <f t="shared" si="55"/>
        <v>-0.65632889345579315</v>
      </c>
      <c r="QI92">
        <f t="shared" ref="QI92:SG92" si="56">+QI77</f>
        <v>-1.2660166248679161E-2</v>
      </c>
      <c r="QJ92">
        <f t="shared" si="56"/>
        <v>-0.60306547311483882</v>
      </c>
      <c r="QK92">
        <f t="shared" si="56"/>
        <v>-1.5147907106438652</v>
      </c>
      <c r="QL92">
        <f t="shared" si="56"/>
        <v>-0.15263140085153282</v>
      </c>
      <c r="QM92">
        <f t="shared" si="56"/>
        <v>-0.12952909855812322</v>
      </c>
      <c r="QN92">
        <f t="shared" si="56"/>
        <v>-0.43033651309087873</v>
      </c>
      <c r="QO92">
        <f t="shared" si="56"/>
        <v>0.7972494131536223</v>
      </c>
      <c r="QP92">
        <f t="shared" si="56"/>
        <v>0.50815174290619325</v>
      </c>
      <c r="QQ92">
        <f t="shared" si="56"/>
        <v>0.76046944741392508</v>
      </c>
      <c r="QR92">
        <f t="shared" si="56"/>
        <v>-3.7684912967961282E-2</v>
      </c>
      <c r="QS92">
        <f t="shared" si="56"/>
        <v>0.25712552087497897</v>
      </c>
      <c r="QT92">
        <f t="shared" si="56"/>
        <v>8.3825852925656363E-2</v>
      </c>
      <c r="QU92">
        <f t="shared" si="56"/>
        <v>-0.14450961316470057</v>
      </c>
      <c r="QV92">
        <f t="shared" si="56"/>
        <v>0.41652924664958846</v>
      </c>
      <c r="QW92">
        <f t="shared" si="56"/>
        <v>1.0671647032722831</v>
      </c>
      <c r="QX92">
        <f t="shared" si="56"/>
        <v>-1.8653281586011872</v>
      </c>
      <c r="QY92">
        <f t="shared" si="56"/>
        <v>-0.15650243767595384</v>
      </c>
      <c r="QZ92">
        <f t="shared" si="56"/>
        <v>-1.4283114069257863</v>
      </c>
      <c r="RA92">
        <f t="shared" si="56"/>
        <v>-3.1583476811647415</v>
      </c>
      <c r="RB92">
        <f t="shared" si="56"/>
        <v>2.3580287233926356</v>
      </c>
      <c r="RC92">
        <f t="shared" si="56"/>
        <v>0.83243435256008524</v>
      </c>
      <c r="RD92">
        <f t="shared" si="56"/>
        <v>-0.24417886379524134</v>
      </c>
      <c r="RE92">
        <f t="shared" si="56"/>
        <v>2.0005472833872773E-2</v>
      </c>
      <c r="RF92">
        <f t="shared" si="56"/>
        <v>0.73918954512919299</v>
      </c>
      <c r="RG92">
        <f t="shared" si="56"/>
        <v>0.44895728024130221</v>
      </c>
      <c r="RH92">
        <f t="shared" si="56"/>
        <v>-0.87303988038911484</v>
      </c>
      <c r="RI92">
        <f t="shared" si="56"/>
        <v>-0.29080183594487607</v>
      </c>
      <c r="RJ92">
        <f t="shared" si="56"/>
        <v>-1.689795681159012</v>
      </c>
      <c r="RK92">
        <f t="shared" si="56"/>
        <v>-1.1757560969272163</v>
      </c>
      <c r="RL92">
        <f t="shared" si="56"/>
        <v>-1.6590274753980339</v>
      </c>
      <c r="RM92">
        <f t="shared" si="56"/>
        <v>-1.0166172614844982</v>
      </c>
      <c r="RN92">
        <f t="shared" si="56"/>
        <v>-0.52968289310229011</v>
      </c>
      <c r="RO92">
        <f t="shared" si="56"/>
        <v>0.67177893470216077</v>
      </c>
      <c r="RP92">
        <f t="shared" si="56"/>
        <v>0.32094476409838535</v>
      </c>
      <c r="RQ92">
        <f t="shared" si="56"/>
        <v>0.57395709518459626</v>
      </c>
      <c r="RR92">
        <f t="shared" si="56"/>
        <v>-0.52195332500559743</v>
      </c>
      <c r="RS92">
        <f t="shared" si="56"/>
        <v>1.3460430636769161</v>
      </c>
      <c r="RT92">
        <f t="shared" si="56"/>
        <v>1.4649003787781112</v>
      </c>
      <c r="RU92">
        <f t="shared" si="56"/>
        <v>-2.2289350454229861</v>
      </c>
      <c r="RV92">
        <f t="shared" si="56"/>
        <v>-0.28195472623337992</v>
      </c>
      <c r="RW92">
        <f t="shared" si="56"/>
        <v>0.13678345567313954</v>
      </c>
      <c r="RX92">
        <f t="shared" si="56"/>
        <v>2.3434768081642687</v>
      </c>
      <c r="RY92">
        <f t="shared" si="56"/>
        <v>1.1582233128137887</v>
      </c>
      <c r="RZ92">
        <f t="shared" si="56"/>
        <v>0.82596216088859364</v>
      </c>
      <c r="SA92">
        <f t="shared" si="56"/>
        <v>-0.1794683157640975</v>
      </c>
      <c r="SB92">
        <f t="shared" si="56"/>
        <v>-0.14907186596246902</v>
      </c>
      <c r="SC92">
        <f t="shared" si="56"/>
        <v>2.5431290850974619</v>
      </c>
      <c r="SD92">
        <f t="shared" si="56"/>
        <v>0.96208168542943895</v>
      </c>
      <c r="SE92">
        <f t="shared" si="56"/>
        <v>0.76036712925997563</v>
      </c>
      <c r="SF92">
        <f t="shared" si="56"/>
        <v>2.5186636776197702</v>
      </c>
      <c r="SG92">
        <f t="shared" si="56"/>
        <v>-0.32199068300542422</v>
      </c>
    </row>
    <row r="93" spans="1:504">
      <c r="A93" t="s">
        <v>552</v>
      </c>
      <c r="B93">
        <f>+B78</f>
        <v>-0.95324821813846938</v>
      </c>
      <c r="C93">
        <f t="shared" ref="C93:BN93" si="57">+C78</f>
        <v>2.6959605747833848</v>
      </c>
      <c r="D93">
        <f t="shared" si="57"/>
        <v>-1.0795497473736759</v>
      </c>
      <c r="E93">
        <f t="shared" si="57"/>
        <v>2.4770997697487473</v>
      </c>
      <c r="F93">
        <f t="shared" si="57"/>
        <v>-0.39179212762974203</v>
      </c>
      <c r="G93">
        <f t="shared" si="57"/>
        <v>0.7000403456913773</v>
      </c>
      <c r="H93">
        <f t="shared" si="57"/>
        <v>-0.27948885872319806</v>
      </c>
      <c r="I93">
        <f t="shared" si="57"/>
        <v>8.1676034824340604E-2</v>
      </c>
      <c r="J93">
        <f t="shared" si="57"/>
        <v>0.63400420913239941</v>
      </c>
      <c r="K93">
        <f t="shared" si="57"/>
        <v>-0.51836195780197158</v>
      </c>
      <c r="L93">
        <f t="shared" si="57"/>
        <v>-0.27289161153021269</v>
      </c>
      <c r="M93">
        <f t="shared" si="57"/>
        <v>1.1134602573292796</v>
      </c>
      <c r="N93">
        <f t="shared" si="57"/>
        <v>-0.79840674516162835</v>
      </c>
      <c r="O93">
        <f t="shared" si="57"/>
        <v>-0.87438593254773878</v>
      </c>
      <c r="P93">
        <f t="shared" si="57"/>
        <v>-0.12258851711521856</v>
      </c>
      <c r="Q93">
        <f t="shared" si="57"/>
        <v>-1.0278404261043761</v>
      </c>
      <c r="R93">
        <f t="shared" si="57"/>
        <v>-0.96366193247376941</v>
      </c>
      <c r="S93">
        <f t="shared" si="57"/>
        <v>-1.4777697288081981</v>
      </c>
      <c r="T93">
        <f t="shared" si="57"/>
        <v>0.4909054496238241</v>
      </c>
      <c r="U93">
        <f t="shared" si="57"/>
        <v>-0.50467406254028901</v>
      </c>
      <c r="V93">
        <f t="shared" si="57"/>
        <v>-1.6821877579786815</v>
      </c>
      <c r="W93">
        <f t="shared" si="57"/>
        <v>-1.9754315871978179</v>
      </c>
      <c r="X93">
        <f t="shared" si="57"/>
        <v>0.79294750321423635</v>
      </c>
      <c r="Y93">
        <f t="shared" si="57"/>
        <v>1.1733163773897104</v>
      </c>
      <c r="Z93">
        <f t="shared" si="57"/>
        <v>-0.2617139216454234</v>
      </c>
      <c r="AA93">
        <f t="shared" si="57"/>
        <v>-0.61910895965411328</v>
      </c>
      <c r="AB93">
        <f t="shared" si="57"/>
        <v>5.1774122766801156E-2</v>
      </c>
      <c r="AC93">
        <f t="shared" si="57"/>
        <v>0.50016069508274086</v>
      </c>
      <c r="AD93">
        <f t="shared" si="57"/>
        <v>0.27789837986347266</v>
      </c>
      <c r="AE93">
        <f t="shared" si="57"/>
        <v>-0.87057969722081907</v>
      </c>
      <c r="AF93">
        <f t="shared" si="57"/>
        <v>-2.23008100874722E-2</v>
      </c>
      <c r="AG93">
        <f t="shared" si="57"/>
        <v>0.1188129772344837</v>
      </c>
      <c r="AH93">
        <f t="shared" si="57"/>
        <v>2.3847678676247597</v>
      </c>
      <c r="AI93">
        <f t="shared" si="57"/>
        <v>-0.5078038611827651</v>
      </c>
      <c r="AJ93">
        <f t="shared" si="57"/>
        <v>1.6828198567964137</v>
      </c>
      <c r="AK93">
        <f t="shared" si="57"/>
        <v>0.80992776929633692</v>
      </c>
      <c r="AL93">
        <f t="shared" si="57"/>
        <v>-0.42488750295888167</v>
      </c>
      <c r="AM93">
        <f t="shared" si="57"/>
        <v>-1.2658347259275615</v>
      </c>
      <c r="AN93">
        <f t="shared" si="57"/>
        <v>-0.97295242085237987</v>
      </c>
      <c r="AO93">
        <f t="shared" si="57"/>
        <v>2.284541551489383</v>
      </c>
      <c r="AP93">
        <f t="shared" si="57"/>
        <v>0.3567561179806944</v>
      </c>
      <c r="AQ93">
        <f t="shared" si="57"/>
        <v>-0.30343471735250205</v>
      </c>
      <c r="AR93">
        <f t="shared" si="57"/>
        <v>-1.0705502972996328</v>
      </c>
      <c r="AS93">
        <f t="shared" si="57"/>
        <v>4.9859636419569142E-2</v>
      </c>
      <c r="AT93">
        <f t="shared" si="57"/>
        <v>-1.1170209290867206</v>
      </c>
      <c r="AU93">
        <f t="shared" si="57"/>
        <v>-1.6575177141930908</v>
      </c>
      <c r="AV93">
        <f t="shared" si="57"/>
        <v>-0.69867382990196347</v>
      </c>
      <c r="AW93">
        <f t="shared" si="57"/>
        <v>-0.36737446862389334</v>
      </c>
      <c r="AX93">
        <f t="shared" si="57"/>
        <v>-0.63653146753495093</v>
      </c>
      <c r="AY93">
        <f t="shared" si="57"/>
        <v>1.6554076864849776</v>
      </c>
      <c r="AZ93">
        <f t="shared" si="57"/>
        <v>-6.1504579207394272E-2</v>
      </c>
      <c r="BA93">
        <f t="shared" si="57"/>
        <v>0.90127286966890097</v>
      </c>
      <c r="BB93">
        <f t="shared" si="57"/>
        <v>0.86645286501152441</v>
      </c>
      <c r="BC93">
        <f t="shared" si="57"/>
        <v>0.64630512497387826</v>
      </c>
      <c r="BD93">
        <f t="shared" si="57"/>
        <v>1.6225840226979926</v>
      </c>
      <c r="BE93">
        <f t="shared" si="57"/>
        <v>0.15905811778793577</v>
      </c>
      <c r="BF93">
        <f t="shared" si="57"/>
        <v>0.68758481575059704</v>
      </c>
      <c r="BG93">
        <f t="shared" si="57"/>
        <v>-0.4305877610022435</v>
      </c>
      <c r="BH93">
        <f t="shared" si="57"/>
        <v>-0.39162728171504568</v>
      </c>
      <c r="BI93">
        <f t="shared" si="57"/>
        <v>0.37392965168692172</v>
      </c>
      <c r="BJ93">
        <f t="shared" si="57"/>
        <v>-1.1815791367553174</v>
      </c>
      <c r="BK93">
        <f t="shared" si="57"/>
        <v>1.8798982637235895</v>
      </c>
      <c r="BL93">
        <f t="shared" si="57"/>
        <v>1.1752990758395754</v>
      </c>
      <c r="BM93">
        <f t="shared" si="57"/>
        <v>1.0231792657577898</v>
      </c>
      <c r="BN93">
        <f t="shared" si="57"/>
        <v>-0.3998172815045109</v>
      </c>
      <c r="BO93">
        <f t="shared" ref="BO93:DZ93" si="58">+BO78</f>
        <v>-0.1874036570370663</v>
      </c>
      <c r="BP93">
        <f t="shared" si="58"/>
        <v>0.1303783392359037</v>
      </c>
      <c r="BQ93">
        <f t="shared" si="58"/>
        <v>-1.1249085218878463</v>
      </c>
      <c r="BR93">
        <f t="shared" si="58"/>
        <v>-0.11896759133378509</v>
      </c>
      <c r="BS93">
        <f t="shared" si="58"/>
        <v>-0.27813712222268805</v>
      </c>
      <c r="BT93">
        <f t="shared" si="58"/>
        <v>-0.77484855864895508</v>
      </c>
      <c r="BU93">
        <f t="shared" si="58"/>
        <v>-9.0121829998679459E-2</v>
      </c>
      <c r="BV93">
        <f t="shared" si="58"/>
        <v>0.22052176973375026</v>
      </c>
      <c r="BW93">
        <f t="shared" si="58"/>
        <v>0.13755652616964653</v>
      </c>
      <c r="BX93">
        <f t="shared" si="58"/>
        <v>-0.52511154535750393</v>
      </c>
      <c r="BY93">
        <f t="shared" si="58"/>
        <v>0.84942939793108962</v>
      </c>
      <c r="BZ93">
        <f t="shared" si="58"/>
        <v>-1.168759808933828</v>
      </c>
      <c r="CA93">
        <f t="shared" si="58"/>
        <v>-0.17146703612525016</v>
      </c>
      <c r="CB93">
        <f t="shared" si="58"/>
        <v>0.14474153431365266</v>
      </c>
      <c r="CC93">
        <f t="shared" si="58"/>
        <v>1.311946107307449E-2</v>
      </c>
      <c r="CD93">
        <f t="shared" si="58"/>
        <v>1.9193976186215878</v>
      </c>
      <c r="CE93">
        <f t="shared" si="58"/>
        <v>-0.12891177902929485</v>
      </c>
      <c r="CF93">
        <f t="shared" si="58"/>
        <v>1.1084966899943538</v>
      </c>
      <c r="CG93">
        <f t="shared" si="58"/>
        <v>2.1129199012648314</v>
      </c>
      <c r="CH93">
        <f t="shared" si="58"/>
        <v>-0.55270902521442622</v>
      </c>
      <c r="CI93">
        <f t="shared" si="58"/>
        <v>-0.4305877610022435</v>
      </c>
      <c r="CJ93">
        <f t="shared" si="58"/>
        <v>-0.36622850529965945</v>
      </c>
      <c r="CK93">
        <f t="shared" si="58"/>
        <v>0.97886413641390391</v>
      </c>
      <c r="CL93">
        <f t="shared" si="58"/>
        <v>-0.96841858976404183</v>
      </c>
      <c r="CM93">
        <f t="shared" si="58"/>
        <v>-0.42597548599587753</v>
      </c>
      <c r="CN93">
        <f t="shared" si="58"/>
        <v>1.0738131095422432</v>
      </c>
      <c r="CO93">
        <f t="shared" si="58"/>
        <v>-0.56388444136246108</v>
      </c>
      <c r="CP93">
        <f t="shared" si="58"/>
        <v>7.3312094173161313E-2</v>
      </c>
      <c r="CQ93">
        <f t="shared" si="58"/>
        <v>-0.51373035603319295</v>
      </c>
      <c r="CR93">
        <f t="shared" si="58"/>
        <v>-1.8545415514381602</v>
      </c>
      <c r="CS93">
        <f t="shared" si="58"/>
        <v>-0.9752898222359363</v>
      </c>
      <c r="CT93">
        <f t="shared" si="58"/>
        <v>1.1442739378253464</v>
      </c>
      <c r="CU93">
        <f t="shared" si="58"/>
        <v>-0.98232931122765876</v>
      </c>
      <c r="CV93">
        <f t="shared" si="58"/>
        <v>-1.2189957487862557</v>
      </c>
      <c r="CW93">
        <f t="shared" si="58"/>
        <v>-0.67494511313270777</v>
      </c>
      <c r="CX93">
        <f t="shared" si="58"/>
        <v>2.2429048840422183</v>
      </c>
      <c r="CY93">
        <f t="shared" si="58"/>
        <v>0.86623003880959004</v>
      </c>
      <c r="CZ93">
        <f t="shared" si="58"/>
        <v>0.39733322410029359</v>
      </c>
      <c r="DA93">
        <f t="shared" si="58"/>
        <v>-0.73197043093387038</v>
      </c>
      <c r="DB93">
        <f t="shared" si="58"/>
        <v>-0.45081947064318229</v>
      </c>
      <c r="DC93">
        <f t="shared" si="58"/>
        <v>1.6557078197365627</v>
      </c>
      <c r="DD93">
        <f t="shared" si="58"/>
        <v>-0.81952293840004131</v>
      </c>
      <c r="DE93">
        <f t="shared" si="58"/>
        <v>-1.3696990208700299</v>
      </c>
      <c r="DF93">
        <f t="shared" si="58"/>
        <v>-0.85956799011910334</v>
      </c>
      <c r="DG93">
        <f t="shared" si="58"/>
        <v>1.9070012058364227</v>
      </c>
      <c r="DH93">
        <f t="shared" si="58"/>
        <v>-0.55788632380426861</v>
      </c>
      <c r="DI93">
        <f t="shared" si="58"/>
        <v>-1.1305428415653296</v>
      </c>
      <c r="DJ93">
        <f t="shared" si="58"/>
        <v>-0.26535644792602398</v>
      </c>
      <c r="DK93">
        <f t="shared" si="58"/>
        <v>-0.64281948652933352</v>
      </c>
      <c r="DL93">
        <f t="shared" si="58"/>
        <v>0.2935962584160734</v>
      </c>
      <c r="DM93">
        <f t="shared" si="58"/>
        <v>0.15170257938734721</v>
      </c>
      <c r="DN93">
        <f t="shared" si="58"/>
        <v>-3.0642013371107168E-2</v>
      </c>
      <c r="DO93">
        <f t="shared" si="58"/>
        <v>-1.1365045793354511</v>
      </c>
      <c r="DP93">
        <f t="shared" si="58"/>
        <v>1.6015474102459848</v>
      </c>
      <c r="DQ93">
        <f t="shared" si="58"/>
        <v>0.63690549723105505</v>
      </c>
      <c r="DR93">
        <f t="shared" si="58"/>
        <v>-0.43403133531683125</v>
      </c>
      <c r="DS93">
        <f t="shared" si="58"/>
        <v>0.80907852861855645</v>
      </c>
      <c r="DT93">
        <f t="shared" si="58"/>
        <v>-6.9171619543340057E-2</v>
      </c>
      <c r="DU93">
        <f t="shared" si="58"/>
        <v>-3.3347168937325478</v>
      </c>
      <c r="DV93">
        <f t="shared" si="58"/>
        <v>-1.5632895156159066</v>
      </c>
      <c r="DW93">
        <f t="shared" si="58"/>
        <v>-8.7587750385864638E-2</v>
      </c>
      <c r="DX93">
        <f t="shared" si="58"/>
        <v>-0.96829808171605691</v>
      </c>
      <c r="DY93">
        <f t="shared" si="58"/>
        <v>-0.53047529036120977</v>
      </c>
      <c r="DZ93">
        <f t="shared" si="58"/>
        <v>-1.1327210813760757</v>
      </c>
      <c r="EA93">
        <f t="shared" ref="EA93:GL93" si="59">+EA78</f>
        <v>-1.2491364032030106</v>
      </c>
      <c r="EB93">
        <f t="shared" si="59"/>
        <v>1.8222135622636415</v>
      </c>
      <c r="EC93">
        <f t="shared" si="59"/>
        <v>-0.20346647033875342</v>
      </c>
      <c r="ED93">
        <f t="shared" si="59"/>
        <v>0.34422896533214953</v>
      </c>
      <c r="EE93">
        <f t="shared" si="59"/>
        <v>0.91107722255401313</v>
      </c>
      <c r="EF93">
        <f t="shared" si="59"/>
        <v>-0.73878709372365847</v>
      </c>
      <c r="EG93">
        <f t="shared" si="59"/>
        <v>-1.2948294170200825</v>
      </c>
      <c r="EH93">
        <f t="shared" si="59"/>
        <v>1.8475247998139821E-2</v>
      </c>
      <c r="EI93">
        <f t="shared" si="59"/>
        <v>-5.4226347856456414E-2</v>
      </c>
      <c r="EJ93">
        <f t="shared" si="59"/>
        <v>-0.36132519198872615</v>
      </c>
      <c r="EK93">
        <f t="shared" si="59"/>
        <v>0.74624495027819648</v>
      </c>
      <c r="EL93">
        <f t="shared" si="59"/>
        <v>0.75343905336922035</v>
      </c>
      <c r="EM93">
        <f t="shared" si="59"/>
        <v>0.20307538761699107</v>
      </c>
      <c r="EN93">
        <f t="shared" si="59"/>
        <v>2.1281266526784748</v>
      </c>
      <c r="EO93">
        <f t="shared" si="59"/>
        <v>-0.54994870879454538</v>
      </c>
      <c r="EP93">
        <f t="shared" si="59"/>
        <v>8.5284455053624697E-2</v>
      </c>
      <c r="EQ93">
        <f t="shared" si="59"/>
        <v>1.0996313903888222</v>
      </c>
      <c r="ER93">
        <f t="shared" si="59"/>
        <v>0.34439153751009144</v>
      </c>
      <c r="ES93">
        <f t="shared" si="59"/>
        <v>-0.42748411033244338</v>
      </c>
      <c r="ET93">
        <f t="shared" si="59"/>
        <v>0.83178520071669482</v>
      </c>
      <c r="EU93">
        <f t="shared" si="59"/>
        <v>0.61910895965411328</v>
      </c>
      <c r="EV93">
        <f t="shared" si="59"/>
        <v>-0.52555037655110937</v>
      </c>
      <c r="EW93">
        <f t="shared" si="59"/>
        <v>0.99016688182018697</v>
      </c>
      <c r="EX93">
        <f t="shared" si="59"/>
        <v>1.0625808499753475</v>
      </c>
      <c r="EY93">
        <f t="shared" si="59"/>
        <v>3.3550895750522614</v>
      </c>
      <c r="EZ93">
        <f t="shared" si="59"/>
        <v>0.72190687205875292</v>
      </c>
      <c r="FA93">
        <f t="shared" si="59"/>
        <v>-0.82027213466062676</v>
      </c>
      <c r="FB93">
        <f t="shared" si="59"/>
        <v>-0.43344243749743327</v>
      </c>
      <c r="FC93">
        <f t="shared" si="59"/>
        <v>-2.4547262000851333</v>
      </c>
      <c r="FD93">
        <f t="shared" si="59"/>
        <v>-0.99392082120175473</v>
      </c>
      <c r="FE93">
        <f t="shared" si="59"/>
        <v>0.18857122086046729</v>
      </c>
      <c r="FF93">
        <f t="shared" si="59"/>
        <v>0.16572471395193134</v>
      </c>
      <c r="FG93">
        <f t="shared" si="59"/>
        <v>0.3149898475385271</v>
      </c>
      <c r="FH93">
        <f t="shared" si="59"/>
        <v>0.26464363145350944</v>
      </c>
      <c r="FI93">
        <f t="shared" si="59"/>
        <v>1.5542673281743191</v>
      </c>
      <c r="FJ93">
        <f t="shared" si="59"/>
        <v>-1.273747329832986E-2</v>
      </c>
      <c r="FK93">
        <f t="shared" si="59"/>
        <v>-0.93485368779511191</v>
      </c>
      <c r="FL93">
        <f t="shared" si="59"/>
        <v>-0.35504399420460686</v>
      </c>
      <c r="FM93">
        <f t="shared" si="59"/>
        <v>-0.26076349968207069</v>
      </c>
      <c r="FN93">
        <f t="shared" si="59"/>
        <v>0.49306436267215759</v>
      </c>
      <c r="FO93">
        <f t="shared" si="59"/>
        <v>0.93959897640161216</v>
      </c>
      <c r="FP93">
        <f t="shared" si="59"/>
        <v>-0.22389372134057339</v>
      </c>
      <c r="FQ93">
        <f t="shared" si="59"/>
        <v>-0.53461917559616268</v>
      </c>
      <c r="FR93">
        <f t="shared" si="59"/>
        <v>0.48694005272409413</v>
      </c>
      <c r="FS93">
        <f t="shared" si="59"/>
        <v>-0.12135615179431625</v>
      </c>
      <c r="FT93">
        <f t="shared" si="59"/>
        <v>1.0213739187747706</v>
      </c>
      <c r="FU93">
        <f t="shared" si="59"/>
        <v>0.21550818019022699</v>
      </c>
      <c r="FV93">
        <f t="shared" si="59"/>
        <v>-0.53082771955814678</v>
      </c>
      <c r="FW93">
        <f t="shared" si="59"/>
        <v>5.2464201871771365E-2</v>
      </c>
      <c r="FX93">
        <f t="shared" si="59"/>
        <v>2.3900429368950427</v>
      </c>
      <c r="FY93">
        <f t="shared" si="59"/>
        <v>-1.1652855391730554</v>
      </c>
      <c r="FZ93">
        <f t="shared" si="59"/>
        <v>-2.0042352844029665</v>
      </c>
      <c r="GA93">
        <f t="shared" si="59"/>
        <v>-1.8134323909180239</v>
      </c>
      <c r="GB93">
        <f t="shared" si="59"/>
        <v>0.42128931454499252</v>
      </c>
      <c r="GC93">
        <f t="shared" si="59"/>
        <v>-0.70278019848046824</v>
      </c>
      <c r="GD93">
        <f t="shared" si="59"/>
        <v>-0.67763721744995564</v>
      </c>
      <c r="GE93">
        <f t="shared" si="59"/>
        <v>-1.7303955246461555</v>
      </c>
      <c r="GF93">
        <f t="shared" si="59"/>
        <v>-8.1906819104915485E-2</v>
      </c>
      <c r="GG93">
        <f t="shared" si="59"/>
        <v>-0.37811673792020883</v>
      </c>
      <c r="GH93">
        <f t="shared" si="59"/>
        <v>-0.30607907319790684</v>
      </c>
      <c r="GI93">
        <f t="shared" si="59"/>
        <v>0.71863496486912481</v>
      </c>
      <c r="GJ93">
        <f t="shared" si="59"/>
        <v>0.11388465281925164</v>
      </c>
      <c r="GK93">
        <f t="shared" si="59"/>
        <v>1.0582834875094704</v>
      </c>
      <c r="GL93">
        <f t="shared" si="59"/>
        <v>0.11981455827481113</v>
      </c>
      <c r="GM93">
        <f t="shared" ref="GM93:IX93" si="60">+GM78</f>
        <v>1.1121801435365342</v>
      </c>
      <c r="GN93">
        <f t="shared" si="60"/>
        <v>0.44811145016865339</v>
      </c>
      <c r="GO93">
        <f t="shared" si="60"/>
        <v>-1.0635221769916825</v>
      </c>
      <c r="GP93">
        <f t="shared" si="60"/>
        <v>-1.4372790246852674</v>
      </c>
      <c r="GQ93">
        <f t="shared" si="60"/>
        <v>1.3080307326163165</v>
      </c>
      <c r="GR93">
        <f t="shared" si="60"/>
        <v>-1.1766724128392525</v>
      </c>
      <c r="GS93">
        <f t="shared" si="60"/>
        <v>2.8528302209451795</v>
      </c>
      <c r="GT93">
        <f t="shared" si="60"/>
        <v>-0.42572537495288998</v>
      </c>
      <c r="GU93">
        <f t="shared" si="60"/>
        <v>-8.5974534158594906E-2</v>
      </c>
      <c r="GV93">
        <f t="shared" si="60"/>
        <v>-0.94031292974250391</v>
      </c>
      <c r="GW93">
        <f t="shared" si="60"/>
        <v>-1.159271505457582</v>
      </c>
      <c r="GX93">
        <f t="shared" si="60"/>
        <v>-0.97037855084636249</v>
      </c>
      <c r="GY93">
        <f t="shared" si="60"/>
        <v>-1.5519663065788336</v>
      </c>
      <c r="GZ93">
        <f t="shared" si="60"/>
        <v>0.63840616348898038</v>
      </c>
      <c r="HA93">
        <f t="shared" si="60"/>
        <v>-1.0947451301035471</v>
      </c>
      <c r="HB93">
        <f t="shared" si="60"/>
        <v>6.0822458181064576E-3</v>
      </c>
      <c r="HC93">
        <f t="shared" si="60"/>
        <v>-0.60848833527415991</v>
      </c>
      <c r="HD93">
        <f t="shared" si="60"/>
        <v>1.3401972864812706</v>
      </c>
      <c r="HE93">
        <f t="shared" si="60"/>
        <v>0.74069816946575884</v>
      </c>
      <c r="HF93">
        <f t="shared" si="60"/>
        <v>-0.32150865081348456</v>
      </c>
      <c r="HG93">
        <f t="shared" si="60"/>
        <v>-0.81855887401616201</v>
      </c>
      <c r="HH93">
        <f t="shared" si="60"/>
        <v>1.5210844139801338</v>
      </c>
      <c r="HI93">
        <f t="shared" si="60"/>
        <v>0.19535036699380726</v>
      </c>
      <c r="HJ93">
        <f t="shared" si="60"/>
        <v>1.4637817002949305</v>
      </c>
      <c r="HK93">
        <f t="shared" si="60"/>
        <v>0.76897549661225639</v>
      </c>
      <c r="HL93">
        <f t="shared" si="60"/>
        <v>-8.0217432696372271E-2</v>
      </c>
      <c r="HM93">
        <f t="shared" si="60"/>
        <v>1.4123679648037069</v>
      </c>
      <c r="HN93">
        <f t="shared" si="60"/>
        <v>0.35317157198733184</v>
      </c>
      <c r="HO93">
        <f t="shared" si="60"/>
        <v>1.0401117833680473</v>
      </c>
      <c r="HP93">
        <f t="shared" si="60"/>
        <v>2.6968791644321755E-2</v>
      </c>
      <c r="HQ93">
        <f t="shared" si="60"/>
        <v>7.3849832915584557E-2</v>
      </c>
      <c r="HR93">
        <f t="shared" si="60"/>
        <v>-0.4041294232592918</v>
      </c>
      <c r="HS93">
        <f t="shared" si="60"/>
        <v>0.73157025326509029</v>
      </c>
      <c r="HT93">
        <f t="shared" si="60"/>
        <v>1.9360777514521033</v>
      </c>
      <c r="HU93">
        <f t="shared" si="60"/>
        <v>-0.26781435735756531</v>
      </c>
      <c r="HV93">
        <f t="shared" si="60"/>
        <v>-0.55556483857799321</v>
      </c>
      <c r="HW93">
        <f t="shared" si="60"/>
        <v>-0.47183675633277744</v>
      </c>
      <c r="HX93">
        <f t="shared" si="60"/>
        <v>-0.72887360147433355</v>
      </c>
      <c r="HY93">
        <f t="shared" si="60"/>
        <v>-0.52906671044183895</v>
      </c>
      <c r="HZ93">
        <f t="shared" si="60"/>
        <v>0.90069988800678402</v>
      </c>
      <c r="IA93">
        <f t="shared" si="60"/>
        <v>0.38247549127845559</v>
      </c>
      <c r="IB93">
        <f t="shared" si="60"/>
        <v>0.28267209017940331</v>
      </c>
      <c r="IC93">
        <f t="shared" si="60"/>
        <v>0.67062956077279523</v>
      </c>
      <c r="ID93">
        <f t="shared" si="60"/>
        <v>1.0434018804517109</v>
      </c>
      <c r="IE93">
        <f t="shared" si="60"/>
        <v>-0.98443933893577196</v>
      </c>
      <c r="IF93">
        <f t="shared" si="60"/>
        <v>-0.93059725259081461</v>
      </c>
      <c r="IG93">
        <f t="shared" si="60"/>
        <v>0.25902295419655275</v>
      </c>
      <c r="IH93">
        <f t="shared" si="60"/>
        <v>1.1256292964390013</v>
      </c>
      <c r="II93">
        <f t="shared" si="60"/>
        <v>1.5408386389026418</v>
      </c>
      <c r="IJ93">
        <f t="shared" si="60"/>
        <v>0.73828459790092893</v>
      </c>
      <c r="IK93">
        <f t="shared" si="60"/>
        <v>-0.99668341135839</v>
      </c>
      <c r="IL93">
        <f t="shared" si="60"/>
        <v>-8.0831341620068997E-2</v>
      </c>
      <c r="IM93">
        <f t="shared" si="60"/>
        <v>0.51967504077765625</v>
      </c>
      <c r="IN93">
        <f t="shared" si="60"/>
        <v>0.44954958866583183</v>
      </c>
      <c r="IO93">
        <f t="shared" si="60"/>
        <v>-2.2495805751532316</v>
      </c>
      <c r="IP93">
        <f t="shared" si="60"/>
        <v>-0.78043740359134972</v>
      </c>
      <c r="IQ93">
        <f t="shared" si="60"/>
        <v>1.0540088624111377</v>
      </c>
      <c r="IR93">
        <f t="shared" si="60"/>
        <v>0.88158230937551707</v>
      </c>
      <c r="IS93">
        <f t="shared" si="60"/>
        <v>-0.19379058358026668</v>
      </c>
      <c r="IT93">
        <f t="shared" si="60"/>
        <v>1.6464400687254965</v>
      </c>
      <c r="IU93">
        <f t="shared" si="60"/>
        <v>0.42589249460434075</v>
      </c>
      <c r="IV93">
        <f t="shared" si="60"/>
        <v>1.2897157830593642</v>
      </c>
      <c r="IW93">
        <f t="shared" si="60"/>
        <v>5.0548578656162135E-2</v>
      </c>
      <c r="IX93">
        <f t="shared" si="60"/>
        <v>-1.1404540600779001</v>
      </c>
      <c r="IY93">
        <f t="shared" ref="IY93:LJ93" si="61">+IY78</f>
        <v>-1.760213308443781</v>
      </c>
      <c r="IZ93">
        <f t="shared" si="61"/>
        <v>-8.9354443844058551E-2</v>
      </c>
      <c r="JA93">
        <f t="shared" si="61"/>
        <v>-1.3615340321848635</v>
      </c>
      <c r="JB93">
        <f t="shared" si="61"/>
        <v>-0.10980443221342284</v>
      </c>
      <c r="JC93">
        <f t="shared" si="61"/>
        <v>-2.3705433704890311</v>
      </c>
      <c r="JD93">
        <f t="shared" si="61"/>
        <v>-1.3696990208700299</v>
      </c>
      <c r="JE93">
        <f t="shared" si="61"/>
        <v>-0.74271270023018587</v>
      </c>
      <c r="JF93">
        <f t="shared" si="61"/>
        <v>-0.2313515778951114</v>
      </c>
      <c r="JG93">
        <f t="shared" si="61"/>
        <v>-0.22930976228963118</v>
      </c>
      <c r="JH93">
        <f t="shared" si="61"/>
        <v>1.0238250069960486</v>
      </c>
      <c r="JI93">
        <f t="shared" si="61"/>
        <v>0.52651785154012032</v>
      </c>
      <c r="JJ93">
        <f t="shared" si="61"/>
        <v>0.80642848843126558</v>
      </c>
      <c r="JK93">
        <f t="shared" si="61"/>
        <v>0.82542328527779318</v>
      </c>
      <c r="JL93">
        <f t="shared" si="61"/>
        <v>-0.43302293306624051</v>
      </c>
      <c r="JM93">
        <f t="shared" si="61"/>
        <v>-0.95771611086092889</v>
      </c>
      <c r="JN93">
        <f t="shared" si="61"/>
        <v>-1.9079470803262666</v>
      </c>
      <c r="JO93">
        <f t="shared" si="61"/>
        <v>-1.1487009032862261</v>
      </c>
      <c r="JP93">
        <f t="shared" si="61"/>
        <v>-1.2388545655994676</v>
      </c>
      <c r="JQ93">
        <f t="shared" si="61"/>
        <v>-0.84504790720529854</v>
      </c>
      <c r="JR93">
        <f t="shared" si="61"/>
        <v>-0.44845023694506381</v>
      </c>
      <c r="JS93">
        <f t="shared" si="61"/>
        <v>-0.69652742240577936</v>
      </c>
      <c r="JT93">
        <f t="shared" si="61"/>
        <v>-1.3521230357582681</v>
      </c>
      <c r="JU93">
        <f t="shared" si="61"/>
        <v>-0.70278019848046824</v>
      </c>
      <c r="JV93">
        <f t="shared" si="61"/>
        <v>-0.39509814087068662</v>
      </c>
      <c r="JW93">
        <f t="shared" si="61"/>
        <v>0.49868731366586871</v>
      </c>
      <c r="JX93">
        <f t="shared" si="61"/>
        <v>0.51486495067365468</v>
      </c>
      <c r="JY93">
        <f t="shared" si="61"/>
        <v>-0.24764858608250506</v>
      </c>
      <c r="JZ93">
        <f t="shared" si="61"/>
        <v>0.1646390046516899</v>
      </c>
      <c r="KA93">
        <f t="shared" si="61"/>
        <v>1.1949077816097997</v>
      </c>
      <c r="KB93">
        <f t="shared" si="61"/>
        <v>-0.77732920544804074</v>
      </c>
      <c r="KC93">
        <f t="shared" si="61"/>
        <v>-0.58118871493206825</v>
      </c>
      <c r="KD93">
        <f t="shared" si="61"/>
        <v>2.073256837320514</v>
      </c>
      <c r="KE93">
        <f t="shared" si="61"/>
        <v>-0.93236849352251738</v>
      </c>
      <c r="KF93">
        <f t="shared" si="61"/>
        <v>-0.64338451011280995</v>
      </c>
      <c r="KG93">
        <f t="shared" si="61"/>
        <v>0.37598169910779689</v>
      </c>
      <c r="KH93">
        <f t="shared" si="61"/>
        <v>-0.51801180234178901</v>
      </c>
      <c r="KI93">
        <f t="shared" si="61"/>
        <v>1.0318694876332302</v>
      </c>
      <c r="KJ93">
        <f t="shared" si="61"/>
        <v>0.57413899412495084</v>
      </c>
      <c r="KK93">
        <f t="shared" si="61"/>
        <v>-0.67350583776715212</v>
      </c>
      <c r="KL93">
        <f t="shared" si="61"/>
        <v>-0.5381525625125505</v>
      </c>
      <c r="KM93">
        <f t="shared" si="61"/>
        <v>0.15503132999583613</v>
      </c>
      <c r="KN93">
        <f t="shared" si="61"/>
        <v>-0.99731096270261332</v>
      </c>
      <c r="KO93">
        <f t="shared" si="61"/>
        <v>9.5269570010714233E-2</v>
      </c>
      <c r="KP93">
        <f t="shared" si="61"/>
        <v>-0.16750846043578349</v>
      </c>
      <c r="KQ93">
        <f t="shared" si="61"/>
        <v>-0.5893593879591208</v>
      </c>
      <c r="KR93">
        <f t="shared" si="61"/>
        <v>-1.7860020307125524</v>
      </c>
      <c r="KS93">
        <f t="shared" si="61"/>
        <v>0.1424996298737824</v>
      </c>
      <c r="KT93">
        <f t="shared" si="61"/>
        <v>2.9954208002891392E-2</v>
      </c>
      <c r="KU93">
        <f t="shared" si="61"/>
        <v>-0.78074890552670695</v>
      </c>
      <c r="KV93">
        <f t="shared" si="61"/>
        <v>0.29559373615484219</v>
      </c>
      <c r="KW93">
        <f t="shared" si="61"/>
        <v>0.95820041678962298</v>
      </c>
      <c r="KX93">
        <f t="shared" si="61"/>
        <v>-0.30495698410959449</v>
      </c>
      <c r="KY93">
        <f t="shared" si="61"/>
        <v>1.0561439012235496</v>
      </c>
      <c r="KZ93">
        <f t="shared" si="61"/>
        <v>-1.6608464648015797</v>
      </c>
      <c r="LA93">
        <f t="shared" si="61"/>
        <v>-2.2989752324065194E-2</v>
      </c>
      <c r="LB93">
        <f t="shared" si="61"/>
        <v>-0.12366854207357392</v>
      </c>
      <c r="LC93">
        <f t="shared" si="61"/>
        <v>-1.2202008292661048E-2</v>
      </c>
      <c r="LD93">
        <f t="shared" si="61"/>
        <v>-4.5723709263256751E-2</v>
      </c>
      <c r="LE93">
        <f t="shared" si="61"/>
        <v>-0.16960370885499287</v>
      </c>
      <c r="LF93">
        <f t="shared" si="61"/>
        <v>-1.0836674846359529</v>
      </c>
      <c r="LG93">
        <f t="shared" si="61"/>
        <v>-8.2443420978961512E-2</v>
      </c>
      <c r="LH93">
        <f t="shared" si="61"/>
        <v>0.30407591111725196</v>
      </c>
      <c r="LI93">
        <f t="shared" si="61"/>
        <v>0.82499354903120548</v>
      </c>
      <c r="LJ93">
        <f t="shared" si="61"/>
        <v>1.2383588909870014</v>
      </c>
      <c r="LK93">
        <f t="shared" ref="LK93:NV93" si="62">+LK78</f>
        <v>-0.11919837561435997</v>
      </c>
      <c r="LL93">
        <f t="shared" si="62"/>
        <v>0.3348282007209491</v>
      </c>
      <c r="LM93">
        <f t="shared" si="62"/>
        <v>7.8530320024583489E-2</v>
      </c>
      <c r="LN93">
        <f t="shared" si="62"/>
        <v>1.7414367903256789</v>
      </c>
      <c r="LO93">
        <f t="shared" si="62"/>
        <v>2.4657492758706212</v>
      </c>
      <c r="LP93">
        <f t="shared" si="62"/>
        <v>0.93272319645620883</v>
      </c>
      <c r="LQ93">
        <f t="shared" si="62"/>
        <v>-0.37114205042598769</v>
      </c>
      <c r="LR93">
        <f t="shared" si="62"/>
        <v>0.1646390046516899</v>
      </c>
      <c r="LS93">
        <f t="shared" si="62"/>
        <v>0.52941913963877596</v>
      </c>
      <c r="LT93">
        <f t="shared" si="62"/>
        <v>2.1201049094088376</v>
      </c>
      <c r="LU93">
        <f t="shared" si="62"/>
        <v>1.0386679605289828</v>
      </c>
      <c r="LV93">
        <f t="shared" si="62"/>
        <v>0.36034634831594303</v>
      </c>
      <c r="LW93">
        <f t="shared" si="62"/>
        <v>-0.80812469605007209</v>
      </c>
      <c r="LX93">
        <f t="shared" si="62"/>
        <v>0.75669504440156743</v>
      </c>
      <c r="LY93">
        <f t="shared" si="62"/>
        <v>-2.1696905605494976</v>
      </c>
      <c r="LZ93">
        <f t="shared" si="62"/>
        <v>0.71191607275977731</v>
      </c>
      <c r="MA93">
        <f t="shared" si="62"/>
        <v>-0.302713942801347</v>
      </c>
      <c r="MB93">
        <f t="shared" si="62"/>
        <v>-1.0616395229590125</v>
      </c>
      <c r="MC93">
        <f t="shared" si="62"/>
        <v>-1.9084200175711885</v>
      </c>
      <c r="MD93">
        <f t="shared" si="62"/>
        <v>-9.319478522229474E-2</v>
      </c>
      <c r="ME93">
        <f t="shared" si="62"/>
        <v>0.94628148872288875</v>
      </c>
      <c r="MF93">
        <f t="shared" si="62"/>
        <v>-1.4136139725451358</v>
      </c>
      <c r="MG93">
        <f t="shared" si="62"/>
        <v>4.8710262490203604E-2</v>
      </c>
      <c r="MH93">
        <f t="shared" si="62"/>
        <v>0.18405671653454192</v>
      </c>
      <c r="MI93">
        <f t="shared" si="62"/>
        <v>-0.66498841988504864</v>
      </c>
      <c r="MJ93">
        <f t="shared" si="62"/>
        <v>0.46560444388887845</v>
      </c>
      <c r="MK93">
        <f t="shared" si="62"/>
        <v>-1.1740780792024452</v>
      </c>
      <c r="ML93">
        <f t="shared" si="62"/>
        <v>0.62365643316297792</v>
      </c>
      <c r="MM93">
        <f t="shared" si="62"/>
        <v>0.39915448724059388</v>
      </c>
      <c r="MN93">
        <f t="shared" si="62"/>
        <v>1.3923272490501404</v>
      </c>
      <c r="MO93">
        <f t="shared" si="62"/>
        <v>0.20237280295987148</v>
      </c>
      <c r="MP93">
        <f t="shared" si="62"/>
        <v>0.68942654252168722</v>
      </c>
      <c r="MQ93">
        <f t="shared" si="62"/>
        <v>1.4542456483468413</v>
      </c>
      <c r="MR93">
        <f t="shared" si="62"/>
        <v>-2.5949339033104479</v>
      </c>
      <c r="MS93">
        <f t="shared" si="62"/>
        <v>-0.74069816946575884</v>
      </c>
      <c r="MT93">
        <f t="shared" si="62"/>
        <v>1.8178070604335517</v>
      </c>
      <c r="MU93">
        <f t="shared" si="62"/>
        <v>1.1621227713476401</v>
      </c>
      <c r="MV93">
        <f t="shared" si="62"/>
        <v>0.70807800511829555</v>
      </c>
      <c r="MW93">
        <f t="shared" si="62"/>
        <v>-1.4957868188503198</v>
      </c>
      <c r="MX93">
        <f t="shared" si="62"/>
        <v>-0.79158553489833139</v>
      </c>
      <c r="MY93">
        <f t="shared" si="62"/>
        <v>-0.81727648648666218</v>
      </c>
      <c r="MZ93">
        <f t="shared" si="62"/>
        <v>1.3351427696761675</v>
      </c>
      <c r="NA93">
        <f t="shared" si="62"/>
        <v>-0.64404275690321811</v>
      </c>
      <c r="NB93">
        <f t="shared" si="62"/>
        <v>0.45819888327969238</v>
      </c>
      <c r="NC93">
        <f t="shared" si="62"/>
        <v>-7.1165686676977202E-2</v>
      </c>
      <c r="ND93">
        <f t="shared" si="62"/>
        <v>0.49375557864550501</v>
      </c>
      <c r="NE93">
        <f t="shared" si="62"/>
        <v>-0.45175170271249954</v>
      </c>
      <c r="NF93">
        <f t="shared" si="62"/>
        <v>-1.1528550203365739</v>
      </c>
      <c r="NG93">
        <f t="shared" si="62"/>
        <v>0.15991076907084789</v>
      </c>
      <c r="NH93">
        <f t="shared" si="62"/>
        <v>0.51521510613383725</v>
      </c>
      <c r="NI93">
        <f t="shared" si="62"/>
        <v>0.82316773841739632</v>
      </c>
      <c r="NJ93">
        <f t="shared" si="62"/>
        <v>0.9017321644932963</v>
      </c>
      <c r="NK93">
        <f t="shared" si="62"/>
        <v>0.64281948652933352</v>
      </c>
      <c r="NL93">
        <f t="shared" si="62"/>
        <v>-0.35789753383141942</v>
      </c>
      <c r="NM93">
        <f t="shared" si="62"/>
        <v>0.29567331694124732</v>
      </c>
      <c r="NN93">
        <f t="shared" si="62"/>
        <v>0.41661223804112524</v>
      </c>
      <c r="NO93">
        <f t="shared" si="62"/>
        <v>0.62059370975475758</v>
      </c>
      <c r="NP93">
        <f t="shared" si="62"/>
        <v>1.7310776456724852</v>
      </c>
      <c r="NQ93">
        <f t="shared" si="62"/>
        <v>-1.2714781405520625</v>
      </c>
      <c r="NR93">
        <f t="shared" si="62"/>
        <v>0.90138883024337701</v>
      </c>
      <c r="NS93">
        <f t="shared" si="62"/>
        <v>1.8732225726125762</v>
      </c>
      <c r="NT93">
        <f t="shared" si="62"/>
        <v>0.21284677131916396</v>
      </c>
      <c r="NU93">
        <f t="shared" si="62"/>
        <v>0.47440380512853153</v>
      </c>
      <c r="NV93">
        <f t="shared" si="62"/>
        <v>-0.3357990863150917</v>
      </c>
      <c r="NW93">
        <f t="shared" ref="NW93:QH93" si="63">+NW78</f>
        <v>-0.15812929632375017</v>
      </c>
      <c r="NX93">
        <f t="shared" si="63"/>
        <v>1.8008995539275929</v>
      </c>
      <c r="NY93">
        <f t="shared" si="63"/>
        <v>-0.64084588302648626</v>
      </c>
      <c r="NZ93">
        <f t="shared" si="63"/>
        <v>-0.6261666385398712</v>
      </c>
      <c r="OA93">
        <f t="shared" si="63"/>
        <v>-0.77660615716013126</v>
      </c>
      <c r="OB93">
        <f t="shared" si="63"/>
        <v>8.5822193796047941E-2</v>
      </c>
      <c r="OC93">
        <f t="shared" si="63"/>
        <v>-0.14706074580317363</v>
      </c>
      <c r="OD93">
        <f t="shared" si="63"/>
        <v>-1.064329353539506</v>
      </c>
      <c r="OE93">
        <f t="shared" si="63"/>
        <v>-0.7207165708678076</v>
      </c>
      <c r="OF93">
        <f t="shared" si="63"/>
        <v>0.48143533604161348</v>
      </c>
      <c r="OG93">
        <f t="shared" si="63"/>
        <v>-0.20627794583560899</v>
      </c>
      <c r="OH93">
        <f t="shared" si="63"/>
        <v>-0.79872279457049444</v>
      </c>
      <c r="OI93">
        <f t="shared" si="63"/>
        <v>-0.75049683800898492</v>
      </c>
      <c r="OJ93">
        <f t="shared" si="63"/>
        <v>0.19379058358026668</v>
      </c>
      <c r="OK93">
        <f t="shared" si="63"/>
        <v>0.84701923697139136</v>
      </c>
      <c r="OL93">
        <f t="shared" si="63"/>
        <v>1.0510802894714288</v>
      </c>
      <c r="OM93">
        <f t="shared" si="63"/>
        <v>-1.5950263332342729E-2</v>
      </c>
      <c r="ON93">
        <f t="shared" si="63"/>
        <v>-0.16277795111818705</v>
      </c>
      <c r="OO93">
        <f t="shared" si="63"/>
        <v>-0.9695213520899415</v>
      </c>
      <c r="OP93">
        <f t="shared" si="63"/>
        <v>-1.3505996321327984</v>
      </c>
      <c r="OQ93">
        <f t="shared" si="63"/>
        <v>-0.13153567124390975</v>
      </c>
      <c r="OR93">
        <f t="shared" si="63"/>
        <v>0.61254468164406717</v>
      </c>
      <c r="OS93">
        <f t="shared" si="63"/>
        <v>0.25807366910157725</v>
      </c>
      <c r="OT93">
        <f t="shared" si="63"/>
        <v>0.17915681382874027</v>
      </c>
      <c r="OU93">
        <f t="shared" si="63"/>
        <v>-4.3196450860705227E-2</v>
      </c>
      <c r="OV93">
        <f t="shared" si="63"/>
        <v>-1.0613689482852351</v>
      </c>
      <c r="OW93">
        <f t="shared" si="63"/>
        <v>-1.6882040654309094</v>
      </c>
      <c r="OX93">
        <f t="shared" si="63"/>
        <v>-0.63803099692449905</v>
      </c>
      <c r="OY93">
        <f t="shared" si="63"/>
        <v>-0.79535993791068904</v>
      </c>
      <c r="OZ93">
        <f t="shared" si="63"/>
        <v>0.65661424741847441</v>
      </c>
      <c r="PA93">
        <f t="shared" si="63"/>
        <v>0.46833406486257445</v>
      </c>
      <c r="PB93">
        <f t="shared" si="63"/>
        <v>-0.15131604413909372</v>
      </c>
      <c r="PC93">
        <f t="shared" si="63"/>
        <v>0.25934014047379605</v>
      </c>
      <c r="PD93">
        <f t="shared" si="63"/>
        <v>-0.67831251726602204</v>
      </c>
      <c r="PE93">
        <f t="shared" si="63"/>
        <v>-0.9291829883295577</v>
      </c>
      <c r="PF93">
        <f t="shared" si="63"/>
        <v>-0.80462996265850961</v>
      </c>
      <c r="PG93">
        <f t="shared" si="63"/>
        <v>-2.1617051970679313</v>
      </c>
      <c r="PH93">
        <f t="shared" si="63"/>
        <v>0.88079332272172906</v>
      </c>
      <c r="PI93">
        <f t="shared" si="63"/>
        <v>-1.5223031368805096</v>
      </c>
      <c r="PJ93">
        <f t="shared" si="63"/>
        <v>-0.98979171525570564</v>
      </c>
      <c r="PK93">
        <f t="shared" si="63"/>
        <v>0.60499360188259743</v>
      </c>
      <c r="PL93">
        <f t="shared" si="63"/>
        <v>-0.7925291356514208</v>
      </c>
      <c r="PM93">
        <f t="shared" si="63"/>
        <v>-2.3294160200748593</v>
      </c>
      <c r="PN93">
        <f t="shared" si="63"/>
        <v>-0.45361616685113404</v>
      </c>
      <c r="PO93">
        <f t="shared" si="63"/>
        <v>1.3899125406169333</v>
      </c>
      <c r="PP93">
        <f t="shared" si="63"/>
        <v>1.239513949258253</v>
      </c>
      <c r="PQ93">
        <f t="shared" si="63"/>
        <v>-0.56415387916786131</v>
      </c>
      <c r="PR93">
        <f t="shared" si="63"/>
        <v>-1.2380314728943631</v>
      </c>
      <c r="PS93">
        <f t="shared" si="63"/>
        <v>0.47175149120448623</v>
      </c>
      <c r="PT93">
        <f t="shared" si="63"/>
        <v>0.46083414417807944</v>
      </c>
      <c r="PU93">
        <f t="shared" si="63"/>
        <v>-0.80992776929633692</v>
      </c>
      <c r="PV93">
        <f t="shared" si="63"/>
        <v>-0.43167801777599379</v>
      </c>
      <c r="PW93">
        <f t="shared" si="63"/>
        <v>-1.337948560831137</v>
      </c>
      <c r="PX93">
        <f t="shared" si="63"/>
        <v>0.47123876356636174</v>
      </c>
      <c r="PY93">
        <f t="shared" si="63"/>
        <v>0.94628148872288875</v>
      </c>
      <c r="PZ93">
        <f t="shared" si="63"/>
        <v>-1.5328669178416021</v>
      </c>
      <c r="QA93">
        <f t="shared" si="63"/>
        <v>0.97001020549214445</v>
      </c>
      <c r="QB93">
        <f t="shared" si="63"/>
        <v>-0.77567619882756844</v>
      </c>
      <c r="QC93">
        <f t="shared" si="63"/>
        <v>0.38890334508323576</v>
      </c>
      <c r="QD93">
        <f t="shared" si="63"/>
        <v>-0.3843683771265205</v>
      </c>
      <c r="QE93">
        <f t="shared" si="63"/>
        <v>-7.3773662734311074E-2</v>
      </c>
      <c r="QF93">
        <f t="shared" si="63"/>
        <v>-0.91328047346905805</v>
      </c>
      <c r="QG93">
        <f t="shared" si="63"/>
        <v>0.47714479478599969</v>
      </c>
      <c r="QH93">
        <f t="shared" si="63"/>
        <v>0.20534116629278287</v>
      </c>
      <c r="QI93">
        <f t="shared" ref="QI93:SG93" si="64">+QI78</f>
        <v>0.92730033429688774</v>
      </c>
      <c r="QJ93">
        <f t="shared" si="64"/>
        <v>0.6886511982884258</v>
      </c>
      <c r="QK93">
        <f t="shared" si="64"/>
        <v>0.14706074580317363</v>
      </c>
      <c r="QL93">
        <f t="shared" si="64"/>
        <v>0.14404577086679637</v>
      </c>
      <c r="QM93">
        <f t="shared" si="64"/>
        <v>0.11773522601288278</v>
      </c>
      <c r="QN93">
        <f t="shared" si="64"/>
        <v>1.3519320418708958</v>
      </c>
      <c r="QO93">
        <f t="shared" si="64"/>
        <v>-1.6248714018729515</v>
      </c>
      <c r="QP93">
        <f t="shared" si="64"/>
        <v>2.076549208140932</v>
      </c>
      <c r="QQ93">
        <f t="shared" si="64"/>
        <v>-0.24465180104016326</v>
      </c>
      <c r="QR93">
        <f t="shared" si="64"/>
        <v>0.14149577509670053</v>
      </c>
      <c r="QS93">
        <f t="shared" si="64"/>
        <v>0.67369683165452443</v>
      </c>
      <c r="QT93">
        <f t="shared" si="64"/>
        <v>-3.2514435588382185E-3</v>
      </c>
      <c r="QU93">
        <f t="shared" si="64"/>
        <v>-0.61245145843713544</v>
      </c>
      <c r="QV93">
        <f t="shared" si="64"/>
        <v>0.66384359342919197</v>
      </c>
      <c r="QW93">
        <f t="shared" si="64"/>
        <v>-1.0132885108760092</v>
      </c>
      <c r="QX93">
        <f t="shared" si="64"/>
        <v>1.6806188796181232</v>
      </c>
      <c r="QY93">
        <f t="shared" si="64"/>
        <v>-0.20651327758969273</v>
      </c>
      <c r="QZ93">
        <f t="shared" si="64"/>
        <v>1.2658347259275615</v>
      </c>
      <c r="RA93">
        <f t="shared" si="64"/>
        <v>-2.0299648895161226</v>
      </c>
      <c r="RB93">
        <f t="shared" si="64"/>
        <v>-2.3180291464086622</v>
      </c>
      <c r="RC93">
        <f t="shared" si="64"/>
        <v>-1.3507906260201707</v>
      </c>
      <c r="RD93">
        <f t="shared" si="64"/>
        <v>-0.34812728699762374</v>
      </c>
      <c r="RE93">
        <f t="shared" si="64"/>
        <v>-0.92389655037550256</v>
      </c>
      <c r="RF93">
        <f t="shared" si="64"/>
        <v>0.8542679097445216</v>
      </c>
      <c r="RG93">
        <f t="shared" si="64"/>
        <v>1.268908818019554</v>
      </c>
      <c r="RH93">
        <f t="shared" si="64"/>
        <v>-0.46688342081324663</v>
      </c>
      <c r="RI93">
        <f t="shared" si="64"/>
        <v>0.38379312172764912</v>
      </c>
      <c r="RJ93">
        <f t="shared" si="64"/>
        <v>0.73547425927245058</v>
      </c>
      <c r="RK93">
        <f t="shared" si="64"/>
        <v>-1.2423220141499769</v>
      </c>
      <c r="RL93">
        <f t="shared" si="64"/>
        <v>-0.43478848965605721</v>
      </c>
      <c r="RM93">
        <f t="shared" si="64"/>
        <v>-0.43268642002658453</v>
      </c>
      <c r="RN93">
        <f t="shared" si="64"/>
        <v>-0.49082018449553289</v>
      </c>
      <c r="RO93">
        <f t="shared" si="64"/>
        <v>-0.57865463531925343</v>
      </c>
      <c r="RP93">
        <f t="shared" si="64"/>
        <v>8.3211944001959637E-2</v>
      </c>
      <c r="RQ93">
        <f t="shared" si="64"/>
        <v>-2.0427432900760323</v>
      </c>
      <c r="RR93">
        <f t="shared" si="64"/>
        <v>-7.7378672358463518E-2</v>
      </c>
      <c r="RS93">
        <f t="shared" si="64"/>
        <v>-0.32118578019435517</v>
      </c>
      <c r="RT93">
        <f t="shared" si="64"/>
        <v>0.89668901637196541</v>
      </c>
      <c r="RU93">
        <f t="shared" si="64"/>
        <v>-1.6018202586565167</v>
      </c>
      <c r="RV93">
        <f t="shared" si="64"/>
        <v>-0.75975435720465612</v>
      </c>
      <c r="RW93">
        <f t="shared" si="64"/>
        <v>0.72458988142898306</v>
      </c>
      <c r="RX93">
        <f t="shared" si="64"/>
        <v>1.4591068975278176</v>
      </c>
      <c r="RY93">
        <f t="shared" si="64"/>
        <v>-0.2947149368992541</v>
      </c>
      <c r="RZ93">
        <f t="shared" si="64"/>
        <v>0.3134630333079258</v>
      </c>
      <c r="SA93">
        <f t="shared" si="64"/>
        <v>-0.55377995522576384</v>
      </c>
      <c r="SB93">
        <f t="shared" si="64"/>
        <v>1.3181761460145935</v>
      </c>
      <c r="SC93">
        <f t="shared" si="64"/>
        <v>-0.48049059842014685</v>
      </c>
      <c r="SD93">
        <f t="shared" si="64"/>
        <v>-0.35195057535020169</v>
      </c>
      <c r="SE93">
        <f t="shared" si="64"/>
        <v>0.76006017479812726</v>
      </c>
      <c r="SF93">
        <f t="shared" si="64"/>
        <v>0.59628973758663051</v>
      </c>
      <c r="SG93">
        <f t="shared" si="64"/>
        <v>0.61855416788603179</v>
      </c>
    </row>
    <row r="95" spans="1:504">
      <c r="A95">
        <v>2014</v>
      </c>
    </row>
    <row r="96" spans="1:504">
      <c r="A96" t="s">
        <v>535</v>
      </c>
      <c r="B96">
        <f t="array" ref="B96:B98">+MMULT($W$44:$Y$46,B91:B93)</f>
        <v>-2.0911708695214584</v>
      </c>
      <c r="C96">
        <f t="array" ref="C96:C98">+MMULT($W$44:$Y$46,C91:C93)</f>
        <v>1.3765789887771311</v>
      </c>
      <c r="D96">
        <f t="array" ref="D96:D98">+MMULT($W$44:$Y$46,D91:D93)</f>
        <v>-0.54238239135249355</v>
      </c>
      <c r="E96">
        <f t="array" ref="E96:E98">+MMULT($W$44:$Y$46,E91:E93)</f>
        <v>-0.1716848724382283</v>
      </c>
      <c r="F96">
        <f t="array" ref="F96:F98">+MMULT($W$44:$Y$46,F91:F93)</f>
        <v>-0.63946037399465672</v>
      </c>
      <c r="G96">
        <f t="array" ref="G96:G98">+MMULT($W$44:$Y$46,G91:G93)</f>
        <v>-0.28938089751271284</v>
      </c>
      <c r="H96">
        <f t="array" ref="H96:H98">+MMULT($W$44:$Y$46,H91:H93)</f>
        <v>0.26449338718334148</v>
      </c>
      <c r="I96">
        <f t="array" ref="I96:I98">+MMULT($W$44:$Y$46,I91:I93)</f>
        <v>0.20549285816432186</v>
      </c>
      <c r="J96">
        <f t="array" ref="J96:J98">+MMULT($W$44:$Y$46,J91:J93)</f>
        <v>-0.90559219556529991</v>
      </c>
      <c r="K96">
        <f t="array" ref="K96:K98">+MMULT($W$44:$Y$46,K91:K93)</f>
        <v>-0.59999884571929285</v>
      </c>
      <c r="L96">
        <f t="array" ref="L96:L98">+MMULT($W$44:$Y$46,L91:L93)</f>
        <v>0.64033473558399912</v>
      </c>
      <c r="M96">
        <f t="array" ref="M96:M98">+MMULT($W$44:$Y$46,M91:M93)</f>
        <v>-1.0944900682009904</v>
      </c>
      <c r="N96">
        <f t="array" ref="N96:N98">+MMULT($W$44:$Y$46,N91:N93)</f>
        <v>0.51063710410307583</v>
      </c>
      <c r="O96">
        <f t="array" ref="O96:O98">+MMULT($W$44:$Y$46,O91:O93)</f>
        <v>4.5182635129265208E-2</v>
      </c>
      <c r="P96">
        <f t="array" ref="P96:P98">+MMULT($W$44:$Y$46,P91:P93)</f>
        <v>-0.33873761563837257</v>
      </c>
      <c r="Q96">
        <f t="array" ref="Q96:Q98">+MMULT($W$44:$Y$46,Q91:Q93)</f>
        <v>0.20810600700519724</v>
      </c>
      <c r="R96">
        <f t="array" ref="R96:R98">+MMULT($W$44:$Y$46,R91:R93)</f>
        <v>-0.12076026500804338</v>
      </c>
      <c r="S96">
        <f t="array" ref="S96:S98">+MMULT($W$44:$Y$46,S91:S93)</f>
        <v>1.3327973193762439</v>
      </c>
      <c r="T96">
        <f t="array" ref="T96:T98">+MMULT($W$44:$Y$46,T91:T93)</f>
        <v>-0.41461630410984474</v>
      </c>
      <c r="U96">
        <f t="array" ref="U96:U98">+MMULT($W$44:$Y$46,U91:U93)</f>
        <v>0.34321077004203077</v>
      </c>
      <c r="V96">
        <f t="array" ref="V96:V98">+MMULT($W$44:$Y$46,V91:V93)</f>
        <v>1.1822203305789118</v>
      </c>
      <c r="W96">
        <f t="array" ref="W96:W98">+MMULT($W$44:$Y$46,W91:W93)</f>
        <v>-1.3321574456676799</v>
      </c>
      <c r="X96">
        <f t="array" ref="X96:X98">+MMULT($W$44:$Y$46,X91:X93)</f>
        <v>-2.4173077423461495</v>
      </c>
      <c r="Y96">
        <f t="array" ref="Y96:Y98">+MMULT($W$44:$Y$46,Y91:Y93)</f>
        <v>-0.63989755478932797</v>
      </c>
      <c r="Z96">
        <f t="array" ref="Z96:Z98">+MMULT($W$44:$Y$46,Z91:Z93)</f>
        <v>-0.37558798225829138</v>
      </c>
      <c r="AA96">
        <f t="array" ref="AA96:AA98">+MMULT($W$44:$Y$46,AA91:AA93)</f>
        <v>0.61703896078431675</v>
      </c>
      <c r="AB96">
        <f t="array" ref="AB96:AB98">+MMULT($W$44:$Y$46,AB91:AB93)</f>
        <v>-0.83311358136511127</v>
      </c>
      <c r="AC96">
        <f t="array" ref="AC96:AC98">+MMULT($W$44:$Y$46,AC91:AC93)</f>
        <v>0.3774956802714019</v>
      </c>
      <c r="AD96">
        <f t="array" ref="AD96:AD98">+MMULT($W$44:$Y$46,AD91:AD93)</f>
        <v>0.55002113214665704</v>
      </c>
      <c r="AE96">
        <f t="array" ref="AE96:AE98">+MMULT($W$44:$Y$46,AE91:AE93)</f>
        <v>0.18260445637785588</v>
      </c>
      <c r="AF96">
        <f t="array" ref="AF96:AF98">+MMULT($W$44:$Y$46,AF91:AF93)</f>
        <v>2.7702318747716017</v>
      </c>
      <c r="AG96">
        <f t="array" ref="AG96:AG98">+MMULT($W$44:$Y$46,AG91:AG93)</f>
        <v>-1.0636847196601156</v>
      </c>
      <c r="AH96">
        <f t="array" ref="AH96:AH98">+MMULT($W$44:$Y$46,AH91:AH93)</f>
        <v>1.4322440270513528</v>
      </c>
      <c r="AI96">
        <f t="array" ref="AI96:AI98">+MMULT($W$44:$Y$46,AI91:AI93)</f>
        <v>-0.76203593289330063</v>
      </c>
      <c r="AJ96">
        <f t="array" ref="AJ96:AJ98">+MMULT($W$44:$Y$46,AJ91:AJ93)</f>
        <v>-0.25841061258112125</v>
      </c>
      <c r="AK96">
        <f t="array" ref="AK96:AK98">+MMULT($W$44:$Y$46,AK91:AK93)</f>
        <v>0.36783100393102364</v>
      </c>
      <c r="AL96">
        <f t="array" ref="AL96:AL98">+MMULT($W$44:$Y$46,AL91:AL93)</f>
        <v>-1.2727048319632617</v>
      </c>
      <c r="AM96">
        <f t="array" ref="AM96:AM98">+MMULT($W$44:$Y$46,AM91:AM93)</f>
        <v>-0.5478233050607193</v>
      </c>
      <c r="AN96">
        <f t="array" ref="AN96:AN98">+MMULT($W$44:$Y$46,AN91:AN93)</f>
        <v>-8.5143940540355442E-2</v>
      </c>
      <c r="AO96">
        <f t="array" ref="AO96:AO98">+MMULT($W$44:$Y$46,AO91:AO93)</f>
        <v>1.4881077838686068</v>
      </c>
      <c r="AP96">
        <f t="array" ref="AP96:AP98">+MMULT($W$44:$Y$46,AP91:AP93)</f>
        <v>9.6974648999786348E-2</v>
      </c>
      <c r="AQ96">
        <f t="array" ref="AQ96:AQ98">+MMULT($W$44:$Y$46,AQ91:AQ93)</f>
        <v>1.6332995001497623</v>
      </c>
      <c r="AR96">
        <f t="array" ref="AR96:AR98">+MMULT($W$44:$Y$46,AR91:AR93)</f>
        <v>0.66364839505255424</v>
      </c>
      <c r="AS96">
        <f t="array" ref="AS96:AS98">+MMULT($W$44:$Y$46,AS91:AS93)</f>
        <v>1.969102042907547E-2</v>
      </c>
      <c r="AT96">
        <f t="array" ref="AT96:AT98">+MMULT($W$44:$Y$46,AT91:AT93)</f>
        <v>-7.722202582237085E-3</v>
      </c>
      <c r="AU96">
        <f t="array" ref="AU96:AU98">+MMULT($W$44:$Y$46,AU91:AU93)</f>
        <v>3.5093694699512849E-3</v>
      </c>
      <c r="AV96">
        <f t="array" ref="AV96:AV98">+MMULT($W$44:$Y$46,AV91:AV93)</f>
        <v>1.8969513143033616</v>
      </c>
      <c r="AW96">
        <f t="array" ref="AW96:AW98">+MMULT($W$44:$Y$46,AW91:AW93)</f>
        <v>0.23759881956934334</v>
      </c>
      <c r="AX96">
        <f t="array" ref="AX96:AX98">+MMULT($W$44:$Y$46,AX91:AX93)</f>
        <v>8.7360645887881297E-2</v>
      </c>
      <c r="AY96">
        <f t="array" ref="AY96:AY98">+MMULT($W$44:$Y$46,AY91:AY93)</f>
        <v>0.59780101863335511</v>
      </c>
      <c r="AZ96">
        <f t="array" ref="AZ96:AZ98">+MMULT($W$44:$Y$46,AZ91:AZ93)</f>
        <v>1.7484251008701233E-2</v>
      </c>
      <c r="BA96">
        <f t="array" ref="BA96:BA98">+MMULT($W$44:$Y$46,BA91:BA93)</f>
        <v>2.1592279961391774</v>
      </c>
      <c r="BB96">
        <f t="array" ref="BB96:BB98">+MMULT($W$44:$Y$46,BB91:BB93)</f>
        <v>0.29893230428356271</v>
      </c>
      <c r="BC96">
        <f t="array" ref="BC96:BC98">+MMULT($W$44:$Y$46,BC91:BC93)</f>
        <v>0.23579544879132477</v>
      </c>
      <c r="BD96">
        <f t="array" ref="BD96:BD98">+MMULT($W$44:$Y$46,BD91:BD93)</f>
        <v>-1.5876657739278137</v>
      </c>
      <c r="BE96">
        <f t="array" ref="BE96:BE98">+MMULT($W$44:$Y$46,BE91:BE93)</f>
        <v>-0.86975728070027647</v>
      </c>
      <c r="BF96">
        <f t="array" ref="BF96:BF98">+MMULT($W$44:$Y$46,BF91:BF93)</f>
        <v>-0.72535248984952905</v>
      </c>
      <c r="BG96">
        <f t="array" ref="BG96:BG98">+MMULT($W$44:$Y$46,BG91:BG93)</f>
        <v>1.1818864834266174</v>
      </c>
      <c r="BH96">
        <f t="array" ref="BH96:BH98">+MMULT($W$44:$Y$46,BH91:BH93)</f>
        <v>-0.48586087615780255</v>
      </c>
      <c r="BI96">
        <f t="array" ref="BI96:BI98">+MMULT($W$44:$Y$46,BI91:BI93)</f>
        <v>3.4407122133336084E-2</v>
      </c>
      <c r="BJ96">
        <f t="array" ref="BJ96:BJ98">+MMULT($W$44:$Y$46,BJ91:BJ93)</f>
        <v>-0.88939265993730288</v>
      </c>
      <c r="BK96">
        <f t="array" ref="BK96:BK98">+MMULT($W$44:$Y$46,BK91:BK93)</f>
        <v>0.37742215441047994</v>
      </c>
      <c r="BL96">
        <f t="array" ref="BL96:BL98">+MMULT($W$44:$Y$46,BL91:BL93)</f>
        <v>1.5453546217453658</v>
      </c>
      <c r="BM96">
        <f t="array" ref="BM96:BM98">+MMULT($W$44:$Y$46,BM91:BM93)</f>
        <v>-0.70054844130823113</v>
      </c>
      <c r="BN96">
        <f t="array" ref="BN96:BN98">+MMULT($W$44:$Y$46,BN91:BN93)</f>
        <v>1.4188424485092512</v>
      </c>
      <c r="BO96">
        <f t="array" ref="BO96:BO98">+MMULT($W$44:$Y$46,BO91:BO93)</f>
        <v>-0.14816156490677398</v>
      </c>
      <c r="BP96">
        <f t="array" ref="BP96:BP98">+MMULT($W$44:$Y$46,BP91:BP93)</f>
        <v>-0.70174671412271628</v>
      </c>
      <c r="BQ96">
        <f t="array" ref="BQ96:BQ98">+MMULT($W$44:$Y$46,BQ91:BQ93)</f>
        <v>1.140517257138143</v>
      </c>
      <c r="BR96">
        <f t="array" ref="BR96:BR98">+MMULT($W$44:$Y$46,BR91:BR93)</f>
        <v>-0.25820096451822211</v>
      </c>
      <c r="BS96">
        <f t="array" ref="BS96:BS98">+MMULT($W$44:$Y$46,BS91:BS93)</f>
        <v>3.6280044401415974E-2</v>
      </c>
      <c r="BT96">
        <f t="array" ref="BT96:BT98">+MMULT($W$44:$Y$46,BT91:BT93)</f>
        <v>0.33355404244337372</v>
      </c>
      <c r="BU96">
        <f t="array" ref="BU96:BU98">+MMULT($W$44:$Y$46,BU91:BU93)</f>
        <v>-0.61028054313578661</v>
      </c>
      <c r="BV96">
        <f t="array" ref="BV96:BV98">+MMULT($W$44:$Y$46,BV91:BV93)</f>
        <v>-0.56716160007591232</v>
      </c>
      <c r="BW96">
        <f t="array" ref="BW96:BW98">+MMULT($W$44:$Y$46,BW91:BW93)</f>
        <v>1.4906752274445847</v>
      </c>
      <c r="BX96">
        <f t="array" ref="BX96:BX98">+MMULT($W$44:$Y$46,BX91:BX93)</f>
        <v>-0.72469274428666164</v>
      </c>
      <c r="BY96">
        <f t="array" ref="BY96:BY98">+MMULT($W$44:$Y$46,BY91:BY93)</f>
        <v>-0.3245113551426867</v>
      </c>
      <c r="BZ96">
        <f t="array" ref="BZ96:BZ98">+MMULT($W$44:$Y$46,BZ91:BZ93)</f>
        <v>9.1595338039900664E-2</v>
      </c>
      <c r="CA96">
        <f t="array" ref="CA96:CA98">+MMULT($W$44:$Y$46,CA91:CA93)</f>
        <v>0.83532730593449167</v>
      </c>
      <c r="CB96">
        <f t="array" ref="CB96:CB98">+MMULT($W$44:$Y$46,CB91:CB93)</f>
        <v>0.67719702531649983</v>
      </c>
      <c r="CC96">
        <f t="array" ref="CC96:CC98">+MMULT($W$44:$Y$46,CC91:CC93)</f>
        <v>-1.0246484490668408</v>
      </c>
      <c r="CD96">
        <f t="array" ref="CD96:CD98">+MMULT($W$44:$Y$46,CD91:CD93)</f>
        <v>-0.61062233902980223</v>
      </c>
      <c r="CE96">
        <f t="array" ref="CE96:CE98">+MMULT($W$44:$Y$46,CE91:CE93)</f>
        <v>1.3274756367938376</v>
      </c>
      <c r="CF96">
        <f t="array" ref="CF96:CF98">+MMULT($W$44:$Y$46,CF91:CF93)</f>
        <v>-1.0402319572114378</v>
      </c>
      <c r="CG96">
        <f t="array" ref="CG96:CG98">+MMULT($W$44:$Y$46,CG91:CG93)</f>
        <v>4.1790509599703013E-3</v>
      </c>
      <c r="CH96">
        <f t="array" ref="CH96:CH98">+MMULT($W$44:$Y$46,CH91:CH93)</f>
        <v>0.23343864687096111</v>
      </c>
      <c r="CI96">
        <f t="array" ref="CI96:CI98">+MMULT($W$44:$Y$46,CI91:CI93)</f>
        <v>-0.33715184166497442</v>
      </c>
      <c r="CJ96">
        <f t="array" ref="CJ96:CJ98">+MMULT($W$44:$Y$46,CJ91:CJ93)</f>
        <v>0.55795000201364775</v>
      </c>
      <c r="CK96">
        <f t="array" ref="CK96:CK98">+MMULT($W$44:$Y$46,CK91:CK93)</f>
        <v>0.53204505274395075</v>
      </c>
      <c r="CL96">
        <f t="array" ref="CL96:CL98">+MMULT($W$44:$Y$46,CL91:CL93)</f>
        <v>0.75608828690034247</v>
      </c>
      <c r="CM96">
        <f t="array" ref="CM96:CM98">+MMULT($W$44:$Y$46,CM91:CM93)</f>
        <v>1.254641316401621</v>
      </c>
      <c r="CN96">
        <f t="array" ref="CN96:CN98">+MMULT($W$44:$Y$46,CN91:CN93)</f>
        <v>-0.15522004755528301</v>
      </c>
      <c r="CO96">
        <f t="array" ref="CO96:CO98">+MMULT($W$44:$Y$46,CO91:CO93)</f>
        <v>0.22997696985133759</v>
      </c>
      <c r="CP96">
        <f t="array" ref="CP96:CP98">+MMULT($W$44:$Y$46,CP91:CP93)</f>
        <v>0.72761986842552806</v>
      </c>
      <c r="CQ96">
        <f t="array" ref="CQ96:CQ98">+MMULT($W$44:$Y$46,CQ91:CQ93)</f>
        <v>-0.6480549509808059</v>
      </c>
      <c r="CR96">
        <f t="array" ref="CR96:CR98">+MMULT($W$44:$Y$46,CR91:CR93)</f>
        <v>-1.0381990665162169</v>
      </c>
      <c r="CS96">
        <f t="array" ref="CS96:CS98">+MMULT($W$44:$Y$46,CS91:CS93)</f>
        <v>0.50873536764625626</v>
      </c>
      <c r="CT96">
        <f t="array" ref="CT96:CT98">+MMULT($W$44:$Y$46,CT91:CT93)</f>
        <v>-9.6772949678608514E-2</v>
      </c>
      <c r="CU96">
        <f t="array" ref="CU96:CU98">+MMULT($W$44:$Y$46,CU91:CU93)</f>
        <v>1.8776835643709451</v>
      </c>
      <c r="CV96">
        <f t="array" ref="CV96:CV98">+MMULT($W$44:$Y$46,CV91:CV93)</f>
        <v>0.17338987753744586</v>
      </c>
      <c r="CW96">
        <f t="array" ref="CW96:CW98">+MMULT($W$44:$Y$46,CW91:CW93)</f>
        <v>0.96019210244886821</v>
      </c>
      <c r="CX96">
        <f t="array" ref="CX96:CX98">+MMULT($W$44:$Y$46,CX91:CX93)</f>
        <v>0.45839598632530154</v>
      </c>
      <c r="CY96">
        <f t="array" ref="CY96:CY98">+MMULT($W$44:$Y$46,CY91:CY93)</f>
        <v>1.9289608972150124E-2</v>
      </c>
      <c r="CZ96">
        <f t="array" ref="CZ96:CZ98">+MMULT($W$44:$Y$46,CZ91:CZ93)</f>
        <v>1.0007088261877337</v>
      </c>
      <c r="DA96">
        <f t="array" ref="DA96:DA98">+MMULT($W$44:$Y$46,DA91:DA93)</f>
        <v>-0.23239934889090191</v>
      </c>
      <c r="DB96">
        <f t="array" ref="DB96:DB98">+MMULT($W$44:$Y$46,DB91:DB93)</f>
        <v>0.51230335908640201</v>
      </c>
      <c r="DC96">
        <f t="array" ref="DC96:DC98">+MMULT($W$44:$Y$46,DC91:DC93)</f>
        <v>-0.67359227094589302</v>
      </c>
      <c r="DD96">
        <f t="array" ref="DD96:DD98">+MMULT($W$44:$Y$46,DD91:DD93)</f>
        <v>1.2195078779935018</v>
      </c>
      <c r="DE96">
        <f t="array" ref="DE96:DE98">+MMULT($W$44:$Y$46,DE91:DE93)</f>
        <v>0.987557633009853</v>
      </c>
      <c r="DF96">
        <f t="array" ref="DF96:DF98">+MMULT($W$44:$Y$46,DF91:DF93)</f>
        <v>2.1166227405130416</v>
      </c>
      <c r="DG96">
        <f t="array" ref="DG96:DG98">+MMULT($W$44:$Y$46,DG91:DG93)</f>
        <v>0.48968819529660557</v>
      </c>
      <c r="DH96">
        <f t="array" ref="DH96:DH98">+MMULT($W$44:$Y$46,DH91:DH93)</f>
        <v>-1.1549263386934185</v>
      </c>
      <c r="DI96">
        <f t="array" ref="DI96:DI98">+MMULT($W$44:$Y$46,DI91:DI93)</f>
        <v>0.48048553956877749</v>
      </c>
      <c r="DJ96">
        <f t="array" ref="DJ96:DJ98">+MMULT($W$44:$Y$46,DJ91:DJ93)</f>
        <v>-0.70989914235061835</v>
      </c>
      <c r="DK96">
        <f t="array" ref="DK96:DK98">+MMULT($W$44:$Y$46,DK91:DK93)</f>
        <v>-0.12454088528923382</v>
      </c>
      <c r="DL96">
        <f t="array" ref="DL96:DL98">+MMULT($W$44:$Y$46,DL91:DL93)</f>
        <v>-0.45303456003428877</v>
      </c>
      <c r="DM96">
        <f t="array" ref="DM96:DM98">+MMULT($W$44:$Y$46,DM91:DM93)</f>
        <v>-0.8574466669594224</v>
      </c>
      <c r="DN96">
        <f t="array" ref="DN96:DN98">+MMULT($W$44:$Y$46,DN91:DN93)</f>
        <v>0.77989278117018757</v>
      </c>
      <c r="DO96">
        <f t="array" ref="DO96:DO98">+MMULT($W$44:$Y$46,DO91:DO93)</f>
        <v>0.15386180631365692</v>
      </c>
      <c r="DP96">
        <f t="array" ref="DP96:DP98">+MMULT($W$44:$Y$46,DP91:DP93)</f>
        <v>-0.25589781660447719</v>
      </c>
      <c r="DQ96">
        <f t="array" ref="DQ96:DQ98">+MMULT($W$44:$Y$46,DQ91:DQ93)</f>
        <v>-0.23087617125855897</v>
      </c>
      <c r="DR96">
        <f t="array" ref="DR96:DR98">+MMULT($W$44:$Y$46,DR91:DR93)</f>
        <v>-0.52146130314204786</v>
      </c>
      <c r="DS96">
        <f t="array" ref="DS96:DS98">+MMULT($W$44:$Y$46,DS91:DS93)</f>
        <v>1.4563406375794554</v>
      </c>
      <c r="DT96">
        <f t="array" ref="DT96:DT98">+MMULT($W$44:$Y$46,DT91:DT93)</f>
        <v>-0.48906223188605369</v>
      </c>
      <c r="DU96">
        <f t="array" ref="DU96:DU98">+MMULT($W$44:$Y$46,DU91:DU93)</f>
        <v>1.2503489958721223</v>
      </c>
      <c r="DV96">
        <f t="array" ref="DV96:DV98">+MMULT($W$44:$Y$46,DV91:DV93)</f>
        <v>0.59923775369947896</v>
      </c>
      <c r="DW96">
        <f t="array" ref="DW96:DW98">+MMULT($W$44:$Y$46,DW91:DW93)</f>
        <v>0.96460564128961668</v>
      </c>
      <c r="DX96">
        <f t="array" ref="DX96:DX98">+MMULT($W$44:$Y$46,DX91:DX93)</f>
        <v>1.1301004311123872</v>
      </c>
      <c r="DY96">
        <f t="array" ref="DY96:DY98">+MMULT($W$44:$Y$46,DY91:DY93)</f>
        <v>-0.65493955490416156</v>
      </c>
      <c r="DZ96">
        <f t="array" ref="DZ96:DZ98">+MMULT($W$44:$Y$46,DZ91:DZ93)</f>
        <v>-0.37845052287067238</v>
      </c>
      <c r="EA96">
        <f t="array" ref="EA96:EA98">+MMULT($W$44:$Y$46,EA91:EA93)</f>
        <v>-0.11907314457769873</v>
      </c>
      <c r="EB96">
        <f t="array" ref="EB96:EB98">+MMULT($W$44:$Y$46,EB91:EB93)</f>
        <v>1.672470899352299</v>
      </c>
      <c r="EC96">
        <f t="array" ref="EC96:EC98">+MMULT($W$44:$Y$46,EC91:EC93)</f>
        <v>0.71474489402246222</v>
      </c>
      <c r="ED96">
        <f t="array" ref="ED96:ED98">+MMULT($W$44:$Y$46,ED91:ED93)</f>
        <v>-8.3464768851732096E-2</v>
      </c>
      <c r="EE96">
        <f t="array" ref="EE96:EE98">+MMULT($W$44:$Y$46,EE91:EE93)</f>
        <v>-0.202538907022146</v>
      </c>
      <c r="EF96">
        <f t="array" ref="EF96:EF98">+MMULT($W$44:$Y$46,EF91:EF93)</f>
        <v>1.9157103447656154</v>
      </c>
      <c r="EG96">
        <f t="array" ref="EG96:EG98">+MMULT($W$44:$Y$46,EG91:EG93)</f>
        <v>-0.25220165170407549</v>
      </c>
      <c r="EH96">
        <f t="array" ref="EH96:EH98">+MMULT($W$44:$Y$46,EH91:EH93)</f>
        <v>0.64024729942506486</v>
      </c>
      <c r="EI96">
        <f t="array" ref="EI96:EI98">+MMULT($W$44:$Y$46,EI91:EI93)</f>
        <v>-1.3749614198368478</v>
      </c>
      <c r="EJ96">
        <f t="array" ref="EJ96:EJ98">+MMULT($W$44:$Y$46,EJ91:EJ93)</f>
        <v>-0.11887045166380573</v>
      </c>
      <c r="EK96">
        <f t="array" ref="EK96:EK98">+MMULT($W$44:$Y$46,EK91:EK93)</f>
        <v>0.7788972012695955</v>
      </c>
      <c r="EL96">
        <f t="array" ref="EL96:EL98">+MMULT($W$44:$Y$46,EL91:EL93)</f>
        <v>1.073282825288578</v>
      </c>
      <c r="EM96">
        <f t="array" ref="EM96:EM98">+MMULT($W$44:$Y$46,EM91:EM93)</f>
        <v>-0.96793218969997818</v>
      </c>
      <c r="EN96">
        <f t="array" ref="EN96:EN98">+MMULT($W$44:$Y$46,EN91:EN93)</f>
        <v>-0.14273754227470603</v>
      </c>
      <c r="EO96">
        <f t="array" ref="EO96:EO98">+MMULT($W$44:$Y$46,EO91:EO93)</f>
        <v>1.7531426790817113</v>
      </c>
      <c r="EP96">
        <f t="array" ref="EP96:EP98">+MMULT($W$44:$Y$46,EP91:EP93)</f>
        <v>-1.4377286588390455E-3</v>
      </c>
      <c r="EQ96">
        <f t="array" ref="EQ96:EQ98">+MMULT($W$44:$Y$46,EQ91:EQ93)</f>
        <v>3.6614885146425483E-2</v>
      </c>
      <c r="ER96">
        <f t="array" ref="ER96:ER98">+MMULT($W$44:$Y$46,ER91:ER93)</f>
        <v>1.0139593786371308</v>
      </c>
      <c r="ES96">
        <f t="array" ref="ES96:ES98">+MMULT($W$44:$Y$46,ES91:ES93)</f>
        <v>-1.4742928707569979E-2</v>
      </c>
      <c r="ET96">
        <f t="array" ref="ET96:ET98">+MMULT($W$44:$Y$46,ET91:ET93)</f>
        <v>-0.89321799189067552</v>
      </c>
      <c r="EU96">
        <f t="array" ref="EU96:EU98">+MMULT($W$44:$Y$46,EU91:EU93)</f>
        <v>-0.40060267245520348</v>
      </c>
      <c r="EV96">
        <f t="array" ref="EV96:EV98">+MMULT($W$44:$Y$46,EV91:EV93)</f>
        <v>-0.21919648889183266</v>
      </c>
      <c r="EW96">
        <f t="array" ref="EW96:EW98">+MMULT($W$44:$Y$46,EW91:EW93)</f>
        <v>0.33636094186370569</v>
      </c>
      <c r="EX96">
        <f t="array" ref="EX96:EX98">+MMULT($W$44:$Y$46,EX91:EX93)</f>
        <v>-0.91225125394231399</v>
      </c>
      <c r="EY96">
        <f t="array" ref="EY96:EY98">+MMULT($W$44:$Y$46,EY91:EY93)</f>
        <v>-0.15229987856542265</v>
      </c>
      <c r="EZ96">
        <f t="array" ref="EZ96:EZ98">+MMULT($W$44:$Y$46,EZ91:EZ93)</f>
        <v>-0.68371499352796083</v>
      </c>
      <c r="FA96">
        <f t="array" ref="FA96:FA98">+MMULT($W$44:$Y$46,FA91:FA93)</f>
        <v>2.7913437327833583</v>
      </c>
      <c r="FB96">
        <f t="array" ref="FB96:FB98">+MMULT($W$44:$Y$46,FB91:FB93)</f>
        <v>-1.8307382957649829</v>
      </c>
      <c r="FC96">
        <f t="array" ref="FC96:FC98">+MMULT($W$44:$Y$46,FC91:FC93)</f>
        <v>1.4550012745994174</v>
      </c>
      <c r="FD96">
        <f t="array" ref="FD96:FD98">+MMULT($W$44:$Y$46,FD91:FD93)</f>
        <v>1.151414982038037</v>
      </c>
      <c r="FE96">
        <f t="array" ref="FE96:FE98">+MMULT($W$44:$Y$46,FE91:FE93)</f>
        <v>-0.32730633145043669</v>
      </c>
      <c r="FF96">
        <f t="array" ref="FF96:FF98">+MMULT($W$44:$Y$46,FF91:FF93)</f>
        <v>0.87802397209042216</v>
      </c>
      <c r="FG96">
        <f t="array" ref="FG96:FG98">+MMULT($W$44:$Y$46,FG91:FG93)</f>
        <v>0.45533075279902757</v>
      </c>
      <c r="FH96">
        <f t="array" ref="FH96:FH98">+MMULT($W$44:$Y$46,FH91:FH93)</f>
        <v>7.332813597165197E-2</v>
      </c>
      <c r="FI96">
        <f t="array" ref="FI96:FI98">+MMULT($W$44:$Y$46,FI91:FI93)</f>
        <v>-5.8578252115075863E-2</v>
      </c>
      <c r="FJ96">
        <f t="array" ref="FJ96:FJ98">+MMULT($W$44:$Y$46,FJ91:FJ93)</f>
        <v>-1.8631532645044198</v>
      </c>
      <c r="FK96">
        <f t="array" ref="FK96:FK98">+MMULT($W$44:$Y$46,FK91:FK93)</f>
        <v>-0.85917949265466453</v>
      </c>
      <c r="FL96">
        <f t="array" ref="FL96:FL98">+MMULT($W$44:$Y$46,FL91:FL93)</f>
        <v>2.0171680840962116</v>
      </c>
      <c r="FM96">
        <f t="array" ref="FM96:FM98">+MMULT($W$44:$Y$46,FM91:FM93)</f>
        <v>-0.67305175650884508</v>
      </c>
      <c r="FN96">
        <f t="array" ref="FN96:FN98">+MMULT($W$44:$Y$46,FN91:FN93)</f>
        <v>0.31457542799106925</v>
      </c>
      <c r="FO96">
        <f t="array" ref="FO96:FO98">+MMULT($W$44:$Y$46,FO91:FO93)</f>
        <v>-1.4861166240674226</v>
      </c>
      <c r="FP96">
        <f t="array" ref="FP96:FP98">+MMULT($W$44:$Y$46,FP91:FP93)</f>
        <v>1.6017986367082744</v>
      </c>
      <c r="FQ96">
        <f t="array" ref="FQ96:FQ98">+MMULT($W$44:$Y$46,FQ91:FQ93)</f>
        <v>-5.8979663572001205E-2</v>
      </c>
      <c r="FR96">
        <f t="array" ref="FR96:FR98">+MMULT($W$44:$Y$46,FR91:FR93)</f>
        <v>-0.78578478597109669</v>
      </c>
      <c r="FS96">
        <f t="array" ref="FS96:FS98">+MMULT($W$44:$Y$46,FS91:FS93)</f>
        <v>0.95714177281332158</v>
      </c>
      <c r="FT96">
        <f t="array" ref="FT96:FT98">+MMULT($W$44:$Y$46,FT91:FT93)</f>
        <v>-5.3017113688315576E-2</v>
      </c>
      <c r="FU96">
        <f t="array" ref="FU96:FU98">+MMULT($W$44:$Y$46,FU91:FU93)</f>
        <v>0.14043439436096108</v>
      </c>
      <c r="FV96">
        <f t="array" ref="FV96:FV98">+MMULT($W$44:$Y$46,FV91:FV93)</f>
        <v>0.18417632005324178</v>
      </c>
      <c r="FW96">
        <f t="array" ref="FW96:FW98">+MMULT($W$44:$Y$46,FW91:FW93)</f>
        <v>0.40253421669347789</v>
      </c>
      <c r="FX96">
        <f t="array" ref="FX96:FX98">+MMULT($W$44:$Y$46,FX91:FX93)</f>
        <v>-0.42918932846312208</v>
      </c>
      <c r="FY96">
        <f t="array" ref="FY96:FY98">+MMULT($W$44:$Y$46,FY91:FY93)</f>
        <v>8.5613909894626958E-2</v>
      </c>
      <c r="FZ96">
        <f t="array" ref="FZ96:FZ98">+MMULT($W$44:$Y$46,FZ91:FZ93)</f>
        <v>-0.16780191210737622</v>
      </c>
      <c r="GA96">
        <f t="array" ref="GA96:GA98">+MMULT($W$44:$Y$46,GA91:GA93)</f>
        <v>-0.1133391210185003</v>
      </c>
      <c r="GB96">
        <f t="array" ref="GB96:GB98">+MMULT($W$44:$Y$46,GB91:GB93)</f>
        <v>-0.28980416800937175</v>
      </c>
      <c r="GC96">
        <f t="array" ref="GC96:GC98">+MMULT($W$44:$Y$46,GC91:GC93)</f>
        <v>-2.0181219331027669</v>
      </c>
      <c r="GD96">
        <f t="array" ref="GD96:GD98">+MMULT($W$44:$Y$46,GD91:GD93)</f>
        <v>-0.29051061242985177</v>
      </c>
      <c r="GE96">
        <f t="array" ref="GE96:GE98">+MMULT($W$44:$Y$46,GE91:GE93)</f>
        <v>-1.2429507045150281</v>
      </c>
      <c r="GF96">
        <f t="array" ref="GF96:GF98">+MMULT($W$44:$Y$46,GF91:GF93)</f>
        <v>-0.65742055591392046</v>
      </c>
      <c r="GG96">
        <f t="array" ref="GG96:GG98">+MMULT($W$44:$Y$46,GG91:GG93)</f>
        <v>1.0507600656212917</v>
      </c>
      <c r="GH96">
        <f t="array" ref="GH96:GH98">+MMULT($W$44:$Y$46,GH91:GH93)</f>
        <v>-1.5879598773715014E-2</v>
      </c>
      <c r="GI96">
        <f t="array" ref="GI96:GI98">+MMULT($W$44:$Y$46,GI91:GI93)</f>
        <v>0.3328356749103118</v>
      </c>
      <c r="GJ96">
        <f t="array" ref="GJ96:GJ98">+MMULT($W$44:$Y$46,GJ91:GJ93)</f>
        <v>1.0148754711205099</v>
      </c>
      <c r="GK96">
        <f t="array" ref="GK96:GK98">+MMULT($W$44:$Y$46,GK91:GK93)</f>
        <v>0.60042211621595176</v>
      </c>
      <c r="GL96">
        <f t="array" ref="GL96:GL98">+MMULT($W$44:$Y$46,GL91:GL93)</f>
        <v>0.35298176080293137</v>
      </c>
      <c r="GM96">
        <f t="array" ref="GM96:GM98">+MMULT($W$44:$Y$46,GM91:GM93)</f>
        <v>1.1480784977005238</v>
      </c>
      <c r="GN96">
        <f t="array" ref="GN96:GN98">+MMULT($W$44:$Y$46,GN91:GN93)</f>
        <v>-1.354819308315089</v>
      </c>
      <c r="GO96">
        <f t="array" ref="GO96:GO98">+MMULT($W$44:$Y$46,GO91:GO93)</f>
        <v>-0.68435089286566442</v>
      </c>
      <c r="GP96">
        <f t="array" ref="GP96:GP98">+MMULT($W$44:$Y$46,GP91:GP93)</f>
        <v>0.2600172520015378</v>
      </c>
      <c r="GQ96">
        <f t="array" ref="GQ96:GQ98">+MMULT($W$44:$Y$46,GQ91:GQ93)</f>
        <v>1.7715758111333921E-3</v>
      </c>
      <c r="GR96">
        <f t="array" ref="GR96:GR98">+MMULT($W$44:$Y$46,GR91:GR93)</f>
        <v>-1.4693646508897955</v>
      </c>
      <c r="GS96">
        <f t="array" ref="GS96:GS98">+MMULT($W$44:$Y$46,GS91:GS93)</f>
        <v>1.3099446869275237</v>
      </c>
      <c r="GT96">
        <f t="array" ref="GT96:GT98">+MMULT($W$44:$Y$46,GT91:GT93)</f>
        <v>1.9277129447647694</v>
      </c>
      <c r="GU96">
        <f t="array" ref="GU96:GU98">+MMULT($W$44:$Y$46,GU91:GU93)</f>
        <v>-1.5485579646590473</v>
      </c>
      <c r="GV96">
        <f t="array" ref="GV96:GV98">+MMULT($W$44:$Y$46,GV91:GV93)</f>
        <v>-0.41454079106349245</v>
      </c>
      <c r="GW96">
        <f t="array" ref="GW96:GW98">+MMULT($W$44:$Y$46,GW91:GW93)</f>
        <v>0.38396496243982003</v>
      </c>
      <c r="GX96">
        <f t="array" ref="GX96:GX98">+MMULT($W$44:$Y$46,GX91:GX93)</f>
        <v>0.5330903122803009</v>
      </c>
      <c r="GY96">
        <f t="array" ref="GY96:GY98">+MMULT($W$44:$Y$46,GY91:GY93)</f>
        <v>-0.11185668068747898</v>
      </c>
      <c r="GZ96">
        <f t="array" ref="GZ96:GZ98">+MMULT($W$44:$Y$46,GZ91:GZ93)</f>
        <v>-1.5234955820118075</v>
      </c>
      <c r="HA96">
        <f t="array" ref="HA96:HA98">+MMULT($W$44:$Y$46,HA91:HA93)</f>
        <v>-0.96080415556140775</v>
      </c>
      <c r="HB96">
        <f t="array" ref="HB96:HB98">+MMULT($W$44:$Y$46,HB91:HB93)</f>
        <v>-0.3725118192121506</v>
      </c>
      <c r="HC96">
        <f t="array" ref="HC96:HC98">+MMULT($W$44:$Y$46,HC91:HC93)</f>
        <v>0.53164165410159514</v>
      </c>
      <c r="HD96">
        <f t="array" ref="HD96:HD98">+MMULT($W$44:$Y$46,HD91:HD93)</f>
        <v>0.54189553092206433</v>
      </c>
      <c r="HE96">
        <f t="array" ref="HE96:HE98">+MMULT($W$44:$Y$46,HE91:HE93)</f>
        <v>1.0218624150935274</v>
      </c>
      <c r="HF96">
        <f t="array" ref="HF96:HF98">+MMULT($W$44:$Y$46,HF91:HF93)</f>
        <v>-0.38065431151290113</v>
      </c>
      <c r="HG96">
        <f t="array" ref="HG96:HG98">+MMULT($W$44:$Y$46,HG91:HG93)</f>
        <v>0.14172209051981072</v>
      </c>
      <c r="HH96">
        <f t="array" ref="HH96:HH98">+MMULT($W$44:$Y$46,HH91:HH93)</f>
        <v>-1.6234430604153578</v>
      </c>
      <c r="HI96">
        <f t="array" ref="HI96:HI98">+MMULT($W$44:$Y$46,HI91:HI93)</f>
        <v>-1.6597211176313433</v>
      </c>
      <c r="HJ96">
        <f t="array" ref="HJ96:HJ98">+MMULT($W$44:$Y$46,HJ91:HJ93)</f>
        <v>-0.48180801147265778</v>
      </c>
      <c r="HK96">
        <f t="array" ref="HK96:HK98">+MMULT($W$44:$Y$46,HK91:HK93)</f>
        <v>1.0739942376726339</v>
      </c>
      <c r="HL96">
        <f t="array" ref="HL96:HL98">+MMULT($W$44:$Y$46,HL91:HL93)</f>
        <v>1.7956604985489129</v>
      </c>
      <c r="HM96">
        <f t="array" ref="HM96:HM98">+MMULT($W$44:$Y$46,HM91:HM93)</f>
        <v>-0.84040853907982882</v>
      </c>
      <c r="HN96">
        <f t="array" ref="HN96:HN98">+MMULT($W$44:$Y$46,HN91:HN93)</f>
        <v>1.9055041603954741</v>
      </c>
      <c r="HO96">
        <f t="array" ref="HO96:HO98">+MMULT($W$44:$Y$46,HO91:HO93)</f>
        <v>1.0896731307178862</v>
      </c>
      <c r="HP96">
        <f t="array" ref="HP96:HP98">+MMULT($W$44:$Y$46,HP91:HP93)</f>
        <v>0.50620269981530897</v>
      </c>
      <c r="HQ96">
        <f t="array" ref="HQ96:HQ98">+MMULT($W$44:$Y$46,HQ91:HQ93)</f>
        <v>-1.0701629441629701</v>
      </c>
      <c r="HR96">
        <f t="array" ref="HR96:HR98">+MMULT($W$44:$Y$46,HR91:HR93)</f>
        <v>0.91757094933928995</v>
      </c>
      <c r="HS96">
        <f t="array" ref="HS96:HS98">+MMULT($W$44:$Y$46,HS91:HS93)</f>
        <v>2.0827690495220506E-2</v>
      </c>
      <c r="HT96">
        <f t="array" ref="HT96:HT98">+MMULT($W$44:$Y$46,HT91:HT93)</f>
        <v>-2.109166820778468</v>
      </c>
      <c r="HU96">
        <f t="array" ref="HU96:HU98">+MMULT($W$44:$Y$46,HU91:HU93)</f>
        <v>0.9757477899974405</v>
      </c>
      <c r="HV96">
        <f t="array" ref="HV96:HV98">+MMULT($W$44:$Y$46,HV91:HV93)</f>
        <v>-0.17059490122969587</v>
      </c>
      <c r="HW96">
        <f t="array" ref="HW96:HW98">+MMULT($W$44:$Y$46,HW91:HW93)</f>
        <v>1.3060537778549504</v>
      </c>
      <c r="HX96">
        <f t="array" ref="HX96:HX98">+MMULT($W$44:$Y$46,HX91:HX93)</f>
        <v>-5.6903054797313161E-2</v>
      </c>
      <c r="HY96">
        <f t="array" ref="HY96:HY98">+MMULT($W$44:$Y$46,HY91:HY93)</f>
        <v>0.19951838516805429</v>
      </c>
      <c r="HZ96">
        <f t="array" ref="HZ96:HZ98">+MMULT($W$44:$Y$46,HZ91:HZ93)</f>
        <v>0.94110717357604134</v>
      </c>
      <c r="IA96">
        <f t="array" ref="IA96:IA98">+MMULT($W$44:$Y$46,IA91:IA93)</f>
        <v>-0.80735767100268852</v>
      </c>
      <c r="IB96">
        <f t="array" ref="IB96:IB98">+MMULT($W$44:$Y$46,IB91:IB93)</f>
        <v>2.1294043172008825</v>
      </c>
      <c r="IC96">
        <f t="array" ref="IC96:IC98">+MMULT($W$44:$Y$46,IC91:IC93)</f>
        <v>0.60474722530505087</v>
      </c>
      <c r="ID96">
        <f t="array" ref="ID96:ID98">+MMULT($W$44:$Y$46,ID91:ID93)</f>
        <v>-0.49517282708429838</v>
      </c>
      <c r="IE96">
        <f t="array" ref="IE96:IE98">+MMULT($W$44:$Y$46,IE91:IE93)</f>
        <v>-0.66937148909188593</v>
      </c>
      <c r="IF96">
        <f t="array" ref="IF96:IF98">+MMULT($W$44:$Y$46,IF91:IF93)</f>
        <v>-1.0655089558851525</v>
      </c>
      <c r="IG96">
        <f t="array" ref="IG96:IG98">+MMULT($W$44:$Y$46,IG91:IG93)</f>
        <v>-0.2372520557117519</v>
      </c>
      <c r="IH96">
        <f t="array" ref="IH96:IH98">+MMULT($W$44:$Y$46,IH91:IH93)</f>
        <v>-1.5908134756494461</v>
      </c>
      <c r="II96">
        <f t="array" ref="II96:II98">+MMULT($W$44:$Y$46,II91:II93)</f>
        <v>0.60093083568611461</v>
      </c>
      <c r="IJ96">
        <f t="array" ref="IJ96:IJ98">+MMULT($W$44:$Y$46,IJ91:IJ93)</f>
        <v>1.2372792772968848</v>
      </c>
      <c r="IK96">
        <f t="array" ref="IK96:IK98">+MMULT($W$44:$Y$46,IK91:IK93)</f>
        <v>0.27248385979867223</v>
      </c>
      <c r="IL96">
        <f t="array" ref="IL96:IL98">+MMULT($W$44:$Y$46,IL91:IL93)</f>
        <v>-2.3837282829445434E-2</v>
      </c>
      <c r="IM96">
        <f t="array" ref="IM96:IM98">+MMULT($W$44:$Y$46,IM91:IM93)</f>
        <v>-1.2769693318967359</v>
      </c>
      <c r="IN96">
        <f t="array" ref="IN96:IN98">+MMULT($W$44:$Y$46,IN91:IN93)</f>
        <v>-0.50580824350738973</v>
      </c>
      <c r="IO96">
        <f t="array" ref="IO96:IO98">+MMULT($W$44:$Y$46,IO91:IO93)</f>
        <v>-0.49133159764748308</v>
      </c>
      <c r="IP96">
        <f t="array" ref="IP96:IP98">+MMULT($W$44:$Y$46,IP91:IP93)</f>
        <v>0.38006709821824053</v>
      </c>
      <c r="IQ96">
        <f t="array" ref="IQ96:IQ98">+MMULT($W$44:$Y$46,IQ91:IQ93)</f>
        <v>-0.90891476960480078</v>
      </c>
      <c r="IR96">
        <f t="array" ref="IR96:IR98">+MMULT($W$44:$Y$46,IR91:IR93)</f>
        <v>0.73778630908706311</v>
      </c>
      <c r="IS96">
        <f t="array" ref="IS96:IS98">+MMULT($W$44:$Y$46,IS91:IS93)</f>
        <v>1.5845419184313452</v>
      </c>
      <c r="IT96">
        <f t="array" ref="IT96:IT98">+MMULT($W$44:$Y$46,IT91:IT93)</f>
        <v>-0.7047970437582628</v>
      </c>
      <c r="IU96">
        <f t="array" ref="IU96:IU98">+MMULT($W$44:$Y$46,IU91:IU93)</f>
        <v>-0.20054774722096186</v>
      </c>
      <c r="IV96">
        <f t="array" ref="IV96:IV98">+MMULT($W$44:$Y$46,IV91:IV93)</f>
        <v>-2.0493843342926161E-2</v>
      </c>
      <c r="IW96">
        <f t="array" ref="IW96:IW98">+MMULT($W$44:$Y$46,IW91:IW93)</f>
        <v>-0.95010912357540678</v>
      </c>
      <c r="IX96">
        <f t="array" ref="IX96:IX98">+MMULT($W$44:$Y$46,IX91:IX93)</f>
        <v>1.1986185847499413</v>
      </c>
      <c r="IY96">
        <f t="array" ref="IY96:IY98">+MMULT($W$44:$Y$46,IY91:IY93)</f>
        <v>-0.62962778048541612</v>
      </c>
      <c r="IZ96">
        <f t="array" ref="IZ96:IZ98">+MMULT($W$44:$Y$46,IZ91:IZ93)</f>
        <v>-3.0459578275998468E-2</v>
      </c>
      <c r="JA96">
        <f t="array" ref="JA96:JA98">+MMULT($W$44:$Y$46,JA91:JA93)</f>
        <v>0.74075019615639059</v>
      </c>
      <c r="JB96">
        <f t="array" ref="JB96:JB98">+MMULT($W$44:$Y$46,JB91:JB93)</f>
        <v>-1.6374407945865565E-3</v>
      </c>
      <c r="JC96">
        <f t="array" ref="JC96:JC98">+MMULT($W$44:$Y$46,JC91:JC93)</f>
        <v>0.58669861363413778</v>
      </c>
      <c r="JD96">
        <f t="array" ref="JD96:JD98">+MMULT($W$44:$Y$46,JD91:JD93)</f>
        <v>0.57959840009159191</v>
      </c>
      <c r="JE96">
        <f t="array" ref="JE96:JE98">+MMULT($W$44:$Y$46,JE91:JE93)</f>
        <v>-0.4827419886249098</v>
      </c>
      <c r="JF96">
        <f t="array" ref="JF96:JF98">+MMULT($W$44:$Y$46,JF91:JF93)</f>
        <v>0.508101455493983</v>
      </c>
      <c r="JG96">
        <f t="array" ref="JG96:JG98">+MMULT($W$44:$Y$46,JG91:JG93)</f>
        <v>1.0421356808536877</v>
      </c>
      <c r="JH96">
        <f t="array" ref="JH96:JH98">+MMULT($W$44:$Y$46,JH91:JH93)</f>
        <v>-0.94050903076151404</v>
      </c>
      <c r="JI96">
        <f t="array" ref="JI96:JI98">+MMULT($W$44:$Y$46,JI91:JI93)</f>
        <v>0.25157370110809329</v>
      </c>
      <c r="JJ96">
        <f t="array" ref="JJ96:JJ98">+MMULT($W$44:$Y$46,JJ91:JJ93)</f>
        <v>4.5852316619284225E-2</v>
      </c>
      <c r="JK96">
        <f t="array" ref="JK96:JK98">+MMULT($W$44:$Y$46,JK91:JK93)</f>
        <v>-0.47567058927110367</v>
      </c>
      <c r="JL96">
        <f t="array" ref="JL96:JL98">+MMULT($W$44:$Y$46,JL91:JL93)</f>
        <v>0.8200418756044433</v>
      </c>
      <c r="JM96">
        <f t="array" ref="JM96:JM98">+MMULT($W$44:$Y$46,JM91:JM93)</f>
        <v>-1.3157313709006258</v>
      </c>
      <c r="JN96">
        <f t="array" ref="JN96:JN98">+MMULT($W$44:$Y$46,JN91:JN93)</f>
        <v>-0.29362155122102318</v>
      </c>
      <c r="JO96">
        <f t="array" ref="JO96:JO98">+MMULT($W$44:$Y$46,JO91:JO93)</f>
        <v>-1.0277126890003998</v>
      </c>
      <c r="JP96">
        <f t="array" ref="JP96:JP98">+MMULT($W$44:$Y$46,JP91:JP93)</f>
        <v>-0.41386812879532792</v>
      </c>
      <c r="JQ96">
        <f t="array" ref="JQ96:JQ98">+MMULT($W$44:$Y$46,JQ91:JQ93)</f>
        <v>-0.19766533475427764</v>
      </c>
      <c r="JR96">
        <f t="array" ref="JR96:JR98">+MMULT($W$44:$Y$46,JR91:JR93)</f>
        <v>-0.18704879659277437</v>
      </c>
      <c r="JS96">
        <f t="array" ref="JS96:JS98">+MMULT($W$44:$Y$46,JS91:JS93)</f>
        <v>-0.89434472602966897</v>
      </c>
      <c r="JT96">
        <f t="array" ref="JT96:JT98">+MMULT($W$44:$Y$46,JT91:JT93)</f>
        <v>-0.8292246594779682</v>
      </c>
      <c r="JU96">
        <f t="array" ref="JU96:JU98">+MMULT($W$44:$Y$46,JU91:JU93)</f>
        <v>-0.22437509412325568</v>
      </c>
      <c r="JV96">
        <f t="array" ref="JV96:JV98">+MMULT($W$44:$Y$46,JV91:JV93)</f>
        <v>0.37346368103327554</v>
      </c>
      <c r="JW96">
        <f t="array" ref="JW96:JW98">+MMULT($W$44:$Y$46,JW91:JW93)</f>
        <v>-0.18869120535093675</v>
      </c>
      <c r="JX96">
        <f t="array" ref="JX96:JX98">+MMULT($W$44:$Y$46,JX91:JX93)</f>
        <v>0.37441554285440054</v>
      </c>
      <c r="JY96">
        <f t="array" ref="JY96:JY98">+MMULT($W$44:$Y$46,JY91:JY93)</f>
        <v>1.2568947846796079</v>
      </c>
      <c r="JZ96">
        <f t="array" ref="JZ96:JZ98">+MMULT($W$44:$Y$46,JZ91:JZ93)</f>
        <v>0.69585669650723747</v>
      </c>
      <c r="KA96">
        <f t="array" ref="KA96:KA98">+MMULT($W$44:$Y$46,KA91:KA93)</f>
        <v>0.45089436132583038</v>
      </c>
      <c r="KB96">
        <f t="array" ref="KB96:KB98">+MMULT($W$44:$Y$46,KB91:KB93)</f>
        <v>-0.20137143558183093</v>
      </c>
      <c r="KC96">
        <f t="array" ref="KC96:KC98">+MMULT($W$44:$Y$46,KC91:KC93)</f>
        <v>0.18663844280141259</v>
      </c>
      <c r="KD96">
        <f t="array" ref="KD96:KD98">+MMULT($W$44:$Y$46,KD91:KD93)</f>
        <v>0.54092379724663608</v>
      </c>
      <c r="KE96">
        <f t="array" ref="KE96:KE98">+MMULT($W$44:$Y$46,KE91:KE93)</f>
        <v>-1.1716246578644269</v>
      </c>
      <c r="KF96">
        <f t="array" ref="KF96:KF98">+MMULT($W$44:$Y$46,KF91:KF93)</f>
        <v>-0.5572127562189978</v>
      </c>
      <c r="KG96">
        <f t="array" ref="KG96:KG98">+MMULT($W$44:$Y$46,KG91:KG93)</f>
        <v>1.2561436285869456</v>
      </c>
      <c r="KH96">
        <f t="array" ref="KH96:KH98">+MMULT($W$44:$Y$46,KH91:KH93)</f>
        <v>0.79575052090416898</v>
      </c>
      <c r="KI96">
        <f t="array" ref="KI96:KI98">+MMULT($W$44:$Y$46,KI91:KI93)</f>
        <v>-1.7461954788173004</v>
      </c>
      <c r="KJ96">
        <f t="array" ref="KJ96:KJ98">+MMULT($W$44:$Y$46,KJ91:KJ93)</f>
        <v>-1.4208375826812959E-2</v>
      </c>
      <c r="KK96">
        <f t="array" ref="KK96:KK98">+MMULT($W$44:$Y$46,KK91:KK93)</f>
        <v>-0.86069770232343168</v>
      </c>
      <c r="KL96">
        <f t="array" ref="KL96:KL98">+MMULT($W$44:$Y$46,KL91:KL93)</f>
        <v>-0.14605912272149174</v>
      </c>
      <c r="KM96">
        <f t="array" ref="KM96:KM98">+MMULT($W$44:$Y$46,KM91:KM93)</f>
        <v>0.93078573245094109</v>
      </c>
      <c r="KN96">
        <f t="array" ref="KN96:KN98">+MMULT($W$44:$Y$46,KN91:KN93)</f>
        <v>0.15141756823435903</v>
      </c>
      <c r="KO96">
        <f t="array" ref="KO96:KO98">+MMULT($W$44:$Y$46,KO91:KO93)</f>
        <v>0.3543598738988607</v>
      </c>
      <c r="KP96">
        <f t="array" ref="KP96:KP98">+MMULT($W$44:$Y$46,KP91:KP93)</f>
        <v>-2.0762590300523112</v>
      </c>
      <c r="KQ96">
        <f t="array" ref="KQ96:KQ98">+MMULT($W$44:$Y$46,KQ91:KQ93)</f>
        <v>0.12258350764036517</v>
      </c>
      <c r="KR96">
        <f t="array" ref="KR96:KR98">+MMULT($W$44:$Y$46,KR91:KR93)</f>
        <v>-4.7190686006607099E-2</v>
      </c>
      <c r="KS96">
        <f t="array" ref="KS96:KS98">+MMULT($W$44:$Y$46,KS91:KS93)</f>
        <v>1.2108934291530495</v>
      </c>
      <c r="KT96">
        <f t="array" ref="KT96:KT98">+MMULT($W$44:$Y$46,KT91:KT93)</f>
        <v>-0.15365811980704877</v>
      </c>
      <c r="KU96">
        <f t="array" ref="KU96:KU98">+MMULT($W$44:$Y$46,KU91:KU93)</f>
        <v>-6.0788995906310747E-2</v>
      </c>
      <c r="KV96">
        <f t="array" ref="KV96:KV98">+MMULT($W$44:$Y$46,KV91:KV93)</f>
        <v>-1.8651086549678582</v>
      </c>
      <c r="KW96">
        <f t="array" ref="KW96:KW98">+MMULT($W$44:$Y$46,KW91:KW93)</f>
        <v>-0.1868431229007359</v>
      </c>
      <c r="KX96">
        <f t="array" ref="KX96:KX98">+MMULT($W$44:$Y$46,KX91:KX93)</f>
        <v>7.6951768603846851E-2</v>
      </c>
      <c r="KY96">
        <f t="array" ref="KY96:KY98">+MMULT($W$44:$Y$46,KY91:KY93)</f>
        <v>0.64796652122915643</v>
      </c>
      <c r="KZ96">
        <f t="array" ref="KZ96:KZ98">+MMULT($W$44:$Y$46,KZ91:KZ93)</f>
        <v>1.1706410010764168</v>
      </c>
      <c r="LA96">
        <f t="array" ref="LA96:LA98">+MMULT($W$44:$Y$46,LA91:LA93)</f>
        <v>-2.0819344316413146</v>
      </c>
      <c r="LB96">
        <f t="array" ref="LB96:LB98">+MMULT($W$44:$Y$46,LB91:LB93)</f>
        <v>0.91386683569716698</v>
      </c>
      <c r="LC96">
        <f t="array" ref="LC96:LC98">+MMULT($W$44:$Y$46,LC91:LC93)</f>
        <v>6.2598328240620282E-2</v>
      </c>
      <c r="LD96">
        <f t="array" ref="LD96:LD98">+MMULT($W$44:$Y$46,LD91:LD93)</f>
        <v>-0.7068349024170596</v>
      </c>
      <c r="LE96">
        <f t="array" ref="LE96:LE98">+MMULT($W$44:$Y$46,LE91:LE93)</f>
        <v>-0.65370054478835493</v>
      </c>
      <c r="LF96">
        <f t="array" ref="LF96:LF98">+MMULT($W$44:$Y$46,LF91:LF93)</f>
        <v>-0.60857553803656905</v>
      </c>
      <c r="LG96">
        <f t="array" ref="LG96:LG98">+MMULT($W$44:$Y$46,LG91:LG93)</f>
        <v>-1.5250257147931565</v>
      </c>
      <c r="LH96">
        <f t="array" ref="LH96:LH98">+MMULT($W$44:$Y$46,LH91:LH93)</f>
        <v>0.8904041373213375</v>
      </c>
      <c r="LI96">
        <f t="array" ref="LI96:LI98">+MMULT($W$44:$Y$46,LI91:LI93)</f>
        <v>-0.65680055405965954</v>
      </c>
      <c r="LJ96">
        <f t="array" ref="LJ96:LJ98">+MMULT($W$44:$Y$46,LJ91:LJ93)</f>
        <v>0.22306255814652701</v>
      </c>
      <c r="LK96">
        <f t="array" ref="LK96:LK98">+MMULT($W$44:$Y$46,LK91:LK93)</f>
        <v>-0.31322016752758863</v>
      </c>
      <c r="LL96">
        <f t="array" ref="LL96:LL98">+MMULT($W$44:$Y$46,LL91:LL93)</f>
        <v>0.61292747412897752</v>
      </c>
      <c r="LM96">
        <f t="array" ref="LM96:LM98">+MMULT($W$44:$Y$46,LM91:LM93)</f>
        <v>0.39578176060123871</v>
      </c>
      <c r="LN96">
        <f t="array" ref="LN96:LN98">+MMULT($W$44:$Y$46,LN91:LN93)</f>
        <v>-0.5645236114171579</v>
      </c>
      <c r="LO96">
        <f t="array" ref="LO96:LO98">+MMULT($W$44:$Y$46,LO91:LO93)</f>
        <v>0.23940318394007706</v>
      </c>
      <c r="LP96">
        <f t="array" ref="LP96:LP98">+MMULT($W$44:$Y$46,LP91:LP93)</f>
        <v>4.0449159434234657E-3</v>
      </c>
      <c r="LQ96">
        <f t="array" ref="LQ96:LQ98">+MMULT($W$44:$Y$46,LQ91:LQ93)</f>
        <v>-0.29765653123729502</v>
      </c>
      <c r="LR96">
        <f t="array" ref="LR96:LR98">+MMULT($W$44:$Y$46,LR91:LR93)</f>
        <v>-0.52417977281073036</v>
      </c>
      <c r="LS96">
        <f t="array" ref="LS96:LS98">+MMULT($W$44:$Y$46,LS91:LS93)</f>
        <v>-1.2293166252775785</v>
      </c>
      <c r="LT96">
        <f t="array" ref="LT96:LT98">+MMULT($W$44:$Y$46,LT91:LT93)</f>
        <v>0.5572127562189978</v>
      </c>
      <c r="LU96">
        <f t="array" ref="LU96:LU98">+MMULT($W$44:$Y$46,LU91:LU93)</f>
        <v>0.84615945371518497</v>
      </c>
      <c r="LV96">
        <f t="array" ref="LV96:LV98">+MMULT($W$44:$Y$46,LV91:LV93)</f>
        <v>-0.64928700594760647</v>
      </c>
      <c r="LW96">
        <f t="array" ref="LW96:LW98">+MMULT($W$44:$Y$46,LW91:LW93)</f>
        <v>0.41806109005331049</v>
      </c>
      <c r="LX96">
        <f t="array" ref="LX96:LX98">+MMULT($W$44:$Y$46,LX91:LX93)</f>
        <v>4.2639037778451142E-2</v>
      </c>
      <c r="LY96">
        <f t="array" ref="LY96:LY98">+MMULT($W$44:$Y$46,LY91:LY93)</f>
        <v>0.55975436638438159</v>
      </c>
      <c r="LZ96">
        <f t="array" ref="LZ96:LZ98">+MMULT($W$44:$Y$46,LZ91:LZ93)</f>
        <v>0.50667664354044106</v>
      </c>
      <c r="MA96">
        <f t="array" ref="MA96:MA98">+MMULT($W$44:$Y$46,MA91:MA93)</f>
        <v>0.56082148496046524</v>
      </c>
      <c r="MB96">
        <f t="array" ref="MB96:MB98">+MMULT($W$44:$Y$46,MB91:MB93)</f>
        <v>0.64094678869653876</v>
      </c>
      <c r="MC96">
        <f t="array" ref="MC96:MC98">+MMULT($W$44:$Y$46,MC91:MC93)</f>
        <v>-0.35981072353423804</v>
      </c>
      <c r="MD96">
        <f t="array" ref="MD96:MD98">+MMULT($W$44:$Y$46,MD91:MD93)</f>
        <v>-0.8005197659369454</v>
      </c>
      <c r="ME96">
        <f t="array" ref="ME96:ME98">+MMULT($W$44:$Y$46,ME91:ME93)</f>
        <v>0.38308165851604126</v>
      </c>
      <c r="MF96">
        <f t="array" ref="MF96:MF98">+MMULT($W$44:$Y$46,MF91:MF93)</f>
        <v>0.948783670893381</v>
      </c>
      <c r="MG96">
        <f t="array" ref="MG96:MG98">+MMULT($W$44:$Y$46,MG91:MG93)</f>
        <v>0.71334591547951443</v>
      </c>
      <c r="MH96">
        <f t="array" ref="MH96:MH98">+MMULT($W$44:$Y$46,MH91:MH93)</f>
        <v>-0.72299767511459567</v>
      </c>
      <c r="MI96">
        <f t="array" ref="MI96:MI98">+MMULT($W$44:$Y$46,MI91:MI93)</f>
        <v>0.25443226734961361</v>
      </c>
      <c r="MJ96">
        <f t="array" ref="MJ96:MJ98">+MMULT($W$44:$Y$46,MJ91:MJ93)</f>
        <v>0.51357416416909396</v>
      </c>
      <c r="MK96">
        <f t="array" ref="MK96:MK98">+MMULT($W$44:$Y$46,MK91:MK93)</f>
        <v>0.18458667384460359</v>
      </c>
      <c r="ML96">
        <f t="array" ref="ML96:ML98">+MMULT($W$44:$Y$46,ML91:ML93)</f>
        <v>-2.0002849566801832</v>
      </c>
      <c r="MM96">
        <f t="array" ref="MM96:MM98">+MMULT($W$44:$Y$46,MM91:MM93)</f>
        <v>9.661695562232812E-3</v>
      </c>
      <c r="MN96">
        <f t="array" ref="MN96:MN98">+MMULT($W$44:$Y$46,MN91:MN93)</f>
        <v>-0.38448063705898899</v>
      </c>
      <c r="MO96">
        <f t="array" ref="MO96:MO98">+MMULT($W$44:$Y$46,MO91:MO93)</f>
        <v>0.99365829228094604</v>
      </c>
      <c r="MP96">
        <f t="array" ref="MP96:MP98">+MMULT($W$44:$Y$46,MP91:MP93)</f>
        <v>-0.66507618778424171</v>
      </c>
      <c r="MQ96">
        <f t="array" ref="MQ96:MQ98">+MMULT($W$44:$Y$46,MQ91:MQ93)</f>
        <v>0.25380531034634657</v>
      </c>
      <c r="MR96">
        <f t="array" ref="MR96:MR98">+MMULT($W$44:$Y$46,MR91:MR93)</f>
        <v>-1.3963435350671285</v>
      </c>
      <c r="MS96">
        <f t="array" ref="MS96:MS98">+MMULT($W$44:$Y$46,MS91:MS93)</f>
        <v>-1.783689693516644</v>
      </c>
      <c r="MT96">
        <f t="array" ref="MT96:MT98">+MMULT($W$44:$Y$46,MT91:MT93)</f>
        <v>0.2330233251160235</v>
      </c>
      <c r="MU96">
        <f t="array" ref="MU96:MU98">+MMULT($W$44:$Y$46,MU91:MU93)</f>
        <v>-0.94769866764842436</v>
      </c>
      <c r="MV96">
        <f t="array" ref="MV96:MV98">+MMULT($W$44:$Y$46,MV91:MV93)</f>
        <v>0.49383942566055133</v>
      </c>
      <c r="MW96">
        <f t="array" ref="MW96:MW98">+MMULT($W$44:$Y$46,MW91:MW93)</f>
        <v>-1.1452328481643006</v>
      </c>
      <c r="MX96">
        <f t="array" ref="MX96:MX98">+MMULT($W$44:$Y$46,MX91:MX93)</f>
        <v>1.2311170152774515</v>
      </c>
      <c r="MY96">
        <f t="array" ref="MY96:MY98">+MMULT($W$44:$Y$46,MY91:MY93)</f>
        <v>0.79040300491116844</v>
      </c>
      <c r="MZ96">
        <f t="array" ref="MZ96:MZ98">+MMULT($W$44:$Y$46,MZ91:MZ93)</f>
        <v>0.63841312727287625</v>
      </c>
      <c r="NA96">
        <f t="array" ref="NA96:NA98">+MMULT($W$44:$Y$46,NA91:NA93)</f>
        <v>0.26316396013045507</v>
      </c>
      <c r="NB96">
        <f t="array" ref="NB96:NB98">+MMULT($W$44:$Y$46,NB91:NB93)</f>
        <v>0.14741537677768751</v>
      </c>
      <c r="NC96">
        <f t="array" ref="NC96:NC98">+MMULT($W$44:$Y$46,NC91:NC93)</f>
        <v>-0.97413022105715708</v>
      </c>
      <c r="ND96">
        <f t="array" ref="ND96:ND98">+MMULT($W$44:$Y$46,ND91:ND93)</f>
        <v>0.12204299320331718</v>
      </c>
      <c r="NE96">
        <f t="array" ref="NE96:NE98">+MMULT($W$44:$Y$46,NE91:NE93)</f>
        <v>-0.32121858888464067</v>
      </c>
      <c r="NF96">
        <f t="array" ref="NF96:NF98">+MMULT($W$44:$Y$46,NF91:NF93)</f>
        <v>-0.94361698877453992</v>
      </c>
      <c r="NG96">
        <f t="array" ref="NG96:NG98">+MMULT($W$44:$Y$46,NG91:NG93)</f>
        <v>-0.98175703873873865</v>
      </c>
      <c r="NH96">
        <f t="array" ref="NH96:NH98">+MMULT($W$44:$Y$46,NH91:NH93)</f>
        <v>1.8154290192097708</v>
      </c>
      <c r="NI96">
        <f t="array" ref="NI96:NI98">+MMULT($W$44:$Y$46,NI91:NI93)</f>
        <v>-0.17666376553390381</v>
      </c>
      <c r="NJ96">
        <f t="array" ref="NJ96:NJ98">+MMULT($W$44:$Y$46,NJ91:NJ93)</f>
        <v>0.19245692174139975</v>
      </c>
      <c r="NK96">
        <f t="array" ref="NK96:NK98">+MMULT($W$44:$Y$46,NK91:NK93)</f>
        <v>-0.27915980925184397</v>
      </c>
      <c r="NL96">
        <f t="array" ref="NL96:NL98">+MMULT($W$44:$Y$46,NL91:NL93)</f>
        <v>0.10155113704582135</v>
      </c>
      <c r="NM96">
        <f t="array" ref="NM96:NM98">+MMULT($W$44:$Y$46,NM91:NM93)</f>
        <v>-9.1056810788282996E-2</v>
      </c>
      <c r="NN96">
        <f t="array" ref="NN96:NN98">+MMULT($W$44:$Y$46,NN91:NN93)</f>
        <v>-1.1037781729023224</v>
      </c>
      <c r="NO96">
        <f t="array" ref="NO96:NO98">+MMULT($W$44:$Y$46,NO91:NO93)</f>
        <v>-1.2462673169982379</v>
      </c>
      <c r="NP96">
        <f t="array" ref="NP96:NP98">+MMULT($W$44:$Y$46,NP91:NP93)</f>
        <v>-0.9090300263597596</v>
      </c>
      <c r="NQ96">
        <f t="array" ref="NQ96:NQ98">+MMULT($W$44:$Y$46,NQ91:NQ93)</f>
        <v>-0.62746174836636348</v>
      </c>
      <c r="NR96">
        <f t="array" ref="NR96:NR98">+MMULT($W$44:$Y$46,NR91:NR93)</f>
        <v>-0.15406549282026508</v>
      </c>
      <c r="NS96">
        <f t="array" ref="NS96:NS98">+MMULT($W$44:$Y$46,NS91:NS93)</f>
        <v>1.3209457454697946</v>
      </c>
      <c r="NT96">
        <f t="array" ref="NT96:NT98">+MMULT($W$44:$Y$46,NT91:NT93)</f>
        <v>0.10161870135045235</v>
      </c>
      <c r="NU96">
        <f t="array" ref="NU96:NU98">+MMULT($W$44:$Y$46,NU91:NU93)</f>
        <v>-0.30695457186577862</v>
      </c>
      <c r="NV96">
        <f t="array" ref="NV96:NV98">+MMULT($W$44:$Y$46,NV91:NV93)</f>
        <v>0.47994105076086885</v>
      </c>
      <c r="NW96">
        <f t="array" ref="NW96:NW98">+MMULT($W$44:$Y$46,NW91:NW93)</f>
        <v>0.46469933851028766</v>
      </c>
      <c r="NX96">
        <f t="array" ref="NX96:NX98">+MMULT($W$44:$Y$46,NX91:NX93)</f>
        <v>1.0599090673425009</v>
      </c>
      <c r="NY96">
        <f t="array" ref="NY96:NY98">+MMULT($W$44:$Y$46,NY91:NY93)</f>
        <v>-8.1449762825384076E-2</v>
      </c>
      <c r="NZ96">
        <f t="array" ref="NZ96:NZ98">+MMULT($W$44:$Y$46,NZ91:NZ93)</f>
        <v>0.10363768174766101</v>
      </c>
      <c r="OA96">
        <f t="array" ref="OA96:OA98">+MMULT($W$44:$Y$46,OA91:OA93)</f>
        <v>-1.610120969290469</v>
      </c>
      <c r="OB96">
        <f t="array" ref="OB96:OB98">+MMULT($W$44:$Y$46,OB91:OB93)</f>
        <v>-0.64928700594760647</v>
      </c>
      <c r="OC96">
        <f t="array" ref="OC96:OC98">+MMULT($W$44:$Y$46,OC91:OC93)</f>
        <v>0.15474411664472054</v>
      </c>
      <c r="OD96">
        <f t="array" ref="OD96:OD98">+MMULT($W$44:$Y$46,OD91:OD93)</f>
        <v>-9.341063193050117E-2</v>
      </c>
      <c r="OE96">
        <f t="array" ref="OE96:OE98">+MMULT($W$44:$Y$46,OE91:OE93)</f>
        <v>0.25234075468419814</v>
      </c>
      <c r="OF96">
        <f t="array" ref="OF96:OF98">+MMULT($W$44:$Y$46,OF91:OF93)</f>
        <v>-0.15107875311848887</v>
      </c>
      <c r="OG96">
        <f t="array" ref="OG96:OG98">+MMULT($W$44:$Y$46,OG91:OG93)</f>
        <v>-1.796208961727682</v>
      </c>
      <c r="OH96">
        <f t="array" ref="OH96:OH98">+MMULT($W$44:$Y$46,OH91:OH93)</f>
        <v>-0.41971144755319417</v>
      </c>
      <c r="OI96">
        <f t="array" ref="OI96:OI98">+MMULT($W$44:$Y$46,OI91:OI93)</f>
        <v>-0.94986867413833764</v>
      </c>
      <c r="OJ96">
        <f t="array" ref="OJ96:OJ98">+MMULT($W$44:$Y$46,OJ91:OJ93)</f>
        <v>-0.33743998355237131</v>
      </c>
      <c r="OK96">
        <f t="array" ref="OK96:OK98">+MMULT($W$44:$Y$46,OK91:OK93)</f>
        <v>0.27944099599023475</v>
      </c>
      <c r="OL96">
        <f t="array" ref="OL96:OL98">+MMULT($W$44:$Y$46,OL91:OL93)</f>
        <v>-2.2192568936183892</v>
      </c>
      <c r="OM96">
        <f t="array" ref="OM96:OM98">+MMULT($W$44:$Y$46,OM91:OM93)</f>
        <v>-0.95897197059464956</v>
      </c>
      <c r="ON96">
        <f t="array" ref="ON96:ON98">+MMULT($W$44:$Y$46,ON91:ON93)</f>
        <v>0.50533330618954242</v>
      </c>
      <c r="OO96">
        <f t="array" ref="OO96:OO98">+MMULT($W$44:$Y$46,OO91:OO93)</f>
        <v>-0.17625440533525719</v>
      </c>
      <c r="OP96">
        <f t="array" ref="OP96:OP98">+MMULT($W$44:$Y$46,OP91:OP93)</f>
        <v>1.1236540015764178</v>
      </c>
      <c r="OQ96">
        <f t="array" ref="OQ96:OQ98">+MMULT($W$44:$Y$46,OQ91:OQ93)</f>
        <v>-0.75599091481425662</v>
      </c>
      <c r="OR96">
        <f t="array" ref="OR96:OR98">+MMULT($W$44:$Y$46,OR91:OR93)</f>
        <v>0.31814441302393021</v>
      </c>
      <c r="OS96">
        <f t="array" ref="OS96:OS98">+MMULT($W$44:$Y$46,OS91:OS93)</f>
        <v>0.57386338293967831</v>
      </c>
      <c r="OT96">
        <f t="array" ref="OT96:OT98">+MMULT($W$44:$Y$46,OT91:OT93)</f>
        <v>-0.3646922445438277</v>
      </c>
      <c r="OU96">
        <f t="array" ref="OU96:OU98">+MMULT($W$44:$Y$46,OU91:OU93)</f>
        <v>0.22520375044770055</v>
      </c>
      <c r="OV96">
        <f t="array" ref="OV96:OV98">+MMULT($W$44:$Y$46,OV91:OV93)</f>
        <v>-1.1469716354158337</v>
      </c>
      <c r="OW96">
        <f t="array" ref="OW96:OW98">+MMULT($W$44:$Y$46,OW91:OW93)</f>
        <v>1.521969423601319</v>
      </c>
      <c r="OX96">
        <f t="array" ref="OX96:OX98">+MMULT($W$44:$Y$46,OX91:OX93)</f>
        <v>0.57676864803881123</v>
      </c>
      <c r="OY96">
        <f t="array" ref="OY96:OY98">+MMULT($W$44:$Y$46,OY91:OY93)</f>
        <v>1.5147122224097775</v>
      </c>
      <c r="OZ96">
        <f t="array" ref="OZ96:OZ98">+MMULT($W$44:$Y$46,OZ91:OZ93)</f>
        <v>-0.3709012054208734</v>
      </c>
      <c r="PA96">
        <f t="array" ref="PA96:PA98">+MMULT($W$44:$Y$46,PA91:PA93)</f>
        <v>0.15202862775418349</v>
      </c>
      <c r="PB96">
        <f t="array" ref="PB96:PB98">+MMULT($W$44:$Y$46,PB91:PB93)</f>
        <v>0.15685053320086345</v>
      </c>
      <c r="PC96">
        <f t="array" ref="PC96:PC98">+MMULT($W$44:$Y$46,PC91:PC93)</f>
        <v>0.60602200475860335</v>
      </c>
      <c r="PD96">
        <f t="array" ref="PD96:PD98">+MMULT($W$44:$Y$46,PD91:PD93)</f>
        <v>0.33024835948003062</v>
      </c>
      <c r="PE96">
        <f t="array" ref="PE96:PE98">+MMULT($W$44:$Y$46,PE91:PE93)</f>
        <v>-1.6093896850521101</v>
      </c>
      <c r="PF96">
        <f t="array" ref="PF96:PF98">+MMULT($W$44:$Y$46,PF91:PF93)</f>
        <v>0.41439175215621821</v>
      </c>
      <c r="PG96">
        <f t="array" ref="PG96:PG98">+MMULT($W$44:$Y$46,PG91:PG93)</f>
        <v>-3.0125731123704119E-2</v>
      </c>
      <c r="PH96">
        <f t="array" ref="PH96:PH98">+MMULT($W$44:$Y$46,PH91:PH93)</f>
        <v>-0.45479520632555542</v>
      </c>
      <c r="PI96">
        <f t="array" ref="PI96:PI98">+MMULT($W$44:$Y$46,PI91:PI93)</f>
        <v>-1.4679895185720118</v>
      </c>
      <c r="PJ96">
        <f t="array" ref="PJ96:PJ98">+MMULT($W$44:$Y$46,PJ91:PJ93)</f>
        <v>-0.27501155966604368</v>
      </c>
      <c r="PK96">
        <f t="array" ref="PK96:PK98">+MMULT($W$44:$Y$46,PK91:PK93)</f>
        <v>-0.4690174924503806</v>
      </c>
      <c r="PL96">
        <f t="array" ref="PL96:PL98">+MMULT($W$44:$Y$46,PL91:PL93)</f>
        <v>-0.86614457758794827</v>
      </c>
      <c r="PM96">
        <f t="array" ref="PM96:PM98">+MMULT($W$44:$Y$46,PM91:PM93)</f>
        <v>0.17120794793495067</v>
      </c>
      <c r="PN96">
        <f t="array" ref="PN96:PN98">+MMULT($W$44:$Y$46,PN91:PN93)</f>
        <v>0.39171200483993618</v>
      </c>
      <c r="PO96">
        <f t="array" ref="PO96:PO98">+MMULT($W$44:$Y$46,PO91:PO93)</f>
        <v>0.50865588022904329</v>
      </c>
      <c r="PP96">
        <f t="array" ref="PP96:PP98">+MMULT($W$44:$Y$46,PP91:PP93)</f>
        <v>0.80377875004267585</v>
      </c>
      <c r="PQ96">
        <f t="array" ref="PQ96:PQ98">+MMULT($W$44:$Y$46,PQ91:PQ93)</f>
        <v>-0.14877163083388331</v>
      </c>
      <c r="PR96">
        <f t="array" ref="PR96:PR98">+MMULT($W$44:$Y$46,PR91:PR93)</f>
        <v>-1.6035950523372866</v>
      </c>
      <c r="PS96">
        <f t="array" ref="PS96:PS98">+MMULT($W$44:$Y$46,PS91:PS93)</f>
        <v>6.1660376717507598E-2</v>
      </c>
      <c r="PT96">
        <f t="array" ref="PT96:PT98">+MMULT($W$44:$Y$46,PT91:PT93)</f>
        <v>0.45908752685505416</v>
      </c>
      <c r="PU96">
        <f t="array" ref="PU96:PU98">+MMULT($W$44:$Y$46,PU91:PU93)</f>
        <v>0.30852047398487359</v>
      </c>
      <c r="PV96">
        <f t="array" ref="PV96:PV98">+MMULT($W$44:$Y$46,PV91:PV93)</f>
        <v>-0.83174441060361837</v>
      </c>
      <c r="PW96">
        <f t="array" ref="PW96:PW98">+MMULT($W$44:$Y$46,PW91:PW93)</f>
        <v>-0.69283220028228509</v>
      </c>
      <c r="PX96">
        <f t="array" ref="PX96:PX98">+MMULT($W$44:$Y$46,PX91:PX93)</f>
        <v>1.8301341913941647</v>
      </c>
      <c r="PY96">
        <f t="array" ref="PY96:PY98">+MMULT($W$44:$Y$46,PY91:PY93)</f>
        <v>-0.17666376553390381</v>
      </c>
      <c r="PZ96">
        <f t="array" ref="PZ96:PZ98">+MMULT($W$44:$Y$46,PZ91:PZ93)</f>
        <v>-1.1033330433659299</v>
      </c>
      <c r="QA96">
        <f t="array" ref="QA96:QA98">+MMULT($W$44:$Y$46,QA91:QA93)</f>
        <v>-0.88480623596411623</v>
      </c>
      <c r="QB96">
        <f t="array" ref="QB96:QB98">+MMULT($W$44:$Y$46,QB91:QB93)</f>
        <v>0.79130916146739594</v>
      </c>
      <c r="QC96">
        <f t="array" ref="QC96:QC98">+MMULT($W$44:$Y$46,QC91:QC93)</f>
        <v>-1.3816860553330625</v>
      </c>
      <c r="QD96">
        <f t="array" ref="QD96:QD98">+MMULT($W$44:$Y$46,QD91:QD93)</f>
        <v>-1.0784177124405339</v>
      </c>
      <c r="QE96">
        <f t="array" ref="QE96:QE98">+MMULT($W$44:$Y$46,QE91:QE93)</f>
        <v>1.8797025447681539</v>
      </c>
      <c r="QF96">
        <f t="array" ref="QF96:QF98">+MMULT($W$44:$Y$46,QF91:QF93)</f>
        <v>0.44700444584597215</v>
      </c>
      <c r="QG96">
        <f t="array" ref="QG96:QG98">+MMULT($W$44:$Y$46,QG91:QG93)</f>
        <v>-0.23551823642379463</v>
      </c>
      <c r="QH96">
        <f t="array" ref="QH96:QH98">+MMULT($W$44:$Y$46,QH91:QH93)</f>
        <v>0.54221944214720708</v>
      </c>
      <c r="QI96">
        <f t="array" ref="QI96:QI98">+MMULT($W$44:$Y$46,QI91:QI93)</f>
        <v>-0.77730745292533665</v>
      </c>
      <c r="QJ96">
        <f t="array" ref="QJ96:QJ98">+MMULT($W$44:$Y$46,QJ91:QJ93)</f>
        <v>-0.26078629276307297</v>
      </c>
      <c r="QK96">
        <f t="array" ref="QK96:QK98">+MMULT($W$44:$Y$46,QK91:QK93)</f>
        <v>-0.47551558880753841</v>
      </c>
      <c r="QL96">
        <f t="array" ref="QL96:QL98">+MMULT($W$44:$Y$46,QL91:QL93)</f>
        <v>2.9857461090610448E-2</v>
      </c>
      <c r="QM96">
        <f t="array" ref="QM96:QM98">+MMULT($W$44:$Y$46,QM91:QM93)</f>
        <v>-4.7190686006607099E-2</v>
      </c>
      <c r="QN96">
        <f t="array" ref="QN96:QN98">+MMULT($W$44:$Y$46,QN91:QN93)</f>
        <v>-0.35283669626651776</v>
      </c>
      <c r="QO96">
        <f t="array" ref="QO96:QO98">+MMULT($W$44:$Y$46,QO91:QO93)</f>
        <v>0.76477626160171674</v>
      </c>
      <c r="QP96">
        <f t="array" ref="QP96:QP98">+MMULT($W$44:$Y$46,QP91:QP93)</f>
        <v>0.16630357429291229</v>
      </c>
      <c r="QQ96">
        <f t="array" ref="QQ96:QQ98">+MMULT($W$44:$Y$46,QQ91:QQ93)</f>
        <v>1.6601265034591295</v>
      </c>
      <c r="QR96">
        <f t="array" ref="QR96:QR98">+MMULT($W$44:$Y$46,QR91:QR93)</f>
        <v>-1.5005078209538254</v>
      </c>
      <c r="QS96">
        <f t="array" ref="QS96:QS98">+MMULT($W$44:$Y$46,QS91:QS93)</f>
        <v>-0.30859101906765007</v>
      </c>
      <c r="QT96">
        <f t="array" ref="QT96:QT98">+MMULT($W$44:$Y$46,QT91:QT93)</f>
        <v>0.57328312479402388</v>
      </c>
      <c r="QU96">
        <f t="array" ref="QU96:QU98">+MMULT($W$44:$Y$46,QU91:QU93)</f>
        <v>0.39681907139586753</v>
      </c>
      <c r="QV96">
        <f t="array" ref="QV96:QV98">+MMULT($W$44:$Y$46,QV91:QV93)</f>
        <v>-1.4796304508228466</v>
      </c>
      <c r="QW96">
        <f t="array" ref="QW96:QW98">+MMULT($W$44:$Y$46,QW91:QW93)</f>
        <v>0.44791954473663614</v>
      </c>
      <c r="QX96">
        <f t="array" ref="QX96:QX98">+MMULT($W$44:$Y$46,QX91:QX93)</f>
        <v>-0.3427050313500134</v>
      </c>
      <c r="QY96">
        <f t="array" ref="QY96:QY98">+MMULT($W$44:$Y$46,QY91:QY93)</f>
        <v>-0.31536036623604702</v>
      </c>
      <c r="QZ96">
        <f t="array" ref="QZ96:QZ98">+MMULT($W$44:$Y$46,QZ91:QZ93)</f>
        <v>-0.45089436132583038</v>
      </c>
      <c r="RA96">
        <f t="array" ref="RA96:RA98">+MMULT($W$44:$Y$46,RA91:RA93)</f>
        <v>1.1294844036289871</v>
      </c>
      <c r="RB96">
        <f t="array" ref="RB96:RB98">+MMULT($W$44:$Y$46,RB91:RB93)</f>
        <v>-0.32917130497679525</v>
      </c>
      <c r="RC96">
        <f t="array" ref="RC96:RC98">+MMULT($W$44:$Y$46,RC91:RC93)</f>
        <v>-0.44464366955474782</v>
      </c>
      <c r="RD96">
        <f t="array" ref="RD96:RD98">+MMULT($W$44:$Y$46,RD91:RD93)</f>
        <v>0.12109808653119837</v>
      </c>
      <c r="RE96">
        <f t="array" ref="RE96:RE98">+MMULT($W$44:$Y$46,RE91:RE93)</f>
        <v>-0.49297698718379096</v>
      </c>
      <c r="RF96">
        <f t="array" ref="RF96:RF98">+MMULT($W$44:$Y$46,RF91:RF93)</f>
        <v>2.9515903658846447</v>
      </c>
      <c r="RG96">
        <f t="array" ref="RG96:RG98">+MMULT($W$44:$Y$46,RG91:RG93)</f>
        <v>1.9536735352265155</v>
      </c>
      <c r="RH96">
        <f t="array" ref="RH96:RH98">+MMULT($W$44:$Y$46,RH91:RH93)</f>
        <v>-0.63884832088211707</v>
      </c>
      <c r="RI96">
        <f t="array" ref="RI96:RI98">+MMULT($W$44:$Y$46,RI91:RI93)</f>
        <v>-0.2996417294821882</v>
      </c>
      <c r="RJ96">
        <f t="array" ref="RJ96:RJ98">+MMULT($W$44:$Y$46,RJ91:RJ93)</f>
        <v>0.171345063729643</v>
      </c>
      <c r="RK96">
        <f t="array" ref="RK96:RK98">+MMULT($W$44:$Y$46,RK91:RK93)</f>
        <v>-0.73017538888892408</v>
      </c>
      <c r="RL96">
        <f t="array" ref="RL96:RL98">+MMULT($W$44:$Y$46,RL91:RL93)</f>
        <v>0.67287290982011594</v>
      </c>
      <c r="RM96">
        <f t="array" ref="RM96:RM98">+MMULT($W$44:$Y$46,RM91:RM93)</f>
        <v>0.64796652122915643</v>
      </c>
      <c r="RN96">
        <f t="array" ref="RN96:RN98">+MMULT($W$44:$Y$46,RN91:RN93)</f>
        <v>4.3307725675754999E-2</v>
      </c>
      <c r="RO96">
        <f t="array" ref="RO96:RO98">+MMULT($W$44:$Y$46,RO91:RO93)</f>
        <v>0.43084962189015735</v>
      </c>
      <c r="RP96">
        <f t="array" ref="RP96:RP98">+MMULT($W$44:$Y$46,RP91:RP93)</f>
        <v>0.72979782365716261</v>
      </c>
      <c r="RQ96">
        <f t="array" ref="RQ96:RQ98">+MMULT($W$44:$Y$46,RQ91:RQ93)</f>
        <v>-0.36520295119942081</v>
      </c>
      <c r="RR96">
        <f t="array" ref="RR96:RR98">+MMULT($W$44:$Y$46,RR91:RR93)</f>
        <v>-0.10848641419765033</v>
      </c>
      <c r="RS96">
        <f t="array" ref="RS96:RS98">+MMULT($W$44:$Y$46,RS91:RS93)</f>
        <v>0.64401301581552783</v>
      </c>
      <c r="RT96">
        <f t="array" ref="RT96:RT98">+MMULT($W$44:$Y$46,RT91:RT93)</f>
        <v>1.2391015263364913</v>
      </c>
      <c r="RU96">
        <f t="array" ref="RU96:RU98">+MMULT($W$44:$Y$46,RU91:RU93)</f>
        <v>-0.81672526312123339</v>
      </c>
      <c r="RV96">
        <f t="array" ref="RV96:RV98">+MMULT($W$44:$Y$46,RV91:RV93)</f>
        <v>-0.31743101345444408</v>
      </c>
      <c r="RW96">
        <f t="array" ref="RW96:RW98">+MMULT($W$44:$Y$46,RW91:RW93)</f>
        <v>-1.6580995743201994</v>
      </c>
      <c r="RX96">
        <f t="array" ref="RX96:RX98">+MMULT($W$44:$Y$46,RX91:RX93)</f>
        <v>0.80418811024132253</v>
      </c>
      <c r="RY96">
        <f t="array" ref="RY96:RY98">+MMULT($W$44:$Y$46,RY91:RY93)</f>
        <v>1.7107599882237718</v>
      </c>
      <c r="RZ96">
        <f t="array" ref="RZ96:RZ98">+MMULT($W$44:$Y$46,RZ91:RZ93)</f>
        <v>8.7159940159418636E-2</v>
      </c>
      <c r="SA96">
        <f t="array" ref="SA96:SA98">+MMULT($W$44:$Y$46,SA91:SA93)</f>
        <v>0.18752770828148235</v>
      </c>
      <c r="SB96">
        <f t="array" ref="SB96:SB98">+MMULT($W$44:$Y$46,SB91:SB93)</f>
        <v>-0.57926455293929757</v>
      </c>
      <c r="SC96">
        <f t="array" ref="SC96:SC98">+MMULT($W$44:$Y$46,SC91:SC93)</f>
        <v>-0.3012732087204838</v>
      </c>
      <c r="SD96">
        <f t="array" ref="SD96:SD98">+MMULT($W$44:$Y$46,SD91:SD93)</f>
        <v>-4.6588568821219083E-2</v>
      </c>
      <c r="SE96">
        <f t="array" ref="SE96:SE98">+MMULT($W$44:$Y$46,SE91:SE93)</f>
        <v>1.5668837886974905</v>
      </c>
      <c r="SF96">
        <f t="array" ref="SF96:SF98">+MMULT($W$44:$Y$46,SF91:SF93)</f>
        <v>0.12940650881538088</v>
      </c>
      <c r="SG96">
        <f t="array" ref="SG96:SG98">+MMULT($W$44:$Y$46,SG91:SG93)</f>
        <v>0.15739402841605693</v>
      </c>
    </row>
    <row r="97" spans="1:502">
      <c r="A97" t="s">
        <v>553</v>
      </c>
      <c r="B97">
        <v>-0.33686701633110194</v>
      </c>
      <c r="C97">
        <v>-6.7585434135298272E-3</v>
      </c>
      <c r="D97">
        <v>-0.54671951566844279</v>
      </c>
      <c r="E97">
        <v>-0.30249491553437197</v>
      </c>
      <c r="F97">
        <v>-0.46543689573570157</v>
      </c>
      <c r="G97">
        <v>-6.6434203135176603E-2</v>
      </c>
      <c r="H97">
        <v>1.0463516819713443</v>
      </c>
      <c r="I97">
        <v>0.87017081212770864</v>
      </c>
      <c r="J97">
        <v>-1.2023646407186135</v>
      </c>
      <c r="K97">
        <v>0.44046545233591849</v>
      </c>
      <c r="L97">
        <v>0.14099193899729096</v>
      </c>
      <c r="M97">
        <v>-1.3046855012502028</v>
      </c>
      <c r="N97">
        <v>0.53681731065115446</v>
      </c>
      <c r="O97">
        <v>-0.66885961035566432</v>
      </c>
      <c r="P97">
        <v>0.35223143471168628</v>
      </c>
      <c r="Q97">
        <v>0.16543013737190024</v>
      </c>
      <c r="R97">
        <v>-3.0003343007879782E-3</v>
      </c>
      <c r="S97">
        <v>0.46158557146315066</v>
      </c>
      <c r="T97">
        <v>0.56027484946423411</v>
      </c>
      <c r="U97">
        <v>0.32015211884840433</v>
      </c>
      <c r="V97">
        <v>0.24076237339468129</v>
      </c>
      <c r="W97">
        <v>-0.29015010364124405</v>
      </c>
      <c r="X97">
        <v>-1.0235456115742569</v>
      </c>
      <c r="Y97">
        <v>0.16068914850089544</v>
      </c>
      <c r="Z97">
        <v>-0.42413659537652609</v>
      </c>
      <c r="AA97">
        <v>0.20950942617143042</v>
      </c>
      <c r="AB97">
        <v>-3.8876413346391414E-2</v>
      </c>
      <c r="AC97">
        <v>-0.68135090614914684</v>
      </c>
      <c r="AD97">
        <v>1.4373346198224455</v>
      </c>
      <c r="AE97">
        <v>-0.56581316669490267</v>
      </c>
      <c r="AF97">
        <v>0.64950069356979057</v>
      </c>
      <c r="AG97">
        <v>-0.23829208922128153</v>
      </c>
      <c r="AH97">
        <v>1.4257331578345955</v>
      </c>
      <c r="AI97">
        <v>0.17191125687044098</v>
      </c>
      <c r="AJ97">
        <v>-0.76526921775866064</v>
      </c>
      <c r="AK97">
        <v>-0.13759894612860296</v>
      </c>
      <c r="AL97">
        <v>-1.285847891721323</v>
      </c>
      <c r="AM97">
        <v>-0.57112980057230078</v>
      </c>
      <c r="AN97">
        <v>-0.40795893502125846</v>
      </c>
      <c r="AO97">
        <v>0.52236142501943905</v>
      </c>
      <c r="AP97">
        <v>3.8965227560670071E-3</v>
      </c>
      <c r="AQ97">
        <v>0.43708562578245913</v>
      </c>
      <c r="AR97">
        <v>-0.74436691214953921</v>
      </c>
      <c r="AS97">
        <v>-1.7960403868615875</v>
      </c>
      <c r="AT97">
        <v>0.27064786597684498</v>
      </c>
      <c r="AU97">
        <v>-0.56172497517504871</v>
      </c>
      <c r="AV97">
        <v>1.0469673474328283</v>
      </c>
      <c r="AW97">
        <v>-0.69569146354527278</v>
      </c>
      <c r="AX97">
        <v>-0.13938718959284163</v>
      </c>
      <c r="AY97">
        <v>-0.15736271230314694</v>
      </c>
      <c r="AZ97">
        <v>0.39818169481108173</v>
      </c>
      <c r="BA97">
        <v>0.30291063329229295</v>
      </c>
      <c r="BB97">
        <v>-1.3118912756423837</v>
      </c>
      <c r="BC97">
        <v>0.28556466943349285</v>
      </c>
      <c r="BD97">
        <v>9.3123056746167276E-2</v>
      </c>
      <c r="BE97">
        <v>-0.31878652873084767</v>
      </c>
      <c r="BF97">
        <v>-0.90547217926882606</v>
      </c>
      <c r="BG97">
        <v>-0.1139039430058667</v>
      </c>
      <c r="BH97">
        <v>-0.18760991085588427</v>
      </c>
      <c r="BI97">
        <v>-0.5084752045269485</v>
      </c>
      <c r="BJ97">
        <v>-0.87359933122280942</v>
      </c>
      <c r="BK97">
        <v>0.63630285106293749</v>
      </c>
      <c r="BL97">
        <v>0.47732122511710007</v>
      </c>
      <c r="BM97">
        <v>-0.20586709413593451</v>
      </c>
      <c r="BN97">
        <v>-0.2318244499131154</v>
      </c>
      <c r="BO97">
        <v>0.5999772025289245</v>
      </c>
      <c r="BP97">
        <v>-0.63512695872112612</v>
      </c>
      <c r="BQ97">
        <v>0.71734378831256418</v>
      </c>
      <c r="BR97">
        <v>-0.29321891815517948</v>
      </c>
      <c r="BS97">
        <v>-0.69698177601408395</v>
      </c>
      <c r="BT97">
        <v>-0.37877194878154136</v>
      </c>
      <c r="BU97">
        <v>8.0543768616816891E-2</v>
      </c>
      <c r="BV97">
        <v>0.18557725833621233</v>
      </c>
      <c r="BW97">
        <v>0.47823926187442334</v>
      </c>
      <c r="BX97">
        <v>-0.67684336814695367</v>
      </c>
      <c r="BY97">
        <v>-1.2354684307770267</v>
      </c>
      <c r="BZ97">
        <v>6.9701057929137417E-2</v>
      </c>
      <c r="CA97">
        <v>0.72682521119010679</v>
      </c>
      <c r="CB97">
        <v>0.70797088890440529</v>
      </c>
      <c r="CC97">
        <v>-0.65351760583316465</v>
      </c>
      <c r="CD97">
        <v>-0.6000912522608236</v>
      </c>
      <c r="CE97">
        <v>1.4640397708200901</v>
      </c>
      <c r="CF97">
        <v>-0.13664446221908563</v>
      </c>
      <c r="CG97">
        <v>-0.77077428451008012</v>
      </c>
      <c r="CH97">
        <v>-2.0278866027064586</v>
      </c>
      <c r="CI97">
        <v>-0.37086354180667763</v>
      </c>
      <c r="CJ97">
        <v>1.2402692419305938</v>
      </c>
      <c r="CK97">
        <v>0.63781557825350443</v>
      </c>
      <c r="CL97">
        <v>0.26739849433677654</v>
      </c>
      <c r="CM97">
        <v>0.64518049816479306</v>
      </c>
      <c r="CN97">
        <v>-3.7970661639374272E-2</v>
      </c>
      <c r="CO97">
        <v>-0.30925133020891438</v>
      </c>
      <c r="CP97">
        <v>7.7207867636122057E-2</v>
      </c>
      <c r="CQ97">
        <v>0.31611967201810032</v>
      </c>
      <c r="CR97">
        <v>-0.133545656310846</v>
      </c>
      <c r="CS97">
        <v>1.2128155786743589</v>
      </c>
      <c r="CT97">
        <v>0.69781162919913053</v>
      </c>
      <c r="CU97">
        <v>0.93255437894023752</v>
      </c>
      <c r="CV97">
        <v>1.6987965162374441</v>
      </c>
      <c r="CW97">
        <v>0.77911301020537682</v>
      </c>
      <c r="CX97">
        <v>0.17878906853907536</v>
      </c>
      <c r="CY97">
        <v>-4.5856169629484342E-2</v>
      </c>
      <c r="CZ97">
        <v>0.92486639055297637</v>
      </c>
      <c r="DA97">
        <v>0.155291381693238</v>
      </c>
      <c r="DB97">
        <v>1.2020142503669482</v>
      </c>
      <c r="DC97">
        <v>-0.43009124382850789</v>
      </c>
      <c r="DD97">
        <v>4.5888812689301228E-2</v>
      </c>
      <c r="DE97">
        <v>0.88775383138062547</v>
      </c>
      <c r="DF97">
        <v>0.48453928886956854</v>
      </c>
      <c r="DG97">
        <v>-0.8793025458519812</v>
      </c>
      <c r="DH97">
        <v>0.76247487659340774</v>
      </c>
      <c r="DI97">
        <v>-4.6211137267464036E-2</v>
      </c>
      <c r="DJ97">
        <v>-0.82117496322892758</v>
      </c>
      <c r="DK97">
        <v>-0.33803758372696319</v>
      </c>
      <c r="DL97">
        <v>-1.313308800957407</v>
      </c>
      <c r="DM97">
        <v>-0.5651927079571013</v>
      </c>
      <c r="DN97">
        <v>0.1824286877978934</v>
      </c>
      <c r="DO97">
        <v>-1.0710904260726404</v>
      </c>
      <c r="DP97">
        <v>-0.71290089500522402</v>
      </c>
      <c r="DQ97">
        <v>1.2643807117142838</v>
      </c>
      <c r="DR97">
        <v>-9.5544566060903058E-3</v>
      </c>
      <c r="DS97">
        <v>0.2230852725188171</v>
      </c>
      <c r="DT97">
        <v>0.11194801308512597</v>
      </c>
      <c r="DU97">
        <v>-1.5118858976190308E-2</v>
      </c>
      <c r="DV97">
        <v>1.5457852729640189</v>
      </c>
      <c r="DW97">
        <v>0.95944289699220553</v>
      </c>
      <c r="DX97">
        <v>0.84259178233189425</v>
      </c>
      <c r="DY97">
        <v>0.10307751133092585</v>
      </c>
      <c r="DZ97">
        <v>0.17724288622318657</v>
      </c>
      <c r="EA97">
        <v>0.62878167769376314</v>
      </c>
      <c r="EB97">
        <v>1.821932761446325</v>
      </c>
      <c r="EC97">
        <v>0.2649530633445808</v>
      </c>
      <c r="ED97">
        <v>-0.22782687473065502</v>
      </c>
      <c r="EE97">
        <v>-2.3854581467835666E-2</v>
      </c>
      <c r="EF97">
        <v>1.4519100270745631</v>
      </c>
      <c r="EG97">
        <v>0.8575374548513115</v>
      </c>
      <c r="EH97">
        <v>-4.6192123154709108E-3</v>
      </c>
      <c r="EI97">
        <v>0.21298253531278732</v>
      </c>
      <c r="EJ97">
        <v>0.50421699053849012</v>
      </c>
      <c r="EK97">
        <v>0.4064355325129666</v>
      </c>
      <c r="EL97">
        <v>0.98199621295178385</v>
      </c>
      <c r="EM97">
        <v>-0.88375031952638738</v>
      </c>
      <c r="EN97">
        <v>-0.57954285730920585</v>
      </c>
      <c r="EO97">
        <v>0.94055683661950329</v>
      </c>
      <c r="EP97">
        <v>-0.49960175288937791</v>
      </c>
      <c r="EQ97">
        <v>0.32247320840854077</v>
      </c>
      <c r="ER97">
        <v>0.76795397621787842</v>
      </c>
      <c r="ES97">
        <v>0.3868217610340568</v>
      </c>
      <c r="ET97">
        <v>-2.1214498325799878</v>
      </c>
      <c r="EU97">
        <v>0.8638718812709586</v>
      </c>
      <c r="EV97">
        <v>0.25798394719540035</v>
      </c>
      <c r="EW97">
        <v>0.42256310118215445</v>
      </c>
      <c r="EX97">
        <v>-0.1088747878284009</v>
      </c>
      <c r="EY97">
        <v>-0.34150801830614869</v>
      </c>
      <c r="EZ97">
        <v>-0.84284695900982354</v>
      </c>
      <c r="FA97">
        <v>1.3749614346198764</v>
      </c>
      <c r="FB97">
        <v>-6.5843948249564854E-2</v>
      </c>
      <c r="FC97">
        <v>0.47365158652753359</v>
      </c>
      <c r="FD97">
        <v>0.74885803195107647</v>
      </c>
      <c r="FE97">
        <v>0.24111519504880258</v>
      </c>
      <c r="FF97">
        <v>-0.34477760563408677</v>
      </c>
      <c r="FG97">
        <v>-0.25132917010304012</v>
      </c>
      <c r="FH97">
        <v>-0.70762844110874479</v>
      </c>
      <c r="FI97">
        <v>0.18065300457710171</v>
      </c>
      <c r="FJ97">
        <v>-0.87991596436900299</v>
      </c>
      <c r="FK97">
        <v>-0.31477481388714118</v>
      </c>
      <c r="FL97">
        <v>-0.30545399499196313</v>
      </c>
      <c r="FM97">
        <v>-0.84445104058098719</v>
      </c>
      <c r="FN97">
        <v>-0.38463931126992712</v>
      </c>
      <c r="FO97">
        <v>-1.2899014385275964</v>
      </c>
      <c r="FP97">
        <v>0.72022123491467982</v>
      </c>
      <c r="FQ97">
        <v>-0.30000638859302847</v>
      </c>
      <c r="FR97">
        <v>-1.4019170692662211</v>
      </c>
      <c r="FS97">
        <v>-0.27955312765027845</v>
      </c>
      <c r="FT97">
        <v>-0.58266023777327725</v>
      </c>
      <c r="FU97">
        <v>0.81526508041733536</v>
      </c>
      <c r="FV97">
        <v>6.0498006140475367E-2</v>
      </c>
      <c r="FW97">
        <v>0.45658463232726487</v>
      </c>
      <c r="FX97">
        <v>0.47934604875911868</v>
      </c>
      <c r="FY97">
        <v>0.55458426657703974</v>
      </c>
      <c r="FZ97">
        <v>0.45554355652710021</v>
      </c>
      <c r="GA97">
        <v>-0.70629051456573888</v>
      </c>
      <c r="GB97">
        <v>-3.1068388106713946E-2</v>
      </c>
      <c r="GC97">
        <v>-0.49358522645193448</v>
      </c>
      <c r="GD97">
        <v>0.4712054179758377</v>
      </c>
      <c r="GE97">
        <v>0.71847112588929096</v>
      </c>
      <c r="GF97">
        <v>-0.157354449220582</v>
      </c>
      <c r="GG97">
        <v>-0.61462578751789276</v>
      </c>
      <c r="GH97">
        <v>-0.46287272425013665</v>
      </c>
      <c r="GI97">
        <v>-0.33780652162793345</v>
      </c>
      <c r="GJ97">
        <v>-0.76794114747529729</v>
      </c>
      <c r="GK97">
        <v>-0.53617884634854596</v>
      </c>
      <c r="GL97">
        <v>1.2654939108875569</v>
      </c>
      <c r="GM97">
        <v>6.9664233250311292E-2</v>
      </c>
      <c r="GN97">
        <v>-0.17837483799229903</v>
      </c>
      <c r="GO97">
        <v>-0.43320006343536888</v>
      </c>
      <c r="GP97">
        <v>-0.25589205832961032</v>
      </c>
      <c r="GQ97">
        <v>-0.17056538572214083</v>
      </c>
      <c r="GR97">
        <v>-9.1792701628176654E-2</v>
      </c>
      <c r="GS97">
        <v>-0.24006044920813441</v>
      </c>
      <c r="GT97">
        <v>1.1014929161313891</v>
      </c>
      <c r="GU97">
        <v>-7.1372692962124229E-2</v>
      </c>
      <c r="GV97">
        <v>0.75166083846431953</v>
      </c>
      <c r="GW97">
        <v>0.31849508589220143</v>
      </c>
      <c r="GX97">
        <v>0.43102950962451603</v>
      </c>
      <c r="GY97">
        <v>1.0820067248714409</v>
      </c>
      <c r="GZ97">
        <v>-0.68646968805810804</v>
      </c>
      <c r="HA97">
        <v>-0.18094684720782361</v>
      </c>
      <c r="HB97">
        <v>-0.7488935777453305</v>
      </c>
      <c r="HC97">
        <v>3.8500015284551575E-2</v>
      </c>
      <c r="HD97">
        <v>0.35988424391062934</v>
      </c>
      <c r="HE97">
        <v>0.59076425496214435</v>
      </c>
      <c r="HF97">
        <v>-0.14976475064414496</v>
      </c>
      <c r="HG97">
        <v>0.39912978411986416</v>
      </c>
      <c r="HH97">
        <v>-0.55451139356618095</v>
      </c>
      <c r="HI97">
        <v>-0.39832386761467869</v>
      </c>
      <c r="HJ97">
        <v>-0.2181842785537601</v>
      </c>
      <c r="HK97">
        <v>-0.75554316735176363</v>
      </c>
      <c r="HL97">
        <v>0.65376662363454585</v>
      </c>
      <c r="HM97">
        <v>-1.1403463851627442</v>
      </c>
      <c r="HN97">
        <v>0.20740365190108234</v>
      </c>
      <c r="HO97">
        <v>0.27085770053799313</v>
      </c>
      <c r="HP97">
        <v>-0.6666701304161089</v>
      </c>
      <c r="HQ97">
        <v>-0.78162158523279834</v>
      </c>
      <c r="HR97">
        <v>0.68881801181847302</v>
      </c>
      <c r="HS97">
        <v>0.49928949120766231</v>
      </c>
      <c r="HT97">
        <v>-1.8355777725937958</v>
      </c>
      <c r="HU97">
        <v>0.721205034995414</v>
      </c>
      <c r="HV97">
        <v>0.32630676928274127</v>
      </c>
      <c r="HW97">
        <v>8.2302925994375276E-3</v>
      </c>
      <c r="HX97">
        <v>-1.1979034935753385</v>
      </c>
      <c r="HY97">
        <v>0.69884084308341099</v>
      </c>
      <c r="HZ97">
        <v>-4.1280427145665155E-2</v>
      </c>
      <c r="IA97">
        <v>0.20903171346897048</v>
      </c>
      <c r="IB97">
        <v>-0.13928922943148014</v>
      </c>
      <c r="IC97">
        <v>0.54122033742278131</v>
      </c>
      <c r="ID97">
        <v>0.64067798468624615</v>
      </c>
      <c r="IE97">
        <v>-0.46744277904328768</v>
      </c>
      <c r="IF97">
        <v>-1.6522572204533565</v>
      </c>
      <c r="IG97">
        <v>0.21202766688504143</v>
      </c>
      <c r="IH97">
        <v>-0.69128073450365035</v>
      </c>
      <c r="II97">
        <v>-7.9063095570072628E-2</v>
      </c>
      <c r="IJ97">
        <v>0.78099882230181106</v>
      </c>
      <c r="IK97">
        <v>-0.70426028659694295</v>
      </c>
      <c r="IL97">
        <v>-0.32754729323530785</v>
      </c>
      <c r="IM97">
        <v>-0.34580529303813939</v>
      </c>
      <c r="IN97">
        <v>-1.0407680151147223</v>
      </c>
      <c r="IO97">
        <v>0.14001501896270069</v>
      </c>
      <c r="IP97">
        <v>0.88537363366443711</v>
      </c>
      <c r="IQ97">
        <v>0.22147530634453449</v>
      </c>
      <c r="IR97">
        <v>-0.15538889250225021</v>
      </c>
      <c r="IS97">
        <v>0.35681838486922879</v>
      </c>
      <c r="IT97">
        <v>-0.50532037293648635</v>
      </c>
      <c r="IU97">
        <v>-0.22904410466967728</v>
      </c>
      <c r="IV97">
        <v>-1.354950338390557</v>
      </c>
      <c r="IW97">
        <v>-0.29330338700466901</v>
      </c>
      <c r="IX97">
        <v>-0.27300864280940484</v>
      </c>
      <c r="IY97">
        <v>0.37736106818962833</v>
      </c>
      <c r="IZ97">
        <v>-1.153940929197937</v>
      </c>
      <c r="JA97">
        <v>-4.7447884451939176E-2</v>
      </c>
      <c r="JB97">
        <v>0.12574862437308332</v>
      </c>
      <c r="JC97">
        <v>1.3249562667925141</v>
      </c>
      <c r="JD97">
        <v>1.3162623546508214</v>
      </c>
      <c r="JE97">
        <v>-0.45212770220945264</v>
      </c>
      <c r="JF97">
        <v>-0.56245164914004375</v>
      </c>
      <c r="JG97">
        <v>0.45186209573444625</v>
      </c>
      <c r="JH97">
        <v>0.49621466188305519</v>
      </c>
      <c r="JI97">
        <v>7.4339716151737095E-2</v>
      </c>
      <c r="JJ97">
        <v>-1.3902237431919888E-2</v>
      </c>
      <c r="JK97">
        <v>-1.0121781948437985</v>
      </c>
      <c r="JL97">
        <v>-0.44638585071290338</v>
      </c>
      <c r="JM97">
        <v>-1.0116651178491223</v>
      </c>
      <c r="JN97">
        <v>-0.28176545231768729</v>
      </c>
      <c r="JO97">
        <v>-0.61799632168300356</v>
      </c>
      <c r="JP97">
        <v>-1.1203800311435319</v>
      </c>
      <c r="JQ97">
        <v>0.10197121808074752</v>
      </c>
      <c r="JR97">
        <v>-1.6078376672986456</v>
      </c>
      <c r="JS97">
        <v>-0.30441878686373652</v>
      </c>
      <c r="JT97">
        <v>7.7985586621471092E-2</v>
      </c>
      <c r="JU97">
        <v>-1.0689438232580615</v>
      </c>
      <c r="JV97">
        <v>-3.3653294427765129E-2</v>
      </c>
      <c r="JW97">
        <v>0.47069715190570899</v>
      </c>
      <c r="JX97">
        <v>-0.87313315035764139</v>
      </c>
      <c r="JY97">
        <v>-2.4984965512743151E-2</v>
      </c>
      <c r="JZ97">
        <v>0.14197198323039067</v>
      </c>
      <c r="KA97">
        <v>-0.22126510053945589</v>
      </c>
      <c r="KB97">
        <v>0.30809078038859522</v>
      </c>
      <c r="KC97">
        <v>6.4511984590315763E-2</v>
      </c>
      <c r="KD97">
        <v>1.3376896401489864</v>
      </c>
      <c r="KE97">
        <v>-1.6869114777014389</v>
      </c>
      <c r="KF97">
        <v>0.16817914242889156</v>
      </c>
      <c r="KG97">
        <v>0.28969395378195095</v>
      </c>
      <c r="KH97">
        <v>4.821273988608879E-2</v>
      </c>
      <c r="KI97">
        <v>-0.93323136668871076</v>
      </c>
      <c r="KJ97">
        <v>-0.47275710120483044</v>
      </c>
      <c r="KK97">
        <v>0.47492695840477633</v>
      </c>
      <c r="KL97">
        <v>0.16391042112785903</v>
      </c>
      <c r="KM97">
        <v>1.5374367670156872</v>
      </c>
      <c r="KN97">
        <v>-0.33320770529739385</v>
      </c>
      <c r="KO97">
        <v>0.21011066866240294</v>
      </c>
      <c r="KP97">
        <v>-0.34481878055738574</v>
      </c>
      <c r="KQ97">
        <v>0.6624875480051271</v>
      </c>
      <c r="KR97">
        <v>3.6447664635977033E-2</v>
      </c>
      <c r="KS97">
        <v>2.7033256762725555E-2</v>
      </c>
      <c r="KT97">
        <v>-0.23454923290926524</v>
      </c>
      <c r="KU97">
        <v>0.29234905023643631</v>
      </c>
      <c r="KV97">
        <v>-1.7555089476021246E-3</v>
      </c>
      <c r="KW97">
        <v>-0.5373048391912183</v>
      </c>
      <c r="KX97">
        <v>0.69716646990446007</v>
      </c>
      <c r="KY97">
        <v>-0.12832709252969304</v>
      </c>
      <c r="KZ97">
        <v>0.30568628819725407</v>
      </c>
      <c r="LA97">
        <v>-1.591684252012648</v>
      </c>
      <c r="LB97">
        <v>0.14556079827042209</v>
      </c>
      <c r="LC97">
        <v>-0.88359745064771067</v>
      </c>
      <c r="LD97">
        <v>-0.14896158140301691</v>
      </c>
      <c r="LE97">
        <v>-0.17229266972838286</v>
      </c>
      <c r="LF97">
        <v>-0.89240233342783148</v>
      </c>
      <c r="LG97">
        <v>-1.0282702868649884</v>
      </c>
      <c r="LH97">
        <v>1.098484033885113</v>
      </c>
      <c r="LI97">
        <v>1.2557749680889283</v>
      </c>
      <c r="LJ97">
        <v>0.94537367495060454</v>
      </c>
      <c r="LK97">
        <v>-0.2858236014264155</v>
      </c>
      <c r="LL97">
        <v>-3.1181633230739414E-2</v>
      </c>
      <c r="LM97">
        <v>1.3050171190361037</v>
      </c>
      <c r="LN97">
        <v>-0.85310634040314937</v>
      </c>
      <c r="LO97">
        <v>1.042290917453955</v>
      </c>
      <c r="LP97">
        <v>-0.19930460546468184</v>
      </c>
      <c r="LQ97">
        <v>0.8020734188513563</v>
      </c>
      <c r="LR97">
        <v>-0.77532678030936897</v>
      </c>
      <c r="LS97">
        <v>-0.97058519684345779</v>
      </c>
      <c r="LT97">
        <v>0.22876626464464869</v>
      </c>
      <c r="LU97">
        <v>-0.51273921940327438</v>
      </c>
      <c r="LV97">
        <v>-0.51308345279805456</v>
      </c>
      <c r="LW97">
        <v>-0.63308656606690938</v>
      </c>
      <c r="LX97">
        <v>0.55230824263431444</v>
      </c>
      <c r="LY97">
        <v>-0.12365824783548612</v>
      </c>
      <c r="LZ97">
        <v>0.44014007380681086</v>
      </c>
      <c r="MA97">
        <v>-0.65469499240657203</v>
      </c>
      <c r="MB97">
        <v>0.15402212832037482</v>
      </c>
      <c r="MC97">
        <v>0.33792069273588399</v>
      </c>
      <c r="MD97">
        <v>-2.3541836701380492E-2</v>
      </c>
      <c r="ME97">
        <v>0.32917125780549672</v>
      </c>
      <c r="MF97">
        <v>-0.12492643179828578</v>
      </c>
      <c r="MG97">
        <v>-0.26350161257361521</v>
      </c>
      <c r="MH97">
        <v>-0.58881633353121721</v>
      </c>
      <c r="MI97">
        <v>-0.87563964464766531</v>
      </c>
      <c r="MJ97">
        <v>0.40340350238706735</v>
      </c>
      <c r="MK97">
        <v>0.53094079174826969</v>
      </c>
      <c r="ML97">
        <v>-0.68986051653918457</v>
      </c>
      <c r="MM97">
        <v>-0.64454420709027782</v>
      </c>
      <c r="MN97">
        <v>-1.3570312795020976</v>
      </c>
      <c r="MO97">
        <v>1.0712901995887778</v>
      </c>
      <c r="MP97">
        <v>0.2895577882470155</v>
      </c>
      <c r="MQ97">
        <v>-0.23720756441366678</v>
      </c>
      <c r="MR97">
        <v>-0.25730848635761239</v>
      </c>
      <c r="MS97">
        <v>-0.53411119030419141</v>
      </c>
      <c r="MT97">
        <v>3.8761105241518788E-2</v>
      </c>
      <c r="MU97">
        <v>-0.2929216354209897</v>
      </c>
      <c r="MV97">
        <v>0.47872550877069564</v>
      </c>
      <c r="MW97">
        <v>-1.7229991778075771</v>
      </c>
      <c r="MX97">
        <v>-0.17171360190250357</v>
      </c>
      <c r="MY97">
        <v>0.90613046133396247</v>
      </c>
      <c r="MZ97">
        <v>-0.33368401416101867</v>
      </c>
      <c r="NA97">
        <v>-1.1067168229414355</v>
      </c>
      <c r="NB97">
        <v>0.37250422441274833</v>
      </c>
      <c r="NC97">
        <v>-0.46857154887718799</v>
      </c>
      <c r="ND97">
        <v>-0.29704695330181552</v>
      </c>
      <c r="NE97">
        <v>0.37101270518353408</v>
      </c>
      <c r="NF97">
        <v>-0.2712328645092647</v>
      </c>
      <c r="NG97">
        <v>-3.2081487167248013E-2</v>
      </c>
      <c r="NH97">
        <v>1.0122394046445011</v>
      </c>
      <c r="NI97">
        <v>0.10655386794280575</v>
      </c>
      <c r="NJ97">
        <v>0.43616111055507994</v>
      </c>
      <c r="NK97">
        <v>-1.4389198795721003</v>
      </c>
      <c r="NL97">
        <v>0.542534775468688</v>
      </c>
      <c r="NM97">
        <v>-0.69951664042208261</v>
      </c>
      <c r="NN97">
        <v>-0.37517980013863167</v>
      </c>
      <c r="NO97">
        <v>-0.26175194595727913</v>
      </c>
      <c r="NP97">
        <v>-0.2300105649870279</v>
      </c>
      <c r="NQ97">
        <v>-0.78187568816982578</v>
      </c>
      <c r="NR97">
        <v>-1.1950417797664856</v>
      </c>
      <c r="NS97">
        <v>-0.5873827460017973</v>
      </c>
      <c r="NT97">
        <v>-0.1670645985993571</v>
      </c>
      <c r="NU97">
        <v>-0.56563259157642598</v>
      </c>
      <c r="NV97">
        <v>-2.157725531278451E-2</v>
      </c>
      <c r="NW97">
        <v>0.30654139982426359</v>
      </c>
      <c r="NX97">
        <v>0.11222834726920208</v>
      </c>
      <c r="NY97">
        <v>-0.26989350454053279</v>
      </c>
      <c r="NZ97">
        <v>-3.5429434090859718E-2</v>
      </c>
      <c r="OA97">
        <v>-0.48152903399323255</v>
      </c>
      <c r="OB97">
        <v>-0.65217723596657662</v>
      </c>
      <c r="OC97">
        <v>0.92763441293339299</v>
      </c>
      <c r="OD97">
        <v>-0.78384793456606339</v>
      </c>
      <c r="OE97">
        <v>1.2697200661594767</v>
      </c>
      <c r="OF97">
        <v>-0.78358232099555214</v>
      </c>
      <c r="OG97">
        <v>9.8433852273870359E-2</v>
      </c>
      <c r="OH97">
        <v>0.1481845053894684</v>
      </c>
      <c r="OI97">
        <v>-1.3170750696769178</v>
      </c>
      <c r="OJ97">
        <v>-0.6639324047465478</v>
      </c>
      <c r="OK97">
        <v>-0.28650889118409606</v>
      </c>
      <c r="OL97">
        <v>-1.0829288610248837</v>
      </c>
      <c r="OM97">
        <v>0.54788846492773091</v>
      </c>
      <c r="ON97">
        <v>0.47429675898900803</v>
      </c>
      <c r="OO97">
        <v>0.55064896551598408</v>
      </c>
      <c r="OP97">
        <v>1.4134375329435815</v>
      </c>
      <c r="OQ97">
        <v>0.80582720495418547</v>
      </c>
      <c r="OR97">
        <v>0.13820445934195857</v>
      </c>
      <c r="OS97">
        <v>0.47070997077201904</v>
      </c>
      <c r="OT97">
        <v>-0.17558457853890913</v>
      </c>
      <c r="OU97">
        <v>0.78550341188000161</v>
      </c>
      <c r="OV97">
        <v>-9.285253895847112E-3</v>
      </c>
      <c r="OW97">
        <v>0.7253745547039977</v>
      </c>
      <c r="OX97">
        <v>1.3418879273868449</v>
      </c>
      <c r="OY97">
        <v>0.866424605108568</v>
      </c>
      <c r="OZ97">
        <v>1.3227305941863667</v>
      </c>
      <c r="PA97">
        <v>-0.31152394678698825</v>
      </c>
      <c r="PB97">
        <v>0.19922465336195716</v>
      </c>
      <c r="PC97">
        <v>0.1164527416158902</v>
      </c>
      <c r="PD97">
        <v>0.56931191626183775</v>
      </c>
      <c r="PE97">
        <v>-0.77317192590576012</v>
      </c>
      <c r="PF97">
        <v>0.51789038224887463</v>
      </c>
      <c r="PG97">
        <v>-0.1804570664727996</v>
      </c>
      <c r="PH97">
        <v>0.73903993770511645</v>
      </c>
      <c r="PI97">
        <v>-0.49473895676114299</v>
      </c>
      <c r="PJ97">
        <v>-0.16509542519019516</v>
      </c>
      <c r="PK97">
        <v>1.6303852152806178</v>
      </c>
      <c r="PL97">
        <v>-0.40454729924439448</v>
      </c>
      <c r="PM97">
        <v>0.51380068149292191</v>
      </c>
      <c r="PN97">
        <v>0.36282901806706136</v>
      </c>
      <c r="PO97">
        <v>-9.1314598623073728E-2</v>
      </c>
      <c r="PP97">
        <v>0.11437783534281259</v>
      </c>
      <c r="PQ97">
        <v>0.21392796852136248</v>
      </c>
      <c r="PR97">
        <v>-0.81280337045103068</v>
      </c>
      <c r="PS97">
        <v>0.40379434737625736</v>
      </c>
      <c r="PT97">
        <v>0.30870961667253405</v>
      </c>
      <c r="PU97">
        <v>-0.53109132471487375</v>
      </c>
      <c r="PV97">
        <v>0.12522197698550386</v>
      </c>
      <c r="PW97">
        <v>0.27972210938317027</v>
      </c>
      <c r="PX97">
        <v>0.9627916009540749</v>
      </c>
      <c r="PY97">
        <v>0.37707975682310457</v>
      </c>
      <c r="PZ97">
        <v>1.2937498351791921E-2</v>
      </c>
      <c r="QA97">
        <v>-0.2127736565994808</v>
      </c>
      <c r="QB97">
        <v>1.1502836594986934</v>
      </c>
      <c r="QC97">
        <v>-0.19673546009210002</v>
      </c>
      <c r="QD97">
        <v>0.49118997763345495</v>
      </c>
      <c r="QE97">
        <v>1.319120470250442</v>
      </c>
      <c r="QF97">
        <v>0.43943163182610234</v>
      </c>
      <c r="QG97">
        <v>-0.21285813050961308</v>
      </c>
      <c r="QH97">
        <v>-0.24982149067739295</v>
      </c>
      <c r="QI97">
        <v>-0.25923877525937172</v>
      </c>
      <c r="QJ97">
        <v>-0.47467780219387495</v>
      </c>
      <c r="QK97">
        <v>-1.1343219171271359</v>
      </c>
      <c r="QL97">
        <v>-8.9177972482468254E-2</v>
      </c>
      <c r="QM97">
        <v>-9.9104184444557861E-2</v>
      </c>
      <c r="QN97">
        <v>-0.39257376584563675</v>
      </c>
      <c r="QO97">
        <v>0.76317213427418862</v>
      </c>
      <c r="QP97">
        <v>0.38271165417600655</v>
      </c>
      <c r="QQ97">
        <v>1.028524530476399</v>
      </c>
      <c r="QR97">
        <v>-0.50900835267591071</v>
      </c>
      <c r="QS97">
        <v>6.6811665223128869E-2</v>
      </c>
      <c r="QT97">
        <v>0.23942241023761907</v>
      </c>
      <c r="QU97">
        <v>3.4595687084458648E-2</v>
      </c>
      <c r="QV97">
        <v>-0.20818582517201822</v>
      </c>
      <c r="QW97">
        <v>0.83559498658564357</v>
      </c>
      <c r="QX97">
        <v>-1.3183835997685436</v>
      </c>
      <c r="QY97">
        <v>-0.20317704382092006</v>
      </c>
      <c r="QZ97">
        <v>-1.0703793345120804</v>
      </c>
      <c r="RA97">
        <v>-1.6800825354759801</v>
      </c>
      <c r="RB97">
        <v>1.4203898590825401</v>
      </c>
      <c r="RC97">
        <v>0.39535397787787402</v>
      </c>
      <c r="RD97">
        <v>-0.11898276677941205</v>
      </c>
      <c r="RE97">
        <v>-0.1462611047745021</v>
      </c>
      <c r="RF97">
        <v>1.4318426706139205</v>
      </c>
      <c r="RG97">
        <v>0.92164169835858645</v>
      </c>
      <c r="RH97">
        <v>-0.77157235972938321</v>
      </c>
      <c r="RI97">
        <v>-0.28505232901205091</v>
      </c>
      <c r="RJ97">
        <v>-1.0387160594666172</v>
      </c>
      <c r="RK97">
        <v>-0.99706058253407603</v>
      </c>
      <c r="RL97">
        <v>-0.8568200391504992</v>
      </c>
      <c r="RM97">
        <v>-0.44893690101699696</v>
      </c>
      <c r="RN97">
        <v>-0.32895513602778415</v>
      </c>
      <c r="RO97">
        <v>0.57409043031432083</v>
      </c>
      <c r="RP97">
        <v>0.44349303990624867</v>
      </c>
      <c r="RQ97">
        <v>0.25365993772236262</v>
      </c>
      <c r="RR97">
        <v>-0.37297462060046088</v>
      </c>
      <c r="RS97">
        <v>1.0794851752886192</v>
      </c>
      <c r="RT97">
        <v>1.3486309689132236</v>
      </c>
      <c r="RU97">
        <v>-1.7068912905142781</v>
      </c>
      <c r="RV97">
        <v>-0.28506957890790219</v>
      </c>
      <c r="RW97">
        <v>-0.44694560778347897</v>
      </c>
      <c r="RX97">
        <v>1.7770020440352692</v>
      </c>
      <c r="RY97">
        <v>1.3024021128693302</v>
      </c>
      <c r="RZ97">
        <v>0.56291675809518193</v>
      </c>
      <c r="SA97">
        <v>-5.5631726497807933E-2</v>
      </c>
      <c r="SB97">
        <v>-0.28359757244473205</v>
      </c>
      <c r="SC97">
        <v>1.5492427247645308</v>
      </c>
      <c r="SD97">
        <v>0.60785113238429433</v>
      </c>
      <c r="SE97">
        <v>0.99834428596859892</v>
      </c>
      <c r="SF97">
        <v>1.6724965074411222</v>
      </c>
      <c r="SG97">
        <v>-0.15763958105137402</v>
      </c>
    </row>
    <row r="98" spans="1:502">
      <c r="A98" t="s">
        <v>554</v>
      </c>
      <c r="B98">
        <v>-2.5138816246190743</v>
      </c>
      <c r="C98">
        <v>2.2282636600761543</v>
      </c>
      <c r="D98">
        <v>-0.81491835498760534</v>
      </c>
      <c r="E98">
        <v>0.50109550557563831</v>
      </c>
      <c r="F98">
        <v>-0.75056684485740399</v>
      </c>
      <c r="G98">
        <v>-0.12611134877234717</v>
      </c>
      <c r="H98">
        <v>8.8982939296765678E-2</v>
      </c>
      <c r="I98">
        <v>0.140868969594039</v>
      </c>
      <c r="J98">
        <v>-0.68268098722757209</v>
      </c>
      <c r="K98">
        <v>-0.85192564091558309</v>
      </c>
      <c r="L98">
        <v>0.61622286887683009</v>
      </c>
      <c r="M98">
        <v>-0.75181781107557577</v>
      </c>
      <c r="N98">
        <v>0.28607700014671311</v>
      </c>
      <c r="O98">
        <v>-9.842952784213535E-2</v>
      </c>
      <c r="P98">
        <v>-0.44887664242765457</v>
      </c>
      <c r="Q98">
        <v>-6.2035199130449331E-2</v>
      </c>
      <c r="R98">
        <v>-0.38673206422613832</v>
      </c>
      <c r="S98">
        <v>1.0220815878049256</v>
      </c>
      <c r="T98">
        <v>-0.39634369847079232</v>
      </c>
      <c r="U98">
        <v>0.20570513530046017</v>
      </c>
      <c r="V98">
        <v>0.82945896412908082</v>
      </c>
      <c r="W98">
        <v>-1.9528343191961048</v>
      </c>
      <c r="X98">
        <v>-2.3283737938215712</v>
      </c>
      <c r="Y98">
        <v>-0.41548470096587853</v>
      </c>
      <c r="Z98">
        <v>-0.43062474401279571</v>
      </c>
      <c r="AA98">
        <v>0.49085206647055674</v>
      </c>
      <c r="AB98">
        <v>-0.89948250979639321</v>
      </c>
      <c r="AC98">
        <v>0.6316162565968344</v>
      </c>
      <c r="AD98">
        <v>0.50240777469863729</v>
      </c>
      <c r="AE98">
        <v>4.1304069855214787E-2</v>
      </c>
      <c r="AF98">
        <v>2.9664118163154773</v>
      </c>
      <c r="AG98">
        <v>-1.1113121381189224</v>
      </c>
      <c r="AH98">
        <v>2.0312899655168501</v>
      </c>
      <c r="AI98">
        <v>-0.99462778897480308</v>
      </c>
      <c r="AJ98">
        <v>0.25309061215547107</v>
      </c>
      <c r="AK98">
        <v>0.63572362085059653</v>
      </c>
      <c r="AL98">
        <v>-1.356043393432341</v>
      </c>
      <c r="AM98">
        <v>-0.8670195159816112</v>
      </c>
      <c r="AN98">
        <v>-0.3001102131470656</v>
      </c>
      <c r="AO98">
        <v>2.1775757489399785</v>
      </c>
      <c r="AP98">
        <v>0.20041728074795279</v>
      </c>
      <c r="AQ98">
        <v>1.6657746316678625</v>
      </c>
      <c r="AR98">
        <v>0.54056568583252562</v>
      </c>
      <c r="AS98">
        <v>0.25583927642361964</v>
      </c>
      <c r="AT98">
        <v>-0.33628972066607471</v>
      </c>
      <c r="AU98">
        <v>-0.36398339274406039</v>
      </c>
      <c r="AV98">
        <v>1.7770220816263058</v>
      </c>
      <c r="AW98">
        <v>0.25053687023055027</v>
      </c>
      <c r="AX98">
        <v>-5.4403619753030236E-2</v>
      </c>
      <c r="AY98">
        <v>1.1144266909164331</v>
      </c>
      <c r="AZ98">
        <v>-4.5945949089866128E-2</v>
      </c>
      <c r="BA98">
        <v>2.5793422920723996</v>
      </c>
      <c r="BB98">
        <v>0.71920796440346646</v>
      </c>
      <c r="BC98">
        <v>0.39504317294532432</v>
      </c>
      <c r="BD98">
        <v>-1.3329715154705974</v>
      </c>
      <c r="BE98">
        <v>-0.87713056416047175</v>
      </c>
      <c r="BF98">
        <v>-0.50650156561293413</v>
      </c>
      <c r="BG98">
        <v>1.2026898380354751</v>
      </c>
      <c r="BH98">
        <v>-0.61547526399343477</v>
      </c>
      <c r="BI98">
        <v>0.19905491568053529</v>
      </c>
      <c r="BJ98">
        <v>-1.1839263369332158</v>
      </c>
      <c r="BK98">
        <v>0.83313875033311535</v>
      </c>
      <c r="BL98">
        <v>1.9537636630060276</v>
      </c>
      <c r="BM98">
        <v>-0.47678554774277937</v>
      </c>
      <c r="BN98">
        <v>1.4863871829567956</v>
      </c>
      <c r="BO98">
        <v>-0.286473853863834</v>
      </c>
      <c r="BP98">
        <v>-0.660654079588194</v>
      </c>
      <c r="BQ98">
        <v>0.87178329544354316</v>
      </c>
      <c r="BR98">
        <v>-0.27976618138926085</v>
      </c>
      <c r="BS98">
        <v>5.2410366076361001E-2</v>
      </c>
      <c r="BT98">
        <v>0.20984104636445303</v>
      </c>
      <c r="BU98">
        <v>-0.70606981294626936</v>
      </c>
      <c r="BV98">
        <v>-0.58959145508031496</v>
      </c>
      <c r="BW98">
        <v>1.6198268469620487</v>
      </c>
      <c r="BX98">
        <v>-0.85360856854887091</v>
      </c>
      <c r="BY98">
        <v>1.8413072887767751E-2</v>
      </c>
      <c r="BZ98">
        <v>-0.21577646746490958</v>
      </c>
      <c r="CA98">
        <v>0.78571623559401826</v>
      </c>
      <c r="CB98">
        <v>0.69717168113715977</v>
      </c>
      <c r="CC98">
        <v>-1.0450735061977949</v>
      </c>
      <c r="CD98">
        <v>-9.2928534739506574E-2</v>
      </c>
      <c r="CE98">
        <v>1.2484656986716063</v>
      </c>
      <c r="CF98">
        <v>-0.83707068548432084</v>
      </c>
      <c r="CG98">
        <v>0.65647309458259806</v>
      </c>
      <c r="CH98">
        <v>0.36101791789331089</v>
      </c>
      <c r="CI98">
        <v>-0.43935136966786914</v>
      </c>
      <c r="CJ98">
        <v>0.36558192909899095</v>
      </c>
      <c r="CK98">
        <v>0.7657759701267326</v>
      </c>
      <c r="CL98">
        <v>0.54484389325270355</v>
      </c>
      <c r="CM98">
        <v>1.1906622783075476</v>
      </c>
      <c r="CN98">
        <v>0.1167404257591598</v>
      </c>
      <c r="CO98">
        <v>0.14278278081412824</v>
      </c>
      <c r="CP98">
        <v>0.81151040319674994</v>
      </c>
      <c r="CQ98">
        <v>-0.88835178112657109</v>
      </c>
      <c r="CR98">
        <v>-1.6163540407711585</v>
      </c>
      <c r="CS98">
        <v>0.15416987990529385</v>
      </c>
      <c r="CT98">
        <v>0.10917561634453993</v>
      </c>
      <c r="CU98">
        <v>1.6950916743206672</v>
      </c>
      <c r="CV98">
        <v>-0.33935701196003931</v>
      </c>
      <c r="CW98">
        <v>0.78412570596025011</v>
      </c>
      <c r="CX98">
        <v>1.0743500170700169</v>
      </c>
      <c r="CY98">
        <v>0.25525868018631842</v>
      </c>
      <c r="CZ98">
        <v>1.0935152218034765</v>
      </c>
      <c r="DA98">
        <v>-0.46813175341746827</v>
      </c>
      <c r="DB98">
        <v>0.29769556524050178</v>
      </c>
      <c r="DC98">
        <v>-0.25274249470546745</v>
      </c>
      <c r="DD98">
        <v>1.121943998194483</v>
      </c>
      <c r="DE98">
        <v>0.6177516318745111</v>
      </c>
      <c r="DF98">
        <v>2.0458430607839477</v>
      </c>
      <c r="DG98">
        <v>1.1504698279536656</v>
      </c>
      <c r="DH98">
        <v>-1.5133810419275988</v>
      </c>
      <c r="DI98">
        <v>0.23703632669361435</v>
      </c>
      <c r="DJ98">
        <v>-0.75107050754175775</v>
      </c>
      <c r="DK98">
        <v>-0.26508851513988252</v>
      </c>
      <c r="DL98">
        <v>-0.26014781494002498</v>
      </c>
      <c r="DM98">
        <v>-0.83518616559113057</v>
      </c>
      <c r="DN98">
        <v>0.82875160534769543</v>
      </c>
      <c r="DO98">
        <v>1.7037558911572326E-3</v>
      </c>
      <c r="DP98">
        <v>0.22798960819371061</v>
      </c>
      <c r="DQ98">
        <v>-0.24204999659517842</v>
      </c>
      <c r="DR98">
        <v>-0.68778774460469649</v>
      </c>
      <c r="DS98">
        <v>1.7904260704627419</v>
      </c>
      <c r="DT98">
        <v>-0.57085397758847034</v>
      </c>
      <c r="DU98">
        <v>0.50035401347700648</v>
      </c>
      <c r="DV98">
        <v>5.7899508350144568E-2</v>
      </c>
      <c r="DW98">
        <v>0.92164347816621561</v>
      </c>
      <c r="DX98">
        <v>0.8861816183854393</v>
      </c>
      <c r="DY98">
        <v>-0.87413715676597481</v>
      </c>
      <c r="DZ98">
        <v>-0.73739977967279646</v>
      </c>
      <c r="EA98">
        <v>-0.53787209800294644</v>
      </c>
      <c r="EB98">
        <v>2.0989121851660495</v>
      </c>
      <c r="EC98">
        <v>0.70125642609919936</v>
      </c>
      <c r="ED98">
        <v>2.6821751914997222E-2</v>
      </c>
      <c r="EE98">
        <v>1.9966224471033578E-2</v>
      </c>
      <c r="EF98">
        <v>1.7372881078692819</v>
      </c>
      <c r="EG98">
        <v>-0.72474558477559836</v>
      </c>
      <c r="EH98">
        <v>0.71085638104441706</v>
      </c>
      <c r="EI98">
        <v>-1.5554200118920145</v>
      </c>
      <c r="EJ98">
        <v>-0.28826881497485984</v>
      </c>
      <c r="EK98">
        <v>1.0049007393513536</v>
      </c>
      <c r="EL98">
        <v>1.2603264411878647</v>
      </c>
      <c r="EM98">
        <v>-0.90417661245342829</v>
      </c>
      <c r="EN98">
        <v>0.47508027491021904</v>
      </c>
      <c r="EO98">
        <v>1.6708771459157572</v>
      </c>
      <c r="EP98">
        <v>8.2374440597043297E-2</v>
      </c>
      <c r="EQ98">
        <v>0.29055650972846275</v>
      </c>
      <c r="ER98">
        <v>1.1134653734930688</v>
      </c>
      <c r="ES98">
        <v>-0.17653838175091813</v>
      </c>
      <c r="ET98">
        <v>-0.50381472566361207</v>
      </c>
      <c r="EU98">
        <v>-0.3844625733618327</v>
      </c>
      <c r="EV98">
        <v>-0.41180287438271945</v>
      </c>
      <c r="EW98">
        <v>0.57963953508842037</v>
      </c>
      <c r="EX98">
        <v>-0.71158470302502208</v>
      </c>
      <c r="EY98">
        <v>0.75871746463285505</v>
      </c>
      <c r="EZ98">
        <v>-0.45928347365402478</v>
      </c>
      <c r="FA98">
        <v>2.6900378758822518</v>
      </c>
      <c r="FB98">
        <v>-2.1232530779944891</v>
      </c>
      <c r="FC98">
        <v>0.89768610439962315</v>
      </c>
      <c r="FD98">
        <v>0.91444463290824418</v>
      </c>
      <c r="FE98">
        <v>-0.3405784971980273</v>
      </c>
      <c r="FF98">
        <v>1.0535111413653371</v>
      </c>
      <c r="FG98">
        <v>0.61564434034037563</v>
      </c>
      <c r="FH98">
        <v>0.23763217143349802</v>
      </c>
      <c r="FI98">
        <v>0.32297955567634801</v>
      </c>
      <c r="FJ98">
        <v>-1.947887557653313</v>
      </c>
      <c r="FK98">
        <v>-1.1543562371900518</v>
      </c>
      <c r="FL98">
        <v>2.1664792518491205</v>
      </c>
      <c r="FM98">
        <v>-0.70639755373015034</v>
      </c>
      <c r="FN98">
        <v>0.52391080086433572</v>
      </c>
      <c r="FO98">
        <v>-1.2309615894350343</v>
      </c>
      <c r="FP98">
        <v>1.6171972960055352</v>
      </c>
      <c r="FQ98">
        <v>-0.16900885030018992</v>
      </c>
      <c r="FR98">
        <v>-0.56489427609213649</v>
      </c>
      <c r="FS98">
        <v>1.0569737549999219</v>
      </c>
      <c r="FT98">
        <v>0.28254507267309825</v>
      </c>
      <c r="FU98">
        <v>0.11122631654894793</v>
      </c>
      <c r="FV98">
        <v>5.553784943467327E-2</v>
      </c>
      <c r="FW98">
        <v>0.40115690706734297</v>
      </c>
      <c r="FX98">
        <v>9.8225160696961855E-2</v>
      </c>
      <c r="FY98">
        <v>-0.28111481714927322</v>
      </c>
      <c r="FZ98">
        <v>-0.76931000326308929</v>
      </c>
      <c r="GA98">
        <v>-0.51604082124588124</v>
      </c>
      <c r="GB98">
        <v>-0.20441616986723762</v>
      </c>
      <c r="GC98">
        <v>-2.3480826703489739</v>
      </c>
      <c r="GD98">
        <v>-0.55670695371700951</v>
      </c>
      <c r="GE98">
        <v>-1.9140577892787127</v>
      </c>
      <c r="GF98">
        <v>-0.72656950259182618</v>
      </c>
      <c r="GG98">
        <v>1.1336619793308866</v>
      </c>
      <c r="GH98">
        <v>-4.123154369483116E-2</v>
      </c>
      <c r="GI98">
        <v>0.59773393020501975</v>
      </c>
      <c r="GJ98">
        <v>1.2426955846088248</v>
      </c>
      <c r="GK98">
        <v>1.0065081562482403</v>
      </c>
      <c r="GL98">
        <v>0.26478123211402627</v>
      </c>
      <c r="GM98">
        <v>1.5495707146598905</v>
      </c>
      <c r="GN98">
        <v>-1.3526411923258652</v>
      </c>
      <c r="GO98">
        <v>-0.9810807135788806</v>
      </c>
      <c r="GP98">
        <v>-6.0936793673087519E-2</v>
      </c>
      <c r="GQ98">
        <v>0.36777408201066109</v>
      </c>
      <c r="GR98">
        <v>-1.9178393874697022</v>
      </c>
      <c r="GS98">
        <v>2.2249094363360102</v>
      </c>
      <c r="GT98">
        <v>1.8761626755010439</v>
      </c>
      <c r="GU98">
        <v>-1.7200671038292061</v>
      </c>
      <c r="GV98">
        <v>-0.79712041279805301</v>
      </c>
      <c r="GW98">
        <v>7.824088663322365E-2</v>
      </c>
      <c r="GX98">
        <v>0.27849599201887115</v>
      </c>
      <c r="GY98">
        <v>-0.66552424295132118</v>
      </c>
      <c r="GZ98">
        <v>-1.4257995539086288</v>
      </c>
      <c r="HA98">
        <v>-1.3249444241552371</v>
      </c>
      <c r="HB98">
        <v>-0.31667595559654732</v>
      </c>
      <c r="HC98">
        <v>0.42060455659585261</v>
      </c>
      <c r="HD98">
        <v>0.90608584484841237</v>
      </c>
      <c r="HE98">
        <v>1.2484535194784911</v>
      </c>
      <c r="HF98">
        <v>-0.4857313308927958</v>
      </c>
      <c r="HG98">
        <v>-0.10875995960505758</v>
      </c>
      <c r="HH98">
        <v>-1.3194585027162753</v>
      </c>
      <c r="HI98">
        <v>-1.7281493761202733</v>
      </c>
      <c r="HJ98">
        <v>-0.1181087158833572</v>
      </c>
      <c r="HK98">
        <v>1.4790071749807676</v>
      </c>
      <c r="HL98">
        <v>1.8768464598875629</v>
      </c>
      <c r="HM98">
        <v>-0.41329457732235397</v>
      </c>
      <c r="HN98">
        <v>2.1670489141389755</v>
      </c>
      <c r="HO98">
        <v>1.4414645510718345</v>
      </c>
      <c r="HP98">
        <v>0.64687082553939945</v>
      </c>
      <c r="HQ98">
        <v>-1.0634476440273921</v>
      </c>
      <c r="HR98">
        <v>0.81967160979531839</v>
      </c>
      <c r="HS98">
        <v>0.15437395900894219</v>
      </c>
      <c r="HT98">
        <v>-1.5875865360754677</v>
      </c>
      <c r="HU98">
        <v>0.91572160619635423</v>
      </c>
      <c r="HV98">
        <v>-0.37457385476790017</v>
      </c>
      <c r="HW98">
        <v>1.3135931755976995</v>
      </c>
      <c r="HX98">
        <v>-0.10744730114877146</v>
      </c>
      <c r="HY98">
        <v>-5.64110367097298E-3</v>
      </c>
      <c r="HZ98">
        <v>1.2794312770048262</v>
      </c>
      <c r="IA98">
        <v>-0.8144272098810621</v>
      </c>
      <c r="IB98">
        <v>2.4378138713486686</v>
      </c>
      <c r="IC98">
        <v>0.77650481257101012</v>
      </c>
      <c r="ID98">
        <v>-0.34933953699757098</v>
      </c>
      <c r="IE98">
        <v>-0.939514564028753</v>
      </c>
      <c r="IF98">
        <v>-1.2159908647033295</v>
      </c>
      <c r="IG98">
        <v>-0.21920542762434103</v>
      </c>
      <c r="IH98">
        <v>-1.3709316808580012</v>
      </c>
      <c r="II98">
        <v>1.0780367763851664</v>
      </c>
      <c r="IJ98">
        <v>1.4617531309888585</v>
      </c>
      <c r="IK98">
        <v>0.12412331182576458</v>
      </c>
      <c r="IL98">
        <v>-7.2690168653624723E-3</v>
      </c>
      <c r="IM98">
        <v>-1.2273987221023719</v>
      </c>
      <c r="IN98">
        <v>-0.31071515157977536</v>
      </c>
      <c r="IO98">
        <v>-1.1516262750377837</v>
      </c>
      <c r="IP98">
        <v>0.10406442571680843</v>
      </c>
      <c r="IQ98">
        <v>-0.7508174005742918</v>
      </c>
      <c r="IR98">
        <v>1.0644154949938962</v>
      </c>
      <c r="IS98">
        <v>1.6508361439968842</v>
      </c>
      <c r="IT98">
        <v>-0.28031000580882859</v>
      </c>
      <c r="IU98">
        <v>-8.0500351513941609E-2</v>
      </c>
      <c r="IV98">
        <v>0.48415035432840248</v>
      </c>
      <c r="IW98">
        <v>-0.99740321659955045</v>
      </c>
      <c r="IX98">
        <v>1.0535615080480811</v>
      </c>
      <c r="IY98">
        <v>-1.2041932299637528</v>
      </c>
      <c r="IZ98">
        <v>8.4873908517605318E-2</v>
      </c>
      <c r="JA98">
        <v>0.46304932157390805</v>
      </c>
      <c r="JB98">
        <v>-4.6224851153414473E-2</v>
      </c>
      <c r="JC98">
        <v>-0.14155864113302713</v>
      </c>
      <c r="JD98">
        <v>0.11553947000385389</v>
      </c>
      <c r="JE98">
        <v>-0.67204666238507382</v>
      </c>
      <c r="JF98">
        <v>0.5680383004525098</v>
      </c>
      <c r="JG98">
        <v>1.032160123446662</v>
      </c>
      <c r="JH98">
        <v>-0.82739111517346497</v>
      </c>
      <c r="JI98">
        <v>0.4068389613288414</v>
      </c>
      <c r="JJ98">
        <v>0.26482790043736693</v>
      </c>
      <c r="JK98">
        <v>-0.18193665529973368</v>
      </c>
      <c r="JL98">
        <v>0.84428276484424103</v>
      </c>
      <c r="JM98">
        <v>-1.5776561529575628</v>
      </c>
      <c r="JN98">
        <v>-0.79182782663133588</v>
      </c>
      <c r="JO98">
        <v>-1.3591096537216476</v>
      </c>
      <c r="JP98">
        <v>-0.64473220057963476</v>
      </c>
      <c r="JQ98">
        <v>-0.45311171812941958</v>
      </c>
      <c r="JR98">
        <v>-0.12647114380947841</v>
      </c>
      <c r="JS98">
        <v>-1.1315455529994543</v>
      </c>
      <c r="JT98">
        <v>-1.2796849539014845</v>
      </c>
      <c r="JU98">
        <v>-0.3009554240145807</v>
      </c>
      <c r="JV98">
        <v>0.31145992536684802</v>
      </c>
      <c r="JW98">
        <v>-0.13434802948167185</v>
      </c>
      <c r="JX98">
        <v>0.65569751458470971</v>
      </c>
      <c r="JY98">
        <v>1.3226198499421782</v>
      </c>
      <c r="JZ98">
        <v>0.79262137853345482</v>
      </c>
      <c r="KA98">
        <v>0.83902865044156916</v>
      </c>
      <c r="KB98">
        <v>-0.46470510350136363</v>
      </c>
      <c r="KC98">
        <v>4.4480073412795168E-2</v>
      </c>
      <c r="KD98">
        <v>0.97795355068767642</v>
      </c>
      <c r="KE98">
        <v>-1.3291107776501034</v>
      </c>
      <c r="KF98">
        <v>-0.80423959734837469</v>
      </c>
      <c r="KG98">
        <v>1.4474783974885241</v>
      </c>
      <c r="KH98">
        <v>0.73425385979267643</v>
      </c>
      <c r="KI98">
        <v>-1.5370760430189432</v>
      </c>
      <c r="KJ98">
        <v>0.19387677569574105</v>
      </c>
      <c r="KK98">
        <v>-1.1843015587516352</v>
      </c>
      <c r="KL98">
        <v>-0.32296765529248883</v>
      </c>
      <c r="KM98">
        <v>0.87722133270603153</v>
      </c>
      <c r="KN98">
        <v>-5.50889733131813E-2</v>
      </c>
      <c r="KO98">
        <v>0.38969184428192777</v>
      </c>
      <c r="KP98">
        <v>-2.2893299372685108</v>
      </c>
      <c r="KQ98">
        <v>-0.10182877287256983</v>
      </c>
      <c r="KR98">
        <v>-0.52732035764182805</v>
      </c>
      <c r="KS98">
        <v>1.3683895783026852</v>
      </c>
      <c r="KT98">
        <v>-0.13254117192369785</v>
      </c>
      <c r="KU98">
        <v>-0.30877746684007379</v>
      </c>
      <c r="KV98">
        <v>-1.9768130788194549</v>
      </c>
      <c r="KW98">
        <v>0.11286181022445255</v>
      </c>
      <c r="KX98">
        <v>-8.1395865010345264E-2</v>
      </c>
      <c r="KY98">
        <v>1.0081425839778571</v>
      </c>
      <c r="KZ98">
        <v>0.81433839458135515</v>
      </c>
      <c r="LA98">
        <v>-2.1040592304306887</v>
      </c>
      <c r="LB98">
        <v>0.95637480158002031</v>
      </c>
      <c r="LC98">
        <v>0.17447840265173317</v>
      </c>
      <c r="LD98">
        <v>-0.77250750429290682</v>
      </c>
      <c r="LE98">
        <v>-0.74375213022604303</v>
      </c>
      <c r="LF98">
        <v>-0.84639914423313378</v>
      </c>
      <c r="LG98">
        <v>-1.5754641228709272</v>
      </c>
      <c r="LH98">
        <v>0.92603409881377108</v>
      </c>
      <c r="LI98">
        <v>-0.6606844421914555</v>
      </c>
      <c r="LJ98">
        <v>0.45590827339856671</v>
      </c>
      <c r="LK98">
        <v>-0.34135655207743359</v>
      </c>
      <c r="LL98">
        <v>0.76742386963197107</v>
      </c>
      <c r="LM98">
        <v>0.29619083018229575</v>
      </c>
      <c r="LN98">
        <v>-5.7919999865695682E-2</v>
      </c>
      <c r="LO98">
        <v>0.78556201467642384</v>
      </c>
      <c r="LP98">
        <v>0.27487330016110495</v>
      </c>
      <c r="LQ98">
        <v>-0.52449203551026702</v>
      </c>
      <c r="LR98">
        <v>-0.4387293617081669</v>
      </c>
      <c r="LS98">
        <v>-1.095448644296227</v>
      </c>
      <c r="LT98">
        <v>1.1447020421941709</v>
      </c>
      <c r="LU98">
        <v>1.2692034166490398</v>
      </c>
      <c r="LV98">
        <v>-0.5572456212972563</v>
      </c>
      <c r="LW98">
        <v>0.32547038242615428</v>
      </c>
      <c r="LX98">
        <v>0.17850521492122023</v>
      </c>
      <c r="LY98">
        <v>5.9954424203884304E-2</v>
      </c>
      <c r="LZ98">
        <v>0.69177378182607652</v>
      </c>
      <c r="MA98">
        <v>0.61866185463390433</v>
      </c>
      <c r="MB98">
        <v>0.40735730803702774</v>
      </c>
      <c r="MC98">
        <v>-0.94113025536879236</v>
      </c>
      <c r="MD98">
        <v>-0.90367585862591382</v>
      </c>
      <c r="ME98">
        <v>0.63103815153215692</v>
      </c>
      <c r="MF98">
        <v>0.6880621301385399</v>
      </c>
      <c r="MG98">
        <v>0.83122145215858423</v>
      </c>
      <c r="MH98">
        <v>-0.67561543141468494</v>
      </c>
      <c r="MI98">
        <v>0.21276649857867438</v>
      </c>
      <c r="MJ98">
        <v>0.63895895158930482</v>
      </c>
      <c r="MK98">
        <v>-0.17147640021848171</v>
      </c>
      <c r="ML98">
        <v>-1.9545920278942255</v>
      </c>
      <c r="MM98">
        <v>0.19518371155765502</v>
      </c>
      <c r="MN98">
        <v>0.11042111422916545</v>
      </c>
      <c r="MO98">
        <v>1.016332679534927</v>
      </c>
      <c r="MP98">
        <v>-0.58665053144741708</v>
      </c>
      <c r="MQ98">
        <v>0.69220870629185183</v>
      </c>
      <c r="MR98">
        <v>-2.1909135231743782</v>
      </c>
      <c r="MS98">
        <v>-2.0947974415255688</v>
      </c>
      <c r="MT98">
        <v>0.73119911912498692</v>
      </c>
      <c r="MU98">
        <v>-0.70175153626534958</v>
      </c>
      <c r="MV98">
        <v>0.67187018501355456</v>
      </c>
      <c r="MW98">
        <v>-1.4441252790929275</v>
      </c>
      <c r="MX98">
        <v>1.1688754987935275</v>
      </c>
      <c r="MY98">
        <v>0.54390205855106477</v>
      </c>
      <c r="MZ98">
        <v>1.0964376595848413</v>
      </c>
      <c r="NA98">
        <v>0.25634248444442087</v>
      </c>
      <c r="NB98">
        <v>0.23737903291110574</v>
      </c>
      <c r="NC98">
        <v>-1.0343903394551661</v>
      </c>
      <c r="ND98">
        <v>0.30118483888987402</v>
      </c>
      <c r="NE98">
        <v>-0.5186622308370209</v>
      </c>
      <c r="NF98">
        <v>-1.3102176978478131</v>
      </c>
      <c r="NG98">
        <v>-1.0355844080072629</v>
      </c>
      <c r="NH98">
        <v>2.0114908705871182</v>
      </c>
      <c r="NI98">
        <v>9.2531853908970063E-3</v>
      </c>
      <c r="NJ98">
        <v>0.39610053969063552</v>
      </c>
      <c r="NK98">
        <v>3.8946935628717649E-2</v>
      </c>
      <c r="NL98">
        <v>-4.9222052153935159E-2</v>
      </c>
      <c r="NM98">
        <v>6.3696828857293664E-2</v>
      </c>
      <c r="NN98">
        <v>-1.0601344508731001</v>
      </c>
      <c r="NO98">
        <v>-1.1773091372503721</v>
      </c>
      <c r="NP98">
        <v>-0.51689512355902578</v>
      </c>
      <c r="NQ98">
        <v>-0.93032014002308361</v>
      </c>
      <c r="NR98">
        <v>0.21493200893916495</v>
      </c>
      <c r="NS98">
        <v>2.0215149825945566</v>
      </c>
      <c r="NT98">
        <v>0.1886318692444211</v>
      </c>
      <c r="NU98">
        <v>-0.14353264045425734</v>
      </c>
      <c r="NV98">
        <v>0.44292251018973267</v>
      </c>
      <c r="NW98">
        <v>0.43259381025922883</v>
      </c>
      <c r="NX98">
        <v>1.6287553663423604</v>
      </c>
      <c r="NY98">
        <v>-0.22547589953008373</v>
      </c>
      <c r="NZ98">
        <v>-4.652910796470329E-2</v>
      </c>
      <c r="OA98">
        <v>-1.9194978557838125</v>
      </c>
      <c r="OB98">
        <v>-0.61250282598324124</v>
      </c>
      <c r="OC98">
        <v>1.7582200096959238E-2</v>
      </c>
      <c r="OD98">
        <v>-0.28705548604384429</v>
      </c>
      <c r="OE98">
        <v>-6.8212050145491337E-2</v>
      </c>
      <c r="OF98">
        <v>5.6881642249998657E-2</v>
      </c>
      <c r="OG98">
        <v>-2.0455360481427731</v>
      </c>
      <c r="OH98">
        <v>-0.6912335006223348</v>
      </c>
      <c r="OI98">
        <v>-1.0823435997850166</v>
      </c>
      <c r="OJ98">
        <v>-0.23900321082590392</v>
      </c>
      <c r="OK98">
        <v>0.56643796038938987</v>
      </c>
      <c r="OL98">
        <v>-2.034805353000797</v>
      </c>
      <c r="OM98">
        <v>-1.128206330473644</v>
      </c>
      <c r="ON98">
        <v>0.45549635614548301</v>
      </c>
      <c r="OO98">
        <v>-0.51754514281154929</v>
      </c>
      <c r="OP98">
        <v>0.70805182970957437</v>
      </c>
      <c r="OQ98">
        <v>-0.96677457015855006</v>
      </c>
      <c r="OR98">
        <v>0.49500653472341738</v>
      </c>
      <c r="OS98">
        <v>0.64239194255747678</v>
      </c>
      <c r="OT98">
        <v>-0.33297764226354104</v>
      </c>
      <c r="OU98">
        <v>0.14008441302098695</v>
      </c>
      <c r="OV98">
        <v>-1.5423854209709424</v>
      </c>
      <c r="OW98">
        <v>1.1425740381618787</v>
      </c>
      <c r="OX98">
        <v>0.3021571780248149</v>
      </c>
      <c r="OY98">
        <v>1.352601503926846</v>
      </c>
      <c r="OZ98">
        <v>-0.3983120847245688</v>
      </c>
      <c r="PA98">
        <v>0.32930220671920368</v>
      </c>
      <c r="PB98">
        <v>0.10841070180821633</v>
      </c>
      <c r="PC98">
        <v>0.72174854110684639</v>
      </c>
      <c r="PD98">
        <v>0.11498855846103995</v>
      </c>
      <c r="PE98">
        <v>-1.923029637405975</v>
      </c>
      <c r="PF98">
        <v>0.18072324176657562</v>
      </c>
      <c r="PG98">
        <v>-0.58087477810970511</v>
      </c>
      <c r="PH98">
        <v>-0.35982346028272139</v>
      </c>
      <c r="PI98">
        <v>-1.957860651852432</v>
      </c>
      <c r="PJ98">
        <v>-0.54362748845048103</v>
      </c>
      <c r="PK98">
        <v>-0.55788054756729366</v>
      </c>
      <c r="PL98">
        <v>-1.1134631156738188</v>
      </c>
      <c r="PM98">
        <v>-0.48868809284592707</v>
      </c>
      <c r="PN98">
        <v>0.26735227022341784</v>
      </c>
      <c r="PO98">
        <v>0.93808832810392229</v>
      </c>
      <c r="PP98">
        <v>1.1982919786378623</v>
      </c>
      <c r="PQ98">
        <v>-0.33896552767179167</v>
      </c>
      <c r="PR98">
        <v>-1.9931899173852183</v>
      </c>
      <c r="PS98">
        <v>0.1426177862852637</v>
      </c>
      <c r="PT98">
        <v>0.58932049979918277</v>
      </c>
      <c r="PU98">
        <v>0.19175407325684282</v>
      </c>
      <c r="PV98">
        <v>-1.0456178317062435</v>
      </c>
      <c r="PW98">
        <v>-1.1504957650201937</v>
      </c>
      <c r="PX98">
        <v>2.0221839034737839</v>
      </c>
      <c r="PY98">
        <v>8.4217834428987892E-3</v>
      </c>
      <c r="PZ98">
        <v>-1.6213397610601541</v>
      </c>
      <c r="QA98">
        <v>-0.69296579646397904</v>
      </c>
      <c r="QB98">
        <v>0.52582487461255911</v>
      </c>
      <c r="QC98">
        <v>-1.3955923905727918</v>
      </c>
      <c r="QD98">
        <v>-1.3499592637257443</v>
      </c>
      <c r="QE98">
        <v>1.8892712403294469</v>
      </c>
      <c r="QF98">
        <v>0.19766636204463384</v>
      </c>
      <c r="QG98">
        <v>-0.10751052779971457</v>
      </c>
      <c r="QH98">
        <v>0.68228528219048945</v>
      </c>
      <c r="QI98">
        <v>-0.58006692569093909</v>
      </c>
      <c r="QJ98">
        <v>-4.7375004435909446E-2</v>
      </c>
      <c r="QK98">
        <v>-0.34557213788382896</v>
      </c>
      <c r="QL98">
        <v>8.1844404177990743E-2</v>
      </c>
      <c r="QM98">
        <v>-8.7612037361704427E-3</v>
      </c>
      <c r="QN98">
        <v>1.596198270085053E-2</v>
      </c>
      <c r="QO98">
        <v>0.32035237408986716</v>
      </c>
      <c r="QP98">
        <v>0.68357739911046556</v>
      </c>
      <c r="QQ98">
        <v>1.6380537100974444</v>
      </c>
      <c r="QR98">
        <v>-1.553308018443575</v>
      </c>
      <c r="QS98">
        <v>-0.17061741541508654</v>
      </c>
      <c r="QT98">
        <v>0.6013193382430817</v>
      </c>
      <c r="QU98">
        <v>0.27149415433265556</v>
      </c>
      <c r="QV98">
        <v>-1.4296153596103376</v>
      </c>
      <c r="QW98">
        <v>0.12356244158043223</v>
      </c>
      <c r="QX98">
        <v>0.22769543065441475</v>
      </c>
      <c r="QY98">
        <v>-0.37690282030309413</v>
      </c>
      <c r="QZ98">
        <v>-3.1371849204873237E-2</v>
      </c>
      <c r="RA98">
        <v>0.91602754295961231</v>
      </c>
      <c r="RB98">
        <v>-1.1485526571802553</v>
      </c>
      <c r="RC98">
        <v>-0.89465821560545955</v>
      </c>
      <c r="RD98">
        <v>5.6288806276267367E-2</v>
      </c>
      <c r="RE98">
        <v>-0.76872505795449553</v>
      </c>
      <c r="RF98">
        <v>3.3010534971935326</v>
      </c>
      <c r="RG98">
        <v>2.3736503120229506</v>
      </c>
      <c r="RH98">
        <v>-0.73201929908892849</v>
      </c>
      <c r="RI98">
        <v>-0.19388789693518799</v>
      </c>
      <c r="RJ98">
        <v>0.51049032449494747</v>
      </c>
      <c r="RK98">
        <v>-1.0093243921613699</v>
      </c>
      <c r="RL98">
        <v>0.73217135461792071</v>
      </c>
      <c r="RM98">
        <v>0.65509466001213901</v>
      </c>
      <c r="RN98">
        <v>-4.1200975673621798E-2</v>
      </c>
      <c r="RO98">
        <v>0.25151460493983691</v>
      </c>
      <c r="RP98">
        <v>0.77144921136679256</v>
      </c>
      <c r="RQ98">
        <v>-0.97211468716994842</v>
      </c>
      <c r="RR98">
        <v>-9.4034520626456189E-2</v>
      </c>
      <c r="RS98">
        <v>0.49206394620270349</v>
      </c>
      <c r="RT98">
        <v>1.4356747114726118</v>
      </c>
      <c r="RU98">
        <v>-1.1121147591522105</v>
      </c>
      <c r="RV98">
        <v>-0.51495772645319438</v>
      </c>
      <c r="RW98">
        <v>-1.5808572448954308</v>
      </c>
      <c r="RX98">
        <v>1.0520511268917716</v>
      </c>
      <c r="RY98">
        <v>1.6469429071862896</v>
      </c>
      <c r="RZ98">
        <v>0.10940382267451229</v>
      </c>
      <c r="SA98">
        <v>6.7469056284291423E-2</v>
      </c>
      <c r="SB98">
        <v>-0.25582206876940627</v>
      </c>
      <c r="SC98">
        <v>-0.64924208639680681</v>
      </c>
      <c r="SD98">
        <v>-0.21891001079051736</v>
      </c>
      <c r="SE98">
        <v>1.8039044378313789</v>
      </c>
      <c r="SF98">
        <v>9.3980089319978172E-2</v>
      </c>
      <c r="SG98">
        <v>0.35588088285449304</v>
      </c>
    </row>
    <row r="101" spans="1:502">
      <c r="A101" t="s">
        <v>572</v>
      </c>
      <c r="B101" s="26">
        <f>+IF(IFERROR(B87*B88*B89,0)&gt;0,1,0)</f>
        <v>1</v>
      </c>
      <c r="C101" s="26">
        <f t="shared" ref="C101:BN101" si="65">+IF(IFERROR(C87*C88*C89,0)&gt;0,1,0)</f>
        <v>1</v>
      </c>
      <c r="D101" s="26">
        <f t="shared" si="65"/>
        <v>1</v>
      </c>
      <c r="E101" s="26">
        <f t="shared" si="65"/>
        <v>1</v>
      </c>
      <c r="F101" s="26">
        <f t="shared" si="65"/>
        <v>1</v>
      </c>
      <c r="G101" s="26">
        <f t="shared" si="65"/>
        <v>1</v>
      </c>
      <c r="H101" s="26">
        <f t="shared" si="65"/>
        <v>1</v>
      </c>
      <c r="I101" s="26">
        <f t="shared" si="65"/>
        <v>1</v>
      </c>
      <c r="J101" s="26">
        <f t="shared" si="65"/>
        <v>1</v>
      </c>
      <c r="K101" s="26">
        <f t="shared" si="65"/>
        <v>1</v>
      </c>
      <c r="L101" s="26">
        <f t="shared" si="65"/>
        <v>1</v>
      </c>
      <c r="M101" s="26">
        <f t="shared" si="65"/>
        <v>1</v>
      </c>
      <c r="N101" s="26">
        <f t="shared" si="65"/>
        <v>1</v>
      </c>
      <c r="O101" s="26">
        <f t="shared" si="65"/>
        <v>1</v>
      </c>
      <c r="P101" s="26">
        <f t="shared" si="65"/>
        <v>1</v>
      </c>
      <c r="Q101" s="26">
        <f t="shared" si="65"/>
        <v>1</v>
      </c>
      <c r="R101" s="26">
        <f t="shared" si="65"/>
        <v>1</v>
      </c>
      <c r="S101" s="26">
        <f t="shared" si="65"/>
        <v>1</v>
      </c>
      <c r="T101" s="26">
        <f t="shared" si="65"/>
        <v>1</v>
      </c>
      <c r="U101" s="26">
        <f t="shared" si="65"/>
        <v>1</v>
      </c>
      <c r="V101" s="26">
        <f t="shared" si="65"/>
        <v>1</v>
      </c>
      <c r="W101" s="26">
        <f t="shared" si="65"/>
        <v>1</v>
      </c>
      <c r="X101" s="26">
        <f t="shared" si="65"/>
        <v>1</v>
      </c>
      <c r="Y101" s="26">
        <f t="shared" si="65"/>
        <v>1</v>
      </c>
      <c r="Z101" s="26">
        <f t="shared" si="65"/>
        <v>1</v>
      </c>
      <c r="AA101" s="26">
        <f t="shared" si="65"/>
        <v>1</v>
      </c>
      <c r="AB101" s="26">
        <f t="shared" si="65"/>
        <v>1</v>
      </c>
      <c r="AC101" s="26">
        <f t="shared" si="65"/>
        <v>1</v>
      </c>
      <c r="AD101" s="26">
        <f t="shared" si="65"/>
        <v>1</v>
      </c>
      <c r="AE101" s="26">
        <f t="shared" si="65"/>
        <v>1</v>
      </c>
      <c r="AF101" s="26">
        <f t="shared" si="65"/>
        <v>1</v>
      </c>
      <c r="AG101" s="26">
        <f t="shared" si="65"/>
        <v>1</v>
      </c>
      <c r="AH101" s="26">
        <f t="shared" si="65"/>
        <v>1</v>
      </c>
      <c r="AI101" s="26">
        <f t="shared" si="65"/>
        <v>1</v>
      </c>
      <c r="AJ101" s="26">
        <f t="shared" si="65"/>
        <v>1</v>
      </c>
      <c r="AK101" s="26">
        <f t="shared" si="65"/>
        <v>1</v>
      </c>
      <c r="AL101" s="26">
        <f t="shared" si="65"/>
        <v>1</v>
      </c>
      <c r="AM101" s="26">
        <f t="shared" si="65"/>
        <v>1</v>
      </c>
      <c r="AN101" s="26">
        <f t="shared" si="65"/>
        <v>1</v>
      </c>
      <c r="AO101" s="26">
        <f t="shared" si="65"/>
        <v>1</v>
      </c>
      <c r="AP101" s="26">
        <f t="shared" si="65"/>
        <v>1</v>
      </c>
      <c r="AQ101" s="26">
        <f t="shared" si="65"/>
        <v>1</v>
      </c>
      <c r="AR101" s="26">
        <f t="shared" si="65"/>
        <v>1</v>
      </c>
      <c r="AS101" s="26">
        <f t="shared" si="65"/>
        <v>1</v>
      </c>
      <c r="AT101" s="26">
        <f t="shared" si="65"/>
        <v>1</v>
      </c>
      <c r="AU101" s="26">
        <f t="shared" si="65"/>
        <v>1</v>
      </c>
      <c r="AV101" s="26">
        <f t="shared" si="65"/>
        <v>1</v>
      </c>
      <c r="AW101" s="26">
        <f t="shared" si="65"/>
        <v>1</v>
      </c>
      <c r="AX101" s="26">
        <f t="shared" si="65"/>
        <v>1</v>
      </c>
      <c r="AY101" s="26">
        <f t="shared" si="65"/>
        <v>1</v>
      </c>
      <c r="AZ101" s="26">
        <f t="shared" si="65"/>
        <v>1</v>
      </c>
      <c r="BA101" s="26">
        <f t="shared" si="65"/>
        <v>1</v>
      </c>
      <c r="BB101" s="26">
        <f t="shared" si="65"/>
        <v>1</v>
      </c>
      <c r="BC101" s="26">
        <f t="shared" si="65"/>
        <v>1</v>
      </c>
      <c r="BD101" s="26">
        <f t="shared" si="65"/>
        <v>1</v>
      </c>
      <c r="BE101" s="26">
        <f t="shared" si="65"/>
        <v>1</v>
      </c>
      <c r="BF101" s="26">
        <f t="shared" si="65"/>
        <v>1</v>
      </c>
      <c r="BG101" s="26">
        <f t="shared" si="65"/>
        <v>1</v>
      </c>
      <c r="BH101" s="26">
        <f t="shared" si="65"/>
        <v>1</v>
      </c>
      <c r="BI101" s="26">
        <f t="shared" si="65"/>
        <v>1</v>
      </c>
      <c r="BJ101" s="26">
        <f t="shared" si="65"/>
        <v>1</v>
      </c>
      <c r="BK101" s="26">
        <f t="shared" si="65"/>
        <v>1</v>
      </c>
      <c r="BL101" s="26">
        <f t="shared" si="65"/>
        <v>1</v>
      </c>
      <c r="BM101" s="26">
        <f t="shared" si="65"/>
        <v>1</v>
      </c>
      <c r="BN101" s="26">
        <f t="shared" si="65"/>
        <v>1</v>
      </c>
      <c r="BO101" s="26">
        <f t="shared" ref="BO101:DZ101" si="66">+IF(IFERROR(BO87*BO88*BO89,0)&gt;0,1,0)</f>
        <v>1</v>
      </c>
      <c r="BP101" s="26">
        <f t="shared" si="66"/>
        <v>1</v>
      </c>
      <c r="BQ101" s="26">
        <f t="shared" si="66"/>
        <v>1</v>
      </c>
      <c r="BR101" s="26">
        <f t="shared" si="66"/>
        <v>1</v>
      </c>
      <c r="BS101" s="26">
        <f t="shared" si="66"/>
        <v>1</v>
      </c>
      <c r="BT101" s="26">
        <f t="shared" si="66"/>
        <v>1</v>
      </c>
      <c r="BU101" s="26">
        <f t="shared" si="66"/>
        <v>1</v>
      </c>
      <c r="BV101" s="26">
        <f t="shared" si="66"/>
        <v>1</v>
      </c>
      <c r="BW101" s="26">
        <f t="shared" si="66"/>
        <v>1</v>
      </c>
      <c r="BX101" s="26">
        <f t="shared" si="66"/>
        <v>1</v>
      </c>
      <c r="BY101" s="26">
        <f t="shared" si="66"/>
        <v>1</v>
      </c>
      <c r="BZ101" s="26">
        <f t="shared" si="66"/>
        <v>1</v>
      </c>
      <c r="CA101" s="26">
        <f t="shared" si="66"/>
        <v>1</v>
      </c>
      <c r="CB101" s="26">
        <f t="shared" si="66"/>
        <v>1</v>
      </c>
      <c r="CC101" s="26">
        <f t="shared" si="66"/>
        <v>1</v>
      </c>
      <c r="CD101" s="26">
        <f t="shared" si="66"/>
        <v>1</v>
      </c>
      <c r="CE101" s="26">
        <f t="shared" si="66"/>
        <v>1</v>
      </c>
      <c r="CF101" s="26">
        <f t="shared" si="66"/>
        <v>1</v>
      </c>
      <c r="CG101" s="26">
        <f t="shared" si="66"/>
        <v>1</v>
      </c>
      <c r="CH101" s="26">
        <f t="shared" si="66"/>
        <v>1</v>
      </c>
      <c r="CI101" s="26">
        <f t="shared" si="66"/>
        <v>1</v>
      </c>
      <c r="CJ101" s="26">
        <f t="shared" si="66"/>
        <v>1</v>
      </c>
      <c r="CK101" s="26">
        <f t="shared" si="66"/>
        <v>1</v>
      </c>
      <c r="CL101" s="26">
        <f t="shared" si="66"/>
        <v>1</v>
      </c>
      <c r="CM101" s="26">
        <f t="shared" si="66"/>
        <v>1</v>
      </c>
      <c r="CN101" s="26">
        <f t="shared" si="66"/>
        <v>1</v>
      </c>
      <c r="CO101" s="26">
        <f t="shared" si="66"/>
        <v>1</v>
      </c>
      <c r="CP101" s="26">
        <f t="shared" si="66"/>
        <v>1</v>
      </c>
      <c r="CQ101" s="26">
        <f t="shared" si="66"/>
        <v>1</v>
      </c>
      <c r="CR101" s="26">
        <f t="shared" si="66"/>
        <v>1</v>
      </c>
      <c r="CS101" s="26">
        <f t="shared" si="66"/>
        <v>1</v>
      </c>
      <c r="CT101" s="26">
        <f t="shared" si="66"/>
        <v>1</v>
      </c>
      <c r="CU101" s="26">
        <f t="shared" si="66"/>
        <v>1</v>
      </c>
      <c r="CV101" s="26">
        <f t="shared" si="66"/>
        <v>1</v>
      </c>
      <c r="CW101" s="26">
        <f t="shared" si="66"/>
        <v>1</v>
      </c>
      <c r="CX101" s="26">
        <f t="shared" si="66"/>
        <v>1</v>
      </c>
      <c r="CY101" s="26">
        <f t="shared" si="66"/>
        <v>1</v>
      </c>
      <c r="CZ101" s="26">
        <f t="shared" si="66"/>
        <v>1</v>
      </c>
      <c r="DA101" s="26">
        <f t="shared" si="66"/>
        <v>1</v>
      </c>
      <c r="DB101" s="26">
        <f t="shared" si="66"/>
        <v>1</v>
      </c>
      <c r="DC101" s="26">
        <f t="shared" si="66"/>
        <v>1</v>
      </c>
      <c r="DD101" s="26">
        <f t="shared" si="66"/>
        <v>1</v>
      </c>
      <c r="DE101" s="26">
        <f t="shared" si="66"/>
        <v>1</v>
      </c>
      <c r="DF101" s="26">
        <f t="shared" si="66"/>
        <v>1</v>
      </c>
      <c r="DG101" s="26">
        <f t="shared" si="66"/>
        <v>1</v>
      </c>
      <c r="DH101" s="26">
        <f t="shared" si="66"/>
        <v>1</v>
      </c>
      <c r="DI101" s="26">
        <f t="shared" si="66"/>
        <v>1</v>
      </c>
      <c r="DJ101" s="26">
        <f t="shared" si="66"/>
        <v>1</v>
      </c>
      <c r="DK101" s="26">
        <f t="shared" si="66"/>
        <v>1</v>
      </c>
      <c r="DL101" s="26">
        <f t="shared" si="66"/>
        <v>1</v>
      </c>
      <c r="DM101" s="26">
        <f t="shared" si="66"/>
        <v>1</v>
      </c>
      <c r="DN101" s="26">
        <f t="shared" si="66"/>
        <v>1</v>
      </c>
      <c r="DO101" s="26">
        <f t="shared" si="66"/>
        <v>1</v>
      </c>
      <c r="DP101" s="26">
        <f t="shared" si="66"/>
        <v>1</v>
      </c>
      <c r="DQ101" s="26">
        <f t="shared" si="66"/>
        <v>1</v>
      </c>
      <c r="DR101" s="26">
        <f t="shared" si="66"/>
        <v>1</v>
      </c>
      <c r="DS101" s="26">
        <f t="shared" si="66"/>
        <v>1</v>
      </c>
      <c r="DT101" s="26">
        <f t="shared" si="66"/>
        <v>1</v>
      </c>
      <c r="DU101" s="26">
        <f t="shared" si="66"/>
        <v>1</v>
      </c>
      <c r="DV101" s="26">
        <f t="shared" si="66"/>
        <v>1</v>
      </c>
      <c r="DW101" s="26">
        <f t="shared" si="66"/>
        <v>1</v>
      </c>
      <c r="DX101" s="26">
        <f t="shared" si="66"/>
        <v>1</v>
      </c>
      <c r="DY101" s="26">
        <f t="shared" si="66"/>
        <v>1</v>
      </c>
      <c r="DZ101" s="26">
        <f t="shared" si="66"/>
        <v>1</v>
      </c>
      <c r="EA101" s="26">
        <f t="shared" ref="EA101:GL101" si="67">+IF(IFERROR(EA87*EA88*EA89,0)&gt;0,1,0)</f>
        <v>1</v>
      </c>
      <c r="EB101" s="26">
        <f t="shared" si="67"/>
        <v>1</v>
      </c>
      <c r="EC101" s="26">
        <f t="shared" si="67"/>
        <v>1</v>
      </c>
      <c r="ED101" s="26">
        <f t="shared" si="67"/>
        <v>1</v>
      </c>
      <c r="EE101" s="26">
        <f t="shared" si="67"/>
        <v>1</v>
      </c>
      <c r="EF101" s="26">
        <f t="shared" si="67"/>
        <v>1</v>
      </c>
      <c r="EG101" s="26">
        <f t="shared" si="67"/>
        <v>1</v>
      </c>
      <c r="EH101" s="26">
        <f t="shared" si="67"/>
        <v>1</v>
      </c>
      <c r="EI101" s="26">
        <f t="shared" si="67"/>
        <v>1</v>
      </c>
      <c r="EJ101" s="26">
        <f t="shared" si="67"/>
        <v>1</v>
      </c>
      <c r="EK101" s="26">
        <f t="shared" si="67"/>
        <v>1</v>
      </c>
      <c r="EL101" s="26">
        <f t="shared" si="67"/>
        <v>1</v>
      </c>
      <c r="EM101" s="26">
        <f t="shared" si="67"/>
        <v>1</v>
      </c>
      <c r="EN101" s="26">
        <f t="shared" si="67"/>
        <v>1</v>
      </c>
      <c r="EO101" s="26">
        <f t="shared" si="67"/>
        <v>1</v>
      </c>
      <c r="EP101" s="26">
        <f t="shared" si="67"/>
        <v>1</v>
      </c>
      <c r="EQ101" s="26">
        <f t="shared" si="67"/>
        <v>1</v>
      </c>
      <c r="ER101" s="26">
        <f t="shared" si="67"/>
        <v>1</v>
      </c>
      <c r="ES101" s="26">
        <f t="shared" si="67"/>
        <v>1</v>
      </c>
      <c r="ET101" s="26">
        <f t="shared" si="67"/>
        <v>1</v>
      </c>
      <c r="EU101" s="26">
        <f t="shared" si="67"/>
        <v>1</v>
      </c>
      <c r="EV101" s="26">
        <f t="shared" si="67"/>
        <v>1</v>
      </c>
      <c r="EW101" s="26">
        <f t="shared" si="67"/>
        <v>1</v>
      </c>
      <c r="EX101" s="26">
        <f t="shared" si="67"/>
        <v>1</v>
      </c>
      <c r="EY101" s="26">
        <f t="shared" si="67"/>
        <v>1</v>
      </c>
      <c r="EZ101" s="26">
        <f t="shared" si="67"/>
        <v>1</v>
      </c>
      <c r="FA101" s="26">
        <f t="shared" si="67"/>
        <v>1</v>
      </c>
      <c r="FB101" s="26">
        <f t="shared" si="67"/>
        <v>1</v>
      </c>
      <c r="FC101" s="26">
        <f t="shared" si="67"/>
        <v>1</v>
      </c>
      <c r="FD101" s="26">
        <f t="shared" si="67"/>
        <v>1</v>
      </c>
      <c r="FE101" s="26">
        <f t="shared" si="67"/>
        <v>1</v>
      </c>
      <c r="FF101" s="26">
        <f t="shared" si="67"/>
        <v>1</v>
      </c>
      <c r="FG101" s="26">
        <f t="shared" si="67"/>
        <v>1</v>
      </c>
      <c r="FH101" s="26">
        <f t="shared" si="67"/>
        <v>1</v>
      </c>
      <c r="FI101" s="26">
        <f t="shared" si="67"/>
        <v>1</v>
      </c>
      <c r="FJ101" s="26">
        <f t="shared" si="67"/>
        <v>1</v>
      </c>
      <c r="FK101" s="26">
        <f t="shared" si="67"/>
        <v>1</v>
      </c>
      <c r="FL101" s="26">
        <f t="shared" si="67"/>
        <v>1</v>
      </c>
      <c r="FM101" s="26">
        <f t="shared" si="67"/>
        <v>1</v>
      </c>
      <c r="FN101" s="26">
        <f t="shared" si="67"/>
        <v>1</v>
      </c>
      <c r="FO101" s="26">
        <f t="shared" si="67"/>
        <v>1</v>
      </c>
      <c r="FP101" s="26">
        <f t="shared" si="67"/>
        <v>1</v>
      </c>
      <c r="FQ101" s="26">
        <f t="shared" si="67"/>
        <v>1</v>
      </c>
      <c r="FR101" s="26">
        <f t="shared" si="67"/>
        <v>1</v>
      </c>
      <c r="FS101" s="26">
        <f t="shared" si="67"/>
        <v>1</v>
      </c>
      <c r="FT101" s="26">
        <f t="shared" si="67"/>
        <v>1</v>
      </c>
      <c r="FU101" s="26">
        <f t="shared" si="67"/>
        <v>1</v>
      </c>
      <c r="FV101" s="26">
        <f t="shared" si="67"/>
        <v>1</v>
      </c>
      <c r="FW101" s="26">
        <f t="shared" si="67"/>
        <v>1</v>
      </c>
      <c r="FX101" s="26">
        <f t="shared" si="67"/>
        <v>1</v>
      </c>
      <c r="FY101" s="26">
        <f t="shared" si="67"/>
        <v>1</v>
      </c>
      <c r="FZ101" s="26">
        <f t="shared" si="67"/>
        <v>1</v>
      </c>
      <c r="GA101" s="26">
        <f t="shared" si="67"/>
        <v>1</v>
      </c>
      <c r="GB101" s="26">
        <f t="shared" si="67"/>
        <v>1</v>
      </c>
      <c r="GC101" s="26">
        <f t="shared" si="67"/>
        <v>1</v>
      </c>
      <c r="GD101" s="26">
        <f t="shared" si="67"/>
        <v>1</v>
      </c>
      <c r="GE101" s="26">
        <f t="shared" si="67"/>
        <v>1</v>
      </c>
      <c r="GF101" s="26">
        <f t="shared" si="67"/>
        <v>1</v>
      </c>
      <c r="GG101" s="26">
        <f t="shared" si="67"/>
        <v>1</v>
      </c>
      <c r="GH101" s="26">
        <f t="shared" si="67"/>
        <v>1</v>
      </c>
      <c r="GI101" s="26">
        <f t="shared" si="67"/>
        <v>1</v>
      </c>
      <c r="GJ101" s="26">
        <f t="shared" si="67"/>
        <v>1</v>
      </c>
      <c r="GK101" s="26">
        <f t="shared" si="67"/>
        <v>1</v>
      </c>
      <c r="GL101" s="26">
        <f t="shared" si="67"/>
        <v>1</v>
      </c>
      <c r="GM101" s="26">
        <f t="shared" ref="GM101:IX101" si="68">+IF(IFERROR(GM87*GM88*GM89,0)&gt;0,1,0)</f>
        <v>1</v>
      </c>
      <c r="GN101" s="26">
        <f t="shared" si="68"/>
        <v>1</v>
      </c>
      <c r="GO101" s="26">
        <f t="shared" si="68"/>
        <v>1</v>
      </c>
      <c r="GP101" s="26">
        <f t="shared" si="68"/>
        <v>1</v>
      </c>
      <c r="GQ101" s="26">
        <f t="shared" si="68"/>
        <v>1</v>
      </c>
      <c r="GR101" s="26">
        <f t="shared" si="68"/>
        <v>1</v>
      </c>
      <c r="GS101" s="26">
        <f t="shared" si="68"/>
        <v>1</v>
      </c>
      <c r="GT101" s="26">
        <f t="shared" si="68"/>
        <v>1</v>
      </c>
      <c r="GU101" s="26">
        <f t="shared" si="68"/>
        <v>1</v>
      </c>
      <c r="GV101" s="26">
        <f t="shared" si="68"/>
        <v>1</v>
      </c>
      <c r="GW101" s="26">
        <f t="shared" si="68"/>
        <v>1</v>
      </c>
      <c r="GX101" s="26">
        <f t="shared" si="68"/>
        <v>1</v>
      </c>
      <c r="GY101" s="26">
        <f t="shared" si="68"/>
        <v>1</v>
      </c>
      <c r="GZ101" s="26">
        <f t="shared" si="68"/>
        <v>1</v>
      </c>
      <c r="HA101" s="26">
        <f t="shared" si="68"/>
        <v>1</v>
      </c>
      <c r="HB101" s="26">
        <f t="shared" si="68"/>
        <v>1</v>
      </c>
      <c r="HC101" s="26">
        <f t="shared" si="68"/>
        <v>1</v>
      </c>
      <c r="HD101" s="26">
        <f t="shared" si="68"/>
        <v>1</v>
      </c>
      <c r="HE101" s="26">
        <f t="shared" si="68"/>
        <v>1</v>
      </c>
      <c r="HF101" s="26">
        <f t="shared" si="68"/>
        <v>1</v>
      </c>
      <c r="HG101" s="26">
        <f t="shared" si="68"/>
        <v>1</v>
      </c>
      <c r="HH101" s="26">
        <f t="shared" si="68"/>
        <v>1</v>
      </c>
      <c r="HI101" s="26">
        <f t="shared" si="68"/>
        <v>1</v>
      </c>
      <c r="HJ101" s="26">
        <f t="shared" si="68"/>
        <v>1</v>
      </c>
      <c r="HK101" s="26">
        <f t="shared" si="68"/>
        <v>1</v>
      </c>
      <c r="HL101" s="26">
        <f t="shared" si="68"/>
        <v>1</v>
      </c>
      <c r="HM101" s="26">
        <f t="shared" si="68"/>
        <v>1</v>
      </c>
      <c r="HN101" s="26">
        <f t="shared" si="68"/>
        <v>1</v>
      </c>
      <c r="HO101" s="26">
        <f t="shared" si="68"/>
        <v>1</v>
      </c>
      <c r="HP101" s="26">
        <f t="shared" si="68"/>
        <v>1</v>
      </c>
      <c r="HQ101" s="26">
        <f t="shared" si="68"/>
        <v>1</v>
      </c>
      <c r="HR101" s="26">
        <f t="shared" si="68"/>
        <v>1</v>
      </c>
      <c r="HS101" s="26">
        <f t="shared" si="68"/>
        <v>1</v>
      </c>
      <c r="HT101" s="26">
        <f t="shared" si="68"/>
        <v>1</v>
      </c>
      <c r="HU101" s="26">
        <f t="shared" si="68"/>
        <v>1</v>
      </c>
      <c r="HV101" s="26">
        <f t="shared" si="68"/>
        <v>1</v>
      </c>
      <c r="HW101" s="26">
        <f t="shared" si="68"/>
        <v>1</v>
      </c>
      <c r="HX101" s="26">
        <f t="shared" si="68"/>
        <v>1</v>
      </c>
      <c r="HY101" s="26">
        <f t="shared" si="68"/>
        <v>1</v>
      </c>
      <c r="HZ101" s="26">
        <f t="shared" si="68"/>
        <v>1</v>
      </c>
      <c r="IA101" s="26">
        <f t="shared" si="68"/>
        <v>1</v>
      </c>
      <c r="IB101" s="26">
        <f t="shared" si="68"/>
        <v>1</v>
      </c>
      <c r="IC101" s="26">
        <f t="shared" si="68"/>
        <v>1</v>
      </c>
      <c r="ID101" s="26">
        <f t="shared" si="68"/>
        <v>1</v>
      </c>
      <c r="IE101" s="26">
        <f t="shared" si="68"/>
        <v>1</v>
      </c>
      <c r="IF101" s="26">
        <f t="shared" si="68"/>
        <v>1</v>
      </c>
      <c r="IG101" s="26">
        <f t="shared" si="68"/>
        <v>1</v>
      </c>
      <c r="IH101" s="26">
        <f t="shared" si="68"/>
        <v>1</v>
      </c>
      <c r="II101" s="26">
        <f t="shared" si="68"/>
        <v>1</v>
      </c>
      <c r="IJ101" s="26">
        <f t="shared" si="68"/>
        <v>1</v>
      </c>
      <c r="IK101" s="26">
        <f t="shared" si="68"/>
        <v>1</v>
      </c>
      <c r="IL101" s="26">
        <f t="shared" si="68"/>
        <v>1</v>
      </c>
      <c r="IM101" s="26">
        <f t="shared" si="68"/>
        <v>1</v>
      </c>
      <c r="IN101" s="26">
        <f t="shared" si="68"/>
        <v>1</v>
      </c>
      <c r="IO101" s="26">
        <f t="shared" si="68"/>
        <v>1</v>
      </c>
      <c r="IP101" s="26">
        <f t="shared" si="68"/>
        <v>1</v>
      </c>
      <c r="IQ101" s="26">
        <f t="shared" si="68"/>
        <v>1</v>
      </c>
      <c r="IR101" s="26">
        <f t="shared" si="68"/>
        <v>1</v>
      </c>
      <c r="IS101" s="26">
        <f t="shared" si="68"/>
        <v>1</v>
      </c>
      <c r="IT101" s="26">
        <f t="shared" si="68"/>
        <v>1</v>
      </c>
      <c r="IU101" s="26">
        <f t="shared" si="68"/>
        <v>1</v>
      </c>
      <c r="IV101" s="26">
        <f t="shared" si="68"/>
        <v>1</v>
      </c>
      <c r="IW101" s="26">
        <f t="shared" si="68"/>
        <v>1</v>
      </c>
      <c r="IX101" s="26">
        <f t="shared" si="68"/>
        <v>1</v>
      </c>
      <c r="IY101" s="26">
        <f t="shared" ref="IY101:LJ101" si="69">+IF(IFERROR(IY87*IY88*IY89,0)&gt;0,1,0)</f>
        <v>1</v>
      </c>
      <c r="IZ101" s="26">
        <f t="shared" si="69"/>
        <v>1</v>
      </c>
      <c r="JA101" s="26">
        <f t="shared" si="69"/>
        <v>1</v>
      </c>
      <c r="JB101" s="26">
        <f t="shared" si="69"/>
        <v>1</v>
      </c>
      <c r="JC101" s="26">
        <f t="shared" si="69"/>
        <v>1</v>
      </c>
      <c r="JD101" s="26">
        <f t="shared" si="69"/>
        <v>1</v>
      </c>
      <c r="JE101" s="26">
        <f t="shared" si="69"/>
        <v>1</v>
      </c>
      <c r="JF101" s="26">
        <f t="shared" si="69"/>
        <v>1</v>
      </c>
      <c r="JG101" s="26">
        <f t="shared" si="69"/>
        <v>1</v>
      </c>
      <c r="JH101" s="26">
        <f t="shared" si="69"/>
        <v>1</v>
      </c>
      <c r="JI101" s="26">
        <f t="shared" si="69"/>
        <v>1</v>
      </c>
      <c r="JJ101" s="26">
        <f t="shared" si="69"/>
        <v>1</v>
      </c>
      <c r="JK101" s="26">
        <f t="shared" si="69"/>
        <v>1</v>
      </c>
      <c r="JL101" s="26">
        <f t="shared" si="69"/>
        <v>1</v>
      </c>
      <c r="JM101" s="26">
        <f t="shared" si="69"/>
        <v>1</v>
      </c>
      <c r="JN101" s="26">
        <f t="shared" si="69"/>
        <v>1</v>
      </c>
      <c r="JO101" s="26">
        <f t="shared" si="69"/>
        <v>1</v>
      </c>
      <c r="JP101" s="26">
        <f t="shared" si="69"/>
        <v>1</v>
      </c>
      <c r="JQ101" s="26">
        <f t="shared" si="69"/>
        <v>1</v>
      </c>
      <c r="JR101" s="26">
        <f t="shared" si="69"/>
        <v>1</v>
      </c>
      <c r="JS101" s="26">
        <f t="shared" si="69"/>
        <v>1</v>
      </c>
      <c r="JT101" s="26">
        <f t="shared" si="69"/>
        <v>1</v>
      </c>
      <c r="JU101" s="26">
        <f t="shared" si="69"/>
        <v>1</v>
      </c>
      <c r="JV101" s="26">
        <f t="shared" si="69"/>
        <v>1</v>
      </c>
      <c r="JW101" s="26">
        <f t="shared" si="69"/>
        <v>1</v>
      </c>
      <c r="JX101" s="26">
        <f t="shared" si="69"/>
        <v>1</v>
      </c>
      <c r="JY101" s="26">
        <f t="shared" si="69"/>
        <v>1</v>
      </c>
      <c r="JZ101" s="26">
        <f t="shared" si="69"/>
        <v>1</v>
      </c>
      <c r="KA101" s="26">
        <f t="shared" si="69"/>
        <v>1</v>
      </c>
      <c r="KB101" s="26">
        <f t="shared" si="69"/>
        <v>1</v>
      </c>
      <c r="KC101" s="26">
        <f t="shared" si="69"/>
        <v>1</v>
      </c>
      <c r="KD101" s="26">
        <f t="shared" si="69"/>
        <v>1</v>
      </c>
      <c r="KE101" s="26">
        <f t="shared" si="69"/>
        <v>1</v>
      </c>
      <c r="KF101" s="26">
        <f t="shared" si="69"/>
        <v>1</v>
      </c>
      <c r="KG101" s="26">
        <f t="shared" si="69"/>
        <v>1</v>
      </c>
      <c r="KH101" s="26">
        <f t="shared" si="69"/>
        <v>1</v>
      </c>
      <c r="KI101" s="26">
        <f t="shared" si="69"/>
        <v>1</v>
      </c>
      <c r="KJ101" s="26">
        <f t="shared" si="69"/>
        <v>1</v>
      </c>
      <c r="KK101" s="26">
        <f t="shared" si="69"/>
        <v>1</v>
      </c>
      <c r="KL101" s="26">
        <f t="shared" si="69"/>
        <v>1</v>
      </c>
      <c r="KM101" s="26">
        <f t="shared" si="69"/>
        <v>1</v>
      </c>
      <c r="KN101" s="26">
        <f t="shared" si="69"/>
        <v>1</v>
      </c>
      <c r="KO101" s="26">
        <f t="shared" si="69"/>
        <v>1</v>
      </c>
      <c r="KP101" s="26">
        <f t="shared" si="69"/>
        <v>1</v>
      </c>
      <c r="KQ101" s="26">
        <f t="shared" si="69"/>
        <v>1</v>
      </c>
      <c r="KR101" s="26">
        <f t="shared" si="69"/>
        <v>1</v>
      </c>
      <c r="KS101" s="26">
        <f t="shared" si="69"/>
        <v>1</v>
      </c>
      <c r="KT101" s="26">
        <f t="shared" si="69"/>
        <v>1</v>
      </c>
      <c r="KU101" s="26">
        <f t="shared" si="69"/>
        <v>1</v>
      </c>
      <c r="KV101" s="26">
        <f t="shared" si="69"/>
        <v>1</v>
      </c>
      <c r="KW101" s="26">
        <f t="shared" si="69"/>
        <v>1</v>
      </c>
      <c r="KX101" s="26">
        <f t="shared" si="69"/>
        <v>1</v>
      </c>
      <c r="KY101" s="26">
        <f t="shared" si="69"/>
        <v>1</v>
      </c>
      <c r="KZ101" s="26">
        <f t="shared" si="69"/>
        <v>1</v>
      </c>
      <c r="LA101" s="26">
        <f t="shared" si="69"/>
        <v>1</v>
      </c>
      <c r="LB101" s="26">
        <f t="shared" si="69"/>
        <v>1</v>
      </c>
      <c r="LC101" s="26">
        <f t="shared" si="69"/>
        <v>1</v>
      </c>
      <c r="LD101" s="26">
        <f t="shared" si="69"/>
        <v>1</v>
      </c>
      <c r="LE101" s="26">
        <f t="shared" si="69"/>
        <v>1</v>
      </c>
      <c r="LF101" s="26">
        <f t="shared" si="69"/>
        <v>1</v>
      </c>
      <c r="LG101" s="26">
        <f t="shared" si="69"/>
        <v>1</v>
      </c>
      <c r="LH101" s="26">
        <f t="shared" si="69"/>
        <v>1</v>
      </c>
      <c r="LI101" s="26">
        <f t="shared" si="69"/>
        <v>1</v>
      </c>
      <c r="LJ101" s="26">
        <f t="shared" si="69"/>
        <v>1</v>
      </c>
      <c r="LK101" s="26">
        <f t="shared" ref="LK101:NV101" si="70">+IF(IFERROR(LK87*LK88*LK89,0)&gt;0,1,0)</f>
        <v>1</v>
      </c>
      <c r="LL101" s="26">
        <f t="shared" si="70"/>
        <v>1</v>
      </c>
      <c r="LM101" s="26">
        <f t="shared" si="70"/>
        <v>1</v>
      </c>
      <c r="LN101" s="26">
        <f t="shared" si="70"/>
        <v>1</v>
      </c>
      <c r="LO101" s="26">
        <f t="shared" si="70"/>
        <v>1</v>
      </c>
      <c r="LP101" s="26">
        <f t="shared" si="70"/>
        <v>1</v>
      </c>
      <c r="LQ101" s="26">
        <f t="shared" si="70"/>
        <v>1</v>
      </c>
      <c r="LR101" s="26">
        <f t="shared" si="70"/>
        <v>1</v>
      </c>
      <c r="LS101" s="26">
        <f t="shared" si="70"/>
        <v>1</v>
      </c>
      <c r="LT101" s="26">
        <f t="shared" si="70"/>
        <v>1</v>
      </c>
      <c r="LU101" s="26">
        <f t="shared" si="70"/>
        <v>1</v>
      </c>
      <c r="LV101" s="26">
        <f t="shared" si="70"/>
        <v>1</v>
      </c>
      <c r="LW101" s="26">
        <f t="shared" si="70"/>
        <v>1</v>
      </c>
      <c r="LX101" s="26">
        <f t="shared" si="70"/>
        <v>1</v>
      </c>
      <c r="LY101" s="26">
        <f t="shared" si="70"/>
        <v>1</v>
      </c>
      <c r="LZ101" s="26">
        <f t="shared" si="70"/>
        <v>1</v>
      </c>
      <c r="MA101" s="26">
        <f t="shared" si="70"/>
        <v>1</v>
      </c>
      <c r="MB101" s="26">
        <f t="shared" si="70"/>
        <v>1</v>
      </c>
      <c r="MC101" s="26">
        <f t="shared" si="70"/>
        <v>1</v>
      </c>
      <c r="MD101" s="26">
        <f t="shared" si="70"/>
        <v>1</v>
      </c>
      <c r="ME101" s="26">
        <f t="shared" si="70"/>
        <v>1</v>
      </c>
      <c r="MF101" s="26">
        <f t="shared" si="70"/>
        <v>1</v>
      </c>
      <c r="MG101" s="26">
        <f t="shared" si="70"/>
        <v>1</v>
      </c>
      <c r="MH101" s="26">
        <f t="shared" si="70"/>
        <v>1</v>
      </c>
      <c r="MI101" s="26">
        <f t="shared" si="70"/>
        <v>1</v>
      </c>
      <c r="MJ101" s="26">
        <f t="shared" si="70"/>
        <v>1</v>
      </c>
      <c r="MK101" s="26">
        <f t="shared" si="70"/>
        <v>1</v>
      </c>
      <c r="ML101" s="26">
        <f t="shared" si="70"/>
        <v>1</v>
      </c>
      <c r="MM101" s="26">
        <f t="shared" si="70"/>
        <v>1</v>
      </c>
      <c r="MN101" s="26">
        <f t="shared" si="70"/>
        <v>1</v>
      </c>
      <c r="MO101" s="26">
        <f t="shared" si="70"/>
        <v>1</v>
      </c>
      <c r="MP101" s="26">
        <f t="shared" si="70"/>
        <v>1</v>
      </c>
      <c r="MQ101" s="26">
        <f t="shared" si="70"/>
        <v>1</v>
      </c>
      <c r="MR101" s="26">
        <f t="shared" si="70"/>
        <v>1</v>
      </c>
      <c r="MS101" s="26">
        <f t="shared" si="70"/>
        <v>1</v>
      </c>
      <c r="MT101" s="26">
        <f t="shared" si="70"/>
        <v>1</v>
      </c>
      <c r="MU101" s="26">
        <f t="shared" si="70"/>
        <v>1</v>
      </c>
      <c r="MV101" s="26">
        <f t="shared" si="70"/>
        <v>1</v>
      </c>
      <c r="MW101" s="26">
        <f t="shared" si="70"/>
        <v>1</v>
      </c>
      <c r="MX101" s="26">
        <f t="shared" si="70"/>
        <v>1</v>
      </c>
      <c r="MY101" s="26">
        <f t="shared" si="70"/>
        <v>1</v>
      </c>
      <c r="MZ101" s="26">
        <f t="shared" si="70"/>
        <v>1</v>
      </c>
      <c r="NA101" s="26">
        <f t="shared" si="70"/>
        <v>1</v>
      </c>
      <c r="NB101" s="26">
        <f t="shared" si="70"/>
        <v>1</v>
      </c>
      <c r="NC101" s="26">
        <f t="shared" si="70"/>
        <v>1</v>
      </c>
      <c r="ND101" s="26">
        <f t="shared" si="70"/>
        <v>1</v>
      </c>
      <c r="NE101" s="26">
        <f t="shared" si="70"/>
        <v>1</v>
      </c>
      <c r="NF101" s="26">
        <f t="shared" si="70"/>
        <v>1</v>
      </c>
      <c r="NG101" s="26">
        <f t="shared" si="70"/>
        <v>1</v>
      </c>
      <c r="NH101" s="26">
        <f t="shared" si="70"/>
        <v>1</v>
      </c>
      <c r="NI101" s="26">
        <f t="shared" si="70"/>
        <v>1</v>
      </c>
      <c r="NJ101" s="26">
        <f t="shared" si="70"/>
        <v>1</v>
      </c>
      <c r="NK101" s="26">
        <f t="shared" si="70"/>
        <v>1</v>
      </c>
      <c r="NL101" s="26">
        <f t="shared" si="70"/>
        <v>1</v>
      </c>
      <c r="NM101" s="26">
        <f t="shared" si="70"/>
        <v>1</v>
      </c>
      <c r="NN101" s="26">
        <f t="shared" si="70"/>
        <v>1</v>
      </c>
      <c r="NO101" s="26">
        <f t="shared" si="70"/>
        <v>1</v>
      </c>
      <c r="NP101" s="26">
        <f t="shared" si="70"/>
        <v>1</v>
      </c>
      <c r="NQ101" s="26">
        <f t="shared" si="70"/>
        <v>1</v>
      </c>
      <c r="NR101" s="26">
        <f t="shared" si="70"/>
        <v>1</v>
      </c>
      <c r="NS101" s="26">
        <f t="shared" si="70"/>
        <v>1</v>
      </c>
      <c r="NT101" s="26">
        <f t="shared" si="70"/>
        <v>1</v>
      </c>
      <c r="NU101" s="26">
        <f t="shared" si="70"/>
        <v>1</v>
      </c>
      <c r="NV101" s="26">
        <f t="shared" si="70"/>
        <v>1</v>
      </c>
      <c r="NW101" s="26">
        <f t="shared" ref="NW101:QH101" si="71">+IF(IFERROR(NW87*NW88*NW89,0)&gt;0,1,0)</f>
        <v>1</v>
      </c>
      <c r="NX101" s="26">
        <f t="shared" si="71"/>
        <v>1</v>
      </c>
      <c r="NY101" s="26">
        <f t="shared" si="71"/>
        <v>1</v>
      </c>
      <c r="NZ101" s="26">
        <f t="shared" si="71"/>
        <v>1</v>
      </c>
      <c r="OA101" s="26">
        <f t="shared" si="71"/>
        <v>1</v>
      </c>
      <c r="OB101" s="26">
        <f t="shared" si="71"/>
        <v>1</v>
      </c>
      <c r="OC101" s="26">
        <f t="shared" si="71"/>
        <v>1</v>
      </c>
      <c r="OD101" s="26">
        <f t="shared" si="71"/>
        <v>1</v>
      </c>
      <c r="OE101" s="26">
        <f t="shared" si="71"/>
        <v>1</v>
      </c>
      <c r="OF101" s="26">
        <f t="shared" si="71"/>
        <v>1</v>
      </c>
      <c r="OG101" s="26">
        <f t="shared" si="71"/>
        <v>1</v>
      </c>
      <c r="OH101" s="26">
        <f t="shared" si="71"/>
        <v>1</v>
      </c>
      <c r="OI101" s="26">
        <f t="shared" si="71"/>
        <v>1</v>
      </c>
      <c r="OJ101" s="26">
        <f t="shared" si="71"/>
        <v>1</v>
      </c>
      <c r="OK101" s="26">
        <f t="shared" si="71"/>
        <v>1</v>
      </c>
      <c r="OL101" s="26">
        <f t="shared" si="71"/>
        <v>1</v>
      </c>
      <c r="OM101" s="26">
        <f t="shared" si="71"/>
        <v>1</v>
      </c>
      <c r="ON101" s="26">
        <f t="shared" si="71"/>
        <v>1</v>
      </c>
      <c r="OO101" s="26">
        <f t="shared" si="71"/>
        <v>1</v>
      </c>
      <c r="OP101" s="26">
        <f t="shared" si="71"/>
        <v>1</v>
      </c>
      <c r="OQ101" s="26">
        <f t="shared" si="71"/>
        <v>1</v>
      </c>
      <c r="OR101" s="26">
        <f t="shared" si="71"/>
        <v>1</v>
      </c>
      <c r="OS101" s="26">
        <f t="shared" si="71"/>
        <v>1</v>
      </c>
      <c r="OT101" s="26">
        <f t="shared" si="71"/>
        <v>1</v>
      </c>
      <c r="OU101" s="26">
        <f t="shared" si="71"/>
        <v>1</v>
      </c>
      <c r="OV101" s="26">
        <f t="shared" si="71"/>
        <v>1</v>
      </c>
      <c r="OW101" s="26">
        <f t="shared" si="71"/>
        <v>1</v>
      </c>
      <c r="OX101" s="26">
        <f t="shared" si="71"/>
        <v>1</v>
      </c>
      <c r="OY101" s="26">
        <f t="shared" si="71"/>
        <v>1</v>
      </c>
      <c r="OZ101" s="26">
        <f t="shared" si="71"/>
        <v>1</v>
      </c>
      <c r="PA101" s="26">
        <f t="shared" si="71"/>
        <v>1</v>
      </c>
      <c r="PB101" s="26">
        <f t="shared" si="71"/>
        <v>1</v>
      </c>
      <c r="PC101" s="26">
        <f t="shared" si="71"/>
        <v>1</v>
      </c>
      <c r="PD101" s="26">
        <f t="shared" si="71"/>
        <v>1</v>
      </c>
      <c r="PE101" s="26">
        <f t="shared" si="71"/>
        <v>1</v>
      </c>
      <c r="PF101" s="26">
        <f t="shared" si="71"/>
        <v>1</v>
      </c>
      <c r="PG101" s="26">
        <f t="shared" si="71"/>
        <v>1</v>
      </c>
      <c r="PH101" s="26">
        <f t="shared" si="71"/>
        <v>1</v>
      </c>
      <c r="PI101" s="26">
        <f t="shared" si="71"/>
        <v>1</v>
      </c>
      <c r="PJ101" s="26">
        <f t="shared" si="71"/>
        <v>1</v>
      </c>
      <c r="PK101" s="26">
        <f t="shared" si="71"/>
        <v>1</v>
      </c>
      <c r="PL101" s="26">
        <f t="shared" si="71"/>
        <v>1</v>
      </c>
      <c r="PM101" s="26">
        <f t="shared" si="71"/>
        <v>1</v>
      </c>
      <c r="PN101" s="26">
        <f t="shared" si="71"/>
        <v>1</v>
      </c>
      <c r="PO101" s="26">
        <f t="shared" si="71"/>
        <v>1</v>
      </c>
      <c r="PP101" s="26">
        <f t="shared" si="71"/>
        <v>1</v>
      </c>
      <c r="PQ101" s="26">
        <f t="shared" si="71"/>
        <v>1</v>
      </c>
      <c r="PR101" s="26">
        <f t="shared" si="71"/>
        <v>1</v>
      </c>
      <c r="PS101" s="26">
        <f t="shared" si="71"/>
        <v>1</v>
      </c>
      <c r="PT101" s="26">
        <f t="shared" si="71"/>
        <v>1</v>
      </c>
      <c r="PU101" s="26">
        <f t="shared" si="71"/>
        <v>1</v>
      </c>
      <c r="PV101" s="26">
        <f t="shared" si="71"/>
        <v>1</v>
      </c>
      <c r="PW101" s="26">
        <f t="shared" si="71"/>
        <v>1</v>
      </c>
      <c r="PX101" s="26">
        <f t="shared" si="71"/>
        <v>1</v>
      </c>
      <c r="PY101" s="26">
        <f t="shared" si="71"/>
        <v>1</v>
      </c>
      <c r="PZ101" s="26">
        <f t="shared" si="71"/>
        <v>1</v>
      </c>
      <c r="QA101" s="26">
        <f t="shared" si="71"/>
        <v>1</v>
      </c>
      <c r="QB101" s="26">
        <f t="shared" si="71"/>
        <v>1</v>
      </c>
      <c r="QC101" s="26">
        <f t="shared" si="71"/>
        <v>1</v>
      </c>
      <c r="QD101" s="26">
        <f t="shared" si="71"/>
        <v>1</v>
      </c>
      <c r="QE101" s="26">
        <f t="shared" si="71"/>
        <v>1</v>
      </c>
      <c r="QF101" s="26">
        <f t="shared" si="71"/>
        <v>1</v>
      </c>
      <c r="QG101" s="26">
        <f t="shared" si="71"/>
        <v>1</v>
      </c>
      <c r="QH101" s="26">
        <f t="shared" si="71"/>
        <v>1</v>
      </c>
      <c r="QI101" s="26">
        <f t="shared" ref="QI101:SG101" si="72">+IF(IFERROR(QI87*QI88*QI89,0)&gt;0,1,0)</f>
        <v>1</v>
      </c>
      <c r="QJ101" s="26">
        <f t="shared" si="72"/>
        <v>1</v>
      </c>
      <c r="QK101" s="26">
        <f t="shared" si="72"/>
        <v>1</v>
      </c>
      <c r="QL101" s="26">
        <f t="shared" si="72"/>
        <v>1</v>
      </c>
      <c r="QM101" s="26">
        <f t="shared" si="72"/>
        <v>1</v>
      </c>
      <c r="QN101" s="26">
        <f t="shared" si="72"/>
        <v>1</v>
      </c>
      <c r="QO101" s="26">
        <f t="shared" si="72"/>
        <v>1</v>
      </c>
      <c r="QP101" s="26">
        <f t="shared" si="72"/>
        <v>1</v>
      </c>
      <c r="QQ101" s="26">
        <f t="shared" si="72"/>
        <v>1</v>
      </c>
      <c r="QR101" s="26">
        <f t="shared" si="72"/>
        <v>1</v>
      </c>
      <c r="QS101" s="26">
        <f t="shared" si="72"/>
        <v>1</v>
      </c>
      <c r="QT101" s="26">
        <f t="shared" si="72"/>
        <v>1</v>
      </c>
      <c r="QU101" s="26">
        <f t="shared" si="72"/>
        <v>1</v>
      </c>
      <c r="QV101" s="26">
        <f t="shared" si="72"/>
        <v>1</v>
      </c>
      <c r="QW101" s="26">
        <f t="shared" si="72"/>
        <v>1</v>
      </c>
      <c r="QX101" s="26">
        <f t="shared" si="72"/>
        <v>1</v>
      </c>
      <c r="QY101" s="26">
        <f t="shared" si="72"/>
        <v>1</v>
      </c>
      <c r="QZ101" s="26">
        <f t="shared" si="72"/>
        <v>1</v>
      </c>
      <c r="RA101" s="26">
        <f t="shared" si="72"/>
        <v>1</v>
      </c>
      <c r="RB101" s="26">
        <f t="shared" si="72"/>
        <v>1</v>
      </c>
      <c r="RC101" s="26">
        <f t="shared" si="72"/>
        <v>1</v>
      </c>
      <c r="RD101" s="26">
        <f t="shared" si="72"/>
        <v>1</v>
      </c>
      <c r="RE101" s="26">
        <f t="shared" si="72"/>
        <v>1</v>
      </c>
      <c r="RF101" s="26">
        <f t="shared" si="72"/>
        <v>1</v>
      </c>
      <c r="RG101" s="26">
        <f t="shared" si="72"/>
        <v>1</v>
      </c>
      <c r="RH101" s="26">
        <f t="shared" si="72"/>
        <v>1</v>
      </c>
      <c r="RI101" s="26">
        <f t="shared" si="72"/>
        <v>1</v>
      </c>
      <c r="RJ101" s="26">
        <f t="shared" si="72"/>
        <v>1</v>
      </c>
      <c r="RK101" s="26">
        <f t="shared" si="72"/>
        <v>1</v>
      </c>
      <c r="RL101" s="26">
        <f t="shared" si="72"/>
        <v>1</v>
      </c>
      <c r="RM101" s="26">
        <f t="shared" si="72"/>
        <v>1</v>
      </c>
      <c r="RN101" s="26">
        <f t="shared" si="72"/>
        <v>1</v>
      </c>
      <c r="RO101" s="26">
        <f t="shared" si="72"/>
        <v>1</v>
      </c>
      <c r="RP101" s="26">
        <f t="shared" si="72"/>
        <v>1</v>
      </c>
      <c r="RQ101" s="26">
        <f t="shared" si="72"/>
        <v>1</v>
      </c>
      <c r="RR101" s="26">
        <f t="shared" si="72"/>
        <v>1</v>
      </c>
      <c r="RS101" s="26">
        <f t="shared" si="72"/>
        <v>1</v>
      </c>
      <c r="RT101" s="26">
        <f t="shared" si="72"/>
        <v>1</v>
      </c>
      <c r="RU101" s="26">
        <f t="shared" si="72"/>
        <v>1</v>
      </c>
      <c r="RV101" s="26">
        <f t="shared" si="72"/>
        <v>1</v>
      </c>
      <c r="RW101" s="26">
        <f t="shared" si="72"/>
        <v>1</v>
      </c>
      <c r="RX101" s="26">
        <f t="shared" si="72"/>
        <v>1</v>
      </c>
      <c r="RY101" s="26">
        <f t="shared" si="72"/>
        <v>1</v>
      </c>
      <c r="RZ101" s="26">
        <f t="shared" si="72"/>
        <v>1</v>
      </c>
      <c r="SA101" s="26">
        <f t="shared" si="72"/>
        <v>1</v>
      </c>
      <c r="SB101" s="26">
        <f t="shared" si="72"/>
        <v>1</v>
      </c>
      <c r="SC101" s="26">
        <f t="shared" si="72"/>
        <v>1</v>
      </c>
      <c r="SD101" s="26">
        <f t="shared" si="72"/>
        <v>1</v>
      </c>
      <c r="SE101" s="26">
        <f t="shared" si="72"/>
        <v>1</v>
      </c>
      <c r="SF101" s="26">
        <f t="shared" si="72"/>
        <v>1</v>
      </c>
      <c r="SG101" s="26">
        <f t="shared" si="72"/>
        <v>1</v>
      </c>
    </row>
    <row r="103" spans="1:502">
      <c r="A103" t="s">
        <v>563</v>
      </c>
      <c r="B103" s="1">
        <f t="shared" ref="B103:BM103" si="73">+IF(B101=0,"",$Q$67*$Q$68*MAX(0,$Q$63-MAX(B87,$Q$64)))</f>
        <v>18742.500000000004</v>
      </c>
      <c r="C103" s="1">
        <f t="shared" si="73"/>
        <v>0</v>
      </c>
      <c r="D103" s="1">
        <f t="shared" si="73"/>
        <v>7175.7000000000044</v>
      </c>
      <c r="E103" s="1">
        <f t="shared" si="73"/>
        <v>2677.5</v>
      </c>
      <c r="F103" s="1">
        <f t="shared" si="73"/>
        <v>8353.8000000000029</v>
      </c>
      <c r="G103" s="1">
        <f t="shared" si="73"/>
        <v>4069.8000000000038</v>
      </c>
      <c r="H103" s="1">
        <f t="shared" si="73"/>
        <v>0</v>
      </c>
      <c r="I103" s="1">
        <f t="shared" si="73"/>
        <v>0</v>
      </c>
      <c r="J103" s="1">
        <f t="shared" si="73"/>
        <v>11673.900000000003</v>
      </c>
      <c r="K103" s="1">
        <f t="shared" si="73"/>
        <v>7925.4000000000024</v>
      </c>
      <c r="L103" s="1">
        <f t="shared" si="73"/>
        <v>0</v>
      </c>
      <c r="M103" s="1">
        <f t="shared" si="73"/>
        <v>13923.000000000004</v>
      </c>
      <c r="N103" s="1">
        <f t="shared" si="73"/>
        <v>0</v>
      </c>
      <c r="O103" s="1">
        <f t="shared" si="73"/>
        <v>0</v>
      </c>
      <c r="P103" s="1">
        <f t="shared" si="73"/>
        <v>4712.4000000000042</v>
      </c>
      <c r="Q103" s="1">
        <f t="shared" si="73"/>
        <v>0</v>
      </c>
      <c r="R103" s="1">
        <f t="shared" si="73"/>
        <v>2034.9000000000042</v>
      </c>
      <c r="S103" s="1">
        <f t="shared" si="73"/>
        <v>0</v>
      </c>
      <c r="T103" s="1">
        <f t="shared" si="73"/>
        <v>5569.2</v>
      </c>
      <c r="U103" s="1">
        <f t="shared" si="73"/>
        <v>0</v>
      </c>
      <c r="V103" s="1">
        <f t="shared" si="73"/>
        <v>0</v>
      </c>
      <c r="W103" s="1">
        <f t="shared" si="73"/>
        <v>16814.700000000004</v>
      </c>
      <c r="X103" s="1">
        <f t="shared" si="73"/>
        <v>18742.500000000004</v>
      </c>
      <c r="Y103" s="1">
        <f t="shared" si="73"/>
        <v>8353.8000000000029</v>
      </c>
      <c r="Z103" s="1">
        <f t="shared" si="73"/>
        <v>5140.8</v>
      </c>
      <c r="AA103" s="1">
        <f t="shared" si="73"/>
        <v>0</v>
      </c>
      <c r="AB103" s="1">
        <f t="shared" si="73"/>
        <v>10710</v>
      </c>
      <c r="AC103" s="1">
        <f t="shared" si="73"/>
        <v>0</v>
      </c>
      <c r="AD103" s="1">
        <f t="shared" si="73"/>
        <v>0</v>
      </c>
      <c r="AE103" s="1">
        <f t="shared" si="73"/>
        <v>0</v>
      </c>
      <c r="AF103" s="1">
        <f t="shared" si="73"/>
        <v>0</v>
      </c>
      <c r="AG103" s="1">
        <f t="shared" si="73"/>
        <v>13601.7</v>
      </c>
      <c r="AH103" s="1">
        <f t="shared" si="73"/>
        <v>0</v>
      </c>
      <c r="AI103" s="1">
        <f t="shared" si="73"/>
        <v>9853.2000000000044</v>
      </c>
      <c r="AJ103" s="1">
        <f t="shared" si="73"/>
        <v>3748.5000000000009</v>
      </c>
      <c r="AK103" s="1">
        <f t="shared" si="73"/>
        <v>0</v>
      </c>
      <c r="AL103" s="1">
        <f t="shared" si="73"/>
        <v>16172.100000000002</v>
      </c>
      <c r="AM103" s="1">
        <f t="shared" si="73"/>
        <v>7282.800000000002</v>
      </c>
      <c r="AN103" s="1">
        <f t="shared" si="73"/>
        <v>1606.5000000000039</v>
      </c>
      <c r="AO103" s="1">
        <f t="shared" si="73"/>
        <v>0</v>
      </c>
      <c r="AP103" s="1">
        <f t="shared" si="73"/>
        <v>0</v>
      </c>
      <c r="AQ103" s="1">
        <f t="shared" si="73"/>
        <v>0</v>
      </c>
      <c r="AR103" s="1">
        <f t="shared" si="73"/>
        <v>0</v>
      </c>
      <c r="AS103" s="1">
        <f t="shared" si="73"/>
        <v>321.30000000000268</v>
      </c>
      <c r="AT103" s="1">
        <f t="shared" si="73"/>
        <v>642.60000000000059</v>
      </c>
      <c r="AU103" s="1">
        <f t="shared" si="73"/>
        <v>535.50000000000284</v>
      </c>
      <c r="AV103" s="1">
        <f t="shared" si="73"/>
        <v>0</v>
      </c>
      <c r="AW103" s="1">
        <f t="shared" si="73"/>
        <v>0</v>
      </c>
      <c r="AX103" s="1">
        <f t="shared" si="73"/>
        <v>0</v>
      </c>
      <c r="AY103" s="1">
        <f t="shared" si="73"/>
        <v>0</v>
      </c>
      <c r="AZ103" s="1">
        <f t="shared" si="73"/>
        <v>321.30000000000268</v>
      </c>
      <c r="BA103" s="1">
        <f t="shared" si="73"/>
        <v>0</v>
      </c>
      <c r="BB103" s="1">
        <f t="shared" si="73"/>
        <v>0</v>
      </c>
      <c r="BC103" s="1">
        <f t="shared" si="73"/>
        <v>0</v>
      </c>
      <c r="BD103" s="1">
        <f t="shared" si="73"/>
        <v>18742.500000000004</v>
      </c>
      <c r="BE103" s="1">
        <f t="shared" si="73"/>
        <v>11245.500000000004</v>
      </c>
      <c r="BF103" s="1">
        <f t="shared" si="73"/>
        <v>9424.8000000000029</v>
      </c>
      <c r="BG103" s="1">
        <f t="shared" si="73"/>
        <v>0</v>
      </c>
      <c r="BH103" s="1">
        <f t="shared" si="73"/>
        <v>6533.1000000000031</v>
      </c>
      <c r="BI103" s="1">
        <f t="shared" si="73"/>
        <v>107.10000000000247</v>
      </c>
      <c r="BJ103" s="1">
        <f t="shared" si="73"/>
        <v>11459.700000000003</v>
      </c>
      <c r="BK103" s="1">
        <f t="shared" si="73"/>
        <v>0</v>
      </c>
      <c r="BL103" s="1">
        <f t="shared" si="73"/>
        <v>0</v>
      </c>
      <c r="BM103" s="1">
        <f t="shared" si="73"/>
        <v>9103.5000000000018</v>
      </c>
      <c r="BN103" s="1">
        <f t="shared" ref="BN103:DY103" si="74">+IF(BN101=0,"",$Q$67*$Q$68*MAX(0,$Q$63-MAX(BN87,$Q$64)))</f>
        <v>0</v>
      </c>
      <c r="BO103" s="1">
        <f t="shared" si="74"/>
        <v>2356.2000000000021</v>
      </c>
      <c r="BP103" s="1">
        <f t="shared" si="74"/>
        <v>9103.5000000000018</v>
      </c>
      <c r="BQ103" s="1">
        <f t="shared" si="74"/>
        <v>0</v>
      </c>
      <c r="BR103" s="1">
        <f t="shared" si="74"/>
        <v>3748.5000000000009</v>
      </c>
      <c r="BS103" s="1">
        <f t="shared" si="74"/>
        <v>107.10000000000247</v>
      </c>
      <c r="BT103" s="1">
        <f t="shared" si="74"/>
        <v>0</v>
      </c>
      <c r="BU103" s="1">
        <f t="shared" si="74"/>
        <v>8032.5</v>
      </c>
      <c r="BV103" s="1">
        <f t="shared" si="74"/>
        <v>7497.0000000000018</v>
      </c>
      <c r="BW103" s="1">
        <f t="shared" si="74"/>
        <v>0</v>
      </c>
      <c r="BX103" s="1">
        <f t="shared" si="74"/>
        <v>9424.8000000000029</v>
      </c>
      <c r="BY103" s="1">
        <f t="shared" si="74"/>
        <v>4498.2000000000044</v>
      </c>
      <c r="BZ103" s="1">
        <f t="shared" si="74"/>
        <v>0</v>
      </c>
      <c r="CA103" s="1">
        <f t="shared" si="74"/>
        <v>0</v>
      </c>
      <c r="CB103" s="1">
        <f t="shared" si="74"/>
        <v>0</v>
      </c>
      <c r="CC103" s="1">
        <f t="shared" si="74"/>
        <v>13066.200000000003</v>
      </c>
      <c r="CD103" s="1">
        <f t="shared" si="74"/>
        <v>8032.5</v>
      </c>
      <c r="CE103" s="1">
        <f t="shared" si="74"/>
        <v>0</v>
      </c>
      <c r="CF103" s="1">
        <f t="shared" si="74"/>
        <v>13280.400000000001</v>
      </c>
      <c r="CG103" s="1">
        <f t="shared" si="74"/>
        <v>535.50000000000284</v>
      </c>
      <c r="CH103" s="1">
        <f t="shared" si="74"/>
        <v>0</v>
      </c>
      <c r="CI103" s="1">
        <f t="shared" si="74"/>
        <v>4712.4000000000042</v>
      </c>
      <c r="CJ103" s="1">
        <f t="shared" si="74"/>
        <v>0</v>
      </c>
      <c r="CK103" s="1">
        <f t="shared" si="74"/>
        <v>0</v>
      </c>
      <c r="CL103" s="1">
        <f t="shared" si="74"/>
        <v>0</v>
      </c>
      <c r="CM103" s="1">
        <f t="shared" si="74"/>
        <v>0</v>
      </c>
      <c r="CN103" s="1">
        <f t="shared" si="74"/>
        <v>2463.2999999999997</v>
      </c>
      <c r="CO103" s="1">
        <f t="shared" si="74"/>
        <v>0</v>
      </c>
      <c r="CP103" s="1">
        <f t="shared" si="74"/>
        <v>0</v>
      </c>
      <c r="CQ103" s="1">
        <f t="shared" si="74"/>
        <v>8460.9</v>
      </c>
      <c r="CR103" s="1">
        <f t="shared" si="74"/>
        <v>13280.400000000001</v>
      </c>
      <c r="CS103" s="1">
        <f t="shared" si="74"/>
        <v>0</v>
      </c>
      <c r="CT103" s="1">
        <f t="shared" si="74"/>
        <v>1713.6000000000015</v>
      </c>
      <c r="CU103" s="1">
        <f t="shared" si="74"/>
        <v>0</v>
      </c>
      <c r="CV103" s="1">
        <f t="shared" si="74"/>
        <v>0</v>
      </c>
      <c r="CW103" s="1">
        <f t="shared" si="74"/>
        <v>0</v>
      </c>
      <c r="CX103" s="1">
        <f t="shared" si="74"/>
        <v>0</v>
      </c>
      <c r="CY103" s="1">
        <f t="shared" si="74"/>
        <v>321.30000000000268</v>
      </c>
      <c r="CZ103" s="1">
        <f t="shared" si="74"/>
        <v>0</v>
      </c>
      <c r="DA103" s="1">
        <f t="shared" si="74"/>
        <v>3427.200000000003</v>
      </c>
      <c r="DB103" s="1">
        <f t="shared" si="74"/>
        <v>0</v>
      </c>
      <c r="DC103" s="1">
        <f t="shared" si="74"/>
        <v>8782.2000000000025</v>
      </c>
      <c r="DD103" s="1">
        <f t="shared" si="74"/>
        <v>0</v>
      </c>
      <c r="DE103" s="1">
        <f t="shared" si="74"/>
        <v>0</v>
      </c>
      <c r="DF103" s="1">
        <f t="shared" si="74"/>
        <v>0</v>
      </c>
      <c r="DG103" s="1">
        <f t="shared" si="74"/>
        <v>0</v>
      </c>
      <c r="DH103" s="1">
        <f t="shared" si="74"/>
        <v>14672.7</v>
      </c>
      <c r="DI103" s="1">
        <f t="shared" si="74"/>
        <v>0</v>
      </c>
      <c r="DJ103" s="1">
        <f t="shared" si="74"/>
        <v>9210.600000000004</v>
      </c>
      <c r="DK103" s="1">
        <f t="shared" si="74"/>
        <v>2034.9000000000042</v>
      </c>
      <c r="DL103" s="1">
        <f t="shared" si="74"/>
        <v>6104.7000000000035</v>
      </c>
      <c r="DM103" s="1">
        <f t="shared" si="74"/>
        <v>11031.300000000003</v>
      </c>
      <c r="DN103" s="1">
        <f t="shared" si="74"/>
        <v>0</v>
      </c>
      <c r="DO103" s="1">
        <f t="shared" si="74"/>
        <v>0</v>
      </c>
      <c r="DP103" s="1">
        <f t="shared" si="74"/>
        <v>3641.4000000000033</v>
      </c>
      <c r="DQ103" s="1">
        <f t="shared" si="74"/>
        <v>3320.1000000000004</v>
      </c>
      <c r="DR103" s="1">
        <f t="shared" si="74"/>
        <v>6961.5000000000036</v>
      </c>
      <c r="DS103" s="1">
        <f t="shared" si="74"/>
        <v>0</v>
      </c>
      <c r="DT103" s="1">
        <f t="shared" si="74"/>
        <v>6533.1000000000031</v>
      </c>
      <c r="DU103" s="1">
        <f t="shared" si="74"/>
        <v>0</v>
      </c>
      <c r="DV103" s="1">
        <f t="shared" si="74"/>
        <v>0</v>
      </c>
      <c r="DW103" s="1">
        <f t="shared" si="74"/>
        <v>0</v>
      </c>
      <c r="DX103" s="1">
        <f t="shared" si="74"/>
        <v>0</v>
      </c>
      <c r="DY103" s="1">
        <f t="shared" si="74"/>
        <v>8568.0000000000036</v>
      </c>
      <c r="DZ103" s="1">
        <f t="shared" ref="DZ103:GK103" si="75">+IF(DZ101=0,"",$Q$67*$Q$68*MAX(0,$Q$63-MAX(DZ87,$Q$64)))</f>
        <v>5140.8</v>
      </c>
      <c r="EA103" s="1">
        <f t="shared" si="75"/>
        <v>2034.9000000000042</v>
      </c>
      <c r="EB103" s="1">
        <f t="shared" si="75"/>
        <v>0</v>
      </c>
      <c r="EC103" s="1">
        <f t="shared" si="75"/>
        <v>0</v>
      </c>
      <c r="ED103" s="1">
        <f t="shared" si="75"/>
        <v>1606.5000000000039</v>
      </c>
      <c r="EE103" s="1">
        <f t="shared" si="75"/>
        <v>2998.8000000000025</v>
      </c>
      <c r="EF103" s="1">
        <f t="shared" si="75"/>
        <v>0</v>
      </c>
      <c r="EG103" s="1">
        <f t="shared" si="75"/>
        <v>3641.4000000000033</v>
      </c>
      <c r="EH103" s="1">
        <f t="shared" si="75"/>
        <v>0</v>
      </c>
      <c r="EI103" s="1">
        <f t="shared" si="75"/>
        <v>17350.2</v>
      </c>
      <c r="EJ103" s="1">
        <f t="shared" si="75"/>
        <v>2034.9000000000042</v>
      </c>
      <c r="EK103" s="1">
        <f t="shared" si="75"/>
        <v>0</v>
      </c>
      <c r="EL103" s="1">
        <f t="shared" si="75"/>
        <v>0</v>
      </c>
      <c r="EM103" s="1">
        <f t="shared" si="75"/>
        <v>12423.600000000002</v>
      </c>
      <c r="EN103" s="1">
        <f t="shared" si="75"/>
        <v>2249.0999999999995</v>
      </c>
      <c r="EO103" s="1">
        <f t="shared" si="75"/>
        <v>0</v>
      </c>
      <c r="EP103" s="1">
        <f t="shared" si="75"/>
        <v>535.50000000000284</v>
      </c>
      <c r="EQ103" s="1">
        <f t="shared" si="75"/>
        <v>107.10000000000247</v>
      </c>
      <c r="ER103" s="1">
        <f t="shared" si="75"/>
        <v>0</v>
      </c>
      <c r="ES103" s="1">
        <f t="shared" si="75"/>
        <v>749.700000000003</v>
      </c>
      <c r="ET103" s="1">
        <f t="shared" si="75"/>
        <v>11459.700000000003</v>
      </c>
      <c r="EU103" s="1">
        <f t="shared" si="75"/>
        <v>5462.1000000000022</v>
      </c>
      <c r="EV103" s="1">
        <f t="shared" si="75"/>
        <v>3213.0000000000027</v>
      </c>
      <c r="EW103" s="1">
        <f t="shared" si="75"/>
        <v>0</v>
      </c>
      <c r="EX103" s="1">
        <f t="shared" si="75"/>
        <v>11673.900000000003</v>
      </c>
      <c r="EY103" s="1">
        <f t="shared" si="75"/>
        <v>2356.2000000000021</v>
      </c>
      <c r="EZ103" s="1">
        <f t="shared" si="75"/>
        <v>8889.3000000000011</v>
      </c>
      <c r="FA103" s="1">
        <f t="shared" si="75"/>
        <v>0</v>
      </c>
      <c r="FB103" s="1">
        <f t="shared" si="75"/>
        <v>18742.500000000004</v>
      </c>
      <c r="FC103" s="1">
        <f t="shared" si="75"/>
        <v>0</v>
      </c>
      <c r="FD103" s="1">
        <f t="shared" si="75"/>
        <v>0</v>
      </c>
      <c r="FE103" s="1">
        <f t="shared" si="75"/>
        <v>4498.2000000000044</v>
      </c>
      <c r="FF103" s="1">
        <f t="shared" si="75"/>
        <v>0</v>
      </c>
      <c r="FG103" s="1">
        <f t="shared" si="75"/>
        <v>0</v>
      </c>
      <c r="FH103" s="1">
        <f t="shared" si="75"/>
        <v>0</v>
      </c>
      <c r="FI103" s="1">
        <f t="shared" si="75"/>
        <v>1285.2000000000012</v>
      </c>
      <c r="FJ103" s="1">
        <f t="shared" si="75"/>
        <v>18742.500000000004</v>
      </c>
      <c r="FK103" s="1">
        <f t="shared" si="75"/>
        <v>11031.300000000003</v>
      </c>
      <c r="FL103" s="1">
        <f t="shared" si="75"/>
        <v>0</v>
      </c>
      <c r="FM103" s="1">
        <f t="shared" si="75"/>
        <v>8782.2000000000025</v>
      </c>
      <c r="FN103" s="1">
        <f t="shared" si="75"/>
        <v>0</v>
      </c>
      <c r="FO103" s="1">
        <f t="shared" si="75"/>
        <v>18742.500000000004</v>
      </c>
      <c r="FP103" s="1">
        <f t="shared" si="75"/>
        <v>0</v>
      </c>
      <c r="FQ103" s="1">
        <f t="shared" si="75"/>
        <v>1285.2000000000012</v>
      </c>
      <c r="FR103" s="1">
        <f t="shared" si="75"/>
        <v>10174.500000000002</v>
      </c>
      <c r="FS103" s="1">
        <f t="shared" si="75"/>
        <v>0</v>
      </c>
      <c r="FT103" s="1">
        <f t="shared" si="75"/>
        <v>1178.1000000000033</v>
      </c>
      <c r="FU103" s="1">
        <f t="shared" si="75"/>
        <v>0</v>
      </c>
      <c r="FV103" s="1">
        <f t="shared" si="75"/>
        <v>0</v>
      </c>
      <c r="FW103" s="1">
        <f t="shared" si="75"/>
        <v>0</v>
      </c>
      <c r="FX103" s="1">
        <f t="shared" si="75"/>
        <v>5783.4000000000005</v>
      </c>
      <c r="FY103" s="1">
        <f t="shared" si="75"/>
        <v>0</v>
      </c>
      <c r="FZ103" s="1">
        <f t="shared" si="75"/>
        <v>2570.4000000000024</v>
      </c>
      <c r="GA103" s="1">
        <f t="shared" si="75"/>
        <v>1927.8000000000018</v>
      </c>
      <c r="GB103" s="1">
        <f t="shared" si="75"/>
        <v>4069.8000000000038</v>
      </c>
      <c r="GC103" s="1">
        <f t="shared" si="75"/>
        <v>18742.500000000004</v>
      </c>
      <c r="GD103" s="1">
        <f t="shared" si="75"/>
        <v>4069.8000000000038</v>
      </c>
      <c r="GE103" s="1">
        <f t="shared" si="75"/>
        <v>15743.700000000003</v>
      </c>
      <c r="GF103" s="1">
        <f t="shared" si="75"/>
        <v>8568.0000000000036</v>
      </c>
      <c r="GG103" s="1">
        <f t="shared" si="75"/>
        <v>0</v>
      </c>
      <c r="GH103" s="1">
        <f t="shared" si="75"/>
        <v>749.700000000003</v>
      </c>
      <c r="GI103" s="1">
        <f t="shared" si="75"/>
        <v>0</v>
      </c>
      <c r="GJ103" s="1">
        <f t="shared" si="75"/>
        <v>0</v>
      </c>
      <c r="GK103" s="1">
        <f t="shared" si="75"/>
        <v>0</v>
      </c>
      <c r="GL103" s="1">
        <f t="shared" ref="GL103:IW103" si="76">+IF(GL101=0,"",$Q$67*$Q$68*MAX(0,$Q$63-MAX(GL87,$Q$64)))</f>
        <v>0</v>
      </c>
      <c r="GM103" s="1">
        <f t="shared" si="76"/>
        <v>0</v>
      </c>
      <c r="GN103" s="1">
        <f t="shared" si="76"/>
        <v>17136</v>
      </c>
      <c r="GO103" s="1">
        <f t="shared" si="76"/>
        <v>8889.3000000000011</v>
      </c>
      <c r="GP103" s="1">
        <f t="shared" si="76"/>
        <v>0</v>
      </c>
      <c r="GQ103" s="1">
        <f t="shared" si="76"/>
        <v>535.50000000000284</v>
      </c>
      <c r="GR103" s="1">
        <f t="shared" si="76"/>
        <v>18528.300000000003</v>
      </c>
      <c r="GS103" s="1">
        <f t="shared" si="76"/>
        <v>0</v>
      </c>
      <c r="GT103" s="1">
        <f t="shared" si="76"/>
        <v>0</v>
      </c>
      <c r="GU103" s="1">
        <f t="shared" si="76"/>
        <v>18742.500000000004</v>
      </c>
      <c r="GV103" s="1">
        <f t="shared" si="76"/>
        <v>5569.2</v>
      </c>
      <c r="GW103" s="1">
        <f t="shared" si="76"/>
        <v>0</v>
      </c>
      <c r="GX103" s="1">
        <f t="shared" si="76"/>
        <v>0</v>
      </c>
      <c r="GY103" s="1">
        <f t="shared" si="76"/>
        <v>1927.8000000000018</v>
      </c>
      <c r="GZ103" s="1">
        <f t="shared" si="76"/>
        <v>18742.500000000004</v>
      </c>
      <c r="HA103" s="1">
        <f t="shared" si="76"/>
        <v>12316.500000000004</v>
      </c>
      <c r="HB103" s="1">
        <f t="shared" si="76"/>
        <v>5140.8</v>
      </c>
      <c r="HC103" s="1">
        <f t="shared" si="76"/>
        <v>0</v>
      </c>
      <c r="HD103" s="1">
        <f t="shared" si="76"/>
        <v>0</v>
      </c>
      <c r="HE103" s="1">
        <f t="shared" si="76"/>
        <v>0</v>
      </c>
      <c r="HF103" s="1">
        <f t="shared" si="76"/>
        <v>5247.9000000000024</v>
      </c>
      <c r="HG103" s="1">
        <f t="shared" si="76"/>
        <v>0</v>
      </c>
      <c r="HH103" s="1">
        <f t="shared" si="76"/>
        <v>18742.500000000004</v>
      </c>
      <c r="HI103" s="1">
        <f t="shared" si="76"/>
        <v>18742.500000000004</v>
      </c>
      <c r="HJ103" s="1">
        <f t="shared" si="76"/>
        <v>6426.0000000000009</v>
      </c>
      <c r="HK103" s="1">
        <f t="shared" si="76"/>
        <v>0</v>
      </c>
      <c r="HL103" s="1">
        <f t="shared" si="76"/>
        <v>0</v>
      </c>
      <c r="HM103" s="1">
        <f t="shared" si="76"/>
        <v>10817.100000000002</v>
      </c>
      <c r="HN103" s="1">
        <f t="shared" si="76"/>
        <v>0</v>
      </c>
      <c r="HO103" s="1">
        <f t="shared" si="76"/>
        <v>0</v>
      </c>
      <c r="HP103" s="1">
        <f t="shared" si="76"/>
        <v>0</v>
      </c>
      <c r="HQ103" s="1">
        <f t="shared" si="76"/>
        <v>13601.7</v>
      </c>
      <c r="HR103" s="1">
        <f t="shared" si="76"/>
        <v>0</v>
      </c>
      <c r="HS103" s="1">
        <f t="shared" si="76"/>
        <v>321.30000000000268</v>
      </c>
      <c r="HT103" s="1">
        <f t="shared" si="76"/>
        <v>18742.500000000004</v>
      </c>
      <c r="HU103" s="1">
        <f t="shared" si="76"/>
        <v>0</v>
      </c>
      <c r="HV103" s="1">
        <f t="shared" si="76"/>
        <v>2677.5</v>
      </c>
      <c r="HW103" s="1">
        <f t="shared" si="76"/>
        <v>0</v>
      </c>
      <c r="HX103" s="1">
        <f t="shared" si="76"/>
        <v>1285.2000000000012</v>
      </c>
      <c r="HY103" s="1">
        <f t="shared" si="76"/>
        <v>0</v>
      </c>
      <c r="HZ103" s="1">
        <f t="shared" si="76"/>
        <v>0</v>
      </c>
      <c r="IA103" s="1">
        <f t="shared" si="76"/>
        <v>10388.700000000003</v>
      </c>
      <c r="IB103" s="1">
        <f t="shared" si="76"/>
        <v>0</v>
      </c>
      <c r="IC103" s="1">
        <f t="shared" si="76"/>
        <v>0</v>
      </c>
      <c r="ID103" s="1">
        <f t="shared" si="76"/>
        <v>6640.2000000000007</v>
      </c>
      <c r="IE103" s="1">
        <f t="shared" si="76"/>
        <v>8782.2000000000025</v>
      </c>
      <c r="IF103" s="1">
        <f t="shared" si="76"/>
        <v>13601.7</v>
      </c>
      <c r="IG103" s="1">
        <f t="shared" si="76"/>
        <v>3427.200000000003</v>
      </c>
      <c r="IH103" s="1">
        <f t="shared" si="76"/>
        <v>18742.500000000004</v>
      </c>
      <c r="II103" s="1">
        <f t="shared" si="76"/>
        <v>0</v>
      </c>
      <c r="IJ103" s="1">
        <f t="shared" si="76"/>
        <v>0</v>
      </c>
      <c r="IK103" s="1">
        <f t="shared" si="76"/>
        <v>0</v>
      </c>
      <c r="IL103" s="1">
        <f t="shared" si="76"/>
        <v>856.80000000000075</v>
      </c>
      <c r="IM103" s="1">
        <f t="shared" si="76"/>
        <v>16172.100000000002</v>
      </c>
      <c r="IN103" s="1">
        <f t="shared" si="76"/>
        <v>6747.3000000000038</v>
      </c>
      <c r="IO103" s="1">
        <f t="shared" si="76"/>
        <v>6533.1000000000031</v>
      </c>
      <c r="IP103" s="1">
        <f t="shared" si="76"/>
        <v>0</v>
      </c>
      <c r="IQ103" s="1">
        <f t="shared" si="76"/>
        <v>11673.900000000003</v>
      </c>
      <c r="IR103" s="1">
        <f t="shared" si="76"/>
        <v>0</v>
      </c>
      <c r="IS103" s="1">
        <f t="shared" si="76"/>
        <v>0</v>
      </c>
      <c r="IT103" s="1">
        <f t="shared" si="76"/>
        <v>9210.600000000004</v>
      </c>
      <c r="IU103" s="1">
        <f t="shared" si="76"/>
        <v>2998.8000000000025</v>
      </c>
      <c r="IV103" s="1">
        <f t="shared" si="76"/>
        <v>749.700000000003</v>
      </c>
      <c r="IW103" s="1">
        <f t="shared" si="76"/>
        <v>12209.400000000001</v>
      </c>
      <c r="IX103" s="1">
        <f t="shared" ref="IX103:LI103" si="77">+IF(IX101=0,"",$Q$67*$Q$68*MAX(0,$Q$63-MAX(IX87,$Q$64)))</f>
        <v>0</v>
      </c>
      <c r="IY103" s="1">
        <f t="shared" si="77"/>
        <v>8246.7000000000007</v>
      </c>
      <c r="IZ103" s="1">
        <f t="shared" si="77"/>
        <v>856.80000000000075</v>
      </c>
      <c r="JA103" s="1">
        <f t="shared" si="77"/>
        <v>0</v>
      </c>
      <c r="JB103" s="1">
        <f t="shared" si="77"/>
        <v>535.50000000000284</v>
      </c>
      <c r="JC103" s="1">
        <f t="shared" si="77"/>
        <v>0</v>
      </c>
      <c r="JD103" s="1">
        <f t="shared" si="77"/>
        <v>0</v>
      </c>
      <c r="JE103" s="1">
        <f t="shared" si="77"/>
        <v>6426.0000000000009</v>
      </c>
      <c r="JF103" s="1">
        <f t="shared" si="77"/>
        <v>0</v>
      </c>
      <c r="JG103" s="1">
        <f t="shared" si="77"/>
        <v>0</v>
      </c>
      <c r="JH103" s="1">
        <f t="shared" si="77"/>
        <v>12102.300000000003</v>
      </c>
      <c r="JI103" s="1">
        <f t="shared" si="77"/>
        <v>0</v>
      </c>
      <c r="JJ103" s="1">
        <f t="shared" si="77"/>
        <v>0</v>
      </c>
      <c r="JK103" s="1">
        <f t="shared" si="77"/>
        <v>6318.9000000000033</v>
      </c>
      <c r="JL103" s="1">
        <f t="shared" si="77"/>
        <v>0</v>
      </c>
      <c r="JM103" s="1">
        <f t="shared" si="77"/>
        <v>16707.600000000002</v>
      </c>
      <c r="JN103" s="1">
        <f t="shared" si="77"/>
        <v>4176.9000000000015</v>
      </c>
      <c r="JO103" s="1">
        <f t="shared" si="77"/>
        <v>13173.3</v>
      </c>
      <c r="JP103" s="1">
        <f t="shared" si="77"/>
        <v>5569.2</v>
      </c>
      <c r="JQ103" s="1">
        <f t="shared" si="77"/>
        <v>2998.8000000000025</v>
      </c>
      <c r="JR103" s="1">
        <f t="shared" si="77"/>
        <v>2784.6000000000026</v>
      </c>
      <c r="JS103" s="1">
        <f t="shared" si="77"/>
        <v>11459.700000000003</v>
      </c>
      <c r="JT103" s="1">
        <f t="shared" si="77"/>
        <v>10710</v>
      </c>
      <c r="JU103" s="1">
        <f t="shared" si="77"/>
        <v>3320.1000000000004</v>
      </c>
      <c r="JV103" s="1">
        <f t="shared" si="77"/>
        <v>0</v>
      </c>
      <c r="JW103" s="1">
        <f t="shared" si="77"/>
        <v>2891.7000000000003</v>
      </c>
      <c r="JX103" s="1">
        <f t="shared" si="77"/>
        <v>0</v>
      </c>
      <c r="JY103" s="1">
        <f t="shared" si="77"/>
        <v>0</v>
      </c>
      <c r="JZ103" s="1">
        <f t="shared" si="77"/>
        <v>0</v>
      </c>
      <c r="KA103" s="1">
        <f t="shared" si="77"/>
        <v>0</v>
      </c>
      <c r="KB103" s="1">
        <f t="shared" si="77"/>
        <v>2998.8000000000025</v>
      </c>
      <c r="KC103" s="1">
        <f t="shared" si="77"/>
        <v>0</v>
      </c>
      <c r="KD103" s="1">
        <f t="shared" si="77"/>
        <v>0</v>
      </c>
      <c r="KE103" s="1">
        <f t="shared" si="77"/>
        <v>14886.900000000001</v>
      </c>
      <c r="KF103" s="1">
        <f t="shared" si="77"/>
        <v>7389.9000000000042</v>
      </c>
      <c r="KG103" s="1">
        <f t="shared" si="77"/>
        <v>0</v>
      </c>
      <c r="KH103" s="1">
        <f t="shared" si="77"/>
        <v>0</v>
      </c>
      <c r="KI103" s="1">
        <f t="shared" si="77"/>
        <v>18742.500000000004</v>
      </c>
      <c r="KJ103" s="1">
        <f t="shared" si="77"/>
        <v>749.700000000003</v>
      </c>
      <c r="KK103" s="1">
        <f t="shared" si="77"/>
        <v>11031.300000000003</v>
      </c>
      <c r="KL103" s="1">
        <f t="shared" si="77"/>
        <v>2356.2000000000021</v>
      </c>
      <c r="KM103" s="1">
        <f t="shared" si="77"/>
        <v>0</v>
      </c>
      <c r="KN103" s="1">
        <f t="shared" si="77"/>
        <v>0</v>
      </c>
      <c r="KO103" s="1">
        <f t="shared" si="77"/>
        <v>0</v>
      </c>
      <c r="KP103" s="1">
        <f t="shared" si="77"/>
        <v>18742.500000000004</v>
      </c>
      <c r="KQ103" s="1">
        <f t="shared" si="77"/>
        <v>0</v>
      </c>
      <c r="KR103" s="1">
        <f t="shared" si="77"/>
        <v>1071.0000000000009</v>
      </c>
      <c r="KS103" s="1">
        <f t="shared" si="77"/>
        <v>0</v>
      </c>
      <c r="KT103" s="1">
        <f t="shared" si="77"/>
        <v>2463.2999999999997</v>
      </c>
      <c r="KU103" s="1">
        <f t="shared" si="77"/>
        <v>1285.2000000000012</v>
      </c>
      <c r="KV103" s="1">
        <f t="shared" si="77"/>
        <v>18742.500000000004</v>
      </c>
      <c r="KW103" s="1">
        <f t="shared" si="77"/>
        <v>2784.6000000000026</v>
      </c>
      <c r="KX103" s="1">
        <f t="shared" si="77"/>
        <v>0</v>
      </c>
      <c r="KY103" s="1">
        <f t="shared" si="77"/>
        <v>0</v>
      </c>
      <c r="KZ103" s="1">
        <f t="shared" si="77"/>
        <v>0</v>
      </c>
      <c r="LA103" s="1">
        <f t="shared" si="77"/>
        <v>18742.500000000004</v>
      </c>
      <c r="LB103" s="1">
        <f t="shared" si="77"/>
        <v>0</v>
      </c>
      <c r="LC103" s="1">
        <f t="shared" si="77"/>
        <v>0</v>
      </c>
      <c r="LD103" s="1">
        <f t="shared" si="77"/>
        <v>9210.600000000004</v>
      </c>
      <c r="LE103" s="1">
        <f t="shared" si="77"/>
        <v>8568.0000000000036</v>
      </c>
      <c r="LF103" s="1">
        <f t="shared" si="77"/>
        <v>8032.5</v>
      </c>
      <c r="LG103" s="1">
        <f t="shared" si="77"/>
        <v>18742.500000000004</v>
      </c>
      <c r="LH103" s="1">
        <f t="shared" si="77"/>
        <v>0</v>
      </c>
      <c r="LI103" s="1">
        <f t="shared" si="77"/>
        <v>8568.0000000000036</v>
      </c>
      <c r="LJ103" s="1">
        <f t="shared" ref="LJ103:NU103" si="78">+IF(LJ101=0,"",$Q$67*$Q$68*MAX(0,$Q$63-MAX(LJ87,$Q$64)))</f>
        <v>0</v>
      </c>
      <c r="LK103" s="1">
        <f t="shared" si="78"/>
        <v>4391.1000000000013</v>
      </c>
      <c r="LL103" s="1">
        <f t="shared" si="78"/>
        <v>0</v>
      </c>
      <c r="LM103" s="1">
        <f t="shared" si="78"/>
        <v>0</v>
      </c>
      <c r="LN103" s="1">
        <f t="shared" si="78"/>
        <v>7497.0000000000018</v>
      </c>
      <c r="LO103" s="1">
        <f t="shared" si="78"/>
        <v>0</v>
      </c>
      <c r="LP103" s="1">
        <f t="shared" si="78"/>
        <v>535.50000000000284</v>
      </c>
      <c r="LQ103" s="1">
        <f t="shared" si="78"/>
        <v>4176.9000000000015</v>
      </c>
      <c r="LR103" s="1">
        <f t="shared" si="78"/>
        <v>6961.5000000000036</v>
      </c>
      <c r="LS103" s="1">
        <f t="shared" si="78"/>
        <v>15636.6</v>
      </c>
      <c r="LT103" s="1">
        <f t="shared" si="78"/>
        <v>0</v>
      </c>
      <c r="LU103" s="1">
        <f t="shared" si="78"/>
        <v>0</v>
      </c>
      <c r="LV103" s="1">
        <f t="shared" si="78"/>
        <v>8460.9</v>
      </c>
      <c r="LW103" s="1">
        <f t="shared" si="78"/>
        <v>0</v>
      </c>
      <c r="LX103" s="1">
        <f t="shared" si="78"/>
        <v>0</v>
      </c>
      <c r="LY103" s="1">
        <f t="shared" si="78"/>
        <v>0</v>
      </c>
      <c r="LZ103" s="1">
        <f t="shared" si="78"/>
        <v>0</v>
      </c>
      <c r="MA103" s="1">
        <f t="shared" si="78"/>
        <v>0</v>
      </c>
      <c r="MB103" s="1">
        <f t="shared" si="78"/>
        <v>0</v>
      </c>
      <c r="MC103" s="1">
        <f t="shared" si="78"/>
        <v>4926.5999999999995</v>
      </c>
      <c r="MD103" s="1">
        <f t="shared" si="78"/>
        <v>10388.700000000003</v>
      </c>
      <c r="ME103" s="1">
        <f t="shared" si="78"/>
        <v>0</v>
      </c>
      <c r="MF103" s="1">
        <f t="shared" si="78"/>
        <v>0</v>
      </c>
      <c r="MG103" s="1">
        <f t="shared" si="78"/>
        <v>0</v>
      </c>
      <c r="MH103" s="1">
        <f t="shared" si="78"/>
        <v>9424.8000000000029</v>
      </c>
      <c r="MI103" s="1">
        <f t="shared" si="78"/>
        <v>0</v>
      </c>
      <c r="MJ103" s="1">
        <f t="shared" si="78"/>
        <v>0</v>
      </c>
      <c r="MK103" s="1">
        <f t="shared" si="78"/>
        <v>0</v>
      </c>
      <c r="ML103" s="1">
        <f t="shared" si="78"/>
        <v>18742.500000000004</v>
      </c>
      <c r="MM103" s="1">
        <f t="shared" si="78"/>
        <v>428.40000000000038</v>
      </c>
      <c r="MN103" s="1">
        <f t="shared" si="78"/>
        <v>5247.9000000000024</v>
      </c>
      <c r="MO103" s="1">
        <f t="shared" si="78"/>
        <v>0</v>
      </c>
      <c r="MP103" s="1">
        <f t="shared" si="78"/>
        <v>8675.1</v>
      </c>
      <c r="MQ103" s="1">
        <f t="shared" si="78"/>
        <v>0</v>
      </c>
      <c r="MR103" s="1">
        <f t="shared" si="78"/>
        <v>17671.500000000004</v>
      </c>
      <c r="MS103" s="1">
        <f t="shared" si="78"/>
        <v>18742.500000000004</v>
      </c>
      <c r="MT103" s="1">
        <f t="shared" si="78"/>
        <v>0</v>
      </c>
      <c r="MU103" s="1">
        <f t="shared" si="78"/>
        <v>12102.300000000003</v>
      </c>
      <c r="MV103" s="1">
        <f t="shared" si="78"/>
        <v>0</v>
      </c>
      <c r="MW103" s="1">
        <f t="shared" si="78"/>
        <v>14565.600000000004</v>
      </c>
      <c r="MX103" s="1">
        <f t="shared" si="78"/>
        <v>0</v>
      </c>
      <c r="MY103" s="1">
        <f t="shared" si="78"/>
        <v>0</v>
      </c>
      <c r="MZ103" s="1">
        <f t="shared" si="78"/>
        <v>0</v>
      </c>
      <c r="NA103" s="1">
        <f t="shared" si="78"/>
        <v>0</v>
      </c>
      <c r="NB103" s="1">
        <f t="shared" si="78"/>
        <v>0</v>
      </c>
      <c r="NC103" s="1">
        <f t="shared" si="78"/>
        <v>12423.600000000002</v>
      </c>
      <c r="ND103" s="1">
        <f t="shared" si="78"/>
        <v>0</v>
      </c>
      <c r="NE103" s="1">
        <f t="shared" si="78"/>
        <v>4498.2000000000044</v>
      </c>
      <c r="NF103" s="1">
        <f t="shared" si="78"/>
        <v>12102.300000000003</v>
      </c>
      <c r="NG103" s="1">
        <f t="shared" si="78"/>
        <v>12530.700000000004</v>
      </c>
      <c r="NH103" s="1">
        <f t="shared" si="78"/>
        <v>0</v>
      </c>
      <c r="NI103" s="1">
        <f t="shared" si="78"/>
        <v>2677.5</v>
      </c>
      <c r="NJ103" s="1">
        <f t="shared" si="78"/>
        <v>0</v>
      </c>
      <c r="NK103" s="1">
        <f t="shared" si="78"/>
        <v>3962.7000000000012</v>
      </c>
      <c r="NL103" s="1">
        <f t="shared" si="78"/>
        <v>0</v>
      </c>
      <c r="NM103" s="1">
        <f t="shared" si="78"/>
        <v>1606.5000000000039</v>
      </c>
      <c r="NN103" s="1">
        <f t="shared" si="78"/>
        <v>14030.1</v>
      </c>
      <c r="NO103" s="1">
        <f t="shared" si="78"/>
        <v>15850.8</v>
      </c>
      <c r="NP103" s="1">
        <f t="shared" si="78"/>
        <v>11673.900000000003</v>
      </c>
      <c r="NQ103" s="1">
        <f t="shared" si="78"/>
        <v>8246.7000000000007</v>
      </c>
      <c r="NR103" s="1">
        <f t="shared" si="78"/>
        <v>2463.2999999999997</v>
      </c>
      <c r="NS103" s="1">
        <f t="shared" si="78"/>
        <v>0</v>
      </c>
      <c r="NT103" s="1">
        <f t="shared" si="78"/>
        <v>0</v>
      </c>
      <c r="NU103" s="1">
        <f t="shared" si="78"/>
        <v>4284.0000000000036</v>
      </c>
      <c r="NV103" s="1">
        <f t="shared" ref="NV103:QG103" si="79">+IF(NV101=0,"",$Q$67*$Q$68*MAX(0,$Q$63-MAX(NV87,$Q$64)))</f>
        <v>0</v>
      </c>
      <c r="NW103" s="1">
        <f t="shared" si="79"/>
        <v>0</v>
      </c>
      <c r="NX103" s="1">
        <f t="shared" si="79"/>
        <v>0</v>
      </c>
      <c r="NY103" s="1">
        <f t="shared" si="79"/>
        <v>1499.4000000000012</v>
      </c>
      <c r="NZ103" s="1">
        <f t="shared" si="79"/>
        <v>0</v>
      </c>
      <c r="OA103" s="1">
        <f t="shared" si="79"/>
        <v>18742.500000000004</v>
      </c>
      <c r="OB103" s="1">
        <f t="shared" si="79"/>
        <v>8460.9</v>
      </c>
      <c r="OC103" s="1">
        <f t="shared" si="79"/>
        <v>0</v>
      </c>
      <c r="OD103" s="1">
        <f t="shared" si="79"/>
        <v>1713.6000000000015</v>
      </c>
      <c r="OE103" s="1">
        <f t="shared" si="79"/>
        <v>0</v>
      </c>
      <c r="OF103" s="1">
        <f t="shared" si="79"/>
        <v>2356.2000000000021</v>
      </c>
      <c r="OG103" s="1">
        <f t="shared" si="79"/>
        <v>18742.500000000004</v>
      </c>
      <c r="OH103" s="1">
        <f t="shared" si="79"/>
        <v>5676.3000000000029</v>
      </c>
      <c r="OI103" s="1">
        <f t="shared" si="79"/>
        <v>12209.400000000001</v>
      </c>
      <c r="OJ103" s="1">
        <f t="shared" si="79"/>
        <v>4712.4000000000042</v>
      </c>
      <c r="OK103" s="1">
        <f t="shared" si="79"/>
        <v>0</v>
      </c>
      <c r="OL103" s="1">
        <f t="shared" si="79"/>
        <v>18742.500000000004</v>
      </c>
      <c r="OM103" s="1">
        <f t="shared" si="79"/>
        <v>12316.500000000004</v>
      </c>
      <c r="ON103" s="1">
        <f t="shared" si="79"/>
        <v>0</v>
      </c>
      <c r="OO103" s="1">
        <f t="shared" si="79"/>
        <v>2677.5</v>
      </c>
      <c r="OP103" s="1">
        <f t="shared" si="79"/>
        <v>0</v>
      </c>
      <c r="OQ103" s="1">
        <f t="shared" si="79"/>
        <v>9853.2000000000044</v>
      </c>
      <c r="OR103" s="1">
        <f t="shared" si="79"/>
        <v>0</v>
      </c>
      <c r="OS103" s="1">
        <f t="shared" si="79"/>
        <v>0</v>
      </c>
      <c r="OT103" s="1">
        <f t="shared" si="79"/>
        <v>5033.7000000000025</v>
      </c>
      <c r="OU103" s="1">
        <f t="shared" si="79"/>
        <v>0</v>
      </c>
      <c r="OV103" s="1">
        <f t="shared" si="79"/>
        <v>14565.600000000004</v>
      </c>
      <c r="OW103" s="1">
        <f t="shared" si="79"/>
        <v>0</v>
      </c>
      <c r="OX103" s="1">
        <f t="shared" si="79"/>
        <v>0</v>
      </c>
      <c r="OY103" s="1">
        <f t="shared" si="79"/>
        <v>0</v>
      </c>
      <c r="OZ103" s="1">
        <f t="shared" si="79"/>
        <v>5033.7000000000025</v>
      </c>
      <c r="PA103" s="1">
        <f t="shared" si="79"/>
        <v>0</v>
      </c>
      <c r="PB103" s="1">
        <f t="shared" si="79"/>
        <v>0</v>
      </c>
      <c r="PC103" s="1">
        <f t="shared" si="79"/>
        <v>0</v>
      </c>
      <c r="PD103" s="1">
        <f t="shared" si="79"/>
        <v>0</v>
      </c>
      <c r="PE103" s="1">
        <f t="shared" si="79"/>
        <v>18742.500000000004</v>
      </c>
      <c r="PF103" s="1">
        <f t="shared" si="79"/>
        <v>0</v>
      </c>
      <c r="PG103" s="1">
        <f t="shared" si="79"/>
        <v>856.80000000000075</v>
      </c>
      <c r="PH103" s="1">
        <f t="shared" si="79"/>
        <v>6104.7000000000035</v>
      </c>
      <c r="PI103" s="1">
        <f t="shared" si="79"/>
        <v>18528.300000000003</v>
      </c>
      <c r="PJ103" s="1">
        <f t="shared" si="79"/>
        <v>3855.6000000000035</v>
      </c>
      <c r="PK103" s="1">
        <f t="shared" si="79"/>
        <v>6318.9000000000033</v>
      </c>
      <c r="PL103" s="1">
        <f t="shared" si="79"/>
        <v>11138.4</v>
      </c>
      <c r="PM103" s="1">
        <f t="shared" si="79"/>
        <v>0</v>
      </c>
      <c r="PN103" s="1">
        <f t="shared" si="79"/>
        <v>0</v>
      </c>
      <c r="PO103" s="1">
        <f t="shared" si="79"/>
        <v>0</v>
      </c>
      <c r="PP103" s="1">
        <f t="shared" si="79"/>
        <v>0</v>
      </c>
      <c r="PQ103" s="1">
        <f t="shared" si="79"/>
        <v>2356.2000000000021</v>
      </c>
      <c r="PR103" s="1">
        <f t="shared" si="79"/>
        <v>18742.500000000004</v>
      </c>
      <c r="PS103" s="1">
        <f t="shared" si="79"/>
        <v>0</v>
      </c>
      <c r="PT103" s="1">
        <f t="shared" si="79"/>
        <v>0</v>
      </c>
      <c r="PU103" s="1">
        <f t="shared" si="79"/>
        <v>0</v>
      </c>
      <c r="PV103" s="1">
        <f t="shared" si="79"/>
        <v>10710</v>
      </c>
      <c r="PW103" s="1">
        <f t="shared" si="79"/>
        <v>8996.4000000000033</v>
      </c>
      <c r="PX103" s="1">
        <f t="shared" si="79"/>
        <v>0</v>
      </c>
      <c r="PY103" s="1">
        <f t="shared" si="79"/>
        <v>2677.5</v>
      </c>
      <c r="PZ103" s="1">
        <f t="shared" si="79"/>
        <v>14030.1</v>
      </c>
      <c r="QA103" s="1">
        <f t="shared" si="79"/>
        <v>11352.6</v>
      </c>
      <c r="QB103" s="1">
        <f t="shared" si="79"/>
        <v>0</v>
      </c>
      <c r="QC103" s="1">
        <f t="shared" si="79"/>
        <v>17457.300000000003</v>
      </c>
      <c r="QD103" s="1">
        <f t="shared" si="79"/>
        <v>13708.800000000003</v>
      </c>
      <c r="QE103" s="1">
        <f t="shared" si="79"/>
        <v>0</v>
      </c>
      <c r="QF103" s="1">
        <f t="shared" si="79"/>
        <v>0</v>
      </c>
      <c r="QG103" s="1">
        <f t="shared" si="79"/>
        <v>3427.200000000003</v>
      </c>
      <c r="QH103" s="1">
        <f t="shared" ref="QH103:SG103" si="80">+IF(QH101=0,"",$Q$67*$Q$68*MAX(0,$Q$63-MAX(QH87,$Q$64)))</f>
        <v>0</v>
      </c>
      <c r="QI103" s="1">
        <f t="shared" si="80"/>
        <v>10067.400000000005</v>
      </c>
      <c r="QJ103" s="1">
        <f t="shared" si="80"/>
        <v>3748.5000000000009</v>
      </c>
      <c r="QK103" s="1">
        <f t="shared" si="80"/>
        <v>6318.9000000000033</v>
      </c>
      <c r="QL103" s="1">
        <f t="shared" si="80"/>
        <v>214.20000000000019</v>
      </c>
      <c r="QM103" s="1">
        <f t="shared" si="80"/>
        <v>1071.0000000000009</v>
      </c>
      <c r="QN103" s="1">
        <f t="shared" si="80"/>
        <v>4819.5000000000018</v>
      </c>
      <c r="QO103" s="1">
        <f t="shared" si="80"/>
        <v>0</v>
      </c>
      <c r="QP103" s="1">
        <f t="shared" si="80"/>
        <v>0</v>
      </c>
      <c r="QQ103" s="1">
        <f t="shared" si="80"/>
        <v>0</v>
      </c>
      <c r="QR103" s="1">
        <f t="shared" si="80"/>
        <v>18742.500000000004</v>
      </c>
      <c r="QS103" s="1">
        <f t="shared" si="80"/>
        <v>4284.0000000000036</v>
      </c>
      <c r="QT103" s="1">
        <f t="shared" si="80"/>
        <v>0</v>
      </c>
      <c r="QU103" s="1">
        <f t="shared" si="80"/>
        <v>0</v>
      </c>
      <c r="QV103" s="1">
        <f t="shared" si="80"/>
        <v>18635.400000000001</v>
      </c>
      <c r="QW103" s="1">
        <f t="shared" si="80"/>
        <v>0</v>
      </c>
      <c r="QX103" s="1">
        <f t="shared" si="80"/>
        <v>4712.4000000000042</v>
      </c>
      <c r="QY103" s="1">
        <f t="shared" si="80"/>
        <v>4391.1000000000013</v>
      </c>
      <c r="QZ103" s="1">
        <f t="shared" si="80"/>
        <v>6104.7000000000035</v>
      </c>
      <c r="RA103" s="1">
        <f t="shared" si="80"/>
        <v>0</v>
      </c>
      <c r="RB103" s="1">
        <f t="shared" si="80"/>
        <v>4605.300000000002</v>
      </c>
      <c r="RC103" s="1">
        <f t="shared" si="80"/>
        <v>5997.6</v>
      </c>
      <c r="RD103" s="1">
        <f t="shared" si="80"/>
        <v>0</v>
      </c>
      <c r="RE103" s="1">
        <f t="shared" si="80"/>
        <v>6533.1000000000031</v>
      </c>
      <c r="RF103" s="1">
        <f t="shared" si="80"/>
        <v>0</v>
      </c>
      <c r="RG103" s="1">
        <f t="shared" si="80"/>
        <v>0</v>
      </c>
      <c r="RH103" s="1">
        <f t="shared" si="80"/>
        <v>8353.8000000000029</v>
      </c>
      <c r="RI103" s="1">
        <f t="shared" si="80"/>
        <v>4176.9000000000015</v>
      </c>
      <c r="RJ103" s="1">
        <f t="shared" si="80"/>
        <v>0</v>
      </c>
      <c r="RK103" s="1">
        <f t="shared" si="80"/>
        <v>9531.9000000000015</v>
      </c>
      <c r="RL103" s="1">
        <f t="shared" si="80"/>
        <v>0</v>
      </c>
      <c r="RM103" s="1">
        <f t="shared" si="80"/>
        <v>0</v>
      </c>
      <c r="RN103" s="1">
        <f t="shared" si="80"/>
        <v>0</v>
      </c>
      <c r="RO103" s="1">
        <f t="shared" si="80"/>
        <v>0</v>
      </c>
      <c r="RP103" s="1">
        <f t="shared" si="80"/>
        <v>0</v>
      </c>
      <c r="RQ103" s="1">
        <f t="shared" si="80"/>
        <v>5033.7000000000025</v>
      </c>
      <c r="RR103" s="1">
        <f t="shared" si="80"/>
        <v>1820.7000000000039</v>
      </c>
      <c r="RS103" s="1">
        <f t="shared" si="80"/>
        <v>0</v>
      </c>
      <c r="RT103" s="1">
        <f t="shared" si="80"/>
        <v>0</v>
      </c>
      <c r="RU103" s="1">
        <f t="shared" si="80"/>
        <v>10495.8</v>
      </c>
      <c r="RV103" s="1">
        <f t="shared" si="80"/>
        <v>4391.1000000000013</v>
      </c>
      <c r="RW103" s="1">
        <f t="shared" si="80"/>
        <v>18742.500000000004</v>
      </c>
      <c r="RX103" s="1">
        <f t="shared" si="80"/>
        <v>0</v>
      </c>
      <c r="RY103" s="1">
        <f t="shared" si="80"/>
        <v>0</v>
      </c>
      <c r="RZ103" s="1">
        <f t="shared" si="80"/>
        <v>0</v>
      </c>
      <c r="SA103" s="1">
        <f t="shared" si="80"/>
        <v>0</v>
      </c>
      <c r="SB103" s="1">
        <f t="shared" si="80"/>
        <v>7604.0999999999995</v>
      </c>
      <c r="SC103" s="1">
        <f t="shared" si="80"/>
        <v>4176.9000000000015</v>
      </c>
      <c r="SD103" s="1">
        <f t="shared" si="80"/>
        <v>1071.0000000000009</v>
      </c>
      <c r="SE103" s="1">
        <f t="shared" si="80"/>
        <v>0</v>
      </c>
      <c r="SF103" s="1">
        <f t="shared" si="80"/>
        <v>0</v>
      </c>
      <c r="SG103" s="1">
        <f t="shared" si="80"/>
        <v>0</v>
      </c>
      <c r="SH103" s="25"/>
    </row>
    <row r="104" spans="1:502">
      <c r="A104" t="s">
        <v>375</v>
      </c>
      <c r="B104" s="1">
        <f t="shared" ref="B104:BM104" si="81">IF(B101=0,"",+IF($Q$67&lt;10,0,ROUND($Q$67*MIN(0.1*$T$69*$Z$69,MAX(0,(0.86*$Z$69*$T$69-B88*MAX(B87,$Q$64)))),2)))</f>
        <v>7478.3</v>
      </c>
      <c r="C104" s="1">
        <f t="shared" si="81"/>
        <v>0</v>
      </c>
      <c r="D104" s="1">
        <f t="shared" si="81"/>
        <v>7478.3</v>
      </c>
      <c r="E104" s="1">
        <f t="shared" si="81"/>
        <v>7478.3</v>
      </c>
      <c r="F104" s="1">
        <f t="shared" si="81"/>
        <v>7478.3</v>
      </c>
      <c r="G104" s="1">
        <f t="shared" si="81"/>
        <v>7478.3</v>
      </c>
      <c r="H104" s="1">
        <f t="shared" si="81"/>
        <v>3441.9</v>
      </c>
      <c r="I104" s="1">
        <f t="shared" si="81"/>
        <v>7478.3</v>
      </c>
      <c r="J104" s="1">
        <f t="shared" si="81"/>
        <v>7478.3</v>
      </c>
      <c r="K104" s="1">
        <f t="shared" si="81"/>
        <v>7478.3</v>
      </c>
      <c r="L104" s="1">
        <f t="shared" si="81"/>
        <v>4224.16</v>
      </c>
      <c r="M104" s="1">
        <f t="shared" si="81"/>
        <v>7478.3</v>
      </c>
      <c r="N104" s="1">
        <f t="shared" si="81"/>
        <v>0</v>
      </c>
      <c r="O104" s="1">
        <f t="shared" si="81"/>
        <v>7478.3</v>
      </c>
      <c r="P104" s="1">
        <f t="shared" si="81"/>
        <v>7478.3</v>
      </c>
      <c r="Q104" s="1">
        <f t="shared" si="81"/>
        <v>7478.3</v>
      </c>
      <c r="R104" s="1">
        <f t="shared" si="81"/>
        <v>7478.3</v>
      </c>
      <c r="S104" s="1">
        <f t="shared" si="81"/>
        <v>0</v>
      </c>
      <c r="T104" s="1">
        <f t="shared" si="81"/>
        <v>7478.3</v>
      </c>
      <c r="U104" s="1">
        <f t="shared" si="81"/>
        <v>3634.6</v>
      </c>
      <c r="V104" s="1">
        <f t="shared" si="81"/>
        <v>0</v>
      </c>
      <c r="W104" s="1">
        <f t="shared" si="81"/>
        <v>7478.3</v>
      </c>
      <c r="X104" s="1">
        <f t="shared" si="81"/>
        <v>7478.3</v>
      </c>
      <c r="Y104" s="1">
        <f t="shared" si="81"/>
        <v>7478.3</v>
      </c>
      <c r="Z104" s="1">
        <f t="shared" si="81"/>
        <v>7478.3</v>
      </c>
      <c r="AA104" s="1">
        <f t="shared" si="81"/>
        <v>5239.74</v>
      </c>
      <c r="AB104" s="1">
        <f t="shared" si="81"/>
        <v>7478.3</v>
      </c>
      <c r="AC104" s="1">
        <f t="shared" si="81"/>
        <v>0</v>
      </c>
      <c r="AD104" s="1">
        <f t="shared" si="81"/>
        <v>721.14</v>
      </c>
      <c r="AE104" s="1">
        <f t="shared" si="81"/>
        <v>7478.3</v>
      </c>
      <c r="AF104" s="1">
        <f t="shared" si="81"/>
        <v>0</v>
      </c>
      <c r="AG104" s="1">
        <f t="shared" si="81"/>
        <v>7478.3</v>
      </c>
      <c r="AH104" s="1">
        <f t="shared" si="81"/>
        <v>0</v>
      </c>
      <c r="AI104" s="1">
        <f t="shared" si="81"/>
        <v>7478.3</v>
      </c>
      <c r="AJ104" s="1">
        <f t="shared" si="81"/>
        <v>7478.3</v>
      </c>
      <c r="AK104" s="1">
        <f t="shared" si="81"/>
        <v>3529.96</v>
      </c>
      <c r="AL104" s="1">
        <f t="shared" si="81"/>
        <v>7478.3</v>
      </c>
      <c r="AM104" s="1">
        <f t="shared" si="81"/>
        <v>7478.3</v>
      </c>
      <c r="AN104" s="1">
        <f t="shared" si="81"/>
        <v>7478.3</v>
      </c>
      <c r="AO104" s="1">
        <f t="shared" si="81"/>
        <v>0</v>
      </c>
      <c r="AP104" s="1">
        <f t="shared" si="81"/>
        <v>7478.3</v>
      </c>
      <c r="AQ104" s="1">
        <f t="shared" si="81"/>
        <v>0</v>
      </c>
      <c r="AR104" s="1">
        <f t="shared" si="81"/>
        <v>0</v>
      </c>
      <c r="AS104" s="1">
        <f t="shared" si="81"/>
        <v>7478.3</v>
      </c>
      <c r="AT104" s="1">
        <f t="shared" si="81"/>
        <v>7478.3</v>
      </c>
      <c r="AU104" s="1">
        <f t="shared" si="81"/>
        <v>7478.3</v>
      </c>
      <c r="AV104" s="1">
        <f t="shared" si="81"/>
        <v>0</v>
      </c>
      <c r="AW104" s="1">
        <f t="shared" si="81"/>
        <v>7478.3</v>
      </c>
      <c r="AX104" s="1">
        <f t="shared" si="81"/>
        <v>7478.3</v>
      </c>
      <c r="AY104" s="1">
        <f t="shared" si="81"/>
        <v>0</v>
      </c>
      <c r="AZ104" s="1">
        <f t="shared" si="81"/>
        <v>7478.3</v>
      </c>
      <c r="BA104" s="1">
        <f t="shared" si="81"/>
        <v>0</v>
      </c>
      <c r="BB104" s="1">
        <f t="shared" si="81"/>
        <v>3741.19</v>
      </c>
      <c r="BC104" s="1">
        <f t="shared" si="81"/>
        <v>5503.58</v>
      </c>
      <c r="BD104" s="1">
        <f t="shared" si="81"/>
        <v>7478.3</v>
      </c>
      <c r="BE104" s="1">
        <f t="shared" si="81"/>
        <v>7478.3</v>
      </c>
      <c r="BF104" s="1">
        <f t="shared" si="81"/>
        <v>7478.3</v>
      </c>
      <c r="BG104" s="1">
        <f t="shared" si="81"/>
        <v>0</v>
      </c>
      <c r="BH104" s="1">
        <f t="shared" si="81"/>
        <v>7478.3</v>
      </c>
      <c r="BI104" s="1">
        <f t="shared" si="81"/>
        <v>7478.3</v>
      </c>
      <c r="BJ104" s="1">
        <f t="shared" si="81"/>
        <v>7478.3</v>
      </c>
      <c r="BK104" s="1">
        <f t="shared" si="81"/>
        <v>7478.3</v>
      </c>
      <c r="BL104" s="1">
        <f t="shared" si="81"/>
        <v>0</v>
      </c>
      <c r="BM104" s="1">
        <f t="shared" si="81"/>
        <v>7478.3</v>
      </c>
      <c r="BN104" s="1">
        <f t="shared" ref="BN104:DY104" si="82">IF(BN101=0,"",+IF($Q$67&lt;10,0,ROUND($Q$67*MIN(0.1*$T$69*$Z$69,MAX(0,(0.86*$Z$69*$T$69-BN88*MAX(BN87,$Q$64)))),2)))</f>
        <v>0</v>
      </c>
      <c r="BO104" s="1">
        <f t="shared" si="82"/>
        <v>7478.3</v>
      </c>
      <c r="BP104" s="1">
        <f t="shared" si="82"/>
        <v>7478.3</v>
      </c>
      <c r="BQ104" s="1">
        <f t="shared" si="82"/>
        <v>0</v>
      </c>
      <c r="BR104" s="1">
        <f t="shared" si="82"/>
        <v>7478.3</v>
      </c>
      <c r="BS104" s="1">
        <f t="shared" si="82"/>
        <v>7478.3</v>
      </c>
      <c r="BT104" s="1">
        <f t="shared" si="82"/>
        <v>3236.71</v>
      </c>
      <c r="BU104" s="1">
        <f t="shared" si="82"/>
        <v>7478.3</v>
      </c>
      <c r="BV104" s="1">
        <f t="shared" si="82"/>
        <v>7478.3</v>
      </c>
      <c r="BW104" s="1">
        <f t="shared" si="82"/>
        <v>0</v>
      </c>
      <c r="BX104" s="1">
        <f t="shared" si="82"/>
        <v>7478.3</v>
      </c>
      <c r="BY104" s="1">
        <f t="shared" si="82"/>
        <v>7478.3</v>
      </c>
      <c r="BZ104" s="1">
        <f t="shared" si="82"/>
        <v>7478.3</v>
      </c>
      <c r="CA104" s="1">
        <f t="shared" si="82"/>
        <v>0</v>
      </c>
      <c r="CB104" s="1">
        <f t="shared" si="82"/>
        <v>0</v>
      </c>
      <c r="CC104" s="1">
        <f t="shared" si="82"/>
        <v>7478.3</v>
      </c>
      <c r="CD104" s="1">
        <f t="shared" si="82"/>
        <v>7478.3</v>
      </c>
      <c r="CE104" s="1">
        <f t="shared" si="82"/>
        <v>0</v>
      </c>
      <c r="CF104" s="1">
        <f t="shared" si="82"/>
        <v>7478.3</v>
      </c>
      <c r="CG104" s="1">
        <f t="shared" si="82"/>
        <v>7478.3</v>
      </c>
      <c r="CH104" s="1">
        <f t="shared" si="82"/>
        <v>5370.3</v>
      </c>
      <c r="CI104" s="1">
        <f t="shared" si="82"/>
        <v>7478.3</v>
      </c>
      <c r="CJ104" s="1">
        <f t="shared" si="82"/>
        <v>0</v>
      </c>
      <c r="CK104" s="1">
        <f t="shared" si="82"/>
        <v>2285.65</v>
      </c>
      <c r="CL104" s="1">
        <f t="shared" si="82"/>
        <v>0</v>
      </c>
      <c r="CM104" s="1">
        <f t="shared" si="82"/>
        <v>0</v>
      </c>
      <c r="CN104" s="1">
        <f t="shared" si="82"/>
        <v>7478.3</v>
      </c>
      <c r="CO104" s="1">
        <f t="shared" si="82"/>
        <v>0</v>
      </c>
      <c r="CP104" s="1">
        <f t="shared" si="82"/>
        <v>0</v>
      </c>
      <c r="CQ104" s="1">
        <f t="shared" si="82"/>
        <v>7478.3</v>
      </c>
      <c r="CR104" s="1">
        <f t="shared" si="82"/>
        <v>7478.3</v>
      </c>
      <c r="CS104" s="1">
        <f t="shared" si="82"/>
        <v>6066.28</v>
      </c>
      <c r="CT104" s="1">
        <f t="shared" si="82"/>
        <v>7478.3</v>
      </c>
      <c r="CU104" s="1">
        <f t="shared" si="82"/>
        <v>0</v>
      </c>
      <c r="CV104" s="1">
        <f t="shared" si="82"/>
        <v>7478.3</v>
      </c>
      <c r="CW104" s="1">
        <f t="shared" si="82"/>
        <v>0</v>
      </c>
      <c r="CX104" s="1">
        <f t="shared" si="82"/>
        <v>7478.3</v>
      </c>
      <c r="CY104" s="1">
        <f t="shared" si="82"/>
        <v>7478.3</v>
      </c>
      <c r="CZ104" s="1">
        <f t="shared" si="82"/>
        <v>0</v>
      </c>
      <c r="DA104" s="1">
        <f t="shared" si="82"/>
        <v>7478.3</v>
      </c>
      <c r="DB104" s="1">
        <f t="shared" si="82"/>
        <v>0</v>
      </c>
      <c r="DC104" s="1">
        <f t="shared" si="82"/>
        <v>7478.3</v>
      </c>
      <c r="DD104" s="1">
        <f t="shared" si="82"/>
        <v>0</v>
      </c>
      <c r="DE104" s="1">
        <f t="shared" si="82"/>
        <v>0</v>
      </c>
      <c r="DF104" s="1">
        <f t="shared" si="82"/>
        <v>0</v>
      </c>
      <c r="DG104" s="1">
        <f t="shared" si="82"/>
        <v>3800.95</v>
      </c>
      <c r="DH104" s="1">
        <f t="shared" si="82"/>
        <v>7478.3</v>
      </c>
      <c r="DI104" s="1">
        <f t="shared" si="82"/>
        <v>5836.78</v>
      </c>
      <c r="DJ104" s="1">
        <f t="shared" si="82"/>
        <v>7478.3</v>
      </c>
      <c r="DK104" s="1">
        <f t="shared" si="82"/>
        <v>7478.3</v>
      </c>
      <c r="DL104" s="1">
        <f t="shared" si="82"/>
        <v>7478.3</v>
      </c>
      <c r="DM104" s="1">
        <f t="shared" si="82"/>
        <v>7478.3</v>
      </c>
      <c r="DN104" s="1">
        <f t="shared" si="82"/>
        <v>0</v>
      </c>
      <c r="DO104" s="1">
        <f t="shared" si="82"/>
        <v>6853.8</v>
      </c>
      <c r="DP104" s="1">
        <f t="shared" si="82"/>
        <v>7478.3</v>
      </c>
      <c r="DQ104" s="1">
        <f t="shared" si="82"/>
        <v>7478.3</v>
      </c>
      <c r="DR104" s="1">
        <f t="shared" si="82"/>
        <v>7478.3</v>
      </c>
      <c r="DS104" s="1">
        <f t="shared" si="82"/>
        <v>0</v>
      </c>
      <c r="DT104" s="1">
        <f t="shared" si="82"/>
        <v>7478.3</v>
      </c>
      <c r="DU104" s="1">
        <f t="shared" si="82"/>
        <v>0</v>
      </c>
      <c r="DV104" s="1">
        <f t="shared" si="82"/>
        <v>7478.3</v>
      </c>
      <c r="DW104" s="1">
        <f t="shared" si="82"/>
        <v>0</v>
      </c>
      <c r="DX104" s="1">
        <f t="shared" si="82"/>
        <v>0</v>
      </c>
      <c r="DY104" s="1">
        <f t="shared" si="82"/>
        <v>7478.3</v>
      </c>
      <c r="DZ104" s="1">
        <f t="shared" ref="DZ104:GK104" si="83">IF(DZ101=0,"",+IF($Q$67&lt;10,0,ROUND($Q$67*MIN(0.1*$T$69*$Z$69,MAX(0,(0.86*$Z$69*$T$69-DZ88*MAX(DZ87,$Q$64)))),2)))</f>
        <v>7478.3</v>
      </c>
      <c r="EA104" s="1">
        <f t="shared" si="83"/>
        <v>7478.3</v>
      </c>
      <c r="EB104" s="1">
        <f t="shared" si="83"/>
        <v>0</v>
      </c>
      <c r="EC104" s="1">
        <f t="shared" si="83"/>
        <v>0</v>
      </c>
      <c r="ED104" s="1">
        <f t="shared" si="83"/>
        <v>7478.3</v>
      </c>
      <c r="EE104" s="1">
        <f t="shared" si="83"/>
        <v>7478.3</v>
      </c>
      <c r="EF104" s="1">
        <f t="shared" si="83"/>
        <v>0</v>
      </c>
      <c r="EG104" s="1">
        <f t="shared" si="83"/>
        <v>7478.3</v>
      </c>
      <c r="EH104" s="1">
        <f t="shared" si="83"/>
        <v>3070.03</v>
      </c>
      <c r="EI104" s="1">
        <f t="shared" si="83"/>
        <v>7478.3</v>
      </c>
      <c r="EJ104" s="1">
        <f t="shared" si="83"/>
        <v>7478.3</v>
      </c>
      <c r="EK104" s="1">
        <f t="shared" si="83"/>
        <v>0</v>
      </c>
      <c r="EL104" s="1">
        <f t="shared" si="83"/>
        <v>0</v>
      </c>
      <c r="EM104" s="1">
        <f t="shared" si="83"/>
        <v>7478.3</v>
      </c>
      <c r="EN104" s="1">
        <f t="shared" si="83"/>
        <v>7478.3</v>
      </c>
      <c r="EO104" s="1">
        <f t="shared" si="83"/>
        <v>0</v>
      </c>
      <c r="EP104" s="1">
        <f t="shared" si="83"/>
        <v>7478.3</v>
      </c>
      <c r="EQ104" s="1">
        <f t="shared" si="83"/>
        <v>7478.3</v>
      </c>
      <c r="ER104" s="1">
        <f t="shared" si="83"/>
        <v>0</v>
      </c>
      <c r="ES104" s="1">
        <f t="shared" si="83"/>
        <v>7478.3</v>
      </c>
      <c r="ET104" s="1">
        <f t="shared" si="83"/>
        <v>7478.3</v>
      </c>
      <c r="EU104" s="1">
        <f t="shared" si="83"/>
        <v>7478.3</v>
      </c>
      <c r="EV104" s="1">
        <f t="shared" si="83"/>
        <v>7478.3</v>
      </c>
      <c r="EW104" s="1">
        <f t="shared" si="83"/>
        <v>4264.3599999999997</v>
      </c>
      <c r="EX104" s="1">
        <f t="shared" si="83"/>
        <v>7478.3</v>
      </c>
      <c r="EY104" s="1">
        <f t="shared" si="83"/>
        <v>7478.3</v>
      </c>
      <c r="EZ104" s="1">
        <f t="shared" si="83"/>
        <v>7478.3</v>
      </c>
      <c r="FA104" s="1">
        <f t="shared" si="83"/>
        <v>0</v>
      </c>
      <c r="FB104" s="1">
        <f t="shared" si="83"/>
        <v>7478.3</v>
      </c>
      <c r="FC104" s="1">
        <f t="shared" si="83"/>
        <v>0</v>
      </c>
      <c r="FD104" s="1">
        <f t="shared" si="83"/>
        <v>0</v>
      </c>
      <c r="FE104" s="1">
        <f t="shared" si="83"/>
        <v>7478.3</v>
      </c>
      <c r="FF104" s="1">
        <f t="shared" si="83"/>
        <v>0</v>
      </c>
      <c r="FG104" s="1">
        <f t="shared" si="83"/>
        <v>5687.35</v>
      </c>
      <c r="FH104" s="1">
        <f t="shared" si="83"/>
        <v>5595.72</v>
      </c>
      <c r="FI104" s="1">
        <f t="shared" si="83"/>
        <v>7478.3</v>
      </c>
      <c r="FJ104" s="1">
        <f t="shared" si="83"/>
        <v>7478.3</v>
      </c>
      <c r="FK104" s="1">
        <f t="shared" si="83"/>
        <v>7478.3</v>
      </c>
      <c r="FL104" s="1">
        <f t="shared" si="83"/>
        <v>0</v>
      </c>
      <c r="FM104" s="1">
        <f t="shared" si="83"/>
        <v>7478.3</v>
      </c>
      <c r="FN104" s="1">
        <f t="shared" si="83"/>
        <v>2449.11</v>
      </c>
      <c r="FO104" s="1">
        <f t="shared" si="83"/>
        <v>7478.3</v>
      </c>
      <c r="FP104" s="1">
        <f t="shared" si="83"/>
        <v>0</v>
      </c>
      <c r="FQ104" s="1">
        <f t="shared" si="83"/>
        <v>7478.3</v>
      </c>
      <c r="FR104" s="1">
        <f t="shared" si="83"/>
        <v>7478.3</v>
      </c>
      <c r="FS104" s="1">
        <f t="shared" si="83"/>
        <v>0</v>
      </c>
      <c r="FT104" s="1">
        <f t="shared" si="83"/>
        <v>7478.3</v>
      </c>
      <c r="FU104" s="1">
        <f t="shared" si="83"/>
        <v>7478.3</v>
      </c>
      <c r="FV104" s="1">
        <f t="shared" si="83"/>
        <v>3286.78</v>
      </c>
      <c r="FW104" s="1">
        <f t="shared" si="83"/>
        <v>2827.78</v>
      </c>
      <c r="FX104" s="1">
        <f t="shared" si="83"/>
        <v>7478.3</v>
      </c>
      <c r="FY104" s="1">
        <f t="shared" si="83"/>
        <v>7478.3</v>
      </c>
      <c r="FZ104" s="1">
        <f t="shared" si="83"/>
        <v>7478.3</v>
      </c>
      <c r="GA104" s="1">
        <f t="shared" si="83"/>
        <v>7478.3</v>
      </c>
      <c r="GB104" s="1">
        <f t="shared" si="83"/>
        <v>7478.3</v>
      </c>
      <c r="GC104" s="1">
        <f t="shared" si="83"/>
        <v>7478.3</v>
      </c>
      <c r="GD104" s="1">
        <f t="shared" si="83"/>
        <v>7478.3</v>
      </c>
      <c r="GE104" s="1">
        <f t="shared" si="83"/>
        <v>7478.3</v>
      </c>
      <c r="GF104" s="1">
        <f t="shared" si="83"/>
        <v>7478.3</v>
      </c>
      <c r="GG104" s="1">
        <f t="shared" si="83"/>
        <v>0</v>
      </c>
      <c r="GH104" s="1">
        <f t="shared" si="83"/>
        <v>6059.14</v>
      </c>
      <c r="GI104" s="1">
        <f t="shared" si="83"/>
        <v>3099.7</v>
      </c>
      <c r="GJ104" s="1">
        <f t="shared" si="83"/>
        <v>0</v>
      </c>
      <c r="GK104" s="1">
        <f t="shared" si="83"/>
        <v>272.33999999999997</v>
      </c>
      <c r="GL104" s="1">
        <f t="shared" ref="GL104:IW104" si="84">IF(GL101=0,"",+IF($Q$67&lt;10,0,ROUND($Q$67*MIN(0.1*$T$69*$Z$69,MAX(0,(0.86*$Z$69*$T$69-GL88*MAX(GL87,$Q$64)))),2)))</f>
        <v>6823.63</v>
      </c>
      <c r="GM104" s="1">
        <f t="shared" si="84"/>
        <v>0</v>
      </c>
      <c r="GN104" s="1">
        <f t="shared" si="84"/>
        <v>7478.3</v>
      </c>
      <c r="GO104" s="1">
        <f t="shared" si="84"/>
        <v>7478.3</v>
      </c>
      <c r="GP104" s="1">
        <f t="shared" si="84"/>
        <v>7478.3</v>
      </c>
      <c r="GQ104" s="1">
        <f t="shared" si="84"/>
        <v>7478.3</v>
      </c>
      <c r="GR104" s="1">
        <f t="shared" si="84"/>
        <v>7478.3</v>
      </c>
      <c r="GS104" s="1">
        <f t="shared" si="84"/>
        <v>0</v>
      </c>
      <c r="GT104" s="1">
        <f t="shared" si="84"/>
        <v>0</v>
      </c>
      <c r="GU104" s="1">
        <f t="shared" si="84"/>
        <v>7478.3</v>
      </c>
      <c r="GV104" s="1">
        <f t="shared" si="84"/>
        <v>7478.3</v>
      </c>
      <c r="GW104" s="1">
        <f t="shared" si="84"/>
        <v>0</v>
      </c>
      <c r="GX104" s="1">
        <f t="shared" si="84"/>
        <v>4784.1400000000003</v>
      </c>
      <c r="GY104" s="1">
        <f t="shared" si="84"/>
        <v>7478.3</v>
      </c>
      <c r="GZ104" s="1">
        <f t="shared" si="84"/>
        <v>7478.3</v>
      </c>
      <c r="HA104" s="1">
        <f t="shared" si="84"/>
        <v>7478.3</v>
      </c>
      <c r="HB104" s="1">
        <f t="shared" si="84"/>
        <v>7478.3</v>
      </c>
      <c r="HC104" s="1">
        <f t="shared" si="84"/>
        <v>113.05</v>
      </c>
      <c r="HD104" s="1">
        <f t="shared" si="84"/>
        <v>1160.08</v>
      </c>
      <c r="HE104" s="1">
        <f t="shared" si="84"/>
        <v>0</v>
      </c>
      <c r="HF104" s="1">
        <f t="shared" si="84"/>
        <v>7478.3</v>
      </c>
      <c r="HG104" s="1">
        <f t="shared" si="84"/>
        <v>7478.3</v>
      </c>
      <c r="HH104" s="1">
        <f t="shared" si="84"/>
        <v>7478.3</v>
      </c>
      <c r="HI104" s="1">
        <f t="shared" si="84"/>
        <v>7478.3</v>
      </c>
      <c r="HJ104" s="1">
        <f t="shared" si="84"/>
        <v>7478.3</v>
      </c>
      <c r="HK104" s="1">
        <f t="shared" si="84"/>
        <v>0</v>
      </c>
      <c r="HL104" s="1">
        <f t="shared" si="84"/>
        <v>0</v>
      </c>
      <c r="HM104" s="1">
        <f t="shared" si="84"/>
        <v>7478.3</v>
      </c>
      <c r="HN104" s="1">
        <f t="shared" si="84"/>
        <v>0</v>
      </c>
      <c r="HO104" s="1">
        <f t="shared" si="84"/>
        <v>0</v>
      </c>
      <c r="HP104" s="1">
        <f t="shared" si="84"/>
        <v>5455.04</v>
      </c>
      <c r="HQ104" s="1">
        <f t="shared" si="84"/>
        <v>7478.3</v>
      </c>
      <c r="HR104" s="1">
        <f t="shared" si="84"/>
        <v>1791.63</v>
      </c>
      <c r="HS104" s="1">
        <f t="shared" si="84"/>
        <v>7478.3</v>
      </c>
      <c r="HT104" s="1">
        <f t="shared" si="84"/>
        <v>7478.3</v>
      </c>
      <c r="HU104" s="1">
        <f t="shared" si="84"/>
        <v>0</v>
      </c>
      <c r="HV104" s="1">
        <f t="shared" si="84"/>
        <v>7478.3</v>
      </c>
      <c r="HW104" s="1">
        <f t="shared" si="84"/>
        <v>0</v>
      </c>
      <c r="HX104" s="1">
        <f t="shared" si="84"/>
        <v>7478.3</v>
      </c>
      <c r="HY104" s="1">
        <f t="shared" si="84"/>
        <v>4982.3599999999997</v>
      </c>
      <c r="HZ104" s="1">
        <f t="shared" si="84"/>
        <v>0</v>
      </c>
      <c r="IA104" s="1">
        <f t="shared" si="84"/>
        <v>7478.3</v>
      </c>
      <c r="IB104" s="1">
        <f t="shared" si="84"/>
        <v>0</v>
      </c>
      <c r="IC104" s="1">
        <f t="shared" si="84"/>
        <v>3112.87</v>
      </c>
      <c r="ID104" s="1">
        <f t="shared" si="84"/>
        <v>7478.3</v>
      </c>
      <c r="IE104" s="1">
        <f t="shared" si="84"/>
        <v>7478.3</v>
      </c>
      <c r="IF104" s="1">
        <f t="shared" si="84"/>
        <v>7478.3</v>
      </c>
      <c r="IG104" s="1">
        <f t="shared" si="84"/>
        <v>7478.3</v>
      </c>
      <c r="IH104" s="1">
        <f t="shared" si="84"/>
        <v>7478.3</v>
      </c>
      <c r="II104" s="1">
        <f t="shared" si="84"/>
        <v>1415.93</v>
      </c>
      <c r="IJ104" s="1">
        <f t="shared" si="84"/>
        <v>0</v>
      </c>
      <c r="IK104" s="1">
        <f t="shared" si="84"/>
        <v>7024.06</v>
      </c>
      <c r="IL104" s="1">
        <f t="shared" si="84"/>
        <v>7478.3</v>
      </c>
      <c r="IM104" s="1">
        <f t="shared" si="84"/>
        <v>7478.3</v>
      </c>
      <c r="IN104" s="1">
        <f t="shared" si="84"/>
        <v>7478.3</v>
      </c>
      <c r="IO104" s="1">
        <f t="shared" si="84"/>
        <v>7478.3</v>
      </c>
      <c r="IP104" s="1">
        <f t="shared" si="84"/>
        <v>7478.3</v>
      </c>
      <c r="IQ104" s="1">
        <f t="shared" si="84"/>
        <v>7478.3</v>
      </c>
      <c r="IR104" s="1">
        <f t="shared" si="84"/>
        <v>883.15</v>
      </c>
      <c r="IS104" s="1">
        <f t="shared" si="84"/>
        <v>0</v>
      </c>
      <c r="IT104" s="1">
        <f t="shared" si="84"/>
        <v>7478.3</v>
      </c>
      <c r="IU104" s="1">
        <f t="shared" si="84"/>
        <v>7478.3</v>
      </c>
      <c r="IV104" s="1">
        <f t="shared" si="84"/>
        <v>7478.3</v>
      </c>
      <c r="IW104" s="1">
        <f t="shared" si="84"/>
        <v>7478.3</v>
      </c>
      <c r="IX104" s="1">
        <f t="shared" ref="IX104:LI104" si="85">IF(IX101=0,"",+IF($Q$67&lt;10,0,ROUND($Q$67*MIN(0.1*$T$69*$Z$69,MAX(0,(0.86*$Z$69*$T$69-IX88*MAX(IX87,$Q$64)))),2)))</f>
        <v>0</v>
      </c>
      <c r="IY104" s="1">
        <f t="shared" si="85"/>
        <v>7478.3</v>
      </c>
      <c r="IZ104" s="1">
        <f t="shared" si="85"/>
        <v>7478.3</v>
      </c>
      <c r="JA104" s="1">
        <f t="shared" si="85"/>
        <v>0</v>
      </c>
      <c r="JB104" s="1">
        <f t="shared" si="85"/>
        <v>7478.3</v>
      </c>
      <c r="JC104" s="1">
        <f t="shared" si="85"/>
        <v>0</v>
      </c>
      <c r="JD104" s="1">
        <f t="shared" si="85"/>
        <v>0</v>
      </c>
      <c r="JE104" s="1">
        <f t="shared" si="85"/>
        <v>7478.3</v>
      </c>
      <c r="JF104" s="1">
        <f t="shared" si="85"/>
        <v>3297.74</v>
      </c>
      <c r="JG104" s="1">
        <f t="shared" si="85"/>
        <v>0</v>
      </c>
      <c r="JH104" s="1">
        <f t="shared" si="85"/>
        <v>7478.3</v>
      </c>
      <c r="JI104" s="1">
        <f t="shared" si="85"/>
        <v>3294.6</v>
      </c>
      <c r="JJ104" s="1">
        <f t="shared" si="85"/>
        <v>7263.08</v>
      </c>
      <c r="JK104" s="1">
        <f t="shared" si="85"/>
        <v>7478.3</v>
      </c>
      <c r="JL104" s="1">
        <f t="shared" si="85"/>
        <v>0</v>
      </c>
      <c r="JM104" s="1">
        <f t="shared" si="85"/>
        <v>7478.3</v>
      </c>
      <c r="JN104" s="1">
        <f t="shared" si="85"/>
        <v>7478.3</v>
      </c>
      <c r="JO104" s="1">
        <f t="shared" si="85"/>
        <v>7478.3</v>
      </c>
      <c r="JP104" s="1">
        <f t="shared" si="85"/>
        <v>7478.3</v>
      </c>
      <c r="JQ104" s="1">
        <f t="shared" si="85"/>
        <v>7478.3</v>
      </c>
      <c r="JR104" s="1">
        <f t="shared" si="85"/>
        <v>7478.3</v>
      </c>
      <c r="JS104" s="1">
        <f t="shared" si="85"/>
        <v>7478.3</v>
      </c>
      <c r="JT104" s="1">
        <f t="shared" si="85"/>
        <v>7478.3</v>
      </c>
      <c r="JU104" s="1">
        <f t="shared" si="85"/>
        <v>7478.3</v>
      </c>
      <c r="JV104" s="1">
        <f t="shared" si="85"/>
        <v>3449.98</v>
      </c>
      <c r="JW104" s="1">
        <f t="shared" si="85"/>
        <v>7478.3</v>
      </c>
      <c r="JX104" s="1">
        <f t="shared" si="85"/>
        <v>2687.02</v>
      </c>
      <c r="JY104" s="1">
        <f t="shared" si="85"/>
        <v>0</v>
      </c>
      <c r="JZ104" s="1">
        <f t="shared" si="85"/>
        <v>6516.78</v>
      </c>
      <c r="KA104" s="1">
        <f t="shared" si="85"/>
        <v>2071.96</v>
      </c>
      <c r="KB104" s="1">
        <f t="shared" si="85"/>
        <v>7478.3</v>
      </c>
      <c r="KC104" s="1">
        <f t="shared" si="85"/>
        <v>5386.62</v>
      </c>
      <c r="KD104" s="1">
        <f t="shared" si="85"/>
        <v>7402.82</v>
      </c>
      <c r="KE104" s="1">
        <f t="shared" si="85"/>
        <v>7478.3</v>
      </c>
      <c r="KF104" s="1">
        <f t="shared" si="85"/>
        <v>7478.3</v>
      </c>
      <c r="KG104" s="1">
        <f t="shared" si="85"/>
        <v>0</v>
      </c>
      <c r="KH104" s="1">
        <f t="shared" si="85"/>
        <v>0</v>
      </c>
      <c r="KI104" s="1">
        <f t="shared" si="85"/>
        <v>7478.3</v>
      </c>
      <c r="KJ104" s="1">
        <f t="shared" si="85"/>
        <v>7478.3</v>
      </c>
      <c r="KK104" s="1">
        <f t="shared" si="85"/>
        <v>7478.3</v>
      </c>
      <c r="KL104" s="1">
        <f t="shared" si="85"/>
        <v>7478.3</v>
      </c>
      <c r="KM104" s="1">
        <f t="shared" si="85"/>
        <v>0</v>
      </c>
      <c r="KN104" s="1">
        <f t="shared" si="85"/>
        <v>7478.3</v>
      </c>
      <c r="KO104" s="1">
        <f t="shared" si="85"/>
        <v>4093.43</v>
      </c>
      <c r="KP104" s="1">
        <f t="shared" si="85"/>
        <v>7478.3</v>
      </c>
      <c r="KQ104" s="1">
        <f t="shared" si="85"/>
        <v>4651.2</v>
      </c>
      <c r="KR104" s="1">
        <f t="shared" si="85"/>
        <v>7478.3</v>
      </c>
      <c r="KS104" s="1">
        <f t="shared" si="85"/>
        <v>0</v>
      </c>
      <c r="KT104" s="1">
        <f t="shared" si="85"/>
        <v>7478.3</v>
      </c>
      <c r="KU104" s="1">
        <f t="shared" si="85"/>
        <v>7478.3</v>
      </c>
      <c r="KV104" s="1">
        <f t="shared" si="85"/>
        <v>7478.3</v>
      </c>
      <c r="KW104" s="1">
        <f t="shared" si="85"/>
        <v>7478.3</v>
      </c>
      <c r="KX104" s="1">
        <f t="shared" si="85"/>
        <v>7478.3</v>
      </c>
      <c r="KY104" s="1">
        <f t="shared" si="85"/>
        <v>4310.8599999999997</v>
      </c>
      <c r="KZ104" s="1">
        <f t="shared" si="85"/>
        <v>0</v>
      </c>
      <c r="LA104" s="1">
        <f t="shared" si="85"/>
        <v>7478.3</v>
      </c>
      <c r="LB104" s="1">
        <f t="shared" si="85"/>
        <v>0</v>
      </c>
      <c r="LC104" s="1">
        <f t="shared" si="85"/>
        <v>7478.3</v>
      </c>
      <c r="LD104" s="1">
        <f t="shared" si="85"/>
        <v>7478.3</v>
      </c>
      <c r="LE104" s="1">
        <f t="shared" si="85"/>
        <v>7478.3</v>
      </c>
      <c r="LF104" s="1">
        <f t="shared" si="85"/>
        <v>7478.3</v>
      </c>
      <c r="LG104" s="1">
        <f t="shared" si="85"/>
        <v>7478.3</v>
      </c>
      <c r="LH104" s="1">
        <f t="shared" si="85"/>
        <v>2230.4</v>
      </c>
      <c r="LI104" s="1">
        <f t="shared" si="85"/>
        <v>7478.3</v>
      </c>
      <c r="LJ104" s="1">
        <f t="shared" ref="LJ104:NU104" si="86">IF(LJ101=0,"",+IF($Q$67&lt;10,0,ROUND($Q$67*MIN(0.1*$T$69*$Z$69,MAX(0,(0.86*$Z$69*$T$69-LJ88*MAX(LJ87,$Q$64)))),2)))</f>
        <v>7478.3</v>
      </c>
      <c r="LK104" s="1">
        <f t="shared" si="86"/>
        <v>7478.3</v>
      </c>
      <c r="LL104" s="1">
        <f t="shared" si="86"/>
        <v>2860.93</v>
      </c>
      <c r="LM104" s="1">
        <f t="shared" si="86"/>
        <v>4998.68</v>
      </c>
      <c r="LN104" s="1">
        <f t="shared" si="86"/>
        <v>7478.3</v>
      </c>
      <c r="LO104" s="1">
        <f t="shared" si="86"/>
        <v>2937.94</v>
      </c>
      <c r="LP104" s="1">
        <f t="shared" si="86"/>
        <v>7478.3</v>
      </c>
      <c r="LQ104" s="1">
        <f t="shared" si="86"/>
        <v>7478.3</v>
      </c>
      <c r="LR104" s="1">
        <f t="shared" si="86"/>
        <v>7478.3</v>
      </c>
      <c r="LS104" s="1">
        <f t="shared" si="86"/>
        <v>7478.3</v>
      </c>
      <c r="LT104" s="1">
        <f t="shared" si="86"/>
        <v>5604.73</v>
      </c>
      <c r="LU104" s="1">
        <f t="shared" si="86"/>
        <v>0</v>
      </c>
      <c r="LV104" s="1">
        <f t="shared" si="86"/>
        <v>7478.3</v>
      </c>
      <c r="LW104" s="1">
        <f t="shared" si="86"/>
        <v>6670.97</v>
      </c>
      <c r="LX104" s="1">
        <f t="shared" si="86"/>
        <v>7478.3</v>
      </c>
      <c r="LY104" s="1">
        <f t="shared" si="86"/>
        <v>4875.43</v>
      </c>
      <c r="LZ104" s="1">
        <f t="shared" si="86"/>
        <v>4268.53</v>
      </c>
      <c r="MA104" s="1">
        <f t="shared" si="86"/>
        <v>6042.31</v>
      </c>
      <c r="MB104" s="1">
        <f t="shared" si="86"/>
        <v>0</v>
      </c>
      <c r="MC104" s="1">
        <f t="shared" si="86"/>
        <v>7478.3</v>
      </c>
      <c r="MD104" s="1">
        <f t="shared" si="86"/>
        <v>7478.3</v>
      </c>
      <c r="ME104" s="1">
        <f t="shared" si="86"/>
        <v>4865.2299999999996</v>
      </c>
      <c r="MF104" s="1">
        <f t="shared" si="86"/>
        <v>0</v>
      </c>
      <c r="MG104" s="1">
        <f t="shared" si="86"/>
        <v>2039.57</v>
      </c>
      <c r="MH104" s="1">
        <f t="shared" si="86"/>
        <v>7478.3</v>
      </c>
      <c r="MI104" s="1">
        <f t="shared" si="86"/>
        <v>7212.93</v>
      </c>
      <c r="MJ104" s="1">
        <f t="shared" si="86"/>
        <v>1423.58</v>
      </c>
      <c r="MK104" s="1">
        <f t="shared" si="86"/>
        <v>7478.3</v>
      </c>
      <c r="ML104" s="1">
        <f t="shared" si="86"/>
        <v>7478.3</v>
      </c>
      <c r="MM104" s="1">
        <f t="shared" si="86"/>
        <v>7478.3</v>
      </c>
      <c r="MN104" s="1">
        <f t="shared" si="86"/>
        <v>7478.3</v>
      </c>
      <c r="MO104" s="1">
        <f t="shared" si="86"/>
        <v>0</v>
      </c>
      <c r="MP104" s="1">
        <f t="shared" si="86"/>
        <v>7478.3</v>
      </c>
      <c r="MQ104" s="1">
        <f t="shared" si="86"/>
        <v>7478.3</v>
      </c>
      <c r="MR104" s="1">
        <f t="shared" si="86"/>
        <v>7478.3</v>
      </c>
      <c r="MS104" s="1">
        <f t="shared" si="86"/>
        <v>7478.3</v>
      </c>
      <c r="MT104" s="1">
        <f t="shared" si="86"/>
        <v>938.74</v>
      </c>
      <c r="MU104" s="1">
        <f t="shared" si="86"/>
        <v>7478.3</v>
      </c>
      <c r="MV104" s="1">
        <f t="shared" si="86"/>
        <v>0</v>
      </c>
      <c r="MW104" s="1">
        <f t="shared" si="86"/>
        <v>7478.3</v>
      </c>
      <c r="MX104" s="1">
        <f t="shared" si="86"/>
        <v>0</v>
      </c>
      <c r="MY104" s="1">
        <f t="shared" si="86"/>
        <v>4715.21</v>
      </c>
      <c r="MZ104" s="1">
        <f t="shared" si="86"/>
        <v>0</v>
      </c>
      <c r="NA104" s="1">
        <f t="shared" si="86"/>
        <v>4348.43</v>
      </c>
      <c r="NB104" s="1">
        <f t="shared" si="86"/>
        <v>5575.15</v>
      </c>
      <c r="NC104" s="1">
        <f t="shared" si="86"/>
        <v>7478.3</v>
      </c>
      <c r="ND104" s="1">
        <f t="shared" si="86"/>
        <v>7478.3</v>
      </c>
      <c r="NE104" s="1">
        <f t="shared" si="86"/>
        <v>7478.3</v>
      </c>
      <c r="NF104" s="1">
        <f t="shared" si="86"/>
        <v>7478.3</v>
      </c>
      <c r="NG104" s="1">
        <f t="shared" si="86"/>
        <v>7478.3</v>
      </c>
      <c r="NH104" s="1">
        <f t="shared" si="86"/>
        <v>0</v>
      </c>
      <c r="NI104" s="1">
        <f t="shared" si="86"/>
        <v>7478.3</v>
      </c>
      <c r="NJ104" s="1">
        <f t="shared" si="86"/>
        <v>3951.06</v>
      </c>
      <c r="NK104" s="1">
        <f t="shared" si="86"/>
        <v>7478.3</v>
      </c>
      <c r="NL104" s="1">
        <f t="shared" si="86"/>
        <v>7478.3</v>
      </c>
      <c r="NM104" s="1">
        <f t="shared" si="86"/>
        <v>7478.3</v>
      </c>
      <c r="NN104" s="1">
        <f t="shared" si="86"/>
        <v>7478.3</v>
      </c>
      <c r="NO104" s="1">
        <f t="shared" si="86"/>
        <v>7478.3</v>
      </c>
      <c r="NP104" s="1">
        <f t="shared" si="86"/>
        <v>7478.3</v>
      </c>
      <c r="NQ104" s="1">
        <f t="shared" si="86"/>
        <v>7478.3</v>
      </c>
      <c r="NR104" s="1">
        <f t="shared" si="86"/>
        <v>7478.3</v>
      </c>
      <c r="NS104" s="1">
        <f t="shared" si="86"/>
        <v>0</v>
      </c>
      <c r="NT104" s="1">
        <f t="shared" si="86"/>
        <v>7478.3</v>
      </c>
      <c r="NU104" s="1">
        <f t="shared" si="86"/>
        <v>7478.3</v>
      </c>
      <c r="NV104" s="1">
        <f t="shared" ref="NV104:QG104" si="87">IF(NV101=0,"",+IF($Q$67&lt;10,0,ROUND($Q$67*MIN(0.1*$T$69*$Z$69,MAX(0,(0.86*$Z$69*$T$69-NV88*MAX(NV87,$Q$64)))),2)))</f>
        <v>1624.18</v>
      </c>
      <c r="NW104" s="1">
        <f t="shared" si="87"/>
        <v>3805.79</v>
      </c>
      <c r="NX104" s="1">
        <f t="shared" si="87"/>
        <v>0</v>
      </c>
      <c r="NY104" s="1">
        <f t="shared" si="87"/>
        <v>7478.3</v>
      </c>
      <c r="NZ104" s="1">
        <f t="shared" si="87"/>
        <v>7478.3</v>
      </c>
      <c r="OA104" s="1">
        <f t="shared" si="87"/>
        <v>7478.3</v>
      </c>
      <c r="OB104" s="1">
        <f t="shared" si="87"/>
        <v>7478.3</v>
      </c>
      <c r="OC104" s="1">
        <f t="shared" si="87"/>
        <v>7478.3</v>
      </c>
      <c r="OD104" s="1">
        <f t="shared" si="87"/>
        <v>7478.3</v>
      </c>
      <c r="OE104" s="1">
        <f t="shared" si="87"/>
        <v>5739.37</v>
      </c>
      <c r="OF104" s="1">
        <f t="shared" si="87"/>
        <v>7478.3</v>
      </c>
      <c r="OG104" s="1">
        <f t="shared" si="87"/>
        <v>7478.3</v>
      </c>
      <c r="OH104" s="1">
        <f t="shared" si="87"/>
        <v>7478.3</v>
      </c>
      <c r="OI104" s="1">
        <f t="shared" si="87"/>
        <v>7478.3</v>
      </c>
      <c r="OJ104" s="1">
        <f t="shared" si="87"/>
        <v>7478.3</v>
      </c>
      <c r="OK104" s="1">
        <f t="shared" si="87"/>
        <v>3133.69</v>
      </c>
      <c r="OL104" s="1">
        <f t="shared" si="87"/>
        <v>7478.3</v>
      </c>
      <c r="OM104" s="1">
        <f t="shared" si="87"/>
        <v>7478.3</v>
      </c>
      <c r="ON104" s="1">
        <f t="shared" si="87"/>
        <v>2398.87</v>
      </c>
      <c r="OO104" s="1">
        <f t="shared" si="87"/>
        <v>7478.3</v>
      </c>
      <c r="OP104" s="1">
        <f t="shared" si="87"/>
        <v>0</v>
      </c>
      <c r="OQ104" s="1">
        <f t="shared" si="87"/>
        <v>7478.3</v>
      </c>
      <c r="OR104" s="1">
        <f t="shared" si="87"/>
        <v>6914.24</v>
      </c>
      <c r="OS104" s="1">
        <f t="shared" si="87"/>
        <v>0</v>
      </c>
      <c r="OT104" s="1">
        <f t="shared" si="87"/>
        <v>7478.3</v>
      </c>
      <c r="OU104" s="1">
        <f t="shared" si="87"/>
        <v>2163.9299999999998</v>
      </c>
      <c r="OV104" s="1">
        <f t="shared" si="87"/>
        <v>7478.3</v>
      </c>
      <c r="OW104" s="1">
        <f t="shared" si="87"/>
        <v>0</v>
      </c>
      <c r="OX104" s="1">
        <f t="shared" si="87"/>
        <v>861.56</v>
      </c>
      <c r="OY104" s="1">
        <f t="shared" si="87"/>
        <v>0</v>
      </c>
      <c r="OZ104" s="1">
        <f t="shared" si="87"/>
        <v>7478.3</v>
      </c>
      <c r="PA104" s="1">
        <f t="shared" si="87"/>
        <v>7478.3</v>
      </c>
      <c r="PB104" s="1">
        <f t="shared" si="87"/>
        <v>7478.3</v>
      </c>
      <c r="PC104" s="1">
        <f t="shared" si="87"/>
        <v>0</v>
      </c>
      <c r="PD104" s="1">
        <f t="shared" si="87"/>
        <v>5052.2299999999996</v>
      </c>
      <c r="PE104" s="1">
        <f t="shared" si="87"/>
        <v>7478.3</v>
      </c>
      <c r="PF104" s="1">
        <f t="shared" si="87"/>
        <v>3973.92</v>
      </c>
      <c r="PG104" s="1">
        <f t="shared" si="87"/>
        <v>7478.3</v>
      </c>
      <c r="PH104" s="1">
        <f t="shared" si="87"/>
        <v>7478.3</v>
      </c>
      <c r="PI104" s="1">
        <f t="shared" si="87"/>
        <v>7478.3</v>
      </c>
      <c r="PJ104" s="1">
        <f t="shared" si="87"/>
        <v>7478.3</v>
      </c>
      <c r="PK104" s="1">
        <f t="shared" si="87"/>
        <v>7478.3</v>
      </c>
      <c r="PL104" s="1">
        <f t="shared" si="87"/>
        <v>7478.3</v>
      </c>
      <c r="PM104" s="1">
        <f t="shared" si="87"/>
        <v>3870.3</v>
      </c>
      <c r="PN104" s="1">
        <f t="shared" si="87"/>
        <v>0</v>
      </c>
      <c r="PO104" s="1">
        <f t="shared" si="87"/>
        <v>565.16</v>
      </c>
      <c r="PP104" s="1">
        <f t="shared" si="87"/>
        <v>0</v>
      </c>
      <c r="PQ104" s="1">
        <f t="shared" si="87"/>
        <v>7478.3</v>
      </c>
      <c r="PR104" s="1">
        <f t="shared" si="87"/>
        <v>7478.3</v>
      </c>
      <c r="PS104" s="1">
        <f t="shared" si="87"/>
        <v>6037.72</v>
      </c>
      <c r="PT104" s="1">
        <f t="shared" si="87"/>
        <v>2562.2399999999998</v>
      </c>
      <c r="PU104" s="1">
        <f t="shared" si="87"/>
        <v>7478.3</v>
      </c>
      <c r="PV104" s="1">
        <f t="shared" si="87"/>
        <v>7478.3</v>
      </c>
      <c r="PW104" s="1">
        <f t="shared" si="87"/>
        <v>7478.3</v>
      </c>
      <c r="PX104" s="1">
        <f t="shared" si="87"/>
        <v>0</v>
      </c>
      <c r="PY104" s="1">
        <f t="shared" si="87"/>
        <v>7478.3</v>
      </c>
      <c r="PZ104" s="1">
        <f t="shared" si="87"/>
        <v>7478.3</v>
      </c>
      <c r="QA104" s="1">
        <f t="shared" si="87"/>
        <v>7478.3</v>
      </c>
      <c r="QB104" s="1">
        <f t="shared" si="87"/>
        <v>863.26</v>
      </c>
      <c r="QC104" s="1">
        <f t="shared" si="87"/>
        <v>7478.3</v>
      </c>
      <c r="QD104" s="1">
        <f t="shared" si="87"/>
        <v>7478.3</v>
      </c>
      <c r="QE104" s="1">
        <f t="shared" si="87"/>
        <v>0</v>
      </c>
      <c r="QF104" s="1">
        <f t="shared" si="87"/>
        <v>3458.82</v>
      </c>
      <c r="QG104" s="1">
        <f t="shared" si="87"/>
        <v>7478.3</v>
      </c>
      <c r="QH104" s="1">
        <f t="shared" ref="QH104:SG104" si="88">IF(QH101=0,"",+IF($Q$67&lt;10,0,ROUND($Q$67*MIN(0.1*$T$69*$Z$69,MAX(0,(0.86*$Z$69*$T$69-QH88*MAX(QH87,$Q$64)))),2)))</f>
        <v>1740.8</v>
      </c>
      <c r="QI104" s="1">
        <f t="shared" si="88"/>
        <v>7478.3</v>
      </c>
      <c r="QJ104" s="1">
        <f t="shared" si="88"/>
        <v>7478.3</v>
      </c>
      <c r="QK104" s="1">
        <f t="shared" si="88"/>
        <v>7478.3</v>
      </c>
      <c r="QL104" s="1">
        <f t="shared" si="88"/>
        <v>7478.3</v>
      </c>
      <c r="QM104" s="1">
        <f t="shared" si="88"/>
        <v>7478.3</v>
      </c>
      <c r="QN104" s="1">
        <f t="shared" si="88"/>
        <v>7478.3</v>
      </c>
      <c r="QO104" s="1">
        <f t="shared" si="88"/>
        <v>0</v>
      </c>
      <c r="QP104" s="1">
        <f t="shared" si="88"/>
        <v>2395.3000000000002</v>
      </c>
      <c r="QQ104" s="1">
        <f t="shared" si="88"/>
        <v>0</v>
      </c>
      <c r="QR104" s="1">
        <f t="shared" si="88"/>
        <v>7478.3</v>
      </c>
      <c r="QS104" s="1">
        <f t="shared" si="88"/>
        <v>7478.3</v>
      </c>
      <c r="QT104" s="1">
        <f t="shared" si="88"/>
        <v>202.13</v>
      </c>
      <c r="QU104" s="1">
        <f t="shared" si="88"/>
        <v>5591.13</v>
      </c>
      <c r="QV104" s="1">
        <f t="shared" si="88"/>
        <v>7478.3</v>
      </c>
      <c r="QW104" s="1">
        <f t="shared" si="88"/>
        <v>7478.3</v>
      </c>
      <c r="QX104" s="1">
        <f t="shared" si="88"/>
        <v>7478.3</v>
      </c>
      <c r="QY104" s="1">
        <f t="shared" si="88"/>
        <v>7478.3</v>
      </c>
      <c r="QZ104" s="1">
        <f t="shared" si="88"/>
        <v>7478.3</v>
      </c>
      <c r="RA104" s="1">
        <f t="shared" si="88"/>
        <v>0</v>
      </c>
      <c r="RB104" s="1">
        <f t="shared" si="88"/>
        <v>7478.3</v>
      </c>
      <c r="RC104" s="1">
        <f t="shared" si="88"/>
        <v>7478.3</v>
      </c>
      <c r="RD104" s="1">
        <f t="shared" si="88"/>
        <v>4780.0600000000004</v>
      </c>
      <c r="RE104" s="1">
        <f t="shared" si="88"/>
        <v>7478.3</v>
      </c>
      <c r="RF104" s="1">
        <f t="shared" si="88"/>
        <v>0</v>
      </c>
      <c r="RG104" s="1">
        <f t="shared" si="88"/>
        <v>0</v>
      </c>
      <c r="RH104" s="1">
        <f t="shared" si="88"/>
        <v>7478.3</v>
      </c>
      <c r="RI104" s="1">
        <f t="shared" si="88"/>
        <v>7478.3</v>
      </c>
      <c r="RJ104" s="1">
        <f t="shared" si="88"/>
        <v>6553.76</v>
      </c>
      <c r="RK104" s="1">
        <f t="shared" si="88"/>
        <v>7478.3</v>
      </c>
      <c r="RL104" s="1">
        <f t="shared" si="88"/>
        <v>0</v>
      </c>
      <c r="RM104" s="1">
        <f t="shared" si="88"/>
        <v>5206.42</v>
      </c>
      <c r="RN104" s="1">
        <f t="shared" si="88"/>
        <v>4275.33</v>
      </c>
      <c r="RO104" s="1">
        <f t="shared" si="88"/>
        <v>2554.9299999999998</v>
      </c>
      <c r="RP104" s="1">
        <f t="shared" si="88"/>
        <v>0</v>
      </c>
      <c r="RQ104" s="1">
        <f t="shared" si="88"/>
        <v>7478.3</v>
      </c>
      <c r="RR104" s="1">
        <f t="shared" si="88"/>
        <v>7478.3</v>
      </c>
      <c r="RS104" s="1">
        <f t="shared" si="88"/>
        <v>0</v>
      </c>
      <c r="RT104" s="1">
        <f t="shared" si="88"/>
        <v>0</v>
      </c>
      <c r="RU104" s="1">
        <f t="shared" si="88"/>
        <v>7478.3</v>
      </c>
      <c r="RV104" s="1">
        <f t="shared" si="88"/>
        <v>7478.3</v>
      </c>
      <c r="RW104" s="1">
        <f t="shared" si="88"/>
        <v>7478.3</v>
      </c>
      <c r="RX104" s="1">
        <f t="shared" si="88"/>
        <v>0</v>
      </c>
      <c r="RY104" s="1">
        <f t="shared" si="88"/>
        <v>0</v>
      </c>
      <c r="RZ104" s="1">
        <f t="shared" si="88"/>
        <v>5121.5</v>
      </c>
      <c r="SA104" s="1">
        <f t="shared" si="88"/>
        <v>5681.91</v>
      </c>
      <c r="SB104" s="1">
        <f t="shared" si="88"/>
        <v>7478.3</v>
      </c>
      <c r="SC104" s="1">
        <f t="shared" si="88"/>
        <v>7478.3</v>
      </c>
      <c r="SD104" s="1">
        <f t="shared" si="88"/>
        <v>7478.3</v>
      </c>
      <c r="SE104" s="1">
        <f t="shared" si="88"/>
        <v>0</v>
      </c>
      <c r="SF104" s="1">
        <f t="shared" si="88"/>
        <v>5301.28</v>
      </c>
      <c r="SG104" s="1">
        <f t="shared" si="88"/>
        <v>5877.15</v>
      </c>
      <c r="SH104" s="25"/>
    </row>
    <row r="105" spans="1:50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25"/>
    </row>
    <row r="109" spans="1:502" s="243" customFormat="1"/>
    <row r="112" spans="1:502">
      <c r="A112">
        <v>2015</v>
      </c>
    </row>
    <row r="113" spans="1:501">
      <c r="A113" t="s">
        <v>538</v>
      </c>
      <c r="B113">
        <v>-2.3506981960963458</v>
      </c>
      <c r="C113">
        <v>-1.0770872904686257</v>
      </c>
      <c r="D113">
        <v>-0.7644598554179538</v>
      </c>
      <c r="E113">
        <v>0.5630772648146376</v>
      </c>
      <c r="F113">
        <v>0.57080342230619863</v>
      </c>
      <c r="G113">
        <v>0.65936774262809195</v>
      </c>
      <c r="H113">
        <v>8.7203488874365576E-2</v>
      </c>
      <c r="I113">
        <v>-0.8824849828670267</v>
      </c>
      <c r="J113">
        <v>1.2644704838749021</v>
      </c>
      <c r="K113">
        <v>-0.2851402314263396</v>
      </c>
      <c r="L113">
        <v>-0.71813929025665857</v>
      </c>
      <c r="M113">
        <v>-6.3957941165426746E-2</v>
      </c>
      <c r="N113">
        <v>0.61309719967539422</v>
      </c>
      <c r="O113">
        <v>-1.0644657777447719</v>
      </c>
      <c r="P113">
        <v>-0.19449316823738627</v>
      </c>
      <c r="Q113">
        <v>-0.21879827727389056</v>
      </c>
      <c r="R113">
        <v>-0.39303131416090764</v>
      </c>
      <c r="S113">
        <v>-0.60600541473831981</v>
      </c>
      <c r="T113">
        <v>-0.76486912803375162</v>
      </c>
      <c r="U113">
        <v>1.8126411305274814</v>
      </c>
      <c r="V113">
        <v>-2.2702261048834771</v>
      </c>
      <c r="W113">
        <v>-0.69711177275166847</v>
      </c>
      <c r="X113">
        <v>-0.1090347723220475</v>
      </c>
      <c r="Y113">
        <v>-0.55440409596485551</v>
      </c>
      <c r="Z113">
        <v>-0.50815174290619325</v>
      </c>
      <c r="AA113">
        <v>-0.29231841836008243</v>
      </c>
      <c r="AB113">
        <v>1.7105685401475057</v>
      </c>
      <c r="AC113">
        <v>0.79798610386205837</v>
      </c>
      <c r="AD113">
        <v>-0.72717966759228148</v>
      </c>
      <c r="AE113">
        <v>1.6341027730959468</v>
      </c>
      <c r="AF113">
        <v>0.4659455044020433</v>
      </c>
      <c r="AG113">
        <v>-1.1537485988810658</v>
      </c>
      <c r="AH113">
        <v>0.37639210859197192</v>
      </c>
      <c r="AI113">
        <v>1.0538747119426262</v>
      </c>
      <c r="AJ113">
        <v>-0.5434640115709044</v>
      </c>
      <c r="AK113">
        <v>0.75293201007298194</v>
      </c>
      <c r="AL113">
        <v>1.2692498785327189</v>
      </c>
      <c r="AM113">
        <v>1.3383214536588639</v>
      </c>
      <c r="AN113">
        <v>-0.30952833185438067</v>
      </c>
      <c r="AO113">
        <v>-1.2159443940618075</v>
      </c>
      <c r="AP113">
        <v>-1.1282281775493175</v>
      </c>
      <c r="AQ113">
        <v>0.79210849435185082</v>
      </c>
      <c r="AR113">
        <v>1.3021144695812836</v>
      </c>
      <c r="AS113">
        <v>0.21394271243480034</v>
      </c>
      <c r="AT113">
        <v>-1.256344148714561</v>
      </c>
      <c r="AU113">
        <v>4.848061507800594E-2</v>
      </c>
      <c r="AV113">
        <v>-1.099772362067597</v>
      </c>
      <c r="AW113">
        <v>2.5971530703827739</v>
      </c>
      <c r="AX113">
        <v>2.0838706404902041</v>
      </c>
      <c r="AY113">
        <v>0.96305484476033598</v>
      </c>
      <c r="AZ113">
        <v>0.34942786442115903</v>
      </c>
      <c r="BA113">
        <v>-0.18055629880109336</v>
      </c>
      <c r="BB113">
        <v>1.6118337953230366</v>
      </c>
      <c r="BC113">
        <v>-1.6691092241671868</v>
      </c>
      <c r="BD113">
        <v>8.3764462033286691E-3</v>
      </c>
      <c r="BE113">
        <v>1.0360463420511223</v>
      </c>
      <c r="BF113">
        <v>-1.2629425327759236</v>
      </c>
      <c r="BG113">
        <v>1.1814245226560161</v>
      </c>
      <c r="BH113">
        <v>2.4673454390722327E-2</v>
      </c>
      <c r="BI113">
        <v>1.3546082300308626</v>
      </c>
      <c r="BJ113">
        <v>7.2928969530039467E-2</v>
      </c>
      <c r="BK113">
        <v>1.2408327165758237</v>
      </c>
      <c r="BL113">
        <v>-0.51128836275893264</v>
      </c>
      <c r="BM113">
        <v>2.5671397452242672</v>
      </c>
      <c r="BN113">
        <v>1.2999771570321172</v>
      </c>
      <c r="BO113">
        <v>1.1454517334641423</v>
      </c>
      <c r="BP113">
        <v>-0.46355808080988936</v>
      </c>
      <c r="BQ113">
        <v>-2.2109452402219176</v>
      </c>
      <c r="BR113">
        <v>0.29064267437206581</v>
      </c>
      <c r="BS113">
        <v>1.76310095412191</v>
      </c>
      <c r="BT113">
        <v>0.15015530152595602</v>
      </c>
      <c r="BU113">
        <v>-1.9179606169927865</v>
      </c>
      <c r="BV113">
        <v>0.68178223955328576</v>
      </c>
      <c r="BW113">
        <v>0.66060465542250313</v>
      </c>
      <c r="BX113">
        <v>1.2207647159812041</v>
      </c>
      <c r="BY113">
        <v>-0.92495156422955915</v>
      </c>
      <c r="BZ113">
        <v>1.2306554708629847</v>
      </c>
      <c r="CA113">
        <v>-0.95071982286754064</v>
      </c>
      <c r="CB113">
        <v>-1.7935917639988475</v>
      </c>
      <c r="CC113">
        <v>2.1476807887665927</v>
      </c>
      <c r="CD113">
        <v>-1.4950865079299547</v>
      </c>
      <c r="CE113">
        <v>-2.0158950064796954E-2</v>
      </c>
      <c r="CF113">
        <v>1.352696017420385</v>
      </c>
      <c r="CG113">
        <v>0.10003532224800438</v>
      </c>
      <c r="CH113">
        <v>1.1160227586515248</v>
      </c>
      <c r="CI113">
        <v>-1.3971839507576078</v>
      </c>
      <c r="CJ113">
        <v>-0.18592459127830807</v>
      </c>
      <c r="CK113">
        <v>0.31675881473347545</v>
      </c>
      <c r="CL113">
        <v>-2.0947300072293729</v>
      </c>
      <c r="CM113">
        <v>-0.3553702754288679</v>
      </c>
      <c r="CN113">
        <v>-9.7729753179010004E-2</v>
      </c>
      <c r="CO113">
        <v>-0.59940020946669392</v>
      </c>
      <c r="CP113">
        <v>-0.26559519028523937</v>
      </c>
      <c r="CQ113">
        <v>0.37335553315642755</v>
      </c>
      <c r="CR113">
        <v>-1.0596249921945855</v>
      </c>
      <c r="CS113">
        <v>1.0018493412644602</v>
      </c>
      <c r="CT113">
        <v>1.0723169907578267</v>
      </c>
      <c r="CU113">
        <v>-0.95578116088290699</v>
      </c>
      <c r="CV113">
        <v>-1.3351427696761675</v>
      </c>
      <c r="CW113">
        <v>-1.505222826381214</v>
      </c>
      <c r="CX113">
        <v>0.87091393652372062</v>
      </c>
      <c r="CY113">
        <v>-1.3336534721020143</v>
      </c>
      <c r="CZ113">
        <v>0.69769725996593479</v>
      </c>
      <c r="DA113">
        <v>-0.84384737419895828</v>
      </c>
      <c r="DB113">
        <v>1.19194282888202</v>
      </c>
      <c r="DC113">
        <v>0.65481117417220958</v>
      </c>
      <c r="DD113">
        <v>0.19761273506446742</v>
      </c>
      <c r="DE113">
        <v>0.54825932238600217</v>
      </c>
      <c r="DF113">
        <v>0.51181132221245207</v>
      </c>
      <c r="DG113">
        <v>1.4232364264898933</v>
      </c>
      <c r="DH113">
        <v>-1.8727860151557252</v>
      </c>
      <c r="DI113">
        <v>0.22522726794704795</v>
      </c>
      <c r="DJ113">
        <v>-2.2316817194223404</v>
      </c>
      <c r="DK113">
        <v>-3.4929144021589309E-2</v>
      </c>
      <c r="DL113">
        <v>-0.56603767006890848</v>
      </c>
      <c r="DM113">
        <v>0.93520839072880335</v>
      </c>
      <c r="DN113">
        <v>-0.5353240339900367</v>
      </c>
      <c r="DO113">
        <v>-1.6349758880096488</v>
      </c>
      <c r="DP113">
        <v>0.27265400603937451</v>
      </c>
      <c r="DQ113">
        <v>-2.1129199012648314</v>
      </c>
      <c r="DR113">
        <v>2.707711246330291</v>
      </c>
      <c r="DS113">
        <v>-1.498133315180894</v>
      </c>
      <c r="DT113">
        <v>-1.0397184269095305</v>
      </c>
      <c r="DU113">
        <v>0.58363639254821464</v>
      </c>
      <c r="DV113">
        <v>4.2584815673762932E-2</v>
      </c>
      <c r="DW113">
        <v>-1.66849531524349</v>
      </c>
      <c r="DX113">
        <v>-0.50076778279617429</v>
      </c>
      <c r="DY113">
        <v>3.7455265555763617E-2</v>
      </c>
      <c r="DZ113">
        <v>-0.68284407461760566</v>
      </c>
      <c r="EA113">
        <v>-0.70258465711958706</v>
      </c>
      <c r="EB113">
        <v>-0.54621523304376751</v>
      </c>
      <c r="EC113">
        <v>-0.38972757465671748</v>
      </c>
      <c r="ED113">
        <v>0.1966759555216413</v>
      </c>
      <c r="EE113">
        <v>5.7366378314327449E-2</v>
      </c>
      <c r="EF113">
        <v>-1.5838668332435191</v>
      </c>
      <c r="EG113">
        <v>-0.94401002570521086</v>
      </c>
      <c r="EH113">
        <v>-0.53170879255048931</v>
      </c>
      <c r="EI113">
        <v>0.80061795415531378</v>
      </c>
      <c r="EJ113">
        <v>-0.63082779888645746</v>
      </c>
      <c r="EK113">
        <v>-0.21871983335586265</v>
      </c>
      <c r="EL113">
        <v>-0.57711758927325718</v>
      </c>
      <c r="EM113">
        <v>0.33280684874625877</v>
      </c>
      <c r="EN113">
        <v>-0.17667048268776853</v>
      </c>
      <c r="EO113">
        <v>-0.52230461733415723</v>
      </c>
      <c r="EP113">
        <v>1.1811175681941677</v>
      </c>
      <c r="EQ113">
        <v>0.20299694369896315</v>
      </c>
      <c r="ER113">
        <v>1.2912983038404491</v>
      </c>
      <c r="ES113">
        <v>0.23056600184645504</v>
      </c>
      <c r="ET113">
        <v>1.3336534721020143</v>
      </c>
      <c r="EU113">
        <v>0.5118977242091205</v>
      </c>
      <c r="EV113">
        <v>0.97504198492970318</v>
      </c>
      <c r="EW113">
        <v>0.567565621167887</v>
      </c>
      <c r="EX113">
        <v>0.36271330827730708</v>
      </c>
      <c r="EY113">
        <v>0.7478638508473523</v>
      </c>
      <c r="EZ113">
        <v>0.91432639237609692</v>
      </c>
      <c r="FA113">
        <v>1.159271505457582</v>
      </c>
      <c r="FB113">
        <v>0.62877461459720507</v>
      </c>
      <c r="FC113">
        <v>1.883945515146479</v>
      </c>
      <c r="FD113">
        <v>-0.49505160859553143</v>
      </c>
      <c r="FE113">
        <v>-1.0561439012235496</v>
      </c>
      <c r="FF113">
        <v>-9.4271399575518444E-2</v>
      </c>
      <c r="FG113">
        <v>-1.1745351002900861</v>
      </c>
      <c r="FH113">
        <v>5.7597162594902329E-2</v>
      </c>
      <c r="FI113">
        <v>-1.5742898540338501</v>
      </c>
      <c r="FJ113">
        <v>-0.91886704467469826</v>
      </c>
      <c r="FK113">
        <v>2.5820554583333433E-2</v>
      </c>
      <c r="FL113">
        <v>1.6355579646187834</v>
      </c>
      <c r="FM113">
        <v>0.75090156315127388</v>
      </c>
      <c r="FN113">
        <v>-0.18763671505439561</v>
      </c>
      <c r="FO113">
        <v>-0.20518427845672704</v>
      </c>
      <c r="FP113">
        <v>-1.0596249921945855</v>
      </c>
      <c r="FQ113">
        <v>-0.49323716666549444</v>
      </c>
      <c r="FR113">
        <v>0.17379534256178886</v>
      </c>
      <c r="FS113">
        <v>-0.91177298600086942</v>
      </c>
      <c r="FT113">
        <v>1.66849531524349</v>
      </c>
      <c r="FU113">
        <v>1.23049403555342</v>
      </c>
      <c r="FV113">
        <v>-0.27257556212134659</v>
      </c>
      <c r="FW113">
        <v>-1.4599936548620462</v>
      </c>
      <c r="FX113">
        <v>0.87786474978202023</v>
      </c>
      <c r="FY113">
        <v>1.4467968867393211</v>
      </c>
      <c r="FZ113">
        <v>9.7497832030057907E-2</v>
      </c>
      <c r="GA113">
        <v>0.78834546002326533</v>
      </c>
      <c r="GB113">
        <v>-0.51242182053101715</v>
      </c>
      <c r="GC113">
        <v>0.47843059292063117</v>
      </c>
      <c r="GD113">
        <v>-0.79924802776076831</v>
      </c>
      <c r="GE113">
        <v>0.78241100709419698</v>
      </c>
      <c r="GF113">
        <v>0.31627678254153579</v>
      </c>
      <c r="GG113">
        <v>-1.0255075721943285</v>
      </c>
      <c r="GH113">
        <v>-1.6706508176866919</v>
      </c>
      <c r="GI113">
        <v>-0.47928892854542937</v>
      </c>
      <c r="GJ113">
        <v>-1.4622173694078811</v>
      </c>
      <c r="GK113">
        <v>-1.0550752449489664</v>
      </c>
      <c r="GL113">
        <v>0.1297598828386981</v>
      </c>
      <c r="GM113">
        <v>-0.33393916964996606</v>
      </c>
      <c r="GN113">
        <v>-0.56621729527250864</v>
      </c>
      <c r="GO113">
        <v>-0.94269807959790342</v>
      </c>
      <c r="GP113">
        <v>-1.9985600374639034</v>
      </c>
      <c r="GQ113">
        <v>-0.41561179386917502</v>
      </c>
      <c r="GR113">
        <v>-0.43377895053708926</v>
      </c>
      <c r="GS113">
        <v>-1.2256145964784082</v>
      </c>
      <c r="GT113">
        <v>-0.37245399653329514</v>
      </c>
      <c r="GU113">
        <v>0.54018642003939021</v>
      </c>
      <c r="GV113">
        <v>-0.45429487727233209</v>
      </c>
      <c r="GW113">
        <v>-0.84231942309997976</v>
      </c>
      <c r="GX113">
        <v>0.33758055906218942</v>
      </c>
      <c r="GY113">
        <v>-1.8399077816866338E-2</v>
      </c>
      <c r="GZ113">
        <v>0.58981413531000726</v>
      </c>
      <c r="HA113">
        <v>-0.22216909201233648</v>
      </c>
      <c r="HB113">
        <v>1.4266151993069798</v>
      </c>
      <c r="HC113">
        <v>0.80515746958553791</v>
      </c>
      <c r="HD113">
        <v>1.8368973542237654</v>
      </c>
      <c r="HE113">
        <v>0.52177711040712893</v>
      </c>
      <c r="HF113">
        <v>-0.93177732196636498</v>
      </c>
      <c r="HG113">
        <v>-1.1780502973124385</v>
      </c>
      <c r="HH113">
        <v>0.29271859602886252</v>
      </c>
      <c r="HI113">
        <v>-0.94401002570521086</v>
      </c>
      <c r="HJ113">
        <v>0.31434638003702275</v>
      </c>
      <c r="HK113">
        <v>1.5076011550263502</v>
      </c>
      <c r="HL113">
        <v>0.30615865398431197</v>
      </c>
      <c r="HM113">
        <v>0.63465904531767592</v>
      </c>
      <c r="HN113">
        <v>0.27154328563483432</v>
      </c>
      <c r="HO113">
        <v>-2.086562744807452</v>
      </c>
      <c r="HP113">
        <v>1.4076135812501889</v>
      </c>
      <c r="HQ113">
        <v>-0.80907852861855645</v>
      </c>
      <c r="HR113">
        <v>-0.77484855864895508</v>
      </c>
      <c r="HS113">
        <v>-1.3889075489714742</v>
      </c>
      <c r="HT113">
        <v>2.3225584300234914</v>
      </c>
      <c r="HU113">
        <v>-0.11557858670130372</v>
      </c>
      <c r="HV113">
        <v>0.45896399569755886</v>
      </c>
      <c r="HW113">
        <v>-0.45327624320634641</v>
      </c>
      <c r="HX113">
        <v>2.5590907171135768E-2</v>
      </c>
      <c r="HY113">
        <v>0.17923525774676818</v>
      </c>
      <c r="HZ113">
        <v>0.94843926490284503</v>
      </c>
      <c r="IA113">
        <v>-0.67341034082346596</v>
      </c>
      <c r="IB113">
        <v>0.89840568762156181</v>
      </c>
      <c r="IC113">
        <v>0.41361090552527457</v>
      </c>
      <c r="ID113">
        <v>0.53347093853517435</v>
      </c>
      <c r="IE113">
        <v>3.7455265555763617E-2</v>
      </c>
      <c r="IF113">
        <v>-0.61198988987598568</v>
      </c>
      <c r="IG113">
        <v>-0.84515818343788851</v>
      </c>
      <c r="IH113">
        <v>1.3502585716196336E-2</v>
      </c>
      <c r="II113">
        <v>-1.3258750186651014</v>
      </c>
      <c r="IJ113">
        <v>-0.72280045060324483</v>
      </c>
      <c r="IK113">
        <v>0.15348291526606772</v>
      </c>
      <c r="IL113">
        <v>1.8162063497584313</v>
      </c>
      <c r="IM113">
        <v>8.0065092333825305E-2</v>
      </c>
      <c r="IN113">
        <v>0.75608340921462514</v>
      </c>
      <c r="IO113">
        <v>0.55556483857799321</v>
      </c>
      <c r="IP113">
        <v>-0.13323301573109347</v>
      </c>
      <c r="IQ113">
        <v>0.23669826987315901</v>
      </c>
      <c r="IR113">
        <v>0.74644731284934096</v>
      </c>
      <c r="IS113">
        <v>0.25759959498827811</v>
      </c>
      <c r="IT113">
        <v>0.59446392697282135</v>
      </c>
      <c r="IU113">
        <v>-1.7158799892058596</v>
      </c>
      <c r="IV113">
        <v>0.22609128791373223</v>
      </c>
      <c r="IW113">
        <v>-0.49315076466882601</v>
      </c>
      <c r="IX113">
        <v>0.93769813247490674</v>
      </c>
      <c r="IY113">
        <v>1.200862698169658</v>
      </c>
      <c r="IZ113">
        <v>1.6587273421464488</v>
      </c>
      <c r="JA113">
        <v>-0.14535999071085826</v>
      </c>
      <c r="JB113">
        <v>1.1029987945221364</v>
      </c>
      <c r="JC113">
        <v>0.90483808889985085</v>
      </c>
      <c r="JD113">
        <v>-0.86634145191055723</v>
      </c>
      <c r="JE113">
        <v>0.94090864877216518</v>
      </c>
      <c r="JF113">
        <v>-0.68555209509213455</v>
      </c>
      <c r="JG113">
        <v>-0.89110017142957076</v>
      </c>
      <c r="JH113">
        <v>8.5207148003973998E-2</v>
      </c>
      <c r="JI113">
        <v>-1.6048625184339471</v>
      </c>
      <c r="JJ113">
        <v>-0.95469431471428834</v>
      </c>
      <c r="JK113">
        <v>-0.74382114689797163</v>
      </c>
      <c r="JL113">
        <v>8.2750375440809876E-2</v>
      </c>
      <c r="JM113">
        <v>1.1124643606308382</v>
      </c>
      <c r="JN113">
        <v>0.94652250481885858</v>
      </c>
      <c r="JO113">
        <v>1.1335919225530233</v>
      </c>
      <c r="JP113">
        <v>-0.29791181077598594</v>
      </c>
      <c r="JQ113">
        <v>1.5862860891502351</v>
      </c>
      <c r="JR113">
        <v>-0.80812469605007209</v>
      </c>
      <c r="JS113">
        <v>1.2041732588841114</v>
      </c>
      <c r="JT113">
        <v>-0.850088781589875</v>
      </c>
      <c r="JU113">
        <v>-1.2319628694967832</v>
      </c>
      <c r="JV113">
        <v>1.345474629488308</v>
      </c>
      <c r="JW113">
        <v>0.41227849578717723</v>
      </c>
      <c r="JX113">
        <v>1.6503054212080315</v>
      </c>
      <c r="JY113">
        <v>-4.7043613449204713E-3</v>
      </c>
      <c r="JZ113">
        <v>1.0987923815264367</v>
      </c>
      <c r="KA113">
        <v>-0.28952626962563954</v>
      </c>
      <c r="KB113">
        <v>-0.77567619882756844</v>
      </c>
      <c r="KC113">
        <v>0.54443944463855587</v>
      </c>
      <c r="KD113">
        <v>-0.28394651963026263</v>
      </c>
      <c r="KE113">
        <v>1.5033219824545085</v>
      </c>
      <c r="KF113">
        <v>-0.27392502488510218</v>
      </c>
      <c r="KG113">
        <v>-0.10018879947892856</v>
      </c>
      <c r="KH113">
        <v>-8.1906819104915485E-2</v>
      </c>
      <c r="KI113">
        <v>-0.86311729319277219</v>
      </c>
      <c r="KJ113">
        <v>-6.2345861806534231E-3</v>
      </c>
      <c r="KK113">
        <v>0.94676124717807397</v>
      </c>
      <c r="KL113">
        <v>0.42488750295888167</v>
      </c>
      <c r="KM113">
        <v>-0.92284153652144596</v>
      </c>
      <c r="KN113">
        <v>-0.51390543376328424</v>
      </c>
      <c r="KO113">
        <v>6.0815636970801279E-2</v>
      </c>
      <c r="KP113">
        <v>0.19316757970955223</v>
      </c>
      <c r="KQ113">
        <v>0.37269956010277383</v>
      </c>
      <c r="KR113">
        <v>1.0512121662031859</v>
      </c>
      <c r="KS113">
        <v>-0.48788706408231519</v>
      </c>
      <c r="KT113">
        <v>-0.71913063948159106</v>
      </c>
      <c r="KU113">
        <v>0.12289774531382136</v>
      </c>
      <c r="KV113">
        <v>-1.3669659892912023</v>
      </c>
      <c r="KW113">
        <v>-1.5532441466348246</v>
      </c>
      <c r="KX113">
        <v>-0.340660335496068</v>
      </c>
      <c r="KY113">
        <v>-1.43470515467925</v>
      </c>
      <c r="KZ113">
        <v>0.53047529036120977</v>
      </c>
      <c r="LA113">
        <v>-0.1019577666738769</v>
      </c>
      <c r="LB113">
        <v>1.2738860277750064</v>
      </c>
      <c r="LC113">
        <v>0.15905811778793577</v>
      </c>
      <c r="LD113">
        <v>1.4883380572427996</v>
      </c>
      <c r="LE113">
        <v>1.7519869288662449</v>
      </c>
      <c r="LF113">
        <v>0.38502776078530587</v>
      </c>
      <c r="LG113">
        <v>-1.4394299796549603</v>
      </c>
      <c r="LH113">
        <v>-0.37146946851862594</v>
      </c>
      <c r="LI113">
        <v>1.5104660633369349</v>
      </c>
      <c r="LJ113">
        <v>0.2009676336456323</v>
      </c>
      <c r="LK113">
        <v>1.3769658835371956</v>
      </c>
      <c r="LL113">
        <v>-0.15061914382386021</v>
      </c>
      <c r="LM113">
        <v>0.28291083253861871</v>
      </c>
      <c r="LN113">
        <v>5.1085180530208163E-2</v>
      </c>
      <c r="LO113">
        <v>1.108355718315579</v>
      </c>
      <c r="LP113">
        <v>1.6076410247478634</v>
      </c>
      <c r="LQ113">
        <v>0.87158468886627816</v>
      </c>
      <c r="LR113">
        <v>0.82338146967231296</v>
      </c>
      <c r="LS113">
        <v>-0.19995241018477827</v>
      </c>
      <c r="LT113">
        <v>1.055609573086258</v>
      </c>
      <c r="LU113">
        <v>2.5354529498144984</v>
      </c>
      <c r="LV113">
        <v>0.3151512828480918</v>
      </c>
      <c r="LW113">
        <v>0.87270336734945886</v>
      </c>
      <c r="LX113">
        <v>2.073256837320514</v>
      </c>
      <c r="LY113">
        <v>0.56621729527250864</v>
      </c>
      <c r="LZ113">
        <v>0.61476043811126146</v>
      </c>
      <c r="MA113">
        <v>-1.4184070096234791</v>
      </c>
      <c r="MB113">
        <v>1.4400757208932191</v>
      </c>
      <c r="MC113">
        <v>1.3105545804137364</v>
      </c>
      <c r="MD113">
        <v>-1.6332342056557536</v>
      </c>
      <c r="ME113">
        <v>-1.9145954865962267</v>
      </c>
      <c r="MF113">
        <v>3.6077381082577631E-2</v>
      </c>
      <c r="MG113">
        <v>-1.1018755685654469</v>
      </c>
      <c r="MH113">
        <v>1.6545027392567135</v>
      </c>
      <c r="MI113">
        <v>-0.6296136234595906</v>
      </c>
      <c r="MJ113">
        <v>-0.2572824087110348</v>
      </c>
      <c r="MK113">
        <v>-0.51801180234178901</v>
      </c>
      <c r="ML113">
        <v>1.0799612937262282</v>
      </c>
      <c r="MM113">
        <v>-0.95916902864701115</v>
      </c>
      <c r="MN113">
        <v>1.6482226783409715</v>
      </c>
      <c r="MO113">
        <v>0.8865583822625922</v>
      </c>
      <c r="MP113">
        <v>0.61069954426784534</v>
      </c>
      <c r="MQ113">
        <v>-1.6402373148594052</v>
      </c>
      <c r="MR113">
        <v>-1.1266388355579693</v>
      </c>
      <c r="MS113">
        <v>0.77588197200384457</v>
      </c>
      <c r="MT113">
        <v>-0.78355469668167643</v>
      </c>
      <c r="MU113">
        <v>-0.5975698513793759</v>
      </c>
      <c r="MV113">
        <v>-8.1292910181218758E-2</v>
      </c>
      <c r="MW113">
        <v>-0.57992110669147223</v>
      </c>
      <c r="MX113">
        <v>-2.5241752155125141</v>
      </c>
      <c r="MY113">
        <v>0.36197889130562544</v>
      </c>
      <c r="MZ113">
        <v>0.92342588686733507</v>
      </c>
      <c r="NA113">
        <v>-0.95421228252234869</v>
      </c>
      <c r="NB113">
        <v>-0.96268877314287238</v>
      </c>
      <c r="NC113">
        <v>0.8161032383213751</v>
      </c>
      <c r="ND113">
        <v>-1.468938535253983</v>
      </c>
      <c r="NE113">
        <v>7.7609456639038399E-2</v>
      </c>
      <c r="NF113">
        <v>1.8710215954342857</v>
      </c>
      <c r="NG113">
        <v>1.5849400369916111</v>
      </c>
      <c r="NH113">
        <v>-0.28418526198947802</v>
      </c>
      <c r="NI113">
        <v>-0.66308075474807993</v>
      </c>
      <c r="NJ113">
        <v>-1.8258469935972244</v>
      </c>
      <c r="NK113">
        <v>0.52247969506424852</v>
      </c>
      <c r="NL113">
        <v>-0.62328467720362823</v>
      </c>
      <c r="NM113">
        <v>0.81045982369687408</v>
      </c>
      <c r="NN113">
        <v>-0.63036054598342162</v>
      </c>
      <c r="NO113">
        <v>-0.65481117417220958</v>
      </c>
      <c r="NP113">
        <v>1.5560635802103207</v>
      </c>
      <c r="NQ113">
        <v>0.30672026696265675</v>
      </c>
      <c r="NR113">
        <v>-0.17900219972943887</v>
      </c>
      <c r="NS113">
        <v>0.69789166445843875</v>
      </c>
      <c r="NT113">
        <v>-0.35007929000130389</v>
      </c>
      <c r="NU113">
        <v>-0.15038722267490812</v>
      </c>
      <c r="NV113">
        <v>0.92635900728055276</v>
      </c>
      <c r="NW113">
        <v>-1.3525050235330127</v>
      </c>
      <c r="NX113">
        <v>-0.24756900529609993</v>
      </c>
      <c r="NY113">
        <v>0.34634012990863994</v>
      </c>
      <c r="NZ113">
        <v>1.3110957297612913</v>
      </c>
      <c r="OA113">
        <v>1.2471355148591101</v>
      </c>
      <c r="OB113">
        <v>-0.25989265850512311</v>
      </c>
      <c r="OC113">
        <v>-1.7341699276585132</v>
      </c>
      <c r="OD113">
        <v>-0.46177092372090556</v>
      </c>
      <c r="OE113">
        <v>-1.2942973626195453</v>
      </c>
      <c r="OF113">
        <v>0.67149130700272508</v>
      </c>
      <c r="OG113">
        <v>9.4655661087017506E-2</v>
      </c>
      <c r="OH113">
        <v>-0.76538071880349889</v>
      </c>
      <c r="OI113">
        <v>0.53488292905967683</v>
      </c>
      <c r="OJ113">
        <v>0.48255287765641697</v>
      </c>
      <c r="OK113">
        <v>7.382823241641745E-3</v>
      </c>
      <c r="OL113">
        <v>-0.62579488258052152</v>
      </c>
      <c r="OM113">
        <v>-0.98979171525570564</v>
      </c>
      <c r="ON113">
        <v>1.1210272532480303</v>
      </c>
      <c r="OO113">
        <v>0.42095507524209097</v>
      </c>
      <c r="OP113">
        <v>-0.70043142841313966</v>
      </c>
      <c r="OQ113">
        <v>-1.413404788763728</v>
      </c>
      <c r="OR113">
        <v>2.7487840270623565</v>
      </c>
      <c r="OS113">
        <v>-0.35097400541417301</v>
      </c>
      <c r="OT113">
        <v>0.49955360736930743</v>
      </c>
      <c r="OU113">
        <v>0.15681280274293385</v>
      </c>
      <c r="OV113">
        <v>-1.6263038560282439</v>
      </c>
      <c r="OW113">
        <v>0.81364987636334263</v>
      </c>
      <c r="OX113">
        <v>-0.13045450941717718</v>
      </c>
      <c r="OY113">
        <v>1.7766524251783267</v>
      </c>
      <c r="OZ113">
        <v>-0.3624688815762056</v>
      </c>
      <c r="PA113">
        <v>-0.84406565292738378</v>
      </c>
      <c r="PB113">
        <v>5.4694737627869472E-3</v>
      </c>
      <c r="PC113">
        <v>-0.49557115744391922</v>
      </c>
      <c r="PD113">
        <v>-1.2598911780514754</v>
      </c>
      <c r="PE113">
        <v>0.31081299312063493</v>
      </c>
      <c r="PF113">
        <v>-1.3362659956328571</v>
      </c>
      <c r="PG113">
        <v>-0.75059688242617995</v>
      </c>
      <c r="PH113">
        <v>-5.7443685363978148E-2</v>
      </c>
      <c r="PI113">
        <v>-0.96976464192266576</v>
      </c>
      <c r="PJ113">
        <v>-0.19005142348760273</v>
      </c>
      <c r="PK113">
        <v>0.20073343875992578</v>
      </c>
      <c r="PL113">
        <v>-1.3807266441290267</v>
      </c>
      <c r="PM113">
        <v>-0.34439153751009144</v>
      </c>
      <c r="PN113">
        <v>1.7000911611830816</v>
      </c>
      <c r="PO113">
        <v>0.46228137762227561</v>
      </c>
      <c r="PP113">
        <v>0.81322468759026378</v>
      </c>
      <c r="PQ113">
        <v>0.39121459849411622</v>
      </c>
      <c r="PR113">
        <v>0.22734639060217887</v>
      </c>
      <c r="PS113">
        <v>-0.58835894378717057</v>
      </c>
      <c r="PT113">
        <v>0.43235104385530576</v>
      </c>
      <c r="PU113">
        <v>-7.1548811320099048E-2</v>
      </c>
      <c r="PV113">
        <v>0.70033365773269907</v>
      </c>
      <c r="PW113">
        <v>-0.89280774773214944</v>
      </c>
      <c r="PX113">
        <v>-1.0355233825976029</v>
      </c>
      <c r="PY113">
        <v>-1.4962552086217329</v>
      </c>
      <c r="PZ113">
        <v>0.64677578848204575</v>
      </c>
      <c r="QA113">
        <v>0.63540710470988415</v>
      </c>
      <c r="QB113">
        <v>-1.1003317013091873</v>
      </c>
      <c r="QC113">
        <v>-6.1735363487969153E-2</v>
      </c>
      <c r="QD113">
        <v>-0.97565816759015433</v>
      </c>
      <c r="QE113">
        <v>1.5203568182187155</v>
      </c>
      <c r="QF113">
        <v>-1.239513949258253</v>
      </c>
      <c r="QG113">
        <v>0.68062490754527971</v>
      </c>
      <c r="QH113">
        <v>-1.5119030649657361</v>
      </c>
      <c r="QI113">
        <v>7.323592399188783E-2</v>
      </c>
      <c r="QJ113">
        <v>2.2602762328460813</v>
      </c>
      <c r="QK113">
        <v>1.8745504348771647</v>
      </c>
      <c r="QL113">
        <v>-0.16347598830179777</v>
      </c>
      <c r="QM113">
        <v>0.87225657807721291</v>
      </c>
      <c r="QN113">
        <v>1.0544090400799178</v>
      </c>
      <c r="QO113">
        <v>-2.2410131350625306</v>
      </c>
      <c r="QP113">
        <v>0.38692405723850243</v>
      </c>
      <c r="QQ113">
        <v>-0.23512484403909184</v>
      </c>
      <c r="QR113">
        <v>-0.91246874944772571</v>
      </c>
      <c r="QS113">
        <v>0.52959421736886725</v>
      </c>
      <c r="QT113">
        <v>0.50580297283886466</v>
      </c>
      <c r="QU113">
        <v>1.1969405022682622</v>
      </c>
      <c r="QV113">
        <v>0.7232983989524655</v>
      </c>
      <c r="QW113">
        <v>-0.5782021617051214</v>
      </c>
      <c r="QX113">
        <v>0.17146703612525016</v>
      </c>
      <c r="QY113">
        <v>-0.32440993891214021</v>
      </c>
      <c r="QZ113">
        <v>2.3135726223699749</v>
      </c>
      <c r="RA113">
        <v>0.8350343705387786</v>
      </c>
      <c r="RB113">
        <v>0.92448090072139166</v>
      </c>
      <c r="RC113">
        <v>-1.4615534382755868</v>
      </c>
      <c r="RD113">
        <v>0.19449316823738627</v>
      </c>
      <c r="RE113">
        <v>-0.24583414415246807</v>
      </c>
      <c r="RF113">
        <v>0.19932940631406382</v>
      </c>
      <c r="RG113">
        <v>1.116166004067054</v>
      </c>
      <c r="RH113">
        <v>-2.7921487344428897E-3</v>
      </c>
      <c r="RI113">
        <v>-1.2254531611688435</v>
      </c>
      <c r="RJ113">
        <v>2.1002506400691345</v>
      </c>
      <c r="RK113">
        <v>1.0896042113017756</v>
      </c>
      <c r="RL113">
        <v>-0.88633214545552619</v>
      </c>
      <c r="RM113">
        <v>-1.7317643141723238</v>
      </c>
      <c r="RN113">
        <v>-8.3825852925656363E-2</v>
      </c>
      <c r="RO113">
        <v>-1.3447197488858365</v>
      </c>
      <c r="RP113">
        <v>0.56585804486530833</v>
      </c>
      <c r="RQ113">
        <v>0.49030177251552232</v>
      </c>
      <c r="RR113">
        <v>0.69243696998455562</v>
      </c>
      <c r="RS113">
        <v>-0.81888060776691418</v>
      </c>
      <c r="RT113">
        <v>-1.387702468491625</v>
      </c>
      <c r="RU113">
        <v>-0.77330014391918667</v>
      </c>
      <c r="RV113">
        <v>2.4738255888223648</v>
      </c>
      <c r="RW113">
        <v>-0.17076786207326222</v>
      </c>
      <c r="RX113">
        <v>-0.5207266440265812</v>
      </c>
      <c r="RY113">
        <v>-0.31169520298135467</v>
      </c>
      <c r="RZ113">
        <v>1.3909175322623923</v>
      </c>
      <c r="SA113">
        <v>5.4761812862125225E-2</v>
      </c>
      <c r="SB113">
        <v>-0.29072225515847094</v>
      </c>
      <c r="SC113">
        <v>1.9668914319481701</v>
      </c>
      <c r="SD113">
        <v>-4.3426098272902891E-2</v>
      </c>
      <c r="SE113">
        <v>-1.5998921298887581</v>
      </c>
      <c r="SF113">
        <v>1.6309149941662326</v>
      </c>
      <c r="SG113">
        <v>0.10988060239469633</v>
      </c>
    </row>
    <row r="114" spans="1:501">
      <c r="A114" t="s">
        <v>539</v>
      </c>
      <c r="B114">
        <v>-1.4573333828593604</v>
      </c>
      <c r="C114">
        <v>-0.56137537285394501</v>
      </c>
      <c r="D114">
        <v>1.5935984265524894</v>
      </c>
      <c r="E114">
        <v>-0.64819005274330266</v>
      </c>
      <c r="F114">
        <v>-1.1435395208536647</v>
      </c>
      <c r="G114">
        <v>0.77216554927872494</v>
      </c>
      <c r="H114">
        <v>-0.63045376919035334</v>
      </c>
      <c r="I114">
        <v>1.4251327229430899</v>
      </c>
      <c r="J114">
        <v>-1.1104793884442188</v>
      </c>
      <c r="K114">
        <v>1.4146530702419113</v>
      </c>
      <c r="L114">
        <v>0.28362705961626489</v>
      </c>
      <c r="M114">
        <v>-0.67715745899477042</v>
      </c>
      <c r="N114">
        <v>0.24914697860367596</v>
      </c>
      <c r="O114">
        <v>1.0373560144216754</v>
      </c>
      <c r="P114">
        <v>0.85404735727934167</v>
      </c>
      <c r="Q114">
        <v>1.5181694834609516</v>
      </c>
      <c r="R114">
        <v>-0.11950646694458555</v>
      </c>
      <c r="S114">
        <v>1.3338399185158778</v>
      </c>
      <c r="T114">
        <v>-0.22271706257015467</v>
      </c>
      <c r="U114">
        <v>-0.25167310013785027</v>
      </c>
      <c r="V114">
        <v>-1.0541407391428947</v>
      </c>
      <c r="W114">
        <v>0.50954440666828305</v>
      </c>
      <c r="X114">
        <v>-0.24875248527678195</v>
      </c>
      <c r="Y114">
        <v>0.40280156099470332</v>
      </c>
      <c r="Z114">
        <v>0.55877990234876052</v>
      </c>
      <c r="AA114">
        <v>-0.73477394835208543</v>
      </c>
      <c r="AB114">
        <v>0.90081357484450564</v>
      </c>
      <c r="AC114">
        <v>-0.48135007091332227</v>
      </c>
      <c r="AD114">
        <v>-1.3939416021457873</v>
      </c>
      <c r="AE114">
        <v>1.3586395652964711</v>
      </c>
      <c r="AF114">
        <v>-1.7283491615671664</v>
      </c>
      <c r="AG114">
        <v>0.35325228964211419</v>
      </c>
      <c r="AH114">
        <v>-0.16657850210322067</v>
      </c>
      <c r="AI114">
        <v>-0.29631337383762002</v>
      </c>
      <c r="AJ114">
        <v>0.48788706408231519</v>
      </c>
      <c r="AK114">
        <v>-1.8657647160580382</v>
      </c>
      <c r="AL114">
        <v>1.067705852619838</v>
      </c>
      <c r="AM114">
        <v>-2.9563670977950096</v>
      </c>
      <c r="AN114">
        <v>0.25443796403123997</v>
      </c>
      <c r="AO114">
        <v>1.2486361811170354</v>
      </c>
      <c r="AP114">
        <v>-1.228863766300492</v>
      </c>
      <c r="AQ114">
        <v>-1.6485182641190477</v>
      </c>
      <c r="AR114">
        <v>-1.5179284673649818</v>
      </c>
      <c r="AS114">
        <v>-0.73898831942642573</v>
      </c>
      <c r="AT114">
        <v>0.6873915481264703</v>
      </c>
      <c r="AU114">
        <v>-0.40031409298535436</v>
      </c>
      <c r="AV114">
        <v>0.50998096412513405</v>
      </c>
      <c r="AW114">
        <v>1.4016632121638395</v>
      </c>
      <c r="AX114">
        <v>-0.11850488590425812</v>
      </c>
      <c r="AY114">
        <v>-0.24417886379524134</v>
      </c>
      <c r="AZ114">
        <v>-1.4409397408599034</v>
      </c>
      <c r="BA114">
        <v>-1.4855640984023921</v>
      </c>
      <c r="BB114">
        <v>0.5263405000732746</v>
      </c>
      <c r="BC114">
        <v>0.93355083663482219</v>
      </c>
      <c r="BD114">
        <v>0.40504346543457359</v>
      </c>
      <c r="BE114">
        <v>-0.42689748624979984</v>
      </c>
      <c r="BF114">
        <v>0.76969399742665701</v>
      </c>
      <c r="BG114">
        <v>-1.8154150893678889</v>
      </c>
      <c r="BH114">
        <v>1.8368973542237654</v>
      </c>
      <c r="BI114">
        <v>0.34869685805460904</v>
      </c>
      <c r="BJ114">
        <v>-0.79514848039252684</v>
      </c>
      <c r="BK114">
        <v>-1.5269506548065692</v>
      </c>
      <c r="BL114">
        <v>0.33410060495953076</v>
      </c>
      <c r="BM114">
        <v>-1.013161181617761</v>
      </c>
      <c r="BN114">
        <v>2.4826931621646509E-2</v>
      </c>
      <c r="BO114">
        <v>-2.1032064978498966E-3</v>
      </c>
      <c r="BP114">
        <v>-0.607200263402774</v>
      </c>
      <c r="BQ114">
        <v>-1.7962702258955687</v>
      </c>
      <c r="BR114">
        <v>-9.3963308245292865E-2</v>
      </c>
      <c r="BS114">
        <v>-0.57458919400232844</v>
      </c>
      <c r="BT114">
        <v>0.81802454587887041</v>
      </c>
      <c r="BU114">
        <v>0.48762899496068712</v>
      </c>
      <c r="BV114">
        <v>0.84341081674210727</v>
      </c>
      <c r="BW114">
        <v>-1.2583996067405678E-2</v>
      </c>
      <c r="BX114">
        <v>-1.3504086382454261</v>
      </c>
      <c r="BY114">
        <v>-1.3222006600699387</v>
      </c>
      <c r="BZ114">
        <v>-8.7434273154940456E-2</v>
      </c>
      <c r="CA114">
        <v>0.82263113654335029</v>
      </c>
      <c r="CB114">
        <v>0.53717940318165347</v>
      </c>
      <c r="CC114">
        <v>-1.7062893675756641</v>
      </c>
      <c r="CD114">
        <v>-0.53877101890975609</v>
      </c>
      <c r="CE114">
        <v>0.42179181036772206</v>
      </c>
      <c r="CF114">
        <v>-1.7710135580273345E-2</v>
      </c>
      <c r="CG114">
        <v>0.48117726691998541</v>
      </c>
      <c r="CH114">
        <v>-0.25396275304956362</v>
      </c>
      <c r="CI114">
        <v>-1.2082909961463884</v>
      </c>
      <c r="CJ114">
        <v>0.76671540227835067</v>
      </c>
      <c r="CK114">
        <v>-0.54036377150623593</v>
      </c>
      <c r="CL114">
        <v>-2.5840199668891728</v>
      </c>
      <c r="CM114">
        <v>-2.1885898604523391</v>
      </c>
      <c r="CN114">
        <v>-1.443104338250123</v>
      </c>
      <c r="CO114">
        <v>0.52397126637515612</v>
      </c>
      <c r="CP114">
        <v>-1.6566082194913179</v>
      </c>
      <c r="CQ114">
        <v>0.50971948439837433</v>
      </c>
      <c r="CR114">
        <v>1.1838892532978207</v>
      </c>
      <c r="CS114">
        <v>-0.73848582360369619</v>
      </c>
      <c r="CT114">
        <v>-0.48840547606232576</v>
      </c>
      <c r="CU114">
        <v>2.0002516976092011</v>
      </c>
      <c r="CV114">
        <v>0.24110590857162606</v>
      </c>
      <c r="CW114">
        <v>0.30287310437415726</v>
      </c>
      <c r="CX114">
        <v>-0.34568984119687229</v>
      </c>
      <c r="CY114">
        <v>-0.5282754500512965</v>
      </c>
      <c r="CZ114">
        <v>-1.5889827409409918</v>
      </c>
      <c r="DA114">
        <v>0.70690020947949961</v>
      </c>
      <c r="DB114">
        <v>-1.2759551282215398</v>
      </c>
      <c r="DC114">
        <v>-1.4255556379794143</v>
      </c>
      <c r="DD114">
        <v>0.75699972512666136</v>
      </c>
      <c r="DE114">
        <v>0.59027001952927094</v>
      </c>
      <c r="DF114">
        <v>-0.9881705409497954</v>
      </c>
      <c r="DG114">
        <v>2.0019524527015164</v>
      </c>
      <c r="DH114">
        <v>-0.34439153751009144</v>
      </c>
      <c r="DI114">
        <v>1.4857960195513442</v>
      </c>
      <c r="DJ114">
        <v>-2.4770997697487473</v>
      </c>
      <c r="DK114">
        <v>-0.72389411798212677</v>
      </c>
      <c r="DL114">
        <v>-0.82876113083329983</v>
      </c>
      <c r="DM114">
        <v>1.4188253771862946</v>
      </c>
      <c r="DN114">
        <v>1.4828037819825113</v>
      </c>
      <c r="DO114">
        <v>0.49384198064217344</v>
      </c>
      <c r="DP114">
        <v>1.1207407624169718</v>
      </c>
      <c r="DQ114">
        <v>0.18164541870646644</v>
      </c>
      <c r="DR114">
        <v>0.83894292401964776</v>
      </c>
      <c r="DS114">
        <v>0.50363041737000458</v>
      </c>
      <c r="DT114">
        <v>-0.32723278309276793</v>
      </c>
      <c r="DU114">
        <v>-0.77971208156668581</v>
      </c>
      <c r="DV114">
        <v>0.78532366387662478</v>
      </c>
      <c r="DW114">
        <v>9.296400094171986E-2</v>
      </c>
      <c r="DX114">
        <v>0.57919692153518554</v>
      </c>
      <c r="DY114">
        <v>0.15681280274293385</v>
      </c>
      <c r="DZ114">
        <v>1.2019654604955576</v>
      </c>
      <c r="EA114">
        <v>0.16898297872103285</v>
      </c>
      <c r="EB114">
        <v>0.97578094937489368</v>
      </c>
      <c r="EC114">
        <v>0.77402319220709614</v>
      </c>
      <c r="ED114">
        <v>4.2966803448507562E-2</v>
      </c>
      <c r="EE114">
        <v>0.33321157388854772</v>
      </c>
      <c r="EF114">
        <v>-0.29775264920317568</v>
      </c>
      <c r="EG114">
        <v>0.60637262322416063</v>
      </c>
      <c r="EH114">
        <v>1.5306386558222584</v>
      </c>
      <c r="EI114">
        <v>-2.0228162611601874</v>
      </c>
      <c r="EJ114">
        <v>-2.7921487344428897E-3</v>
      </c>
      <c r="EK114">
        <v>0.4085336513526272</v>
      </c>
      <c r="EL114">
        <v>0.85768988355994225</v>
      </c>
      <c r="EM114">
        <v>0.19028448150493205</v>
      </c>
      <c r="EN114">
        <v>2.4218388716690242</v>
      </c>
      <c r="EO114">
        <v>-0.35838638723362237</v>
      </c>
      <c r="EP114">
        <v>0.37573499866994098</v>
      </c>
      <c r="EQ114">
        <v>-1.4800525605096482</v>
      </c>
      <c r="ER114">
        <v>-1.9517665350576863</v>
      </c>
      <c r="ES114">
        <v>-1.2280497685424052</v>
      </c>
      <c r="ET114">
        <v>3.286231731181033E-2</v>
      </c>
      <c r="EU114">
        <v>0.21879827727389056</v>
      </c>
      <c r="EV114">
        <v>0.89121385826729238</v>
      </c>
      <c r="EW114">
        <v>-0.35830566957884002</v>
      </c>
      <c r="EX114">
        <v>0.26337602321291342</v>
      </c>
      <c r="EY114">
        <v>3.0791852623224258</v>
      </c>
      <c r="EZ114">
        <v>-0.32529669624636881</v>
      </c>
      <c r="FA114">
        <v>0.14736997400177643</v>
      </c>
      <c r="FB114">
        <v>-1.0570806807663757</v>
      </c>
      <c r="FC114">
        <v>-0.75252501119393855</v>
      </c>
      <c r="FD114">
        <v>1.02460035122931</v>
      </c>
      <c r="FE114">
        <v>-2.3769462131895125</v>
      </c>
      <c r="FF114">
        <v>-0.51783672461169772</v>
      </c>
      <c r="FG114">
        <v>-0.19129743122903164</v>
      </c>
      <c r="FH114">
        <v>-0.1220496415044181</v>
      </c>
      <c r="FI114">
        <v>-0.92190475697861984</v>
      </c>
      <c r="FJ114">
        <v>-0.24236669560195878</v>
      </c>
      <c r="FK114">
        <v>0.72538568929303437</v>
      </c>
      <c r="FL114">
        <v>0.12482473721320275</v>
      </c>
      <c r="FM114">
        <v>-0.35602283787738997</v>
      </c>
      <c r="FN114">
        <v>-0.62495701058651321</v>
      </c>
      <c r="FO114">
        <v>1.7591355572221801</v>
      </c>
      <c r="FP114">
        <v>1.36114749693661</v>
      </c>
      <c r="FQ114">
        <v>-1.2946520655532368</v>
      </c>
      <c r="FR114">
        <v>1.2071814126102254</v>
      </c>
      <c r="FS114">
        <v>-0.92272330221021548</v>
      </c>
      <c r="FT114">
        <v>0.47140929382294416</v>
      </c>
      <c r="FU114">
        <v>-0.628122052148683</v>
      </c>
      <c r="FV114">
        <v>-0.51137476475560106</v>
      </c>
      <c r="FW114">
        <v>6.6794427766581066E-2</v>
      </c>
      <c r="FX114">
        <v>-1.5687646737205796</v>
      </c>
      <c r="FY114">
        <v>-0.72737748268991709</v>
      </c>
      <c r="FZ114">
        <v>1.2626014722627588</v>
      </c>
      <c r="GA114">
        <v>0.66203256210428663</v>
      </c>
      <c r="GB114">
        <v>-0.5859055818291381</v>
      </c>
      <c r="GC114">
        <v>-2.4379551177844405</v>
      </c>
      <c r="GD114">
        <v>1.2358941603451967</v>
      </c>
      <c r="GE114">
        <v>-0.61855416788603179</v>
      </c>
      <c r="GF114">
        <v>1.1354859452694654</v>
      </c>
      <c r="GG114">
        <v>0.66479742599767633</v>
      </c>
      <c r="GH114">
        <v>-0.27678538572217803</v>
      </c>
      <c r="GI114">
        <v>-0.51408051149337552</v>
      </c>
      <c r="GJ114">
        <v>0.68603526415245142</v>
      </c>
      <c r="GK114">
        <v>0.20807647160836495</v>
      </c>
      <c r="GL114">
        <v>0.43815362005261704</v>
      </c>
      <c r="GM114">
        <v>-1.2254531611688435</v>
      </c>
      <c r="GN114">
        <v>-0.90058392743230797</v>
      </c>
      <c r="GO114">
        <v>-1.1453039405751042</v>
      </c>
      <c r="GP114">
        <v>-1.7276670405408368</v>
      </c>
      <c r="GQ114">
        <v>-1.2897157830593642</v>
      </c>
      <c r="GR114">
        <v>-1.2101963875466026</v>
      </c>
      <c r="GS114">
        <v>0.21809228201163933</v>
      </c>
      <c r="GT114">
        <v>-1.4304350770544261</v>
      </c>
      <c r="GU114">
        <v>1.4967281458666548</v>
      </c>
      <c r="GV114">
        <v>1.6885223885765299</v>
      </c>
      <c r="GW114">
        <v>1.2421560313669033</v>
      </c>
      <c r="GX114">
        <v>-0.1744172095641261</v>
      </c>
      <c r="GY114">
        <v>-0.58109776546189096</v>
      </c>
      <c r="GZ114">
        <v>-0.49695472625899129</v>
      </c>
      <c r="HA114">
        <v>0.63465904531767592</v>
      </c>
      <c r="HB114">
        <v>-1.2683949535130523</v>
      </c>
      <c r="HC114">
        <v>-0.32900857149797957</v>
      </c>
      <c r="HD114">
        <v>0.47705952965770848</v>
      </c>
      <c r="HE114">
        <v>1.5157547750277445</v>
      </c>
      <c r="HF114">
        <v>-0.35064886105828919</v>
      </c>
      <c r="HG114">
        <v>-2.184424374718219</v>
      </c>
      <c r="HH114">
        <v>0.56074895837809891</v>
      </c>
      <c r="HI114">
        <v>-2.0712923287646845</v>
      </c>
      <c r="HJ114">
        <v>-0.96634266810724512</v>
      </c>
      <c r="HK114">
        <v>-0.70092028181534261</v>
      </c>
      <c r="HL114">
        <v>1.6112744560814463</v>
      </c>
      <c r="HM114">
        <v>-9.1351921582827345E-2</v>
      </c>
      <c r="HN114">
        <v>-0.49470600060885772</v>
      </c>
      <c r="HO114">
        <v>-0.77639924711547792</v>
      </c>
      <c r="HP114">
        <v>0.54160409490577877</v>
      </c>
      <c r="HQ114">
        <v>-0.11943029676331207</v>
      </c>
      <c r="HR114">
        <v>-1.1577753866731655</v>
      </c>
      <c r="HS114">
        <v>0.23606844479218125</v>
      </c>
      <c r="HT114">
        <v>-1.6029252947191708</v>
      </c>
      <c r="HU114">
        <v>0.23717007024970371</v>
      </c>
      <c r="HV114">
        <v>2.0059451344422996</v>
      </c>
      <c r="HW114">
        <v>1.4660190572612919</v>
      </c>
      <c r="HX114">
        <v>-0.22389372134057339</v>
      </c>
      <c r="HY114">
        <v>-3.179025043209549E-2</v>
      </c>
      <c r="HZ114">
        <v>-0.28506065063993447</v>
      </c>
      <c r="IA114">
        <v>-0.29943180379632395</v>
      </c>
      <c r="IB114">
        <v>0.99104227047064342</v>
      </c>
      <c r="IC114">
        <v>0.13323301573109347</v>
      </c>
      <c r="ID114">
        <v>2.4470136850140989</v>
      </c>
      <c r="IE114">
        <v>-0.56936414694064297</v>
      </c>
      <c r="IF114">
        <v>8.9430614025332034E-2</v>
      </c>
      <c r="IG114">
        <v>-1.9786693883361295</v>
      </c>
      <c r="IH114">
        <v>-0.86934960563667119</v>
      </c>
      <c r="II114">
        <v>0.75171328717260621</v>
      </c>
      <c r="IJ114">
        <v>0.15805198927409947</v>
      </c>
      <c r="IK114">
        <v>3.2403022487415001E-2</v>
      </c>
      <c r="IL114">
        <v>0.59711283029173501</v>
      </c>
      <c r="IM114">
        <v>-1.0572148312348872</v>
      </c>
      <c r="IN114">
        <v>-0.40446138882543892</v>
      </c>
      <c r="IO114">
        <v>-1.5822615750948898</v>
      </c>
      <c r="IP114">
        <v>1.8114542399416678</v>
      </c>
      <c r="IQ114">
        <v>-1.4953229765524156</v>
      </c>
      <c r="IR114">
        <v>1.6818739823065698</v>
      </c>
      <c r="IS114">
        <v>-1.6856620277394541</v>
      </c>
      <c r="IT114">
        <v>-0.75863226811634377</v>
      </c>
      <c r="IU114">
        <v>-0.4509047357714735</v>
      </c>
      <c r="IV114">
        <v>0.68429471866693348</v>
      </c>
      <c r="IW114">
        <v>1.5925070329103619</v>
      </c>
      <c r="IX114">
        <v>0.965490016824333</v>
      </c>
      <c r="IY114">
        <v>-0.68187887336534914</v>
      </c>
      <c r="IZ114">
        <v>-0.34187678465968929</v>
      </c>
      <c r="JA114">
        <v>-0.81492999015608802</v>
      </c>
      <c r="JB114">
        <v>-0.55565351431141607</v>
      </c>
      <c r="JC114">
        <v>-9.442373993806541E-2</v>
      </c>
      <c r="JD114">
        <v>0.16099534150271211</v>
      </c>
      <c r="JE114">
        <v>-0.51451706895022653</v>
      </c>
      <c r="JF114">
        <v>-0.66986331148655154</v>
      </c>
      <c r="JG114">
        <v>-0.99367071015876718</v>
      </c>
      <c r="JH114">
        <v>-1.5056957636261359</v>
      </c>
      <c r="JI114">
        <v>-0.6955519893381279</v>
      </c>
      <c r="JJ114">
        <v>0.40844952309271321</v>
      </c>
      <c r="JK114">
        <v>-5.3159965318627656E-3</v>
      </c>
      <c r="JL114">
        <v>0.83829036157112569</v>
      </c>
      <c r="JM114">
        <v>7.2392367655993439E-2</v>
      </c>
      <c r="JN114">
        <v>0.70121359385666437</v>
      </c>
      <c r="JO114">
        <v>-0.4889216143055819</v>
      </c>
      <c r="JP114">
        <v>0.3593663677747827</v>
      </c>
      <c r="JQ114">
        <v>1.4117449609329924</v>
      </c>
      <c r="JR114">
        <v>-0.45056594899506308</v>
      </c>
      <c r="JS114">
        <v>0.83308350440347567</v>
      </c>
      <c r="JT114">
        <v>-0.91444235295057297</v>
      </c>
      <c r="JU114">
        <v>1.5373370843008161</v>
      </c>
      <c r="JV114">
        <v>1.0467033462191466</v>
      </c>
      <c r="JW114">
        <v>-0.52651785154012032</v>
      </c>
      <c r="JX114">
        <v>8.1829512055264786E-2</v>
      </c>
      <c r="JY114">
        <v>-3.2019897844293155E-2</v>
      </c>
      <c r="JZ114">
        <v>2.1385494619607925</v>
      </c>
      <c r="KA114">
        <v>1.2078135114279576</v>
      </c>
      <c r="KB114">
        <v>0.59921717365796212</v>
      </c>
      <c r="KC114">
        <v>9.9881845017080195E-2</v>
      </c>
      <c r="KD114">
        <v>2.7421629056334496</v>
      </c>
      <c r="KE114">
        <v>1.0532085070735775</v>
      </c>
      <c r="KF114">
        <v>0.53391204346553423</v>
      </c>
      <c r="KG114">
        <v>-0.67446535467752255</v>
      </c>
      <c r="KH114">
        <v>0.21887672119191848</v>
      </c>
      <c r="KI114">
        <v>0.8866709322319366</v>
      </c>
      <c r="KJ114">
        <v>-7.1855765781947412E-2</v>
      </c>
      <c r="KK114">
        <v>-0.17527099771541543</v>
      </c>
      <c r="KL114">
        <v>0.67321707319933921</v>
      </c>
      <c r="KM114">
        <v>5.8976183936465532E-2</v>
      </c>
      <c r="KN114">
        <v>-0.21574351194431074</v>
      </c>
      <c r="KO114">
        <v>0.79095798355410807</v>
      </c>
      <c r="KP114">
        <v>-1.6910689737414941</v>
      </c>
      <c r="KQ114">
        <v>-1.1046859071939252</v>
      </c>
      <c r="KR114">
        <v>-0.46543391363229603</v>
      </c>
      <c r="KS114">
        <v>0.88440629042452201</v>
      </c>
      <c r="KT114">
        <v>-2.1530831872951239</v>
      </c>
      <c r="KU114">
        <v>1.8875653040595353</v>
      </c>
      <c r="KV114">
        <v>-1.0768144420580938</v>
      </c>
      <c r="KW114">
        <v>0.73898831942642573</v>
      </c>
      <c r="KX114">
        <v>-1.7242746253032237</v>
      </c>
      <c r="KY114">
        <v>9.3732523964717984E-2</v>
      </c>
      <c r="KZ114">
        <v>-2.1523010218515992</v>
      </c>
      <c r="LA114">
        <v>0.34853428587666713</v>
      </c>
      <c r="LB114">
        <v>-0.18374521459918469</v>
      </c>
      <c r="LC114">
        <v>1.2668579074670561</v>
      </c>
      <c r="LD114">
        <v>0.26210955184069462</v>
      </c>
      <c r="LE114">
        <v>-0.15812929632375017</v>
      </c>
      <c r="LF114">
        <v>1.9193976186215878</v>
      </c>
      <c r="LG114">
        <v>-1.4971965356380679</v>
      </c>
      <c r="LH114">
        <v>-0.72359625846729614</v>
      </c>
      <c r="LI114">
        <v>1.1585234460653737</v>
      </c>
      <c r="LJ114">
        <v>1.0212443157797679</v>
      </c>
      <c r="LK114">
        <v>0.24977907742140815</v>
      </c>
      <c r="LL114">
        <v>1.4846409612800926</v>
      </c>
      <c r="LM114">
        <v>0.41202838474418968</v>
      </c>
      <c r="LN114">
        <v>-2.3025859263725579</v>
      </c>
      <c r="LO114">
        <v>2.7875648811459541</v>
      </c>
      <c r="LP114">
        <v>0.89852164819603786</v>
      </c>
      <c r="LQ114">
        <v>-0.20120182853133883</v>
      </c>
      <c r="LR114">
        <v>2.6297493604943156</v>
      </c>
      <c r="LS114">
        <v>-1.1004726729879621</v>
      </c>
      <c r="LT114">
        <v>1.60264789883513</v>
      </c>
      <c r="LU114">
        <v>0.40487748265150003</v>
      </c>
      <c r="LV114">
        <v>-0.5181868800718803</v>
      </c>
      <c r="LW114">
        <v>-0.48100559979502577</v>
      </c>
      <c r="LX114">
        <v>-1.2641316970984917</v>
      </c>
      <c r="LY114">
        <v>0.22412905309465714</v>
      </c>
      <c r="LZ114">
        <v>-0.8049460120673757</v>
      </c>
      <c r="MA114">
        <v>-1.0907137948379386</v>
      </c>
      <c r="MB114">
        <v>0.17713659872242715</v>
      </c>
      <c r="MC114">
        <v>-0.44861963033326901</v>
      </c>
      <c r="MD114">
        <v>-0.58354544307803735</v>
      </c>
      <c r="ME114">
        <v>0.9794825928111095</v>
      </c>
      <c r="MF114">
        <v>-0.19714434529305436</v>
      </c>
      <c r="MG114">
        <v>-0.57657530305732507</v>
      </c>
      <c r="MH114">
        <v>-0.47243474909919314</v>
      </c>
      <c r="MI114">
        <v>-0.7446283234457951</v>
      </c>
      <c r="MJ114">
        <v>-0.33871515370265115</v>
      </c>
      <c r="MK114">
        <v>-0.83568465925054625</v>
      </c>
      <c r="ML114">
        <v>-1.2551663530757651</v>
      </c>
      <c r="MM114">
        <v>1.5700743460911326</v>
      </c>
      <c r="MN114">
        <v>0.44946546040591784</v>
      </c>
      <c r="MO114">
        <v>0.6719710654579103</v>
      </c>
      <c r="MP114">
        <v>0.36737446862389334</v>
      </c>
      <c r="MQ114">
        <v>-1.4398619896383025</v>
      </c>
      <c r="MR114">
        <v>-0.85382680481416173</v>
      </c>
      <c r="MS114">
        <v>-1.852836248872336</v>
      </c>
      <c r="MT114">
        <v>-0.72757757152430713</v>
      </c>
      <c r="MU114">
        <v>1.5750811144243926</v>
      </c>
      <c r="MV114">
        <v>-1.5583736967528239</v>
      </c>
      <c r="MW114">
        <v>2.0805327949346974</v>
      </c>
      <c r="MX114">
        <v>-1.1049678505514748</v>
      </c>
      <c r="MY114">
        <v>-1.5068872016854584</v>
      </c>
      <c r="MZ114">
        <v>-3.1583476811647415</v>
      </c>
      <c r="NA114">
        <v>2.4349719751626253</v>
      </c>
      <c r="NB114">
        <v>-1.233433977176901</v>
      </c>
      <c r="NC114">
        <v>-1.5040359357954003</v>
      </c>
      <c r="ND114">
        <v>1.4714169083163142</v>
      </c>
      <c r="NE114">
        <v>0.61873834056314081</v>
      </c>
      <c r="NF114">
        <v>0.30615865398431197</v>
      </c>
      <c r="NG114">
        <v>0.28052227207808755</v>
      </c>
      <c r="NH114">
        <v>0.57152419685735367</v>
      </c>
      <c r="NI114">
        <v>3.6612846088246442E-2</v>
      </c>
      <c r="NJ114">
        <v>1.9813887774944305</v>
      </c>
      <c r="NK114">
        <v>-1.4560100680682808</v>
      </c>
      <c r="NL114">
        <v>0.68207100412109867</v>
      </c>
      <c r="NM114">
        <v>-0.98704958872986026</v>
      </c>
      <c r="NN114">
        <v>-0.891327545105014</v>
      </c>
      <c r="NO114">
        <v>-1.5174464351730421</v>
      </c>
      <c r="NP114">
        <v>-0.50337121137999929</v>
      </c>
      <c r="NQ114">
        <v>0.65225435719185043</v>
      </c>
      <c r="NR114">
        <v>0.93805510914535262</v>
      </c>
      <c r="NS114">
        <v>-2.5208919396391138E-2</v>
      </c>
      <c r="NT114">
        <v>-0.78605125963804312</v>
      </c>
      <c r="NU114">
        <v>-1.2381951819406822</v>
      </c>
      <c r="NV114">
        <v>0.47004164116515312</v>
      </c>
      <c r="NW114">
        <v>-0.5763945409853477</v>
      </c>
      <c r="NX114">
        <v>1.458220140193589</v>
      </c>
      <c r="NY114">
        <v>0.2993510861415416</v>
      </c>
      <c r="NZ114">
        <v>-0.10464873412274756</v>
      </c>
      <c r="OA114">
        <v>-5.330662133928854E-2</v>
      </c>
      <c r="OB114">
        <v>-0.13099452189635485</v>
      </c>
      <c r="OC114">
        <v>2.0111201592953876</v>
      </c>
      <c r="OD114">
        <v>-0.4062894731760025</v>
      </c>
      <c r="OE114">
        <v>0.80812469605007209</v>
      </c>
      <c r="OF114">
        <v>-0.8280062502308283</v>
      </c>
      <c r="OG114">
        <v>0.2063563897536369</v>
      </c>
      <c r="OH114">
        <v>0.45709498408541549</v>
      </c>
      <c r="OI114">
        <v>-0.46602963266195729</v>
      </c>
      <c r="OJ114">
        <v>-0.34674712878768332</v>
      </c>
      <c r="OK114">
        <v>-0.61254468164406717</v>
      </c>
      <c r="OL114">
        <v>0.13585804481408559</v>
      </c>
      <c r="OM114">
        <v>0.23017378225631546</v>
      </c>
      <c r="ON114">
        <v>0.37737777347501833</v>
      </c>
      <c r="OO114">
        <v>1.3569115253631026</v>
      </c>
      <c r="OP114">
        <v>0.25507006284897216</v>
      </c>
      <c r="OQ114">
        <v>7.7761797001585364E-2</v>
      </c>
      <c r="OR114">
        <v>-1.0696021490730345</v>
      </c>
      <c r="OS114">
        <v>0.57684701459947973</v>
      </c>
      <c r="OT114">
        <v>0.59172748478886206</v>
      </c>
      <c r="OU114">
        <v>0.21550818019022699</v>
      </c>
      <c r="OV114">
        <v>-0.88848764789872803</v>
      </c>
      <c r="OW114">
        <v>0.46551804189221002</v>
      </c>
      <c r="OX114">
        <v>-1.2117902770114597</v>
      </c>
      <c r="OY114">
        <v>0.2474121174600441</v>
      </c>
      <c r="OZ114">
        <v>0.90564526544767432</v>
      </c>
      <c r="PA114">
        <v>-1.5612158676958643</v>
      </c>
      <c r="PB114">
        <v>-0.57278612075606361</v>
      </c>
      <c r="PC114">
        <v>0.32062189347925596</v>
      </c>
      <c r="PD114">
        <v>0.96744088295963593</v>
      </c>
      <c r="PE114">
        <v>-0.45556703298643697</v>
      </c>
      <c r="PF114">
        <v>-0.20213860807416495</v>
      </c>
      <c r="PG114">
        <v>-0.40139184420695528</v>
      </c>
      <c r="PH114">
        <v>-2.5060944608412683</v>
      </c>
      <c r="PI114">
        <v>-0.1744172095641261</v>
      </c>
      <c r="PJ114">
        <v>0.93853032012702897</v>
      </c>
      <c r="PK114">
        <v>-0.87337639342877083</v>
      </c>
      <c r="PL114">
        <v>-0.10257281246595085</v>
      </c>
      <c r="PM114">
        <v>1.132864326791605</v>
      </c>
      <c r="PN114">
        <v>0.66527491071610712</v>
      </c>
      <c r="PO114">
        <v>1.387302290822845</v>
      </c>
      <c r="PP114">
        <v>0.68719714363396633</v>
      </c>
      <c r="PQ114">
        <v>-0.28450358513509855</v>
      </c>
      <c r="PR114">
        <v>-0.38041889638407156</v>
      </c>
      <c r="PS114">
        <v>0.49038817451219074</v>
      </c>
      <c r="PT114">
        <v>0.56155386118916795</v>
      </c>
      <c r="PU114">
        <v>0.69477209763135761</v>
      </c>
      <c r="PV114">
        <v>-1.0220196600130294</v>
      </c>
      <c r="PW114">
        <v>-0.24875248527678195</v>
      </c>
      <c r="PX114">
        <v>2.0235120246070437E-2</v>
      </c>
      <c r="PY114">
        <v>0.12436203178367577</v>
      </c>
      <c r="PZ114">
        <v>0.38799498724984005</v>
      </c>
      <c r="QA114">
        <v>-0.31683953238825779</v>
      </c>
      <c r="QB114">
        <v>-1.6265903468593024</v>
      </c>
      <c r="QC114">
        <v>-0.5671154212905094</v>
      </c>
      <c r="QD114">
        <v>-6.6333996073808521E-2</v>
      </c>
      <c r="QE114">
        <v>-1.578528099344112</v>
      </c>
      <c r="QF114">
        <v>-0.79095798355410807</v>
      </c>
      <c r="QG114">
        <v>1.1094880392192863</v>
      </c>
      <c r="QH114">
        <v>0.86589579950668849</v>
      </c>
      <c r="QI114">
        <v>1.3885073713026941</v>
      </c>
      <c r="QJ114">
        <v>1.3065937309875153</v>
      </c>
      <c r="QK114">
        <v>0.57035322242882103</v>
      </c>
      <c r="QL114">
        <v>-0.2947149368992541</v>
      </c>
      <c r="QM114">
        <v>-0.90749153969227336</v>
      </c>
      <c r="QN114">
        <v>0.10334133548894897</v>
      </c>
      <c r="QO114">
        <v>4.289063326723408E-2</v>
      </c>
      <c r="QP114">
        <v>0.93201379058882594</v>
      </c>
      <c r="QQ114">
        <v>0.14226884559320752</v>
      </c>
      <c r="QR114">
        <v>1.6700323612894863</v>
      </c>
      <c r="QS114">
        <v>1.8016726244240999</v>
      </c>
      <c r="QT114">
        <v>0.24047608349064831</v>
      </c>
      <c r="QU114">
        <v>0.25799408831517212</v>
      </c>
      <c r="QV114">
        <v>-0.75384605224826373</v>
      </c>
      <c r="QW114">
        <v>-0.18483433450455777</v>
      </c>
      <c r="QX114">
        <v>-0.29247871680126991</v>
      </c>
      <c r="QY114">
        <v>1.3819180821883492</v>
      </c>
      <c r="QZ114">
        <v>0.1116518433263991</v>
      </c>
      <c r="RA114">
        <v>1.5375871953438036</v>
      </c>
      <c r="RB114">
        <v>-0.97074462246382609</v>
      </c>
      <c r="RC114">
        <v>0.77919366958667524</v>
      </c>
      <c r="RD114">
        <v>0.11804331734310836</v>
      </c>
      <c r="RE114">
        <v>-0.22389372134057339</v>
      </c>
      <c r="RF114">
        <v>0.59647391026373953</v>
      </c>
      <c r="RG114">
        <v>-0.18374521459918469</v>
      </c>
      <c r="RH114">
        <v>-0.74503304858808406</v>
      </c>
      <c r="RI114">
        <v>-1.9775825421675108E-2</v>
      </c>
      <c r="RJ114">
        <v>1.620587681827601</v>
      </c>
      <c r="RK114">
        <v>0.16890453480300494</v>
      </c>
      <c r="RL114">
        <v>1.4392139746632893</v>
      </c>
      <c r="RM114">
        <v>1.6300464267260395</v>
      </c>
      <c r="RN114">
        <v>0.35260200093034655</v>
      </c>
      <c r="RO114">
        <v>-0.31764329833094962</v>
      </c>
      <c r="RP114">
        <v>-0.22177573555381969</v>
      </c>
      <c r="RQ114">
        <v>-2.261258487123996</v>
      </c>
      <c r="RR114">
        <v>-1.0449866749695502</v>
      </c>
      <c r="RS114">
        <v>0.1077262368198717</v>
      </c>
      <c r="RT114">
        <v>0.36140704651188571</v>
      </c>
      <c r="RU114">
        <v>0.17651473172008991</v>
      </c>
      <c r="RV114">
        <v>0.27162286642123945</v>
      </c>
      <c r="RW114">
        <v>0.20448169379960746</v>
      </c>
      <c r="RX114">
        <v>-1.0322605703549925</v>
      </c>
      <c r="RY114">
        <v>0.30351429813890718</v>
      </c>
      <c r="RZ114">
        <v>-1.9610979506978765</v>
      </c>
      <c r="SA114">
        <v>-1.9492017599986866</v>
      </c>
      <c r="SB114">
        <v>0.48797346607898362</v>
      </c>
      <c r="SC114">
        <v>1.1925658327527344</v>
      </c>
      <c r="SD114">
        <v>-1.5889827409409918</v>
      </c>
      <c r="SE114">
        <v>0.51696360969799571</v>
      </c>
      <c r="SF114">
        <v>-1.603757482371293</v>
      </c>
      <c r="SG114">
        <v>-2.5630288291722536</v>
      </c>
    </row>
    <row r="115" spans="1:501">
      <c r="A115" t="s">
        <v>540</v>
      </c>
      <c r="B115">
        <v>-0.26900352168013342</v>
      </c>
      <c r="C115">
        <v>0.95084033091552556</v>
      </c>
      <c r="D115">
        <v>0.12968257578904741</v>
      </c>
      <c r="E115">
        <v>0.18289028957951814</v>
      </c>
      <c r="F115">
        <v>-0.93603830464417115</v>
      </c>
      <c r="G115">
        <v>1.6506055544596165</v>
      </c>
      <c r="H115">
        <v>-1.6464400687254965</v>
      </c>
      <c r="I115">
        <v>0.76251353675615974</v>
      </c>
      <c r="J115">
        <v>-1.1633255780907348</v>
      </c>
      <c r="K115">
        <v>1.1144561540277209</v>
      </c>
      <c r="L115">
        <v>-0.56648786994628608</v>
      </c>
      <c r="M115">
        <v>-9.5367431640625</v>
      </c>
      <c r="N115">
        <v>-1.2275631888769567</v>
      </c>
      <c r="O115">
        <v>0.18257878764416091</v>
      </c>
      <c r="P115">
        <v>2.7198620955459774</v>
      </c>
      <c r="Q115">
        <v>1.8130322132492438</v>
      </c>
      <c r="R115">
        <v>1.0966959962388501</v>
      </c>
      <c r="S115">
        <v>-0.94031292974250391</v>
      </c>
      <c r="T115">
        <v>-1.2821965356124565</v>
      </c>
      <c r="U115">
        <v>-1.9781327864620835</v>
      </c>
      <c r="V115">
        <v>0.88034312284435146</v>
      </c>
      <c r="W115">
        <v>-0.34504068935348187</v>
      </c>
      <c r="X115">
        <v>1.3056956049695145</v>
      </c>
      <c r="Y115">
        <v>-0.9809673429117538</v>
      </c>
      <c r="Z115">
        <v>-2.2467065718956292</v>
      </c>
      <c r="AA115">
        <v>0.10249550541630015</v>
      </c>
      <c r="AB115">
        <v>-0.91758465714519843</v>
      </c>
      <c r="AC115">
        <v>0.27201849661651067</v>
      </c>
      <c r="AD115">
        <v>-0.40446138882543892</v>
      </c>
      <c r="AE115">
        <v>0.2063563897536369</v>
      </c>
      <c r="AF115">
        <v>-4.0057557271211408E-2</v>
      </c>
      <c r="AG115">
        <v>-0.53311850933823735</v>
      </c>
      <c r="AH115">
        <v>0.17201045920955949</v>
      </c>
      <c r="AI115">
        <v>1.0271901373926084</v>
      </c>
      <c r="AJ115">
        <v>0.40869963413570076</v>
      </c>
      <c r="AK115">
        <v>-1.8962691683555022</v>
      </c>
      <c r="AL115">
        <v>-4.7178900786093436E-2</v>
      </c>
      <c r="AM115">
        <v>-0.23559664441563655</v>
      </c>
      <c r="AN115">
        <v>1.2381951819406822</v>
      </c>
      <c r="AO115">
        <v>7.9603523772675544E-2</v>
      </c>
      <c r="AP115">
        <v>0.67331370701140258</v>
      </c>
      <c r="AQ115">
        <v>-1.869702828116715</v>
      </c>
      <c r="AR115">
        <v>-0.62365643316297792</v>
      </c>
      <c r="AS115">
        <v>-0.63101424530032091</v>
      </c>
      <c r="AT115">
        <v>0.34309323382331058</v>
      </c>
      <c r="AU115">
        <v>2.3470784071832895</v>
      </c>
      <c r="AV115">
        <v>-0.89486093202140182</v>
      </c>
      <c r="AW115">
        <v>-0.78970288086566143</v>
      </c>
      <c r="AX115">
        <v>-0.73527417043806054</v>
      </c>
      <c r="AY115">
        <v>-0.91026549853268079</v>
      </c>
      <c r="AZ115">
        <v>0.24205064619309269</v>
      </c>
      <c r="BA115">
        <v>-3.3933247323147953E-2</v>
      </c>
      <c r="BB115">
        <v>-0.26345560399931855</v>
      </c>
      <c r="BC115">
        <v>0.27686382964020595</v>
      </c>
      <c r="BD115">
        <v>-0.24386281438637525</v>
      </c>
      <c r="BE115">
        <v>1.5713885659351945</v>
      </c>
      <c r="BF115">
        <v>-2.4364635464735329</v>
      </c>
      <c r="BG115">
        <v>0.73637693276396021</v>
      </c>
      <c r="BH115">
        <v>2.7989153750240803</v>
      </c>
      <c r="BI115">
        <v>0.52037648856639862</v>
      </c>
      <c r="BJ115">
        <v>0.58835894378717057</v>
      </c>
      <c r="BK115">
        <v>1.6446620065835305</v>
      </c>
      <c r="BL115">
        <v>-0.59218336900812574</v>
      </c>
      <c r="BM115">
        <v>0.66842744672612753</v>
      </c>
      <c r="BN115">
        <v>1.1834254109999165</v>
      </c>
      <c r="BO115">
        <v>2.3202846932690591</v>
      </c>
      <c r="BP115">
        <v>-1.2759551282215398</v>
      </c>
      <c r="BQ115">
        <v>-3.7914560380158946E-2</v>
      </c>
      <c r="BR115">
        <v>0.60738443607988302</v>
      </c>
      <c r="BS115">
        <v>5.56042323296424E-2</v>
      </c>
      <c r="BT115">
        <v>0.14342731446959078</v>
      </c>
      <c r="BU115">
        <v>-0.1909074853756465</v>
      </c>
      <c r="BV115">
        <v>0.19730009626073297</v>
      </c>
      <c r="BW115">
        <v>-0.71626118369749747</v>
      </c>
      <c r="BX115">
        <v>1.7280035535804927</v>
      </c>
      <c r="BY115">
        <v>1.2313103070482612</v>
      </c>
      <c r="BZ115">
        <v>-1.1780502973124385</v>
      </c>
      <c r="CA115">
        <v>-0.87337639342877083</v>
      </c>
      <c r="CB115">
        <v>1.9653089111670852</v>
      </c>
      <c r="CC115">
        <v>1.7407455743523315</v>
      </c>
      <c r="CD115">
        <v>-4.6718469093320891E-2</v>
      </c>
      <c r="CE115">
        <v>0.52528775995597243</v>
      </c>
      <c r="CF115">
        <v>0.88565229816595092</v>
      </c>
      <c r="CG115">
        <v>-0.18382365851721261</v>
      </c>
      <c r="CH115">
        <v>-0.71250838118430693</v>
      </c>
      <c r="CI115">
        <v>0.99191765912109986</v>
      </c>
      <c r="CJ115">
        <v>0.93083372121327557</v>
      </c>
      <c r="CK115">
        <v>-1.2548298400361091</v>
      </c>
      <c r="CL115">
        <v>2.9624789021909237</v>
      </c>
      <c r="CM115">
        <v>-1.3505996321327984</v>
      </c>
      <c r="CN115">
        <v>-1.6333387975464575E-2</v>
      </c>
      <c r="CO115">
        <v>-0.84921111920266412</v>
      </c>
      <c r="CP115">
        <v>0.64602090787957422</v>
      </c>
      <c r="CQ115">
        <v>-1.0335634215152822</v>
      </c>
      <c r="CR115">
        <v>-0.9794825928111095</v>
      </c>
      <c r="CS115">
        <v>-1.48533217725344</v>
      </c>
      <c r="CT115">
        <v>0.12104806046409067</v>
      </c>
      <c r="CU115">
        <v>-5.9895910453633405E-2</v>
      </c>
      <c r="CV115">
        <v>-0.15472096492885612</v>
      </c>
      <c r="CW115">
        <v>-1.0135431693925057</v>
      </c>
      <c r="CX115">
        <v>1.2776831681549083</v>
      </c>
      <c r="CY115">
        <v>5.3536268751486205E-2</v>
      </c>
      <c r="CZ115">
        <v>0.39890664993436076</v>
      </c>
      <c r="DA115">
        <v>-0.4396702024678234</v>
      </c>
      <c r="DB115">
        <v>-0.93924427346792072</v>
      </c>
      <c r="DC115">
        <v>-0.59127160056959838</v>
      </c>
      <c r="DD115">
        <v>-0.42874148675764445</v>
      </c>
      <c r="DE115">
        <v>-5.3919393394608051E-2</v>
      </c>
      <c r="DF115">
        <v>6.4111418396350928E-2</v>
      </c>
      <c r="DG115">
        <v>-1.3123644748702645</v>
      </c>
      <c r="DH115">
        <v>-2.144615791621618</v>
      </c>
      <c r="DI115">
        <v>0.20416905499587301</v>
      </c>
      <c r="DJ115">
        <v>0.77794993558200076</v>
      </c>
      <c r="DK115">
        <v>-0.40703753256821074</v>
      </c>
      <c r="DL115">
        <v>-0.28665454010479152</v>
      </c>
      <c r="DM115">
        <v>-1.4285205907071941</v>
      </c>
      <c r="DN115">
        <v>5.8439582062419504E-2</v>
      </c>
      <c r="DO115">
        <v>1.4150691640679725</v>
      </c>
      <c r="DP115">
        <v>-1.2597229215316474</v>
      </c>
      <c r="DQ115">
        <v>0.81567577581154183</v>
      </c>
      <c r="DR115">
        <v>-2.6395719032734632</v>
      </c>
      <c r="DS115">
        <v>-0.91409447122714482</v>
      </c>
      <c r="DT115">
        <v>-0.77350705396384001</v>
      </c>
      <c r="DU115">
        <v>-0.77701997724943794</v>
      </c>
      <c r="DV115">
        <v>-1.5276873455150053</v>
      </c>
      <c r="DW115">
        <v>-0.69107727540540509</v>
      </c>
      <c r="DX115">
        <v>0.31137460609897971</v>
      </c>
      <c r="DY115">
        <v>-0.23347411115537398</v>
      </c>
      <c r="DZ115">
        <v>0.49064738050219603</v>
      </c>
      <c r="EA115">
        <v>-0.498946519655874</v>
      </c>
      <c r="EB115">
        <v>-0.28649537853198126</v>
      </c>
      <c r="EC115">
        <v>-0.56262933867401443</v>
      </c>
      <c r="ED115">
        <v>-0.29399643608485349</v>
      </c>
      <c r="EE115">
        <v>1.3439625945466105</v>
      </c>
      <c r="EF115">
        <v>-0.11804331734310836</v>
      </c>
      <c r="EG115">
        <v>0.40048007576842792</v>
      </c>
      <c r="EH115">
        <v>-2.3927168513182551</v>
      </c>
      <c r="EI115">
        <v>0.59482886172190774</v>
      </c>
      <c r="EJ115">
        <v>6.2194658312364481E-2</v>
      </c>
      <c r="EK115">
        <v>0.40164081838156562</v>
      </c>
      <c r="EL115">
        <v>-0.77505546869360842</v>
      </c>
      <c r="EM115">
        <v>1.2953591976838652</v>
      </c>
      <c r="EN115">
        <v>0.28832914722443093</v>
      </c>
      <c r="EO115">
        <v>2.5450572138652205</v>
      </c>
      <c r="EP115">
        <v>-0.82209453466930427</v>
      </c>
      <c r="EQ115">
        <v>-1.9508661353029311E-3</v>
      </c>
      <c r="ER115">
        <v>-1.1997622095805127</v>
      </c>
      <c r="ES115">
        <v>0.51556526159401983</v>
      </c>
      <c r="ET115">
        <v>1.014439021673752</v>
      </c>
      <c r="EU115">
        <v>-2.8758950065821409</v>
      </c>
      <c r="EV115">
        <v>0.98742248155758716</v>
      </c>
      <c r="EW115">
        <v>0.46134573494782671</v>
      </c>
      <c r="EX115">
        <v>1.6414151104982011</v>
      </c>
      <c r="EY115">
        <v>2.0235120246070437E-2</v>
      </c>
      <c r="EZ115">
        <v>1.1953761713812128</v>
      </c>
      <c r="FA115">
        <v>1.3136309462424833</v>
      </c>
      <c r="FB115">
        <v>0.70229134507826529</v>
      </c>
      <c r="FC115">
        <v>0.18709215510170907</v>
      </c>
      <c r="FD115">
        <v>0.79473011282971129</v>
      </c>
      <c r="FE115">
        <v>-0.1386376879963791</v>
      </c>
      <c r="FF115">
        <v>-0.44464741222327575</v>
      </c>
      <c r="FG115">
        <v>-0.60793581724283285</v>
      </c>
      <c r="FH115">
        <v>0.91351239461801015</v>
      </c>
      <c r="FI115">
        <v>-1.0075518730445765</v>
      </c>
      <c r="FJ115">
        <v>2.0464540284592658</v>
      </c>
      <c r="FK115">
        <v>-5.7673332776175812E-2</v>
      </c>
      <c r="FL115">
        <v>1.1458951121312566</v>
      </c>
      <c r="FM115">
        <v>-0.41644625525805168</v>
      </c>
      <c r="FN115">
        <v>-0.10026610652857926</v>
      </c>
      <c r="FO115">
        <v>1.4848728824290447</v>
      </c>
      <c r="FP115">
        <v>0.90219145931769162</v>
      </c>
      <c r="FQ115">
        <v>-1.3797352949040942</v>
      </c>
      <c r="FR115">
        <v>1.9257186067989096</v>
      </c>
      <c r="FS115">
        <v>-1.2994405551580712</v>
      </c>
      <c r="FT115">
        <v>0.61217519942147192</v>
      </c>
      <c r="FU115">
        <v>0.37335553315642755</v>
      </c>
      <c r="FV115">
        <v>0.62087110563879833</v>
      </c>
      <c r="FW115">
        <v>-0.39592578104929999</v>
      </c>
      <c r="FX115">
        <v>1.6107151168398559</v>
      </c>
      <c r="FY115">
        <v>0.20510697140707634</v>
      </c>
      <c r="FZ115">
        <v>-0.8350343705387786</v>
      </c>
      <c r="GA115">
        <v>2.2683934730594046E-2</v>
      </c>
      <c r="GB115">
        <v>-0.58772229749592952</v>
      </c>
      <c r="GC115">
        <v>1.7909223970491439</v>
      </c>
      <c r="GD115">
        <v>0.42924511944875121</v>
      </c>
      <c r="GE115">
        <v>-0.47894559429551009</v>
      </c>
      <c r="GF115">
        <v>-0.38198095353436656</v>
      </c>
      <c r="GG115">
        <v>-0.1645616976020392</v>
      </c>
      <c r="GH115">
        <v>-0.5157392024557339</v>
      </c>
      <c r="GI115">
        <v>0.71369186116498895</v>
      </c>
      <c r="GJ115">
        <v>-0.13315570868144277</v>
      </c>
      <c r="GK115">
        <v>-0.27551323000807315</v>
      </c>
      <c r="GL115">
        <v>-0.24977907742140815</v>
      </c>
      <c r="GM115">
        <v>1.4680381354992278</v>
      </c>
      <c r="GN115">
        <v>0.71883277996676043</v>
      </c>
      <c r="GO115">
        <v>-1.4452734831138514</v>
      </c>
      <c r="GP115">
        <v>1.2127475201850757</v>
      </c>
      <c r="GQ115">
        <v>-0.55520786190754734</v>
      </c>
      <c r="GR115">
        <v>-6.0822458181064576E-3</v>
      </c>
      <c r="GS115">
        <v>1.0278404261043761</v>
      </c>
      <c r="GT115">
        <v>0.89019067672779784</v>
      </c>
      <c r="GU115">
        <v>-1.827875166782178</v>
      </c>
      <c r="GV115">
        <v>0.39047108657541685</v>
      </c>
      <c r="GW115">
        <v>-0.11650172382360324</v>
      </c>
      <c r="GX115">
        <v>1.8222135622636415</v>
      </c>
      <c r="GY115">
        <v>-0.14535999071085826</v>
      </c>
      <c r="GZ115">
        <v>2.1310916054062545</v>
      </c>
      <c r="HA115">
        <v>2.7046098693972453E-2</v>
      </c>
      <c r="HB115">
        <v>-0.67763721744995564</v>
      </c>
      <c r="HC115">
        <v>0.98580585472518578</v>
      </c>
      <c r="HD115">
        <v>2.2438507585320622</v>
      </c>
      <c r="HE115">
        <v>-1.6062494978541508</v>
      </c>
      <c r="HF115">
        <v>4.009343683719635</v>
      </c>
      <c r="HG115">
        <v>-1.0288772500643972</v>
      </c>
      <c r="HH115">
        <v>-0.43529212234716397</v>
      </c>
      <c r="HI115">
        <v>-0.2947149368992541</v>
      </c>
      <c r="HJ115">
        <v>1.2332702681305818</v>
      </c>
      <c r="HK115">
        <v>0.33127093956863973</v>
      </c>
      <c r="HL115">
        <v>0.36385813473316375</v>
      </c>
      <c r="HM115">
        <v>-2.2180574887897819</v>
      </c>
      <c r="HN115">
        <v>0.19737854017876089</v>
      </c>
      <c r="HO115">
        <v>0.56388444136246108</v>
      </c>
      <c r="HP115">
        <v>-1.6443664208054543</v>
      </c>
      <c r="HQ115">
        <v>2.3214124666992575</v>
      </c>
      <c r="HR115">
        <v>0.66384359342919197</v>
      </c>
      <c r="HS115">
        <v>0.32360276236431673</v>
      </c>
      <c r="HT115">
        <v>-0.24008272703213152</v>
      </c>
      <c r="HU115">
        <v>-0.30808450901531614</v>
      </c>
      <c r="HV115">
        <v>0.5718845841329312</v>
      </c>
      <c r="HW115">
        <v>0.51748770601989236</v>
      </c>
      <c r="HX115">
        <v>0.14876263776386622</v>
      </c>
      <c r="HY115">
        <v>-0.90001094577019103</v>
      </c>
      <c r="HZ115">
        <v>-0.64724645199021325</v>
      </c>
      <c r="IA115">
        <v>1.6260173651971854</v>
      </c>
      <c r="IB115">
        <v>0.33143237487820443</v>
      </c>
      <c r="IC115">
        <v>-2.9417606128845364E-2</v>
      </c>
      <c r="ID115">
        <v>0.7822018233127892</v>
      </c>
      <c r="IE115">
        <v>2.1310916054062545</v>
      </c>
      <c r="IF115">
        <v>0.38280404623947106</v>
      </c>
      <c r="IG115">
        <v>-1.2914733815705404</v>
      </c>
      <c r="IH115">
        <v>0.11773522601288278</v>
      </c>
      <c r="II115">
        <v>0.55690406952635385</v>
      </c>
      <c r="IJ115">
        <v>4.1688963392516598E-3</v>
      </c>
      <c r="IK115">
        <v>-7.2238890425069258E-2</v>
      </c>
      <c r="IL115">
        <v>-1.636144588701427</v>
      </c>
      <c r="IM115">
        <v>1.4098850442678668</v>
      </c>
      <c r="IN115">
        <v>0.15580553736072034</v>
      </c>
      <c r="IO115">
        <v>-0.82070073403883725</v>
      </c>
      <c r="IP115">
        <v>-0.61661012296099216</v>
      </c>
      <c r="IQ115">
        <v>-0.65481117417220958</v>
      </c>
      <c r="IR115">
        <v>1.5014302334748209</v>
      </c>
      <c r="IS115">
        <v>1.1748397810151801</v>
      </c>
      <c r="IT115">
        <v>1.1392830856493674</v>
      </c>
      <c r="IU115">
        <v>0.2894455519708572</v>
      </c>
      <c r="IV115">
        <v>0.52011273510288447</v>
      </c>
      <c r="IW115">
        <v>3.4546019378467463E-2</v>
      </c>
      <c r="IX115">
        <v>-1.2306554708629847</v>
      </c>
      <c r="IY115">
        <v>-1.8704895410337485E-2</v>
      </c>
      <c r="IZ115">
        <v>-1.3761746231466532</v>
      </c>
      <c r="JA115">
        <v>-0.14443230611504987</v>
      </c>
      <c r="JB115">
        <v>-4.6949253373895772E-2</v>
      </c>
      <c r="JC115">
        <v>-0.43260342863504775</v>
      </c>
      <c r="JD115">
        <v>1.6503054212080315</v>
      </c>
      <c r="JE115">
        <v>1.166945367003791</v>
      </c>
      <c r="JF115">
        <v>1.2446434993762523</v>
      </c>
      <c r="JG115">
        <v>-0.32828211260493845</v>
      </c>
      <c r="JH115">
        <v>1.3578755897469819E-2</v>
      </c>
      <c r="JI115">
        <v>1.5711248124716803</v>
      </c>
      <c r="JJ115">
        <v>-0.21253413251542952</v>
      </c>
      <c r="JK115">
        <v>-1.6743706510169432</v>
      </c>
      <c r="JL115">
        <v>0.40579152482678182</v>
      </c>
      <c r="JM115">
        <v>-0.1324610821029637</v>
      </c>
      <c r="JN115">
        <v>-0.4546336640487425</v>
      </c>
      <c r="JO115">
        <v>-4.0440681914333254E-2</v>
      </c>
      <c r="JP115">
        <v>1.3277212929097004</v>
      </c>
      <c r="JQ115">
        <v>-0.77402319220709614</v>
      </c>
      <c r="JR115">
        <v>0.18327909856452607</v>
      </c>
      <c r="JS115">
        <v>-1.3563339962274767</v>
      </c>
      <c r="JT115">
        <v>-0.88158230937551707</v>
      </c>
      <c r="JU115">
        <v>-0.75252501119393855</v>
      </c>
      <c r="JV115">
        <v>-0.38882035369169898</v>
      </c>
      <c r="JW115">
        <v>0.78469838626915589</v>
      </c>
      <c r="JX115">
        <v>0.14721535990247503</v>
      </c>
      <c r="JY115">
        <v>-0.51163624448236078</v>
      </c>
      <c r="JZ115">
        <v>1.1800420907093212</v>
      </c>
      <c r="KA115">
        <v>1.4773149814573117</v>
      </c>
      <c r="KB115">
        <v>-1.0306985132046975</v>
      </c>
      <c r="KC115">
        <v>0.73267074185423553</v>
      </c>
      <c r="KD115">
        <v>-1.0761300472950097</v>
      </c>
      <c r="KE115">
        <v>-0.16502667676832061</v>
      </c>
      <c r="KF115">
        <v>-0.5275717285257997</v>
      </c>
      <c r="KG115">
        <v>0.43319005271769129</v>
      </c>
      <c r="KH115">
        <v>0.26226757654512767</v>
      </c>
      <c r="KI115">
        <v>-1.2428199624991976</v>
      </c>
      <c r="KJ115">
        <v>-0.77247477747732773</v>
      </c>
      <c r="KK115">
        <v>2.4887776817195117</v>
      </c>
      <c r="KL115">
        <v>0.58363639254821464</v>
      </c>
      <c r="KM115">
        <v>0.78106040746206418</v>
      </c>
      <c r="KN115">
        <v>-0.87786474978202023</v>
      </c>
      <c r="KO115">
        <v>0.25325221031380352</v>
      </c>
      <c r="KP115">
        <v>-0.63653146753495093</v>
      </c>
      <c r="KQ115">
        <v>-0.70415126174339093</v>
      </c>
      <c r="KR115">
        <v>0.2432329893053975</v>
      </c>
      <c r="KS115">
        <v>-1.1334464034007397</v>
      </c>
      <c r="KT115">
        <v>-0.88814658738556318</v>
      </c>
      <c r="KU115">
        <v>-0.11319116310914978</v>
      </c>
      <c r="KV115">
        <v>0.77764070738339797</v>
      </c>
      <c r="KW115">
        <v>0.57431861932855099</v>
      </c>
      <c r="KX115">
        <v>-0.87932903625187464</v>
      </c>
      <c r="KY115">
        <v>-0.82316773841739632</v>
      </c>
      <c r="KZ115">
        <v>-1.345474629488308</v>
      </c>
      <c r="LA115">
        <v>0.74664967542048544</v>
      </c>
      <c r="LB115">
        <v>0.22091398932388984</v>
      </c>
      <c r="LC115">
        <v>0.20526272237475496</v>
      </c>
      <c r="LD115">
        <v>-2.4594191927462816</v>
      </c>
      <c r="LE115">
        <v>0.22177573555381969</v>
      </c>
      <c r="LF115">
        <v>0.53585381465381943</v>
      </c>
      <c r="LG115">
        <v>-0.22538415578310378</v>
      </c>
      <c r="LH115">
        <v>0.93036305770510808</v>
      </c>
      <c r="LI115">
        <v>-1.3464205039781518</v>
      </c>
      <c r="LJ115">
        <v>-0.25451640794926789</v>
      </c>
      <c r="LK115">
        <v>-1.0701432984205894</v>
      </c>
      <c r="LL115">
        <v>0.53100393415661529</v>
      </c>
      <c r="LM115">
        <v>-3.0718183552380651E-2</v>
      </c>
      <c r="LN115">
        <v>1.342266386927804</v>
      </c>
      <c r="LO115">
        <v>-0.79221308624255471</v>
      </c>
      <c r="LP115">
        <v>0.18047899175144266</v>
      </c>
      <c r="LQ115">
        <v>-1.1565794011403341</v>
      </c>
      <c r="LR115">
        <v>0.38239249988691881</v>
      </c>
      <c r="LS115">
        <v>-0.14644228940596804</v>
      </c>
      <c r="LT115">
        <v>0.67850464802177157</v>
      </c>
      <c r="LU115">
        <v>-0.58563273341860622</v>
      </c>
      <c r="LV115">
        <v>-1.1454517334641423</v>
      </c>
      <c r="LW115">
        <v>-0.1175044417323079</v>
      </c>
      <c r="LX115">
        <v>0.54772499424871057</v>
      </c>
      <c r="LY115">
        <v>-0.69467546381929424</v>
      </c>
      <c r="LZ115">
        <v>0.37319182411010843</v>
      </c>
      <c r="MA115">
        <v>0.5381525625125505</v>
      </c>
      <c r="MB115">
        <v>1.0562780516920611</v>
      </c>
      <c r="MC115">
        <v>-0.21824916984769516</v>
      </c>
      <c r="MD115">
        <v>1.4922852642484941</v>
      </c>
      <c r="ME115">
        <v>-1.2370446711429395</v>
      </c>
      <c r="MF115">
        <v>0.82413407653803006</v>
      </c>
      <c r="MG115">
        <v>0.53877101890975609</v>
      </c>
      <c r="MH115">
        <v>-0.39228780224220827</v>
      </c>
      <c r="MI115">
        <v>0.84100975072942674</v>
      </c>
      <c r="MJ115">
        <v>1.4359875422087498</v>
      </c>
      <c r="MK115">
        <v>-1.5370915207313374</v>
      </c>
      <c r="ML115">
        <v>1.0306985132046975</v>
      </c>
      <c r="MM115">
        <v>-1.3700878298550379</v>
      </c>
      <c r="MN115">
        <v>0.79851133705233224</v>
      </c>
      <c r="MO115">
        <v>-0.40130998968379572</v>
      </c>
      <c r="MP115">
        <v>-0.38741859498259146</v>
      </c>
      <c r="MQ115">
        <v>-1.3597946235677227</v>
      </c>
      <c r="MR115">
        <v>-1.2571899787872098</v>
      </c>
      <c r="MS115">
        <v>-0.33652895581326447</v>
      </c>
      <c r="MT115">
        <v>0.34577169572003186</v>
      </c>
      <c r="MU115">
        <v>-1.1314136827422772</v>
      </c>
      <c r="MV115">
        <v>1.1087786333519034</v>
      </c>
      <c r="MW115">
        <v>-0.26884549697570037</v>
      </c>
      <c r="MX115">
        <v>-1.2660166248679161E-2</v>
      </c>
      <c r="MY115">
        <v>-0.27901137400476728</v>
      </c>
      <c r="MZ115">
        <v>-0.21966002350382041</v>
      </c>
      <c r="NA115">
        <v>0.94305505626834929</v>
      </c>
      <c r="NB115">
        <v>-0.78085349741741084</v>
      </c>
      <c r="NC115">
        <v>1.0576150089036673</v>
      </c>
      <c r="ND115">
        <v>1.2433156371116638</v>
      </c>
      <c r="NE115">
        <v>-0.18724790606938768</v>
      </c>
      <c r="NF115">
        <v>-1.19194282888202</v>
      </c>
      <c r="NG115">
        <v>-1.3114595276420005</v>
      </c>
      <c r="NH115">
        <v>-2.1778123482363299</v>
      </c>
      <c r="NI115">
        <v>0.80536892710370012</v>
      </c>
      <c r="NJ115">
        <v>-0.71556769398739561</v>
      </c>
      <c r="NK115">
        <v>1.3498356565833092</v>
      </c>
      <c r="NL115">
        <v>-1.2048531061736867E-2</v>
      </c>
      <c r="NM115">
        <v>-0.21574351194431074</v>
      </c>
      <c r="NN115">
        <v>1.2677105587499682</v>
      </c>
      <c r="NO115">
        <v>-0.32892785384319723</v>
      </c>
      <c r="NP115">
        <v>-1.2103555491194129</v>
      </c>
      <c r="NQ115">
        <v>-1.3334670256881509</v>
      </c>
      <c r="NR115">
        <v>-0.74412355388631113</v>
      </c>
      <c r="NS115">
        <v>-0.62952040025265887</v>
      </c>
      <c r="NT115">
        <v>0.7405969881801866</v>
      </c>
      <c r="NU115">
        <v>1.4899615052854642</v>
      </c>
      <c r="NV115">
        <v>-0.35773496165347751</v>
      </c>
      <c r="NW115">
        <v>5.1927599997725338E-2</v>
      </c>
      <c r="NX115">
        <v>-7.2468537837266922E-2</v>
      </c>
      <c r="NY115">
        <v>0.86111867858562618</v>
      </c>
      <c r="NZ115">
        <v>-0.20604375094990246</v>
      </c>
      <c r="OA115">
        <v>0.27313035388942808</v>
      </c>
      <c r="OB115">
        <v>0.30704086384503171</v>
      </c>
      <c r="OC115">
        <v>-9.7882093541556969E-2</v>
      </c>
      <c r="OD115">
        <v>2.0615880202967674</v>
      </c>
      <c r="OE115">
        <v>-0.12536474969238043</v>
      </c>
      <c r="OF115">
        <v>0.13964154277346097</v>
      </c>
      <c r="OG115">
        <v>-1.1585234460653737</v>
      </c>
      <c r="OH115">
        <v>-1.0239546099910513</v>
      </c>
      <c r="OI115">
        <v>1.2649820746446494</v>
      </c>
      <c r="OJ115">
        <v>0.54523866310773883</v>
      </c>
      <c r="OK115">
        <v>0.99091721494914964</v>
      </c>
      <c r="OL115">
        <v>1.4342731446959078</v>
      </c>
      <c r="OM115">
        <v>-0.61855416788603179</v>
      </c>
      <c r="ON115">
        <v>-0.5065862751507666</v>
      </c>
      <c r="OO115">
        <v>-0.36573851502907928</v>
      </c>
      <c r="OP115">
        <v>1.6211561160162091</v>
      </c>
      <c r="OQ115">
        <v>-2.2524727683048695</v>
      </c>
      <c r="OR115">
        <v>-1.8178070604335517</v>
      </c>
      <c r="OS115">
        <v>0.92824166131322272</v>
      </c>
      <c r="OT115">
        <v>-0.22044332581572235</v>
      </c>
      <c r="OU115">
        <v>-2.3967550077941269</v>
      </c>
      <c r="OV115">
        <v>7.7761797001585364E-2</v>
      </c>
      <c r="OW115">
        <v>-1.4786837709834799</v>
      </c>
      <c r="OX115">
        <v>-0.98295004136161879</v>
      </c>
      <c r="OY115">
        <v>0.10142002793145366</v>
      </c>
      <c r="OZ115">
        <v>-1.0094618119182996</v>
      </c>
      <c r="PA115">
        <v>0.78002358350204304</v>
      </c>
      <c r="PB115">
        <v>0.55146301747299731</v>
      </c>
      <c r="PC115">
        <v>-5.7750639825826511E-2</v>
      </c>
      <c r="PD115">
        <v>1.4392139746632893</v>
      </c>
      <c r="PE115">
        <v>-0.44887315198138822</v>
      </c>
      <c r="PF115">
        <v>-0.5078038611827651</v>
      </c>
      <c r="PG115">
        <v>0.4885771431872854</v>
      </c>
      <c r="PH115">
        <v>-2.4189648684114218</v>
      </c>
      <c r="PI115">
        <v>3.1101308195502497E-2</v>
      </c>
      <c r="PJ115">
        <v>0.62272761169879232</v>
      </c>
      <c r="PK115">
        <v>-0.75343905336922035</v>
      </c>
      <c r="PL115">
        <v>0.56810449677868746</v>
      </c>
      <c r="PM115">
        <v>-1.4184070096234791</v>
      </c>
      <c r="PN115">
        <v>1.6981448425212875</v>
      </c>
      <c r="PO115">
        <v>-0.48900801630225033</v>
      </c>
      <c r="PP115">
        <v>-0.35203129300498404</v>
      </c>
      <c r="PQ115">
        <v>-0.91781657829415053</v>
      </c>
      <c r="PR115">
        <v>-0.53021040002931841</v>
      </c>
      <c r="PS115">
        <v>0.38140569813549519</v>
      </c>
      <c r="PT115">
        <v>1.4723218555445783</v>
      </c>
      <c r="PU115">
        <v>0.41144630813505501</v>
      </c>
      <c r="PV115">
        <v>-0.4885771431872854</v>
      </c>
      <c r="PW115">
        <v>-1.3521230357582681</v>
      </c>
      <c r="PX115">
        <v>1.368721314065624</v>
      </c>
      <c r="PY115">
        <v>-0.29343709684326313</v>
      </c>
      <c r="PZ115">
        <v>1.9512481230776757</v>
      </c>
      <c r="QA115">
        <v>-0.82123619904450607</v>
      </c>
      <c r="QB115">
        <v>-0.54541715144296177</v>
      </c>
      <c r="QC115">
        <v>-0.1929333848238457</v>
      </c>
      <c r="QD115">
        <v>-0.31145418688538484</v>
      </c>
      <c r="QE115">
        <v>0.79347046266775578</v>
      </c>
      <c r="QF115">
        <v>2.1869163902010769</v>
      </c>
      <c r="QG115">
        <v>-0.36762003219337203</v>
      </c>
      <c r="QH115">
        <v>0.20003085410280619</v>
      </c>
      <c r="QI115">
        <v>0.74029571806022432</v>
      </c>
      <c r="QJ115">
        <v>0.65689846451277845</v>
      </c>
      <c r="QK115">
        <v>-2.2071162675274536E-2</v>
      </c>
      <c r="QL115">
        <v>0.67417659010970965</v>
      </c>
      <c r="QM115">
        <v>0.48728452384239063</v>
      </c>
      <c r="QN115">
        <v>1.0679764272936154</v>
      </c>
      <c r="QO115">
        <v>-0.62133494793670252</v>
      </c>
      <c r="QP115">
        <v>-0.55895952755236067</v>
      </c>
      <c r="QQ115">
        <v>-1.2731970855384134</v>
      </c>
      <c r="QR115">
        <v>0.21253413251542952</v>
      </c>
      <c r="QS115">
        <v>0.33952574085560627</v>
      </c>
      <c r="QT115">
        <v>-1.6140802472364157</v>
      </c>
      <c r="QU115">
        <v>-1.2010195860057138</v>
      </c>
      <c r="QV115">
        <v>0.6045343070582021</v>
      </c>
      <c r="QW115">
        <v>0.44904254536959343</v>
      </c>
      <c r="QX115">
        <v>-0.3215882315998897</v>
      </c>
      <c r="QY115">
        <v>-0.14713805285282433</v>
      </c>
      <c r="QZ115">
        <v>-0.7021935743978247</v>
      </c>
      <c r="RA115">
        <v>-0.60922502598259598</v>
      </c>
      <c r="RB115">
        <v>2.2524727683048695</v>
      </c>
      <c r="RC115">
        <v>-1.2888358469353989</v>
      </c>
      <c r="RD115">
        <v>-0.54674842431268189</v>
      </c>
      <c r="RE115">
        <v>-1.3853036762156989</v>
      </c>
      <c r="RF115">
        <v>0.17674778973741923</v>
      </c>
      <c r="RG115">
        <v>-0.70896248871576972</v>
      </c>
      <c r="RH115">
        <v>0.43731233745347708</v>
      </c>
      <c r="RI115">
        <v>0.27948885872319806</v>
      </c>
      <c r="RJ115">
        <v>-2.565066097304225</v>
      </c>
      <c r="RK115">
        <v>-1.0085705071105622</v>
      </c>
      <c r="RL115">
        <v>1.6920330381253734</v>
      </c>
      <c r="RM115">
        <v>0.37754261938971467</v>
      </c>
      <c r="RN115">
        <v>-1.5617342796758749</v>
      </c>
      <c r="RO115">
        <v>2.7555506676435471</v>
      </c>
      <c r="RP115">
        <v>-0.34715185392997228</v>
      </c>
      <c r="RQ115">
        <v>1.2201212484796997</v>
      </c>
      <c r="RR115">
        <v>0.277500475931447</v>
      </c>
      <c r="RS115">
        <v>-0.81995040090987459</v>
      </c>
      <c r="RT115">
        <v>0.39733322410029359</v>
      </c>
      <c r="RU115">
        <v>1.9706112652784213</v>
      </c>
      <c r="RV115">
        <v>-1.368721314065624</v>
      </c>
      <c r="RW115">
        <v>-0.69311909101088531</v>
      </c>
      <c r="RX115">
        <v>-2.2622407414019108</v>
      </c>
      <c r="RY115">
        <v>0.70896248871576972</v>
      </c>
      <c r="RZ115">
        <v>-0.57621491578174755</v>
      </c>
      <c r="SA115">
        <v>0.25238364287361037</v>
      </c>
      <c r="SB115">
        <v>-0.45022716221865267</v>
      </c>
      <c r="SC115">
        <v>-1.4125771485851146</v>
      </c>
      <c r="SD115">
        <v>-0.86267164078890346</v>
      </c>
      <c r="SE115">
        <v>0.34130835047108121</v>
      </c>
      <c r="SF115">
        <v>0.68874783210048918</v>
      </c>
      <c r="SG115">
        <v>0.83329950939514674</v>
      </c>
    </row>
    <row r="116" spans="1:501">
      <c r="A116" t="s">
        <v>551</v>
      </c>
      <c r="B116">
        <v>-1.7172123989439569</v>
      </c>
      <c r="C116">
        <v>-0.57747911341721192</v>
      </c>
      <c r="D116">
        <v>-0.43285467654641252</v>
      </c>
      <c r="E116">
        <v>1.341325059911469</v>
      </c>
      <c r="F116">
        <v>-3.6842493500444107E-2</v>
      </c>
      <c r="G116">
        <v>0.16681042325217277</v>
      </c>
      <c r="H116">
        <v>0.77206323112477548</v>
      </c>
      <c r="I116">
        <v>-0.55288865041802637</v>
      </c>
      <c r="J116">
        <v>1.1674001143546775</v>
      </c>
      <c r="K116">
        <v>-1.0553435458859894</v>
      </c>
      <c r="L116">
        <v>-0.42723286242107861</v>
      </c>
      <c r="M116">
        <v>0.70856913225725293</v>
      </c>
      <c r="N116">
        <v>1.5795922081451863</v>
      </c>
      <c r="O116">
        <v>-0.47843059292063117</v>
      </c>
      <c r="P116">
        <v>0.57738816394703463</v>
      </c>
      <c r="Q116">
        <v>-0.86411546362796798</v>
      </c>
      <c r="R116">
        <v>-0.15425712263095193</v>
      </c>
      <c r="S116">
        <v>1.0275789463776164</v>
      </c>
      <c r="T116">
        <v>0.77722688729409128</v>
      </c>
      <c r="U116">
        <v>-0.80431163951288909</v>
      </c>
      <c r="V116">
        <v>-0.66928805608768016</v>
      </c>
      <c r="W116">
        <v>0.51775032261502929</v>
      </c>
      <c r="X116">
        <v>-3.446984919719398E-2</v>
      </c>
      <c r="Y116">
        <v>-0.56648786994628608</v>
      </c>
      <c r="Z116">
        <v>-0.78719949669903144</v>
      </c>
      <c r="AA116">
        <v>0.81855887401616201</v>
      </c>
      <c r="AB116">
        <v>-0.45081947064318229</v>
      </c>
      <c r="AC116">
        <v>-1.5303930922527798</v>
      </c>
      <c r="AD116">
        <v>-0.83319264376768842</v>
      </c>
      <c r="AE116">
        <v>0.8348160918103531</v>
      </c>
      <c r="AF116">
        <v>1.854114088928327</v>
      </c>
      <c r="AG116">
        <v>-1.7095771909225732</v>
      </c>
      <c r="AH116">
        <v>2.673914423212409E-2</v>
      </c>
      <c r="AI116">
        <v>-0.6528216545120813</v>
      </c>
      <c r="AJ116">
        <v>-0.26163434085901827</v>
      </c>
      <c r="AK116">
        <v>-0.53514895625994541</v>
      </c>
      <c r="AL116">
        <v>-1.3730277714785188</v>
      </c>
      <c r="AM116">
        <v>-1.7826187104219571</v>
      </c>
      <c r="AN116">
        <v>-0.41036400943994522</v>
      </c>
      <c r="AO116">
        <v>-0.3843683771265205</v>
      </c>
      <c r="AP116">
        <v>0.24126393327605911</v>
      </c>
      <c r="AQ116">
        <v>-8.8585920821060427E-2</v>
      </c>
      <c r="AR116">
        <v>-0.63101424530032091</v>
      </c>
      <c r="AS116">
        <v>1.4588840713258833</v>
      </c>
      <c r="AT116">
        <v>1.3464205039781518</v>
      </c>
      <c r="AU116">
        <v>-1.5341038306360133</v>
      </c>
      <c r="AV116">
        <v>0.53364829000202008</v>
      </c>
      <c r="AW116">
        <v>0.43268642002658453</v>
      </c>
      <c r="AX116">
        <v>2.647138899192214</v>
      </c>
      <c r="AY116">
        <v>-0.51879965212719981</v>
      </c>
      <c r="AZ116">
        <v>-0.73447267823212314</v>
      </c>
      <c r="BA116">
        <v>3.5572611523093656E-3</v>
      </c>
      <c r="BB116">
        <v>0.71142494562081993</v>
      </c>
      <c r="BC116">
        <v>-0.62050048654782586</v>
      </c>
      <c r="BD116">
        <v>0.95541963673895225</v>
      </c>
      <c r="BE116">
        <v>0.98257714853389189</v>
      </c>
      <c r="BF116">
        <v>1.3051567293587141</v>
      </c>
      <c r="BG116">
        <v>0.37130575947230682</v>
      </c>
      <c r="BH116">
        <v>1.666649040998891</v>
      </c>
      <c r="BI116">
        <v>-0.83492523117456585</v>
      </c>
      <c r="BJ116">
        <v>-0.64281948652933352</v>
      </c>
      <c r="BK116">
        <v>1.5323712432291359</v>
      </c>
      <c r="BL116">
        <v>-1.6274543668259867</v>
      </c>
      <c r="BM116">
        <v>2.0235120246070437E-2</v>
      </c>
      <c r="BN116">
        <v>0.55824330047471449</v>
      </c>
      <c r="BO116">
        <v>-0.475773731523077</v>
      </c>
      <c r="BP116">
        <v>1.1314136827422772</v>
      </c>
      <c r="BQ116">
        <v>0.23300231077882927</v>
      </c>
      <c r="BR116">
        <v>-0.95517862064298242</v>
      </c>
      <c r="BS116">
        <v>-2.10443431569729</v>
      </c>
      <c r="BT116">
        <v>-0.65519088821019977</v>
      </c>
      <c r="BU116">
        <v>-0.89258037405670621</v>
      </c>
      <c r="BV116">
        <v>0.44270564103499055</v>
      </c>
      <c r="BW116">
        <v>0.44768853513232898</v>
      </c>
      <c r="BX116">
        <v>0.8065353540587239</v>
      </c>
      <c r="BY116">
        <v>1.9924027583329007</v>
      </c>
      <c r="BZ116">
        <v>-1.1967813406954519</v>
      </c>
      <c r="CA116">
        <v>2.474962457199581E-2</v>
      </c>
      <c r="CB116">
        <v>-2.0654442778322846</v>
      </c>
      <c r="CC116">
        <v>1.3377598406805191</v>
      </c>
      <c r="CD116">
        <v>0.46799186748103239</v>
      </c>
      <c r="CE116">
        <v>0.85096644397708587</v>
      </c>
      <c r="CF116">
        <v>0.15123873708944302</v>
      </c>
      <c r="CG116">
        <v>-0.27678538572217803</v>
      </c>
      <c r="CH116">
        <v>-0.16712078831915278</v>
      </c>
      <c r="CI116">
        <v>-2.5668214220786467E-2</v>
      </c>
      <c r="CJ116">
        <v>1.0766757441160735</v>
      </c>
      <c r="CK116">
        <v>0.12698365026153624</v>
      </c>
      <c r="CL116">
        <v>-0.8679012353240978</v>
      </c>
      <c r="CM116">
        <v>-0.34179493013652973</v>
      </c>
      <c r="CN116">
        <v>1.2683949535130523</v>
      </c>
      <c r="CO116">
        <v>-0.79661958807264455</v>
      </c>
      <c r="CP116">
        <v>-1.0721805665525608</v>
      </c>
      <c r="CQ116">
        <v>0.68294184529804625</v>
      </c>
      <c r="CR116">
        <v>0.28816998565162066</v>
      </c>
      <c r="CS116">
        <v>0.64536152422078885</v>
      </c>
      <c r="CT116">
        <v>-0.66327174863545224</v>
      </c>
      <c r="CU116">
        <v>-1.649414116400294</v>
      </c>
      <c r="CV116">
        <v>-0.4514117790677119</v>
      </c>
      <c r="CW116">
        <v>-0.24733253667363897</v>
      </c>
      <c r="CX116">
        <v>-1.76310095412191</v>
      </c>
      <c r="CY116">
        <v>-1.3867020243196748</v>
      </c>
      <c r="CZ116">
        <v>1.5933255781419575</v>
      </c>
      <c r="DA116">
        <v>-0.19792423699982464</v>
      </c>
      <c r="DB116">
        <v>0.40844952309271321</v>
      </c>
      <c r="DC116">
        <v>0.37516088013944682</v>
      </c>
      <c r="DD116">
        <v>-0.7031712812022306</v>
      </c>
      <c r="DE116">
        <v>-0.34674712878768332</v>
      </c>
      <c r="DF116">
        <v>1.4518263924401253</v>
      </c>
      <c r="DG116">
        <v>-1.0463077160238754</v>
      </c>
      <c r="DH116">
        <v>1.8519858713261783</v>
      </c>
      <c r="DI116">
        <v>-2.0347943063825369</v>
      </c>
      <c r="DJ116">
        <v>-0.70778355620859656</v>
      </c>
      <c r="DK116">
        <v>0.72290049502043985</v>
      </c>
      <c r="DL116">
        <v>-1.2597229215316474</v>
      </c>
      <c r="DM116">
        <v>-0.15820660337340087</v>
      </c>
      <c r="DN116">
        <v>1.7232605387107469</v>
      </c>
      <c r="DO116">
        <v>-2.0954212232027203</v>
      </c>
      <c r="DP116">
        <v>-2.4738255888223648</v>
      </c>
      <c r="DQ116">
        <v>-0.6644154382229317</v>
      </c>
      <c r="DR116">
        <v>-0.59729586610046681</v>
      </c>
      <c r="DS116">
        <v>-0.9853079063759651</v>
      </c>
      <c r="DT116">
        <v>0.69516318035311997</v>
      </c>
      <c r="DU116">
        <v>-2.565066097304225</v>
      </c>
      <c r="DV116">
        <v>-1.2408327165758237</v>
      </c>
      <c r="DW116">
        <v>-0.49047457650885917</v>
      </c>
      <c r="DX116">
        <v>-7.6688593253493309E-2</v>
      </c>
      <c r="DY116">
        <v>0.11373003871995024</v>
      </c>
      <c r="DZ116">
        <v>-1.9527942640706897</v>
      </c>
      <c r="EA116">
        <v>0.51748770601989236</v>
      </c>
      <c r="EB116">
        <v>1.0940470929199364</v>
      </c>
      <c r="EC116">
        <v>-0.71290287451120093</v>
      </c>
      <c r="ED116">
        <v>0.74816625783569179</v>
      </c>
      <c r="EE116">
        <v>1.8028367776423693</v>
      </c>
      <c r="EF116">
        <v>1.0581516107777134</v>
      </c>
      <c r="EG116">
        <v>-1.3571025192504749</v>
      </c>
      <c r="EH116">
        <v>-0.27392502488510218</v>
      </c>
      <c r="EI116">
        <v>1.3879048310627695</v>
      </c>
      <c r="EJ116">
        <v>-5.8898876886814833E-2</v>
      </c>
      <c r="EK116">
        <v>-0.11819679457403254</v>
      </c>
      <c r="EL116">
        <v>-1.3731096260016784E-2</v>
      </c>
      <c r="EM116">
        <v>0.31033096092869528</v>
      </c>
      <c r="EN116">
        <v>1.1801967048086226</v>
      </c>
      <c r="EO116">
        <v>2.2224639906198718E-2</v>
      </c>
      <c r="EP116">
        <v>0.5353240339900367</v>
      </c>
      <c r="EQ116">
        <v>-0.64000118982221466</v>
      </c>
      <c r="ER116">
        <v>0.61346781876636669</v>
      </c>
      <c r="ES116">
        <v>-1.2590453479788266</v>
      </c>
      <c r="ET116">
        <v>0.85713736552861519</v>
      </c>
      <c r="EU116">
        <v>0.41861653699015733</v>
      </c>
      <c r="EV116">
        <v>0.63709421738167293</v>
      </c>
      <c r="EW116">
        <v>-0.91980155048076995</v>
      </c>
      <c r="EX116">
        <v>0.32191110221901909</v>
      </c>
      <c r="EY116">
        <v>1.2443115338101052</v>
      </c>
      <c r="EZ116">
        <v>0.39609176383237354</v>
      </c>
      <c r="FA116">
        <v>-0.26725956558948383</v>
      </c>
      <c r="FB116">
        <v>-0.84899056673748419</v>
      </c>
      <c r="FC116">
        <v>0.98991677077719942</v>
      </c>
      <c r="FD116">
        <v>-8.0524387158220634E-2</v>
      </c>
      <c r="FE116">
        <v>-1.11588178697275</v>
      </c>
      <c r="FF116">
        <v>-0.85140754890744574</v>
      </c>
      <c r="FG116">
        <v>-0.99079215942765586</v>
      </c>
      <c r="FH116">
        <v>-1.1970951163675636</v>
      </c>
      <c r="FI116">
        <v>4.059302227688022E-2</v>
      </c>
      <c r="FJ116">
        <v>-0.72917373472591862</v>
      </c>
      <c r="FK116">
        <v>0.12605823940248229</v>
      </c>
      <c r="FL116">
        <v>-7.8837274486431852E-2</v>
      </c>
      <c r="FM116">
        <v>0.30632008929387666</v>
      </c>
      <c r="FN116">
        <v>2.2316817194223404</v>
      </c>
      <c r="FO116">
        <v>0.45395495362754446</v>
      </c>
      <c r="FP116">
        <v>1.2133864402130712</v>
      </c>
      <c r="FQ116">
        <v>2.8346676117507741E-2</v>
      </c>
      <c r="FR116">
        <v>0.67783048507408239</v>
      </c>
      <c r="FS116">
        <v>0.62560957303503528</v>
      </c>
      <c r="FT116">
        <v>-1.1642305253189988</v>
      </c>
      <c r="FU116">
        <v>-0.56361614042543806</v>
      </c>
      <c r="FV116">
        <v>-0.29599277695524506</v>
      </c>
      <c r="FW116">
        <v>-2.0913103071507066</v>
      </c>
      <c r="FX116">
        <v>0.98506006906973198</v>
      </c>
      <c r="FY116">
        <v>0.71280510383076034</v>
      </c>
      <c r="FZ116">
        <v>-0.75201796789770015</v>
      </c>
      <c r="GA116">
        <v>-0.28362705961626489</v>
      </c>
      <c r="GB116">
        <v>0.1238993263541488</v>
      </c>
      <c r="GC116">
        <v>1.8427181203151122</v>
      </c>
      <c r="GD116">
        <v>-2.8758950065821409</v>
      </c>
      <c r="GE116">
        <v>-1.4304350770544261</v>
      </c>
      <c r="GF116">
        <v>-0.68555209509213455</v>
      </c>
      <c r="GG116">
        <v>-1.2639611668419093</v>
      </c>
      <c r="GH116">
        <v>-0.71873500928631984</v>
      </c>
      <c r="GI116">
        <v>0.56424369176966138</v>
      </c>
      <c r="GJ116">
        <v>-3.0336195777636021E-2</v>
      </c>
      <c r="GK116">
        <v>-1.185121618618723</v>
      </c>
      <c r="GL116">
        <v>-0.77021013566991314</v>
      </c>
      <c r="GM116">
        <v>2.6085035642609</v>
      </c>
      <c r="GN116">
        <v>-0.68091367211309262</v>
      </c>
      <c r="GO116">
        <v>0.15239947970258072</v>
      </c>
      <c r="GP116">
        <v>-1.5373370843008161</v>
      </c>
      <c r="GQ116">
        <v>1.1980364433838986</v>
      </c>
      <c r="GR116">
        <v>-0.53276608014130034</v>
      </c>
      <c r="GS116">
        <v>1.0954408935504034</v>
      </c>
      <c r="GT116">
        <v>0.99668341135839</v>
      </c>
      <c r="GU116">
        <v>0.71992417360888794</v>
      </c>
      <c r="GV116">
        <v>-0.26361476557212882</v>
      </c>
      <c r="GW116">
        <v>0.56648786994628608</v>
      </c>
      <c r="GX116">
        <v>-0.2289948497491423</v>
      </c>
      <c r="GY116">
        <v>-0.14319539332063869</v>
      </c>
      <c r="GZ116">
        <v>-1.3650196706294082</v>
      </c>
      <c r="HA116">
        <v>0.44963371692574583</v>
      </c>
      <c r="HB116">
        <v>1.1317024473100901</v>
      </c>
      <c r="HC116">
        <v>-0.2001866050704848</v>
      </c>
      <c r="HD116">
        <v>-0.36843857742496766</v>
      </c>
      <c r="HE116">
        <v>0.48926722229225561</v>
      </c>
      <c r="HF116">
        <v>-0.65519088821019977</v>
      </c>
      <c r="HG116">
        <v>-0.47140929382294416</v>
      </c>
      <c r="HH116">
        <v>1.8566788639873266</v>
      </c>
      <c r="HI116">
        <v>0.425388861913234</v>
      </c>
      <c r="HJ116">
        <v>-0.15116143003979232</v>
      </c>
      <c r="HK116">
        <v>1.1970951163675636</v>
      </c>
      <c r="HL116">
        <v>0.58854084272752516</v>
      </c>
      <c r="HM116">
        <v>0.70248688643914647</v>
      </c>
      <c r="HN116">
        <v>0.93769813247490674</v>
      </c>
      <c r="HO116">
        <v>-6.8404233388719149E-2</v>
      </c>
      <c r="HP116">
        <v>-0.15131604413909372</v>
      </c>
      <c r="HQ116">
        <v>6.3191691879183054E-2</v>
      </c>
      <c r="HR116">
        <v>0.94652250481885858</v>
      </c>
      <c r="HS116">
        <v>-0.21911091607762501</v>
      </c>
      <c r="HT116">
        <v>1.7017146092257462</v>
      </c>
      <c r="HU116">
        <v>0.25530653147143312</v>
      </c>
      <c r="HV116">
        <v>0.480233666166896</v>
      </c>
      <c r="HW116">
        <v>-0.96232497526216321</v>
      </c>
      <c r="HX116">
        <v>1.1942802302655764</v>
      </c>
      <c r="HY116">
        <v>-1.5083151083672419</v>
      </c>
      <c r="HZ116">
        <v>0.33215997063962277</v>
      </c>
      <c r="IA116">
        <v>0.48461515689268708</v>
      </c>
      <c r="IB116">
        <v>-0.1116518433263991</v>
      </c>
      <c r="IC116">
        <v>-1.063656327460194</v>
      </c>
      <c r="ID116">
        <v>1.7997399481828324</v>
      </c>
      <c r="IE116">
        <v>1.0936309990938753</v>
      </c>
      <c r="IF116">
        <v>-0.84526845967047848</v>
      </c>
      <c r="IG116">
        <v>-0.26464363145350944</v>
      </c>
      <c r="IH116">
        <v>-1.7566253518452868</v>
      </c>
      <c r="II116">
        <v>2.1611867850879207E-2</v>
      </c>
      <c r="IJ116">
        <v>0.66546590460347943</v>
      </c>
      <c r="IK116">
        <v>-1.5230307326419279</v>
      </c>
      <c r="IL116">
        <v>0.5519973456102889</v>
      </c>
      <c r="IM116">
        <v>0.61827677200199105</v>
      </c>
      <c r="IN116">
        <v>0.13539420251618139</v>
      </c>
      <c r="IO116">
        <v>0.59327703638700768</v>
      </c>
      <c r="IP116">
        <v>-0.64800133259268478</v>
      </c>
      <c r="IQ116">
        <v>-1.0502822078706231</v>
      </c>
      <c r="IR116">
        <v>0.83861550592700951</v>
      </c>
      <c r="IS116">
        <v>1.2597229215316474</v>
      </c>
      <c r="IT116">
        <v>-0.38058260543039069</v>
      </c>
      <c r="IU116">
        <v>0.87292846728814766</v>
      </c>
      <c r="IV116">
        <v>-0.62681920098839328</v>
      </c>
      <c r="IW116">
        <v>0.78178800322348252</v>
      </c>
      <c r="IX116">
        <v>-1.8315495253773406</v>
      </c>
      <c r="IY116">
        <v>-0.57413899412495084</v>
      </c>
      <c r="IZ116">
        <v>-8.7127318693092093E-2</v>
      </c>
      <c r="JA116">
        <v>0.74806621341849677</v>
      </c>
      <c r="JB116">
        <v>-0.50937160267494619</v>
      </c>
      <c r="JC116">
        <v>0.69672182689828333</v>
      </c>
      <c r="JD116">
        <v>0.85294686869019642</v>
      </c>
      <c r="JE116">
        <v>1.1903875929419883</v>
      </c>
      <c r="JF116">
        <v>-0.48126366891665384</v>
      </c>
      <c r="JG116">
        <v>0.24812152332742698</v>
      </c>
      <c r="JH116">
        <v>-1.6393596524721943</v>
      </c>
      <c r="JI116">
        <v>0.79514848039252684</v>
      </c>
      <c r="JJ116">
        <v>0.49721506911737379</v>
      </c>
      <c r="JK116">
        <v>-0.62933395383879542</v>
      </c>
      <c r="JL116">
        <v>1.3915223462390713</v>
      </c>
      <c r="JM116">
        <v>0.21488176571438089</v>
      </c>
      <c r="JN116">
        <v>-1.7132151697296649</v>
      </c>
      <c r="JO116">
        <v>2.0257812138879672</v>
      </c>
      <c r="JP116">
        <v>-2.7838541427627206</v>
      </c>
      <c r="JQ116">
        <v>2.0489460439421237</v>
      </c>
      <c r="JR116">
        <v>-0.90818502940237522</v>
      </c>
      <c r="JS116">
        <v>-1.5338582670665346</v>
      </c>
      <c r="JT116">
        <v>1.2588770914589986</v>
      </c>
      <c r="JU116">
        <v>-2.8396607376635075</v>
      </c>
      <c r="JV116">
        <v>-1.5750811144243926</v>
      </c>
      <c r="JW116">
        <v>-0.38741859498259146</v>
      </c>
      <c r="JX116">
        <v>0.6082132131268736</v>
      </c>
      <c r="JY116">
        <v>1.7030197341227904</v>
      </c>
      <c r="JZ116">
        <v>2.0628704078262672</v>
      </c>
      <c r="KA116">
        <v>0.17705815480439924</v>
      </c>
      <c r="KB116">
        <v>1.5338582670665346</v>
      </c>
      <c r="KC116">
        <v>0.60104866861365736</v>
      </c>
      <c r="KD116">
        <v>-1.1160227586515248</v>
      </c>
      <c r="KE116">
        <v>-1.1312681635899935</v>
      </c>
      <c r="KF116">
        <v>8.8278966359212063E-2</v>
      </c>
      <c r="KG116">
        <v>-1.1808106137323193</v>
      </c>
      <c r="KH116">
        <v>1.3473663784679957</v>
      </c>
      <c r="KI116">
        <v>-0.97541260402067564</v>
      </c>
      <c r="KJ116">
        <v>0.41486146074021235</v>
      </c>
      <c r="KK116">
        <v>-0.31338231565314345</v>
      </c>
      <c r="KL116">
        <v>-1.0978124009852763</v>
      </c>
      <c r="KM116">
        <v>-0.48513129513594322</v>
      </c>
      <c r="KN116">
        <v>0.51600181905087084</v>
      </c>
      <c r="KO116">
        <v>9.3348262453218922E-2</v>
      </c>
      <c r="KP116">
        <v>0.37368408811744303</v>
      </c>
      <c r="KQ116">
        <v>-1.4398619896383025</v>
      </c>
      <c r="KR116">
        <v>0.61771970649715513</v>
      </c>
      <c r="KS116">
        <v>0.77237245932337828</v>
      </c>
      <c r="KT116">
        <v>-0.47200728658935986</v>
      </c>
      <c r="KU116">
        <v>-0.90230741989216767</v>
      </c>
      <c r="KV116">
        <v>0.37639210859197192</v>
      </c>
      <c r="KW116">
        <v>-0.17465026758145541</v>
      </c>
      <c r="KX116">
        <v>-1.6393596524721943</v>
      </c>
      <c r="KY116">
        <v>1.2928853720950428</v>
      </c>
      <c r="KZ116">
        <v>0.29495367925846949</v>
      </c>
      <c r="LA116">
        <v>0.7254857337102294</v>
      </c>
      <c r="LB116">
        <v>0.5782021617051214</v>
      </c>
      <c r="LC116">
        <v>0.34106506063835695</v>
      </c>
      <c r="LD116">
        <v>-0.549415517525631</v>
      </c>
      <c r="LE116">
        <v>-0.56945395954244304</v>
      </c>
      <c r="LF116">
        <v>0.41036400943994522</v>
      </c>
      <c r="LG116">
        <v>0.71517320066050161</v>
      </c>
      <c r="LH116">
        <v>-0.10011262929765508</v>
      </c>
      <c r="LI116">
        <v>0.24417886379524134</v>
      </c>
      <c r="LJ116">
        <v>0.52599034461309202</v>
      </c>
      <c r="LK116">
        <v>-1.1153110790473875</v>
      </c>
      <c r="LL116">
        <v>-0.1143462213804014</v>
      </c>
      <c r="LM116">
        <v>0.22114932107797358</v>
      </c>
      <c r="LN116">
        <v>-0.61365199144347571</v>
      </c>
      <c r="LO116">
        <v>-1.553498805151321</v>
      </c>
      <c r="LP116">
        <v>-1.3172666513128206</v>
      </c>
      <c r="LQ116">
        <v>-2.1538653527386487</v>
      </c>
      <c r="LR116">
        <v>0.29191937755967956</v>
      </c>
      <c r="LS116">
        <v>-0.51442839321680367</v>
      </c>
      <c r="LT116">
        <v>-0.14574652595911175</v>
      </c>
      <c r="LU116">
        <v>-0.85901547208777629</v>
      </c>
      <c r="LV116">
        <v>0.43377895053708926</v>
      </c>
      <c r="LW116">
        <v>1.1619727047218475</v>
      </c>
      <c r="LX116">
        <v>-0.9958034752344247</v>
      </c>
      <c r="LY116">
        <v>1.4411580195883289</v>
      </c>
      <c r="LZ116">
        <v>0.20674747247539926</v>
      </c>
      <c r="MA116">
        <v>-1.1163092494825833</v>
      </c>
      <c r="MB116">
        <v>0.62495701058651321</v>
      </c>
      <c r="MC116">
        <v>-0.47269168135244399</v>
      </c>
      <c r="MD116">
        <v>-6.5184622144442983E-2</v>
      </c>
      <c r="ME116">
        <v>2.7913483791053295</v>
      </c>
      <c r="MF116">
        <v>-0.34098434298357461</v>
      </c>
      <c r="MG116">
        <v>0.48341235014959238</v>
      </c>
      <c r="MH116">
        <v>-0.24504515749868006</v>
      </c>
      <c r="MI116">
        <v>0.83329950939514674</v>
      </c>
      <c r="MJ116">
        <v>0.84373823483474553</v>
      </c>
      <c r="MK116">
        <v>-1.099772362067597</v>
      </c>
      <c r="ML116">
        <v>-1.1905444807780441</v>
      </c>
      <c r="MM116">
        <v>0.11919837561435997</v>
      </c>
      <c r="MN116">
        <v>1.1211704986635596</v>
      </c>
      <c r="MO116">
        <v>-1.7324509826721624</v>
      </c>
      <c r="MP116">
        <v>0.24339101400983054</v>
      </c>
      <c r="MQ116">
        <v>-1.1253405318711884</v>
      </c>
      <c r="MR116">
        <v>-1.7079310055123642</v>
      </c>
      <c r="MS116">
        <v>-1.8327773432247341</v>
      </c>
      <c r="MT116">
        <v>1.4784518498345278</v>
      </c>
      <c r="MU116">
        <v>-0.61623950387001969</v>
      </c>
      <c r="MV116">
        <v>0.74029571806022432</v>
      </c>
      <c r="MW116">
        <v>0.44878788685309701</v>
      </c>
      <c r="MX116">
        <v>0.13608882909466047</v>
      </c>
      <c r="MY116">
        <v>0.50510834626038559</v>
      </c>
      <c r="MZ116">
        <v>1.0985127119056415</v>
      </c>
      <c r="NA116">
        <v>-8.2904989540111274E-2</v>
      </c>
      <c r="NB116">
        <v>-0.31571289582643658</v>
      </c>
      <c r="NC116">
        <v>-0.22420749701268505</v>
      </c>
      <c r="ND116">
        <v>0.68477675085887313</v>
      </c>
      <c r="NE116">
        <v>-0.32828211260493845</v>
      </c>
      <c r="NF116">
        <v>0.96171788754872978</v>
      </c>
      <c r="NG116">
        <v>-2.4979271984193474E-2</v>
      </c>
      <c r="NH116">
        <v>1.0399799066362903</v>
      </c>
      <c r="NI116">
        <v>-0.12490204426285345</v>
      </c>
      <c r="NJ116">
        <v>-0.27440137273515575</v>
      </c>
      <c r="NK116">
        <v>-0.66728034653351642</v>
      </c>
      <c r="NL116">
        <v>0.9600171324564144</v>
      </c>
      <c r="NM116">
        <v>0.98916871138499118</v>
      </c>
      <c r="NN116">
        <v>0.13987346392241307</v>
      </c>
      <c r="NO116">
        <v>-0.53567760005535092</v>
      </c>
      <c r="NP116">
        <v>-1.2809778127120808</v>
      </c>
      <c r="NQ116">
        <v>0.43655404624587391</v>
      </c>
      <c r="NR116">
        <v>1.0965550245600753</v>
      </c>
      <c r="NS116">
        <v>-0.69984480433049612</v>
      </c>
      <c r="NT116">
        <v>-0.73778210207819939</v>
      </c>
      <c r="NU116">
        <v>-1.1978795555478428</v>
      </c>
      <c r="NV116">
        <v>1.7273259800276719</v>
      </c>
      <c r="NW116">
        <v>0.29503439691325184</v>
      </c>
      <c r="NX116">
        <v>0.39882252167444676</v>
      </c>
      <c r="NY116">
        <v>-0.78023049354669638</v>
      </c>
      <c r="NZ116">
        <v>-0.76149035521666519</v>
      </c>
      <c r="OA116">
        <v>0.74725676313391887</v>
      </c>
      <c r="OB116">
        <v>-0.2793296971503878</v>
      </c>
      <c r="OC116">
        <v>0.33248397812712938</v>
      </c>
      <c r="OD116">
        <v>-1.7707543520373292</v>
      </c>
      <c r="OE116">
        <v>-0.62644630816066638</v>
      </c>
      <c r="OF116">
        <v>-1.4579973139916547</v>
      </c>
      <c r="OG116">
        <v>1.8142236513085663</v>
      </c>
      <c r="OH116">
        <v>-0.94879851531004533</v>
      </c>
      <c r="OI116">
        <v>0.18273453861183953</v>
      </c>
      <c r="OJ116">
        <v>-1.3132694220985286</v>
      </c>
      <c r="OK116">
        <v>1.1531528798514046</v>
      </c>
      <c r="OL116">
        <v>-0.39063706935849041</v>
      </c>
      <c r="OM116">
        <v>0.19831418285320979</v>
      </c>
      <c r="ON116">
        <v>-1.2025952855765354</v>
      </c>
      <c r="OO116">
        <v>0.10287976692779921</v>
      </c>
      <c r="OP116">
        <v>6.3038214648258872E-2</v>
      </c>
      <c r="OQ116">
        <v>0.60269940149737522</v>
      </c>
      <c r="OR116">
        <v>0.60031652537873015</v>
      </c>
      <c r="OS116">
        <v>0.55012719712976832</v>
      </c>
      <c r="OT116">
        <v>1.2842883734265342</v>
      </c>
      <c r="OU116">
        <v>-0.70827582021593116</v>
      </c>
      <c r="OV116">
        <v>0.16417402548540849</v>
      </c>
      <c r="OW116">
        <v>1.6381864043069072</v>
      </c>
      <c r="OX116">
        <v>-0.87640501078567468</v>
      </c>
      <c r="OY116">
        <v>-0.46679815568495542</v>
      </c>
      <c r="OZ116">
        <v>0.3648392521427013</v>
      </c>
      <c r="PA116">
        <v>-0.58781324696610682</v>
      </c>
      <c r="PB116">
        <v>-0.82005726653733291</v>
      </c>
      <c r="PC116">
        <v>0.64122218645934481</v>
      </c>
      <c r="PD116">
        <v>-0.95011955636437051</v>
      </c>
      <c r="PE116">
        <v>0.86823547462699935</v>
      </c>
      <c r="PF116">
        <v>-0.6437608135456685</v>
      </c>
      <c r="PG116">
        <v>0.5506603883986827</v>
      </c>
      <c r="PH116">
        <v>0.47688786253274884</v>
      </c>
      <c r="PI116">
        <v>0.18538003132562153</v>
      </c>
      <c r="PJ116">
        <v>-0.16913872968871146</v>
      </c>
      <c r="PK116">
        <v>-0.10280359674652573</v>
      </c>
      <c r="PL116">
        <v>0.54843667385284789</v>
      </c>
      <c r="PM116">
        <v>-0.81162852438865229</v>
      </c>
      <c r="PN116">
        <v>-0.72121338234865107</v>
      </c>
      <c r="PO116">
        <v>-0.21997379917593207</v>
      </c>
      <c r="PP116">
        <v>0.83146119322918821</v>
      </c>
      <c r="PQ116">
        <v>0.25633426048443653</v>
      </c>
      <c r="PR116">
        <v>0.498946519655874</v>
      </c>
      <c r="PS116">
        <v>-0.31699983082944527</v>
      </c>
      <c r="PT116">
        <v>-0.93853032012702897</v>
      </c>
      <c r="PU116">
        <v>-0.80441850514034741</v>
      </c>
      <c r="PV116">
        <v>-0.31619606488675345</v>
      </c>
      <c r="PW116">
        <v>0.34885943023255095</v>
      </c>
      <c r="PX116">
        <v>0.82736050899256952</v>
      </c>
      <c r="PY116">
        <v>-0.89269406089442782</v>
      </c>
      <c r="PZ116">
        <v>-0.14110923984844703</v>
      </c>
      <c r="QA116">
        <v>-0.26789393814397044</v>
      </c>
      <c r="QB116">
        <v>-1.2683949535130523</v>
      </c>
      <c r="QC116">
        <v>1.6376043276977725</v>
      </c>
      <c r="QD116">
        <v>-0.95445329861831851</v>
      </c>
      <c r="QE116">
        <v>-0.22107087715994567</v>
      </c>
      <c r="QF116">
        <v>-0.72518787419539876</v>
      </c>
      <c r="QG116">
        <v>-0.26210955184069462</v>
      </c>
      <c r="QH116">
        <v>-1.7273259800276719</v>
      </c>
      <c r="QI116">
        <v>-0.50702055887086317</v>
      </c>
      <c r="QJ116">
        <v>-2.4973633117042482</v>
      </c>
      <c r="QK116">
        <v>-0.31579361348121893</v>
      </c>
      <c r="QL116">
        <v>1.5000159692135639</v>
      </c>
      <c r="QM116">
        <v>-0.32489310797245707</v>
      </c>
      <c r="QN116">
        <v>-0.22193262338987552</v>
      </c>
      <c r="QO116">
        <v>0.24315454538736958</v>
      </c>
      <c r="QP116">
        <v>-0.29375541998888366</v>
      </c>
      <c r="QQ116">
        <v>-0.33499077289889101</v>
      </c>
      <c r="QR116">
        <v>1.5865543900872581</v>
      </c>
      <c r="QS116">
        <v>0.31097215469344519</v>
      </c>
      <c r="QT116">
        <v>7.8682660387130454E-2</v>
      </c>
      <c r="QU116">
        <v>-1.0761300472950097</v>
      </c>
      <c r="QV116">
        <v>1.4420038496609777E-2</v>
      </c>
      <c r="QW116">
        <v>-1.1863585314131342</v>
      </c>
      <c r="QX116">
        <v>0.53338339967012871</v>
      </c>
      <c r="QY116">
        <v>3.8066900742705911E-2</v>
      </c>
      <c r="QZ116">
        <v>-0.81014036368287634</v>
      </c>
      <c r="RA116">
        <v>2.1928099158685654</v>
      </c>
      <c r="RB116">
        <v>-0.74624495027819648</v>
      </c>
      <c r="RC116">
        <v>-0.37475047065527178</v>
      </c>
      <c r="RD116">
        <v>0.91351239461801015</v>
      </c>
      <c r="RE116">
        <v>0.16681042325217277</v>
      </c>
      <c r="RF116">
        <v>-6.7177552409702912E-2</v>
      </c>
      <c r="RG116">
        <v>-0.89943796410807408</v>
      </c>
      <c r="RH116">
        <v>-1.0395865501777735</v>
      </c>
      <c r="RI116">
        <v>0.1175044417323079</v>
      </c>
      <c r="RJ116">
        <v>0.40139184420695528</v>
      </c>
      <c r="RK116">
        <v>-0.51024244385189377</v>
      </c>
      <c r="RL116">
        <v>-0.96976464192266576</v>
      </c>
      <c r="RM116">
        <v>0.65253857428615447</v>
      </c>
      <c r="RN116">
        <v>-0.12952909855812322</v>
      </c>
      <c r="RO116">
        <v>0.76712467489414848</v>
      </c>
      <c r="RP116">
        <v>-1.246803549292963</v>
      </c>
      <c r="RQ116">
        <v>-0.24425730771326926</v>
      </c>
      <c r="RR116">
        <v>1.3867020243196748</v>
      </c>
      <c r="RS116">
        <v>-0.79357505455845967</v>
      </c>
      <c r="RT116">
        <v>-0.33183596315211616</v>
      </c>
      <c r="RU116">
        <v>-0.85206693256623112</v>
      </c>
      <c r="RV116">
        <v>0.919917511055246</v>
      </c>
      <c r="RW116">
        <v>0.66212805904797278</v>
      </c>
      <c r="RX116">
        <v>-4.5340584620134905E-2</v>
      </c>
      <c r="RY116">
        <v>9.3348262453218922E-2</v>
      </c>
      <c r="RZ116">
        <v>0.85470901467488147</v>
      </c>
      <c r="SA116">
        <v>-1.1702763913490344</v>
      </c>
      <c r="SB116">
        <v>1.2615828381967731</v>
      </c>
      <c r="SC116">
        <v>-0.25041003937076312</v>
      </c>
      <c r="SD116">
        <v>1.8551418179413304E-2</v>
      </c>
      <c r="SE116">
        <v>-0.56065914577629883</v>
      </c>
      <c r="SF116">
        <v>1.4805118553340435</v>
      </c>
      <c r="SG116">
        <v>-0.52590166887966916</v>
      </c>
    </row>
    <row r="117" spans="1:501">
      <c r="A117" t="s">
        <v>552</v>
      </c>
      <c r="B117">
        <v>-0.47329081098723691</v>
      </c>
      <c r="C117">
        <v>-1.1739257388398983</v>
      </c>
      <c r="D117">
        <v>1.3574845070252195</v>
      </c>
      <c r="E117">
        <v>-0.94424876806442626</v>
      </c>
      <c r="F117">
        <v>0.8563642950321082</v>
      </c>
      <c r="G117">
        <v>2.0347943063825369</v>
      </c>
      <c r="H117">
        <v>0.84428393165580928</v>
      </c>
      <c r="I117">
        <v>-0.561107071916922</v>
      </c>
      <c r="J117">
        <v>-3.0565843189833686E-2</v>
      </c>
      <c r="K117">
        <v>-0.87808984972070903</v>
      </c>
      <c r="L117">
        <v>-1.5169598555075936</v>
      </c>
      <c r="M117">
        <v>-0.75333787208364811</v>
      </c>
      <c r="N117">
        <v>0.50319613364990801</v>
      </c>
      <c r="O117">
        <v>0.10734197530837264</v>
      </c>
      <c r="P117">
        <v>-0.73357114160899073</v>
      </c>
      <c r="Q117">
        <v>0.64470214056200348</v>
      </c>
      <c r="R117">
        <v>0.90911044026142918</v>
      </c>
      <c r="S117">
        <v>1.5916930351522751</v>
      </c>
      <c r="T117">
        <v>-0.12898908607894555</v>
      </c>
      <c r="U117">
        <v>-0.15255409380188212</v>
      </c>
      <c r="V117">
        <v>-0.81237203630735166</v>
      </c>
      <c r="W117">
        <v>1.3143562682671472</v>
      </c>
      <c r="X117">
        <v>0.42137344280490652</v>
      </c>
      <c r="Y117">
        <v>-1.297130438615568</v>
      </c>
      <c r="Z117">
        <v>0.86600721260765567</v>
      </c>
      <c r="AA117">
        <v>0.88916749518830329</v>
      </c>
      <c r="AB117">
        <v>-3.7761083149234764E-2</v>
      </c>
      <c r="AC117">
        <v>-0.4393325525597902</v>
      </c>
      <c r="AD117">
        <v>-2.1919549908488989</v>
      </c>
      <c r="AE117">
        <v>-0.63475226852460764</v>
      </c>
      <c r="AF117">
        <v>-0.29152033675927669</v>
      </c>
      <c r="AG117">
        <v>-0.98742248155758716</v>
      </c>
      <c r="AH117">
        <v>0.37458676160895266</v>
      </c>
      <c r="AI117">
        <v>-0.69974703365005553</v>
      </c>
      <c r="AJ117">
        <v>-0.27384544409869704</v>
      </c>
      <c r="AK117">
        <v>3.3780906960600987E-2</v>
      </c>
      <c r="AL117">
        <v>-0.25135705072898418</v>
      </c>
      <c r="AM117">
        <v>-0.15983346202119719</v>
      </c>
      <c r="AN117">
        <v>1.5004889064584859</v>
      </c>
      <c r="AO117">
        <v>-1.0342182577005588</v>
      </c>
      <c r="AP117">
        <v>0.65765789258875884</v>
      </c>
      <c r="AQ117">
        <v>-0.13439034773909952</v>
      </c>
      <c r="AR117">
        <v>2.261258487123996</v>
      </c>
      <c r="AS117">
        <v>-1.2094028534193058</v>
      </c>
      <c r="AT117">
        <v>0.3003924575750716</v>
      </c>
      <c r="AU117">
        <v>-0.86901536633376963</v>
      </c>
      <c r="AV117">
        <v>-0.83676923168241046</v>
      </c>
      <c r="AW117">
        <v>-0.96805251814657822</v>
      </c>
      <c r="AX117">
        <v>1.1311226444377098</v>
      </c>
      <c r="AY117">
        <v>-0.5519973456102889</v>
      </c>
      <c r="AZ117">
        <v>-1.19568767331657</v>
      </c>
      <c r="BA117">
        <v>-0.53056282922625542</v>
      </c>
      <c r="BB117">
        <v>0.96524672699160874</v>
      </c>
      <c r="BC117">
        <v>0.47089656618481968</v>
      </c>
      <c r="BD117">
        <v>-0.91003585112048313</v>
      </c>
      <c r="BE117">
        <v>0.82714450400089845</v>
      </c>
      <c r="BF117">
        <v>1.4264014680520631</v>
      </c>
      <c r="BG117">
        <v>-0.5527988378162263</v>
      </c>
      <c r="BH117">
        <v>0.50797780204447918</v>
      </c>
      <c r="BI117">
        <v>1.5529894881183282</v>
      </c>
      <c r="BJ117">
        <v>0.55422560762963258</v>
      </c>
      <c r="BK117">
        <v>-2.6130874175578356</v>
      </c>
      <c r="BL117">
        <v>-0.45209048948890995</v>
      </c>
      <c r="BM117">
        <v>0.95904852059902623</v>
      </c>
      <c r="BN117">
        <v>-0.4593891844706377</v>
      </c>
      <c r="BO117">
        <v>0.65395852288929746</v>
      </c>
      <c r="BP117">
        <v>-0.27027340365748387</v>
      </c>
      <c r="BQ117">
        <v>-0.25127746994257905</v>
      </c>
      <c r="BR117">
        <v>0.30984892873675562</v>
      </c>
      <c r="BS117">
        <v>1.323301148659084</v>
      </c>
      <c r="BT117">
        <v>8.8125489128287882E-2</v>
      </c>
      <c r="BU117">
        <v>-1.1814245226560161</v>
      </c>
      <c r="BV117">
        <v>-1.7962702258955687</v>
      </c>
      <c r="BW117">
        <v>2.1244613890303299</v>
      </c>
      <c r="BX117">
        <v>1.5242540030158125</v>
      </c>
      <c r="BY117">
        <v>-0.14497345546260476</v>
      </c>
      <c r="BZ117">
        <v>-6.0967977333348244E-2</v>
      </c>
      <c r="CA117">
        <v>0.23433813112205826</v>
      </c>
      <c r="CB117">
        <v>0.74917807069141418</v>
      </c>
      <c r="CC117">
        <v>7.8223365562735125E-2</v>
      </c>
      <c r="CD117">
        <v>-0.78397079050773755</v>
      </c>
      <c r="CE117">
        <v>0.69564976001856849</v>
      </c>
      <c r="CF117">
        <v>-1.9868639355991036</v>
      </c>
      <c r="CG117">
        <v>-0.64178607317444403</v>
      </c>
      <c r="CH117">
        <v>-0.93142489276942797</v>
      </c>
      <c r="CI117">
        <v>0.42689748624979984</v>
      </c>
      <c r="CJ117">
        <v>-0.51486495067365468</v>
      </c>
      <c r="CK117">
        <v>-1.5102295947144739</v>
      </c>
      <c r="CL117">
        <v>-6.2118488131090999E-2</v>
      </c>
      <c r="CM117">
        <v>0.6102391125750728</v>
      </c>
      <c r="CN117">
        <v>1.2000782589893788</v>
      </c>
      <c r="CO117">
        <v>0.37507788874791004</v>
      </c>
      <c r="CP117">
        <v>0.53144503908697516</v>
      </c>
      <c r="CQ117">
        <v>-0.85570036389981396</v>
      </c>
      <c r="CR117">
        <v>0.13338649296201766</v>
      </c>
      <c r="CS117">
        <v>-1.5107070794329047</v>
      </c>
      <c r="CT117">
        <v>0.75842763180844486</v>
      </c>
      <c r="CU117">
        <v>-1.2111513569834642</v>
      </c>
      <c r="CV117">
        <v>-0.11280690159765072</v>
      </c>
      <c r="CW117">
        <v>-0.61180571719887666</v>
      </c>
      <c r="CX117">
        <v>0.91397623691591434</v>
      </c>
      <c r="CY117">
        <v>1.3695034795091487</v>
      </c>
      <c r="CZ117">
        <v>0.25767803890630603</v>
      </c>
      <c r="DA117">
        <v>0.17418415154679678</v>
      </c>
      <c r="DB117">
        <v>1.6818739823065698</v>
      </c>
      <c r="DC117">
        <v>-0.19886101654265076</v>
      </c>
      <c r="DD117">
        <v>-0.93864855443825945</v>
      </c>
      <c r="DE117">
        <v>-1.3163548828742933</v>
      </c>
      <c r="DF117">
        <v>-0.23441771190846339</v>
      </c>
      <c r="DG117">
        <v>6.2348135543288663E-2</v>
      </c>
      <c r="DH117">
        <v>-0.54240103963820729</v>
      </c>
      <c r="DI117">
        <v>0.77877984949736856</v>
      </c>
      <c r="DJ117">
        <v>1.0809208106365986</v>
      </c>
      <c r="DK117">
        <v>-0.39369297155644745</v>
      </c>
      <c r="DL117">
        <v>-0.22028643797966652</v>
      </c>
      <c r="DM117">
        <v>1.3031876733293757</v>
      </c>
      <c r="DN117">
        <v>-0.20596644390025176</v>
      </c>
      <c r="DO117">
        <v>-1.0482926882104948</v>
      </c>
      <c r="DP117">
        <v>2.0042352844029665</v>
      </c>
      <c r="DQ117">
        <v>0.45065007725497708</v>
      </c>
      <c r="DR117">
        <v>-1.1153110790473875</v>
      </c>
      <c r="DS117">
        <v>0.7285746050911257</v>
      </c>
      <c r="DT117">
        <v>6.2655090005137026E-2</v>
      </c>
      <c r="DU117">
        <v>1.8995160644408315</v>
      </c>
      <c r="DV117">
        <v>-9.888253771350719E-2</v>
      </c>
      <c r="DW117">
        <v>1.1985071068920661</v>
      </c>
      <c r="DX117">
        <v>1.1157385415572207</v>
      </c>
      <c r="DY117">
        <v>0.53144503908697516</v>
      </c>
      <c r="DZ117">
        <v>0.22240328689804301</v>
      </c>
      <c r="EA117">
        <v>1.1277938938292209</v>
      </c>
      <c r="EB117">
        <v>5.4071733757155016E-2</v>
      </c>
      <c r="EC117">
        <v>0.99091721494914964</v>
      </c>
      <c r="ED117">
        <v>-2.6873385650105774</v>
      </c>
      <c r="EE117">
        <v>3.4546019378467463E-2</v>
      </c>
      <c r="EF117">
        <v>-1.8174068827647716</v>
      </c>
      <c r="EG117">
        <v>0.41311068343929946</v>
      </c>
      <c r="EH117">
        <v>-0.69234033617249224</v>
      </c>
      <c r="EI117">
        <v>-0.21950313566776458</v>
      </c>
      <c r="EJ117">
        <v>-0.32553771234233864</v>
      </c>
      <c r="EK117">
        <v>-0.73667933975229971</v>
      </c>
      <c r="EL117">
        <v>-0.80272684499504976</v>
      </c>
      <c r="EM117">
        <v>-0.51914980758738238</v>
      </c>
      <c r="EN117">
        <v>-2.1325649868231267</v>
      </c>
      <c r="EO117">
        <v>0.37869199331908021</v>
      </c>
      <c r="EP117">
        <v>1.7886486602947116</v>
      </c>
      <c r="EQ117">
        <v>-1.3008661881031003</v>
      </c>
      <c r="ER117">
        <v>1.4881061360938475</v>
      </c>
      <c r="ES117">
        <v>-1.3714588931179605</v>
      </c>
      <c r="ET117">
        <v>-0.25941858439182397</v>
      </c>
      <c r="EU117">
        <v>1.6234389477176592</v>
      </c>
      <c r="EV117">
        <v>-1.5669320418965071</v>
      </c>
      <c r="EW117">
        <v>-0.95385075837839395</v>
      </c>
      <c r="EX117">
        <v>0.58272917158319615</v>
      </c>
      <c r="EY117">
        <v>-1.464673005102668</v>
      </c>
      <c r="EZ117">
        <v>-2.8499016480054706E-2</v>
      </c>
      <c r="FA117">
        <v>0.576485490455525</v>
      </c>
      <c r="FB117">
        <v>-1.2210875866003335</v>
      </c>
      <c r="FC117">
        <v>0.38140569813549519</v>
      </c>
      <c r="FD117">
        <v>1.9754315871978179</v>
      </c>
      <c r="FE117">
        <v>-0.35406742426857818</v>
      </c>
      <c r="FF117">
        <v>-2.9444890969898552E-3</v>
      </c>
      <c r="FG117">
        <v>0.16766307453508489</v>
      </c>
      <c r="FH117">
        <v>1.5868226910242811</v>
      </c>
      <c r="FI117">
        <v>-1.2513100955402479</v>
      </c>
      <c r="FJ117">
        <v>0.99029193734168075</v>
      </c>
      <c r="FK117">
        <v>-0.5506603883986827</v>
      </c>
      <c r="FL117">
        <v>0.36295887184678577</v>
      </c>
      <c r="FM117">
        <v>-0.43529212234716397</v>
      </c>
      <c r="FN117">
        <v>0.88440629042452201</v>
      </c>
      <c r="FO117">
        <v>0.36622850529965945</v>
      </c>
      <c r="FP117">
        <v>0.27654664336296264</v>
      </c>
      <c r="FQ117">
        <v>-0.53638359531760216</v>
      </c>
      <c r="FR117">
        <v>-0.40894974517868832</v>
      </c>
      <c r="FS117">
        <v>0.73086994234472513</v>
      </c>
      <c r="FT117">
        <v>-1.2773375601682346</v>
      </c>
      <c r="FU117">
        <v>0.35317157198733184</v>
      </c>
      <c r="FV117">
        <v>1.0076792023028247</v>
      </c>
      <c r="FW117">
        <v>-1.4571151041309349</v>
      </c>
      <c r="FX117">
        <v>0.3422007921471959</v>
      </c>
      <c r="FY117">
        <v>1.5868226910242811</v>
      </c>
      <c r="FZ117">
        <v>0.27154328563483432</v>
      </c>
      <c r="GA117">
        <v>-0.20588799998222385</v>
      </c>
      <c r="GB117">
        <v>-0.50250264393980615</v>
      </c>
      <c r="GC117">
        <v>1.1980364433838986</v>
      </c>
      <c r="GD117">
        <v>-0.77340359894151334</v>
      </c>
      <c r="GE117">
        <v>-0.40529243960918393</v>
      </c>
      <c r="GF117">
        <v>-1.585212885402143</v>
      </c>
      <c r="GG117">
        <v>1.8853006622521207</v>
      </c>
      <c r="GH117">
        <v>-0.1606076693860814</v>
      </c>
      <c r="GI117">
        <v>0.246701574724284</v>
      </c>
      <c r="GJ117">
        <v>-2.474962457199581E-2</v>
      </c>
      <c r="GK117">
        <v>-0.14157308214635123</v>
      </c>
      <c r="GL117">
        <v>-0.24276005206047557</v>
      </c>
      <c r="GM117">
        <v>0.78594780461571645</v>
      </c>
      <c r="GN117">
        <v>-5.3612438932759687E-2</v>
      </c>
      <c r="GO117">
        <v>-0.38857251638546586</v>
      </c>
      <c r="GP117">
        <v>0.37778818295919336</v>
      </c>
      <c r="GQ117">
        <v>-0.34918457458843477</v>
      </c>
      <c r="GR117">
        <v>-1.0936309990938753</v>
      </c>
      <c r="GS117">
        <v>-0.51163624448236078</v>
      </c>
      <c r="GT117">
        <v>0.57017359722522087</v>
      </c>
      <c r="GU117">
        <v>0.93662947620032355</v>
      </c>
      <c r="GV117">
        <v>-0.33920059649972245</v>
      </c>
      <c r="GW117">
        <v>-2.1860796550754458</v>
      </c>
      <c r="GX117">
        <v>1.3319800018507522</v>
      </c>
      <c r="GY117">
        <v>-0.53223743634589482</v>
      </c>
      <c r="GZ117">
        <v>0.28498106985352933</v>
      </c>
      <c r="HA117">
        <v>-1.6994408724713139</v>
      </c>
      <c r="HB117">
        <v>1.9466551748337224</v>
      </c>
      <c r="HC117">
        <v>-0.32529669624636881</v>
      </c>
      <c r="HD117">
        <v>2.0495645003393292</v>
      </c>
      <c r="HE117">
        <v>1.2792429515684489</v>
      </c>
      <c r="HF117">
        <v>-0.85581177700078115</v>
      </c>
      <c r="HG117">
        <v>-0.14466422726400197</v>
      </c>
      <c r="HH117">
        <v>-0.27424221116234548</v>
      </c>
      <c r="HI117">
        <v>1.4662418834632263</v>
      </c>
      <c r="HJ117">
        <v>0.73677938416949473</v>
      </c>
      <c r="HK117">
        <v>-0.4934099706588313</v>
      </c>
      <c r="HL117">
        <v>1.3736166692979168</v>
      </c>
      <c r="HM117">
        <v>-1.3163548828742933</v>
      </c>
      <c r="HN117">
        <v>1.1492943485791329</v>
      </c>
      <c r="HO117">
        <v>-0.32626417123537976</v>
      </c>
      <c r="HP117">
        <v>1.4700617612106726</v>
      </c>
      <c r="HQ117">
        <v>-1.124044501921162</v>
      </c>
      <c r="HR117">
        <v>-0.36966639527236111</v>
      </c>
      <c r="HS117">
        <v>-1.0975327313644812</v>
      </c>
      <c r="HT117">
        <v>-0.55449390856665559</v>
      </c>
      <c r="HU117">
        <v>-1.1263500709901564</v>
      </c>
      <c r="HV117">
        <v>-0.23764187062624842</v>
      </c>
      <c r="HW117">
        <v>-0.30527758099196944</v>
      </c>
      <c r="HX117">
        <v>-1.0753115020634141</v>
      </c>
      <c r="HY117">
        <v>-1.4000306691741571</v>
      </c>
      <c r="HZ117">
        <v>-0.94520601123804227</v>
      </c>
      <c r="IA117">
        <v>0.54577185437665321</v>
      </c>
      <c r="IB117">
        <v>9.3348262453218922E-2</v>
      </c>
      <c r="IC117">
        <v>-0.27281316761218477</v>
      </c>
      <c r="ID117">
        <v>0.46696868594153784</v>
      </c>
      <c r="IE117">
        <v>0.83275836004759185</v>
      </c>
      <c r="IF117">
        <v>5.690708348993212E-2</v>
      </c>
      <c r="IG117">
        <v>1.5537534636678174</v>
      </c>
      <c r="IH117">
        <v>2.2039512259652838</v>
      </c>
      <c r="II117">
        <v>-1.1475185601739213</v>
      </c>
      <c r="IJ117">
        <v>0.97726115200202912</v>
      </c>
      <c r="IK117">
        <v>0.39667042983637657</v>
      </c>
      <c r="IL117">
        <v>1.8925857148133218</v>
      </c>
      <c r="IM117">
        <v>-0.16580202100158203</v>
      </c>
      <c r="IN117">
        <v>1.2000782589893788</v>
      </c>
      <c r="IO117">
        <v>-0.85791043602512218</v>
      </c>
      <c r="IP117">
        <v>0.42170768210780807</v>
      </c>
      <c r="IQ117">
        <v>0.63793777371756732</v>
      </c>
      <c r="IR117">
        <v>-1.0032408681581728</v>
      </c>
      <c r="IS117">
        <v>0.63045376919035334</v>
      </c>
      <c r="IT117">
        <v>5.4685642680851743E-2</v>
      </c>
      <c r="IU117">
        <v>-1.0590883903205395</v>
      </c>
      <c r="IV117">
        <v>0.57757006288738921</v>
      </c>
      <c r="IW117">
        <v>-0.29200009521446191</v>
      </c>
      <c r="IX117">
        <v>0.15673435882490594</v>
      </c>
      <c r="IY117">
        <v>-0.61929540606797673</v>
      </c>
      <c r="IZ117">
        <v>1.609873834240716</v>
      </c>
      <c r="JA117">
        <v>-0.55003738452796824</v>
      </c>
      <c r="JB117">
        <v>0.67350583776715212</v>
      </c>
      <c r="JC117">
        <v>5.1927599997725338E-2</v>
      </c>
      <c r="JD117">
        <v>-0.91374431576696225</v>
      </c>
      <c r="JE117">
        <v>1.5895238902885467</v>
      </c>
      <c r="JF117">
        <v>0.1353168954665307</v>
      </c>
      <c r="JG117">
        <v>-1.5059322322485968</v>
      </c>
      <c r="JH117">
        <v>-0.21496020963240881</v>
      </c>
      <c r="JI117">
        <v>0.57522129282006063</v>
      </c>
      <c r="JJ117">
        <v>-1.4194552022672724</v>
      </c>
      <c r="JK117">
        <v>0.54169277063920163</v>
      </c>
      <c r="JL117">
        <v>0.55485088523710147</v>
      </c>
      <c r="JM117">
        <v>-0.92495156422955915</v>
      </c>
      <c r="JN117">
        <v>0.42807073441508692</v>
      </c>
      <c r="JO117">
        <v>-1.9317667465656996E-2</v>
      </c>
      <c r="JP117">
        <v>-6.3804463934502564E-2</v>
      </c>
      <c r="JQ117">
        <v>-0.87730313680367544</v>
      </c>
      <c r="JR117">
        <v>-0.27067017072113231</v>
      </c>
      <c r="JS117">
        <v>-0.41527869143465068</v>
      </c>
      <c r="JT117">
        <v>-0.62393496591539588</v>
      </c>
      <c r="JU117">
        <v>-0.36140704651188571</v>
      </c>
      <c r="JV117">
        <v>-0.37984364098520018</v>
      </c>
      <c r="JW117">
        <v>-0.20721699911518954</v>
      </c>
      <c r="JX117">
        <v>-0.57170382206095383</v>
      </c>
      <c r="JY117">
        <v>0.92906475401832722</v>
      </c>
      <c r="JZ117">
        <v>-1.1338829608575907</v>
      </c>
      <c r="KA117">
        <v>0.30231376513256691</v>
      </c>
      <c r="KB117">
        <v>-0.8838424037094228</v>
      </c>
      <c r="KC117">
        <v>1.6648118617013097</v>
      </c>
      <c r="KD117">
        <v>-0.28474232749431394</v>
      </c>
      <c r="KE117">
        <v>1.0582834875094704</v>
      </c>
      <c r="KF117">
        <v>-0.19051867639063857</v>
      </c>
      <c r="KG117">
        <v>1.7007369024213403</v>
      </c>
      <c r="KH117">
        <v>1.8558239389676601</v>
      </c>
      <c r="KI117">
        <v>-8.8357410277239978E-3</v>
      </c>
      <c r="KJ117">
        <v>0.4899561645288486</v>
      </c>
      <c r="KK117">
        <v>1.7386582840117626</v>
      </c>
      <c r="KL117">
        <v>-0.28243334782018792</v>
      </c>
      <c r="KM117">
        <v>0.55440409596485551</v>
      </c>
      <c r="KN117">
        <v>0.53250232667778619</v>
      </c>
      <c r="KO117">
        <v>0.14543729776050895</v>
      </c>
      <c r="KP117">
        <v>-0.90633648142102174</v>
      </c>
      <c r="KQ117">
        <v>2.3940447135828435</v>
      </c>
      <c r="KR117">
        <v>1.7505726646049879</v>
      </c>
      <c r="KS117">
        <v>-0.27273358682577964</v>
      </c>
      <c r="KT117">
        <v>1.6978219719021581</v>
      </c>
      <c r="KU117">
        <v>0.42404963096487336</v>
      </c>
      <c r="KV117">
        <v>0.18942728274851106</v>
      </c>
      <c r="KW117">
        <v>0.74372110248077661</v>
      </c>
      <c r="KX117">
        <v>0.20713855519716162</v>
      </c>
      <c r="KY117">
        <v>0.34195750231447164</v>
      </c>
      <c r="KZ117">
        <v>1.4196666597854346</v>
      </c>
      <c r="LA117">
        <v>1.1469273886177689</v>
      </c>
      <c r="LB117">
        <v>-0.14566921890946105</v>
      </c>
      <c r="LC117">
        <v>-0.93710468718199991</v>
      </c>
      <c r="LD117">
        <v>-0.84756607066083234</v>
      </c>
      <c r="LE117">
        <v>0.16758576748543419</v>
      </c>
      <c r="LF117">
        <v>-1.2692498785327189</v>
      </c>
      <c r="LG117">
        <v>-1.8999799067387357</v>
      </c>
      <c r="LH117">
        <v>0.19519461602612864</v>
      </c>
      <c r="LI117">
        <v>-0.36712890505441464</v>
      </c>
      <c r="LJ117">
        <v>-0.37581685319310054</v>
      </c>
      <c r="LK117">
        <v>0.26622842597134877</v>
      </c>
      <c r="LL117">
        <v>-1.2471355148591101</v>
      </c>
      <c r="LM117">
        <v>6.9094312493689358E-2</v>
      </c>
      <c r="LN117">
        <v>-2.3953907657414675</v>
      </c>
      <c r="LO117">
        <v>0.12528744264272973</v>
      </c>
      <c r="LP117">
        <v>-2.7951318770647049</v>
      </c>
      <c r="LQ117">
        <v>1.9027720554731786</v>
      </c>
      <c r="LR117">
        <v>-0.35276457310828846</v>
      </c>
      <c r="LS117">
        <v>-4.9169557314598933E-2</v>
      </c>
      <c r="LT117">
        <v>2.3908341972855851E-2</v>
      </c>
      <c r="LU117">
        <v>0.71774366006138735</v>
      </c>
      <c r="LV117">
        <v>0.60922502598259598</v>
      </c>
      <c r="LW117">
        <v>-1.0161033969779965</v>
      </c>
      <c r="LX117">
        <v>1.7729598766891286</v>
      </c>
      <c r="LY117">
        <v>-3.0305818654596806</v>
      </c>
      <c r="LZ117">
        <v>1.6815602066344582</v>
      </c>
      <c r="MA117">
        <v>1.0999110600096174</v>
      </c>
      <c r="MB117">
        <v>-0.76343440014170483</v>
      </c>
      <c r="MC117">
        <v>1.5825298760319129</v>
      </c>
      <c r="MD117">
        <v>-0.49116465561382938</v>
      </c>
      <c r="ME117">
        <v>-0.44912667362950742</v>
      </c>
      <c r="MF117">
        <v>-1.06002744360012</v>
      </c>
      <c r="MG117">
        <v>2.0186871552141383</v>
      </c>
      <c r="MH117">
        <v>0.51434199122013524</v>
      </c>
      <c r="MI117">
        <v>1.0954408935504034</v>
      </c>
      <c r="MJ117">
        <v>-0.79451865531154908</v>
      </c>
      <c r="MK117">
        <v>-0.11249767339904793</v>
      </c>
      <c r="ML117">
        <v>1.6945023162406869E-2</v>
      </c>
      <c r="MM117">
        <v>-1.0781809578475077</v>
      </c>
      <c r="MN117">
        <v>-1.8976606952492148</v>
      </c>
      <c r="MO117">
        <v>1.3183580449549481</v>
      </c>
      <c r="MP117">
        <v>-1.0979533726640511</v>
      </c>
      <c r="MQ117">
        <v>-0.65509539126651362</v>
      </c>
      <c r="MR117">
        <v>0.77165168477222323</v>
      </c>
      <c r="MS117">
        <v>0.50476046453695744</v>
      </c>
      <c r="MT117">
        <v>-6.8481540438369848E-2</v>
      </c>
      <c r="MU117">
        <v>-0.1141916072811</v>
      </c>
      <c r="MV117">
        <v>-0.33207925298484042</v>
      </c>
      <c r="MW117">
        <v>0.2761498762993142</v>
      </c>
      <c r="MX117">
        <v>-0.48212314140982926</v>
      </c>
      <c r="MY117">
        <v>-0.682362042425666</v>
      </c>
      <c r="MZ117">
        <v>-0.38535745261469856</v>
      </c>
      <c r="NA117">
        <v>-8.6205318439169787E-2</v>
      </c>
      <c r="NB117">
        <v>-1.2317991604504641</v>
      </c>
      <c r="NC117">
        <v>-0.7489757081202697</v>
      </c>
      <c r="ND117">
        <v>-0.48728452384239063</v>
      </c>
      <c r="NE117">
        <v>-0.83774693848681636</v>
      </c>
      <c r="NF117">
        <v>1.3799308362649754</v>
      </c>
      <c r="NG117">
        <v>-0.39435462895198725</v>
      </c>
      <c r="NH117">
        <v>1.3319800018507522</v>
      </c>
      <c r="NI117">
        <v>7.9987785284174606E-2</v>
      </c>
      <c r="NJ117">
        <v>-2.2243693820200861</v>
      </c>
      <c r="NK117">
        <v>1.7158799892058596</v>
      </c>
      <c r="NL117">
        <v>-1.1163092494825833</v>
      </c>
      <c r="NM117">
        <v>0.49176833272213116</v>
      </c>
      <c r="NN117">
        <v>-1.8206083041150123</v>
      </c>
      <c r="NO117">
        <v>-0.32723278309276793</v>
      </c>
      <c r="NP117">
        <v>-1.6743706510169432</v>
      </c>
      <c r="NQ117">
        <v>-0.63915649661794305</v>
      </c>
      <c r="NR117">
        <v>-1.5373370843008161</v>
      </c>
      <c r="NS117">
        <v>-0.6709160516038537</v>
      </c>
      <c r="NT117">
        <v>0.23528173187514767</v>
      </c>
      <c r="NU117">
        <v>0.4922003427054733</v>
      </c>
      <c r="NV117">
        <v>0.17364072846248746</v>
      </c>
      <c r="NW117">
        <v>0.19815843188553117</v>
      </c>
      <c r="NX117">
        <v>0.35830566957884002</v>
      </c>
      <c r="NY117">
        <v>-0.20377910914248787</v>
      </c>
      <c r="NZ117">
        <v>0.30655996852146927</v>
      </c>
      <c r="OA117">
        <v>3.8679672798025422E-2</v>
      </c>
      <c r="OB117">
        <v>1.5671957953600213</v>
      </c>
      <c r="OC117">
        <v>-0.5848153250553878</v>
      </c>
      <c r="OD117">
        <v>-0.69273028202587739</v>
      </c>
      <c r="OE117">
        <v>1.3677436072612181</v>
      </c>
      <c r="OF117">
        <v>-1.0568123798293527</v>
      </c>
      <c r="OG117">
        <v>-1.4289480532170273</v>
      </c>
      <c r="OH117">
        <v>-0.32892785384319723</v>
      </c>
      <c r="OI117">
        <v>0.74140302785963286</v>
      </c>
      <c r="OJ117">
        <v>4.181856638751924E-2</v>
      </c>
      <c r="OK117">
        <v>1.8944228941109031</v>
      </c>
      <c r="OL117">
        <v>-0.66155735112261027</v>
      </c>
      <c r="OM117">
        <v>-0.26187194634985644</v>
      </c>
      <c r="ON117">
        <v>7.6764763434766792E-2</v>
      </c>
      <c r="OO117">
        <v>0.37212544157227967</v>
      </c>
      <c r="OP117">
        <v>0.75008983912994154</v>
      </c>
      <c r="OQ117">
        <v>0.24047608349064831</v>
      </c>
      <c r="OR117">
        <v>2.3124448489397764</v>
      </c>
      <c r="OS117">
        <v>0.85713736552861519</v>
      </c>
      <c r="OT117">
        <v>7.8223365562735125E-2</v>
      </c>
      <c r="OU117">
        <v>0.29983198146510404</v>
      </c>
      <c r="OV117">
        <v>0.92847585619892925</v>
      </c>
      <c r="OW117">
        <v>-1.7755428416421637</v>
      </c>
      <c r="OX117">
        <v>-1.060295744537143</v>
      </c>
      <c r="OY117">
        <v>-0.88101842266041785</v>
      </c>
      <c r="OZ117">
        <v>-0.75201796789770015</v>
      </c>
      <c r="PA117">
        <v>0.1850685293902643</v>
      </c>
      <c r="PB117">
        <v>0.36230517252988648</v>
      </c>
      <c r="PC117">
        <v>-0.32400635063822847</v>
      </c>
      <c r="PD117">
        <v>-0.56101725931512192</v>
      </c>
      <c r="PE117">
        <v>1.6878857422852889</v>
      </c>
      <c r="PF117">
        <v>-0.34057848097290844</v>
      </c>
      <c r="PG117">
        <v>0.17317461242782883</v>
      </c>
      <c r="PH117">
        <v>0.75567641033558175</v>
      </c>
      <c r="PI117">
        <v>-0.94293682195711881</v>
      </c>
      <c r="PJ117">
        <v>-0.51320739657967351</v>
      </c>
      <c r="PK117">
        <v>-0.21582195586233865</v>
      </c>
      <c r="PL117">
        <v>-0.76261585491010919</v>
      </c>
      <c r="PM117">
        <v>-0.55395730669260956</v>
      </c>
      <c r="PN117">
        <v>-0.77423010225174949</v>
      </c>
      <c r="PO117">
        <v>1.1766724128392525</v>
      </c>
      <c r="PP117">
        <v>2.1023333829361945</v>
      </c>
      <c r="PQ117">
        <v>-1.4709667084389366</v>
      </c>
      <c r="PR117">
        <v>8.8202796177938581E-2</v>
      </c>
      <c r="PS117">
        <v>-0.43689055928552989</v>
      </c>
      <c r="PT117">
        <v>-0.27225723897572607</v>
      </c>
      <c r="PU117">
        <v>0.44481566874310374</v>
      </c>
      <c r="PV117">
        <v>-0.42321289583924226</v>
      </c>
      <c r="PW117">
        <v>1.0062831279356033</v>
      </c>
      <c r="PX117">
        <v>0.60646470956271514</v>
      </c>
      <c r="PY117">
        <v>1.3154453881725203</v>
      </c>
      <c r="PZ117">
        <v>-0.20541847334243357</v>
      </c>
      <c r="QA117">
        <v>0.12837176655011717</v>
      </c>
      <c r="QB117">
        <v>-1.4533634384861216</v>
      </c>
      <c r="QC117">
        <v>-1.1795827958849259</v>
      </c>
      <c r="QD117">
        <v>0.79399569585802965</v>
      </c>
      <c r="QE117">
        <v>-0.48435822463943623</v>
      </c>
      <c r="QF117">
        <v>0.80822928794077598</v>
      </c>
      <c r="QG117">
        <v>-0.80293830251321197</v>
      </c>
      <c r="QH117">
        <v>-1.4915713109076023E-3</v>
      </c>
      <c r="QI117">
        <v>-7.0705254984204657E-2</v>
      </c>
      <c r="QJ117">
        <v>0.61051537159073632</v>
      </c>
      <c r="QK117">
        <v>0.94496726887882687</v>
      </c>
      <c r="QL117">
        <v>-0.57341594583704136</v>
      </c>
      <c r="QM117">
        <v>2.0940387912560254</v>
      </c>
      <c r="QN117">
        <v>0.97356860351283103</v>
      </c>
      <c r="QO117">
        <v>-0.64253754317178391</v>
      </c>
      <c r="QP117">
        <v>0.85481815403909422</v>
      </c>
      <c r="QQ117">
        <v>0.56343651522183791</v>
      </c>
      <c r="QR117">
        <v>-0.47800199354242068</v>
      </c>
      <c r="QS117">
        <v>-1.4033003026270308</v>
      </c>
      <c r="QT117">
        <v>-2.1827509044669569</v>
      </c>
      <c r="QU117">
        <v>-0.91223682829877362</v>
      </c>
      <c r="QV117">
        <v>-1.9543404050637037</v>
      </c>
      <c r="QW117">
        <v>-1.7324509826721624</v>
      </c>
      <c r="QX117">
        <v>-4.2355168261565268E-2</v>
      </c>
      <c r="QY117">
        <v>-5.6229509937111288E-3</v>
      </c>
      <c r="QZ117">
        <v>-0.82359747466398403</v>
      </c>
      <c r="RA117">
        <v>-0.57675606512930244</v>
      </c>
      <c r="RB117">
        <v>-1.2771647561748978</v>
      </c>
      <c r="RC117">
        <v>0.96792973636183888</v>
      </c>
      <c r="RD117">
        <v>-0.63017409956955817</v>
      </c>
      <c r="RE117">
        <v>-0.37269956010277383</v>
      </c>
      <c r="RF117">
        <v>-1.3744033822149504</v>
      </c>
      <c r="RG117">
        <v>-1.0273197403876111</v>
      </c>
      <c r="RH117">
        <v>0.62133494793670252</v>
      </c>
      <c r="RI117">
        <v>-1.1730116966646165</v>
      </c>
      <c r="RJ117">
        <v>0.45786009650328197</v>
      </c>
      <c r="RK117">
        <v>4.2048213799716905E-2</v>
      </c>
      <c r="RL117">
        <v>-1.5960540622472763</v>
      </c>
      <c r="RM117">
        <v>-1.8327773432247341</v>
      </c>
      <c r="RN117">
        <v>-0.1386376879963791</v>
      </c>
      <c r="RO117">
        <v>0.63887455326039344</v>
      </c>
      <c r="RP117">
        <v>-0.30864498512528371</v>
      </c>
      <c r="RQ117">
        <v>1.0374878911534324</v>
      </c>
      <c r="RR117">
        <v>0.24709606805117801</v>
      </c>
      <c r="RS117">
        <v>0.3948503035644535</v>
      </c>
      <c r="RT117">
        <v>2.3756547307129949</v>
      </c>
      <c r="RU117">
        <v>-0.54240103963820729</v>
      </c>
      <c r="RV117">
        <v>-0.80812469605007209</v>
      </c>
      <c r="RW117">
        <v>0.86767840912216343</v>
      </c>
      <c r="RX117">
        <v>0.16510398381797131</v>
      </c>
      <c r="RY117">
        <v>0.53629605645255651</v>
      </c>
      <c r="RZ117">
        <v>0.74988747655879706</v>
      </c>
      <c r="SA117">
        <v>0.94927827376523055</v>
      </c>
      <c r="SB117">
        <v>1.1167367119924165</v>
      </c>
      <c r="SC117">
        <v>-0.81941607277258299</v>
      </c>
      <c r="SD117">
        <v>2.0169318304397166</v>
      </c>
      <c r="SE117">
        <v>-0.59546891861828044</v>
      </c>
      <c r="SF117">
        <v>-1.3771614248980768</v>
      </c>
      <c r="SG117">
        <v>-0.18296759662916884</v>
      </c>
    </row>
    <row r="119" spans="1:501">
      <c r="A119" t="s">
        <v>542</v>
      </c>
    </row>
    <row r="120" spans="1:501">
      <c r="A120">
        <f>+A112</f>
        <v>2015</v>
      </c>
    </row>
    <row r="121" spans="1:501">
      <c r="A121" t="s">
        <v>535</v>
      </c>
      <c r="B121">
        <f t="array" ref="B121:B123">+MMULT($AD$11:$AF$13,B113:B115)</f>
        <v>-2.0544476827690805</v>
      </c>
      <c r="C121">
        <f t="array" ref="C121:C123">+MMULT($AD$11:$AF$13,C113:C115)</f>
        <v>-0.94134563582768016</v>
      </c>
      <c r="D121">
        <f t="array" ref="D121:D123">+MMULT($AD$11:$AF$13,D113:D115)</f>
        <v>-0.66811757508535186</v>
      </c>
      <c r="E121">
        <f t="array" ref="E121:E123">+MMULT($AD$11:$AF$13,E113:E115)</f>
        <v>0.49211454870703053</v>
      </c>
      <c r="F121">
        <f t="array" ref="F121:F123">+MMULT($AD$11:$AF$13,F113:F115)</f>
        <v>0.49886700479926976</v>
      </c>
      <c r="G121">
        <f t="array" ref="G121:G123">+MMULT($AD$11:$AF$13,G113:G115)</f>
        <v>0.57626986449580009</v>
      </c>
      <c r="H121">
        <f t="array" ref="H121:H123">+MMULT($AD$11:$AF$13,H113:H115)</f>
        <v>7.6213529216481682E-2</v>
      </c>
      <c r="I121">
        <f t="array" ref="I121:I123">+MMULT($AD$11:$AF$13,I113:I115)</f>
        <v>-0.7712683964025836</v>
      </c>
      <c r="J121">
        <f t="array" ref="J121:J123">+MMULT($AD$11:$AF$13,J113:J115)</f>
        <v>1.1051135615114998</v>
      </c>
      <c r="K121">
        <f t="array" ref="K121:K123">+MMULT($AD$11:$AF$13,K113:K115)</f>
        <v>-0.24920497607514769</v>
      </c>
      <c r="L121">
        <f t="array" ref="L121:L123">+MMULT($AD$11:$AF$13,L113:L115)</f>
        <v>-0.62763463349880166</v>
      </c>
      <c r="M121">
        <f t="array" ref="M121:M123">+MMULT($AD$11:$AF$13,M113:M115)</f>
        <v>-5.589753896956947E-2</v>
      </c>
      <c r="N121">
        <f t="array" ref="N121:N123">+MMULT($AD$11:$AF$13,N113:N115)</f>
        <v>0.53583064098871702</v>
      </c>
      <c r="O121">
        <f t="array" ref="O121:O123">+MMULT($AD$11:$AF$13,O113:O115)</f>
        <v>-0.93031476950395453</v>
      </c>
      <c r="P121">
        <f t="array" ref="P121:P123">+MMULT($AD$11:$AF$13,P113:P115)</f>
        <v>-0.16998185452444109</v>
      </c>
      <c r="Q121">
        <f t="array" ref="Q121:Q123">+MMULT($AD$11:$AF$13,Q113:Q115)</f>
        <v>-0.19122387318188402</v>
      </c>
      <c r="R121">
        <f t="array" ref="R121:R123">+MMULT($AD$11:$AF$13,R113:R115)</f>
        <v>-0.34349891192942766</v>
      </c>
      <c r="S121">
        <f t="array" ref="S121:S123">+MMULT($AD$11:$AF$13,S113:S115)</f>
        <v>-0.52963260963153802</v>
      </c>
      <c r="T121">
        <f t="array" ref="T121:T123">+MMULT($AD$11:$AF$13,T113:T115)</f>
        <v>-0.66847526846281002</v>
      </c>
      <c r="U121">
        <f t="array" ref="U121:U123">+MMULT($AD$11:$AF$13,U113:U115)</f>
        <v>1.5842001225373294</v>
      </c>
      <c r="V121">
        <f t="array" ref="V121:V123">+MMULT($AD$11:$AF$13,V113:V115)</f>
        <v>-1.9841172160190714</v>
      </c>
      <c r="W121">
        <f t="array" ref="W121:W123">+MMULT($AD$11:$AF$13,W113:W115)</f>
        <v>-0.60925714263916997</v>
      </c>
      <c r="X121">
        <f t="array" ref="X121:X123">+MMULT($AD$11:$AF$13,X113:X115)</f>
        <v>-9.5293490125732683E-2</v>
      </c>
      <c r="Y121">
        <f t="array" ref="Y121:Y123">+MMULT($AD$11:$AF$13,Y113:Y115)</f>
        <v>-0.48453442988306161</v>
      </c>
      <c r="Z121">
        <f t="array" ref="Z121:Z123">+MMULT($AD$11:$AF$13,Z113:Z115)</f>
        <v>-0.44411110385942115</v>
      </c>
      <c r="AA121">
        <f t="array" ref="AA121:AA123">+MMULT($AD$11:$AF$13,AA113:AA115)</f>
        <v>-0.25547852047867897</v>
      </c>
      <c r="AB121">
        <f t="array" ref="AB121:AB123">+MMULT($AD$11:$AF$13,AB113:AB115)</f>
        <v>1.4949913941992472</v>
      </c>
      <c r="AC121">
        <f t="array" ref="AC121:AC123">+MMULT($AD$11:$AF$13,AC113:AC115)</f>
        <v>0.69741862425547163</v>
      </c>
      <c r="AD121">
        <f t="array" ref="AD121:AD123">+MMULT($AD$11:$AF$13,AD113:AD115)</f>
        <v>-0.63553568276976791</v>
      </c>
      <c r="AE121">
        <f t="array" ref="AE121:AE123">+MMULT($AD$11:$AF$13,AE113:AE115)</f>
        <v>1.4281623481774683</v>
      </c>
      <c r="AF121">
        <f t="array" ref="AF121:AF123">+MMULT($AD$11:$AF$13,AF113:AF115)</f>
        <v>0.40722397430904134</v>
      </c>
      <c r="AG121">
        <f t="array" ref="AG121:AG123">+MMULT($AD$11:$AF$13,AG113:AG115)</f>
        <v>-1.0083455797964669</v>
      </c>
      <c r="AH121">
        <f t="array" ref="AH121:AH123">+MMULT($AD$11:$AF$13,AH113:AH115)</f>
        <v>0.32895668895032032</v>
      </c>
      <c r="AI121">
        <f t="array" ref="AI121:AI123">+MMULT($AD$11:$AF$13,AI113:AI115)</f>
        <v>0.92105845976950762</v>
      </c>
      <c r="AJ121">
        <f t="array" ref="AJ121:AJ123">+MMULT($AD$11:$AF$13,AJ113:AJ115)</f>
        <v>-0.47497308718506015</v>
      </c>
      <c r="AK121">
        <f t="array" ref="AK121:AK123">+MMULT($AD$11:$AF$13,AK113:AK115)</f>
        <v>0.6580425449536117</v>
      </c>
      <c r="AL121">
        <f t="array" ref="AL121:AL123">+MMULT($AD$11:$AF$13,AL113:AL115)</f>
        <v>1.1092906252860397</v>
      </c>
      <c r="AM121">
        <f t="array" ref="AM121:AM123">+MMULT($AD$11:$AF$13,AM113:AM115)</f>
        <v>1.1696573442884066</v>
      </c>
      <c r="AN121">
        <f t="array" ref="AN121:AN123">+MMULT($AD$11:$AF$13,AN113:AN115)</f>
        <v>-0.27051952700079746</v>
      </c>
      <c r="AO121">
        <f t="array" ref="AO121:AO123">+MMULT($AD$11:$AF$13,AO113:AO115)</f>
        <v>-1.0627030500575358</v>
      </c>
      <c r="AP121">
        <f t="array" ref="AP121:AP123">+MMULT($AD$11:$AF$13,AP113:AP115)</f>
        <v>-0.98604141052651617</v>
      </c>
      <c r="AQ121">
        <f t="array" ref="AQ121:AQ123">+MMULT($AD$11:$AF$13,AQ113:AQ115)</f>
        <v>0.69228174991808544</v>
      </c>
      <c r="AR121">
        <f t="array" ref="AR121:AR123">+MMULT($AD$11:$AF$13,AR113:AR115)</f>
        <v>1.1380134034959355</v>
      </c>
      <c r="AS121">
        <f t="array" ref="AS121:AS123">+MMULT($AD$11:$AF$13,AS113:AS115)</f>
        <v>0.18698023869542821</v>
      </c>
      <c r="AT121">
        <f t="array" ref="AT121:AT123">+MMULT($AD$11:$AF$13,AT113:AT115)</f>
        <v>-1.0980113607835236</v>
      </c>
      <c r="AU121">
        <f t="array" ref="AU121:AU123">+MMULT($AD$11:$AF$13,AU113:AU115)</f>
        <v>4.2370767745357474E-2</v>
      </c>
      <c r="AV121">
        <f t="array" ref="AV121:AV123">+MMULT($AD$11:$AF$13,AV113:AV115)</f>
        <v>-0.96117178486601762</v>
      </c>
      <c r="AW121">
        <f t="array" ref="AW121:AW123">+MMULT($AD$11:$AF$13,AW113:AW115)</f>
        <v>2.2698426859327041</v>
      </c>
      <c r="AX121">
        <f t="array" ref="AX121:AX123">+MMULT($AD$11:$AF$13,AX113:AX115)</f>
        <v>1.8212474981497579</v>
      </c>
      <c r="AY121">
        <f t="array" ref="AY121:AY123">+MMULT($AD$11:$AF$13,AY113:AY115)</f>
        <v>0.84168431212609651</v>
      </c>
      <c r="AZ121">
        <f t="array" ref="AZ121:AZ123">+MMULT($AD$11:$AF$13,AZ113:AZ115)</f>
        <v>0.30539065693211409</v>
      </c>
      <c r="BA121">
        <f t="array" ref="BA121:BA123">+MMULT($AD$11:$AF$13,BA113:BA115)</f>
        <v>-0.15780140142927324</v>
      </c>
      <c r="BB121">
        <f t="array" ref="BB121:BB123">+MMULT($AD$11:$AF$13,BB113:BB115)</f>
        <v>1.4086998540728801</v>
      </c>
      <c r="BC121">
        <f t="array" ref="BC121:BC123">+MMULT($AD$11:$AF$13,BC113:BC115)</f>
        <v>-1.4587570550627287</v>
      </c>
      <c r="BD121">
        <f t="array" ref="BD121:BD123">+MMULT($AD$11:$AF$13,BD113:BD115)</f>
        <v>7.3207911253117403E-3</v>
      </c>
      <c r="BE121">
        <f t="array" ref="BE121:BE123">+MMULT($AD$11:$AF$13,BE113:BE115)</f>
        <v>0.90547693881034119</v>
      </c>
      <c r="BF121">
        <f t="array" ref="BF121:BF123">+MMULT($AD$11:$AF$13,BF113:BF115)</f>
        <v>-1.1037781729023224</v>
      </c>
      <c r="BG121">
        <f t="array" ref="BG121:BG123">+MMULT($AD$11:$AF$13,BG113:BG115)</f>
        <v>1.0325336008543646</v>
      </c>
      <c r="BH121">
        <f t="array" ref="BH121:BH123">+MMULT($AD$11:$AF$13,BH113:BH115)</f>
        <v>2.156394269715536E-2</v>
      </c>
      <c r="BI121">
        <f t="array" ref="BI121:BI123">+MMULT($AD$11:$AF$13,BI113:BI115)</f>
        <v>1.1838915535258139</v>
      </c>
      <c r="BJ121">
        <f t="array" ref="BJ121:BJ123">+MMULT($AD$11:$AF$13,BJ113:BJ115)</f>
        <v>6.3737979084910801E-2</v>
      </c>
      <c r="BK121">
        <f t="array" ref="BK121:BK123">+MMULT($AD$11:$AF$13,BK113:BK115)</f>
        <v>1.0844547817778567</v>
      </c>
      <c r="BL121">
        <f t="array" ref="BL121:BL123">+MMULT($AD$11:$AF$13,BL113:BL115)</f>
        <v>-0.44685242616055243</v>
      </c>
      <c r="BM121">
        <f t="array" ref="BM121:BM123">+MMULT($AD$11:$AF$13,BM113:BM115)</f>
        <v>2.2436118382524342</v>
      </c>
      <c r="BN121">
        <f t="array" ref="BN121:BN123">+MMULT($AD$11:$AF$13,BN113:BN115)</f>
        <v>1.1361454491914313</v>
      </c>
      <c r="BO121">
        <f t="array" ref="BO121:BO123">+MMULT($AD$11:$AF$13,BO113:BO115)</f>
        <v>1.0010943401612167</v>
      </c>
      <c r="BP121">
        <f t="array" ref="BP121:BP123">+MMULT($AD$11:$AF$13,BP113:BP115)</f>
        <v>-0.40513742960720167</v>
      </c>
      <c r="BQ121">
        <f t="array" ref="BQ121:BQ123">+MMULT($AD$11:$AF$13,BQ113:BQ115)</f>
        <v>-1.9323073174796772</v>
      </c>
      <c r="BR121">
        <f t="array" ref="BR121:BR123">+MMULT($AD$11:$AF$13,BR113:BR115)</f>
        <v>0.25401396481653055</v>
      </c>
      <c r="BS121">
        <f t="array" ref="BS121:BS123">+MMULT($AD$11:$AF$13,BS113:BS115)</f>
        <v>1.5409033263814413</v>
      </c>
      <c r="BT121">
        <f t="array" ref="BT121:BT123">+MMULT($AD$11:$AF$13,BT113:BT115)</f>
        <v>0.131231738633133</v>
      </c>
      <c r="BU121">
        <f t="array" ref="BU121:BU123">+MMULT($AD$11:$AF$13,BU113:BU115)</f>
        <v>-1.6762465516699134</v>
      </c>
      <c r="BV121">
        <f t="array" ref="BV121:BV123">+MMULT($AD$11:$AF$13,BV113:BV115)</f>
        <v>0.59585953846792905</v>
      </c>
      <c r="BW121">
        <f t="array" ref="BW121:BW123">+MMULT($AD$11:$AF$13,BW113:BW115)</f>
        <v>0.57735089336989609</v>
      </c>
      <c r="BX121">
        <f t="array" ref="BX121:BX123">+MMULT($AD$11:$AF$13,BX113:BX115)</f>
        <v>1.0669158831698216</v>
      </c>
      <c r="BY121">
        <f t="array" ref="BY121:BY123">+MMULT($AD$11:$AF$13,BY113:BY115)</f>
        <v>-0.80838305868473537</v>
      </c>
      <c r="BZ121">
        <f t="array" ref="BZ121:BZ123">+MMULT($AD$11:$AF$13,BZ113:BZ115)</f>
        <v>1.0755601397917287</v>
      </c>
      <c r="CA121">
        <f t="array" ref="CA121:CA123">+MMULT($AD$11:$AF$13,CA113:CA115)</f>
        <v>-0.8309038311665915</v>
      </c>
      <c r="CB121">
        <f t="array" ref="CB121:CB123">+MMULT($AD$11:$AF$13,CB113:CB115)</f>
        <v>-1.5675514830020791</v>
      </c>
      <c r="CC121">
        <f t="array" ref="CC121:CC123">+MMULT($AD$11:$AF$13,CC113:CC115)</f>
        <v>1.8770158700663564</v>
      </c>
      <c r="CD121">
        <f t="array" ref="CD121:CD123">+MMULT($AD$11:$AF$13,CD113:CD115)</f>
        <v>-1.3066658309674901</v>
      </c>
      <c r="CE121">
        <f t="array" ref="CE121:CE123">+MMULT($AD$11:$AF$13,CE113:CE115)</f>
        <v>-1.7618386025248071E-2</v>
      </c>
      <c r="CF121">
        <f t="array" ref="CF121:CF123">+MMULT($AD$11:$AF$13,CF113:CF115)</f>
        <v>1.1822203305789118</v>
      </c>
      <c r="CG121">
        <f t="array" ref="CG121:CG123">+MMULT($AD$11:$AF$13,CG113:CG115)</f>
        <v>8.7428210192512304E-2</v>
      </c>
      <c r="CH121">
        <f t="array" ref="CH121:CH123">+MMULT($AD$11:$AF$13,CH113:CH115)</f>
        <v>0.97537419913653967</v>
      </c>
      <c r="CI121">
        <f t="array" ref="CI121:CI123">+MMULT($AD$11:$AF$13,CI113:CI115)</f>
        <v>-1.2211016007086213</v>
      </c>
      <c r="CJ121">
        <f t="array" ref="CJ121:CJ123">+MMULT($AD$11:$AF$13,CJ113:CJ115)</f>
        <v>-0.162493146230267</v>
      </c>
      <c r="CK121">
        <f t="array" ref="CK121:CK123">+MMULT($AD$11:$AF$13,CK113:CK115)</f>
        <v>0.27683877666922613</v>
      </c>
      <c r="CL121">
        <f t="array" ref="CL121:CL123">+MMULT($AD$11:$AF$13,CL113:CL115)</f>
        <v>-1.8307382957649829</v>
      </c>
      <c r="CM121">
        <f t="array" ref="CM121:CM123">+MMULT($AD$11:$AF$13,CM113:CM115)</f>
        <v>-0.31058416605426453</v>
      </c>
      <c r="CN121">
        <f t="array" ref="CN121:CN123">+MMULT($AD$11:$AF$13,CN113:CN115)</f>
        <v>-8.5413204166164283E-2</v>
      </c>
      <c r="CO121">
        <f t="array" ref="CO121:CO123">+MMULT($AD$11:$AF$13,CO113:CO115)</f>
        <v>-0.52385983595644836</v>
      </c>
      <c r="CP121">
        <f t="array" ref="CP121:CP123">+MMULT($AD$11:$AF$13,CP113:CP115)</f>
        <v>-0.23212313011608696</v>
      </c>
      <c r="CQ121">
        <f t="array" ref="CQ121:CQ123">+MMULT($AD$11:$AF$13,CQ113:CQ115)</f>
        <v>0.32630280280812329</v>
      </c>
      <c r="CR121">
        <f t="array" ref="CR121:CR123">+MMULT($AD$11:$AF$13,CR113:CR115)</f>
        <v>-0.92608405172279573</v>
      </c>
      <c r="CS121">
        <f t="array" ref="CS121:CS123">+MMULT($AD$11:$AF$13,CS113:CS115)</f>
        <v>0.87558966993827592</v>
      </c>
      <c r="CT121">
        <f t="array" ref="CT121:CT123">+MMULT($AD$11:$AF$13,CT113:CT115)</f>
        <v>0.93717652079486147</v>
      </c>
      <c r="CU121">
        <f t="array" ref="CU121:CU123">+MMULT($AD$11:$AF$13,CU113:CU115)</f>
        <v>-0.83532730593449167</v>
      </c>
      <c r="CV121">
        <f t="array" ref="CV121:CV123">+MMULT($AD$11:$AF$13,CV113:CV115)</f>
        <v>-1.1668792590568144</v>
      </c>
      <c r="CW121">
        <f t="array" ref="CW121:CW123">+MMULT($AD$11:$AF$13,CW113:CW115)</f>
        <v>-1.3155247036158721</v>
      </c>
      <c r="CX121">
        <f t="array" ref="CX121:CX123">+MMULT($AD$11:$AF$13,CX113:CX115)</f>
        <v>0.76115560974766727</v>
      </c>
      <c r="CY121">
        <f t="array" ref="CY121:CY123">+MMULT($AD$11:$AF$13,CY113:CY115)</f>
        <v>-1.1655776525999526</v>
      </c>
      <c r="CZ121">
        <f t="array" ref="CZ121:CZ123">+MMULT($AD$11:$AF$13,CZ113:CZ115)</f>
        <v>0.60976884288747835</v>
      </c>
      <c r="DA121">
        <f t="array" ref="DA121:DA123">+MMULT($AD$11:$AF$13,DA113:DA115)</f>
        <v>-0.73750015438509653</v>
      </c>
      <c r="DB121">
        <f t="array" ref="DB121:DB123">+MMULT($AD$11:$AF$13,DB113:DB115)</f>
        <v>1.0417263206550409</v>
      </c>
      <c r="DC121">
        <f t="array" ref="DC121:DC123">+MMULT($AD$11:$AF$13,DC113:DC115)</f>
        <v>0.57228754489343181</v>
      </c>
      <c r="DD121">
        <f t="array" ref="DD121:DD123">+MMULT($AD$11:$AF$13,DD113:DD115)</f>
        <v>0.17270827293484492</v>
      </c>
      <c r="DE121">
        <f t="array" ref="DE121:DE123">+MMULT($AD$11:$AF$13,DE113:DE115)</f>
        <v>0.47916406125761235</v>
      </c>
      <c r="DF121">
        <f t="array" ref="DF121:DF123">+MMULT($AD$11:$AF$13,DF113:DF115)</f>
        <v>0.44730947880952682</v>
      </c>
      <c r="DG121">
        <f t="array" ref="DG121:DG123">+MMULT($AD$11:$AF$13,DG113:DG115)</f>
        <v>1.2438707713692678</v>
      </c>
      <c r="DH121">
        <f t="array" ref="DH121:DH123">+MMULT($AD$11:$AF$13,DH113:DH115)</f>
        <v>-1.6367651515402464</v>
      </c>
      <c r="DI121">
        <f t="array" ref="DI121:DI123">+MMULT($AD$11:$AF$13,DI113:DI115)</f>
        <v>0.1968426399861237</v>
      </c>
      <c r="DJ121">
        <f t="array" ref="DJ121:DJ123">+MMULT($AD$11:$AF$13,DJ113:DJ115)</f>
        <v>-1.9504304486042274</v>
      </c>
      <c r="DK121">
        <f t="array" ref="DK121:DK123">+MMULT($AD$11:$AF$13,DK113:DK115)</f>
        <v>-3.0527142580629465E-2</v>
      </c>
      <c r="DL121">
        <f t="array" ref="DL121:DL123">+MMULT($AD$11:$AF$13,DL113:DL115)</f>
        <v>-0.49470186413731176</v>
      </c>
      <c r="DM121">
        <f t="array" ref="DM121:DM123">+MMULT($AD$11:$AF$13,DM113:DM115)</f>
        <v>0.81734725216092463</v>
      </c>
      <c r="DN121">
        <f t="array" ref="DN121:DN123">+MMULT($AD$11:$AF$13,DN113:DN115)</f>
        <v>-0.467858963344502</v>
      </c>
      <c r="DO121">
        <f t="array" ref="DO121:DO123">+MMULT($AD$11:$AF$13,DO113:DO115)</f>
        <v>-1.4289254273827126</v>
      </c>
      <c r="DP121">
        <f t="array" ref="DP121:DP123">+MMULT($AD$11:$AF$13,DP113:DP115)</f>
        <v>0.23829234728452622</v>
      </c>
      <c r="DQ121">
        <f t="array" ref="DQ121:DQ123">+MMULT($AD$11:$AF$13,DQ113:DQ115)</f>
        <v>-1.8466357792075709</v>
      </c>
      <c r="DR121">
        <f t="array" ref="DR121:DR123">+MMULT($AD$11:$AF$13,DR113:DR115)</f>
        <v>2.3664675902967534</v>
      </c>
      <c r="DS121">
        <f t="array" ref="DS121:DS123">+MMULT($AD$11:$AF$13,DS113:DS115)</f>
        <v>-1.3093286594441236</v>
      </c>
      <c r="DT121">
        <f t="array" ref="DT121:DT123">+MMULT($AD$11:$AF$13,DT113:DT115)</f>
        <v>-0.90868624328031355</v>
      </c>
      <c r="DU121">
        <f t="array" ref="DU121:DU123">+MMULT($AD$11:$AF$13,DU113:DU115)</f>
        <v>0.51008267936801555</v>
      </c>
      <c r="DV121">
        <f t="array" ref="DV121:DV123">+MMULT($AD$11:$AF$13,DV113:DV115)</f>
        <v>3.7217995924528659E-2</v>
      </c>
      <c r="DW121">
        <f t="array" ref="DW121:DW123">+MMULT($AD$11:$AF$13,DW113:DW115)</f>
        <v>-1.4582205149965415</v>
      </c>
      <c r="DX121">
        <f t="array" ref="DX121:DX123">+MMULT($AD$11:$AF$13,DX113:DX115)</f>
        <v>-0.43765771917444563</v>
      </c>
      <c r="DY121">
        <f t="array" ref="DY121:DY123">+MMULT($AD$11:$AF$13,DY113:DY115)</f>
        <v>3.273490559371886E-2</v>
      </c>
      <c r="DZ121">
        <f t="array" ref="DZ121:DZ123">+MMULT($AD$11:$AF$13,DZ113:DZ115)</f>
        <v>-0.59678755406389006</v>
      </c>
      <c r="EA121">
        <f t="array" ref="EA121:EA123">+MMULT($AD$11:$AF$13,EA113:EA115)</f>
        <v>-0.61404029796995863</v>
      </c>
      <c r="EB121">
        <f t="array" ref="EB121:EB123">+MMULT($AD$11:$AF$13,EB113:EB115)</f>
        <v>-0.47737758155575155</v>
      </c>
      <c r="EC121">
        <f t="array" ref="EC121:EC123">+MMULT($AD$11:$AF$13,EC113:EC115)</f>
        <v>-0.34061153149916762</v>
      </c>
      <c r="ED121">
        <f t="array" ref="ED121:ED123">+MMULT($AD$11:$AF$13,ED113:ED115)</f>
        <v>0.17188955253755164</v>
      </c>
      <c r="EE121">
        <f t="array" ref="EE121:EE123">+MMULT($AD$11:$AF$13,EE113:EE115)</f>
        <v>5.0136688407061675E-2</v>
      </c>
      <c r="EF121">
        <f t="array" ref="EF121:EF123">+MMULT($AD$11:$AF$13,EF113:EF115)</f>
        <v>-1.3842574732799011</v>
      </c>
      <c r="EG121">
        <f t="array" ref="EG121:EG123">+MMULT($AD$11:$AF$13,EG113:EG115)</f>
        <v>-0.82503964696170695</v>
      </c>
      <c r="EH121">
        <f t="array" ref="EH121:EH123">+MMULT($AD$11:$AF$13,EH113:EH115)</f>
        <v>-0.46469933851028766</v>
      </c>
      <c r="EI121">
        <f t="array" ref="EI121:EI123">+MMULT($AD$11:$AF$13,EI113:EI115)</f>
        <v>0.69971879139107107</v>
      </c>
      <c r="EJ121">
        <f t="array" ref="EJ121:EJ123">+MMULT($AD$11:$AF$13,EJ113:EJ115)</f>
        <v>-0.55132671297437963</v>
      </c>
      <c r="EK121">
        <f t="array" ref="EK121:EK123">+MMULT($AD$11:$AF$13,EK113:EK115)</f>
        <v>-0.19115531528453789</v>
      </c>
      <c r="EL121">
        <f t="array" ref="EL121:EL123">+MMULT($AD$11:$AF$13,EL113:EL115)</f>
        <v>-0.50438541873927811</v>
      </c>
      <c r="EM121">
        <f t="array" ref="EM121:EM123">+MMULT($AD$11:$AF$13,EM113:EM115)</f>
        <v>0.29086433143644935</v>
      </c>
      <c r="EN121">
        <f t="array" ref="EN121:EN123">+MMULT($AD$11:$AF$13,EN113:EN115)</f>
        <v>-0.1544053015288504</v>
      </c>
      <c r="EO121">
        <f t="array" ref="EO121:EO123">+MMULT($AD$11:$AF$13,EO113:EO115)</f>
        <v>-0.45648033957046974</v>
      </c>
      <c r="EP121">
        <f t="array" ref="EP121:EP123">+MMULT($AD$11:$AF$13,EP113:EP115)</f>
        <v>1.0322653308212708</v>
      </c>
      <c r="EQ121">
        <f t="array" ref="EQ121:EQ123">+MMULT($AD$11:$AF$13,EQ113:EQ115)</f>
        <v>0.17741392803385095</v>
      </c>
      <c r="ER121">
        <f t="array" ref="ER121:ER123">+MMULT($AD$11:$AF$13,ER113:ER115)</f>
        <v>1.1285603624038865</v>
      </c>
      <c r="ES121">
        <f t="array" ref="ES121:ES123">+MMULT($AD$11:$AF$13,ES113:ES115)</f>
        <v>0.20150855137652326</v>
      </c>
      <c r="ET121">
        <f t="array" ref="ET121:ET123">+MMULT($AD$11:$AF$13,ET113:ET115)</f>
        <v>1.1655776525999526</v>
      </c>
      <c r="EU121">
        <f t="array" ref="EU121:EU123">+MMULT($AD$11:$AF$13,EU113:EU115)</f>
        <v>0.4473849918558791</v>
      </c>
      <c r="EV121">
        <f t="array" ref="EV121:EV123">+MMULT($AD$11:$AF$13,EV113:EV115)</f>
        <v>0.85216075371476196</v>
      </c>
      <c r="EW121">
        <f t="array" ref="EW121:EW123">+MMULT($AD$11:$AF$13,EW113:EW115)</f>
        <v>0.49603725274648913</v>
      </c>
      <c r="EX121">
        <f t="array" ref="EX121:EX123">+MMULT($AD$11:$AF$13,EX113:EX115)</f>
        <v>0.31700178140149421</v>
      </c>
      <c r="EY121">
        <f t="array" ref="EY121:EY123">+MMULT($AD$11:$AF$13,EY113:EY115)</f>
        <v>0.65361310862942068</v>
      </c>
      <c r="EZ121">
        <f t="array" ref="EZ121:EZ123">+MMULT($AD$11:$AF$13,EZ113:EZ115)</f>
        <v>0.79909694116883379</v>
      </c>
      <c r="FA121">
        <f t="array" ref="FA121:FA123">+MMULT($AD$11:$AF$13,FA113:FA115)</f>
        <v>1.0131724532067228</v>
      </c>
      <c r="FB121">
        <f t="array" ref="FB121:FB123">+MMULT($AD$11:$AF$13,FB113:FB115)</f>
        <v>0.5495322845307975</v>
      </c>
      <c r="FC121">
        <f t="array" ref="FC121:FC123">+MMULT($AD$11:$AF$13,FC113:FC115)</f>
        <v>1.6465182576322741</v>
      </c>
      <c r="FD121">
        <f t="array" ref="FD121:FD123">+MMULT($AD$11:$AF$13,FD113:FD115)</f>
        <v>-0.43266193500261235</v>
      </c>
      <c r="FE121">
        <f t="array" ref="FE121:FE123">+MMULT($AD$11:$AF$13,FE113:FE115)</f>
        <v>-0.92304167082897048</v>
      </c>
      <c r="FF121">
        <f t="array" ref="FF121:FF123">+MMULT($AD$11:$AF$13,FF113:FF115)</f>
        <v>-8.2390695126642252E-2</v>
      </c>
      <c r="FG121">
        <f t="array" ref="FG121:FG123">+MMULT($AD$11:$AF$13,FG113:FG115)</f>
        <v>-1.0265124290004843</v>
      </c>
      <c r="FH121">
        <f t="array" ref="FH121:FH123">+MMULT($AD$11:$AF$13,FH113:FH115)</f>
        <v>5.0338387728239509E-2</v>
      </c>
      <c r="FI121">
        <f t="array" ref="FI121:FI123">+MMULT($AD$11:$AF$13,FI113:FI115)</f>
        <v>-1.3758874482473786</v>
      </c>
      <c r="FJ121">
        <f t="array" ref="FJ121:FJ123">+MMULT($AD$11:$AF$13,FJ113:FJ115)</f>
        <v>-0.80306535047318972</v>
      </c>
      <c r="FK121">
        <f t="array" ref="FK121:FK123">+MMULT($AD$11:$AF$13,FK113:FK115)</f>
        <v>2.256647774675356E-2</v>
      </c>
      <c r="FL121">
        <f t="array" ref="FL121:FL123">+MMULT($AD$11:$AF$13,FL113:FL115)</f>
        <v>1.4294341468528753</v>
      </c>
      <c r="FM121">
        <f t="array" ref="FM121:FM123">+MMULT($AD$11:$AF$13,FM113:FM115)</f>
        <v>0.65626798836433287</v>
      </c>
      <c r="FN121">
        <f t="array" ref="FN121:FN123">+MMULT($AD$11:$AF$13,FN113:FN115)</f>
        <v>-0.16398949685930059</v>
      </c>
      <c r="FO121">
        <f t="array" ref="FO121:FO123">+MMULT($AD$11:$AF$13,FO113:FO115)</f>
        <v>-0.17932560041782214</v>
      </c>
      <c r="FP121">
        <f t="array" ref="FP121:FP123">+MMULT($AD$11:$AF$13,FP113:FP115)</f>
        <v>-0.92608405172279573</v>
      </c>
      <c r="FQ121">
        <f t="array" ref="FQ121:FQ123">+MMULT($AD$11:$AF$13,FQ113:FQ115)</f>
        <v>-0.4310761610292142</v>
      </c>
      <c r="FR121">
        <f t="array" ref="FR121:FR123">+MMULT($AD$11:$AF$13,FR113:FR115)</f>
        <v>0.15189250555220635</v>
      </c>
      <c r="FS121">
        <f t="array" ref="FS121:FS123">+MMULT($AD$11:$AF$13,FS113:FS115)</f>
        <v>-0.7968653319305804</v>
      </c>
      <c r="FT121">
        <f t="array" ref="FT121:FT123">+MMULT($AD$11:$AF$13,FT113:FT115)</f>
        <v>1.4582205149965415</v>
      </c>
      <c r="FU121">
        <f t="array" ref="FU121:FU123">+MMULT($AD$11:$AF$13,FU113:FU115)</f>
        <v>1.0754190496261757</v>
      </c>
      <c r="FV121">
        <f t="array" ref="FV121:FV123">+MMULT($AD$11:$AF$13,FV113:FV115)</f>
        <v>-0.23822378938718008</v>
      </c>
      <c r="FW121">
        <f t="array" ref="FW121:FW123">+MMULT($AD$11:$AF$13,FW113:FW115)</f>
        <v>-1.2759956110358772</v>
      </c>
      <c r="FX121">
        <f t="array" ref="FX121:FX123">+MMULT($AD$11:$AF$13,FX113:FX115)</f>
        <v>0.76723043560816628</v>
      </c>
      <c r="FY121">
        <f t="array" ref="FY121:FY123">+MMULT($AD$11:$AF$13,FY113:FY115)</f>
        <v>1.2644619867982798</v>
      </c>
      <c r="FZ121">
        <f t="array" ref="FZ121:FZ123">+MMULT($AD$11:$AF$13,FZ113:FZ115)</f>
        <v>8.521051125227129E-2</v>
      </c>
      <c r="GA121">
        <f t="array" ref="GA121:GA123">+MMULT($AD$11:$AF$13,GA113:GA115)</f>
        <v>0.6889929580309001</v>
      </c>
      <c r="GB121">
        <f t="array" ref="GB121:GB123">+MMULT($AD$11:$AF$13,GB113:GB115)</f>
        <v>-0.44784303809756865</v>
      </c>
      <c r="GC121">
        <f t="array" ref="GC121:GC123">+MMULT($AD$11:$AF$13,GC113:GC115)</f>
        <v>0.41813560950694761</v>
      </c>
      <c r="GD121">
        <f t="array" ref="GD121:GD123">+MMULT($AD$11:$AF$13,GD113:GD115)</f>
        <v>-0.69852151216930125</v>
      </c>
      <c r="GE121">
        <f t="array" ref="GE121:GE123">+MMULT($AD$11:$AF$13,GE113:GE115)</f>
        <v>0.68380640405775572</v>
      </c>
      <c r="GF121">
        <f t="array" ref="GF121:GF123">+MMULT($AD$11:$AF$13,GF113:GF115)</f>
        <v>0.27641749335799759</v>
      </c>
      <c r="GG121">
        <f t="array" ref="GG121:GG123">+MMULT($AD$11:$AF$13,GG113:GG115)</f>
        <v>-0.89626633434079184</v>
      </c>
      <c r="GH121">
        <f t="array" ref="GH121:GH123">+MMULT($AD$11:$AF$13,GH113:GH115)</f>
        <v>-1.4601043667844882</v>
      </c>
      <c r="GI121">
        <f t="array" ref="GI121:GI123">+MMULT($AD$11:$AF$13,GI113:GI115)</f>
        <v>-0.41888577200689475</v>
      </c>
      <c r="GJ121">
        <f t="array" ref="GJ121:GJ123">+MMULT($AD$11:$AF$13,GJ113:GJ115)</f>
        <v>-1.2779390783867337</v>
      </c>
      <c r="GK121">
        <f t="array" ref="GK121:GK123">+MMULT($AD$11:$AF$13,GK113:GK115)</f>
        <v>-0.92210769367671841</v>
      </c>
      <c r="GL121">
        <f t="array" ref="GL121:GL123">+MMULT($AD$11:$AF$13,GL113:GL115)</f>
        <v>0.11340668532313129</v>
      </c>
      <c r="GM121">
        <f t="array" ref="GM121:GM123">+MMULT($AD$11:$AF$13,GM113:GM115)</f>
        <v>-0.29185394978075047</v>
      </c>
      <c r="GN121">
        <f t="array" ref="GN121:GN123">+MMULT($AD$11:$AF$13,GN113:GN115)</f>
        <v>-0.49485885178630729</v>
      </c>
      <c r="GO121">
        <f t="array" ref="GO121:GO123">+MMULT($AD$11:$AF$13,GO113:GO115)</f>
        <v>-0.82389304096841021</v>
      </c>
      <c r="GP121">
        <f t="array" ref="GP121:GP123">+MMULT($AD$11:$AF$13,GP113:GP115)</f>
        <v>-1.7466883008040206</v>
      </c>
      <c r="GQ121">
        <f t="array" ref="GQ121:GQ123">+MMULT($AD$11:$AF$13,GQ113:GQ115)</f>
        <v>-0.36323365043797023</v>
      </c>
      <c r="GR121">
        <f t="array" ref="GR121:GR123">+MMULT($AD$11:$AF$13,GR113:GR115)</f>
        <v>-0.37911126202625495</v>
      </c>
      <c r="GS121">
        <f t="array" ref="GS121:GS123">+MMULT($AD$11:$AF$13,GS113:GS115)</f>
        <v>-1.0711545496927015</v>
      </c>
      <c r="GT121">
        <f t="array" ref="GT121:GT123">+MMULT($AD$11:$AF$13,GT113:GT115)</f>
        <v>-0.32551488378500004</v>
      </c>
      <c r="GU121">
        <f t="array" ref="GU121:GU123">+MMULT($AD$11:$AF$13,GU113:GU115)</f>
        <v>0.47210855938724883</v>
      </c>
      <c r="GV121">
        <f t="array" ref="GV121:GV123">+MMULT($AD$11:$AF$13,GV113:GV115)</f>
        <v>-0.39704163616406379</v>
      </c>
      <c r="GW121">
        <f t="array" ref="GW121:GW123">+MMULT($AD$11:$AF$13,GW113:GW115)</f>
        <v>-0.73616476577591905</v>
      </c>
      <c r="GX121">
        <f t="array" ref="GX121:GX123">+MMULT($AD$11:$AF$13,GX113:GX115)</f>
        <v>0.29503642724741352</v>
      </c>
      <c r="GY121">
        <f t="array" ref="GY121:GY123">+MMULT($AD$11:$AF$13,GY113:GY115)</f>
        <v>-1.6080304502177688E-2</v>
      </c>
      <c r="GZ121">
        <f t="array" ref="GZ121:GZ123">+MMULT($AD$11:$AF$13,GZ113:GZ115)</f>
        <v>0.51548186218220449</v>
      </c>
      <c r="HA121">
        <f t="array" ref="HA121:HA123">+MMULT($AD$11:$AF$13,HA113:HA115)</f>
        <v>-0.19416987558233861</v>
      </c>
      <c r="HB121">
        <f t="array" ref="HB121:HB123">+MMULT($AD$11:$AF$13,HB113:HB115)</f>
        <v>1.2468237289187285</v>
      </c>
      <c r="HC121">
        <f t="array" ref="HC121:HC123">+MMULT($AD$11:$AF$13,HC113:HC115)</f>
        <v>0.70368620710271201</v>
      </c>
      <c r="HD121">
        <f t="array" ref="HD121:HD123">+MMULT($AD$11:$AF$13,HD113:HD115)</f>
        <v>1.6053994167080206</v>
      </c>
      <c r="HE121">
        <f t="array" ref="HE121:HE123">+MMULT($AD$11:$AF$13,HE113:HE115)</f>
        <v>0.45601931255063466</v>
      </c>
      <c r="HF121">
        <f t="array" ref="HF121:HF123">+MMULT($AD$11:$AF$13,HF113:HF115)</f>
        <v>-0.81434858934656651</v>
      </c>
      <c r="HG121">
        <f t="array" ref="HG121:HG123">+MMULT($AD$11:$AF$13,HG113:HG115)</f>
        <v>-1.0295846176757644</v>
      </c>
      <c r="HH121">
        <f t="array" ref="HH121:HH123">+MMULT($AD$11:$AF$13,HH113:HH115)</f>
        <v>0.25582826511441586</v>
      </c>
      <c r="HI121">
        <f t="array" ref="HI121:HI123">+MMULT($AD$11:$AF$13,HI113:HI115)</f>
        <v>-0.82503964696170695</v>
      </c>
      <c r="HJ121">
        <f t="array" ref="HJ121:HJ123">+MMULT($AD$11:$AF$13,HJ113:HJ115)</f>
        <v>0.2747303729276529</v>
      </c>
      <c r="HK121">
        <f t="array" ref="HK121:HK123">+MMULT($AD$11:$AF$13,HK113:HK115)</f>
        <v>1.3176032995759905</v>
      </c>
      <c r="HL121">
        <f t="array" ref="HL121:HL123">+MMULT($AD$11:$AF$13,HL113:HL115)</f>
        <v>0.26757451819305805</v>
      </c>
      <c r="HM121">
        <f t="array" ref="HM121:HM123">+MMULT($AD$11:$AF$13,HM113:HM115)</f>
        <v>0.55467512042447464</v>
      </c>
      <c r="HN121">
        <f t="array" ref="HN121:HN123">+MMULT($AD$11:$AF$13,HN113:HN115)</f>
        <v>0.23732160720181322</v>
      </c>
      <c r="HO121">
        <f t="array" ref="HO121:HO123">+MMULT($AD$11:$AF$13,HO113:HO115)</f>
        <v>-1.823600325699261</v>
      </c>
      <c r="HP121">
        <f t="array" ref="HP121:HP123">+MMULT($AD$11:$AF$13,HP113:HP115)</f>
        <v>1.230216820277515</v>
      </c>
      <c r="HQ121">
        <f t="array" ref="HQ121:HQ123">+MMULT($AD$11:$AF$13,HQ113:HQ115)</f>
        <v>-0.70711310837730479</v>
      </c>
      <c r="HR121">
        <f t="array" ref="HR121:HR123">+MMULT($AD$11:$AF$13,HR113:HR115)</f>
        <v>-0.67719702531649983</v>
      </c>
      <c r="HS121">
        <f t="array" ref="HS121:HS123">+MMULT($AD$11:$AF$13,HS113:HS115)</f>
        <v>-1.2138682457422436</v>
      </c>
      <c r="HT121">
        <f t="array" ref="HT121:HT123">+MMULT($AD$11:$AF$13,HT113:HT115)</f>
        <v>2.0298542758833968</v>
      </c>
      <c r="HU121">
        <f t="array" ref="HU121:HU123">+MMULT($AD$11:$AF$13,HU113:HU115)</f>
        <v>-0.10101260979420368</v>
      </c>
      <c r="HV121">
        <f t="array" ref="HV121:HV123">+MMULT($AD$11:$AF$13,HV113:HV115)</f>
        <v>0.40112232144523308</v>
      </c>
      <c r="HW121">
        <f t="array" ref="HW121:HW123">+MMULT($AD$11:$AF$13,HW113:HW115)</f>
        <v>-0.39615137709127884</v>
      </c>
      <c r="HX121">
        <f t="array" ref="HX121:HX123">+MMULT($AD$11:$AF$13,HX113:HX115)</f>
        <v>2.2365772018290889E-2</v>
      </c>
      <c r="HY121">
        <f t="array" ref="HY121:HY123">+MMULT($AD$11:$AF$13,HY113:HY115)</f>
        <v>0.1566468466942553</v>
      </c>
      <c r="HZ121">
        <f t="array" ref="HZ121:HZ123">+MMULT($AD$11:$AF$13,HZ113:HZ115)</f>
        <v>0.82891068417997704</v>
      </c>
      <c r="IA121">
        <f t="array" ref="IA121:IA123">+MMULT($AD$11:$AF$13,IA113:IA115)</f>
        <v>-0.58854272171347799</v>
      </c>
      <c r="IB121">
        <f t="array" ref="IB121:IB123">+MMULT($AD$11:$AF$13,IB113:IB115)</f>
        <v>0.78518266878570864</v>
      </c>
      <c r="IC121">
        <f t="array" ref="IC121:IC123">+MMULT($AD$11:$AF$13,IC113:IC115)</f>
        <v>0.36148492725928555</v>
      </c>
      <c r="ID121">
        <f t="array" ref="ID121:ID123">+MMULT($AD$11:$AF$13,ID113:ID115)</f>
        <v>0.46623940721878837</v>
      </c>
      <c r="IE121">
        <f t="array" ref="IE121:IE123">+MMULT($AD$11:$AF$13,IE113:IE115)</f>
        <v>3.273490559371886E-2</v>
      </c>
      <c r="IF121">
        <f t="array" ref="IF121:IF123">+MMULT($AD$11:$AF$13,IF113:IF115)</f>
        <v>-0.53486288168414953</v>
      </c>
      <c r="IG121">
        <f t="array" ref="IG121:IG123">+MMULT($AD$11:$AF$13,IG113:IG115)</f>
        <v>-0.73864576678567795</v>
      </c>
      <c r="IH121">
        <f t="array" ref="IH121:IH123">+MMULT($AD$11:$AF$13,IH113:IH115)</f>
        <v>1.180090067797605E-2</v>
      </c>
      <c r="II121">
        <f t="array" ref="II121:II123">+MMULT($AD$11:$AF$13,II113:II115)</f>
        <v>-1.158779491242816</v>
      </c>
      <c r="IJ121">
        <f t="array" ref="IJ121:IJ123">+MMULT($AD$11:$AF$13,IJ113:IJ115)</f>
        <v>-0.63170836363096483</v>
      </c>
      <c r="IK121">
        <f t="array" ref="IK121:IK123">+MMULT($AD$11:$AF$13,IK113:IK115)</f>
        <v>0.13413998451041143</v>
      </c>
      <c r="IL121">
        <f t="array" ref="IL121:IL123">+MMULT($AD$11:$AF$13,IL113:IL115)</f>
        <v>1.5873160292920767</v>
      </c>
      <c r="IM121">
        <f t="array" ref="IM121:IM123">+MMULT($AD$11:$AF$13,IM113:IM115)</f>
        <v>6.9974760557981075E-2</v>
      </c>
      <c r="IN121">
        <f t="array" ref="IN121:IN123">+MMULT($AD$11:$AF$13,IN113:IN115)</f>
        <v>0.66079678396004005</v>
      </c>
      <c r="IO121">
        <f t="array" ref="IO121:IO123">+MMULT($AD$11:$AF$13,IO113:IO115)</f>
        <v>0.48554888804524177</v>
      </c>
      <c r="IP121">
        <f t="array" ref="IP121:IP123">+MMULT($AD$11:$AF$13,IP113:IP115)</f>
        <v>-0.11644211106795042</v>
      </c>
      <c r="IQ121">
        <f t="array" ref="IQ121:IQ123">+MMULT($AD$11:$AF$13,IQ113:IQ115)</f>
        <v>0.20686799048210572</v>
      </c>
      <c r="IR121">
        <f t="array" ref="IR121:IR123">+MMULT($AD$11:$AF$13,IR113:IR115)</f>
        <v>0.65237509210632916</v>
      </c>
      <c r="IS121">
        <f t="array" ref="IS121:IS123">+MMULT($AD$11:$AF$13,IS113:IS115)</f>
        <v>0.22513519255035441</v>
      </c>
      <c r="IT121">
        <f t="array" ref="IT121:IT123">+MMULT($AD$11:$AF$13,IT113:IT115)</f>
        <v>0.51954565638721606</v>
      </c>
      <c r="IU121">
        <f t="array" ref="IU121:IU123">+MMULT($AD$11:$AF$13,IU113:IU115)</f>
        <v>-1.4996334593644829</v>
      </c>
      <c r="IV121">
        <f t="array" ref="IV121:IV123">+MMULT($AD$11:$AF$13,IV113:IV115)</f>
        <v>0.19759777044964663</v>
      </c>
      <c r="IW121">
        <f t="array" ref="IW121:IW123">+MMULT($AD$11:$AF$13,IW113:IW115)</f>
        <v>-0.43100064798286192</v>
      </c>
      <c r="IX121">
        <f t="array" ref="IX121:IX123">+MMULT($AD$11:$AF$13,IX113:IX115)</f>
        <v>0.81952322020712887</v>
      </c>
      <c r="IY121">
        <f t="array" ref="IY121:IY123">+MMULT($AD$11:$AF$13,IY113:IY115)</f>
        <v>1.0495220490982</v>
      </c>
      <c r="IZ121">
        <f t="array" ref="IZ121:IZ123">+MMULT($AD$11:$AF$13,IZ113:IZ115)</f>
        <v>1.4496835663878718</v>
      </c>
      <c r="JA121">
        <f t="array" ref="JA121:JA123">+MMULT($AD$11:$AF$13,JA113:JA115)</f>
        <v>-0.12704076456058078</v>
      </c>
      <c r="JB121">
        <f t="array" ref="JB121:JB123">+MMULT($AD$11:$AF$13,JB113:JB115)</f>
        <v>0.96399160099164671</v>
      </c>
      <c r="JC121">
        <f t="array" ref="JC121:JC123">+MMULT($AD$11:$AF$13,JC113:JC115)</f>
        <v>0.79080441636809384</v>
      </c>
      <c r="JD121">
        <f t="array" ref="JD121:JD123">+MMULT($AD$11:$AF$13,JD113:JD115)</f>
        <v>-0.75715937984728676</v>
      </c>
      <c r="JE121">
        <f t="array" ref="JE121:JE123">+MMULT($AD$11:$AF$13,JE113:JE115)</f>
        <v>0.82232912603474562</v>
      </c>
      <c r="JF121">
        <f t="array" ref="JF121:JF123">+MMULT($AD$11:$AF$13,JF113:JF115)</f>
        <v>-0.59915429191140535</v>
      </c>
      <c r="JG121">
        <f t="array" ref="JG121:JG123">+MMULT($AD$11:$AF$13,JG113:JG115)</f>
        <v>-0.77879784199807933</v>
      </c>
      <c r="JH121">
        <f t="array" ref="JH121:JH123">+MMULT($AD$11:$AF$13,JH113:JH115)</f>
        <v>7.4468780408657662E-2</v>
      </c>
      <c r="JI121">
        <f t="array" ref="JI121:JI123">+MMULT($AD$11:$AF$13,JI113:JI115)</f>
        <v>-1.4026071435435081</v>
      </c>
      <c r="JJ121">
        <f t="array" ref="JJ121:JJ123">+MMULT($AD$11:$AF$13,JJ113:JJ115)</f>
        <v>-0.83437743129879705</v>
      </c>
      <c r="JK121">
        <f t="array" ref="JK121:JK123">+MMULT($AD$11:$AF$13,JK113:JK115)</f>
        <v>-0.65007989293430546</v>
      </c>
      <c r="JL121">
        <f t="array" ref="JL121:JL123">+MMULT($AD$11:$AF$13,JL113:JL115)</f>
        <v>7.2321626551193119E-2</v>
      </c>
      <c r="JM121">
        <f t="array" ref="JM121:JM123">+MMULT($AD$11:$AF$13,JM113:JM115)</f>
        <v>0.97226425393808336</v>
      </c>
      <c r="JN121">
        <f t="array" ref="JN121:JN123">+MMULT($AD$11:$AF$13,JN113:JN115)</f>
        <v>0.82723548686221438</v>
      </c>
      <c r="JO121">
        <f t="array" ref="JO121:JO123">+MMULT($AD$11:$AF$13,JO113:JO115)</f>
        <v>0.99072918095664919</v>
      </c>
      <c r="JP121">
        <f t="array" ref="JP121:JP123">+MMULT($AD$11:$AF$13,JP113:JP115)</f>
        <v>-0.26036699663727475</v>
      </c>
      <c r="JQ121">
        <f t="array" ref="JQ121:JQ123">+MMULT($AD$11:$AF$13,JQ113:JQ115)</f>
        <v>1.3863718385777652</v>
      </c>
      <c r="JR121">
        <f t="array" ref="JR121:JR123">+MMULT($AD$11:$AF$13,JR113:JR115)</f>
        <v>-0.70627948408928409</v>
      </c>
      <c r="JS121">
        <f t="array" ref="JS121:JS123">+MMULT($AD$11:$AF$13,JS113:JS115)</f>
        <v>1.0524153910847511</v>
      </c>
      <c r="JT121">
        <f t="array" ref="JT121:JT123">+MMULT($AD$11:$AF$13,JT113:JT115)</f>
        <v>-0.74295497839133451</v>
      </c>
      <c r="JU121">
        <f t="array" ref="JU121:JU123">+MMULT($AD$11:$AF$13,JU113:JU115)</f>
        <v>-1.0767027714141648</v>
      </c>
      <c r="JV121">
        <f t="array" ref="JV121:JV123">+MMULT($AD$11:$AF$13,JV113:JV115)</f>
        <v>1.1759090296522043</v>
      </c>
      <c r="JW121">
        <f t="array" ref="JW121:JW123">+MMULT($AD$11:$AF$13,JW113:JW115)</f>
        <v>0.36032043659711599</v>
      </c>
      <c r="JX121">
        <f t="array" ref="JX121:JX123">+MMULT($AD$11:$AF$13,JX113:JX115)</f>
        <v>1.4423230315539535</v>
      </c>
      <c r="JY121">
        <f t="array" ref="JY121:JY123">+MMULT($AD$11:$AF$13,JY113:JY115)</f>
        <v>-4.1114866553393021E-3</v>
      </c>
      <c r="JZ121">
        <f t="array" ref="JZ121:JZ123">+MMULT($AD$11:$AF$13,JZ113:JZ115)</f>
        <v>0.9603153079455482</v>
      </c>
      <c r="KA121">
        <f t="array" ref="KA121:KA123">+MMULT($AD$11:$AF$13,KA113:KA115)</f>
        <v>-0.25303825677024172</v>
      </c>
      <c r="KB121">
        <f t="array" ref="KB121:KB123">+MMULT($AD$11:$AF$13,KB113:KB115)</f>
        <v>-0.67792036081313756</v>
      </c>
      <c r="KC121">
        <f t="array" ref="KC121:KC123">+MMULT($AD$11:$AF$13,KC113:KC115)</f>
        <v>0.47582558973466887</v>
      </c>
      <c r="KD121">
        <f t="array" ref="KD121:KD123">+MMULT($AD$11:$AF$13,KD113:KD115)</f>
        <v>-0.24816170372422786</v>
      </c>
      <c r="KE121">
        <f t="array" ref="KE121:KE123">+MMULT($AD$11:$AF$13,KE113:KE115)</f>
        <v>1.3138634165961218</v>
      </c>
      <c r="KF121">
        <f t="array" ref="KF121:KF123">+MMULT($AD$11:$AF$13,KF113:KF115)</f>
        <v>-0.23940318394007706</v>
      </c>
      <c r="KG121">
        <f t="array" ref="KG121:KG123">+MMULT($AD$11:$AF$13,KG113:KG115)</f>
        <v>-8.7562345209059131E-2</v>
      </c>
      <c r="KH121">
        <f t="array" ref="KH121:KH123">+MMULT($AD$11:$AF$13,KH113:KH115)</f>
        <v>-7.1584380756543109E-2</v>
      </c>
      <c r="KI121">
        <f t="array" ref="KI121:KI123">+MMULT($AD$11:$AF$13,KI113:KI115)</f>
        <v>-0.7543415509070881</v>
      </c>
      <c r="KJ121">
        <f t="array" ref="KJ121:KJ123">+MMULT($AD$11:$AF$13,KJ113:KJ115)</f>
        <v>-5.4488624499470116E-3</v>
      </c>
      <c r="KK121">
        <f t="array" ref="KK121:KK123">+MMULT($AD$11:$AF$13,KK113:KK115)</f>
        <v>0.8274441413323983</v>
      </c>
      <c r="KL121">
        <f t="array" ref="KL121:KL123">+MMULT($AD$11:$AF$13,KL113:KL115)</f>
        <v>0.37134037340097492</v>
      </c>
      <c r="KM121">
        <f t="array" ref="KM121:KM123">+MMULT($AD$11:$AF$13,KM113:KM115)</f>
        <v>-0.80653895060539516</v>
      </c>
      <c r="KN121">
        <f t="array" ref="KN121:KN123">+MMULT($AD$11:$AF$13,KN113:KN115)</f>
        <v>-0.44913967659085474</v>
      </c>
      <c r="KO121">
        <f t="array" ref="KO121:KO123">+MMULT($AD$11:$AF$13,KO113:KO115)</f>
        <v>5.315124870486241E-2</v>
      </c>
      <c r="KP121">
        <f t="array" ref="KP121:KP123">+MMULT($AD$11:$AF$13,KP113:KP115)</f>
        <v>0.16882332541856249</v>
      </c>
      <c r="KQ121">
        <f t="array" ref="KQ121:KQ123">+MMULT($AD$11:$AF$13,KQ113:KQ115)</f>
        <v>0.32572949981147498</v>
      </c>
      <c r="KR121">
        <f t="array" ref="KR121:KR123">+MMULT($AD$11:$AF$13,KR113:KR115)</f>
        <v>0.91873146563059882</v>
      </c>
      <c r="KS121">
        <f t="array" ref="KS121:KS123">+MMULT($AD$11:$AF$13,KS113:KS115)</f>
        <v>-0.42640031371166304</v>
      </c>
      <c r="KT121">
        <f t="array" ref="KT121:KT123">+MMULT($AD$11:$AF$13,KT113:KT115)</f>
        <v>-0.62850104634642268</v>
      </c>
      <c r="KU121">
        <f t="array" ref="KU121:KU123">+MMULT($AD$11:$AF$13,KU113:KU115)</f>
        <v>0.10740935969441501</v>
      </c>
      <c r="KV121">
        <f t="array" ref="KV121:KV123">+MMULT($AD$11:$AF$13,KV113:KV115)</f>
        <v>-1.194691906339622</v>
      </c>
      <c r="KW121">
        <f t="array" ref="KW121:KW123">+MMULT($AD$11:$AF$13,KW113:KW115)</f>
        <v>-1.3574940599043044</v>
      </c>
      <c r="KX121">
        <f t="array" ref="KX121:KX123">+MMULT($AD$11:$AF$13,KX113:KX115)</f>
        <v>-0.29772806991278666</v>
      </c>
      <c r="KY121">
        <f t="array" ref="KY121:KY123">+MMULT($AD$11:$AF$13,KY113:KY115)</f>
        <v>-1.2538941346798194</v>
      </c>
      <c r="KZ121">
        <f t="array" ref="KZ121:KZ123">+MMULT($AD$11:$AF$13,KZ113:KZ115)</f>
        <v>0.46362129041433719</v>
      </c>
      <c r="LA121">
        <f t="array" ref="LA121:LA123">+MMULT($AD$11:$AF$13,LA113:LA115)</f>
        <v>-8.9108375473850809E-2</v>
      </c>
      <c r="LB121">
        <f t="array" ref="LB121:LB123">+MMULT($AD$11:$AF$13,LB113:LB115)</f>
        <v>1.1133424963784693</v>
      </c>
      <c r="LC121">
        <f t="array" ref="LC121:LC123">+MMULT($AD$11:$AF$13,LC113:LC115)</f>
        <v>0.13901256318556462</v>
      </c>
      <c r="LD121">
        <f t="array" ref="LD121:LD123">+MMULT($AD$11:$AF$13,LD113:LD115)</f>
        <v>1.30076786461029</v>
      </c>
      <c r="LE121">
        <f t="array" ref="LE121:LE123">+MMULT($AD$11:$AF$13,LE113:LE115)</f>
        <v>1.53118996399802</v>
      </c>
      <c r="LF121">
        <f t="array" ref="LF121:LF123">+MMULT($AD$11:$AF$13,LF113:LF115)</f>
        <v>0.33650401921468898</v>
      </c>
      <c r="LG121">
        <f t="array" ref="LG121:LG123">+MMULT($AD$11:$AF$13,LG113:LG115)</f>
        <v>-1.2580235060040317</v>
      </c>
      <c r="LH121">
        <f t="array" ref="LH121:LH123">+MMULT($AD$11:$AF$13,LH113:LH115)</f>
        <v>-0.32465443249366999</v>
      </c>
      <c r="LI121">
        <f t="array" ref="LI121:LI123">+MMULT($AD$11:$AF$13,LI113:LI115)</f>
        <v>1.3201071532181983</v>
      </c>
      <c r="LJ121">
        <f t="array" ref="LJ121:LJ123">+MMULT($AD$11:$AF$13,LJ113:LJ115)</f>
        <v>0.17564036503728722</v>
      </c>
      <c r="LK121">
        <f t="array" ref="LK121:LK123">+MMULT($AD$11:$AF$13,LK113:LK115)</f>
        <v>1.2034315478621846</v>
      </c>
      <c r="LL121">
        <f t="array" ref="LL121:LL123">+MMULT($AD$11:$AF$13,LL113:LL115)</f>
        <v>-0.13163712446091899</v>
      </c>
      <c r="LM121">
        <f t="array" ref="LM121:LM123">+MMULT($AD$11:$AF$13,LM113:LM115)</f>
        <v>0.24725654076071552</v>
      </c>
      <c r="LN121">
        <f t="array" ref="LN121:LN123">+MMULT($AD$11:$AF$13,LN113:LN115)</f>
        <v>4.4647088655793032E-2</v>
      </c>
      <c r="LO121">
        <f t="array" ref="LO121:LO123">+MMULT($AD$11:$AF$13,LO113:LO115)</f>
        <v>0.96867340986548878</v>
      </c>
      <c r="LP121">
        <f t="array" ref="LP121:LP123">+MMULT($AD$11:$AF$13,LP113:LP115)</f>
        <v>1.4050354841393635</v>
      </c>
      <c r="LQ121">
        <f t="array" ref="LQ121:LQ123">+MMULT($AD$11:$AF$13,LQ113:LQ115)</f>
        <v>0.76174182944961277</v>
      </c>
      <c r="LR121">
        <f t="array" ref="LR121:LR123">+MMULT($AD$11:$AF$13,LR113:LR115)</f>
        <v>0.7196134983267547</v>
      </c>
      <c r="LS121">
        <f t="array" ref="LS121:LS123">+MMULT($AD$11:$AF$13,LS113:LS115)</f>
        <v>-0.17475308674264778</v>
      </c>
      <c r="LT121">
        <f t="array" ref="LT121:LT123">+MMULT($AD$11:$AF$13,LT113:LT115)</f>
        <v>0.92257468225284445</v>
      </c>
      <c r="LU121">
        <f t="array" ref="LU121:LU123">+MMULT($AD$11:$AF$13,LU113:LU115)</f>
        <v>2.215918422095446</v>
      </c>
      <c r="LV121">
        <f t="array" ref="LV121:LV123">+MMULT($AD$11:$AF$13,LV113:LV115)</f>
        <v>0.27543383656998743</v>
      </c>
      <c r="LW121">
        <f t="array" ref="LW121:LW123">+MMULT($AD$11:$AF$13,LW113:LW115)</f>
        <v>0.76271952468133186</v>
      </c>
      <c r="LX121">
        <f t="array" ref="LX121:LX123">+MMULT($AD$11:$AF$13,LX113:LX115)</f>
        <v>1.8119713165610081</v>
      </c>
      <c r="LY121">
        <f t="array" ref="LY121:LY123">+MMULT($AD$11:$AF$13,LY113:LY115)</f>
        <v>0.49485885178630729</v>
      </c>
      <c r="LZ121">
        <f t="array" ref="LZ121:LZ123">+MMULT($AD$11:$AF$13,LZ113:LZ115)</f>
        <v>0.53728426713099864</v>
      </c>
      <c r="MA121">
        <f t="array" ref="MA121:MA123">+MMULT($AD$11:$AF$13,MA113:MA115)</f>
        <v>-1.2396499895152606</v>
      </c>
      <c r="MB121">
        <f t="array" ref="MB121:MB123">+MMULT($AD$11:$AF$13,MB113:MB115)</f>
        <v>1.2585878666662436</v>
      </c>
      <c r="MC121">
        <f t="array" ref="MC121:MC123">+MMULT($AD$11:$AF$13,MC113:MC115)</f>
        <v>1.1453898358132961</v>
      </c>
      <c r="MD121">
        <f t="array" ref="MD121:MD123">+MMULT($AD$11:$AF$13,MD113:MD115)</f>
        <v>-1.4274032433430848</v>
      </c>
      <c r="ME121">
        <f t="array" ref="ME121:ME123">+MMULT($AD$11:$AF$13,ME113:ME115)</f>
        <v>-1.6733055172330347</v>
      </c>
      <c r="MF121">
        <f t="array" ref="MF121:MF123">+MMULT($AD$11:$AF$13,MF113:MF115)</f>
        <v>3.1530671222942827E-2</v>
      </c>
      <c r="MG121">
        <f t="array" ref="MG121:MG123">+MMULT($AD$11:$AF$13,MG113:MG115)</f>
        <v>-0.96300993138906688</v>
      </c>
      <c r="MH121">
        <f t="array" ref="MH121:MH123">+MMULT($AD$11:$AF$13,MH113:MH115)</f>
        <v>1.4459913758583307</v>
      </c>
      <c r="MI121">
        <f t="array" ref="MI121:MI123">+MMULT($AD$11:$AF$13,MI113:MI115)</f>
        <v>-0.55026555595458682</v>
      </c>
      <c r="MJ121">
        <f t="array" ref="MJ121:MJ123">+MMULT($AD$11:$AF$13,MJ113:MJ115)</f>
        <v>-0.22485798018282427</v>
      </c>
      <c r="MK121">
        <f t="array" ref="MK121:MK123">+MMULT($AD$11:$AF$13,MK113:MK115)</f>
        <v>-0.45272853347801895</v>
      </c>
      <c r="ML121">
        <f t="array" ref="ML121:ML123">+MMULT($AD$11:$AF$13,ML113:ML115)</f>
        <v>0.94385743821160906</v>
      </c>
      <c r="MM121">
        <f t="array" ref="MM121:MM123">+MMULT($AD$11:$AF$13,MM113:MM115)</f>
        <v>-0.83828821222567362</v>
      </c>
      <c r="MN121">
        <f t="array" ref="MN121:MN123">+MMULT($AD$11:$AF$13,MN113:MN115)</f>
        <v>1.4405027696997772</v>
      </c>
      <c r="MO121">
        <f t="array" ref="MO121:MO123">+MMULT($AD$11:$AF$13,MO113:MO115)</f>
        <v>0.77482843910100807</v>
      </c>
      <c r="MP121">
        <f t="array" ref="MP121:MP123">+MMULT($AD$11:$AF$13,MP113:MP115)</f>
        <v>0.53373515395244087</v>
      </c>
      <c r="MQ121">
        <f t="array" ref="MQ121:MQ123">+MMULT($AD$11:$AF$13,MQ113:MQ115)</f>
        <v>-1.433523774468481</v>
      </c>
      <c r="MR121">
        <f t="array" ref="MR121:MR123">+MMULT($AD$11:$AF$13,MR113:MR115)</f>
        <v>-0.98465236791071997</v>
      </c>
      <c r="MS121">
        <f t="array" ref="MS121:MS123">+MMULT($AD$11:$AF$13,MS113:MS115)</f>
        <v>0.67810020109458191</v>
      </c>
      <c r="MT121">
        <f t="array" ref="MT121:MT123">+MMULT($AD$11:$AF$13,MT113:MT115)</f>
        <v>-0.68480595832920843</v>
      </c>
      <c r="MU121">
        <f t="array" ref="MU121:MU123">+MMULT($AD$11:$AF$13,MU113:MU115)</f>
        <v>-0.52226015168503792</v>
      </c>
      <c r="MV121">
        <f t="array" ref="MV121:MV123">+MMULT($AD$11:$AF$13,MV113:MV115)</f>
        <v>-7.104784069035576E-2</v>
      </c>
      <c r="MW121">
        <f t="array" ref="MW121:MW123">+MMULT($AD$11:$AF$13,MW113:MW115)</f>
        <v>-0.50683561837486701</v>
      </c>
      <c r="MX121">
        <f t="array" ref="MX121:MX123">+MMULT($AD$11:$AF$13,MX113:MX115)</f>
        <v>-2.2060619823610415</v>
      </c>
      <c r="MY121">
        <f t="array" ref="MY121:MY123">+MMULT($AD$11:$AF$13,MY113:MY115)</f>
        <v>0.31635992050749973</v>
      </c>
      <c r="MZ121">
        <f t="array" ref="MZ121:MZ123">+MMULT($AD$11:$AF$13,MZ113:MZ115)</f>
        <v>0.80704965726098832</v>
      </c>
      <c r="NA121">
        <f t="array" ref="NA121:NA123">+MMULT($AD$11:$AF$13,NA113:NA115)</f>
        <v>-0.83395614798756845</v>
      </c>
      <c r="NB121">
        <f t="array" ref="NB121:NB123">+MMULT($AD$11:$AF$13,NB113:NB115)</f>
        <v>-0.8413643752718144</v>
      </c>
      <c r="NC121">
        <f t="array" ref="NC121:NC123">+MMULT($AD$11:$AF$13,NC113:NC115)</f>
        <v>0.71325251776428922</v>
      </c>
      <c r="ND121">
        <f t="array" ref="ND121:ND123">+MMULT($AD$11:$AF$13,ND113:ND115)</f>
        <v>-1.28381319851877</v>
      </c>
      <c r="NE121">
        <f t="array" ref="NE121:NE123">+MMULT($AD$11:$AF$13,NE113:NE115)</f>
        <v>6.7828600293231706E-2</v>
      </c>
      <c r="NF121">
        <f t="array" ref="NF121:NF123">+MMULT($AD$11:$AF$13,NF113:NF115)</f>
        <v>1.6352230956463154</v>
      </c>
      <c r="NG121">
        <f t="array" ref="NG121:NG123">+MMULT($AD$11:$AF$13,NG113:NG115)</f>
        <v>1.3851954248030138</v>
      </c>
      <c r="NH121">
        <f t="array" ref="NH121:NH123">+MMULT($AD$11:$AF$13,NH113:NH115)</f>
        <v>-0.24837035819441183</v>
      </c>
      <c r="NI121">
        <f t="array" ref="NI121:NI123">+MMULT($AD$11:$AF$13,NI113:NI115)</f>
        <v>-0.5795149383035183</v>
      </c>
      <c r="NJ121">
        <f t="array" ref="NJ121:NJ123">+MMULT($AD$11:$AF$13,NJ113:NJ115)</f>
        <v>-1.5957416955166484</v>
      </c>
      <c r="NK121">
        <f t="array" ref="NK121:NK123">+MMULT($AD$11:$AF$13,NK113:NK115)</f>
        <v>0.45663335284860462</v>
      </c>
      <c r="NL121">
        <f t="array" ref="NL121:NL123">+MMULT($AD$11:$AF$13,NL113:NL115)</f>
        <v>-0.54473422530928139</v>
      </c>
      <c r="NM121">
        <f t="array" ref="NM121:NM123">+MMULT($AD$11:$AF$13,NM113:NM115)</f>
        <v>0.70832032352622631</v>
      </c>
      <c r="NN121">
        <f t="array" ref="NN121:NN123">+MMULT($AD$11:$AF$13,NN113:NN115)</f>
        <v>-0.55091834636844816</v>
      </c>
      <c r="NO121">
        <f t="array" ref="NO121:NO123">+MMULT($AD$11:$AF$13,NO113:NO115)</f>
        <v>-0.57228754489343181</v>
      </c>
      <c r="NP121">
        <f t="array" ref="NP121:NP123">+MMULT($AD$11:$AF$13,NP113:NP115)</f>
        <v>1.3599581698379055</v>
      </c>
      <c r="NQ121">
        <f t="array" ref="NQ121:NQ123">+MMULT($AD$11:$AF$13,NQ113:NQ115)</f>
        <v>0.26806535299434792</v>
      </c>
      <c r="NR121">
        <f t="array" ref="NR121:NR123">+MMULT($AD$11:$AF$13,NR113:NR115)</f>
        <v>-0.15644316018764715</v>
      </c>
      <c r="NS121">
        <f t="array" ref="NS121:NS123">+MMULT($AD$11:$AF$13,NS113:NS115)</f>
        <v>0.609938747241771</v>
      </c>
      <c r="NT121">
        <f t="array" ref="NT121:NT123">+MMULT($AD$11:$AF$13,NT113:NT115)</f>
        <v>-0.30595998555790177</v>
      </c>
      <c r="NU121">
        <f t="array" ref="NU121:NU123">+MMULT($AD$11:$AF$13,NU113:NU115)</f>
        <v>-0.131434431547026</v>
      </c>
      <c r="NV121">
        <f t="array" ref="NV121:NV123">+MMULT($AD$11:$AF$13,NV113:NV115)</f>
        <v>0.80961312646610561</v>
      </c>
      <c r="NW121">
        <f t="array" ref="NW121:NW123">+MMULT($AD$11:$AF$13,NW113:NW115)</f>
        <v>-1.1820534070027646</v>
      </c>
      <c r="NX121">
        <f t="array" ref="NX121:NX123">+MMULT($AD$11:$AF$13,NX113:NX115)</f>
        <v>-0.21636872402448232</v>
      </c>
      <c r="NY121">
        <f t="array" ref="NY121:NY123">+MMULT($AD$11:$AF$13,NY113:NY115)</f>
        <v>0.30269205911773478</v>
      </c>
      <c r="NZ121">
        <f t="array" ref="NZ121:NZ123">+MMULT($AD$11:$AF$13,NZ113:NZ115)</f>
        <v>1.1458627859457131</v>
      </c>
      <c r="OA121">
        <f t="array" ref="OA121:OA123">+MMULT($AD$11:$AF$13,OA113:OA115)</f>
        <v>1.0899632597907134</v>
      </c>
      <c r="OB121">
        <f t="array" ref="OB121:OB123">+MMULT($AD$11:$AF$13,OB113:OB115)</f>
        <v>-0.22713926905683565</v>
      </c>
      <c r="OC121">
        <f t="array" ref="OC121:OC123">+MMULT($AD$11:$AF$13,OC113:OC115)</f>
        <v>-1.5156183789660052</v>
      </c>
      <c r="OD121">
        <f t="array" ref="OD121:OD123">+MMULT($AD$11:$AF$13,OD113:OD115)</f>
        <v>-0.4035755018589674</v>
      </c>
      <c r="OE121">
        <f t="array" ref="OE121:OE123">+MMULT($AD$11:$AF$13,OE113:OE115)</f>
        <v>-1.1311814599864833</v>
      </c>
      <c r="OF121">
        <f t="array" ref="OF121:OF123">+MMULT($AD$11:$AF$13,OF113:OF115)</f>
        <v>0.58686553721028489</v>
      </c>
      <c r="OG121">
        <f t="array" ref="OG121:OG123">+MMULT($AD$11:$AF$13,OG113:OG115)</f>
        <v>8.2726529464366927E-2</v>
      </c>
      <c r="OH121">
        <f t="array" ref="OH121:OH123">+MMULT($AD$11:$AF$13,OH113:OH115)</f>
        <v>-0.66892238518463287</v>
      </c>
      <c r="OI121">
        <f t="array" ref="OI121:OI123">+MMULT($AD$11:$AF$13,OI113:OI115)</f>
        <v>0.46747344937101926</v>
      </c>
      <c r="OJ121">
        <f t="array" ref="OJ121:OJ123">+MMULT($AD$11:$AF$13,OJ113:OJ115)</f>
        <v>0.42173837669212411</v>
      </c>
      <c r="OK121">
        <f t="array" ref="OK121:OK123">+MMULT($AD$11:$AF$13,OK113:OK115)</f>
        <v>6.4523910922603747E-3</v>
      </c>
      <c r="OL121">
        <f t="array" ref="OL121:OL123">+MMULT($AD$11:$AF$13,OL113:OL115)</f>
        <v>-0.54692807802435861</v>
      </c>
      <c r="OM121">
        <f t="array" ref="OM121:OM123">+MMULT($AD$11:$AF$13,OM113:OM115)</f>
        <v>-0.86505162560127036</v>
      </c>
      <c r="ON121">
        <f t="array" ref="ON121:ON123">+MMULT($AD$11:$AF$13,ON113:ON115)</f>
        <v>0.97974799426868164</v>
      </c>
      <c r="OO121">
        <f t="array" ref="OO121:OO123">+MMULT($AD$11:$AF$13,OO113:OO115)</f>
        <v>0.36790353619923044</v>
      </c>
      <c r="OP121">
        <f t="array" ref="OP121:OP123">+MMULT($AD$11:$AF$13,OP113:OP115)</f>
        <v>-0.61215843336744236</v>
      </c>
      <c r="OQ121">
        <f t="array" ref="OQ121:OQ123">+MMULT($AD$11:$AF$13,OQ113:OQ115)</f>
        <v>-1.235278181568549</v>
      </c>
      <c r="OR121">
        <f t="array" ref="OR121:OR123">+MMULT($AD$11:$AF$13,OR113:OR115)</f>
        <v>2.4023641079101172</v>
      </c>
      <c r="OS121">
        <f t="array" ref="OS121:OS123">+MMULT($AD$11:$AF$13,OS113:OS115)</f>
        <v>-0.30674194302473407</v>
      </c>
      <c r="OT121">
        <f t="array" ref="OT121:OT123">+MMULT($AD$11:$AF$13,OT113:OT115)</f>
        <v>0.43659656215465287</v>
      </c>
      <c r="OU121">
        <f t="array" ref="OU121:OU123">+MMULT($AD$11:$AF$13,OU113:OU115)</f>
        <v>0.13705021757312019</v>
      </c>
      <c r="OV121">
        <f t="array" ref="OV121:OV123">+MMULT($AD$11:$AF$13,OV113:OV115)</f>
        <v>-1.4213463021514587</v>
      </c>
      <c r="OW121">
        <f t="array" ref="OW121:OW123">+MMULT($AD$11:$AF$13,OW113:OW115)</f>
        <v>0.7111083446849702</v>
      </c>
      <c r="OX121">
        <f t="array" ref="OX121:OX123">+MMULT($AD$11:$AF$13,OX113:OX115)</f>
        <v>-0.11401377047209513</v>
      </c>
      <c r="OY121">
        <f t="array" ref="OY121:OY123">+MMULT($AD$11:$AF$13,OY113:OY115)</f>
        <v>1.5527469515461692</v>
      </c>
      <c r="OZ121">
        <f t="array" ref="OZ121:OZ123">+MMULT($AD$11:$AF$13,OZ113:OZ115)</f>
        <v>-0.31678815896773443</v>
      </c>
      <c r="PA121">
        <f t="array" ref="PA121:PA123">+MMULT($AD$11:$AF$13,PA113:PA115)</f>
        <v>-0.73769092418640758</v>
      </c>
      <c r="PB121">
        <f t="array" ref="PB121:PB123">+MMULT($AD$11:$AF$13,PB113:PB115)</f>
        <v>4.7801745526431568E-3</v>
      </c>
      <c r="PC121">
        <f t="array" ref="PC121:PC123">+MMULT($AD$11:$AF$13,PC113:PC115)</f>
        <v>-0.43311600687344126</v>
      </c>
      <c r="PD121">
        <f t="array" ref="PD121:PD123">+MMULT($AD$11:$AF$13,PD113:PD115)</f>
        <v>-1.1011113700548283</v>
      </c>
      <c r="PE121">
        <f t="array" ref="PE121:PE123">+MMULT($AD$11:$AF$13,PE113:PE115)</f>
        <v>0.27164228676893021</v>
      </c>
      <c r="PF121">
        <f t="array" ref="PF121:PF123">+MMULT($AD$11:$AF$13,PF113:PF115)</f>
        <v>-1.1678609286593942</v>
      </c>
      <c r="PG121">
        <f t="array" ref="PG121:PG123">+MMULT($AD$11:$AF$13,PG113:PG115)</f>
        <v>-0.65600170551666948</v>
      </c>
      <c r="PH121">
        <f t="array" ref="PH121:PH123">+MMULT($AD$11:$AF$13,PH113:PH115)</f>
        <v>-5.0204252711692675E-2</v>
      </c>
      <c r="PI121">
        <f t="array" ref="PI121:PI123">+MMULT($AD$11:$AF$13,PI113:PI115)</f>
        <v>-0.84754849633098106</v>
      </c>
      <c r="PJ121">
        <f t="array" ref="PJ121:PJ123">+MMULT($AD$11:$AF$13,PJ113:PJ115)</f>
        <v>-0.16609988778630413</v>
      </c>
      <c r="PK121">
        <f t="array" ref="PK121:PK123">+MMULT($AD$11:$AF$13,PK113:PK115)</f>
        <v>0.17543568493796391</v>
      </c>
      <c r="PL121">
        <f t="array" ref="PL121:PL123">+MMULT($AD$11:$AF$13,PL113:PL115)</f>
        <v>-1.2067183525639398</v>
      </c>
      <c r="PM121">
        <f t="array" ref="PM121:PM123">+MMULT($AD$11:$AF$13,PM113:PM115)</f>
        <v>-0.30098904120394754</v>
      </c>
      <c r="PN121">
        <f t="array" ref="PN121:PN123">+MMULT($AD$11:$AF$13,PN113:PN115)</f>
        <v>1.4858344437363167</v>
      </c>
      <c r="PO121">
        <f t="array" ref="PO121:PO123">+MMULT($AD$11:$AF$13,PO113:PO115)</f>
        <v>0.40402162498807503</v>
      </c>
      <c r="PP121">
        <f t="array" ref="PP121:PP123">+MMULT($AD$11:$AF$13,PP113:PP115)</f>
        <v>0.71073674100949968</v>
      </c>
      <c r="PQ121">
        <f t="array" ref="PQ121:PQ123">+MMULT($AD$11:$AF$13,PQ113:PQ115)</f>
        <v>0.34191115077059919</v>
      </c>
      <c r="PR121">
        <f t="array" ref="PR121:PR123">+MMULT($AD$11:$AF$13,PR113:PR115)</f>
        <v>0.19869469680718518</v>
      </c>
      <c r="PS121">
        <f t="array" ref="PS121:PS123">+MMULT($AD$11:$AF$13,PS113:PS115)</f>
        <v>-0.51421006350679743</v>
      </c>
      <c r="PT121">
        <f t="array" ref="PT121:PT123">+MMULT($AD$11:$AF$13,PT113:PT115)</f>
        <v>0.37786330957601177</v>
      </c>
      <c r="PU121">
        <f t="array" ref="PU121:PU123">+MMULT($AD$11:$AF$13,PU113:PU115)</f>
        <v>-6.2531757528704449E-2</v>
      </c>
      <c r="PV121">
        <f t="array" ref="PV121:PV123">+MMULT($AD$11:$AF$13,PV113:PV115)</f>
        <v>0.61207298439393842</v>
      </c>
      <c r="PW121">
        <f t="array" ref="PW121:PW123">+MMULT($AD$11:$AF$13,PW113:PW115)</f>
        <v>-0.78029021825625222</v>
      </c>
      <c r="PX121">
        <f t="array" ref="PX121:PX123">+MMULT($AD$11:$AF$13,PX113:PX115)</f>
        <v>-0.90501988616136675</v>
      </c>
      <c r="PY121">
        <f t="array" ref="PY121:PY123">+MMULT($AD$11:$AF$13,PY113:PY115)</f>
        <v>-1.3076872442786764</v>
      </c>
      <c r="PZ121">
        <f t="array" ref="PZ121:PZ123">+MMULT($AD$11:$AF$13,PZ113:PZ115)</f>
        <v>0.5652648315826686</v>
      </c>
      <c r="QA121">
        <f t="array" ref="QA121:QA123">+MMULT($AD$11:$AF$13,QA113:QA115)</f>
        <v>0.5553289044310511</v>
      </c>
      <c r="QB121">
        <f t="array" ref="QB121:QB123">+MMULT($AD$11:$AF$13,QB113:QB115)</f>
        <v>-0.96166063248187728</v>
      </c>
      <c r="QC121">
        <f t="array" ref="QC121:QC123">+MMULT($AD$11:$AF$13,QC113:QC115)</f>
        <v>-5.395506521142826E-2</v>
      </c>
      <c r="QD121">
        <f t="array" ref="QD121:QD123">+MMULT($AD$11:$AF$13,QD113:QD115)</f>
        <v>-0.85269928096637959</v>
      </c>
      <c r="QE121">
        <f t="array" ref="QE121:QE123">+MMULT($AD$11:$AF$13,QE113:QE115)</f>
        <v>1.3287514098401054</v>
      </c>
      <c r="QF121">
        <f t="array" ref="QF121:QF123">+MMULT($AD$11:$AF$13,QF113:QF115)</f>
        <v>-1.0833022142282691</v>
      </c>
      <c r="QG121">
        <f t="array" ref="QG121:QG123">+MMULT($AD$11:$AF$13,QG113:QG115)</f>
        <v>0.59484806108389443</v>
      </c>
      <c r="QH121">
        <f t="array" ref="QH121:QH123">+MMULT($AD$11:$AF$13,QH113:QH115)</f>
        <v>-1.3213630544101627</v>
      </c>
      <c r="QI121">
        <f t="array" ref="QI121:QI123">+MMULT($AD$11:$AF$13,QI113:QI115)</f>
        <v>6.4006249118004482E-2</v>
      </c>
      <c r="QJ121">
        <f t="array" ref="QJ121:QJ123">+MMULT($AD$11:$AF$13,QJ113:QJ115)</f>
        <v>1.9754212925759758</v>
      </c>
      <c r="QK121">
        <f t="array" ref="QK121:QK123">+MMULT($AD$11:$AF$13,QK113:QK115)</f>
        <v>1.6383072074341773</v>
      </c>
      <c r="QL121">
        <f t="array" ref="QL121:QL123">+MMULT($AD$11:$AF$13,QL113:QL115)</f>
        <v>-0.14287366447668318</v>
      </c>
      <c r="QM121">
        <f t="array" ref="QM121:QM123">+MMULT($AD$11:$AF$13,QM113:QM115)</f>
        <v>0.76232904274427338</v>
      </c>
      <c r="QN121">
        <f t="array" ref="QN121:QN123">+MMULT($AD$11:$AF$13,QN113:QN115)</f>
        <v>0.92152544834563366</v>
      </c>
      <c r="QO121">
        <f t="array" ref="QO121:QO123">+MMULT($AD$11:$AF$13,QO113:QO115)</f>
        <v>-1.958585857610275</v>
      </c>
      <c r="QP121">
        <f t="array" ref="QP121:QP123">+MMULT($AD$11:$AF$13,QP113:QP115)</f>
        <v>0.33816133186357877</v>
      </c>
      <c r="QQ121">
        <f t="array" ref="QQ121:QQ123">+MMULT($AD$11:$AF$13,QQ113:QQ115)</f>
        <v>-0.20549285816432186</v>
      </c>
      <c r="QR121">
        <f t="array" ref="QR121:QR123">+MMULT($AD$11:$AF$13,QR113:QR115)</f>
        <v>-0.79747341067225941</v>
      </c>
      <c r="QS121">
        <f t="array" ref="QS121:QS123">+MMULT($AD$11:$AF$13,QS113:QS115)</f>
        <v>0.46285125606008681</v>
      </c>
      <c r="QT121">
        <f t="array" ref="QT121:QT123">+MMULT($AD$11:$AF$13,QT113:QT115)</f>
        <v>0.44205834130989696</v>
      </c>
      <c r="QU121">
        <f t="array" ref="QU121:QU123">+MMULT($AD$11:$AF$13,QU113:QU115)</f>
        <v>1.0460941542308919</v>
      </c>
      <c r="QV121">
        <f t="array" ref="QV121:QV123">+MMULT($AD$11:$AF$13,QV113:QV115)</f>
        <v>0.63214355724020566</v>
      </c>
      <c r="QW121">
        <f t="array" ref="QW121:QW123">+MMULT($AD$11:$AF$13,QW113:QW115)</f>
        <v>-0.50533330618954242</v>
      </c>
      <c r="QX121">
        <f t="array" ref="QX121:QX123">+MMULT($AD$11:$AF$13,QX113:QX115)</f>
        <v>0.14985762767155508</v>
      </c>
      <c r="QY121">
        <f t="array" ref="QY121:QY123">+MMULT($AD$11:$AF$13,QY113:QY115)</f>
        <v>-0.28352565564226467</v>
      </c>
      <c r="QZ121">
        <f t="array" ref="QZ121:QZ123">+MMULT($AD$11:$AF$13,QZ113:QZ115)</f>
        <v>2.0220009190627581</v>
      </c>
      <c r="RA121">
        <f t="array" ref="RA121:RA123">+MMULT($AD$11:$AF$13,RA113:RA115)</f>
        <v>0.72979782365716261</v>
      </c>
      <c r="RB121">
        <f t="array" ref="RB121:RB123">+MMULT($AD$11:$AF$13,RB113:RB115)</f>
        <v>0.80797171130065848</v>
      </c>
      <c r="RC121">
        <f t="array" ref="RC121:RC123">+MMULT($AD$11:$AF$13,RC113:RC115)</f>
        <v>-1.2773588202410793</v>
      </c>
      <c r="RD121">
        <f t="array" ref="RD121:RD123">+MMULT($AD$11:$AF$13,RD113:RD115)</f>
        <v>0.16998185452444109</v>
      </c>
      <c r="RE121">
        <f t="array" ref="RE121:RE123">+MMULT($AD$11:$AF$13,RE113:RE115)</f>
        <v>-0.21485250154114549</v>
      </c>
      <c r="RF121">
        <f t="array" ref="RF121:RF123">+MMULT($AD$11:$AF$13,RF113:RF115)</f>
        <v>0.17420859793473914</v>
      </c>
      <c r="RG121">
        <f t="array" ref="RG121:RG123">+MMULT($AD$11:$AF$13,RG113:RG115)</f>
        <v>0.97549939181864997</v>
      </c>
      <c r="RH121">
        <f t="array" ref="RH121:RH123">+MMULT($AD$11:$AF$13,RH113:RH115)</f>
        <v>-2.4402637084372466E-3</v>
      </c>
      <c r="RI121">
        <f t="array" ref="RI121:RI123">+MMULT($AD$11:$AF$13,RI113:RI115)</f>
        <v>-1.0710134595271485</v>
      </c>
      <c r="RJ121">
        <f t="array" ref="RJ121:RJ123">+MMULT($AD$11:$AF$13,RJ113:RJ115)</f>
        <v>1.8355631819898084</v>
      </c>
      <c r="RK121">
        <f t="array" ref="RK121:RK123">+MMULT($AD$11:$AF$13,RK113:RK115)</f>
        <v>0.95228509162161101</v>
      </c>
      <c r="RL121">
        <f t="array" ref="RL121:RL123">+MMULT($AD$11:$AF$13,RL113:RL115)</f>
        <v>-0.77463071415069096</v>
      </c>
      <c r="RM121">
        <f t="array" ref="RM121:RM123">+MMULT($AD$11:$AF$13,RM113:RM115)</f>
        <v>-1.5135159367807229</v>
      </c>
      <c r="RN121">
        <f t="array" ref="RN121:RN123">+MMULT($AD$11:$AF$13,RN113:RN115)</f>
        <v>-7.3261565259736136E-2</v>
      </c>
      <c r="RO121">
        <f t="array" ref="RO121:RO123">+MMULT($AD$11:$AF$13,RO113:RO115)</f>
        <v>-1.1752492840893369</v>
      </c>
      <c r="RP121">
        <f t="array" ref="RP121:RP123">+MMULT($AD$11:$AF$13,RP113:RP115)</f>
        <v>0.49454487648831619</v>
      </c>
      <c r="RQ121">
        <f t="array" ref="RQ121:RQ123">+MMULT($AD$11:$AF$13,RQ113:RQ115)</f>
        <v>0.42851070463866658</v>
      </c>
      <c r="RR121">
        <f t="array" ref="RR121:RR123">+MMULT($AD$11:$AF$13,RR113:RR115)</f>
        <v>0.60517148939442489</v>
      </c>
      <c r="RS121">
        <f t="array" ref="RS121:RS123">+MMULT($AD$11:$AF$13,RS113:RS115)</f>
        <v>-0.7156798647674294</v>
      </c>
      <c r="RT121">
        <f t="array" ref="RT121:RT123">+MMULT($AD$11:$AF$13,RT113:RT115)</f>
        <v>-1.2128150374641722</v>
      </c>
      <c r="RU121">
        <f t="array" ref="RU121:RU123">+MMULT($AD$11:$AF$13,RU113:RU115)</f>
        <v>-0.6758437520384496</v>
      </c>
      <c r="RV121">
        <f t="array" ref="RV121:RV123">+MMULT($AD$11:$AF$13,RV113:RV115)</f>
        <v>2.1620577481919581</v>
      </c>
      <c r="RW121">
        <f t="array" ref="RW121:RW123">+MMULT($AD$11:$AF$13,RW113:RW115)</f>
        <v>-0.14924656815173062</v>
      </c>
      <c r="RX121">
        <f t="array" ref="RX121:RX123">+MMULT($AD$11:$AF$13,RX113:RX115)</f>
        <v>-0.45510123288182519</v>
      </c>
      <c r="RY121">
        <f t="array" ref="RY121:RY123">+MMULT($AD$11:$AF$13,RY113:RY115)</f>
        <v>-0.27241331471589575</v>
      </c>
      <c r="RZ121">
        <f t="array" ref="RZ121:RZ123">+MMULT($AD$11:$AF$13,RZ113:RZ115)</f>
        <v>1.2156249176626497</v>
      </c>
      <c r="SA121">
        <f t="array" ref="SA121:SA123">+MMULT($AD$11:$AF$13,SA113:SA115)</f>
        <v>4.7860367496626116E-2</v>
      </c>
      <c r="SB121">
        <f t="array" ref="SB121:SB123">+MMULT($AD$11:$AF$13,SB113:SB115)</f>
        <v>-0.25408351630659187</v>
      </c>
      <c r="SC121">
        <f t="array" ref="SC121:SC123">+MMULT($AD$11:$AF$13,SC113:SC115)</f>
        <v>1.719010782130475</v>
      </c>
      <c r="SD121">
        <f t="array" ref="SD121:SD123">+MMULT($AD$11:$AF$13,SD113:SD115)</f>
        <v>-3.795325453374835E-2</v>
      </c>
      <c r="SE121">
        <f t="array" ref="SE121:SE123">+MMULT($AD$11:$AF$13,SE113:SE115)</f>
        <v>-1.3982631561928212</v>
      </c>
      <c r="SF121">
        <f t="array" ref="SF121:SF123">+MMULT($AD$11:$AF$13,SF113:SF115)</f>
        <v>1.4253763142041547</v>
      </c>
      <c r="SG121">
        <f t="array" ref="SG121:SG123">+MMULT($AD$11:$AF$13,SG113:SG115)</f>
        <v>9.6032723105813012E-2</v>
      </c>
    </row>
    <row r="122" spans="1:501">
      <c r="A122" t="s">
        <v>536</v>
      </c>
      <c r="B122">
        <v>-11.960988384048719</v>
      </c>
      <c r="C122">
        <v>-4.4086520816657293</v>
      </c>
      <c r="D122">
        <v>16.943511465179487</v>
      </c>
      <c r="E122">
        <v>-7.1838526107791809</v>
      </c>
      <c r="F122">
        <v>-12.184148625825429</v>
      </c>
      <c r="G122">
        <v>7.0166620045620558</v>
      </c>
      <c r="H122">
        <v>-6.4537507507753604</v>
      </c>
      <c r="I122">
        <v>15.38273506711174</v>
      </c>
      <c r="J122">
        <v>-12.654757001447114</v>
      </c>
      <c r="K122">
        <v>14.585008410999288</v>
      </c>
      <c r="L122">
        <v>3.6900334837711521</v>
      </c>
      <c r="M122">
        <v>-6.7492090241399936</v>
      </c>
      <c r="N122">
        <v>1.8001255056465726</v>
      </c>
      <c r="O122">
        <v>11.686195194994951</v>
      </c>
      <c r="P122">
        <v>8.8310852618874325</v>
      </c>
      <c r="Q122">
        <v>15.551213270887194</v>
      </c>
      <c r="R122">
        <v>-0.74879986479511684</v>
      </c>
      <c r="S122">
        <v>14.142481013059047</v>
      </c>
      <c r="T122">
        <v>-1.3579522761865372</v>
      </c>
      <c r="U122">
        <v>-4.6362259905952925</v>
      </c>
      <c r="V122">
        <v>-7.9914954819186494</v>
      </c>
      <c r="W122">
        <v>5.9421050069712216</v>
      </c>
      <c r="X122">
        <v>-2.3801957710734318</v>
      </c>
      <c r="Y122">
        <v>4.7011683772131718</v>
      </c>
      <c r="Z122">
        <v>6.2192784388878923</v>
      </c>
      <c r="AA122">
        <v>-7.0651804006260308</v>
      </c>
      <c r="AB122">
        <v>7.0949703720977926</v>
      </c>
      <c r="AC122">
        <v>-5.7748880725031242</v>
      </c>
      <c r="AD122">
        <v>-13.203359802162499</v>
      </c>
      <c r="AE122">
        <v>11.796811452096078</v>
      </c>
      <c r="AF122">
        <v>-17.955433405642303</v>
      </c>
      <c r="AG122">
        <v>4.8963361008882647</v>
      </c>
      <c r="AH122">
        <v>-2.1146298676704891</v>
      </c>
      <c r="AI122">
        <v>-4.2068747543435636</v>
      </c>
      <c r="AJ122">
        <v>5.5458486965104559</v>
      </c>
      <c r="AK122">
        <v>-19.672613301700025</v>
      </c>
      <c r="AL122">
        <v>9.2879908497845491</v>
      </c>
      <c r="AM122">
        <v>-31.340246137846787</v>
      </c>
      <c r="AN122">
        <v>2.9224642571867565</v>
      </c>
      <c r="AO122">
        <v>13.99065532190998</v>
      </c>
      <c r="AP122">
        <v>-11.075282466253482</v>
      </c>
      <c r="AQ122">
        <v>-17.528942048268675</v>
      </c>
      <c r="AR122">
        <v>-16.803997820975507</v>
      </c>
      <c r="AS122">
        <v>-7.6942390555667215</v>
      </c>
      <c r="AT122">
        <v>8.3821350350779582</v>
      </c>
      <c r="AU122">
        <v>-4.0899019311114788</v>
      </c>
      <c r="AV122">
        <v>6.4130573427457627</v>
      </c>
      <c r="AW122">
        <v>11.114471471641824</v>
      </c>
      <c r="AX122">
        <v>-3.6086358699855432</v>
      </c>
      <c r="AY122">
        <v>-3.5763152466919319</v>
      </c>
      <c r="AZ122">
        <v>-14.924372234783759</v>
      </c>
      <c r="BA122">
        <v>-14.759945267542843</v>
      </c>
      <c r="BB122">
        <v>3.4360281058244926</v>
      </c>
      <c r="BC122">
        <v>11.340797970231298</v>
      </c>
      <c r="BD122">
        <v>4.0716780760968767</v>
      </c>
      <c r="BE122">
        <v>-5.5020363802521048</v>
      </c>
      <c r="BF122">
        <v>9.2190935788864401</v>
      </c>
      <c r="BG122">
        <v>-19.66175411359006</v>
      </c>
      <c r="BH122">
        <v>18.480740694798431</v>
      </c>
      <c r="BI122">
        <v>1.9440593360941683</v>
      </c>
      <c r="BJ122">
        <v>-8.0967424888392934</v>
      </c>
      <c r="BK122">
        <v>-16.823903339311265</v>
      </c>
      <c r="BL122">
        <v>3.9589522460625135</v>
      </c>
      <c r="BM122">
        <v>-13.183511330835355</v>
      </c>
      <c r="BN122">
        <v>-1.2560867975576471</v>
      </c>
      <c r="BO122">
        <v>-1.3484008938293395</v>
      </c>
      <c r="BP122">
        <v>-5.581284367795603</v>
      </c>
      <c r="BQ122">
        <v>-15.538183160010508</v>
      </c>
      <c r="BR122">
        <v>-1.2835736029208089</v>
      </c>
      <c r="BS122">
        <v>-7.8326596198333078</v>
      </c>
      <c r="BT122">
        <v>8.0687685580759645</v>
      </c>
      <c r="BU122">
        <v>7.1358453455851016</v>
      </c>
      <c r="BV122">
        <v>7.7085873140726724</v>
      </c>
      <c r="BW122">
        <v>-0.89222865151724873</v>
      </c>
      <c r="BX122">
        <v>-15.021741431123822</v>
      </c>
      <c r="BY122">
        <v>-12.251315049703983</v>
      </c>
      <c r="BZ122">
        <v>-2.3069552090578047</v>
      </c>
      <c r="CA122">
        <v>9.3907447009275629</v>
      </c>
      <c r="CB122">
        <v>7.4910322505456879</v>
      </c>
      <c r="CC122">
        <v>-19.681737224614679</v>
      </c>
      <c r="CD122">
        <v>-3.6965554496664863</v>
      </c>
      <c r="CE122">
        <v>4.2735045477393641</v>
      </c>
      <c r="CF122">
        <v>-1.7457917994959797</v>
      </c>
      <c r="CG122">
        <v>4.7326304123497271</v>
      </c>
      <c r="CH122">
        <v>-3.8521420605893844</v>
      </c>
      <c r="CI122">
        <v>-10.556350055532185</v>
      </c>
      <c r="CJ122">
        <v>7.9411645445595909</v>
      </c>
      <c r="CK122">
        <v>-5.8119474620808669</v>
      </c>
      <c r="CL122">
        <v>-23.610527704461088</v>
      </c>
      <c r="CM122">
        <v>-21.641367601744079</v>
      </c>
      <c r="CN122">
        <v>-14.428072533802696</v>
      </c>
      <c r="CO122">
        <v>5.9742598453384517</v>
      </c>
      <c r="CP122">
        <v>-16.384923234881668</v>
      </c>
      <c r="CQ122">
        <v>4.7035437389914119</v>
      </c>
      <c r="CR122">
        <v>13.157115154351112</v>
      </c>
      <c r="CS122">
        <v>-8.6021046791214086</v>
      </c>
      <c r="CT122">
        <v>-6.1638420017082165</v>
      </c>
      <c r="CU122">
        <v>21.262795714076205</v>
      </c>
      <c r="CV122">
        <v>3.9764804659273136</v>
      </c>
      <c r="CW122">
        <v>4.7959397834414865</v>
      </c>
      <c r="CX122">
        <v>-4.4924198703157803</v>
      </c>
      <c r="CY122">
        <v>-3.7778464856648677</v>
      </c>
      <c r="CZ122">
        <v>-16.819645671217817</v>
      </c>
      <c r="DA122">
        <v>8.1007619263175989</v>
      </c>
      <c r="DB122">
        <v>-14.238122157575399</v>
      </c>
      <c r="DC122">
        <v>-15.123196216537647</v>
      </c>
      <c r="DD122">
        <v>7.3988696798850437</v>
      </c>
      <c r="DE122">
        <v>5.3125469571037698</v>
      </c>
      <c r="DF122">
        <v>-10.550234453844023</v>
      </c>
      <c r="DG122">
        <v>18.523421198951443</v>
      </c>
      <c r="DH122">
        <v>-1.3002766885115333</v>
      </c>
      <c r="DI122">
        <v>14.710522993090686</v>
      </c>
      <c r="DJ122">
        <v>-22.374473310274354</v>
      </c>
      <c r="DK122">
        <v>-7.2537817090063594</v>
      </c>
      <c r="DL122">
        <v>-7.6950816101174544</v>
      </c>
      <c r="DM122">
        <v>13.213060885393563</v>
      </c>
      <c r="DN122">
        <v>15.561604982945095</v>
      </c>
      <c r="DO122">
        <v>6.8705621463648239</v>
      </c>
      <c r="DP122">
        <v>10.977124619649109</v>
      </c>
      <c r="DQ122">
        <v>4.2785244092625385</v>
      </c>
      <c r="DR122">
        <v>5.3161704573738726</v>
      </c>
      <c r="DS122">
        <v>6.8106381518789458</v>
      </c>
      <c r="DT122">
        <v>-2.092633983184859</v>
      </c>
      <c r="DU122">
        <v>-8.532943761553943</v>
      </c>
      <c r="DV122">
        <v>7.8639004977473128</v>
      </c>
      <c r="DW122">
        <v>2.869989792578143</v>
      </c>
      <c r="DX122">
        <v>6.4164530553576062</v>
      </c>
      <c r="DY122">
        <v>1.5367114154961912</v>
      </c>
      <c r="DZ122">
        <v>12.90269117930945</v>
      </c>
      <c r="EA122">
        <v>2.5168100321990421</v>
      </c>
      <c r="EB122">
        <v>10.465254866898935</v>
      </c>
      <c r="EC122">
        <v>8.2509425743183655</v>
      </c>
      <c r="ED122">
        <v>0.20506726179179513</v>
      </c>
      <c r="EE122">
        <v>3.2911070609772479</v>
      </c>
      <c r="EF122">
        <v>-1.1650880656759439</v>
      </c>
      <c r="EG122">
        <v>7.2038609604575932</v>
      </c>
      <c r="EH122">
        <v>16.039419846193653</v>
      </c>
      <c r="EI122">
        <v>-21.310381510534405</v>
      </c>
      <c r="EJ122">
        <v>0.70279057882230511</v>
      </c>
      <c r="EK122">
        <v>4.3699777633101347</v>
      </c>
      <c r="EL122">
        <v>9.3111268117279717</v>
      </c>
      <c r="EM122">
        <v>1.5317687751438576</v>
      </c>
      <c r="EN122">
        <v>24.608143244019775</v>
      </c>
      <c r="EO122">
        <v>-3.0060657198080833</v>
      </c>
      <c r="EP122">
        <v>2.4175262736283778</v>
      </c>
      <c r="EQ122">
        <v>-15.148822925379219</v>
      </c>
      <c r="ER122">
        <v>-21.16299524387005</v>
      </c>
      <c r="ES122">
        <v>-12.641483317282541</v>
      </c>
      <c r="ET122">
        <v>-1.2141389223056811</v>
      </c>
      <c r="EU122">
        <v>1.6115770394146769</v>
      </c>
      <c r="EV122">
        <v>7.8504771116770993</v>
      </c>
      <c r="EW122">
        <v>-4.2680595225587687</v>
      </c>
      <c r="EX122">
        <v>2.233617137497057</v>
      </c>
      <c r="EY122">
        <v>30.160598106600805</v>
      </c>
      <c r="EZ122">
        <v>-4.3372311955123823</v>
      </c>
      <c r="FA122">
        <v>0.14173937858801477</v>
      </c>
      <c r="FB122">
        <v>-11.380123845447837</v>
      </c>
      <c r="FC122">
        <v>-9.7656334762148429</v>
      </c>
      <c r="FD122">
        <v>10.897897038256323</v>
      </c>
      <c r="FE122">
        <v>-22.727353266937435</v>
      </c>
      <c r="FF122">
        <v>-5.1087046284481668</v>
      </c>
      <c r="FG122">
        <v>-0.56668483890140786</v>
      </c>
      <c r="FH122">
        <v>-1.2965586052794829</v>
      </c>
      <c r="FI122">
        <v>-7.4653966773039713</v>
      </c>
      <c r="FJ122">
        <v>-1.3775162345429686</v>
      </c>
      <c r="FK122">
        <v>7.2793653012424189</v>
      </c>
      <c r="FL122">
        <v>-0.63729762804084178</v>
      </c>
      <c r="FM122">
        <v>-4.4574838430549679</v>
      </c>
      <c r="FN122">
        <v>-6.0799122480996717</v>
      </c>
      <c r="FO122">
        <v>17.963511791773669</v>
      </c>
      <c r="FP122">
        <v>14.94324173681423</v>
      </c>
      <c r="FQ122">
        <v>-12.473941512837639</v>
      </c>
      <c r="FR122">
        <v>11.962681195916909</v>
      </c>
      <c r="FS122">
        <v>-8.241287468754356</v>
      </c>
      <c r="FT122">
        <v>2.8168664208096614</v>
      </c>
      <c r="FU122">
        <v>-7.7549594240479482</v>
      </c>
      <c r="FV122">
        <v>-4.8369944156767994</v>
      </c>
      <c r="FW122">
        <v>2.3647084710178183</v>
      </c>
      <c r="FX122">
        <v>-16.824676009597709</v>
      </c>
      <c r="FY122">
        <v>-9.0057228024466056</v>
      </c>
      <c r="FZ122">
        <v>12.609520530730844</v>
      </c>
      <c r="GA122">
        <v>5.757473504795465</v>
      </c>
      <c r="GB122">
        <v>-5.310093172215665</v>
      </c>
      <c r="GC122">
        <v>-25.120179513106109</v>
      </c>
      <c r="GD122">
        <v>13.379445176972562</v>
      </c>
      <c r="GE122">
        <v>-7.1393661860501982</v>
      </c>
      <c r="GF122">
        <v>11.075158424053079</v>
      </c>
      <c r="GG122">
        <v>7.8870024762577229</v>
      </c>
      <c r="GH122">
        <v>-0.85325876836870895</v>
      </c>
      <c r="GI122">
        <v>-4.6247446853451262</v>
      </c>
      <c r="GJ122">
        <v>8.6070090471046221</v>
      </c>
      <c r="GK122">
        <v>3.3191546576732947</v>
      </c>
      <c r="GL122">
        <v>4.2646653918370188</v>
      </c>
      <c r="GM122">
        <v>-11.961239903957885</v>
      </c>
      <c r="GN122">
        <v>-8.4185893651353698</v>
      </c>
      <c r="GO122">
        <v>-10.448268860259731</v>
      </c>
      <c r="GP122">
        <v>-15.092995163064229</v>
      </c>
      <c r="GQ122">
        <v>-12.514144214250859</v>
      </c>
      <c r="GR122">
        <v>-11.691824392844767</v>
      </c>
      <c r="GS122">
        <v>3.6176780176426764</v>
      </c>
      <c r="GT122">
        <v>-13.982095321415356</v>
      </c>
      <c r="GU122">
        <v>14.455743769596339</v>
      </c>
      <c r="GV122">
        <v>17.540623238055964</v>
      </c>
      <c r="GW122">
        <v>13.49244816931788</v>
      </c>
      <c r="GX122">
        <v>-2.148645856594555</v>
      </c>
      <c r="GY122">
        <v>-5.8340602414134839</v>
      </c>
      <c r="GZ122">
        <v>-5.6909229743214089</v>
      </c>
      <c r="HA122">
        <v>6.6525063202038801</v>
      </c>
      <c r="HB122">
        <v>-14.433852129449653</v>
      </c>
      <c r="HC122">
        <v>-4.2481420924101894</v>
      </c>
      <c r="HD122">
        <v>2.6786770060444596</v>
      </c>
      <c r="HE122">
        <v>14.66879430553079</v>
      </c>
      <c r="HF122">
        <v>-2.4536527976261069</v>
      </c>
      <c r="HG122">
        <v>-20.64617436928982</v>
      </c>
      <c r="HH122">
        <v>5.3111697283698138</v>
      </c>
      <c r="HI122">
        <v>-19.77738657702233</v>
      </c>
      <c r="HJ122">
        <v>-10.101489868274536</v>
      </c>
      <c r="HK122">
        <v>-8.80958170540816</v>
      </c>
      <c r="HL122">
        <v>15.881121751530324</v>
      </c>
      <c r="HM122">
        <v>-1.6558639229882126</v>
      </c>
      <c r="HN122">
        <v>-5.2994909073888223</v>
      </c>
      <c r="HO122">
        <v>-5.4056650175259726</v>
      </c>
      <c r="HP122">
        <v>3.8264555161016149</v>
      </c>
      <c r="HQ122">
        <v>-0.26596816929061451</v>
      </c>
      <c r="HR122">
        <v>-10.768419566372208</v>
      </c>
      <c r="HS122">
        <v>3.9880169118623114</v>
      </c>
      <c r="HT122">
        <v>-18.842825169903449</v>
      </c>
      <c r="HU122">
        <v>2.5237408627547095</v>
      </c>
      <c r="HV122">
        <v>19.680932999193132</v>
      </c>
      <c r="HW122">
        <v>15.29740837411952</v>
      </c>
      <c r="HX122">
        <v>-2.2856963206221006</v>
      </c>
      <c r="HY122">
        <v>-0.52800726910317697</v>
      </c>
      <c r="HZ122">
        <v>-3.9713221259823586</v>
      </c>
      <c r="IA122">
        <v>-2.2369325511522473</v>
      </c>
      <c r="IB122">
        <v>8.9451857193662079</v>
      </c>
      <c r="IC122">
        <v>0.86326909511180283</v>
      </c>
      <c r="ID122">
        <v>24.038990712379622</v>
      </c>
      <c r="IE122">
        <v>-5.7805446216610337</v>
      </c>
      <c r="IF122">
        <v>1.6102378219520417</v>
      </c>
      <c r="IG122">
        <v>-18.958617252449212</v>
      </c>
      <c r="IH122">
        <v>-8.7755674232321521</v>
      </c>
      <c r="II122">
        <v>9.1108309851703169</v>
      </c>
      <c r="IJ122">
        <v>2.4300884774088782</v>
      </c>
      <c r="IK122">
        <v>0.14866904819798743</v>
      </c>
      <c r="IL122">
        <v>3.9123573620025072</v>
      </c>
      <c r="IM122">
        <v>-10.745698714555399</v>
      </c>
      <c r="IN122">
        <v>-4.9515745832958942</v>
      </c>
      <c r="IO122">
        <v>-16.587234943054696</v>
      </c>
      <c r="IP122">
        <v>18.407327998620083</v>
      </c>
      <c r="IQ122">
        <v>-15.341742822995359</v>
      </c>
      <c r="IR122">
        <v>16.082359293239875</v>
      </c>
      <c r="IS122">
        <v>-17.283894850315665</v>
      </c>
      <c r="IT122">
        <v>-8.3330805479126724</v>
      </c>
      <c r="IU122">
        <v>-2.5553505919835144</v>
      </c>
      <c r="IV122">
        <v>6.6332668569563333</v>
      </c>
      <c r="IW122">
        <v>16.61815464040032</v>
      </c>
      <c r="IX122">
        <v>8.6421835211664337</v>
      </c>
      <c r="IY122">
        <v>-8.2623020101415658</v>
      </c>
      <c r="IZ122">
        <v>-5.3668189141524412</v>
      </c>
      <c r="JA122">
        <v>-8.043142763025271</v>
      </c>
      <c r="JB122">
        <v>-6.8770110356902254</v>
      </c>
      <c r="JC122">
        <v>-1.9998669581904271</v>
      </c>
      <c r="JD122">
        <v>2.6260644985877741</v>
      </c>
      <c r="JE122">
        <v>-6.2746933229292958</v>
      </c>
      <c r="JF122">
        <v>-5.9554836062755916</v>
      </c>
      <c r="JG122">
        <v>-8.9801356836986113</v>
      </c>
      <c r="JH122">
        <v>-15.270734050605732</v>
      </c>
      <c r="JI122">
        <v>-5.1491497545749709</v>
      </c>
      <c r="JJ122">
        <v>5.2218864653136192</v>
      </c>
      <c r="JK122">
        <v>0.80828200462415178</v>
      </c>
      <c r="JL122">
        <v>8.3510757189597911</v>
      </c>
      <c r="JM122">
        <v>-0.55953131403341061</v>
      </c>
      <c r="JN122">
        <v>5.9690015692910947</v>
      </c>
      <c r="JO122">
        <v>-6.2400406516980329</v>
      </c>
      <c r="JP122">
        <v>3.9663059902229065</v>
      </c>
      <c r="JQ122">
        <v>12.387327217882886</v>
      </c>
      <c r="JR122">
        <v>-3.603731658253241</v>
      </c>
      <c r="JS122">
        <v>6.9992428375645401</v>
      </c>
      <c r="JT122">
        <v>-8.2293172806217267</v>
      </c>
      <c r="JU122">
        <v>16.918283967879287</v>
      </c>
      <c r="JV122">
        <v>8.9880411671993166</v>
      </c>
      <c r="JW122">
        <v>-5.7831067275541503</v>
      </c>
      <c r="JX122">
        <v>-1.0876226397777611</v>
      </c>
      <c r="JY122">
        <v>-0.31719475717175877</v>
      </c>
      <c r="JZ122">
        <v>20.275754272799524</v>
      </c>
      <c r="KA122">
        <v>12.505890394425524</v>
      </c>
      <c r="KB122">
        <v>6.9367152563218415</v>
      </c>
      <c r="KC122">
        <v>0.37562108700940189</v>
      </c>
      <c r="KD122">
        <v>27.960157494797038</v>
      </c>
      <c r="KE122">
        <v>8.8706957944457763</v>
      </c>
      <c r="KF122">
        <v>5.6973067006614482</v>
      </c>
      <c r="KG122">
        <v>-6.6801024317762367</v>
      </c>
      <c r="KH122">
        <v>2.3003949041751479</v>
      </c>
      <c r="KI122">
        <v>9.9345328805316946</v>
      </c>
      <c r="KJ122">
        <v>-0.7168242243706161</v>
      </c>
      <c r="KK122">
        <v>-2.8630923862999818</v>
      </c>
      <c r="KL122">
        <v>6.2913034458018471</v>
      </c>
      <c r="KM122">
        <v>1.6635430552333634</v>
      </c>
      <c r="KN122">
        <v>-1.5784696881057454</v>
      </c>
      <c r="KO122">
        <v>7.8995505818093772</v>
      </c>
      <c r="KP122">
        <v>-17.263721581652948</v>
      </c>
      <c r="KQ122">
        <v>-11.563105408554604</v>
      </c>
      <c r="KR122">
        <v>-5.9079174741356786</v>
      </c>
      <c r="KS122">
        <v>9.4769429355507171</v>
      </c>
      <c r="KT122">
        <v>-20.862107213259922</v>
      </c>
      <c r="KU122">
        <v>18.877481498672363</v>
      </c>
      <c r="KV122">
        <v>-9.2665513520733178</v>
      </c>
      <c r="KW122">
        <v>9.2460562932193877</v>
      </c>
      <c r="KX122">
        <v>-16.979781395855312</v>
      </c>
      <c r="KY122">
        <v>2.6068465556586831</v>
      </c>
      <c r="KZ122">
        <v>-22.30211494951341</v>
      </c>
      <c r="LA122">
        <v>3.6301101350355625</v>
      </c>
      <c r="LB122">
        <v>-3.3275138924773353</v>
      </c>
      <c r="LC122">
        <v>12.581081650384387</v>
      </c>
      <c r="LD122">
        <v>0.91662059218562475</v>
      </c>
      <c r="LE122">
        <v>-3.623361748494065</v>
      </c>
      <c r="LF122">
        <v>18.894513007215512</v>
      </c>
      <c r="LG122">
        <v>-13.418530982640622</v>
      </c>
      <c r="LH122">
        <v>-6.8608389543423733</v>
      </c>
      <c r="LI122">
        <v>9.9236145266002307</v>
      </c>
      <c r="LJ122">
        <v>10.057619040059681</v>
      </c>
      <c r="LK122">
        <v>0.92141801933750056</v>
      </c>
      <c r="LL122">
        <v>15.134368597450289</v>
      </c>
      <c r="LM122">
        <v>3.8239644102484025</v>
      </c>
      <c r="LN122">
        <v>-23.260989027242779</v>
      </c>
      <c r="LO122">
        <v>26.804418345879977</v>
      </c>
      <c r="LP122">
        <v>7.191135685531405</v>
      </c>
      <c r="LQ122">
        <v>-3.0372767270808154</v>
      </c>
      <c r="LR122">
        <v>25.544397589281118</v>
      </c>
      <c r="LS122">
        <v>-10.857132696717709</v>
      </c>
      <c r="LT122">
        <v>14.925825785546715</v>
      </c>
      <c r="LU122">
        <v>1.1419411441487788</v>
      </c>
      <c r="LV122">
        <v>-5.5866214214343097</v>
      </c>
      <c r="LW122">
        <v>-5.85799018571144</v>
      </c>
      <c r="LX122">
        <v>-15.140142350847924</v>
      </c>
      <c r="LY122">
        <v>1.6023533013654809</v>
      </c>
      <c r="LZ122">
        <v>-8.8232738723560189</v>
      </c>
      <c r="MA122">
        <v>-9.3470034104097266</v>
      </c>
      <c r="MB122">
        <v>0.11631879257920952</v>
      </c>
      <c r="MC122">
        <v>-6.0389838643848108</v>
      </c>
      <c r="MD122">
        <v>-3.9876523603482079</v>
      </c>
      <c r="ME122">
        <v>12.088064325882979</v>
      </c>
      <c r="MF122">
        <v>-2.0283090958937184</v>
      </c>
      <c r="MG122">
        <v>-4.5330911990749438</v>
      </c>
      <c r="MH122">
        <v>-6.677479428943343</v>
      </c>
      <c r="MI122">
        <v>-6.7736610528478165</v>
      </c>
      <c r="MJ122">
        <v>-3.1149253555920264</v>
      </c>
      <c r="MK122">
        <v>-7.8204923643178166</v>
      </c>
      <c r="ML122">
        <v>-13.898895569265205</v>
      </c>
      <c r="MM122">
        <v>16.932078169948639</v>
      </c>
      <c r="MN122">
        <v>2.6192408077623961</v>
      </c>
      <c r="MO122">
        <v>5.7438209153887918</v>
      </c>
      <c r="MP122">
        <v>2.9942121713236887</v>
      </c>
      <c r="MQ122">
        <v>-12.608133879311364</v>
      </c>
      <c r="MR122">
        <v>-7.2980981412834174</v>
      </c>
      <c r="MS122">
        <v>-19.568932361021155</v>
      </c>
      <c r="MT122">
        <v>-6.4234827807620611</v>
      </c>
      <c r="MU122">
        <v>16.563551909270345</v>
      </c>
      <c r="MV122">
        <v>-15.608618734285587</v>
      </c>
      <c r="MW122">
        <v>21.636240643969707</v>
      </c>
      <c r="MX122">
        <v>-8.2094053576442683</v>
      </c>
      <c r="MY122">
        <v>-15.603428411571509</v>
      </c>
      <c r="MZ122">
        <v>-32.894755343407454</v>
      </c>
      <c r="NA122">
        <v>25.641397259994363</v>
      </c>
      <c r="NB122">
        <v>-11.313140415743566</v>
      </c>
      <c r="NC122">
        <v>-16.100881146200642</v>
      </c>
      <c r="ND122">
        <v>16.528623465176462</v>
      </c>
      <c r="NE122">
        <v>6.1447363949133642</v>
      </c>
      <c r="NF122">
        <v>0.91707090419155834</v>
      </c>
      <c r="NG122">
        <v>0.9902242404297763</v>
      </c>
      <c r="NH122">
        <v>6.0881904427361704</v>
      </c>
      <c r="NI122">
        <v>1.137222173323077</v>
      </c>
      <c r="NJ122">
        <v>22.080850138235192</v>
      </c>
      <c r="NK122">
        <v>-15.276738124743041</v>
      </c>
      <c r="NL122">
        <v>7.5950118583017101</v>
      </c>
      <c r="NM122">
        <v>-10.884976312195299</v>
      </c>
      <c r="NN122">
        <v>-8.2509969859418408</v>
      </c>
      <c r="NO122">
        <v>-14.531696708009926</v>
      </c>
      <c r="NP122">
        <v>-6.8751487290370203</v>
      </c>
      <c r="NQ122">
        <v>6.2169921548041636</v>
      </c>
      <c r="NR122">
        <v>9.6596327159974305</v>
      </c>
      <c r="NS122">
        <v>-1.062646129071966</v>
      </c>
      <c r="NT122">
        <v>-7.5149453970168949</v>
      </c>
      <c r="NU122">
        <v>-12.302311064844499</v>
      </c>
      <c r="NV122">
        <v>3.6629813701922558</v>
      </c>
      <c r="NW122">
        <v>-4.2408712807140008</v>
      </c>
      <c r="NX122">
        <v>14.980475131205299</v>
      </c>
      <c r="NY122">
        <v>2.6150878083265034</v>
      </c>
      <c r="NZ122">
        <v>-2.5736194065309341</v>
      </c>
      <c r="OA122">
        <v>-1.9821660685356248</v>
      </c>
      <c r="OB122">
        <v>-1.0188228518709737</v>
      </c>
      <c r="OC122">
        <v>22.274211633472305</v>
      </c>
      <c r="OD122">
        <v>-3.5588957863335473</v>
      </c>
      <c r="OE122">
        <v>9.6426671286765018</v>
      </c>
      <c r="OF122">
        <v>-9.1213709969672809</v>
      </c>
      <c r="OG122">
        <v>1.9696561073473595</v>
      </c>
      <c r="OH122">
        <v>5.4927047975945023</v>
      </c>
      <c r="OI122">
        <v>-5.315661575704107</v>
      </c>
      <c r="OJ122">
        <v>-4.0530886597810696</v>
      </c>
      <c r="OK122">
        <v>-6.1808051199340515</v>
      </c>
      <c r="OL122">
        <v>2.0940551309491298</v>
      </c>
      <c r="OM122">
        <v>3.466173701683128</v>
      </c>
      <c r="ON122">
        <v>2.5037047867146978</v>
      </c>
      <c r="OO122">
        <v>13.185044869582867</v>
      </c>
      <c r="OP122">
        <v>3.3817638159323757</v>
      </c>
      <c r="OQ122">
        <v>2.4212387412192293</v>
      </c>
      <c r="OR122">
        <v>-13.96270058957232</v>
      </c>
      <c r="OS122">
        <v>6.2192118863908057</v>
      </c>
      <c r="OT122">
        <v>5.3836671458109313</v>
      </c>
      <c r="OU122">
        <v>1.9898532661349131</v>
      </c>
      <c r="OV122">
        <v>-7.0684048074734678</v>
      </c>
      <c r="OW122">
        <v>3.7479931662945187</v>
      </c>
      <c r="OX122">
        <v>-12.059340008560774</v>
      </c>
      <c r="OY122">
        <v>0.43446011762513281</v>
      </c>
      <c r="OZ122">
        <v>9.5456364233341713</v>
      </c>
      <c r="PA122">
        <v>-14.75345068022183</v>
      </c>
      <c r="PB122">
        <v>-5.7779646412023773</v>
      </c>
      <c r="PC122">
        <v>3.8049240767217878</v>
      </c>
      <c r="PD122">
        <v>11.208136566019935</v>
      </c>
      <c r="PE122">
        <v>-4.9506115484784852</v>
      </c>
      <c r="PF122">
        <v>-0.48853116752009407</v>
      </c>
      <c r="PG122">
        <v>-3.1748893921225143</v>
      </c>
      <c r="PH122">
        <v>-25.185874421796001</v>
      </c>
      <c r="PI122">
        <v>-0.63385555872364829</v>
      </c>
      <c r="PJ122">
        <v>9.6772236133283371</v>
      </c>
      <c r="PK122">
        <v>-9.0330829934456869</v>
      </c>
      <c r="PL122">
        <v>0.56625003641485949</v>
      </c>
      <c r="PM122">
        <v>11.814242849236127</v>
      </c>
      <c r="PN122">
        <v>4.7337263230839728</v>
      </c>
      <c r="PO122">
        <v>13.443390836065824</v>
      </c>
      <c r="PP122">
        <v>5.9822151446646012</v>
      </c>
      <c r="PQ122">
        <v>-3.3200657218516909</v>
      </c>
      <c r="PR122">
        <v>-4.0966773800466694</v>
      </c>
      <c r="PS122">
        <v>5.623069616053364</v>
      </c>
      <c r="PT122">
        <v>5.1574914079239704</v>
      </c>
      <c r="PU122">
        <v>7.0837098333133266</v>
      </c>
      <c r="PV122">
        <v>-11.109748445331647</v>
      </c>
      <c r="PW122">
        <v>-1.4720563615355</v>
      </c>
      <c r="PX122">
        <v>1.4037340665738285</v>
      </c>
      <c r="PY122">
        <v>2.986798615013627</v>
      </c>
      <c r="PZ122">
        <v>3.1601922530914632</v>
      </c>
      <c r="QA122">
        <v>-3.9288360994464675</v>
      </c>
      <c r="QB122">
        <v>-15.115261203469784</v>
      </c>
      <c r="QC122">
        <v>-5.6429556807963941</v>
      </c>
      <c r="QD122">
        <v>0.46206380951207626</v>
      </c>
      <c r="QE122">
        <v>-17.66749680859574</v>
      </c>
      <c r="QF122">
        <v>-6.5338204240631317</v>
      </c>
      <c r="QG122">
        <v>10.391031238285546</v>
      </c>
      <c r="QH122">
        <v>10.476927038538873</v>
      </c>
      <c r="QI122">
        <v>13.906311585056226</v>
      </c>
      <c r="QJ122">
        <v>10.546843794781013</v>
      </c>
      <c r="QK122">
        <v>3.5751146789204107</v>
      </c>
      <c r="QL122">
        <v>-2.7802524744382762</v>
      </c>
      <c r="QM122">
        <v>-10.154919314963603</v>
      </c>
      <c r="QN122">
        <v>-0.18040951069893651</v>
      </c>
      <c r="QO122">
        <v>3.0287930572260593</v>
      </c>
      <c r="QP122">
        <v>8.943032405011186</v>
      </c>
      <c r="QQ122">
        <v>1.7059927487913049</v>
      </c>
      <c r="QR122">
        <v>17.885185504808693</v>
      </c>
      <c r="QS122">
        <v>17.540762031271974</v>
      </c>
      <c r="QT122">
        <v>1.8370733294585215</v>
      </c>
      <c r="QU122">
        <v>1.2127870274343528</v>
      </c>
      <c r="QV122">
        <v>-8.4341301671833939</v>
      </c>
      <c r="QW122">
        <v>-1.1925170563316039</v>
      </c>
      <c r="QX122">
        <v>-3.1458100519648302</v>
      </c>
      <c r="QY122">
        <v>14.300658170208827</v>
      </c>
      <c r="QZ122">
        <v>-1.5556328172907863</v>
      </c>
      <c r="RA122">
        <v>14.525822846293298</v>
      </c>
      <c r="RB122">
        <v>-10.852794355764892</v>
      </c>
      <c r="RC122">
        <v>9.5449419715814514</v>
      </c>
      <c r="RD122">
        <v>0.9640980755137154</v>
      </c>
      <c r="RE122">
        <v>-1.9712024638852745</v>
      </c>
      <c r="RF122">
        <v>5.7793568284934551</v>
      </c>
      <c r="RG122">
        <v>-3.1447673910079477</v>
      </c>
      <c r="RH122">
        <v>-7.5040226066769158</v>
      </c>
      <c r="RI122">
        <v>1.2206345996763721</v>
      </c>
      <c r="RJ122">
        <v>13.896193214468088</v>
      </c>
      <c r="RK122">
        <v>0.43945228720981278</v>
      </c>
      <c r="RL122">
        <v>15.529081137623129</v>
      </c>
      <c r="RM122">
        <v>18.431569471871079</v>
      </c>
      <c r="RN122">
        <v>3.6500890718446311</v>
      </c>
      <c r="RO122">
        <v>-1.6426085154976093</v>
      </c>
      <c r="RP122">
        <v>-2.8903495217417605</v>
      </c>
      <c r="RQ122">
        <v>-23.353466830838578</v>
      </c>
      <c r="RR122">
        <v>-11.33202377691174</v>
      </c>
      <c r="RS122">
        <v>2.0343114367273856</v>
      </c>
      <c r="RT122">
        <v>5.2495836425245805</v>
      </c>
      <c r="RU122">
        <v>2.6746394368967734</v>
      </c>
      <c r="RV122">
        <v>-0.12938070451050532</v>
      </c>
      <c r="RW122">
        <v>2.258305930407583</v>
      </c>
      <c r="RX122">
        <v>-9.7981260438285904</v>
      </c>
      <c r="RY122">
        <v>3.4194881805518955</v>
      </c>
      <c r="RZ122">
        <v>-21.372448874803354</v>
      </c>
      <c r="SA122">
        <v>-19.704405618860189</v>
      </c>
      <c r="SB122">
        <v>5.2538733583418606</v>
      </c>
      <c r="SC122">
        <v>9.737790146089063</v>
      </c>
      <c r="SD122">
        <v>-15.960923375270289</v>
      </c>
      <c r="SE122">
        <v>7.0628944104898306</v>
      </c>
      <c r="SF122">
        <v>-18.049819565638245</v>
      </c>
      <c r="SG122">
        <v>-25.953443147505126</v>
      </c>
    </row>
    <row r="123" spans="1:501">
      <c r="A123" t="s">
        <v>537</v>
      </c>
      <c r="B123">
        <v>27.038603278308877</v>
      </c>
      <c r="C123">
        <v>10.97781979200273</v>
      </c>
      <c r="D123">
        <v>-18.6365512622057</v>
      </c>
      <c r="E123">
        <v>6.7539751542146327</v>
      </c>
      <c r="F123">
        <v>13.300386219266784</v>
      </c>
      <c r="G123">
        <v>-12.405277513963322</v>
      </c>
      <c r="H123">
        <v>8.0783360771281441</v>
      </c>
      <c r="I123">
        <v>-16.014715148915538</v>
      </c>
      <c r="J123">
        <v>10.588303520385443</v>
      </c>
      <c r="K123">
        <v>-17.833467248582117</v>
      </c>
      <c r="L123">
        <v>-1.4091556190020182</v>
      </c>
      <c r="M123">
        <v>9.193375683979502</v>
      </c>
      <c r="N123">
        <v>-5.3148112895316695</v>
      </c>
      <c r="O123">
        <v>-10.273696768844838</v>
      </c>
      <c r="P123">
        <v>-10.693081950116198</v>
      </c>
      <c r="Q123">
        <v>-19.424239572000392</v>
      </c>
      <c r="R123">
        <v>2.8736273438797104</v>
      </c>
      <c r="S123">
        <v>-15.709701735410926</v>
      </c>
      <c r="T123">
        <v>5.4615983368329859</v>
      </c>
      <c r="U123">
        <v>-2.6019787842289652</v>
      </c>
      <c r="V123">
        <v>21.425756340280458</v>
      </c>
      <c r="W123">
        <v>-4.4752872675546431</v>
      </c>
      <c r="X123">
        <v>3.6575241396111662</v>
      </c>
      <c r="Y123">
        <v>-3.5268658508515256</v>
      </c>
      <c r="Z123">
        <v>-5.7478001685061741</v>
      </c>
      <c r="AA123">
        <v>10.706212249912195</v>
      </c>
      <c r="AB123">
        <v>-17.557320606704884</v>
      </c>
      <c r="AC123">
        <v>3.7706234950839543</v>
      </c>
      <c r="AD123">
        <v>20.876547140717019</v>
      </c>
      <c r="AE123">
        <v>-23.380620294587274</v>
      </c>
      <c r="AF123">
        <v>21.402644950469252</v>
      </c>
      <c r="AG123">
        <v>-0.90516410791995683</v>
      </c>
      <c r="AH123">
        <v>0.97635730479154959</v>
      </c>
      <c r="AI123">
        <v>0.47709779049834361</v>
      </c>
      <c r="AJ123">
        <v>-4.6915394097202645</v>
      </c>
      <c r="AK123">
        <v>22.285126299807647</v>
      </c>
      <c r="AL123">
        <v>-18.325045377692522</v>
      </c>
      <c r="AM123">
        <v>34.835397425872181</v>
      </c>
      <c r="AN123">
        <v>-2.3611212598536748</v>
      </c>
      <c r="AO123">
        <v>-12.580253918541551</v>
      </c>
      <c r="AP123">
        <v>20.000909792012902</v>
      </c>
      <c r="AQ123">
        <v>19.27454738697261</v>
      </c>
      <c r="AR123">
        <v>15.870497185985371</v>
      </c>
      <c r="AS123">
        <v>9.1028640612118998</v>
      </c>
      <c r="AT123">
        <v>-5.0018891208934475</v>
      </c>
      <c r="AU123">
        <v>5.1520179916447235</v>
      </c>
      <c r="AV123">
        <v>-3.1613678413905353</v>
      </c>
      <c r="AW123">
        <v>-27.107785179144386</v>
      </c>
      <c r="AX123">
        <v>-5.2576519098886321</v>
      </c>
      <c r="AY123">
        <v>8.3096490822342245E-2</v>
      </c>
      <c r="AZ123">
        <v>17.97150761644755</v>
      </c>
      <c r="BA123">
        <v>20.300544216830172</v>
      </c>
      <c r="BB123">
        <v>-12.265636785448946</v>
      </c>
      <c r="BC123">
        <v>-6.9148221974165391</v>
      </c>
      <c r="BD123">
        <v>-5.4011096669580798</v>
      </c>
      <c r="BE123">
        <v>2.2679713755176971</v>
      </c>
      <c r="BF123">
        <v>-6.0721583863199182</v>
      </c>
      <c r="BG123">
        <v>20.212770004438909</v>
      </c>
      <c r="BH123">
        <v>-24.450731683106444</v>
      </c>
      <c r="BI123">
        <v>-9.0658118642145471</v>
      </c>
      <c r="BJ123">
        <v>10.310102643536673</v>
      </c>
      <c r="BK123">
        <v>16.191042921460038</v>
      </c>
      <c r="BL123">
        <v>-2.7567305576227827</v>
      </c>
      <c r="BM123">
        <v>5.0277265448036932</v>
      </c>
      <c r="BN123">
        <v>-4.5900218739080119</v>
      </c>
      <c r="BO123">
        <v>-3.7262897578489396</v>
      </c>
      <c r="BP123">
        <v>9.5749438805003759</v>
      </c>
      <c r="BQ123">
        <v>31.077194621114366</v>
      </c>
      <c r="BR123">
        <v>0.29402337652999883</v>
      </c>
      <c r="BS123">
        <v>1.8444715530154348</v>
      </c>
      <c r="BT123">
        <v>-11.344750022821744</v>
      </c>
      <c r="BU123">
        <v>-0.18323341105903629</v>
      </c>
      <c r="BV123">
        <v>-13.423941728765026</v>
      </c>
      <c r="BW123">
        <v>-1.9981670125728053</v>
      </c>
      <c r="BX123">
        <v>13.914656654417991</v>
      </c>
      <c r="BY123">
        <v>20.572962946818482</v>
      </c>
      <c r="BZ123">
        <v>-2.8734676122930574</v>
      </c>
      <c r="CA123">
        <v>-7.7977711567199366</v>
      </c>
      <c r="CB123">
        <v>-1.2482280187155828</v>
      </c>
      <c r="CC123">
        <v>15.598130495106702</v>
      </c>
      <c r="CD123">
        <v>12.047914115763135</v>
      </c>
      <c r="CE123">
        <v>-5.5297835216934947</v>
      </c>
      <c r="CF123">
        <v>-4.1984733456757413</v>
      </c>
      <c r="CG123">
        <v>-6.711576298064017</v>
      </c>
      <c r="CH123">
        <v>-0.28845094767932328</v>
      </c>
      <c r="CI123">
        <v>20.609470278657373</v>
      </c>
      <c r="CJ123">
        <v>-9.5625442324121508</v>
      </c>
      <c r="CK123">
        <v>6.130761944756447</v>
      </c>
      <c r="CL123">
        <v>41.14726945741257</v>
      </c>
      <c r="CM123">
        <v>30.200439413604347</v>
      </c>
      <c r="CN123">
        <v>19.465774236234292</v>
      </c>
      <c r="CO123">
        <v>-4.9869339281257457</v>
      </c>
      <c r="CP123">
        <v>22.848476182181052</v>
      </c>
      <c r="CQ123">
        <v>-7.9860429359893192</v>
      </c>
      <c r="CR123">
        <v>-12.233598710625055</v>
      </c>
      <c r="CS123">
        <v>6.5138509525399959</v>
      </c>
      <c r="CT123">
        <v>2.9651131681215679</v>
      </c>
      <c r="CU123">
        <v>-23.404513032601752</v>
      </c>
      <c r="CV123">
        <v>1.1771819214246337</v>
      </c>
      <c r="CW123">
        <v>0.9151586319172299</v>
      </c>
      <c r="CX123">
        <v>1.7318185030941424</v>
      </c>
      <c r="CY123">
        <v>11.379577639680742</v>
      </c>
      <c r="CZ123">
        <v>18.794128530787852</v>
      </c>
      <c r="DA123">
        <v>-6.612656919578316</v>
      </c>
      <c r="DB123">
        <v>13.021355229799674</v>
      </c>
      <c r="DC123">
        <v>16.766521780962481</v>
      </c>
      <c r="DD123">
        <v>-10.690682798994871</v>
      </c>
      <c r="DE123">
        <v>-9.6279391193921491</v>
      </c>
      <c r="DF123">
        <v>11.432472607445364</v>
      </c>
      <c r="DG123">
        <v>-31.224254276994916</v>
      </c>
      <c r="DH123">
        <v>10.707009986317447</v>
      </c>
      <c r="DI123">
        <v>-20.450029194965392</v>
      </c>
      <c r="DJ123">
        <v>40.177630068238834</v>
      </c>
      <c r="DK123">
        <v>9.7182833726859279</v>
      </c>
      <c r="DL123">
        <v>12.85023608856612</v>
      </c>
      <c r="DM123">
        <v>-21.888486327205598</v>
      </c>
      <c r="DN123">
        <v>-17.917641513488338</v>
      </c>
      <c r="DO123">
        <v>-1.1931364160983331</v>
      </c>
      <c r="DP123">
        <v>-15.762331317438232</v>
      </c>
      <c r="DQ123">
        <v>4.5151834405762727</v>
      </c>
      <c r="DR123">
        <v>-20.00460436848137</v>
      </c>
      <c r="DS123">
        <v>-1.7714967927438419</v>
      </c>
      <c r="DT123">
        <v>7.7490065577983245</v>
      </c>
      <c r="DU123">
        <v>8.431477757653612</v>
      </c>
      <c r="DV123">
        <v>-10.558352038307573</v>
      </c>
      <c r="DW123">
        <v>4.2351158644762386</v>
      </c>
      <c r="DX123">
        <v>-6.0428706994243431</v>
      </c>
      <c r="DY123">
        <v>-2.2031727322088361</v>
      </c>
      <c r="DZ123">
        <v>-13.708304382651052</v>
      </c>
      <c r="EA123">
        <v>6.0831697132965525E-2</v>
      </c>
      <c r="EB123">
        <v>-11.155343542067255</v>
      </c>
      <c r="EC123">
        <v>-8.9915359206719323</v>
      </c>
      <c r="ED123">
        <v>-1.2146357814864031</v>
      </c>
      <c r="EE123">
        <v>-4.6086892272095872</v>
      </c>
      <c r="EF123">
        <v>9.1413320471708239</v>
      </c>
      <c r="EG123">
        <v>-4.9506903498896069</v>
      </c>
      <c r="EH123">
        <v>-18.564109115847646</v>
      </c>
      <c r="EI123">
        <v>24.212417984398954</v>
      </c>
      <c r="EJ123">
        <v>2.104567219125197</v>
      </c>
      <c r="EK123">
        <v>-4.7031104422724681</v>
      </c>
      <c r="EL123">
        <v>-9.4873638002189651</v>
      </c>
      <c r="EM123">
        <v>-3.6152451680168642</v>
      </c>
      <c r="EN123">
        <v>-31.551170210720915</v>
      </c>
      <c r="EO123">
        <v>6.4665048580687712</v>
      </c>
      <c r="EP123">
        <v>-8.855911368443838</v>
      </c>
      <c r="EQ123">
        <v>18.970336127867903</v>
      </c>
      <c r="ER123">
        <v>21.661617006522256</v>
      </c>
      <c r="ES123">
        <v>15.53669271103505</v>
      </c>
      <c r="ET123">
        <v>-4.80699961249596</v>
      </c>
      <c r="EU123">
        <v>-4.5805002085292399</v>
      </c>
      <c r="EV123">
        <v>-15.019290441988931</v>
      </c>
      <c r="EW123">
        <v>2.8934083552278076</v>
      </c>
      <c r="EX123">
        <v>-4.6829583735612212</v>
      </c>
      <c r="EY123">
        <v>-43.302235369400506</v>
      </c>
      <c r="EZ123">
        <v>1.3189820837007844</v>
      </c>
      <c r="FA123">
        <v>-5.7546239295288704</v>
      </c>
      <c r="FB123">
        <v>11.96334937308211</v>
      </c>
      <c r="FC123">
        <v>3.80905623496241</v>
      </c>
      <c r="FD123">
        <v>-11.970711481223534</v>
      </c>
      <c r="FE123">
        <v>34.99610736385381</v>
      </c>
      <c r="FF123">
        <v>7.179041154846626</v>
      </c>
      <c r="FG123">
        <v>6.3874295754119865</v>
      </c>
      <c r="FH123">
        <v>1.4304424196567092</v>
      </c>
      <c r="FI123">
        <v>17.390484024303099</v>
      </c>
      <c r="FJ123">
        <v>6.2270121210649574</v>
      </c>
      <c r="FK123">
        <v>-9.7082186486239834</v>
      </c>
      <c r="FL123">
        <v>-7.0165377101929751</v>
      </c>
      <c r="FM123">
        <v>2.2622428349982084</v>
      </c>
      <c r="FN123">
        <v>8.9061940430854918</v>
      </c>
      <c r="FO123">
        <v>-22.665722973649856</v>
      </c>
      <c r="FP123">
        <v>-14.585259474279415</v>
      </c>
      <c r="FQ123">
        <v>18.792545105695076</v>
      </c>
      <c r="FR123">
        <v>-16.585120440220482</v>
      </c>
      <c r="FS123">
        <v>15.22995916046488</v>
      </c>
      <c r="FT123">
        <v>-11.722578883778601</v>
      </c>
      <c r="FU123">
        <v>4.3002920364575141</v>
      </c>
      <c r="FV123">
        <v>7.6776991820723319</v>
      </c>
      <c r="FW123">
        <v>3.8989444195382807</v>
      </c>
      <c r="FX123">
        <v>17.935403256093373</v>
      </c>
      <c r="FY123">
        <v>4.908172392169023</v>
      </c>
      <c r="FZ123">
        <v>-17.070307386595964</v>
      </c>
      <c r="GA123">
        <v>-11.366879926957036</v>
      </c>
      <c r="GB123">
        <v>9.452580097166015</v>
      </c>
      <c r="GC123">
        <v>30.775970166109062</v>
      </c>
      <c r="GD123">
        <v>-13.776920403098829</v>
      </c>
      <c r="GE123">
        <v>5.6419384406071744</v>
      </c>
      <c r="GF123">
        <v>-16.100926310768646</v>
      </c>
      <c r="GG123">
        <v>-5.4586977858826469</v>
      </c>
      <c r="GH123">
        <v>9.1475948276007131</v>
      </c>
      <c r="GI123">
        <v>8.3910944419557527</v>
      </c>
      <c r="GJ123">
        <v>-4.3091505629776847</v>
      </c>
      <c r="GK123">
        <v>0.69746380518667261</v>
      </c>
      <c r="GL123">
        <v>-6.23820907266375</v>
      </c>
      <c r="GM123">
        <v>17.352397106585986</v>
      </c>
      <c r="GN123">
        <v>13.803687998141259</v>
      </c>
      <c r="GO123">
        <v>18.284262240547285</v>
      </c>
      <c r="GP123">
        <v>29.470957785439161</v>
      </c>
      <c r="GQ123">
        <v>18.472640688592396</v>
      </c>
      <c r="GR123">
        <v>17.477210245420313</v>
      </c>
      <c r="GS123">
        <v>1.1235243910488566</v>
      </c>
      <c r="GT123">
        <v>20.198095530406718</v>
      </c>
      <c r="GU123">
        <v>-21.627335892133758</v>
      </c>
      <c r="GV123">
        <v>-20.912453290385425</v>
      </c>
      <c r="GW123">
        <v>-13.718830245698841</v>
      </c>
      <c r="GX123">
        <v>1.2075563725392362</v>
      </c>
      <c r="GY123">
        <v>7.7696468444677915</v>
      </c>
      <c r="GZ123">
        <v>4.6599273584601661</v>
      </c>
      <c r="HA123">
        <v>-7.6917801338784768</v>
      </c>
      <c r="HB123">
        <v>12.151921926541945</v>
      </c>
      <c r="HC123">
        <v>1.7260257519143163</v>
      </c>
      <c r="HD123">
        <v>-12.349473730301762</v>
      </c>
      <c r="HE123">
        <v>-21.819423461492224</v>
      </c>
      <c r="HF123">
        <v>7.7058899120875868</v>
      </c>
      <c r="HG123">
        <v>32.841492073473262</v>
      </c>
      <c r="HH123">
        <v>-8.3987581767071156</v>
      </c>
      <c r="HI123">
        <v>30.573522943055821</v>
      </c>
      <c r="HJ123">
        <v>11.790072209342714</v>
      </c>
      <c r="HK123">
        <v>4.3578836966950911</v>
      </c>
      <c r="HL123">
        <v>-22.379985212322698</v>
      </c>
      <c r="HM123">
        <v>-0.8681276103549096</v>
      </c>
      <c r="HN123">
        <v>5.6732194781651284</v>
      </c>
      <c r="HO123">
        <v>17.139045491435063</v>
      </c>
      <c r="HP123">
        <v>-11.798809579607475</v>
      </c>
      <c r="HQ123">
        <v>4.2362023642484576</v>
      </c>
      <c r="HR123">
        <v>17.899596130698022</v>
      </c>
      <c r="HS123">
        <v>1.4202261420880748</v>
      </c>
      <c r="HT123">
        <v>13.653655908579545</v>
      </c>
      <c r="HU123">
        <v>-2.7676965011554238</v>
      </c>
      <c r="HV123">
        <v>-28.116843044756347</v>
      </c>
      <c r="HW123">
        <v>-17.963870690795861</v>
      </c>
      <c r="HX123">
        <v>2.8864936315246861</v>
      </c>
      <c r="HY123">
        <v>-0.16568271577075103</v>
      </c>
      <c r="HZ123">
        <v>0.67337178670069542</v>
      </c>
      <c r="IA123">
        <v>6.1796081524314701</v>
      </c>
      <c r="IB123">
        <v>-16.09252651759077</v>
      </c>
      <c r="IC123">
        <v>-3.1231847271572457</v>
      </c>
      <c r="ID123">
        <v>-34.21263380649701</v>
      </c>
      <c r="IE123">
        <v>7.4309171856439038</v>
      </c>
      <c r="IF123">
        <v>0.81931965979730659</v>
      </c>
      <c r="IG123">
        <v>29.020722371053033</v>
      </c>
      <c r="IH123">
        <v>11.489287439487908</v>
      </c>
      <c r="II123">
        <v>-5.6273509108303159</v>
      </c>
      <c r="IJ123">
        <v>0.27210845464900901</v>
      </c>
      <c r="IK123">
        <v>-0.93292331303480691</v>
      </c>
      <c r="IL123">
        <v>-13.87439011672698</v>
      </c>
      <c r="IM123">
        <v>13.763512464414923</v>
      </c>
      <c r="IN123">
        <v>2.88788706007943</v>
      </c>
      <c r="IO123">
        <v>19.170795602915323</v>
      </c>
      <c r="IP123">
        <v>-23.595646448335227</v>
      </c>
      <c r="IQ123">
        <v>19.062471283023893</v>
      </c>
      <c r="IR123">
        <v>-24.759655768303837</v>
      </c>
      <c r="IS123">
        <v>21.519169730682023</v>
      </c>
      <c r="IT123">
        <v>8.1163277811277759</v>
      </c>
      <c r="IU123">
        <v>11.605849957544873</v>
      </c>
      <c r="IV123">
        <v>-9.8194532778794219</v>
      </c>
      <c r="IW123">
        <v>-19.511281440403874</v>
      </c>
      <c r="IX123">
        <v>-15.882308411503237</v>
      </c>
      <c r="IY123">
        <v>5.1105924525029192</v>
      </c>
      <c r="IZ123">
        <v>-0.90080984106330475</v>
      </c>
      <c r="JA123">
        <v>11.287978451708566</v>
      </c>
      <c r="JB123">
        <v>3.7567247238433996</v>
      </c>
      <c r="JC123">
        <v>-1.7128800423652397</v>
      </c>
      <c r="JD123">
        <v>0.70351187958398298</v>
      </c>
      <c r="JE123">
        <v>3.742220032245835</v>
      </c>
      <c r="JF123">
        <v>11.133866435579373</v>
      </c>
      <c r="JG123">
        <v>16.103453998294928</v>
      </c>
      <c r="JH123">
        <v>19.696594434506292</v>
      </c>
      <c r="JI123">
        <v>14.487694189577425</v>
      </c>
      <c r="JJ123">
        <v>-2.2898542385302409</v>
      </c>
      <c r="JK123">
        <v>2.5083839440507019</v>
      </c>
      <c r="JL123">
        <v>-11.392695659618525</v>
      </c>
      <c r="JM123">
        <v>-4.6064969519558856</v>
      </c>
      <c r="JN123">
        <v>-12.405111068159883</v>
      </c>
      <c r="JO123">
        <v>2.7711334674197134</v>
      </c>
      <c r="JP123">
        <v>-3.7912648767616588</v>
      </c>
      <c r="JQ123">
        <v>-23.928444172924838</v>
      </c>
      <c r="JR123">
        <v>8.6262074140684408</v>
      </c>
      <c r="JS123">
        <v>-14.999055726241144</v>
      </c>
      <c r="JT123">
        <v>14.917928331462546</v>
      </c>
      <c r="JU123">
        <v>-16.357908974388007</v>
      </c>
      <c r="JV123">
        <v>-18.296232948225541</v>
      </c>
      <c r="JW123">
        <v>5.6340064029605204</v>
      </c>
      <c r="JX123">
        <v>-6.4944604337843543</v>
      </c>
      <c r="JY123">
        <v>0.44022202385843084</v>
      </c>
      <c r="JZ123">
        <v>-31.97310983583823</v>
      </c>
      <c r="KA123">
        <v>-15.074980072056889</v>
      </c>
      <c r="KB123">
        <v>-5.4074703932681887</v>
      </c>
      <c r="KC123">
        <v>-3.1095069610755655</v>
      </c>
      <c r="KD123">
        <v>-35.449270366071133</v>
      </c>
      <c r="KE123">
        <v>-18.899877231621002</v>
      </c>
      <c r="KF123">
        <v>-6.185554571689222</v>
      </c>
      <c r="KG123">
        <v>9.2764058424371214</v>
      </c>
      <c r="KH123">
        <v>-2.635359618891969</v>
      </c>
      <c r="KI123">
        <v>-8.9344936920570124</v>
      </c>
      <c r="KJ123">
        <v>0.97373429015909441</v>
      </c>
      <c r="KK123">
        <v>-0.7776927682094853</v>
      </c>
      <c r="KL123">
        <v>-10.324037875527551</v>
      </c>
      <c r="KM123">
        <v>2.2421638062695317</v>
      </c>
      <c r="KN123">
        <v>4.5465532424321209</v>
      </c>
      <c r="KO123">
        <v>-10.692852879876467</v>
      </c>
      <c r="KP123">
        <v>21.802077428474846</v>
      </c>
      <c r="KQ123">
        <v>13.434201692109953</v>
      </c>
      <c r="KR123">
        <v>2.7295232002577419</v>
      </c>
      <c r="KS123">
        <v>-10.134257779379336</v>
      </c>
      <c r="KT123">
        <v>30.921593811392242</v>
      </c>
      <c r="KU123">
        <v>-25.444864388435807</v>
      </c>
      <c r="KV123">
        <v>18.766150183265026</v>
      </c>
      <c r="KW123">
        <v>-4.7133332203164207</v>
      </c>
      <c r="KX123">
        <v>23.992221436771462</v>
      </c>
      <c r="KY123">
        <v>3.4586778910779241</v>
      </c>
      <c r="KZ123">
        <v>26.81566111635372</v>
      </c>
      <c r="LA123">
        <v>-4.2897921865870421</v>
      </c>
      <c r="LB123">
        <v>-1.7374107552891296</v>
      </c>
      <c r="LC123">
        <v>-17.328539393283453</v>
      </c>
      <c r="LD123">
        <v>-8.355366542295716</v>
      </c>
      <c r="LE123">
        <v>-3.6442187597413978</v>
      </c>
      <c r="LF123">
        <v>-26.726304659529969</v>
      </c>
      <c r="LG123">
        <v>24.580800820655764</v>
      </c>
      <c r="LH123">
        <v>10.817335198112703</v>
      </c>
      <c r="LI123">
        <v>-20.320490647443048</v>
      </c>
      <c r="LJ123">
        <v>-14.207375109087833</v>
      </c>
      <c r="LK123">
        <v>-7.8267599800236995</v>
      </c>
      <c r="LL123">
        <v>-19.20287688678275</v>
      </c>
      <c r="LM123">
        <v>-6.3935580121818099</v>
      </c>
      <c r="LN123">
        <v>30.380660825478504</v>
      </c>
      <c r="LO123">
        <v>-40.614851943096859</v>
      </c>
      <c r="LP123">
        <v>-17.189571263326748</v>
      </c>
      <c r="LQ123">
        <v>-0.18728252441479257</v>
      </c>
      <c r="LR123">
        <v>-37.587138285698671</v>
      </c>
      <c r="LS123">
        <v>15.255159470404799</v>
      </c>
      <c r="LT123">
        <v>-24.721846677112797</v>
      </c>
      <c r="LU123">
        <v>-13.681344971838062</v>
      </c>
      <c r="LV123">
        <v>5.8418128220838321</v>
      </c>
      <c r="LW123">
        <v>3.5211692609159715</v>
      </c>
      <c r="LX123">
        <v>9.9760082285410174</v>
      </c>
      <c r="LY123">
        <v>-4.8292540509350994</v>
      </c>
      <c r="LZ123">
        <v>8.6642444894818382</v>
      </c>
      <c r="MA123">
        <v>19.119147792836966</v>
      </c>
      <c r="MB123">
        <v>-7.0698632636962255</v>
      </c>
      <c r="MC123">
        <v>1.6564613784955744</v>
      </c>
      <c r="MD123">
        <v>13.09470629462996</v>
      </c>
      <c r="ME123">
        <v>-6.7196167178215855</v>
      </c>
      <c r="MF123">
        <v>2.4972441522820175</v>
      </c>
      <c r="MG123">
        <v>11.260718208529067</v>
      </c>
      <c r="MH123">
        <v>0.84513080119159234</v>
      </c>
      <c r="MI123">
        <v>11.94242647658135</v>
      </c>
      <c r="MJ123">
        <v>5.3369248627169021</v>
      </c>
      <c r="MK123">
        <v>12.784685857313166</v>
      </c>
      <c r="ML123">
        <v>13.112570429540529</v>
      </c>
      <c r="MM123">
        <v>-17.686305520707574</v>
      </c>
      <c r="MN123">
        <v>-11.36500993739009</v>
      </c>
      <c r="MO123">
        <v>-11.820623372085704</v>
      </c>
      <c r="MP123">
        <v>-6.8754608971182058</v>
      </c>
      <c r="MQ123">
        <v>24.478292860731266</v>
      </c>
      <c r="MR123">
        <v>15.020136860466042</v>
      </c>
      <c r="MS123">
        <v>22.038388123355745</v>
      </c>
      <c r="MT123">
        <v>12.220754950967128</v>
      </c>
      <c r="MU123">
        <v>-18.93786293571614</v>
      </c>
      <c r="MV123">
        <v>20.941165611803847</v>
      </c>
      <c r="MW123">
        <v>-25.70146434921114</v>
      </c>
      <c r="MX123">
        <v>22.932385236132916</v>
      </c>
      <c r="MY123">
        <v>18.805287806908179</v>
      </c>
      <c r="MZ123">
        <v>38.874857143262915</v>
      </c>
      <c r="NA123">
        <v>-29.177029226022412</v>
      </c>
      <c r="NB123">
        <v>19.518990399506446</v>
      </c>
      <c r="NC123">
        <v>17.279077959549724</v>
      </c>
      <c r="ND123">
        <v>-14.706672524374147</v>
      </c>
      <c r="NE123">
        <v>-8.4630798975394228</v>
      </c>
      <c r="NF123">
        <v>-10.193996756331341</v>
      </c>
      <c r="NG123">
        <v>-8.9162564152736508</v>
      </c>
      <c r="NH123">
        <v>-6.65092216316964</v>
      </c>
      <c r="NI123">
        <v>1.6874949199700719</v>
      </c>
      <c r="NJ123">
        <v>-20.302639736294935</v>
      </c>
      <c r="NK123">
        <v>17.604270040463206</v>
      </c>
      <c r="NL123">
        <v>-7.0061406198543246</v>
      </c>
      <c r="NM123">
        <v>10.438787224313986</v>
      </c>
      <c r="NN123">
        <v>13.891112936240919</v>
      </c>
      <c r="NO123">
        <v>22.277882667926804</v>
      </c>
      <c r="NP123">
        <v>1.5781927582984316</v>
      </c>
      <c r="NQ123">
        <v>-9.6586379158609645</v>
      </c>
      <c r="NR123">
        <v>-11.85837260210274</v>
      </c>
      <c r="NS123">
        <v>-1.9528812349608278</v>
      </c>
      <c r="NT123">
        <v>11.57581128506602</v>
      </c>
      <c r="NU123">
        <v>16.919856298761371</v>
      </c>
      <c r="NV123">
        <v>-9.2720990911515795</v>
      </c>
      <c r="NW123">
        <v>12.079752555836532</v>
      </c>
      <c r="NX123">
        <v>-18.534604459173895</v>
      </c>
      <c r="NY123">
        <v>-5.1065718720746318</v>
      </c>
      <c r="NZ123">
        <v>-2.9087268824710395</v>
      </c>
      <c r="OA123">
        <v>-3.3802474488731571</v>
      </c>
      <c r="OB123">
        <v>2.5896787833295649</v>
      </c>
      <c r="OC123">
        <v>-20.9975514474608</v>
      </c>
      <c r="OD123">
        <v>6.9036306752445995</v>
      </c>
      <c r="OE123">
        <v>-6.4792484040500309</v>
      </c>
      <c r="OF123">
        <v>8.784247332315708</v>
      </c>
      <c r="OG123">
        <v>-3.0479337402368505</v>
      </c>
      <c r="OH123">
        <v>-3.5556980243452694</v>
      </c>
      <c r="OI123">
        <v>4.429684192843264</v>
      </c>
      <c r="OJ123">
        <v>3.0186901696755775</v>
      </c>
      <c r="OK123">
        <v>8.1023491647187118</v>
      </c>
      <c r="OL123">
        <v>0.24861887847574926</v>
      </c>
      <c r="OM123">
        <v>0.1903364898536048</v>
      </c>
      <c r="ON123">
        <v>-8.6807611543243102</v>
      </c>
      <c r="OO123">
        <v>-19.381629872175072</v>
      </c>
      <c r="OP123">
        <v>-1.0883309673288537</v>
      </c>
      <c r="OQ123">
        <v>3.6007478403926125</v>
      </c>
      <c r="OR123">
        <v>5.1811859684054333</v>
      </c>
      <c r="OS123">
        <v>-6.5026405943049461</v>
      </c>
      <c r="OT123">
        <v>-9.4876432083735036</v>
      </c>
      <c r="OU123">
        <v>-3.3730679575009566</v>
      </c>
      <c r="OV123">
        <v>17.117618578463965</v>
      </c>
      <c r="OW123">
        <v>-8.8426834470342968</v>
      </c>
      <c r="OX123">
        <v>16.504216998448626</v>
      </c>
      <c r="OY123">
        <v>-9.1053216394648242</v>
      </c>
      <c r="OZ123">
        <v>-10.827087664293188</v>
      </c>
      <c r="PA123">
        <v>23.47884310126938</v>
      </c>
      <c r="PB123">
        <v>7.5811487521152099</v>
      </c>
      <c r="PC123">
        <v>-2.6294231305153049</v>
      </c>
      <c r="PD123">
        <v>-8.7056398767975676</v>
      </c>
      <c r="PE123">
        <v>5.0252625635526433</v>
      </c>
      <c r="PF123">
        <v>7.0613274151835421</v>
      </c>
      <c r="PG123">
        <v>7.7852751827045479</v>
      </c>
      <c r="PH123">
        <v>33.436281533484568</v>
      </c>
      <c r="PI123">
        <v>5.4923513482127042</v>
      </c>
      <c r="PJ123">
        <v>-11.828463560693779</v>
      </c>
      <c r="PK123">
        <v>10.929065290002166</v>
      </c>
      <c r="PL123">
        <v>5.8861204775680402</v>
      </c>
      <c r="PM123">
        <v>-13.90081985572364</v>
      </c>
      <c r="PN123">
        <v>-14.398122082869634</v>
      </c>
      <c r="PO123">
        <v>-19.920266028810484</v>
      </c>
      <c r="PP123">
        <v>-11.782276097322413</v>
      </c>
      <c r="PQ123">
        <v>2.4922727975154189</v>
      </c>
      <c r="PR123">
        <v>4.3018424960497601</v>
      </c>
      <c r="PS123">
        <v>-4.5775791508808847</v>
      </c>
      <c r="PT123">
        <v>-8.8670789534923031</v>
      </c>
      <c r="PU123">
        <v>-8.982946382197353</v>
      </c>
      <c r="PV123">
        <v>11.263666430529023</v>
      </c>
      <c r="PW123">
        <v>6.2263227123732374</v>
      </c>
      <c r="PX123">
        <v>3.1254484447008242</v>
      </c>
      <c r="PY123">
        <v>3.2540493623382982</v>
      </c>
      <c r="PZ123">
        <v>-7.2672695561817067</v>
      </c>
      <c r="QA123">
        <v>2.1209338307271346</v>
      </c>
      <c r="QB123">
        <v>25.186063635846892</v>
      </c>
      <c r="QC123">
        <v>7.7261787217275169</v>
      </c>
      <c r="QD123">
        <v>4.0777420902985142</v>
      </c>
      <c r="QE123">
        <v>15.959179725084498</v>
      </c>
      <c r="QF123">
        <v>14.556010564268208</v>
      </c>
      <c r="QG123">
        <v>-16.950158585056236</v>
      </c>
      <c r="QH123">
        <v>-6.5324918202906606</v>
      </c>
      <c r="QI123">
        <v>-18.66116578049774</v>
      </c>
      <c r="QJ123">
        <v>-24.742405022664418</v>
      </c>
      <c r="QK123">
        <v>-13.710595506022754</v>
      </c>
      <c r="QL123">
        <v>4.4457315505535284</v>
      </c>
      <c r="QM123">
        <v>9.1807640210464942</v>
      </c>
      <c r="QN123">
        <v>-4.8268176175649709</v>
      </c>
      <c r="QO123">
        <v>6.7758468568062362</v>
      </c>
      <c r="QP123">
        <v>-13.633034052154967</v>
      </c>
      <c r="QQ123">
        <v>-1.1168447768225753</v>
      </c>
      <c r="QR123">
        <v>-19.165493901856408</v>
      </c>
      <c r="QS123">
        <v>-25.638276691399714</v>
      </c>
      <c r="QT123">
        <v>-4.8481212619565941</v>
      </c>
      <c r="QU123">
        <v>-7.3457181958888391</v>
      </c>
      <c r="QV123">
        <v>7.6305775733057475</v>
      </c>
      <c r="QW123">
        <v>4.3472165465108903</v>
      </c>
      <c r="QX123">
        <v>3.3182955578915787</v>
      </c>
      <c r="QY123">
        <v>-17.270471070782154</v>
      </c>
      <c r="QZ123">
        <v>-9.0639528052980847</v>
      </c>
      <c r="RA123">
        <v>-23.135764919094363</v>
      </c>
      <c r="RB123">
        <v>9.8487699408802492</v>
      </c>
      <c r="RC123">
        <v>-5.5472463692680405</v>
      </c>
      <c r="RD123">
        <v>-2.2035115494891295</v>
      </c>
      <c r="RE123">
        <v>3.7760832212620858</v>
      </c>
      <c r="RF123">
        <v>-8.5666351979022561</v>
      </c>
      <c r="RG123">
        <v>-1.2204868737419403</v>
      </c>
      <c r="RH123">
        <v>9.8934023797304214</v>
      </c>
      <c r="RI123">
        <v>4.2787588071777556</v>
      </c>
      <c r="RJ123">
        <v>-28.38363934977372</v>
      </c>
      <c r="RK123">
        <v>-5.8119869980099157</v>
      </c>
      <c r="RL123">
        <v>-16.188920182638043</v>
      </c>
      <c r="RM123">
        <v>-15.94978289555565</v>
      </c>
      <c r="RN123">
        <v>-4.4031849732805881</v>
      </c>
      <c r="RO123">
        <v>8.6214193051414671</v>
      </c>
      <c r="RP123">
        <v>1.0876810002856914</v>
      </c>
      <c r="RQ123">
        <v>28.392852691533964</v>
      </c>
      <c r="RR123">
        <v>11.594247891978904</v>
      </c>
      <c r="RS123">
        <v>1.2546738859414095</v>
      </c>
      <c r="RT123">
        <v>-0.24657350301320199</v>
      </c>
      <c r="RU123">
        <v>0.19267743344420865</v>
      </c>
      <c r="RV123">
        <v>-11.711491967543026</v>
      </c>
      <c r="RW123">
        <v>-2.1531426725348779</v>
      </c>
      <c r="RX123">
        <v>15.401529308268618</v>
      </c>
      <c r="RY123">
        <v>-3.0051083798209923</v>
      </c>
      <c r="RZ123">
        <v>21.458915804158764</v>
      </c>
      <c r="SA123">
        <v>25.680311514424709</v>
      </c>
      <c r="SB123">
        <v>-5.5210412207920756</v>
      </c>
      <c r="SC123">
        <v>-22.268050373608965</v>
      </c>
      <c r="SD123">
        <v>21.223143940126533</v>
      </c>
      <c r="SE123">
        <v>-1.6148741467513505</v>
      </c>
      <c r="SF123">
        <v>15.931542507442542</v>
      </c>
      <c r="SG123">
        <v>33.64322036016052</v>
      </c>
    </row>
    <row r="125" spans="1:501">
      <c r="A125">
        <f>+A120</f>
        <v>2015</v>
      </c>
    </row>
    <row r="126" spans="1:501">
      <c r="A126" t="s">
        <v>462</v>
      </c>
      <c r="B126" s="25">
        <f>+IF('Step 2 - Expected Payments'!$D$14+B113&gt;=0,ROUND(B113+'Step 2 - Expected Payments'!$D$14,2),"")</f>
        <v>1.05</v>
      </c>
      <c r="C126" s="25">
        <f>+IF('Step 2 - Expected Payments'!$D$14+C113&gt;=0,ROUND(C113+'Step 2 - Expected Payments'!$D$14,2),"")</f>
        <v>2.3199999999999998</v>
      </c>
      <c r="D126" s="25">
        <f>+IF('Step 2 - Expected Payments'!$D$14+D113&gt;=0,ROUND(D113+'Step 2 - Expected Payments'!$D$14,2),"")</f>
        <v>2.64</v>
      </c>
      <c r="E126" s="25">
        <f>+IF('Step 2 - Expected Payments'!$D$14+E113&gt;=0,ROUND(E113+'Step 2 - Expected Payments'!$D$14,2),"")</f>
        <v>3.96</v>
      </c>
      <c r="F126" s="25">
        <f>+IF('Step 2 - Expected Payments'!$D$14+F113&gt;=0,ROUND(F113+'Step 2 - Expected Payments'!$D$14,2),"")</f>
        <v>3.97</v>
      </c>
      <c r="G126" s="25">
        <f>+IF('Step 2 - Expected Payments'!$D$14+G113&gt;=0,ROUND(G113+'Step 2 - Expected Payments'!$D$14,2),"")</f>
        <v>4.0599999999999996</v>
      </c>
      <c r="H126" s="25">
        <f>+IF('Step 2 - Expected Payments'!$D$14+H113&gt;=0,ROUND(H113+'Step 2 - Expected Payments'!$D$14,2),"")</f>
        <v>3.49</v>
      </c>
      <c r="I126" s="25">
        <f>+IF('Step 2 - Expected Payments'!$D$14+I113&gt;=0,ROUND(I113+'Step 2 - Expected Payments'!$D$14,2),"")</f>
        <v>2.52</v>
      </c>
      <c r="J126" s="25">
        <f>+IF('Step 2 - Expected Payments'!$D$14+J113&gt;=0,ROUND(J113+'Step 2 - Expected Payments'!$D$14,2),"")</f>
        <v>4.66</v>
      </c>
      <c r="K126" s="25">
        <f>+IF('Step 2 - Expected Payments'!$D$14+K113&gt;=0,ROUND(K113+'Step 2 - Expected Payments'!$D$14,2),"")</f>
        <v>3.11</v>
      </c>
      <c r="L126" s="25">
        <f>+IF('Step 2 - Expected Payments'!$D$14+L113&gt;=0,ROUND(L113+'Step 2 - Expected Payments'!$D$14,2),"")</f>
        <v>2.68</v>
      </c>
      <c r="M126" s="25">
        <f>+IF('Step 2 - Expected Payments'!$D$14+M113&gt;=0,ROUND(M113+'Step 2 - Expected Payments'!$D$14,2),"")</f>
        <v>3.34</v>
      </c>
      <c r="N126" s="25">
        <f>+IF('Step 2 - Expected Payments'!$D$14+N113&gt;=0,ROUND(N113+'Step 2 - Expected Payments'!$D$14,2),"")</f>
        <v>4.01</v>
      </c>
      <c r="O126" s="25">
        <f>+IF('Step 2 - Expected Payments'!$D$14+O113&gt;=0,ROUND(O113+'Step 2 - Expected Payments'!$D$14,2),"")</f>
        <v>2.34</v>
      </c>
      <c r="P126" s="25">
        <f>+IF('Step 2 - Expected Payments'!$D$14+P113&gt;=0,ROUND(P113+'Step 2 - Expected Payments'!$D$14,2),"")</f>
        <v>3.21</v>
      </c>
      <c r="Q126" s="25">
        <f>+IF('Step 2 - Expected Payments'!$D$14+Q113&gt;=0,ROUND(Q113+'Step 2 - Expected Payments'!$D$14,2),"")</f>
        <v>3.18</v>
      </c>
      <c r="R126" s="25">
        <f>+IF('Step 2 - Expected Payments'!$D$14+R113&gt;=0,ROUND(R113+'Step 2 - Expected Payments'!$D$14,2),"")</f>
        <v>3.01</v>
      </c>
      <c r="S126" s="25">
        <f>+IF('Step 2 - Expected Payments'!$D$14+S113&gt;=0,ROUND(S113+'Step 2 - Expected Payments'!$D$14,2),"")</f>
        <v>2.79</v>
      </c>
      <c r="T126" s="25">
        <f>+IF('Step 2 - Expected Payments'!$D$14+T113&gt;=0,ROUND(T113+'Step 2 - Expected Payments'!$D$14,2),"")</f>
        <v>2.64</v>
      </c>
      <c r="U126" s="25">
        <f>+IF('Step 2 - Expected Payments'!$D$14+U113&gt;=0,ROUND(U113+'Step 2 - Expected Payments'!$D$14,2),"")</f>
        <v>5.21</v>
      </c>
      <c r="V126" s="25">
        <f>+IF('Step 2 - Expected Payments'!$D$14+V113&gt;=0,ROUND(V113+'Step 2 - Expected Payments'!$D$14,2),"")</f>
        <v>1.1299999999999999</v>
      </c>
      <c r="W126" s="25">
        <f>+IF('Step 2 - Expected Payments'!$D$14+W113&gt;=0,ROUND(W113+'Step 2 - Expected Payments'!$D$14,2),"")</f>
        <v>2.7</v>
      </c>
      <c r="X126" s="25">
        <f>+IF('Step 2 - Expected Payments'!$D$14+X113&gt;=0,ROUND(X113+'Step 2 - Expected Payments'!$D$14,2),"")</f>
        <v>3.29</v>
      </c>
      <c r="Y126" s="25">
        <f>+IF('Step 2 - Expected Payments'!$D$14+Y113&gt;=0,ROUND(Y113+'Step 2 - Expected Payments'!$D$14,2),"")</f>
        <v>2.85</v>
      </c>
      <c r="Z126" s="25">
        <f>+IF('Step 2 - Expected Payments'!$D$14+Z113&gt;=0,ROUND(Z113+'Step 2 - Expected Payments'!$D$14,2),"")</f>
        <v>2.89</v>
      </c>
      <c r="AA126" s="25">
        <f>+IF('Step 2 - Expected Payments'!$D$14+AA113&gt;=0,ROUND(AA113+'Step 2 - Expected Payments'!$D$14,2),"")</f>
        <v>3.11</v>
      </c>
      <c r="AB126" s="25">
        <f>+IF('Step 2 - Expected Payments'!$D$14+AB113&gt;=0,ROUND(AB113+'Step 2 - Expected Payments'!$D$14,2),"")</f>
        <v>5.1100000000000003</v>
      </c>
      <c r="AC126" s="25">
        <f>+IF('Step 2 - Expected Payments'!$D$14+AC113&gt;=0,ROUND(AC113+'Step 2 - Expected Payments'!$D$14,2),"")</f>
        <v>4.2</v>
      </c>
      <c r="AD126" s="25">
        <f>+IF('Step 2 - Expected Payments'!$D$14+AD113&gt;=0,ROUND(AD113+'Step 2 - Expected Payments'!$D$14,2),"")</f>
        <v>2.67</v>
      </c>
      <c r="AE126" s="25">
        <f>+IF('Step 2 - Expected Payments'!$D$14+AE113&gt;=0,ROUND(AE113+'Step 2 - Expected Payments'!$D$14,2),"")</f>
        <v>5.03</v>
      </c>
      <c r="AF126" s="25">
        <f>+IF('Step 2 - Expected Payments'!$D$14+AF113&gt;=0,ROUND(AF113+'Step 2 - Expected Payments'!$D$14,2),"")</f>
        <v>3.87</v>
      </c>
      <c r="AG126" s="25">
        <f>+IF('Step 2 - Expected Payments'!$D$14+AG113&gt;=0,ROUND(AG113+'Step 2 - Expected Payments'!$D$14,2),"")</f>
        <v>2.25</v>
      </c>
      <c r="AH126" s="25">
        <f>+IF('Step 2 - Expected Payments'!$D$14+AH113&gt;=0,ROUND(AH113+'Step 2 - Expected Payments'!$D$14,2),"")</f>
        <v>3.78</v>
      </c>
      <c r="AI126" s="25">
        <f>+IF('Step 2 - Expected Payments'!$D$14+AI113&gt;=0,ROUND(AI113+'Step 2 - Expected Payments'!$D$14,2),"")</f>
        <v>4.45</v>
      </c>
      <c r="AJ126" s="25">
        <f>+IF('Step 2 - Expected Payments'!$D$14+AJ113&gt;=0,ROUND(AJ113+'Step 2 - Expected Payments'!$D$14,2),"")</f>
        <v>2.86</v>
      </c>
      <c r="AK126" s="25">
        <f>+IF('Step 2 - Expected Payments'!$D$14+AK113&gt;=0,ROUND(AK113+'Step 2 - Expected Payments'!$D$14,2),"")</f>
        <v>4.1500000000000004</v>
      </c>
      <c r="AL126" s="25">
        <f>+IF('Step 2 - Expected Payments'!$D$14+AL113&gt;=0,ROUND(AL113+'Step 2 - Expected Payments'!$D$14,2),"")</f>
        <v>4.67</v>
      </c>
      <c r="AM126" s="25">
        <f>+IF('Step 2 - Expected Payments'!$D$14+AM113&gt;=0,ROUND(AM113+'Step 2 - Expected Payments'!$D$14,2),"")</f>
        <v>4.74</v>
      </c>
      <c r="AN126" s="25">
        <f>+IF('Step 2 - Expected Payments'!$D$14+AN113&gt;=0,ROUND(AN113+'Step 2 - Expected Payments'!$D$14,2),"")</f>
        <v>3.09</v>
      </c>
      <c r="AO126" s="25">
        <f>+IF('Step 2 - Expected Payments'!$D$14+AO113&gt;=0,ROUND(AO113+'Step 2 - Expected Payments'!$D$14,2),"")</f>
        <v>2.1800000000000002</v>
      </c>
      <c r="AP126" s="25">
        <f>+IF('Step 2 - Expected Payments'!$D$14+AP113&gt;=0,ROUND(AP113+'Step 2 - Expected Payments'!$D$14,2),"")</f>
        <v>2.27</v>
      </c>
      <c r="AQ126" s="25">
        <f>+IF('Step 2 - Expected Payments'!$D$14+AQ113&gt;=0,ROUND(AQ113+'Step 2 - Expected Payments'!$D$14,2),"")</f>
        <v>4.1900000000000004</v>
      </c>
      <c r="AR126" s="25">
        <f>+IF('Step 2 - Expected Payments'!$D$14+AR113&gt;=0,ROUND(AR113+'Step 2 - Expected Payments'!$D$14,2),"")</f>
        <v>4.7</v>
      </c>
      <c r="AS126" s="25">
        <f>+IF('Step 2 - Expected Payments'!$D$14+AS113&gt;=0,ROUND(AS113+'Step 2 - Expected Payments'!$D$14,2),"")</f>
        <v>3.61</v>
      </c>
      <c r="AT126" s="25">
        <f>+IF('Step 2 - Expected Payments'!$D$14+AT113&gt;=0,ROUND(AT113+'Step 2 - Expected Payments'!$D$14,2),"")</f>
        <v>2.14</v>
      </c>
      <c r="AU126" s="25">
        <f>+IF('Step 2 - Expected Payments'!$D$14+AU113&gt;=0,ROUND(AU113+'Step 2 - Expected Payments'!$D$14,2),"")</f>
        <v>3.45</v>
      </c>
      <c r="AV126" s="25">
        <f>+IF('Step 2 - Expected Payments'!$D$14+AV113&gt;=0,ROUND(AV113+'Step 2 - Expected Payments'!$D$14,2),"")</f>
        <v>2.2999999999999998</v>
      </c>
      <c r="AW126" s="25">
        <f>+IF('Step 2 - Expected Payments'!$D$14+AW113&gt;=0,ROUND(AW113+'Step 2 - Expected Payments'!$D$14,2),"")</f>
        <v>6</v>
      </c>
      <c r="AX126" s="25">
        <f>+IF('Step 2 - Expected Payments'!$D$14+AX113&gt;=0,ROUND(AX113+'Step 2 - Expected Payments'!$D$14,2),"")</f>
        <v>5.48</v>
      </c>
      <c r="AY126" s="25">
        <f>+IF('Step 2 - Expected Payments'!$D$14+AY113&gt;=0,ROUND(AY113+'Step 2 - Expected Payments'!$D$14,2),"")</f>
        <v>4.3600000000000003</v>
      </c>
      <c r="AZ126" s="25">
        <f>+IF('Step 2 - Expected Payments'!$D$14+AZ113&gt;=0,ROUND(AZ113+'Step 2 - Expected Payments'!$D$14,2),"")</f>
        <v>3.75</v>
      </c>
      <c r="BA126" s="25">
        <f>+IF('Step 2 - Expected Payments'!$D$14+BA113&gt;=0,ROUND(BA113+'Step 2 - Expected Payments'!$D$14,2),"")</f>
        <v>3.22</v>
      </c>
      <c r="BB126" s="25">
        <f>+IF('Step 2 - Expected Payments'!$D$14+BB113&gt;=0,ROUND(BB113+'Step 2 - Expected Payments'!$D$14,2),"")</f>
        <v>5.01</v>
      </c>
      <c r="BC126" s="25">
        <f>+IF('Step 2 - Expected Payments'!$D$14+BC113&gt;=0,ROUND(BC113+'Step 2 - Expected Payments'!$D$14,2),"")</f>
        <v>1.73</v>
      </c>
      <c r="BD126" s="25">
        <f>+IF('Step 2 - Expected Payments'!$D$14+BD113&gt;=0,ROUND(BD113+'Step 2 - Expected Payments'!$D$14,2),"")</f>
        <v>3.41</v>
      </c>
      <c r="BE126" s="25">
        <f>+IF('Step 2 - Expected Payments'!$D$14+BE113&gt;=0,ROUND(BE113+'Step 2 - Expected Payments'!$D$14,2),"")</f>
        <v>4.4400000000000004</v>
      </c>
      <c r="BF126" s="25">
        <f>+IF('Step 2 - Expected Payments'!$D$14+BF113&gt;=0,ROUND(BF113+'Step 2 - Expected Payments'!$D$14,2),"")</f>
        <v>2.14</v>
      </c>
      <c r="BG126" s="25">
        <f>+IF('Step 2 - Expected Payments'!$D$14+BG113&gt;=0,ROUND(BG113+'Step 2 - Expected Payments'!$D$14,2),"")</f>
        <v>4.58</v>
      </c>
      <c r="BH126" s="25">
        <f>+IF('Step 2 - Expected Payments'!$D$14+BH113&gt;=0,ROUND(BH113+'Step 2 - Expected Payments'!$D$14,2),"")</f>
        <v>3.42</v>
      </c>
      <c r="BI126" s="25">
        <f>+IF('Step 2 - Expected Payments'!$D$14+BI113&gt;=0,ROUND(BI113+'Step 2 - Expected Payments'!$D$14,2),"")</f>
        <v>4.75</v>
      </c>
      <c r="BJ126" s="25">
        <f>+IF('Step 2 - Expected Payments'!$D$14+BJ113&gt;=0,ROUND(BJ113+'Step 2 - Expected Payments'!$D$14,2),"")</f>
        <v>3.47</v>
      </c>
      <c r="BK126" s="25">
        <f>+IF('Step 2 - Expected Payments'!$D$14+BK113&gt;=0,ROUND(BK113+'Step 2 - Expected Payments'!$D$14,2),"")</f>
        <v>4.6399999999999997</v>
      </c>
      <c r="BL126" s="25">
        <f>+IF('Step 2 - Expected Payments'!$D$14+BL113&gt;=0,ROUND(BL113+'Step 2 - Expected Payments'!$D$14,2),"")</f>
        <v>2.89</v>
      </c>
      <c r="BM126" s="25">
        <f>+IF('Step 2 - Expected Payments'!$D$14+BM113&gt;=0,ROUND(BM113+'Step 2 - Expected Payments'!$D$14,2),"")</f>
        <v>5.97</v>
      </c>
      <c r="BN126" s="25">
        <f>+IF('Step 2 - Expected Payments'!$D$14+BN113&gt;=0,ROUND(BN113+'Step 2 - Expected Payments'!$D$14,2),"")</f>
        <v>4.7</v>
      </c>
      <c r="BO126" s="25">
        <f>+IF('Step 2 - Expected Payments'!$D$14+BO113&gt;=0,ROUND(BO113+'Step 2 - Expected Payments'!$D$14,2),"")</f>
        <v>4.55</v>
      </c>
      <c r="BP126" s="25">
        <f>+IF('Step 2 - Expected Payments'!$D$14+BP113&gt;=0,ROUND(BP113+'Step 2 - Expected Payments'!$D$14,2),"")</f>
        <v>2.94</v>
      </c>
      <c r="BQ126" s="25">
        <f>+IF('Step 2 - Expected Payments'!$D$14+BQ113&gt;=0,ROUND(BQ113+'Step 2 - Expected Payments'!$D$14,2),"")</f>
        <v>1.19</v>
      </c>
      <c r="BR126" s="25">
        <f>+IF('Step 2 - Expected Payments'!$D$14+BR113&gt;=0,ROUND(BR113+'Step 2 - Expected Payments'!$D$14,2),"")</f>
        <v>3.69</v>
      </c>
      <c r="BS126" s="25">
        <f>+IF('Step 2 - Expected Payments'!$D$14+BS113&gt;=0,ROUND(BS113+'Step 2 - Expected Payments'!$D$14,2),"")</f>
        <v>5.16</v>
      </c>
      <c r="BT126" s="25">
        <f>+IF('Step 2 - Expected Payments'!$D$14+BT113&gt;=0,ROUND(BT113+'Step 2 - Expected Payments'!$D$14,2),"")</f>
        <v>3.55</v>
      </c>
      <c r="BU126" s="25">
        <f>+IF('Step 2 - Expected Payments'!$D$14+BU113&gt;=0,ROUND(BU113+'Step 2 - Expected Payments'!$D$14,2),"")</f>
        <v>1.48</v>
      </c>
      <c r="BV126" s="25">
        <f>+IF('Step 2 - Expected Payments'!$D$14+BV113&gt;=0,ROUND(BV113+'Step 2 - Expected Payments'!$D$14,2),"")</f>
        <v>4.08</v>
      </c>
      <c r="BW126" s="25">
        <f>+IF('Step 2 - Expected Payments'!$D$14+BW113&gt;=0,ROUND(BW113+'Step 2 - Expected Payments'!$D$14,2),"")</f>
        <v>4.0599999999999996</v>
      </c>
      <c r="BX126" s="25">
        <f>+IF('Step 2 - Expected Payments'!$D$14+BX113&gt;=0,ROUND(BX113+'Step 2 - Expected Payments'!$D$14,2),"")</f>
        <v>4.62</v>
      </c>
      <c r="BY126" s="25">
        <f>+IF('Step 2 - Expected Payments'!$D$14+BY113&gt;=0,ROUND(BY113+'Step 2 - Expected Payments'!$D$14,2),"")</f>
        <v>2.48</v>
      </c>
      <c r="BZ126" s="25">
        <f>+IF('Step 2 - Expected Payments'!$D$14+BZ113&gt;=0,ROUND(BZ113+'Step 2 - Expected Payments'!$D$14,2),"")</f>
        <v>4.63</v>
      </c>
      <c r="CA126" s="25">
        <f>+IF('Step 2 - Expected Payments'!$D$14+CA113&gt;=0,ROUND(CA113+'Step 2 - Expected Payments'!$D$14,2),"")</f>
        <v>2.4500000000000002</v>
      </c>
      <c r="CB126" s="25">
        <f>+IF('Step 2 - Expected Payments'!$D$14+CB113&gt;=0,ROUND(CB113+'Step 2 - Expected Payments'!$D$14,2),"")</f>
        <v>1.61</v>
      </c>
      <c r="CC126" s="25">
        <f>+IF('Step 2 - Expected Payments'!$D$14+CC113&gt;=0,ROUND(CC113+'Step 2 - Expected Payments'!$D$14,2),"")</f>
        <v>5.55</v>
      </c>
      <c r="CD126" s="25">
        <f>+IF('Step 2 - Expected Payments'!$D$14+CD113&gt;=0,ROUND(CD113+'Step 2 - Expected Payments'!$D$14,2),"")</f>
        <v>1.9</v>
      </c>
      <c r="CE126" s="25">
        <f>+IF('Step 2 - Expected Payments'!$D$14+CE113&gt;=0,ROUND(CE113+'Step 2 - Expected Payments'!$D$14,2),"")</f>
        <v>3.38</v>
      </c>
      <c r="CF126" s="25">
        <f>+IF('Step 2 - Expected Payments'!$D$14+CF113&gt;=0,ROUND(CF113+'Step 2 - Expected Payments'!$D$14,2),"")</f>
        <v>4.75</v>
      </c>
      <c r="CG126" s="25">
        <f>+IF('Step 2 - Expected Payments'!$D$14+CG113&gt;=0,ROUND(CG113+'Step 2 - Expected Payments'!$D$14,2),"")</f>
        <v>3.5</v>
      </c>
      <c r="CH126" s="25">
        <f>+IF('Step 2 - Expected Payments'!$D$14+CH113&gt;=0,ROUND(CH113+'Step 2 - Expected Payments'!$D$14,2),"")</f>
        <v>4.5199999999999996</v>
      </c>
      <c r="CI126" s="25">
        <f>+IF('Step 2 - Expected Payments'!$D$14+CI113&gt;=0,ROUND(CI113+'Step 2 - Expected Payments'!$D$14,2),"")</f>
        <v>2</v>
      </c>
      <c r="CJ126" s="25">
        <f>+IF('Step 2 - Expected Payments'!$D$14+CJ113&gt;=0,ROUND(CJ113+'Step 2 - Expected Payments'!$D$14,2),"")</f>
        <v>3.21</v>
      </c>
      <c r="CK126" s="25">
        <f>+IF('Step 2 - Expected Payments'!$D$14+CK113&gt;=0,ROUND(CK113+'Step 2 - Expected Payments'!$D$14,2),"")</f>
        <v>3.72</v>
      </c>
      <c r="CL126" s="25">
        <f>+IF('Step 2 - Expected Payments'!$D$14+CL113&gt;=0,ROUND(CL113+'Step 2 - Expected Payments'!$D$14,2),"")</f>
        <v>1.31</v>
      </c>
      <c r="CM126" s="25">
        <f>+IF('Step 2 - Expected Payments'!$D$14+CM113&gt;=0,ROUND(CM113+'Step 2 - Expected Payments'!$D$14,2),"")</f>
        <v>3.04</v>
      </c>
      <c r="CN126" s="25">
        <f>+IF('Step 2 - Expected Payments'!$D$14+CN113&gt;=0,ROUND(CN113+'Step 2 - Expected Payments'!$D$14,2),"")</f>
        <v>3.3</v>
      </c>
      <c r="CO126" s="25">
        <f>+IF('Step 2 - Expected Payments'!$D$14+CO113&gt;=0,ROUND(CO113+'Step 2 - Expected Payments'!$D$14,2),"")</f>
        <v>2.8</v>
      </c>
      <c r="CP126" s="25">
        <f>+IF('Step 2 - Expected Payments'!$D$14+CP113&gt;=0,ROUND(CP113+'Step 2 - Expected Payments'!$D$14,2),"")</f>
        <v>3.13</v>
      </c>
      <c r="CQ126" s="25">
        <f>+IF('Step 2 - Expected Payments'!$D$14+CQ113&gt;=0,ROUND(CQ113+'Step 2 - Expected Payments'!$D$14,2),"")</f>
        <v>3.77</v>
      </c>
      <c r="CR126" s="25">
        <f>+IF('Step 2 - Expected Payments'!$D$14+CR113&gt;=0,ROUND(CR113+'Step 2 - Expected Payments'!$D$14,2),"")</f>
        <v>2.34</v>
      </c>
      <c r="CS126" s="25">
        <f>+IF('Step 2 - Expected Payments'!$D$14+CS113&gt;=0,ROUND(CS113+'Step 2 - Expected Payments'!$D$14,2),"")</f>
        <v>4.4000000000000004</v>
      </c>
      <c r="CT126" s="25">
        <f>+IF('Step 2 - Expected Payments'!$D$14+CT113&gt;=0,ROUND(CT113+'Step 2 - Expected Payments'!$D$14,2),"")</f>
        <v>4.47</v>
      </c>
      <c r="CU126" s="25">
        <f>+IF('Step 2 - Expected Payments'!$D$14+CU113&gt;=0,ROUND(CU113+'Step 2 - Expected Payments'!$D$14,2),"")</f>
        <v>2.44</v>
      </c>
      <c r="CV126" s="25">
        <f>+IF('Step 2 - Expected Payments'!$D$14+CV113&gt;=0,ROUND(CV113+'Step 2 - Expected Payments'!$D$14,2),"")</f>
        <v>2.06</v>
      </c>
      <c r="CW126" s="25">
        <f>+IF('Step 2 - Expected Payments'!$D$14+CW113&gt;=0,ROUND(CW113+'Step 2 - Expected Payments'!$D$14,2),"")</f>
        <v>1.89</v>
      </c>
      <c r="CX126" s="25">
        <f>+IF('Step 2 - Expected Payments'!$D$14+CX113&gt;=0,ROUND(CX113+'Step 2 - Expected Payments'!$D$14,2),"")</f>
        <v>4.2699999999999996</v>
      </c>
      <c r="CY126" s="25">
        <f>+IF('Step 2 - Expected Payments'!$D$14+CY113&gt;=0,ROUND(CY113+'Step 2 - Expected Payments'!$D$14,2),"")</f>
        <v>2.0699999999999998</v>
      </c>
      <c r="CZ126" s="25">
        <f>+IF('Step 2 - Expected Payments'!$D$14+CZ113&gt;=0,ROUND(CZ113+'Step 2 - Expected Payments'!$D$14,2),"")</f>
        <v>4.0999999999999996</v>
      </c>
      <c r="DA126" s="25">
        <f>+IF('Step 2 - Expected Payments'!$D$14+DA113&gt;=0,ROUND(DA113+'Step 2 - Expected Payments'!$D$14,2),"")</f>
        <v>2.56</v>
      </c>
      <c r="DB126" s="25">
        <f>+IF('Step 2 - Expected Payments'!$D$14+DB113&gt;=0,ROUND(DB113+'Step 2 - Expected Payments'!$D$14,2),"")</f>
        <v>4.59</v>
      </c>
      <c r="DC126" s="25">
        <f>+IF('Step 2 - Expected Payments'!$D$14+DC113&gt;=0,ROUND(DC113+'Step 2 - Expected Payments'!$D$14,2),"")</f>
        <v>4.05</v>
      </c>
      <c r="DD126" s="25">
        <f>+IF('Step 2 - Expected Payments'!$D$14+DD113&gt;=0,ROUND(DD113+'Step 2 - Expected Payments'!$D$14,2),"")</f>
        <v>3.6</v>
      </c>
      <c r="DE126" s="25">
        <f>+IF('Step 2 - Expected Payments'!$D$14+DE113&gt;=0,ROUND(DE113+'Step 2 - Expected Payments'!$D$14,2),"")</f>
        <v>3.95</v>
      </c>
      <c r="DF126" s="25">
        <f>+IF('Step 2 - Expected Payments'!$D$14+DF113&gt;=0,ROUND(DF113+'Step 2 - Expected Payments'!$D$14,2),"")</f>
        <v>3.91</v>
      </c>
      <c r="DG126" s="25">
        <f>+IF('Step 2 - Expected Payments'!$D$14+DG113&gt;=0,ROUND(DG113+'Step 2 - Expected Payments'!$D$14,2),"")</f>
        <v>4.82</v>
      </c>
      <c r="DH126" s="25">
        <f>+IF('Step 2 - Expected Payments'!$D$14+DH113&gt;=0,ROUND(DH113+'Step 2 - Expected Payments'!$D$14,2),"")</f>
        <v>1.53</v>
      </c>
      <c r="DI126" s="25">
        <f>+IF('Step 2 - Expected Payments'!$D$14+DI113&gt;=0,ROUND(DI113+'Step 2 - Expected Payments'!$D$14,2),"")</f>
        <v>3.63</v>
      </c>
      <c r="DJ126" s="25">
        <f>+IF('Step 2 - Expected Payments'!$D$14+DJ113&gt;=0,ROUND(DJ113+'Step 2 - Expected Payments'!$D$14,2),"")</f>
        <v>1.17</v>
      </c>
      <c r="DK126" s="25">
        <f>+IF('Step 2 - Expected Payments'!$D$14+DK113&gt;=0,ROUND(DK113+'Step 2 - Expected Payments'!$D$14,2),"")</f>
        <v>3.37</v>
      </c>
      <c r="DL126" s="25">
        <f>+IF('Step 2 - Expected Payments'!$D$14+DL113&gt;=0,ROUND(DL113+'Step 2 - Expected Payments'!$D$14,2),"")</f>
        <v>2.83</v>
      </c>
      <c r="DM126" s="25">
        <f>+IF('Step 2 - Expected Payments'!$D$14+DM113&gt;=0,ROUND(DM113+'Step 2 - Expected Payments'!$D$14,2),"")</f>
        <v>4.34</v>
      </c>
      <c r="DN126" s="25">
        <f>+IF('Step 2 - Expected Payments'!$D$14+DN113&gt;=0,ROUND(DN113+'Step 2 - Expected Payments'!$D$14,2),"")</f>
        <v>2.86</v>
      </c>
      <c r="DO126" s="25">
        <f>+IF('Step 2 - Expected Payments'!$D$14+DO113&gt;=0,ROUND(DO113+'Step 2 - Expected Payments'!$D$14,2),"")</f>
        <v>1.77</v>
      </c>
      <c r="DP126" s="25">
        <f>+IF('Step 2 - Expected Payments'!$D$14+DP113&gt;=0,ROUND(DP113+'Step 2 - Expected Payments'!$D$14,2),"")</f>
        <v>3.67</v>
      </c>
      <c r="DQ126" s="25">
        <f>+IF('Step 2 - Expected Payments'!$D$14+DQ113&gt;=0,ROUND(DQ113+'Step 2 - Expected Payments'!$D$14,2),"")</f>
        <v>1.29</v>
      </c>
      <c r="DR126" s="25">
        <f>+IF('Step 2 - Expected Payments'!$D$14+DR113&gt;=0,ROUND(DR113+'Step 2 - Expected Payments'!$D$14,2),"")</f>
        <v>6.11</v>
      </c>
      <c r="DS126" s="25">
        <f>+IF('Step 2 - Expected Payments'!$D$14+DS113&gt;=0,ROUND(DS113+'Step 2 - Expected Payments'!$D$14,2),"")</f>
        <v>1.9</v>
      </c>
      <c r="DT126" s="25">
        <f>+IF('Step 2 - Expected Payments'!$D$14+DT113&gt;=0,ROUND(DT113+'Step 2 - Expected Payments'!$D$14,2),"")</f>
        <v>2.36</v>
      </c>
      <c r="DU126" s="25">
        <f>+IF('Step 2 - Expected Payments'!$D$14+DU113&gt;=0,ROUND(DU113+'Step 2 - Expected Payments'!$D$14,2),"")</f>
        <v>3.98</v>
      </c>
      <c r="DV126" s="25">
        <f>+IF('Step 2 - Expected Payments'!$D$14+DV113&gt;=0,ROUND(DV113+'Step 2 - Expected Payments'!$D$14,2),"")</f>
        <v>3.44</v>
      </c>
      <c r="DW126" s="25">
        <f>+IF('Step 2 - Expected Payments'!$D$14+DW113&gt;=0,ROUND(DW113+'Step 2 - Expected Payments'!$D$14,2),"")</f>
        <v>1.73</v>
      </c>
      <c r="DX126" s="25">
        <f>+IF('Step 2 - Expected Payments'!$D$14+DX113&gt;=0,ROUND(DX113+'Step 2 - Expected Payments'!$D$14,2),"")</f>
        <v>2.9</v>
      </c>
      <c r="DY126" s="25">
        <f>+IF('Step 2 - Expected Payments'!$D$14+DY113&gt;=0,ROUND(DY113+'Step 2 - Expected Payments'!$D$14,2),"")</f>
        <v>3.44</v>
      </c>
      <c r="DZ126" s="25">
        <f>+IF('Step 2 - Expected Payments'!$D$14+DZ113&gt;=0,ROUND(DZ113+'Step 2 - Expected Payments'!$D$14,2),"")</f>
        <v>2.72</v>
      </c>
      <c r="EA126" s="25">
        <f>+IF('Step 2 - Expected Payments'!$D$14+EA113&gt;=0,ROUND(EA113+'Step 2 - Expected Payments'!$D$14,2),"")</f>
        <v>2.7</v>
      </c>
      <c r="EB126" s="25">
        <f>+IF('Step 2 - Expected Payments'!$D$14+EB113&gt;=0,ROUND(EB113+'Step 2 - Expected Payments'!$D$14,2),"")</f>
        <v>2.85</v>
      </c>
      <c r="EC126" s="25">
        <f>+IF('Step 2 - Expected Payments'!$D$14+EC113&gt;=0,ROUND(EC113+'Step 2 - Expected Payments'!$D$14,2),"")</f>
        <v>3.01</v>
      </c>
      <c r="ED126" s="25">
        <f>+IF('Step 2 - Expected Payments'!$D$14+ED113&gt;=0,ROUND(ED113+'Step 2 - Expected Payments'!$D$14,2),"")</f>
        <v>3.6</v>
      </c>
      <c r="EE126" s="25">
        <f>+IF('Step 2 - Expected Payments'!$D$14+EE113&gt;=0,ROUND(EE113+'Step 2 - Expected Payments'!$D$14,2),"")</f>
        <v>3.46</v>
      </c>
      <c r="EF126" s="25">
        <f>+IF('Step 2 - Expected Payments'!$D$14+EF113&gt;=0,ROUND(EF113+'Step 2 - Expected Payments'!$D$14,2),"")</f>
        <v>1.82</v>
      </c>
      <c r="EG126" s="25">
        <f>+IF('Step 2 - Expected Payments'!$D$14+EG113&gt;=0,ROUND(EG113+'Step 2 - Expected Payments'!$D$14,2),"")</f>
        <v>2.46</v>
      </c>
      <c r="EH126" s="25">
        <f>+IF('Step 2 - Expected Payments'!$D$14+EH113&gt;=0,ROUND(EH113+'Step 2 - Expected Payments'!$D$14,2),"")</f>
        <v>2.87</v>
      </c>
      <c r="EI126" s="25">
        <f>+IF('Step 2 - Expected Payments'!$D$14+EI113&gt;=0,ROUND(EI113+'Step 2 - Expected Payments'!$D$14,2),"")</f>
        <v>4.2</v>
      </c>
      <c r="EJ126" s="25">
        <f>+IF('Step 2 - Expected Payments'!$D$14+EJ113&gt;=0,ROUND(EJ113+'Step 2 - Expected Payments'!$D$14,2),"")</f>
        <v>2.77</v>
      </c>
      <c r="EK126" s="25">
        <f>+IF('Step 2 - Expected Payments'!$D$14+EK113&gt;=0,ROUND(EK113+'Step 2 - Expected Payments'!$D$14,2),"")</f>
        <v>3.18</v>
      </c>
      <c r="EL126" s="25">
        <f>+IF('Step 2 - Expected Payments'!$D$14+EL113&gt;=0,ROUND(EL113+'Step 2 - Expected Payments'!$D$14,2),"")</f>
        <v>2.82</v>
      </c>
      <c r="EM126" s="25">
        <f>+IF('Step 2 - Expected Payments'!$D$14+EM113&gt;=0,ROUND(EM113+'Step 2 - Expected Payments'!$D$14,2),"")</f>
        <v>3.73</v>
      </c>
      <c r="EN126" s="25">
        <f>+IF('Step 2 - Expected Payments'!$D$14+EN113&gt;=0,ROUND(EN113+'Step 2 - Expected Payments'!$D$14,2),"")</f>
        <v>3.22</v>
      </c>
      <c r="EO126" s="25">
        <f>+IF('Step 2 - Expected Payments'!$D$14+EO113&gt;=0,ROUND(EO113+'Step 2 - Expected Payments'!$D$14,2),"")</f>
        <v>2.88</v>
      </c>
      <c r="EP126" s="25">
        <f>+IF('Step 2 - Expected Payments'!$D$14+EP113&gt;=0,ROUND(EP113+'Step 2 - Expected Payments'!$D$14,2),"")</f>
        <v>4.58</v>
      </c>
      <c r="EQ126" s="25">
        <f>+IF('Step 2 - Expected Payments'!$D$14+EQ113&gt;=0,ROUND(EQ113+'Step 2 - Expected Payments'!$D$14,2),"")</f>
        <v>3.6</v>
      </c>
      <c r="ER126" s="25">
        <f>+IF('Step 2 - Expected Payments'!$D$14+ER113&gt;=0,ROUND(ER113+'Step 2 - Expected Payments'!$D$14,2),"")</f>
        <v>4.6900000000000004</v>
      </c>
      <c r="ES126" s="25">
        <f>+IF('Step 2 - Expected Payments'!$D$14+ES113&gt;=0,ROUND(ES113+'Step 2 - Expected Payments'!$D$14,2),"")</f>
        <v>3.63</v>
      </c>
      <c r="ET126" s="25">
        <f>+IF('Step 2 - Expected Payments'!$D$14+ET113&gt;=0,ROUND(ET113+'Step 2 - Expected Payments'!$D$14,2),"")</f>
        <v>4.7300000000000004</v>
      </c>
      <c r="EU126" s="25">
        <f>+IF('Step 2 - Expected Payments'!$D$14+EU113&gt;=0,ROUND(EU113+'Step 2 - Expected Payments'!$D$14,2),"")</f>
        <v>3.91</v>
      </c>
      <c r="EV126" s="25">
        <f>+IF('Step 2 - Expected Payments'!$D$14+EV113&gt;=0,ROUND(EV113+'Step 2 - Expected Payments'!$D$14,2),"")</f>
        <v>4.38</v>
      </c>
      <c r="EW126" s="25">
        <f>+IF('Step 2 - Expected Payments'!$D$14+EW113&gt;=0,ROUND(EW113+'Step 2 - Expected Payments'!$D$14,2),"")</f>
        <v>3.97</v>
      </c>
      <c r="EX126" s="25">
        <f>+IF('Step 2 - Expected Payments'!$D$14+EX113&gt;=0,ROUND(EX113+'Step 2 - Expected Payments'!$D$14,2),"")</f>
        <v>3.76</v>
      </c>
      <c r="EY126" s="25">
        <f>+IF('Step 2 - Expected Payments'!$D$14+EY113&gt;=0,ROUND(EY113+'Step 2 - Expected Payments'!$D$14,2),"")</f>
        <v>4.1500000000000004</v>
      </c>
      <c r="EZ126" s="25">
        <f>+IF('Step 2 - Expected Payments'!$D$14+EZ113&gt;=0,ROUND(EZ113+'Step 2 - Expected Payments'!$D$14,2),"")</f>
        <v>4.3099999999999996</v>
      </c>
      <c r="FA126" s="25">
        <f>+IF('Step 2 - Expected Payments'!$D$14+FA113&gt;=0,ROUND(FA113+'Step 2 - Expected Payments'!$D$14,2),"")</f>
        <v>4.5599999999999996</v>
      </c>
      <c r="FB126" s="25">
        <f>+IF('Step 2 - Expected Payments'!$D$14+FB113&gt;=0,ROUND(FB113+'Step 2 - Expected Payments'!$D$14,2),"")</f>
        <v>4.03</v>
      </c>
      <c r="FC126" s="25">
        <f>+IF('Step 2 - Expected Payments'!$D$14+FC113&gt;=0,ROUND(FC113+'Step 2 - Expected Payments'!$D$14,2),"")</f>
        <v>5.28</v>
      </c>
      <c r="FD126" s="25">
        <f>+IF('Step 2 - Expected Payments'!$D$14+FD113&gt;=0,ROUND(FD113+'Step 2 - Expected Payments'!$D$14,2),"")</f>
        <v>2.9</v>
      </c>
      <c r="FE126" s="25">
        <f>+IF('Step 2 - Expected Payments'!$D$14+FE113&gt;=0,ROUND(FE113+'Step 2 - Expected Payments'!$D$14,2),"")</f>
        <v>2.34</v>
      </c>
      <c r="FF126" s="25">
        <f>+IF('Step 2 - Expected Payments'!$D$14+FF113&gt;=0,ROUND(FF113+'Step 2 - Expected Payments'!$D$14,2),"")</f>
        <v>3.31</v>
      </c>
      <c r="FG126" s="25">
        <f>+IF('Step 2 - Expected Payments'!$D$14+FG113&gt;=0,ROUND(FG113+'Step 2 - Expected Payments'!$D$14,2),"")</f>
        <v>2.23</v>
      </c>
      <c r="FH126" s="25">
        <f>+IF('Step 2 - Expected Payments'!$D$14+FH113&gt;=0,ROUND(FH113+'Step 2 - Expected Payments'!$D$14,2),"")</f>
        <v>3.46</v>
      </c>
      <c r="FI126" s="25">
        <f>+IF('Step 2 - Expected Payments'!$D$14+FI113&gt;=0,ROUND(FI113+'Step 2 - Expected Payments'!$D$14,2),"")</f>
        <v>1.83</v>
      </c>
      <c r="FJ126" s="25">
        <f>+IF('Step 2 - Expected Payments'!$D$14+FJ113&gt;=0,ROUND(FJ113+'Step 2 - Expected Payments'!$D$14,2),"")</f>
        <v>2.48</v>
      </c>
      <c r="FK126" s="25">
        <f>+IF('Step 2 - Expected Payments'!$D$14+FK113&gt;=0,ROUND(FK113+'Step 2 - Expected Payments'!$D$14,2),"")</f>
        <v>3.43</v>
      </c>
      <c r="FL126" s="25">
        <f>+IF('Step 2 - Expected Payments'!$D$14+FL113&gt;=0,ROUND(FL113+'Step 2 - Expected Payments'!$D$14,2),"")</f>
        <v>5.04</v>
      </c>
      <c r="FM126" s="25">
        <f>+IF('Step 2 - Expected Payments'!$D$14+FM113&gt;=0,ROUND(FM113+'Step 2 - Expected Payments'!$D$14,2),"")</f>
        <v>4.1500000000000004</v>
      </c>
      <c r="FN126" s="25">
        <f>+IF('Step 2 - Expected Payments'!$D$14+FN113&gt;=0,ROUND(FN113+'Step 2 - Expected Payments'!$D$14,2),"")</f>
        <v>3.21</v>
      </c>
      <c r="FO126" s="25">
        <f>+IF('Step 2 - Expected Payments'!$D$14+FO113&gt;=0,ROUND(FO113+'Step 2 - Expected Payments'!$D$14,2),"")</f>
        <v>3.19</v>
      </c>
      <c r="FP126" s="25">
        <f>+IF('Step 2 - Expected Payments'!$D$14+FP113&gt;=0,ROUND(FP113+'Step 2 - Expected Payments'!$D$14,2),"")</f>
        <v>2.34</v>
      </c>
      <c r="FQ126" s="25">
        <f>+IF('Step 2 - Expected Payments'!$D$14+FQ113&gt;=0,ROUND(FQ113+'Step 2 - Expected Payments'!$D$14,2),"")</f>
        <v>2.91</v>
      </c>
      <c r="FR126" s="25">
        <f>+IF('Step 2 - Expected Payments'!$D$14+FR113&gt;=0,ROUND(FR113+'Step 2 - Expected Payments'!$D$14,2),"")</f>
        <v>3.57</v>
      </c>
      <c r="FS126" s="25">
        <f>+IF('Step 2 - Expected Payments'!$D$14+FS113&gt;=0,ROUND(FS113+'Step 2 - Expected Payments'!$D$14,2),"")</f>
        <v>2.4900000000000002</v>
      </c>
      <c r="FT126" s="25">
        <f>+IF('Step 2 - Expected Payments'!$D$14+FT113&gt;=0,ROUND(FT113+'Step 2 - Expected Payments'!$D$14,2),"")</f>
        <v>5.07</v>
      </c>
      <c r="FU126" s="25">
        <f>+IF('Step 2 - Expected Payments'!$D$14+FU113&gt;=0,ROUND(FU113+'Step 2 - Expected Payments'!$D$14,2),"")</f>
        <v>4.63</v>
      </c>
      <c r="FV126" s="25">
        <f>+IF('Step 2 - Expected Payments'!$D$14+FV113&gt;=0,ROUND(FV113+'Step 2 - Expected Payments'!$D$14,2),"")</f>
        <v>3.13</v>
      </c>
      <c r="FW126" s="25">
        <f>+IF('Step 2 - Expected Payments'!$D$14+FW113&gt;=0,ROUND(FW113+'Step 2 - Expected Payments'!$D$14,2),"")</f>
        <v>1.94</v>
      </c>
      <c r="FX126" s="25">
        <f>+IF('Step 2 - Expected Payments'!$D$14+FX113&gt;=0,ROUND(FX113+'Step 2 - Expected Payments'!$D$14,2),"")</f>
        <v>4.28</v>
      </c>
      <c r="FY126" s="25">
        <f>+IF('Step 2 - Expected Payments'!$D$14+FY113&gt;=0,ROUND(FY113+'Step 2 - Expected Payments'!$D$14,2),"")</f>
        <v>4.8499999999999996</v>
      </c>
      <c r="FZ126" s="25">
        <f>+IF('Step 2 - Expected Payments'!$D$14+FZ113&gt;=0,ROUND(FZ113+'Step 2 - Expected Payments'!$D$14,2),"")</f>
        <v>3.5</v>
      </c>
      <c r="GA126" s="25">
        <f>+IF('Step 2 - Expected Payments'!$D$14+GA113&gt;=0,ROUND(GA113+'Step 2 - Expected Payments'!$D$14,2),"")</f>
        <v>4.1900000000000004</v>
      </c>
      <c r="GB126" s="25">
        <f>+IF('Step 2 - Expected Payments'!$D$14+GB113&gt;=0,ROUND(GB113+'Step 2 - Expected Payments'!$D$14,2),"")</f>
        <v>2.89</v>
      </c>
      <c r="GC126" s="25">
        <f>+IF('Step 2 - Expected Payments'!$D$14+GC113&gt;=0,ROUND(GC113+'Step 2 - Expected Payments'!$D$14,2),"")</f>
        <v>3.88</v>
      </c>
      <c r="GD126" s="25">
        <f>+IF('Step 2 - Expected Payments'!$D$14+GD113&gt;=0,ROUND(GD113+'Step 2 - Expected Payments'!$D$14,2),"")</f>
        <v>2.6</v>
      </c>
      <c r="GE126" s="25">
        <f>+IF('Step 2 - Expected Payments'!$D$14+GE113&gt;=0,ROUND(GE113+'Step 2 - Expected Payments'!$D$14,2),"")</f>
        <v>4.18</v>
      </c>
      <c r="GF126" s="25">
        <f>+IF('Step 2 - Expected Payments'!$D$14+GF113&gt;=0,ROUND(GF113+'Step 2 - Expected Payments'!$D$14,2),"")</f>
        <v>3.72</v>
      </c>
      <c r="GG126" s="25">
        <f>+IF('Step 2 - Expected Payments'!$D$14+GG113&gt;=0,ROUND(GG113+'Step 2 - Expected Payments'!$D$14,2),"")</f>
        <v>2.37</v>
      </c>
      <c r="GH126" s="25">
        <f>+IF('Step 2 - Expected Payments'!$D$14+GH113&gt;=0,ROUND(GH113+'Step 2 - Expected Payments'!$D$14,2),"")</f>
        <v>1.73</v>
      </c>
      <c r="GI126" s="25">
        <f>+IF('Step 2 - Expected Payments'!$D$14+GI113&gt;=0,ROUND(GI113+'Step 2 - Expected Payments'!$D$14,2),"")</f>
        <v>2.92</v>
      </c>
      <c r="GJ126" s="25">
        <f>+IF('Step 2 - Expected Payments'!$D$14+GJ113&gt;=0,ROUND(GJ113+'Step 2 - Expected Payments'!$D$14,2),"")</f>
        <v>1.94</v>
      </c>
      <c r="GK126" s="25">
        <f>+IF('Step 2 - Expected Payments'!$D$14+GK113&gt;=0,ROUND(GK113+'Step 2 - Expected Payments'!$D$14,2),"")</f>
        <v>2.34</v>
      </c>
      <c r="GL126" s="25">
        <f>+IF('Step 2 - Expected Payments'!$D$14+GL113&gt;=0,ROUND(GL113+'Step 2 - Expected Payments'!$D$14,2),"")</f>
        <v>3.53</v>
      </c>
      <c r="GM126" s="25">
        <f>+IF('Step 2 - Expected Payments'!$D$14+GM113&gt;=0,ROUND(GM113+'Step 2 - Expected Payments'!$D$14,2),"")</f>
        <v>3.07</v>
      </c>
      <c r="GN126" s="25">
        <f>+IF('Step 2 - Expected Payments'!$D$14+GN113&gt;=0,ROUND(GN113+'Step 2 - Expected Payments'!$D$14,2),"")</f>
        <v>2.83</v>
      </c>
      <c r="GO126" s="25">
        <f>+IF('Step 2 - Expected Payments'!$D$14+GO113&gt;=0,ROUND(GO113+'Step 2 - Expected Payments'!$D$14,2),"")</f>
        <v>2.46</v>
      </c>
      <c r="GP126" s="25">
        <f>+IF('Step 2 - Expected Payments'!$D$14+GP113&gt;=0,ROUND(GP113+'Step 2 - Expected Payments'!$D$14,2),"")</f>
        <v>1.4</v>
      </c>
      <c r="GQ126" s="25">
        <f>+IF('Step 2 - Expected Payments'!$D$14+GQ113&gt;=0,ROUND(GQ113+'Step 2 - Expected Payments'!$D$14,2),"")</f>
        <v>2.98</v>
      </c>
      <c r="GR126" s="25">
        <f>+IF('Step 2 - Expected Payments'!$D$14+GR113&gt;=0,ROUND(GR113+'Step 2 - Expected Payments'!$D$14,2),"")</f>
        <v>2.97</v>
      </c>
      <c r="GS126" s="25">
        <f>+IF('Step 2 - Expected Payments'!$D$14+GS113&gt;=0,ROUND(GS113+'Step 2 - Expected Payments'!$D$14,2),"")</f>
        <v>2.17</v>
      </c>
      <c r="GT126" s="25">
        <f>+IF('Step 2 - Expected Payments'!$D$14+GT113&gt;=0,ROUND(GT113+'Step 2 - Expected Payments'!$D$14,2),"")</f>
        <v>3.03</v>
      </c>
      <c r="GU126" s="25">
        <f>+IF('Step 2 - Expected Payments'!$D$14+GU113&gt;=0,ROUND(GU113+'Step 2 - Expected Payments'!$D$14,2),"")</f>
        <v>3.94</v>
      </c>
      <c r="GV126" s="25">
        <f>+IF('Step 2 - Expected Payments'!$D$14+GV113&gt;=0,ROUND(GV113+'Step 2 - Expected Payments'!$D$14,2),"")</f>
        <v>2.95</v>
      </c>
      <c r="GW126" s="25">
        <f>+IF('Step 2 - Expected Payments'!$D$14+GW113&gt;=0,ROUND(GW113+'Step 2 - Expected Payments'!$D$14,2),"")</f>
        <v>2.56</v>
      </c>
      <c r="GX126" s="25">
        <f>+IF('Step 2 - Expected Payments'!$D$14+GX113&gt;=0,ROUND(GX113+'Step 2 - Expected Payments'!$D$14,2),"")</f>
        <v>3.74</v>
      </c>
      <c r="GY126" s="25">
        <f>+IF('Step 2 - Expected Payments'!$D$14+GY113&gt;=0,ROUND(GY113+'Step 2 - Expected Payments'!$D$14,2),"")</f>
        <v>3.38</v>
      </c>
      <c r="GZ126" s="25">
        <f>+IF('Step 2 - Expected Payments'!$D$14+GZ113&gt;=0,ROUND(GZ113+'Step 2 - Expected Payments'!$D$14,2),"")</f>
        <v>3.99</v>
      </c>
      <c r="HA126" s="25">
        <f>+IF('Step 2 - Expected Payments'!$D$14+HA113&gt;=0,ROUND(HA113+'Step 2 - Expected Payments'!$D$14,2),"")</f>
        <v>3.18</v>
      </c>
      <c r="HB126" s="25">
        <f>+IF('Step 2 - Expected Payments'!$D$14+HB113&gt;=0,ROUND(HB113+'Step 2 - Expected Payments'!$D$14,2),"")</f>
        <v>4.83</v>
      </c>
      <c r="HC126" s="25">
        <f>+IF('Step 2 - Expected Payments'!$D$14+HC113&gt;=0,ROUND(HC113+'Step 2 - Expected Payments'!$D$14,2),"")</f>
        <v>4.21</v>
      </c>
      <c r="HD126" s="25">
        <f>+IF('Step 2 - Expected Payments'!$D$14+HD113&gt;=0,ROUND(HD113+'Step 2 - Expected Payments'!$D$14,2),"")</f>
        <v>5.24</v>
      </c>
      <c r="HE126" s="25">
        <f>+IF('Step 2 - Expected Payments'!$D$14+HE113&gt;=0,ROUND(HE113+'Step 2 - Expected Payments'!$D$14,2),"")</f>
        <v>3.92</v>
      </c>
      <c r="HF126" s="25">
        <f>+IF('Step 2 - Expected Payments'!$D$14+HF113&gt;=0,ROUND(HF113+'Step 2 - Expected Payments'!$D$14,2),"")</f>
        <v>2.4700000000000002</v>
      </c>
      <c r="HG126" s="25">
        <f>+IF('Step 2 - Expected Payments'!$D$14+HG113&gt;=0,ROUND(HG113+'Step 2 - Expected Payments'!$D$14,2),"")</f>
        <v>2.2200000000000002</v>
      </c>
      <c r="HH126" s="25">
        <f>+IF('Step 2 - Expected Payments'!$D$14+HH113&gt;=0,ROUND(HH113+'Step 2 - Expected Payments'!$D$14,2),"")</f>
        <v>3.69</v>
      </c>
      <c r="HI126" s="25">
        <f>+IF('Step 2 - Expected Payments'!$D$14+HI113&gt;=0,ROUND(HI113+'Step 2 - Expected Payments'!$D$14,2),"")</f>
        <v>2.46</v>
      </c>
      <c r="HJ126" s="25">
        <f>+IF('Step 2 - Expected Payments'!$D$14+HJ113&gt;=0,ROUND(HJ113+'Step 2 - Expected Payments'!$D$14,2),"")</f>
        <v>3.71</v>
      </c>
      <c r="HK126" s="25">
        <f>+IF('Step 2 - Expected Payments'!$D$14+HK113&gt;=0,ROUND(HK113+'Step 2 - Expected Payments'!$D$14,2),"")</f>
        <v>4.91</v>
      </c>
      <c r="HL126" s="25">
        <f>+IF('Step 2 - Expected Payments'!$D$14+HL113&gt;=0,ROUND(HL113+'Step 2 - Expected Payments'!$D$14,2),"")</f>
        <v>3.71</v>
      </c>
      <c r="HM126" s="25">
        <f>+IF('Step 2 - Expected Payments'!$D$14+HM113&gt;=0,ROUND(HM113+'Step 2 - Expected Payments'!$D$14,2),"")</f>
        <v>4.03</v>
      </c>
      <c r="HN126" s="25">
        <f>+IF('Step 2 - Expected Payments'!$D$14+HN113&gt;=0,ROUND(HN113+'Step 2 - Expected Payments'!$D$14,2),"")</f>
        <v>3.67</v>
      </c>
      <c r="HO126" s="25">
        <f>+IF('Step 2 - Expected Payments'!$D$14+HO113&gt;=0,ROUND(HO113+'Step 2 - Expected Payments'!$D$14,2),"")</f>
        <v>1.31</v>
      </c>
      <c r="HP126" s="25">
        <f>+IF('Step 2 - Expected Payments'!$D$14+HP113&gt;=0,ROUND(HP113+'Step 2 - Expected Payments'!$D$14,2),"")</f>
        <v>4.8099999999999996</v>
      </c>
      <c r="HQ126" s="25">
        <f>+IF('Step 2 - Expected Payments'!$D$14+HQ113&gt;=0,ROUND(HQ113+'Step 2 - Expected Payments'!$D$14,2),"")</f>
        <v>2.59</v>
      </c>
      <c r="HR126" s="25">
        <f>+IF('Step 2 - Expected Payments'!$D$14+HR113&gt;=0,ROUND(HR113+'Step 2 - Expected Payments'!$D$14,2),"")</f>
        <v>2.63</v>
      </c>
      <c r="HS126" s="25">
        <f>+IF('Step 2 - Expected Payments'!$D$14+HS113&gt;=0,ROUND(HS113+'Step 2 - Expected Payments'!$D$14,2),"")</f>
        <v>2.0099999999999998</v>
      </c>
      <c r="HT126" s="25">
        <f>+IF('Step 2 - Expected Payments'!$D$14+HT113&gt;=0,ROUND(HT113+'Step 2 - Expected Payments'!$D$14,2),"")</f>
        <v>5.72</v>
      </c>
      <c r="HU126" s="25">
        <f>+IF('Step 2 - Expected Payments'!$D$14+HU113&gt;=0,ROUND(HU113+'Step 2 - Expected Payments'!$D$14,2),"")</f>
        <v>3.28</v>
      </c>
      <c r="HV126" s="25">
        <f>+IF('Step 2 - Expected Payments'!$D$14+HV113&gt;=0,ROUND(HV113+'Step 2 - Expected Payments'!$D$14,2),"")</f>
        <v>3.86</v>
      </c>
      <c r="HW126" s="25">
        <f>+IF('Step 2 - Expected Payments'!$D$14+HW113&gt;=0,ROUND(HW113+'Step 2 - Expected Payments'!$D$14,2),"")</f>
        <v>2.95</v>
      </c>
      <c r="HX126" s="25">
        <f>+IF('Step 2 - Expected Payments'!$D$14+HX113&gt;=0,ROUND(HX113+'Step 2 - Expected Payments'!$D$14,2),"")</f>
        <v>3.43</v>
      </c>
      <c r="HY126" s="25">
        <f>+IF('Step 2 - Expected Payments'!$D$14+HY113&gt;=0,ROUND(HY113+'Step 2 - Expected Payments'!$D$14,2),"")</f>
        <v>3.58</v>
      </c>
      <c r="HZ126" s="25">
        <f>+IF('Step 2 - Expected Payments'!$D$14+HZ113&gt;=0,ROUND(HZ113+'Step 2 - Expected Payments'!$D$14,2),"")</f>
        <v>4.3499999999999996</v>
      </c>
      <c r="IA126" s="25">
        <f>+IF('Step 2 - Expected Payments'!$D$14+IA113&gt;=0,ROUND(IA113+'Step 2 - Expected Payments'!$D$14,2),"")</f>
        <v>2.73</v>
      </c>
      <c r="IB126" s="25">
        <f>+IF('Step 2 - Expected Payments'!$D$14+IB113&gt;=0,ROUND(IB113+'Step 2 - Expected Payments'!$D$14,2),"")</f>
        <v>4.3</v>
      </c>
      <c r="IC126" s="25">
        <f>+IF('Step 2 - Expected Payments'!$D$14+IC113&gt;=0,ROUND(IC113+'Step 2 - Expected Payments'!$D$14,2),"")</f>
        <v>3.81</v>
      </c>
      <c r="ID126" s="25">
        <f>+IF('Step 2 - Expected Payments'!$D$14+ID113&gt;=0,ROUND(ID113+'Step 2 - Expected Payments'!$D$14,2),"")</f>
        <v>3.93</v>
      </c>
      <c r="IE126" s="25">
        <f>+IF('Step 2 - Expected Payments'!$D$14+IE113&gt;=0,ROUND(IE113+'Step 2 - Expected Payments'!$D$14,2),"")</f>
        <v>3.44</v>
      </c>
      <c r="IF126" s="25">
        <f>+IF('Step 2 - Expected Payments'!$D$14+IF113&gt;=0,ROUND(IF113+'Step 2 - Expected Payments'!$D$14,2),"")</f>
        <v>2.79</v>
      </c>
      <c r="IG126" s="25">
        <f>+IF('Step 2 - Expected Payments'!$D$14+IG113&gt;=0,ROUND(IG113+'Step 2 - Expected Payments'!$D$14,2),"")</f>
        <v>2.5499999999999998</v>
      </c>
      <c r="IH126" s="25">
        <f>+IF('Step 2 - Expected Payments'!$D$14+IH113&gt;=0,ROUND(IH113+'Step 2 - Expected Payments'!$D$14,2),"")</f>
        <v>3.41</v>
      </c>
      <c r="II126" s="25">
        <f>+IF('Step 2 - Expected Payments'!$D$14+II113&gt;=0,ROUND(II113+'Step 2 - Expected Payments'!$D$14,2),"")</f>
        <v>2.0699999999999998</v>
      </c>
      <c r="IJ126" s="25">
        <f>+IF('Step 2 - Expected Payments'!$D$14+IJ113&gt;=0,ROUND(IJ113+'Step 2 - Expected Payments'!$D$14,2),"")</f>
        <v>2.68</v>
      </c>
      <c r="IK126" s="25">
        <f>+IF('Step 2 - Expected Payments'!$D$14+IK113&gt;=0,ROUND(IK113+'Step 2 - Expected Payments'!$D$14,2),"")</f>
        <v>3.55</v>
      </c>
      <c r="IL126" s="25">
        <f>+IF('Step 2 - Expected Payments'!$D$14+IL113&gt;=0,ROUND(IL113+'Step 2 - Expected Payments'!$D$14,2),"")</f>
        <v>5.22</v>
      </c>
      <c r="IM126" s="25">
        <f>+IF('Step 2 - Expected Payments'!$D$14+IM113&gt;=0,ROUND(IM113+'Step 2 - Expected Payments'!$D$14,2),"")</f>
        <v>3.48</v>
      </c>
      <c r="IN126" s="25">
        <f>+IF('Step 2 - Expected Payments'!$D$14+IN113&gt;=0,ROUND(IN113+'Step 2 - Expected Payments'!$D$14,2),"")</f>
        <v>4.16</v>
      </c>
      <c r="IO126" s="25">
        <f>+IF('Step 2 - Expected Payments'!$D$14+IO113&gt;=0,ROUND(IO113+'Step 2 - Expected Payments'!$D$14,2),"")</f>
        <v>3.96</v>
      </c>
      <c r="IP126" s="25">
        <f>+IF('Step 2 - Expected Payments'!$D$14+IP113&gt;=0,ROUND(IP113+'Step 2 - Expected Payments'!$D$14,2),"")</f>
        <v>3.27</v>
      </c>
      <c r="IQ126" s="25">
        <f>+IF('Step 2 - Expected Payments'!$D$14+IQ113&gt;=0,ROUND(IQ113+'Step 2 - Expected Payments'!$D$14,2),"")</f>
        <v>3.64</v>
      </c>
      <c r="IR126" s="25">
        <f>+IF('Step 2 - Expected Payments'!$D$14+IR113&gt;=0,ROUND(IR113+'Step 2 - Expected Payments'!$D$14,2),"")</f>
        <v>4.1500000000000004</v>
      </c>
      <c r="IS126" s="25">
        <f>+IF('Step 2 - Expected Payments'!$D$14+IS113&gt;=0,ROUND(IS113+'Step 2 - Expected Payments'!$D$14,2),"")</f>
        <v>3.66</v>
      </c>
      <c r="IT126" s="25">
        <f>+IF('Step 2 - Expected Payments'!$D$14+IT113&gt;=0,ROUND(IT113+'Step 2 - Expected Payments'!$D$14,2),"")</f>
        <v>3.99</v>
      </c>
      <c r="IU126" s="25">
        <f>+IF('Step 2 - Expected Payments'!$D$14+IU113&gt;=0,ROUND(IU113+'Step 2 - Expected Payments'!$D$14,2),"")</f>
        <v>1.68</v>
      </c>
      <c r="IV126" s="25">
        <f>+IF('Step 2 - Expected Payments'!$D$14+IV113&gt;=0,ROUND(IV113+'Step 2 - Expected Payments'!$D$14,2),"")</f>
        <v>3.63</v>
      </c>
      <c r="IW126" s="25">
        <f>+IF('Step 2 - Expected Payments'!$D$14+IW113&gt;=0,ROUND(IW113+'Step 2 - Expected Payments'!$D$14,2),"")</f>
        <v>2.91</v>
      </c>
      <c r="IX126" s="25">
        <f>+IF('Step 2 - Expected Payments'!$D$14+IX113&gt;=0,ROUND(IX113+'Step 2 - Expected Payments'!$D$14,2),"")</f>
        <v>4.34</v>
      </c>
      <c r="IY126" s="25">
        <f>+IF('Step 2 - Expected Payments'!$D$14+IY113&gt;=0,ROUND(IY113+'Step 2 - Expected Payments'!$D$14,2),"")</f>
        <v>4.5999999999999996</v>
      </c>
      <c r="IZ126" s="25">
        <f>+IF('Step 2 - Expected Payments'!$D$14+IZ113&gt;=0,ROUND(IZ113+'Step 2 - Expected Payments'!$D$14,2),"")</f>
        <v>5.0599999999999996</v>
      </c>
      <c r="JA126" s="25">
        <f>+IF('Step 2 - Expected Payments'!$D$14+JA113&gt;=0,ROUND(JA113+'Step 2 - Expected Payments'!$D$14,2),"")</f>
        <v>3.25</v>
      </c>
      <c r="JB126" s="25">
        <f>+IF('Step 2 - Expected Payments'!$D$14+JB113&gt;=0,ROUND(JB113+'Step 2 - Expected Payments'!$D$14,2),"")</f>
        <v>4.5</v>
      </c>
      <c r="JC126" s="25">
        <f>+IF('Step 2 - Expected Payments'!$D$14+JC113&gt;=0,ROUND(JC113+'Step 2 - Expected Payments'!$D$14,2),"")</f>
        <v>4.3</v>
      </c>
      <c r="JD126" s="25">
        <f>+IF('Step 2 - Expected Payments'!$D$14+JD113&gt;=0,ROUND(JD113+'Step 2 - Expected Payments'!$D$14,2),"")</f>
        <v>2.5299999999999998</v>
      </c>
      <c r="JE126" s="25">
        <f>+IF('Step 2 - Expected Payments'!$D$14+JE113&gt;=0,ROUND(JE113+'Step 2 - Expected Payments'!$D$14,2),"")</f>
        <v>4.34</v>
      </c>
      <c r="JF126" s="25">
        <f>+IF('Step 2 - Expected Payments'!$D$14+JF113&gt;=0,ROUND(JF113+'Step 2 - Expected Payments'!$D$14,2),"")</f>
        <v>2.71</v>
      </c>
      <c r="JG126" s="25">
        <f>+IF('Step 2 - Expected Payments'!$D$14+JG113&gt;=0,ROUND(JG113+'Step 2 - Expected Payments'!$D$14,2),"")</f>
        <v>2.5099999999999998</v>
      </c>
      <c r="JH126" s="25">
        <f>+IF('Step 2 - Expected Payments'!$D$14+JH113&gt;=0,ROUND(JH113+'Step 2 - Expected Payments'!$D$14,2),"")</f>
        <v>3.49</v>
      </c>
      <c r="JI126" s="25">
        <f>+IF('Step 2 - Expected Payments'!$D$14+JI113&gt;=0,ROUND(JI113+'Step 2 - Expected Payments'!$D$14,2),"")</f>
        <v>1.8</v>
      </c>
      <c r="JJ126" s="25">
        <f>+IF('Step 2 - Expected Payments'!$D$14+JJ113&gt;=0,ROUND(JJ113+'Step 2 - Expected Payments'!$D$14,2),"")</f>
        <v>2.4500000000000002</v>
      </c>
      <c r="JK126" s="25">
        <f>+IF('Step 2 - Expected Payments'!$D$14+JK113&gt;=0,ROUND(JK113+'Step 2 - Expected Payments'!$D$14,2),"")</f>
        <v>2.66</v>
      </c>
      <c r="JL126" s="25">
        <f>+IF('Step 2 - Expected Payments'!$D$14+JL113&gt;=0,ROUND(JL113+'Step 2 - Expected Payments'!$D$14,2),"")</f>
        <v>3.48</v>
      </c>
      <c r="JM126" s="25">
        <f>+IF('Step 2 - Expected Payments'!$D$14+JM113&gt;=0,ROUND(JM113+'Step 2 - Expected Payments'!$D$14,2),"")</f>
        <v>4.51</v>
      </c>
      <c r="JN126" s="25">
        <f>+IF('Step 2 - Expected Payments'!$D$14+JN113&gt;=0,ROUND(JN113+'Step 2 - Expected Payments'!$D$14,2),"")</f>
        <v>4.3499999999999996</v>
      </c>
      <c r="JO126" s="25">
        <f>+IF('Step 2 - Expected Payments'!$D$14+JO113&gt;=0,ROUND(JO113+'Step 2 - Expected Payments'!$D$14,2),"")</f>
        <v>4.53</v>
      </c>
      <c r="JP126" s="25">
        <f>+IF('Step 2 - Expected Payments'!$D$14+JP113&gt;=0,ROUND(JP113+'Step 2 - Expected Payments'!$D$14,2),"")</f>
        <v>3.1</v>
      </c>
      <c r="JQ126" s="25">
        <f>+IF('Step 2 - Expected Payments'!$D$14+JQ113&gt;=0,ROUND(JQ113+'Step 2 - Expected Payments'!$D$14,2),"")</f>
        <v>4.99</v>
      </c>
      <c r="JR126" s="25">
        <f>+IF('Step 2 - Expected Payments'!$D$14+JR113&gt;=0,ROUND(JR113+'Step 2 - Expected Payments'!$D$14,2),"")</f>
        <v>2.59</v>
      </c>
      <c r="JS126" s="25">
        <f>+IF('Step 2 - Expected Payments'!$D$14+JS113&gt;=0,ROUND(JS113+'Step 2 - Expected Payments'!$D$14,2),"")</f>
        <v>4.5999999999999996</v>
      </c>
      <c r="JT126" s="25">
        <f>+IF('Step 2 - Expected Payments'!$D$14+JT113&gt;=0,ROUND(JT113+'Step 2 - Expected Payments'!$D$14,2),"")</f>
        <v>2.5499999999999998</v>
      </c>
      <c r="JU126" s="25">
        <f>+IF('Step 2 - Expected Payments'!$D$14+JU113&gt;=0,ROUND(JU113+'Step 2 - Expected Payments'!$D$14,2),"")</f>
        <v>2.17</v>
      </c>
      <c r="JV126" s="25">
        <f>+IF('Step 2 - Expected Payments'!$D$14+JV113&gt;=0,ROUND(JV113+'Step 2 - Expected Payments'!$D$14,2),"")</f>
        <v>4.75</v>
      </c>
      <c r="JW126" s="25">
        <f>+IF('Step 2 - Expected Payments'!$D$14+JW113&gt;=0,ROUND(JW113+'Step 2 - Expected Payments'!$D$14,2),"")</f>
        <v>3.81</v>
      </c>
      <c r="JX126" s="25">
        <f>+IF('Step 2 - Expected Payments'!$D$14+JX113&gt;=0,ROUND(JX113+'Step 2 - Expected Payments'!$D$14,2),"")</f>
        <v>5.05</v>
      </c>
      <c r="JY126" s="25">
        <f>+IF('Step 2 - Expected Payments'!$D$14+JY113&gt;=0,ROUND(JY113+'Step 2 - Expected Payments'!$D$14,2),"")</f>
        <v>3.4</v>
      </c>
      <c r="JZ126" s="25">
        <f>+IF('Step 2 - Expected Payments'!$D$14+JZ113&gt;=0,ROUND(JZ113+'Step 2 - Expected Payments'!$D$14,2),"")</f>
        <v>4.5</v>
      </c>
      <c r="KA126" s="25">
        <f>+IF('Step 2 - Expected Payments'!$D$14+KA113&gt;=0,ROUND(KA113+'Step 2 - Expected Payments'!$D$14,2),"")</f>
        <v>3.11</v>
      </c>
      <c r="KB126" s="25">
        <f>+IF('Step 2 - Expected Payments'!$D$14+KB113&gt;=0,ROUND(KB113+'Step 2 - Expected Payments'!$D$14,2),"")</f>
        <v>2.62</v>
      </c>
      <c r="KC126" s="25">
        <f>+IF('Step 2 - Expected Payments'!$D$14+KC113&gt;=0,ROUND(KC113+'Step 2 - Expected Payments'!$D$14,2),"")</f>
        <v>3.94</v>
      </c>
      <c r="KD126" s="25">
        <f>+IF('Step 2 - Expected Payments'!$D$14+KD113&gt;=0,ROUND(KD113+'Step 2 - Expected Payments'!$D$14,2),"")</f>
        <v>3.12</v>
      </c>
      <c r="KE126" s="25">
        <f>+IF('Step 2 - Expected Payments'!$D$14+KE113&gt;=0,ROUND(KE113+'Step 2 - Expected Payments'!$D$14,2),"")</f>
        <v>4.9000000000000004</v>
      </c>
      <c r="KF126" s="25">
        <f>+IF('Step 2 - Expected Payments'!$D$14+KF113&gt;=0,ROUND(KF113+'Step 2 - Expected Payments'!$D$14,2),"")</f>
        <v>3.13</v>
      </c>
      <c r="KG126" s="25">
        <f>+IF('Step 2 - Expected Payments'!$D$14+KG113&gt;=0,ROUND(KG113+'Step 2 - Expected Payments'!$D$14,2),"")</f>
        <v>3.3</v>
      </c>
      <c r="KH126" s="25">
        <f>+IF('Step 2 - Expected Payments'!$D$14+KH113&gt;=0,ROUND(KH113+'Step 2 - Expected Payments'!$D$14,2),"")</f>
        <v>3.32</v>
      </c>
      <c r="KI126" s="25">
        <f>+IF('Step 2 - Expected Payments'!$D$14+KI113&gt;=0,ROUND(KI113+'Step 2 - Expected Payments'!$D$14,2),"")</f>
        <v>2.54</v>
      </c>
      <c r="KJ126" s="25">
        <f>+IF('Step 2 - Expected Payments'!$D$14+KJ113&gt;=0,ROUND(KJ113+'Step 2 - Expected Payments'!$D$14,2),"")</f>
        <v>3.39</v>
      </c>
      <c r="KK126" s="25">
        <f>+IF('Step 2 - Expected Payments'!$D$14+KK113&gt;=0,ROUND(KK113+'Step 2 - Expected Payments'!$D$14,2),"")</f>
        <v>4.3499999999999996</v>
      </c>
      <c r="KL126" s="25">
        <f>+IF('Step 2 - Expected Payments'!$D$14+KL113&gt;=0,ROUND(KL113+'Step 2 - Expected Payments'!$D$14,2),"")</f>
        <v>3.82</v>
      </c>
      <c r="KM126" s="25">
        <f>+IF('Step 2 - Expected Payments'!$D$14+KM113&gt;=0,ROUND(KM113+'Step 2 - Expected Payments'!$D$14,2),"")</f>
        <v>2.48</v>
      </c>
      <c r="KN126" s="25">
        <f>+IF('Step 2 - Expected Payments'!$D$14+KN113&gt;=0,ROUND(KN113+'Step 2 - Expected Payments'!$D$14,2),"")</f>
        <v>2.89</v>
      </c>
      <c r="KO126" s="25">
        <f>+IF('Step 2 - Expected Payments'!$D$14+KO113&gt;=0,ROUND(KO113+'Step 2 - Expected Payments'!$D$14,2),"")</f>
        <v>3.46</v>
      </c>
      <c r="KP126" s="25">
        <f>+IF('Step 2 - Expected Payments'!$D$14+KP113&gt;=0,ROUND(KP113+'Step 2 - Expected Payments'!$D$14,2),"")</f>
        <v>3.59</v>
      </c>
      <c r="KQ126" s="25">
        <f>+IF('Step 2 - Expected Payments'!$D$14+KQ113&gt;=0,ROUND(KQ113+'Step 2 - Expected Payments'!$D$14,2),"")</f>
        <v>3.77</v>
      </c>
      <c r="KR126" s="25">
        <f>+IF('Step 2 - Expected Payments'!$D$14+KR113&gt;=0,ROUND(KR113+'Step 2 - Expected Payments'!$D$14,2),"")</f>
        <v>4.45</v>
      </c>
      <c r="KS126" s="25">
        <f>+IF('Step 2 - Expected Payments'!$D$14+KS113&gt;=0,ROUND(KS113+'Step 2 - Expected Payments'!$D$14,2),"")</f>
        <v>2.91</v>
      </c>
      <c r="KT126" s="25">
        <f>+IF('Step 2 - Expected Payments'!$D$14+KT113&gt;=0,ROUND(KT113+'Step 2 - Expected Payments'!$D$14,2),"")</f>
        <v>2.68</v>
      </c>
      <c r="KU126" s="25">
        <f>+IF('Step 2 - Expected Payments'!$D$14+KU113&gt;=0,ROUND(KU113+'Step 2 - Expected Payments'!$D$14,2),"")</f>
        <v>3.52</v>
      </c>
      <c r="KV126" s="25">
        <f>+IF('Step 2 - Expected Payments'!$D$14+KV113&gt;=0,ROUND(KV113+'Step 2 - Expected Payments'!$D$14,2),"")</f>
        <v>2.0299999999999998</v>
      </c>
      <c r="KW126" s="25">
        <f>+IF('Step 2 - Expected Payments'!$D$14+KW113&gt;=0,ROUND(KW113+'Step 2 - Expected Payments'!$D$14,2),"")</f>
        <v>1.85</v>
      </c>
      <c r="KX126" s="25">
        <f>+IF('Step 2 - Expected Payments'!$D$14+KX113&gt;=0,ROUND(KX113+'Step 2 - Expected Payments'!$D$14,2),"")</f>
        <v>3.06</v>
      </c>
      <c r="KY126" s="25">
        <f>+IF('Step 2 - Expected Payments'!$D$14+KY113&gt;=0,ROUND(KY113+'Step 2 - Expected Payments'!$D$14,2),"")</f>
        <v>1.97</v>
      </c>
      <c r="KZ126" s="25">
        <f>+IF('Step 2 - Expected Payments'!$D$14+KZ113&gt;=0,ROUND(KZ113+'Step 2 - Expected Payments'!$D$14,2),"")</f>
        <v>3.93</v>
      </c>
      <c r="LA126" s="25">
        <f>+IF('Step 2 - Expected Payments'!$D$14+LA113&gt;=0,ROUND(LA113+'Step 2 - Expected Payments'!$D$14,2),"")</f>
        <v>3.3</v>
      </c>
      <c r="LB126" s="25">
        <f>+IF('Step 2 - Expected Payments'!$D$14+LB113&gt;=0,ROUND(LB113+'Step 2 - Expected Payments'!$D$14,2),"")</f>
        <v>4.67</v>
      </c>
      <c r="LC126" s="25">
        <f>+IF('Step 2 - Expected Payments'!$D$14+LC113&gt;=0,ROUND(LC113+'Step 2 - Expected Payments'!$D$14,2),"")</f>
        <v>3.56</v>
      </c>
      <c r="LD126" s="25">
        <f>+IF('Step 2 - Expected Payments'!$D$14+LD113&gt;=0,ROUND(LD113+'Step 2 - Expected Payments'!$D$14,2),"")</f>
        <v>4.8899999999999997</v>
      </c>
      <c r="LE126" s="25">
        <f>+IF('Step 2 - Expected Payments'!$D$14+LE113&gt;=0,ROUND(LE113+'Step 2 - Expected Payments'!$D$14,2),"")</f>
        <v>5.15</v>
      </c>
      <c r="LF126" s="25">
        <f>+IF('Step 2 - Expected Payments'!$D$14+LF113&gt;=0,ROUND(LF113+'Step 2 - Expected Payments'!$D$14,2),"")</f>
        <v>3.79</v>
      </c>
      <c r="LG126" s="25">
        <f>+IF('Step 2 - Expected Payments'!$D$14+LG113&gt;=0,ROUND(LG113+'Step 2 - Expected Payments'!$D$14,2),"")</f>
        <v>1.96</v>
      </c>
      <c r="LH126" s="25">
        <f>+IF('Step 2 - Expected Payments'!$D$14+LH113&gt;=0,ROUND(LH113+'Step 2 - Expected Payments'!$D$14,2),"")</f>
        <v>3.03</v>
      </c>
      <c r="LI126" s="25">
        <f>+IF('Step 2 - Expected Payments'!$D$14+LI113&gt;=0,ROUND(LI113+'Step 2 - Expected Payments'!$D$14,2),"")</f>
        <v>4.91</v>
      </c>
      <c r="LJ126" s="25">
        <f>+IF('Step 2 - Expected Payments'!$D$14+LJ113&gt;=0,ROUND(LJ113+'Step 2 - Expected Payments'!$D$14,2),"")</f>
        <v>3.6</v>
      </c>
      <c r="LK126" s="25">
        <f>+IF('Step 2 - Expected Payments'!$D$14+LK113&gt;=0,ROUND(LK113+'Step 2 - Expected Payments'!$D$14,2),"")</f>
        <v>4.78</v>
      </c>
      <c r="LL126" s="25">
        <f>+IF('Step 2 - Expected Payments'!$D$14+LL113&gt;=0,ROUND(LL113+'Step 2 - Expected Payments'!$D$14,2),"")</f>
        <v>3.25</v>
      </c>
      <c r="LM126" s="25">
        <f>+IF('Step 2 - Expected Payments'!$D$14+LM113&gt;=0,ROUND(LM113+'Step 2 - Expected Payments'!$D$14,2),"")</f>
        <v>3.68</v>
      </c>
      <c r="LN126" s="25">
        <f>+IF('Step 2 - Expected Payments'!$D$14+LN113&gt;=0,ROUND(LN113+'Step 2 - Expected Payments'!$D$14,2),"")</f>
        <v>3.45</v>
      </c>
      <c r="LO126" s="25">
        <f>+IF('Step 2 - Expected Payments'!$D$14+LO113&gt;=0,ROUND(LO113+'Step 2 - Expected Payments'!$D$14,2),"")</f>
        <v>4.51</v>
      </c>
      <c r="LP126" s="25">
        <f>+IF('Step 2 - Expected Payments'!$D$14+LP113&gt;=0,ROUND(LP113+'Step 2 - Expected Payments'!$D$14,2),"")</f>
        <v>5.01</v>
      </c>
      <c r="LQ126" s="25">
        <f>+IF('Step 2 - Expected Payments'!$D$14+LQ113&gt;=0,ROUND(LQ113+'Step 2 - Expected Payments'!$D$14,2),"")</f>
        <v>4.2699999999999996</v>
      </c>
      <c r="LR126" s="25">
        <f>+IF('Step 2 - Expected Payments'!$D$14+LR113&gt;=0,ROUND(LR113+'Step 2 - Expected Payments'!$D$14,2),"")</f>
        <v>4.22</v>
      </c>
      <c r="LS126" s="25">
        <f>+IF('Step 2 - Expected Payments'!$D$14+LS113&gt;=0,ROUND(LS113+'Step 2 - Expected Payments'!$D$14,2),"")</f>
        <v>3.2</v>
      </c>
      <c r="LT126" s="25">
        <f>+IF('Step 2 - Expected Payments'!$D$14+LT113&gt;=0,ROUND(LT113+'Step 2 - Expected Payments'!$D$14,2),"")</f>
        <v>4.46</v>
      </c>
      <c r="LU126" s="25">
        <f>+IF('Step 2 - Expected Payments'!$D$14+LU113&gt;=0,ROUND(LU113+'Step 2 - Expected Payments'!$D$14,2),"")</f>
        <v>5.94</v>
      </c>
      <c r="LV126" s="25">
        <f>+IF('Step 2 - Expected Payments'!$D$14+LV113&gt;=0,ROUND(LV113+'Step 2 - Expected Payments'!$D$14,2),"")</f>
        <v>3.72</v>
      </c>
      <c r="LW126" s="25">
        <f>+IF('Step 2 - Expected Payments'!$D$14+LW113&gt;=0,ROUND(LW113+'Step 2 - Expected Payments'!$D$14,2),"")</f>
        <v>4.2699999999999996</v>
      </c>
      <c r="LX126" s="25">
        <f>+IF('Step 2 - Expected Payments'!$D$14+LX113&gt;=0,ROUND(LX113+'Step 2 - Expected Payments'!$D$14,2),"")</f>
        <v>5.47</v>
      </c>
      <c r="LY126" s="25">
        <f>+IF('Step 2 - Expected Payments'!$D$14+LY113&gt;=0,ROUND(LY113+'Step 2 - Expected Payments'!$D$14,2),"")</f>
        <v>3.97</v>
      </c>
      <c r="LZ126" s="25">
        <f>+IF('Step 2 - Expected Payments'!$D$14+LZ113&gt;=0,ROUND(LZ113+'Step 2 - Expected Payments'!$D$14,2),"")</f>
        <v>4.01</v>
      </c>
      <c r="MA126" s="25">
        <f>+IF('Step 2 - Expected Payments'!$D$14+MA113&gt;=0,ROUND(MA113+'Step 2 - Expected Payments'!$D$14,2),"")</f>
        <v>1.98</v>
      </c>
      <c r="MB126" s="25">
        <f>+IF('Step 2 - Expected Payments'!$D$14+MB113&gt;=0,ROUND(MB113+'Step 2 - Expected Payments'!$D$14,2),"")</f>
        <v>4.84</v>
      </c>
      <c r="MC126" s="25">
        <f>+IF('Step 2 - Expected Payments'!$D$14+MC113&gt;=0,ROUND(MC113+'Step 2 - Expected Payments'!$D$14,2),"")</f>
        <v>4.71</v>
      </c>
      <c r="MD126" s="25">
        <f>+IF('Step 2 - Expected Payments'!$D$14+MD113&gt;=0,ROUND(MD113+'Step 2 - Expected Payments'!$D$14,2),"")</f>
        <v>1.77</v>
      </c>
      <c r="ME126" s="25">
        <f>+IF('Step 2 - Expected Payments'!$D$14+ME113&gt;=0,ROUND(ME113+'Step 2 - Expected Payments'!$D$14,2),"")</f>
        <v>1.49</v>
      </c>
      <c r="MF126" s="25">
        <f>+IF('Step 2 - Expected Payments'!$D$14+MF113&gt;=0,ROUND(MF113+'Step 2 - Expected Payments'!$D$14,2),"")</f>
        <v>3.44</v>
      </c>
      <c r="MG126" s="25">
        <f>+IF('Step 2 - Expected Payments'!$D$14+MG113&gt;=0,ROUND(MG113+'Step 2 - Expected Payments'!$D$14,2),"")</f>
        <v>2.2999999999999998</v>
      </c>
      <c r="MH126" s="25">
        <f>+IF('Step 2 - Expected Payments'!$D$14+MH113&gt;=0,ROUND(MH113+'Step 2 - Expected Payments'!$D$14,2),"")</f>
        <v>5.05</v>
      </c>
      <c r="MI126" s="25">
        <f>+IF('Step 2 - Expected Payments'!$D$14+MI113&gt;=0,ROUND(MI113+'Step 2 - Expected Payments'!$D$14,2),"")</f>
        <v>2.77</v>
      </c>
      <c r="MJ126" s="25">
        <f>+IF('Step 2 - Expected Payments'!$D$14+MJ113&gt;=0,ROUND(MJ113+'Step 2 - Expected Payments'!$D$14,2),"")</f>
        <v>3.14</v>
      </c>
      <c r="MK126" s="25">
        <f>+IF('Step 2 - Expected Payments'!$D$14+MK113&gt;=0,ROUND(MK113+'Step 2 - Expected Payments'!$D$14,2),"")</f>
        <v>2.88</v>
      </c>
      <c r="ML126" s="25">
        <f>+IF('Step 2 - Expected Payments'!$D$14+ML113&gt;=0,ROUND(ML113+'Step 2 - Expected Payments'!$D$14,2),"")</f>
        <v>4.4800000000000004</v>
      </c>
      <c r="MM126" s="25">
        <f>+IF('Step 2 - Expected Payments'!$D$14+MM113&gt;=0,ROUND(MM113+'Step 2 - Expected Payments'!$D$14,2),"")</f>
        <v>2.44</v>
      </c>
      <c r="MN126" s="25">
        <f>+IF('Step 2 - Expected Payments'!$D$14+MN113&gt;=0,ROUND(MN113+'Step 2 - Expected Payments'!$D$14,2),"")</f>
        <v>5.05</v>
      </c>
      <c r="MO126" s="25">
        <f>+IF('Step 2 - Expected Payments'!$D$14+MO113&gt;=0,ROUND(MO113+'Step 2 - Expected Payments'!$D$14,2),"")</f>
        <v>4.29</v>
      </c>
      <c r="MP126" s="25">
        <f>+IF('Step 2 - Expected Payments'!$D$14+MP113&gt;=0,ROUND(MP113+'Step 2 - Expected Payments'!$D$14,2),"")</f>
        <v>4.01</v>
      </c>
      <c r="MQ126" s="25">
        <f>+IF('Step 2 - Expected Payments'!$D$14+MQ113&gt;=0,ROUND(MQ113+'Step 2 - Expected Payments'!$D$14,2),"")</f>
        <v>1.76</v>
      </c>
      <c r="MR126" s="25">
        <f>+IF('Step 2 - Expected Payments'!$D$14+MR113&gt;=0,ROUND(MR113+'Step 2 - Expected Payments'!$D$14,2),"")</f>
        <v>2.27</v>
      </c>
      <c r="MS126" s="25">
        <f>+IF('Step 2 - Expected Payments'!$D$14+MS113&gt;=0,ROUND(MS113+'Step 2 - Expected Payments'!$D$14,2),"")</f>
        <v>4.18</v>
      </c>
      <c r="MT126" s="25">
        <f>+IF('Step 2 - Expected Payments'!$D$14+MT113&gt;=0,ROUND(MT113+'Step 2 - Expected Payments'!$D$14,2),"")</f>
        <v>2.62</v>
      </c>
      <c r="MU126" s="25">
        <f>+IF('Step 2 - Expected Payments'!$D$14+MU113&gt;=0,ROUND(MU113+'Step 2 - Expected Payments'!$D$14,2),"")</f>
        <v>2.8</v>
      </c>
      <c r="MV126" s="25">
        <f>+IF('Step 2 - Expected Payments'!$D$14+MV113&gt;=0,ROUND(MV113+'Step 2 - Expected Payments'!$D$14,2),"")</f>
        <v>3.32</v>
      </c>
      <c r="MW126" s="25">
        <f>+IF('Step 2 - Expected Payments'!$D$14+MW113&gt;=0,ROUND(MW113+'Step 2 - Expected Payments'!$D$14,2),"")</f>
        <v>2.82</v>
      </c>
      <c r="MX126" s="25">
        <f>+IF('Step 2 - Expected Payments'!$D$14+MX113&gt;=0,ROUND(MX113+'Step 2 - Expected Payments'!$D$14,2),"")</f>
        <v>0.88</v>
      </c>
      <c r="MY126" s="25">
        <f>+IF('Step 2 - Expected Payments'!$D$14+MY113&gt;=0,ROUND(MY113+'Step 2 - Expected Payments'!$D$14,2),"")</f>
        <v>3.76</v>
      </c>
      <c r="MZ126" s="25">
        <f>+IF('Step 2 - Expected Payments'!$D$14+MZ113&gt;=0,ROUND(MZ113+'Step 2 - Expected Payments'!$D$14,2),"")</f>
        <v>4.32</v>
      </c>
      <c r="NA126" s="25">
        <f>+IF('Step 2 - Expected Payments'!$D$14+NA113&gt;=0,ROUND(NA113+'Step 2 - Expected Payments'!$D$14,2),"")</f>
        <v>2.4500000000000002</v>
      </c>
      <c r="NB126" s="25">
        <f>+IF('Step 2 - Expected Payments'!$D$14+NB113&gt;=0,ROUND(NB113+'Step 2 - Expected Payments'!$D$14,2),"")</f>
        <v>2.44</v>
      </c>
      <c r="NC126" s="25">
        <f>+IF('Step 2 - Expected Payments'!$D$14+NC113&gt;=0,ROUND(NC113+'Step 2 - Expected Payments'!$D$14,2),"")</f>
        <v>4.22</v>
      </c>
      <c r="ND126" s="25">
        <f>+IF('Step 2 - Expected Payments'!$D$14+ND113&gt;=0,ROUND(ND113+'Step 2 - Expected Payments'!$D$14,2),"")</f>
        <v>1.93</v>
      </c>
      <c r="NE126" s="25">
        <f>+IF('Step 2 - Expected Payments'!$D$14+NE113&gt;=0,ROUND(NE113+'Step 2 - Expected Payments'!$D$14,2),"")</f>
        <v>3.48</v>
      </c>
      <c r="NF126" s="25">
        <f>+IF('Step 2 - Expected Payments'!$D$14+NF113&gt;=0,ROUND(NF113+'Step 2 - Expected Payments'!$D$14,2),"")</f>
        <v>5.27</v>
      </c>
      <c r="NG126" s="25">
        <f>+IF('Step 2 - Expected Payments'!$D$14+NG113&gt;=0,ROUND(NG113+'Step 2 - Expected Payments'!$D$14,2),"")</f>
        <v>4.9800000000000004</v>
      </c>
      <c r="NH126" s="25">
        <f>+IF('Step 2 - Expected Payments'!$D$14+NH113&gt;=0,ROUND(NH113+'Step 2 - Expected Payments'!$D$14,2),"")</f>
        <v>3.12</v>
      </c>
      <c r="NI126" s="25">
        <f>+IF('Step 2 - Expected Payments'!$D$14+NI113&gt;=0,ROUND(NI113+'Step 2 - Expected Payments'!$D$14,2),"")</f>
        <v>2.74</v>
      </c>
      <c r="NJ126" s="25">
        <f>+IF('Step 2 - Expected Payments'!$D$14+NJ113&gt;=0,ROUND(NJ113+'Step 2 - Expected Payments'!$D$14,2),"")</f>
        <v>1.57</v>
      </c>
      <c r="NK126" s="25">
        <f>+IF('Step 2 - Expected Payments'!$D$14+NK113&gt;=0,ROUND(NK113+'Step 2 - Expected Payments'!$D$14,2),"")</f>
        <v>3.92</v>
      </c>
      <c r="NL126" s="25">
        <f>+IF('Step 2 - Expected Payments'!$D$14+NL113&gt;=0,ROUND(NL113+'Step 2 - Expected Payments'!$D$14,2),"")</f>
        <v>2.78</v>
      </c>
      <c r="NM126" s="25">
        <f>+IF('Step 2 - Expected Payments'!$D$14+NM113&gt;=0,ROUND(NM113+'Step 2 - Expected Payments'!$D$14,2),"")</f>
        <v>4.21</v>
      </c>
      <c r="NN126" s="25">
        <f>+IF('Step 2 - Expected Payments'!$D$14+NN113&gt;=0,ROUND(NN113+'Step 2 - Expected Payments'!$D$14,2),"")</f>
        <v>2.77</v>
      </c>
      <c r="NO126" s="25">
        <f>+IF('Step 2 - Expected Payments'!$D$14+NO113&gt;=0,ROUND(NO113+'Step 2 - Expected Payments'!$D$14,2),"")</f>
        <v>2.75</v>
      </c>
      <c r="NP126" s="25">
        <f>+IF('Step 2 - Expected Payments'!$D$14+NP113&gt;=0,ROUND(NP113+'Step 2 - Expected Payments'!$D$14,2),"")</f>
        <v>4.96</v>
      </c>
      <c r="NQ126" s="25">
        <f>+IF('Step 2 - Expected Payments'!$D$14+NQ113&gt;=0,ROUND(NQ113+'Step 2 - Expected Payments'!$D$14,2),"")</f>
        <v>3.71</v>
      </c>
      <c r="NR126" s="25">
        <f>+IF('Step 2 - Expected Payments'!$D$14+NR113&gt;=0,ROUND(NR113+'Step 2 - Expected Payments'!$D$14,2),"")</f>
        <v>3.22</v>
      </c>
      <c r="NS126" s="25">
        <f>+IF('Step 2 - Expected Payments'!$D$14+NS113&gt;=0,ROUND(NS113+'Step 2 - Expected Payments'!$D$14,2),"")</f>
        <v>4.0999999999999996</v>
      </c>
      <c r="NT126" s="25">
        <f>+IF('Step 2 - Expected Payments'!$D$14+NT113&gt;=0,ROUND(NT113+'Step 2 - Expected Payments'!$D$14,2),"")</f>
        <v>3.05</v>
      </c>
      <c r="NU126" s="25">
        <f>+IF('Step 2 - Expected Payments'!$D$14+NU113&gt;=0,ROUND(NU113+'Step 2 - Expected Payments'!$D$14,2),"")</f>
        <v>3.25</v>
      </c>
      <c r="NV126" s="25">
        <f>+IF('Step 2 - Expected Payments'!$D$14+NV113&gt;=0,ROUND(NV113+'Step 2 - Expected Payments'!$D$14,2),"")</f>
        <v>4.33</v>
      </c>
      <c r="NW126" s="25">
        <f>+IF('Step 2 - Expected Payments'!$D$14+NW113&gt;=0,ROUND(NW113+'Step 2 - Expected Payments'!$D$14,2),"")</f>
        <v>2.0499999999999998</v>
      </c>
      <c r="NX126" s="25">
        <f>+IF('Step 2 - Expected Payments'!$D$14+NX113&gt;=0,ROUND(NX113+'Step 2 - Expected Payments'!$D$14,2),"")</f>
        <v>3.15</v>
      </c>
      <c r="NY126" s="25">
        <f>+IF('Step 2 - Expected Payments'!$D$14+NY113&gt;=0,ROUND(NY113+'Step 2 - Expected Payments'!$D$14,2),"")</f>
        <v>3.75</v>
      </c>
      <c r="NZ126" s="25">
        <f>+IF('Step 2 - Expected Payments'!$D$14+NZ113&gt;=0,ROUND(NZ113+'Step 2 - Expected Payments'!$D$14,2),"")</f>
        <v>4.71</v>
      </c>
      <c r="OA126" s="25">
        <f>+IF('Step 2 - Expected Payments'!$D$14+OA113&gt;=0,ROUND(OA113+'Step 2 - Expected Payments'!$D$14,2),"")</f>
        <v>4.6500000000000004</v>
      </c>
      <c r="OB126" s="25">
        <f>+IF('Step 2 - Expected Payments'!$D$14+OB113&gt;=0,ROUND(OB113+'Step 2 - Expected Payments'!$D$14,2),"")</f>
        <v>3.14</v>
      </c>
      <c r="OC126" s="25">
        <f>+IF('Step 2 - Expected Payments'!$D$14+OC113&gt;=0,ROUND(OC113+'Step 2 - Expected Payments'!$D$14,2),"")</f>
        <v>1.67</v>
      </c>
      <c r="OD126" s="25">
        <f>+IF('Step 2 - Expected Payments'!$D$14+OD113&gt;=0,ROUND(OD113+'Step 2 - Expected Payments'!$D$14,2),"")</f>
        <v>2.94</v>
      </c>
      <c r="OE126" s="25">
        <f>+IF('Step 2 - Expected Payments'!$D$14+OE113&gt;=0,ROUND(OE113+'Step 2 - Expected Payments'!$D$14,2),"")</f>
        <v>2.11</v>
      </c>
      <c r="OF126" s="25">
        <f>+IF('Step 2 - Expected Payments'!$D$14+OF113&gt;=0,ROUND(OF113+'Step 2 - Expected Payments'!$D$14,2),"")</f>
        <v>4.07</v>
      </c>
      <c r="OG126" s="25">
        <f>+IF('Step 2 - Expected Payments'!$D$14+OG113&gt;=0,ROUND(OG113+'Step 2 - Expected Payments'!$D$14,2),"")</f>
        <v>3.49</v>
      </c>
      <c r="OH126" s="25">
        <f>+IF('Step 2 - Expected Payments'!$D$14+OH113&gt;=0,ROUND(OH113+'Step 2 - Expected Payments'!$D$14,2),"")</f>
        <v>2.63</v>
      </c>
      <c r="OI126" s="25">
        <f>+IF('Step 2 - Expected Payments'!$D$14+OI113&gt;=0,ROUND(OI113+'Step 2 - Expected Payments'!$D$14,2),"")</f>
        <v>3.93</v>
      </c>
      <c r="OJ126" s="25">
        <f>+IF('Step 2 - Expected Payments'!$D$14+OJ113&gt;=0,ROUND(OJ113+'Step 2 - Expected Payments'!$D$14,2),"")</f>
        <v>3.88</v>
      </c>
      <c r="OK126" s="25">
        <f>+IF('Step 2 - Expected Payments'!$D$14+OK113&gt;=0,ROUND(OK113+'Step 2 - Expected Payments'!$D$14,2),"")</f>
        <v>3.41</v>
      </c>
      <c r="OL126" s="25">
        <f>+IF('Step 2 - Expected Payments'!$D$14+OL113&gt;=0,ROUND(OL113+'Step 2 - Expected Payments'!$D$14,2),"")</f>
        <v>2.77</v>
      </c>
      <c r="OM126" s="25">
        <f>+IF('Step 2 - Expected Payments'!$D$14+OM113&gt;=0,ROUND(OM113+'Step 2 - Expected Payments'!$D$14,2),"")</f>
        <v>2.41</v>
      </c>
      <c r="ON126" s="25">
        <f>+IF('Step 2 - Expected Payments'!$D$14+ON113&gt;=0,ROUND(ON113+'Step 2 - Expected Payments'!$D$14,2),"")</f>
        <v>4.5199999999999996</v>
      </c>
      <c r="OO126" s="25">
        <f>+IF('Step 2 - Expected Payments'!$D$14+OO113&gt;=0,ROUND(OO113+'Step 2 - Expected Payments'!$D$14,2),"")</f>
        <v>3.82</v>
      </c>
      <c r="OP126" s="25">
        <f>+IF('Step 2 - Expected Payments'!$D$14+OP113&gt;=0,ROUND(OP113+'Step 2 - Expected Payments'!$D$14,2),"")</f>
        <v>2.7</v>
      </c>
      <c r="OQ126" s="25">
        <f>+IF('Step 2 - Expected Payments'!$D$14+OQ113&gt;=0,ROUND(OQ113+'Step 2 - Expected Payments'!$D$14,2),"")</f>
        <v>1.99</v>
      </c>
      <c r="OR126" s="25">
        <f>+IF('Step 2 - Expected Payments'!$D$14+OR113&gt;=0,ROUND(OR113+'Step 2 - Expected Payments'!$D$14,2),"")</f>
        <v>6.15</v>
      </c>
      <c r="OS126" s="25">
        <f>+IF('Step 2 - Expected Payments'!$D$14+OS113&gt;=0,ROUND(OS113+'Step 2 - Expected Payments'!$D$14,2),"")</f>
        <v>3.05</v>
      </c>
      <c r="OT126" s="25">
        <f>+IF('Step 2 - Expected Payments'!$D$14+OT113&gt;=0,ROUND(OT113+'Step 2 - Expected Payments'!$D$14,2),"")</f>
        <v>3.9</v>
      </c>
      <c r="OU126" s="25">
        <f>+IF('Step 2 - Expected Payments'!$D$14+OU113&gt;=0,ROUND(OU113+'Step 2 - Expected Payments'!$D$14,2),"")</f>
        <v>3.56</v>
      </c>
      <c r="OV126" s="25">
        <f>+IF('Step 2 - Expected Payments'!$D$14+OV113&gt;=0,ROUND(OV113+'Step 2 - Expected Payments'!$D$14,2),"")</f>
        <v>1.77</v>
      </c>
      <c r="OW126" s="25">
        <f>+IF('Step 2 - Expected Payments'!$D$14+OW113&gt;=0,ROUND(OW113+'Step 2 - Expected Payments'!$D$14,2),"")</f>
        <v>4.21</v>
      </c>
      <c r="OX126" s="25">
        <f>+IF('Step 2 - Expected Payments'!$D$14+OX113&gt;=0,ROUND(OX113+'Step 2 - Expected Payments'!$D$14,2),"")</f>
        <v>3.27</v>
      </c>
      <c r="OY126" s="25">
        <f>+IF('Step 2 - Expected Payments'!$D$14+OY113&gt;=0,ROUND(OY113+'Step 2 - Expected Payments'!$D$14,2),"")</f>
        <v>5.18</v>
      </c>
      <c r="OZ126" s="25">
        <f>+IF('Step 2 - Expected Payments'!$D$14+OZ113&gt;=0,ROUND(OZ113+'Step 2 - Expected Payments'!$D$14,2),"")</f>
        <v>3.04</v>
      </c>
      <c r="PA126" s="25">
        <f>+IF('Step 2 - Expected Payments'!$D$14+PA113&gt;=0,ROUND(PA113+'Step 2 - Expected Payments'!$D$14,2),"")</f>
        <v>2.56</v>
      </c>
      <c r="PB126" s="25">
        <f>+IF('Step 2 - Expected Payments'!$D$14+PB113&gt;=0,ROUND(PB113+'Step 2 - Expected Payments'!$D$14,2),"")</f>
        <v>3.41</v>
      </c>
      <c r="PC126" s="25">
        <f>+IF('Step 2 - Expected Payments'!$D$14+PC113&gt;=0,ROUND(PC113+'Step 2 - Expected Payments'!$D$14,2),"")</f>
        <v>2.9</v>
      </c>
      <c r="PD126" s="25">
        <f>+IF('Step 2 - Expected Payments'!$D$14+PD113&gt;=0,ROUND(PD113+'Step 2 - Expected Payments'!$D$14,2),"")</f>
        <v>2.14</v>
      </c>
      <c r="PE126" s="25">
        <f>+IF('Step 2 - Expected Payments'!$D$14+PE113&gt;=0,ROUND(PE113+'Step 2 - Expected Payments'!$D$14,2),"")</f>
        <v>3.71</v>
      </c>
      <c r="PF126" s="25">
        <f>+IF('Step 2 - Expected Payments'!$D$14+PF113&gt;=0,ROUND(PF113+'Step 2 - Expected Payments'!$D$14,2),"")</f>
        <v>2.06</v>
      </c>
      <c r="PG126" s="25">
        <f>+IF('Step 2 - Expected Payments'!$D$14+PG113&gt;=0,ROUND(PG113+'Step 2 - Expected Payments'!$D$14,2),"")</f>
        <v>2.65</v>
      </c>
      <c r="PH126" s="25">
        <f>+IF('Step 2 - Expected Payments'!$D$14+PH113&gt;=0,ROUND(PH113+'Step 2 - Expected Payments'!$D$14,2),"")</f>
        <v>3.34</v>
      </c>
      <c r="PI126" s="25">
        <f>+IF('Step 2 - Expected Payments'!$D$14+PI113&gt;=0,ROUND(PI113+'Step 2 - Expected Payments'!$D$14,2),"")</f>
        <v>2.4300000000000002</v>
      </c>
      <c r="PJ126" s="25">
        <f>+IF('Step 2 - Expected Payments'!$D$14+PJ113&gt;=0,ROUND(PJ113+'Step 2 - Expected Payments'!$D$14,2),"")</f>
        <v>3.21</v>
      </c>
      <c r="PK126" s="25">
        <f>+IF('Step 2 - Expected Payments'!$D$14+PK113&gt;=0,ROUND(PK113+'Step 2 - Expected Payments'!$D$14,2),"")</f>
        <v>3.6</v>
      </c>
      <c r="PL126" s="25">
        <f>+IF('Step 2 - Expected Payments'!$D$14+PL113&gt;=0,ROUND(PL113+'Step 2 - Expected Payments'!$D$14,2),"")</f>
        <v>2.02</v>
      </c>
      <c r="PM126" s="25">
        <f>+IF('Step 2 - Expected Payments'!$D$14+PM113&gt;=0,ROUND(PM113+'Step 2 - Expected Payments'!$D$14,2),"")</f>
        <v>3.06</v>
      </c>
      <c r="PN126" s="25">
        <f>+IF('Step 2 - Expected Payments'!$D$14+PN113&gt;=0,ROUND(PN113+'Step 2 - Expected Payments'!$D$14,2),"")</f>
        <v>5.0999999999999996</v>
      </c>
      <c r="PO126" s="25">
        <f>+IF('Step 2 - Expected Payments'!$D$14+PO113&gt;=0,ROUND(PO113+'Step 2 - Expected Payments'!$D$14,2),"")</f>
        <v>3.86</v>
      </c>
      <c r="PP126" s="25">
        <f>+IF('Step 2 - Expected Payments'!$D$14+PP113&gt;=0,ROUND(PP113+'Step 2 - Expected Payments'!$D$14,2),"")</f>
        <v>4.21</v>
      </c>
      <c r="PQ126" s="25">
        <f>+IF('Step 2 - Expected Payments'!$D$14+PQ113&gt;=0,ROUND(PQ113+'Step 2 - Expected Payments'!$D$14,2),"")</f>
        <v>3.79</v>
      </c>
      <c r="PR126" s="25">
        <f>+IF('Step 2 - Expected Payments'!$D$14+PR113&gt;=0,ROUND(PR113+'Step 2 - Expected Payments'!$D$14,2),"")</f>
        <v>3.63</v>
      </c>
      <c r="PS126" s="25">
        <f>+IF('Step 2 - Expected Payments'!$D$14+PS113&gt;=0,ROUND(PS113+'Step 2 - Expected Payments'!$D$14,2),"")</f>
        <v>2.81</v>
      </c>
      <c r="PT126" s="25">
        <f>+IF('Step 2 - Expected Payments'!$D$14+PT113&gt;=0,ROUND(PT113+'Step 2 - Expected Payments'!$D$14,2),"")</f>
        <v>3.83</v>
      </c>
      <c r="PU126" s="25">
        <f>+IF('Step 2 - Expected Payments'!$D$14+PU113&gt;=0,ROUND(PU113+'Step 2 - Expected Payments'!$D$14,2),"")</f>
        <v>3.33</v>
      </c>
      <c r="PV126" s="25">
        <f>+IF('Step 2 - Expected Payments'!$D$14+PV113&gt;=0,ROUND(PV113+'Step 2 - Expected Payments'!$D$14,2),"")</f>
        <v>4.0999999999999996</v>
      </c>
      <c r="PW126" s="25">
        <f>+IF('Step 2 - Expected Payments'!$D$14+PW113&gt;=0,ROUND(PW113+'Step 2 - Expected Payments'!$D$14,2),"")</f>
        <v>2.5099999999999998</v>
      </c>
      <c r="PX126" s="25">
        <f>+IF('Step 2 - Expected Payments'!$D$14+PX113&gt;=0,ROUND(PX113+'Step 2 - Expected Payments'!$D$14,2),"")</f>
        <v>2.36</v>
      </c>
      <c r="PY126" s="25">
        <f>+IF('Step 2 - Expected Payments'!$D$14+PY113&gt;=0,ROUND(PY113+'Step 2 - Expected Payments'!$D$14,2),"")</f>
        <v>1.9</v>
      </c>
      <c r="PZ126" s="25">
        <f>+IF('Step 2 - Expected Payments'!$D$14+PZ113&gt;=0,ROUND(PZ113+'Step 2 - Expected Payments'!$D$14,2),"")</f>
        <v>4.05</v>
      </c>
      <c r="QA126" s="25">
        <f>+IF('Step 2 - Expected Payments'!$D$14+QA113&gt;=0,ROUND(QA113+'Step 2 - Expected Payments'!$D$14,2),"")</f>
        <v>4.04</v>
      </c>
      <c r="QB126" s="25">
        <f>+IF('Step 2 - Expected Payments'!$D$14+QB113&gt;=0,ROUND(QB113+'Step 2 - Expected Payments'!$D$14,2),"")</f>
        <v>2.2999999999999998</v>
      </c>
      <c r="QC126" s="25">
        <f>+IF('Step 2 - Expected Payments'!$D$14+QC113&gt;=0,ROUND(QC113+'Step 2 - Expected Payments'!$D$14,2),"")</f>
        <v>3.34</v>
      </c>
      <c r="QD126" s="25">
        <f>+IF('Step 2 - Expected Payments'!$D$14+QD113&gt;=0,ROUND(QD113+'Step 2 - Expected Payments'!$D$14,2),"")</f>
        <v>2.42</v>
      </c>
      <c r="QE126" s="25">
        <f>+IF('Step 2 - Expected Payments'!$D$14+QE113&gt;=0,ROUND(QE113+'Step 2 - Expected Payments'!$D$14,2),"")</f>
        <v>4.92</v>
      </c>
      <c r="QF126" s="25">
        <f>+IF('Step 2 - Expected Payments'!$D$14+QF113&gt;=0,ROUND(QF113+'Step 2 - Expected Payments'!$D$14,2),"")</f>
        <v>2.16</v>
      </c>
      <c r="QG126" s="25">
        <f>+IF('Step 2 - Expected Payments'!$D$14+QG113&gt;=0,ROUND(QG113+'Step 2 - Expected Payments'!$D$14,2),"")</f>
        <v>4.08</v>
      </c>
      <c r="QH126" s="25">
        <f>+IF('Step 2 - Expected Payments'!$D$14+QH113&gt;=0,ROUND(QH113+'Step 2 - Expected Payments'!$D$14,2),"")</f>
        <v>1.89</v>
      </c>
      <c r="QI126" s="25">
        <f>+IF('Step 2 - Expected Payments'!$D$14+QI113&gt;=0,ROUND(QI113+'Step 2 - Expected Payments'!$D$14,2),"")</f>
        <v>3.47</v>
      </c>
      <c r="QJ126" s="25">
        <f>+IF('Step 2 - Expected Payments'!$D$14+QJ113&gt;=0,ROUND(QJ113+'Step 2 - Expected Payments'!$D$14,2),"")</f>
        <v>5.66</v>
      </c>
      <c r="QK126" s="25">
        <f>+IF('Step 2 - Expected Payments'!$D$14+QK113&gt;=0,ROUND(QK113+'Step 2 - Expected Payments'!$D$14,2),"")</f>
        <v>5.27</v>
      </c>
      <c r="QL126" s="25">
        <f>+IF('Step 2 - Expected Payments'!$D$14+QL113&gt;=0,ROUND(QL113+'Step 2 - Expected Payments'!$D$14,2),"")</f>
        <v>3.24</v>
      </c>
      <c r="QM126" s="25">
        <f>+IF('Step 2 - Expected Payments'!$D$14+QM113&gt;=0,ROUND(QM113+'Step 2 - Expected Payments'!$D$14,2),"")</f>
        <v>4.2699999999999996</v>
      </c>
      <c r="QN126" s="25">
        <f>+IF('Step 2 - Expected Payments'!$D$14+QN113&gt;=0,ROUND(QN113+'Step 2 - Expected Payments'!$D$14,2),"")</f>
        <v>4.45</v>
      </c>
      <c r="QO126" s="25">
        <f>+IF('Step 2 - Expected Payments'!$D$14+QO113&gt;=0,ROUND(QO113+'Step 2 - Expected Payments'!$D$14,2),"")</f>
        <v>1.1599999999999999</v>
      </c>
      <c r="QP126" s="25">
        <f>+IF('Step 2 - Expected Payments'!$D$14+QP113&gt;=0,ROUND(QP113+'Step 2 - Expected Payments'!$D$14,2),"")</f>
        <v>3.79</v>
      </c>
      <c r="QQ126" s="25">
        <f>+IF('Step 2 - Expected Payments'!$D$14+QQ113&gt;=0,ROUND(QQ113+'Step 2 - Expected Payments'!$D$14,2),"")</f>
        <v>3.16</v>
      </c>
      <c r="QR126" s="25">
        <f>+IF('Step 2 - Expected Payments'!$D$14+QR113&gt;=0,ROUND(QR113+'Step 2 - Expected Payments'!$D$14,2),"")</f>
        <v>2.4900000000000002</v>
      </c>
      <c r="QS126" s="25">
        <f>+IF('Step 2 - Expected Payments'!$D$14+QS113&gt;=0,ROUND(QS113+'Step 2 - Expected Payments'!$D$14,2),"")</f>
        <v>3.93</v>
      </c>
      <c r="QT126" s="25">
        <f>+IF('Step 2 - Expected Payments'!$D$14+QT113&gt;=0,ROUND(QT113+'Step 2 - Expected Payments'!$D$14,2),"")</f>
        <v>3.91</v>
      </c>
      <c r="QU126" s="25">
        <f>+IF('Step 2 - Expected Payments'!$D$14+QU113&gt;=0,ROUND(QU113+'Step 2 - Expected Payments'!$D$14,2),"")</f>
        <v>4.5999999999999996</v>
      </c>
      <c r="QV126" s="25">
        <f>+IF('Step 2 - Expected Payments'!$D$14+QV113&gt;=0,ROUND(QV113+'Step 2 - Expected Payments'!$D$14,2),"")</f>
        <v>4.12</v>
      </c>
      <c r="QW126" s="25">
        <f>+IF('Step 2 - Expected Payments'!$D$14+QW113&gt;=0,ROUND(QW113+'Step 2 - Expected Payments'!$D$14,2),"")</f>
        <v>2.82</v>
      </c>
      <c r="QX126" s="25">
        <f>+IF('Step 2 - Expected Payments'!$D$14+QX113&gt;=0,ROUND(QX113+'Step 2 - Expected Payments'!$D$14,2),"")</f>
        <v>3.57</v>
      </c>
      <c r="QY126" s="25">
        <f>+IF('Step 2 - Expected Payments'!$D$14+QY113&gt;=0,ROUND(QY113+'Step 2 - Expected Payments'!$D$14,2),"")</f>
        <v>3.08</v>
      </c>
      <c r="QZ126" s="25">
        <f>+IF('Step 2 - Expected Payments'!$D$14+QZ113&gt;=0,ROUND(QZ113+'Step 2 - Expected Payments'!$D$14,2),"")</f>
        <v>5.71</v>
      </c>
      <c r="RA126" s="25">
        <f>+IF('Step 2 - Expected Payments'!$D$14+RA113&gt;=0,ROUND(RA113+'Step 2 - Expected Payments'!$D$14,2),"")</f>
        <v>4.24</v>
      </c>
      <c r="RB126" s="25">
        <f>+IF('Step 2 - Expected Payments'!$D$14+RB113&gt;=0,ROUND(RB113+'Step 2 - Expected Payments'!$D$14,2),"")</f>
        <v>4.32</v>
      </c>
      <c r="RC126" s="25">
        <f>+IF('Step 2 - Expected Payments'!$D$14+RC113&gt;=0,ROUND(RC113+'Step 2 - Expected Payments'!$D$14,2),"")</f>
        <v>1.94</v>
      </c>
      <c r="RD126" s="25">
        <f>+IF('Step 2 - Expected Payments'!$D$14+RD113&gt;=0,ROUND(RD113+'Step 2 - Expected Payments'!$D$14,2),"")</f>
        <v>3.59</v>
      </c>
      <c r="RE126" s="25">
        <f>+IF('Step 2 - Expected Payments'!$D$14+RE113&gt;=0,ROUND(RE113+'Step 2 - Expected Payments'!$D$14,2),"")</f>
        <v>3.15</v>
      </c>
      <c r="RF126" s="25">
        <f>+IF('Step 2 - Expected Payments'!$D$14+RF113&gt;=0,ROUND(RF113+'Step 2 - Expected Payments'!$D$14,2),"")</f>
        <v>3.6</v>
      </c>
      <c r="RG126" s="25">
        <f>+IF('Step 2 - Expected Payments'!$D$14+RG113&gt;=0,ROUND(RG113+'Step 2 - Expected Payments'!$D$14,2),"")</f>
        <v>4.5199999999999996</v>
      </c>
      <c r="RH126" s="25">
        <f>+IF('Step 2 - Expected Payments'!$D$14+RH113&gt;=0,ROUND(RH113+'Step 2 - Expected Payments'!$D$14,2),"")</f>
        <v>3.4</v>
      </c>
      <c r="RI126" s="25">
        <f>+IF('Step 2 - Expected Payments'!$D$14+RI113&gt;=0,ROUND(RI113+'Step 2 - Expected Payments'!$D$14,2),"")</f>
        <v>2.17</v>
      </c>
      <c r="RJ126" s="25">
        <f>+IF('Step 2 - Expected Payments'!$D$14+RJ113&gt;=0,ROUND(RJ113+'Step 2 - Expected Payments'!$D$14,2),"")</f>
        <v>5.5</v>
      </c>
      <c r="RK126" s="25">
        <f>+IF('Step 2 - Expected Payments'!$D$14+RK113&gt;=0,ROUND(RK113+'Step 2 - Expected Payments'!$D$14,2),"")</f>
        <v>4.49</v>
      </c>
      <c r="RL126" s="25">
        <f>+IF('Step 2 - Expected Payments'!$D$14+RL113&gt;=0,ROUND(RL113+'Step 2 - Expected Payments'!$D$14,2),"")</f>
        <v>2.5099999999999998</v>
      </c>
      <c r="RM126" s="25">
        <f>+IF('Step 2 - Expected Payments'!$D$14+RM113&gt;=0,ROUND(RM113+'Step 2 - Expected Payments'!$D$14,2),"")</f>
        <v>1.67</v>
      </c>
      <c r="RN126" s="25">
        <f>+IF('Step 2 - Expected Payments'!$D$14+RN113&gt;=0,ROUND(RN113+'Step 2 - Expected Payments'!$D$14,2),"")</f>
        <v>3.32</v>
      </c>
      <c r="RO126" s="25">
        <f>+IF('Step 2 - Expected Payments'!$D$14+RO113&gt;=0,ROUND(RO113+'Step 2 - Expected Payments'!$D$14,2),"")</f>
        <v>2.06</v>
      </c>
      <c r="RP126" s="25">
        <f>+IF('Step 2 - Expected Payments'!$D$14+RP113&gt;=0,ROUND(RP113+'Step 2 - Expected Payments'!$D$14,2),"")</f>
        <v>3.97</v>
      </c>
      <c r="RQ126" s="25">
        <f>+IF('Step 2 - Expected Payments'!$D$14+RQ113&gt;=0,ROUND(RQ113+'Step 2 - Expected Payments'!$D$14,2),"")</f>
        <v>3.89</v>
      </c>
      <c r="RR126" s="25">
        <f>+IF('Step 2 - Expected Payments'!$D$14+RR113&gt;=0,ROUND(RR113+'Step 2 - Expected Payments'!$D$14,2),"")</f>
        <v>4.09</v>
      </c>
      <c r="RS126" s="25">
        <f>+IF('Step 2 - Expected Payments'!$D$14+RS113&gt;=0,ROUND(RS113+'Step 2 - Expected Payments'!$D$14,2),"")</f>
        <v>2.58</v>
      </c>
      <c r="RT126" s="25">
        <f>+IF('Step 2 - Expected Payments'!$D$14+RT113&gt;=0,ROUND(RT113+'Step 2 - Expected Payments'!$D$14,2),"")</f>
        <v>2.0099999999999998</v>
      </c>
      <c r="RU126" s="25">
        <f>+IF('Step 2 - Expected Payments'!$D$14+RU113&gt;=0,ROUND(RU113+'Step 2 - Expected Payments'!$D$14,2),"")</f>
        <v>2.63</v>
      </c>
      <c r="RV126" s="25">
        <f>+IF('Step 2 - Expected Payments'!$D$14+RV113&gt;=0,ROUND(RV113+'Step 2 - Expected Payments'!$D$14,2),"")</f>
        <v>5.87</v>
      </c>
      <c r="RW126" s="25">
        <f>+IF('Step 2 - Expected Payments'!$D$14+RW113&gt;=0,ROUND(RW113+'Step 2 - Expected Payments'!$D$14,2),"")</f>
        <v>3.23</v>
      </c>
      <c r="RX126" s="25">
        <f>+IF('Step 2 - Expected Payments'!$D$14+RX113&gt;=0,ROUND(RX113+'Step 2 - Expected Payments'!$D$14,2),"")</f>
        <v>2.88</v>
      </c>
      <c r="RY126" s="25">
        <f>+IF('Step 2 - Expected Payments'!$D$14+RY113&gt;=0,ROUND(RY113+'Step 2 - Expected Payments'!$D$14,2),"")</f>
        <v>3.09</v>
      </c>
      <c r="RZ126" s="25">
        <f>+IF('Step 2 - Expected Payments'!$D$14+RZ113&gt;=0,ROUND(RZ113+'Step 2 - Expected Payments'!$D$14,2),"")</f>
        <v>4.79</v>
      </c>
      <c r="SA126" s="25">
        <f>+IF('Step 2 - Expected Payments'!$D$14+SA113&gt;=0,ROUND(SA113+'Step 2 - Expected Payments'!$D$14,2),"")</f>
        <v>3.45</v>
      </c>
      <c r="SB126" s="25">
        <f>+IF('Step 2 - Expected Payments'!$D$14+SB113&gt;=0,ROUND(SB113+'Step 2 - Expected Payments'!$D$14,2),"")</f>
        <v>3.11</v>
      </c>
      <c r="SC126" s="25">
        <f>+IF('Step 2 - Expected Payments'!$D$14+SC113&gt;=0,ROUND(SC113+'Step 2 - Expected Payments'!$D$14,2),"")</f>
        <v>5.37</v>
      </c>
      <c r="SD126" s="25">
        <f>+IF('Step 2 - Expected Payments'!$D$14+SD113&gt;=0,ROUND(SD113+'Step 2 - Expected Payments'!$D$14,2),"")</f>
        <v>3.36</v>
      </c>
      <c r="SE126" s="25">
        <f>+IF('Step 2 - Expected Payments'!$D$14+SE113&gt;=0,ROUND(SE113+'Step 2 - Expected Payments'!$D$14,2),"")</f>
        <v>1.8</v>
      </c>
      <c r="SF126" s="25">
        <f>+IF('Step 2 - Expected Payments'!$D$14+SF113&gt;=0,ROUND(SF113+'Step 2 - Expected Payments'!$D$14,2),"")</f>
        <v>5.03</v>
      </c>
      <c r="SG126" s="25">
        <f>+IF('Step 2 - Expected Payments'!$D$14+SG113&gt;=0,ROUND(SG113+'Step 2 - Expected Payments'!$D$14,2),"")</f>
        <v>3.51</v>
      </c>
    </row>
    <row r="127" spans="1:501">
      <c r="A127" t="s">
        <v>518</v>
      </c>
      <c r="B127">
        <f>+IF('Step 1-Farm Data'!$D$60+'simulations corn farm1'!B122&gt;=0,ROUND('simulations corn farm1'!B122+'Step 1-Farm Data'!$D$60,1),"")</f>
        <v>163.19999999999999</v>
      </c>
      <c r="C127">
        <f>+IF('Step 1-Farm Data'!$D$60+'simulations corn farm1'!C122&gt;=0,ROUND('simulations corn farm1'!C122+'Step 1-Farm Data'!$D$60,1),"")</f>
        <v>170.8</v>
      </c>
      <c r="D127">
        <f>+IF('Step 1-Farm Data'!$D$60+'simulations corn farm1'!D122&gt;=0,ROUND('simulations corn farm1'!D122+'Step 1-Farm Data'!$D$60,1),"")</f>
        <v>192.1</v>
      </c>
      <c r="E127">
        <f>+IF('Step 1-Farm Data'!$D$60+'simulations corn farm1'!E122&gt;=0,ROUND('simulations corn farm1'!E122+'Step 1-Farm Data'!$D$60,1),"")</f>
        <v>168</v>
      </c>
      <c r="F127">
        <f>+IF('Step 1-Farm Data'!$D$60+'simulations corn farm1'!F122&gt;=0,ROUND('simulations corn farm1'!F122+'Step 1-Farm Data'!$D$60,1),"")</f>
        <v>163</v>
      </c>
      <c r="G127">
        <f>+IF('Step 1-Farm Data'!$D$60+'simulations corn farm1'!G122&gt;=0,ROUND('simulations corn farm1'!G122+'Step 1-Farm Data'!$D$60,1),"")</f>
        <v>182.2</v>
      </c>
      <c r="H127">
        <f>+IF('Step 1-Farm Data'!$D$60+'simulations corn farm1'!H122&gt;=0,ROUND('simulations corn farm1'!H122+'Step 1-Farm Data'!$D$60,1),"")</f>
        <v>168.7</v>
      </c>
      <c r="I127">
        <f>+IF('Step 1-Farm Data'!$D$60+'simulations corn farm1'!I122&gt;=0,ROUND('simulations corn farm1'!I122+'Step 1-Farm Data'!$D$60,1),"")</f>
        <v>190.6</v>
      </c>
      <c r="J127">
        <f>+IF('Step 1-Farm Data'!$D$60+'simulations corn farm1'!J122&gt;=0,ROUND('simulations corn farm1'!J122+'Step 1-Farm Data'!$D$60,1),"")</f>
        <v>162.5</v>
      </c>
      <c r="K127">
        <f>+IF('Step 1-Farm Data'!$D$60+'simulations corn farm1'!K122&gt;=0,ROUND('simulations corn farm1'!K122+'Step 1-Farm Data'!$D$60,1),"")</f>
        <v>189.8</v>
      </c>
      <c r="L127">
        <f>+IF('Step 1-Farm Data'!$D$60+'simulations corn farm1'!L122&gt;=0,ROUND('simulations corn farm1'!L122+'Step 1-Farm Data'!$D$60,1),"")</f>
        <v>178.9</v>
      </c>
      <c r="M127">
        <f>+IF('Step 1-Farm Data'!$D$60+'simulations corn farm1'!M122&gt;=0,ROUND('simulations corn farm1'!M122+'Step 1-Farm Data'!$D$60,1),"")</f>
        <v>168.5</v>
      </c>
      <c r="N127">
        <f>+IF('Step 1-Farm Data'!$D$60+'simulations corn farm1'!N122&gt;=0,ROUND('simulations corn farm1'!N122+'Step 1-Farm Data'!$D$60,1),"")</f>
        <v>177</v>
      </c>
      <c r="O127">
        <f>+IF('Step 1-Farm Data'!$D$60+'simulations corn farm1'!O122&gt;=0,ROUND('simulations corn farm1'!O122+'Step 1-Farm Data'!$D$60,1),"")</f>
        <v>186.9</v>
      </c>
      <c r="P127">
        <f>+IF('Step 1-Farm Data'!$D$60+'simulations corn farm1'!P122&gt;=0,ROUND('simulations corn farm1'!P122+'Step 1-Farm Data'!$D$60,1),"")</f>
        <v>184</v>
      </c>
      <c r="Q127">
        <f>+IF('Step 1-Farm Data'!$D$60+'simulations corn farm1'!Q122&gt;=0,ROUND('simulations corn farm1'!Q122+'Step 1-Farm Data'!$D$60,1),"")</f>
        <v>190.8</v>
      </c>
      <c r="R127">
        <f>+IF('Step 1-Farm Data'!$D$60+'simulations corn farm1'!R122&gt;=0,ROUND('simulations corn farm1'!R122+'Step 1-Farm Data'!$D$60,1),"")</f>
        <v>174.5</v>
      </c>
      <c r="S127">
        <f>+IF('Step 1-Farm Data'!$D$60+'simulations corn farm1'!S122&gt;=0,ROUND('simulations corn farm1'!S122+'Step 1-Farm Data'!$D$60,1),"")</f>
        <v>189.3</v>
      </c>
      <c r="T127">
        <f>+IF('Step 1-Farm Data'!$D$60+'simulations corn farm1'!T122&gt;=0,ROUND('simulations corn farm1'!T122+'Step 1-Farm Data'!$D$60,1),"")</f>
        <v>173.8</v>
      </c>
      <c r="U127">
        <f>+IF('Step 1-Farm Data'!$D$60+'simulations corn farm1'!U122&gt;=0,ROUND('simulations corn farm1'!U122+'Step 1-Farm Data'!$D$60,1),"")</f>
        <v>170.6</v>
      </c>
      <c r="V127">
        <f>+IF('Step 1-Farm Data'!$D$60+'simulations corn farm1'!V122&gt;=0,ROUND('simulations corn farm1'!V122+'Step 1-Farm Data'!$D$60,1),"")</f>
        <v>167.2</v>
      </c>
      <c r="W127">
        <f>+IF('Step 1-Farm Data'!$D$60+'simulations corn farm1'!W122&gt;=0,ROUND('simulations corn farm1'!W122+'Step 1-Farm Data'!$D$60,1),"")</f>
        <v>181.1</v>
      </c>
      <c r="X127">
        <f>+IF('Step 1-Farm Data'!$D$60+'simulations corn farm1'!X122&gt;=0,ROUND('simulations corn farm1'!X122+'Step 1-Farm Data'!$D$60,1),"")</f>
        <v>172.8</v>
      </c>
      <c r="Y127">
        <f>+IF('Step 1-Farm Data'!$D$60+'simulations corn farm1'!Y122&gt;=0,ROUND('simulations corn farm1'!Y122+'Step 1-Farm Data'!$D$60,1),"")</f>
        <v>179.9</v>
      </c>
      <c r="Z127">
        <f>+IF('Step 1-Farm Data'!$D$60+'simulations corn farm1'!Z122&gt;=0,ROUND('simulations corn farm1'!Z122+'Step 1-Farm Data'!$D$60,1),"")</f>
        <v>181.4</v>
      </c>
      <c r="AA127">
        <f>+IF('Step 1-Farm Data'!$D$60+'simulations corn farm1'!AA122&gt;=0,ROUND('simulations corn farm1'!AA122+'Step 1-Farm Data'!$D$60,1),"")</f>
        <v>168.1</v>
      </c>
      <c r="AB127">
        <f>+IF('Step 1-Farm Data'!$D$60+'simulations corn farm1'!AB122&gt;=0,ROUND('simulations corn farm1'!AB122+'Step 1-Farm Data'!$D$60,1),"")</f>
        <v>182.3</v>
      </c>
      <c r="AC127">
        <f>+IF('Step 1-Farm Data'!$D$60+'simulations corn farm1'!AC122&gt;=0,ROUND('simulations corn farm1'!AC122+'Step 1-Farm Data'!$D$60,1),"")</f>
        <v>169.4</v>
      </c>
      <c r="AD127">
        <f>+IF('Step 1-Farm Data'!$D$60+'simulations corn farm1'!AD122&gt;=0,ROUND('simulations corn farm1'!AD122+'Step 1-Farm Data'!$D$60,1),"")</f>
        <v>162</v>
      </c>
      <c r="AE127">
        <f>+IF('Step 1-Farm Data'!$D$60+'simulations corn farm1'!AE122&gt;=0,ROUND('simulations corn farm1'!AE122+'Step 1-Farm Data'!$D$60,1),"")</f>
        <v>187</v>
      </c>
      <c r="AF127">
        <f>+IF('Step 1-Farm Data'!$D$60+'simulations corn farm1'!AF122&gt;=0,ROUND('simulations corn farm1'!AF122+'Step 1-Farm Data'!$D$60,1),"")</f>
        <v>157.19999999999999</v>
      </c>
      <c r="AG127">
        <f>+IF('Step 1-Farm Data'!$D$60+'simulations corn farm1'!AG122&gt;=0,ROUND('simulations corn farm1'!AG122+'Step 1-Farm Data'!$D$60,1),"")</f>
        <v>180.1</v>
      </c>
      <c r="AH127">
        <f>+IF('Step 1-Farm Data'!$D$60+'simulations corn farm1'!AH122&gt;=0,ROUND('simulations corn farm1'!AH122+'Step 1-Farm Data'!$D$60,1),"")</f>
        <v>173.1</v>
      </c>
      <c r="AI127">
        <f>+IF('Step 1-Farm Data'!$D$60+'simulations corn farm1'!AI122&gt;=0,ROUND('simulations corn farm1'!AI122+'Step 1-Farm Data'!$D$60,1),"")</f>
        <v>171</v>
      </c>
      <c r="AJ127">
        <f>+IF('Step 1-Farm Data'!$D$60+'simulations corn farm1'!AJ122&gt;=0,ROUND('simulations corn farm1'!AJ122+'Step 1-Farm Data'!$D$60,1),"")</f>
        <v>180.7</v>
      </c>
      <c r="AK127">
        <f>+IF('Step 1-Farm Data'!$D$60+'simulations corn farm1'!AK122&gt;=0,ROUND('simulations corn farm1'!AK122+'Step 1-Farm Data'!$D$60,1),"")</f>
        <v>155.5</v>
      </c>
      <c r="AL127">
        <f>+IF('Step 1-Farm Data'!$D$60+'simulations corn farm1'!AL122&gt;=0,ROUND('simulations corn farm1'!AL122+'Step 1-Farm Data'!$D$60,1),"")</f>
        <v>184.5</v>
      </c>
      <c r="AM127">
        <f>+IF('Step 1-Farm Data'!$D$60+'simulations corn farm1'!AM122&gt;=0,ROUND('simulations corn farm1'!AM122+'Step 1-Farm Data'!$D$60,1),"")</f>
        <v>143.9</v>
      </c>
      <c r="AN127">
        <f>+IF('Step 1-Farm Data'!$D$60+'simulations corn farm1'!AN122&gt;=0,ROUND('simulations corn farm1'!AN122+'Step 1-Farm Data'!$D$60,1),"")</f>
        <v>178.1</v>
      </c>
      <c r="AO127">
        <f>+IF('Step 1-Farm Data'!$D$60+'simulations corn farm1'!AO122&gt;=0,ROUND('simulations corn farm1'!AO122+'Step 1-Farm Data'!$D$60,1),"")</f>
        <v>189.2</v>
      </c>
      <c r="AP127">
        <f>+IF('Step 1-Farm Data'!$D$60+'simulations corn farm1'!AP122&gt;=0,ROUND('simulations corn farm1'!AP122+'Step 1-Farm Data'!$D$60,1),"")</f>
        <v>164.1</v>
      </c>
      <c r="AQ127">
        <f>+IF('Step 1-Farm Data'!$D$60+'simulations corn farm1'!AQ122&gt;=0,ROUND('simulations corn farm1'!AQ122+'Step 1-Farm Data'!$D$60,1),"")</f>
        <v>157.69999999999999</v>
      </c>
      <c r="AR127">
        <f>+IF('Step 1-Farm Data'!$D$60+'simulations corn farm1'!AR122&gt;=0,ROUND('simulations corn farm1'!AR122+'Step 1-Farm Data'!$D$60,1),"")</f>
        <v>158.4</v>
      </c>
      <c r="AS127">
        <f>+IF('Step 1-Farm Data'!$D$60+'simulations corn farm1'!AS122&gt;=0,ROUND('simulations corn farm1'!AS122+'Step 1-Farm Data'!$D$60,1),"")</f>
        <v>167.5</v>
      </c>
      <c r="AT127">
        <f>+IF('Step 1-Farm Data'!$D$60+'simulations corn farm1'!AT122&gt;=0,ROUND('simulations corn farm1'!AT122+'Step 1-Farm Data'!$D$60,1),"")</f>
        <v>183.6</v>
      </c>
      <c r="AU127">
        <f>+IF('Step 1-Farm Data'!$D$60+'simulations corn farm1'!AU122&gt;=0,ROUND('simulations corn farm1'!AU122+'Step 1-Farm Data'!$D$60,1),"")</f>
        <v>171.1</v>
      </c>
      <c r="AV127">
        <f>+IF('Step 1-Farm Data'!$D$60+'simulations corn farm1'!AV122&gt;=0,ROUND('simulations corn farm1'!AV122+'Step 1-Farm Data'!$D$60,1),"")</f>
        <v>181.6</v>
      </c>
      <c r="AW127">
        <f>+IF('Step 1-Farm Data'!$D$60+'simulations corn farm1'!AW122&gt;=0,ROUND('simulations corn farm1'!AW122+'Step 1-Farm Data'!$D$60,1),"")</f>
        <v>186.3</v>
      </c>
      <c r="AX127">
        <f>+IF('Step 1-Farm Data'!$D$60+'simulations corn farm1'!AX122&gt;=0,ROUND('simulations corn farm1'!AX122+'Step 1-Farm Data'!$D$60,1),"")</f>
        <v>171.6</v>
      </c>
      <c r="AY127">
        <f>+IF('Step 1-Farm Data'!$D$60+'simulations corn farm1'!AY122&gt;=0,ROUND('simulations corn farm1'!AY122+'Step 1-Farm Data'!$D$60,1),"")</f>
        <v>171.6</v>
      </c>
      <c r="AZ127">
        <f>+IF('Step 1-Farm Data'!$D$60+'simulations corn farm1'!AZ122&gt;=0,ROUND('simulations corn farm1'!AZ122+'Step 1-Farm Data'!$D$60,1),"")</f>
        <v>160.30000000000001</v>
      </c>
      <c r="BA127">
        <f>+IF('Step 1-Farm Data'!$D$60+'simulations corn farm1'!BA122&gt;=0,ROUND('simulations corn farm1'!BA122+'Step 1-Farm Data'!$D$60,1),"")</f>
        <v>160.4</v>
      </c>
      <c r="BB127">
        <f>+IF('Step 1-Farm Data'!$D$60+'simulations corn farm1'!BB122&gt;=0,ROUND('simulations corn farm1'!BB122+'Step 1-Farm Data'!$D$60,1),"")</f>
        <v>178.6</v>
      </c>
      <c r="BC127">
        <f>+IF('Step 1-Farm Data'!$D$60+'simulations corn farm1'!BC122&gt;=0,ROUND('simulations corn farm1'!BC122+'Step 1-Farm Data'!$D$60,1),"")</f>
        <v>186.5</v>
      </c>
      <c r="BD127">
        <f>+IF('Step 1-Farm Data'!$D$60+'simulations corn farm1'!BD122&gt;=0,ROUND('simulations corn farm1'!BD122+'Step 1-Farm Data'!$D$60,1),"")</f>
        <v>179.3</v>
      </c>
      <c r="BE127">
        <f>+IF('Step 1-Farm Data'!$D$60+'simulations corn farm1'!BE122&gt;=0,ROUND('simulations corn farm1'!BE122+'Step 1-Farm Data'!$D$60,1),"")</f>
        <v>169.7</v>
      </c>
      <c r="BF127">
        <f>+IF('Step 1-Farm Data'!$D$60+'simulations corn farm1'!BF122&gt;=0,ROUND('simulations corn farm1'!BF122+'Step 1-Farm Data'!$D$60,1),"")</f>
        <v>184.4</v>
      </c>
      <c r="BG127">
        <f>+IF('Step 1-Farm Data'!$D$60+'simulations corn farm1'!BG122&gt;=0,ROUND('simulations corn farm1'!BG122+'Step 1-Farm Data'!$D$60,1),"")</f>
        <v>155.5</v>
      </c>
      <c r="BH127">
        <f>+IF('Step 1-Farm Data'!$D$60+'simulations corn farm1'!BH122&gt;=0,ROUND('simulations corn farm1'!BH122+'Step 1-Farm Data'!$D$60,1),"")</f>
        <v>193.7</v>
      </c>
      <c r="BI127">
        <f>+IF('Step 1-Farm Data'!$D$60+'simulations corn farm1'!BI122&gt;=0,ROUND('simulations corn farm1'!BI122+'Step 1-Farm Data'!$D$60,1),"")</f>
        <v>177.1</v>
      </c>
      <c r="BJ127">
        <f>+IF('Step 1-Farm Data'!$D$60+'simulations corn farm1'!BJ122&gt;=0,ROUND('simulations corn farm1'!BJ122+'Step 1-Farm Data'!$D$60,1),"")</f>
        <v>167.1</v>
      </c>
      <c r="BK127">
        <f>+IF('Step 1-Farm Data'!$D$60+'simulations corn farm1'!BK122&gt;=0,ROUND('simulations corn farm1'!BK122+'Step 1-Farm Data'!$D$60,1),"")</f>
        <v>158.4</v>
      </c>
      <c r="BL127">
        <f>+IF('Step 1-Farm Data'!$D$60+'simulations corn farm1'!BL122&gt;=0,ROUND('simulations corn farm1'!BL122+'Step 1-Farm Data'!$D$60,1),"")</f>
        <v>179.2</v>
      </c>
      <c r="BM127">
        <f>+IF('Step 1-Farm Data'!$D$60+'simulations corn farm1'!BM122&gt;=0,ROUND('simulations corn farm1'!BM122+'Step 1-Farm Data'!$D$60,1),"")</f>
        <v>162</v>
      </c>
      <c r="BN127">
        <f>+IF('Step 1-Farm Data'!$D$60+'simulations corn farm1'!BN122&gt;=0,ROUND('simulations corn farm1'!BN122+'Step 1-Farm Data'!$D$60,1),"")</f>
        <v>173.9</v>
      </c>
      <c r="BO127">
        <f>+IF('Step 1-Farm Data'!$D$60+'simulations corn farm1'!BO122&gt;=0,ROUND('simulations corn farm1'!BO122+'Step 1-Farm Data'!$D$60,1),"")</f>
        <v>173.9</v>
      </c>
      <c r="BP127">
        <f>+IF('Step 1-Farm Data'!$D$60+'simulations corn farm1'!BP122&gt;=0,ROUND('simulations corn farm1'!BP122+'Step 1-Farm Data'!$D$60,1),"")</f>
        <v>169.6</v>
      </c>
      <c r="BQ127">
        <f>+IF('Step 1-Farm Data'!$D$60+'simulations corn farm1'!BQ122&gt;=0,ROUND('simulations corn farm1'!BQ122+'Step 1-Farm Data'!$D$60,1),"")</f>
        <v>159.69999999999999</v>
      </c>
      <c r="BR127">
        <f>+IF('Step 1-Farm Data'!$D$60+'simulations corn farm1'!BR122&gt;=0,ROUND('simulations corn farm1'!BR122+'Step 1-Farm Data'!$D$60,1),"")</f>
        <v>173.9</v>
      </c>
      <c r="BS127">
        <f>+IF('Step 1-Farm Data'!$D$60+'simulations corn farm1'!BS122&gt;=0,ROUND('simulations corn farm1'!BS122+'Step 1-Farm Data'!$D$60,1),"")</f>
        <v>167.4</v>
      </c>
      <c r="BT127">
        <f>+IF('Step 1-Farm Data'!$D$60+'simulations corn farm1'!BT122&gt;=0,ROUND('simulations corn farm1'!BT122+'Step 1-Farm Data'!$D$60,1),"")</f>
        <v>183.3</v>
      </c>
      <c r="BU127">
        <f>+IF('Step 1-Farm Data'!$D$60+'simulations corn farm1'!BU122&gt;=0,ROUND('simulations corn farm1'!BU122+'Step 1-Farm Data'!$D$60,1),"")</f>
        <v>182.3</v>
      </c>
      <c r="BV127">
        <f>+IF('Step 1-Farm Data'!$D$60+'simulations corn farm1'!BV122&gt;=0,ROUND('simulations corn farm1'!BV122+'Step 1-Farm Data'!$D$60,1),"")</f>
        <v>182.9</v>
      </c>
      <c r="BW127">
        <f>+IF('Step 1-Farm Data'!$D$60+'simulations corn farm1'!BW122&gt;=0,ROUND('simulations corn farm1'!BW122+'Step 1-Farm Data'!$D$60,1),"")</f>
        <v>174.3</v>
      </c>
      <c r="BX127">
        <f>+IF('Step 1-Farm Data'!$D$60+'simulations corn farm1'!BX122&gt;=0,ROUND('simulations corn farm1'!BX122+'Step 1-Farm Data'!$D$60,1),"")</f>
        <v>160.19999999999999</v>
      </c>
      <c r="BY127">
        <f>+IF('Step 1-Farm Data'!$D$60+'simulations corn farm1'!BY122&gt;=0,ROUND('simulations corn farm1'!BY122+'Step 1-Farm Data'!$D$60,1),"")</f>
        <v>162.9</v>
      </c>
      <c r="BZ127">
        <f>+IF('Step 1-Farm Data'!$D$60+'simulations corn farm1'!BZ122&gt;=0,ROUND('simulations corn farm1'!BZ122+'Step 1-Farm Data'!$D$60,1),"")</f>
        <v>172.9</v>
      </c>
      <c r="CA127">
        <f>+IF('Step 1-Farm Data'!$D$60+'simulations corn farm1'!CA122&gt;=0,ROUND('simulations corn farm1'!CA122+'Step 1-Farm Data'!$D$60,1),"")</f>
        <v>184.6</v>
      </c>
      <c r="CB127">
        <f>+IF('Step 1-Farm Data'!$D$60+'simulations corn farm1'!CB122&gt;=0,ROUND('simulations corn farm1'!CB122+'Step 1-Farm Data'!$D$60,1),"")</f>
        <v>182.7</v>
      </c>
      <c r="CC127">
        <f>+IF('Step 1-Farm Data'!$D$60+'simulations corn farm1'!CC122&gt;=0,ROUND('simulations corn farm1'!CC122+'Step 1-Farm Data'!$D$60,1),"")</f>
        <v>155.5</v>
      </c>
      <c r="CD127">
        <f>+IF('Step 1-Farm Data'!$D$60+'simulations corn farm1'!CD122&gt;=0,ROUND('simulations corn farm1'!CD122+'Step 1-Farm Data'!$D$60,1),"")</f>
        <v>171.5</v>
      </c>
      <c r="CE127">
        <f>+IF('Step 1-Farm Data'!$D$60+'simulations corn farm1'!CE122&gt;=0,ROUND('simulations corn farm1'!CE122+'Step 1-Farm Data'!$D$60,1),"")</f>
        <v>179.5</v>
      </c>
      <c r="CF127">
        <f>+IF('Step 1-Farm Data'!$D$60+'simulations corn farm1'!CF122&gt;=0,ROUND('simulations corn farm1'!CF122+'Step 1-Farm Data'!$D$60,1),"")</f>
        <v>173.5</v>
      </c>
      <c r="CG127">
        <f>+IF('Step 1-Farm Data'!$D$60+'simulations corn farm1'!CG122&gt;=0,ROUND('simulations corn farm1'!CG122+'Step 1-Farm Data'!$D$60,1),"")</f>
        <v>179.9</v>
      </c>
      <c r="CH127">
        <f>+IF('Step 1-Farm Data'!$D$60+'simulations corn farm1'!CH122&gt;=0,ROUND('simulations corn farm1'!CH122+'Step 1-Farm Data'!$D$60,1),"")</f>
        <v>171.3</v>
      </c>
      <c r="CI127">
        <f>+IF('Step 1-Farm Data'!$D$60+'simulations corn farm1'!CI122&gt;=0,ROUND('simulations corn farm1'!CI122+'Step 1-Farm Data'!$D$60,1),"")</f>
        <v>164.6</v>
      </c>
      <c r="CJ127">
        <f>+IF('Step 1-Farm Data'!$D$60+'simulations corn farm1'!CJ122&gt;=0,ROUND('simulations corn farm1'!CJ122+'Step 1-Farm Data'!$D$60,1),"")</f>
        <v>183.1</v>
      </c>
      <c r="CK127">
        <f>+IF('Step 1-Farm Data'!$D$60+'simulations corn farm1'!CK122&gt;=0,ROUND('simulations corn farm1'!CK122+'Step 1-Farm Data'!$D$60,1),"")</f>
        <v>169.4</v>
      </c>
      <c r="CL127">
        <f>+IF('Step 1-Farm Data'!$D$60+'simulations corn farm1'!CL122&gt;=0,ROUND('simulations corn farm1'!CL122+'Step 1-Farm Data'!$D$60,1),"")</f>
        <v>151.6</v>
      </c>
      <c r="CM127">
        <f>+IF('Step 1-Farm Data'!$D$60+'simulations corn farm1'!CM122&gt;=0,ROUND('simulations corn farm1'!CM122+'Step 1-Farm Data'!$D$60,1),"")</f>
        <v>153.6</v>
      </c>
      <c r="CN127">
        <f>+IF('Step 1-Farm Data'!$D$60+'simulations corn farm1'!CN122&gt;=0,ROUND('simulations corn farm1'!CN122+'Step 1-Farm Data'!$D$60,1),"")</f>
        <v>160.80000000000001</v>
      </c>
      <c r="CO127">
        <f>+IF('Step 1-Farm Data'!$D$60+'simulations corn farm1'!CO122&gt;=0,ROUND('simulations corn farm1'!CO122+'Step 1-Farm Data'!$D$60,1),"")</f>
        <v>181.2</v>
      </c>
      <c r="CP127">
        <f>+IF('Step 1-Farm Data'!$D$60+'simulations corn farm1'!CP122&gt;=0,ROUND('simulations corn farm1'!CP122+'Step 1-Farm Data'!$D$60,1),"")</f>
        <v>158.80000000000001</v>
      </c>
      <c r="CQ127">
        <f>+IF('Step 1-Farm Data'!$D$60+'simulations corn farm1'!CQ122&gt;=0,ROUND('simulations corn farm1'!CQ122+'Step 1-Farm Data'!$D$60,1),"")</f>
        <v>179.9</v>
      </c>
      <c r="CR127">
        <f>+IF('Step 1-Farm Data'!$D$60+'simulations corn farm1'!CR122&gt;=0,ROUND('simulations corn farm1'!CR122+'Step 1-Farm Data'!$D$60,1),"")</f>
        <v>188.4</v>
      </c>
      <c r="CS127">
        <f>+IF('Step 1-Farm Data'!$D$60+'simulations corn farm1'!CS122&gt;=0,ROUND('simulations corn farm1'!CS122+'Step 1-Farm Data'!$D$60,1),"")</f>
        <v>166.6</v>
      </c>
      <c r="CT127">
        <f>+IF('Step 1-Farm Data'!$D$60+'simulations corn farm1'!CT122&gt;=0,ROUND('simulations corn farm1'!CT122+'Step 1-Farm Data'!$D$60,1),"")</f>
        <v>169</v>
      </c>
      <c r="CU127">
        <f>+IF('Step 1-Farm Data'!$D$60+'simulations corn farm1'!CU122&gt;=0,ROUND('simulations corn farm1'!CU122+'Step 1-Farm Data'!$D$60,1),"")</f>
        <v>196.5</v>
      </c>
      <c r="CV127">
        <f>+IF('Step 1-Farm Data'!$D$60+'simulations corn farm1'!CV122&gt;=0,ROUND('simulations corn farm1'!CV122+'Step 1-Farm Data'!$D$60,1),"")</f>
        <v>179.2</v>
      </c>
      <c r="CW127">
        <f>+IF('Step 1-Farm Data'!$D$60+'simulations corn farm1'!CW122&gt;=0,ROUND('simulations corn farm1'!CW122+'Step 1-Farm Data'!$D$60,1),"")</f>
        <v>180</v>
      </c>
      <c r="CX127">
        <f>+IF('Step 1-Farm Data'!$D$60+'simulations corn farm1'!CX122&gt;=0,ROUND('simulations corn farm1'!CX122+'Step 1-Farm Data'!$D$60,1),"")</f>
        <v>170.7</v>
      </c>
      <c r="CY127">
        <f>+IF('Step 1-Farm Data'!$D$60+'simulations corn farm1'!CY122&gt;=0,ROUND('simulations corn farm1'!CY122+'Step 1-Farm Data'!$D$60,1),"")</f>
        <v>171.4</v>
      </c>
      <c r="CZ127">
        <f>+IF('Step 1-Farm Data'!$D$60+'simulations corn farm1'!CZ122&gt;=0,ROUND('simulations corn farm1'!CZ122+'Step 1-Farm Data'!$D$60,1),"")</f>
        <v>158.4</v>
      </c>
      <c r="DA127">
        <f>+IF('Step 1-Farm Data'!$D$60+'simulations corn farm1'!DA122&gt;=0,ROUND('simulations corn farm1'!DA122+'Step 1-Farm Data'!$D$60,1),"")</f>
        <v>183.3</v>
      </c>
      <c r="DB127">
        <f>+IF('Step 1-Farm Data'!$D$60+'simulations corn farm1'!DB122&gt;=0,ROUND('simulations corn farm1'!DB122+'Step 1-Farm Data'!$D$60,1),"")</f>
        <v>161</v>
      </c>
      <c r="DC127">
        <f>+IF('Step 1-Farm Data'!$D$60+'simulations corn farm1'!DC122&gt;=0,ROUND('simulations corn farm1'!DC122+'Step 1-Farm Data'!$D$60,1),"")</f>
        <v>160.1</v>
      </c>
      <c r="DD127">
        <f>+IF('Step 1-Farm Data'!$D$60+'simulations corn farm1'!DD122&gt;=0,ROUND('simulations corn farm1'!DD122+'Step 1-Farm Data'!$D$60,1),"")</f>
        <v>182.6</v>
      </c>
      <c r="DE127">
        <f>+IF('Step 1-Farm Data'!$D$60+'simulations corn farm1'!DE122&gt;=0,ROUND('simulations corn farm1'!DE122+'Step 1-Farm Data'!$D$60,1),"")</f>
        <v>180.5</v>
      </c>
      <c r="DF127">
        <f>+IF('Step 1-Farm Data'!$D$60+'simulations corn farm1'!DF122&gt;=0,ROUND('simulations corn farm1'!DF122+'Step 1-Farm Data'!$D$60,1),"")</f>
        <v>164.6</v>
      </c>
      <c r="DG127">
        <f>+IF('Step 1-Farm Data'!$D$60+'simulations corn farm1'!DG122&gt;=0,ROUND('simulations corn farm1'!DG122+'Step 1-Farm Data'!$D$60,1),"")</f>
        <v>193.7</v>
      </c>
      <c r="DH127">
        <f>+IF('Step 1-Farm Data'!$D$60+'simulations corn farm1'!DH122&gt;=0,ROUND('simulations corn farm1'!DH122+'Step 1-Farm Data'!$D$60,1),"")</f>
        <v>173.9</v>
      </c>
      <c r="DI127">
        <f>+IF('Step 1-Farm Data'!$D$60+'simulations corn farm1'!DI122&gt;=0,ROUND('simulations corn farm1'!DI122+'Step 1-Farm Data'!$D$60,1),"")</f>
        <v>189.9</v>
      </c>
      <c r="DJ127">
        <f>+IF('Step 1-Farm Data'!$D$60+'simulations corn farm1'!DJ122&gt;=0,ROUND('simulations corn farm1'!DJ122+'Step 1-Farm Data'!$D$60,1),"")</f>
        <v>152.80000000000001</v>
      </c>
      <c r="DK127">
        <f>+IF('Step 1-Farm Data'!$D$60+'simulations corn farm1'!DK122&gt;=0,ROUND('simulations corn farm1'!DK122+'Step 1-Farm Data'!$D$60,1),"")</f>
        <v>167.9</v>
      </c>
      <c r="DL127">
        <f>+IF('Step 1-Farm Data'!$D$60+'simulations corn farm1'!DL122&gt;=0,ROUND('simulations corn farm1'!DL122+'Step 1-Farm Data'!$D$60,1),"")</f>
        <v>167.5</v>
      </c>
      <c r="DM127">
        <f>+IF('Step 1-Farm Data'!$D$60+'simulations corn farm1'!DM122&gt;=0,ROUND('simulations corn farm1'!DM122+'Step 1-Farm Data'!$D$60,1),"")</f>
        <v>188.4</v>
      </c>
      <c r="DN127">
        <f>+IF('Step 1-Farm Data'!$D$60+'simulations corn farm1'!DN122&gt;=0,ROUND('simulations corn farm1'!DN122+'Step 1-Farm Data'!$D$60,1),"")</f>
        <v>190.8</v>
      </c>
      <c r="DO127">
        <f>+IF('Step 1-Farm Data'!$D$60+'simulations corn farm1'!DO122&gt;=0,ROUND('simulations corn farm1'!DO122+'Step 1-Farm Data'!$D$60,1),"")</f>
        <v>182.1</v>
      </c>
      <c r="DP127">
        <f>+IF('Step 1-Farm Data'!$D$60+'simulations corn farm1'!DP122&gt;=0,ROUND('simulations corn farm1'!DP122+'Step 1-Farm Data'!$D$60,1),"")</f>
        <v>186.2</v>
      </c>
      <c r="DQ127">
        <f>+IF('Step 1-Farm Data'!$D$60+'simulations corn farm1'!DQ122&gt;=0,ROUND('simulations corn farm1'!DQ122+'Step 1-Farm Data'!$D$60,1),"")</f>
        <v>179.5</v>
      </c>
      <c r="DR127">
        <f>+IF('Step 1-Farm Data'!$D$60+'simulations corn farm1'!DR122&gt;=0,ROUND('simulations corn farm1'!DR122+'Step 1-Farm Data'!$D$60,1),"")</f>
        <v>180.5</v>
      </c>
      <c r="DS127">
        <f>+IF('Step 1-Farm Data'!$D$60+'simulations corn farm1'!DS122&gt;=0,ROUND('simulations corn farm1'!DS122+'Step 1-Farm Data'!$D$60,1),"")</f>
        <v>182</v>
      </c>
      <c r="DT127">
        <f>+IF('Step 1-Farm Data'!$D$60+'simulations corn farm1'!DT122&gt;=0,ROUND('simulations corn farm1'!DT122+'Step 1-Farm Data'!$D$60,1),"")</f>
        <v>173.1</v>
      </c>
      <c r="DU127">
        <f>+IF('Step 1-Farm Data'!$D$60+'simulations corn farm1'!DU122&gt;=0,ROUND('simulations corn farm1'!DU122+'Step 1-Farm Data'!$D$60,1),"")</f>
        <v>166.7</v>
      </c>
      <c r="DV127">
        <f>+IF('Step 1-Farm Data'!$D$60+'simulations corn farm1'!DV122&gt;=0,ROUND('simulations corn farm1'!DV122+'Step 1-Farm Data'!$D$60,1),"")</f>
        <v>183.1</v>
      </c>
      <c r="DW127">
        <f>+IF('Step 1-Farm Data'!$D$60+'simulations corn farm1'!DW122&gt;=0,ROUND('simulations corn farm1'!DW122+'Step 1-Farm Data'!$D$60,1),"")</f>
        <v>178.1</v>
      </c>
      <c r="DX127">
        <f>+IF('Step 1-Farm Data'!$D$60+'simulations corn farm1'!DX122&gt;=0,ROUND('simulations corn farm1'!DX122+'Step 1-Farm Data'!$D$60,1),"")</f>
        <v>181.6</v>
      </c>
      <c r="DY127">
        <f>+IF('Step 1-Farm Data'!$D$60+'simulations corn farm1'!DY122&gt;=0,ROUND('simulations corn farm1'!DY122+'Step 1-Farm Data'!$D$60,1),"")</f>
        <v>176.7</v>
      </c>
      <c r="DZ127">
        <f>+IF('Step 1-Farm Data'!$D$60+'simulations corn farm1'!DZ122&gt;=0,ROUND('simulations corn farm1'!DZ122+'Step 1-Farm Data'!$D$60,1),"")</f>
        <v>188.1</v>
      </c>
      <c r="EA127">
        <f>+IF('Step 1-Farm Data'!$D$60+'simulations corn farm1'!EA122&gt;=0,ROUND('simulations corn farm1'!EA122+'Step 1-Farm Data'!$D$60,1),"")</f>
        <v>177.7</v>
      </c>
      <c r="EB127">
        <f>+IF('Step 1-Farm Data'!$D$60+'simulations corn farm1'!EB122&gt;=0,ROUND('simulations corn farm1'!EB122+'Step 1-Farm Data'!$D$60,1),"")</f>
        <v>185.7</v>
      </c>
      <c r="EC127">
        <f>+IF('Step 1-Farm Data'!$D$60+'simulations corn farm1'!EC122&gt;=0,ROUND('simulations corn farm1'!EC122+'Step 1-Farm Data'!$D$60,1),"")</f>
        <v>183.5</v>
      </c>
      <c r="ED127">
        <f>+IF('Step 1-Farm Data'!$D$60+'simulations corn farm1'!ED122&gt;=0,ROUND('simulations corn farm1'!ED122+'Step 1-Farm Data'!$D$60,1),"")</f>
        <v>175.4</v>
      </c>
      <c r="EE127">
        <f>+IF('Step 1-Farm Data'!$D$60+'simulations corn farm1'!EE122&gt;=0,ROUND('simulations corn farm1'!EE122+'Step 1-Farm Data'!$D$60,1),"")</f>
        <v>178.5</v>
      </c>
      <c r="EF127">
        <f>+IF('Step 1-Farm Data'!$D$60+'simulations corn farm1'!EF122&gt;=0,ROUND('simulations corn farm1'!EF122+'Step 1-Farm Data'!$D$60,1),"")</f>
        <v>174</v>
      </c>
      <c r="EG127">
        <f>+IF('Step 1-Farm Data'!$D$60+'simulations corn farm1'!EG122&gt;=0,ROUND('simulations corn farm1'!EG122+'Step 1-Farm Data'!$D$60,1),"")</f>
        <v>182.4</v>
      </c>
      <c r="EH127">
        <f>+IF('Step 1-Farm Data'!$D$60+'simulations corn farm1'!EH122&gt;=0,ROUND('simulations corn farm1'!EH122+'Step 1-Farm Data'!$D$60,1),"")</f>
        <v>191.2</v>
      </c>
      <c r="EI127">
        <f>+IF('Step 1-Farm Data'!$D$60+'simulations corn farm1'!EI122&gt;=0,ROUND('simulations corn farm1'!EI122+'Step 1-Farm Data'!$D$60,1),"")</f>
        <v>153.9</v>
      </c>
      <c r="EJ127">
        <f>+IF('Step 1-Farm Data'!$D$60+'simulations corn farm1'!EJ122&gt;=0,ROUND('simulations corn farm1'!EJ122+'Step 1-Farm Data'!$D$60,1),"")</f>
        <v>175.9</v>
      </c>
      <c r="EK127">
        <f>+IF('Step 1-Farm Data'!$D$60+'simulations corn farm1'!EK122&gt;=0,ROUND('simulations corn farm1'!EK122+'Step 1-Farm Data'!$D$60,1),"")</f>
        <v>179.6</v>
      </c>
      <c r="EL127">
        <f>+IF('Step 1-Farm Data'!$D$60+'simulations corn farm1'!EL122&gt;=0,ROUND('simulations corn farm1'!EL122+'Step 1-Farm Data'!$D$60,1),"")</f>
        <v>184.5</v>
      </c>
      <c r="EM127">
        <f>+IF('Step 1-Farm Data'!$D$60+'simulations corn farm1'!EM122&gt;=0,ROUND('simulations corn farm1'!EM122+'Step 1-Farm Data'!$D$60,1),"")</f>
        <v>176.7</v>
      </c>
      <c r="EN127">
        <f>+IF('Step 1-Farm Data'!$D$60+'simulations corn farm1'!EN122&gt;=0,ROUND('simulations corn farm1'!EN122+'Step 1-Farm Data'!$D$60,1),"")</f>
        <v>199.8</v>
      </c>
      <c r="EO127">
        <f>+IF('Step 1-Farm Data'!$D$60+'simulations corn farm1'!EO122&gt;=0,ROUND('simulations corn farm1'!EO122+'Step 1-Farm Data'!$D$60,1),"")</f>
        <v>172.2</v>
      </c>
      <c r="EP127">
        <f>+IF('Step 1-Farm Data'!$D$60+'simulations corn farm1'!EP122&gt;=0,ROUND('simulations corn farm1'!EP122+'Step 1-Farm Data'!$D$60,1),"")</f>
        <v>177.6</v>
      </c>
      <c r="EQ127">
        <f>+IF('Step 1-Farm Data'!$D$60+'simulations corn farm1'!EQ122&gt;=0,ROUND('simulations corn farm1'!EQ122+'Step 1-Farm Data'!$D$60,1),"")</f>
        <v>160.1</v>
      </c>
      <c r="ER127">
        <f>+IF('Step 1-Farm Data'!$D$60+'simulations corn farm1'!ER122&gt;=0,ROUND('simulations corn farm1'!ER122+'Step 1-Farm Data'!$D$60,1),"")</f>
        <v>154</v>
      </c>
      <c r="ES127">
        <f>+IF('Step 1-Farm Data'!$D$60+'simulations corn farm1'!ES122&gt;=0,ROUND('simulations corn farm1'!ES122+'Step 1-Farm Data'!$D$60,1),"")</f>
        <v>162.6</v>
      </c>
      <c r="ET127">
        <f>+IF('Step 1-Farm Data'!$D$60+'simulations corn farm1'!ET122&gt;=0,ROUND('simulations corn farm1'!ET122+'Step 1-Farm Data'!$D$60,1),"")</f>
        <v>174</v>
      </c>
      <c r="EU127">
        <f>+IF('Step 1-Farm Data'!$D$60+'simulations corn farm1'!EU122&gt;=0,ROUND('simulations corn farm1'!EU122+'Step 1-Farm Data'!$D$60,1),"")</f>
        <v>176.8</v>
      </c>
      <c r="EV127">
        <f>+IF('Step 1-Farm Data'!$D$60+'simulations corn farm1'!EV122&gt;=0,ROUND('simulations corn farm1'!EV122+'Step 1-Farm Data'!$D$60,1),"")</f>
        <v>183.1</v>
      </c>
      <c r="EW127">
        <f>+IF('Step 1-Farm Data'!$D$60+'simulations corn farm1'!EW122&gt;=0,ROUND('simulations corn farm1'!EW122+'Step 1-Farm Data'!$D$60,1),"")</f>
        <v>170.9</v>
      </c>
      <c r="EX127">
        <f>+IF('Step 1-Farm Data'!$D$60+'simulations corn farm1'!EX122&gt;=0,ROUND('simulations corn farm1'!EX122+'Step 1-Farm Data'!$D$60,1),"")</f>
        <v>177.4</v>
      </c>
      <c r="EY127">
        <f>+IF('Step 1-Farm Data'!$D$60+'simulations corn farm1'!EY122&gt;=0,ROUND('simulations corn farm1'!EY122+'Step 1-Farm Data'!$D$60,1),"")</f>
        <v>205.4</v>
      </c>
      <c r="EZ127">
        <f>+IF('Step 1-Farm Data'!$D$60+'simulations corn farm1'!EZ122&gt;=0,ROUND('simulations corn farm1'!EZ122+'Step 1-Farm Data'!$D$60,1),"")</f>
        <v>170.9</v>
      </c>
      <c r="FA127">
        <f>+IF('Step 1-Farm Data'!$D$60+'simulations corn farm1'!FA122&gt;=0,ROUND('simulations corn farm1'!FA122+'Step 1-Farm Data'!$D$60,1),"")</f>
        <v>175.3</v>
      </c>
      <c r="FB127">
        <f>+IF('Step 1-Farm Data'!$D$60+'simulations corn farm1'!FB122&gt;=0,ROUND('simulations corn farm1'!FB122+'Step 1-Farm Data'!$D$60,1),"")</f>
        <v>163.80000000000001</v>
      </c>
      <c r="FC127">
        <f>+IF('Step 1-Farm Data'!$D$60+'simulations corn farm1'!FC122&gt;=0,ROUND('simulations corn farm1'!FC122+'Step 1-Farm Data'!$D$60,1),"")</f>
        <v>165.4</v>
      </c>
      <c r="FD127">
        <f>+IF('Step 1-Farm Data'!$D$60+'simulations corn farm1'!FD122&gt;=0,ROUND('simulations corn farm1'!FD122+'Step 1-Farm Data'!$D$60,1),"")</f>
        <v>186.1</v>
      </c>
      <c r="FE127">
        <f>+IF('Step 1-Farm Data'!$D$60+'simulations corn farm1'!FE122&gt;=0,ROUND('simulations corn farm1'!FE122+'Step 1-Farm Data'!$D$60,1),"")</f>
        <v>152.5</v>
      </c>
      <c r="FF127">
        <f>+IF('Step 1-Farm Data'!$D$60+'simulations corn farm1'!FF122&gt;=0,ROUND('simulations corn farm1'!FF122+'Step 1-Farm Data'!$D$60,1),"")</f>
        <v>170.1</v>
      </c>
      <c r="FG127">
        <f>+IF('Step 1-Farm Data'!$D$60+'simulations corn farm1'!FG122&gt;=0,ROUND('simulations corn farm1'!FG122+'Step 1-Farm Data'!$D$60,1),"")</f>
        <v>174.6</v>
      </c>
      <c r="FH127">
        <f>+IF('Step 1-Farm Data'!$D$60+'simulations corn farm1'!FH122&gt;=0,ROUND('simulations corn farm1'!FH122+'Step 1-Farm Data'!$D$60,1),"")</f>
        <v>173.9</v>
      </c>
      <c r="FI127">
        <f>+IF('Step 1-Farm Data'!$D$60+'simulations corn farm1'!FI122&gt;=0,ROUND('simulations corn farm1'!FI122+'Step 1-Farm Data'!$D$60,1),"")</f>
        <v>167.7</v>
      </c>
      <c r="FJ127">
        <f>+IF('Step 1-Farm Data'!$D$60+'simulations corn farm1'!FJ122&gt;=0,ROUND('simulations corn farm1'!FJ122+'Step 1-Farm Data'!$D$60,1),"")</f>
        <v>173.8</v>
      </c>
      <c r="FK127">
        <f>+IF('Step 1-Farm Data'!$D$60+'simulations corn farm1'!FK122&gt;=0,ROUND('simulations corn farm1'!FK122+'Step 1-Farm Data'!$D$60,1),"")</f>
        <v>182.5</v>
      </c>
      <c r="FL127">
        <f>+IF('Step 1-Farm Data'!$D$60+'simulations corn farm1'!FL122&gt;=0,ROUND('simulations corn farm1'!FL122+'Step 1-Farm Data'!$D$60,1),"")</f>
        <v>174.6</v>
      </c>
      <c r="FM127">
        <f>+IF('Step 1-Farm Data'!$D$60+'simulations corn farm1'!FM122&gt;=0,ROUND('simulations corn farm1'!FM122+'Step 1-Farm Data'!$D$60,1),"")</f>
        <v>170.7</v>
      </c>
      <c r="FN127">
        <f>+IF('Step 1-Farm Data'!$D$60+'simulations corn farm1'!FN122&gt;=0,ROUND('simulations corn farm1'!FN122+'Step 1-Farm Data'!$D$60,1),"")</f>
        <v>169.1</v>
      </c>
      <c r="FO127">
        <f>+IF('Step 1-Farm Data'!$D$60+'simulations corn farm1'!FO122&gt;=0,ROUND('simulations corn farm1'!FO122+'Step 1-Farm Data'!$D$60,1),"")</f>
        <v>193.2</v>
      </c>
      <c r="FP127">
        <f>+IF('Step 1-Farm Data'!$D$60+'simulations corn farm1'!FP122&gt;=0,ROUND('simulations corn farm1'!FP122+'Step 1-Farm Data'!$D$60,1),"")</f>
        <v>190.1</v>
      </c>
      <c r="FQ127">
        <f>+IF('Step 1-Farm Data'!$D$60+'simulations corn farm1'!FQ122&gt;=0,ROUND('simulations corn farm1'!FQ122+'Step 1-Farm Data'!$D$60,1),"")</f>
        <v>162.69999999999999</v>
      </c>
      <c r="FR127">
        <f>+IF('Step 1-Farm Data'!$D$60+'simulations corn farm1'!FR122&gt;=0,ROUND('simulations corn farm1'!FR122+'Step 1-Farm Data'!$D$60,1),"")</f>
        <v>187.2</v>
      </c>
      <c r="FS127">
        <f>+IF('Step 1-Farm Data'!$D$60+'simulations corn farm1'!FS122&gt;=0,ROUND('simulations corn farm1'!FS122+'Step 1-Farm Data'!$D$60,1),"")</f>
        <v>167</v>
      </c>
      <c r="FT127">
        <f>+IF('Step 1-Farm Data'!$D$60+'simulations corn farm1'!FT122&gt;=0,ROUND('simulations corn farm1'!FT122+'Step 1-Farm Data'!$D$60,1),"")</f>
        <v>178</v>
      </c>
      <c r="FU127">
        <f>+IF('Step 1-Farm Data'!$D$60+'simulations corn farm1'!FU122&gt;=0,ROUND('simulations corn farm1'!FU122+'Step 1-Farm Data'!$D$60,1),"")</f>
        <v>167.4</v>
      </c>
      <c r="FV127">
        <f>+IF('Step 1-Farm Data'!$D$60+'simulations corn farm1'!FV122&gt;=0,ROUND('simulations corn farm1'!FV122+'Step 1-Farm Data'!$D$60,1),"")</f>
        <v>170.4</v>
      </c>
      <c r="FW127">
        <f>+IF('Step 1-Farm Data'!$D$60+'simulations corn farm1'!FW122&gt;=0,ROUND('simulations corn farm1'!FW122+'Step 1-Farm Data'!$D$60,1),"")</f>
        <v>177.6</v>
      </c>
      <c r="FX127">
        <f>+IF('Step 1-Farm Data'!$D$60+'simulations corn farm1'!FX122&gt;=0,ROUND('simulations corn farm1'!FX122+'Step 1-Farm Data'!$D$60,1),"")</f>
        <v>158.4</v>
      </c>
      <c r="FY127">
        <f>+IF('Step 1-Farm Data'!$D$60+'simulations corn farm1'!FY122&gt;=0,ROUND('simulations corn farm1'!FY122+'Step 1-Farm Data'!$D$60,1),"")</f>
        <v>166.2</v>
      </c>
      <c r="FZ127">
        <f>+IF('Step 1-Farm Data'!$D$60+'simulations corn farm1'!FZ122&gt;=0,ROUND('simulations corn farm1'!FZ122+'Step 1-Farm Data'!$D$60,1),"")</f>
        <v>187.8</v>
      </c>
      <c r="GA127">
        <f>+IF('Step 1-Farm Data'!$D$60+'simulations corn farm1'!GA122&gt;=0,ROUND('simulations corn farm1'!GA122+'Step 1-Farm Data'!$D$60,1),"")</f>
        <v>181</v>
      </c>
      <c r="GB127">
        <f>+IF('Step 1-Farm Data'!$D$60+'simulations corn farm1'!GB122&gt;=0,ROUND('simulations corn farm1'!GB122+'Step 1-Farm Data'!$D$60,1),"")</f>
        <v>169.9</v>
      </c>
      <c r="GC127">
        <f>+IF('Step 1-Farm Data'!$D$60+'simulations corn farm1'!GC122&gt;=0,ROUND('simulations corn farm1'!GC122+'Step 1-Farm Data'!$D$60,1),"")</f>
        <v>150.1</v>
      </c>
      <c r="GD127">
        <f>+IF('Step 1-Farm Data'!$D$60+'simulations corn farm1'!GD122&gt;=0,ROUND('simulations corn farm1'!GD122+'Step 1-Farm Data'!$D$60,1),"")</f>
        <v>188.6</v>
      </c>
      <c r="GE127">
        <f>+IF('Step 1-Farm Data'!$D$60+'simulations corn farm1'!GE122&gt;=0,ROUND('simulations corn farm1'!GE122+'Step 1-Farm Data'!$D$60,1),"")</f>
        <v>168.1</v>
      </c>
      <c r="GF127">
        <f>+IF('Step 1-Farm Data'!$D$60+'simulations corn farm1'!GF122&gt;=0,ROUND('simulations corn farm1'!GF122+'Step 1-Farm Data'!$D$60,1),"")</f>
        <v>186.3</v>
      </c>
      <c r="GG127">
        <f>+IF('Step 1-Farm Data'!$D$60+'simulations corn farm1'!GG122&gt;=0,ROUND('simulations corn farm1'!GG122+'Step 1-Farm Data'!$D$60,1),"")</f>
        <v>183.1</v>
      </c>
      <c r="GH127">
        <f>+IF('Step 1-Farm Data'!$D$60+'simulations corn farm1'!GH122&gt;=0,ROUND('simulations corn farm1'!GH122+'Step 1-Farm Data'!$D$60,1),"")</f>
        <v>174.3</v>
      </c>
      <c r="GI127">
        <f>+IF('Step 1-Farm Data'!$D$60+'simulations corn farm1'!GI122&gt;=0,ROUND('simulations corn farm1'!GI122+'Step 1-Farm Data'!$D$60,1),"")</f>
        <v>170.6</v>
      </c>
      <c r="GJ127">
        <f>+IF('Step 1-Farm Data'!$D$60+'simulations corn farm1'!GJ122&gt;=0,ROUND('simulations corn farm1'!GJ122+'Step 1-Farm Data'!$D$60,1),"")</f>
        <v>183.8</v>
      </c>
      <c r="GK127">
        <f>+IF('Step 1-Farm Data'!$D$60+'simulations corn farm1'!GK122&gt;=0,ROUND('simulations corn farm1'!GK122+'Step 1-Farm Data'!$D$60,1),"")</f>
        <v>178.5</v>
      </c>
      <c r="GL127">
        <f>+IF('Step 1-Farm Data'!$D$60+'simulations corn farm1'!GL122&gt;=0,ROUND('simulations corn farm1'!GL122+'Step 1-Farm Data'!$D$60,1),"")</f>
        <v>179.5</v>
      </c>
      <c r="GM127">
        <f>+IF('Step 1-Farm Data'!$D$60+'simulations corn farm1'!GM122&gt;=0,ROUND('simulations corn farm1'!GM122+'Step 1-Farm Data'!$D$60,1),"")</f>
        <v>163.19999999999999</v>
      </c>
      <c r="GN127">
        <f>+IF('Step 1-Farm Data'!$D$60+'simulations corn farm1'!GN122&gt;=0,ROUND('simulations corn farm1'!GN122+'Step 1-Farm Data'!$D$60,1),"")</f>
        <v>166.8</v>
      </c>
      <c r="GO127">
        <f>+IF('Step 1-Farm Data'!$D$60+'simulations corn farm1'!GO122&gt;=0,ROUND('simulations corn farm1'!GO122+'Step 1-Farm Data'!$D$60,1),"")</f>
        <v>164.8</v>
      </c>
      <c r="GP127">
        <f>+IF('Step 1-Farm Data'!$D$60+'simulations corn farm1'!GP122&gt;=0,ROUND('simulations corn farm1'!GP122+'Step 1-Farm Data'!$D$60,1),"")</f>
        <v>160.1</v>
      </c>
      <c r="GQ127">
        <f>+IF('Step 1-Farm Data'!$D$60+'simulations corn farm1'!GQ122&gt;=0,ROUND('simulations corn farm1'!GQ122+'Step 1-Farm Data'!$D$60,1),"")</f>
        <v>162.69999999999999</v>
      </c>
      <c r="GR127">
        <f>+IF('Step 1-Farm Data'!$D$60+'simulations corn farm1'!GR122&gt;=0,ROUND('simulations corn farm1'!GR122+'Step 1-Farm Data'!$D$60,1),"")</f>
        <v>163.5</v>
      </c>
      <c r="GS127">
        <f>+IF('Step 1-Farm Data'!$D$60+'simulations corn farm1'!GS122&gt;=0,ROUND('simulations corn farm1'!GS122+'Step 1-Farm Data'!$D$60,1),"")</f>
        <v>178.8</v>
      </c>
      <c r="GT127">
        <f>+IF('Step 1-Farm Data'!$D$60+'simulations corn farm1'!GT122&gt;=0,ROUND('simulations corn farm1'!GT122+'Step 1-Farm Data'!$D$60,1),"")</f>
        <v>161.19999999999999</v>
      </c>
      <c r="GU127">
        <f>+IF('Step 1-Farm Data'!$D$60+'simulations corn farm1'!GU122&gt;=0,ROUND('simulations corn farm1'!GU122+'Step 1-Farm Data'!$D$60,1),"")</f>
        <v>189.7</v>
      </c>
      <c r="GV127">
        <f>+IF('Step 1-Farm Data'!$D$60+'simulations corn farm1'!GV122&gt;=0,ROUND('simulations corn farm1'!GV122+'Step 1-Farm Data'!$D$60,1),"")</f>
        <v>192.7</v>
      </c>
      <c r="GW127">
        <f>+IF('Step 1-Farm Data'!$D$60+'simulations corn farm1'!GW122&gt;=0,ROUND('simulations corn farm1'!GW122+'Step 1-Farm Data'!$D$60,1),"")</f>
        <v>188.7</v>
      </c>
      <c r="GX127">
        <f>+IF('Step 1-Farm Data'!$D$60+'simulations corn farm1'!GX122&gt;=0,ROUND('simulations corn farm1'!GX122+'Step 1-Farm Data'!$D$60,1),"")</f>
        <v>173.1</v>
      </c>
      <c r="GY127">
        <f>+IF('Step 1-Farm Data'!$D$60+'simulations corn farm1'!GY122&gt;=0,ROUND('simulations corn farm1'!GY122+'Step 1-Farm Data'!$D$60,1),"")</f>
        <v>169.4</v>
      </c>
      <c r="GZ127">
        <f>+IF('Step 1-Farm Data'!$D$60+'simulations corn farm1'!GZ122&gt;=0,ROUND('simulations corn farm1'!GZ122+'Step 1-Farm Data'!$D$60,1),"")</f>
        <v>169.5</v>
      </c>
      <c r="HA127">
        <f>+IF('Step 1-Farm Data'!$D$60+'simulations corn farm1'!HA122&gt;=0,ROUND('simulations corn farm1'!HA122+'Step 1-Farm Data'!$D$60,1),"")</f>
        <v>181.9</v>
      </c>
      <c r="HB127">
        <f>+IF('Step 1-Farm Data'!$D$60+'simulations corn farm1'!HB122&gt;=0,ROUND('simulations corn farm1'!HB122+'Step 1-Farm Data'!$D$60,1),"")</f>
        <v>160.80000000000001</v>
      </c>
      <c r="HC127">
        <f>+IF('Step 1-Farm Data'!$D$60+'simulations corn farm1'!HC122&gt;=0,ROUND('simulations corn farm1'!HC122+'Step 1-Farm Data'!$D$60,1),"")</f>
        <v>171</v>
      </c>
      <c r="HD127">
        <f>+IF('Step 1-Farm Data'!$D$60+'simulations corn farm1'!HD122&gt;=0,ROUND('simulations corn farm1'!HD122+'Step 1-Farm Data'!$D$60,1),"")</f>
        <v>177.9</v>
      </c>
      <c r="HE127">
        <f>+IF('Step 1-Farm Data'!$D$60+'simulations corn farm1'!HE122&gt;=0,ROUND('simulations corn farm1'!HE122+'Step 1-Farm Data'!$D$60,1),"")</f>
        <v>189.9</v>
      </c>
      <c r="HF127">
        <f>+IF('Step 1-Farm Data'!$D$60+'simulations corn farm1'!HF122&gt;=0,ROUND('simulations corn farm1'!HF122+'Step 1-Farm Data'!$D$60,1),"")</f>
        <v>172.7</v>
      </c>
      <c r="HG127">
        <f>+IF('Step 1-Farm Data'!$D$60+'simulations corn farm1'!HG122&gt;=0,ROUND('simulations corn farm1'!HG122+'Step 1-Farm Data'!$D$60,1),"")</f>
        <v>154.6</v>
      </c>
      <c r="HH127">
        <f>+IF('Step 1-Farm Data'!$D$60+'simulations corn farm1'!HH122&gt;=0,ROUND('simulations corn farm1'!HH122+'Step 1-Farm Data'!$D$60,1),"")</f>
        <v>180.5</v>
      </c>
      <c r="HI127">
        <f>+IF('Step 1-Farm Data'!$D$60+'simulations corn farm1'!HI122&gt;=0,ROUND('simulations corn farm1'!HI122+'Step 1-Farm Data'!$D$60,1),"")</f>
        <v>155.4</v>
      </c>
      <c r="HJ127">
        <f>+IF('Step 1-Farm Data'!$D$60+'simulations corn farm1'!HJ122&gt;=0,ROUND('simulations corn farm1'!HJ122+'Step 1-Farm Data'!$D$60,1),"")</f>
        <v>165.1</v>
      </c>
      <c r="HK127">
        <f>+IF('Step 1-Farm Data'!$D$60+'simulations corn farm1'!HK122&gt;=0,ROUND('simulations corn farm1'!HK122+'Step 1-Farm Data'!$D$60,1),"")</f>
        <v>166.4</v>
      </c>
      <c r="HL127">
        <f>+IF('Step 1-Farm Data'!$D$60+'simulations corn farm1'!HL122&gt;=0,ROUND('simulations corn farm1'!HL122+'Step 1-Farm Data'!$D$60,1),"")</f>
        <v>191.1</v>
      </c>
      <c r="HM127">
        <f>+IF('Step 1-Farm Data'!$D$60+'simulations corn farm1'!HM122&gt;=0,ROUND('simulations corn farm1'!HM122+'Step 1-Farm Data'!$D$60,1),"")</f>
        <v>173.5</v>
      </c>
      <c r="HN127">
        <f>+IF('Step 1-Farm Data'!$D$60+'simulations corn farm1'!HN122&gt;=0,ROUND('simulations corn farm1'!HN122+'Step 1-Farm Data'!$D$60,1),"")</f>
        <v>169.9</v>
      </c>
      <c r="HO127">
        <f>+IF('Step 1-Farm Data'!$D$60+'simulations corn farm1'!HO122&gt;=0,ROUND('simulations corn farm1'!HO122+'Step 1-Farm Data'!$D$60,1),"")</f>
        <v>169.8</v>
      </c>
      <c r="HP127">
        <f>+IF('Step 1-Farm Data'!$D$60+'simulations corn farm1'!HP122&gt;=0,ROUND('simulations corn farm1'!HP122+'Step 1-Farm Data'!$D$60,1),"")</f>
        <v>179</v>
      </c>
      <c r="HQ127">
        <f>+IF('Step 1-Farm Data'!$D$60+'simulations corn farm1'!HQ122&gt;=0,ROUND('simulations corn farm1'!HQ122+'Step 1-Farm Data'!$D$60,1),"")</f>
        <v>174.9</v>
      </c>
      <c r="HR127">
        <f>+IF('Step 1-Farm Data'!$D$60+'simulations corn farm1'!HR122&gt;=0,ROUND('simulations corn farm1'!HR122+'Step 1-Farm Data'!$D$60,1),"")</f>
        <v>164.4</v>
      </c>
      <c r="HS127">
        <f>+IF('Step 1-Farm Data'!$D$60+'simulations corn farm1'!HS122&gt;=0,ROUND('simulations corn farm1'!HS122+'Step 1-Farm Data'!$D$60,1),"")</f>
        <v>179.2</v>
      </c>
      <c r="HT127">
        <f>+IF('Step 1-Farm Data'!$D$60+'simulations corn farm1'!HT122&gt;=0,ROUND('simulations corn farm1'!HT122+'Step 1-Farm Data'!$D$60,1),"")</f>
        <v>156.4</v>
      </c>
      <c r="HU127">
        <f>+IF('Step 1-Farm Data'!$D$60+'simulations corn farm1'!HU122&gt;=0,ROUND('simulations corn farm1'!HU122+'Step 1-Farm Data'!$D$60,1),"")</f>
        <v>177.7</v>
      </c>
      <c r="HV127">
        <f>+IF('Step 1-Farm Data'!$D$60+'simulations corn farm1'!HV122&gt;=0,ROUND('simulations corn farm1'!HV122+'Step 1-Farm Data'!$D$60,1),"")</f>
        <v>194.9</v>
      </c>
      <c r="HW127">
        <f>+IF('Step 1-Farm Data'!$D$60+'simulations corn farm1'!HW122&gt;=0,ROUND('simulations corn farm1'!HW122+'Step 1-Farm Data'!$D$60,1),"")</f>
        <v>190.5</v>
      </c>
      <c r="HX127">
        <f>+IF('Step 1-Farm Data'!$D$60+'simulations corn farm1'!HX122&gt;=0,ROUND('simulations corn farm1'!HX122+'Step 1-Farm Data'!$D$60,1),"")</f>
        <v>172.9</v>
      </c>
      <c r="HY127">
        <f>+IF('Step 1-Farm Data'!$D$60+'simulations corn farm1'!HY122&gt;=0,ROUND('simulations corn farm1'!HY122+'Step 1-Farm Data'!$D$60,1),"")</f>
        <v>174.7</v>
      </c>
      <c r="HZ127">
        <f>+IF('Step 1-Farm Data'!$D$60+'simulations corn farm1'!HZ122&gt;=0,ROUND('simulations corn farm1'!HZ122+'Step 1-Farm Data'!$D$60,1),"")</f>
        <v>171.2</v>
      </c>
      <c r="IA127">
        <f>+IF('Step 1-Farm Data'!$D$60+'simulations corn farm1'!IA122&gt;=0,ROUND('simulations corn farm1'!IA122+'Step 1-Farm Data'!$D$60,1),"")</f>
        <v>173</v>
      </c>
      <c r="IB127">
        <f>+IF('Step 1-Farm Data'!$D$60+'simulations corn farm1'!IB122&gt;=0,ROUND('simulations corn farm1'!IB122+'Step 1-Farm Data'!$D$60,1),"")</f>
        <v>184.1</v>
      </c>
      <c r="IC127">
        <f>+IF('Step 1-Farm Data'!$D$60+'simulations corn farm1'!IC122&gt;=0,ROUND('simulations corn farm1'!IC122+'Step 1-Farm Data'!$D$60,1),"")</f>
        <v>176.1</v>
      </c>
      <c r="ID127">
        <f>+IF('Step 1-Farm Data'!$D$60+'simulations corn farm1'!ID122&gt;=0,ROUND('simulations corn farm1'!ID122+'Step 1-Farm Data'!$D$60,1),"")</f>
        <v>199.2</v>
      </c>
      <c r="IE127">
        <f>+IF('Step 1-Farm Data'!$D$60+'simulations corn farm1'!IE122&gt;=0,ROUND('simulations corn farm1'!IE122+'Step 1-Farm Data'!$D$60,1),"")</f>
        <v>169.4</v>
      </c>
      <c r="IF127">
        <f>+IF('Step 1-Farm Data'!$D$60+'simulations corn farm1'!IF122&gt;=0,ROUND('simulations corn farm1'!IF122+'Step 1-Farm Data'!$D$60,1),"")</f>
        <v>176.8</v>
      </c>
      <c r="IG127">
        <f>+IF('Step 1-Farm Data'!$D$60+'simulations corn farm1'!IG122&gt;=0,ROUND('simulations corn farm1'!IG122+'Step 1-Farm Data'!$D$60,1),"")</f>
        <v>156.19999999999999</v>
      </c>
      <c r="IH127">
        <f>+IF('Step 1-Farm Data'!$D$60+'simulations corn farm1'!IH122&gt;=0,ROUND('simulations corn farm1'!IH122+'Step 1-Farm Data'!$D$60,1),"")</f>
        <v>166.4</v>
      </c>
      <c r="II127">
        <f>+IF('Step 1-Farm Data'!$D$60+'simulations corn farm1'!II122&gt;=0,ROUND('simulations corn farm1'!II122+'Step 1-Farm Data'!$D$60,1),"")</f>
        <v>184.3</v>
      </c>
      <c r="IJ127">
        <f>+IF('Step 1-Farm Data'!$D$60+'simulations corn farm1'!IJ122&gt;=0,ROUND('simulations corn farm1'!IJ122+'Step 1-Farm Data'!$D$60,1),"")</f>
        <v>177.6</v>
      </c>
      <c r="IK127">
        <f>+IF('Step 1-Farm Data'!$D$60+'simulations corn farm1'!IK122&gt;=0,ROUND('simulations corn farm1'!IK122+'Step 1-Farm Data'!$D$60,1),"")</f>
        <v>175.3</v>
      </c>
      <c r="IL127">
        <f>+IF('Step 1-Farm Data'!$D$60+'simulations corn farm1'!IL122&gt;=0,ROUND('simulations corn farm1'!IL122+'Step 1-Farm Data'!$D$60,1),"")</f>
        <v>179.1</v>
      </c>
      <c r="IM127">
        <f>+IF('Step 1-Farm Data'!$D$60+'simulations corn farm1'!IM122&gt;=0,ROUND('simulations corn farm1'!IM122+'Step 1-Farm Data'!$D$60,1),"")</f>
        <v>164.5</v>
      </c>
      <c r="IN127">
        <f>+IF('Step 1-Farm Data'!$D$60+'simulations corn farm1'!IN122&gt;=0,ROUND('simulations corn farm1'!IN122+'Step 1-Farm Data'!$D$60,1),"")</f>
        <v>170.2</v>
      </c>
      <c r="IO127">
        <f>+IF('Step 1-Farm Data'!$D$60+'simulations corn farm1'!IO122&gt;=0,ROUND('simulations corn farm1'!IO122+'Step 1-Farm Data'!$D$60,1),"")</f>
        <v>158.6</v>
      </c>
      <c r="IP127">
        <f>+IF('Step 1-Farm Data'!$D$60+'simulations corn farm1'!IP122&gt;=0,ROUND('simulations corn farm1'!IP122+'Step 1-Farm Data'!$D$60,1),"")</f>
        <v>193.6</v>
      </c>
      <c r="IQ127">
        <f>+IF('Step 1-Farm Data'!$D$60+'simulations corn farm1'!IQ122&gt;=0,ROUND('simulations corn farm1'!IQ122+'Step 1-Farm Data'!$D$60,1),"")</f>
        <v>159.9</v>
      </c>
      <c r="IR127">
        <f>+IF('Step 1-Farm Data'!$D$60+'simulations corn farm1'!IR122&gt;=0,ROUND('simulations corn farm1'!IR122+'Step 1-Farm Data'!$D$60,1),"")</f>
        <v>191.3</v>
      </c>
      <c r="IS127">
        <f>+IF('Step 1-Farm Data'!$D$60+'simulations corn farm1'!IS122&gt;=0,ROUND('simulations corn farm1'!IS122+'Step 1-Farm Data'!$D$60,1),"")</f>
        <v>157.9</v>
      </c>
      <c r="IT127">
        <f>+IF('Step 1-Farm Data'!$D$60+'simulations corn farm1'!IT122&gt;=0,ROUND('simulations corn farm1'!IT122+'Step 1-Farm Data'!$D$60,1),"")</f>
        <v>166.9</v>
      </c>
      <c r="IU127">
        <f>+IF('Step 1-Farm Data'!$D$60+'simulations corn farm1'!IU122&gt;=0,ROUND('simulations corn farm1'!IU122+'Step 1-Farm Data'!$D$60,1),"")</f>
        <v>172.6</v>
      </c>
      <c r="IV127">
        <f>+IF('Step 1-Farm Data'!$D$60+'simulations corn farm1'!IV122&gt;=0,ROUND('simulations corn farm1'!IV122+'Step 1-Farm Data'!$D$60,1),"")</f>
        <v>181.8</v>
      </c>
      <c r="IW127">
        <f>+IF('Step 1-Farm Data'!$D$60+'simulations corn farm1'!IW122&gt;=0,ROUND('simulations corn farm1'!IW122+'Step 1-Farm Data'!$D$60,1),"")</f>
        <v>191.8</v>
      </c>
      <c r="IX127">
        <f>+IF('Step 1-Farm Data'!$D$60+'simulations corn farm1'!IX122&gt;=0,ROUND('simulations corn farm1'!IX122+'Step 1-Farm Data'!$D$60,1),"")</f>
        <v>183.8</v>
      </c>
      <c r="IY127">
        <f>+IF('Step 1-Farm Data'!$D$60+'simulations corn farm1'!IY122&gt;=0,ROUND('simulations corn farm1'!IY122+'Step 1-Farm Data'!$D$60,1),"")</f>
        <v>166.9</v>
      </c>
      <c r="IZ127">
        <f>+IF('Step 1-Farm Data'!$D$60+'simulations corn farm1'!IZ122&gt;=0,ROUND('simulations corn farm1'!IZ122+'Step 1-Farm Data'!$D$60,1),"")</f>
        <v>169.8</v>
      </c>
      <c r="JA127">
        <f>+IF('Step 1-Farm Data'!$D$60+'simulations corn farm1'!JA122&gt;=0,ROUND('simulations corn farm1'!JA122+'Step 1-Farm Data'!$D$60,1),"")</f>
        <v>167.2</v>
      </c>
      <c r="JB127">
        <f>+IF('Step 1-Farm Data'!$D$60+'simulations corn farm1'!JB122&gt;=0,ROUND('simulations corn farm1'!JB122+'Step 1-Farm Data'!$D$60,1),"")</f>
        <v>168.3</v>
      </c>
      <c r="JC127">
        <f>+IF('Step 1-Farm Data'!$D$60+'simulations corn farm1'!JC122&gt;=0,ROUND('simulations corn farm1'!JC122+'Step 1-Farm Data'!$D$60,1),"")</f>
        <v>173.2</v>
      </c>
      <c r="JD127">
        <f>+IF('Step 1-Farm Data'!$D$60+'simulations corn farm1'!JD122&gt;=0,ROUND('simulations corn farm1'!JD122+'Step 1-Farm Data'!$D$60,1),"")</f>
        <v>177.8</v>
      </c>
      <c r="JE127">
        <f>+IF('Step 1-Farm Data'!$D$60+'simulations corn farm1'!JE122&gt;=0,ROUND('simulations corn farm1'!JE122+'Step 1-Farm Data'!$D$60,1),"")</f>
        <v>168.9</v>
      </c>
      <c r="JF127">
        <f>+IF('Step 1-Farm Data'!$D$60+'simulations corn farm1'!JF122&gt;=0,ROUND('simulations corn farm1'!JF122+'Step 1-Farm Data'!$D$60,1),"")</f>
        <v>169.2</v>
      </c>
      <c r="JG127">
        <f>+IF('Step 1-Farm Data'!$D$60+'simulations corn farm1'!JG122&gt;=0,ROUND('simulations corn farm1'!JG122+'Step 1-Farm Data'!$D$60,1),"")</f>
        <v>166.2</v>
      </c>
      <c r="JH127">
        <f>+IF('Step 1-Farm Data'!$D$60+'simulations corn farm1'!JH122&gt;=0,ROUND('simulations corn farm1'!JH122+'Step 1-Farm Data'!$D$60,1),"")</f>
        <v>159.9</v>
      </c>
      <c r="JI127">
        <f>+IF('Step 1-Farm Data'!$D$60+'simulations corn farm1'!JI122&gt;=0,ROUND('simulations corn farm1'!JI122+'Step 1-Farm Data'!$D$60,1),"")</f>
        <v>170.1</v>
      </c>
      <c r="JJ127">
        <f>+IF('Step 1-Farm Data'!$D$60+'simulations corn farm1'!JJ122&gt;=0,ROUND('simulations corn farm1'!JJ122+'Step 1-Farm Data'!$D$60,1),"")</f>
        <v>180.4</v>
      </c>
      <c r="JK127">
        <f>+IF('Step 1-Farm Data'!$D$60+'simulations corn farm1'!JK122&gt;=0,ROUND('simulations corn farm1'!JK122+'Step 1-Farm Data'!$D$60,1),"")</f>
        <v>176</v>
      </c>
      <c r="JL127">
        <f>+IF('Step 1-Farm Data'!$D$60+'simulations corn farm1'!JL122&gt;=0,ROUND('simulations corn farm1'!JL122+'Step 1-Farm Data'!$D$60,1),"")</f>
        <v>183.6</v>
      </c>
      <c r="JM127">
        <f>+IF('Step 1-Farm Data'!$D$60+'simulations corn farm1'!JM122&gt;=0,ROUND('simulations corn farm1'!JM122+'Step 1-Farm Data'!$D$60,1),"")</f>
        <v>174.6</v>
      </c>
      <c r="JN127">
        <f>+IF('Step 1-Farm Data'!$D$60+'simulations corn farm1'!JN122&gt;=0,ROUND('simulations corn farm1'!JN122+'Step 1-Farm Data'!$D$60,1),"")</f>
        <v>181.2</v>
      </c>
      <c r="JO127">
        <f>+IF('Step 1-Farm Data'!$D$60+'simulations corn farm1'!JO122&gt;=0,ROUND('simulations corn farm1'!JO122+'Step 1-Farm Data'!$D$60,1),"")</f>
        <v>169</v>
      </c>
      <c r="JP127">
        <f>+IF('Step 1-Farm Data'!$D$60+'simulations corn farm1'!JP122&gt;=0,ROUND('simulations corn farm1'!JP122+'Step 1-Farm Data'!$D$60,1),"")</f>
        <v>179.2</v>
      </c>
      <c r="JQ127">
        <f>+IF('Step 1-Farm Data'!$D$60+'simulations corn farm1'!JQ122&gt;=0,ROUND('simulations corn farm1'!JQ122+'Step 1-Farm Data'!$D$60,1),"")</f>
        <v>187.6</v>
      </c>
      <c r="JR127">
        <f>+IF('Step 1-Farm Data'!$D$60+'simulations corn farm1'!JR122&gt;=0,ROUND('simulations corn farm1'!JR122+'Step 1-Farm Data'!$D$60,1),"")</f>
        <v>171.6</v>
      </c>
      <c r="JS127">
        <f>+IF('Step 1-Farm Data'!$D$60+'simulations corn farm1'!JS122&gt;=0,ROUND('simulations corn farm1'!JS122+'Step 1-Farm Data'!$D$60,1),"")</f>
        <v>182.2</v>
      </c>
      <c r="JT127">
        <f>+IF('Step 1-Farm Data'!$D$60+'simulations corn farm1'!JT122&gt;=0,ROUND('simulations corn farm1'!JT122+'Step 1-Farm Data'!$D$60,1),"")</f>
        <v>167</v>
      </c>
      <c r="JU127">
        <f>+IF('Step 1-Farm Data'!$D$60+'simulations corn farm1'!JU122&gt;=0,ROUND('simulations corn farm1'!JU122+'Step 1-Farm Data'!$D$60,1),"")</f>
        <v>192.1</v>
      </c>
      <c r="JV127">
        <f>+IF('Step 1-Farm Data'!$D$60+'simulations corn farm1'!JV122&gt;=0,ROUND('simulations corn farm1'!JV122+'Step 1-Farm Data'!$D$60,1),"")</f>
        <v>184.2</v>
      </c>
      <c r="JW127">
        <f>+IF('Step 1-Farm Data'!$D$60+'simulations corn farm1'!JW122&gt;=0,ROUND('simulations corn farm1'!JW122+'Step 1-Farm Data'!$D$60,1),"")</f>
        <v>169.4</v>
      </c>
      <c r="JX127">
        <f>+IF('Step 1-Farm Data'!$D$60+'simulations corn farm1'!JX122&gt;=0,ROUND('simulations corn farm1'!JX122+'Step 1-Farm Data'!$D$60,1),"")</f>
        <v>174.1</v>
      </c>
      <c r="JY127">
        <f>+IF('Step 1-Farm Data'!$D$60+'simulations corn farm1'!JY122&gt;=0,ROUND('simulations corn farm1'!JY122+'Step 1-Farm Data'!$D$60,1),"")</f>
        <v>174.9</v>
      </c>
      <c r="JZ127">
        <f>+IF('Step 1-Farm Data'!$D$60+'simulations corn farm1'!JZ122&gt;=0,ROUND('simulations corn farm1'!JZ122+'Step 1-Farm Data'!$D$60,1),"")</f>
        <v>195.5</v>
      </c>
      <c r="KA127">
        <f>+IF('Step 1-Farm Data'!$D$60+'simulations corn farm1'!KA122&gt;=0,ROUND('simulations corn farm1'!KA122+'Step 1-Farm Data'!$D$60,1),"")</f>
        <v>187.7</v>
      </c>
      <c r="KB127">
        <f>+IF('Step 1-Farm Data'!$D$60+'simulations corn farm1'!KB122&gt;=0,ROUND('simulations corn farm1'!KB122+'Step 1-Farm Data'!$D$60,1),"")</f>
        <v>182.1</v>
      </c>
      <c r="KC127">
        <f>+IF('Step 1-Farm Data'!$D$60+'simulations corn farm1'!KC122&gt;=0,ROUND('simulations corn farm1'!KC122+'Step 1-Farm Data'!$D$60,1),"")</f>
        <v>175.6</v>
      </c>
      <c r="KD127">
        <f>+IF('Step 1-Farm Data'!$D$60+'simulations corn farm1'!KD122&gt;=0,ROUND('simulations corn farm1'!KD122+'Step 1-Farm Data'!$D$60,1),"")</f>
        <v>203.2</v>
      </c>
      <c r="KE127">
        <f>+IF('Step 1-Farm Data'!$D$60+'simulations corn farm1'!KE122&gt;=0,ROUND('simulations corn farm1'!KE122+'Step 1-Farm Data'!$D$60,1),"")</f>
        <v>184.1</v>
      </c>
      <c r="KF127">
        <f>+IF('Step 1-Farm Data'!$D$60+'simulations corn farm1'!KF122&gt;=0,ROUND('simulations corn farm1'!KF122+'Step 1-Farm Data'!$D$60,1),"")</f>
        <v>180.9</v>
      </c>
      <c r="KG127">
        <f>+IF('Step 1-Farm Data'!$D$60+'simulations corn farm1'!KG122&gt;=0,ROUND('simulations corn farm1'!KG122+'Step 1-Farm Data'!$D$60,1),"")</f>
        <v>168.5</v>
      </c>
      <c r="KH127">
        <f>+IF('Step 1-Farm Data'!$D$60+'simulations corn farm1'!KH122&gt;=0,ROUND('simulations corn farm1'!KH122+'Step 1-Farm Data'!$D$60,1),"")</f>
        <v>177.5</v>
      </c>
      <c r="KI127">
        <f>+IF('Step 1-Farm Data'!$D$60+'simulations corn farm1'!KI122&gt;=0,ROUND('simulations corn farm1'!KI122+'Step 1-Farm Data'!$D$60,1),"")</f>
        <v>185.1</v>
      </c>
      <c r="KJ127">
        <f>+IF('Step 1-Farm Data'!$D$60+'simulations corn farm1'!KJ122&gt;=0,ROUND('simulations corn farm1'!KJ122+'Step 1-Farm Data'!$D$60,1),"")</f>
        <v>174.5</v>
      </c>
      <c r="KK127">
        <f>+IF('Step 1-Farm Data'!$D$60+'simulations corn farm1'!KK122&gt;=0,ROUND('simulations corn farm1'!KK122+'Step 1-Farm Data'!$D$60,1),"")</f>
        <v>172.3</v>
      </c>
      <c r="KL127">
        <f>+IF('Step 1-Farm Data'!$D$60+'simulations corn farm1'!KL122&gt;=0,ROUND('simulations corn farm1'!KL122+'Step 1-Farm Data'!$D$60,1),"")</f>
        <v>181.5</v>
      </c>
      <c r="KM127">
        <f>+IF('Step 1-Farm Data'!$D$60+'simulations corn farm1'!KM122&gt;=0,ROUND('simulations corn farm1'!KM122+'Step 1-Farm Data'!$D$60,1),"")</f>
        <v>176.9</v>
      </c>
      <c r="KN127">
        <f>+IF('Step 1-Farm Data'!$D$60+'simulations corn farm1'!KN122&gt;=0,ROUND('simulations corn farm1'!KN122+'Step 1-Farm Data'!$D$60,1),"")</f>
        <v>173.6</v>
      </c>
      <c r="KO127">
        <f>+IF('Step 1-Farm Data'!$D$60+'simulations corn farm1'!KO122&gt;=0,ROUND('simulations corn farm1'!KO122+'Step 1-Farm Data'!$D$60,1),"")</f>
        <v>183.1</v>
      </c>
      <c r="KP127">
        <f>+IF('Step 1-Farm Data'!$D$60+'simulations corn farm1'!KP122&gt;=0,ROUND('simulations corn farm1'!KP122+'Step 1-Farm Data'!$D$60,1),"")</f>
        <v>157.9</v>
      </c>
      <c r="KQ127">
        <f>+IF('Step 1-Farm Data'!$D$60+'simulations corn farm1'!KQ122&gt;=0,ROUND('simulations corn farm1'!KQ122+'Step 1-Farm Data'!$D$60,1),"")</f>
        <v>163.6</v>
      </c>
      <c r="KR127">
        <f>+IF('Step 1-Farm Data'!$D$60+'simulations corn farm1'!KR122&gt;=0,ROUND('simulations corn farm1'!KR122+'Step 1-Farm Data'!$D$60,1),"")</f>
        <v>169.3</v>
      </c>
      <c r="KS127">
        <f>+IF('Step 1-Farm Data'!$D$60+'simulations corn farm1'!KS122&gt;=0,ROUND('simulations corn farm1'!KS122+'Step 1-Farm Data'!$D$60,1),"")</f>
        <v>184.7</v>
      </c>
      <c r="KT127">
        <f>+IF('Step 1-Farm Data'!$D$60+'simulations corn farm1'!KT122&gt;=0,ROUND('simulations corn farm1'!KT122+'Step 1-Farm Data'!$D$60,1),"")</f>
        <v>154.30000000000001</v>
      </c>
      <c r="KU127">
        <f>+IF('Step 1-Farm Data'!$D$60+'simulations corn farm1'!KU122&gt;=0,ROUND('simulations corn farm1'!KU122+'Step 1-Farm Data'!$D$60,1),"")</f>
        <v>194.1</v>
      </c>
      <c r="KV127">
        <f>+IF('Step 1-Farm Data'!$D$60+'simulations corn farm1'!KV122&gt;=0,ROUND('simulations corn farm1'!KV122+'Step 1-Farm Data'!$D$60,1),"")</f>
        <v>165.9</v>
      </c>
      <c r="KW127">
        <f>+IF('Step 1-Farm Data'!$D$60+'simulations corn farm1'!KW122&gt;=0,ROUND('simulations corn farm1'!KW122+'Step 1-Farm Data'!$D$60,1),"")</f>
        <v>184.4</v>
      </c>
      <c r="KX127">
        <f>+IF('Step 1-Farm Data'!$D$60+'simulations corn farm1'!KX122&gt;=0,ROUND('simulations corn farm1'!KX122+'Step 1-Farm Data'!$D$60,1),"")</f>
        <v>158.19999999999999</v>
      </c>
      <c r="KY127">
        <f>+IF('Step 1-Farm Data'!$D$60+'simulations corn farm1'!KY122&gt;=0,ROUND('simulations corn farm1'!KY122+'Step 1-Farm Data'!$D$60,1),"")</f>
        <v>177.8</v>
      </c>
      <c r="KZ127">
        <f>+IF('Step 1-Farm Data'!$D$60+'simulations corn farm1'!KZ122&gt;=0,ROUND('simulations corn farm1'!KZ122+'Step 1-Farm Data'!$D$60,1),"")</f>
        <v>152.9</v>
      </c>
      <c r="LA127">
        <f>+IF('Step 1-Farm Data'!$D$60+'simulations corn farm1'!LA122&gt;=0,ROUND('simulations corn farm1'!LA122+'Step 1-Farm Data'!$D$60,1),"")</f>
        <v>178.8</v>
      </c>
      <c r="LB127">
        <f>+IF('Step 1-Farm Data'!$D$60+'simulations corn farm1'!LB122&gt;=0,ROUND('simulations corn farm1'!LB122+'Step 1-Farm Data'!$D$60,1),"")</f>
        <v>171.9</v>
      </c>
      <c r="LC127">
        <f>+IF('Step 1-Farm Data'!$D$60+'simulations corn farm1'!LC122&gt;=0,ROUND('simulations corn farm1'!LC122+'Step 1-Farm Data'!$D$60,1),"")</f>
        <v>187.8</v>
      </c>
      <c r="LD127">
        <f>+IF('Step 1-Farm Data'!$D$60+'simulations corn farm1'!LD122&gt;=0,ROUND('simulations corn farm1'!LD122+'Step 1-Farm Data'!$D$60,1),"")</f>
        <v>176.1</v>
      </c>
      <c r="LE127">
        <f>+IF('Step 1-Farm Data'!$D$60+'simulations corn farm1'!LE122&gt;=0,ROUND('simulations corn farm1'!LE122+'Step 1-Farm Data'!$D$60,1),"")</f>
        <v>171.6</v>
      </c>
      <c r="LF127">
        <f>+IF('Step 1-Farm Data'!$D$60+'simulations corn farm1'!LF122&gt;=0,ROUND('simulations corn farm1'!LF122+'Step 1-Farm Data'!$D$60,1),"")</f>
        <v>194.1</v>
      </c>
      <c r="LG127">
        <f>+IF('Step 1-Farm Data'!$D$60+'simulations corn farm1'!LG122&gt;=0,ROUND('simulations corn farm1'!LG122+'Step 1-Farm Data'!$D$60,1),"")</f>
        <v>161.80000000000001</v>
      </c>
      <c r="LH127">
        <f>+IF('Step 1-Farm Data'!$D$60+'simulations corn farm1'!LH122&gt;=0,ROUND('simulations corn farm1'!LH122+'Step 1-Farm Data'!$D$60,1),"")</f>
        <v>168.3</v>
      </c>
      <c r="LI127">
        <f>+IF('Step 1-Farm Data'!$D$60+'simulations corn farm1'!LI122&gt;=0,ROUND('simulations corn farm1'!LI122+'Step 1-Farm Data'!$D$60,1),"")</f>
        <v>185.1</v>
      </c>
      <c r="LJ127">
        <f>+IF('Step 1-Farm Data'!$D$60+'simulations corn farm1'!LJ122&gt;=0,ROUND('simulations corn farm1'!LJ122+'Step 1-Farm Data'!$D$60,1),"")</f>
        <v>185.3</v>
      </c>
      <c r="LK127">
        <f>+IF('Step 1-Farm Data'!$D$60+'simulations corn farm1'!LK122&gt;=0,ROUND('simulations corn farm1'!LK122+'Step 1-Farm Data'!$D$60,1),"")</f>
        <v>176.1</v>
      </c>
      <c r="LL127">
        <f>+IF('Step 1-Farm Data'!$D$60+'simulations corn farm1'!LL122&gt;=0,ROUND('simulations corn farm1'!LL122+'Step 1-Farm Data'!$D$60,1),"")</f>
        <v>190.3</v>
      </c>
      <c r="LM127">
        <f>+IF('Step 1-Farm Data'!$D$60+'simulations corn farm1'!LM122&gt;=0,ROUND('simulations corn farm1'!LM122+'Step 1-Farm Data'!$D$60,1),"")</f>
        <v>179</v>
      </c>
      <c r="LN127">
        <f>+IF('Step 1-Farm Data'!$D$60+'simulations corn farm1'!LN122&gt;=0,ROUND('simulations corn farm1'!LN122+'Step 1-Farm Data'!$D$60,1),"")</f>
        <v>151.9</v>
      </c>
      <c r="LO127">
        <f>+IF('Step 1-Farm Data'!$D$60+'simulations corn farm1'!LO122&gt;=0,ROUND('simulations corn farm1'!LO122+'Step 1-Farm Data'!$D$60,1),"")</f>
        <v>202</v>
      </c>
      <c r="LP127">
        <f>+IF('Step 1-Farm Data'!$D$60+'simulations corn farm1'!LP122&gt;=0,ROUND('simulations corn farm1'!LP122+'Step 1-Farm Data'!$D$60,1),"")</f>
        <v>182.4</v>
      </c>
      <c r="LQ127">
        <f>+IF('Step 1-Farm Data'!$D$60+'simulations corn farm1'!LQ122&gt;=0,ROUND('simulations corn farm1'!LQ122+'Step 1-Farm Data'!$D$60,1),"")</f>
        <v>172.2</v>
      </c>
      <c r="LR127">
        <f>+IF('Step 1-Farm Data'!$D$60+'simulations corn farm1'!LR122&gt;=0,ROUND('simulations corn farm1'!LR122+'Step 1-Farm Data'!$D$60,1),"")</f>
        <v>200.7</v>
      </c>
      <c r="LS127">
        <f>+IF('Step 1-Farm Data'!$D$60+'simulations corn farm1'!LS122&gt;=0,ROUND('simulations corn farm1'!LS122+'Step 1-Farm Data'!$D$60,1),"")</f>
        <v>164.3</v>
      </c>
      <c r="LT127">
        <f>+IF('Step 1-Farm Data'!$D$60+'simulations corn farm1'!LT122&gt;=0,ROUND('simulations corn farm1'!LT122+'Step 1-Farm Data'!$D$60,1),"")</f>
        <v>190.1</v>
      </c>
      <c r="LU127">
        <f>+IF('Step 1-Farm Data'!$D$60+'simulations corn farm1'!LU122&gt;=0,ROUND('simulations corn farm1'!LU122+'Step 1-Farm Data'!$D$60,1),"")</f>
        <v>176.3</v>
      </c>
      <c r="LV127">
        <f>+IF('Step 1-Farm Data'!$D$60+'simulations corn farm1'!LV122&gt;=0,ROUND('simulations corn farm1'!LV122+'Step 1-Farm Data'!$D$60,1),"")</f>
        <v>169.6</v>
      </c>
      <c r="LW127">
        <f>+IF('Step 1-Farm Data'!$D$60+'simulations corn farm1'!LW122&gt;=0,ROUND('simulations corn farm1'!LW122+'Step 1-Farm Data'!$D$60,1),"")</f>
        <v>169.3</v>
      </c>
      <c r="LX127">
        <f>+IF('Step 1-Farm Data'!$D$60+'simulations corn farm1'!LX122&gt;=0,ROUND('simulations corn farm1'!LX122+'Step 1-Farm Data'!$D$60,1),"")</f>
        <v>160.1</v>
      </c>
      <c r="LY127">
        <f>+IF('Step 1-Farm Data'!$D$60+'simulations corn farm1'!LY122&gt;=0,ROUND('simulations corn farm1'!LY122+'Step 1-Farm Data'!$D$60,1),"")</f>
        <v>176.8</v>
      </c>
      <c r="LZ127">
        <f>+IF('Step 1-Farm Data'!$D$60+'simulations corn farm1'!LZ122&gt;=0,ROUND('simulations corn farm1'!LZ122+'Step 1-Farm Data'!$D$60,1),"")</f>
        <v>166.4</v>
      </c>
      <c r="MA127">
        <f>+IF('Step 1-Farm Data'!$D$60+'simulations corn farm1'!MA122&gt;=0,ROUND('simulations corn farm1'!MA122+'Step 1-Farm Data'!$D$60,1),"")</f>
        <v>165.9</v>
      </c>
      <c r="MB127">
        <f>+IF('Step 1-Farm Data'!$D$60+'simulations corn farm1'!MB122&gt;=0,ROUND('simulations corn farm1'!MB122+'Step 1-Farm Data'!$D$60,1),"")</f>
        <v>175.3</v>
      </c>
      <c r="MC127">
        <f>+IF('Step 1-Farm Data'!$D$60+'simulations corn farm1'!MC122&gt;=0,ROUND('simulations corn farm1'!MC122+'Step 1-Farm Data'!$D$60,1),"")</f>
        <v>169.2</v>
      </c>
      <c r="MD127">
        <f>+IF('Step 1-Farm Data'!$D$60+'simulations corn farm1'!MD122&gt;=0,ROUND('simulations corn farm1'!MD122+'Step 1-Farm Data'!$D$60,1),"")</f>
        <v>171.2</v>
      </c>
      <c r="ME127">
        <f>+IF('Step 1-Farm Data'!$D$60+'simulations corn farm1'!ME122&gt;=0,ROUND('simulations corn farm1'!ME122+'Step 1-Farm Data'!$D$60,1),"")</f>
        <v>187.3</v>
      </c>
      <c r="MF127">
        <f>+IF('Step 1-Farm Data'!$D$60+'simulations corn farm1'!MF122&gt;=0,ROUND('simulations corn farm1'!MF122+'Step 1-Farm Data'!$D$60,1),"")</f>
        <v>173.2</v>
      </c>
      <c r="MG127">
        <f>+IF('Step 1-Farm Data'!$D$60+'simulations corn farm1'!MG122&gt;=0,ROUND('simulations corn farm1'!MG122+'Step 1-Farm Data'!$D$60,1),"")</f>
        <v>170.7</v>
      </c>
      <c r="MH127">
        <f>+IF('Step 1-Farm Data'!$D$60+'simulations corn farm1'!MH122&gt;=0,ROUND('simulations corn farm1'!MH122+'Step 1-Farm Data'!$D$60,1),"")</f>
        <v>168.5</v>
      </c>
      <c r="MI127">
        <f>+IF('Step 1-Farm Data'!$D$60+'simulations corn farm1'!MI122&gt;=0,ROUND('simulations corn farm1'!MI122+'Step 1-Farm Data'!$D$60,1),"")</f>
        <v>168.4</v>
      </c>
      <c r="MJ127">
        <f>+IF('Step 1-Farm Data'!$D$60+'simulations corn farm1'!MJ122&gt;=0,ROUND('simulations corn farm1'!MJ122+'Step 1-Farm Data'!$D$60,1),"")</f>
        <v>172.1</v>
      </c>
      <c r="MK127">
        <f>+IF('Step 1-Farm Data'!$D$60+'simulations corn farm1'!MK122&gt;=0,ROUND('simulations corn farm1'!MK122+'Step 1-Farm Data'!$D$60,1),"")</f>
        <v>167.4</v>
      </c>
      <c r="ML127">
        <f>+IF('Step 1-Farm Data'!$D$60+'simulations corn farm1'!ML122&gt;=0,ROUND('simulations corn farm1'!ML122+'Step 1-Farm Data'!$D$60,1),"")</f>
        <v>161.30000000000001</v>
      </c>
      <c r="MM127">
        <f>+IF('Step 1-Farm Data'!$D$60+'simulations corn farm1'!MM122&gt;=0,ROUND('simulations corn farm1'!MM122+'Step 1-Farm Data'!$D$60,1),"")</f>
        <v>192.1</v>
      </c>
      <c r="MN127">
        <f>+IF('Step 1-Farm Data'!$D$60+'simulations corn farm1'!MN122&gt;=0,ROUND('simulations corn farm1'!MN122+'Step 1-Farm Data'!$D$60,1),"")</f>
        <v>177.8</v>
      </c>
      <c r="MO127">
        <f>+IF('Step 1-Farm Data'!$D$60+'simulations corn farm1'!MO122&gt;=0,ROUND('simulations corn farm1'!MO122+'Step 1-Farm Data'!$D$60,1),"")</f>
        <v>180.9</v>
      </c>
      <c r="MP127">
        <f>+IF('Step 1-Farm Data'!$D$60+'simulations corn farm1'!MP122&gt;=0,ROUND('simulations corn farm1'!MP122+'Step 1-Farm Data'!$D$60,1),"")</f>
        <v>178.2</v>
      </c>
      <c r="MQ127">
        <f>+IF('Step 1-Farm Data'!$D$60+'simulations corn farm1'!MQ122&gt;=0,ROUND('simulations corn farm1'!MQ122+'Step 1-Farm Data'!$D$60,1),"")</f>
        <v>162.6</v>
      </c>
      <c r="MR127">
        <f>+IF('Step 1-Farm Data'!$D$60+'simulations corn farm1'!MR122&gt;=0,ROUND('simulations corn farm1'!MR122+'Step 1-Farm Data'!$D$60,1),"")</f>
        <v>167.9</v>
      </c>
      <c r="MS127">
        <f>+IF('Step 1-Farm Data'!$D$60+'simulations corn farm1'!MS122&gt;=0,ROUND('simulations corn farm1'!MS122+'Step 1-Farm Data'!$D$60,1),"")</f>
        <v>155.6</v>
      </c>
      <c r="MT127">
        <f>+IF('Step 1-Farm Data'!$D$60+'simulations corn farm1'!MT122&gt;=0,ROUND('simulations corn farm1'!MT122+'Step 1-Farm Data'!$D$60,1),"")</f>
        <v>168.8</v>
      </c>
      <c r="MU127">
        <f>+IF('Step 1-Farm Data'!$D$60+'simulations corn farm1'!MU122&gt;=0,ROUND('simulations corn farm1'!MU122+'Step 1-Farm Data'!$D$60,1),"")</f>
        <v>191.8</v>
      </c>
      <c r="MV127">
        <f>+IF('Step 1-Farm Data'!$D$60+'simulations corn farm1'!MV122&gt;=0,ROUND('simulations corn farm1'!MV122+'Step 1-Farm Data'!$D$60,1),"")</f>
        <v>159.6</v>
      </c>
      <c r="MW127">
        <f>+IF('Step 1-Farm Data'!$D$60+'simulations corn farm1'!MW122&gt;=0,ROUND('simulations corn farm1'!MW122+'Step 1-Farm Data'!$D$60,1),"")</f>
        <v>196.8</v>
      </c>
      <c r="MX127">
        <f>+IF('Step 1-Farm Data'!$D$60+'simulations corn farm1'!MX122&gt;=0,ROUND('simulations corn farm1'!MX122+'Step 1-Farm Data'!$D$60,1),"")</f>
        <v>167</v>
      </c>
      <c r="MY127">
        <f>+IF('Step 1-Farm Data'!$D$60+'simulations corn farm1'!MY122&gt;=0,ROUND('simulations corn farm1'!MY122+'Step 1-Farm Data'!$D$60,1),"")</f>
        <v>159.6</v>
      </c>
      <c r="MZ127">
        <f>+IF('Step 1-Farm Data'!$D$60+'simulations corn farm1'!MZ122&gt;=0,ROUND('simulations corn farm1'!MZ122+'Step 1-Farm Data'!$D$60,1),"")</f>
        <v>142.30000000000001</v>
      </c>
      <c r="NA127">
        <f>+IF('Step 1-Farm Data'!$D$60+'simulations corn farm1'!NA122&gt;=0,ROUND('simulations corn farm1'!NA122+'Step 1-Farm Data'!$D$60,1),"")</f>
        <v>200.8</v>
      </c>
      <c r="NB127">
        <f>+IF('Step 1-Farm Data'!$D$60+'simulations corn farm1'!NB122&gt;=0,ROUND('simulations corn farm1'!NB122+'Step 1-Farm Data'!$D$60,1),"")</f>
        <v>163.9</v>
      </c>
      <c r="NC127">
        <f>+IF('Step 1-Farm Data'!$D$60+'simulations corn farm1'!NC122&gt;=0,ROUND('simulations corn farm1'!NC122+'Step 1-Farm Data'!$D$60,1),"")</f>
        <v>159.1</v>
      </c>
      <c r="ND127">
        <f>+IF('Step 1-Farm Data'!$D$60+'simulations corn farm1'!ND122&gt;=0,ROUND('simulations corn farm1'!ND122+'Step 1-Farm Data'!$D$60,1),"")</f>
        <v>191.7</v>
      </c>
      <c r="NE127">
        <f>+IF('Step 1-Farm Data'!$D$60+'simulations corn farm1'!NE122&gt;=0,ROUND('simulations corn farm1'!NE122+'Step 1-Farm Data'!$D$60,1),"")</f>
        <v>181.3</v>
      </c>
      <c r="NF127">
        <f>+IF('Step 1-Farm Data'!$D$60+'simulations corn farm1'!NF122&gt;=0,ROUND('simulations corn farm1'!NF122+'Step 1-Farm Data'!$D$60,1),"")</f>
        <v>176.1</v>
      </c>
      <c r="NG127">
        <f>+IF('Step 1-Farm Data'!$D$60+'simulations corn farm1'!NG122&gt;=0,ROUND('simulations corn farm1'!NG122+'Step 1-Farm Data'!$D$60,1),"")</f>
        <v>176.2</v>
      </c>
      <c r="NH127">
        <f>+IF('Step 1-Farm Data'!$D$60+'simulations corn farm1'!NH122&gt;=0,ROUND('simulations corn farm1'!NH122+'Step 1-Farm Data'!$D$60,1),"")</f>
        <v>181.3</v>
      </c>
      <c r="NI127">
        <f>+IF('Step 1-Farm Data'!$D$60+'simulations corn farm1'!NI122&gt;=0,ROUND('simulations corn farm1'!NI122+'Step 1-Farm Data'!$D$60,1),"")</f>
        <v>176.3</v>
      </c>
      <c r="NJ127">
        <f>+IF('Step 1-Farm Data'!$D$60+'simulations corn farm1'!NJ122&gt;=0,ROUND('simulations corn farm1'!NJ122+'Step 1-Farm Data'!$D$60,1),"")</f>
        <v>197.3</v>
      </c>
      <c r="NK127">
        <f>+IF('Step 1-Farm Data'!$D$60+'simulations corn farm1'!NK122&gt;=0,ROUND('simulations corn farm1'!NK122+'Step 1-Farm Data'!$D$60,1),"")</f>
        <v>159.9</v>
      </c>
      <c r="NL127">
        <f>+IF('Step 1-Farm Data'!$D$60+'simulations corn farm1'!NL122&gt;=0,ROUND('simulations corn farm1'!NL122+'Step 1-Farm Data'!$D$60,1),"")</f>
        <v>182.8</v>
      </c>
      <c r="NM127">
        <f>+IF('Step 1-Farm Data'!$D$60+'simulations corn farm1'!NM122&gt;=0,ROUND('simulations corn farm1'!NM122+'Step 1-Farm Data'!$D$60,1),"")</f>
        <v>164.3</v>
      </c>
      <c r="NN127">
        <f>+IF('Step 1-Farm Data'!$D$60+'simulations corn farm1'!NN122&gt;=0,ROUND('simulations corn farm1'!NN122+'Step 1-Farm Data'!$D$60,1),"")</f>
        <v>166.9</v>
      </c>
      <c r="NO127">
        <f>+IF('Step 1-Farm Data'!$D$60+'simulations corn farm1'!NO122&gt;=0,ROUND('simulations corn farm1'!NO122+'Step 1-Farm Data'!$D$60,1),"")</f>
        <v>160.69999999999999</v>
      </c>
      <c r="NP127">
        <f>+IF('Step 1-Farm Data'!$D$60+'simulations corn farm1'!NP122&gt;=0,ROUND('simulations corn farm1'!NP122+'Step 1-Farm Data'!$D$60,1),"")</f>
        <v>168.3</v>
      </c>
      <c r="NQ127">
        <f>+IF('Step 1-Farm Data'!$D$60+'simulations corn farm1'!NQ122&gt;=0,ROUND('simulations corn farm1'!NQ122+'Step 1-Farm Data'!$D$60,1),"")</f>
        <v>181.4</v>
      </c>
      <c r="NR127">
        <f>+IF('Step 1-Farm Data'!$D$60+'simulations corn farm1'!NR122&gt;=0,ROUND('simulations corn farm1'!NR122+'Step 1-Farm Data'!$D$60,1),"")</f>
        <v>184.9</v>
      </c>
      <c r="NS127">
        <f>+IF('Step 1-Farm Data'!$D$60+'simulations corn farm1'!NS122&gt;=0,ROUND('simulations corn farm1'!NS122+'Step 1-Farm Data'!$D$60,1),"")</f>
        <v>174.1</v>
      </c>
      <c r="NT127">
        <f>+IF('Step 1-Farm Data'!$D$60+'simulations corn farm1'!NT122&gt;=0,ROUND('simulations corn farm1'!NT122+'Step 1-Farm Data'!$D$60,1),"")</f>
        <v>167.7</v>
      </c>
      <c r="NU127">
        <f>+IF('Step 1-Farm Data'!$D$60+'simulations corn farm1'!NU122&gt;=0,ROUND('simulations corn farm1'!NU122+'Step 1-Farm Data'!$D$60,1),"")</f>
        <v>162.9</v>
      </c>
      <c r="NV127">
        <f>+IF('Step 1-Farm Data'!$D$60+'simulations corn farm1'!NV122&gt;=0,ROUND('simulations corn farm1'!NV122+'Step 1-Farm Data'!$D$60,1),"")</f>
        <v>178.9</v>
      </c>
      <c r="NW127">
        <f>+IF('Step 1-Farm Data'!$D$60+'simulations corn farm1'!NW122&gt;=0,ROUND('simulations corn farm1'!NW122+'Step 1-Farm Data'!$D$60,1),"")</f>
        <v>171</v>
      </c>
      <c r="NX127">
        <f>+IF('Step 1-Farm Data'!$D$60+'simulations corn farm1'!NX122&gt;=0,ROUND('simulations corn farm1'!NX122+'Step 1-Farm Data'!$D$60,1),"")</f>
        <v>190.2</v>
      </c>
      <c r="NY127">
        <f>+IF('Step 1-Farm Data'!$D$60+'simulations corn farm1'!NY122&gt;=0,ROUND('simulations corn farm1'!NY122+'Step 1-Farm Data'!$D$60,1),"")</f>
        <v>177.8</v>
      </c>
      <c r="NZ127">
        <f>+IF('Step 1-Farm Data'!$D$60+'simulations corn farm1'!NZ122&gt;=0,ROUND('simulations corn farm1'!NZ122+'Step 1-Farm Data'!$D$60,1),"")</f>
        <v>172.6</v>
      </c>
      <c r="OA127">
        <f>+IF('Step 1-Farm Data'!$D$60+'simulations corn farm1'!OA122&gt;=0,ROUND('simulations corn farm1'!OA122+'Step 1-Farm Data'!$D$60,1),"")</f>
        <v>173.2</v>
      </c>
      <c r="OB127">
        <f>+IF('Step 1-Farm Data'!$D$60+'simulations corn farm1'!OB122&gt;=0,ROUND('simulations corn farm1'!OB122+'Step 1-Farm Data'!$D$60,1),"")</f>
        <v>174.2</v>
      </c>
      <c r="OC127">
        <f>+IF('Step 1-Farm Data'!$D$60+'simulations corn farm1'!OC122&gt;=0,ROUND('simulations corn farm1'!OC122+'Step 1-Farm Data'!$D$60,1),"")</f>
        <v>197.5</v>
      </c>
      <c r="OD127">
        <f>+IF('Step 1-Farm Data'!$D$60+'simulations corn farm1'!OD122&gt;=0,ROUND('simulations corn farm1'!OD122+'Step 1-Farm Data'!$D$60,1),"")</f>
        <v>171.6</v>
      </c>
      <c r="OE127">
        <f>+IF('Step 1-Farm Data'!$D$60+'simulations corn farm1'!OE122&gt;=0,ROUND('simulations corn farm1'!OE122+'Step 1-Farm Data'!$D$60,1),"")</f>
        <v>184.8</v>
      </c>
      <c r="OF127">
        <f>+IF('Step 1-Farm Data'!$D$60+'simulations corn farm1'!OF122&gt;=0,ROUND('simulations corn farm1'!OF122+'Step 1-Farm Data'!$D$60,1),"")</f>
        <v>166.1</v>
      </c>
      <c r="OG127">
        <f>+IF('Step 1-Farm Data'!$D$60+'simulations corn farm1'!OG122&gt;=0,ROUND('simulations corn farm1'!OG122+'Step 1-Farm Data'!$D$60,1),"")</f>
        <v>177.2</v>
      </c>
      <c r="OH127">
        <f>+IF('Step 1-Farm Data'!$D$60+'simulations corn farm1'!OH122&gt;=0,ROUND('simulations corn farm1'!OH122+'Step 1-Farm Data'!$D$60,1),"")</f>
        <v>180.7</v>
      </c>
      <c r="OI127">
        <f>+IF('Step 1-Farm Data'!$D$60+'simulations corn farm1'!OI122&gt;=0,ROUND('simulations corn farm1'!OI122+'Step 1-Farm Data'!$D$60,1),"")</f>
        <v>169.9</v>
      </c>
      <c r="OJ127">
        <f>+IF('Step 1-Farm Data'!$D$60+'simulations corn farm1'!OJ122&gt;=0,ROUND('simulations corn farm1'!OJ122+'Step 1-Farm Data'!$D$60,1),"")</f>
        <v>171.1</v>
      </c>
      <c r="OK127">
        <f>+IF('Step 1-Farm Data'!$D$60+'simulations corn farm1'!OK122&gt;=0,ROUND('simulations corn farm1'!OK122+'Step 1-Farm Data'!$D$60,1),"")</f>
        <v>169</v>
      </c>
      <c r="OL127">
        <f>+IF('Step 1-Farm Data'!$D$60+'simulations corn farm1'!OL122&gt;=0,ROUND('simulations corn farm1'!OL122+'Step 1-Farm Data'!$D$60,1),"")</f>
        <v>177.3</v>
      </c>
      <c r="OM127">
        <f>+IF('Step 1-Farm Data'!$D$60+'simulations corn farm1'!OM122&gt;=0,ROUND('simulations corn farm1'!OM122+'Step 1-Farm Data'!$D$60,1),"")</f>
        <v>178.7</v>
      </c>
      <c r="ON127">
        <f>+IF('Step 1-Farm Data'!$D$60+'simulations corn farm1'!ON122&gt;=0,ROUND('simulations corn farm1'!ON122+'Step 1-Farm Data'!$D$60,1),"")</f>
        <v>177.7</v>
      </c>
      <c r="OO127">
        <f>+IF('Step 1-Farm Data'!$D$60+'simulations corn farm1'!OO122&gt;=0,ROUND('simulations corn farm1'!OO122+'Step 1-Farm Data'!$D$60,1),"")</f>
        <v>188.4</v>
      </c>
      <c r="OP127">
        <f>+IF('Step 1-Farm Data'!$D$60+'simulations corn farm1'!OP122&gt;=0,ROUND('simulations corn farm1'!OP122+'Step 1-Farm Data'!$D$60,1),"")</f>
        <v>178.6</v>
      </c>
      <c r="OQ127">
        <f>+IF('Step 1-Farm Data'!$D$60+'simulations corn farm1'!OQ122&gt;=0,ROUND('simulations corn farm1'!OQ122+'Step 1-Farm Data'!$D$60,1),"")</f>
        <v>177.6</v>
      </c>
      <c r="OR127">
        <f>+IF('Step 1-Farm Data'!$D$60+'simulations corn farm1'!OR122&gt;=0,ROUND('simulations corn farm1'!OR122+'Step 1-Farm Data'!$D$60,1),"")</f>
        <v>161.19999999999999</v>
      </c>
      <c r="OS127">
        <f>+IF('Step 1-Farm Data'!$D$60+'simulations corn farm1'!OS122&gt;=0,ROUND('simulations corn farm1'!OS122+'Step 1-Farm Data'!$D$60,1),"")</f>
        <v>181.4</v>
      </c>
      <c r="OT127">
        <f>+IF('Step 1-Farm Data'!$D$60+'simulations corn farm1'!OT122&gt;=0,ROUND('simulations corn farm1'!OT122+'Step 1-Farm Data'!$D$60,1),"")</f>
        <v>180.6</v>
      </c>
      <c r="OU127">
        <f>+IF('Step 1-Farm Data'!$D$60+'simulations corn farm1'!OU122&gt;=0,ROUND('simulations corn farm1'!OU122+'Step 1-Farm Data'!$D$60,1),"")</f>
        <v>177.2</v>
      </c>
      <c r="OV127">
        <f>+IF('Step 1-Farm Data'!$D$60+'simulations corn farm1'!OV122&gt;=0,ROUND('simulations corn farm1'!OV122+'Step 1-Farm Data'!$D$60,1),"")</f>
        <v>168.1</v>
      </c>
      <c r="OW127">
        <f>+IF('Step 1-Farm Data'!$D$60+'simulations corn farm1'!OW122&gt;=0,ROUND('simulations corn farm1'!OW122+'Step 1-Farm Data'!$D$60,1),"")</f>
        <v>178.9</v>
      </c>
      <c r="OX127">
        <f>+IF('Step 1-Farm Data'!$D$60+'simulations corn farm1'!OX122&gt;=0,ROUND('simulations corn farm1'!OX122+'Step 1-Farm Data'!$D$60,1),"")</f>
        <v>163.1</v>
      </c>
      <c r="OY127">
        <f>+IF('Step 1-Farm Data'!$D$60+'simulations corn farm1'!OY122&gt;=0,ROUND('simulations corn farm1'!OY122+'Step 1-Farm Data'!$D$60,1),"")</f>
        <v>175.6</v>
      </c>
      <c r="OZ127">
        <f>+IF('Step 1-Farm Data'!$D$60+'simulations corn farm1'!OZ122&gt;=0,ROUND('simulations corn farm1'!OZ122+'Step 1-Farm Data'!$D$60,1),"")</f>
        <v>184.7</v>
      </c>
      <c r="PA127">
        <f>+IF('Step 1-Farm Data'!$D$60+'simulations corn farm1'!PA122&gt;=0,ROUND('simulations corn farm1'!PA122+'Step 1-Farm Data'!$D$60,1),"")</f>
        <v>160.4</v>
      </c>
      <c r="PB127">
        <f>+IF('Step 1-Farm Data'!$D$60+'simulations corn farm1'!PB122&gt;=0,ROUND('simulations corn farm1'!PB122+'Step 1-Farm Data'!$D$60,1),"")</f>
        <v>169.4</v>
      </c>
      <c r="PC127">
        <f>+IF('Step 1-Farm Data'!$D$60+'simulations corn farm1'!PC122&gt;=0,ROUND('simulations corn farm1'!PC122+'Step 1-Farm Data'!$D$60,1),"")</f>
        <v>179</v>
      </c>
      <c r="PD127">
        <f>+IF('Step 1-Farm Data'!$D$60+'simulations corn farm1'!PD122&gt;=0,ROUND('simulations corn farm1'!PD122+'Step 1-Farm Data'!$D$60,1),"")</f>
        <v>186.4</v>
      </c>
      <c r="PE127">
        <f>+IF('Step 1-Farm Data'!$D$60+'simulations corn farm1'!PE122&gt;=0,ROUND('simulations corn farm1'!PE122+'Step 1-Farm Data'!$D$60,1),"")</f>
        <v>170.2</v>
      </c>
      <c r="PF127">
        <f>+IF('Step 1-Farm Data'!$D$60+'simulations corn farm1'!PF122&gt;=0,ROUND('simulations corn farm1'!PF122+'Step 1-Farm Data'!$D$60,1),"")</f>
        <v>174.7</v>
      </c>
      <c r="PG127">
        <f>+IF('Step 1-Farm Data'!$D$60+'simulations corn farm1'!PG122&gt;=0,ROUND('simulations corn farm1'!PG122+'Step 1-Farm Data'!$D$60,1),"")</f>
        <v>172</v>
      </c>
      <c r="PH127">
        <f>+IF('Step 1-Farm Data'!$D$60+'simulations corn farm1'!PH122&gt;=0,ROUND('simulations corn farm1'!PH122+'Step 1-Farm Data'!$D$60,1),"")</f>
        <v>150</v>
      </c>
      <c r="PI127">
        <f>+IF('Step 1-Farm Data'!$D$60+'simulations corn farm1'!PI122&gt;=0,ROUND('simulations corn farm1'!PI122+'Step 1-Farm Data'!$D$60,1),"")</f>
        <v>174.6</v>
      </c>
      <c r="PJ127">
        <f>+IF('Step 1-Farm Data'!$D$60+'simulations corn farm1'!PJ122&gt;=0,ROUND('simulations corn farm1'!PJ122+'Step 1-Farm Data'!$D$60,1),"")</f>
        <v>184.9</v>
      </c>
      <c r="PK127">
        <f>+IF('Step 1-Farm Data'!$D$60+'simulations corn farm1'!PK122&gt;=0,ROUND('simulations corn farm1'!PK122+'Step 1-Farm Data'!$D$60,1),"")</f>
        <v>166.2</v>
      </c>
      <c r="PL127">
        <f>+IF('Step 1-Farm Data'!$D$60+'simulations corn farm1'!PL122&gt;=0,ROUND('simulations corn farm1'!PL122+'Step 1-Farm Data'!$D$60,1),"")</f>
        <v>175.8</v>
      </c>
      <c r="PM127">
        <f>+IF('Step 1-Farm Data'!$D$60+'simulations corn farm1'!PM122&gt;=0,ROUND('simulations corn farm1'!PM122+'Step 1-Farm Data'!$D$60,1),"")</f>
        <v>187</v>
      </c>
      <c r="PN127">
        <f>+IF('Step 1-Farm Data'!$D$60+'simulations corn farm1'!PN122&gt;=0,ROUND('simulations corn farm1'!PN122+'Step 1-Farm Data'!$D$60,1),"")</f>
        <v>179.9</v>
      </c>
      <c r="PO127">
        <f>+IF('Step 1-Farm Data'!$D$60+'simulations corn farm1'!PO122&gt;=0,ROUND('simulations corn farm1'!PO122+'Step 1-Farm Data'!$D$60,1),"")</f>
        <v>188.6</v>
      </c>
      <c r="PP127">
        <f>+IF('Step 1-Farm Data'!$D$60+'simulations corn farm1'!PP122&gt;=0,ROUND('simulations corn farm1'!PP122+'Step 1-Farm Data'!$D$60,1),"")</f>
        <v>181.2</v>
      </c>
      <c r="PQ127">
        <f>+IF('Step 1-Farm Data'!$D$60+'simulations corn farm1'!PQ122&gt;=0,ROUND('simulations corn farm1'!PQ122+'Step 1-Farm Data'!$D$60,1),"")</f>
        <v>171.9</v>
      </c>
      <c r="PR127">
        <f>+IF('Step 1-Farm Data'!$D$60+'simulations corn farm1'!PR122&gt;=0,ROUND('simulations corn farm1'!PR122+'Step 1-Farm Data'!$D$60,1),"")</f>
        <v>171.1</v>
      </c>
      <c r="PS127">
        <f>+IF('Step 1-Farm Data'!$D$60+'simulations corn farm1'!PS122&gt;=0,ROUND('simulations corn farm1'!PS122+'Step 1-Farm Data'!$D$60,1),"")</f>
        <v>180.8</v>
      </c>
      <c r="PT127">
        <f>+IF('Step 1-Farm Data'!$D$60+'simulations corn farm1'!PT122&gt;=0,ROUND('simulations corn farm1'!PT122+'Step 1-Farm Data'!$D$60,1),"")</f>
        <v>180.4</v>
      </c>
      <c r="PU127">
        <f>+IF('Step 1-Farm Data'!$D$60+'simulations corn farm1'!PU122&gt;=0,ROUND('simulations corn farm1'!PU122+'Step 1-Farm Data'!$D$60,1),"")</f>
        <v>182.3</v>
      </c>
      <c r="PV127">
        <f>+IF('Step 1-Farm Data'!$D$60+'simulations corn farm1'!PV122&gt;=0,ROUND('simulations corn farm1'!PV122+'Step 1-Farm Data'!$D$60,1),"")</f>
        <v>164.1</v>
      </c>
      <c r="PW127">
        <f>+IF('Step 1-Farm Data'!$D$60+'simulations corn farm1'!PW122&gt;=0,ROUND('simulations corn farm1'!PW122+'Step 1-Farm Data'!$D$60,1),"")</f>
        <v>173.7</v>
      </c>
      <c r="PX127">
        <f>+IF('Step 1-Farm Data'!$D$60+'simulations corn farm1'!PX122&gt;=0,ROUND('simulations corn farm1'!PX122+'Step 1-Farm Data'!$D$60,1),"")</f>
        <v>176.6</v>
      </c>
      <c r="PY127">
        <f>+IF('Step 1-Farm Data'!$D$60+'simulations corn farm1'!PY122&gt;=0,ROUND('simulations corn farm1'!PY122+'Step 1-Farm Data'!$D$60,1),"")</f>
        <v>178.2</v>
      </c>
      <c r="PZ127">
        <f>+IF('Step 1-Farm Data'!$D$60+'simulations corn farm1'!PZ122&gt;=0,ROUND('simulations corn farm1'!PZ122+'Step 1-Farm Data'!$D$60,1),"")</f>
        <v>178.4</v>
      </c>
      <c r="QA127">
        <f>+IF('Step 1-Farm Data'!$D$60+'simulations corn farm1'!QA122&gt;=0,ROUND('simulations corn farm1'!QA122+'Step 1-Farm Data'!$D$60,1),"")</f>
        <v>171.3</v>
      </c>
      <c r="QB127">
        <f>+IF('Step 1-Farm Data'!$D$60+'simulations corn farm1'!QB122&gt;=0,ROUND('simulations corn farm1'!QB122+'Step 1-Farm Data'!$D$60,1),"")</f>
        <v>160.1</v>
      </c>
      <c r="QC127">
        <f>+IF('Step 1-Farm Data'!$D$60+'simulations corn farm1'!QC122&gt;=0,ROUND('simulations corn farm1'!QC122+'Step 1-Farm Data'!$D$60,1),"")</f>
        <v>169.6</v>
      </c>
      <c r="QD127">
        <f>+IF('Step 1-Farm Data'!$D$60+'simulations corn farm1'!QD122&gt;=0,ROUND('simulations corn farm1'!QD122+'Step 1-Farm Data'!$D$60,1),"")</f>
        <v>175.7</v>
      </c>
      <c r="QE127">
        <f>+IF('Step 1-Farm Data'!$D$60+'simulations corn farm1'!QE122&gt;=0,ROUND('simulations corn farm1'!QE122+'Step 1-Farm Data'!$D$60,1),"")</f>
        <v>157.5</v>
      </c>
      <c r="QF127">
        <f>+IF('Step 1-Farm Data'!$D$60+'simulations corn farm1'!QF122&gt;=0,ROUND('simulations corn farm1'!QF122+'Step 1-Farm Data'!$D$60,1),"")</f>
        <v>168.7</v>
      </c>
      <c r="QG127">
        <f>+IF('Step 1-Farm Data'!$D$60+'simulations corn farm1'!QG122&gt;=0,ROUND('simulations corn farm1'!QG122+'Step 1-Farm Data'!$D$60,1),"")</f>
        <v>185.6</v>
      </c>
      <c r="QH127">
        <f>+IF('Step 1-Farm Data'!$D$60+'simulations corn farm1'!QH122&gt;=0,ROUND('simulations corn farm1'!QH122+'Step 1-Farm Data'!$D$60,1),"")</f>
        <v>185.7</v>
      </c>
      <c r="QI127">
        <f>+IF('Step 1-Farm Data'!$D$60+'simulations corn farm1'!QI122&gt;=0,ROUND('simulations corn farm1'!QI122+'Step 1-Farm Data'!$D$60,1),"")</f>
        <v>189.1</v>
      </c>
      <c r="QJ127">
        <f>+IF('Step 1-Farm Data'!$D$60+'simulations corn farm1'!QJ122&gt;=0,ROUND('simulations corn farm1'!QJ122+'Step 1-Farm Data'!$D$60,1),"")</f>
        <v>185.7</v>
      </c>
      <c r="QK127">
        <f>+IF('Step 1-Farm Data'!$D$60+'simulations corn farm1'!QK122&gt;=0,ROUND('simulations corn farm1'!QK122+'Step 1-Farm Data'!$D$60,1),"")</f>
        <v>178.8</v>
      </c>
      <c r="QL127">
        <f>+IF('Step 1-Farm Data'!$D$60+'simulations corn farm1'!QL122&gt;=0,ROUND('simulations corn farm1'!QL122+'Step 1-Farm Data'!$D$60,1),"")</f>
        <v>172.4</v>
      </c>
      <c r="QM127">
        <f>+IF('Step 1-Farm Data'!$D$60+'simulations corn farm1'!QM122&gt;=0,ROUND('simulations corn farm1'!QM122+'Step 1-Farm Data'!$D$60,1),"")</f>
        <v>165</v>
      </c>
      <c r="QN127">
        <f>+IF('Step 1-Farm Data'!$D$60+'simulations corn farm1'!QN122&gt;=0,ROUND('simulations corn farm1'!QN122+'Step 1-Farm Data'!$D$60,1),"")</f>
        <v>175</v>
      </c>
      <c r="QO127">
        <f>+IF('Step 1-Farm Data'!$D$60+'simulations corn farm1'!QO122&gt;=0,ROUND('simulations corn farm1'!QO122+'Step 1-Farm Data'!$D$60,1),"")</f>
        <v>178.2</v>
      </c>
      <c r="QP127">
        <f>+IF('Step 1-Farm Data'!$D$60+'simulations corn farm1'!QP122&gt;=0,ROUND('simulations corn farm1'!QP122+'Step 1-Farm Data'!$D$60,1),"")</f>
        <v>184.1</v>
      </c>
      <c r="QQ127">
        <f>+IF('Step 1-Farm Data'!$D$60+'simulations corn farm1'!QQ122&gt;=0,ROUND('simulations corn farm1'!QQ122+'Step 1-Farm Data'!$D$60,1),"")</f>
        <v>176.9</v>
      </c>
      <c r="QR127">
        <f>+IF('Step 1-Farm Data'!$D$60+'simulations corn farm1'!QR122&gt;=0,ROUND('simulations corn farm1'!QR122+'Step 1-Farm Data'!$D$60,1),"")</f>
        <v>193.1</v>
      </c>
      <c r="QS127">
        <f>+IF('Step 1-Farm Data'!$D$60+'simulations corn farm1'!QS122&gt;=0,ROUND('simulations corn farm1'!QS122+'Step 1-Farm Data'!$D$60,1),"")</f>
        <v>192.7</v>
      </c>
      <c r="QT127">
        <f>+IF('Step 1-Farm Data'!$D$60+'simulations corn farm1'!QT122&gt;=0,ROUND('simulations corn farm1'!QT122+'Step 1-Farm Data'!$D$60,1),"")</f>
        <v>177</v>
      </c>
      <c r="QU127">
        <f>+IF('Step 1-Farm Data'!$D$60+'simulations corn farm1'!QU122&gt;=0,ROUND('simulations corn farm1'!QU122+'Step 1-Farm Data'!$D$60,1),"")</f>
        <v>176.4</v>
      </c>
      <c r="QV127">
        <f>+IF('Step 1-Farm Data'!$D$60+'simulations corn farm1'!QV122&gt;=0,ROUND('simulations corn farm1'!QV122+'Step 1-Farm Data'!$D$60,1),"")</f>
        <v>166.8</v>
      </c>
      <c r="QW127">
        <f>+IF('Step 1-Farm Data'!$D$60+'simulations corn farm1'!QW122&gt;=0,ROUND('simulations corn farm1'!QW122+'Step 1-Farm Data'!$D$60,1),"")</f>
        <v>174</v>
      </c>
      <c r="QX127">
        <f>+IF('Step 1-Farm Data'!$D$60+'simulations corn farm1'!QX122&gt;=0,ROUND('simulations corn farm1'!QX122+'Step 1-Farm Data'!$D$60,1),"")</f>
        <v>172.1</v>
      </c>
      <c r="QY127">
        <f>+IF('Step 1-Farm Data'!$D$60+'simulations corn farm1'!QY122&gt;=0,ROUND('simulations corn farm1'!QY122+'Step 1-Farm Data'!$D$60,1),"")</f>
        <v>189.5</v>
      </c>
      <c r="QZ127">
        <f>+IF('Step 1-Farm Data'!$D$60+'simulations corn farm1'!QZ122&gt;=0,ROUND('simulations corn farm1'!QZ122+'Step 1-Farm Data'!$D$60,1),"")</f>
        <v>173.6</v>
      </c>
      <c r="RA127">
        <f>+IF('Step 1-Farm Data'!$D$60+'simulations corn farm1'!RA122&gt;=0,ROUND('simulations corn farm1'!RA122+'Step 1-Farm Data'!$D$60,1),"")</f>
        <v>189.7</v>
      </c>
      <c r="RB127">
        <f>+IF('Step 1-Farm Data'!$D$60+'simulations corn farm1'!RB122&gt;=0,ROUND('simulations corn farm1'!RB122+'Step 1-Farm Data'!$D$60,1),"")</f>
        <v>164.3</v>
      </c>
      <c r="RC127">
        <f>+IF('Step 1-Farm Data'!$D$60+'simulations corn farm1'!RC122&gt;=0,ROUND('simulations corn farm1'!RC122+'Step 1-Farm Data'!$D$60,1),"")</f>
        <v>184.7</v>
      </c>
      <c r="RD127">
        <f>+IF('Step 1-Farm Data'!$D$60+'simulations corn farm1'!RD122&gt;=0,ROUND('simulations corn farm1'!RD122+'Step 1-Farm Data'!$D$60,1),"")</f>
        <v>176.2</v>
      </c>
      <c r="RE127">
        <f>+IF('Step 1-Farm Data'!$D$60+'simulations corn farm1'!RE122&gt;=0,ROUND('simulations corn farm1'!RE122+'Step 1-Farm Data'!$D$60,1),"")</f>
        <v>173.2</v>
      </c>
      <c r="RF127">
        <f>+IF('Step 1-Farm Data'!$D$60+'simulations corn farm1'!RF122&gt;=0,ROUND('simulations corn farm1'!RF122+'Step 1-Farm Data'!$D$60,1),"")</f>
        <v>181</v>
      </c>
      <c r="RG127">
        <f>+IF('Step 1-Farm Data'!$D$60+'simulations corn farm1'!RG122&gt;=0,ROUND('simulations corn farm1'!RG122+'Step 1-Farm Data'!$D$60,1),"")</f>
        <v>172.1</v>
      </c>
      <c r="RH127">
        <f>+IF('Step 1-Farm Data'!$D$60+'simulations corn farm1'!RH122&gt;=0,ROUND('simulations corn farm1'!RH122+'Step 1-Farm Data'!$D$60,1),"")</f>
        <v>167.7</v>
      </c>
      <c r="RI127">
        <f>+IF('Step 1-Farm Data'!$D$60+'simulations corn farm1'!RI122&gt;=0,ROUND('simulations corn farm1'!RI122+'Step 1-Farm Data'!$D$60,1),"")</f>
        <v>176.4</v>
      </c>
      <c r="RJ127">
        <f>+IF('Step 1-Farm Data'!$D$60+'simulations corn farm1'!RJ122&gt;=0,ROUND('simulations corn farm1'!RJ122+'Step 1-Farm Data'!$D$60,1),"")</f>
        <v>189.1</v>
      </c>
      <c r="RK127">
        <f>+IF('Step 1-Farm Data'!$D$60+'simulations corn farm1'!RK122&gt;=0,ROUND('simulations corn farm1'!RK122+'Step 1-Farm Data'!$D$60,1),"")</f>
        <v>175.6</v>
      </c>
      <c r="RL127">
        <f>+IF('Step 1-Farm Data'!$D$60+'simulations corn farm1'!RL122&gt;=0,ROUND('simulations corn farm1'!RL122+'Step 1-Farm Data'!$D$60,1),"")</f>
        <v>190.7</v>
      </c>
      <c r="RM127">
        <f>+IF('Step 1-Farm Data'!$D$60+'simulations corn farm1'!RM122&gt;=0,ROUND('simulations corn farm1'!RM122+'Step 1-Farm Data'!$D$60,1),"")</f>
        <v>193.6</v>
      </c>
      <c r="RN127">
        <f>+IF('Step 1-Farm Data'!$D$60+'simulations corn farm1'!RN122&gt;=0,ROUND('simulations corn farm1'!RN122+'Step 1-Farm Data'!$D$60,1),"")</f>
        <v>178.9</v>
      </c>
      <c r="RO127">
        <f>+IF('Step 1-Farm Data'!$D$60+'simulations corn farm1'!RO122&gt;=0,ROUND('simulations corn farm1'!RO122+'Step 1-Farm Data'!$D$60,1),"")</f>
        <v>173.6</v>
      </c>
      <c r="RP127">
        <f>+IF('Step 1-Farm Data'!$D$60+'simulations corn farm1'!RP122&gt;=0,ROUND('simulations corn farm1'!RP122+'Step 1-Farm Data'!$D$60,1),"")</f>
        <v>172.3</v>
      </c>
      <c r="RQ127">
        <f>+IF('Step 1-Farm Data'!$D$60+'simulations corn farm1'!RQ122&gt;=0,ROUND('simulations corn farm1'!RQ122+'Step 1-Farm Data'!$D$60,1),"")</f>
        <v>151.80000000000001</v>
      </c>
      <c r="RR127">
        <f>+IF('Step 1-Farm Data'!$D$60+'simulations corn farm1'!RR122&gt;=0,ROUND('simulations corn farm1'!RR122+'Step 1-Farm Data'!$D$60,1),"")</f>
        <v>163.9</v>
      </c>
      <c r="RS127">
        <f>+IF('Step 1-Farm Data'!$D$60+'simulations corn farm1'!RS122&gt;=0,ROUND('simulations corn farm1'!RS122+'Step 1-Farm Data'!$D$60,1),"")</f>
        <v>177.2</v>
      </c>
      <c r="RT127">
        <f>+IF('Step 1-Farm Data'!$D$60+'simulations corn farm1'!RT122&gt;=0,ROUND('simulations corn farm1'!RT122+'Step 1-Farm Data'!$D$60,1),"")</f>
        <v>180.4</v>
      </c>
      <c r="RU127">
        <f>+IF('Step 1-Farm Data'!$D$60+'simulations corn farm1'!RU122&gt;=0,ROUND('simulations corn farm1'!RU122+'Step 1-Farm Data'!$D$60,1),"")</f>
        <v>177.9</v>
      </c>
      <c r="RV127">
        <f>+IF('Step 1-Farm Data'!$D$60+'simulations corn farm1'!RV122&gt;=0,ROUND('simulations corn farm1'!RV122+'Step 1-Farm Data'!$D$60,1),"")</f>
        <v>175.1</v>
      </c>
      <c r="RW127">
        <f>+IF('Step 1-Farm Data'!$D$60+'simulations corn farm1'!RW122&gt;=0,ROUND('simulations corn farm1'!RW122+'Step 1-Farm Data'!$D$60,1),"")</f>
        <v>177.5</v>
      </c>
      <c r="RX127">
        <f>+IF('Step 1-Farm Data'!$D$60+'simulations corn farm1'!RX122&gt;=0,ROUND('simulations corn farm1'!RX122+'Step 1-Farm Data'!$D$60,1),"")</f>
        <v>165.4</v>
      </c>
      <c r="RY127">
        <f>+IF('Step 1-Farm Data'!$D$60+'simulations corn farm1'!RY122&gt;=0,ROUND('simulations corn farm1'!RY122+'Step 1-Farm Data'!$D$60,1),"")</f>
        <v>178.6</v>
      </c>
      <c r="RZ127">
        <f>+IF('Step 1-Farm Data'!$D$60+'simulations corn farm1'!RZ122&gt;=0,ROUND('simulations corn farm1'!RZ122+'Step 1-Farm Data'!$D$60,1),"")</f>
        <v>153.80000000000001</v>
      </c>
      <c r="SA127">
        <f>+IF('Step 1-Farm Data'!$D$60+'simulations corn farm1'!SA122&gt;=0,ROUND('simulations corn farm1'!SA122+'Step 1-Farm Data'!$D$60,1),"")</f>
        <v>155.5</v>
      </c>
      <c r="SB127">
        <f>+IF('Step 1-Farm Data'!$D$60+'simulations corn farm1'!SB122&gt;=0,ROUND('simulations corn farm1'!SB122+'Step 1-Farm Data'!$D$60,1),"")</f>
        <v>180.5</v>
      </c>
      <c r="SC127">
        <f>+IF('Step 1-Farm Data'!$D$60+'simulations corn farm1'!SC122&gt;=0,ROUND('simulations corn farm1'!SC122+'Step 1-Farm Data'!$D$60,1),"")</f>
        <v>184.9</v>
      </c>
      <c r="SD127">
        <f>+IF('Step 1-Farm Data'!$D$60+'simulations corn farm1'!SD122&gt;=0,ROUND('simulations corn farm1'!SD122+'Step 1-Farm Data'!$D$60,1),"")</f>
        <v>159.19999999999999</v>
      </c>
      <c r="SE127">
        <f>+IF('Step 1-Farm Data'!$D$60+'simulations corn farm1'!SE122&gt;=0,ROUND('simulations corn farm1'!SE122+'Step 1-Farm Data'!$D$60,1),"")</f>
        <v>182.3</v>
      </c>
      <c r="SF127">
        <f>+IF('Step 1-Farm Data'!$D$60+'simulations corn farm1'!SF122&gt;=0,ROUND('simulations corn farm1'!SF122+'Step 1-Farm Data'!$D$60,1),"")</f>
        <v>157.19999999999999</v>
      </c>
      <c r="SG127">
        <f>+IF('Step 1-Farm Data'!$D$60+'simulations corn farm1'!SG122&gt;=0,ROUND('simulations corn farm1'!SG122+'Step 1-Farm Data'!$D$60,1),"")</f>
        <v>149.19999999999999</v>
      </c>
    </row>
    <row r="128" spans="1:501">
      <c r="A128" t="s">
        <v>519</v>
      </c>
      <c r="B128">
        <f>+IF(B123+'Step 1-Farm Data'!$D$69&gt;=0,ROUND('Step 1-Farm Data'!$D$69+'simulations corn farm1'!B123,1),"")</f>
        <v>173.8</v>
      </c>
      <c r="C128">
        <f>+IF(C123+'Step 1-Farm Data'!$D$69&gt;=0,ROUND('Step 1-Farm Data'!$D$69+'simulations corn farm1'!C123,1),"")</f>
        <v>157.80000000000001</v>
      </c>
      <c r="D128">
        <f>+IF(D123+'Step 1-Farm Data'!$D$69&gt;=0,ROUND('Step 1-Farm Data'!$D$69+'simulations corn farm1'!D123,1),"")</f>
        <v>128.19999999999999</v>
      </c>
      <c r="E128">
        <f>+IF(E123+'Step 1-Farm Data'!$D$69&gt;=0,ROUND('Step 1-Farm Data'!$D$69+'simulations corn farm1'!E123,1),"")</f>
        <v>153.6</v>
      </c>
      <c r="F128">
        <f>+IF(F123+'Step 1-Farm Data'!$D$69&gt;=0,ROUND('Step 1-Farm Data'!$D$69+'simulations corn farm1'!F123,1),"")</f>
        <v>160.1</v>
      </c>
      <c r="G128">
        <f>+IF(G123+'Step 1-Farm Data'!$D$69&gt;=0,ROUND('Step 1-Farm Data'!$D$69+'simulations corn farm1'!G123,1),"")</f>
        <v>134.4</v>
      </c>
      <c r="H128">
        <f>+IF(H123+'Step 1-Farm Data'!$D$69&gt;=0,ROUND('Step 1-Farm Data'!$D$69+'simulations corn farm1'!H123,1),"")</f>
        <v>154.9</v>
      </c>
      <c r="I128">
        <f>+IF(I123+'Step 1-Farm Data'!$D$69&gt;=0,ROUND('Step 1-Farm Data'!$D$69+'simulations corn farm1'!I123,1),"")</f>
        <v>130.80000000000001</v>
      </c>
      <c r="J128">
        <f>+IF(J123+'Step 1-Farm Data'!$D$69&gt;=0,ROUND('Step 1-Farm Data'!$D$69+'simulations corn farm1'!J123,1),"")</f>
        <v>157.4</v>
      </c>
      <c r="K128">
        <f>+IF(K123+'Step 1-Farm Data'!$D$69&gt;=0,ROUND('Step 1-Farm Data'!$D$69+'simulations corn farm1'!K123,1),"")</f>
        <v>129</v>
      </c>
      <c r="L128">
        <f>+IF(L123+'Step 1-Farm Data'!$D$69&gt;=0,ROUND('Step 1-Farm Data'!$D$69+'simulations corn farm1'!L123,1),"")</f>
        <v>145.4</v>
      </c>
      <c r="M128">
        <f>+IF(M123+'Step 1-Farm Data'!$D$69&gt;=0,ROUND('Step 1-Farm Data'!$D$69+'simulations corn farm1'!M123,1),"")</f>
        <v>156</v>
      </c>
      <c r="N128">
        <f>+IF(N123+'Step 1-Farm Data'!$D$69&gt;=0,ROUND('Step 1-Farm Data'!$D$69+'simulations corn farm1'!N123,1),"")</f>
        <v>141.5</v>
      </c>
      <c r="O128">
        <f>+IF(O123+'Step 1-Farm Data'!$D$69&gt;=0,ROUND('Step 1-Farm Data'!$D$69+'simulations corn farm1'!O123,1),"")</f>
        <v>136.5</v>
      </c>
      <c r="P128">
        <f>+IF(P123+'Step 1-Farm Data'!$D$69&gt;=0,ROUND('Step 1-Farm Data'!$D$69+'simulations corn farm1'!P123,1),"")</f>
        <v>136.1</v>
      </c>
      <c r="Q128">
        <f>+IF(Q123+'Step 1-Farm Data'!$D$69&gt;=0,ROUND('Step 1-Farm Data'!$D$69+'simulations corn farm1'!Q123,1),"")</f>
        <v>127.4</v>
      </c>
      <c r="R128">
        <f>+IF(R123+'Step 1-Farm Data'!$D$69&gt;=0,ROUND('Step 1-Farm Data'!$D$69+'simulations corn farm1'!R123,1),"")</f>
        <v>149.69999999999999</v>
      </c>
      <c r="S128">
        <f>+IF(S123+'Step 1-Farm Data'!$D$69&gt;=0,ROUND('Step 1-Farm Data'!$D$69+'simulations corn farm1'!S123,1),"")</f>
        <v>131.1</v>
      </c>
      <c r="T128">
        <f>+IF(T123+'Step 1-Farm Data'!$D$69&gt;=0,ROUND('Step 1-Farm Data'!$D$69+'simulations corn farm1'!T123,1),"")</f>
        <v>152.30000000000001</v>
      </c>
      <c r="U128">
        <f>+IF(U123+'Step 1-Farm Data'!$D$69&gt;=0,ROUND('Step 1-Farm Data'!$D$69+'simulations corn farm1'!U123,1),"")</f>
        <v>144.19999999999999</v>
      </c>
      <c r="V128">
        <f>+IF(V123+'Step 1-Farm Data'!$D$69&gt;=0,ROUND('Step 1-Farm Data'!$D$69+'simulations corn farm1'!V123,1),"")</f>
        <v>168.2</v>
      </c>
      <c r="W128">
        <f>+IF(W123+'Step 1-Farm Data'!$D$69&gt;=0,ROUND('Step 1-Farm Data'!$D$69+'simulations corn farm1'!W123,1),"")</f>
        <v>142.30000000000001</v>
      </c>
      <c r="X128">
        <f>+IF(X123+'Step 1-Farm Data'!$D$69&gt;=0,ROUND('Step 1-Farm Data'!$D$69+'simulations corn farm1'!X123,1),"")</f>
        <v>150.5</v>
      </c>
      <c r="Y128">
        <f>+IF(Y123+'Step 1-Farm Data'!$D$69&gt;=0,ROUND('Step 1-Farm Data'!$D$69+'simulations corn farm1'!Y123,1),"")</f>
        <v>143.30000000000001</v>
      </c>
      <c r="Z128">
        <f>+IF(Z123+'Step 1-Farm Data'!$D$69&gt;=0,ROUND('Step 1-Farm Data'!$D$69+'simulations corn farm1'!Z123,1),"")</f>
        <v>141.1</v>
      </c>
      <c r="AA128">
        <f>+IF(AA123+'Step 1-Farm Data'!$D$69&gt;=0,ROUND('Step 1-Farm Data'!$D$69+'simulations corn farm1'!AA123,1),"")</f>
        <v>157.5</v>
      </c>
      <c r="AB128">
        <f>+IF(AB123+'Step 1-Farm Data'!$D$69&gt;=0,ROUND('Step 1-Farm Data'!$D$69+'simulations corn farm1'!AB123,1),"")</f>
        <v>129.19999999999999</v>
      </c>
      <c r="AC128">
        <f>+IF(AC123+'Step 1-Farm Data'!$D$69&gt;=0,ROUND('Step 1-Farm Data'!$D$69+'simulations corn farm1'!AC123,1),"")</f>
        <v>150.6</v>
      </c>
      <c r="AD128">
        <f>+IF(AD123+'Step 1-Farm Data'!$D$69&gt;=0,ROUND('Step 1-Farm Data'!$D$69+'simulations corn farm1'!AD123,1),"")</f>
        <v>167.7</v>
      </c>
      <c r="AE128">
        <f>+IF(AE123+'Step 1-Farm Data'!$D$69&gt;=0,ROUND('Step 1-Farm Data'!$D$69+'simulations corn farm1'!AE123,1),"")</f>
        <v>123.4</v>
      </c>
      <c r="AF128">
        <f>+IF(AF123+'Step 1-Farm Data'!$D$69&gt;=0,ROUND('Step 1-Farm Data'!$D$69+'simulations corn farm1'!AF123,1),"")</f>
        <v>168.2</v>
      </c>
      <c r="AG128">
        <f>+IF(AG123+'Step 1-Farm Data'!$D$69&gt;=0,ROUND('Step 1-Farm Data'!$D$69+'simulations corn farm1'!AG123,1),"")</f>
        <v>145.9</v>
      </c>
      <c r="AH128">
        <f>+IF(AH123+'Step 1-Farm Data'!$D$69&gt;=0,ROUND('Step 1-Farm Data'!$D$69+'simulations corn farm1'!AH123,1),"")</f>
        <v>147.80000000000001</v>
      </c>
      <c r="AI128">
        <f>+IF(AI123+'Step 1-Farm Data'!$D$69&gt;=0,ROUND('Step 1-Farm Data'!$D$69+'simulations corn farm1'!AI123,1),"")</f>
        <v>147.30000000000001</v>
      </c>
      <c r="AJ128">
        <f>+IF(AJ123+'Step 1-Farm Data'!$D$69&gt;=0,ROUND('Step 1-Farm Data'!$D$69+'simulations corn farm1'!AJ123,1),"")</f>
        <v>142.1</v>
      </c>
      <c r="AK128">
        <f>+IF(AK123+'Step 1-Farm Data'!$D$69&gt;=0,ROUND('Step 1-Farm Data'!$D$69+'simulations corn farm1'!AK123,1),"")</f>
        <v>169.1</v>
      </c>
      <c r="AL128">
        <f>+IF(AL123+'Step 1-Farm Data'!$D$69&gt;=0,ROUND('Step 1-Farm Data'!$D$69+'simulations corn farm1'!AL123,1),"")</f>
        <v>128.5</v>
      </c>
      <c r="AM128">
        <f>+IF(AM123+'Step 1-Farm Data'!$D$69&gt;=0,ROUND('Step 1-Farm Data'!$D$69+'simulations corn farm1'!AM123,1),"")</f>
        <v>181.6</v>
      </c>
      <c r="AN128">
        <f>+IF(AN123+'Step 1-Farm Data'!$D$69&gt;=0,ROUND('Step 1-Farm Data'!$D$69+'simulations corn farm1'!AN123,1),"")</f>
        <v>144.4</v>
      </c>
      <c r="AO128">
        <f>+IF(AO123+'Step 1-Farm Data'!$D$69&gt;=0,ROUND('Step 1-Farm Data'!$D$69+'simulations corn farm1'!AO123,1),"")</f>
        <v>134.19999999999999</v>
      </c>
      <c r="AP128">
        <f>+IF(AP123+'Step 1-Farm Data'!$D$69&gt;=0,ROUND('Step 1-Farm Data'!$D$69+'simulations corn farm1'!AP123,1),"")</f>
        <v>166.8</v>
      </c>
      <c r="AQ128">
        <f>+IF(AQ123+'Step 1-Farm Data'!$D$69&gt;=0,ROUND('Step 1-Farm Data'!$D$69+'simulations corn farm1'!AQ123,1),"")</f>
        <v>166.1</v>
      </c>
      <c r="AR128">
        <f>+IF(AR123+'Step 1-Farm Data'!$D$69&gt;=0,ROUND('Step 1-Farm Data'!$D$69+'simulations corn farm1'!AR123,1),"")</f>
        <v>162.69999999999999</v>
      </c>
      <c r="AS128">
        <f>+IF(AS123+'Step 1-Farm Data'!$D$69&gt;=0,ROUND('Step 1-Farm Data'!$D$69+'simulations corn farm1'!AS123,1),"")</f>
        <v>155.9</v>
      </c>
      <c r="AT128">
        <f>+IF(AT123+'Step 1-Farm Data'!$D$69&gt;=0,ROUND('Step 1-Farm Data'!$D$69+'simulations corn farm1'!AT123,1),"")</f>
        <v>141.80000000000001</v>
      </c>
      <c r="AU128">
        <f>+IF(AU123+'Step 1-Farm Data'!$D$69&gt;=0,ROUND('Step 1-Farm Data'!$D$69+'simulations corn farm1'!AU123,1),"")</f>
        <v>152</v>
      </c>
      <c r="AV128">
        <f>+IF(AV123+'Step 1-Farm Data'!$D$69&gt;=0,ROUND('Step 1-Farm Data'!$D$69+'simulations corn farm1'!AV123,1),"")</f>
        <v>143.6</v>
      </c>
      <c r="AW128">
        <f>+IF(AW123+'Step 1-Farm Data'!$D$69&gt;=0,ROUND('Step 1-Farm Data'!$D$69+'simulations corn farm1'!AW123,1),"")</f>
        <v>119.7</v>
      </c>
      <c r="AX128">
        <f>+IF(AX123+'Step 1-Farm Data'!$D$69&gt;=0,ROUND('Step 1-Farm Data'!$D$69+'simulations corn farm1'!AX123,1),"")</f>
        <v>141.5</v>
      </c>
      <c r="AY128">
        <f>+IF(AY123+'Step 1-Farm Data'!$D$69&gt;=0,ROUND('Step 1-Farm Data'!$D$69+'simulations corn farm1'!AY123,1),"")</f>
        <v>146.9</v>
      </c>
      <c r="AZ128">
        <f>+IF(AZ123+'Step 1-Farm Data'!$D$69&gt;=0,ROUND('Step 1-Farm Data'!$D$69+'simulations corn farm1'!AZ123,1),"")</f>
        <v>164.8</v>
      </c>
      <c r="BA128">
        <f>+IF(BA123+'Step 1-Farm Data'!$D$69&gt;=0,ROUND('Step 1-Farm Data'!$D$69+'simulations corn farm1'!BA123,1),"")</f>
        <v>167.1</v>
      </c>
      <c r="BB128">
        <f>+IF(BB123+'Step 1-Farm Data'!$D$69&gt;=0,ROUND('Step 1-Farm Data'!$D$69+'simulations corn farm1'!BB123,1),"")</f>
        <v>134.5</v>
      </c>
      <c r="BC128">
        <f>+IF(BC123+'Step 1-Farm Data'!$D$69&gt;=0,ROUND('Step 1-Farm Data'!$D$69+'simulations corn farm1'!BC123,1),"")</f>
        <v>139.9</v>
      </c>
      <c r="BD128">
        <f>+IF(BD123+'Step 1-Farm Data'!$D$69&gt;=0,ROUND('Step 1-Farm Data'!$D$69+'simulations corn farm1'!BD123,1),"")</f>
        <v>141.4</v>
      </c>
      <c r="BE128">
        <f>+IF(BE123+'Step 1-Farm Data'!$D$69&gt;=0,ROUND('Step 1-Farm Data'!$D$69+'simulations corn farm1'!BE123,1),"")</f>
        <v>149.1</v>
      </c>
      <c r="BF128">
        <f>+IF(BF123+'Step 1-Farm Data'!$D$69&gt;=0,ROUND('Step 1-Farm Data'!$D$69+'simulations corn farm1'!BF123,1),"")</f>
        <v>140.69999999999999</v>
      </c>
      <c r="BG128">
        <f>+IF(BG123+'Step 1-Farm Data'!$D$69&gt;=0,ROUND('Step 1-Farm Data'!$D$69+'simulations corn farm1'!BG123,1),"")</f>
        <v>167</v>
      </c>
      <c r="BH128">
        <f>+IF(BH123+'Step 1-Farm Data'!$D$69&gt;=0,ROUND('Step 1-Farm Data'!$D$69+'simulations corn farm1'!BH123,1),"")</f>
        <v>122.3</v>
      </c>
      <c r="BI128">
        <f>+IF(BI123+'Step 1-Farm Data'!$D$69&gt;=0,ROUND('Step 1-Farm Data'!$D$69+'simulations corn farm1'!BI123,1),"")</f>
        <v>137.69999999999999</v>
      </c>
      <c r="BJ128">
        <f>+IF(BJ123+'Step 1-Farm Data'!$D$69&gt;=0,ROUND('Step 1-Farm Data'!$D$69+'simulations corn farm1'!BJ123,1),"")</f>
        <v>157.1</v>
      </c>
      <c r="BK128">
        <f>+IF(BK123+'Step 1-Farm Data'!$D$69&gt;=0,ROUND('Step 1-Farm Data'!$D$69+'simulations corn farm1'!BK123,1),"")</f>
        <v>163</v>
      </c>
      <c r="BL128">
        <f>+IF(BL123+'Step 1-Farm Data'!$D$69&gt;=0,ROUND('Step 1-Farm Data'!$D$69+'simulations corn farm1'!BL123,1),"")</f>
        <v>144</v>
      </c>
      <c r="BM128">
        <f>+IF(BM123+'Step 1-Farm Data'!$D$69&gt;=0,ROUND('Step 1-Farm Data'!$D$69+'simulations corn farm1'!BM123,1),"")</f>
        <v>151.80000000000001</v>
      </c>
      <c r="BN128">
        <f>+IF(BN123+'Step 1-Farm Data'!$D$69&gt;=0,ROUND('Step 1-Farm Data'!$D$69+'simulations corn farm1'!BN123,1),"")</f>
        <v>142.19999999999999</v>
      </c>
      <c r="BO128">
        <f>+IF(BO123+'Step 1-Farm Data'!$D$69&gt;=0,ROUND('Step 1-Farm Data'!$D$69+'simulations corn farm1'!BO123,1),"")</f>
        <v>143.1</v>
      </c>
      <c r="BP128">
        <f>+IF(BP123+'Step 1-Farm Data'!$D$69&gt;=0,ROUND('Step 1-Farm Data'!$D$69+'simulations corn farm1'!BP123,1),"")</f>
        <v>156.4</v>
      </c>
      <c r="BQ128">
        <f>+IF(BQ123+'Step 1-Farm Data'!$D$69&gt;=0,ROUND('Step 1-Farm Data'!$D$69+'simulations corn farm1'!BQ123,1),"")</f>
        <v>177.9</v>
      </c>
      <c r="BR128">
        <f>+IF(BR123+'Step 1-Farm Data'!$D$69&gt;=0,ROUND('Step 1-Farm Data'!$D$69+'simulations corn farm1'!BR123,1),"")</f>
        <v>147.1</v>
      </c>
      <c r="BS128">
        <f>+IF(BS123+'Step 1-Farm Data'!$D$69&gt;=0,ROUND('Step 1-Farm Data'!$D$69+'simulations corn farm1'!BS123,1),"")</f>
        <v>148.6</v>
      </c>
      <c r="BT128">
        <f>+IF(BT123+'Step 1-Farm Data'!$D$69&gt;=0,ROUND('Step 1-Farm Data'!$D$69+'simulations corn farm1'!BT123,1),"")</f>
        <v>135.5</v>
      </c>
      <c r="BU128">
        <f>+IF(BU123+'Step 1-Farm Data'!$D$69&gt;=0,ROUND('Step 1-Farm Data'!$D$69+'simulations corn farm1'!BU123,1),"")</f>
        <v>146.6</v>
      </c>
      <c r="BV128">
        <f>+IF(BV123+'Step 1-Farm Data'!$D$69&gt;=0,ROUND('Step 1-Farm Data'!$D$69+'simulations corn farm1'!BV123,1),"")</f>
        <v>133.4</v>
      </c>
      <c r="BW128">
        <f>+IF(BW123+'Step 1-Farm Data'!$D$69&gt;=0,ROUND('Step 1-Farm Data'!$D$69+'simulations corn farm1'!BW123,1),"")</f>
        <v>144.80000000000001</v>
      </c>
      <c r="BX128">
        <f>+IF(BX123+'Step 1-Farm Data'!$D$69&gt;=0,ROUND('Step 1-Farm Data'!$D$69+'simulations corn farm1'!BX123,1),"")</f>
        <v>160.69999999999999</v>
      </c>
      <c r="BY128">
        <f>+IF(BY123+'Step 1-Farm Data'!$D$69&gt;=0,ROUND('Step 1-Farm Data'!$D$69+'simulations corn farm1'!BY123,1),"")</f>
        <v>167.4</v>
      </c>
      <c r="BZ128">
        <f>+IF(BZ123+'Step 1-Farm Data'!$D$69&gt;=0,ROUND('Step 1-Farm Data'!$D$69+'simulations corn farm1'!BZ123,1),"")</f>
        <v>143.9</v>
      </c>
      <c r="CA128">
        <f>+IF(CA123+'Step 1-Farm Data'!$D$69&gt;=0,ROUND('Step 1-Farm Data'!$D$69+'simulations corn farm1'!CA123,1),"")</f>
        <v>139</v>
      </c>
      <c r="CB128">
        <f>+IF(CB123+'Step 1-Farm Data'!$D$69&gt;=0,ROUND('Step 1-Farm Data'!$D$69+'simulations corn farm1'!CB123,1),"")</f>
        <v>145.6</v>
      </c>
      <c r="CC128">
        <f>+IF(CC123+'Step 1-Farm Data'!$D$69&gt;=0,ROUND('Step 1-Farm Data'!$D$69+'simulations corn farm1'!CC123,1),"")</f>
        <v>162.4</v>
      </c>
      <c r="CD128">
        <f>+IF(CD123+'Step 1-Farm Data'!$D$69&gt;=0,ROUND('Step 1-Farm Data'!$D$69+'simulations corn farm1'!CD123,1),"")</f>
        <v>158.80000000000001</v>
      </c>
      <c r="CE128">
        <f>+IF(CE123+'Step 1-Farm Data'!$D$69&gt;=0,ROUND('Step 1-Farm Data'!$D$69+'simulations corn farm1'!CE123,1),"")</f>
        <v>141.30000000000001</v>
      </c>
      <c r="CF128">
        <f>+IF(CF123+'Step 1-Farm Data'!$D$69&gt;=0,ROUND('Step 1-Farm Data'!$D$69+'simulations corn farm1'!CF123,1),"")</f>
        <v>142.6</v>
      </c>
      <c r="CG128">
        <f>+IF(CG123+'Step 1-Farm Data'!$D$69&gt;=0,ROUND('Step 1-Farm Data'!$D$69+'simulations corn farm1'!CG123,1),"")</f>
        <v>140.1</v>
      </c>
      <c r="CH128">
        <f>+IF(CH123+'Step 1-Farm Data'!$D$69&gt;=0,ROUND('Step 1-Farm Data'!$D$69+'simulations corn farm1'!CH123,1),"")</f>
        <v>146.5</v>
      </c>
      <c r="CI128">
        <f>+IF(CI123+'Step 1-Farm Data'!$D$69&gt;=0,ROUND('Step 1-Farm Data'!$D$69+'simulations corn farm1'!CI123,1),"")</f>
        <v>167.4</v>
      </c>
      <c r="CJ128">
        <f>+IF(CJ123+'Step 1-Farm Data'!$D$69&gt;=0,ROUND('Step 1-Farm Data'!$D$69+'simulations corn farm1'!CJ123,1),"")</f>
        <v>137.19999999999999</v>
      </c>
      <c r="CK128">
        <f>+IF(CK123+'Step 1-Farm Data'!$D$69&gt;=0,ROUND('Step 1-Farm Data'!$D$69+'simulations corn farm1'!CK123,1),"")</f>
        <v>152.9</v>
      </c>
      <c r="CL128">
        <f>+IF(CL123+'Step 1-Farm Data'!$D$69&gt;=0,ROUND('Step 1-Farm Data'!$D$69+'simulations corn farm1'!CL123,1),"")</f>
        <v>187.9</v>
      </c>
      <c r="CM128">
        <f>+IF(CM123+'Step 1-Farm Data'!$D$69&gt;=0,ROUND('Step 1-Farm Data'!$D$69+'simulations corn farm1'!CM123,1),"")</f>
        <v>177</v>
      </c>
      <c r="CN128">
        <f>+IF(CN123+'Step 1-Farm Data'!$D$69&gt;=0,ROUND('Step 1-Farm Data'!$D$69+'simulations corn farm1'!CN123,1),"")</f>
        <v>166.3</v>
      </c>
      <c r="CO128">
        <f>+IF(CO123+'Step 1-Farm Data'!$D$69&gt;=0,ROUND('Step 1-Farm Data'!$D$69+'simulations corn farm1'!CO123,1),"")</f>
        <v>141.80000000000001</v>
      </c>
      <c r="CP128">
        <f>+IF(CP123+'Step 1-Farm Data'!$D$69&gt;=0,ROUND('Step 1-Farm Data'!$D$69+'simulations corn farm1'!CP123,1),"")</f>
        <v>169.6</v>
      </c>
      <c r="CQ128">
        <f>+IF(CQ123+'Step 1-Farm Data'!$D$69&gt;=0,ROUND('Step 1-Farm Data'!$D$69+'simulations corn farm1'!CQ123,1),"")</f>
        <v>138.80000000000001</v>
      </c>
      <c r="CR128">
        <f>+IF(CR123+'Step 1-Farm Data'!$D$69&gt;=0,ROUND('Step 1-Farm Data'!$D$69+'simulations corn farm1'!CR123,1),"")</f>
        <v>134.6</v>
      </c>
      <c r="CS128">
        <f>+IF(CS123+'Step 1-Farm Data'!$D$69&gt;=0,ROUND('Step 1-Farm Data'!$D$69+'simulations corn farm1'!CS123,1),"")</f>
        <v>153.30000000000001</v>
      </c>
      <c r="CT128">
        <f>+IF(CT123+'Step 1-Farm Data'!$D$69&gt;=0,ROUND('Step 1-Farm Data'!$D$69+'simulations corn farm1'!CT123,1),"")</f>
        <v>149.80000000000001</v>
      </c>
      <c r="CU128">
        <f>+IF(CU123+'Step 1-Farm Data'!$D$69&gt;=0,ROUND('Step 1-Farm Data'!$D$69+'simulations corn farm1'!CU123,1),"")</f>
        <v>123.4</v>
      </c>
      <c r="CV128">
        <f>+IF(CV123+'Step 1-Farm Data'!$D$69&gt;=0,ROUND('Step 1-Farm Data'!$D$69+'simulations corn farm1'!CV123,1),"")</f>
        <v>148</v>
      </c>
      <c r="CW128">
        <f>+IF(CW123+'Step 1-Farm Data'!$D$69&gt;=0,ROUND('Step 1-Farm Data'!$D$69+'simulations corn farm1'!CW123,1),"")</f>
        <v>147.69999999999999</v>
      </c>
      <c r="CX128">
        <f>+IF(CX123+'Step 1-Farm Data'!$D$69&gt;=0,ROUND('Step 1-Farm Data'!$D$69+'simulations corn farm1'!CX123,1),"")</f>
        <v>148.5</v>
      </c>
      <c r="CY128">
        <f>+IF(CY123+'Step 1-Farm Data'!$D$69&gt;=0,ROUND('Step 1-Farm Data'!$D$69+'simulations corn farm1'!CY123,1),"")</f>
        <v>158.19999999999999</v>
      </c>
      <c r="CZ128">
        <f>+IF(CZ123+'Step 1-Farm Data'!$D$69&gt;=0,ROUND('Step 1-Farm Data'!$D$69+'simulations corn farm1'!CZ123,1),"")</f>
        <v>165.6</v>
      </c>
      <c r="DA128">
        <f>+IF(DA123+'Step 1-Farm Data'!$D$69&gt;=0,ROUND('Step 1-Farm Data'!$D$69+'simulations corn farm1'!DA123,1),"")</f>
        <v>140.19999999999999</v>
      </c>
      <c r="DB128">
        <f>+IF(DB123+'Step 1-Farm Data'!$D$69&gt;=0,ROUND('Step 1-Farm Data'!$D$69+'simulations corn farm1'!DB123,1),"")</f>
        <v>159.80000000000001</v>
      </c>
      <c r="DC128">
        <f>+IF(DC123+'Step 1-Farm Data'!$D$69&gt;=0,ROUND('Step 1-Farm Data'!$D$69+'simulations corn farm1'!DC123,1),"")</f>
        <v>163.6</v>
      </c>
      <c r="DD128">
        <f>+IF(DD123+'Step 1-Farm Data'!$D$69&gt;=0,ROUND('Step 1-Farm Data'!$D$69+'simulations corn farm1'!DD123,1),"")</f>
        <v>136.1</v>
      </c>
      <c r="DE128">
        <f>+IF(DE123+'Step 1-Farm Data'!$D$69&gt;=0,ROUND('Step 1-Farm Data'!$D$69+'simulations corn farm1'!DE123,1),"")</f>
        <v>137.19999999999999</v>
      </c>
      <c r="DF128">
        <f>+IF(DF123+'Step 1-Farm Data'!$D$69&gt;=0,ROUND('Step 1-Farm Data'!$D$69+'simulations corn farm1'!DF123,1),"")</f>
        <v>158.19999999999999</v>
      </c>
      <c r="DG128">
        <f>+IF(DG123+'Step 1-Farm Data'!$D$69&gt;=0,ROUND('Step 1-Farm Data'!$D$69+'simulations corn farm1'!DG123,1),"")</f>
        <v>115.6</v>
      </c>
      <c r="DH128">
        <f>+IF(DH123+'Step 1-Farm Data'!$D$69&gt;=0,ROUND('Step 1-Farm Data'!$D$69+'simulations corn farm1'!DH123,1),"")</f>
        <v>157.5</v>
      </c>
      <c r="DI128">
        <f>+IF(DI123+'Step 1-Farm Data'!$D$69&gt;=0,ROUND('Step 1-Farm Data'!$D$69+'simulations corn farm1'!DI123,1),"")</f>
        <v>126.3</v>
      </c>
      <c r="DJ128">
        <f>+IF(DJ123+'Step 1-Farm Data'!$D$69&gt;=0,ROUND('Step 1-Farm Data'!$D$69+'simulations corn farm1'!DJ123,1),"")</f>
        <v>187</v>
      </c>
      <c r="DK128">
        <f>+IF(DK123+'Step 1-Farm Data'!$D$69&gt;=0,ROUND('Step 1-Farm Data'!$D$69+'simulations corn farm1'!DK123,1),"")</f>
        <v>156.5</v>
      </c>
      <c r="DL128">
        <f>+IF(DL123+'Step 1-Farm Data'!$D$69&gt;=0,ROUND('Step 1-Farm Data'!$D$69+'simulations corn farm1'!DL123,1),"")</f>
        <v>159.69999999999999</v>
      </c>
      <c r="DM128">
        <f>+IF(DM123+'Step 1-Farm Data'!$D$69&gt;=0,ROUND('Step 1-Farm Data'!$D$69+'simulations corn farm1'!DM123,1),"")</f>
        <v>124.9</v>
      </c>
      <c r="DN128">
        <f>+IF(DN123+'Step 1-Farm Data'!$D$69&gt;=0,ROUND('Step 1-Farm Data'!$D$69+'simulations corn farm1'!DN123,1),"")</f>
        <v>128.9</v>
      </c>
      <c r="DO128">
        <f>+IF(DO123+'Step 1-Farm Data'!$D$69&gt;=0,ROUND('Step 1-Farm Data'!$D$69+'simulations corn farm1'!DO123,1),"")</f>
        <v>145.6</v>
      </c>
      <c r="DP128">
        <f>+IF(DP123+'Step 1-Farm Data'!$D$69&gt;=0,ROUND('Step 1-Farm Data'!$D$69+'simulations corn farm1'!DP123,1),"")</f>
        <v>131</v>
      </c>
      <c r="DQ128">
        <f>+IF(DQ123+'Step 1-Farm Data'!$D$69&gt;=0,ROUND('Step 1-Farm Data'!$D$69+'simulations corn farm1'!DQ123,1),"")</f>
        <v>151.30000000000001</v>
      </c>
      <c r="DR128">
        <f>+IF(DR123+'Step 1-Farm Data'!$D$69&gt;=0,ROUND('Step 1-Farm Data'!$D$69+'simulations corn farm1'!DR123,1),"")</f>
        <v>126.8</v>
      </c>
      <c r="DS128">
        <f>+IF(DS123+'Step 1-Farm Data'!$D$69&gt;=0,ROUND('Step 1-Farm Data'!$D$69+'simulations corn farm1'!DS123,1),"")</f>
        <v>145</v>
      </c>
      <c r="DT128">
        <f>+IF(DT123+'Step 1-Farm Data'!$D$69&gt;=0,ROUND('Step 1-Farm Data'!$D$69+'simulations corn farm1'!DT123,1),"")</f>
        <v>154.5</v>
      </c>
      <c r="DU128">
        <f>+IF(DU123+'Step 1-Farm Data'!$D$69&gt;=0,ROUND('Step 1-Farm Data'!$D$69+'simulations corn farm1'!DU123,1),"")</f>
        <v>155.19999999999999</v>
      </c>
      <c r="DV128">
        <f>+IF(DV123+'Step 1-Farm Data'!$D$69&gt;=0,ROUND('Step 1-Farm Data'!$D$69+'simulations corn farm1'!DV123,1),"")</f>
        <v>136.19999999999999</v>
      </c>
      <c r="DW128">
        <f>+IF(DW123+'Step 1-Farm Data'!$D$69&gt;=0,ROUND('Step 1-Farm Data'!$D$69+'simulations corn farm1'!DW123,1),"")</f>
        <v>151</v>
      </c>
      <c r="DX128">
        <f>+IF(DX123+'Step 1-Farm Data'!$D$69&gt;=0,ROUND('Step 1-Farm Data'!$D$69+'simulations corn farm1'!DX123,1),"")</f>
        <v>140.80000000000001</v>
      </c>
      <c r="DY128">
        <f>+IF(DY123+'Step 1-Farm Data'!$D$69&gt;=0,ROUND('Step 1-Farm Data'!$D$69+'simulations corn farm1'!DY123,1),"")</f>
        <v>144.6</v>
      </c>
      <c r="DZ128">
        <f>+IF(DZ123+'Step 1-Farm Data'!$D$69&gt;=0,ROUND('Step 1-Farm Data'!$D$69+'simulations corn farm1'!DZ123,1),"")</f>
        <v>133.1</v>
      </c>
      <c r="EA128">
        <f>+IF(EA123+'Step 1-Farm Data'!$D$69&gt;=0,ROUND('Step 1-Farm Data'!$D$69+'simulations corn farm1'!EA123,1),"")</f>
        <v>146.9</v>
      </c>
      <c r="EB128">
        <f>+IF(EB123+'Step 1-Farm Data'!$D$69&gt;=0,ROUND('Step 1-Farm Data'!$D$69+'simulations corn farm1'!EB123,1),"")</f>
        <v>135.6</v>
      </c>
      <c r="EC128">
        <f>+IF(EC123+'Step 1-Farm Data'!$D$69&gt;=0,ROUND('Step 1-Farm Data'!$D$69+'simulations corn farm1'!EC123,1),"")</f>
        <v>137.80000000000001</v>
      </c>
      <c r="ED128">
        <f>+IF(ED123+'Step 1-Farm Data'!$D$69&gt;=0,ROUND('Step 1-Farm Data'!$D$69+'simulations corn farm1'!ED123,1),"")</f>
        <v>145.6</v>
      </c>
      <c r="EE128">
        <f>+IF(EE123+'Step 1-Farm Data'!$D$69&gt;=0,ROUND('Step 1-Farm Data'!$D$69+'simulations corn farm1'!EE123,1),"")</f>
        <v>142.19999999999999</v>
      </c>
      <c r="EF128">
        <f>+IF(EF123+'Step 1-Farm Data'!$D$69&gt;=0,ROUND('Step 1-Farm Data'!$D$69+'simulations corn farm1'!EF123,1),"")</f>
        <v>155.9</v>
      </c>
      <c r="EG128">
        <f>+IF(EG123+'Step 1-Farm Data'!$D$69&gt;=0,ROUND('Step 1-Farm Data'!$D$69+'simulations corn farm1'!EG123,1),"")</f>
        <v>141.80000000000001</v>
      </c>
      <c r="EH128">
        <f>+IF(EH123+'Step 1-Farm Data'!$D$69&gt;=0,ROUND('Step 1-Farm Data'!$D$69+'simulations corn farm1'!EH123,1),"")</f>
        <v>128.19999999999999</v>
      </c>
      <c r="EI128">
        <f>+IF(EI123+'Step 1-Farm Data'!$D$69&gt;=0,ROUND('Step 1-Farm Data'!$D$69+'simulations corn farm1'!EI123,1),"")</f>
        <v>171</v>
      </c>
      <c r="EJ128">
        <f>+IF(EJ123+'Step 1-Farm Data'!$D$69&gt;=0,ROUND('Step 1-Farm Data'!$D$69+'simulations corn farm1'!EJ123,1),"")</f>
        <v>148.9</v>
      </c>
      <c r="EK128">
        <f>+IF(EK123+'Step 1-Farm Data'!$D$69&gt;=0,ROUND('Step 1-Farm Data'!$D$69+'simulations corn farm1'!EK123,1),"")</f>
        <v>142.1</v>
      </c>
      <c r="EL128">
        <f>+IF(EL123+'Step 1-Farm Data'!$D$69&gt;=0,ROUND('Step 1-Farm Data'!$D$69+'simulations corn farm1'!EL123,1),"")</f>
        <v>137.30000000000001</v>
      </c>
      <c r="EM128">
        <f>+IF(EM123+'Step 1-Farm Data'!$D$69&gt;=0,ROUND('Step 1-Farm Data'!$D$69+'simulations corn farm1'!EM123,1),"")</f>
        <v>143.19999999999999</v>
      </c>
      <c r="EN128">
        <f>+IF(EN123+'Step 1-Farm Data'!$D$69&gt;=0,ROUND('Step 1-Farm Data'!$D$69+'simulations corn farm1'!EN123,1),"")</f>
        <v>115.2</v>
      </c>
      <c r="EO128">
        <f>+IF(EO123+'Step 1-Farm Data'!$D$69&gt;=0,ROUND('Step 1-Farm Data'!$D$69+'simulations corn farm1'!EO123,1),"")</f>
        <v>153.30000000000001</v>
      </c>
      <c r="EP128">
        <f>+IF(EP123+'Step 1-Farm Data'!$D$69&gt;=0,ROUND('Step 1-Farm Data'!$D$69+'simulations corn farm1'!EP123,1),"")</f>
        <v>137.9</v>
      </c>
      <c r="EQ128">
        <f>+IF(EQ123+'Step 1-Farm Data'!$D$69&gt;=0,ROUND('Step 1-Farm Data'!$D$69+'simulations corn farm1'!EQ123,1),"")</f>
        <v>165.8</v>
      </c>
      <c r="ER128">
        <f>+IF(ER123+'Step 1-Farm Data'!$D$69&gt;=0,ROUND('Step 1-Farm Data'!$D$69+'simulations corn farm1'!ER123,1),"")</f>
        <v>168.5</v>
      </c>
      <c r="ES128">
        <f>+IF(ES123+'Step 1-Farm Data'!$D$69&gt;=0,ROUND('Step 1-Farm Data'!$D$69+'simulations corn farm1'!ES123,1),"")</f>
        <v>162.30000000000001</v>
      </c>
      <c r="ET128">
        <f>+IF(ET123+'Step 1-Farm Data'!$D$69&gt;=0,ROUND('Step 1-Farm Data'!$D$69+'simulations corn farm1'!ET123,1),"")</f>
        <v>142</v>
      </c>
      <c r="EU128">
        <f>+IF(EU123+'Step 1-Farm Data'!$D$69&gt;=0,ROUND('Step 1-Farm Data'!$D$69+'simulations corn farm1'!EU123,1),"")</f>
        <v>142.19999999999999</v>
      </c>
      <c r="EV128">
        <f>+IF(EV123+'Step 1-Farm Data'!$D$69&gt;=0,ROUND('Step 1-Farm Data'!$D$69+'simulations corn farm1'!EV123,1),"")</f>
        <v>131.80000000000001</v>
      </c>
      <c r="EW128">
        <f>+IF(EW123+'Step 1-Farm Data'!$D$69&gt;=0,ROUND('Step 1-Farm Data'!$D$69+'simulations corn farm1'!EW123,1),"")</f>
        <v>149.69999999999999</v>
      </c>
      <c r="EX128">
        <f>+IF(EX123+'Step 1-Farm Data'!$D$69&gt;=0,ROUND('Step 1-Farm Data'!$D$69+'simulations corn farm1'!EX123,1),"")</f>
        <v>142.1</v>
      </c>
      <c r="EY128">
        <f>+IF(EY123+'Step 1-Farm Data'!$D$69&gt;=0,ROUND('Step 1-Farm Data'!$D$69+'simulations corn farm1'!EY123,1),"")</f>
        <v>103.5</v>
      </c>
      <c r="EZ128">
        <f>+IF(EZ123+'Step 1-Farm Data'!$D$69&gt;=0,ROUND('Step 1-Farm Data'!$D$69+'simulations corn farm1'!EZ123,1),"")</f>
        <v>148.1</v>
      </c>
      <c r="FA128">
        <f>+IF(FA123+'Step 1-Farm Data'!$D$69&gt;=0,ROUND('Step 1-Farm Data'!$D$69+'simulations corn farm1'!FA123,1),"")</f>
        <v>141</v>
      </c>
      <c r="FB128">
        <f>+IF(FB123+'Step 1-Farm Data'!$D$69&gt;=0,ROUND('Step 1-Farm Data'!$D$69+'simulations corn farm1'!FB123,1),"")</f>
        <v>158.80000000000001</v>
      </c>
      <c r="FC128">
        <f>+IF(FC123+'Step 1-Farm Data'!$D$69&gt;=0,ROUND('Step 1-Farm Data'!$D$69+'simulations corn farm1'!FC123,1),"")</f>
        <v>150.6</v>
      </c>
      <c r="FD128">
        <f>+IF(FD123+'Step 1-Farm Data'!$D$69&gt;=0,ROUND('Step 1-Farm Data'!$D$69+'simulations corn farm1'!FD123,1),"")</f>
        <v>134.80000000000001</v>
      </c>
      <c r="FE128">
        <f>+IF(FE123+'Step 1-Farm Data'!$D$69&gt;=0,ROUND('Step 1-Farm Data'!$D$69+'simulations corn farm1'!FE123,1),"")</f>
        <v>181.8</v>
      </c>
      <c r="FF128">
        <f>+IF(FF123+'Step 1-Farm Data'!$D$69&gt;=0,ROUND('Step 1-Farm Data'!$D$69+'simulations corn farm1'!FF123,1),"")</f>
        <v>154</v>
      </c>
      <c r="FG128">
        <f>+IF(FG123+'Step 1-Farm Data'!$D$69&gt;=0,ROUND('Step 1-Farm Data'!$D$69+'simulations corn farm1'!FG123,1),"")</f>
        <v>153.19999999999999</v>
      </c>
      <c r="FH128">
        <f>+IF(FH123+'Step 1-Farm Data'!$D$69&gt;=0,ROUND('Step 1-Farm Data'!$D$69+'simulations corn farm1'!FH123,1),"")</f>
        <v>148.19999999999999</v>
      </c>
      <c r="FI128">
        <f>+IF(FI123+'Step 1-Farm Data'!$D$69&gt;=0,ROUND('Step 1-Farm Data'!$D$69+'simulations corn farm1'!FI123,1),"")</f>
        <v>164.2</v>
      </c>
      <c r="FJ128">
        <f>+IF(FJ123+'Step 1-Farm Data'!$D$69&gt;=0,ROUND('Step 1-Farm Data'!$D$69+'simulations corn farm1'!FJ123,1),"")</f>
        <v>153</v>
      </c>
      <c r="FK128">
        <f>+IF(FK123+'Step 1-Farm Data'!$D$69&gt;=0,ROUND('Step 1-Farm Data'!$D$69+'simulations corn farm1'!FK123,1),"")</f>
        <v>137.1</v>
      </c>
      <c r="FL128">
        <f>+IF(FL123+'Step 1-Farm Data'!$D$69&gt;=0,ROUND('Step 1-Farm Data'!$D$69+'simulations corn farm1'!FL123,1),"")</f>
        <v>139.80000000000001</v>
      </c>
      <c r="FM128">
        <f>+IF(FM123+'Step 1-Farm Data'!$D$69&gt;=0,ROUND('Step 1-Farm Data'!$D$69+'simulations corn farm1'!FM123,1),"")</f>
        <v>149.1</v>
      </c>
      <c r="FN128">
        <f>+IF(FN123+'Step 1-Farm Data'!$D$69&gt;=0,ROUND('Step 1-Farm Data'!$D$69+'simulations corn farm1'!FN123,1),"")</f>
        <v>155.69999999999999</v>
      </c>
      <c r="FO128">
        <f>+IF(FO123+'Step 1-Farm Data'!$D$69&gt;=0,ROUND('Step 1-Farm Data'!$D$69+'simulations corn farm1'!FO123,1),"")</f>
        <v>124.1</v>
      </c>
      <c r="FP128">
        <f>+IF(FP123+'Step 1-Farm Data'!$D$69&gt;=0,ROUND('Step 1-Farm Data'!$D$69+'simulations corn farm1'!FP123,1),"")</f>
        <v>132.19999999999999</v>
      </c>
      <c r="FQ128">
        <f>+IF(FQ123+'Step 1-Farm Data'!$D$69&gt;=0,ROUND('Step 1-Farm Data'!$D$69+'simulations corn farm1'!FQ123,1),"")</f>
        <v>165.6</v>
      </c>
      <c r="FR128">
        <f>+IF(FR123+'Step 1-Farm Data'!$D$69&gt;=0,ROUND('Step 1-Farm Data'!$D$69+'simulations corn farm1'!FR123,1),"")</f>
        <v>130.19999999999999</v>
      </c>
      <c r="FS128">
        <f>+IF(FS123+'Step 1-Farm Data'!$D$69&gt;=0,ROUND('Step 1-Farm Data'!$D$69+'simulations corn farm1'!FS123,1),"")</f>
        <v>162</v>
      </c>
      <c r="FT128">
        <f>+IF(FT123+'Step 1-Farm Data'!$D$69&gt;=0,ROUND('Step 1-Farm Data'!$D$69+'simulations corn farm1'!FT123,1),"")</f>
        <v>135.1</v>
      </c>
      <c r="FU128">
        <f>+IF(FU123+'Step 1-Farm Data'!$D$69&gt;=0,ROUND('Step 1-Farm Data'!$D$69+'simulations corn farm1'!FU123,1),"")</f>
        <v>151.1</v>
      </c>
      <c r="FV128">
        <f>+IF(FV123+'Step 1-Farm Data'!$D$69&gt;=0,ROUND('Step 1-Farm Data'!$D$69+'simulations corn farm1'!FV123,1),"")</f>
        <v>154.5</v>
      </c>
      <c r="FW128">
        <f>+IF(FW123+'Step 1-Farm Data'!$D$69&gt;=0,ROUND('Step 1-Farm Data'!$D$69+'simulations corn farm1'!FW123,1),"")</f>
        <v>150.69999999999999</v>
      </c>
      <c r="FX128">
        <f>+IF(FX123+'Step 1-Farm Data'!$D$69&gt;=0,ROUND('Step 1-Farm Data'!$D$69+'simulations corn farm1'!FX123,1),"")</f>
        <v>164.7</v>
      </c>
      <c r="FY128">
        <f>+IF(FY123+'Step 1-Farm Data'!$D$69&gt;=0,ROUND('Step 1-Farm Data'!$D$69+'simulations corn farm1'!FY123,1),"")</f>
        <v>151.69999999999999</v>
      </c>
      <c r="FZ128">
        <f>+IF(FZ123+'Step 1-Farm Data'!$D$69&gt;=0,ROUND('Step 1-Farm Data'!$D$69+'simulations corn farm1'!FZ123,1),"")</f>
        <v>129.69999999999999</v>
      </c>
      <c r="GA128">
        <f>+IF(GA123+'Step 1-Farm Data'!$D$69&gt;=0,ROUND('Step 1-Farm Data'!$D$69+'simulations corn farm1'!GA123,1),"")</f>
        <v>135.4</v>
      </c>
      <c r="GB128">
        <f>+IF(GB123+'Step 1-Farm Data'!$D$69&gt;=0,ROUND('Step 1-Farm Data'!$D$69+'simulations corn farm1'!GB123,1),"")</f>
        <v>156.30000000000001</v>
      </c>
      <c r="GC128">
        <f>+IF(GC123+'Step 1-Farm Data'!$D$69&gt;=0,ROUND('Step 1-Farm Data'!$D$69+'simulations corn farm1'!GC123,1),"")</f>
        <v>177.6</v>
      </c>
      <c r="GD128">
        <f>+IF(GD123+'Step 1-Farm Data'!$D$69&gt;=0,ROUND('Step 1-Farm Data'!$D$69+'simulations corn farm1'!GD123,1),"")</f>
        <v>133</v>
      </c>
      <c r="GE128">
        <f>+IF(GE123+'Step 1-Farm Data'!$D$69&gt;=0,ROUND('Step 1-Farm Data'!$D$69+'simulations corn farm1'!GE123,1),"")</f>
        <v>152.4</v>
      </c>
      <c r="GF128">
        <f>+IF(GF123+'Step 1-Farm Data'!$D$69&gt;=0,ROUND('Step 1-Farm Data'!$D$69+'simulations corn farm1'!GF123,1),"")</f>
        <v>130.69999999999999</v>
      </c>
      <c r="GG128">
        <f>+IF(GG123+'Step 1-Farm Data'!$D$69&gt;=0,ROUND('Step 1-Farm Data'!$D$69+'simulations corn farm1'!GG123,1),"")</f>
        <v>141.30000000000001</v>
      </c>
      <c r="GH128">
        <f>+IF(GH123+'Step 1-Farm Data'!$D$69&gt;=0,ROUND('Step 1-Farm Data'!$D$69+'simulations corn farm1'!GH123,1),"")</f>
        <v>155.9</v>
      </c>
      <c r="GI128">
        <f>+IF(GI123+'Step 1-Farm Data'!$D$69&gt;=0,ROUND('Step 1-Farm Data'!$D$69+'simulations corn farm1'!GI123,1),"")</f>
        <v>155.19999999999999</v>
      </c>
      <c r="GJ128">
        <f>+IF(GJ123+'Step 1-Farm Data'!$D$69&gt;=0,ROUND('Step 1-Farm Data'!$D$69+'simulations corn farm1'!GJ123,1),"")</f>
        <v>142.5</v>
      </c>
      <c r="GK128">
        <f>+IF(GK123+'Step 1-Farm Data'!$D$69&gt;=0,ROUND('Step 1-Farm Data'!$D$69+'simulations corn farm1'!GK123,1),"")</f>
        <v>147.5</v>
      </c>
      <c r="GL128">
        <f>+IF(GL123+'Step 1-Farm Data'!$D$69&gt;=0,ROUND('Step 1-Farm Data'!$D$69+'simulations corn farm1'!GL123,1),"")</f>
        <v>140.6</v>
      </c>
      <c r="GM128">
        <f>+IF(GM123+'Step 1-Farm Data'!$D$69&gt;=0,ROUND('Step 1-Farm Data'!$D$69+'simulations corn farm1'!GM123,1),"")</f>
        <v>164.2</v>
      </c>
      <c r="GN128">
        <f>+IF(GN123+'Step 1-Farm Data'!$D$69&gt;=0,ROUND('Step 1-Farm Data'!$D$69+'simulations corn farm1'!GN123,1),"")</f>
        <v>160.6</v>
      </c>
      <c r="GO128">
        <f>+IF(GO123+'Step 1-Farm Data'!$D$69&gt;=0,ROUND('Step 1-Farm Data'!$D$69+'simulations corn farm1'!GO123,1),"")</f>
        <v>165.1</v>
      </c>
      <c r="GP128">
        <f>+IF(GP123+'Step 1-Farm Data'!$D$69&gt;=0,ROUND('Step 1-Farm Data'!$D$69+'simulations corn farm1'!GP123,1),"")</f>
        <v>176.3</v>
      </c>
      <c r="GQ128">
        <f>+IF(GQ123+'Step 1-Farm Data'!$D$69&gt;=0,ROUND('Step 1-Farm Data'!$D$69+'simulations corn farm1'!GQ123,1),"")</f>
        <v>165.3</v>
      </c>
      <c r="GR128">
        <f>+IF(GR123+'Step 1-Farm Data'!$D$69&gt;=0,ROUND('Step 1-Farm Data'!$D$69+'simulations corn farm1'!GR123,1),"")</f>
        <v>164.3</v>
      </c>
      <c r="GS128">
        <f>+IF(GS123+'Step 1-Farm Data'!$D$69&gt;=0,ROUND('Step 1-Farm Data'!$D$69+'simulations corn farm1'!GS123,1),"")</f>
        <v>147.9</v>
      </c>
      <c r="GT128">
        <f>+IF(GT123+'Step 1-Farm Data'!$D$69&gt;=0,ROUND('Step 1-Farm Data'!$D$69+'simulations corn farm1'!GT123,1),"")</f>
        <v>167</v>
      </c>
      <c r="GU128">
        <f>+IF(GU123+'Step 1-Farm Data'!$D$69&gt;=0,ROUND('Step 1-Farm Data'!$D$69+'simulations corn farm1'!GU123,1),"")</f>
        <v>125.2</v>
      </c>
      <c r="GV128">
        <f>+IF(GV123+'Step 1-Farm Data'!$D$69&gt;=0,ROUND('Step 1-Farm Data'!$D$69+'simulations corn farm1'!GV123,1),"")</f>
        <v>125.9</v>
      </c>
      <c r="GW128">
        <f>+IF(GW123+'Step 1-Farm Data'!$D$69&gt;=0,ROUND('Step 1-Farm Data'!$D$69+'simulations corn farm1'!GW123,1),"")</f>
        <v>133.1</v>
      </c>
      <c r="GX128">
        <f>+IF(GX123+'Step 1-Farm Data'!$D$69&gt;=0,ROUND('Step 1-Farm Data'!$D$69+'simulations corn farm1'!GX123,1),"")</f>
        <v>148</v>
      </c>
      <c r="GY128">
        <f>+IF(GY123+'Step 1-Farm Data'!$D$69&gt;=0,ROUND('Step 1-Farm Data'!$D$69+'simulations corn farm1'!GY123,1),"")</f>
        <v>154.6</v>
      </c>
      <c r="GZ128">
        <f>+IF(GZ123+'Step 1-Farm Data'!$D$69&gt;=0,ROUND('Step 1-Farm Data'!$D$69+'simulations corn farm1'!GZ123,1),"")</f>
        <v>151.5</v>
      </c>
      <c r="HA128">
        <f>+IF(HA123+'Step 1-Farm Data'!$D$69&gt;=0,ROUND('Step 1-Farm Data'!$D$69+'simulations corn farm1'!HA123,1),"")</f>
        <v>139.1</v>
      </c>
      <c r="HB128">
        <f>+IF(HB123+'Step 1-Farm Data'!$D$69&gt;=0,ROUND('Step 1-Farm Data'!$D$69+'simulations corn farm1'!HB123,1),"")</f>
        <v>159</v>
      </c>
      <c r="HC128">
        <f>+IF(HC123+'Step 1-Farm Data'!$D$69&gt;=0,ROUND('Step 1-Farm Data'!$D$69+'simulations corn farm1'!HC123,1),"")</f>
        <v>148.5</v>
      </c>
      <c r="HD128">
        <f>+IF(HD123+'Step 1-Farm Data'!$D$69&gt;=0,ROUND('Step 1-Farm Data'!$D$69+'simulations corn farm1'!HD123,1),"")</f>
        <v>134.5</v>
      </c>
      <c r="HE128">
        <f>+IF(HE123+'Step 1-Farm Data'!$D$69&gt;=0,ROUND('Step 1-Farm Data'!$D$69+'simulations corn farm1'!HE123,1),"")</f>
        <v>125</v>
      </c>
      <c r="HF128">
        <f>+IF(HF123+'Step 1-Farm Data'!$D$69&gt;=0,ROUND('Step 1-Farm Data'!$D$69+'simulations corn farm1'!HF123,1),"")</f>
        <v>154.5</v>
      </c>
      <c r="HG128">
        <f>+IF(HG123+'Step 1-Farm Data'!$D$69&gt;=0,ROUND('Step 1-Farm Data'!$D$69+'simulations corn farm1'!HG123,1),"")</f>
        <v>179.6</v>
      </c>
      <c r="HH128">
        <f>+IF(HH123+'Step 1-Farm Data'!$D$69&gt;=0,ROUND('Step 1-Farm Data'!$D$69+'simulations corn farm1'!HH123,1),"")</f>
        <v>138.4</v>
      </c>
      <c r="HI128">
        <f>+IF(HI123+'Step 1-Farm Data'!$D$69&gt;=0,ROUND('Step 1-Farm Data'!$D$69+'simulations corn farm1'!HI123,1),"")</f>
        <v>177.4</v>
      </c>
      <c r="HJ128">
        <f>+IF(HJ123+'Step 1-Farm Data'!$D$69&gt;=0,ROUND('Step 1-Farm Data'!$D$69+'simulations corn farm1'!HJ123,1),"")</f>
        <v>158.6</v>
      </c>
      <c r="HK128">
        <f>+IF(HK123+'Step 1-Farm Data'!$D$69&gt;=0,ROUND('Step 1-Farm Data'!$D$69+'simulations corn farm1'!HK123,1),"")</f>
        <v>151.19999999999999</v>
      </c>
      <c r="HL128">
        <f>+IF(HL123+'Step 1-Farm Data'!$D$69&gt;=0,ROUND('Step 1-Farm Data'!$D$69+'simulations corn farm1'!HL123,1),"")</f>
        <v>124.4</v>
      </c>
      <c r="HM128">
        <f>+IF(HM123+'Step 1-Farm Data'!$D$69&gt;=0,ROUND('Step 1-Farm Data'!$D$69+'simulations corn farm1'!HM123,1),"")</f>
        <v>145.9</v>
      </c>
      <c r="HN128">
        <f>+IF(HN123+'Step 1-Farm Data'!$D$69&gt;=0,ROUND('Step 1-Farm Data'!$D$69+'simulations corn farm1'!HN123,1),"")</f>
        <v>152.5</v>
      </c>
      <c r="HO128">
        <f>+IF(HO123+'Step 1-Farm Data'!$D$69&gt;=0,ROUND('Step 1-Farm Data'!$D$69+'simulations corn farm1'!HO123,1),"")</f>
        <v>163.9</v>
      </c>
      <c r="HP128">
        <f>+IF(HP123+'Step 1-Farm Data'!$D$69&gt;=0,ROUND('Step 1-Farm Data'!$D$69+'simulations corn farm1'!HP123,1),"")</f>
        <v>135</v>
      </c>
      <c r="HQ128">
        <f>+IF(HQ123+'Step 1-Farm Data'!$D$69&gt;=0,ROUND('Step 1-Farm Data'!$D$69+'simulations corn farm1'!HQ123,1),"")</f>
        <v>151</v>
      </c>
      <c r="HR128">
        <f>+IF(HR123+'Step 1-Farm Data'!$D$69&gt;=0,ROUND('Step 1-Farm Data'!$D$69+'simulations corn farm1'!HR123,1),"")</f>
        <v>164.7</v>
      </c>
      <c r="HS128">
        <f>+IF(HS123+'Step 1-Farm Data'!$D$69&gt;=0,ROUND('Step 1-Farm Data'!$D$69+'simulations corn farm1'!HS123,1),"")</f>
        <v>148.19999999999999</v>
      </c>
      <c r="HT128">
        <f>+IF(HT123+'Step 1-Farm Data'!$D$69&gt;=0,ROUND('Step 1-Farm Data'!$D$69+'simulations corn farm1'!HT123,1),"")</f>
        <v>160.5</v>
      </c>
      <c r="HU128">
        <f>+IF(HU123+'Step 1-Farm Data'!$D$69&gt;=0,ROUND('Step 1-Farm Data'!$D$69+'simulations corn farm1'!HU123,1),"")</f>
        <v>144</v>
      </c>
      <c r="HV128">
        <f>+IF(HV123+'Step 1-Farm Data'!$D$69&gt;=0,ROUND('Step 1-Farm Data'!$D$69+'simulations corn farm1'!HV123,1),"")</f>
        <v>118.7</v>
      </c>
      <c r="HW128">
        <f>+IF(HW123+'Step 1-Farm Data'!$D$69&gt;=0,ROUND('Step 1-Farm Data'!$D$69+'simulations corn farm1'!HW123,1),"")</f>
        <v>128.80000000000001</v>
      </c>
      <c r="HX128">
        <f>+IF(HX123+'Step 1-Farm Data'!$D$69&gt;=0,ROUND('Step 1-Farm Data'!$D$69+'simulations corn farm1'!HX123,1),"")</f>
        <v>149.69999999999999</v>
      </c>
      <c r="HY128">
        <f>+IF(HY123+'Step 1-Farm Data'!$D$69&gt;=0,ROUND('Step 1-Farm Data'!$D$69+'simulations corn farm1'!HY123,1),"")</f>
        <v>146.6</v>
      </c>
      <c r="HZ128">
        <f>+IF(HZ123+'Step 1-Farm Data'!$D$69&gt;=0,ROUND('Step 1-Farm Data'!$D$69+'simulations corn farm1'!HZ123,1),"")</f>
        <v>147.5</v>
      </c>
      <c r="IA128">
        <f>+IF(IA123+'Step 1-Farm Data'!$D$69&gt;=0,ROUND('Step 1-Farm Data'!$D$69+'simulations corn farm1'!IA123,1),"")</f>
        <v>153</v>
      </c>
      <c r="IB128">
        <f>+IF(IB123+'Step 1-Farm Data'!$D$69&gt;=0,ROUND('Step 1-Farm Data'!$D$69+'simulations corn farm1'!IB123,1),"")</f>
        <v>130.69999999999999</v>
      </c>
      <c r="IC128">
        <f>+IF(IC123+'Step 1-Farm Data'!$D$69&gt;=0,ROUND('Step 1-Farm Data'!$D$69+'simulations corn farm1'!IC123,1),"")</f>
        <v>143.69999999999999</v>
      </c>
      <c r="ID128">
        <f>+IF(ID123+'Step 1-Farm Data'!$D$69&gt;=0,ROUND('Step 1-Farm Data'!$D$69+'simulations corn farm1'!ID123,1),"")</f>
        <v>112.6</v>
      </c>
      <c r="IE128">
        <f>+IF(IE123+'Step 1-Farm Data'!$D$69&gt;=0,ROUND('Step 1-Farm Data'!$D$69+'simulations corn farm1'!IE123,1),"")</f>
        <v>154.19999999999999</v>
      </c>
      <c r="IF128">
        <f>+IF(IF123+'Step 1-Farm Data'!$D$69&gt;=0,ROUND('Step 1-Farm Data'!$D$69+'simulations corn farm1'!IF123,1),"")</f>
        <v>147.6</v>
      </c>
      <c r="IG128">
        <f>+IF(IG123+'Step 1-Farm Data'!$D$69&gt;=0,ROUND('Step 1-Farm Data'!$D$69+'simulations corn farm1'!IG123,1),"")</f>
        <v>175.8</v>
      </c>
      <c r="IH128">
        <f>+IF(IH123+'Step 1-Farm Data'!$D$69&gt;=0,ROUND('Step 1-Farm Data'!$D$69+'simulations corn farm1'!IH123,1),"")</f>
        <v>158.30000000000001</v>
      </c>
      <c r="II128">
        <f>+IF(II123+'Step 1-Farm Data'!$D$69&gt;=0,ROUND('Step 1-Farm Data'!$D$69+'simulations corn farm1'!II123,1),"")</f>
        <v>141.19999999999999</v>
      </c>
      <c r="IJ128">
        <f>+IF(IJ123+'Step 1-Farm Data'!$D$69&gt;=0,ROUND('Step 1-Farm Data'!$D$69+'simulations corn farm1'!IJ123,1),"")</f>
        <v>147.1</v>
      </c>
      <c r="IK128">
        <f>+IF(IK123+'Step 1-Farm Data'!$D$69&gt;=0,ROUND('Step 1-Farm Data'!$D$69+'simulations corn farm1'!IK123,1),"")</f>
        <v>145.9</v>
      </c>
      <c r="IL128">
        <f>+IF(IL123+'Step 1-Farm Data'!$D$69&gt;=0,ROUND('Step 1-Farm Data'!$D$69+'simulations corn farm1'!IL123,1),"")</f>
        <v>132.9</v>
      </c>
      <c r="IM128">
        <f>+IF(IM123+'Step 1-Farm Data'!$D$69&gt;=0,ROUND('Step 1-Farm Data'!$D$69+'simulations corn farm1'!IM123,1),"")</f>
        <v>160.6</v>
      </c>
      <c r="IN128">
        <f>+IF(IN123+'Step 1-Farm Data'!$D$69&gt;=0,ROUND('Step 1-Farm Data'!$D$69+'simulations corn farm1'!IN123,1),"")</f>
        <v>149.69999999999999</v>
      </c>
      <c r="IO128">
        <f>+IF(IO123+'Step 1-Farm Data'!$D$69&gt;=0,ROUND('Step 1-Farm Data'!$D$69+'simulations corn farm1'!IO123,1),"")</f>
        <v>166</v>
      </c>
      <c r="IP128">
        <f>+IF(IP123+'Step 1-Farm Data'!$D$69&gt;=0,ROUND('Step 1-Farm Data'!$D$69+'simulations corn farm1'!IP123,1),"")</f>
        <v>123.2</v>
      </c>
      <c r="IQ128">
        <f>+IF(IQ123+'Step 1-Farm Data'!$D$69&gt;=0,ROUND('Step 1-Farm Data'!$D$69+'simulations corn farm1'!IQ123,1),"")</f>
        <v>165.9</v>
      </c>
      <c r="IR128">
        <f>+IF(IR123+'Step 1-Farm Data'!$D$69&gt;=0,ROUND('Step 1-Farm Data'!$D$69+'simulations corn farm1'!IR123,1),"")</f>
        <v>122</v>
      </c>
      <c r="IS128">
        <f>+IF(IS123+'Step 1-Farm Data'!$D$69&gt;=0,ROUND('Step 1-Farm Data'!$D$69+'simulations corn farm1'!IS123,1),"")</f>
        <v>168.3</v>
      </c>
      <c r="IT128">
        <f>+IF(IT123+'Step 1-Farm Data'!$D$69&gt;=0,ROUND('Step 1-Farm Data'!$D$69+'simulations corn farm1'!IT123,1),"")</f>
        <v>154.9</v>
      </c>
      <c r="IU128">
        <f>+IF(IU123+'Step 1-Farm Data'!$D$69&gt;=0,ROUND('Step 1-Farm Data'!$D$69+'simulations corn farm1'!IU123,1),"")</f>
        <v>158.4</v>
      </c>
      <c r="IV128">
        <f>+IF(IV123+'Step 1-Farm Data'!$D$69&gt;=0,ROUND('Step 1-Farm Data'!$D$69+'simulations corn farm1'!IV123,1),"")</f>
        <v>137</v>
      </c>
      <c r="IW128">
        <f>+IF(IW123+'Step 1-Farm Data'!$D$69&gt;=0,ROUND('Step 1-Farm Data'!$D$69+'simulations corn farm1'!IW123,1),"")</f>
        <v>127.3</v>
      </c>
      <c r="IX128">
        <f>+IF(IX123+'Step 1-Farm Data'!$D$69&gt;=0,ROUND('Step 1-Farm Data'!$D$69+'simulations corn farm1'!IX123,1),"")</f>
        <v>130.9</v>
      </c>
      <c r="IY128">
        <f>+IF(IY123+'Step 1-Farm Data'!$D$69&gt;=0,ROUND('Step 1-Farm Data'!$D$69+'simulations corn farm1'!IY123,1),"")</f>
        <v>151.9</v>
      </c>
      <c r="IZ128">
        <f>+IF(IZ123+'Step 1-Farm Data'!$D$69&gt;=0,ROUND('Step 1-Farm Data'!$D$69+'simulations corn farm1'!IZ123,1),"")</f>
        <v>145.9</v>
      </c>
      <c r="JA128">
        <f>+IF(JA123+'Step 1-Farm Data'!$D$69&gt;=0,ROUND('Step 1-Farm Data'!$D$69+'simulations corn farm1'!JA123,1),"")</f>
        <v>158.1</v>
      </c>
      <c r="JB128">
        <f>+IF(JB123+'Step 1-Farm Data'!$D$69&gt;=0,ROUND('Step 1-Farm Data'!$D$69+'simulations corn farm1'!JB123,1),"")</f>
        <v>150.6</v>
      </c>
      <c r="JC128">
        <f>+IF(JC123+'Step 1-Farm Data'!$D$69&gt;=0,ROUND('Step 1-Farm Data'!$D$69+'simulations corn farm1'!JC123,1),"")</f>
        <v>145.1</v>
      </c>
      <c r="JD128">
        <f>+IF(JD123+'Step 1-Farm Data'!$D$69&gt;=0,ROUND('Step 1-Farm Data'!$D$69+'simulations corn farm1'!JD123,1),"")</f>
        <v>147.5</v>
      </c>
      <c r="JE128">
        <f>+IF(JE123+'Step 1-Farm Data'!$D$69&gt;=0,ROUND('Step 1-Farm Data'!$D$69+'simulations corn farm1'!JE123,1),"")</f>
        <v>150.5</v>
      </c>
      <c r="JF128">
        <f>+IF(JF123+'Step 1-Farm Data'!$D$69&gt;=0,ROUND('Step 1-Farm Data'!$D$69+'simulations corn farm1'!JF123,1),"")</f>
        <v>157.9</v>
      </c>
      <c r="JG128">
        <f>+IF(JG123+'Step 1-Farm Data'!$D$69&gt;=0,ROUND('Step 1-Farm Data'!$D$69+'simulations corn farm1'!JG123,1),"")</f>
        <v>162.9</v>
      </c>
      <c r="JH128">
        <f>+IF(JH123+'Step 1-Farm Data'!$D$69&gt;=0,ROUND('Step 1-Farm Data'!$D$69+'simulations corn farm1'!JH123,1),"")</f>
        <v>166.5</v>
      </c>
      <c r="JI128">
        <f>+IF(JI123+'Step 1-Farm Data'!$D$69&gt;=0,ROUND('Step 1-Farm Data'!$D$69+'simulations corn farm1'!JI123,1),"")</f>
        <v>161.30000000000001</v>
      </c>
      <c r="JJ128">
        <f>+IF(JJ123+'Step 1-Farm Data'!$D$69&gt;=0,ROUND('Step 1-Farm Data'!$D$69+'simulations corn farm1'!JJ123,1),"")</f>
        <v>144.5</v>
      </c>
      <c r="JK128">
        <f>+IF(JK123+'Step 1-Farm Data'!$D$69&gt;=0,ROUND('Step 1-Farm Data'!$D$69+'simulations corn farm1'!JK123,1),"")</f>
        <v>149.30000000000001</v>
      </c>
      <c r="JL128">
        <f>+IF(JL123+'Step 1-Farm Data'!$D$69&gt;=0,ROUND('Step 1-Farm Data'!$D$69+'simulations corn farm1'!JL123,1),"")</f>
        <v>135.4</v>
      </c>
      <c r="JM128">
        <f>+IF(JM123+'Step 1-Farm Data'!$D$69&gt;=0,ROUND('Step 1-Farm Data'!$D$69+'simulations corn farm1'!JM123,1),"")</f>
        <v>142.19999999999999</v>
      </c>
      <c r="JN128">
        <f>+IF(JN123+'Step 1-Farm Data'!$D$69&gt;=0,ROUND('Step 1-Farm Data'!$D$69+'simulations corn farm1'!JN123,1),"")</f>
        <v>134.4</v>
      </c>
      <c r="JO128">
        <f>+IF(JO123+'Step 1-Farm Data'!$D$69&gt;=0,ROUND('Step 1-Farm Data'!$D$69+'simulations corn farm1'!JO123,1),"")</f>
        <v>149.6</v>
      </c>
      <c r="JP128">
        <f>+IF(JP123+'Step 1-Farm Data'!$D$69&gt;=0,ROUND('Step 1-Farm Data'!$D$69+'simulations corn farm1'!JP123,1),"")</f>
        <v>143</v>
      </c>
      <c r="JQ128">
        <f>+IF(JQ123+'Step 1-Farm Data'!$D$69&gt;=0,ROUND('Step 1-Farm Data'!$D$69+'simulations corn farm1'!JQ123,1),"")</f>
        <v>122.9</v>
      </c>
      <c r="JR128">
        <f>+IF(JR123+'Step 1-Farm Data'!$D$69&gt;=0,ROUND('Step 1-Farm Data'!$D$69+'simulations corn farm1'!JR123,1),"")</f>
        <v>155.4</v>
      </c>
      <c r="JS128">
        <f>+IF(JS123+'Step 1-Farm Data'!$D$69&gt;=0,ROUND('Step 1-Farm Data'!$D$69+'simulations corn farm1'!JS123,1),"")</f>
        <v>131.80000000000001</v>
      </c>
      <c r="JT128">
        <f>+IF(JT123+'Step 1-Farm Data'!$D$69&gt;=0,ROUND('Step 1-Farm Data'!$D$69+'simulations corn farm1'!JT123,1),"")</f>
        <v>161.69999999999999</v>
      </c>
      <c r="JU128">
        <f>+IF(JU123+'Step 1-Farm Data'!$D$69&gt;=0,ROUND('Step 1-Farm Data'!$D$69+'simulations corn farm1'!JU123,1),"")</f>
        <v>130.4</v>
      </c>
      <c r="JV128">
        <f>+IF(JV123+'Step 1-Farm Data'!$D$69&gt;=0,ROUND('Step 1-Farm Data'!$D$69+'simulations corn farm1'!JV123,1),"")</f>
        <v>128.5</v>
      </c>
      <c r="JW128">
        <f>+IF(JW123+'Step 1-Farm Data'!$D$69&gt;=0,ROUND('Step 1-Farm Data'!$D$69+'simulations corn farm1'!JW123,1),"")</f>
        <v>152.4</v>
      </c>
      <c r="JX128">
        <f>+IF(JX123+'Step 1-Farm Data'!$D$69&gt;=0,ROUND('Step 1-Farm Data'!$D$69+'simulations corn farm1'!JX123,1),"")</f>
        <v>140.30000000000001</v>
      </c>
      <c r="JY128">
        <f>+IF(JY123+'Step 1-Farm Data'!$D$69&gt;=0,ROUND('Step 1-Farm Data'!$D$69+'simulations corn farm1'!JY123,1),"")</f>
        <v>147.19999999999999</v>
      </c>
      <c r="JZ128">
        <f>+IF(JZ123+'Step 1-Farm Data'!$D$69&gt;=0,ROUND('Step 1-Farm Data'!$D$69+'simulations corn farm1'!JZ123,1),"")</f>
        <v>114.8</v>
      </c>
      <c r="KA128">
        <f>+IF(KA123+'Step 1-Farm Data'!$D$69&gt;=0,ROUND('Step 1-Farm Data'!$D$69+'simulations corn farm1'!KA123,1),"")</f>
        <v>131.69999999999999</v>
      </c>
      <c r="KB128">
        <f>+IF(KB123+'Step 1-Farm Data'!$D$69&gt;=0,ROUND('Step 1-Farm Data'!$D$69+'simulations corn farm1'!KB123,1),"")</f>
        <v>141.4</v>
      </c>
      <c r="KC128">
        <f>+IF(KC123+'Step 1-Farm Data'!$D$69&gt;=0,ROUND('Step 1-Farm Data'!$D$69+'simulations corn farm1'!KC123,1),"")</f>
        <v>143.69999999999999</v>
      </c>
      <c r="KD128">
        <f>+IF(KD123+'Step 1-Farm Data'!$D$69&gt;=0,ROUND('Step 1-Farm Data'!$D$69+'simulations corn farm1'!KD123,1),"")</f>
        <v>111.4</v>
      </c>
      <c r="KE128">
        <f>+IF(KE123+'Step 1-Farm Data'!$D$69&gt;=0,ROUND('Step 1-Farm Data'!$D$69+'simulations corn farm1'!KE123,1),"")</f>
        <v>127.9</v>
      </c>
      <c r="KF128">
        <f>+IF(KF123+'Step 1-Farm Data'!$D$69&gt;=0,ROUND('Step 1-Farm Data'!$D$69+'simulations corn farm1'!KF123,1),"")</f>
        <v>140.6</v>
      </c>
      <c r="KG128">
        <f>+IF(KG123+'Step 1-Farm Data'!$D$69&gt;=0,ROUND('Step 1-Farm Data'!$D$69+'simulations corn farm1'!KG123,1),"")</f>
        <v>156.1</v>
      </c>
      <c r="KH128">
        <f>+IF(KH123+'Step 1-Farm Data'!$D$69&gt;=0,ROUND('Step 1-Farm Data'!$D$69+'simulations corn farm1'!KH123,1),"")</f>
        <v>144.19999999999999</v>
      </c>
      <c r="KI128">
        <f>+IF(KI123+'Step 1-Farm Data'!$D$69&gt;=0,ROUND('Step 1-Farm Data'!$D$69+'simulations corn farm1'!KI123,1),"")</f>
        <v>137.9</v>
      </c>
      <c r="KJ128">
        <f>+IF(KJ123+'Step 1-Farm Data'!$D$69&gt;=0,ROUND('Step 1-Farm Data'!$D$69+'simulations corn farm1'!KJ123,1),"")</f>
        <v>147.80000000000001</v>
      </c>
      <c r="KK128">
        <f>+IF(KK123+'Step 1-Farm Data'!$D$69&gt;=0,ROUND('Step 1-Farm Data'!$D$69+'simulations corn farm1'!KK123,1),"")</f>
        <v>146</v>
      </c>
      <c r="KL128">
        <f>+IF(KL123+'Step 1-Farm Data'!$D$69&gt;=0,ROUND('Step 1-Farm Data'!$D$69+'simulations corn farm1'!KL123,1),"")</f>
        <v>136.5</v>
      </c>
      <c r="KM128">
        <f>+IF(KM123+'Step 1-Farm Data'!$D$69&gt;=0,ROUND('Step 1-Farm Data'!$D$69+'simulations corn farm1'!KM123,1),"")</f>
        <v>149</v>
      </c>
      <c r="KN128">
        <f>+IF(KN123+'Step 1-Farm Data'!$D$69&gt;=0,ROUND('Step 1-Farm Data'!$D$69+'simulations corn farm1'!KN123,1),"")</f>
        <v>151.30000000000001</v>
      </c>
      <c r="KO128">
        <f>+IF(KO123+'Step 1-Farm Data'!$D$69&gt;=0,ROUND('Step 1-Farm Data'!$D$69+'simulations corn farm1'!KO123,1),"")</f>
        <v>136.1</v>
      </c>
      <c r="KP128">
        <f>+IF(KP123+'Step 1-Farm Data'!$D$69&gt;=0,ROUND('Step 1-Farm Data'!$D$69+'simulations corn farm1'!KP123,1),"")</f>
        <v>168.6</v>
      </c>
      <c r="KQ128">
        <f>+IF(KQ123+'Step 1-Farm Data'!$D$69&gt;=0,ROUND('Step 1-Farm Data'!$D$69+'simulations corn farm1'!KQ123,1),"")</f>
        <v>160.19999999999999</v>
      </c>
      <c r="KR128">
        <f>+IF(KR123+'Step 1-Farm Data'!$D$69&gt;=0,ROUND('Step 1-Farm Data'!$D$69+'simulations corn farm1'!KR123,1),"")</f>
        <v>149.5</v>
      </c>
      <c r="KS128">
        <f>+IF(KS123+'Step 1-Farm Data'!$D$69&gt;=0,ROUND('Step 1-Farm Data'!$D$69+'simulations corn farm1'!KS123,1),"")</f>
        <v>136.69999999999999</v>
      </c>
      <c r="KT128">
        <f>+IF(KT123+'Step 1-Farm Data'!$D$69&gt;=0,ROUND('Step 1-Farm Data'!$D$69+'simulations corn farm1'!KT123,1),"")</f>
        <v>177.7</v>
      </c>
      <c r="KU128">
        <f>+IF(KU123+'Step 1-Farm Data'!$D$69&gt;=0,ROUND('Step 1-Farm Data'!$D$69+'simulations corn farm1'!KU123,1),"")</f>
        <v>121.4</v>
      </c>
      <c r="KV128">
        <f>+IF(KV123+'Step 1-Farm Data'!$D$69&gt;=0,ROUND('Step 1-Farm Data'!$D$69+'simulations corn farm1'!KV123,1),"")</f>
        <v>165.6</v>
      </c>
      <c r="KW128">
        <f>+IF(KW123+'Step 1-Farm Data'!$D$69&gt;=0,ROUND('Step 1-Farm Data'!$D$69+'simulations corn farm1'!KW123,1),"")</f>
        <v>142.1</v>
      </c>
      <c r="KX128">
        <f>+IF(KX123+'Step 1-Farm Data'!$D$69&gt;=0,ROUND('Step 1-Farm Data'!$D$69+'simulations corn farm1'!KX123,1),"")</f>
        <v>170.8</v>
      </c>
      <c r="KY128">
        <f>+IF(KY123+'Step 1-Farm Data'!$D$69&gt;=0,ROUND('Step 1-Farm Data'!$D$69+'simulations corn farm1'!KY123,1),"")</f>
        <v>150.30000000000001</v>
      </c>
      <c r="KZ128">
        <f>+IF(KZ123+'Step 1-Farm Data'!$D$69&gt;=0,ROUND('Step 1-Farm Data'!$D$69+'simulations corn farm1'!KZ123,1),"")</f>
        <v>173.6</v>
      </c>
      <c r="LA128">
        <f>+IF(LA123+'Step 1-Farm Data'!$D$69&gt;=0,ROUND('Step 1-Farm Data'!$D$69+'simulations corn farm1'!LA123,1),"")</f>
        <v>142.5</v>
      </c>
      <c r="LB128">
        <f>+IF(LB123+'Step 1-Farm Data'!$D$69&gt;=0,ROUND('Step 1-Farm Data'!$D$69+'simulations corn farm1'!LB123,1),"")</f>
        <v>145.1</v>
      </c>
      <c r="LC128">
        <f>+IF(LC123+'Step 1-Farm Data'!$D$69&gt;=0,ROUND('Step 1-Farm Data'!$D$69+'simulations corn farm1'!LC123,1),"")</f>
        <v>129.5</v>
      </c>
      <c r="LD128">
        <f>+IF(LD123+'Step 1-Farm Data'!$D$69&gt;=0,ROUND('Step 1-Farm Data'!$D$69+'simulations corn farm1'!LD123,1),"")</f>
        <v>138.4</v>
      </c>
      <c r="LE128">
        <f>+IF(LE123+'Step 1-Farm Data'!$D$69&gt;=0,ROUND('Step 1-Farm Data'!$D$69+'simulations corn farm1'!LE123,1),"")</f>
        <v>143.19999999999999</v>
      </c>
      <c r="LF128">
        <f>+IF(LF123+'Step 1-Farm Data'!$D$69&gt;=0,ROUND('Step 1-Farm Data'!$D$69+'simulations corn farm1'!LF123,1),"")</f>
        <v>120.1</v>
      </c>
      <c r="LG128">
        <f>+IF(LG123+'Step 1-Farm Data'!$D$69&gt;=0,ROUND('Step 1-Farm Data'!$D$69+'simulations corn farm1'!LG123,1),"")</f>
        <v>171.4</v>
      </c>
      <c r="LH128">
        <f>+IF(LH123+'Step 1-Farm Data'!$D$69&gt;=0,ROUND('Step 1-Farm Data'!$D$69+'simulations corn farm1'!LH123,1),"")</f>
        <v>157.6</v>
      </c>
      <c r="LI128">
        <f>+IF(LI123+'Step 1-Farm Data'!$D$69&gt;=0,ROUND('Step 1-Farm Data'!$D$69+'simulations corn farm1'!LI123,1),"")</f>
        <v>126.5</v>
      </c>
      <c r="LJ128">
        <f>+IF(LJ123+'Step 1-Farm Data'!$D$69&gt;=0,ROUND('Step 1-Farm Data'!$D$69+'simulations corn farm1'!LJ123,1),"")</f>
        <v>132.6</v>
      </c>
      <c r="LK128">
        <f>+IF(LK123+'Step 1-Farm Data'!$D$69&gt;=0,ROUND('Step 1-Farm Data'!$D$69+'simulations corn farm1'!LK123,1),"")</f>
        <v>139</v>
      </c>
      <c r="LL128">
        <f>+IF(LL123+'Step 1-Farm Data'!$D$69&gt;=0,ROUND('Step 1-Farm Data'!$D$69+'simulations corn farm1'!LL123,1),"")</f>
        <v>127.6</v>
      </c>
      <c r="LM128">
        <f>+IF(LM123+'Step 1-Farm Data'!$D$69&gt;=0,ROUND('Step 1-Farm Data'!$D$69+'simulations corn farm1'!LM123,1),"")</f>
        <v>140.4</v>
      </c>
      <c r="LN128">
        <f>+IF(LN123+'Step 1-Farm Data'!$D$69&gt;=0,ROUND('Step 1-Farm Data'!$D$69+'simulations corn farm1'!LN123,1),"")</f>
        <v>177.2</v>
      </c>
      <c r="LO128">
        <f>+IF(LO123+'Step 1-Farm Data'!$D$69&gt;=0,ROUND('Step 1-Farm Data'!$D$69+'simulations corn farm1'!LO123,1),"")</f>
        <v>106.2</v>
      </c>
      <c r="LP128">
        <f>+IF(LP123+'Step 1-Farm Data'!$D$69&gt;=0,ROUND('Step 1-Farm Data'!$D$69+'simulations corn farm1'!LP123,1),"")</f>
        <v>129.6</v>
      </c>
      <c r="LQ128">
        <f>+IF(LQ123+'Step 1-Farm Data'!$D$69&gt;=0,ROUND('Step 1-Farm Data'!$D$69+'simulations corn farm1'!LQ123,1),"")</f>
        <v>146.6</v>
      </c>
      <c r="LR128">
        <f>+IF(LR123+'Step 1-Farm Data'!$D$69&gt;=0,ROUND('Step 1-Farm Data'!$D$69+'simulations corn farm1'!LR123,1),"")</f>
        <v>109.2</v>
      </c>
      <c r="LS128">
        <f>+IF(LS123+'Step 1-Farm Data'!$D$69&gt;=0,ROUND('Step 1-Farm Data'!$D$69+'simulations corn farm1'!LS123,1),"")</f>
        <v>162.1</v>
      </c>
      <c r="LT128">
        <f>+IF(LT123+'Step 1-Farm Data'!$D$69&gt;=0,ROUND('Step 1-Farm Data'!$D$69+'simulations corn farm1'!LT123,1),"")</f>
        <v>122.1</v>
      </c>
      <c r="LU128">
        <f>+IF(LU123+'Step 1-Farm Data'!$D$69&gt;=0,ROUND('Step 1-Farm Data'!$D$69+'simulations corn farm1'!LU123,1),"")</f>
        <v>133.1</v>
      </c>
      <c r="LV128">
        <f>+IF(LV123+'Step 1-Farm Data'!$D$69&gt;=0,ROUND('Step 1-Farm Data'!$D$69+'simulations corn farm1'!LV123,1),"")</f>
        <v>152.6</v>
      </c>
      <c r="LW128">
        <f>+IF(LW123+'Step 1-Farm Data'!$D$69&gt;=0,ROUND('Step 1-Farm Data'!$D$69+'simulations corn farm1'!LW123,1),"")</f>
        <v>150.30000000000001</v>
      </c>
      <c r="LX128">
        <f>+IF(LX123+'Step 1-Farm Data'!$D$69&gt;=0,ROUND('Step 1-Farm Data'!$D$69+'simulations corn farm1'!LX123,1),"")</f>
        <v>156.80000000000001</v>
      </c>
      <c r="LY128">
        <f>+IF(LY123+'Step 1-Farm Data'!$D$69&gt;=0,ROUND('Step 1-Farm Data'!$D$69+'simulations corn farm1'!LY123,1),"")</f>
        <v>142</v>
      </c>
      <c r="LZ128">
        <f>+IF(LZ123+'Step 1-Farm Data'!$D$69&gt;=0,ROUND('Step 1-Farm Data'!$D$69+'simulations corn farm1'!LZ123,1),"")</f>
        <v>155.5</v>
      </c>
      <c r="MA128">
        <f>+IF(MA123+'Step 1-Farm Data'!$D$69&gt;=0,ROUND('Step 1-Farm Data'!$D$69+'simulations corn farm1'!MA123,1),"")</f>
        <v>165.9</v>
      </c>
      <c r="MB128">
        <f>+IF(MB123+'Step 1-Farm Data'!$D$69&gt;=0,ROUND('Step 1-Farm Data'!$D$69+'simulations corn farm1'!MB123,1),"")</f>
        <v>139.69999999999999</v>
      </c>
      <c r="MC128">
        <f>+IF(MC123+'Step 1-Farm Data'!$D$69&gt;=0,ROUND('Step 1-Farm Data'!$D$69+'simulations corn farm1'!MC123,1),"")</f>
        <v>148.5</v>
      </c>
      <c r="MD128">
        <f>+IF(MD123+'Step 1-Farm Data'!$D$69&gt;=0,ROUND('Step 1-Farm Data'!$D$69+'simulations corn farm1'!MD123,1),"")</f>
        <v>159.9</v>
      </c>
      <c r="ME128">
        <f>+IF(ME123+'Step 1-Farm Data'!$D$69&gt;=0,ROUND('Step 1-Farm Data'!$D$69+'simulations corn farm1'!ME123,1),"")</f>
        <v>140.1</v>
      </c>
      <c r="MF128">
        <f>+IF(MF123+'Step 1-Farm Data'!$D$69&gt;=0,ROUND('Step 1-Farm Data'!$D$69+'simulations corn farm1'!MF123,1),"")</f>
        <v>149.30000000000001</v>
      </c>
      <c r="MG128">
        <f>+IF(MG123+'Step 1-Farm Data'!$D$69&gt;=0,ROUND('Step 1-Farm Data'!$D$69+'simulations corn farm1'!MG123,1),"")</f>
        <v>158.1</v>
      </c>
      <c r="MH128">
        <f>+IF(MH123+'Step 1-Farm Data'!$D$69&gt;=0,ROUND('Step 1-Farm Data'!$D$69+'simulations corn farm1'!MH123,1),"")</f>
        <v>147.6</v>
      </c>
      <c r="MI128">
        <f>+IF(MI123+'Step 1-Farm Data'!$D$69&gt;=0,ROUND('Step 1-Farm Data'!$D$69+'simulations corn farm1'!MI123,1),"")</f>
        <v>158.69999999999999</v>
      </c>
      <c r="MJ128">
        <f>+IF(MJ123+'Step 1-Farm Data'!$D$69&gt;=0,ROUND('Step 1-Farm Data'!$D$69+'simulations corn farm1'!MJ123,1),"")</f>
        <v>152.1</v>
      </c>
      <c r="MK128">
        <f>+IF(MK123+'Step 1-Farm Data'!$D$69&gt;=0,ROUND('Step 1-Farm Data'!$D$69+'simulations corn farm1'!MK123,1),"")</f>
        <v>159.6</v>
      </c>
      <c r="ML128">
        <f>+IF(ML123+'Step 1-Farm Data'!$D$69&gt;=0,ROUND('Step 1-Farm Data'!$D$69+'simulations corn farm1'!ML123,1),"")</f>
        <v>159.9</v>
      </c>
      <c r="MM128">
        <f>+IF(MM123+'Step 1-Farm Data'!$D$69&gt;=0,ROUND('Step 1-Farm Data'!$D$69+'simulations corn farm1'!MM123,1),"")</f>
        <v>129.1</v>
      </c>
      <c r="MN128">
        <f>+IF(MN123+'Step 1-Farm Data'!$D$69&gt;=0,ROUND('Step 1-Farm Data'!$D$69+'simulations corn farm1'!MN123,1),"")</f>
        <v>135.4</v>
      </c>
      <c r="MO128">
        <f>+IF(MO123+'Step 1-Farm Data'!$D$69&gt;=0,ROUND('Step 1-Farm Data'!$D$69+'simulations corn farm1'!MO123,1),"")</f>
        <v>135</v>
      </c>
      <c r="MP128">
        <f>+IF(MP123+'Step 1-Farm Data'!$D$69&gt;=0,ROUND('Step 1-Farm Data'!$D$69+'simulations corn farm1'!MP123,1),"")</f>
        <v>139.9</v>
      </c>
      <c r="MQ128">
        <f>+IF(MQ123+'Step 1-Farm Data'!$D$69&gt;=0,ROUND('Step 1-Farm Data'!$D$69+'simulations corn farm1'!MQ123,1),"")</f>
        <v>171.3</v>
      </c>
      <c r="MR128">
        <f>+IF(MR123+'Step 1-Farm Data'!$D$69&gt;=0,ROUND('Step 1-Farm Data'!$D$69+'simulations corn farm1'!MR123,1),"")</f>
        <v>161.80000000000001</v>
      </c>
      <c r="MS128">
        <f>+IF(MS123+'Step 1-Farm Data'!$D$69&gt;=0,ROUND('Step 1-Farm Data'!$D$69+'simulations corn farm1'!MS123,1),"")</f>
        <v>168.8</v>
      </c>
      <c r="MT128">
        <f>+IF(MT123+'Step 1-Farm Data'!$D$69&gt;=0,ROUND('Step 1-Farm Data'!$D$69+'simulations corn farm1'!MT123,1),"")</f>
        <v>159</v>
      </c>
      <c r="MU128">
        <f>+IF(MU123+'Step 1-Farm Data'!$D$69&gt;=0,ROUND('Step 1-Farm Data'!$D$69+'simulations corn farm1'!MU123,1),"")</f>
        <v>127.9</v>
      </c>
      <c r="MV128">
        <f>+IF(MV123+'Step 1-Farm Data'!$D$69&gt;=0,ROUND('Step 1-Farm Data'!$D$69+'simulations corn farm1'!MV123,1),"")</f>
        <v>167.7</v>
      </c>
      <c r="MW128">
        <f>+IF(MW123+'Step 1-Farm Data'!$D$69&gt;=0,ROUND('Step 1-Farm Data'!$D$69+'simulations corn farm1'!MW123,1),"")</f>
        <v>121.1</v>
      </c>
      <c r="MX128">
        <f>+IF(MX123+'Step 1-Farm Data'!$D$69&gt;=0,ROUND('Step 1-Farm Data'!$D$69+'simulations corn farm1'!MX123,1),"")</f>
        <v>169.7</v>
      </c>
      <c r="MY128">
        <f>+IF(MY123+'Step 1-Farm Data'!$D$69&gt;=0,ROUND('Step 1-Farm Data'!$D$69+'simulations corn farm1'!MY123,1),"")</f>
        <v>165.6</v>
      </c>
      <c r="MZ128">
        <f>+IF(MZ123+'Step 1-Farm Data'!$D$69&gt;=0,ROUND('Step 1-Farm Data'!$D$69+'simulations corn farm1'!MZ123,1),"")</f>
        <v>185.7</v>
      </c>
      <c r="NA128">
        <f>+IF(NA123+'Step 1-Farm Data'!$D$69&gt;=0,ROUND('Step 1-Farm Data'!$D$69+'simulations corn farm1'!NA123,1),"")</f>
        <v>117.6</v>
      </c>
      <c r="NB128">
        <f>+IF(NB123+'Step 1-Farm Data'!$D$69&gt;=0,ROUND('Step 1-Farm Data'!$D$69+'simulations corn farm1'!NB123,1),"")</f>
        <v>166.3</v>
      </c>
      <c r="NC128">
        <f>+IF(NC123+'Step 1-Farm Data'!$D$69&gt;=0,ROUND('Step 1-Farm Data'!$D$69+'simulations corn farm1'!NC123,1),"")</f>
        <v>164.1</v>
      </c>
      <c r="ND128">
        <f>+IF(ND123+'Step 1-Farm Data'!$D$69&gt;=0,ROUND('Step 1-Farm Data'!$D$69+'simulations corn farm1'!ND123,1),"")</f>
        <v>132.1</v>
      </c>
      <c r="NE128">
        <f>+IF(NE123+'Step 1-Farm Data'!$D$69&gt;=0,ROUND('Step 1-Farm Data'!$D$69+'simulations corn farm1'!NE123,1),"")</f>
        <v>138.30000000000001</v>
      </c>
      <c r="NF128">
        <f>+IF(NF123+'Step 1-Farm Data'!$D$69&gt;=0,ROUND('Step 1-Farm Data'!$D$69+'simulations corn farm1'!NF123,1),"")</f>
        <v>136.6</v>
      </c>
      <c r="NG128">
        <f>+IF(NG123+'Step 1-Farm Data'!$D$69&gt;=0,ROUND('Step 1-Farm Data'!$D$69+'simulations corn farm1'!NG123,1),"")</f>
        <v>137.9</v>
      </c>
      <c r="NH128">
        <f>+IF(NH123+'Step 1-Farm Data'!$D$69&gt;=0,ROUND('Step 1-Farm Data'!$D$69+'simulations corn farm1'!NH123,1),"")</f>
        <v>140.1</v>
      </c>
      <c r="NI128">
        <f>+IF(NI123+'Step 1-Farm Data'!$D$69&gt;=0,ROUND('Step 1-Farm Data'!$D$69+'simulations corn farm1'!NI123,1),"")</f>
        <v>148.5</v>
      </c>
      <c r="NJ128">
        <f>+IF(NJ123+'Step 1-Farm Data'!$D$69&gt;=0,ROUND('Step 1-Farm Data'!$D$69+'simulations corn farm1'!NJ123,1),"")</f>
        <v>126.5</v>
      </c>
      <c r="NK128">
        <f>+IF(NK123+'Step 1-Farm Data'!$D$69&gt;=0,ROUND('Step 1-Farm Data'!$D$69+'simulations corn farm1'!NK123,1),"")</f>
        <v>164.4</v>
      </c>
      <c r="NL128">
        <f>+IF(NL123+'Step 1-Farm Data'!$D$69&gt;=0,ROUND('Step 1-Farm Data'!$D$69+'simulations corn farm1'!NL123,1),"")</f>
        <v>139.80000000000001</v>
      </c>
      <c r="NM128">
        <f>+IF(NM123+'Step 1-Farm Data'!$D$69&gt;=0,ROUND('Step 1-Farm Data'!$D$69+'simulations corn farm1'!NM123,1),"")</f>
        <v>157.19999999999999</v>
      </c>
      <c r="NN128">
        <f>+IF(NN123+'Step 1-Farm Data'!$D$69&gt;=0,ROUND('Step 1-Farm Data'!$D$69+'simulations corn farm1'!NN123,1),"")</f>
        <v>160.69999999999999</v>
      </c>
      <c r="NO128">
        <f>+IF(NO123+'Step 1-Farm Data'!$D$69&gt;=0,ROUND('Step 1-Farm Data'!$D$69+'simulations corn farm1'!NO123,1),"")</f>
        <v>169.1</v>
      </c>
      <c r="NP128">
        <f>+IF(NP123+'Step 1-Farm Data'!$D$69&gt;=0,ROUND('Step 1-Farm Data'!$D$69+'simulations corn farm1'!NP123,1),"")</f>
        <v>148.4</v>
      </c>
      <c r="NQ128">
        <f>+IF(NQ123+'Step 1-Farm Data'!$D$69&gt;=0,ROUND('Step 1-Farm Data'!$D$69+'simulations corn farm1'!NQ123,1),"")</f>
        <v>137.1</v>
      </c>
      <c r="NR128">
        <f>+IF(NR123+'Step 1-Farm Data'!$D$69&gt;=0,ROUND('Step 1-Farm Data'!$D$69+'simulations corn farm1'!NR123,1),"")</f>
        <v>134.9</v>
      </c>
      <c r="NS128">
        <f>+IF(NS123+'Step 1-Farm Data'!$D$69&gt;=0,ROUND('Step 1-Farm Data'!$D$69+'simulations corn farm1'!NS123,1),"")</f>
        <v>144.80000000000001</v>
      </c>
      <c r="NT128">
        <f>+IF(NT123+'Step 1-Farm Data'!$D$69&gt;=0,ROUND('Step 1-Farm Data'!$D$69+'simulations corn farm1'!NT123,1),"")</f>
        <v>158.4</v>
      </c>
      <c r="NU128">
        <f>+IF(NU123+'Step 1-Farm Data'!$D$69&gt;=0,ROUND('Step 1-Farm Data'!$D$69+'simulations corn farm1'!NU123,1),"")</f>
        <v>163.69999999999999</v>
      </c>
      <c r="NV128">
        <f>+IF(NV123+'Step 1-Farm Data'!$D$69&gt;=0,ROUND('Step 1-Farm Data'!$D$69+'simulations corn farm1'!NV123,1),"")</f>
        <v>137.5</v>
      </c>
      <c r="NW128">
        <f>+IF(NW123+'Step 1-Farm Data'!$D$69&gt;=0,ROUND('Step 1-Farm Data'!$D$69+'simulations corn farm1'!NW123,1),"")</f>
        <v>158.9</v>
      </c>
      <c r="NX128">
        <f>+IF(NX123+'Step 1-Farm Data'!$D$69&gt;=0,ROUND('Step 1-Farm Data'!$D$69+'simulations corn farm1'!NX123,1),"")</f>
        <v>128.30000000000001</v>
      </c>
      <c r="NY128">
        <f>+IF(NY123+'Step 1-Farm Data'!$D$69&gt;=0,ROUND('Step 1-Farm Data'!$D$69+'simulations corn farm1'!NY123,1),"")</f>
        <v>141.69999999999999</v>
      </c>
      <c r="NZ128">
        <f>+IF(NZ123+'Step 1-Farm Data'!$D$69&gt;=0,ROUND('Step 1-Farm Data'!$D$69+'simulations corn farm1'!NZ123,1),"")</f>
        <v>143.9</v>
      </c>
      <c r="OA128">
        <f>+IF(OA123+'Step 1-Farm Data'!$D$69&gt;=0,ROUND('Step 1-Farm Data'!$D$69+'simulations corn farm1'!OA123,1),"")</f>
        <v>143.4</v>
      </c>
      <c r="OB128">
        <f>+IF(OB123+'Step 1-Farm Data'!$D$69&gt;=0,ROUND('Step 1-Farm Data'!$D$69+'simulations corn farm1'!OB123,1),"")</f>
        <v>149.4</v>
      </c>
      <c r="OC128">
        <f>+IF(OC123+'Step 1-Farm Data'!$D$69&gt;=0,ROUND('Step 1-Farm Data'!$D$69+'simulations corn farm1'!OC123,1),"")</f>
        <v>125.8</v>
      </c>
      <c r="OD128">
        <f>+IF(OD123+'Step 1-Farm Data'!$D$69&gt;=0,ROUND('Step 1-Farm Data'!$D$69+'simulations corn farm1'!OD123,1),"")</f>
        <v>153.69999999999999</v>
      </c>
      <c r="OE128">
        <f>+IF(OE123+'Step 1-Farm Data'!$D$69&gt;=0,ROUND('Step 1-Farm Data'!$D$69+'simulations corn farm1'!OE123,1),"")</f>
        <v>140.30000000000001</v>
      </c>
      <c r="OF128">
        <f>+IF(OF123+'Step 1-Farm Data'!$D$69&gt;=0,ROUND('Step 1-Farm Data'!$D$69+'simulations corn farm1'!OF123,1),"")</f>
        <v>155.6</v>
      </c>
      <c r="OG128">
        <f>+IF(OG123+'Step 1-Farm Data'!$D$69&gt;=0,ROUND('Step 1-Farm Data'!$D$69+'simulations corn farm1'!OG123,1),"")</f>
        <v>143.80000000000001</v>
      </c>
      <c r="OH128">
        <f>+IF(OH123+'Step 1-Farm Data'!$D$69&gt;=0,ROUND('Step 1-Farm Data'!$D$69+'simulations corn farm1'!OH123,1),"")</f>
        <v>143.19999999999999</v>
      </c>
      <c r="OI128">
        <f>+IF(OI123+'Step 1-Farm Data'!$D$69&gt;=0,ROUND('Step 1-Farm Data'!$D$69+'simulations corn farm1'!OI123,1),"")</f>
        <v>151.19999999999999</v>
      </c>
      <c r="OJ128">
        <f>+IF(OJ123+'Step 1-Farm Data'!$D$69&gt;=0,ROUND('Step 1-Farm Data'!$D$69+'simulations corn farm1'!OJ123,1),"")</f>
        <v>149.80000000000001</v>
      </c>
      <c r="OK128">
        <f>+IF(OK123+'Step 1-Farm Data'!$D$69&gt;=0,ROUND('Step 1-Farm Data'!$D$69+'simulations corn farm1'!OK123,1),"")</f>
        <v>154.9</v>
      </c>
      <c r="OL128">
        <f>+IF(OL123+'Step 1-Farm Data'!$D$69&gt;=0,ROUND('Step 1-Farm Data'!$D$69+'simulations corn farm1'!OL123,1),"")</f>
        <v>147</v>
      </c>
      <c r="OM128">
        <f>+IF(OM123+'Step 1-Farm Data'!$D$69&gt;=0,ROUND('Step 1-Farm Data'!$D$69+'simulations corn farm1'!OM123,1),"")</f>
        <v>147</v>
      </c>
      <c r="ON128">
        <f>+IF(ON123+'Step 1-Farm Data'!$D$69&gt;=0,ROUND('Step 1-Farm Data'!$D$69+'simulations corn farm1'!ON123,1),"")</f>
        <v>138.1</v>
      </c>
      <c r="OO128">
        <f>+IF(OO123+'Step 1-Farm Data'!$D$69&gt;=0,ROUND('Step 1-Farm Data'!$D$69+'simulations corn farm1'!OO123,1),"")</f>
        <v>127.4</v>
      </c>
      <c r="OP128">
        <f>+IF(OP123+'Step 1-Farm Data'!$D$69&gt;=0,ROUND('Step 1-Farm Data'!$D$69+'simulations corn farm1'!OP123,1),"")</f>
        <v>145.69999999999999</v>
      </c>
      <c r="OQ128">
        <f>+IF(OQ123+'Step 1-Farm Data'!$D$69&gt;=0,ROUND('Step 1-Farm Data'!$D$69+'simulations corn farm1'!OQ123,1),"")</f>
        <v>150.4</v>
      </c>
      <c r="OR128">
        <f>+IF(OR123+'Step 1-Farm Data'!$D$69&gt;=0,ROUND('Step 1-Farm Data'!$D$69+'simulations corn farm1'!OR123,1),"")</f>
        <v>152</v>
      </c>
      <c r="OS128">
        <f>+IF(OS123+'Step 1-Farm Data'!$D$69&gt;=0,ROUND('Step 1-Farm Data'!$D$69+'simulations corn farm1'!OS123,1),"")</f>
        <v>140.30000000000001</v>
      </c>
      <c r="OT128">
        <f>+IF(OT123+'Step 1-Farm Data'!$D$69&gt;=0,ROUND('Step 1-Farm Data'!$D$69+'simulations corn farm1'!OT123,1),"")</f>
        <v>137.30000000000001</v>
      </c>
      <c r="OU128">
        <f>+IF(OU123+'Step 1-Farm Data'!$D$69&gt;=0,ROUND('Step 1-Farm Data'!$D$69+'simulations corn farm1'!OU123,1),"")</f>
        <v>143.4</v>
      </c>
      <c r="OV128">
        <f>+IF(OV123+'Step 1-Farm Data'!$D$69&gt;=0,ROUND('Step 1-Farm Data'!$D$69+'simulations corn farm1'!OV123,1),"")</f>
        <v>163.9</v>
      </c>
      <c r="OW128">
        <f>+IF(OW123+'Step 1-Farm Data'!$D$69&gt;=0,ROUND('Step 1-Farm Data'!$D$69+'simulations corn farm1'!OW123,1),"")</f>
        <v>138</v>
      </c>
      <c r="OX128">
        <f>+IF(OX123+'Step 1-Farm Data'!$D$69&gt;=0,ROUND('Step 1-Farm Data'!$D$69+'simulations corn farm1'!OX123,1),"")</f>
        <v>163.30000000000001</v>
      </c>
      <c r="OY128">
        <f>+IF(OY123+'Step 1-Farm Data'!$D$69&gt;=0,ROUND('Step 1-Farm Data'!$D$69+'simulations corn farm1'!OY123,1),"")</f>
        <v>137.69999999999999</v>
      </c>
      <c r="OZ128">
        <f>+IF(OZ123+'Step 1-Farm Data'!$D$69&gt;=0,ROUND('Step 1-Farm Data'!$D$69+'simulations corn farm1'!OZ123,1),"")</f>
        <v>136</v>
      </c>
      <c r="PA128">
        <f>+IF(PA123+'Step 1-Farm Data'!$D$69&gt;=0,ROUND('Step 1-Farm Data'!$D$69+'simulations corn farm1'!PA123,1),"")</f>
        <v>170.3</v>
      </c>
      <c r="PB128">
        <f>+IF(PB123+'Step 1-Farm Data'!$D$69&gt;=0,ROUND('Step 1-Farm Data'!$D$69+'simulations corn farm1'!PB123,1),"")</f>
        <v>154.4</v>
      </c>
      <c r="PC128">
        <f>+IF(PC123+'Step 1-Farm Data'!$D$69&gt;=0,ROUND('Step 1-Farm Data'!$D$69+'simulations corn farm1'!PC123,1),"")</f>
        <v>144.19999999999999</v>
      </c>
      <c r="PD128">
        <f>+IF(PD123+'Step 1-Farm Data'!$D$69&gt;=0,ROUND('Step 1-Farm Data'!$D$69+'simulations corn farm1'!PD123,1),"")</f>
        <v>138.1</v>
      </c>
      <c r="PE128">
        <f>+IF(PE123+'Step 1-Farm Data'!$D$69&gt;=0,ROUND('Step 1-Farm Data'!$D$69+'simulations corn farm1'!PE123,1),"")</f>
        <v>151.80000000000001</v>
      </c>
      <c r="PF128">
        <f>+IF(PF123+'Step 1-Farm Data'!$D$69&gt;=0,ROUND('Step 1-Farm Data'!$D$69+'simulations corn farm1'!PF123,1),"")</f>
        <v>153.9</v>
      </c>
      <c r="PG128">
        <f>+IF(PG123+'Step 1-Farm Data'!$D$69&gt;=0,ROUND('Step 1-Farm Data'!$D$69+'simulations corn farm1'!PG123,1),"")</f>
        <v>154.6</v>
      </c>
      <c r="PH128">
        <f>+IF(PH123+'Step 1-Farm Data'!$D$69&gt;=0,ROUND('Step 1-Farm Data'!$D$69+'simulations corn farm1'!PH123,1),"")</f>
        <v>180.2</v>
      </c>
      <c r="PI128">
        <f>+IF(PI123+'Step 1-Farm Data'!$D$69&gt;=0,ROUND('Step 1-Farm Data'!$D$69+'simulations corn farm1'!PI123,1),"")</f>
        <v>152.30000000000001</v>
      </c>
      <c r="PJ128">
        <f>+IF(PJ123+'Step 1-Farm Data'!$D$69&gt;=0,ROUND('Step 1-Farm Data'!$D$69+'simulations corn farm1'!PJ123,1),"")</f>
        <v>135</v>
      </c>
      <c r="PK128">
        <f>+IF(PK123+'Step 1-Farm Data'!$D$69&gt;=0,ROUND('Step 1-Farm Data'!$D$69+'simulations corn farm1'!PK123,1),"")</f>
        <v>157.69999999999999</v>
      </c>
      <c r="PL128">
        <f>+IF(PL123+'Step 1-Farm Data'!$D$69&gt;=0,ROUND('Step 1-Farm Data'!$D$69+'simulations corn farm1'!PL123,1),"")</f>
        <v>152.69999999999999</v>
      </c>
      <c r="PM128">
        <f>+IF(PM123+'Step 1-Farm Data'!$D$69&gt;=0,ROUND('Step 1-Farm Data'!$D$69+'simulations corn farm1'!PM123,1),"")</f>
        <v>132.9</v>
      </c>
      <c r="PN128">
        <f>+IF(PN123+'Step 1-Farm Data'!$D$69&gt;=0,ROUND('Step 1-Farm Data'!$D$69+'simulations corn farm1'!PN123,1),"")</f>
        <v>132.4</v>
      </c>
      <c r="PO128">
        <f>+IF(PO123+'Step 1-Farm Data'!$D$69&gt;=0,ROUND('Step 1-Farm Data'!$D$69+'simulations corn farm1'!PO123,1),"")</f>
        <v>126.9</v>
      </c>
      <c r="PP128">
        <f>+IF(PP123+'Step 1-Farm Data'!$D$69&gt;=0,ROUND('Step 1-Farm Data'!$D$69+'simulations corn farm1'!PP123,1),"")</f>
        <v>135</v>
      </c>
      <c r="PQ128">
        <f>+IF(PQ123+'Step 1-Farm Data'!$D$69&gt;=0,ROUND('Step 1-Farm Data'!$D$69+'simulations corn farm1'!PQ123,1),"")</f>
        <v>149.30000000000001</v>
      </c>
      <c r="PR128">
        <f>+IF(PR123+'Step 1-Farm Data'!$D$69&gt;=0,ROUND('Step 1-Farm Data'!$D$69+'simulations corn farm1'!PR123,1),"")</f>
        <v>151.1</v>
      </c>
      <c r="PS128">
        <f>+IF(PS123+'Step 1-Farm Data'!$D$69&gt;=0,ROUND('Step 1-Farm Data'!$D$69+'simulations corn farm1'!PS123,1),"")</f>
        <v>142.19999999999999</v>
      </c>
      <c r="PT128">
        <f>+IF(PT123+'Step 1-Farm Data'!$D$69&gt;=0,ROUND('Step 1-Farm Data'!$D$69+'simulations corn farm1'!PT123,1),"")</f>
        <v>137.9</v>
      </c>
      <c r="PU128">
        <f>+IF(PU123+'Step 1-Farm Data'!$D$69&gt;=0,ROUND('Step 1-Farm Data'!$D$69+'simulations corn farm1'!PU123,1),"")</f>
        <v>137.80000000000001</v>
      </c>
      <c r="PV128">
        <f>+IF(PV123+'Step 1-Farm Data'!$D$69&gt;=0,ROUND('Step 1-Farm Data'!$D$69+'simulations corn farm1'!PV123,1),"")</f>
        <v>158.1</v>
      </c>
      <c r="PW128">
        <f>+IF(PW123+'Step 1-Farm Data'!$D$69&gt;=0,ROUND('Step 1-Farm Data'!$D$69+'simulations corn farm1'!PW123,1),"")</f>
        <v>153</v>
      </c>
      <c r="PX128">
        <f>+IF(PX123+'Step 1-Farm Data'!$D$69&gt;=0,ROUND('Step 1-Farm Data'!$D$69+'simulations corn farm1'!PX123,1),"")</f>
        <v>149.9</v>
      </c>
      <c r="PY128">
        <f>+IF(PY123+'Step 1-Farm Data'!$D$69&gt;=0,ROUND('Step 1-Farm Data'!$D$69+'simulations corn farm1'!PY123,1),"")</f>
        <v>150.1</v>
      </c>
      <c r="PZ128">
        <f>+IF(PZ123+'Step 1-Farm Data'!$D$69&gt;=0,ROUND('Step 1-Farm Data'!$D$69+'simulations corn farm1'!PZ123,1),"")</f>
        <v>139.5</v>
      </c>
      <c r="QA128">
        <f>+IF(QA123+'Step 1-Farm Data'!$D$69&gt;=0,ROUND('Step 1-Farm Data'!$D$69+'simulations corn farm1'!QA123,1),"")</f>
        <v>148.9</v>
      </c>
      <c r="QB128">
        <f>+IF(QB123+'Step 1-Farm Data'!$D$69&gt;=0,ROUND('Step 1-Farm Data'!$D$69+'simulations corn farm1'!QB123,1),"")</f>
        <v>172</v>
      </c>
      <c r="QC128">
        <f>+IF(QC123+'Step 1-Farm Data'!$D$69&gt;=0,ROUND('Step 1-Farm Data'!$D$69+'simulations corn farm1'!QC123,1),"")</f>
        <v>154.5</v>
      </c>
      <c r="QD128">
        <f>+IF(QD123+'Step 1-Farm Data'!$D$69&gt;=0,ROUND('Step 1-Farm Data'!$D$69+'simulations corn farm1'!QD123,1),"")</f>
        <v>150.9</v>
      </c>
      <c r="QE128">
        <f>+IF(QE123+'Step 1-Farm Data'!$D$69&gt;=0,ROUND('Step 1-Farm Data'!$D$69+'simulations corn farm1'!QE123,1),"")</f>
        <v>162.80000000000001</v>
      </c>
      <c r="QF128">
        <f>+IF(QF123+'Step 1-Farm Data'!$D$69&gt;=0,ROUND('Step 1-Farm Data'!$D$69+'simulations corn farm1'!QF123,1),"")</f>
        <v>161.4</v>
      </c>
      <c r="QG128">
        <f>+IF(QG123+'Step 1-Farm Data'!$D$69&gt;=0,ROUND('Step 1-Farm Data'!$D$69+'simulations corn farm1'!QG123,1),"")</f>
        <v>129.80000000000001</v>
      </c>
      <c r="QH128">
        <f>+IF(QH123+'Step 1-Farm Data'!$D$69&gt;=0,ROUND('Step 1-Farm Data'!$D$69+'simulations corn farm1'!QH123,1),"")</f>
        <v>140.30000000000001</v>
      </c>
      <c r="QI128">
        <f>+IF(QI123+'Step 1-Farm Data'!$D$69&gt;=0,ROUND('Step 1-Farm Data'!$D$69+'simulations corn farm1'!QI123,1),"")</f>
        <v>128.1</v>
      </c>
      <c r="QJ128">
        <f>+IF(QJ123+'Step 1-Farm Data'!$D$69&gt;=0,ROUND('Step 1-Farm Data'!$D$69+'simulations corn farm1'!QJ123,1),"")</f>
        <v>122.1</v>
      </c>
      <c r="QK128">
        <f>+IF(QK123+'Step 1-Farm Data'!$D$69&gt;=0,ROUND('Step 1-Farm Data'!$D$69+'simulations corn farm1'!QK123,1),"")</f>
        <v>133.1</v>
      </c>
      <c r="QL128">
        <f>+IF(QL123+'Step 1-Farm Data'!$D$69&gt;=0,ROUND('Step 1-Farm Data'!$D$69+'simulations corn farm1'!QL123,1),"")</f>
        <v>151.19999999999999</v>
      </c>
      <c r="QM128">
        <f>+IF(QM123+'Step 1-Farm Data'!$D$69&gt;=0,ROUND('Step 1-Farm Data'!$D$69+'simulations corn farm1'!QM123,1),"")</f>
        <v>156</v>
      </c>
      <c r="QN128">
        <f>+IF(QN123+'Step 1-Farm Data'!$D$69&gt;=0,ROUND('Step 1-Farm Data'!$D$69+'simulations corn farm1'!QN123,1),"")</f>
        <v>142</v>
      </c>
      <c r="QO128">
        <f>+IF(QO123+'Step 1-Farm Data'!$D$69&gt;=0,ROUND('Step 1-Farm Data'!$D$69+'simulations corn farm1'!QO123,1),"")</f>
        <v>153.6</v>
      </c>
      <c r="QP128">
        <f>+IF(QP123+'Step 1-Farm Data'!$D$69&gt;=0,ROUND('Step 1-Farm Data'!$D$69+'simulations corn farm1'!QP123,1),"")</f>
        <v>133.19999999999999</v>
      </c>
      <c r="QQ128">
        <f>+IF(QQ123+'Step 1-Farm Data'!$D$69&gt;=0,ROUND('Step 1-Farm Data'!$D$69+'simulations corn farm1'!QQ123,1),"")</f>
        <v>145.69999999999999</v>
      </c>
      <c r="QR128">
        <f>+IF(QR123+'Step 1-Farm Data'!$D$69&gt;=0,ROUND('Step 1-Farm Data'!$D$69+'simulations corn farm1'!QR123,1),"")</f>
        <v>127.6</v>
      </c>
      <c r="QS128">
        <f>+IF(QS123+'Step 1-Farm Data'!$D$69&gt;=0,ROUND('Step 1-Farm Data'!$D$69+'simulations corn farm1'!QS123,1),"")</f>
        <v>121.2</v>
      </c>
      <c r="QT128">
        <f>+IF(QT123+'Step 1-Farm Data'!$D$69&gt;=0,ROUND('Step 1-Farm Data'!$D$69+'simulations corn farm1'!QT123,1),"")</f>
        <v>142</v>
      </c>
      <c r="QU128">
        <f>+IF(QU123+'Step 1-Farm Data'!$D$69&gt;=0,ROUND('Step 1-Farm Data'!$D$69+'simulations corn farm1'!QU123,1),"")</f>
        <v>139.5</v>
      </c>
      <c r="QV128">
        <f>+IF(QV123+'Step 1-Farm Data'!$D$69&gt;=0,ROUND('Step 1-Farm Data'!$D$69+'simulations corn farm1'!QV123,1),"")</f>
        <v>154.4</v>
      </c>
      <c r="QW128">
        <f>+IF(QW123+'Step 1-Farm Data'!$D$69&gt;=0,ROUND('Step 1-Farm Data'!$D$69+'simulations corn farm1'!QW123,1),"")</f>
        <v>151.1</v>
      </c>
      <c r="QX128">
        <f>+IF(QX123+'Step 1-Farm Data'!$D$69&gt;=0,ROUND('Step 1-Farm Data'!$D$69+'simulations corn farm1'!QX123,1),"")</f>
        <v>150.1</v>
      </c>
      <c r="QY128">
        <f>+IF(QY123+'Step 1-Farm Data'!$D$69&gt;=0,ROUND('Step 1-Farm Data'!$D$69+'simulations corn farm1'!QY123,1),"")</f>
        <v>129.5</v>
      </c>
      <c r="QZ128">
        <f>+IF(QZ123+'Step 1-Farm Data'!$D$69&gt;=0,ROUND('Step 1-Farm Data'!$D$69+'simulations corn farm1'!QZ123,1),"")</f>
        <v>137.69999999999999</v>
      </c>
      <c r="RA128">
        <f>+IF(RA123+'Step 1-Farm Data'!$D$69&gt;=0,ROUND('Step 1-Farm Data'!$D$69+'simulations corn farm1'!RA123,1),"")</f>
        <v>123.7</v>
      </c>
      <c r="RB128">
        <f>+IF(RB123+'Step 1-Farm Data'!$D$69&gt;=0,ROUND('Step 1-Farm Data'!$D$69+'simulations corn farm1'!RB123,1),"")</f>
        <v>156.6</v>
      </c>
      <c r="RC128">
        <f>+IF(RC123+'Step 1-Farm Data'!$D$69&gt;=0,ROUND('Step 1-Farm Data'!$D$69+'simulations corn farm1'!RC123,1),"")</f>
        <v>141.30000000000001</v>
      </c>
      <c r="RD128">
        <f>+IF(RD123+'Step 1-Farm Data'!$D$69&gt;=0,ROUND('Step 1-Farm Data'!$D$69+'simulations corn farm1'!RD123,1),"")</f>
        <v>144.6</v>
      </c>
      <c r="RE128">
        <f>+IF(RE123+'Step 1-Farm Data'!$D$69&gt;=0,ROUND('Step 1-Farm Data'!$D$69+'simulations corn farm1'!RE123,1),"")</f>
        <v>150.6</v>
      </c>
      <c r="RF128">
        <f>+IF(RF123+'Step 1-Farm Data'!$D$69&gt;=0,ROUND('Step 1-Farm Data'!$D$69+'simulations corn farm1'!RF123,1),"")</f>
        <v>138.19999999999999</v>
      </c>
      <c r="RG128">
        <f>+IF(RG123+'Step 1-Farm Data'!$D$69&gt;=0,ROUND('Step 1-Farm Data'!$D$69+'simulations corn farm1'!RG123,1),"")</f>
        <v>145.6</v>
      </c>
      <c r="RH128">
        <f>+IF(RH123+'Step 1-Farm Data'!$D$69&gt;=0,ROUND('Step 1-Farm Data'!$D$69+'simulations corn farm1'!RH123,1),"")</f>
        <v>156.69999999999999</v>
      </c>
      <c r="RI128">
        <f>+IF(RI123+'Step 1-Farm Data'!$D$69&gt;=0,ROUND('Step 1-Farm Data'!$D$69+'simulations corn farm1'!RI123,1),"")</f>
        <v>151.1</v>
      </c>
      <c r="RJ128">
        <f>+IF(RJ123+'Step 1-Farm Data'!$D$69&gt;=0,ROUND('Step 1-Farm Data'!$D$69+'simulations corn farm1'!RJ123,1),"")</f>
        <v>118.4</v>
      </c>
      <c r="RK128">
        <f>+IF(RK123+'Step 1-Farm Data'!$D$69&gt;=0,ROUND('Step 1-Farm Data'!$D$69+'simulations corn farm1'!RK123,1),"")</f>
        <v>141</v>
      </c>
      <c r="RL128">
        <f>+IF(RL123+'Step 1-Farm Data'!$D$69&gt;=0,ROUND('Step 1-Farm Data'!$D$69+'simulations corn farm1'!RL123,1),"")</f>
        <v>130.6</v>
      </c>
      <c r="RM128">
        <f>+IF(RM123+'Step 1-Farm Data'!$D$69&gt;=0,ROUND('Step 1-Farm Data'!$D$69+'simulations corn farm1'!RM123,1),"")</f>
        <v>130.9</v>
      </c>
      <c r="RN128">
        <f>+IF(RN123+'Step 1-Farm Data'!$D$69&gt;=0,ROUND('Step 1-Farm Data'!$D$69+'simulations corn farm1'!RN123,1),"")</f>
        <v>142.4</v>
      </c>
      <c r="RO128">
        <f>+IF(RO123+'Step 1-Farm Data'!$D$69&gt;=0,ROUND('Step 1-Farm Data'!$D$69+'simulations corn farm1'!RO123,1),"")</f>
        <v>155.4</v>
      </c>
      <c r="RP128">
        <f>+IF(RP123+'Step 1-Farm Data'!$D$69&gt;=0,ROUND('Step 1-Farm Data'!$D$69+'simulations corn farm1'!RP123,1),"")</f>
        <v>147.9</v>
      </c>
      <c r="RQ128">
        <f>+IF(RQ123+'Step 1-Farm Data'!$D$69&gt;=0,ROUND('Step 1-Farm Data'!$D$69+'simulations corn farm1'!RQ123,1),"")</f>
        <v>175.2</v>
      </c>
      <c r="RR128">
        <f>+IF(RR123+'Step 1-Farm Data'!$D$69&gt;=0,ROUND('Step 1-Farm Data'!$D$69+'simulations corn farm1'!RR123,1),"")</f>
        <v>158.4</v>
      </c>
      <c r="RS128">
        <f>+IF(RS123+'Step 1-Farm Data'!$D$69&gt;=0,ROUND('Step 1-Farm Data'!$D$69+'simulations corn farm1'!RS123,1),"")</f>
        <v>148.1</v>
      </c>
      <c r="RT128">
        <f>+IF(RT123+'Step 1-Farm Data'!$D$69&gt;=0,ROUND('Step 1-Farm Data'!$D$69+'simulations corn farm1'!RT123,1),"")</f>
        <v>146.6</v>
      </c>
      <c r="RU128">
        <f>+IF(RU123+'Step 1-Farm Data'!$D$69&gt;=0,ROUND('Step 1-Farm Data'!$D$69+'simulations corn farm1'!RU123,1),"")</f>
        <v>147</v>
      </c>
      <c r="RV128">
        <f>+IF(RV123+'Step 1-Farm Data'!$D$69&gt;=0,ROUND('Step 1-Farm Data'!$D$69+'simulations corn farm1'!RV123,1),"")</f>
        <v>135.1</v>
      </c>
      <c r="RW128">
        <f>+IF(RW123+'Step 1-Farm Data'!$D$69&gt;=0,ROUND('Step 1-Farm Data'!$D$69+'simulations corn farm1'!RW123,1),"")</f>
        <v>144.6</v>
      </c>
      <c r="RX128">
        <f>+IF(RX123+'Step 1-Farm Data'!$D$69&gt;=0,ROUND('Step 1-Farm Data'!$D$69+'simulations corn farm1'!RX123,1),"")</f>
        <v>162.19999999999999</v>
      </c>
      <c r="RY128">
        <f>+IF(RY123+'Step 1-Farm Data'!$D$69&gt;=0,ROUND('Step 1-Farm Data'!$D$69+'simulations corn farm1'!RY123,1),"")</f>
        <v>143.80000000000001</v>
      </c>
      <c r="RZ128">
        <f>+IF(RZ123+'Step 1-Farm Data'!$D$69&gt;=0,ROUND('Step 1-Farm Data'!$D$69+'simulations corn farm1'!RZ123,1),"")</f>
        <v>168.3</v>
      </c>
      <c r="SA128">
        <f>+IF(SA123+'Step 1-Farm Data'!$D$69&gt;=0,ROUND('Step 1-Farm Data'!$D$69+'simulations corn farm1'!SA123,1),"")</f>
        <v>172.5</v>
      </c>
      <c r="SB128">
        <f>+IF(SB123+'Step 1-Farm Data'!$D$69&gt;=0,ROUND('Step 1-Farm Data'!$D$69+'simulations corn farm1'!SB123,1),"")</f>
        <v>141.30000000000001</v>
      </c>
      <c r="SC128">
        <f>+IF(SC123+'Step 1-Farm Data'!$D$69&gt;=0,ROUND('Step 1-Farm Data'!$D$69+'simulations corn farm1'!SC123,1),"")</f>
        <v>124.5</v>
      </c>
      <c r="SD128">
        <f>+IF(SD123+'Step 1-Farm Data'!$D$69&gt;=0,ROUND('Step 1-Farm Data'!$D$69+'simulations corn farm1'!SD123,1),"")</f>
        <v>168</v>
      </c>
      <c r="SE128">
        <f>+IF(SE123+'Step 1-Farm Data'!$D$69&gt;=0,ROUND('Step 1-Farm Data'!$D$69+'simulations corn farm1'!SE123,1),"")</f>
        <v>145.19999999999999</v>
      </c>
      <c r="SF128">
        <f>+IF(SF123+'Step 1-Farm Data'!$D$69&gt;=0,ROUND('Step 1-Farm Data'!$D$69+'simulations corn farm1'!SF123,1),"")</f>
        <v>162.69999999999999</v>
      </c>
      <c r="SG128">
        <f>+IF(SG123+'Step 1-Farm Data'!$D$69&gt;=0,ROUND('Step 1-Farm Data'!$D$69+'simulations corn farm1'!SG123,1),"")</f>
        <v>180.4</v>
      </c>
    </row>
    <row r="129" spans="1:502">
      <c r="A129">
        <f>+A125</f>
        <v>2015</v>
      </c>
    </row>
    <row r="130" spans="1:502">
      <c r="A130" t="s">
        <v>538</v>
      </c>
      <c r="B130">
        <f>+B113</f>
        <v>-2.3506981960963458</v>
      </c>
      <c r="C130">
        <f t="shared" ref="C130:BN130" si="89">+C113</f>
        <v>-1.0770872904686257</v>
      </c>
      <c r="D130">
        <f t="shared" si="89"/>
        <v>-0.7644598554179538</v>
      </c>
      <c r="E130">
        <f t="shared" si="89"/>
        <v>0.5630772648146376</v>
      </c>
      <c r="F130">
        <f t="shared" si="89"/>
        <v>0.57080342230619863</v>
      </c>
      <c r="G130">
        <f t="shared" si="89"/>
        <v>0.65936774262809195</v>
      </c>
      <c r="H130">
        <f t="shared" si="89"/>
        <v>8.7203488874365576E-2</v>
      </c>
      <c r="I130">
        <f t="shared" si="89"/>
        <v>-0.8824849828670267</v>
      </c>
      <c r="J130">
        <f t="shared" si="89"/>
        <v>1.2644704838749021</v>
      </c>
      <c r="K130">
        <f t="shared" si="89"/>
        <v>-0.2851402314263396</v>
      </c>
      <c r="L130">
        <f t="shared" si="89"/>
        <v>-0.71813929025665857</v>
      </c>
      <c r="M130">
        <f t="shared" si="89"/>
        <v>-6.3957941165426746E-2</v>
      </c>
      <c r="N130">
        <f t="shared" si="89"/>
        <v>0.61309719967539422</v>
      </c>
      <c r="O130">
        <f t="shared" si="89"/>
        <v>-1.0644657777447719</v>
      </c>
      <c r="P130">
        <f t="shared" si="89"/>
        <v>-0.19449316823738627</v>
      </c>
      <c r="Q130">
        <f t="shared" si="89"/>
        <v>-0.21879827727389056</v>
      </c>
      <c r="R130">
        <f t="shared" si="89"/>
        <v>-0.39303131416090764</v>
      </c>
      <c r="S130">
        <f t="shared" si="89"/>
        <v>-0.60600541473831981</v>
      </c>
      <c r="T130">
        <f t="shared" si="89"/>
        <v>-0.76486912803375162</v>
      </c>
      <c r="U130">
        <f t="shared" si="89"/>
        <v>1.8126411305274814</v>
      </c>
      <c r="V130">
        <f t="shared" si="89"/>
        <v>-2.2702261048834771</v>
      </c>
      <c r="W130">
        <f t="shared" si="89"/>
        <v>-0.69711177275166847</v>
      </c>
      <c r="X130">
        <f t="shared" si="89"/>
        <v>-0.1090347723220475</v>
      </c>
      <c r="Y130">
        <f t="shared" si="89"/>
        <v>-0.55440409596485551</v>
      </c>
      <c r="Z130">
        <f t="shared" si="89"/>
        <v>-0.50815174290619325</v>
      </c>
      <c r="AA130">
        <f t="shared" si="89"/>
        <v>-0.29231841836008243</v>
      </c>
      <c r="AB130">
        <f t="shared" si="89"/>
        <v>1.7105685401475057</v>
      </c>
      <c r="AC130">
        <f t="shared" si="89"/>
        <v>0.79798610386205837</v>
      </c>
      <c r="AD130">
        <f t="shared" si="89"/>
        <v>-0.72717966759228148</v>
      </c>
      <c r="AE130">
        <f t="shared" si="89"/>
        <v>1.6341027730959468</v>
      </c>
      <c r="AF130">
        <f t="shared" si="89"/>
        <v>0.4659455044020433</v>
      </c>
      <c r="AG130">
        <f t="shared" si="89"/>
        <v>-1.1537485988810658</v>
      </c>
      <c r="AH130">
        <f t="shared" si="89"/>
        <v>0.37639210859197192</v>
      </c>
      <c r="AI130">
        <f t="shared" si="89"/>
        <v>1.0538747119426262</v>
      </c>
      <c r="AJ130">
        <f t="shared" si="89"/>
        <v>-0.5434640115709044</v>
      </c>
      <c r="AK130">
        <f t="shared" si="89"/>
        <v>0.75293201007298194</v>
      </c>
      <c r="AL130">
        <f t="shared" si="89"/>
        <v>1.2692498785327189</v>
      </c>
      <c r="AM130">
        <f t="shared" si="89"/>
        <v>1.3383214536588639</v>
      </c>
      <c r="AN130">
        <f t="shared" si="89"/>
        <v>-0.30952833185438067</v>
      </c>
      <c r="AO130">
        <f t="shared" si="89"/>
        <v>-1.2159443940618075</v>
      </c>
      <c r="AP130">
        <f t="shared" si="89"/>
        <v>-1.1282281775493175</v>
      </c>
      <c r="AQ130">
        <f t="shared" si="89"/>
        <v>0.79210849435185082</v>
      </c>
      <c r="AR130">
        <f t="shared" si="89"/>
        <v>1.3021144695812836</v>
      </c>
      <c r="AS130">
        <f t="shared" si="89"/>
        <v>0.21394271243480034</v>
      </c>
      <c r="AT130">
        <f t="shared" si="89"/>
        <v>-1.256344148714561</v>
      </c>
      <c r="AU130">
        <f t="shared" si="89"/>
        <v>4.848061507800594E-2</v>
      </c>
      <c r="AV130">
        <f t="shared" si="89"/>
        <v>-1.099772362067597</v>
      </c>
      <c r="AW130">
        <f t="shared" si="89"/>
        <v>2.5971530703827739</v>
      </c>
      <c r="AX130">
        <f t="shared" si="89"/>
        <v>2.0838706404902041</v>
      </c>
      <c r="AY130">
        <f t="shared" si="89"/>
        <v>0.96305484476033598</v>
      </c>
      <c r="AZ130">
        <f t="shared" si="89"/>
        <v>0.34942786442115903</v>
      </c>
      <c r="BA130">
        <f t="shared" si="89"/>
        <v>-0.18055629880109336</v>
      </c>
      <c r="BB130">
        <f t="shared" si="89"/>
        <v>1.6118337953230366</v>
      </c>
      <c r="BC130">
        <f t="shared" si="89"/>
        <v>-1.6691092241671868</v>
      </c>
      <c r="BD130">
        <f t="shared" si="89"/>
        <v>8.3764462033286691E-3</v>
      </c>
      <c r="BE130">
        <f t="shared" si="89"/>
        <v>1.0360463420511223</v>
      </c>
      <c r="BF130">
        <f t="shared" si="89"/>
        <v>-1.2629425327759236</v>
      </c>
      <c r="BG130">
        <f t="shared" si="89"/>
        <v>1.1814245226560161</v>
      </c>
      <c r="BH130">
        <f t="shared" si="89"/>
        <v>2.4673454390722327E-2</v>
      </c>
      <c r="BI130">
        <f t="shared" si="89"/>
        <v>1.3546082300308626</v>
      </c>
      <c r="BJ130">
        <f t="shared" si="89"/>
        <v>7.2928969530039467E-2</v>
      </c>
      <c r="BK130">
        <f t="shared" si="89"/>
        <v>1.2408327165758237</v>
      </c>
      <c r="BL130">
        <f t="shared" si="89"/>
        <v>-0.51128836275893264</v>
      </c>
      <c r="BM130">
        <f t="shared" si="89"/>
        <v>2.5671397452242672</v>
      </c>
      <c r="BN130">
        <f t="shared" si="89"/>
        <v>1.2999771570321172</v>
      </c>
      <c r="BO130">
        <f t="shared" ref="BO130:DZ130" si="90">+BO113</f>
        <v>1.1454517334641423</v>
      </c>
      <c r="BP130">
        <f t="shared" si="90"/>
        <v>-0.46355808080988936</v>
      </c>
      <c r="BQ130">
        <f t="shared" si="90"/>
        <v>-2.2109452402219176</v>
      </c>
      <c r="BR130">
        <f t="shared" si="90"/>
        <v>0.29064267437206581</v>
      </c>
      <c r="BS130">
        <f t="shared" si="90"/>
        <v>1.76310095412191</v>
      </c>
      <c r="BT130">
        <f t="shared" si="90"/>
        <v>0.15015530152595602</v>
      </c>
      <c r="BU130">
        <f t="shared" si="90"/>
        <v>-1.9179606169927865</v>
      </c>
      <c r="BV130">
        <f t="shared" si="90"/>
        <v>0.68178223955328576</v>
      </c>
      <c r="BW130">
        <f t="shared" si="90"/>
        <v>0.66060465542250313</v>
      </c>
      <c r="BX130">
        <f t="shared" si="90"/>
        <v>1.2207647159812041</v>
      </c>
      <c r="BY130">
        <f t="shared" si="90"/>
        <v>-0.92495156422955915</v>
      </c>
      <c r="BZ130">
        <f t="shared" si="90"/>
        <v>1.2306554708629847</v>
      </c>
      <c r="CA130">
        <f t="shared" si="90"/>
        <v>-0.95071982286754064</v>
      </c>
      <c r="CB130">
        <f t="shared" si="90"/>
        <v>-1.7935917639988475</v>
      </c>
      <c r="CC130">
        <f t="shared" si="90"/>
        <v>2.1476807887665927</v>
      </c>
      <c r="CD130">
        <f t="shared" si="90"/>
        <v>-1.4950865079299547</v>
      </c>
      <c r="CE130">
        <f t="shared" si="90"/>
        <v>-2.0158950064796954E-2</v>
      </c>
      <c r="CF130">
        <f t="shared" si="90"/>
        <v>1.352696017420385</v>
      </c>
      <c r="CG130">
        <f t="shared" si="90"/>
        <v>0.10003532224800438</v>
      </c>
      <c r="CH130">
        <f t="shared" si="90"/>
        <v>1.1160227586515248</v>
      </c>
      <c r="CI130">
        <f t="shared" si="90"/>
        <v>-1.3971839507576078</v>
      </c>
      <c r="CJ130">
        <f t="shared" si="90"/>
        <v>-0.18592459127830807</v>
      </c>
      <c r="CK130">
        <f t="shared" si="90"/>
        <v>0.31675881473347545</v>
      </c>
      <c r="CL130">
        <f t="shared" si="90"/>
        <v>-2.0947300072293729</v>
      </c>
      <c r="CM130">
        <f t="shared" si="90"/>
        <v>-0.3553702754288679</v>
      </c>
      <c r="CN130">
        <f t="shared" si="90"/>
        <v>-9.7729753179010004E-2</v>
      </c>
      <c r="CO130">
        <f t="shared" si="90"/>
        <v>-0.59940020946669392</v>
      </c>
      <c r="CP130">
        <f t="shared" si="90"/>
        <v>-0.26559519028523937</v>
      </c>
      <c r="CQ130">
        <f t="shared" si="90"/>
        <v>0.37335553315642755</v>
      </c>
      <c r="CR130">
        <f t="shared" si="90"/>
        <v>-1.0596249921945855</v>
      </c>
      <c r="CS130">
        <f t="shared" si="90"/>
        <v>1.0018493412644602</v>
      </c>
      <c r="CT130">
        <f t="shared" si="90"/>
        <v>1.0723169907578267</v>
      </c>
      <c r="CU130">
        <f t="shared" si="90"/>
        <v>-0.95578116088290699</v>
      </c>
      <c r="CV130">
        <f t="shared" si="90"/>
        <v>-1.3351427696761675</v>
      </c>
      <c r="CW130">
        <f t="shared" si="90"/>
        <v>-1.505222826381214</v>
      </c>
      <c r="CX130">
        <f t="shared" si="90"/>
        <v>0.87091393652372062</v>
      </c>
      <c r="CY130">
        <f t="shared" si="90"/>
        <v>-1.3336534721020143</v>
      </c>
      <c r="CZ130">
        <f t="shared" si="90"/>
        <v>0.69769725996593479</v>
      </c>
      <c r="DA130">
        <f t="shared" si="90"/>
        <v>-0.84384737419895828</v>
      </c>
      <c r="DB130">
        <f t="shared" si="90"/>
        <v>1.19194282888202</v>
      </c>
      <c r="DC130">
        <f t="shared" si="90"/>
        <v>0.65481117417220958</v>
      </c>
      <c r="DD130">
        <f t="shared" si="90"/>
        <v>0.19761273506446742</v>
      </c>
      <c r="DE130">
        <f t="shared" si="90"/>
        <v>0.54825932238600217</v>
      </c>
      <c r="DF130">
        <f t="shared" si="90"/>
        <v>0.51181132221245207</v>
      </c>
      <c r="DG130">
        <f t="shared" si="90"/>
        <v>1.4232364264898933</v>
      </c>
      <c r="DH130">
        <f t="shared" si="90"/>
        <v>-1.8727860151557252</v>
      </c>
      <c r="DI130">
        <f t="shared" si="90"/>
        <v>0.22522726794704795</v>
      </c>
      <c r="DJ130">
        <f t="shared" si="90"/>
        <v>-2.2316817194223404</v>
      </c>
      <c r="DK130">
        <f t="shared" si="90"/>
        <v>-3.4929144021589309E-2</v>
      </c>
      <c r="DL130">
        <f t="shared" si="90"/>
        <v>-0.56603767006890848</v>
      </c>
      <c r="DM130">
        <f t="shared" si="90"/>
        <v>0.93520839072880335</v>
      </c>
      <c r="DN130">
        <f t="shared" si="90"/>
        <v>-0.5353240339900367</v>
      </c>
      <c r="DO130">
        <f t="shared" si="90"/>
        <v>-1.6349758880096488</v>
      </c>
      <c r="DP130">
        <f t="shared" si="90"/>
        <v>0.27265400603937451</v>
      </c>
      <c r="DQ130">
        <f t="shared" si="90"/>
        <v>-2.1129199012648314</v>
      </c>
      <c r="DR130">
        <f t="shared" si="90"/>
        <v>2.707711246330291</v>
      </c>
      <c r="DS130">
        <f t="shared" si="90"/>
        <v>-1.498133315180894</v>
      </c>
      <c r="DT130">
        <f t="shared" si="90"/>
        <v>-1.0397184269095305</v>
      </c>
      <c r="DU130">
        <f t="shared" si="90"/>
        <v>0.58363639254821464</v>
      </c>
      <c r="DV130">
        <f t="shared" si="90"/>
        <v>4.2584815673762932E-2</v>
      </c>
      <c r="DW130">
        <f t="shared" si="90"/>
        <v>-1.66849531524349</v>
      </c>
      <c r="DX130">
        <f t="shared" si="90"/>
        <v>-0.50076778279617429</v>
      </c>
      <c r="DY130">
        <f t="shared" si="90"/>
        <v>3.7455265555763617E-2</v>
      </c>
      <c r="DZ130">
        <f t="shared" si="90"/>
        <v>-0.68284407461760566</v>
      </c>
      <c r="EA130">
        <f t="shared" ref="EA130:GL130" si="91">+EA113</f>
        <v>-0.70258465711958706</v>
      </c>
      <c r="EB130">
        <f t="shared" si="91"/>
        <v>-0.54621523304376751</v>
      </c>
      <c r="EC130">
        <f t="shared" si="91"/>
        <v>-0.38972757465671748</v>
      </c>
      <c r="ED130">
        <f t="shared" si="91"/>
        <v>0.1966759555216413</v>
      </c>
      <c r="EE130">
        <f t="shared" si="91"/>
        <v>5.7366378314327449E-2</v>
      </c>
      <c r="EF130">
        <f t="shared" si="91"/>
        <v>-1.5838668332435191</v>
      </c>
      <c r="EG130">
        <f t="shared" si="91"/>
        <v>-0.94401002570521086</v>
      </c>
      <c r="EH130">
        <f t="shared" si="91"/>
        <v>-0.53170879255048931</v>
      </c>
      <c r="EI130">
        <f t="shared" si="91"/>
        <v>0.80061795415531378</v>
      </c>
      <c r="EJ130">
        <f t="shared" si="91"/>
        <v>-0.63082779888645746</v>
      </c>
      <c r="EK130">
        <f t="shared" si="91"/>
        <v>-0.21871983335586265</v>
      </c>
      <c r="EL130">
        <f t="shared" si="91"/>
        <v>-0.57711758927325718</v>
      </c>
      <c r="EM130">
        <f t="shared" si="91"/>
        <v>0.33280684874625877</v>
      </c>
      <c r="EN130">
        <f t="shared" si="91"/>
        <v>-0.17667048268776853</v>
      </c>
      <c r="EO130">
        <f t="shared" si="91"/>
        <v>-0.52230461733415723</v>
      </c>
      <c r="EP130">
        <f t="shared" si="91"/>
        <v>1.1811175681941677</v>
      </c>
      <c r="EQ130">
        <f t="shared" si="91"/>
        <v>0.20299694369896315</v>
      </c>
      <c r="ER130">
        <f t="shared" si="91"/>
        <v>1.2912983038404491</v>
      </c>
      <c r="ES130">
        <f t="shared" si="91"/>
        <v>0.23056600184645504</v>
      </c>
      <c r="ET130">
        <f t="shared" si="91"/>
        <v>1.3336534721020143</v>
      </c>
      <c r="EU130">
        <f t="shared" si="91"/>
        <v>0.5118977242091205</v>
      </c>
      <c r="EV130">
        <f t="shared" si="91"/>
        <v>0.97504198492970318</v>
      </c>
      <c r="EW130">
        <f t="shared" si="91"/>
        <v>0.567565621167887</v>
      </c>
      <c r="EX130">
        <f t="shared" si="91"/>
        <v>0.36271330827730708</v>
      </c>
      <c r="EY130">
        <f t="shared" si="91"/>
        <v>0.7478638508473523</v>
      </c>
      <c r="EZ130">
        <f t="shared" si="91"/>
        <v>0.91432639237609692</v>
      </c>
      <c r="FA130">
        <f t="shared" si="91"/>
        <v>1.159271505457582</v>
      </c>
      <c r="FB130">
        <f t="shared" si="91"/>
        <v>0.62877461459720507</v>
      </c>
      <c r="FC130">
        <f t="shared" si="91"/>
        <v>1.883945515146479</v>
      </c>
      <c r="FD130">
        <f t="shared" si="91"/>
        <v>-0.49505160859553143</v>
      </c>
      <c r="FE130">
        <f t="shared" si="91"/>
        <v>-1.0561439012235496</v>
      </c>
      <c r="FF130">
        <f t="shared" si="91"/>
        <v>-9.4271399575518444E-2</v>
      </c>
      <c r="FG130">
        <f t="shared" si="91"/>
        <v>-1.1745351002900861</v>
      </c>
      <c r="FH130">
        <f t="shared" si="91"/>
        <v>5.7597162594902329E-2</v>
      </c>
      <c r="FI130">
        <f t="shared" si="91"/>
        <v>-1.5742898540338501</v>
      </c>
      <c r="FJ130">
        <f t="shared" si="91"/>
        <v>-0.91886704467469826</v>
      </c>
      <c r="FK130">
        <f t="shared" si="91"/>
        <v>2.5820554583333433E-2</v>
      </c>
      <c r="FL130">
        <f t="shared" si="91"/>
        <v>1.6355579646187834</v>
      </c>
      <c r="FM130">
        <f t="shared" si="91"/>
        <v>0.75090156315127388</v>
      </c>
      <c r="FN130">
        <f t="shared" si="91"/>
        <v>-0.18763671505439561</v>
      </c>
      <c r="FO130">
        <f t="shared" si="91"/>
        <v>-0.20518427845672704</v>
      </c>
      <c r="FP130">
        <f t="shared" si="91"/>
        <v>-1.0596249921945855</v>
      </c>
      <c r="FQ130">
        <f t="shared" si="91"/>
        <v>-0.49323716666549444</v>
      </c>
      <c r="FR130">
        <f t="shared" si="91"/>
        <v>0.17379534256178886</v>
      </c>
      <c r="FS130">
        <f t="shared" si="91"/>
        <v>-0.91177298600086942</v>
      </c>
      <c r="FT130">
        <f t="shared" si="91"/>
        <v>1.66849531524349</v>
      </c>
      <c r="FU130">
        <f t="shared" si="91"/>
        <v>1.23049403555342</v>
      </c>
      <c r="FV130">
        <f t="shared" si="91"/>
        <v>-0.27257556212134659</v>
      </c>
      <c r="FW130">
        <f t="shared" si="91"/>
        <v>-1.4599936548620462</v>
      </c>
      <c r="FX130">
        <f t="shared" si="91"/>
        <v>0.87786474978202023</v>
      </c>
      <c r="FY130">
        <f t="shared" si="91"/>
        <v>1.4467968867393211</v>
      </c>
      <c r="FZ130">
        <f t="shared" si="91"/>
        <v>9.7497832030057907E-2</v>
      </c>
      <c r="GA130">
        <f t="shared" si="91"/>
        <v>0.78834546002326533</v>
      </c>
      <c r="GB130">
        <f t="shared" si="91"/>
        <v>-0.51242182053101715</v>
      </c>
      <c r="GC130">
        <f t="shared" si="91"/>
        <v>0.47843059292063117</v>
      </c>
      <c r="GD130">
        <f t="shared" si="91"/>
        <v>-0.79924802776076831</v>
      </c>
      <c r="GE130">
        <f t="shared" si="91"/>
        <v>0.78241100709419698</v>
      </c>
      <c r="GF130">
        <f t="shared" si="91"/>
        <v>0.31627678254153579</v>
      </c>
      <c r="GG130">
        <f t="shared" si="91"/>
        <v>-1.0255075721943285</v>
      </c>
      <c r="GH130">
        <f t="shared" si="91"/>
        <v>-1.6706508176866919</v>
      </c>
      <c r="GI130">
        <f t="shared" si="91"/>
        <v>-0.47928892854542937</v>
      </c>
      <c r="GJ130">
        <f t="shared" si="91"/>
        <v>-1.4622173694078811</v>
      </c>
      <c r="GK130">
        <f t="shared" si="91"/>
        <v>-1.0550752449489664</v>
      </c>
      <c r="GL130">
        <f t="shared" si="91"/>
        <v>0.1297598828386981</v>
      </c>
      <c r="GM130">
        <f t="shared" ref="GM130:IX130" si="92">+GM113</f>
        <v>-0.33393916964996606</v>
      </c>
      <c r="GN130">
        <f t="shared" si="92"/>
        <v>-0.56621729527250864</v>
      </c>
      <c r="GO130">
        <f t="shared" si="92"/>
        <v>-0.94269807959790342</v>
      </c>
      <c r="GP130">
        <f t="shared" si="92"/>
        <v>-1.9985600374639034</v>
      </c>
      <c r="GQ130">
        <f t="shared" si="92"/>
        <v>-0.41561179386917502</v>
      </c>
      <c r="GR130">
        <f t="shared" si="92"/>
        <v>-0.43377895053708926</v>
      </c>
      <c r="GS130">
        <f t="shared" si="92"/>
        <v>-1.2256145964784082</v>
      </c>
      <c r="GT130">
        <f t="shared" si="92"/>
        <v>-0.37245399653329514</v>
      </c>
      <c r="GU130">
        <f t="shared" si="92"/>
        <v>0.54018642003939021</v>
      </c>
      <c r="GV130">
        <f t="shared" si="92"/>
        <v>-0.45429487727233209</v>
      </c>
      <c r="GW130">
        <f t="shared" si="92"/>
        <v>-0.84231942309997976</v>
      </c>
      <c r="GX130">
        <f t="shared" si="92"/>
        <v>0.33758055906218942</v>
      </c>
      <c r="GY130">
        <f t="shared" si="92"/>
        <v>-1.8399077816866338E-2</v>
      </c>
      <c r="GZ130">
        <f t="shared" si="92"/>
        <v>0.58981413531000726</v>
      </c>
      <c r="HA130">
        <f t="shared" si="92"/>
        <v>-0.22216909201233648</v>
      </c>
      <c r="HB130">
        <f t="shared" si="92"/>
        <v>1.4266151993069798</v>
      </c>
      <c r="HC130">
        <f t="shared" si="92"/>
        <v>0.80515746958553791</v>
      </c>
      <c r="HD130">
        <f t="shared" si="92"/>
        <v>1.8368973542237654</v>
      </c>
      <c r="HE130">
        <f t="shared" si="92"/>
        <v>0.52177711040712893</v>
      </c>
      <c r="HF130">
        <f t="shared" si="92"/>
        <v>-0.93177732196636498</v>
      </c>
      <c r="HG130">
        <f t="shared" si="92"/>
        <v>-1.1780502973124385</v>
      </c>
      <c r="HH130">
        <f t="shared" si="92"/>
        <v>0.29271859602886252</v>
      </c>
      <c r="HI130">
        <f t="shared" si="92"/>
        <v>-0.94401002570521086</v>
      </c>
      <c r="HJ130">
        <f t="shared" si="92"/>
        <v>0.31434638003702275</v>
      </c>
      <c r="HK130">
        <f t="shared" si="92"/>
        <v>1.5076011550263502</v>
      </c>
      <c r="HL130">
        <f t="shared" si="92"/>
        <v>0.30615865398431197</v>
      </c>
      <c r="HM130">
        <f t="shared" si="92"/>
        <v>0.63465904531767592</v>
      </c>
      <c r="HN130">
        <f t="shared" si="92"/>
        <v>0.27154328563483432</v>
      </c>
      <c r="HO130">
        <f t="shared" si="92"/>
        <v>-2.086562744807452</v>
      </c>
      <c r="HP130">
        <f t="shared" si="92"/>
        <v>1.4076135812501889</v>
      </c>
      <c r="HQ130">
        <f t="shared" si="92"/>
        <v>-0.80907852861855645</v>
      </c>
      <c r="HR130">
        <f t="shared" si="92"/>
        <v>-0.77484855864895508</v>
      </c>
      <c r="HS130">
        <f t="shared" si="92"/>
        <v>-1.3889075489714742</v>
      </c>
      <c r="HT130">
        <f t="shared" si="92"/>
        <v>2.3225584300234914</v>
      </c>
      <c r="HU130">
        <f t="shared" si="92"/>
        <v>-0.11557858670130372</v>
      </c>
      <c r="HV130">
        <f t="shared" si="92"/>
        <v>0.45896399569755886</v>
      </c>
      <c r="HW130">
        <f t="shared" si="92"/>
        <v>-0.45327624320634641</v>
      </c>
      <c r="HX130">
        <f t="shared" si="92"/>
        <v>2.5590907171135768E-2</v>
      </c>
      <c r="HY130">
        <f t="shared" si="92"/>
        <v>0.17923525774676818</v>
      </c>
      <c r="HZ130">
        <f t="shared" si="92"/>
        <v>0.94843926490284503</v>
      </c>
      <c r="IA130">
        <f t="shared" si="92"/>
        <v>-0.67341034082346596</v>
      </c>
      <c r="IB130">
        <f t="shared" si="92"/>
        <v>0.89840568762156181</v>
      </c>
      <c r="IC130">
        <f t="shared" si="92"/>
        <v>0.41361090552527457</v>
      </c>
      <c r="ID130">
        <f t="shared" si="92"/>
        <v>0.53347093853517435</v>
      </c>
      <c r="IE130">
        <f t="shared" si="92"/>
        <v>3.7455265555763617E-2</v>
      </c>
      <c r="IF130">
        <f t="shared" si="92"/>
        <v>-0.61198988987598568</v>
      </c>
      <c r="IG130">
        <f t="shared" si="92"/>
        <v>-0.84515818343788851</v>
      </c>
      <c r="IH130">
        <f t="shared" si="92"/>
        <v>1.3502585716196336E-2</v>
      </c>
      <c r="II130">
        <f t="shared" si="92"/>
        <v>-1.3258750186651014</v>
      </c>
      <c r="IJ130">
        <f t="shared" si="92"/>
        <v>-0.72280045060324483</v>
      </c>
      <c r="IK130">
        <f t="shared" si="92"/>
        <v>0.15348291526606772</v>
      </c>
      <c r="IL130">
        <f t="shared" si="92"/>
        <v>1.8162063497584313</v>
      </c>
      <c r="IM130">
        <f t="shared" si="92"/>
        <v>8.0065092333825305E-2</v>
      </c>
      <c r="IN130">
        <f t="shared" si="92"/>
        <v>0.75608340921462514</v>
      </c>
      <c r="IO130">
        <f t="shared" si="92"/>
        <v>0.55556483857799321</v>
      </c>
      <c r="IP130">
        <f t="shared" si="92"/>
        <v>-0.13323301573109347</v>
      </c>
      <c r="IQ130">
        <f t="shared" si="92"/>
        <v>0.23669826987315901</v>
      </c>
      <c r="IR130">
        <f t="shared" si="92"/>
        <v>0.74644731284934096</v>
      </c>
      <c r="IS130">
        <f t="shared" si="92"/>
        <v>0.25759959498827811</v>
      </c>
      <c r="IT130">
        <f t="shared" si="92"/>
        <v>0.59446392697282135</v>
      </c>
      <c r="IU130">
        <f t="shared" si="92"/>
        <v>-1.7158799892058596</v>
      </c>
      <c r="IV130">
        <f t="shared" si="92"/>
        <v>0.22609128791373223</v>
      </c>
      <c r="IW130">
        <f t="shared" si="92"/>
        <v>-0.49315076466882601</v>
      </c>
      <c r="IX130">
        <f t="shared" si="92"/>
        <v>0.93769813247490674</v>
      </c>
      <c r="IY130">
        <f t="shared" ref="IY130:LJ130" si="93">+IY113</f>
        <v>1.200862698169658</v>
      </c>
      <c r="IZ130">
        <f t="shared" si="93"/>
        <v>1.6587273421464488</v>
      </c>
      <c r="JA130">
        <f t="shared" si="93"/>
        <v>-0.14535999071085826</v>
      </c>
      <c r="JB130">
        <f t="shared" si="93"/>
        <v>1.1029987945221364</v>
      </c>
      <c r="JC130">
        <f t="shared" si="93"/>
        <v>0.90483808889985085</v>
      </c>
      <c r="JD130">
        <f t="shared" si="93"/>
        <v>-0.86634145191055723</v>
      </c>
      <c r="JE130">
        <f t="shared" si="93"/>
        <v>0.94090864877216518</v>
      </c>
      <c r="JF130">
        <f t="shared" si="93"/>
        <v>-0.68555209509213455</v>
      </c>
      <c r="JG130">
        <f t="shared" si="93"/>
        <v>-0.89110017142957076</v>
      </c>
      <c r="JH130">
        <f t="shared" si="93"/>
        <v>8.5207148003973998E-2</v>
      </c>
      <c r="JI130">
        <f t="shared" si="93"/>
        <v>-1.6048625184339471</v>
      </c>
      <c r="JJ130">
        <f t="shared" si="93"/>
        <v>-0.95469431471428834</v>
      </c>
      <c r="JK130">
        <f t="shared" si="93"/>
        <v>-0.74382114689797163</v>
      </c>
      <c r="JL130">
        <f t="shared" si="93"/>
        <v>8.2750375440809876E-2</v>
      </c>
      <c r="JM130">
        <f t="shared" si="93"/>
        <v>1.1124643606308382</v>
      </c>
      <c r="JN130">
        <f t="shared" si="93"/>
        <v>0.94652250481885858</v>
      </c>
      <c r="JO130">
        <f t="shared" si="93"/>
        <v>1.1335919225530233</v>
      </c>
      <c r="JP130">
        <f t="shared" si="93"/>
        <v>-0.29791181077598594</v>
      </c>
      <c r="JQ130">
        <f t="shared" si="93"/>
        <v>1.5862860891502351</v>
      </c>
      <c r="JR130">
        <f t="shared" si="93"/>
        <v>-0.80812469605007209</v>
      </c>
      <c r="JS130">
        <f t="shared" si="93"/>
        <v>1.2041732588841114</v>
      </c>
      <c r="JT130">
        <f t="shared" si="93"/>
        <v>-0.850088781589875</v>
      </c>
      <c r="JU130">
        <f t="shared" si="93"/>
        <v>-1.2319628694967832</v>
      </c>
      <c r="JV130">
        <f t="shared" si="93"/>
        <v>1.345474629488308</v>
      </c>
      <c r="JW130">
        <f t="shared" si="93"/>
        <v>0.41227849578717723</v>
      </c>
      <c r="JX130">
        <f t="shared" si="93"/>
        <v>1.6503054212080315</v>
      </c>
      <c r="JY130">
        <f t="shared" si="93"/>
        <v>-4.7043613449204713E-3</v>
      </c>
      <c r="JZ130">
        <f t="shared" si="93"/>
        <v>1.0987923815264367</v>
      </c>
      <c r="KA130">
        <f t="shared" si="93"/>
        <v>-0.28952626962563954</v>
      </c>
      <c r="KB130">
        <f t="shared" si="93"/>
        <v>-0.77567619882756844</v>
      </c>
      <c r="KC130">
        <f t="shared" si="93"/>
        <v>0.54443944463855587</v>
      </c>
      <c r="KD130">
        <f t="shared" si="93"/>
        <v>-0.28394651963026263</v>
      </c>
      <c r="KE130">
        <f t="shared" si="93"/>
        <v>1.5033219824545085</v>
      </c>
      <c r="KF130">
        <f t="shared" si="93"/>
        <v>-0.27392502488510218</v>
      </c>
      <c r="KG130">
        <f t="shared" si="93"/>
        <v>-0.10018879947892856</v>
      </c>
      <c r="KH130">
        <f t="shared" si="93"/>
        <v>-8.1906819104915485E-2</v>
      </c>
      <c r="KI130">
        <f t="shared" si="93"/>
        <v>-0.86311729319277219</v>
      </c>
      <c r="KJ130">
        <f t="shared" si="93"/>
        <v>-6.2345861806534231E-3</v>
      </c>
      <c r="KK130">
        <f t="shared" si="93"/>
        <v>0.94676124717807397</v>
      </c>
      <c r="KL130">
        <f t="shared" si="93"/>
        <v>0.42488750295888167</v>
      </c>
      <c r="KM130">
        <f t="shared" si="93"/>
        <v>-0.92284153652144596</v>
      </c>
      <c r="KN130">
        <f t="shared" si="93"/>
        <v>-0.51390543376328424</v>
      </c>
      <c r="KO130">
        <f t="shared" si="93"/>
        <v>6.0815636970801279E-2</v>
      </c>
      <c r="KP130">
        <f t="shared" si="93"/>
        <v>0.19316757970955223</v>
      </c>
      <c r="KQ130">
        <f t="shared" si="93"/>
        <v>0.37269956010277383</v>
      </c>
      <c r="KR130">
        <f t="shared" si="93"/>
        <v>1.0512121662031859</v>
      </c>
      <c r="KS130">
        <f t="shared" si="93"/>
        <v>-0.48788706408231519</v>
      </c>
      <c r="KT130">
        <f t="shared" si="93"/>
        <v>-0.71913063948159106</v>
      </c>
      <c r="KU130">
        <f t="shared" si="93"/>
        <v>0.12289774531382136</v>
      </c>
      <c r="KV130">
        <f t="shared" si="93"/>
        <v>-1.3669659892912023</v>
      </c>
      <c r="KW130">
        <f t="shared" si="93"/>
        <v>-1.5532441466348246</v>
      </c>
      <c r="KX130">
        <f t="shared" si="93"/>
        <v>-0.340660335496068</v>
      </c>
      <c r="KY130">
        <f t="shared" si="93"/>
        <v>-1.43470515467925</v>
      </c>
      <c r="KZ130">
        <f t="shared" si="93"/>
        <v>0.53047529036120977</v>
      </c>
      <c r="LA130">
        <f t="shared" si="93"/>
        <v>-0.1019577666738769</v>
      </c>
      <c r="LB130">
        <f t="shared" si="93"/>
        <v>1.2738860277750064</v>
      </c>
      <c r="LC130">
        <f t="shared" si="93"/>
        <v>0.15905811778793577</v>
      </c>
      <c r="LD130">
        <f t="shared" si="93"/>
        <v>1.4883380572427996</v>
      </c>
      <c r="LE130">
        <f t="shared" si="93"/>
        <v>1.7519869288662449</v>
      </c>
      <c r="LF130">
        <f t="shared" si="93"/>
        <v>0.38502776078530587</v>
      </c>
      <c r="LG130">
        <f t="shared" si="93"/>
        <v>-1.4394299796549603</v>
      </c>
      <c r="LH130">
        <f t="shared" si="93"/>
        <v>-0.37146946851862594</v>
      </c>
      <c r="LI130">
        <f t="shared" si="93"/>
        <v>1.5104660633369349</v>
      </c>
      <c r="LJ130">
        <f t="shared" si="93"/>
        <v>0.2009676336456323</v>
      </c>
      <c r="LK130">
        <f t="shared" ref="LK130:NV130" si="94">+LK113</f>
        <v>1.3769658835371956</v>
      </c>
      <c r="LL130">
        <f t="shared" si="94"/>
        <v>-0.15061914382386021</v>
      </c>
      <c r="LM130">
        <f t="shared" si="94"/>
        <v>0.28291083253861871</v>
      </c>
      <c r="LN130">
        <f t="shared" si="94"/>
        <v>5.1085180530208163E-2</v>
      </c>
      <c r="LO130">
        <f t="shared" si="94"/>
        <v>1.108355718315579</v>
      </c>
      <c r="LP130">
        <f t="shared" si="94"/>
        <v>1.6076410247478634</v>
      </c>
      <c r="LQ130">
        <f t="shared" si="94"/>
        <v>0.87158468886627816</v>
      </c>
      <c r="LR130">
        <f t="shared" si="94"/>
        <v>0.82338146967231296</v>
      </c>
      <c r="LS130">
        <f t="shared" si="94"/>
        <v>-0.19995241018477827</v>
      </c>
      <c r="LT130">
        <f t="shared" si="94"/>
        <v>1.055609573086258</v>
      </c>
      <c r="LU130">
        <f t="shared" si="94"/>
        <v>2.5354529498144984</v>
      </c>
      <c r="LV130">
        <f t="shared" si="94"/>
        <v>0.3151512828480918</v>
      </c>
      <c r="LW130">
        <f t="shared" si="94"/>
        <v>0.87270336734945886</v>
      </c>
      <c r="LX130">
        <f t="shared" si="94"/>
        <v>2.073256837320514</v>
      </c>
      <c r="LY130">
        <f t="shared" si="94"/>
        <v>0.56621729527250864</v>
      </c>
      <c r="LZ130">
        <f t="shared" si="94"/>
        <v>0.61476043811126146</v>
      </c>
      <c r="MA130">
        <f t="shared" si="94"/>
        <v>-1.4184070096234791</v>
      </c>
      <c r="MB130">
        <f t="shared" si="94"/>
        <v>1.4400757208932191</v>
      </c>
      <c r="MC130">
        <f t="shared" si="94"/>
        <v>1.3105545804137364</v>
      </c>
      <c r="MD130">
        <f t="shared" si="94"/>
        <v>-1.6332342056557536</v>
      </c>
      <c r="ME130">
        <f t="shared" si="94"/>
        <v>-1.9145954865962267</v>
      </c>
      <c r="MF130">
        <f t="shared" si="94"/>
        <v>3.6077381082577631E-2</v>
      </c>
      <c r="MG130">
        <f t="shared" si="94"/>
        <v>-1.1018755685654469</v>
      </c>
      <c r="MH130">
        <f t="shared" si="94"/>
        <v>1.6545027392567135</v>
      </c>
      <c r="MI130">
        <f t="shared" si="94"/>
        <v>-0.6296136234595906</v>
      </c>
      <c r="MJ130">
        <f t="shared" si="94"/>
        <v>-0.2572824087110348</v>
      </c>
      <c r="MK130">
        <f t="shared" si="94"/>
        <v>-0.51801180234178901</v>
      </c>
      <c r="ML130">
        <f t="shared" si="94"/>
        <v>1.0799612937262282</v>
      </c>
      <c r="MM130">
        <f t="shared" si="94"/>
        <v>-0.95916902864701115</v>
      </c>
      <c r="MN130">
        <f t="shared" si="94"/>
        <v>1.6482226783409715</v>
      </c>
      <c r="MO130">
        <f t="shared" si="94"/>
        <v>0.8865583822625922</v>
      </c>
      <c r="MP130">
        <f t="shared" si="94"/>
        <v>0.61069954426784534</v>
      </c>
      <c r="MQ130">
        <f t="shared" si="94"/>
        <v>-1.6402373148594052</v>
      </c>
      <c r="MR130">
        <f t="shared" si="94"/>
        <v>-1.1266388355579693</v>
      </c>
      <c r="MS130">
        <f t="shared" si="94"/>
        <v>0.77588197200384457</v>
      </c>
      <c r="MT130">
        <f t="shared" si="94"/>
        <v>-0.78355469668167643</v>
      </c>
      <c r="MU130">
        <f t="shared" si="94"/>
        <v>-0.5975698513793759</v>
      </c>
      <c r="MV130">
        <f t="shared" si="94"/>
        <v>-8.1292910181218758E-2</v>
      </c>
      <c r="MW130">
        <f t="shared" si="94"/>
        <v>-0.57992110669147223</v>
      </c>
      <c r="MX130">
        <f t="shared" si="94"/>
        <v>-2.5241752155125141</v>
      </c>
      <c r="MY130">
        <f t="shared" si="94"/>
        <v>0.36197889130562544</v>
      </c>
      <c r="MZ130">
        <f t="shared" si="94"/>
        <v>0.92342588686733507</v>
      </c>
      <c r="NA130">
        <f t="shared" si="94"/>
        <v>-0.95421228252234869</v>
      </c>
      <c r="NB130">
        <f t="shared" si="94"/>
        <v>-0.96268877314287238</v>
      </c>
      <c r="NC130">
        <f t="shared" si="94"/>
        <v>0.8161032383213751</v>
      </c>
      <c r="ND130">
        <f t="shared" si="94"/>
        <v>-1.468938535253983</v>
      </c>
      <c r="NE130">
        <f t="shared" si="94"/>
        <v>7.7609456639038399E-2</v>
      </c>
      <c r="NF130">
        <f t="shared" si="94"/>
        <v>1.8710215954342857</v>
      </c>
      <c r="NG130">
        <f t="shared" si="94"/>
        <v>1.5849400369916111</v>
      </c>
      <c r="NH130">
        <f t="shared" si="94"/>
        <v>-0.28418526198947802</v>
      </c>
      <c r="NI130">
        <f t="shared" si="94"/>
        <v>-0.66308075474807993</v>
      </c>
      <c r="NJ130">
        <f t="shared" si="94"/>
        <v>-1.8258469935972244</v>
      </c>
      <c r="NK130">
        <f t="shared" si="94"/>
        <v>0.52247969506424852</v>
      </c>
      <c r="NL130">
        <f t="shared" si="94"/>
        <v>-0.62328467720362823</v>
      </c>
      <c r="NM130">
        <f t="shared" si="94"/>
        <v>0.81045982369687408</v>
      </c>
      <c r="NN130">
        <f t="shared" si="94"/>
        <v>-0.63036054598342162</v>
      </c>
      <c r="NO130">
        <f t="shared" si="94"/>
        <v>-0.65481117417220958</v>
      </c>
      <c r="NP130">
        <f t="shared" si="94"/>
        <v>1.5560635802103207</v>
      </c>
      <c r="NQ130">
        <f t="shared" si="94"/>
        <v>0.30672026696265675</v>
      </c>
      <c r="NR130">
        <f t="shared" si="94"/>
        <v>-0.17900219972943887</v>
      </c>
      <c r="NS130">
        <f t="shared" si="94"/>
        <v>0.69789166445843875</v>
      </c>
      <c r="NT130">
        <f t="shared" si="94"/>
        <v>-0.35007929000130389</v>
      </c>
      <c r="NU130">
        <f t="shared" si="94"/>
        <v>-0.15038722267490812</v>
      </c>
      <c r="NV130">
        <f t="shared" si="94"/>
        <v>0.92635900728055276</v>
      </c>
      <c r="NW130">
        <f t="shared" ref="NW130:QH130" si="95">+NW113</f>
        <v>-1.3525050235330127</v>
      </c>
      <c r="NX130">
        <f t="shared" si="95"/>
        <v>-0.24756900529609993</v>
      </c>
      <c r="NY130">
        <f t="shared" si="95"/>
        <v>0.34634012990863994</v>
      </c>
      <c r="NZ130">
        <f t="shared" si="95"/>
        <v>1.3110957297612913</v>
      </c>
      <c r="OA130">
        <f t="shared" si="95"/>
        <v>1.2471355148591101</v>
      </c>
      <c r="OB130">
        <f t="shared" si="95"/>
        <v>-0.25989265850512311</v>
      </c>
      <c r="OC130">
        <f t="shared" si="95"/>
        <v>-1.7341699276585132</v>
      </c>
      <c r="OD130">
        <f t="shared" si="95"/>
        <v>-0.46177092372090556</v>
      </c>
      <c r="OE130">
        <f t="shared" si="95"/>
        <v>-1.2942973626195453</v>
      </c>
      <c r="OF130">
        <f t="shared" si="95"/>
        <v>0.67149130700272508</v>
      </c>
      <c r="OG130">
        <f t="shared" si="95"/>
        <v>9.4655661087017506E-2</v>
      </c>
      <c r="OH130">
        <f t="shared" si="95"/>
        <v>-0.76538071880349889</v>
      </c>
      <c r="OI130">
        <f t="shared" si="95"/>
        <v>0.53488292905967683</v>
      </c>
      <c r="OJ130">
        <f t="shared" si="95"/>
        <v>0.48255287765641697</v>
      </c>
      <c r="OK130">
        <f t="shared" si="95"/>
        <v>7.382823241641745E-3</v>
      </c>
      <c r="OL130">
        <f t="shared" si="95"/>
        <v>-0.62579488258052152</v>
      </c>
      <c r="OM130">
        <f t="shared" si="95"/>
        <v>-0.98979171525570564</v>
      </c>
      <c r="ON130">
        <f t="shared" si="95"/>
        <v>1.1210272532480303</v>
      </c>
      <c r="OO130">
        <f t="shared" si="95"/>
        <v>0.42095507524209097</v>
      </c>
      <c r="OP130">
        <f t="shared" si="95"/>
        <v>-0.70043142841313966</v>
      </c>
      <c r="OQ130">
        <f t="shared" si="95"/>
        <v>-1.413404788763728</v>
      </c>
      <c r="OR130">
        <f t="shared" si="95"/>
        <v>2.7487840270623565</v>
      </c>
      <c r="OS130">
        <f t="shared" si="95"/>
        <v>-0.35097400541417301</v>
      </c>
      <c r="OT130">
        <f t="shared" si="95"/>
        <v>0.49955360736930743</v>
      </c>
      <c r="OU130">
        <f t="shared" si="95"/>
        <v>0.15681280274293385</v>
      </c>
      <c r="OV130">
        <f t="shared" si="95"/>
        <v>-1.6263038560282439</v>
      </c>
      <c r="OW130">
        <f t="shared" si="95"/>
        <v>0.81364987636334263</v>
      </c>
      <c r="OX130">
        <f t="shared" si="95"/>
        <v>-0.13045450941717718</v>
      </c>
      <c r="OY130">
        <f t="shared" si="95"/>
        <v>1.7766524251783267</v>
      </c>
      <c r="OZ130">
        <f t="shared" si="95"/>
        <v>-0.3624688815762056</v>
      </c>
      <c r="PA130">
        <f t="shared" si="95"/>
        <v>-0.84406565292738378</v>
      </c>
      <c r="PB130">
        <f t="shared" si="95"/>
        <v>5.4694737627869472E-3</v>
      </c>
      <c r="PC130">
        <f t="shared" si="95"/>
        <v>-0.49557115744391922</v>
      </c>
      <c r="PD130">
        <f t="shared" si="95"/>
        <v>-1.2598911780514754</v>
      </c>
      <c r="PE130">
        <f t="shared" si="95"/>
        <v>0.31081299312063493</v>
      </c>
      <c r="PF130">
        <f t="shared" si="95"/>
        <v>-1.3362659956328571</v>
      </c>
      <c r="PG130">
        <f t="shared" si="95"/>
        <v>-0.75059688242617995</v>
      </c>
      <c r="PH130">
        <f t="shared" si="95"/>
        <v>-5.7443685363978148E-2</v>
      </c>
      <c r="PI130">
        <f t="shared" si="95"/>
        <v>-0.96976464192266576</v>
      </c>
      <c r="PJ130">
        <f t="shared" si="95"/>
        <v>-0.19005142348760273</v>
      </c>
      <c r="PK130">
        <f t="shared" si="95"/>
        <v>0.20073343875992578</v>
      </c>
      <c r="PL130">
        <f t="shared" si="95"/>
        <v>-1.3807266441290267</v>
      </c>
      <c r="PM130">
        <f t="shared" si="95"/>
        <v>-0.34439153751009144</v>
      </c>
      <c r="PN130">
        <f t="shared" si="95"/>
        <v>1.7000911611830816</v>
      </c>
      <c r="PO130">
        <f t="shared" si="95"/>
        <v>0.46228137762227561</v>
      </c>
      <c r="PP130">
        <f t="shared" si="95"/>
        <v>0.81322468759026378</v>
      </c>
      <c r="PQ130">
        <f t="shared" si="95"/>
        <v>0.39121459849411622</v>
      </c>
      <c r="PR130">
        <f t="shared" si="95"/>
        <v>0.22734639060217887</v>
      </c>
      <c r="PS130">
        <f t="shared" si="95"/>
        <v>-0.58835894378717057</v>
      </c>
      <c r="PT130">
        <f t="shared" si="95"/>
        <v>0.43235104385530576</v>
      </c>
      <c r="PU130">
        <f t="shared" si="95"/>
        <v>-7.1548811320099048E-2</v>
      </c>
      <c r="PV130">
        <f t="shared" si="95"/>
        <v>0.70033365773269907</v>
      </c>
      <c r="PW130">
        <f t="shared" si="95"/>
        <v>-0.89280774773214944</v>
      </c>
      <c r="PX130">
        <f t="shared" si="95"/>
        <v>-1.0355233825976029</v>
      </c>
      <c r="PY130">
        <f t="shared" si="95"/>
        <v>-1.4962552086217329</v>
      </c>
      <c r="PZ130">
        <f t="shared" si="95"/>
        <v>0.64677578848204575</v>
      </c>
      <c r="QA130">
        <f t="shared" si="95"/>
        <v>0.63540710470988415</v>
      </c>
      <c r="QB130">
        <f t="shared" si="95"/>
        <v>-1.1003317013091873</v>
      </c>
      <c r="QC130">
        <f t="shared" si="95"/>
        <v>-6.1735363487969153E-2</v>
      </c>
      <c r="QD130">
        <f t="shared" si="95"/>
        <v>-0.97565816759015433</v>
      </c>
      <c r="QE130">
        <f t="shared" si="95"/>
        <v>1.5203568182187155</v>
      </c>
      <c r="QF130">
        <f t="shared" si="95"/>
        <v>-1.239513949258253</v>
      </c>
      <c r="QG130">
        <f t="shared" si="95"/>
        <v>0.68062490754527971</v>
      </c>
      <c r="QH130">
        <f t="shared" si="95"/>
        <v>-1.5119030649657361</v>
      </c>
      <c r="QI130">
        <f t="shared" ref="QI130:SG130" si="96">+QI113</f>
        <v>7.323592399188783E-2</v>
      </c>
      <c r="QJ130">
        <f t="shared" si="96"/>
        <v>2.2602762328460813</v>
      </c>
      <c r="QK130">
        <f t="shared" si="96"/>
        <v>1.8745504348771647</v>
      </c>
      <c r="QL130">
        <f t="shared" si="96"/>
        <v>-0.16347598830179777</v>
      </c>
      <c r="QM130">
        <f t="shared" si="96"/>
        <v>0.87225657807721291</v>
      </c>
      <c r="QN130">
        <f t="shared" si="96"/>
        <v>1.0544090400799178</v>
      </c>
      <c r="QO130">
        <f t="shared" si="96"/>
        <v>-2.2410131350625306</v>
      </c>
      <c r="QP130">
        <f t="shared" si="96"/>
        <v>0.38692405723850243</v>
      </c>
      <c r="QQ130">
        <f t="shared" si="96"/>
        <v>-0.23512484403909184</v>
      </c>
      <c r="QR130">
        <f t="shared" si="96"/>
        <v>-0.91246874944772571</v>
      </c>
      <c r="QS130">
        <f t="shared" si="96"/>
        <v>0.52959421736886725</v>
      </c>
      <c r="QT130">
        <f t="shared" si="96"/>
        <v>0.50580297283886466</v>
      </c>
      <c r="QU130">
        <f t="shared" si="96"/>
        <v>1.1969405022682622</v>
      </c>
      <c r="QV130">
        <f t="shared" si="96"/>
        <v>0.7232983989524655</v>
      </c>
      <c r="QW130">
        <f t="shared" si="96"/>
        <v>-0.5782021617051214</v>
      </c>
      <c r="QX130">
        <f t="shared" si="96"/>
        <v>0.17146703612525016</v>
      </c>
      <c r="QY130">
        <f t="shared" si="96"/>
        <v>-0.32440993891214021</v>
      </c>
      <c r="QZ130">
        <f t="shared" si="96"/>
        <v>2.3135726223699749</v>
      </c>
      <c r="RA130">
        <f t="shared" si="96"/>
        <v>0.8350343705387786</v>
      </c>
      <c r="RB130">
        <f t="shared" si="96"/>
        <v>0.92448090072139166</v>
      </c>
      <c r="RC130">
        <f t="shared" si="96"/>
        <v>-1.4615534382755868</v>
      </c>
      <c r="RD130">
        <f t="shared" si="96"/>
        <v>0.19449316823738627</v>
      </c>
      <c r="RE130">
        <f t="shared" si="96"/>
        <v>-0.24583414415246807</v>
      </c>
      <c r="RF130">
        <f t="shared" si="96"/>
        <v>0.19932940631406382</v>
      </c>
      <c r="RG130">
        <f t="shared" si="96"/>
        <v>1.116166004067054</v>
      </c>
      <c r="RH130">
        <f t="shared" si="96"/>
        <v>-2.7921487344428897E-3</v>
      </c>
      <c r="RI130">
        <f t="shared" si="96"/>
        <v>-1.2254531611688435</v>
      </c>
      <c r="RJ130">
        <f t="shared" si="96"/>
        <v>2.1002506400691345</v>
      </c>
      <c r="RK130">
        <f t="shared" si="96"/>
        <v>1.0896042113017756</v>
      </c>
      <c r="RL130">
        <f t="shared" si="96"/>
        <v>-0.88633214545552619</v>
      </c>
      <c r="RM130">
        <f t="shared" si="96"/>
        <v>-1.7317643141723238</v>
      </c>
      <c r="RN130">
        <f t="shared" si="96"/>
        <v>-8.3825852925656363E-2</v>
      </c>
      <c r="RO130">
        <f t="shared" si="96"/>
        <v>-1.3447197488858365</v>
      </c>
      <c r="RP130">
        <f t="shared" si="96"/>
        <v>0.56585804486530833</v>
      </c>
      <c r="RQ130">
        <f t="shared" si="96"/>
        <v>0.49030177251552232</v>
      </c>
      <c r="RR130">
        <f t="shared" si="96"/>
        <v>0.69243696998455562</v>
      </c>
      <c r="RS130">
        <f t="shared" si="96"/>
        <v>-0.81888060776691418</v>
      </c>
      <c r="RT130">
        <f t="shared" si="96"/>
        <v>-1.387702468491625</v>
      </c>
      <c r="RU130">
        <f t="shared" si="96"/>
        <v>-0.77330014391918667</v>
      </c>
      <c r="RV130">
        <f t="shared" si="96"/>
        <v>2.4738255888223648</v>
      </c>
      <c r="RW130">
        <f t="shared" si="96"/>
        <v>-0.17076786207326222</v>
      </c>
      <c r="RX130">
        <f t="shared" si="96"/>
        <v>-0.5207266440265812</v>
      </c>
      <c r="RY130">
        <f t="shared" si="96"/>
        <v>-0.31169520298135467</v>
      </c>
      <c r="RZ130">
        <f t="shared" si="96"/>
        <v>1.3909175322623923</v>
      </c>
      <c r="SA130">
        <f t="shared" si="96"/>
        <v>5.4761812862125225E-2</v>
      </c>
      <c r="SB130">
        <f t="shared" si="96"/>
        <v>-0.29072225515847094</v>
      </c>
      <c r="SC130">
        <f t="shared" si="96"/>
        <v>1.9668914319481701</v>
      </c>
      <c r="SD130">
        <f t="shared" si="96"/>
        <v>-4.3426098272902891E-2</v>
      </c>
      <c r="SE130">
        <f t="shared" si="96"/>
        <v>-1.5998921298887581</v>
      </c>
      <c r="SF130">
        <f t="shared" si="96"/>
        <v>1.6309149941662326</v>
      </c>
      <c r="SG130">
        <f t="shared" si="96"/>
        <v>0.10988060239469633</v>
      </c>
    </row>
    <row r="131" spans="1:502">
      <c r="A131" t="s">
        <v>551</v>
      </c>
      <c r="B131">
        <f>+B116</f>
        <v>-1.7172123989439569</v>
      </c>
      <c r="C131">
        <f t="shared" ref="C131:BN131" si="97">+C116</f>
        <v>-0.57747911341721192</v>
      </c>
      <c r="D131">
        <f t="shared" si="97"/>
        <v>-0.43285467654641252</v>
      </c>
      <c r="E131">
        <f t="shared" si="97"/>
        <v>1.341325059911469</v>
      </c>
      <c r="F131">
        <f t="shared" si="97"/>
        <v>-3.6842493500444107E-2</v>
      </c>
      <c r="G131">
        <f t="shared" si="97"/>
        <v>0.16681042325217277</v>
      </c>
      <c r="H131">
        <f t="shared" si="97"/>
        <v>0.77206323112477548</v>
      </c>
      <c r="I131">
        <f t="shared" si="97"/>
        <v>-0.55288865041802637</v>
      </c>
      <c r="J131">
        <f t="shared" si="97"/>
        <v>1.1674001143546775</v>
      </c>
      <c r="K131">
        <f t="shared" si="97"/>
        <v>-1.0553435458859894</v>
      </c>
      <c r="L131">
        <f t="shared" si="97"/>
        <v>-0.42723286242107861</v>
      </c>
      <c r="M131">
        <f t="shared" si="97"/>
        <v>0.70856913225725293</v>
      </c>
      <c r="N131">
        <f t="shared" si="97"/>
        <v>1.5795922081451863</v>
      </c>
      <c r="O131">
        <f t="shared" si="97"/>
        <v>-0.47843059292063117</v>
      </c>
      <c r="P131">
        <f t="shared" si="97"/>
        <v>0.57738816394703463</v>
      </c>
      <c r="Q131">
        <f t="shared" si="97"/>
        <v>-0.86411546362796798</v>
      </c>
      <c r="R131">
        <f t="shared" si="97"/>
        <v>-0.15425712263095193</v>
      </c>
      <c r="S131">
        <f t="shared" si="97"/>
        <v>1.0275789463776164</v>
      </c>
      <c r="T131">
        <f t="shared" si="97"/>
        <v>0.77722688729409128</v>
      </c>
      <c r="U131">
        <f t="shared" si="97"/>
        <v>-0.80431163951288909</v>
      </c>
      <c r="V131">
        <f t="shared" si="97"/>
        <v>-0.66928805608768016</v>
      </c>
      <c r="W131">
        <f t="shared" si="97"/>
        <v>0.51775032261502929</v>
      </c>
      <c r="X131">
        <f t="shared" si="97"/>
        <v>-3.446984919719398E-2</v>
      </c>
      <c r="Y131">
        <f t="shared" si="97"/>
        <v>-0.56648786994628608</v>
      </c>
      <c r="Z131">
        <f t="shared" si="97"/>
        <v>-0.78719949669903144</v>
      </c>
      <c r="AA131">
        <f t="shared" si="97"/>
        <v>0.81855887401616201</v>
      </c>
      <c r="AB131">
        <f t="shared" si="97"/>
        <v>-0.45081947064318229</v>
      </c>
      <c r="AC131">
        <f t="shared" si="97"/>
        <v>-1.5303930922527798</v>
      </c>
      <c r="AD131">
        <f t="shared" si="97"/>
        <v>-0.83319264376768842</v>
      </c>
      <c r="AE131">
        <f t="shared" si="97"/>
        <v>0.8348160918103531</v>
      </c>
      <c r="AF131">
        <f t="shared" si="97"/>
        <v>1.854114088928327</v>
      </c>
      <c r="AG131">
        <f t="shared" si="97"/>
        <v>-1.7095771909225732</v>
      </c>
      <c r="AH131">
        <f t="shared" si="97"/>
        <v>2.673914423212409E-2</v>
      </c>
      <c r="AI131">
        <f t="shared" si="97"/>
        <v>-0.6528216545120813</v>
      </c>
      <c r="AJ131">
        <f t="shared" si="97"/>
        <v>-0.26163434085901827</v>
      </c>
      <c r="AK131">
        <f t="shared" si="97"/>
        <v>-0.53514895625994541</v>
      </c>
      <c r="AL131">
        <f t="shared" si="97"/>
        <v>-1.3730277714785188</v>
      </c>
      <c r="AM131">
        <f t="shared" si="97"/>
        <v>-1.7826187104219571</v>
      </c>
      <c r="AN131">
        <f t="shared" si="97"/>
        <v>-0.41036400943994522</v>
      </c>
      <c r="AO131">
        <f t="shared" si="97"/>
        <v>-0.3843683771265205</v>
      </c>
      <c r="AP131">
        <f t="shared" si="97"/>
        <v>0.24126393327605911</v>
      </c>
      <c r="AQ131">
        <f t="shared" si="97"/>
        <v>-8.8585920821060427E-2</v>
      </c>
      <c r="AR131">
        <f t="shared" si="97"/>
        <v>-0.63101424530032091</v>
      </c>
      <c r="AS131">
        <f t="shared" si="97"/>
        <v>1.4588840713258833</v>
      </c>
      <c r="AT131">
        <f t="shared" si="97"/>
        <v>1.3464205039781518</v>
      </c>
      <c r="AU131">
        <f t="shared" si="97"/>
        <v>-1.5341038306360133</v>
      </c>
      <c r="AV131">
        <f t="shared" si="97"/>
        <v>0.53364829000202008</v>
      </c>
      <c r="AW131">
        <f t="shared" si="97"/>
        <v>0.43268642002658453</v>
      </c>
      <c r="AX131">
        <f t="shared" si="97"/>
        <v>2.647138899192214</v>
      </c>
      <c r="AY131">
        <f t="shared" si="97"/>
        <v>-0.51879965212719981</v>
      </c>
      <c r="AZ131">
        <f t="shared" si="97"/>
        <v>-0.73447267823212314</v>
      </c>
      <c r="BA131">
        <f t="shared" si="97"/>
        <v>3.5572611523093656E-3</v>
      </c>
      <c r="BB131">
        <f t="shared" si="97"/>
        <v>0.71142494562081993</v>
      </c>
      <c r="BC131">
        <f t="shared" si="97"/>
        <v>-0.62050048654782586</v>
      </c>
      <c r="BD131">
        <f t="shared" si="97"/>
        <v>0.95541963673895225</v>
      </c>
      <c r="BE131">
        <f t="shared" si="97"/>
        <v>0.98257714853389189</v>
      </c>
      <c r="BF131">
        <f t="shared" si="97"/>
        <v>1.3051567293587141</v>
      </c>
      <c r="BG131">
        <f t="shared" si="97"/>
        <v>0.37130575947230682</v>
      </c>
      <c r="BH131">
        <f t="shared" si="97"/>
        <v>1.666649040998891</v>
      </c>
      <c r="BI131">
        <f t="shared" si="97"/>
        <v>-0.83492523117456585</v>
      </c>
      <c r="BJ131">
        <f t="shared" si="97"/>
        <v>-0.64281948652933352</v>
      </c>
      <c r="BK131">
        <f t="shared" si="97"/>
        <v>1.5323712432291359</v>
      </c>
      <c r="BL131">
        <f t="shared" si="97"/>
        <v>-1.6274543668259867</v>
      </c>
      <c r="BM131">
        <f t="shared" si="97"/>
        <v>2.0235120246070437E-2</v>
      </c>
      <c r="BN131">
        <f t="shared" si="97"/>
        <v>0.55824330047471449</v>
      </c>
      <c r="BO131">
        <f t="shared" ref="BO131:DZ131" si="98">+BO116</f>
        <v>-0.475773731523077</v>
      </c>
      <c r="BP131">
        <f t="shared" si="98"/>
        <v>1.1314136827422772</v>
      </c>
      <c r="BQ131">
        <f t="shared" si="98"/>
        <v>0.23300231077882927</v>
      </c>
      <c r="BR131">
        <f t="shared" si="98"/>
        <v>-0.95517862064298242</v>
      </c>
      <c r="BS131">
        <f t="shared" si="98"/>
        <v>-2.10443431569729</v>
      </c>
      <c r="BT131">
        <f t="shared" si="98"/>
        <v>-0.65519088821019977</v>
      </c>
      <c r="BU131">
        <f t="shared" si="98"/>
        <v>-0.89258037405670621</v>
      </c>
      <c r="BV131">
        <f t="shared" si="98"/>
        <v>0.44270564103499055</v>
      </c>
      <c r="BW131">
        <f t="shared" si="98"/>
        <v>0.44768853513232898</v>
      </c>
      <c r="BX131">
        <f t="shared" si="98"/>
        <v>0.8065353540587239</v>
      </c>
      <c r="BY131">
        <f t="shared" si="98"/>
        <v>1.9924027583329007</v>
      </c>
      <c r="BZ131">
        <f t="shared" si="98"/>
        <v>-1.1967813406954519</v>
      </c>
      <c r="CA131">
        <f t="shared" si="98"/>
        <v>2.474962457199581E-2</v>
      </c>
      <c r="CB131">
        <f t="shared" si="98"/>
        <v>-2.0654442778322846</v>
      </c>
      <c r="CC131">
        <f t="shared" si="98"/>
        <v>1.3377598406805191</v>
      </c>
      <c r="CD131">
        <f t="shared" si="98"/>
        <v>0.46799186748103239</v>
      </c>
      <c r="CE131">
        <f t="shared" si="98"/>
        <v>0.85096644397708587</v>
      </c>
      <c r="CF131">
        <f t="shared" si="98"/>
        <v>0.15123873708944302</v>
      </c>
      <c r="CG131">
        <f t="shared" si="98"/>
        <v>-0.27678538572217803</v>
      </c>
      <c r="CH131">
        <f t="shared" si="98"/>
        <v>-0.16712078831915278</v>
      </c>
      <c r="CI131">
        <f t="shared" si="98"/>
        <v>-2.5668214220786467E-2</v>
      </c>
      <c r="CJ131">
        <f t="shared" si="98"/>
        <v>1.0766757441160735</v>
      </c>
      <c r="CK131">
        <f t="shared" si="98"/>
        <v>0.12698365026153624</v>
      </c>
      <c r="CL131">
        <f t="shared" si="98"/>
        <v>-0.8679012353240978</v>
      </c>
      <c r="CM131">
        <f t="shared" si="98"/>
        <v>-0.34179493013652973</v>
      </c>
      <c r="CN131">
        <f t="shared" si="98"/>
        <v>1.2683949535130523</v>
      </c>
      <c r="CO131">
        <f t="shared" si="98"/>
        <v>-0.79661958807264455</v>
      </c>
      <c r="CP131">
        <f t="shared" si="98"/>
        <v>-1.0721805665525608</v>
      </c>
      <c r="CQ131">
        <f t="shared" si="98"/>
        <v>0.68294184529804625</v>
      </c>
      <c r="CR131">
        <f t="shared" si="98"/>
        <v>0.28816998565162066</v>
      </c>
      <c r="CS131">
        <f t="shared" si="98"/>
        <v>0.64536152422078885</v>
      </c>
      <c r="CT131">
        <f t="shared" si="98"/>
        <v>-0.66327174863545224</v>
      </c>
      <c r="CU131">
        <f t="shared" si="98"/>
        <v>-1.649414116400294</v>
      </c>
      <c r="CV131">
        <f t="shared" si="98"/>
        <v>-0.4514117790677119</v>
      </c>
      <c r="CW131">
        <f t="shared" si="98"/>
        <v>-0.24733253667363897</v>
      </c>
      <c r="CX131">
        <f t="shared" si="98"/>
        <v>-1.76310095412191</v>
      </c>
      <c r="CY131">
        <f t="shared" si="98"/>
        <v>-1.3867020243196748</v>
      </c>
      <c r="CZ131">
        <f t="shared" si="98"/>
        <v>1.5933255781419575</v>
      </c>
      <c r="DA131">
        <f t="shared" si="98"/>
        <v>-0.19792423699982464</v>
      </c>
      <c r="DB131">
        <f t="shared" si="98"/>
        <v>0.40844952309271321</v>
      </c>
      <c r="DC131">
        <f t="shared" si="98"/>
        <v>0.37516088013944682</v>
      </c>
      <c r="DD131">
        <f t="shared" si="98"/>
        <v>-0.7031712812022306</v>
      </c>
      <c r="DE131">
        <f t="shared" si="98"/>
        <v>-0.34674712878768332</v>
      </c>
      <c r="DF131">
        <f t="shared" si="98"/>
        <v>1.4518263924401253</v>
      </c>
      <c r="DG131">
        <f t="shared" si="98"/>
        <v>-1.0463077160238754</v>
      </c>
      <c r="DH131">
        <f t="shared" si="98"/>
        <v>1.8519858713261783</v>
      </c>
      <c r="DI131">
        <f t="shared" si="98"/>
        <v>-2.0347943063825369</v>
      </c>
      <c r="DJ131">
        <f t="shared" si="98"/>
        <v>-0.70778355620859656</v>
      </c>
      <c r="DK131">
        <f t="shared" si="98"/>
        <v>0.72290049502043985</v>
      </c>
      <c r="DL131">
        <f t="shared" si="98"/>
        <v>-1.2597229215316474</v>
      </c>
      <c r="DM131">
        <f t="shared" si="98"/>
        <v>-0.15820660337340087</v>
      </c>
      <c r="DN131">
        <f t="shared" si="98"/>
        <v>1.7232605387107469</v>
      </c>
      <c r="DO131">
        <f t="shared" si="98"/>
        <v>-2.0954212232027203</v>
      </c>
      <c r="DP131">
        <f t="shared" si="98"/>
        <v>-2.4738255888223648</v>
      </c>
      <c r="DQ131">
        <f t="shared" si="98"/>
        <v>-0.6644154382229317</v>
      </c>
      <c r="DR131">
        <f t="shared" si="98"/>
        <v>-0.59729586610046681</v>
      </c>
      <c r="DS131">
        <f t="shared" si="98"/>
        <v>-0.9853079063759651</v>
      </c>
      <c r="DT131">
        <f t="shared" si="98"/>
        <v>0.69516318035311997</v>
      </c>
      <c r="DU131">
        <f t="shared" si="98"/>
        <v>-2.565066097304225</v>
      </c>
      <c r="DV131">
        <f t="shared" si="98"/>
        <v>-1.2408327165758237</v>
      </c>
      <c r="DW131">
        <f t="shared" si="98"/>
        <v>-0.49047457650885917</v>
      </c>
      <c r="DX131">
        <f t="shared" si="98"/>
        <v>-7.6688593253493309E-2</v>
      </c>
      <c r="DY131">
        <f t="shared" si="98"/>
        <v>0.11373003871995024</v>
      </c>
      <c r="DZ131">
        <f t="shared" si="98"/>
        <v>-1.9527942640706897</v>
      </c>
      <c r="EA131">
        <f t="shared" ref="EA131:GL131" si="99">+EA116</f>
        <v>0.51748770601989236</v>
      </c>
      <c r="EB131">
        <f t="shared" si="99"/>
        <v>1.0940470929199364</v>
      </c>
      <c r="EC131">
        <f t="shared" si="99"/>
        <v>-0.71290287451120093</v>
      </c>
      <c r="ED131">
        <f t="shared" si="99"/>
        <v>0.74816625783569179</v>
      </c>
      <c r="EE131">
        <f t="shared" si="99"/>
        <v>1.8028367776423693</v>
      </c>
      <c r="EF131">
        <f t="shared" si="99"/>
        <v>1.0581516107777134</v>
      </c>
      <c r="EG131">
        <f t="shared" si="99"/>
        <v>-1.3571025192504749</v>
      </c>
      <c r="EH131">
        <f t="shared" si="99"/>
        <v>-0.27392502488510218</v>
      </c>
      <c r="EI131">
        <f t="shared" si="99"/>
        <v>1.3879048310627695</v>
      </c>
      <c r="EJ131">
        <f t="shared" si="99"/>
        <v>-5.8898876886814833E-2</v>
      </c>
      <c r="EK131">
        <f t="shared" si="99"/>
        <v>-0.11819679457403254</v>
      </c>
      <c r="EL131">
        <f t="shared" si="99"/>
        <v>-1.3731096260016784E-2</v>
      </c>
      <c r="EM131">
        <f t="shared" si="99"/>
        <v>0.31033096092869528</v>
      </c>
      <c r="EN131">
        <f t="shared" si="99"/>
        <v>1.1801967048086226</v>
      </c>
      <c r="EO131">
        <f t="shared" si="99"/>
        <v>2.2224639906198718E-2</v>
      </c>
      <c r="EP131">
        <f t="shared" si="99"/>
        <v>0.5353240339900367</v>
      </c>
      <c r="EQ131">
        <f t="shared" si="99"/>
        <v>-0.64000118982221466</v>
      </c>
      <c r="ER131">
        <f t="shared" si="99"/>
        <v>0.61346781876636669</v>
      </c>
      <c r="ES131">
        <f t="shared" si="99"/>
        <v>-1.2590453479788266</v>
      </c>
      <c r="ET131">
        <f t="shared" si="99"/>
        <v>0.85713736552861519</v>
      </c>
      <c r="EU131">
        <f t="shared" si="99"/>
        <v>0.41861653699015733</v>
      </c>
      <c r="EV131">
        <f t="shared" si="99"/>
        <v>0.63709421738167293</v>
      </c>
      <c r="EW131">
        <f t="shared" si="99"/>
        <v>-0.91980155048076995</v>
      </c>
      <c r="EX131">
        <f t="shared" si="99"/>
        <v>0.32191110221901909</v>
      </c>
      <c r="EY131">
        <f t="shared" si="99"/>
        <v>1.2443115338101052</v>
      </c>
      <c r="EZ131">
        <f t="shared" si="99"/>
        <v>0.39609176383237354</v>
      </c>
      <c r="FA131">
        <f t="shared" si="99"/>
        <v>-0.26725956558948383</v>
      </c>
      <c r="FB131">
        <f t="shared" si="99"/>
        <v>-0.84899056673748419</v>
      </c>
      <c r="FC131">
        <f t="shared" si="99"/>
        <v>0.98991677077719942</v>
      </c>
      <c r="FD131">
        <f t="shared" si="99"/>
        <v>-8.0524387158220634E-2</v>
      </c>
      <c r="FE131">
        <f t="shared" si="99"/>
        <v>-1.11588178697275</v>
      </c>
      <c r="FF131">
        <f t="shared" si="99"/>
        <v>-0.85140754890744574</v>
      </c>
      <c r="FG131">
        <f t="shared" si="99"/>
        <v>-0.99079215942765586</v>
      </c>
      <c r="FH131">
        <f t="shared" si="99"/>
        <v>-1.1970951163675636</v>
      </c>
      <c r="FI131">
        <f t="shared" si="99"/>
        <v>4.059302227688022E-2</v>
      </c>
      <c r="FJ131">
        <f t="shared" si="99"/>
        <v>-0.72917373472591862</v>
      </c>
      <c r="FK131">
        <f t="shared" si="99"/>
        <v>0.12605823940248229</v>
      </c>
      <c r="FL131">
        <f t="shared" si="99"/>
        <v>-7.8837274486431852E-2</v>
      </c>
      <c r="FM131">
        <f t="shared" si="99"/>
        <v>0.30632008929387666</v>
      </c>
      <c r="FN131">
        <f t="shared" si="99"/>
        <v>2.2316817194223404</v>
      </c>
      <c r="FO131">
        <f t="shared" si="99"/>
        <v>0.45395495362754446</v>
      </c>
      <c r="FP131">
        <f t="shared" si="99"/>
        <v>1.2133864402130712</v>
      </c>
      <c r="FQ131">
        <f t="shared" si="99"/>
        <v>2.8346676117507741E-2</v>
      </c>
      <c r="FR131">
        <f t="shared" si="99"/>
        <v>0.67783048507408239</v>
      </c>
      <c r="FS131">
        <f t="shared" si="99"/>
        <v>0.62560957303503528</v>
      </c>
      <c r="FT131">
        <f t="shared" si="99"/>
        <v>-1.1642305253189988</v>
      </c>
      <c r="FU131">
        <f t="shared" si="99"/>
        <v>-0.56361614042543806</v>
      </c>
      <c r="FV131">
        <f t="shared" si="99"/>
        <v>-0.29599277695524506</v>
      </c>
      <c r="FW131">
        <f t="shared" si="99"/>
        <v>-2.0913103071507066</v>
      </c>
      <c r="FX131">
        <f t="shared" si="99"/>
        <v>0.98506006906973198</v>
      </c>
      <c r="FY131">
        <f t="shared" si="99"/>
        <v>0.71280510383076034</v>
      </c>
      <c r="FZ131">
        <f t="shared" si="99"/>
        <v>-0.75201796789770015</v>
      </c>
      <c r="GA131">
        <f t="shared" si="99"/>
        <v>-0.28362705961626489</v>
      </c>
      <c r="GB131">
        <f t="shared" si="99"/>
        <v>0.1238993263541488</v>
      </c>
      <c r="GC131">
        <f t="shared" si="99"/>
        <v>1.8427181203151122</v>
      </c>
      <c r="GD131">
        <f t="shared" si="99"/>
        <v>-2.8758950065821409</v>
      </c>
      <c r="GE131">
        <f t="shared" si="99"/>
        <v>-1.4304350770544261</v>
      </c>
      <c r="GF131">
        <f t="shared" si="99"/>
        <v>-0.68555209509213455</v>
      </c>
      <c r="GG131">
        <f t="shared" si="99"/>
        <v>-1.2639611668419093</v>
      </c>
      <c r="GH131">
        <f t="shared" si="99"/>
        <v>-0.71873500928631984</v>
      </c>
      <c r="GI131">
        <f t="shared" si="99"/>
        <v>0.56424369176966138</v>
      </c>
      <c r="GJ131">
        <f t="shared" si="99"/>
        <v>-3.0336195777636021E-2</v>
      </c>
      <c r="GK131">
        <f t="shared" si="99"/>
        <v>-1.185121618618723</v>
      </c>
      <c r="GL131">
        <f t="shared" si="99"/>
        <v>-0.77021013566991314</v>
      </c>
      <c r="GM131">
        <f t="shared" ref="GM131:IX131" si="100">+GM116</f>
        <v>2.6085035642609</v>
      </c>
      <c r="GN131">
        <f t="shared" si="100"/>
        <v>-0.68091367211309262</v>
      </c>
      <c r="GO131">
        <f t="shared" si="100"/>
        <v>0.15239947970258072</v>
      </c>
      <c r="GP131">
        <f t="shared" si="100"/>
        <v>-1.5373370843008161</v>
      </c>
      <c r="GQ131">
        <f t="shared" si="100"/>
        <v>1.1980364433838986</v>
      </c>
      <c r="GR131">
        <f t="shared" si="100"/>
        <v>-0.53276608014130034</v>
      </c>
      <c r="GS131">
        <f t="shared" si="100"/>
        <v>1.0954408935504034</v>
      </c>
      <c r="GT131">
        <f t="shared" si="100"/>
        <v>0.99668341135839</v>
      </c>
      <c r="GU131">
        <f t="shared" si="100"/>
        <v>0.71992417360888794</v>
      </c>
      <c r="GV131">
        <f t="shared" si="100"/>
        <v>-0.26361476557212882</v>
      </c>
      <c r="GW131">
        <f t="shared" si="100"/>
        <v>0.56648786994628608</v>
      </c>
      <c r="GX131">
        <f t="shared" si="100"/>
        <v>-0.2289948497491423</v>
      </c>
      <c r="GY131">
        <f t="shared" si="100"/>
        <v>-0.14319539332063869</v>
      </c>
      <c r="GZ131">
        <f t="shared" si="100"/>
        <v>-1.3650196706294082</v>
      </c>
      <c r="HA131">
        <f t="shared" si="100"/>
        <v>0.44963371692574583</v>
      </c>
      <c r="HB131">
        <f t="shared" si="100"/>
        <v>1.1317024473100901</v>
      </c>
      <c r="HC131">
        <f t="shared" si="100"/>
        <v>-0.2001866050704848</v>
      </c>
      <c r="HD131">
        <f t="shared" si="100"/>
        <v>-0.36843857742496766</v>
      </c>
      <c r="HE131">
        <f t="shared" si="100"/>
        <v>0.48926722229225561</v>
      </c>
      <c r="HF131">
        <f t="shared" si="100"/>
        <v>-0.65519088821019977</v>
      </c>
      <c r="HG131">
        <f t="shared" si="100"/>
        <v>-0.47140929382294416</v>
      </c>
      <c r="HH131">
        <f t="shared" si="100"/>
        <v>1.8566788639873266</v>
      </c>
      <c r="HI131">
        <f t="shared" si="100"/>
        <v>0.425388861913234</v>
      </c>
      <c r="HJ131">
        <f t="shared" si="100"/>
        <v>-0.15116143003979232</v>
      </c>
      <c r="HK131">
        <f t="shared" si="100"/>
        <v>1.1970951163675636</v>
      </c>
      <c r="HL131">
        <f t="shared" si="100"/>
        <v>0.58854084272752516</v>
      </c>
      <c r="HM131">
        <f t="shared" si="100"/>
        <v>0.70248688643914647</v>
      </c>
      <c r="HN131">
        <f t="shared" si="100"/>
        <v>0.93769813247490674</v>
      </c>
      <c r="HO131">
        <f t="shared" si="100"/>
        <v>-6.8404233388719149E-2</v>
      </c>
      <c r="HP131">
        <f t="shared" si="100"/>
        <v>-0.15131604413909372</v>
      </c>
      <c r="HQ131">
        <f t="shared" si="100"/>
        <v>6.3191691879183054E-2</v>
      </c>
      <c r="HR131">
        <f t="shared" si="100"/>
        <v>0.94652250481885858</v>
      </c>
      <c r="HS131">
        <f t="shared" si="100"/>
        <v>-0.21911091607762501</v>
      </c>
      <c r="HT131">
        <f t="shared" si="100"/>
        <v>1.7017146092257462</v>
      </c>
      <c r="HU131">
        <f t="shared" si="100"/>
        <v>0.25530653147143312</v>
      </c>
      <c r="HV131">
        <f t="shared" si="100"/>
        <v>0.480233666166896</v>
      </c>
      <c r="HW131">
        <f t="shared" si="100"/>
        <v>-0.96232497526216321</v>
      </c>
      <c r="HX131">
        <f t="shared" si="100"/>
        <v>1.1942802302655764</v>
      </c>
      <c r="HY131">
        <f t="shared" si="100"/>
        <v>-1.5083151083672419</v>
      </c>
      <c r="HZ131">
        <f t="shared" si="100"/>
        <v>0.33215997063962277</v>
      </c>
      <c r="IA131">
        <f t="shared" si="100"/>
        <v>0.48461515689268708</v>
      </c>
      <c r="IB131">
        <f t="shared" si="100"/>
        <v>-0.1116518433263991</v>
      </c>
      <c r="IC131">
        <f t="shared" si="100"/>
        <v>-1.063656327460194</v>
      </c>
      <c r="ID131">
        <f t="shared" si="100"/>
        <v>1.7997399481828324</v>
      </c>
      <c r="IE131">
        <f t="shared" si="100"/>
        <v>1.0936309990938753</v>
      </c>
      <c r="IF131">
        <f t="shared" si="100"/>
        <v>-0.84526845967047848</v>
      </c>
      <c r="IG131">
        <f t="shared" si="100"/>
        <v>-0.26464363145350944</v>
      </c>
      <c r="IH131">
        <f t="shared" si="100"/>
        <v>-1.7566253518452868</v>
      </c>
      <c r="II131">
        <f t="shared" si="100"/>
        <v>2.1611867850879207E-2</v>
      </c>
      <c r="IJ131">
        <f t="shared" si="100"/>
        <v>0.66546590460347943</v>
      </c>
      <c r="IK131">
        <f t="shared" si="100"/>
        <v>-1.5230307326419279</v>
      </c>
      <c r="IL131">
        <f t="shared" si="100"/>
        <v>0.5519973456102889</v>
      </c>
      <c r="IM131">
        <f t="shared" si="100"/>
        <v>0.61827677200199105</v>
      </c>
      <c r="IN131">
        <f t="shared" si="100"/>
        <v>0.13539420251618139</v>
      </c>
      <c r="IO131">
        <f t="shared" si="100"/>
        <v>0.59327703638700768</v>
      </c>
      <c r="IP131">
        <f t="shared" si="100"/>
        <v>-0.64800133259268478</v>
      </c>
      <c r="IQ131">
        <f t="shared" si="100"/>
        <v>-1.0502822078706231</v>
      </c>
      <c r="IR131">
        <f t="shared" si="100"/>
        <v>0.83861550592700951</v>
      </c>
      <c r="IS131">
        <f t="shared" si="100"/>
        <v>1.2597229215316474</v>
      </c>
      <c r="IT131">
        <f t="shared" si="100"/>
        <v>-0.38058260543039069</v>
      </c>
      <c r="IU131">
        <f t="shared" si="100"/>
        <v>0.87292846728814766</v>
      </c>
      <c r="IV131">
        <f t="shared" si="100"/>
        <v>-0.62681920098839328</v>
      </c>
      <c r="IW131">
        <f t="shared" si="100"/>
        <v>0.78178800322348252</v>
      </c>
      <c r="IX131">
        <f t="shared" si="100"/>
        <v>-1.8315495253773406</v>
      </c>
      <c r="IY131">
        <f t="shared" ref="IY131:LJ131" si="101">+IY116</f>
        <v>-0.57413899412495084</v>
      </c>
      <c r="IZ131">
        <f t="shared" si="101"/>
        <v>-8.7127318693092093E-2</v>
      </c>
      <c r="JA131">
        <f t="shared" si="101"/>
        <v>0.74806621341849677</v>
      </c>
      <c r="JB131">
        <f t="shared" si="101"/>
        <v>-0.50937160267494619</v>
      </c>
      <c r="JC131">
        <f t="shared" si="101"/>
        <v>0.69672182689828333</v>
      </c>
      <c r="JD131">
        <f t="shared" si="101"/>
        <v>0.85294686869019642</v>
      </c>
      <c r="JE131">
        <f t="shared" si="101"/>
        <v>1.1903875929419883</v>
      </c>
      <c r="JF131">
        <f t="shared" si="101"/>
        <v>-0.48126366891665384</v>
      </c>
      <c r="JG131">
        <f t="shared" si="101"/>
        <v>0.24812152332742698</v>
      </c>
      <c r="JH131">
        <f t="shared" si="101"/>
        <v>-1.6393596524721943</v>
      </c>
      <c r="JI131">
        <f t="shared" si="101"/>
        <v>0.79514848039252684</v>
      </c>
      <c r="JJ131">
        <f t="shared" si="101"/>
        <v>0.49721506911737379</v>
      </c>
      <c r="JK131">
        <f t="shared" si="101"/>
        <v>-0.62933395383879542</v>
      </c>
      <c r="JL131">
        <f t="shared" si="101"/>
        <v>1.3915223462390713</v>
      </c>
      <c r="JM131">
        <f t="shared" si="101"/>
        <v>0.21488176571438089</v>
      </c>
      <c r="JN131">
        <f t="shared" si="101"/>
        <v>-1.7132151697296649</v>
      </c>
      <c r="JO131">
        <f t="shared" si="101"/>
        <v>2.0257812138879672</v>
      </c>
      <c r="JP131">
        <f t="shared" si="101"/>
        <v>-2.7838541427627206</v>
      </c>
      <c r="JQ131">
        <f t="shared" si="101"/>
        <v>2.0489460439421237</v>
      </c>
      <c r="JR131">
        <f t="shared" si="101"/>
        <v>-0.90818502940237522</v>
      </c>
      <c r="JS131">
        <f t="shared" si="101"/>
        <v>-1.5338582670665346</v>
      </c>
      <c r="JT131">
        <f t="shared" si="101"/>
        <v>1.2588770914589986</v>
      </c>
      <c r="JU131">
        <f t="shared" si="101"/>
        <v>-2.8396607376635075</v>
      </c>
      <c r="JV131">
        <f t="shared" si="101"/>
        <v>-1.5750811144243926</v>
      </c>
      <c r="JW131">
        <f t="shared" si="101"/>
        <v>-0.38741859498259146</v>
      </c>
      <c r="JX131">
        <f t="shared" si="101"/>
        <v>0.6082132131268736</v>
      </c>
      <c r="JY131">
        <f t="shared" si="101"/>
        <v>1.7030197341227904</v>
      </c>
      <c r="JZ131">
        <f t="shared" si="101"/>
        <v>2.0628704078262672</v>
      </c>
      <c r="KA131">
        <f t="shared" si="101"/>
        <v>0.17705815480439924</v>
      </c>
      <c r="KB131">
        <f t="shared" si="101"/>
        <v>1.5338582670665346</v>
      </c>
      <c r="KC131">
        <f t="shared" si="101"/>
        <v>0.60104866861365736</v>
      </c>
      <c r="KD131">
        <f t="shared" si="101"/>
        <v>-1.1160227586515248</v>
      </c>
      <c r="KE131">
        <f t="shared" si="101"/>
        <v>-1.1312681635899935</v>
      </c>
      <c r="KF131">
        <f t="shared" si="101"/>
        <v>8.8278966359212063E-2</v>
      </c>
      <c r="KG131">
        <f t="shared" si="101"/>
        <v>-1.1808106137323193</v>
      </c>
      <c r="KH131">
        <f t="shared" si="101"/>
        <v>1.3473663784679957</v>
      </c>
      <c r="KI131">
        <f t="shared" si="101"/>
        <v>-0.97541260402067564</v>
      </c>
      <c r="KJ131">
        <f t="shared" si="101"/>
        <v>0.41486146074021235</v>
      </c>
      <c r="KK131">
        <f t="shared" si="101"/>
        <v>-0.31338231565314345</v>
      </c>
      <c r="KL131">
        <f t="shared" si="101"/>
        <v>-1.0978124009852763</v>
      </c>
      <c r="KM131">
        <f t="shared" si="101"/>
        <v>-0.48513129513594322</v>
      </c>
      <c r="KN131">
        <f t="shared" si="101"/>
        <v>0.51600181905087084</v>
      </c>
      <c r="KO131">
        <f t="shared" si="101"/>
        <v>9.3348262453218922E-2</v>
      </c>
      <c r="KP131">
        <f t="shared" si="101"/>
        <v>0.37368408811744303</v>
      </c>
      <c r="KQ131">
        <f t="shared" si="101"/>
        <v>-1.4398619896383025</v>
      </c>
      <c r="KR131">
        <f t="shared" si="101"/>
        <v>0.61771970649715513</v>
      </c>
      <c r="KS131">
        <f t="shared" si="101"/>
        <v>0.77237245932337828</v>
      </c>
      <c r="KT131">
        <f t="shared" si="101"/>
        <v>-0.47200728658935986</v>
      </c>
      <c r="KU131">
        <f t="shared" si="101"/>
        <v>-0.90230741989216767</v>
      </c>
      <c r="KV131">
        <f t="shared" si="101"/>
        <v>0.37639210859197192</v>
      </c>
      <c r="KW131">
        <f t="shared" si="101"/>
        <v>-0.17465026758145541</v>
      </c>
      <c r="KX131">
        <f t="shared" si="101"/>
        <v>-1.6393596524721943</v>
      </c>
      <c r="KY131">
        <f t="shared" si="101"/>
        <v>1.2928853720950428</v>
      </c>
      <c r="KZ131">
        <f t="shared" si="101"/>
        <v>0.29495367925846949</v>
      </c>
      <c r="LA131">
        <f t="shared" si="101"/>
        <v>0.7254857337102294</v>
      </c>
      <c r="LB131">
        <f t="shared" si="101"/>
        <v>0.5782021617051214</v>
      </c>
      <c r="LC131">
        <f t="shared" si="101"/>
        <v>0.34106506063835695</v>
      </c>
      <c r="LD131">
        <f t="shared" si="101"/>
        <v>-0.549415517525631</v>
      </c>
      <c r="LE131">
        <f t="shared" si="101"/>
        <v>-0.56945395954244304</v>
      </c>
      <c r="LF131">
        <f t="shared" si="101"/>
        <v>0.41036400943994522</v>
      </c>
      <c r="LG131">
        <f t="shared" si="101"/>
        <v>0.71517320066050161</v>
      </c>
      <c r="LH131">
        <f t="shared" si="101"/>
        <v>-0.10011262929765508</v>
      </c>
      <c r="LI131">
        <f t="shared" si="101"/>
        <v>0.24417886379524134</v>
      </c>
      <c r="LJ131">
        <f t="shared" si="101"/>
        <v>0.52599034461309202</v>
      </c>
      <c r="LK131">
        <f t="shared" ref="LK131:NV131" si="102">+LK116</f>
        <v>-1.1153110790473875</v>
      </c>
      <c r="LL131">
        <f t="shared" si="102"/>
        <v>-0.1143462213804014</v>
      </c>
      <c r="LM131">
        <f t="shared" si="102"/>
        <v>0.22114932107797358</v>
      </c>
      <c r="LN131">
        <f t="shared" si="102"/>
        <v>-0.61365199144347571</v>
      </c>
      <c r="LO131">
        <f t="shared" si="102"/>
        <v>-1.553498805151321</v>
      </c>
      <c r="LP131">
        <f t="shared" si="102"/>
        <v>-1.3172666513128206</v>
      </c>
      <c r="LQ131">
        <f t="shared" si="102"/>
        <v>-2.1538653527386487</v>
      </c>
      <c r="LR131">
        <f t="shared" si="102"/>
        <v>0.29191937755967956</v>
      </c>
      <c r="LS131">
        <f t="shared" si="102"/>
        <v>-0.51442839321680367</v>
      </c>
      <c r="LT131">
        <f t="shared" si="102"/>
        <v>-0.14574652595911175</v>
      </c>
      <c r="LU131">
        <f t="shared" si="102"/>
        <v>-0.85901547208777629</v>
      </c>
      <c r="LV131">
        <f t="shared" si="102"/>
        <v>0.43377895053708926</v>
      </c>
      <c r="LW131">
        <f t="shared" si="102"/>
        <v>1.1619727047218475</v>
      </c>
      <c r="LX131">
        <f t="shared" si="102"/>
        <v>-0.9958034752344247</v>
      </c>
      <c r="LY131">
        <f t="shared" si="102"/>
        <v>1.4411580195883289</v>
      </c>
      <c r="LZ131">
        <f t="shared" si="102"/>
        <v>0.20674747247539926</v>
      </c>
      <c r="MA131">
        <f t="shared" si="102"/>
        <v>-1.1163092494825833</v>
      </c>
      <c r="MB131">
        <f t="shared" si="102"/>
        <v>0.62495701058651321</v>
      </c>
      <c r="MC131">
        <f t="shared" si="102"/>
        <v>-0.47269168135244399</v>
      </c>
      <c r="MD131">
        <f t="shared" si="102"/>
        <v>-6.5184622144442983E-2</v>
      </c>
      <c r="ME131">
        <f t="shared" si="102"/>
        <v>2.7913483791053295</v>
      </c>
      <c r="MF131">
        <f t="shared" si="102"/>
        <v>-0.34098434298357461</v>
      </c>
      <c r="MG131">
        <f t="shared" si="102"/>
        <v>0.48341235014959238</v>
      </c>
      <c r="MH131">
        <f t="shared" si="102"/>
        <v>-0.24504515749868006</v>
      </c>
      <c r="MI131">
        <f t="shared" si="102"/>
        <v>0.83329950939514674</v>
      </c>
      <c r="MJ131">
        <f t="shared" si="102"/>
        <v>0.84373823483474553</v>
      </c>
      <c r="MK131">
        <f t="shared" si="102"/>
        <v>-1.099772362067597</v>
      </c>
      <c r="ML131">
        <f t="shared" si="102"/>
        <v>-1.1905444807780441</v>
      </c>
      <c r="MM131">
        <f t="shared" si="102"/>
        <v>0.11919837561435997</v>
      </c>
      <c r="MN131">
        <f t="shared" si="102"/>
        <v>1.1211704986635596</v>
      </c>
      <c r="MO131">
        <f t="shared" si="102"/>
        <v>-1.7324509826721624</v>
      </c>
      <c r="MP131">
        <f t="shared" si="102"/>
        <v>0.24339101400983054</v>
      </c>
      <c r="MQ131">
        <f t="shared" si="102"/>
        <v>-1.1253405318711884</v>
      </c>
      <c r="MR131">
        <f t="shared" si="102"/>
        <v>-1.7079310055123642</v>
      </c>
      <c r="MS131">
        <f t="shared" si="102"/>
        <v>-1.8327773432247341</v>
      </c>
      <c r="MT131">
        <f t="shared" si="102"/>
        <v>1.4784518498345278</v>
      </c>
      <c r="MU131">
        <f t="shared" si="102"/>
        <v>-0.61623950387001969</v>
      </c>
      <c r="MV131">
        <f t="shared" si="102"/>
        <v>0.74029571806022432</v>
      </c>
      <c r="MW131">
        <f t="shared" si="102"/>
        <v>0.44878788685309701</v>
      </c>
      <c r="MX131">
        <f t="shared" si="102"/>
        <v>0.13608882909466047</v>
      </c>
      <c r="MY131">
        <f t="shared" si="102"/>
        <v>0.50510834626038559</v>
      </c>
      <c r="MZ131">
        <f t="shared" si="102"/>
        <v>1.0985127119056415</v>
      </c>
      <c r="NA131">
        <f t="shared" si="102"/>
        <v>-8.2904989540111274E-2</v>
      </c>
      <c r="NB131">
        <f t="shared" si="102"/>
        <v>-0.31571289582643658</v>
      </c>
      <c r="NC131">
        <f t="shared" si="102"/>
        <v>-0.22420749701268505</v>
      </c>
      <c r="ND131">
        <f t="shared" si="102"/>
        <v>0.68477675085887313</v>
      </c>
      <c r="NE131">
        <f t="shared" si="102"/>
        <v>-0.32828211260493845</v>
      </c>
      <c r="NF131">
        <f t="shared" si="102"/>
        <v>0.96171788754872978</v>
      </c>
      <c r="NG131">
        <f t="shared" si="102"/>
        <v>-2.4979271984193474E-2</v>
      </c>
      <c r="NH131">
        <f t="shared" si="102"/>
        <v>1.0399799066362903</v>
      </c>
      <c r="NI131">
        <f t="shared" si="102"/>
        <v>-0.12490204426285345</v>
      </c>
      <c r="NJ131">
        <f t="shared" si="102"/>
        <v>-0.27440137273515575</v>
      </c>
      <c r="NK131">
        <f t="shared" si="102"/>
        <v>-0.66728034653351642</v>
      </c>
      <c r="NL131">
        <f t="shared" si="102"/>
        <v>0.9600171324564144</v>
      </c>
      <c r="NM131">
        <f t="shared" si="102"/>
        <v>0.98916871138499118</v>
      </c>
      <c r="NN131">
        <f t="shared" si="102"/>
        <v>0.13987346392241307</v>
      </c>
      <c r="NO131">
        <f t="shared" si="102"/>
        <v>-0.53567760005535092</v>
      </c>
      <c r="NP131">
        <f t="shared" si="102"/>
        <v>-1.2809778127120808</v>
      </c>
      <c r="NQ131">
        <f t="shared" si="102"/>
        <v>0.43655404624587391</v>
      </c>
      <c r="NR131">
        <f t="shared" si="102"/>
        <v>1.0965550245600753</v>
      </c>
      <c r="NS131">
        <f t="shared" si="102"/>
        <v>-0.69984480433049612</v>
      </c>
      <c r="NT131">
        <f t="shared" si="102"/>
        <v>-0.73778210207819939</v>
      </c>
      <c r="NU131">
        <f t="shared" si="102"/>
        <v>-1.1978795555478428</v>
      </c>
      <c r="NV131">
        <f t="shared" si="102"/>
        <v>1.7273259800276719</v>
      </c>
      <c r="NW131">
        <f t="shared" ref="NW131:QH131" si="103">+NW116</f>
        <v>0.29503439691325184</v>
      </c>
      <c r="NX131">
        <f t="shared" si="103"/>
        <v>0.39882252167444676</v>
      </c>
      <c r="NY131">
        <f t="shared" si="103"/>
        <v>-0.78023049354669638</v>
      </c>
      <c r="NZ131">
        <f t="shared" si="103"/>
        <v>-0.76149035521666519</v>
      </c>
      <c r="OA131">
        <f t="shared" si="103"/>
        <v>0.74725676313391887</v>
      </c>
      <c r="OB131">
        <f t="shared" si="103"/>
        <v>-0.2793296971503878</v>
      </c>
      <c r="OC131">
        <f t="shared" si="103"/>
        <v>0.33248397812712938</v>
      </c>
      <c r="OD131">
        <f t="shared" si="103"/>
        <v>-1.7707543520373292</v>
      </c>
      <c r="OE131">
        <f t="shared" si="103"/>
        <v>-0.62644630816066638</v>
      </c>
      <c r="OF131">
        <f t="shared" si="103"/>
        <v>-1.4579973139916547</v>
      </c>
      <c r="OG131">
        <f t="shared" si="103"/>
        <v>1.8142236513085663</v>
      </c>
      <c r="OH131">
        <f t="shared" si="103"/>
        <v>-0.94879851531004533</v>
      </c>
      <c r="OI131">
        <f t="shared" si="103"/>
        <v>0.18273453861183953</v>
      </c>
      <c r="OJ131">
        <f t="shared" si="103"/>
        <v>-1.3132694220985286</v>
      </c>
      <c r="OK131">
        <f t="shared" si="103"/>
        <v>1.1531528798514046</v>
      </c>
      <c r="OL131">
        <f t="shared" si="103"/>
        <v>-0.39063706935849041</v>
      </c>
      <c r="OM131">
        <f t="shared" si="103"/>
        <v>0.19831418285320979</v>
      </c>
      <c r="ON131">
        <f t="shared" si="103"/>
        <v>-1.2025952855765354</v>
      </c>
      <c r="OO131">
        <f t="shared" si="103"/>
        <v>0.10287976692779921</v>
      </c>
      <c r="OP131">
        <f t="shared" si="103"/>
        <v>6.3038214648258872E-2</v>
      </c>
      <c r="OQ131">
        <f t="shared" si="103"/>
        <v>0.60269940149737522</v>
      </c>
      <c r="OR131">
        <f t="shared" si="103"/>
        <v>0.60031652537873015</v>
      </c>
      <c r="OS131">
        <f t="shared" si="103"/>
        <v>0.55012719712976832</v>
      </c>
      <c r="OT131">
        <f t="shared" si="103"/>
        <v>1.2842883734265342</v>
      </c>
      <c r="OU131">
        <f t="shared" si="103"/>
        <v>-0.70827582021593116</v>
      </c>
      <c r="OV131">
        <f t="shared" si="103"/>
        <v>0.16417402548540849</v>
      </c>
      <c r="OW131">
        <f t="shared" si="103"/>
        <v>1.6381864043069072</v>
      </c>
      <c r="OX131">
        <f t="shared" si="103"/>
        <v>-0.87640501078567468</v>
      </c>
      <c r="OY131">
        <f t="shared" si="103"/>
        <v>-0.46679815568495542</v>
      </c>
      <c r="OZ131">
        <f t="shared" si="103"/>
        <v>0.3648392521427013</v>
      </c>
      <c r="PA131">
        <f t="shared" si="103"/>
        <v>-0.58781324696610682</v>
      </c>
      <c r="PB131">
        <f t="shared" si="103"/>
        <v>-0.82005726653733291</v>
      </c>
      <c r="PC131">
        <f t="shared" si="103"/>
        <v>0.64122218645934481</v>
      </c>
      <c r="PD131">
        <f t="shared" si="103"/>
        <v>-0.95011955636437051</v>
      </c>
      <c r="PE131">
        <f t="shared" si="103"/>
        <v>0.86823547462699935</v>
      </c>
      <c r="PF131">
        <f t="shared" si="103"/>
        <v>-0.6437608135456685</v>
      </c>
      <c r="PG131">
        <f t="shared" si="103"/>
        <v>0.5506603883986827</v>
      </c>
      <c r="PH131">
        <f t="shared" si="103"/>
        <v>0.47688786253274884</v>
      </c>
      <c r="PI131">
        <f t="shared" si="103"/>
        <v>0.18538003132562153</v>
      </c>
      <c r="PJ131">
        <f t="shared" si="103"/>
        <v>-0.16913872968871146</v>
      </c>
      <c r="PK131">
        <f t="shared" si="103"/>
        <v>-0.10280359674652573</v>
      </c>
      <c r="PL131">
        <f t="shared" si="103"/>
        <v>0.54843667385284789</v>
      </c>
      <c r="PM131">
        <f t="shared" si="103"/>
        <v>-0.81162852438865229</v>
      </c>
      <c r="PN131">
        <f t="shared" si="103"/>
        <v>-0.72121338234865107</v>
      </c>
      <c r="PO131">
        <f t="shared" si="103"/>
        <v>-0.21997379917593207</v>
      </c>
      <c r="PP131">
        <f t="shared" si="103"/>
        <v>0.83146119322918821</v>
      </c>
      <c r="PQ131">
        <f t="shared" si="103"/>
        <v>0.25633426048443653</v>
      </c>
      <c r="PR131">
        <f t="shared" si="103"/>
        <v>0.498946519655874</v>
      </c>
      <c r="PS131">
        <f t="shared" si="103"/>
        <v>-0.31699983082944527</v>
      </c>
      <c r="PT131">
        <f t="shared" si="103"/>
        <v>-0.93853032012702897</v>
      </c>
      <c r="PU131">
        <f t="shared" si="103"/>
        <v>-0.80441850514034741</v>
      </c>
      <c r="PV131">
        <f t="shared" si="103"/>
        <v>-0.31619606488675345</v>
      </c>
      <c r="PW131">
        <f t="shared" si="103"/>
        <v>0.34885943023255095</v>
      </c>
      <c r="PX131">
        <f t="shared" si="103"/>
        <v>0.82736050899256952</v>
      </c>
      <c r="PY131">
        <f t="shared" si="103"/>
        <v>-0.89269406089442782</v>
      </c>
      <c r="PZ131">
        <f t="shared" si="103"/>
        <v>-0.14110923984844703</v>
      </c>
      <c r="QA131">
        <f t="shared" si="103"/>
        <v>-0.26789393814397044</v>
      </c>
      <c r="QB131">
        <f t="shared" si="103"/>
        <v>-1.2683949535130523</v>
      </c>
      <c r="QC131">
        <f t="shared" si="103"/>
        <v>1.6376043276977725</v>
      </c>
      <c r="QD131">
        <f t="shared" si="103"/>
        <v>-0.95445329861831851</v>
      </c>
      <c r="QE131">
        <f t="shared" si="103"/>
        <v>-0.22107087715994567</v>
      </c>
      <c r="QF131">
        <f t="shared" si="103"/>
        <v>-0.72518787419539876</v>
      </c>
      <c r="QG131">
        <f t="shared" si="103"/>
        <v>-0.26210955184069462</v>
      </c>
      <c r="QH131">
        <f t="shared" si="103"/>
        <v>-1.7273259800276719</v>
      </c>
      <c r="QI131">
        <f t="shared" ref="QI131:SG131" si="104">+QI116</f>
        <v>-0.50702055887086317</v>
      </c>
      <c r="QJ131">
        <f t="shared" si="104"/>
        <v>-2.4973633117042482</v>
      </c>
      <c r="QK131">
        <f t="shared" si="104"/>
        <v>-0.31579361348121893</v>
      </c>
      <c r="QL131">
        <f t="shared" si="104"/>
        <v>1.5000159692135639</v>
      </c>
      <c r="QM131">
        <f t="shared" si="104"/>
        <v>-0.32489310797245707</v>
      </c>
      <c r="QN131">
        <f t="shared" si="104"/>
        <v>-0.22193262338987552</v>
      </c>
      <c r="QO131">
        <f t="shared" si="104"/>
        <v>0.24315454538736958</v>
      </c>
      <c r="QP131">
        <f t="shared" si="104"/>
        <v>-0.29375541998888366</v>
      </c>
      <c r="QQ131">
        <f t="shared" si="104"/>
        <v>-0.33499077289889101</v>
      </c>
      <c r="QR131">
        <f t="shared" si="104"/>
        <v>1.5865543900872581</v>
      </c>
      <c r="QS131">
        <f t="shared" si="104"/>
        <v>0.31097215469344519</v>
      </c>
      <c r="QT131">
        <f t="shared" si="104"/>
        <v>7.8682660387130454E-2</v>
      </c>
      <c r="QU131">
        <f t="shared" si="104"/>
        <v>-1.0761300472950097</v>
      </c>
      <c r="QV131">
        <f t="shared" si="104"/>
        <v>1.4420038496609777E-2</v>
      </c>
      <c r="QW131">
        <f t="shared" si="104"/>
        <v>-1.1863585314131342</v>
      </c>
      <c r="QX131">
        <f t="shared" si="104"/>
        <v>0.53338339967012871</v>
      </c>
      <c r="QY131">
        <f t="shared" si="104"/>
        <v>3.8066900742705911E-2</v>
      </c>
      <c r="QZ131">
        <f t="shared" si="104"/>
        <v>-0.81014036368287634</v>
      </c>
      <c r="RA131">
        <f t="shared" si="104"/>
        <v>2.1928099158685654</v>
      </c>
      <c r="RB131">
        <f t="shared" si="104"/>
        <v>-0.74624495027819648</v>
      </c>
      <c r="RC131">
        <f t="shared" si="104"/>
        <v>-0.37475047065527178</v>
      </c>
      <c r="RD131">
        <f t="shared" si="104"/>
        <v>0.91351239461801015</v>
      </c>
      <c r="RE131">
        <f t="shared" si="104"/>
        <v>0.16681042325217277</v>
      </c>
      <c r="RF131">
        <f t="shared" si="104"/>
        <v>-6.7177552409702912E-2</v>
      </c>
      <c r="RG131">
        <f t="shared" si="104"/>
        <v>-0.89943796410807408</v>
      </c>
      <c r="RH131">
        <f t="shared" si="104"/>
        <v>-1.0395865501777735</v>
      </c>
      <c r="RI131">
        <f t="shared" si="104"/>
        <v>0.1175044417323079</v>
      </c>
      <c r="RJ131">
        <f t="shared" si="104"/>
        <v>0.40139184420695528</v>
      </c>
      <c r="RK131">
        <f t="shared" si="104"/>
        <v>-0.51024244385189377</v>
      </c>
      <c r="RL131">
        <f t="shared" si="104"/>
        <v>-0.96976464192266576</v>
      </c>
      <c r="RM131">
        <f t="shared" si="104"/>
        <v>0.65253857428615447</v>
      </c>
      <c r="RN131">
        <f t="shared" si="104"/>
        <v>-0.12952909855812322</v>
      </c>
      <c r="RO131">
        <f t="shared" si="104"/>
        <v>0.76712467489414848</v>
      </c>
      <c r="RP131">
        <f t="shared" si="104"/>
        <v>-1.246803549292963</v>
      </c>
      <c r="RQ131">
        <f t="shared" si="104"/>
        <v>-0.24425730771326926</v>
      </c>
      <c r="RR131">
        <f t="shared" si="104"/>
        <v>1.3867020243196748</v>
      </c>
      <c r="RS131">
        <f t="shared" si="104"/>
        <v>-0.79357505455845967</v>
      </c>
      <c r="RT131">
        <f t="shared" si="104"/>
        <v>-0.33183596315211616</v>
      </c>
      <c r="RU131">
        <f t="shared" si="104"/>
        <v>-0.85206693256623112</v>
      </c>
      <c r="RV131">
        <f t="shared" si="104"/>
        <v>0.919917511055246</v>
      </c>
      <c r="RW131">
        <f t="shared" si="104"/>
        <v>0.66212805904797278</v>
      </c>
      <c r="RX131">
        <f t="shared" si="104"/>
        <v>-4.5340584620134905E-2</v>
      </c>
      <c r="RY131">
        <f t="shared" si="104"/>
        <v>9.3348262453218922E-2</v>
      </c>
      <c r="RZ131">
        <f t="shared" si="104"/>
        <v>0.85470901467488147</v>
      </c>
      <c r="SA131">
        <f t="shared" si="104"/>
        <v>-1.1702763913490344</v>
      </c>
      <c r="SB131">
        <f t="shared" si="104"/>
        <v>1.2615828381967731</v>
      </c>
      <c r="SC131">
        <f t="shared" si="104"/>
        <v>-0.25041003937076312</v>
      </c>
      <c r="SD131">
        <f t="shared" si="104"/>
        <v>1.8551418179413304E-2</v>
      </c>
      <c r="SE131">
        <f t="shared" si="104"/>
        <v>-0.56065914577629883</v>
      </c>
      <c r="SF131">
        <f t="shared" si="104"/>
        <v>1.4805118553340435</v>
      </c>
      <c r="SG131">
        <f t="shared" si="104"/>
        <v>-0.52590166887966916</v>
      </c>
    </row>
    <row r="132" spans="1:502">
      <c r="A132" t="s">
        <v>552</v>
      </c>
      <c r="B132">
        <f>+B117</f>
        <v>-0.47329081098723691</v>
      </c>
      <c r="C132">
        <f t="shared" ref="C132:BN132" si="105">+C117</f>
        <v>-1.1739257388398983</v>
      </c>
      <c r="D132">
        <f t="shared" si="105"/>
        <v>1.3574845070252195</v>
      </c>
      <c r="E132">
        <f t="shared" si="105"/>
        <v>-0.94424876806442626</v>
      </c>
      <c r="F132">
        <f t="shared" si="105"/>
        <v>0.8563642950321082</v>
      </c>
      <c r="G132">
        <f t="shared" si="105"/>
        <v>2.0347943063825369</v>
      </c>
      <c r="H132">
        <f t="shared" si="105"/>
        <v>0.84428393165580928</v>
      </c>
      <c r="I132">
        <f t="shared" si="105"/>
        <v>-0.561107071916922</v>
      </c>
      <c r="J132">
        <f t="shared" si="105"/>
        <v>-3.0565843189833686E-2</v>
      </c>
      <c r="K132">
        <f t="shared" si="105"/>
        <v>-0.87808984972070903</v>
      </c>
      <c r="L132">
        <f t="shared" si="105"/>
        <v>-1.5169598555075936</v>
      </c>
      <c r="M132">
        <f t="shared" si="105"/>
        <v>-0.75333787208364811</v>
      </c>
      <c r="N132">
        <f t="shared" si="105"/>
        <v>0.50319613364990801</v>
      </c>
      <c r="O132">
        <f t="shared" si="105"/>
        <v>0.10734197530837264</v>
      </c>
      <c r="P132">
        <f t="shared" si="105"/>
        <v>-0.73357114160899073</v>
      </c>
      <c r="Q132">
        <f t="shared" si="105"/>
        <v>0.64470214056200348</v>
      </c>
      <c r="R132">
        <f t="shared" si="105"/>
        <v>0.90911044026142918</v>
      </c>
      <c r="S132">
        <f t="shared" si="105"/>
        <v>1.5916930351522751</v>
      </c>
      <c r="T132">
        <f t="shared" si="105"/>
        <v>-0.12898908607894555</v>
      </c>
      <c r="U132">
        <f t="shared" si="105"/>
        <v>-0.15255409380188212</v>
      </c>
      <c r="V132">
        <f t="shared" si="105"/>
        <v>-0.81237203630735166</v>
      </c>
      <c r="W132">
        <f t="shared" si="105"/>
        <v>1.3143562682671472</v>
      </c>
      <c r="X132">
        <f t="shared" si="105"/>
        <v>0.42137344280490652</v>
      </c>
      <c r="Y132">
        <f t="shared" si="105"/>
        <v>-1.297130438615568</v>
      </c>
      <c r="Z132">
        <f t="shared" si="105"/>
        <v>0.86600721260765567</v>
      </c>
      <c r="AA132">
        <f t="shared" si="105"/>
        <v>0.88916749518830329</v>
      </c>
      <c r="AB132">
        <f t="shared" si="105"/>
        <v>-3.7761083149234764E-2</v>
      </c>
      <c r="AC132">
        <f t="shared" si="105"/>
        <v>-0.4393325525597902</v>
      </c>
      <c r="AD132">
        <f t="shared" si="105"/>
        <v>-2.1919549908488989</v>
      </c>
      <c r="AE132">
        <f t="shared" si="105"/>
        <v>-0.63475226852460764</v>
      </c>
      <c r="AF132">
        <f t="shared" si="105"/>
        <v>-0.29152033675927669</v>
      </c>
      <c r="AG132">
        <f t="shared" si="105"/>
        <v>-0.98742248155758716</v>
      </c>
      <c r="AH132">
        <f t="shared" si="105"/>
        <v>0.37458676160895266</v>
      </c>
      <c r="AI132">
        <f t="shared" si="105"/>
        <v>-0.69974703365005553</v>
      </c>
      <c r="AJ132">
        <f t="shared" si="105"/>
        <v>-0.27384544409869704</v>
      </c>
      <c r="AK132">
        <f t="shared" si="105"/>
        <v>3.3780906960600987E-2</v>
      </c>
      <c r="AL132">
        <f t="shared" si="105"/>
        <v>-0.25135705072898418</v>
      </c>
      <c r="AM132">
        <f t="shared" si="105"/>
        <v>-0.15983346202119719</v>
      </c>
      <c r="AN132">
        <f t="shared" si="105"/>
        <v>1.5004889064584859</v>
      </c>
      <c r="AO132">
        <f t="shared" si="105"/>
        <v>-1.0342182577005588</v>
      </c>
      <c r="AP132">
        <f t="shared" si="105"/>
        <v>0.65765789258875884</v>
      </c>
      <c r="AQ132">
        <f t="shared" si="105"/>
        <v>-0.13439034773909952</v>
      </c>
      <c r="AR132">
        <f t="shared" si="105"/>
        <v>2.261258487123996</v>
      </c>
      <c r="AS132">
        <f t="shared" si="105"/>
        <v>-1.2094028534193058</v>
      </c>
      <c r="AT132">
        <f t="shared" si="105"/>
        <v>0.3003924575750716</v>
      </c>
      <c r="AU132">
        <f t="shared" si="105"/>
        <v>-0.86901536633376963</v>
      </c>
      <c r="AV132">
        <f t="shared" si="105"/>
        <v>-0.83676923168241046</v>
      </c>
      <c r="AW132">
        <f t="shared" si="105"/>
        <v>-0.96805251814657822</v>
      </c>
      <c r="AX132">
        <f t="shared" si="105"/>
        <v>1.1311226444377098</v>
      </c>
      <c r="AY132">
        <f t="shared" si="105"/>
        <v>-0.5519973456102889</v>
      </c>
      <c r="AZ132">
        <f t="shared" si="105"/>
        <v>-1.19568767331657</v>
      </c>
      <c r="BA132">
        <f t="shared" si="105"/>
        <v>-0.53056282922625542</v>
      </c>
      <c r="BB132">
        <f t="shared" si="105"/>
        <v>0.96524672699160874</v>
      </c>
      <c r="BC132">
        <f t="shared" si="105"/>
        <v>0.47089656618481968</v>
      </c>
      <c r="BD132">
        <f t="shared" si="105"/>
        <v>-0.91003585112048313</v>
      </c>
      <c r="BE132">
        <f t="shared" si="105"/>
        <v>0.82714450400089845</v>
      </c>
      <c r="BF132">
        <f t="shared" si="105"/>
        <v>1.4264014680520631</v>
      </c>
      <c r="BG132">
        <f t="shared" si="105"/>
        <v>-0.5527988378162263</v>
      </c>
      <c r="BH132">
        <f t="shared" si="105"/>
        <v>0.50797780204447918</v>
      </c>
      <c r="BI132">
        <f t="shared" si="105"/>
        <v>1.5529894881183282</v>
      </c>
      <c r="BJ132">
        <f t="shared" si="105"/>
        <v>0.55422560762963258</v>
      </c>
      <c r="BK132">
        <f t="shared" si="105"/>
        <v>-2.6130874175578356</v>
      </c>
      <c r="BL132">
        <f t="shared" si="105"/>
        <v>-0.45209048948890995</v>
      </c>
      <c r="BM132">
        <f t="shared" si="105"/>
        <v>0.95904852059902623</v>
      </c>
      <c r="BN132">
        <f t="shared" si="105"/>
        <v>-0.4593891844706377</v>
      </c>
      <c r="BO132">
        <f t="shared" ref="BO132:DZ132" si="106">+BO117</f>
        <v>0.65395852288929746</v>
      </c>
      <c r="BP132">
        <f t="shared" si="106"/>
        <v>-0.27027340365748387</v>
      </c>
      <c r="BQ132">
        <f t="shared" si="106"/>
        <v>-0.25127746994257905</v>
      </c>
      <c r="BR132">
        <f t="shared" si="106"/>
        <v>0.30984892873675562</v>
      </c>
      <c r="BS132">
        <f t="shared" si="106"/>
        <v>1.323301148659084</v>
      </c>
      <c r="BT132">
        <f t="shared" si="106"/>
        <v>8.8125489128287882E-2</v>
      </c>
      <c r="BU132">
        <f t="shared" si="106"/>
        <v>-1.1814245226560161</v>
      </c>
      <c r="BV132">
        <f t="shared" si="106"/>
        <v>-1.7962702258955687</v>
      </c>
      <c r="BW132">
        <f t="shared" si="106"/>
        <v>2.1244613890303299</v>
      </c>
      <c r="BX132">
        <f t="shared" si="106"/>
        <v>1.5242540030158125</v>
      </c>
      <c r="BY132">
        <f t="shared" si="106"/>
        <v>-0.14497345546260476</v>
      </c>
      <c r="BZ132">
        <f t="shared" si="106"/>
        <v>-6.0967977333348244E-2</v>
      </c>
      <c r="CA132">
        <f t="shared" si="106"/>
        <v>0.23433813112205826</v>
      </c>
      <c r="CB132">
        <f t="shared" si="106"/>
        <v>0.74917807069141418</v>
      </c>
      <c r="CC132">
        <f t="shared" si="106"/>
        <v>7.8223365562735125E-2</v>
      </c>
      <c r="CD132">
        <f t="shared" si="106"/>
        <v>-0.78397079050773755</v>
      </c>
      <c r="CE132">
        <f t="shared" si="106"/>
        <v>0.69564976001856849</v>
      </c>
      <c r="CF132">
        <f t="shared" si="106"/>
        <v>-1.9868639355991036</v>
      </c>
      <c r="CG132">
        <f t="shared" si="106"/>
        <v>-0.64178607317444403</v>
      </c>
      <c r="CH132">
        <f t="shared" si="106"/>
        <v>-0.93142489276942797</v>
      </c>
      <c r="CI132">
        <f t="shared" si="106"/>
        <v>0.42689748624979984</v>
      </c>
      <c r="CJ132">
        <f t="shared" si="106"/>
        <v>-0.51486495067365468</v>
      </c>
      <c r="CK132">
        <f t="shared" si="106"/>
        <v>-1.5102295947144739</v>
      </c>
      <c r="CL132">
        <f t="shared" si="106"/>
        <v>-6.2118488131090999E-2</v>
      </c>
      <c r="CM132">
        <f t="shared" si="106"/>
        <v>0.6102391125750728</v>
      </c>
      <c r="CN132">
        <f t="shared" si="106"/>
        <v>1.2000782589893788</v>
      </c>
      <c r="CO132">
        <f t="shared" si="106"/>
        <v>0.37507788874791004</v>
      </c>
      <c r="CP132">
        <f t="shared" si="106"/>
        <v>0.53144503908697516</v>
      </c>
      <c r="CQ132">
        <f t="shared" si="106"/>
        <v>-0.85570036389981396</v>
      </c>
      <c r="CR132">
        <f t="shared" si="106"/>
        <v>0.13338649296201766</v>
      </c>
      <c r="CS132">
        <f t="shared" si="106"/>
        <v>-1.5107070794329047</v>
      </c>
      <c r="CT132">
        <f t="shared" si="106"/>
        <v>0.75842763180844486</v>
      </c>
      <c r="CU132">
        <f t="shared" si="106"/>
        <v>-1.2111513569834642</v>
      </c>
      <c r="CV132">
        <f t="shared" si="106"/>
        <v>-0.11280690159765072</v>
      </c>
      <c r="CW132">
        <f t="shared" si="106"/>
        <v>-0.61180571719887666</v>
      </c>
      <c r="CX132">
        <f t="shared" si="106"/>
        <v>0.91397623691591434</v>
      </c>
      <c r="CY132">
        <f t="shared" si="106"/>
        <v>1.3695034795091487</v>
      </c>
      <c r="CZ132">
        <f t="shared" si="106"/>
        <v>0.25767803890630603</v>
      </c>
      <c r="DA132">
        <f t="shared" si="106"/>
        <v>0.17418415154679678</v>
      </c>
      <c r="DB132">
        <f t="shared" si="106"/>
        <v>1.6818739823065698</v>
      </c>
      <c r="DC132">
        <f t="shared" si="106"/>
        <v>-0.19886101654265076</v>
      </c>
      <c r="DD132">
        <f t="shared" si="106"/>
        <v>-0.93864855443825945</v>
      </c>
      <c r="DE132">
        <f t="shared" si="106"/>
        <v>-1.3163548828742933</v>
      </c>
      <c r="DF132">
        <f t="shared" si="106"/>
        <v>-0.23441771190846339</v>
      </c>
      <c r="DG132">
        <f t="shared" si="106"/>
        <v>6.2348135543288663E-2</v>
      </c>
      <c r="DH132">
        <f t="shared" si="106"/>
        <v>-0.54240103963820729</v>
      </c>
      <c r="DI132">
        <f t="shared" si="106"/>
        <v>0.77877984949736856</v>
      </c>
      <c r="DJ132">
        <f t="shared" si="106"/>
        <v>1.0809208106365986</v>
      </c>
      <c r="DK132">
        <f t="shared" si="106"/>
        <v>-0.39369297155644745</v>
      </c>
      <c r="DL132">
        <f t="shared" si="106"/>
        <v>-0.22028643797966652</v>
      </c>
      <c r="DM132">
        <f t="shared" si="106"/>
        <v>1.3031876733293757</v>
      </c>
      <c r="DN132">
        <f t="shared" si="106"/>
        <v>-0.20596644390025176</v>
      </c>
      <c r="DO132">
        <f t="shared" si="106"/>
        <v>-1.0482926882104948</v>
      </c>
      <c r="DP132">
        <f t="shared" si="106"/>
        <v>2.0042352844029665</v>
      </c>
      <c r="DQ132">
        <f t="shared" si="106"/>
        <v>0.45065007725497708</v>
      </c>
      <c r="DR132">
        <f t="shared" si="106"/>
        <v>-1.1153110790473875</v>
      </c>
      <c r="DS132">
        <f t="shared" si="106"/>
        <v>0.7285746050911257</v>
      </c>
      <c r="DT132">
        <f t="shared" si="106"/>
        <v>6.2655090005137026E-2</v>
      </c>
      <c r="DU132">
        <f t="shared" si="106"/>
        <v>1.8995160644408315</v>
      </c>
      <c r="DV132">
        <f t="shared" si="106"/>
        <v>-9.888253771350719E-2</v>
      </c>
      <c r="DW132">
        <f t="shared" si="106"/>
        <v>1.1985071068920661</v>
      </c>
      <c r="DX132">
        <f t="shared" si="106"/>
        <v>1.1157385415572207</v>
      </c>
      <c r="DY132">
        <f t="shared" si="106"/>
        <v>0.53144503908697516</v>
      </c>
      <c r="DZ132">
        <f t="shared" si="106"/>
        <v>0.22240328689804301</v>
      </c>
      <c r="EA132">
        <f t="shared" ref="EA132:GL132" si="107">+EA117</f>
        <v>1.1277938938292209</v>
      </c>
      <c r="EB132">
        <f t="shared" si="107"/>
        <v>5.4071733757155016E-2</v>
      </c>
      <c r="EC132">
        <f t="shared" si="107"/>
        <v>0.99091721494914964</v>
      </c>
      <c r="ED132">
        <f t="shared" si="107"/>
        <v>-2.6873385650105774</v>
      </c>
      <c r="EE132">
        <f t="shared" si="107"/>
        <v>3.4546019378467463E-2</v>
      </c>
      <c r="EF132">
        <f t="shared" si="107"/>
        <v>-1.8174068827647716</v>
      </c>
      <c r="EG132">
        <f t="shared" si="107"/>
        <v>0.41311068343929946</v>
      </c>
      <c r="EH132">
        <f t="shared" si="107"/>
        <v>-0.69234033617249224</v>
      </c>
      <c r="EI132">
        <f t="shared" si="107"/>
        <v>-0.21950313566776458</v>
      </c>
      <c r="EJ132">
        <f t="shared" si="107"/>
        <v>-0.32553771234233864</v>
      </c>
      <c r="EK132">
        <f t="shared" si="107"/>
        <v>-0.73667933975229971</v>
      </c>
      <c r="EL132">
        <f t="shared" si="107"/>
        <v>-0.80272684499504976</v>
      </c>
      <c r="EM132">
        <f t="shared" si="107"/>
        <v>-0.51914980758738238</v>
      </c>
      <c r="EN132">
        <f t="shared" si="107"/>
        <v>-2.1325649868231267</v>
      </c>
      <c r="EO132">
        <f t="shared" si="107"/>
        <v>0.37869199331908021</v>
      </c>
      <c r="EP132">
        <f t="shared" si="107"/>
        <v>1.7886486602947116</v>
      </c>
      <c r="EQ132">
        <f t="shared" si="107"/>
        <v>-1.3008661881031003</v>
      </c>
      <c r="ER132">
        <f t="shared" si="107"/>
        <v>1.4881061360938475</v>
      </c>
      <c r="ES132">
        <f t="shared" si="107"/>
        <v>-1.3714588931179605</v>
      </c>
      <c r="ET132">
        <f t="shared" si="107"/>
        <v>-0.25941858439182397</v>
      </c>
      <c r="EU132">
        <f t="shared" si="107"/>
        <v>1.6234389477176592</v>
      </c>
      <c r="EV132">
        <f t="shared" si="107"/>
        <v>-1.5669320418965071</v>
      </c>
      <c r="EW132">
        <f t="shared" si="107"/>
        <v>-0.95385075837839395</v>
      </c>
      <c r="EX132">
        <f t="shared" si="107"/>
        <v>0.58272917158319615</v>
      </c>
      <c r="EY132">
        <f t="shared" si="107"/>
        <v>-1.464673005102668</v>
      </c>
      <c r="EZ132">
        <f t="shared" si="107"/>
        <v>-2.8499016480054706E-2</v>
      </c>
      <c r="FA132">
        <f t="shared" si="107"/>
        <v>0.576485490455525</v>
      </c>
      <c r="FB132">
        <f t="shared" si="107"/>
        <v>-1.2210875866003335</v>
      </c>
      <c r="FC132">
        <f t="shared" si="107"/>
        <v>0.38140569813549519</v>
      </c>
      <c r="FD132">
        <f t="shared" si="107"/>
        <v>1.9754315871978179</v>
      </c>
      <c r="FE132">
        <f t="shared" si="107"/>
        <v>-0.35406742426857818</v>
      </c>
      <c r="FF132">
        <f t="shared" si="107"/>
        <v>-2.9444890969898552E-3</v>
      </c>
      <c r="FG132">
        <f t="shared" si="107"/>
        <v>0.16766307453508489</v>
      </c>
      <c r="FH132">
        <f t="shared" si="107"/>
        <v>1.5868226910242811</v>
      </c>
      <c r="FI132">
        <f t="shared" si="107"/>
        <v>-1.2513100955402479</v>
      </c>
      <c r="FJ132">
        <f t="shared" si="107"/>
        <v>0.99029193734168075</v>
      </c>
      <c r="FK132">
        <f t="shared" si="107"/>
        <v>-0.5506603883986827</v>
      </c>
      <c r="FL132">
        <f t="shared" si="107"/>
        <v>0.36295887184678577</v>
      </c>
      <c r="FM132">
        <f t="shared" si="107"/>
        <v>-0.43529212234716397</v>
      </c>
      <c r="FN132">
        <f t="shared" si="107"/>
        <v>0.88440629042452201</v>
      </c>
      <c r="FO132">
        <f t="shared" si="107"/>
        <v>0.36622850529965945</v>
      </c>
      <c r="FP132">
        <f t="shared" si="107"/>
        <v>0.27654664336296264</v>
      </c>
      <c r="FQ132">
        <f t="shared" si="107"/>
        <v>-0.53638359531760216</v>
      </c>
      <c r="FR132">
        <f t="shared" si="107"/>
        <v>-0.40894974517868832</v>
      </c>
      <c r="FS132">
        <f t="shared" si="107"/>
        <v>0.73086994234472513</v>
      </c>
      <c r="FT132">
        <f t="shared" si="107"/>
        <v>-1.2773375601682346</v>
      </c>
      <c r="FU132">
        <f t="shared" si="107"/>
        <v>0.35317157198733184</v>
      </c>
      <c r="FV132">
        <f t="shared" si="107"/>
        <v>1.0076792023028247</v>
      </c>
      <c r="FW132">
        <f t="shared" si="107"/>
        <v>-1.4571151041309349</v>
      </c>
      <c r="FX132">
        <f t="shared" si="107"/>
        <v>0.3422007921471959</v>
      </c>
      <c r="FY132">
        <f t="shared" si="107"/>
        <v>1.5868226910242811</v>
      </c>
      <c r="FZ132">
        <f t="shared" si="107"/>
        <v>0.27154328563483432</v>
      </c>
      <c r="GA132">
        <f t="shared" si="107"/>
        <v>-0.20588799998222385</v>
      </c>
      <c r="GB132">
        <f t="shared" si="107"/>
        <v>-0.50250264393980615</v>
      </c>
      <c r="GC132">
        <f t="shared" si="107"/>
        <v>1.1980364433838986</v>
      </c>
      <c r="GD132">
        <f t="shared" si="107"/>
        <v>-0.77340359894151334</v>
      </c>
      <c r="GE132">
        <f t="shared" si="107"/>
        <v>-0.40529243960918393</v>
      </c>
      <c r="GF132">
        <f t="shared" si="107"/>
        <v>-1.585212885402143</v>
      </c>
      <c r="GG132">
        <f t="shared" si="107"/>
        <v>1.8853006622521207</v>
      </c>
      <c r="GH132">
        <f t="shared" si="107"/>
        <v>-0.1606076693860814</v>
      </c>
      <c r="GI132">
        <f t="shared" si="107"/>
        <v>0.246701574724284</v>
      </c>
      <c r="GJ132">
        <f t="shared" si="107"/>
        <v>-2.474962457199581E-2</v>
      </c>
      <c r="GK132">
        <f t="shared" si="107"/>
        <v>-0.14157308214635123</v>
      </c>
      <c r="GL132">
        <f t="shared" si="107"/>
        <v>-0.24276005206047557</v>
      </c>
      <c r="GM132">
        <f t="shared" ref="GM132:IX132" si="108">+GM117</f>
        <v>0.78594780461571645</v>
      </c>
      <c r="GN132">
        <f t="shared" si="108"/>
        <v>-5.3612438932759687E-2</v>
      </c>
      <c r="GO132">
        <f t="shared" si="108"/>
        <v>-0.38857251638546586</v>
      </c>
      <c r="GP132">
        <f t="shared" si="108"/>
        <v>0.37778818295919336</v>
      </c>
      <c r="GQ132">
        <f t="shared" si="108"/>
        <v>-0.34918457458843477</v>
      </c>
      <c r="GR132">
        <f t="shared" si="108"/>
        <v>-1.0936309990938753</v>
      </c>
      <c r="GS132">
        <f t="shared" si="108"/>
        <v>-0.51163624448236078</v>
      </c>
      <c r="GT132">
        <f t="shared" si="108"/>
        <v>0.57017359722522087</v>
      </c>
      <c r="GU132">
        <f t="shared" si="108"/>
        <v>0.93662947620032355</v>
      </c>
      <c r="GV132">
        <f t="shared" si="108"/>
        <v>-0.33920059649972245</v>
      </c>
      <c r="GW132">
        <f t="shared" si="108"/>
        <v>-2.1860796550754458</v>
      </c>
      <c r="GX132">
        <f t="shared" si="108"/>
        <v>1.3319800018507522</v>
      </c>
      <c r="GY132">
        <f t="shared" si="108"/>
        <v>-0.53223743634589482</v>
      </c>
      <c r="GZ132">
        <f t="shared" si="108"/>
        <v>0.28498106985352933</v>
      </c>
      <c r="HA132">
        <f t="shared" si="108"/>
        <v>-1.6994408724713139</v>
      </c>
      <c r="HB132">
        <f t="shared" si="108"/>
        <v>1.9466551748337224</v>
      </c>
      <c r="HC132">
        <f t="shared" si="108"/>
        <v>-0.32529669624636881</v>
      </c>
      <c r="HD132">
        <f t="shared" si="108"/>
        <v>2.0495645003393292</v>
      </c>
      <c r="HE132">
        <f t="shared" si="108"/>
        <v>1.2792429515684489</v>
      </c>
      <c r="HF132">
        <f t="shared" si="108"/>
        <v>-0.85581177700078115</v>
      </c>
      <c r="HG132">
        <f t="shared" si="108"/>
        <v>-0.14466422726400197</v>
      </c>
      <c r="HH132">
        <f t="shared" si="108"/>
        <v>-0.27424221116234548</v>
      </c>
      <c r="HI132">
        <f t="shared" si="108"/>
        <v>1.4662418834632263</v>
      </c>
      <c r="HJ132">
        <f t="shared" si="108"/>
        <v>0.73677938416949473</v>
      </c>
      <c r="HK132">
        <f t="shared" si="108"/>
        <v>-0.4934099706588313</v>
      </c>
      <c r="HL132">
        <f t="shared" si="108"/>
        <v>1.3736166692979168</v>
      </c>
      <c r="HM132">
        <f t="shared" si="108"/>
        <v>-1.3163548828742933</v>
      </c>
      <c r="HN132">
        <f t="shared" si="108"/>
        <v>1.1492943485791329</v>
      </c>
      <c r="HO132">
        <f t="shared" si="108"/>
        <v>-0.32626417123537976</v>
      </c>
      <c r="HP132">
        <f t="shared" si="108"/>
        <v>1.4700617612106726</v>
      </c>
      <c r="HQ132">
        <f t="shared" si="108"/>
        <v>-1.124044501921162</v>
      </c>
      <c r="HR132">
        <f t="shared" si="108"/>
        <v>-0.36966639527236111</v>
      </c>
      <c r="HS132">
        <f t="shared" si="108"/>
        <v>-1.0975327313644812</v>
      </c>
      <c r="HT132">
        <f t="shared" si="108"/>
        <v>-0.55449390856665559</v>
      </c>
      <c r="HU132">
        <f t="shared" si="108"/>
        <v>-1.1263500709901564</v>
      </c>
      <c r="HV132">
        <f t="shared" si="108"/>
        <v>-0.23764187062624842</v>
      </c>
      <c r="HW132">
        <f t="shared" si="108"/>
        <v>-0.30527758099196944</v>
      </c>
      <c r="HX132">
        <f t="shared" si="108"/>
        <v>-1.0753115020634141</v>
      </c>
      <c r="HY132">
        <f t="shared" si="108"/>
        <v>-1.4000306691741571</v>
      </c>
      <c r="HZ132">
        <f t="shared" si="108"/>
        <v>-0.94520601123804227</v>
      </c>
      <c r="IA132">
        <f t="shared" si="108"/>
        <v>0.54577185437665321</v>
      </c>
      <c r="IB132">
        <f t="shared" si="108"/>
        <v>9.3348262453218922E-2</v>
      </c>
      <c r="IC132">
        <f t="shared" si="108"/>
        <v>-0.27281316761218477</v>
      </c>
      <c r="ID132">
        <f t="shared" si="108"/>
        <v>0.46696868594153784</v>
      </c>
      <c r="IE132">
        <f t="shared" si="108"/>
        <v>0.83275836004759185</v>
      </c>
      <c r="IF132">
        <f t="shared" si="108"/>
        <v>5.690708348993212E-2</v>
      </c>
      <c r="IG132">
        <f t="shared" si="108"/>
        <v>1.5537534636678174</v>
      </c>
      <c r="IH132">
        <f t="shared" si="108"/>
        <v>2.2039512259652838</v>
      </c>
      <c r="II132">
        <f t="shared" si="108"/>
        <v>-1.1475185601739213</v>
      </c>
      <c r="IJ132">
        <f t="shared" si="108"/>
        <v>0.97726115200202912</v>
      </c>
      <c r="IK132">
        <f t="shared" si="108"/>
        <v>0.39667042983637657</v>
      </c>
      <c r="IL132">
        <f t="shared" si="108"/>
        <v>1.8925857148133218</v>
      </c>
      <c r="IM132">
        <f t="shared" si="108"/>
        <v>-0.16580202100158203</v>
      </c>
      <c r="IN132">
        <f t="shared" si="108"/>
        <v>1.2000782589893788</v>
      </c>
      <c r="IO132">
        <f t="shared" si="108"/>
        <v>-0.85791043602512218</v>
      </c>
      <c r="IP132">
        <f t="shared" si="108"/>
        <v>0.42170768210780807</v>
      </c>
      <c r="IQ132">
        <f t="shared" si="108"/>
        <v>0.63793777371756732</v>
      </c>
      <c r="IR132">
        <f t="shared" si="108"/>
        <v>-1.0032408681581728</v>
      </c>
      <c r="IS132">
        <f t="shared" si="108"/>
        <v>0.63045376919035334</v>
      </c>
      <c r="IT132">
        <f t="shared" si="108"/>
        <v>5.4685642680851743E-2</v>
      </c>
      <c r="IU132">
        <f t="shared" si="108"/>
        <v>-1.0590883903205395</v>
      </c>
      <c r="IV132">
        <f t="shared" si="108"/>
        <v>0.57757006288738921</v>
      </c>
      <c r="IW132">
        <f t="shared" si="108"/>
        <v>-0.29200009521446191</v>
      </c>
      <c r="IX132">
        <f t="shared" si="108"/>
        <v>0.15673435882490594</v>
      </c>
      <c r="IY132">
        <f t="shared" ref="IY132:LJ132" si="109">+IY117</f>
        <v>-0.61929540606797673</v>
      </c>
      <c r="IZ132">
        <f t="shared" si="109"/>
        <v>1.609873834240716</v>
      </c>
      <c r="JA132">
        <f t="shared" si="109"/>
        <v>-0.55003738452796824</v>
      </c>
      <c r="JB132">
        <f t="shared" si="109"/>
        <v>0.67350583776715212</v>
      </c>
      <c r="JC132">
        <f t="shared" si="109"/>
        <v>5.1927599997725338E-2</v>
      </c>
      <c r="JD132">
        <f t="shared" si="109"/>
        <v>-0.91374431576696225</v>
      </c>
      <c r="JE132">
        <f t="shared" si="109"/>
        <v>1.5895238902885467</v>
      </c>
      <c r="JF132">
        <f t="shared" si="109"/>
        <v>0.1353168954665307</v>
      </c>
      <c r="JG132">
        <f t="shared" si="109"/>
        <v>-1.5059322322485968</v>
      </c>
      <c r="JH132">
        <f t="shared" si="109"/>
        <v>-0.21496020963240881</v>
      </c>
      <c r="JI132">
        <f t="shared" si="109"/>
        <v>0.57522129282006063</v>
      </c>
      <c r="JJ132">
        <f t="shared" si="109"/>
        <v>-1.4194552022672724</v>
      </c>
      <c r="JK132">
        <f t="shared" si="109"/>
        <v>0.54169277063920163</v>
      </c>
      <c r="JL132">
        <f t="shared" si="109"/>
        <v>0.55485088523710147</v>
      </c>
      <c r="JM132">
        <f t="shared" si="109"/>
        <v>-0.92495156422955915</v>
      </c>
      <c r="JN132">
        <f t="shared" si="109"/>
        <v>0.42807073441508692</v>
      </c>
      <c r="JO132">
        <f t="shared" si="109"/>
        <v>-1.9317667465656996E-2</v>
      </c>
      <c r="JP132">
        <f t="shared" si="109"/>
        <v>-6.3804463934502564E-2</v>
      </c>
      <c r="JQ132">
        <f t="shared" si="109"/>
        <v>-0.87730313680367544</v>
      </c>
      <c r="JR132">
        <f t="shared" si="109"/>
        <v>-0.27067017072113231</v>
      </c>
      <c r="JS132">
        <f t="shared" si="109"/>
        <v>-0.41527869143465068</v>
      </c>
      <c r="JT132">
        <f t="shared" si="109"/>
        <v>-0.62393496591539588</v>
      </c>
      <c r="JU132">
        <f t="shared" si="109"/>
        <v>-0.36140704651188571</v>
      </c>
      <c r="JV132">
        <f t="shared" si="109"/>
        <v>-0.37984364098520018</v>
      </c>
      <c r="JW132">
        <f t="shared" si="109"/>
        <v>-0.20721699911518954</v>
      </c>
      <c r="JX132">
        <f t="shared" si="109"/>
        <v>-0.57170382206095383</v>
      </c>
      <c r="JY132">
        <f t="shared" si="109"/>
        <v>0.92906475401832722</v>
      </c>
      <c r="JZ132">
        <f t="shared" si="109"/>
        <v>-1.1338829608575907</v>
      </c>
      <c r="KA132">
        <f t="shared" si="109"/>
        <v>0.30231376513256691</v>
      </c>
      <c r="KB132">
        <f t="shared" si="109"/>
        <v>-0.8838424037094228</v>
      </c>
      <c r="KC132">
        <f t="shared" si="109"/>
        <v>1.6648118617013097</v>
      </c>
      <c r="KD132">
        <f t="shared" si="109"/>
        <v>-0.28474232749431394</v>
      </c>
      <c r="KE132">
        <f t="shared" si="109"/>
        <v>1.0582834875094704</v>
      </c>
      <c r="KF132">
        <f t="shared" si="109"/>
        <v>-0.19051867639063857</v>
      </c>
      <c r="KG132">
        <f t="shared" si="109"/>
        <v>1.7007369024213403</v>
      </c>
      <c r="KH132">
        <f t="shared" si="109"/>
        <v>1.8558239389676601</v>
      </c>
      <c r="KI132">
        <f t="shared" si="109"/>
        <v>-8.8357410277239978E-3</v>
      </c>
      <c r="KJ132">
        <f t="shared" si="109"/>
        <v>0.4899561645288486</v>
      </c>
      <c r="KK132">
        <f t="shared" si="109"/>
        <v>1.7386582840117626</v>
      </c>
      <c r="KL132">
        <f t="shared" si="109"/>
        <v>-0.28243334782018792</v>
      </c>
      <c r="KM132">
        <f t="shared" si="109"/>
        <v>0.55440409596485551</v>
      </c>
      <c r="KN132">
        <f t="shared" si="109"/>
        <v>0.53250232667778619</v>
      </c>
      <c r="KO132">
        <f t="shared" si="109"/>
        <v>0.14543729776050895</v>
      </c>
      <c r="KP132">
        <f t="shared" si="109"/>
        <v>-0.90633648142102174</v>
      </c>
      <c r="KQ132">
        <f t="shared" si="109"/>
        <v>2.3940447135828435</v>
      </c>
      <c r="KR132">
        <f t="shared" si="109"/>
        <v>1.7505726646049879</v>
      </c>
      <c r="KS132">
        <f t="shared" si="109"/>
        <v>-0.27273358682577964</v>
      </c>
      <c r="KT132">
        <f t="shared" si="109"/>
        <v>1.6978219719021581</v>
      </c>
      <c r="KU132">
        <f t="shared" si="109"/>
        <v>0.42404963096487336</v>
      </c>
      <c r="KV132">
        <f t="shared" si="109"/>
        <v>0.18942728274851106</v>
      </c>
      <c r="KW132">
        <f t="shared" si="109"/>
        <v>0.74372110248077661</v>
      </c>
      <c r="KX132">
        <f t="shared" si="109"/>
        <v>0.20713855519716162</v>
      </c>
      <c r="KY132">
        <f t="shared" si="109"/>
        <v>0.34195750231447164</v>
      </c>
      <c r="KZ132">
        <f t="shared" si="109"/>
        <v>1.4196666597854346</v>
      </c>
      <c r="LA132">
        <f t="shared" si="109"/>
        <v>1.1469273886177689</v>
      </c>
      <c r="LB132">
        <f t="shared" si="109"/>
        <v>-0.14566921890946105</v>
      </c>
      <c r="LC132">
        <f t="shared" si="109"/>
        <v>-0.93710468718199991</v>
      </c>
      <c r="LD132">
        <f t="shared" si="109"/>
        <v>-0.84756607066083234</v>
      </c>
      <c r="LE132">
        <f t="shared" si="109"/>
        <v>0.16758576748543419</v>
      </c>
      <c r="LF132">
        <f t="shared" si="109"/>
        <v>-1.2692498785327189</v>
      </c>
      <c r="LG132">
        <f t="shared" si="109"/>
        <v>-1.8999799067387357</v>
      </c>
      <c r="LH132">
        <f t="shared" si="109"/>
        <v>0.19519461602612864</v>
      </c>
      <c r="LI132">
        <f t="shared" si="109"/>
        <v>-0.36712890505441464</v>
      </c>
      <c r="LJ132">
        <f t="shared" si="109"/>
        <v>-0.37581685319310054</v>
      </c>
      <c r="LK132">
        <f t="shared" ref="LK132:NV132" si="110">+LK117</f>
        <v>0.26622842597134877</v>
      </c>
      <c r="LL132">
        <f t="shared" si="110"/>
        <v>-1.2471355148591101</v>
      </c>
      <c r="LM132">
        <f t="shared" si="110"/>
        <v>6.9094312493689358E-2</v>
      </c>
      <c r="LN132">
        <f t="shared" si="110"/>
        <v>-2.3953907657414675</v>
      </c>
      <c r="LO132">
        <f t="shared" si="110"/>
        <v>0.12528744264272973</v>
      </c>
      <c r="LP132">
        <f t="shared" si="110"/>
        <v>-2.7951318770647049</v>
      </c>
      <c r="LQ132">
        <f t="shared" si="110"/>
        <v>1.9027720554731786</v>
      </c>
      <c r="LR132">
        <f t="shared" si="110"/>
        <v>-0.35276457310828846</v>
      </c>
      <c r="LS132">
        <f t="shared" si="110"/>
        <v>-4.9169557314598933E-2</v>
      </c>
      <c r="LT132">
        <f t="shared" si="110"/>
        <v>2.3908341972855851E-2</v>
      </c>
      <c r="LU132">
        <f t="shared" si="110"/>
        <v>0.71774366006138735</v>
      </c>
      <c r="LV132">
        <f t="shared" si="110"/>
        <v>0.60922502598259598</v>
      </c>
      <c r="LW132">
        <f t="shared" si="110"/>
        <v>-1.0161033969779965</v>
      </c>
      <c r="LX132">
        <f t="shared" si="110"/>
        <v>1.7729598766891286</v>
      </c>
      <c r="LY132">
        <f t="shared" si="110"/>
        <v>-3.0305818654596806</v>
      </c>
      <c r="LZ132">
        <f t="shared" si="110"/>
        <v>1.6815602066344582</v>
      </c>
      <c r="MA132">
        <f t="shared" si="110"/>
        <v>1.0999110600096174</v>
      </c>
      <c r="MB132">
        <f t="shared" si="110"/>
        <v>-0.76343440014170483</v>
      </c>
      <c r="MC132">
        <f t="shared" si="110"/>
        <v>1.5825298760319129</v>
      </c>
      <c r="MD132">
        <f t="shared" si="110"/>
        <v>-0.49116465561382938</v>
      </c>
      <c r="ME132">
        <f t="shared" si="110"/>
        <v>-0.44912667362950742</v>
      </c>
      <c r="MF132">
        <f t="shared" si="110"/>
        <v>-1.06002744360012</v>
      </c>
      <c r="MG132">
        <f t="shared" si="110"/>
        <v>2.0186871552141383</v>
      </c>
      <c r="MH132">
        <f t="shared" si="110"/>
        <v>0.51434199122013524</v>
      </c>
      <c r="MI132">
        <f t="shared" si="110"/>
        <v>1.0954408935504034</v>
      </c>
      <c r="MJ132">
        <f t="shared" si="110"/>
        <v>-0.79451865531154908</v>
      </c>
      <c r="MK132">
        <f t="shared" si="110"/>
        <v>-0.11249767339904793</v>
      </c>
      <c r="ML132">
        <f t="shared" si="110"/>
        <v>1.6945023162406869E-2</v>
      </c>
      <c r="MM132">
        <f t="shared" si="110"/>
        <v>-1.0781809578475077</v>
      </c>
      <c r="MN132">
        <f t="shared" si="110"/>
        <v>-1.8976606952492148</v>
      </c>
      <c r="MO132">
        <f t="shared" si="110"/>
        <v>1.3183580449549481</v>
      </c>
      <c r="MP132">
        <f t="shared" si="110"/>
        <v>-1.0979533726640511</v>
      </c>
      <c r="MQ132">
        <f t="shared" si="110"/>
        <v>-0.65509539126651362</v>
      </c>
      <c r="MR132">
        <f t="shared" si="110"/>
        <v>0.77165168477222323</v>
      </c>
      <c r="MS132">
        <f t="shared" si="110"/>
        <v>0.50476046453695744</v>
      </c>
      <c r="MT132">
        <f t="shared" si="110"/>
        <v>-6.8481540438369848E-2</v>
      </c>
      <c r="MU132">
        <f t="shared" si="110"/>
        <v>-0.1141916072811</v>
      </c>
      <c r="MV132">
        <f t="shared" si="110"/>
        <v>-0.33207925298484042</v>
      </c>
      <c r="MW132">
        <f t="shared" si="110"/>
        <v>0.2761498762993142</v>
      </c>
      <c r="MX132">
        <f t="shared" si="110"/>
        <v>-0.48212314140982926</v>
      </c>
      <c r="MY132">
        <f t="shared" si="110"/>
        <v>-0.682362042425666</v>
      </c>
      <c r="MZ132">
        <f t="shared" si="110"/>
        <v>-0.38535745261469856</v>
      </c>
      <c r="NA132">
        <f t="shared" si="110"/>
        <v>-8.6205318439169787E-2</v>
      </c>
      <c r="NB132">
        <f t="shared" si="110"/>
        <v>-1.2317991604504641</v>
      </c>
      <c r="NC132">
        <f t="shared" si="110"/>
        <v>-0.7489757081202697</v>
      </c>
      <c r="ND132">
        <f t="shared" si="110"/>
        <v>-0.48728452384239063</v>
      </c>
      <c r="NE132">
        <f t="shared" si="110"/>
        <v>-0.83774693848681636</v>
      </c>
      <c r="NF132">
        <f t="shared" si="110"/>
        <v>1.3799308362649754</v>
      </c>
      <c r="NG132">
        <f t="shared" si="110"/>
        <v>-0.39435462895198725</v>
      </c>
      <c r="NH132">
        <f t="shared" si="110"/>
        <v>1.3319800018507522</v>
      </c>
      <c r="NI132">
        <f t="shared" si="110"/>
        <v>7.9987785284174606E-2</v>
      </c>
      <c r="NJ132">
        <f t="shared" si="110"/>
        <v>-2.2243693820200861</v>
      </c>
      <c r="NK132">
        <f t="shared" si="110"/>
        <v>1.7158799892058596</v>
      </c>
      <c r="NL132">
        <f t="shared" si="110"/>
        <v>-1.1163092494825833</v>
      </c>
      <c r="NM132">
        <f t="shared" si="110"/>
        <v>0.49176833272213116</v>
      </c>
      <c r="NN132">
        <f t="shared" si="110"/>
        <v>-1.8206083041150123</v>
      </c>
      <c r="NO132">
        <f t="shared" si="110"/>
        <v>-0.32723278309276793</v>
      </c>
      <c r="NP132">
        <f t="shared" si="110"/>
        <v>-1.6743706510169432</v>
      </c>
      <c r="NQ132">
        <f t="shared" si="110"/>
        <v>-0.63915649661794305</v>
      </c>
      <c r="NR132">
        <f t="shared" si="110"/>
        <v>-1.5373370843008161</v>
      </c>
      <c r="NS132">
        <f t="shared" si="110"/>
        <v>-0.6709160516038537</v>
      </c>
      <c r="NT132">
        <f t="shared" si="110"/>
        <v>0.23528173187514767</v>
      </c>
      <c r="NU132">
        <f t="shared" si="110"/>
        <v>0.4922003427054733</v>
      </c>
      <c r="NV132">
        <f t="shared" si="110"/>
        <v>0.17364072846248746</v>
      </c>
      <c r="NW132">
        <f t="shared" ref="NW132:QH132" si="111">+NW117</f>
        <v>0.19815843188553117</v>
      </c>
      <c r="NX132">
        <f t="shared" si="111"/>
        <v>0.35830566957884002</v>
      </c>
      <c r="NY132">
        <f t="shared" si="111"/>
        <v>-0.20377910914248787</v>
      </c>
      <c r="NZ132">
        <f t="shared" si="111"/>
        <v>0.30655996852146927</v>
      </c>
      <c r="OA132">
        <f t="shared" si="111"/>
        <v>3.8679672798025422E-2</v>
      </c>
      <c r="OB132">
        <f t="shared" si="111"/>
        <v>1.5671957953600213</v>
      </c>
      <c r="OC132">
        <f t="shared" si="111"/>
        <v>-0.5848153250553878</v>
      </c>
      <c r="OD132">
        <f t="shared" si="111"/>
        <v>-0.69273028202587739</v>
      </c>
      <c r="OE132">
        <f t="shared" si="111"/>
        <v>1.3677436072612181</v>
      </c>
      <c r="OF132">
        <f t="shared" si="111"/>
        <v>-1.0568123798293527</v>
      </c>
      <c r="OG132">
        <f t="shared" si="111"/>
        <v>-1.4289480532170273</v>
      </c>
      <c r="OH132">
        <f t="shared" si="111"/>
        <v>-0.32892785384319723</v>
      </c>
      <c r="OI132">
        <f t="shared" si="111"/>
        <v>0.74140302785963286</v>
      </c>
      <c r="OJ132">
        <f t="shared" si="111"/>
        <v>4.181856638751924E-2</v>
      </c>
      <c r="OK132">
        <f t="shared" si="111"/>
        <v>1.8944228941109031</v>
      </c>
      <c r="OL132">
        <f t="shared" si="111"/>
        <v>-0.66155735112261027</v>
      </c>
      <c r="OM132">
        <f t="shared" si="111"/>
        <v>-0.26187194634985644</v>
      </c>
      <c r="ON132">
        <f t="shared" si="111"/>
        <v>7.6764763434766792E-2</v>
      </c>
      <c r="OO132">
        <f t="shared" si="111"/>
        <v>0.37212544157227967</v>
      </c>
      <c r="OP132">
        <f t="shared" si="111"/>
        <v>0.75008983912994154</v>
      </c>
      <c r="OQ132">
        <f t="shared" si="111"/>
        <v>0.24047608349064831</v>
      </c>
      <c r="OR132">
        <f t="shared" si="111"/>
        <v>2.3124448489397764</v>
      </c>
      <c r="OS132">
        <f t="shared" si="111"/>
        <v>0.85713736552861519</v>
      </c>
      <c r="OT132">
        <f t="shared" si="111"/>
        <v>7.8223365562735125E-2</v>
      </c>
      <c r="OU132">
        <f t="shared" si="111"/>
        <v>0.29983198146510404</v>
      </c>
      <c r="OV132">
        <f t="shared" si="111"/>
        <v>0.92847585619892925</v>
      </c>
      <c r="OW132">
        <f t="shared" si="111"/>
        <v>-1.7755428416421637</v>
      </c>
      <c r="OX132">
        <f t="shared" si="111"/>
        <v>-1.060295744537143</v>
      </c>
      <c r="OY132">
        <f t="shared" si="111"/>
        <v>-0.88101842266041785</v>
      </c>
      <c r="OZ132">
        <f t="shared" si="111"/>
        <v>-0.75201796789770015</v>
      </c>
      <c r="PA132">
        <f t="shared" si="111"/>
        <v>0.1850685293902643</v>
      </c>
      <c r="PB132">
        <f t="shared" si="111"/>
        <v>0.36230517252988648</v>
      </c>
      <c r="PC132">
        <f t="shared" si="111"/>
        <v>-0.32400635063822847</v>
      </c>
      <c r="PD132">
        <f t="shared" si="111"/>
        <v>-0.56101725931512192</v>
      </c>
      <c r="PE132">
        <f t="shared" si="111"/>
        <v>1.6878857422852889</v>
      </c>
      <c r="PF132">
        <f t="shared" si="111"/>
        <v>-0.34057848097290844</v>
      </c>
      <c r="PG132">
        <f t="shared" si="111"/>
        <v>0.17317461242782883</v>
      </c>
      <c r="PH132">
        <f t="shared" si="111"/>
        <v>0.75567641033558175</v>
      </c>
      <c r="PI132">
        <f t="shared" si="111"/>
        <v>-0.94293682195711881</v>
      </c>
      <c r="PJ132">
        <f t="shared" si="111"/>
        <v>-0.51320739657967351</v>
      </c>
      <c r="PK132">
        <f t="shared" si="111"/>
        <v>-0.21582195586233865</v>
      </c>
      <c r="PL132">
        <f t="shared" si="111"/>
        <v>-0.76261585491010919</v>
      </c>
      <c r="PM132">
        <f t="shared" si="111"/>
        <v>-0.55395730669260956</v>
      </c>
      <c r="PN132">
        <f t="shared" si="111"/>
        <v>-0.77423010225174949</v>
      </c>
      <c r="PO132">
        <f t="shared" si="111"/>
        <v>1.1766724128392525</v>
      </c>
      <c r="PP132">
        <f t="shared" si="111"/>
        <v>2.1023333829361945</v>
      </c>
      <c r="PQ132">
        <f t="shared" si="111"/>
        <v>-1.4709667084389366</v>
      </c>
      <c r="PR132">
        <f t="shared" si="111"/>
        <v>8.8202796177938581E-2</v>
      </c>
      <c r="PS132">
        <f t="shared" si="111"/>
        <v>-0.43689055928552989</v>
      </c>
      <c r="PT132">
        <f t="shared" si="111"/>
        <v>-0.27225723897572607</v>
      </c>
      <c r="PU132">
        <f t="shared" si="111"/>
        <v>0.44481566874310374</v>
      </c>
      <c r="PV132">
        <f t="shared" si="111"/>
        <v>-0.42321289583924226</v>
      </c>
      <c r="PW132">
        <f t="shared" si="111"/>
        <v>1.0062831279356033</v>
      </c>
      <c r="PX132">
        <f t="shared" si="111"/>
        <v>0.60646470956271514</v>
      </c>
      <c r="PY132">
        <f t="shared" si="111"/>
        <v>1.3154453881725203</v>
      </c>
      <c r="PZ132">
        <f t="shared" si="111"/>
        <v>-0.20541847334243357</v>
      </c>
      <c r="QA132">
        <f t="shared" si="111"/>
        <v>0.12837176655011717</v>
      </c>
      <c r="QB132">
        <f t="shared" si="111"/>
        <v>-1.4533634384861216</v>
      </c>
      <c r="QC132">
        <f t="shared" si="111"/>
        <v>-1.1795827958849259</v>
      </c>
      <c r="QD132">
        <f t="shared" si="111"/>
        <v>0.79399569585802965</v>
      </c>
      <c r="QE132">
        <f t="shared" si="111"/>
        <v>-0.48435822463943623</v>
      </c>
      <c r="QF132">
        <f t="shared" si="111"/>
        <v>0.80822928794077598</v>
      </c>
      <c r="QG132">
        <f t="shared" si="111"/>
        <v>-0.80293830251321197</v>
      </c>
      <c r="QH132">
        <f t="shared" si="111"/>
        <v>-1.4915713109076023E-3</v>
      </c>
      <c r="QI132">
        <f t="shared" ref="QI132:SG132" si="112">+QI117</f>
        <v>-7.0705254984204657E-2</v>
      </c>
      <c r="QJ132">
        <f t="shared" si="112"/>
        <v>0.61051537159073632</v>
      </c>
      <c r="QK132">
        <f t="shared" si="112"/>
        <v>0.94496726887882687</v>
      </c>
      <c r="QL132">
        <f t="shared" si="112"/>
        <v>-0.57341594583704136</v>
      </c>
      <c r="QM132">
        <f t="shared" si="112"/>
        <v>2.0940387912560254</v>
      </c>
      <c r="QN132">
        <f t="shared" si="112"/>
        <v>0.97356860351283103</v>
      </c>
      <c r="QO132">
        <f t="shared" si="112"/>
        <v>-0.64253754317178391</v>
      </c>
      <c r="QP132">
        <f t="shared" si="112"/>
        <v>0.85481815403909422</v>
      </c>
      <c r="QQ132">
        <f t="shared" si="112"/>
        <v>0.56343651522183791</v>
      </c>
      <c r="QR132">
        <f t="shared" si="112"/>
        <v>-0.47800199354242068</v>
      </c>
      <c r="QS132">
        <f t="shared" si="112"/>
        <v>-1.4033003026270308</v>
      </c>
      <c r="QT132">
        <f t="shared" si="112"/>
        <v>-2.1827509044669569</v>
      </c>
      <c r="QU132">
        <f t="shared" si="112"/>
        <v>-0.91223682829877362</v>
      </c>
      <c r="QV132">
        <f t="shared" si="112"/>
        <v>-1.9543404050637037</v>
      </c>
      <c r="QW132">
        <f t="shared" si="112"/>
        <v>-1.7324509826721624</v>
      </c>
      <c r="QX132">
        <f t="shared" si="112"/>
        <v>-4.2355168261565268E-2</v>
      </c>
      <c r="QY132">
        <f t="shared" si="112"/>
        <v>-5.6229509937111288E-3</v>
      </c>
      <c r="QZ132">
        <f t="shared" si="112"/>
        <v>-0.82359747466398403</v>
      </c>
      <c r="RA132">
        <f t="shared" si="112"/>
        <v>-0.57675606512930244</v>
      </c>
      <c r="RB132">
        <f t="shared" si="112"/>
        <v>-1.2771647561748978</v>
      </c>
      <c r="RC132">
        <f t="shared" si="112"/>
        <v>0.96792973636183888</v>
      </c>
      <c r="RD132">
        <f t="shared" si="112"/>
        <v>-0.63017409956955817</v>
      </c>
      <c r="RE132">
        <f t="shared" si="112"/>
        <v>-0.37269956010277383</v>
      </c>
      <c r="RF132">
        <f t="shared" si="112"/>
        <v>-1.3744033822149504</v>
      </c>
      <c r="RG132">
        <f t="shared" si="112"/>
        <v>-1.0273197403876111</v>
      </c>
      <c r="RH132">
        <f t="shared" si="112"/>
        <v>0.62133494793670252</v>
      </c>
      <c r="RI132">
        <f t="shared" si="112"/>
        <v>-1.1730116966646165</v>
      </c>
      <c r="RJ132">
        <f t="shared" si="112"/>
        <v>0.45786009650328197</v>
      </c>
      <c r="RK132">
        <f t="shared" si="112"/>
        <v>4.2048213799716905E-2</v>
      </c>
      <c r="RL132">
        <f t="shared" si="112"/>
        <v>-1.5960540622472763</v>
      </c>
      <c r="RM132">
        <f t="shared" si="112"/>
        <v>-1.8327773432247341</v>
      </c>
      <c r="RN132">
        <f t="shared" si="112"/>
        <v>-0.1386376879963791</v>
      </c>
      <c r="RO132">
        <f t="shared" si="112"/>
        <v>0.63887455326039344</v>
      </c>
      <c r="RP132">
        <f t="shared" si="112"/>
        <v>-0.30864498512528371</v>
      </c>
      <c r="RQ132">
        <f t="shared" si="112"/>
        <v>1.0374878911534324</v>
      </c>
      <c r="RR132">
        <f t="shared" si="112"/>
        <v>0.24709606805117801</v>
      </c>
      <c r="RS132">
        <f t="shared" si="112"/>
        <v>0.3948503035644535</v>
      </c>
      <c r="RT132">
        <f t="shared" si="112"/>
        <v>2.3756547307129949</v>
      </c>
      <c r="RU132">
        <f t="shared" si="112"/>
        <v>-0.54240103963820729</v>
      </c>
      <c r="RV132">
        <f t="shared" si="112"/>
        <v>-0.80812469605007209</v>
      </c>
      <c r="RW132">
        <f t="shared" si="112"/>
        <v>0.86767840912216343</v>
      </c>
      <c r="RX132">
        <f t="shared" si="112"/>
        <v>0.16510398381797131</v>
      </c>
      <c r="RY132">
        <f t="shared" si="112"/>
        <v>0.53629605645255651</v>
      </c>
      <c r="RZ132">
        <f t="shared" si="112"/>
        <v>0.74988747655879706</v>
      </c>
      <c r="SA132">
        <f t="shared" si="112"/>
        <v>0.94927827376523055</v>
      </c>
      <c r="SB132">
        <f t="shared" si="112"/>
        <v>1.1167367119924165</v>
      </c>
      <c r="SC132">
        <f t="shared" si="112"/>
        <v>-0.81941607277258299</v>
      </c>
      <c r="SD132">
        <f t="shared" si="112"/>
        <v>2.0169318304397166</v>
      </c>
      <c r="SE132">
        <f t="shared" si="112"/>
        <v>-0.59546891861828044</v>
      </c>
      <c r="SF132">
        <f t="shared" si="112"/>
        <v>-1.3771614248980768</v>
      </c>
      <c r="SG132">
        <f t="shared" si="112"/>
        <v>-0.18296759662916884</v>
      </c>
    </row>
    <row r="134" spans="1:502">
      <c r="A134">
        <f>+A129</f>
        <v>2015</v>
      </c>
    </row>
    <row r="135" spans="1:502">
      <c r="A135" t="s">
        <v>535</v>
      </c>
      <c r="B135">
        <f t="array" ref="B135:B137">+MMULT($W$44:$Y$46,B130:B132)</f>
        <v>-2.0544476827690805</v>
      </c>
      <c r="C135">
        <f t="array" ref="C135:C137">+MMULT($W$44:$Y$46,C130:C132)</f>
        <v>-0.94134563582768016</v>
      </c>
      <c r="D135">
        <f t="array" ref="D135:D137">+MMULT($W$44:$Y$46,D130:D132)</f>
        <v>-0.66811757508535186</v>
      </c>
      <c r="E135">
        <f t="array" ref="E135:E137">+MMULT($W$44:$Y$46,E130:E132)</f>
        <v>0.49211454870703053</v>
      </c>
      <c r="F135">
        <f t="array" ref="F135:F137">+MMULT($W$44:$Y$46,F130:F132)</f>
        <v>0.49886700479926976</v>
      </c>
      <c r="G135">
        <f t="array" ref="G135:G137">+MMULT($W$44:$Y$46,G130:G132)</f>
        <v>0.57626986449580009</v>
      </c>
      <c r="H135">
        <f t="array" ref="H135:H137">+MMULT($W$44:$Y$46,H130:H132)</f>
        <v>7.6213529216481682E-2</v>
      </c>
      <c r="I135">
        <f t="array" ref="I135:I137">+MMULT($W$44:$Y$46,I130:I132)</f>
        <v>-0.7712683964025836</v>
      </c>
      <c r="J135">
        <f t="array" ref="J135:J137">+MMULT($W$44:$Y$46,J130:J132)</f>
        <v>1.1051135615114998</v>
      </c>
      <c r="K135">
        <f t="array" ref="K135:K137">+MMULT($W$44:$Y$46,K130:K132)</f>
        <v>-0.24920497607514769</v>
      </c>
      <c r="L135">
        <f t="array" ref="L135:L137">+MMULT($W$44:$Y$46,L130:L132)</f>
        <v>-0.62763463349880166</v>
      </c>
      <c r="M135">
        <f t="array" ref="M135:M137">+MMULT($W$44:$Y$46,M130:M132)</f>
        <v>-5.589753896956947E-2</v>
      </c>
      <c r="N135">
        <f t="array" ref="N135:N137">+MMULT($W$44:$Y$46,N130:N132)</f>
        <v>0.53583064098871702</v>
      </c>
      <c r="O135">
        <f t="array" ref="O135:O137">+MMULT($W$44:$Y$46,O130:O132)</f>
        <v>-0.93031476950395453</v>
      </c>
      <c r="P135">
        <f t="array" ref="P135:P137">+MMULT($W$44:$Y$46,P130:P132)</f>
        <v>-0.16998185452444109</v>
      </c>
      <c r="Q135">
        <f t="array" ref="Q135:Q137">+MMULT($W$44:$Y$46,Q130:Q132)</f>
        <v>-0.19122387318188402</v>
      </c>
      <c r="R135">
        <f t="array" ref="R135:R137">+MMULT($W$44:$Y$46,R130:R132)</f>
        <v>-0.34349891192942766</v>
      </c>
      <c r="S135">
        <f t="array" ref="S135:S137">+MMULT($W$44:$Y$46,S130:S132)</f>
        <v>-0.52963260963153802</v>
      </c>
      <c r="T135">
        <f t="array" ref="T135:T137">+MMULT($W$44:$Y$46,T130:T132)</f>
        <v>-0.66847526846281002</v>
      </c>
      <c r="U135">
        <f t="array" ref="U135:U137">+MMULT($W$44:$Y$46,U130:U132)</f>
        <v>1.5842001225373294</v>
      </c>
      <c r="V135">
        <f t="array" ref="V135:V137">+MMULT($W$44:$Y$46,V130:V132)</f>
        <v>-1.9841172160190714</v>
      </c>
      <c r="W135">
        <f t="array" ref="W135:W137">+MMULT($W$44:$Y$46,W130:W132)</f>
        <v>-0.60925714263916997</v>
      </c>
      <c r="X135">
        <f t="array" ref="X135:X137">+MMULT($W$44:$Y$46,X130:X132)</f>
        <v>-9.5293490125732683E-2</v>
      </c>
      <c r="Y135">
        <f t="array" ref="Y135:Y137">+MMULT($W$44:$Y$46,Y130:Y132)</f>
        <v>-0.48453442988306161</v>
      </c>
      <c r="Z135">
        <f t="array" ref="Z135:Z137">+MMULT($W$44:$Y$46,Z130:Z132)</f>
        <v>-0.44411110385942115</v>
      </c>
      <c r="AA135">
        <f t="array" ref="AA135:AA137">+MMULT($W$44:$Y$46,AA130:AA132)</f>
        <v>-0.25547852047867897</v>
      </c>
      <c r="AB135">
        <f t="array" ref="AB135:AB137">+MMULT($W$44:$Y$46,AB130:AB132)</f>
        <v>1.4949913941992472</v>
      </c>
      <c r="AC135">
        <f t="array" ref="AC135:AC137">+MMULT($W$44:$Y$46,AC130:AC132)</f>
        <v>0.69741862425547163</v>
      </c>
      <c r="AD135">
        <f t="array" ref="AD135:AD137">+MMULT($W$44:$Y$46,AD130:AD132)</f>
        <v>-0.63553568276976791</v>
      </c>
      <c r="AE135">
        <f t="array" ref="AE135:AE137">+MMULT($W$44:$Y$46,AE130:AE132)</f>
        <v>1.4281623481774683</v>
      </c>
      <c r="AF135">
        <f t="array" ref="AF135:AF137">+MMULT($W$44:$Y$46,AF130:AF132)</f>
        <v>0.40722397430904134</v>
      </c>
      <c r="AG135">
        <f t="array" ref="AG135:AG137">+MMULT($W$44:$Y$46,AG130:AG132)</f>
        <v>-1.0083455797964669</v>
      </c>
      <c r="AH135">
        <f t="array" ref="AH135:AH137">+MMULT($W$44:$Y$46,AH130:AH132)</f>
        <v>0.32895668895032032</v>
      </c>
      <c r="AI135">
        <f t="array" ref="AI135:AI137">+MMULT($W$44:$Y$46,AI130:AI132)</f>
        <v>0.92105845976950762</v>
      </c>
      <c r="AJ135">
        <f t="array" ref="AJ135:AJ137">+MMULT($W$44:$Y$46,AJ130:AJ132)</f>
        <v>-0.47497308718506015</v>
      </c>
      <c r="AK135">
        <f t="array" ref="AK135:AK137">+MMULT($W$44:$Y$46,AK130:AK132)</f>
        <v>0.6580425449536117</v>
      </c>
      <c r="AL135">
        <f t="array" ref="AL135:AL137">+MMULT($W$44:$Y$46,AL130:AL132)</f>
        <v>1.1092906252860397</v>
      </c>
      <c r="AM135">
        <f t="array" ref="AM135:AM137">+MMULT($W$44:$Y$46,AM130:AM132)</f>
        <v>1.1696573442884066</v>
      </c>
      <c r="AN135">
        <f t="array" ref="AN135:AN137">+MMULT($W$44:$Y$46,AN130:AN132)</f>
        <v>-0.27051952700079746</v>
      </c>
      <c r="AO135">
        <f t="array" ref="AO135:AO137">+MMULT($W$44:$Y$46,AO130:AO132)</f>
        <v>-1.0627030500575358</v>
      </c>
      <c r="AP135">
        <f t="array" ref="AP135:AP137">+MMULT($W$44:$Y$46,AP130:AP132)</f>
        <v>-0.98604141052651617</v>
      </c>
      <c r="AQ135">
        <f t="array" ref="AQ135:AQ137">+MMULT($W$44:$Y$46,AQ130:AQ132)</f>
        <v>0.69228174991808544</v>
      </c>
      <c r="AR135">
        <f t="array" ref="AR135:AR137">+MMULT($W$44:$Y$46,AR130:AR132)</f>
        <v>1.1380134034959355</v>
      </c>
      <c r="AS135">
        <f t="array" ref="AS135:AS137">+MMULT($W$44:$Y$46,AS130:AS132)</f>
        <v>0.18698023869542821</v>
      </c>
      <c r="AT135">
        <f t="array" ref="AT135:AT137">+MMULT($W$44:$Y$46,AT130:AT132)</f>
        <v>-1.0980113607835236</v>
      </c>
      <c r="AU135">
        <f t="array" ref="AU135:AU137">+MMULT($W$44:$Y$46,AU130:AU132)</f>
        <v>4.2370767745357474E-2</v>
      </c>
      <c r="AV135">
        <f t="array" ref="AV135:AV137">+MMULT($W$44:$Y$46,AV130:AV132)</f>
        <v>-0.96117178486601762</v>
      </c>
      <c r="AW135">
        <f t="array" ref="AW135:AW137">+MMULT($W$44:$Y$46,AW130:AW132)</f>
        <v>2.2698426859327041</v>
      </c>
      <c r="AX135">
        <f t="array" ref="AX135:AX137">+MMULT($W$44:$Y$46,AX130:AX132)</f>
        <v>1.8212474981497579</v>
      </c>
      <c r="AY135">
        <f t="array" ref="AY135:AY137">+MMULT($W$44:$Y$46,AY130:AY132)</f>
        <v>0.84168431212609651</v>
      </c>
      <c r="AZ135">
        <f t="array" ref="AZ135:AZ137">+MMULT($W$44:$Y$46,AZ130:AZ132)</f>
        <v>0.30539065693211409</v>
      </c>
      <c r="BA135">
        <f t="array" ref="BA135:BA137">+MMULT($W$44:$Y$46,BA130:BA132)</f>
        <v>-0.15780140142927324</v>
      </c>
      <c r="BB135">
        <f t="array" ref="BB135:BB137">+MMULT($W$44:$Y$46,BB130:BB132)</f>
        <v>1.4086998540728801</v>
      </c>
      <c r="BC135">
        <f t="array" ref="BC135:BC137">+MMULT($W$44:$Y$46,BC130:BC132)</f>
        <v>-1.4587570550627287</v>
      </c>
      <c r="BD135">
        <f t="array" ref="BD135:BD137">+MMULT($W$44:$Y$46,BD130:BD132)</f>
        <v>7.3207911253117403E-3</v>
      </c>
      <c r="BE135">
        <f t="array" ref="BE135:BE137">+MMULT($W$44:$Y$46,BE130:BE132)</f>
        <v>0.90547693881034119</v>
      </c>
      <c r="BF135">
        <f t="array" ref="BF135:BF137">+MMULT($W$44:$Y$46,BF130:BF132)</f>
        <v>-1.1037781729023224</v>
      </c>
      <c r="BG135">
        <f t="array" ref="BG135:BG137">+MMULT($W$44:$Y$46,BG130:BG132)</f>
        <v>1.0325336008543646</v>
      </c>
      <c r="BH135">
        <f t="array" ref="BH135:BH137">+MMULT($W$44:$Y$46,BH130:BH132)</f>
        <v>2.156394269715536E-2</v>
      </c>
      <c r="BI135">
        <f t="array" ref="BI135:BI137">+MMULT($W$44:$Y$46,BI130:BI132)</f>
        <v>1.1838915535258139</v>
      </c>
      <c r="BJ135">
        <f t="array" ref="BJ135:BJ137">+MMULT($W$44:$Y$46,BJ130:BJ132)</f>
        <v>6.3737979084910801E-2</v>
      </c>
      <c r="BK135">
        <f t="array" ref="BK135:BK137">+MMULT($W$44:$Y$46,BK130:BK132)</f>
        <v>1.0844547817778567</v>
      </c>
      <c r="BL135">
        <f t="array" ref="BL135:BL137">+MMULT($W$44:$Y$46,BL130:BL132)</f>
        <v>-0.44685242616055243</v>
      </c>
      <c r="BM135">
        <f t="array" ref="BM135:BM137">+MMULT($W$44:$Y$46,BM130:BM132)</f>
        <v>2.2436118382524342</v>
      </c>
      <c r="BN135">
        <f t="array" ref="BN135:BN137">+MMULT($W$44:$Y$46,BN130:BN132)</f>
        <v>1.1361454491914313</v>
      </c>
      <c r="BO135">
        <f t="array" ref="BO135:BO137">+MMULT($W$44:$Y$46,BO130:BO132)</f>
        <v>1.0010943401612167</v>
      </c>
      <c r="BP135">
        <f t="array" ref="BP135:BP137">+MMULT($W$44:$Y$46,BP130:BP132)</f>
        <v>-0.40513742960720167</v>
      </c>
      <c r="BQ135">
        <f t="array" ref="BQ135:BQ137">+MMULT($W$44:$Y$46,BQ130:BQ132)</f>
        <v>-1.9323073174796772</v>
      </c>
      <c r="BR135">
        <f t="array" ref="BR135:BR137">+MMULT($W$44:$Y$46,BR130:BR132)</f>
        <v>0.25401396481653055</v>
      </c>
      <c r="BS135">
        <f t="array" ref="BS135:BS137">+MMULT($W$44:$Y$46,BS130:BS132)</f>
        <v>1.5409033263814413</v>
      </c>
      <c r="BT135">
        <f t="array" ref="BT135:BT137">+MMULT($W$44:$Y$46,BT130:BT132)</f>
        <v>0.131231738633133</v>
      </c>
      <c r="BU135">
        <f t="array" ref="BU135:BU137">+MMULT($W$44:$Y$46,BU130:BU132)</f>
        <v>-1.6762465516699134</v>
      </c>
      <c r="BV135">
        <f t="array" ref="BV135:BV137">+MMULT($W$44:$Y$46,BV130:BV132)</f>
        <v>0.59585953846792905</v>
      </c>
      <c r="BW135">
        <f t="array" ref="BW135:BW137">+MMULT($W$44:$Y$46,BW130:BW132)</f>
        <v>0.57735089336989609</v>
      </c>
      <c r="BX135">
        <f t="array" ref="BX135:BX137">+MMULT($W$44:$Y$46,BX130:BX132)</f>
        <v>1.0669158831698216</v>
      </c>
      <c r="BY135">
        <f t="array" ref="BY135:BY137">+MMULT($W$44:$Y$46,BY130:BY132)</f>
        <v>-0.80838305868473537</v>
      </c>
      <c r="BZ135">
        <f t="array" ref="BZ135:BZ137">+MMULT($W$44:$Y$46,BZ130:BZ132)</f>
        <v>1.0755601397917287</v>
      </c>
      <c r="CA135">
        <f t="array" ref="CA135:CA137">+MMULT($W$44:$Y$46,CA130:CA132)</f>
        <v>-0.8309038311665915</v>
      </c>
      <c r="CB135">
        <f t="array" ref="CB135:CB137">+MMULT($W$44:$Y$46,CB130:CB132)</f>
        <v>-1.5675514830020791</v>
      </c>
      <c r="CC135">
        <f t="array" ref="CC135:CC137">+MMULT($W$44:$Y$46,CC130:CC132)</f>
        <v>1.8770158700663564</v>
      </c>
      <c r="CD135">
        <f t="array" ref="CD135:CD137">+MMULT($W$44:$Y$46,CD130:CD132)</f>
        <v>-1.3066658309674901</v>
      </c>
      <c r="CE135">
        <f t="array" ref="CE135:CE137">+MMULT($W$44:$Y$46,CE130:CE132)</f>
        <v>-1.7618386025248071E-2</v>
      </c>
      <c r="CF135">
        <f t="array" ref="CF135:CF137">+MMULT($W$44:$Y$46,CF130:CF132)</f>
        <v>1.1822203305789118</v>
      </c>
      <c r="CG135">
        <f t="array" ref="CG135:CG137">+MMULT($W$44:$Y$46,CG130:CG132)</f>
        <v>8.7428210192512304E-2</v>
      </c>
      <c r="CH135">
        <f t="array" ref="CH135:CH137">+MMULT($W$44:$Y$46,CH130:CH132)</f>
        <v>0.97537419913653967</v>
      </c>
      <c r="CI135">
        <f t="array" ref="CI135:CI137">+MMULT($W$44:$Y$46,CI130:CI132)</f>
        <v>-1.2211016007086213</v>
      </c>
      <c r="CJ135">
        <f t="array" ref="CJ135:CJ137">+MMULT($W$44:$Y$46,CJ130:CJ132)</f>
        <v>-0.162493146230267</v>
      </c>
      <c r="CK135">
        <f t="array" ref="CK135:CK137">+MMULT($W$44:$Y$46,CK130:CK132)</f>
        <v>0.27683877666922613</v>
      </c>
      <c r="CL135">
        <f t="array" ref="CL135:CL137">+MMULT($W$44:$Y$46,CL130:CL132)</f>
        <v>-1.8307382957649829</v>
      </c>
      <c r="CM135">
        <f t="array" ref="CM135:CM137">+MMULT($W$44:$Y$46,CM130:CM132)</f>
        <v>-0.31058416605426453</v>
      </c>
      <c r="CN135">
        <f t="array" ref="CN135:CN137">+MMULT($W$44:$Y$46,CN130:CN132)</f>
        <v>-8.5413204166164283E-2</v>
      </c>
      <c r="CO135">
        <f t="array" ref="CO135:CO137">+MMULT($W$44:$Y$46,CO130:CO132)</f>
        <v>-0.52385983595644836</v>
      </c>
      <c r="CP135">
        <f t="array" ref="CP135:CP137">+MMULT($W$44:$Y$46,CP130:CP132)</f>
        <v>-0.23212313011608696</v>
      </c>
      <c r="CQ135">
        <f t="array" ref="CQ135:CQ137">+MMULT($W$44:$Y$46,CQ130:CQ132)</f>
        <v>0.32630280280812329</v>
      </c>
      <c r="CR135">
        <f t="array" ref="CR135:CR137">+MMULT($W$44:$Y$46,CR130:CR132)</f>
        <v>-0.92608405172279573</v>
      </c>
      <c r="CS135">
        <f t="array" ref="CS135:CS137">+MMULT($W$44:$Y$46,CS130:CS132)</f>
        <v>0.87558966993827592</v>
      </c>
      <c r="CT135">
        <f t="array" ref="CT135:CT137">+MMULT($W$44:$Y$46,CT130:CT132)</f>
        <v>0.93717652079486147</v>
      </c>
      <c r="CU135">
        <f t="array" ref="CU135:CU137">+MMULT($W$44:$Y$46,CU130:CU132)</f>
        <v>-0.83532730593449167</v>
      </c>
      <c r="CV135">
        <f t="array" ref="CV135:CV137">+MMULT($W$44:$Y$46,CV130:CV132)</f>
        <v>-1.1668792590568144</v>
      </c>
      <c r="CW135">
        <f t="array" ref="CW135:CW137">+MMULT($W$44:$Y$46,CW130:CW132)</f>
        <v>-1.3155247036158721</v>
      </c>
      <c r="CX135">
        <f t="array" ref="CX135:CX137">+MMULT($W$44:$Y$46,CX130:CX132)</f>
        <v>0.76115560974766727</v>
      </c>
      <c r="CY135">
        <f t="array" ref="CY135:CY137">+MMULT($W$44:$Y$46,CY130:CY132)</f>
        <v>-1.1655776525999526</v>
      </c>
      <c r="CZ135">
        <f t="array" ref="CZ135:CZ137">+MMULT($W$44:$Y$46,CZ130:CZ132)</f>
        <v>0.60976884288747835</v>
      </c>
      <c r="DA135">
        <f t="array" ref="DA135:DA137">+MMULT($W$44:$Y$46,DA130:DA132)</f>
        <v>-0.73750015438509653</v>
      </c>
      <c r="DB135">
        <f t="array" ref="DB135:DB137">+MMULT($W$44:$Y$46,DB130:DB132)</f>
        <v>1.0417263206550409</v>
      </c>
      <c r="DC135">
        <f t="array" ref="DC135:DC137">+MMULT($W$44:$Y$46,DC130:DC132)</f>
        <v>0.57228754489343181</v>
      </c>
      <c r="DD135">
        <f t="array" ref="DD135:DD137">+MMULT($W$44:$Y$46,DD130:DD132)</f>
        <v>0.17270827293484492</v>
      </c>
      <c r="DE135">
        <f t="array" ref="DE135:DE137">+MMULT($W$44:$Y$46,DE130:DE132)</f>
        <v>0.47916406125761235</v>
      </c>
      <c r="DF135">
        <f t="array" ref="DF135:DF137">+MMULT($W$44:$Y$46,DF130:DF132)</f>
        <v>0.44730947880952682</v>
      </c>
      <c r="DG135">
        <f t="array" ref="DG135:DG137">+MMULT($W$44:$Y$46,DG130:DG132)</f>
        <v>1.2438707713692678</v>
      </c>
      <c r="DH135">
        <f t="array" ref="DH135:DH137">+MMULT($W$44:$Y$46,DH130:DH132)</f>
        <v>-1.6367651515402464</v>
      </c>
      <c r="DI135">
        <f t="array" ref="DI135:DI137">+MMULT($W$44:$Y$46,DI130:DI132)</f>
        <v>0.1968426399861237</v>
      </c>
      <c r="DJ135">
        <f t="array" ref="DJ135:DJ137">+MMULT($W$44:$Y$46,DJ130:DJ132)</f>
        <v>-1.9504304486042274</v>
      </c>
      <c r="DK135">
        <f t="array" ref="DK135:DK137">+MMULT($W$44:$Y$46,DK130:DK132)</f>
        <v>-3.0527142580629465E-2</v>
      </c>
      <c r="DL135">
        <f t="array" ref="DL135:DL137">+MMULT($W$44:$Y$46,DL130:DL132)</f>
        <v>-0.49470186413731176</v>
      </c>
      <c r="DM135">
        <f t="array" ref="DM135:DM137">+MMULT($W$44:$Y$46,DM130:DM132)</f>
        <v>0.81734725216092463</v>
      </c>
      <c r="DN135">
        <f t="array" ref="DN135:DN137">+MMULT($W$44:$Y$46,DN130:DN132)</f>
        <v>-0.467858963344502</v>
      </c>
      <c r="DO135">
        <f t="array" ref="DO135:DO137">+MMULT($W$44:$Y$46,DO130:DO132)</f>
        <v>-1.4289254273827126</v>
      </c>
      <c r="DP135">
        <f t="array" ref="DP135:DP137">+MMULT($W$44:$Y$46,DP130:DP132)</f>
        <v>0.23829234728452622</v>
      </c>
      <c r="DQ135">
        <f t="array" ref="DQ135:DQ137">+MMULT($W$44:$Y$46,DQ130:DQ132)</f>
        <v>-1.8466357792075709</v>
      </c>
      <c r="DR135">
        <f t="array" ref="DR135:DR137">+MMULT($W$44:$Y$46,DR130:DR132)</f>
        <v>2.3664675902967534</v>
      </c>
      <c r="DS135">
        <f t="array" ref="DS135:DS137">+MMULT($W$44:$Y$46,DS130:DS132)</f>
        <v>-1.3093286594441236</v>
      </c>
      <c r="DT135">
        <f t="array" ref="DT135:DT137">+MMULT($W$44:$Y$46,DT130:DT132)</f>
        <v>-0.90868624328031355</v>
      </c>
      <c r="DU135">
        <f t="array" ref="DU135:DU137">+MMULT($W$44:$Y$46,DU130:DU132)</f>
        <v>0.51008267936801555</v>
      </c>
      <c r="DV135">
        <f t="array" ref="DV135:DV137">+MMULT($W$44:$Y$46,DV130:DV132)</f>
        <v>3.7217995924528659E-2</v>
      </c>
      <c r="DW135">
        <f t="array" ref="DW135:DW137">+MMULT($W$44:$Y$46,DW130:DW132)</f>
        <v>-1.4582205149965415</v>
      </c>
      <c r="DX135">
        <f t="array" ref="DX135:DX137">+MMULT($W$44:$Y$46,DX130:DX132)</f>
        <v>-0.43765771917444563</v>
      </c>
      <c r="DY135">
        <f t="array" ref="DY135:DY137">+MMULT($W$44:$Y$46,DY130:DY132)</f>
        <v>3.273490559371886E-2</v>
      </c>
      <c r="DZ135">
        <f t="array" ref="DZ135:DZ137">+MMULT($W$44:$Y$46,DZ130:DZ132)</f>
        <v>-0.59678755406389006</v>
      </c>
      <c r="EA135">
        <f t="array" ref="EA135:EA137">+MMULT($W$44:$Y$46,EA130:EA132)</f>
        <v>-0.61404029796995863</v>
      </c>
      <c r="EB135">
        <f t="array" ref="EB135:EB137">+MMULT($W$44:$Y$46,EB130:EB132)</f>
        <v>-0.47737758155575155</v>
      </c>
      <c r="EC135">
        <f t="array" ref="EC135:EC137">+MMULT($W$44:$Y$46,EC130:EC132)</f>
        <v>-0.34061153149916762</v>
      </c>
      <c r="ED135">
        <f t="array" ref="ED135:ED137">+MMULT($W$44:$Y$46,ED130:ED132)</f>
        <v>0.17188955253755164</v>
      </c>
      <c r="EE135">
        <f t="array" ref="EE135:EE137">+MMULT($W$44:$Y$46,EE130:EE132)</f>
        <v>5.0136688407061675E-2</v>
      </c>
      <c r="EF135">
        <f t="array" ref="EF135:EF137">+MMULT($W$44:$Y$46,EF130:EF132)</f>
        <v>-1.3842574732799011</v>
      </c>
      <c r="EG135">
        <f t="array" ref="EG135:EG137">+MMULT($W$44:$Y$46,EG130:EG132)</f>
        <v>-0.82503964696170695</v>
      </c>
      <c r="EH135">
        <f t="array" ref="EH135:EH137">+MMULT($W$44:$Y$46,EH130:EH132)</f>
        <v>-0.46469933851028766</v>
      </c>
      <c r="EI135">
        <f t="array" ref="EI135:EI137">+MMULT($W$44:$Y$46,EI130:EI132)</f>
        <v>0.69971879139107107</v>
      </c>
      <c r="EJ135">
        <f t="array" ref="EJ135:EJ137">+MMULT($W$44:$Y$46,EJ130:EJ132)</f>
        <v>-0.55132671297437963</v>
      </c>
      <c r="EK135">
        <f t="array" ref="EK135:EK137">+MMULT($W$44:$Y$46,EK130:EK132)</f>
        <v>-0.19115531528453789</v>
      </c>
      <c r="EL135">
        <f t="array" ref="EL135:EL137">+MMULT($W$44:$Y$46,EL130:EL132)</f>
        <v>-0.50438541873927811</v>
      </c>
      <c r="EM135">
        <f t="array" ref="EM135:EM137">+MMULT($W$44:$Y$46,EM130:EM132)</f>
        <v>0.29086433143644935</v>
      </c>
      <c r="EN135">
        <f t="array" ref="EN135:EN137">+MMULT($W$44:$Y$46,EN130:EN132)</f>
        <v>-0.1544053015288504</v>
      </c>
      <c r="EO135">
        <f t="array" ref="EO135:EO137">+MMULT($W$44:$Y$46,EO130:EO132)</f>
        <v>-0.45648033957046974</v>
      </c>
      <c r="EP135">
        <f t="array" ref="EP135:EP137">+MMULT($W$44:$Y$46,EP130:EP132)</f>
        <v>1.0322653308212708</v>
      </c>
      <c r="EQ135">
        <f t="array" ref="EQ135:EQ137">+MMULT($W$44:$Y$46,EQ130:EQ132)</f>
        <v>0.17741392803385095</v>
      </c>
      <c r="ER135">
        <f t="array" ref="ER135:ER137">+MMULT($W$44:$Y$46,ER130:ER132)</f>
        <v>1.1285603624038865</v>
      </c>
      <c r="ES135">
        <f t="array" ref="ES135:ES137">+MMULT($W$44:$Y$46,ES130:ES132)</f>
        <v>0.20150855137652326</v>
      </c>
      <c r="ET135">
        <f t="array" ref="ET135:ET137">+MMULT($W$44:$Y$46,ET130:ET132)</f>
        <v>1.1655776525999526</v>
      </c>
      <c r="EU135">
        <f t="array" ref="EU135:EU137">+MMULT($W$44:$Y$46,EU130:EU132)</f>
        <v>0.4473849918558791</v>
      </c>
      <c r="EV135">
        <f t="array" ref="EV135:EV137">+MMULT($W$44:$Y$46,EV130:EV132)</f>
        <v>0.85216075371476196</v>
      </c>
      <c r="EW135">
        <f t="array" ref="EW135:EW137">+MMULT($W$44:$Y$46,EW130:EW132)</f>
        <v>0.49603725274648913</v>
      </c>
      <c r="EX135">
        <f t="array" ref="EX135:EX137">+MMULT($W$44:$Y$46,EX130:EX132)</f>
        <v>0.31700178140149421</v>
      </c>
      <c r="EY135">
        <f t="array" ref="EY135:EY137">+MMULT($W$44:$Y$46,EY130:EY132)</f>
        <v>0.65361310862942068</v>
      </c>
      <c r="EZ135">
        <f t="array" ref="EZ135:EZ137">+MMULT($W$44:$Y$46,EZ130:EZ132)</f>
        <v>0.79909694116883379</v>
      </c>
      <c r="FA135">
        <f t="array" ref="FA135:FA137">+MMULT($W$44:$Y$46,FA130:FA132)</f>
        <v>1.0131724532067228</v>
      </c>
      <c r="FB135">
        <f t="array" ref="FB135:FB137">+MMULT($W$44:$Y$46,FB130:FB132)</f>
        <v>0.5495322845307975</v>
      </c>
      <c r="FC135">
        <f t="array" ref="FC135:FC137">+MMULT($W$44:$Y$46,FC130:FC132)</f>
        <v>1.6465182576322741</v>
      </c>
      <c r="FD135">
        <f t="array" ref="FD135:FD137">+MMULT($W$44:$Y$46,FD130:FD132)</f>
        <v>-0.43266193500261235</v>
      </c>
      <c r="FE135">
        <f t="array" ref="FE135:FE137">+MMULT($W$44:$Y$46,FE130:FE132)</f>
        <v>-0.92304167082897048</v>
      </c>
      <c r="FF135">
        <f t="array" ref="FF135:FF137">+MMULT($W$44:$Y$46,FF130:FF132)</f>
        <v>-8.2390695126642252E-2</v>
      </c>
      <c r="FG135">
        <f t="array" ref="FG135:FG137">+MMULT($W$44:$Y$46,FG130:FG132)</f>
        <v>-1.0265124290004843</v>
      </c>
      <c r="FH135">
        <f t="array" ref="FH135:FH137">+MMULT($W$44:$Y$46,FH130:FH132)</f>
        <v>5.0338387728239509E-2</v>
      </c>
      <c r="FI135">
        <f t="array" ref="FI135:FI137">+MMULT($W$44:$Y$46,FI130:FI132)</f>
        <v>-1.3758874482473786</v>
      </c>
      <c r="FJ135">
        <f t="array" ref="FJ135:FJ137">+MMULT($W$44:$Y$46,FJ130:FJ132)</f>
        <v>-0.80306535047318972</v>
      </c>
      <c r="FK135">
        <f t="array" ref="FK135:FK137">+MMULT($W$44:$Y$46,FK130:FK132)</f>
        <v>2.256647774675356E-2</v>
      </c>
      <c r="FL135">
        <f t="array" ref="FL135:FL137">+MMULT($W$44:$Y$46,FL130:FL132)</f>
        <v>1.4294341468528753</v>
      </c>
      <c r="FM135">
        <f t="array" ref="FM135:FM137">+MMULT($W$44:$Y$46,FM130:FM132)</f>
        <v>0.65626798836433287</v>
      </c>
      <c r="FN135">
        <f t="array" ref="FN135:FN137">+MMULT($W$44:$Y$46,FN130:FN132)</f>
        <v>-0.16398949685930059</v>
      </c>
      <c r="FO135">
        <f t="array" ref="FO135:FO137">+MMULT($W$44:$Y$46,FO130:FO132)</f>
        <v>-0.17932560041782214</v>
      </c>
      <c r="FP135">
        <f t="array" ref="FP135:FP137">+MMULT($W$44:$Y$46,FP130:FP132)</f>
        <v>-0.92608405172279573</v>
      </c>
      <c r="FQ135">
        <f t="array" ref="FQ135:FQ137">+MMULT($W$44:$Y$46,FQ130:FQ132)</f>
        <v>-0.4310761610292142</v>
      </c>
      <c r="FR135">
        <f t="array" ref="FR135:FR137">+MMULT($W$44:$Y$46,FR130:FR132)</f>
        <v>0.15189250555220635</v>
      </c>
      <c r="FS135">
        <f t="array" ref="FS135:FS137">+MMULT($W$44:$Y$46,FS130:FS132)</f>
        <v>-0.7968653319305804</v>
      </c>
      <c r="FT135">
        <f t="array" ref="FT135:FT137">+MMULT($W$44:$Y$46,FT130:FT132)</f>
        <v>1.4582205149965415</v>
      </c>
      <c r="FU135">
        <f t="array" ref="FU135:FU137">+MMULT($W$44:$Y$46,FU130:FU132)</f>
        <v>1.0754190496261757</v>
      </c>
      <c r="FV135">
        <f t="array" ref="FV135:FV137">+MMULT($W$44:$Y$46,FV130:FV132)</f>
        <v>-0.23822378938718008</v>
      </c>
      <c r="FW135">
        <f t="array" ref="FW135:FW137">+MMULT($W$44:$Y$46,FW130:FW132)</f>
        <v>-1.2759956110358772</v>
      </c>
      <c r="FX135">
        <f t="array" ref="FX135:FX137">+MMULT($W$44:$Y$46,FX130:FX132)</f>
        <v>0.76723043560816628</v>
      </c>
      <c r="FY135">
        <f t="array" ref="FY135:FY137">+MMULT($W$44:$Y$46,FY130:FY132)</f>
        <v>1.2644619867982798</v>
      </c>
      <c r="FZ135">
        <f t="array" ref="FZ135:FZ137">+MMULT($W$44:$Y$46,FZ130:FZ132)</f>
        <v>8.521051125227129E-2</v>
      </c>
      <c r="GA135">
        <f t="array" ref="GA135:GA137">+MMULT($W$44:$Y$46,GA130:GA132)</f>
        <v>0.6889929580309001</v>
      </c>
      <c r="GB135">
        <f t="array" ref="GB135:GB137">+MMULT($W$44:$Y$46,GB130:GB132)</f>
        <v>-0.44784303809756865</v>
      </c>
      <c r="GC135">
        <f t="array" ref="GC135:GC137">+MMULT($W$44:$Y$46,GC130:GC132)</f>
        <v>0.41813560950694761</v>
      </c>
      <c r="GD135">
        <f t="array" ref="GD135:GD137">+MMULT($W$44:$Y$46,GD130:GD132)</f>
        <v>-0.69852151216930125</v>
      </c>
      <c r="GE135">
        <f t="array" ref="GE135:GE137">+MMULT($W$44:$Y$46,GE130:GE132)</f>
        <v>0.68380640405775572</v>
      </c>
      <c r="GF135">
        <f t="array" ref="GF135:GF137">+MMULT($W$44:$Y$46,GF130:GF132)</f>
        <v>0.27641749335799759</v>
      </c>
      <c r="GG135">
        <f t="array" ref="GG135:GG137">+MMULT($W$44:$Y$46,GG130:GG132)</f>
        <v>-0.89626633434079184</v>
      </c>
      <c r="GH135">
        <f t="array" ref="GH135:GH137">+MMULT($W$44:$Y$46,GH130:GH132)</f>
        <v>-1.4601043667844882</v>
      </c>
      <c r="GI135">
        <f t="array" ref="GI135:GI137">+MMULT($W$44:$Y$46,GI130:GI132)</f>
        <v>-0.41888577200689475</v>
      </c>
      <c r="GJ135">
        <f t="array" ref="GJ135:GJ137">+MMULT($W$44:$Y$46,GJ130:GJ132)</f>
        <v>-1.2779390783867337</v>
      </c>
      <c r="GK135">
        <f t="array" ref="GK135:GK137">+MMULT($W$44:$Y$46,GK130:GK132)</f>
        <v>-0.92210769367671841</v>
      </c>
      <c r="GL135">
        <f t="array" ref="GL135:GL137">+MMULT($W$44:$Y$46,GL130:GL132)</f>
        <v>0.11340668532313129</v>
      </c>
      <c r="GM135">
        <f t="array" ref="GM135:GM137">+MMULT($W$44:$Y$46,GM130:GM132)</f>
        <v>-0.29185394978075047</v>
      </c>
      <c r="GN135">
        <f t="array" ref="GN135:GN137">+MMULT($W$44:$Y$46,GN130:GN132)</f>
        <v>-0.49485885178630729</v>
      </c>
      <c r="GO135">
        <f t="array" ref="GO135:GO137">+MMULT($W$44:$Y$46,GO130:GO132)</f>
        <v>-0.82389304096841021</v>
      </c>
      <c r="GP135">
        <f t="array" ref="GP135:GP137">+MMULT($W$44:$Y$46,GP130:GP132)</f>
        <v>-1.7466883008040206</v>
      </c>
      <c r="GQ135">
        <f t="array" ref="GQ135:GQ137">+MMULT($W$44:$Y$46,GQ130:GQ132)</f>
        <v>-0.36323365043797023</v>
      </c>
      <c r="GR135">
        <f t="array" ref="GR135:GR137">+MMULT($W$44:$Y$46,GR130:GR132)</f>
        <v>-0.37911126202625495</v>
      </c>
      <c r="GS135">
        <f t="array" ref="GS135:GS137">+MMULT($W$44:$Y$46,GS130:GS132)</f>
        <v>-1.0711545496927015</v>
      </c>
      <c r="GT135">
        <f t="array" ref="GT135:GT137">+MMULT($W$44:$Y$46,GT130:GT132)</f>
        <v>-0.32551488378500004</v>
      </c>
      <c r="GU135">
        <f t="array" ref="GU135:GU137">+MMULT($W$44:$Y$46,GU130:GU132)</f>
        <v>0.47210855938724883</v>
      </c>
      <c r="GV135">
        <f t="array" ref="GV135:GV137">+MMULT($W$44:$Y$46,GV130:GV132)</f>
        <v>-0.39704163616406379</v>
      </c>
      <c r="GW135">
        <f t="array" ref="GW135:GW137">+MMULT($W$44:$Y$46,GW130:GW132)</f>
        <v>-0.73616476577591905</v>
      </c>
      <c r="GX135">
        <f t="array" ref="GX135:GX137">+MMULT($W$44:$Y$46,GX130:GX132)</f>
        <v>0.29503642724741352</v>
      </c>
      <c r="GY135">
        <f t="array" ref="GY135:GY137">+MMULT($W$44:$Y$46,GY130:GY132)</f>
        <v>-1.6080304502177688E-2</v>
      </c>
      <c r="GZ135">
        <f t="array" ref="GZ135:GZ137">+MMULT($W$44:$Y$46,GZ130:GZ132)</f>
        <v>0.51548186218220449</v>
      </c>
      <c r="HA135">
        <f t="array" ref="HA135:HA137">+MMULT($W$44:$Y$46,HA130:HA132)</f>
        <v>-0.19416987558233861</v>
      </c>
      <c r="HB135">
        <f t="array" ref="HB135:HB137">+MMULT($W$44:$Y$46,HB130:HB132)</f>
        <v>1.2468237289187285</v>
      </c>
      <c r="HC135">
        <f t="array" ref="HC135:HC137">+MMULT($W$44:$Y$46,HC130:HC132)</f>
        <v>0.70368620710271201</v>
      </c>
      <c r="HD135">
        <f t="array" ref="HD135:HD137">+MMULT($W$44:$Y$46,HD130:HD132)</f>
        <v>1.6053994167080206</v>
      </c>
      <c r="HE135">
        <f t="array" ref="HE135:HE137">+MMULT($W$44:$Y$46,HE130:HE132)</f>
        <v>0.45601931255063466</v>
      </c>
      <c r="HF135">
        <f t="array" ref="HF135:HF137">+MMULT($W$44:$Y$46,HF130:HF132)</f>
        <v>-0.81434858934656651</v>
      </c>
      <c r="HG135">
        <f t="array" ref="HG135:HG137">+MMULT($W$44:$Y$46,HG130:HG132)</f>
        <v>-1.0295846176757644</v>
      </c>
      <c r="HH135">
        <f t="array" ref="HH135:HH137">+MMULT($W$44:$Y$46,HH130:HH132)</f>
        <v>0.25582826511441586</v>
      </c>
      <c r="HI135">
        <f t="array" ref="HI135:HI137">+MMULT($W$44:$Y$46,HI130:HI132)</f>
        <v>-0.82503964696170695</v>
      </c>
      <c r="HJ135">
        <f t="array" ref="HJ135:HJ137">+MMULT($W$44:$Y$46,HJ130:HJ132)</f>
        <v>0.2747303729276529</v>
      </c>
      <c r="HK135">
        <f t="array" ref="HK135:HK137">+MMULT($W$44:$Y$46,HK130:HK132)</f>
        <v>1.3176032995759905</v>
      </c>
      <c r="HL135">
        <f t="array" ref="HL135:HL137">+MMULT($W$44:$Y$46,HL130:HL132)</f>
        <v>0.26757451819305805</v>
      </c>
      <c r="HM135">
        <f t="array" ref="HM135:HM137">+MMULT($W$44:$Y$46,HM130:HM132)</f>
        <v>0.55467512042447464</v>
      </c>
      <c r="HN135">
        <f t="array" ref="HN135:HN137">+MMULT($W$44:$Y$46,HN130:HN132)</f>
        <v>0.23732160720181322</v>
      </c>
      <c r="HO135">
        <f t="array" ref="HO135:HO137">+MMULT($W$44:$Y$46,HO130:HO132)</f>
        <v>-1.823600325699261</v>
      </c>
      <c r="HP135">
        <f t="array" ref="HP135:HP137">+MMULT($W$44:$Y$46,HP130:HP132)</f>
        <v>1.230216820277515</v>
      </c>
      <c r="HQ135">
        <f t="array" ref="HQ135:HQ137">+MMULT($W$44:$Y$46,HQ130:HQ132)</f>
        <v>-0.70711310837730479</v>
      </c>
      <c r="HR135">
        <f t="array" ref="HR135:HR137">+MMULT($W$44:$Y$46,HR130:HR132)</f>
        <v>-0.67719702531649983</v>
      </c>
      <c r="HS135">
        <f t="array" ref="HS135:HS137">+MMULT($W$44:$Y$46,HS130:HS132)</f>
        <v>-1.2138682457422436</v>
      </c>
      <c r="HT135">
        <f t="array" ref="HT135:HT137">+MMULT($W$44:$Y$46,HT130:HT132)</f>
        <v>2.0298542758833968</v>
      </c>
      <c r="HU135">
        <f t="array" ref="HU135:HU137">+MMULT($W$44:$Y$46,HU130:HU132)</f>
        <v>-0.10101260979420368</v>
      </c>
      <c r="HV135">
        <f t="array" ref="HV135:HV137">+MMULT($W$44:$Y$46,HV130:HV132)</f>
        <v>0.40112232144523308</v>
      </c>
      <c r="HW135">
        <f t="array" ref="HW135:HW137">+MMULT($W$44:$Y$46,HW130:HW132)</f>
        <v>-0.39615137709127884</v>
      </c>
      <c r="HX135">
        <f t="array" ref="HX135:HX137">+MMULT($W$44:$Y$46,HX130:HX132)</f>
        <v>2.2365772018290889E-2</v>
      </c>
      <c r="HY135">
        <f t="array" ref="HY135:HY137">+MMULT($W$44:$Y$46,HY130:HY132)</f>
        <v>0.1566468466942553</v>
      </c>
      <c r="HZ135">
        <f t="array" ref="HZ135:HZ137">+MMULT($W$44:$Y$46,HZ130:HZ132)</f>
        <v>0.82891068417997704</v>
      </c>
      <c r="IA135">
        <f t="array" ref="IA135:IA137">+MMULT($W$44:$Y$46,IA130:IA132)</f>
        <v>-0.58854272171347799</v>
      </c>
      <c r="IB135">
        <f t="array" ref="IB135:IB137">+MMULT($W$44:$Y$46,IB130:IB132)</f>
        <v>0.78518266878570864</v>
      </c>
      <c r="IC135">
        <f t="array" ref="IC135:IC137">+MMULT($W$44:$Y$46,IC130:IC132)</f>
        <v>0.36148492725928555</v>
      </c>
      <c r="ID135">
        <f t="array" ref="ID135:ID137">+MMULT($W$44:$Y$46,ID130:ID132)</f>
        <v>0.46623940721878837</v>
      </c>
      <c r="IE135">
        <f t="array" ref="IE135:IE137">+MMULT($W$44:$Y$46,IE130:IE132)</f>
        <v>3.273490559371886E-2</v>
      </c>
      <c r="IF135">
        <f t="array" ref="IF135:IF137">+MMULT($W$44:$Y$46,IF130:IF132)</f>
        <v>-0.53486288168414953</v>
      </c>
      <c r="IG135">
        <f t="array" ref="IG135:IG137">+MMULT($W$44:$Y$46,IG130:IG132)</f>
        <v>-0.73864576678567795</v>
      </c>
      <c r="IH135">
        <f t="array" ref="IH135:IH137">+MMULT($W$44:$Y$46,IH130:IH132)</f>
        <v>1.180090067797605E-2</v>
      </c>
      <c r="II135">
        <f t="array" ref="II135:II137">+MMULT($W$44:$Y$46,II130:II132)</f>
        <v>-1.158779491242816</v>
      </c>
      <c r="IJ135">
        <f t="array" ref="IJ135:IJ137">+MMULT($W$44:$Y$46,IJ130:IJ132)</f>
        <v>-0.63170836363096483</v>
      </c>
      <c r="IK135">
        <f t="array" ref="IK135:IK137">+MMULT($W$44:$Y$46,IK130:IK132)</f>
        <v>0.13413998451041143</v>
      </c>
      <c r="IL135">
        <f t="array" ref="IL135:IL137">+MMULT($W$44:$Y$46,IL130:IL132)</f>
        <v>1.5873160292920767</v>
      </c>
      <c r="IM135">
        <f t="array" ref="IM135:IM137">+MMULT($W$44:$Y$46,IM130:IM132)</f>
        <v>6.9974760557981075E-2</v>
      </c>
      <c r="IN135">
        <f t="array" ref="IN135:IN137">+MMULT($W$44:$Y$46,IN130:IN132)</f>
        <v>0.66079678396004005</v>
      </c>
      <c r="IO135">
        <f t="array" ref="IO135:IO137">+MMULT($W$44:$Y$46,IO130:IO132)</f>
        <v>0.48554888804524177</v>
      </c>
      <c r="IP135">
        <f t="array" ref="IP135:IP137">+MMULT($W$44:$Y$46,IP130:IP132)</f>
        <v>-0.11644211106795042</v>
      </c>
      <c r="IQ135">
        <f t="array" ref="IQ135:IQ137">+MMULT($W$44:$Y$46,IQ130:IQ132)</f>
        <v>0.20686799048210572</v>
      </c>
      <c r="IR135">
        <f t="array" ref="IR135:IR137">+MMULT($W$44:$Y$46,IR130:IR132)</f>
        <v>0.65237509210632916</v>
      </c>
      <c r="IS135">
        <f t="array" ref="IS135:IS137">+MMULT($W$44:$Y$46,IS130:IS132)</f>
        <v>0.22513519255035441</v>
      </c>
      <c r="IT135">
        <f t="array" ref="IT135:IT137">+MMULT($W$44:$Y$46,IT130:IT132)</f>
        <v>0.51954565638721606</v>
      </c>
      <c r="IU135">
        <f t="array" ref="IU135:IU137">+MMULT($W$44:$Y$46,IU130:IU132)</f>
        <v>-1.4996334593644829</v>
      </c>
      <c r="IV135">
        <f t="array" ref="IV135:IV137">+MMULT($W$44:$Y$46,IV130:IV132)</f>
        <v>0.19759777044964663</v>
      </c>
      <c r="IW135">
        <f t="array" ref="IW135:IW137">+MMULT($W$44:$Y$46,IW130:IW132)</f>
        <v>-0.43100064798286192</v>
      </c>
      <c r="IX135">
        <f t="array" ref="IX135:IX137">+MMULT($W$44:$Y$46,IX130:IX132)</f>
        <v>0.81952322020712887</v>
      </c>
      <c r="IY135">
        <f t="array" ref="IY135:IY137">+MMULT($W$44:$Y$46,IY130:IY132)</f>
        <v>1.0495220490982</v>
      </c>
      <c r="IZ135">
        <f t="array" ref="IZ135:IZ137">+MMULT($W$44:$Y$46,IZ130:IZ132)</f>
        <v>1.4496835663878718</v>
      </c>
      <c r="JA135">
        <f t="array" ref="JA135:JA137">+MMULT($W$44:$Y$46,JA130:JA132)</f>
        <v>-0.12704076456058078</v>
      </c>
      <c r="JB135">
        <f t="array" ref="JB135:JB137">+MMULT($W$44:$Y$46,JB130:JB132)</f>
        <v>0.96399160099164671</v>
      </c>
      <c r="JC135">
        <f t="array" ref="JC135:JC137">+MMULT($W$44:$Y$46,JC130:JC132)</f>
        <v>0.79080441636809384</v>
      </c>
      <c r="JD135">
        <f t="array" ref="JD135:JD137">+MMULT($W$44:$Y$46,JD130:JD132)</f>
        <v>-0.75715937984728676</v>
      </c>
      <c r="JE135">
        <f t="array" ref="JE135:JE137">+MMULT($W$44:$Y$46,JE130:JE132)</f>
        <v>0.82232912603474562</v>
      </c>
      <c r="JF135">
        <f t="array" ref="JF135:JF137">+MMULT($W$44:$Y$46,JF130:JF132)</f>
        <v>-0.59915429191140535</v>
      </c>
      <c r="JG135">
        <f t="array" ref="JG135:JG137">+MMULT($W$44:$Y$46,JG130:JG132)</f>
        <v>-0.77879784199807933</v>
      </c>
      <c r="JH135">
        <f t="array" ref="JH135:JH137">+MMULT($W$44:$Y$46,JH130:JH132)</f>
        <v>7.4468780408657662E-2</v>
      </c>
      <c r="JI135">
        <f t="array" ref="JI135:JI137">+MMULT($W$44:$Y$46,JI130:JI132)</f>
        <v>-1.4026071435435081</v>
      </c>
      <c r="JJ135">
        <f t="array" ref="JJ135:JJ137">+MMULT($W$44:$Y$46,JJ130:JJ132)</f>
        <v>-0.83437743129879705</v>
      </c>
      <c r="JK135">
        <f t="array" ref="JK135:JK137">+MMULT($W$44:$Y$46,JK130:JK132)</f>
        <v>-0.65007989293430546</v>
      </c>
      <c r="JL135">
        <f t="array" ref="JL135:JL137">+MMULT($W$44:$Y$46,JL130:JL132)</f>
        <v>7.2321626551193119E-2</v>
      </c>
      <c r="JM135">
        <f t="array" ref="JM135:JM137">+MMULT($W$44:$Y$46,JM130:JM132)</f>
        <v>0.97226425393808336</v>
      </c>
      <c r="JN135">
        <f t="array" ref="JN135:JN137">+MMULT($W$44:$Y$46,JN130:JN132)</f>
        <v>0.82723548686221438</v>
      </c>
      <c r="JO135">
        <f t="array" ref="JO135:JO137">+MMULT($W$44:$Y$46,JO130:JO132)</f>
        <v>0.99072918095664919</v>
      </c>
      <c r="JP135">
        <f t="array" ref="JP135:JP137">+MMULT($W$44:$Y$46,JP130:JP132)</f>
        <v>-0.26036699663727475</v>
      </c>
      <c r="JQ135">
        <f t="array" ref="JQ135:JQ137">+MMULT($W$44:$Y$46,JQ130:JQ132)</f>
        <v>1.3863718385777652</v>
      </c>
      <c r="JR135">
        <f t="array" ref="JR135:JR137">+MMULT($W$44:$Y$46,JR130:JR132)</f>
        <v>-0.70627948408928409</v>
      </c>
      <c r="JS135">
        <f t="array" ref="JS135:JS137">+MMULT($W$44:$Y$46,JS130:JS132)</f>
        <v>1.0524153910847511</v>
      </c>
      <c r="JT135">
        <f t="array" ref="JT135:JT137">+MMULT($W$44:$Y$46,JT130:JT132)</f>
        <v>-0.74295497839133451</v>
      </c>
      <c r="JU135">
        <f t="array" ref="JU135:JU137">+MMULT($W$44:$Y$46,JU130:JU132)</f>
        <v>-1.0767027714141648</v>
      </c>
      <c r="JV135">
        <f t="array" ref="JV135:JV137">+MMULT($W$44:$Y$46,JV130:JV132)</f>
        <v>1.1759090296522043</v>
      </c>
      <c r="JW135">
        <f t="array" ref="JW135:JW137">+MMULT($W$44:$Y$46,JW130:JW132)</f>
        <v>0.36032043659711599</v>
      </c>
      <c r="JX135">
        <f t="array" ref="JX135:JX137">+MMULT($W$44:$Y$46,JX130:JX132)</f>
        <v>1.4423230315539535</v>
      </c>
      <c r="JY135">
        <f t="array" ref="JY135:JY137">+MMULT($W$44:$Y$46,JY130:JY132)</f>
        <v>-4.1114866553393021E-3</v>
      </c>
      <c r="JZ135">
        <f t="array" ref="JZ135:JZ137">+MMULT($W$44:$Y$46,JZ130:JZ132)</f>
        <v>0.9603153079455482</v>
      </c>
      <c r="KA135">
        <f t="array" ref="KA135:KA137">+MMULT($W$44:$Y$46,KA130:KA132)</f>
        <v>-0.25303825677024172</v>
      </c>
      <c r="KB135">
        <f t="array" ref="KB135:KB137">+MMULT($W$44:$Y$46,KB130:KB132)</f>
        <v>-0.67792036081313756</v>
      </c>
      <c r="KC135">
        <f t="array" ref="KC135:KC137">+MMULT($W$44:$Y$46,KC130:KC132)</f>
        <v>0.47582558973466887</v>
      </c>
      <c r="KD135">
        <f t="array" ref="KD135:KD137">+MMULT($W$44:$Y$46,KD130:KD132)</f>
        <v>-0.24816170372422786</v>
      </c>
      <c r="KE135">
        <f t="array" ref="KE135:KE137">+MMULT($W$44:$Y$46,KE130:KE132)</f>
        <v>1.3138634165961218</v>
      </c>
      <c r="KF135">
        <f t="array" ref="KF135:KF137">+MMULT($W$44:$Y$46,KF130:KF132)</f>
        <v>-0.23940318394007706</v>
      </c>
      <c r="KG135">
        <f t="array" ref="KG135:KG137">+MMULT($W$44:$Y$46,KG130:KG132)</f>
        <v>-8.7562345209059131E-2</v>
      </c>
      <c r="KH135">
        <f t="array" ref="KH135:KH137">+MMULT($W$44:$Y$46,KH130:KH132)</f>
        <v>-7.1584380756543109E-2</v>
      </c>
      <c r="KI135">
        <f t="array" ref="KI135:KI137">+MMULT($W$44:$Y$46,KI130:KI132)</f>
        <v>-0.7543415509070881</v>
      </c>
      <c r="KJ135">
        <f t="array" ref="KJ135:KJ137">+MMULT($W$44:$Y$46,KJ130:KJ132)</f>
        <v>-5.4488624499470116E-3</v>
      </c>
      <c r="KK135">
        <f t="array" ref="KK135:KK137">+MMULT($W$44:$Y$46,KK130:KK132)</f>
        <v>0.8274441413323983</v>
      </c>
      <c r="KL135">
        <f t="array" ref="KL135:KL137">+MMULT($W$44:$Y$46,KL130:KL132)</f>
        <v>0.37134037340097492</v>
      </c>
      <c r="KM135">
        <f t="array" ref="KM135:KM137">+MMULT($W$44:$Y$46,KM130:KM132)</f>
        <v>-0.80653895060539516</v>
      </c>
      <c r="KN135">
        <f t="array" ref="KN135:KN137">+MMULT($W$44:$Y$46,KN130:KN132)</f>
        <v>-0.44913967659085474</v>
      </c>
      <c r="KO135">
        <f t="array" ref="KO135:KO137">+MMULT($W$44:$Y$46,KO130:KO132)</f>
        <v>5.315124870486241E-2</v>
      </c>
      <c r="KP135">
        <f t="array" ref="KP135:KP137">+MMULT($W$44:$Y$46,KP130:KP132)</f>
        <v>0.16882332541856249</v>
      </c>
      <c r="KQ135">
        <f t="array" ref="KQ135:KQ137">+MMULT($W$44:$Y$46,KQ130:KQ132)</f>
        <v>0.32572949981147498</v>
      </c>
      <c r="KR135">
        <f t="array" ref="KR135:KR137">+MMULT($W$44:$Y$46,KR130:KR132)</f>
        <v>0.91873146563059882</v>
      </c>
      <c r="KS135">
        <f t="array" ref="KS135:KS137">+MMULT($W$44:$Y$46,KS130:KS132)</f>
        <v>-0.42640031371166304</v>
      </c>
      <c r="KT135">
        <f t="array" ref="KT135:KT137">+MMULT($W$44:$Y$46,KT130:KT132)</f>
        <v>-0.62850104634642268</v>
      </c>
      <c r="KU135">
        <f t="array" ref="KU135:KU137">+MMULT($W$44:$Y$46,KU130:KU132)</f>
        <v>0.10740935969441501</v>
      </c>
      <c r="KV135">
        <f t="array" ref="KV135:KV137">+MMULT($W$44:$Y$46,KV130:KV132)</f>
        <v>-1.194691906339622</v>
      </c>
      <c r="KW135">
        <f t="array" ref="KW135:KW137">+MMULT($W$44:$Y$46,KW130:KW132)</f>
        <v>-1.3574940599043044</v>
      </c>
      <c r="KX135">
        <f t="array" ref="KX135:KX137">+MMULT($W$44:$Y$46,KX130:KX132)</f>
        <v>-0.29772806991278666</v>
      </c>
      <c r="KY135">
        <f t="array" ref="KY135:KY137">+MMULT($W$44:$Y$46,KY130:KY132)</f>
        <v>-1.2538941346798194</v>
      </c>
      <c r="KZ135">
        <f t="array" ref="KZ135:KZ137">+MMULT($W$44:$Y$46,KZ130:KZ132)</f>
        <v>0.46362129041433719</v>
      </c>
      <c r="LA135">
        <f t="array" ref="LA135:LA137">+MMULT($W$44:$Y$46,LA130:LA132)</f>
        <v>-8.9108375473850809E-2</v>
      </c>
      <c r="LB135">
        <f t="array" ref="LB135:LB137">+MMULT($W$44:$Y$46,LB130:LB132)</f>
        <v>1.1133424963784693</v>
      </c>
      <c r="LC135">
        <f t="array" ref="LC135:LC137">+MMULT($W$44:$Y$46,LC130:LC132)</f>
        <v>0.13901256318556462</v>
      </c>
      <c r="LD135">
        <f t="array" ref="LD135:LD137">+MMULT($W$44:$Y$46,LD130:LD132)</f>
        <v>1.30076786461029</v>
      </c>
      <c r="LE135">
        <f t="array" ref="LE135:LE137">+MMULT($W$44:$Y$46,LE130:LE132)</f>
        <v>1.53118996399802</v>
      </c>
      <c r="LF135">
        <f t="array" ref="LF135:LF137">+MMULT($W$44:$Y$46,LF130:LF132)</f>
        <v>0.33650401921468898</v>
      </c>
      <c r="LG135">
        <f t="array" ref="LG135:LG137">+MMULT($W$44:$Y$46,LG130:LG132)</f>
        <v>-1.2580235060040317</v>
      </c>
      <c r="LH135">
        <f t="array" ref="LH135:LH137">+MMULT($W$44:$Y$46,LH130:LH132)</f>
        <v>-0.32465443249366999</v>
      </c>
      <c r="LI135">
        <f t="array" ref="LI135:LI137">+MMULT($W$44:$Y$46,LI130:LI132)</f>
        <v>1.3201071532181983</v>
      </c>
      <c r="LJ135">
        <f t="array" ref="LJ135:LJ137">+MMULT($W$44:$Y$46,LJ130:LJ132)</f>
        <v>0.17564036503728722</v>
      </c>
      <c r="LK135">
        <f t="array" ref="LK135:LK137">+MMULT($W$44:$Y$46,LK130:LK132)</f>
        <v>1.2034315478621846</v>
      </c>
      <c r="LL135">
        <f t="array" ref="LL135:LL137">+MMULT($W$44:$Y$46,LL130:LL132)</f>
        <v>-0.13163712446091899</v>
      </c>
      <c r="LM135">
        <f t="array" ref="LM135:LM137">+MMULT($W$44:$Y$46,LM130:LM132)</f>
        <v>0.24725654076071552</v>
      </c>
      <c r="LN135">
        <f t="array" ref="LN135:LN137">+MMULT($W$44:$Y$46,LN130:LN132)</f>
        <v>4.4647088655793032E-2</v>
      </c>
      <c r="LO135">
        <f t="array" ref="LO135:LO137">+MMULT($W$44:$Y$46,LO130:LO132)</f>
        <v>0.96867340986548878</v>
      </c>
      <c r="LP135">
        <f t="array" ref="LP135:LP137">+MMULT($W$44:$Y$46,LP130:LP132)</f>
        <v>1.4050354841393635</v>
      </c>
      <c r="LQ135">
        <f t="array" ref="LQ135:LQ137">+MMULT($W$44:$Y$46,LQ130:LQ132)</f>
        <v>0.76174182944961277</v>
      </c>
      <c r="LR135">
        <f t="array" ref="LR135:LR137">+MMULT($W$44:$Y$46,LR130:LR132)</f>
        <v>0.7196134983267547</v>
      </c>
      <c r="LS135">
        <f t="array" ref="LS135:LS137">+MMULT($W$44:$Y$46,LS130:LS132)</f>
        <v>-0.17475308674264778</v>
      </c>
      <c r="LT135">
        <f t="array" ref="LT135:LT137">+MMULT($W$44:$Y$46,LT130:LT132)</f>
        <v>0.92257468225284445</v>
      </c>
      <c r="LU135">
        <f t="array" ref="LU135:LU137">+MMULT($W$44:$Y$46,LU130:LU132)</f>
        <v>2.215918422095446</v>
      </c>
      <c r="LV135">
        <f t="array" ref="LV135:LV137">+MMULT($W$44:$Y$46,LV130:LV132)</f>
        <v>0.27543383656998743</v>
      </c>
      <c r="LW135">
        <f t="array" ref="LW135:LW137">+MMULT($W$44:$Y$46,LW130:LW132)</f>
        <v>0.76271952468133186</v>
      </c>
      <c r="LX135">
        <f t="array" ref="LX135:LX137">+MMULT($W$44:$Y$46,LX130:LX132)</f>
        <v>1.8119713165610081</v>
      </c>
      <c r="LY135">
        <f t="array" ref="LY135:LY137">+MMULT($W$44:$Y$46,LY130:LY132)</f>
        <v>0.49485885178630729</v>
      </c>
      <c r="LZ135">
        <f t="array" ref="LZ135:LZ137">+MMULT($W$44:$Y$46,LZ130:LZ132)</f>
        <v>0.53728426713099864</v>
      </c>
      <c r="MA135">
        <f t="array" ref="MA135:MA137">+MMULT($W$44:$Y$46,MA130:MA132)</f>
        <v>-1.2396499895152606</v>
      </c>
      <c r="MB135">
        <f t="array" ref="MB135:MB137">+MMULT($W$44:$Y$46,MB130:MB132)</f>
        <v>1.2585878666662436</v>
      </c>
      <c r="MC135">
        <f t="array" ref="MC135:MC137">+MMULT($W$44:$Y$46,MC130:MC132)</f>
        <v>1.1453898358132961</v>
      </c>
      <c r="MD135">
        <f t="array" ref="MD135:MD137">+MMULT($W$44:$Y$46,MD130:MD132)</f>
        <v>-1.4274032433430848</v>
      </c>
      <c r="ME135">
        <f t="array" ref="ME135:ME137">+MMULT($W$44:$Y$46,ME130:ME132)</f>
        <v>-1.6733055172330347</v>
      </c>
      <c r="MF135">
        <f t="array" ref="MF135:MF137">+MMULT($W$44:$Y$46,MF130:MF132)</f>
        <v>3.1530671222942827E-2</v>
      </c>
      <c r="MG135">
        <f t="array" ref="MG135:MG137">+MMULT($W$44:$Y$46,MG130:MG132)</f>
        <v>-0.96300993138906688</v>
      </c>
      <c r="MH135">
        <f t="array" ref="MH135:MH137">+MMULT($W$44:$Y$46,MH130:MH132)</f>
        <v>1.4459913758583307</v>
      </c>
      <c r="MI135">
        <f t="array" ref="MI135:MI137">+MMULT($W$44:$Y$46,MI130:MI132)</f>
        <v>-0.55026555595458682</v>
      </c>
      <c r="MJ135">
        <f t="array" ref="MJ135:MJ137">+MMULT($W$44:$Y$46,MJ130:MJ132)</f>
        <v>-0.22485798018282427</v>
      </c>
      <c r="MK135">
        <f t="array" ref="MK135:MK137">+MMULT($W$44:$Y$46,MK130:MK132)</f>
        <v>-0.45272853347801895</v>
      </c>
      <c r="ML135">
        <f t="array" ref="ML135:ML137">+MMULT($W$44:$Y$46,ML130:ML132)</f>
        <v>0.94385743821160906</v>
      </c>
      <c r="MM135">
        <f t="array" ref="MM135:MM137">+MMULT($W$44:$Y$46,MM130:MM132)</f>
        <v>-0.83828821222567362</v>
      </c>
      <c r="MN135">
        <f t="array" ref="MN135:MN137">+MMULT($W$44:$Y$46,MN130:MN132)</f>
        <v>1.4405027696997772</v>
      </c>
      <c r="MO135">
        <f t="array" ref="MO135:MO137">+MMULT($W$44:$Y$46,MO130:MO132)</f>
        <v>0.77482843910100807</v>
      </c>
      <c r="MP135">
        <f t="array" ref="MP135:MP137">+MMULT($W$44:$Y$46,MP130:MP132)</f>
        <v>0.53373515395244087</v>
      </c>
      <c r="MQ135">
        <f t="array" ref="MQ135:MQ137">+MMULT($W$44:$Y$46,MQ130:MQ132)</f>
        <v>-1.433523774468481</v>
      </c>
      <c r="MR135">
        <f t="array" ref="MR135:MR137">+MMULT($W$44:$Y$46,MR130:MR132)</f>
        <v>-0.98465236791071997</v>
      </c>
      <c r="MS135">
        <f t="array" ref="MS135:MS137">+MMULT($W$44:$Y$46,MS130:MS132)</f>
        <v>0.67810020109458191</v>
      </c>
      <c r="MT135">
        <f t="array" ref="MT135:MT137">+MMULT($W$44:$Y$46,MT130:MT132)</f>
        <v>-0.68480595832920843</v>
      </c>
      <c r="MU135">
        <f t="array" ref="MU135:MU137">+MMULT($W$44:$Y$46,MU130:MU132)</f>
        <v>-0.52226015168503792</v>
      </c>
      <c r="MV135">
        <f t="array" ref="MV135:MV137">+MMULT($W$44:$Y$46,MV130:MV132)</f>
        <v>-7.104784069035576E-2</v>
      </c>
      <c r="MW135">
        <f t="array" ref="MW135:MW137">+MMULT($W$44:$Y$46,MW130:MW132)</f>
        <v>-0.50683561837486701</v>
      </c>
      <c r="MX135">
        <f t="array" ref="MX135:MX137">+MMULT($W$44:$Y$46,MX130:MX132)</f>
        <v>-2.2060619823610415</v>
      </c>
      <c r="MY135">
        <f t="array" ref="MY135:MY137">+MMULT($W$44:$Y$46,MY130:MY132)</f>
        <v>0.31635992050749973</v>
      </c>
      <c r="MZ135">
        <f t="array" ref="MZ135:MZ137">+MMULT($W$44:$Y$46,MZ130:MZ132)</f>
        <v>0.80704965726098832</v>
      </c>
      <c r="NA135">
        <f t="array" ref="NA135:NA137">+MMULT($W$44:$Y$46,NA130:NA132)</f>
        <v>-0.83395614798756845</v>
      </c>
      <c r="NB135">
        <f t="array" ref="NB135:NB137">+MMULT($W$44:$Y$46,NB130:NB132)</f>
        <v>-0.8413643752718144</v>
      </c>
      <c r="NC135">
        <f t="array" ref="NC135:NC137">+MMULT($W$44:$Y$46,NC130:NC132)</f>
        <v>0.71325251776428922</v>
      </c>
      <c r="ND135">
        <f t="array" ref="ND135:ND137">+MMULT($W$44:$Y$46,ND130:ND132)</f>
        <v>-1.28381319851877</v>
      </c>
      <c r="NE135">
        <f t="array" ref="NE135:NE137">+MMULT($W$44:$Y$46,NE130:NE132)</f>
        <v>6.7828600293231706E-2</v>
      </c>
      <c r="NF135">
        <f t="array" ref="NF135:NF137">+MMULT($W$44:$Y$46,NF130:NF132)</f>
        <v>1.6352230956463154</v>
      </c>
      <c r="NG135">
        <f t="array" ref="NG135:NG137">+MMULT($W$44:$Y$46,NG130:NG132)</f>
        <v>1.3851954248030138</v>
      </c>
      <c r="NH135">
        <f t="array" ref="NH135:NH137">+MMULT($W$44:$Y$46,NH130:NH132)</f>
        <v>-0.24837035819441183</v>
      </c>
      <c r="NI135">
        <f t="array" ref="NI135:NI137">+MMULT($W$44:$Y$46,NI130:NI132)</f>
        <v>-0.5795149383035183</v>
      </c>
      <c r="NJ135">
        <f t="array" ref="NJ135:NJ137">+MMULT($W$44:$Y$46,NJ130:NJ132)</f>
        <v>-1.5957416955166484</v>
      </c>
      <c r="NK135">
        <f t="array" ref="NK135:NK137">+MMULT($W$44:$Y$46,NK130:NK132)</f>
        <v>0.45663335284860462</v>
      </c>
      <c r="NL135">
        <f t="array" ref="NL135:NL137">+MMULT($W$44:$Y$46,NL130:NL132)</f>
        <v>-0.54473422530928139</v>
      </c>
      <c r="NM135">
        <f t="array" ref="NM135:NM137">+MMULT($W$44:$Y$46,NM130:NM132)</f>
        <v>0.70832032352622631</v>
      </c>
      <c r="NN135">
        <f t="array" ref="NN135:NN137">+MMULT($W$44:$Y$46,NN130:NN132)</f>
        <v>-0.55091834636844816</v>
      </c>
      <c r="NO135">
        <f t="array" ref="NO135:NO137">+MMULT($W$44:$Y$46,NO130:NO132)</f>
        <v>-0.57228754489343181</v>
      </c>
      <c r="NP135">
        <f t="array" ref="NP135:NP137">+MMULT($W$44:$Y$46,NP130:NP132)</f>
        <v>1.3599581698379055</v>
      </c>
      <c r="NQ135">
        <f t="array" ref="NQ135:NQ137">+MMULT($W$44:$Y$46,NQ130:NQ132)</f>
        <v>0.26806535299434792</v>
      </c>
      <c r="NR135">
        <f t="array" ref="NR135:NR137">+MMULT($W$44:$Y$46,NR130:NR132)</f>
        <v>-0.15644316018764715</v>
      </c>
      <c r="NS135">
        <f t="array" ref="NS135:NS137">+MMULT($W$44:$Y$46,NS130:NS132)</f>
        <v>0.609938747241771</v>
      </c>
      <c r="NT135">
        <f t="array" ref="NT135:NT137">+MMULT($W$44:$Y$46,NT130:NT132)</f>
        <v>-0.30595998555790177</v>
      </c>
      <c r="NU135">
        <f t="array" ref="NU135:NU137">+MMULT($W$44:$Y$46,NU130:NU132)</f>
        <v>-0.131434431547026</v>
      </c>
      <c r="NV135">
        <f t="array" ref="NV135:NV137">+MMULT($W$44:$Y$46,NV130:NV132)</f>
        <v>0.80961312646610561</v>
      </c>
      <c r="NW135">
        <f t="array" ref="NW135:NW137">+MMULT($W$44:$Y$46,NW130:NW132)</f>
        <v>-1.1820534070027646</v>
      </c>
      <c r="NX135">
        <f t="array" ref="NX135:NX137">+MMULT($W$44:$Y$46,NX130:NX132)</f>
        <v>-0.21636872402448232</v>
      </c>
      <c r="NY135">
        <f t="array" ref="NY135:NY137">+MMULT($W$44:$Y$46,NY130:NY132)</f>
        <v>0.30269205911773478</v>
      </c>
      <c r="NZ135">
        <f t="array" ref="NZ135:NZ137">+MMULT($W$44:$Y$46,NZ130:NZ132)</f>
        <v>1.1458627859457131</v>
      </c>
      <c r="OA135">
        <f t="array" ref="OA135:OA137">+MMULT($W$44:$Y$46,OA130:OA132)</f>
        <v>1.0899632597907134</v>
      </c>
      <c r="OB135">
        <f t="array" ref="OB135:OB137">+MMULT($W$44:$Y$46,OB130:OB132)</f>
        <v>-0.22713926905683565</v>
      </c>
      <c r="OC135">
        <f t="array" ref="OC135:OC137">+MMULT($W$44:$Y$46,OC130:OC132)</f>
        <v>-1.5156183789660052</v>
      </c>
      <c r="OD135">
        <f t="array" ref="OD135:OD137">+MMULT($W$44:$Y$46,OD130:OD132)</f>
        <v>-0.4035755018589674</v>
      </c>
      <c r="OE135">
        <f t="array" ref="OE135:OE137">+MMULT($W$44:$Y$46,OE130:OE132)</f>
        <v>-1.1311814599864833</v>
      </c>
      <c r="OF135">
        <f t="array" ref="OF135:OF137">+MMULT($W$44:$Y$46,OF130:OF132)</f>
        <v>0.58686553721028489</v>
      </c>
      <c r="OG135">
        <f t="array" ref="OG135:OG137">+MMULT($W$44:$Y$46,OG130:OG132)</f>
        <v>8.2726529464366927E-2</v>
      </c>
      <c r="OH135">
        <f t="array" ref="OH135:OH137">+MMULT($W$44:$Y$46,OH130:OH132)</f>
        <v>-0.66892238518463287</v>
      </c>
      <c r="OI135">
        <f t="array" ref="OI135:OI137">+MMULT($W$44:$Y$46,OI130:OI132)</f>
        <v>0.46747344937101926</v>
      </c>
      <c r="OJ135">
        <f t="array" ref="OJ135:OJ137">+MMULT($W$44:$Y$46,OJ130:OJ132)</f>
        <v>0.42173837669212411</v>
      </c>
      <c r="OK135">
        <f t="array" ref="OK135:OK137">+MMULT($W$44:$Y$46,OK130:OK132)</f>
        <v>6.4523910922603747E-3</v>
      </c>
      <c r="OL135">
        <f t="array" ref="OL135:OL137">+MMULT($W$44:$Y$46,OL130:OL132)</f>
        <v>-0.54692807802435861</v>
      </c>
      <c r="OM135">
        <f t="array" ref="OM135:OM137">+MMULT($W$44:$Y$46,OM130:OM132)</f>
        <v>-0.86505162560127036</v>
      </c>
      <c r="ON135">
        <f t="array" ref="ON135:ON137">+MMULT($W$44:$Y$46,ON130:ON132)</f>
        <v>0.97974799426868164</v>
      </c>
      <c r="OO135">
        <f t="array" ref="OO135:OO137">+MMULT($W$44:$Y$46,OO130:OO132)</f>
        <v>0.36790353619923044</v>
      </c>
      <c r="OP135">
        <f t="array" ref="OP135:OP137">+MMULT($W$44:$Y$46,OP130:OP132)</f>
        <v>-0.61215843336744236</v>
      </c>
      <c r="OQ135">
        <f t="array" ref="OQ135:OQ137">+MMULT($W$44:$Y$46,OQ130:OQ132)</f>
        <v>-1.235278181568549</v>
      </c>
      <c r="OR135">
        <f t="array" ref="OR135:OR137">+MMULT($W$44:$Y$46,OR130:OR132)</f>
        <v>2.4023641079101172</v>
      </c>
      <c r="OS135">
        <f t="array" ref="OS135:OS137">+MMULT($W$44:$Y$46,OS130:OS132)</f>
        <v>-0.30674194302473407</v>
      </c>
      <c r="OT135">
        <f t="array" ref="OT135:OT137">+MMULT($W$44:$Y$46,OT130:OT132)</f>
        <v>0.43659656215465287</v>
      </c>
      <c r="OU135">
        <f t="array" ref="OU135:OU137">+MMULT($W$44:$Y$46,OU130:OU132)</f>
        <v>0.13705021757312019</v>
      </c>
      <c r="OV135">
        <f t="array" ref="OV135:OV137">+MMULT($W$44:$Y$46,OV130:OV132)</f>
        <v>-1.4213463021514587</v>
      </c>
      <c r="OW135">
        <f t="array" ref="OW135:OW137">+MMULT($W$44:$Y$46,OW130:OW132)</f>
        <v>0.7111083446849702</v>
      </c>
      <c r="OX135">
        <f t="array" ref="OX135:OX137">+MMULT($W$44:$Y$46,OX130:OX132)</f>
        <v>-0.11401377047209513</v>
      </c>
      <c r="OY135">
        <f t="array" ref="OY135:OY137">+MMULT($W$44:$Y$46,OY130:OY132)</f>
        <v>1.5527469515461692</v>
      </c>
      <c r="OZ135">
        <f t="array" ref="OZ135:OZ137">+MMULT($W$44:$Y$46,OZ130:OZ132)</f>
        <v>-0.31678815896773443</v>
      </c>
      <c r="PA135">
        <f t="array" ref="PA135:PA137">+MMULT($W$44:$Y$46,PA130:PA132)</f>
        <v>-0.73769092418640758</v>
      </c>
      <c r="PB135">
        <f t="array" ref="PB135:PB137">+MMULT($W$44:$Y$46,PB130:PB132)</f>
        <v>4.7801745526431568E-3</v>
      </c>
      <c r="PC135">
        <f t="array" ref="PC135:PC137">+MMULT($W$44:$Y$46,PC130:PC132)</f>
        <v>-0.43311600687344126</v>
      </c>
      <c r="PD135">
        <f t="array" ref="PD135:PD137">+MMULT($W$44:$Y$46,PD130:PD132)</f>
        <v>-1.1011113700548283</v>
      </c>
      <c r="PE135">
        <f t="array" ref="PE135:PE137">+MMULT($W$44:$Y$46,PE130:PE132)</f>
        <v>0.27164228676893021</v>
      </c>
      <c r="PF135">
        <f t="array" ref="PF135:PF137">+MMULT($W$44:$Y$46,PF130:PF132)</f>
        <v>-1.1678609286593942</v>
      </c>
      <c r="PG135">
        <f t="array" ref="PG135:PG137">+MMULT($W$44:$Y$46,PG130:PG132)</f>
        <v>-0.65600170551666948</v>
      </c>
      <c r="PH135">
        <f t="array" ref="PH135:PH137">+MMULT($W$44:$Y$46,PH130:PH132)</f>
        <v>-5.0204252711692675E-2</v>
      </c>
      <c r="PI135">
        <f t="array" ref="PI135:PI137">+MMULT($W$44:$Y$46,PI130:PI132)</f>
        <v>-0.84754849633098106</v>
      </c>
      <c r="PJ135">
        <f t="array" ref="PJ135:PJ137">+MMULT($W$44:$Y$46,PJ130:PJ132)</f>
        <v>-0.16609988778630413</v>
      </c>
      <c r="PK135">
        <f t="array" ref="PK135:PK137">+MMULT($W$44:$Y$46,PK130:PK132)</f>
        <v>0.17543568493796391</v>
      </c>
      <c r="PL135">
        <f t="array" ref="PL135:PL137">+MMULT($W$44:$Y$46,PL130:PL132)</f>
        <v>-1.2067183525639398</v>
      </c>
      <c r="PM135">
        <f t="array" ref="PM135:PM137">+MMULT($W$44:$Y$46,PM130:PM132)</f>
        <v>-0.30098904120394754</v>
      </c>
      <c r="PN135">
        <f t="array" ref="PN135:PN137">+MMULT($W$44:$Y$46,PN130:PN132)</f>
        <v>1.4858344437363167</v>
      </c>
      <c r="PO135">
        <f t="array" ref="PO135:PO137">+MMULT($W$44:$Y$46,PO130:PO132)</f>
        <v>0.40402162498807503</v>
      </c>
      <c r="PP135">
        <f t="array" ref="PP135:PP137">+MMULT($W$44:$Y$46,PP130:PP132)</f>
        <v>0.71073674100949968</v>
      </c>
      <c r="PQ135">
        <f t="array" ref="PQ135:PQ137">+MMULT($W$44:$Y$46,PQ130:PQ132)</f>
        <v>0.34191115077059919</v>
      </c>
      <c r="PR135">
        <f t="array" ref="PR135:PR137">+MMULT($W$44:$Y$46,PR130:PR132)</f>
        <v>0.19869469680718518</v>
      </c>
      <c r="PS135">
        <f t="array" ref="PS135:PS137">+MMULT($W$44:$Y$46,PS130:PS132)</f>
        <v>-0.51421006350679743</v>
      </c>
      <c r="PT135">
        <f t="array" ref="PT135:PT137">+MMULT($W$44:$Y$46,PT130:PT132)</f>
        <v>0.37786330957601177</v>
      </c>
      <c r="PU135">
        <f t="array" ref="PU135:PU137">+MMULT($W$44:$Y$46,PU130:PU132)</f>
        <v>-6.2531757528704449E-2</v>
      </c>
      <c r="PV135">
        <f t="array" ref="PV135:PV137">+MMULT($W$44:$Y$46,PV130:PV132)</f>
        <v>0.61207298439393842</v>
      </c>
      <c r="PW135">
        <f t="array" ref="PW135:PW137">+MMULT($W$44:$Y$46,PW130:PW132)</f>
        <v>-0.78029021825625222</v>
      </c>
      <c r="PX135">
        <f t="array" ref="PX135:PX137">+MMULT($W$44:$Y$46,PX130:PX132)</f>
        <v>-0.90501988616136675</v>
      </c>
      <c r="PY135">
        <f t="array" ref="PY135:PY137">+MMULT($W$44:$Y$46,PY130:PY132)</f>
        <v>-1.3076872442786764</v>
      </c>
      <c r="PZ135">
        <f t="array" ref="PZ135:PZ137">+MMULT($W$44:$Y$46,PZ130:PZ132)</f>
        <v>0.5652648315826686</v>
      </c>
      <c r="QA135">
        <f t="array" ref="QA135:QA137">+MMULT($W$44:$Y$46,QA130:QA132)</f>
        <v>0.5553289044310511</v>
      </c>
      <c r="QB135">
        <f t="array" ref="QB135:QB137">+MMULT($W$44:$Y$46,QB130:QB132)</f>
        <v>-0.96166063248187728</v>
      </c>
      <c r="QC135">
        <f t="array" ref="QC135:QC137">+MMULT($W$44:$Y$46,QC130:QC132)</f>
        <v>-5.395506521142826E-2</v>
      </c>
      <c r="QD135">
        <f t="array" ref="QD135:QD137">+MMULT($W$44:$Y$46,QD130:QD132)</f>
        <v>-0.85269928096637959</v>
      </c>
      <c r="QE135">
        <f t="array" ref="QE135:QE137">+MMULT($W$44:$Y$46,QE130:QE132)</f>
        <v>1.3287514098401054</v>
      </c>
      <c r="QF135">
        <f t="array" ref="QF135:QF137">+MMULT($W$44:$Y$46,QF130:QF132)</f>
        <v>-1.0833022142282691</v>
      </c>
      <c r="QG135">
        <f t="array" ref="QG135:QG137">+MMULT($W$44:$Y$46,QG130:QG132)</f>
        <v>0.59484806108389443</v>
      </c>
      <c r="QH135">
        <f t="array" ref="QH135:QH137">+MMULT($W$44:$Y$46,QH130:QH132)</f>
        <v>-1.3213630544101627</v>
      </c>
      <c r="QI135">
        <f t="array" ref="QI135:QI137">+MMULT($W$44:$Y$46,QI130:QI132)</f>
        <v>6.4006249118004482E-2</v>
      </c>
      <c r="QJ135">
        <f t="array" ref="QJ135:QJ137">+MMULT($W$44:$Y$46,QJ130:QJ132)</f>
        <v>1.9754212925759758</v>
      </c>
      <c r="QK135">
        <f t="array" ref="QK135:QK137">+MMULT($W$44:$Y$46,QK130:QK132)</f>
        <v>1.6383072074341773</v>
      </c>
      <c r="QL135">
        <f t="array" ref="QL135:QL137">+MMULT($W$44:$Y$46,QL130:QL132)</f>
        <v>-0.14287366447668318</v>
      </c>
      <c r="QM135">
        <f t="array" ref="QM135:QM137">+MMULT($W$44:$Y$46,QM130:QM132)</f>
        <v>0.76232904274427338</v>
      </c>
      <c r="QN135">
        <f t="array" ref="QN135:QN137">+MMULT($W$44:$Y$46,QN130:QN132)</f>
        <v>0.92152544834563366</v>
      </c>
      <c r="QO135">
        <f t="array" ref="QO135:QO137">+MMULT($W$44:$Y$46,QO130:QO132)</f>
        <v>-1.958585857610275</v>
      </c>
      <c r="QP135">
        <f t="array" ref="QP135:QP137">+MMULT($W$44:$Y$46,QP130:QP132)</f>
        <v>0.33816133186357877</v>
      </c>
      <c r="QQ135">
        <f t="array" ref="QQ135:QQ137">+MMULT($W$44:$Y$46,QQ130:QQ132)</f>
        <v>-0.20549285816432186</v>
      </c>
      <c r="QR135">
        <f t="array" ref="QR135:QR137">+MMULT($W$44:$Y$46,QR130:QR132)</f>
        <v>-0.79747341067225941</v>
      </c>
      <c r="QS135">
        <f t="array" ref="QS135:QS137">+MMULT($W$44:$Y$46,QS130:QS132)</f>
        <v>0.46285125606008681</v>
      </c>
      <c r="QT135">
        <f t="array" ref="QT135:QT137">+MMULT($W$44:$Y$46,QT130:QT132)</f>
        <v>0.44205834130989696</v>
      </c>
      <c r="QU135">
        <f t="array" ref="QU135:QU137">+MMULT($W$44:$Y$46,QU130:QU132)</f>
        <v>1.0460941542308919</v>
      </c>
      <c r="QV135">
        <f t="array" ref="QV135:QV137">+MMULT($W$44:$Y$46,QV130:QV132)</f>
        <v>0.63214355724020566</v>
      </c>
      <c r="QW135">
        <f t="array" ref="QW135:QW137">+MMULT($W$44:$Y$46,QW130:QW132)</f>
        <v>-0.50533330618954242</v>
      </c>
      <c r="QX135">
        <f t="array" ref="QX135:QX137">+MMULT($W$44:$Y$46,QX130:QX132)</f>
        <v>0.14985762767155508</v>
      </c>
      <c r="QY135">
        <f t="array" ref="QY135:QY137">+MMULT($W$44:$Y$46,QY130:QY132)</f>
        <v>-0.28352565564226467</v>
      </c>
      <c r="QZ135">
        <f t="array" ref="QZ135:QZ137">+MMULT($W$44:$Y$46,QZ130:QZ132)</f>
        <v>2.0220009190627581</v>
      </c>
      <c r="RA135">
        <f t="array" ref="RA135:RA137">+MMULT($W$44:$Y$46,RA130:RA132)</f>
        <v>0.72979782365716261</v>
      </c>
      <c r="RB135">
        <f t="array" ref="RB135:RB137">+MMULT($W$44:$Y$46,RB130:RB132)</f>
        <v>0.80797171130065848</v>
      </c>
      <c r="RC135">
        <f t="array" ref="RC135:RC137">+MMULT($W$44:$Y$46,RC130:RC132)</f>
        <v>-1.2773588202410793</v>
      </c>
      <c r="RD135">
        <f t="array" ref="RD135:RD137">+MMULT($W$44:$Y$46,RD130:RD132)</f>
        <v>0.16998185452444109</v>
      </c>
      <c r="RE135">
        <f t="array" ref="RE135:RE137">+MMULT($W$44:$Y$46,RE130:RE132)</f>
        <v>-0.21485250154114549</v>
      </c>
      <c r="RF135">
        <f t="array" ref="RF135:RF137">+MMULT($W$44:$Y$46,RF130:RF132)</f>
        <v>0.17420859793473914</v>
      </c>
      <c r="RG135">
        <f t="array" ref="RG135:RG137">+MMULT($W$44:$Y$46,RG130:RG132)</f>
        <v>0.97549939181864997</v>
      </c>
      <c r="RH135">
        <f t="array" ref="RH135:RH137">+MMULT($W$44:$Y$46,RH130:RH132)</f>
        <v>-2.4402637084372466E-3</v>
      </c>
      <c r="RI135">
        <f t="array" ref="RI135:RI137">+MMULT($W$44:$Y$46,RI130:RI132)</f>
        <v>-1.0710134595271485</v>
      </c>
      <c r="RJ135">
        <f t="array" ref="RJ135:RJ137">+MMULT($W$44:$Y$46,RJ130:RJ132)</f>
        <v>1.8355631819898084</v>
      </c>
      <c r="RK135">
        <f t="array" ref="RK135:RK137">+MMULT($W$44:$Y$46,RK130:RK132)</f>
        <v>0.95228509162161101</v>
      </c>
      <c r="RL135">
        <f t="array" ref="RL135:RL137">+MMULT($W$44:$Y$46,RL130:RL132)</f>
        <v>-0.77463071415069096</v>
      </c>
      <c r="RM135">
        <f t="array" ref="RM135:RM137">+MMULT($W$44:$Y$46,RM130:RM132)</f>
        <v>-1.5135159367807229</v>
      </c>
      <c r="RN135">
        <f t="array" ref="RN135:RN137">+MMULT($W$44:$Y$46,RN130:RN132)</f>
        <v>-7.3261565259736136E-2</v>
      </c>
      <c r="RO135">
        <f t="array" ref="RO135:RO137">+MMULT($W$44:$Y$46,RO130:RO132)</f>
        <v>-1.1752492840893369</v>
      </c>
      <c r="RP135">
        <f t="array" ref="RP135:RP137">+MMULT($W$44:$Y$46,RP130:RP132)</f>
        <v>0.49454487648831619</v>
      </c>
      <c r="RQ135">
        <f t="array" ref="RQ135:RQ137">+MMULT($W$44:$Y$46,RQ130:RQ132)</f>
        <v>0.42851070463866658</v>
      </c>
      <c r="RR135">
        <f t="array" ref="RR135:RR137">+MMULT($W$44:$Y$46,RR130:RR132)</f>
        <v>0.60517148939442489</v>
      </c>
      <c r="RS135">
        <f t="array" ref="RS135:RS137">+MMULT($W$44:$Y$46,RS130:RS132)</f>
        <v>-0.7156798647674294</v>
      </c>
      <c r="RT135">
        <f t="array" ref="RT135:RT137">+MMULT($W$44:$Y$46,RT130:RT132)</f>
        <v>-1.2128150374641722</v>
      </c>
      <c r="RU135">
        <f t="array" ref="RU135:RU137">+MMULT($W$44:$Y$46,RU130:RU132)</f>
        <v>-0.6758437520384496</v>
      </c>
      <c r="RV135">
        <f t="array" ref="RV135:RV137">+MMULT($W$44:$Y$46,RV130:RV132)</f>
        <v>2.1620577481919581</v>
      </c>
      <c r="RW135">
        <f t="array" ref="RW135:RW137">+MMULT($W$44:$Y$46,RW130:RW132)</f>
        <v>-0.14924656815173062</v>
      </c>
      <c r="RX135">
        <f t="array" ref="RX135:RX137">+MMULT($W$44:$Y$46,RX130:RX132)</f>
        <v>-0.45510123288182519</v>
      </c>
      <c r="RY135">
        <f t="array" ref="RY135:RY137">+MMULT($W$44:$Y$46,RY130:RY132)</f>
        <v>-0.27241331471589575</v>
      </c>
      <c r="RZ135">
        <f t="array" ref="RZ135:RZ137">+MMULT($W$44:$Y$46,RZ130:RZ132)</f>
        <v>1.2156249176626497</v>
      </c>
      <c r="SA135">
        <f t="array" ref="SA135:SA137">+MMULT($W$44:$Y$46,SA130:SA132)</f>
        <v>4.7860367496626116E-2</v>
      </c>
      <c r="SB135">
        <f t="array" ref="SB135:SB137">+MMULT($W$44:$Y$46,SB130:SB132)</f>
        <v>-0.25408351630659187</v>
      </c>
      <c r="SC135">
        <f t="array" ref="SC135:SC137">+MMULT($W$44:$Y$46,SC130:SC132)</f>
        <v>1.719010782130475</v>
      </c>
      <c r="SD135">
        <f t="array" ref="SD135:SD137">+MMULT($W$44:$Y$46,SD130:SD132)</f>
        <v>-3.795325453374835E-2</v>
      </c>
      <c r="SE135">
        <f t="array" ref="SE135:SE137">+MMULT($W$44:$Y$46,SE130:SE132)</f>
        <v>-1.3982631561928212</v>
      </c>
      <c r="SF135">
        <f t="array" ref="SF135:SF137">+MMULT($W$44:$Y$46,SF130:SF132)</f>
        <v>1.4253763142041547</v>
      </c>
      <c r="SG135">
        <f t="array" ref="SG135:SG137">+MMULT($W$44:$Y$46,SG130:SG132)</f>
        <v>9.6032723105813012E-2</v>
      </c>
    </row>
    <row r="136" spans="1:502">
      <c r="A136" t="s">
        <v>553</v>
      </c>
      <c r="B136">
        <v>-1.7753168927882459</v>
      </c>
      <c r="C136">
        <v>-0.67790783974506785</v>
      </c>
      <c r="D136">
        <v>-0.49602837909147124</v>
      </c>
      <c r="E136">
        <v>1.0273728454640736</v>
      </c>
      <c r="F136">
        <v>0.1372622760735859</v>
      </c>
      <c r="G136">
        <v>0.29411518473776899</v>
      </c>
      <c r="H136">
        <v>0.52448472996921924</v>
      </c>
      <c r="I136">
        <v>-0.60705805158427539</v>
      </c>
      <c r="J136">
        <v>1.1127418871374581</v>
      </c>
      <c r="K136">
        <v>-0.76376384182431967</v>
      </c>
      <c r="L136">
        <v>-0.47931403382661725</v>
      </c>
      <c r="M136">
        <v>0.44070856326636626</v>
      </c>
      <c r="N136">
        <v>1.1957570592911912</v>
      </c>
      <c r="O136">
        <v>-0.61021653844132229</v>
      </c>
      <c r="P136">
        <v>0.31893067504134415</v>
      </c>
      <c r="Q136">
        <v>-0.62122788292892706</v>
      </c>
      <c r="R136">
        <v>-0.21081104465047479</v>
      </c>
      <c r="S136">
        <v>0.49425155936944143</v>
      </c>
      <c r="T136">
        <v>0.28732058387887016</v>
      </c>
      <c r="U136">
        <v>-9.1107870638644783E-3</v>
      </c>
      <c r="V136">
        <v>-1.0741265445070349</v>
      </c>
      <c r="W136">
        <v>0.13844838411827726</v>
      </c>
      <c r="X136">
        <v>-5.3093747995261814E-2</v>
      </c>
      <c r="Y136">
        <v>-0.52325821269085515</v>
      </c>
      <c r="Z136">
        <v>-0.65310217924879266</v>
      </c>
      <c r="AA136">
        <v>0.44746378114680774</v>
      </c>
      <c r="AB136">
        <v>0.19094572457773057</v>
      </c>
      <c r="AC136">
        <v>-0.7656086366873458</v>
      </c>
      <c r="AD136">
        <v>-0.7447034979696272</v>
      </c>
      <c r="AE136">
        <v>1.0017441231390007</v>
      </c>
      <c r="AF136">
        <v>1.3319603438613046</v>
      </c>
      <c r="AG136">
        <v>-1.4325206386279548</v>
      </c>
      <c r="AH136">
        <v>0.12355321902214755</v>
      </c>
      <c r="AI136">
        <v>-0.12519954020719615</v>
      </c>
      <c r="AJ136">
        <v>-0.32279354137967364</v>
      </c>
      <c r="AK136">
        <v>-0.13395718179464017</v>
      </c>
      <c r="AL136">
        <v>-0.53070318031754771</v>
      </c>
      <c r="AM136">
        <v>-0.77639562767874115</v>
      </c>
      <c r="AN136">
        <v>-0.35305716914255381</v>
      </c>
      <c r="AO136">
        <v>-0.59207276635184169</v>
      </c>
      <c r="AP136">
        <v>-0.16224967102002535</v>
      </c>
      <c r="AQ136">
        <v>0.16622702892370836</v>
      </c>
      <c r="AR136">
        <v>-4.1011843584819629E-2</v>
      </c>
      <c r="AS136">
        <v>1.00493889085592</v>
      </c>
      <c r="AT136">
        <v>0.51711915844820611</v>
      </c>
      <c r="AU136">
        <v>-0.97956773157763888</v>
      </c>
      <c r="AV136">
        <v>3.508588126419554E-2</v>
      </c>
      <c r="AW136">
        <v>1.0132182815201998</v>
      </c>
      <c r="AX136">
        <v>2.3020804742743528</v>
      </c>
      <c r="AY136">
        <v>-6.4062264576677241E-2</v>
      </c>
      <c r="AZ136">
        <v>-0.37690256874905215</v>
      </c>
      <c r="BA136">
        <v>-4.8660961530232562E-2</v>
      </c>
      <c r="BB136">
        <v>0.91556913712911792</v>
      </c>
      <c r="BC136">
        <v>-0.87286695996946917</v>
      </c>
      <c r="BD136">
        <v>0.62094856316850255</v>
      </c>
      <c r="BE136">
        <v>0.92860333533608597</v>
      </c>
      <c r="BF136">
        <v>0.48854055369948179</v>
      </c>
      <c r="BG136">
        <v>0.57387177239362741</v>
      </c>
      <c r="BH136">
        <v>1.0860324002687933</v>
      </c>
      <c r="BI136">
        <v>-0.15821656504284809</v>
      </c>
      <c r="BJ136">
        <v>-0.39560693212953923</v>
      </c>
      <c r="BK136">
        <v>1.3423695599075138</v>
      </c>
      <c r="BL136">
        <v>-1.1980085814583097</v>
      </c>
      <c r="BM136">
        <v>0.73770604201446233</v>
      </c>
      <c r="BN136">
        <v>0.72836689823839196</v>
      </c>
      <c r="BO136">
        <v>1.5278397055339843E-2</v>
      </c>
      <c r="BP136">
        <v>0.60168652335549799</v>
      </c>
      <c r="BQ136">
        <v>-0.47320804275080591</v>
      </c>
      <c r="BR136">
        <v>-0.53639091541750161</v>
      </c>
      <c r="BS136">
        <v>-0.86485546735335395</v>
      </c>
      <c r="BT136">
        <v>-0.38181874259668103</v>
      </c>
      <c r="BU136">
        <v>-1.1192656297777797</v>
      </c>
      <c r="BV136">
        <v>0.47906965050913058</v>
      </c>
      <c r="BW136">
        <v>0.47631819580246892</v>
      </c>
      <c r="BX136">
        <v>0.86676438204782558</v>
      </c>
      <c r="BY136">
        <v>1.0288982484501641</v>
      </c>
      <c r="BZ136">
        <v>-0.42748655754855941</v>
      </c>
      <c r="CA136">
        <v>-0.2523275704634545</v>
      </c>
      <c r="CB136">
        <v>-1.8435290814636751</v>
      </c>
      <c r="CC136">
        <v>1.4723372099376002</v>
      </c>
      <c r="CD136">
        <v>-0.11900520247118374</v>
      </c>
      <c r="CE136">
        <v>0.54526614187632649</v>
      </c>
      <c r="CF136">
        <v>0.47973325097988284</v>
      </c>
      <c r="CG136">
        <v>-0.15096792635510373</v>
      </c>
      <c r="CH136">
        <v>0.20680835667858516</v>
      </c>
      <c r="CI136">
        <v>-0.41099014227163938</v>
      </c>
      <c r="CJ136">
        <v>0.64461183365150232</v>
      </c>
      <c r="CK136">
        <v>0.17162410418694557</v>
      </c>
      <c r="CL136">
        <v>-1.1531823822482674</v>
      </c>
      <c r="CM136">
        <v>-0.32160169710036085</v>
      </c>
      <c r="CN136">
        <v>0.79363400070716694</v>
      </c>
      <c r="CO136">
        <v>-0.68495712964112587</v>
      </c>
      <c r="CP136">
        <v>-0.76914811782997572</v>
      </c>
      <c r="CQ136">
        <v>0.54755301813010149</v>
      </c>
      <c r="CR136">
        <v>-0.11251641497091944</v>
      </c>
      <c r="CS136">
        <v>0.70062136756095983</v>
      </c>
      <c r="CT136">
        <v>-0.12675988293647972</v>
      </c>
      <c r="CU136">
        <v>-1.3376895991978424</v>
      </c>
      <c r="CV136">
        <v>-0.66912497955032713</v>
      </c>
      <c r="CW136">
        <v>-0.58500141182305265</v>
      </c>
      <c r="CX136">
        <v>-0.89569007528213263</v>
      </c>
      <c r="CY136">
        <v>-1.2742560949744848</v>
      </c>
      <c r="CZ136">
        <v>1.2285280423604465</v>
      </c>
      <c r="DA136">
        <v>-0.36633125882511552</v>
      </c>
      <c r="DB136">
        <v>0.60088932896683334</v>
      </c>
      <c r="DC136">
        <v>0.42772505777771475</v>
      </c>
      <c r="DD136">
        <v>-0.39948812701634923</v>
      </c>
      <c r="DE136">
        <v>-6.974808964632298E-2</v>
      </c>
      <c r="DF136">
        <v>1.0844462706031113</v>
      </c>
      <c r="DG136">
        <v>-0.2757045600545201</v>
      </c>
      <c r="DH136">
        <v>0.67044843504142149</v>
      </c>
      <c r="DI136">
        <v>-1.2538498264134716</v>
      </c>
      <c r="DJ136">
        <v>-1.0881707679942396</v>
      </c>
      <c r="DK136">
        <v>0.45818108411602071</v>
      </c>
      <c r="DL136">
        <v>-0.97537533997643222</v>
      </c>
      <c r="DM136">
        <v>0.16154287996654018</v>
      </c>
      <c r="DN136">
        <v>0.96461961957362041</v>
      </c>
      <c r="DO136">
        <v>-1.8181664207290662</v>
      </c>
      <c r="DP136">
        <v>-1.5247128608697296</v>
      </c>
      <c r="DQ136">
        <v>-1.0265702855360292</v>
      </c>
      <c r="DR136">
        <v>0.37756497657837457</v>
      </c>
      <c r="DS136">
        <v>-1.060800746472772</v>
      </c>
      <c r="DT136">
        <v>0.15660923736281007</v>
      </c>
      <c r="DU136">
        <v>-1.4960079426780264</v>
      </c>
      <c r="DV136">
        <v>-0.79135419061772838</v>
      </c>
      <c r="DW136">
        <v>-0.78850870502963977</v>
      </c>
      <c r="DX136">
        <v>-0.1909993446490568</v>
      </c>
      <c r="DY136">
        <v>8.4206429751335007E-2</v>
      </c>
      <c r="DZ136">
        <v>-1.4570727210606773</v>
      </c>
      <c r="EA136">
        <v>0.13673356875548706</v>
      </c>
      <c r="EB136">
        <v>0.5541626755085971</v>
      </c>
      <c r="EC136">
        <v>-0.57157241450231711</v>
      </c>
      <c r="ED136">
        <v>0.53991255922085801</v>
      </c>
      <c r="EE136">
        <v>1.1834347881753737</v>
      </c>
      <c r="EF136">
        <v>0.23803307342048996</v>
      </c>
      <c r="EG136">
        <v>-1.1451105987662566</v>
      </c>
      <c r="EH136">
        <v>-0.32743306965371888</v>
      </c>
      <c r="EI136">
        <v>1.1245794143477026</v>
      </c>
      <c r="EJ136">
        <v>-0.21619237689780668</v>
      </c>
      <c r="EK136">
        <v>-0.13826243947924696</v>
      </c>
      <c r="EL136">
        <v>-0.17178827535231439</v>
      </c>
      <c r="EM136">
        <v>0.29486163571617224</v>
      </c>
      <c r="EN136">
        <v>0.71424831719156245</v>
      </c>
      <c r="EO136">
        <v>-0.13303722308665442</v>
      </c>
      <c r="EP136">
        <v>0.67997838006455047</v>
      </c>
      <c r="EQ136">
        <v>-0.35706904364337233</v>
      </c>
      <c r="ER136">
        <v>0.76167217713322843</v>
      </c>
      <c r="ES136">
        <v>-0.75008605409189999</v>
      </c>
      <c r="ET136">
        <v>0.93139069232999494</v>
      </c>
      <c r="EU136">
        <v>0.41552134855302086</v>
      </c>
      <c r="EV136">
        <v>0.68770203291021503</v>
      </c>
      <c r="EW136">
        <v>-0.43532141185507522</v>
      </c>
      <c r="EX136">
        <v>0.31080061499456868</v>
      </c>
      <c r="EY136">
        <v>1.0167198137836049</v>
      </c>
      <c r="EZ136">
        <v>0.51452787904931285</v>
      </c>
      <c r="FA136">
        <v>0.1541811975961013</v>
      </c>
      <c r="FB136">
        <v>-0.37219805989491023</v>
      </c>
      <c r="FC136">
        <v>1.1726846971122673</v>
      </c>
      <c r="FD136">
        <v>-0.19186936423424258</v>
      </c>
      <c r="FE136">
        <v>-1.0205838807762704</v>
      </c>
      <c r="FF136">
        <v>-0.57785102285181589</v>
      </c>
      <c r="FG136">
        <v>-0.97301217744949886</v>
      </c>
      <c r="FH136">
        <v>-0.7587989750095574</v>
      </c>
      <c r="FI136">
        <v>-0.41807964726649699</v>
      </c>
      <c r="FJ136">
        <v>-0.73146267547461374</v>
      </c>
      <c r="FK136">
        <v>8.8904262886269153E-2</v>
      </c>
      <c r="FL136">
        <v>0.41061212767959643</v>
      </c>
      <c r="FM136">
        <v>0.410276871150761</v>
      </c>
      <c r="FN136">
        <v>1.3919344905425175</v>
      </c>
      <c r="FO136">
        <v>0.23599644162704433</v>
      </c>
      <c r="FP136">
        <v>0.48651281962851495</v>
      </c>
      <c r="FQ136">
        <v>-0.12086890115322754</v>
      </c>
      <c r="FR136">
        <v>0.48791550983714582</v>
      </c>
      <c r="FS136">
        <v>0.14769099591886731</v>
      </c>
      <c r="FT136">
        <v>-0.28282625204865208</v>
      </c>
      <c r="FU136">
        <v>-1.7590793047505993E-2</v>
      </c>
      <c r="FV136">
        <v>-0.26857743523753175</v>
      </c>
      <c r="FW136">
        <v>-1.7661140602091012</v>
      </c>
      <c r="FX136">
        <v>0.88556231397592544</v>
      </c>
      <c r="FY136">
        <v>0.86987914261994836</v>
      </c>
      <c r="FZ136">
        <v>-0.45937238871260599</v>
      </c>
      <c r="GA136">
        <v>3.8885938793756875E-2</v>
      </c>
      <c r="GB136">
        <v>-6.4418650984614162E-2</v>
      </c>
      <c r="GC136">
        <v>1.3281061110942929</v>
      </c>
      <c r="GD136">
        <v>-2.0875885038446875</v>
      </c>
      <c r="GE136">
        <v>-0.70528730404857332</v>
      </c>
      <c r="GF136">
        <v>-0.35458632732269901</v>
      </c>
      <c r="GG136">
        <v>-1.1078100718212607</v>
      </c>
      <c r="GH136">
        <v>-0.93690380508194149</v>
      </c>
      <c r="GI136">
        <v>0.23003342256932277</v>
      </c>
      <c r="GJ136">
        <v>-0.43236885002089048</v>
      </c>
      <c r="GK136">
        <v>-1.0651114076271719</v>
      </c>
      <c r="GL136">
        <v>-0.4620445286049934</v>
      </c>
      <c r="GM136">
        <v>1.5946113561285609</v>
      </c>
      <c r="GN136">
        <v>-0.60067734332741574</v>
      </c>
      <c r="GO136">
        <v>-0.1674167398758554</v>
      </c>
      <c r="GP136">
        <v>-1.5594619752329835</v>
      </c>
      <c r="GQ136">
        <v>0.65835466786243868</v>
      </c>
      <c r="GR136">
        <v>-0.46737727724856437</v>
      </c>
      <c r="GS136">
        <v>0.36329676656366067</v>
      </c>
      <c r="GT136">
        <v>0.5401709041737176</v>
      </c>
      <c r="GU136">
        <v>0.61858708612920799</v>
      </c>
      <c r="GV136">
        <v>-0.29890674408669449</v>
      </c>
      <c r="GW136">
        <v>0.12901685798841153</v>
      </c>
      <c r="GX136">
        <v>-5.2976167035897706E-2</v>
      </c>
      <c r="GY136">
        <v>-9.7904875617874851E-2</v>
      </c>
      <c r="GZ136">
        <v>-0.71729694463538818</v>
      </c>
      <c r="HA136">
        <v>0.22840450709403287</v>
      </c>
      <c r="HB136">
        <v>1.1353967356872274</v>
      </c>
      <c r="HC136">
        <v>9.7654650378377478E-2</v>
      </c>
      <c r="HD136">
        <v>0.27994080937477889</v>
      </c>
      <c r="HE136">
        <v>0.46405254082208136</v>
      </c>
      <c r="HF136">
        <v>-0.68720672909523262</v>
      </c>
      <c r="HG136">
        <v>-0.63773115802870906</v>
      </c>
      <c r="HH136">
        <v>1.284725604677319</v>
      </c>
      <c r="HI136">
        <v>8.9592866906573754E-3</v>
      </c>
      <c r="HJ136">
        <v>-9.141216601264629E-3</v>
      </c>
      <c r="HK136">
        <v>1.200594288609016</v>
      </c>
      <c r="HL136">
        <v>0.46746621357454277</v>
      </c>
      <c r="HM136">
        <v>0.63396334551140854</v>
      </c>
      <c r="HN136">
        <v>0.68375669834111219</v>
      </c>
      <c r="HO136">
        <v>-0.63324460969216667</v>
      </c>
      <c r="HP136">
        <v>0.29934598091094056</v>
      </c>
      <c r="HQ136">
        <v>-0.18745845148560294</v>
      </c>
      <c r="HR136">
        <v>0.39411382678979473</v>
      </c>
      <c r="HS136">
        <v>-0.53389805815670743</v>
      </c>
      <c r="HT136">
        <v>1.7573401108223168</v>
      </c>
      <c r="HU136">
        <v>0.13267422626933575</v>
      </c>
      <c r="HV136">
        <v>0.44047405845165133</v>
      </c>
      <c r="HW136">
        <v>-0.7509975177382221</v>
      </c>
      <c r="HX136">
        <v>0.7804572776380625</v>
      </c>
      <c r="HY136">
        <v>-0.92596387454125972</v>
      </c>
      <c r="HZ136">
        <v>0.48276414122678846</v>
      </c>
      <c r="IA136">
        <v>0.12368510146008277</v>
      </c>
      <c r="IB136">
        <v>0.18129666245975901</v>
      </c>
      <c r="IC136">
        <v>-0.57191534922974818</v>
      </c>
      <c r="ID136">
        <v>1.3158157674645836</v>
      </c>
      <c r="IE136">
        <v>0.71864102003785768</v>
      </c>
      <c r="IF136">
        <v>-0.72000831082960171</v>
      </c>
      <c r="IG136">
        <v>-0.40989856613691739</v>
      </c>
      <c r="IH136">
        <v>-1.133511724267602</v>
      </c>
      <c r="II136">
        <v>-0.36025099328244647</v>
      </c>
      <c r="IJ136">
        <v>0.22683556679745961</v>
      </c>
      <c r="IK136">
        <v>-0.94276036741638203</v>
      </c>
      <c r="IL136">
        <v>0.87003462486344363</v>
      </c>
      <c r="IM136">
        <v>0.42290115093701786</v>
      </c>
      <c r="IN136">
        <v>0.30107394053233849</v>
      </c>
      <c r="IO136">
        <v>0.54093042900973243</v>
      </c>
      <c r="IP136">
        <v>-0.45715350915398978</v>
      </c>
      <c r="IQ136">
        <v>-0.61319194263915744</v>
      </c>
      <c r="IR136">
        <v>0.75365303296419506</v>
      </c>
      <c r="IS136">
        <v>0.88831512877370444</v>
      </c>
      <c r="IT136">
        <v>-7.8613006431588056E-2</v>
      </c>
      <c r="IU136">
        <v>8.0848542468760498E-2</v>
      </c>
      <c r="IV136">
        <v>-0.34201575018396013</v>
      </c>
      <c r="IW136">
        <v>0.36696931595848886</v>
      </c>
      <c r="IX136">
        <v>-0.92115633191422475</v>
      </c>
      <c r="IY136">
        <v>-3.2767577536751691E-2</v>
      </c>
      <c r="IZ136">
        <v>0.41178458246963578</v>
      </c>
      <c r="JA136">
        <v>0.4433041870821719</v>
      </c>
      <c r="JB136">
        <v>-1.8457298854621218E-2</v>
      </c>
      <c r="JC136">
        <v>0.70649192857991605</v>
      </c>
      <c r="JD136">
        <v>0.30770357305378637</v>
      </c>
      <c r="JE136">
        <v>1.0362960092606883</v>
      </c>
      <c r="JF136">
        <v>-0.50509804098229383</v>
      </c>
      <c r="JG136">
        <v>-9.0877620209883131E-2</v>
      </c>
      <c r="JH136">
        <v>-1.0373488794667409</v>
      </c>
      <c r="JI136">
        <v>6.1826035561090009E-2</v>
      </c>
      <c r="JJ136">
        <v>5.2447232897804064E-2</v>
      </c>
      <c r="JK136">
        <v>-0.61741291471422222</v>
      </c>
      <c r="JL136">
        <v>0.92429514587015238</v>
      </c>
      <c r="JM136">
        <v>0.45313061995573201</v>
      </c>
      <c r="JN136">
        <v>-0.84205024839805587</v>
      </c>
      <c r="JO136">
        <v>1.6315567406270124</v>
      </c>
      <c r="JP136">
        <v>-1.8864889203218838</v>
      </c>
      <c r="JQ136">
        <v>1.7743329159432055</v>
      </c>
      <c r="JR136">
        <v>-0.81610481279672542</v>
      </c>
      <c r="JS136">
        <v>-0.6532011373666422</v>
      </c>
      <c r="JT136">
        <v>0.5751096526095536</v>
      </c>
      <c r="JU136">
        <v>-2.1862674757970506</v>
      </c>
      <c r="JV136">
        <v>-0.64000682887514004</v>
      </c>
      <c r="JW136">
        <v>-0.1344628953216277</v>
      </c>
      <c r="JX136">
        <v>0.85960400277006943</v>
      </c>
      <c r="JY136">
        <v>1.1012882926636871</v>
      </c>
      <c r="JZ136">
        <v>1.6457474800772789</v>
      </c>
      <c r="KA136">
        <v>3.2913753623484629E-2</v>
      </c>
      <c r="KB136">
        <v>0.77414938455862226</v>
      </c>
      <c r="KC136">
        <v>0.54282188314879476</v>
      </c>
      <c r="KD136">
        <v>-0.80271351759032361</v>
      </c>
      <c r="KE136">
        <v>-0.30810692989207511</v>
      </c>
      <c r="KF136">
        <v>-2.0162493151229928E-2</v>
      </c>
      <c r="KG136">
        <v>-0.79279252304938885</v>
      </c>
      <c r="KH136">
        <v>0.84923007152432584</v>
      </c>
      <c r="KI136">
        <v>-0.87515344518784888</v>
      </c>
      <c r="KJ136">
        <v>0.26684130071526568</v>
      </c>
      <c r="KK136">
        <v>6.4335654384222674E-2</v>
      </c>
      <c r="KL136">
        <v>-0.5908466693882104</v>
      </c>
      <c r="KM136">
        <v>-0.57457981366793498</v>
      </c>
      <c r="KN136">
        <v>0.18902842599684355</v>
      </c>
      <c r="KO136">
        <v>7.7604031065971774E-2</v>
      </c>
      <c r="KP136">
        <v>0.29646467263798587</v>
      </c>
      <c r="KQ136">
        <v>-0.82703652740975608</v>
      </c>
      <c r="KR136">
        <v>0.69665796498329935</v>
      </c>
      <c r="KS136">
        <v>0.36235898435195446</v>
      </c>
      <c r="KT136">
        <v>-0.50858295005283893</v>
      </c>
      <c r="KU136">
        <v>-0.54950752465771502</v>
      </c>
      <c r="KV136">
        <v>-0.14214775559448403</v>
      </c>
      <c r="KW136">
        <v>-0.55149801890384531</v>
      </c>
      <c r="KX136">
        <v>-1.1575548982865498</v>
      </c>
      <c r="KY136">
        <v>0.43211350704027923</v>
      </c>
      <c r="KZ136">
        <v>0.34069985261127156</v>
      </c>
      <c r="LA136">
        <v>0.44093528750329747</v>
      </c>
      <c r="LB136">
        <v>0.73392469361097912</v>
      </c>
      <c r="LC136">
        <v>0.26571776959158561</v>
      </c>
      <c r="LD136">
        <v>6.4382822048368316E-2</v>
      </c>
      <c r="LE136">
        <v>0.12582692043616034</v>
      </c>
      <c r="LF136">
        <v>0.37436775547886592</v>
      </c>
      <c r="LG136">
        <v>5.6741473229953099E-2</v>
      </c>
      <c r="LH136">
        <v>-0.16966923866770006</v>
      </c>
      <c r="LI136">
        <v>0.58443953790174819</v>
      </c>
      <c r="LJ136">
        <v>0.39727665837959808</v>
      </c>
      <c r="LK136">
        <v>-0.33344102191209585</v>
      </c>
      <c r="LL136">
        <v>-0.11654718821366788</v>
      </c>
      <c r="LM136">
        <v>0.2230374638864113</v>
      </c>
      <c r="LN136">
        <v>-0.38288816738208287</v>
      </c>
      <c r="LO136">
        <v>-0.6929629660756258</v>
      </c>
      <c r="LP136">
        <v>-0.39908596149200715</v>
      </c>
      <c r="LQ136">
        <v>-1.1485002457538931</v>
      </c>
      <c r="LR136">
        <v>0.42141145518172868</v>
      </c>
      <c r="LS136">
        <v>-0.38950434137239792</v>
      </c>
      <c r="LT136">
        <v>0.2035947531688404</v>
      </c>
      <c r="LU136">
        <v>0.15949333345958772</v>
      </c>
      <c r="LV136">
        <v>0.36980426101977448</v>
      </c>
      <c r="LW136">
        <v>0.99864712727985228</v>
      </c>
      <c r="LX136">
        <v>-5.9529934186290823E-2</v>
      </c>
      <c r="LY136">
        <v>1.0928957721409189</v>
      </c>
      <c r="LZ136">
        <v>0.30738140685703408</v>
      </c>
      <c r="MA136">
        <v>-1.1231135892750483</v>
      </c>
      <c r="MB136">
        <v>0.81110497290006878</v>
      </c>
      <c r="MC136">
        <v>6.3876049834160176E-2</v>
      </c>
      <c r="MD136">
        <v>-0.50320286076939513</v>
      </c>
      <c r="ME136">
        <v>1.2668352922966033</v>
      </c>
      <c r="MF136">
        <v>-0.21058625946526369</v>
      </c>
      <c r="MG136">
        <v>1.9670848875836811E-3</v>
      </c>
      <c r="MH136">
        <v>0.30834860323362911</v>
      </c>
      <c r="MI136">
        <v>0.36180210148469294</v>
      </c>
      <c r="MJ136">
        <v>0.47365541817749079</v>
      </c>
      <c r="MK136">
        <v>-0.858259867296981</v>
      </c>
      <c r="ML136">
        <v>-0.46598369016504276</v>
      </c>
      <c r="MM136">
        <v>-0.19356183296421359</v>
      </c>
      <c r="MN136">
        <v>1.1911291221090126</v>
      </c>
      <c r="MO136">
        <v>-0.87142999717864811</v>
      </c>
      <c r="MP136">
        <v>0.3299599481015747</v>
      </c>
      <c r="MQ136">
        <v>-1.1915750392521762</v>
      </c>
      <c r="MR136">
        <v>-1.4238027757293148</v>
      </c>
      <c r="MS136">
        <v>-0.96762576106038745</v>
      </c>
      <c r="MT136">
        <v>0.73605283193909787</v>
      </c>
      <c r="MU136">
        <v>-0.56765382530129815</v>
      </c>
      <c r="MV136">
        <v>0.45635687187457263</v>
      </c>
      <c r="MW136">
        <v>0.12687723582876184</v>
      </c>
      <c r="MX136">
        <v>-0.62436723074395228</v>
      </c>
      <c r="MY136">
        <v>0.4292039454977965</v>
      </c>
      <c r="MZ136">
        <v>0.97187712032536067</v>
      </c>
      <c r="NA136">
        <v>-0.3230140862670357</v>
      </c>
      <c r="NB136">
        <v>-0.47613760939405025</v>
      </c>
      <c r="NC136">
        <v>8.5191949663033145E-2</v>
      </c>
      <c r="ND136">
        <v>2.8732231895266136E-2</v>
      </c>
      <c r="NE136">
        <v>-0.19063932174856882</v>
      </c>
      <c r="NF136">
        <v>1.1507794702694634</v>
      </c>
      <c r="NG136">
        <v>0.43119487068054241</v>
      </c>
      <c r="NH136">
        <v>0.59311798942901772</v>
      </c>
      <c r="NI136">
        <v>-0.26802974313128336</v>
      </c>
      <c r="NJ136">
        <v>-0.69302694310682911</v>
      </c>
      <c r="NK136">
        <v>-0.28455317127919261</v>
      </c>
      <c r="NL136">
        <v>0.44563154907411512</v>
      </c>
      <c r="NM136">
        <v>0.86919662549306032</v>
      </c>
      <c r="NN136">
        <v>-8.7365801125845299E-2</v>
      </c>
      <c r="NO136">
        <v>-0.53165123353645927</v>
      </c>
      <c r="NP136">
        <v>-0.39014916739983391</v>
      </c>
      <c r="NQ136">
        <v>0.3692212385930268</v>
      </c>
      <c r="NR136">
        <v>0.65943655240285515</v>
      </c>
      <c r="NS136">
        <v>-0.25612489795728016</v>
      </c>
      <c r="NT136">
        <v>-0.57648922579182826</v>
      </c>
      <c r="NU136">
        <v>-0.81801285467179241</v>
      </c>
      <c r="NV136">
        <v>1.3798287106274867</v>
      </c>
      <c r="NW136">
        <v>-0.19074084147464793</v>
      </c>
      <c r="NX136">
        <v>0.18833749822949036</v>
      </c>
      <c r="NY136">
        <v>-0.40739990825290362</v>
      </c>
      <c r="NZ136">
        <v>-0.1229532320172157</v>
      </c>
      <c r="OA136">
        <v>0.83582805941603933</v>
      </c>
      <c r="OB136">
        <v>-0.2542090669820497</v>
      </c>
      <c r="OC136">
        <v>-0.27422352746038764</v>
      </c>
      <c r="OD136">
        <v>-1.2768109530819824</v>
      </c>
      <c r="OE136">
        <v>-0.77092158880694805</v>
      </c>
      <c r="OF136">
        <v>-0.75444077725076264</v>
      </c>
      <c r="OG136">
        <v>1.2013325239621673</v>
      </c>
      <c r="OH136">
        <v>-0.83033493792478485</v>
      </c>
      <c r="OI136">
        <v>0.26928793881270308</v>
      </c>
      <c r="OJ136">
        <v>-0.71406709653210987</v>
      </c>
      <c r="OK136">
        <v>0.74869002846567367</v>
      </c>
      <c r="OL136">
        <v>-0.42955489674242708</v>
      </c>
      <c r="OM136">
        <v>-0.1509820953677927</v>
      </c>
      <c r="ON136">
        <v>-0.46219461395240097</v>
      </c>
      <c r="OO136">
        <v>0.18542869985506849</v>
      </c>
      <c r="OP136">
        <v>-0.15689092033103094</v>
      </c>
      <c r="OQ136">
        <v>-8.7335146979827805E-3</v>
      </c>
      <c r="OR136">
        <v>1.1645495919500914</v>
      </c>
      <c r="OS136">
        <v>0.25711210099884352</v>
      </c>
      <c r="OT136">
        <v>0.97251428945450513</v>
      </c>
      <c r="OU136">
        <v>-0.4143093012981392</v>
      </c>
      <c r="OV136">
        <v>-0.35274896827448105</v>
      </c>
      <c r="OW136">
        <v>1.290302045584486</v>
      </c>
      <c r="OX136">
        <v>-0.60424867212401179</v>
      </c>
      <c r="OY136">
        <v>0.19925330249055895</v>
      </c>
      <c r="OZ136">
        <v>0.13390329173011284</v>
      </c>
      <c r="PA136">
        <v>-0.61882560025178268</v>
      </c>
      <c r="PB136">
        <v>-0.52940034151403847</v>
      </c>
      <c r="PC136">
        <v>0.27527712205937721</v>
      </c>
      <c r="PD136">
        <v>-0.97077153488046597</v>
      </c>
      <c r="PE136">
        <v>0.6498675913662989</v>
      </c>
      <c r="PF136">
        <v>-0.79397795660153914</v>
      </c>
      <c r="PG136">
        <v>0.14465913910294959</v>
      </c>
      <c r="PH136">
        <v>0.29254578977282919</v>
      </c>
      <c r="PI136">
        <v>-0.15370340869954288</v>
      </c>
      <c r="PJ136">
        <v>-0.16315268650486067</v>
      </c>
      <c r="PK136">
        <v>-9.9006159346202161E-3</v>
      </c>
      <c r="PL136">
        <v>-3.4642007121353069E-2</v>
      </c>
      <c r="PM136">
        <v>-0.62269548573097033</v>
      </c>
      <c r="PN136">
        <v>1.2922456086898237E-2</v>
      </c>
      <c r="PO136">
        <v>-1.1937261729617205E-2</v>
      </c>
      <c r="PP136">
        <v>0.76786967564535935</v>
      </c>
      <c r="PQ136">
        <v>0.27638786037412366</v>
      </c>
      <c r="PR136">
        <v>0.38721290601636849</v>
      </c>
      <c r="PS136">
        <v>-0.37131191212392411</v>
      </c>
      <c r="PT136">
        <v>-0.48561318713487667</v>
      </c>
      <c r="PU136">
        <v>-0.54101436297724614</v>
      </c>
      <c r="PV136">
        <v>-7.0431359900863522E-3</v>
      </c>
      <c r="PW136">
        <v>-2.6137080591945111E-2</v>
      </c>
      <c r="PX136">
        <v>0.24338418905797971</v>
      </c>
      <c r="PY136">
        <v>-1.0003080110405831</v>
      </c>
      <c r="PZ136">
        <v>9.1199092786569541E-2</v>
      </c>
      <c r="QA136">
        <v>5.9036933368069866E-3</v>
      </c>
      <c r="QB136">
        <v>-1.1318006918146872</v>
      </c>
      <c r="QC136">
        <v>1.042837580972295</v>
      </c>
      <c r="QD136">
        <v>-0.89334935420595984</v>
      </c>
      <c r="QE136">
        <v>0.28600645860661267</v>
      </c>
      <c r="QF136">
        <v>-0.81938833379787379</v>
      </c>
      <c r="QG136">
        <v>2.2412028168197817E-2</v>
      </c>
      <c r="QH136">
        <v>-1.5451052878375082</v>
      </c>
      <c r="QI136">
        <v>-0.30759759184698304</v>
      </c>
      <c r="QJ136">
        <v>-0.97892296085373398</v>
      </c>
      <c r="QK136">
        <v>0.32465368559597951</v>
      </c>
      <c r="QL136">
        <v>0.92503885218670023</v>
      </c>
      <c r="QM136">
        <v>3.5853214878260042E-2</v>
      </c>
      <c r="QN136">
        <v>0.15392937784527039</v>
      </c>
      <c r="QO136">
        <v>-0.47512201294573286</v>
      </c>
      <c r="QP136">
        <v>-8.0977474519005721E-2</v>
      </c>
      <c r="QQ136">
        <v>-0.28325569872945716</v>
      </c>
      <c r="QR136">
        <v>0.76965608817057718</v>
      </c>
      <c r="QS136">
        <v>0.35082228411968508</v>
      </c>
      <c r="QT136">
        <v>0.19371163934124425</v>
      </c>
      <c r="QU136">
        <v>-0.35888759868298226</v>
      </c>
      <c r="QV136">
        <v>0.21349555228838565</v>
      </c>
      <c r="QW136">
        <v>-0.93130930512827514</v>
      </c>
      <c r="QX136">
        <v>0.39373639004703076</v>
      </c>
      <c r="QY136">
        <v>-6.6922128290129668E-2</v>
      </c>
      <c r="QZ136">
        <v>0.1285091217360822</v>
      </c>
      <c r="RA136">
        <v>1.6554277645969573</v>
      </c>
      <c r="RB136">
        <v>-0.22220913363273703</v>
      </c>
      <c r="RC136">
        <v>-0.65517166639689051</v>
      </c>
      <c r="RD136">
        <v>0.6463494127240762</v>
      </c>
      <c r="RE136">
        <v>3.8611491091574801E-2</v>
      </c>
      <c r="RF136">
        <v>1.2769078957443565E-2</v>
      </c>
      <c r="RG136">
        <v>-0.26728825731809575</v>
      </c>
      <c r="RH136">
        <v>-0.67386600238244776</v>
      </c>
      <c r="RI136">
        <v>-0.26982034026061175</v>
      </c>
      <c r="RJ136">
        <v>0.85270022794471434</v>
      </c>
      <c r="RK136">
        <v>-2.2801898853080926E-2</v>
      </c>
      <c r="RL136">
        <v>-0.87804934564359582</v>
      </c>
      <c r="RM136">
        <v>-6.6325913787488755E-2</v>
      </c>
      <c r="RN136">
        <v>-0.10752412835177805</v>
      </c>
      <c r="RO136">
        <v>0.11711039116628186</v>
      </c>
      <c r="RP136">
        <v>-0.64752007610260476</v>
      </c>
      <c r="RQ136">
        <v>-1.9750482388265572E-2</v>
      </c>
      <c r="RR136">
        <v>1.0932653269364372</v>
      </c>
      <c r="RS136">
        <v>-0.74493683240012587</v>
      </c>
      <c r="RT136">
        <v>-0.60654147895956201</v>
      </c>
      <c r="RU136">
        <v>-0.76994164965237211</v>
      </c>
      <c r="RV136">
        <v>1.2938643075752594</v>
      </c>
      <c r="RW136">
        <v>0.38049206424170778</v>
      </c>
      <c r="RX136">
        <v>-0.1763367688469237</v>
      </c>
      <c r="RY136">
        <v>-2.7541458488332754E-2</v>
      </c>
      <c r="RZ136">
        <v>0.94598190499710599</v>
      </c>
      <c r="SA136">
        <v>-0.74223556430453019</v>
      </c>
      <c r="SB136">
        <v>0.73474914851036499</v>
      </c>
      <c r="SC136">
        <v>0.39305044166329356</v>
      </c>
      <c r="SD136">
        <v>-2.4644568553763152E-4</v>
      </c>
      <c r="SE136">
        <v>-0.81458549874324093</v>
      </c>
      <c r="SF136">
        <v>1.418898551118561</v>
      </c>
      <c r="SG136">
        <v>-0.30947873849591806</v>
      </c>
    </row>
    <row r="137" spans="1:502">
      <c r="A137" t="s">
        <v>554</v>
      </c>
      <c r="B137">
        <v>-2.1698912478080494</v>
      </c>
      <c r="C137">
        <v>-1.2632293772200243</v>
      </c>
      <c r="D137">
        <v>-0.31721731018688121</v>
      </c>
      <c r="E137">
        <v>0.16685894823655353</v>
      </c>
      <c r="F137">
        <v>0.75851846412984825</v>
      </c>
      <c r="G137">
        <v>1.1351675657305647</v>
      </c>
      <c r="H137">
        <v>0.24201179362251687</v>
      </c>
      <c r="I137">
        <v>-0.92300151601951519</v>
      </c>
      <c r="J137">
        <v>1.0726229987566998</v>
      </c>
      <c r="K137">
        <v>-0.41208120644281965</v>
      </c>
      <c r="L137">
        <v>-1.0324563045522956</v>
      </c>
      <c r="M137">
        <v>-0.31441714687309896</v>
      </c>
      <c r="N137">
        <v>0.57589347741518071</v>
      </c>
      <c r="O137">
        <v>-0.92162606199092623</v>
      </c>
      <c r="P137">
        <v>-0.41991835897034202</v>
      </c>
      <c r="Q137">
        <v>3.5714587993356084E-2</v>
      </c>
      <c r="R137">
        <v>-0.11285579720880445</v>
      </c>
      <c r="S137">
        <v>-0.22474416419193904</v>
      </c>
      <c r="T137">
        <v>-0.80587815134015128</v>
      </c>
      <c r="U137">
        <v>1.7063575965400597</v>
      </c>
      <c r="V137">
        <v>-2.2680736496087617</v>
      </c>
      <c r="W137">
        <v>-0.34180658767241967</v>
      </c>
      <c r="X137">
        <v>1.2625901771146864E-2</v>
      </c>
      <c r="Y137">
        <v>-0.81142949281085275</v>
      </c>
      <c r="Z137">
        <v>-0.18064932575063183</v>
      </c>
      <c r="AA137">
        <v>-0.10213295433011071</v>
      </c>
      <c r="AB137">
        <v>1.6137145476725137</v>
      </c>
      <c r="AC137">
        <v>0.74679420895125437</v>
      </c>
      <c r="AD137">
        <v>-1.1864539816941562</v>
      </c>
      <c r="AE137">
        <v>1.2829317783684728</v>
      </c>
      <c r="AF137">
        <v>0.20792645260420989</v>
      </c>
      <c r="AG137">
        <v>-1.195027835818359</v>
      </c>
      <c r="AH137">
        <v>0.445989656056686</v>
      </c>
      <c r="AI137">
        <v>0.84574420575289511</v>
      </c>
      <c r="AJ137">
        <v>-0.55579444837446346</v>
      </c>
      <c r="AK137">
        <v>0.75041279790243298</v>
      </c>
      <c r="AL137">
        <v>1.2212412677837341</v>
      </c>
      <c r="AM137">
        <v>1.3421129020354376</v>
      </c>
      <c r="AN137">
        <v>0.14095953427690755</v>
      </c>
      <c r="AO137">
        <v>-1.370670583534509</v>
      </c>
      <c r="AP137">
        <v>-0.89306750489128783</v>
      </c>
      <c r="AQ137">
        <v>0.70686528839589957</v>
      </c>
      <c r="AR137">
        <v>1.8550296052815913</v>
      </c>
      <c r="AS137">
        <v>-0.23647642325730195</v>
      </c>
      <c r="AT137">
        <v>-1.194215270088347</v>
      </c>
      <c r="AU137">
        <v>-6.1879708622068319E-2</v>
      </c>
      <c r="AV137">
        <v>-1.2839220613889291</v>
      </c>
      <c r="AW137">
        <v>2.1210064810576399</v>
      </c>
      <c r="AX137">
        <v>2.0215599056052129</v>
      </c>
      <c r="AY137">
        <v>0.78971887344886138</v>
      </c>
      <c r="AZ137">
        <v>6.763565446738723E-2</v>
      </c>
      <c r="BA137">
        <v>-0.30774777526242164</v>
      </c>
      <c r="BB137">
        <v>1.6938975207883347</v>
      </c>
      <c r="BC137">
        <v>-1.3756958510433792</v>
      </c>
      <c r="BD137">
        <v>-0.30825217578014685</v>
      </c>
      <c r="BE137">
        <v>1.1014405394656768</v>
      </c>
      <c r="BF137">
        <v>-0.90020426211302718</v>
      </c>
      <c r="BG137">
        <v>0.92128659055299933</v>
      </c>
      <c r="BH137">
        <v>2.4042124012622068E-2</v>
      </c>
      <c r="BI137">
        <v>1.7332794473628328</v>
      </c>
      <c r="BJ137">
        <v>0.26501427943606798</v>
      </c>
      <c r="BK137">
        <v>0.34077935549034277</v>
      </c>
      <c r="BL137">
        <v>-0.46410830550693172</v>
      </c>
      <c r="BM137">
        <v>2.6340460113940116</v>
      </c>
      <c r="BN137">
        <v>1.0410600986775258</v>
      </c>
      <c r="BO137">
        <v>1.2735169119656111</v>
      </c>
      <c r="BP137">
        <v>-0.5916641890967711</v>
      </c>
      <c r="BQ137">
        <v>-2.1370113820321084</v>
      </c>
      <c r="BR137">
        <v>0.4275567657419469</v>
      </c>
      <c r="BS137">
        <v>2.1530292635033228</v>
      </c>
      <c r="BT137">
        <v>0.2148041848773285</v>
      </c>
      <c r="BU137">
        <v>-2.0206036969896584</v>
      </c>
      <c r="BV137">
        <v>0.12401444444889581</v>
      </c>
      <c r="BW137">
        <v>1.1375776977034695</v>
      </c>
      <c r="BX137">
        <v>1.4706994117151928</v>
      </c>
      <c r="BY137">
        <v>-1.0554907254336741</v>
      </c>
      <c r="BZ137">
        <v>1.2215687953803263</v>
      </c>
      <c r="CA137">
        <v>-0.82265394635441469</v>
      </c>
      <c r="CB137">
        <v>-1.3027631556079384</v>
      </c>
      <c r="CC137">
        <v>1.9075288275650613</v>
      </c>
      <c r="CD137">
        <v>-1.6317037677914961</v>
      </c>
      <c r="CE137">
        <v>9.6887481873440956E-2</v>
      </c>
      <c r="CF137">
        <v>0.71973265352635207</v>
      </c>
      <c r="CG137">
        <v>-5.4289454352657043E-2</v>
      </c>
      <c r="CH137">
        <v>0.80365879060618184</v>
      </c>
      <c r="CI137">
        <v>-1.1822822216281299</v>
      </c>
      <c r="CJ137">
        <v>-0.39408463121563853</v>
      </c>
      <c r="CK137">
        <v>-0.11423997161043875</v>
      </c>
      <c r="CL137">
        <v>-1.8915664207748395</v>
      </c>
      <c r="CM137">
        <v>-0.1417491609672093</v>
      </c>
      <c r="CN137">
        <v>0.12461250969645266</v>
      </c>
      <c r="CO137">
        <v>-0.39401895383707908</v>
      </c>
      <c r="CP137">
        <v>-2.1004265811338296E-2</v>
      </c>
      <c r="CQ137">
        <v>6.6554256161897973E-2</v>
      </c>
      <c r="CR137">
        <v>-0.97133971558479115</v>
      </c>
      <c r="CS137">
        <v>0.48023910909712147</v>
      </c>
      <c r="CT137">
        <v>1.2481115710463588</v>
      </c>
      <c r="CU137">
        <v>-1.075048351576142</v>
      </c>
      <c r="CV137">
        <v>-1.2330591810873823</v>
      </c>
      <c r="CW137">
        <v>-1.5387367394675107</v>
      </c>
      <c r="CX137">
        <v>1.1897962122493608</v>
      </c>
      <c r="CY137">
        <v>-0.76638527052057281</v>
      </c>
      <c r="CZ137">
        <v>0.58859974838845475</v>
      </c>
      <c r="DA137">
        <v>-0.72157317704502633</v>
      </c>
      <c r="DB137">
        <v>1.5172144189515682</v>
      </c>
      <c r="DC137">
        <v>0.52548382746787359</v>
      </c>
      <c r="DD137">
        <v>-8.0103318770173293E-3</v>
      </c>
      <c r="DE137">
        <v>0.18949113188479499</v>
      </c>
      <c r="DF137">
        <v>0.29760226351014957</v>
      </c>
      <c r="DG137">
        <v>1.4208447530196944</v>
      </c>
      <c r="DH137">
        <v>-2.0288596632550147</v>
      </c>
      <c r="DI137">
        <v>0.57647168570730678</v>
      </c>
      <c r="DJ137">
        <v>-1.730103526085504</v>
      </c>
      <c r="DK137">
        <v>-0.19380157523668226</v>
      </c>
      <c r="DL137">
        <v>-0.48311270477835544</v>
      </c>
      <c r="DM137">
        <v>1.2242242513353381</v>
      </c>
      <c r="DN137">
        <v>-0.68847517816206694</v>
      </c>
      <c r="DO137">
        <v>-1.6270121795853247</v>
      </c>
      <c r="DP137">
        <v>0.97853491992316965</v>
      </c>
      <c r="DQ137">
        <v>-1.7894809783833949</v>
      </c>
      <c r="DR137">
        <v>2.2668611322324708</v>
      </c>
      <c r="DS137">
        <v>-1.120001066088911</v>
      </c>
      <c r="DT137">
        <v>-1.0039332506088565</v>
      </c>
      <c r="DU137">
        <v>1.2468514224798766</v>
      </c>
      <c r="DV137">
        <v>0.11231279442262611</v>
      </c>
      <c r="DW137">
        <v>-1.1936658181271427</v>
      </c>
      <c r="DX137">
        <v>-0.16456362852508216</v>
      </c>
      <c r="DY137">
        <v>0.16580966474125877</v>
      </c>
      <c r="DZ137">
        <v>-0.41961189396733989</v>
      </c>
      <c r="EA137">
        <v>-0.39604880345807902</v>
      </c>
      <c r="EB137">
        <v>-0.57990318484276215</v>
      </c>
      <c r="EC137">
        <v>-4.3716871774033328E-2</v>
      </c>
      <c r="ED137">
        <v>-0.58550877656863609</v>
      </c>
      <c r="EE137">
        <v>-8.1272124683008831E-2</v>
      </c>
      <c r="EF137">
        <v>-2.0335696861440371</v>
      </c>
      <c r="EG137">
        <v>-0.6592079553289022</v>
      </c>
      <c r="EH137">
        <v>-0.65423131751251584</v>
      </c>
      <c r="EI137">
        <v>0.5746976510360664</v>
      </c>
      <c r="EJ137">
        <v>-0.66666467209736624</v>
      </c>
      <c r="EK137">
        <v>-0.38780967406973388</v>
      </c>
      <c r="EL137">
        <v>-0.74620985991852951</v>
      </c>
      <c r="EM137">
        <v>0.14732613473966627</v>
      </c>
      <c r="EN137">
        <v>-0.82021430591589506</v>
      </c>
      <c r="EO137">
        <v>-0.38674092770935364</v>
      </c>
      <c r="EP137">
        <v>1.5252075091190109</v>
      </c>
      <c r="EQ137">
        <v>-0.10353624182196003</v>
      </c>
      <c r="ER137">
        <v>1.5420204066459553</v>
      </c>
      <c r="ES137">
        <v>-4.7239287120235451E-2</v>
      </c>
      <c r="ET137">
        <v>1.1012244526544945</v>
      </c>
      <c r="EU137">
        <v>0.86977976043538774</v>
      </c>
      <c r="EV137">
        <v>0.44119257623205915</v>
      </c>
      <c r="EW137">
        <v>0.34863144381884703</v>
      </c>
      <c r="EX137">
        <v>0.46464972966367224</v>
      </c>
      <c r="EY137">
        <v>0.20890835447335743</v>
      </c>
      <c r="EZ137">
        <v>0.80961129129536502</v>
      </c>
      <c r="FA137">
        <v>1.2493085931988774</v>
      </c>
      <c r="FB137">
        <v>0.32935317136416414</v>
      </c>
      <c r="FC137">
        <v>1.7703683635429757</v>
      </c>
      <c r="FD137">
        <v>6.7687470948629758E-2</v>
      </c>
      <c r="FE137">
        <v>-0.98475844079578456</v>
      </c>
      <c r="FF137">
        <v>-2.0449892332653274E-2</v>
      </c>
      <c r="FG137">
        <v>-0.96707186437030146</v>
      </c>
      <c r="FH137">
        <v>0.56716308637804214</v>
      </c>
      <c r="FI137">
        <v>-1.7943748596743054</v>
      </c>
      <c r="FJ137">
        <v>-0.53373400818252859</v>
      </c>
      <c r="FK137">
        <v>-0.1312458850958631</v>
      </c>
      <c r="FL137">
        <v>1.6200960212128377</v>
      </c>
      <c r="FM137">
        <v>0.55782949735891529</v>
      </c>
      <c r="FN137">
        <v>-0.118801950811975</v>
      </c>
      <c r="FO137">
        <v>-0.13006955596269304</v>
      </c>
      <c r="FP137">
        <v>-1.0073080497245286</v>
      </c>
      <c r="FQ137">
        <v>-0.60148834703952847</v>
      </c>
      <c r="FR137">
        <v>-4.9451547570734944E-4</v>
      </c>
      <c r="FS137">
        <v>-0.70347223293436223</v>
      </c>
      <c r="FT137">
        <v>1.3047096643395266</v>
      </c>
      <c r="FU137">
        <v>1.2801554806678306</v>
      </c>
      <c r="FV137">
        <v>3.6228769976710068E-2</v>
      </c>
      <c r="FW137">
        <v>-1.5726980633597538</v>
      </c>
      <c r="FX137">
        <v>0.82657311912604059</v>
      </c>
      <c r="FY137">
        <v>1.7044651580233601</v>
      </c>
      <c r="FZ137">
        <v>0.22199553278946674</v>
      </c>
      <c r="GA137">
        <v>0.70006199114550538</v>
      </c>
      <c r="GB137">
        <v>-0.61797601652086864</v>
      </c>
      <c r="GC137">
        <v>0.61311292008591955</v>
      </c>
      <c r="GD137">
        <v>-0.71664068272260528</v>
      </c>
      <c r="GE137">
        <v>0.73334793541320809</v>
      </c>
      <c r="GF137">
        <v>-6.9722648086960215E-2</v>
      </c>
      <c r="GG137">
        <v>-0.35416298796414386</v>
      </c>
      <c r="GH137">
        <v>-1.5357833170042801</v>
      </c>
      <c r="GI137">
        <v>-0.42479129091602302</v>
      </c>
      <c r="GJ137">
        <v>-1.3613416475948141</v>
      </c>
      <c r="GK137">
        <v>-0.92223076047813179</v>
      </c>
      <c r="GL137">
        <v>0.11780545574071374</v>
      </c>
      <c r="GM137">
        <v>-0.31057709023912511</v>
      </c>
      <c r="GN137">
        <v>-0.48545153106112937</v>
      </c>
      <c r="GO137">
        <v>-0.98959477195314982</v>
      </c>
      <c r="GP137">
        <v>-1.6329970862106693</v>
      </c>
      <c r="GQ137">
        <v>-0.57327122889522852</v>
      </c>
      <c r="GR137">
        <v>-0.64850317105678268</v>
      </c>
      <c r="GS137">
        <v>-1.3597712250043457</v>
      </c>
      <c r="GT137">
        <v>-0.27480162827378873</v>
      </c>
      <c r="GU137">
        <v>0.690970368028343</v>
      </c>
      <c r="GV137">
        <v>-0.49009915760939055</v>
      </c>
      <c r="GW137">
        <v>-1.4032867829671694</v>
      </c>
      <c r="GX137">
        <v>0.68273462547228814</v>
      </c>
      <c r="GY137">
        <v>-0.14598313938067084</v>
      </c>
      <c r="GZ137">
        <v>0.73134347833001423</v>
      </c>
      <c r="HA137">
        <v>-0.69006033799611255</v>
      </c>
      <c r="HB137">
        <v>1.7472222283501533</v>
      </c>
      <c r="HC137">
        <v>0.6775399101522408</v>
      </c>
      <c r="HD137">
        <v>2.2746890967510716</v>
      </c>
      <c r="HE137">
        <v>0.78258134747173402</v>
      </c>
      <c r="HF137">
        <v>-1.0382972604404797</v>
      </c>
      <c r="HG137">
        <v>-1.094050921754518</v>
      </c>
      <c r="HH137">
        <v>5.1487493531252496E-2</v>
      </c>
      <c r="HI137">
        <v>-0.52357856102358991</v>
      </c>
      <c r="HJ137">
        <v>0.49805587374173366</v>
      </c>
      <c r="HK137">
        <v>1.1739127752008378</v>
      </c>
      <c r="HL137">
        <v>0.59941453091877006</v>
      </c>
      <c r="HM137">
        <v>0.18609797120692856</v>
      </c>
      <c r="HN137">
        <v>0.48033026022813941</v>
      </c>
      <c r="HO137">
        <v>-2.017315658632139</v>
      </c>
      <c r="HP137">
        <v>1.7061557485169248</v>
      </c>
      <c r="HQ137">
        <v>-1.0523533492544002</v>
      </c>
      <c r="HR137">
        <v>-0.89207784258295553</v>
      </c>
      <c r="HS137">
        <v>-1.5610725266505963</v>
      </c>
      <c r="HT137">
        <v>1.8740529824546197</v>
      </c>
      <c r="HU137">
        <v>-0.42455808343918994</v>
      </c>
      <c r="HV137">
        <v>0.32510339144207145</v>
      </c>
      <c r="HW137">
        <v>-0.42454625399815521</v>
      </c>
      <c r="HX137">
        <v>-0.35487444123560152</v>
      </c>
      <c r="HY137">
        <v>-8.2558311226397452E-2</v>
      </c>
      <c r="HZ137">
        <v>0.60469795577934016</v>
      </c>
      <c r="IA137">
        <v>-0.51978796969460372</v>
      </c>
      <c r="IB137">
        <v>0.86740663176814869</v>
      </c>
      <c r="IC137">
        <v>0.39673185873735445</v>
      </c>
      <c r="ID137">
        <v>0.4748950264280889</v>
      </c>
      <c r="IE137">
        <v>0.16717847815374121</v>
      </c>
      <c r="IF137">
        <v>-0.48570795424491248</v>
      </c>
      <c r="IG137">
        <v>-0.35378048141965418</v>
      </c>
      <c r="IH137">
        <v>0.73350341366446536</v>
      </c>
      <c r="II137">
        <v>-1.5349209997221021</v>
      </c>
      <c r="IJ137">
        <v>-0.46628691790188326</v>
      </c>
      <c r="IK137">
        <v>0.36837259943058609</v>
      </c>
      <c r="IL137">
        <v>2.1407709410925619</v>
      </c>
      <c r="IM137">
        <v>-1.8649967750136047E-2</v>
      </c>
      <c r="IN137">
        <v>1.0073870357978423</v>
      </c>
      <c r="IO137">
        <v>0.24224208992014451</v>
      </c>
      <c r="IP137">
        <v>3.913151782170865E-2</v>
      </c>
      <c r="IQ137">
        <v>0.47155570950322789</v>
      </c>
      <c r="IR137">
        <v>0.3615609562794207</v>
      </c>
      <c r="IS137">
        <v>0.30495160255003634</v>
      </c>
      <c r="IT137">
        <v>0.59651954655662653</v>
      </c>
      <c r="IU137">
        <v>-1.941433895298883</v>
      </c>
      <c r="IV137">
        <v>0.41205948707092976</v>
      </c>
      <c r="IW137">
        <v>-0.59700625122457573</v>
      </c>
      <c r="IX137">
        <v>1.0576078970425646</v>
      </c>
      <c r="IY137">
        <v>0.99711973901421325</v>
      </c>
      <c r="IZ137">
        <v>1.9709848885468815</v>
      </c>
      <c r="JA137">
        <v>-0.33952551260966168</v>
      </c>
      <c r="JB137">
        <v>1.2419418732977823</v>
      </c>
      <c r="JC137">
        <v>0.7980566156207054</v>
      </c>
      <c r="JD137">
        <v>-1.1129814013468546</v>
      </c>
      <c r="JE137">
        <v>1.1975628856226752</v>
      </c>
      <c r="JF137">
        <v>-0.5623167603702981</v>
      </c>
      <c r="JG137">
        <v>-1.2438954503108466</v>
      </c>
      <c r="JH137">
        <v>0.15302309113432871</v>
      </c>
      <c r="JI137">
        <v>-1.4013397798952689</v>
      </c>
      <c r="JJ137">
        <v>-1.2999704633576361</v>
      </c>
      <c r="JK137">
        <v>-0.4974735466883069</v>
      </c>
      <c r="JL137">
        <v>0.1122249421469739</v>
      </c>
      <c r="JM137">
        <v>0.77162933671117595</v>
      </c>
      <c r="JN137">
        <v>1.1279033789920454</v>
      </c>
      <c r="JO137">
        <v>0.88572167310786043</v>
      </c>
      <c r="JP137">
        <v>-7.1561137714592882E-2</v>
      </c>
      <c r="JQ137">
        <v>1.0778784478273411</v>
      </c>
      <c r="JR137">
        <v>-0.74910713063811285</v>
      </c>
      <c r="JS137">
        <v>1.1304354682717617</v>
      </c>
      <c r="JT137">
        <v>-1.0538329227160725</v>
      </c>
      <c r="JU137">
        <v>-1.0125602332726773</v>
      </c>
      <c r="JV137">
        <v>1.2742175528313562</v>
      </c>
      <c r="JW137">
        <v>0.35891413978759135</v>
      </c>
      <c r="JX137">
        <v>1.3326453244020928</v>
      </c>
      <c r="JY137">
        <v>0.1048866088743767</v>
      </c>
      <c r="JZ137">
        <v>0.55663447927876297</v>
      </c>
      <c r="KA137">
        <v>-0.20314614906937939</v>
      </c>
      <c r="KB137">
        <v>-1.0751890326396989</v>
      </c>
      <c r="KC137">
        <v>0.89635828443008769</v>
      </c>
      <c r="KD137">
        <v>-0.24971562800294356</v>
      </c>
      <c r="KE137">
        <v>1.7645060528490655</v>
      </c>
      <c r="KF137">
        <v>-0.31151700873393062</v>
      </c>
      <c r="KG137">
        <v>0.4494394824053104</v>
      </c>
      <c r="KH137">
        <v>0.30588132908946003</v>
      </c>
      <c r="KI137">
        <v>-0.72576849152901346</v>
      </c>
      <c r="KJ137">
        <v>9.0328666097507934E-2</v>
      </c>
      <c r="KK137">
        <v>1.3621126077140964</v>
      </c>
      <c r="KL137">
        <v>0.40738378926362151</v>
      </c>
      <c r="KM137">
        <v>-0.67177787028874381</v>
      </c>
      <c r="KN137">
        <v>-0.37773384224993989</v>
      </c>
      <c r="KO137">
        <v>8.7353866319080403E-2</v>
      </c>
      <c r="KP137">
        <v>-8.9408058971164578E-2</v>
      </c>
      <c r="KQ137">
        <v>1.0917893516603203</v>
      </c>
      <c r="KR137">
        <v>1.3880268355819747</v>
      </c>
      <c r="KS137">
        <v>-0.58629115668946263</v>
      </c>
      <c r="KT137">
        <v>-0.18230072244936296</v>
      </c>
      <c r="KU137">
        <v>0.29774998961869881</v>
      </c>
      <c r="KV137">
        <v>-1.2488688355295907</v>
      </c>
      <c r="KW137">
        <v>-1.2317448930184636</v>
      </c>
      <c r="KX137">
        <v>-0.13099080703086963</v>
      </c>
      <c r="KY137">
        <v>-1.3445476569504258</v>
      </c>
      <c r="KZ137">
        <v>0.84315516339744678</v>
      </c>
      <c r="LA137">
        <v>0.14992805101954099</v>
      </c>
      <c r="LB137">
        <v>1.097957762349308</v>
      </c>
      <c r="LC137">
        <v>-0.12658125809575646</v>
      </c>
      <c r="LD137">
        <v>1.2018067241099466</v>
      </c>
      <c r="LE137">
        <v>1.7157458013519291</v>
      </c>
      <c r="LF137">
        <v>-9.9195393136002341E-3</v>
      </c>
      <c r="LG137">
        <v>-1.8939475142184015</v>
      </c>
      <c r="LH137">
        <v>-0.285364271093491</v>
      </c>
      <c r="LI137">
        <v>1.2857795240650876</v>
      </c>
      <c r="LJ137">
        <v>4.5558339563564032E-2</v>
      </c>
      <c r="LK137">
        <v>1.4371423229367213</v>
      </c>
      <c r="LL137">
        <v>-0.45947610129085198</v>
      </c>
      <c r="LM137">
        <v>0.26319540967255278</v>
      </c>
      <c r="LN137">
        <v>-0.53518835316564017</v>
      </c>
      <c r="LO137">
        <v>1.1855708385822448</v>
      </c>
      <c r="LP137">
        <v>0.86028241442954301</v>
      </c>
      <c r="LQ137">
        <v>1.4822248729824867</v>
      </c>
      <c r="LR137">
        <v>0.64800941814725821</v>
      </c>
      <c r="LS137">
        <v>-0.15757572331036904</v>
      </c>
      <c r="LT137">
        <v>0.99773353771915319</v>
      </c>
      <c r="LU137">
        <v>2.6110668497563552</v>
      </c>
      <c r="LV137">
        <v>0.41857540404898952</v>
      </c>
      <c r="LW137">
        <v>0.44960022258781951</v>
      </c>
      <c r="LX137">
        <v>2.4711380741856321</v>
      </c>
      <c r="LY137">
        <v>-0.38819713257549066</v>
      </c>
      <c r="LZ137">
        <v>0.99745864095465331</v>
      </c>
      <c r="MA137">
        <v>-0.9376674562059738</v>
      </c>
      <c r="MB137">
        <v>1.0856299902614532</v>
      </c>
      <c r="MC137">
        <v>1.6713182827063029</v>
      </c>
      <c r="MD137">
        <v>-1.6402639950966098</v>
      </c>
      <c r="ME137">
        <v>-2.1179139519135179</v>
      </c>
      <c r="MF137">
        <v>-0.21880123866612916</v>
      </c>
      <c r="MG137">
        <v>-0.52909189661767264</v>
      </c>
      <c r="MH137">
        <v>1.6908308657027429</v>
      </c>
      <c r="MI137">
        <v>-0.36200595017642273</v>
      </c>
      <c r="MJ137">
        <v>-0.51548637755727822</v>
      </c>
      <c r="MK137">
        <v>-0.42286158900833992</v>
      </c>
      <c r="ML137">
        <v>1.1017373198355851</v>
      </c>
      <c r="MM137">
        <v>-1.1840386715094704</v>
      </c>
      <c r="MN137">
        <v>0.94028595381991742</v>
      </c>
      <c r="MO137">
        <v>1.3084822694159648</v>
      </c>
      <c r="MP137">
        <v>0.25801051459969154</v>
      </c>
      <c r="MQ137">
        <v>-1.6055214299752525</v>
      </c>
      <c r="MR137">
        <v>-0.70625322846811822</v>
      </c>
      <c r="MS137">
        <v>0.99925722195755651</v>
      </c>
      <c r="MT137">
        <v>-0.86313528582092525</v>
      </c>
      <c r="MU137">
        <v>-0.53567587019429053</v>
      </c>
      <c r="MV137">
        <v>-0.22197922257075736</v>
      </c>
      <c r="MW137">
        <v>-0.50123686064975792</v>
      </c>
      <c r="MX137">
        <v>-2.4808889203053806</v>
      </c>
      <c r="MY137">
        <v>0.1158588896582545</v>
      </c>
      <c r="MZ137">
        <v>0.66801939536876331</v>
      </c>
      <c r="NA137">
        <v>-0.90182355571499395</v>
      </c>
      <c r="NB137">
        <v>-1.1931556838417103</v>
      </c>
      <c r="NC137">
        <v>0.57791953808084418</v>
      </c>
      <c r="ND137">
        <v>-1.5464888026365267</v>
      </c>
      <c r="NE137">
        <v>-0.12266349958114089</v>
      </c>
      <c r="NF137">
        <v>2.0238587444385274</v>
      </c>
      <c r="NG137">
        <v>1.36917205688349</v>
      </c>
      <c r="NH137">
        <v>4.5143331926020269E-3</v>
      </c>
      <c r="NI137">
        <v>-0.58443550050497106</v>
      </c>
      <c r="NJ137">
        <v>-2.2593024109232904</v>
      </c>
      <c r="NK137">
        <v>0.99048250659047143</v>
      </c>
      <c r="NL137">
        <v>-0.94930742947415081</v>
      </c>
      <c r="NM137">
        <v>0.803110671381293</v>
      </c>
      <c r="NN137">
        <v>-1.076210104888879</v>
      </c>
      <c r="NO137">
        <v>-0.65138931641058995</v>
      </c>
      <c r="NP137">
        <v>1.1049818780933673</v>
      </c>
      <c r="NQ137">
        <v>8.1419453511344525E-2</v>
      </c>
      <c r="NR137">
        <v>-0.6587959601905129</v>
      </c>
      <c r="NS137">
        <v>0.52666674965892979</v>
      </c>
      <c r="NT137">
        <v>-0.20414036445682737</v>
      </c>
      <c r="NU137">
        <v>8.5600117365891529E-2</v>
      </c>
      <c r="NV137">
        <v>0.76801405165262981</v>
      </c>
      <c r="NW137">
        <v>-1.2266628047642674</v>
      </c>
      <c r="NX137">
        <v>-0.16710760024873017</v>
      </c>
      <c r="NY137">
        <v>0.32991055977755801</v>
      </c>
      <c r="NZ137">
        <v>1.3584461104140366</v>
      </c>
      <c r="OA137">
        <v>1.1082594101865535</v>
      </c>
      <c r="OB137">
        <v>0.19417819284414753</v>
      </c>
      <c r="OC137">
        <v>-1.7903229478895233</v>
      </c>
      <c r="OD137">
        <v>-0.4701693324939179</v>
      </c>
      <c r="OE137">
        <v>-0.79088627294779101</v>
      </c>
      <c r="OF137">
        <v>0.46082846251345894</v>
      </c>
      <c r="OG137">
        <v>-0.43338629717266464</v>
      </c>
      <c r="OH137">
        <v>-0.72155489773005699</v>
      </c>
      <c r="OI137">
        <v>0.67737678738366425</v>
      </c>
      <c r="OJ137">
        <v>0.56355590582629311</v>
      </c>
      <c r="OK137">
        <v>0.41440844167795343</v>
      </c>
      <c r="OL137">
        <v>-0.72414885024353826</v>
      </c>
      <c r="OM137">
        <v>-1.0035631937269054</v>
      </c>
      <c r="ON137">
        <v>1.156585097787056</v>
      </c>
      <c r="OO137">
        <v>0.48063832164732323</v>
      </c>
      <c r="OP137">
        <v>-0.45741904989603943</v>
      </c>
      <c r="OQ137">
        <v>-1.2965447956730973</v>
      </c>
      <c r="OR137">
        <v>3.1132292759097009</v>
      </c>
      <c r="OS137">
        <v>-0.14363605948012578</v>
      </c>
      <c r="OT137">
        <v>0.38199307236375074</v>
      </c>
      <c r="OU137">
        <v>0.28102472841294784</v>
      </c>
      <c r="OV137">
        <v>-1.2778456432017431</v>
      </c>
      <c r="OW137">
        <v>0.15663796853641837</v>
      </c>
      <c r="OX137">
        <v>-0.33079178314658653</v>
      </c>
      <c r="OY137">
        <v>1.454019927490718</v>
      </c>
      <c r="OZ137">
        <v>-0.56376375084768404</v>
      </c>
      <c r="PA137">
        <v>-0.68784496216728441</v>
      </c>
      <c r="PB137">
        <v>0.16592252651763961</v>
      </c>
      <c r="PC137">
        <v>-0.59649213978798388</v>
      </c>
      <c r="PD137">
        <v>-1.241640895921597</v>
      </c>
      <c r="PE137">
        <v>0.66430253789983429</v>
      </c>
      <c r="PF137">
        <v>-1.2788249639157367</v>
      </c>
      <c r="PG137">
        <v>-0.69492166892280927</v>
      </c>
      <c r="PH137">
        <v>0.10790626023423223</v>
      </c>
      <c r="PI137">
        <v>-1.1634918231336369</v>
      </c>
      <c r="PJ137">
        <v>-0.29822756766902692</v>
      </c>
      <c r="PK137">
        <v>0.13761449120853053</v>
      </c>
      <c r="PL137">
        <v>-1.5263337059721729</v>
      </c>
      <c r="PM137">
        <v>-0.40104388519013756</v>
      </c>
      <c r="PN137">
        <v>1.4313766022598211</v>
      </c>
      <c r="PO137">
        <v>0.75682001271622779</v>
      </c>
      <c r="PP137">
        <v>1.2428322931279148</v>
      </c>
      <c r="PQ137">
        <v>-4.5084116207585956E-2</v>
      </c>
      <c r="PR137">
        <v>0.19452656266430227</v>
      </c>
      <c r="PS137">
        <v>-0.63603858658064694</v>
      </c>
      <c r="PT137">
        <v>0.40430461405220053</v>
      </c>
      <c r="PU137">
        <v>0.11494020220168379</v>
      </c>
      <c r="PV137">
        <v>0.56367082822088699</v>
      </c>
      <c r="PW137">
        <v>-0.59121391254116507</v>
      </c>
      <c r="PX137">
        <v>-0.86720738481021487</v>
      </c>
      <c r="PY137">
        <v>-0.97092012226690505</v>
      </c>
      <c r="PZ137">
        <v>0.55742645288390935</v>
      </c>
      <c r="QA137">
        <v>0.64497128315737051</v>
      </c>
      <c r="QB137">
        <v>-1.303429319910888</v>
      </c>
      <c r="QC137">
        <v>-0.49873821740330027</v>
      </c>
      <c r="QD137">
        <v>-0.62024958231381189</v>
      </c>
      <c r="QE137">
        <v>1.3011203059717906</v>
      </c>
      <c r="QF137">
        <v>-0.8796737282190239</v>
      </c>
      <c r="QG137">
        <v>0.4409616851512016</v>
      </c>
      <c r="QH137">
        <v>-1.2661340223599302</v>
      </c>
      <c r="QI137">
        <v>8.9730767105077797E-2</v>
      </c>
      <c r="QJ137">
        <v>2.4579013722467034</v>
      </c>
      <c r="QK137">
        <v>2.0142411850776494</v>
      </c>
      <c r="QL137">
        <v>-0.42240985882646509</v>
      </c>
      <c r="QM137">
        <v>1.3875627199881537</v>
      </c>
      <c r="QN137">
        <v>1.2530464214371246</v>
      </c>
      <c r="QO137">
        <v>-2.2688766540520384</v>
      </c>
      <c r="QP137">
        <v>0.60790112854283973</v>
      </c>
      <c r="QQ137">
        <v>-4.3017633129316502E-2</v>
      </c>
      <c r="QR137">
        <v>-1.099367195318923</v>
      </c>
      <c r="QS137">
        <v>9.6846138788395764E-2</v>
      </c>
      <c r="QT137">
        <v>-0.11221662162465051</v>
      </c>
      <c r="QU137">
        <v>0.9562436355349625</v>
      </c>
      <c r="QV137">
        <v>0.15499835066858558</v>
      </c>
      <c r="QW137">
        <v>-0.89889850273806526</v>
      </c>
      <c r="QX137">
        <v>0.10549689322980928</v>
      </c>
      <c r="QY137">
        <v>-0.30563315533056817</v>
      </c>
      <c r="QZ137">
        <v>1.9948815080071418</v>
      </c>
      <c r="RA137">
        <v>0.44833635421901297</v>
      </c>
      <c r="RB137">
        <v>0.58085945761204005</v>
      </c>
      <c r="RC137">
        <v>-1.071588092332604</v>
      </c>
      <c r="RD137">
        <v>-5.8379959267424522E-2</v>
      </c>
      <c r="RE137">
        <v>-0.33972747665961356</v>
      </c>
      <c r="RF137">
        <v>-0.17196225993776079</v>
      </c>
      <c r="RG137">
        <v>0.83685281881074536</v>
      </c>
      <c r="RH137">
        <v>0.24403104248448287</v>
      </c>
      <c r="RI137">
        <v>-1.4560694062343396</v>
      </c>
      <c r="RJ137">
        <v>2.0381850477538035</v>
      </c>
      <c r="RK137">
        <v>1.063108024131058</v>
      </c>
      <c r="RL137">
        <v>-1.1662028075077715</v>
      </c>
      <c r="RM137">
        <v>-2.1425865062979721</v>
      </c>
      <c r="RN137">
        <v>-0.10403700494388124</v>
      </c>
      <c r="RO137">
        <v>-1.1408612201176991</v>
      </c>
      <c r="RP137">
        <v>0.54319256752140921</v>
      </c>
      <c r="RQ137">
        <v>0.74807018011949733</v>
      </c>
      <c r="RR137">
        <v>0.59738855486137099</v>
      </c>
      <c r="RS137">
        <v>-0.59277117023075765</v>
      </c>
      <c r="RT137">
        <v>-0.63534163630701346</v>
      </c>
      <c r="RU137">
        <v>-0.79288972207785513</v>
      </c>
      <c r="RV137">
        <v>2.0098788081812162</v>
      </c>
      <c r="RW137">
        <v>1.7487843575317047E-2</v>
      </c>
      <c r="RX137">
        <v>-0.43620143864833616</v>
      </c>
      <c r="RY137">
        <v>-0.15537002649704326</v>
      </c>
      <c r="RZ137">
        <v>1.4206525810000707</v>
      </c>
      <c r="SA137">
        <v>0.39431973850183549</v>
      </c>
      <c r="SB137">
        <v>-7.5952122345732287E-2</v>
      </c>
      <c r="SC137">
        <v>1.6296013377391008</v>
      </c>
      <c r="SD137">
        <v>0.48993493101327246</v>
      </c>
      <c r="SE137">
        <v>-1.5973402986535949</v>
      </c>
      <c r="SF137">
        <v>1.0328117163821577</v>
      </c>
      <c r="SG137">
        <v>9.5653080154844083E-2</v>
      </c>
    </row>
    <row r="138" spans="1:502" s="99" customFormat="1"/>
    <row r="139" spans="1:502">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row>
    <row r="140" spans="1:502">
      <c r="A140" t="s">
        <v>572</v>
      </c>
      <c r="B140" s="26">
        <f>+IF(IFERROR(B126*B127*B128,0)&gt;0,1,0)</f>
        <v>1</v>
      </c>
      <c r="C140" s="26">
        <f t="shared" ref="C140:BN140" si="113">+IF(IFERROR(C126*C127*C128,0)&gt;0,1,0)</f>
        <v>1</v>
      </c>
      <c r="D140" s="26">
        <f t="shared" si="113"/>
        <v>1</v>
      </c>
      <c r="E140" s="26">
        <f t="shared" si="113"/>
        <v>1</v>
      </c>
      <c r="F140" s="26">
        <f t="shared" si="113"/>
        <v>1</v>
      </c>
      <c r="G140" s="26">
        <f t="shared" si="113"/>
        <v>1</v>
      </c>
      <c r="H140" s="26">
        <f t="shared" si="113"/>
        <v>1</v>
      </c>
      <c r="I140" s="26">
        <f t="shared" si="113"/>
        <v>1</v>
      </c>
      <c r="J140" s="26">
        <f t="shared" si="113"/>
        <v>1</v>
      </c>
      <c r="K140" s="26">
        <f t="shared" si="113"/>
        <v>1</v>
      </c>
      <c r="L140" s="26">
        <f t="shared" si="113"/>
        <v>1</v>
      </c>
      <c r="M140" s="26">
        <f t="shared" si="113"/>
        <v>1</v>
      </c>
      <c r="N140" s="26">
        <f t="shared" si="113"/>
        <v>1</v>
      </c>
      <c r="O140" s="26">
        <f t="shared" si="113"/>
        <v>1</v>
      </c>
      <c r="P140" s="26">
        <f t="shared" si="113"/>
        <v>1</v>
      </c>
      <c r="Q140" s="26">
        <f t="shared" si="113"/>
        <v>1</v>
      </c>
      <c r="R140" s="26">
        <f t="shared" si="113"/>
        <v>1</v>
      </c>
      <c r="S140" s="26">
        <f t="shared" si="113"/>
        <v>1</v>
      </c>
      <c r="T140" s="26">
        <f t="shared" si="113"/>
        <v>1</v>
      </c>
      <c r="U140" s="26">
        <f t="shared" si="113"/>
        <v>1</v>
      </c>
      <c r="V140" s="26">
        <f t="shared" si="113"/>
        <v>1</v>
      </c>
      <c r="W140" s="26">
        <f t="shared" si="113"/>
        <v>1</v>
      </c>
      <c r="X140" s="26">
        <f t="shared" si="113"/>
        <v>1</v>
      </c>
      <c r="Y140" s="26">
        <f t="shared" si="113"/>
        <v>1</v>
      </c>
      <c r="Z140" s="26">
        <f t="shared" si="113"/>
        <v>1</v>
      </c>
      <c r="AA140" s="26">
        <f t="shared" si="113"/>
        <v>1</v>
      </c>
      <c r="AB140" s="26">
        <f t="shared" si="113"/>
        <v>1</v>
      </c>
      <c r="AC140" s="26">
        <f t="shared" si="113"/>
        <v>1</v>
      </c>
      <c r="AD140" s="26">
        <f t="shared" si="113"/>
        <v>1</v>
      </c>
      <c r="AE140" s="26">
        <f t="shared" si="113"/>
        <v>1</v>
      </c>
      <c r="AF140" s="26">
        <f t="shared" si="113"/>
        <v>1</v>
      </c>
      <c r="AG140" s="26">
        <f t="shared" si="113"/>
        <v>1</v>
      </c>
      <c r="AH140" s="26">
        <f t="shared" si="113"/>
        <v>1</v>
      </c>
      <c r="AI140" s="26">
        <f t="shared" si="113"/>
        <v>1</v>
      </c>
      <c r="AJ140" s="26">
        <f t="shared" si="113"/>
        <v>1</v>
      </c>
      <c r="AK140" s="26">
        <f t="shared" si="113"/>
        <v>1</v>
      </c>
      <c r="AL140" s="26">
        <f t="shared" si="113"/>
        <v>1</v>
      </c>
      <c r="AM140" s="26">
        <f t="shared" si="113"/>
        <v>1</v>
      </c>
      <c r="AN140" s="26">
        <f t="shared" si="113"/>
        <v>1</v>
      </c>
      <c r="AO140" s="26">
        <f t="shared" si="113"/>
        <v>1</v>
      </c>
      <c r="AP140" s="26">
        <f t="shared" si="113"/>
        <v>1</v>
      </c>
      <c r="AQ140" s="26">
        <f t="shared" si="113"/>
        <v>1</v>
      </c>
      <c r="AR140" s="26">
        <f t="shared" si="113"/>
        <v>1</v>
      </c>
      <c r="AS140" s="26">
        <f t="shared" si="113"/>
        <v>1</v>
      </c>
      <c r="AT140" s="26">
        <f t="shared" si="113"/>
        <v>1</v>
      </c>
      <c r="AU140" s="26">
        <f t="shared" si="113"/>
        <v>1</v>
      </c>
      <c r="AV140" s="26">
        <f t="shared" si="113"/>
        <v>1</v>
      </c>
      <c r="AW140" s="26">
        <f t="shared" si="113"/>
        <v>1</v>
      </c>
      <c r="AX140" s="26">
        <f t="shared" si="113"/>
        <v>1</v>
      </c>
      <c r="AY140" s="26">
        <f t="shared" si="113"/>
        <v>1</v>
      </c>
      <c r="AZ140" s="26">
        <f t="shared" si="113"/>
        <v>1</v>
      </c>
      <c r="BA140" s="26">
        <f t="shared" si="113"/>
        <v>1</v>
      </c>
      <c r="BB140" s="26">
        <f t="shared" si="113"/>
        <v>1</v>
      </c>
      <c r="BC140" s="26">
        <f t="shared" si="113"/>
        <v>1</v>
      </c>
      <c r="BD140" s="26">
        <f t="shared" si="113"/>
        <v>1</v>
      </c>
      <c r="BE140" s="26">
        <f t="shared" si="113"/>
        <v>1</v>
      </c>
      <c r="BF140" s="26">
        <f t="shared" si="113"/>
        <v>1</v>
      </c>
      <c r="BG140" s="26">
        <f t="shared" si="113"/>
        <v>1</v>
      </c>
      <c r="BH140" s="26">
        <f t="shared" si="113"/>
        <v>1</v>
      </c>
      <c r="BI140" s="26">
        <f t="shared" si="113"/>
        <v>1</v>
      </c>
      <c r="BJ140" s="26">
        <f t="shared" si="113"/>
        <v>1</v>
      </c>
      <c r="BK140" s="26">
        <f t="shared" si="113"/>
        <v>1</v>
      </c>
      <c r="BL140" s="26">
        <f t="shared" si="113"/>
        <v>1</v>
      </c>
      <c r="BM140" s="26">
        <f t="shared" si="113"/>
        <v>1</v>
      </c>
      <c r="BN140" s="26">
        <f t="shared" si="113"/>
        <v>1</v>
      </c>
      <c r="BO140" s="26">
        <f t="shared" ref="BO140:DZ140" si="114">+IF(IFERROR(BO126*BO127*BO128,0)&gt;0,1,0)</f>
        <v>1</v>
      </c>
      <c r="BP140" s="26">
        <f t="shared" si="114"/>
        <v>1</v>
      </c>
      <c r="BQ140" s="26">
        <f t="shared" si="114"/>
        <v>1</v>
      </c>
      <c r="BR140" s="26">
        <f t="shared" si="114"/>
        <v>1</v>
      </c>
      <c r="BS140" s="26">
        <f t="shared" si="114"/>
        <v>1</v>
      </c>
      <c r="BT140" s="26">
        <f t="shared" si="114"/>
        <v>1</v>
      </c>
      <c r="BU140" s="26">
        <f t="shared" si="114"/>
        <v>1</v>
      </c>
      <c r="BV140" s="26">
        <f t="shared" si="114"/>
        <v>1</v>
      </c>
      <c r="BW140" s="26">
        <f t="shared" si="114"/>
        <v>1</v>
      </c>
      <c r="BX140" s="26">
        <f t="shared" si="114"/>
        <v>1</v>
      </c>
      <c r="BY140" s="26">
        <f t="shared" si="114"/>
        <v>1</v>
      </c>
      <c r="BZ140" s="26">
        <f t="shared" si="114"/>
        <v>1</v>
      </c>
      <c r="CA140" s="26">
        <f t="shared" si="114"/>
        <v>1</v>
      </c>
      <c r="CB140" s="26">
        <f t="shared" si="114"/>
        <v>1</v>
      </c>
      <c r="CC140" s="26">
        <f t="shared" si="114"/>
        <v>1</v>
      </c>
      <c r="CD140" s="26">
        <f t="shared" si="114"/>
        <v>1</v>
      </c>
      <c r="CE140" s="26">
        <f t="shared" si="114"/>
        <v>1</v>
      </c>
      <c r="CF140" s="26">
        <f t="shared" si="114"/>
        <v>1</v>
      </c>
      <c r="CG140" s="26">
        <f t="shared" si="114"/>
        <v>1</v>
      </c>
      <c r="CH140" s="26">
        <f t="shared" si="114"/>
        <v>1</v>
      </c>
      <c r="CI140" s="26">
        <f t="shared" si="114"/>
        <v>1</v>
      </c>
      <c r="CJ140" s="26">
        <f t="shared" si="114"/>
        <v>1</v>
      </c>
      <c r="CK140" s="26">
        <f t="shared" si="114"/>
        <v>1</v>
      </c>
      <c r="CL140" s="26">
        <f t="shared" si="114"/>
        <v>1</v>
      </c>
      <c r="CM140" s="26">
        <f t="shared" si="114"/>
        <v>1</v>
      </c>
      <c r="CN140" s="26">
        <f t="shared" si="114"/>
        <v>1</v>
      </c>
      <c r="CO140" s="26">
        <f t="shared" si="114"/>
        <v>1</v>
      </c>
      <c r="CP140" s="26">
        <f t="shared" si="114"/>
        <v>1</v>
      </c>
      <c r="CQ140" s="26">
        <f t="shared" si="114"/>
        <v>1</v>
      </c>
      <c r="CR140" s="26">
        <f t="shared" si="114"/>
        <v>1</v>
      </c>
      <c r="CS140" s="26">
        <f t="shared" si="114"/>
        <v>1</v>
      </c>
      <c r="CT140" s="26">
        <f t="shared" si="114"/>
        <v>1</v>
      </c>
      <c r="CU140" s="26">
        <f t="shared" si="114"/>
        <v>1</v>
      </c>
      <c r="CV140" s="26">
        <f t="shared" si="114"/>
        <v>1</v>
      </c>
      <c r="CW140" s="26">
        <f t="shared" si="114"/>
        <v>1</v>
      </c>
      <c r="CX140" s="26">
        <f t="shared" si="114"/>
        <v>1</v>
      </c>
      <c r="CY140" s="26">
        <f t="shared" si="114"/>
        <v>1</v>
      </c>
      <c r="CZ140" s="26">
        <f t="shared" si="114"/>
        <v>1</v>
      </c>
      <c r="DA140" s="26">
        <f t="shared" si="114"/>
        <v>1</v>
      </c>
      <c r="DB140" s="26">
        <f t="shared" si="114"/>
        <v>1</v>
      </c>
      <c r="DC140" s="26">
        <f t="shared" si="114"/>
        <v>1</v>
      </c>
      <c r="DD140" s="26">
        <f t="shared" si="114"/>
        <v>1</v>
      </c>
      <c r="DE140" s="26">
        <f t="shared" si="114"/>
        <v>1</v>
      </c>
      <c r="DF140" s="26">
        <f t="shared" si="114"/>
        <v>1</v>
      </c>
      <c r="DG140" s="26">
        <f t="shared" si="114"/>
        <v>1</v>
      </c>
      <c r="DH140" s="26">
        <f t="shared" si="114"/>
        <v>1</v>
      </c>
      <c r="DI140" s="26">
        <f t="shared" si="114"/>
        <v>1</v>
      </c>
      <c r="DJ140" s="26">
        <f t="shared" si="114"/>
        <v>1</v>
      </c>
      <c r="DK140" s="26">
        <f t="shared" si="114"/>
        <v>1</v>
      </c>
      <c r="DL140" s="26">
        <f t="shared" si="114"/>
        <v>1</v>
      </c>
      <c r="DM140" s="26">
        <f t="shared" si="114"/>
        <v>1</v>
      </c>
      <c r="DN140" s="26">
        <f t="shared" si="114"/>
        <v>1</v>
      </c>
      <c r="DO140" s="26">
        <f t="shared" si="114"/>
        <v>1</v>
      </c>
      <c r="DP140" s="26">
        <f t="shared" si="114"/>
        <v>1</v>
      </c>
      <c r="DQ140" s="26">
        <f t="shared" si="114"/>
        <v>1</v>
      </c>
      <c r="DR140" s="26">
        <f t="shared" si="114"/>
        <v>1</v>
      </c>
      <c r="DS140" s="26">
        <f t="shared" si="114"/>
        <v>1</v>
      </c>
      <c r="DT140" s="26">
        <f t="shared" si="114"/>
        <v>1</v>
      </c>
      <c r="DU140" s="26">
        <f t="shared" si="114"/>
        <v>1</v>
      </c>
      <c r="DV140" s="26">
        <f t="shared" si="114"/>
        <v>1</v>
      </c>
      <c r="DW140" s="26">
        <f t="shared" si="114"/>
        <v>1</v>
      </c>
      <c r="DX140" s="26">
        <f t="shared" si="114"/>
        <v>1</v>
      </c>
      <c r="DY140" s="26">
        <f t="shared" si="114"/>
        <v>1</v>
      </c>
      <c r="DZ140" s="26">
        <f t="shared" si="114"/>
        <v>1</v>
      </c>
      <c r="EA140" s="26">
        <f t="shared" ref="EA140:GL140" si="115">+IF(IFERROR(EA126*EA127*EA128,0)&gt;0,1,0)</f>
        <v>1</v>
      </c>
      <c r="EB140" s="26">
        <f t="shared" si="115"/>
        <v>1</v>
      </c>
      <c r="EC140" s="26">
        <f t="shared" si="115"/>
        <v>1</v>
      </c>
      <c r="ED140" s="26">
        <f t="shared" si="115"/>
        <v>1</v>
      </c>
      <c r="EE140" s="26">
        <f t="shared" si="115"/>
        <v>1</v>
      </c>
      <c r="EF140" s="26">
        <f t="shared" si="115"/>
        <v>1</v>
      </c>
      <c r="EG140" s="26">
        <f t="shared" si="115"/>
        <v>1</v>
      </c>
      <c r="EH140" s="26">
        <f t="shared" si="115"/>
        <v>1</v>
      </c>
      <c r="EI140" s="26">
        <f t="shared" si="115"/>
        <v>1</v>
      </c>
      <c r="EJ140" s="26">
        <f t="shared" si="115"/>
        <v>1</v>
      </c>
      <c r="EK140" s="26">
        <f t="shared" si="115"/>
        <v>1</v>
      </c>
      <c r="EL140" s="26">
        <f t="shared" si="115"/>
        <v>1</v>
      </c>
      <c r="EM140" s="26">
        <f t="shared" si="115"/>
        <v>1</v>
      </c>
      <c r="EN140" s="26">
        <f t="shared" si="115"/>
        <v>1</v>
      </c>
      <c r="EO140" s="26">
        <f t="shared" si="115"/>
        <v>1</v>
      </c>
      <c r="EP140" s="26">
        <f t="shared" si="115"/>
        <v>1</v>
      </c>
      <c r="EQ140" s="26">
        <f t="shared" si="115"/>
        <v>1</v>
      </c>
      <c r="ER140" s="26">
        <f t="shared" si="115"/>
        <v>1</v>
      </c>
      <c r="ES140" s="26">
        <f t="shared" si="115"/>
        <v>1</v>
      </c>
      <c r="ET140" s="26">
        <f t="shared" si="115"/>
        <v>1</v>
      </c>
      <c r="EU140" s="26">
        <f t="shared" si="115"/>
        <v>1</v>
      </c>
      <c r="EV140" s="26">
        <f t="shared" si="115"/>
        <v>1</v>
      </c>
      <c r="EW140" s="26">
        <f t="shared" si="115"/>
        <v>1</v>
      </c>
      <c r="EX140" s="26">
        <f t="shared" si="115"/>
        <v>1</v>
      </c>
      <c r="EY140" s="26">
        <f t="shared" si="115"/>
        <v>1</v>
      </c>
      <c r="EZ140" s="26">
        <f t="shared" si="115"/>
        <v>1</v>
      </c>
      <c r="FA140" s="26">
        <f t="shared" si="115"/>
        <v>1</v>
      </c>
      <c r="FB140" s="26">
        <f t="shared" si="115"/>
        <v>1</v>
      </c>
      <c r="FC140" s="26">
        <f t="shared" si="115"/>
        <v>1</v>
      </c>
      <c r="FD140" s="26">
        <f t="shared" si="115"/>
        <v>1</v>
      </c>
      <c r="FE140" s="26">
        <f t="shared" si="115"/>
        <v>1</v>
      </c>
      <c r="FF140" s="26">
        <f t="shared" si="115"/>
        <v>1</v>
      </c>
      <c r="FG140" s="26">
        <f t="shared" si="115"/>
        <v>1</v>
      </c>
      <c r="FH140" s="26">
        <f t="shared" si="115"/>
        <v>1</v>
      </c>
      <c r="FI140" s="26">
        <f t="shared" si="115"/>
        <v>1</v>
      </c>
      <c r="FJ140" s="26">
        <f t="shared" si="115"/>
        <v>1</v>
      </c>
      <c r="FK140" s="26">
        <f t="shared" si="115"/>
        <v>1</v>
      </c>
      <c r="FL140" s="26">
        <f t="shared" si="115"/>
        <v>1</v>
      </c>
      <c r="FM140" s="26">
        <f t="shared" si="115"/>
        <v>1</v>
      </c>
      <c r="FN140" s="26">
        <f t="shared" si="115"/>
        <v>1</v>
      </c>
      <c r="FO140" s="26">
        <f t="shared" si="115"/>
        <v>1</v>
      </c>
      <c r="FP140" s="26">
        <f t="shared" si="115"/>
        <v>1</v>
      </c>
      <c r="FQ140" s="26">
        <f t="shared" si="115"/>
        <v>1</v>
      </c>
      <c r="FR140" s="26">
        <f t="shared" si="115"/>
        <v>1</v>
      </c>
      <c r="FS140" s="26">
        <f t="shared" si="115"/>
        <v>1</v>
      </c>
      <c r="FT140" s="26">
        <f t="shared" si="115"/>
        <v>1</v>
      </c>
      <c r="FU140" s="26">
        <f t="shared" si="115"/>
        <v>1</v>
      </c>
      <c r="FV140" s="26">
        <f t="shared" si="115"/>
        <v>1</v>
      </c>
      <c r="FW140" s="26">
        <f t="shared" si="115"/>
        <v>1</v>
      </c>
      <c r="FX140" s="26">
        <f t="shared" si="115"/>
        <v>1</v>
      </c>
      <c r="FY140" s="26">
        <f t="shared" si="115"/>
        <v>1</v>
      </c>
      <c r="FZ140" s="26">
        <f t="shared" si="115"/>
        <v>1</v>
      </c>
      <c r="GA140" s="26">
        <f t="shared" si="115"/>
        <v>1</v>
      </c>
      <c r="GB140" s="26">
        <f t="shared" si="115"/>
        <v>1</v>
      </c>
      <c r="GC140" s="26">
        <f t="shared" si="115"/>
        <v>1</v>
      </c>
      <c r="GD140" s="26">
        <f t="shared" si="115"/>
        <v>1</v>
      </c>
      <c r="GE140" s="26">
        <f t="shared" si="115"/>
        <v>1</v>
      </c>
      <c r="GF140" s="26">
        <f t="shared" si="115"/>
        <v>1</v>
      </c>
      <c r="GG140" s="26">
        <f t="shared" si="115"/>
        <v>1</v>
      </c>
      <c r="GH140" s="26">
        <f t="shared" si="115"/>
        <v>1</v>
      </c>
      <c r="GI140" s="26">
        <f t="shared" si="115"/>
        <v>1</v>
      </c>
      <c r="GJ140" s="26">
        <f t="shared" si="115"/>
        <v>1</v>
      </c>
      <c r="GK140" s="26">
        <f t="shared" si="115"/>
        <v>1</v>
      </c>
      <c r="GL140" s="26">
        <f t="shared" si="115"/>
        <v>1</v>
      </c>
      <c r="GM140" s="26">
        <f t="shared" ref="GM140:IX140" si="116">+IF(IFERROR(GM126*GM127*GM128,0)&gt;0,1,0)</f>
        <v>1</v>
      </c>
      <c r="GN140" s="26">
        <f t="shared" si="116"/>
        <v>1</v>
      </c>
      <c r="GO140" s="26">
        <f t="shared" si="116"/>
        <v>1</v>
      </c>
      <c r="GP140" s="26">
        <f t="shared" si="116"/>
        <v>1</v>
      </c>
      <c r="GQ140" s="26">
        <f t="shared" si="116"/>
        <v>1</v>
      </c>
      <c r="GR140" s="26">
        <f t="shared" si="116"/>
        <v>1</v>
      </c>
      <c r="GS140" s="26">
        <f t="shared" si="116"/>
        <v>1</v>
      </c>
      <c r="GT140" s="26">
        <f t="shared" si="116"/>
        <v>1</v>
      </c>
      <c r="GU140" s="26">
        <f t="shared" si="116"/>
        <v>1</v>
      </c>
      <c r="GV140" s="26">
        <f t="shared" si="116"/>
        <v>1</v>
      </c>
      <c r="GW140" s="26">
        <f t="shared" si="116"/>
        <v>1</v>
      </c>
      <c r="GX140" s="26">
        <f t="shared" si="116"/>
        <v>1</v>
      </c>
      <c r="GY140" s="26">
        <f t="shared" si="116"/>
        <v>1</v>
      </c>
      <c r="GZ140" s="26">
        <f t="shared" si="116"/>
        <v>1</v>
      </c>
      <c r="HA140" s="26">
        <f t="shared" si="116"/>
        <v>1</v>
      </c>
      <c r="HB140" s="26">
        <f t="shared" si="116"/>
        <v>1</v>
      </c>
      <c r="HC140" s="26">
        <f t="shared" si="116"/>
        <v>1</v>
      </c>
      <c r="HD140" s="26">
        <f t="shared" si="116"/>
        <v>1</v>
      </c>
      <c r="HE140" s="26">
        <f t="shared" si="116"/>
        <v>1</v>
      </c>
      <c r="HF140" s="26">
        <f t="shared" si="116"/>
        <v>1</v>
      </c>
      <c r="HG140" s="26">
        <f t="shared" si="116"/>
        <v>1</v>
      </c>
      <c r="HH140" s="26">
        <f t="shared" si="116"/>
        <v>1</v>
      </c>
      <c r="HI140" s="26">
        <f t="shared" si="116"/>
        <v>1</v>
      </c>
      <c r="HJ140" s="26">
        <f t="shared" si="116"/>
        <v>1</v>
      </c>
      <c r="HK140" s="26">
        <f t="shared" si="116"/>
        <v>1</v>
      </c>
      <c r="HL140" s="26">
        <f t="shared" si="116"/>
        <v>1</v>
      </c>
      <c r="HM140" s="26">
        <f t="shared" si="116"/>
        <v>1</v>
      </c>
      <c r="HN140" s="26">
        <f t="shared" si="116"/>
        <v>1</v>
      </c>
      <c r="HO140" s="26">
        <f t="shared" si="116"/>
        <v>1</v>
      </c>
      <c r="HP140" s="26">
        <f t="shared" si="116"/>
        <v>1</v>
      </c>
      <c r="HQ140" s="26">
        <f t="shared" si="116"/>
        <v>1</v>
      </c>
      <c r="HR140" s="26">
        <f t="shared" si="116"/>
        <v>1</v>
      </c>
      <c r="HS140" s="26">
        <f t="shared" si="116"/>
        <v>1</v>
      </c>
      <c r="HT140" s="26">
        <f t="shared" si="116"/>
        <v>1</v>
      </c>
      <c r="HU140" s="26">
        <f t="shared" si="116"/>
        <v>1</v>
      </c>
      <c r="HV140" s="26">
        <f t="shared" si="116"/>
        <v>1</v>
      </c>
      <c r="HW140" s="26">
        <f t="shared" si="116"/>
        <v>1</v>
      </c>
      <c r="HX140" s="26">
        <f t="shared" si="116"/>
        <v>1</v>
      </c>
      <c r="HY140" s="26">
        <f t="shared" si="116"/>
        <v>1</v>
      </c>
      <c r="HZ140" s="26">
        <f t="shared" si="116"/>
        <v>1</v>
      </c>
      <c r="IA140" s="26">
        <f t="shared" si="116"/>
        <v>1</v>
      </c>
      <c r="IB140" s="26">
        <f t="shared" si="116"/>
        <v>1</v>
      </c>
      <c r="IC140" s="26">
        <f t="shared" si="116"/>
        <v>1</v>
      </c>
      <c r="ID140" s="26">
        <f t="shared" si="116"/>
        <v>1</v>
      </c>
      <c r="IE140" s="26">
        <f t="shared" si="116"/>
        <v>1</v>
      </c>
      <c r="IF140" s="26">
        <f t="shared" si="116"/>
        <v>1</v>
      </c>
      <c r="IG140" s="26">
        <f t="shared" si="116"/>
        <v>1</v>
      </c>
      <c r="IH140" s="26">
        <f t="shared" si="116"/>
        <v>1</v>
      </c>
      <c r="II140" s="26">
        <f t="shared" si="116"/>
        <v>1</v>
      </c>
      <c r="IJ140" s="26">
        <f t="shared" si="116"/>
        <v>1</v>
      </c>
      <c r="IK140" s="26">
        <f t="shared" si="116"/>
        <v>1</v>
      </c>
      <c r="IL140" s="26">
        <f t="shared" si="116"/>
        <v>1</v>
      </c>
      <c r="IM140" s="26">
        <f t="shared" si="116"/>
        <v>1</v>
      </c>
      <c r="IN140" s="26">
        <f t="shared" si="116"/>
        <v>1</v>
      </c>
      <c r="IO140" s="26">
        <f t="shared" si="116"/>
        <v>1</v>
      </c>
      <c r="IP140" s="26">
        <f t="shared" si="116"/>
        <v>1</v>
      </c>
      <c r="IQ140" s="26">
        <f t="shared" si="116"/>
        <v>1</v>
      </c>
      <c r="IR140" s="26">
        <f t="shared" si="116"/>
        <v>1</v>
      </c>
      <c r="IS140" s="26">
        <f t="shared" si="116"/>
        <v>1</v>
      </c>
      <c r="IT140" s="26">
        <f t="shared" si="116"/>
        <v>1</v>
      </c>
      <c r="IU140" s="26">
        <f t="shared" si="116"/>
        <v>1</v>
      </c>
      <c r="IV140" s="26">
        <f t="shared" si="116"/>
        <v>1</v>
      </c>
      <c r="IW140" s="26">
        <f t="shared" si="116"/>
        <v>1</v>
      </c>
      <c r="IX140" s="26">
        <f t="shared" si="116"/>
        <v>1</v>
      </c>
      <c r="IY140" s="26">
        <f t="shared" ref="IY140:LJ140" si="117">+IF(IFERROR(IY126*IY127*IY128,0)&gt;0,1,0)</f>
        <v>1</v>
      </c>
      <c r="IZ140" s="26">
        <f t="shared" si="117"/>
        <v>1</v>
      </c>
      <c r="JA140" s="26">
        <f t="shared" si="117"/>
        <v>1</v>
      </c>
      <c r="JB140" s="26">
        <f t="shared" si="117"/>
        <v>1</v>
      </c>
      <c r="JC140" s="26">
        <f t="shared" si="117"/>
        <v>1</v>
      </c>
      <c r="JD140" s="26">
        <f t="shared" si="117"/>
        <v>1</v>
      </c>
      <c r="JE140" s="26">
        <f t="shared" si="117"/>
        <v>1</v>
      </c>
      <c r="JF140" s="26">
        <f t="shared" si="117"/>
        <v>1</v>
      </c>
      <c r="JG140" s="26">
        <f t="shared" si="117"/>
        <v>1</v>
      </c>
      <c r="JH140" s="26">
        <f t="shared" si="117"/>
        <v>1</v>
      </c>
      <c r="JI140" s="26">
        <f t="shared" si="117"/>
        <v>1</v>
      </c>
      <c r="JJ140" s="26">
        <f t="shared" si="117"/>
        <v>1</v>
      </c>
      <c r="JK140" s="26">
        <f t="shared" si="117"/>
        <v>1</v>
      </c>
      <c r="JL140" s="26">
        <f t="shared" si="117"/>
        <v>1</v>
      </c>
      <c r="JM140" s="26">
        <f t="shared" si="117"/>
        <v>1</v>
      </c>
      <c r="JN140" s="26">
        <f t="shared" si="117"/>
        <v>1</v>
      </c>
      <c r="JO140" s="26">
        <f t="shared" si="117"/>
        <v>1</v>
      </c>
      <c r="JP140" s="26">
        <f t="shared" si="117"/>
        <v>1</v>
      </c>
      <c r="JQ140" s="26">
        <f t="shared" si="117"/>
        <v>1</v>
      </c>
      <c r="JR140" s="26">
        <f t="shared" si="117"/>
        <v>1</v>
      </c>
      <c r="JS140" s="26">
        <f t="shared" si="117"/>
        <v>1</v>
      </c>
      <c r="JT140" s="26">
        <f t="shared" si="117"/>
        <v>1</v>
      </c>
      <c r="JU140" s="26">
        <f t="shared" si="117"/>
        <v>1</v>
      </c>
      <c r="JV140" s="26">
        <f t="shared" si="117"/>
        <v>1</v>
      </c>
      <c r="JW140" s="26">
        <f t="shared" si="117"/>
        <v>1</v>
      </c>
      <c r="JX140" s="26">
        <f t="shared" si="117"/>
        <v>1</v>
      </c>
      <c r="JY140" s="26">
        <f t="shared" si="117"/>
        <v>1</v>
      </c>
      <c r="JZ140" s="26">
        <f t="shared" si="117"/>
        <v>1</v>
      </c>
      <c r="KA140" s="26">
        <f t="shared" si="117"/>
        <v>1</v>
      </c>
      <c r="KB140" s="26">
        <f t="shared" si="117"/>
        <v>1</v>
      </c>
      <c r="KC140" s="26">
        <f t="shared" si="117"/>
        <v>1</v>
      </c>
      <c r="KD140" s="26">
        <f t="shared" si="117"/>
        <v>1</v>
      </c>
      <c r="KE140" s="26">
        <f t="shared" si="117"/>
        <v>1</v>
      </c>
      <c r="KF140" s="26">
        <f t="shared" si="117"/>
        <v>1</v>
      </c>
      <c r="KG140" s="26">
        <f t="shared" si="117"/>
        <v>1</v>
      </c>
      <c r="KH140" s="26">
        <f t="shared" si="117"/>
        <v>1</v>
      </c>
      <c r="KI140" s="26">
        <f t="shared" si="117"/>
        <v>1</v>
      </c>
      <c r="KJ140" s="26">
        <f t="shared" si="117"/>
        <v>1</v>
      </c>
      <c r="KK140" s="26">
        <f t="shared" si="117"/>
        <v>1</v>
      </c>
      <c r="KL140" s="26">
        <f t="shared" si="117"/>
        <v>1</v>
      </c>
      <c r="KM140" s="26">
        <f t="shared" si="117"/>
        <v>1</v>
      </c>
      <c r="KN140" s="26">
        <f t="shared" si="117"/>
        <v>1</v>
      </c>
      <c r="KO140" s="26">
        <f t="shared" si="117"/>
        <v>1</v>
      </c>
      <c r="KP140" s="26">
        <f t="shared" si="117"/>
        <v>1</v>
      </c>
      <c r="KQ140" s="26">
        <f t="shared" si="117"/>
        <v>1</v>
      </c>
      <c r="KR140" s="26">
        <f t="shared" si="117"/>
        <v>1</v>
      </c>
      <c r="KS140" s="26">
        <f t="shared" si="117"/>
        <v>1</v>
      </c>
      <c r="KT140" s="26">
        <f t="shared" si="117"/>
        <v>1</v>
      </c>
      <c r="KU140" s="26">
        <f t="shared" si="117"/>
        <v>1</v>
      </c>
      <c r="KV140" s="26">
        <f t="shared" si="117"/>
        <v>1</v>
      </c>
      <c r="KW140" s="26">
        <f t="shared" si="117"/>
        <v>1</v>
      </c>
      <c r="KX140" s="26">
        <f t="shared" si="117"/>
        <v>1</v>
      </c>
      <c r="KY140" s="26">
        <f t="shared" si="117"/>
        <v>1</v>
      </c>
      <c r="KZ140" s="26">
        <f t="shared" si="117"/>
        <v>1</v>
      </c>
      <c r="LA140" s="26">
        <f t="shared" si="117"/>
        <v>1</v>
      </c>
      <c r="LB140" s="26">
        <f t="shared" si="117"/>
        <v>1</v>
      </c>
      <c r="LC140" s="26">
        <f t="shared" si="117"/>
        <v>1</v>
      </c>
      <c r="LD140" s="26">
        <f t="shared" si="117"/>
        <v>1</v>
      </c>
      <c r="LE140" s="26">
        <f t="shared" si="117"/>
        <v>1</v>
      </c>
      <c r="LF140" s="26">
        <f t="shared" si="117"/>
        <v>1</v>
      </c>
      <c r="LG140" s="26">
        <f t="shared" si="117"/>
        <v>1</v>
      </c>
      <c r="LH140" s="26">
        <f t="shared" si="117"/>
        <v>1</v>
      </c>
      <c r="LI140" s="26">
        <f t="shared" si="117"/>
        <v>1</v>
      </c>
      <c r="LJ140" s="26">
        <f t="shared" si="117"/>
        <v>1</v>
      </c>
      <c r="LK140" s="26">
        <f t="shared" ref="LK140:NV140" si="118">+IF(IFERROR(LK126*LK127*LK128,0)&gt;0,1,0)</f>
        <v>1</v>
      </c>
      <c r="LL140" s="26">
        <f t="shared" si="118"/>
        <v>1</v>
      </c>
      <c r="LM140" s="26">
        <f t="shared" si="118"/>
        <v>1</v>
      </c>
      <c r="LN140" s="26">
        <f t="shared" si="118"/>
        <v>1</v>
      </c>
      <c r="LO140" s="26">
        <f t="shared" si="118"/>
        <v>1</v>
      </c>
      <c r="LP140" s="26">
        <f t="shared" si="118"/>
        <v>1</v>
      </c>
      <c r="LQ140" s="26">
        <f t="shared" si="118"/>
        <v>1</v>
      </c>
      <c r="LR140" s="26">
        <f t="shared" si="118"/>
        <v>1</v>
      </c>
      <c r="LS140" s="26">
        <f t="shared" si="118"/>
        <v>1</v>
      </c>
      <c r="LT140" s="26">
        <f t="shared" si="118"/>
        <v>1</v>
      </c>
      <c r="LU140" s="26">
        <f t="shared" si="118"/>
        <v>1</v>
      </c>
      <c r="LV140" s="26">
        <f t="shared" si="118"/>
        <v>1</v>
      </c>
      <c r="LW140" s="26">
        <f t="shared" si="118"/>
        <v>1</v>
      </c>
      <c r="LX140" s="26">
        <f t="shared" si="118"/>
        <v>1</v>
      </c>
      <c r="LY140" s="26">
        <f t="shared" si="118"/>
        <v>1</v>
      </c>
      <c r="LZ140" s="26">
        <f t="shared" si="118"/>
        <v>1</v>
      </c>
      <c r="MA140" s="26">
        <f t="shared" si="118"/>
        <v>1</v>
      </c>
      <c r="MB140" s="26">
        <f t="shared" si="118"/>
        <v>1</v>
      </c>
      <c r="MC140" s="26">
        <f t="shared" si="118"/>
        <v>1</v>
      </c>
      <c r="MD140" s="26">
        <f t="shared" si="118"/>
        <v>1</v>
      </c>
      <c r="ME140" s="26">
        <f t="shared" si="118"/>
        <v>1</v>
      </c>
      <c r="MF140" s="26">
        <f t="shared" si="118"/>
        <v>1</v>
      </c>
      <c r="MG140" s="26">
        <f t="shared" si="118"/>
        <v>1</v>
      </c>
      <c r="MH140" s="26">
        <f t="shared" si="118"/>
        <v>1</v>
      </c>
      <c r="MI140" s="26">
        <f t="shared" si="118"/>
        <v>1</v>
      </c>
      <c r="MJ140" s="26">
        <f t="shared" si="118"/>
        <v>1</v>
      </c>
      <c r="MK140" s="26">
        <f t="shared" si="118"/>
        <v>1</v>
      </c>
      <c r="ML140" s="26">
        <f t="shared" si="118"/>
        <v>1</v>
      </c>
      <c r="MM140" s="26">
        <f t="shared" si="118"/>
        <v>1</v>
      </c>
      <c r="MN140" s="26">
        <f t="shared" si="118"/>
        <v>1</v>
      </c>
      <c r="MO140" s="26">
        <f t="shared" si="118"/>
        <v>1</v>
      </c>
      <c r="MP140" s="26">
        <f t="shared" si="118"/>
        <v>1</v>
      </c>
      <c r="MQ140" s="26">
        <f t="shared" si="118"/>
        <v>1</v>
      </c>
      <c r="MR140" s="26">
        <f t="shared" si="118"/>
        <v>1</v>
      </c>
      <c r="MS140" s="26">
        <f t="shared" si="118"/>
        <v>1</v>
      </c>
      <c r="MT140" s="26">
        <f t="shared" si="118"/>
        <v>1</v>
      </c>
      <c r="MU140" s="26">
        <f t="shared" si="118"/>
        <v>1</v>
      </c>
      <c r="MV140" s="26">
        <f t="shared" si="118"/>
        <v>1</v>
      </c>
      <c r="MW140" s="26">
        <f t="shared" si="118"/>
        <v>1</v>
      </c>
      <c r="MX140" s="26">
        <f t="shared" si="118"/>
        <v>1</v>
      </c>
      <c r="MY140" s="26">
        <f t="shared" si="118"/>
        <v>1</v>
      </c>
      <c r="MZ140" s="26">
        <f t="shared" si="118"/>
        <v>1</v>
      </c>
      <c r="NA140" s="26">
        <f t="shared" si="118"/>
        <v>1</v>
      </c>
      <c r="NB140" s="26">
        <f t="shared" si="118"/>
        <v>1</v>
      </c>
      <c r="NC140" s="26">
        <f t="shared" si="118"/>
        <v>1</v>
      </c>
      <c r="ND140" s="26">
        <f t="shared" si="118"/>
        <v>1</v>
      </c>
      <c r="NE140" s="26">
        <f t="shared" si="118"/>
        <v>1</v>
      </c>
      <c r="NF140" s="26">
        <f t="shared" si="118"/>
        <v>1</v>
      </c>
      <c r="NG140" s="26">
        <f t="shared" si="118"/>
        <v>1</v>
      </c>
      <c r="NH140" s="26">
        <f t="shared" si="118"/>
        <v>1</v>
      </c>
      <c r="NI140" s="26">
        <f t="shared" si="118"/>
        <v>1</v>
      </c>
      <c r="NJ140" s="26">
        <f t="shared" si="118"/>
        <v>1</v>
      </c>
      <c r="NK140" s="26">
        <f t="shared" si="118"/>
        <v>1</v>
      </c>
      <c r="NL140" s="26">
        <f t="shared" si="118"/>
        <v>1</v>
      </c>
      <c r="NM140" s="26">
        <f t="shared" si="118"/>
        <v>1</v>
      </c>
      <c r="NN140" s="26">
        <f t="shared" si="118"/>
        <v>1</v>
      </c>
      <c r="NO140" s="26">
        <f t="shared" si="118"/>
        <v>1</v>
      </c>
      <c r="NP140" s="26">
        <f t="shared" si="118"/>
        <v>1</v>
      </c>
      <c r="NQ140" s="26">
        <f t="shared" si="118"/>
        <v>1</v>
      </c>
      <c r="NR140" s="26">
        <f t="shared" si="118"/>
        <v>1</v>
      </c>
      <c r="NS140" s="26">
        <f t="shared" si="118"/>
        <v>1</v>
      </c>
      <c r="NT140" s="26">
        <f t="shared" si="118"/>
        <v>1</v>
      </c>
      <c r="NU140" s="26">
        <f t="shared" si="118"/>
        <v>1</v>
      </c>
      <c r="NV140" s="26">
        <f t="shared" si="118"/>
        <v>1</v>
      </c>
      <c r="NW140" s="26">
        <f t="shared" ref="NW140:QH140" si="119">+IF(IFERROR(NW126*NW127*NW128,0)&gt;0,1,0)</f>
        <v>1</v>
      </c>
      <c r="NX140" s="26">
        <f t="shared" si="119"/>
        <v>1</v>
      </c>
      <c r="NY140" s="26">
        <f t="shared" si="119"/>
        <v>1</v>
      </c>
      <c r="NZ140" s="26">
        <f t="shared" si="119"/>
        <v>1</v>
      </c>
      <c r="OA140" s="26">
        <f t="shared" si="119"/>
        <v>1</v>
      </c>
      <c r="OB140" s="26">
        <f t="shared" si="119"/>
        <v>1</v>
      </c>
      <c r="OC140" s="26">
        <f t="shared" si="119"/>
        <v>1</v>
      </c>
      <c r="OD140" s="26">
        <f t="shared" si="119"/>
        <v>1</v>
      </c>
      <c r="OE140" s="26">
        <f t="shared" si="119"/>
        <v>1</v>
      </c>
      <c r="OF140" s="26">
        <f t="shared" si="119"/>
        <v>1</v>
      </c>
      <c r="OG140" s="26">
        <f t="shared" si="119"/>
        <v>1</v>
      </c>
      <c r="OH140" s="26">
        <f t="shared" si="119"/>
        <v>1</v>
      </c>
      <c r="OI140" s="26">
        <f t="shared" si="119"/>
        <v>1</v>
      </c>
      <c r="OJ140" s="26">
        <f t="shared" si="119"/>
        <v>1</v>
      </c>
      <c r="OK140" s="26">
        <f t="shared" si="119"/>
        <v>1</v>
      </c>
      <c r="OL140" s="26">
        <f t="shared" si="119"/>
        <v>1</v>
      </c>
      <c r="OM140" s="26">
        <f t="shared" si="119"/>
        <v>1</v>
      </c>
      <c r="ON140" s="26">
        <f t="shared" si="119"/>
        <v>1</v>
      </c>
      <c r="OO140" s="26">
        <f t="shared" si="119"/>
        <v>1</v>
      </c>
      <c r="OP140" s="26">
        <f t="shared" si="119"/>
        <v>1</v>
      </c>
      <c r="OQ140" s="26">
        <f t="shared" si="119"/>
        <v>1</v>
      </c>
      <c r="OR140" s="26">
        <f t="shared" si="119"/>
        <v>1</v>
      </c>
      <c r="OS140" s="26">
        <f t="shared" si="119"/>
        <v>1</v>
      </c>
      <c r="OT140" s="26">
        <f t="shared" si="119"/>
        <v>1</v>
      </c>
      <c r="OU140" s="26">
        <f t="shared" si="119"/>
        <v>1</v>
      </c>
      <c r="OV140" s="26">
        <f t="shared" si="119"/>
        <v>1</v>
      </c>
      <c r="OW140" s="26">
        <f t="shared" si="119"/>
        <v>1</v>
      </c>
      <c r="OX140" s="26">
        <f t="shared" si="119"/>
        <v>1</v>
      </c>
      <c r="OY140" s="26">
        <f t="shared" si="119"/>
        <v>1</v>
      </c>
      <c r="OZ140" s="26">
        <f t="shared" si="119"/>
        <v>1</v>
      </c>
      <c r="PA140" s="26">
        <f t="shared" si="119"/>
        <v>1</v>
      </c>
      <c r="PB140" s="26">
        <f t="shared" si="119"/>
        <v>1</v>
      </c>
      <c r="PC140" s="26">
        <f t="shared" si="119"/>
        <v>1</v>
      </c>
      <c r="PD140" s="26">
        <f t="shared" si="119"/>
        <v>1</v>
      </c>
      <c r="PE140" s="26">
        <f t="shared" si="119"/>
        <v>1</v>
      </c>
      <c r="PF140" s="26">
        <f t="shared" si="119"/>
        <v>1</v>
      </c>
      <c r="PG140" s="26">
        <f t="shared" si="119"/>
        <v>1</v>
      </c>
      <c r="PH140" s="26">
        <f t="shared" si="119"/>
        <v>1</v>
      </c>
      <c r="PI140" s="26">
        <f t="shared" si="119"/>
        <v>1</v>
      </c>
      <c r="PJ140" s="26">
        <f t="shared" si="119"/>
        <v>1</v>
      </c>
      <c r="PK140" s="26">
        <f t="shared" si="119"/>
        <v>1</v>
      </c>
      <c r="PL140" s="26">
        <f t="shared" si="119"/>
        <v>1</v>
      </c>
      <c r="PM140" s="26">
        <f t="shared" si="119"/>
        <v>1</v>
      </c>
      <c r="PN140" s="26">
        <f t="shared" si="119"/>
        <v>1</v>
      </c>
      <c r="PO140" s="26">
        <f t="shared" si="119"/>
        <v>1</v>
      </c>
      <c r="PP140" s="26">
        <f t="shared" si="119"/>
        <v>1</v>
      </c>
      <c r="PQ140" s="26">
        <f t="shared" si="119"/>
        <v>1</v>
      </c>
      <c r="PR140" s="26">
        <f t="shared" si="119"/>
        <v>1</v>
      </c>
      <c r="PS140" s="26">
        <f t="shared" si="119"/>
        <v>1</v>
      </c>
      <c r="PT140" s="26">
        <f t="shared" si="119"/>
        <v>1</v>
      </c>
      <c r="PU140" s="26">
        <f t="shared" si="119"/>
        <v>1</v>
      </c>
      <c r="PV140" s="26">
        <f t="shared" si="119"/>
        <v>1</v>
      </c>
      <c r="PW140" s="26">
        <f t="shared" si="119"/>
        <v>1</v>
      </c>
      <c r="PX140" s="26">
        <f t="shared" si="119"/>
        <v>1</v>
      </c>
      <c r="PY140" s="26">
        <f t="shared" si="119"/>
        <v>1</v>
      </c>
      <c r="PZ140" s="26">
        <f t="shared" si="119"/>
        <v>1</v>
      </c>
      <c r="QA140" s="26">
        <f t="shared" si="119"/>
        <v>1</v>
      </c>
      <c r="QB140" s="26">
        <f t="shared" si="119"/>
        <v>1</v>
      </c>
      <c r="QC140" s="26">
        <f t="shared" si="119"/>
        <v>1</v>
      </c>
      <c r="QD140" s="26">
        <f t="shared" si="119"/>
        <v>1</v>
      </c>
      <c r="QE140" s="26">
        <f t="shared" si="119"/>
        <v>1</v>
      </c>
      <c r="QF140" s="26">
        <f t="shared" si="119"/>
        <v>1</v>
      </c>
      <c r="QG140" s="26">
        <f t="shared" si="119"/>
        <v>1</v>
      </c>
      <c r="QH140" s="26">
        <f t="shared" si="119"/>
        <v>1</v>
      </c>
      <c r="QI140" s="26">
        <f t="shared" ref="QI140:SG140" si="120">+IF(IFERROR(QI126*QI127*QI128,0)&gt;0,1,0)</f>
        <v>1</v>
      </c>
      <c r="QJ140" s="26">
        <f t="shared" si="120"/>
        <v>1</v>
      </c>
      <c r="QK140" s="26">
        <f t="shared" si="120"/>
        <v>1</v>
      </c>
      <c r="QL140" s="26">
        <f t="shared" si="120"/>
        <v>1</v>
      </c>
      <c r="QM140" s="26">
        <f t="shared" si="120"/>
        <v>1</v>
      </c>
      <c r="QN140" s="26">
        <f t="shared" si="120"/>
        <v>1</v>
      </c>
      <c r="QO140" s="26">
        <f t="shared" si="120"/>
        <v>1</v>
      </c>
      <c r="QP140" s="26">
        <f t="shared" si="120"/>
        <v>1</v>
      </c>
      <c r="QQ140" s="26">
        <f t="shared" si="120"/>
        <v>1</v>
      </c>
      <c r="QR140" s="26">
        <f t="shared" si="120"/>
        <v>1</v>
      </c>
      <c r="QS140" s="26">
        <f t="shared" si="120"/>
        <v>1</v>
      </c>
      <c r="QT140" s="26">
        <f t="shared" si="120"/>
        <v>1</v>
      </c>
      <c r="QU140" s="26">
        <f t="shared" si="120"/>
        <v>1</v>
      </c>
      <c r="QV140" s="26">
        <f t="shared" si="120"/>
        <v>1</v>
      </c>
      <c r="QW140" s="26">
        <f t="shared" si="120"/>
        <v>1</v>
      </c>
      <c r="QX140" s="26">
        <f t="shared" si="120"/>
        <v>1</v>
      </c>
      <c r="QY140" s="26">
        <f t="shared" si="120"/>
        <v>1</v>
      </c>
      <c r="QZ140" s="26">
        <f t="shared" si="120"/>
        <v>1</v>
      </c>
      <c r="RA140" s="26">
        <f t="shared" si="120"/>
        <v>1</v>
      </c>
      <c r="RB140" s="26">
        <f t="shared" si="120"/>
        <v>1</v>
      </c>
      <c r="RC140" s="26">
        <f t="shared" si="120"/>
        <v>1</v>
      </c>
      <c r="RD140" s="26">
        <f t="shared" si="120"/>
        <v>1</v>
      </c>
      <c r="RE140" s="26">
        <f t="shared" si="120"/>
        <v>1</v>
      </c>
      <c r="RF140" s="26">
        <f t="shared" si="120"/>
        <v>1</v>
      </c>
      <c r="RG140" s="26">
        <f t="shared" si="120"/>
        <v>1</v>
      </c>
      <c r="RH140" s="26">
        <f t="shared" si="120"/>
        <v>1</v>
      </c>
      <c r="RI140" s="26">
        <f t="shared" si="120"/>
        <v>1</v>
      </c>
      <c r="RJ140" s="26">
        <f t="shared" si="120"/>
        <v>1</v>
      </c>
      <c r="RK140" s="26">
        <f t="shared" si="120"/>
        <v>1</v>
      </c>
      <c r="RL140" s="26">
        <f t="shared" si="120"/>
        <v>1</v>
      </c>
      <c r="RM140" s="26">
        <f t="shared" si="120"/>
        <v>1</v>
      </c>
      <c r="RN140" s="26">
        <f t="shared" si="120"/>
        <v>1</v>
      </c>
      <c r="RO140" s="26">
        <f t="shared" si="120"/>
        <v>1</v>
      </c>
      <c r="RP140" s="26">
        <f t="shared" si="120"/>
        <v>1</v>
      </c>
      <c r="RQ140" s="26">
        <f t="shared" si="120"/>
        <v>1</v>
      </c>
      <c r="RR140" s="26">
        <f t="shared" si="120"/>
        <v>1</v>
      </c>
      <c r="RS140" s="26">
        <f t="shared" si="120"/>
        <v>1</v>
      </c>
      <c r="RT140" s="26">
        <f t="shared" si="120"/>
        <v>1</v>
      </c>
      <c r="RU140" s="26">
        <f t="shared" si="120"/>
        <v>1</v>
      </c>
      <c r="RV140" s="26">
        <f t="shared" si="120"/>
        <v>1</v>
      </c>
      <c r="RW140" s="26">
        <f t="shared" si="120"/>
        <v>1</v>
      </c>
      <c r="RX140" s="26">
        <f t="shared" si="120"/>
        <v>1</v>
      </c>
      <c r="RY140" s="26">
        <f t="shared" si="120"/>
        <v>1</v>
      </c>
      <c r="RZ140" s="26">
        <f t="shared" si="120"/>
        <v>1</v>
      </c>
      <c r="SA140" s="26">
        <f t="shared" si="120"/>
        <v>1</v>
      </c>
      <c r="SB140" s="26">
        <f t="shared" si="120"/>
        <v>1</v>
      </c>
      <c r="SC140" s="26">
        <f t="shared" si="120"/>
        <v>1</v>
      </c>
      <c r="SD140" s="26">
        <f t="shared" si="120"/>
        <v>1</v>
      </c>
      <c r="SE140" s="26">
        <f t="shared" si="120"/>
        <v>1</v>
      </c>
      <c r="SF140" s="26">
        <f t="shared" si="120"/>
        <v>1</v>
      </c>
      <c r="SG140" s="26">
        <f t="shared" si="120"/>
        <v>1</v>
      </c>
    </row>
    <row r="141" spans="1:502">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26"/>
      <c r="PK141" s="26"/>
      <c r="PL141" s="26"/>
      <c r="PM141" s="26"/>
      <c r="PN141" s="26"/>
      <c r="PO141" s="26"/>
      <c r="PP141" s="26"/>
      <c r="PQ141" s="26"/>
      <c r="PR141" s="26"/>
      <c r="PS141" s="26"/>
      <c r="PT141" s="26"/>
      <c r="PU141" s="26"/>
      <c r="PV141" s="26"/>
      <c r="PW141" s="26"/>
      <c r="PX141" s="26"/>
      <c r="PY141" s="26"/>
      <c r="PZ141" s="26"/>
      <c r="QA141" s="26"/>
      <c r="QB141" s="26"/>
      <c r="QC141" s="26"/>
      <c r="QD141" s="26"/>
      <c r="QE141" s="26"/>
      <c r="QF141" s="26"/>
      <c r="QG141" s="26"/>
      <c r="QH141" s="26"/>
      <c r="QI141" s="26"/>
      <c r="QJ141" s="26"/>
      <c r="QK141" s="26"/>
      <c r="QL141" s="26"/>
      <c r="QM141" s="26"/>
      <c r="QN141" s="26"/>
      <c r="QO141" s="26"/>
      <c r="QP141" s="26"/>
      <c r="QQ141" s="26"/>
      <c r="QR141" s="26"/>
      <c r="QS141" s="26"/>
      <c r="QT141" s="26"/>
      <c r="QU141" s="26"/>
      <c r="QV141" s="26"/>
      <c r="QW141" s="26"/>
      <c r="QX141" s="26"/>
      <c r="QY141" s="26"/>
      <c r="QZ141" s="26"/>
      <c r="RA141" s="26"/>
      <c r="RB141" s="26"/>
      <c r="RC141" s="26"/>
      <c r="RD141" s="26"/>
      <c r="RE141" s="26"/>
      <c r="RF141" s="26"/>
      <c r="RG141" s="26"/>
      <c r="RH141" s="26"/>
      <c r="RI141" s="26"/>
      <c r="RJ141" s="26"/>
      <c r="RK141" s="26"/>
      <c r="RL141" s="26"/>
      <c r="RM141" s="26"/>
      <c r="RN141" s="26"/>
      <c r="RO141" s="26"/>
      <c r="RP141" s="26"/>
      <c r="RQ141" s="26"/>
      <c r="RR141" s="26"/>
      <c r="RS141" s="26"/>
      <c r="RT141" s="26"/>
      <c r="RU141" s="26"/>
      <c r="RV141" s="26"/>
      <c r="RW141" s="26"/>
      <c r="RX141" s="26"/>
      <c r="RY141" s="26"/>
      <c r="RZ141" s="26"/>
      <c r="SA141" s="26"/>
      <c r="SB141" s="26"/>
      <c r="SC141" s="26"/>
      <c r="SD141" s="26"/>
      <c r="SE141" s="26"/>
      <c r="SF141" s="26"/>
      <c r="SG141" s="26"/>
    </row>
    <row r="142" spans="1:502">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JQ142" s="25"/>
      <c r="JR142" s="25"/>
      <c r="JS142" s="25"/>
      <c r="JT142" s="25"/>
      <c r="JU142" s="25"/>
      <c r="JV142" s="25"/>
      <c r="JW142" s="25"/>
      <c r="JX142" s="25"/>
      <c r="JY142" s="25"/>
      <c r="JZ142" s="25"/>
      <c r="KA142" s="25"/>
      <c r="KB142" s="25"/>
      <c r="KC142" s="25"/>
      <c r="KD142" s="25"/>
      <c r="KE142" s="25"/>
      <c r="KF142" s="25"/>
      <c r="KG142" s="25"/>
      <c r="KH142" s="25"/>
      <c r="KI142" s="25"/>
      <c r="KJ142" s="25"/>
      <c r="KK142" s="25"/>
      <c r="KL142" s="25"/>
      <c r="KM142" s="25"/>
      <c r="KN142" s="25"/>
      <c r="KO142" s="25"/>
      <c r="KP142" s="25"/>
      <c r="KQ142" s="25"/>
      <c r="KR142" s="25"/>
      <c r="KS142" s="25"/>
      <c r="KT142" s="25"/>
      <c r="KU142" s="25"/>
      <c r="KV142" s="25"/>
      <c r="KW142" s="25"/>
      <c r="KX142" s="25"/>
      <c r="KY142" s="25"/>
      <c r="KZ142" s="25"/>
      <c r="LA142" s="25"/>
      <c r="LB142" s="25"/>
      <c r="LC142" s="25"/>
      <c r="LD142" s="25"/>
      <c r="LE142" s="25"/>
      <c r="LF142" s="25"/>
      <c r="LG142" s="25"/>
      <c r="LH142" s="25"/>
      <c r="LI142" s="25"/>
      <c r="LJ142" s="25"/>
      <c r="LK142" s="25"/>
      <c r="LL142" s="25"/>
      <c r="LM142" s="25"/>
      <c r="LN142" s="25"/>
      <c r="LO142" s="25"/>
      <c r="LP142" s="25"/>
      <c r="LQ142" s="25"/>
      <c r="LR142" s="25"/>
      <c r="LS142" s="25"/>
      <c r="LT142" s="25"/>
      <c r="LU142" s="25"/>
      <c r="LV142" s="25"/>
      <c r="LW142" s="25"/>
      <c r="LX142" s="25"/>
      <c r="LY142" s="25"/>
      <c r="LZ142" s="25"/>
      <c r="MA142" s="25"/>
      <c r="MB142" s="25"/>
      <c r="MC142" s="25"/>
      <c r="MD142" s="25"/>
      <c r="ME142" s="25"/>
      <c r="MF142" s="25"/>
      <c r="MG142" s="25"/>
      <c r="MH142" s="25"/>
      <c r="MI142" s="25"/>
      <c r="MJ142" s="25"/>
      <c r="MK142" s="25"/>
      <c r="ML142" s="25"/>
      <c r="MM142" s="25"/>
      <c r="MN142" s="25"/>
      <c r="MO142" s="25"/>
      <c r="MP142" s="25"/>
      <c r="MQ142" s="25"/>
      <c r="MR142" s="25"/>
      <c r="MS142" s="25"/>
      <c r="MT142" s="25"/>
      <c r="MU142" s="25"/>
      <c r="MV142" s="25"/>
      <c r="MW142" s="25"/>
      <c r="MX142" s="25"/>
      <c r="MY142" s="25"/>
      <c r="MZ142" s="25"/>
      <c r="NA142" s="25"/>
      <c r="NB142" s="25"/>
      <c r="NC142" s="25"/>
      <c r="ND142" s="25"/>
      <c r="NE142" s="25"/>
      <c r="NF142" s="25"/>
      <c r="NG142" s="25"/>
      <c r="NH142" s="25"/>
      <c r="NI142" s="25"/>
      <c r="NJ142" s="25"/>
      <c r="NK142" s="25"/>
      <c r="NL142" s="25"/>
      <c r="NM142" s="25"/>
      <c r="NN142" s="25"/>
      <c r="NO142" s="25"/>
      <c r="NP142" s="25"/>
      <c r="NQ142" s="25"/>
      <c r="NR142" s="25"/>
      <c r="NS142" s="25"/>
      <c r="NT142" s="25"/>
      <c r="NU142" s="25"/>
      <c r="NV142" s="25"/>
      <c r="NW142" s="25"/>
      <c r="NX142" s="25"/>
      <c r="NY142" s="25"/>
      <c r="NZ142" s="25"/>
      <c r="OA142" s="25"/>
      <c r="OB142" s="25"/>
      <c r="OC142" s="25"/>
      <c r="OD142" s="25"/>
      <c r="OE142" s="25"/>
      <c r="OF142" s="25"/>
      <c r="OG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c r="PF142" s="25"/>
      <c r="PG142" s="25"/>
      <c r="PH142" s="25"/>
      <c r="PI142" s="25"/>
      <c r="PJ142" s="25"/>
      <c r="PK142" s="25"/>
      <c r="PL142" s="25"/>
      <c r="PM142" s="25"/>
      <c r="PN142" s="25"/>
      <c r="PO142" s="25"/>
      <c r="PP142" s="25"/>
      <c r="PQ142" s="25"/>
      <c r="PR142" s="25"/>
      <c r="PS142" s="25"/>
      <c r="PT142" s="25"/>
      <c r="PU142" s="25"/>
      <c r="PV142" s="25"/>
      <c r="PW142" s="25"/>
      <c r="PX142" s="25"/>
      <c r="PY142" s="25"/>
      <c r="PZ142" s="25"/>
      <c r="QA142" s="25"/>
      <c r="QB142" s="25"/>
      <c r="QC142" s="25"/>
      <c r="QD142" s="25"/>
      <c r="QE142" s="25"/>
      <c r="QF142" s="25"/>
      <c r="QG142" s="25"/>
      <c r="QH142" s="25"/>
      <c r="QI142" s="25"/>
      <c r="QJ142" s="25"/>
      <c r="QK142" s="25"/>
      <c r="QL142" s="25"/>
      <c r="QM142" s="25"/>
      <c r="QN142" s="25"/>
      <c r="QO142" s="25"/>
      <c r="QP142" s="25"/>
      <c r="QQ142" s="25"/>
      <c r="QR142" s="25"/>
      <c r="QS142" s="25"/>
      <c r="QT142" s="25"/>
      <c r="QU142" s="25"/>
      <c r="QV142" s="25"/>
      <c r="QW142" s="25"/>
      <c r="QX142" s="25"/>
      <c r="QY142" s="25"/>
      <c r="QZ142" s="25"/>
      <c r="RA142" s="25"/>
      <c r="RB142" s="25"/>
      <c r="RC142" s="25"/>
      <c r="RD142" s="25"/>
      <c r="RE142" s="25"/>
      <c r="RF142" s="25"/>
      <c r="RG142" s="25"/>
      <c r="RH142" s="25"/>
      <c r="RI142" s="25"/>
      <c r="RJ142" s="25"/>
      <c r="RK142" s="25"/>
      <c r="RL142" s="25"/>
      <c r="RM142" s="25"/>
      <c r="RN142" s="25"/>
      <c r="RO142" s="25"/>
      <c r="RP142" s="25"/>
      <c r="RQ142" s="25"/>
      <c r="RR142" s="25"/>
      <c r="RS142" s="25"/>
      <c r="RT142" s="25"/>
      <c r="RU142" s="25"/>
      <c r="RV142" s="25"/>
      <c r="RW142" s="25"/>
      <c r="RX142" s="25"/>
      <c r="RY142" s="25"/>
      <c r="RZ142" s="25"/>
      <c r="SA142" s="25"/>
      <c r="SB142" s="25"/>
      <c r="SC142" s="25"/>
      <c r="SD142" s="25"/>
      <c r="SE142" s="25"/>
      <c r="SF142" s="25"/>
      <c r="SG142" s="25"/>
    </row>
    <row r="143" spans="1:502">
      <c r="A143" t="s">
        <v>563</v>
      </c>
      <c r="B143" s="1">
        <f t="shared" ref="B143:BM143" si="121">+IF(B140=0,"",$Q$67*$Q$68*MAX(0,$Q$63-MAX(B126,$Q$64)))</f>
        <v>18742.500000000004</v>
      </c>
      <c r="C143" s="1">
        <f t="shared" si="121"/>
        <v>14779.800000000003</v>
      </c>
      <c r="D143" s="1">
        <f t="shared" si="121"/>
        <v>11352.6</v>
      </c>
      <c r="E143" s="1">
        <f t="shared" si="121"/>
        <v>0</v>
      </c>
      <c r="F143" s="1">
        <f t="shared" si="121"/>
        <v>0</v>
      </c>
      <c r="G143" s="1">
        <f t="shared" si="121"/>
        <v>0</v>
      </c>
      <c r="H143" s="1">
        <f t="shared" si="121"/>
        <v>2249.0999999999995</v>
      </c>
      <c r="I143" s="1">
        <f t="shared" si="121"/>
        <v>12637.800000000001</v>
      </c>
      <c r="J143" s="1">
        <f t="shared" si="121"/>
        <v>0</v>
      </c>
      <c r="K143" s="1">
        <f t="shared" si="121"/>
        <v>6318.9000000000033</v>
      </c>
      <c r="L143" s="1">
        <f t="shared" si="121"/>
        <v>10924.2</v>
      </c>
      <c r="M143" s="1">
        <f t="shared" si="121"/>
        <v>3855.6000000000035</v>
      </c>
      <c r="N143" s="1">
        <f t="shared" si="121"/>
        <v>0</v>
      </c>
      <c r="O143" s="1">
        <f t="shared" si="121"/>
        <v>14565.600000000004</v>
      </c>
      <c r="P143" s="1">
        <f t="shared" si="121"/>
        <v>5247.9000000000024</v>
      </c>
      <c r="Q143" s="1">
        <f t="shared" si="121"/>
        <v>5569.2</v>
      </c>
      <c r="R143" s="1">
        <f t="shared" si="121"/>
        <v>7389.9000000000042</v>
      </c>
      <c r="S143" s="1">
        <f t="shared" si="121"/>
        <v>9746.1000000000022</v>
      </c>
      <c r="T143" s="1">
        <f t="shared" si="121"/>
        <v>11352.6</v>
      </c>
      <c r="U143" s="1">
        <f t="shared" si="121"/>
        <v>0</v>
      </c>
      <c r="V143" s="1">
        <f t="shared" si="121"/>
        <v>18742.500000000004</v>
      </c>
      <c r="W143" s="1">
        <f t="shared" si="121"/>
        <v>10710</v>
      </c>
      <c r="X143" s="1">
        <f t="shared" si="121"/>
        <v>4391.1000000000013</v>
      </c>
      <c r="Y143" s="1">
        <f t="shared" si="121"/>
        <v>9103.5000000000018</v>
      </c>
      <c r="Z143" s="1">
        <f t="shared" si="121"/>
        <v>8675.1</v>
      </c>
      <c r="AA143" s="1">
        <f t="shared" si="121"/>
        <v>6318.9000000000033</v>
      </c>
      <c r="AB143" s="1">
        <f t="shared" si="121"/>
        <v>0</v>
      </c>
      <c r="AC143" s="1">
        <f t="shared" si="121"/>
        <v>0</v>
      </c>
      <c r="AD143" s="1">
        <f t="shared" si="121"/>
        <v>11031.300000000003</v>
      </c>
      <c r="AE143" s="1">
        <f t="shared" si="121"/>
        <v>0</v>
      </c>
      <c r="AF143" s="1">
        <f t="shared" si="121"/>
        <v>0</v>
      </c>
      <c r="AG143" s="1">
        <f t="shared" si="121"/>
        <v>15529.500000000002</v>
      </c>
      <c r="AH143" s="1">
        <f t="shared" si="121"/>
        <v>0</v>
      </c>
      <c r="AI143" s="1">
        <f t="shared" si="121"/>
        <v>0</v>
      </c>
      <c r="AJ143" s="1">
        <f t="shared" si="121"/>
        <v>8996.4000000000033</v>
      </c>
      <c r="AK143" s="1">
        <f t="shared" si="121"/>
        <v>0</v>
      </c>
      <c r="AL143" s="1">
        <f t="shared" si="121"/>
        <v>0</v>
      </c>
      <c r="AM143" s="1">
        <f t="shared" si="121"/>
        <v>0</v>
      </c>
      <c r="AN143" s="1">
        <f t="shared" si="121"/>
        <v>6533.1000000000031</v>
      </c>
      <c r="AO143" s="1">
        <f t="shared" si="121"/>
        <v>16279.2</v>
      </c>
      <c r="AP143" s="1">
        <f t="shared" si="121"/>
        <v>15315.300000000001</v>
      </c>
      <c r="AQ143" s="1">
        <f t="shared" si="121"/>
        <v>0</v>
      </c>
      <c r="AR143" s="1">
        <f t="shared" si="121"/>
        <v>0</v>
      </c>
      <c r="AS143" s="1">
        <f t="shared" si="121"/>
        <v>963.90000000000327</v>
      </c>
      <c r="AT143" s="1">
        <f t="shared" si="121"/>
        <v>16707.600000000002</v>
      </c>
      <c r="AU143" s="1">
        <f t="shared" si="121"/>
        <v>2677.5</v>
      </c>
      <c r="AV143" s="1">
        <f t="shared" si="121"/>
        <v>14994.000000000004</v>
      </c>
      <c r="AW143" s="1">
        <f t="shared" si="121"/>
        <v>0</v>
      </c>
      <c r="AX143" s="1">
        <f t="shared" si="121"/>
        <v>0</v>
      </c>
      <c r="AY143" s="1">
        <f t="shared" si="121"/>
        <v>0</v>
      </c>
      <c r="AZ143" s="1">
        <f t="shared" si="121"/>
        <v>0</v>
      </c>
      <c r="BA143" s="1">
        <f t="shared" si="121"/>
        <v>5140.8</v>
      </c>
      <c r="BB143" s="1">
        <f t="shared" si="121"/>
        <v>0</v>
      </c>
      <c r="BC143" s="1">
        <f t="shared" si="121"/>
        <v>18742.500000000004</v>
      </c>
      <c r="BD143" s="1">
        <f t="shared" si="121"/>
        <v>3105.9000000000005</v>
      </c>
      <c r="BE143" s="1">
        <f t="shared" si="121"/>
        <v>0</v>
      </c>
      <c r="BF143" s="1">
        <f t="shared" si="121"/>
        <v>16707.600000000002</v>
      </c>
      <c r="BG143" s="1">
        <f t="shared" si="121"/>
        <v>0</v>
      </c>
      <c r="BH143" s="1">
        <f t="shared" si="121"/>
        <v>2998.8000000000025</v>
      </c>
      <c r="BI143" s="1">
        <f t="shared" si="121"/>
        <v>0</v>
      </c>
      <c r="BJ143" s="1">
        <f t="shared" si="121"/>
        <v>2463.2999999999997</v>
      </c>
      <c r="BK143" s="1">
        <f t="shared" si="121"/>
        <v>0</v>
      </c>
      <c r="BL143" s="1">
        <f t="shared" si="121"/>
        <v>8675.1</v>
      </c>
      <c r="BM143" s="1">
        <f t="shared" si="121"/>
        <v>0</v>
      </c>
      <c r="BN143" s="1">
        <f t="shared" ref="BN143:DY143" si="122">+IF(BN140=0,"",$Q$67*$Q$68*MAX(0,$Q$63-MAX(BN126,$Q$64)))</f>
        <v>0</v>
      </c>
      <c r="BO143" s="1">
        <f t="shared" si="122"/>
        <v>0</v>
      </c>
      <c r="BP143" s="1">
        <f t="shared" si="122"/>
        <v>8139.6000000000022</v>
      </c>
      <c r="BQ143" s="1">
        <f t="shared" si="122"/>
        <v>18742.500000000004</v>
      </c>
      <c r="BR143" s="1">
        <f t="shared" si="122"/>
        <v>107.10000000000247</v>
      </c>
      <c r="BS143" s="1">
        <f t="shared" si="122"/>
        <v>0</v>
      </c>
      <c r="BT143" s="1">
        <f t="shared" si="122"/>
        <v>1606.5000000000039</v>
      </c>
      <c r="BU143" s="1">
        <f t="shared" si="122"/>
        <v>18742.500000000004</v>
      </c>
      <c r="BV143" s="1">
        <f t="shared" si="122"/>
        <v>0</v>
      </c>
      <c r="BW143" s="1">
        <f t="shared" si="122"/>
        <v>0</v>
      </c>
      <c r="BX143" s="1">
        <f t="shared" si="122"/>
        <v>0</v>
      </c>
      <c r="BY143" s="1">
        <f t="shared" si="122"/>
        <v>13066.200000000003</v>
      </c>
      <c r="BZ143" s="1">
        <f t="shared" si="122"/>
        <v>0</v>
      </c>
      <c r="CA143" s="1">
        <f t="shared" si="122"/>
        <v>13387.5</v>
      </c>
      <c r="CB143" s="1">
        <f t="shared" si="122"/>
        <v>18742.500000000004</v>
      </c>
      <c r="CC143" s="1">
        <f t="shared" si="122"/>
        <v>0</v>
      </c>
      <c r="CD143" s="1">
        <f t="shared" si="122"/>
        <v>18742.500000000004</v>
      </c>
      <c r="CE143" s="1">
        <f t="shared" si="122"/>
        <v>3427.200000000003</v>
      </c>
      <c r="CF143" s="1">
        <f t="shared" si="122"/>
        <v>0</v>
      </c>
      <c r="CG143" s="1">
        <f t="shared" si="122"/>
        <v>2142.0000000000018</v>
      </c>
      <c r="CH143" s="1">
        <f t="shared" si="122"/>
        <v>0</v>
      </c>
      <c r="CI143" s="1">
        <f t="shared" si="122"/>
        <v>18207.000000000004</v>
      </c>
      <c r="CJ143" s="1">
        <f t="shared" si="122"/>
        <v>5247.9000000000024</v>
      </c>
      <c r="CK143" s="1">
        <f t="shared" si="122"/>
        <v>0</v>
      </c>
      <c r="CL143" s="1">
        <f t="shared" si="122"/>
        <v>18742.500000000004</v>
      </c>
      <c r="CM143" s="1">
        <f t="shared" si="122"/>
        <v>7068.6000000000013</v>
      </c>
      <c r="CN143" s="1">
        <f t="shared" si="122"/>
        <v>4284.0000000000036</v>
      </c>
      <c r="CO143" s="1">
        <f t="shared" si="122"/>
        <v>9639.0000000000036</v>
      </c>
      <c r="CP143" s="1">
        <f t="shared" si="122"/>
        <v>6104.7000000000035</v>
      </c>
      <c r="CQ143" s="1">
        <f t="shared" si="122"/>
        <v>0</v>
      </c>
      <c r="CR143" s="1">
        <f t="shared" si="122"/>
        <v>14565.600000000004</v>
      </c>
      <c r="CS143" s="1">
        <f t="shared" si="122"/>
        <v>0</v>
      </c>
      <c r="CT143" s="1">
        <f t="shared" si="122"/>
        <v>0</v>
      </c>
      <c r="CU143" s="1">
        <f t="shared" si="122"/>
        <v>13494.600000000002</v>
      </c>
      <c r="CV143" s="1">
        <f t="shared" si="122"/>
        <v>17564.400000000001</v>
      </c>
      <c r="CW143" s="1">
        <f t="shared" si="122"/>
        <v>18742.500000000004</v>
      </c>
      <c r="CX143" s="1">
        <f t="shared" si="122"/>
        <v>0</v>
      </c>
      <c r="CY143" s="1">
        <f t="shared" si="122"/>
        <v>17457.300000000003</v>
      </c>
      <c r="CZ143" s="1">
        <f t="shared" si="122"/>
        <v>0</v>
      </c>
      <c r="DA143" s="1">
        <f t="shared" si="122"/>
        <v>12209.400000000001</v>
      </c>
      <c r="DB143" s="1">
        <f t="shared" si="122"/>
        <v>0</v>
      </c>
      <c r="DC143" s="1">
        <f t="shared" si="122"/>
        <v>0</v>
      </c>
      <c r="DD143" s="1">
        <f t="shared" si="122"/>
        <v>1071.0000000000009</v>
      </c>
      <c r="DE143" s="1">
        <f t="shared" si="122"/>
        <v>0</v>
      </c>
      <c r="DF143" s="1">
        <f t="shared" si="122"/>
        <v>0</v>
      </c>
      <c r="DG143" s="1">
        <f t="shared" si="122"/>
        <v>0</v>
      </c>
      <c r="DH143" s="1">
        <f t="shared" si="122"/>
        <v>18742.500000000004</v>
      </c>
      <c r="DI143" s="1">
        <f t="shared" si="122"/>
        <v>749.700000000003</v>
      </c>
      <c r="DJ143" s="1">
        <f t="shared" si="122"/>
        <v>18742.500000000004</v>
      </c>
      <c r="DK143" s="1">
        <f t="shared" si="122"/>
        <v>3534.3000000000006</v>
      </c>
      <c r="DL143" s="1">
        <f t="shared" si="122"/>
        <v>9317.7000000000007</v>
      </c>
      <c r="DM143" s="1">
        <f t="shared" si="122"/>
        <v>0</v>
      </c>
      <c r="DN143" s="1">
        <f t="shared" si="122"/>
        <v>8996.4000000000033</v>
      </c>
      <c r="DO143" s="1">
        <f t="shared" si="122"/>
        <v>18742.500000000004</v>
      </c>
      <c r="DP143" s="1">
        <f t="shared" si="122"/>
        <v>321.30000000000268</v>
      </c>
      <c r="DQ143" s="1">
        <f t="shared" si="122"/>
        <v>18742.500000000004</v>
      </c>
      <c r="DR143" s="1">
        <f t="shared" si="122"/>
        <v>0</v>
      </c>
      <c r="DS143" s="1">
        <f t="shared" si="122"/>
        <v>18742.500000000004</v>
      </c>
      <c r="DT143" s="1">
        <f t="shared" si="122"/>
        <v>14351.400000000003</v>
      </c>
      <c r="DU143" s="1">
        <f t="shared" si="122"/>
        <v>0</v>
      </c>
      <c r="DV143" s="1">
        <f t="shared" si="122"/>
        <v>2784.6000000000026</v>
      </c>
      <c r="DW143" s="1">
        <f t="shared" si="122"/>
        <v>18742.500000000004</v>
      </c>
      <c r="DX143" s="1">
        <f t="shared" si="122"/>
        <v>8568.0000000000036</v>
      </c>
      <c r="DY143" s="1">
        <f t="shared" si="122"/>
        <v>2784.6000000000026</v>
      </c>
      <c r="DZ143" s="1">
        <f t="shared" ref="DZ143:GK143" si="123">+IF(DZ140=0,"",$Q$67*$Q$68*MAX(0,$Q$63-MAX(DZ126,$Q$64)))</f>
        <v>10495.8</v>
      </c>
      <c r="EA143" s="1">
        <f t="shared" si="123"/>
        <v>10710</v>
      </c>
      <c r="EB143" s="1">
        <f t="shared" si="123"/>
        <v>9103.5000000000018</v>
      </c>
      <c r="EC143" s="1">
        <f t="shared" si="123"/>
        <v>7389.9000000000042</v>
      </c>
      <c r="ED143" s="1">
        <f t="shared" si="123"/>
        <v>1071.0000000000009</v>
      </c>
      <c r="EE143" s="1">
        <f t="shared" si="123"/>
        <v>2570.4000000000024</v>
      </c>
      <c r="EF143" s="1">
        <f t="shared" si="123"/>
        <v>18742.500000000004</v>
      </c>
      <c r="EG143" s="1">
        <f t="shared" si="123"/>
        <v>13280.400000000001</v>
      </c>
      <c r="EH143" s="1">
        <f t="shared" si="123"/>
        <v>8889.3000000000011</v>
      </c>
      <c r="EI143" s="1">
        <f t="shared" si="123"/>
        <v>0</v>
      </c>
      <c r="EJ143" s="1">
        <f t="shared" si="123"/>
        <v>9960.3000000000011</v>
      </c>
      <c r="EK143" s="1">
        <f t="shared" si="123"/>
        <v>5569.2</v>
      </c>
      <c r="EL143" s="1">
        <f t="shared" si="123"/>
        <v>9424.8000000000029</v>
      </c>
      <c r="EM143" s="1">
        <f t="shared" si="123"/>
        <v>0</v>
      </c>
      <c r="EN143" s="1">
        <f t="shared" si="123"/>
        <v>5140.8</v>
      </c>
      <c r="EO143" s="1">
        <f t="shared" si="123"/>
        <v>8782.2000000000025</v>
      </c>
      <c r="EP143" s="1">
        <f t="shared" si="123"/>
        <v>0</v>
      </c>
      <c r="EQ143" s="1">
        <f t="shared" si="123"/>
        <v>1071.0000000000009</v>
      </c>
      <c r="ER143" s="1">
        <f t="shared" si="123"/>
        <v>0</v>
      </c>
      <c r="ES143" s="1">
        <f t="shared" si="123"/>
        <v>749.700000000003</v>
      </c>
      <c r="ET143" s="1">
        <f t="shared" si="123"/>
        <v>0</v>
      </c>
      <c r="EU143" s="1">
        <f t="shared" si="123"/>
        <v>0</v>
      </c>
      <c r="EV143" s="1">
        <f t="shared" si="123"/>
        <v>0</v>
      </c>
      <c r="EW143" s="1">
        <f t="shared" si="123"/>
        <v>0</v>
      </c>
      <c r="EX143" s="1">
        <f t="shared" si="123"/>
        <v>0</v>
      </c>
      <c r="EY143" s="1">
        <f t="shared" si="123"/>
        <v>0</v>
      </c>
      <c r="EZ143" s="1">
        <f t="shared" si="123"/>
        <v>0</v>
      </c>
      <c r="FA143" s="1">
        <f t="shared" si="123"/>
        <v>0</v>
      </c>
      <c r="FB143" s="1">
        <f t="shared" si="123"/>
        <v>0</v>
      </c>
      <c r="FC143" s="1">
        <f t="shared" si="123"/>
        <v>0</v>
      </c>
      <c r="FD143" s="1">
        <f t="shared" si="123"/>
        <v>8568.0000000000036</v>
      </c>
      <c r="FE143" s="1">
        <f t="shared" si="123"/>
        <v>14565.600000000004</v>
      </c>
      <c r="FF143" s="1">
        <f t="shared" si="123"/>
        <v>4176.9000000000015</v>
      </c>
      <c r="FG143" s="1">
        <f t="shared" si="123"/>
        <v>15743.700000000003</v>
      </c>
      <c r="FH143" s="1">
        <f t="shared" si="123"/>
        <v>2570.4000000000024</v>
      </c>
      <c r="FI143" s="1">
        <f t="shared" si="123"/>
        <v>18742.500000000004</v>
      </c>
      <c r="FJ143" s="1">
        <f t="shared" si="123"/>
        <v>13066.200000000003</v>
      </c>
      <c r="FK143" s="1">
        <f t="shared" si="123"/>
        <v>2891.7000000000003</v>
      </c>
      <c r="FL143" s="1">
        <f t="shared" si="123"/>
        <v>0</v>
      </c>
      <c r="FM143" s="1">
        <f t="shared" si="123"/>
        <v>0</v>
      </c>
      <c r="FN143" s="1">
        <f t="shared" si="123"/>
        <v>5247.9000000000024</v>
      </c>
      <c r="FO143" s="1">
        <f t="shared" si="123"/>
        <v>5462.1000000000022</v>
      </c>
      <c r="FP143" s="1">
        <f t="shared" si="123"/>
        <v>14565.600000000004</v>
      </c>
      <c r="FQ143" s="1">
        <f t="shared" si="123"/>
        <v>8460.9</v>
      </c>
      <c r="FR143" s="1">
        <f t="shared" si="123"/>
        <v>1392.3000000000036</v>
      </c>
      <c r="FS143" s="1">
        <f t="shared" si="123"/>
        <v>12959.1</v>
      </c>
      <c r="FT143" s="1">
        <f t="shared" si="123"/>
        <v>0</v>
      </c>
      <c r="FU143" s="1">
        <f t="shared" si="123"/>
        <v>0</v>
      </c>
      <c r="FV143" s="1">
        <f t="shared" si="123"/>
        <v>6104.7000000000035</v>
      </c>
      <c r="FW143" s="1">
        <f t="shared" si="123"/>
        <v>18742.500000000004</v>
      </c>
      <c r="FX143" s="1">
        <f t="shared" si="123"/>
        <v>0</v>
      </c>
      <c r="FY143" s="1">
        <f t="shared" si="123"/>
        <v>0</v>
      </c>
      <c r="FZ143" s="1">
        <f t="shared" si="123"/>
        <v>2142.0000000000018</v>
      </c>
      <c r="GA143" s="1">
        <f t="shared" si="123"/>
        <v>0</v>
      </c>
      <c r="GB143" s="1">
        <f t="shared" si="123"/>
        <v>8675.1</v>
      </c>
      <c r="GC143" s="1">
        <f t="shared" si="123"/>
        <v>0</v>
      </c>
      <c r="GD143" s="1">
        <f t="shared" si="123"/>
        <v>11781.000000000002</v>
      </c>
      <c r="GE143" s="1">
        <f t="shared" si="123"/>
        <v>0</v>
      </c>
      <c r="GF143" s="1">
        <f t="shared" si="123"/>
        <v>0</v>
      </c>
      <c r="GG143" s="1">
        <f t="shared" si="123"/>
        <v>14244.300000000001</v>
      </c>
      <c r="GH143" s="1">
        <f t="shared" si="123"/>
        <v>18742.500000000004</v>
      </c>
      <c r="GI143" s="1">
        <f t="shared" si="123"/>
        <v>8353.8000000000029</v>
      </c>
      <c r="GJ143" s="1">
        <f t="shared" si="123"/>
        <v>18742.500000000004</v>
      </c>
      <c r="GK143" s="1">
        <f t="shared" si="123"/>
        <v>14565.600000000004</v>
      </c>
      <c r="GL143" s="1">
        <f t="shared" ref="GL143:IW143" si="124">+IF(GL140=0,"",$Q$67*$Q$68*MAX(0,$Q$63-MAX(GL126,$Q$64)))</f>
        <v>1820.7000000000039</v>
      </c>
      <c r="GM143" s="1">
        <f t="shared" si="124"/>
        <v>6747.3000000000038</v>
      </c>
      <c r="GN143" s="1">
        <f t="shared" si="124"/>
        <v>9317.7000000000007</v>
      </c>
      <c r="GO143" s="1">
        <f t="shared" si="124"/>
        <v>13280.400000000001</v>
      </c>
      <c r="GP143" s="1">
        <f t="shared" si="124"/>
        <v>18742.500000000004</v>
      </c>
      <c r="GQ143" s="1">
        <f t="shared" si="124"/>
        <v>7711.2000000000025</v>
      </c>
      <c r="GR143" s="1">
        <f t="shared" si="124"/>
        <v>7818.3</v>
      </c>
      <c r="GS143" s="1">
        <f t="shared" si="124"/>
        <v>16386.300000000003</v>
      </c>
      <c r="GT143" s="1">
        <f t="shared" si="124"/>
        <v>7175.7000000000044</v>
      </c>
      <c r="GU143" s="1">
        <f t="shared" si="124"/>
        <v>0</v>
      </c>
      <c r="GV143" s="1">
        <f t="shared" si="124"/>
        <v>8032.5</v>
      </c>
      <c r="GW143" s="1">
        <f t="shared" si="124"/>
        <v>12209.400000000001</v>
      </c>
      <c r="GX143" s="1">
        <f t="shared" si="124"/>
        <v>0</v>
      </c>
      <c r="GY143" s="1">
        <f t="shared" si="124"/>
        <v>3427.200000000003</v>
      </c>
      <c r="GZ143" s="1">
        <f t="shared" si="124"/>
        <v>0</v>
      </c>
      <c r="HA143" s="1">
        <f t="shared" si="124"/>
        <v>5569.2</v>
      </c>
      <c r="HB143" s="1">
        <f t="shared" si="124"/>
        <v>0</v>
      </c>
      <c r="HC143" s="1">
        <f t="shared" si="124"/>
        <v>0</v>
      </c>
      <c r="HD143" s="1">
        <f t="shared" si="124"/>
        <v>0</v>
      </c>
      <c r="HE143" s="1">
        <f t="shared" si="124"/>
        <v>0</v>
      </c>
      <c r="HF143" s="1">
        <f t="shared" si="124"/>
        <v>13173.3</v>
      </c>
      <c r="HG143" s="1">
        <f t="shared" si="124"/>
        <v>15850.8</v>
      </c>
      <c r="HH143" s="1">
        <f t="shared" si="124"/>
        <v>107.10000000000247</v>
      </c>
      <c r="HI143" s="1">
        <f t="shared" si="124"/>
        <v>13280.400000000001</v>
      </c>
      <c r="HJ143" s="1">
        <f t="shared" si="124"/>
        <v>0</v>
      </c>
      <c r="HK143" s="1">
        <f t="shared" si="124"/>
        <v>0</v>
      </c>
      <c r="HL143" s="1">
        <f t="shared" si="124"/>
        <v>0</v>
      </c>
      <c r="HM143" s="1">
        <f t="shared" si="124"/>
        <v>0</v>
      </c>
      <c r="HN143" s="1">
        <f t="shared" si="124"/>
        <v>321.30000000000268</v>
      </c>
      <c r="HO143" s="1">
        <f t="shared" si="124"/>
        <v>18742.500000000004</v>
      </c>
      <c r="HP143" s="1">
        <f t="shared" si="124"/>
        <v>0</v>
      </c>
      <c r="HQ143" s="1">
        <f t="shared" si="124"/>
        <v>11888.100000000004</v>
      </c>
      <c r="HR143" s="1">
        <f t="shared" si="124"/>
        <v>11459.700000000003</v>
      </c>
      <c r="HS143" s="1">
        <f t="shared" si="124"/>
        <v>18099.900000000005</v>
      </c>
      <c r="HT143" s="1">
        <f t="shared" si="124"/>
        <v>0</v>
      </c>
      <c r="HU143" s="1">
        <f t="shared" si="124"/>
        <v>4498.2000000000044</v>
      </c>
      <c r="HV143" s="1">
        <f t="shared" si="124"/>
        <v>0</v>
      </c>
      <c r="HW143" s="1">
        <f t="shared" si="124"/>
        <v>8032.5</v>
      </c>
      <c r="HX143" s="1">
        <f t="shared" si="124"/>
        <v>2891.7000000000003</v>
      </c>
      <c r="HY143" s="1">
        <f t="shared" si="124"/>
        <v>1285.2000000000012</v>
      </c>
      <c r="HZ143" s="1">
        <f t="shared" si="124"/>
        <v>0</v>
      </c>
      <c r="IA143" s="1">
        <f t="shared" si="124"/>
        <v>10388.700000000003</v>
      </c>
      <c r="IB143" s="1">
        <f t="shared" si="124"/>
        <v>0</v>
      </c>
      <c r="IC143" s="1">
        <f t="shared" si="124"/>
        <v>0</v>
      </c>
      <c r="ID143" s="1">
        <f t="shared" si="124"/>
        <v>0</v>
      </c>
      <c r="IE143" s="1">
        <f t="shared" si="124"/>
        <v>2784.6000000000026</v>
      </c>
      <c r="IF143" s="1">
        <f t="shared" si="124"/>
        <v>9746.1000000000022</v>
      </c>
      <c r="IG143" s="1">
        <f t="shared" si="124"/>
        <v>12316.500000000004</v>
      </c>
      <c r="IH143" s="1">
        <f t="shared" si="124"/>
        <v>3105.9000000000005</v>
      </c>
      <c r="II143" s="1">
        <f t="shared" si="124"/>
        <v>17457.300000000003</v>
      </c>
      <c r="IJ143" s="1">
        <f t="shared" si="124"/>
        <v>10924.2</v>
      </c>
      <c r="IK143" s="1">
        <f t="shared" si="124"/>
        <v>1606.5000000000039</v>
      </c>
      <c r="IL143" s="1">
        <f t="shared" si="124"/>
        <v>0</v>
      </c>
      <c r="IM143" s="1">
        <f t="shared" si="124"/>
        <v>2356.2000000000021</v>
      </c>
      <c r="IN143" s="1">
        <f t="shared" si="124"/>
        <v>0</v>
      </c>
      <c r="IO143" s="1">
        <f t="shared" si="124"/>
        <v>0</v>
      </c>
      <c r="IP143" s="1">
        <f t="shared" si="124"/>
        <v>4605.300000000002</v>
      </c>
      <c r="IQ143" s="1">
        <f t="shared" si="124"/>
        <v>642.60000000000059</v>
      </c>
      <c r="IR143" s="1">
        <f t="shared" si="124"/>
        <v>0</v>
      </c>
      <c r="IS143" s="1">
        <f t="shared" si="124"/>
        <v>428.40000000000038</v>
      </c>
      <c r="IT143" s="1">
        <f t="shared" si="124"/>
        <v>0</v>
      </c>
      <c r="IU143" s="1">
        <f t="shared" si="124"/>
        <v>18742.500000000004</v>
      </c>
      <c r="IV143" s="1">
        <f t="shared" si="124"/>
        <v>749.700000000003</v>
      </c>
      <c r="IW143" s="1">
        <f t="shared" si="124"/>
        <v>8460.9</v>
      </c>
      <c r="IX143" s="1">
        <f t="shared" ref="IX143:LI143" si="125">+IF(IX140=0,"",$Q$67*$Q$68*MAX(0,$Q$63-MAX(IX126,$Q$64)))</f>
        <v>0</v>
      </c>
      <c r="IY143" s="1">
        <f t="shared" si="125"/>
        <v>0</v>
      </c>
      <c r="IZ143" s="1">
        <f t="shared" si="125"/>
        <v>0</v>
      </c>
      <c r="JA143" s="1">
        <f t="shared" si="125"/>
        <v>4819.5000000000018</v>
      </c>
      <c r="JB143" s="1">
        <f t="shared" si="125"/>
        <v>0</v>
      </c>
      <c r="JC143" s="1">
        <f t="shared" si="125"/>
        <v>0</v>
      </c>
      <c r="JD143" s="1">
        <f t="shared" si="125"/>
        <v>12530.700000000004</v>
      </c>
      <c r="JE143" s="1">
        <f t="shared" si="125"/>
        <v>0</v>
      </c>
      <c r="JF143" s="1">
        <f t="shared" si="125"/>
        <v>10602.900000000001</v>
      </c>
      <c r="JG143" s="1">
        <f t="shared" si="125"/>
        <v>12744.900000000005</v>
      </c>
      <c r="JH143" s="1">
        <f t="shared" si="125"/>
        <v>2249.0999999999995</v>
      </c>
      <c r="JI143" s="1">
        <f t="shared" si="125"/>
        <v>18742.500000000004</v>
      </c>
      <c r="JJ143" s="1">
        <f t="shared" si="125"/>
        <v>13387.5</v>
      </c>
      <c r="JK143" s="1">
        <f t="shared" si="125"/>
        <v>11138.4</v>
      </c>
      <c r="JL143" s="1">
        <f t="shared" si="125"/>
        <v>2356.2000000000021</v>
      </c>
      <c r="JM143" s="1">
        <f t="shared" si="125"/>
        <v>0</v>
      </c>
      <c r="JN143" s="1">
        <f t="shared" si="125"/>
        <v>0</v>
      </c>
      <c r="JO143" s="1">
        <f t="shared" si="125"/>
        <v>0</v>
      </c>
      <c r="JP143" s="1">
        <f t="shared" si="125"/>
        <v>6426.0000000000009</v>
      </c>
      <c r="JQ143" s="1">
        <f t="shared" si="125"/>
        <v>0</v>
      </c>
      <c r="JR143" s="1">
        <f t="shared" si="125"/>
        <v>11888.100000000004</v>
      </c>
      <c r="JS143" s="1">
        <f t="shared" si="125"/>
        <v>0</v>
      </c>
      <c r="JT143" s="1">
        <f t="shared" si="125"/>
        <v>12316.500000000004</v>
      </c>
      <c r="JU143" s="1">
        <f t="shared" si="125"/>
        <v>16386.300000000003</v>
      </c>
      <c r="JV143" s="1">
        <f t="shared" si="125"/>
        <v>0</v>
      </c>
      <c r="JW143" s="1">
        <f t="shared" si="125"/>
        <v>0</v>
      </c>
      <c r="JX143" s="1">
        <f t="shared" si="125"/>
        <v>0</v>
      </c>
      <c r="JY143" s="1">
        <f t="shared" si="125"/>
        <v>3213.0000000000027</v>
      </c>
      <c r="JZ143" s="1">
        <f t="shared" si="125"/>
        <v>0</v>
      </c>
      <c r="KA143" s="1">
        <f t="shared" si="125"/>
        <v>6318.9000000000033</v>
      </c>
      <c r="KB143" s="1">
        <f t="shared" si="125"/>
        <v>11566.800000000001</v>
      </c>
      <c r="KC143" s="1">
        <f t="shared" si="125"/>
        <v>0</v>
      </c>
      <c r="KD143" s="1">
        <f t="shared" si="125"/>
        <v>6211.8000000000011</v>
      </c>
      <c r="KE143" s="1">
        <f t="shared" si="125"/>
        <v>0</v>
      </c>
      <c r="KF143" s="1">
        <f t="shared" si="125"/>
        <v>6104.7000000000035</v>
      </c>
      <c r="KG143" s="1">
        <f t="shared" si="125"/>
        <v>4284.0000000000036</v>
      </c>
      <c r="KH143" s="1">
        <f t="shared" si="125"/>
        <v>4069.8000000000038</v>
      </c>
      <c r="KI143" s="1">
        <f t="shared" si="125"/>
        <v>12423.600000000002</v>
      </c>
      <c r="KJ143" s="1">
        <f t="shared" si="125"/>
        <v>3320.1000000000004</v>
      </c>
      <c r="KK143" s="1">
        <f t="shared" si="125"/>
        <v>0</v>
      </c>
      <c r="KL143" s="1">
        <f t="shared" si="125"/>
        <v>0</v>
      </c>
      <c r="KM143" s="1">
        <f t="shared" si="125"/>
        <v>13066.200000000003</v>
      </c>
      <c r="KN143" s="1">
        <f t="shared" si="125"/>
        <v>8675.1</v>
      </c>
      <c r="KO143" s="1">
        <f t="shared" si="125"/>
        <v>2570.4000000000024</v>
      </c>
      <c r="KP143" s="1">
        <f t="shared" si="125"/>
        <v>1178.1000000000033</v>
      </c>
      <c r="KQ143" s="1">
        <f t="shared" si="125"/>
        <v>0</v>
      </c>
      <c r="KR143" s="1">
        <f t="shared" si="125"/>
        <v>0</v>
      </c>
      <c r="KS143" s="1">
        <f t="shared" si="125"/>
        <v>8460.9</v>
      </c>
      <c r="KT143" s="1">
        <f t="shared" si="125"/>
        <v>10924.2</v>
      </c>
      <c r="KU143" s="1">
        <f t="shared" si="125"/>
        <v>1927.8000000000018</v>
      </c>
      <c r="KV143" s="1">
        <f t="shared" si="125"/>
        <v>17885.700000000004</v>
      </c>
      <c r="KW143" s="1">
        <f t="shared" si="125"/>
        <v>18742.500000000004</v>
      </c>
      <c r="KX143" s="1">
        <f t="shared" si="125"/>
        <v>6854.4000000000015</v>
      </c>
      <c r="KY143" s="1">
        <f t="shared" si="125"/>
        <v>18528.300000000003</v>
      </c>
      <c r="KZ143" s="1">
        <f t="shared" si="125"/>
        <v>0</v>
      </c>
      <c r="LA143" s="1">
        <f t="shared" si="125"/>
        <v>4284.0000000000036</v>
      </c>
      <c r="LB143" s="1">
        <f t="shared" si="125"/>
        <v>0</v>
      </c>
      <c r="LC143" s="1">
        <f t="shared" si="125"/>
        <v>1499.4000000000012</v>
      </c>
      <c r="LD143" s="1">
        <f t="shared" si="125"/>
        <v>0</v>
      </c>
      <c r="LE143" s="1">
        <f t="shared" si="125"/>
        <v>0</v>
      </c>
      <c r="LF143" s="1">
        <f t="shared" si="125"/>
        <v>0</v>
      </c>
      <c r="LG143" s="1">
        <f t="shared" si="125"/>
        <v>18635.400000000001</v>
      </c>
      <c r="LH143" s="1">
        <f t="shared" si="125"/>
        <v>7175.7000000000044</v>
      </c>
      <c r="LI143" s="1">
        <f t="shared" si="125"/>
        <v>0</v>
      </c>
      <c r="LJ143" s="1">
        <f t="shared" ref="LJ143:NU143" si="126">+IF(LJ140=0,"",$Q$67*$Q$68*MAX(0,$Q$63-MAX(LJ126,$Q$64)))</f>
        <v>1071.0000000000009</v>
      </c>
      <c r="LK143" s="1">
        <f t="shared" si="126"/>
        <v>0</v>
      </c>
      <c r="LL143" s="1">
        <f t="shared" si="126"/>
        <v>4819.5000000000018</v>
      </c>
      <c r="LM143" s="1">
        <f t="shared" si="126"/>
        <v>214.20000000000019</v>
      </c>
      <c r="LN143" s="1">
        <f t="shared" si="126"/>
        <v>2677.5</v>
      </c>
      <c r="LO143" s="1">
        <f t="shared" si="126"/>
        <v>0</v>
      </c>
      <c r="LP143" s="1">
        <f t="shared" si="126"/>
        <v>0</v>
      </c>
      <c r="LQ143" s="1">
        <f t="shared" si="126"/>
        <v>0</v>
      </c>
      <c r="LR143" s="1">
        <f t="shared" si="126"/>
        <v>0</v>
      </c>
      <c r="LS143" s="1">
        <f t="shared" si="126"/>
        <v>5355</v>
      </c>
      <c r="LT143" s="1">
        <f t="shared" si="126"/>
        <v>0</v>
      </c>
      <c r="LU143" s="1">
        <f t="shared" si="126"/>
        <v>0</v>
      </c>
      <c r="LV143" s="1">
        <f t="shared" si="126"/>
        <v>0</v>
      </c>
      <c r="LW143" s="1">
        <f t="shared" si="126"/>
        <v>0</v>
      </c>
      <c r="LX143" s="1">
        <f t="shared" si="126"/>
        <v>0</v>
      </c>
      <c r="LY143" s="1">
        <f t="shared" si="126"/>
        <v>0</v>
      </c>
      <c r="LZ143" s="1">
        <f t="shared" si="126"/>
        <v>0</v>
      </c>
      <c r="MA143" s="1">
        <f t="shared" si="126"/>
        <v>18421.2</v>
      </c>
      <c r="MB143" s="1">
        <f t="shared" si="126"/>
        <v>0</v>
      </c>
      <c r="MC143" s="1">
        <f t="shared" si="126"/>
        <v>0</v>
      </c>
      <c r="MD143" s="1">
        <f t="shared" si="126"/>
        <v>18742.500000000004</v>
      </c>
      <c r="ME143" s="1">
        <f t="shared" si="126"/>
        <v>18742.500000000004</v>
      </c>
      <c r="MF143" s="1">
        <f t="shared" si="126"/>
        <v>2784.6000000000026</v>
      </c>
      <c r="MG143" s="1">
        <f t="shared" si="126"/>
        <v>14994.000000000004</v>
      </c>
      <c r="MH143" s="1">
        <f t="shared" si="126"/>
        <v>0</v>
      </c>
      <c r="MI143" s="1">
        <f t="shared" si="126"/>
        <v>9960.3000000000011</v>
      </c>
      <c r="MJ143" s="1">
        <f t="shared" si="126"/>
        <v>5997.6</v>
      </c>
      <c r="MK143" s="1">
        <f t="shared" si="126"/>
        <v>8782.2000000000025</v>
      </c>
      <c r="ML143" s="1">
        <f t="shared" si="126"/>
        <v>0</v>
      </c>
      <c r="MM143" s="1">
        <f t="shared" si="126"/>
        <v>13494.600000000002</v>
      </c>
      <c r="MN143" s="1">
        <f t="shared" si="126"/>
        <v>0</v>
      </c>
      <c r="MO143" s="1">
        <f t="shared" si="126"/>
        <v>0</v>
      </c>
      <c r="MP143" s="1">
        <f t="shared" si="126"/>
        <v>0</v>
      </c>
      <c r="MQ143" s="1">
        <f t="shared" si="126"/>
        <v>18742.500000000004</v>
      </c>
      <c r="MR143" s="1">
        <f t="shared" si="126"/>
        <v>15315.300000000001</v>
      </c>
      <c r="MS143" s="1">
        <f t="shared" si="126"/>
        <v>0</v>
      </c>
      <c r="MT143" s="1">
        <f t="shared" si="126"/>
        <v>11566.800000000001</v>
      </c>
      <c r="MU143" s="1">
        <f t="shared" si="126"/>
        <v>9639.0000000000036</v>
      </c>
      <c r="MV143" s="1">
        <f t="shared" si="126"/>
        <v>4069.8000000000038</v>
      </c>
      <c r="MW143" s="1">
        <f t="shared" si="126"/>
        <v>9424.8000000000029</v>
      </c>
      <c r="MX143" s="1">
        <f t="shared" si="126"/>
        <v>18742.500000000004</v>
      </c>
      <c r="MY143" s="1">
        <f t="shared" si="126"/>
        <v>0</v>
      </c>
      <c r="MZ143" s="1">
        <f t="shared" si="126"/>
        <v>0</v>
      </c>
      <c r="NA143" s="1">
        <f t="shared" si="126"/>
        <v>13387.5</v>
      </c>
      <c r="NB143" s="1">
        <f t="shared" si="126"/>
        <v>13494.600000000002</v>
      </c>
      <c r="NC143" s="1">
        <f t="shared" si="126"/>
        <v>0</v>
      </c>
      <c r="ND143" s="1">
        <f t="shared" si="126"/>
        <v>18742.500000000004</v>
      </c>
      <c r="NE143" s="1">
        <f t="shared" si="126"/>
        <v>2356.2000000000021</v>
      </c>
      <c r="NF143" s="1">
        <f t="shared" si="126"/>
        <v>0</v>
      </c>
      <c r="NG143" s="1">
        <f t="shared" si="126"/>
        <v>0</v>
      </c>
      <c r="NH143" s="1">
        <f t="shared" si="126"/>
        <v>6211.8000000000011</v>
      </c>
      <c r="NI143" s="1">
        <f t="shared" si="126"/>
        <v>10281.6</v>
      </c>
      <c r="NJ143" s="1">
        <f t="shared" si="126"/>
        <v>18742.500000000004</v>
      </c>
      <c r="NK143" s="1">
        <f t="shared" si="126"/>
        <v>0</v>
      </c>
      <c r="NL143" s="1">
        <f t="shared" si="126"/>
        <v>9853.2000000000044</v>
      </c>
      <c r="NM143" s="1">
        <f t="shared" si="126"/>
        <v>0</v>
      </c>
      <c r="NN143" s="1">
        <f t="shared" si="126"/>
        <v>9960.3000000000011</v>
      </c>
      <c r="NO143" s="1">
        <f t="shared" si="126"/>
        <v>10174.500000000002</v>
      </c>
      <c r="NP143" s="1">
        <f t="shared" si="126"/>
        <v>0</v>
      </c>
      <c r="NQ143" s="1">
        <f t="shared" si="126"/>
        <v>0</v>
      </c>
      <c r="NR143" s="1">
        <f t="shared" si="126"/>
        <v>5140.8</v>
      </c>
      <c r="NS143" s="1">
        <f t="shared" si="126"/>
        <v>0</v>
      </c>
      <c r="NT143" s="1">
        <f t="shared" si="126"/>
        <v>6961.5000000000036</v>
      </c>
      <c r="NU143" s="1">
        <f t="shared" si="126"/>
        <v>4819.5000000000018</v>
      </c>
      <c r="NV143" s="1">
        <f t="shared" ref="NV143:QG143" si="127">+IF(NV140=0,"",$Q$67*$Q$68*MAX(0,$Q$63-MAX(NV126,$Q$64)))</f>
        <v>0</v>
      </c>
      <c r="NW143" s="1">
        <f t="shared" si="127"/>
        <v>17671.500000000004</v>
      </c>
      <c r="NX143" s="1">
        <f t="shared" si="127"/>
        <v>5890.5000000000027</v>
      </c>
      <c r="NY143" s="1">
        <f t="shared" si="127"/>
        <v>0</v>
      </c>
      <c r="NZ143" s="1">
        <f t="shared" si="127"/>
        <v>0</v>
      </c>
      <c r="OA143" s="1">
        <f t="shared" si="127"/>
        <v>0</v>
      </c>
      <c r="OB143" s="1">
        <f t="shared" si="127"/>
        <v>5997.6</v>
      </c>
      <c r="OC143" s="1">
        <f t="shared" si="127"/>
        <v>18742.500000000004</v>
      </c>
      <c r="OD143" s="1">
        <f t="shared" si="127"/>
        <v>8139.6000000000022</v>
      </c>
      <c r="OE143" s="1">
        <f t="shared" si="127"/>
        <v>17028.900000000001</v>
      </c>
      <c r="OF143" s="1">
        <f t="shared" si="127"/>
        <v>0</v>
      </c>
      <c r="OG143" s="1">
        <f t="shared" si="127"/>
        <v>2249.0999999999995</v>
      </c>
      <c r="OH143" s="1">
        <f t="shared" si="127"/>
        <v>11459.700000000003</v>
      </c>
      <c r="OI143" s="1">
        <f t="shared" si="127"/>
        <v>0</v>
      </c>
      <c r="OJ143" s="1">
        <f t="shared" si="127"/>
        <v>0</v>
      </c>
      <c r="OK143" s="1">
        <f t="shared" si="127"/>
        <v>3105.9000000000005</v>
      </c>
      <c r="OL143" s="1">
        <f t="shared" si="127"/>
        <v>9960.3000000000011</v>
      </c>
      <c r="OM143" s="1">
        <f t="shared" si="127"/>
        <v>13815.9</v>
      </c>
      <c r="ON143" s="1">
        <f t="shared" si="127"/>
        <v>0</v>
      </c>
      <c r="OO143" s="1">
        <f t="shared" si="127"/>
        <v>0</v>
      </c>
      <c r="OP143" s="1">
        <f t="shared" si="127"/>
        <v>10710</v>
      </c>
      <c r="OQ143" s="1">
        <f t="shared" si="127"/>
        <v>18314.100000000002</v>
      </c>
      <c r="OR143" s="1">
        <f t="shared" si="127"/>
        <v>0</v>
      </c>
      <c r="OS143" s="1">
        <f t="shared" si="127"/>
        <v>6961.5000000000036</v>
      </c>
      <c r="OT143" s="1">
        <f t="shared" si="127"/>
        <v>0</v>
      </c>
      <c r="OU143" s="1">
        <f t="shared" si="127"/>
        <v>1499.4000000000012</v>
      </c>
      <c r="OV143" s="1">
        <f t="shared" si="127"/>
        <v>18742.500000000004</v>
      </c>
      <c r="OW143" s="1">
        <f t="shared" si="127"/>
        <v>0</v>
      </c>
      <c r="OX143" s="1">
        <f t="shared" si="127"/>
        <v>4605.300000000002</v>
      </c>
      <c r="OY143" s="1">
        <f t="shared" si="127"/>
        <v>0</v>
      </c>
      <c r="OZ143" s="1">
        <f t="shared" si="127"/>
        <v>7068.6000000000013</v>
      </c>
      <c r="PA143" s="1">
        <f t="shared" si="127"/>
        <v>12209.400000000001</v>
      </c>
      <c r="PB143" s="1">
        <f t="shared" si="127"/>
        <v>3105.9000000000005</v>
      </c>
      <c r="PC143" s="1">
        <f t="shared" si="127"/>
        <v>8568.0000000000036</v>
      </c>
      <c r="PD143" s="1">
        <f t="shared" si="127"/>
        <v>16707.600000000002</v>
      </c>
      <c r="PE143" s="1">
        <f t="shared" si="127"/>
        <v>0</v>
      </c>
      <c r="PF143" s="1">
        <f t="shared" si="127"/>
        <v>17564.400000000001</v>
      </c>
      <c r="PG143" s="1">
        <f t="shared" si="127"/>
        <v>11245.500000000004</v>
      </c>
      <c r="PH143" s="1">
        <f t="shared" si="127"/>
        <v>3855.6000000000035</v>
      </c>
      <c r="PI143" s="1">
        <f t="shared" si="127"/>
        <v>13601.7</v>
      </c>
      <c r="PJ143" s="1">
        <f t="shared" si="127"/>
        <v>5247.9000000000024</v>
      </c>
      <c r="PK143" s="1">
        <f t="shared" si="127"/>
        <v>1071.0000000000009</v>
      </c>
      <c r="PL143" s="1">
        <f t="shared" si="127"/>
        <v>17992.800000000003</v>
      </c>
      <c r="PM143" s="1">
        <f t="shared" si="127"/>
        <v>6854.4000000000015</v>
      </c>
      <c r="PN143" s="1">
        <f t="shared" si="127"/>
        <v>0</v>
      </c>
      <c r="PO143" s="1">
        <f t="shared" si="127"/>
        <v>0</v>
      </c>
      <c r="PP143" s="1">
        <f t="shared" si="127"/>
        <v>0</v>
      </c>
      <c r="PQ143" s="1">
        <f t="shared" si="127"/>
        <v>0</v>
      </c>
      <c r="PR143" s="1">
        <f t="shared" si="127"/>
        <v>749.700000000003</v>
      </c>
      <c r="PS143" s="1">
        <f t="shared" si="127"/>
        <v>9531.9000000000015</v>
      </c>
      <c r="PT143" s="1">
        <f t="shared" si="127"/>
        <v>0</v>
      </c>
      <c r="PU143" s="1">
        <f t="shared" si="127"/>
        <v>3962.7000000000012</v>
      </c>
      <c r="PV143" s="1">
        <f t="shared" si="127"/>
        <v>0</v>
      </c>
      <c r="PW143" s="1">
        <f t="shared" si="127"/>
        <v>12744.900000000005</v>
      </c>
      <c r="PX143" s="1">
        <f t="shared" si="127"/>
        <v>14351.400000000003</v>
      </c>
      <c r="PY143" s="1">
        <f t="shared" si="127"/>
        <v>18742.500000000004</v>
      </c>
      <c r="PZ143" s="1">
        <f t="shared" si="127"/>
        <v>0</v>
      </c>
      <c r="QA143" s="1">
        <f t="shared" si="127"/>
        <v>0</v>
      </c>
      <c r="QB143" s="1">
        <f t="shared" si="127"/>
        <v>14994.000000000004</v>
      </c>
      <c r="QC143" s="1">
        <f t="shared" si="127"/>
        <v>3855.6000000000035</v>
      </c>
      <c r="QD143" s="1">
        <f t="shared" si="127"/>
        <v>13708.800000000003</v>
      </c>
      <c r="QE143" s="1">
        <f t="shared" si="127"/>
        <v>0</v>
      </c>
      <c r="QF143" s="1">
        <f t="shared" si="127"/>
        <v>16493.400000000001</v>
      </c>
      <c r="QG143" s="1">
        <f t="shared" si="127"/>
        <v>0</v>
      </c>
      <c r="QH143" s="1">
        <f t="shared" ref="QH143:SG143" si="128">+IF(QH140=0,"",$Q$67*$Q$68*MAX(0,$Q$63-MAX(QH126,$Q$64)))</f>
        <v>18742.500000000004</v>
      </c>
      <c r="QI143" s="1">
        <f t="shared" si="128"/>
        <v>2463.2999999999997</v>
      </c>
      <c r="QJ143" s="1">
        <f t="shared" si="128"/>
        <v>0</v>
      </c>
      <c r="QK143" s="1">
        <f t="shared" si="128"/>
        <v>0</v>
      </c>
      <c r="QL143" s="1">
        <f t="shared" si="128"/>
        <v>4926.5999999999995</v>
      </c>
      <c r="QM143" s="1">
        <f t="shared" si="128"/>
        <v>0</v>
      </c>
      <c r="QN143" s="1">
        <f t="shared" si="128"/>
        <v>0</v>
      </c>
      <c r="QO143" s="1">
        <f t="shared" si="128"/>
        <v>18742.500000000004</v>
      </c>
      <c r="QP143" s="1">
        <f t="shared" si="128"/>
        <v>0</v>
      </c>
      <c r="QQ143" s="1">
        <f t="shared" si="128"/>
        <v>5783.4000000000005</v>
      </c>
      <c r="QR143" s="1">
        <f t="shared" si="128"/>
        <v>12959.1</v>
      </c>
      <c r="QS143" s="1">
        <f t="shared" si="128"/>
        <v>0</v>
      </c>
      <c r="QT143" s="1">
        <f t="shared" si="128"/>
        <v>0</v>
      </c>
      <c r="QU143" s="1">
        <f t="shared" si="128"/>
        <v>0</v>
      </c>
      <c r="QV143" s="1">
        <f t="shared" si="128"/>
        <v>0</v>
      </c>
      <c r="QW143" s="1">
        <f t="shared" si="128"/>
        <v>9424.8000000000029</v>
      </c>
      <c r="QX143" s="1">
        <f t="shared" si="128"/>
        <v>1392.3000000000036</v>
      </c>
      <c r="QY143" s="1">
        <f t="shared" si="128"/>
        <v>6640.2000000000007</v>
      </c>
      <c r="QZ143" s="1">
        <f t="shared" si="128"/>
        <v>0</v>
      </c>
      <c r="RA143" s="1">
        <f t="shared" si="128"/>
        <v>0</v>
      </c>
      <c r="RB143" s="1">
        <f t="shared" si="128"/>
        <v>0</v>
      </c>
      <c r="RC143" s="1">
        <f t="shared" si="128"/>
        <v>18742.500000000004</v>
      </c>
      <c r="RD143" s="1">
        <f t="shared" si="128"/>
        <v>1178.1000000000033</v>
      </c>
      <c r="RE143" s="1">
        <f t="shared" si="128"/>
        <v>5890.5000000000027</v>
      </c>
      <c r="RF143" s="1">
        <f t="shared" si="128"/>
        <v>1071.0000000000009</v>
      </c>
      <c r="RG143" s="1">
        <f t="shared" si="128"/>
        <v>0</v>
      </c>
      <c r="RH143" s="1">
        <f t="shared" si="128"/>
        <v>3213.0000000000027</v>
      </c>
      <c r="RI143" s="1">
        <f t="shared" si="128"/>
        <v>16386.300000000003</v>
      </c>
      <c r="RJ143" s="1">
        <f t="shared" si="128"/>
        <v>0</v>
      </c>
      <c r="RK143" s="1">
        <f t="shared" si="128"/>
        <v>0</v>
      </c>
      <c r="RL143" s="1">
        <f t="shared" si="128"/>
        <v>12744.900000000005</v>
      </c>
      <c r="RM143" s="1">
        <f t="shared" si="128"/>
        <v>18742.500000000004</v>
      </c>
      <c r="RN143" s="1">
        <f t="shared" si="128"/>
        <v>4069.8000000000038</v>
      </c>
      <c r="RO143" s="1">
        <f t="shared" si="128"/>
        <v>17564.400000000001</v>
      </c>
      <c r="RP143" s="1">
        <f t="shared" si="128"/>
        <v>0</v>
      </c>
      <c r="RQ143" s="1">
        <f t="shared" si="128"/>
        <v>0</v>
      </c>
      <c r="RR143" s="1">
        <f t="shared" si="128"/>
        <v>0</v>
      </c>
      <c r="RS143" s="1">
        <f t="shared" si="128"/>
        <v>11995.2</v>
      </c>
      <c r="RT143" s="1">
        <f t="shared" si="128"/>
        <v>18099.900000000005</v>
      </c>
      <c r="RU143" s="1">
        <f t="shared" si="128"/>
        <v>11459.700000000003</v>
      </c>
      <c r="RV143" s="1">
        <f t="shared" si="128"/>
        <v>0</v>
      </c>
      <c r="RW143" s="1">
        <f t="shared" si="128"/>
        <v>5033.7000000000025</v>
      </c>
      <c r="RX143" s="1">
        <f t="shared" si="128"/>
        <v>8782.2000000000025</v>
      </c>
      <c r="RY143" s="1">
        <f t="shared" si="128"/>
        <v>6533.1000000000031</v>
      </c>
      <c r="RZ143" s="1">
        <f t="shared" si="128"/>
        <v>0</v>
      </c>
      <c r="SA143" s="1">
        <f t="shared" si="128"/>
        <v>2677.5</v>
      </c>
      <c r="SB143" s="1">
        <f t="shared" si="128"/>
        <v>6318.9000000000033</v>
      </c>
      <c r="SC143" s="1">
        <f t="shared" si="128"/>
        <v>0</v>
      </c>
      <c r="SD143" s="1">
        <f t="shared" si="128"/>
        <v>3641.4000000000033</v>
      </c>
      <c r="SE143" s="1">
        <f t="shared" si="128"/>
        <v>18742.500000000004</v>
      </c>
      <c r="SF143" s="1">
        <f t="shared" si="128"/>
        <v>0</v>
      </c>
      <c r="SG143" s="1">
        <f t="shared" si="128"/>
        <v>2034.9000000000042</v>
      </c>
      <c r="SH143" s="25"/>
    </row>
    <row r="144" spans="1:502">
      <c r="A144" t="s">
        <v>375</v>
      </c>
      <c r="B144" s="1">
        <f t="shared" ref="B144:BM144" si="129">+IF(B140=0,"",IF($Q$67&lt;10,0,ROUND($Q$67*MIN(0.1*B150*B151,MAX(0,(0.86*B150*B151-B127*MAX(B126,$Q$64)))),2)))</f>
        <v>7478.3</v>
      </c>
      <c r="C144" s="1">
        <f t="shared" si="129"/>
        <v>7576.78</v>
      </c>
      <c r="D144" s="1">
        <f t="shared" si="129"/>
        <v>7478.3</v>
      </c>
      <c r="E144" s="1">
        <f t="shared" si="129"/>
        <v>4703.88</v>
      </c>
      <c r="F144" s="1">
        <f t="shared" si="129"/>
        <v>7311.62</v>
      </c>
      <c r="G144" s="1">
        <f t="shared" si="129"/>
        <v>0</v>
      </c>
      <c r="H144" s="1">
        <f t="shared" si="129"/>
        <v>7469.29</v>
      </c>
      <c r="I144" s="1">
        <f t="shared" si="129"/>
        <v>7253.05</v>
      </c>
      <c r="J144" s="1">
        <f t="shared" si="129"/>
        <v>0</v>
      </c>
      <c r="K144" s="1">
        <f t="shared" si="129"/>
        <v>7059.34</v>
      </c>
      <c r="L144" s="1">
        <f t="shared" si="129"/>
        <v>7167.46</v>
      </c>
      <c r="M144" s="1">
        <f t="shared" si="129"/>
        <v>7302.61</v>
      </c>
      <c r="N144" s="1">
        <f t="shared" si="129"/>
        <v>3982.93</v>
      </c>
      <c r="O144" s="1">
        <f t="shared" si="129"/>
        <v>7343.15</v>
      </c>
      <c r="P144" s="1">
        <f t="shared" si="129"/>
        <v>7374.69</v>
      </c>
      <c r="Q144" s="1">
        <f t="shared" si="129"/>
        <v>7203.5</v>
      </c>
      <c r="R144" s="1">
        <f t="shared" si="129"/>
        <v>7365.68</v>
      </c>
      <c r="S144" s="1">
        <f t="shared" si="129"/>
        <v>7507.2</v>
      </c>
      <c r="T144" s="1">
        <f t="shared" si="129"/>
        <v>7081.86</v>
      </c>
      <c r="U144" s="1">
        <f t="shared" si="129"/>
        <v>0</v>
      </c>
      <c r="V144" s="1">
        <f t="shared" si="129"/>
        <v>7504.29</v>
      </c>
      <c r="W144" s="1">
        <f t="shared" si="129"/>
        <v>7289.09</v>
      </c>
      <c r="X144" s="1">
        <f t="shared" si="129"/>
        <v>7311.62</v>
      </c>
      <c r="Y144" s="1">
        <f t="shared" si="129"/>
        <v>7325.13</v>
      </c>
      <c r="Z144" s="1">
        <f t="shared" si="129"/>
        <v>7446.77</v>
      </c>
      <c r="AA144" s="1">
        <f t="shared" si="129"/>
        <v>7140.43</v>
      </c>
      <c r="AB144" s="1">
        <f t="shared" si="129"/>
        <v>0</v>
      </c>
      <c r="AC144" s="1">
        <f t="shared" si="129"/>
        <v>3837.58</v>
      </c>
      <c r="AD144" s="1">
        <f t="shared" si="129"/>
        <v>7370.18</v>
      </c>
      <c r="AE144" s="1">
        <f t="shared" si="129"/>
        <v>0</v>
      </c>
      <c r="AF144" s="1">
        <f t="shared" si="129"/>
        <v>8126.21</v>
      </c>
      <c r="AG144" s="1">
        <f t="shared" si="129"/>
        <v>7365.68</v>
      </c>
      <c r="AH144" s="1">
        <f t="shared" si="129"/>
        <v>7556.87</v>
      </c>
      <c r="AI144" s="1">
        <f t="shared" si="129"/>
        <v>0</v>
      </c>
      <c r="AJ144" s="1">
        <f t="shared" si="129"/>
        <v>7140.43</v>
      </c>
      <c r="AK144" s="1">
        <f t="shared" si="129"/>
        <v>7383.7</v>
      </c>
      <c r="AL144" s="1">
        <f t="shared" si="129"/>
        <v>0</v>
      </c>
      <c r="AM144" s="1">
        <f t="shared" si="129"/>
        <v>5135.04</v>
      </c>
      <c r="AN144" s="1">
        <f t="shared" si="129"/>
        <v>7356.67</v>
      </c>
      <c r="AO144" s="1">
        <f t="shared" si="129"/>
        <v>7788.01</v>
      </c>
      <c r="AP144" s="1">
        <f t="shared" si="129"/>
        <v>6987.26</v>
      </c>
      <c r="AQ144" s="1">
        <f t="shared" si="129"/>
        <v>7675.19</v>
      </c>
      <c r="AR144" s="1">
        <f t="shared" si="129"/>
        <v>0</v>
      </c>
      <c r="AS144" s="1">
        <f t="shared" si="129"/>
        <v>6969.24</v>
      </c>
      <c r="AT144" s="1">
        <f t="shared" si="129"/>
        <v>7221.52</v>
      </c>
      <c r="AU144" s="1">
        <f t="shared" si="129"/>
        <v>7262.06</v>
      </c>
      <c r="AV144" s="1">
        <f t="shared" si="129"/>
        <v>7874.71</v>
      </c>
      <c r="AW144" s="1">
        <f t="shared" si="129"/>
        <v>0</v>
      </c>
      <c r="AX144" s="1">
        <f t="shared" si="129"/>
        <v>0</v>
      </c>
      <c r="AY144" s="1">
        <f t="shared" si="129"/>
        <v>98.53</v>
      </c>
      <c r="AZ144" s="1">
        <f t="shared" si="129"/>
        <v>7379.19</v>
      </c>
      <c r="BA144" s="1">
        <f t="shared" si="129"/>
        <v>8230.31</v>
      </c>
      <c r="BB144" s="1">
        <f t="shared" si="129"/>
        <v>0</v>
      </c>
      <c r="BC144" s="1">
        <f t="shared" si="129"/>
        <v>7397.21</v>
      </c>
      <c r="BD144" s="1">
        <f t="shared" si="129"/>
        <v>7392.71</v>
      </c>
      <c r="BE144" s="1">
        <f t="shared" si="129"/>
        <v>268.60000000000002</v>
      </c>
      <c r="BF144" s="1">
        <f t="shared" si="129"/>
        <v>7478.3</v>
      </c>
      <c r="BG144" s="1">
        <f t="shared" si="129"/>
        <v>5040.3999999999996</v>
      </c>
      <c r="BH144" s="1">
        <f t="shared" si="129"/>
        <v>5796.44</v>
      </c>
      <c r="BI144" s="1">
        <f t="shared" si="129"/>
        <v>0</v>
      </c>
      <c r="BJ144" s="1">
        <f t="shared" si="129"/>
        <v>7266.57</v>
      </c>
      <c r="BK144" s="1">
        <f t="shared" si="129"/>
        <v>0</v>
      </c>
      <c r="BL144" s="1">
        <f t="shared" si="129"/>
        <v>7829.88</v>
      </c>
      <c r="BM144" s="1">
        <f t="shared" si="129"/>
        <v>0</v>
      </c>
      <c r="BN144" s="1">
        <f t="shared" ref="BN144:DY144" si="130">+IF(BN140=0,"",IF($Q$67&lt;10,0,ROUND($Q$67*MIN(0.1*BN150*BN151,MAX(0,(0.86*BN150*BN151-BN127*MAX(BN126,$Q$64)))),2)))</f>
        <v>0</v>
      </c>
      <c r="BO144" s="1">
        <f t="shared" si="130"/>
        <v>0</v>
      </c>
      <c r="BP144" s="1">
        <f t="shared" si="130"/>
        <v>7428.75</v>
      </c>
      <c r="BQ144" s="1">
        <f t="shared" si="130"/>
        <v>7351.78</v>
      </c>
      <c r="BR144" s="1">
        <f t="shared" si="130"/>
        <v>7464.79</v>
      </c>
      <c r="BS144" s="1">
        <f t="shared" si="130"/>
        <v>0</v>
      </c>
      <c r="BT144" s="1">
        <f t="shared" si="130"/>
        <v>7424.24</v>
      </c>
      <c r="BU144" s="1">
        <f t="shared" si="130"/>
        <v>7149.44</v>
      </c>
      <c r="BV144" s="1">
        <f t="shared" si="130"/>
        <v>883.66</v>
      </c>
      <c r="BW144" s="1">
        <f t="shared" si="130"/>
        <v>6210.42</v>
      </c>
      <c r="BX144" s="1">
        <f t="shared" si="130"/>
        <v>473.01</v>
      </c>
      <c r="BY144" s="1">
        <f t="shared" si="130"/>
        <v>7284.59</v>
      </c>
      <c r="BZ144" s="1">
        <f t="shared" si="130"/>
        <v>0</v>
      </c>
      <c r="CA144" s="1">
        <f t="shared" si="130"/>
        <v>7335.02</v>
      </c>
      <c r="CB144" s="1">
        <f t="shared" si="130"/>
        <v>7361.17</v>
      </c>
      <c r="CC144" s="1">
        <f t="shared" si="130"/>
        <v>0</v>
      </c>
      <c r="CD144" s="1">
        <f t="shared" si="130"/>
        <v>7401.72</v>
      </c>
      <c r="CE144" s="1">
        <f t="shared" si="130"/>
        <v>7582.27</v>
      </c>
      <c r="CF144" s="1">
        <f t="shared" si="130"/>
        <v>0</v>
      </c>
      <c r="CG144" s="1">
        <f t="shared" si="130"/>
        <v>7388.2</v>
      </c>
      <c r="CH144" s="1">
        <f t="shared" si="130"/>
        <v>0</v>
      </c>
      <c r="CI144" s="1">
        <f t="shared" si="130"/>
        <v>7266.57</v>
      </c>
      <c r="CJ144" s="1">
        <f t="shared" si="130"/>
        <v>7478.3</v>
      </c>
      <c r="CK144" s="1">
        <f t="shared" si="130"/>
        <v>7316.12</v>
      </c>
      <c r="CL144" s="1">
        <f t="shared" si="130"/>
        <v>7271.25</v>
      </c>
      <c r="CM144" s="1">
        <f t="shared" si="130"/>
        <v>7629.6</v>
      </c>
      <c r="CN144" s="1">
        <f t="shared" si="130"/>
        <v>7334.14</v>
      </c>
      <c r="CO144" s="1">
        <f t="shared" si="130"/>
        <v>7478.3</v>
      </c>
      <c r="CP144" s="1">
        <f t="shared" si="130"/>
        <v>7293.6</v>
      </c>
      <c r="CQ144" s="1">
        <f t="shared" si="130"/>
        <v>3410.01</v>
      </c>
      <c r="CR144" s="1">
        <f t="shared" si="130"/>
        <v>7217.01</v>
      </c>
      <c r="CS144" s="1">
        <f t="shared" si="130"/>
        <v>0</v>
      </c>
      <c r="CT144" s="1">
        <f t="shared" si="130"/>
        <v>0</v>
      </c>
      <c r="CU144" s="1">
        <f t="shared" si="130"/>
        <v>7836.63</v>
      </c>
      <c r="CV144" s="1">
        <f t="shared" si="130"/>
        <v>7329.64</v>
      </c>
      <c r="CW144" s="1">
        <f t="shared" si="130"/>
        <v>7495.15</v>
      </c>
      <c r="CX144" s="1">
        <f t="shared" si="130"/>
        <v>0</v>
      </c>
      <c r="CY144" s="1">
        <f t="shared" si="130"/>
        <v>7081.86</v>
      </c>
      <c r="CZ144" s="1">
        <f t="shared" si="130"/>
        <v>7463.34</v>
      </c>
      <c r="DA144" s="1">
        <f t="shared" si="130"/>
        <v>7478.3</v>
      </c>
      <c r="DB144" s="1">
        <f t="shared" si="130"/>
        <v>1266.77</v>
      </c>
      <c r="DC144" s="1">
        <f t="shared" si="130"/>
        <v>7478.3</v>
      </c>
      <c r="DD144" s="1">
        <f t="shared" si="130"/>
        <v>7708.99</v>
      </c>
      <c r="DE144" s="1">
        <f t="shared" si="130"/>
        <v>4802.62</v>
      </c>
      <c r="DF144" s="1">
        <f t="shared" si="130"/>
        <v>8093.29</v>
      </c>
      <c r="DG144" s="1">
        <f t="shared" si="130"/>
        <v>0</v>
      </c>
      <c r="DH144" s="1">
        <f t="shared" si="130"/>
        <v>7262.06</v>
      </c>
      <c r="DI144" s="1">
        <f t="shared" si="130"/>
        <v>3356.41</v>
      </c>
      <c r="DJ144" s="1">
        <f t="shared" si="130"/>
        <v>7244.04</v>
      </c>
      <c r="DK144" s="1">
        <f t="shared" si="130"/>
        <v>7451.27</v>
      </c>
      <c r="DL144" s="1">
        <f t="shared" si="130"/>
        <v>7284.59</v>
      </c>
      <c r="DM144" s="1">
        <f t="shared" si="130"/>
        <v>0</v>
      </c>
      <c r="DN144" s="1">
        <f t="shared" si="130"/>
        <v>7334.44</v>
      </c>
      <c r="DO144" s="1">
        <f t="shared" si="130"/>
        <v>7397.21</v>
      </c>
      <c r="DP144" s="1">
        <f t="shared" si="130"/>
        <v>5995.83</v>
      </c>
      <c r="DQ144" s="1">
        <f t="shared" si="130"/>
        <v>7446.77</v>
      </c>
      <c r="DR144" s="1">
        <f t="shared" si="130"/>
        <v>0</v>
      </c>
      <c r="DS144" s="1">
        <f t="shared" si="130"/>
        <v>7740.91</v>
      </c>
      <c r="DT144" s="1">
        <f t="shared" si="130"/>
        <v>7298.1</v>
      </c>
      <c r="DU144" s="1">
        <f t="shared" si="130"/>
        <v>7522.4</v>
      </c>
      <c r="DV144" s="1">
        <f t="shared" si="130"/>
        <v>6745.67</v>
      </c>
      <c r="DW144" s="1">
        <f t="shared" si="130"/>
        <v>7399.11</v>
      </c>
      <c r="DX144" s="1">
        <f t="shared" si="130"/>
        <v>7486.12</v>
      </c>
      <c r="DY144" s="1">
        <f t="shared" si="130"/>
        <v>7478.3</v>
      </c>
      <c r="DZ144" s="1">
        <f t="shared" ref="DZ144:GK144" si="131">+IF(DZ140=0,"",IF($Q$67&lt;10,0,ROUND($Q$67*MIN(0.1*DZ150*DZ151,MAX(0,(0.86*DZ150*DZ151-DZ127*MAX(DZ126,$Q$64)))),2)))</f>
        <v>7235.03</v>
      </c>
      <c r="EA144" s="1">
        <f t="shared" si="131"/>
        <v>7343.15</v>
      </c>
      <c r="EB144" s="1">
        <f t="shared" si="131"/>
        <v>7693.61</v>
      </c>
      <c r="EC144" s="1">
        <f t="shared" si="131"/>
        <v>7415.23</v>
      </c>
      <c r="ED144" s="1">
        <f t="shared" si="131"/>
        <v>7239.54</v>
      </c>
      <c r="EE144" s="1">
        <f t="shared" si="131"/>
        <v>7253.05</v>
      </c>
      <c r="EF144" s="1">
        <f t="shared" si="131"/>
        <v>7971.51</v>
      </c>
      <c r="EG144" s="1">
        <f t="shared" si="131"/>
        <v>7257.56</v>
      </c>
      <c r="EH144" s="1">
        <f t="shared" si="131"/>
        <v>7217.01</v>
      </c>
      <c r="EI144" s="1">
        <f t="shared" si="131"/>
        <v>6077.93</v>
      </c>
      <c r="EJ144" s="1">
        <f t="shared" si="131"/>
        <v>7104.39</v>
      </c>
      <c r="EK144" s="1">
        <f t="shared" si="131"/>
        <v>7424.71</v>
      </c>
      <c r="EL144" s="1">
        <f t="shared" si="131"/>
        <v>7661.73</v>
      </c>
      <c r="EM144" s="1">
        <f t="shared" si="131"/>
        <v>7392.71</v>
      </c>
      <c r="EN144" s="1">
        <f t="shared" si="131"/>
        <v>6877.37</v>
      </c>
      <c r="EO144" s="1">
        <f t="shared" si="131"/>
        <v>7806.11</v>
      </c>
      <c r="EP144" s="1">
        <f t="shared" si="131"/>
        <v>0</v>
      </c>
      <c r="EQ144" s="1">
        <f t="shared" si="131"/>
        <v>7248.55</v>
      </c>
      <c r="ER144" s="1">
        <f t="shared" si="131"/>
        <v>1016.29</v>
      </c>
      <c r="ES144" s="1">
        <f t="shared" si="131"/>
        <v>7311.62</v>
      </c>
      <c r="ET144" s="1">
        <f t="shared" si="131"/>
        <v>0</v>
      </c>
      <c r="EU144" s="1">
        <f t="shared" si="131"/>
        <v>5515.16</v>
      </c>
      <c r="EV144" s="1">
        <f t="shared" si="131"/>
        <v>0</v>
      </c>
      <c r="EW144" s="1">
        <f t="shared" si="131"/>
        <v>5790.83</v>
      </c>
      <c r="EX144" s="1">
        <f t="shared" si="131"/>
        <v>5834.16</v>
      </c>
      <c r="EY144" s="1">
        <f t="shared" si="131"/>
        <v>0</v>
      </c>
      <c r="EZ144" s="1">
        <f t="shared" si="131"/>
        <v>0</v>
      </c>
      <c r="FA144" s="1">
        <f t="shared" si="131"/>
        <v>2098.7199999999998</v>
      </c>
      <c r="FB144" s="1">
        <f t="shared" si="131"/>
        <v>6808.94</v>
      </c>
      <c r="FC144" s="1">
        <f t="shared" si="131"/>
        <v>0</v>
      </c>
      <c r="FD144" s="1">
        <f t="shared" si="131"/>
        <v>7704.06</v>
      </c>
      <c r="FE144" s="1">
        <f t="shared" si="131"/>
        <v>7289.09</v>
      </c>
      <c r="FF144" s="1">
        <f t="shared" si="131"/>
        <v>7467</v>
      </c>
      <c r="FG144" s="1">
        <f t="shared" si="131"/>
        <v>7230.53</v>
      </c>
      <c r="FH144" s="1">
        <f t="shared" si="131"/>
        <v>7478.3</v>
      </c>
      <c r="FI144" s="1">
        <f t="shared" si="131"/>
        <v>7226.02</v>
      </c>
      <c r="FJ144" s="1">
        <f t="shared" si="131"/>
        <v>7379.19</v>
      </c>
      <c r="FK144" s="1">
        <f t="shared" si="131"/>
        <v>7343.15</v>
      </c>
      <c r="FL144" s="1">
        <f t="shared" si="131"/>
        <v>0</v>
      </c>
      <c r="FM144" s="1">
        <f t="shared" si="131"/>
        <v>3634.04</v>
      </c>
      <c r="FN144" s="1">
        <f t="shared" si="131"/>
        <v>7469.29</v>
      </c>
      <c r="FO144" s="1">
        <f t="shared" si="131"/>
        <v>7230.53</v>
      </c>
      <c r="FP144" s="1">
        <f t="shared" si="131"/>
        <v>7943.93</v>
      </c>
      <c r="FQ144" s="1">
        <f t="shared" si="131"/>
        <v>7153.94</v>
      </c>
      <c r="FR144" s="1">
        <f t="shared" si="131"/>
        <v>5182.96</v>
      </c>
      <c r="FS144" s="1">
        <f t="shared" si="131"/>
        <v>7591.18</v>
      </c>
      <c r="FT144" s="1">
        <f t="shared" si="131"/>
        <v>0</v>
      </c>
      <c r="FU144" s="1">
        <f t="shared" si="131"/>
        <v>0</v>
      </c>
      <c r="FV144" s="1">
        <f t="shared" si="131"/>
        <v>7478.3</v>
      </c>
      <c r="FW144" s="1">
        <f t="shared" si="131"/>
        <v>7388.2</v>
      </c>
      <c r="FX144" s="1">
        <f t="shared" si="131"/>
        <v>4556.59</v>
      </c>
      <c r="FY144" s="1">
        <f t="shared" si="131"/>
        <v>0</v>
      </c>
      <c r="FZ144" s="1">
        <f t="shared" si="131"/>
        <v>6621.96</v>
      </c>
      <c r="GA144" s="1">
        <f t="shared" si="131"/>
        <v>0</v>
      </c>
      <c r="GB144" s="1">
        <f t="shared" si="131"/>
        <v>7329.64</v>
      </c>
      <c r="GC144" s="1">
        <f t="shared" si="131"/>
        <v>7478.3</v>
      </c>
      <c r="GD144" s="1">
        <f t="shared" si="131"/>
        <v>7478.3</v>
      </c>
      <c r="GE144" s="1">
        <f t="shared" si="131"/>
        <v>1449.27</v>
      </c>
      <c r="GF144" s="1">
        <f t="shared" si="131"/>
        <v>5250.35</v>
      </c>
      <c r="GG144" s="1">
        <f t="shared" si="131"/>
        <v>7403.45</v>
      </c>
      <c r="GH144" s="1">
        <f t="shared" si="131"/>
        <v>7478.3</v>
      </c>
      <c r="GI144" s="1">
        <f t="shared" si="131"/>
        <v>7428.75</v>
      </c>
      <c r="GJ144" s="1">
        <f t="shared" si="131"/>
        <v>7513.83</v>
      </c>
      <c r="GK144" s="1">
        <f t="shared" si="131"/>
        <v>7352.16</v>
      </c>
      <c r="GL144" s="1">
        <f t="shared" ref="GL144:IW144" si="132">+IF(GL140=0,"",IF($Q$67&lt;10,0,ROUND($Q$67*MIN(0.1*GL150*GL151,MAX(0,(0.86*GL150*GL151-GL127*MAX(GL126,$Q$64)))),2)))</f>
        <v>7253.05</v>
      </c>
      <c r="GM144" s="1">
        <f t="shared" si="132"/>
        <v>7476.86</v>
      </c>
      <c r="GN144" s="1">
        <f t="shared" si="132"/>
        <v>7226.02</v>
      </c>
      <c r="GO144" s="1">
        <f t="shared" si="132"/>
        <v>7343.15</v>
      </c>
      <c r="GP144" s="1">
        <f t="shared" si="132"/>
        <v>7266.57</v>
      </c>
      <c r="GQ144" s="1">
        <f t="shared" si="132"/>
        <v>7401.72</v>
      </c>
      <c r="GR144" s="1">
        <f t="shared" si="132"/>
        <v>7275.58</v>
      </c>
      <c r="GS144" s="1">
        <f t="shared" si="132"/>
        <v>7455.59</v>
      </c>
      <c r="GT144" s="1">
        <f t="shared" si="132"/>
        <v>8093.7</v>
      </c>
      <c r="GU144" s="1">
        <f t="shared" si="132"/>
        <v>0</v>
      </c>
      <c r="GV144" s="1">
        <f t="shared" si="132"/>
        <v>7230.53</v>
      </c>
      <c r="GW144" s="1">
        <f t="shared" si="132"/>
        <v>7478.3</v>
      </c>
      <c r="GX144" s="1">
        <f t="shared" si="132"/>
        <v>6999.05</v>
      </c>
      <c r="GY144" s="1">
        <f t="shared" si="132"/>
        <v>7131.42</v>
      </c>
      <c r="GZ144" s="1">
        <f t="shared" si="132"/>
        <v>6827.45</v>
      </c>
      <c r="HA144" s="1">
        <f t="shared" si="132"/>
        <v>7478.3</v>
      </c>
      <c r="HB144" s="1">
        <f t="shared" si="132"/>
        <v>0</v>
      </c>
      <c r="HC144" s="1">
        <f t="shared" si="132"/>
        <v>2501.14</v>
      </c>
      <c r="HD144" s="1">
        <f t="shared" si="132"/>
        <v>0</v>
      </c>
      <c r="HE144" s="1">
        <f t="shared" si="132"/>
        <v>237.96</v>
      </c>
      <c r="HF144" s="1">
        <f t="shared" si="132"/>
        <v>7262.06</v>
      </c>
      <c r="HG144" s="1">
        <f t="shared" si="132"/>
        <v>7113.4</v>
      </c>
      <c r="HH144" s="1">
        <f t="shared" si="132"/>
        <v>7478.3</v>
      </c>
      <c r="HI144" s="1">
        <f t="shared" si="132"/>
        <v>7478.3</v>
      </c>
      <c r="HJ144" s="1">
        <f t="shared" si="132"/>
        <v>7478.3</v>
      </c>
      <c r="HK144" s="1">
        <f t="shared" si="132"/>
        <v>0</v>
      </c>
      <c r="HL144" s="1">
        <f t="shared" si="132"/>
        <v>7965.18</v>
      </c>
      <c r="HM144" s="1">
        <f t="shared" si="132"/>
        <v>3563.69</v>
      </c>
      <c r="HN144" s="1">
        <f t="shared" si="132"/>
        <v>7967.41</v>
      </c>
      <c r="HO144" s="1">
        <f t="shared" si="132"/>
        <v>7661.73</v>
      </c>
      <c r="HP144" s="1">
        <f t="shared" si="132"/>
        <v>0</v>
      </c>
      <c r="HQ144" s="1">
        <f t="shared" si="132"/>
        <v>7478.3</v>
      </c>
      <c r="HR144" s="1">
        <f t="shared" si="132"/>
        <v>7189.09</v>
      </c>
      <c r="HS144" s="1">
        <f t="shared" si="132"/>
        <v>7464.79</v>
      </c>
      <c r="HT144" s="1">
        <f t="shared" si="132"/>
        <v>0</v>
      </c>
      <c r="HU144" s="1">
        <f t="shared" si="132"/>
        <v>7312.07</v>
      </c>
      <c r="HV144" s="1">
        <f t="shared" si="132"/>
        <v>0</v>
      </c>
      <c r="HW144" s="1">
        <f t="shared" si="132"/>
        <v>7643.47</v>
      </c>
      <c r="HX144" s="1">
        <f t="shared" si="132"/>
        <v>7478.3</v>
      </c>
      <c r="HY144" s="1">
        <f t="shared" si="132"/>
        <v>7446.77</v>
      </c>
      <c r="HZ144" s="1">
        <f t="shared" si="132"/>
        <v>370.51</v>
      </c>
      <c r="IA144" s="1">
        <f t="shared" si="132"/>
        <v>7410.73</v>
      </c>
      <c r="IB144" s="1">
        <f t="shared" si="132"/>
        <v>2348.12</v>
      </c>
      <c r="IC144" s="1">
        <f t="shared" si="132"/>
        <v>5191.2700000000004</v>
      </c>
      <c r="ID144" s="1">
        <f t="shared" si="132"/>
        <v>0</v>
      </c>
      <c r="IE144" s="1">
        <f t="shared" si="132"/>
        <v>7239.54</v>
      </c>
      <c r="IF144" s="1">
        <f t="shared" si="132"/>
        <v>7478.3</v>
      </c>
      <c r="IG144" s="1">
        <f t="shared" si="132"/>
        <v>7316.12</v>
      </c>
      <c r="IH144" s="1">
        <f t="shared" si="132"/>
        <v>7162.95</v>
      </c>
      <c r="II144" s="1">
        <f t="shared" si="132"/>
        <v>7307.11</v>
      </c>
      <c r="IJ144" s="1">
        <f t="shared" si="132"/>
        <v>7359.07</v>
      </c>
      <c r="IK144" s="1">
        <f t="shared" si="132"/>
        <v>7302.61</v>
      </c>
      <c r="IL144" s="1">
        <f t="shared" si="132"/>
        <v>0</v>
      </c>
      <c r="IM144" s="1">
        <f t="shared" si="132"/>
        <v>7415.23</v>
      </c>
      <c r="IN144" s="1">
        <f t="shared" si="132"/>
        <v>4130.66</v>
      </c>
      <c r="IO144" s="1">
        <f t="shared" si="132"/>
        <v>7203.5</v>
      </c>
      <c r="IP144" s="1">
        <f t="shared" si="132"/>
        <v>7180.97</v>
      </c>
      <c r="IQ144" s="1">
        <f t="shared" si="132"/>
        <v>7280.08</v>
      </c>
      <c r="IR144" s="1">
        <f t="shared" si="132"/>
        <v>0</v>
      </c>
      <c r="IS144" s="1">
        <f t="shared" si="132"/>
        <v>7700.52</v>
      </c>
      <c r="IT144" s="1">
        <f t="shared" si="132"/>
        <v>6740.67</v>
      </c>
      <c r="IU144" s="1">
        <f t="shared" si="132"/>
        <v>7478.3</v>
      </c>
      <c r="IV144" s="1">
        <f t="shared" si="132"/>
        <v>7392.71</v>
      </c>
      <c r="IW144" s="1">
        <f t="shared" si="132"/>
        <v>7235.03</v>
      </c>
      <c r="IX144" s="1">
        <f t="shared" ref="IX144:LI144" si="133">+IF(IX140=0,"",IF($Q$67&lt;10,0,ROUND($Q$67*MIN(0.1*IX150*IX151,MAX(0,(0.86*IX150*IX151-IX127*MAX(IX126,$Q$64)))),2)))</f>
        <v>0</v>
      </c>
      <c r="IY144" s="1">
        <f t="shared" si="133"/>
        <v>0</v>
      </c>
      <c r="IZ144" s="1">
        <f t="shared" si="133"/>
        <v>0</v>
      </c>
      <c r="JA144" s="1">
        <f t="shared" si="133"/>
        <v>7325.13</v>
      </c>
      <c r="JB144" s="1">
        <f t="shared" si="133"/>
        <v>0</v>
      </c>
      <c r="JC144" s="1">
        <f t="shared" si="133"/>
        <v>233.92</v>
      </c>
      <c r="JD144" s="1">
        <f t="shared" si="133"/>
        <v>7478.3</v>
      </c>
      <c r="JE144" s="1">
        <f t="shared" si="133"/>
        <v>805.14</v>
      </c>
      <c r="JF144" s="1">
        <f t="shared" si="133"/>
        <v>7293.6</v>
      </c>
      <c r="JG144" s="1">
        <f t="shared" si="133"/>
        <v>7592.12</v>
      </c>
      <c r="JH144" s="1">
        <f t="shared" si="133"/>
        <v>7135.92</v>
      </c>
      <c r="JI144" s="1">
        <f t="shared" si="133"/>
        <v>7478.3</v>
      </c>
      <c r="JJ144" s="1">
        <f t="shared" si="133"/>
        <v>7469.29</v>
      </c>
      <c r="JK144" s="1">
        <f t="shared" si="133"/>
        <v>7271.07</v>
      </c>
      <c r="JL144" s="1">
        <f t="shared" si="133"/>
        <v>7321.29</v>
      </c>
      <c r="JM144" s="1">
        <f t="shared" si="133"/>
        <v>0</v>
      </c>
      <c r="JN144" s="1">
        <f t="shared" si="133"/>
        <v>0</v>
      </c>
      <c r="JO144" s="1">
        <f t="shared" si="133"/>
        <v>0</v>
      </c>
      <c r="JP144" s="1">
        <f t="shared" si="133"/>
        <v>7410.73</v>
      </c>
      <c r="JQ144" s="1">
        <f t="shared" si="133"/>
        <v>0</v>
      </c>
      <c r="JR144" s="1">
        <f t="shared" si="133"/>
        <v>7325.13</v>
      </c>
      <c r="JS144" s="1">
        <f t="shared" si="133"/>
        <v>0</v>
      </c>
      <c r="JT144" s="1">
        <f t="shared" si="133"/>
        <v>7338.65</v>
      </c>
      <c r="JU144" s="1">
        <f t="shared" si="133"/>
        <v>7280.08</v>
      </c>
      <c r="JV144" s="1">
        <f t="shared" si="133"/>
        <v>0</v>
      </c>
      <c r="JW144" s="1">
        <f t="shared" si="133"/>
        <v>7244.04</v>
      </c>
      <c r="JX144" s="1">
        <f t="shared" si="133"/>
        <v>0</v>
      </c>
      <c r="JY144" s="1">
        <f t="shared" si="133"/>
        <v>7582.85</v>
      </c>
      <c r="JZ144" s="1">
        <f t="shared" si="133"/>
        <v>0</v>
      </c>
      <c r="KA144" s="1">
        <f t="shared" si="133"/>
        <v>7383.7</v>
      </c>
      <c r="KB144" s="1">
        <f t="shared" si="133"/>
        <v>7361.17</v>
      </c>
      <c r="KC144" s="1">
        <f t="shared" si="133"/>
        <v>5195</v>
      </c>
      <c r="KD144" s="1">
        <f t="shared" si="133"/>
        <v>7099.88</v>
      </c>
      <c r="KE144" s="1">
        <f t="shared" si="133"/>
        <v>0</v>
      </c>
      <c r="KF144" s="1">
        <f t="shared" si="133"/>
        <v>7171.96</v>
      </c>
      <c r="KG144" s="1">
        <f t="shared" si="133"/>
        <v>7760.5</v>
      </c>
      <c r="KH144" s="1">
        <f t="shared" si="133"/>
        <v>7312.07</v>
      </c>
      <c r="KI144" s="1">
        <f t="shared" si="133"/>
        <v>7478.3</v>
      </c>
      <c r="KJ144" s="1">
        <f t="shared" si="133"/>
        <v>7446.77</v>
      </c>
      <c r="KK144" s="1">
        <f t="shared" si="133"/>
        <v>0</v>
      </c>
      <c r="KL144" s="1">
        <f t="shared" si="133"/>
        <v>4024.33</v>
      </c>
      <c r="KM144" s="1">
        <f t="shared" si="133"/>
        <v>7485.78</v>
      </c>
      <c r="KN144" s="1">
        <f t="shared" si="133"/>
        <v>7244.04</v>
      </c>
      <c r="KO144" s="1">
        <f t="shared" si="133"/>
        <v>7365.68</v>
      </c>
      <c r="KP144" s="1">
        <f t="shared" si="133"/>
        <v>7194.49</v>
      </c>
      <c r="KQ144" s="1">
        <f t="shared" si="133"/>
        <v>7478.3</v>
      </c>
      <c r="KR144" s="1">
        <f t="shared" si="133"/>
        <v>0</v>
      </c>
      <c r="KS144" s="1">
        <f t="shared" si="133"/>
        <v>7639.12</v>
      </c>
      <c r="KT144" s="1">
        <f t="shared" si="133"/>
        <v>7185.48</v>
      </c>
      <c r="KU144" s="1">
        <f t="shared" si="133"/>
        <v>5967.46</v>
      </c>
      <c r="KV144" s="1">
        <f t="shared" si="133"/>
        <v>7289.09</v>
      </c>
      <c r="KW144" s="1">
        <f t="shared" si="133"/>
        <v>7419.74</v>
      </c>
      <c r="KX144" s="1">
        <f t="shared" si="133"/>
        <v>7266.57</v>
      </c>
      <c r="KY144" s="1">
        <f t="shared" si="133"/>
        <v>7158.45</v>
      </c>
      <c r="KZ144" s="1">
        <f t="shared" si="133"/>
        <v>7499.86</v>
      </c>
      <c r="LA144" s="1">
        <f t="shared" si="133"/>
        <v>7424.24</v>
      </c>
      <c r="LB144" s="1">
        <f t="shared" si="133"/>
        <v>0</v>
      </c>
      <c r="LC144" s="1">
        <f t="shared" si="133"/>
        <v>5741.66</v>
      </c>
      <c r="LD144" s="1">
        <f t="shared" si="133"/>
        <v>0</v>
      </c>
      <c r="LE144" s="1">
        <f t="shared" si="133"/>
        <v>0</v>
      </c>
      <c r="LF144" s="1">
        <f t="shared" si="133"/>
        <v>1706.58</v>
      </c>
      <c r="LG144" s="1">
        <f t="shared" si="133"/>
        <v>7316.12</v>
      </c>
      <c r="LH144" s="1">
        <f t="shared" si="133"/>
        <v>7175.7</v>
      </c>
      <c r="LI144" s="1">
        <f t="shared" si="133"/>
        <v>0</v>
      </c>
      <c r="LJ144" s="1">
        <f t="shared" ref="LJ144:NU144" si="134">+IF(LJ140=0,"",IF($Q$67&lt;10,0,ROUND($Q$67*MIN(0.1*LJ150*LJ151,MAX(0,(0.86*LJ150*LJ151-LJ127*MAX(LJ126,$Q$64)))),2)))</f>
        <v>5441.97</v>
      </c>
      <c r="LK144" s="1">
        <f t="shared" si="134"/>
        <v>0</v>
      </c>
      <c r="LL144" s="1">
        <f t="shared" si="134"/>
        <v>7239.54</v>
      </c>
      <c r="LM144" s="1">
        <f t="shared" si="134"/>
        <v>6811.2</v>
      </c>
      <c r="LN144" s="1">
        <f t="shared" si="134"/>
        <v>7108.89</v>
      </c>
      <c r="LO144" s="1">
        <f t="shared" si="134"/>
        <v>0</v>
      </c>
      <c r="LP144" s="1">
        <f t="shared" si="134"/>
        <v>0</v>
      </c>
      <c r="LQ144" s="1">
        <f t="shared" si="134"/>
        <v>728.59</v>
      </c>
      <c r="LR144" s="1">
        <f t="shared" si="134"/>
        <v>0</v>
      </c>
      <c r="LS144" s="1">
        <f t="shared" si="134"/>
        <v>7401.72</v>
      </c>
      <c r="LT144" s="1">
        <f t="shared" si="134"/>
        <v>0</v>
      </c>
      <c r="LU144" s="1">
        <f t="shared" si="134"/>
        <v>0</v>
      </c>
      <c r="LV144" s="1">
        <f t="shared" si="134"/>
        <v>7451.27</v>
      </c>
      <c r="LW144" s="1">
        <f t="shared" si="134"/>
        <v>580.11</v>
      </c>
      <c r="LX144" s="1">
        <f t="shared" si="134"/>
        <v>0</v>
      </c>
      <c r="LY144" s="1">
        <f t="shared" si="134"/>
        <v>2211.41</v>
      </c>
      <c r="LZ144" s="1">
        <f t="shared" si="134"/>
        <v>5658.79</v>
      </c>
      <c r="MA144" s="1">
        <f t="shared" si="134"/>
        <v>7144.93</v>
      </c>
      <c r="MB144" s="1">
        <f t="shared" si="134"/>
        <v>0</v>
      </c>
      <c r="MC144" s="1">
        <f t="shared" si="134"/>
        <v>0</v>
      </c>
      <c r="MD144" s="1">
        <f t="shared" si="134"/>
        <v>7478.3</v>
      </c>
      <c r="ME144" s="1">
        <f t="shared" si="134"/>
        <v>7311.62</v>
      </c>
      <c r="MF144" s="1">
        <f t="shared" si="134"/>
        <v>7577.46</v>
      </c>
      <c r="MG144" s="1">
        <f t="shared" si="134"/>
        <v>7208</v>
      </c>
      <c r="MH144" s="1">
        <f t="shared" si="134"/>
        <v>0</v>
      </c>
      <c r="MI144" s="1">
        <f t="shared" si="134"/>
        <v>7307.11</v>
      </c>
      <c r="MJ144" s="1">
        <f t="shared" si="134"/>
        <v>7365.68</v>
      </c>
      <c r="MK144" s="1">
        <f t="shared" si="134"/>
        <v>7275.58</v>
      </c>
      <c r="ML144" s="1">
        <f t="shared" si="134"/>
        <v>2890.34</v>
      </c>
      <c r="MM144" s="1">
        <f t="shared" si="134"/>
        <v>7203.5</v>
      </c>
      <c r="MN144" s="1">
        <f t="shared" si="134"/>
        <v>0</v>
      </c>
      <c r="MO144" s="1">
        <f t="shared" si="134"/>
        <v>0</v>
      </c>
      <c r="MP144" s="1">
        <f t="shared" si="134"/>
        <v>2334.13</v>
      </c>
      <c r="MQ144" s="1">
        <f t="shared" si="134"/>
        <v>7244.04</v>
      </c>
      <c r="MR144" s="1">
        <f t="shared" si="134"/>
        <v>7478.3</v>
      </c>
      <c r="MS144" s="1">
        <f t="shared" si="134"/>
        <v>7298.1</v>
      </c>
      <c r="MT144" s="1">
        <f t="shared" si="134"/>
        <v>7478.3</v>
      </c>
      <c r="MU144" s="1">
        <f t="shared" si="134"/>
        <v>7153.94</v>
      </c>
      <c r="MV144" s="1">
        <f t="shared" si="134"/>
        <v>7478.3</v>
      </c>
      <c r="MW144" s="1">
        <f t="shared" si="134"/>
        <v>7284.59</v>
      </c>
      <c r="MX144" s="1">
        <f t="shared" si="134"/>
        <v>7443.07</v>
      </c>
      <c r="MY144" s="1">
        <f t="shared" si="134"/>
        <v>7085.97</v>
      </c>
      <c r="MZ144" s="1">
        <f t="shared" si="134"/>
        <v>7347.66</v>
      </c>
      <c r="NA144" s="1">
        <f t="shared" si="134"/>
        <v>7428.75</v>
      </c>
      <c r="NB144" s="1">
        <f t="shared" si="134"/>
        <v>7460.28</v>
      </c>
      <c r="NC144" s="1">
        <f t="shared" si="134"/>
        <v>4880.8900000000003</v>
      </c>
      <c r="ND144" s="1">
        <f t="shared" si="134"/>
        <v>7144.93</v>
      </c>
      <c r="NE144" s="1">
        <f t="shared" si="134"/>
        <v>7280.08</v>
      </c>
      <c r="NF144" s="1">
        <f t="shared" si="134"/>
        <v>0</v>
      </c>
      <c r="NG144" s="1">
        <f t="shared" si="134"/>
        <v>0</v>
      </c>
      <c r="NH144" s="1">
        <f t="shared" si="134"/>
        <v>7935.47</v>
      </c>
      <c r="NI144" s="1">
        <f t="shared" si="134"/>
        <v>7379.19</v>
      </c>
      <c r="NJ144" s="1">
        <f t="shared" si="134"/>
        <v>7478.3</v>
      </c>
      <c r="NK144" s="1">
        <f t="shared" si="134"/>
        <v>7343.15</v>
      </c>
      <c r="NL144" s="1">
        <f t="shared" si="134"/>
        <v>7302.61</v>
      </c>
      <c r="NM144" s="1">
        <f t="shared" si="134"/>
        <v>3542.73</v>
      </c>
      <c r="NN144" s="1">
        <f t="shared" si="134"/>
        <v>7217.01</v>
      </c>
      <c r="NO144" s="1">
        <f t="shared" si="134"/>
        <v>7383.7</v>
      </c>
      <c r="NP144" s="1">
        <f t="shared" si="134"/>
        <v>0</v>
      </c>
      <c r="NQ144" s="1">
        <f t="shared" si="134"/>
        <v>6876.43</v>
      </c>
      <c r="NR144" s="1">
        <f t="shared" si="134"/>
        <v>7198.99</v>
      </c>
      <c r="NS144" s="1">
        <f t="shared" si="134"/>
        <v>6026.68</v>
      </c>
      <c r="NT144" s="1">
        <f t="shared" si="134"/>
        <v>7162.95</v>
      </c>
      <c r="NU144" s="1">
        <f t="shared" si="134"/>
        <v>7068.35</v>
      </c>
      <c r="NV144" s="1">
        <f t="shared" ref="NV144:QG144" si="135">+IF(NV140=0,"",IF($Q$67&lt;10,0,ROUND($Q$67*MIN(0.1*NV150*NV151,MAX(0,(0.86*NV150*NV151-NV127*MAX(NV126,$Q$64)))),2)))</f>
        <v>0</v>
      </c>
      <c r="NW144" s="1">
        <f t="shared" si="135"/>
        <v>7302.61</v>
      </c>
      <c r="NX144" s="1">
        <f t="shared" si="135"/>
        <v>7647.62</v>
      </c>
      <c r="NY144" s="1">
        <f t="shared" si="135"/>
        <v>5973.68</v>
      </c>
      <c r="NZ144" s="1">
        <f t="shared" si="135"/>
        <v>0</v>
      </c>
      <c r="OA144" s="1">
        <f t="shared" si="135"/>
        <v>0</v>
      </c>
      <c r="OB144" s="1">
        <f t="shared" si="135"/>
        <v>7428.75</v>
      </c>
      <c r="OC144" s="1">
        <f t="shared" si="135"/>
        <v>7113.4</v>
      </c>
      <c r="OD144" s="1">
        <f t="shared" si="135"/>
        <v>7167.46</v>
      </c>
      <c r="OE144" s="1">
        <f t="shared" si="135"/>
        <v>7370.18</v>
      </c>
      <c r="OF144" s="1">
        <f t="shared" si="135"/>
        <v>5533.82</v>
      </c>
      <c r="OG144" s="1">
        <f t="shared" si="135"/>
        <v>7226.02</v>
      </c>
      <c r="OH144" s="1">
        <f t="shared" si="135"/>
        <v>7401.72</v>
      </c>
      <c r="OI144" s="1">
        <f t="shared" si="135"/>
        <v>5621.14</v>
      </c>
      <c r="OJ144" s="1">
        <f t="shared" si="135"/>
        <v>7478.3</v>
      </c>
      <c r="OK144" s="1">
        <f t="shared" si="135"/>
        <v>7469.29</v>
      </c>
      <c r="OL144" s="1">
        <f t="shared" si="135"/>
        <v>7397.21</v>
      </c>
      <c r="OM144" s="1">
        <f t="shared" si="135"/>
        <v>7284.59</v>
      </c>
      <c r="ON144" s="1">
        <f t="shared" si="135"/>
        <v>0</v>
      </c>
      <c r="OO144" s="1">
        <f t="shared" si="135"/>
        <v>1202.75</v>
      </c>
      <c r="OP144" s="1">
        <f t="shared" si="135"/>
        <v>7689.95</v>
      </c>
      <c r="OQ144" s="1">
        <f t="shared" si="135"/>
        <v>7388.2</v>
      </c>
      <c r="OR144" s="1">
        <f t="shared" si="135"/>
        <v>0</v>
      </c>
      <c r="OS144" s="1">
        <f t="shared" si="135"/>
        <v>7455.78</v>
      </c>
      <c r="OT144" s="1">
        <f t="shared" si="135"/>
        <v>3010.99</v>
      </c>
      <c r="OU144" s="1">
        <f t="shared" si="135"/>
        <v>7478.3</v>
      </c>
      <c r="OV144" s="1">
        <f t="shared" si="135"/>
        <v>7388.2</v>
      </c>
      <c r="OW144" s="1">
        <f t="shared" si="135"/>
        <v>2583.5100000000002</v>
      </c>
      <c r="OX144" s="1">
        <f t="shared" si="135"/>
        <v>7347.66</v>
      </c>
      <c r="OY144" s="1">
        <f t="shared" si="135"/>
        <v>0</v>
      </c>
      <c r="OZ144" s="1">
        <f t="shared" si="135"/>
        <v>7379.19</v>
      </c>
      <c r="PA144" s="1">
        <f t="shared" si="135"/>
        <v>7311.62</v>
      </c>
      <c r="PB144" s="1">
        <f t="shared" si="135"/>
        <v>7334.14</v>
      </c>
      <c r="PC144" s="1">
        <f t="shared" si="135"/>
        <v>7392.71</v>
      </c>
      <c r="PD144" s="1">
        <f t="shared" si="135"/>
        <v>7343.15</v>
      </c>
      <c r="PE144" s="1">
        <f t="shared" si="135"/>
        <v>7451.27</v>
      </c>
      <c r="PF144" s="1">
        <f t="shared" si="135"/>
        <v>7334.14</v>
      </c>
      <c r="PG144" s="1">
        <f t="shared" si="135"/>
        <v>7419.74</v>
      </c>
      <c r="PH144" s="1">
        <f t="shared" si="135"/>
        <v>7478.3</v>
      </c>
      <c r="PI144" s="1">
        <f t="shared" si="135"/>
        <v>7289.09</v>
      </c>
      <c r="PJ144" s="1">
        <f t="shared" si="135"/>
        <v>7356.67</v>
      </c>
      <c r="PK144" s="1">
        <f t="shared" si="135"/>
        <v>7104.39</v>
      </c>
      <c r="PL144" s="1">
        <f t="shared" si="135"/>
        <v>7478.3</v>
      </c>
      <c r="PM144" s="1">
        <f t="shared" si="135"/>
        <v>7478.3</v>
      </c>
      <c r="PN144" s="1">
        <f t="shared" si="135"/>
        <v>0</v>
      </c>
      <c r="PO144" s="1">
        <f t="shared" si="135"/>
        <v>1813.83</v>
      </c>
      <c r="PP144" s="1">
        <f t="shared" si="135"/>
        <v>0</v>
      </c>
      <c r="PQ144" s="1">
        <f t="shared" si="135"/>
        <v>6688.7</v>
      </c>
      <c r="PR144" s="1">
        <f t="shared" si="135"/>
        <v>7077.36</v>
      </c>
      <c r="PS144" s="1">
        <f t="shared" si="135"/>
        <v>7478.3</v>
      </c>
      <c r="PT144" s="1">
        <f t="shared" si="135"/>
        <v>4538.1000000000004</v>
      </c>
      <c r="PU144" s="1">
        <f t="shared" si="135"/>
        <v>7158.45</v>
      </c>
      <c r="PV144" s="1">
        <f t="shared" si="135"/>
        <v>4799.95</v>
      </c>
      <c r="PW144" s="1">
        <f t="shared" si="135"/>
        <v>7437.76</v>
      </c>
      <c r="PX144" s="1">
        <f t="shared" si="135"/>
        <v>7833.55</v>
      </c>
      <c r="PY144" s="1">
        <f t="shared" si="135"/>
        <v>7451.27</v>
      </c>
      <c r="PZ144" s="1">
        <f t="shared" si="135"/>
        <v>1194.49</v>
      </c>
      <c r="QA144" s="1">
        <f t="shared" si="135"/>
        <v>5488.96</v>
      </c>
      <c r="QB144" s="1">
        <f t="shared" si="135"/>
        <v>7230.68</v>
      </c>
      <c r="QC144" s="1">
        <f t="shared" si="135"/>
        <v>7194.49</v>
      </c>
      <c r="QD144" s="1">
        <f t="shared" si="135"/>
        <v>7433.25</v>
      </c>
      <c r="QE144" s="1">
        <f t="shared" si="135"/>
        <v>2408.17</v>
      </c>
      <c r="QF144" s="1">
        <f t="shared" si="135"/>
        <v>7329.64</v>
      </c>
      <c r="QG144" s="1">
        <f t="shared" si="135"/>
        <v>0</v>
      </c>
      <c r="QH144" s="1">
        <f t="shared" ref="QH144:SG144" si="136">+IF(QH140=0,"",IF($Q$67&lt;10,0,ROUND($Q$67*MIN(0.1*QH150*QH151,MAX(0,(0.86*QH150*QH151-QH127*MAX(QH126,$Q$64)))),2)))</f>
        <v>7334.14</v>
      </c>
      <c r="QI144" s="1">
        <f t="shared" si="136"/>
        <v>4625.29</v>
      </c>
      <c r="QJ144" s="1">
        <f t="shared" si="136"/>
        <v>0</v>
      </c>
      <c r="QK144" s="1">
        <f t="shared" si="136"/>
        <v>0</v>
      </c>
      <c r="QL144" s="1">
        <f t="shared" si="136"/>
        <v>7280.08</v>
      </c>
      <c r="QM144" s="1">
        <f t="shared" si="136"/>
        <v>1443.42</v>
      </c>
      <c r="QN144" s="1">
        <f t="shared" si="136"/>
        <v>0</v>
      </c>
      <c r="QO144" s="1">
        <f t="shared" si="136"/>
        <v>7298.33</v>
      </c>
      <c r="QP144" s="1">
        <f t="shared" si="136"/>
        <v>5005.5600000000004</v>
      </c>
      <c r="QQ144" s="1">
        <f t="shared" si="136"/>
        <v>7712.82</v>
      </c>
      <c r="QR144" s="1">
        <f t="shared" si="136"/>
        <v>7388.2</v>
      </c>
      <c r="QS144" s="1">
        <f t="shared" si="136"/>
        <v>0</v>
      </c>
      <c r="QT144" s="1">
        <f t="shared" si="136"/>
        <v>4596.34</v>
      </c>
      <c r="QU144" s="1">
        <f t="shared" si="136"/>
        <v>0</v>
      </c>
      <c r="QV144" s="1">
        <f t="shared" si="136"/>
        <v>3614.18</v>
      </c>
      <c r="QW144" s="1">
        <f t="shared" si="136"/>
        <v>7014.29</v>
      </c>
      <c r="QX144" s="1">
        <f t="shared" si="136"/>
        <v>7280.08</v>
      </c>
      <c r="QY144" s="1">
        <f t="shared" si="136"/>
        <v>7338.65</v>
      </c>
      <c r="QZ144" s="1">
        <f t="shared" si="136"/>
        <v>0</v>
      </c>
      <c r="RA144" s="1">
        <f t="shared" si="136"/>
        <v>0</v>
      </c>
      <c r="RB144" s="1">
        <f t="shared" si="136"/>
        <v>340.58</v>
      </c>
      <c r="RC144" s="1">
        <f t="shared" si="136"/>
        <v>7356.67</v>
      </c>
      <c r="RD144" s="1">
        <f t="shared" si="136"/>
        <v>7478.3</v>
      </c>
      <c r="RE144" s="1">
        <f t="shared" si="136"/>
        <v>6951.22</v>
      </c>
      <c r="RF144" s="1">
        <f t="shared" si="136"/>
        <v>8280.4500000000007</v>
      </c>
      <c r="RG144" s="1">
        <f t="shared" si="136"/>
        <v>3774.48</v>
      </c>
      <c r="RH144" s="1">
        <f t="shared" si="136"/>
        <v>7266.57</v>
      </c>
      <c r="RI144" s="1">
        <f t="shared" si="136"/>
        <v>7212.51</v>
      </c>
      <c r="RJ144" s="1">
        <f t="shared" si="136"/>
        <v>0</v>
      </c>
      <c r="RK144" s="1">
        <f t="shared" si="136"/>
        <v>0</v>
      </c>
      <c r="RL144" s="1">
        <f t="shared" si="136"/>
        <v>7388.2</v>
      </c>
      <c r="RM144" s="1">
        <f t="shared" si="136"/>
        <v>7122.41</v>
      </c>
      <c r="RN144" s="1">
        <f t="shared" si="136"/>
        <v>7478.3</v>
      </c>
      <c r="RO144" s="1">
        <f t="shared" si="136"/>
        <v>7379.19</v>
      </c>
      <c r="RP144" s="1">
        <f t="shared" si="136"/>
        <v>5899.54</v>
      </c>
      <c r="RQ144" s="1">
        <f t="shared" si="136"/>
        <v>7478.3</v>
      </c>
      <c r="RR144" s="1">
        <f t="shared" si="136"/>
        <v>7333.54</v>
      </c>
      <c r="RS144" s="1">
        <f t="shared" si="136"/>
        <v>7356.67</v>
      </c>
      <c r="RT144" s="1">
        <f t="shared" si="136"/>
        <v>7713.72</v>
      </c>
      <c r="RU144" s="1">
        <f t="shared" si="136"/>
        <v>7410.73</v>
      </c>
      <c r="RV144" s="1">
        <f t="shared" si="136"/>
        <v>0</v>
      </c>
      <c r="RW144" s="1">
        <f t="shared" si="136"/>
        <v>7370.18</v>
      </c>
      <c r="RX144" s="1">
        <f t="shared" si="136"/>
        <v>7461.3</v>
      </c>
      <c r="RY144" s="1">
        <f t="shared" si="136"/>
        <v>7918.44</v>
      </c>
      <c r="RZ144" s="1">
        <f t="shared" si="136"/>
        <v>1693.71</v>
      </c>
      <c r="SA144" s="1">
        <f t="shared" si="136"/>
        <v>7428.75</v>
      </c>
      <c r="SB144" s="1">
        <f t="shared" si="136"/>
        <v>7167.46</v>
      </c>
      <c r="SC144" s="1">
        <f t="shared" si="136"/>
        <v>0</v>
      </c>
      <c r="SD144" s="1">
        <f t="shared" si="136"/>
        <v>7162.95</v>
      </c>
      <c r="SE144" s="1">
        <f t="shared" si="136"/>
        <v>7686.82</v>
      </c>
      <c r="SF144" s="1">
        <f t="shared" si="136"/>
        <v>0</v>
      </c>
      <c r="SG144" s="1">
        <f t="shared" si="136"/>
        <v>7442.26</v>
      </c>
      <c r="SH144" s="25"/>
    </row>
    <row r="145" spans="1:50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25"/>
    </row>
    <row r="148" spans="1:502">
      <c r="A148" t="s">
        <v>576</v>
      </c>
      <c r="B148" s="25">
        <f t="shared" ref="B148:BM148" si="137">+MAX(B87,$Q$63)</f>
        <v>3.7</v>
      </c>
      <c r="C148" s="25">
        <f t="shared" si="137"/>
        <v>5.23</v>
      </c>
      <c r="D148" s="25">
        <f t="shared" si="137"/>
        <v>3.7</v>
      </c>
      <c r="E148" s="25">
        <f t="shared" si="137"/>
        <v>3.7</v>
      </c>
      <c r="F148" s="25">
        <f t="shared" si="137"/>
        <v>3.7</v>
      </c>
      <c r="G148" s="25">
        <f t="shared" si="137"/>
        <v>3.7</v>
      </c>
      <c r="H148" s="25">
        <f t="shared" si="137"/>
        <v>3.95</v>
      </c>
      <c r="I148" s="25">
        <f t="shared" si="137"/>
        <v>3.89</v>
      </c>
      <c r="J148" s="25">
        <f t="shared" si="137"/>
        <v>3.7</v>
      </c>
      <c r="K148" s="25">
        <f t="shared" si="137"/>
        <v>3.7</v>
      </c>
      <c r="L148" s="25">
        <f t="shared" si="137"/>
        <v>4.38</v>
      </c>
      <c r="M148" s="25">
        <f t="shared" si="137"/>
        <v>3.7</v>
      </c>
      <c r="N148" s="25">
        <f t="shared" si="137"/>
        <v>4.2300000000000004</v>
      </c>
      <c r="O148" s="25">
        <f t="shared" si="137"/>
        <v>3.7</v>
      </c>
      <c r="P148" s="25">
        <f t="shared" si="137"/>
        <v>3.7</v>
      </c>
      <c r="Q148" s="25">
        <f t="shared" si="137"/>
        <v>3.89</v>
      </c>
      <c r="R148" s="25">
        <f t="shared" si="137"/>
        <v>3.7</v>
      </c>
      <c r="S148" s="25">
        <f t="shared" si="137"/>
        <v>5.17</v>
      </c>
      <c r="T148" s="25">
        <f t="shared" si="137"/>
        <v>3.7</v>
      </c>
      <c r="U148" s="25">
        <f t="shared" si="137"/>
        <v>4.04</v>
      </c>
      <c r="V148" s="25">
        <f t="shared" si="137"/>
        <v>5</v>
      </c>
      <c r="W148" s="25">
        <f t="shared" si="137"/>
        <v>3.7</v>
      </c>
      <c r="X148" s="25">
        <f t="shared" si="137"/>
        <v>3.7</v>
      </c>
      <c r="Y148" s="25">
        <f t="shared" si="137"/>
        <v>3.7</v>
      </c>
      <c r="Z148" s="25">
        <f t="shared" si="137"/>
        <v>3.7</v>
      </c>
      <c r="AA148" s="25">
        <f t="shared" si="137"/>
        <v>4.3600000000000003</v>
      </c>
      <c r="AB148" s="25">
        <f t="shared" si="137"/>
        <v>3.7</v>
      </c>
      <c r="AC148" s="25">
        <f t="shared" si="137"/>
        <v>4.08</v>
      </c>
      <c r="AD148" s="25">
        <f t="shared" si="137"/>
        <v>4.28</v>
      </c>
      <c r="AE148" s="25">
        <f t="shared" si="137"/>
        <v>3.86</v>
      </c>
      <c r="AF148" s="25">
        <f t="shared" si="137"/>
        <v>6.82</v>
      </c>
      <c r="AG148" s="25">
        <f t="shared" si="137"/>
        <v>3.7</v>
      </c>
      <c r="AH148" s="25">
        <f t="shared" si="137"/>
        <v>5.29</v>
      </c>
      <c r="AI148" s="25">
        <f t="shared" si="137"/>
        <v>3.7</v>
      </c>
      <c r="AJ148" s="25">
        <f t="shared" si="137"/>
        <v>3.7</v>
      </c>
      <c r="AK148" s="25">
        <f t="shared" si="137"/>
        <v>4.07</v>
      </c>
      <c r="AL148" s="25">
        <f t="shared" si="137"/>
        <v>3.7</v>
      </c>
      <c r="AM148" s="25">
        <f t="shared" si="137"/>
        <v>3.7</v>
      </c>
      <c r="AN148" s="25">
        <f t="shared" si="137"/>
        <v>3.7</v>
      </c>
      <c r="AO148" s="25">
        <f t="shared" si="137"/>
        <v>5.35</v>
      </c>
      <c r="AP148" s="25">
        <f t="shared" si="137"/>
        <v>3.76</v>
      </c>
      <c r="AQ148" s="25">
        <f t="shared" si="137"/>
        <v>5.52</v>
      </c>
      <c r="AR148" s="25">
        <f t="shared" si="137"/>
        <v>4.41</v>
      </c>
      <c r="AS148" s="25">
        <f t="shared" si="137"/>
        <v>3.7</v>
      </c>
      <c r="AT148" s="25">
        <f t="shared" si="137"/>
        <v>3.7</v>
      </c>
      <c r="AU148" s="25">
        <f t="shared" si="137"/>
        <v>3.7</v>
      </c>
      <c r="AV148" s="25">
        <f t="shared" si="137"/>
        <v>5.82</v>
      </c>
      <c r="AW148" s="25">
        <f t="shared" si="137"/>
        <v>3.92</v>
      </c>
      <c r="AX148" s="25">
        <f t="shared" si="137"/>
        <v>3.75</v>
      </c>
      <c r="AY148" s="25">
        <f t="shared" si="137"/>
        <v>4.33</v>
      </c>
      <c r="AZ148" s="25">
        <f t="shared" si="137"/>
        <v>3.7</v>
      </c>
      <c r="BA148" s="25">
        <f t="shared" si="137"/>
        <v>6.12</v>
      </c>
      <c r="BB148" s="25">
        <f t="shared" si="137"/>
        <v>3.99</v>
      </c>
      <c r="BC148" s="25">
        <f t="shared" si="137"/>
        <v>3.92</v>
      </c>
      <c r="BD148" s="25">
        <f t="shared" si="137"/>
        <v>3.7</v>
      </c>
      <c r="BE148" s="25">
        <f t="shared" si="137"/>
        <v>3.7</v>
      </c>
      <c r="BF148" s="25">
        <f t="shared" si="137"/>
        <v>3.7</v>
      </c>
      <c r="BG148" s="25">
        <f t="shared" si="137"/>
        <v>5</v>
      </c>
      <c r="BH148" s="25">
        <f t="shared" si="137"/>
        <v>3.7</v>
      </c>
      <c r="BI148" s="25">
        <f t="shared" si="137"/>
        <v>3.7</v>
      </c>
      <c r="BJ148" s="25">
        <f t="shared" si="137"/>
        <v>3.7</v>
      </c>
      <c r="BK148" s="25">
        <f t="shared" si="137"/>
        <v>4.08</v>
      </c>
      <c r="BL148" s="25">
        <f t="shared" si="137"/>
        <v>5.42</v>
      </c>
      <c r="BM148" s="25">
        <f t="shared" si="137"/>
        <v>3.7</v>
      </c>
      <c r="BN148" s="25">
        <f t="shared" ref="BN148:DY148" si="138">+MAX(BN87,$Q$63)</f>
        <v>5.27</v>
      </c>
      <c r="BO148" s="25">
        <f t="shared" si="138"/>
        <v>3.7</v>
      </c>
      <c r="BP148" s="25">
        <f t="shared" si="138"/>
        <v>3.7</v>
      </c>
      <c r="BQ148" s="25">
        <f t="shared" si="138"/>
        <v>4.95</v>
      </c>
      <c r="BR148" s="25">
        <f t="shared" si="138"/>
        <v>3.7</v>
      </c>
      <c r="BS148" s="25">
        <f t="shared" si="138"/>
        <v>3.7</v>
      </c>
      <c r="BT148" s="25">
        <f t="shared" si="138"/>
        <v>4.03</v>
      </c>
      <c r="BU148" s="25">
        <f t="shared" si="138"/>
        <v>3.7</v>
      </c>
      <c r="BV148" s="25">
        <f t="shared" si="138"/>
        <v>3.7</v>
      </c>
      <c r="BW148" s="25">
        <f t="shared" si="138"/>
        <v>5.36</v>
      </c>
      <c r="BX148" s="25">
        <f t="shared" si="138"/>
        <v>3.7</v>
      </c>
      <c r="BY148" s="25">
        <f t="shared" si="138"/>
        <v>3.7</v>
      </c>
      <c r="BZ148" s="25">
        <f t="shared" si="138"/>
        <v>3.75</v>
      </c>
      <c r="CA148" s="25">
        <f t="shared" si="138"/>
        <v>4.6100000000000003</v>
      </c>
      <c r="CB148" s="25">
        <f t="shared" si="138"/>
        <v>4.42</v>
      </c>
      <c r="CC148" s="25">
        <f t="shared" si="138"/>
        <v>3.7</v>
      </c>
      <c r="CD148" s="25">
        <f t="shared" si="138"/>
        <v>3.7</v>
      </c>
      <c r="CE148" s="25">
        <f t="shared" si="138"/>
        <v>5.17</v>
      </c>
      <c r="CF148" s="25">
        <f t="shared" si="138"/>
        <v>3.7</v>
      </c>
      <c r="CG148" s="25">
        <f t="shared" si="138"/>
        <v>3.7</v>
      </c>
      <c r="CH148" s="25">
        <f t="shared" si="138"/>
        <v>3.92</v>
      </c>
      <c r="CI148" s="25">
        <f t="shared" si="138"/>
        <v>3.7</v>
      </c>
      <c r="CJ148" s="25">
        <f t="shared" si="138"/>
        <v>4.29</v>
      </c>
      <c r="CK148" s="25">
        <f t="shared" si="138"/>
        <v>4.26</v>
      </c>
      <c r="CL148" s="25">
        <f t="shared" si="138"/>
        <v>4.5199999999999996</v>
      </c>
      <c r="CM148" s="25">
        <f t="shared" si="138"/>
        <v>5.09</v>
      </c>
      <c r="CN148" s="25">
        <f t="shared" si="138"/>
        <v>3.7</v>
      </c>
      <c r="CO148" s="25">
        <f t="shared" si="138"/>
        <v>3.91</v>
      </c>
      <c r="CP148" s="25">
        <f t="shared" si="138"/>
        <v>4.4800000000000004</v>
      </c>
      <c r="CQ148" s="25">
        <f t="shared" si="138"/>
        <v>3.7</v>
      </c>
      <c r="CR148" s="25">
        <f t="shared" si="138"/>
        <v>3.7</v>
      </c>
      <c r="CS148" s="25">
        <f t="shared" si="138"/>
        <v>4.2300000000000004</v>
      </c>
      <c r="CT148" s="25">
        <f t="shared" si="138"/>
        <v>3.7</v>
      </c>
      <c r="CU148" s="25">
        <f t="shared" si="138"/>
        <v>5.8</v>
      </c>
      <c r="CV148" s="25">
        <f t="shared" si="138"/>
        <v>3.85</v>
      </c>
      <c r="CW148" s="25">
        <f t="shared" si="138"/>
        <v>4.75</v>
      </c>
      <c r="CX148" s="25">
        <f t="shared" si="138"/>
        <v>4.17</v>
      </c>
      <c r="CY148" s="25">
        <f t="shared" si="138"/>
        <v>3.7</v>
      </c>
      <c r="CZ148" s="25">
        <f t="shared" si="138"/>
        <v>4.8</v>
      </c>
      <c r="DA148" s="25">
        <f t="shared" si="138"/>
        <v>3.7</v>
      </c>
      <c r="DB148" s="25">
        <f t="shared" si="138"/>
        <v>4.24</v>
      </c>
      <c r="DC148" s="25">
        <f t="shared" si="138"/>
        <v>3.7</v>
      </c>
      <c r="DD148" s="25">
        <f t="shared" si="138"/>
        <v>5.05</v>
      </c>
      <c r="DE148" s="25">
        <f t="shared" si="138"/>
        <v>4.78</v>
      </c>
      <c r="DF148" s="25">
        <f t="shared" si="138"/>
        <v>6.07</v>
      </c>
      <c r="DG148" s="25">
        <f t="shared" si="138"/>
        <v>4.21</v>
      </c>
      <c r="DH148" s="25">
        <f t="shared" si="138"/>
        <v>3.7</v>
      </c>
      <c r="DI148" s="25">
        <f t="shared" si="138"/>
        <v>4.2</v>
      </c>
      <c r="DJ148" s="25">
        <f t="shared" si="138"/>
        <v>3.7</v>
      </c>
      <c r="DK148" s="25">
        <f t="shared" si="138"/>
        <v>3.7</v>
      </c>
      <c r="DL148" s="25">
        <f t="shared" si="138"/>
        <v>3.7</v>
      </c>
      <c r="DM148" s="25">
        <f t="shared" si="138"/>
        <v>3.7</v>
      </c>
      <c r="DN148" s="25">
        <f t="shared" si="138"/>
        <v>4.54</v>
      </c>
      <c r="DO148" s="25">
        <f t="shared" si="138"/>
        <v>3.83</v>
      </c>
      <c r="DP148" s="25">
        <f t="shared" si="138"/>
        <v>3.7</v>
      </c>
      <c r="DQ148" s="25">
        <f t="shared" si="138"/>
        <v>3.7</v>
      </c>
      <c r="DR148" s="25">
        <f t="shared" si="138"/>
        <v>3.7</v>
      </c>
      <c r="DS148" s="25">
        <f t="shared" si="138"/>
        <v>5.32</v>
      </c>
      <c r="DT148" s="25">
        <f t="shared" si="138"/>
        <v>3.7</v>
      </c>
      <c r="DU148" s="25">
        <f t="shared" si="138"/>
        <v>5.08</v>
      </c>
      <c r="DV148" s="25">
        <f t="shared" si="138"/>
        <v>4.34</v>
      </c>
      <c r="DW148" s="25">
        <f t="shared" si="138"/>
        <v>4.75</v>
      </c>
      <c r="DX148" s="25">
        <f t="shared" si="138"/>
        <v>4.9400000000000004</v>
      </c>
      <c r="DY148" s="25">
        <f t="shared" si="138"/>
        <v>3.7</v>
      </c>
      <c r="DZ148" s="25">
        <f t="shared" ref="DZ148:GK148" si="139">+MAX(DZ87,$Q$63)</f>
        <v>3.7</v>
      </c>
      <c r="EA148" s="25">
        <f t="shared" si="139"/>
        <v>3.7</v>
      </c>
      <c r="EB148" s="25">
        <f t="shared" si="139"/>
        <v>5.56</v>
      </c>
      <c r="EC148" s="25">
        <f t="shared" si="139"/>
        <v>4.47</v>
      </c>
      <c r="ED148" s="25">
        <f t="shared" si="139"/>
        <v>3.7</v>
      </c>
      <c r="EE148" s="25">
        <f t="shared" si="139"/>
        <v>3.7</v>
      </c>
      <c r="EF148" s="25">
        <f t="shared" si="139"/>
        <v>5.84</v>
      </c>
      <c r="EG148" s="25">
        <f t="shared" si="139"/>
        <v>3.7</v>
      </c>
      <c r="EH148" s="25">
        <f t="shared" si="139"/>
        <v>4.38</v>
      </c>
      <c r="EI148" s="25">
        <f t="shared" si="139"/>
        <v>3.7</v>
      </c>
      <c r="EJ148" s="25">
        <f t="shared" si="139"/>
        <v>3.7</v>
      </c>
      <c r="EK148" s="25">
        <f t="shared" si="139"/>
        <v>4.54</v>
      </c>
      <c r="EL148" s="25">
        <f t="shared" si="139"/>
        <v>4.88</v>
      </c>
      <c r="EM148" s="25">
        <f t="shared" si="139"/>
        <v>3.7</v>
      </c>
      <c r="EN148" s="25">
        <f t="shared" si="139"/>
        <v>3.7</v>
      </c>
      <c r="EO148" s="25">
        <f t="shared" si="139"/>
        <v>5.66</v>
      </c>
      <c r="EP148" s="25">
        <f t="shared" si="139"/>
        <v>3.7</v>
      </c>
      <c r="EQ148" s="25">
        <f t="shared" si="139"/>
        <v>3.7</v>
      </c>
      <c r="ER148" s="25">
        <f t="shared" si="139"/>
        <v>4.8099999999999996</v>
      </c>
      <c r="ES148" s="25">
        <f t="shared" si="139"/>
        <v>3.7</v>
      </c>
      <c r="ET148" s="25">
        <f t="shared" si="139"/>
        <v>3.7</v>
      </c>
      <c r="EU148" s="25">
        <f t="shared" si="139"/>
        <v>3.7</v>
      </c>
      <c r="EV148" s="25">
        <f t="shared" si="139"/>
        <v>3.7</v>
      </c>
      <c r="EW148" s="25">
        <f t="shared" si="139"/>
        <v>4.03</v>
      </c>
      <c r="EX148" s="25">
        <f t="shared" si="139"/>
        <v>3.7</v>
      </c>
      <c r="EY148" s="25">
        <f t="shared" si="139"/>
        <v>3.7</v>
      </c>
      <c r="EZ148" s="25">
        <f t="shared" si="139"/>
        <v>3.7</v>
      </c>
      <c r="FA148" s="25">
        <f t="shared" si="139"/>
        <v>6.84</v>
      </c>
      <c r="FB148" s="25">
        <f t="shared" si="139"/>
        <v>3.7</v>
      </c>
      <c r="FC148" s="25">
        <f t="shared" si="139"/>
        <v>5.31</v>
      </c>
      <c r="FD148" s="25">
        <f t="shared" si="139"/>
        <v>4.97</v>
      </c>
      <c r="FE148" s="25">
        <f t="shared" si="139"/>
        <v>3.7</v>
      </c>
      <c r="FF148" s="25">
        <f t="shared" si="139"/>
        <v>4.6500000000000004</v>
      </c>
      <c r="FG148" s="25">
        <f t="shared" si="139"/>
        <v>4.17</v>
      </c>
      <c r="FH148" s="25">
        <f t="shared" si="139"/>
        <v>3.73</v>
      </c>
      <c r="FI148" s="25">
        <f t="shared" si="139"/>
        <v>3.7</v>
      </c>
      <c r="FJ148" s="25">
        <f t="shared" si="139"/>
        <v>3.7</v>
      </c>
      <c r="FK148" s="25">
        <f t="shared" si="139"/>
        <v>3.7</v>
      </c>
      <c r="FL148" s="25">
        <f t="shared" si="139"/>
        <v>5.96</v>
      </c>
      <c r="FM148" s="25">
        <f t="shared" si="139"/>
        <v>3.7</v>
      </c>
      <c r="FN148" s="25">
        <f t="shared" si="139"/>
        <v>4.01</v>
      </c>
      <c r="FO148" s="25">
        <f t="shared" si="139"/>
        <v>3.7</v>
      </c>
      <c r="FP148" s="25">
        <f t="shared" si="139"/>
        <v>5.48</v>
      </c>
      <c r="FQ148" s="25">
        <f t="shared" si="139"/>
        <v>3.7</v>
      </c>
      <c r="FR148" s="25">
        <f t="shared" si="139"/>
        <v>3.7</v>
      </c>
      <c r="FS148" s="25">
        <f t="shared" si="139"/>
        <v>4.75</v>
      </c>
      <c r="FT148" s="25">
        <f t="shared" si="139"/>
        <v>3.7</v>
      </c>
      <c r="FU148" s="25">
        <f t="shared" si="139"/>
        <v>3.81</v>
      </c>
      <c r="FV148" s="25">
        <f t="shared" si="139"/>
        <v>3.86</v>
      </c>
      <c r="FW148" s="25">
        <f t="shared" si="139"/>
        <v>4.1100000000000003</v>
      </c>
      <c r="FX148" s="25">
        <f t="shared" si="139"/>
        <v>3.7</v>
      </c>
      <c r="FY148" s="25">
        <f t="shared" si="139"/>
        <v>3.75</v>
      </c>
      <c r="FZ148" s="25">
        <f t="shared" si="139"/>
        <v>3.7</v>
      </c>
      <c r="GA148" s="25">
        <f t="shared" si="139"/>
        <v>3.7</v>
      </c>
      <c r="GB148" s="25">
        <f t="shared" si="139"/>
        <v>3.7</v>
      </c>
      <c r="GC148" s="25">
        <f t="shared" si="139"/>
        <v>3.7</v>
      </c>
      <c r="GD148" s="25">
        <f t="shared" si="139"/>
        <v>3.7</v>
      </c>
      <c r="GE148" s="25">
        <f t="shared" si="139"/>
        <v>3.7</v>
      </c>
      <c r="GF148" s="25">
        <f t="shared" si="139"/>
        <v>3.7</v>
      </c>
      <c r="GG148" s="25">
        <f t="shared" si="139"/>
        <v>4.8499999999999996</v>
      </c>
      <c r="GH148" s="25">
        <f t="shared" si="139"/>
        <v>3.7</v>
      </c>
      <c r="GI148" s="25">
        <f t="shared" si="139"/>
        <v>4.03</v>
      </c>
      <c r="GJ148" s="25">
        <f t="shared" si="139"/>
        <v>4.8099999999999996</v>
      </c>
      <c r="GK148" s="25">
        <f t="shared" si="139"/>
        <v>4.34</v>
      </c>
      <c r="GL148" s="25">
        <f t="shared" ref="GL148:IW148" si="140">+MAX(GL87,$Q$63)</f>
        <v>4.05</v>
      </c>
      <c r="GM148" s="25">
        <f t="shared" si="140"/>
        <v>4.96</v>
      </c>
      <c r="GN148" s="25">
        <f t="shared" si="140"/>
        <v>3.7</v>
      </c>
      <c r="GO148" s="25">
        <f t="shared" si="140"/>
        <v>3.7</v>
      </c>
      <c r="GP148" s="25">
        <f t="shared" si="140"/>
        <v>3.95</v>
      </c>
      <c r="GQ148" s="25">
        <f t="shared" si="140"/>
        <v>3.7</v>
      </c>
      <c r="GR148" s="25">
        <f t="shared" si="140"/>
        <v>3.7</v>
      </c>
      <c r="GS148" s="25">
        <f t="shared" si="140"/>
        <v>5.15</v>
      </c>
      <c r="GT148" s="25">
        <f t="shared" si="140"/>
        <v>5.86</v>
      </c>
      <c r="GU148" s="25">
        <f t="shared" si="140"/>
        <v>3.7</v>
      </c>
      <c r="GV148" s="25">
        <f t="shared" si="140"/>
        <v>3.7</v>
      </c>
      <c r="GW148" s="25">
        <f t="shared" si="140"/>
        <v>4.09</v>
      </c>
      <c r="GX148" s="25">
        <f t="shared" si="140"/>
        <v>4.26</v>
      </c>
      <c r="GY148" s="25">
        <f t="shared" si="140"/>
        <v>3.7</v>
      </c>
      <c r="GZ148" s="25">
        <f t="shared" si="140"/>
        <v>3.7</v>
      </c>
      <c r="HA148" s="25">
        <f t="shared" si="140"/>
        <v>3.7</v>
      </c>
      <c r="HB148" s="25">
        <f t="shared" si="140"/>
        <v>3.7</v>
      </c>
      <c r="HC148" s="25">
        <f t="shared" si="140"/>
        <v>4.26</v>
      </c>
      <c r="HD148" s="25">
        <f t="shared" si="140"/>
        <v>4.2699999999999996</v>
      </c>
      <c r="HE148" s="25">
        <f t="shared" si="140"/>
        <v>4.82</v>
      </c>
      <c r="HF148" s="25">
        <f t="shared" si="140"/>
        <v>3.7</v>
      </c>
      <c r="HG148" s="25">
        <f t="shared" si="140"/>
        <v>3.81</v>
      </c>
      <c r="HH148" s="25">
        <f t="shared" si="140"/>
        <v>3.7</v>
      </c>
      <c r="HI148" s="25">
        <f t="shared" si="140"/>
        <v>3.7</v>
      </c>
      <c r="HJ148" s="25">
        <f t="shared" si="140"/>
        <v>3.7</v>
      </c>
      <c r="HK148" s="25">
        <f t="shared" si="140"/>
        <v>4.88</v>
      </c>
      <c r="HL148" s="25">
        <f t="shared" si="140"/>
        <v>5.7</v>
      </c>
      <c r="HM148" s="25">
        <f t="shared" si="140"/>
        <v>3.7</v>
      </c>
      <c r="HN148" s="25">
        <f t="shared" si="140"/>
        <v>5.83</v>
      </c>
      <c r="HO148" s="25">
        <f t="shared" si="140"/>
        <v>4.9000000000000004</v>
      </c>
      <c r="HP148" s="25">
        <f t="shared" si="140"/>
        <v>4.2300000000000004</v>
      </c>
      <c r="HQ148" s="25">
        <f t="shared" si="140"/>
        <v>3.7</v>
      </c>
      <c r="HR148" s="25">
        <f t="shared" si="140"/>
        <v>4.7</v>
      </c>
      <c r="HS148" s="25">
        <f t="shared" si="140"/>
        <v>3.7</v>
      </c>
      <c r="HT148" s="25">
        <f t="shared" si="140"/>
        <v>3.7</v>
      </c>
      <c r="HU148" s="25">
        <f t="shared" si="140"/>
        <v>4.7699999999999996</v>
      </c>
      <c r="HV148" s="25">
        <f t="shared" si="140"/>
        <v>3.7</v>
      </c>
      <c r="HW148" s="25">
        <f t="shared" si="140"/>
        <v>5.14</v>
      </c>
      <c r="HX148" s="25">
        <f t="shared" si="140"/>
        <v>3.7</v>
      </c>
      <c r="HY148" s="25">
        <f t="shared" si="140"/>
        <v>3.88</v>
      </c>
      <c r="HZ148" s="25">
        <f t="shared" si="140"/>
        <v>4.7300000000000004</v>
      </c>
      <c r="IA148" s="25">
        <f t="shared" si="140"/>
        <v>3.7</v>
      </c>
      <c r="IB148" s="25">
        <f t="shared" si="140"/>
        <v>6.09</v>
      </c>
      <c r="IC148" s="25">
        <f t="shared" si="140"/>
        <v>4.34</v>
      </c>
      <c r="ID148" s="25">
        <f t="shared" si="140"/>
        <v>3.7</v>
      </c>
      <c r="IE148" s="25">
        <f t="shared" si="140"/>
        <v>3.7</v>
      </c>
      <c r="IF148" s="25">
        <f t="shared" si="140"/>
        <v>3.7</v>
      </c>
      <c r="IG148" s="25">
        <f t="shared" si="140"/>
        <v>3.7</v>
      </c>
      <c r="IH148" s="25">
        <f t="shared" si="140"/>
        <v>3.7</v>
      </c>
      <c r="II148" s="25">
        <f t="shared" si="140"/>
        <v>4.34</v>
      </c>
      <c r="IJ148" s="25">
        <f t="shared" si="140"/>
        <v>5.07</v>
      </c>
      <c r="IK148" s="25">
        <f t="shared" si="140"/>
        <v>3.96</v>
      </c>
      <c r="IL148" s="25">
        <f t="shared" si="140"/>
        <v>3.7</v>
      </c>
      <c r="IM148" s="25">
        <f t="shared" si="140"/>
        <v>3.7</v>
      </c>
      <c r="IN148" s="25">
        <f t="shared" si="140"/>
        <v>3.7</v>
      </c>
      <c r="IO148" s="25">
        <f t="shared" si="140"/>
        <v>3.7</v>
      </c>
      <c r="IP148" s="25">
        <f t="shared" si="140"/>
        <v>4.08</v>
      </c>
      <c r="IQ148" s="25">
        <f t="shared" si="140"/>
        <v>3.7</v>
      </c>
      <c r="IR148" s="25">
        <f t="shared" si="140"/>
        <v>4.49</v>
      </c>
      <c r="IS148" s="25">
        <f t="shared" si="140"/>
        <v>5.46</v>
      </c>
      <c r="IT148" s="25">
        <f t="shared" si="140"/>
        <v>3.7</v>
      </c>
      <c r="IU148" s="25">
        <f t="shared" si="140"/>
        <v>3.7</v>
      </c>
      <c r="IV148" s="25">
        <f t="shared" si="140"/>
        <v>3.7</v>
      </c>
      <c r="IW148" s="25">
        <f t="shared" si="140"/>
        <v>3.7</v>
      </c>
      <c r="IX148" s="25">
        <f t="shared" ref="IX148:LI148" si="141">+MAX(IX87,$Q$63)</f>
        <v>5.0199999999999996</v>
      </c>
      <c r="IY148" s="25">
        <f t="shared" si="141"/>
        <v>3.7</v>
      </c>
      <c r="IZ148" s="25">
        <f t="shared" si="141"/>
        <v>3.7</v>
      </c>
      <c r="JA148" s="25">
        <f t="shared" si="141"/>
        <v>4.5</v>
      </c>
      <c r="JB148" s="25">
        <f t="shared" si="141"/>
        <v>3.7</v>
      </c>
      <c r="JC148" s="25">
        <f t="shared" si="141"/>
        <v>4.32</v>
      </c>
      <c r="JD148" s="25">
        <f t="shared" si="141"/>
        <v>4.3099999999999996</v>
      </c>
      <c r="JE148" s="25">
        <f t="shared" si="141"/>
        <v>3.7</v>
      </c>
      <c r="JF148" s="25">
        <f t="shared" si="141"/>
        <v>4.2300000000000004</v>
      </c>
      <c r="JG148" s="25">
        <f t="shared" si="141"/>
        <v>4.84</v>
      </c>
      <c r="JH148" s="25">
        <f t="shared" si="141"/>
        <v>3.7</v>
      </c>
      <c r="JI148" s="25">
        <f t="shared" si="141"/>
        <v>3.94</v>
      </c>
      <c r="JJ148" s="25">
        <f t="shared" si="141"/>
        <v>3.7</v>
      </c>
      <c r="JK148" s="25">
        <f t="shared" si="141"/>
        <v>3.7</v>
      </c>
      <c r="JL148" s="25">
        <f t="shared" si="141"/>
        <v>4.59</v>
      </c>
      <c r="JM148" s="25">
        <f t="shared" si="141"/>
        <v>3.7</v>
      </c>
      <c r="JN148" s="25">
        <f t="shared" si="141"/>
        <v>3.7</v>
      </c>
      <c r="JO148" s="25">
        <f t="shared" si="141"/>
        <v>3.7</v>
      </c>
      <c r="JP148" s="25">
        <f t="shared" si="141"/>
        <v>3.7</v>
      </c>
      <c r="JQ148" s="25">
        <f t="shared" si="141"/>
        <v>3.7</v>
      </c>
      <c r="JR148" s="25">
        <f t="shared" si="141"/>
        <v>3.7</v>
      </c>
      <c r="JS148" s="25">
        <f t="shared" si="141"/>
        <v>3.7</v>
      </c>
      <c r="JT148" s="25">
        <f t="shared" si="141"/>
        <v>3.7</v>
      </c>
      <c r="JU148" s="25">
        <f t="shared" si="141"/>
        <v>3.7</v>
      </c>
      <c r="JV148" s="25">
        <f t="shared" si="141"/>
        <v>4.08</v>
      </c>
      <c r="JW148" s="25">
        <f t="shared" si="141"/>
        <v>3.7</v>
      </c>
      <c r="JX148" s="25">
        <f t="shared" si="141"/>
        <v>4.08</v>
      </c>
      <c r="JY148" s="25">
        <f t="shared" si="141"/>
        <v>5.09</v>
      </c>
      <c r="JZ148" s="25">
        <f t="shared" si="141"/>
        <v>4.45</v>
      </c>
      <c r="KA148" s="25">
        <f t="shared" si="141"/>
        <v>4.17</v>
      </c>
      <c r="KB148" s="25">
        <f t="shared" si="141"/>
        <v>3.7</v>
      </c>
      <c r="KC148" s="25">
        <f t="shared" si="141"/>
        <v>3.86</v>
      </c>
      <c r="KD148" s="25">
        <f t="shared" si="141"/>
        <v>4.2699999999999996</v>
      </c>
      <c r="KE148" s="25">
        <f t="shared" si="141"/>
        <v>3.7</v>
      </c>
      <c r="KF148" s="25">
        <f t="shared" si="141"/>
        <v>3.7</v>
      </c>
      <c r="KG148" s="25">
        <f t="shared" si="141"/>
        <v>5.09</v>
      </c>
      <c r="KH148" s="25">
        <f t="shared" si="141"/>
        <v>4.5599999999999996</v>
      </c>
      <c r="KI148" s="25">
        <f t="shared" si="141"/>
        <v>3.7</v>
      </c>
      <c r="KJ148" s="25">
        <f t="shared" si="141"/>
        <v>3.7</v>
      </c>
      <c r="KK148" s="25">
        <f t="shared" si="141"/>
        <v>3.7</v>
      </c>
      <c r="KL148" s="25">
        <f t="shared" si="141"/>
        <v>3.7</v>
      </c>
      <c r="KM148" s="25">
        <f t="shared" si="141"/>
        <v>4.72</v>
      </c>
      <c r="KN148" s="25">
        <f t="shared" si="141"/>
        <v>3.82</v>
      </c>
      <c r="KO148" s="25">
        <f t="shared" si="141"/>
        <v>4.0599999999999996</v>
      </c>
      <c r="KP148" s="25">
        <f t="shared" si="141"/>
        <v>3.7</v>
      </c>
      <c r="KQ148" s="25">
        <f t="shared" si="141"/>
        <v>3.79</v>
      </c>
      <c r="KR148" s="25">
        <f t="shared" si="141"/>
        <v>3.7</v>
      </c>
      <c r="KS148" s="25">
        <f t="shared" si="141"/>
        <v>5.04</v>
      </c>
      <c r="KT148" s="25">
        <f t="shared" si="141"/>
        <v>3.7</v>
      </c>
      <c r="KU148" s="25">
        <f t="shared" si="141"/>
        <v>3.7</v>
      </c>
      <c r="KV148" s="25">
        <f t="shared" si="141"/>
        <v>3.7</v>
      </c>
      <c r="KW148" s="25">
        <f t="shared" si="141"/>
        <v>3.7</v>
      </c>
      <c r="KX148" s="25">
        <f t="shared" si="141"/>
        <v>3.74</v>
      </c>
      <c r="KY148" s="25">
        <f t="shared" si="141"/>
        <v>4.3899999999999997</v>
      </c>
      <c r="KZ148" s="25">
        <f t="shared" si="141"/>
        <v>4.99</v>
      </c>
      <c r="LA148" s="25">
        <f t="shared" si="141"/>
        <v>3.7</v>
      </c>
      <c r="LB148" s="25">
        <f t="shared" si="141"/>
        <v>4.7</v>
      </c>
      <c r="LC148" s="25">
        <f t="shared" si="141"/>
        <v>3.72</v>
      </c>
      <c r="LD148" s="25">
        <f t="shared" si="141"/>
        <v>3.7</v>
      </c>
      <c r="LE148" s="25">
        <f t="shared" si="141"/>
        <v>3.7</v>
      </c>
      <c r="LF148" s="25">
        <f t="shared" si="141"/>
        <v>3.7</v>
      </c>
      <c r="LG148" s="25">
        <f t="shared" si="141"/>
        <v>3.7</v>
      </c>
      <c r="LH148" s="25">
        <f t="shared" si="141"/>
        <v>4.67</v>
      </c>
      <c r="LI148" s="25">
        <f t="shared" si="141"/>
        <v>3.7</v>
      </c>
      <c r="LJ148" s="25">
        <f t="shared" ref="LJ148:NU148" si="142">+MAX(LJ87,$Q$63)</f>
        <v>3.91</v>
      </c>
      <c r="LK148" s="25">
        <f t="shared" si="142"/>
        <v>3.7</v>
      </c>
      <c r="LL148" s="25">
        <f t="shared" si="142"/>
        <v>4.3499999999999996</v>
      </c>
      <c r="LM148" s="25">
        <f t="shared" si="142"/>
        <v>4.0999999999999996</v>
      </c>
      <c r="LN148" s="25">
        <f t="shared" si="142"/>
        <v>3.7</v>
      </c>
      <c r="LO148" s="25">
        <f t="shared" si="142"/>
        <v>3.92</v>
      </c>
      <c r="LP148" s="25">
        <f t="shared" si="142"/>
        <v>3.7</v>
      </c>
      <c r="LQ148" s="25">
        <f t="shared" si="142"/>
        <v>3.7</v>
      </c>
      <c r="LR148" s="25">
        <f t="shared" si="142"/>
        <v>3.7</v>
      </c>
      <c r="LS148" s="25">
        <f t="shared" si="142"/>
        <v>3.7</v>
      </c>
      <c r="LT148" s="25">
        <f t="shared" si="142"/>
        <v>4.29</v>
      </c>
      <c r="LU148" s="25">
        <f t="shared" si="142"/>
        <v>4.62</v>
      </c>
      <c r="LV148" s="25">
        <f t="shared" si="142"/>
        <v>3.7</v>
      </c>
      <c r="LW148" s="25">
        <f t="shared" si="142"/>
        <v>4.13</v>
      </c>
      <c r="LX148" s="25">
        <f t="shared" si="142"/>
        <v>3.7</v>
      </c>
      <c r="LY148" s="25">
        <f t="shared" si="142"/>
        <v>4.29</v>
      </c>
      <c r="LZ148" s="25">
        <f t="shared" si="142"/>
        <v>4.2300000000000004</v>
      </c>
      <c r="MA148" s="25">
        <f t="shared" si="142"/>
        <v>4.29</v>
      </c>
      <c r="MB148" s="25">
        <f t="shared" si="142"/>
        <v>4.38</v>
      </c>
      <c r="MC148" s="25">
        <f t="shared" si="142"/>
        <v>3.7</v>
      </c>
      <c r="MD148" s="25">
        <f t="shared" si="142"/>
        <v>3.7</v>
      </c>
      <c r="ME148" s="25">
        <f t="shared" si="142"/>
        <v>4.09</v>
      </c>
      <c r="MF148" s="25">
        <f t="shared" si="142"/>
        <v>4.74</v>
      </c>
      <c r="MG148" s="25">
        <f t="shared" si="142"/>
        <v>4.47</v>
      </c>
      <c r="MH148" s="25">
        <f t="shared" si="142"/>
        <v>3.7</v>
      </c>
      <c r="MI148" s="25">
        <f t="shared" si="142"/>
        <v>3.94</v>
      </c>
      <c r="MJ148" s="25">
        <f t="shared" si="142"/>
        <v>4.24</v>
      </c>
      <c r="MK148" s="25">
        <f t="shared" si="142"/>
        <v>3.86</v>
      </c>
      <c r="ML148" s="25">
        <f t="shared" si="142"/>
        <v>3.7</v>
      </c>
      <c r="MM148" s="25">
        <f t="shared" si="142"/>
        <v>3.7</v>
      </c>
      <c r="MN148" s="25">
        <f t="shared" si="142"/>
        <v>3.7</v>
      </c>
      <c r="MO148" s="25">
        <f t="shared" si="142"/>
        <v>4.79</v>
      </c>
      <c r="MP148" s="25">
        <f t="shared" si="142"/>
        <v>3.7</v>
      </c>
      <c r="MQ148" s="25">
        <f t="shared" si="142"/>
        <v>3.94</v>
      </c>
      <c r="MR148" s="25">
        <f t="shared" si="142"/>
        <v>3.7</v>
      </c>
      <c r="MS148" s="25">
        <f t="shared" si="142"/>
        <v>3.7</v>
      </c>
      <c r="MT148" s="25">
        <f t="shared" si="142"/>
        <v>3.92</v>
      </c>
      <c r="MU148" s="25">
        <f t="shared" si="142"/>
        <v>3.7</v>
      </c>
      <c r="MV148" s="25">
        <f t="shared" si="142"/>
        <v>4.22</v>
      </c>
      <c r="MW148" s="25">
        <f t="shared" si="142"/>
        <v>3.7</v>
      </c>
      <c r="MX148" s="25">
        <f t="shared" si="142"/>
        <v>5.0599999999999996</v>
      </c>
      <c r="MY148" s="25">
        <f t="shared" si="142"/>
        <v>4.55</v>
      </c>
      <c r="MZ148" s="25">
        <f t="shared" si="142"/>
        <v>4.38</v>
      </c>
      <c r="NA148" s="25">
        <f t="shared" si="142"/>
        <v>3.95</v>
      </c>
      <c r="NB148" s="25">
        <f t="shared" si="142"/>
        <v>3.82</v>
      </c>
      <c r="NC148" s="25">
        <f t="shared" si="142"/>
        <v>3.7</v>
      </c>
      <c r="ND148" s="25">
        <f t="shared" si="142"/>
        <v>3.79</v>
      </c>
      <c r="NE148" s="25">
        <f t="shared" si="142"/>
        <v>3.7</v>
      </c>
      <c r="NF148" s="25">
        <f t="shared" si="142"/>
        <v>3.7</v>
      </c>
      <c r="NG148" s="25">
        <f t="shared" si="142"/>
        <v>3.7</v>
      </c>
      <c r="NH148" s="25">
        <f t="shared" si="142"/>
        <v>5.73</v>
      </c>
      <c r="NI148" s="25">
        <f t="shared" si="142"/>
        <v>3.7</v>
      </c>
      <c r="NJ148" s="25">
        <f t="shared" si="142"/>
        <v>3.87</v>
      </c>
      <c r="NK148" s="25">
        <f t="shared" si="142"/>
        <v>3.7</v>
      </c>
      <c r="NL148" s="25">
        <f t="shared" si="142"/>
        <v>3.77</v>
      </c>
      <c r="NM148" s="25">
        <f t="shared" si="142"/>
        <v>3.7</v>
      </c>
      <c r="NN148" s="25">
        <f t="shared" si="142"/>
        <v>3.7</v>
      </c>
      <c r="NO148" s="25">
        <f t="shared" si="142"/>
        <v>3.7</v>
      </c>
      <c r="NP148" s="25">
        <f t="shared" si="142"/>
        <v>3.7</v>
      </c>
      <c r="NQ148" s="25">
        <f t="shared" si="142"/>
        <v>3.7</v>
      </c>
      <c r="NR148" s="25">
        <f t="shared" si="142"/>
        <v>3.7</v>
      </c>
      <c r="NS148" s="25">
        <f t="shared" si="142"/>
        <v>5.16</v>
      </c>
      <c r="NT148" s="25">
        <f t="shared" si="142"/>
        <v>3.77</v>
      </c>
      <c r="NU148" s="25">
        <f t="shared" si="142"/>
        <v>3.7</v>
      </c>
      <c r="NV148" s="25">
        <f t="shared" ref="NV148:QG148" si="143">+MAX(NV87,$Q$63)</f>
        <v>4.2</v>
      </c>
      <c r="NW148" s="25">
        <f t="shared" si="143"/>
        <v>4.18</v>
      </c>
      <c r="NX148" s="25">
        <f t="shared" si="143"/>
        <v>4.8600000000000003</v>
      </c>
      <c r="NY148" s="25">
        <f t="shared" si="143"/>
        <v>3.7</v>
      </c>
      <c r="NZ148" s="25">
        <f t="shared" si="143"/>
        <v>3.77</v>
      </c>
      <c r="OA148" s="25">
        <f t="shared" si="143"/>
        <v>3.7</v>
      </c>
      <c r="OB148" s="25">
        <f t="shared" si="143"/>
        <v>3.7</v>
      </c>
      <c r="OC148" s="25">
        <f t="shared" si="143"/>
        <v>3.83</v>
      </c>
      <c r="OD148" s="25">
        <f t="shared" si="143"/>
        <v>3.7</v>
      </c>
      <c r="OE148" s="25">
        <f t="shared" si="143"/>
        <v>3.94</v>
      </c>
      <c r="OF148" s="25">
        <f t="shared" si="143"/>
        <v>3.7</v>
      </c>
      <c r="OG148" s="25">
        <f t="shared" si="143"/>
        <v>3.7</v>
      </c>
      <c r="OH148" s="25">
        <f t="shared" si="143"/>
        <v>3.7</v>
      </c>
      <c r="OI148" s="25">
        <f t="shared" si="143"/>
        <v>3.7</v>
      </c>
      <c r="OJ148" s="25">
        <f t="shared" si="143"/>
        <v>3.7</v>
      </c>
      <c r="OK148" s="25">
        <f t="shared" si="143"/>
        <v>3.97</v>
      </c>
      <c r="OL148" s="25">
        <f t="shared" si="143"/>
        <v>3.7</v>
      </c>
      <c r="OM148" s="25">
        <f t="shared" si="143"/>
        <v>3.7</v>
      </c>
      <c r="ON148" s="25">
        <f t="shared" si="143"/>
        <v>4.2300000000000004</v>
      </c>
      <c r="OO148" s="25">
        <f t="shared" si="143"/>
        <v>3.7</v>
      </c>
      <c r="OP148" s="25">
        <f t="shared" si="143"/>
        <v>4.9400000000000004</v>
      </c>
      <c r="OQ148" s="25">
        <f t="shared" si="143"/>
        <v>3.7</v>
      </c>
      <c r="OR148" s="25">
        <f t="shared" si="143"/>
        <v>4.01</v>
      </c>
      <c r="OS148" s="25">
        <f t="shared" si="143"/>
        <v>4.3099999999999996</v>
      </c>
      <c r="OT148" s="25">
        <f t="shared" si="143"/>
        <v>3.7</v>
      </c>
      <c r="OU148" s="25">
        <f t="shared" si="143"/>
        <v>3.91</v>
      </c>
      <c r="OV148" s="25">
        <f t="shared" si="143"/>
        <v>3.7</v>
      </c>
      <c r="OW148" s="25">
        <f t="shared" si="143"/>
        <v>5.39</v>
      </c>
      <c r="OX148" s="25">
        <f t="shared" si="143"/>
        <v>4.3099999999999996</v>
      </c>
      <c r="OY148" s="25">
        <f t="shared" si="143"/>
        <v>5.38</v>
      </c>
      <c r="OZ148" s="25">
        <f t="shared" si="143"/>
        <v>3.7</v>
      </c>
      <c r="PA148" s="25">
        <f t="shared" si="143"/>
        <v>3.82</v>
      </c>
      <c r="PB148" s="25">
        <f t="shared" si="143"/>
        <v>3.83</v>
      </c>
      <c r="PC148" s="25">
        <f t="shared" si="143"/>
        <v>4.34</v>
      </c>
      <c r="PD148" s="25">
        <f t="shared" si="143"/>
        <v>4.03</v>
      </c>
      <c r="PE148" s="25">
        <f t="shared" si="143"/>
        <v>3.7</v>
      </c>
      <c r="PF148" s="25">
        <f t="shared" si="143"/>
        <v>4.12</v>
      </c>
      <c r="PG148" s="25">
        <f t="shared" si="143"/>
        <v>3.7</v>
      </c>
      <c r="PH148" s="25">
        <f t="shared" si="143"/>
        <v>3.7</v>
      </c>
      <c r="PI148" s="25">
        <f t="shared" si="143"/>
        <v>3.7</v>
      </c>
      <c r="PJ148" s="25">
        <f t="shared" si="143"/>
        <v>3.7</v>
      </c>
      <c r="PK148" s="25">
        <f t="shared" si="143"/>
        <v>3.7</v>
      </c>
      <c r="PL148" s="25">
        <f t="shared" si="143"/>
        <v>3.7</v>
      </c>
      <c r="PM148" s="25">
        <f t="shared" si="143"/>
        <v>3.85</v>
      </c>
      <c r="PN148" s="25">
        <f t="shared" si="143"/>
        <v>4.0999999999999996</v>
      </c>
      <c r="PO148" s="25">
        <f t="shared" si="143"/>
        <v>4.2300000000000004</v>
      </c>
      <c r="PP148" s="25">
        <f t="shared" si="143"/>
        <v>4.57</v>
      </c>
      <c r="PQ148" s="25">
        <f t="shared" si="143"/>
        <v>3.7</v>
      </c>
      <c r="PR148" s="25">
        <f t="shared" si="143"/>
        <v>3.7</v>
      </c>
      <c r="PS148" s="25">
        <f t="shared" si="143"/>
        <v>3.72</v>
      </c>
      <c r="PT148" s="25">
        <f t="shared" si="143"/>
        <v>4.18</v>
      </c>
      <c r="PU148" s="25">
        <f t="shared" si="143"/>
        <v>4</v>
      </c>
      <c r="PV148" s="25">
        <f t="shared" si="143"/>
        <v>3.7</v>
      </c>
      <c r="PW148" s="25">
        <f t="shared" si="143"/>
        <v>3.7</v>
      </c>
      <c r="PX148" s="25">
        <f t="shared" si="143"/>
        <v>5.74</v>
      </c>
      <c r="PY148" s="25">
        <f t="shared" si="143"/>
        <v>3.7</v>
      </c>
      <c r="PZ148" s="25">
        <f t="shared" si="143"/>
        <v>3.7</v>
      </c>
      <c r="QA148" s="25">
        <f t="shared" si="143"/>
        <v>3.7</v>
      </c>
      <c r="QB148" s="25">
        <f t="shared" si="143"/>
        <v>4.5599999999999996</v>
      </c>
      <c r="QC148" s="25">
        <f t="shared" si="143"/>
        <v>3.7</v>
      </c>
      <c r="QD148" s="25">
        <f t="shared" si="143"/>
        <v>3.7</v>
      </c>
      <c r="QE148" s="25">
        <f t="shared" si="143"/>
        <v>5.8</v>
      </c>
      <c r="QF148" s="25">
        <f t="shared" si="143"/>
        <v>4.16</v>
      </c>
      <c r="QG148" s="25">
        <f t="shared" si="143"/>
        <v>3.7</v>
      </c>
      <c r="QH148" s="25">
        <f t="shared" ref="QH148:SG148" si="144">+MAX(QH87,$Q$63)</f>
        <v>4.2699999999999996</v>
      </c>
      <c r="QI148" s="25">
        <f t="shared" si="144"/>
        <v>3.7</v>
      </c>
      <c r="QJ148" s="25">
        <f t="shared" si="144"/>
        <v>3.7</v>
      </c>
      <c r="QK148" s="25">
        <f t="shared" si="144"/>
        <v>3.7</v>
      </c>
      <c r="QL148" s="25">
        <f t="shared" si="144"/>
        <v>3.7</v>
      </c>
      <c r="QM148" s="25">
        <f t="shared" si="144"/>
        <v>3.7</v>
      </c>
      <c r="QN148" s="25">
        <f t="shared" si="144"/>
        <v>3.7</v>
      </c>
      <c r="QO148" s="25">
        <f t="shared" si="144"/>
        <v>4.53</v>
      </c>
      <c r="QP148" s="25">
        <f t="shared" si="144"/>
        <v>3.84</v>
      </c>
      <c r="QQ148" s="25">
        <f t="shared" si="144"/>
        <v>5.55</v>
      </c>
      <c r="QR148" s="25">
        <f t="shared" si="144"/>
        <v>3.7</v>
      </c>
      <c r="QS148" s="25">
        <f t="shared" si="144"/>
        <v>3.7</v>
      </c>
      <c r="QT148" s="25">
        <f t="shared" si="144"/>
        <v>4.3099999999999996</v>
      </c>
      <c r="QU148" s="25">
        <f t="shared" si="144"/>
        <v>4.0999999999999996</v>
      </c>
      <c r="QV148" s="25">
        <f t="shared" si="144"/>
        <v>3.7</v>
      </c>
      <c r="QW148" s="25">
        <f t="shared" si="144"/>
        <v>4.16</v>
      </c>
      <c r="QX148" s="25">
        <f t="shared" si="144"/>
        <v>3.7</v>
      </c>
      <c r="QY148" s="25">
        <f t="shared" si="144"/>
        <v>3.7</v>
      </c>
      <c r="QZ148" s="25">
        <f t="shared" si="144"/>
        <v>3.7</v>
      </c>
      <c r="RA148" s="25">
        <f t="shared" si="144"/>
        <v>4.9400000000000004</v>
      </c>
      <c r="RB148" s="25">
        <f t="shared" si="144"/>
        <v>3.7</v>
      </c>
      <c r="RC148" s="25">
        <f t="shared" si="144"/>
        <v>3.7</v>
      </c>
      <c r="RD148" s="25">
        <f t="shared" si="144"/>
        <v>3.79</v>
      </c>
      <c r="RE148" s="25">
        <f t="shared" si="144"/>
        <v>3.7</v>
      </c>
      <c r="RF148" s="25">
        <f t="shared" si="144"/>
        <v>7.03</v>
      </c>
      <c r="RG148" s="25">
        <f t="shared" si="144"/>
        <v>5.89</v>
      </c>
      <c r="RH148" s="25">
        <f t="shared" si="144"/>
        <v>3.7</v>
      </c>
      <c r="RI148" s="25">
        <f t="shared" si="144"/>
        <v>3.7</v>
      </c>
      <c r="RJ148" s="25">
        <f t="shared" si="144"/>
        <v>3.85</v>
      </c>
      <c r="RK148" s="25">
        <f t="shared" si="144"/>
        <v>3.7</v>
      </c>
      <c r="RL148" s="25">
        <f t="shared" si="144"/>
        <v>4.42</v>
      </c>
      <c r="RM148" s="25">
        <f t="shared" si="144"/>
        <v>4.3899999999999997</v>
      </c>
      <c r="RN148" s="25">
        <f t="shared" si="144"/>
        <v>3.7</v>
      </c>
      <c r="RO148" s="25">
        <f t="shared" si="144"/>
        <v>4.1399999999999997</v>
      </c>
      <c r="RP148" s="25">
        <f t="shared" si="144"/>
        <v>4.49</v>
      </c>
      <c r="RQ148" s="25">
        <f t="shared" si="144"/>
        <v>3.7</v>
      </c>
      <c r="RR148" s="25">
        <f t="shared" si="144"/>
        <v>3.7</v>
      </c>
      <c r="RS148" s="25">
        <f t="shared" si="144"/>
        <v>4.3899999999999997</v>
      </c>
      <c r="RT148" s="25">
        <f t="shared" si="144"/>
        <v>5.07</v>
      </c>
      <c r="RU148" s="25">
        <f t="shared" si="144"/>
        <v>3.7</v>
      </c>
      <c r="RV148" s="25">
        <f t="shared" si="144"/>
        <v>3.7</v>
      </c>
      <c r="RW148" s="25">
        <f t="shared" si="144"/>
        <v>3.7</v>
      </c>
      <c r="RX148" s="25">
        <f t="shared" si="144"/>
        <v>4.57</v>
      </c>
      <c r="RY148" s="25">
        <f t="shared" si="144"/>
        <v>5.61</v>
      </c>
      <c r="RZ148" s="25">
        <f t="shared" si="144"/>
        <v>3.75</v>
      </c>
      <c r="SA148" s="25">
        <f t="shared" si="144"/>
        <v>3.86</v>
      </c>
      <c r="SB148" s="25">
        <f t="shared" si="144"/>
        <v>3.7</v>
      </c>
      <c r="SC148" s="25">
        <f t="shared" si="144"/>
        <v>3.7</v>
      </c>
      <c r="SD148" s="25">
        <f t="shared" si="144"/>
        <v>3.7</v>
      </c>
      <c r="SE148" s="25">
        <f t="shared" si="144"/>
        <v>5.44</v>
      </c>
      <c r="SF148" s="25">
        <f t="shared" si="144"/>
        <v>3.8</v>
      </c>
      <c r="SG148" s="25">
        <f t="shared" si="144"/>
        <v>3.83</v>
      </c>
    </row>
    <row r="149" spans="1:502">
      <c r="A149" t="s">
        <v>577</v>
      </c>
      <c r="B149">
        <f t="shared" ref="B149:BM149" si="145">+MAX(0.7*$Y$61,B88)</f>
        <v>183.7</v>
      </c>
      <c r="C149">
        <f t="shared" si="145"/>
        <v>166.6</v>
      </c>
      <c r="D149">
        <f t="shared" si="145"/>
        <v>188.4</v>
      </c>
      <c r="E149">
        <f t="shared" si="145"/>
        <v>158.4</v>
      </c>
      <c r="F149">
        <f t="shared" si="145"/>
        <v>171</v>
      </c>
      <c r="G149">
        <f t="shared" si="145"/>
        <v>167.1</v>
      </c>
      <c r="H149">
        <f t="shared" si="145"/>
        <v>181.3</v>
      </c>
      <c r="I149">
        <f t="shared" si="145"/>
        <v>167</v>
      </c>
      <c r="J149">
        <f t="shared" si="145"/>
        <v>192.3</v>
      </c>
      <c r="K149">
        <f t="shared" si="145"/>
        <v>154.1</v>
      </c>
      <c r="L149">
        <f t="shared" si="145"/>
        <v>161.4</v>
      </c>
      <c r="M149">
        <f t="shared" si="145"/>
        <v>170.3</v>
      </c>
      <c r="N149">
        <f t="shared" si="145"/>
        <v>194.2</v>
      </c>
      <c r="O149">
        <f t="shared" si="145"/>
        <v>173.1</v>
      </c>
      <c r="P149">
        <f t="shared" si="145"/>
        <v>175</v>
      </c>
      <c r="Q149">
        <f t="shared" si="145"/>
        <v>163.69999999999999</v>
      </c>
      <c r="R149">
        <f t="shared" si="145"/>
        <v>174.4</v>
      </c>
      <c r="S149">
        <f t="shared" si="145"/>
        <v>164.1</v>
      </c>
      <c r="T149">
        <f t="shared" si="145"/>
        <v>155.69999999999999</v>
      </c>
      <c r="U149">
        <f t="shared" si="145"/>
        <v>176.7</v>
      </c>
      <c r="V149">
        <f t="shared" si="145"/>
        <v>168.2</v>
      </c>
      <c r="W149">
        <f t="shared" si="145"/>
        <v>169.3</v>
      </c>
      <c r="X149">
        <f t="shared" si="145"/>
        <v>170.9</v>
      </c>
      <c r="Y149">
        <f t="shared" si="145"/>
        <v>171.9</v>
      </c>
      <c r="Z149">
        <f t="shared" si="145"/>
        <v>179.9</v>
      </c>
      <c r="AA149">
        <f t="shared" si="145"/>
        <v>159.4</v>
      </c>
      <c r="AB149">
        <f t="shared" si="145"/>
        <v>170.3</v>
      </c>
      <c r="AC149">
        <f t="shared" si="145"/>
        <v>195.3</v>
      </c>
      <c r="AD149">
        <f t="shared" si="145"/>
        <v>174.8</v>
      </c>
      <c r="AE149">
        <f t="shared" si="145"/>
        <v>167.1</v>
      </c>
      <c r="AF149">
        <f t="shared" si="145"/>
        <v>156.5</v>
      </c>
      <c r="AG149">
        <f t="shared" si="145"/>
        <v>174.6</v>
      </c>
      <c r="AH149">
        <f t="shared" si="145"/>
        <v>163.6</v>
      </c>
      <c r="AI149">
        <f t="shared" si="145"/>
        <v>177.7</v>
      </c>
      <c r="AJ149">
        <f t="shared" si="145"/>
        <v>159.5</v>
      </c>
      <c r="AK149">
        <f t="shared" si="145"/>
        <v>175.7</v>
      </c>
      <c r="AL149">
        <f t="shared" si="145"/>
        <v>173</v>
      </c>
      <c r="AM149">
        <f t="shared" si="145"/>
        <v>172.6</v>
      </c>
      <c r="AN149">
        <f t="shared" si="145"/>
        <v>174</v>
      </c>
      <c r="AO149">
        <f t="shared" si="145"/>
        <v>176.6</v>
      </c>
      <c r="AP149">
        <f t="shared" si="145"/>
        <v>149.30000000000001</v>
      </c>
      <c r="AQ149">
        <f t="shared" si="145"/>
        <v>164.4</v>
      </c>
      <c r="AR149">
        <f t="shared" si="145"/>
        <v>172.7</v>
      </c>
      <c r="AS149">
        <f t="shared" si="145"/>
        <v>148.19999999999999</v>
      </c>
      <c r="AT149">
        <f t="shared" si="145"/>
        <v>165</v>
      </c>
      <c r="AU149">
        <f t="shared" si="145"/>
        <v>167.7</v>
      </c>
      <c r="AV149">
        <f t="shared" si="145"/>
        <v>168.3</v>
      </c>
      <c r="AW149">
        <f t="shared" si="145"/>
        <v>157.80000000000001</v>
      </c>
      <c r="AX149">
        <f t="shared" si="145"/>
        <v>162.9</v>
      </c>
      <c r="AY149">
        <f t="shared" si="145"/>
        <v>177.2</v>
      </c>
      <c r="AZ149">
        <f t="shared" si="145"/>
        <v>175.4</v>
      </c>
      <c r="BA149">
        <f t="shared" si="145"/>
        <v>181.3</v>
      </c>
      <c r="BB149">
        <f t="shared" si="145"/>
        <v>178.6</v>
      </c>
      <c r="BC149">
        <f t="shared" si="145"/>
        <v>176.5</v>
      </c>
      <c r="BD149">
        <f t="shared" si="145"/>
        <v>176.3</v>
      </c>
      <c r="BE149">
        <f t="shared" si="145"/>
        <v>198.2</v>
      </c>
      <c r="BF149">
        <f t="shared" si="145"/>
        <v>186.3</v>
      </c>
      <c r="BG149">
        <f t="shared" si="145"/>
        <v>175.9</v>
      </c>
      <c r="BH149">
        <f t="shared" si="145"/>
        <v>164.9</v>
      </c>
      <c r="BI149">
        <f t="shared" si="145"/>
        <v>166.8</v>
      </c>
      <c r="BJ149">
        <f t="shared" si="145"/>
        <v>167.8</v>
      </c>
      <c r="BK149">
        <f t="shared" si="145"/>
        <v>162.30000000000001</v>
      </c>
      <c r="BL149">
        <f t="shared" si="145"/>
        <v>176.6</v>
      </c>
      <c r="BM149">
        <f t="shared" si="145"/>
        <v>173.6</v>
      </c>
      <c r="BN149">
        <f t="shared" ref="BN149:DY149" si="146">+MAX(0.7*$Y$61,BN88)</f>
        <v>172.5</v>
      </c>
      <c r="BO149">
        <f t="shared" si="146"/>
        <v>165.5</v>
      </c>
      <c r="BP149">
        <f t="shared" si="146"/>
        <v>178.6</v>
      </c>
      <c r="BQ149">
        <f t="shared" si="146"/>
        <v>160</v>
      </c>
      <c r="BR149">
        <f t="shared" si="146"/>
        <v>181.2</v>
      </c>
      <c r="BS149">
        <f t="shared" si="146"/>
        <v>169.1</v>
      </c>
      <c r="BT149">
        <f t="shared" si="146"/>
        <v>178.3</v>
      </c>
      <c r="BU149">
        <f t="shared" si="146"/>
        <v>160.1</v>
      </c>
      <c r="BV149">
        <f t="shared" si="146"/>
        <v>191.6</v>
      </c>
      <c r="BW149">
        <f t="shared" si="146"/>
        <v>171.3</v>
      </c>
      <c r="BX149">
        <f t="shared" si="146"/>
        <v>174.8</v>
      </c>
      <c r="BY149">
        <f t="shared" si="146"/>
        <v>169</v>
      </c>
      <c r="BZ149">
        <f t="shared" si="146"/>
        <v>163.19999999999999</v>
      </c>
      <c r="CA149">
        <f t="shared" si="146"/>
        <v>168.7</v>
      </c>
      <c r="CB149">
        <f t="shared" si="146"/>
        <v>174.2</v>
      </c>
      <c r="CC149">
        <f t="shared" si="146"/>
        <v>166.8</v>
      </c>
      <c r="CD149">
        <f t="shared" si="146"/>
        <v>176.9</v>
      </c>
      <c r="CE149">
        <f t="shared" si="146"/>
        <v>168.8</v>
      </c>
      <c r="CF149">
        <f t="shared" si="146"/>
        <v>162</v>
      </c>
      <c r="CG149">
        <f t="shared" si="146"/>
        <v>176.1</v>
      </c>
      <c r="CH149">
        <f t="shared" si="146"/>
        <v>176.9</v>
      </c>
      <c r="CI149">
        <f t="shared" si="146"/>
        <v>167.8</v>
      </c>
      <c r="CJ149">
        <f t="shared" si="146"/>
        <v>184.6</v>
      </c>
      <c r="CK149">
        <f t="shared" si="146"/>
        <v>171.3</v>
      </c>
      <c r="CL149">
        <f t="shared" si="146"/>
        <v>167.4</v>
      </c>
      <c r="CM149">
        <f t="shared" si="146"/>
        <v>173.6</v>
      </c>
      <c r="CN149">
        <f t="shared" si="146"/>
        <v>172.5</v>
      </c>
      <c r="CO149">
        <f t="shared" si="146"/>
        <v>194</v>
      </c>
      <c r="CP149">
        <f t="shared" si="146"/>
        <v>169.6</v>
      </c>
      <c r="CQ149">
        <f t="shared" si="146"/>
        <v>156.80000000000001</v>
      </c>
      <c r="CR149">
        <f t="shared" si="146"/>
        <v>164.6</v>
      </c>
      <c r="CS149">
        <f t="shared" si="146"/>
        <v>162</v>
      </c>
      <c r="CT149">
        <f t="shared" si="146"/>
        <v>177.3</v>
      </c>
      <c r="CU149">
        <f t="shared" si="146"/>
        <v>166.7</v>
      </c>
      <c r="CV149">
        <f t="shared" si="146"/>
        <v>172.1</v>
      </c>
      <c r="CW149">
        <f t="shared" si="146"/>
        <v>175.7</v>
      </c>
      <c r="CX149">
        <f t="shared" si="146"/>
        <v>158.19999999999999</v>
      </c>
      <c r="CY149">
        <f t="shared" si="146"/>
        <v>155.69999999999999</v>
      </c>
      <c r="CZ149">
        <f t="shared" si="146"/>
        <v>171.8</v>
      </c>
      <c r="DA149">
        <f t="shared" si="146"/>
        <v>182.9</v>
      </c>
      <c r="DB149">
        <f t="shared" si="146"/>
        <v>180.2</v>
      </c>
      <c r="DC149">
        <f t="shared" si="146"/>
        <v>196.8</v>
      </c>
      <c r="DD149">
        <f t="shared" si="146"/>
        <v>180.6</v>
      </c>
      <c r="DE149">
        <f t="shared" si="146"/>
        <v>185.3</v>
      </c>
      <c r="DF149">
        <f t="shared" si="146"/>
        <v>174.9</v>
      </c>
      <c r="DG149">
        <f t="shared" si="146"/>
        <v>169.1</v>
      </c>
      <c r="DH149">
        <f t="shared" si="146"/>
        <v>167.5</v>
      </c>
      <c r="DI149">
        <f t="shared" si="146"/>
        <v>163.80000000000001</v>
      </c>
      <c r="DJ149">
        <f t="shared" si="146"/>
        <v>166.4</v>
      </c>
      <c r="DK149">
        <f t="shared" si="146"/>
        <v>180.2</v>
      </c>
      <c r="DL149">
        <f t="shared" si="146"/>
        <v>169.2</v>
      </c>
      <c r="DM149">
        <f t="shared" si="146"/>
        <v>167</v>
      </c>
      <c r="DN149">
        <f t="shared" si="146"/>
        <v>171.4</v>
      </c>
      <c r="DO149">
        <f t="shared" si="146"/>
        <v>176.5</v>
      </c>
      <c r="DP149">
        <f t="shared" si="146"/>
        <v>180.1</v>
      </c>
      <c r="DQ149">
        <f t="shared" si="146"/>
        <v>179.9</v>
      </c>
      <c r="DR149">
        <f t="shared" si="146"/>
        <v>187.6</v>
      </c>
      <c r="DS149">
        <f t="shared" si="146"/>
        <v>174.5</v>
      </c>
      <c r="DT149">
        <f t="shared" si="146"/>
        <v>170.1</v>
      </c>
      <c r="DU149">
        <f t="shared" si="146"/>
        <v>167.6</v>
      </c>
      <c r="DV149">
        <f t="shared" si="146"/>
        <v>150.9</v>
      </c>
      <c r="DW149">
        <f t="shared" si="146"/>
        <v>169.3</v>
      </c>
      <c r="DX149">
        <f t="shared" si="146"/>
        <v>168.8</v>
      </c>
      <c r="DY149">
        <f t="shared" si="146"/>
        <v>195.2</v>
      </c>
      <c r="DZ149">
        <f t="shared" ref="DZ149:GK149" si="147">+MAX(0.7*$Y$61,DZ88)</f>
        <v>165.7</v>
      </c>
      <c r="EA149">
        <f t="shared" si="147"/>
        <v>172.9</v>
      </c>
      <c r="EB149">
        <f t="shared" si="147"/>
        <v>164.6</v>
      </c>
      <c r="EC149">
        <f t="shared" si="147"/>
        <v>177.9</v>
      </c>
      <c r="ED149">
        <f t="shared" si="147"/>
        <v>166.1</v>
      </c>
      <c r="EE149">
        <f t="shared" si="147"/>
        <v>167</v>
      </c>
      <c r="EF149">
        <f t="shared" si="147"/>
        <v>173.4</v>
      </c>
      <c r="EG149">
        <f t="shared" si="147"/>
        <v>167.3</v>
      </c>
      <c r="EH149">
        <f t="shared" si="147"/>
        <v>164.5</v>
      </c>
      <c r="EI149">
        <f t="shared" si="147"/>
        <v>156.4</v>
      </c>
      <c r="EJ149">
        <f t="shared" si="147"/>
        <v>157</v>
      </c>
      <c r="EK149">
        <f t="shared" si="147"/>
        <v>177.4</v>
      </c>
      <c r="EL149">
        <f t="shared" si="147"/>
        <v>183.4</v>
      </c>
      <c r="EM149">
        <f t="shared" si="147"/>
        <v>176.3</v>
      </c>
      <c r="EN149">
        <f t="shared" si="147"/>
        <v>160.69999999999999</v>
      </c>
      <c r="EO149">
        <f t="shared" si="147"/>
        <v>168.3</v>
      </c>
      <c r="EP149">
        <f t="shared" si="147"/>
        <v>155.80000000000001</v>
      </c>
      <c r="EQ149">
        <f t="shared" si="147"/>
        <v>166.8</v>
      </c>
      <c r="ER149">
        <f t="shared" si="147"/>
        <v>158.19999999999999</v>
      </c>
      <c r="ES149">
        <f t="shared" si="147"/>
        <v>170.8</v>
      </c>
      <c r="ET149">
        <f t="shared" si="147"/>
        <v>180.7</v>
      </c>
      <c r="EU149">
        <f t="shared" si="147"/>
        <v>181.8</v>
      </c>
      <c r="EV149">
        <f t="shared" si="147"/>
        <v>160.80000000000001</v>
      </c>
      <c r="EW149">
        <f t="shared" si="147"/>
        <v>175.3</v>
      </c>
      <c r="EX149">
        <f t="shared" si="147"/>
        <v>168.3</v>
      </c>
      <c r="EY149">
        <f t="shared" si="147"/>
        <v>180.1</v>
      </c>
      <c r="EZ149">
        <f t="shared" si="147"/>
        <v>158</v>
      </c>
      <c r="FA149">
        <f t="shared" si="147"/>
        <v>156.69999999999999</v>
      </c>
      <c r="FB149">
        <f t="shared" si="147"/>
        <v>171.2</v>
      </c>
      <c r="FC149">
        <f t="shared" si="147"/>
        <v>167.9</v>
      </c>
      <c r="FD149">
        <f t="shared" si="147"/>
        <v>183.7</v>
      </c>
      <c r="FE149">
        <f t="shared" si="147"/>
        <v>169.4</v>
      </c>
      <c r="FF149">
        <f t="shared" si="147"/>
        <v>176.6</v>
      </c>
      <c r="FG149">
        <f t="shared" si="147"/>
        <v>165.4</v>
      </c>
      <c r="FH149">
        <f t="shared" si="147"/>
        <v>185.2</v>
      </c>
      <c r="FI149">
        <f t="shared" si="147"/>
        <v>165.3</v>
      </c>
      <c r="FJ149">
        <f t="shared" si="147"/>
        <v>175.3</v>
      </c>
      <c r="FK149">
        <f t="shared" si="147"/>
        <v>172.9</v>
      </c>
      <c r="FL149">
        <f t="shared" si="147"/>
        <v>164.5</v>
      </c>
      <c r="FM149">
        <f t="shared" si="147"/>
        <v>178.3</v>
      </c>
      <c r="FN149">
        <f t="shared" si="147"/>
        <v>181.5</v>
      </c>
      <c r="FO149">
        <f t="shared" si="147"/>
        <v>165.6</v>
      </c>
      <c r="FP149">
        <f t="shared" si="147"/>
        <v>186.6</v>
      </c>
      <c r="FQ149">
        <f t="shared" si="147"/>
        <v>160.5</v>
      </c>
      <c r="FR149">
        <f t="shared" si="147"/>
        <v>164.1</v>
      </c>
      <c r="FS149">
        <f t="shared" si="147"/>
        <v>188.8</v>
      </c>
      <c r="FT149">
        <f t="shared" si="147"/>
        <v>170.7</v>
      </c>
      <c r="FU149">
        <f t="shared" si="147"/>
        <v>164.4</v>
      </c>
      <c r="FV149">
        <f t="shared" si="147"/>
        <v>186</v>
      </c>
      <c r="FW149">
        <f t="shared" si="147"/>
        <v>176</v>
      </c>
      <c r="FX149">
        <f t="shared" si="147"/>
        <v>165.5</v>
      </c>
      <c r="FY149">
        <f t="shared" si="147"/>
        <v>166.3</v>
      </c>
      <c r="FZ149">
        <f t="shared" si="147"/>
        <v>167.8</v>
      </c>
      <c r="GA149">
        <f t="shared" si="147"/>
        <v>172.2</v>
      </c>
      <c r="GB149">
        <f t="shared" si="147"/>
        <v>172.2</v>
      </c>
      <c r="GC149">
        <f t="shared" si="147"/>
        <v>182.5</v>
      </c>
      <c r="GD149">
        <f t="shared" si="147"/>
        <v>183.8</v>
      </c>
      <c r="GE149">
        <f t="shared" si="147"/>
        <v>157.6</v>
      </c>
      <c r="GF149">
        <f t="shared" si="147"/>
        <v>180.9</v>
      </c>
      <c r="GG149">
        <f t="shared" si="147"/>
        <v>166</v>
      </c>
      <c r="GH149">
        <f t="shared" si="147"/>
        <v>188.8</v>
      </c>
      <c r="GI149">
        <f t="shared" si="147"/>
        <v>178.7</v>
      </c>
      <c r="GJ149">
        <f t="shared" si="147"/>
        <v>175.1</v>
      </c>
      <c r="GK149">
        <f t="shared" si="147"/>
        <v>173.6</v>
      </c>
      <c r="GL149">
        <f t="shared" ref="GL149:IW149" si="148">+MAX(0.7*$Y$61,GL88)</f>
        <v>167</v>
      </c>
      <c r="GM149">
        <f t="shared" si="148"/>
        <v>168.1</v>
      </c>
      <c r="GN149">
        <f t="shared" si="148"/>
        <v>165.3</v>
      </c>
      <c r="GO149">
        <f t="shared" si="148"/>
        <v>173.1</v>
      </c>
      <c r="GP149">
        <f t="shared" si="148"/>
        <v>168</v>
      </c>
      <c r="GQ149">
        <f t="shared" si="148"/>
        <v>176.9</v>
      </c>
      <c r="GR149">
        <f t="shared" si="148"/>
        <v>168.6</v>
      </c>
      <c r="GS149">
        <f t="shared" si="148"/>
        <v>160.80000000000001</v>
      </c>
      <c r="GT149">
        <f t="shared" si="148"/>
        <v>180.8</v>
      </c>
      <c r="GU149">
        <f t="shared" si="148"/>
        <v>162.4</v>
      </c>
      <c r="GV149">
        <f t="shared" si="148"/>
        <v>165.6</v>
      </c>
      <c r="GW149">
        <f t="shared" si="148"/>
        <v>185.2</v>
      </c>
      <c r="GX149">
        <f t="shared" si="148"/>
        <v>164.4</v>
      </c>
      <c r="GY149">
        <f t="shared" si="148"/>
        <v>158.9</v>
      </c>
      <c r="GZ149">
        <f t="shared" si="148"/>
        <v>190.5</v>
      </c>
      <c r="HA149">
        <f t="shared" si="148"/>
        <v>183.5</v>
      </c>
      <c r="HB149">
        <f t="shared" si="148"/>
        <v>172</v>
      </c>
      <c r="HC149">
        <f t="shared" si="148"/>
        <v>177.3</v>
      </c>
      <c r="HD149">
        <f t="shared" si="148"/>
        <v>174</v>
      </c>
      <c r="HE149">
        <f t="shared" si="148"/>
        <v>165.7</v>
      </c>
      <c r="HF149">
        <f t="shared" si="148"/>
        <v>167.5</v>
      </c>
      <c r="HG149">
        <f t="shared" si="148"/>
        <v>157.69999999999999</v>
      </c>
      <c r="HH149">
        <f t="shared" si="148"/>
        <v>184.9</v>
      </c>
      <c r="HI149">
        <f t="shared" si="148"/>
        <v>182.5</v>
      </c>
      <c r="HJ149">
        <f t="shared" si="148"/>
        <v>182.5</v>
      </c>
      <c r="HK149">
        <f t="shared" si="148"/>
        <v>178.4</v>
      </c>
      <c r="HL149">
        <f t="shared" si="148"/>
        <v>177.1</v>
      </c>
      <c r="HM149">
        <f t="shared" si="148"/>
        <v>171.9</v>
      </c>
      <c r="HN149">
        <f t="shared" si="148"/>
        <v>173.8</v>
      </c>
      <c r="HO149">
        <f t="shared" si="148"/>
        <v>183.8</v>
      </c>
      <c r="HP149">
        <f t="shared" si="148"/>
        <v>163.69999999999999</v>
      </c>
      <c r="HQ149">
        <f t="shared" si="148"/>
        <v>183.3</v>
      </c>
      <c r="HR149">
        <f t="shared" si="148"/>
        <v>156.5</v>
      </c>
      <c r="HS149">
        <f t="shared" si="148"/>
        <v>181.2</v>
      </c>
      <c r="HT149">
        <f t="shared" si="148"/>
        <v>156.6</v>
      </c>
      <c r="HU149">
        <f t="shared" si="148"/>
        <v>162.80000000000001</v>
      </c>
      <c r="HV149">
        <f t="shared" si="148"/>
        <v>173.2</v>
      </c>
      <c r="HW149">
        <f t="shared" si="148"/>
        <v>173.5</v>
      </c>
      <c r="HX149">
        <f t="shared" si="148"/>
        <v>184.3</v>
      </c>
      <c r="HY149">
        <f t="shared" si="148"/>
        <v>179.9</v>
      </c>
      <c r="HZ149">
        <f t="shared" si="148"/>
        <v>169.6</v>
      </c>
      <c r="IA149">
        <f t="shared" si="148"/>
        <v>177.6</v>
      </c>
      <c r="IB149">
        <f t="shared" si="148"/>
        <v>174.2</v>
      </c>
      <c r="IC149">
        <f t="shared" si="148"/>
        <v>165.9</v>
      </c>
      <c r="ID149">
        <f t="shared" si="148"/>
        <v>153</v>
      </c>
      <c r="IE149">
        <f t="shared" si="148"/>
        <v>166.1</v>
      </c>
      <c r="IF149">
        <f t="shared" si="148"/>
        <v>197</v>
      </c>
      <c r="IG149">
        <f t="shared" si="148"/>
        <v>171.1</v>
      </c>
      <c r="IH149">
        <f t="shared" si="148"/>
        <v>160.9</v>
      </c>
      <c r="II149">
        <f t="shared" si="148"/>
        <v>170.5</v>
      </c>
      <c r="IJ149">
        <f t="shared" si="148"/>
        <v>157.19999999999999</v>
      </c>
      <c r="IK149">
        <f t="shared" si="148"/>
        <v>170.2</v>
      </c>
      <c r="IL149">
        <f t="shared" si="148"/>
        <v>160.19999999999999</v>
      </c>
      <c r="IM149">
        <f t="shared" si="148"/>
        <v>177.8</v>
      </c>
      <c r="IN149">
        <f t="shared" si="148"/>
        <v>182.1</v>
      </c>
      <c r="IO149">
        <f t="shared" si="148"/>
        <v>163.6</v>
      </c>
      <c r="IP149">
        <f t="shared" si="148"/>
        <v>162.1</v>
      </c>
      <c r="IQ149">
        <f t="shared" si="148"/>
        <v>168.8</v>
      </c>
      <c r="IR149">
        <f t="shared" si="148"/>
        <v>166.2</v>
      </c>
      <c r="IS149">
        <f t="shared" si="148"/>
        <v>167.7</v>
      </c>
      <c r="IT149">
        <f t="shared" si="148"/>
        <v>174.6</v>
      </c>
      <c r="IU149">
        <f t="shared" si="148"/>
        <v>189</v>
      </c>
      <c r="IV149">
        <f t="shared" si="148"/>
        <v>176.2</v>
      </c>
      <c r="IW149">
        <f t="shared" si="148"/>
        <v>165.9</v>
      </c>
      <c r="IX149">
        <f t="shared" ref="IX149:LI149" si="149">+MAX(0.7*$Y$61,IX88)</f>
        <v>179.5</v>
      </c>
      <c r="IY149">
        <f t="shared" si="149"/>
        <v>175.9</v>
      </c>
      <c r="IZ149">
        <f t="shared" si="149"/>
        <v>169.1</v>
      </c>
      <c r="JA149">
        <f t="shared" si="149"/>
        <v>171.8</v>
      </c>
      <c r="JB149">
        <f t="shared" si="149"/>
        <v>158.9</v>
      </c>
      <c r="JC149">
        <f t="shared" si="149"/>
        <v>175.9</v>
      </c>
      <c r="JD149">
        <f t="shared" si="149"/>
        <v>185.9</v>
      </c>
      <c r="JE149">
        <f t="shared" si="149"/>
        <v>172.8</v>
      </c>
      <c r="JF149">
        <f t="shared" si="149"/>
        <v>169.7</v>
      </c>
      <c r="JG149">
        <f t="shared" si="149"/>
        <v>179.3</v>
      </c>
      <c r="JH149">
        <f t="shared" si="149"/>
        <v>159.19999999999999</v>
      </c>
      <c r="JI149">
        <f t="shared" si="149"/>
        <v>182.2</v>
      </c>
      <c r="JJ149">
        <f t="shared" si="149"/>
        <v>181.4</v>
      </c>
      <c r="JK149">
        <f t="shared" si="149"/>
        <v>168.3</v>
      </c>
      <c r="JL149">
        <f t="shared" si="149"/>
        <v>168.9</v>
      </c>
      <c r="JM149">
        <f t="shared" si="149"/>
        <v>158.4</v>
      </c>
      <c r="JN149">
        <f t="shared" si="149"/>
        <v>197.7</v>
      </c>
      <c r="JO149">
        <f t="shared" si="149"/>
        <v>154.80000000000001</v>
      </c>
      <c r="JP149">
        <f t="shared" si="149"/>
        <v>177.5</v>
      </c>
      <c r="JQ149">
        <f t="shared" si="149"/>
        <v>192.7</v>
      </c>
      <c r="JR149">
        <f t="shared" si="149"/>
        <v>171.9</v>
      </c>
      <c r="JS149">
        <f t="shared" si="149"/>
        <v>185.2</v>
      </c>
      <c r="JT149">
        <f t="shared" si="149"/>
        <v>172.6</v>
      </c>
      <c r="JU149">
        <f t="shared" si="149"/>
        <v>168.9</v>
      </c>
      <c r="JV149">
        <f t="shared" si="149"/>
        <v>175.5</v>
      </c>
      <c r="JW149">
        <f t="shared" si="149"/>
        <v>166.4</v>
      </c>
      <c r="JX149">
        <f t="shared" si="149"/>
        <v>177.7</v>
      </c>
      <c r="JY149">
        <f t="shared" si="149"/>
        <v>170.6</v>
      </c>
      <c r="JZ149">
        <f t="shared" si="149"/>
        <v>152.80000000000001</v>
      </c>
      <c r="KA149">
        <f t="shared" si="149"/>
        <v>175.6</v>
      </c>
      <c r="KB149">
        <f t="shared" si="149"/>
        <v>174.1</v>
      </c>
      <c r="KC149">
        <f t="shared" si="149"/>
        <v>179.6</v>
      </c>
      <c r="KD149">
        <f t="shared" si="149"/>
        <v>156.80000000000001</v>
      </c>
      <c r="KE149">
        <f t="shared" si="149"/>
        <v>195.8</v>
      </c>
      <c r="KF149">
        <f t="shared" si="149"/>
        <v>161.5</v>
      </c>
      <c r="KG149">
        <f t="shared" si="149"/>
        <v>186.2</v>
      </c>
      <c r="KH149">
        <f t="shared" si="149"/>
        <v>169</v>
      </c>
      <c r="KI149">
        <f t="shared" si="149"/>
        <v>185.4</v>
      </c>
      <c r="KJ149">
        <f t="shared" si="149"/>
        <v>180</v>
      </c>
      <c r="KK149">
        <f t="shared" si="149"/>
        <v>162.9</v>
      </c>
      <c r="KL149">
        <f t="shared" si="149"/>
        <v>171.5</v>
      </c>
      <c r="KM149">
        <f t="shared" si="149"/>
        <v>175.9</v>
      </c>
      <c r="KN149">
        <f t="shared" si="149"/>
        <v>166.5</v>
      </c>
      <c r="KO149">
        <f t="shared" si="149"/>
        <v>174.5</v>
      </c>
      <c r="KP149">
        <f t="shared" si="149"/>
        <v>163.1</v>
      </c>
      <c r="KQ149">
        <f t="shared" si="149"/>
        <v>185.2</v>
      </c>
      <c r="KR149">
        <f t="shared" si="149"/>
        <v>173.5</v>
      </c>
      <c r="KS149">
        <f t="shared" si="149"/>
        <v>176</v>
      </c>
      <c r="KT149">
        <f t="shared" si="149"/>
        <v>162.5</v>
      </c>
      <c r="KU149">
        <f t="shared" si="149"/>
        <v>180</v>
      </c>
      <c r="KV149">
        <f t="shared" si="149"/>
        <v>169.4</v>
      </c>
      <c r="KW149">
        <f t="shared" si="149"/>
        <v>178.2</v>
      </c>
      <c r="KX149">
        <f t="shared" si="149"/>
        <v>167.9</v>
      </c>
      <c r="KY149">
        <f t="shared" si="149"/>
        <v>160.80000000000001</v>
      </c>
      <c r="KZ149">
        <f t="shared" si="149"/>
        <v>168.9</v>
      </c>
      <c r="LA149">
        <f t="shared" si="149"/>
        <v>178.5</v>
      </c>
      <c r="LB149">
        <f t="shared" si="149"/>
        <v>179.2</v>
      </c>
      <c r="LC149">
        <f t="shared" si="149"/>
        <v>168.4</v>
      </c>
      <c r="LD149">
        <f t="shared" si="149"/>
        <v>169.8</v>
      </c>
      <c r="LE149">
        <f t="shared" si="149"/>
        <v>171.8</v>
      </c>
      <c r="LF149">
        <f t="shared" si="149"/>
        <v>181.5</v>
      </c>
      <c r="LG149">
        <f t="shared" si="149"/>
        <v>171.1</v>
      </c>
      <c r="LH149">
        <f t="shared" si="149"/>
        <v>156.4</v>
      </c>
      <c r="LI149">
        <f t="shared" si="149"/>
        <v>170.5</v>
      </c>
      <c r="LJ149">
        <f t="shared" ref="LJ149:NU149" si="150">+MAX(0.7*$Y$61,LJ88)</f>
        <v>165.2</v>
      </c>
      <c r="LK149">
        <f t="shared" si="150"/>
        <v>169.6</v>
      </c>
      <c r="LL149">
        <f t="shared" si="150"/>
        <v>166.2</v>
      </c>
      <c r="LM149">
        <f t="shared" si="150"/>
        <v>170.2</v>
      </c>
      <c r="LN149">
        <f t="shared" si="150"/>
        <v>157.30000000000001</v>
      </c>
      <c r="LO149">
        <f t="shared" si="150"/>
        <v>184.2</v>
      </c>
      <c r="LP149">
        <f t="shared" si="150"/>
        <v>167.6</v>
      </c>
      <c r="LQ149">
        <f t="shared" si="150"/>
        <v>173.7</v>
      </c>
      <c r="LR149">
        <f t="shared" si="150"/>
        <v>192.7</v>
      </c>
      <c r="LS149">
        <f t="shared" si="150"/>
        <v>176.9</v>
      </c>
      <c r="LT149">
        <f t="shared" si="150"/>
        <v>161</v>
      </c>
      <c r="LU149">
        <f t="shared" si="150"/>
        <v>187.8</v>
      </c>
      <c r="LV149">
        <f t="shared" si="150"/>
        <v>180.1</v>
      </c>
      <c r="LW149">
        <f t="shared" si="150"/>
        <v>164.2</v>
      </c>
      <c r="LX149">
        <f t="shared" si="150"/>
        <v>167</v>
      </c>
      <c r="LY149">
        <f t="shared" si="150"/>
        <v>163</v>
      </c>
      <c r="LZ149">
        <f t="shared" si="150"/>
        <v>167</v>
      </c>
      <c r="MA149">
        <f t="shared" si="150"/>
        <v>159.80000000000001</v>
      </c>
      <c r="MB149">
        <f t="shared" si="150"/>
        <v>187.6</v>
      </c>
      <c r="MC149">
        <f t="shared" si="150"/>
        <v>179.2</v>
      </c>
      <c r="MD149">
        <f t="shared" si="150"/>
        <v>189.6</v>
      </c>
      <c r="ME149">
        <f t="shared" si="150"/>
        <v>171</v>
      </c>
      <c r="MF149">
        <f t="shared" si="150"/>
        <v>181.1</v>
      </c>
      <c r="MG149">
        <f t="shared" si="150"/>
        <v>163.9</v>
      </c>
      <c r="MH149">
        <f t="shared" si="150"/>
        <v>188.1</v>
      </c>
      <c r="MI149">
        <f t="shared" si="150"/>
        <v>170.5</v>
      </c>
      <c r="MJ149">
        <f t="shared" si="150"/>
        <v>174.5</v>
      </c>
      <c r="MK149">
        <f t="shared" si="150"/>
        <v>168.4</v>
      </c>
      <c r="ML149">
        <f t="shared" si="150"/>
        <v>182.3</v>
      </c>
      <c r="MM149">
        <f t="shared" si="150"/>
        <v>163.6</v>
      </c>
      <c r="MN149">
        <f t="shared" si="150"/>
        <v>184.1</v>
      </c>
      <c r="MO149">
        <f t="shared" si="150"/>
        <v>184</v>
      </c>
      <c r="MP149">
        <f t="shared" si="150"/>
        <v>172.4</v>
      </c>
      <c r="MQ149">
        <f t="shared" si="150"/>
        <v>166.5</v>
      </c>
      <c r="MR149">
        <f t="shared" si="150"/>
        <v>186.2</v>
      </c>
      <c r="MS149">
        <f t="shared" si="150"/>
        <v>170.1</v>
      </c>
      <c r="MT149">
        <f t="shared" si="150"/>
        <v>190.2</v>
      </c>
      <c r="MU149">
        <f t="shared" si="150"/>
        <v>160.30000000000001</v>
      </c>
      <c r="MV149">
        <f t="shared" si="150"/>
        <v>190.4</v>
      </c>
      <c r="MW149">
        <f t="shared" si="150"/>
        <v>169.1</v>
      </c>
      <c r="MX149">
        <f t="shared" si="150"/>
        <v>162.6</v>
      </c>
      <c r="MY149">
        <f t="shared" si="150"/>
        <v>154.1</v>
      </c>
      <c r="MZ149">
        <f t="shared" si="150"/>
        <v>173.3</v>
      </c>
      <c r="NA149">
        <f t="shared" si="150"/>
        <v>178.6</v>
      </c>
      <c r="NB149">
        <f t="shared" si="150"/>
        <v>180.9</v>
      </c>
      <c r="NC149">
        <f t="shared" si="150"/>
        <v>163.69999999999999</v>
      </c>
      <c r="ND149">
        <f t="shared" si="150"/>
        <v>159.80000000000001</v>
      </c>
      <c r="NE149">
        <f t="shared" si="150"/>
        <v>168.9</v>
      </c>
      <c r="NF149">
        <f t="shared" si="150"/>
        <v>212.7</v>
      </c>
      <c r="NG149">
        <f t="shared" si="150"/>
        <v>179.4</v>
      </c>
      <c r="NH149">
        <f t="shared" si="150"/>
        <v>174.5</v>
      </c>
      <c r="NI149">
        <f t="shared" si="150"/>
        <v>175.5</v>
      </c>
      <c r="NJ149">
        <f t="shared" si="150"/>
        <v>183.5</v>
      </c>
      <c r="NK149">
        <f t="shared" si="150"/>
        <v>172.9</v>
      </c>
      <c r="NL149">
        <f t="shared" si="150"/>
        <v>170.2</v>
      </c>
      <c r="NM149">
        <f t="shared" si="150"/>
        <v>166.6</v>
      </c>
      <c r="NN149">
        <f t="shared" si="150"/>
        <v>164.7</v>
      </c>
      <c r="NO149">
        <f t="shared" si="150"/>
        <v>175.8</v>
      </c>
      <c r="NP149">
        <f t="shared" si="150"/>
        <v>184.6</v>
      </c>
      <c r="NQ149">
        <f t="shared" si="150"/>
        <v>180.1</v>
      </c>
      <c r="NR149">
        <f t="shared" si="150"/>
        <v>163.4</v>
      </c>
      <c r="NS149">
        <f t="shared" si="150"/>
        <v>179.8</v>
      </c>
      <c r="NT149">
        <f t="shared" si="150"/>
        <v>160.9</v>
      </c>
      <c r="NU149">
        <f t="shared" si="150"/>
        <v>154.69999999999999</v>
      </c>
      <c r="NV149">
        <f t="shared" ref="NV149:QG149" si="151">+MAX(0.7*$Y$61,NV88)</f>
        <v>175.6</v>
      </c>
      <c r="NW149">
        <f t="shared" si="151"/>
        <v>170.3</v>
      </c>
      <c r="NX149">
        <f t="shared" si="151"/>
        <v>186.4</v>
      </c>
      <c r="NY149">
        <f t="shared" si="151"/>
        <v>169</v>
      </c>
      <c r="NZ149">
        <f t="shared" si="151"/>
        <v>167.1</v>
      </c>
      <c r="OA149">
        <f t="shared" si="151"/>
        <v>174.3</v>
      </c>
      <c r="OB149">
        <f t="shared" si="151"/>
        <v>178.7</v>
      </c>
      <c r="OC149">
        <f t="shared" si="151"/>
        <v>157.69999999999999</v>
      </c>
      <c r="OD149">
        <f t="shared" si="151"/>
        <v>161.4</v>
      </c>
      <c r="OE149">
        <f t="shared" si="151"/>
        <v>174.9</v>
      </c>
      <c r="OF149">
        <f t="shared" si="151"/>
        <v>171.8</v>
      </c>
      <c r="OG149">
        <f t="shared" si="151"/>
        <v>165.3</v>
      </c>
      <c r="OH149">
        <f t="shared" si="151"/>
        <v>177</v>
      </c>
      <c r="OI149">
        <f t="shared" si="151"/>
        <v>167.1</v>
      </c>
      <c r="OJ149">
        <f t="shared" si="151"/>
        <v>188.5</v>
      </c>
      <c r="OK149">
        <f t="shared" si="151"/>
        <v>181.3</v>
      </c>
      <c r="OL149">
        <f t="shared" si="151"/>
        <v>176.7</v>
      </c>
      <c r="OM149">
        <f t="shared" si="151"/>
        <v>169.1</v>
      </c>
      <c r="ON149">
        <f t="shared" si="151"/>
        <v>172.2</v>
      </c>
      <c r="OO149">
        <f t="shared" si="151"/>
        <v>167.1</v>
      </c>
      <c r="OP149">
        <f t="shared" si="151"/>
        <v>184.5</v>
      </c>
      <c r="OQ149">
        <f t="shared" si="151"/>
        <v>175.9</v>
      </c>
      <c r="OR149">
        <f t="shared" si="151"/>
        <v>168.4</v>
      </c>
      <c r="OS149">
        <f t="shared" si="151"/>
        <v>180.6</v>
      </c>
      <c r="OT149">
        <f t="shared" si="151"/>
        <v>170.9</v>
      </c>
      <c r="OU149">
        <f t="shared" si="151"/>
        <v>187</v>
      </c>
      <c r="OV149">
        <f t="shared" si="151"/>
        <v>176</v>
      </c>
      <c r="OW149">
        <f t="shared" si="151"/>
        <v>172.2</v>
      </c>
      <c r="OX149">
        <f t="shared" si="151"/>
        <v>173.2</v>
      </c>
      <c r="OY149">
        <f t="shared" si="151"/>
        <v>173.5</v>
      </c>
      <c r="OZ149">
        <f t="shared" si="151"/>
        <v>175.3</v>
      </c>
      <c r="PA149">
        <f t="shared" si="151"/>
        <v>170.8</v>
      </c>
      <c r="PB149">
        <f t="shared" si="151"/>
        <v>172.4</v>
      </c>
      <c r="PC149">
        <f t="shared" si="151"/>
        <v>176.3</v>
      </c>
      <c r="PD149">
        <f t="shared" si="151"/>
        <v>173</v>
      </c>
      <c r="PE149">
        <f t="shared" si="151"/>
        <v>180.1</v>
      </c>
      <c r="PF149">
        <f t="shared" si="151"/>
        <v>172.3</v>
      </c>
      <c r="PG149">
        <f t="shared" si="151"/>
        <v>178.2</v>
      </c>
      <c r="PH149">
        <f t="shared" si="151"/>
        <v>194.2</v>
      </c>
      <c r="PI149">
        <f t="shared" si="151"/>
        <v>169.4</v>
      </c>
      <c r="PJ149">
        <f t="shared" si="151"/>
        <v>173.8</v>
      </c>
      <c r="PK149">
        <f t="shared" si="151"/>
        <v>157</v>
      </c>
      <c r="PL149">
        <f t="shared" si="151"/>
        <v>182.1</v>
      </c>
      <c r="PM149">
        <f t="shared" si="151"/>
        <v>184.7</v>
      </c>
      <c r="PN149">
        <f t="shared" si="151"/>
        <v>187.9</v>
      </c>
      <c r="PO149">
        <f t="shared" si="151"/>
        <v>177.3</v>
      </c>
      <c r="PP149">
        <f t="shared" si="151"/>
        <v>165.7</v>
      </c>
      <c r="PQ149">
        <f t="shared" si="151"/>
        <v>164.7</v>
      </c>
      <c r="PR149">
        <f t="shared" si="151"/>
        <v>155.4</v>
      </c>
      <c r="PS149">
        <f t="shared" si="151"/>
        <v>184.3</v>
      </c>
      <c r="PT149">
        <f t="shared" si="151"/>
        <v>173.8</v>
      </c>
      <c r="PU149">
        <f t="shared" si="151"/>
        <v>160.6</v>
      </c>
      <c r="PV149">
        <f t="shared" si="151"/>
        <v>164</v>
      </c>
      <c r="PW149">
        <f t="shared" si="151"/>
        <v>179.3</v>
      </c>
      <c r="PX149">
        <f t="shared" si="151"/>
        <v>168.2</v>
      </c>
      <c r="PY149">
        <f t="shared" si="151"/>
        <v>180.3</v>
      </c>
      <c r="PZ149">
        <f t="shared" si="151"/>
        <v>168.8</v>
      </c>
      <c r="QA149">
        <f t="shared" si="151"/>
        <v>185.8</v>
      </c>
      <c r="QB149">
        <f t="shared" si="151"/>
        <v>163.69999999999999</v>
      </c>
      <c r="QC149">
        <f t="shared" si="151"/>
        <v>163.19999999999999</v>
      </c>
      <c r="QD149">
        <f t="shared" si="151"/>
        <v>179</v>
      </c>
      <c r="QE149">
        <f t="shared" si="151"/>
        <v>173.1</v>
      </c>
      <c r="QF149">
        <f t="shared" si="151"/>
        <v>172.1</v>
      </c>
      <c r="QG149">
        <f t="shared" si="151"/>
        <v>176.5</v>
      </c>
      <c r="QH149">
        <f t="shared" ref="QH149:SG149" si="152">+MAX(0.7*$Y$61,QH88)</f>
        <v>172.4</v>
      </c>
      <c r="QI149">
        <f t="shared" si="152"/>
        <v>151.6</v>
      </c>
      <c r="QJ149">
        <f t="shared" si="152"/>
        <v>180.4</v>
      </c>
      <c r="QK149">
        <f t="shared" si="152"/>
        <v>187</v>
      </c>
      <c r="QL149">
        <f t="shared" si="152"/>
        <v>168.7</v>
      </c>
      <c r="QM149">
        <f t="shared" si="152"/>
        <v>158.9</v>
      </c>
      <c r="QN149">
        <f t="shared" si="152"/>
        <v>183.1</v>
      </c>
      <c r="QO149">
        <f t="shared" si="152"/>
        <v>169</v>
      </c>
      <c r="QP149">
        <f t="shared" si="152"/>
        <v>189.7</v>
      </c>
      <c r="QQ149">
        <f t="shared" si="152"/>
        <v>165.9</v>
      </c>
      <c r="QR149">
        <f t="shared" si="152"/>
        <v>176.1</v>
      </c>
      <c r="QS149">
        <f t="shared" si="152"/>
        <v>187.9</v>
      </c>
      <c r="QT149">
        <f t="shared" si="152"/>
        <v>175</v>
      </c>
      <c r="QU149">
        <f t="shared" si="152"/>
        <v>168.5</v>
      </c>
      <c r="QV149">
        <f t="shared" si="152"/>
        <v>164.3</v>
      </c>
      <c r="QW149">
        <f t="shared" si="152"/>
        <v>151.19999999999999</v>
      </c>
      <c r="QX149">
        <f t="shared" si="152"/>
        <v>168.9</v>
      </c>
      <c r="QY149">
        <f t="shared" si="152"/>
        <v>172.7</v>
      </c>
      <c r="QZ149">
        <f t="shared" si="152"/>
        <v>191.1</v>
      </c>
      <c r="RA149">
        <f t="shared" si="152"/>
        <v>183.6</v>
      </c>
      <c r="RB149">
        <f t="shared" si="152"/>
        <v>153.69999999999999</v>
      </c>
      <c r="RC149">
        <f t="shared" si="152"/>
        <v>173.9</v>
      </c>
      <c r="RD149">
        <f t="shared" si="152"/>
        <v>184.8</v>
      </c>
      <c r="RE149">
        <f t="shared" si="152"/>
        <v>145</v>
      </c>
      <c r="RF149">
        <f t="shared" si="152"/>
        <v>163.19999999999999</v>
      </c>
      <c r="RG149">
        <f t="shared" si="152"/>
        <v>184.8</v>
      </c>
      <c r="RH149">
        <f t="shared" si="152"/>
        <v>168</v>
      </c>
      <c r="RI149">
        <f t="shared" si="152"/>
        <v>164.4</v>
      </c>
      <c r="RJ149">
        <f t="shared" si="152"/>
        <v>176.5</v>
      </c>
      <c r="RK149">
        <f t="shared" si="152"/>
        <v>173.5</v>
      </c>
      <c r="RL149">
        <f t="shared" si="152"/>
        <v>175.9</v>
      </c>
      <c r="RM149">
        <f t="shared" si="152"/>
        <v>158.4</v>
      </c>
      <c r="RN149">
        <f t="shared" si="152"/>
        <v>190.9</v>
      </c>
      <c r="RO149">
        <f t="shared" si="152"/>
        <v>175.5</v>
      </c>
      <c r="RP149">
        <f t="shared" si="152"/>
        <v>179.9</v>
      </c>
      <c r="RQ149">
        <f t="shared" si="152"/>
        <v>191.3</v>
      </c>
      <c r="RR149">
        <f t="shared" si="152"/>
        <v>182.5</v>
      </c>
      <c r="RS149">
        <f t="shared" si="152"/>
        <v>174</v>
      </c>
      <c r="RT149">
        <f t="shared" si="152"/>
        <v>180</v>
      </c>
      <c r="RU149">
        <f t="shared" si="152"/>
        <v>177.6</v>
      </c>
      <c r="RV149">
        <f t="shared" si="152"/>
        <v>180</v>
      </c>
      <c r="RW149">
        <f t="shared" si="152"/>
        <v>174.8</v>
      </c>
      <c r="RX149">
        <f t="shared" si="152"/>
        <v>179</v>
      </c>
      <c r="RY149">
        <f t="shared" si="152"/>
        <v>176.8</v>
      </c>
      <c r="RZ149">
        <f t="shared" si="152"/>
        <v>185.7</v>
      </c>
      <c r="SA149">
        <f t="shared" si="152"/>
        <v>178.7</v>
      </c>
      <c r="SB149">
        <f t="shared" si="152"/>
        <v>161.30000000000001</v>
      </c>
      <c r="SC149">
        <f t="shared" si="152"/>
        <v>176.8</v>
      </c>
      <c r="SD149">
        <f t="shared" si="152"/>
        <v>161.1</v>
      </c>
      <c r="SE149">
        <f t="shared" si="152"/>
        <v>167.5</v>
      </c>
      <c r="SF149">
        <f t="shared" si="152"/>
        <v>182.7</v>
      </c>
      <c r="SG149">
        <f t="shared" si="152"/>
        <v>179.5</v>
      </c>
    </row>
    <row r="150" spans="1:502">
      <c r="A150" t="s">
        <v>573</v>
      </c>
      <c r="B150" s="237">
        <f>+ROUND(((SUM($T$65:$T$68)+B148)-MIN(MIN($T$65:$T$68),B148)-MAX(MAX($T$65:$T$68),B148))/3,2)</f>
        <v>5.3</v>
      </c>
      <c r="C150" s="237">
        <f t="shared" ref="C150:BN150" si="153">+ROUND(((SUM($T$65:$T$68)+C148)-MIN(MIN($T$65:$T$68),C148)-MAX(MAX($T$65:$T$68),C148))/3,2)</f>
        <v>5.54</v>
      </c>
      <c r="D150" s="237">
        <f t="shared" si="153"/>
        <v>5.3</v>
      </c>
      <c r="E150" s="237">
        <f t="shared" si="153"/>
        <v>5.3</v>
      </c>
      <c r="F150" s="237">
        <f t="shared" si="153"/>
        <v>5.3</v>
      </c>
      <c r="G150" s="237">
        <f t="shared" si="153"/>
        <v>5.3</v>
      </c>
      <c r="H150" s="237">
        <f t="shared" si="153"/>
        <v>5.3</v>
      </c>
      <c r="I150" s="237">
        <f t="shared" si="153"/>
        <v>5.3</v>
      </c>
      <c r="J150" s="237">
        <f t="shared" si="153"/>
        <v>5.3</v>
      </c>
      <c r="K150" s="237">
        <f t="shared" si="153"/>
        <v>5.3</v>
      </c>
      <c r="L150" s="237">
        <f t="shared" si="153"/>
        <v>5.3</v>
      </c>
      <c r="M150" s="237">
        <f t="shared" si="153"/>
        <v>5.3</v>
      </c>
      <c r="N150" s="237">
        <f t="shared" si="153"/>
        <v>5.3</v>
      </c>
      <c r="O150" s="237">
        <f t="shared" si="153"/>
        <v>5.3</v>
      </c>
      <c r="P150" s="237">
        <f t="shared" si="153"/>
        <v>5.3</v>
      </c>
      <c r="Q150" s="237">
        <f t="shared" si="153"/>
        <v>5.3</v>
      </c>
      <c r="R150" s="237">
        <f t="shared" si="153"/>
        <v>5.3</v>
      </c>
      <c r="S150" s="237">
        <f t="shared" si="153"/>
        <v>5.52</v>
      </c>
      <c r="T150" s="237">
        <f t="shared" si="153"/>
        <v>5.3</v>
      </c>
      <c r="U150" s="237">
        <f t="shared" si="153"/>
        <v>5.3</v>
      </c>
      <c r="V150" s="237">
        <f t="shared" si="153"/>
        <v>5.47</v>
      </c>
      <c r="W150" s="237">
        <f t="shared" si="153"/>
        <v>5.3</v>
      </c>
      <c r="X150" s="237">
        <f t="shared" si="153"/>
        <v>5.3</v>
      </c>
      <c r="Y150" s="237">
        <f t="shared" si="153"/>
        <v>5.3</v>
      </c>
      <c r="Z150" s="237">
        <f t="shared" si="153"/>
        <v>5.3</v>
      </c>
      <c r="AA150" s="237">
        <f t="shared" si="153"/>
        <v>5.3</v>
      </c>
      <c r="AB150" s="237">
        <f t="shared" si="153"/>
        <v>5.3</v>
      </c>
      <c r="AC150" s="237">
        <f t="shared" si="153"/>
        <v>5.3</v>
      </c>
      <c r="AD150" s="237">
        <f t="shared" si="153"/>
        <v>5.3</v>
      </c>
      <c r="AE150" s="237">
        <f t="shared" si="153"/>
        <v>5.3</v>
      </c>
      <c r="AF150" s="237">
        <f t="shared" si="153"/>
        <v>6.07</v>
      </c>
      <c r="AG150" s="237">
        <f t="shared" si="153"/>
        <v>5.3</v>
      </c>
      <c r="AH150" s="237">
        <f t="shared" si="153"/>
        <v>5.56</v>
      </c>
      <c r="AI150" s="237">
        <f t="shared" si="153"/>
        <v>5.3</v>
      </c>
      <c r="AJ150" s="237">
        <f t="shared" si="153"/>
        <v>5.3</v>
      </c>
      <c r="AK150" s="237">
        <f t="shared" si="153"/>
        <v>5.3</v>
      </c>
      <c r="AL150" s="237">
        <f t="shared" si="153"/>
        <v>5.3</v>
      </c>
      <c r="AM150" s="237">
        <f t="shared" si="153"/>
        <v>5.3</v>
      </c>
      <c r="AN150" s="237">
        <f t="shared" si="153"/>
        <v>5.3</v>
      </c>
      <c r="AO150" s="237">
        <f t="shared" si="153"/>
        <v>5.58</v>
      </c>
      <c r="AP150" s="237">
        <f t="shared" si="153"/>
        <v>5.3</v>
      </c>
      <c r="AQ150" s="237">
        <f t="shared" si="153"/>
        <v>5.64</v>
      </c>
      <c r="AR150" s="237">
        <f t="shared" si="153"/>
        <v>5.3</v>
      </c>
      <c r="AS150" s="237">
        <f t="shared" si="153"/>
        <v>5.3</v>
      </c>
      <c r="AT150" s="237">
        <f t="shared" si="153"/>
        <v>5.3</v>
      </c>
      <c r="AU150" s="237">
        <f t="shared" si="153"/>
        <v>5.3</v>
      </c>
      <c r="AV150" s="237">
        <f t="shared" si="153"/>
        <v>5.74</v>
      </c>
      <c r="AW150" s="237">
        <f t="shared" si="153"/>
        <v>5.3</v>
      </c>
      <c r="AX150" s="237">
        <f t="shared" si="153"/>
        <v>5.3</v>
      </c>
      <c r="AY150" s="237">
        <f t="shared" si="153"/>
        <v>5.3</v>
      </c>
      <c r="AZ150" s="237">
        <f t="shared" si="153"/>
        <v>5.3</v>
      </c>
      <c r="BA150" s="237">
        <f t="shared" si="153"/>
        <v>5.84</v>
      </c>
      <c r="BB150" s="237">
        <f t="shared" si="153"/>
        <v>5.3</v>
      </c>
      <c r="BC150" s="237">
        <f t="shared" si="153"/>
        <v>5.3</v>
      </c>
      <c r="BD150" s="237">
        <f t="shared" si="153"/>
        <v>5.3</v>
      </c>
      <c r="BE150" s="237">
        <f t="shared" si="153"/>
        <v>5.3</v>
      </c>
      <c r="BF150" s="237">
        <f t="shared" si="153"/>
        <v>5.3</v>
      </c>
      <c r="BG150" s="237">
        <f t="shared" si="153"/>
        <v>5.47</v>
      </c>
      <c r="BH150" s="237">
        <f t="shared" si="153"/>
        <v>5.3</v>
      </c>
      <c r="BI150" s="237">
        <f t="shared" si="153"/>
        <v>5.3</v>
      </c>
      <c r="BJ150" s="237">
        <f t="shared" si="153"/>
        <v>5.3</v>
      </c>
      <c r="BK150" s="237">
        <f t="shared" si="153"/>
        <v>5.3</v>
      </c>
      <c r="BL150" s="237">
        <f t="shared" si="153"/>
        <v>5.61</v>
      </c>
      <c r="BM150" s="237">
        <f t="shared" si="153"/>
        <v>5.3</v>
      </c>
      <c r="BN150" s="237">
        <f t="shared" si="153"/>
        <v>5.56</v>
      </c>
      <c r="BO150" s="237">
        <f t="shared" ref="BO150:DZ150" si="154">+ROUND(((SUM($T$65:$T$68)+BO148)-MIN(MIN($T$65:$T$68),BO148)-MAX(MAX($T$65:$T$68),BO148))/3,2)</f>
        <v>5.3</v>
      </c>
      <c r="BP150" s="237">
        <f t="shared" si="154"/>
        <v>5.3</v>
      </c>
      <c r="BQ150" s="237">
        <f t="shared" si="154"/>
        <v>5.45</v>
      </c>
      <c r="BR150" s="237">
        <f t="shared" si="154"/>
        <v>5.3</v>
      </c>
      <c r="BS150" s="237">
        <f t="shared" si="154"/>
        <v>5.3</v>
      </c>
      <c r="BT150" s="237">
        <f t="shared" si="154"/>
        <v>5.3</v>
      </c>
      <c r="BU150" s="237">
        <f t="shared" si="154"/>
        <v>5.3</v>
      </c>
      <c r="BV150" s="237">
        <f t="shared" si="154"/>
        <v>5.3</v>
      </c>
      <c r="BW150" s="237">
        <f t="shared" si="154"/>
        <v>5.59</v>
      </c>
      <c r="BX150" s="237">
        <f t="shared" si="154"/>
        <v>5.3</v>
      </c>
      <c r="BY150" s="237">
        <f t="shared" si="154"/>
        <v>5.3</v>
      </c>
      <c r="BZ150" s="237">
        <f t="shared" si="154"/>
        <v>5.3</v>
      </c>
      <c r="CA150" s="237">
        <f t="shared" si="154"/>
        <v>5.34</v>
      </c>
      <c r="CB150" s="237">
        <f t="shared" si="154"/>
        <v>5.3</v>
      </c>
      <c r="CC150" s="237">
        <f t="shared" si="154"/>
        <v>5.3</v>
      </c>
      <c r="CD150" s="237">
        <f t="shared" si="154"/>
        <v>5.3</v>
      </c>
      <c r="CE150" s="237">
        <f t="shared" si="154"/>
        <v>5.52</v>
      </c>
      <c r="CF150" s="237">
        <f t="shared" si="154"/>
        <v>5.3</v>
      </c>
      <c r="CG150" s="237">
        <f t="shared" si="154"/>
        <v>5.3</v>
      </c>
      <c r="CH150" s="237">
        <f t="shared" si="154"/>
        <v>5.3</v>
      </c>
      <c r="CI150" s="237">
        <f t="shared" si="154"/>
        <v>5.3</v>
      </c>
      <c r="CJ150" s="237">
        <f t="shared" si="154"/>
        <v>5.3</v>
      </c>
      <c r="CK150" s="237">
        <f t="shared" si="154"/>
        <v>5.3</v>
      </c>
      <c r="CL150" s="237">
        <f t="shared" si="154"/>
        <v>5.31</v>
      </c>
      <c r="CM150" s="237">
        <f t="shared" si="154"/>
        <v>5.5</v>
      </c>
      <c r="CN150" s="237">
        <f t="shared" si="154"/>
        <v>5.3</v>
      </c>
      <c r="CO150" s="237">
        <f t="shared" si="154"/>
        <v>5.3</v>
      </c>
      <c r="CP150" s="237">
        <f t="shared" si="154"/>
        <v>5.3</v>
      </c>
      <c r="CQ150" s="237">
        <f t="shared" si="154"/>
        <v>5.3</v>
      </c>
      <c r="CR150" s="237">
        <f t="shared" si="154"/>
        <v>5.3</v>
      </c>
      <c r="CS150" s="237">
        <f t="shared" si="154"/>
        <v>5.3</v>
      </c>
      <c r="CT150" s="237">
        <f t="shared" si="154"/>
        <v>5.3</v>
      </c>
      <c r="CU150" s="237">
        <f t="shared" si="154"/>
        <v>5.73</v>
      </c>
      <c r="CV150" s="237">
        <f t="shared" si="154"/>
        <v>5.3</v>
      </c>
      <c r="CW150" s="237">
        <f t="shared" si="154"/>
        <v>5.38</v>
      </c>
      <c r="CX150" s="237">
        <f t="shared" si="154"/>
        <v>5.3</v>
      </c>
      <c r="CY150" s="237">
        <f t="shared" si="154"/>
        <v>5.3</v>
      </c>
      <c r="CZ150" s="237">
        <f t="shared" si="154"/>
        <v>5.4</v>
      </c>
      <c r="DA150" s="237">
        <f t="shared" si="154"/>
        <v>5.3</v>
      </c>
      <c r="DB150" s="237">
        <f t="shared" si="154"/>
        <v>5.3</v>
      </c>
      <c r="DC150" s="237">
        <f t="shared" si="154"/>
        <v>5.3</v>
      </c>
      <c r="DD150" s="237">
        <f t="shared" si="154"/>
        <v>5.48</v>
      </c>
      <c r="DE150" s="237">
        <f t="shared" si="154"/>
        <v>5.39</v>
      </c>
      <c r="DF150" s="237">
        <f t="shared" si="154"/>
        <v>5.82</v>
      </c>
      <c r="DG150" s="237">
        <f t="shared" si="154"/>
        <v>5.3</v>
      </c>
      <c r="DH150" s="237">
        <f t="shared" si="154"/>
        <v>5.3</v>
      </c>
      <c r="DI150" s="237">
        <f t="shared" si="154"/>
        <v>5.3</v>
      </c>
      <c r="DJ150" s="237">
        <f t="shared" si="154"/>
        <v>5.3</v>
      </c>
      <c r="DK150" s="237">
        <f t="shared" si="154"/>
        <v>5.3</v>
      </c>
      <c r="DL150" s="237">
        <f t="shared" si="154"/>
        <v>5.3</v>
      </c>
      <c r="DM150" s="237">
        <f t="shared" si="154"/>
        <v>5.3</v>
      </c>
      <c r="DN150" s="237">
        <f t="shared" si="154"/>
        <v>5.31</v>
      </c>
      <c r="DO150" s="237">
        <f t="shared" si="154"/>
        <v>5.3</v>
      </c>
      <c r="DP150" s="237">
        <f t="shared" si="154"/>
        <v>5.3</v>
      </c>
      <c r="DQ150" s="237">
        <f t="shared" si="154"/>
        <v>5.3</v>
      </c>
      <c r="DR150" s="237">
        <f t="shared" si="154"/>
        <v>5.3</v>
      </c>
      <c r="DS150" s="237">
        <f t="shared" si="154"/>
        <v>5.57</v>
      </c>
      <c r="DT150" s="237">
        <f t="shared" si="154"/>
        <v>5.3</v>
      </c>
      <c r="DU150" s="237">
        <f t="shared" si="154"/>
        <v>5.49</v>
      </c>
      <c r="DV150" s="237">
        <f t="shared" si="154"/>
        <v>5.3</v>
      </c>
      <c r="DW150" s="237">
        <f t="shared" si="154"/>
        <v>5.38</v>
      </c>
      <c r="DX150" s="237">
        <f t="shared" si="154"/>
        <v>5.45</v>
      </c>
      <c r="DY150" s="237">
        <f t="shared" si="154"/>
        <v>5.3</v>
      </c>
      <c r="DZ150" s="237">
        <f t="shared" si="154"/>
        <v>5.3</v>
      </c>
      <c r="EA150" s="237">
        <f t="shared" ref="EA150:GL150" si="155">+ROUND(((SUM($T$65:$T$68)+EA148)-MIN(MIN($T$65:$T$68),EA148)-MAX(MAX($T$65:$T$68),EA148))/3,2)</f>
        <v>5.3</v>
      </c>
      <c r="EB150" s="237">
        <f t="shared" si="155"/>
        <v>5.65</v>
      </c>
      <c r="EC150" s="237">
        <f t="shared" si="155"/>
        <v>5.3</v>
      </c>
      <c r="ED150" s="237">
        <f t="shared" si="155"/>
        <v>5.3</v>
      </c>
      <c r="EE150" s="237">
        <f t="shared" si="155"/>
        <v>5.3</v>
      </c>
      <c r="EF150" s="237">
        <f t="shared" si="155"/>
        <v>5.75</v>
      </c>
      <c r="EG150" s="237">
        <f t="shared" si="155"/>
        <v>5.3</v>
      </c>
      <c r="EH150" s="237">
        <f t="shared" si="155"/>
        <v>5.3</v>
      </c>
      <c r="EI150" s="237">
        <f t="shared" si="155"/>
        <v>5.3</v>
      </c>
      <c r="EJ150" s="237">
        <f t="shared" si="155"/>
        <v>5.3</v>
      </c>
      <c r="EK150" s="237">
        <f t="shared" si="155"/>
        <v>5.31</v>
      </c>
      <c r="EL150" s="237">
        <f t="shared" si="155"/>
        <v>5.43</v>
      </c>
      <c r="EM150" s="237">
        <f t="shared" si="155"/>
        <v>5.3</v>
      </c>
      <c r="EN150" s="237">
        <f t="shared" si="155"/>
        <v>5.3</v>
      </c>
      <c r="EO150" s="237">
        <f t="shared" si="155"/>
        <v>5.69</v>
      </c>
      <c r="EP150" s="237">
        <f t="shared" si="155"/>
        <v>5.3</v>
      </c>
      <c r="EQ150" s="237">
        <f t="shared" si="155"/>
        <v>5.3</v>
      </c>
      <c r="ER150" s="237">
        <f t="shared" si="155"/>
        <v>5.4</v>
      </c>
      <c r="ES150" s="237">
        <f t="shared" si="155"/>
        <v>5.3</v>
      </c>
      <c r="ET150" s="237">
        <f t="shared" si="155"/>
        <v>5.3</v>
      </c>
      <c r="EU150" s="237">
        <f t="shared" si="155"/>
        <v>5.3</v>
      </c>
      <c r="EV150" s="237">
        <f t="shared" si="155"/>
        <v>5.3</v>
      </c>
      <c r="EW150" s="237">
        <f t="shared" si="155"/>
        <v>5.3</v>
      </c>
      <c r="EX150" s="237">
        <f t="shared" si="155"/>
        <v>5.3</v>
      </c>
      <c r="EY150" s="237">
        <f t="shared" si="155"/>
        <v>5.3</v>
      </c>
      <c r="EZ150" s="237">
        <f t="shared" si="155"/>
        <v>5.3</v>
      </c>
      <c r="FA150" s="237">
        <f t="shared" si="155"/>
        <v>6.08</v>
      </c>
      <c r="FB150" s="237">
        <f t="shared" si="155"/>
        <v>5.3</v>
      </c>
      <c r="FC150" s="237">
        <f t="shared" si="155"/>
        <v>5.57</v>
      </c>
      <c r="FD150" s="237">
        <f t="shared" si="155"/>
        <v>5.46</v>
      </c>
      <c r="FE150" s="237">
        <f t="shared" si="155"/>
        <v>5.3</v>
      </c>
      <c r="FF150" s="237">
        <f t="shared" si="155"/>
        <v>5.35</v>
      </c>
      <c r="FG150" s="237">
        <f t="shared" si="155"/>
        <v>5.3</v>
      </c>
      <c r="FH150" s="237">
        <f t="shared" si="155"/>
        <v>5.3</v>
      </c>
      <c r="FI150" s="237">
        <f t="shared" si="155"/>
        <v>5.3</v>
      </c>
      <c r="FJ150" s="237">
        <f t="shared" si="155"/>
        <v>5.3</v>
      </c>
      <c r="FK150" s="237">
        <f t="shared" si="155"/>
        <v>5.3</v>
      </c>
      <c r="FL150" s="237">
        <f t="shared" si="155"/>
        <v>5.79</v>
      </c>
      <c r="FM150" s="237">
        <f t="shared" si="155"/>
        <v>5.3</v>
      </c>
      <c r="FN150" s="237">
        <f t="shared" si="155"/>
        <v>5.3</v>
      </c>
      <c r="FO150" s="237">
        <f t="shared" si="155"/>
        <v>5.3</v>
      </c>
      <c r="FP150" s="237">
        <f t="shared" si="155"/>
        <v>5.63</v>
      </c>
      <c r="FQ150" s="237">
        <f t="shared" si="155"/>
        <v>5.3</v>
      </c>
      <c r="FR150" s="237">
        <f t="shared" si="155"/>
        <v>5.3</v>
      </c>
      <c r="FS150" s="237">
        <f t="shared" si="155"/>
        <v>5.38</v>
      </c>
      <c r="FT150" s="237">
        <f t="shared" si="155"/>
        <v>5.3</v>
      </c>
      <c r="FU150" s="237">
        <f t="shared" si="155"/>
        <v>5.3</v>
      </c>
      <c r="FV150" s="237">
        <f t="shared" si="155"/>
        <v>5.3</v>
      </c>
      <c r="FW150" s="237">
        <f t="shared" si="155"/>
        <v>5.3</v>
      </c>
      <c r="FX150" s="237">
        <f t="shared" si="155"/>
        <v>5.3</v>
      </c>
      <c r="FY150" s="237">
        <f t="shared" si="155"/>
        <v>5.3</v>
      </c>
      <c r="FZ150" s="237">
        <f t="shared" si="155"/>
        <v>5.3</v>
      </c>
      <c r="GA150" s="237">
        <f t="shared" si="155"/>
        <v>5.3</v>
      </c>
      <c r="GB150" s="237">
        <f t="shared" si="155"/>
        <v>5.3</v>
      </c>
      <c r="GC150" s="237">
        <f t="shared" si="155"/>
        <v>5.3</v>
      </c>
      <c r="GD150" s="237">
        <f t="shared" si="155"/>
        <v>5.3</v>
      </c>
      <c r="GE150" s="237">
        <f t="shared" si="155"/>
        <v>5.3</v>
      </c>
      <c r="GF150" s="237">
        <f t="shared" si="155"/>
        <v>5.3</v>
      </c>
      <c r="GG150" s="237">
        <f t="shared" si="155"/>
        <v>5.42</v>
      </c>
      <c r="GH150" s="237">
        <f t="shared" si="155"/>
        <v>5.3</v>
      </c>
      <c r="GI150" s="237">
        <f t="shared" si="155"/>
        <v>5.3</v>
      </c>
      <c r="GJ150" s="237">
        <f t="shared" si="155"/>
        <v>5.4</v>
      </c>
      <c r="GK150" s="237">
        <f t="shared" si="155"/>
        <v>5.3</v>
      </c>
      <c r="GL150" s="237">
        <f t="shared" si="155"/>
        <v>5.3</v>
      </c>
      <c r="GM150" s="237">
        <f t="shared" ref="GM150:IX150" si="156">+ROUND(((SUM($T$65:$T$68)+GM148)-MIN(MIN($T$65:$T$68),GM148)-MAX(MAX($T$65:$T$68),GM148))/3,2)</f>
        <v>5.45</v>
      </c>
      <c r="GN150" s="237">
        <f t="shared" si="156"/>
        <v>5.3</v>
      </c>
      <c r="GO150" s="237">
        <f t="shared" si="156"/>
        <v>5.3</v>
      </c>
      <c r="GP150" s="237">
        <f t="shared" si="156"/>
        <v>5.3</v>
      </c>
      <c r="GQ150" s="237">
        <f t="shared" si="156"/>
        <v>5.3</v>
      </c>
      <c r="GR150" s="237">
        <f t="shared" si="156"/>
        <v>5.3</v>
      </c>
      <c r="GS150" s="237">
        <f t="shared" si="156"/>
        <v>5.52</v>
      </c>
      <c r="GT150" s="237">
        <f t="shared" si="156"/>
        <v>5.75</v>
      </c>
      <c r="GU150" s="237">
        <f t="shared" si="156"/>
        <v>5.3</v>
      </c>
      <c r="GV150" s="237">
        <f t="shared" si="156"/>
        <v>5.3</v>
      </c>
      <c r="GW150" s="237">
        <f t="shared" si="156"/>
        <v>5.3</v>
      </c>
      <c r="GX150" s="237">
        <f t="shared" si="156"/>
        <v>5.3</v>
      </c>
      <c r="GY150" s="237">
        <f t="shared" si="156"/>
        <v>5.3</v>
      </c>
      <c r="GZ150" s="237">
        <f t="shared" si="156"/>
        <v>5.3</v>
      </c>
      <c r="HA150" s="237">
        <f t="shared" si="156"/>
        <v>5.3</v>
      </c>
      <c r="HB150" s="237">
        <f t="shared" si="156"/>
        <v>5.3</v>
      </c>
      <c r="HC150" s="237">
        <f t="shared" si="156"/>
        <v>5.3</v>
      </c>
      <c r="HD150" s="237">
        <f t="shared" si="156"/>
        <v>5.3</v>
      </c>
      <c r="HE150" s="237">
        <f t="shared" si="156"/>
        <v>5.41</v>
      </c>
      <c r="HF150" s="237">
        <f t="shared" si="156"/>
        <v>5.3</v>
      </c>
      <c r="HG150" s="237">
        <f t="shared" si="156"/>
        <v>5.3</v>
      </c>
      <c r="HH150" s="237">
        <f t="shared" si="156"/>
        <v>5.3</v>
      </c>
      <c r="HI150" s="237">
        <f t="shared" si="156"/>
        <v>5.3</v>
      </c>
      <c r="HJ150" s="237">
        <f t="shared" si="156"/>
        <v>5.3</v>
      </c>
      <c r="HK150" s="237">
        <f t="shared" si="156"/>
        <v>5.43</v>
      </c>
      <c r="HL150" s="237">
        <f t="shared" si="156"/>
        <v>5.7</v>
      </c>
      <c r="HM150" s="237">
        <f t="shared" si="156"/>
        <v>5.3</v>
      </c>
      <c r="HN150" s="237">
        <f t="shared" si="156"/>
        <v>5.74</v>
      </c>
      <c r="HO150" s="237">
        <f t="shared" si="156"/>
        <v>5.43</v>
      </c>
      <c r="HP150" s="237">
        <f t="shared" si="156"/>
        <v>5.3</v>
      </c>
      <c r="HQ150" s="237">
        <f t="shared" si="156"/>
        <v>5.3</v>
      </c>
      <c r="HR150" s="237">
        <f t="shared" si="156"/>
        <v>5.37</v>
      </c>
      <c r="HS150" s="237">
        <f t="shared" si="156"/>
        <v>5.3</v>
      </c>
      <c r="HT150" s="237">
        <f t="shared" si="156"/>
        <v>5.3</v>
      </c>
      <c r="HU150" s="237">
        <f t="shared" si="156"/>
        <v>5.39</v>
      </c>
      <c r="HV150" s="237">
        <f t="shared" si="156"/>
        <v>5.3</v>
      </c>
      <c r="HW150" s="237">
        <f t="shared" si="156"/>
        <v>5.51</v>
      </c>
      <c r="HX150" s="237">
        <f t="shared" si="156"/>
        <v>5.3</v>
      </c>
      <c r="HY150" s="237">
        <f t="shared" si="156"/>
        <v>5.3</v>
      </c>
      <c r="HZ150" s="237">
        <f t="shared" si="156"/>
        <v>5.38</v>
      </c>
      <c r="IA150" s="237">
        <f t="shared" si="156"/>
        <v>5.3</v>
      </c>
      <c r="IB150" s="237">
        <f t="shared" si="156"/>
        <v>5.83</v>
      </c>
      <c r="IC150" s="237">
        <f t="shared" si="156"/>
        <v>5.3</v>
      </c>
      <c r="ID150" s="237">
        <f t="shared" si="156"/>
        <v>5.3</v>
      </c>
      <c r="IE150" s="237">
        <f t="shared" si="156"/>
        <v>5.3</v>
      </c>
      <c r="IF150" s="237">
        <f t="shared" si="156"/>
        <v>5.3</v>
      </c>
      <c r="IG150" s="237">
        <f t="shared" si="156"/>
        <v>5.3</v>
      </c>
      <c r="IH150" s="237">
        <f t="shared" si="156"/>
        <v>5.3</v>
      </c>
      <c r="II150" s="237">
        <f t="shared" si="156"/>
        <v>5.3</v>
      </c>
      <c r="IJ150" s="237">
        <f t="shared" si="156"/>
        <v>5.49</v>
      </c>
      <c r="IK150" s="237">
        <f t="shared" si="156"/>
        <v>5.3</v>
      </c>
      <c r="IL150" s="237">
        <f t="shared" si="156"/>
        <v>5.3</v>
      </c>
      <c r="IM150" s="237">
        <f t="shared" si="156"/>
        <v>5.3</v>
      </c>
      <c r="IN150" s="237">
        <f t="shared" si="156"/>
        <v>5.3</v>
      </c>
      <c r="IO150" s="237">
        <f t="shared" si="156"/>
        <v>5.3</v>
      </c>
      <c r="IP150" s="237">
        <f t="shared" si="156"/>
        <v>5.3</v>
      </c>
      <c r="IQ150" s="237">
        <f t="shared" si="156"/>
        <v>5.3</v>
      </c>
      <c r="IR150" s="237">
        <f t="shared" si="156"/>
        <v>5.3</v>
      </c>
      <c r="IS150" s="237">
        <f t="shared" si="156"/>
        <v>5.62</v>
      </c>
      <c r="IT150" s="237">
        <f t="shared" si="156"/>
        <v>5.3</v>
      </c>
      <c r="IU150" s="237">
        <f t="shared" si="156"/>
        <v>5.3</v>
      </c>
      <c r="IV150" s="237">
        <f t="shared" si="156"/>
        <v>5.3</v>
      </c>
      <c r="IW150" s="237">
        <f t="shared" si="156"/>
        <v>5.3</v>
      </c>
      <c r="IX150" s="237">
        <f t="shared" si="156"/>
        <v>5.47</v>
      </c>
      <c r="IY150" s="237">
        <f t="shared" ref="IY150:LJ150" si="157">+ROUND(((SUM($T$65:$T$68)+IY148)-MIN(MIN($T$65:$T$68),IY148)-MAX(MAX($T$65:$T$68),IY148))/3,2)</f>
        <v>5.3</v>
      </c>
      <c r="IZ150" s="237">
        <f t="shared" si="157"/>
        <v>5.3</v>
      </c>
      <c r="JA150" s="237">
        <f t="shared" si="157"/>
        <v>5.3</v>
      </c>
      <c r="JB150" s="237">
        <f t="shared" si="157"/>
        <v>5.3</v>
      </c>
      <c r="JC150" s="237">
        <f t="shared" si="157"/>
        <v>5.3</v>
      </c>
      <c r="JD150" s="237">
        <f t="shared" si="157"/>
        <v>5.3</v>
      </c>
      <c r="JE150" s="237">
        <f t="shared" si="157"/>
        <v>5.3</v>
      </c>
      <c r="JF150" s="237">
        <f t="shared" si="157"/>
        <v>5.3</v>
      </c>
      <c r="JG150" s="237">
        <f t="shared" si="157"/>
        <v>5.41</v>
      </c>
      <c r="JH150" s="237">
        <f t="shared" si="157"/>
        <v>5.3</v>
      </c>
      <c r="JI150" s="237">
        <f t="shared" si="157"/>
        <v>5.3</v>
      </c>
      <c r="JJ150" s="237">
        <f t="shared" si="157"/>
        <v>5.3</v>
      </c>
      <c r="JK150" s="237">
        <f t="shared" si="157"/>
        <v>5.3</v>
      </c>
      <c r="JL150" s="237">
        <f t="shared" si="157"/>
        <v>5.33</v>
      </c>
      <c r="JM150" s="237">
        <f t="shared" si="157"/>
        <v>5.3</v>
      </c>
      <c r="JN150" s="237">
        <f t="shared" si="157"/>
        <v>5.3</v>
      </c>
      <c r="JO150" s="237">
        <f t="shared" si="157"/>
        <v>5.3</v>
      </c>
      <c r="JP150" s="237">
        <f t="shared" si="157"/>
        <v>5.3</v>
      </c>
      <c r="JQ150" s="237">
        <f t="shared" si="157"/>
        <v>5.3</v>
      </c>
      <c r="JR150" s="237">
        <f t="shared" si="157"/>
        <v>5.3</v>
      </c>
      <c r="JS150" s="237">
        <f t="shared" si="157"/>
        <v>5.3</v>
      </c>
      <c r="JT150" s="237">
        <f t="shared" si="157"/>
        <v>5.3</v>
      </c>
      <c r="JU150" s="237">
        <f t="shared" si="157"/>
        <v>5.3</v>
      </c>
      <c r="JV150" s="237">
        <f t="shared" si="157"/>
        <v>5.3</v>
      </c>
      <c r="JW150" s="237">
        <f t="shared" si="157"/>
        <v>5.3</v>
      </c>
      <c r="JX150" s="237">
        <f t="shared" si="157"/>
        <v>5.3</v>
      </c>
      <c r="JY150" s="237">
        <f t="shared" si="157"/>
        <v>5.5</v>
      </c>
      <c r="JZ150" s="237">
        <f t="shared" si="157"/>
        <v>5.3</v>
      </c>
      <c r="KA150" s="237">
        <f t="shared" si="157"/>
        <v>5.3</v>
      </c>
      <c r="KB150" s="237">
        <f t="shared" si="157"/>
        <v>5.3</v>
      </c>
      <c r="KC150" s="237">
        <f t="shared" si="157"/>
        <v>5.3</v>
      </c>
      <c r="KD150" s="237">
        <f t="shared" si="157"/>
        <v>5.3</v>
      </c>
      <c r="KE150" s="237">
        <f t="shared" si="157"/>
        <v>5.3</v>
      </c>
      <c r="KF150" s="237">
        <f t="shared" si="157"/>
        <v>5.3</v>
      </c>
      <c r="KG150" s="237">
        <f t="shared" si="157"/>
        <v>5.5</v>
      </c>
      <c r="KH150" s="237">
        <f t="shared" si="157"/>
        <v>5.32</v>
      </c>
      <c r="KI150" s="237">
        <f t="shared" si="157"/>
        <v>5.3</v>
      </c>
      <c r="KJ150" s="237">
        <f t="shared" si="157"/>
        <v>5.3</v>
      </c>
      <c r="KK150" s="237">
        <f t="shared" si="157"/>
        <v>5.3</v>
      </c>
      <c r="KL150" s="237">
        <f t="shared" si="157"/>
        <v>5.3</v>
      </c>
      <c r="KM150" s="237">
        <f t="shared" si="157"/>
        <v>5.37</v>
      </c>
      <c r="KN150" s="237">
        <f t="shared" si="157"/>
        <v>5.3</v>
      </c>
      <c r="KO150" s="237">
        <f t="shared" si="157"/>
        <v>5.3</v>
      </c>
      <c r="KP150" s="237">
        <f t="shared" si="157"/>
        <v>5.3</v>
      </c>
      <c r="KQ150" s="237">
        <f t="shared" si="157"/>
        <v>5.3</v>
      </c>
      <c r="KR150" s="237">
        <f t="shared" si="157"/>
        <v>5.3</v>
      </c>
      <c r="KS150" s="237">
        <f t="shared" si="157"/>
        <v>5.48</v>
      </c>
      <c r="KT150" s="237">
        <f t="shared" si="157"/>
        <v>5.3</v>
      </c>
      <c r="KU150" s="237">
        <f t="shared" si="157"/>
        <v>5.3</v>
      </c>
      <c r="KV150" s="237">
        <f t="shared" si="157"/>
        <v>5.3</v>
      </c>
      <c r="KW150" s="237">
        <f t="shared" si="157"/>
        <v>5.3</v>
      </c>
      <c r="KX150" s="237">
        <f t="shared" si="157"/>
        <v>5.3</v>
      </c>
      <c r="KY150" s="237">
        <f t="shared" si="157"/>
        <v>5.3</v>
      </c>
      <c r="KZ150" s="237">
        <f t="shared" si="157"/>
        <v>5.46</v>
      </c>
      <c r="LA150" s="237">
        <f t="shared" si="157"/>
        <v>5.3</v>
      </c>
      <c r="LB150" s="237">
        <f t="shared" si="157"/>
        <v>5.37</v>
      </c>
      <c r="LC150" s="237">
        <f t="shared" si="157"/>
        <v>5.3</v>
      </c>
      <c r="LD150" s="237">
        <f t="shared" si="157"/>
        <v>5.3</v>
      </c>
      <c r="LE150" s="237">
        <f t="shared" si="157"/>
        <v>5.3</v>
      </c>
      <c r="LF150" s="237">
        <f t="shared" si="157"/>
        <v>5.3</v>
      </c>
      <c r="LG150" s="237">
        <f t="shared" si="157"/>
        <v>5.3</v>
      </c>
      <c r="LH150" s="237">
        <f t="shared" si="157"/>
        <v>5.36</v>
      </c>
      <c r="LI150" s="237">
        <f t="shared" si="157"/>
        <v>5.3</v>
      </c>
      <c r="LJ150" s="237">
        <f t="shared" si="157"/>
        <v>5.3</v>
      </c>
      <c r="LK150" s="237">
        <f t="shared" ref="LK150:NV150" si="158">+ROUND(((SUM($T$65:$T$68)+LK148)-MIN(MIN($T$65:$T$68),LK148)-MAX(MAX($T$65:$T$68),LK148))/3,2)</f>
        <v>5.3</v>
      </c>
      <c r="LL150" s="237">
        <f t="shared" si="158"/>
        <v>5.3</v>
      </c>
      <c r="LM150" s="237">
        <f t="shared" si="158"/>
        <v>5.3</v>
      </c>
      <c r="LN150" s="237">
        <f t="shared" si="158"/>
        <v>5.3</v>
      </c>
      <c r="LO150" s="237">
        <f t="shared" si="158"/>
        <v>5.3</v>
      </c>
      <c r="LP150" s="237">
        <f t="shared" si="158"/>
        <v>5.3</v>
      </c>
      <c r="LQ150" s="237">
        <f t="shared" si="158"/>
        <v>5.3</v>
      </c>
      <c r="LR150" s="237">
        <f t="shared" si="158"/>
        <v>5.3</v>
      </c>
      <c r="LS150" s="237">
        <f t="shared" si="158"/>
        <v>5.3</v>
      </c>
      <c r="LT150" s="237">
        <f t="shared" si="158"/>
        <v>5.3</v>
      </c>
      <c r="LU150" s="237">
        <f t="shared" si="158"/>
        <v>5.34</v>
      </c>
      <c r="LV150" s="237">
        <f t="shared" si="158"/>
        <v>5.3</v>
      </c>
      <c r="LW150" s="237">
        <f t="shared" si="158"/>
        <v>5.3</v>
      </c>
      <c r="LX150" s="237">
        <f t="shared" si="158"/>
        <v>5.3</v>
      </c>
      <c r="LY150" s="237">
        <f t="shared" si="158"/>
        <v>5.3</v>
      </c>
      <c r="LZ150" s="237">
        <f t="shared" si="158"/>
        <v>5.3</v>
      </c>
      <c r="MA150" s="237">
        <f t="shared" si="158"/>
        <v>5.3</v>
      </c>
      <c r="MB150" s="237">
        <f t="shared" si="158"/>
        <v>5.3</v>
      </c>
      <c r="MC150" s="237">
        <f t="shared" si="158"/>
        <v>5.3</v>
      </c>
      <c r="MD150" s="237">
        <f t="shared" si="158"/>
        <v>5.3</v>
      </c>
      <c r="ME150" s="237">
        <f t="shared" si="158"/>
        <v>5.3</v>
      </c>
      <c r="MF150" s="237">
        <f t="shared" si="158"/>
        <v>5.38</v>
      </c>
      <c r="MG150" s="237">
        <f t="shared" si="158"/>
        <v>5.3</v>
      </c>
      <c r="MH150" s="237">
        <f t="shared" si="158"/>
        <v>5.3</v>
      </c>
      <c r="MI150" s="237">
        <f t="shared" si="158"/>
        <v>5.3</v>
      </c>
      <c r="MJ150" s="237">
        <f t="shared" si="158"/>
        <v>5.3</v>
      </c>
      <c r="MK150" s="237">
        <f t="shared" si="158"/>
        <v>5.3</v>
      </c>
      <c r="ML150" s="237">
        <f t="shared" si="158"/>
        <v>5.3</v>
      </c>
      <c r="MM150" s="237">
        <f t="shared" si="158"/>
        <v>5.3</v>
      </c>
      <c r="MN150" s="237">
        <f t="shared" si="158"/>
        <v>5.3</v>
      </c>
      <c r="MO150" s="237">
        <f t="shared" si="158"/>
        <v>5.4</v>
      </c>
      <c r="MP150" s="237">
        <f t="shared" si="158"/>
        <v>5.3</v>
      </c>
      <c r="MQ150" s="237">
        <f t="shared" si="158"/>
        <v>5.3</v>
      </c>
      <c r="MR150" s="237">
        <f t="shared" si="158"/>
        <v>5.3</v>
      </c>
      <c r="MS150" s="237">
        <f t="shared" si="158"/>
        <v>5.3</v>
      </c>
      <c r="MT150" s="237">
        <f t="shared" si="158"/>
        <v>5.3</v>
      </c>
      <c r="MU150" s="237">
        <f t="shared" si="158"/>
        <v>5.3</v>
      </c>
      <c r="MV150" s="237">
        <f t="shared" si="158"/>
        <v>5.3</v>
      </c>
      <c r="MW150" s="237">
        <f t="shared" si="158"/>
        <v>5.3</v>
      </c>
      <c r="MX150" s="237">
        <f t="shared" si="158"/>
        <v>5.49</v>
      </c>
      <c r="MY150" s="237">
        <f t="shared" si="158"/>
        <v>5.32</v>
      </c>
      <c r="MZ150" s="237">
        <f t="shared" si="158"/>
        <v>5.3</v>
      </c>
      <c r="NA150" s="237">
        <f t="shared" si="158"/>
        <v>5.3</v>
      </c>
      <c r="NB150" s="237">
        <f t="shared" si="158"/>
        <v>5.3</v>
      </c>
      <c r="NC150" s="237">
        <f t="shared" si="158"/>
        <v>5.3</v>
      </c>
      <c r="ND150" s="237">
        <f t="shared" si="158"/>
        <v>5.3</v>
      </c>
      <c r="NE150" s="237">
        <f t="shared" si="158"/>
        <v>5.3</v>
      </c>
      <c r="NF150" s="237">
        <f t="shared" si="158"/>
        <v>5.3</v>
      </c>
      <c r="NG150" s="237">
        <f t="shared" si="158"/>
        <v>5.3</v>
      </c>
      <c r="NH150" s="237">
        <f t="shared" si="158"/>
        <v>5.71</v>
      </c>
      <c r="NI150" s="237">
        <f t="shared" si="158"/>
        <v>5.3</v>
      </c>
      <c r="NJ150" s="237">
        <f t="shared" si="158"/>
        <v>5.3</v>
      </c>
      <c r="NK150" s="237">
        <f t="shared" si="158"/>
        <v>5.3</v>
      </c>
      <c r="NL150" s="237">
        <f t="shared" si="158"/>
        <v>5.3</v>
      </c>
      <c r="NM150" s="237">
        <f t="shared" si="158"/>
        <v>5.3</v>
      </c>
      <c r="NN150" s="237">
        <f t="shared" si="158"/>
        <v>5.3</v>
      </c>
      <c r="NO150" s="237">
        <f t="shared" si="158"/>
        <v>5.3</v>
      </c>
      <c r="NP150" s="237">
        <f t="shared" si="158"/>
        <v>5.3</v>
      </c>
      <c r="NQ150" s="237">
        <f t="shared" si="158"/>
        <v>5.3</v>
      </c>
      <c r="NR150" s="237">
        <f t="shared" si="158"/>
        <v>5.3</v>
      </c>
      <c r="NS150" s="237">
        <f t="shared" si="158"/>
        <v>5.52</v>
      </c>
      <c r="NT150" s="237">
        <f t="shared" si="158"/>
        <v>5.3</v>
      </c>
      <c r="NU150" s="237">
        <f t="shared" si="158"/>
        <v>5.3</v>
      </c>
      <c r="NV150" s="237">
        <f t="shared" si="158"/>
        <v>5.3</v>
      </c>
      <c r="NW150" s="237">
        <f t="shared" ref="NW150:QH150" si="159">+ROUND(((SUM($T$65:$T$68)+NW148)-MIN(MIN($T$65:$T$68),NW148)-MAX(MAX($T$65:$T$68),NW148))/3,2)</f>
        <v>5.3</v>
      </c>
      <c r="NX150" s="237">
        <f t="shared" si="159"/>
        <v>5.42</v>
      </c>
      <c r="NY150" s="237">
        <f t="shared" si="159"/>
        <v>5.3</v>
      </c>
      <c r="NZ150" s="237">
        <f t="shared" si="159"/>
        <v>5.3</v>
      </c>
      <c r="OA150" s="237">
        <f t="shared" si="159"/>
        <v>5.3</v>
      </c>
      <c r="OB150" s="237">
        <f t="shared" si="159"/>
        <v>5.3</v>
      </c>
      <c r="OC150" s="237">
        <f t="shared" si="159"/>
        <v>5.3</v>
      </c>
      <c r="OD150" s="237">
        <f t="shared" si="159"/>
        <v>5.3</v>
      </c>
      <c r="OE150" s="237">
        <f t="shared" si="159"/>
        <v>5.3</v>
      </c>
      <c r="OF150" s="237">
        <f t="shared" si="159"/>
        <v>5.3</v>
      </c>
      <c r="OG150" s="237">
        <f t="shared" si="159"/>
        <v>5.3</v>
      </c>
      <c r="OH150" s="237">
        <f t="shared" si="159"/>
        <v>5.3</v>
      </c>
      <c r="OI150" s="237">
        <f t="shared" si="159"/>
        <v>5.3</v>
      </c>
      <c r="OJ150" s="237">
        <f t="shared" si="159"/>
        <v>5.3</v>
      </c>
      <c r="OK150" s="237">
        <f t="shared" si="159"/>
        <v>5.3</v>
      </c>
      <c r="OL150" s="237">
        <f t="shared" si="159"/>
        <v>5.3</v>
      </c>
      <c r="OM150" s="237">
        <f t="shared" si="159"/>
        <v>5.3</v>
      </c>
      <c r="ON150" s="237">
        <f t="shared" si="159"/>
        <v>5.3</v>
      </c>
      <c r="OO150" s="237">
        <f t="shared" si="159"/>
        <v>5.3</v>
      </c>
      <c r="OP150" s="237">
        <f t="shared" si="159"/>
        <v>5.45</v>
      </c>
      <c r="OQ150" s="237">
        <f t="shared" si="159"/>
        <v>5.3</v>
      </c>
      <c r="OR150" s="237">
        <f t="shared" si="159"/>
        <v>5.3</v>
      </c>
      <c r="OS150" s="237">
        <f t="shared" si="159"/>
        <v>5.3</v>
      </c>
      <c r="OT150" s="237">
        <f t="shared" si="159"/>
        <v>5.3</v>
      </c>
      <c r="OU150" s="237">
        <f t="shared" si="159"/>
        <v>5.3</v>
      </c>
      <c r="OV150" s="237">
        <f t="shared" si="159"/>
        <v>5.3</v>
      </c>
      <c r="OW150" s="237">
        <f t="shared" si="159"/>
        <v>5.6</v>
      </c>
      <c r="OX150" s="237">
        <f t="shared" si="159"/>
        <v>5.3</v>
      </c>
      <c r="OY150" s="237">
        <f t="shared" si="159"/>
        <v>5.59</v>
      </c>
      <c r="OZ150" s="237">
        <f t="shared" si="159"/>
        <v>5.3</v>
      </c>
      <c r="PA150" s="237">
        <f t="shared" si="159"/>
        <v>5.3</v>
      </c>
      <c r="PB150" s="237">
        <f t="shared" si="159"/>
        <v>5.3</v>
      </c>
      <c r="PC150" s="237">
        <f t="shared" si="159"/>
        <v>5.3</v>
      </c>
      <c r="PD150" s="237">
        <f t="shared" si="159"/>
        <v>5.3</v>
      </c>
      <c r="PE150" s="237">
        <f t="shared" si="159"/>
        <v>5.3</v>
      </c>
      <c r="PF150" s="237">
        <f t="shared" si="159"/>
        <v>5.3</v>
      </c>
      <c r="PG150" s="237">
        <f t="shared" si="159"/>
        <v>5.3</v>
      </c>
      <c r="PH150" s="237">
        <f t="shared" si="159"/>
        <v>5.3</v>
      </c>
      <c r="PI150" s="237">
        <f t="shared" si="159"/>
        <v>5.3</v>
      </c>
      <c r="PJ150" s="237">
        <f t="shared" si="159"/>
        <v>5.3</v>
      </c>
      <c r="PK150" s="237">
        <f t="shared" si="159"/>
        <v>5.3</v>
      </c>
      <c r="PL150" s="237">
        <f t="shared" si="159"/>
        <v>5.3</v>
      </c>
      <c r="PM150" s="237">
        <f t="shared" si="159"/>
        <v>5.3</v>
      </c>
      <c r="PN150" s="237">
        <f t="shared" si="159"/>
        <v>5.3</v>
      </c>
      <c r="PO150" s="237">
        <f t="shared" si="159"/>
        <v>5.3</v>
      </c>
      <c r="PP150" s="237">
        <f t="shared" si="159"/>
        <v>5.32</v>
      </c>
      <c r="PQ150" s="237">
        <f t="shared" si="159"/>
        <v>5.3</v>
      </c>
      <c r="PR150" s="237">
        <f t="shared" si="159"/>
        <v>5.3</v>
      </c>
      <c r="PS150" s="237">
        <f t="shared" si="159"/>
        <v>5.3</v>
      </c>
      <c r="PT150" s="237">
        <f t="shared" si="159"/>
        <v>5.3</v>
      </c>
      <c r="PU150" s="237">
        <f t="shared" si="159"/>
        <v>5.3</v>
      </c>
      <c r="PV150" s="237">
        <f t="shared" si="159"/>
        <v>5.3</v>
      </c>
      <c r="PW150" s="237">
        <f t="shared" si="159"/>
        <v>5.3</v>
      </c>
      <c r="PX150" s="237">
        <f t="shared" si="159"/>
        <v>5.71</v>
      </c>
      <c r="PY150" s="237">
        <f t="shared" si="159"/>
        <v>5.3</v>
      </c>
      <c r="PZ150" s="237">
        <f t="shared" si="159"/>
        <v>5.3</v>
      </c>
      <c r="QA150" s="237">
        <f t="shared" si="159"/>
        <v>5.3</v>
      </c>
      <c r="QB150" s="237">
        <f t="shared" si="159"/>
        <v>5.32</v>
      </c>
      <c r="QC150" s="237">
        <f t="shared" si="159"/>
        <v>5.3</v>
      </c>
      <c r="QD150" s="237">
        <f t="shared" si="159"/>
        <v>5.3</v>
      </c>
      <c r="QE150" s="237">
        <f t="shared" si="159"/>
        <v>5.73</v>
      </c>
      <c r="QF150" s="237">
        <f t="shared" si="159"/>
        <v>5.3</v>
      </c>
      <c r="QG150" s="237">
        <f t="shared" si="159"/>
        <v>5.3</v>
      </c>
      <c r="QH150" s="237">
        <f t="shared" si="159"/>
        <v>5.3</v>
      </c>
      <c r="QI150" s="237">
        <f t="shared" ref="QI150:SG150" si="160">+ROUND(((SUM($T$65:$T$68)+QI148)-MIN(MIN($T$65:$T$68),QI148)-MAX(MAX($T$65:$T$68),QI148))/3,2)</f>
        <v>5.3</v>
      </c>
      <c r="QJ150" s="237">
        <f t="shared" si="160"/>
        <v>5.3</v>
      </c>
      <c r="QK150" s="237">
        <f t="shared" si="160"/>
        <v>5.3</v>
      </c>
      <c r="QL150" s="237">
        <f t="shared" si="160"/>
        <v>5.3</v>
      </c>
      <c r="QM150" s="237">
        <f t="shared" si="160"/>
        <v>5.3</v>
      </c>
      <c r="QN150" s="237">
        <f t="shared" si="160"/>
        <v>5.3</v>
      </c>
      <c r="QO150" s="237">
        <f t="shared" si="160"/>
        <v>5.31</v>
      </c>
      <c r="QP150" s="237">
        <f t="shared" si="160"/>
        <v>5.3</v>
      </c>
      <c r="QQ150" s="237">
        <f t="shared" si="160"/>
        <v>5.65</v>
      </c>
      <c r="QR150" s="237">
        <f t="shared" si="160"/>
        <v>5.3</v>
      </c>
      <c r="QS150" s="237">
        <f t="shared" si="160"/>
        <v>5.3</v>
      </c>
      <c r="QT150" s="237">
        <f t="shared" si="160"/>
        <v>5.3</v>
      </c>
      <c r="QU150" s="237">
        <f t="shared" si="160"/>
        <v>5.3</v>
      </c>
      <c r="QV150" s="237">
        <f t="shared" si="160"/>
        <v>5.3</v>
      </c>
      <c r="QW150" s="237">
        <f t="shared" si="160"/>
        <v>5.3</v>
      </c>
      <c r="QX150" s="237">
        <f t="shared" si="160"/>
        <v>5.3</v>
      </c>
      <c r="QY150" s="237">
        <f t="shared" si="160"/>
        <v>5.3</v>
      </c>
      <c r="QZ150" s="237">
        <f t="shared" si="160"/>
        <v>5.3</v>
      </c>
      <c r="RA150" s="237">
        <f t="shared" si="160"/>
        <v>5.45</v>
      </c>
      <c r="RB150" s="237">
        <f t="shared" si="160"/>
        <v>5.3</v>
      </c>
      <c r="RC150" s="237">
        <f t="shared" si="160"/>
        <v>5.3</v>
      </c>
      <c r="RD150" s="237">
        <f t="shared" si="160"/>
        <v>5.3</v>
      </c>
      <c r="RE150" s="237">
        <f t="shared" si="160"/>
        <v>5.3</v>
      </c>
      <c r="RF150" s="237">
        <f t="shared" si="160"/>
        <v>6.1</v>
      </c>
      <c r="RG150" s="237">
        <f t="shared" si="160"/>
        <v>5.76</v>
      </c>
      <c r="RH150" s="237">
        <f t="shared" si="160"/>
        <v>5.3</v>
      </c>
      <c r="RI150" s="237">
        <f t="shared" si="160"/>
        <v>5.3</v>
      </c>
      <c r="RJ150" s="237">
        <f t="shared" si="160"/>
        <v>5.3</v>
      </c>
      <c r="RK150" s="237">
        <f t="shared" si="160"/>
        <v>5.3</v>
      </c>
      <c r="RL150" s="237">
        <f t="shared" si="160"/>
        <v>5.3</v>
      </c>
      <c r="RM150" s="237">
        <f t="shared" si="160"/>
        <v>5.3</v>
      </c>
      <c r="RN150" s="237">
        <f t="shared" si="160"/>
        <v>5.3</v>
      </c>
      <c r="RO150" s="237">
        <f t="shared" si="160"/>
        <v>5.3</v>
      </c>
      <c r="RP150" s="237">
        <f t="shared" si="160"/>
        <v>5.3</v>
      </c>
      <c r="RQ150" s="237">
        <f t="shared" si="160"/>
        <v>5.3</v>
      </c>
      <c r="RR150" s="237">
        <f t="shared" si="160"/>
        <v>5.3</v>
      </c>
      <c r="RS150" s="237">
        <f t="shared" si="160"/>
        <v>5.3</v>
      </c>
      <c r="RT150" s="237">
        <f t="shared" si="160"/>
        <v>5.49</v>
      </c>
      <c r="RU150" s="237">
        <f t="shared" si="160"/>
        <v>5.3</v>
      </c>
      <c r="RV150" s="237">
        <f t="shared" si="160"/>
        <v>5.3</v>
      </c>
      <c r="RW150" s="237">
        <f t="shared" si="160"/>
        <v>5.3</v>
      </c>
      <c r="RX150" s="237">
        <f t="shared" si="160"/>
        <v>5.32</v>
      </c>
      <c r="RY150" s="237">
        <f t="shared" si="160"/>
        <v>5.67</v>
      </c>
      <c r="RZ150" s="237">
        <f t="shared" si="160"/>
        <v>5.3</v>
      </c>
      <c r="SA150" s="237">
        <f t="shared" si="160"/>
        <v>5.3</v>
      </c>
      <c r="SB150" s="237">
        <f t="shared" si="160"/>
        <v>5.3</v>
      </c>
      <c r="SC150" s="237">
        <f t="shared" si="160"/>
        <v>5.3</v>
      </c>
      <c r="SD150" s="237">
        <f t="shared" si="160"/>
        <v>5.3</v>
      </c>
      <c r="SE150" s="237">
        <f t="shared" si="160"/>
        <v>5.61</v>
      </c>
      <c r="SF150" s="237">
        <f t="shared" si="160"/>
        <v>5.3</v>
      </c>
      <c r="SG150" s="237">
        <f t="shared" si="160"/>
        <v>5.3</v>
      </c>
    </row>
    <row r="151" spans="1:502">
      <c r="A151" t="s">
        <v>574</v>
      </c>
      <c r="B151">
        <f>+ROUND((SUM($Z$65:$Z$68)+B149-MIN(B149,MIN($Z$65:$Z$68))-MAX(B149,MAX($Z$65:$Z$68)))/3,1)</f>
        <v>166</v>
      </c>
      <c r="C151">
        <f t="shared" ref="C151:BN151" si="161">+ROUND((SUM($Z$65:$Z$68)+C149-MIN(C149,MIN($Z$65:$Z$68))-MAX(C149,MAX($Z$65:$Z$68)))/3,1)</f>
        <v>160.9</v>
      </c>
      <c r="D151">
        <f t="shared" si="161"/>
        <v>166</v>
      </c>
      <c r="E151">
        <f t="shared" si="161"/>
        <v>158.1</v>
      </c>
      <c r="F151">
        <f t="shared" si="161"/>
        <v>162.30000000000001</v>
      </c>
      <c r="G151">
        <f t="shared" si="161"/>
        <v>161</v>
      </c>
      <c r="H151">
        <f t="shared" si="161"/>
        <v>165.8</v>
      </c>
      <c r="I151">
        <f t="shared" si="161"/>
        <v>161</v>
      </c>
      <c r="J151">
        <f t="shared" si="161"/>
        <v>166</v>
      </c>
      <c r="K151">
        <f t="shared" si="161"/>
        <v>156.69999999999999</v>
      </c>
      <c r="L151">
        <f t="shared" si="161"/>
        <v>159.1</v>
      </c>
      <c r="M151">
        <f t="shared" si="161"/>
        <v>162.1</v>
      </c>
      <c r="N151">
        <f t="shared" si="161"/>
        <v>166</v>
      </c>
      <c r="O151">
        <f t="shared" si="161"/>
        <v>163</v>
      </c>
      <c r="P151">
        <f t="shared" si="161"/>
        <v>163.69999999999999</v>
      </c>
      <c r="Q151">
        <f t="shared" si="161"/>
        <v>159.9</v>
      </c>
      <c r="R151">
        <f t="shared" si="161"/>
        <v>163.5</v>
      </c>
      <c r="S151">
        <f t="shared" si="161"/>
        <v>160</v>
      </c>
      <c r="T151">
        <f t="shared" si="161"/>
        <v>157.19999999999999</v>
      </c>
      <c r="U151">
        <f t="shared" si="161"/>
        <v>164.2</v>
      </c>
      <c r="V151">
        <f t="shared" si="161"/>
        <v>161.4</v>
      </c>
      <c r="W151">
        <f t="shared" si="161"/>
        <v>161.80000000000001</v>
      </c>
      <c r="X151">
        <f t="shared" si="161"/>
        <v>162.30000000000001</v>
      </c>
      <c r="Y151">
        <f t="shared" si="161"/>
        <v>162.6</v>
      </c>
      <c r="Z151">
        <f t="shared" si="161"/>
        <v>165.3</v>
      </c>
      <c r="AA151">
        <f t="shared" si="161"/>
        <v>158.5</v>
      </c>
      <c r="AB151">
        <f t="shared" si="161"/>
        <v>162.1</v>
      </c>
      <c r="AC151">
        <f t="shared" si="161"/>
        <v>166</v>
      </c>
      <c r="AD151">
        <f t="shared" si="161"/>
        <v>163.6</v>
      </c>
      <c r="AE151">
        <f t="shared" si="161"/>
        <v>161</v>
      </c>
      <c r="AF151">
        <f t="shared" si="161"/>
        <v>157.5</v>
      </c>
      <c r="AG151">
        <f t="shared" si="161"/>
        <v>163.5</v>
      </c>
      <c r="AH151">
        <f t="shared" si="161"/>
        <v>159.9</v>
      </c>
      <c r="AI151">
        <f t="shared" si="161"/>
        <v>164.6</v>
      </c>
      <c r="AJ151">
        <f t="shared" si="161"/>
        <v>158.5</v>
      </c>
      <c r="AK151">
        <f t="shared" si="161"/>
        <v>163.9</v>
      </c>
      <c r="AL151">
        <f t="shared" si="161"/>
        <v>163</v>
      </c>
      <c r="AM151">
        <f t="shared" si="161"/>
        <v>162.9</v>
      </c>
      <c r="AN151">
        <f t="shared" si="161"/>
        <v>163.30000000000001</v>
      </c>
      <c r="AO151">
        <f t="shared" si="161"/>
        <v>164.2</v>
      </c>
      <c r="AP151">
        <f t="shared" si="161"/>
        <v>155.1</v>
      </c>
      <c r="AQ151">
        <f t="shared" si="161"/>
        <v>160.1</v>
      </c>
      <c r="AR151">
        <f t="shared" si="161"/>
        <v>162.9</v>
      </c>
      <c r="AS151">
        <f t="shared" si="161"/>
        <v>154.69999999999999</v>
      </c>
      <c r="AT151">
        <f t="shared" si="161"/>
        <v>160.30000000000001</v>
      </c>
      <c r="AU151">
        <f t="shared" si="161"/>
        <v>161.19999999999999</v>
      </c>
      <c r="AV151">
        <f t="shared" si="161"/>
        <v>161.4</v>
      </c>
      <c r="AW151">
        <f t="shared" si="161"/>
        <v>157.9</v>
      </c>
      <c r="AX151">
        <f t="shared" si="161"/>
        <v>159.6</v>
      </c>
      <c r="AY151">
        <f t="shared" si="161"/>
        <v>164.4</v>
      </c>
      <c r="AZ151">
        <f t="shared" si="161"/>
        <v>163.80000000000001</v>
      </c>
      <c r="BA151">
        <f t="shared" si="161"/>
        <v>165.8</v>
      </c>
      <c r="BB151">
        <f t="shared" si="161"/>
        <v>164.9</v>
      </c>
      <c r="BC151">
        <f t="shared" si="161"/>
        <v>164.2</v>
      </c>
      <c r="BD151">
        <f t="shared" si="161"/>
        <v>164.1</v>
      </c>
      <c r="BE151">
        <f t="shared" si="161"/>
        <v>166</v>
      </c>
      <c r="BF151">
        <f t="shared" si="161"/>
        <v>166</v>
      </c>
      <c r="BG151">
        <f t="shared" si="161"/>
        <v>164</v>
      </c>
      <c r="BH151">
        <f t="shared" si="161"/>
        <v>160.30000000000001</v>
      </c>
      <c r="BI151">
        <f t="shared" si="161"/>
        <v>160.9</v>
      </c>
      <c r="BJ151">
        <f t="shared" si="161"/>
        <v>161.30000000000001</v>
      </c>
      <c r="BK151">
        <f t="shared" si="161"/>
        <v>159.4</v>
      </c>
      <c r="BL151">
        <f t="shared" si="161"/>
        <v>164.2</v>
      </c>
      <c r="BM151">
        <f t="shared" si="161"/>
        <v>163.19999999999999</v>
      </c>
      <c r="BN151">
        <f t="shared" si="161"/>
        <v>162.80000000000001</v>
      </c>
      <c r="BO151">
        <f t="shared" ref="BO151:DZ151" si="162">+ROUND((SUM($Z$65:$Z$68)+BO149-MIN(BO149,MIN($Z$65:$Z$68))-MAX(BO149,MAX($Z$65:$Z$68)))/3,1)</f>
        <v>160.5</v>
      </c>
      <c r="BP151">
        <f t="shared" si="162"/>
        <v>164.9</v>
      </c>
      <c r="BQ151">
        <f t="shared" si="162"/>
        <v>158.69999999999999</v>
      </c>
      <c r="BR151">
        <f t="shared" si="162"/>
        <v>165.7</v>
      </c>
      <c r="BS151">
        <f t="shared" si="162"/>
        <v>161.69999999999999</v>
      </c>
      <c r="BT151">
        <f t="shared" si="162"/>
        <v>164.8</v>
      </c>
      <c r="BU151">
        <f t="shared" si="162"/>
        <v>158.69999999999999</v>
      </c>
      <c r="BV151">
        <f t="shared" si="162"/>
        <v>166</v>
      </c>
      <c r="BW151">
        <f t="shared" si="162"/>
        <v>162.4</v>
      </c>
      <c r="BX151">
        <f t="shared" si="162"/>
        <v>163.6</v>
      </c>
      <c r="BY151">
        <f t="shared" si="162"/>
        <v>161.69999999999999</v>
      </c>
      <c r="BZ151">
        <f t="shared" si="162"/>
        <v>159.69999999999999</v>
      </c>
      <c r="CA151">
        <f t="shared" si="162"/>
        <v>161.6</v>
      </c>
      <c r="CB151">
        <f t="shared" si="162"/>
        <v>163.4</v>
      </c>
      <c r="CC151">
        <f t="shared" si="162"/>
        <v>160.9</v>
      </c>
      <c r="CD151">
        <f t="shared" si="162"/>
        <v>164.3</v>
      </c>
      <c r="CE151">
        <f t="shared" si="162"/>
        <v>161.6</v>
      </c>
      <c r="CF151">
        <f t="shared" si="162"/>
        <v>159.30000000000001</v>
      </c>
      <c r="CG151">
        <f t="shared" si="162"/>
        <v>164</v>
      </c>
      <c r="CH151">
        <f t="shared" si="162"/>
        <v>164.3</v>
      </c>
      <c r="CI151">
        <f t="shared" si="162"/>
        <v>161.30000000000001</v>
      </c>
      <c r="CJ151">
        <f t="shared" si="162"/>
        <v>166</v>
      </c>
      <c r="CK151">
        <f t="shared" si="162"/>
        <v>162.4</v>
      </c>
      <c r="CL151">
        <f t="shared" si="162"/>
        <v>161.1</v>
      </c>
      <c r="CM151">
        <f t="shared" si="162"/>
        <v>163.19999999999999</v>
      </c>
      <c r="CN151">
        <f t="shared" si="162"/>
        <v>162.80000000000001</v>
      </c>
      <c r="CO151">
        <f t="shared" si="162"/>
        <v>166</v>
      </c>
      <c r="CP151">
        <f t="shared" si="162"/>
        <v>161.9</v>
      </c>
      <c r="CQ151">
        <f t="shared" si="162"/>
        <v>157.6</v>
      </c>
      <c r="CR151">
        <f t="shared" si="162"/>
        <v>160.19999999999999</v>
      </c>
      <c r="CS151">
        <f t="shared" si="162"/>
        <v>159.30000000000001</v>
      </c>
      <c r="CT151">
        <f t="shared" si="162"/>
        <v>164.4</v>
      </c>
      <c r="CU151">
        <f t="shared" si="162"/>
        <v>160.9</v>
      </c>
      <c r="CV151">
        <f t="shared" si="162"/>
        <v>162.69999999999999</v>
      </c>
      <c r="CW151">
        <f t="shared" si="162"/>
        <v>163.9</v>
      </c>
      <c r="CX151">
        <f t="shared" si="162"/>
        <v>158.1</v>
      </c>
      <c r="CY151">
        <f t="shared" si="162"/>
        <v>157.19999999999999</v>
      </c>
      <c r="CZ151">
        <f t="shared" si="162"/>
        <v>162.6</v>
      </c>
      <c r="DA151">
        <f t="shared" si="162"/>
        <v>166</v>
      </c>
      <c r="DB151">
        <f t="shared" si="162"/>
        <v>165.4</v>
      </c>
      <c r="DC151">
        <f t="shared" si="162"/>
        <v>166</v>
      </c>
      <c r="DD151">
        <f t="shared" si="162"/>
        <v>165.5</v>
      </c>
      <c r="DE151">
        <f t="shared" si="162"/>
        <v>166</v>
      </c>
      <c r="DF151">
        <f t="shared" si="162"/>
        <v>163.6</v>
      </c>
      <c r="DG151">
        <f t="shared" si="162"/>
        <v>161.69999999999999</v>
      </c>
      <c r="DH151">
        <f t="shared" si="162"/>
        <v>161.19999999999999</v>
      </c>
      <c r="DI151">
        <f t="shared" si="162"/>
        <v>159.9</v>
      </c>
      <c r="DJ151">
        <f t="shared" si="162"/>
        <v>160.80000000000001</v>
      </c>
      <c r="DK151">
        <f t="shared" si="162"/>
        <v>165.4</v>
      </c>
      <c r="DL151">
        <f t="shared" si="162"/>
        <v>161.69999999999999</v>
      </c>
      <c r="DM151">
        <f t="shared" si="162"/>
        <v>161</v>
      </c>
      <c r="DN151">
        <f t="shared" si="162"/>
        <v>162.5</v>
      </c>
      <c r="DO151">
        <f t="shared" si="162"/>
        <v>164.2</v>
      </c>
      <c r="DP151">
        <f t="shared" si="162"/>
        <v>165.4</v>
      </c>
      <c r="DQ151">
        <f t="shared" si="162"/>
        <v>165.3</v>
      </c>
      <c r="DR151">
        <f t="shared" si="162"/>
        <v>166</v>
      </c>
      <c r="DS151">
        <f t="shared" si="162"/>
        <v>163.5</v>
      </c>
      <c r="DT151">
        <f t="shared" si="162"/>
        <v>162</v>
      </c>
      <c r="DU151">
        <f t="shared" si="162"/>
        <v>161.19999999999999</v>
      </c>
      <c r="DV151">
        <f t="shared" si="162"/>
        <v>155.6</v>
      </c>
      <c r="DW151">
        <f t="shared" si="162"/>
        <v>161.80000000000001</v>
      </c>
      <c r="DX151">
        <f t="shared" si="162"/>
        <v>161.6</v>
      </c>
      <c r="DY151">
        <f t="shared" si="162"/>
        <v>166</v>
      </c>
      <c r="DZ151">
        <f t="shared" si="162"/>
        <v>160.6</v>
      </c>
      <c r="EA151">
        <f t="shared" ref="EA151:GL151" si="163">+ROUND((SUM($Z$65:$Z$68)+EA149-MIN(EA149,MIN($Z$65:$Z$68))-MAX(EA149,MAX($Z$65:$Z$68)))/3,1)</f>
        <v>163</v>
      </c>
      <c r="EB151">
        <f t="shared" si="163"/>
        <v>160.19999999999999</v>
      </c>
      <c r="EC151">
        <f t="shared" si="163"/>
        <v>164.6</v>
      </c>
      <c r="ED151">
        <f t="shared" si="163"/>
        <v>160.69999999999999</v>
      </c>
      <c r="EE151">
        <f t="shared" si="163"/>
        <v>161</v>
      </c>
      <c r="EF151">
        <f t="shared" si="163"/>
        <v>163.1</v>
      </c>
      <c r="EG151">
        <f t="shared" si="163"/>
        <v>161.1</v>
      </c>
      <c r="EH151">
        <f t="shared" si="163"/>
        <v>160.19999999999999</v>
      </c>
      <c r="EI151">
        <f t="shared" si="163"/>
        <v>157.5</v>
      </c>
      <c r="EJ151">
        <f t="shared" si="163"/>
        <v>157.69999999999999</v>
      </c>
      <c r="EK151">
        <f t="shared" si="163"/>
        <v>164.5</v>
      </c>
      <c r="EL151">
        <f t="shared" si="163"/>
        <v>166</v>
      </c>
      <c r="EM151">
        <f t="shared" si="163"/>
        <v>164.1</v>
      </c>
      <c r="EN151">
        <f t="shared" si="163"/>
        <v>158.9</v>
      </c>
      <c r="EO151">
        <f t="shared" si="163"/>
        <v>161.4</v>
      </c>
      <c r="EP151">
        <f t="shared" si="163"/>
        <v>157.30000000000001</v>
      </c>
      <c r="EQ151">
        <f t="shared" si="163"/>
        <v>160.9</v>
      </c>
      <c r="ER151">
        <f t="shared" si="163"/>
        <v>158.1</v>
      </c>
      <c r="ES151">
        <f t="shared" si="163"/>
        <v>162.30000000000001</v>
      </c>
      <c r="ET151">
        <f t="shared" si="163"/>
        <v>165.6</v>
      </c>
      <c r="EU151">
        <f t="shared" si="163"/>
        <v>165.9</v>
      </c>
      <c r="EV151">
        <f t="shared" si="163"/>
        <v>158.9</v>
      </c>
      <c r="EW151">
        <f t="shared" si="163"/>
        <v>163.80000000000001</v>
      </c>
      <c r="EX151">
        <f t="shared" si="163"/>
        <v>161.4</v>
      </c>
      <c r="EY151">
        <f t="shared" si="163"/>
        <v>165.4</v>
      </c>
      <c r="EZ151">
        <f t="shared" si="163"/>
        <v>158</v>
      </c>
      <c r="FA151">
        <f t="shared" si="163"/>
        <v>157.6</v>
      </c>
      <c r="FB151">
        <f t="shared" si="163"/>
        <v>162.4</v>
      </c>
      <c r="FC151">
        <f t="shared" si="163"/>
        <v>161.30000000000001</v>
      </c>
      <c r="FD151">
        <f t="shared" si="163"/>
        <v>166</v>
      </c>
      <c r="FE151">
        <f t="shared" si="163"/>
        <v>161.80000000000001</v>
      </c>
      <c r="FF151">
        <f t="shared" si="163"/>
        <v>164.2</v>
      </c>
      <c r="FG151">
        <f t="shared" si="163"/>
        <v>160.5</v>
      </c>
      <c r="FH151">
        <f t="shared" si="163"/>
        <v>166</v>
      </c>
      <c r="FI151">
        <f t="shared" si="163"/>
        <v>160.4</v>
      </c>
      <c r="FJ151">
        <f t="shared" si="163"/>
        <v>163.80000000000001</v>
      </c>
      <c r="FK151">
        <f t="shared" si="163"/>
        <v>163</v>
      </c>
      <c r="FL151">
        <f t="shared" si="163"/>
        <v>160.19999999999999</v>
      </c>
      <c r="FM151">
        <f t="shared" si="163"/>
        <v>164.8</v>
      </c>
      <c r="FN151">
        <f t="shared" si="163"/>
        <v>165.8</v>
      </c>
      <c r="FO151">
        <f t="shared" si="163"/>
        <v>160.5</v>
      </c>
      <c r="FP151">
        <f t="shared" si="163"/>
        <v>166</v>
      </c>
      <c r="FQ151">
        <f t="shared" si="163"/>
        <v>158.80000000000001</v>
      </c>
      <c r="FR151">
        <f t="shared" si="163"/>
        <v>160</v>
      </c>
      <c r="FS151">
        <f t="shared" si="163"/>
        <v>166</v>
      </c>
      <c r="FT151">
        <f t="shared" si="163"/>
        <v>162.19999999999999</v>
      </c>
      <c r="FU151">
        <f t="shared" si="163"/>
        <v>160.1</v>
      </c>
      <c r="FV151">
        <f t="shared" si="163"/>
        <v>166</v>
      </c>
      <c r="FW151">
        <f t="shared" si="163"/>
        <v>164</v>
      </c>
      <c r="FX151">
        <f t="shared" si="163"/>
        <v>160.5</v>
      </c>
      <c r="FY151">
        <f t="shared" si="163"/>
        <v>160.80000000000001</v>
      </c>
      <c r="FZ151">
        <f t="shared" si="163"/>
        <v>161.30000000000001</v>
      </c>
      <c r="GA151">
        <f t="shared" si="163"/>
        <v>162.69999999999999</v>
      </c>
      <c r="GB151">
        <f t="shared" si="163"/>
        <v>162.69999999999999</v>
      </c>
      <c r="GC151">
        <f t="shared" si="163"/>
        <v>166</v>
      </c>
      <c r="GD151">
        <f t="shared" si="163"/>
        <v>166</v>
      </c>
      <c r="GE151">
        <f t="shared" si="163"/>
        <v>157.9</v>
      </c>
      <c r="GF151">
        <f t="shared" si="163"/>
        <v>165.6</v>
      </c>
      <c r="GG151">
        <f t="shared" si="163"/>
        <v>160.69999999999999</v>
      </c>
      <c r="GH151">
        <f t="shared" si="163"/>
        <v>166</v>
      </c>
      <c r="GI151">
        <f t="shared" si="163"/>
        <v>164.9</v>
      </c>
      <c r="GJ151">
        <f t="shared" si="163"/>
        <v>163.69999999999999</v>
      </c>
      <c r="GK151">
        <f t="shared" si="163"/>
        <v>163.19999999999999</v>
      </c>
      <c r="GL151">
        <f t="shared" si="163"/>
        <v>161</v>
      </c>
      <c r="GM151">
        <f t="shared" ref="GM151:IX151" si="164">+ROUND((SUM($Z$65:$Z$68)+GM149-MIN(GM149,MIN($Z$65:$Z$68))-MAX(GM149,MAX($Z$65:$Z$68)))/3,1)</f>
        <v>161.4</v>
      </c>
      <c r="GN151">
        <f t="shared" si="164"/>
        <v>160.4</v>
      </c>
      <c r="GO151">
        <f t="shared" si="164"/>
        <v>163</v>
      </c>
      <c r="GP151">
        <f t="shared" si="164"/>
        <v>161.30000000000001</v>
      </c>
      <c r="GQ151">
        <f t="shared" si="164"/>
        <v>164.3</v>
      </c>
      <c r="GR151">
        <f t="shared" si="164"/>
        <v>161.5</v>
      </c>
      <c r="GS151">
        <f t="shared" si="164"/>
        <v>158.9</v>
      </c>
      <c r="GT151">
        <f t="shared" si="164"/>
        <v>165.6</v>
      </c>
      <c r="GU151">
        <f t="shared" si="164"/>
        <v>159.5</v>
      </c>
      <c r="GV151">
        <f t="shared" si="164"/>
        <v>160.5</v>
      </c>
      <c r="GW151">
        <f t="shared" si="164"/>
        <v>166</v>
      </c>
      <c r="GX151">
        <f t="shared" si="164"/>
        <v>160.1</v>
      </c>
      <c r="GY151">
        <f t="shared" si="164"/>
        <v>158.30000000000001</v>
      </c>
      <c r="GZ151">
        <f t="shared" si="164"/>
        <v>166</v>
      </c>
      <c r="HA151">
        <f t="shared" si="164"/>
        <v>166</v>
      </c>
      <c r="HB151">
        <f t="shared" si="164"/>
        <v>162.69999999999999</v>
      </c>
      <c r="HC151">
        <f t="shared" si="164"/>
        <v>164.4</v>
      </c>
      <c r="HD151">
        <f t="shared" si="164"/>
        <v>163.30000000000001</v>
      </c>
      <c r="HE151">
        <f t="shared" si="164"/>
        <v>160.6</v>
      </c>
      <c r="HF151">
        <f t="shared" si="164"/>
        <v>161.19999999999999</v>
      </c>
      <c r="HG151">
        <f t="shared" si="164"/>
        <v>157.9</v>
      </c>
      <c r="HH151">
        <f t="shared" si="164"/>
        <v>166</v>
      </c>
      <c r="HI151">
        <f t="shared" si="164"/>
        <v>166</v>
      </c>
      <c r="HJ151">
        <f t="shared" si="164"/>
        <v>166</v>
      </c>
      <c r="HK151">
        <f t="shared" si="164"/>
        <v>164.8</v>
      </c>
      <c r="HL151">
        <f t="shared" si="164"/>
        <v>164.4</v>
      </c>
      <c r="HM151">
        <f t="shared" si="164"/>
        <v>162.6</v>
      </c>
      <c r="HN151">
        <f t="shared" si="164"/>
        <v>163.30000000000001</v>
      </c>
      <c r="HO151">
        <f t="shared" si="164"/>
        <v>166</v>
      </c>
      <c r="HP151">
        <f t="shared" si="164"/>
        <v>159.9</v>
      </c>
      <c r="HQ151">
        <f t="shared" si="164"/>
        <v>166</v>
      </c>
      <c r="HR151">
        <f t="shared" si="164"/>
        <v>157.5</v>
      </c>
      <c r="HS151">
        <f t="shared" si="164"/>
        <v>165.7</v>
      </c>
      <c r="HT151">
        <f t="shared" si="164"/>
        <v>157.5</v>
      </c>
      <c r="HU151">
        <f t="shared" si="164"/>
        <v>159.6</v>
      </c>
      <c r="HV151">
        <f t="shared" si="164"/>
        <v>163.1</v>
      </c>
      <c r="HW151">
        <f t="shared" si="164"/>
        <v>163.19999999999999</v>
      </c>
      <c r="HX151">
        <f t="shared" si="164"/>
        <v>166</v>
      </c>
      <c r="HY151">
        <f t="shared" si="164"/>
        <v>165.3</v>
      </c>
      <c r="HZ151">
        <f t="shared" si="164"/>
        <v>161.9</v>
      </c>
      <c r="IA151">
        <f t="shared" si="164"/>
        <v>164.5</v>
      </c>
      <c r="IB151">
        <f t="shared" si="164"/>
        <v>163.4</v>
      </c>
      <c r="IC151">
        <f t="shared" si="164"/>
        <v>160.6</v>
      </c>
      <c r="ID151">
        <f t="shared" si="164"/>
        <v>156.30000000000001</v>
      </c>
      <c r="IE151">
        <f t="shared" si="164"/>
        <v>160.69999999999999</v>
      </c>
      <c r="IF151">
        <f t="shared" si="164"/>
        <v>166</v>
      </c>
      <c r="IG151">
        <f t="shared" si="164"/>
        <v>162.4</v>
      </c>
      <c r="IH151">
        <f t="shared" si="164"/>
        <v>159</v>
      </c>
      <c r="II151">
        <f t="shared" si="164"/>
        <v>162.19999999999999</v>
      </c>
      <c r="IJ151">
        <f t="shared" si="164"/>
        <v>157.69999999999999</v>
      </c>
      <c r="IK151">
        <f t="shared" si="164"/>
        <v>162.1</v>
      </c>
      <c r="IL151">
        <f t="shared" si="164"/>
        <v>158.69999999999999</v>
      </c>
      <c r="IM151">
        <f t="shared" si="164"/>
        <v>164.6</v>
      </c>
      <c r="IN151">
        <f t="shared" si="164"/>
        <v>166</v>
      </c>
      <c r="IO151">
        <f t="shared" si="164"/>
        <v>159.9</v>
      </c>
      <c r="IP151">
        <f t="shared" si="164"/>
        <v>159.4</v>
      </c>
      <c r="IQ151">
        <f t="shared" si="164"/>
        <v>161.6</v>
      </c>
      <c r="IR151">
        <f t="shared" si="164"/>
        <v>160.69999999999999</v>
      </c>
      <c r="IS151">
        <f t="shared" si="164"/>
        <v>161.19999999999999</v>
      </c>
      <c r="IT151">
        <f t="shared" si="164"/>
        <v>163.5</v>
      </c>
      <c r="IU151">
        <f t="shared" si="164"/>
        <v>166</v>
      </c>
      <c r="IV151">
        <f t="shared" si="164"/>
        <v>164.1</v>
      </c>
      <c r="IW151">
        <f t="shared" si="164"/>
        <v>160.6</v>
      </c>
      <c r="IX151">
        <f t="shared" si="164"/>
        <v>165.2</v>
      </c>
      <c r="IY151">
        <f t="shared" ref="IY151:LJ151" si="165">+ROUND((SUM($Z$65:$Z$68)+IY149-MIN(IY149,MIN($Z$65:$Z$68))-MAX(IY149,MAX($Z$65:$Z$68)))/3,1)</f>
        <v>164</v>
      </c>
      <c r="IZ151">
        <f t="shared" si="165"/>
        <v>161.69999999999999</v>
      </c>
      <c r="JA151">
        <f t="shared" si="165"/>
        <v>162.6</v>
      </c>
      <c r="JB151">
        <f t="shared" si="165"/>
        <v>158.30000000000001</v>
      </c>
      <c r="JC151">
        <f t="shared" si="165"/>
        <v>164</v>
      </c>
      <c r="JD151">
        <f t="shared" si="165"/>
        <v>166</v>
      </c>
      <c r="JE151">
        <f t="shared" si="165"/>
        <v>162.9</v>
      </c>
      <c r="JF151">
        <f t="shared" si="165"/>
        <v>161.9</v>
      </c>
      <c r="JG151">
        <f t="shared" si="165"/>
        <v>165.1</v>
      </c>
      <c r="JH151">
        <f t="shared" si="165"/>
        <v>158.4</v>
      </c>
      <c r="JI151">
        <f t="shared" si="165"/>
        <v>166</v>
      </c>
      <c r="JJ151">
        <f t="shared" si="165"/>
        <v>165.8</v>
      </c>
      <c r="JK151">
        <f t="shared" si="165"/>
        <v>161.4</v>
      </c>
      <c r="JL151">
        <f t="shared" si="165"/>
        <v>161.6</v>
      </c>
      <c r="JM151">
        <f t="shared" si="165"/>
        <v>158.1</v>
      </c>
      <c r="JN151">
        <f t="shared" si="165"/>
        <v>166</v>
      </c>
      <c r="JO151">
        <f t="shared" si="165"/>
        <v>156.9</v>
      </c>
      <c r="JP151">
        <f t="shared" si="165"/>
        <v>164.5</v>
      </c>
      <c r="JQ151">
        <f t="shared" si="165"/>
        <v>166</v>
      </c>
      <c r="JR151">
        <f t="shared" si="165"/>
        <v>162.6</v>
      </c>
      <c r="JS151">
        <f t="shared" si="165"/>
        <v>166</v>
      </c>
      <c r="JT151">
        <f t="shared" si="165"/>
        <v>162.9</v>
      </c>
      <c r="JU151">
        <f t="shared" si="165"/>
        <v>161.6</v>
      </c>
      <c r="JV151">
        <f t="shared" si="165"/>
        <v>163.80000000000001</v>
      </c>
      <c r="JW151">
        <f t="shared" si="165"/>
        <v>160.80000000000001</v>
      </c>
      <c r="JX151">
        <f t="shared" si="165"/>
        <v>164.6</v>
      </c>
      <c r="JY151">
        <f t="shared" si="165"/>
        <v>162.19999999999999</v>
      </c>
      <c r="JZ151">
        <f t="shared" si="165"/>
        <v>156.30000000000001</v>
      </c>
      <c r="KA151">
        <f t="shared" si="165"/>
        <v>163.9</v>
      </c>
      <c r="KB151">
        <f t="shared" si="165"/>
        <v>163.4</v>
      </c>
      <c r="KC151">
        <f t="shared" si="165"/>
        <v>165.2</v>
      </c>
      <c r="KD151">
        <f t="shared" si="165"/>
        <v>157.6</v>
      </c>
      <c r="KE151">
        <f t="shared" si="165"/>
        <v>166</v>
      </c>
      <c r="KF151">
        <f t="shared" si="165"/>
        <v>159.19999999999999</v>
      </c>
      <c r="KG151">
        <f t="shared" si="165"/>
        <v>166</v>
      </c>
      <c r="KH151">
        <f t="shared" si="165"/>
        <v>161.69999999999999</v>
      </c>
      <c r="KI151">
        <f t="shared" si="165"/>
        <v>166</v>
      </c>
      <c r="KJ151">
        <f t="shared" si="165"/>
        <v>165.3</v>
      </c>
      <c r="KK151">
        <f t="shared" si="165"/>
        <v>159.6</v>
      </c>
      <c r="KL151">
        <f t="shared" si="165"/>
        <v>162.5</v>
      </c>
      <c r="KM151">
        <f t="shared" si="165"/>
        <v>164</v>
      </c>
      <c r="KN151">
        <f t="shared" si="165"/>
        <v>160.80000000000001</v>
      </c>
      <c r="KO151">
        <f t="shared" si="165"/>
        <v>163.5</v>
      </c>
      <c r="KP151">
        <f t="shared" si="165"/>
        <v>159.69999999999999</v>
      </c>
      <c r="KQ151">
        <f t="shared" si="165"/>
        <v>166</v>
      </c>
      <c r="KR151">
        <f t="shared" si="165"/>
        <v>163.19999999999999</v>
      </c>
      <c r="KS151">
        <f t="shared" si="165"/>
        <v>164</v>
      </c>
      <c r="KT151">
        <f t="shared" si="165"/>
        <v>159.5</v>
      </c>
      <c r="KU151">
        <f t="shared" si="165"/>
        <v>165.3</v>
      </c>
      <c r="KV151">
        <f t="shared" si="165"/>
        <v>161.80000000000001</v>
      </c>
      <c r="KW151">
        <f t="shared" si="165"/>
        <v>164.7</v>
      </c>
      <c r="KX151">
        <f t="shared" si="165"/>
        <v>161.30000000000001</v>
      </c>
      <c r="KY151">
        <f t="shared" si="165"/>
        <v>158.9</v>
      </c>
      <c r="KZ151">
        <f t="shared" si="165"/>
        <v>161.6</v>
      </c>
      <c r="LA151">
        <f t="shared" si="165"/>
        <v>164.8</v>
      </c>
      <c r="LB151">
        <f t="shared" si="165"/>
        <v>165.1</v>
      </c>
      <c r="LC151">
        <f t="shared" si="165"/>
        <v>161.5</v>
      </c>
      <c r="LD151">
        <f t="shared" si="165"/>
        <v>161.9</v>
      </c>
      <c r="LE151">
        <f t="shared" si="165"/>
        <v>162.6</v>
      </c>
      <c r="LF151">
        <f t="shared" si="165"/>
        <v>165.8</v>
      </c>
      <c r="LG151">
        <f t="shared" si="165"/>
        <v>162.4</v>
      </c>
      <c r="LH151">
        <f t="shared" si="165"/>
        <v>157.5</v>
      </c>
      <c r="LI151">
        <f t="shared" si="165"/>
        <v>162.19999999999999</v>
      </c>
      <c r="LJ151">
        <f t="shared" si="165"/>
        <v>160.4</v>
      </c>
      <c r="LK151">
        <f t="shared" ref="LK151:NV151" si="166">+ROUND((SUM($Z$65:$Z$68)+LK149-MIN(LK149,MIN($Z$65:$Z$68))-MAX(LK149,MAX($Z$65:$Z$68)))/3,1)</f>
        <v>161.9</v>
      </c>
      <c r="LL151">
        <f t="shared" si="166"/>
        <v>160.69999999999999</v>
      </c>
      <c r="LM151">
        <f t="shared" si="166"/>
        <v>162.1</v>
      </c>
      <c r="LN151">
        <f t="shared" si="166"/>
        <v>157.80000000000001</v>
      </c>
      <c r="LO151">
        <f t="shared" si="166"/>
        <v>166</v>
      </c>
      <c r="LP151">
        <f t="shared" si="166"/>
        <v>161.19999999999999</v>
      </c>
      <c r="LQ151">
        <f t="shared" si="166"/>
        <v>163.19999999999999</v>
      </c>
      <c r="LR151">
        <f t="shared" si="166"/>
        <v>166</v>
      </c>
      <c r="LS151">
        <f t="shared" si="166"/>
        <v>164.3</v>
      </c>
      <c r="LT151">
        <f t="shared" si="166"/>
        <v>159</v>
      </c>
      <c r="LU151">
        <f t="shared" si="166"/>
        <v>166</v>
      </c>
      <c r="LV151">
        <f t="shared" si="166"/>
        <v>165.4</v>
      </c>
      <c r="LW151">
        <f t="shared" si="166"/>
        <v>160.1</v>
      </c>
      <c r="LX151">
        <f t="shared" si="166"/>
        <v>161</v>
      </c>
      <c r="LY151">
        <f t="shared" si="166"/>
        <v>159.69999999999999</v>
      </c>
      <c r="LZ151">
        <f t="shared" si="166"/>
        <v>161</v>
      </c>
      <c r="MA151">
        <f t="shared" si="166"/>
        <v>158.6</v>
      </c>
      <c r="MB151">
        <f t="shared" si="166"/>
        <v>166</v>
      </c>
      <c r="MC151">
        <f t="shared" si="166"/>
        <v>165.1</v>
      </c>
      <c r="MD151">
        <f t="shared" si="166"/>
        <v>166</v>
      </c>
      <c r="ME151">
        <f t="shared" si="166"/>
        <v>162.30000000000001</v>
      </c>
      <c r="MF151">
        <f t="shared" si="166"/>
        <v>165.7</v>
      </c>
      <c r="MG151">
        <f t="shared" si="166"/>
        <v>160</v>
      </c>
      <c r="MH151">
        <f t="shared" si="166"/>
        <v>166</v>
      </c>
      <c r="MI151">
        <f t="shared" si="166"/>
        <v>162.19999999999999</v>
      </c>
      <c r="MJ151">
        <f t="shared" si="166"/>
        <v>163.5</v>
      </c>
      <c r="MK151">
        <f t="shared" si="166"/>
        <v>161.5</v>
      </c>
      <c r="ML151">
        <f t="shared" si="166"/>
        <v>166</v>
      </c>
      <c r="MM151">
        <f t="shared" si="166"/>
        <v>159.9</v>
      </c>
      <c r="MN151">
        <f t="shared" si="166"/>
        <v>166</v>
      </c>
      <c r="MO151">
        <f t="shared" si="166"/>
        <v>166</v>
      </c>
      <c r="MP151">
        <f t="shared" si="166"/>
        <v>162.80000000000001</v>
      </c>
      <c r="MQ151">
        <f t="shared" si="166"/>
        <v>160.80000000000001</v>
      </c>
      <c r="MR151">
        <f t="shared" si="166"/>
        <v>166</v>
      </c>
      <c r="MS151">
        <f t="shared" si="166"/>
        <v>162</v>
      </c>
      <c r="MT151">
        <f t="shared" si="166"/>
        <v>166</v>
      </c>
      <c r="MU151">
        <f t="shared" si="166"/>
        <v>158.80000000000001</v>
      </c>
      <c r="MV151">
        <f t="shared" si="166"/>
        <v>166</v>
      </c>
      <c r="MW151">
        <f t="shared" si="166"/>
        <v>161.69999999999999</v>
      </c>
      <c r="MX151">
        <f t="shared" si="166"/>
        <v>159.5</v>
      </c>
      <c r="MY151">
        <f t="shared" si="166"/>
        <v>156.69999999999999</v>
      </c>
      <c r="MZ151">
        <f t="shared" si="166"/>
        <v>163.1</v>
      </c>
      <c r="NA151">
        <f t="shared" si="166"/>
        <v>164.9</v>
      </c>
      <c r="NB151">
        <f t="shared" si="166"/>
        <v>165.6</v>
      </c>
      <c r="NC151">
        <f t="shared" si="166"/>
        <v>159.9</v>
      </c>
      <c r="ND151">
        <f t="shared" si="166"/>
        <v>158.6</v>
      </c>
      <c r="NE151">
        <f t="shared" si="166"/>
        <v>161.6</v>
      </c>
      <c r="NF151">
        <f t="shared" si="166"/>
        <v>166</v>
      </c>
      <c r="NG151">
        <f t="shared" si="166"/>
        <v>165.1</v>
      </c>
      <c r="NH151">
        <f t="shared" si="166"/>
        <v>163.5</v>
      </c>
      <c r="NI151">
        <f t="shared" si="166"/>
        <v>163.80000000000001</v>
      </c>
      <c r="NJ151">
        <f t="shared" si="166"/>
        <v>166</v>
      </c>
      <c r="NK151">
        <f t="shared" si="166"/>
        <v>163</v>
      </c>
      <c r="NL151">
        <f t="shared" si="166"/>
        <v>162.1</v>
      </c>
      <c r="NM151">
        <f t="shared" si="166"/>
        <v>160.9</v>
      </c>
      <c r="NN151">
        <f t="shared" si="166"/>
        <v>160.19999999999999</v>
      </c>
      <c r="NO151">
        <f t="shared" si="166"/>
        <v>163.9</v>
      </c>
      <c r="NP151">
        <f t="shared" si="166"/>
        <v>166</v>
      </c>
      <c r="NQ151">
        <f t="shared" si="166"/>
        <v>165.4</v>
      </c>
      <c r="NR151">
        <f t="shared" si="166"/>
        <v>159.80000000000001</v>
      </c>
      <c r="NS151">
        <f t="shared" si="166"/>
        <v>165.3</v>
      </c>
      <c r="NT151">
        <f t="shared" si="166"/>
        <v>159</v>
      </c>
      <c r="NU151">
        <f t="shared" si="166"/>
        <v>156.9</v>
      </c>
      <c r="NV151">
        <f t="shared" si="166"/>
        <v>163.9</v>
      </c>
      <c r="NW151">
        <f t="shared" ref="NW151:QH151" si="167">+ROUND((SUM($Z$65:$Z$68)+NW149-MIN(NW149,MIN($Z$65:$Z$68))-MAX(NW149,MAX($Z$65:$Z$68)))/3,1)</f>
        <v>162.1</v>
      </c>
      <c r="NX151">
        <f t="shared" si="167"/>
        <v>166</v>
      </c>
      <c r="NY151">
        <f t="shared" si="167"/>
        <v>161.69999999999999</v>
      </c>
      <c r="NZ151">
        <f t="shared" si="167"/>
        <v>161</v>
      </c>
      <c r="OA151">
        <f t="shared" si="167"/>
        <v>163.4</v>
      </c>
      <c r="OB151">
        <f t="shared" si="167"/>
        <v>164.9</v>
      </c>
      <c r="OC151">
        <f t="shared" si="167"/>
        <v>157.9</v>
      </c>
      <c r="OD151">
        <f t="shared" si="167"/>
        <v>159.1</v>
      </c>
      <c r="OE151">
        <f t="shared" si="167"/>
        <v>163.6</v>
      </c>
      <c r="OF151">
        <f t="shared" si="167"/>
        <v>162.6</v>
      </c>
      <c r="OG151">
        <f t="shared" si="167"/>
        <v>160.4</v>
      </c>
      <c r="OH151">
        <f t="shared" si="167"/>
        <v>164.3</v>
      </c>
      <c r="OI151">
        <f t="shared" si="167"/>
        <v>161</v>
      </c>
      <c r="OJ151">
        <f t="shared" si="167"/>
        <v>166</v>
      </c>
      <c r="OK151">
        <f t="shared" si="167"/>
        <v>165.8</v>
      </c>
      <c r="OL151">
        <f t="shared" si="167"/>
        <v>164.2</v>
      </c>
      <c r="OM151">
        <f t="shared" si="167"/>
        <v>161.69999999999999</v>
      </c>
      <c r="ON151">
        <f t="shared" si="167"/>
        <v>162.69999999999999</v>
      </c>
      <c r="OO151">
        <f t="shared" si="167"/>
        <v>161</v>
      </c>
      <c r="OP151">
        <f t="shared" si="167"/>
        <v>166</v>
      </c>
      <c r="OQ151">
        <f t="shared" si="167"/>
        <v>164</v>
      </c>
      <c r="OR151">
        <f t="shared" si="167"/>
        <v>161.5</v>
      </c>
      <c r="OS151">
        <f t="shared" si="167"/>
        <v>165.5</v>
      </c>
      <c r="OT151">
        <f t="shared" si="167"/>
        <v>162.30000000000001</v>
      </c>
      <c r="OU151">
        <f t="shared" si="167"/>
        <v>166</v>
      </c>
      <c r="OV151">
        <f t="shared" si="167"/>
        <v>164</v>
      </c>
      <c r="OW151">
        <f t="shared" si="167"/>
        <v>162.69999999999999</v>
      </c>
      <c r="OX151">
        <f t="shared" si="167"/>
        <v>163.1</v>
      </c>
      <c r="OY151">
        <f t="shared" si="167"/>
        <v>163.19999999999999</v>
      </c>
      <c r="OZ151">
        <f t="shared" si="167"/>
        <v>163.80000000000001</v>
      </c>
      <c r="PA151">
        <f t="shared" si="167"/>
        <v>162.30000000000001</v>
      </c>
      <c r="PB151">
        <f t="shared" si="167"/>
        <v>162.80000000000001</v>
      </c>
      <c r="PC151">
        <f t="shared" si="167"/>
        <v>164.1</v>
      </c>
      <c r="PD151">
        <f t="shared" si="167"/>
        <v>163</v>
      </c>
      <c r="PE151">
        <f t="shared" si="167"/>
        <v>165.4</v>
      </c>
      <c r="PF151">
        <f t="shared" si="167"/>
        <v>162.80000000000001</v>
      </c>
      <c r="PG151">
        <f t="shared" si="167"/>
        <v>164.7</v>
      </c>
      <c r="PH151">
        <f t="shared" si="167"/>
        <v>166</v>
      </c>
      <c r="PI151">
        <f t="shared" si="167"/>
        <v>161.80000000000001</v>
      </c>
      <c r="PJ151">
        <f t="shared" si="167"/>
        <v>163.30000000000001</v>
      </c>
      <c r="PK151">
        <f t="shared" si="167"/>
        <v>157.69999999999999</v>
      </c>
      <c r="PL151">
        <f t="shared" si="167"/>
        <v>166</v>
      </c>
      <c r="PM151">
        <f t="shared" si="167"/>
        <v>166</v>
      </c>
      <c r="PN151">
        <f t="shared" si="167"/>
        <v>166</v>
      </c>
      <c r="PO151">
        <f t="shared" si="167"/>
        <v>164.4</v>
      </c>
      <c r="PP151">
        <f t="shared" si="167"/>
        <v>160.6</v>
      </c>
      <c r="PQ151">
        <f t="shared" si="167"/>
        <v>160.19999999999999</v>
      </c>
      <c r="PR151">
        <f t="shared" si="167"/>
        <v>157.1</v>
      </c>
      <c r="PS151">
        <f t="shared" si="167"/>
        <v>166</v>
      </c>
      <c r="PT151">
        <f t="shared" si="167"/>
        <v>163.30000000000001</v>
      </c>
      <c r="PU151">
        <f t="shared" si="167"/>
        <v>158.9</v>
      </c>
      <c r="PV151">
        <f t="shared" si="167"/>
        <v>160</v>
      </c>
      <c r="PW151">
        <f t="shared" si="167"/>
        <v>165.1</v>
      </c>
      <c r="PX151">
        <f t="shared" si="167"/>
        <v>161.4</v>
      </c>
      <c r="PY151">
        <f t="shared" si="167"/>
        <v>165.4</v>
      </c>
      <c r="PZ151">
        <f t="shared" si="167"/>
        <v>161.6</v>
      </c>
      <c r="QA151">
        <f t="shared" si="167"/>
        <v>166</v>
      </c>
      <c r="QB151">
        <f t="shared" si="167"/>
        <v>159.9</v>
      </c>
      <c r="QC151">
        <f t="shared" si="167"/>
        <v>159.69999999999999</v>
      </c>
      <c r="QD151">
        <f t="shared" si="167"/>
        <v>165</v>
      </c>
      <c r="QE151">
        <f t="shared" si="167"/>
        <v>163</v>
      </c>
      <c r="QF151">
        <f t="shared" si="167"/>
        <v>162.69999999999999</v>
      </c>
      <c r="QG151">
        <f t="shared" si="167"/>
        <v>164.2</v>
      </c>
      <c r="QH151">
        <f t="shared" si="167"/>
        <v>162.80000000000001</v>
      </c>
      <c r="QI151">
        <f t="shared" ref="QI151:SG151" si="168">+ROUND((SUM($Z$65:$Z$68)+QI149-MIN(QI149,MIN($Z$65:$Z$68))-MAX(QI149,MAX($Z$65:$Z$68)))/3,1)</f>
        <v>155.9</v>
      </c>
      <c r="QJ151">
        <f t="shared" si="168"/>
        <v>165.5</v>
      </c>
      <c r="QK151">
        <f t="shared" si="168"/>
        <v>166</v>
      </c>
      <c r="QL151">
        <f t="shared" si="168"/>
        <v>161.6</v>
      </c>
      <c r="QM151">
        <f t="shared" si="168"/>
        <v>158.30000000000001</v>
      </c>
      <c r="QN151">
        <f t="shared" si="168"/>
        <v>166</v>
      </c>
      <c r="QO151">
        <f t="shared" si="168"/>
        <v>161.69999999999999</v>
      </c>
      <c r="QP151">
        <f t="shared" si="168"/>
        <v>166</v>
      </c>
      <c r="QQ151">
        <f t="shared" si="168"/>
        <v>160.6</v>
      </c>
      <c r="QR151">
        <f t="shared" si="168"/>
        <v>164</v>
      </c>
      <c r="QS151">
        <f t="shared" si="168"/>
        <v>166</v>
      </c>
      <c r="QT151">
        <f t="shared" si="168"/>
        <v>163.69999999999999</v>
      </c>
      <c r="QU151">
        <f t="shared" si="168"/>
        <v>161.5</v>
      </c>
      <c r="QV151">
        <f t="shared" si="168"/>
        <v>160.1</v>
      </c>
      <c r="QW151">
        <f t="shared" si="168"/>
        <v>155.69999999999999</v>
      </c>
      <c r="QX151">
        <f t="shared" si="168"/>
        <v>161.6</v>
      </c>
      <c r="QY151">
        <f t="shared" si="168"/>
        <v>162.9</v>
      </c>
      <c r="QZ151">
        <f t="shared" si="168"/>
        <v>166</v>
      </c>
      <c r="RA151">
        <f t="shared" si="168"/>
        <v>166</v>
      </c>
      <c r="RB151">
        <f t="shared" si="168"/>
        <v>156.6</v>
      </c>
      <c r="RC151">
        <f t="shared" si="168"/>
        <v>163.30000000000001</v>
      </c>
      <c r="RD151">
        <f t="shared" si="168"/>
        <v>166</v>
      </c>
      <c r="RE151">
        <f t="shared" si="168"/>
        <v>154.30000000000001</v>
      </c>
      <c r="RF151">
        <f t="shared" si="168"/>
        <v>159.69999999999999</v>
      </c>
      <c r="RG151">
        <f t="shared" si="168"/>
        <v>166</v>
      </c>
      <c r="RH151">
        <f t="shared" si="168"/>
        <v>161.30000000000001</v>
      </c>
      <c r="RI151">
        <f t="shared" si="168"/>
        <v>160.1</v>
      </c>
      <c r="RJ151">
        <f t="shared" si="168"/>
        <v>164.2</v>
      </c>
      <c r="RK151">
        <f t="shared" si="168"/>
        <v>163.19999999999999</v>
      </c>
      <c r="RL151">
        <f t="shared" si="168"/>
        <v>164</v>
      </c>
      <c r="RM151">
        <f t="shared" si="168"/>
        <v>158.1</v>
      </c>
      <c r="RN151">
        <f t="shared" si="168"/>
        <v>166</v>
      </c>
      <c r="RO151">
        <f t="shared" si="168"/>
        <v>163.80000000000001</v>
      </c>
      <c r="RP151">
        <f t="shared" si="168"/>
        <v>165.3</v>
      </c>
      <c r="RQ151">
        <f t="shared" si="168"/>
        <v>166</v>
      </c>
      <c r="RR151">
        <f t="shared" si="168"/>
        <v>166</v>
      </c>
      <c r="RS151">
        <f t="shared" si="168"/>
        <v>163.30000000000001</v>
      </c>
      <c r="RT151">
        <f t="shared" si="168"/>
        <v>165.3</v>
      </c>
      <c r="RU151">
        <f t="shared" si="168"/>
        <v>164.5</v>
      </c>
      <c r="RV151">
        <f t="shared" si="168"/>
        <v>165.3</v>
      </c>
      <c r="RW151">
        <f t="shared" si="168"/>
        <v>163.6</v>
      </c>
      <c r="RX151">
        <f t="shared" si="168"/>
        <v>165</v>
      </c>
      <c r="RY151">
        <f t="shared" si="168"/>
        <v>164.3</v>
      </c>
      <c r="RZ151">
        <f t="shared" si="168"/>
        <v>166</v>
      </c>
      <c r="SA151">
        <f t="shared" si="168"/>
        <v>164.9</v>
      </c>
      <c r="SB151">
        <f t="shared" si="168"/>
        <v>159.1</v>
      </c>
      <c r="SC151">
        <f t="shared" si="168"/>
        <v>164.3</v>
      </c>
      <c r="SD151">
        <f t="shared" si="168"/>
        <v>159</v>
      </c>
      <c r="SE151">
        <f t="shared" si="168"/>
        <v>161.19999999999999</v>
      </c>
      <c r="SF151">
        <f t="shared" si="168"/>
        <v>166</v>
      </c>
      <c r="SG151">
        <f t="shared" si="168"/>
        <v>165.2</v>
      </c>
    </row>
    <row r="152" spans="1:50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c r="JI152" s="25"/>
      <c r="JJ152" s="25"/>
      <c r="JK152" s="25"/>
      <c r="JL152" s="25"/>
      <c r="JM152" s="25"/>
      <c r="JN152" s="25"/>
      <c r="JO152" s="25"/>
      <c r="JP152" s="25"/>
      <c r="JQ152" s="25"/>
      <c r="JR152" s="25"/>
      <c r="JS152" s="25"/>
      <c r="JT152" s="25"/>
      <c r="JU152" s="25"/>
      <c r="JV152" s="25"/>
      <c r="JW152" s="25"/>
      <c r="JX152" s="25"/>
      <c r="JY152" s="25"/>
      <c r="JZ152" s="25"/>
      <c r="KA152" s="25"/>
      <c r="KB152" s="25"/>
      <c r="KC152" s="25"/>
      <c r="KD152" s="25"/>
      <c r="KE152" s="25"/>
      <c r="KF152" s="25"/>
      <c r="KG152" s="25"/>
      <c r="KH152" s="25"/>
      <c r="KI152" s="25"/>
      <c r="KJ152" s="25"/>
      <c r="KK152" s="25"/>
      <c r="KL152" s="25"/>
      <c r="KM152" s="25"/>
      <c r="KN152" s="25"/>
      <c r="KO152" s="25"/>
      <c r="KP152" s="25"/>
      <c r="KQ152" s="25"/>
      <c r="KR152" s="25"/>
      <c r="KS152" s="25"/>
      <c r="KT152" s="25"/>
      <c r="KU152" s="25"/>
      <c r="KV152" s="25"/>
      <c r="KW152" s="25"/>
      <c r="KX152" s="25"/>
      <c r="KY152" s="25"/>
      <c r="KZ152" s="25"/>
      <c r="LA152" s="25"/>
      <c r="LB152" s="25"/>
      <c r="LC152" s="25"/>
      <c r="LD152" s="25"/>
      <c r="LE152" s="25"/>
      <c r="LF152" s="25"/>
      <c r="LG152" s="25"/>
      <c r="LH152" s="25"/>
      <c r="LI152" s="25"/>
      <c r="LJ152" s="25"/>
      <c r="LK152" s="25"/>
      <c r="LL152" s="25"/>
      <c r="LM152" s="25"/>
      <c r="LN152" s="25"/>
      <c r="LO152" s="25"/>
      <c r="LP152" s="25"/>
      <c r="LQ152" s="25"/>
      <c r="LR152" s="25"/>
      <c r="LS152" s="25"/>
      <c r="LT152" s="25"/>
      <c r="LU152" s="25"/>
      <c r="LV152" s="25"/>
      <c r="LW152" s="25"/>
      <c r="LX152" s="25"/>
      <c r="LY152" s="25"/>
      <c r="LZ152" s="25"/>
      <c r="MA152" s="25"/>
      <c r="MB152" s="25"/>
      <c r="MC152" s="25"/>
      <c r="MD152" s="25"/>
      <c r="ME152" s="25"/>
      <c r="MF152" s="25"/>
      <c r="MG152" s="25"/>
      <c r="MH152" s="25"/>
      <c r="MI152" s="25"/>
      <c r="MJ152" s="25"/>
      <c r="MK152" s="25"/>
      <c r="ML152" s="25"/>
      <c r="MM152" s="25"/>
      <c r="MN152" s="25"/>
      <c r="MO152" s="25"/>
      <c r="MP152" s="25"/>
      <c r="MQ152" s="25"/>
      <c r="MR152" s="25"/>
      <c r="MS152" s="25"/>
      <c r="MT152" s="25"/>
      <c r="MU152" s="25"/>
      <c r="MV152" s="25"/>
      <c r="MW152" s="25"/>
      <c r="MX152" s="25"/>
      <c r="MY152" s="25"/>
      <c r="MZ152" s="25"/>
      <c r="NA152" s="25"/>
      <c r="NB152" s="25"/>
      <c r="NC152" s="25"/>
      <c r="ND152" s="25"/>
      <c r="NE152" s="25"/>
      <c r="NF152" s="25"/>
      <c r="NG152" s="25"/>
      <c r="NH152" s="25"/>
      <c r="NI152" s="25"/>
      <c r="NJ152" s="25"/>
      <c r="NK152" s="25"/>
      <c r="NL152" s="25"/>
      <c r="NM152" s="25"/>
      <c r="NN152" s="25"/>
      <c r="NO152" s="25"/>
      <c r="NP152" s="25"/>
      <c r="NQ152" s="25"/>
      <c r="NR152" s="25"/>
      <c r="NS152" s="25"/>
      <c r="NT152" s="25"/>
      <c r="NU152" s="25"/>
      <c r="NV152" s="25"/>
      <c r="NW152" s="25"/>
      <c r="NX152" s="25"/>
      <c r="NY152" s="25"/>
      <c r="NZ152" s="25"/>
      <c r="OA152" s="25"/>
      <c r="OB152" s="25"/>
      <c r="OC152" s="25"/>
      <c r="OD152" s="25"/>
      <c r="OE152" s="25"/>
      <c r="OF152" s="25"/>
      <c r="OG152" s="25"/>
      <c r="OH152" s="25"/>
      <c r="OI152" s="25"/>
      <c r="OJ152" s="25"/>
      <c r="OK152" s="25"/>
      <c r="OL152" s="25"/>
      <c r="OM152" s="25"/>
      <c r="ON152" s="25"/>
      <c r="OO152" s="25"/>
      <c r="OP152" s="25"/>
      <c r="OQ152" s="25"/>
      <c r="OR152" s="25"/>
      <c r="OS152" s="25"/>
      <c r="OT152" s="25"/>
      <c r="OU152" s="25"/>
      <c r="OV152" s="25"/>
      <c r="OW152" s="25"/>
      <c r="OX152" s="25"/>
      <c r="OY152" s="25"/>
      <c r="OZ152" s="25"/>
      <c r="PA152" s="25"/>
      <c r="PB152" s="25"/>
      <c r="PC152" s="25"/>
      <c r="PD152" s="25"/>
      <c r="PE152" s="25"/>
      <c r="PF152" s="25"/>
      <c r="PG152" s="25"/>
      <c r="PH152" s="25"/>
      <c r="PI152" s="25"/>
      <c r="PJ152" s="25"/>
      <c r="PK152" s="25"/>
      <c r="PL152" s="25"/>
      <c r="PM152" s="25"/>
      <c r="PN152" s="25"/>
      <c r="PO152" s="25"/>
      <c r="PP152" s="25"/>
      <c r="PQ152" s="25"/>
      <c r="PR152" s="25"/>
      <c r="PS152" s="25"/>
      <c r="PT152" s="25"/>
      <c r="PU152" s="25"/>
      <c r="PV152" s="25"/>
      <c r="PW152" s="25"/>
      <c r="PX152" s="25"/>
      <c r="PY152" s="25"/>
      <c r="PZ152" s="25"/>
      <c r="QA152" s="25"/>
      <c r="QB152" s="25"/>
      <c r="QC152" s="25"/>
      <c r="QD152" s="25"/>
      <c r="QE152" s="25"/>
      <c r="QF152" s="25"/>
      <c r="QG152" s="25"/>
      <c r="QH152" s="25"/>
      <c r="QI152" s="25"/>
      <c r="QJ152" s="25"/>
      <c r="QK152" s="25"/>
      <c r="QL152" s="25"/>
      <c r="QM152" s="25"/>
      <c r="QN152" s="25"/>
      <c r="QO152" s="25"/>
      <c r="QP152" s="25"/>
      <c r="QQ152" s="25"/>
      <c r="QR152" s="25"/>
      <c r="QS152" s="25"/>
      <c r="QT152" s="25"/>
      <c r="QU152" s="25"/>
      <c r="QV152" s="25"/>
      <c r="QW152" s="25"/>
      <c r="QX152" s="25"/>
      <c r="QY152" s="25"/>
      <c r="QZ152" s="25"/>
      <c r="RA152" s="25"/>
      <c r="RB152" s="25"/>
      <c r="RC152" s="25"/>
      <c r="RD152" s="25"/>
      <c r="RE152" s="25"/>
      <c r="RF152" s="25"/>
      <c r="RG152" s="25"/>
      <c r="RH152" s="25"/>
      <c r="RI152" s="25"/>
      <c r="RJ152" s="25"/>
      <c r="RK152" s="25"/>
      <c r="RL152" s="25"/>
      <c r="RM152" s="25"/>
      <c r="RN152" s="25"/>
      <c r="RO152" s="25"/>
      <c r="RP152" s="25"/>
      <c r="RQ152" s="25"/>
      <c r="RR152" s="25"/>
      <c r="RS152" s="25"/>
      <c r="RT152" s="25"/>
      <c r="RU152" s="25"/>
      <c r="RV152" s="25"/>
      <c r="RW152" s="25"/>
      <c r="RX152" s="25"/>
      <c r="RY152" s="25"/>
      <c r="RZ152" s="25"/>
      <c r="SA152" s="25"/>
      <c r="SB152" s="25"/>
      <c r="SC152" s="25"/>
      <c r="SD152" s="25"/>
      <c r="SE152" s="25"/>
      <c r="SF152" s="25"/>
      <c r="SG152" s="25"/>
      <c r="SH152" s="25"/>
    </row>
    <row r="154" spans="1:502" s="256" customFormat="1"/>
    <row r="157" spans="1:502">
      <c r="A157">
        <v>2016</v>
      </c>
    </row>
    <row r="158" spans="1:502">
      <c r="A158" t="s">
        <v>538</v>
      </c>
      <c r="B158">
        <v>-2.3135726223699749</v>
      </c>
      <c r="C158">
        <v>-0.41502858039166313</v>
      </c>
      <c r="D158">
        <v>-0.92624304670607671</v>
      </c>
      <c r="E158">
        <v>-2.6154157239943743</v>
      </c>
      <c r="F158">
        <v>-0.84286511992104352</v>
      </c>
      <c r="G158">
        <v>-1.1748397810151801</v>
      </c>
      <c r="H158">
        <v>-0.12428472473402508</v>
      </c>
      <c r="I158">
        <v>0.78782477430650033</v>
      </c>
      <c r="J158">
        <v>0.36884785004076548</v>
      </c>
      <c r="K158">
        <v>7.3542878453736193E-2</v>
      </c>
      <c r="L158">
        <v>0.5375329692469677</v>
      </c>
      <c r="M158">
        <v>1.0100984582095407</v>
      </c>
      <c r="N158">
        <v>0.64244431996485218</v>
      </c>
      <c r="O158">
        <v>0.72737748268991709</v>
      </c>
      <c r="P158">
        <v>-8.453753252979368E-3</v>
      </c>
      <c r="Q158">
        <v>-0.72987177190952934</v>
      </c>
      <c r="R158">
        <v>-0.67686869442695752</v>
      </c>
      <c r="S158">
        <v>0.27464011509437114</v>
      </c>
      <c r="T158">
        <v>-1.142068413173547</v>
      </c>
      <c r="U158">
        <v>-0.59072590374853462</v>
      </c>
      <c r="V158">
        <v>-1.2198006515973248</v>
      </c>
      <c r="W158">
        <v>-0.19675439943966921</v>
      </c>
      <c r="X158">
        <v>1.3430189937935211</v>
      </c>
      <c r="Y158">
        <v>-0.39261863093997817</v>
      </c>
      <c r="Z158">
        <v>-0.58972318583982997</v>
      </c>
      <c r="AA158">
        <v>-2.3214124666992575</v>
      </c>
      <c r="AB158">
        <v>0.65130848270200659</v>
      </c>
      <c r="AC158">
        <v>1.3284579836181365</v>
      </c>
      <c r="AD158">
        <v>0.61799823924957309</v>
      </c>
      <c r="AE158">
        <v>-0.48186393541982397</v>
      </c>
      <c r="AF158">
        <v>-0.3597745035222033</v>
      </c>
      <c r="AG158">
        <v>-1.0946041584247723</v>
      </c>
      <c r="AH158">
        <v>-0.40155782699002884</v>
      </c>
      <c r="AI158">
        <v>4.1052317101275548E-2</v>
      </c>
      <c r="AJ158">
        <v>-0.83070517575833946</v>
      </c>
      <c r="AK158">
        <v>1.2027521734125912</v>
      </c>
      <c r="AL158">
        <v>0.59163653531868476</v>
      </c>
      <c r="AM158">
        <v>0.13523958841688</v>
      </c>
      <c r="AN158">
        <v>-0.53682697398471646</v>
      </c>
      <c r="AO158">
        <v>-0.61781292970408686</v>
      </c>
      <c r="AP158">
        <v>0.56837507145246491</v>
      </c>
      <c r="AQ158">
        <v>0.25997223929152824</v>
      </c>
      <c r="AR158">
        <v>-1.8670743884285912</v>
      </c>
      <c r="AS158">
        <v>0.41369503378518857</v>
      </c>
      <c r="AT158">
        <v>0.56074895837809891</v>
      </c>
      <c r="AU158">
        <v>9.3118615041021258E-2</v>
      </c>
      <c r="AV158">
        <v>-0.56388444136246108</v>
      </c>
      <c r="AW158">
        <v>-0.29639295462402515</v>
      </c>
      <c r="AX158">
        <v>-0.19425897335167974</v>
      </c>
      <c r="AY158">
        <v>1.3498356565833092</v>
      </c>
      <c r="AZ158">
        <v>0.72319835453527048</v>
      </c>
      <c r="BA158">
        <v>1.0959979590552393</v>
      </c>
      <c r="BB158">
        <v>-0.6459276846726425</v>
      </c>
      <c r="BC158">
        <v>-2.8117028705310076E-2</v>
      </c>
      <c r="BD158">
        <v>1.9117396732326597</v>
      </c>
      <c r="BE158">
        <v>0.10041958375950344</v>
      </c>
      <c r="BF158">
        <v>-2.7137139113619924</v>
      </c>
      <c r="BG158">
        <v>1.0394546734460164</v>
      </c>
      <c r="BH158">
        <v>0.61439095588866621</v>
      </c>
      <c r="BI158">
        <v>-0.49955360736930743</v>
      </c>
      <c r="BJ158">
        <v>1.3031876733293757</v>
      </c>
      <c r="BK158">
        <v>-1.1838892532978207</v>
      </c>
      <c r="BL158">
        <v>0.37918539419479202</v>
      </c>
      <c r="BM158">
        <v>0.76640617407974787</v>
      </c>
      <c r="BN158">
        <v>1.074222382158041</v>
      </c>
      <c r="BO158">
        <v>-0.48100559979502577</v>
      </c>
      <c r="BP158">
        <v>-0.17146703612525016</v>
      </c>
      <c r="BQ158">
        <v>-1.1600218385865446</v>
      </c>
      <c r="BR158">
        <v>1.0145663509320002</v>
      </c>
      <c r="BS158">
        <v>-0.23913798941066489</v>
      </c>
      <c r="BT158">
        <v>-7.3542878453736193E-2</v>
      </c>
      <c r="BU158">
        <v>0.88769184003467672</v>
      </c>
      <c r="BV158">
        <v>-0.68593863034038804</v>
      </c>
      <c r="BW158">
        <v>8.8278966359212063E-2</v>
      </c>
      <c r="BX158">
        <v>0.1873263499874156</v>
      </c>
      <c r="BY158">
        <v>3.5634730011224747</v>
      </c>
      <c r="BZ158">
        <v>-0.7069979801599402</v>
      </c>
      <c r="CA158">
        <v>2.8499016480054706E-2</v>
      </c>
      <c r="CB158">
        <v>-0.54728161558159627</v>
      </c>
      <c r="CC158">
        <v>1.0266717254125979</v>
      </c>
      <c r="CD158">
        <v>1.2403370419633575</v>
      </c>
      <c r="CE158">
        <v>-1.6614558262517676</v>
      </c>
      <c r="CF158">
        <v>0.54417341743828729</v>
      </c>
      <c r="CG158">
        <v>0.19628600966825616</v>
      </c>
      <c r="CH158">
        <v>-1.1250517673033755</v>
      </c>
      <c r="CI158">
        <v>0.8873530532582663</v>
      </c>
      <c r="CJ158">
        <v>-1.2049622455378994</v>
      </c>
      <c r="CK158">
        <v>4.9935806600842625E-2</v>
      </c>
      <c r="CL158">
        <v>-0.73969204095192254</v>
      </c>
      <c r="CM158">
        <v>0.83405893747112714</v>
      </c>
      <c r="CN158">
        <v>-1.8399077816866338E-2</v>
      </c>
      <c r="CO158">
        <v>1.5998921298887581</v>
      </c>
      <c r="CP158">
        <v>2.4641667550895363</v>
      </c>
      <c r="CQ158">
        <v>-1.5390878616017289</v>
      </c>
      <c r="CR158">
        <v>-0.94664073913008906</v>
      </c>
      <c r="CS158">
        <v>1.7970432963920757</v>
      </c>
      <c r="CT158">
        <v>-0.64188043324975297</v>
      </c>
      <c r="CU158">
        <v>-0.37163317756494507</v>
      </c>
      <c r="CV158">
        <v>0.26179350243182853</v>
      </c>
      <c r="CW158">
        <v>-0.61799823924957309</v>
      </c>
      <c r="CX158">
        <v>1.3797352949040942</v>
      </c>
      <c r="CY158">
        <v>0.44971898205403704</v>
      </c>
      <c r="CZ158">
        <v>0.36050892049388494</v>
      </c>
      <c r="DA158">
        <v>-2.6873385650105774</v>
      </c>
      <c r="DB158">
        <v>-1.689159034867771</v>
      </c>
      <c r="DC158">
        <v>-0.62207732298702467</v>
      </c>
      <c r="DD158">
        <v>-0.71231170295504853</v>
      </c>
      <c r="DE158">
        <v>0.11488509699120186</v>
      </c>
      <c r="DF158">
        <v>-0.25609779186197557</v>
      </c>
      <c r="DG158">
        <v>-1.1127485777251422</v>
      </c>
      <c r="DH158">
        <v>1.8519858713261783</v>
      </c>
      <c r="DI158">
        <v>-7.6688593253493309E-2</v>
      </c>
      <c r="DJ158">
        <v>0.90541561803547665</v>
      </c>
      <c r="DK158">
        <v>7.2238890425069258E-2</v>
      </c>
      <c r="DL158">
        <v>-0.61503783399530221</v>
      </c>
      <c r="DM158">
        <v>-3.2479192668688484E-2</v>
      </c>
      <c r="DN158">
        <v>0.76743390309275128</v>
      </c>
      <c r="DO158">
        <v>8.0755171438795514E-2</v>
      </c>
      <c r="DP158">
        <v>0.9543327905703336</v>
      </c>
      <c r="DQ158">
        <v>0.35528955777408555</v>
      </c>
      <c r="DR158">
        <v>0.576485490455525</v>
      </c>
      <c r="DS158">
        <v>-0.90795310825342312</v>
      </c>
      <c r="DT158">
        <v>-2.3036773200146854</v>
      </c>
      <c r="DU158">
        <v>4.2124383980990387E-2</v>
      </c>
      <c r="DV158">
        <v>-0.58155137594440021</v>
      </c>
      <c r="DW158">
        <v>-0.73848582360369619</v>
      </c>
      <c r="DX158">
        <v>0.56684712035348639</v>
      </c>
      <c r="DY158">
        <v>0.85261717686080374</v>
      </c>
      <c r="DZ158">
        <v>-0.98555574368219823</v>
      </c>
      <c r="EA158">
        <v>-1.7928277884493582</v>
      </c>
      <c r="EB158">
        <v>0.28657495931838639</v>
      </c>
      <c r="EC158">
        <v>1.3017597666475922</v>
      </c>
      <c r="ED158">
        <v>0.50719449973257724</v>
      </c>
      <c r="EE158">
        <v>0.35138100429321639</v>
      </c>
      <c r="EF158">
        <v>-1.1385509424144402</v>
      </c>
      <c r="EG158">
        <v>1.7362344806315377</v>
      </c>
      <c r="EH158">
        <v>0.94198185252025723</v>
      </c>
      <c r="EI158">
        <v>4.7102730604819953E-2</v>
      </c>
      <c r="EJ158">
        <v>-1.3899125406169333</v>
      </c>
      <c r="EK158">
        <v>-2.2189487935975194</v>
      </c>
      <c r="EL158">
        <v>0.44988837544224225</v>
      </c>
      <c r="EM158">
        <v>-1.1423617252148688</v>
      </c>
      <c r="EN158">
        <v>-0.19005142348760273</v>
      </c>
      <c r="EO158">
        <v>0.31579361348121893</v>
      </c>
      <c r="EP158">
        <v>-0.63381776271853596</v>
      </c>
      <c r="EQ158">
        <v>0.36950268622604199</v>
      </c>
      <c r="ER158">
        <v>1.4494162314804271</v>
      </c>
      <c r="ES158">
        <v>0.49323716666549444</v>
      </c>
      <c r="ET158">
        <v>0.42413375922478735</v>
      </c>
      <c r="EU158">
        <v>-1.4915895008016378</v>
      </c>
      <c r="EV158">
        <v>-0.61448417909559794</v>
      </c>
      <c r="EW158">
        <v>0.77154709288151935</v>
      </c>
      <c r="EX158">
        <v>-1.1035604075004812</v>
      </c>
      <c r="EY158">
        <v>-1.2025952855765354</v>
      </c>
      <c r="EZ158">
        <v>-0.19566186892916448</v>
      </c>
      <c r="FA158">
        <v>0.68826238930341788</v>
      </c>
      <c r="FB158">
        <v>-0.11958377399423625</v>
      </c>
      <c r="FC158">
        <v>2.2692256607115269</v>
      </c>
      <c r="FD158">
        <v>0.56648786994628608</v>
      </c>
      <c r="FE158">
        <v>1.5294062905013561</v>
      </c>
      <c r="FF158">
        <v>-1.3887074601370841</v>
      </c>
      <c r="FG158">
        <v>0.10395751814940013</v>
      </c>
      <c r="FH158">
        <v>3.1330955607700162E-2</v>
      </c>
      <c r="FI158">
        <v>0.36418441595742479</v>
      </c>
      <c r="FJ158">
        <v>-0.40795157474349253</v>
      </c>
      <c r="FK158">
        <v>1.0705502972996328</v>
      </c>
      <c r="FL158">
        <v>1.3319800018507522</v>
      </c>
      <c r="FM158">
        <v>-0.44921080188942142</v>
      </c>
      <c r="FN158">
        <v>-0.80441850514034741</v>
      </c>
      <c r="FO158">
        <v>0.81642269833537284</v>
      </c>
      <c r="FP158">
        <v>-0.45989963837200776</v>
      </c>
      <c r="FQ158">
        <v>-1.0416897566756234</v>
      </c>
      <c r="FR158">
        <v>1.6815602066344582</v>
      </c>
      <c r="FS158">
        <v>-3.4810909710358828E-3</v>
      </c>
      <c r="FT158">
        <v>-0.17907950677908957</v>
      </c>
      <c r="FU158">
        <v>-0.78023049354669638</v>
      </c>
      <c r="FV158">
        <v>-0.8355755198863335</v>
      </c>
      <c r="FW158">
        <v>-8.3134636952308938E-2</v>
      </c>
      <c r="FX158">
        <v>-0.50068024393112864</v>
      </c>
      <c r="FY158">
        <v>-0.48728452384239063</v>
      </c>
      <c r="FZ158">
        <v>0.39559495235153008</v>
      </c>
      <c r="GA158">
        <v>-1.169669303635601</v>
      </c>
      <c r="GB158">
        <v>-0.71191607275977731</v>
      </c>
      <c r="GC158">
        <v>-0.36606593312171753</v>
      </c>
      <c r="GD158">
        <v>-1.6040303307818249</v>
      </c>
      <c r="GE158">
        <v>-2.880597094190307E-2</v>
      </c>
      <c r="GF158">
        <v>-2.0099651010241359</v>
      </c>
      <c r="GG158">
        <v>-0.20252855392755009</v>
      </c>
      <c r="GH158">
        <v>0.25870690478768665</v>
      </c>
      <c r="GI158">
        <v>2.1296000340953469</v>
      </c>
      <c r="GJ158">
        <v>-0.62346998674911447</v>
      </c>
      <c r="GK158">
        <v>9.4040615294943564E-2</v>
      </c>
      <c r="GL158">
        <v>-0.13469957593770232</v>
      </c>
      <c r="GM158">
        <v>0.96573330665705726</v>
      </c>
      <c r="GN158">
        <v>2.6816451281774789E-2</v>
      </c>
      <c r="GO158">
        <v>-1.1311226444377098</v>
      </c>
      <c r="GP158">
        <v>-0.17962292986339889</v>
      </c>
      <c r="GQ158">
        <v>-0.92730033429688774</v>
      </c>
      <c r="GR158">
        <v>0.30055161914788187</v>
      </c>
      <c r="GS158">
        <v>-0.56119688451872207</v>
      </c>
      <c r="GT158">
        <v>0.59273020269756671</v>
      </c>
      <c r="GU158">
        <v>-0.32481239031767473</v>
      </c>
      <c r="GV158">
        <v>-0.43445197661640123</v>
      </c>
      <c r="GW158">
        <v>0.61245145843713544</v>
      </c>
      <c r="GX158">
        <v>8.8432443590136245E-2</v>
      </c>
      <c r="GY158">
        <v>9.0890353021677583E-2</v>
      </c>
      <c r="GZ158">
        <v>-0.24299652068293653</v>
      </c>
      <c r="HA158">
        <v>0.49125105761049781</v>
      </c>
      <c r="HB158">
        <v>2.8422846298781224E-2</v>
      </c>
      <c r="HC158">
        <v>1.0395865501777735</v>
      </c>
      <c r="HD158">
        <v>-0.83676923168241046</v>
      </c>
      <c r="HE158">
        <v>4.8404444896732457E-2</v>
      </c>
      <c r="HF158">
        <v>-2.056494849966839</v>
      </c>
      <c r="HG158">
        <v>0.45209048948890995</v>
      </c>
      <c r="HH158">
        <v>-0.84658040577778593</v>
      </c>
      <c r="HI158">
        <v>-0.47774506128916983</v>
      </c>
      <c r="HJ158">
        <v>1.7066167856683023</v>
      </c>
      <c r="HK158">
        <v>2.0116931409575045</v>
      </c>
      <c r="HL158">
        <v>-0.64188043324975297</v>
      </c>
      <c r="HM158">
        <v>-0.50667267714743502</v>
      </c>
      <c r="HN158">
        <v>-0.74321633292129263</v>
      </c>
      <c r="HO158">
        <v>-1.0662188287824392</v>
      </c>
      <c r="HP158">
        <v>-1.165435605798848</v>
      </c>
      <c r="HQ158">
        <v>-0.50128733164456207</v>
      </c>
      <c r="HR158">
        <v>0.21558662410825491</v>
      </c>
      <c r="HS158">
        <v>0.39998326428758446</v>
      </c>
      <c r="HT158">
        <v>1.9088929548161104</v>
      </c>
      <c r="HU158">
        <v>-1.749158400343731</v>
      </c>
      <c r="HV158">
        <v>1.483954292780254</v>
      </c>
      <c r="HW158">
        <v>0.57666511565912515</v>
      </c>
      <c r="HX158">
        <v>0.11657903087325394</v>
      </c>
      <c r="HY158">
        <v>0.13053181646682788</v>
      </c>
      <c r="HZ158">
        <v>0.83416580309858546</v>
      </c>
      <c r="IA158">
        <v>-0.45964497985551134</v>
      </c>
      <c r="IB158">
        <v>0.35431185096967965</v>
      </c>
      <c r="IC158">
        <v>0.1644843905523885</v>
      </c>
      <c r="ID158">
        <v>-1.1711881597875617</v>
      </c>
      <c r="IE158">
        <v>0.87057969722081907</v>
      </c>
      <c r="IF158">
        <v>-0.17853608369478025</v>
      </c>
      <c r="IG158">
        <v>-2.5733606889843941</v>
      </c>
      <c r="IH158">
        <v>1.9852086552418768</v>
      </c>
      <c r="II158">
        <v>-0.1744172095641261</v>
      </c>
      <c r="IJ158">
        <v>0.12135615179431625</v>
      </c>
      <c r="IK158">
        <v>-9.5610630523879081E-4</v>
      </c>
      <c r="IL158">
        <v>-0.14721535990247503</v>
      </c>
      <c r="IM158">
        <v>2.3994653020054102</v>
      </c>
      <c r="IN158">
        <v>-0.61596210798597895</v>
      </c>
      <c r="IO158">
        <v>-1.1056727089453489</v>
      </c>
      <c r="IP158">
        <v>-0.75262732934788801</v>
      </c>
      <c r="IQ158">
        <v>-1.7755428416421637</v>
      </c>
      <c r="IR158">
        <v>0.65528638515388593</v>
      </c>
      <c r="IS158">
        <v>-0.71211388785741292</v>
      </c>
      <c r="IT158">
        <v>-0.71359409048454836</v>
      </c>
      <c r="IU158">
        <v>0.45913338908576407</v>
      </c>
      <c r="IV158">
        <v>0.49073378249886446</v>
      </c>
      <c r="IW158">
        <v>-4.1588918975321576E-2</v>
      </c>
      <c r="IX158">
        <v>0.6333493729471229</v>
      </c>
      <c r="IY158">
        <v>8.6665750131942332E-2</v>
      </c>
      <c r="IZ158">
        <v>-0.21034338715253398</v>
      </c>
      <c r="JA158">
        <v>-1.3865019354852848</v>
      </c>
      <c r="JB158">
        <v>-0.73647697718115523</v>
      </c>
      <c r="JC158">
        <v>1.2025952855765354</v>
      </c>
      <c r="JD158">
        <v>0.35830566957884002</v>
      </c>
      <c r="JE158">
        <v>-0.3508114332362311</v>
      </c>
      <c r="JF158">
        <v>0.75039451985503547</v>
      </c>
      <c r="JG158">
        <v>-2.6433326638652943E-2</v>
      </c>
      <c r="JH158">
        <v>1.453586264688056</v>
      </c>
      <c r="JI158">
        <v>-1.1818883649539202E-2</v>
      </c>
      <c r="JJ158">
        <v>0.91107722255401313</v>
      </c>
      <c r="JK158">
        <v>-0.97886413641390391</v>
      </c>
      <c r="JL158">
        <v>-0.70631017479172442</v>
      </c>
      <c r="JM158">
        <v>0.43428372009657323</v>
      </c>
      <c r="JN158">
        <v>-0.56039084483927581</v>
      </c>
      <c r="JO158">
        <v>0.3138643478450831</v>
      </c>
      <c r="JP158">
        <v>-0.13107182894600555</v>
      </c>
      <c r="JQ158">
        <v>-5.820993465022184E-2</v>
      </c>
      <c r="JR158">
        <v>-2.673477865755558</v>
      </c>
      <c r="JS158">
        <v>0.30127239369903691</v>
      </c>
      <c r="JT158">
        <v>-0.75903926699538715</v>
      </c>
      <c r="JU158">
        <v>0.91258471002220176</v>
      </c>
      <c r="JV158">
        <v>-1.01086243375903</v>
      </c>
      <c r="JW158">
        <v>1.3123644748702645</v>
      </c>
      <c r="JX158">
        <v>-0.72160901254392229</v>
      </c>
      <c r="JY158">
        <v>-1.4651232049800456</v>
      </c>
      <c r="JZ158">
        <v>1.5640671335859224</v>
      </c>
      <c r="KA158">
        <v>-1.4385659596882761</v>
      </c>
      <c r="KB158">
        <v>-1.8948867364088073</v>
      </c>
      <c r="KC158">
        <v>0.95132236310746521</v>
      </c>
      <c r="KD158">
        <v>-1.7010643205139786</v>
      </c>
      <c r="KE158">
        <v>0.76261585491010919</v>
      </c>
      <c r="KF158">
        <v>5.5911186791490763E-2</v>
      </c>
      <c r="KG158">
        <v>2.6154157239943743</v>
      </c>
      <c r="KH158">
        <v>-1.1950623957091011</v>
      </c>
      <c r="KI158">
        <v>-0.34455297281965613</v>
      </c>
      <c r="KJ158">
        <v>3.8630787457805127E-3</v>
      </c>
      <c r="KK158">
        <v>-1.5338628145400435E-2</v>
      </c>
      <c r="KL158">
        <v>1.256007635674905</v>
      </c>
      <c r="KM158">
        <v>-1.0322764865122736E-3</v>
      </c>
      <c r="KN158">
        <v>-1.7674619812169112</v>
      </c>
      <c r="KO158">
        <v>-0.27654664336296264</v>
      </c>
      <c r="KP158">
        <v>-1.0608323464111891</v>
      </c>
      <c r="KQ158">
        <v>0.62756384977546986</v>
      </c>
      <c r="KR158">
        <v>-0.74422587204026058</v>
      </c>
      <c r="KS158">
        <v>0.54932570492383093</v>
      </c>
      <c r="KT158">
        <v>-1.7297134036198258</v>
      </c>
      <c r="KU158">
        <v>0.32013872441893909</v>
      </c>
      <c r="KV158">
        <v>-1.0141820894205011</v>
      </c>
      <c r="KW158">
        <v>0.53885969464317895</v>
      </c>
      <c r="KX158">
        <v>-0.84789462562184781</v>
      </c>
      <c r="KY158">
        <v>-0.30383489502128214</v>
      </c>
      <c r="KZ158">
        <v>-1.4038050721865147E-2</v>
      </c>
      <c r="LA158">
        <v>1.3418912203633226</v>
      </c>
      <c r="LB158">
        <v>1.5996192814782262</v>
      </c>
      <c r="LC158">
        <v>0.24764858608250506</v>
      </c>
      <c r="LD158">
        <v>0.39609176383237354</v>
      </c>
      <c r="LE158">
        <v>0.5041522399551468</v>
      </c>
      <c r="LF158">
        <v>-1.5835985323064961</v>
      </c>
      <c r="LG158">
        <v>-1.2290274753468111</v>
      </c>
      <c r="LH158">
        <v>1.1006113709299825</v>
      </c>
      <c r="LI158">
        <v>0.36606593312171753</v>
      </c>
      <c r="LJ158">
        <v>0.14729266695212573</v>
      </c>
      <c r="LK158">
        <v>-7.170228855102323E-2</v>
      </c>
      <c r="LL158">
        <v>-1.166040419775527</v>
      </c>
      <c r="LM158">
        <v>0.12081727618351579</v>
      </c>
      <c r="LN158">
        <v>0.77753611549269408</v>
      </c>
      <c r="LO158">
        <v>-1.1537485988810658</v>
      </c>
      <c r="LP158">
        <v>-0.27877263164555188</v>
      </c>
      <c r="LQ158">
        <v>-0.67504174694477115</v>
      </c>
      <c r="LR158">
        <v>-0.4807475306733977</v>
      </c>
      <c r="LS158">
        <v>0.71181830207933672</v>
      </c>
      <c r="LT158">
        <v>1.8912123778136447</v>
      </c>
      <c r="LU158">
        <v>-1.0141820894205011</v>
      </c>
      <c r="LV158">
        <v>-2.0845436665695161</v>
      </c>
      <c r="LW158">
        <v>1.5016667020972818</v>
      </c>
      <c r="LX158">
        <v>-0.14497345546260476</v>
      </c>
      <c r="LY158">
        <v>0.49496520659886301</v>
      </c>
      <c r="LZ158">
        <v>0.65055246523115784</v>
      </c>
      <c r="MA158">
        <v>-0.21057871890661772</v>
      </c>
      <c r="MB158">
        <v>-1.3929320630268194</v>
      </c>
      <c r="MC158">
        <v>-7.6150854511070065E-2</v>
      </c>
      <c r="MD158">
        <v>1.4228135114535689</v>
      </c>
      <c r="ME158">
        <v>-0.28936597118445206</v>
      </c>
      <c r="MF158">
        <v>-0.96378471425850876</v>
      </c>
      <c r="MG158">
        <v>-5.5833879741840065E-2</v>
      </c>
      <c r="MH158">
        <v>0.51827555580530316</v>
      </c>
      <c r="MI158">
        <v>1.3689168554265052</v>
      </c>
      <c r="MJ158">
        <v>-1.4370607459568419</v>
      </c>
      <c r="MK158">
        <v>-2.0378320186864585</v>
      </c>
      <c r="ML158">
        <v>0.54977135732769966</v>
      </c>
      <c r="MM158">
        <v>0.96658823167672381</v>
      </c>
      <c r="MN158">
        <v>0.1779915237420937</v>
      </c>
      <c r="MO158">
        <v>0.68226427174522541</v>
      </c>
      <c r="MP158">
        <v>-0.72160901254392229</v>
      </c>
      <c r="MQ158">
        <v>-3.3244305086554959E-2</v>
      </c>
      <c r="MR158">
        <v>-0.82445581028878223</v>
      </c>
      <c r="MS158">
        <v>0.10418716556159779</v>
      </c>
      <c r="MT158">
        <v>0.94712049758527428</v>
      </c>
      <c r="MU158">
        <v>-0.22491349227493629</v>
      </c>
      <c r="MV158">
        <v>-0.76805008575320244</v>
      </c>
      <c r="MW158">
        <v>-8.2904989540111274E-2</v>
      </c>
      <c r="MX158">
        <v>-1.3340240911929868</v>
      </c>
      <c r="MY158">
        <v>-8.6513409769395366E-2</v>
      </c>
      <c r="MZ158">
        <v>1.1591237125685439</v>
      </c>
      <c r="NA158">
        <v>0.58790419643628411</v>
      </c>
      <c r="NB158">
        <v>0.73477394835208543</v>
      </c>
      <c r="NC158">
        <v>-0.11796601029345766</v>
      </c>
      <c r="ND158">
        <v>0.21809228201163933</v>
      </c>
      <c r="NE158">
        <v>0.53956682677380741</v>
      </c>
      <c r="NF158">
        <v>0.83611894297064282</v>
      </c>
      <c r="NG158">
        <v>0.69457883000723086</v>
      </c>
      <c r="NH158">
        <v>0.82467067841207609</v>
      </c>
      <c r="NI158">
        <v>-1.3571025192504749</v>
      </c>
      <c r="NJ158">
        <v>-4.8250967665808275E-2</v>
      </c>
      <c r="NK158">
        <v>-1.9792150851571932</v>
      </c>
      <c r="NL158">
        <v>2.2225503926165402</v>
      </c>
      <c r="NM158">
        <v>-1.156431608251296</v>
      </c>
      <c r="NN158">
        <v>-0.18864966477849521</v>
      </c>
      <c r="NO158">
        <v>-0.16192529983527493</v>
      </c>
      <c r="NP158">
        <v>0.61623950387001969</v>
      </c>
      <c r="NQ158">
        <v>-2.6085035642609</v>
      </c>
      <c r="NR158">
        <v>-0.18172386262449436</v>
      </c>
      <c r="NS158">
        <v>0.20206016415613703</v>
      </c>
      <c r="NT158">
        <v>-0.91525635070865974</v>
      </c>
      <c r="NU158">
        <v>4.4574335333891213E-2</v>
      </c>
      <c r="NV158">
        <v>1.5316300050471909</v>
      </c>
      <c r="NW158">
        <v>-6.5950871430686675E-2</v>
      </c>
      <c r="NX158">
        <v>1.3857015801477246</v>
      </c>
      <c r="NY158">
        <v>0.87080252342275344</v>
      </c>
      <c r="NZ158">
        <v>-0.63428387875319459</v>
      </c>
      <c r="OA158">
        <v>0.68991198531875852</v>
      </c>
      <c r="OB158">
        <v>0.16665580915287137</v>
      </c>
      <c r="OC158">
        <v>3.1714080250822008E-2</v>
      </c>
      <c r="OD158">
        <v>-0.88984961621463299</v>
      </c>
      <c r="OE158">
        <v>0.20706011127913371</v>
      </c>
      <c r="OF158">
        <v>-1.5009618437034078</v>
      </c>
      <c r="OG158">
        <v>-1.5941441233735532</v>
      </c>
      <c r="OH158">
        <v>-1.133300884248456</v>
      </c>
      <c r="OI158">
        <v>-0.61679429563810118</v>
      </c>
      <c r="OJ158">
        <v>-2.0366132957860827</v>
      </c>
      <c r="OK158">
        <v>-0.30415549190365709</v>
      </c>
      <c r="OL158">
        <v>6.4953837863868102E-2</v>
      </c>
      <c r="OM158">
        <v>-0.89269406089442782</v>
      </c>
      <c r="ON158">
        <v>-2.0686820789705962</v>
      </c>
      <c r="OO158">
        <v>1.3174485502531752</v>
      </c>
      <c r="OP158">
        <v>0.20948391465935856</v>
      </c>
      <c r="OQ158">
        <v>1.8001264834310859</v>
      </c>
      <c r="OR158">
        <v>-0.38025405046937522</v>
      </c>
      <c r="OS158">
        <v>2.0818697521463037</v>
      </c>
      <c r="OT158">
        <v>-1.7026923160301521</v>
      </c>
      <c r="OU158">
        <v>5.7597162594902329E-2</v>
      </c>
      <c r="OV158">
        <v>-2.3580287233926356</v>
      </c>
      <c r="OW158">
        <v>0.31844820114201866</v>
      </c>
      <c r="OX158">
        <v>-1.0327812560717575</v>
      </c>
      <c r="OY158">
        <v>1.8238279153592885</v>
      </c>
      <c r="OZ158">
        <v>-0.30183286980900448</v>
      </c>
      <c r="PA158">
        <v>0.95264567789854482</v>
      </c>
      <c r="PB158">
        <v>-0.16843955563672353</v>
      </c>
      <c r="PC158">
        <v>1.0996313903888222</v>
      </c>
      <c r="PD158">
        <v>0.15232217265293002</v>
      </c>
      <c r="PE158">
        <v>-0.80209474617731757</v>
      </c>
      <c r="PF158">
        <v>-2.0270363165764138E-3</v>
      </c>
      <c r="PG158">
        <v>1.8340097085456364</v>
      </c>
      <c r="PH158">
        <v>0.3928664682462113</v>
      </c>
      <c r="PI158">
        <v>-0.56621729527250864</v>
      </c>
      <c r="PJ158">
        <v>-6.8250756157794967E-2</v>
      </c>
      <c r="PK158">
        <v>1.0954408935504034</v>
      </c>
      <c r="PL158">
        <v>-2.4837572709657252</v>
      </c>
      <c r="PM158">
        <v>-1.0240842129860539</v>
      </c>
      <c r="PN158">
        <v>-0.71310068960883655</v>
      </c>
      <c r="PO158">
        <v>0.34885943023255095</v>
      </c>
      <c r="PP158">
        <v>0.71537101575813722</v>
      </c>
      <c r="PQ158">
        <v>1.1356314644217491</v>
      </c>
      <c r="PR158">
        <v>-1.0512121662031859</v>
      </c>
      <c r="PS158">
        <v>-1.9084200175711885</v>
      </c>
      <c r="PT158">
        <v>0.34301137930015102</v>
      </c>
      <c r="PU158">
        <v>-0.51006736612180248</v>
      </c>
      <c r="PV158">
        <v>-0.39716724131722003</v>
      </c>
      <c r="PW158">
        <v>-1.0027360985986888</v>
      </c>
      <c r="PX158">
        <v>-0.47166622607619502</v>
      </c>
      <c r="PY158">
        <v>0.5672063707606867</v>
      </c>
      <c r="PZ158">
        <v>-0.30864498512528371</v>
      </c>
      <c r="QA158">
        <v>-0.47004164116515312</v>
      </c>
      <c r="QB158">
        <v>-0.11604015526245348</v>
      </c>
      <c r="QC158">
        <v>1.2473037713789381</v>
      </c>
      <c r="QD158">
        <v>-0.77010554377920926</v>
      </c>
      <c r="QE158">
        <v>1.2125883586122654</v>
      </c>
      <c r="QF158">
        <v>4.9399204726796597E-2</v>
      </c>
      <c r="QG158">
        <v>-1.2261011761438567</v>
      </c>
      <c r="QH158">
        <v>-0.25823283067438751</v>
      </c>
      <c r="QI158">
        <v>1.1334464034007397</v>
      </c>
      <c r="QJ158">
        <v>0.23646180125069804</v>
      </c>
      <c r="QK158">
        <v>0.37425820664793719</v>
      </c>
      <c r="QL158">
        <v>-0.36786559576285072</v>
      </c>
      <c r="QM158">
        <v>-1.087391865439713</v>
      </c>
      <c r="QN158">
        <v>-0.34487811717553996</v>
      </c>
      <c r="QO158">
        <v>-0.78646962720085867</v>
      </c>
      <c r="QP158">
        <v>0.59985723055433482</v>
      </c>
      <c r="QQ158">
        <v>1.0065377864520997</v>
      </c>
      <c r="QR158">
        <v>-0.47183675633277744</v>
      </c>
      <c r="QS158">
        <v>-1.7324509826721624</v>
      </c>
      <c r="QT158">
        <v>0.36631035982281901</v>
      </c>
      <c r="QU158">
        <v>-1.3192720871302299</v>
      </c>
      <c r="QV158">
        <v>-3.6995970731368288E-2</v>
      </c>
      <c r="QW158">
        <v>1.1138854461023584</v>
      </c>
      <c r="QX158">
        <v>0.80188328865915537</v>
      </c>
      <c r="QY158">
        <v>-0.28832914722443093</v>
      </c>
      <c r="QZ158">
        <v>0.45734964260191191</v>
      </c>
      <c r="RA158">
        <v>0.50841322263295297</v>
      </c>
      <c r="RB158">
        <v>-0.54905967772356234</v>
      </c>
      <c r="RC158">
        <v>0.98804548542830162</v>
      </c>
      <c r="RD158">
        <v>0.25104100132011808</v>
      </c>
      <c r="RE158">
        <v>4.8787569539854303E-2</v>
      </c>
      <c r="RF158">
        <v>-1.0013445717049763</v>
      </c>
      <c r="RG158">
        <v>0.66928805608768016</v>
      </c>
      <c r="RH158">
        <v>0.72369630288449116</v>
      </c>
      <c r="RI158">
        <v>1.0562780516920611</v>
      </c>
      <c r="RJ158">
        <v>-0.28840872801083606</v>
      </c>
      <c r="RK158">
        <v>5.6064664022414945E-2</v>
      </c>
      <c r="RL158">
        <v>0.24339101400983054</v>
      </c>
      <c r="RM158">
        <v>-0.48849074119061697</v>
      </c>
      <c r="RN158">
        <v>-0.21871983335586265</v>
      </c>
      <c r="RO158">
        <v>-2.5668214220786467E-2</v>
      </c>
      <c r="RP158">
        <v>0.33280684874625877</v>
      </c>
      <c r="RQ158">
        <v>-1.7744332581060007</v>
      </c>
      <c r="RR158">
        <v>-1.549165062897373</v>
      </c>
      <c r="RS158">
        <v>0.36778374123969115</v>
      </c>
      <c r="RT158">
        <v>-0.69545421865768731</v>
      </c>
      <c r="RU158">
        <v>-0.62998765315569472</v>
      </c>
      <c r="RV158">
        <v>0.32755565371189732</v>
      </c>
      <c r="RW158">
        <v>0.97615156846586615</v>
      </c>
      <c r="RX158">
        <v>0.77660615716013126</v>
      </c>
      <c r="RY158">
        <v>0.77371396400849335</v>
      </c>
      <c r="RZ158">
        <v>-0.53585381465381943</v>
      </c>
      <c r="SA158">
        <v>-0.10364942681917455</v>
      </c>
      <c r="SB158">
        <v>4.4038870328222401E-2</v>
      </c>
      <c r="SC158">
        <v>0.21636992642015684</v>
      </c>
      <c r="SD158">
        <v>-3.3551259548403323E-2</v>
      </c>
      <c r="SE158">
        <v>-1.0530766303418204</v>
      </c>
      <c r="SF158">
        <v>-0.4174466994300019</v>
      </c>
      <c r="SG158">
        <v>4.021103450213559E-2</v>
      </c>
    </row>
    <row r="159" spans="1:502">
      <c r="A159" t="s">
        <v>539</v>
      </c>
      <c r="B159">
        <v>-0.37811673792020883</v>
      </c>
      <c r="C159">
        <v>-0.71556769398739561</v>
      </c>
      <c r="D159">
        <v>1.7273259800276719</v>
      </c>
      <c r="E159">
        <v>-0.14427769201574847</v>
      </c>
      <c r="F159">
        <v>1.0401117833680473</v>
      </c>
      <c r="G159">
        <v>-0.57440956879872829</v>
      </c>
      <c r="H159">
        <v>0.56702674555708654</v>
      </c>
      <c r="I159">
        <v>0.12644363778235856</v>
      </c>
      <c r="J159">
        <v>-0.52195332500559743</v>
      </c>
      <c r="K159">
        <v>0.89806235337164253</v>
      </c>
      <c r="L159">
        <v>-1.4426723282667808</v>
      </c>
      <c r="M159">
        <v>-1.0411645234853495</v>
      </c>
      <c r="N159">
        <v>-0.80452309703105129</v>
      </c>
      <c r="O159">
        <v>-0.90772346084122546</v>
      </c>
      <c r="P159">
        <v>-1.8024547898676246</v>
      </c>
      <c r="Q159">
        <v>0.4584535417961888</v>
      </c>
      <c r="R159">
        <v>-0.40487748265150003</v>
      </c>
      <c r="S159">
        <v>0.17325191947747953</v>
      </c>
      <c r="T159">
        <v>0.78178800322348252</v>
      </c>
      <c r="U159">
        <v>-1.1305428415653296</v>
      </c>
      <c r="V159">
        <v>1.3244016372482292</v>
      </c>
      <c r="W159">
        <v>-1.3753879102296196</v>
      </c>
      <c r="X159">
        <v>-1.7863612811197527E-2</v>
      </c>
      <c r="Y159">
        <v>1.166040419775527</v>
      </c>
      <c r="Z159">
        <v>0.4559069566312246</v>
      </c>
      <c r="AA159">
        <v>-0.37434006117109675</v>
      </c>
      <c r="AB159">
        <v>-0.61836772147216834</v>
      </c>
      <c r="AC159">
        <v>0.36214260035194457</v>
      </c>
      <c r="AD159">
        <v>0.13199723980505951</v>
      </c>
      <c r="AE159">
        <v>6.9554744186461903E-2</v>
      </c>
      <c r="AF159">
        <v>1.997432264033705</v>
      </c>
      <c r="AG159">
        <v>0.69974703365005553</v>
      </c>
      <c r="AH159">
        <v>0.33450533010181971</v>
      </c>
      <c r="AI159">
        <v>-1.2117902770114597</v>
      </c>
      <c r="AJ159">
        <v>-0.56936414694064297</v>
      </c>
      <c r="AK159">
        <v>-0.18234459275845438</v>
      </c>
      <c r="AL159">
        <v>-0.61753553382004611</v>
      </c>
      <c r="AM159">
        <v>8.5284455053624697E-2</v>
      </c>
      <c r="AN159">
        <v>0.39377596294798423</v>
      </c>
      <c r="AO159">
        <v>-1.4832630768069066</v>
      </c>
      <c r="AP159">
        <v>-0.81077814684249461</v>
      </c>
      <c r="AQ159">
        <v>0.94664073913008906</v>
      </c>
      <c r="AR159">
        <v>0.24276005206047557</v>
      </c>
      <c r="AS159">
        <v>-0.11966108104388695</v>
      </c>
      <c r="AT159">
        <v>-0.56532030612288509</v>
      </c>
      <c r="AU159">
        <v>-0.30503770176437683</v>
      </c>
      <c r="AV159">
        <v>1.7875117919174954</v>
      </c>
      <c r="AW159">
        <v>0.72349621405010112</v>
      </c>
      <c r="AX159">
        <v>0.63896891333570238</v>
      </c>
      <c r="AY159">
        <v>-1.2444752428564243</v>
      </c>
      <c r="AZ159">
        <v>0.10626536095514894</v>
      </c>
      <c r="BA159">
        <v>-0.626912424195325</v>
      </c>
      <c r="BB159">
        <v>0.43159502638445701</v>
      </c>
      <c r="BC159">
        <v>2.4189648684114218</v>
      </c>
      <c r="BD159">
        <v>0.69175712269498035</v>
      </c>
      <c r="BE159">
        <v>0.46015429688850418</v>
      </c>
      <c r="BF159">
        <v>0.42413375922478735</v>
      </c>
      <c r="BG159">
        <v>-0.28968543119844981</v>
      </c>
      <c r="BH159">
        <v>0.61781292970408686</v>
      </c>
      <c r="BI159">
        <v>2.344677341170609</v>
      </c>
      <c r="BJ159">
        <v>-1.0264125194225926</v>
      </c>
      <c r="BK159">
        <v>1.8071295926347375</v>
      </c>
      <c r="BL159">
        <v>9.8114014690509066E-2</v>
      </c>
      <c r="BM159">
        <v>0.88871274783741683</v>
      </c>
      <c r="BN159">
        <v>-0.11473048289190046</v>
      </c>
      <c r="BO159">
        <v>0.72687953434069641</v>
      </c>
      <c r="BP159">
        <v>1.0620419743645471</v>
      </c>
      <c r="BQ159">
        <v>1.5425985111505724</v>
      </c>
      <c r="BR159">
        <v>-1.1058136806241237</v>
      </c>
      <c r="BS159">
        <v>-0.82402607404219452</v>
      </c>
      <c r="BT159">
        <v>1.0890516932704486</v>
      </c>
      <c r="BU159">
        <v>-0.57368652051081881</v>
      </c>
      <c r="BV159">
        <v>0.34999743547814433</v>
      </c>
      <c r="BW159">
        <v>-8.1445250543765724E-2</v>
      </c>
      <c r="BX159">
        <v>0.33839114621514454</v>
      </c>
      <c r="BY159">
        <v>1.019056981022004</v>
      </c>
      <c r="BZ159">
        <v>0.68894223659299314</v>
      </c>
      <c r="CA159">
        <v>-0.8289771358249709</v>
      </c>
      <c r="CB159">
        <v>0.89668901637196541</v>
      </c>
      <c r="CC159">
        <v>1.0486905921425205</v>
      </c>
      <c r="CD159">
        <v>1.7473939806222916</v>
      </c>
      <c r="CE159">
        <v>1.3490762285073288</v>
      </c>
      <c r="CF159">
        <v>1.1302518032607622</v>
      </c>
      <c r="CG159">
        <v>0.63587549448129721</v>
      </c>
      <c r="CH159">
        <v>-1.1451584214228205</v>
      </c>
      <c r="CI159">
        <v>1.4597708286601119</v>
      </c>
      <c r="CJ159">
        <v>0.41661223804112524</v>
      </c>
      <c r="CK159">
        <v>-1.1914767128473613</v>
      </c>
      <c r="CL159">
        <v>0.45650040192413144</v>
      </c>
      <c r="CM159">
        <v>-0.18086780073645059</v>
      </c>
      <c r="CN159">
        <v>0.42229316932207439</v>
      </c>
      <c r="CO159">
        <v>-0.21323785404092632</v>
      </c>
      <c r="CP159">
        <v>0.47252115109586157</v>
      </c>
      <c r="CQ159">
        <v>-0.40753548091743141</v>
      </c>
      <c r="CR159">
        <v>0.22836729840491898</v>
      </c>
      <c r="CS159">
        <v>-0.5243214218353387</v>
      </c>
      <c r="CT159">
        <v>1.6825015336507931</v>
      </c>
      <c r="CU159">
        <v>0.22656195142189972</v>
      </c>
      <c r="CV159">
        <v>0.53400071919895709</v>
      </c>
      <c r="CW159">
        <v>0.18172386262449436</v>
      </c>
      <c r="CX159">
        <v>0.37516088013944682</v>
      </c>
      <c r="CY159">
        <v>0.12814098226954229</v>
      </c>
      <c r="CZ159">
        <v>0.24094788386719301</v>
      </c>
      <c r="DA159">
        <v>0.4790308594238013</v>
      </c>
      <c r="DB159">
        <v>-0.22389372134057339</v>
      </c>
      <c r="DC159">
        <v>-0.9752898222359363</v>
      </c>
      <c r="DD159">
        <v>0.59346007219573949</v>
      </c>
      <c r="DE159">
        <v>7.0244823291432112E-2</v>
      </c>
      <c r="DF159">
        <v>0.34317395147809293</v>
      </c>
      <c r="DG159">
        <v>0.17993443179875612</v>
      </c>
      <c r="DH159">
        <v>-5.3460098570212722E-2</v>
      </c>
      <c r="DI159">
        <v>0.40512645682611037</v>
      </c>
      <c r="DJ159">
        <v>0.76548303695744835</v>
      </c>
      <c r="DK159">
        <v>0.53223743634589482</v>
      </c>
      <c r="DL159">
        <v>-1.5109435480553657</v>
      </c>
      <c r="DM159">
        <v>0.24260316422441974</v>
      </c>
      <c r="DN159">
        <v>-0.32440993891214021</v>
      </c>
      <c r="DO159">
        <v>0.59647391026373953</v>
      </c>
      <c r="DP159">
        <v>2.071947164949961</v>
      </c>
      <c r="DQ159">
        <v>-0.27638748179015238</v>
      </c>
      <c r="DR159">
        <v>0.46194145397748798</v>
      </c>
      <c r="DS159">
        <v>0.64244431996485218</v>
      </c>
      <c r="DT159">
        <v>-0.33458604775660206</v>
      </c>
      <c r="DU159">
        <v>-1.4883380572427996</v>
      </c>
      <c r="DV159">
        <v>0.12312852959439624</v>
      </c>
      <c r="DW159">
        <v>0.403383637603838</v>
      </c>
      <c r="DX159">
        <v>-1.8331866158405319</v>
      </c>
      <c r="DY159">
        <v>-1.0784538062580395</v>
      </c>
      <c r="DZ159">
        <v>0.10449525689182337</v>
      </c>
      <c r="EA159">
        <v>0.3336958798172418</v>
      </c>
      <c r="EB159">
        <v>-0.2801243681460619</v>
      </c>
      <c r="EC159">
        <v>0.96050371212186292</v>
      </c>
      <c r="ED159">
        <v>0.78126731750671752</v>
      </c>
      <c r="EE159">
        <v>2.1288724383339286</v>
      </c>
      <c r="EF159">
        <v>-1.0878056855290197</v>
      </c>
      <c r="EG159">
        <v>-0.95602217697887681</v>
      </c>
      <c r="EH159">
        <v>0.35928451325162314</v>
      </c>
      <c r="EI159">
        <v>-2.4689870770089328</v>
      </c>
      <c r="EJ159">
        <v>1.5527348296018317</v>
      </c>
      <c r="EK159">
        <v>0.26210955184069462</v>
      </c>
      <c r="EL159">
        <v>0.59501189753063954</v>
      </c>
      <c r="EM159">
        <v>0.14876263776386622</v>
      </c>
      <c r="EN159">
        <v>1.1367978913767729</v>
      </c>
      <c r="EO159">
        <v>-0.51582674132077955</v>
      </c>
      <c r="EP159">
        <v>-0.68603526415245142</v>
      </c>
      <c r="EQ159">
        <v>1.067301127477549</v>
      </c>
      <c r="ER159">
        <v>1.6904323274502531</v>
      </c>
      <c r="ES159">
        <v>0.8289771358249709</v>
      </c>
      <c r="ET159">
        <v>-0.59336798585718498</v>
      </c>
      <c r="EU159">
        <v>-0.3266677595092915</v>
      </c>
      <c r="EV159">
        <v>3.6307028494775295E-2</v>
      </c>
      <c r="EW159">
        <v>-1.2744021660182625</v>
      </c>
      <c r="EX159">
        <v>1.3947510524303652</v>
      </c>
      <c r="EY159">
        <v>-0.72022089625534136</v>
      </c>
      <c r="EZ159">
        <v>0.47877392717055045</v>
      </c>
      <c r="FA159">
        <v>-2.4787732400000095</v>
      </c>
      <c r="FB159">
        <v>1.5887144400039688</v>
      </c>
      <c r="FC159">
        <v>-1.5326168067986146</v>
      </c>
      <c r="FD159">
        <v>0.84942939793108962</v>
      </c>
      <c r="FE159">
        <v>0.41669636630103923</v>
      </c>
      <c r="FF159">
        <v>1.3504086382454261</v>
      </c>
      <c r="FG159">
        <v>0.23764187062624842</v>
      </c>
      <c r="FH159">
        <v>-2.369270077906549</v>
      </c>
      <c r="FI159">
        <v>-1.1435395208536647</v>
      </c>
      <c r="FJ159">
        <v>-0.51364395403652452</v>
      </c>
      <c r="FK159">
        <v>-1.4779971024836414</v>
      </c>
      <c r="FL159">
        <v>0.87069111032178625</v>
      </c>
      <c r="FM159">
        <v>-1.710895958240144</v>
      </c>
      <c r="FN159">
        <v>0.56021235650405288</v>
      </c>
      <c r="FO159">
        <v>0.63456582211074419</v>
      </c>
      <c r="FP159">
        <v>1.1893007467733696</v>
      </c>
      <c r="FQ159">
        <v>-1.3847056834492832</v>
      </c>
      <c r="FR159">
        <v>0.26456518753548153</v>
      </c>
      <c r="FS159">
        <v>-0.25736198949743994</v>
      </c>
      <c r="FT159">
        <v>1.5982459444785491</v>
      </c>
      <c r="FU159">
        <v>-0.46654122343170457</v>
      </c>
      <c r="FV159">
        <v>0.52177711040712893</v>
      </c>
      <c r="FW159">
        <v>-0.23567508833366446</v>
      </c>
      <c r="FX159">
        <v>1.2687360140262172</v>
      </c>
      <c r="FY159">
        <v>-0.83492523117456585</v>
      </c>
      <c r="FZ159">
        <v>-3.0642013371107168E-2</v>
      </c>
      <c r="GA159">
        <v>-2.1507548808585852</v>
      </c>
      <c r="GB159">
        <v>-1.3123644748702645</v>
      </c>
      <c r="GC159">
        <v>-0.6612708602915518</v>
      </c>
      <c r="GD159">
        <v>1.454022822144907</v>
      </c>
      <c r="GE159">
        <v>-3.0565843189833686E-2</v>
      </c>
      <c r="GF159">
        <v>1.9759681890718639</v>
      </c>
      <c r="GG159">
        <v>-0.86134150478756055</v>
      </c>
      <c r="GH159">
        <v>0.98394139058655128</v>
      </c>
      <c r="GI159">
        <v>1.1251950127189048</v>
      </c>
      <c r="GJ159">
        <v>1.0880830814130604</v>
      </c>
      <c r="GK159">
        <v>0.24551809474360198</v>
      </c>
      <c r="GL159">
        <v>-1.769653863448184</v>
      </c>
      <c r="GM159">
        <v>0.99417093224474229</v>
      </c>
      <c r="GN159">
        <v>-0.89155491878045723</v>
      </c>
      <c r="GO159">
        <v>0.74634613156376872</v>
      </c>
      <c r="GP159">
        <v>0.67677206061489414</v>
      </c>
      <c r="GQ159">
        <v>8.5284455053624697E-2</v>
      </c>
      <c r="GR159">
        <v>1.6663443602737971</v>
      </c>
      <c r="GS159">
        <v>-2.1370487957028672</v>
      </c>
      <c r="GT159">
        <v>-0.53109260989003815</v>
      </c>
      <c r="GU159">
        <v>0.69165935201453976</v>
      </c>
      <c r="GV159">
        <v>0.48418542064609937</v>
      </c>
      <c r="GW159">
        <v>1.1967813406954519</v>
      </c>
      <c r="GX159">
        <v>0.34950971894431859</v>
      </c>
      <c r="GY159">
        <v>-5.7060560720856301E-2</v>
      </c>
      <c r="GZ159">
        <v>0.46168565859261435</v>
      </c>
      <c r="HA159">
        <v>0.37548943510046229</v>
      </c>
      <c r="HB159">
        <v>0.67956420934933703</v>
      </c>
      <c r="HC159">
        <v>-1.742137101246044</v>
      </c>
      <c r="HD159">
        <v>0.79231881500163581</v>
      </c>
      <c r="HE159">
        <v>0.20463858163566329</v>
      </c>
      <c r="HF159">
        <v>-0.15464365787920542</v>
      </c>
      <c r="HG159">
        <v>1.7280035535804927</v>
      </c>
      <c r="HH159">
        <v>0.21472487787832506</v>
      </c>
      <c r="HI159">
        <v>-0.63306970332632773</v>
      </c>
      <c r="HJ159">
        <v>3.6307028494775295E-2</v>
      </c>
      <c r="HK159">
        <v>0.59409785535535775</v>
      </c>
      <c r="HL159">
        <v>-1.064329353539506</v>
      </c>
      <c r="HM159">
        <v>6.0822458181064576E-3</v>
      </c>
      <c r="HN159">
        <v>2.090628186124377</v>
      </c>
      <c r="HO159">
        <v>0.11018983059329912</v>
      </c>
      <c r="HP159">
        <v>-0.81216057878918946</v>
      </c>
      <c r="HQ159">
        <v>-1.361920567433117</v>
      </c>
      <c r="HR159">
        <v>-0.92202071755309589</v>
      </c>
      <c r="HS159">
        <v>-0.29104171517246868</v>
      </c>
      <c r="HT159">
        <v>-1.4163197192829102</v>
      </c>
      <c r="HU159">
        <v>2.3667598725296557</v>
      </c>
      <c r="HV159">
        <v>-0.13562612366513349</v>
      </c>
      <c r="HW159">
        <v>-0.65500216805958189</v>
      </c>
      <c r="HX159">
        <v>1.6434796634712256</v>
      </c>
      <c r="HY159">
        <v>-0.82660790212685242</v>
      </c>
      <c r="HZ159">
        <v>-0.39137944440881256</v>
      </c>
      <c r="IA159">
        <v>-1.1872862160089426</v>
      </c>
      <c r="IB159">
        <v>-2.2216408979147673</v>
      </c>
      <c r="IC159">
        <v>0.95638597485958599</v>
      </c>
      <c r="ID159">
        <v>1.7962702258955687</v>
      </c>
      <c r="IE159">
        <v>-0.41311068343929946</v>
      </c>
      <c r="IF159">
        <v>-1.387302290822845</v>
      </c>
      <c r="IG159">
        <v>0.31539229894406162</v>
      </c>
      <c r="IH159">
        <v>-0.52256609706091695</v>
      </c>
      <c r="II159">
        <v>-1.2602276910911314</v>
      </c>
      <c r="IJ159">
        <v>-1.7372713045915589</v>
      </c>
      <c r="IK159">
        <v>0.27662622414936777</v>
      </c>
      <c r="IL159">
        <v>-0.4072035153512843</v>
      </c>
      <c r="IM159">
        <v>0.40396344047621824</v>
      </c>
      <c r="IN159">
        <v>1.1759084372897632</v>
      </c>
      <c r="IO159">
        <v>1.6280273484881036</v>
      </c>
      <c r="IP159">
        <v>0.74836862040683627</v>
      </c>
      <c r="IQ159">
        <v>0.94484676083084196</v>
      </c>
      <c r="IR159">
        <v>0.29743205232080072</v>
      </c>
      <c r="IS159">
        <v>0.54443944463855587</v>
      </c>
      <c r="IT159">
        <v>1.342266386927804</v>
      </c>
      <c r="IU159">
        <v>0.54577185437665321</v>
      </c>
      <c r="IV159">
        <v>1.1250517673033755</v>
      </c>
      <c r="IW159">
        <v>0.45836941353627481</v>
      </c>
      <c r="IX159">
        <v>1.1194515536772087</v>
      </c>
      <c r="IY159">
        <v>1.303546923736576</v>
      </c>
      <c r="IZ159">
        <v>-0.32465095500811003</v>
      </c>
      <c r="JA159">
        <v>1.3464205039781518</v>
      </c>
      <c r="JB159">
        <v>-1.6027570381993428E-2</v>
      </c>
      <c r="JC159">
        <v>-0.6041682354407385</v>
      </c>
      <c r="JD159">
        <v>-0.80125118984142318</v>
      </c>
      <c r="JE159">
        <v>-1.1263500709901564</v>
      </c>
      <c r="JF159">
        <v>-1.3091130313114263</v>
      </c>
      <c r="JG159">
        <v>8.9661398305906914E-2</v>
      </c>
      <c r="JH159">
        <v>-1.55222096509533</v>
      </c>
      <c r="JI159">
        <v>0.38948087421886157</v>
      </c>
      <c r="JJ159">
        <v>2.4673454390722327E-2</v>
      </c>
      <c r="JK159">
        <v>0.48573383537586778</v>
      </c>
      <c r="JL159">
        <v>-0.83189434008090757</v>
      </c>
      <c r="JM159">
        <v>-2.8807698981836438</v>
      </c>
      <c r="JN159">
        <v>6.0815636970801279E-2</v>
      </c>
      <c r="JO159">
        <v>0.24607061277492903</v>
      </c>
      <c r="JP159">
        <v>0.29751163310720585</v>
      </c>
      <c r="JQ159">
        <v>1.1120391718577594</v>
      </c>
      <c r="JR159">
        <v>-0.86934960563667119</v>
      </c>
      <c r="JS159">
        <v>0.60361685427778866</v>
      </c>
      <c r="JT159">
        <v>1.3181761460145935</v>
      </c>
      <c r="JU159">
        <v>8.7050011643441394E-2</v>
      </c>
      <c r="JV159">
        <v>-1.4364195521920919</v>
      </c>
      <c r="JW159">
        <v>-0.41344492274220102</v>
      </c>
      <c r="JX159">
        <v>-0.36639221434597857</v>
      </c>
      <c r="JY159">
        <v>-2.2837411961518228E-2</v>
      </c>
      <c r="JZ159">
        <v>1.5355954019469209</v>
      </c>
      <c r="KA159">
        <v>-1.0855978871404659</v>
      </c>
      <c r="KB159">
        <v>1.3082126315566711</v>
      </c>
      <c r="KC159">
        <v>-0.469273118142155</v>
      </c>
      <c r="KD159">
        <v>1.459329723729752</v>
      </c>
      <c r="KE159">
        <v>0.59519379647099413</v>
      </c>
      <c r="KF159">
        <v>-0.55779764807084575</v>
      </c>
      <c r="KG159">
        <v>0.16696503735147417</v>
      </c>
      <c r="KH159">
        <v>0.76640617407974787</v>
      </c>
      <c r="KI159">
        <v>0.76057176556787454</v>
      </c>
      <c r="KJ159">
        <v>-0.919917511055246</v>
      </c>
      <c r="KK159">
        <v>0.59072590374853462</v>
      </c>
      <c r="KL159">
        <v>-1.6068088370957412</v>
      </c>
      <c r="KM159">
        <v>-0.3100092271779431</v>
      </c>
      <c r="KN159">
        <v>0.13593535186373629</v>
      </c>
      <c r="KO159">
        <v>2.1266532712616026</v>
      </c>
      <c r="KP159">
        <v>2.0571224013110623</v>
      </c>
      <c r="KQ159">
        <v>-0.3215882315998897</v>
      </c>
      <c r="KR159">
        <v>-1.2135456017858814</v>
      </c>
      <c r="KS159">
        <v>1.5262139640981331</v>
      </c>
      <c r="KT159">
        <v>1.1828092283394653</v>
      </c>
      <c r="KU159">
        <v>-0.92167056209291331</v>
      </c>
      <c r="KV159">
        <v>2.8483918868005276</v>
      </c>
      <c r="KW159">
        <v>1.0046346687886398</v>
      </c>
      <c r="KX159">
        <v>0.72379407356493175</v>
      </c>
      <c r="KY159">
        <v>1.5456225810339674</v>
      </c>
      <c r="KZ159">
        <v>0.30688056540384423</v>
      </c>
      <c r="LA159">
        <v>0.39824385567044374</v>
      </c>
      <c r="LB159">
        <v>-1.4272495718614664</v>
      </c>
      <c r="LC159">
        <v>-0.10949634088319726</v>
      </c>
      <c r="LD159">
        <v>1.0644657777447719</v>
      </c>
      <c r="LE159">
        <v>-0.14226884559320752</v>
      </c>
      <c r="LF159">
        <v>-0.99454837254597805</v>
      </c>
      <c r="LG159">
        <v>0.74907802627421916</v>
      </c>
      <c r="LH159">
        <v>-0.24528162612114102</v>
      </c>
      <c r="LI159">
        <v>-0.32231355362455361</v>
      </c>
      <c r="LJ159">
        <v>-0.11103566066594794</v>
      </c>
      <c r="LK159">
        <v>0.96256826509488747</v>
      </c>
      <c r="LL159">
        <v>0.19137587514705956</v>
      </c>
      <c r="LM159">
        <v>1.2697637430392206</v>
      </c>
      <c r="LN159">
        <v>1.830730980145745</v>
      </c>
      <c r="LO159">
        <v>-1.1949077816097997</v>
      </c>
      <c r="LP159">
        <v>-0.4547177923086565</v>
      </c>
      <c r="LQ159">
        <v>-0.4752598670165753</v>
      </c>
      <c r="LR159">
        <v>-2.0673905964940786</v>
      </c>
      <c r="LS159">
        <v>0.4396702024678234</v>
      </c>
      <c r="LT159">
        <v>0.682362042425666</v>
      </c>
      <c r="LU159">
        <v>-0.33733840609784238</v>
      </c>
      <c r="LV159">
        <v>1.0860117072297726</v>
      </c>
      <c r="LW159">
        <v>-0.2143337951565627</v>
      </c>
      <c r="LX159">
        <v>1.3893077266402543</v>
      </c>
      <c r="LY159">
        <v>2.2940002963878214</v>
      </c>
      <c r="LZ159">
        <v>-1.2101963875466026</v>
      </c>
      <c r="MA159">
        <v>-0.99004182629869319</v>
      </c>
      <c r="MB159">
        <v>-0.84319253801368177</v>
      </c>
      <c r="MC159">
        <v>1.471189534640871</v>
      </c>
      <c r="MD159">
        <v>0.30015144147910178</v>
      </c>
      <c r="ME159">
        <v>-0.77299091572058387</v>
      </c>
      <c r="MF159">
        <v>-2.2752828954253346</v>
      </c>
      <c r="MG159">
        <v>-0.39377596294798423</v>
      </c>
      <c r="MH159">
        <v>0.561107071916922</v>
      </c>
      <c r="MI159">
        <v>-1.8714581528911367</v>
      </c>
      <c r="MJ159">
        <v>-1.0860117072297726</v>
      </c>
      <c r="MK159">
        <v>-1.5558043742203154</v>
      </c>
      <c r="ML159">
        <v>-0.11465431271062698</v>
      </c>
      <c r="MM159">
        <v>0.5277479431242682</v>
      </c>
      <c r="MN159">
        <v>-3.3627429729676805E-2</v>
      </c>
      <c r="MO159">
        <v>0.26401039576740004</v>
      </c>
      <c r="MP159">
        <v>0.96915300673572347</v>
      </c>
      <c r="MQ159">
        <v>1.1243309927522205</v>
      </c>
      <c r="MR159">
        <v>4.1052317101275548E-2</v>
      </c>
      <c r="MS159">
        <v>0.68284407461760566</v>
      </c>
      <c r="MT159">
        <v>1.3731096260016784E-2</v>
      </c>
      <c r="MU159">
        <v>0.82962515079998411</v>
      </c>
      <c r="MV159">
        <v>-1.0230519364995416</v>
      </c>
      <c r="MW159">
        <v>0.40014924707065802</v>
      </c>
      <c r="MX159">
        <v>-1.4943861970095895</v>
      </c>
      <c r="MY159">
        <v>-1.3314229363459162</v>
      </c>
      <c r="MZ159">
        <v>-0.1384830738970777</v>
      </c>
      <c r="NA159">
        <v>-0.66165171119791921</v>
      </c>
      <c r="NB159">
        <v>-0.19932940631406382</v>
      </c>
      <c r="NC159">
        <v>2.0408970158314332</v>
      </c>
      <c r="ND159">
        <v>0.69059069573995657</v>
      </c>
      <c r="NE159">
        <v>-1.1370889296813402</v>
      </c>
      <c r="NF159">
        <v>-0.70444684752146713</v>
      </c>
      <c r="NG159">
        <v>3.8373855204554275E-2</v>
      </c>
      <c r="NH159">
        <v>0.7370795174210798</v>
      </c>
      <c r="NI159">
        <v>-0.18226728570880368</v>
      </c>
      <c r="NJ159">
        <v>-1.3521230357582681</v>
      </c>
      <c r="NK159">
        <v>0.39303131416090764</v>
      </c>
      <c r="NL159">
        <v>-1.2879604582849424</v>
      </c>
      <c r="NM159">
        <v>-1.5935984265524894</v>
      </c>
      <c r="NN159">
        <v>-0.841337168822065</v>
      </c>
      <c r="NO159">
        <v>0.18009018276643474</v>
      </c>
      <c r="NP159">
        <v>0.70287796916090883</v>
      </c>
      <c r="NQ159">
        <v>0.64932351051538717</v>
      </c>
      <c r="NR159">
        <v>-5.200377017899882E-2</v>
      </c>
      <c r="NS159">
        <v>-0.95276618594652973</v>
      </c>
      <c r="NT159">
        <v>-0.502675447933143</v>
      </c>
      <c r="NU159">
        <v>-0.90772346084122546</v>
      </c>
      <c r="NV159">
        <v>0.59482886172190774</v>
      </c>
      <c r="NW159">
        <v>-1.1049678505514748</v>
      </c>
      <c r="NX159">
        <v>1.4236593415262178</v>
      </c>
      <c r="NY159">
        <v>1.1935026122955605</v>
      </c>
      <c r="NZ159">
        <v>0.31659737942391075</v>
      </c>
      <c r="OA159">
        <v>-5.1314827942405827E-2</v>
      </c>
      <c r="OB159">
        <v>-0.84253770182840526</v>
      </c>
      <c r="OC159">
        <v>1.1996053217444569</v>
      </c>
      <c r="OD159">
        <v>0.14165038919600192</v>
      </c>
      <c r="OE159">
        <v>2.0603147277142853</v>
      </c>
      <c r="OF159">
        <v>1.6635885913274251</v>
      </c>
      <c r="OG159">
        <v>2.6930501917377114</v>
      </c>
      <c r="OH159">
        <v>0.54897100199013948</v>
      </c>
      <c r="OI159">
        <v>-0.27424221116234548</v>
      </c>
      <c r="OJ159">
        <v>0.8173833521141205</v>
      </c>
      <c r="OK159">
        <v>0.60306547311483882</v>
      </c>
      <c r="OL159">
        <v>0.16882722775335424</v>
      </c>
      <c r="OM159">
        <v>1.1134602573292796</v>
      </c>
      <c r="ON159">
        <v>0.79179471867973916</v>
      </c>
      <c r="OO159">
        <v>0.10995790944434702</v>
      </c>
      <c r="OP159">
        <v>-0.53744543038192205</v>
      </c>
      <c r="OQ159">
        <v>-5.6294311434612609E-2</v>
      </c>
      <c r="OR159">
        <v>1.5049818102852441</v>
      </c>
      <c r="OS159">
        <v>0.33604237614781596</v>
      </c>
      <c r="OT159">
        <v>-1.7818729247665033</v>
      </c>
      <c r="OU159">
        <v>-0.69331235863501206</v>
      </c>
      <c r="OV159">
        <v>0.85294686869019642</v>
      </c>
      <c r="OW159">
        <v>0.83221721070003696</v>
      </c>
      <c r="OX159">
        <v>0.45200522436061874</v>
      </c>
      <c r="OY159">
        <v>0.21284677131916396</v>
      </c>
      <c r="OZ159">
        <v>-1.6446620065835305</v>
      </c>
      <c r="PA159">
        <v>0.48109086492331699</v>
      </c>
      <c r="PB159">
        <v>-1.4745864973519929</v>
      </c>
      <c r="PC159">
        <v>0.20588799998222385</v>
      </c>
      <c r="PD159">
        <v>-1.0853204912564252</v>
      </c>
      <c r="PE159">
        <v>1.6491139831487089</v>
      </c>
      <c r="PF159">
        <v>-0.43251930037513375</v>
      </c>
      <c r="PG159">
        <v>2.1086543711135164</v>
      </c>
      <c r="PH159">
        <v>-1.8653281586011872</v>
      </c>
      <c r="PI159">
        <v>0.14930492397979833</v>
      </c>
      <c r="PJ159">
        <v>-1.1524093679327052</v>
      </c>
      <c r="PK159">
        <v>-0.44093440010328777</v>
      </c>
      <c r="PL159">
        <v>-1.1492943485791329</v>
      </c>
      <c r="PM159">
        <v>1.0624444257700816</v>
      </c>
      <c r="PN159">
        <v>0.13570343071478419</v>
      </c>
      <c r="PO159">
        <v>-1.1046859071939252</v>
      </c>
      <c r="PP159">
        <v>-0.73497403718647547</v>
      </c>
      <c r="PQ159">
        <v>0.16789726942079142</v>
      </c>
      <c r="PR159">
        <v>0.45828414840798359</v>
      </c>
      <c r="PS159">
        <v>-1.5688783605583012E-3</v>
      </c>
      <c r="PT159">
        <v>1.0720441423472948</v>
      </c>
      <c r="PU159">
        <v>-0.27901137400476728</v>
      </c>
      <c r="PV159">
        <v>-1.0784538062580395</v>
      </c>
      <c r="PW159">
        <v>-1.3426415534922853</v>
      </c>
      <c r="PX159">
        <v>0.24946302801254205</v>
      </c>
      <c r="PY159">
        <v>-0.43411546357674524</v>
      </c>
      <c r="PZ159">
        <v>-2.6420821086503565</v>
      </c>
      <c r="QA159">
        <v>1.1264933164056856</v>
      </c>
      <c r="QB159">
        <v>1.2204441190988291</v>
      </c>
      <c r="QC159">
        <v>-0.15023260857560672</v>
      </c>
      <c r="QD159">
        <v>-0.64140976974158548</v>
      </c>
      <c r="QE159">
        <v>6.8462213675957173E-3</v>
      </c>
      <c r="QF159">
        <v>1.4678107618237846</v>
      </c>
      <c r="QG159">
        <v>-1.3047974789515138</v>
      </c>
      <c r="QH159">
        <v>-1.2985537978238426</v>
      </c>
      <c r="QI159">
        <v>0.91933316070935689</v>
      </c>
      <c r="QJ159">
        <v>-1.7488036974100396</v>
      </c>
      <c r="QK159">
        <v>4.6566128730773926E-2</v>
      </c>
      <c r="QL159">
        <v>-0.19644176063593477</v>
      </c>
      <c r="QM159">
        <v>-0.5848153250553878</v>
      </c>
      <c r="QN159">
        <v>-0.69020416049170308</v>
      </c>
      <c r="QO159">
        <v>0.35634911910165101</v>
      </c>
      <c r="QP159">
        <v>0.50293692765990272</v>
      </c>
      <c r="QQ159">
        <v>0.80346694630861748</v>
      </c>
      <c r="QR159">
        <v>-0.39080077840480953</v>
      </c>
      <c r="QS159">
        <v>3.8417056202888489</v>
      </c>
      <c r="QT159">
        <v>0.17402953744749539</v>
      </c>
      <c r="QU159">
        <v>1.016874193737749</v>
      </c>
      <c r="QV159">
        <v>-0.52440896070038434</v>
      </c>
      <c r="QW159">
        <v>0.97086740424856544</v>
      </c>
      <c r="QX159">
        <v>-0.16409558156738058</v>
      </c>
      <c r="QY159">
        <v>-0.38428652260336094</v>
      </c>
      <c r="QZ159">
        <v>-1.1385509424144402</v>
      </c>
      <c r="RA159">
        <v>2.1852429199498147</v>
      </c>
      <c r="RB159">
        <v>-0.51015490498684812</v>
      </c>
      <c r="RC159">
        <v>-1.735888872644864</v>
      </c>
      <c r="RD159">
        <v>-0.81866573964362033</v>
      </c>
      <c r="RE159">
        <v>0.91711854111053981</v>
      </c>
      <c r="RF159">
        <v>-0.99016688182018697</v>
      </c>
      <c r="RG159">
        <v>1.4544639270752668</v>
      </c>
      <c r="RH159">
        <v>-0.9752898222359363</v>
      </c>
      <c r="RI159">
        <v>0.81035295806941576</v>
      </c>
      <c r="RJ159">
        <v>-0.70542682806262746</v>
      </c>
      <c r="RK159">
        <v>0.36320443541626446</v>
      </c>
      <c r="RL159">
        <v>-0.87561829786864109</v>
      </c>
      <c r="RM159">
        <v>0.86167347035370767</v>
      </c>
      <c r="RN159">
        <v>-0.49358277465216815</v>
      </c>
      <c r="RO159">
        <v>-1.1757560969272163</v>
      </c>
      <c r="RP159">
        <v>-1.8381342670181766</v>
      </c>
      <c r="RQ159">
        <v>-1.5545219866908155</v>
      </c>
      <c r="RR159">
        <v>-8.7741227616788819E-2</v>
      </c>
      <c r="RS159">
        <v>5.7411853049416095E-4</v>
      </c>
      <c r="RT159">
        <v>-7.3389401222812012E-2</v>
      </c>
      <c r="RU159">
        <v>-2.2837411961518228E-2</v>
      </c>
      <c r="RV159">
        <v>-9.6806616056710482E-2</v>
      </c>
      <c r="RW159">
        <v>0.42564124669297598</v>
      </c>
      <c r="RX159">
        <v>8.6358795670093969E-2</v>
      </c>
      <c r="RY159">
        <v>4.4747139327228069E-3</v>
      </c>
      <c r="RZ159">
        <v>-1.0512121662031859</v>
      </c>
      <c r="SA159">
        <v>-0.47243474909919314</v>
      </c>
      <c r="SB159">
        <v>-0.63878133005346172</v>
      </c>
      <c r="SC159">
        <v>-1.1633255780907348</v>
      </c>
      <c r="SD159">
        <v>2.2712265490554273</v>
      </c>
      <c r="SE159">
        <v>-2.1617051970679313</v>
      </c>
      <c r="SF159">
        <v>-0.62560957303503528</v>
      </c>
      <c r="SG159">
        <v>-0.65851281760842539</v>
      </c>
    </row>
    <row r="160" spans="1:502">
      <c r="A160" t="s">
        <v>540</v>
      </c>
      <c r="B160">
        <v>1.0181565812672488</v>
      </c>
      <c r="C160">
        <v>1.5205978343146853</v>
      </c>
      <c r="D160">
        <v>-0.50198195822304115</v>
      </c>
      <c r="E160">
        <v>-0.85791043602512218</v>
      </c>
      <c r="F160">
        <v>0.69603856900357641</v>
      </c>
      <c r="G160">
        <v>2.0245897758286446</v>
      </c>
      <c r="H160">
        <v>-0.5207266440265812</v>
      </c>
      <c r="I160">
        <v>1.6675721781211905</v>
      </c>
      <c r="J160">
        <v>-1.4883380572427996</v>
      </c>
      <c r="K160">
        <v>0.60178308558533899</v>
      </c>
      <c r="L160">
        <v>1.510898073320277E-2</v>
      </c>
      <c r="M160">
        <v>0.78241100709419698</v>
      </c>
      <c r="N160">
        <v>0.42312990444770548</v>
      </c>
      <c r="O160">
        <v>0.84308339864946902</v>
      </c>
      <c r="P160">
        <v>-0.21003074834879953</v>
      </c>
      <c r="Q160">
        <v>-1.2699365470325574</v>
      </c>
      <c r="R160">
        <v>0.27051100914832205</v>
      </c>
      <c r="S160">
        <v>0.23748498279019259</v>
      </c>
      <c r="T160">
        <v>0.60187403505551629</v>
      </c>
      <c r="U160">
        <v>8.453753252979368E-3</v>
      </c>
      <c r="V160">
        <v>0.49557115744391922</v>
      </c>
      <c r="W160">
        <v>0.37475047065527178</v>
      </c>
      <c r="X160">
        <v>-1.8422997527522966</v>
      </c>
      <c r="Y160">
        <v>1.4640045264968649</v>
      </c>
      <c r="Z160">
        <v>-0.78521907198592089</v>
      </c>
      <c r="AA160">
        <v>-3.1943727663019672E-2</v>
      </c>
      <c r="AB160">
        <v>-0.96878693511825986</v>
      </c>
      <c r="AC160">
        <v>-0.29703187465202063</v>
      </c>
      <c r="AD160">
        <v>-0.22577637537324335</v>
      </c>
      <c r="AE160">
        <v>-0.72091552283382043</v>
      </c>
      <c r="AF160">
        <v>0.81354301073588431</v>
      </c>
      <c r="AG160">
        <v>0.62905428421800025</v>
      </c>
      <c r="AH160">
        <v>-0.31571289582643658</v>
      </c>
      <c r="AI160">
        <v>0.6025152288202662</v>
      </c>
      <c r="AJ160">
        <v>-0.14350462151924148</v>
      </c>
      <c r="AK160">
        <v>0.31121317078941502</v>
      </c>
      <c r="AL160">
        <v>2.5489862309768796</v>
      </c>
      <c r="AM160">
        <v>-0.10388021109974943</v>
      </c>
      <c r="AN160">
        <v>0.36410256143426523</v>
      </c>
      <c r="AO160">
        <v>-2.9058719519525766</v>
      </c>
      <c r="AP160">
        <v>0.47662979341112077</v>
      </c>
      <c r="AQ160">
        <v>-1.1167367119924165</v>
      </c>
      <c r="AR160">
        <v>-0.61744231061311439</v>
      </c>
      <c r="AS160">
        <v>-0.31081299312063493</v>
      </c>
      <c r="AT160">
        <v>-0.2293882062076591</v>
      </c>
      <c r="AU160">
        <v>-1.499779500591103</v>
      </c>
      <c r="AV160">
        <v>0.92671143647748977</v>
      </c>
      <c r="AW160">
        <v>-0.74049694376299158</v>
      </c>
      <c r="AX160">
        <v>1.134173999162158</v>
      </c>
      <c r="AY160">
        <v>-0.58917748901876621</v>
      </c>
      <c r="AZ160">
        <v>0.67889004640164785</v>
      </c>
      <c r="BA160">
        <v>0.45853994379285723</v>
      </c>
      <c r="BB160">
        <v>-0.66193706516060047</v>
      </c>
      <c r="BC160">
        <v>-2.635715645737946E-2</v>
      </c>
      <c r="BD160">
        <v>-4.9169557314598933E-2</v>
      </c>
      <c r="BE160">
        <v>1.3728322301176377</v>
      </c>
      <c r="BF160">
        <v>-0.10711119102779776</v>
      </c>
      <c r="BG160">
        <v>1.1321390047669411</v>
      </c>
      <c r="BH160">
        <v>-0.46194145397748798</v>
      </c>
      <c r="BI160">
        <v>-0.13130375009495765</v>
      </c>
      <c r="BJ160">
        <v>-0.78417770055239089</v>
      </c>
      <c r="BK160">
        <v>0.75537172961048782</v>
      </c>
      <c r="BL160">
        <v>1.3074918570055161</v>
      </c>
      <c r="BM160">
        <v>0.38074745134508703</v>
      </c>
      <c r="BN160">
        <v>-2.4161272449418902</v>
      </c>
      <c r="BO160">
        <v>-0.65566496232349891</v>
      </c>
      <c r="BP160">
        <v>-0.57251554608228616</v>
      </c>
      <c r="BQ160">
        <v>0.47980392992030829</v>
      </c>
      <c r="BR160">
        <v>-1.0157191354664974</v>
      </c>
      <c r="BS160">
        <v>0.40595750760985538</v>
      </c>
      <c r="BT160">
        <v>-0.27241640054853633</v>
      </c>
      <c r="BU160">
        <v>-0.42790361476363614</v>
      </c>
      <c r="BV160">
        <v>-1.7943602870218456</v>
      </c>
      <c r="BW160">
        <v>-1.7269849195145071</v>
      </c>
      <c r="BX160">
        <v>2.2316817194223404</v>
      </c>
      <c r="BY160">
        <v>0.607200263402774</v>
      </c>
      <c r="BZ160">
        <v>0.85979081632103771</v>
      </c>
      <c r="CA160">
        <v>0.67005430537392385</v>
      </c>
      <c r="CB160">
        <v>0.63784341364225838</v>
      </c>
      <c r="CC160">
        <v>0.10495682545297313</v>
      </c>
      <c r="CD160">
        <v>5.4608335631201044E-2</v>
      </c>
      <c r="CE160">
        <v>1.0751750778581481</v>
      </c>
      <c r="CF160">
        <v>0.34212007449241355</v>
      </c>
      <c r="CG160">
        <v>0.46756554183957633</v>
      </c>
      <c r="CH160">
        <v>-1.2140253602410667</v>
      </c>
      <c r="CI160">
        <v>1.0480289347469807</v>
      </c>
      <c r="CJ160">
        <v>-0.40363147491007112</v>
      </c>
      <c r="CK160">
        <v>1.9579692889237776</v>
      </c>
      <c r="CL160">
        <v>-1.6188823792617768</v>
      </c>
      <c r="CM160">
        <v>-0.72518787419539876</v>
      </c>
      <c r="CN160">
        <v>0.52239101933082566</v>
      </c>
      <c r="CO160">
        <v>1.5111845641513355</v>
      </c>
      <c r="CP160">
        <v>-0.88214619609061629</v>
      </c>
      <c r="CQ160">
        <v>-0.22868107407703064</v>
      </c>
      <c r="CR160">
        <v>1.7205638869199902</v>
      </c>
      <c r="CS160">
        <v>-1.4655688573839143</v>
      </c>
      <c r="CT160">
        <v>0.24717451196920592</v>
      </c>
      <c r="CU160">
        <v>0.24961991584859788</v>
      </c>
      <c r="CV160">
        <v>2.1713094611186534</v>
      </c>
      <c r="CW160">
        <v>0.99920043794554658</v>
      </c>
      <c r="CX160">
        <v>1.2546638572530355</v>
      </c>
      <c r="CY160">
        <v>-1.5540126696578227</v>
      </c>
      <c r="CZ160">
        <v>-1.7449337974539958</v>
      </c>
      <c r="DA160">
        <v>0.59921717365796212</v>
      </c>
      <c r="DB160">
        <v>1.2742293620249256</v>
      </c>
      <c r="DC160">
        <v>-0.2178580871259328</v>
      </c>
      <c r="DD160">
        <v>-0.5410720405052416</v>
      </c>
      <c r="DE160">
        <v>-3.0260025596362539E-2</v>
      </c>
      <c r="DF160">
        <v>-1.6675721781211905</v>
      </c>
      <c r="DG160">
        <v>-0.41794805838435423</v>
      </c>
      <c r="DH160">
        <v>0.67985411078552715</v>
      </c>
      <c r="DI160">
        <v>-1.103701379179256</v>
      </c>
      <c r="DJ160">
        <v>-2.0388597476994619E-2</v>
      </c>
      <c r="DK160">
        <v>-0.18436821846989915</v>
      </c>
      <c r="DL160">
        <v>0.62012986745685339</v>
      </c>
      <c r="DM160">
        <v>0.28705358090519439</v>
      </c>
      <c r="DN160">
        <v>-0.67283394855621736</v>
      </c>
      <c r="DO160">
        <v>-3.5234961615060456E-2</v>
      </c>
      <c r="DP160">
        <v>0.15603745850967243</v>
      </c>
      <c r="DQ160">
        <v>0.7521202860516496</v>
      </c>
      <c r="DR160">
        <v>-0.38206394492590334</v>
      </c>
      <c r="DS160">
        <v>-1.6533022062503733</v>
      </c>
      <c r="DT160">
        <v>0.34049776331812609</v>
      </c>
      <c r="DU160">
        <v>0.35545212995202746</v>
      </c>
      <c r="DV160">
        <v>-0.37861013879592065</v>
      </c>
      <c r="DW160">
        <v>-0.26052703105960973</v>
      </c>
      <c r="DX160">
        <v>-1.7939782992471009E-2</v>
      </c>
      <c r="DY160">
        <v>-2.1841515263076872E-2</v>
      </c>
      <c r="DZ160">
        <v>-1.0013445717049763</v>
      </c>
      <c r="EA160">
        <v>1.0799612937262282</v>
      </c>
      <c r="EB160">
        <v>-1.2301666174607817</v>
      </c>
      <c r="EC160">
        <v>0.96658823167672381</v>
      </c>
      <c r="ED160">
        <v>7.323592399188783E-2</v>
      </c>
      <c r="EE160">
        <v>0.47337607611552812</v>
      </c>
      <c r="EF160">
        <v>2.0415063772816211</v>
      </c>
      <c r="EG160">
        <v>0.61901687331555877</v>
      </c>
      <c r="EH160">
        <v>-0.85206693256623112</v>
      </c>
      <c r="EI160">
        <v>-0.7207165708678076</v>
      </c>
      <c r="EJ160">
        <v>-0.74563786256476305</v>
      </c>
      <c r="EK160">
        <v>0.23583311303809751</v>
      </c>
      <c r="EL160">
        <v>2.3294160200748593</v>
      </c>
      <c r="EM160">
        <v>1.0749022294476163</v>
      </c>
      <c r="EN160">
        <v>-0.36156961868982762</v>
      </c>
      <c r="EO160">
        <v>1.2055966180923861</v>
      </c>
      <c r="EP160">
        <v>1.1407473721192218</v>
      </c>
      <c r="EQ160">
        <v>-1.2631107892957516</v>
      </c>
      <c r="ER160">
        <v>0.88519982455181889</v>
      </c>
      <c r="ES160">
        <v>1.0663552529877052</v>
      </c>
      <c r="ET160">
        <v>-0.49470600060885772</v>
      </c>
      <c r="EU160">
        <v>0.44203034121892415</v>
      </c>
      <c r="EV160">
        <v>2.1340565581340343</v>
      </c>
      <c r="EW160">
        <v>0.70640908234054223</v>
      </c>
      <c r="EX160">
        <v>1.0708231457101647</v>
      </c>
      <c r="EY160">
        <v>0.91618630904122256</v>
      </c>
      <c r="EZ160">
        <v>1.1049678505514748</v>
      </c>
      <c r="FA160">
        <v>0.35032371670240536</v>
      </c>
      <c r="FB160">
        <v>-0.28370777727104723</v>
      </c>
      <c r="FC160">
        <v>6.8635017669294029E-2</v>
      </c>
      <c r="FD160">
        <v>1.7449337974539958</v>
      </c>
      <c r="FE160">
        <v>-0.93177732196636498</v>
      </c>
      <c r="FF160">
        <v>1.0768144420580938</v>
      </c>
      <c r="FG160">
        <v>-0.92659547590301372</v>
      </c>
      <c r="FH160">
        <v>0.31708054848422762</v>
      </c>
      <c r="FI160">
        <v>0.47329081098723691</v>
      </c>
      <c r="FJ160">
        <v>-1.9286562746856362</v>
      </c>
      <c r="FK160">
        <v>-1.4727720554219559</v>
      </c>
      <c r="FL160">
        <v>2.3601387511007488E-2</v>
      </c>
      <c r="FM160">
        <v>0.502154762216378</v>
      </c>
      <c r="FN160">
        <v>-2.174547262256965</v>
      </c>
      <c r="FO160">
        <v>6.8404233388719149E-2</v>
      </c>
      <c r="FP160">
        <v>-0.72917373472591862</v>
      </c>
      <c r="FQ160">
        <v>-0.64018877310445532</v>
      </c>
      <c r="FR160">
        <v>-1.0751750778581481</v>
      </c>
      <c r="FS160">
        <v>1.1070846994698513</v>
      </c>
      <c r="FT160">
        <v>1.764915396051947</v>
      </c>
      <c r="FU160">
        <v>-0.11665633792290464</v>
      </c>
      <c r="FV160">
        <v>1.3561430023401044</v>
      </c>
      <c r="FW160">
        <v>-1.7424827092327178</v>
      </c>
      <c r="FX160">
        <v>-1.7102365745813586</v>
      </c>
      <c r="FY160">
        <v>-1.4470151654677466</v>
      </c>
      <c r="FZ160">
        <v>0.22758172235626262</v>
      </c>
      <c r="GA160">
        <v>-0.77268168752198108</v>
      </c>
      <c r="GB160">
        <v>-0.35553284760680981</v>
      </c>
      <c r="GC160">
        <v>-0.98767259260057472</v>
      </c>
      <c r="GD160">
        <v>-0.72538568929303437</v>
      </c>
      <c r="GE160">
        <v>-1.3865019354852848</v>
      </c>
      <c r="GF160">
        <v>0.1090347723220475</v>
      </c>
      <c r="GG160">
        <v>-0.56352632782363798</v>
      </c>
      <c r="GH160">
        <v>0.34106506063835695</v>
      </c>
      <c r="GI160">
        <v>-1.1728593563020695</v>
      </c>
      <c r="GJ160">
        <v>0.55931650422280654</v>
      </c>
      <c r="GK160">
        <v>-0.93912376541993581</v>
      </c>
      <c r="GL160">
        <v>-1.9492017599986866</v>
      </c>
      <c r="GM160">
        <v>0.57757006288738921</v>
      </c>
      <c r="GN160">
        <v>1.3076714822091162</v>
      </c>
      <c r="GO160">
        <v>0.49790742195909843</v>
      </c>
      <c r="GP160">
        <v>-2.1835876395925879</v>
      </c>
      <c r="GQ160">
        <v>-0.51373035603319295</v>
      </c>
      <c r="GR160">
        <v>0.98170858109369874</v>
      </c>
      <c r="GS160">
        <v>0.59885110204049852</v>
      </c>
      <c r="GT160">
        <v>0.2313515778951114</v>
      </c>
      <c r="GU160">
        <v>-0.41269458961323835</v>
      </c>
      <c r="GV160">
        <v>-0.99442331702448428</v>
      </c>
      <c r="GW160">
        <v>2.3135726223699749</v>
      </c>
      <c r="GX160">
        <v>0.42958049562002998</v>
      </c>
      <c r="GY160">
        <v>-0.13724729797104374</v>
      </c>
      <c r="GZ160">
        <v>1.1107613318017684</v>
      </c>
      <c r="HA160">
        <v>-0.5909987521590665</v>
      </c>
      <c r="HB160">
        <v>-2.2022140910848975</v>
      </c>
      <c r="HC160">
        <v>-0.19433628040133044</v>
      </c>
      <c r="HD160">
        <v>-2.590531948953867</v>
      </c>
      <c r="HE160">
        <v>-0.81386360761825927</v>
      </c>
      <c r="HF160">
        <v>-1.7089178072637878</v>
      </c>
      <c r="HG160">
        <v>-5.7060560720856301E-2</v>
      </c>
      <c r="HH160">
        <v>-0.37442191569425631</v>
      </c>
      <c r="HI160">
        <v>2.289780240971595</v>
      </c>
      <c r="HJ160">
        <v>-0.5315325779520208</v>
      </c>
      <c r="HK160">
        <v>-0.24409928300883621</v>
      </c>
      <c r="HL160">
        <v>-0.76784544944530353</v>
      </c>
      <c r="HM160">
        <v>-0.75019215728389099</v>
      </c>
      <c r="HN160">
        <v>-1.3959652278572321</v>
      </c>
      <c r="HO160">
        <v>-1.9060553313465789</v>
      </c>
      <c r="HP160">
        <v>-2.2763015294913203</v>
      </c>
      <c r="HQ160">
        <v>-0.47920366341713816</v>
      </c>
      <c r="HR160">
        <v>-1.0831172403413802</v>
      </c>
      <c r="HS160">
        <v>0.47568846639478579</v>
      </c>
      <c r="HT160">
        <v>0.61337459555943497</v>
      </c>
      <c r="HU160">
        <v>-0.14195961739460472</v>
      </c>
      <c r="HV160">
        <v>0.75384605224826373</v>
      </c>
      <c r="HW160">
        <v>2.3873872123658657</v>
      </c>
      <c r="HX160">
        <v>-1.4448414731305093</v>
      </c>
      <c r="HY160">
        <v>0.61929540606797673</v>
      </c>
      <c r="HZ160">
        <v>-0.46015429688850418</v>
      </c>
      <c r="IA160">
        <v>0.69273028202587739</v>
      </c>
      <c r="IB160">
        <v>-0.62430672187474556</v>
      </c>
      <c r="IC160">
        <v>0.14744728105142713</v>
      </c>
      <c r="ID160">
        <v>-0.2875322024920024</v>
      </c>
      <c r="IE160">
        <v>-0.78959942584333476</v>
      </c>
      <c r="IF160">
        <v>-0.55538521337439306</v>
      </c>
      <c r="IG160">
        <v>0.19698859432537574</v>
      </c>
      <c r="IH160">
        <v>0.63391098592546768</v>
      </c>
      <c r="II160">
        <v>-8.7511580204591155E-2</v>
      </c>
      <c r="IJ160">
        <v>0.4653475116356276</v>
      </c>
      <c r="IK160">
        <v>-4.1435441744397394E-2</v>
      </c>
      <c r="IL160">
        <v>-0.5763945409853477</v>
      </c>
      <c r="IM160">
        <v>-0.47277808334911242</v>
      </c>
      <c r="IN160">
        <v>7.0551777753280476E-2</v>
      </c>
      <c r="IO160">
        <v>-1.8360697140451521</v>
      </c>
      <c r="IP160">
        <v>-2.0128572941757739</v>
      </c>
      <c r="IQ160">
        <v>-0.30439650799962692</v>
      </c>
      <c r="IR160">
        <v>1.0768144420580938</v>
      </c>
      <c r="IS160">
        <v>-0.3129002834612038</v>
      </c>
      <c r="IT160">
        <v>-0.30119281291263178</v>
      </c>
      <c r="IU160">
        <v>0.34260665415786207</v>
      </c>
      <c r="IV160">
        <v>-1.9610979506978765</v>
      </c>
      <c r="IW160">
        <v>-0.79430947153014131</v>
      </c>
      <c r="IX160">
        <v>0.98767259260057472</v>
      </c>
      <c r="IY160">
        <v>-0.51976257964270189</v>
      </c>
      <c r="IZ160">
        <v>-0.55877990234876052</v>
      </c>
      <c r="JA160">
        <v>0.86322643255698495</v>
      </c>
      <c r="JB160">
        <v>-0.68836015998385847</v>
      </c>
      <c r="JC160">
        <v>-0.59875901570194401</v>
      </c>
      <c r="JD160">
        <v>-0.70493570092367008</v>
      </c>
      <c r="JE160">
        <v>-0.26789393814397044</v>
      </c>
      <c r="JF160">
        <v>0.70807800511829555</v>
      </c>
      <c r="JG160">
        <v>1.2178702490928117</v>
      </c>
      <c r="JH160">
        <v>-0.7893913789303042</v>
      </c>
      <c r="JI160">
        <v>-1.9004437490366399</v>
      </c>
      <c r="JJ160">
        <v>0.77484855864895508</v>
      </c>
      <c r="JK160">
        <v>-0.45947444959892891</v>
      </c>
      <c r="JL160">
        <v>-0.38651137401757296</v>
      </c>
      <c r="JM160">
        <v>-0.36336814446258359</v>
      </c>
      <c r="JN160">
        <v>0.83373379311524332</v>
      </c>
      <c r="JO160">
        <v>-0.21840605768375099</v>
      </c>
      <c r="JP160">
        <v>-0.1091893864213489</v>
      </c>
      <c r="JQ160">
        <v>-0.23559664441563655</v>
      </c>
      <c r="JR160">
        <v>0.18195578377344646</v>
      </c>
      <c r="JS160">
        <v>-1.0402436600998044</v>
      </c>
      <c r="JT160">
        <v>-0.37138761399546638</v>
      </c>
      <c r="JU160">
        <v>1.1114707376691513</v>
      </c>
      <c r="JV160">
        <v>9.4885308499215171E-2</v>
      </c>
      <c r="JW160">
        <v>0.36500296118902043</v>
      </c>
      <c r="JX160">
        <v>0.92930122264078818</v>
      </c>
      <c r="JY160">
        <v>1.5529894881183282</v>
      </c>
      <c r="JZ160">
        <v>0.99555109045468271</v>
      </c>
      <c r="KA160">
        <v>1.0448547982377931</v>
      </c>
      <c r="KB160">
        <v>0.93876678874948993</v>
      </c>
      <c r="KC160">
        <v>-0.6449852207879303</v>
      </c>
      <c r="KD160">
        <v>1.3831095202476718</v>
      </c>
      <c r="KE160">
        <v>0.98047166829928756</v>
      </c>
      <c r="KF160">
        <v>-0.94831875685486011</v>
      </c>
      <c r="KG160">
        <v>1.437492755940184</v>
      </c>
      <c r="KH160">
        <v>-1.9996878108941019</v>
      </c>
      <c r="KI160">
        <v>0.93592007033294067</v>
      </c>
      <c r="KJ160">
        <v>-0.64206801653199363</v>
      </c>
      <c r="KK160">
        <v>-0.93343260232359171</v>
      </c>
      <c r="KL160">
        <v>0.28785052563762292</v>
      </c>
      <c r="KM160">
        <v>1.187440830108244</v>
      </c>
      <c r="KN160">
        <v>-1.4342731446959078</v>
      </c>
      <c r="KO160">
        <v>0.64951336753438227</v>
      </c>
      <c r="KP160">
        <v>2.098859113175422</v>
      </c>
      <c r="KQ160">
        <v>-0.12675172911258414</v>
      </c>
      <c r="KR160">
        <v>-1.4467968867393211</v>
      </c>
      <c r="KS160">
        <v>-0.25064650799322408</v>
      </c>
      <c r="KT160">
        <v>-1.4855640984023921</v>
      </c>
      <c r="KU160">
        <v>0.11503971109050326</v>
      </c>
      <c r="KV160">
        <v>-1.1117549547634553</v>
      </c>
      <c r="KW160">
        <v>0.72389411798212677</v>
      </c>
      <c r="KX160">
        <v>0.98158579930895939</v>
      </c>
      <c r="KY160">
        <v>1.327534846495837</v>
      </c>
      <c r="KZ160">
        <v>-0.79462438407063019</v>
      </c>
      <c r="LA160">
        <v>1.0094618119182996</v>
      </c>
      <c r="LB160">
        <v>-1.1211704986635596</v>
      </c>
      <c r="LC160">
        <v>1.036964931699913</v>
      </c>
      <c r="LD160">
        <v>1.2121086001570802</v>
      </c>
      <c r="LE160">
        <v>-0.26092266125488095</v>
      </c>
      <c r="LF160">
        <v>-0.20370066522445995</v>
      </c>
      <c r="LG160">
        <v>-1.1381121112208348</v>
      </c>
      <c r="LH160">
        <v>-0.26757561499834992</v>
      </c>
      <c r="LI160">
        <v>0.32626417123537976</v>
      </c>
      <c r="LJ160">
        <v>-0.45412434701574966</v>
      </c>
      <c r="LK160">
        <v>0.2040906110778451</v>
      </c>
      <c r="LL160">
        <v>-0.30696128305862658</v>
      </c>
      <c r="LM160">
        <v>-0.74654735726653598</v>
      </c>
      <c r="LN160">
        <v>-0.36590222407539841</v>
      </c>
      <c r="LO160">
        <v>1.0230519364995416</v>
      </c>
      <c r="LP160">
        <v>1.8190030459663831</v>
      </c>
      <c r="LQ160">
        <v>-0.4698711109085707</v>
      </c>
      <c r="LR160">
        <v>0.65993845055345446</v>
      </c>
      <c r="LS160">
        <v>1.3665749065694399</v>
      </c>
      <c r="LT160">
        <v>-0.45531237446994055</v>
      </c>
      <c r="LU160">
        <v>-0.46279183152364567</v>
      </c>
      <c r="LV160">
        <v>0.77557160693686455</v>
      </c>
      <c r="LW160">
        <v>0.86278305388987064</v>
      </c>
      <c r="LX160">
        <v>-0.26519842322159093</v>
      </c>
      <c r="LY160">
        <v>-0.60885668062837794</v>
      </c>
      <c r="LZ160">
        <v>0.19761273506446742</v>
      </c>
      <c r="MA160">
        <v>-0.95132236310746521</v>
      </c>
      <c r="MB160">
        <v>1.3488852346199565</v>
      </c>
      <c r="MC160">
        <v>0.32578100217506289</v>
      </c>
      <c r="MD160">
        <v>0.40014924707065802</v>
      </c>
      <c r="ME160">
        <v>-1.527932909084484</v>
      </c>
      <c r="MF160">
        <v>-0.28649537853198126</v>
      </c>
      <c r="MG160">
        <v>-1.2897157830593642</v>
      </c>
      <c r="MH160">
        <v>-0.69146608439041302</v>
      </c>
      <c r="MI160">
        <v>0.51024244385189377</v>
      </c>
      <c r="MJ160">
        <v>-0.74200670496793464</v>
      </c>
      <c r="MK160">
        <v>3.2403022487415001E-2</v>
      </c>
      <c r="ML160">
        <v>0.63484549173153937</v>
      </c>
      <c r="MM160">
        <v>-0.15689010979258455</v>
      </c>
      <c r="MN160">
        <v>0.29567331694124732</v>
      </c>
      <c r="MO160">
        <v>-0.60068259699619375</v>
      </c>
      <c r="MP160">
        <v>-0.95578116088290699</v>
      </c>
      <c r="MQ160">
        <v>1.075584350473946</v>
      </c>
      <c r="MR160">
        <v>-0.47474600251007359</v>
      </c>
      <c r="MS160">
        <v>-0.19121898731100373</v>
      </c>
      <c r="MT160">
        <v>-1.0092071534018032</v>
      </c>
      <c r="MU160">
        <v>-1.4481065591098741</v>
      </c>
      <c r="MV160">
        <v>-1.3209182725404389</v>
      </c>
      <c r="MW160">
        <v>1.0444568943057675</v>
      </c>
      <c r="MX160">
        <v>-0.92483332991832867</v>
      </c>
      <c r="MY160">
        <v>-0.87584339780732989</v>
      </c>
      <c r="MZ160">
        <v>1.0074245437863283</v>
      </c>
      <c r="NA160">
        <v>0.44692797018797137</v>
      </c>
      <c r="NB160">
        <v>0.31619606488675345</v>
      </c>
      <c r="NC160">
        <v>-1.1063775673392229</v>
      </c>
      <c r="ND160">
        <v>-1.0234384717477951</v>
      </c>
      <c r="NE160">
        <v>-0.48177867029153276</v>
      </c>
      <c r="NF160">
        <v>2.8576323529705405E-2</v>
      </c>
      <c r="NG160">
        <v>0.32771708902146202</v>
      </c>
      <c r="NH160">
        <v>-0.25412191462237388</v>
      </c>
      <c r="NI160">
        <v>-0.40280156099470332</v>
      </c>
      <c r="NJ160">
        <v>-0.63204197431332432</v>
      </c>
      <c r="NK160">
        <v>0.29439547688525636</v>
      </c>
      <c r="NL160">
        <v>-1.4955548977013677</v>
      </c>
      <c r="NM160">
        <v>0.12066266208421439</v>
      </c>
      <c r="NN160">
        <v>-5.7060560720856301E-2</v>
      </c>
      <c r="NO160">
        <v>1.2827194950659759</v>
      </c>
      <c r="NP160">
        <v>-0.16572471395193134</v>
      </c>
      <c r="NQ160">
        <v>-0.43285467654641252</v>
      </c>
      <c r="NR160">
        <v>-1.4857960195513442</v>
      </c>
      <c r="NS160">
        <v>-0.55235318541235756</v>
      </c>
      <c r="NT160">
        <v>-0.57233478401030879</v>
      </c>
      <c r="NU160">
        <v>1.5104660633369349</v>
      </c>
      <c r="NV160">
        <v>0.5645119927066844</v>
      </c>
      <c r="NW160">
        <v>-1.9340859580552205</v>
      </c>
      <c r="NX160">
        <v>0.83265149442013353</v>
      </c>
      <c r="NY160">
        <v>1.174271346826572E-2</v>
      </c>
      <c r="NZ160">
        <v>2.148444764316082</v>
      </c>
      <c r="OA160">
        <v>0.74594254328985699</v>
      </c>
      <c r="OB160">
        <v>-0.56065914577629883</v>
      </c>
      <c r="OC160">
        <v>0.20182596927043051</v>
      </c>
      <c r="OD160">
        <v>-1.3605676940642297</v>
      </c>
      <c r="OE160">
        <v>1.6485182641190477</v>
      </c>
      <c r="OF160">
        <v>1.4059673958399799</v>
      </c>
      <c r="OG160">
        <v>2.056494849966839</v>
      </c>
      <c r="OH160">
        <v>0.29008333513047546</v>
      </c>
      <c r="OI160">
        <v>0.54923702919040807</v>
      </c>
      <c r="OJ160">
        <v>-1.327534846495837</v>
      </c>
      <c r="OK160">
        <v>0.410447000831482</v>
      </c>
      <c r="OL160">
        <v>-0.8098209036688786</v>
      </c>
      <c r="OM160">
        <v>-0.55270902521442622</v>
      </c>
      <c r="ON160">
        <v>0.28777094485121779</v>
      </c>
      <c r="OO160">
        <v>0.11080487638537306</v>
      </c>
      <c r="OP160">
        <v>0.13415956345852464</v>
      </c>
      <c r="OQ160">
        <v>-1.3005092114326544</v>
      </c>
      <c r="OR160">
        <v>-0.38338157537509687</v>
      </c>
      <c r="OS160">
        <v>1.2233476809342392</v>
      </c>
      <c r="OT160">
        <v>0.21237838154775091</v>
      </c>
      <c r="OU160">
        <v>-0.77350705396384001</v>
      </c>
      <c r="OV160">
        <v>-1.4649685908807442E-2</v>
      </c>
      <c r="OW160">
        <v>-0.90645244199549779</v>
      </c>
      <c r="OX160">
        <v>-0.40006625567912124</v>
      </c>
      <c r="OY160">
        <v>0.5975698513793759</v>
      </c>
      <c r="OZ160">
        <v>-1.3112776287016459</v>
      </c>
      <c r="PA160">
        <v>-1.139869709732011</v>
      </c>
      <c r="PB160">
        <v>-0.31434638003702275</v>
      </c>
      <c r="PC160">
        <v>-7.3542878453736193E-2</v>
      </c>
      <c r="PD160">
        <v>-1.7826187104219571</v>
      </c>
      <c r="PE160">
        <v>0.64611640482326038</v>
      </c>
      <c r="PF160">
        <v>-1.55222096509533</v>
      </c>
      <c r="PG160">
        <v>0.6400955498975236</v>
      </c>
      <c r="PH160">
        <v>-1.2916507330373861</v>
      </c>
      <c r="PI160">
        <v>-1.3299404599820264</v>
      </c>
      <c r="PJ160">
        <v>0.86522732090088539</v>
      </c>
      <c r="PK160">
        <v>-9.2119307737448253E-2</v>
      </c>
      <c r="PL160">
        <v>-0.67446535467752255</v>
      </c>
      <c r="PM160">
        <v>0.55788632380426861</v>
      </c>
      <c r="PN160">
        <v>2.5438566808588803E-2</v>
      </c>
      <c r="PO160">
        <v>-0.43008412831113674</v>
      </c>
      <c r="PP160">
        <v>1.1004726729879621</v>
      </c>
      <c r="PQ160">
        <v>-0.79756546256248839</v>
      </c>
      <c r="PR160">
        <v>-0.96026042228913866</v>
      </c>
      <c r="PS160">
        <v>0.14775764611840714</v>
      </c>
      <c r="PT160">
        <v>1.9276740204077214</v>
      </c>
      <c r="PU160">
        <v>-1.0725875654316042</v>
      </c>
      <c r="PV160">
        <v>-1.4571151041309349</v>
      </c>
      <c r="PW160">
        <v>0.17371803551213816</v>
      </c>
      <c r="PX160">
        <v>-0.70493570092367008</v>
      </c>
      <c r="PY160">
        <v>0.25720396479300689</v>
      </c>
      <c r="PZ160">
        <v>-5.8898876886814833E-2</v>
      </c>
      <c r="QA160">
        <v>-0.15410250853165053</v>
      </c>
      <c r="QB160">
        <v>0.86578438640572131</v>
      </c>
      <c r="QC160">
        <v>0.43983845898765139</v>
      </c>
      <c r="QD160">
        <v>-1.0277108231093735</v>
      </c>
      <c r="QE160">
        <v>-0.49038817451219074</v>
      </c>
      <c r="QF160">
        <v>0.39890664993436076</v>
      </c>
      <c r="QG160">
        <v>-1.0319990906282328</v>
      </c>
      <c r="QH160">
        <v>0.62374965636990964</v>
      </c>
      <c r="QI160">
        <v>0.27805754143628292</v>
      </c>
      <c r="QJ160">
        <v>0.4162791356066009</v>
      </c>
      <c r="QK160">
        <v>0.48401375352113973</v>
      </c>
      <c r="QL160">
        <v>-0.63990682974690571</v>
      </c>
      <c r="QM160">
        <v>-0.51705001169466414</v>
      </c>
      <c r="QN160">
        <v>2.092674549203366</v>
      </c>
      <c r="QO160">
        <v>0.69564976001856849</v>
      </c>
      <c r="QP160">
        <v>0.93888729679747485</v>
      </c>
      <c r="QQ160">
        <v>-1.8758873920887709</v>
      </c>
      <c r="QR160">
        <v>1.5033219824545085</v>
      </c>
      <c r="QS160">
        <v>0.29263787837408017</v>
      </c>
      <c r="QT160">
        <v>0.60508682508952916</v>
      </c>
      <c r="QU160">
        <v>-0.39741507862345316</v>
      </c>
      <c r="QV160">
        <v>-1.9169965526089072</v>
      </c>
      <c r="QW160">
        <v>0.42497049435041845</v>
      </c>
      <c r="QX160">
        <v>-1.7132151697296649</v>
      </c>
      <c r="QY160">
        <v>1.11588178697275</v>
      </c>
      <c r="QZ160">
        <v>-0.50589051170391031</v>
      </c>
      <c r="RA160">
        <v>-0.43992258724756539</v>
      </c>
      <c r="RB160">
        <v>-1.9497110770316795</v>
      </c>
      <c r="RC160">
        <v>0.32231355362455361</v>
      </c>
      <c r="RD160">
        <v>0.37442191569425631</v>
      </c>
      <c r="RE160">
        <v>1.59223418449983</v>
      </c>
      <c r="RF160">
        <v>-0.76497144618770108</v>
      </c>
      <c r="RG160">
        <v>-0.32054117582447361</v>
      </c>
      <c r="RH160">
        <v>-0.93213202490005642</v>
      </c>
      <c r="RI160">
        <v>0.47989033191697672</v>
      </c>
      <c r="RJ160">
        <v>0.6265395313675981</v>
      </c>
      <c r="RK160">
        <v>-1.022922333504539</v>
      </c>
      <c r="RL160">
        <v>-6.3038214648258872E-2</v>
      </c>
      <c r="RM160">
        <v>-1.3630824469146319</v>
      </c>
      <c r="RN160">
        <v>4.0976146920002066E-2</v>
      </c>
      <c r="RO160">
        <v>1.2400096238707192</v>
      </c>
      <c r="RP160">
        <v>0.524848928762367</v>
      </c>
      <c r="RQ160">
        <v>-0.93983771876082756</v>
      </c>
      <c r="RR160">
        <v>-1.1795827958849259</v>
      </c>
      <c r="RS160">
        <v>-0.4603248271450866</v>
      </c>
      <c r="RT160">
        <v>-0.52239101933082566</v>
      </c>
      <c r="RU160">
        <v>0.59848503042303491</v>
      </c>
      <c r="RV160">
        <v>0.81098960436065681</v>
      </c>
      <c r="RW160">
        <v>2.1400592231657356</v>
      </c>
      <c r="RX160">
        <v>-5.5144937505247071E-2</v>
      </c>
      <c r="RY160">
        <v>0.58381715462019201</v>
      </c>
      <c r="RZ160">
        <v>-0.41920088733604643</v>
      </c>
      <c r="SA160">
        <v>0.28410568120307289</v>
      </c>
      <c r="SB160">
        <v>-1.6853482520673424</v>
      </c>
      <c r="SC160">
        <v>-3.4392542147543281E-2</v>
      </c>
      <c r="SD160">
        <v>0.36778374123969115</v>
      </c>
      <c r="SE160">
        <v>0.47440380512853153</v>
      </c>
      <c r="SF160">
        <v>1.02460035122931</v>
      </c>
      <c r="SG160">
        <v>0.21151663531782106</v>
      </c>
    </row>
    <row r="161" spans="1:501">
      <c r="A161" t="s">
        <v>551</v>
      </c>
      <c r="B161">
        <v>-0.28840872801083606</v>
      </c>
      <c r="C161">
        <v>-0.46560444388887845</v>
      </c>
      <c r="D161">
        <v>-0.29991156225150917</v>
      </c>
      <c r="E161">
        <v>-7.8299535744008608E-2</v>
      </c>
      <c r="F161">
        <v>0.32126649784913752</v>
      </c>
      <c r="G161">
        <v>0.29463535611284897</v>
      </c>
      <c r="H161">
        <v>0.32868570087885018</v>
      </c>
      <c r="I161">
        <v>0.48909441829891875</v>
      </c>
      <c r="J161">
        <v>0.45921979108243249</v>
      </c>
      <c r="K161">
        <v>-0.11311385605949908</v>
      </c>
      <c r="L161">
        <v>-0.80748804975883104</v>
      </c>
      <c r="M161">
        <v>-0.12443933883332647</v>
      </c>
      <c r="N161">
        <v>-0.95953282652772032</v>
      </c>
      <c r="O161">
        <v>-3.3244305086554959E-2</v>
      </c>
      <c r="P161">
        <v>0.45166643758420832</v>
      </c>
      <c r="Q161">
        <v>0.9434143066755496</v>
      </c>
      <c r="R161">
        <v>-0.37114205042598769</v>
      </c>
      <c r="S161">
        <v>-0.92812342700199224</v>
      </c>
      <c r="T161">
        <v>0.5381525625125505</v>
      </c>
      <c r="U161">
        <v>0.82220140029676259</v>
      </c>
      <c r="V161">
        <v>-1.3435851542453747</v>
      </c>
      <c r="W161">
        <v>0.87685407379467506</v>
      </c>
      <c r="X161">
        <v>0.30207274903659709</v>
      </c>
      <c r="Y161">
        <v>1.064061052602483</v>
      </c>
      <c r="Z161">
        <v>-1.2201212484796997</v>
      </c>
      <c r="AA161">
        <v>-1.4006445780978538</v>
      </c>
      <c r="AB161">
        <v>-2.2189487935975194</v>
      </c>
      <c r="AC161">
        <v>-2.0845436665695161</v>
      </c>
      <c r="AD161">
        <v>-0.17488332559878472</v>
      </c>
      <c r="AE161">
        <v>-0.17923525774676818</v>
      </c>
      <c r="AF161">
        <v>0.21159507923584897</v>
      </c>
      <c r="AG161">
        <v>5.7290208133053966E-2</v>
      </c>
      <c r="AH161">
        <v>-1.342266386927804</v>
      </c>
      <c r="AI161">
        <v>0.74928038884536363</v>
      </c>
      <c r="AJ161">
        <v>0.37852714740438387</v>
      </c>
      <c r="AK161">
        <v>-0.68555209509213455</v>
      </c>
      <c r="AL161">
        <v>-1.3955605027149431</v>
      </c>
      <c r="AM161">
        <v>0.8536062523489818</v>
      </c>
      <c r="AN161">
        <v>-0.24528162612114102</v>
      </c>
      <c r="AO161">
        <v>-0.93461494543589652</v>
      </c>
      <c r="AP161">
        <v>0.54612655731034465</v>
      </c>
      <c r="AQ161">
        <v>-3.7761083149234764E-2</v>
      </c>
      <c r="AR161">
        <v>-0.10372673386882525</v>
      </c>
      <c r="AS161">
        <v>1.0480289347469807</v>
      </c>
      <c r="AT161">
        <v>-1.0012195161834825</v>
      </c>
      <c r="AU161">
        <v>1.4964916772441939</v>
      </c>
      <c r="AV161">
        <v>0.40587337934994139</v>
      </c>
      <c r="AW161">
        <v>-0.77805452747270465</v>
      </c>
      <c r="AX161">
        <v>0.23779989533068147</v>
      </c>
      <c r="AY161">
        <v>-0.49652271627564915</v>
      </c>
      <c r="AZ161">
        <v>0.62765707298240159</v>
      </c>
      <c r="BA161">
        <v>0.61790615291101858</v>
      </c>
      <c r="BB161">
        <v>2.092406248266343E-2</v>
      </c>
      <c r="BC161">
        <v>1.3295675671542995</v>
      </c>
      <c r="BD161">
        <v>0.97541260402067564</v>
      </c>
      <c r="BE161">
        <v>-0.85074816524866037</v>
      </c>
      <c r="BF161">
        <v>0.40761960917734541</v>
      </c>
      <c r="BG161">
        <v>-1.4941497283871286</v>
      </c>
      <c r="BH161">
        <v>-0.19355752556293737</v>
      </c>
      <c r="BI161">
        <v>-0.86812406152603216</v>
      </c>
      <c r="BJ161">
        <v>-0.41853354559862055</v>
      </c>
      <c r="BK161">
        <v>-1.353268999082502</v>
      </c>
      <c r="BL161">
        <v>0.29775264920317568</v>
      </c>
      <c r="BM161">
        <v>9.0653884399216622E-3</v>
      </c>
      <c r="BN161">
        <v>-0.58272917158319615</v>
      </c>
      <c r="BO161">
        <v>0.81621010394883342</v>
      </c>
      <c r="BP161">
        <v>-5.5067630455596372E-2</v>
      </c>
      <c r="BQ161">
        <v>-5.2234554459573701E-2</v>
      </c>
      <c r="BR161">
        <v>1.8323680706089363</v>
      </c>
      <c r="BS161">
        <v>1.2731970855384134</v>
      </c>
      <c r="BT161">
        <v>-0.56460294217686169</v>
      </c>
      <c r="BU161">
        <v>0.54213501243793871</v>
      </c>
      <c r="BV161">
        <v>0.322636424243683</v>
      </c>
      <c r="BW161">
        <v>1.0261555871693417</v>
      </c>
      <c r="BX161">
        <v>-0.43159502638445701</v>
      </c>
      <c r="BY161">
        <v>1.36114749693661</v>
      </c>
      <c r="BZ161">
        <v>0.54390739023801871</v>
      </c>
      <c r="CA161">
        <v>-0.6437608135456685</v>
      </c>
      <c r="CB161">
        <v>-0.63166680774884298</v>
      </c>
      <c r="CC161">
        <v>2.4673454390722327E-2</v>
      </c>
      <c r="CD161">
        <v>-1.3207340998633299</v>
      </c>
      <c r="CE161">
        <v>0.41277871787315235</v>
      </c>
      <c r="CF161">
        <v>-1.7973889043787494E-3</v>
      </c>
      <c r="CG161">
        <v>0.4273169906809926</v>
      </c>
      <c r="CH161">
        <v>1.1110455488960724</v>
      </c>
      <c r="CI161">
        <v>0.34950971894431859</v>
      </c>
      <c r="CJ161">
        <v>0.73607679951237515</v>
      </c>
      <c r="CK161">
        <v>-0.42103920350200497</v>
      </c>
      <c r="CL161">
        <v>1.1319934856146574</v>
      </c>
      <c r="CM161">
        <v>-1.353268999082502</v>
      </c>
      <c r="CN161">
        <v>-0.55967461776162963</v>
      </c>
      <c r="CO161">
        <v>-1.0414260032121092</v>
      </c>
      <c r="CP161">
        <v>1.1746874406526331</v>
      </c>
      <c r="CQ161">
        <v>0.56469161791028455</v>
      </c>
      <c r="CR161">
        <v>0.26488123694434762</v>
      </c>
      <c r="CS161">
        <v>8.5207148003973998E-2</v>
      </c>
      <c r="CT161">
        <v>0.35121729524689727</v>
      </c>
      <c r="CU161">
        <v>-0.2370916263316758</v>
      </c>
      <c r="CV161">
        <v>0.40512645682611037</v>
      </c>
      <c r="CW161">
        <v>-1.7612956071388908</v>
      </c>
      <c r="CX161">
        <v>0.14829879546596203</v>
      </c>
      <c r="CY161">
        <v>0.517575244884938</v>
      </c>
      <c r="CZ161">
        <v>-1.5119030649657361</v>
      </c>
      <c r="DA161">
        <v>-0.82703763837344013</v>
      </c>
      <c r="DB161">
        <v>-0.32731350074755028</v>
      </c>
      <c r="DC161">
        <v>1.4123679648037069</v>
      </c>
      <c r="DD161">
        <v>-0.89098648459184915</v>
      </c>
      <c r="DE161">
        <v>1.3959652278572321</v>
      </c>
      <c r="DF161">
        <v>-6.4801497501321137E-2</v>
      </c>
      <c r="DG161">
        <v>-0.703367959431489</v>
      </c>
      <c r="DH161">
        <v>1.9716753740794957</v>
      </c>
      <c r="DI161">
        <v>0.42346414375060704</v>
      </c>
      <c r="DJ161">
        <v>-0.52792302085435949</v>
      </c>
      <c r="DK161">
        <v>-0.81514144767425023</v>
      </c>
      <c r="DL161">
        <v>-0.94604274636367336</v>
      </c>
      <c r="DM161">
        <v>0.11604015526245348</v>
      </c>
      <c r="DN161">
        <v>-0.10587996257527266</v>
      </c>
      <c r="DO161">
        <v>2.5392728275619447</v>
      </c>
      <c r="DP161">
        <v>1.0288772500643972</v>
      </c>
      <c r="DQ161">
        <v>6.4648020270396955E-2</v>
      </c>
      <c r="DR161">
        <v>1.6790500012575649</v>
      </c>
      <c r="DS161">
        <v>1.9306207832414657</v>
      </c>
      <c r="DT161">
        <v>1.0426128937979229</v>
      </c>
      <c r="DU161">
        <v>0.67946757553727366</v>
      </c>
      <c r="DV161">
        <v>-0.72887360147433355</v>
      </c>
      <c r="DW161">
        <v>0.78012703852436971</v>
      </c>
      <c r="DX161">
        <v>-0.9571112968842499</v>
      </c>
      <c r="DY161">
        <v>-0.24276005206047557</v>
      </c>
      <c r="DZ161">
        <v>-0.32473167266289238</v>
      </c>
      <c r="EA161">
        <v>0.11696442925313022</v>
      </c>
      <c r="EB161">
        <v>0.6743698577338364</v>
      </c>
      <c r="EC161">
        <v>1.6945978131843731</v>
      </c>
      <c r="ED161">
        <v>-0.96427129392395727</v>
      </c>
      <c r="EE161">
        <v>-0.24567611944803502</v>
      </c>
      <c r="EF161">
        <v>0.87460875874967314</v>
      </c>
      <c r="EG161">
        <v>-0.67994960772921331</v>
      </c>
      <c r="EH161">
        <v>-0.22201220417628065</v>
      </c>
      <c r="EI161">
        <v>2.3225584300234914</v>
      </c>
      <c r="EJ161">
        <v>-1.0193139132752549</v>
      </c>
      <c r="EK161">
        <v>-0.49194113671546802</v>
      </c>
      <c r="EL161">
        <v>-1.0266717254125979</v>
      </c>
      <c r="EM161">
        <v>-1.6001649782992899</v>
      </c>
      <c r="EN161">
        <v>0.14350462151924148</v>
      </c>
      <c r="EO161">
        <v>-0.52651785154012032</v>
      </c>
      <c r="EP161">
        <v>-0.8882602742232848</v>
      </c>
      <c r="EQ161">
        <v>0.98580585472518578</v>
      </c>
      <c r="ER161">
        <v>0.54923702919040807</v>
      </c>
      <c r="ES161">
        <v>-4.8404444896732457E-2</v>
      </c>
      <c r="ET161">
        <v>0.2695583134482149</v>
      </c>
      <c r="EU161">
        <v>-0.28705358090519439</v>
      </c>
      <c r="EV161">
        <v>0.77805452747270465</v>
      </c>
      <c r="EW161">
        <v>0.44439275370677933</v>
      </c>
      <c r="EX161">
        <v>0.35732682590605691</v>
      </c>
      <c r="EY161">
        <v>-9.8498276202008128E-2</v>
      </c>
      <c r="EZ161">
        <v>-1.0822941476362757</v>
      </c>
      <c r="FA161">
        <v>-2.022225089604035</v>
      </c>
      <c r="FB161">
        <v>0.26480165615794249</v>
      </c>
      <c r="FC161">
        <v>-0.93284143076743931</v>
      </c>
      <c r="FD161">
        <v>-0.78573975770268589</v>
      </c>
      <c r="FE161">
        <v>0.15247678675223142</v>
      </c>
      <c r="FF161">
        <v>-0.74331751420686487</v>
      </c>
      <c r="FG161">
        <v>-1.620019247638993</v>
      </c>
      <c r="FH161">
        <v>-1.270791472052224</v>
      </c>
      <c r="FI161">
        <v>-0.22405060917662922</v>
      </c>
      <c r="FJ161">
        <v>-1.1163092494825833</v>
      </c>
      <c r="FK161">
        <v>0.3140257831546478</v>
      </c>
      <c r="FL161">
        <v>1.1143129086121917</v>
      </c>
      <c r="FM161">
        <v>-1.4450552043854259</v>
      </c>
      <c r="FN161">
        <v>0.668235315970378</v>
      </c>
      <c r="FO161">
        <v>-0.69136831370997243</v>
      </c>
      <c r="FP161">
        <v>-1.0279700290993787</v>
      </c>
      <c r="FQ161">
        <v>0.49712866712070536</v>
      </c>
      <c r="FR161">
        <v>-9.0276444097980857E-2</v>
      </c>
      <c r="FS161">
        <v>-0.56289877647941466</v>
      </c>
      <c r="FT161">
        <v>-1.6152080206666142</v>
      </c>
      <c r="FU161">
        <v>0.49652271627564915</v>
      </c>
      <c r="FV161">
        <v>-0.623099367658142</v>
      </c>
      <c r="FW161">
        <v>-0.40296754377777688</v>
      </c>
      <c r="FX161">
        <v>1.0166172614844982</v>
      </c>
      <c r="FY161">
        <v>0.61855416788603179</v>
      </c>
      <c r="FZ161">
        <v>0.43335830923751928</v>
      </c>
      <c r="GA161">
        <v>0.32183038456423674</v>
      </c>
      <c r="GB161">
        <v>0.15139335118874442</v>
      </c>
      <c r="GC161">
        <v>-0.41761495594982989</v>
      </c>
      <c r="GD161">
        <v>-0.857799022924155</v>
      </c>
      <c r="GE161">
        <v>-0.86156205725274049</v>
      </c>
      <c r="GF161">
        <v>1.7414367903256789</v>
      </c>
      <c r="GG161">
        <v>-1.0987923815264367</v>
      </c>
      <c r="GH161">
        <v>-0.73047203841269948</v>
      </c>
      <c r="GI161">
        <v>-0.90934008767362684</v>
      </c>
      <c r="GJ161">
        <v>1.4795932656852528</v>
      </c>
      <c r="GK161">
        <v>-1.246803549292963</v>
      </c>
      <c r="GL161">
        <v>-5.2923496696166694E-2</v>
      </c>
      <c r="GM161">
        <v>0.4396702024678234</v>
      </c>
      <c r="GN161">
        <v>0.99618091553566046</v>
      </c>
      <c r="GO161">
        <v>0.6730260793119669</v>
      </c>
      <c r="GP161">
        <v>0.93236849352251738</v>
      </c>
      <c r="GQ161">
        <v>-0.32303887564921752</v>
      </c>
      <c r="GR161">
        <v>1.1330098459438886</v>
      </c>
      <c r="GS161">
        <v>0.18600189832795877</v>
      </c>
      <c r="GT161">
        <v>1.3456633496389259</v>
      </c>
      <c r="GU161">
        <v>0.78012703852436971</v>
      </c>
      <c r="GV161">
        <v>1.1642305253189988</v>
      </c>
      <c r="GW161">
        <v>0.88113210949813947</v>
      </c>
      <c r="GX161">
        <v>-0.98010104920831509</v>
      </c>
      <c r="GY161">
        <v>1.4626652955485042</v>
      </c>
      <c r="GZ161">
        <v>0.80759377851791214</v>
      </c>
      <c r="HA161">
        <v>0.73167029768228531</v>
      </c>
      <c r="HB161">
        <v>0.19262188288848847</v>
      </c>
      <c r="HC161">
        <v>-0.19464891920506489</v>
      </c>
      <c r="HD161">
        <v>-1.2808050087187439</v>
      </c>
      <c r="HE161">
        <v>0.57955958254751749</v>
      </c>
      <c r="HF161">
        <v>-1.8971968529513106</v>
      </c>
      <c r="HG161">
        <v>1.4757188182557002</v>
      </c>
      <c r="HH161">
        <v>-0.11242150321777444</v>
      </c>
      <c r="HI161">
        <v>0.65965423345915042</v>
      </c>
      <c r="HJ161">
        <v>-0.20612219486793038</v>
      </c>
      <c r="HK161">
        <v>0.59601688917609863</v>
      </c>
      <c r="HL161">
        <v>1.2728537512884941</v>
      </c>
      <c r="HM161">
        <v>-0.18195578377344646</v>
      </c>
      <c r="HN161">
        <v>-0.28641579774557613</v>
      </c>
      <c r="HO161">
        <v>-1.1818883649539202E-2</v>
      </c>
      <c r="HP161">
        <v>0.77154709288151935</v>
      </c>
      <c r="HQ161">
        <v>0.84188286564312875</v>
      </c>
      <c r="HR161">
        <v>1.4633360478910618</v>
      </c>
      <c r="HS161">
        <v>-1.6449575923616067</v>
      </c>
      <c r="HT161">
        <v>1.1448628356447443</v>
      </c>
      <c r="HU161">
        <v>-8.3441591414157301E-2</v>
      </c>
      <c r="HV161">
        <v>0.37672066355298739</v>
      </c>
      <c r="HW161">
        <v>-1.4439729056903161</v>
      </c>
      <c r="HX161">
        <v>0.62300614445121028</v>
      </c>
      <c r="HY161">
        <v>-0.53868234317633323</v>
      </c>
      <c r="HZ161">
        <v>1.7901629689731635</v>
      </c>
      <c r="IA161">
        <v>0.26908310246653855</v>
      </c>
      <c r="IB161">
        <v>0.87910393631318584</v>
      </c>
      <c r="IC161">
        <v>0.21237838154775091</v>
      </c>
      <c r="ID161">
        <v>-1.7970432963920757</v>
      </c>
      <c r="IE161">
        <v>-0.31370404940389562</v>
      </c>
      <c r="IF161">
        <v>-0.31531158128927927</v>
      </c>
      <c r="IG161">
        <v>-1.1791235010605305</v>
      </c>
      <c r="IH161">
        <v>0.48737092583905905</v>
      </c>
      <c r="II161">
        <v>0.46952891352702864</v>
      </c>
      <c r="IJ161">
        <v>0.74594254328985699</v>
      </c>
      <c r="IK161">
        <v>-2.1157757146283984</v>
      </c>
      <c r="IL161">
        <v>-1.2354007594694849</v>
      </c>
      <c r="IM161">
        <v>1.4230272427084856</v>
      </c>
      <c r="IN161">
        <v>-2.0545940060401335</v>
      </c>
      <c r="IO161">
        <v>0.73647697718115523</v>
      </c>
      <c r="IP161">
        <v>0.34902200241049286</v>
      </c>
      <c r="IQ161">
        <v>1.7098500393331051E-2</v>
      </c>
      <c r="IR161">
        <v>-0.44912667362950742</v>
      </c>
      <c r="IS161">
        <v>-0.28769136406481266</v>
      </c>
      <c r="IT161">
        <v>-0.33304900171060581</v>
      </c>
      <c r="IU161">
        <v>-0.78095695243973751</v>
      </c>
      <c r="IV161">
        <v>3.0412365958909504E-2</v>
      </c>
      <c r="IW161">
        <v>-1.5777322914800607</v>
      </c>
      <c r="IX161">
        <v>1.3601811588159762</v>
      </c>
      <c r="IY161">
        <v>0.67696419137064368</v>
      </c>
      <c r="IZ161">
        <v>1.2372083801892586</v>
      </c>
      <c r="JA161">
        <v>-0.78386619861703366</v>
      </c>
      <c r="JB161">
        <v>-1.8364789866609499</v>
      </c>
      <c r="JC161">
        <v>0.1351622813672293</v>
      </c>
      <c r="JD161">
        <v>0.3769673639908433</v>
      </c>
      <c r="JE161">
        <v>-0.14481884136330336</v>
      </c>
      <c r="JF161">
        <v>-1.4154011296341196E-3</v>
      </c>
      <c r="JG161">
        <v>0.3194145392626524</v>
      </c>
      <c r="JH161">
        <v>-0.80822928794077598</v>
      </c>
      <c r="JI161">
        <v>-1.4205033949110657</v>
      </c>
      <c r="JJ161">
        <v>1.2738860277750064</v>
      </c>
      <c r="JK161">
        <v>-0.15929117580526508</v>
      </c>
      <c r="JL161">
        <v>0.52414634410524741</v>
      </c>
      <c r="JM161">
        <v>2.2486165107693523</v>
      </c>
      <c r="JN161">
        <v>0.52537416195264086</v>
      </c>
      <c r="JO161">
        <v>0.32634488889016211</v>
      </c>
      <c r="JP161">
        <v>1.5687646737205796</v>
      </c>
      <c r="JQ161">
        <v>-0.36255073609936517</v>
      </c>
      <c r="JR161">
        <v>-0.37081463233334944</v>
      </c>
      <c r="JS161">
        <v>0.34422896533214953</v>
      </c>
      <c r="JT161">
        <v>-1.3498356565833092</v>
      </c>
      <c r="JU161">
        <v>1.5772002370795235</v>
      </c>
      <c r="JV161">
        <v>0.55181885727506597</v>
      </c>
      <c r="JW161">
        <v>1.306234480580315</v>
      </c>
      <c r="JX161">
        <v>-0.26741759029391687</v>
      </c>
      <c r="JY161">
        <v>0.4085336513526272</v>
      </c>
      <c r="JZ161">
        <v>2.9265265766298398E-2</v>
      </c>
      <c r="KA161">
        <v>1.0582834875094704</v>
      </c>
      <c r="KB161">
        <v>-1.0064104571938515</v>
      </c>
      <c r="KC161">
        <v>1.6411195247201249</v>
      </c>
      <c r="KD161">
        <v>-0.52247969506424852</v>
      </c>
      <c r="KE161">
        <v>-0.71823933467385359</v>
      </c>
      <c r="KF161">
        <v>-0.34317395147809293</v>
      </c>
      <c r="KG161">
        <v>0.87348780652973801</v>
      </c>
      <c r="KH161">
        <v>-0.12929831427754834</v>
      </c>
      <c r="KI161">
        <v>-1.6942794900387526</v>
      </c>
      <c r="KJ161">
        <v>-1.3601811588159762</v>
      </c>
      <c r="KK161">
        <v>1.1573274605325423</v>
      </c>
      <c r="KL161">
        <v>0.37048607737233397</v>
      </c>
      <c r="KM161">
        <v>0.40064605855150148</v>
      </c>
      <c r="KN161">
        <v>-1.192411218653433</v>
      </c>
      <c r="KO161">
        <v>3.9215137803694233E-2</v>
      </c>
      <c r="KP161">
        <v>0.2503315954527352</v>
      </c>
      <c r="KQ161">
        <v>-0.47346247811219655</v>
      </c>
      <c r="KR161">
        <v>1.4864872355246916</v>
      </c>
      <c r="KS161">
        <v>-0.60334173213050235</v>
      </c>
      <c r="KT161">
        <v>-0.67648443291545846</v>
      </c>
      <c r="KU161">
        <v>0.47286221160902642</v>
      </c>
      <c r="KV161">
        <v>-7.4846866482403129E-2</v>
      </c>
      <c r="KW161">
        <v>0.3336958798172418</v>
      </c>
      <c r="KX161">
        <v>-0.67216205934528261</v>
      </c>
      <c r="KY161">
        <v>7.1531758294440806E-3</v>
      </c>
      <c r="KZ161">
        <v>0.76036712925997563</v>
      </c>
      <c r="LA161">
        <v>-0.11557858670130372</v>
      </c>
      <c r="LB161">
        <v>-1.9079470803262666</v>
      </c>
      <c r="LC161">
        <v>-0.89440618467051536</v>
      </c>
      <c r="LD161">
        <v>-1.8258469935972244</v>
      </c>
      <c r="LE161">
        <v>-1.6939520719461143</v>
      </c>
      <c r="LF161">
        <v>-0.92612481239484623</v>
      </c>
      <c r="LG161">
        <v>-0.46364448280655779</v>
      </c>
      <c r="LH161">
        <v>-1.9517665350576863</v>
      </c>
      <c r="LI161">
        <v>-0.82520728028612211</v>
      </c>
      <c r="LJ161">
        <v>-2.5668214220786467E-2</v>
      </c>
      <c r="LK161">
        <v>1.1601719052123372</v>
      </c>
      <c r="LL161">
        <v>0.1188129772344837</v>
      </c>
      <c r="LM161">
        <v>-0.80812469605007209</v>
      </c>
      <c r="LN161">
        <v>-0.28092017601011321</v>
      </c>
      <c r="LO161">
        <v>-0.8838424037094228</v>
      </c>
      <c r="LP161">
        <v>0.87584339780732989</v>
      </c>
      <c r="LQ161">
        <v>-1.2059126675012521</v>
      </c>
      <c r="LR161">
        <v>-1.5985187928890809</v>
      </c>
      <c r="LS161">
        <v>-0.2040906110778451</v>
      </c>
      <c r="LT161">
        <v>-0.37434006117109675</v>
      </c>
      <c r="LU161">
        <v>-0.58890464060823433</v>
      </c>
      <c r="LV161">
        <v>-2.148444764316082</v>
      </c>
      <c r="LW161">
        <v>0.35040443435718771</v>
      </c>
      <c r="LX161">
        <v>5.56042323296424E-2</v>
      </c>
      <c r="LY161">
        <v>7.8530320024583489E-2</v>
      </c>
      <c r="LZ161">
        <v>-3.8630787457805127E-3</v>
      </c>
      <c r="MA161">
        <v>-0.97037855084636249</v>
      </c>
      <c r="MB161">
        <v>-3.248569555580616</v>
      </c>
      <c r="MC161">
        <v>1.1649831321847159</v>
      </c>
      <c r="MD161">
        <v>-0.50615085456229281</v>
      </c>
      <c r="ME161">
        <v>-0.33135165722342208</v>
      </c>
      <c r="MF161">
        <v>-4.8939909902401268E-2</v>
      </c>
      <c r="MG161">
        <v>-1.0432700037199538</v>
      </c>
      <c r="MH161">
        <v>3.7225618143565953E-2</v>
      </c>
      <c r="MI161">
        <v>6.4571850089123473E-2</v>
      </c>
      <c r="MJ161">
        <v>1.7283491615671664</v>
      </c>
      <c r="MK161">
        <v>1.2048531061736867E-2</v>
      </c>
      <c r="ML161">
        <v>0.70906253313296475</v>
      </c>
      <c r="MM161">
        <v>1.5244995665852912</v>
      </c>
      <c r="MN161">
        <v>0.55137434173957445</v>
      </c>
      <c r="MO161">
        <v>-0.81877374213945586</v>
      </c>
      <c r="MP161">
        <v>-0.22687572709401138</v>
      </c>
      <c r="MQ161">
        <v>1.6399462765548378</v>
      </c>
      <c r="MR161">
        <v>-7.5076513894600794E-2</v>
      </c>
      <c r="MS161">
        <v>0.10303438102710061</v>
      </c>
      <c r="MT161">
        <v>-0.29719217309320811</v>
      </c>
      <c r="MU161">
        <v>-1.8862101569538936</v>
      </c>
      <c r="MV161">
        <v>1.044591044774279</v>
      </c>
      <c r="MW161">
        <v>-0.44523858377942815</v>
      </c>
      <c r="MX161">
        <v>1.3959652278572321</v>
      </c>
      <c r="MY161">
        <v>0.11018983059329912</v>
      </c>
      <c r="MZ161">
        <v>6.4648020270396955E-2</v>
      </c>
      <c r="NA161">
        <v>1.2879604582849424</v>
      </c>
      <c r="NB161">
        <v>-1.5537534636678174</v>
      </c>
      <c r="NC161">
        <v>-0.21065716282464564</v>
      </c>
      <c r="ND161">
        <v>-0.8243478077929467</v>
      </c>
      <c r="NE161">
        <v>1.9497110770316795</v>
      </c>
      <c r="NF161">
        <v>-1.0663552529877052</v>
      </c>
      <c r="NG161">
        <v>-0.49591676543059293</v>
      </c>
      <c r="NH161">
        <v>1.7168804333778098</v>
      </c>
      <c r="NI161">
        <v>-0.52195332500559743</v>
      </c>
      <c r="NJ161">
        <v>-1.5102295947144739</v>
      </c>
      <c r="NK161">
        <v>-3.5081484384136274E-2</v>
      </c>
      <c r="NL161">
        <v>1.1677002476062626</v>
      </c>
      <c r="NM161">
        <v>6.7943801695946604E-2</v>
      </c>
      <c r="NN161">
        <v>0.31265926736523397</v>
      </c>
      <c r="NO161">
        <v>-2.5043118512257934</v>
      </c>
      <c r="NP161">
        <v>0.41552880247763824</v>
      </c>
      <c r="NQ161">
        <v>-1.0277108231093735</v>
      </c>
      <c r="NR161">
        <v>0.49211394070880488</v>
      </c>
      <c r="NS161">
        <v>-0.18818241187545937</v>
      </c>
      <c r="NT161">
        <v>-1.3927319741924293</v>
      </c>
      <c r="NU161">
        <v>2.6039197109639645</v>
      </c>
      <c r="NV161">
        <v>5.8516889112070203E-2</v>
      </c>
      <c r="NW161">
        <v>0.34918457458843477</v>
      </c>
      <c r="NX161">
        <v>1.6338117347913794</v>
      </c>
      <c r="NY161">
        <v>-1.3925273378845304</v>
      </c>
      <c r="NZ161">
        <v>2.2824679035693407</v>
      </c>
      <c r="OA161">
        <v>-2.0269726519472897</v>
      </c>
      <c r="OB161">
        <v>8.236725079768803E-2</v>
      </c>
      <c r="OC161">
        <v>-0.39038923205225728</v>
      </c>
      <c r="OD161">
        <v>1.689159034867771</v>
      </c>
      <c r="OE161">
        <v>0.16184799278562423</v>
      </c>
      <c r="OF161">
        <v>-2.1281266526784748</v>
      </c>
      <c r="OG161">
        <v>-1.4213446775102057</v>
      </c>
      <c r="OH161">
        <v>0.44921080188942142</v>
      </c>
      <c r="OI161">
        <v>-1.3681346899829805</v>
      </c>
      <c r="OJ161">
        <v>2.4804103304632008</v>
      </c>
      <c r="OK161">
        <v>-7.3312094173161313E-2</v>
      </c>
      <c r="OL161">
        <v>-0.22687572709401138</v>
      </c>
      <c r="OM161">
        <v>-0.67494511313270777</v>
      </c>
      <c r="ON161">
        <v>0.11203610483789816</v>
      </c>
      <c r="OO161">
        <v>-0.65595031628618017</v>
      </c>
      <c r="OP161">
        <v>-1.2668579074670561</v>
      </c>
      <c r="OQ161">
        <v>1.4420038496609777E-2</v>
      </c>
      <c r="OR161">
        <v>1.4748138710274361</v>
      </c>
      <c r="OS161">
        <v>0.66651637098402716</v>
      </c>
      <c r="OT161">
        <v>-0.42204192141070962</v>
      </c>
      <c r="OU161">
        <v>0.29048351279925555</v>
      </c>
      <c r="OV161">
        <v>-0.2047943326033419</v>
      </c>
      <c r="OW161">
        <v>-0.65083554545708466</v>
      </c>
      <c r="OX161">
        <v>-0.20706011127913371</v>
      </c>
      <c r="OY161">
        <v>1.4102988643571734</v>
      </c>
      <c r="OZ161">
        <v>-0.53100393415661529</v>
      </c>
      <c r="PA161">
        <v>-0.61910895965411328</v>
      </c>
      <c r="PB161">
        <v>0.92096797743579373</v>
      </c>
      <c r="PC161">
        <v>-1.9218168745283037</v>
      </c>
      <c r="PD161">
        <v>0.20065499484189786</v>
      </c>
      <c r="PE161">
        <v>-0.62207732298702467</v>
      </c>
      <c r="PF161">
        <v>0.82833139458671212</v>
      </c>
      <c r="PG161">
        <v>-2.0122752175666392</v>
      </c>
      <c r="PH161">
        <v>-0.12027726370433811</v>
      </c>
      <c r="PI161">
        <v>0.41177827370120212</v>
      </c>
      <c r="PJ161">
        <v>-0.22091398932388984</v>
      </c>
      <c r="PK161">
        <v>1.4123679648037069</v>
      </c>
      <c r="PL161">
        <v>2.4594191927462816</v>
      </c>
      <c r="PM161">
        <v>0.40280156099470332</v>
      </c>
      <c r="PN161">
        <v>0.94783899839967489</v>
      </c>
      <c r="PO161">
        <v>-5.1620645535876974E-2</v>
      </c>
      <c r="PP161">
        <v>-0.9040331860887818</v>
      </c>
      <c r="PQ161">
        <v>0.11349925443937536</v>
      </c>
      <c r="PR161">
        <v>-1.5734940461697988</v>
      </c>
      <c r="PS161">
        <v>-1.9126855477225035</v>
      </c>
      <c r="PT161">
        <v>0.67484961618902162</v>
      </c>
      <c r="PU161">
        <v>-0.65509539126651362</v>
      </c>
      <c r="PV161">
        <v>-1.9890649127773941</v>
      </c>
      <c r="PW161">
        <v>-2.1994992494001053E-2</v>
      </c>
      <c r="PX161">
        <v>1.1500333130243234</v>
      </c>
      <c r="PY161">
        <v>0.31410536394105293</v>
      </c>
      <c r="PZ161">
        <v>-0.94640199677087367</v>
      </c>
      <c r="QA161">
        <v>-0.69370116762001999</v>
      </c>
      <c r="QB161">
        <v>-0.55860141401353758</v>
      </c>
      <c r="QC161">
        <v>-0.6793720785935875</v>
      </c>
      <c r="QD161">
        <v>-0.15789623830642086</v>
      </c>
      <c r="QE161">
        <v>1.7598540580365807</v>
      </c>
      <c r="QF161">
        <v>0.81556891018408351</v>
      </c>
      <c r="QG161">
        <v>-0.31370404940389562</v>
      </c>
      <c r="QH161">
        <v>0.94747974799247459</v>
      </c>
      <c r="QI161">
        <v>-1.1889915185747668</v>
      </c>
      <c r="QJ161">
        <v>0.64112782638403587</v>
      </c>
      <c r="QK161">
        <v>0.48805986807565205</v>
      </c>
      <c r="QL161">
        <v>-0.18397940948489122</v>
      </c>
      <c r="QM161">
        <v>-0.53364829000202008</v>
      </c>
      <c r="QN161">
        <v>-2.2760104911867529E-2</v>
      </c>
      <c r="QO161">
        <v>-0.24110590857162606</v>
      </c>
      <c r="QP161">
        <v>-1.4420220395550132</v>
      </c>
      <c r="QQ161">
        <v>1.7641878002905287</v>
      </c>
      <c r="QR161">
        <v>-0.24725295588723384</v>
      </c>
      <c r="QS161">
        <v>0.36565666050591972</v>
      </c>
      <c r="QT161">
        <v>7.3619048635009676E-2</v>
      </c>
      <c r="QU161">
        <v>0.99179260359960608</v>
      </c>
      <c r="QV161">
        <v>-0.38535745261469856</v>
      </c>
      <c r="QW161">
        <v>-0.30952833185438067</v>
      </c>
      <c r="QX161">
        <v>-0.31828676583245397</v>
      </c>
      <c r="QY161">
        <v>0.23418124328600243</v>
      </c>
      <c r="QZ161">
        <v>-0.4090327365702251</v>
      </c>
      <c r="RA161">
        <v>1.8935043044621125</v>
      </c>
      <c r="RB161">
        <v>-8.8509750639786944E-2</v>
      </c>
      <c r="RC161">
        <v>1.3435851542453747</v>
      </c>
      <c r="RD161">
        <v>-0.72091552283382043</v>
      </c>
      <c r="RE161">
        <v>0.31732270144857466</v>
      </c>
      <c r="RF161">
        <v>-0.92941945695201866</v>
      </c>
      <c r="RG161">
        <v>0.51059032557532191</v>
      </c>
      <c r="RH161">
        <v>-1.241496647708118</v>
      </c>
      <c r="RI161">
        <v>0.54737029131501913</v>
      </c>
      <c r="RJ161">
        <v>-0.62412027546088211</v>
      </c>
      <c r="RK161">
        <v>-2.5055442165466957E-2</v>
      </c>
      <c r="RL161">
        <v>-0.57206534620490856</v>
      </c>
      <c r="RM161">
        <v>-0.43638578972604591</v>
      </c>
      <c r="RN161">
        <v>0.25017243387992494</v>
      </c>
      <c r="RO161">
        <v>0.86990894487826154</v>
      </c>
      <c r="RP161">
        <v>0.21879827727389056</v>
      </c>
      <c r="RQ161">
        <v>-1.3403860066318884</v>
      </c>
      <c r="RR161">
        <v>8.4286284618428908E-2</v>
      </c>
      <c r="RS161">
        <v>4.1588918975321576E-2</v>
      </c>
      <c r="RT161">
        <v>0.88350361693301238</v>
      </c>
      <c r="RU161">
        <v>-0.30223304747778457</v>
      </c>
      <c r="RV161">
        <v>-0.66393795350450091</v>
      </c>
      <c r="RW161">
        <v>1.5355954019469209</v>
      </c>
      <c r="RX161">
        <v>1.9335948309162632</v>
      </c>
      <c r="RY161">
        <v>-0.84975908976048231</v>
      </c>
      <c r="RZ161">
        <v>0.88418119048583321</v>
      </c>
      <c r="SA161">
        <v>0.88939486886374652</v>
      </c>
      <c r="SB161">
        <v>-0.37967879507050384</v>
      </c>
      <c r="SC161">
        <v>0.86979753177729435</v>
      </c>
      <c r="SD161">
        <v>-0.90472440206212923</v>
      </c>
      <c r="SE161">
        <v>0.83655095295398496</v>
      </c>
      <c r="SF161">
        <v>1.1131760402349755</v>
      </c>
      <c r="SG161">
        <v>-0.75455773185240105</v>
      </c>
    </row>
    <row r="162" spans="1:501">
      <c r="A162" t="s">
        <v>552</v>
      </c>
      <c r="B162">
        <v>-8.5898363977321424E-2</v>
      </c>
      <c r="C162">
        <v>-0.69360567067633383</v>
      </c>
      <c r="D162">
        <v>0.48229367166641168</v>
      </c>
      <c r="E162">
        <v>-0.38083044273662381</v>
      </c>
      <c r="F162">
        <v>-0.64159848989220336</v>
      </c>
      <c r="G162">
        <v>-0.841337168822065</v>
      </c>
      <c r="H162">
        <v>-0.80114432421396486</v>
      </c>
      <c r="I162">
        <v>-1.7259662854485214</v>
      </c>
      <c r="J162">
        <v>-0.71073486651584972</v>
      </c>
      <c r="K162">
        <v>-1.4202942111296579</v>
      </c>
      <c r="L162">
        <v>0.63372340264322702</v>
      </c>
      <c r="M162">
        <v>0.21229880076134577</v>
      </c>
      <c r="N162">
        <v>-0.9431755643163342</v>
      </c>
      <c r="O162">
        <v>1.2511418390204199</v>
      </c>
      <c r="P162">
        <v>-2.257329470012337</v>
      </c>
      <c r="Q162">
        <v>-0.44312628233456053</v>
      </c>
      <c r="R162">
        <v>-7.75321495893877E-2</v>
      </c>
      <c r="S162">
        <v>0.91072934083058499</v>
      </c>
      <c r="T162">
        <v>-0.80950258052325808</v>
      </c>
      <c r="U162">
        <v>0.1811008587537799</v>
      </c>
      <c r="V162">
        <v>-0.33094693208113313</v>
      </c>
      <c r="W162">
        <v>0.79651499618194066</v>
      </c>
      <c r="X162">
        <v>0.10149619811272714</v>
      </c>
      <c r="Y162">
        <v>-0.48177867029153276</v>
      </c>
      <c r="Z162">
        <v>-0.78324205787794199</v>
      </c>
      <c r="AA162">
        <v>-0.36336814446258359</v>
      </c>
      <c r="AB162">
        <v>-0.12760096979036462</v>
      </c>
      <c r="AC162">
        <v>1.8653281586011872</v>
      </c>
      <c r="AD162">
        <v>-0.20455900084925815</v>
      </c>
      <c r="AE162">
        <v>-0.42991587179130875</v>
      </c>
      <c r="AF162">
        <v>-0.58408886616234668</v>
      </c>
      <c r="AG162">
        <v>0.75934622145723552</v>
      </c>
      <c r="AH162">
        <v>-0.52265477279433981</v>
      </c>
      <c r="AI162">
        <v>-0.92202071755309589</v>
      </c>
      <c r="AJ162">
        <v>0.95602217697887681</v>
      </c>
      <c r="AK162">
        <v>-0.71952626967686228</v>
      </c>
      <c r="AL162">
        <v>-8.5130977822700515E-2</v>
      </c>
      <c r="AM162">
        <v>0.73959199653472751</v>
      </c>
      <c r="AN162">
        <v>0.52783548198931385</v>
      </c>
      <c r="AO162">
        <v>-0.48952529141388368</v>
      </c>
      <c r="AP162">
        <v>1.0359167390561197</v>
      </c>
      <c r="AQ162">
        <v>3.0871660783304833E-2</v>
      </c>
      <c r="AR162">
        <v>0.97025576906162314</v>
      </c>
      <c r="AS162">
        <v>0.54364136303775012</v>
      </c>
      <c r="AT162">
        <v>-1.2587088349391706</v>
      </c>
      <c r="AU162">
        <v>-0.42304577618779149</v>
      </c>
      <c r="AV162">
        <v>-0.99304315881454386</v>
      </c>
      <c r="AW162">
        <v>1.9835715647786856</v>
      </c>
      <c r="AX162">
        <v>-5.0854396249633282E-2</v>
      </c>
      <c r="AY162">
        <v>0.33159381018776912</v>
      </c>
      <c r="AZ162">
        <v>0.69467546381929424</v>
      </c>
      <c r="BA162">
        <v>0.77041477197781205</v>
      </c>
      <c r="BB162">
        <v>1.0743588063633069</v>
      </c>
      <c r="BC162">
        <v>0.30904629966244102</v>
      </c>
      <c r="BD162">
        <v>-0.214256488106912</v>
      </c>
      <c r="BE162">
        <v>-1.9009075913345441</v>
      </c>
      <c r="BF162">
        <v>-1.3282738109410275</v>
      </c>
      <c r="BG162">
        <v>-0.68390704655030277</v>
      </c>
      <c r="BH162">
        <v>-1.7410911823390052</v>
      </c>
      <c r="BI162">
        <v>-0.72648163040867075</v>
      </c>
      <c r="BJ162">
        <v>-0.51897472985729109</v>
      </c>
      <c r="BK162">
        <v>-1.7612956071388908</v>
      </c>
      <c r="BL162">
        <v>0.74281388151575811</v>
      </c>
      <c r="BM162">
        <v>0.89863533503375947</v>
      </c>
      <c r="BN162">
        <v>-0.52063796829315834</v>
      </c>
      <c r="BO162">
        <v>-1.5451178114744835</v>
      </c>
      <c r="BP162">
        <v>-0.72230477599077858</v>
      </c>
      <c r="BQ162">
        <v>0.44346506911097094</v>
      </c>
      <c r="BR162">
        <v>0.80886593423201703</v>
      </c>
      <c r="BS162">
        <v>-0.19223307390348054</v>
      </c>
      <c r="BT162">
        <v>1.0407688932900783</v>
      </c>
      <c r="BU162">
        <v>0.74988747655879706</v>
      </c>
      <c r="BV162">
        <v>-3.7148311093915254E-2</v>
      </c>
      <c r="BW162">
        <v>-0.22326616999635007</v>
      </c>
      <c r="BX162">
        <v>0.18335640561417677</v>
      </c>
      <c r="BY162">
        <v>-1.3881049198971596</v>
      </c>
      <c r="BZ162">
        <v>0.95457380666630343</v>
      </c>
      <c r="CA162">
        <v>0.68506778916344047</v>
      </c>
      <c r="CB162">
        <v>2.2803942556492984</v>
      </c>
      <c r="CC162">
        <v>0.14365923561854288</v>
      </c>
      <c r="CD162">
        <v>-9.9036014944431372E-2</v>
      </c>
      <c r="CE162">
        <v>-1.5172054190770723</v>
      </c>
      <c r="CF162">
        <v>-0.91235278887324966</v>
      </c>
      <c r="CG162">
        <v>9.6268877314287238E-2</v>
      </c>
      <c r="CH162">
        <v>-1.5430987332365476</v>
      </c>
      <c r="CI162">
        <v>2.7624264475889504</v>
      </c>
      <c r="CJ162">
        <v>-0.6760024007235188</v>
      </c>
      <c r="CK162">
        <v>-0.53930193644191604</v>
      </c>
      <c r="CL162">
        <v>0.78605125963804312</v>
      </c>
      <c r="CM162">
        <v>-1.1591237125685439</v>
      </c>
      <c r="CN162">
        <v>1.3490762285073288</v>
      </c>
      <c r="CO162">
        <v>-2.5150438887067139</v>
      </c>
      <c r="CP162">
        <v>1.1535985322552733</v>
      </c>
      <c r="CQ162">
        <v>-1.3504086382454261</v>
      </c>
      <c r="CR162">
        <v>-1.4446231944020838</v>
      </c>
      <c r="CS162">
        <v>1.8270657164976001</v>
      </c>
      <c r="CT162">
        <v>0.46228137762227561</v>
      </c>
      <c r="CU162">
        <v>-1.5311343304347247</v>
      </c>
      <c r="CV162">
        <v>0.83720351540250704</v>
      </c>
      <c r="CW162">
        <v>-0.55101736506912857</v>
      </c>
      <c r="CX162">
        <v>0.3899754119629506</v>
      </c>
      <c r="CY162">
        <v>-2.0082370610907674</v>
      </c>
      <c r="CZ162">
        <v>0.12289774531382136</v>
      </c>
      <c r="DA162">
        <v>1.3176304491935298</v>
      </c>
      <c r="DB162">
        <v>0.20534116629278287</v>
      </c>
      <c r="DC162">
        <v>1.233433977176901</v>
      </c>
      <c r="DD162">
        <v>-1.0727239896368701</v>
      </c>
      <c r="DE162">
        <v>-1.2665168469538912</v>
      </c>
      <c r="DF162">
        <v>0.30455566957243718</v>
      </c>
      <c r="DG162">
        <v>-1.4188253771862946</v>
      </c>
      <c r="DH162">
        <v>-0.52713176046381705</v>
      </c>
      <c r="DI162">
        <v>-0.16432863958470989</v>
      </c>
      <c r="DJ162">
        <v>-0.45412434701574966</v>
      </c>
      <c r="DK162">
        <v>-0.16704348126950208</v>
      </c>
      <c r="DL162">
        <v>-0.80579411587677896</v>
      </c>
      <c r="DM162">
        <v>-0.68352051130204927</v>
      </c>
      <c r="DN162">
        <v>-0.38791313272668049</v>
      </c>
      <c r="DO162">
        <v>-0.96756366474437527</v>
      </c>
      <c r="DP162">
        <v>-2.3434768081642687</v>
      </c>
      <c r="DQ162">
        <v>0.27893179321836215</v>
      </c>
      <c r="DR162">
        <v>1.4957868188503198</v>
      </c>
      <c r="DS162">
        <v>0.65244421421084553</v>
      </c>
      <c r="DT162">
        <v>0.19550725482986309</v>
      </c>
      <c r="DU162">
        <v>1.5721798263257369</v>
      </c>
      <c r="DV162">
        <v>1.0904363989538979</v>
      </c>
      <c r="DW162">
        <v>-0.51242182053101715</v>
      </c>
      <c r="DX162">
        <v>0.17371803551213816</v>
      </c>
      <c r="DY162">
        <v>-1.2428199624991976</v>
      </c>
      <c r="DZ162">
        <v>-1.6712692740838975</v>
      </c>
      <c r="EA162">
        <v>0.34455297281965613</v>
      </c>
      <c r="EB162">
        <v>-1.4232364264898933</v>
      </c>
      <c r="EC162">
        <v>-0.64686901168897748</v>
      </c>
      <c r="ED162">
        <v>-0.32505454328202177</v>
      </c>
      <c r="EE162">
        <v>-0.81098960436065681</v>
      </c>
      <c r="EF162">
        <v>0.99091721494914964</v>
      </c>
      <c r="EG162">
        <v>-0.76292280937195756</v>
      </c>
      <c r="EH162">
        <v>2.0831976144108921</v>
      </c>
      <c r="EI162">
        <v>-0.39104861571104266</v>
      </c>
      <c r="EJ162">
        <v>-0.29016405278525781</v>
      </c>
      <c r="EK162">
        <v>0.49332356866216287</v>
      </c>
      <c r="EL162">
        <v>0.3792683855863288</v>
      </c>
      <c r="EM162">
        <v>-1.9918479665648192</v>
      </c>
      <c r="EN162">
        <v>-1.6482226783409715</v>
      </c>
      <c r="EO162">
        <v>-2.6600537239573896</v>
      </c>
      <c r="EP162">
        <v>-0.27336909624864347</v>
      </c>
      <c r="EQ162">
        <v>-0.44245211938687135</v>
      </c>
      <c r="ER162">
        <v>-0.74361992119520437</v>
      </c>
      <c r="ES162">
        <v>0.97726115200202912</v>
      </c>
      <c r="ET162">
        <v>2.895612851716578</v>
      </c>
      <c r="EU162">
        <v>-0.98071950560552068</v>
      </c>
      <c r="EV162">
        <v>0.90622279458330013</v>
      </c>
      <c r="EW162">
        <v>3.1741365091875196E-3</v>
      </c>
      <c r="EX162">
        <v>0.21190771803958341</v>
      </c>
      <c r="EY162">
        <v>-1.0650046533555724</v>
      </c>
      <c r="EZ162">
        <v>-0.79798610386205837</v>
      </c>
      <c r="FA162">
        <v>-0.7398932666546898</v>
      </c>
      <c r="FB162">
        <v>1.2251302905497141</v>
      </c>
      <c r="FC162">
        <v>-0.55333430282189511</v>
      </c>
      <c r="FD162">
        <v>0.81216057878918946</v>
      </c>
      <c r="FE162">
        <v>-1.0428743735246826</v>
      </c>
      <c r="FF162">
        <v>-0.17169895727420226</v>
      </c>
      <c r="FG162">
        <v>2.3908341972855851E-2</v>
      </c>
      <c r="FH162">
        <v>-0.5737774699809961</v>
      </c>
      <c r="FI162">
        <v>-0.61005493989796378</v>
      </c>
      <c r="FJ162">
        <v>-0.90391722551430576</v>
      </c>
      <c r="FK162">
        <v>-0.23543975657958072</v>
      </c>
      <c r="FL162">
        <v>1.4192437447491102</v>
      </c>
      <c r="FM162">
        <v>-0.62421349866781384</v>
      </c>
      <c r="FN162">
        <v>1.5102295947144739</v>
      </c>
      <c r="FO162">
        <v>-0.10172698239330202</v>
      </c>
      <c r="FP162">
        <v>0.86489421846636105</v>
      </c>
      <c r="FQ162">
        <v>-0.5381525625125505</v>
      </c>
      <c r="FR162">
        <v>2.6346242520958185</v>
      </c>
      <c r="FS162">
        <v>-1.3825138012180105</v>
      </c>
      <c r="FT162">
        <v>-0.37171503208810464</v>
      </c>
      <c r="FU162">
        <v>0.49790742195909843</v>
      </c>
      <c r="FV162">
        <v>-0.28291083253861871</v>
      </c>
      <c r="FW162">
        <v>0.31651779863750562</v>
      </c>
      <c r="FX162">
        <v>-0.59418994169391226</v>
      </c>
      <c r="FY162">
        <v>0.72399416239932179</v>
      </c>
      <c r="FZ162">
        <v>-0.87259195424849167</v>
      </c>
      <c r="GA162">
        <v>0.84877228800905868</v>
      </c>
      <c r="GB162">
        <v>1.6660396795487031</v>
      </c>
      <c r="GC162">
        <v>7.016865311015863E-2</v>
      </c>
      <c r="GD162">
        <v>-0.87696662376401946</v>
      </c>
      <c r="GE162">
        <v>0.36770188671653159</v>
      </c>
      <c r="GF162">
        <v>0.37335553315642755</v>
      </c>
      <c r="GG162">
        <v>0.22224639906198718</v>
      </c>
      <c r="GH162">
        <v>-1.8551418179413304E-2</v>
      </c>
      <c r="GI162">
        <v>-0.17379534256178886</v>
      </c>
      <c r="GJ162">
        <v>-0.16394096746807918</v>
      </c>
      <c r="GK162">
        <v>-1.846487975853961</v>
      </c>
      <c r="GL162">
        <v>-0.64169171309913509</v>
      </c>
      <c r="GM162">
        <v>0.52765926739084534</v>
      </c>
      <c r="GN162">
        <v>-0.57017359722522087</v>
      </c>
      <c r="GO162">
        <v>0.1353168954665307</v>
      </c>
      <c r="GP162">
        <v>-0.77536469689221121</v>
      </c>
      <c r="GQ162">
        <v>0.92459913503262214</v>
      </c>
      <c r="GR162">
        <v>-1.0175153875024989</v>
      </c>
      <c r="GS162">
        <v>0.28227304937900044</v>
      </c>
      <c r="GT162">
        <v>-1.3031876733293757</v>
      </c>
      <c r="GU162">
        <v>-0.89531795310904272</v>
      </c>
      <c r="GV162">
        <v>0.15340560821641702</v>
      </c>
      <c r="GW162">
        <v>1.3145381672075018</v>
      </c>
      <c r="GX162">
        <v>0.38857251638546586</v>
      </c>
      <c r="GY162">
        <v>8.5974534158594906E-2</v>
      </c>
      <c r="GZ162">
        <v>-3.5234961615060456E-2</v>
      </c>
      <c r="HA162">
        <v>1.6691092241671868</v>
      </c>
      <c r="HB162">
        <v>-0.13593535186373629</v>
      </c>
      <c r="HC162">
        <v>-6.641130312345922E-2</v>
      </c>
      <c r="HD162">
        <v>-1.6482226783409715</v>
      </c>
      <c r="HE162">
        <v>-1.9018443708773702</v>
      </c>
      <c r="HF162">
        <v>-2.0919924281770363</v>
      </c>
      <c r="HG162">
        <v>0.46338755055330694</v>
      </c>
      <c r="HH162">
        <v>1.0280996320943814</v>
      </c>
      <c r="HI162">
        <v>-0.58291107052355073</v>
      </c>
      <c r="HJ162">
        <v>0.28036311050527729</v>
      </c>
      <c r="HK162">
        <v>1.0057760846393649</v>
      </c>
      <c r="HL162">
        <v>-0.3521131475281436</v>
      </c>
      <c r="HM162">
        <v>-0.62189201344153844</v>
      </c>
      <c r="HN162">
        <v>-1.2185137165943161</v>
      </c>
      <c r="HO162">
        <v>1.2448072084225714</v>
      </c>
      <c r="HP162">
        <v>-0.39171027310658246</v>
      </c>
      <c r="HQ162">
        <v>0.61762762015860062</v>
      </c>
      <c r="HR162">
        <v>-0.33555693335074466</v>
      </c>
      <c r="HS162">
        <v>1.1666543286992237E-2</v>
      </c>
      <c r="HT162">
        <v>0.26813154363480862</v>
      </c>
      <c r="HU162">
        <v>1.1060956239816733</v>
      </c>
      <c r="HV162">
        <v>5.7443685363978148E-2</v>
      </c>
      <c r="HW162">
        <v>-0.14675151760457084</v>
      </c>
      <c r="HX162">
        <v>-1.6530020729987882</v>
      </c>
      <c r="HY162">
        <v>1.0946041584247723</v>
      </c>
      <c r="HZ162">
        <v>7.1395334089174867E-2</v>
      </c>
      <c r="IA162">
        <v>0.72518787419539876</v>
      </c>
      <c r="IB162">
        <v>-9.2734353529522195E-2</v>
      </c>
      <c r="IC162">
        <v>-1.7958882381208241</v>
      </c>
      <c r="ID162">
        <v>1.9622348190750927E-2</v>
      </c>
      <c r="IE162">
        <v>-0.16983676687232219</v>
      </c>
      <c r="IF162">
        <v>1.1233260011067614</v>
      </c>
      <c r="IG162">
        <v>-0.59008698372053914</v>
      </c>
      <c r="IH162">
        <v>-1.2668579074670561</v>
      </c>
      <c r="II162">
        <v>-0.48780066208564676</v>
      </c>
      <c r="IJ162">
        <v>1.2914733815705404</v>
      </c>
      <c r="IK162">
        <v>-1.0411645234853495</v>
      </c>
      <c r="IL162">
        <v>-6.5797394199762493E-2</v>
      </c>
      <c r="IM162">
        <v>-0.95445329861831851</v>
      </c>
      <c r="IN162">
        <v>-1.3024737199884839</v>
      </c>
      <c r="IO162">
        <v>-0.30896671887603588</v>
      </c>
      <c r="IP162">
        <v>-1.231146598001942</v>
      </c>
      <c r="IQ162">
        <v>0.31177592063613702</v>
      </c>
      <c r="IR162">
        <v>1.1972360880463384E-2</v>
      </c>
      <c r="IS162">
        <v>-1.6605463315499946</v>
      </c>
      <c r="IT162">
        <v>-1.3200042303651571</v>
      </c>
      <c r="IU162">
        <v>0.31780473364051431</v>
      </c>
      <c r="IV162">
        <v>8.7818534666439518E-2</v>
      </c>
      <c r="IW162">
        <v>-0.67417659010970965</v>
      </c>
      <c r="IX162">
        <v>2.8067006496712565</v>
      </c>
      <c r="IY162">
        <v>-8.6822637967998162E-3</v>
      </c>
      <c r="IZ162">
        <v>-0.1810235517041292</v>
      </c>
      <c r="JA162">
        <v>-1.0901430869125761E-2</v>
      </c>
      <c r="JB162">
        <v>-1.7162119547720067</v>
      </c>
      <c r="JC162">
        <v>-1.8452283256920055</v>
      </c>
      <c r="JD162">
        <v>-0.59638182392518502</v>
      </c>
      <c r="JE162">
        <v>0.41027988118003123</v>
      </c>
      <c r="JF162">
        <v>0.52177711040712893</v>
      </c>
      <c r="JG162">
        <v>0.59108970162924379</v>
      </c>
      <c r="JH162">
        <v>2.1150572138139978</v>
      </c>
      <c r="JI162">
        <v>0.62542312662117183</v>
      </c>
      <c r="JJ162">
        <v>-0.34309323382331058</v>
      </c>
      <c r="JK162">
        <v>0.29631337383762002</v>
      </c>
      <c r="JL162">
        <v>-1.3502176443580538</v>
      </c>
      <c r="JM162">
        <v>-0.89326476881979033</v>
      </c>
      <c r="JN162">
        <v>-0.51530150813050568</v>
      </c>
      <c r="JO162">
        <v>1.0768144420580938</v>
      </c>
      <c r="JP162">
        <v>1.0003350325860083</v>
      </c>
      <c r="JQ162">
        <v>-0.91049741968163289</v>
      </c>
      <c r="JR162">
        <v>-0.10111193660122808</v>
      </c>
      <c r="JS162">
        <v>-0.16386366041842848</v>
      </c>
      <c r="JT162">
        <v>-0.13956423572381027</v>
      </c>
      <c r="JU162">
        <v>-5.8516889112070203E-2</v>
      </c>
      <c r="JV162">
        <v>-0.36467554309638217</v>
      </c>
      <c r="JW162">
        <v>-1.058954239852028</v>
      </c>
      <c r="JX162">
        <v>1.1303973224130459</v>
      </c>
      <c r="JY162">
        <v>-0.69068846642039716</v>
      </c>
      <c r="JZ162">
        <v>0.50007429308607243</v>
      </c>
      <c r="KA162">
        <v>-0.37548943510046229</v>
      </c>
      <c r="KB162">
        <v>-1.0013445717049763</v>
      </c>
      <c r="KC162">
        <v>0.31458739613299258</v>
      </c>
      <c r="KD162">
        <v>0.82370434029144235</v>
      </c>
      <c r="KE162">
        <v>8.6513409769395366E-2</v>
      </c>
      <c r="KF162">
        <v>0.22467816052085254</v>
      </c>
      <c r="KG162">
        <v>-0.62970684666652232</v>
      </c>
      <c r="KH162">
        <v>0.34317395147809293</v>
      </c>
      <c r="KI162">
        <v>-1.0624444257700816</v>
      </c>
      <c r="KJ162">
        <v>0.40911572796176188</v>
      </c>
      <c r="KK162">
        <v>0.43310592445777729</v>
      </c>
      <c r="KL162">
        <v>-4.4192347559146583E-2</v>
      </c>
      <c r="KM162">
        <v>1.0762664715002757</v>
      </c>
      <c r="KN162">
        <v>-0.68622966864495538</v>
      </c>
      <c r="KO162">
        <v>0.19605295165092684</v>
      </c>
      <c r="KP162">
        <v>1.4855640984023921</v>
      </c>
      <c r="KQ162">
        <v>0.54027509577281307</v>
      </c>
      <c r="KR162">
        <v>1.1897668628080282</v>
      </c>
      <c r="KS162">
        <v>-0.74412355388631113</v>
      </c>
      <c r="KT162">
        <v>-0.2572824087110348</v>
      </c>
      <c r="KU162">
        <v>-1.2215718925290275</v>
      </c>
      <c r="KV162">
        <v>8.536062523489818E-2</v>
      </c>
      <c r="KW162">
        <v>0.55904820328578353</v>
      </c>
      <c r="KX162">
        <v>0.78553057392127812</v>
      </c>
      <c r="KY162">
        <v>-0.21966002350382041</v>
      </c>
      <c r="KZ162">
        <v>0.82703763837344013</v>
      </c>
      <c r="LA162">
        <v>-0.65036374508053996</v>
      </c>
      <c r="LB162">
        <v>-0.1677415184531128</v>
      </c>
      <c r="LC162">
        <v>1.0521443982725032</v>
      </c>
      <c r="LD162">
        <v>1.3718499758397229</v>
      </c>
      <c r="LE162">
        <v>0.52563791541615501</v>
      </c>
      <c r="LF162">
        <v>-1.513585630164016</v>
      </c>
      <c r="LG162">
        <v>0.22828885448689107</v>
      </c>
      <c r="LH162">
        <v>8.8585920821060427E-2</v>
      </c>
      <c r="LI162">
        <v>1.3935368770034984</v>
      </c>
      <c r="LJ162">
        <v>0.89600462160888128</v>
      </c>
      <c r="LK162">
        <v>0.69789166445843875</v>
      </c>
      <c r="LL162">
        <v>0.20502852748904843</v>
      </c>
      <c r="LM162">
        <v>5.9665126173058525E-2</v>
      </c>
      <c r="LN162">
        <v>-1.5764044292154722</v>
      </c>
      <c r="LO162">
        <v>-1.2451391739887185</v>
      </c>
      <c r="LP162">
        <v>-0.91270067059667781</v>
      </c>
      <c r="LQ162">
        <v>0.22146309675008524</v>
      </c>
      <c r="LR162">
        <v>-0.99894805316580459</v>
      </c>
      <c r="LS162">
        <v>-0.64630512497387826</v>
      </c>
      <c r="LT162">
        <v>-1.7978118194150738</v>
      </c>
      <c r="LU162">
        <v>0.45802948989148717</v>
      </c>
      <c r="LV162">
        <v>0.90368757810210809</v>
      </c>
      <c r="LW162">
        <v>-1.2809778127120808</v>
      </c>
      <c r="LX162">
        <v>-1.043533757183468</v>
      </c>
      <c r="LY162">
        <v>2.2400672605726868</v>
      </c>
      <c r="LZ162">
        <v>-1.0554754226177465</v>
      </c>
      <c r="MA162">
        <v>-0.39195811041281559</v>
      </c>
      <c r="MB162">
        <v>-0.52142695494694635</v>
      </c>
      <c r="MC162">
        <v>1.0725875654316042</v>
      </c>
      <c r="MD162">
        <v>-0.99254293672856875</v>
      </c>
      <c r="ME162">
        <v>0.93603830464417115</v>
      </c>
      <c r="MF162">
        <v>-0.80505287769483402</v>
      </c>
      <c r="MG162">
        <v>-0.15851583157200366</v>
      </c>
      <c r="MH162">
        <v>0.91514039013418369</v>
      </c>
      <c r="MI162">
        <v>-6.6181655711261556E-2</v>
      </c>
      <c r="MJ162">
        <v>0.66718484958983026</v>
      </c>
      <c r="MK162">
        <v>0.80738118413137272</v>
      </c>
      <c r="ML162">
        <v>-0.5830918325955281</v>
      </c>
      <c r="MM162">
        <v>0.32086290957522579</v>
      </c>
      <c r="MN162">
        <v>-1.0816074791364372</v>
      </c>
      <c r="MO162">
        <v>-0.73096998676192015</v>
      </c>
      <c r="MP162">
        <v>4.3962700146948919E-2</v>
      </c>
      <c r="MQ162">
        <v>0.21566506802628282</v>
      </c>
      <c r="MR162">
        <v>0.13801923159917351</v>
      </c>
      <c r="MS162">
        <v>-1.0078065315610729</v>
      </c>
      <c r="MT162">
        <v>2.0533298084046692</v>
      </c>
      <c r="MU162">
        <v>-1.8571063264971599</v>
      </c>
      <c r="MV162">
        <v>2.0396691979840398</v>
      </c>
      <c r="MW162">
        <v>-1.03565525932936</v>
      </c>
      <c r="MX162">
        <v>-0.21362893676268868</v>
      </c>
      <c r="MY162">
        <v>-0.55886971495056059</v>
      </c>
      <c r="MZ162">
        <v>0.80971631177817471</v>
      </c>
      <c r="NA162">
        <v>0.44414036892703734</v>
      </c>
      <c r="NB162">
        <v>0.10411099538032431</v>
      </c>
      <c r="NC162">
        <v>2.1030336938565597</v>
      </c>
      <c r="ND162">
        <v>1.5286695997929201</v>
      </c>
      <c r="NE162">
        <v>-1.4291572369984351</v>
      </c>
      <c r="NF162">
        <v>0.54719293984817341</v>
      </c>
      <c r="NG162">
        <v>-1.1273596101091243</v>
      </c>
      <c r="NH162">
        <v>-1.1736210581148043</v>
      </c>
      <c r="NI162">
        <v>-0.61596210798597895</v>
      </c>
      <c r="NJ162">
        <v>-0.80727659224066883</v>
      </c>
      <c r="NK162">
        <v>-0.93853032012702897</v>
      </c>
      <c r="NL162">
        <v>1.3053363545623142</v>
      </c>
      <c r="NM162">
        <v>0.70896248871576972</v>
      </c>
      <c r="NN162">
        <v>-0.23481106836698018</v>
      </c>
      <c r="NO162">
        <v>-2.2929452825337648</v>
      </c>
      <c r="NP162">
        <v>-1.099351720768027</v>
      </c>
      <c r="NQ162">
        <v>-0.19956246433139313</v>
      </c>
      <c r="NR162">
        <v>-0.50172161536465865</v>
      </c>
      <c r="NS162">
        <v>8.2443420978961512E-2</v>
      </c>
      <c r="NT162">
        <v>0.25791564439714421</v>
      </c>
      <c r="NU162">
        <v>0.51015490498684812</v>
      </c>
      <c r="NV162">
        <v>0.73667933975229971</v>
      </c>
      <c r="NW162">
        <v>0.58254727264284156</v>
      </c>
      <c r="NX162">
        <v>-0.47963226279534865</v>
      </c>
      <c r="NY162">
        <v>0.19605295165092684</v>
      </c>
      <c r="NZ162">
        <v>1.9637263903860003</v>
      </c>
      <c r="OA162">
        <v>0.88587967184139416</v>
      </c>
      <c r="OB162">
        <v>-0.38882035369169898</v>
      </c>
      <c r="OC162">
        <v>-1.189455360872671</v>
      </c>
      <c r="OD162">
        <v>-0.3990714958490571</v>
      </c>
      <c r="OE162">
        <v>0.2353613126615528</v>
      </c>
      <c r="OF162">
        <v>0.26820998755283654</v>
      </c>
      <c r="OG162">
        <v>0.62737740336160641</v>
      </c>
      <c r="OH162">
        <v>7.5231127993902192E-2</v>
      </c>
      <c r="OI162">
        <v>-0.48152060116990469</v>
      </c>
      <c r="OJ162">
        <v>-0.1091120793716982</v>
      </c>
      <c r="OK162">
        <v>-1.0788653526105918</v>
      </c>
      <c r="OL162">
        <v>0.39857468436821364</v>
      </c>
      <c r="OM162">
        <v>-0.52502400649245828</v>
      </c>
      <c r="ON162">
        <v>0.32078332878882065</v>
      </c>
      <c r="OO162">
        <v>-1.155237896455219</v>
      </c>
      <c r="OP162">
        <v>-0.10457256394147407</v>
      </c>
      <c r="OQ162">
        <v>0.65074118538177572</v>
      </c>
      <c r="OR162">
        <v>-0.67677206061489414</v>
      </c>
      <c r="OS162">
        <v>-2.4705877876840532</v>
      </c>
      <c r="OT162">
        <v>-2.1918822312727571E-2</v>
      </c>
      <c r="OU162">
        <v>0.68371377892617602</v>
      </c>
      <c r="OV162">
        <v>6.3869265432003886E-3</v>
      </c>
      <c r="OW162">
        <v>-1.8794526113197207</v>
      </c>
      <c r="OX162">
        <v>-1.9223080016672611</v>
      </c>
      <c r="OY162">
        <v>-0.97381416708230972</v>
      </c>
      <c r="OZ162">
        <v>0.54701558838132769</v>
      </c>
      <c r="PA162">
        <v>-8.3902023106929846E-2</v>
      </c>
      <c r="PB162">
        <v>1.0069175004900899</v>
      </c>
      <c r="PC162">
        <v>-1.064061052602483</v>
      </c>
      <c r="PD162">
        <v>-0.45107299229130149</v>
      </c>
      <c r="PE162">
        <v>0.61929540606797673</v>
      </c>
      <c r="PF162">
        <v>5.7443685363978148E-2</v>
      </c>
      <c r="PG162">
        <v>-1.1645306585705839</v>
      </c>
      <c r="PH162">
        <v>0.64131654653465375</v>
      </c>
      <c r="PI162">
        <v>-0.57765987548918929</v>
      </c>
      <c r="PJ162">
        <v>-0.13400494935922325</v>
      </c>
      <c r="PK162">
        <v>-1.2716509445453994</v>
      </c>
      <c r="PL162">
        <v>-0.73327100835740566</v>
      </c>
      <c r="PM162">
        <v>0.17550519260112196</v>
      </c>
      <c r="PN162">
        <v>-1.2067039278917946</v>
      </c>
      <c r="PO162">
        <v>1.0066628419735935</v>
      </c>
      <c r="PP162">
        <v>-1.4608849596697837</v>
      </c>
      <c r="PQ162">
        <v>1.0581516107777134</v>
      </c>
      <c r="PR162">
        <v>1.779999365680851</v>
      </c>
      <c r="PS162">
        <v>2.0699917513411492</v>
      </c>
      <c r="PT162">
        <v>-1.2380314728943631</v>
      </c>
      <c r="PU162">
        <v>-1.1053907655877993</v>
      </c>
      <c r="PV162">
        <v>-0.41469547795713879</v>
      </c>
      <c r="PW162">
        <v>0.24102746465359814</v>
      </c>
      <c r="PX162">
        <v>0.75394837040221319</v>
      </c>
      <c r="PY162">
        <v>2.1362939151003957</v>
      </c>
      <c r="PZ162">
        <v>0.75404841481940821</v>
      </c>
      <c r="QA162">
        <v>-0.61836772147216834</v>
      </c>
      <c r="QB162">
        <v>1.4551278582075611</v>
      </c>
      <c r="QC162">
        <v>0.21950313566776458</v>
      </c>
      <c r="QD162">
        <v>-0.76404830906540155</v>
      </c>
      <c r="QE162">
        <v>-1.0047597243101336</v>
      </c>
      <c r="QF162">
        <v>-0.25214603738277219</v>
      </c>
      <c r="QG162">
        <v>0.63924971982487477</v>
      </c>
      <c r="QH162">
        <v>-0.2083891104120994</v>
      </c>
      <c r="QI162">
        <v>-1.17255694931373</v>
      </c>
      <c r="QJ162">
        <v>0.53594249038724229</v>
      </c>
      <c r="QK162">
        <v>-1.2999771570321172</v>
      </c>
      <c r="QL162">
        <v>-2.3617394617758691</v>
      </c>
      <c r="QM162">
        <v>-0.20987499738112092</v>
      </c>
      <c r="QN162">
        <v>0.69964926296961494</v>
      </c>
      <c r="QO162">
        <v>-7.9144228948280215E-2</v>
      </c>
      <c r="QP162">
        <v>0.32191110221901909</v>
      </c>
      <c r="QQ162">
        <v>-1.9863091438310221</v>
      </c>
      <c r="QR162">
        <v>-1.4300076145445928</v>
      </c>
      <c r="QS162">
        <v>-0.22546259970113169</v>
      </c>
      <c r="QT162">
        <v>7.6228161560720764E-2</v>
      </c>
      <c r="QU162">
        <v>-1.3316093827597797</v>
      </c>
      <c r="QV162">
        <v>-0.51268330025777686</v>
      </c>
      <c r="QW162">
        <v>1.459329723729752</v>
      </c>
      <c r="QX162">
        <v>-2.2372660168912262</v>
      </c>
      <c r="QY162">
        <v>0.19496042114042211</v>
      </c>
      <c r="QZ162">
        <v>3.2555362849961966E-2</v>
      </c>
      <c r="RA162">
        <v>0.1078035438695224</v>
      </c>
      <c r="RB162">
        <v>-0.87315129349008203</v>
      </c>
      <c r="RC162">
        <v>0.19815843188553117</v>
      </c>
      <c r="RD162">
        <v>-0.97541260402067564</v>
      </c>
      <c r="RE162">
        <v>7.9296569310827181E-2</v>
      </c>
      <c r="RF162">
        <v>-0.34301137930015102</v>
      </c>
      <c r="RG162">
        <v>-0.23638335733267013</v>
      </c>
      <c r="RH162">
        <v>-1.0569465302978642</v>
      </c>
      <c r="RI162">
        <v>0.23111624614102766</v>
      </c>
      <c r="RJ162">
        <v>0.21206460587563924</v>
      </c>
      <c r="RK162">
        <v>1.4498527889372781</v>
      </c>
      <c r="RL162">
        <v>0.76763853940065019</v>
      </c>
      <c r="RM162">
        <v>0.62570279624196701</v>
      </c>
      <c r="RN162">
        <v>0.19675439943966921</v>
      </c>
      <c r="RO162">
        <v>-0.85724650489282794</v>
      </c>
      <c r="RP162">
        <v>-0.75730667958850972</v>
      </c>
      <c r="RQ162">
        <v>0.4673950115829939</v>
      </c>
      <c r="RR162">
        <v>0.60077354646637104</v>
      </c>
      <c r="RS162">
        <v>1.4986062524258159</v>
      </c>
      <c r="RT162">
        <v>-0.96463736554142088</v>
      </c>
      <c r="RU162">
        <v>8.2750375440809876E-2</v>
      </c>
      <c r="RV162">
        <v>-0.85835154095548205</v>
      </c>
      <c r="RW162">
        <v>1.0312191989214625</v>
      </c>
      <c r="RX162">
        <v>-0.82951714830414858</v>
      </c>
      <c r="RY162">
        <v>-1.9759681890718639</v>
      </c>
      <c r="RZ162">
        <v>1.4300076145445928</v>
      </c>
      <c r="SA162">
        <v>-0.33806713872763794</v>
      </c>
      <c r="SB162">
        <v>0.95276618594652973</v>
      </c>
      <c r="SC162">
        <v>-1.2981968211533967</v>
      </c>
      <c r="SD162">
        <v>0.23740653887216467</v>
      </c>
      <c r="SE162">
        <v>0.7559822279290529</v>
      </c>
      <c r="SF162">
        <v>-0.14087731869949494</v>
      </c>
      <c r="SG162">
        <v>-1.1603219718381297</v>
      </c>
    </row>
    <row r="164" spans="1:501">
      <c r="A164" t="s">
        <v>542</v>
      </c>
    </row>
    <row r="165" spans="1:501">
      <c r="A165">
        <f>+A157</f>
        <v>2016</v>
      </c>
    </row>
    <row r="166" spans="1:501">
      <c r="A166" t="s">
        <v>535</v>
      </c>
      <c r="B166">
        <f t="array" ref="B166:B168">+MMULT($AD$11:$AF$13,B158:B160)</f>
        <v>-2.0220009190627581</v>
      </c>
      <c r="C166">
        <f t="array" ref="C166:C168">+MMULT($AD$11:$AF$13,C158:C160)</f>
        <v>-0.36272393737509229</v>
      </c>
      <c r="D166">
        <f t="array" ref="D166:D168">+MMULT($AD$11:$AF$13,D158:D160)</f>
        <v>-0.80951178000915913</v>
      </c>
      <c r="E166">
        <f t="array" ref="E166:E168">+MMULT($AD$11:$AF$13,E158:E160)</f>
        <v>-2.2858037593090623</v>
      </c>
      <c r="F166">
        <f t="array" ref="F166:F168">+MMULT($AD$11:$AF$13,F158:F160)</f>
        <v>-0.73664169027919679</v>
      </c>
      <c r="G166">
        <f t="array" ref="G166:G168">+MMULT($AD$11:$AF$13,G158:G160)</f>
        <v>-1.0267787118481477</v>
      </c>
      <c r="H166">
        <f t="array" ref="H166:H168">+MMULT($AD$11:$AF$13,H158:H160)</f>
        <v>-0.10862154280691233</v>
      </c>
      <c r="I166">
        <f t="array" ref="I166:I168">+MMULT($AD$11:$AF$13,I158:I160)</f>
        <v>0.68853789256735598</v>
      </c>
      <c r="J166">
        <f t="array" ref="J166:J168">+MMULT($AD$11:$AF$13,J158:J160)</f>
        <v>0.32236320769250698</v>
      </c>
      <c r="K166">
        <f t="array" ref="K166:K168">+MMULT($AD$11:$AF$13,K158:K160)</f>
        <v>6.427451915109815E-2</v>
      </c>
      <c r="L166">
        <f t="array" ref="L166:L168">+MMULT($AD$11:$AF$13,L158:L160)</f>
        <v>0.4697895139900613</v>
      </c>
      <c r="M166">
        <f t="array" ref="M166:M168">+MMULT($AD$11:$AF$13,M158:M160)</f>
        <v>0.88279917867948954</v>
      </c>
      <c r="N166">
        <f t="array" ref="N166:N168">+MMULT($AD$11:$AF$13,N158:N160)</f>
        <v>0.56147924333790233</v>
      </c>
      <c r="O166">
        <f t="array" ref="O166:O168">+MMULT($AD$11:$AF$13,O158:O160)</f>
        <v>0.63570856790220598</v>
      </c>
      <c r="P166">
        <f t="array" ref="P166:P168">+MMULT($AD$11:$AF$13,P158:P160)</f>
        <v>-7.3883554299427386E-3</v>
      </c>
      <c r="Q166">
        <f t="array" ref="Q166:Q168">+MMULT($AD$11:$AF$13,Q158:Q160)</f>
        <v>-0.63788851031927085</v>
      </c>
      <c r="R166">
        <f t="array" ref="R166:R168">+MMULT($AD$11:$AF$13,R158:R160)</f>
        <v>-0.59156523075299994</v>
      </c>
      <c r="S166">
        <f t="array" ref="S166:S168">+MMULT($AD$11:$AF$13,S158:S160)</f>
        <v>0.24002815375791381</v>
      </c>
      <c r="T166">
        <f t="array" ref="T166:T168">+MMULT($AD$11:$AF$13,T158:T160)</f>
        <v>-0.99813740824089525</v>
      </c>
      <c r="U166">
        <f t="array" ref="U166:U168">+MMULT($AD$11:$AF$13,U158:U160)</f>
        <v>-0.51627872353976423</v>
      </c>
      <c r="V166">
        <f t="array" ref="V166:V168">+MMULT($AD$11:$AF$13,V158:V160)</f>
        <v>-1.0660733165473644</v>
      </c>
      <c r="W166">
        <f t="array" ref="W166:W168">+MMULT($AD$11:$AF$13,W158:W160)</f>
        <v>-0.17195811043489778</v>
      </c>
      <c r="X166">
        <f t="array" ref="X166:X168">+MMULT($AD$11:$AF$13,X158:X160)</f>
        <v>1.1737628693874551</v>
      </c>
      <c r="Y166">
        <f t="array" ref="Y166:Y168">+MMULT($AD$11:$AF$13,Y158:Y160)</f>
        <v>-0.34313823777382396</v>
      </c>
      <c r="Z166">
        <f t="array" ref="Z166:Z168">+MMULT($AD$11:$AF$13,Z158:Z160)</f>
        <v>-0.51540237476499151</v>
      </c>
      <c r="AA166">
        <f t="array" ref="AA166:AA168">+MMULT($AD$11:$AF$13,AA158:AA160)</f>
        <v>-2.0288527344265139</v>
      </c>
      <c r="AB166">
        <f t="array" ref="AB166:AB168">+MMULT($AD$11:$AF$13,AB158:AB160)</f>
        <v>0.56922628573801848</v>
      </c>
      <c r="AC166">
        <f t="array" ref="AC166:AC168">+MMULT($AD$11:$AF$13,AC158:AC160)</f>
        <v>1.1610369338916633</v>
      </c>
      <c r="AD166">
        <f t="array" ref="AD166:AD168">+MMULT($AD$11:$AF$13,AD158:AD160)</f>
        <v>0.54011401918377933</v>
      </c>
      <c r="AE166">
        <f t="array" ref="AE166:AE168">+MMULT($AD$11:$AF$13,AE158:AE160)</f>
        <v>-0.42113625950673611</v>
      </c>
      <c r="AF166">
        <f t="array" ref="AF166:AF168">+MMULT($AD$11:$AF$13,AF158:AF160)</f>
        <v>-0.31443334423280112</v>
      </c>
      <c r="AG166">
        <f t="array" ref="AG166:AG168">+MMULT($AD$11:$AF$13,AG158:AG160)</f>
        <v>-0.95665491238289235</v>
      </c>
      <c r="AH166">
        <f t="array" ref="AH166:AH168">+MMULT($AD$11:$AF$13,AH158:AH160)</f>
        <v>-0.35095085729314074</v>
      </c>
      <c r="AI166">
        <f t="array" ref="AI166:AI168">+MMULT($AD$11:$AF$13,AI158:AI160)</f>
        <v>3.5878632944490625E-2</v>
      </c>
      <c r="AJ166">
        <f t="array" ref="AJ166:AJ168">+MMULT($AD$11:$AF$13,AJ158:AJ160)</f>
        <v>-0.72601422259782666</v>
      </c>
      <c r="AK166">
        <f t="array" ref="AK166:AK168">+MMULT($AD$11:$AF$13,AK158:AK160)</f>
        <v>1.0511734001907989</v>
      </c>
      <c r="AL166">
        <f t="array" ref="AL166:AL168">+MMULT($AD$11:$AF$13,AL158:AL160)</f>
        <v>0.51707459130460875</v>
      </c>
      <c r="AM166">
        <f t="array" ref="AM166:AM168">+MMULT($AD$11:$AF$13,AM158:AM160)</f>
        <v>0.11819580221021091</v>
      </c>
      <c r="AN166">
        <f t="array" ref="AN166:AN168">+MMULT($AD$11:$AF$13,AN158:AN160)</f>
        <v>-0.46917249291394586</v>
      </c>
      <c r="AO166">
        <f t="array" ref="AO166:AO168">+MMULT($AD$11:$AF$13,AO158:AO160)</f>
        <v>-0.53995206357120795</v>
      </c>
      <c r="AP166">
        <f t="array" ref="AP166:AP168">+MMULT($AD$11:$AF$13,AP158:AP160)</f>
        <v>0.4967446907596843</v>
      </c>
      <c r="AQ166">
        <f t="array" ref="AQ166:AQ168">+MMULT($AD$11:$AF$13,AQ158:AQ160)</f>
        <v>0.22720882054689698</v>
      </c>
      <c r="AR166">
        <f t="array" ref="AR166:AR168">+MMULT($AD$11:$AF$13,AR158:AR160)</f>
        <v>-1.6317733417392739</v>
      </c>
      <c r="AS166">
        <f t="array" ref="AS166:AS168">+MMULT($AD$11:$AF$13,AS158:AS160)</f>
        <v>0.36155845312020751</v>
      </c>
      <c r="AT166">
        <f t="array" ref="AT166:AT168">+MMULT($AD$11:$AF$13,AT158:AT160)</f>
        <v>0.49007967082637932</v>
      </c>
      <c r="AU166">
        <f t="array" ref="AU166:AU168">+MMULT($AD$11:$AF$13,AU158:AU160)</f>
        <v>8.1383192113468242E-2</v>
      </c>
      <c r="AV166">
        <f t="array" ref="AV166:AV168">+MMULT($AD$11:$AF$13,AV158:AV160)</f>
        <v>-0.49281999953479538</v>
      </c>
      <c r="AW166">
        <f t="array" ref="AW166:AW168">+MMULT($AD$11:$AF$13,AW158:AW160)</f>
        <v>-0.25903955676981866</v>
      </c>
      <c r="AX166">
        <f t="array" ref="AX166:AX168">+MMULT($AD$11:$AF$13,AX158:AX160)</f>
        <v>-0.16977717442511775</v>
      </c>
      <c r="AY166">
        <f t="array" ref="AY166:AY168">+MMULT($AD$11:$AF$13,AY158:AY160)</f>
        <v>1.1797204513075648</v>
      </c>
      <c r="AZ166">
        <f t="array" ref="AZ166:AZ168">+MMULT($AD$11:$AF$13,AZ158:AZ160)</f>
        <v>0.6320561210812714</v>
      </c>
      <c r="BA166">
        <f t="array" ref="BA166:BA168">+MMULT($AD$11:$AF$13,BA158:BA160)</f>
        <v>0.95787305705168069</v>
      </c>
      <c r="BB166">
        <f t="array" ref="BB166:BB168">+MMULT($AD$11:$AF$13,BB158:BB160)</f>
        <v>-0.5645236114171579</v>
      </c>
      <c r="BC166">
        <f t="array" ref="BC166:BC168">+MMULT($AD$11:$AF$13,BC158:BC160)</f>
        <v>-2.4573535031380288E-2</v>
      </c>
      <c r="BD166">
        <f t="array" ref="BD166:BD168">+MMULT($AD$11:$AF$13,BD158:BD160)</f>
        <v>1.6708096123325484</v>
      </c>
      <c r="BE166">
        <f t="array" ref="BE166:BE168">+MMULT($AD$11:$AF$13,BE158:BE160)</f>
        <v>8.7764044530236965E-2</v>
      </c>
      <c r="BF166">
        <f t="array" ref="BF166:BF168">+MMULT($AD$11:$AF$13,BF158:BF160)</f>
        <v>-2.3717137598328075</v>
      </c>
      <c r="BG166">
        <f t="array" ref="BG166:BG168">+MMULT($AD$11:$AF$13,BG158:BG160)</f>
        <v>0.90845572977039613</v>
      </c>
      <c r="BH166">
        <f t="array" ref="BH166:BH168">+MMULT($AD$11:$AF$13,BH158:BH160)</f>
        <v>0.53696134949857111</v>
      </c>
      <c r="BI166">
        <f t="array" ref="BI166:BI168">+MMULT($AD$11:$AF$13,BI158:BI160)</f>
        <v>-0.43659656215465287</v>
      </c>
      <c r="BJ166">
        <f t="array" ref="BJ166:BJ168">+MMULT($AD$11:$AF$13,BJ158:BJ160)</f>
        <v>1.1389513550190482</v>
      </c>
      <c r="BK166">
        <f t="array" ref="BK166:BK168">+MMULT($AD$11:$AF$13,BK158:BK160)</f>
        <v>-1.0346877098608351</v>
      </c>
      <c r="BL166">
        <f t="array" ref="BL166:BL168">+MMULT($AD$11:$AF$13,BL158:BL160)</f>
        <v>0.33139794625147273</v>
      </c>
      <c r="BM166">
        <f t="array" ref="BM166:BM168">+MMULT($AD$11:$AF$13,BM158:BM160)</f>
        <v>0.66981860581370867</v>
      </c>
      <c r="BN166">
        <f t="array" ref="BN166:BN168">+MMULT($AD$11:$AF$13,BN158:BN160)</f>
        <v>0.93884178218547254</v>
      </c>
      <c r="BO166">
        <f t="array" ref="BO166:BO168">+MMULT($AD$11:$AF$13,BO158:BO160)</f>
        <v>-0.42038609700678897</v>
      </c>
      <c r="BP166">
        <f t="array" ref="BP166:BP168">+MMULT($AD$11:$AF$13,BP158:BP160)</f>
        <v>-0.14985762767155508</v>
      </c>
      <c r="BQ166">
        <f t="array" ref="BQ166:BQ168">+MMULT($AD$11:$AF$13,BQ158:BQ160)</f>
        <v>-1.0138282243987295</v>
      </c>
      <c r="BR166">
        <f t="array" ref="BR166:BR168">+MMULT($AD$11:$AF$13,BR158:BR160)</f>
        <v>0.88670399805007516</v>
      </c>
      <c r="BS166">
        <f t="array" ref="BS166:BS168">+MMULT($AD$11:$AF$13,BS158:BS160)</f>
        <v>-0.20900024044884283</v>
      </c>
      <c r="BT166">
        <f t="array" ref="BT166:BT168">+MMULT($AD$11:$AF$13,BT158:BT160)</f>
        <v>-6.427451915109815E-2</v>
      </c>
      <c r="BU166">
        <f t="array" ref="BU166:BU168">+MMULT($AD$11:$AF$13,BU158:BU160)</f>
        <v>0.7758190510380244</v>
      </c>
      <c r="BV166">
        <f t="array" ref="BV166:BV168">+MMULT($AD$11:$AF$13,BV158:BV160)</f>
        <v>-0.59949211343456033</v>
      </c>
      <c r="BW166">
        <f t="array" ref="BW166:BW168">+MMULT($AD$11:$AF$13,BW158:BW160)</f>
        <v>7.7153467925024685E-2</v>
      </c>
      <c r="BX166">
        <f t="array" ref="BX166:BX168">+MMULT($AD$11:$AF$13,BX158:BX160)</f>
        <v>0.16371824604806143</v>
      </c>
      <c r="BY166">
        <f t="array" ref="BY166:BY168">+MMULT($AD$11:$AF$13,BY158:BY160)</f>
        <v>3.114380596336745</v>
      </c>
      <c r="BZ166">
        <f t="array" ref="BZ166:BZ168">+MMULT($AD$11:$AF$13,BZ158:BZ160)</f>
        <v>-0.6178974248902166</v>
      </c>
      <c r="CA166">
        <f t="array" ref="CA166:CA168">+MMULT($AD$11:$AF$13,CA158:CA160)</f>
        <v>2.4907382183674633E-2</v>
      </c>
      <c r="CB166">
        <f t="array" ref="CB166:CB168">+MMULT($AD$11:$AF$13,CB158:CB160)</f>
        <v>-0.47830957152257325</v>
      </c>
      <c r="CC166">
        <f t="array" ref="CC166:CC168">+MMULT($AD$11:$AF$13,CC158:CC160)</f>
        <v>0.89728377328111741</v>
      </c>
      <c r="CD166">
        <f t="array" ref="CD166:CD168">+MMULT($AD$11:$AF$13,CD158:CD160)</f>
        <v>1.0840215753540461</v>
      </c>
      <c r="CE166">
        <f t="array" ref="CE166:CE168">+MMULT($AD$11:$AF$13,CE158:CE160)</f>
        <v>-1.4520681889042599</v>
      </c>
      <c r="CF166">
        <f t="array" ref="CF166:CF168">+MMULT($AD$11:$AF$13,CF158:CF160)</f>
        <v>0.47559308903932107</v>
      </c>
      <c r="CG166">
        <f t="array" ref="CG166:CG168">+MMULT($AD$11:$AF$13,CG158:CG160)</f>
        <v>0.17154875023625116</v>
      </c>
      <c r="CH166">
        <f t="array" ref="CH166:CH168">+MMULT($AD$11:$AF$13,CH158:CH160)</f>
        <v>-0.9832653124803542</v>
      </c>
      <c r="CI166">
        <f t="array" ref="CI166:CI168">+MMULT($AD$11:$AF$13,CI158:CI160)</f>
        <v>0.77552296040890611</v>
      </c>
      <c r="CJ166">
        <f t="array" ref="CJ166:CJ168">+MMULT($AD$11:$AF$13,CJ158:CJ160)</f>
        <v>-1.0531049444290732</v>
      </c>
      <c r="CK166">
        <f t="array" ref="CK166:CK168">+MMULT($AD$11:$AF$13,CK158:CK160)</f>
        <v>4.3642566420764507E-2</v>
      </c>
      <c r="CL166">
        <f t="array" ref="CL166:CL168">+MMULT($AD$11:$AF$13,CL158:CL160)</f>
        <v>-0.64647116419283801</v>
      </c>
      <c r="CM166">
        <f t="array" ref="CM166:CM168">+MMULT($AD$11:$AF$13,CM158:CM160)</f>
        <v>0.72894532110755383</v>
      </c>
      <c r="CN166">
        <f t="array" ref="CN166:CN168">+MMULT($AD$11:$AF$13,CN158:CN160)</f>
        <v>-1.6080304502177688E-2</v>
      </c>
      <c r="CO166">
        <f t="array" ref="CO166:CO168">+MMULT($AD$11:$AF$13,CO158:CO160)</f>
        <v>1.3982631561928212</v>
      </c>
      <c r="CP166">
        <f t="array" ref="CP166:CP168">+MMULT($AD$11:$AF$13,CP158:CP160)</f>
        <v>2.1536161844839437</v>
      </c>
      <c r="CQ166">
        <f t="array" ref="CQ166:CQ168">+MMULT($AD$11:$AF$13,CQ158:CQ160)</f>
        <v>-1.3451218434151102</v>
      </c>
      <c r="CR166">
        <f t="array" ref="CR166:CR168">+MMULT($AD$11:$AF$13,CR158:CR160)</f>
        <v>-0.82733882050459118</v>
      </c>
      <c r="CS166">
        <f t="array" ref="CS166:CS168">+MMULT($AD$11:$AF$13,CS158:CS160)</f>
        <v>1.5705680304853102</v>
      </c>
      <c r="CT166">
        <f t="array" ref="CT166:CT168">+MMULT($AD$11:$AF$13,CT158:CT160)</f>
        <v>-0.56098642135118215</v>
      </c>
      <c r="CU166">
        <f t="array" ref="CU166:CU168">+MMULT($AD$11:$AF$13,CU158:CU160)</f>
        <v>-0.32479750984465328</v>
      </c>
      <c r="CV166">
        <f t="array" ref="CV166:CV168">+MMULT($AD$11:$AF$13,CV158:CV160)</f>
        <v>0.22880055607658609</v>
      </c>
      <c r="CW166">
        <f t="array" ref="CW166:CW168">+MMULT($AD$11:$AF$13,CW158:CW160)</f>
        <v>-0.54011401918377933</v>
      </c>
      <c r="CX166">
        <f t="array" ref="CX166:CX168">+MMULT($AD$11:$AF$13,CX158:CX160)</f>
        <v>1.2058519397163188</v>
      </c>
      <c r="CY166">
        <f t="array" ref="CY166:CY168">+MMULT($AD$11:$AF$13,CY158:CY160)</f>
        <v>0.39304242548553775</v>
      </c>
      <c r="CZ166">
        <f t="array" ref="CZ166:CZ168">+MMULT($AD$11:$AF$13,CZ158:CZ160)</f>
        <v>0.3150752051267956</v>
      </c>
      <c r="DA166">
        <f t="array" ref="DA166:DA168">+MMULT($AD$11:$AF$13,DA158:DA160)</f>
        <v>-2.3486624088410553</v>
      </c>
      <c r="DB166">
        <f t="array" ref="DB166:DB168">+MMULT($AD$11:$AF$13,DB158:DB160)</f>
        <v>-1.4762800561873213</v>
      </c>
      <c r="DC166">
        <f t="array" ref="DC166:DC168">+MMULT($AD$11:$AF$13,DC158:DC160)</f>
        <v>-0.54367902984577965</v>
      </c>
      <c r="DD166">
        <f t="array" ref="DD166:DD168">+MMULT($AD$11:$AF$13,DD158:DD160)</f>
        <v>-0.6225414772408826</v>
      </c>
      <c r="DE166">
        <f t="array" ref="DE166:DE168">+MMULT($AD$11:$AF$13,DE158:DE160)</f>
        <v>0.10040651823795502</v>
      </c>
      <c r="DF166">
        <f t="array" ref="DF166:DF168">+MMULT($AD$11:$AF$13,DF158:DF160)</f>
        <v>-0.22382265657362574</v>
      </c>
      <c r="DG166">
        <f t="array" ref="DG166:DG168">+MMULT($AD$11:$AF$13,DG158:DG160)</f>
        <v>-0.97251265211687377</v>
      </c>
      <c r="DH166">
        <f t="array" ref="DH166:DH168">+MMULT($AD$11:$AF$13,DH158:DH160)</f>
        <v>1.6185863792236472</v>
      </c>
      <c r="DI166">
        <f t="array" ref="DI166:DI168">+MMULT($AD$11:$AF$13,DI158:DI160)</f>
        <v>-6.7023790193950702E-2</v>
      </c>
      <c r="DJ166">
        <f t="array" ref="DJ166:DJ168">+MMULT($AD$11:$AF$13,DJ158:DJ160)</f>
        <v>0.79130916146739594</v>
      </c>
      <c r="DK166">
        <f t="array" ref="DK166:DK168">+MMULT($AD$11:$AF$13,DK158:DK160)</f>
        <v>6.3134868306807632E-2</v>
      </c>
      <c r="DL166">
        <f t="array" ref="DL166:DL168">+MMULT($AD$11:$AF$13,DL158:DL160)</f>
        <v>-0.53752670375349809</v>
      </c>
      <c r="DM166">
        <f t="array" ref="DM166:DM168">+MMULT($AD$11:$AF$13,DM158:DM160)</f>
        <v>-2.8385950279455903E-2</v>
      </c>
      <c r="DN166">
        <f t="array" ref="DN166:DN168">+MMULT($AD$11:$AF$13,DN158:DN160)</f>
        <v>0.67071681362821489</v>
      </c>
      <c r="DO166">
        <f t="array" ref="DO166:DO168">+MMULT($AD$11:$AF$13,DO158:DO160)</f>
        <v>7.0577871336084258E-2</v>
      </c>
      <c r="DP166">
        <f t="array" ref="DP166:DP168">+MMULT($AD$11:$AF$13,DP158:DP160)</f>
        <v>0.83406146881537557</v>
      </c>
      <c r="DQ166">
        <f t="array" ref="DQ166:DQ168">+MMULT($AD$11:$AF$13,DQ158:DQ160)</f>
        <v>0.31051362097148805</v>
      </c>
      <c r="DR166">
        <f t="array" ref="DR166:DR168">+MMULT($AD$11:$AF$13,DR158:DR160)</f>
        <v>0.50383298118964814</v>
      </c>
      <c r="DS166">
        <f t="array" ref="DS166:DS168">+MMULT($AD$11:$AF$13,DS158:DS160)</f>
        <v>-0.79352686040763698</v>
      </c>
      <c r="DT166">
        <f t="array" ref="DT166:DT168">+MMULT($AD$11:$AF$13,DT158:DT160)</f>
        <v>-2.0133526880699906</v>
      </c>
      <c r="DU166">
        <f t="array" ref="DU166:DU168">+MMULT($AD$11:$AF$13,DU158:DU160)</f>
        <v>3.681559087488815E-2</v>
      </c>
      <c r="DV166">
        <f t="array" ref="DV166:DV168">+MMULT($AD$11:$AF$13,DV158:DV160)</f>
        <v>-0.50826043032840895</v>
      </c>
      <c r="DW166">
        <f t="array" ref="DW166:DW168">+MMULT($AD$11:$AF$13,DW158:DW160)</f>
        <v>-0.64541696232205137</v>
      </c>
      <c r="DX166">
        <f t="array" ref="DX166:DX168">+MMULT($AD$11:$AF$13,DX158:DX160)</f>
        <v>0.49540930215050688</v>
      </c>
      <c r="DY166">
        <f t="array" ref="DY166:DY168">+MMULT($AD$11:$AF$13,DY158:DY160)</f>
        <v>0.74516472858985416</v>
      </c>
      <c r="DZ166">
        <f t="array" ref="DZ166:DZ168">+MMULT($AD$11:$AF$13,DZ158:DZ160)</f>
        <v>-0.8613494991445777</v>
      </c>
      <c r="EA166">
        <f t="array" ref="EA166:EA168">+MMULT($AD$11:$AF$13,EA158:EA160)</f>
        <v>-1.5668837886974905</v>
      </c>
      <c r="EB166">
        <f t="array" ref="EB166:EB168">+MMULT($AD$11:$AF$13,EB158:EB160)</f>
        <v>0.25045889008168182</v>
      </c>
      <c r="EC166">
        <f t="array" ref="EC166:EC168">+MMULT($AD$11:$AF$13,EC158:EC160)</f>
        <v>1.1377034025688049</v>
      </c>
      <c r="ED166">
        <f t="array" ref="ED166:ED168">+MMULT($AD$11:$AF$13,ED158:ED160)</f>
        <v>0.44327449879325498</v>
      </c>
      <c r="EE166">
        <f t="array" ref="EE166:EE168">+MMULT($AD$11:$AF$13,EE158:EE160)</f>
        <v>0.30709764921676197</v>
      </c>
      <c r="EF166">
        <f t="array" ref="EF166:EF168">+MMULT($AD$11:$AF$13,EF158:EF160)</f>
        <v>-0.99506323238018479</v>
      </c>
      <c r="EG166">
        <f t="array" ref="EG166:EG168">+MMULT($AD$11:$AF$13,EG158:EG160)</f>
        <v>1.5174227433367389</v>
      </c>
      <c r="EH166">
        <f t="array" ref="EH166:EH168">+MMULT($AD$11:$AF$13,EH158:EH160)</f>
        <v>0.82326707755785833</v>
      </c>
      <c r="EI166">
        <f t="array" ref="EI166:EI168">+MMULT($AD$11:$AF$13,EI158:EI160)</f>
        <v>4.1166533374581434E-2</v>
      </c>
      <c r="EJ166">
        <f t="array" ref="EJ166:EJ168">+MMULT($AD$11:$AF$13,EJ158:EJ160)</f>
        <v>-1.2147465817024468</v>
      </c>
      <c r="EK166">
        <f t="array" ref="EK166:EK168">+MMULT($AD$11:$AF$13,EK158:EK160)</f>
        <v>-1.939302210194416</v>
      </c>
      <c r="EL166">
        <f t="array" ref="EL166:EL168">+MMULT($AD$11:$AF$13,EL158:EL160)</f>
        <v>0.39319047080009684</v>
      </c>
      <c r="EM166">
        <f t="array" ref="EM166:EM168">+MMULT($AD$11:$AF$13,EM158:EM160)</f>
        <v>-0.99839375516140694</v>
      </c>
      <c r="EN166">
        <f t="array" ref="EN166:EN168">+MMULT($AD$11:$AF$13,EN158:EN160)</f>
        <v>-0.16609988778630413</v>
      </c>
      <c r="EO166">
        <f t="array" ref="EO166:EO168">+MMULT($AD$11:$AF$13,EO158:EO160)</f>
        <v>0.27599521645405384</v>
      </c>
      <c r="EP166">
        <f t="array" ref="EP166:EP168">+MMULT($AD$11:$AF$13,EP158:EP160)</f>
        <v>-0.55393986181525501</v>
      </c>
      <c r="EQ166">
        <f t="array" ref="EQ166:EQ168">+MMULT($AD$11:$AF$13,EQ158:EQ160)</f>
        <v>0.32293551709644014</v>
      </c>
      <c r="ER166">
        <f t="array" ref="ER166:ER168">+MMULT($AD$11:$AF$13,ER158:ER160)</f>
        <v>1.2667512244140124</v>
      </c>
      <c r="ES166">
        <f t="array" ref="ES166:ES168">+MMULT($AD$11:$AF$13,ES158:ES160)</f>
        <v>0.4310761610292142</v>
      </c>
      <c r="ET166">
        <f t="array" ref="ET166:ET168">+MMULT($AD$11:$AF$13,ET158:ET160)</f>
        <v>0.37068162143082267</v>
      </c>
      <c r="EU166">
        <f t="array" ref="EU166:EU168">+MMULT($AD$11:$AF$13,EU158:EU160)</f>
        <v>-1.3036095397756526</v>
      </c>
      <c r="EV166">
        <f t="array" ref="EV166:EV168">+MMULT($AD$11:$AF$13,EV158:EV160)</f>
        <v>-0.5370428241012144</v>
      </c>
      <c r="EW166">
        <f t="array" ref="EW166:EW168">+MMULT($AD$11:$AF$13,EW158:EW160)</f>
        <v>0.67431163207167011</v>
      </c>
      <c r="EX166">
        <f t="array" ref="EX166:EX168">+MMULT($AD$11:$AF$13,EX158:EX160)</f>
        <v>-0.96448243579293658</v>
      </c>
      <c r="EY166">
        <f t="array" ref="EY166:EY168">+MMULT($AD$11:$AF$13,EY158:EY160)</f>
        <v>-1.0510362843961065</v>
      </c>
      <c r="EZ166">
        <f t="array" ref="EZ166:EZ168">+MMULT($AD$11:$AF$13,EZ158:EZ160)</f>
        <v>-0.17100326783562736</v>
      </c>
      <c r="FA166">
        <f t="array" ref="FA166:FA168">+MMULT($AD$11:$AF$13,FA158:FA160)</f>
        <v>0.60152301694435095</v>
      </c>
      <c r="FB166">
        <f t="array" ref="FB166:FB168">+MMULT($AD$11:$AF$13,FB158:FB160)</f>
        <v>-0.10451303692971851</v>
      </c>
      <c r="FC166">
        <f t="array" ref="FC166:FC168">+MMULT($AD$11:$AF$13,FC158:FC160)</f>
        <v>1.9832428544297289</v>
      </c>
      <c r="FD166">
        <f t="array" ref="FD166:FD168">+MMULT($AD$11:$AF$13,FD158:FD160)</f>
        <v>0.49509532685251578</v>
      </c>
      <c r="FE166">
        <f t="array" ref="FE166:FE168">+MMULT($AD$11:$AF$13,FE158:FE160)</f>
        <v>1.3366604078527928</v>
      </c>
      <c r="FF166">
        <f t="array" ref="FF166:FF168">+MMULT($AD$11:$AF$13,FF158:FF160)</f>
        <v>-1.2136933734243753</v>
      </c>
      <c r="FG166">
        <f t="array" ref="FG166:FG168">+MMULT($AD$11:$AF$13,FG158:FG160)</f>
        <v>9.0856105059820322E-2</v>
      </c>
      <c r="FH166">
        <f t="array" ref="FH166:FH168">+MMULT($AD$11:$AF$13,FH158:FH160)</f>
        <v>2.7382421637142541E-2</v>
      </c>
      <c r="FI166">
        <f t="array" ref="FI166:FI168">+MMULT($AD$11:$AF$13,FI158:FI160)</f>
        <v>0.3182874903749135</v>
      </c>
      <c r="FJ166">
        <f t="array" ref="FJ166:FJ168">+MMULT($AD$11:$AF$13,FJ158:FJ160)</f>
        <v>-0.35653882272321041</v>
      </c>
      <c r="FK166">
        <f t="array" ref="FK166:FK168">+MMULT($AD$11:$AF$13,FK158:FK160)</f>
        <v>0.93563247771550018</v>
      </c>
      <c r="FL166">
        <f t="array" ref="FL166:FL168">+MMULT($AD$11:$AF$13,FL158:FL160)</f>
        <v>1.1641150841232344</v>
      </c>
      <c r="FM166">
        <f t="array" ref="FM166:FM168">+MMULT($AD$11:$AF$13,FM158:FM160)</f>
        <v>-0.39259828954186043</v>
      </c>
      <c r="FN166">
        <f t="array" ref="FN166:FN168">+MMULT($AD$11:$AF$13,FN158:FN160)</f>
        <v>-0.70304037183785684</v>
      </c>
      <c r="FO166">
        <f t="array" ref="FO166:FO168">+MMULT($AD$11:$AF$13,FO158:FO160)</f>
        <v>0.71353171731724974</v>
      </c>
      <c r="FP166">
        <f t="array" ref="FP166:FP168">+MMULT($AD$11:$AF$13,FP158:FP160)</f>
        <v>-0.40194004824981117</v>
      </c>
      <c r="FQ166">
        <f t="array" ref="FQ166:FQ168">+MMULT($AD$11:$AF$13,FQ158:FQ160)</f>
        <v>-0.9104091330484041</v>
      </c>
      <c r="FR166">
        <f t="array" ref="FR166:FR168">+MMULT($AD$11:$AF$13,FR158:FR160)</f>
        <v>1.4696388824791802</v>
      </c>
      <c r="FS166">
        <f t="array" ref="FS166:FS168">+MMULT($AD$11:$AF$13,FS158:FS160)</f>
        <v>-3.0423808938252646E-3</v>
      </c>
      <c r="FT166">
        <f t="array" ref="FT166:FT168">+MMULT($AD$11:$AF$13,FT158:FT160)</f>
        <v>-0.15651072449227812</v>
      </c>
      <c r="FU166">
        <f t="array" ref="FU166:FU168">+MMULT($AD$11:$AF$13,FU158:FU160)</f>
        <v>-0.68190069323007552</v>
      </c>
      <c r="FV166">
        <f t="array" ref="FV166:FV168">+MMULT($AD$11:$AF$13,FV158:FV160)</f>
        <v>-0.73027077378957961</v>
      </c>
      <c r="FW166">
        <f t="array" ref="FW166:FW168">+MMULT($AD$11:$AF$13,FW158:FW160)</f>
        <v>-7.2657460888917794E-2</v>
      </c>
      <c r="FX166">
        <f t="array" ref="FX166:FX168">+MMULT($AD$11:$AF$13,FX158:FX160)</f>
        <v>-0.43758121253537818</v>
      </c>
      <c r="FY166">
        <f t="array" ref="FY166:FY168">+MMULT($AD$11:$AF$13,FY158:FY160)</f>
        <v>-0.42587370957262732</v>
      </c>
      <c r="FZ166">
        <f t="array" ref="FZ166:FZ168">+MMULT($AD$11:$AF$13,FZ158:FZ160)</f>
        <v>0.34573946350211737</v>
      </c>
      <c r="GA166">
        <f t="array" ref="GA166:GA168">+MMULT($AD$11:$AF$13,GA158:GA160)</f>
        <v>-1.022259852179592</v>
      </c>
      <c r="GB166">
        <f t="array" ref="GB166:GB168">+MMULT($AD$11:$AF$13,GB158:GB160)</f>
        <v>-0.62219570697600624</v>
      </c>
      <c r="GC166">
        <f t="array" ref="GC166:GC168">+MMULT($AD$11:$AF$13,GC158:GC160)</f>
        <v>-0.31993188631850622</v>
      </c>
      <c r="GD166">
        <f t="array" ref="GD166:GD168">+MMULT($AD$11:$AF$13,GD158:GD160)</f>
        <v>-1.4018798336760099</v>
      </c>
      <c r="GE166">
        <f t="array" ref="GE166:GE168">+MMULT($AD$11:$AF$13,GE158:GE160)</f>
        <v>-2.5175652216768304E-2</v>
      </c>
      <c r="GF166">
        <f t="array" ref="GF166:GF168">+MMULT($AD$11:$AF$13,GF158:GF160)</f>
        <v>-1.7566560229225232</v>
      </c>
      <c r="GG166">
        <f t="array" ref="GG166:GG168">+MMULT($AD$11:$AF$13,GG158:GG160)</f>
        <v>-0.1770045678352043</v>
      </c>
      <c r="GH166">
        <f t="array" ref="GH166:GH168">+MMULT($AD$11:$AF$13,GH158:GH160)</f>
        <v>0.22610295185492194</v>
      </c>
      <c r="GI166">
        <f t="array" ref="GI166:GI168">+MMULT($AD$11:$AF$13,GI158:GI160)</f>
        <v>1.8612137715244241</v>
      </c>
      <c r="GJ166">
        <f t="array" ref="GJ166:GJ168">+MMULT($AD$11:$AF$13,GJ158:GJ160)</f>
        <v>-0.54489618092185277</v>
      </c>
      <c r="GK166">
        <f t="array" ref="GK166:GK168">+MMULT($AD$11:$AF$13,GK158:GK160)</f>
        <v>8.2188995805464418E-2</v>
      </c>
      <c r="GL166">
        <f t="array" ref="GL166:GL168">+MMULT($AD$11:$AF$13,GL158:GL160)</f>
        <v>-0.11772384567050909</v>
      </c>
      <c r="GM166">
        <f t="array" ref="GM166:GM168">+MMULT($AD$11:$AF$13,GM158:GM160)</f>
        <v>0.84402521656301754</v>
      </c>
      <c r="GN166">
        <f t="array" ref="GN166:GN168">+MMULT($AD$11:$AF$13,GN158:GN160)</f>
        <v>2.3436864965235251E-2</v>
      </c>
      <c r="GO166">
        <f t="array" ref="GO166:GO168">+MMULT($AD$11:$AF$13,GO158:GO160)</f>
        <v>-0.98857109757931794</v>
      </c>
      <c r="GP166">
        <f t="array" ref="GP166:GP168">+MMULT($AD$11:$AF$13,GP158:GP160)</f>
        <v>-0.15698566181012544</v>
      </c>
      <c r="GQ166">
        <f t="array" ref="GQ166:GQ168">+MMULT($AD$11:$AF$13,GQ158:GQ160)</f>
        <v>-0.81043582123425961</v>
      </c>
      <c r="GR166">
        <f t="array" ref="GR166:GR168">+MMULT($AD$11:$AF$13,GR158:GR160)</f>
        <v>0.26267411892188031</v>
      </c>
      <c r="GS166">
        <f t="array" ref="GS166:GS168">+MMULT($AD$11:$AF$13,GS158:GS160)</f>
        <v>-0.49047114635615302</v>
      </c>
      <c r="GT166">
        <f t="array" ref="GT166:GT168">+MMULT($AD$11:$AF$13,GT158:GT160)</f>
        <v>0.51803042749659434</v>
      </c>
      <c r="GU166">
        <f t="array" ref="GU166:GU168">+MMULT($AD$11:$AF$13,GU158:GU160)</f>
        <v>-0.28387738746343194</v>
      </c>
      <c r="GV166">
        <f t="array" ref="GV166:GV168">+MMULT($AD$11:$AF$13,GV158:GV160)</f>
        <v>-0.37969946891363066</v>
      </c>
      <c r="GW166">
        <f t="array" ref="GW166:GW168">+MMULT($AD$11:$AF$13,GW158:GW160)</f>
        <v>0.53526628032650514</v>
      </c>
      <c r="GX166">
        <f t="array" ref="GX166:GX168">+MMULT($AD$11:$AF$13,GX158:GX160)</f>
        <v>7.7287602941571526E-2</v>
      </c>
      <c r="GY166">
        <f t="array" ref="GY166:GY168">+MMULT($AD$11:$AF$13,GY158:GY160)</f>
        <v>7.9435750391751214E-2</v>
      </c>
      <c r="GZ166">
        <f t="array" ref="GZ166:GZ168">+MMULT($AD$11:$AF$13,GZ158:GZ160)</f>
        <v>-0.21237249412410178</v>
      </c>
      <c r="HA166">
        <f t="array" ref="HA166:HA168">+MMULT($AD$11:$AF$13,HA158:HA160)</f>
        <v>0.42934035455582664</v>
      </c>
      <c r="HB166">
        <f t="array" ref="HB166:HB168">+MMULT($AD$11:$AF$13,HB158:HB160)</f>
        <v>2.4840811471758796E-2</v>
      </c>
      <c r="HC166">
        <f t="array" ref="HC166:HC168">+MMULT($AD$11:$AF$13,HC158:HC160)</f>
        <v>0.90857098652535484</v>
      </c>
      <c r="HD166">
        <f t="array" ref="HD166:HD168">+MMULT($AD$11:$AF$13,HD158:HD160)</f>
        <v>-0.73131404614049944</v>
      </c>
      <c r="HE166">
        <f t="array" ref="HE166:HE168">+MMULT($AD$11:$AF$13,HE158:HE160)</f>
        <v>4.2304197033441633E-2</v>
      </c>
      <c r="HF166">
        <f t="array" ref="HF166:HF168">+MMULT($AD$11:$AF$13,HF158:HF160)</f>
        <v>-1.7973217855686632</v>
      </c>
      <c r="HG166">
        <f t="array" ref="HG166:HG168">+MMULT($AD$11:$AF$13,HG158:HG160)</f>
        <v>0.39511505988936518</v>
      </c>
      <c r="HH166">
        <f t="array" ref="HH166:HH168">+MMULT($AD$11:$AF$13,HH158:HH160)</f>
        <v>-0.73988875127234532</v>
      </c>
      <c r="HI166">
        <f t="array" ref="HI166:HI168">+MMULT($AD$11:$AF$13,HI158:HI160)</f>
        <v>-0.4175364730997051</v>
      </c>
      <c r="HJ166">
        <f t="array" ref="HJ166:HJ168">+MMULT($AD$11:$AF$13,HJ158:HJ160)</f>
        <v>1.4915376659213451</v>
      </c>
      <c r="HK166">
        <f t="array" ref="HK166:HK168">+MMULT($AD$11:$AF$13,HK158:HK160)</f>
        <v>1.7581662838495691</v>
      </c>
      <c r="HL166">
        <f t="array" ref="HL166:HL168">+MMULT($AD$11:$AF$13,HL158:HL160)</f>
        <v>-0.56098642135118215</v>
      </c>
      <c r="HM166">
        <f t="array" ref="HM166:HM168">+MMULT($AD$11:$AF$13,HM158:HM160)</f>
        <v>-0.44281843973699569</v>
      </c>
      <c r="HN166">
        <f t="array" ref="HN166:HN168">+MMULT($AD$11:$AF$13,HN158:HN160)</f>
        <v>-0.64955130160983943</v>
      </c>
      <c r="HO166">
        <f t="array" ref="HO166:HO168">+MMULT($AD$11:$AF$13,HO158:HO160)</f>
        <v>-0.93184688947073391</v>
      </c>
      <c r="HP166">
        <f t="array" ref="HP166:HP168">+MMULT($AD$11:$AF$13,HP158:HP160)</f>
        <v>-1.0185597129083297</v>
      </c>
      <c r="HQ166">
        <f t="array" ref="HQ166:HQ168">+MMULT($AD$11:$AF$13,HQ158:HQ160)</f>
        <v>-0.43811179104527453</v>
      </c>
      <c r="HR166">
        <f t="array" ref="HR166:HR168">+MMULT($AD$11:$AF$13,HR158:HR160)</f>
        <v>0.18841697376155211</v>
      </c>
      <c r="HS166">
        <f t="array" ref="HS166:HS168">+MMULT($AD$11:$AF$13,HS158:HS160)</f>
        <v>0.34957473138264172</v>
      </c>
      <c r="HT166">
        <f t="array" ref="HT166:HT168">+MMULT($AD$11:$AF$13,HT158:HT160)</f>
        <v>1.6683216561737835</v>
      </c>
      <c r="HU166">
        <f t="array" ref="HU166:HU168">+MMULT($AD$11:$AF$13,HU158:HU160)</f>
        <v>-1.5287179053226976</v>
      </c>
      <c r="HV166">
        <f t="array" ref="HV166:HV168">+MMULT($AD$11:$AF$13,HV158:HV160)</f>
        <v>1.2969365711006262</v>
      </c>
      <c r="HW166">
        <f t="array" ref="HW166:HW168">+MMULT($AD$11:$AF$13,HW158:HW160)</f>
        <v>0.50398996883864378</v>
      </c>
      <c r="HX166">
        <f t="array" ref="HX166:HX168">+MMULT($AD$11:$AF$13,HX158:HX160)</f>
        <v>0.10188697138354602</v>
      </c>
      <c r="HY166">
        <f t="array" ref="HY166:HY168">+MMULT($AD$11:$AF$13,HY158:HY160)</f>
        <v>0.11408133477672612</v>
      </c>
      <c r="HZ166">
        <f t="array" ref="HZ166:HZ168">+MMULT($AD$11:$AF$13,HZ158:HZ160)</f>
        <v>0.72903871882277904</v>
      </c>
      <c r="IA166">
        <f t="array" ref="IA166:IA168">+MMULT($AD$11:$AF$13,IA158:IA160)</f>
        <v>-0.40171748348161496</v>
      </c>
      <c r="IB166">
        <f t="array" ref="IB166:IB168">+MMULT($AD$11:$AF$13,IB158:IB160)</f>
        <v>0.30965913123644895</v>
      </c>
      <c r="IC166">
        <f t="array" ref="IC166:IC168">+MMULT($AD$11:$AF$13,IC158:IC160)</f>
        <v>0.14375498121503164</v>
      </c>
      <c r="ID166">
        <f t="array" ref="ID166:ID168">+MMULT($AD$11:$AF$13,ID158:ID160)</f>
        <v>-1.0235872920470481</v>
      </c>
      <c r="IE166">
        <f t="array" ref="IE166:IE168">+MMULT($AD$11:$AF$13,IE158:IE160)</f>
        <v>0.76086349348940974</v>
      </c>
      <c r="IF166">
        <f t="array" ref="IF166:IF168">+MMULT($AD$11:$AF$13,IF158:IF160)</f>
        <v>-0.15603578717443081</v>
      </c>
      <c r="IG166">
        <f t="array" ref="IG166:IG168">+MMULT($AD$11:$AF$13,IG158:IG160)</f>
        <v>-2.2490487775897989</v>
      </c>
      <c r="IH166">
        <f t="array" ref="IH166:IH168">+MMULT($AD$11:$AF$13,IH158:IH160)</f>
        <v>1.7350195479571611</v>
      </c>
      <c r="II166">
        <f t="array" ref="II166:II168">+MMULT($AD$11:$AF$13,II158:II160)</f>
        <v>-0.15243600076739983</v>
      </c>
      <c r="IJ166">
        <f t="array" ref="IJ166:IJ168">+MMULT($AD$11:$AF$13,IJ158:IJ160)</f>
        <v>0.10606204797265567</v>
      </c>
      <c r="IK166">
        <f t="array" ref="IK166:IK168">+MMULT($AD$11:$AF$13,IK158:IK160)</f>
        <v>-8.3561147345102783E-4</v>
      </c>
      <c r="IL166">
        <f t="array" ref="IL166:IL168">+MMULT($AD$11:$AF$13,IL158:IL160)</f>
        <v>-0.12866230787172472</v>
      </c>
      <c r="IM166">
        <f t="array" ref="IM166:IM168">+MMULT($AD$11:$AF$13,IM158:IM160)</f>
        <v>2.0970688358786584</v>
      </c>
      <c r="IN166">
        <f t="array" ref="IN166:IN168">+MMULT($AD$11:$AF$13,IN158:IN160)</f>
        <v>-0.53833449463092464</v>
      </c>
      <c r="IO166">
        <f t="array" ref="IO166:IO168">+MMULT($AD$11:$AF$13,IO158:IO160)</f>
        <v>-0.96632853105770711</v>
      </c>
      <c r="IP166">
        <f t="array" ref="IP166:IP168">+MMULT($AD$11:$AF$13,IP158:IP160)</f>
        <v>-0.65777626210594842</v>
      </c>
      <c r="IQ166">
        <f t="array" ref="IQ166:IQ168">+MMULT($AD$11:$AF$13,IQ158:IQ160)</f>
        <v>-1.5517772050561713</v>
      </c>
      <c r="IR166">
        <f t="array" ref="IR166:IR168">+MMULT($AD$11:$AF$13,IR158:IR160)</f>
        <v>0.57270286664836945</v>
      </c>
      <c r="IS166">
        <f t="array" ref="IS166:IS168">+MMULT($AD$11:$AF$13,IS158:IS160)</f>
        <v>-0.62236859210844442</v>
      </c>
      <c r="IT166">
        <f t="array" ref="IT166:IT168">+MMULT($AD$11:$AF$13,IT158:IT160)</f>
        <v>-0.62366224982358498</v>
      </c>
      <c r="IU166">
        <f t="array" ref="IU166:IU168">+MMULT($AD$11:$AF$13,IU158:IU160)</f>
        <v>0.40127036675979216</v>
      </c>
      <c r="IV166">
        <f t="array" ref="IV166:IV168">+MMULT($AD$11:$AF$13,IV158:IV160)</f>
        <v>0.42888826987042805</v>
      </c>
      <c r="IW166">
        <f t="array" ref="IW166:IW168">+MMULT($AD$11:$AF$13,IW158:IW160)</f>
        <v>-3.6347608706046967E-2</v>
      </c>
      <c r="IX166">
        <f t="array" ref="IX166:IX168">+MMULT($AD$11:$AF$13,IX158:IX160)</f>
        <v>0.55353050161660833</v>
      </c>
      <c r="IY166">
        <f t="array" ref="IY166:IY168">+MMULT($AD$11:$AF$13,IY158:IY160)</f>
        <v>7.574355986221018E-2</v>
      </c>
      <c r="IZ166">
        <f t="array" ref="IZ166:IZ168">+MMULT($AD$11:$AF$13,IZ158:IZ160)</f>
        <v>-0.18383452415922613</v>
      </c>
      <c r="JA166">
        <f t="array" ref="JA166:JA168">+MMULT($AD$11:$AF$13,JA158:JA160)</f>
        <v>-1.2117658035569614</v>
      </c>
      <c r="JB166">
        <f t="array" ref="JB166:JB168">+MMULT($AD$11:$AF$13,JB158:JB160)</f>
        <v>-0.64366128399436062</v>
      </c>
      <c r="JC166">
        <f t="array" ref="JC166:JC168">+MMULT($AD$11:$AF$13,JC158:JC160)</f>
        <v>1.0510362843961065</v>
      </c>
      <c r="JD166">
        <f t="array" ref="JD166:JD168">+MMULT($AD$11:$AF$13,JD158:JD160)</f>
        <v>0.31314962244481215</v>
      </c>
      <c r="JE166">
        <f t="array" ref="JE166:JE168">+MMULT($AD$11:$AF$13,JE158:JE160)</f>
        <v>-0.30659985926646594</v>
      </c>
      <c r="JF166">
        <f t="array" ref="JF166:JF168">+MMULT($AD$11:$AF$13,JF158:JF160)</f>
        <v>0.65582484601337065</v>
      </c>
      <c r="JG166">
        <f t="array" ref="JG166:JG168">+MMULT($AD$11:$AF$13,JG158:JG160)</f>
        <v>-2.3102024220225743E-2</v>
      </c>
      <c r="JH166">
        <f t="array" ref="JH166:JH168">+MMULT($AD$11:$AF$13,JH158:JH160)</f>
        <v>1.2703957224932256</v>
      </c>
      <c r="JI166">
        <f t="array" ref="JI166:JI168">+MMULT($AD$11:$AF$13,JI158:JI160)</f>
        <v>-1.0329389866821505E-2</v>
      </c>
      <c r="JJ166">
        <f t="array" ref="JJ166:JJ168">+MMULT($AD$11:$AF$13,JJ158:JJ160)</f>
        <v>0.7962572531889015</v>
      </c>
      <c r="JK166">
        <f t="array" ref="JK166:JK168">+MMULT($AD$11:$AF$13,JK158:JK160)</f>
        <v>-0.8555012124231357</v>
      </c>
      <c r="JL166">
        <f t="array" ref="JL166:JL168">+MMULT($AD$11:$AF$13,JL158:JL160)</f>
        <v>-0.61729630129754365</v>
      </c>
      <c r="JM166">
        <f t="array" ref="JM166:JM168">+MMULT($AD$11:$AF$13,JM158:JM160)</f>
        <v>0.37955241719178673</v>
      </c>
      <c r="JN166">
        <f t="array" ref="JN166:JN168">+MMULT($AD$11:$AF$13,JN158:JN160)</f>
        <v>-0.48976668912110333</v>
      </c>
      <c r="JO166">
        <f t="array" ref="JO166:JO168">+MMULT($AD$11:$AF$13,JO158:JO160)</f>
        <v>0.27430908961642436</v>
      </c>
      <c r="JP166">
        <f t="array" ref="JP166:JP168">+MMULT($AD$11:$AF$13,JP158:JP160)</f>
        <v>-0.11455329131642795</v>
      </c>
      <c r="JQ166">
        <f t="array" ref="JQ166:JQ168">+MMULT($AD$11:$AF$13,JQ158:JQ160)</f>
        <v>-5.0873934201711685E-2</v>
      </c>
      <c r="JR166">
        <f t="array" ref="JR166:JR168">+MMULT($AD$11:$AF$13,JR158:JR160)</f>
        <v>-2.3365485264578032</v>
      </c>
      <c r="JS166">
        <f t="array" ref="JS166:JS168">+MMULT($AD$11:$AF$13,JS158:JS160)</f>
        <v>0.26330405670329288</v>
      </c>
      <c r="JT166">
        <f t="array" ref="JT166:JT168">+MMULT($AD$11:$AF$13,JT158:JT160)</f>
        <v>-0.66338012501946064</v>
      </c>
      <c r="JU166">
        <f t="array" ref="JU166:JU168">+MMULT($AD$11:$AF$13,JU158:JU160)</f>
        <v>0.79757475712920589</v>
      </c>
      <c r="JV166">
        <f t="array" ref="JV166:JV168">+MMULT($AD$11:$AF$13,JV158:JV160)</f>
        <v>-0.88346687298407822</v>
      </c>
      <c r="JW166">
        <f t="array" ref="JW166:JW168">+MMULT($AD$11:$AF$13,JW158:JW160)</f>
        <v>1.1469716354158337</v>
      </c>
      <c r="JX166">
        <f t="array" ref="JX166:JX168">+MMULT($AD$11:$AF$13,JX158:JX160)</f>
        <v>-0.63066707846547532</v>
      </c>
      <c r="JY166">
        <f t="array" ref="JY166:JY168">+MMULT($AD$11:$AF$13,JY158:JY160)</f>
        <v>-1.2804787013666872</v>
      </c>
      <c r="JZ166">
        <f t="array" ref="JZ166:JZ168">+MMULT($AD$11:$AF$13,JZ158:JZ160)</f>
        <v>1.366953062552644</v>
      </c>
      <c r="KA166">
        <f t="array" ref="KA166:KA168">+MMULT($AD$11:$AF$13,KA158:KA160)</f>
        <v>-1.2572683755405087</v>
      </c>
      <c r="KB166">
        <f t="array" ref="KB166:KB168">+MMULT($AD$11:$AF$13,KB158:KB160)</f>
        <v>-1.6560805939229908</v>
      </c>
      <c r="KC166">
        <f t="array" ref="KC166:KC168">+MMULT($AD$11:$AF$13,KC158:KC160)</f>
        <v>0.83143043530562721</v>
      </c>
      <c r="KD166">
        <f t="array" ref="KD166:KD168">+MMULT($AD$11:$AF$13,KD158:KD160)</f>
        <v>-1.4866849591004951</v>
      </c>
      <c r="KE166">
        <f t="array" ref="KE166:KE168">+MMULT($AD$11:$AF$13,KE158:KE160)</f>
        <v>0.6665059677013595</v>
      </c>
      <c r="KF166">
        <f t="array" ref="KF166:KF168">+MMULT($AD$11:$AF$13,KF158:KF160)</f>
        <v>4.8864889731654641E-2</v>
      </c>
      <c r="KG166">
        <f t="array" ref="KG166:KG168">+MMULT($AD$11:$AF$13,KG158:KG160)</f>
        <v>2.2858037593090623</v>
      </c>
      <c r="KH166">
        <f t="array" ref="KH166:KH168">+MMULT($AD$11:$AF$13,KH158:KH160)</f>
        <v>-1.0444527390654448</v>
      </c>
      <c r="KI166">
        <f t="array" ref="KI166:KI168">+MMULT($AD$11:$AF$13,KI158:KI160)</f>
        <v>-0.30113013136950051</v>
      </c>
      <c r="KJ166">
        <f t="array" ref="KJ166:KJ168">+MMULT($AD$11:$AF$13,KJ158:KJ160)</f>
        <v>3.3762280461196109E-3</v>
      </c>
      <c r="KK166">
        <f t="array" ref="KK166:KK168">+MMULT($AD$11:$AF$13,KK158:KK160)</f>
        <v>-1.3405552912962269E-2</v>
      </c>
      <c r="KL166">
        <f t="array" ref="KL166:KL168">+MMULT($AD$11:$AF$13,KL158:KL160)</f>
        <v>1.0977172573398357</v>
      </c>
      <c r="KM166">
        <f t="array" ref="KM166:KM168">+MMULT($AD$11:$AF$13,KM158:KM160)</f>
        <v>-9.0218218536686483E-4</v>
      </c>
      <c r="KN166">
        <f t="array" ref="KN166:KN168">+MMULT($AD$11:$AF$13,KN158:KN160)</f>
        <v>-1.5447147480368018</v>
      </c>
      <c r="KO166">
        <f t="array" ref="KO166:KO168">+MMULT($AD$11:$AF$13,KO158:KO160)</f>
        <v>-0.24169440874124004</v>
      </c>
      <c r="KP166">
        <f t="array" ref="KP166:KP168">+MMULT($AD$11:$AF$13,KP158:KP160)</f>
        <v>-0.92713924718629759</v>
      </c>
      <c r="KQ166">
        <f t="array" ref="KQ166:KQ168">+MMULT($AD$11:$AF$13,KQ158:KQ160)</f>
        <v>0.54847410828915022</v>
      </c>
      <c r="KR166">
        <f t="array" ref="KR166:KR168">+MMULT($AD$11:$AF$13,KR158:KR160)</f>
        <v>-0.6504336119409031</v>
      </c>
      <c r="KS166">
        <f t="array" ref="KS166:KS168">+MMULT($AD$11:$AF$13,KS158:KS160)</f>
        <v>0.48009605122443411</v>
      </c>
      <c r="KT166">
        <f t="array" ref="KT166:KT168">+MMULT($AD$11:$AF$13,KT158:KT160)</f>
        <v>-1.5117234955225711</v>
      </c>
      <c r="KU166">
        <f t="array" ref="KU166:KU168">+MMULT($AD$11:$AF$13,KU158:KU160)</f>
        <v>0.27979272781140202</v>
      </c>
      <c r="KV166">
        <f t="array" ref="KV166:KV168">+MMULT($AD$11:$AF$13,KV158:KV160)</f>
        <v>-0.8863681637123505</v>
      </c>
      <c r="KW166">
        <f t="array" ref="KW166:KW168">+MMULT($AD$11:$AF$13,KW158:KW160)</f>
        <v>0.47094903668865506</v>
      </c>
      <c r="KX166">
        <f t="array" ref="KX166:KX168">+MMULT($AD$11:$AF$13,KX158:KX160)</f>
        <v>-0.74103734445107228</v>
      </c>
      <c r="KY166">
        <f t="array" ref="KY166:KY168">+MMULT($AD$11:$AF$13,KY158:KY160)</f>
        <v>-0.26554361468326743</v>
      </c>
      <c r="KZ166">
        <f t="array" ref="KZ166:KZ168">+MMULT($AD$11:$AF$13,KZ158:KZ160)</f>
        <v>-1.2268882846817233E-2</v>
      </c>
      <c r="LA166">
        <f t="array" ref="LA166:LA168">+MMULT($AD$11:$AF$13,LA158:LA160)</f>
        <v>1.1727772254140145</v>
      </c>
      <c r="LB166">
        <f t="array" ref="LB166:LB168">+MMULT($AD$11:$AF$13,LB158:LB160)</f>
        <v>1.3980246939411822</v>
      </c>
      <c r="LC166">
        <f t="array" ref="LC166:LC168">+MMULT($AD$11:$AF$13,LC158:LC160)</f>
        <v>0.21643827551454364</v>
      </c>
      <c r="LD166">
        <f t="array" ref="LD166:LD168">+MMULT($AD$11:$AF$13,LD158:LD160)</f>
        <v>0.34617366351864309</v>
      </c>
      <c r="LE166">
        <f t="array" ref="LE166:LE168">+MMULT($AD$11:$AF$13,LE158:LE160)</f>
        <v>0.44061564468748216</v>
      </c>
      <c r="LF166">
        <f t="array" ref="LF166:LF168">+MMULT($AD$11:$AF$13,LF158:LF160)</f>
        <v>-1.3840229853991228</v>
      </c>
      <c r="LG166">
        <f t="array" ref="LG166:LG168">+MMULT($AD$11:$AF$13,LG158:LG160)</f>
        <v>-1.0741373150236171</v>
      </c>
      <c r="LH166">
        <f t="array" ref="LH166:LH168">+MMULT($AD$11:$AF$13,LH158:LH160)</f>
        <v>0.96190505628980705</v>
      </c>
      <c r="LI166">
        <f t="array" ref="LI166:LI168">+MMULT($AD$11:$AF$13,LI158:LI160)</f>
        <v>0.31993188631850622</v>
      </c>
      <c r="LJ166">
        <f t="array" ref="LJ166:LJ168">+MMULT($AD$11:$AF$13,LJ158:LJ160)</f>
        <v>0.12872987217635573</v>
      </c>
      <c r="LK166">
        <f t="array" ref="LK166:LK168">+MMULT($AD$11:$AF$13,LK158:LK160)</f>
        <v>-6.2665892545251276E-2</v>
      </c>
      <c r="LL166">
        <f t="array" ref="LL166:LL168">+MMULT($AD$11:$AF$13,LL158:LL160)</f>
        <v>-1.0190883042327958</v>
      </c>
      <c r="LM166">
        <f t="array" ref="LM166:LM168">+MMULT($AD$11:$AF$13,LM158:LM160)</f>
        <v>0.10559108502566901</v>
      </c>
      <c r="LN166">
        <f t="array" ref="LN166:LN168">+MMULT($AD$11:$AF$13,LN158:LN160)</f>
        <v>0.67954587849514225</v>
      </c>
      <c r="LO166">
        <f t="array" ref="LO166:LO168">+MMULT($AD$11:$AF$13,LO158:LO160)</f>
        <v>-1.0083455797964669</v>
      </c>
      <c r="LP166">
        <f t="array" ref="LP166:LP168">+MMULT($AD$11:$AF$13,LP158:LP160)</f>
        <v>-0.24363986327752676</v>
      </c>
      <c r="LQ166">
        <f t="array" ref="LQ166:LQ168">+MMULT($AD$11:$AF$13,LQ158:LQ160)</f>
        <v>-0.58996852725973503</v>
      </c>
      <c r="LR166">
        <f t="array" ref="LR166:LR168">+MMULT($AD$11:$AF$13,LR158:LR160)</f>
        <v>-0.42016055146044728</v>
      </c>
      <c r="LS166">
        <f t="array" ref="LS166:LS168">+MMULT($AD$11:$AF$13,LS158:LS160)</f>
        <v>0.6221102580025023</v>
      </c>
      <c r="LT166">
        <f t="array" ref="LT166:LT168">+MMULT($AD$11:$AF$13,LT158:LT160)</f>
        <v>1.652869302267588</v>
      </c>
      <c r="LU166">
        <f t="array" ref="LU166:LU168">+MMULT($AD$11:$AF$13,LU158:LU160)</f>
        <v>-0.8863681637123505</v>
      </c>
      <c r="LV166">
        <f t="array" ref="LV166:LV168">+MMULT($AD$11:$AF$13,LV158:LV160)</f>
        <v>-1.8218357050371339</v>
      </c>
      <c r="LW166">
        <f t="array" ref="LW166:LW168">+MMULT($AD$11:$AF$13,LW158:LW160)</f>
        <v>1.3124167456028462</v>
      </c>
      <c r="LX166">
        <f t="array" ref="LX166:LX168">+MMULT($AD$11:$AF$13,LX158:LX160)</f>
        <v>-0.12670294303742577</v>
      </c>
      <c r="LY166">
        <f t="array" ref="LY166:LY168">+MMULT($AD$11:$AF$13,LY158:LY160)</f>
        <v>0.43258642195626007</v>
      </c>
      <c r="LZ166">
        <f t="array" ref="LZ166:LZ168">+MMULT($AD$11:$AF$13,LZ158:LZ160)</f>
        <v>0.56856554658243585</v>
      </c>
      <c r="MA166">
        <f t="array" ref="MA166:MA168">+MMULT($AD$11:$AF$13,MA158:MA160)</f>
        <v>-0.1840401978512646</v>
      </c>
      <c r="MB166">
        <f t="array" ref="MB166:MB168">+MMULT($AD$11:$AF$13,MB158:MB160)</f>
        <v>-1.2173855639539162</v>
      </c>
      <c r="MC166">
        <f t="array" ref="MC166:MC168">+MMULT($AD$11:$AF$13,MC158:MC160)</f>
        <v>-6.6553820839679187E-2</v>
      </c>
      <c r="MD166">
        <f t="array" ref="MD166:MD168">+MMULT($AD$11:$AF$13,MD158:MD160)</f>
        <v>1.2435011548792276</v>
      </c>
      <c r="ME166">
        <f t="array" ref="ME166:ME168">+MMULT($AD$11:$AF$13,ME158:ME160)</f>
        <v>-0.25289816019740391</v>
      </c>
      <c r="MF166">
        <f t="array" ref="MF166:MF168">+MMULT($AD$11:$AF$13,MF158:MF160)</f>
        <v>-0.8423221986492303</v>
      </c>
      <c r="MG166">
        <f t="array" ref="MG166:MG168">+MMULT($AD$11:$AF$13,MG158:MG160)</f>
        <v>-4.8797325427023641E-2</v>
      </c>
      <c r="MH166">
        <f t="array" ref="MH166:MH168">+MMULT($AD$11:$AF$13,MH158:MH160)</f>
        <v>0.45295904698793649</v>
      </c>
      <c r="MI166">
        <f t="array" ref="MI166:MI168">+MMULT($AD$11:$AF$13,MI158:MI160)</f>
        <v>1.1963969114388395</v>
      </c>
      <c r="MJ166">
        <f t="array" ref="MJ166:MJ168">+MMULT($AD$11:$AF$13,MJ158:MJ160)</f>
        <v>-1.2559528587856346</v>
      </c>
      <c r="MK166">
        <f t="array" ref="MK166:MK168">+MMULT($AD$11:$AF$13,MK158:MK160)</f>
        <v>-1.781010967556568</v>
      </c>
      <c r="ML166">
        <f t="array" ref="ML166:ML168">+MMULT($AD$11:$AF$13,ML158:ML160)</f>
        <v>0.48048553956877749</v>
      </c>
      <c r="MM166">
        <f t="array" ref="MM166:MM168">+MMULT($AD$11:$AF$13,MM158:MM160)</f>
        <v>0.8447723982848192</v>
      </c>
      <c r="MN166">
        <f t="array" ref="MN166:MN168">+MMULT($AD$11:$AF$13,MN158:MN160)</f>
        <v>0.15555985626386834</v>
      </c>
      <c r="MO166">
        <f t="array" ref="MO166:MO168">+MMULT($AD$11:$AF$13,MO158:MO160)</f>
        <v>0.59628082177915764</v>
      </c>
      <c r="MP166">
        <f t="array" ref="MP166:MP168">+MMULT($AD$11:$AF$13,MP158:MP160)</f>
        <v>-0.63066707846547532</v>
      </c>
      <c r="MQ166">
        <f t="array" ref="MQ166:MQ168">+MMULT($AD$11:$AF$13,MQ158:MQ160)</f>
        <v>-2.905463817675976E-2</v>
      </c>
      <c r="MR166">
        <f t="array" ref="MR166:MR168">+MMULT($AD$11:$AF$13,MR158:MR160)</f>
        <v>-0.72055244344258262</v>
      </c>
      <c r="MS166">
        <f t="array" ref="MS166:MS168">+MMULT($AD$11:$AF$13,MS158:MS160)</f>
        <v>9.1056810788282996E-2</v>
      </c>
      <c r="MT166">
        <f t="array" ref="MT166:MT168">+MMULT($AD$11:$AF$13,MT158:MT160)</f>
        <v>0.82775811663038945</v>
      </c>
      <c r="MU166">
        <f t="array" ref="MU166:MU168">+MMULT($AD$11:$AF$13,MU158:MU160)</f>
        <v>-0.19656840839673906</v>
      </c>
      <c r="MV166">
        <f t="array" ref="MV166:MV168">+MMULT($AD$11:$AF$13,MV158:MV160)</f>
        <v>-0.67125534087983263</v>
      </c>
      <c r="MW166">
        <f t="array" ref="MW166:MW168">+MMULT($AD$11:$AF$13,MW158:MW160)</f>
        <v>-7.2456755160455119E-2</v>
      </c>
      <c r="MX166">
        <f t="array" ref="MX166:MX168">+MMULT($AD$11:$AF$13,MX158:MX160)</f>
        <v>-1.1659015638250954</v>
      </c>
      <c r="MY166">
        <f t="array" ref="MY166:MY168">+MMULT($AD$11:$AF$13,MY158:MY160)</f>
        <v>-7.5610418438378499E-2</v>
      </c>
      <c r="MZ166">
        <f t="array" ref="MZ166:MZ168">+MMULT($AD$11:$AF$13,MZ158:MZ160)</f>
        <v>1.0130432861537517</v>
      </c>
      <c r="NA166">
        <f t="array" ref="NA166:NA168">+MMULT($AD$11:$AF$13,NA158:NA160)</f>
        <v>0.51381262642073278</v>
      </c>
      <c r="NB166">
        <f t="array" ref="NB166:NB168">+MMULT($AD$11:$AF$13,NB158:NB160)</f>
        <v>0.64217288210704826</v>
      </c>
      <c r="NC166">
        <f t="array" ref="NC166:NC168">+MMULT($AD$11:$AF$13,NC158:NC160)</f>
        <v>-0.10309915449604334</v>
      </c>
      <c r="ND166">
        <f t="array" ref="ND166:ND168">+MMULT($AD$11:$AF$13,ND158:ND160)</f>
        <v>0.19060685210576858</v>
      </c>
      <c r="NE166">
        <f t="array" ref="NE166:NE168">+MMULT($AD$11:$AF$13,NE158:NE160)</f>
        <v>0.47156705135748567</v>
      </c>
      <c r="NF166">
        <f t="array" ref="NF166:NF168">+MMULT($AD$11:$AF$13,NF158:NF160)</f>
        <v>0.73074571110742692</v>
      </c>
      <c r="NG166">
        <f t="array" ref="NG166:NG168">+MMULT($AD$11:$AF$13,NG158:NG160)</f>
        <v>0.60704341806978968</v>
      </c>
      <c r="NH166">
        <f t="array" ref="NH166:NH168">+MMULT($AD$11:$AF$13,NH158:NH160)</f>
        <v>0.72074023246574814</v>
      </c>
      <c r="NI166">
        <f t="array" ref="NI166:NI168">+MMULT($AD$11:$AF$13,NI158:NI160)</f>
        <v>-1.1860714959428786</v>
      </c>
      <c r="NJ166">
        <f t="array" ref="NJ166:NJ168">+MMULT($AD$11:$AF$13,NJ158:NJ160)</f>
        <v>-4.2170062016894799E-2</v>
      </c>
      <c r="NK166">
        <f t="array" ref="NK166:NK168">+MMULT($AD$11:$AF$13,NK158:NK160)</f>
        <v>-1.7297813271628284</v>
      </c>
      <c r="NL166">
        <f t="array" ref="NL166:NL168">+MMULT($AD$11:$AF$13,NL158:NL160)</f>
        <v>1.9424499119160483</v>
      </c>
      <c r="NM166">
        <f t="array" ref="NM166:NM168">+MMULT($AD$11:$AF$13,NM158:NM160)</f>
        <v>-1.0106904586042487</v>
      </c>
      <c r="NN166">
        <f t="array" ref="NN166:NN168">+MMULT($AD$11:$AF$13,NN158:NN160)</f>
        <v>-0.16487478796850971</v>
      </c>
      <c r="NO166">
        <f t="array" ref="NO166:NO168">+MMULT($AD$11:$AF$13,NO158:NO160)</f>
        <v>-0.14151840401320256</v>
      </c>
      <c r="NP166">
        <f t="array" ref="NP166:NP168">+MMULT($AD$11:$AF$13,NP158:NP160)</f>
        <v>0.5385769312534241</v>
      </c>
      <c r="NQ166">
        <f t="array" ref="NQ166:NQ168">+MMULT($AD$11:$AF$13,NQ158:NQ160)</f>
        <v>-2.2797627156008788</v>
      </c>
      <c r="NR166">
        <f t="array" ref="NR166:NR168">+MMULT($AD$11:$AF$13,NR158:NR160)</f>
        <v>-0.15882182114774435</v>
      </c>
      <c r="NS166">
        <f t="array" ref="NS166:NS168">+MMULT($AD$11:$AF$13,NS158:NS160)</f>
        <v>0.17659520763655764</v>
      </c>
      <c r="NT166">
        <f t="array" ref="NT166:NT168">+MMULT($AD$11:$AF$13,NT158:NT160)</f>
        <v>-0.79990970000983608</v>
      </c>
      <c r="NU166">
        <f t="array" ref="NU166:NU168">+MMULT($AD$11:$AF$13,NU158:NU160)</f>
        <v>3.8956783176061716E-2</v>
      </c>
      <c r="NV166">
        <f t="array" ref="NV166:NV168">+MMULT($AD$11:$AF$13,NV158:NV160)</f>
        <v>1.3386038752036493</v>
      </c>
      <c r="NW166">
        <f t="array" ref="NW166:NW168">+MMULT($AD$11:$AF$13,NW158:NW160)</f>
        <v>-5.7639306999248012E-2</v>
      </c>
      <c r="NX166">
        <f t="array" ref="NX166:NX168">+MMULT($AD$11:$AF$13,NX158:NX160)</f>
        <v>1.2110663142854876</v>
      </c>
      <c r="NY166">
        <f t="array" ref="NY166:NY168">+MMULT($AD$11:$AF$13,NY158:NY160)</f>
        <v>0.76105823766158143</v>
      </c>
      <c r="NZ166">
        <f t="array" ref="NZ166:NZ168">+MMULT($AD$11:$AF$13,NZ158:NZ160)</f>
        <v>-0.55434723482847137</v>
      </c>
      <c r="OA166">
        <f t="array" ref="OA166:OA168">+MMULT($AD$11:$AF$13,OA158:OA160)</f>
        <v>0.60296471997405066</v>
      </c>
      <c r="OB166">
        <f t="array" ref="OB166:OB168">+MMULT($AD$11:$AF$13,OB158:OB160)</f>
        <v>0.14565274330099059</v>
      </c>
      <c r="OC166">
        <f t="array" ref="OC166:OC168">+MMULT($AD$11:$AF$13,OC158:OC160)</f>
        <v>2.7717262382152049E-2</v>
      </c>
      <c r="OD166">
        <f t="array" ref="OD166:OD168">+MMULT($AD$11:$AF$13,OD158:OD160)</f>
        <v>-0.77770489001140131</v>
      </c>
      <c r="OE166">
        <f t="array" ref="OE166:OE168">+MMULT($AD$11:$AF$13,OE158:OE160)</f>
        <v>0.18096502839783901</v>
      </c>
      <c r="OF166">
        <f t="array" ref="OF166:OF168">+MMULT($AD$11:$AF$13,OF158:OF160)</f>
        <v>-1.311800718119446</v>
      </c>
      <c r="OG166">
        <f t="array" ref="OG166:OG168">+MMULT($AD$11:$AF$13,OG158:OG160)</f>
        <v>-1.3932395514249634</v>
      </c>
      <c r="OH166">
        <f t="array" ref="OH166:OH168">+MMULT($AD$11:$AF$13,OH158:OH160)</f>
        <v>-0.99047482122156782</v>
      </c>
      <c r="OI166">
        <f t="array" ref="OI166:OI168">+MMULT($AD$11:$AF$13,OI158:OI160)</f>
        <v>-0.539061804498423</v>
      </c>
      <c r="OJ166">
        <f t="array" ref="OJ166:OJ168">+MMULT($AD$11:$AF$13,OJ158:OJ160)</f>
        <v>-1.7799458361659146</v>
      </c>
      <c r="OK166">
        <f t="array" ref="OK166:OK168">+MMULT($AD$11:$AF$13,OK158:OK160)</f>
        <v>-0.26582380782894305</v>
      </c>
      <c r="OL166">
        <f t="array" ref="OL166:OL168">+MMULT($AD$11:$AF$13,OL158:OL160)</f>
        <v>5.6767926188051161E-2</v>
      </c>
      <c r="OM166">
        <f t="array" ref="OM166:OM168">+MMULT($AD$11:$AF$13,OM158:OM160)</f>
        <v>-0.78019085898473606</v>
      </c>
      <c r="ON166">
        <f t="array" ref="ON166:ON168">+MMULT($AD$11:$AF$13,ON158:ON160)</f>
        <v>-1.807973099475197</v>
      </c>
      <c r="OO166">
        <f t="array" ref="OO166:OO168">+MMULT($AD$11:$AF$13,OO158:OO160)</f>
        <v>1.151414982038037</v>
      </c>
      <c r="OP166">
        <f t="array" ref="OP166:OP168">+MMULT($AD$11:$AF$13,OP158:OP160)</f>
        <v>0.18308336806656386</v>
      </c>
      <c r="OQ166">
        <f t="array" ref="OQ166:OQ168">+MMULT($AD$11:$AF$13,OQ158:OQ160)</f>
        <v>1.573262653928829</v>
      </c>
      <c r="OR166">
        <f t="array" ref="OR166:OR168">+MMULT($AD$11:$AF$13,OR158:OR160)</f>
        <v>-0.3323319234037248</v>
      </c>
      <c r="OS166">
        <f t="array" ref="OS166:OS168">+MMULT($AD$11:$AF$13,OS158:OS160)</f>
        <v>1.8194987749710734</v>
      </c>
      <c r="OT166">
        <f t="array" ref="OT166:OT168">+MMULT($AD$11:$AF$13,OT158:OT160)</f>
        <v>-1.4881077838686068</v>
      </c>
      <c r="OU166">
        <f t="array" ref="OU166:OU168">+MMULT($AD$11:$AF$13,OU158:OU160)</f>
        <v>5.0338387728239509E-2</v>
      </c>
      <c r="OV166">
        <f t="array" ref="OV166:OV168">+MMULT($AD$11:$AF$13,OV158:OV160)</f>
        <v>-2.0608543685964431</v>
      </c>
      <c r="OW166">
        <f t="array" ref="OW166:OW168">+MMULT($AD$11:$AF$13,OW158:OW160)</f>
        <v>0.27831525544395652</v>
      </c>
      <c r="OX166">
        <f t="array" ref="OX166:OX168">+MMULT($AD$11:$AF$13,OX158:OX160)</f>
        <v>-0.90262334053239668</v>
      </c>
      <c r="OY166">
        <f t="array" ref="OY166:OY168">+MMULT($AD$11:$AF$13,OY158:OY160)</f>
        <v>1.593977074854521</v>
      </c>
      <c r="OZ166">
        <f t="array" ref="OZ166:OZ168">+MMULT($AD$11:$AF$13,OZ158:OZ160)</f>
        <v>-0.26379389791186758</v>
      </c>
      <c r="PA166">
        <f t="array" ref="PA166:PA168">+MMULT($AD$11:$AF$13,PA158:PA160)</f>
        <v>0.83258697722607555</v>
      </c>
      <c r="PB166">
        <f t="array" ref="PB166:PB168">+MMULT($AD$11:$AF$13,PB158:PB160)</f>
        <v>-0.14721169027107936</v>
      </c>
      <c r="PC166">
        <f t="array" ref="PC166:PC168">+MMULT($AD$11:$AF$13,PC158:PC160)</f>
        <v>0.96104857936933763</v>
      </c>
      <c r="PD166">
        <f t="array" ref="PD166:PD168">+MMULT($AD$11:$AF$13,PD158:PD160)</f>
        <v>0.1331255263482313</v>
      </c>
      <c r="PE166">
        <f t="array" ref="PE166:PE168">+MMULT($AD$11:$AF$13,PE158:PE160)</f>
        <v>-0.70100946832806621</v>
      </c>
      <c r="PF166">
        <f t="array" ref="PF166:PF168">+MMULT($AD$11:$AF$13,PF158:PF160)</f>
        <v>-1.7715758111333921E-3</v>
      </c>
      <c r="PG166">
        <f t="array" ref="PG166:PG168">+MMULT($AD$11:$AF$13,PG158:PG160)</f>
        <v>1.6028756912115096</v>
      </c>
      <c r="PH166">
        <f t="array" ref="PH166:PH168">+MMULT($AD$11:$AF$13,PH158:PH160)</f>
        <v>0.34335484098572921</v>
      </c>
      <c r="PI166">
        <f t="array" ref="PI166:PI168">+MMULT($AD$11:$AF$13,PI158:PI160)</f>
        <v>-0.49485885178630729</v>
      </c>
      <c r="PJ166">
        <f t="array" ref="PJ166:PJ168">+MMULT($AD$11:$AF$13,PJ158:PJ160)</f>
        <v>-5.9649345062020222E-2</v>
      </c>
      <c r="PK166">
        <f t="array" ref="PK166:PK168">+MMULT($AD$11:$AF$13,PK158:PK160)</f>
        <v>0.95738619662125135</v>
      </c>
      <c r="PL166">
        <f t="array" ref="PL166:PL168">+MMULT($AD$11:$AF$13,PL158:PL160)</f>
        <v>-2.1707377741516112</v>
      </c>
      <c r="PM166">
        <f t="array" ref="PM166:PM168">+MMULT($AD$11:$AF$13,PM158:PM160)</f>
        <v>-0.89502235626140925</v>
      </c>
      <c r="PN166">
        <f t="array" ref="PN166:PN168">+MMULT($AD$11:$AF$13,PN158:PN160)</f>
        <v>-0.62323103058520479</v>
      </c>
      <c r="PO166">
        <f t="array" ref="PO166:PO168">+MMULT($AD$11:$AF$13,PO158:PO160)</f>
        <v>0.30489386057453322</v>
      </c>
      <c r="PP166">
        <f t="array" ref="PP166:PP168">+MMULT($AD$11:$AF$13,PP158:PP160)</f>
        <v>0.62521523523738276</v>
      </c>
      <c r="PQ166">
        <f t="array" ref="PQ166:PQ168">+MMULT($AD$11:$AF$13,PQ158:PQ160)</f>
        <v>0.99251168628764941</v>
      </c>
      <c r="PR166">
        <f t="array" ref="PR166:PR168">+MMULT($AD$11:$AF$13,PR158:PR160)</f>
        <v>-0.91873146563059882</v>
      </c>
      <c r="PS166">
        <f t="array" ref="PS166:PS168">+MMULT($AD$11:$AF$13,PS158:PS160)</f>
        <v>-1.6679083216042763</v>
      </c>
      <c r="PT166">
        <f t="array" ref="PT166:PT168">+MMULT($AD$11:$AF$13,PT158:PT160)</f>
        <v>0.29978281964774117</v>
      </c>
      <c r="PU166">
        <f t="array" ref="PU166:PU168">+MMULT($AD$11:$AF$13,PU158:PU160)</f>
        <v>-0.44578530758446872</v>
      </c>
      <c r="PV166">
        <f t="array" ref="PV166:PV168">+MMULT($AD$11:$AF$13,PV158:PV160)</f>
        <v>-0.34711360222718607</v>
      </c>
      <c r="PW166">
        <f t="array" ref="PW166:PW168">+MMULT($AD$11:$AF$13,PW158:PW160)</f>
        <v>-0.87636467225610204</v>
      </c>
      <c r="PX166">
        <f t="array" ref="PX166:PX168">+MMULT($AD$11:$AF$13,PX158:PX160)</f>
        <v>-0.41222373285173525</v>
      </c>
      <c r="PY166">
        <f t="array" ref="PY166:PY168">+MMULT($AD$11:$AF$13,PY158:PY160)</f>
        <v>0.49572327744849803</v>
      </c>
      <c r="PZ166">
        <f t="array" ref="PZ166:PZ168">+MMULT($AD$11:$AF$13,PZ158:PZ160)</f>
        <v>-0.26974750546111675</v>
      </c>
      <c r="QA166">
        <f t="array" ref="QA166:QA168">+MMULT($AD$11:$AF$13,QA158:QA160)</f>
        <v>-0.41080388886176911</v>
      </c>
      <c r="QB166">
        <f t="array" ref="QB166:QB168">+MMULT($AD$11:$AF$13,QB158:QB160)</f>
        <v>-0.10141600843655935</v>
      </c>
      <c r="QC166">
        <f t="array" ref="QC166:QC168">+MMULT($AD$11:$AF$13,QC158:QC160)</f>
        <v>1.0901103115125574</v>
      </c>
      <c r="QD166">
        <f t="array" ref="QD166:QD168">+MMULT($AD$11:$AF$13,QD158:QD160)</f>
        <v>-0.67305175650884508</v>
      </c>
      <c r="QE166">
        <f t="array" ref="QE166:QE168">+MMULT($AD$11:$AF$13,QE158:QE160)</f>
        <v>1.0597699643623784</v>
      </c>
      <c r="QF166">
        <f t="array" ref="QF166:QF168">+MMULT($AD$11:$AF$13,QF158:QF160)</f>
        <v>4.3173590659208158E-2</v>
      </c>
      <c r="QG166">
        <f t="array" ref="QG166:QG168">+MMULT($AD$11:$AF$13,QG158:QG160)</f>
        <v>-1.0715798073747909</v>
      </c>
      <c r="QH166">
        <f t="array" ref="QH166:QH168">+MMULT($AD$11:$AF$13,QH158:QH160)</f>
        <v>-0.22568862369269949</v>
      </c>
      <c r="QI166">
        <f t="array" ref="QI166:QI168">+MMULT($AD$11:$AF$13,QI158:QI160)</f>
        <v>0.99060200108910856</v>
      </c>
      <c r="QJ166">
        <f t="array" ref="QJ166:QJ168">+MMULT($AD$11:$AF$13,QJ158:QJ160)</f>
        <v>0.20666132319735206</v>
      </c>
      <c r="QK166">
        <f t="array" ref="QK166:QK168">+MMULT($AD$11:$AF$13,QK158:QK160)</f>
        <v>0.32709171542396176</v>
      </c>
      <c r="QL166">
        <f t="array" ref="QL166:QL168">+MMULT($AD$11:$AF$13,QL158:QL160)</f>
        <v>-0.32150474358660724</v>
      </c>
      <c r="QM166">
        <f t="array" ref="QM166:QM168">+MMULT($AD$11:$AF$13,QM158:QM160)</f>
        <v>-0.95035156019790623</v>
      </c>
      <c r="QN166">
        <f t="array" ref="QN166:QN168">+MMULT($AD$11:$AF$13,QN158:QN160)</f>
        <v>-0.30141429888603677</v>
      </c>
      <c r="QO166">
        <f t="array" ref="QO166:QO168">+MMULT($AD$11:$AF$13,QO158:QO160)</f>
        <v>-0.68735353005088318</v>
      </c>
      <c r="QP166">
        <f t="array" ref="QP166:QP168">+MMULT($AD$11:$AF$13,QP158:QP160)</f>
        <v>0.52425926022794334</v>
      </c>
      <c r="QQ166">
        <f t="array" ref="QQ166:QQ168">+MMULT($AD$11:$AF$13,QQ158:QQ160)</f>
        <v>0.87968724629560291</v>
      </c>
      <c r="QR166">
        <f t="array" ref="QR166:QR168">+MMULT($AD$11:$AF$13,QR158:QR160)</f>
        <v>-0.41237277175900949</v>
      </c>
      <c r="QS166">
        <f t="array" ref="QS166:QS168">+MMULT($AD$11:$AF$13,QS158:QS160)</f>
        <v>-1.5141160667806806</v>
      </c>
      <c r="QT166">
        <f t="array" ref="QT166:QT168">+MMULT($AD$11:$AF$13,QT158:QT160)</f>
        <v>0.32014550875226599</v>
      </c>
      <c r="QU166">
        <f t="array" ref="QU166:QU168">+MMULT($AD$11:$AF$13,QU158:QU160)</f>
        <v>-1.1530087047531565</v>
      </c>
      <c r="QV166">
        <f t="array" ref="QV166:QV168">+MMULT($AD$11:$AF$13,QV158:QV160)</f>
        <v>-3.2333494136793518E-2</v>
      </c>
      <c r="QW166">
        <f t="array" ref="QW166:QW168">+MMULT($AD$11:$AF$13,QW158:QW160)</f>
        <v>0.97350624483203552</v>
      </c>
      <c r="QX166">
        <f t="array" ref="QX166:QX168">+MMULT($AD$11:$AF$13,QX158:QX160)</f>
        <v>0.70082466008304611</v>
      </c>
      <c r="QY166">
        <f t="array" ref="QY166:QY168">+MMULT($AD$11:$AF$13,QY158:QY160)</f>
        <v>-0.25199200364117641</v>
      </c>
      <c r="QZ166">
        <f t="array" ref="QZ166:QZ168">+MMULT($AD$11:$AF$13,QZ158:QZ160)</f>
        <v>0.39971141978970337</v>
      </c>
      <c r="RA166">
        <f t="array" ref="RA166:RA168">+MMULT($AD$11:$AF$13,RA158:RA160)</f>
        <v>0.44433963018390837</v>
      </c>
      <c r="RB166">
        <f t="array" ref="RB166:RB168">+MMULT($AD$11:$AF$13,RB158:RB160)</f>
        <v>-0.47986355052908625</v>
      </c>
      <c r="RC166">
        <f t="array" ref="RC166:RC168">+MMULT($AD$11:$AF$13,RC158:RC160)</f>
        <v>0.86352546719078194</v>
      </c>
      <c r="RD166">
        <f t="array" ref="RD166:RD168">+MMULT($AD$11:$AF$13,RD158:RD160)</f>
        <v>0.21940315617658629</v>
      </c>
      <c r="RE166">
        <f t="array" ref="RE166:RE168">+MMULT($AD$11:$AF$13,RE158:RE160)</f>
        <v>4.2639037778451142E-2</v>
      </c>
      <c r="RF166">
        <f t="array" ref="RF166:RF168">+MMULT($AD$11:$AF$13,RF158:RF160)</f>
        <v>-0.87514851477274402</v>
      </c>
      <c r="RG166">
        <f t="array" ref="RG166:RG168">+MMULT($AD$11:$AF$13,RG158:RG160)</f>
        <v>0.5849399545283015</v>
      </c>
      <c r="RH166">
        <f t="array" ref="RH166:RH168">+MMULT($AD$11:$AF$13,RH158:RH160)</f>
        <v>0.63249131469051223</v>
      </c>
      <c r="RI166">
        <f t="array" ref="RI166:RI168">+MMULT($AD$11:$AF$13,RI158:RI160)</f>
        <v>0.92315891476935963</v>
      </c>
      <c r="RJ166">
        <f t="array" ref="RJ166:RJ168">+MMULT($AD$11:$AF$13,RJ158:RJ160)</f>
        <v>-0.25206155513123768</v>
      </c>
      <c r="RK166">
        <f t="array" ref="RK166:RK168">+MMULT($AD$11:$AF$13,RK158:RK160)</f>
        <v>4.8999024748201475E-2</v>
      </c>
      <c r="RL166">
        <f t="array" ref="RL166:RL168">+MMULT($AD$11:$AF$13,RL158:RL160)</f>
        <v>0.2127172707962629</v>
      </c>
      <c r="RM166">
        <f t="array" ref="RM166:RM168">+MMULT($AD$11:$AF$13,RM158:RM160)</f>
        <v>-0.42692791144341391</v>
      </c>
      <c r="RN166">
        <f t="array" ref="RN166:RN168">+MMULT($AD$11:$AF$13,RN158:RN160)</f>
        <v>-0.19115531528453789</v>
      </c>
      <c r="RO166">
        <f t="array" ref="RO166:RO168">+MMULT($AD$11:$AF$13,RO158:RO160)</f>
        <v>-2.2433336322921889E-2</v>
      </c>
      <c r="RP166">
        <f t="array" ref="RP166:RP168">+MMULT($AD$11:$AF$13,RP158:RP160)</f>
        <v>0.29086433143644935</v>
      </c>
      <c r="RQ166">
        <f t="array" ref="RQ166:RQ168">+MMULT($AD$11:$AF$13,RQ158:RQ160)</f>
        <v>-1.5508074585661735</v>
      </c>
      <c r="RR166">
        <f t="array" ref="RR166:RR168">+MMULT($AD$11:$AF$13,RR158:RR160)</f>
        <v>-1.353929049242304</v>
      </c>
      <c r="RS166">
        <f t="array" ref="RS166:RS168">+MMULT($AD$11:$AF$13,RS158:RS160)</f>
        <v>0.3214332049111156</v>
      </c>
      <c r="RT166">
        <f t="array" ref="RT166:RT168">+MMULT($AD$11:$AF$13,RT158:RT160)</f>
        <v>-0.6078084844604642</v>
      </c>
      <c r="RU166">
        <f t="array" ref="RU166:RU168">+MMULT($AD$11:$AF$13,RU158:RU160)</f>
        <v>-0.5505924479578751</v>
      </c>
      <c r="RV166">
        <f t="array" ref="RV166:RV168">+MMULT($AD$11:$AF$13,RV158:RV160)</f>
        <v>0.28627492668511723</v>
      </c>
      <c r="RW166">
        <f t="array" ref="RW166:RW168">+MMULT($AD$11:$AF$13,RW158:RW160)</f>
        <v>0.85313050020475978</v>
      </c>
      <c r="RX166">
        <f t="array" ref="RX166:RX168">+MMULT($AD$11:$AF$13,RX158:RX160)</f>
        <v>0.67873311965413985</v>
      </c>
      <c r="RY166">
        <f t="array" ref="RY166:RY168">+MMULT($AD$11:$AF$13,RY158:RY160)</f>
        <v>0.6762054197867684</v>
      </c>
      <c r="RZ166">
        <f t="array" ref="RZ166:RZ168">+MMULT($AD$11:$AF$13,RZ158:RZ160)</f>
        <v>-0.4683219775497674</v>
      </c>
      <c r="SA166">
        <f t="array" ref="SA166:SA168">+MMULT($AD$11:$AF$13,SA158:SA160)</f>
        <v>-9.0586841434011495E-2</v>
      </c>
      <c r="SB166">
        <f t="array" ref="SB166:SB168">+MMULT($AD$11:$AF$13,SB158:SB160)</f>
        <v>3.8488801007220533E-2</v>
      </c>
      <c r="SC166">
        <f t="array" ref="SC166:SC168">+MMULT($AD$11:$AF$13,SC158:SC160)</f>
        <v>0.18910155914229854</v>
      </c>
      <c r="SD166">
        <f t="array" ref="SD166:SD168">+MMULT($AD$11:$AF$13,SD158:SD160)</f>
        <v>-2.9322908209853431E-2</v>
      </c>
      <c r="SE166">
        <f t="array" ref="SE166:SE168">+MMULT($AD$11:$AF$13,SE158:SE160)</f>
        <v>-0.92036095768346415</v>
      </c>
      <c r="SF166">
        <f t="array" ref="SF166:SF168">+MMULT($AD$11:$AF$13,SF158:SF160)</f>
        <v>-0.36483730908024131</v>
      </c>
      <c r="SG166">
        <f t="array" ref="SG166:SG168">+MMULT($AD$11:$AF$13,SG158:SG160)</f>
        <v>3.5143374335270934E-2</v>
      </c>
    </row>
    <row r="167" spans="1:501">
      <c r="A167" t="s">
        <v>536</v>
      </c>
      <c r="B167">
        <v>-1.1293764762520855</v>
      </c>
      <c r="C167">
        <v>-6.7294689301888146</v>
      </c>
      <c r="D167">
        <v>18.478459403043249</v>
      </c>
      <c r="E167">
        <v>1.5766199580340201</v>
      </c>
      <c r="F167">
        <v>11.457199952658829</v>
      </c>
      <c r="G167">
        <v>-4.4267264487417055</v>
      </c>
      <c r="H167">
        <v>5.857599271944065</v>
      </c>
      <c r="I167">
        <v>0.36126369055417962</v>
      </c>
      <c r="J167">
        <v>-5.6867906176342347</v>
      </c>
      <c r="K167">
        <v>8.9640312734877661</v>
      </c>
      <c r="L167">
        <v>-15.159783478402852</v>
      </c>
      <c r="M167">
        <v>-11.66157714927718</v>
      </c>
      <c r="N167">
        <v>-8.8510890736423917</v>
      </c>
      <c r="O167">
        <v>-9.9893882290943417</v>
      </c>
      <c r="P167">
        <v>-18.152476713502804</v>
      </c>
      <c r="Q167">
        <v>5.4652507948963542</v>
      </c>
      <c r="R167">
        <v>-3.2954392376253803</v>
      </c>
      <c r="S167">
        <v>1.4275381452452447</v>
      </c>
      <c r="T167">
        <v>9.2009037147469819</v>
      </c>
      <c r="U167">
        <v>-10.707351913057037</v>
      </c>
      <c r="V167">
        <v>14.758567210294364</v>
      </c>
      <c r="W167">
        <v>-13.630996560198593</v>
      </c>
      <c r="X167">
        <v>-1.7361257579912628</v>
      </c>
      <c r="Y167">
        <v>12.204418339924006</v>
      </c>
      <c r="Z167">
        <v>5.277203473142607</v>
      </c>
      <c r="AA167">
        <v>-1.0822372920169863</v>
      </c>
      <c r="AB167">
        <v>-6.9855820479530877</v>
      </c>
      <c r="AC167">
        <v>2.1098438150889001</v>
      </c>
      <c r="AD167">
        <v>0.61399808954089452</v>
      </c>
      <c r="AE167">
        <v>1.2591865268618974</v>
      </c>
      <c r="AF167">
        <v>20.543806978113114</v>
      </c>
      <c r="AG167">
        <v>8.3192296193695139</v>
      </c>
      <c r="AH167">
        <v>3.8358882176252012</v>
      </c>
      <c r="AI167">
        <v>-12.258060955892105</v>
      </c>
      <c r="AJ167">
        <v>-4.7746274297003755</v>
      </c>
      <c r="AK167">
        <v>-3.2309795209807812</v>
      </c>
      <c r="AL167">
        <v>-6.9080560953527836</v>
      </c>
      <c r="AM167">
        <v>0.70266211348838259</v>
      </c>
      <c r="AN167">
        <v>4.5898565587528646</v>
      </c>
      <c r="AO167">
        <v>-14.230120204339768</v>
      </c>
      <c r="AP167">
        <v>-8.8282952092617002</v>
      </c>
      <c r="AQ167">
        <v>9.2375156239664165</v>
      </c>
      <c r="AR167">
        <v>4.6094850140934911</v>
      </c>
      <c r="AS167">
        <v>-1.6850927649958154</v>
      </c>
      <c r="AT167">
        <v>-6.3461253861220399</v>
      </c>
      <c r="AU167">
        <v>-3.1815790400824508</v>
      </c>
      <c r="AV167">
        <v>18.665059828443091</v>
      </c>
      <c r="AW167">
        <v>7.6336674303214078</v>
      </c>
      <c r="AX167">
        <v>6.6635955120886834</v>
      </c>
      <c r="AY167">
        <v>-14.103864679058667</v>
      </c>
      <c r="AZ167">
        <v>0.23282023854064915</v>
      </c>
      <c r="BA167">
        <v>-7.5869332607267621</v>
      </c>
      <c r="BB167">
        <v>5.0973493553681397</v>
      </c>
      <c r="BC167">
        <v>24.407058199800822</v>
      </c>
      <c r="BD167">
        <v>4.7553397461301588</v>
      </c>
      <c r="BE167">
        <v>4.5203491306113994</v>
      </c>
      <c r="BF167">
        <v>7.418062098084528</v>
      </c>
      <c r="BG167">
        <v>-4.1233807314635555</v>
      </c>
      <c r="BH167">
        <v>5.51345541179791</v>
      </c>
      <c r="BI167">
        <v>24.204749216966778</v>
      </c>
      <c r="BJ167">
        <v>-11.852525537503762</v>
      </c>
      <c r="BK167">
        <v>19.581121884490095</v>
      </c>
      <c r="BL167">
        <v>0.54928370737033727</v>
      </c>
      <c r="BM167">
        <v>8.0670163325465332</v>
      </c>
      <c r="BN167">
        <v>-2.4007476257509173</v>
      </c>
      <c r="BO167">
        <v>7.8816655025287599</v>
      </c>
      <c r="BP167">
        <v>10.900244277442454</v>
      </c>
      <c r="BQ167">
        <v>16.88794386797154</v>
      </c>
      <c r="BR167">
        <v>-12.318185348516002</v>
      </c>
      <c r="BS167">
        <v>-8.0261402525610688</v>
      </c>
      <c r="BT167">
        <v>11.058942824832895</v>
      </c>
      <c r="BU167">
        <v>-6.8092478529190759</v>
      </c>
      <c r="BV167">
        <v>4.3214983929968334</v>
      </c>
      <c r="BW167">
        <v>-0.92296243816148515</v>
      </c>
      <c r="BX167">
        <v>3.1927169721490731</v>
      </c>
      <c r="BY167">
        <v>6.1395222596872019</v>
      </c>
      <c r="BZ167">
        <v>7.7612458534220856</v>
      </c>
      <c r="CA167">
        <v>-8.3861339137718467</v>
      </c>
      <c r="CB167">
        <v>9.6695277845164185</v>
      </c>
      <c r="CC167">
        <v>9.3774549364149919</v>
      </c>
      <c r="CD167">
        <v>16.170307127554885</v>
      </c>
      <c r="CE167">
        <v>15.518934004597622</v>
      </c>
      <c r="CF167">
        <v>10.758358568781805</v>
      </c>
      <c r="CG167">
        <v>6.1799096234619784</v>
      </c>
      <c r="CH167">
        <v>-10.235513598130087</v>
      </c>
      <c r="CI167">
        <v>13.681092865878398</v>
      </c>
      <c r="CJ167">
        <v>5.5941169168516209</v>
      </c>
      <c r="CK167">
        <v>-12.063666264173516</v>
      </c>
      <c r="CL167">
        <v>5.4569486744660427</v>
      </c>
      <c r="CM167">
        <v>-2.788902533807335</v>
      </c>
      <c r="CN167">
        <v>4.2765173228785578</v>
      </c>
      <c r="CO167">
        <v>-4.0024294367802771</v>
      </c>
      <c r="CP167">
        <v>1.9061440676678862</v>
      </c>
      <c r="CQ167">
        <v>-2.3231891389713111</v>
      </c>
      <c r="CR167">
        <v>3.3979728048501157</v>
      </c>
      <c r="CS167">
        <v>-7.3654691798994634</v>
      </c>
      <c r="CT167">
        <v>17.697305635562596</v>
      </c>
      <c r="CU167">
        <v>2.7135335812797043</v>
      </c>
      <c r="CV167">
        <v>5.0774757096422229</v>
      </c>
      <c r="CW167">
        <v>2.5471840875256522</v>
      </c>
      <c r="CX167">
        <v>2.1816075073333923</v>
      </c>
      <c r="CY167">
        <v>0.77012209921694474</v>
      </c>
      <c r="CZ167">
        <v>2.0101762022424916</v>
      </c>
      <c r="DA167">
        <v>7.9406672423454303</v>
      </c>
      <c r="DB167">
        <v>-0.29885568089015724</v>
      </c>
      <c r="DC167">
        <v>-9.1066328174941606</v>
      </c>
      <c r="DD167">
        <v>6.8052853877555473</v>
      </c>
      <c r="DE167">
        <v>0.57470090387012052</v>
      </c>
      <c r="DF167">
        <v>3.7546956535673193</v>
      </c>
      <c r="DG167">
        <v>3.1024086925019221</v>
      </c>
      <c r="DH167">
        <v>-2.6845385249280667</v>
      </c>
      <c r="DI167">
        <v>4.1710772023572229</v>
      </c>
      <c r="DJ167">
        <v>6.6642363597515919</v>
      </c>
      <c r="DK167">
        <v>5.2793406443563589</v>
      </c>
      <c r="DL167">
        <v>-14.51225539569341</v>
      </c>
      <c r="DM167">
        <v>2.4822016167401739</v>
      </c>
      <c r="DN167">
        <v>-4.1580949751727578</v>
      </c>
      <c r="DO167">
        <v>5.9167460202931528</v>
      </c>
      <c r="DP167">
        <v>19.772024228191622</v>
      </c>
      <c r="DQ167">
        <v>-3.1966590399192629</v>
      </c>
      <c r="DR167">
        <v>3.9867508284973336</v>
      </c>
      <c r="DS167">
        <v>7.5255558277338563</v>
      </c>
      <c r="DT167">
        <v>-0.70220888829926231</v>
      </c>
      <c r="DU167">
        <v>-15.045911709021468</v>
      </c>
      <c r="DV167">
        <v>1.9145234116973908</v>
      </c>
      <c r="DW167">
        <v>4.9203248103233665</v>
      </c>
      <c r="DX167">
        <v>-19.128730827521895</v>
      </c>
      <c r="DY167">
        <v>-11.854849341932562</v>
      </c>
      <c r="DZ167">
        <v>2.1948773415911131</v>
      </c>
      <c r="EA167">
        <v>5.4397638197348659</v>
      </c>
      <c r="EB167">
        <v>-3.154695438078182</v>
      </c>
      <c r="EC167">
        <v>8.1701097770284115</v>
      </c>
      <c r="ED167">
        <v>7.284694721239493</v>
      </c>
      <c r="EE167">
        <v>21.044252700132059</v>
      </c>
      <c r="EF167">
        <v>-9.6419627888449799</v>
      </c>
      <c r="EG167">
        <v>-11.64500485318025</v>
      </c>
      <c r="EH167">
        <v>2.5288454113192191</v>
      </c>
      <c r="EI167">
        <v>-24.933100727224566</v>
      </c>
      <c r="EJ167">
        <v>17.256450537581962</v>
      </c>
      <c r="EK167">
        <v>5.2121671309626905</v>
      </c>
      <c r="EL167">
        <v>5.4743081745812034</v>
      </c>
      <c r="EM167">
        <v>2.8226210040310002</v>
      </c>
      <c r="EN167">
        <v>11.675048776095961</v>
      </c>
      <c r="EO167">
        <v>-5.5635839512794041</v>
      </c>
      <c r="EP167">
        <v>-6.1783821781263173</v>
      </c>
      <c r="EQ167">
        <v>10.326428695005921</v>
      </c>
      <c r="ER167">
        <v>15.354083040850407</v>
      </c>
      <c r="ES167">
        <v>7.7816104048457353</v>
      </c>
      <c r="ET167">
        <v>-6.4704524469145639</v>
      </c>
      <c r="EU167">
        <v>-1.5633681330055016</v>
      </c>
      <c r="EV167">
        <v>1.0778329148875645</v>
      </c>
      <c r="EW167">
        <v>-13.735371171300663</v>
      </c>
      <c r="EX167">
        <v>15.332751847599226</v>
      </c>
      <c r="EY167">
        <v>-5.8638213844797242</v>
      </c>
      <c r="EZ167">
        <v>5.0510307951013225</v>
      </c>
      <c r="FA167">
        <v>-25.774606805249633</v>
      </c>
      <c r="FB167">
        <v>16.147095590496249</v>
      </c>
      <c r="FC167">
        <v>-18.072572649105876</v>
      </c>
      <c r="FD167">
        <v>7.9028218890921913</v>
      </c>
      <c r="FE167">
        <v>2.4267157779056987</v>
      </c>
      <c r="FF167">
        <v>15.216332759606535</v>
      </c>
      <c r="FG167">
        <v>2.2741235679238669</v>
      </c>
      <c r="FH167">
        <v>-23.910037061543765</v>
      </c>
      <c r="FI167">
        <v>-11.944744017205556</v>
      </c>
      <c r="FJ167">
        <v>-4.7030026766554398</v>
      </c>
      <c r="FK167">
        <v>-16.133325063014524</v>
      </c>
      <c r="FL167">
        <v>7.230105777827931</v>
      </c>
      <c r="FM167">
        <v>-16.719197587297927</v>
      </c>
      <c r="FN167">
        <v>6.5769897989743988</v>
      </c>
      <c r="FO167">
        <v>5.4481749563394759</v>
      </c>
      <c r="FP167">
        <v>12.516755840187576</v>
      </c>
      <c r="FQ167">
        <v>-12.745879424818828</v>
      </c>
      <c r="FR167">
        <v>0.71748259819623139</v>
      </c>
      <c r="FS167">
        <v>-2.589251238963564</v>
      </c>
      <c r="FT167">
        <v>16.312075242715203</v>
      </c>
      <c r="FU167">
        <v>-3.7970254190818657</v>
      </c>
      <c r="FV167">
        <v>6.2258014387862719</v>
      </c>
      <c r="FW167">
        <v>-2.2784324501706652</v>
      </c>
      <c r="FX167">
        <v>13.36442962499676</v>
      </c>
      <c r="FY167">
        <v>-7.8484430350335446</v>
      </c>
      <c r="FZ167">
        <v>-0.76712807892204937</v>
      </c>
      <c r="GA167">
        <v>-20.316617635652765</v>
      </c>
      <c r="GB167">
        <v>-12.399040863280685</v>
      </c>
      <c r="GC167">
        <v>-6.2390836939179497</v>
      </c>
      <c r="GD167">
        <v>16.509881239562329</v>
      </c>
      <c r="GE167">
        <v>-0.2746171364320133</v>
      </c>
      <c r="GF167">
        <v>22.239563415096249</v>
      </c>
      <c r="GG167">
        <v>-8.4445642955538993</v>
      </c>
      <c r="GH167">
        <v>9.6148383618999471</v>
      </c>
      <c r="GI167">
        <v>8.8704075502105706</v>
      </c>
      <c r="GJ167">
        <v>11.686370369826506</v>
      </c>
      <c r="GK167">
        <v>2.3649781077589402</v>
      </c>
      <c r="GL167">
        <v>-17.675683078336444</v>
      </c>
      <c r="GM167">
        <v>8.8987004584076743</v>
      </c>
      <c r="GN167">
        <v>-9.0147437076058612</v>
      </c>
      <c r="GO167">
        <v>8.8310943098437811</v>
      </c>
      <c r="GP167">
        <v>7.0275570488596681</v>
      </c>
      <c r="GQ167">
        <v>1.9338022628650151</v>
      </c>
      <c r="GR167">
        <v>16.442525376351277</v>
      </c>
      <c r="GS167">
        <v>-20.883532270490289</v>
      </c>
      <c r="GT167">
        <v>-6.038289035272431</v>
      </c>
      <c r="GU167">
        <v>7.3457951186541939</v>
      </c>
      <c r="GV167">
        <v>5.3822397283700303</v>
      </c>
      <c r="GW167">
        <v>11.349625237733218</v>
      </c>
      <c r="GX167">
        <v>3.4193383154088965</v>
      </c>
      <c r="GY167">
        <v>-0.68027807991756362</v>
      </c>
      <c r="GZ167">
        <v>4.9336879633403745</v>
      </c>
      <c r="HA167">
        <v>3.2143840604070837</v>
      </c>
      <c r="HB167">
        <v>6.8146341084044328</v>
      </c>
      <c r="HC167">
        <v>-18.759030785637595</v>
      </c>
      <c r="HD167">
        <v>8.9532734637231535</v>
      </c>
      <c r="HE167">
        <v>2.0059369720753506</v>
      </c>
      <c r="HF167">
        <v>0.82455970480743623</v>
      </c>
      <c r="HG167">
        <v>16.888244090325795</v>
      </c>
      <c r="HH167">
        <v>3.1445686270084496</v>
      </c>
      <c r="HI167">
        <v>-5.8255173057576073</v>
      </c>
      <c r="HJ167">
        <v>-1.6115724687513415</v>
      </c>
      <c r="HK167">
        <v>3.6554712696886584</v>
      </c>
      <c r="HL167">
        <v>-9.9808861620442748</v>
      </c>
      <c r="HM167">
        <v>0.64835697417048199</v>
      </c>
      <c r="HN167">
        <v>21.927172293998968</v>
      </c>
      <c r="HO167">
        <v>2.3457206254810758</v>
      </c>
      <c r="HP167">
        <v>-6.8332992914549386</v>
      </c>
      <c r="HQ167">
        <v>-13.142438920721629</v>
      </c>
      <c r="HR167">
        <v>-9.5404531429561796</v>
      </c>
      <c r="HS167">
        <v>-3.3961066428797881</v>
      </c>
      <c r="HT167">
        <v>-16.483206540037216</v>
      </c>
      <c r="HU167">
        <v>25.875149675301866</v>
      </c>
      <c r="HV167">
        <v>-3.0860474297606499</v>
      </c>
      <c r="HW167">
        <v>-7.2682381965393787</v>
      </c>
      <c r="HX167">
        <v>16.425296070837454</v>
      </c>
      <c r="HY167">
        <v>-8.4804835639292406</v>
      </c>
      <c r="HZ167">
        <v>-4.9102278022794188</v>
      </c>
      <c r="IA167">
        <v>-11.43100176845272</v>
      </c>
      <c r="IB167">
        <v>-22.796695453203604</v>
      </c>
      <c r="IC167">
        <v>9.446352142439725</v>
      </c>
      <c r="ID167">
        <v>19.456982002565674</v>
      </c>
      <c r="IE167">
        <v>-5.171392584577986</v>
      </c>
      <c r="IF167">
        <v>-13.772159869664684</v>
      </c>
      <c r="IG167">
        <v>6.1597146611148226</v>
      </c>
      <c r="IH167">
        <v>-7.5658046083396266</v>
      </c>
      <c r="II167">
        <v>-12.496476657337556</v>
      </c>
      <c r="IJ167">
        <v>-17.646068948075953</v>
      </c>
      <c r="IK167">
        <v>2.7885068253355958</v>
      </c>
      <c r="IL167">
        <v>-3.9325742217305661</v>
      </c>
      <c r="IM167">
        <v>1.290296587203172</v>
      </c>
      <c r="IN167">
        <v>12.562635383114987</v>
      </c>
      <c r="IO167">
        <v>17.685786718500726</v>
      </c>
      <c r="IP167">
        <v>8.4129200685051941</v>
      </c>
      <c r="IQ167">
        <v>11.5779424662562</v>
      </c>
      <c r="IR167">
        <v>2.2377820405585087</v>
      </c>
      <c r="IS167">
        <v>6.3111042855370068</v>
      </c>
      <c r="IT167">
        <v>14.352050037652356</v>
      </c>
      <c r="IU167">
        <v>4.9674333737545666</v>
      </c>
      <c r="IV167">
        <v>10.767880133782516</v>
      </c>
      <c r="IW167">
        <v>4.6669058454291319</v>
      </c>
      <c r="IX167">
        <v>10.546204742103306</v>
      </c>
      <c r="IY167">
        <v>13.034654531176093</v>
      </c>
      <c r="IZ167">
        <v>-3.0275958817268021</v>
      </c>
      <c r="JA167">
        <v>15.173591197297684</v>
      </c>
      <c r="JB167">
        <v>0.6918382865838667</v>
      </c>
      <c r="JC167">
        <v>-7.4812653380763283</v>
      </c>
      <c r="JD167">
        <v>-8.4888951916787736</v>
      </c>
      <c r="JE167">
        <v>-10.943087125372186</v>
      </c>
      <c r="JF167">
        <v>-14.060623059355972</v>
      </c>
      <c r="JG167">
        <v>0.93409260857755583</v>
      </c>
      <c r="JH167">
        <v>-17.325049882960656</v>
      </c>
      <c r="JI167">
        <v>3.9382628962820783</v>
      </c>
      <c r="JJ167">
        <v>-0.80702404150876828</v>
      </c>
      <c r="JK167">
        <v>6.0286398212196683</v>
      </c>
      <c r="JL167">
        <v>-7.5641226389273939</v>
      </c>
      <c r="JM167">
        <v>-29.531010455271495</v>
      </c>
      <c r="JN167">
        <v>1.2621149999668613</v>
      </c>
      <c r="JO167">
        <v>2.1158408895547107</v>
      </c>
      <c r="JP167">
        <v>3.1497187942440883</v>
      </c>
      <c r="JQ167">
        <v>11.272808140415371</v>
      </c>
      <c r="JR167">
        <v>-5.6622260384226841</v>
      </c>
      <c r="JS167">
        <v>5.7332131002512092</v>
      </c>
      <c r="JT167">
        <v>14.161963177249433</v>
      </c>
      <c r="JU167">
        <v>-0.18023902171116035</v>
      </c>
      <c r="JV167">
        <v>-13.302688421182584</v>
      </c>
      <c r="JW167">
        <v>-5.6866462024497899</v>
      </c>
      <c r="JX167">
        <v>-2.8558063692961153</v>
      </c>
      <c r="JY167">
        <v>1.4674848736194035</v>
      </c>
      <c r="JZ167">
        <v>13.661039514978349</v>
      </c>
      <c r="KA167">
        <v>-9.2720957276360583</v>
      </c>
      <c r="KB167">
        <v>15.377646617959041</v>
      </c>
      <c r="KC167">
        <v>-5.8308628916294047</v>
      </c>
      <c r="KD167">
        <v>16.675786764786476</v>
      </c>
      <c r="KE167">
        <v>5.1137910488020308</v>
      </c>
      <c r="KF167">
        <v>-5.6853802911277844</v>
      </c>
      <c r="KG167">
        <v>-1.3480129846272682</v>
      </c>
      <c r="KH167">
        <v>9.1073129990320805</v>
      </c>
      <c r="KI167">
        <v>8.0630577420308569</v>
      </c>
      <c r="KJ167">
        <v>-9.2739412552741705</v>
      </c>
      <c r="KK167">
        <v>5.9701683924101747</v>
      </c>
      <c r="KL167">
        <v>-17.646169879215346</v>
      </c>
      <c r="KM167">
        <v>-3.1225837288220166</v>
      </c>
      <c r="KN167">
        <v>3.4176570652762486</v>
      </c>
      <c r="KO167">
        <v>21.749456539220144</v>
      </c>
      <c r="KP167">
        <v>21.957568542316491</v>
      </c>
      <c r="KQ167">
        <v>-3.967598139489203</v>
      </c>
      <c r="KR167">
        <v>-11.36586486098162</v>
      </c>
      <c r="KS167">
        <v>14.742265461705259</v>
      </c>
      <c r="KT167">
        <v>13.922648146013675</v>
      </c>
      <c r="KU167">
        <v>-9.6580669058245316</v>
      </c>
      <c r="KV167">
        <v>29.876671039438833</v>
      </c>
      <c r="KW167">
        <v>9.4987458158787064</v>
      </c>
      <c r="KX167">
        <v>8.2756808679628957</v>
      </c>
      <c r="KY167">
        <v>15.926371853068632</v>
      </c>
      <c r="KZ167">
        <v>3.1085196883465489</v>
      </c>
      <c r="LA167">
        <v>2.4580500562215981</v>
      </c>
      <c r="LB167">
        <v>-16.234992036657033</v>
      </c>
      <c r="LC167">
        <v>-1.3902745504094161</v>
      </c>
      <c r="LD167">
        <v>10.267050408958314</v>
      </c>
      <c r="LE167">
        <v>-2.0177084983026967</v>
      </c>
      <c r="LF167">
        <v>-8.1865977198501483</v>
      </c>
      <c r="LG167">
        <v>8.9720620356171885</v>
      </c>
      <c r="LH167">
        <v>-3.7468106596625534</v>
      </c>
      <c r="LI167">
        <v>-3.6719152629030334</v>
      </c>
      <c r="LJ167">
        <v>-1.2895053107241357</v>
      </c>
      <c r="LK167">
        <v>9.7823114074160813</v>
      </c>
      <c r="LL167">
        <v>3.2794453671546471</v>
      </c>
      <c r="LM167">
        <v>12.654670806927841</v>
      </c>
      <c r="LN167">
        <v>17.546281435289398</v>
      </c>
      <c r="LO167">
        <v>-10.70355815737757</v>
      </c>
      <c r="LP167">
        <v>-4.2589151824358504</v>
      </c>
      <c r="LQ167">
        <v>-4.0067577785009059</v>
      </c>
      <c r="LR167">
        <v>-20.274842540947308</v>
      </c>
      <c r="LS167">
        <v>3.6055296241171528</v>
      </c>
      <c r="LT167">
        <v>4.6844555705865858</v>
      </c>
      <c r="LU167">
        <v>-2.2240507317805172</v>
      </c>
      <c r="LV167">
        <v>13.358410245801393</v>
      </c>
      <c r="LW167">
        <v>-3.8996610827205451</v>
      </c>
      <c r="LX167">
        <v>14.167210395647675</v>
      </c>
      <c r="LY167">
        <v>22.541780898750545</v>
      </c>
      <c r="LZ167">
        <v>-12.948213835392155</v>
      </c>
      <c r="MA167">
        <v>-9.7320738509126947</v>
      </c>
      <c r="MB167">
        <v>-6.882395185830652</v>
      </c>
      <c r="MC167">
        <v>14.91254185483667</v>
      </c>
      <c r="MD167">
        <v>1.3758679940090601</v>
      </c>
      <c r="ME167">
        <v>-7.4536911305519693</v>
      </c>
      <c r="MF167">
        <v>-21.809966513951164</v>
      </c>
      <c r="MG167">
        <v>-3.9031542933706422</v>
      </c>
      <c r="MH167">
        <v>5.0534306547115779</v>
      </c>
      <c r="MI167">
        <v>-20.443709929313219</v>
      </c>
      <c r="MJ167">
        <v>-9.2780096040919986</v>
      </c>
      <c r="MK167">
        <v>-13.315733099248956</v>
      </c>
      <c r="ML167">
        <v>-1.7923109713716743</v>
      </c>
      <c r="MM167">
        <v>4.1978410163166782</v>
      </c>
      <c r="MN167">
        <v>-0.54507835383599224</v>
      </c>
      <c r="MO167">
        <v>1.8697531096996829</v>
      </c>
      <c r="MP167">
        <v>10.601693674067738</v>
      </c>
      <c r="MQ167">
        <v>11.36773846567238</v>
      </c>
      <c r="MR167">
        <v>1.3689376008596312</v>
      </c>
      <c r="MS167">
        <v>6.7598970285439917</v>
      </c>
      <c r="MT167">
        <v>-0.95904621826476633</v>
      </c>
      <c r="MU167">
        <v>8.6202444355859438</v>
      </c>
      <c r="MV167">
        <v>-9.418768196106619</v>
      </c>
      <c r="MW167">
        <v>4.12812759353376</v>
      </c>
      <c r="MX167">
        <v>-13.512344197755484</v>
      </c>
      <c r="MY167">
        <v>-13.31572115202351</v>
      </c>
      <c r="MZ167">
        <v>-2.7384616355384548</v>
      </c>
      <c r="NA167">
        <v>-7.3482641735979737</v>
      </c>
      <c r="NB167">
        <v>-2.8598900305535429</v>
      </c>
      <c r="NC167">
        <v>20.70159775566621</v>
      </c>
      <c r="ND167">
        <v>6.7059759587372501</v>
      </c>
      <c r="NE167">
        <v>-12.082956717684088</v>
      </c>
      <c r="NF167">
        <v>-8.0670860950629546</v>
      </c>
      <c r="NG167">
        <v>-0.41812157555599833</v>
      </c>
      <c r="NH167">
        <v>6.471588148950298</v>
      </c>
      <c r="NI167">
        <v>-0.26415680122211826</v>
      </c>
      <c r="NJ167">
        <v>-13.568637618969412</v>
      </c>
      <c r="NK167">
        <v>6.2536145313806113</v>
      </c>
      <c r="NL167">
        <v>-15.553233647005737</v>
      </c>
      <c r="NM167">
        <v>-14.717819467199735</v>
      </c>
      <c r="NN167">
        <v>-8.2590735663773085</v>
      </c>
      <c r="NO167">
        <v>2.0022814162427922</v>
      </c>
      <c r="NP167">
        <v>6.3684636817159639</v>
      </c>
      <c r="NQ167">
        <v>9.5652613935995241</v>
      </c>
      <c r="NR167">
        <v>-0.31345207597736574</v>
      </c>
      <c r="NS167">
        <v>-9.8345842683336304</v>
      </c>
      <c r="NT167">
        <v>-4.0046773466813352</v>
      </c>
      <c r="NU167">
        <v>-9.1982401970432353</v>
      </c>
      <c r="NV167">
        <v>4.2190751129788193</v>
      </c>
      <c r="NW167">
        <v>-11.057692392774756</v>
      </c>
      <c r="NX167">
        <v>12.739793968856386</v>
      </c>
      <c r="NY167">
        <v>11.017242094344121</v>
      </c>
      <c r="NZ167">
        <v>3.9250946114714012</v>
      </c>
      <c r="OA167">
        <v>-1.3164540764543124</v>
      </c>
      <c r="OB167">
        <v>-8.6828547680639279</v>
      </c>
      <c r="OC167">
        <v>12.050967639358916</v>
      </c>
      <c r="OD167">
        <v>2.4583752047595246</v>
      </c>
      <c r="OE167">
        <v>20.520658401946179</v>
      </c>
      <c r="OF167">
        <v>18.502128622399717</v>
      </c>
      <c r="OG167">
        <v>28.983373006895192</v>
      </c>
      <c r="OH167">
        <v>6.8447856300255872</v>
      </c>
      <c r="OI167">
        <v>-2.0487115972268688</v>
      </c>
      <c r="OJ167">
        <v>10.596065239676674</v>
      </c>
      <c r="OK167">
        <v>6.4291522845942781</v>
      </c>
      <c r="OL167">
        <v>1.6259117248404042</v>
      </c>
      <c r="OM167">
        <v>12.254024812594899</v>
      </c>
      <c r="ON167">
        <v>10.375381049216379</v>
      </c>
      <c r="OO167">
        <v>-0.41851593095722972</v>
      </c>
      <c r="OP167">
        <v>-5.65824414604241</v>
      </c>
      <c r="OQ167">
        <v>-2.6530089538203057</v>
      </c>
      <c r="OR167">
        <v>15.605403907652153</v>
      </c>
      <c r="OS167">
        <v>0.97388668848212401</v>
      </c>
      <c r="OT167">
        <v>-15.982010835866598</v>
      </c>
      <c r="OU167">
        <v>-7.052835457013896</v>
      </c>
      <c r="OV167">
        <v>11.326834318542428</v>
      </c>
      <c r="OW167">
        <v>8.0167826098681054</v>
      </c>
      <c r="OX167">
        <v>5.7512490427525442</v>
      </c>
      <c r="OY167">
        <v>3.1504411840439506E-2</v>
      </c>
      <c r="OZ167">
        <v>-16.222560554759418</v>
      </c>
      <c r="PA167">
        <v>3.7438601189722247</v>
      </c>
      <c r="PB167">
        <v>-14.663369855046072</v>
      </c>
      <c r="PC167">
        <v>0.80049455514788015</v>
      </c>
      <c r="PD167">
        <v>-11.112625431913818</v>
      </c>
      <c r="PE167">
        <v>17.546515593283864</v>
      </c>
      <c r="PF167">
        <v>-4.3558927425054419</v>
      </c>
      <c r="PG167">
        <v>19.122639991048914</v>
      </c>
      <c r="PH167">
        <v>-19.251014850901939</v>
      </c>
      <c r="PI167">
        <v>2.1605202302418669</v>
      </c>
      <c r="PJ167">
        <v>-11.533067708466803</v>
      </c>
      <c r="PK167">
        <v>-5.7122971442291615</v>
      </c>
      <c r="PL167">
        <v>-8.7028886132767145</v>
      </c>
      <c r="PM167">
        <v>11.892207117541973</v>
      </c>
      <c r="PN167">
        <v>2.1936563720354085</v>
      </c>
      <c r="PO167">
        <v>-11.535482407835138</v>
      </c>
      <c r="PP167">
        <v>-8.234782749098521</v>
      </c>
      <c r="PQ167">
        <v>0.37597196778675346</v>
      </c>
      <c r="PR167">
        <v>5.8358735146370284</v>
      </c>
      <c r="PS167">
        <v>2.195432964949021</v>
      </c>
      <c r="PT167">
        <v>10.404916110834</v>
      </c>
      <c r="PU167">
        <v>-2.2204296294365919</v>
      </c>
      <c r="PV167">
        <v>-10.406753376413937</v>
      </c>
      <c r="PW167">
        <v>-12.367158734432593</v>
      </c>
      <c r="PX167">
        <v>3.0602001511996728</v>
      </c>
      <c r="PY167">
        <v>-5.0315337669999147</v>
      </c>
      <c r="PZ167">
        <v>-26.265080527176291</v>
      </c>
      <c r="QA167">
        <v>11.895633777500404</v>
      </c>
      <c r="QB167">
        <v>12.432147262877827</v>
      </c>
      <c r="QC167">
        <v>-2.9590269249990655</v>
      </c>
      <c r="QD167">
        <v>-5.5708039760037646</v>
      </c>
      <c r="QE167">
        <v>-1.3360124341217814</v>
      </c>
      <c r="QF167">
        <v>14.733024041331548</v>
      </c>
      <c r="QG167">
        <v>-11.72701846713748</v>
      </c>
      <c r="QH167">
        <v>-12.785550989441893</v>
      </c>
      <c r="QI167">
        <v>7.950279213530032</v>
      </c>
      <c r="QJ167">
        <v>-17.895644279251275</v>
      </c>
      <c r="QK167">
        <v>3.5575136200641844E-2</v>
      </c>
      <c r="QL167">
        <v>-1.5531902887848958</v>
      </c>
      <c r="QM167">
        <v>-4.6329029598222986</v>
      </c>
      <c r="QN167">
        <v>-6.5551772905008718</v>
      </c>
      <c r="QO167">
        <v>4.5019834698257659</v>
      </c>
      <c r="QP167">
        <v>4.3727577048625719</v>
      </c>
      <c r="QQ167">
        <v>6.9298098795786345</v>
      </c>
      <c r="QR167">
        <v>-3.3911623163651643</v>
      </c>
      <c r="QS167">
        <v>40.717947962777892</v>
      </c>
      <c r="QT167">
        <v>1.3291575741892343</v>
      </c>
      <c r="QU167">
        <v>11.775050099563249</v>
      </c>
      <c r="QV167">
        <v>-5.2412928674904524</v>
      </c>
      <c r="QW167">
        <v>8.4922241585992637</v>
      </c>
      <c r="QX167">
        <v>-2.582617620140728</v>
      </c>
      <c r="QY167">
        <v>-3.5381479831589076</v>
      </c>
      <c r="QZ167">
        <v>-12.00242542836328</v>
      </c>
      <c r="RA167">
        <v>21.430315177597905</v>
      </c>
      <c r="RB167">
        <v>-4.5043469334249941</v>
      </c>
      <c r="RC167">
        <v>-18.636351652112683</v>
      </c>
      <c r="RD167">
        <v>-8.5400862585349877</v>
      </c>
      <c r="RE167">
        <v>9.1847326146424404</v>
      </c>
      <c r="RF167">
        <v>-8.8170920685466623</v>
      </c>
      <c r="RG167">
        <v>13.880285164755838</v>
      </c>
      <c r="RH167">
        <v>-10.665949232213871</v>
      </c>
      <c r="RI167">
        <v>6.9415632696570446</v>
      </c>
      <c r="RJ167">
        <v>-6.7739968768878605</v>
      </c>
      <c r="RK167">
        <v>3.5948356702487914</v>
      </c>
      <c r="RL167">
        <v>-9.1050996742154808</v>
      </c>
      <c r="RM167">
        <v>9.2485772066504985</v>
      </c>
      <c r="RN167">
        <v>-4.7201164172867633</v>
      </c>
      <c r="RO167">
        <v>-11.817658296471034</v>
      </c>
      <c r="RP167">
        <v>-18.907408397831752</v>
      </c>
      <c r="RQ167">
        <v>-13.608005219288739</v>
      </c>
      <c r="RR167">
        <v>0.91086480828449357</v>
      </c>
      <c r="RS167">
        <v>-0.42035736314931343</v>
      </c>
      <c r="RT167">
        <v>6.6304900730600691E-2</v>
      </c>
      <c r="RU167">
        <v>0.49983284846369463</v>
      </c>
      <c r="RV167">
        <v>-1.3549941412262845</v>
      </c>
      <c r="RW167">
        <v>3.1578913547809448</v>
      </c>
      <c r="RX167">
        <v>-2.9648828786166037E-2</v>
      </c>
      <c r="RY167">
        <v>-0.85139522009380764</v>
      </c>
      <c r="RZ167">
        <v>-9.9715625783440807</v>
      </c>
      <c r="SA167">
        <v>-4.6403496476535988</v>
      </c>
      <c r="SB167">
        <v>-6.4876488273534916</v>
      </c>
      <c r="SC167">
        <v>-11.972847233986084</v>
      </c>
      <c r="SD167">
        <v>22.924682967686156</v>
      </c>
      <c r="SE167">
        <v>-20.562050704506508</v>
      </c>
      <c r="SF167">
        <v>-5.8202122820202069</v>
      </c>
      <c r="SG167">
        <v>-6.682036144650275</v>
      </c>
    </row>
    <row r="168" spans="1:501">
      <c r="A168" t="s">
        <v>537</v>
      </c>
      <c r="B168">
        <v>12.599105981917411</v>
      </c>
      <c r="C168">
        <v>10.853585367470224</v>
      </c>
      <c r="D168">
        <v>-19.88045552818409</v>
      </c>
      <c r="E168">
        <v>10.486079537497414</v>
      </c>
      <c r="F168">
        <v>-11.036548428875086</v>
      </c>
      <c r="G168">
        <v>11.471124317532587</v>
      </c>
      <c r="H168">
        <v>-7.1153255534471116</v>
      </c>
      <c r="I168">
        <v>-4.2595886469106254</v>
      </c>
      <c r="J168">
        <v>5.715792414637022</v>
      </c>
      <c r="K168">
        <v>-12.155505098928632</v>
      </c>
      <c r="L168">
        <v>17.377983290977554</v>
      </c>
      <c r="M168">
        <v>10.502411433200159</v>
      </c>
      <c r="N168">
        <v>8.5679004235136098</v>
      </c>
      <c r="O168">
        <v>9.6586789228078729</v>
      </c>
      <c r="P168">
        <v>23.940627224425956</v>
      </c>
      <c r="Q168">
        <v>-3.6901016138538707</v>
      </c>
      <c r="R168">
        <v>7.5898761610295677</v>
      </c>
      <c r="S168">
        <v>-3.1986363329871463</v>
      </c>
      <c r="T168">
        <v>-6.6287701251752233</v>
      </c>
      <c r="U168">
        <v>16.934847756097195</v>
      </c>
      <c r="V168">
        <v>-13.572785020173074</v>
      </c>
      <c r="W168">
        <v>18.891940775317263</v>
      </c>
      <c r="X168">
        <v>-4.1647209806050887</v>
      </c>
      <c r="Y168">
        <v>-14.18289926523541</v>
      </c>
      <c r="Z168">
        <v>-4.1156503056992184</v>
      </c>
      <c r="AA168">
        <v>12.574696235954841</v>
      </c>
      <c r="AB168">
        <v>6.0691505020286476</v>
      </c>
      <c r="AC168">
        <v>-9.1584878349828518</v>
      </c>
      <c r="AD168">
        <v>-3.7766648272793129</v>
      </c>
      <c r="AE168">
        <v>0.65652514622312264</v>
      </c>
      <c r="AF168">
        <v>-25.320506628753257</v>
      </c>
      <c r="AG168">
        <v>-5.6959068906285779</v>
      </c>
      <c r="AH168">
        <v>-3.1217393928279007</v>
      </c>
      <c r="AI168">
        <v>15.942107182043022</v>
      </c>
      <c r="AJ168">
        <v>10.27629381610979</v>
      </c>
      <c r="AK168">
        <v>-1.5228529770015189</v>
      </c>
      <c r="AL168">
        <v>6.2536835062052036</v>
      </c>
      <c r="AM168">
        <v>-1.5747019186585223</v>
      </c>
      <c r="AN168">
        <v>-3.4647330959413094</v>
      </c>
      <c r="AO168">
        <v>21.703115791475316</v>
      </c>
      <c r="AP168">
        <v>8.8936456356222777</v>
      </c>
      <c r="AQ168">
        <v>-13.411005999203184</v>
      </c>
      <c r="AR168">
        <v>2.8986307428047584</v>
      </c>
      <c r="AS168">
        <v>0.23165080345664008</v>
      </c>
      <c r="AT168">
        <v>5.6621845717850547</v>
      </c>
      <c r="AU168">
        <v>3.7416990933703658</v>
      </c>
      <c r="AV168">
        <v>-21.866554735324907</v>
      </c>
      <c r="AW168">
        <v>-8.6271035938448986</v>
      </c>
      <c r="AX168">
        <v>-7.8404333469746135</v>
      </c>
      <c r="AY168">
        <v>12.086225663938874</v>
      </c>
      <c r="AZ168">
        <v>-3.7800745663714603</v>
      </c>
      <c r="BA168">
        <v>4.7250519866210512</v>
      </c>
      <c r="BB168">
        <v>-3.6088982613195215</v>
      </c>
      <c r="BC168">
        <v>-31.999921868446858</v>
      </c>
      <c r="BD168">
        <v>-15.44313129004917</v>
      </c>
      <c r="BE168">
        <v>-6.4339268339539926</v>
      </c>
      <c r="BF168">
        <v>3.2672129948593653</v>
      </c>
      <c r="BG168">
        <v>0.43642714388398263</v>
      </c>
      <c r="BH168">
        <v>-10.210092098154041</v>
      </c>
      <c r="BI168">
        <v>-29.469236480465717</v>
      </c>
      <c r="BJ168">
        <v>9.3461051819734031</v>
      </c>
      <c r="BK168">
        <v>-20.094769341694725</v>
      </c>
      <c r="BL168">
        <v>-2.544436896180017</v>
      </c>
      <c r="BM168">
        <v>-14.302309301798118</v>
      </c>
      <c r="BN168">
        <v>-1.9986265677806718</v>
      </c>
      <c r="BO168">
        <v>-8.0669257756419555</v>
      </c>
      <c r="BP168">
        <v>-13.527985651148891</v>
      </c>
      <c r="BQ168">
        <v>-16.663496728080105</v>
      </c>
      <c r="BR168">
        <v>11.345459487637376</v>
      </c>
      <c r="BS168">
        <v>11.716010270827912</v>
      </c>
      <c r="BT168">
        <v>-14.207264142564807</v>
      </c>
      <c r="BU168">
        <v>4.7016299208699781</v>
      </c>
      <c r="BV168">
        <v>-2.3952192468007292</v>
      </c>
      <c r="BW168">
        <v>0.79119057944900806</v>
      </c>
      <c r="BX168">
        <v>-5.103346827300788</v>
      </c>
      <c r="BY168">
        <v>-25.198893034548004</v>
      </c>
      <c r="BZ168">
        <v>-6.8229318092702966</v>
      </c>
      <c r="CA168">
        <v>10.904520960489419</v>
      </c>
      <c r="CB168">
        <v>-10.102546671058054</v>
      </c>
      <c r="CC168">
        <v>-17.277727992074293</v>
      </c>
      <c r="CD168">
        <v>-27.247613273460658</v>
      </c>
      <c r="CE168">
        <v>-12.452624358156763</v>
      </c>
      <c r="CF168">
        <v>-16.778411842656968</v>
      </c>
      <c r="CG168">
        <v>-9.079395938119033</v>
      </c>
      <c r="CH168">
        <v>18.879991840244326</v>
      </c>
      <c r="CI168">
        <v>-22.274859175139827</v>
      </c>
      <c r="CJ168">
        <v>-1.5779002486194167</v>
      </c>
      <c r="CK168">
        <v>15.643494488253578</v>
      </c>
      <c r="CL168">
        <v>-3.6320038641274031</v>
      </c>
      <c r="CM168">
        <v>-0.3340614546030195</v>
      </c>
      <c r="CN168">
        <v>-5.5422029245235311</v>
      </c>
      <c r="CO168">
        <v>-2.4146137363449514</v>
      </c>
      <c r="CP168">
        <v>-14.345125309993223</v>
      </c>
      <c r="CQ168">
        <v>10.451043712682893</v>
      </c>
      <c r="CR168">
        <v>7.2876516213375278E-2</v>
      </c>
      <c r="CS168">
        <v>1.0663306293582617</v>
      </c>
      <c r="CT168">
        <v>-20.217767923529976</v>
      </c>
      <c r="CU168">
        <v>-1.7877467787555712</v>
      </c>
      <c r="CV168">
        <v>-7.9425366231566121</v>
      </c>
      <c r="CW168">
        <v>-0.38542995997140678</v>
      </c>
      <c r="CX168">
        <v>-9.4992598042262699</v>
      </c>
      <c r="CY168">
        <v>-3.1739728561066087</v>
      </c>
      <c r="CZ168">
        <v>-4.3781825296711929</v>
      </c>
      <c r="DA168">
        <v>2.4524560958728059</v>
      </c>
      <c r="DB168">
        <v>8.5065486683095912</v>
      </c>
      <c r="DC168">
        <v>14.977880844606457</v>
      </c>
      <c r="DD168">
        <v>-5.538767448035248</v>
      </c>
      <c r="DE168">
        <v>-1.3084617924800661</v>
      </c>
      <c r="DF168">
        <v>-3.7134868653433784</v>
      </c>
      <c r="DG168">
        <v>1.2598434554180586</v>
      </c>
      <c r="DH168">
        <v>-5.360594954810181</v>
      </c>
      <c r="DI168">
        <v>-5.1234119247428094</v>
      </c>
      <c r="DJ168">
        <v>-13.123038029201247</v>
      </c>
      <c r="DK168">
        <v>-7.297882364984182</v>
      </c>
      <c r="DL168">
        <v>22.061253523687018</v>
      </c>
      <c r="DM168">
        <v>-3.1121330338437234</v>
      </c>
      <c r="DN168">
        <v>1.7886544633521286</v>
      </c>
      <c r="DO168">
        <v>-8.1780107666444763</v>
      </c>
      <c r="DP168">
        <v>-30.616043199840725</v>
      </c>
      <c r="DQ168">
        <v>2.5023411121348835</v>
      </c>
      <c r="DR168">
        <v>-8.0179323036264325</v>
      </c>
      <c r="DS168">
        <v>-5.5474243685883842</v>
      </c>
      <c r="DT168">
        <v>11.989158650388163</v>
      </c>
      <c r="DU168">
        <v>19.607514937002989</v>
      </c>
      <c r="DV168">
        <v>0.27249247625484602</v>
      </c>
      <c r="DW168">
        <v>-2.9312643814290822</v>
      </c>
      <c r="DX168">
        <v>22.462806247782584</v>
      </c>
      <c r="DY168">
        <v>11.513264638277866</v>
      </c>
      <c r="DZ168">
        <v>1.8438129243766717</v>
      </c>
      <c r="EA168">
        <v>1.4488560275647944</v>
      </c>
      <c r="EB168">
        <v>2.7771284278604234</v>
      </c>
      <c r="EC168">
        <v>-17.009359726982318</v>
      </c>
      <c r="ED168">
        <v>-12.027284999870069</v>
      </c>
      <c r="EE168">
        <v>-29.39510183381762</v>
      </c>
      <c r="EF168">
        <v>18.163344247674445</v>
      </c>
      <c r="EG168">
        <v>6.9929448495527131</v>
      </c>
      <c r="EH168">
        <v>-7.8539030158599461</v>
      </c>
      <c r="EI168">
        <v>32.601334416620098</v>
      </c>
      <c r="EJ168">
        <v>-16.044512192100122</v>
      </c>
      <c r="EK168">
        <v>3.795184177997823</v>
      </c>
      <c r="EL168">
        <v>-9.3684403361536912</v>
      </c>
      <c r="EM168">
        <v>1.7704518184275642</v>
      </c>
      <c r="EN168">
        <v>-14.458852218039894</v>
      </c>
      <c r="EO168">
        <v>5.8083959843587492</v>
      </c>
      <c r="EP168">
        <v>11.178859379684797</v>
      </c>
      <c r="EQ168">
        <v>-15.37077442568043</v>
      </c>
      <c r="ER168">
        <v>-27.177163254161528</v>
      </c>
      <c r="ES168">
        <v>-12.614499748898965</v>
      </c>
      <c r="ET168">
        <v>6.4820425804362385</v>
      </c>
      <c r="EU168">
        <v>9.2225079344097267</v>
      </c>
      <c r="EV168">
        <v>1.5322779709503751</v>
      </c>
      <c r="EW168">
        <v>14.378590040591543</v>
      </c>
      <c r="EX168">
        <v>-14.887075877531807</v>
      </c>
      <c r="EY168">
        <v>13.496551221879876</v>
      </c>
      <c r="EZ168">
        <v>-5.7105504998338885</v>
      </c>
      <c r="FA168">
        <v>30.629779501487494</v>
      </c>
      <c r="FB168">
        <v>-20.685323187342728</v>
      </c>
      <c r="FC168">
        <v>12.895679827461846</v>
      </c>
      <c r="FD168">
        <v>-13.125914656156741</v>
      </c>
      <c r="FE168">
        <v>-10.540848797726287</v>
      </c>
      <c r="FF168">
        <v>-13.364227995258549</v>
      </c>
      <c r="FG168">
        <v>-3.4934805483306408</v>
      </c>
      <c r="FH168">
        <v>31.330094333982451</v>
      </c>
      <c r="FI168">
        <v>13.977575458758015</v>
      </c>
      <c r="FJ168">
        <v>8.1514960677199397</v>
      </c>
      <c r="FK168">
        <v>16.099679697071156</v>
      </c>
      <c r="FL168">
        <v>-15.916874431526299</v>
      </c>
      <c r="FM168">
        <v>24.170500265207703</v>
      </c>
      <c r="FN168">
        <v>-4.7957965770108117</v>
      </c>
      <c r="FO168">
        <v>-11.094504985769253</v>
      </c>
      <c r="FP168">
        <v>-14.270978837606698</v>
      </c>
      <c r="FQ168">
        <v>21.78481533683409</v>
      </c>
      <c r="FR168">
        <v>-9.0212264329776257</v>
      </c>
      <c r="FS168">
        <v>3.4257953910579984</v>
      </c>
      <c r="FT168">
        <v>-20.616780379257833</v>
      </c>
      <c r="FU168">
        <v>8.7467265517426611</v>
      </c>
      <c r="FV168">
        <v>-4.183764981518606</v>
      </c>
      <c r="FW168">
        <v>3.3991409582112935</v>
      </c>
      <c r="FX168">
        <v>-15.191178099201105</v>
      </c>
      <c r="FY168">
        <v>12.673902654225708</v>
      </c>
      <c r="FZ168">
        <v>-0.89003032375172109</v>
      </c>
      <c r="GA168">
        <v>32.36733500201359</v>
      </c>
      <c r="GB168">
        <v>19.744248498794313</v>
      </c>
      <c r="GC168">
        <v>9.9727627102213763</v>
      </c>
      <c r="GD168">
        <v>-14.033147217621037</v>
      </c>
      <c r="GE168">
        <v>0.49992376425543578</v>
      </c>
      <c r="GF168">
        <v>-19.627282499013447</v>
      </c>
      <c r="GG168">
        <v>12.091082342336657</v>
      </c>
      <c r="GH168">
        <v>-13.901721500608005</v>
      </c>
      <c r="GI168">
        <v>-21.907524797594604</v>
      </c>
      <c r="GJ168">
        <v>-12.392039754006435</v>
      </c>
      <c r="GK168">
        <v>-3.5654709026258922</v>
      </c>
      <c r="GL168">
        <v>23.919229712305778</v>
      </c>
      <c r="GM168">
        <v>-16.354698824267885</v>
      </c>
      <c r="GN168">
        <v>11.740246392236143</v>
      </c>
      <c r="GO168">
        <v>-6.1944421957839735</v>
      </c>
      <c r="GP168">
        <v>-8.3899318540505625</v>
      </c>
      <c r="GQ168">
        <v>1.9077491834221247</v>
      </c>
      <c r="GR168">
        <v>-23.092213131769068</v>
      </c>
      <c r="GS168">
        <v>30.191243364069656</v>
      </c>
      <c r="GT168">
        <v>5.1032726083918449</v>
      </c>
      <c r="GU168">
        <v>-8.1115842406497212</v>
      </c>
      <c r="GV168">
        <v>-4.999714763021303</v>
      </c>
      <c r="GW168">
        <v>-17.884829832100912</v>
      </c>
      <c r="GX168">
        <v>-4.9267328313630756</v>
      </c>
      <c r="GY168">
        <v>0.45912350119974632</v>
      </c>
      <c r="GZ168">
        <v>-5.3287045119568157</v>
      </c>
      <c r="HA168">
        <v>-6.5916312710247915</v>
      </c>
      <c r="HB168">
        <v>-9.1088403400795102</v>
      </c>
      <c r="HC168">
        <v>19.705471806154989</v>
      </c>
      <c r="HD168">
        <v>-7.7690923089955515</v>
      </c>
      <c r="HE168">
        <v>-2.8735564737810644</v>
      </c>
      <c r="HF168">
        <v>8.7917525668841829</v>
      </c>
      <c r="HG168">
        <v>-24.406902491869214</v>
      </c>
      <c r="HH168">
        <v>-7.407691502518432E-2</v>
      </c>
      <c r="HI168">
        <v>9.9646477388700951</v>
      </c>
      <c r="HJ168">
        <v>-6.0750791530754977</v>
      </c>
      <c r="HK168">
        <v>-14.475094480607806</v>
      </c>
      <c r="HL168">
        <v>16.22406033270445</v>
      </c>
      <c r="HM168">
        <v>1.5799161701513826</v>
      </c>
      <c r="HN168">
        <v>-25.300202035538419</v>
      </c>
      <c r="HO168">
        <v>2.0326352659688016</v>
      </c>
      <c r="HP168">
        <v>14.594512306731172</v>
      </c>
      <c r="HQ168">
        <v>19.711371331556762</v>
      </c>
      <c r="HR168">
        <v>11.525741869849412</v>
      </c>
      <c r="HS168">
        <v>2.5502741767512838</v>
      </c>
      <c r="HT168">
        <v>12.533764816708015</v>
      </c>
      <c r="HU168">
        <v>-25.666650309540543</v>
      </c>
      <c r="HV168">
        <v>-3.0642942174733081</v>
      </c>
      <c r="HW168">
        <v>6.7998166941774025</v>
      </c>
      <c r="HX168">
        <v>-22.1859042718376</v>
      </c>
      <c r="HY168">
        <v>10.538678415555552</v>
      </c>
      <c r="HZ168">
        <v>2.4584173736542692</v>
      </c>
      <c r="IA168">
        <v>17.258039491216543</v>
      </c>
      <c r="IB168">
        <v>28.312955517588453</v>
      </c>
      <c r="IC168">
        <v>-13.227335377847924</v>
      </c>
      <c r="ID168">
        <v>-19.992327177669328</v>
      </c>
      <c r="IE168">
        <v>2.6273770021318947</v>
      </c>
      <c r="IF168">
        <v>18.990297090528799</v>
      </c>
      <c r="IG168">
        <v>4.2498664388390051</v>
      </c>
      <c r="IH168">
        <v>0.42633519386908175</v>
      </c>
      <c r="II168">
        <v>17.290916307807095</v>
      </c>
      <c r="IJ168">
        <v>22.650397787130334</v>
      </c>
      <c r="IK168">
        <v>-3.6668285207550175</v>
      </c>
      <c r="IL168">
        <v>5.8848082146596159</v>
      </c>
      <c r="IM168">
        <v>-13.223521989365029</v>
      </c>
      <c r="IN168">
        <v>-13.581813604380242</v>
      </c>
      <c r="IO168">
        <v>-17.974997478476844</v>
      </c>
      <c r="IP168">
        <v>-7.4617843301782365</v>
      </c>
      <c r="IQ168">
        <v>-6.7158498504623232</v>
      </c>
      <c r="IR168">
        <v>-6.0936768330997593</v>
      </c>
      <c r="IS168">
        <v>-4.8890658446313378</v>
      </c>
      <c r="IT168">
        <v>-15.46887502236642</v>
      </c>
      <c r="IU168">
        <v>-8.745479791520177</v>
      </c>
      <c r="IV168">
        <v>-16.534276480481967</v>
      </c>
      <c r="IW168">
        <v>-5.9448173250339309</v>
      </c>
      <c r="IX168">
        <v>-16.927398630436858</v>
      </c>
      <c r="IY168">
        <v>-17.57802315777554</v>
      </c>
      <c r="IZ168">
        <v>4.9964954441352765</v>
      </c>
      <c r="JA168">
        <v>-13.31854652589049</v>
      </c>
      <c r="JB168">
        <v>2.6264225796996734</v>
      </c>
      <c r="JC168">
        <v>4.073937565371895</v>
      </c>
      <c r="JD168">
        <v>9.4557506136844101</v>
      </c>
      <c r="JE168">
        <v>16.09290846863928</v>
      </c>
      <c r="JF168">
        <v>14.908421415433825</v>
      </c>
      <c r="JG168">
        <v>-1.1028908058084621</v>
      </c>
      <c r="JH168">
        <v>15.829005583939374</v>
      </c>
      <c r="JI168">
        <v>-5.1284531753453511</v>
      </c>
      <c r="JJ168">
        <v>-3.3133747791468871</v>
      </c>
      <c r="JK168">
        <v>-3.2359585453764854</v>
      </c>
      <c r="JL168">
        <v>13.351543977595483</v>
      </c>
      <c r="JM168">
        <v>36.795423441516924</v>
      </c>
      <c r="JN168">
        <v>1.0298359069608189</v>
      </c>
      <c r="JO168">
        <v>-4.2932684998791064</v>
      </c>
      <c r="JP168">
        <v>-3.5174609703354718</v>
      </c>
      <c r="JQ168">
        <v>-14.56248924898749</v>
      </c>
      <c r="JR168">
        <v>20.295806466361817</v>
      </c>
      <c r="JS168">
        <v>-8.9955155550576755</v>
      </c>
      <c r="JT168">
        <v>-15.000327542918299</v>
      </c>
      <c r="JU168">
        <v>-4.1458567539892188</v>
      </c>
      <c r="JV168">
        <v>22.36986027163724</v>
      </c>
      <c r="JW168">
        <v>1.1838714788046101</v>
      </c>
      <c r="JX168">
        <v>7.2259328001867535</v>
      </c>
      <c r="JY168">
        <v>5.1048897382022735</v>
      </c>
      <c r="JZ168">
        <v>-25.498728817015834</v>
      </c>
      <c r="KA168">
        <v>19.117346266013016</v>
      </c>
      <c r="KB168">
        <v>-11.145427981587927</v>
      </c>
      <c r="KC168">
        <v>3.1078440118147892</v>
      </c>
      <c r="KD168">
        <v>-13.78552637514429</v>
      </c>
      <c r="KE168">
        <v>-10.395810978123176</v>
      </c>
      <c r="KF168">
        <v>7.2169771284867581</v>
      </c>
      <c r="KG168">
        <v>-10.787069427512165</v>
      </c>
      <c r="KH168">
        <v>-6.2510149295457866</v>
      </c>
      <c r="KI168">
        <v>-8.9611364340237323</v>
      </c>
      <c r="KJ168">
        <v>12.191758161568101</v>
      </c>
      <c r="KK168">
        <v>-7.7868074586302045</v>
      </c>
      <c r="KL168">
        <v>17.200774986685463</v>
      </c>
      <c r="KM168">
        <v>4.1162331308647939</v>
      </c>
      <c r="KN168">
        <v>3.9893819037067777</v>
      </c>
      <c r="KO168">
        <v>-27.307641464140339</v>
      </c>
      <c r="KP168">
        <v>-23.814705891106716</v>
      </c>
      <c r="KQ168">
        <v>2.2096402728108231</v>
      </c>
      <c r="KR168">
        <v>18.539126718410557</v>
      </c>
      <c r="KS168">
        <v>-22.048473982872256</v>
      </c>
      <c r="KT168">
        <v>-10.023070218634953</v>
      </c>
      <c r="KU168">
        <v>11.178429220071797</v>
      </c>
      <c r="KV168">
        <v>-34.465264739313788</v>
      </c>
      <c r="KW168">
        <v>-15.094450952859383</v>
      </c>
      <c r="KX168">
        <v>-6.8235207037566781</v>
      </c>
      <c r="KY168">
        <v>-19.509750418618317</v>
      </c>
      <c r="KZ168">
        <v>-4.0253329364630792</v>
      </c>
      <c r="LA168">
        <v>-9.6814653563184763</v>
      </c>
      <c r="LB168">
        <v>13.692407279933326</v>
      </c>
      <c r="LC168">
        <v>0.64101016615450979</v>
      </c>
      <c r="LD168">
        <v>-15.420303319316615</v>
      </c>
      <c r="LE168">
        <v>0.23511341899445548</v>
      </c>
      <c r="LF168">
        <v>18.384745894033969</v>
      </c>
      <c r="LG168">
        <v>-5.909804965368946</v>
      </c>
      <c r="LH168">
        <v>-0.35311177980844521</v>
      </c>
      <c r="LI168">
        <v>3.0763166657279482</v>
      </c>
      <c r="LJ168">
        <v>0.99034640175953015</v>
      </c>
      <c r="LK168">
        <v>-12.535258353890681</v>
      </c>
      <c r="LL168">
        <v>1.2827142325782053</v>
      </c>
      <c r="LM168">
        <v>-17.241757211459465</v>
      </c>
      <c r="LN168">
        <v>-26.836414004003686</v>
      </c>
      <c r="LO168">
        <v>19.6340630251674</v>
      </c>
      <c r="LP168">
        <v>6.9463496774293461</v>
      </c>
      <c r="LQ168">
        <v>8.5176418041768542</v>
      </c>
      <c r="LR168">
        <v>29.003426620528554</v>
      </c>
      <c r="LS168">
        <v>-8.1660129481682588</v>
      </c>
      <c r="LT168">
        <v>-15.251210297112857</v>
      </c>
      <c r="LU168">
        <v>7.7993816923413233</v>
      </c>
      <c r="LV168">
        <v>-7.5759224305784709</v>
      </c>
      <c r="LW168">
        <v>-2.0781423744805378</v>
      </c>
      <c r="LX168">
        <v>-17.956607577921606</v>
      </c>
      <c r="LY168">
        <v>-32.056424515656815</v>
      </c>
      <c r="LZ168">
        <v>13.923338004555978</v>
      </c>
      <c r="MA168">
        <v>13.824916072353558</v>
      </c>
      <c r="MB168">
        <v>15.751823694717244</v>
      </c>
      <c r="MC168">
        <v>-19.268486830252371</v>
      </c>
      <c r="MD168">
        <v>-8.6453077905254094</v>
      </c>
      <c r="ME168">
        <v>11.203554912510919</v>
      </c>
      <c r="MF168">
        <v>33.344648889601174</v>
      </c>
      <c r="MG168">
        <v>5.407165932293287</v>
      </c>
      <c r="MH168">
        <v>-9.1427671715017453</v>
      </c>
      <c r="MI168">
        <v>20.341783656161045</v>
      </c>
      <c r="MJ168">
        <v>19.117903037727963</v>
      </c>
      <c r="MK168">
        <v>27.319592424920508</v>
      </c>
      <c r="ML168">
        <v>-0.28076043723232574</v>
      </c>
      <c r="MM168">
        <v>-10.169531068279015</v>
      </c>
      <c r="MN168">
        <v>-0.13723278759629734</v>
      </c>
      <c r="MO168">
        <v>-5.7386957477379097</v>
      </c>
      <c r="MP168">
        <v>-10.492562308994787</v>
      </c>
      <c r="MQ168">
        <v>-14.807387435088977</v>
      </c>
      <c r="MR168">
        <v>2.1575002316093084</v>
      </c>
      <c r="MS168">
        <v>-9.4006697235837979</v>
      </c>
      <c r="MT168">
        <v>-3.2863350710241384</v>
      </c>
      <c r="MU168">
        <v>-10.269373991868907</v>
      </c>
      <c r="MV168">
        <v>16.089956749039811</v>
      </c>
      <c r="MW168">
        <v>-5.0370058433616007</v>
      </c>
      <c r="MX168">
        <v>24.198050967777853</v>
      </c>
      <c r="MY168">
        <v>17.947351083823705</v>
      </c>
      <c r="MZ168">
        <v>-1.9617664031173367</v>
      </c>
      <c r="NA168">
        <v>6.8511994118948047</v>
      </c>
      <c r="NB168">
        <v>0.23627049926081173</v>
      </c>
      <c r="NC168">
        <v>-26.689669533434284</v>
      </c>
      <c r="ND168">
        <v>-9.8767645917614999</v>
      </c>
      <c r="NE168">
        <v>13.317184367613679</v>
      </c>
      <c r="NF168">
        <v>6.6054382616851148</v>
      </c>
      <c r="NG168">
        <v>-2.7855674250299844</v>
      </c>
      <c r="NH168">
        <v>-12.481572682869379</v>
      </c>
      <c r="NI168">
        <v>6.8659885560626055</v>
      </c>
      <c r="NJ168">
        <v>18.096572155144351</v>
      </c>
      <c r="NK168">
        <v>1.2725412027972918</v>
      </c>
      <c r="NL168">
        <v>9.8028347843874357</v>
      </c>
      <c r="NM168">
        <v>24.932230570028853</v>
      </c>
      <c r="NN168">
        <v>11.780199816200627</v>
      </c>
      <c r="NO168">
        <v>-1.8585251268683758</v>
      </c>
      <c r="NP168">
        <v>-11.344696870179451</v>
      </c>
      <c r="NQ168">
        <v>-6.517310898699194E-2</v>
      </c>
      <c r="NR168">
        <v>1.2855228067004416</v>
      </c>
      <c r="NS168">
        <v>11.977970456721545</v>
      </c>
      <c r="NT168">
        <v>9.6686586044699041</v>
      </c>
      <c r="NU168">
        <v>11.896551149604527</v>
      </c>
      <c r="NV168">
        <v>-12.911396318863154</v>
      </c>
      <c r="NW168">
        <v>14.87560927534269</v>
      </c>
      <c r="NX168">
        <v>-23.429099314700782</v>
      </c>
      <c r="NY168">
        <v>-18.688071319469891</v>
      </c>
      <c r="NZ168">
        <v>-2.121402555563269</v>
      </c>
      <c r="OA168">
        <v>-1.5803844946547625</v>
      </c>
      <c r="OB168">
        <v>10.631621281982012</v>
      </c>
      <c r="OC168">
        <v>-16.018941303961721</v>
      </c>
      <c r="OD168">
        <v>1.0372061646396205</v>
      </c>
      <c r="OE168">
        <v>-28.012547551379036</v>
      </c>
      <c r="OF168">
        <v>-17.151232172421555</v>
      </c>
      <c r="OG168">
        <v>-30.503555021637698</v>
      </c>
      <c r="OH168">
        <v>-3.5687543187288253</v>
      </c>
      <c r="OI168">
        <v>5.6598634380483608</v>
      </c>
      <c r="OJ168">
        <v>-4.1691576750326398</v>
      </c>
      <c r="OK168">
        <v>-7.0039239320313254</v>
      </c>
      <c r="OL168">
        <v>-2.4526924279227469</v>
      </c>
      <c r="OM168">
        <v>-11.846339322925131</v>
      </c>
      <c r="ON168">
        <v>-3.7245720442695021</v>
      </c>
      <c r="OO168">
        <v>-5.7767049847541845</v>
      </c>
      <c r="OP168">
        <v>6.4436358409820542</v>
      </c>
      <c r="OQ168">
        <v>-5.1530258643279643</v>
      </c>
      <c r="OR168">
        <v>-18.720112817283734</v>
      </c>
      <c r="OS168">
        <v>-11.281510143584375</v>
      </c>
      <c r="OT168">
        <v>29.220399883512606</v>
      </c>
      <c r="OU168">
        <v>9.0093064419759461</v>
      </c>
      <c r="OV168">
        <v>-3.5875419956195298</v>
      </c>
      <c r="OW168">
        <v>-12.084618426874776</v>
      </c>
      <c r="OX168">
        <v>-2.611773525378323</v>
      </c>
      <c r="OY168">
        <v>-8.8013645588658065</v>
      </c>
      <c r="OZ168">
        <v>22.808755589563319</v>
      </c>
      <c r="PA168">
        <v>-9.5048416154259527</v>
      </c>
      <c r="PB168">
        <v>20.115193530165865</v>
      </c>
      <c r="PC168">
        <v>-6.3355054014894723</v>
      </c>
      <c r="PD168">
        <v>13.899565382059322</v>
      </c>
      <c r="PE168">
        <v>-19.249721002205369</v>
      </c>
      <c r="PF168">
        <v>5.7448177284489264</v>
      </c>
      <c r="PG168">
        <v>-33.986154310482831</v>
      </c>
      <c r="PH168">
        <v>23.459441411057028</v>
      </c>
      <c r="PI168">
        <v>-0.1250432741955311</v>
      </c>
      <c r="PJ168">
        <v>15.512547222507303</v>
      </c>
      <c r="PK168">
        <v>2.2595328383902746</v>
      </c>
      <c r="PL168">
        <v>23.387989873541123</v>
      </c>
      <c r="PM168">
        <v>-10.738890959794384</v>
      </c>
      <c r="PN168">
        <v>0.53681296080394358</v>
      </c>
      <c r="PO168">
        <v>13.512337193445324</v>
      </c>
      <c r="PP168">
        <v>7.4061869685517285</v>
      </c>
      <c r="PQ168">
        <v>-5.9494770488973598</v>
      </c>
      <c r="PR168">
        <v>-2.6346682537923818</v>
      </c>
      <c r="PS168">
        <v>6.2756185117455621</v>
      </c>
      <c r="PT168">
        <v>-15.34687464809558</v>
      </c>
      <c r="PU168">
        <v>5.3733400985169535</v>
      </c>
      <c r="PV168">
        <v>15.609405424407758</v>
      </c>
      <c r="PW168">
        <v>21.099086554677921</v>
      </c>
      <c r="PX168">
        <v>-1.7637161223513602</v>
      </c>
      <c r="PY168">
        <v>3.9003439174543511</v>
      </c>
      <c r="PZ168">
        <v>36.063717717184275</v>
      </c>
      <c r="QA168">
        <v>-13.404481086099373</v>
      </c>
      <c r="QB168">
        <v>-15.811145520491854</v>
      </c>
      <c r="QC168">
        <v>-2.0948951385894956</v>
      </c>
      <c r="QD168">
        <v>11.03349923970182</v>
      </c>
      <c r="QE168">
        <v>-4.0650594214483942</v>
      </c>
      <c r="QF168">
        <v>-19.635148657935733</v>
      </c>
      <c r="QG168">
        <v>21.329088504846602</v>
      </c>
      <c r="QH168">
        <v>18.074087356332061</v>
      </c>
      <c r="QI168">
        <v>-15.911512353617921</v>
      </c>
      <c r="QJ168">
        <v>22.426140237523381</v>
      </c>
      <c r="QK168">
        <v>-1.8444094301703671</v>
      </c>
      <c r="QL168">
        <v>3.8118372197380341</v>
      </c>
      <c r="QM168">
        <v>11.322567421751382</v>
      </c>
      <c r="QN168">
        <v>10.287174264165371</v>
      </c>
      <c r="QO168">
        <v>-2.1499980168254273</v>
      </c>
      <c r="QP168">
        <v>-8.6384139729437042</v>
      </c>
      <c r="QQ168">
        <v>-13.958391029673509</v>
      </c>
      <c r="QR168">
        <v>6.7311348264352988</v>
      </c>
      <c r="QS168">
        <v>-45.289311236631079</v>
      </c>
      <c r="QT168">
        <v>-3.5094000806215613</v>
      </c>
      <c r="QU168">
        <v>-9.1668452258107944</v>
      </c>
      <c r="QV168">
        <v>7.0785151422078743</v>
      </c>
      <c r="QW168">
        <v>-16.531099480924009</v>
      </c>
      <c r="QX168">
        <v>-0.45112121588632181</v>
      </c>
      <c r="QY168">
        <v>6.0432689533022916</v>
      </c>
      <c r="QZ168">
        <v>13.606045693057006</v>
      </c>
      <c r="RA168">
        <v>-30.657630907370756</v>
      </c>
      <c r="RB168">
        <v>8.5676860206956817</v>
      </c>
      <c r="RC168">
        <v>19.79150212054471</v>
      </c>
      <c r="RD168">
        <v>10.038344644672851</v>
      </c>
      <c r="RE168">
        <v>-12.327185937843645</v>
      </c>
      <c r="RF168">
        <v>16.418292769034291</v>
      </c>
      <c r="RG168">
        <v>-21.489750046817186</v>
      </c>
      <c r="RH168">
        <v>10.567137530884468</v>
      </c>
      <c r="RI168">
        <v>-14.212769398433473</v>
      </c>
      <c r="RJ168">
        <v>10.304054115670519</v>
      </c>
      <c r="RK168">
        <v>-5.0023340872161128</v>
      </c>
      <c r="RL168">
        <v>10.818999075505001</v>
      </c>
      <c r="RM168">
        <v>-9.8306860404215204</v>
      </c>
      <c r="RN168">
        <v>7.2651443258511694</v>
      </c>
      <c r="RO168">
        <v>15.682721734751237</v>
      </c>
      <c r="RP168">
        <v>23.295507878174668</v>
      </c>
      <c r="RQ168">
        <v>26.439295541292189</v>
      </c>
      <c r="RR168">
        <v>6.2414050538293253</v>
      </c>
      <c r="RS168">
        <v>-1.213019837317024</v>
      </c>
      <c r="RT168">
        <v>3.2529829317521903</v>
      </c>
      <c r="RU168">
        <v>2.3677514206374353</v>
      </c>
      <c r="RV168">
        <v>0.21076367922255884</v>
      </c>
      <c r="RW168">
        <v>-8.8462391469430042</v>
      </c>
      <c r="RX168">
        <v>-3.6910197974277956</v>
      </c>
      <c r="RY168">
        <v>-2.5951958214262483</v>
      </c>
      <c r="RZ168">
        <v>15.70253651424262</v>
      </c>
      <c r="SA168">
        <v>6.6074356632353979</v>
      </c>
      <c r="SB168">
        <v>8.3302877664207404</v>
      </c>
      <c r="SC168">
        <v>14.724533080198372</v>
      </c>
      <c r="SD168">
        <v>-30.02208729323819</v>
      </c>
      <c r="SE168">
        <v>32.130481447156299</v>
      </c>
      <c r="SF168">
        <v>9.6680486539253323</v>
      </c>
      <c r="SG168">
        <v>8.6046083691286128</v>
      </c>
    </row>
    <row r="170" spans="1:501">
      <c r="A170">
        <f>+A165</f>
        <v>2016</v>
      </c>
    </row>
    <row r="171" spans="1:501">
      <c r="A171" t="s">
        <v>462</v>
      </c>
      <c r="B171" s="25">
        <f>+IF('Step 2 - Expected Payments'!$D$15+B158&gt;=0,ROUND(B158+'Step 2 - Expected Payments'!$D$15,2),"")</f>
        <v>1.19</v>
      </c>
      <c r="C171" s="25">
        <f>+IF('Step 2 - Expected Payments'!$D$15+C158&gt;=0,ROUND(C158+'Step 2 - Expected Payments'!$D$15,2),"")</f>
        <v>3.08</v>
      </c>
      <c r="D171" s="25">
        <f>+IF('Step 2 - Expected Payments'!$D$15+D158&gt;=0,ROUND(D158+'Step 2 - Expected Payments'!$D$15,2),"")</f>
        <v>2.57</v>
      </c>
      <c r="E171" s="25">
        <f>+IF('Step 2 - Expected Payments'!$D$15+E158&gt;=0,ROUND(E158+'Step 2 - Expected Payments'!$D$15,2),"")</f>
        <v>0.88</v>
      </c>
      <c r="F171" s="25">
        <f>+IF('Step 2 - Expected Payments'!$D$15+F158&gt;=0,ROUND(F158+'Step 2 - Expected Payments'!$D$15,2),"")</f>
        <v>2.66</v>
      </c>
      <c r="G171" s="25">
        <f>+IF('Step 2 - Expected Payments'!$D$15+G158&gt;=0,ROUND(G158+'Step 2 - Expected Payments'!$D$15,2),"")</f>
        <v>2.33</v>
      </c>
      <c r="H171" s="25">
        <f>+IF('Step 2 - Expected Payments'!$D$15+H158&gt;=0,ROUND(H158+'Step 2 - Expected Payments'!$D$15,2),"")</f>
        <v>3.38</v>
      </c>
      <c r="I171" s="25">
        <f>+IF('Step 2 - Expected Payments'!$D$15+I158&gt;=0,ROUND(I158+'Step 2 - Expected Payments'!$D$15,2),"")</f>
        <v>4.29</v>
      </c>
      <c r="J171" s="25">
        <f>+IF('Step 2 - Expected Payments'!$D$15+J158&gt;=0,ROUND(J158+'Step 2 - Expected Payments'!$D$15,2),"")</f>
        <v>3.87</v>
      </c>
      <c r="K171" s="25">
        <f>+IF('Step 2 - Expected Payments'!$D$15+K158&gt;=0,ROUND(K158+'Step 2 - Expected Payments'!$D$15,2),"")</f>
        <v>3.57</v>
      </c>
      <c r="L171" s="25">
        <f>+IF('Step 2 - Expected Payments'!$D$15+L158&gt;=0,ROUND(L158+'Step 2 - Expected Payments'!$D$15,2),"")</f>
        <v>4.04</v>
      </c>
      <c r="M171" s="25">
        <f>+IF('Step 2 - Expected Payments'!$D$15+M158&gt;=0,ROUND(M158+'Step 2 - Expected Payments'!$D$15,2),"")</f>
        <v>4.51</v>
      </c>
      <c r="N171" s="25">
        <f>+IF('Step 2 - Expected Payments'!$D$15+N158&gt;=0,ROUND(N158+'Step 2 - Expected Payments'!$D$15,2),"")</f>
        <v>4.1399999999999997</v>
      </c>
      <c r="O171" s="25">
        <f>+IF('Step 2 - Expected Payments'!$D$15+O158&gt;=0,ROUND(O158+'Step 2 - Expected Payments'!$D$15,2),"")</f>
        <v>4.2300000000000004</v>
      </c>
      <c r="P171" s="25">
        <f>+IF('Step 2 - Expected Payments'!$D$15+P158&gt;=0,ROUND(P158+'Step 2 - Expected Payments'!$D$15,2),"")</f>
        <v>3.49</v>
      </c>
      <c r="Q171" s="25">
        <f>+IF('Step 2 - Expected Payments'!$D$15+Q158&gt;=0,ROUND(Q158+'Step 2 - Expected Payments'!$D$15,2),"")</f>
        <v>2.77</v>
      </c>
      <c r="R171" s="25">
        <f>+IF('Step 2 - Expected Payments'!$D$15+R158&gt;=0,ROUND(R158+'Step 2 - Expected Payments'!$D$15,2),"")</f>
        <v>2.82</v>
      </c>
      <c r="S171" s="25">
        <f>+IF('Step 2 - Expected Payments'!$D$15+S158&gt;=0,ROUND(S158+'Step 2 - Expected Payments'!$D$15,2),"")</f>
        <v>3.77</v>
      </c>
      <c r="T171" s="25">
        <f>+IF('Step 2 - Expected Payments'!$D$15+T158&gt;=0,ROUND(T158+'Step 2 - Expected Payments'!$D$15,2),"")</f>
        <v>2.36</v>
      </c>
      <c r="U171" s="25">
        <f>+IF('Step 2 - Expected Payments'!$D$15+U158&gt;=0,ROUND(U158+'Step 2 - Expected Payments'!$D$15,2),"")</f>
        <v>2.91</v>
      </c>
      <c r="V171" s="25">
        <f>+IF('Step 2 - Expected Payments'!$D$15+V158&gt;=0,ROUND(V158+'Step 2 - Expected Payments'!$D$15,2),"")</f>
        <v>2.2799999999999998</v>
      </c>
      <c r="W171" s="25">
        <f>+IF('Step 2 - Expected Payments'!$D$15+W158&gt;=0,ROUND(W158+'Step 2 - Expected Payments'!$D$15,2),"")</f>
        <v>3.3</v>
      </c>
      <c r="X171" s="25">
        <f>+IF('Step 2 - Expected Payments'!$D$15+X158&gt;=0,ROUND(X158+'Step 2 - Expected Payments'!$D$15,2),"")</f>
        <v>4.84</v>
      </c>
      <c r="Y171" s="25">
        <f>+IF('Step 2 - Expected Payments'!$D$15+Y158&gt;=0,ROUND(Y158+'Step 2 - Expected Payments'!$D$15,2),"")</f>
        <v>3.11</v>
      </c>
      <c r="Z171" s="25">
        <f>+IF('Step 2 - Expected Payments'!$D$15+Z158&gt;=0,ROUND(Z158+'Step 2 - Expected Payments'!$D$15,2),"")</f>
        <v>2.91</v>
      </c>
      <c r="AA171" s="25">
        <f>+IF('Step 2 - Expected Payments'!$D$15+AA158&gt;=0,ROUND(AA158+'Step 2 - Expected Payments'!$D$15,2),"")</f>
        <v>1.18</v>
      </c>
      <c r="AB171" s="25">
        <f>+IF('Step 2 - Expected Payments'!$D$15+AB158&gt;=0,ROUND(AB158+'Step 2 - Expected Payments'!$D$15,2),"")</f>
        <v>4.1500000000000004</v>
      </c>
      <c r="AC171" s="25">
        <f>+IF('Step 2 - Expected Payments'!$D$15+AC158&gt;=0,ROUND(AC158+'Step 2 - Expected Payments'!$D$15,2),"")</f>
        <v>4.83</v>
      </c>
      <c r="AD171" s="25">
        <f>+IF('Step 2 - Expected Payments'!$D$15+AD158&gt;=0,ROUND(AD158+'Step 2 - Expected Payments'!$D$15,2),"")</f>
        <v>4.12</v>
      </c>
      <c r="AE171" s="25">
        <f>+IF('Step 2 - Expected Payments'!$D$15+AE158&gt;=0,ROUND(AE158+'Step 2 - Expected Payments'!$D$15,2),"")</f>
        <v>3.02</v>
      </c>
      <c r="AF171" s="25">
        <f>+IF('Step 2 - Expected Payments'!$D$15+AF158&gt;=0,ROUND(AF158+'Step 2 - Expected Payments'!$D$15,2),"")</f>
        <v>3.14</v>
      </c>
      <c r="AG171" s="25">
        <f>+IF('Step 2 - Expected Payments'!$D$15+AG158&gt;=0,ROUND(AG158+'Step 2 - Expected Payments'!$D$15,2),"")</f>
        <v>2.41</v>
      </c>
      <c r="AH171" s="25">
        <f>+IF('Step 2 - Expected Payments'!$D$15+AH158&gt;=0,ROUND(AH158+'Step 2 - Expected Payments'!$D$15,2),"")</f>
        <v>3.1</v>
      </c>
      <c r="AI171" s="25">
        <f>+IF('Step 2 - Expected Payments'!$D$15+AI158&gt;=0,ROUND(AI158+'Step 2 - Expected Payments'!$D$15,2),"")</f>
        <v>3.54</v>
      </c>
      <c r="AJ171" s="25">
        <f>+IF('Step 2 - Expected Payments'!$D$15+AJ158&gt;=0,ROUND(AJ158+'Step 2 - Expected Payments'!$D$15,2),"")</f>
        <v>2.67</v>
      </c>
      <c r="AK171" s="25">
        <f>+IF('Step 2 - Expected Payments'!$D$15+AK158&gt;=0,ROUND(AK158+'Step 2 - Expected Payments'!$D$15,2),"")</f>
        <v>4.7</v>
      </c>
      <c r="AL171" s="25">
        <f>+IF('Step 2 - Expected Payments'!$D$15+AL158&gt;=0,ROUND(AL158+'Step 2 - Expected Payments'!$D$15,2),"")</f>
        <v>4.09</v>
      </c>
      <c r="AM171" s="25">
        <f>+IF('Step 2 - Expected Payments'!$D$15+AM158&gt;=0,ROUND(AM158+'Step 2 - Expected Payments'!$D$15,2),"")</f>
        <v>3.64</v>
      </c>
      <c r="AN171" s="25">
        <f>+IF('Step 2 - Expected Payments'!$D$15+AN158&gt;=0,ROUND(AN158+'Step 2 - Expected Payments'!$D$15,2),"")</f>
        <v>2.96</v>
      </c>
      <c r="AO171" s="25">
        <f>+IF('Step 2 - Expected Payments'!$D$15+AO158&gt;=0,ROUND(AO158+'Step 2 - Expected Payments'!$D$15,2),"")</f>
        <v>2.88</v>
      </c>
      <c r="AP171" s="25">
        <f>+IF('Step 2 - Expected Payments'!$D$15+AP158&gt;=0,ROUND(AP158+'Step 2 - Expected Payments'!$D$15,2),"")</f>
        <v>4.07</v>
      </c>
      <c r="AQ171" s="25">
        <f>+IF('Step 2 - Expected Payments'!$D$15+AQ158&gt;=0,ROUND(AQ158+'Step 2 - Expected Payments'!$D$15,2),"")</f>
        <v>3.76</v>
      </c>
      <c r="AR171" s="25">
        <f>+IF('Step 2 - Expected Payments'!$D$15+AR158&gt;=0,ROUND(AR158+'Step 2 - Expected Payments'!$D$15,2),"")</f>
        <v>1.63</v>
      </c>
      <c r="AS171" s="25">
        <f>+IF('Step 2 - Expected Payments'!$D$15+AS158&gt;=0,ROUND(AS158+'Step 2 - Expected Payments'!$D$15,2),"")</f>
        <v>3.91</v>
      </c>
      <c r="AT171" s="25">
        <f>+IF('Step 2 - Expected Payments'!$D$15+AT158&gt;=0,ROUND(AT158+'Step 2 - Expected Payments'!$D$15,2),"")</f>
        <v>4.0599999999999996</v>
      </c>
      <c r="AU171" s="25">
        <f>+IF('Step 2 - Expected Payments'!$D$15+AU158&gt;=0,ROUND(AU158+'Step 2 - Expected Payments'!$D$15,2),"")</f>
        <v>3.59</v>
      </c>
      <c r="AV171" s="25">
        <f>+IF('Step 2 - Expected Payments'!$D$15+AV158&gt;=0,ROUND(AV158+'Step 2 - Expected Payments'!$D$15,2),"")</f>
        <v>2.94</v>
      </c>
      <c r="AW171" s="25">
        <f>+IF('Step 2 - Expected Payments'!$D$15+AW158&gt;=0,ROUND(AW158+'Step 2 - Expected Payments'!$D$15,2),"")</f>
        <v>3.2</v>
      </c>
      <c r="AX171" s="25">
        <f>+IF('Step 2 - Expected Payments'!$D$15+AX158&gt;=0,ROUND(AX158+'Step 2 - Expected Payments'!$D$15,2),"")</f>
        <v>3.31</v>
      </c>
      <c r="AY171" s="25">
        <f>+IF('Step 2 - Expected Payments'!$D$15+AY158&gt;=0,ROUND(AY158+'Step 2 - Expected Payments'!$D$15,2),"")</f>
        <v>4.8499999999999996</v>
      </c>
      <c r="AZ171" s="25">
        <f>+IF('Step 2 - Expected Payments'!$D$15+AZ158&gt;=0,ROUND(AZ158+'Step 2 - Expected Payments'!$D$15,2),"")</f>
        <v>4.22</v>
      </c>
      <c r="BA171" s="25">
        <f>+IF('Step 2 - Expected Payments'!$D$15+BA158&gt;=0,ROUND(BA158+'Step 2 - Expected Payments'!$D$15,2),"")</f>
        <v>4.5999999999999996</v>
      </c>
      <c r="BB171" s="25">
        <f>+IF('Step 2 - Expected Payments'!$D$15+BB158&gt;=0,ROUND(BB158+'Step 2 - Expected Payments'!$D$15,2),"")</f>
        <v>2.85</v>
      </c>
      <c r="BC171" s="25">
        <f>+IF('Step 2 - Expected Payments'!$D$15+BC158&gt;=0,ROUND(BC158+'Step 2 - Expected Payments'!$D$15,2),"")</f>
        <v>3.47</v>
      </c>
      <c r="BD171" s="25">
        <f>+IF('Step 2 - Expected Payments'!$D$15+BD158&gt;=0,ROUND(BD158+'Step 2 - Expected Payments'!$D$15,2),"")</f>
        <v>5.41</v>
      </c>
      <c r="BE171" s="25">
        <f>+IF('Step 2 - Expected Payments'!$D$15+BE158&gt;=0,ROUND(BE158+'Step 2 - Expected Payments'!$D$15,2),"")</f>
        <v>3.6</v>
      </c>
      <c r="BF171" s="25">
        <f>+IF('Step 2 - Expected Payments'!$D$15+BF158&gt;=0,ROUND(BF158+'Step 2 - Expected Payments'!$D$15,2),"")</f>
        <v>0.79</v>
      </c>
      <c r="BG171" s="25">
        <f>+IF('Step 2 - Expected Payments'!$D$15+BG158&gt;=0,ROUND(BG158+'Step 2 - Expected Payments'!$D$15,2),"")</f>
        <v>4.54</v>
      </c>
      <c r="BH171" s="25">
        <f>+IF('Step 2 - Expected Payments'!$D$15+BH158&gt;=0,ROUND(BH158+'Step 2 - Expected Payments'!$D$15,2),"")</f>
        <v>4.1100000000000003</v>
      </c>
      <c r="BI171" s="25">
        <f>+IF('Step 2 - Expected Payments'!$D$15+BI158&gt;=0,ROUND(BI158+'Step 2 - Expected Payments'!$D$15,2),"")</f>
        <v>3</v>
      </c>
      <c r="BJ171" s="25">
        <f>+IF('Step 2 - Expected Payments'!$D$15+BJ158&gt;=0,ROUND(BJ158+'Step 2 - Expected Payments'!$D$15,2),"")</f>
        <v>4.8</v>
      </c>
      <c r="BK171" s="25">
        <f>+IF('Step 2 - Expected Payments'!$D$15+BK158&gt;=0,ROUND(BK158+'Step 2 - Expected Payments'!$D$15,2),"")</f>
        <v>2.3199999999999998</v>
      </c>
      <c r="BL171" s="25">
        <f>+IF('Step 2 - Expected Payments'!$D$15+BL158&gt;=0,ROUND(BL158+'Step 2 - Expected Payments'!$D$15,2),"")</f>
        <v>3.88</v>
      </c>
      <c r="BM171" s="25">
        <f>+IF('Step 2 - Expected Payments'!$D$15+BM158&gt;=0,ROUND(BM158+'Step 2 - Expected Payments'!$D$15,2),"")</f>
        <v>4.2699999999999996</v>
      </c>
      <c r="BN171" s="25">
        <f>+IF('Step 2 - Expected Payments'!$D$15+BN158&gt;=0,ROUND(BN158+'Step 2 - Expected Payments'!$D$15,2),"")</f>
        <v>4.57</v>
      </c>
      <c r="BO171" s="25">
        <f>+IF('Step 2 - Expected Payments'!$D$15+BO158&gt;=0,ROUND(BO158+'Step 2 - Expected Payments'!$D$15,2),"")</f>
        <v>3.02</v>
      </c>
      <c r="BP171" s="25">
        <f>+IF('Step 2 - Expected Payments'!$D$15+BP158&gt;=0,ROUND(BP158+'Step 2 - Expected Payments'!$D$15,2),"")</f>
        <v>3.33</v>
      </c>
      <c r="BQ171" s="25">
        <f>+IF('Step 2 - Expected Payments'!$D$15+BQ158&gt;=0,ROUND(BQ158+'Step 2 - Expected Payments'!$D$15,2),"")</f>
        <v>2.34</v>
      </c>
      <c r="BR171" s="25">
        <f>+IF('Step 2 - Expected Payments'!$D$15+BR158&gt;=0,ROUND(BR158+'Step 2 - Expected Payments'!$D$15,2),"")</f>
        <v>4.51</v>
      </c>
      <c r="BS171" s="25">
        <f>+IF('Step 2 - Expected Payments'!$D$15+BS158&gt;=0,ROUND(BS158+'Step 2 - Expected Payments'!$D$15,2),"")</f>
        <v>3.26</v>
      </c>
      <c r="BT171" s="25">
        <f>+IF('Step 2 - Expected Payments'!$D$15+BT158&gt;=0,ROUND(BT158+'Step 2 - Expected Payments'!$D$15,2),"")</f>
        <v>3.43</v>
      </c>
      <c r="BU171" s="25">
        <f>+IF('Step 2 - Expected Payments'!$D$15+BU158&gt;=0,ROUND(BU158+'Step 2 - Expected Payments'!$D$15,2),"")</f>
        <v>4.3899999999999997</v>
      </c>
      <c r="BV171" s="25">
        <f>+IF('Step 2 - Expected Payments'!$D$15+BV158&gt;=0,ROUND(BV158+'Step 2 - Expected Payments'!$D$15,2),"")</f>
        <v>2.81</v>
      </c>
      <c r="BW171" s="25">
        <f>+IF('Step 2 - Expected Payments'!$D$15+BW158&gt;=0,ROUND(BW158+'Step 2 - Expected Payments'!$D$15,2),"")</f>
        <v>3.59</v>
      </c>
      <c r="BX171" s="25">
        <f>+IF('Step 2 - Expected Payments'!$D$15+BX158&gt;=0,ROUND(BX158+'Step 2 - Expected Payments'!$D$15,2),"")</f>
        <v>3.69</v>
      </c>
      <c r="BY171" s="25">
        <f>+IF('Step 2 - Expected Payments'!$D$15+BY158&gt;=0,ROUND(BY158+'Step 2 - Expected Payments'!$D$15,2),"")</f>
        <v>7.06</v>
      </c>
      <c r="BZ171" s="25">
        <f>+IF('Step 2 - Expected Payments'!$D$15+BZ158&gt;=0,ROUND(BZ158+'Step 2 - Expected Payments'!$D$15,2),"")</f>
        <v>2.79</v>
      </c>
      <c r="CA171" s="25">
        <f>+IF('Step 2 - Expected Payments'!$D$15+CA158&gt;=0,ROUND(CA158+'Step 2 - Expected Payments'!$D$15,2),"")</f>
        <v>3.53</v>
      </c>
      <c r="CB171" s="25">
        <f>+IF('Step 2 - Expected Payments'!$D$15+CB158&gt;=0,ROUND(CB158+'Step 2 - Expected Payments'!$D$15,2),"")</f>
        <v>2.95</v>
      </c>
      <c r="CC171" s="25">
        <f>+IF('Step 2 - Expected Payments'!$D$15+CC158&gt;=0,ROUND(CC158+'Step 2 - Expected Payments'!$D$15,2),"")</f>
        <v>4.53</v>
      </c>
      <c r="CD171" s="25">
        <f>+IF('Step 2 - Expected Payments'!$D$15+CD158&gt;=0,ROUND(CD158+'Step 2 - Expected Payments'!$D$15,2),"")</f>
        <v>4.74</v>
      </c>
      <c r="CE171" s="25">
        <f>+IF('Step 2 - Expected Payments'!$D$15+CE158&gt;=0,ROUND(CE158+'Step 2 - Expected Payments'!$D$15,2),"")</f>
        <v>1.84</v>
      </c>
      <c r="CF171" s="25">
        <f>+IF('Step 2 - Expected Payments'!$D$15+CF158&gt;=0,ROUND(CF158+'Step 2 - Expected Payments'!$D$15,2),"")</f>
        <v>4.04</v>
      </c>
      <c r="CG171" s="25">
        <f>+IF('Step 2 - Expected Payments'!$D$15+CG158&gt;=0,ROUND(CG158+'Step 2 - Expected Payments'!$D$15,2),"")</f>
        <v>3.7</v>
      </c>
      <c r="CH171" s="25">
        <f>+IF('Step 2 - Expected Payments'!$D$15+CH158&gt;=0,ROUND(CH158+'Step 2 - Expected Payments'!$D$15,2),"")</f>
        <v>2.37</v>
      </c>
      <c r="CI171" s="25">
        <f>+IF('Step 2 - Expected Payments'!$D$15+CI158&gt;=0,ROUND(CI158+'Step 2 - Expected Payments'!$D$15,2),"")</f>
        <v>4.3899999999999997</v>
      </c>
      <c r="CJ171" s="25">
        <f>+IF('Step 2 - Expected Payments'!$D$15+CJ158&gt;=0,ROUND(CJ158+'Step 2 - Expected Payments'!$D$15,2),"")</f>
        <v>2.2999999999999998</v>
      </c>
      <c r="CK171" s="25">
        <f>+IF('Step 2 - Expected Payments'!$D$15+CK158&gt;=0,ROUND(CK158+'Step 2 - Expected Payments'!$D$15,2),"")</f>
        <v>3.55</v>
      </c>
      <c r="CL171" s="25">
        <f>+IF('Step 2 - Expected Payments'!$D$15+CL158&gt;=0,ROUND(CL158+'Step 2 - Expected Payments'!$D$15,2),"")</f>
        <v>2.76</v>
      </c>
      <c r="CM171" s="25">
        <f>+IF('Step 2 - Expected Payments'!$D$15+CM158&gt;=0,ROUND(CM158+'Step 2 - Expected Payments'!$D$15,2),"")</f>
        <v>4.33</v>
      </c>
      <c r="CN171" s="25">
        <f>+IF('Step 2 - Expected Payments'!$D$15+CN158&gt;=0,ROUND(CN158+'Step 2 - Expected Payments'!$D$15,2),"")</f>
        <v>3.48</v>
      </c>
      <c r="CO171" s="25">
        <f>+IF('Step 2 - Expected Payments'!$D$15+CO158&gt;=0,ROUND(CO158+'Step 2 - Expected Payments'!$D$15,2),"")</f>
        <v>5.0999999999999996</v>
      </c>
      <c r="CP171" s="25">
        <f>+IF('Step 2 - Expected Payments'!$D$15+CP158&gt;=0,ROUND(CP158+'Step 2 - Expected Payments'!$D$15,2),"")</f>
        <v>5.96</v>
      </c>
      <c r="CQ171" s="25">
        <f>+IF('Step 2 - Expected Payments'!$D$15+CQ158&gt;=0,ROUND(CQ158+'Step 2 - Expected Payments'!$D$15,2),"")</f>
        <v>1.96</v>
      </c>
      <c r="CR171" s="25">
        <f>+IF('Step 2 - Expected Payments'!$D$15+CR158&gt;=0,ROUND(CR158+'Step 2 - Expected Payments'!$D$15,2),"")</f>
        <v>2.5499999999999998</v>
      </c>
      <c r="CS171" s="25">
        <f>+IF('Step 2 - Expected Payments'!$D$15+CS158&gt;=0,ROUND(CS158+'Step 2 - Expected Payments'!$D$15,2),"")</f>
        <v>5.3</v>
      </c>
      <c r="CT171" s="25">
        <f>+IF('Step 2 - Expected Payments'!$D$15+CT158&gt;=0,ROUND(CT158+'Step 2 - Expected Payments'!$D$15,2),"")</f>
        <v>2.86</v>
      </c>
      <c r="CU171" s="25">
        <f>+IF('Step 2 - Expected Payments'!$D$15+CU158&gt;=0,ROUND(CU158+'Step 2 - Expected Payments'!$D$15,2),"")</f>
        <v>3.13</v>
      </c>
      <c r="CV171" s="25">
        <f>+IF('Step 2 - Expected Payments'!$D$15+CV158&gt;=0,ROUND(CV158+'Step 2 - Expected Payments'!$D$15,2),"")</f>
        <v>3.76</v>
      </c>
      <c r="CW171" s="25">
        <f>+IF('Step 2 - Expected Payments'!$D$15+CW158&gt;=0,ROUND(CW158+'Step 2 - Expected Payments'!$D$15,2),"")</f>
        <v>2.88</v>
      </c>
      <c r="CX171" s="25">
        <f>+IF('Step 2 - Expected Payments'!$D$15+CX158&gt;=0,ROUND(CX158+'Step 2 - Expected Payments'!$D$15,2),"")</f>
        <v>4.88</v>
      </c>
      <c r="CY171" s="25">
        <f>+IF('Step 2 - Expected Payments'!$D$15+CY158&gt;=0,ROUND(CY158+'Step 2 - Expected Payments'!$D$15,2),"")</f>
        <v>3.95</v>
      </c>
      <c r="CZ171" s="25">
        <f>+IF('Step 2 - Expected Payments'!$D$15+CZ158&gt;=0,ROUND(CZ158+'Step 2 - Expected Payments'!$D$15,2),"")</f>
        <v>3.86</v>
      </c>
      <c r="DA171" s="25">
        <f>+IF('Step 2 - Expected Payments'!$D$15+DA158&gt;=0,ROUND(DA158+'Step 2 - Expected Payments'!$D$15,2),"")</f>
        <v>0.81</v>
      </c>
      <c r="DB171" s="25">
        <f>+IF('Step 2 - Expected Payments'!$D$15+DB158&gt;=0,ROUND(DB158+'Step 2 - Expected Payments'!$D$15,2),"")</f>
        <v>1.81</v>
      </c>
      <c r="DC171" s="25">
        <f>+IF('Step 2 - Expected Payments'!$D$15+DC158&gt;=0,ROUND(DC158+'Step 2 - Expected Payments'!$D$15,2),"")</f>
        <v>2.88</v>
      </c>
      <c r="DD171" s="25">
        <f>+IF('Step 2 - Expected Payments'!$D$15+DD158&gt;=0,ROUND(DD158+'Step 2 - Expected Payments'!$D$15,2),"")</f>
        <v>2.79</v>
      </c>
      <c r="DE171" s="25">
        <f>+IF('Step 2 - Expected Payments'!$D$15+DE158&gt;=0,ROUND(DE158+'Step 2 - Expected Payments'!$D$15,2),"")</f>
        <v>3.61</v>
      </c>
      <c r="DF171" s="25">
        <f>+IF('Step 2 - Expected Payments'!$D$15+DF158&gt;=0,ROUND(DF158+'Step 2 - Expected Payments'!$D$15,2),"")</f>
        <v>3.24</v>
      </c>
      <c r="DG171" s="25">
        <f>+IF('Step 2 - Expected Payments'!$D$15+DG158&gt;=0,ROUND(DG158+'Step 2 - Expected Payments'!$D$15,2),"")</f>
        <v>2.39</v>
      </c>
      <c r="DH171" s="25">
        <f>+IF('Step 2 - Expected Payments'!$D$15+DH158&gt;=0,ROUND(DH158+'Step 2 - Expected Payments'!$D$15,2),"")</f>
        <v>5.35</v>
      </c>
      <c r="DI171" s="25">
        <f>+IF('Step 2 - Expected Payments'!$D$15+DI158&gt;=0,ROUND(DI158+'Step 2 - Expected Payments'!$D$15,2),"")</f>
        <v>3.42</v>
      </c>
      <c r="DJ171" s="25">
        <f>+IF('Step 2 - Expected Payments'!$D$15+DJ158&gt;=0,ROUND(DJ158+'Step 2 - Expected Payments'!$D$15,2),"")</f>
        <v>4.41</v>
      </c>
      <c r="DK171" s="25">
        <f>+IF('Step 2 - Expected Payments'!$D$15+DK158&gt;=0,ROUND(DK158+'Step 2 - Expected Payments'!$D$15,2),"")</f>
        <v>3.57</v>
      </c>
      <c r="DL171" s="25">
        <f>+IF('Step 2 - Expected Payments'!$D$15+DL158&gt;=0,ROUND(DL158+'Step 2 - Expected Payments'!$D$15,2),"")</f>
        <v>2.88</v>
      </c>
      <c r="DM171" s="25">
        <f>+IF('Step 2 - Expected Payments'!$D$15+DM158&gt;=0,ROUND(DM158+'Step 2 - Expected Payments'!$D$15,2),"")</f>
        <v>3.47</v>
      </c>
      <c r="DN171" s="25">
        <f>+IF('Step 2 - Expected Payments'!$D$15+DN158&gt;=0,ROUND(DN158+'Step 2 - Expected Payments'!$D$15,2),"")</f>
        <v>4.2699999999999996</v>
      </c>
      <c r="DO171" s="25">
        <f>+IF('Step 2 - Expected Payments'!$D$15+DO158&gt;=0,ROUND(DO158+'Step 2 - Expected Payments'!$D$15,2),"")</f>
        <v>3.58</v>
      </c>
      <c r="DP171" s="25">
        <f>+IF('Step 2 - Expected Payments'!$D$15+DP158&gt;=0,ROUND(DP158+'Step 2 - Expected Payments'!$D$15,2),"")</f>
        <v>4.45</v>
      </c>
      <c r="DQ171" s="25">
        <f>+IF('Step 2 - Expected Payments'!$D$15+DQ158&gt;=0,ROUND(DQ158+'Step 2 - Expected Payments'!$D$15,2),"")</f>
        <v>3.86</v>
      </c>
      <c r="DR171" s="25">
        <f>+IF('Step 2 - Expected Payments'!$D$15+DR158&gt;=0,ROUND(DR158+'Step 2 - Expected Payments'!$D$15,2),"")</f>
        <v>4.08</v>
      </c>
      <c r="DS171" s="25">
        <f>+IF('Step 2 - Expected Payments'!$D$15+DS158&gt;=0,ROUND(DS158+'Step 2 - Expected Payments'!$D$15,2),"")</f>
        <v>2.59</v>
      </c>
      <c r="DT171" s="25">
        <f>+IF('Step 2 - Expected Payments'!$D$15+DT158&gt;=0,ROUND(DT158+'Step 2 - Expected Payments'!$D$15,2),"")</f>
        <v>1.2</v>
      </c>
      <c r="DU171" s="25">
        <f>+IF('Step 2 - Expected Payments'!$D$15+DU158&gt;=0,ROUND(DU158+'Step 2 - Expected Payments'!$D$15,2),"")</f>
        <v>3.54</v>
      </c>
      <c r="DV171" s="25">
        <f>+IF('Step 2 - Expected Payments'!$D$15+DV158&gt;=0,ROUND(DV158+'Step 2 - Expected Payments'!$D$15,2),"")</f>
        <v>2.92</v>
      </c>
      <c r="DW171" s="25">
        <f>+IF('Step 2 - Expected Payments'!$D$15+DW158&gt;=0,ROUND(DW158+'Step 2 - Expected Payments'!$D$15,2),"")</f>
        <v>2.76</v>
      </c>
      <c r="DX171" s="25">
        <f>+IF('Step 2 - Expected Payments'!$D$15+DX158&gt;=0,ROUND(DX158+'Step 2 - Expected Payments'!$D$15,2),"")</f>
        <v>4.07</v>
      </c>
      <c r="DY171" s="25">
        <f>+IF('Step 2 - Expected Payments'!$D$15+DY158&gt;=0,ROUND(DY158+'Step 2 - Expected Payments'!$D$15,2),"")</f>
        <v>4.3499999999999996</v>
      </c>
      <c r="DZ171" s="25">
        <f>+IF('Step 2 - Expected Payments'!$D$15+DZ158&gt;=0,ROUND(DZ158+'Step 2 - Expected Payments'!$D$15,2),"")</f>
        <v>2.5099999999999998</v>
      </c>
      <c r="EA171" s="25">
        <f>+IF('Step 2 - Expected Payments'!$D$15+EA158&gt;=0,ROUND(EA158+'Step 2 - Expected Payments'!$D$15,2),"")</f>
        <v>1.71</v>
      </c>
      <c r="EB171" s="25">
        <f>+IF('Step 2 - Expected Payments'!$D$15+EB158&gt;=0,ROUND(EB158+'Step 2 - Expected Payments'!$D$15,2),"")</f>
        <v>3.79</v>
      </c>
      <c r="EC171" s="25">
        <f>+IF('Step 2 - Expected Payments'!$D$15+EC158&gt;=0,ROUND(EC158+'Step 2 - Expected Payments'!$D$15,2),"")</f>
        <v>4.8</v>
      </c>
      <c r="ED171" s="25">
        <f>+IF('Step 2 - Expected Payments'!$D$15+ED158&gt;=0,ROUND(ED158+'Step 2 - Expected Payments'!$D$15,2),"")</f>
        <v>4.01</v>
      </c>
      <c r="EE171" s="25">
        <f>+IF('Step 2 - Expected Payments'!$D$15+EE158&gt;=0,ROUND(EE158+'Step 2 - Expected Payments'!$D$15,2),"")</f>
        <v>3.85</v>
      </c>
      <c r="EF171" s="25">
        <f>+IF('Step 2 - Expected Payments'!$D$15+EF158&gt;=0,ROUND(EF158+'Step 2 - Expected Payments'!$D$15,2),"")</f>
        <v>2.36</v>
      </c>
      <c r="EG171" s="25">
        <f>+IF('Step 2 - Expected Payments'!$D$15+EG158&gt;=0,ROUND(EG158+'Step 2 - Expected Payments'!$D$15,2),"")</f>
        <v>5.24</v>
      </c>
      <c r="EH171" s="25">
        <f>+IF('Step 2 - Expected Payments'!$D$15+EH158&gt;=0,ROUND(EH158+'Step 2 - Expected Payments'!$D$15,2),"")</f>
        <v>4.4400000000000004</v>
      </c>
      <c r="EI171" s="25">
        <f>+IF('Step 2 - Expected Payments'!$D$15+EI158&gt;=0,ROUND(EI158+'Step 2 - Expected Payments'!$D$15,2),"")</f>
        <v>3.55</v>
      </c>
      <c r="EJ171" s="25">
        <f>+IF('Step 2 - Expected Payments'!$D$15+EJ158&gt;=0,ROUND(EJ158+'Step 2 - Expected Payments'!$D$15,2),"")</f>
        <v>2.11</v>
      </c>
      <c r="EK171" s="25">
        <f>+IF('Step 2 - Expected Payments'!$D$15+EK158&gt;=0,ROUND(EK158+'Step 2 - Expected Payments'!$D$15,2),"")</f>
        <v>1.28</v>
      </c>
      <c r="EL171" s="25">
        <f>+IF('Step 2 - Expected Payments'!$D$15+EL158&gt;=0,ROUND(EL158+'Step 2 - Expected Payments'!$D$15,2),"")</f>
        <v>3.95</v>
      </c>
      <c r="EM171" s="25">
        <f>+IF('Step 2 - Expected Payments'!$D$15+EM158&gt;=0,ROUND(EM158+'Step 2 - Expected Payments'!$D$15,2),"")</f>
        <v>2.36</v>
      </c>
      <c r="EN171" s="25">
        <f>+IF('Step 2 - Expected Payments'!$D$15+EN158&gt;=0,ROUND(EN158+'Step 2 - Expected Payments'!$D$15,2),"")</f>
        <v>3.31</v>
      </c>
      <c r="EO171" s="25">
        <f>+IF('Step 2 - Expected Payments'!$D$15+EO158&gt;=0,ROUND(EO158+'Step 2 - Expected Payments'!$D$15,2),"")</f>
        <v>3.82</v>
      </c>
      <c r="EP171" s="25">
        <f>+IF('Step 2 - Expected Payments'!$D$15+EP158&gt;=0,ROUND(EP158+'Step 2 - Expected Payments'!$D$15,2),"")</f>
        <v>2.87</v>
      </c>
      <c r="EQ171" s="25">
        <f>+IF('Step 2 - Expected Payments'!$D$15+EQ158&gt;=0,ROUND(EQ158+'Step 2 - Expected Payments'!$D$15,2),"")</f>
        <v>3.87</v>
      </c>
      <c r="ER171" s="25">
        <f>+IF('Step 2 - Expected Payments'!$D$15+ER158&gt;=0,ROUND(ER158+'Step 2 - Expected Payments'!$D$15,2),"")</f>
        <v>4.95</v>
      </c>
      <c r="ES171" s="25">
        <f>+IF('Step 2 - Expected Payments'!$D$15+ES158&gt;=0,ROUND(ES158+'Step 2 - Expected Payments'!$D$15,2),"")</f>
        <v>3.99</v>
      </c>
      <c r="ET171" s="25">
        <f>+IF('Step 2 - Expected Payments'!$D$15+ET158&gt;=0,ROUND(ET158+'Step 2 - Expected Payments'!$D$15,2),"")</f>
        <v>3.92</v>
      </c>
      <c r="EU171" s="25">
        <f>+IF('Step 2 - Expected Payments'!$D$15+EU158&gt;=0,ROUND(EU158+'Step 2 - Expected Payments'!$D$15,2),"")</f>
        <v>2.0099999999999998</v>
      </c>
      <c r="EV171" s="25">
        <f>+IF('Step 2 - Expected Payments'!$D$15+EV158&gt;=0,ROUND(EV158+'Step 2 - Expected Payments'!$D$15,2),"")</f>
        <v>2.89</v>
      </c>
      <c r="EW171" s="25">
        <f>+IF('Step 2 - Expected Payments'!$D$15+EW158&gt;=0,ROUND(EW158+'Step 2 - Expected Payments'!$D$15,2),"")</f>
        <v>4.2699999999999996</v>
      </c>
      <c r="EX171" s="25">
        <f>+IF('Step 2 - Expected Payments'!$D$15+EX158&gt;=0,ROUND(EX158+'Step 2 - Expected Payments'!$D$15,2),"")</f>
        <v>2.4</v>
      </c>
      <c r="EY171" s="25">
        <f>+IF('Step 2 - Expected Payments'!$D$15+EY158&gt;=0,ROUND(EY158+'Step 2 - Expected Payments'!$D$15,2),"")</f>
        <v>2.2999999999999998</v>
      </c>
      <c r="EZ171" s="25">
        <f>+IF('Step 2 - Expected Payments'!$D$15+EZ158&gt;=0,ROUND(EZ158+'Step 2 - Expected Payments'!$D$15,2),"")</f>
        <v>3.3</v>
      </c>
      <c r="FA171" s="25">
        <f>+IF('Step 2 - Expected Payments'!$D$15+FA158&gt;=0,ROUND(FA158+'Step 2 - Expected Payments'!$D$15,2),"")</f>
        <v>4.1900000000000004</v>
      </c>
      <c r="FB171" s="25">
        <f>+IF('Step 2 - Expected Payments'!$D$15+FB158&gt;=0,ROUND(FB158+'Step 2 - Expected Payments'!$D$15,2),"")</f>
        <v>3.38</v>
      </c>
      <c r="FC171" s="25">
        <f>+IF('Step 2 - Expected Payments'!$D$15+FC158&gt;=0,ROUND(FC158+'Step 2 - Expected Payments'!$D$15,2),"")</f>
        <v>5.77</v>
      </c>
      <c r="FD171" s="25">
        <f>+IF('Step 2 - Expected Payments'!$D$15+FD158&gt;=0,ROUND(FD158+'Step 2 - Expected Payments'!$D$15,2),"")</f>
        <v>4.07</v>
      </c>
      <c r="FE171" s="25">
        <f>+IF('Step 2 - Expected Payments'!$D$15+FE158&gt;=0,ROUND(FE158+'Step 2 - Expected Payments'!$D$15,2),"")</f>
        <v>5.03</v>
      </c>
      <c r="FF171" s="25">
        <f>+IF('Step 2 - Expected Payments'!$D$15+FF158&gt;=0,ROUND(FF158+'Step 2 - Expected Payments'!$D$15,2),"")</f>
        <v>2.11</v>
      </c>
      <c r="FG171" s="25">
        <f>+IF('Step 2 - Expected Payments'!$D$15+FG158&gt;=0,ROUND(FG158+'Step 2 - Expected Payments'!$D$15,2),"")</f>
        <v>3.6</v>
      </c>
      <c r="FH171" s="25">
        <f>+IF('Step 2 - Expected Payments'!$D$15+FH158&gt;=0,ROUND(FH158+'Step 2 - Expected Payments'!$D$15,2),"")</f>
        <v>3.53</v>
      </c>
      <c r="FI171" s="25">
        <f>+IF('Step 2 - Expected Payments'!$D$15+FI158&gt;=0,ROUND(FI158+'Step 2 - Expected Payments'!$D$15,2),"")</f>
        <v>3.86</v>
      </c>
      <c r="FJ171" s="25">
        <f>+IF('Step 2 - Expected Payments'!$D$15+FJ158&gt;=0,ROUND(FJ158+'Step 2 - Expected Payments'!$D$15,2),"")</f>
        <v>3.09</v>
      </c>
      <c r="FK171" s="25">
        <f>+IF('Step 2 - Expected Payments'!$D$15+FK158&gt;=0,ROUND(FK158+'Step 2 - Expected Payments'!$D$15,2),"")</f>
        <v>4.57</v>
      </c>
      <c r="FL171" s="25">
        <f>+IF('Step 2 - Expected Payments'!$D$15+FL158&gt;=0,ROUND(FL158+'Step 2 - Expected Payments'!$D$15,2),"")</f>
        <v>4.83</v>
      </c>
      <c r="FM171" s="25">
        <f>+IF('Step 2 - Expected Payments'!$D$15+FM158&gt;=0,ROUND(FM158+'Step 2 - Expected Payments'!$D$15,2),"")</f>
        <v>3.05</v>
      </c>
      <c r="FN171" s="25">
        <f>+IF('Step 2 - Expected Payments'!$D$15+FN158&gt;=0,ROUND(FN158+'Step 2 - Expected Payments'!$D$15,2),"")</f>
        <v>2.7</v>
      </c>
      <c r="FO171" s="25">
        <f>+IF('Step 2 - Expected Payments'!$D$15+FO158&gt;=0,ROUND(FO158+'Step 2 - Expected Payments'!$D$15,2),"")</f>
        <v>4.32</v>
      </c>
      <c r="FP171" s="25">
        <f>+IF('Step 2 - Expected Payments'!$D$15+FP158&gt;=0,ROUND(FP158+'Step 2 - Expected Payments'!$D$15,2),"")</f>
        <v>3.04</v>
      </c>
      <c r="FQ171" s="25">
        <f>+IF('Step 2 - Expected Payments'!$D$15+FQ158&gt;=0,ROUND(FQ158+'Step 2 - Expected Payments'!$D$15,2),"")</f>
        <v>2.46</v>
      </c>
      <c r="FR171" s="25">
        <f>+IF('Step 2 - Expected Payments'!$D$15+FR158&gt;=0,ROUND(FR158+'Step 2 - Expected Payments'!$D$15,2),"")</f>
        <v>5.18</v>
      </c>
      <c r="FS171" s="25">
        <f>+IF('Step 2 - Expected Payments'!$D$15+FS158&gt;=0,ROUND(FS158+'Step 2 - Expected Payments'!$D$15,2),"")</f>
        <v>3.5</v>
      </c>
      <c r="FT171" s="25">
        <f>+IF('Step 2 - Expected Payments'!$D$15+FT158&gt;=0,ROUND(FT158+'Step 2 - Expected Payments'!$D$15,2),"")</f>
        <v>3.32</v>
      </c>
      <c r="FU171" s="25">
        <f>+IF('Step 2 - Expected Payments'!$D$15+FU158&gt;=0,ROUND(FU158+'Step 2 - Expected Payments'!$D$15,2),"")</f>
        <v>2.72</v>
      </c>
      <c r="FV171" s="25">
        <f>+IF('Step 2 - Expected Payments'!$D$15+FV158&gt;=0,ROUND(FV158+'Step 2 - Expected Payments'!$D$15,2),"")</f>
        <v>2.66</v>
      </c>
      <c r="FW171" s="25">
        <f>+IF('Step 2 - Expected Payments'!$D$15+FW158&gt;=0,ROUND(FW158+'Step 2 - Expected Payments'!$D$15,2),"")</f>
        <v>3.42</v>
      </c>
      <c r="FX171" s="25">
        <f>+IF('Step 2 - Expected Payments'!$D$15+FX158&gt;=0,ROUND(FX158+'Step 2 - Expected Payments'!$D$15,2),"")</f>
        <v>3</v>
      </c>
      <c r="FY171" s="25">
        <f>+IF('Step 2 - Expected Payments'!$D$15+FY158&gt;=0,ROUND(FY158+'Step 2 - Expected Payments'!$D$15,2),"")</f>
        <v>3.01</v>
      </c>
      <c r="FZ171" s="25">
        <f>+IF('Step 2 - Expected Payments'!$D$15+FZ158&gt;=0,ROUND(FZ158+'Step 2 - Expected Payments'!$D$15,2),"")</f>
        <v>3.9</v>
      </c>
      <c r="GA171" s="25">
        <f>+IF('Step 2 - Expected Payments'!$D$15+GA158&gt;=0,ROUND(GA158+'Step 2 - Expected Payments'!$D$15,2),"")</f>
        <v>2.33</v>
      </c>
      <c r="GB171" s="25">
        <f>+IF('Step 2 - Expected Payments'!$D$15+GB158&gt;=0,ROUND(GB158+'Step 2 - Expected Payments'!$D$15,2),"")</f>
        <v>2.79</v>
      </c>
      <c r="GC171" s="25">
        <f>+IF('Step 2 - Expected Payments'!$D$15+GC158&gt;=0,ROUND(GC158+'Step 2 - Expected Payments'!$D$15,2),"")</f>
        <v>3.13</v>
      </c>
      <c r="GD171" s="25">
        <f>+IF('Step 2 - Expected Payments'!$D$15+GD158&gt;=0,ROUND(GD158+'Step 2 - Expected Payments'!$D$15,2),"")</f>
        <v>1.9</v>
      </c>
      <c r="GE171" s="25">
        <f>+IF('Step 2 - Expected Payments'!$D$15+GE158&gt;=0,ROUND(GE158+'Step 2 - Expected Payments'!$D$15,2),"")</f>
        <v>3.47</v>
      </c>
      <c r="GF171" s="25">
        <f>+IF('Step 2 - Expected Payments'!$D$15+GF158&gt;=0,ROUND(GF158+'Step 2 - Expected Payments'!$D$15,2),"")</f>
        <v>1.49</v>
      </c>
      <c r="GG171" s="25">
        <f>+IF('Step 2 - Expected Payments'!$D$15+GG158&gt;=0,ROUND(GG158+'Step 2 - Expected Payments'!$D$15,2),"")</f>
        <v>3.3</v>
      </c>
      <c r="GH171" s="25">
        <f>+IF('Step 2 - Expected Payments'!$D$15+GH158&gt;=0,ROUND(GH158+'Step 2 - Expected Payments'!$D$15,2),"")</f>
        <v>3.76</v>
      </c>
      <c r="GI171" s="25">
        <f>+IF('Step 2 - Expected Payments'!$D$15+GI158&gt;=0,ROUND(GI158+'Step 2 - Expected Payments'!$D$15,2),"")</f>
        <v>5.63</v>
      </c>
      <c r="GJ171" s="25">
        <f>+IF('Step 2 - Expected Payments'!$D$15+GJ158&gt;=0,ROUND(GJ158+'Step 2 - Expected Payments'!$D$15,2),"")</f>
        <v>2.88</v>
      </c>
      <c r="GK171" s="25">
        <f>+IF('Step 2 - Expected Payments'!$D$15+GK158&gt;=0,ROUND(GK158+'Step 2 - Expected Payments'!$D$15,2),"")</f>
        <v>3.59</v>
      </c>
      <c r="GL171" s="25">
        <f>+IF('Step 2 - Expected Payments'!$D$15+GL158&gt;=0,ROUND(GL158+'Step 2 - Expected Payments'!$D$15,2),"")</f>
        <v>3.37</v>
      </c>
      <c r="GM171" s="25">
        <f>+IF('Step 2 - Expected Payments'!$D$15+GM158&gt;=0,ROUND(GM158+'Step 2 - Expected Payments'!$D$15,2),"")</f>
        <v>4.47</v>
      </c>
      <c r="GN171" s="25">
        <f>+IF('Step 2 - Expected Payments'!$D$15+GN158&gt;=0,ROUND(GN158+'Step 2 - Expected Payments'!$D$15,2),"")</f>
        <v>3.53</v>
      </c>
      <c r="GO171" s="25">
        <f>+IF('Step 2 - Expected Payments'!$D$15+GO158&gt;=0,ROUND(GO158+'Step 2 - Expected Payments'!$D$15,2),"")</f>
        <v>2.37</v>
      </c>
      <c r="GP171" s="25">
        <f>+IF('Step 2 - Expected Payments'!$D$15+GP158&gt;=0,ROUND(GP158+'Step 2 - Expected Payments'!$D$15,2),"")</f>
        <v>3.32</v>
      </c>
      <c r="GQ171" s="25">
        <f>+IF('Step 2 - Expected Payments'!$D$15+GQ158&gt;=0,ROUND(GQ158+'Step 2 - Expected Payments'!$D$15,2),"")</f>
        <v>2.57</v>
      </c>
      <c r="GR171" s="25">
        <f>+IF('Step 2 - Expected Payments'!$D$15+GR158&gt;=0,ROUND(GR158+'Step 2 - Expected Payments'!$D$15,2),"")</f>
        <v>3.8</v>
      </c>
      <c r="GS171" s="25">
        <f>+IF('Step 2 - Expected Payments'!$D$15+GS158&gt;=0,ROUND(GS158+'Step 2 - Expected Payments'!$D$15,2),"")</f>
        <v>2.94</v>
      </c>
      <c r="GT171" s="25">
        <f>+IF('Step 2 - Expected Payments'!$D$15+GT158&gt;=0,ROUND(GT158+'Step 2 - Expected Payments'!$D$15,2),"")</f>
        <v>4.09</v>
      </c>
      <c r="GU171" s="25">
        <f>+IF('Step 2 - Expected Payments'!$D$15+GU158&gt;=0,ROUND(GU158+'Step 2 - Expected Payments'!$D$15,2),"")</f>
        <v>3.18</v>
      </c>
      <c r="GV171" s="25">
        <f>+IF('Step 2 - Expected Payments'!$D$15+GV158&gt;=0,ROUND(GV158+'Step 2 - Expected Payments'!$D$15,2),"")</f>
        <v>3.07</v>
      </c>
      <c r="GW171" s="25">
        <f>+IF('Step 2 - Expected Payments'!$D$15+GW158&gt;=0,ROUND(GW158+'Step 2 - Expected Payments'!$D$15,2),"")</f>
        <v>4.1100000000000003</v>
      </c>
      <c r="GX171" s="25">
        <f>+IF('Step 2 - Expected Payments'!$D$15+GX158&gt;=0,ROUND(GX158+'Step 2 - Expected Payments'!$D$15,2),"")</f>
        <v>3.59</v>
      </c>
      <c r="GY171" s="25">
        <f>+IF('Step 2 - Expected Payments'!$D$15+GY158&gt;=0,ROUND(GY158+'Step 2 - Expected Payments'!$D$15,2),"")</f>
        <v>3.59</v>
      </c>
      <c r="GZ171" s="25">
        <f>+IF('Step 2 - Expected Payments'!$D$15+GZ158&gt;=0,ROUND(GZ158+'Step 2 - Expected Payments'!$D$15,2),"")</f>
        <v>3.26</v>
      </c>
      <c r="HA171" s="25">
        <f>+IF('Step 2 - Expected Payments'!$D$15+HA158&gt;=0,ROUND(HA158+'Step 2 - Expected Payments'!$D$15,2),"")</f>
        <v>3.99</v>
      </c>
      <c r="HB171" s="25">
        <f>+IF('Step 2 - Expected Payments'!$D$15+HB158&gt;=0,ROUND(HB158+'Step 2 - Expected Payments'!$D$15,2),"")</f>
        <v>3.53</v>
      </c>
      <c r="HC171" s="25">
        <f>+IF('Step 2 - Expected Payments'!$D$15+HC158&gt;=0,ROUND(HC158+'Step 2 - Expected Payments'!$D$15,2),"")</f>
        <v>4.54</v>
      </c>
      <c r="HD171" s="25">
        <f>+IF('Step 2 - Expected Payments'!$D$15+HD158&gt;=0,ROUND(HD158+'Step 2 - Expected Payments'!$D$15,2),"")</f>
        <v>2.66</v>
      </c>
      <c r="HE171" s="25">
        <f>+IF('Step 2 - Expected Payments'!$D$15+HE158&gt;=0,ROUND(HE158+'Step 2 - Expected Payments'!$D$15,2),"")</f>
        <v>3.55</v>
      </c>
      <c r="HF171" s="25">
        <f>+IF('Step 2 - Expected Payments'!$D$15+HF158&gt;=0,ROUND(HF158+'Step 2 - Expected Payments'!$D$15,2),"")</f>
        <v>1.44</v>
      </c>
      <c r="HG171" s="25">
        <f>+IF('Step 2 - Expected Payments'!$D$15+HG158&gt;=0,ROUND(HG158+'Step 2 - Expected Payments'!$D$15,2),"")</f>
        <v>3.95</v>
      </c>
      <c r="HH171" s="25">
        <f>+IF('Step 2 - Expected Payments'!$D$15+HH158&gt;=0,ROUND(HH158+'Step 2 - Expected Payments'!$D$15,2),"")</f>
        <v>2.65</v>
      </c>
      <c r="HI171" s="25">
        <f>+IF('Step 2 - Expected Payments'!$D$15+HI158&gt;=0,ROUND(HI158+'Step 2 - Expected Payments'!$D$15,2),"")</f>
        <v>3.02</v>
      </c>
      <c r="HJ171" s="25">
        <f>+IF('Step 2 - Expected Payments'!$D$15+HJ158&gt;=0,ROUND(HJ158+'Step 2 - Expected Payments'!$D$15,2),"")</f>
        <v>5.21</v>
      </c>
      <c r="HK171" s="25">
        <f>+IF('Step 2 - Expected Payments'!$D$15+HK158&gt;=0,ROUND(HK158+'Step 2 - Expected Payments'!$D$15,2),"")</f>
        <v>5.51</v>
      </c>
      <c r="HL171" s="25">
        <f>+IF('Step 2 - Expected Payments'!$D$15+HL158&gt;=0,ROUND(HL158+'Step 2 - Expected Payments'!$D$15,2),"")</f>
        <v>2.86</v>
      </c>
      <c r="HM171" s="25">
        <f>+IF('Step 2 - Expected Payments'!$D$15+HM158&gt;=0,ROUND(HM158+'Step 2 - Expected Payments'!$D$15,2),"")</f>
        <v>2.99</v>
      </c>
      <c r="HN171" s="25">
        <f>+IF('Step 2 - Expected Payments'!$D$15+HN158&gt;=0,ROUND(HN158+'Step 2 - Expected Payments'!$D$15,2),"")</f>
        <v>2.76</v>
      </c>
      <c r="HO171" s="25">
        <f>+IF('Step 2 - Expected Payments'!$D$15+HO158&gt;=0,ROUND(HO158+'Step 2 - Expected Payments'!$D$15,2),"")</f>
        <v>2.4300000000000002</v>
      </c>
      <c r="HP171" s="25">
        <f>+IF('Step 2 - Expected Payments'!$D$15+HP158&gt;=0,ROUND(HP158+'Step 2 - Expected Payments'!$D$15,2),"")</f>
        <v>2.33</v>
      </c>
      <c r="HQ171" s="25">
        <f>+IF('Step 2 - Expected Payments'!$D$15+HQ158&gt;=0,ROUND(HQ158+'Step 2 - Expected Payments'!$D$15,2),"")</f>
        <v>3</v>
      </c>
      <c r="HR171" s="25">
        <f>+IF('Step 2 - Expected Payments'!$D$15+HR158&gt;=0,ROUND(HR158+'Step 2 - Expected Payments'!$D$15,2),"")</f>
        <v>3.72</v>
      </c>
      <c r="HS171" s="25">
        <f>+IF('Step 2 - Expected Payments'!$D$15+HS158&gt;=0,ROUND(HS158+'Step 2 - Expected Payments'!$D$15,2),"")</f>
        <v>3.9</v>
      </c>
      <c r="HT171" s="25">
        <f>+IF('Step 2 - Expected Payments'!$D$15+HT158&gt;=0,ROUND(HT158+'Step 2 - Expected Payments'!$D$15,2),"")</f>
        <v>5.41</v>
      </c>
      <c r="HU171" s="25">
        <f>+IF('Step 2 - Expected Payments'!$D$15+HU158&gt;=0,ROUND(HU158+'Step 2 - Expected Payments'!$D$15,2),"")</f>
        <v>1.75</v>
      </c>
      <c r="HV171" s="25">
        <f>+IF('Step 2 - Expected Payments'!$D$15+HV158&gt;=0,ROUND(HV158+'Step 2 - Expected Payments'!$D$15,2),"")</f>
        <v>4.9800000000000004</v>
      </c>
      <c r="HW171" s="25">
        <f>+IF('Step 2 - Expected Payments'!$D$15+HW158&gt;=0,ROUND(HW158+'Step 2 - Expected Payments'!$D$15,2),"")</f>
        <v>4.08</v>
      </c>
      <c r="HX171" s="25">
        <f>+IF('Step 2 - Expected Payments'!$D$15+HX158&gt;=0,ROUND(HX158+'Step 2 - Expected Payments'!$D$15,2),"")</f>
        <v>3.62</v>
      </c>
      <c r="HY171" s="25">
        <f>+IF('Step 2 - Expected Payments'!$D$15+HY158&gt;=0,ROUND(HY158+'Step 2 - Expected Payments'!$D$15,2),"")</f>
        <v>3.63</v>
      </c>
      <c r="HZ171" s="25">
        <f>+IF('Step 2 - Expected Payments'!$D$15+HZ158&gt;=0,ROUND(HZ158+'Step 2 - Expected Payments'!$D$15,2),"")</f>
        <v>4.33</v>
      </c>
      <c r="IA171" s="25">
        <f>+IF('Step 2 - Expected Payments'!$D$15+IA158&gt;=0,ROUND(IA158+'Step 2 - Expected Payments'!$D$15,2),"")</f>
        <v>3.04</v>
      </c>
      <c r="IB171" s="25">
        <f>+IF('Step 2 - Expected Payments'!$D$15+IB158&gt;=0,ROUND(IB158+'Step 2 - Expected Payments'!$D$15,2),"")</f>
        <v>3.85</v>
      </c>
      <c r="IC171" s="25">
        <f>+IF('Step 2 - Expected Payments'!$D$15+IC158&gt;=0,ROUND(IC158+'Step 2 - Expected Payments'!$D$15,2),"")</f>
        <v>3.66</v>
      </c>
      <c r="ID171" s="25">
        <f>+IF('Step 2 - Expected Payments'!$D$15+ID158&gt;=0,ROUND(ID158+'Step 2 - Expected Payments'!$D$15,2),"")</f>
        <v>2.33</v>
      </c>
      <c r="IE171" s="25">
        <f>+IF('Step 2 - Expected Payments'!$D$15+IE158&gt;=0,ROUND(IE158+'Step 2 - Expected Payments'!$D$15,2),"")</f>
        <v>4.37</v>
      </c>
      <c r="IF171" s="25">
        <f>+IF('Step 2 - Expected Payments'!$D$15+IF158&gt;=0,ROUND(IF158+'Step 2 - Expected Payments'!$D$15,2),"")</f>
        <v>3.32</v>
      </c>
      <c r="IG171" s="25">
        <f>+IF('Step 2 - Expected Payments'!$D$15+IG158&gt;=0,ROUND(IG158+'Step 2 - Expected Payments'!$D$15,2),"")</f>
        <v>0.93</v>
      </c>
      <c r="IH171" s="25">
        <f>+IF('Step 2 - Expected Payments'!$D$15+IH158&gt;=0,ROUND(IH158+'Step 2 - Expected Payments'!$D$15,2),"")</f>
        <v>5.49</v>
      </c>
      <c r="II171" s="25">
        <f>+IF('Step 2 - Expected Payments'!$D$15+II158&gt;=0,ROUND(II158+'Step 2 - Expected Payments'!$D$15,2),"")</f>
        <v>3.33</v>
      </c>
      <c r="IJ171" s="25">
        <f>+IF('Step 2 - Expected Payments'!$D$15+IJ158&gt;=0,ROUND(IJ158+'Step 2 - Expected Payments'!$D$15,2),"")</f>
        <v>3.62</v>
      </c>
      <c r="IK171" s="25">
        <f>+IF('Step 2 - Expected Payments'!$D$15+IK158&gt;=0,ROUND(IK158+'Step 2 - Expected Payments'!$D$15,2),"")</f>
        <v>3.5</v>
      </c>
      <c r="IL171" s="25">
        <f>+IF('Step 2 - Expected Payments'!$D$15+IL158&gt;=0,ROUND(IL158+'Step 2 - Expected Payments'!$D$15,2),"")</f>
        <v>3.35</v>
      </c>
      <c r="IM171" s="25">
        <f>+IF('Step 2 - Expected Payments'!$D$15+IM158&gt;=0,ROUND(IM158+'Step 2 - Expected Payments'!$D$15,2),"")</f>
        <v>5.9</v>
      </c>
      <c r="IN171" s="25">
        <f>+IF('Step 2 - Expected Payments'!$D$15+IN158&gt;=0,ROUND(IN158+'Step 2 - Expected Payments'!$D$15,2),"")</f>
        <v>2.88</v>
      </c>
      <c r="IO171" s="25">
        <f>+IF('Step 2 - Expected Payments'!$D$15+IO158&gt;=0,ROUND(IO158+'Step 2 - Expected Payments'!$D$15,2),"")</f>
        <v>2.39</v>
      </c>
      <c r="IP171" s="25">
        <f>+IF('Step 2 - Expected Payments'!$D$15+IP158&gt;=0,ROUND(IP158+'Step 2 - Expected Payments'!$D$15,2),"")</f>
        <v>2.75</v>
      </c>
      <c r="IQ171" s="25">
        <f>+IF('Step 2 - Expected Payments'!$D$15+IQ158&gt;=0,ROUND(IQ158+'Step 2 - Expected Payments'!$D$15,2),"")</f>
        <v>1.72</v>
      </c>
      <c r="IR171" s="25">
        <f>+IF('Step 2 - Expected Payments'!$D$15+IR158&gt;=0,ROUND(IR158+'Step 2 - Expected Payments'!$D$15,2),"")</f>
        <v>4.16</v>
      </c>
      <c r="IS171" s="25">
        <f>+IF('Step 2 - Expected Payments'!$D$15+IS158&gt;=0,ROUND(IS158+'Step 2 - Expected Payments'!$D$15,2),"")</f>
        <v>2.79</v>
      </c>
      <c r="IT171" s="25">
        <f>+IF('Step 2 - Expected Payments'!$D$15+IT158&gt;=0,ROUND(IT158+'Step 2 - Expected Payments'!$D$15,2),"")</f>
        <v>2.79</v>
      </c>
      <c r="IU171" s="25">
        <f>+IF('Step 2 - Expected Payments'!$D$15+IU158&gt;=0,ROUND(IU158+'Step 2 - Expected Payments'!$D$15,2),"")</f>
        <v>3.96</v>
      </c>
      <c r="IV171" s="25">
        <f>+IF('Step 2 - Expected Payments'!$D$15+IV158&gt;=0,ROUND(IV158+'Step 2 - Expected Payments'!$D$15,2),"")</f>
        <v>3.99</v>
      </c>
      <c r="IW171" s="25">
        <f>+IF('Step 2 - Expected Payments'!$D$15+IW158&gt;=0,ROUND(IW158+'Step 2 - Expected Payments'!$D$15,2),"")</f>
        <v>3.46</v>
      </c>
      <c r="IX171" s="25">
        <f>+IF('Step 2 - Expected Payments'!$D$15+IX158&gt;=0,ROUND(IX158+'Step 2 - Expected Payments'!$D$15,2),"")</f>
        <v>4.13</v>
      </c>
      <c r="IY171" s="25">
        <f>+IF('Step 2 - Expected Payments'!$D$15+IY158&gt;=0,ROUND(IY158+'Step 2 - Expected Payments'!$D$15,2),"")</f>
        <v>3.59</v>
      </c>
      <c r="IZ171" s="25">
        <f>+IF('Step 2 - Expected Payments'!$D$15+IZ158&gt;=0,ROUND(IZ158+'Step 2 - Expected Payments'!$D$15,2),"")</f>
        <v>3.29</v>
      </c>
      <c r="JA171" s="25">
        <f>+IF('Step 2 - Expected Payments'!$D$15+JA158&gt;=0,ROUND(JA158+'Step 2 - Expected Payments'!$D$15,2),"")</f>
        <v>2.11</v>
      </c>
      <c r="JB171" s="25">
        <f>+IF('Step 2 - Expected Payments'!$D$15+JB158&gt;=0,ROUND(JB158+'Step 2 - Expected Payments'!$D$15,2),"")</f>
        <v>2.76</v>
      </c>
      <c r="JC171" s="25">
        <f>+IF('Step 2 - Expected Payments'!$D$15+JC158&gt;=0,ROUND(JC158+'Step 2 - Expected Payments'!$D$15,2),"")</f>
        <v>4.7</v>
      </c>
      <c r="JD171" s="25">
        <f>+IF('Step 2 - Expected Payments'!$D$15+JD158&gt;=0,ROUND(JD158+'Step 2 - Expected Payments'!$D$15,2),"")</f>
        <v>3.86</v>
      </c>
      <c r="JE171" s="25">
        <f>+IF('Step 2 - Expected Payments'!$D$15+JE158&gt;=0,ROUND(JE158+'Step 2 - Expected Payments'!$D$15,2),"")</f>
        <v>3.15</v>
      </c>
      <c r="JF171" s="25">
        <f>+IF('Step 2 - Expected Payments'!$D$15+JF158&gt;=0,ROUND(JF158+'Step 2 - Expected Payments'!$D$15,2),"")</f>
        <v>4.25</v>
      </c>
      <c r="JG171" s="25">
        <f>+IF('Step 2 - Expected Payments'!$D$15+JG158&gt;=0,ROUND(JG158+'Step 2 - Expected Payments'!$D$15,2),"")</f>
        <v>3.47</v>
      </c>
      <c r="JH171" s="25">
        <f>+IF('Step 2 - Expected Payments'!$D$15+JH158&gt;=0,ROUND(JH158+'Step 2 - Expected Payments'!$D$15,2),"")</f>
        <v>4.95</v>
      </c>
      <c r="JI171" s="25">
        <f>+IF('Step 2 - Expected Payments'!$D$15+JI158&gt;=0,ROUND(JI158+'Step 2 - Expected Payments'!$D$15,2),"")</f>
        <v>3.49</v>
      </c>
      <c r="JJ171" s="25">
        <f>+IF('Step 2 - Expected Payments'!$D$15+JJ158&gt;=0,ROUND(JJ158+'Step 2 - Expected Payments'!$D$15,2),"")</f>
        <v>4.41</v>
      </c>
      <c r="JK171" s="25">
        <f>+IF('Step 2 - Expected Payments'!$D$15+JK158&gt;=0,ROUND(JK158+'Step 2 - Expected Payments'!$D$15,2),"")</f>
        <v>2.52</v>
      </c>
      <c r="JL171" s="25">
        <f>+IF('Step 2 - Expected Payments'!$D$15+JL158&gt;=0,ROUND(JL158+'Step 2 - Expected Payments'!$D$15,2),"")</f>
        <v>2.79</v>
      </c>
      <c r="JM171" s="25">
        <f>+IF('Step 2 - Expected Payments'!$D$15+JM158&gt;=0,ROUND(JM158+'Step 2 - Expected Payments'!$D$15,2),"")</f>
        <v>3.93</v>
      </c>
      <c r="JN171" s="25">
        <f>+IF('Step 2 - Expected Payments'!$D$15+JN158&gt;=0,ROUND(JN158+'Step 2 - Expected Payments'!$D$15,2),"")</f>
        <v>2.94</v>
      </c>
      <c r="JO171" s="25">
        <f>+IF('Step 2 - Expected Payments'!$D$15+JO158&gt;=0,ROUND(JO158+'Step 2 - Expected Payments'!$D$15,2),"")</f>
        <v>3.81</v>
      </c>
      <c r="JP171" s="25">
        <f>+IF('Step 2 - Expected Payments'!$D$15+JP158&gt;=0,ROUND(JP158+'Step 2 - Expected Payments'!$D$15,2),"")</f>
        <v>3.37</v>
      </c>
      <c r="JQ171" s="25">
        <f>+IF('Step 2 - Expected Payments'!$D$15+JQ158&gt;=0,ROUND(JQ158+'Step 2 - Expected Payments'!$D$15,2),"")</f>
        <v>3.44</v>
      </c>
      <c r="JR171" s="25">
        <f>+IF('Step 2 - Expected Payments'!$D$15+JR158&gt;=0,ROUND(JR158+'Step 2 - Expected Payments'!$D$15,2),"")</f>
        <v>0.83</v>
      </c>
      <c r="JS171" s="25">
        <f>+IF('Step 2 - Expected Payments'!$D$15+JS158&gt;=0,ROUND(JS158+'Step 2 - Expected Payments'!$D$15,2),"")</f>
        <v>3.8</v>
      </c>
      <c r="JT171" s="25">
        <f>+IF('Step 2 - Expected Payments'!$D$15+JT158&gt;=0,ROUND(JT158+'Step 2 - Expected Payments'!$D$15,2),"")</f>
        <v>2.74</v>
      </c>
      <c r="JU171" s="25">
        <f>+IF('Step 2 - Expected Payments'!$D$15+JU158&gt;=0,ROUND(JU158+'Step 2 - Expected Payments'!$D$15,2),"")</f>
        <v>4.41</v>
      </c>
      <c r="JV171" s="25">
        <f>+IF('Step 2 - Expected Payments'!$D$15+JV158&gt;=0,ROUND(JV158+'Step 2 - Expected Payments'!$D$15,2),"")</f>
        <v>2.4900000000000002</v>
      </c>
      <c r="JW171" s="25">
        <f>+IF('Step 2 - Expected Payments'!$D$15+JW158&gt;=0,ROUND(JW158+'Step 2 - Expected Payments'!$D$15,2),"")</f>
        <v>4.8099999999999996</v>
      </c>
      <c r="JX171" s="25">
        <f>+IF('Step 2 - Expected Payments'!$D$15+JX158&gt;=0,ROUND(JX158+'Step 2 - Expected Payments'!$D$15,2),"")</f>
        <v>2.78</v>
      </c>
      <c r="JY171" s="25">
        <f>+IF('Step 2 - Expected Payments'!$D$15+JY158&gt;=0,ROUND(JY158+'Step 2 - Expected Payments'!$D$15,2),"")</f>
        <v>2.0299999999999998</v>
      </c>
      <c r="JZ171" s="25">
        <f>+IF('Step 2 - Expected Payments'!$D$15+JZ158&gt;=0,ROUND(JZ158+'Step 2 - Expected Payments'!$D$15,2),"")</f>
        <v>5.0599999999999996</v>
      </c>
      <c r="KA171" s="25">
        <f>+IF('Step 2 - Expected Payments'!$D$15+KA158&gt;=0,ROUND(KA158+'Step 2 - Expected Payments'!$D$15,2),"")</f>
        <v>2.06</v>
      </c>
      <c r="KB171" s="25">
        <f>+IF('Step 2 - Expected Payments'!$D$15+KB158&gt;=0,ROUND(KB158+'Step 2 - Expected Payments'!$D$15,2),"")</f>
        <v>1.61</v>
      </c>
      <c r="KC171" s="25">
        <f>+IF('Step 2 - Expected Payments'!$D$15+KC158&gt;=0,ROUND(KC158+'Step 2 - Expected Payments'!$D$15,2),"")</f>
        <v>4.45</v>
      </c>
      <c r="KD171" s="25">
        <f>+IF('Step 2 - Expected Payments'!$D$15+KD158&gt;=0,ROUND(KD158+'Step 2 - Expected Payments'!$D$15,2),"")</f>
        <v>1.8</v>
      </c>
      <c r="KE171" s="25">
        <f>+IF('Step 2 - Expected Payments'!$D$15+KE158&gt;=0,ROUND(KE158+'Step 2 - Expected Payments'!$D$15,2),"")</f>
        <v>4.26</v>
      </c>
      <c r="KF171" s="25">
        <f>+IF('Step 2 - Expected Payments'!$D$15+KF158&gt;=0,ROUND(KF158+'Step 2 - Expected Payments'!$D$15,2),"")</f>
        <v>3.56</v>
      </c>
      <c r="KG171" s="25">
        <f>+IF('Step 2 - Expected Payments'!$D$15+KG158&gt;=0,ROUND(KG158+'Step 2 - Expected Payments'!$D$15,2),"")</f>
        <v>6.12</v>
      </c>
      <c r="KH171" s="25">
        <f>+IF('Step 2 - Expected Payments'!$D$15+KH158&gt;=0,ROUND(KH158+'Step 2 - Expected Payments'!$D$15,2),"")</f>
        <v>2.2999999999999998</v>
      </c>
      <c r="KI171" s="25">
        <f>+IF('Step 2 - Expected Payments'!$D$15+KI158&gt;=0,ROUND(KI158+'Step 2 - Expected Payments'!$D$15,2),"")</f>
        <v>3.16</v>
      </c>
      <c r="KJ171" s="25">
        <f>+IF('Step 2 - Expected Payments'!$D$15+KJ158&gt;=0,ROUND(KJ158+'Step 2 - Expected Payments'!$D$15,2),"")</f>
        <v>3.5</v>
      </c>
      <c r="KK171" s="25">
        <f>+IF('Step 2 - Expected Payments'!$D$15+KK158&gt;=0,ROUND(KK158+'Step 2 - Expected Payments'!$D$15,2),"")</f>
        <v>3.48</v>
      </c>
      <c r="KL171" s="25">
        <f>+IF('Step 2 - Expected Payments'!$D$15+KL158&gt;=0,ROUND(KL158+'Step 2 - Expected Payments'!$D$15,2),"")</f>
        <v>4.76</v>
      </c>
      <c r="KM171" s="25">
        <f>+IF('Step 2 - Expected Payments'!$D$15+KM158&gt;=0,ROUND(KM158+'Step 2 - Expected Payments'!$D$15,2),"")</f>
        <v>3.5</v>
      </c>
      <c r="KN171" s="25">
        <f>+IF('Step 2 - Expected Payments'!$D$15+KN158&gt;=0,ROUND(KN158+'Step 2 - Expected Payments'!$D$15,2),"")</f>
        <v>1.73</v>
      </c>
      <c r="KO171" s="25">
        <f>+IF('Step 2 - Expected Payments'!$D$15+KO158&gt;=0,ROUND(KO158+'Step 2 - Expected Payments'!$D$15,2),"")</f>
        <v>3.22</v>
      </c>
      <c r="KP171" s="25">
        <f>+IF('Step 2 - Expected Payments'!$D$15+KP158&gt;=0,ROUND(KP158+'Step 2 - Expected Payments'!$D$15,2),"")</f>
        <v>2.44</v>
      </c>
      <c r="KQ171" s="25">
        <f>+IF('Step 2 - Expected Payments'!$D$15+KQ158&gt;=0,ROUND(KQ158+'Step 2 - Expected Payments'!$D$15,2),"")</f>
        <v>4.13</v>
      </c>
      <c r="KR171" s="25">
        <f>+IF('Step 2 - Expected Payments'!$D$15+KR158&gt;=0,ROUND(KR158+'Step 2 - Expected Payments'!$D$15,2),"")</f>
        <v>2.76</v>
      </c>
      <c r="KS171" s="25">
        <f>+IF('Step 2 - Expected Payments'!$D$15+KS158&gt;=0,ROUND(KS158+'Step 2 - Expected Payments'!$D$15,2),"")</f>
        <v>4.05</v>
      </c>
      <c r="KT171" s="25">
        <f>+IF('Step 2 - Expected Payments'!$D$15+KT158&gt;=0,ROUND(KT158+'Step 2 - Expected Payments'!$D$15,2),"")</f>
        <v>1.77</v>
      </c>
      <c r="KU171" s="25">
        <f>+IF('Step 2 - Expected Payments'!$D$15+KU158&gt;=0,ROUND(KU158+'Step 2 - Expected Payments'!$D$15,2),"")</f>
        <v>3.82</v>
      </c>
      <c r="KV171" s="25">
        <f>+IF('Step 2 - Expected Payments'!$D$15+KV158&gt;=0,ROUND(KV158+'Step 2 - Expected Payments'!$D$15,2),"")</f>
        <v>2.4900000000000002</v>
      </c>
      <c r="KW171" s="25">
        <f>+IF('Step 2 - Expected Payments'!$D$15+KW158&gt;=0,ROUND(KW158+'Step 2 - Expected Payments'!$D$15,2),"")</f>
        <v>4.04</v>
      </c>
      <c r="KX171" s="25">
        <f>+IF('Step 2 - Expected Payments'!$D$15+KX158&gt;=0,ROUND(KX158+'Step 2 - Expected Payments'!$D$15,2),"")</f>
        <v>2.65</v>
      </c>
      <c r="KY171" s="25">
        <f>+IF('Step 2 - Expected Payments'!$D$15+KY158&gt;=0,ROUND(KY158+'Step 2 - Expected Payments'!$D$15,2),"")</f>
        <v>3.2</v>
      </c>
      <c r="KZ171" s="25">
        <f>+IF('Step 2 - Expected Payments'!$D$15+KZ158&gt;=0,ROUND(KZ158+'Step 2 - Expected Payments'!$D$15,2),"")</f>
        <v>3.49</v>
      </c>
      <c r="LA171" s="25">
        <f>+IF('Step 2 - Expected Payments'!$D$15+LA158&gt;=0,ROUND(LA158+'Step 2 - Expected Payments'!$D$15,2),"")</f>
        <v>4.84</v>
      </c>
      <c r="LB171" s="25">
        <f>+IF('Step 2 - Expected Payments'!$D$15+LB158&gt;=0,ROUND(LB158+'Step 2 - Expected Payments'!$D$15,2),"")</f>
        <v>5.0999999999999996</v>
      </c>
      <c r="LC171" s="25">
        <f>+IF('Step 2 - Expected Payments'!$D$15+LC158&gt;=0,ROUND(LC158+'Step 2 - Expected Payments'!$D$15,2),"")</f>
        <v>3.75</v>
      </c>
      <c r="LD171" s="25">
        <f>+IF('Step 2 - Expected Payments'!$D$15+LD158&gt;=0,ROUND(LD158+'Step 2 - Expected Payments'!$D$15,2),"")</f>
        <v>3.9</v>
      </c>
      <c r="LE171" s="25">
        <f>+IF('Step 2 - Expected Payments'!$D$15+LE158&gt;=0,ROUND(LE158+'Step 2 - Expected Payments'!$D$15,2),"")</f>
        <v>4</v>
      </c>
      <c r="LF171" s="25">
        <f>+IF('Step 2 - Expected Payments'!$D$15+LF158&gt;=0,ROUND(LF158+'Step 2 - Expected Payments'!$D$15,2),"")</f>
        <v>1.92</v>
      </c>
      <c r="LG171" s="25">
        <f>+IF('Step 2 - Expected Payments'!$D$15+LG158&gt;=0,ROUND(LG158+'Step 2 - Expected Payments'!$D$15,2),"")</f>
        <v>2.27</v>
      </c>
      <c r="LH171" s="25">
        <f>+IF('Step 2 - Expected Payments'!$D$15+LH158&gt;=0,ROUND(LH158+'Step 2 - Expected Payments'!$D$15,2),"")</f>
        <v>4.5999999999999996</v>
      </c>
      <c r="LI171" s="25">
        <f>+IF('Step 2 - Expected Payments'!$D$15+LI158&gt;=0,ROUND(LI158+'Step 2 - Expected Payments'!$D$15,2),"")</f>
        <v>3.87</v>
      </c>
      <c r="LJ171" s="25">
        <f>+IF('Step 2 - Expected Payments'!$D$15+LJ158&gt;=0,ROUND(LJ158+'Step 2 - Expected Payments'!$D$15,2),"")</f>
        <v>3.65</v>
      </c>
      <c r="LK171" s="25">
        <f>+IF('Step 2 - Expected Payments'!$D$15+LK158&gt;=0,ROUND(LK158+'Step 2 - Expected Payments'!$D$15,2),"")</f>
        <v>3.43</v>
      </c>
      <c r="LL171" s="25">
        <f>+IF('Step 2 - Expected Payments'!$D$15+LL158&gt;=0,ROUND(LL158+'Step 2 - Expected Payments'!$D$15,2),"")</f>
        <v>2.33</v>
      </c>
      <c r="LM171" s="25">
        <f>+IF('Step 2 - Expected Payments'!$D$15+LM158&gt;=0,ROUND(LM158+'Step 2 - Expected Payments'!$D$15,2),"")</f>
        <v>3.62</v>
      </c>
      <c r="LN171" s="25">
        <f>+IF('Step 2 - Expected Payments'!$D$15+LN158&gt;=0,ROUND(LN158+'Step 2 - Expected Payments'!$D$15,2),"")</f>
        <v>4.28</v>
      </c>
      <c r="LO171" s="25">
        <f>+IF('Step 2 - Expected Payments'!$D$15+LO158&gt;=0,ROUND(LO158+'Step 2 - Expected Payments'!$D$15,2),"")</f>
        <v>2.35</v>
      </c>
      <c r="LP171" s="25">
        <f>+IF('Step 2 - Expected Payments'!$D$15+LP158&gt;=0,ROUND(LP158+'Step 2 - Expected Payments'!$D$15,2),"")</f>
        <v>3.22</v>
      </c>
      <c r="LQ171" s="25">
        <f>+IF('Step 2 - Expected Payments'!$D$15+LQ158&gt;=0,ROUND(LQ158+'Step 2 - Expected Payments'!$D$15,2),"")</f>
        <v>2.82</v>
      </c>
      <c r="LR171" s="25">
        <f>+IF('Step 2 - Expected Payments'!$D$15+LR158&gt;=0,ROUND(LR158+'Step 2 - Expected Payments'!$D$15,2),"")</f>
        <v>3.02</v>
      </c>
      <c r="LS171" s="25">
        <f>+IF('Step 2 - Expected Payments'!$D$15+LS158&gt;=0,ROUND(LS158+'Step 2 - Expected Payments'!$D$15,2),"")</f>
        <v>4.21</v>
      </c>
      <c r="LT171" s="25">
        <f>+IF('Step 2 - Expected Payments'!$D$15+LT158&gt;=0,ROUND(LT158+'Step 2 - Expected Payments'!$D$15,2),"")</f>
        <v>5.39</v>
      </c>
      <c r="LU171" s="25">
        <f>+IF('Step 2 - Expected Payments'!$D$15+LU158&gt;=0,ROUND(LU158+'Step 2 - Expected Payments'!$D$15,2),"")</f>
        <v>2.4900000000000002</v>
      </c>
      <c r="LV171" s="25">
        <f>+IF('Step 2 - Expected Payments'!$D$15+LV158&gt;=0,ROUND(LV158+'Step 2 - Expected Payments'!$D$15,2),"")</f>
        <v>1.42</v>
      </c>
      <c r="LW171" s="25">
        <f>+IF('Step 2 - Expected Payments'!$D$15+LW158&gt;=0,ROUND(LW158+'Step 2 - Expected Payments'!$D$15,2),"")</f>
        <v>5</v>
      </c>
      <c r="LX171" s="25">
        <f>+IF('Step 2 - Expected Payments'!$D$15+LX158&gt;=0,ROUND(LX158+'Step 2 - Expected Payments'!$D$15,2),"")</f>
        <v>3.36</v>
      </c>
      <c r="LY171" s="25">
        <f>+IF('Step 2 - Expected Payments'!$D$15+LY158&gt;=0,ROUND(LY158+'Step 2 - Expected Payments'!$D$15,2),"")</f>
        <v>3.99</v>
      </c>
      <c r="LZ171" s="25">
        <f>+IF('Step 2 - Expected Payments'!$D$15+LZ158&gt;=0,ROUND(LZ158+'Step 2 - Expected Payments'!$D$15,2),"")</f>
        <v>4.1500000000000004</v>
      </c>
      <c r="MA171" s="25">
        <f>+IF('Step 2 - Expected Payments'!$D$15+MA158&gt;=0,ROUND(MA158+'Step 2 - Expected Payments'!$D$15,2),"")</f>
        <v>3.29</v>
      </c>
      <c r="MB171" s="25">
        <f>+IF('Step 2 - Expected Payments'!$D$15+MB158&gt;=0,ROUND(MB158+'Step 2 - Expected Payments'!$D$15,2),"")</f>
        <v>2.11</v>
      </c>
      <c r="MC171" s="25">
        <f>+IF('Step 2 - Expected Payments'!$D$15+MC158&gt;=0,ROUND(MC158+'Step 2 - Expected Payments'!$D$15,2),"")</f>
        <v>3.42</v>
      </c>
      <c r="MD171" s="25">
        <f>+IF('Step 2 - Expected Payments'!$D$15+MD158&gt;=0,ROUND(MD158+'Step 2 - Expected Payments'!$D$15,2),"")</f>
        <v>4.92</v>
      </c>
      <c r="ME171" s="25">
        <f>+IF('Step 2 - Expected Payments'!$D$15+ME158&gt;=0,ROUND(ME158+'Step 2 - Expected Payments'!$D$15,2),"")</f>
        <v>3.21</v>
      </c>
      <c r="MF171" s="25">
        <f>+IF('Step 2 - Expected Payments'!$D$15+MF158&gt;=0,ROUND(MF158+'Step 2 - Expected Payments'!$D$15,2),"")</f>
        <v>2.54</v>
      </c>
      <c r="MG171" s="25">
        <f>+IF('Step 2 - Expected Payments'!$D$15+MG158&gt;=0,ROUND(MG158+'Step 2 - Expected Payments'!$D$15,2),"")</f>
        <v>3.44</v>
      </c>
      <c r="MH171" s="25">
        <f>+IF('Step 2 - Expected Payments'!$D$15+MH158&gt;=0,ROUND(MH158+'Step 2 - Expected Payments'!$D$15,2),"")</f>
        <v>4.0199999999999996</v>
      </c>
      <c r="MI171" s="25">
        <f>+IF('Step 2 - Expected Payments'!$D$15+MI158&gt;=0,ROUND(MI158+'Step 2 - Expected Payments'!$D$15,2),"")</f>
        <v>4.87</v>
      </c>
      <c r="MJ171" s="25">
        <f>+IF('Step 2 - Expected Payments'!$D$15+MJ158&gt;=0,ROUND(MJ158+'Step 2 - Expected Payments'!$D$15,2),"")</f>
        <v>2.06</v>
      </c>
      <c r="MK171" s="25">
        <f>+IF('Step 2 - Expected Payments'!$D$15+MK158&gt;=0,ROUND(MK158+'Step 2 - Expected Payments'!$D$15,2),"")</f>
        <v>1.46</v>
      </c>
      <c r="ML171" s="25">
        <f>+IF('Step 2 - Expected Payments'!$D$15+ML158&gt;=0,ROUND(ML158+'Step 2 - Expected Payments'!$D$15,2),"")</f>
        <v>4.05</v>
      </c>
      <c r="MM171" s="25">
        <f>+IF('Step 2 - Expected Payments'!$D$15+MM158&gt;=0,ROUND(MM158+'Step 2 - Expected Payments'!$D$15,2),"")</f>
        <v>4.47</v>
      </c>
      <c r="MN171" s="25">
        <f>+IF('Step 2 - Expected Payments'!$D$15+MN158&gt;=0,ROUND(MN158+'Step 2 - Expected Payments'!$D$15,2),"")</f>
        <v>3.68</v>
      </c>
      <c r="MO171" s="25">
        <f>+IF('Step 2 - Expected Payments'!$D$15+MO158&gt;=0,ROUND(MO158+'Step 2 - Expected Payments'!$D$15,2),"")</f>
        <v>4.18</v>
      </c>
      <c r="MP171" s="25">
        <f>+IF('Step 2 - Expected Payments'!$D$15+MP158&gt;=0,ROUND(MP158+'Step 2 - Expected Payments'!$D$15,2),"")</f>
        <v>2.78</v>
      </c>
      <c r="MQ171" s="25">
        <f>+IF('Step 2 - Expected Payments'!$D$15+MQ158&gt;=0,ROUND(MQ158+'Step 2 - Expected Payments'!$D$15,2),"")</f>
        <v>3.47</v>
      </c>
      <c r="MR171" s="25">
        <f>+IF('Step 2 - Expected Payments'!$D$15+MR158&gt;=0,ROUND(MR158+'Step 2 - Expected Payments'!$D$15,2),"")</f>
        <v>2.68</v>
      </c>
      <c r="MS171" s="25">
        <f>+IF('Step 2 - Expected Payments'!$D$15+MS158&gt;=0,ROUND(MS158+'Step 2 - Expected Payments'!$D$15,2),"")</f>
        <v>3.6</v>
      </c>
      <c r="MT171" s="25">
        <f>+IF('Step 2 - Expected Payments'!$D$15+MT158&gt;=0,ROUND(MT158+'Step 2 - Expected Payments'!$D$15,2),"")</f>
        <v>4.45</v>
      </c>
      <c r="MU171" s="25">
        <f>+IF('Step 2 - Expected Payments'!$D$15+MU158&gt;=0,ROUND(MU158+'Step 2 - Expected Payments'!$D$15,2),"")</f>
        <v>3.28</v>
      </c>
      <c r="MV171" s="25">
        <f>+IF('Step 2 - Expected Payments'!$D$15+MV158&gt;=0,ROUND(MV158+'Step 2 - Expected Payments'!$D$15,2),"")</f>
        <v>2.73</v>
      </c>
      <c r="MW171" s="25">
        <f>+IF('Step 2 - Expected Payments'!$D$15+MW158&gt;=0,ROUND(MW158+'Step 2 - Expected Payments'!$D$15,2),"")</f>
        <v>3.42</v>
      </c>
      <c r="MX171" s="25">
        <f>+IF('Step 2 - Expected Payments'!$D$15+MX158&gt;=0,ROUND(MX158+'Step 2 - Expected Payments'!$D$15,2),"")</f>
        <v>2.17</v>
      </c>
      <c r="MY171" s="25">
        <f>+IF('Step 2 - Expected Payments'!$D$15+MY158&gt;=0,ROUND(MY158+'Step 2 - Expected Payments'!$D$15,2),"")</f>
        <v>3.41</v>
      </c>
      <c r="MZ171" s="25">
        <f>+IF('Step 2 - Expected Payments'!$D$15+MZ158&gt;=0,ROUND(MZ158+'Step 2 - Expected Payments'!$D$15,2),"")</f>
        <v>4.66</v>
      </c>
      <c r="NA171" s="25">
        <f>+IF('Step 2 - Expected Payments'!$D$15+NA158&gt;=0,ROUND(NA158+'Step 2 - Expected Payments'!$D$15,2),"")</f>
        <v>4.09</v>
      </c>
      <c r="NB171" s="25">
        <f>+IF('Step 2 - Expected Payments'!$D$15+NB158&gt;=0,ROUND(NB158+'Step 2 - Expected Payments'!$D$15,2),"")</f>
        <v>4.2300000000000004</v>
      </c>
      <c r="NC171" s="25">
        <f>+IF('Step 2 - Expected Payments'!$D$15+NC158&gt;=0,ROUND(NC158+'Step 2 - Expected Payments'!$D$15,2),"")</f>
        <v>3.38</v>
      </c>
      <c r="ND171" s="25">
        <f>+IF('Step 2 - Expected Payments'!$D$15+ND158&gt;=0,ROUND(ND158+'Step 2 - Expected Payments'!$D$15,2),"")</f>
        <v>3.72</v>
      </c>
      <c r="NE171" s="25">
        <f>+IF('Step 2 - Expected Payments'!$D$15+NE158&gt;=0,ROUND(NE158+'Step 2 - Expected Payments'!$D$15,2),"")</f>
        <v>4.04</v>
      </c>
      <c r="NF171" s="25">
        <f>+IF('Step 2 - Expected Payments'!$D$15+NF158&gt;=0,ROUND(NF158+'Step 2 - Expected Payments'!$D$15,2),"")</f>
        <v>4.34</v>
      </c>
      <c r="NG171" s="25">
        <f>+IF('Step 2 - Expected Payments'!$D$15+NG158&gt;=0,ROUND(NG158+'Step 2 - Expected Payments'!$D$15,2),"")</f>
        <v>4.1900000000000004</v>
      </c>
      <c r="NH171" s="25">
        <f>+IF('Step 2 - Expected Payments'!$D$15+NH158&gt;=0,ROUND(NH158+'Step 2 - Expected Payments'!$D$15,2),"")</f>
        <v>4.32</v>
      </c>
      <c r="NI171" s="25">
        <f>+IF('Step 2 - Expected Payments'!$D$15+NI158&gt;=0,ROUND(NI158+'Step 2 - Expected Payments'!$D$15,2),"")</f>
        <v>2.14</v>
      </c>
      <c r="NJ171" s="25">
        <f>+IF('Step 2 - Expected Payments'!$D$15+NJ158&gt;=0,ROUND(NJ158+'Step 2 - Expected Payments'!$D$15,2),"")</f>
        <v>3.45</v>
      </c>
      <c r="NK171" s="25">
        <f>+IF('Step 2 - Expected Payments'!$D$15+NK158&gt;=0,ROUND(NK158+'Step 2 - Expected Payments'!$D$15,2),"")</f>
        <v>1.52</v>
      </c>
      <c r="NL171" s="25">
        <f>+IF('Step 2 - Expected Payments'!$D$15+NL158&gt;=0,ROUND(NL158+'Step 2 - Expected Payments'!$D$15,2),"")</f>
        <v>5.72</v>
      </c>
      <c r="NM171" s="25">
        <f>+IF('Step 2 - Expected Payments'!$D$15+NM158&gt;=0,ROUND(NM158+'Step 2 - Expected Payments'!$D$15,2),"")</f>
        <v>2.34</v>
      </c>
      <c r="NN171" s="25">
        <f>+IF('Step 2 - Expected Payments'!$D$15+NN158&gt;=0,ROUND(NN158+'Step 2 - Expected Payments'!$D$15,2),"")</f>
        <v>3.31</v>
      </c>
      <c r="NO171" s="25">
        <f>+IF('Step 2 - Expected Payments'!$D$15+NO158&gt;=0,ROUND(NO158+'Step 2 - Expected Payments'!$D$15,2),"")</f>
        <v>3.34</v>
      </c>
      <c r="NP171" s="25">
        <f>+IF('Step 2 - Expected Payments'!$D$15+NP158&gt;=0,ROUND(NP158+'Step 2 - Expected Payments'!$D$15,2),"")</f>
        <v>4.12</v>
      </c>
      <c r="NQ171" s="25">
        <f>+IF('Step 2 - Expected Payments'!$D$15+NQ158&gt;=0,ROUND(NQ158+'Step 2 - Expected Payments'!$D$15,2),"")</f>
        <v>0.89</v>
      </c>
      <c r="NR171" s="25">
        <f>+IF('Step 2 - Expected Payments'!$D$15+NR158&gt;=0,ROUND(NR158+'Step 2 - Expected Payments'!$D$15,2),"")</f>
        <v>3.32</v>
      </c>
      <c r="NS171" s="25">
        <f>+IF('Step 2 - Expected Payments'!$D$15+NS158&gt;=0,ROUND(NS158+'Step 2 - Expected Payments'!$D$15,2),"")</f>
        <v>3.7</v>
      </c>
      <c r="NT171" s="25">
        <f>+IF('Step 2 - Expected Payments'!$D$15+NT158&gt;=0,ROUND(NT158+'Step 2 - Expected Payments'!$D$15,2),"")</f>
        <v>2.58</v>
      </c>
      <c r="NU171" s="25">
        <f>+IF('Step 2 - Expected Payments'!$D$15+NU158&gt;=0,ROUND(NU158+'Step 2 - Expected Payments'!$D$15,2),"")</f>
        <v>3.54</v>
      </c>
      <c r="NV171" s="25">
        <f>+IF('Step 2 - Expected Payments'!$D$15+NV158&gt;=0,ROUND(NV158+'Step 2 - Expected Payments'!$D$15,2),"")</f>
        <v>5.03</v>
      </c>
      <c r="NW171" s="25">
        <f>+IF('Step 2 - Expected Payments'!$D$15+NW158&gt;=0,ROUND(NW158+'Step 2 - Expected Payments'!$D$15,2),"")</f>
        <v>3.43</v>
      </c>
      <c r="NX171" s="25">
        <f>+IF('Step 2 - Expected Payments'!$D$15+NX158&gt;=0,ROUND(NX158+'Step 2 - Expected Payments'!$D$15,2),"")</f>
        <v>4.8899999999999997</v>
      </c>
      <c r="NY171" s="25">
        <f>+IF('Step 2 - Expected Payments'!$D$15+NY158&gt;=0,ROUND(NY158+'Step 2 - Expected Payments'!$D$15,2),"")</f>
        <v>4.37</v>
      </c>
      <c r="NZ171" s="25">
        <f>+IF('Step 2 - Expected Payments'!$D$15+NZ158&gt;=0,ROUND(NZ158+'Step 2 - Expected Payments'!$D$15,2),"")</f>
        <v>2.87</v>
      </c>
      <c r="OA171" s="25">
        <f>+IF('Step 2 - Expected Payments'!$D$15+OA158&gt;=0,ROUND(OA158+'Step 2 - Expected Payments'!$D$15,2),"")</f>
        <v>4.1900000000000004</v>
      </c>
      <c r="OB171" s="25">
        <f>+IF('Step 2 - Expected Payments'!$D$15+OB158&gt;=0,ROUND(OB158+'Step 2 - Expected Payments'!$D$15,2),"")</f>
        <v>3.67</v>
      </c>
      <c r="OC171" s="25">
        <f>+IF('Step 2 - Expected Payments'!$D$15+OC158&gt;=0,ROUND(OC158+'Step 2 - Expected Payments'!$D$15,2),"")</f>
        <v>3.53</v>
      </c>
      <c r="OD171" s="25">
        <f>+IF('Step 2 - Expected Payments'!$D$15+OD158&gt;=0,ROUND(OD158+'Step 2 - Expected Payments'!$D$15,2),"")</f>
        <v>2.61</v>
      </c>
      <c r="OE171" s="25">
        <f>+IF('Step 2 - Expected Payments'!$D$15+OE158&gt;=0,ROUND(OE158+'Step 2 - Expected Payments'!$D$15,2),"")</f>
        <v>3.71</v>
      </c>
      <c r="OF171" s="25">
        <f>+IF('Step 2 - Expected Payments'!$D$15+OF158&gt;=0,ROUND(OF158+'Step 2 - Expected Payments'!$D$15,2),"")</f>
        <v>2</v>
      </c>
      <c r="OG171" s="25">
        <f>+IF('Step 2 - Expected Payments'!$D$15+OG158&gt;=0,ROUND(OG158+'Step 2 - Expected Payments'!$D$15,2),"")</f>
        <v>1.91</v>
      </c>
      <c r="OH171" s="25">
        <f>+IF('Step 2 - Expected Payments'!$D$15+OH158&gt;=0,ROUND(OH158+'Step 2 - Expected Payments'!$D$15,2),"")</f>
        <v>2.37</v>
      </c>
      <c r="OI171" s="25">
        <f>+IF('Step 2 - Expected Payments'!$D$15+OI158&gt;=0,ROUND(OI158+'Step 2 - Expected Payments'!$D$15,2),"")</f>
        <v>2.88</v>
      </c>
      <c r="OJ171" s="25">
        <f>+IF('Step 2 - Expected Payments'!$D$15+OJ158&gt;=0,ROUND(OJ158+'Step 2 - Expected Payments'!$D$15,2),"")</f>
        <v>1.46</v>
      </c>
      <c r="OK171" s="25">
        <f>+IF('Step 2 - Expected Payments'!$D$15+OK158&gt;=0,ROUND(OK158+'Step 2 - Expected Payments'!$D$15,2),"")</f>
        <v>3.2</v>
      </c>
      <c r="OL171" s="25">
        <f>+IF('Step 2 - Expected Payments'!$D$15+OL158&gt;=0,ROUND(OL158+'Step 2 - Expected Payments'!$D$15,2),"")</f>
        <v>3.56</v>
      </c>
      <c r="OM171" s="25">
        <f>+IF('Step 2 - Expected Payments'!$D$15+OM158&gt;=0,ROUND(OM158+'Step 2 - Expected Payments'!$D$15,2),"")</f>
        <v>2.61</v>
      </c>
      <c r="ON171" s="25">
        <f>+IF('Step 2 - Expected Payments'!$D$15+ON158&gt;=0,ROUND(ON158+'Step 2 - Expected Payments'!$D$15,2),"")</f>
        <v>1.43</v>
      </c>
      <c r="OO171" s="25">
        <f>+IF('Step 2 - Expected Payments'!$D$15+OO158&gt;=0,ROUND(OO158+'Step 2 - Expected Payments'!$D$15,2),"")</f>
        <v>4.82</v>
      </c>
      <c r="OP171" s="25">
        <f>+IF('Step 2 - Expected Payments'!$D$15+OP158&gt;=0,ROUND(OP158+'Step 2 - Expected Payments'!$D$15,2),"")</f>
        <v>3.71</v>
      </c>
      <c r="OQ171" s="25">
        <f>+IF('Step 2 - Expected Payments'!$D$15+OQ158&gt;=0,ROUND(OQ158+'Step 2 - Expected Payments'!$D$15,2),"")</f>
        <v>5.3</v>
      </c>
      <c r="OR171" s="25">
        <f>+IF('Step 2 - Expected Payments'!$D$15+OR158&gt;=0,ROUND(OR158+'Step 2 - Expected Payments'!$D$15,2),"")</f>
        <v>3.12</v>
      </c>
      <c r="OS171" s="25">
        <f>+IF('Step 2 - Expected Payments'!$D$15+OS158&gt;=0,ROUND(OS158+'Step 2 - Expected Payments'!$D$15,2),"")</f>
        <v>5.58</v>
      </c>
      <c r="OT171" s="25">
        <f>+IF('Step 2 - Expected Payments'!$D$15+OT158&gt;=0,ROUND(OT158+'Step 2 - Expected Payments'!$D$15,2),"")</f>
        <v>1.8</v>
      </c>
      <c r="OU171" s="25">
        <f>+IF('Step 2 - Expected Payments'!$D$15+OU158&gt;=0,ROUND(OU158+'Step 2 - Expected Payments'!$D$15,2),"")</f>
        <v>3.56</v>
      </c>
      <c r="OV171" s="25">
        <f>+IF('Step 2 - Expected Payments'!$D$15+OV158&gt;=0,ROUND(OV158+'Step 2 - Expected Payments'!$D$15,2),"")</f>
        <v>1.1399999999999999</v>
      </c>
      <c r="OW171" s="25">
        <f>+IF('Step 2 - Expected Payments'!$D$15+OW158&gt;=0,ROUND(OW158+'Step 2 - Expected Payments'!$D$15,2),"")</f>
        <v>3.82</v>
      </c>
      <c r="OX171" s="25">
        <f>+IF('Step 2 - Expected Payments'!$D$15+OX158&gt;=0,ROUND(OX158+'Step 2 - Expected Payments'!$D$15,2),"")</f>
        <v>2.4700000000000002</v>
      </c>
      <c r="OY171" s="25">
        <f>+IF('Step 2 - Expected Payments'!$D$15+OY158&gt;=0,ROUND(OY158+'Step 2 - Expected Payments'!$D$15,2),"")</f>
        <v>5.32</v>
      </c>
      <c r="OZ171" s="25">
        <f>+IF('Step 2 - Expected Payments'!$D$15+OZ158&gt;=0,ROUND(OZ158+'Step 2 - Expected Payments'!$D$15,2),"")</f>
        <v>3.2</v>
      </c>
      <c r="PA171" s="25">
        <f>+IF('Step 2 - Expected Payments'!$D$15+PA158&gt;=0,ROUND(PA158+'Step 2 - Expected Payments'!$D$15,2),"")</f>
        <v>4.45</v>
      </c>
      <c r="PB171" s="25">
        <f>+IF('Step 2 - Expected Payments'!$D$15+PB158&gt;=0,ROUND(PB158+'Step 2 - Expected Payments'!$D$15,2),"")</f>
        <v>3.33</v>
      </c>
      <c r="PC171" s="25">
        <f>+IF('Step 2 - Expected Payments'!$D$15+PC158&gt;=0,ROUND(PC158+'Step 2 - Expected Payments'!$D$15,2),"")</f>
        <v>4.5999999999999996</v>
      </c>
      <c r="PD171" s="25">
        <f>+IF('Step 2 - Expected Payments'!$D$15+PD158&gt;=0,ROUND(PD158+'Step 2 - Expected Payments'!$D$15,2),"")</f>
        <v>3.65</v>
      </c>
      <c r="PE171" s="25">
        <f>+IF('Step 2 - Expected Payments'!$D$15+PE158&gt;=0,ROUND(PE158+'Step 2 - Expected Payments'!$D$15,2),"")</f>
        <v>2.7</v>
      </c>
      <c r="PF171" s="25">
        <f>+IF('Step 2 - Expected Payments'!$D$15+PF158&gt;=0,ROUND(PF158+'Step 2 - Expected Payments'!$D$15,2),"")</f>
        <v>3.5</v>
      </c>
      <c r="PG171" s="25">
        <f>+IF('Step 2 - Expected Payments'!$D$15+PG158&gt;=0,ROUND(PG158+'Step 2 - Expected Payments'!$D$15,2),"")</f>
        <v>5.33</v>
      </c>
      <c r="PH171" s="25">
        <f>+IF('Step 2 - Expected Payments'!$D$15+PH158&gt;=0,ROUND(PH158+'Step 2 - Expected Payments'!$D$15,2),"")</f>
        <v>3.89</v>
      </c>
      <c r="PI171" s="25">
        <f>+IF('Step 2 - Expected Payments'!$D$15+PI158&gt;=0,ROUND(PI158+'Step 2 - Expected Payments'!$D$15,2),"")</f>
        <v>2.93</v>
      </c>
      <c r="PJ171" s="25">
        <f>+IF('Step 2 - Expected Payments'!$D$15+PJ158&gt;=0,ROUND(PJ158+'Step 2 - Expected Payments'!$D$15,2),"")</f>
        <v>3.43</v>
      </c>
      <c r="PK171" s="25">
        <f>+IF('Step 2 - Expected Payments'!$D$15+PK158&gt;=0,ROUND(PK158+'Step 2 - Expected Payments'!$D$15,2),"")</f>
        <v>4.5999999999999996</v>
      </c>
      <c r="PL171" s="25">
        <f>+IF('Step 2 - Expected Payments'!$D$15+PL158&gt;=0,ROUND(PL158+'Step 2 - Expected Payments'!$D$15,2),"")</f>
        <v>1.02</v>
      </c>
      <c r="PM171" s="25">
        <f>+IF('Step 2 - Expected Payments'!$D$15+PM158&gt;=0,ROUND(PM158+'Step 2 - Expected Payments'!$D$15,2),"")</f>
        <v>2.48</v>
      </c>
      <c r="PN171" s="25">
        <f>+IF('Step 2 - Expected Payments'!$D$15+PN158&gt;=0,ROUND(PN158+'Step 2 - Expected Payments'!$D$15,2),"")</f>
        <v>2.79</v>
      </c>
      <c r="PO171" s="25">
        <f>+IF('Step 2 - Expected Payments'!$D$15+PO158&gt;=0,ROUND(PO158+'Step 2 - Expected Payments'!$D$15,2),"")</f>
        <v>3.85</v>
      </c>
      <c r="PP171" s="25">
        <f>+IF('Step 2 - Expected Payments'!$D$15+PP158&gt;=0,ROUND(PP158+'Step 2 - Expected Payments'!$D$15,2),"")</f>
        <v>4.22</v>
      </c>
      <c r="PQ171" s="25">
        <f>+IF('Step 2 - Expected Payments'!$D$15+PQ158&gt;=0,ROUND(PQ158+'Step 2 - Expected Payments'!$D$15,2),"")</f>
        <v>4.6399999999999997</v>
      </c>
      <c r="PR171" s="25">
        <f>+IF('Step 2 - Expected Payments'!$D$15+PR158&gt;=0,ROUND(PR158+'Step 2 - Expected Payments'!$D$15,2),"")</f>
        <v>2.4500000000000002</v>
      </c>
      <c r="PS171" s="25">
        <f>+IF('Step 2 - Expected Payments'!$D$15+PS158&gt;=0,ROUND(PS158+'Step 2 - Expected Payments'!$D$15,2),"")</f>
        <v>1.59</v>
      </c>
      <c r="PT171" s="25">
        <f>+IF('Step 2 - Expected Payments'!$D$15+PT158&gt;=0,ROUND(PT158+'Step 2 - Expected Payments'!$D$15,2),"")</f>
        <v>3.84</v>
      </c>
      <c r="PU171" s="25">
        <f>+IF('Step 2 - Expected Payments'!$D$15+PU158&gt;=0,ROUND(PU158+'Step 2 - Expected Payments'!$D$15,2),"")</f>
        <v>2.99</v>
      </c>
      <c r="PV171" s="25">
        <f>+IF('Step 2 - Expected Payments'!$D$15+PV158&gt;=0,ROUND(PV158+'Step 2 - Expected Payments'!$D$15,2),"")</f>
        <v>3.1</v>
      </c>
      <c r="PW171" s="25">
        <f>+IF('Step 2 - Expected Payments'!$D$15+PW158&gt;=0,ROUND(PW158+'Step 2 - Expected Payments'!$D$15,2),"")</f>
        <v>2.5</v>
      </c>
      <c r="PX171" s="25">
        <f>+IF('Step 2 - Expected Payments'!$D$15+PX158&gt;=0,ROUND(PX158+'Step 2 - Expected Payments'!$D$15,2),"")</f>
        <v>3.03</v>
      </c>
      <c r="PY171" s="25">
        <f>+IF('Step 2 - Expected Payments'!$D$15+PY158&gt;=0,ROUND(PY158+'Step 2 - Expected Payments'!$D$15,2),"")</f>
        <v>4.07</v>
      </c>
      <c r="PZ171" s="25">
        <f>+IF('Step 2 - Expected Payments'!$D$15+PZ158&gt;=0,ROUND(PZ158+'Step 2 - Expected Payments'!$D$15,2),"")</f>
        <v>3.19</v>
      </c>
      <c r="QA171" s="25">
        <f>+IF('Step 2 - Expected Payments'!$D$15+QA158&gt;=0,ROUND(QA158+'Step 2 - Expected Payments'!$D$15,2),"")</f>
        <v>3.03</v>
      </c>
      <c r="QB171" s="25">
        <f>+IF('Step 2 - Expected Payments'!$D$15+QB158&gt;=0,ROUND(QB158+'Step 2 - Expected Payments'!$D$15,2),"")</f>
        <v>3.38</v>
      </c>
      <c r="QC171" s="25">
        <f>+IF('Step 2 - Expected Payments'!$D$15+QC158&gt;=0,ROUND(QC158+'Step 2 - Expected Payments'!$D$15,2),"")</f>
        <v>4.75</v>
      </c>
      <c r="QD171" s="25">
        <f>+IF('Step 2 - Expected Payments'!$D$15+QD158&gt;=0,ROUND(QD158+'Step 2 - Expected Payments'!$D$15,2),"")</f>
        <v>2.73</v>
      </c>
      <c r="QE171" s="25">
        <f>+IF('Step 2 - Expected Payments'!$D$15+QE158&gt;=0,ROUND(QE158+'Step 2 - Expected Payments'!$D$15,2),"")</f>
        <v>4.71</v>
      </c>
      <c r="QF171" s="25">
        <f>+IF('Step 2 - Expected Payments'!$D$15+QF158&gt;=0,ROUND(QF158+'Step 2 - Expected Payments'!$D$15,2),"")</f>
        <v>3.55</v>
      </c>
      <c r="QG171" s="25">
        <f>+IF('Step 2 - Expected Payments'!$D$15+QG158&gt;=0,ROUND(QG158+'Step 2 - Expected Payments'!$D$15,2),"")</f>
        <v>2.27</v>
      </c>
      <c r="QH171" s="25">
        <f>+IF('Step 2 - Expected Payments'!$D$15+QH158&gt;=0,ROUND(QH158+'Step 2 - Expected Payments'!$D$15,2),"")</f>
        <v>3.24</v>
      </c>
      <c r="QI171" s="25">
        <f>+IF('Step 2 - Expected Payments'!$D$15+QI158&gt;=0,ROUND(QI158+'Step 2 - Expected Payments'!$D$15,2),"")</f>
        <v>4.63</v>
      </c>
      <c r="QJ171" s="25">
        <f>+IF('Step 2 - Expected Payments'!$D$15+QJ158&gt;=0,ROUND(QJ158+'Step 2 - Expected Payments'!$D$15,2),"")</f>
        <v>3.74</v>
      </c>
      <c r="QK171" s="25">
        <f>+IF('Step 2 - Expected Payments'!$D$15+QK158&gt;=0,ROUND(QK158+'Step 2 - Expected Payments'!$D$15,2),"")</f>
        <v>3.87</v>
      </c>
      <c r="QL171" s="25">
        <f>+IF('Step 2 - Expected Payments'!$D$15+QL158&gt;=0,ROUND(QL158+'Step 2 - Expected Payments'!$D$15,2),"")</f>
        <v>3.13</v>
      </c>
      <c r="QM171" s="25">
        <f>+IF('Step 2 - Expected Payments'!$D$15+QM158&gt;=0,ROUND(QM158+'Step 2 - Expected Payments'!$D$15,2),"")</f>
        <v>2.41</v>
      </c>
      <c r="QN171" s="25">
        <f>+IF('Step 2 - Expected Payments'!$D$15+QN158&gt;=0,ROUND(QN158+'Step 2 - Expected Payments'!$D$15,2),"")</f>
        <v>3.16</v>
      </c>
      <c r="QO171" s="25">
        <f>+IF('Step 2 - Expected Payments'!$D$15+QO158&gt;=0,ROUND(QO158+'Step 2 - Expected Payments'!$D$15,2),"")</f>
        <v>2.71</v>
      </c>
      <c r="QP171" s="25">
        <f>+IF('Step 2 - Expected Payments'!$D$15+QP158&gt;=0,ROUND(QP158+'Step 2 - Expected Payments'!$D$15,2),"")</f>
        <v>4.0999999999999996</v>
      </c>
      <c r="QQ171" s="25">
        <f>+IF('Step 2 - Expected Payments'!$D$15+QQ158&gt;=0,ROUND(QQ158+'Step 2 - Expected Payments'!$D$15,2),"")</f>
        <v>4.51</v>
      </c>
      <c r="QR171" s="25">
        <f>+IF('Step 2 - Expected Payments'!$D$15+QR158&gt;=0,ROUND(QR158+'Step 2 - Expected Payments'!$D$15,2),"")</f>
        <v>3.03</v>
      </c>
      <c r="QS171" s="25">
        <f>+IF('Step 2 - Expected Payments'!$D$15+QS158&gt;=0,ROUND(QS158+'Step 2 - Expected Payments'!$D$15,2),"")</f>
        <v>1.77</v>
      </c>
      <c r="QT171" s="25">
        <f>+IF('Step 2 - Expected Payments'!$D$15+QT158&gt;=0,ROUND(QT158+'Step 2 - Expected Payments'!$D$15,2),"")</f>
        <v>3.87</v>
      </c>
      <c r="QU171" s="25">
        <f>+IF('Step 2 - Expected Payments'!$D$15+QU158&gt;=0,ROUND(QU158+'Step 2 - Expected Payments'!$D$15,2),"")</f>
        <v>2.1800000000000002</v>
      </c>
      <c r="QV171" s="25">
        <f>+IF('Step 2 - Expected Payments'!$D$15+QV158&gt;=0,ROUND(QV158+'Step 2 - Expected Payments'!$D$15,2),"")</f>
        <v>3.46</v>
      </c>
      <c r="QW171" s="25">
        <f>+IF('Step 2 - Expected Payments'!$D$15+QW158&gt;=0,ROUND(QW158+'Step 2 - Expected Payments'!$D$15,2),"")</f>
        <v>4.6100000000000003</v>
      </c>
      <c r="QX171" s="25">
        <f>+IF('Step 2 - Expected Payments'!$D$15+QX158&gt;=0,ROUND(QX158+'Step 2 - Expected Payments'!$D$15,2),"")</f>
        <v>4.3</v>
      </c>
      <c r="QY171" s="25">
        <f>+IF('Step 2 - Expected Payments'!$D$15+QY158&gt;=0,ROUND(QY158+'Step 2 - Expected Payments'!$D$15,2),"")</f>
        <v>3.21</v>
      </c>
      <c r="QZ171" s="25">
        <f>+IF('Step 2 - Expected Payments'!$D$15+QZ158&gt;=0,ROUND(QZ158+'Step 2 - Expected Payments'!$D$15,2),"")</f>
        <v>3.96</v>
      </c>
      <c r="RA171" s="25">
        <f>+IF('Step 2 - Expected Payments'!$D$15+RA158&gt;=0,ROUND(RA158+'Step 2 - Expected Payments'!$D$15,2),"")</f>
        <v>4.01</v>
      </c>
      <c r="RB171" s="25">
        <f>+IF('Step 2 - Expected Payments'!$D$15+RB158&gt;=0,ROUND(RB158+'Step 2 - Expected Payments'!$D$15,2),"")</f>
        <v>2.95</v>
      </c>
      <c r="RC171" s="25">
        <f>+IF('Step 2 - Expected Payments'!$D$15+RC158&gt;=0,ROUND(RC158+'Step 2 - Expected Payments'!$D$15,2),"")</f>
        <v>4.49</v>
      </c>
      <c r="RD171" s="25">
        <f>+IF('Step 2 - Expected Payments'!$D$15+RD158&gt;=0,ROUND(RD158+'Step 2 - Expected Payments'!$D$15,2),"")</f>
        <v>3.75</v>
      </c>
      <c r="RE171" s="25">
        <f>+IF('Step 2 - Expected Payments'!$D$15+RE158&gt;=0,ROUND(RE158+'Step 2 - Expected Payments'!$D$15,2),"")</f>
        <v>3.55</v>
      </c>
      <c r="RF171" s="25">
        <f>+IF('Step 2 - Expected Payments'!$D$15+RF158&gt;=0,ROUND(RF158+'Step 2 - Expected Payments'!$D$15,2),"")</f>
        <v>2.5</v>
      </c>
      <c r="RG171" s="25">
        <f>+IF('Step 2 - Expected Payments'!$D$15+RG158&gt;=0,ROUND(RG158+'Step 2 - Expected Payments'!$D$15,2),"")</f>
        <v>4.17</v>
      </c>
      <c r="RH171" s="25">
        <f>+IF('Step 2 - Expected Payments'!$D$15+RH158&gt;=0,ROUND(RH158+'Step 2 - Expected Payments'!$D$15,2),"")</f>
        <v>4.22</v>
      </c>
      <c r="RI171" s="25">
        <f>+IF('Step 2 - Expected Payments'!$D$15+RI158&gt;=0,ROUND(RI158+'Step 2 - Expected Payments'!$D$15,2),"")</f>
        <v>4.5599999999999996</v>
      </c>
      <c r="RJ171" s="25">
        <f>+IF('Step 2 - Expected Payments'!$D$15+RJ158&gt;=0,ROUND(RJ158+'Step 2 - Expected Payments'!$D$15,2),"")</f>
        <v>3.21</v>
      </c>
      <c r="RK171" s="25">
        <f>+IF('Step 2 - Expected Payments'!$D$15+RK158&gt;=0,ROUND(RK158+'Step 2 - Expected Payments'!$D$15,2),"")</f>
        <v>3.56</v>
      </c>
      <c r="RL171" s="25">
        <f>+IF('Step 2 - Expected Payments'!$D$15+RL158&gt;=0,ROUND(RL158+'Step 2 - Expected Payments'!$D$15,2),"")</f>
        <v>3.74</v>
      </c>
      <c r="RM171" s="25">
        <f>+IF('Step 2 - Expected Payments'!$D$15+RM158&gt;=0,ROUND(RM158+'Step 2 - Expected Payments'!$D$15,2),"")</f>
        <v>3.01</v>
      </c>
      <c r="RN171" s="25">
        <f>+IF('Step 2 - Expected Payments'!$D$15+RN158&gt;=0,ROUND(RN158+'Step 2 - Expected Payments'!$D$15,2),"")</f>
        <v>3.28</v>
      </c>
      <c r="RO171" s="25">
        <f>+IF('Step 2 - Expected Payments'!$D$15+RO158&gt;=0,ROUND(RO158+'Step 2 - Expected Payments'!$D$15,2),"")</f>
        <v>3.47</v>
      </c>
      <c r="RP171" s="25">
        <f>+IF('Step 2 - Expected Payments'!$D$15+RP158&gt;=0,ROUND(RP158+'Step 2 - Expected Payments'!$D$15,2),"")</f>
        <v>3.83</v>
      </c>
      <c r="RQ171" s="25">
        <f>+IF('Step 2 - Expected Payments'!$D$15+RQ158&gt;=0,ROUND(RQ158+'Step 2 - Expected Payments'!$D$15,2),"")</f>
        <v>1.73</v>
      </c>
      <c r="RR171" s="25">
        <f>+IF('Step 2 - Expected Payments'!$D$15+RR158&gt;=0,ROUND(RR158+'Step 2 - Expected Payments'!$D$15,2),"")</f>
        <v>1.95</v>
      </c>
      <c r="RS171" s="25">
        <f>+IF('Step 2 - Expected Payments'!$D$15+RS158&gt;=0,ROUND(RS158+'Step 2 - Expected Payments'!$D$15,2),"")</f>
        <v>3.87</v>
      </c>
      <c r="RT171" s="25">
        <f>+IF('Step 2 - Expected Payments'!$D$15+RT158&gt;=0,ROUND(RT158+'Step 2 - Expected Payments'!$D$15,2),"")</f>
        <v>2.8</v>
      </c>
      <c r="RU171" s="25">
        <f>+IF('Step 2 - Expected Payments'!$D$15+RU158&gt;=0,ROUND(RU158+'Step 2 - Expected Payments'!$D$15,2),"")</f>
        <v>2.87</v>
      </c>
      <c r="RV171" s="25">
        <f>+IF('Step 2 - Expected Payments'!$D$15+RV158&gt;=0,ROUND(RV158+'Step 2 - Expected Payments'!$D$15,2),"")</f>
        <v>3.83</v>
      </c>
      <c r="RW171" s="25">
        <f>+IF('Step 2 - Expected Payments'!$D$15+RW158&gt;=0,ROUND(RW158+'Step 2 - Expected Payments'!$D$15,2),"")</f>
        <v>4.4800000000000004</v>
      </c>
      <c r="RX171" s="25">
        <f>+IF('Step 2 - Expected Payments'!$D$15+RX158&gt;=0,ROUND(RX158+'Step 2 - Expected Payments'!$D$15,2),"")</f>
        <v>4.28</v>
      </c>
      <c r="RY171" s="25">
        <f>+IF('Step 2 - Expected Payments'!$D$15+RY158&gt;=0,ROUND(RY158+'Step 2 - Expected Payments'!$D$15,2),"")</f>
        <v>4.2699999999999996</v>
      </c>
      <c r="RZ171" s="25">
        <f>+IF('Step 2 - Expected Payments'!$D$15+RZ158&gt;=0,ROUND(RZ158+'Step 2 - Expected Payments'!$D$15,2),"")</f>
        <v>2.96</v>
      </c>
      <c r="SA171" s="25">
        <f>+IF('Step 2 - Expected Payments'!$D$15+SA158&gt;=0,ROUND(SA158+'Step 2 - Expected Payments'!$D$15,2),"")</f>
        <v>3.4</v>
      </c>
      <c r="SB171" s="25">
        <f>+IF('Step 2 - Expected Payments'!$D$15+SB158&gt;=0,ROUND(SB158+'Step 2 - Expected Payments'!$D$15,2),"")</f>
        <v>3.54</v>
      </c>
      <c r="SC171" s="25">
        <f>+IF('Step 2 - Expected Payments'!$D$15+SC158&gt;=0,ROUND(SC158+'Step 2 - Expected Payments'!$D$15,2),"")</f>
        <v>3.72</v>
      </c>
      <c r="SD171" s="25">
        <f>+IF('Step 2 - Expected Payments'!$D$15+SD158&gt;=0,ROUND(SD158+'Step 2 - Expected Payments'!$D$15,2),"")</f>
        <v>3.47</v>
      </c>
      <c r="SE171" s="25">
        <f>+IF('Step 2 - Expected Payments'!$D$15+SE158&gt;=0,ROUND(SE158+'Step 2 - Expected Payments'!$D$15,2),"")</f>
        <v>2.4500000000000002</v>
      </c>
      <c r="SF171" s="25">
        <f>+IF('Step 2 - Expected Payments'!$D$15+SF158&gt;=0,ROUND(SF158+'Step 2 - Expected Payments'!$D$15,2),"")</f>
        <v>3.08</v>
      </c>
      <c r="SG171" s="25">
        <f>+IF('Step 2 - Expected Payments'!$D$15+SG158&gt;=0,ROUND(SG158+'Step 2 - Expected Payments'!$D$15,2),"")</f>
        <v>3.54</v>
      </c>
    </row>
    <row r="172" spans="1:501">
      <c r="A172" t="s">
        <v>518</v>
      </c>
      <c r="B172">
        <f>+IF('Step 1-Farm Data'!$D$61+'simulations corn farm1'!B167&gt;=0,ROUND('simulations corn farm1'!B167+'Step 1-Farm Data'!$D$61,1),"")</f>
        <v>176.4</v>
      </c>
      <c r="C172">
        <f>+IF('Step 1-Farm Data'!$D$61+'simulations corn farm1'!C167&gt;=0,ROUND('simulations corn farm1'!C167+'Step 1-Farm Data'!$D$61,1),"")</f>
        <v>170.8</v>
      </c>
      <c r="D172">
        <f>+IF('Step 1-Farm Data'!$D$61+'simulations corn farm1'!D167&gt;=0,ROUND('simulations corn farm1'!D167+'Step 1-Farm Data'!$D$61,1),"")</f>
        <v>196</v>
      </c>
      <c r="E172">
        <f>+IF('Step 1-Farm Data'!$D$61+'simulations corn farm1'!E167&gt;=0,ROUND('simulations corn farm1'!E167+'Step 1-Farm Data'!$D$61,1),"")</f>
        <v>179.1</v>
      </c>
      <c r="F172">
        <f>+IF('Step 1-Farm Data'!$D$61+'simulations corn farm1'!F167&gt;=0,ROUND('simulations corn farm1'!F167+'Step 1-Farm Data'!$D$61,1),"")</f>
        <v>189</v>
      </c>
      <c r="G172">
        <f>+IF('Step 1-Farm Data'!$D$61+'simulations corn farm1'!G167&gt;=0,ROUND('simulations corn farm1'!G167+'Step 1-Farm Data'!$D$61,1),"")</f>
        <v>173.1</v>
      </c>
      <c r="H172">
        <f>+IF('Step 1-Farm Data'!$D$61+'simulations corn farm1'!H167&gt;=0,ROUND('simulations corn farm1'!H167+'Step 1-Farm Data'!$D$61,1),"")</f>
        <v>183.4</v>
      </c>
      <c r="I172">
        <f>+IF('Step 1-Farm Data'!$D$61+'simulations corn farm1'!I167&gt;=0,ROUND('simulations corn farm1'!I167+'Step 1-Farm Data'!$D$61,1),"")</f>
        <v>177.9</v>
      </c>
      <c r="J172">
        <f>+IF('Step 1-Farm Data'!$D$61+'simulations corn farm1'!J167&gt;=0,ROUND('simulations corn farm1'!J167+'Step 1-Farm Data'!$D$61,1),"")</f>
        <v>171.8</v>
      </c>
      <c r="K172">
        <f>+IF('Step 1-Farm Data'!$D$61+'simulations corn farm1'!K167&gt;=0,ROUND('simulations corn farm1'!K167+'Step 1-Farm Data'!$D$61,1),"")</f>
        <v>186.5</v>
      </c>
      <c r="L172">
        <f>+IF('Step 1-Farm Data'!$D$61+'simulations corn farm1'!L167&gt;=0,ROUND('simulations corn farm1'!L167+'Step 1-Farm Data'!$D$61,1),"")</f>
        <v>162.30000000000001</v>
      </c>
      <c r="M172">
        <f>+IF('Step 1-Farm Data'!$D$61+'simulations corn farm1'!M167&gt;=0,ROUND('simulations corn farm1'!M167+'Step 1-Farm Data'!$D$61,1),"")</f>
        <v>165.8</v>
      </c>
      <c r="N172">
        <f>+IF('Step 1-Farm Data'!$D$61+'simulations corn farm1'!N167&gt;=0,ROUND('simulations corn farm1'!N167+'Step 1-Farm Data'!$D$61,1),"")</f>
        <v>168.6</v>
      </c>
      <c r="O172">
        <f>+IF('Step 1-Farm Data'!$D$61+'simulations corn farm1'!O167&gt;=0,ROUND('simulations corn farm1'!O167+'Step 1-Farm Data'!$D$61,1),"")</f>
        <v>167.5</v>
      </c>
      <c r="P172">
        <f>+IF('Step 1-Farm Data'!$D$61+'simulations corn farm1'!P167&gt;=0,ROUND('simulations corn farm1'!P167+'Step 1-Farm Data'!$D$61,1),"")</f>
        <v>159.30000000000001</v>
      </c>
      <c r="Q172">
        <f>+IF('Step 1-Farm Data'!$D$61+'simulations corn farm1'!Q167&gt;=0,ROUND('simulations corn farm1'!Q167+'Step 1-Farm Data'!$D$61,1),"")</f>
        <v>183</v>
      </c>
      <c r="R172">
        <f>+IF('Step 1-Farm Data'!$D$61+'simulations corn farm1'!R167&gt;=0,ROUND('simulations corn farm1'!R167+'Step 1-Farm Data'!$D$61,1),"")</f>
        <v>174.2</v>
      </c>
      <c r="S172">
        <f>+IF('Step 1-Farm Data'!$D$61+'simulations corn farm1'!S167&gt;=0,ROUND('simulations corn farm1'!S167+'Step 1-Farm Data'!$D$61,1),"")</f>
        <v>178.9</v>
      </c>
      <c r="T172">
        <f>+IF('Step 1-Farm Data'!$D$61+'simulations corn farm1'!T167&gt;=0,ROUND('simulations corn farm1'!T167+'Step 1-Farm Data'!$D$61,1),"")</f>
        <v>186.7</v>
      </c>
      <c r="U172">
        <f>+IF('Step 1-Farm Data'!$D$61+'simulations corn farm1'!U167&gt;=0,ROUND('simulations corn farm1'!U167+'Step 1-Farm Data'!$D$61,1),"")</f>
        <v>166.8</v>
      </c>
      <c r="V172">
        <f>+IF('Step 1-Farm Data'!$D$61+'simulations corn farm1'!V167&gt;=0,ROUND('simulations corn farm1'!V167+'Step 1-Farm Data'!$D$61,1),"")</f>
        <v>192.3</v>
      </c>
      <c r="W172">
        <f>+IF('Step 1-Farm Data'!$D$61+'simulations corn farm1'!W167&gt;=0,ROUND('simulations corn farm1'!W167+'Step 1-Farm Data'!$D$61,1),"")</f>
        <v>163.9</v>
      </c>
      <c r="X172">
        <f>+IF('Step 1-Farm Data'!$D$61+'simulations corn farm1'!X167&gt;=0,ROUND('simulations corn farm1'!X167+'Step 1-Farm Data'!$D$61,1),"")</f>
        <v>175.8</v>
      </c>
      <c r="Y172">
        <f>+IF('Step 1-Farm Data'!$D$61+'simulations corn farm1'!Y167&gt;=0,ROUND('simulations corn farm1'!Y167+'Step 1-Farm Data'!$D$61,1),"")</f>
        <v>189.7</v>
      </c>
      <c r="Z172">
        <f>+IF('Step 1-Farm Data'!$D$61+'simulations corn farm1'!Z167&gt;=0,ROUND('simulations corn farm1'!Z167+'Step 1-Farm Data'!$D$61,1),"")</f>
        <v>182.8</v>
      </c>
      <c r="AA172">
        <f>+IF('Step 1-Farm Data'!$D$61+'simulations corn farm1'!AA167&gt;=0,ROUND('simulations corn farm1'!AA167+'Step 1-Farm Data'!$D$61,1),"")</f>
        <v>176.4</v>
      </c>
      <c r="AB172">
        <f>+IF('Step 1-Farm Data'!$D$61+'simulations corn farm1'!AB167&gt;=0,ROUND('simulations corn farm1'!AB167+'Step 1-Farm Data'!$D$61,1),"")</f>
        <v>170.5</v>
      </c>
      <c r="AC172">
        <f>+IF('Step 1-Farm Data'!$D$61+'simulations corn farm1'!AC167&gt;=0,ROUND('simulations corn farm1'!AC167+'Step 1-Farm Data'!$D$61,1),"")</f>
        <v>179.6</v>
      </c>
      <c r="AD172">
        <f>+IF('Step 1-Farm Data'!$D$61+'simulations corn farm1'!AD167&gt;=0,ROUND('simulations corn farm1'!AD167+'Step 1-Farm Data'!$D$61,1),"")</f>
        <v>178.1</v>
      </c>
      <c r="AE172">
        <f>+IF('Step 1-Farm Data'!$D$61+'simulations corn farm1'!AE167&gt;=0,ROUND('simulations corn farm1'!AE167+'Step 1-Farm Data'!$D$61,1),"")</f>
        <v>178.8</v>
      </c>
      <c r="AF172">
        <f>+IF('Step 1-Farm Data'!$D$61+'simulations corn farm1'!AF167&gt;=0,ROUND('simulations corn farm1'!AF167+'Step 1-Farm Data'!$D$61,1),"")</f>
        <v>198</v>
      </c>
      <c r="AG172">
        <f>+IF('Step 1-Farm Data'!$D$61+'simulations corn farm1'!AG167&gt;=0,ROUND('simulations corn farm1'!AG167+'Step 1-Farm Data'!$D$61,1),"")</f>
        <v>185.8</v>
      </c>
      <c r="AH172">
        <f>+IF('Step 1-Farm Data'!$D$61+'simulations corn farm1'!AH167&gt;=0,ROUND('simulations corn farm1'!AH167+'Step 1-Farm Data'!$D$61,1),"")</f>
        <v>181.3</v>
      </c>
      <c r="AI172">
        <f>+IF('Step 1-Farm Data'!$D$61+'simulations corn farm1'!AI167&gt;=0,ROUND('simulations corn farm1'!AI167+'Step 1-Farm Data'!$D$61,1),"")</f>
        <v>165.2</v>
      </c>
      <c r="AJ172">
        <f>+IF('Step 1-Farm Data'!$D$61+'simulations corn farm1'!AJ167&gt;=0,ROUND('simulations corn farm1'!AJ167+'Step 1-Farm Data'!$D$61,1),"")</f>
        <v>172.7</v>
      </c>
      <c r="AK172">
        <f>+IF('Step 1-Farm Data'!$D$61+'simulations corn farm1'!AK167&gt;=0,ROUND('simulations corn farm1'!AK167+'Step 1-Farm Data'!$D$61,1),"")</f>
        <v>174.3</v>
      </c>
      <c r="AL172">
        <f>+IF('Step 1-Farm Data'!$D$61+'simulations corn farm1'!AL167&gt;=0,ROUND('simulations corn farm1'!AL167+'Step 1-Farm Data'!$D$61,1),"")</f>
        <v>170.6</v>
      </c>
      <c r="AM172">
        <f>+IF('Step 1-Farm Data'!$D$61+'simulations corn farm1'!AM167&gt;=0,ROUND('simulations corn farm1'!AM167+'Step 1-Farm Data'!$D$61,1),"")</f>
        <v>178.2</v>
      </c>
      <c r="AN172">
        <f>+IF('Step 1-Farm Data'!$D$61+'simulations corn farm1'!AN167&gt;=0,ROUND('simulations corn farm1'!AN167+'Step 1-Farm Data'!$D$61,1),"")</f>
        <v>182.1</v>
      </c>
      <c r="AO172">
        <f>+IF('Step 1-Farm Data'!$D$61+'simulations corn farm1'!AO167&gt;=0,ROUND('simulations corn farm1'!AO167+'Step 1-Farm Data'!$D$61,1),"")</f>
        <v>163.30000000000001</v>
      </c>
      <c r="AP172">
        <f>+IF('Step 1-Farm Data'!$D$61+'simulations corn farm1'!AP167&gt;=0,ROUND('simulations corn farm1'!AP167+'Step 1-Farm Data'!$D$61,1),"")</f>
        <v>168.7</v>
      </c>
      <c r="AQ172">
        <f>+IF('Step 1-Farm Data'!$D$61+'simulations corn farm1'!AQ167&gt;=0,ROUND('simulations corn farm1'!AQ167+'Step 1-Farm Data'!$D$61,1),"")</f>
        <v>186.7</v>
      </c>
      <c r="AR172">
        <f>+IF('Step 1-Farm Data'!$D$61+'simulations corn farm1'!AR167&gt;=0,ROUND('simulations corn farm1'!AR167+'Step 1-Farm Data'!$D$61,1),"")</f>
        <v>182.1</v>
      </c>
      <c r="AS172">
        <f>+IF('Step 1-Farm Data'!$D$61+'simulations corn farm1'!AS167&gt;=0,ROUND('simulations corn farm1'!AS167+'Step 1-Farm Data'!$D$61,1),"")</f>
        <v>175.8</v>
      </c>
      <c r="AT172">
        <f>+IF('Step 1-Farm Data'!$D$61+'simulations corn farm1'!AT167&gt;=0,ROUND('simulations corn farm1'!AT167+'Step 1-Farm Data'!$D$61,1),"")</f>
        <v>171.2</v>
      </c>
      <c r="AU172">
        <f>+IF('Step 1-Farm Data'!$D$61+'simulations corn farm1'!AU167&gt;=0,ROUND('simulations corn farm1'!AU167+'Step 1-Farm Data'!$D$61,1),"")</f>
        <v>174.3</v>
      </c>
      <c r="AV172">
        <f>+IF('Step 1-Farm Data'!$D$61+'simulations corn farm1'!AV167&gt;=0,ROUND('simulations corn farm1'!AV167+'Step 1-Farm Data'!$D$61,1),"")</f>
        <v>196.2</v>
      </c>
      <c r="AW172">
        <f>+IF('Step 1-Farm Data'!$D$61+'simulations corn farm1'!AW167&gt;=0,ROUND('simulations corn farm1'!AW167+'Step 1-Farm Data'!$D$61,1),"")</f>
        <v>185.1</v>
      </c>
      <c r="AX172">
        <f>+IF('Step 1-Farm Data'!$D$61+'simulations corn farm1'!AX167&gt;=0,ROUND('simulations corn farm1'!AX167+'Step 1-Farm Data'!$D$61,1),"")</f>
        <v>184.2</v>
      </c>
      <c r="AY172">
        <f>+IF('Step 1-Farm Data'!$D$61+'simulations corn farm1'!AY167&gt;=0,ROUND('simulations corn farm1'!AY167+'Step 1-Farm Data'!$D$61,1),"")</f>
        <v>163.4</v>
      </c>
      <c r="AZ172">
        <f>+IF('Step 1-Farm Data'!$D$61+'simulations corn farm1'!AZ167&gt;=0,ROUND('simulations corn farm1'!AZ167+'Step 1-Farm Data'!$D$61,1),"")</f>
        <v>177.7</v>
      </c>
      <c r="BA172">
        <f>+IF('Step 1-Farm Data'!$D$61+'simulations corn farm1'!BA167&gt;=0,ROUND('simulations corn farm1'!BA167+'Step 1-Farm Data'!$D$61,1),"")</f>
        <v>169.9</v>
      </c>
      <c r="BB172">
        <f>+IF('Step 1-Farm Data'!$D$61+'simulations corn farm1'!BB167&gt;=0,ROUND('simulations corn farm1'!BB167+'Step 1-Farm Data'!$D$61,1),"")</f>
        <v>182.6</v>
      </c>
      <c r="BC172">
        <f>+IF('Step 1-Farm Data'!$D$61+'simulations corn farm1'!BC167&gt;=0,ROUND('simulations corn farm1'!BC167+'Step 1-Farm Data'!$D$61,1),"")</f>
        <v>201.9</v>
      </c>
      <c r="BD172">
        <f>+IF('Step 1-Farm Data'!$D$61+'simulations corn farm1'!BD167&gt;=0,ROUND('simulations corn farm1'!BD167+'Step 1-Farm Data'!$D$61,1),"")</f>
        <v>182.3</v>
      </c>
      <c r="BE172">
        <f>+IF('Step 1-Farm Data'!$D$61+'simulations corn farm1'!BE167&gt;=0,ROUND('simulations corn farm1'!BE167+'Step 1-Farm Data'!$D$61,1),"")</f>
        <v>182</v>
      </c>
      <c r="BF172">
        <f>+IF('Step 1-Farm Data'!$D$61+'simulations corn farm1'!BF167&gt;=0,ROUND('simulations corn farm1'!BF167+'Step 1-Farm Data'!$D$61,1),"")</f>
        <v>184.9</v>
      </c>
      <c r="BG172">
        <f>+IF('Step 1-Farm Data'!$D$61+'simulations corn farm1'!BG167&gt;=0,ROUND('simulations corn farm1'!BG167+'Step 1-Farm Data'!$D$61,1),"")</f>
        <v>173.4</v>
      </c>
      <c r="BH172">
        <f>+IF('Step 1-Farm Data'!$D$61+'simulations corn farm1'!BH167&gt;=0,ROUND('simulations corn farm1'!BH167+'Step 1-Farm Data'!$D$61,1),"")</f>
        <v>183</v>
      </c>
      <c r="BI172">
        <f>+IF('Step 1-Farm Data'!$D$61+'simulations corn farm1'!BI167&gt;=0,ROUND('simulations corn farm1'!BI167+'Step 1-Farm Data'!$D$61,1),"")</f>
        <v>201.7</v>
      </c>
      <c r="BJ172">
        <f>+IF('Step 1-Farm Data'!$D$61+'simulations corn farm1'!BJ167&gt;=0,ROUND('simulations corn farm1'!BJ167+'Step 1-Farm Data'!$D$61,1),"")</f>
        <v>165.6</v>
      </c>
      <c r="BK172">
        <f>+IF('Step 1-Farm Data'!$D$61+'simulations corn farm1'!BK167&gt;=0,ROUND('simulations corn farm1'!BK167+'Step 1-Farm Data'!$D$61,1),"")</f>
        <v>197.1</v>
      </c>
      <c r="BL172">
        <f>+IF('Step 1-Farm Data'!$D$61+'simulations corn farm1'!BL167&gt;=0,ROUND('simulations corn farm1'!BL167+'Step 1-Farm Data'!$D$61,1),"")</f>
        <v>178</v>
      </c>
      <c r="BM172">
        <f>+IF('Step 1-Farm Data'!$D$61+'simulations corn farm1'!BM167&gt;=0,ROUND('simulations corn farm1'!BM167+'Step 1-Farm Data'!$D$61,1),"")</f>
        <v>185.6</v>
      </c>
      <c r="BN172">
        <f>+IF('Step 1-Farm Data'!$D$61+'simulations corn farm1'!BN167&gt;=0,ROUND('simulations corn farm1'!BN167+'Step 1-Farm Data'!$D$61,1),"")</f>
        <v>175.1</v>
      </c>
      <c r="BO172">
        <f>+IF('Step 1-Farm Data'!$D$61+'simulations corn farm1'!BO167&gt;=0,ROUND('simulations corn farm1'!BO167+'Step 1-Farm Data'!$D$61,1),"")</f>
        <v>185.4</v>
      </c>
      <c r="BP172">
        <f>+IF('Step 1-Farm Data'!$D$61+'simulations corn farm1'!BP167&gt;=0,ROUND('simulations corn farm1'!BP167+'Step 1-Farm Data'!$D$61,1),"")</f>
        <v>188.4</v>
      </c>
      <c r="BQ172">
        <f>+IF('Step 1-Farm Data'!$D$61+'simulations corn farm1'!BQ167&gt;=0,ROUND('simulations corn farm1'!BQ167+'Step 1-Farm Data'!$D$61,1),"")</f>
        <v>194.4</v>
      </c>
      <c r="BR172">
        <f>+IF('Step 1-Farm Data'!$D$61+'simulations corn farm1'!BR167&gt;=0,ROUND('simulations corn farm1'!BR167+'Step 1-Farm Data'!$D$61,1),"")</f>
        <v>165.2</v>
      </c>
      <c r="BS172">
        <f>+IF('Step 1-Farm Data'!$D$61+'simulations corn farm1'!BS167&gt;=0,ROUND('simulations corn farm1'!BS167+'Step 1-Farm Data'!$D$61,1),"")</f>
        <v>169.5</v>
      </c>
      <c r="BT172">
        <f>+IF('Step 1-Farm Data'!$D$61+'simulations corn farm1'!BT167&gt;=0,ROUND('simulations corn farm1'!BT167+'Step 1-Farm Data'!$D$61,1),"")</f>
        <v>188.6</v>
      </c>
      <c r="BU172">
        <f>+IF('Step 1-Farm Data'!$D$61+'simulations corn farm1'!BU167&gt;=0,ROUND('simulations corn farm1'!BU167+'Step 1-Farm Data'!$D$61,1),"")</f>
        <v>170.7</v>
      </c>
      <c r="BV172">
        <f>+IF('Step 1-Farm Data'!$D$61+'simulations corn farm1'!BV167&gt;=0,ROUND('simulations corn farm1'!BV167+'Step 1-Farm Data'!$D$61,1),"")</f>
        <v>181.8</v>
      </c>
      <c r="BW172">
        <f>+IF('Step 1-Farm Data'!$D$61+'simulations corn farm1'!BW167&gt;=0,ROUND('simulations corn farm1'!BW167+'Step 1-Farm Data'!$D$61,1),"")</f>
        <v>176.6</v>
      </c>
      <c r="BX172">
        <f>+IF('Step 1-Farm Data'!$D$61+'simulations corn farm1'!BX167&gt;=0,ROUND('simulations corn farm1'!BX167+'Step 1-Farm Data'!$D$61,1),"")</f>
        <v>180.7</v>
      </c>
      <c r="BY172">
        <f>+IF('Step 1-Farm Data'!$D$61+'simulations corn farm1'!BY167&gt;=0,ROUND('simulations corn farm1'!BY167+'Step 1-Farm Data'!$D$61,1),"")</f>
        <v>183.6</v>
      </c>
      <c r="BZ172">
        <f>+IF('Step 1-Farm Data'!$D$61+'simulations corn farm1'!BZ167&gt;=0,ROUND('simulations corn farm1'!BZ167+'Step 1-Farm Data'!$D$61,1),"")</f>
        <v>185.3</v>
      </c>
      <c r="CA172">
        <f>+IF('Step 1-Farm Data'!$D$61+'simulations corn farm1'!CA167&gt;=0,ROUND('simulations corn farm1'!CA167+'Step 1-Farm Data'!$D$61,1),"")</f>
        <v>169.1</v>
      </c>
      <c r="CB172">
        <f>+IF('Step 1-Farm Data'!$D$61+'simulations corn farm1'!CB167&gt;=0,ROUND('simulations corn farm1'!CB167+'Step 1-Farm Data'!$D$61,1),"")</f>
        <v>187.2</v>
      </c>
      <c r="CC172">
        <f>+IF('Step 1-Farm Data'!$D$61+'simulations corn farm1'!CC167&gt;=0,ROUND('simulations corn farm1'!CC167+'Step 1-Farm Data'!$D$61,1),"")</f>
        <v>186.9</v>
      </c>
      <c r="CD172">
        <f>+IF('Step 1-Farm Data'!$D$61+'simulations corn farm1'!CD167&gt;=0,ROUND('simulations corn farm1'!CD167+'Step 1-Farm Data'!$D$61,1),"")</f>
        <v>193.7</v>
      </c>
      <c r="CE172">
        <f>+IF('Step 1-Farm Data'!$D$61+'simulations corn farm1'!CE167&gt;=0,ROUND('simulations corn farm1'!CE167+'Step 1-Farm Data'!$D$61,1),"")</f>
        <v>193</v>
      </c>
      <c r="CF172">
        <f>+IF('Step 1-Farm Data'!$D$61+'simulations corn farm1'!CF167&gt;=0,ROUND('simulations corn farm1'!CF167+'Step 1-Farm Data'!$D$61,1),"")</f>
        <v>188.3</v>
      </c>
      <c r="CG172">
        <f>+IF('Step 1-Farm Data'!$D$61+'simulations corn farm1'!CG167&gt;=0,ROUND('simulations corn farm1'!CG167+'Step 1-Farm Data'!$D$61,1),"")</f>
        <v>183.7</v>
      </c>
      <c r="CH172">
        <f>+IF('Step 1-Farm Data'!$D$61+'simulations corn farm1'!CH167&gt;=0,ROUND('simulations corn farm1'!CH167+'Step 1-Farm Data'!$D$61,1),"")</f>
        <v>167.3</v>
      </c>
      <c r="CI172">
        <f>+IF('Step 1-Farm Data'!$D$61+'simulations corn farm1'!CI167&gt;=0,ROUND('simulations corn farm1'!CI167+'Step 1-Farm Data'!$D$61,1),"")</f>
        <v>191.2</v>
      </c>
      <c r="CJ172">
        <f>+IF('Step 1-Farm Data'!$D$61+'simulations corn farm1'!CJ167&gt;=0,ROUND('simulations corn farm1'!CJ167+'Step 1-Farm Data'!$D$61,1),"")</f>
        <v>183.1</v>
      </c>
      <c r="CK172">
        <f>+IF('Step 1-Farm Data'!$D$61+'simulations corn farm1'!CK167&gt;=0,ROUND('simulations corn farm1'!CK167+'Step 1-Farm Data'!$D$61,1),"")</f>
        <v>165.4</v>
      </c>
      <c r="CL172">
        <f>+IF('Step 1-Farm Data'!$D$61+'simulations corn farm1'!CL167&gt;=0,ROUND('simulations corn farm1'!CL167+'Step 1-Farm Data'!$D$61,1),"")</f>
        <v>183</v>
      </c>
      <c r="CM172">
        <f>+IF('Step 1-Farm Data'!$D$61+'simulations corn farm1'!CM167&gt;=0,ROUND('simulations corn farm1'!CM167+'Step 1-Farm Data'!$D$61,1),"")</f>
        <v>174.7</v>
      </c>
      <c r="CN172">
        <f>+IF('Step 1-Farm Data'!$D$61+'simulations corn farm1'!CN167&gt;=0,ROUND('simulations corn farm1'!CN167+'Step 1-Farm Data'!$D$61,1),"")</f>
        <v>181.8</v>
      </c>
      <c r="CO172">
        <f>+IF('Step 1-Farm Data'!$D$61+'simulations corn farm1'!CO167&gt;=0,ROUND('simulations corn farm1'!CO167+'Step 1-Farm Data'!$D$61,1),"")</f>
        <v>173.5</v>
      </c>
      <c r="CP172">
        <f>+IF('Step 1-Farm Data'!$D$61+'simulations corn farm1'!CP167&gt;=0,ROUND('simulations corn farm1'!CP167+'Step 1-Farm Data'!$D$61,1),"")</f>
        <v>179.4</v>
      </c>
      <c r="CQ172">
        <f>+IF('Step 1-Farm Data'!$D$61+'simulations corn farm1'!CQ167&gt;=0,ROUND('simulations corn farm1'!CQ167+'Step 1-Farm Data'!$D$61,1),"")</f>
        <v>175.2</v>
      </c>
      <c r="CR172">
        <f>+IF('Step 1-Farm Data'!$D$61+'simulations corn farm1'!CR167&gt;=0,ROUND('simulations corn farm1'!CR167+'Step 1-Farm Data'!$D$61,1),"")</f>
        <v>180.9</v>
      </c>
      <c r="CS172">
        <f>+IF('Step 1-Farm Data'!$D$61+'simulations corn farm1'!CS167&gt;=0,ROUND('simulations corn farm1'!CS167+'Step 1-Farm Data'!$D$61,1),"")</f>
        <v>170.1</v>
      </c>
      <c r="CT172">
        <f>+IF('Step 1-Farm Data'!$D$61+'simulations corn farm1'!CT167&gt;=0,ROUND('simulations corn farm1'!CT167+'Step 1-Farm Data'!$D$61,1),"")</f>
        <v>195.2</v>
      </c>
      <c r="CU172">
        <f>+IF('Step 1-Farm Data'!$D$61+'simulations corn farm1'!CU167&gt;=0,ROUND('simulations corn farm1'!CU167+'Step 1-Farm Data'!$D$61,1),"")</f>
        <v>180.2</v>
      </c>
      <c r="CV172">
        <f>+IF('Step 1-Farm Data'!$D$61+'simulations corn farm1'!CV167&gt;=0,ROUND('simulations corn farm1'!CV167+'Step 1-Farm Data'!$D$61,1),"")</f>
        <v>182.6</v>
      </c>
      <c r="CW172">
        <f>+IF('Step 1-Farm Data'!$D$61+'simulations corn farm1'!CW167&gt;=0,ROUND('simulations corn farm1'!CW167+'Step 1-Farm Data'!$D$61,1),"")</f>
        <v>180</v>
      </c>
      <c r="CX172">
        <f>+IF('Step 1-Farm Data'!$D$61+'simulations corn farm1'!CX167&gt;=0,ROUND('simulations corn farm1'!CX167+'Step 1-Farm Data'!$D$61,1),"")</f>
        <v>179.7</v>
      </c>
      <c r="CY172">
        <f>+IF('Step 1-Farm Data'!$D$61+'simulations corn farm1'!CY167&gt;=0,ROUND('simulations corn farm1'!CY167+'Step 1-Farm Data'!$D$61,1),"")</f>
        <v>178.3</v>
      </c>
      <c r="CZ172">
        <f>+IF('Step 1-Farm Data'!$D$61+'simulations corn farm1'!CZ167&gt;=0,ROUND('simulations corn farm1'!CZ167+'Step 1-Farm Data'!$D$61,1),"")</f>
        <v>179.5</v>
      </c>
      <c r="DA172">
        <f>+IF('Step 1-Farm Data'!$D$61+'simulations corn farm1'!DA167&gt;=0,ROUND('simulations corn farm1'!DA167+'Step 1-Farm Data'!$D$61,1),"")</f>
        <v>185.4</v>
      </c>
      <c r="DB172">
        <f>+IF('Step 1-Farm Data'!$D$61+'simulations corn farm1'!DB167&gt;=0,ROUND('simulations corn farm1'!DB167+'Step 1-Farm Data'!$D$61,1),"")</f>
        <v>177.2</v>
      </c>
      <c r="DC172">
        <f>+IF('Step 1-Farm Data'!$D$61+'simulations corn farm1'!DC167&gt;=0,ROUND('simulations corn farm1'!DC167+'Step 1-Farm Data'!$D$61,1),"")</f>
        <v>168.4</v>
      </c>
      <c r="DD172">
        <f>+IF('Step 1-Farm Data'!$D$61+'simulations corn farm1'!DD167&gt;=0,ROUND('simulations corn farm1'!DD167+'Step 1-Farm Data'!$D$61,1),"")</f>
        <v>184.3</v>
      </c>
      <c r="DE172">
        <f>+IF('Step 1-Farm Data'!$D$61+'simulations corn farm1'!DE167&gt;=0,ROUND('simulations corn farm1'!DE167+'Step 1-Farm Data'!$D$61,1),"")</f>
        <v>178.1</v>
      </c>
      <c r="DF172">
        <f>+IF('Step 1-Farm Data'!$D$61+'simulations corn farm1'!DF167&gt;=0,ROUND('simulations corn farm1'!DF167+'Step 1-Farm Data'!$D$61,1),"")</f>
        <v>181.3</v>
      </c>
      <c r="DG172">
        <f>+IF('Step 1-Farm Data'!$D$61+'simulations corn farm1'!DG167&gt;=0,ROUND('simulations corn farm1'!DG167+'Step 1-Farm Data'!$D$61,1),"")</f>
        <v>180.6</v>
      </c>
      <c r="DH172">
        <f>+IF('Step 1-Farm Data'!$D$61+'simulations corn farm1'!DH167&gt;=0,ROUND('simulations corn farm1'!DH167+'Step 1-Farm Data'!$D$61,1),"")</f>
        <v>174.8</v>
      </c>
      <c r="DI172">
        <f>+IF('Step 1-Farm Data'!$D$61+'simulations corn farm1'!DI167&gt;=0,ROUND('simulations corn farm1'!DI167+'Step 1-Farm Data'!$D$61,1),"")</f>
        <v>181.7</v>
      </c>
      <c r="DJ172">
        <f>+IF('Step 1-Farm Data'!$D$61+'simulations corn farm1'!DJ167&gt;=0,ROUND('simulations corn farm1'!DJ167+'Step 1-Farm Data'!$D$61,1),"")</f>
        <v>184.2</v>
      </c>
      <c r="DK172">
        <f>+IF('Step 1-Farm Data'!$D$61+'simulations corn farm1'!DK167&gt;=0,ROUND('simulations corn farm1'!DK167+'Step 1-Farm Data'!$D$61,1),"")</f>
        <v>182.8</v>
      </c>
      <c r="DL172">
        <f>+IF('Step 1-Farm Data'!$D$61+'simulations corn farm1'!DL167&gt;=0,ROUND('simulations corn farm1'!DL167+'Step 1-Farm Data'!$D$61,1),"")</f>
        <v>163</v>
      </c>
      <c r="DM172">
        <f>+IF('Step 1-Farm Data'!$D$61+'simulations corn farm1'!DM167&gt;=0,ROUND('simulations corn farm1'!DM167+'Step 1-Farm Data'!$D$61,1),"")</f>
        <v>180</v>
      </c>
      <c r="DN172">
        <f>+IF('Step 1-Farm Data'!$D$61+'simulations corn farm1'!DN167&gt;=0,ROUND('simulations corn farm1'!DN167+'Step 1-Farm Data'!$D$61,1),"")</f>
        <v>173.3</v>
      </c>
      <c r="DO172">
        <f>+IF('Step 1-Farm Data'!$D$61+'simulations corn farm1'!DO167&gt;=0,ROUND('simulations corn farm1'!DO167+'Step 1-Farm Data'!$D$61,1),"")</f>
        <v>183.4</v>
      </c>
      <c r="DP172">
        <f>+IF('Step 1-Farm Data'!$D$61+'simulations corn farm1'!DP167&gt;=0,ROUND('simulations corn farm1'!DP167+'Step 1-Farm Data'!$D$61,1),"")</f>
        <v>197.3</v>
      </c>
      <c r="DQ172">
        <f>+IF('Step 1-Farm Data'!$D$61+'simulations corn farm1'!DQ167&gt;=0,ROUND('simulations corn farm1'!DQ167+'Step 1-Farm Data'!$D$61,1),"")</f>
        <v>174.3</v>
      </c>
      <c r="DR172">
        <f>+IF('Step 1-Farm Data'!$D$61+'simulations corn farm1'!DR167&gt;=0,ROUND('simulations corn farm1'!DR167+'Step 1-Farm Data'!$D$61,1),"")</f>
        <v>181.5</v>
      </c>
      <c r="DS172">
        <f>+IF('Step 1-Farm Data'!$D$61+'simulations corn farm1'!DS167&gt;=0,ROUND('simulations corn farm1'!DS167+'Step 1-Farm Data'!$D$61,1),"")</f>
        <v>185</v>
      </c>
      <c r="DT172">
        <f>+IF('Step 1-Farm Data'!$D$61+'simulations corn farm1'!DT167&gt;=0,ROUND('simulations corn farm1'!DT167+'Step 1-Farm Data'!$D$61,1),"")</f>
        <v>176.8</v>
      </c>
      <c r="DU172">
        <f>+IF('Step 1-Farm Data'!$D$61+'simulations corn farm1'!DU167&gt;=0,ROUND('simulations corn farm1'!DU167+'Step 1-Farm Data'!$D$61,1),"")</f>
        <v>162.5</v>
      </c>
      <c r="DV172">
        <f>+IF('Step 1-Farm Data'!$D$61+'simulations corn farm1'!DV167&gt;=0,ROUND('simulations corn farm1'!DV167+'Step 1-Farm Data'!$D$61,1),"")</f>
        <v>179.4</v>
      </c>
      <c r="DW172">
        <f>+IF('Step 1-Farm Data'!$D$61+'simulations corn farm1'!DW167&gt;=0,ROUND('simulations corn farm1'!DW167+'Step 1-Farm Data'!$D$61,1),"")</f>
        <v>182.4</v>
      </c>
      <c r="DX172">
        <f>+IF('Step 1-Farm Data'!$D$61+'simulations corn farm1'!DX167&gt;=0,ROUND('simulations corn farm1'!DX167+'Step 1-Farm Data'!$D$61,1),"")</f>
        <v>158.4</v>
      </c>
      <c r="DY172">
        <f>+IF('Step 1-Farm Data'!$D$61+'simulations corn farm1'!DY167&gt;=0,ROUND('simulations corn farm1'!DY167+'Step 1-Farm Data'!$D$61,1),"")</f>
        <v>165.6</v>
      </c>
      <c r="DZ172">
        <f>+IF('Step 1-Farm Data'!$D$61+'simulations corn farm1'!DZ167&gt;=0,ROUND('simulations corn farm1'!DZ167+'Step 1-Farm Data'!$D$61,1),"")</f>
        <v>179.7</v>
      </c>
      <c r="EA172">
        <f>+IF('Step 1-Farm Data'!$D$61+'simulations corn farm1'!EA167&gt;=0,ROUND('simulations corn farm1'!EA167+'Step 1-Farm Data'!$D$61,1),"")</f>
        <v>182.9</v>
      </c>
      <c r="EB172">
        <f>+IF('Step 1-Farm Data'!$D$61+'simulations corn farm1'!EB167&gt;=0,ROUND('simulations corn farm1'!EB167+'Step 1-Farm Data'!$D$61,1),"")</f>
        <v>174.3</v>
      </c>
      <c r="EC172">
        <f>+IF('Step 1-Farm Data'!$D$61+'simulations corn farm1'!EC167&gt;=0,ROUND('simulations corn farm1'!EC167+'Step 1-Farm Data'!$D$61,1),"")</f>
        <v>185.7</v>
      </c>
      <c r="ED172">
        <f>+IF('Step 1-Farm Data'!$D$61+'simulations corn farm1'!ED167&gt;=0,ROUND('simulations corn farm1'!ED167+'Step 1-Farm Data'!$D$61,1),"")</f>
        <v>184.8</v>
      </c>
      <c r="EE172">
        <f>+IF('Step 1-Farm Data'!$D$61+'simulations corn farm1'!EE167&gt;=0,ROUND('simulations corn farm1'!EE167+'Step 1-Farm Data'!$D$61,1),"")</f>
        <v>198.5</v>
      </c>
      <c r="EF172">
        <f>+IF('Step 1-Farm Data'!$D$61+'simulations corn farm1'!EF167&gt;=0,ROUND('simulations corn farm1'!EF167+'Step 1-Farm Data'!$D$61,1),"")</f>
        <v>167.9</v>
      </c>
      <c r="EG172">
        <f>+IF('Step 1-Farm Data'!$D$61+'simulations corn farm1'!EG167&gt;=0,ROUND('simulations corn farm1'!EG167+'Step 1-Farm Data'!$D$61,1),"")</f>
        <v>165.9</v>
      </c>
      <c r="EH172">
        <f>+IF('Step 1-Farm Data'!$D$61+'simulations corn farm1'!EH167&gt;=0,ROUND('simulations corn farm1'!EH167+'Step 1-Farm Data'!$D$61,1),"")</f>
        <v>180</v>
      </c>
      <c r="EI172">
        <f>+IF('Step 1-Farm Data'!$D$61+'simulations corn farm1'!EI167&gt;=0,ROUND('simulations corn farm1'!EI167+'Step 1-Farm Data'!$D$61,1),"")</f>
        <v>152.6</v>
      </c>
      <c r="EJ172">
        <f>+IF('Step 1-Farm Data'!$D$61+'simulations corn farm1'!EJ167&gt;=0,ROUND('simulations corn farm1'!EJ167+'Step 1-Farm Data'!$D$61,1),"")</f>
        <v>194.8</v>
      </c>
      <c r="EK172">
        <f>+IF('Step 1-Farm Data'!$D$61+'simulations corn farm1'!EK167&gt;=0,ROUND('simulations corn farm1'!EK167+'Step 1-Farm Data'!$D$61,1),"")</f>
        <v>182.7</v>
      </c>
      <c r="EL172">
        <f>+IF('Step 1-Farm Data'!$D$61+'simulations corn farm1'!EL167&gt;=0,ROUND('simulations corn farm1'!EL167+'Step 1-Farm Data'!$D$61,1),"")</f>
        <v>183</v>
      </c>
      <c r="EM172">
        <f>+IF('Step 1-Farm Data'!$D$61+'simulations corn farm1'!EM167&gt;=0,ROUND('simulations corn farm1'!EM167+'Step 1-Farm Data'!$D$61,1),"")</f>
        <v>180.3</v>
      </c>
      <c r="EN172">
        <f>+IF('Step 1-Farm Data'!$D$61+'simulations corn farm1'!EN167&gt;=0,ROUND('simulations corn farm1'!EN167+'Step 1-Farm Data'!$D$61,1),"")</f>
        <v>189.2</v>
      </c>
      <c r="EO172">
        <f>+IF('Step 1-Farm Data'!$D$61+'simulations corn farm1'!EO167&gt;=0,ROUND('simulations corn farm1'!EO167+'Step 1-Farm Data'!$D$61,1),"")</f>
        <v>171.9</v>
      </c>
      <c r="EP172">
        <f>+IF('Step 1-Farm Data'!$D$61+'simulations corn farm1'!EP167&gt;=0,ROUND('simulations corn farm1'!EP167+'Step 1-Farm Data'!$D$61,1),"")</f>
        <v>171.3</v>
      </c>
      <c r="EQ172">
        <f>+IF('Step 1-Farm Data'!$D$61+'simulations corn farm1'!EQ167&gt;=0,ROUND('simulations corn farm1'!EQ167+'Step 1-Farm Data'!$D$61,1),"")</f>
        <v>187.8</v>
      </c>
      <c r="ER172">
        <f>+IF('Step 1-Farm Data'!$D$61+'simulations corn farm1'!ER167&gt;=0,ROUND('simulations corn farm1'!ER167+'Step 1-Farm Data'!$D$61,1),"")</f>
        <v>192.9</v>
      </c>
      <c r="ES172">
        <f>+IF('Step 1-Farm Data'!$D$61+'simulations corn farm1'!ES167&gt;=0,ROUND('simulations corn farm1'!ES167+'Step 1-Farm Data'!$D$61,1),"")</f>
        <v>185.3</v>
      </c>
      <c r="ET172">
        <f>+IF('Step 1-Farm Data'!$D$61+'simulations corn farm1'!ET167&gt;=0,ROUND('simulations corn farm1'!ET167+'Step 1-Farm Data'!$D$61,1),"")</f>
        <v>171</v>
      </c>
      <c r="EU172">
        <f>+IF('Step 1-Farm Data'!$D$61+'simulations corn farm1'!EU167&gt;=0,ROUND('simulations corn farm1'!EU167+'Step 1-Farm Data'!$D$61,1),"")</f>
        <v>175.9</v>
      </c>
      <c r="EV172">
        <f>+IF('Step 1-Farm Data'!$D$61+'simulations corn farm1'!EV167&gt;=0,ROUND('simulations corn farm1'!EV167+'Step 1-Farm Data'!$D$61,1),"")</f>
        <v>178.6</v>
      </c>
      <c r="EW172">
        <f>+IF('Step 1-Farm Data'!$D$61+'simulations corn farm1'!EW167&gt;=0,ROUND('simulations corn farm1'!EW167+'Step 1-Farm Data'!$D$61,1),"")</f>
        <v>163.80000000000001</v>
      </c>
      <c r="EX172">
        <f>+IF('Step 1-Farm Data'!$D$61+'simulations corn farm1'!EX167&gt;=0,ROUND('simulations corn farm1'!EX167+'Step 1-Farm Data'!$D$61,1),"")</f>
        <v>192.8</v>
      </c>
      <c r="EY172">
        <f>+IF('Step 1-Farm Data'!$D$61+'simulations corn farm1'!EY167&gt;=0,ROUND('simulations corn farm1'!EY167+'Step 1-Farm Data'!$D$61,1),"")</f>
        <v>171.6</v>
      </c>
      <c r="EZ172">
        <f>+IF('Step 1-Farm Data'!$D$61+'simulations corn farm1'!EZ167&gt;=0,ROUND('simulations corn farm1'!EZ167+'Step 1-Farm Data'!$D$61,1),"")</f>
        <v>182.6</v>
      </c>
      <c r="FA172">
        <f>+IF('Step 1-Farm Data'!$D$61+'simulations corn farm1'!FA167&gt;=0,ROUND('simulations corn farm1'!FA167+'Step 1-Farm Data'!$D$61,1),"")</f>
        <v>151.69999999999999</v>
      </c>
      <c r="FB172">
        <f>+IF('Step 1-Farm Data'!$D$61+'simulations corn farm1'!FB167&gt;=0,ROUND('simulations corn farm1'!FB167+'Step 1-Farm Data'!$D$61,1),"")</f>
        <v>193.6</v>
      </c>
      <c r="FC172">
        <f>+IF('Step 1-Farm Data'!$D$61+'simulations corn farm1'!FC167&gt;=0,ROUND('simulations corn farm1'!FC167+'Step 1-Farm Data'!$D$61,1),"")</f>
        <v>159.4</v>
      </c>
      <c r="FD172">
        <f>+IF('Step 1-Farm Data'!$D$61+'simulations corn farm1'!FD167&gt;=0,ROUND('simulations corn farm1'!FD167+'Step 1-Farm Data'!$D$61,1),"")</f>
        <v>185.4</v>
      </c>
      <c r="FE172">
        <f>+IF('Step 1-Farm Data'!$D$61+'simulations corn farm1'!FE167&gt;=0,ROUND('simulations corn farm1'!FE167+'Step 1-Farm Data'!$D$61,1),"")</f>
        <v>179.9</v>
      </c>
      <c r="FF172">
        <f>+IF('Step 1-Farm Data'!$D$61+'simulations corn farm1'!FF167&gt;=0,ROUND('simulations corn farm1'!FF167+'Step 1-Farm Data'!$D$61,1),"")</f>
        <v>192.7</v>
      </c>
      <c r="FG172">
        <f>+IF('Step 1-Farm Data'!$D$61+'simulations corn farm1'!FG167&gt;=0,ROUND('simulations corn farm1'!FG167+'Step 1-Farm Data'!$D$61,1),"")</f>
        <v>179.8</v>
      </c>
      <c r="FH172">
        <f>+IF('Step 1-Farm Data'!$D$61+'simulations corn farm1'!FH167&gt;=0,ROUND('simulations corn farm1'!FH167+'Step 1-Farm Data'!$D$61,1),"")</f>
        <v>153.6</v>
      </c>
      <c r="FI172">
        <f>+IF('Step 1-Farm Data'!$D$61+'simulations corn farm1'!FI167&gt;=0,ROUND('simulations corn farm1'!FI167+'Step 1-Farm Data'!$D$61,1),"")</f>
        <v>165.6</v>
      </c>
      <c r="FJ172">
        <f>+IF('Step 1-Farm Data'!$D$61+'simulations corn farm1'!FJ167&gt;=0,ROUND('simulations corn farm1'!FJ167+'Step 1-Farm Data'!$D$61,1),"")</f>
        <v>172.8</v>
      </c>
      <c r="FK172">
        <f>+IF('Step 1-Farm Data'!$D$61+'simulations corn farm1'!FK167&gt;=0,ROUND('simulations corn farm1'!FK167+'Step 1-Farm Data'!$D$61,1),"")</f>
        <v>161.4</v>
      </c>
      <c r="FL172">
        <f>+IF('Step 1-Farm Data'!$D$61+'simulations corn farm1'!FL167&gt;=0,ROUND('simulations corn farm1'!FL167+'Step 1-Farm Data'!$D$61,1),"")</f>
        <v>184.7</v>
      </c>
      <c r="FM172">
        <f>+IF('Step 1-Farm Data'!$D$61+'simulations corn farm1'!FM167&gt;=0,ROUND('simulations corn farm1'!FM167+'Step 1-Farm Data'!$D$61,1),"")</f>
        <v>160.80000000000001</v>
      </c>
      <c r="FN172">
        <f>+IF('Step 1-Farm Data'!$D$61+'simulations corn farm1'!FN167&gt;=0,ROUND('simulations corn farm1'!FN167+'Step 1-Farm Data'!$D$61,1),"")</f>
        <v>184.1</v>
      </c>
      <c r="FO172">
        <f>+IF('Step 1-Farm Data'!$D$61+'simulations corn farm1'!FO167&gt;=0,ROUND('simulations corn farm1'!FO167+'Step 1-Farm Data'!$D$61,1),"")</f>
        <v>182.9</v>
      </c>
      <c r="FP172">
        <f>+IF('Step 1-Farm Data'!$D$61+'simulations corn farm1'!FP167&gt;=0,ROUND('simulations corn farm1'!FP167+'Step 1-Farm Data'!$D$61,1),"")</f>
        <v>190</v>
      </c>
      <c r="FQ172">
        <f>+IF('Step 1-Farm Data'!$D$61+'simulations corn farm1'!FQ167&gt;=0,ROUND('simulations corn farm1'!FQ167+'Step 1-Farm Data'!$D$61,1),"")</f>
        <v>164.8</v>
      </c>
      <c r="FR172">
        <f>+IF('Step 1-Farm Data'!$D$61+'simulations corn farm1'!FR167&gt;=0,ROUND('simulations corn farm1'!FR167+'Step 1-Farm Data'!$D$61,1),"")</f>
        <v>178.2</v>
      </c>
      <c r="FS172">
        <f>+IF('Step 1-Farm Data'!$D$61+'simulations corn farm1'!FS167&gt;=0,ROUND('simulations corn farm1'!FS167+'Step 1-Farm Data'!$D$61,1),"")</f>
        <v>174.9</v>
      </c>
      <c r="FT172">
        <f>+IF('Step 1-Farm Data'!$D$61+'simulations corn farm1'!FT167&gt;=0,ROUND('simulations corn farm1'!FT167+'Step 1-Farm Data'!$D$61,1),"")</f>
        <v>193.8</v>
      </c>
      <c r="FU172">
        <f>+IF('Step 1-Farm Data'!$D$61+'simulations corn farm1'!FU167&gt;=0,ROUND('simulations corn farm1'!FU167+'Step 1-Farm Data'!$D$61,1),"")</f>
        <v>173.7</v>
      </c>
      <c r="FV172">
        <f>+IF('Step 1-Farm Data'!$D$61+'simulations corn farm1'!FV167&gt;=0,ROUND('simulations corn farm1'!FV167+'Step 1-Farm Data'!$D$61,1),"")</f>
        <v>183.7</v>
      </c>
      <c r="FW172">
        <f>+IF('Step 1-Farm Data'!$D$61+'simulations corn farm1'!FW167&gt;=0,ROUND('simulations corn farm1'!FW167+'Step 1-Farm Data'!$D$61,1),"")</f>
        <v>175.2</v>
      </c>
      <c r="FX172">
        <f>+IF('Step 1-Farm Data'!$D$61+'simulations corn farm1'!FX167&gt;=0,ROUND('simulations corn farm1'!FX167+'Step 1-Farm Data'!$D$61,1),"")</f>
        <v>190.9</v>
      </c>
      <c r="FY172">
        <f>+IF('Step 1-Farm Data'!$D$61+'simulations corn farm1'!FY167&gt;=0,ROUND('simulations corn farm1'!FY167+'Step 1-Farm Data'!$D$61,1),"")</f>
        <v>169.7</v>
      </c>
      <c r="FZ172">
        <f>+IF('Step 1-Farm Data'!$D$61+'simulations corn farm1'!FZ167&gt;=0,ROUND('simulations corn farm1'!FZ167+'Step 1-Farm Data'!$D$61,1),"")</f>
        <v>176.7</v>
      </c>
      <c r="GA172">
        <f>+IF('Step 1-Farm Data'!$D$61+'simulations corn farm1'!GA167&gt;=0,ROUND('simulations corn farm1'!GA167+'Step 1-Farm Data'!$D$61,1),"")</f>
        <v>157.19999999999999</v>
      </c>
      <c r="GB172">
        <f>+IF('Step 1-Farm Data'!$D$61+'simulations corn farm1'!GB167&gt;=0,ROUND('simulations corn farm1'!GB167+'Step 1-Farm Data'!$D$61,1),"")</f>
        <v>165.1</v>
      </c>
      <c r="GC172">
        <f>+IF('Step 1-Farm Data'!$D$61+'simulations corn farm1'!GC167&gt;=0,ROUND('simulations corn farm1'!GC167+'Step 1-Farm Data'!$D$61,1),"")</f>
        <v>171.3</v>
      </c>
      <c r="GD172">
        <f>+IF('Step 1-Farm Data'!$D$61+'simulations corn farm1'!GD167&gt;=0,ROUND('simulations corn farm1'!GD167+'Step 1-Farm Data'!$D$61,1),"")</f>
        <v>194</v>
      </c>
      <c r="GE172">
        <f>+IF('Step 1-Farm Data'!$D$61+'simulations corn farm1'!GE167&gt;=0,ROUND('simulations corn farm1'!GE167+'Step 1-Farm Data'!$D$61,1),"")</f>
        <v>177.2</v>
      </c>
      <c r="GF172">
        <f>+IF('Step 1-Farm Data'!$D$61+'simulations corn farm1'!GF167&gt;=0,ROUND('simulations corn farm1'!GF167+'Step 1-Farm Data'!$D$61,1),"")</f>
        <v>199.7</v>
      </c>
      <c r="GG172">
        <f>+IF('Step 1-Farm Data'!$D$61+'simulations corn farm1'!GG167&gt;=0,ROUND('simulations corn farm1'!GG167+'Step 1-Farm Data'!$D$61,1),"")</f>
        <v>169.1</v>
      </c>
      <c r="GH172">
        <f>+IF('Step 1-Farm Data'!$D$61+'simulations corn farm1'!GH167&gt;=0,ROUND('simulations corn farm1'!GH167+'Step 1-Farm Data'!$D$61,1),"")</f>
        <v>187.1</v>
      </c>
      <c r="GI172">
        <f>+IF('Step 1-Farm Data'!$D$61+'simulations corn farm1'!GI167&gt;=0,ROUND('simulations corn farm1'!GI167+'Step 1-Farm Data'!$D$61,1),"")</f>
        <v>186.4</v>
      </c>
      <c r="GJ172">
        <f>+IF('Step 1-Farm Data'!$D$61+'simulations corn farm1'!GJ167&gt;=0,ROUND('simulations corn farm1'!GJ167+'Step 1-Farm Data'!$D$61,1),"")</f>
        <v>189.2</v>
      </c>
      <c r="GK172">
        <f>+IF('Step 1-Farm Data'!$D$61+'simulations corn farm1'!GK167&gt;=0,ROUND('simulations corn farm1'!GK167+'Step 1-Farm Data'!$D$61,1),"")</f>
        <v>179.9</v>
      </c>
      <c r="GL172">
        <f>+IF('Step 1-Farm Data'!$D$61+'simulations corn farm1'!GL167&gt;=0,ROUND('simulations corn farm1'!GL167+'Step 1-Farm Data'!$D$61,1),"")</f>
        <v>159.80000000000001</v>
      </c>
      <c r="GM172">
        <f>+IF('Step 1-Farm Data'!$D$61+'simulations corn farm1'!GM167&gt;=0,ROUND('simulations corn farm1'!GM167+'Step 1-Farm Data'!$D$61,1),"")</f>
        <v>186.4</v>
      </c>
      <c r="GN172">
        <f>+IF('Step 1-Farm Data'!$D$61+'simulations corn farm1'!GN167&gt;=0,ROUND('simulations corn farm1'!GN167+'Step 1-Farm Data'!$D$61,1),"")</f>
        <v>168.5</v>
      </c>
      <c r="GO172">
        <f>+IF('Step 1-Farm Data'!$D$61+'simulations corn farm1'!GO167&gt;=0,ROUND('simulations corn farm1'!GO167+'Step 1-Farm Data'!$D$61,1),"")</f>
        <v>186.3</v>
      </c>
      <c r="GP172">
        <f>+IF('Step 1-Farm Data'!$D$61+'simulations corn farm1'!GP167&gt;=0,ROUND('simulations corn farm1'!GP167+'Step 1-Farm Data'!$D$61,1),"")</f>
        <v>184.5</v>
      </c>
      <c r="GQ172">
        <f>+IF('Step 1-Farm Data'!$D$61+'simulations corn farm1'!GQ167&gt;=0,ROUND('simulations corn farm1'!GQ167+'Step 1-Farm Data'!$D$61,1),"")</f>
        <v>179.4</v>
      </c>
      <c r="GR172">
        <f>+IF('Step 1-Farm Data'!$D$61+'simulations corn farm1'!GR167&gt;=0,ROUND('simulations corn farm1'!GR167+'Step 1-Farm Data'!$D$61,1),"")</f>
        <v>193.9</v>
      </c>
      <c r="GS172">
        <f>+IF('Step 1-Farm Data'!$D$61+'simulations corn farm1'!GS167&gt;=0,ROUND('simulations corn farm1'!GS167+'Step 1-Farm Data'!$D$61,1),"")</f>
        <v>156.6</v>
      </c>
      <c r="GT172">
        <f>+IF('Step 1-Farm Data'!$D$61+'simulations corn farm1'!GT167&gt;=0,ROUND('simulations corn farm1'!GT167+'Step 1-Farm Data'!$D$61,1),"")</f>
        <v>171.5</v>
      </c>
      <c r="GU172">
        <f>+IF('Step 1-Farm Data'!$D$61+'simulations corn farm1'!GU167&gt;=0,ROUND('simulations corn farm1'!GU167+'Step 1-Farm Data'!$D$61,1),"")</f>
        <v>184.8</v>
      </c>
      <c r="GV172">
        <f>+IF('Step 1-Farm Data'!$D$61+'simulations corn farm1'!GV167&gt;=0,ROUND('simulations corn farm1'!GV167+'Step 1-Farm Data'!$D$61,1),"")</f>
        <v>182.9</v>
      </c>
      <c r="GW172">
        <f>+IF('Step 1-Farm Data'!$D$61+'simulations corn farm1'!GW167&gt;=0,ROUND('simulations corn farm1'!GW167+'Step 1-Farm Data'!$D$61,1),"")</f>
        <v>188.8</v>
      </c>
      <c r="GX172">
        <f>+IF('Step 1-Farm Data'!$D$61+'simulations corn farm1'!GX167&gt;=0,ROUND('simulations corn farm1'!GX167+'Step 1-Farm Data'!$D$61,1),"")</f>
        <v>180.9</v>
      </c>
      <c r="GY172">
        <f>+IF('Step 1-Farm Data'!$D$61+'simulations corn farm1'!GY167&gt;=0,ROUND('simulations corn farm1'!GY167+'Step 1-Farm Data'!$D$61,1),"")</f>
        <v>176.8</v>
      </c>
      <c r="GZ172">
        <f>+IF('Step 1-Farm Data'!$D$61+'simulations corn farm1'!GZ167&gt;=0,ROUND('simulations corn farm1'!GZ167+'Step 1-Farm Data'!$D$61,1),"")</f>
        <v>182.4</v>
      </c>
      <c r="HA172">
        <f>+IF('Step 1-Farm Data'!$D$61+'simulations corn farm1'!HA167&gt;=0,ROUND('simulations corn farm1'!HA167+'Step 1-Farm Data'!$D$61,1),"")</f>
        <v>180.7</v>
      </c>
      <c r="HB172">
        <f>+IF('Step 1-Farm Data'!$D$61+'simulations corn farm1'!HB167&gt;=0,ROUND('simulations corn farm1'!HB167+'Step 1-Farm Data'!$D$61,1),"")</f>
        <v>184.3</v>
      </c>
      <c r="HC172">
        <f>+IF('Step 1-Farm Data'!$D$61+'simulations corn farm1'!HC167&gt;=0,ROUND('simulations corn farm1'!HC167+'Step 1-Farm Data'!$D$61,1),"")</f>
        <v>158.69999999999999</v>
      </c>
      <c r="HD172">
        <f>+IF('Step 1-Farm Data'!$D$61+'simulations corn farm1'!HD167&gt;=0,ROUND('simulations corn farm1'!HD167+'Step 1-Farm Data'!$D$61,1),"")</f>
        <v>186.5</v>
      </c>
      <c r="HE172">
        <f>+IF('Step 1-Farm Data'!$D$61+'simulations corn farm1'!HE167&gt;=0,ROUND('simulations corn farm1'!HE167+'Step 1-Farm Data'!$D$61,1),"")</f>
        <v>179.5</v>
      </c>
      <c r="HF172">
        <f>+IF('Step 1-Farm Data'!$D$61+'simulations corn farm1'!HF167&gt;=0,ROUND('simulations corn farm1'!HF167+'Step 1-Farm Data'!$D$61,1),"")</f>
        <v>178.3</v>
      </c>
      <c r="HG172">
        <f>+IF('Step 1-Farm Data'!$D$61+'simulations corn farm1'!HG167&gt;=0,ROUND('simulations corn farm1'!HG167+'Step 1-Farm Data'!$D$61,1),"")</f>
        <v>194.4</v>
      </c>
      <c r="HH172">
        <f>+IF('Step 1-Farm Data'!$D$61+'simulations corn farm1'!HH167&gt;=0,ROUND('simulations corn farm1'!HH167+'Step 1-Farm Data'!$D$61,1),"")</f>
        <v>180.6</v>
      </c>
      <c r="HI172">
        <f>+IF('Step 1-Farm Data'!$D$61+'simulations corn farm1'!HI167&gt;=0,ROUND('simulations corn farm1'!HI167+'Step 1-Farm Data'!$D$61,1),"")</f>
        <v>171.7</v>
      </c>
      <c r="HJ172">
        <f>+IF('Step 1-Farm Data'!$D$61+'simulations corn farm1'!HJ167&gt;=0,ROUND('simulations corn farm1'!HJ167+'Step 1-Farm Data'!$D$61,1),"")</f>
        <v>175.9</v>
      </c>
      <c r="HK172">
        <f>+IF('Step 1-Farm Data'!$D$61+'simulations corn farm1'!HK167&gt;=0,ROUND('simulations corn farm1'!HK167+'Step 1-Farm Data'!$D$61,1),"")</f>
        <v>181.2</v>
      </c>
      <c r="HL172">
        <f>+IF('Step 1-Farm Data'!$D$61+'simulations corn farm1'!HL167&gt;=0,ROUND('simulations corn farm1'!HL167+'Step 1-Farm Data'!$D$61,1),"")</f>
        <v>167.5</v>
      </c>
      <c r="HM172">
        <f>+IF('Step 1-Farm Data'!$D$61+'simulations corn farm1'!HM167&gt;=0,ROUND('simulations corn farm1'!HM167+'Step 1-Farm Data'!$D$61,1),"")</f>
        <v>178.1</v>
      </c>
      <c r="HN172">
        <f>+IF('Step 1-Farm Data'!$D$61+'simulations corn farm1'!HN167&gt;=0,ROUND('simulations corn farm1'!HN167+'Step 1-Farm Data'!$D$61,1),"")</f>
        <v>199.4</v>
      </c>
      <c r="HO172">
        <f>+IF('Step 1-Farm Data'!$D$61+'simulations corn farm1'!HO167&gt;=0,ROUND('simulations corn farm1'!HO167+'Step 1-Farm Data'!$D$61,1),"")</f>
        <v>179.8</v>
      </c>
      <c r="HP172">
        <f>+IF('Step 1-Farm Data'!$D$61+'simulations corn farm1'!HP167&gt;=0,ROUND('simulations corn farm1'!HP167+'Step 1-Farm Data'!$D$61,1),"")</f>
        <v>170.7</v>
      </c>
      <c r="HQ172">
        <f>+IF('Step 1-Farm Data'!$D$61+'simulations corn farm1'!HQ167&gt;=0,ROUND('simulations corn farm1'!HQ167+'Step 1-Farm Data'!$D$61,1),"")</f>
        <v>164.4</v>
      </c>
      <c r="HR172">
        <f>+IF('Step 1-Farm Data'!$D$61+'simulations corn farm1'!HR167&gt;=0,ROUND('simulations corn farm1'!HR167+'Step 1-Farm Data'!$D$61,1),"")</f>
        <v>168</v>
      </c>
      <c r="HS172">
        <f>+IF('Step 1-Farm Data'!$D$61+'simulations corn farm1'!HS167&gt;=0,ROUND('simulations corn farm1'!HS167+'Step 1-Farm Data'!$D$61,1),"")</f>
        <v>174.1</v>
      </c>
      <c r="HT172">
        <f>+IF('Step 1-Farm Data'!$D$61+'simulations corn farm1'!HT167&gt;=0,ROUND('simulations corn farm1'!HT167+'Step 1-Farm Data'!$D$61,1),"")</f>
        <v>161</v>
      </c>
      <c r="HU172">
        <f>+IF('Step 1-Farm Data'!$D$61+'simulations corn farm1'!HU167&gt;=0,ROUND('simulations corn farm1'!HU167+'Step 1-Farm Data'!$D$61,1),"")</f>
        <v>203.4</v>
      </c>
      <c r="HV172">
        <f>+IF('Step 1-Farm Data'!$D$61+'simulations corn farm1'!HV167&gt;=0,ROUND('simulations corn farm1'!HV167+'Step 1-Farm Data'!$D$61,1),"")</f>
        <v>174.4</v>
      </c>
      <c r="HW172">
        <f>+IF('Step 1-Farm Data'!$D$61+'simulations corn farm1'!HW167&gt;=0,ROUND('simulations corn farm1'!HW167+'Step 1-Farm Data'!$D$61,1),"")</f>
        <v>170.2</v>
      </c>
      <c r="HX172">
        <f>+IF('Step 1-Farm Data'!$D$61+'simulations corn farm1'!HX167&gt;=0,ROUND('simulations corn farm1'!HX167+'Step 1-Farm Data'!$D$61,1),"")</f>
        <v>193.9</v>
      </c>
      <c r="HY172">
        <f>+IF('Step 1-Farm Data'!$D$61+'simulations corn farm1'!HY167&gt;=0,ROUND('simulations corn farm1'!HY167+'Step 1-Farm Data'!$D$61,1),"")</f>
        <v>169</v>
      </c>
      <c r="HZ172">
        <f>+IF('Step 1-Farm Data'!$D$61+'simulations corn farm1'!HZ167&gt;=0,ROUND('simulations corn farm1'!HZ167+'Step 1-Farm Data'!$D$61,1),"")</f>
        <v>172.6</v>
      </c>
      <c r="IA172">
        <f>+IF('Step 1-Farm Data'!$D$61+'simulations corn farm1'!IA167&gt;=0,ROUND('simulations corn farm1'!IA167+'Step 1-Farm Data'!$D$61,1),"")</f>
        <v>166.1</v>
      </c>
      <c r="IB172">
        <f>+IF('Step 1-Farm Data'!$D$61+'simulations corn farm1'!IB167&gt;=0,ROUND('simulations corn farm1'!IB167+'Step 1-Farm Data'!$D$61,1),"")</f>
        <v>154.69999999999999</v>
      </c>
      <c r="IC172">
        <f>+IF('Step 1-Farm Data'!$D$61+'simulations corn farm1'!IC167&gt;=0,ROUND('simulations corn farm1'!IC167+'Step 1-Farm Data'!$D$61,1),"")</f>
        <v>186.9</v>
      </c>
      <c r="ID172">
        <f>+IF('Step 1-Farm Data'!$D$61+'simulations corn farm1'!ID167&gt;=0,ROUND('simulations corn farm1'!ID167+'Step 1-Farm Data'!$D$61,1),"")</f>
        <v>197</v>
      </c>
      <c r="IE172">
        <f>+IF('Step 1-Farm Data'!$D$61+'simulations corn farm1'!IE167&gt;=0,ROUND('simulations corn farm1'!IE167+'Step 1-Farm Data'!$D$61,1),"")</f>
        <v>172.3</v>
      </c>
      <c r="IF172">
        <f>+IF('Step 1-Farm Data'!$D$61+'simulations corn farm1'!IF167&gt;=0,ROUND('simulations corn farm1'!IF167+'Step 1-Farm Data'!$D$61,1),"")</f>
        <v>163.69999999999999</v>
      </c>
      <c r="IG172">
        <f>+IF('Step 1-Farm Data'!$D$61+'simulations corn farm1'!IG167&gt;=0,ROUND('simulations corn farm1'!IG167+'Step 1-Farm Data'!$D$61,1),"")</f>
        <v>183.7</v>
      </c>
      <c r="IH172">
        <f>+IF('Step 1-Farm Data'!$D$61+'simulations corn farm1'!IH167&gt;=0,ROUND('simulations corn farm1'!IH167+'Step 1-Farm Data'!$D$61,1),"")</f>
        <v>169.9</v>
      </c>
      <c r="II172">
        <f>+IF('Step 1-Farm Data'!$D$61+'simulations corn farm1'!II167&gt;=0,ROUND('simulations corn farm1'!II167+'Step 1-Farm Data'!$D$61,1),"")</f>
        <v>165</v>
      </c>
      <c r="IJ172">
        <f>+IF('Step 1-Farm Data'!$D$61+'simulations corn farm1'!IJ167&gt;=0,ROUND('simulations corn farm1'!IJ167+'Step 1-Farm Data'!$D$61,1),"")</f>
        <v>159.9</v>
      </c>
      <c r="IK172">
        <f>+IF('Step 1-Farm Data'!$D$61+'simulations corn farm1'!IK167&gt;=0,ROUND('simulations corn farm1'!IK167+'Step 1-Farm Data'!$D$61,1),"")</f>
        <v>180.3</v>
      </c>
      <c r="IL172">
        <f>+IF('Step 1-Farm Data'!$D$61+'simulations corn farm1'!IL167&gt;=0,ROUND('simulations corn farm1'!IL167+'Step 1-Farm Data'!$D$61,1),"")</f>
        <v>173.6</v>
      </c>
      <c r="IM172">
        <f>+IF('Step 1-Farm Data'!$D$61+'simulations corn farm1'!IM167&gt;=0,ROUND('simulations corn farm1'!IM167+'Step 1-Farm Data'!$D$61,1),"")</f>
        <v>178.8</v>
      </c>
      <c r="IN172">
        <f>+IF('Step 1-Farm Data'!$D$61+'simulations corn farm1'!IN167&gt;=0,ROUND('simulations corn farm1'!IN167+'Step 1-Farm Data'!$D$61,1),"")</f>
        <v>190.1</v>
      </c>
      <c r="IO172">
        <f>+IF('Step 1-Farm Data'!$D$61+'simulations corn farm1'!IO167&gt;=0,ROUND('simulations corn farm1'!IO167+'Step 1-Farm Data'!$D$61,1),"")</f>
        <v>195.2</v>
      </c>
      <c r="IP172">
        <f>+IF('Step 1-Farm Data'!$D$61+'simulations corn farm1'!IP167&gt;=0,ROUND('simulations corn farm1'!IP167+'Step 1-Farm Data'!$D$61,1),"")</f>
        <v>185.9</v>
      </c>
      <c r="IQ172">
        <f>+IF('Step 1-Farm Data'!$D$61+'simulations corn farm1'!IQ167&gt;=0,ROUND('simulations corn farm1'!IQ167+'Step 1-Farm Data'!$D$61,1),"")</f>
        <v>189.1</v>
      </c>
      <c r="IR172">
        <f>+IF('Step 1-Farm Data'!$D$61+'simulations corn farm1'!IR167&gt;=0,ROUND('simulations corn farm1'!IR167+'Step 1-Farm Data'!$D$61,1),"")</f>
        <v>179.7</v>
      </c>
      <c r="IS172">
        <f>+IF('Step 1-Farm Data'!$D$61+'simulations corn farm1'!IS167&gt;=0,ROUND('simulations corn farm1'!IS167+'Step 1-Farm Data'!$D$61,1),"")</f>
        <v>183.8</v>
      </c>
      <c r="IT172">
        <f>+IF('Step 1-Farm Data'!$D$61+'simulations corn farm1'!IT167&gt;=0,ROUND('simulations corn farm1'!IT167+'Step 1-Farm Data'!$D$61,1),"")</f>
        <v>191.9</v>
      </c>
      <c r="IU172">
        <f>+IF('Step 1-Farm Data'!$D$61+'simulations corn farm1'!IU167&gt;=0,ROUND('simulations corn farm1'!IU167+'Step 1-Farm Data'!$D$61,1),"")</f>
        <v>182.5</v>
      </c>
      <c r="IV172">
        <f>+IF('Step 1-Farm Data'!$D$61+'simulations corn farm1'!IV167&gt;=0,ROUND('simulations corn farm1'!IV167+'Step 1-Farm Data'!$D$61,1),"")</f>
        <v>188.3</v>
      </c>
      <c r="IW172">
        <f>+IF('Step 1-Farm Data'!$D$61+'simulations corn farm1'!IW167&gt;=0,ROUND('simulations corn farm1'!IW167+'Step 1-Farm Data'!$D$61,1),"")</f>
        <v>182.2</v>
      </c>
      <c r="IX172">
        <f>+IF('Step 1-Farm Data'!$D$61+'simulations corn farm1'!IX167&gt;=0,ROUND('simulations corn farm1'!IX167+'Step 1-Farm Data'!$D$61,1),"")</f>
        <v>188</v>
      </c>
      <c r="IY172">
        <f>+IF('Step 1-Farm Data'!$D$61+'simulations corn farm1'!IY167&gt;=0,ROUND('simulations corn farm1'!IY167+'Step 1-Farm Data'!$D$61,1),"")</f>
        <v>190.5</v>
      </c>
      <c r="IZ172">
        <f>+IF('Step 1-Farm Data'!$D$61+'simulations corn farm1'!IZ167&gt;=0,ROUND('simulations corn farm1'!IZ167+'Step 1-Farm Data'!$D$61,1),"")</f>
        <v>174.5</v>
      </c>
      <c r="JA172">
        <f>+IF('Step 1-Farm Data'!$D$61+'simulations corn farm1'!JA167&gt;=0,ROUND('simulations corn farm1'!JA167+'Step 1-Farm Data'!$D$61,1),"")</f>
        <v>192.7</v>
      </c>
      <c r="JB172">
        <f>+IF('Step 1-Farm Data'!$D$61+'simulations corn farm1'!JB167&gt;=0,ROUND('simulations corn farm1'!JB167+'Step 1-Farm Data'!$D$61,1),"")</f>
        <v>178.2</v>
      </c>
      <c r="JC172">
        <f>+IF('Step 1-Farm Data'!$D$61+'simulations corn farm1'!JC167&gt;=0,ROUND('simulations corn farm1'!JC167+'Step 1-Farm Data'!$D$61,1),"")</f>
        <v>170</v>
      </c>
      <c r="JD172">
        <f>+IF('Step 1-Farm Data'!$D$61+'simulations corn farm1'!JD167&gt;=0,ROUND('simulations corn farm1'!JD167+'Step 1-Farm Data'!$D$61,1),"")</f>
        <v>169</v>
      </c>
      <c r="JE172">
        <f>+IF('Step 1-Farm Data'!$D$61+'simulations corn farm1'!JE167&gt;=0,ROUND('simulations corn farm1'!JE167+'Step 1-Farm Data'!$D$61,1),"")</f>
        <v>166.6</v>
      </c>
      <c r="JF172">
        <f>+IF('Step 1-Farm Data'!$D$61+'simulations corn farm1'!JF167&gt;=0,ROUND('simulations corn farm1'!JF167+'Step 1-Farm Data'!$D$61,1),"")</f>
        <v>163.4</v>
      </c>
      <c r="JG172">
        <f>+IF('Step 1-Farm Data'!$D$61+'simulations corn farm1'!JG167&gt;=0,ROUND('simulations corn farm1'!JG167+'Step 1-Farm Data'!$D$61,1),"")</f>
        <v>178.4</v>
      </c>
      <c r="JH172">
        <f>+IF('Step 1-Farm Data'!$D$61+'simulations corn farm1'!JH167&gt;=0,ROUND('simulations corn farm1'!JH167+'Step 1-Farm Data'!$D$61,1),"")</f>
        <v>160.19999999999999</v>
      </c>
      <c r="JI172">
        <f>+IF('Step 1-Farm Data'!$D$61+'simulations corn farm1'!JI167&gt;=0,ROUND('simulations corn farm1'!JI167+'Step 1-Farm Data'!$D$61,1),"")</f>
        <v>181.4</v>
      </c>
      <c r="JJ172">
        <f>+IF('Step 1-Farm Data'!$D$61+'simulations corn farm1'!JJ167&gt;=0,ROUND('simulations corn farm1'!JJ167+'Step 1-Farm Data'!$D$61,1),"")</f>
        <v>176.7</v>
      </c>
      <c r="JK172">
        <f>+IF('Step 1-Farm Data'!$D$61+'simulations corn farm1'!JK167&gt;=0,ROUND('simulations corn farm1'!JK167+'Step 1-Farm Data'!$D$61,1),"")</f>
        <v>183.5</v>
      </c>
      <c r="JL172">
        <f>+IF('Step 1-Farm Data'!$D$61+'simulations corn farm1'!JL167&gt;=0,ROUND('simulations corn farm1'!JL167+'Step 1-Farm Data'!$D$61,1),"")</f>
        <v>169.9</v>
      </c>
      <c r="JM172">
        <f>+IF('Step 1-Farm Data'!$D$61+'simulations corn farm1'!JM167&gt;=0,ROUND('simulations corn farm1'!JM167+'Step 1-Farm Data'!$D$61,1),"")</f>
        <v>148</v>
      </c>
      <c r="JN172">
        <f>+IF('Step 1-Farm Data'!$D$61+'simulations corn farm1'!JN167&gt;=0,ROUND('simulations corn farm1'!JN167+'Step 1-Farm Data'!$D$61,1),"")</f>
        <v>178.8</v>
      </c>
      <c r="JO172">
        <f>+IF('Step 1-Farm Data'!$D$61+'simulations corn farm1'!JO167&gt;=0,ROUND('simulations corn farm1'!JO167+'Step 1-Farm Data'!$D$61,1),"")</f>
        <v>179.6</v>
      </c>
      <c r="JP172">
        <f>+IF('Step 1-Farm Data'!$D$61+'simulations corn farm1'!JP167&gt;=0,ROUND('simulations corn farm1'!JP167+'Step 1-Farm Data'!$D$61,1),"")</f>
        <v>180.6</v>
      </c>
      <c r="JQ172">
        <f>+IF('Step 1-Farm Data'!$D$61+'simulations corn farm1'!JQ167&gt;=0,ROUND('simulations corn farm1'!JQ167+'Step 1-Farm Data'!$D$61,1),"")</f>
        <v>188.8</v>
      </c>
      <c r="JR172">
        <f>+IF('Step 1-Farm Data'!$D$61+'simulations corn farm1'!JR167&gt;=0,ROUND('simulations corn farm1'!JR167+'Step 1-Farm Data'!$D$61,1),"")</f>
        <v>171.8</v>
      </c>
      <c r="JS172">
        <f>+IF('Step 1-Farm Data'!$D$61+'simulations corn farm1'!JS167&gt;=0,ROUND('simulations corn farm1'!JS167+'Step 1-Farm Data'!$D$61,1),"")</f>
        <v>183.2</v>
      </c>
      <c r="JT172">
        <f>+IF('Step 1-Farm Data'!$D$61+'simulations corn farm1'!JT167&gt;=0,ROUND('simulations corn farm1'!JT167+'Step 1-Farm Data'!$D$61,1),"")</f>
        <v>191.7</v>
      </c>
      <c r="JU172">
        <f>+IF('Step 1-Farm Data'!$D$61+'simulations corn farm1'!JU167&gt;=0,ROUND('simulations corn farm1'!JU167+'Step 1-Farm Data'!$D$61,1),"")</f>
        <v>177.3</v>
      </c>
      <c r="JV172">
        <f>+IF('Step 1-Farm Data'!$D$61+'simulations corn farm1'!JV167&gt;=0,ROUND('simulations corn farm1'!JV167+'Step 1-Farm Data'!$D$61,1),"")</f>
        <v>164.2</v>
      </c>
      <c r="JW172">
        <f>+IF('Step 1-Farm Data'!$D$61+'simulations corn farm1'!JW167&gt;=0,ROUND('simulations corn farm1'!JW167+'Step 1-Farm Data'!$D$61,1),"")</f>
        <v>171.8</v>
      </c>
      <c r="JX172">
        <f>+IF('Step 1-Farm Data'!$D$61+'simulations corn farm1'!JX167&gt;=0,ROUND('simulations corn farm1'!JX167+'Step 1-Farm Data'!$D$61,1),"")</f>
        <v>174.6</v>
      </c>
      <c r="JY172">
        <f>+IF('Step 1-Farm Data'!$D$61+'simulations corn farm1'!JY167&gt;=0,ROUND('simulations corn farm1'!JY167+'Step 1-Farm Data'!$D$61,1),"")</f>
        <v>179</v>
      </c>
      <c r="JZ172">
        <f>+IF('Step 1-Farm Data'!$D$61+'simulations corn farm1'!JZ167&gt;=0,ROUND('simulations corn farm1'!JZ167+'Step 1-Farm Data'!$D$61,1),"")</f>
        <v>191.2</v>
      </c>
      <c r="KA172">
        <f>+IF('Step 1-Farm Data'!$D$61+'simulations corn farm1'!KA167&gt;=0,ROUND('simulations corn farm1'!KA167+'Step 1-Farm Data'!$D$61,1),"")</f>
        <v>168.2</v>
      </c>
      <c r="KB172">
        <f>+IF('Step 1-Farm Data'!$D$61+'simulations corn farm1'!KB167&gt;=0,ROUND('simulations corn farm1'!KB167+'Step 1-Farm Data'!$D$61,1),"")</f>
        <v>192.9</v>
      </c>
      <c r="KC172">
        <f>+IF('Step 1-Farm Data'!$D$61+'simulations corn farm1'!KC167&gt;=0,ROUND('simulations corn farm1'!KC167+'Step 1-Farm Data'!$D$61,1),"")</f>
        <v>171.7</v>
      </c>
      <c r="KD172">
        <f>+IF('Step 1-Farm Data'!$D$61+'simulations corn farm1'!KD167&gt;=0,ROUND('simulations corn farm1'!KD167+'Step 1-Farm Data'!$D$61,1),"")</f>
        <v>194.2</v>
      </c>
      <c r="KE172">
        <f>+IF('Step 1-Farm Data'!$D$61+'simulations corn farm1'!KE167&gt;=0,ROUND('simulations corn farm1'!KE167+'Step 1-Farm Data'!$D$61,1),"")</f>
        <v>182.6</v>
      </c>
      <c r="KF172">
        <f>+IF('Step 1-Farm Data'!$D$61+'simulations corn farm1'!KF167&gt;=0,ROUND('simulations corn farm1'!KF167+'Step 1-Farm Data'!$D$61,1),"")</f>
        <v>171.8</v>
      </c>
      <c r="KG172">
        <f>+IF('Step 1-Farm Data'!$D$61+'simulations corn farm1'!KG167&gt;=0,ROUND('simulations corn farm1'!KG167+'Step 1-Farm Data'!$D$61,1),"")</f>
        <v>176.2</v>
      </c>
      <c r="KH172">
        <f>+IF('Step 1-Farm Data'!$D$61+'simulations corn farm1'!KH167&gt;=0,ROUND('simulations corn farm1'!KH167+'Step 1-Farm Data'!$D$61,1),"")</f>
        <v>186.6</v>
      </c>
      <c r="KI172">
        <f>+IF('Step 1-Farm Data'!$D$61+'simulations corn farm1'!KI167&gt;=0,ROUND('simulations corn farm1'!KI167+'Step 1-Farm Data'!$D$61,1),"")</f>
        <v>185.6</v>
      </c>
      <c r="KJ172">
        <f>+IF('Step 1-Farm Data'!$D$61+'simulations corn farm1'!KJ167&gt;=0,ROUND('simulations corn farm1'!KJ167+'Step 1-Farm Data'!$D$61,1),"")</f>
        <v>168.2</v>
      </c>
      <c r="KK172">
        <f>+IF('Step 1-Farm Data'!$D$61+'simulations corn farm1'!KK167&gt;=0,ROUND('simulations corn farm1'!KK167+'Step 1-Farm Data'!$D$61,1),"")</f>
        <v>183.5</v>
      </c>
      <c r="KL172">
        <f>+IF('Step 1-Farm Data'!$D$61+'simulations corn farm1'!KL167&gt;=0,ROUND('simulations corn farm1'!KL167+'Step 1-Farm Data'!$D$61,1),"")</f>
        <v>159.9</v>
      </c>
      <c r="KM172">
        <f>+IF('Step 1-Farm Data'!$D$61+'simulations corn farm1'!KM167&gt;=0,ROUND('simulations corn farm1'!KM167+'Step 1-Farm Data'!$D$61,1),"")</f>
        <v>174.4</v>
      </c>
      <c r="KN172">
        <f>+IF('Step 1-Farm Data'!$D$61+'simulations corn farm1'!KN167&gt;=0,ROUND('simulations corn farm1'!KN167+'Step 1-Farm Data'!$D$61,1),"")</f>
        <v>180.9</v>
      </c>
      <c r="KO172">
        <f>+IF('Step 1-Farm Data'!$D$61+'simulations corn farm1'!KO167&gt;=0,ROUND('simulations corn farm1'!KO167+'Step 1-Farm Data'!$D$61,1),"")</f>
        <v>199.2</v>
      </c>
      <c r="KP172">
        <f>+IF('Step 1-Farm Data'!$D$61+'simulations corn farm1'!KP167&gt;=0,ROUND('simulations corn farm1'!KP167+'Step 1-Farm Data'!$D$61,1),"")</f>
        <v>199.5</v>
      </c>
      <c r="KQ172">
        <f>+IF('Step 1-Farm Data'!$D$61+'simulations corn farm1'!KQ167&gt;=0,ROUND('simulations corn farm1'!KQ167+'Step 1-Farm Data'!$D$61,1),"")</f>
        <v>173.5</v>
      </c>
      <c r="KR172">
        <f>+IF('Step 1-Farm Data'!$D$61+'simulations corn farm1'!KR167&gt;=0,ROUND('simulations corn farm1'!KR167+'Step 1-Farm Data'!$D$61,1),"")</f>
        <v>166.1</v>
      </c>
      <c r="KS172">
        <f>+IF('Step 1-Farm Data'!$D$61+'simulations corn farm1'!KS167&gt;=0,ROUND('simulations corn farm1'!KS167+'Step 1-Farm Data'!$D$61,1),"")</f>
        <v>192.2</v>
      </c>
      <c r="KT172">
        <f>+IF('Step 1-Farm Data'!$D$61+'simulations corn farm1'!KT167&gt;=0,ROUND('simulations corn farm1'!KT167+'Step 1-Farm Data'!$D$61,1),"")</f>
        <v>191.4</v>
      </c>
      <c r="KU172">
        <f>+IF('Step 1-Farm Data'!$D$61+'simulations corn farm1'!KU167&gt;=0,ROUND('simulations corn farm1'!KU167+'Step 1-Farm Data'!$D$61,1),"")</f>
        <v>167.8</v>
      </c>
      <c r="KV172">
        <f>+IF('Step 1-Farm Data'!$D$61+'simulations corn farm1'!KV167&gt;=0,ROUND('simulations corn farm1'!KV167+'Step 1-Farm Data'!$D$61,1),"")</f>
        <v>207.4</v>
      </c>
      <c r="KW172">
        <f>+IF('Step 1-Farm Data'!$D$61+'simulations corn farm1'!KW167&gt;=0,ROUND('simulations corn farm1'!KW167+'Step 1-Farm Data'!$D$61,1),"")</f>
        <v>187</v>
      </c>
      <c r="KX172">
        <f>+IF('Step 1-Farm Data'!$D$61+'simulations corn farm1'!KX167&gt;=0,ROUND('simulations corn farm1'!KX167+'Step 1-Farm Data'!$D$61,1),"")</f>
        <v>185.8</v>
      </c>
      <c r="KY172">
        <f>+IF('Step 1-Farm Data'!$D$61+'simulations corn farm1'!KY167&gt;=0,ROUND('simulations corn farm1'!KY167+'Step 1-Farm Data'!$D$61,1),"")</f>
        <v>193.4</v>
      </c>
      <c r="KZ172">
        <f>+IF('Step 1-Farm Data'!$D$61+'simulations corn farm1'!KZ167&gt;=0,ROUND('simulations corn farm1'!KZ167+'Step 1-Farm Data'!$D$61,1),"")</f>
        <v>180.6</v>
      </c>
      <c r="LA172">
        <f>+IF('Step 1-Farm Data'!$D$61+'simulations corn farm1'!LA167&gt;=0,ROUND('simulations corn farm1'!LA167+'Step 1-Farm Data'!$D$61,1),"")</f>
        <v>180</v>
      </c>
      <c r="LB172">
        <f>+IF('Step 1-Farm Data'!$D$61+'simulations corn farm1'!LB167&gt;=0,ROUND('simulations corn farm1'!LB167+'Step 1-Farm Data'!$D$61,1),"")</f>
        <v>161.30000000000001</v>
      </c>
      <c r="LC172">
        <f>+IF('Step 1-Farm Data'!$D$61+'simulations corn farm1'!LC167&gt;=0,ROUND('simulations corn farm1'!LC167+'Step 1-Farm Data'!$D$61,1),"")</f>
        <v>176.1</v>
      </c>
      <c r="LD172">
        <f>+IF('Step 1-Farm Data'!$D$61+'simulations corn farm1'!LD167&gt;=0,ROUND('simulations corn farm1'!LD167+'Step 1-Farm Data'!$D$61,1),"")</f>
        <v>187.8</v>
      </c>
      <c r="LE172">
        <f>+IF('Step 1-Farm Data'!$D$61+'simulations corn farm1'!LE167&gt;=0,ROUND('simulations corn farm1'!LE167+'Step 1-Farm Data'!$D$61,1),"")</f>
        <v>175.5</v>
      </c>
      <c r="LF172">
        <f>+IF('Step 1-Farm Data'!$D$61+'simulations corn farm1'!LF167&gt;=0,ROUND('simulations corn farm1'!LF167+'Step 1-Farm Data'!$D$61,1),"")</f>
        <v>169.3</v>
      </c>
      <c r="LG172">
        <f>+IF('Step 1-Farm Data'!$D$61+'simulations corn farm1'!LG167&gt;=0,ROUND('simulations corn farm1'!LG167+'Step 1-Farm Data'!$D$61,1),"")</f>
        <v>186.5</v>
      </c>
      <c r="LH172">
        <f>+IF('Step 1-Farm Data'!$D$61+'simulations corn farm1'!LH167&gt;=0,ROUND('simulations corn farm1'!LH167+'Step 1-Farm Data'!$D$61,1),"")</f>
        <v>173.8</v>
      </c>
      <c r="LI172">
        <f>+IF('Step 1-Farm Data'!$D$61+'simulations corn farm1'!LI167&gt;=0,ROUND('simulations corn farm1'!LI167+'Step 1-Farm Data'!$D$61,1),"")</f>
        <v>173.8</v>
      </c>
      <c r="LJ172">
        <f>+IF('Step 1-Farm Data'!$D$61+'simulations corn farm1'!LJ167&gt;=0,ROUND('simulations corn farm1'!LJ167+'Step 1-Farm Data'!$D$61,1),"")</f>
        <v>176.2</v>
      </c>
      <c r="LK172">
        <f>+IF('Step 1-Farm Data'!$D$61+'simulations corn farm1'!LK167&gt;=0,ROUND('simulations corn farm1'!LK167+'Step 1-Farm Data'!$D$61,1),"")</f>
        <v>187.3</v>
      </c>
      <c r="LL172">
        <f>+IF('Step 1-Farm Data'!$D$61+'simulations corn farm1'!LL167&gt;=0,ROUND('simulations corn farm1'!LL167+'Step 1-Farm Data'!$D$61,1),"")</f>
        <v>180.8</v>
      </c>
      <c r="LM172">
        <f>+IF('Step 1-Farm Data'!$D$61+'simulations corn farm1'!LM167&gt;=0,ROUND('simulations corn farm1'!LM167+'Step 1-Farm Data'!$D$61,1),"")</f>
        <v>190.2</v>
      </c>
      <c r="LN172">
        <f>+IF('Step 1-Farm Data'!$D$61+'simulations corn farm1'!LN167&gt;=0,ROUND('simulations corn farm1'!LN167+'Step 1-Farm Data'!$D$61,1),"")</f>
        <v>195</v>
      </c>
      <c r="LO172">
        <f>+IF('Step 1-Farm Data'!$D$61+'simulations corn farm1'!LO167&gt;=0,ROUND('simulations corn farm1'!LO167+'Step 1-Farm Data'!$D$61,1),"")</f>
        <v>166.8</v>
      </c>
      <c r="LP172">
        <f>+IF('Step 1-Farm Data'!$D$61+'simulations corn farm1'!LP167&gt;=0,ROUND('simulations corn farm1'!LP167+'Step 1-Farm Data'!$D$61,1),"")</f>
        <v>173.2</v>
      </c>
      <c r="LQ172">
        <f>+IF('Step 1-Farm Data'!$D$61+'simulations corn farm1'!LQ167&gt;=0,ROUND('simulations corn farm1'!LQ167+'Step 1-Farm Data'!$D$61,1),"")</f>
        <v>173.5</v>
      </c>
      <c r="LR172">
        <f>+IF('Step 1-Farm Data'!$D$61+'simulations corn farm1'!LR167&gt;=0,ROUND('simulations corn farm1'!LR167+'Step 1-Farm Data'!$D$61,1),"")</f>
        <v>157.19999999999999</v>
      </c>
      <c r="LS172">
        <f>+IF('Step 1-Farm Data'!$D$61+'simulations corn farm1'!LS167&gt;=0,ROUND('simulations corn farm1'!LS167+'Step 1-Farm Data'!$D$61,1),"")</f>
        <v>181.1</v>
      </c>
      <c r="LT172">
        <f>+IF('Step 1-Farm Data'!$D$61+'simulations corn farm1'!LT167&gt;=0,ROUND('simulations corn farm1'!LT167+'Step 1-Farm Data'!$D$61,1),"")</f>
        <v>182.2</v>
      </c>
      <c r="LU172">
        <f>+IF('Step 1-Farm Data'!$D$61+'simulations corn farm1'!LU167&gt;=0,ROUND('simulations corn farm1'!LU167+'Step 1-Farm Data'!$D$61,1),"")</f>
        <v>175.3</v>
      </c>
      <c r="LV172">
        <f>+IF('Step 1-Farm Data'!$D$61+'simulations corn farm1'!LV167&gt;=0,ROUND('simulations corn farm1'!LV167+'Step 1-Farm Data'!$D$61,1),"")</f>
        <v>190.9</v>
      </c>
      <c r="LW172">
        <f>+IF('Step 1-Farm Data'!$D$61+'simulations corn farm1'!LW167&gt;=0,ROUND('simulations corn farm1'!LW167+'Step 1-Farm Data'!$D$61,1),"")</f>
        <v>173.6</v>
      </c>
      <c r="LX172">
        <f>+IF('Step 1-Farm Data'!$D$61+'simulations corn farm1'!LX167&gt;=0,ROUND('simulations corn farm1'!LX167+'Step 1-Farm Data'!$D$61,1),"")</f>
        <v>191.7</v>
      </c>
      <c r="LY172">
        <f>+IF('Step 1-Farm Data'!$D$61+'simulations corn farm1'!LY167&gt;=0,ROUND('simulations corn farm1'!LY167+'Step 1-Farm Data'!$D$61,1),"")</f>
        <v>200</v>
      </c>
      <c r="LZ172">
        <f>+IF('Step 1-Farm Data'!$D$61+'simulations corn farm1'!LZ167&gt;=0,ROUND('simulations corn farm1'!LZ167+'Step 1-Farm Data'!$D$61,1),"")</f>
        <v>164.6</v>
      </c>
      <c r="MA172">
        <f>+IF('Step 1-Farm Data'!$D$61+'simulations corn farm1'!MA167&gt;=0,ROUND('simulations corn farm1'!MA167+'Step 1-Farm Data'!$D$61,1),"")</f>
        <v>167.8</v>
      </c>
      <c r="MB172">
        <f>+IF('Step 1-Farm Data'!$D$61+'simulations corn farm1'!MB167&gt;=0,ROUND('simulations corn farm1'!MB167+'Step 1-Farm Data'!$D$61,1),"")</f>
        <v>170.6</v>
      </c>
      <c r="MC172">
        <f>+IF('Step 1-Farm Data'!$D$61+'simulations corn farm1'!MC167&gt;=0,ROUND('simulations corn farm1'!MC167+'Step 1-Farm Data'!$D$61,1),"")</f>
        <v>192.4</v>
      </c>
      <c r="MD172">
        <f>+IF('Step 1-Farm Data'!$D$61+'simulations corn farm1'!MD167&gt;=0,ROUND('simulations corn farm1'!MD167+'Step 1-Farm Data'!$D$61,1),"")</f>
        <v>178.9</v>
      </c>
      <c r="ME172">
        <f>+IF('Step 1-Farm Data'!$D$61+'simulations corn farm1'!ME167&gt;=0,ROUND('simulations corn farm1'!ME167+'Step 1-Farm Data'!$D$61,1),"")</f>
        <v>170</v>
      </c>
      <c r="MF172">
        <f>+IF('Step 1-Farm Data'!$D$61+'simulations corn farm1'!MF167&gt;=0,ROUND('simulations corn farm1'!MF167+'Step 1-Farm Data'!$D$61,1),"")</f>
        <v>155.69999999999999</v>
      </c>
      <c r="MG172">
        <f>+IF('Step 1-Farm Data'!$D$61+'simulations corn farm1'!MG167&gt;=0,ROUND('simulations corn farm1'!MG167+'Step 1-Farm Data'!$D$61,1),"")</f>
        <v>173.6</v>
      </c>
      <c r="MH172">
        <f>+IF('Step 1-Farm Data'!$D$61+'simulations corn farm1'!MH167&gt;=0,ROUND('simulations corn farm1'!MH167+'Step 1-Farm Data'!$D$61,1),"")</f>
        <v>182.6</v>
      </c>
      <c r="MI172">
        <f>+IF('Step 1-Farm Data'!$D$61+'simulations corn farm1'!MI167&gt;=0,ROUND('simulations corn farm1'!MI167+'Step 1-Farm Data'!$D$61,1),"")</f>
        <v>157.1</v>
      </c>
      <c r="MJ172">
        <f>+IF('Step 1-Farm Data'!$D$61+'simulations corn farm1'!MJ167&gt;=0,ROUND('simulations corn farm1'!MJ167+'Step 1-Farm Data'!$D$61,1),"")</f>
        <v>168.2</v>
      </c>
      <c r="MK172">
        <f>+IF('Step 1-Farm Data'!$D$61+'simulations corn farm1'!MK167&gt;=0,ROUND('simulations corn farm1'!MK167+'Step 1-Farm Data'!$D$61,1),"")</f>
        <v>164.2</v>
      </c>
      <c r="ML172">
        <f>+IF('Step 1-Farm Data'!$D$61+'simulations corn farm1'!ML167&gt;=0,ROUND('simulations corn farm1'!ML167+'Step 1-Farm Data'!$D$61,1),"")</f>
        <v>175.7</v>
      </c>
      <c r="MM172">
        <f>+IF('Step 1-Farm Data'!$D$61+'simulations corn farm1'!MM167&gt;=0,ROUND('simulations corn farm1'!MM167+'Step 1-Farm Data'!$D$61,1),"")</f>
        <v>181.7</v>
      </c>
      <c r="MN172">
        <f>+IF('Step 1-Farm Data'!$D$61+'simulations corn farm1'!MN167&gt;=0,ROUND('simulations corn farm1'!MN167+'Step 1-Farm Data'!$D$61,1),"")</f>
        <v>177</v>
      </c>
      <c r="MO172">
        <f>+IF('Step 1-Farm Data'!$D$61+'simulations corn farm1'!MO167&gt;=0,ROUND('simulations corn farm1'!MO167+'Step 1-Farm Data'!$D$61,1),"")</f>
        <v>179.4</v>
      </c>
      <c r="MP172">
        <f>+IF('Step 1-Farm Data'!$D$61+'simulations corn farm1'!MP167&gt;=0,ROUND('simulations corn farm1'!MP167+'Step 1-Farm Data'!$D$61,1),"")</f>
        <v>188.1</v>
      </c>
      <c r="MQ172">
        <f>+IF('Step 1-Farm Data'!$D$61+'simulations corn farm1'!MQ167&gt;=0,ROUND('simulations corn farm1'!MQ167+'Step 1-Farm Data'!$D$61,1),"")</f>
        <v>188.9</v>
      </c>
      <c r="MR172">
        <f>+IF('Step 1-Farm Data'!$D$61+'simulations corn farm1'!MR167&gt;=0,ROUND('simulations corn farm1'!MR167+'Step 1-Farm Data'!$D$61,1),"")</f>
        <v>178.9</v>
      </c>
      <c r="MS172">
        <f>+IF('Step 1-Farm Data'!$D$61+'simulations corn farm1'!MS167&gt;=0,ROUND('simulations corn farm1'!MS167+'Step 1-Farm Data'!$D$61,1),"")</f>
        <v>184.3</v>
      </c>
      <c r="MT172">
        <f>+IF('Step 1-Farm Data'!$D$61+'simulations corn farm1'!MT167&gt;=0,ROUND('simulations corn farm1'!MT167+'Step 1-Farm Data'!$D$61,1),"")</f>
        <v>176.5</v>
      </c>
      <c r="MU172">
        <f>+IF('Step 1-Farm Data'!$D$61+'simulations corn farm1'!MU167&gt;=0,ROUND('simulations corn farm1'!MU167+'Step 1-Farm Data'!$D$61,1),"")</f>
        <v>186.1</v>
      </c>
      <c r="MV172">
        <f>+IF('Step 1-Farm Data'!$D$61+'simulations corn farm1'!MV167&gt;=0,ROUND('simulations corn farm1'!MV167+'Step 1-Farm Data'!$D$61,1),"")</f>
        <v>168.1</v>
      </c>
      <c r="MW172">
        <f>+IF('Step 1-Farm Data'!$D$61+'simulations corn farm1'!MW167&gt;=0,ROUND('simulations corn farm1'!MW167+'Step 1-Farm Data'!$D$61,1),"")</f>
        <v>181.6</v>
      </c>
      <c r="MX172">
        <f>+IF('Step 1-Farm Data'!$D$61+'simulations corn farm1'!MX167&gt;=0,ROUND('simulations corn farm1'!MX167+'Step 1-Farm Data'!$D$61,1),"")</f>
        <v>164</v>
      </c>
      <c r="MY172">
        <f>+IF('Step 1-Farm Data'!$D$61+'simulations corn farm1'!MY167&gt;=0,ROUND('simulations corn farm1'!MY167+'Step 1-Farm Data'!$D$61,1),"")</f>
        <v>164.2</v>
      </c>
      <c r="MZ172">
        <f>+IF('Step 1-Farm Data'!$D$61+'simulations corn farm1'!MZ167&gt;=0,ROUND('simulations corn farm1'!MZ167+'Step 1-Farm Data'!$D$61,1),"")</f>
        <v>174.8</v>
      </c>
      <c r="NA172">
        <f>+IF('Step 1-Farm Data'!$D$61+'simulations corn farm1'!NA167&gt;=0,ROUND('simulations corn farm1'!NA167+'Step 1-Farm Data'!$D$61,1),"")</f>
        <v>170.2</v>
      </c>
      <c r="NB172">
        <f>+IF('Step 1-Farm Data'!$D$61+'simulations corn farm1'!NB167&gt;=0,ROUND('simulations corn farm1'!NB167+'Step 1-Farm Data'!$D$61,1),"")</f>
        <v>174.6</v>
      </c>
      <c r="NC172">
        <f>+IF('Step 1-Farm Data'!$D$61+'simulations corn farm1'!NC167&gt;=0,ROUND('simulations corn farm1'!NC167+'Step 1-Farm Data'!$D$61,1),"")</f>
        <v>198.2</v>
      </c>
      <c r="ND172">
        <f>+IF('Step 1-Farm Data'!$D$61+'simulations corn farm1'!ND167&gt;=0,ROUND('simulations corn farm1'!ND167+'Step 1-Farm Data'!$D$61,1),"")</f>
        <v>184.2</v>
      </c>
      <c r="NE172">
        <f>+IF('Step 1-Farm Data'!$D$61+'simulations corn farm1'!NE167&gt;=0,ROUND('simulations corn farm1'!NE167+'Step 1-Farm Data'!$D$61,1),"")</f>
        <v>165.4</v>
      </c>
      <c r="NF172">
        <f>+IF('Step 1-Farm Data'!$D$61+'simulations corn farm1'!NF167&gt;=0,ROUND('simulations corn farm1'!NF167+'Step 1-Farm Data'!$D$61,1),"")</f>
        <v>169.4</v>
      </c>
      <c r="NG172">
        <f>+IF('Step 1-Farm Data'!$D$61+'simulations corn farm1'!NG167&gt;=0,ROUND('simulations corn farm1'!NG167+'Step 1-Farm Data'!$D$61,1),"")</f>
        <v>177.1</v>
      </c>
      <c r="NH172">
        <f>+IF('Step 1-Farm Data'!$D$61+'simulations corn farm1'!NH167&gt;=0,ROUND('simulations corn farm1'!NH167+'Step 1-Farm Data'!$D$61,1),"")</f>
        <v>184</v>
      </c>
      <c r="NI172">
        <f>+IF('Step 1-Farm Data'!$D$61+'simulations corn farm1'!NI167&gt;=0,ROUND('simulations corn farm1'!NI167+'Step 1-Farm Data'!$D$61,1),"")</f>
        <v>177.2</v>
      </c>
      <c r="NJ172">
        <f>+IF('Step 1-Farm Data'!$D$61+'simulations corn farm1'!NJ167&gt;=0,ROUND('simulations corn farm1'!NJ167+'Step 1-Farm Data'!$D$61,1),"")</f>
        <v>163.9</v>
      </c>
      <c r="NK172">
        <f>+IF('Step 1-Farm Data'!$D$61+'simulations corn farm1'!NK167&gt;=0,ROUND('simulations corn farm1'!NK167+'Step 1-Farm Data'!$D$61,1),"")</f>
        <v>183.8</v>
      </c>
      <c r="NL172">
        <f>+IF('Step 1-Farm Data'!$D$61+'simulations corn farm1'!NL167&gt;=0,ROUND('simulations corn farm1'!NL167+'Step 1-Farm Data'!$D$61,1),"")</f>
        <v>161.9</v>
      </c>
      <c r="NM172">
        <f>+IF('Step 1-Farm Data'!$D$61+'simulations corn farm1'!NM167&gt;=0,ROUND('simulations corn farm1'!NM167+'Step 1-Farm Data'!$D$61,1),"")</f>
        <v>162.80000000000001</v>
      </c>
      <c r="NN172">
        <f>+IF('Step 1-Farm Data'!$D$61+'simulations corn farm1'!NN167&gt;=0,ROUND('simulations corn farm1'!NN167+'Step 1-Farm Data'!$D$61,1),"")</f>
        <v>169.2</v>
      </c>
      <c r="NO172">
        <f>+IF('Step 1-Farm Data'!$D$61+'simulations corn farm1'!NO167&gt;=0,ROUND('simulations corn farm1'!NO167+'Step 1-Farm Data'!$D$61,1),"")</f>
        <v>179.5</v>
      </c>
      <c r="NP172">
        <f>+IF('Step 1-Farm Data'!$D$61+'simulations corn farm1'!NP167&gt;=0,ROUND('simulations corn farm1'!NP167+'Step 1-Farm Data'!$D$61,1),"")</f>
        <v>183.9</v>
      </c>
      <c r="NQ172">
        <f>+IF('Step 1-Farm Data'!$D$61+'simulations corn farm1'!NQ167&gt;=0,ROUND('simulations corn farm1'!NQ167+'Step 1-Farm Data'!$D$61,1),"")</f>
        <v>187.1</v>
      </c>
      <c r="NR172">
        <f>+IF('Step 1-Farm Data'!$D$61+'simulations corn farm1'!NR167&gt;=0,ROUND('simulations corn farm1'!NR167+'Step 1-Farm Data'!$D$61,1),"")</f>
        <v>177.2</v>
      </c>
      <c r="NS172">
        <f>+IF('Step 1-Farm Data'!$D$61+'simulations corn farm1'!NS167&gt;=0,ROUND('simulations corn farm1'!NS167+'Step 1-Farm Data'!$D$61,1),"")</f>
        <v>167.7</v>
      </c>
      <c r="NT172">
        <f>+IF('Step 1-Farm Data'!$D$61+'simulations corn farm1'!NT167&gt;=0,ROUND('simulations corn farm1'!NT167+'Step 1-Farm Data'!$D$61,1),"")</f>
        <v>173.5</v>
      </c>
      <c r="NU172">
        <f>+IF('Step 1-Farm Data'!$D$61+'simulations corn farm1'!NU167&gt;=0,ROUND('simulations corn farm1'!NU167+'Step 1-Farm Data'!$D$61,1),"")</f>
        <v>168.3</v>
      </c>
      <c r="NV172">
        <f>+IF('Step 1-Farm Data'!$D$61+'simulations corn farm1'!NV167&gt;=0,ROUND('simulations corn farm1'!NV167+'Step 1-Farm Data'!$D$61,1),"")</f>
        <v>181.7</v>
      </c>
      <c r="NW172">
        <f>+IF('Step 1-Farm Data'!$D$61+'simulations corn farm1'!NW167&gt;=0,ROUND('simulations corn farm1'!NW167+'Step 1-Farm Data'!$D$61,1),"")</f>
        <v>166.4</v>
      </c>
      <c r="NX172">
        <f>+IF('Step 1-Farm Data'!$D$61+'simulations corn farm1'!NX167&gt;=0,ROUND('simulations corn farm1'!NX167+'Step 1-Farm Data'!$D$61,1),"")</f>
        <v>190.2</v>
      </c>
      <c r="NY172">
        <f>+IF('Step 1-Farm Data'!$D$61+'simulations corn farm1'!NY167&gt;=0,ROUND('simulations corn farm1'!NY167+'Step 1-Farm Data'!$D$61,1),"")</f>
        <v>188.5</v>
      </c>
      <c r="NZ172">
        <f>+IF('Step 1-Farm Data'!$D$61+'simulations corn farm1'!NZ167&gt;=0,ROUND('simulations corn farm1'!NZ167+'Step 1-Farm Data'!$D$61,1),"")</f>
        <v>181.4</v>
      </c>
      <c r="OA172">
        <f>+IF('Step 1-Farm Data'!$D$61+'simulations corn farm1'!OA167&gt;=0,ROUND('simulations corn farm1'!OA167+'Step 1-Farm Data'!$D$61,1),"")</f>
        <v>176.2</v>
      </c>
      <c r="OB172">
        <f>+IF('Step 1-Farm Data'!$D$61+'simulations corn farm1'!OB167&gt;=0,ROUND('simulations corn farm1'!OB167+'Step 1-Farm Data'!$D$61,1),"")</f>
        <v>168.8</v>
      </c>
      <c r="OC172">
        <f>+IF('Step 1-Farm Data'!$D$61+'simulations corn farm1'!OC167&gt;=0,ROUND('simulations corn farm1'!OC167+'Step 1-Farm Data'!$D$61,1),"")</f>
        <v>189.6</v>
      </c>
      <c r="OD172">
        <f>+IF('Step 1-Farm Data'!$D$61+'simulations corn farm1'!OD167&gt;=0,ROUND('simulations corn farm1'!OD167+'Step 1-Farm Data'!$D$61,1),"")</f>
        <v>180</v>
      </c>
      <c r="OE172">
        <f>+IF('Step 1-Farm Data'!$D$61+'simulations corn farm1'!OE167&gt;=0,ROUND('simulations corn farm1'!OE167+'Step 1-Farm Data'!$D$61,1),"")</f>
        <v>198</v>
      </c>
      <c r="OF172">
        <f>+IF('Step 1-Farm Data'!$D$61+'simulations corn farm1'!OF167&gt;=0,ROUND('simulations corn farm1'!OF167+'Step 1-Farm Data'!$D$61,1),"")</f>
        <v>196</v>
      </c>
      <c r="OG172">
        <f>+IF('Step 1-Farm Data'!$D$61+'simulations corn farm1'!OG167&gt;=0,ROUND('simulations corn farm1'!OG167+'Step 1-Farm Data'!$D$61,1),"")</f>
        <v>206.5</v>
      </c>
      <c r="OH172">
        <f>+IF('Step 1-Farm Data'!$D$61+'simulations corn farm1'!OH167&gt;=0,ROUND('simulations corn farm1'!OH167+'Step 1-Farm Data'!$D$61,1),"")</f>
        <v>184.3</v>
      </c>
      <c r="OI172">
        <f>+IF('Step 1-Farm Data'!$D$61+'simulations corn farm1'!OI167&gt;=0,ROUND('simulations corn farm1'!OI167+'Step 1-Farm Data'!$D$61,1),"")</f>
        <v>175.5</v>
      </c>
      <c r="OJ172">
        <f>+IF('Step 1-Farm Data'!$D$61+'simulations corn farm1'!OJ167&gt;=0,ROUND('simulations corn farm1'!OJ167+'Step 1-Farm Data'!$D$61,1),"")</f>
        <v>188.1</v>
      </c>
      <c r="OK172">
        <f>+IF('Step 1-Farm Data'!$D$61+'simulations corn farm1'!OK167&gt;=0,ROUND('simulations corn farm1'!OK167+'Step 1-Farm Data'!$D$61,1),"")</f>
        <v>183.9</v>
      </c>
      <c r="OL172">
        <f>+IF('Step 1-Farm Data'!$D$61+'simulations corn farm1'!OL167&gt;=0,ROUND('simulations corn farm1'!OL167+'Step 1-Farm Data'!$D$61,1),"")</f>
        <v>179.1</v>
      </c>
      <c r="OM172">
        <f>+IF('Step 1-Farm Data'!$D$61+'simulations corn farm1'!OM167&gt;=0,ROUND('simulations corn farm1'!OM167+'Step 1-Farm Data'!$D$61,1),"")</f>
        <v>189.8</v>
      </c>
      <c r="ON172">
        <f>+IF('Step 1-Farm Data'!$D$61+'simulations corn farm1'!ON167&gt;=0,ROUND('simulations corn farm1'!ON167+'Step 1-Farm Data'!$D$61,1),"")</f>
        <v>187.9</v>
      </c>
      <c r="OO172">
        <f>+IF('Step 1-Farm Data'!$D$61+'simulations corn farm1'!OO167&gt;=0,ROUND('simulations corn farm1'!OO167+'Step 1-Farm Data'!$D$61,1),"")</f>
        <v>177.1</v>
      </c>
      <c r="OP172">
        <f>+IF('Step 1-Farm Data'!$D$61+'simulations corn farm1'!OP167&gt;=0,ROUND('simulations corn farm1'!OP167+'Step 1-Farm Data'!$D$61,1),"")</f>
        <v>171.8</v>
      </c>
      <c r="OQ172">
        <f>+IF('Step 1-Farm Data'!$D$61+'simulations corn farm1'!OQ167&gt;=0,ROUND('simulations corn farm1'!OQ167+'Step 1-Farm Data'!$D$61,1),"")</f>
        <v>174.8</v>
      </c>
      <c r="OR172">
        <f>+IF('Step 1-Farm Data'!$D$61+'simulations corn farm1'!OR167&gt;=0,ROUND('simulations corn farm1'!OR167+'Step 1-Farm Data'!$D$61,1),"")</f>
        <v>193.1</v>
      </c>
      <c r="OS172">
        <f>+IF('Step 1-Farm Data'!$D$61+'simulations corn farm1'!OS167&gt;=0,ROUND('simulations corn farm1'!OS167+'Step 1-Farm Data'!$D$61,1),"")</f>
        <v>178.5</v>
      </c>
      <c r="OT172">
        <f>+IF('Step 1-Farm Data'!$D$61+'simulations corn farm1'!OT167&gt;=0,ROUND('simulations corn farm1'!OT167+'Step 1-Farm Data'!$D$61,1),"")</f>
        <v>161.5</v>
      </c>
      <c r="OU172">
        <f>+IF('Step 1-Farm Data'!$D$61+'simulations corn farm1'!OU167&gt;=0,ROUND('simulations corn farm1'!OU167+'Step 1-Farm Data'!$D$61,1),"")</f>
        <v>170.4</v>
      </c>
      <c r="OV172">
        <f>+IF('Step 1-Farm Data'!$D$61+'simulations corn farm1'!OV167&gt;=0,ROUND('simulations corn farm1'!OV167+'Step 1-Farm Data'!$D$61,1),"")</f>
        <v>188.8</v>
      </c>
      <c r="OW172">
        <f>+IF('Step 1-Farm Data'!$D$61+'simulations corn farm1'!OW167&gt;=0,ROUND('simulations corn farm1'!OW167+'Step 1-Farm Data'!$D$61,1),"")</f>
        <v>185.5</v>
      </c>
      <c r="OX172">
        <f>+IF('Step 1-Farm Data'!$D$61+'simulations corn farm1'!OX167&gt;=0,ROUND('simulations corn farm1'!OX167+'Step 1-Farm Data'!$D$61,1),"")</f>
        <v>183.3</v>
      </c>
      <c r="OY172">
        <f>+IF('Step 1-Farm Data'!$D$61+'simulations corn farm1'!OY167&gt;=0,ROUND('simulations corn farm1'!OY167+'Step 1-Farm Data'!$D$61,1),"")</f>
        <v>177.5</v>
      </c>
      <c r="OZ172">
        <f>+IF('Step 1-Farm Data'!$D$61+'simulations corn farm1'!OZ167&gt;=0,ROUND('simulations corn farm1'!OZ167+'Step 1-Farm Data'!$D$61,1),"")</f>
        <v>161.30000000000001</v>
      </c>
      <c r="PA172">
        <f>+IF('Step 1-Farm Data'!$D$61+'simulations corn farm1'!PA167&gt;=0,ROUND('simulations corn farm1'!PA167+'Step 1-Farm Data'!$D$61,1),"")</f>
        <v>181.2</v>
      </c>
      <c r="PB172">
        <f>+IF('Step 1-Farm Data'!$D$61+'simulations corn farm1'!PB167&gt;=0,ROUND('simulations corn farm1'!PB167+'Step 1-Farm Data'!$D$61,1),"")</f>
        <v>162.80000000000001</v>
      </c>
      <c r="PC172">
        <f>+IF('Step 1-Farm Data'!$D$61+'simulations corn farm1'!PC167&gt;=0,ROUND('simulations corn farm1'!PC167+'Step 1-Farm Data'!$D$61,1),"")</f>
        <v>178.3</v>
      </c>
      <c r="PD172">
        <f>+IF('Step 1-Farm Data'!$D$61+'simulations corn farm1'!PD167&gt;=0,ROUND('simulations corn farm1'!PD167+'Step 1-Farm Data'!$D$61,1),"")</f>
        <v>166.4</v>
      </c>
      <c r="PE172">
        <f>+IF('Step 1-Farm Data'!$D$61+'simulations corn farm1'!PE167&gt;=0,ROUND('simulations corn farm1'!PE167+'Step 1-Farm Data'!$D$61,1),"")</f>
        <v>195</v>
      </c>
      <c r="PF172">
        <f>+IF('Step 1-Farm Data'!$D$61+'simulations corn farm1'!PF167&gt;=0,ROUND('simulations corn farm1'!PF167+'Step 1-Farm Data'!$D$61,1),"")</f>
        <v>173.1</v>
      </c>
      <c r="PG172">
        <f>+IF('Step 1-Farm Data'!$D$61+'simulations corn farm1'!PG167&gt;=0,ROUND('simulations corn farm1'!PG167+'Step 1-Farm Data'!$D$61,1),"")</f>
        <v>196.6</v>
      </c>
      <c r="PH172">
        <f>+IF('Step 1-Farm Data'!$D$61+'simulations corn farm1'!PH167&gt;=0,ROUND('simulations corn farm1'!PH167+'Step 1-Farm Data'!$D$61,1),"")</f>
        <v>158.19999999999999</v>
      </c>
      <c r="PI172">
        <f>+IF('Step 1-Farm Data'!$D$61+'simulations corn farm1'!PI167&gt;=0,ROUND('simulations corn farm1'!PI167+'Step 1-Farm Data'!$D$61,1),"")</f>
        <v>179.7</v>
      </c>
      <c r="PJ172">
        <f>+IF('Step 1-Farm Data'!$D$61+'simulations corn farm1'!PJ167&gt;=0,ROUND('simulations corn farm1'!PJ167+'Step 1-Farm Data'!$D$61,1),"")</f>
        <v>166</v>
      </c>
      <c r="PK172">
        <f>+IF('Step 1-Farm Data'!$D$61+'simulations corn farm1'!PK167&gt;=0,ROUND('simulations corn farm1'!PK167+'Step 1-Farm Data'!$D$61,1),"")</f>
        <v>171.8</v>
      </c>
      <c r="PL172">
        <f>+IF('Step 1-Farm Data'!$D$61+'simulations corn farm1'!PL167&gt;=0,ROUND('simulations corn farm1'!PL167+'Step 1-Farm Data'!$D$61,1),"")</f>
        <v>168.8</v>
      </c>
      <c r="PM172">
        <f>+IF('Step 1-Farm Data'!$D$61+'simulations corn farm1'!PM167&gt;=0,ROUND('simulations corn farm1'!PM167+'Step 1-Farm Data'!$D$61,1),"")</f>
        <v>189.4</v>
      </c>
      <c r="PN172">
        <f>+IF('Step 1-Farm Data'!$D$61+'simulations corn farm1'!PN167&gt;=0,ROUND('simulations corn farm1'!PN167+'Step 1-Farm Data'!$D$61,1),"")</f>
        <v>179.7</v>
      </c>
      <c r="PO172">
        <f>+IF('Step 1-Farm Data'!$D$61+'simulations corn farm1'!PO167&gt;=0,ROUND('simulations corn farm1'!PO167+'Step 1-Farm Data'!$D$61,1),"")</f>
        <v>166</v>
      </c>
      <c r="PP172">
        <f>+IF('Step 1-Farm Data'!$D$61+'simulations corn farm1'!PP167&gt;=0,ROUND('simulations corn farm1'!PP167+'Step 1-Farm Data'!$D$61,1),"")</f>
        <v>169.3</v>
      </c>
      <c r="PQ172">
        <f>+IF('Step 1-Farm Data'!$D$61+'simulations corn farm1'!PQ167&gt;=0,ROUND('simulations corn farm1'!PQ167+'Step 1-Farm Data'!$D$61,1),"")</f>
        <v>177.9</v>
      </c>
      <c r="PR172">
        <f>+IF('Step 1-Farm Data'!$D$61+'simulations corn farm1'!PR167&gt;=0,ROUND('simulations corn farm1'!PR167+'Step 1-Farm Data'!$D$61,1),"")</f>
        <v>183.3</v>
      </c>
      <c r="PS172">
        <f>+IF('Step 1-Farm Data'!$D$61+'simulations corn farm1'!PS167&gt;=0,ROUND('simulations corn farm1'!PS167+'Step 1-Farm Data'!$D$61,1),"")</f>
        <v>179.7</v>
      </c>
      <c r="PT172">
        <f>+IF('Step 1-Farm Data'!$D$61+'simulations corn farm1'!PT167&gt;=0,ROUND('simulations corn farm1'!PT167+'Step 1-Farm Data'!$D$61,1),"")</f>
        <v>187.9</v>
      </c>
      <c r="PU172">
        <f>+IF('Step 1-Farm Data'!$D$61+'simulations corn farm1'!PU167&gt;=0,ROUND('simulations corn farm1'!PU167+'Step 1-Farm Data'!$D$61,1),"")</f>
        <v>175.3</v>
      </c>
      <c r="PV172">
        <f>+IF('Step 1-Farm Data'!$D$61+'simulations corn farm1'!PV167&gt;=0,ROUND('simulations corn farm1'!PV167+'Step 1-Farm Data'!$D$61,1),"")</f>
        <v>167.1</v>
      </c>
      <c r="PW172">
        <f>+IF('Step 1-Farm Data'!$D$61+'simulations corn farm1'!PW167&gt;=0,ROUND('simulations corn farm1'!PW167+'Step 1-Farm Data'!$D$61,1),"")</f>
        <v>165.1</v>
      </c>
      <c r="PX172">
        <f>+IF('Step 1-Farm Data'!$D$61+'simulations corn farm1'!PX167&gt;=0,ROUND('simulations corn farm1'!PX167+'Step 1-Farm Data'!$D$61,1),"")</f>
        <v>180.6</v>
      </c>
      <c r="PY172">
        <f>+IF('Step 1-Farm Data'!$D$61+'simulations corn farm1'!PY167&gt;=0,ROUND('simulations corn farm1'!PY167+'Step 1-Farm Data'!$D$61,1),"")</f>
        <v>172.5</v>
      </c>
      <c r="PZ172">
        <f>+IF('Step 1-Farm Data'!$D$61+'simulations corn farm1'!PZ167&gt;=0,ROUND('simulations corn farm1'!PZ167+'Step 1-Farm Data'!$D$61,1),"")</f>
        <v>151.19999999999999</v>
      </c>
      <c r="QA172">
        <f>+IF('Step 1-Farm Data'!$D$61+'simulations corn farm1'!QA167&gt;=0,ROUND('simulations corn farm1'!QA167+'Step 1-Farm Data'!$D$61,1),"")</f>
        <v>189.4</v>
      </c>
      <c r="QB172">
        <f>+IF('Step 1-Farm Data'!$D$61+'simulations corn farm1'!QB167&gt;=0,ROUND('simulations corn farm1'!QB167+'Step 1-Farm Data'!$D$61,1),"")</f>
        <v>189.9</v>
      </c>
      <c r="QC172">
        <f>+IF('Step 1-Farm Data'!$D$61+'simulations corn farm1'!QC167&gt;=0,ROUND('simulations corn farm1'!QC167+'Step 1-Farm Data'!$D$61,1),"")</f>
        <v>174.5</v>
      </c>
      <c r="QD172">
        <f>+IF('Step 1-Farm Data'!$D$61+'simulations corn farm1'!QD167&gt;=0,ROUND('simulations corn farm1'!QD167+'Step 1-Farm Data'!$D$61,1),"")</f>
        <v>171.9</v>
      </c>
      <c r="QE172">
        <f>+IF('Step 1-Farm Data'!$D$61+'simulations corn farm1'!QE167&gt;=0,ROUND('simulations corn farm1'!QE167+'Step 1-Farm Data'!$D$61,1),"")</f>
        <v>176.2</v>
      </c>
      <c r="QF172">
        <f>+IF('Step 1-Farm Data'!$D$61+'simulations corn farm1'!QF167&gt;=0,ROUND('simulations corn farm1'!QF167+'Step 1-Farm Data'!$D$61,1),"")</f>
        <v>192.2</v>
      </c>
      <c r="QG172">
        <f>+IF('Step 1-Farm Data'!$D$61+'simulations corn farm1'!QG167&gt;=0,ROUND('simulations corn farm1'!QG167+'Step 1-Farm Data'!$D$61,1),"")</f>
        <v>165.8</v>
      </c>
      <c r="QH172">
        <f>+IF('Step 1-Farm Data'!$D$61+'simulations corn farm1'!QH167&gt;=0,ROUND('simulations corn farm1'!QH167+'Step 1-Farm Data'!$D$61,1),"")</f>
        <v>164.7</v>
      </c>
      <c r="QI172">
        <f>+IF('Step 1-Farm Data'!$D$61+'simulations corn farm1'!QI167&gt;=0,ROUND('simulations corn farm1'!QI167+'Step 1-Farm Data'!$D$61,1),"")</f>
        <v>185.5</v>
      </c>
      <c r="QJ172">
        <f>+IF('Step 1-Farm Data'!$D$61+'simulations corn farm1'!QJ167&gt;=0,ROUND('simulations corn farm1'!QJ167+'Step 1-Farm Data'!$D$61,1),"")</f>
        <v>159.6</v>
      </c>
      <c r="QK172">
        <f>+IF('Step 1-Farm Data'!$D$61+'simulations corn farm1'!QK167&gt;=0,ROUND('simulations corn farm1'!QK167+'Step 1-Farm Data'!$D$61,1),"")</f>
        <v>177.5</v>
      </c>
      <c r="QL172">
        <f>+IF('Step 1-Farm Data'!$D$61+'simulations corn farm1'!QL167&gt;=0,ROUND('simulations corn farm1'!QL167+'Step 1-Farm Data'!$D$61,1),"")</f>
        <v>175.9</v>
      </c>
      <c r="QM172">
        <f>+IF('Step 1-Farm Data'!$D$61+'simulations corn farm1'!QM167&gt;=0,ROUND('simulations corn farm1'!QM167+'Step 1-Farm Data'!$D$61,1),"")</f>
        <v>172.9</v>
      </c>
      <c r="QN172">
        <f>+IF('Step 1-Farm Data'!$D$61+'simulations corn farm1'!QN167&gt;=0,ROUND('simulations corn farm1'!QN167+'Step 1-Farm Data'!$D$61,1),"")</f>
        <v>170.9</v>
      </c>
      <c r="QO172">
        <f>+IF('Step 1-Farm Data'!$D$61+'simulations corn farm1'!QO167&gt;=0,ROUND('simulations corn farm1'!QO167+'Step 1-Farm Data'!$D$61,1),"")</f>
        <v>182</v>
      </c>
      <c r="QP172">
        <f>+IF('Step 1-Farm Data'!$D$61+'simulations corn farm1'!QP167&gt;=0,ROUND('simulations corn farm1'!QP167+'Step 1-Farm Data'!$D$61,1),"")</f>
        <v>181.9</v>
      </c>
      <c r="QQ172">
        <f>+IF('Step 1-Farm Data'!$D$61+'simulations corn farm1'!QQ167&gt;=0,ROUND('simulations corn farm1'!QQ167+'Step 1-Farm Data'!$D$61,1),"")</f>
        <v>184.4</v>
      </c>
      <c r="QR172">
        <f>+IF('Step 1-Farm Data'!$D$61+'simulations corn farm1'!QR167&gt;=0,ROUND('simulations corn farm1'!QR167+'Step 1-Farm Data'!$D$61,1),"")</f>
        <v>174.1</v>
      </c>
      <c r="QS172">
        <f>+IF('Step 1-Farm Data'!$D$61+'simulations corn farm1'!QS167&gt;=0,ROUND('simulations corn farm1'!QS167+'Step 1-Farm Data'!$D$61,1),"")</f>
        <v>218.2</v>
      </c>
      <c r="QT172">
        <f>+IF('Step 1-Farm Data'!$D$61+'simulations corn farm1'!QT167&gt;=0,ROUND('simulations corn farm1'!QT167+'Step 1-Farm Data'!$D$61,1),"")</f>
        <v>178.8</v>
      </c>
      <c r="QU172">
        <f>+IF('Step 1-Farm Data'!$D$61+'simulations corn farm1'!QU167&gt;=0,ROUND('simulations corn farm1'!QU167+'Step 1-Farm Data'!$D$61,1),"")</f>
        <v>189.3</v>
      </c>
      <c r="QV172">
        <f>+IF('Step 1-Farm Data'!$D$61+'simulations corn farm1'!QV167&gt;=0,ROUND('simulations corn farm1'!QV167+'Step 1-Farm Data'!$D$61,1),"")</f>
        <v>172.3</v>
      </c>
      <c r="QW172">
        <f>+IF('Step 1-Farm Data'!$D$61+'simulations corn farm1'!QW167&gt;=0,ROUND('simulations corn farm1'!QW167+'Step 1-Farm Data'!$D$61,1),"")</f>
        <v>186</v>
      </c>
      <c r="QX172">
        <f>+IF('Step 1-Farm Data'!$D$61+'simulations corn farm1'!QX167&gt;=0,ROUND('simulations corn farm1'!QX167+'Step 1-Farm Data'!$D$61,1),"")</f>
        <v>174.9</v>
      </c>
      <c r="QY172">
        <f>+IF('Step 1-Farm Data'!$D$61+'simulations corn farm1'!QY167&gt;=0,ROUND('simulations corn farm1'!QY167+'Step 1-Farm Data'!$D$61,1),"")</f>
        <v>174</v>
      </c>
      <c r="QZ172">
        <f>+IF('Step 1-Farm Data'!$D$61+'simulations corn farm1'!QZ167&gt;=0,ROUND('simulations corn farm1'!QZ167+'Step 1-Farm Data'!$D$61,1),"")</f>
        <v>165.5</v>
      </c>
      <c r="RA172">
        <f>+IF('Step 1-Farm Data'!$D$61+'simulations corn farm1'!RA167&gt;=0,ROUND('simulations corn farm1'!RA167+'Step 1-Farm Data'!$D$61,1),"")</f>
        <v>198.9</v>
      </c>
      <c r="RB172">
        <f>+IF('Step 1-Farm Data'!$D$61+'simulations corn farm1'!RB167&gt;=0,ROUND('simulations corn farm1'!RB167+'Step 1-Farm Data'!$D$61,1),"")</f>
        <v>173</v>
      </c>
      <c r="RC172">
        <f>+IF('Step 1-Farm Data'!$D$61+'simulations corn farm1'!RC167&gt;=0,ROUND('simulations corn farm1'!RC167+'Step 1-Farm Data'!$D$61,1),"")</f>
        <v>158.9</v>
      </c>
      <c r="RD172">
        <f>+IF('Step 1-Farm Data'!$D$61+'simulations corn farm1'!RD167&gt;=0,ROUND('simulations corn farm1'!RD167+'Step 1-Farm Data'!$D$61,1),"")</f>
        <v>169</v>
      </c>
      <c r="RE172">
        <f>+IF('Step 1-Farm Data'!$D$61+'simulations corn farm1'!RE167&gt;=0,ROUND('simulations corn farm1'!RE167+'Step 1-Farm Data'!$D$61,1),"")</f>
        <v>186.7</v>
      </c>
      <c r="RF172">
        <f>+IF('Step 1-Farm Data'!$D$61+'simulations corn farm1'!RF167&gt;=0,ROUND('simulations corn farm1'!RF167+'Step 1-Farm Data'!$D$61,1),"")</f>
        <v>168.7</v>
      </c>
      <c r="RG172">
        <f>+IF('Step 1-Farm Data'!$D$61+'simulations corn farm1'!RG167&gt;=0,ROUND('simulations corn farm1'!RG167+'Step 1-Farm Data'!$D$61,1),"")</f>
        <v>191.4</v>
      </c>
      <c r="RH172">
        <f>+IF('Step 1-Farm Data'!$D$61+'simulations corn farm1'!RH167&gt;=0,ROUND('simulations corn farm1'!RH167+'Step 1-Farm Data'!$D$61,1),"")</f>
        <v>166.8</v>
      </c>
      <c r="RI172">
        <f>+IF('Step 1-Farm Data'!$D$61+'simulations corn farm1'!RI167&gt;=0,ROUND('simulations corn farm1'!RI167+'Step 1-Farm Data'!$D$61,1),"")</f>
        <v>184.4</v>
      </c>
      <c r="RJ172">
        <f>+IF('Step 1-Farm Data'!$D$61+'simulations corn farm1'!RJ167&gt;=0,ROUND('simulations corn farm1'!RJ167+'Step 1-Farm Data'!$D$61,1),"")</f>
        <v>170.7</v>
      </c>
      <c r="RK172">
        <f>+IF('Step 1-Farm Data'!$D$61+'simulations corn farm1'!RK167&gt;=0,ROUND('simulations corn farm1'!RK167+'Step 1-Farm Data'!$D$61,1),"")</f>
        <v>181.1</v>
      </c>
      <c r="RL172">
        <f>+IF('Step 1-Farm Data'!$D$61+'simulations corn farm1'!RL167&gt;=0,ROUND('simulations corn farm1'!RL167+'Step 1-Farm Data'!$D$61,1),"")</f>
        <v>168.4</v>
      </c>
      <c r="RM172">
        <f>+IF('Step 1-Farm Data'!$D$61+'simulations corn farm1'!RM167&gt;=0,ROUND('simulations corn farm1'!RM167+'Step 1-Farm Data'!$D$61,1),"")</f>
        <v>186.7</v>
      </c>
      <c r="RN172">
        <f>+IF('Step 1-Farm Data'!$D$61+'simulations corn farm1'!RN167&gt;=0,ROUND('simulations corn farm1'!RN167+'Step 1-Farm Data'!$D$61,1),"")</f>
        <v>172.8</v>
      </c>
      <c r="RO172">
        <f>+IF('Step 1-Farm Data'!$D$61+'simulations corn farm1'!RO167&gt;=0,ROUND('simulations corn farm1'!RO167+'Step 1-Farm Data'!$D$61,1),"")</f>
        <v>165.7</v>
      </c>
      <c r="RP172">
        <f>+IF('Step 1-Farm Data'!$D$61+'simulations corn farm1'!RP167&gt;=0,ROUND('simulations corn farm1'!RP167+'Step 1-Farm Data'!$D$61,1),"")</f>
        <v>158.6</v>
      </c>
      <c r="RQ172">
        <f>+IF('Step 1-Farm Data'!$D$61+'simulations corn farm1'!RQ167&gt;=0,ROUND('simulations corn farm1'!RQ167+'Step 1-Farm Data'!$D$61,1),"")</f>
        <v>163.9</v>
      </c>
      <c r="RR172">
        <f>+IF('Step 1-Farm Data'!$D$61+'simulations corn farm1'!RR167&gt;=0,ROUND('simulations corn farm1'!RR167+'Step 1-Farm Data'!$D$61,1),"")</f>
        <v>178.4</v>
      </c>
      <c r="RS172">
        <f>+IF('Step 1-Farm Data'!$D$61+'simulations corn farm1'!RS167&gt;=0,ROUND('simulations corn farm1'!RS167+'Step 1-Farm Data'!$D$61,1),"")</f>
        <v>177.1</v>
      </c>
      <c r="RT172">
        <f>+IF('Step 1-Farm Data'!$D$61+'simulations corn farm1'!RT167&gt;=0,ROUND('simulations corn farm1'!RT167+'Step 1-Farm Data'!$D$61,1),"")</f>
        <v>177.6</v>
      </c>
      <c r="RU172">
        <f>+IF('Step 1-Farm Data'!$D$61+'simulations corn farm1'!RU167&gt;=0,ROUND('simulations corn farm1'!RU167+'Step 1-Farm Data'!$D$61,1),"")</f>
        <v>178</v>
      </c>
      <c r="RV172">
        <f>+IF('Step 1-Farm Data'!$D$61+'simulations corn farm1'!RV167&gt;=0,ROUND('simulations corn farm1'!RV167+'Step 1-Farm Data'!$D$61,1),"")</f>
        <v>176.1</v>
      </c>
      <c r="RW172">
        <f>+IF('Step 1-Farm Data'!$D$61+'simulations corn farm1'!RW167&gt;=0,ROUND('simulations corn farm1'!RW167+'Step 1-Farm Data'!$D$61,1),"")</f>
        <v>180.7</v>
      </c>
      <c r="RX172">
        <f>+IF('Step 1-Farm Data'!$D$61+'simulations corn farm1'!RX167&gt;=0,ROUND('simulations corn farm1'!RX167+'Step 1-Farm Data'!$D$61,1),"")</f>
        <v>177.5</v>
      </c>
      <c r="RY172">
        <f>+IF('Step 1-Farm Data'!$D$61+'simulations corn farm1'!RY167&gt;=0,ROUND('simulations corn farm1'!RY167+'Step 1-Farm Data'!$D$61,1),"")</f>
        <v>176.6</v>
      </c>
      <c r="RZ172">
        <f>+IF('Step 1-Farm Data'!$D$61+'simulations corn farm1'!RZ167&gt;=0,ROUND('simulations corn farm1'!RZ167+'Step 1-Farm Data'!$D$61,1),"")</f>
        <v>167.5</v>
      </c>
      <c r="SA172">
        <f>+IF('Step 1-Farm Data'!$D$61+'simulations corn farm1'!SA167&gt;=0,ROUND('simulations corn farm1'!SA167+'Step 1-Farm Data'!$D$61,1),"")</f>
        <v>172.9</v>
      </c>
      <c r="SB172">
        <f>+IF('Step 1-Farm Data'!$D$61+'simulations corn farm1'!SB167&gt;=0,ROUND('simulations corn farm1'!SB167+'Step 1-Farm Data'!$D$61,1),"")</f>
        <v>171</v>
      </c>
      <c r="SC172">
        <f>+IF('Step 1-Farm Data'!$D$61+'simulations corn farm1'!SC167&gt;=0,ROUND('simulations corn farm1'!SC167+'Step 1-Farm Data'!$D$61,1),"")</f>
        <v>165.5</v>
      </c>
      <c r="SD172">
        <f>+IF('Step 1-Farm Data'!$D$61+'simulations corn farm1'!SD167&gt;=0,ROUND('simulations corn farm1'!SD167+'Step 1-Farm Data'!$D$61,1),"")</f>
        <v>200.4</v>
      </c>
      <c r="SE172">
        <f>+IF('Step 1-Farm Data'!$D$61+'simulations corn farm1'!SE167&gt;=0,ROUND('simulations corn farm1'!SE167+'Step 1-Farm Data'!$D$61,1),"")</f>
        <v>156.9</v>
      </c>
      <c r="SF172">
        <f>+IF('Step 1-Farm Data'!$D$61+'simulations corn farm1'!SF167&gt;=0,ROUND('simulations corn farm1'!SF167+'Step 1-Farm Data'!$D$61,1),"")</f>
        <v>171.7</v>
      </c>
      <c r="SG172">
        <f>+IF('Step 1-Farm Data'!$D$61+'simulations corn farm1'!SG167&gt;=0,ROUND('simulations corn farm1'!SG167+'Step 1-Farm Data'!$D$61,1),"")</f>
        <v>170.8</v>
      </c>
    </row>
    <row r="173" spans="1:501">
      <c r="A173" t="s">
        <v>519</v>
      </c>
      <c r="B173">
        <f>+IF(B168+'Step 1-Farm Data'!$D$70&gt;=0,ROUND('Step 1-Farm Data'!$D$70+'simulations corn farm1'!B168,1),"")</f>
        <v>161.30000000000001</v>
      </c>
      <c r="C173">
        <f>+IF(C168+'Step 1-Farm Data'!$D$70&gt;=0,ROUND('Step 1-Farm Data'!$D$70+'simulations corn farm1'!C168,1),"")</f>
        <v>159.6</v>
      </c>
      <c r="D173">
        <f>+IF(D168+'Step 1-Farm Data'!$D$70&gt;=0,ROUND('Step 1-Farm Data'!$D$70+'simulations corn farm1'!D168,1),"")</f>
        <v>128.80000000000001</v>
      </c>
      <c r="E173">
        <f>+IF(E168+'Step 1-Farm Data'!$D$70&gt;=0,ROUND('Step 1-Farm Data'!$D$70+'simulations corn farm1'!E168,1),"")</f>
        <v>159.19999999999999</v>
      </c>
      <c r="F173">
        <f>+IF(F168+'Step 1-Farm Data'!$D$70&gt;=0,ROUND('Step 1-Farm Data'!$D$70+'simulations corn farm1'!F168,1),"")</f>
        <v>137.69999999999999</v>
      </c>
      <c r="G173">
        <f>+IF(G168+'Step 1-Farm Data'!$D$70&gt;=0,ROUND('Step 1-Farm Data'!$D$70+'simulations corn farm1'!G168,1),"")</f>
        <v>160.19999999999999</v>
      </c>
      <c r="H173">
        <f>+IF(H168+'Step 1-Farm Data'!$D$70&gt;=0,ROUND('Step 1-Farm Data'!$D$70+'simulations corn farm1'!H168,1),"")</f>
        <v>141.6</v>
      </c>
      <c r="I173">
        <f>+IF(I168+'Step 1-Farm Data'!$D$70&gt;=0,ROUND('Step 1-Farm Data'!$D$70+'simulations corn farm1'!I168,1),"")</f>
        <v>144.4</v>
      </c>
      <c r="J173">
        <f>+IF(J168+'Step 1-Farm Data'!$D$70&gt;=0,ROUND('Step 1-Farm Data'!$D$70+'simulations corn farm1'!J168,1),"")</f>
        <v>154.4</v>
      </c>
      <c r="K173">
        <f>+IF(K168+'Step 1-Farm Data'!$D$70&gt;=0,ROUND('Step 1-Farm Data'!$D$70+'simulations corn farm1'!K168,1),"")</f>
        <v>136.5</v>
      </c>
      <c r="L173">
        <f>+IF(L168+'Step 1-Farm Data'!$D$70&gt;=0,ROUND('Step 1-Farm Data'!$D$70+'simulations corn farm1'!L168,1),"")</f>
        <v>166.1</v>
      </c>
      <c r="M173">
        <f>+IF(M168+'Step 1-Farm Data'!$D$70&gt;=0,ROUND('Step 1-Farm Data'!$D$70+'simulations corn farm1'!M168,1),"")</f>
        <v>159.19999999999999</v>
      </c>
      <c r="N173">
        <f>+IF(N168+'Step 1-Farm Data'!$D$70&gt;=0,ROUND('Step 1-Farm Data'!$D$70+'simulations corn farm1'!N168,1),"")</f>
        <v>157.30000000000001</v>
      </c>
      <c r="O173">
        <f>+IF(O168+'Step 1-Farm Data'!$D$70&gt;=0,ROUND('Step 1-Farm Data'!$D$70+'simulations corn farm1'!O168,1),"")</f>
        <v>158.4</v>
      </c>
      <c r="P173">
        <f>+IF(P168+'Step 1-Farm Data'!$D$70&gt;=0,ROUND('Step 1-Farm Data'!$D$70+'simulations corn farm1'!P168,1),"")</f>
        <v>172.6</v>
      </c>
      <c r="Q173">
        <f>+IF(Q168+'Step 1-Farm Data'!$D$70&gt;=0,ROUND('Step 1-Farm Data'!$D$70+'simulations corn farm1'!Q168,1),"")</f>
        <v>145</v>
      </c>
      <c r="R173">
        <f>+IF(R168+'Step 1-Farm Data'!$D$70&gt;=0,ROUND('Step 1-Farm Data'!$D$70+'simulations corn farm1'!R168,1),"")</f>
        <v>156.30000000000001</v>
      </c>
      <c r="S173">
        <f>+IF(S168+'Step 1-Farm Data'!$D$70&gt;=0,ROUND('Step 1-Farm Data'!$D$70+'simulations corn farm1'!S168,1),"")</f>
        <v>145.5</v>
      </c>
      <c r="T173">
        <f>+IF(T168+'Step 1-Farm Data'!$D$70&gt;=0,ROUND('Step 1-Farm Data'!$D$70+'simulations corn farm1'!T168,1),"")</f>
        <v>142.1</v>
      </c>
      <c r="U173">
        <f>+IF(U168+'Step 1-Farm Data'!$D$70&gt;=0,ROUND('Step 1-Farm Data'!$D$70+'simulations corn farm1'!U168,1),"")</f>
        <v>165.6</v>
      </c>
      <c r="V173">
        <f>+IF(V168+'Step 1-Farm Data'!$D$70&gt;=0,ROUND('Step 1-Farm Data'!$D$70+'simulations corn farm1'!V168,1),"")</f>
        <v>135.1</v>
      </c>
      <c r="W173">
        <f>+IF(W168+'Step 1-Farm Data'!$D$70&gt;=0,ROUND('Step 1-Farm Data'!$D$70+'simulations corn farm1'!W168,1),"")</f>
        <v>167.6</v>
      </c>
      <c r="X173">
        <f>+IF(X168+'Step 1-Farm Data'!$D$70&gt;=0,ROUND('Step 1-Farm Data'!$D$70+'simulations corn farm1'!X168,1),"")</f>
        <v>144.5</v>
      </c>
      <c r="Y173">
        <f>+IF(Y168+'Step 1-Farm Data'!$D$70&gt;=0,ROUND('Step 1-Farm Data'!$D$70+'simulations corn farm1'!Y168,1),"")</f>
        <v>134.5</v>
      </c>
      <c r="Z173">
        <f>+IF(Z168+'Step 1-Farm Data'!$D$70&gt;=0,ROUND('Step 1-Farm Data'!$D$70+'simulations corn farm1'!Z168,1),"")</f>
        <v>144.6</v>
      </c>
      <c r="AA173">
        <f>+IF(AA168+'Step 1-Farm Data'!$D$70&gt;=0,ROUND('Step 1-Farm Data'!$D$70+'simulations corn farm1'!AA168,1),"")</f>
        <v>161.30000000000001</v>
      </c>
      <c r="AB173">
        <f>+IF(AB168+'Step 1-Farm Data'!$D$70&gt;=0,ROUND('Step 1-Farm Data'!$D$70+'simulations corn farm1'!AB168,1),"")</f>
        <v>154.80000000000001</v>
      </c>
      <c r="AC173">
        <f>+IF(AC168+'Step 1-Farm Data'!$D$70&gt;=0,ROUND('Step 1-Farm Data'!$D$70+'simulations corn farm1'!AC168,1),"")</f>
        <v>139.5</v>
      </c>
      <c r="AD173">
        <f>+IF(AD168+'Step 1-Farm Data'!$D$70&gt;=0,ROUND('Step 1-Farm Data'!$D$70+'simulations corn farm1'!AD168,1),"")</f>
        <v>144.9</v>
      </c>
      <c r="AE173">
        <f>+IF(AE168+'Step 1-Farm Data'!$D$70&gt;=0,ROUND('Step 1-Farm Data'!$D$70+'simulations corn farm1'!AE168,1),"")</f>
        <v>149.4</v>
      </c>
      <c r="AF173">
        <f>+IF(AF168+'Step 1-Farm Data'!$D$70&gt;=0,ROUND('Step 1-Farm Data'!$D$70+'simulations corn farm1'!AF168,1),"")</f>
        <v>123.4</v>
      </c>
      <c r="AG173">
        <f>+IF(AG168+'Step 1-Farm Data'!$D$70&gt;=0,ROUND('Step 1-Farm Data'!$D$70+'simulations corn farm1'!AG168,1),"")</f>
        <v>143</v>
      </c>
      <c r="AH173">
        <f>+IF(AH168+'Step 1-Farm Data'!$D$70&gt;=0,ROUND('Step 1-Farm Data'!$D$70+'simulations corn farm1'!AH168,1),"")</f>
        <v>145.6</v>
      </c>
      <c r="AI173">
        <f>+IF(AI168+'Step 1-Farm Data'!$D$70&gt;=0,ROUND('Step 1-Farm Data'!$D$70+'simulations corn farm1'!AI168,1),"")</f>
        <v>164.6</v>
      </c>
      <c r="AJ173">
        <f>+IF(AJ168+'Step 1-Farm Data'!$D$70&gt;=0,ROUND('Step 1-Farm Data'!$D$70+'simulations corn farm1'!AJ168,1),"")</f>
        <v>159</v>
      </c>
      <c r="AK173">
        <f>+IF(AK168+'Step 1-Farm Data'!$D$70&gt;=0,ROUND('Step 1-Farm Data'!$D$70+'simulations corn farm1'!AK168,1),"")</f>
        <v>147.19999999999999</v>
      </c>
      <c r="AL173">
        <f>+IF(AL168+'Step 1-Farm Data'!$D$70&gt;=0,ROUND('Step 1-Farm Data'!$D$70+'simulations corn farm1'!AL168,1),"")</f>
        <v>155</v>
      </c>
      <c r="AM173">
        <f>+IF(AM168+'Step 1-Farm Data'!$D$70&gt;=0,ROUND('Step 1-Farm Data'!$D$70+'simulations corn farm1'!AM168,1),"")</f>
        <v>147.1</v>
      </c>
      <c r="AN173">
        <f>+IF(AN168+'Step 1-Farm Data'!$D$70&gt;=0,ROUND('Step 1-Farm Data'!$D$70+'simulations corn farm1'!AN168,1),"")</f>
        <v>145.19999999999999</v>
      </c>
      <c r="AO173">
        <f>+IF(AO168+'Step 1-Farm Data'!$D$70&gt;=0,ROUND('Step 1-Farm Data'!$D$70+'simulations corn farm1'!AO168,1),"")</f>
        <v>170.4</v>
      </c>
      <c r="AP173">
        <f>+IF(AP168+'Step 1-Farm Data'!$D$70&gt;=0,ROUND('Step 1-Farm Data'!$D$70+'simulations corn farm1'!AP168,1),"")</f>
        <v>157.6</v>
      </c>
      <c r="AQ173">
        <f>+IF(AQ168+'Step 1-Farm Data'!$D$70&gt;=0,ROUND('Step 1-Farm Data'!$D$70+'simulations corn farm1'!AQ168,1),"")</f>
        <v>135.30000000000001</v>
      </c>
      <c r="AR173">
        <f>+IF(AR168+'Step 1-Farm Data'!$D$70&gt;=0,ROUND('Step 1-Farm Data'!$D$70+'simulations corn farm1'!AR168,1),"")</f>
        <v>151.6</v>
      </c>
      <c r="AS173">
        <f>+IF(AS168+'Step 1-Farm Data'!$D$70&gt;=0,ROUND('Step 1-Farm Data'!$D$70+'simulations corn farm1'!AS168,1),"")</f>
        <v>148.9</v>
      </c>
      <c r="AT173">
        <f>+IF(AT168+'Step 1-Farm Data'!$D$70&gt;=0,ROUND('Step 1-Farm Data'!$D$70+'simulations corn farm1'!AT168,1),"")</f>
        <v>154.4</v>
      </c>
      <c r="AU173">
        <f>+IF(AU168+'Step 1-Farm Data'!$D$70&gt;=0,ROUND('Step 1-Farm Data'!$D$70+'simulations corn farm1'!AU168,1),"")</f>
        <v>152.4</v>
      </c>
      <c r="AV173">
        <f>+IF(AV168+'Step 1-Farm Data'!$D$70&gt;=0,ROUND('Step 1-Farm Data'!$D$70+'simulations corn farm1'!AV168,1),"")</f>
        <v>126.8</v>
      </c>
      <c r="AW173">
        <f>+IF(AW168+'Step 1-Farm Data'!$D$70&gt;=0,ROUND('Step 1-Farm Data'!$D$70+'simulations corn farm1'!AW168,1),"")</f>
        <v>140.1</v>
      </c>
      <c r="AX173">
        <f>+IF(AX168+'Step 1-Farm Data'!$D$70&gt;=0,ROUND('Step 1-Farm Data'!$D$70+'simulations corn farm1'!AX168,1),"")</f>
        <v>140.9</v>
      </c>
      <c r="AY173">
        <f>+IF(AY168+'Step 1-Farm Data'!$D$70&gt;=0,ROUND('Step 1-Farm Data'!$D$70+'simulations corn farm1'!AY168,1),"")</f>
        <v>160.80000000000001</v>
      </c>
      <c r="AZ173">
        <f>+IF(AZ168+'Step 1-Farm Data'!$D$70&gt;=0,ROUND('Step 1-Farm Data'!$D$70+'simulations corn farm1'!AZ168,1),"")</f>
        <v>144.9</v>
      </c>
      <c r="BA173">
        <f>+IF(BA168+'Step 1-Farm Data'!$D$70&gt;=0,ROUND('Step 1-Farm Data'!$D$70+'simulations corn farm1'!BA168,1),"")</f>
        <v>153.4</v>
      </c>
      <c r="BB173">
        <f>+IF(BB168+'Step 1-Farm Data'!$D$70&gt;=0,ROUND('Step 1-Farm Data'!$D$70+'simulations corn farm1'!BB168,1),"")</f>
        <v>145.1</v>
      </c>
      <c r="BC173">
        <f>+IF(BC168+'Step 1-Farm Data'!$D$70&gt;=0,ROUND('Step 1-Farm Data'!$D$70+'simulations corn farm1'!BC168,1),"")</f>
        <v>116.7</v>
      </c>
      <c r="BD173">
        <f>+IF(BD168+'Step 1-Farm Data'!$D$70&gt;=0,ROUND('Step 1-Farm Data'!$D$70+'simulations corn farm1'!BD168,1),"")</f>
        <v>133.30000000000001</v>
      </c>
      <c r="BE173">
        <f>+IF(BE168+'Step 1-Farm Data'!$D$70&gt;=0,ROUND('Step 1-Farm Data'!$D$70+'simulations corn farm1'!BE168,1),"")</f>
        <v>142.30000000000001</v>
      </c>
      <c r="BF173">
        <f>+IF(BF168+'Step 1-Farm Data'!$D$70&gt;=0,ROUND('Step 1-Farm Data'!$D$70+'simulations corn farm1'!BF168,1),"")</f>
        <v>152</v>
      </c>
      <c r="BG173">
        <f>+IF(BG168+'Step 1-Farm Data'!$D$70&gt;=0,ROUND('Step 1-Farm Data'!$D$70+'simulations corn farm1'!BG168,1),"")</f>
        <v>149.1</v>
      </c>
      <c r="BH173">
        <f>+IF(BH168+'Step 1-Farm Data'!$D$70&gt;=0,ROUND('Step 1-Farm Data'!$D$70+'simulations corn farm1'!BH168,1),"")</f>
        <v>138.5</v>
      </c>
      <c r="BI173">
        <f>+IF(BI168+'Step 1-Farm Data'!$D$70&gt;=0,ROUND('Step 1-Farm Data'!$D$70+'simulations corn farm1'!BI168,1),"")</f>
        <v>119.2</v>
      </c>
      <c r="BJ173">
        <f>+IF(BJ168+'Step 1-Farm Data'!$D$70&gt;=0,ROUND('Step 1-Farm Data'!$D$70+'simulations corn farm1'!BJ168,1),"")</f>
        <v>158</v>
      </c>
      <c r="BK173">
        <f>+IF(BK168+'Step 1-Farm Data'!$D$70&gt;=0,ROUND('Step 1-Farm Data'!$D$70+'simulations corn farm1'!BK168,1),"")</f>
        <v>128.6</v>
      </c>
      <c r="BL173">
        <f>+IF(BL168+'Step 1-Farm Data'!$D$70&gt;=0,ROUND('Step 1-Farm Data'!$D$70+'simulations corn farm1'!BL168,1),"")</f>
        <v>146.19999999999999</v>
      </c>
      <c r="BM173">
        <f>+IF(BM168+'Step 1-Farm Data'!$D$70&gt;=0,ROUND('Step 1-Farm Data'!$D$70+'simulations corn farm1'!BM168,1),"")</f>
        <v>134.4</v>
      </c>
      <c r="BN173">
        <f>+IF(BN168+'Step 1-Farm Data'!$D$70&gt;=0,ROUND('Step 1-Farm Data'!$D$70+'simulations corn farm1'!BN168,1),"")</f>
        <v>146.69999999999999</v>
      </c>
      <c r="BO173">
        <f>+IF(BO168+'Step 1-Farm Data'!$D$70&gt;=0,ROUND('Step 1-Farm Data'!$D$70+'simulations corn farm1'!BO168,1),"")</f>
        <v>140.6</v>
      </c>
      <c r="BP173">
        <f>+IF(BP168+'Step 1-Farm Data'!$D$70&gt;=0,ROUND('Step 1-Farm Data'!$D$70+'simulations corn farm1'!BP168,1),"")</f>
        <v>135.19999999999999</v>
      </c>
      <c r="BQ173">
        <f>+IF(BQ168+'Step 1-Farm Data'!$D$70&gt;=0,ROUND('Step 1-Farm Data'!$D$70+'simulations corn farm1'!BQ168,1),"")</f>
        <v>132</v>
      </c>
      <c r="BR173">
        <f>+IF(BR168+'Step 1-Farm Data'!$D$70&gt;=0,ROUND('Step 1-Farm Data'!$D$70+'simulations corn farm1'!BR168,1),"")</f>
        <v>160</v>
      </c>
      <c r="BS173">
        <f>+IF(BS168+'Step 1-Farm Data'!$D$70&gt;=0,ROUND('Step 1-Farm Data'!$D$70+'simulations corn farm1'!BS168,1),"")</f>
        <v>160.4</v>
      </c>
      <c r="BT173">
        <f>+IF(BT168+'Step 1-Farm Data'!$D$70&gt;=0,ROUND('Step 1-Farm Data'!$D$70+'simulations corn farm1'!BT168,1),"")</f>
        <v>134.5</v>
      </c>
      <c r="BU173">
        <f>+IF(BU168+'Step 1-Farm Data'!$D$70&gt;=0,ROUND('Step 1-Farm Data'!$D$70+'simulations corn farm1'!BU168,1),"")</f>
        <v>153.4</v>
      </c>
      <c r="BV173">
        <f>+IF(BV168+'Step 1-Farm Data'!$D$70&gt;=0,ROUND('Step 1-Farm Data'!$D$70+'simulations corn farm1'!BV168,1),"")</f>
        <v>146.30000000000001</v>
      </c>
      <c r="BW173">
        <f>+IF(BW168+'Step 1-Farm Data'!$D$70&gt;=0,ROUND('Step 1-Farm Data'!$D$70+'simulations corn farm1'!BW168,1),"")</f>
        <v>149.5</v>
      </c>
      <c r="BX173">
        <f>+IF(BX168+'Step 1-Farm Data'!$D$70&gt;=0,ROUND('Step 1-Farm Data'!$D$70+'simulations corn farm1'!BX168,1),"")</f>
        <v>143.6</v>
      </c>
      <c r="BY173">
        <f>+IF(BY168+'Step 1-Farm Data'!$D$70&gt;=0,ROUND('Step 1-Farm Data'!$D$70+'simulations corn farm1'!BY168,1),"")</f>
        <v>123.5</v>
      </c>
      <c r="BZ173">
        <f>+IF(BZ168+'Step 1-Farm Data'!$D$70&gt;=0,ROUND('Step 1-Farm Data'!$D$70+'simulations corn farm1'!BZ168,1),"")</f>
        <v>141.9</v>
      </c>
      <c r="CA173">
        <f>+IF(CA168+'Step 1-Farm Data'!$D$70&gt;=0,ROUND('Step 1-Farm Data'!$D$70+'simulations corn farm1'!CA168,1),"")</f>
        <v>159.6</v>
      </c>
      <c r="CB173">
        <f>+IF(CB168+'Step 1-Farm Data'!$D$70&gt;=0,ROUND('Step 1-Farm Data'!$D$70+'simulations corn farm1'!CB168,1),"")</f>
        <v>138.6</v>
      </c>
      <c r="CC173">
        <f>+IF(CC168+'Step 1-Farm Data'!$D$70&gt;=0,ROUND('Step 1-Farm Data'!$D$70+'simulations corn farm1'!CC168,1),"")</f>
        <v>131.4</v>
      </c>
      <c r="CD173">
        <f>+IF(CD168+'Step 1-Farm Data'!$D$70&gt;=0,ROUND('Step 1-Farm Data'!$D$70+'simulations corn farm1'!CD168,1),"")</f>
        <v>121.5</v>
      </c>
      <c r="CE173">
        <f>+IF(CE168+'Step 1-Farm Data'!$D$70&gt;=0,ROUND('Step 1-Farm Data'!$D$70+'simulations corn farm1'!CE168,1),"")</f>
        <v>136.19999999999999</v>
      </c>
      <c r="CF173">
        <f>+IF(CF168+'Step 1-Farm Data'!$D$70&gt;=0,ROUND('Step 1-Farm Data'!$D$70+'simulations corn farm1'!CF168,1),"")</f>
        <v>131.9</v>
      </c>
      <c r="CG173">
        <f>+IF(CG168+'Step 1-Farm Data'!$D$70&gt;=0,ROUND('Step 1-Farm Data'!$D$70+'simulations corn farm1'!CG168,1),"")</f>
        <v>139.6</v>
      </c>
      <c r="CH173">
        <f>+IF(CH168+'Step 1-Farm Data'!$D$70&gt;=0,ROUND('Step 1-Farm Data'!$D$70+'simulations corn farm1'!CH168,1),"")</f>
        <v>167.6</v>
      </c>
      <c r="CI173">
        <f>+IF(CI168+'Step 1-Farm Data'!$D$70&gt;=0,ROUND('Step 1-Farm Data'!$D$70+'simulations corn farm1'!CI168,1),"")</f>
        <v>126.4</v>
      </c>
      <c r="CJ173">
        <f>+IF(CJ168+'Step 1-Farm Data'!$D$70&gt;=0,ROUND('Step 1-Farm Data'!$D$70+'simulations corn farm1'!CJ168,1),"")</f>
        <v>147.1</v>
      </c>
      <c r="CK173">
        <f>+IF(CK168+'Step 1-Farm Data'!$D$70&gt;=0,ROUND('Step 1-Farm Data'!$D$70+'simulations corn farm1'!CK168,1),"")</f>
        <v>164.3</v>
      </c>
      <c r="CL173">
        <f>+IF(CL168+'Step 1-Farm Data'!$D$70&gt;=0,ROUND('Step 1-Farm Data'!$D$70+'simulations corn farm1'!CL168,1),"")</f>
        <v>145.1</v>
      </c>
      <c r="CM173">
        <f>+IF(CM168+'Step 1-Farm Data'!$D$70&gt;=0,ROUND('Step 1-Farm Data'!$D$70+'simulations corn farm1'!CM168,1),"")</f>
        <v>148.4</v>
      </c>
      <c r="CN173">
        <f>+IF(CN168+'Step 1-Farm Data'!$D$70&gt;=0,ROUND('Step 1-Farm Data'!$D$70+'simulations corn farm1'!CN168,1),"")</f>
        <v>143.19999999999999</v>
      </c>
      <c r="CO173">
        <f>+IF(CO168+'Step 1-Farm Data'!$D$70&gt;=0,ROUND('Step 1-Farm Data'!$D$70+'simulations corn farm1'!CO168,1),"")</f>
        <v>146.30000000000001</v>
      </c>
      <c r="CP173">
        <f>+IF(CP168+'Step 1-Farm Data'!$D$70&gt;=0,ROUND('Step 1-Farm Data'!$D$70+'simulations corn farm1'!CP168,1),"")</f>
        <v>134.4</v>
      </c>
      <c r="CQ173">
        <f>+IF(CQ168+'Step 1-Farm Data'!$D$70&gt;=0,ROUND('Step 1-Farm Data'!$D$70+'simulations corn farm1'!CQ168,1),"")</f>
        <v>159.19999999999999</v>
      </c>
      <c r="CR173">
        <f>+IF(CR168+'Step 1-Farm Data'!$D$70&gt;=0,ROUND('Step 1-Farm Data'!$D$70+'simulations corn farm1'!CR168,1),"")</f>
        <v>148.80000000000001</v>
      </c>
      <c r="CS173">
        <f>+IF(CS168+'Step 1-Farm Data'!$D$70&gt;=0,ROUND('Step 1-Farm Data'!$D$70+'simulations corn farm1'!CS168,1),"")</f>
        <v>149.80000000000001</v>
      </c>
      <c r="CT173">
        <f>+IF(CT168+'Step 1-Farm Data'!$D$70&gt;=0,ROUND('Step 1-Farm Data'!$D$70+'simulations corn farm1'!CT168,1),"")</f>
        <v>128.5</v>
      </c>
      <c r="CU173">
        <f>+IF(CU168+'Step 1-Farm Data'!$D$70&gt;=0,ROUND('Step 1-Farm Data'!$D$70+'simulations corn farm1'!CU168,1),"")</f>
        <v>146.9</v>
      </c>
      <c r="CV173">
        <f>+IF(CV168+'Step 1-Farm Data'!$D$70&gt;=0,ROUND('Step 1-Farm Data'!$D$70+'simulations corn farm1'!CV168,1),"")</f>
        <v>140.80000000000001</v>
      </c>
      <c r="CW173">
        <f>+IF(CW168+'Step 1-Farm Data'!$D$70&gt;=0,ROUND('Step 1-Farm Data'!$D$70+'simulations corn farm1'!CW168,1),"")</f>
        <v>148.30000000000001</v>
      </c>
      <c r="CX173">
        <f>+IF(CX168+'Step 1-Farm Data'!$D$70&gt;=0,ROUND('Step 1-Farm Data'!$D$70+'simulations corn farm1'!CX168,1),"")</f>
        <v>139.19999999999999</v>
      </c>
      <c r="CY173">
        <f>+IF(CY168+'Step 1-Farm Data'!$D$70&gt;=0,ROUND('Step 1-Farm Data'!$D$70+'simulations corn farm1'!CY168,1),"")</f>
        <v>145.5</v>
      </c>
      <c r="CZ173">
        <f>+IF(CZ168+'Step 1-Farm Data'!$D$70&gt;=0,ROUND('Step 1-Farm Data'!$D$70+'simulations corn farm1'!CZ168,1),"")</f>
        <v>144.30000000000001</v>
      </c>
      <c r="DA173">
        <f>+IF(DA168+'Step 1-Farm Data'!$D$70&gt;=0,ROUND('Step 1-Farm Data'!$D$70+'simulations corn farm1'!DA168,1),"")</f>
        <v>151.19999999999999</v>
      </c>
      <c r="DB173">
        <f>+IF(DB168+'Step 1-Farm Data'!$D$70&gt;=0,ROUND('Step 1-Farm Data'!$D$70+'simulations corn farm1'!DB168,1),"")</f>
        <v>157.19999999999999</v>
      </c>
      <c r="DC173">
        <f>+IF(DC168+'Step 1-Farm Data'!$D$70&gt;=0,ROUND('Step 1-Farm Data'!$D$70+'simulations corn farm1'!DC168,1),"")</f>
        <v>163.69999999999999</v>
      </c>
      <c r="DD173">
        <f>+IF(DD168+'Step 1-Farm Data'!$D$70&gt;=0,ROUND('Step 1-Farm Data'!$D$70+'simulations corn farm1'!DD168,1),"")</f>
        <v>143.19999999999999</v>
      </c>
      <c r="DE173">
        <f>+IF(DE168+'Step 1-Farm Data'!$D$70&gt;=0,ROUND('Step 1-Farm Data'!$D$70+'simulations corn farm1'!DE168,1),"")</f>
        <v>147.4</v>
      </c>
      <c r="DF173">
        <f>+IF(DF168+'Step 1-Farm Data'!$D$70&gt;=0,ROUND('Step 1-Farm Data'!$D$70+'simulations corn farm1'!DF168,1),"")</f>
        <v>145</v>
      </c>
      <c r="DG173">
        <f>+IF(DG168+'Step 1-Farm Data'!$D$70&gt;=0,ROUND('Step 1-Farm Data'!$D$70+'simulations corn farm1'!DG168,1),"")</f>
        <v>150</v>
      </c>
      <c r="DH173">
        <f>+IF(DH168+'Step 1-Farm Data'!$D$70&gt;=0,ROUND('Step 1-Farm Data'!$D$70+'simulations corn farm1'!DH168,1),"")</f>
        <v>143.30000000000001</v>
      </c>
      <c r="DI173">
        <f>+IF(DI168+'Step 1-Farm Data'!$D$70&gt;=0,ROUND('Step 1-Farm Data'!$D$70+'simulations corn farm1'!DI168,1),"")</f>
        <v>143.6</v>
      </c>
      <c r="DJ173">
        <f>+IF(DJ168+'Step 1-Farm Data'!$D$70&gt;=0,ROUND('Step 1-Farm Data'!$D$70+'simulations corn farm1'!DJ168,1),"")</f>
        <v>135.6</v>
      </c>
      <c r="DK173">
        <f>+IF(DK168+'Step 1-Farm Data'!$D$70&gt;=0,ROUND('Step 1-Farm Data'!$D$70+'simulations corn farm1'!DK168,1),"")</f>
        <v>141.4</v>
      </c>
      <c r="DL173">
        <f>+IF(DL168+'Step 1-Farm Data'!$D$70&gt;=0,ROUND('Step 1-Farm Data'!$D$70+'simulations corn farm1'!DL168,1),"")</f>
        <v>170.8</v>
      </c>
      <c r="DM173">
        <f>+IF(DM168+'Step 1-Farm Data'!$D$70&gt;=0,ROUND('Step 1-Farm Data'!$D$70+'simulations corn farm1'!DM168,1),"")</f>
        <v>145.6</v>
      </c>
      <c r="DN173">
        <f>+IF(DN168+'Step 1-Farm Data'!$D$70&gt;=0,ROUND('Step 1-Farm Data'!$D$70+'simulations corn farm1'!DN168,1),"")</f>
        <v>150.5</v>
      </c>
      <c r="DO173">
        <f>+IF(DO168+'Step 1-Farm Data'!$D$70&gt;=0,ROUND('Step 1-Farm Data'!$D$70+'simulations corn farm1'!DO168,1),"")</f>
        <v>140.5</v>
      </c>
      <c r="DP173">
        <f>+IF(DP168+'Step 1-Farm Data'!$D$70&gt;=0,ROUND('Step 1-Farm Data'!$D$70+'simulations corn farm1'!DP168,1),"")</f>
        <v>118.1</v>
      </c>
      <c r="DQ173">
        <f>+IF(DQ168+'Step 1-Farm Data'!$D$70&gt;=0,ROUND('Step 1-Farm Data'!$D$70+'simulations corn farm1'!DQ168,1),"")</f>
        <v>151.19999999999999</v>
      </c>
      <c r="DR173">
        <f>+IF(DR168+'Step 1-Farm Data'!$D$70&gt;=0,ROUND('Step 1-Farm Data'!$D$70+'simulations corn farm1'!DR168,1),"")</f>
        <v>140.69999999999999</v>
      </c>
      <c r="DS173">
        <f>+IF(DS168+'Step 1-Farm Data'!$D$70&gt;=0,ROUND('Step 1-Farm Data'!$D$70+'simulations corn farm1'!DS168,1),"")</f>
        <v>143.19999999999999</v>
      </c>
      <c r="DT173">
        <f>+IF(DT168+'Step 1-Farm Data'!$D$70&gt;=0,ROUND('Step 1-Farm Data'!$D$70+'simulations corn farm1'!DT168,1),"")</f>
        <v>160.69999999999999</v>
      </c>
      <c r="DU173">
        <f>+IF(DU168+'Step 1-Farm Data'!$D$70&gt;=0,ROUND('Step 1-Farm Data'!$D$70+'simulations corn farm1'!DU168,1),"")</f>
        <v>168.3</v>
      </c>
      <c r="DV173">
        <f>+IF(DV168+'Step 1-Farm Data'!$D$70&gt;=0,ROUND('Step 1-Farm Data'!$D$70+'simulations corn farm1'!DV168,1),"")</f>
        <v>149</v>
      </c>
      <c r="DW173">
        <f>+IF(DW168+'Step 1-Farm Data'!$D$70&gt;=0,ROUND('Step 1-Farm Data'!$D$70+'simulations corn farm1'!DW168,1),"")</f>
        <v>145.80000000000001</v>
      </c>
      <c r="DX173">
        <f>+IF(DX168+'Step 1-Farm Data'!$D$70&gt;=0,ROUND('Step 1-Farm Data'!$D$70+'simulations corn farm1'!DX168,1),"")</f>
        <v>171.2</v>
      </c>
      <c r="DY173">
        <f>+IF(DY168+'Step 1-Farm Data'!$D$70&gt;=0,ROUND('Step 1-Farm Data'!$D$70+'simulations corn farm1'!DY168,1),"")</f>
        <v>160.19999999999999</v>
      </c>
      <c r="DZ173">
        <f>+IF(DZ168+'Step 1-Farm Data'!$D$70&gt;=0,ROUND('Step 1-Farm Data'!$D$70+'simulations corn farm1'!DZ168,1),"")</f>
        <v>150.5</v>
      </c>
      <c r="EA173">
        <f>+IF(EA168+'Step 1-Farm Data'!$D$70&gt;=0,ROUND('Step 1-Farm Data'!$D$70+'simulations corn farm1'!EA168,1),"")</f>
        <v>150.1</v>
      </c>
      <c r="EB173">
        <f>+IF(EB168+'Step 1-Farm Data'!$D$70&gt;=0,ROUND('Step 1-Farm Data'!$D$70+'simulations corn farm1'!EB168,1),"")</f>
        <v>151.5</v>
      </c>
      <c r="EC173">
        <f>+IF(EC168+'Step 1-Farm Data'!$D$70&gt;=0,ROUND('Step 1-Farm Data'!$D$70+'simulations corn farm1'!EC168,1),"")</f>
        <v>131.69999999999999</v>
      </c>
      <c r="ED173">
        <f>+IF(ED168+'Step 1-Farm Data'!$D$70&gt;=0,ROUND('Step 1-Farm Data'!$D$70+'simulations corn farm1'!ED168,1),"")</f>
        <v>136.69999999999999</v>
      </c>
      <c r="EE173">
        <f>+IF(EE168+'Step 1-Farm Data'!$D$70&gt;=0,ROUND('Step 1-Farm Data'!$D$70+'simulations corn farm1'!EE168,1),"")</f>
        <v>119.3</v>
      </c>
      <c r="EF173">
        <f>+IF(EF168+'Step 1-Farm Data'!$D$70&gt;=0,ROUND('Step 1-Farm Data'!$D$70+'simulations corn farm1'!EF168,1),"")</f>
        <v>166.9</v>
      </c>
      <c r="EG173">
        <f>+IF(EG168+'Step 1-Farm Data'!$D$70&gt;=0,ROUND('Step 1-Farm Data'!$D$70+'simulations corn farm1'!EG168,1),"")</f>
        <v>155.69999999999999</v>
      </c>
      <c r="EH173">
        <f>+IF(EH168+'Step 1-Farm Data'!$D$70&gt;=0,ROUND('Step 1-Farm Data'!$D$70+'simulations corn farm1'!EH168,1),"")</f>
        <v>140.80000000000001</v>
      </c>
      <c r="EI173">
        <f>+IF(EI168+'Step 1-Farm Data'!$D$70&gt;=0,ROUND('Step 1-Farm Data'!$D$70+'simulations corn farm1'!EI168,1),"")</f>
        <v>181.3</v>
      </c>
      <c r="EJ173">
        <f>+IF(EJ168+'Step 1-Farm Data'!$D$70&gt;=0,ROUND('Step 1-Farm Data'!$D$70+'simulations corn farm1'!EJ168,1),"")</f>
        <v>132.69999999999999</v>
      </c>
      <c r="EK173">
        <f>+IF(EK168+'Step 1-Farm Data'!$D$70&gt;=0,ROUND('Step 1-Farm Data'!$D$70+'simulations corn farm1'!EK168,1),"")</f>
        <v>152.5</v>
      </c>
      <c r="EL173">
        <f>+IF(EL168+'Step 1-Farm Data'!$D$70&gt;=0,ROUND('Step 1-Farm Data'!$D$70+'simulations corn farm1'!EL168,1),"")</f>
        <v>139.30000000000001</v>
      </c>
      <c r="EM173">
        <f>+IF(EM168+'Step 1-Farm Data'!$D$70&gt;=0,ROUND('Step 1-Farm Data'!$D$70+'simulations corn farm1'!EM168,1),"")</f>
        <v>150.5</v>
      </c>
      <c r="EN173">
        <f>+IF(EN168+'Step 1-Farm Data'!$D$70&gt;=0,ROUND('Step 1-Farm Data'!$D$70+'simulations corn farm1'!EN168,1),"")</f>
        <v>134.19999999999999</v>
      </c>
      <c r="EO173">
        <f>+IF(EO168+'Step 1-Farm Data'!$D$70&gt;=0,ROUND('Step 1-Farm Data'!$D$70+'simulations corn farm1'!EO168,1),"")</f>
        <v>154.5</v>
      </c>
      <c r="EP173">
        <f>+IF(EP168+'Step 1-Farm Data'!$D$70&gt;=0,ROUND('Step 1-Farm Data'!$D$70+'simulations corn farm1'!EP168,1),"")</f>
        <v>159.9</v>
      </c>
      <c r="EQ173">
        <f>+IF(EQ168+'Step 1-Farm Data'!$D$70&gt;=0,ROUND('Step 1-Farm Data'!$D$70+'simulations corn farm1'!EQ168,1),"")</f>
        <v>133.30000000000001</v>
      </c>
      <c r="ER173">
        <f>+IF(ER168+'Step 1-Farm Data'!$D$70&gt;=0,ROUND('Step 1-Farm Data'!$D$70+'simulations corn farm1'!ER168,1),"")</f>
        <v>121.5</v>
      </c>
      <c r="ES173">
        <f>+IF(ES168+'Step 1-Farm Data'!$D$70&gt;=0,ROUND('Step 1-Farm Data'!$D$70+'simulations corn farm1'!ES168,1),"")</f>
        <v>136.1</v>
      </c>
      <c r="ET173">
        <f>+IF(ET168+'Step 1-Farm Data'!$D$70&gt;=0,ROUND('Step 1-Farm Data'!$D$70+'simulations corn farm1'!ET168,1),"")</f>
        <v>155.19999999999999</v>
      </c>
      <c r="EU173">
        <f>+IF(EU168+'Step 1-Farm Data'!$D$70&gt;=0,ROUND('Step 1-Farm Data'!$D$70+'simulations corn farm1'!EU168,1),"")</f>
        <v>157.9</v>
      </c>
      <c r="EV173">
        <f>+IF(EV168+'Step 1-Farm Data'!$D$70&gt;=0,ROUND('Step 1-Farm Data'!$D$70+'simulations corn farm1'!EV168,1),"")</f>
        <v>150.19999999999999</v>
      </c>
      <c r="EW173">
        <f>+IF(EW168+'Step 1-Farm Data'!$D$70&gt;=0,ROUND('Step 1-Farm Data'!$D$70+'simulations corn farm1'!EW168,1),"")</f>
        <v>163.1</v>
      </c>
      <c r="EX173">
        <f>+IF(EX168+'Step 1-Farm Data'!$D$70&gt;=0,ROUND('Step 1-Farm Data'!$D$70+'simulations corn farm1'!EX168,1),"")</f>
        <v>133.80000000000001</v>
      </c>
      <c r="EY173">
        <f>+IF(EY168+'Step 1-Farm Data'!$D$70&gt;=0,ROUND('Step 1-Farm Data'!$D$70+'simulations corn farm1'!EY168,1),"")</f>
        <v>162.19999999999999</v>
      </c>
      <c r="EZ173">
        <f>+IF(EZ168+'Step 1-Farm Data'!$D$70&gt;=0,ROUND('Step 1-Farm Data'!$D$70+'simulations corn farm1'!EZ168,1),"")</f>
        <v>143</v>
      </c>
      <c r="FA173">
        <f>+IF(FA168+'Step 1-Farm Data'!$D$70&gt;=0,ROUND('Step 1-Farm Data'!$D$70+'simulations corn farm1'!FA168,1),"")</f>
        <v>179.3</v>
      </c>
      <c r="FB173">
        <f>+IF(FB168+'Step 1-Farm Data'!$D$70&gt;=0,ROUND('Step 1-Farm Data'!$D$70+'simulations corn farm1'!FB168,1),"")</f>
        <v>128</v>
      </c>
      <c r="FC173">
        <f>+IF(FC168+'Step 1-Farm Data'!$D$70&gt;=0,ROUND('Step 1-Farm Data'!$D$70+'simulations corn farm1'!FC168,1),"")</f>
        <v>161.6</v>
      </c>
      <c r="FD173">
        <f>+IF(FD168+'Step 1-Farm Data'!$D$70&gt;=0,ROUND('Step 1-Farm Data'!$D$70+'simulations corn farm1'!FD168,1),"")</f>
        <v>135.6</v>
      </c>
      <c r="FE173">
        <f>+IF(FE168+'Step 1-Farm Data'!$D$70&gt;=0,ROUND('Step 1-Farm Data'!$D$70+'simulations corn farm1'!FE168,1),"")</f>
        <v>138.19999999999999</v>
      </c>
      <c r="FF173">
        <f>+IF(FF168+'Step 1-Farm Data'!$D$70&gt;=0,ROUND('Step 1-Farm Data'!$D$70+'simulations corn farm1'!FF168,1),"")</f>
        <v>135.30000000000001</v>
      </c>
      <c r="FG173">
        <f>+IF(FG168+'Step 1-Farm Data'!$D$70&gt;=0,ROUND('Step 1-Farm Data'!$D$70+'simulations corn farm1'!FG168,1),"")</f>
        <v>145.19999999999999</v>
      </c>
      <c r="FH173">
        <f>+IF(FH168+'Step 1-Farm Data'!$D$70&gt;=0,ROUND('Step 1-Farm Data'!$D$70+'simulations corn farm1'!FH168,1),"")</f>
        <v>180</v>
      </c>
      <c r="FI173">
        <f>+IF(FI168+'Step 1-Farm Data'!$D$70&gt;=0,ROUND('Step 1-Farm Data'!$D$70+'simulations corn farm1'!FI168,1),"")</f>
        <v>162.69999999999999</v>
      </c>
      <c r="FJ173">
        <f>+IF(FJ168+'Step 1-Farm Data'!$D$70&gt;=0,ROUND('Step 1-Farm Data'!$D$70+'simulations corn farm1'!FJ168,1),"")</f>
        <v>156.9</v>
      </c>
      <c r="FK173">
        <f>+IF(FK168+'Step 1-Farm Data'!$D$70&gt;=0,ROUND('Step 1-Farm Data'!$D$70+'simulations corn farm1'!FK168,1),"")</f>
        <v>164.8</v>
      </c>
      <c r="FL173">
        <f>+IF(FL168+'Step 1-Farm Data'!$D$70&gt;=0,ROUND('Step 1-Farm Data'!$D$70+'simulations corn farm1'!FL168,1),"")</f>
        <v>132.80000000000001</v>
      </c>
      <c r="FM173">
        <f>+IF(FM168+'Step 1-Farm Data'!$D$70&gt;=0,ROUND('Step 1-Farm Data'!$D$70+'simulations corn farm1'!FM168,1),"")</f>
        <v>172.9</v>
      </c>
      <c r="FN173">
        <f>+IF(FN168+'Step 1-Farm Data'!$D$70&gt;=0,ROUND('Step 1-Farm Data'!$D$70+'simulations corn farm1'!FN168,1),"")</f>
        <v>143.9</v>
      </c>
      <c r="FO173">
        <f>+IF(FO168+'Step 1-Farm Data'!$D$70&gt;=0,ROUND('Step 1-Farm Data'!$D$70+'simulations corn farm1'!FO168,1),"")</f>
        <v>137.6</v>
      </c>
      <c r="FP173">
        <f>+IF(FP168+'Step 1-Farm Data'!$D$70&gt;=0,ROUND('Step 1-Farm Data'!$D$70+'simulations corn farm1'!FP168,1),"")</f>
        <v>134.4</v>
      </c>
      <c r="FQ173">
        <f>+IF(FQ168+'Step 1-Farm Data'!$D$70&gt;=0,ROUND('Step 1-Farm Data'!$D$70+'simulations corn farm1'!FQ168,1),"")</f>
        <v>170.5</v>
      </c>
      <c r="FR173">
        <f>+IF(FR168+'Step 1-Farm Data'!$D$70&gt;=0,ROUND('Step 1-Farm Data'!$D$70+'simulations corn farm1'!FR168,1),"")</f>
        <v>139.69999999999999</v>
      </c>
      <c r="FS173">
        <f>+IF(FS168+'Step 1-Farm Data'!$D$70&gt;=0,ROUND('Step 1-Farm Data'!$D$70+'simulations corn farm1'!FS168,1),"")</f>
        <v>152.1</v>
      </c>
      <c r="FT173">
        <f>+IF(FT168+'Step 1-Farm Data'!$D$70&gt;=0,ROUND('Step 1-Farm Data'!$D$70+'simulations corn farm1'!FT168,1),"")</f>
        <v>128.1</v>
      </c>
      <c r="FU173">
        <f>+IF(FU168+'Step 1-Farm Data'!$D$70&gt;=0,ROUND('Step 1-Farm Data'!$D$70+'simulations corn farm1'!FU168,1),"")</f>
        <v>157.4</v>
      </c>
      <c r="FV173">
        <f>+IF(FV168+'Step 1-Farm Data'!$D$70&gt;=0,ROUND('Step 1-Farm Data'!$D$70+'simulations corn farm1'!FV168,1),"")</f>
        <v>144.5</v>
      </c>
      <c r="FW173">
        <f>+IF(FW168+'Step 1-Farm Data'!$D$70&gt;=0,ROUND('Step 1-Farm Data'!$D$70+'simulations corn farm1'!FW168,1),"")</f>
        <v>152.1</v>
      </c>
      <c r="FX173">
        <f>+IF(FX168+'Step 1-Farm Data'!$D$70&gt;=0,ROUND('Step 1-Farm Data'!$D$70+'simulations corn farm1'!FX168,1),"")</f>
        <v>133.5</v>
      </c>
      <c r="FY173">
        <f>+IF(FY168+'Step 1-Farm Data'!$D$70&gt;=0,ROUND('Step 1-Farm Data'!$D$70+'simulations corn farm1'!FY168,1),"")</f>
        <v>161.4</v>
      </c>
      <c r="FZ173">
        <f>+IF(FZ168+'Step 1-Farm Data'!$D$70&gt;=0,ROUND('Step 1-Farm Data'!$D$70+'simulations corn farm1'!FZ168,1),"")</f>
        <v>147.80000000000001</v>
      </c>
      <c r="GA173">
        <f>+IF(GA168+'Step 1-Farm Data'!$D$70&gt;=0,ROUND('Step 1-Farm Data'!$D$70+'simulations corn farm1'!GA168,1),"")</f>
        <v>181.1</v>
      </c>
      <c r="GB173">
        <f>+IF(GB168+'Step 1-Farm Data'!$D$70&gt;=0,ROUND('Step 1-Farm Data'!$D$70+'simulations corn farm1'!GB168,1),"")</f>
        <v>168.4</v>
      </c>
      <c r="GC173">
        <f>+IF(GC168+'Step 1-Farm Data'!$D$70&gt;=0,ROUND('Step 1-Farm Data'!$D$70+'simulations corn farm1'!GC168,1),"")</f>
        <v>158.69999999999999</v>
      </c>
      <c r="GD173">
        <f>+IF(GD168+'Step 1-Farm Data'!$D$70&gt;=0,ROUND('Step 1-Farm Data'!$D$70+'simulations corn farm1'!GD168,1),"")</f>
        <v>134.69999999999999</v>
      </c>
      <c r="GE173">
        <f>+IF(GE168+'Step 1-Farm Data'!$D$70&gt;=0,ROUND('Step 1-Farm Data'!$D$70+'simulations corn farm1'!GE168,1),"")</f>
        <v>149.19999999999999</v>
      </c>
      <c r="GF173">
        <f>+IF(GF168+'Step 1-Farm Data'!$D$70&gt;=0,ROUND('Step 1-Farm Data'!$D$70+'simulations corn farm1'!GF168,1),"")</f>
        <v>129.1</v>
      </c>
      <c r="GG173">
        <f>+IF(GG168+'Step 1-Farm Data'!$D$70&gt;=0,ROUND('Step 1-Farm Data'!$D$70+'simulations corn farm1'!GG168,1),"")</f>
        <v>160.80000000000001</v>
      </c>
      <c r="GH173">
        <f>+IF(GH168+'Step 1-Farm Data'!$D$70&gt;=0,ROUND('Step 1-Farm Data'!$D$70+'simulations corn farm1'!GH168,1),"")</f>
        <v>134.80000000000001</v>
      </c>
      <c r="GI173">
        <f>+IF(GI168+'Step 1-Farm Data'!$D$70&gt;=0,ROUND('Step 1-Farm Data'!$D$70+'simulations corn farm1'!GI168,1),"")</f>
        <v>126.8</v>
      </c>
      <c r="GJ173">
        <f>+IF(GJ168+'Step 1-Farm Data'!$D$70&gt;=0,ROUND('Step 1-Farm Data'!$D$70+'simulations corn farm1'!GJ168,1),"")</f>
        <v>136.30000000000001</v>
      </c>
      <c r="GK173">
        <f>+IF(GK168+'Step 1-Farm Data'!$D$70&gt;=0,ROUND('Step 1-Farm Data'!$D$70+'simulations corn farm1'!GK168,1),"")</f>
        <v>145.1</v>
      </c>
      <c r="GL173">
        <f>+IF(GL168+'Step 1-Farm Data'!$D$70&gt;=0,ROUND('Step 1-Farm Data'!$D$70+'simulations corn farm1'!GL168,1),"")</f>
        <v>172.6</v>
      </c>
      <c r="GM173">
        <f>+IF(GM168+'Step 1-Farm Data'!$D$70&gt;=0,ROUND('Step 1-Farm Data'!$D$70+'simulations corn farm1'!GM168,1),"")</f>
        <v>132.30000000000001</v>
      </c>
      <c r="GN173">
        <f>+IF(GN168+'Step 1-Farm Data'!$D$70&gt;=0,ROUND('Step 1-Farm Data'!$D$70+'simulations corn farm1'!GN168,1),"")</f>
        <v>160.4</v>
      </c>
      <c r="GO173">
        <f>+IF(GO168+'Step 1-Farm Data'!$D$70&gt;=0,ROUND('Step 1-Farm Data'!$D$70+'simulations corn farm1'!GO168,1),"")</f>
        <v>142.5</v>
      </c>
      <c r="GP173">
        <f>+IF(GP168+'Step 1-Farm Data'!$D$70&gt;=0,ROUND('Step 1-Farm Data'!$D$70+'simulations corn farm1'!GP168,1),"")</f>
        <v>140.30000000000001</v>
      </c>
      <c r="GQ173">
        <f>+IF(GQ168+'Step 1-Farm Data'!$D$70&gt;=0,ROUND('Step 1-Farm Data'!$D$70+'simulations corn farm1'!GQ168,1),"")</f>
        <v>150.6</v>
      </c>
      <c r="GR173">
        <f>+IF(GR168+'Step 1-Farm Data'!$D$70&gt;=0,ROUND('Step 1-Farm Data'!$D$70+'simulations corn farm1'!GR168,1),"")</f>
        <v>125.6</v>
      </c>
      <c r="GS173">
        <f>+IF(GS168+'Step 1-Farm Data'!$D$70&gt;=0,ROUND('Step 1-Farm Data'!$D$70+'simulations corn farm1'!GS168,1),"")</f>
        <v>178.9</v>
      </c>
      <c r="GT173">
        <f>+IF(GT168+'Step 1-Farm Data'!$D$70&gt;=0,ROUND('Step 1-Farm Data'!$D$70+'simulations corn farm1'!GT168,1),"")</f>
        <v>153.80000000000001</v>
      </c>
      <c r="GU173">
        <f>+IF(GU168+'Step 1-Farm Data'!$D$70&gt;=0,ROUND('Step 1-Farm Data'!$D$70+'simulations corn farm1'!GU168,1),"")</f>
        <v>140.6</v>
      </c>
      <c r="GV173">
        <f>+IF(GV168+'Step 1-Farm Data'!$D$70&gt;=0,ROUND('Step 1-Farm Data'!$D$70+'simulations corn farm1'!GV168,1),"")</f>
        <v>143.69999999999999</v>
      </c>
      <c r="GW173">
        <f>+IF(GW168+'Step 1-Farm Data'!$D$70&gt;=0,ROUND('Step 1-Farm Data'!$D$70+'simulations corn farm1'!GW168,1),"")</f>
        <v>130.80000000000001</v>
      </c>
      <c r="GX173">
        <f>+IF(GX168+'Step 1-Farm Data'!$D$70&gt;=0,ROUND('Step 1-Farm Data'!$D$70+'simulations corn farm1'!GX168,1),"")</f>
        <v>143.80000000000001</v>
      </c>
      <c r="GY173">
        <f>+IF(GY168+'Step 1-Farm Data'!$D$70&gt;=0,ROUND('Step 1-Farm Data'!$D$70+'simulations corn farm1'!GY168,1),"")</f>
        <v>149.19999999999999</v>
      </c>
      <c r="GZ173">
        <f>+IF(GZ168+'Step 1-Farm Data'!$D$70&gt;=0,ROUND('Step 1-Farm Data'!$D$70+'simulations corn farm1'!GZ168,1),"")</f>
        <v>143.4</v>
      </c>
      <c r="HA173">
        <f>+IF(HA168+'Step 1-Farm Data'!$D$70&gt;=0,ROUND('Step 1-Farm Data'!$D$70+'simulations corn farm1'!HA168,1),"")</f>
        <v>142.1</v>
      </c>
      <c r="HB173">
        <f>+IF(HB168+'Step 1-Farm Data'!$D$70&gt;=0,ROUND('Step 1-Farm Data'!$D$70+'simulations corn farm1'!HB168,1),"")</f>
        <v>139.6</v>
      </c>
      <c r="HC173">
        <f>+IF(HC168+'Step 1-Farm Data'!$D$70&gt;=0,ROUND('Step 1-Farm Data'!$D$70+'simulations corn farm1'!HC168,1),"")</f>
        <v>168.4</v>
      </c>
      <c r="HD173">
        <f>+IF(HD168+'Step 1-Farm Data'!$D$70&gt;=0,ROUND('Step 1-Farm Data'!$D$70+'simulations corn farm1'!HD168,1),"")</f>
        <v>140.9</v>
      </c>
      <c r="HE173">
        <f>+IF(HE168+'Step 1-Farm Data'!$D$70&gt;=0,ROUND('Step 1-Farm Data'!$D$70+'simulations corn farm1'!HE168,1),"")</f>
        <v>145.80000000000001</v>
      </c>
      <c r="HF173">
        <f>+IF(HF168+'Step 1-Farm Data'!$D$70&gt;=0,ROUND('Step 1-Farm Data'!$D$70+'simulations corn farm1'!HF168,1),"")</f>
        <v>157.5</v>
      </c>
      <c r="HG173">
        <f>+IF(HG168+'Step 1-Farm Data'!$D$70&gt;=0,ROUND('Step 1-Farm Data'!$D$70+'simulations corn farm1'!HG168,1),"")</f>
        <v>124.3</v>
      </c>
      <c r="HH173">
        <f>+IF(HH168+'Step 1-Farm Data'!$D$70&gt;=0,ROUND('Step 1-Farm Data'!$D$70+'simulations corn farm1'!HH168,1),"")</f>
        <v>148.6</v>
      </c>
      <c r="HI173">
        <f>+IF(HI168+'Step 1-Farm Data'!$D$70&gt;=0,ROUND('Step 1-Farm Data'!$D$70+'simulations corn farm1'!HI168,1),"")</f>
        <v>158.69999999999999</v>
      </c>
      <c r="HJ173">
        <f>+IF(HJ168+'Step 1-Farm Data'!$D$70&gt;=0,ROUND('Step 1-Farm Data'!$D$70+'simulations corn farm1'!HJ168,1),"")</f>
        <v>142.6</v>
      </c>
      <c r="HK173">
        <f>+IF(HK168+'Step 1-Farm Data'!$D$70&gt;=0,ROUND('Step 1-Farm Data'!$D$70+'simulations corn farm1'!HK168,1),"")</f>
        <v>134.19999999999999</v>
      </c>
      <c r="HL173">
        <f>+IF(HL168+'Step 1-Farm Data'!$D$70&gt;=0,ROUND('Step 1-Farm Data'!$D$70+'simulations corn farm1'!HL168,1),"")</f>
        <v>164.9</v>
      </c>
      <c r="HM173">
        <f>+IF(HM168+'Step 1-Farm Data'!$D$70&gt;=0,ROUND('Step 1-Farm Data'!$D$70+'simulations corn farm1'!HM168,1),"")</f>
        <v>150.30000000000001</v>
      </c>
      <c r="HN173">
        <f>+IF(HN168+'Step 1-Farm Data'!$D$70&gt;=0,ROUND('Step 1-Farm Data'!$D$70+'simulations corn farm1'!HN168,1),"")</f>
        <v>123.4</v>
      </c>
      <c r="HO173">
        <f>+IF(HO168+'Step 1-Farm Data'!$D$70&gt;=0,ROUND('Step 1-Farm Data'!$D$70+'simulations corn farm1'!HO168,1),"")</f>
        <v>150.69999999999999</v>
      </c>
      <c r="HP173">
        <f>+IF(HP168+'Step 1-Farm Data'!$D$70&gt;=0,ROUND('Step 1-Farm Data'!$D$70+'simulations corn farm1'!HP168,1),"")</f>
        <v>163.30000000000001</v>
      </c>
      <c r="HQ173">
        <f>+IF(HQ168+'Step 1-Farm Data'!$D$70&gt;=0,ROUND('Step 1-Farm Data'!$D$70+'simulations corn farm1'!HQ168,1),"")</f>
        <v>168.4</v>
      </c>
      <c r="HR173">
        <f>+IF(HR168+'Step 1-Farm Data'!$D$70&gt;=0,ROUND('Step 1-Farm Data'!$D$70+'simulations corn farm1'!HR168,1),"")</f>
        <v>160.19999999999999</v>
      </c>
      <c r="HS173">
        <f>+IF(HS168+'Step 1-Farm Data'!$D$70&gt;=0,ROUND('Step 1-Farm Data'!$D$70+'simulations corn farm1'!HS168,1),"")</f>
        <v>151.30000000000001</v>
      </c>
      <c r="HT173">
        <f>+IF(HT168+'Step 1-Farm Data'!$D$70&gt;=0,ROUND('Step 1-Farm Data'!$D$70+'simulations corn farm1'!HT168,1),"")</f>
        <v>161.19999999999999</v>
      </c>
      <c r="HU173">
        <f>+IF(HU168+'Step 1-Farm Data'!$D$70&gt;=0,ROUND('Step 1-Farm Data'!$D$70+'simulations corn farm1'!HU168,1),"")</f>
        <v>123</v>
      </c>
      <c r="HV173">
        <f>+IF(HV168+'Step 1-Farm Data'!$D$70&gt;=0,ROUND('Step 1-Farm Data'!$D$70+'simulations corn farm1'!HV168,1),"")</f>
        <v>145.6</v>
      </c>
      <c r="HW173">
        <f>+IF(HW168+'Step 1-Farm Data'!$D$70&gt;=0,ROUND('Step 1-Farm Data'!$D$70+'simulations corn farm1'!HW168,1),"")</f>
        <v>155.5</v>
      </c>
      <c r="HX173">
        <f>+IF(HX168+'Step 1-Farm Data'!$D$70&gt;=0,ROUND('Step 1-Farm Data'!$D$70+'simulations corn farm1'!HX168,1),"")</f>
        <v>126.5</v>
      </c>
      <c r="HY173">
        <f>+IF(HY168+'Step 1-Farm Data'!$D$70&gt;=0,ROUND('Step 1-Farm Data'!$D$70+'simulations corn farm1'!HY168,1),"")</f>
        <v>159.19999999999999</v>
      </c>
      <c r="HZ173">
        <f>+IF(HZ168+'Step 1-Farm Data'!$D$70&gt;=0,ROUND('Step 1-Farm Data'!$D$70+'simulations corn farm1'!HZ168,1),"")</f>
        <v>151.19999999999999</v>
      </c>
      <c r="IA173">
        <f>+IF(IA168+'Step 1-Farm Data'!$D$70&gt;=0,ROUND('Step 1-Farm Data'!$D$70+'simulations corn farm1'!IA168,1),"")</f>
        <v>166</v>
      </c>
      <c r="IB173">
        <f>+IF(IB168+'Step 1-Farm Data'!$D$70&gt;=0,ROUND('Step 1-Farm Data'!$D$70+'simulations corn farm1'!IB168,1),"")</f>
        <v>177</v>
      </c>
      <c r="IC173">
        <f>+IF(IC168+'Step 1-Farm Data'!$D$70&gt;=0,ROUND('Step 1-Farm Data'!$D$70+'simulations corn farm1'!IC168,1),"")</f>
        <v>135.5</v>
      </c>
      <c r="ID173">
        <f>+IF(ID168+'Step 1-Farm Data'!$D$70&gt;=0,ROUND('Step 1-Farm Data'!$D$70+'simulations corn farm1'!ID168,1),"")</f>
        <v>128.69999999999999</v>
      </c>
      <c r="IE173">
        <f>+IF(IE168+'Step 1-Farm Data'!$D$70&gt;=0,ROUND('Step 1-Farm Data'!$D$70+'simulations corn farm1'!IE168,1),"")</f>
        <v>151.30000000000001</v>
      </c>
      <c r="IF173">
        <f>+IF(IF168+'Step 1-Farm Data'!$D$70&gt;=0,ROUND('Step 1-Farm Data'!$D$70+'simulations corn farm1'!IF168,1),"")</f>
        <v>167.7</v>
      </c>
      <c r="IG173">
        <f>+IF(IG168+'Step 1-Farm Data'!$D$70&gt;=0,ROUND('Step 1-Farm Data'!$D$70+'simulations corn farm1'!IG168,1),"")</f>
        <v>152.9</v>
      </c>
      <c r="IH173">
        <f>+IF(IH168+'Step 1-Farm Data'!$D$70&gt;=0,ROUND('Step 1-Farm Data'!$D$70+'simulations corn farm1'!IH168,1),"")</f>
        <v>149.1</v>
      </c>
      <c r="II173">
        <f>+IF(II168+'Step 1-Farm Data'!$D$70&gt;=0,ROUND('Step 1-Farm Data'!$D$70+'simulations corn farm1'!II168,1),"")</f>
        <v>166</v>
      </c>
      <c r="IJ173">
        <f>+IF(IJ168+'Step 1-Farm Data'!$D$70&gt;=0,ROUND('Step 1-Farm Data'!$D$70+'simulations corn farm1'!IJ168,1),"")</f>
        <v>171.4</v>
      </c>
      <c r="IK173">
        <f>+IF(IK168+'Step 1-Farm Data'!$D$70&gt;=0,ROUND('Step 1-Farm Data'!$D$70+'simulations corn farm1'!IK168,1),"")</f>
        <v>145</v>
      </c>
      <c r="IL173">
        <f>+IF(IL168+'Step 1-Farm Data'!$D$70&gt;=0,ROUND('Step 1-Farm Data'!$D$70+'simulations corn farm1'!IL168,1),"")</f>
        <v>154.6</v>
      </c>
      <c r="IM173">
        <f>+IF(IM168+'Step 1-Farm Data'!$D$70&gt;=0,ROUND('Step 1-Farm Data'!$D$70+'simulations corn farm1'!IM168,1),"")</f>
        <v>135.5</v>
      </c>
      <c r="IN173">
        <f>+IF(IN168+'Step 1-Farm Data'!$D$70&gt;=0,ROUND('Step 1-Farm Data'!$D$70+'simulations corn farm1'!IN168,1),"")</f>
        <v>135.1</v>
      </c>
      <c r="IO173">
        <f>+IF(IO168+'Step 1-Farm Data'!$D$70&gt;=0,ROUND('Step 1-Farm Data'!$D$70+'simulations corn farm1'!IO168,1),"")</f>
        <v>130.69999999999999</v>
      </c>
      <c r="IP173">
        <f>+IF(IP168+'Step 1-Farm Data'!$D$70&gt;=0,ROUND('Step 1-Farm Data'!$D$70+'simulations corn farm1'!IP168,1),"")</f>
        <v>141.19999999999999</v>
      </c>
      <c r="IQ173">
        <f>+IF(IQ168+'Step 1-Farm Data'!$D$70&gt;=0,ROUND('Step 1-Farm Data'!$D$70+'simulations corn farm1'!IQ168,1),"")</f>
        <v>142</v>
      </c>
      <c r="IR173">
        <f>+IF(IR168+'Step 1-Farm Data'!$D$70&gt;=0,ROUND('Step 1-Farm Data'!$D$70+'simulations corn farm1'!IR168,1),"")</f>
        <v>142.6</v>
      </c>
      <c r="IS173">
        <f>+IF(IS168+'Step 1-Farm Data'!$D$70&gt;=0,ROUND('Step 1-Farm Data'!$D$70+'simulations corn farm1'!IS168,1),"")</f>
        <v>143.80000000000001</v>
      </c>
      <c r="IT173">
        <f>+IF(IT168+'Step 1-Farm Data'!$D$70&gt;=0,ROUND('Step 1-Farm Data'!$D$70+'simulations corn farm1'!IT168,1),"")</f>
        <v>133.19999999999999</v>
      </c>
      <c r="IU173">
        <f>+IF(IU168+'Step 1-Farm Data'!$D$70&gt;=0,ROUND('Step 1-Farm Data'!$D$70+'simulations corn farm1'!IU168,1),"")</f>
        <v>140</v>
      </c>
      <c r="IV173">
        <f>+IF(IV168+'Step 1-Farm Data'!$D$70&gt;=0,ROUND('Step 1-Farm Data'!$D$70+'simulations corn farm1'!IV168,1),"")</f>
        <v>132.19999999999999</v>
      </c>
      <c r="IW173">
        <f>+IF(IW168+'Step 1-Farm Data'!$D$70&gt;=0,ROUND('Step 1-Farm Data'!$D$70+'simulations corn farm1'!IW168,1),"")</f>
        <v>142.80000000000001</v>
      </c>
      <c r="IX173">
        <f>+IF(IX168+'Step 1-Farm Data'!$D$70&gt;=0,ROUND('Step 1-Farm Data'!$D$70+'simulations corn farm1'!IX168,1),"")</f>
        <v>131.80000000000001</v>
      </c>
      <c r="IY173">
        <f>+IF(IY168+'Step 1-Farm Data'!$D$70&gt;=0,ROUND('Step 1-Farm Data'!$D$70+'simulations corn farm1'!IY168,1),"")</f>
        <v>131.1</v>
      </c>
      <c r="IZ173">
        <f>+IF(IZ168+'Step 1-Farm Data'!$D$70&gt;=0,ROUND('Step 1-Farm Data'!$D$70+'simulations corn farm1'!IZ168,1),"")</f>
        <v>153.69999999999999</v>
      </c>
      <c r="JA173">
        <f>+IF(JA168+'Step 1-Farm Data'!$D$70&gt;=0,ROUND('Step 1-Farm Data'!$D$70+'simulations corn farm1'!JA168,1),"")</f>
        <v>135.4</v>
      </c>
      <c r="JB173">
        <f>+IF(JB168+'Step 1-Farm Data'!$D$70&gt;=0,ROUND('Step 1-Farm Data'!$D$70+'simulations corn farm1'!JB168,1),"")</f>
        <v>151.30000000000001</v>
      </c>
      <c r="JC173">
        <f>+IF(JC168+'Step 1-Farm Data'!$D$70&gt;=0,ROUND('Step 1-Farm Data'!$D$70+'simulations corn farm1'!JC168,1),"")</f>
        <v>152.80000000000001</v>
      </c>
      <c r="JD173">
        <f>+IF(JD168+'Step 1-Farm Data'!$D$70&gt;=0,ROUND('Step 1-Farm Data'!$D$70+'simulations corn farm1'!JD168,1),"")</f>
        <v>158.19999999999999</v>
      </c>
      <c r="JE173">
        <f>+IF(JE168+'Step 1-Farm Data'!$D$70&gt;=0,ROUND('Step 1-Farm Data'!$D$70+'simulations corn farm1'!JE168,1),"")</f>
        <v>164.8</v>
      </c>
      <c r="JF173">
        <f>+IF(JF168+'Step 1-Farm Data'!$D$70&gt;=0,ROUND('Step 1-Farm Data'!$D$70+'simulations corn farm1'!JF168,1),"")</f>
        <v>163.6</v>
      </c>
      <c r="JG173">
        <f>+IF(JG168+'Step 1-Farm Data'!$D$70&gt;=0,ROUND('Step 1-Farm Data'!$D$70+'simulations corn farm1'!JG168,1),"")</f>
        <v>147.6</v>
      </c>
      <c r="JH173">
        <f>+IF(JH168+'Step 1-Farm Data'!$D$70&gt;=0,ROUND('Step 1-Farm Data'!$D$70+'simulations corn farm1'!JH168,1),"")</f>
        <v>164.5</v>
      </c>
      <c r="JI173">
        <f>+IF(JI168+'Step 1-Farm Data'!$D$70&gt;=0,ROUND('Step 1-Farm Data'!$D$70+'simulations corn farm1'!JI168,1),"")</f>
        <v>143.6</v>
      </c>
      <c r="JJ173">
        <f>+IF(JJ168+'Step 1-Farm Data'!$D$70&gt;=0,ROUND('Step 1-Farm Data'!$D$70+'simulations corn farm1'!JJ168,1),"")</f>
        <v>145.4</v>
      </c>
      <c r="JK173">
        <f>+IF(JK168+'Step 1-Farm Data'!$D$70&gt;=0,ROUND('Step 1-Farm Data'!$D$70+'simulations corn farm1'!JK168,1),"")</f>
        <v>145.5</v>
      </c>
      <c r="JL173">
        <f>+IF(JL168+'Step 1-Farm Data'!$D$70&gt;=0,ROUND('Step 1-Farm Data'!$D$70+'simulations corn farm1'!JL168,1),"")</f>
        <v>162.1</v>
      </c>
      <c r="JM173">
        <f>+IF(JM168+'Step 1-Farm Data'!$D$70&gt;=0,ROUND('Step 1-Farm Data'!$D$70+'simulations corn farm1'!JM168,1),"")</f>
        <v>185.5</v>
      </c>
      <c r="JN173">
        <f>+IF(JN168+'Step 1-Farm Data'!$D$70&gt;=0,ROUND('Step 1-Farm Data'!$D$70+'simulations corn farm1'!JN168,1),"")</f>
        <v>149.69999999999999</v>
      </c>
      <c r="JO173">
        <f>+IF(JO168+'Step 1-Farm Data'!$D$70&gt;=0,ROUND('Step 1-Farm Data'!$D$70+'simulations corn farm1'!JO168,1),"")</f>
        <v>144.4</v>
      </c>
      <c r="JP173">
        <f>+IF(JP168+'Step 1-Farm Data'!$D$70&gt;=0,ROUND('Step 1-Farm Data'!$D$70+'simulations corn farm1'!JP168,1),"")</f>
        <v>145.19999999999999</v>
      </c>
      <c r="JQ173">
        <f>+IF(JQ168+'Step 1-Farm Data'!$D$70&gt;=0,ROUND('Step 1-Farm Data'!$D$70+'simulations corn farm1'!JQ168,1),"")</f>
        <v>134.1</v>
      </c>
      <c r="JR173">
        <f>+IF(JR168+'Step 1-Farm Data'!$D$70&gt;=0,ROUND('Step 1-Farm Data'!$D$70+'simulations corn farm1'!JR168,1),"")</f>
        <v>169</v>
      </c>
      <c r="JS173">
        <f>+IF(JS168+'Step 1-Farm Data'!$D$70&gt;=0,ROUND('Step 1-Farm Data'!$D$70+'simulations corn farm1'!JS168,1),"")</f>
        <v>139.69999999999999</v>
      </c>
      <c r="JT173">
        <f>+IF(JT168+'Step 1-Farm Data'!$D$70&gt;=0,ROUND('Step 1-Farm Data'!$D$70+'simulations corn farm1'!JT168,1),"")</f>
        <v>133.69999999999999</v>
      </c>
      <c r="JU173">
        <f>+IF(JU168+'Step 1-Farm Data'!$D$70&gt;=0,ROUND('Step 1-Farm Data'!$D$70+'simulations corn farm1'!JU168,1),"")</f>
        <v>144.6</v>
      </c>
      <c r="JV173">
        <f>+IF(JV168+'Step 1-Farm Data'!$D$70&gt;=0,ROUND('Step 1-Farm Data'!$D$70+'simulations corn farm1'!JV168,1),"")</f>
        <v>171.1</v>
      </c>
      <c r="JW173">
        <f>+IF(JW168+'Step 1-Farm Data'!$D$70&gt;=0,ROUND('Step 1-Farm Data'!$D$70+'simulations corn farm1'!JW168,1),"")</f>
        <v>149.9</v>
      </c>
      <c r="JX173">
        <f>+IF(JX168+'Step 1-Farm Data'!$D$70&gt;=0,ROUND('Step 1-Farm Data'!$D$70+'simulations corn farm1'!JX168,1),"")</f>
        <v>155.9</v>
      </c>
      <c r="JY173">
        <f>+IF(JY168+'Step 1-Farm Data'!$D$70&gt;=0,ROUND('Step 1-Farm Data'!$D$70+'simulations corn farm1'!JY168,1),"")</f>
        <v>153.80000000000001</v>
      </c>
      <c r="JZ173">
        <f>+IF(JZ168+'Step 1-Farm Data'!$D$70&gt;=0,ROUND('Step 1-Farm Data'!$D$70+'simulations corn farm1'!JZ168,1),"")</f>
        <v>123.2</v>
      </c>
      <c r="KA173">
        <f>+IF(KA168+'Step 1-Farm Data'!$D$70&gt;=0,ROUND('Step 1-Farm Data'!$D$70+'simulations corn farm1'!KA168,1),"")</f>
        <v>167.8</v>
      </c>
      <c r="KB173">
        <f>+IF(KB168+'Step 1-Farm Data'!$D$70&gt;=0,ROUND('Step 1-Farm Data'!$D$70+'simulations corn farm1'!KB168,1),"")</f>
        <v>137.6</v>
      </c>
      <c r="KC173">
        <f>+IF(KC168+'Step 1-Farm Data'!$D$70&gt;=0,ROUND('Step 1-Farm Data'!$D$70+'simulations corn farm1'!KC168,1),"")</f>
        <v>151.80000000000001</v>
      </c>
      <c r="KD173">
        <f>+IF(KD168+'Step 1-Farm Data'!$D$70&gt;=0,ROUND('Step 1-Farm Data'!$D$70+'simulations corn farm1'!KD168,1),"")</f>
        <v>134.9</v>
      </c>
      <c r="KE173">
        <f>+IF(KE168+'Step 1-Farm Data'!$D$70&gt;=0,ROUND('Step 1-Farm Data'!$D$70+'simulations corn farm1'!KE168,1),"")</f>
        <v>138.30000000000001</v>
      </c>
      <c r="KF173">
        <f>+IF(KF168+'Step 1-Farm Data'!$D$70&gt;=0,ROUND('Step 1-Farm Data'!$D$70+'simulations corn farm1'!KF168,1),"")</f>
        <v>155.9</v>
      </c>
      <c r="KG173">
        <f>+IF(KG168+'Step 1-Farm Data'!$D$70&gt;=0,ROUND('Step 1-Farm Data'!$D$70+'simulations corn farm1'!KG168,1),"")</f>
        <v>137.9</v>
      </c>
      <c r="KH173">
        <f>+IF(KH168+'Step 1-Farm Data'!$D$70&gt;=0,ROUND('Step 1-Farm Data'!$D$70+'simulations corn farm1'!KH168,1),"")</f>
        <v>142.4</v>
      </c>
      <c r="KI173">
        <f>+IF(KI168+'Step 1-Farm Data'!$D$70&gt;=0,ROUND('Step 1-Farm Data'!$D$70+'simulations corn farm1'!KI168,1),"")</f>
        <v>139.69999999999999</v>
      </c>
      <c r="KJ173">
        <f>+IF(KJ168+'Step 1-Farm Data'!$D$70&gt;=0,ROUND('Step 1-Farm Data'!$D$70+'simulations corn farm1'!KJ168,1),"")</f>
        <v>160.9</v>
      </c>
      <c r="KK173">
        <f>+IF(KK168+'Step 1-Farm Data'!$D$70&gt;=0,ROUND('Step 1-Farm Data'!$D$70+'simulations corn farm1'!KK168,1),"")</f>
        <v>140.9</v>
      </c>
      <c r="KL173">
        <f>+IF(KL168+'Step 1-Farm Data'!$D$70&gt;=0,ROUND('Step 1-Farm Data'!$D$70+'simulations corn farm1'!KL168,1),"")</f>
        <v>165.9</v>
      </c>
      <c r="KM173">
        <f>+IF(KM168+'Step 1-Farm Data'!$D$70&gt;=0,ROUND('Step 1-Farm Data'!$D$70+'simulations corn farm1'!KM168,1),"")</f>
        <v>152.80000000000001</v>
      </c>
      <c r="KN173">
        <f>+IF(KN168+'Step 1-Farm Data'!$D$70&gt;=0,ROUND('Step 1-Farm Data'!$D$70+'simulations corn farm1'!KN168,1),"")</f>
        <v>152.69999999999999</v>
      </c>
      <c r="KO173">
        <f>+IF(KO168+'Step 1-Farm Data'!$D$70&gt;=0,ROUND('Step 1-Farm Data'!$D$70+'simulations corn farm1'!KO168,1),"")</f>
        <v>121.4</v>
      </c>
      <c r="KP173">
        <f>+IF(KP168+'Step 1-Farm Data'!$D$70&gt;=0,ROUND('Step 1-Farm Data'!$D$70+'simulations corn farm1'!KP168,1),"")</f>
        <v>124.9</v>
      </c>
      <c r="KQ173">
        <f>+IF(KQ168+'Step 1-Farm Data'!$D$70&gt;=0,ROUND('Step 1-Farm Data'!$D$70+'simulations corn farm1'!KQ168,1),"")</f>
        <v>150.9</v>
      </c>
      <c r="KR173">
        <f>+IF(KR168+'Step 1-Farm Data'!$D$70&gt;=0,ROUND('Step 1-Farm Data'!$D$70+'simulations corn farm1'!KR168,1),"")</f>
        <v>167.2</v>
      </c>
      <c r="KS173">
        <f>+IF(KS168+'Step 1-Farm Data'!$D$70&gt;=0,ROUND('Step 1-Farm Data'!$D$70+'simulations corn farm1'!KS168,1),"")</f>
        <v>126.7</v>
      </c>
      <c r="KT173">
        <f>+IF(KT168+'Step 1-Farm Data'!$D$70&gt;=0,ROUND('Step 1-Farm Data'!$D$70+'simulations corn farm1'!KT168,1),"")</f>
        <v>138.69999999999999</v>
      </c>
      <c r="KU173">
        <f>+IF(KU168+'Step 1-Farm Data'!$D$70&gt;=0,ROUND('Step 1-Farm Data'!$D$70+'simulations corn farm1'!KU168,1),"")</f>
        <v>159.9</v>
      </c>
      <c r="KV173">
        <f>+IF(KV168+'Step 1-Farm Data'!$D$70&gt;=0,ROUND('Step 1-Farm Data'!$D$70+'simulations corn farm1'!KV168,1),"")</f>
        <v>114.2</v>
      </c>
      <c r="KW173">
        <f>+IF(KW168+'Step 1-Farm Data'!$D$70&gt;=0,ROUND('Step 1-Farm Data'!$D$70+'simulations corn farm1'!KW168,1),"")</f>
        <v>133.6</v>
      </c>
      <c r="KX173">
        <f>+IF(KX168+'Step 1-Farm Data'!$D$70&gt;=0,ROUND('Step 1-Farm Data'!$D$70+'simulations corn farm1'!KX168,1),"")</f>
        <v>141.9</v>
      </c>
      <c r="KY173">
        <f>+IF(KY168+'Step 1-Farm Data'!$D$70&gt;=0,ROUND('Step 1-Farm Data'!$D$70+'simulations corn farm1'!KY168,1),"")</f>
        <v>129.19999999999999</v>
      </c>
      <c r="KZ173">
        <f>+IF(KZ168+'Step 1-Farm Data'!$D$70&gt;=0,ROUND('Step 1-Farm Data'!$D$70+'simulations corn farm1'!KZ168,1),"")</f>
        <v>144.69999999999999</v>
      </c>
      <c r="LA173">
        <f>+IF(LA168+'Step 1-Farm Data'!$D$70&gt;=0,ROUND('Step 1-Farm Data'!$D$70+'simulations corn farm1'!LA168,1),"")</f>
        <v>139</v>
      </c>
      <c r="LB173">
        <f>+IF(LB168+'Step 1-Farm Data'!$D$70&gt;=0,ROUND('Step 1-Farm Data'!$D$70+'simulations corn farm1'!LB168,1),"")</f>
        <v>162.4</v>
      </c>
      <c r="LC173">
        <f>+IF(LC168+'Step 1-Farm Data'!$D$70&gt;=0,ROUND('Step 1-Farm Data'!$D$70+'simulations corn farm1'!LC168,1),"")</f>
        <v>149.30000000000001</v>
      </c>
      <c r="LD173">
        <f>+IF(LD168+'Step 1-Farm Data'!$D$70&gt;=0,ROUND('Step 1-Farm Data'!$D$70+'simulations corn farm1'!LD168,1),"")</f>
        <v>133.30000000000001</v>
      </c>
      <c r="LE173">
        <f>+IF(LE168+'Step 1-Farm Data'!$D$70&gt;=0,ROUND('Step 1-Farm Data'!$D$70+'simulations corn farm1'!LE168,1),"")</f>
        <v>148.9</v>
      </c>
      <c r="LF173">
        <f>+IF(LF168+'Step 1-Farm Data'!$D$70&gt;=0,ROUND('Step 1-Farm Data'!$D$70+'simulations corn farm1'!LF168,1),"")</f>
        <v>167.1</v>
      </c>
      <c r="LG173">
        <f>+IF(LG168+'Step 1-Farm Data'!$D$70&gt;=0,ROUND('Step 1-Farm Data'!$D$70+'simulations corn farm1'!LG168,1),"")</f>
        <v>142.80000000000001</v>
      </c>
      <c r="LH173">
        <f>+IF(LH168+'Step 1-Farm Data'!$D$70&gt;=0,ROUND('Step 1-Farm Data'!$D$70+'simulations corn farm1'!LH168,1),"")</f>
        <v>148.30000000000001</v>
      </c>
      <c r="LI173">
        <f>+IF(LI168+'Step 1-Farm Data'!$D$70&gt;=0,ROUND('Step 1-Farm Data'!$D$70+'simulations corn farm1'!LI168,1),"")</f>
        <v>151.80000000000001</v>
      </c>
      <c r="LJ173">
        <f>+IF(LJ168+'Step 1-Farm Data'!$D$70&gt;=0,ROUND('Step 1-Farm Data'!$D$70+'simulations corn farm1'!LJ168,1),"")</f>
        <v>149.69999999999999</v>
      </c>
      <c r="LK173">
        <f>+IF(LK168+'Step 1-Farm Data'!$D$70&gt;=0,ROUND('Step 1-Farm Data'!$D$70+'simulations corn farm1'!LK168,1),"")</f>
        <v>136.19999999999999</v>
      </c>
      <c r="LL173">
        <f>+IF(LL168+'Step 1-Farm Data'!$D$70&gt;=0,ROUND('Step 1-Farm Data'!$D$70+'simulations corn farm1'!LL168,1),"")</f>
        <v>150</v>
      </c>
      <c r="LM173">
        <f>+IF(LM168+'Step 1-Farm Data'!$D$70&gt;=0,ROUND('Step 1-Farm Data'!$D$70+'simulations corn farm1'!LM168,1),"")</f>
        <v>131.5</v>
      </c>
      <c r="LN173">
        <f>+IF(LN168+'Step 1-Farm Data'!$D$70&gt;=0,ROUND('Step 1-Farm Data'!$D$70+'simulations corn farm1'!LN168,1),"")</f>
        <v>121.9</v>
      </c>
      <c r="LO173">
        <f>+IF(LO168+'Step 1-Farm Data'!$D$70&gt;=0,ROUND('Step 1-Farm Data'!$D$70+'simulations corn farm1'!LO168,1),"")</f>
        <v>168.3</v>
      </c>
      <c r="LP173">
        <f>+IF(LP168+'Step 1-Farm Data'!$D$70&gt;=0,ROUND('Step 1-Farm Data'!$D$70+'simulations corn farm1'!LP168,1),"")</f>
        <v>155.6</v>
      </c>
      <c r="LQ173">
        <f>+IF(LQ168+'Step 1-Farm Data'!$D$70&gt;=0,ROUND('Step 1-Farm Data'!$D$70+'simulations corn farm1'!LQ168,1),"")</f>
        <v>157.19999999999999</v>
      </c>
      <c r="LR173">
        <f>+IF(LR168+'Step 1-Farm Data'!$D$70&gt;=0,ROUND('Step 1-Farm Data'!$D$70+'simulations corn farm1'!LR168,1),"")</f>
        <v>177.7</v>
      </c>
      <c r="LS173">
        <f>+IF(LS168+'Step 1-Farm Data'!$D$70&gt;=0,ROUND('Step 1-Farm Data'!$D$70+'simulations corn farm1'!LS168,1),"")</f>
        <v>140.5</v>
      </c>
      <c r="LT173">
        <f>+IF(LT168+'Step 1-Farm Data'!$D$70&gt;=0,ROUND('Step 1-Farm Data'!$D$70+'simulations corn farm1'!LT168,1),"")</f>
        <v>133.4</v>
      </c>
      <c r="LU173">
        <f>+IF(LU168+'Step 1-Farm Data'!$D$70&gt;=0,ROUND('Step 1-Farm Data'!$D$70+'simulations corn farm1'!LU168,1),"")</f>
        <v>156.5</v>
      </c>
      <c r="LV173">
        <f>+IF(LV168+'Step 1-Farm Data'!$D$70&gt;=0,ROUND('Step 1-Farm Data'!$D$70+'simulations corn farm1'!LV168,1),"")</f>
        <v>141.1</v>
      </c>
      <c r="LW173">
        <f>+IF(LW168+'Step 1-Farm Data'!$D$70&gt;=0,ROUND('Step 1-Farm Data'!$D$70+'simulations corn farm1'!LW168,1),"")</f>
        <v>146.6</v>
      </c>
      <c r="LX173">
        <f>+IF(LX168+'Step 1-Farm Data'!$D$70&gt;=0,ROUND('Step 1-Farm Data'!$D$70+'simulations corn farm1'!LX168,1),"")</f>
        <v>130.69999999999999</v>
      </c>
      <c r="LY173">
        <f>+IF(LY168+'Step 1-Farm Data'!$D$70&gt;=0,ROUND('Step 1-Farm Data'!$D$70+'simulations corn farm1'!LY168,1),"")</f>
        <v>116.6</v>
      </c>
      <c r="LZ173">
        <f>+IF(LZ168+'Step 1-Farm Data'!$D$70&gt;=0,ROUND('Step 1-Farm Data'!$D$70+'simulations corn farm1'!LZ168,1),"")</f>
        <v>162.6</v>
      </c>
      <c r="MA173">
        <f>+IF(MA168+'Step 1-Farm Data'!$D$70&gt;=0,ROUND('Step 1-Farm Data'!$D$70+'simulations corn farm1'!MA168,1),"")</f>
        <v>162.5</v>
      </c>
      <c r="MB173">
        <f>+IF(MB168+'Step 1-Farm Data'!$D$70&gt;=0,ROUND('Step 1-Farm Data'!$D$70+'simulations corn farm1'!MB168,1),"")</f>
        <v>164.5</v>
      </c>
      <c r="MC173">
        <f>+IF(MC168+'Step 1-Farm Data'!$D$70&gt;=0,ROUND('Step 1-Farm Data'!$D$70+'simulations corn farm1'!MC168,1),"")</f>
        <v>129.4</v>
      </c>
      <c r="MD173">
        <f>+IF(MD168+'Step 1-Farm Data'!$D$70&gt;=0,ROUND('Step 1-Farm Data'!$D$70+'simulations corn farm1'!MD168,1),"")</f>
        <v>140.1</v>
      </c>
      <c r="ME173">
        <f>+IF(ME168+'Step 1-Farm Data'!$D$70&gt;=0,ROUND('Step 1-Farm Data'!$D$70+'simulations corn farm1'!ME168,1),"")</f>
        <v>159.9</v>
      </c>
      <c r="MF173">
        <f>+IF(MF168+'Step 1-Farm Data'!$D$70&gt;=0,ROUND('Step 1-Farm Data'!$D$70+'simulations corn farm1'!MF168,1),"")</f>
        <v>182</v>
      </c>
      <c r="MG173">
        <f>+IF(MG168+'Step 1-Farm Data'!$D$70&gt;=0,ROUND('Step 1-Farm Data'!$D$70+'simulations corn farm1'!MG168,1),"")</f>
        <v>154.1</v>
      </c>
      <c r="MH173">
        <f>+IF(MH168+'Step 1-Farm Data'!$D$70&gt;=0,ROUND('Step 1-Farm Data'!$D$70+'simulations corn farm1'!MH168,1),"")</f>
        <v>139.6</v>
      </c>
      <c r="MI173">
        <f>+IF(MI168+'Step 1-Farm Data'!$D$70&gt;=0,ROUND('Step 1-Farm Data'!$D$70+'simulations corn farm1'!MI168,1),"")</f>
        <v>169</v>
      </c>
      <c r="MJ173">
        <f>+IF(MJ168+'Step 1-Farm Data'!$D$70&gt;=0,ROUND('Step 1-Farm Data'!$D$70+'simulations corn farm1'!MJ168,1),"")</f>
        <v>167.8</v>
      </c>
      <c r="MK173">
        <f>+IF(MK168+'Step 1-Farm Data'!$D$70&gt;=0,ROUND('Step 1-Farm Data'!$D$70+'simulations corn farm1'!MK168,1),"")</f>
        <v>176</v>
      </c>
      <c r="ML173">
        <f>+IF(ML168+'Step 1-Farm Data'!$D$70&gt;=0,ROUND('Step 1-Farm Data'!$D$70+'simulations corn farm1'!ML168,1),"")</f>
        <v>148.4</v>
      </c>
      <c r="MM173">
        <f>+IF(MM168+'Step 1-Farm Data'!$D$70&gt;=0,ROUND('Step 1-Farm Data'!$D$70+'simulations corn farm1'!MM168,1),"")</f>
        <v>138.5</v>
      </c>
      <c r="MN173">
        <f>+IF(MN168+'Step 1-Farm Data'!$D$70&gt;=0,ROUND('Step 1-Farm Data'!$D$70+'simulations corn farm1'!MN168,1),"")</f>
        <v>148.6</v>
      </c>
      <c r="MO173">
        <f>+IF(MO168+'Step 1-Farm Data'!$D$70&gt;=0,ROUND('Step 1-Farm Data'!$D$70+'simulations corn farm1'!MO168,1),"")</f>
        <v>143</v>
      </c>
      <c r="MP173">
        <f>+IF(MP168+'Step 1-Farm Data'!$D$70&gt;=0,ROUND('Step 1-Farm Data'!$D$70+'simulations corn farm1'!MP168,1),"")</f>
        <v>138.19999999999999</v>
      </c>
      <c r="MQ173">
        <f>+IF(MQ168+'Step 1-Farm Data'!$D$70&gt;=0,ROUND('Step 1-Farm Data'!$D$70+'simulations corn farm1'!MQ168,1),"")</f>
        <v>133.9</v>
      </c>
      <c r="MR173">
        <f>+IF(MR168+'Step 1-Farm Data'!$D$70&gt;=0,ROUND('Step 1-Farm Data'!$D$70+'simulations corn farm1'!MR168,1),"")</f>
        <v>150.9</v>
      </c>
      <c r="MS173">
        <f>+IF(MS168+'Step 1-Farm Data'!$D$70&gt;=0,ROUND('Step 1-Farm Data'!$D$70+'simulations corn farm1'!MS168,1),"")</f>
        <v>139.30000000000001</v>
      </c>
      <c r="MT173">
        <f>+IF(MT168+'Step 1-Farm Data'!$D$70&gt;=0,ROUND('Step 1-Farm Data'!$D$70+'simulations corn farm1'!MT168,1),"")</f>
        <v>145.4</v>
      </c>
      <c r="MU173">
        <f>+IF(MU168+'Step 1-Farm Data'!$D$70&gt;=0,ROUND('Step 1-Farm Data'!$D$70+'simulations corn farm1'!MU168,1),"")</f>
        <v>138.4</v>
      </c>
      <c r="MV173">
        <f>+IF(MV168+'Step 1-Farm Data'!$D$70&gt;=0,ROUND('Step 1-Farm Data'!$D$70+'simulations corn farm1'!MV168,1),"")</f>
        <v>164.8</v>
      </c>
      <c r="MW173">
        <f>+IF(MW168+'Step 1-Farm Data'!$D$70&gt;=0,ROUND('Step 1-Farm Data'!$D$70+'simulations corn farm1'!MW168,1),"")</f>
        <v>143.69999999999999</v>
      </c>
      <c r="MX173">
        <f>+IF(MX168+'Step 1-Farm Data'!$D$70&gt;=0,ROUND('Step 1-Farm Data'!$D$70+'simulations corn farm1'!MX168,1),"")</f>
        <v>172.9</v>
      </c>
      <c r="MY173">
        <f>+IF(MY168+'Step 1-Farm Data'!$D$70&gt;=0,ROUND('Step 1-Farm Data'!$D$70+'simulations corn farm1'!MY168,1),"")</f>
        <v>166.6</v>
      </c>
      <c r="MZ173">
        <f>+IF(MZ168+'Step 1-Farm Data'!$D$70&gt;=0,ROUND('Step 1-Farm Data'!$D$70+'simulations corn farm1'!MZ168,1),"")</f>
        <v>146.69999999999999</v>
      </c>
      <c r="NA173">
        <f>+IF(NA168+'Step 1-Farm Data'!$D$70&gt;=0,ROUND('Step 1-Farm Data'!$D$70+'simulations corn farm1'!NA168,1),"")</f>
        <v>155.6</v>
      </c>
      <c r="NB173">
        <f>+IF(NB168+'Step 1-Farm Data'!$D$70&gt;=0,ROUND('Step 1-Farm Data'!$D$70+'simulations corn farm1'!NB168,1),"")</f>
        <v>148.9</v>
      </c>
      <c r="NC173">
        <f>+IF(NC168+'Step 1-Farm Data'!$D$70&gt;=0,ROUND('Step 1-Farm Data'!$D$70+'simulations corn farm1'!NC168,1),"")</f>
        <v>122</v>
      </c>
      <c r="ND173">
        <f>+IF(ND168+'Step 1-Farm Data'!$D$70&gt;=0,ROUND('Step 1-Farm Data'!$D$70+'simulations corn farm1'!ND168,1),"")</f>
        <v>138.80000000000001</v>
      </c>
      <c r="NE173">
        <f>+IF(NE168+'Step 1-Farm Data'!$D$70&gt;=0,ROUND('Step 1-Farm Data'!$D$70+'simulations corn farm1'!NE168,1),"")</f>
        <v>162</v>
      </c>
      <c r="NF173">
        <f>+IF(NF168+'Step 1-Farm Data'!$D$70&gt;=0,ROUND('Step 1-Farm Data'!$D$70+'simulations corn farm1'!NF168,1),"")</f>
        <v>155.30000000000001</v>
      </c>
      <c r="NG173">
        <f>+IF(NG168+'Step 1-Farm Data'!$D$70&gt;=0,ROUND('Step 1-Farm Data'!$D$70+'simulations corn farm1'!NG168,1),"")</f>
        <v>145.9</v>
      </c>
      <c r="NH173">
        <f>+IF(NH168+'Step 1-Farm Data'!$D$70&gt;=0,ROUND('Step 1-Farm Data'!$D$70+'simulations corn farm1'!NH168,1),"")</f>
        <v>136.19999999999999</v>
      </c>
      <c r="NI173">
        <f>+IF(NI168+'Step 1-Farm Data'!$D$70&gt;=0,ROUND('Step 1-Farm Data'!$D$70+'simulations corn farm1'!NI168,1),"")</f>
        <v>155.6</v>
      </c>
      <c r="NJ173">
        <f>+IF(NJ168+'Step 1-Farm Data'!$D$70&gt;=0,ROUND('Step 1-Farm Data'!$D$70+'simulations corn farm1'!NJ168,1),"")</f>
        <v>166.8</v>
      </c>
      <c r="NK173">
        <f>+IF(NK168+'Step 1-Farm Data'!$D$70&gt;=0,ROUND('Step 1-Farm Data'!$D$70+'simulations corn farm1'!NK168,1),"")</f>
        <v>150</v>
      </c>
      <c r="NL173">
        <f>+IF(NL168+'Step 1-Farm Data'!$D$70&gt;=0,ROUND('Step 1-Farm Data'!$D$70+'simulations corn farm1'!NL168,1),"")</f>
        <v>158.5</v>
      </c>
      <c r="NM173">
        <f>+IF(NM168+'Step 1-Farm Data'!$D$70&gt;=0,ROUND('Step 1-Farm Data'!$D$70+'simulations corn farm1'!NM168,1),"")</f>
        <v>173.6</v>
      </c>
      <c r="NN173">
        <f>+IF(NN168+'Step 1-Farm Data'!$D$70&gt;=0,ROUND('Step 1-Farm Data'!$D$70+'simulations corn farm1'!NN168,1),"")</f>
        <v>160.5</v>
      </c>
      <c r="NO173">
        <f>+IF(NO168+'Step 1-Farm Data'!$D$70&gt;=0,ROUND('Step 1-Farm Data'!$D$70+'simulations corn farm1'!NO168,1),"")</f>
        <v>146.80000000000001</v>
      </c>
      <c r="NP173">
        <f>+IF(NP168+'Step 1-Farm Data'!$D$70&gt;=0,ROUND('Step 1-Farm Data'!$D$70+'simulations corn farm1'!NP168,1),"")</f>
        <v>137.4</v>
      </c>
      <c r="NQ173">
        <f>+IF(NQ168+'Step 1-Farm Data'!$D$70&gt;=0,ROUND('Step 1-Farm Data'!$D$70+'simulations corn farm1'!NQ168,1),"")</f>
        <v>148.6</v>
      </c>
      <c r="NR173">
        <f>+IF(NR168+'Step 1-Farm Data'!$D$70&gt;=0,ROUND('Step 1-Farm Data'!$D$70+'simulations corn farm1'!NR168,1),"")</f>
        <v>150</v>
      </c>
      <c r="NS173">
        <f>+IF(NS168+'Step 1-Farm Data'!$D$70&gt;=0,ROUND('Step 1-Farm Data'!$D$70+'simulations corn farm1'!NS168,1),"")</f>
        <v>160.69999999999999</v>
      </c>
      <c r="NT173">
        <f>+IF(NT168+'Step 1-Farm Data'!$D$70&gt;=0,ROUND('Step 1-Farm Data'!$D$70+'simulations corn farm1'!NT168,1),"")</f>
        <v>158.4</v>
      </c>
      <c r="NU173">
        <f>+IF(NU168+'Step 1-Farm Data'!$D$70&gt;=0,ROUND('Step 1-Farm Data'!$D$70+'simulations corn farm1'!NU168,1),"")</f>
        <v>160.6</v>
      </c>
      <c r="NV173">
        <f>+IF(NV168+'Step 1-Farm Data'!$D$70&gt;=0,ROUND('Step 1-Farm Data'!$D$70+'simulations corn farm1'!NV168,1),"")</f>
        <v>135.80000000000001</v>
      </c>
      <c r="NW173">
        <f>+IF(NW168+'Step 1-Farm Data'!$D$70&gt;=0,ROUND('Step 1-Farm Data'!$D$70+'simulations corn farm1'!NW168,1),"")</f>
        <v>163.6</v>
      </c>
      <c r="NX173">
        <f>+IF(NX168+'Step 1-Farm Data'!$D$70&gt;=0,ROUND('Step 1-Farm Data'!$D$70+'simulations corn farm1'!NX168,1),"")</f>
        <v>125.3</v>
      </c>
      <c r="NY173">
        <f>+IF(NY168+'Step 1-Farm Data'!$D$70&gt;=0,ROUND('Step 1-Farm Data'!$D$70+'simulations corn farm1'!NY168,1),"")</f>
        <v>130</v>
      </c>
      <c r="NZ173">
        <f>+IF(NZ168+'Step 1-Farm Data'!$D$70&gt;=0,ROUND('Step 1-Farm Data'!$D$70+'simulations corn farm1'!NZ168,1),"")</f>
        <v>146.6</v>
      </c>
      <c r="OA173">
        <f>+IF(OA168+'Step 1-Farm Data'!$D$70&gt;=0,ROUND('Step 1-Farm Data'!$D$70+'simulations corn farm1'!OA168,1),"")</f>
        <v>147.1</v>
      </c>
      <c r="OB173">
        <f>+IF(OB168+'Step 1-Farm Data'!$D$70&gt;=0,ROUND('Step 1-Farm Data'!$D$70+'simulations corn farm1'!OB168,1),"")</f>
        <v>159.30000000000001</v>
      </c>
      <c r="OC173">
        <f>+IF(OC168+'Step 1-Farm Data'!$D$70&gt;=0,ROUND('Step 1-Farm Data'!$D$70+'simulations corn farm1'!OC168,1),"")</f>
        <v>132.69999999999999</v>
      </c>
      <c r="OD173">
        <f>+IF(OD168+'Step 1-Farm Data'!$D$70&gt;=0,ROUND('Step 1-Farm Data'!$D$70+'simulations corn farm1'!OD168,1),"")</f>
        <v>149.69999999999999</v>
      </c>
      <c r="OE173">
        <f>+IF(OE168+'Step 1-Farm Data'!$D$70&gt;=0,ROUND('Step 1-Farm Data'!$D$70+'simulations corn farm1'!OE168,1),"")</f>
        <v>120.7</v>
      </c>
      <c r="OF173">
        <f>+IF(OF168+'Step 1-Farm Data'!$D$70&gt;=0,ROUND('Step 1-Farm Data'!$D$70+'simulations corn farm1'!OF168,1),"")</f>
        <v>131.5</v>
      </c>
      <c r="OG173">
        <f>+IF(OG168+'Step 1-Farm Data'!$D$70&gt;=0,ROUND('Step 1-Farm Data'!$D$70+'simulations corn farm1'!OG168,1),"")</f>
        <v>118.2</v>
      </c>
      <c r="OH173">
        <f>+IF(OH168+'Step 1-Farm Data'!$D$70&gt;=0,ROUND('Step 1-Farm Data'!$D$70+'simulations corn farm1'!OH168,1),"")</f>
        <v>145.1</v>
      </c>
      <c r="OI173">
        <f>+IF(OI168+'Step 1-Farm Data'!$D$70&gt;=0,ROUND('Step 1-Farm Data'!$D$70+'simulations corn farm1'!OI168,1),"")</f>
        <v>154.4</v>
      </c>
      <c r="OJ173">
        <f>+IF(OJ168+'Step 1-Farm Data'!$D$70&gt;=0,ROUND('Step 1-Farm Data'!$D$70+'simulations corn farm1'!OJ168,1),"")</f>
        <v>144.5</v>
      </c>
      <c r="OK173">
        <f>+IF(OK168+'Step 1-Farm Data'!$D$70&gt;=0,ROUND('Step 1-Farm Data'!$D$70+'simulations corn farm1'!OK168,1),"")</f>
        <v>141.69999999999999</v>
      </c>
      <c r="OL173">
        <f>+IF(OL168+'Step 1-Farm Data'!$D$70&gt;=0,ROUND('Step 1-Farm Data'!$D$70+'simulations corn farm1'!OL168,1),"")</f>
        <v>146.19999999999999</v>
      </c>
      <c r="OM173">
        <f>+IF(OM168+'Step 1-Farm Data'!$D$70&gt;=0,ROUND('Step 1-Farm Data'!$D$70+'simulations corn farm1'!OM168,1),"")</f>
        <v>136.9</v>
      </c>
      <c r="ON173">
        <f>+IF(ON168+'Step 1-Farm Data'!$D$70&gt;=0,ROUND('Step 1-Farm Data'!$D$70+'simulations corn farm1'!ON168,1),"")</f>
        <v>145</v>
      </c>
      <c r="OO173">
        <f>+IF(OO168+'Step 1-Farm Data'!$D$70&gt;=0,ROUND('Step 1-Farm Data'!$D$70+'simulations corn farm1'!OO168,1),"")</f>
        <v>142.9</v>
      </c>
      <c r="OP173">
        <f>+IF(OP168+'Step 1-Farm Data'!$D$70&gt;=0,ROUND('Step 1-Farm Data'!$D$70+'simulations corn farm1'!OP168,1),"")</f>
        <v>155.1</v>
      </c>
      <c r="OQ173">
        <f>+IF(OQ168+'Step 1-Farm Data'!$D$70&gt;=0,ROUND('Step 1-Farm Data'!$D$70+'simulations corn farm1'!OQ168,1),"")</f>
        <v>143.5</v>
      </c>
      <c r="OR173">
        <f>+IF(OR168+'Step 1-Farm Data'!$D$70&gt;=0,ROUND('Step 1-Farm Data'!$D$70+'simulations corn farm1'!OR168,1),"")</f>
        <v>130</v>
      </c>
      <c r="OS173">
        <f>+IF(OS168+'Step 1-Farm Data'!$D$70&gt;=0,ROUND('Step 1-Farm Data'!$D$70+'simulations corn farm1'!OS168,1),"")</f>
        <v>137.4</v>
      </c>
      <c r="OT173">
        <f>+IF(OT168+'Step 1-Farm Data'!$D$70&gt;=0,ROUND('Step 1-Farm Data'!$D$70+'simulations corn farm1'!OT168,1),"")</f>
        <v>177.9</v>
      </c>
      <c r="OU173">
        <f>+IF(OU168+'Step 1-Farm Data'!$D$70&gt;=0,ROUND('Step 1-Farm Data'!$D$70+'simulations corn farm1'!OU168,1),"")</f>
        <v>157.69999999999999</v>
      </c>
      <c r="OV173">
        <f>+IF(OV168+'Step 1-Farm Data'!$D$70&gt;=0,ROUND('Step 1-Farm Data'!$D$70+'simulations corn farm1'!OV168,1),"")</f>
        <v>145.1</v>
      </c>
      <c r="OW173">
        <f>+IF(OW168+'Step 1-Farm Data'!$D$70&gt;=0,ROUND('Step 1-Farm Data'!$D$70+'simulations corn farm1'!OW168,1),"")</f>
        <v>136.6</v>
      </c>
      <c r="OX173">
        <f>+IF(OX168+'Step 1-Farm Data'!$D$70&gt;=0,ROUND('Step 1-Farm Data'!$D$70+'simulations corn farm1'!OX168,1),"")</f>
        <v>146.1</v>
      </c>
      <c r="OY173">
        <f>+IF(OY168+'Step 1-Farm Data'!$D$70&gt;=0,ROUND('Step 1-Farm Data'!$D$70+'simulations corn farm1'!OY168,1),"")</f>
        <v>139.9</v>
      </c>
      <c r="OZ173">
        <f>+IF(OZ168+'Step 1-Farm Data'!$D$70&gt;=0,ROUND('Step 1-Farm Data'!$D$70+'simulations corn farm1'!OZ168,1),"")</f>
        <v>171.5</v>
      </c>
      <c r="PA173">
        <f>+IF(PA168+'Step 1-Farm Data'!$D$70&gt;=0,ROUND('Step 1-Farm Data'!$D$70+'simulations corn farm1'!PA168,1),"")</f>
        <v>139.19999999999999</v>
      </c>
      <c r="PB173">
        <f>+IF(PB168+'Step 1-Farm Data'!$D$70&gt;=0,ROUND('Step 1-Farm Data'!$D$70+'simulations corn farm1'!PB168,1),"")</f>
        <v>168.8</v>
      </c>
      <c r="PC173">
        <f>+IF(PC168+'Step 1-Farm Data'!$D$70&gt;=0,ROUND('Step 1-Farm Data'!$D$70+'simulations corn farm1'!PC168,1),"")</f>
        <v>142.4</v>
      </c>
      <c r="PD173">
        <f>+IF(PD168+'Step 1-Farm Data'!$D$70&gt;=0,ROUND('Step 1-Farm Data'!$D$70+'simulations corn farm1'!PD168,1),"")</f>
        <v>162.6</v>
      </c>
      <c r="PE173">
        <f>+IF(PE168+'Step 1-Farm Data'!$D$70&gt;=0,ROUND('Step 1-Farm Data'!$D$70+'simulations corn farm1'!PE168,1),"")</f>
        <v>129.5</v>
      </c>
      <c r="PF173">
        <f>+IF(PF168+'Step 1-Farm Data'!$D$70&gt;=0,ROUND('Step 1-Farm Data'!$D$70+'simulations corn farm1'!PF168,1),"")</f>
        <v>154.4</v>
      </c>
      <c r="PG173">
        <f>+IF(PG168+'Step 1-Farm Data'!$D$70&gt;=0,ROUND('Step 1-Farm Data'!$D$70+'simulations corn farm1'!PG168,1),"")</f>
        <v>114.7</v>
      </c>
      <c r="PH173">
        <f>+IF(PH168+'Step 1-Farm Data'!$D$70&gt;=0,ROUND('Step 1-Farm Data'!$D$70+'simulations corn farm1'!PH168,1),"")</f>
        <v>172.2</v>
      </c>
      <c r="PI173">
        <f>+IF(PI168+'Step 1-Farm Data'!$D$70&gt;=0,ROUND('Step 1-Farm Data'!$D$70+'simulations corn farm1'!PI168,1),"")</f>
        <v>148.6</v>
      </c>
      <c r="PJ173">
        <f>+IF(PJ168+'Step 1-Farm Data'!$D$70&gt;=0,ROUND('Step 1-Farm Data'!$D$70+'simulations corn farm1'!PJ168,1),"")</f>
        <v>164.2</v>
      </c>
      <c r="PK173">
        <f>+IF(PK168+'Step 1-Farm Data'!$D$70&gt;=0,ROUND('Step 1-Farm Data'!$D$70+'simulations corn farm1'!PK168,1),"")</f>
        <v>151</v>
      </c>
      <c r="PL173">
        <f>+IF(PL168+'Step 1-Farm Data'!$D$70&gt;=0,ROUND('Step 1-Farm Data'!$D$70+'simulations corn farm1'!PL168,1),"")</f>
        <v>172.1</v>
      </c>
      <c r="PM173">
        <f>+IF(PM168+'Step 1-Farm Data'!$D$70&gt;=0,ROUND('Step 1-Farm Data'!$D$70+'simulations corn farm1'!PM168,1),"")</f>
        <v>138</v>
      </c>
      <c r="PN173">
        <f>+IF(PN168+'Step 1-Farm Data'!$D$70&gt;=0,ROUND('Step 1-Farm Data'!$D$70+'simulations corn farm1'!PN168,1),"")</f>
        <v>149.19999999999999</v>
      </c>
      <c r="PO173">
        <f>+IF(PO168+'Step 1-Farm Data'!$D$70&gt;=0,ROUND('Step 1-Farm Data'!$D$70+'simulations corn farm1'!PO168,1),"")</f>
        <v>162.19999999999999</v>
      </c>
      <c r="PP173">
        <f>+IF(PP168+'Step 1-Farm Data'!$D$70&gt;=0,ROUND('Step 1-Farm Data'!$D$70+'simulations corn farm1'!PP168,1),"")</f>
        <v>156.1</v>
      </c>
      <c r="PQ173">
        <f>+IF(PQ168+'Step 1-Farm Data'!$D$70&gt;=0,ROUND('Step 1-Farm Data'!$D$70+'simulations corn farm1'!PQ168,1),"")</f>
        <v>142.80000000000001</v>
      </c>
      <c r="PR173">
        <f>+IF(PR168+'Step 1-Farm Data'!$D$70&gt;=0,ROUND('Step 1-Farm Data'!$D$70+'simulations corn farm1'!PR168,1),"")</f>
        <v>146.1</v>
      </c>
      <c r="PS173">
        <f>+IF(PS168+'Step 1-Farm Data'!$D$70&gt;=0,ROUND('Step 1-Farm Data'!$D$70+'simulations corn farm1'!PS168,1),"")</f>
        <v>155</v>
      </c>
      <c r="PT173">
        <f>+IF(PT168+'Step 1-Farm Data'!$D$70&gt;=0,ROUND('Step 1-Farm Data'!$D$70+'simulations corn farm1'!PT168,1),"")</f>
        <v>133.4</v>
      </c>
      <c r="PU173">
        <f>+IF(PU168+'Step 1-Farm Data'!$D$70&gt;=0,ROUND('Step 1-Farm Data'!$D$70+'simulations corn farm1'!PU168,1),"")</f>
        <v>154.1</v>
      </c>
      <c r="PV173">
        <f>+IF(PV168+'Step 1-Farm Data'!$D$70&gt;=0,ROUND('Step 1-Farm Data'!$D$70+'simulations corn farm1'!PV168,1),"")</f>
        <v>164.3</v>
      </c>
      <c r="PW173">
        <f>+IF(PW168+'Step 1-Farm Data'!$D$70&gt;=0,ROUND('Step 1-Farm Data'!$D$70+'simulations corn farm1'!PW168,1),"")</f>
        <v>169.8</v>
      </c>
      <c r="PX173">
        <f>+IF(PX168+'Step 1-Farm Data'!$D$70&gt;=0,ROUND('Step 1-Farm Data'!$D$70+'simulations corn farm1'!PX168,1),"")</f>
        <v>146.9</v>
      </c>
      <c r="PY173">
        <f>+IF(PY168+'Step 1-Farm Data'!$D$70&gt;=0,ROUND('Step 1-Farm Data'!$D$70+'simulations corn farm1'!PY168,1),"")</f>
        <v>152.6</v>
      </c>
      <c r="PZ173">
        <f>+IF(PZ168+'Step 1-Farm Data'!$D$70&gt;=0,ROUND('Step 1-Farm Data'!$D$70+'simulations corn farm1'!PZ168,1),"")</f>
        <v>184.8</v>
      </c>
      <c r="QA173">
        <f>+IF(QA168+'Step 1-Farm Data'!$D$70&gt;=0,ROUND('Step 1-Farm Data'!$D$70+'simulations corn farm1'!QA168,1),"")</f>
        <v>135.30000000000001</v>
      </c>
      <c r="QB173">
        <f>+IF(QB168+'Step 1-Farm Data'!$D$70&gt;=0,ROUND('Step 1-Farm Data'!$D$70+'simulations corn farm1'!QB168,1),"")</f>
        <v>132.9</v>
      </c>
      <c r="QC173">
        <f>+IF(QC168+'Step 1-Farm Data'!$D$70&gt;=0,ROUND('Step 1-Farm Data'!$D$70+'simulations corn farm1'!QC168,1),"")</f>
        <v>146.6</v>
      </c>
      <c r="QD173">
        <f>+IF(QD168+'Step 1-Farm Data'!$D$70&gt;=0,ROUND('Step 1-Farm Data'!$D$70+'simulations corn farm1'!QD168,1),"")</f>
        <v>159.69999999999999</v>
      </c>
      <c r="QE173">
        <f>+IF(QE168+'Step 1-Farm Data'!$D$70&gt;=0,ROUND('Step 1-Farm Data'!$D$70+'simulations corn farm1'!QE168,1),"")</f>
        <v>144.6</v>
      </c>
      <c r="QF173">
        <f>+IF(QF168+'Step 1-Farm Data'!$D$70&gt;=0,ROUND('Step 1-Farm Data'!$D$70+'simulations corn farm1'!QF168,1),"")</f>
        <v>129.1</v>
      </c>
      <c r="QG173">
        <f>+IF(QG168+'Step 1-Farm Data'!$D$70&gt;=0,ROUND('Step 1-Farm Data'!$D$70+'simulations corn farm1'!QG168,1),"")</f>
        <v>170</v>
      </c>
      <c r="QH173">
        <f>+IF(QH168+'Step 1-Farm Data'!$D$70&gt;=0,ROUND('Step 1-Farm Data'!$D$70+'simulations corn farm1'!QH168,1),"")</f>
        <v>166.8</v>
      </c>
      <c r="QI173">
        <f>+IF(QI168+'Step 1-Farm Data'!$D$70&gt;=0,ROUND('Step 1-Farm Data'!$D$70+'simulations corn farm1'!QI168,1),"")</f>
        <v>132.80000000000001</v>
      </c>
      <c r="QJ173">
        <f>+IF(QJ168+'Step 1-Farm Data'!$D$70&gt;=0,ROUND('Step 1-Farm Data'!$D$70+'simulations corn farm1'!QJ168,1),"")</f>
        <v>171.1</v>
      </c>
      <c r="QK173">
        <f>+IF(QK168+'Step 1-Farm Data'!$D$70&gt;=0,ROUND('Step 1-Farm Data'!$D$70+'simulations corn farm1'!QK168,1),"")</f>
        <v>146.9</v>
      </c>
      <c r="QL173">
        <f>+IF(QL168+'Step 1-Farm Data'!$D$70&gt;=0,ROUND('Step 1-Farm Data'!$D$70+'simulations corn farm1'!QL168,1),"")</f>
        <v>152.5</v>
      </c>
      <c r="QM173">
        <f>+IF(QM168+'Step 1-Farm Data'!$D$70&gt;=0,ROUND('Step 1-Farm Data'!$D$70+'simulations corn farm1'!QM168,1),"")</f>
        <v>160</v>
      </c>
      <c r="QN173">
        <f>+IF(QN168+'Step 1-Farm Data'!$D$70&gt;=0,ROUND('Step 1-Farm Data'!$D$70+'simulations corn farm1'!QN168,1),"")</f>
        <v>159</v>
      </c>
      <c r="QO173">
        <f>+IF(QO168+'Step 1-Farm Data'!$D$70&gt;=0,ROUND('Step 1-Farm Data'!$D$70+'simulations corn farm1'!QO168,1),"")</f>
        <v>146.6</v>
      </c>
      <c r="QP173">
        <f>+IF(QP168+'Step 1-Farm Data'!$D$70&gt;=0,ROUND('Step 1-Farm Data'!$D$70+'simulations corn farm1'!QP168,1),"")</f>
        <v>140.1</v>
      </c>
      <c r="QQ173">
        <f>+IF(QQ168+'Step 1-Farm Data'!$D$70&gt;=0,ROUND('Step 1-Farm Data'!$D$70+'simulations corn farm1'!QQ168,1),"")</f>
        <v>134.69999999999999</v>
      </c>
      <c r="QR173">
        <f>+IF(QR168+'Step 1-Farm Data'!$D$70&gt;=0,ROUND('Step 1-Farm Data'!$D$70+'simulations corn farm1'!QR168,1),"")</f>
        <v>155.4</v>
      </c>
      <c r="QS173">
        <f>+IF(QS168+'Step 1-Farm Data'!$D$70&gt;=0,ROUND('Step 1-Farm Data'!$D$70+'simulations corn farm1'!QS168,1),"")</f>
        <v>103.4</v>
      </c>
      <c r="QT173">
        <f>+IF(QT168+'Step 1-Farm Data'!$D$70&gt;=0,ROUND('Step 1-Farm Data'!$D$70+'simulations corn farm1'!QT168,1),"")</f>
        <v>145.19999999999999</v>
      </c>
      <c r="QU173">
        <f>+IF(QU168+'Step 1-Farm Data'!$D$70&gt;=0,ROUND('Step 1-Farm Data'!$D$70+'simulations corn farm1'!QU168,1),"")</f>
        <v>139.5</v>
      </c>
      <c r="QV173">
        <f>+IF(QV168+'Step 1-Farm Data'!$D$70&gt;=0,ROUND('Step 1-Farm Data'!$D$70+'simulations corn farm1'!QV168,1),"")</f>
        <v>155.80000000000001</v>
      </c>
      <c r="QW173">
        <f>+IF(QW168+'Step 1-Farm Data'!$D$70&gt;=0,ROUND('Step 1-Farm Data'!$D$70+'simulations corn farm1'!QW168,1),"")</f>
        <v>132.19999999999999</v>
      </c>
      <c r="QX173">
        <f>+IF(QX168+'Step 1-Farm Data'!$D$70&gt;=0,ROUND('Step 1-Farm Data'!$D$70+'simulations corn farm1'!QX168,1),"")</f>
        <v>148.19999999999999</v>
      </c>
      <c r="QY173">
        <f>+IF(QY168+'Step 1-Farm Data'!$D$70&gt;=0,ROUND('Step 1-Farm Data'!$D$70+'simulations corn farm1'!QY168,1),"")</f>
        <v>154.69999999999999</v>
      </c>
      <c r="QZ173">
        <f>+IF(QZ168+'Step 1-Farm Data'!$D$70&gt;=0,ROUND('Step 1-Farm Data'!$D$70+'simulations corn farm1'!QZ168,1),"")</f>
        <v>162.30000000000001</v>
      </c>
      <c r="RA173">
        <f>+IF(RA168+'Step 1-Farm Data'!$D$70&gt;=0,ROUND('Step 1-Farm Data'!$D$70+'simulations corn farm1'!RA168,1),"")</f>
        <v>118</v>
      </c>
      <c r="RB173">
        <f>+IF(RB168+'Step 1-Farm Data'!$D$70&gt;=0,ROUND('Step 1-Farm Data'!$D$70+'simulations corn farm1'!RB168,1),"")</f>
        <v>157.30000000000001</v>
      </c>
      <c r="RC173">
        <f>+IF(RC168+'Step 1-Farm Data'!$D$70&gt;=0,ROUND('Step 1-Farm Data'!$D$70+'simulations corn farm1'!RC168,1),"")</f>
        <v>168.5</v>
      </c>
      <c r="RD173">
        <f>+IF(RD168+'Step 1-Farm Data'!$D$70&gt;=0,ROUND('Step 1-Farm Data'!$D$70+'simulations corn farm1'!RD168,1),"")</f>
        <v>158.69999999999999</v>
      </c>
      <c r="RE173">
        <f>+IF(RE168+'Step 1-Farm Data'!$D$70&gt;=0,ROUND('Step 1-Farm Data'!$D$70+'simulations corn farm1'!RE168,1),"")</f>
        <v>136.4</v>
      </c>
      <c r="RF173">
        <f>+IF(RF168+'Step 1-Farm Data'!$D$70&gt;=0,ROUND('Step 1-Farm Data'!$D$70+'simulations corn farm1'!RF168,1),"")</f>
        <v>165.1</v>
      </c>
      <c r="RG173">
        <f>+IF(RG168+'Step 1-Farm Data'!$D$70&gt;=0,ROUND('Step 1-Farm Data'!$D$70+'simulations corn farm1'!RG168,1),"")</f>
        <v>127.2</v>
      </c>
      <c r="RH173">
        <f>+IF(RH168+'Step 1-Farm Data'!$D$70&gt;=0,ROUND('Step 1-Farm Data'!$D$70+'simulations corn farm1'!RH168,1),"")</f>
        <v>159.30000000000001</v>
      </c>
      <c r="RI173">
        <f>+IF(RI168+'Step 1-Farm Data'!$D$70&gt;=0,ROUND('Step 1-Farm Data'!$D$70+'simulations corn farm1'!RI168,1),"")</f>
        <v>134.5</v>
      </c>
      <c r="RJ173">
        <f>+IF(RJ168+'Step 1-Farm Data'!$D$70&gt;=0,ROUND('Step 1-Farm Data'!$D$70+'simulations corn farm1'!RJ168,1),"")</f>
        <v>159</v>
      </c>
      <c r="RK173">
        <f>+IF(RK168+'Step 1-Farm Data'!$D$70&gt;=0,ROUND('Step 1-Farm Data'!$D$70+'simulations corn farm1'!RK168,1),"")</f>
        <v>143.69999999999999</v>
      </c>
      <c r="RL173">
        <f>+IF(RL168+'Step 1-Farm Data'!$D$70&gt;=0,ROUND('Step 1-Farm Data'!$D$70+'simulations corn farm1'!RL168,1),"")</f>
        <v>159.5</v>
      </c>
      <c r="RM173">
        <f>+IF(RM168+'Step 1-Farm Data'!$D$70&gt;=0,ROUND('Step 1-Farm Data'!$D$70+'simulations corn farm1'!RM168,1),"")</f>
        <v>138.9</v>
      </c>
      <c r="RN173">
        <f>+IF(RN168+'Step 1-Farm Data'!$D$70&gt;=0,ROUND('Step 1-Farm Data'!$D$70+'simulations corn farm1'!RN168,1),"")</f>
        <v>156</v>
      </c>
      <c r="RO173">
        <f>+IF(RO168+'Step 1-Farm Data'!$D$70&gt;=0,ROUND('Step 1-Farm Data'!$D$70+'simulations corn farm1'!RO168,1),"")</f>
        <v>164.4</v>
      </c>
      <c r="RP173">
        <f>+IF(RP168+'Step 1-Farm Data'!$D$70&gt;=0,ROUND('Step 1-Farm Data'!$D$70+'simulations corn farm1'!RP168,1),"")</f>
        <v>172</v>
      </c>
      <c r="RQ173">
        <f>+IF(RQ168+'Step 1-Farm Data'!$D$70&gt;=0,ROUND('Step 1-Farm Data'!$D$70+'simulations corn farm1'!RQ168,1),"")</f>
        <v>175.1</v>
      </c>
      <c r="RR173">
        <f>+IF(RR168+'Step 1-Farm Data'!$D$70&gt;=0,ROUND('Step 1-Farm Data'!$D$70+'simulations corn farm1'!RR168,1),"")</f>
        <v>154.9</v>
      </c>
      <c r="RS173">
        <f>+IF(RS168+'Step 1-Farm Data'!$D$70&gt;=0,ROUND('Step 1-Farm Data'!$D$70+'simulations corn farm1'!RS168,1),"")</f>
        <v>147.5</v>
      </c>
      <c r="RT173">
        <f>+IF(RT168+'Step 1-Farm Data'!$D$70&gt;=0,ROUND('Step 1-Farm Data'!$D$70+'simulations corn farm1'!RT168,1),"")</f>
        <v>152</v>
      </c>
      <c r="RU173">
        <f>+IF(RU168+'Step 1-Farm Data'!$D$70&gt;=0,ROUND('Step 1-Farm Data'!$D$70+'simulations corn farm1'!RU168,1),"")</f>
        <v>151.1</v>
      </c>
      <c r="RV173">
        <f>+IF(RV168+'Step 1-Farm Data'!$D$70&gt;=0,ROUND('Step 1-Farm Data'!$D$70+'simulations corn farm1'!RV168,1),"")</f>
        <v>148.9</v>
      </c>
      <c r="RW173">
        <f>+IF(RW168+'Step 1-Farm Data'!$D$70&gt;=0,ROUND('Step 1-Farm Data'!$D$70+'simulations corn farm1'!RW168,1),"")</f>
        <v>139.9</v>
      </c>
      <c r="RX173">
        <f>+IF(RX168+'Step 1-Farm Data'!$D$70&gt;=0,ROUND('Step 1-Farm Data'!$D$70+'simulations corn farm1'!RX168,1),"")</f>
        <v>145</v>
      </c>
      <c r="RY173">
        <f>+IF(RY168+'Step 1-Farm Data'!$D$70&gt;=0,ROUND('Step 1-Farm Data'!$D$70+'simulations corn farm1'!RY168,1),"")</f>
        <v>146.1</v>
      </c>
      <c r="RZ173">
        <f>+IF(RZ168+'Step 1-Farm Data'!$D$70&gt;=0,ROUND('Step 1-Farm Data'!$D$70+'simulations corn farm1'!RZ168,1),"")</f>
        <v>164.4</v>
      </c>
      <c r="SA173">
        <f>+IF(SA168+'Step 1-Farm Data'!$D$70&gt;=0,ROUND('Step 1-Farm Data'!$D$70+'simulations corn farm1'!SA168,1),"")</f>
        <v>155.30000000000001</v>
      </c>
      <c r="SB173">
        <f>+IF(SB168+'Step 1-Farm Data'!$D$70&gt;=0,ROUND('Step 1-Farm Data'!$D$70+'simulations corn farm1'!SB168,1),"")</f>
        <v>157</v>
      </c>
      <c r="SC173">
        <f>+IF(SC168+'Step 1-Farm Data'!$D$70&gt;=0,ROUND('Step 1-Farm Data'!$D$70+'simulations corn farm1'!SC168,1),"")</f>
        <v>163.4</v>
      </c>
      <c r="SD173">
        <f>+IF(SD168+'Step 1-Farm Data'!$D$70&gt;=0,ROUND('Step 1-Farm Data'!$D$70+'simulations corn farm1'!SD168,1),"")</f>
        <v>118.7</v>
      </c>
      <c r="SE173">
        <f>+IF(SE168+'Step 1-Farm Data'!$D$70&gt;=0,ROUND('Step 1-Farm Data'!$D$70+'simulations corn farm1'!SE168,1),"")</f>
        <v>180.8</v>
      </c>
      <c r="SF173">
        <f>+IF(SF168+'Step 1-Farm Data'!$D$70&gt;=0,ROUND('Step 1-Farm Data'!$D$70+'simulations corn farm1'!SF168,1),"")</f>
        <v>158.4</v>
      </c>
      <c r="SG173">
        <f>+IF(SG168+'Step 1-Farm Data'!$D$70&gt;=0,ROUND('Step 1-Farm Data'!$D$70+'simulations corn farm1'!SG168,1),"")</f>
        <v>157.30000000000001</v>
      </c>
    </row>
    <row r="174" spans="1:501">
      <c r="A174">
        <f>+A170</f>
        <v>2016</v>
      </c>
    </row>
    <row r="175" spans="1:501">
      <c r="A175" t="s">
        <v>538</v>
      </c>
      <c r="B175">
        <f>+B158</f>
        <v>-2.3135726223699749</v>
      </c>
      <c r="C175">
        <f t="shared" ref="C175:BN175" si="169">+C158</f>
        <v>-0.41502858039166313</v>
      </c>
      <c r="D175">
        <f t="shared" si="169"/>
        <v>-0.92624304670607671</v>
      </c>
      <c r="E175">
        <f t="shared" si="169"/>
        <v>-2.6154157239943743</v>
      </c>
      <c r="F175">
        <f t="shared" si="169"/>
        <v>-0.84286511992104352</v>
      </c>
      <c r="G175">
        <f t="shared" si="169"/>
        <v>-1.1748397810151801</v>
      </c>
      <c r="H175">
        <f t="shared" si="169"/>
        <v>-0.12428472473402508</v>
      </c>
      <c r="I175">
        <f t="shared" si="169"/>
        <v>0.78782477430650033</v>
      </c>
      <c r="J175">
        <f t="shared" si="169"/>
        <v>0.36884785004076548</v>
      </c>
      <c r="K175">
        <f t="shared" si="169"/>
        <v>7.3542878453736193E-2</v>
      </c>
      <c r="L175">
        <f t="shared" si="169"/>
        <v>0.5375329692469677</v>
      </c>
      <c r="M175">
        <f t="shared" si="169"/>
        <v>1.0100984582095407</v>
      </c>
      <c r="N175">
        <f t="shared" si="169"/>
        <v>0.64244431996485218</v>
      </c>
      <c r="O175">
        <f t="shared" si="169"/>
        <v>0.72737748268991709</v>
      </c>
      <c r="P175">
        <f t="shared" si="169"/>
        <v>-8.453753252979368E-3</v>
      </c>
      <c r="Q175">
        <f t="shared" si="169"/>
        <v>-0.72987177190952934</v>
      </c>
      <c r="R175">
        <f t="shared" si="169"/>
        <v>-0.67686869442695752</v>
      </c>
      <c r="S175">
        <f t="shared" si="169"/>
        <v>0.27464011509437114</v>
      </c>
      <c r="T175">
        <f t="shared" si="169"/>
        <v>-1.142068413173547</v>
      </c>
      <c r="U175">
        <f t="shared" si="169"/>
        <v>-0.59072590374853462</v>
      </c>
      <c r="V175">
        <f t="shared" si="169"/>
        <v>-1.2198006515973248</v>
      </c>
      <c r="W175">
        <f t="shared" si="169"/>
        <v>-0.19675439943966921</v>
      </c>
      <c r="X175">
        <f t="shared" si="169"/>
        <v>1.3430189937935211</v>
      </c>
      <c r="Y175">
        <f t="shared" si="169"/>
        <v>-0.39261863093997817</v>
      </c>
      <c r="Z175">
        <f t="shared" si="169"/>
        <v>-0.58972318583982997</v>
      </c>
      <c r="AA175">
        <f t="shared" si="169"/>
        <v>-2.3214124666992575</v>
      </c>
      <c r="AB175">
        <f t="shared" si="169"/>
        <v>0.65130848270200659</v>
      </c>
      <c r="AC175">
        <f t="shared" si="169"/>
        <v>1.3284579836181365</v>
      </c>
      <c r="AD175">
        <f t="shared" si="169"/>
        <v>0.61799823924957309</v>
      </c>
      <c r="AE175">
        <f t="shared" si="169"/>
        <v>-0.48186393541982397</v>
      </c>
      <c r="AF175">
        <f t="shared" si="169"/>
        <v>-0.3597745035222033</v>
      </c>
      <c r="AG175">
        <f t="shared" si="169"/>
        <v>-1.0946041584247723</v>
      </c>
      <c r="AH175">
        <f t="shared" si="169"/>
        <v>-0.40155782699002884</v>
      </c>
      <c r="AI175">
        <f t="shared" si="169"/>
        <v>4.1052317101275548E-2</v>
      </c>
      <c r="AJ175">
        <f t="shared" si="169"/>
        <v>-0.83070517575833946</v>
      </c>
      <c r="AK175">
        <f t="shared" si="169"/>
        <v>1.2027521734125912</v>
      </c>
      <c r="AL175">
        <f t="shared" si="169"/>
        <v>0.59163653531868476</v>
      </c>
      <c r="AM175">
        <f t="shared" si="169"/>
        <v>0.13523958841688</v>
      </c>
      <c r="AN175">
        <f t="shared" si="169"/>
        <v>-0.53682697398471646</v>
      </c>
      <c r="AO175">
        <f t="shared" si="169"/>
        <v>-0.61781292970408686</v>
      </c>
      <c r="AP175">
        <f t="shared" si="169"/>
        <v>0.56837507145246491</v>
      </c>
      <c r="AQ175">
        <f t="shared" si="169"/>
        <v>0.25997223929152824</v>
      </c>
      <c r="AR175">
        <f t="shared" si="169"/>
        <v>-1.8670743884285912</v>
      </c>
      <c r="AS175">
        <f t="shared" si="169"/>
        <v>0.41369503378518857</v>
      </c>
      <c r="AT175">
        <f t="shared" si="169"/>
        <v>0.56074895837809891</v>
      </c>
      <c r="AU175">
        <f t="shared" si="169"/>
        <v>9.3118615041021258E-2</v>
      </c>
      <c r="AV175">
        <f t="shared" si="169"/>
        <v>-0.56388444136246108</v>
      </c>
      <c r="AW175">
        <f t="shared" si="169"/>
        <v>-0.29639295462402515</v>
      </c>
      <c r="AX175">
        <f t="shared" si="169"/>
        <v>-0.19425897335167974</v>
      </c>
      <c r="AY175">
        <f t="shared" si="169"/>
        <v>1.3498356565833092</v>
      </c>
      <c r="AZ175">
        <f t="shared" si="169"/>
        <v>0.72319835453527048</v>
      </c>
      <c r="BA175">
        <f t="shared" si="169"/>
        <v>1.0959979590552393</v>
      </c>
      <c r="BB175">
        <f t="shared" si="169"/>
        <v>-0.6459276846726425</v>
      </c>
      <c r="BC175">
        <f t="shared" si="169"/>
        <v>-2.8117028705310076E-2</v>
      </c>
      <c r="BD175">
        <f t="shared" si="169"/>
        <v>1.9117396732326597</v>
      </c>
      <c r="BE175">
        <f t="shared" si="169"/>
        <v>0.10041958375950344</v>
      </c>
      <c r="BF175">
        <f t="shared" si="169"/>
        <v>-2.7137139113619924</v>
      </c>
      <c r="BG175">
        <f t="shared" si="169"/>
        <v>1.0394546734460164</v>
      </c>
      <c r="BH175">
        <f t="shared" si="169"/>
        <v>0.61439095588866621</v>
      </c>
      <c r="BI175">
        <f t="shared" si="169"/>
        <v>-0.49955360736930743</v>
      </c>
      <c r="BJ175">
        <f t="shared" si="169"/>
        <v>1.3031876733293757</v>
      </c>
      <c r="BK175">
        <f t="shared" si="169"/>
        <v>-1.1838892532978207</v>
      </c>
      <c r="BL175">
        <f t="shared" si="169"/>
        <v>0.37918539419479202</v>
      </c>
      <c r="BM175">
        <f t="shared" si="169"/>
        <v>0.76640617407974787</v>
      </c>
      <c r="BN175">
        <f t="shared" si="169"/>
        <v>1.074222382158041</v>
      </c>
      <c r="BO175">
        <f t="shared" ref="BO175:DZ175" si="170">+BO158</f>
        <v>-0.48100559979502577</v>
      </c>
      <c r="BP175">
        <f t="shared" si="170"/>
        <v>-0.17146703612525016</v>
      </c>
      <c r="BQ175">
        <f t="shared" si="170"/>
        <v>-1.1600218385865446</v>
      </c>
      <c r="BR175">
        <f t="shared" si="170"/>
        <v>1.0145663509320002</v>
      </c>
      <c r="BS175">
        <f t="shared" si="170"/>
        <v>-0.23913798941066489</v>
      </c>
      <c r="BT175">
        <f t="shared" si="170"/>
        <v>-7.3542878453736193E-2</v>
      </c>
      <c r="BU175">
        <f t="shared" si="170"/>
        <v>0.88769184003467672</v>
      </c>
      <c r="BV175">
        <f t="shared" si="170"/>
        <v>-0.68593863034038804</v>
      </c>
      <c r="BW175">
        <f t="shared" si="170"/>
        <v>8.8278966359212063E-2</v>
      </c>
      <c r="BX175">
        <f t="shared" si="170"/>
        <v>0.1873263499874156</v>
      </c>
      <c r="BY175">
        <f t="shared" si="170"/>
        <v>3.5634730011224747</v>
      </c>
      <c r="BZ175">
        <f t="shared" si="170"/>
        <v>-0.7069979801599402</v>
      </c>
      <c r="CA175">
        <f t="shared" si="170"/>
        <v>2.8499016480054706E-2</v>
      </c>
      <c r="CB175">
        <f t="shared" si="170"/>
        <v>-0.54728161558159627</v>
      </c>
      <c r="CC175">
        <f t="shared" si="170"/>
        <v>1.0266717254125979</v>
      </c>
      <c r="CD175">
        <f t="shared" si="170"/>
        <v>1.2403370419633575</v>
      </c>
      <c r="CE175">
        <f t="shared" si="170"/>
        <v>-1.6614558262517676</v>
      </c>
      <c r="CF175">
        <f t="shared" si="170"/>
        <v>0.54417341743828729</v>
      </c>
      <c r="CG175">
        <f t="shared" si="170"/>
        <v>0.19628600966825616</v>
      </c>
      <c r="CH175">
        <f t="shared" si="170"/>
        <v>-1.1250517673033755</v>
      </c>
      <c r="CI175">
        <f t="shared" si="170"/>
        <v>0.8873530532582663</v>
      </c>
      <c r="CJ175">
        <f t="shared" si="170"/>
        <v>-1.2049622455378994</v>
      </c>
      <c r="CK175">
        <f t="shared" si="170"/>
        <v>4.9935806600842625E-2</v>
      </c>
      <c r="CL175">
        <f t="shared" si="170"/>
        <v>-0.73969204095192254</v>
      </c>
      <c r="CM175">
        <f t="shared" si="170"/>
        <v>0.83405893747112714</v>
      </c>
      <c r="CN175">
        <f t="shared" si="170"/>
        <v>-1.8399077816866338E-2</v>
      </c>
      <c r="CO175">
        <f t="shared" si="170"/>
        <v>1.5998921298887581</v>
      </c>
      <c r="CP175">
        <f t="shared" si="170"/>
        <v>2.4641667550895363</v>
      </c>
      <c r="CQ175">
        <f t="shared" si="170"/>
        <v>-1.5390878616017289</v>
      </c>
      <c r="CR175">
        <f t="shared" si="170"/>
        <v>-0.94664073913008906</v>
      </c>
      <c r="CS175">
        <f t="shared" si="170"/>
        <v>1.7970432963920757</v>
      </c>
      <c r="CT175">
        <f t="shared" si="170"/>
        <v>-0.64188043324975297</v>
      </c>
      <c r="CU175">
        <f t="shared" si="170"/>
        <v>-0.37163317756494507</v>
      </c>
      <c r="CV175">
        <f t="shared" si="170"/>
        <v>0.26179350243182853</v>
      </c>
      <c r="CW175">
        <f t="shared" si="170"/>
        <v>-0.61799823924957309</v>
      </c>
      <c r="CX175">
        <f t="shared" si="170"/>
        <v>1.3797352949040942</v>
      </c>
      <c r="CY175">
        <f t="shared" si="170"/>
        <v>0.44971898205403704</v>
      </c>
      <c r="CZ175">
        <f t="shared" si="170"/>
        <v>0.36050892049388494</v>
      </c>
      <c r="DA175">
        <f t="shared" si="170"/>
        <v>-2.6873385650105774</v>
      </c>
      <c r="DB175">
        <f t="shared" si="170"/>
        <v>-1.689159034867771</v>
      </c>
      <c r="DC175">
        <f t="shared" si="170"/>
        <v>-0.62207732298702467</v>
      </c>
      <c r="DD175">
        <f t="shared" si="170"/>
        <v>-0.71231170295504853</v>
      </c>
      <c r="DE175">
        <f t="shared" si="170"/>
        <v>0.11488509699120186</v>
      </c>
      <c r="DF175">
        <f t="shared" si="170"/>
        <v>-0.25609779186197557</v>
      </c>
      <c r="DG175">
        <f t="shared" si="170"/>
        <v>-1.1127485777251422</v>
      </c>
      <c r="DH175">
        <f t="shared" si="170"/>
        <v>1.8519858713261783</v>
      </c>
      <c r="DI175">
        <f t="shared" si="170"/>
        <v>-7.6688593253493309E-2</v>
      </c>
      <c r="DJ175">
        <f t="shared" si="170"/>
        <v>0.90541561803547665</v>
      </c>
      <c r="DK175">
        <f t="shared" si="170"/>
        <v>7.2238890425069258E-2</v>
      </c>
      <c r="DL175">
        <f t="shared" si="170"/>
        <v>-0.61503783399530221</v>
      </c>
      <c r="DM175">
        <f t="shared" si="170"/>
        <v>-3.2479192668688484E-2</v>
      </c>
      <c r="DN175">
        <f t="shared" si="170"/>
        <v>0.76743390309275128</v>
      </c>
      <c r="DO175">
        <f t="shared" si="170"/>
        <v>8.0755171438795514E-2</v>
      </c>
      <c r="DP175">
        <f t="shared" si="170"/>
        <v>0.9543327905703336</v>
      </c>
      <c r="DQ175">
        <f t="shared" si="170"/>
        <v>0.35528955777408555</v>
      </c>
      <c r="DR175">
        <f t="shared" si="170"/>
        <v>0.576485490455525</v>
      </c>
      <c r="DS175">
        <f t="shared" si="170"/>
        <v>-0.90795310825342312</v>
      </c>
      <c r="DT175">
        <f t="shared" si="170"/>
        <v>-2.3036773200146854</v>
      </c>
      <c r="DU175">
        <f t="shared" si="170"/>
        <v>4.2124383980990387E-2</v>
      </c>
      <c r="DV175">
        <f t="shared" si="170"/>
        <v>-0.58155137594440021</v>
      </c>
      <c r="DW175">
        <f t="shared" si="170"/>
        <v>-0.73848582360369619</v>
      </c>
      <c r="DX175">
        <f t="shared" si="170"/>
        <v>0.56684712035348639</v>
      </c>
      <c r="DY175">
        <f t="shared" si="170"/>
        <v>0.85261717686080374</v>
      </c>
      <c r="DZ175">
        <f t="shared" si="170"/>
        <v>-0.98555574368219823</v>
      </c>
      <c r="EA175">
        <f t="shared" ref="EA175:GL175" si="171">+EA158</f>
        <v>-1.7928277884493582</v>
      </c>
      <c r="EB175">
        <f t="shared" si="171"/>
        <v>0.28657495931838639</v>
      </c>
      <c r="EC175">
        <f t="shared" si="171"/>
        <v>1.3017597666475922</v>
      </c>
      <c r="ED175">
        <f t="shared" si="171"/>
        <v>0.50719449973257724</v>
      </c>
      <c r="EE175">
        <f t="shared" si="171"/>
        <v>0.35138100429321639</v>
      </c>
      <c r="EF175">
        <f t="shared" si="171"/>
        <v>-1.1385509424144402</v>
      </c>
      <c r="EG175">
        <f t="shared" si="171"/>
        <v>1.7362344806315377</v>
      </c>
      <c r="EH175">
        <f t="shared" si="171"/>
        <v>0.94198185252025723</v>
      </c>
      <c r="EI175">
        <f t="shared" si="171"/>
        <v>4.7102730604819953E-2</v>
      </c>
      <c r="EJ175">
        <f t="shared" si="171"/>
        <v>-1.3899125406169333</v>
      </c>
      <c r="EK175">
        <f t="shared" si="171"/>
        <v>-2.2189487935975194</v>
      </c>
      <c r="EL175">
        <f t="shared" si="171"/>
        <v>0.44988837544224225</v>
      </c>
      <c r="EM175">
        <f t="shared" si="171"/>
        <v>-1.1423617252148688</v>
      </c>
      <c r="EN175">
        <f t="shared" si="171"/>
        <v>-0.19005142348760273</v>
      </c>
      <c r="EO175">
        <f t="shared" si="171"/>
        <v>0.31579361348121893</v>
      </c>
      <c r="EP175">
        <f t="shared" si="171"/>
        <v>-0.63381776271853596</v>
      </c>
      <c r="EQ175">
        <f t="shared" si="171"/>
        <v>0.36950268622604199</v>
      </c>
      <c r="ER175">
        <f t="shared" si="171"/>
        <v>1.4494162314804271</v>
      </c>
      <c r="ES175">
        <f t="shared" si="171"/>
        <v>0.49323716666549444</v>
      </c>
      <c r="ET175">
        <f t="shared" si="171"/>
        <v>0.42413375922478735</v>
      </c>
      <c r="EU175">
        <f t="shared" si="171"/>
        <v>-1.4915895008016378</v>
      </c>
      <c r="EV175">
        <f t="shared" si="171"/>
        <v>-0.61448417909559794</v>
      </c>
      <c r="EW175">
        <f t="shared" si="171"/>
        <v>0.77154709288151935</v>
      </c>
      <c r="EX175">
        <f t="shared" si="171"/>
        <v>-1.1035604075004812</v>
      </c>
      <c r="EY175">
        <f t="shared" si="171"/>
        <v>-1.2025952855765354</v>
      </c>
      <c r="EZ175">
        <f t="shared" si="171"/>
        <v>-0.19566186892916448</v>
      </c>
      <c r="FA175">
        <f t="shared" si="171"/>
        <v>0.68826238930341788</v>
      </c>
      <c r="FB175">
        <f t="shared" si="171"/>
        <v>-0.11958377399423625</v>
      </c>
      <c r="FC175">
        <f t="shared" si="171"/>
        <v>2.2692256607115269</v>
      </c>
      <c r="FD175">
        <f t="shared" si="171"/>
        <v>0.56648786994628608</v>
      </c>
      <c r="FE175">
        <f t="shared" si="171"/>
        <v>1.5294062905013561</v>
      </c>
      <c r="FF175">
        <f t="shared" si="171"/>
        <v>-1.3887074601370841</v>
      </c>
      <c r="FG175">
        <f t="shared" si="171"/>
        <v>0.10395751814940013</v>
      </c>
      <c r="FH175">
        <f t="shared" si="171"/>
        <v>3.1330955607700162E-2</v>
      </c>
      <c r="FI175">
        <f t="shared" si="171"/>
        <v>0.36418441595742479</v>
      </c>
      <c r="FJ175">
        <f t="shared" si="171"/>
        <v>-0.40795157474349253</v>
      </c>
      <c r="FK175">
        <f t="shared" si="171"/>
        <v>1.0705502972996328</v>
      </c>
      <c r="FL175">
        <f t="shared" si="171"/>
        <v>1.3319800018507522</v>
      </c>
      <c r="FM175">
        <f t="shared" si="171"/>
        <v>-0.44921080188942142</v>
      </c>
      <c r="FN175">
        <f t="shared" si="171"/>
        <v>-0.80441850514034741</v>
      </c>
      <c r="FO175">
        <f t="shared" si="171"/>
        <v>0.81642269833537284</v>
      </c>
      <c r="FP175">
        <f t="shared" si="171"/>
        <v>-0.45989963837200776</v>
      </c>
      <c r="FQ175">
        <f t="shared" si="171"/>
        <v>-1.0416897566756234</v>
      </c>
      <c r="FR175">
        <f t="shared" si="171"/>
        <v>1.6815602066344582</v>
      </c>
      <c r="FS175">
        <f t="shared" si="171"/>
        <v>-3.4810909710358828E-3</v>
      </c>
      <c r="FT175">
        <f t="shared" si="171"/>
        <v>-0.17907950677908957</v>
      </c>
      <c r="FU175">
        <f t="shared" si="171"/>
        <v>-0.78023049354669638</v>
      </c>
      <c r="FV175">
        <f t="shared" si="171"/>
        <v>-0.8355755198863335</v>
      </c>
      <c r="FW175">
        <f t="shared" si="171"/>
        <v>-8.3134636952308938E-2</v>
      </c>
      <c r="FX175">
        <f t="shared" si="171"/>
        <v>-0.50068024393112864</v>
      </c>
      <c r="FY175">
        <f t="shared" si="171"/>
        <v>-0.48728452384239063</v>
      </c>
      <c r="FZ175">
        <f t="shared" si="171"/>
        <v>0.39559495235153008</v>
      </c>
      <c r="GA175">
        <f t="shared" si="171"/>
        <v>-1.169669303635601</v>
      </c>
      <c r="GB175">
        <f t="shared" si="171"/>
        <v>-0.71191607275977731</v>
      </c>
      <c r="GC175">
        <f t="shared" si="171"/>
        <v>-0.36606593312171753</v>
      </c>
      <c r="GD175">
        <f t="shared" si="171"/>
        <v>-1.6040303307818249</v>
      </c>
      <c r="GE175">
        <f t="shared" si="171"/>
        <v>-2.880597094190307E-2</v>
      </c>
      <c r="GF175">
        <f t="shared" si="171"/>
        <v>-2.0099651010241359</v>
      </c>
      <c r="GG175">
        <f t="shared" si="171"/>
        <v>-0.20252855392755009</v>
      </c>
      <c r="GH175">
        <f t="shared" si="171"/>
        <v>0.25870690478768665</v>
      </c>
      <c r="GI175">
        <f t="shared" si="171"/>
        <v>2.1296000340953469</v>
      </c>
      <c r="GJ175">
        <f t="shared" si="171"/>
        <v>-0.62346998674911447</v>
      </c>
      <c r="GK175">
        <f t="shared" si="171"/>
        <v>9.4040615294943564E-2</v>
      </c>
      <c r="GL175">
        <f t="shared" si="171"/>
        <v>-0.13469957593770232</v>
      </c>
      <c r="GM175">
        <f t="shared" ref="GM175:IX175" si="172">+GM158</f>
        <v>0.96573330665705726</v>
      </c>
      <c r="GN175">
        <f t="shared" si="172"/>
        <v>2.6816451281774789E-2</v>
      </c>
      <c r="GO175">
        <f t="shared" si="172"/>
        <v>-1.1311226444377098</v>
      </c>
      <c r="GP175">
        <f t="shared" si="172"/>
        <v>-0.17962292986339889</v>
      </c>
      <c r="GQ175">
        <f t="shared" si="172"/>
        <v>-0.92730033429688774</v>
      </c>
      <c r="GR175">
        <f t="shared" si="172"/>
        <v>0.30055161914788187</v>
      </c>
      <c r="GS175">
        <f t="shared" si="172"/>
        <v>-0.56119688451872207</v>
      </c>
      <c r="GT175">
        <f t="shared" si="172"/>
        <v>0.59273020269756671</v>
      </c>
      <c r="GU175">
        <f t="shared" si="172"/>
        <v>-0.32481239031767473</v>
      </c>
      <c r="GV175">
        <f t="shared" si="172"/>
        <v>-0.43445197661640123</v>
      </c>
      <c r="GW175">
        <f t="shared" si="172"/>
        <v>0.61245145843713544</v>
      </c>
      <c r="GX175">
        <f t="shared" si="172"/>
        <v>8.8432443590136245E-2</v>
      </c>
      <c r="GY175">
        <f t="shared" si="172"/>
        <v>9.0890353021677583E-2</v>
      </c>
      <c r="GZ175">
        <f t="shared" si="172"/>
        <v>-0.24299652068293653</v>
      </c>
      <c r="HA175">
        <f t="shared" si="172"/>
        <v>0.49125105761049781</v>
      </c>
      <c r="HB175">
        <f t="shared" si="172"/>
        <v>2.8422846298781224E-2</v>
      </c>
      <c r="HC175">
        <f t="shared" si="172"/>
        <v>1.0395865501777735</v>
      </c>
      <c r="HD175">
        <f t="shared" si="172"/>
        <v>-0.83676923168241046</v>
      </c>
      <c r="HE175">
        <f t="shared" si="172"/>
        <v>4.8404444896732457E-2</v>
      </c>
      <c r="HF175">
        <f t="shared" si="172"/>
        <v>-2.056494849966839</v>
      </c>
      <c r="HG175">
        <f t="shared" si="172"/>
        <v>0.45209048948890995</v>
      </c>
      <c r="HH175">
        <f t="shared" si="172"/>
        <v>-0.84658040577778593</v>
      </c>
      <c r="HI175">
        <f t="shared" si="172"/>
        <v>-0.47774506128916983</v>
      </c>
      <c r="HJ175">
        <f t="shared" si="172"/>
        <v>1.7066167856683023</v>
      </c>
      <c r="HK175">
        <f t="shared" si="172"/>
        <v>2.0116931409575045</v>
      </c>
      <c r="HL175">
        <f t="shared" si="172"/>
        <v>-0.64188043324975297</v>
      </c>
      <c r="HM175">
        <f t="shared" si="172"/>
        <v>-0.50667267714743502</v>
      </c>
      <c r="HN175">
        <f t="shared" si="172"/>
        <v>-0.74321633292129263</v>
      </c>
      <c r="HO175">
        <f t="shared" si="172"/>
        <v>-1.0662188287824392</v>
      </c>
      <c r="HP175">
        <f t="shared" si="172"/>
        <v>-1.165435605798848</v>
      </c>
      <c r="HQ175">
        <f t="shared" si="172"/>
        <v>-0.50128733164456207</v>
      </c>
      <c r="HR175">
        <f t="shared" si="172"/>
        <v>0.21558662410825491</v>
      </c>
      <c r="HS175">
        <f t="shared" si="172"/>
        <v>0.39998326428758446</v>
      </c>
      <c r="HT175">
        <f t="shared" si="172"/>
        <v>1.9088929548161104</v>
      </c>
      <c r="HU175">
        <f t="shared" si="172"/>
        <v>-1.749158400343731</v>
      </c>
      <c r="HV175">
        <f t="shared" si="172"/>
        <v>1.483954292780254</v>
      </c>
      <c r="HW175">
        <f t="shared" si="172"/>
        <v>0.57666511565912515</v>
      </c>
      <c r="HX175">
        <f t="shared" si="172"/>
        <v>0.11657903087325394</v>
      </c>
      <c r="HY175">
        <f t="shared" si="172"/>
        <v>0.13053181646682788</v>
      </c>
      <c r="HZ175">
        <f t="shared" si="172"/>
        <v>0.83416580309858546</v>
      </c>
      <c r="IA175">
        <f t="shared" si="172"/>
        <v>-0.45964497985551134</v>
      </c>
      <c r="IB175">
        <f t="shared" si="172"/>
        <v>0.35431185096967965</v>
      </c>
      <c r="IC175">
        <f t="shared" si="172"/>
        <v>0.1644843905523885</v>
      </c>
      <c r="ID175">
        <f t="shared" si="172"/>
        <v>-1.1711881597875617</v>
      </c>
      <c r="IE175">
        <f t="shared" si="172"/>
        <v>0.87057969722081907</v>
      </c>
      <c r="IF175">
        <f t="shared" si="172"/>
        <v>-0.17853608369478025</v>
      </c>
      <c r="IG175">
        <f t="shared" si="172"/>
        <v>-2.5733606889843941</v>
      </c>
      <c r="IH175">
        <f t="shared" si="172"/>
        <v>1.9852086552418768</v>
      </c>
      <c r="II175">
        <f t="shared" si="172"/>
        <v>-0.1744172095641261</v>
      </c>
      <c r="IJ175">
        <f t="shared" si="172"/>
        <v>0.12135615179431625</v>
      </c>
      <c r="IK175">
        <f t="shared" si="172"/>
        <v>-9.5610630523879081E-4</v>
      </c>
      <c r="IL175">
        <f t="shared" si="172"/>
        <v>-0.14721535990247503</v>
      </c>
      <c r="IM175">
        <f t="shared" si="172"/>
        <v>2.3994653020054102</v>
      </c>
      <c r="IN175">
        <f t="shared" si="172"/>
        <v>-0.61596210798597895</v>
      </c>
      <c r="IO175">
        <f t="shared" si="172"/>
        <v>-1.1056727089453489</v>
      </c>
      <c r="IP175">
        <f t="shared" si="172"/>
        <v>-0.75262732934788801</v>
      </c>
      <c r="IQ175">
        <f t="shared" si="172"/>
        <v>-1.7755428416421637</v>
      </c>
      <c r="IR175">
        <f t="shared" si="172"/>
        <v>0.65528638515388593</v>
      </c>
      <c r="IS175">
        <f t="shared" si="172"/>
        <v>-0.71211388785741292</v>
      </c>
      <c r="IT175">
        <f t="shared" si="172"/>
        <v>-0.71359409048454836</v>
      </c>
      <c r="IU175">
        <f t="shared" si="172"/>
        <v>0.45913338908576407</v>
      </c>
      <c r="IV175">
        <f t="shared" si="172"/>
        <v>0.49073378249886446</v>
      </c>
      <c r="IW175">
        <f t="shared" si="172"/>
        <v>-4.1588918975321576E-2</v>
      </c>
      <c r="IX175">
        <f t="shared" si="172"/>
        <v>0.6333493729471229</v>
      </c>
      <c r="IY175">
        <f t="shared" ref="IY175:LJ175" si="173">+IY158</f>
        <v>8.6665750131942332E-2</v>
      </c>
      <c r="IZ175">
        <f t="shared" si="173"/>
        <v>-0.21034338715253398</v>
      </c>
      <c r="JA175">
        <f t="shared" si="173"/>
        <v>-1.3865019354852848</v>
      </c>
      <c r="JB175">
        <f t="shared" si="173"/>
        <v>-0.73647697718115523</v>
      </c>
      <c r="JC175">
        <f t="shared" si="173"/>
        <v>1.2025952855765354</v>
      </c>
      <c r="JD175">
        <f t="shared" si="173"/>
        <v>0.35830566957884002</v>
      </c>
      <c r="JE175">
        <f t="shared" si="173"/>
        <v>-0.3508114332362311</v>
      </c>
      <c r="JF175">
        <f t="shared" si="173"/>
        <v>0.75039451985503547</v>
      </c>
      <c r="JG175">
        <f t="shared" si="173"/>
        <v>-2.6433326638652943E-2</v>
      </c>
      <c r="JH175">
        <f t="shared" si="173"/>
        <v>1.453586264688056</v>
      </c>
      <c r="JI175">
        <f t="shared" si="173"/>
        <v>-1.1818883649539202E-2</v>
      </c>
      <c r="JJ175">
        <f t="shared" si="173"/>
        <v>0.91107722255401313</v>
      </c>
      <c r="JK175">
        <f t="shared" si="173"/>
        <v>-0.97886413641390391</v>
      </c>
      <c r="JL175">
        <f t="shared" si="173"/>
        <v>-0.70631017479172442</v>
      </c>
      <c r="JM175">
        <f t="shared" si="173"/>
        <v>0.43428372009657323</v>
      </c>
      <c r="JN175">
        <f t="shared" si="173"/>
        <v>-0.56039084483927581</v>
      </c>
      <c r="JO175">
        <f t="shared" si="173"/>
        <v>0.3138643478450831</v>
      </c>
      <c r="JP175">
        <f t="shared" si="173"/>
        <v>-0.13107182894600555</v>
      </c>
      <c r="JQ175">
        <f t="shared" si="173"/>
        <v>-5.820993465022184E-2</v>
      </c>
      <c r="JR175">
        <f t="shared" si="173"/>
        <v>-2.673477865755558</v>
      </c>
      <c r="JS175">
        <f t="shared" si="173"/>
        <v>0.30127239369903691</v>
      </c>
      <c r="JT175">
        <f t="shared" si="173"/>
        <v>-0.75903926699538715</v>
      </c>
      <c r="JU175">
        <f t="shared" si="173"/>
        <v>0.91258471002220176</v>
      </c>
      <c r="JV175">
        <f t="shared" si="173"/>
        <v>-1.01086243375903</v>
      </c>
      <c r="JW175">
        <f t="shared" si="173"/>
        <v>1.3123644748702645</v>
      </c>
      <c r="JX175">
        <f t="shared" si="173"/>
        <v>-0.72160901254392229</v>
      </c>
      <c r="JY175">
        <f t="shared" si="173"/>
        <v>-1.4651232049800456</v>
      </c>
      <c r="JZ175">
        <f t="shared" si="173"/>
        <v>1.5640671335859224</v>
      </c>
      <c r="KA175">
        <f t="shared" si="173"/>
        <v>-1.4385659596882761</v>
      </c>
      <c r="KB175">
        <f t="shared" si="173"/>
        <v>-1.8948867364088073</v>
      </c>
      <c r="KC175">
        <f t="shared" si="173"/>
        <v>0.95132236310746521</v>
      </c>
      <c r="KD175">
        <f t="shared" si="173"/>
        <v>-1.7010643205139786</v>
      </c>
      <c r="KE175">
        <f t="shared" si="173"/>
        <v>0.76261585491010919</v>
      </c>
      <c r="KF175">
        <f t="shared" si="173"/>
        <v>5.5911186791490763E-2</v>
      </c>
      <c r="KG175">
        <f t="shared" si="173"/>
        <v>2.6154157239943743</v>
      </c>
      <c r="KH175">
        <f t="shared" si="173"/>
        <v>-1.1950623957091011</v>
      </c>
      <c r="KI175">
        <f t="shared" si="173"/>
        <v>-0.34455297281965613</v>
      </c>
      <c r="KJ175">
        <f t="shared" si="173"/>
        <v>3.8630787457805127E-3</v>
      </c>
      <c r="KK175">
        <f t="shared" si="173"/>
        <v>-1.5338628145400435E-2</v>
      </c>
      <c r="KL175">
        <f t="shared" si="173"/>
        <v>1.256007635674905</v>
      </c>
      <c r="KM175">
        <f t="shared" si="173"/>
        <v>-1.0322764865122736E-3</v>
      </c>
      <c r="KN175">
        <f t="shared" si="173"/>
        <v>-1.7674619812169112</v>
      </c>
      <c r="KO175">
        <f t="shared" si="173"/>
        <v>-0.27654664336296264</v>
      </c>
      <c r="KP175">
        <f t="shared" si="173"/>
        <v>-1.0608323464111891</v>
      </c>
      <c r="KQ175">
        <f t="shared" si="173"/>
        <v>0.62756384977546986</v>
      </c>
      <c r="KR175">
        <f t="shared" si="173"/>
        <v>-0.74422587204026058</v>
      </c>
      <c r="KS175">
        <f t="shared" si="173"/>
        <v>0.54932570492383093</v>
      </c>
      <c r="KT175">
        <f t="shared" si="173"/>
        <v>-1.7297134036198258</v>
      </c>
      <c r="KU175">
        <f t="shared" si="173"/>
        <v>0.32013872441893909</v>
      </c>
      <c r="KV175">
        <f t="shared" si="173"/>
        <v>-1.0141820894205011</v>
      </c>
      <c r="KW175">
        <f t="shared" si="173"/>
        <v>0.53885969464317895</v>
      </c>
      <c r="KX175">
        <f t="shared" si="173"/>
        <v>-0.84789462562184781</v>
      </c>
      <c r="KY175">
        <f t="shared" si="173"/>
        <v>-0.30383489502128214</v>
      </c>
      <c r="KZ175">
        <f t="shared" si="173"/>
        <v>-1.4038050721865147E-2</v>
      </c>
      <c r="LA175">
        <f t="shared" si="173"/>
        <v>1.3418912203633226</v>
      </c>
      <c r="LB175">
        <f t="shared" si="173"/>
        <v>1.5996192814782262</v>
      </c>
      <c r="LC175">
        <f t="shared" si="173"/>
        <v>0.24764858608250506</v>
      </c>
      <c r="LD175">
        <f t="shared" si="173"/>
        <v>0.39609176383237354</v>
      </c>
      <c r="LE175">
        <f t="shared" si="173"/>
        <v>0.5041522399551468</v>
      </c>
      <c r="LF175">
        <f t="shared" si="173"/>
        <v>-1.5835985323064961</v>
      </c>
      <c r="LG175">
        <f t="shared" si="173"/>
        <v>-1.2290274753468111</v>
      </c>
      <c r="LH175">
        <f t="shared" si="173"/>
        <v>1.1006113709299825</v>
      </c>
      <c r="LI175">
        <f t="shared" si="173"/>
        <v>0.36606593312171753</v>
      </c>
      <c r="LJ175">
        <f t="shared" si="173"/>
        <v>0.14729266695212573</v>
      </c>
      <c r="LK175">
        <f t="shared" ref="LK175:NV175" si="174">+LK158</f>
        <v>-7.170228855102323E-2</v>
      </c>
      <c r="LL175">
        <f t="shared" si="174"/>
        <v>-1.166040419775527</v>
      </c>
      <c r="LM175">
        <f t="shared" si="174"/>
        <v>0.12081727618351579</v>
      </c>
      <c r="LN175">
        <f t="shared" si="174"/>
        <v>0.77753611549269408</v>
      </c>
      <c r="LO175">
        <f t="shared" si="174"/>
        <v>-1.1537485988810658</v>
      </c>
      <c r="LP175">
        <f t="shared" si="174"/>
        <v>-0.27877263164555188</v>
      </c>
      <c r="LQ175">
        <f t="shared" si="174"/>
        <v>-0.67504174694477115</v>
      </c>
      <c r="LR175">
        <f t="shared" si="174"/>
        <v>-0.4807475306733977</v>
      </c>
      <c r="LS175">
        <f t="shared" si="174"/>
        <v>0.71181830207933672</v>
      </c>
      <c r="LT175">
        <f t="shared" si="174"/>
        <v>1.8912123778136447</v>
      </c>
      <c r="LU175">
        <f t="shared" si="174"/>
        <v>-1.0141820894205011</v>
      </c>
      <c r="LV175">
        <f t="shared" si="174"/>
        <v>-2.0845436665695161</v>
      </c>
      <c r="LW175">
        <f t="shared" si="174"/>
        <v>1.5016667020972818</v>
      </c>
      <c r="LX175">
        <f t="shared" si="174"/>
        <v>-0.14497345546260476</v>
      </c>
      <c r="LY175">
        <f t="shared" si="174"/>
        <v>0.49496520659886301</v>
      </c>
      <c r="LZ175">
        <f t="shared" si="174"/>
        <v>0.65055246523115784</v>
      </c>
      <c r="MA175">
        <f t="shared" si="174"/>
        <v>-0.21057871890661772</v>
      </c>
      <c r="MB175">
        <f t="shared" si="174"/>
        <v>-1.3929320630268194</v>
      </c>
      <c r="MC175">
        <f t="shared" si="174"/>
        <v>-7.6150854511070065E-2</v>
      </c>
      <c r="MD175">
        <f t="shared" si="174"/>
        <v>1.4228135114535689</v>
      </c>
      <c r="ME175">
        <f t="shared" si="174"/>
        <v>-0.28936597118445206</v>
      </c>
      <c r="MF175">
        <f t="shared" si="174"/>
        <v>-0.96378471425850876</v>
      </c>
      <c r="MG175">
        <f t="shared" si="174"/>
        <v>-5.5833879741840065E-2</v>
      </c>
      <c r="MH175">
        <f t="shared" si="174"/>
        <v>0.51827555580530316</v>
      </c>
      <c r="MI175">
        <f t="shared" si="174"/>
        <v>1.3689168554265052</v>
      </c>
      <c r="MJ175">
        <f t="shared" si="174"/>
        <v>-1.4370607459568419</v>
      </c>
      <c r="MK175">
        <f t="shared" si="174"/>
        <v>-2.0378320186864585</v>
      </c>
      <c r="ML175">
        <f t="shared" si="174"/>
        <v>0.54977135732769966</v>
      </c>
      <c r="MM175">
        <f t="shared" si="174"/>
        <v>0.96658823167672381</v>
      </c>
      <c r="MN175">
        <f t="shared" si="174"/>
        <v>0.1779915237420937</v>
      </c>
      <c r="MO175">
        <f t="shared" si="174"/>
        <v>0.68226427174522541</v>
      </c>
      <c r="MP175">
        <f t="shared" si="174"/>
        <v>-0.72160901254392229</v>
      </c>
      <c r="MQ175">
        <f t="shared" si="174"/>
        <v>-3.3244305086554959E-2</v>
      </c>
      <c r="MR175">
        <f t="shared" si="174"/>
        <v>-0.82445581028878223</v>
      </c>
      <c r="MS175">
        <f t="shared" si="174"/>
        <v>0.10418716556159779</v>
      </c>
      <c r="MT175">
        <f t="shared" si="174"/>
        <v>0.94712049758527428</v>
      </c>
      <c r="MU175">
        <f t="shared" si="174"/>
        <v>-0.22491349227493629</v>
      </c>
      <c r="MV175">
        <f t="shared" si="174"/>
        <v>-0.76805008575320244</v>
      </c>
      <c r="MW175">
        <f t="shared" si="174"/>
        <v>-8.2904989540111274E-2</v>
      </c>
      <c r="MX175">
        <f t="shared" si="174"/>
        <v>-1.3340240911929868</v>
      </c>
      <c r="MY175">
        <f t="shared" si="174"/>
        <v>-8.6513409769395366E-2</v>
      </c>
      <c r="MZ175">
        <f t="shared" si="174"/>
        <v>1.1591237125685439</v>
      </c>
      <c r="NA175">
        <f t="shared" si="174"/>
        <v>0.58790419643628411</v>
      </c>
      <c r="NB175">
        <f t="shared" si="174"/>
        <v>0.73477394835208543</v>
      </c>
      <c r="NC175">
        <f t="shared" si="174"/>
        <v>-0.11796601029345766</v>
      </c>
      <c r="ND175">
        <f t="shared" si="174"/>
        <v>0.21809228201163933</v>
      </c>
      <c r="NE175">
        <f t="shared" si="174"/>
        <v>0.53956682677380741</v>
      </c>
      <c r="NF175">
        <f t="shared" si="174"/>
        <v>0.83611894297064282</v>
      </c>
      <c r="NG175">
        <f t="shared" si="174"/>
        <v>0.69457883000723086</v>
      </c>
      <c r="NH175">
        <f t="shared" si="174"/>
        <v>0.82467067841207609</v>
      </c>
      <c r="NI175">
        <f t="shared" si="174"/>
        <v>-1.3571025192504749</v>
      </c>
      <c r="NJ175">
        <f t="shared" si="174"/>
        <v>-4.8250967665808275E-2</v>
      </c>
      <c r="NK175">
        <f t="shared" si="174"/>
        <v>-1.9792150851571932</v>
      </c>
      <c r="NL175">
        <f t="shared" si="174"/>
        <v>2.2225503926165402</v>
      </c>
      <c r="NM175">
        <f t="shared" si="174"/>
        <v>-1.156431608251296</v>
      </c>
      <c r="NN175">
        <f t="shared" si="174"/>
        <v>-0.18864966477849521</v>
      </c>
      <c r="NO175">
        <f t="shared" si="174"/>
        <v>-0.16192529983527493</v>
      </c>
      <c r="NP175">
        <f t="shared" si="174"/>
        <v>0.61623950387001969</v>
      </c>
      <c r="NQ175">
        <f t="shared" si="174"/>
        <v>-2.6085035642609</v>
      </c>
      <c r="NR175">
        <f t="shared" si="174"/>
        <v>-0.18172386262449436</v>
      </c>
      <c r="NS175">
        <f t="shared" si="174"/>
        <v>0.20206016415613703</v>
      </c>
      <c r="NT175">
        <f t="shared" si="174"/>
        <v>-0.91525635070865974</v>
      </c>
      <c r="NU175">
        <f t="shared" si="174"/>
        <v>4.4574335333891213E-2</v>
      </c>
      <c r="NV175">
        <f t="shared" si="174"/>
        <v>1.5316300050471909</v>
      </c>
      <c r="NW175">
        <f t="shared" ref="NW175:QH175" si="175">+NW158</f>
        <v>-6.5950871430686675E-2</v>
      </c>
      <c r="NX175">
        <f t="shared" si="175"/>
        <v>1.3857015801477246</v>
      </c>
      <c r="NY175">
        <f t="shared" si="175"/>
        <v>0.87080252342275344</v>
      </c>
      <c r="NZ175">
        <f t="shared" si="175"/>
        <v>-0.63428387875319459</v>
      </c>
      <c r="OA175">
        <f t="shared" si="175"/>
        <v>0.68991198531875852</v>
      </c>
      <c r="OB175">
        <f t="shared" si="175"/>
        <v>0.16665580915287137</v>
      </c>
      <c r="OC175">
        <f t="shared" si="175"/>
        <v>3.1714080250822008E-2</v>
      </c>
      <c r="OD175">
        <f t="shared" si="175"/>
        <v>-0.88984961621463299</v>
      </c>
      <c r="OE175">
        <f t="shared" si="175"/>
        <v>0.20706011127913371</v>
      </c>
      <c r="OF175">
        <f t="shared" si="175"/>
        <v>-1.5009618437034078</v>
      </c>
      <c r="OG175">
        <f t="shared" si="175"/>
        <v>-1.5941441233735532</v>
      </c>
      <c r="OH175">
        <f t="shared" si="175"/>
        <v>-1.133300884248456</v>
      </c>
      <c r="OI175">
        <f t="shared" si="175"/>
        <v>-0.61679429563810118</v>
      </c>
      <c r="OJ175">
        <f t="shared" si="175"/>
        <v>-2.0366132957860827</v>
      </c>
      <c r="OK175">
        <f t="shared" si="175"/>
        <v>-0.30415549190365709</v>
      </c>
      <c r="OL175">
        <f t="shared" si="175"/>
        <v>6.4953837863868102E-2</v>
      </c>
      <c r="OM175">
        <f t="shared" si="175"/>
        <v>-0.89269406089442782</v>
      </c>
      <c r="ON175">
        <f t="shared" si="175"/>
        <v>-2.0686820789705962</v>
      </c>
      <c r="OO175">
        <f t="shared" si="175"/>
        <v>1.3174485502531752</v>
      </c>
      <c r="OP175">
        <f t="shared" si="175"/>
        <v>0.20948391465935856</v>
      </c>
      <c r="OQ175">
        <f t="shared" si="175"/>
        <v>1.8001264834310859</v>
      </c>
      <c r="OR175">
        <f t="shared" si="175"/>
        <v>-0.38025405046937522</v>
      </c>
      <c r="OS175">
        <f t="shared" si="175"/>
        <v>2.0818697521463037</v>
      </c>
      <c r="OT175">
        <f t="shared" si="175"/>
        <v>-1.7026923160301521</v>
      </c>
      <c r="OU175">
        <f t="shared" si="175"/>
        <v>5.7597162594902329E-2</v>
      </c>
      <c r="OV175">
        <f t="shared" si="175"/>
        <v>-2.3580287233926356</v>
      </c>
      <c r="OW175">
        <f t="shared" si="175"/>
        <v>0.31844820114201866</v>
      </c>
      <c r="OX175">
        <f t="shared" si="175"/>
        <v>-1.0327812560717575</v>
      </c>
      <c r="OY175">
        <f t="shared" si="175"/>
        <v>1.8238279153592885</v>
      </c>
      <c r="OZ175">
        <f t="shared" si="175"/>
        <v>-0.30183286980900448</v>
      </c>
      <c r="PA175">
        <f t="shared" si="175"/>
        <v>0.95264567789854482</v>
      </c>
      <c r="PB175">
        <f t="shared" si="175"/>
        <v>-0.16843955563672353</v>
      </c>
      <c r="PC175">
        <f t="shared" si="175"/>
        <v>1.0996313903888222</v>
      </c>
      <c r="PD175">
        <f t="shared" si="175"/>
        <v>0.15232217265293002</v>
      </c>
      <c r="PE175">
        <f t="shared" si="175"/>
        <v>-0.80209474617731757</v>
      </c>
      <c r="PF175">
        <f t="shared" si="175"/>
        <v>-2.0270363165764138E-3</v>
      </c>
      <c r="PG175">
        <f t="shared" si="175"/>
        <v>1.8340097085456364</v>
      </c>
      <c r="PH175">
        <f t="shared" si="175"/>
        <v>0.3928664682462113</v>
      </c>
      <c r="PI175">
        <f t="shared" si="175"/>
        <v>-0.56621729527250864</v>
      </c>
      <c r="PJ175">
        <f t="shared" si="175"/>
        <v>-6.8250756157794967E-2</v>
      </c>
      <c r="PK175">
        <f t="shared" si="175"/>
        <v>1.0954408935504034</v>
      </c>
      <c r="PL175">
        <f t="shared" si="175"/>
        <v>-2.4837572709657252</v>
      </c>
      <c r="PM175">
        <f t="shared" si="175"/>
        <v>-1.0240842129860539</v>
      </c>
      <c r="PN175">
        <f t="shared" si="175"/>
        <v>-0.71310068960883655</v>
      </c>
      <c r="PO175">
        <f t="shared" si="175"/>
        <v>0.34885943023255095</v>
      </c>
      <c r="PP175">
        <f t="shared" si="175"/>
        <v>0.71537101575813722</v>
      </c>
      <c r="PQ175">
        <f t="shared" si="175"/>
        <v>1.1356314644217491</v>
      </c>
      <c r="PR175">
        <f t="shared" si="175"/>
        <v>-1.0512121662031859</v>
      </c>
      <c r="PS175">
        <f t="shared" si="175"/>
        <v>-1.9084200175711885</v>
      </c>
      <c r="PT175">
        <f t="shared" si="175"/>
        <v>0.34301137930015102</v>
      </c>
      <c r="PU175">
        <f t="shared" si="175"/>
        <v>-0.51006736612180248</v>
      </c>
      <c r="PV175">
        <f t="shared" si="175"/>
        <v>-0.39716724131722003</v>
      </c>
      <c r="PW175">
        <f t="shared" si="175"/>
        <v>-1.0027360985986888</v>
      </c>
      <c r="PX175">
        <f t="shared" si="175"/>
        <v>-0.47166622607619502</v>
      </c>
      <c r="PY175">
        <f t="shared" si="175"/>
        <v>0.5672063707606867</v>
      </c>
      <c r="PZ175">
        <f t="shared" si="175"/>
        <v>-0.30864498512528371</v>
      </c>
      <c r="QA175">
        <f t="shared" si="175"/>
        <v>-0.47004164116515312</v>
      </c>
      <c r="QB175">
        <f t="shared" si="175"/>
        <v>-0.11604015526245348</v>
      </c>
      <c r="QC175">
        <f t="shared" si="175"/>
        <v>1.2473037713789381</v>
      </c>
      <c r="QD175">
        <f t="shared" si="175"/>
        <v>-0.77010554377920926</v>
      </c>
      <c r="QE175">
        <f t="shared" si="175"/>
        <v>1.2125883586122654</v>
      </c>
      <c r="QF175">
        <f t="shared" si="175"/>
        <v>4.9399204726796597E-2</v>
      </c>
      <c r="QG175">
        <f t="shared" si="175"/>
        <v>-1.2261011761438567</v>
      </c>
      <c r="QH175">
        <f t="shared" si="175"/>
        <v>-0.25823283067438751</v>
      </c>
      <c r="QI175">
        <f t="shared" ref="QI175:SG175" si="176">+QI158</f>
        <v>1.1334464034007397</v>
      </c>
      <c r="QJ175">
        <f t="shared" si="176"/>
        <v>0.23646180125069804</v>
      </c>
      <c r="QK175">
        <f t="shared" si="176"/>
        <v>0.37425820664793719</v>
      </c>
      <c r="QL175">
        <f t="shared" si="176"/>
        <v>-0.36786559576285072</v>
      </c>
      <c r="QM175">
        <f t="shared" si="176"/>
        <v>-1.087391865439713</v>
      </c>
      <c r="QN175">
        <f t="shared" si="176"/>
        <v>-0.34487811717553996</v>
      </c>
      <c r="QO175">
        <f t="shared" si="176"/>
        <v>-0.78646962720085867</v>
      </c>
      <c r="QP175">
        <f t="shared" si="176"/>
        <v>0.59985723055433482</v>
      </c>
      <c r="QQ175">
        <f t="shared" si="176"/>
        <v>1.0065377864520997</v>
      </c>
      <c r="QR175">
        <f t="shared" si="176"/>
        <v>-0.47183675633277744</v>
      </c>
      <c r="QS175">
        <f t="shared" si="176"/>
        <v>-1.7324509826721624</v>
      </c>
      <c r="QT175">
        <f t="shared" si="176"/>
        <v>0.36631035982281901</v>
      </c>
      <c r="QU175">
        <f t="shared" si="176"/>
        <v>-1.3192720871302299</v>
      </c>
      <c r="QV175">
        <f t="shared" si="176"/>
        <v>-3.6995970731368288E-2</v>
      </c>
      <c r="QW175">
        <f t="shared" si="176"/>
        <v>1.1138854461023584</v>
      </c>
      <c r="QX175">
        <f t="shared" si="176"/>
        <v>0.80188328865915537</v>
      </c>
      <c r="QY175">
        <f t="shared" si="176"/>
        <v>-0.28832914722443093</v>
      </c>
      <c r="QZ175">
        <f t="shared" si="176"/>
        <v>0.45734964260191191</v>
      </c>
      <c r="RA175">
        <f t="shared" si="176"/>
        <v>0.50841322263295297</v>
      </c>
      <c r="RB175">
        <f t="shared" si="176"/>
        <v>-0.54905967772356234</v>
      </c>
      <c r="RC175">
        <f t="shared" si="176"/>
        <v>0.98804548542830162</v>
      </c>
      <c r="RD175">
        <f t="shared" si="176"/>
        <v>0.25104100132011808</v>
      </c>
      <c r="RE175">
        <f t="shared" si="176"/>
        <v>4.8787569539854303E-2</v>
      </c>
      <c r="RF175">
        <f t="shared" si="176"/>
        <v>-1.0013445717049763</v>
      </c>
      <c r="RG175">
        <f t="shared" si="176"/>
        <v>0.66928805608768016</v>
      </c>
      <c r="RH175">
        <f t="shared" si="176"/>
        <v>0.72369630288449116</v>
      </c>
      <c r="RI175">
        <f t="shared" si="176"/>
        <v>1.0562780516920611</v>
      </c>
      <c r="RJ175">
        <f t="shared" si="176"/>
        <v>-0.28840872801083606</v>
      </c>
      <c r="RK175">
        <f t="shared" si="176"/>
        <v>5.6064664022414945E-2</v>
      </c>
      <c r="RL175">
        <f t="shared" si="176"/>
        <v>0.24339101400983054</v>
      </c>
      <c r="RM175">
        <f t="shared" si="176"/>
        <v>-0.48849074119061697</v>
      </c>
      <c r="RN175">
        <f t="shared" si="176"/>
        <v>-0.21871983335586265</v>
      </c>
      <c r="RO175">
        <f t="shared" si="176"/>
        <v>-2.5668214220786467E-2</v>
      </c>
      <c r="RP175">
        <f t="shared" si="176"/>
        <v>0.33280684874625877</v>
      </c>
      <c r="RQ175">
        <f t="shared" si="176"/>
        <v>-1.7744332581060007</v>
      </c>
      <c r="RR175">
        <f t="shared" si="176"/>
        <v>-1.549165062897373</v>
      </c>
      <c r="RS175">
        <f t="shared" si="176"/>
        <v>0.36778374123969115</v>
      </c>
      <c r="RT175">
        <f t="shared" si="176"/>
        <v>-0.69545421865768731</v>
      </c>
      <c r="RU175">
        <f t="shared" si="176"/>
        <v>-0.62998765315569472</v>
      </c>
      <c r="RV175">
        <f t="shared" si="176"/>
        <v>0.32755565371189732</v>
      </c>
      <c r="RW175">
        <f t="shared" si="176"/>
        <v>0.97615156846586615</v>
      </c>
      <c r="RX175">
        <f t="shared" si="176"/>
        <v>0.77660615716013126</v>
      </c>
      <c r="RY175">
        <f t="shared" si="176"/>
        <v>0.77371396400849335</v>
      </c>
      <c r="RZ175">
        <f t="shared" si="176"/>
        <v>-0.53585381465381943</v>
      </c>
      <c r="SA175">
        <f t="shared" si="176"/>
        <v>-0.10364942681917455</v>
      </c>
      <c r="SB175">
        <f t="shared" si="176"/>
        <v>4.4038870328222401E-2</v>
      </c>
      <c r="SC175">
        <f t="shared" si="176"/>
        <v>0.21636992642015684</v>
      </c>
      <c r="SD175">
        <f t="shared" si="176"/>
        <v>-3.3551259548403323E-2</v>
      </c>
      <c r="SE175">
        <f t="shared" si="176"/>
        <v>-1.0530766303418204</v>
      </c>
      <c r="SF175">
        <f t="shared" si="176"/>
        <v>-0.4174466994300019</v>
      </c>
      <c r="SG175">
        <f t="shared" si="176"/>
        <v>4.021103450213559E-2</v>
      </c>
    </row>
    <row r="176" spans="1:501">
      <c r="A176" t="s">
        <v>551</v>
      </c>
      <c r="B176">
        <f>+B161</f>
        <v>-0.28840872801083606</v>
      </c>
      <c r="C176">
        <f t="shared" ref="C176:BN176" si="177">+C161</f>
        <v>-0.46560444388887845</v>
      </c>
      <c r="D176">
        <f t="shared" si="177"/>
        <v>-0.29991156225150917</v>
      </c>
      <c r="E176">
        <f t="shared" si="177"/>
        <v>-7.8299535744008608E-2</v>
      </c>
      <c r="F176">
        <f t="shared" si="177"/>
        <v>0.32126649784913752</v>
      </c>
      <c r="G176">
        <f t="shared" si="177"/>
        <v>0.29463535611284897</v>
      </c>
      <c r="H176">
        <f t="shared" si="177"/>
        <v>0.32868570087885018</v>
      </c>
      <c r="I176">
        <f t="shared" si="177"/>
        <v>0.48909441829891875</v>
      </c>
      <c r="J176">
        <f t="shared" si="177"/>
        <v>0.45921979108243249</v>
      </c>
      <c r="K176">
        <f t="shared" si="177"/>
        <v>-0.11311385605949908</v>
      </c>
      <c r="L176">
        <f t="shared" si="177"/>
        <v>-0.80748804975883104</v>
      </c>
      <c r="M176">
        <f t="shared" si="177"/>
        <v>-0.12443933883332647</v>
      </c>
      <c r="N176">
        <f t="shared" si="177"/>
        <v>-0.95953282652772032</v>
      </c>
      <c r="O176">
        <f t="shared" si="177"/>
        <v>-3.3244305086554959E-2</v>
      </c>
      <c r="P176">
        <f t="shared" si="177"/>
        <v>0.45166643758420832</v>
      </c>
      <c r="Q176">
        <f t="shared" si="177"/>
        <v>0.9434143066755496</v>
      </c>
      <c r="R176">
        <f t="shared" si="177"/>
        <v>-0.37114205042598769</v>
      </c>
      <c r="S176">
        <f t="shared" si="177"/>
        <v>-0.92812342700199224</v>
      </c>
      <c r="T176">
        <f t="shared" si="177"/>
        <v>0.5381525625125505</v>
      </c>
      <c r="U176">
        <f t="shared" si="177"/>
        <v>0.82220140029676259</v>
      </c>
      <c r="V176">
        <f t="shared" si="177"/>
        <v>-1.3435851542453747</v>
      </c>
      <c r="W176">
        <f t="shared" si="177"/>
        <v>0.87685407379467506</v>
      </c>
      <c r="X176">
        <f t="shared" si="177"/>
        <v>0.30207274903659709</v>
      </c>
      <c r="Y176">
        <f t="shared" si="177"/>
        <v>1.064061052602483</v>
      </c>
      <c r="Z176">
        <f t="shared" si="177"/>
        <v>-1.2201212484796997</v>
      </c>
      <c r="AA176">
        <f t="shared" si="177"/>
        <v>-1.4006445780978538</v>
      </c>
      <c r="AB176">
        <f t="shared" si="177"/>
        <v>-2.2189487935975194</v>
      </c>
      <c r="AC176">
        <f t="shared" si="177"/>
        <v>-2.0845436665695161</v>
      </c>
      <c r="AD176">
        <f t="shared" si="177"/>
        <v>-0.17488332559878472</v>
      </c>
      <c r="AE176">
        <f t="shared" si="177"/>
        <v>-0.17923525774676818</v>
      </c>
      <c r="AF176">
        <f t="shared" si="177"/>
        <v>0.21159507923584897</v>
      </c>
      <c r="AG176">
        <f t="shared" si="177"/>
        <v>5.7290208133053966E-2</v>
      </c>
      <c r="AH176">
        <f t="shared" si="177"/>
        <v>-1.342266386927804</v>
      </c>
      <c r="AI176">
        <f t="shared" si="177"/>
        <v>0.74928038884536363</v>
      </c>
      <c r="AJ176">
        <f t="shared" si="177"/>
        <v>0.37852714740438387</v>
      </c>
      <c r="AK176">
        <f t="shared" si="177"/>
        <v>-0.68555209509213455</v>
      </c>
      <c r="AL176">
        <f t="shared" si="177"/>
        <v>-1.3955605027149431</v>
      </c>
      <c r="AM176">
        <f t="shared" si="177"/>
        <v>0.8536062523489818</v>
      </c>
      <c r="AN176">
        <f t="shared" si="177"/>
        <v>-0.24528162612114102</v>
      </c>
      <c r="AO176">
        <f t="shared" si="177"/>
        <v>-0.93461494543589652</v>
      </c>
      <c r="AP176">
        <f t="shared" si="177"/>
        <v>0.54612655731034465</v>
      </c>
      <c r="AQ176">
        <f t="shared" si="177"/>
        <v>-3.7761083149234764E-2</v>
      </c>
      <c r="AR176">
        <f t="shared" si="177"/>
        <v>-0.10372673386882525</v>
      </c>
      <c r="AS176">
        <f t="shared" si="177"/>
        <v>1.0480289347469807</v>
      </c>
      <c r="AT176">
        <f t="shared" si="177"/>
        <v>-1.0012195161834825</v>
      </c>
      <c r="AU176">
        <f t="shared" si="177"/>
        <v>1.4964916772441939</v>
      </c>
      <c r="AV176">
        <f t="shared" si="177"/>
        <v>0.40587337934994139</v>
      </c>
      <c r="AW176">
        <f t="shared" si="177"/>
        <v>-0.77805452747270465</v>
      </c>
      <c r="AX176">
        <f t="shared" si="177"/>
        <v>0.23779989533068147</v>
      </c>
      <c r="AY176">
        <f t="shared" si="177"/>
        <v>-0.49652271627564915</v>
      </c>
      <c r="AZ176">
        <f t="shared" si="177"/>
        <v>0.62765707298240159</v>
      </c>
      <c r="BA176">
        <f t="shared" si="177"/>
        <v>0.61790615291101858</v>
      </c>
      <c r="BB176">
        <f t="shared" si="177"/>
        <v>2.092406248266343E-2</v>
      </c>
      <c r="BC176">
        <f t="shared" si="177"/>
        <v>1.3295675671542995</v>
      </c>
      <c r="BD176">
        <f t="shared" si="177"/>
        <v>0.97541260402067564</v>
      </c>
      <c r="BE176">
        <f t="shared" si="177"/>
        <v>-0.85074816524866037</v>
      </c>
      <c r="BF176">
        <f t="shared" si="177"/>
        <v>0.40761960917734541</v>
      </c>
      <c r="BG176">
        <f t="shared" si="177"/>
        <v>-1.4941497283871286</v>
      </c>
      <c r="BH176">
        <f t="shared" si="177"/>
        <v>-0.19355752556293737</v>
      </c>
      <c r="BI176">
        <f t="shared" si="177"/>
        <v>-0.86812406152603216</v>
      </c>
      <c r="BJ176">
        <f t="shared" si="177"/>
        <v>-0.41853354559862055</v>
      </c>
      <c r="BK176">
        <f t="shared" si="177"/>
        <v>-1.353268999082502</v>
      </c>
      <c r="BL176">
        <f t="shared" si="177"/>
        <v>0.29775264920317568</v>
      </c>
      <c r="BM176">
        <f t="shared" si="177"/>
        <v>9.0653884399216622E-3</v>
      </c>
      <c r="BN176">
        <f t="shared" si="177"/>
        <v>-0.58272917158319615</v>
      </c>
      <c r="BO176">
        <f t="shared" ref="BO176:DZ176" si="178">+BO161</f>
        <v>0.81621010394883342</v>
      </c>
      <c r="BP176">
        <f t="shared" si="178"/>
        <v>-5.5067630455596372E-2</v>
      </c>
      <c r="BQ176">
        <f t="shared" si="178"/>
        <v>-5.2234554459573701E-2</v>
      </c>
      <c r="BR176">
        <f t="shared" si="178"/>
        <v>1.8323680706089363</v>
      </c>
      <c r="BS176">
        <f t="shared" si="178"/>
        <v>1.2731970855384134</v>
      </c>
      <c r="BT176">
        <f t="shared" si="178"/>
        <v>-0.56460294217686169</v>
      </c>
      <c r="BU176">
        <f t="shared" si="178"/>
        <v>0.54213501243793871</v>
      </c>
      <c r="BV176">
        <f t="shared" si="178"/>
        <v>0.322636424243683</v>
      </c>
      <c r="BW176">
        <f t="shared" si="178"/>
        <v>1.0261555871693417</v>
      </c>
      <c r="BX176">
        <f t="shared" si="178"/>
        <v>-0.43159502638445701</v>
      </c>
      <c r="BY176">
        <f t="shared" si="178"/>
        <v>1.36114749693661</v>
      </c>
      <c r="BZ176">
        <f t="shared" si="178"/>
        <v>0.54390739023801871</v>
      </c>
      <c r="CA176">
        <f t="shared" si="178"/>
        <v>-0.6437608135456685</v>
      </c>
      <c r="CB176">
        <f t="shared" si="178"/>
        <v>-0.63166680774884298</v>
      </c>
      <c r="CC176">
        <f t="shared" si="178"/>
        <v>2.4673454390722327E-2</v>
      </c>
      <c r="CD176">
        <f t="shared" si="178"/>
        <v>-1.3207340998633299</v>
      </c>
      <c r="CE176">
        <f t="shared" si="178"/>
        <v>0.41277871787315235</v>
      </c>
      <c r="CF176">
        <f t="shared" si="178"/>
        <v>-1.7973889043787494E-3</v>
      </c>
      <c r="CG176">
        <f t="shared" si="178"/>
        <v>0.4273169906809926</v>
      </c>
      <c r="CH176">
        <f t="shared" si="178"/>
        <v>1.1110455488960724</v>
      </c>
      <c r="CI176">
        <f t="shared" si="178"/>
        <v>0.34950971894431859</v>
      </c>
      <c r="CJ176">
        <f t="shared" si="178"/>
        <v>0.73607679951237515</v>
      </c>
      <c r="CK176">
        <f t="shared" si="178"/>
        <v>-0.42103920350200497</v>
      </c>
      <c r="CL176">
        <f t="shared" si="178"/>
        <v>1.1319934856146574</v>
      </c>
      <c r="CM176">
        <f t="shared" si="178"/>
        <v>-1.353268999082502</v>
      </c>
      <c r="CN176">
        <f t="shared" si="178"/>
        <v>-0.55967461776162963</v>
      </c>
      <c r="CO176">
        <f t="shared" si="178"/>
        <v>-1.0414260032121092</v>
      </c>
      <c r="CP176">
        <f t="shared" si="178"/>
        <v>1.1746874406526331</v>
      </c>
      <c r="CQ176">
        <f t="shared" si="178"/>
        <v>0.56469161791028455</v>
      </c>
      <c r="CR176">
        <f t="shared" si="178"/>
        <v>0.26488123694434762</v>
      </c>
      <c r="CS176">
        <f t="shared" si="178"/>
        <v>8.5207148003973998E-2</v>
      </c>
      <c r="CT176">
        <f t="shared" si="178"/>
        <v>0.35121729524689727</v>
      </c>
      <c r="CU176">
        <f t="shared" si="178"/>
        <v>-0.2370916263316758</v>
      </c>
      <c r="CV176">
        <f t="shared" si="178"/>
        <v>0.40512645682611037</v>
      </c>
      <c r="CW176">
        <f t="shared" si="178"/>
        <v>-1.7612956071388908</v>
      </c>
      <c r="CX176">
        <f t="shared" si="178"/>
        <v>0.14829879546596203</v>
      </c>
      <c r="CY176">
        <f t="shared" si="178"/>
        <v>0.517575244884938</v>
      </c>
      <c r="CZ176">
        <f t="shared" si="178"/>
        <v>-1.5119030649657361</v>
      </c>
      <c r="DA176">
        <f t="shared" si="178"/>
        <v>-0.82703763837344013</v>
      </c>
      <c r="DB176">
        <f t="shared" si="178"/>
        <v>-0.32731350074755028</v>
      </c>
      <c r="DC176">
        <f t="shared" si="178"/>
        <v>1.4123679648037069</v>
      </c>
      <c r="DD176">
        <f t="shared" si="178"/>
        <v>-0.89098648459184915</v>
      </c>
      <c r="DE176">
        <f t="shared" si="178"/>
        <v>1.3959652278572321</v>
      </c>
      <c r="DF176">
        <f t="shared" si="178"/>
        <v>-6.4801497501321137E-2</v>
      </c>
      <c r="DG176">
        <f t="shared" si="178"/>
        <v>-0.703367959431489</v>
      </c>
      <c r="DH176">
        <f t="shared" si="178"/>
        <v>1.9716753740794957</v>
      </c>
      <c r="DI176">
        <f t="shared" si="178"/>
        <v>0.42346414375060704</v>
      </c>
      <c r="DJ176">
        <f t="shared" si="178"/>
        <v>-0.52792302085435949</v>
      </c>
      <c r="DK176">
        <f t="shared" si="178"/>
        <v>-0.81514144767425023</v>
      </c>
      <c r="DL176">
        <f t="shared" si="178"/>
        <v>-0.94604274636367336</v>
      </c>
      <c r="DM176">
        <f t="shared" si="178"/>
        <v>0.11604015526245348</v>
      </c>
      <c r="DN176">
        <f t="shared" si="178"/>
        <v>-0.10587996257527266</v>
      </c>
      <c r="DO176">
        <f t="shared" si="178"/>
        <v>2.5392728275619447</v>
      </c>
      <c r="DP176">
        <f t="shared" si="178"/>
        <v>1.0288772500643972</v>
      </c>
      <c r="DQ176">
        <f t="shared" si="178"/>
        <v>6.4648020270396955E-2</v>
      </c>
      <c r="DR176">
        <f t="shared" si="178"/>
        <v>1.6790500012575649</v>
      </c>
      <c r="DS176">
        <f t="shared" si="178"/>
        <v>1.9306207832414657</v>
      </c>
      <c r="DT176">
        <f t="shared" si="178"/>
        <v>1.0426128937979229</v>
      </c>
      <c r="DU176">
        <f t="shared" si="178"/>
        <v>0.67946757553727366</v>
      </c>
      <c r="DV176">
        <f t="shared" si="178"/>
        <v>-0.72887360147433355</v>
      </c>
      <c r="DW176">
        <f t="shared" si="178"/>
        <v>0.78012703852436971</v>
      </c>
      <c r="DX176">
        <f t="shared" si="178"/>
        <v>-0.9571112968842499</v>
      </c>
      <c r="DY176">
        <f t="shared" si="178"/>
        <v>-0.24276005206047557</v>
      </c>
      <c r="DZ176">
        <f t="shared" si="178"/>
        <v>-0.32473167266289238</v>
      </c>
      <c r="EA176">
        <f t="shared" ref="EA176:GL176" si="179">+EA161</f>
        <v>0.11696442925313022</v>
      </c>
      <c r="EB176">
        <f t="shared" si="179"/>
        <v>0.6743698577338364</v>
      </c>
      <c r="EC176">
        <f t="shared" si="179"/>
        <v>1.6945978131843731</v>
      </c>
      <c r="ED176">
        <f t="shared" si="179"/>
        <v>-0.96427129392395727</v>
      </c>
      <c r="EE176">
        <f t="shared" si="179"/>
        <v>-0.24567611944803502</v>
      </c>
      <c r="EF176">
        <f t="shared" si="179"/>
        <v>0.87460875874967314</v>
      </c>
      <c r="EG176">
        <f t="shared" si="179"/>
        <v>-0.67994960772921331</v>
      </c>
      <c r="EH176">
        <f t="shared" si="179"/>
        <v>-0.22201220417628065</v>
      </c>
      <c r="EI176">
        <f t="shared" si="179"/>
        <v>2.3225584300234914</v>
      </c>
      <c r="EJ176">
        <f t="shared" si="179"/>
        <v>-1.0193139132752549</v>
      </c>
      <c r="EK176">
        <f t="shared" si="179"/>
        <v>-0.49194113671546802</v>
      </c>
      <c r="EL176">
        <f t="shared" si="179"/>
        <v>-1.0266717254125979</v>
      </c>
      <c r="EM176">
        <f t="shared" si="179"/>
        <v>-1.6001649782992899</v>
      </c>
      <c r="EN176">
        <f t="shared" si="179"/>
        <v>0.14350462151924148</v>
      </c>
      <c r="EO176">
        <f t="shared" si="179"/>
        <v>-0.52651785154012032</v>
      </c>
      <c r="EP176">
        <f t="shared" si="179"/>
        <v>-0.8882602742232848</v>
      </c>
      <c r="EQ176">
        <f t="shared" si="179"/>
        <v>0.98580585472518578</v>
      </c>
      <c r="ER176">
        <f t="shared" si="179"/>
        <v>0.54923702919040807</v>
      </c>
      <c r="ES176">
        <f t="shared" si="179"/>
        <v>-4.8404444896732457E-2</v>
      </c>
      <c r="ET176">
        <f t="shared" si="179"/>
        <v>0.2695583134482149</v>
      </c>
      <c r="EU176">
        <f t="shared" si="179"/>
        <v>-0.28705358090519439</v>
      </c>
      <c r="EV176">
        <f t="shared" si="179"/>
        <v>0.77805452747270465</v>
      </c>
      <c r="EW176">
        <f t="shared" si="179"/>
        <v>0.44439275370677933</v>
      </c>
      <c r="EX176">
        <f t="shared" si="179"/>
        <v>0.35732682590605691</v>
      </c>
      <c r="EY176">
        <f t="shared" si="179"/>
        <v>-9.8498276202008128E-2</v>
      </c>
      <c r="EZ176">
        <f t="shared" si="179"/>
        <v>-1.0822941476362757</v>
      </c>
      <c r="FA176">
        <f t="shared" si="179"/>
        <v>-2.022225089604035</v>
      </c>
      <c r="FB176">
        <f t="shared" si="179"/>
        <v>0.26480165615794249</v>
      </c>
      <c r="FC176">
        <f t="shared" si="179"/>
        <v>-0.93284143076743931</v>
      </c>
      <c r="FD176">
        <f t="shared" si="179"/>
        <v>-0.78573975770268589</v>
      </c>
      <c r="FE176">
        <f t="shared" si="179"/>
        <v>0.15247678675223142</v>
      </c>
      <c r="FF176">
        <f t="shared" si="179"/>
        <v>-0.74331751420686487</v>
      </c>
      <c r="FG176">
        <f t="shared" si="179"/>
        <v>-1.620019247638993</v>
      </c>
      <c r="FH176">
        <f t="shared" si="179"/>
        <v>-1.270791472052224</v>
      </c>
      <c r="FI176">
        <f t="shared" si="179"/>
        <v>-0.22405060917662922</v>
      </c>
      <c r="FJ176">
        <f t="shared" si="179"/>
        <v>-1.1163092494825833</v>
      </c>
      <c r="FK176">
        <f t="shared" si="179"/>
        <v>0.3140257831546478</v>
      </c>
      <c r="FL176">
        <f t="shared" si="179"/>
        <v>1.1143129086121917</v>
      </c>
      <c r="FM176">
        <f t="shared" si="179"/>
        <v>-1.4450552043854259</v>
      </c>
      <c r="FN176">
        <f t="shared" si="179"/>
        <v>0.668235315970378</v>
      </c>
      <c r="FO176">
        <f t="shared" si="179"/>
        <v>-0.69136831370997243</v>
      </c>
      <c r="FP176">
        <f t="shared" si="179"/>
        <v>-1.0279700290993787</v>
      </c>
      <c r="FQ176">
        <f t="shared" si="179"/>
        <v>0.49712866712070536</v>
      </c>
      <c r="FR176">
        <f t="shared" si="179"/>
        <v>-9.0276444097980857E-2</v>
      </c>
      <c r="FS176">
        <f t="shared" si="179"/>
        <v>-0.56289877647941466</v>
      </c>
      <c r="FT176">
        <f t="shared" si="179"/>
        <v>-1.6152080206666142</v>
      </c>
      <c r="FU176">
        <f t="shared" si="179"/>
        <v>0.49652271627564915</v>
      </c>
      <c r="FV176">
        <f t="shared" si="179"/>
        <v>-0.623099367658142</v>
      </c>
      <c r="FW176">
        <f t="shared" si="179"/>
        <v>-0.40296754377777688</v>
      </c>
      <c r="FX176">
        <f t="shared" si="179"/>
        <v>1.0166172614844982</v>
      </c>
      <c r="FY176">
        <f t="shared" si="179"/>
        <v>0.61855416788603179</v>
      </c>
      <c r="FZ176">
        <f t="shared" si="179"/>
        <v>0.43335830923751928</v>
      </c>
      <c r="GA176">
        <f t="shared" si="179"/>
        <v>0.32183038456423674</v>
      </c>
      <c r="GB176">
        <f t="shared" si="179"/>
        <v>0.15139335118874442</v>
      </c>
      <c r="GC176">
        <f t="shared" si="179"/>
        <v>-0.41761495594982989</v>
      </c>
      <c r="GD176">
        <f t="shared" si="179"/>
        <v>-0.857799022924155</v>
      </c>
      <c r="GE176">
        <f t="shared" si="179"/>
        <v>-0.86156205725274049</v>
      </c>
      <c r="GF176">
        <f t="shared" si="179"/>
        <v>1.7414367903256789</v>
      </c>
      <c r="GG176">
        <f t="shared" si="179"/>
        <v>-1.0987923815264367</v>
      </c>
      <c r="GH176">
        <f t="shared" si="179"/>
        <v>-0.73047203841269948</v>
      </c>
      <c r="GI176">
        <f t="shared" si="179"/>
        <v>-0.90934008767362684</v>
      </c>
      <c r="GJ176">
        <f t="shared" si="179"/>
        <v>1.4795932656852528</v>
      </c>
      <c r="GK176">
        <f t="shared" si="179"/>
        <v>-1.246803549292963</v>
      </c>
      <c r="GL176">
        <f t="shared" si="179"/>
        <v>-5.2923496696166694E-2</v>
      </c>
      <c r="GM176">
        <f t="shared" ref="GM176:IX176" si="180">+GM161</f>
        <v>0.4396702024678234</v>
      </c>
      <c r="GN176">
        <f t="shared" si="180"/>
        <v>0.99618091553566046</v>
      </c>
      <c r="GO176">
        <f t="shared" si="180"/>
        <v>0.6730260793119669</v>
      </c>
      <c r="GP176">
        <f t="shared" si="180"/>
        <v>0.93236849352251738</v>
      </c>
      <c r="GQ176">
        <f t="shared" si="180"/>
        <v>-0.32303887564921752</v>
      </c>
      <c r="GR176">
        <f t="shared" si="180"/>
        <v>1.1330098459438886</v>
      </c>
      <c r="GS176">
        <f t="shared" si="180"/>
        <v>0.18600189832795877</v>
      </c>
      <c r="GT176">
        <f t="shared" si="180"/>
        <v>1.3456633496389259</v>
      </c>
      <c r="GU176">
        <f t="shared" si="180"/>
        <v>0.78012703852436971</v>
      </c>
      <c r="GV176">
        <f t="shared" si="180"/>
        <v>1.1642305253189988</v>
      </c>
      <c r="GW176">
        <f t="shared" si="180"/>
        <v>0.88113210949813947</v>
      </c>
      <c r="GX176">
        <f t="shared" si="180"/>
        <v>-0.98010104920831509</v>
      </c>
      <c r="GY176">
        <f t="shared" si="180"/>
        <v>1.4626652955485042</v>
      </c>
      <c r="GZ176">
        <f t="shared" si="180"/>
        <v>0.80759377851791214</v>
      </c>
      <c r="HA176">
        <f t="shared" si="180"/>
        <v>0.73167029768228531</v>
      </c>
      <c r="HB176">
        <f t="shared" si="180"/>
        <v>0.19262188288848847</v>
      </c>
      <c r="HC176">
        <f t="shared" si="180"/>
        <v>-0.19464891920506489</v>
      </c>
      <c r="HD176">
        <f t="shared" si="180"/>
        <v>-1.2808050087187439</v>
      </c>
      <c r="HE176">
        <f t="shared" si="180"/>
        <v>0.57955958254751749</v>
      </c>
      <c r="HF176">
        <f t="shared" si="180"/>
        <v>-1.8971968529513106</v>
      </c>
      <c r="HG176">
        <f t="shared" si="180"/>
        <v>1.4757188182557002</v>
      </c>
      <c r="HH176">
        <f t="shared" si="180"/>
        <v>-0.11242150321777444</v>
      </c>
      <c r="HI176">
        <f t="shared" si="180"/>
        <v>0.65965423345915042</v>
      </c>
      <c r="HJ176">
        <f t="shared" si="180"/>
        <v>-0.20612219486793038</v>
      </c>
      <c r="HK176">
        <f t="shared" si="180"/>
        <v>0.59601688917609863</v>
      </c>
      <c r="HL176">
        <f t="shared" si="180"/>
        <v>1.2728537512884941</v>
      </c>
      <c r="HM176">
        <f t="shared" si="180"/>
        <v>-0.18195578377344646</v>
      </c>
      <c r="HN176">
        <f t="shared" si="180"/>
        <v>-0.28641579774557613</v>
      </c>
      <c r="HO176">
        <f t="shared" si="180"/>
        <v>-1.1818883649539202E-2</v>
      </c>
      <c r="HP176">
        <f t="shared" si="180"/>
        <v>0.77154709288151935</v>
      </c>
      <c r="HQ176">
        <f t="shared" si="180"/>
        <v>0.84188286564312875</v>
      </c>
      <c r="HR176">
        <f t="shared" si="180"/>
        <v>1.4633360478910618</v>
      </c>
      <c r="HS176">
        <f t="shared" si="180"/>
        <v>-1.6449575923616067</v>
      </c>
      <c r="HT176">
        <f t="shared" si="180"/>
        <v>1.1448628356447443</v>
      </c>
      <c r="HU176">
        <f t="shared" si="180"/>
        <v>-8.3441591414157301E-2</v>
      </c>
      <c r="HV176">
        <f t="shared" si="180"/>
        <v>0.37672066355298739</v>
      </c>
      <c r="HW176">
        <f t="shared" si="180"/>
        <v>-1.4439729056903161</v>
      </c>
      <c r="HX176">
        <f t="shared" si="180"/>
        <v>0.62300614445121028</v>
      </c>
      <c r="HY176">
        <f t="shared" si="180"/>
        <v>-0.53868234317633323</v>
      </c>
      <c r="HZ176">
        <f t="shared" si="180"/>
        <v>1.7901629689731635</v>
      </c>
      <c r="IA176">
        <f t="shared" si="180"/>
        <v>0.26908310246653855</v>
      </c>
      <c r="IB176">
        <f t="shared" si="180"/>
        <v>0.87910393631318584</v>
      </c>
      <c r="IC176">
        <f t="shared" si="180"/>
        <v>0.21237838154775091</v>
      </c>
      <c r="ID176">
        <f t="shared" si="180"/>
        <v>-1.7970432963920757</v>
      </c>
      <c r="IE176">
        <f t="shared" si="180"/>
        <v>-0.31370404940389562</v>
      </c>
      <c r="IF176">
        <f t="shared" si="180"/>
        <v>-0.31531158128927927</v>
      </c>
      <c r="IG176">
        <f t="shared" si="180"/>
        <v>-1.1791235010605305</v>
      </c>
      <c r="IH176">
        <f t="shared" si="180"/>
        <v>0.48737092583905905</v>
      </c>
      <c r="II176">
        <f t="shared" si="180"/>
        <v>0.46952891352702864</v>
      </c>
      <c r="IJ176">
        <f t="shared" si="180"/>
        <v>0.74594254328985699</v>
      </c>
      <c r="IK176">
        <f t="shared" si="180"/>
        <v>-2.1157757146283984</v>
      </c>
      <c r="IL176">
        <f t="shared" si="180"/>
        <v>-1.2354007594694849</v>
      </c>
      <c r="IM176">
        <f t="shared" si="180"/>
        <v>1.4230272427084856</v>
      </c>
      <c r="IN176">
        <f t="shared" si="180"/>
        <v>-2.0545940060401335</v>
      </c>
      <c r="IO176">
        <f t="shared" si="180"/>
        <v>0.73647697718115523</v>
      </c>
      <c r="IP176">
        <f t="shared" si="180"/>
        <v>0.34902200241049286</v>
      </c>
      <c r="IQ176">
        <f t="shared" si="180"/>
        <v>1.7098500393331051E-2</v>
      </c>
      <c r="IR176">
        <f t="shared" si="180"/>
        <v>-0.44912667362950742</v>
      </c>
      <c r="IS176">
        <f t="shared" si="180"/>
        <v>-0.28769136406481266</v>
      </c>
      <c r="IT176">
        <f t="shared" si="180"/>
        <v>-0.33304900171060581</v>
      </c>
      <c r="IU176">
        <f t="shared" si="180"/>
        <v>-0.78095695243973751</v>
      </c>
      <c r="IV176">
        <f t="shared" si="180"/>
        <v>3.0412365958909504E-2</v>
      </c>
      <c r="IW176">
        <f t="shared" si="180"/>
        <v>-1.5777322914800607</v>
      </c>
      <c r="IX176">
        <f t="shared" si="180"/>
        <v>1.3601811588159762</v>
      </c>
      <c r="IY176">
        <f t="shared" ref="IY176:LJ176" si="181">+IY161</f>
        <v>0.67696419137064368</v>
      </c>
      <c r="IZ176">
        <f t="shared" si="181"/>
        <v>1.2372083801892586</v>
      </c>
      <c r="JA176">
        <f t="shared" si="181"/>
        <v>-0.78386619861703366</v>
      </c>
      <c r="JB176">
        <f t="shared" si="181"/>
        <v>-1.8364789866609499</v>
      </c>
      <c r="JC176">
        <f t="shared" si="181"/>
        <v>0.1351622813672293</v>
      </c>
      <c r="JD176">
        <f t="shared" si="181"/>
        <v>0.3769673639908433</v>
      </c>
      <c r="JE176">
        <f t="shared" si="181"/>
        <v>-0.14481884136330336</v>
      </c>
      <c r="JF176">
        <f t="shared" si="181"/>
        <v>-1.4154011296341196E-3</v>
      </c>
      <c r="JG176">
        <f t="shared" si="181"/>
        <v>0.3194145392626524</v>
      </c>
      <c r="JH176">
        <f t="shared" si="181"/>
        <v>-0.80822928794077598</v>
      </c>
      <c r="JI176">
        <f t="shared" si="181"/>
        <v>-1.4205033949110657</v>
      </c>
      <c r="JJ176">
        <f t="shared" si="181"/>
        <v>1.2738860277750064</v>
      </c>
      <c r="JK176">
        <f t="shared" si="181"/>
        <v>-0.15929117580526508</v>
      </c>
      <c r="JL176">
        <f t="shared" si="181"/>
        <v>0.52414634410524741</v>
      </c>
      <c r="JM176">
        <f t="shared" si="181"/>
        <v>2.2486165107693523</v>
      </c>
      <c r="JN176">
        <f t="shared" si="181"/>
        <v>0.52537416195264086</v>
      </c>
      <c r="JO176">
        <f t="shared" si="181"/>
        <v>0.32634488889016211</v>
      </c>
      <c r="JP176">
        <f t="shared" si="181"/>
        <v>1.5687646737205796</v>
      </c>
      <c r="JQ176">
        <f t="shared" si="181"/>
        <v>-0.36255073609936517</v>
      </c>
      <c r="JR176">
        <f t="shared" si="181"/>
        <v>-0.37081463233334944</v>
      </c>
      <c r="JS176">
        <f t="shared" si="181"/>
        <v>0.34422896533214953</v>
      </c>
      <c r="JT176">
        <f t="shared" si="181"/>
        <v>-1.3498356565833092</v>
      </c>
      <c r="JU176">
        <f t="shared" si="181"/>
        <v>1.5772002370795235</v>
      </c>
      <c r="JV176">
        <f t="shared" si="181"/>
        <v>0.55181885727506597</v>
      </c>
      <c r="JW176">
        <f t="shared" si="181"/>
        <v>1.306234480580315</v>
      </c>
      <c r="JX176">
        <f t="shared" si="181"/>
        <v>-0.26741759029391687</v>
      </c>
      <c r="JY176">
        <f t="shared" si="181"/>
        <v>0.4085336513526272</v>
      </c>
      <c r="JZ176">
        <f t="shared" si="181"/>
        <v>2.9265265766298398E-2</v>
      </c>
      <c r="KA176">
        <f t="shared" si="181"/>
        <v>1.0582834875094704</v>
      </c>
      <c r="KB176">
        <f t="shared" si="181"/>
        <v>-1.0064104571938515</v>
      </c>
      <c r="KC176">
        <f t="shared" si="181"/>
        <v>1.6411195247201249</v>
      </c>
      <c r="KD176">
        <f t="shared" si="181"/>
        <v>-0.52247969506424852</v>
      </c>
      <c r="KE176">
        <f t="shared" si="181"/>
        <v>-0.71823933467385359</v>
      </c>
      <c r="KF176">
        <f t="shared" si="181"/>
        <v>-0.34317395147809293</v>
      </c>
      <c r="KG176">
        <f t="shared" si="181"/>
        <v>0.87348780652973801</v>
      </c>
      <c r="KH176">
        <f t="shared" si="181"/>
        <v>-0.12929831427754834</v>
      </c>
      <c r="KI176">
        <f t="shared" si="181"/>
        <v>-1.6942794900387526</v>
      </c>
      <c r="KJ176">
        <f t="shared" si="181"/>
        <v>-1.3601811588159762</v>
      </c>
      <c r="KK176">
        <f t="shared" si="181"/>
        <v>1.1573274605325423</v>
      </c>
      <c r="KL176">
        <f t="shared" si="181"/>
        <v>0.37048607737233397</v>
      </c>
      <c r="KM176">
        <f t="shared" si="181"/>
        <v>0.40064605855150148</v>
      </c>
      <c r="KN176">
        <f t="shared" si="181"/>
        <v>-1.192411218653433</v>
      </c>
      <c r="KO176">
        <f t="shared" si="181"/>
        <v>3.9215137803694233E-2</v>
      </c>
      <c r="KP176">
        <f t="shared" si="181"/>
        <v>0.2503315954527352</v>
      </c>
      <c r="KQ176">
        <f t="shared" si="181"/>
        <v>-0.47346247811219655</v>
      </c>
      <c r="KR176">
        <f t="shared" si="181"/>
        <v>1.4864872355246916</v>
      </c>
      <c r="KS176">
        <f t="shared" si="181"/>
        <v>-0.60334173213050235</v>
      </c>
      <c r="KT176">
        <f t="shared" si="181"/>
        <v>-0.67648443291545846</v>
      </c>
      <c r="KU176">
        <f t="shared" si="181"/>
        <v>0.47286221160902642</v>
      </c>
      <c r="KV176">
        <f t="shared" si="181"/>
        <v>-7.4846866482403129E-2</v>
      </c>
      <c r="KW176">
        <f t="shared" si="181"/>
        <v>0.3336958798172418</v>
      </c>
      <c r="KX176">
        <f t="shared" si="181"/>
        <v>-0.67216205934528261</v>
      </c>
      <c r="KY176">
        <f t="shared" si="181"/>
        <v>7.1531758294440806E-3</v>
      </c>
      <c r="KZ176">
        <f t="shared" si="181"/>
        <v>0.76036712925997563</v>
      </c>
      <c r="LA176">
        <f t="shared" si="181"/>
        <v>-0.11557858670130372</v>
      </c>
      <c r="LB176">
        <f t="shared" si="181"/>
        <v>-1.9079470803262666</v>
      </c>
      <c r="LC176">
        <f t="shared" si="181"/>
        <v>-0.89440618467051536</v>
      </c>
      <c r="LD176">
        <f t="shared" si="181"/>
        <v>-1.8258469935972244</v>
      </c>
      <c r="LE176">
        <f t="shared" si="181"/>
        <v>-1.6939520719461143</v>
      </c>
      <c r="LF176">
        <f t="shared" si="181"/>
        <v>-0.92612481239484623</v>
      </c>
      <c r="LG176">
        <f t="shared" si="181"/>
        <v>-0.46364448280655779</v>
      </c>
      <c r="LH176">
        <f t="shared" si="181"/>
        <v>-1.9517665350576863</v>
      </c>
      <c r="LI176">
        <f t="shared" si="181"/>
        <v>-0.82520728028612211</v>
      </c>
      <c r="LJ176">
        <f t="shared" si="181"/>
        <v>-2.5668214220786467E-2</v>
      </c>
      <c r="LK176">
        <f t="shared" ref="LK176:NV176" si="182">+LK161</f>
        <v>1.1601719052123372</v>
      </c>
      <c r="LL176">
        <f t="shared" si="182"/>
        <v>0.1188129772344837</v>
      </c>
      <c r="LM176">
        <f t="shared" si="182"/>
        <v>-0.80812469605007209</v>
      </c>
      <c r="LN176">
        <f t="shared" si="182"/>
        <v>-0.28092017601011321</v>
      </c>
      <c r="LO176">
        <f t="shared" si="182"/>
        <v>-0.8838424037094228</v>
      </c>
      <c r="LP176">
        <f t="shared" si="182"/>
        <v>0.87584339780732989</v>
      </c>
      <c r="LQ176">
        <f t="shared" si="182"/>
        <v>-1.2059126675012521</v>
      </c>
      <c r="LR176">
        <f t="shared" si="182"/>
        <v>-1.5985187928890809</v>
      </c>
      <c r="LS176">
        <f t="shared" si="182"/>
        <v>-0.2040906110778451</v>
      </c>
      <c r="LT176">
        <f t="shared" si="182"/>
        <v>-0.37434006117109675</v>
      </c>
      <c r="LU176">
        <f t="shared" si="182"/>
        <v>-0.58890464060823433</v>
      </c>
      <c r="LV176">
        <f t="shared" si="182"/>
        <v>-2.148444764316082</v>
      </c>
      <c r="LW176">
        <f t="shared" si="182"/>
        <v>0.35040443435718771</v>
      </c>
      <c r="LX176">
        <f t="shared" si="182"/>
        <v>5.56042323296424E-2</v>
      </c>
      <c r="LY176">
        <f t="shared" si="182"/>
        <v>7.8530320024583489E-2</v>
      </c>
      <c r="LZ176">
        <f t="shared" si="182"/>
        <v>-3.8630787457805127E-3</v>
      </c>
      <c r="MA176">
        <f t="shared" si="182"/>
        <v>-0.97037855084636249</v>
      </c>
      <c r="MB176">
        <f t="shared" si="182"/>
        <v>-3.248569555580616</v>
      </c>
      <c r="MC176">
        <f t="shared" si="182"/>
        <v>1.1649831321847159</v>
      </c>
      <c r="MD176">
        <f t="shared" si="182"/>
        <v>-0.50615085456229281</v>
      </c>
      <c r="ME176">
        <f t="shared" si="182"/>
        <v>-0.33135165722342208</v>
      </c>
      <c r="MF176">
        <f t="shared" si="182"/>
        <v>-4.8939909902401268E-2</v>
      </c>
      <c r="MG176">
        <f t="shared" si="182"/>
        <v>-1.0432700037199538</v>
      </c>
      <c r="MH176">
        <f t="shared" si="182"/>
        <v>3.7225618143565953E-2</v>
      </c>
      <c r="MI176">
        <f t="shared" si="182"/>
        <v>6.4571850089123473E-2</v>
      </c>
      <c r="MJ176">
        <f t="shared" si="182"/>
        <v>1.7283491615671664</v>
      </c>
      <c r="MK176">
        <f t="shared" si="182"/>
        <v>1.2048531061736867E-2</v>
      </c>
      <c r="ML176">
        <f t="shared" si="182"/>
        <v>0.70906253313296475</v>
      </c>
      <c r="MM176">
        <f t="shared" si="182"/>
        <v>1.5244995665852912</v>
      </c>
      <c r="MN176">
        <f t="shared" si="182"/>
        <v>0.55137434173957445</v>
      </c>
      <c r="MO176">
        <f t="shared" si="182"/>
        <v>-0.81877374213945586</v>
      </c>
      <c r="MP176">
        <f t="shared" si="182"/>
        <v>-0.22687572709401138</v>
      </c>
      <c r="MQ176">
        <f t="shared" si="182"/>
        <v>1.6399462765548378</v>
      </c>
      <c r="MR176">
        <f t="shared" si="182"/>
        <v>-7.5076513894600794E-2</v>
      </c>
      <c r="MS176">
        <f t="shared" si="182"/>
        <v>0.10303438102710061</v>
      </c>
      <c r="MT176">
        <f t="shared" si="182"/>
        <v>-0.29719217309320811</v>
      </c>
      <c r="MU176">
        <f t="shared" si="182"/>
        <v>-1.8862101569538936</v>
      </c>
      <c r="MV176">
        <f t="shared" si="182"/>
        <v>1.044591044774279</v>
      </c>
      <c r="MW176">
        <f t="shared" si="182"/>
        <v>-0.44523858377942815</v>
      </c>
      <c r="MX176">
        <f t="shared" si="182"/>
        <v>1.3959652278572321</v>
      </c>
      <c r="MY176">
        <f t="shared" si="182"/>
        <v>0.11018983059329912</v>
      </c>
      <c r="MZ176">
        <f t="shared" si="182"/>
        <v>6.4648020270396955E-2</v>
      </c>
      <c r="NA176">
        <f t="shared" si="182"/>
        <v>1.2879604582849424</v>
      </c>
      <c r="NB176">
        <f t="shared" si="182"/>
        <v>-1.5537534636678174</v>
      </c>
      <c r="NC176">
        <f t="shared" si="182"/>
        <v>-0.21065716282464564</v>
      </c>
      <c r="ND176">
        <f t="shared" si="182"/>
        <v>-0.8243478077929467</v>
      </c>
      <c r="NE176">
        <f t="shared" si="182"/>
        <v>1.9497110770316795</v>
      </c>
      <c r="NF176">
        <f t="shared" si="182"/>
        <v>-1.0663552529877052</v>
      </c>
      <c r="NG176">
        <f t="shared" si="182"/>
        <v>-0.49591676543059293</v>
      </c>
      <c r="NH176">
        <f t="shared" si="182"/>
        <v>1.7168804333778098</v>
      </c>
      <c r="NI176">
        <f t="shared" si="182"/>
        <v>-0.52195332500559743</v>
      </c>
      <c r="NJ176">
        <f t="shared" si="182"/>
        <v>-1.5102295947144739</v>
      </c>
      <c r="NK176">
        <f t="shared" si="182"/>
        <v>-3.5081484384136274E-2</v>
      </c>
      <c r="NL176">
        <f t="shared" si="182"/>
        <v>1.1677002476062626</v>
      </c>
      <c r="NM176">
        <f t="shared" si="182"/>
        <v>6.7943801695946604E-2</v>
      </c>
      <c r="NN176">
        <f t="shared" si="182"/>
        <v>0.31265926736523397</v>
      </c>
      <c r="NO176">
        <f t="shared" si="182"/>
        <v>-2.5043118512257934</v>
      </c>
      <c r="NP176">
        <f t="shared" si="182"/>
        <v>0.41552880247763824</v>
      </c>
      <c r="NQ176">
        <f t="shared" si="182"/>
        <v>-1.0277108231093735</v>
      </c>
      <c r="NR176">
        <f t="shared" si="182"/>
        <v>0.49211394070880488</v>
      </c>
      <c r="NS176">
        <f t="shared" si="182"/>
        <v>-0.18818241187545937</v>
      </c>
      <c r="NT176">
        <f t="shared" si="182"/>
        <v>-1.3927319741924293</v>
      </c>
      <c r="NU176">
        <f t="shared" si="182"/>
        <v>2.6039197109639645</v>
      </c>
      <c r="NV176">
        <f t="shared" si="182"/>
        <v>5.8516889112070203E-2</v>
      </c>
      <c r="NW176">
        <f t="shared" ref="NW176:QH176" si="183">+NW161</f>
        <v>0.34918457458843477</v>
      </c>
      <c r="NX176">
        <f t="shared" si="183"/>
        <v>1.6338117347913794</v>
      </c>
      <c r="NY176">
        <f t="shared" si="183"/>
        <v>-1.3925273378845304</v>
      </c>
      <c r="NZ176">
        <f t="shared" si="183"/>
        <v>2.2824679035693407</v>
      </c>
      <c r="OA176">
        <f t="shared" si="183"/>
        <v>-2.0269726519472897</v>
      </c>
      <c r="OB176">
        <f t="shared" si="183"/>
        <v>8.236725079768803E-2</v>
      </c>
      <c r="OC176">
        <f t="shared" si="183"/>
        <v>-0.39038923205225728</v>
      </c>
      <c r="OD176">
        <f t="shared" si="183"/>
        <v>1.689159034867771</v>
      </c>
      <c r="OE176">
        <f t="shared" si="183"/>
        <v>0.16184799278562423</v>
      </c>
      <c r="OF176">
        <f t="shared" si="183"/>
        <v>-2.1281266526784748</v>
      </c>
      <c r="OG176">
        <f t="shared" si="183"/>
        <v>-1.4213446775102057</v>
      </c>
      <c r="OH176">
        <f t="shared" si="183"/>
        <v>0.44921080188942142</v>
      </c>
      <c r="OI176">
        <f t="shared" si="183"/>
        <v>-1.3681346899829805</v>
      </c>
      <c r="OJ176">
        <f t="shared" si="183"/>
        <v>2.4804103304632008</v>
      </c>
      <c r="OK176">
        <f t="shared" si="183"/>
        <v>-7.3312094173161313E-2</v>
      </c>
      <c r="OL176">
        <f t="shared" si="183"/>
        <v>-0.22687572709401138</v>
      </c>
      <c r="OM176">
        <f t="shared" si="183"/>
        <v>-0.67494511313270777</v>
      </c>
      <c r="ON176">
        <f t="shared" si="183"/>
        <v>0.11203610483789816</v>
      </c>
      <c r="OO176">
        <f t="shared" si="183"/>
        <v>-0.65595031628618017</v>
      </c>
      <c r="OP176">
        <f t="shared" si="183"/>
        <v>-1.2668579074670561</v>
      </c>
      <c r="OQ176">
        <f t="shared" si="183"/>
        <v>1.4420038496609777E-2</v>
      </c>
      <c r="OR176">
        <f t="shared" si="183"/>
        <v>1.4748138710274361</v>
      </c>
      <c r="OS176">
        <f t="shared" si="183"/>
        <v>0.66651637098402716</v>
      </c>
      <c r="OT176">
        <f t="shared" si="183"/>
        <v>-0.42204192141070962</v>
      </c>
      <c r="OU176">
        <f t="shared" si="183"/>
        <v>0.29048351279925555</v>
      </c>
      <c r="OV176">
        <f t="shared" si="183"/>
        <v>-0.2047943326033419</v>
      </c>
      <c r="OW176">
        <f t="shared" si="183"/>
        <v>-0.65083554545708466</v>
      </c>
      <c r="OX176">
        <f t="shared" si="183"/>
        <v>-0.20706011127913371</v>
      </c>
      <c r="OY176">
        <f t="shared" si="183"/>
        <v>1.4102988643571734</v>
      </c>
      <c r="OZ176">
        <f t="shared" si="183"/>
        <v>-0.53100393415661529</v>
      </c>
      <c r="PA176">
        <f t="shared" si="183"/>
        <v>-0.61910895965411328</v>
      </c>
      <c r="PB176">
        <f t="shared" si="183"/>
        <v>0.92096797743579373</v>
      </c>
      <c r="PC176">
        <f t="shared" si="183"/>
        <v>-1.9218168745283037</v>
      </c>
      <c r="PD176">
        <f t="shared" si="183"/>
        <v>0.20065499484189786</v>
      </c>
      <c r="PE176">
        <f t="shared" si="183"/>
        <v>-0.62207732298702467</v>
      </c>
      <c r="PF176">
        <f t="shared" si="183"/>
        <v>0.82833139458671212</v>
      </c>
      <c r="PG176">
        <f t="shared" si="183"/>
        <v>-2.0122752175666392</v>
      </c>
      <c r="PH176">
        <f t="shared" si="183"/>
        <v>-0.12027726370433811</v>
      </c>
      <c r="PI176">
        <f t="shared" si="183"/>
        <v>0.41177827370120212</v>
      </c>
      <c r="PJ176">
        <f t="shared" si="183"/>
        <v>-0.22091398932388984</v>
      </c>
      <c r="PK176">
        <f t="shared" si="183"/>
        <v>1.4123679648037069</v>
      </c>
      <c r="PL176">
        <f t="shared" si="183"/>
        <v>2.4594191927462816</v>
      </c>
      <c r="PM176">
        <f t="shared" si="183"/>
        <v>0.40280156099470332</v>
      </c>
      <c r="PN176">
        <f t="shared" si="183"/>
        <v>0.94783899839967489</v>
      </c>
      <c r="PO176">
        <f t="shared" si="183"/>
        <v>-5.1620645535876974E-2</v>
      </c>
      <c r="PP176">
        <f t="shared" si="183"/>
        <v>-0.9040331860887818</v>
      </c>
      <c r="PQ176">
        <f t="shared" si="183"/>
        <v>0.11349925443937536</v>
      </c>
      <c r="PR176">
        <f t="shared" si="183"/>
        <v>-1.5734940461697988</v>
      </c>
      <c r="PS176">
        <f t="shared" si="183"/>
        <v>-1.9126855477225035</v>
      </c>
      <c r="PT176">
        <f t="shared" si="183"/>
        <v>0.67484961618902162</v>
      </c>
      <c r="PU176">
        <f t="shared" si="183"/>
        <v>-0.65509539126651362</v>
      </c>
      <c r="PV176">
        <f t="shared" si="183"/>
        <v>-1.9890649127773941</v>
      </c>
      <c r="PW176">
        <f t="shared" si="183"/>
        <v>-2.1994992494001053E-2</v>
      </c>
      <c r="PX176">
        <f t="shared" si="183"/>
        <v>1.1500333130243234</v>
      </c>
      <c r="PY176">
        <f t="shared" si="183"/>
        <v>0.31410536394105293</v>
      </c>
      <c r="PZ176">
        <f t="shared" si="183"/>
        <v>-0.94640199677087367</v>
      </c>
      <c r="QA176">
        <f t="shared" si="183"/>
        <v>-0.69370116762001999</v>
      </c>
      <c r="QB176">
        <f t="shared" si="183"/>
        <v>-0.55860141401353758</v>
      </c>
      <c r="QC176">
        <f t="shared" si="183"/>
        <v>-0.6793720785935875</v>
      </c>
      <c r="QD176">
        <f t="shared" si="183"/>
        <v>-0.15789623830642086</v>
      </c>
      <c r="QE176">
        <f t="shared" si="183"/>
        <v>1.7598540580365807</v>
      </c>
      <c r="QF176">
        <f t="shared" si="183"/>
        <v>0.81556891018408351</v>
      </c>
      <c r="QG176">
        <f t="shared" si="183"/>
        <v>-0.31370404940389562</v>
      </c>
      <c r="QH176">
        <f t="shared" si="183"/>
        <v>0.94747974799247459</v>
      </c>
      <c r="QI176">
        <f t="shared" ref="QI176:SG176" si="184">+QI161</f>
        <v>-1.1889915185747668</v>
      </c>
      <c r="QJ176">
        <f t="shared" si="184"/>
        <v>0.64112782638403587</v>
      </c>
      <c r="QK176">
        <f t="shared" si="184"/>
        <v>0.48805986807565205</v>
      </c>
      <c r="QL176">
        <f t="shared" si="184"/>
        <v>-0.18397940948489122</v>
      </c>
      <c r="QM176">
        <f t="shared" si="184"/>
        <v>-0.53364829000202008</v>
      </c>
      <c r="QN176">
        <f t="shared" si="184"/>
        <v>-2.2760104911867529E-2</v>
      </c>
      <c r="QO176">
        <f t="shared" si="184"/>
        <v>-0.24110590857162606</v>
      </c>
      <c r="QP176">
        <f t="shared" si="184"/>
        <v>-1.4420220395550132</v>
      </c>
      <c r="QQ176">
        <f t="shared" si="184"/>
        <v>1.7641878002905287</v>
      </c>
      <c r="QR176">
        <f t="shared" si="184"/>
        <v>-0.24725295588723384</v>
      </c>
      <c r="QS176">
        <f t="shared" si="184"/>
        <v>0.36565666050591972</v>
      </c>
      <c r="QT176">
        <f t="shared" si="184"/>
        <v>7.3619048635009676E-2</v>
      </c>
      <c r="QU176">
        <f t="shared" si="184"/>
        <v>0.99179260359960608</v>
      </c>
      <c r="QV176">
        <f t="shared" si="184"/>
        <v>-0.38535745261469856</v>
      </c>
      <c r="QW176">
        <f t="shared" si="184"/>
        <v>-0.30952833185438067</v>
      </c>
      <c r="QX176">
        <f t="shared" si="184"/>
        <v>-0.31828676583245397</v>
      </c>
      <c r="QY176">
        <f t="shared" si="184"/>
        <v>0.23418124328600243</v>
      </c>
      <c r="QZ176">
        <f t="shared" si="184"/>
        <v>-0.4090327365702251</v>
      </c>
      <c r="RA176">
        <f t="shared" si="184"/>
        <v>1.8935043044621125</v>
      </c>
      <c r="RB176">
        <f t="shared" si="184"/>
        <v>-8.8509750639786944E-2</v>
      </c>
      <c r="RC176">
        <f t="shared" si="184"/>
        <v>1.3435851542453747</v>
      </c>
      <c r="RD176">
        <f t="shared" si="184"/>
        <v>-0.72091552283382043</v>
      </c>
      <c r="RE176">
        <f t="shared" si="184"/>
        <v>0.31732270144857466</v>
      </c>
      <c r="RF176">
        <f t="shared" si="184"/>
        <v>-0.92941945695201866</v>
      </c>
      <c r="RG176">
        <f t="shared" si="184"/>
        <v>0.51059032557532191</v>
      </c>
      <c r="RH176">
        <f t="shared" si="184"/>
        <v>-1.241496647708118</v>
      </c>
      <c r="RI176">
        <f t="shared" si="184"/>
        <v>0.54737029131501913</v>
      </c>
      <c r="RJ176">
        <f t="shared" si="184"/>
        <v>-0.62412027546088211</v>
      </c>
      <c r="RK176">
        <f t="shared" si="184"/>
        <v>-2.5055442165466957E-2</v>
      </c>
      <c r="RL176">
        <f t="shared" si="184"/>
        <v>-0.57206534620490856</v>
      </c>
      <c r="RM176">
        <f t="shared" si="184"/>
        <v>-0.43638578972604591</v>
      </c>
      <c r="RN176">
        <f t="shared" si="184"/>
        <v>0.25017243387992494</v>
      </c>
      <c r="RO176">
        <f t="shared" si="184"/>
        <v>0.86990894487826154</v>
      </c>
      <c r="RP176">
        <f t="shared" si="184"/>
        <v>0.21879827727389056</v>
      </c>
      <c r="RQ176">
        <f t="shared" si="184"/>
        <v>-1.3403860066318884</v>
      </c>
      <c r="RR176">
        <f t="shared" si="184"/>
        <v>8.4286284618428908E-2</v>
      </c>
      <c r="RS176">
        <f t="shared" si="184"/>
        <v>4.1588918975321576E-2</v>
      </c>
      <c r="RT176">
        <f t="shared" si="184"/>
        <v>0.88350361693301238</v>
      </c>
      <c r="RU176">
        <f t="shared" si="184"/>
        <v>-0.30223304747778457</v>
      </c>
      <c r="RV176">
        <f t="shared" si="184"/>
        <v>-0.66393795350450091</v>
      </c>
      <c r="RW176">
        <f t="shared" si="184"/>
        <v>1.5355954019469209</v>
      </c>
      <c r="RX176">
        <f t="shared" si="184"/>
        <v>1.9335948309162632</v>
      </c>
      <c r="RY176">
        <f t="shared" si="184"/>
        <v>-0.84975908976048231</v>
      </c>
      <c r="RZ176">
        <f t="shared" si="184"/>
        <v>0.88418119048583321</v>
      </c>
      <c r="SA176">
        <f t="shared" si="184"/>
        <v>0.88939486886374652</v>
      </c>
      <c r="SB176">
        <f t="shared" si="184"/>
        <v>-0.37967879507050384</v>
      </c>
      <c r="SC176">
        <f t="shared" si="184"/>
        <v>0.86979753177729435</v>
      </c>
      <c r="SD176">
        <f t="shared" si="184"/>
        <v>-0.90472440206212923</v>
      </c>
      <c r="SE176">
        <f t="shared" si="184"/>
        <v>0.83655095295398496</v>
      </c>
      <c r="SF176">
        <f t="shared" si="184"/>
        <v>1.1131760402349755</v>
      </c>
      <c r="SG176">
        <f t="shared" si="184"/>
        <v>-0.75455773185240105</v>
      </c>
    </row>
    <row r="177" spans="1:502">
      <c r="A177" t="s">
        <v>552</v>
      </c>
      <c r="B177">
        <f>+B162</f>
        <v>-8.5898363977321424E-2</v>
      </c>
      <c r="C177">
        <f t="shared" ref="C177:BN177" si="185">+C162</f>
        <v>-0.69360567067633383</v>
      </c>
      <c r="D177">
        <f t="shared" si="185"/>
        <v>0.48229367166641168</v>
      </c>
      <c r="E177">
        <f t="shared" si="185"/>
        <v>-0.38083044273662381</v>
      </c>
      <c r="F177">
        <f t="shared" si="185"/>
        <v>-0.64159848989220336</v>
      </c>
      <c r="G177">
        <f t="shared" si="185"/>
        <v>-0.841337168822065</v>
      </c>
      <c r="H177">
        <f t="shared" si="185"/>
        <v>-0.80114432421396486</v>
      </c>
      <c r="I177">
        <f t="shared" si="185"/>
        <v>-1.7259662854485214</v>
      </c>
      <c r="J177">
        <f t="shared" si="185"/>
        <v>-0.71073486651584972</v>
      </c>
      <c r="K177">
        <f t="shared" si="185"/>
        <v>-1.4202942111296579</v>
      </c>
      <c r="L177">
        <f t="shared" si="185"/>
        <v>0.63372340264322702</v>
      </c>
      <c r="M177">
        <f t="shared" si="185"/>
        <v>0.21229880076134577</v>
      </c>
      <c r="N177">
        <f t="shared" si="185"/>
        <v>-0.9431755643163342</v>
      </c>
      <c r="O177">
        <f t="shared" si="185"/>
        <v>1.2511418390204199</v>
      </c>
      <c r="P177">
        <f t="shared" si="185"/>
        <v>-2.257329470012337</v>
      </c>
      <c r="Q177">
        <f t="shared" si="185"/>
        <v>-0.44312628233456053</v>
      </c>
      <c r="R177">
        <f t="shared" si="185"/>
        <v>-7.75321495893877E-2</v>
      </c>
      <c r="S177">
        <f t="shared" si="185"/>
        <v>0.91072934083058499</v>
      </c>
      <c r="T177">
        <f t="shared" si="185"/>
        <v>-0.80950258052325808</v>
      </c>
      <c r="U177">
        <f t="shared" si="185"/>
        <v>0.1811008587537799</v>
      </c>
      <c r="V177">
        <f t="shared" si="185"/>
        <v>-0.33094693208113313</v>
      </c>
      <c r="W177">
        <f t="shared" si="185"/>
        <v>0.79651499618194066</v>
      </c>
      <c r="X177">
        <f t="shared" si="185"/>
        <v>0.10149619811272714</v>
      </c>
      <c r="Y177">
        <f t="shared" si="185"/>
        <v>-0.48177867029153276</v>
      </c>
      <c r="Z177">
        <f t="shared" si="185"/>
        <v>-0.78324205787794199</v>
      </c>
      <c r="AA177">
        <f t="shared" si="185"/>
        <v>-0.36336814446258359</v>
      </c>
      <c r="AB177">
        <f t="shared" si="185"/>
        <v>-0.12760096979036462</v>
      </c>
      <c r="AC177">
        <f t="shared" si="185"/>
        <v>1.8653281586011872</v>
      </c>
      <c r="AD177">
        <f t="shared" si="185"/>
        <v>-0.20455900084925815</v>
      </c>
      <c r="AE177">
        <f t="shared" si="185"/>
        <v>-0.42991587179130875</v>
      </c>
      <c r="AF177">
        <f t="shared" si="185"/>
        <v>-0.58408886616234668</v>
      </c>
      <c r="AG177">
        <f t="shared" si="185"/>
        <v>0.75934622145723552</v>
      </c>
      <c r="AH177">
        <f t="shared" si="185"/>
        <v>-0.52265477279433981</v>
      </c>
      <c r="AI177">
        <f t="shared" si="185"/>
        <v>-0.92202071755309589</v>
      </c>
      <c r="AJ177">
        <f t="shared" si="185"/>
        <v>0.95602217697887681</v>
      </c>
      <c r="AK177">
        <f t="shared" si="185"/>
        <v>-0.71952626967686228</v>
      </c>
      <c r="AL177">
        <f t="shared" si="185"/>
        <v>-8.5130977822700515E-2</v>
      </c>
      <c r="AM177">
        <f t="shared" si="185"/>
        <v>0.73959199653472751</v>
      </c>
      <c r="AN177">
        <f t="shared" si="185"/>
        <v>0.52783548198931385</v>
      </c>
      <c r="AO177">
        <f t="shared" si="185"/>
        <v>-0.48952529141388368</v>
      </c>
      <c r="AP177">
        <f t="shared" si="185"/>
        <v>1.0359167390561197</v>
      </c>
      <c r="AQ177">
        <f t="shared" si="185"/>
        <v>3.0871660783304833E-2</v>
      </c>
      <c r="AR177">
        <f t="shared" si="185"/>
        <v>0.97025576906162314</v>
      </c>
      <c r="AS177">
        <f t="shared" si="185"/>
        <v>0.54364136303775012</v>
      </c>
      <c r="AT177">
        <f t="shared" si="185"/>
        <v>-1.2587088349391706</v>
      </c>
      <c r="AU177">
        <f t="shared" si="185"/>
        <v>-0.42304577618779149</v>
      </c>
      <c r="AV177">
        <f t="shared" si="185"/>
        <v>-0.99304315881454386</v>
      </c>
      <c r="AW177">
        <f t="shared" si="185"/>
        <v>1.9835715647786856</v>
      </c>
      <c r="AX177">
        <f t="shared" si="185"/>
        <v>-5.0854396249633282E-2</v>
      </c>
      <c r="AY177">
        <f t="shared" si="185"/>
        <v>0.33159381018776912</v>
      </c>
      <c r="AZ177">
        <f t="shared" si="185"/>
        <v>0.69467546381929424</v>
      </c>
      <c r="BA177">
        <f t="shared" si="185"/>
        <v>0.77041477197781205</v>
      </c>
      <c r="BB177">
        <f t="shared" si="185"/>
        <v>1.0743588063633069</v>
      </c>
      <c r="BC177">
        <f t="shared" si="185"/>
        <v>0.30904629966244102</v>
      </c>
      <c r="BD177">
        <f t="shared" si="185"/>
        <v>-0.214256488106912</v>
      </c>
      <c r="BE177">
        <f t="shared" si="185"/>
        <v>-1.9009075913345441</v>
      </c>
      <c r="BF177">
        <f t="shared" si="185"/>
        <v>-1.3282738109410275</v>
      </c>
      <c r="BG177">
        <f t="shared" si="185"/>
        <v>-0.68390704655030277</v>
      </c>
      <c r="BH177">
        <f t="shared" si="185"/>
        <v>-1.7410911823390052</v>
      </c>
      <c r="BI177">
        <f t="shared" si="185"/>
        <v>-0.72648163040867075</v>
      </c>
      <c r="BJ177">
        <f t="shared" si="185"/>
        <v>-0.51897472985729109</v>
      </c>
      <c r="BK177">
        <f t="shared" si="185"/>
        <v>-1.7612956071388908</v>
      </c>
      <c r="BL177">
        <f t="shared" si="185"/>
        <v>0.74281388151575811</v>
      </c>
      <c r="BM177">
        <f t="shared" si="185"/>
        <v>0.89863533503375947</v>
      </c>
      <c r="BN177">
        <f t="shared" si="185"/>
        <v>-0.52063796829315834</v>
      </c>
      <c r="BO177">
        <f t="shared" ref="BO177:DZ177" si="186">+BO162</f>
        <v>-1.5451178114744835</v>
      </c>
      <c r="BP177">
        <f t="shared" si="186"/>
        <v>-0.72230477599077858</v>
      </c>
      <c r="BQ177">
        <f t="shared" si="186"/>
        <v>0.44346506911097094</v>
      </c>
      <c r="BR177">
        <f t="shared" si="186"/>
        <v>0.80886593423201703</v>
      </c>
      <c r="BS177">
        <f t="shared" si="186"/>
        <v>-0.19223307390348054</v>
      </c>
      <c r="BT177">
        <f t="shared" si="186"/>
        <v>1.0407688932900783</v>
      </c>
      <c r="BU177">
        <f t="shared" si="186"/>
        <v>0.74988747655879706</v>
      </c>
      <c r="BV177">
        <f t="shared" si="186"/>
        <v>-3.7148311093915254E-2</v>
      </c>
      <c r="BW177">
        <f t="shared" si="186"/>
        <v>-0.22326616999635007</v>
      </c>
      <c r="BX177">
        <f t="shared" si="186"/>
        <v>0.18335640561417677</v>
      </c>
      <c r="BY177">
        <f t="shared" si="186"/>
        <v>-1.3881049198971596</v>
      </c>
      <c r="BZ177">
        <f t="shared" si="186"/>
        <v>0.95457380666630343</v>
      </c>
      <c r="CA177">
        <f t="shared" si="186"/>
        <v>0.68506778916344047</v>
      </c>
      <c r="CB177">
        <f t="shared" si="186"/>
        <v>2.2803942556492984</v>
      </c>
      <c r="CC177">
        <f t="shared" si="186"/>
        <v>0.14365923561854288</v>
      </c>
      <c r="CD177">
        <f t="shared" si="186"/>
        <v>-9.9036014944431372E-2</v>
      </c>
      <c r="CE177">
        <f t="shared" si="186"/>
        <v>-1.5172054190770723</v>
      </c>
      <c r="CF177">
        <f t="shared" si="186"/>
        <v>-0.91235278887324966</v>
      </c>
      <c r="CG177">
        <f t="shared" si="186"/>
        <v>9.6268877314287238E-2</v>
      </c>
      <c r="CH177">
        <f t="shared" si="186"/>
        <v>-1.5430987332365476</v>
      </c>
      <c r="CI177">
        <f t="shared" si="186"/>
        <v>2.7624264475889504</v>
      </c>
      <c r="CJ177">
        <f t="shared" si="186"/>
        <v>-0.6760024007235188</v>
      </c>
      <c r="CK177">
        <f t="shared" si="186"/>
        <v>-0.53930193644191604</v>
      </c>
      <c r="CL177">
        <f t="shared" si="186"/>
        <v>0.78605125963804312</v>
      </c>
      <c r="CM177">
        <f t="shared" si="186"/>
        <v>-1.1591237125685439</v>
      </c>
      <c r="CN177">
        <f t="shared" si="186"/>
        <v>1.3490762285073288</v>
      </c>
      <c r="CO177">
        <f t="shared" si="186"/>
        <v>-2.5150438887067139</v>
      </c>
      <c r="CP177">
        <f t="shared" si="186"/>
        <v>1.1535985322552733</v>
      </c>
      <c r="CQ177">
        <f t="shared" si="186"/>
        <v>-1.3504086382454261</v>
      </c>
      <c r="CR177">
        <f t="shared" si="186"/>
        <v>-1.4446231944020838</v>
      </c>
      <c r="CS177">
        <f t="shared" si="186"/>
        <v>1.8270657164976001</v>
      </c>
      <c r="CT177">
        <f t="shared" si="186"/>
        <v>0.46228137762227561</v>
      </c>
      <c r="CU177">
        <f t="shared" si="186"/>
        <v>-1.5311343304347247</v>
      </c>
      <c r="CV177">
        <f t="shared" si="186"/>
        <v>0.83720351540250704</v>
      </c>
      <c r="CW177">
        <f t="shared" si="186"/>
        <v>-0.55101736506912857</v>
      </c>
      <c r="CX177">
        <f t="shared" si="186"/>
        <v>0.3899754119629506</v>
      </c>
      <c r="CY177">
        <f t="shared" si="186"/>
        <v>-2.0082370610907674</v>
      </c>
      <c r="CZ177">
        <f t="shared" si="186"/>
        <v>0.12289774531382136</v>
      </c>
      <c r="DA177">
        <f t="shared" si="186"/>
        <v>1.3176304491935298</v>
      </c>
      <c r="DB177">
        <f t="shared" si="186"/>
        <v>0.20534116629278287</v>
      </c>
      <c r="DC177">
        <f t="shared" si="186"/>
        <v>1.233433977176901</v>
      </c>
      <c r="DD177">
        <f t="shared" si="186"/>
        <v>-1.0727239896368701</v>
      </c>
      <c r="DE177">
        <f t="shared" si="186"/>
        <v>-1.2665168469538912</v>
      </c>
      <c r="DF177">
        <f t="shared" si="186"/>
        <v>0.30455566957243718</v>
      </c>
      <c r="DG177">
        <f t="shared" si="186"/>
        <v>-1.4188253771862946</v>
      </c>
      <c r="DH177">
        <f t="shared" si="186"/>
        <v>-0.52713176046381705</v>
      </c>
      <c r="DI177">
        <f t="shared" si="186"/>
        <v>-0.16432863958470989</v>
      </c>
      <c r="DJ177">
        <f t="shared" si="186"/>
        <v>-0.45412434701574966</v>
      </c>
      <c r="DK177">
        <f t="shared" si="186"/>
        <v>-0.16704348126950208</v>
      </c>
      <c r="DL177">
        <f t="shared" si="186"/>
        <v>-0.80579411587677896</v>
      </c>
      <c r="DM177">
        <f t="shared" si="186"/>
        <v>-0.68352051130204927</v>
      </c>
      <c r="DN177">
        <f t="shared" si="186"/>
        <v>-0.38791313272668049</v>
      </c>
      <c r="DO177">
        <f t="shared" si="186"/>
        <v>-0.96756366474437527</v>
      </c>
      <c r="DP177">
        <f t="shared" si="186"/>
        <v>-2.3434768081642687</v>
      </c>
      <c r="DQ177">
        <f t="shared" si="186"/>
        <v>0.27893179321836215</v>
      </c>
      <c r="DR177">
        <f t="shared" si="186"/>
        <v>1.4957868188503198</v>
      </c>
      <c r="DS177">
        <f t="shared" si="186"/>
        <v>0.65244421421084553</v>
      </c>
      <c r="DT177">
        <f t="shared" si="186"/>
        <v>0.19550725482986309</v>
      </c>
      <c r="DU177">
        <f t="shared" si="186"/>
        <v>1.5721798263257369</v>
      </c>
      <c r="DV177">
        <f t="shared" si="186"/>
        <v>1.0904363989538979</v>
      </c>
      <c r="DW177">
        <f t="shared" si="186"/>
        <v>-0.51242182053101715</v>
      </c>
      <c r="DX177">
        <f t="shared" si="186"/>
        <v>0.17371803551213816</v>
      </c>
      <c r="DY177">
        <f t="shared" si="186"/>
        <v>-1.2428199624991976</v>
      </c>
      <c r="DZ177">
        <f t="shared" si="186"/>
        <v>-1.6712692740838975</v>
      </c>
      <c r="EA177">
        <f t="shared" ref="EA177:GL177" si="187">+EA162</f>
        <v>0.34455297281965613</v>
      </c>
      <c r="EB177">
        <f t="shared" si="187"/>
        <v>-1.4232364264898933</v>
      </c>
      <c r="EC177">
        <f t="shared" si="187"/>
        <v>-0.64686901168897748</v>
      </c>
      <c r="ED177">
        <f t="shared" si="187"/>
        <v>-0.32505454328202177</v>
      </c>
      <c r="EE177">
        <f t="shared" si="187"/>
        <v>-0.81098960436065681</v>
      </c>
      <c r="EF177">
        <f t="shared" si="187"/>
        <v>0.99091721494914964</v>
      </c>
      <c r="EG177">
        <f t="shared" si="187"/>
        <v>-0.76292280937195756</v>
      </c>
      <c r="EH177">
        <f t="shared" si="187"/>
        <v>2.0831976144108921</v>
      </c>
      <c r="EI177">
        <f t="shared" si="187"/>
        <v>-0.39104861571104266</v>
      </c>
      <c r="EJ177">
        <f t="shared" si="187"/>
        <v>-0.29016405278525781</v>
      </c>
      <c r="EK177">
        <f t="shared" si="187"/>
        <v>0.49332356866216287</v>
      </c>
      <c r="EL177">
        <f t="shared" si="187"/>
        <v>0.3792683855863288</v>
      </c>
      <c r="EM177">
        <f t="shared" si="187"/>
        <v>-1.9918479665648192</v>
      </c>
      <c r="EN177">
        <f t="shared" si="187"/>
        <v>-1.6482226783409715</v>
      </c>
      <c r="EO177">
        <f t="shared" si="187"/>
        <v>-2.6600537239573896</v>
      </c>
      <c r="EP177">
        <f t="shared" si="187"/>
        <v>-0.27336909624864347</v>
      </c>
      <c r="EQ177">
        <f t="shared" si="187"/>
        <v>-0.44245211938687135</v>
      </c>
      <c r="ER177">
        <f t="shared" si="187"/>
        <v>-0.74361992119520437</v>
      </c>
      <c r="ES177">
        <f t="shared" si="187"/>
        <v>0.97726115200202912</v>
      </c>
      <c r="ET177">
        <f t="shared" si="187"/>
        <v>2.895612851716578</v>
      </c>
      <c r="EU177">
        <f t="shared" si="187"/>
        <v>-0.98071950560552068</v>
      </c>
      <c r="EV177">
        <f t="shared" si="187"/>
        <v>0.90622279458330013</v>
      </c>
      <c r="EW177">
        <f t="shared" si="187"/>
        <v>3.1741365091875196E-3</v>
      </c>
      <c r="EX177">
        <f t="shared" si="187"/>
        <v>0.21190771803958341</v>
      </c>
      <c r="EY177">
        <f t="shared" si="187"/>
        <v>-1.0650046533555724</v>
      </c>
      <c r="EZ177">
        <f t="shared" si="187"/>
        <v>-0.79798610386205837</v>
      </c>
      <c r="FA177">
        <f t="shared" si="187"/>
        <v>-0.7398932666546898</v>
      </c>
      <c r="FB177">
        <f t="shared" si="187"/>
        <v>1.2251302905497141</v>
      </c>
      <c r="FC177">
        <f t="shared" si="187"/>
        <v>-0.55333430282189511</v>
      </c>
      <c r="FD177">
        <f t="shared" si="187"/>
        <v>0.81216057878918946</v>
      </c>
      <c r="FE177">
        <f t="shared" si="187"/>
        <v>-1.0428743735246826</v>
      </c>
      <c r="FF177">
        <f t="shared" si="187"/>
        <v>-0.17169895727420226</v>
      </c>
      <c r="FG177">
        <f t="shared" si="187"/>
        <v>2.3908341972855851E-2</v>
      </c>
      <c r="FH177">
        <f t="shared" si="187"/>
        <v>-0.5737774699809961</v>
      </c>
      <c r="FI177">
        <f t="shared" si="187"/>
        <v>-0.61005493989796378</v>
      </c>
      <c r="FJ177">
        <f t="shared" si="187"/>
        <v>-0.90391722551430576</v>
      </c>
      <c r="FK177">
        <f t="shared" si="187"/>
        <v>-0.23543975657958072</v>
      </c>
      <c r="FL177">
        <f t="shared" si="187"/>
        <v>1.4192437447491102</v>
      </c>
      <c r="FM177">
        <f t="shared" si="187"/>
        <v>-0.62421349866781384</v>
      </c>
      <c r="FN177">
        <f t="shared" si="187"/>
        <v>1.5102295947144739</v>
      </c>
      <c r="FO177">
        <f t="shared" si="187"/>
        <v>-0.10172698239330202</v>
      </c>
      <c r="FP177">
        <f t="shared" si="187"/>
        <v>0.86489421846636105</v>
      </c>
      <c r="FQ177">
        <f t="shared" si="187"/>
        <v>-0.5381525625125505</v>
      </c>
      <c r="FR177">
        <f t="shared" si="187"/>
        <v>2.6346242520958185</v>
      </c>
      <c r="FS177">
        <f t="shared" si="187"/>
        <v>-1.3825138012180105</v>
      </c>
      <c r="FT177">
        <f t="shared" si="187"/>
        <v>-0.37171503208810464</v>
      </c>
      <c r="FU177">
        <f t="shared" si="187"/>
        <v>0.49790742195909843</v>
      </c>
      <c r="FV177">
        <f t="shared" si="187"/>
        <v>-0.28291083253861871</v>
      </c>
      <c r="FW177">
        <f t="shared" si="187"/>
        <v>0.31651779863750562</v>
      </c>
      <c r="FX177">
        <f t="shared" si="187"/>
        <v>-0.59418994169391226</v>
      </c>
      <c r="FY177">
        <f t="shared" si="187"/>
        <v>0.72399416239932179</v>
      </c>
      <c r="FZ177">
        <f t="shared" si="187"/>
        <v>-0.87259195424849167</v>
      </c>
      <c r="GA177">
        <f t="shared" si="187"/>
        <v>0.84877228800905868</v>
      </c>
      <c r="GB177">
        <f t="shared" si="187"/>
        <v>1.6660396795487031</v>
      </c>
      <c r="GC177">
        <f t="shared" si="187"/>
        <v>7.016865311015863E-2</v>
      </c>
      <c r="GD177">
        <f t="shared" si="187"/>
        <v>-0.87696662376401946</v>
      </c>
      <c r="GE177">
        <f t="shared" si="187"/>
        <v>0.36770188671653159</v>
      </c>
      <c r="GF177">
        <f t="shared" si="187"/>
        <v>0.37335553315642755</v>
      </c>
      <c r="GG177">
        <f t="shared" si="187"/>
        <v>0.22224639906198718</v>
      </c>
      <c r="GH177">
        <f t="shared" si="187"/>
        <v>-1.8551418179413304E-2</v>
      </c>
      <c r="GI177">
        <f t="shared" si="187"/>
        <v>-0.17379534256178886</v>
      </c>
      <c r="GJ177">
        <f t="shared" si="187"/>
        <v>-0.16394096746807918</v>
      </c>
      <c r="GK177">
        <f t="shared" si="187"/>
        <v>-1.846487975853961</v>
      </c>
      <c r="GL177">
        <f t="shared" si="187"/>
        <v>-0.64169171309913509</v>
      </c>
      <c r="GM177">
        <f t="shared" ref="GM177:IX177" si="188">+GM162</f>
        <v>0.52765926739084534</v>
      </c>
      <c r="GN177">
        <f t="shared" si="188"/>
        <v>-0.57017359722522087</v>
      </c>
      <c r="GO177">
        <f t="shared" si="188"/>
        <v>0.1353168954665307</v>
      </c>
      <c r="GP177">
        <f t="shared" si="188"/>
        <v>-0.77536469689221121</v>
      </c>
      <c r="GQ177">
        <f t="shared" si="188"/>
        <v>0.92459913503262214</v>
      </c>
      <c r="GR177">
        <f t="shared" si="188"/>
        <v>-1.0175153875024989</v>
      </c>
      <c r="GS177">
        <f t="shared" si="188"/>
        <v>0.28227304937900044</v>
      </c>
      <c r="GT177">
        <f t="shared" si="188"/>
        <v>-1.3031876733293757</v>
      </c>
      <c r="GU177">
        <f t="shared" si="188"/>
        <v>-0.89531795310904272</v>
      </c>
      <c r="GV177">
        <f t="shared" si="188"/>
        <v>0.15340560821641702</v>
      </c>
      <c r="GW177">
        <f t="shared" si="188"/>
        <v>1.3145381672075018</v>
      </c>
      <c r="GX177">
        <f t="shared" si="188"/>
        <v>0.38857251638546586</v>
      </c>
      <c r="GY177">
        <f t="shared" si="188"/>
        <v>8.5974534158594906E-2</v>
      </c>
      <c r="GZ177">
        <f t="shared" si="188"/>
        <v>-3.5234961615060456E-2</v>
      </c>
      <c r="HA177">
        <f t="shared" si="188"/>
        <v>1.6691092241671868</v>
      </c>
      <c r="HB177">
        <f t="shared" si="188"/>
        <v>-0.13593535186373629</v>
      </c>
      <c r="HC177">
        <f t="shared" si="188"/>
        <v>-6.641130312345922E-2</v>
      </c>
      <c r="HD177">
        <f t="shared" si="188"/>
        <v>-1.6482226783409715</v>
      </c>
      <c r="HE177">
        <f t="shared" si="188"/>
        <v>-1.9018443708773702</v>
      </c>
      <c r="HF177">
        <f t="shared" si="188"/>
        <v>-2.0919924281770363</v>
      </c>
      <c r="HG177">
        <f t="shared" si="188"/>
        <v>0.46338755055330694</v>
      </c>
      <c r="HH177">
        <f t="shared" si="188"/>
        <v>1.0280996320943814</v>
      </c>
      <c r="HI177">
        <f t="shared" si="188"/>
        <v>-0.58291107052355073</v>
      </c>
      <c r="HJ177">
        <f t="shared" si="188"/>
        <v>0.28036311050527729</v>
      </c>
      <c r="HK177">
        <f t="shared" si="188"/>
        <v>1.0057760846393649</v>
      </c>
      <c r="HL177">
        <f t="shared" si="188"/>
        <v>-0.3521131475281436</v>
      </c>
      <c r="HM177">
        <f t="shared" si="188"/>
        <v>-0.62189201344153844</v>
      </c>
      <c r="HN177">
        <f t="shared" si="188"/>
        <v>-1.2185137165943161</v>
      </c>
      <c r="HO177">
        <f t="shared" si="188"/>
        <v>1.2448072084225714</v>
      </c>
      <c r="HP177">
        <f t="shared" si="188"/>
        <v>-0.39171027310658246</v>
      </c>
      <c r="HQ177">
        <f t="shared" si="188"/>
        <v>0.61762762015860062</v>
      </c>
      <c r="HR177">
        <f t="shared" si="188"/>
        <v>-0.33555693335074466</v>
      </c>
      <c r="HS177">
        <f t="shared" si="188"/>
        <v>1.1666543286992237E-2</v>
      </c>
      <c r="HT177">
        <f t="shared" si="188"/>
        <v>0.26813154363480862</v>
      </c>
      <c r="HU177">
        <f t="shared" si="188"/>
        <v>1.1060956239816733</v>
      </c>
      <c r="HV177">
        <f t="shared" si="188"/>
        <v>5.7443685363978148E-2</v>
      </c>
      <c r="HW177">
        <f t="shared" si="188"/>
        <v>-0.14675151760457084</v>
      </c>
      <c r="HX177">
        <f t="shared" si="188"/>
        <v>-1.6530020729987882</v>
      </c>
      <c r="HY177">
        <f t="shared" si="188"/>
        <v>1.0946041584247723</v>
      </c>
      <c r="HZ177">
        <f t="shared" si="188"/>
        <v>7.1395334089174867E-2</v>
      </c>
      <c r="IA177">
        <f t="shared" si="188"/>
        <v>0.72518787419539876</v>
      </c>
      <c r="IB177">
        <f t="shared" si="188"/>
        <v>-9.2734353529522195E-2</v>
      </c>
      <c r="IC177">
        <f t="shared" si="188"/>
        <v>-1.7958882381208241</v>
      </c>
      <c r="ID177">
        <f t="shared" si="188"/>
        <v>1.9622348190750927E-2</v>
      </c>
      <c r="IE177">
        <f t="shared" si="188"/>
        <v>-0.16983676687232219</v>
      </c>
      <c r="IF177">
        <f t="shared" si="188"/>
        <v>1.1233260011067614</v>
      </c>
      <c r="IG177">
        <f t="shared" si="188"/>
        <v>-0.59008698372053914</v>
      </c>
      <c r="IH177">
        <f t="shared" si="188"/>
        <v>-1.2668579074670561</v>
      </c>
      <c r="II177">
        <f t="shared" si="188"/>
        <v>-0.48780066208564676</v>
      </c>
      <c r="IJ177">
        <f t="shared" si="188"/>
        <v>1.2914733815705404</v>
      </c>
      <c r="IK177">
        <f t="shared" si="188"/>
        <v>-1.0411645234853495</v>
      </c>
      <c r="IL177">
        <f t="shared" si="188"/>
        <v>-6.5797394199762493E-2</v>
      </c>
      <c r="IM177">
        <f t="shared" si="188"/>
        <v>-0.95445329861831851</v>
      </c>
      <c r="IN177">
        <f t="shared" si="188"/>
        <v>-1.3024737199884839</v>
      </c>
      <c r="IO177">
        <f t="shared" si="188"/>
        <v>-0.30896671887603588</v>
      </c>
      <c r="IP177">
        <f t="shared" si="188"/>
        <v>-1.231146598001942</v>
      </c>
      <c r="IQ177">
        <f t="shared" si="188"/>
        <v>0.31177592063613702</v>
      </c>
      <c r="IR177">
        <f t="shared" si="188"/>
        <v>1.1972360880463384E-2</v>
      </c>
      <c r="IS177">
        <f t="shared" si="188"/>
        <v>-1.6605463315499946</v>
      </c>
      <c r="IT177">
        <f t="shared" si="188"/>
        <v>-1.3200042303651571</v>
      </c>
      <c r="IU177">
        <f t="shared" si="188"/>
        <v>0.31780473364051431</v>
      </c>
      <c r="IV177">
        <f t="shared" si="188"/>
        <v>8.7818534666439518E-2</v>
      </c>
      <c r="IW177">
        <f t="shared" si="188"/>
        <v>-0.67417659010970965</v>
      </c>
      <c r="IX177">
        <f t="shared" si="188"/>
        <v>2.8067006496712565</v>
      </c>
      <c r="IY177">
        <f t="shared" ref="IY177:LJ177" si="189">+IY162</f>
        <v>-8.6822637967998162E-3</v>
      </c>
      <c r="IZ177">
        <f t="shared" si="189"/>
        <v>-0.1810235517041292</v>
      </c>
      <c r="JA177">
        <f t="shared" si="189"/>
        <v>-1.0901430869125761E-2</v>
      </c>
      <c r="JB177">
        <f t="shared" si="189"/>
        <v>-1.7162119547720067</v>
      </c>
      <c r="JC177">
        <f t="shared" si="189"/>
        <v>-1.8452283256920055</v>
      </c>
      <c r="JD177">
        <f t="shared" si="189"/>
        <v>-0.59638182392518502</v>
      </c>
      <c r="JE177">
        <f t="shared" si="189"/>
        <v>0.41027988118003123</v>
      </c>
      <c r="JF177">
        <f t="shared" si="189"/>
        <v>0.52177711040712893</v>
      </c>
      <c r="JG177">
        <f t="shared" si="189"/>
        <v>0.59108970162924379</v>
      </c>
      <c r="JH177">
        <f t="shared" si="189"/>
        <v>2.1150572138139978</v>
      </c>
      <c r="JI177">
        <f t="shared" si="189"/>
        <v>0.62542312662117183</v>
      </c>
      <c r="JJ177">
        <f t="shared" si="189"/>
        <v>-0.34309323382331058</v>
      </c>
      <c r="JK177">
        <f t="shared" si="189"/>
        <v>0.29631337383762002</v>
      </c>
      <c r="JL177">
        <f t="shared" si="189"/>
        <v>-1.3502176443580538</v>
      </c>
      <c r="JM177">
        <f t="shared" si="189"/>
        <v>-0.89326476881979033</v>
      </c>
      <c r="JN177">
        <f t="shared" si="189"/>
        <v>-0.51530150813050568</v>
      </c>
      <c r="JO177">
        <f t="shared" si="189"/>
        <v>1.0768144420580938</v>
      </c>
      <c r="JP177">
        <f t="shared" si="189"/>
        <v>1.0003350325860083</v>
      </c>
      <c r="JQ177">
        <f t="shared" si="189"/>
        <v>-0.91049741968163289</v>
      </c>
      <c r="JR177">
        <f t="shared" si="189"/>
        <v>-0.10111193660122808</v>
      </c>
      <c r="JS177">
        <f t="shared" si="189"/>
        <v>-0.16386366041842848</v>
      </c>
      <c r="JT177">
        <f t="shared" si="189"/>
        <v>-0.13956423572381027</v>
      </c>
      <c r="JU177">
        <f t="shared" si="189"/>
        <v>-5.8516889112070203E-2</v>
      </c>
      <c r="JV177">
        <f t="shared" si="189"/>
        <v>-0.36467554309638217</v>
      </c>
      <c r="JW177">
        <f t="shared" si="189"/>
        <v>-1.058954239852028</v>
      </c>
      <c r="JX177">
        <f t="shared" si="189"/>
        <v>1.1303973224130459</v>
      </c>
      <c r="JY177">
        <f t="shared" si="189"/>
        <v>-0.69068846642039716</v>
      </c>
      <c r="JZ177">
        <f t="shared" si="189"/>
        <v>0.50007429308607243</v>
      </c>
      <c r="KA177">
        <f t="shared" si="189"/>
        <v>-0.37548943510046229</v>
      </c>
      <c r="KB177">
        <f t="shared" si="189"/>
        <v>-1.0013445717049763</v>
      </c>
      <c r="KC177">
        <f t="shared" si="189"/>
        <v>0.31458739613299258</v>
      </c>
      <c r="KD177">
        <f t="shared" si="189"/>
        <v>0.82370434029144235</v>
      </c>
      <c r="KE177">
        <f t="shared" si="189"/>
        <v>8.6513409769395366E-2</v>
      </c>
      <c r="KF177">
        <f t="shared" si="189"/>
        <v>0.22467816052085254</v>
      </c>
      <c r="KG177">
        <f t="shared" si="189"/>
        <v>-0.62970684666652232</v>
      </c>
      <c r="KH177">
        <f t="shared" si="189"/>
        <v>0.34317395147809293</v>
      </c>
      <c r="KI177">
        <f t="shared" si="189"/>
        <v>-1.0624444257700816</v>
      </c>
      <c r="KJ177">
        <f t="shared" si="189"/>
        <v>0.40911572796176188</v>
      </c>
      <c r="KK177">
        <f t="shared" si="189"/>
        <v>0.43310592445777729</v>
      </c>
      <c r="KL177">
        <f t="shared" si="189"/>
        <v>-4.4192347559146583E-2</v>
      </c>
      <c r="KM177">
        <f t="shared" si="189"/>
        <v>1.0762664715002757</v>
      </c>
      <c r="KN177">
        <f t="shared" si="189"/>
        <v>-0.68622966864495538</v>
      </c>
      <c r="KO177">
        <f t="shared" si="189"/>
        <v>0.19605295165092684</v>
      </c>
      <c r="KP177">
        <f t="shared" si="189"/>
        <v>1.4855640984023921</v>
      </c>
      <c r="KQ177">
        <f t="shared" si="189"/>
        <v>0.54027509577281307</v>
      </c>
      <c r="KR177">
        <f t="shared" si="189"/>
        <v>1.1897668628080282</v>
      </c>
      <c r="KS177">
        <f t="shared" si="189"/>
        <v>-0.74412355388631113</v>
      </c>
      <c r="KT177">
        <f t="shared" si="189"/>
        <v>-0.2572824087110348</v>
      </c>
      <c r="KU177">
        <f t="shared" si="189"/>
        <v>-1.2215718925290275</v>
      </c>
      <c r="KV177">
        <f t="shared" si="189"/>
        <v>8.536062523489818E-2</v>
      </c>
      <c r="KW177">
        <f t="shared" si="189"/>
        <v>0.55904820328578353</v>
      </c>
      <c r="KX177">
        <f t="shared" si="189"/>
        <v>0.78553057392127812</v>
      </c>
      <c r="KY177">
        <f t="shared" si="189"/>
        <v>-0.21966002350382041</v>
      </c>
      <c r="KZ177">
        <f t="shared" si="189"/>
        <v>0.82703763837344013</v>
      </c>
      <c r="LA177">
        <f t="shared" si="189"/>
        <v>-0.65036374508053996</v>
      </c>
      <c r="LB177">
        <f t="shared" si="189"/>
        <v>-0.1677415184531128</v>
      </c>
      <c r="LC177">
        <f t="shared" si="189"/>
        <v>1.0521443982725032</v>
      </c>
      <c r="LD177">
        <f t="shared" si="189"/>
        <v>1.3718499758397229</v>
      </c>
      <c r="LE177">
        <f t="shared" si="189"/>
        <v>0.52563791541615501</v>
      </c>
      <c r="LF177">
        <f t="shared" si="189"/>
        <v>-1.513585630164016</v>
      </c>
      <c r="LG177">
        <f t="shared" si="189"/>
        <v>0.22828885448689107</v>
      </c>
      <c r="LH177">
        <f t="shared" si="189"/>
        <v>8.8585920821060427E-2</v>
      </c>
      <c r="LI177">
        <f t="shared" si="189"/>
        <v>1.3935368770034984</v>
      </c>
      <c r="LJ177">
        <f t="shared" si="189"/>
        <v>0.89600462160888128</v>
      </c>
      <c r="LK177">
        <f t="shared" ref="LK177:NV177" si="190">+LK162</f>
        <v>0.69789166445843875</v>
      </c>
      <c r="LL177">
        <f t="shared" si="190"/>
        <v>0.20502852748904843</v>
      </c>
      <c r="LM177">
        <f t="shared" si="190"/>
        <v>5.9665126173058525E-2</v>
      </c>
      <c r="LN177">
        <f t="shared" si="190"/>
        <v>-1.5764044292154722</v>
      </c>
      <c r="LO177">
        <f t="shared" si="190"/>
        <v>-1.2451391739887185</v>
      </c>
      <c r="LP177">
        <f t="shared" si="190"/>
        <v>-0.91270067059667781</v>
      </c>
      <c r="LQ177">
        <f t="shared" si="190"/>
        <v>0.22146309675008524</v>
      </c>
      <c r="LR177">
        <f t="shared" si="190"/>
        <v>-0.99894805316580459</v>
      </c>
      <c r="LS177">
        <f t="shared" si="190"/>
        <v>-0.64630512497387826</v>
      </c>
      <c r="LT177">
        <f t="shared" si="190"/>
        <v>-1.7978118194150738</v>
      </c>
      <c r="LU177">
        <f t="shared" si="190"/>
        <v>0.45802948989148717</v>
      </c>
      <c r="LV177">
        <f t="shared" si="190"/>
        <v>0.90368757810210809</v>
      </c>
      <c r="LW177">
        <f t="shared" si="190"/>
        <v>-1.2809778127120808</v>
      </c>
      <c r="LX177">
        <f t="shared" si="190"/>
        <v>-1.043533757183468</v>
      </c>
      <c r="LY177">
        <f t="shared" si="190"/>
        <v>2.2400672605726868</v>
      </c>
      <c r="LZ177">
        <f t="shared" si="190"/>
        <v>-1.0554754226177465</v>
      </c>
      <c r="MA177">
        <f t="shared" si="190"/>
        <v>-0.39195811041281559</v>
      </c>
      <c r="MB177">
        <f t="shared" si="190"/>
        <v>-0.52142695494694635</v>
      </c>
      <c r="MC177">
        <f t="shared" si="190"/>
        <v>1.0725875654316042</v>
      </c>
      <c r="MD177">
        <f t="shared" si="190"/>
        <v>-0.99254293672856875</v>
      </c>
      <c r="ME177">
        <f t="shared" si="190"/>
        <v>0.93603830464417115</v>
      </c>
      <c r="MF177">
        <f t="shared" si="190"/>
        <v>-0.80505287769483402</v>
      </c>
      <c r="MG177">
        <f t="shared" si="190"/>
        <v>-0.15851583157200366</v>
      </c>
      <c r="MH177">
        <f t="shared" si="190"/>
        <v>0.91514039013418369</v>
      </c>
      <c r="MI177">
        <f t="shared" si="190"/>
        <v>-6.6181655711261556E-2</v>
      </c>
      <c r="MJ177">
        <f t="shared" si="190"/>
        <v>0.66718484958983026</v>
      </c>
      <c r="MK177">
        <f t="shared" si="190"/>
        <v>0.80738118413137272</v>
      </c>
      <c r="ML177">
        <f t="shared" si="190"/>
        <v>-0.5830918325955281</v>
      </c>
      <c r="MM177">
        <f t="shared" si="190"/>
        <v>0.32086290957522579</v>
      </c>
      <c r="MN177">
        <f t="shared" si="190"/>
        <v>-1.0816074791364372</v>
      </c>
      <c r="MO177">
        <f t="shared" si="190"/>
        <v>-0.73096998676192015</v>
      </c>
      <c r="MP177">
        <f t="shared" si="190"/>
        <v>4.3962700146948919E-2</v>
      </c>
      <c r="MQ177">
        <f t="shared" si="190"/>
        <v>0.21566506802628282</v>
      </c>
      <c r="MR177">
        <f t="shared" si="190"/>
        <v>0.13801923159917351</v>
      </c>
      <c r="MS177">
        <f t="shared" si="190"/>
        <v>-1.0078065315610729</v>
      </c>
      <c r="MT177">
        <f t="shared" si="190"/>
        <v>2.0533298084046692</v>
      </c>
      <c r="MU177">
        <f t="shared" si="190"/>
        <v>-1.8571063264971599</v>
      </c>
      <c r="MV177">
        <f t="shared" si="190"/>
        <v>2.0396691979840398</v>
      </c>
      <c r="MW177">
        <f t="shared" si="190"/>
        <v>-1.03565525932936</v>
      </c>
      <c r="MX177">
        <f t="shared" si="190"/>
        <v>-0.21362893676268868</v>
      </c>
      <c r="MY177">
        <f t="shared" si="190"/>
        <v>-0.55886971495056059</v>
      </c>
      <c r="MZ177">
        <f t="shared" si="190"/>
        <v>0.80971631177817471</v>
      </c>
      <c r="NA177">
        <f t="shared" si="190"/>
        <v>0.44414036892703734</v>
      </c>
      <c r="NB177">
        <f t="shared" si="190"/>
        <v>0.10411099538032431</v>
      </c>
      <c r="NC177">
        <f t="shared" si="190"/>
        <v>2.1030336938565597</v>
      </c>
      <c r="ND177">
        <f t="shared" si="190"/>
        <v>1.5286695997929201</v>
      </c>
      <c r="NE177">
        <f t="shared" si="190"/>
        <v>-1.4291572369984351</v>
      </c>
      <c r="NF177">
        <f t="shared" si="190"/>
        <v>0.54719293984817341</v>
      </c>
      <c r="NG177">
        <f t="shared" si="190"/>
        <v>-1.1273596101091243</v>
      </c>
      <c r="NH177">
        <f t="shared" si="190"/>
        <v>-1.1736210581148043</v>
      </c>
      <c r="NI177">
        <f t="shared" si="190"/>
        <v>-0.61596210798597895</v>
      </c>
      <c r="NJ177">
        <f t="shared" si="190"/>
        <v>-0.80727659224066883</v>
      </c>
      <c r="NK177">
        <f t="shared" si="190"/>
        <v>-0.93853032012702897</v>
      </c>
      <c r="NL177">
        <f t="shared" si="190"/>
        <v>1.3053363545623142</v>
      </c>
      <c r="NM177">
        <f t="shared" si="190"/>
        <v>0.70896248871576972</v>
      </c>
      <c r="NN177">
        <f t="shared" si="190"/>
        <v>-0.23481106836698018</v>
      </c>
      <c r="NO177">
        <f t="shared" si="190"/>
        <v>-2.2929452825337648</v>
      </c>
      <c r="NP177">
        <f t="shared" si="190"/>
        <v>-1.099351720768027</v>
      </c>
      <c r="NQ177">
        <f t="shared" si="190"/>
        <v>-0.19956246433139313</v>
      </c>
      <c r="NR177">
        <f t="shared" si="190"/>
        <v>-0.50172161536465865</v>
      </c>
      <c r="NS177">
        <f t="shared" si="190"/>
        <v>8.2443420978961512E-2</v>
      </c>
      <c r="NT177">
        <f t="shared" si="190"/>
        <v>0.25791564439714421</v>
      </c>
      <c r="NU177">
        <f t="shared" si="190"/>
        <v>0.51015490498684812</v>
      </c>
      <c r="NV177">
        <f t="shared" si="190"/>
        <v>0.73667933975229971</v>
      </c>
      <c r="NW177">
        <f t="shared" ref="NW177:QH177" si="191">+NW162</f>
        <v>0.58254727264284156</v>
      </c>
      <c r="NX177">
        <f t="shared" si="191"/>
        <v>-0.47963226279534865</v>
      </c>
      <c r="NY177">
        <f t="shared" si="191"/>
        <v>0.19605295165092684</v>
      </c>
      <c r="NZ177">
        <f t="shared" si="191"/>
        <v>1.9637263903860003</v>
      </c>
      <c r="OA177">
        <f t="shared" si="191"/>
        <v>0.88587967184139416</v>
      </c>
      <c r="OB177">
        <f t="shared" si="191"/>
        <v>-0.38882035369169898</v>
      </c>
      <c r="OC177">
        <f t="shared" si="191"/>
        <v>-1.189455360872671</v>
      </c>
      <c r="OD177">
        <f t="shared" si="191"/>
        <v>-0.3990714958490571</v>
      </c>
      <c r="OE177">
        <f t="shared" si="191"/>
        <v>0.2353613126615528</v>
      </c>
      <c r="OF177">
        <f t="shared" si="191"/>
        <v>0.26820998755283654</v>
      </c>
      <c r="OG177">
        <f t="shared" si="191"/>
        <v>0.62737740336160641</v>
      </c>
      <c r="OH177">
        <f t="shared" si="191"/>
        <v>7.5231127993902192E-2</v>
      </c>
      <c r="OI177">
        <f t="shared" si="191"/>
        <v>-0.48152060116990469</v>
      </c>
      <c r="OJ177">
        <f t="shared" si="191"/>
        <v>-0.1091120793716982</v>
      </c>
      <c r="OK177">
        <f t="shared" si="191"/>
        <v>-1.0788653526105918</v>
      </c>
      <c r="OL177">
        <f t="shared" si="191"/>
        <v>0.39857468436821364</v>
      </c>
      <c r="OM177">
        <f t="shared" si="191"/>
        <v>-0.52502400649245828</v>
      </c>
      <c r="ON177">
        <f t="shared" si="191"/>
        <v>0.32078332878882065</v>
      </c>
      <c r="OO177">
        <f t="shared" si="191"/>
        <v>-1.155237896455219</v>
      </c>
      <c r="OP177">
        <f t="shared" si="191"/>
        <v>-0.10457256394147407</v>
      </c>
      <c r="OQ177">
        <f t="shared" si="191"/>
        <v>0.65074118538177572</v>
      </c>
      <c r="OR177">
        <f t="shared" si="191"/>
        <v>-0.67677206061489414</v>
      </c>
      <c r="OS177">
        <f t="shared" si="191"/>
        <v>-2.4705877876840532</v>
      </c>
      <c r="OT177">
        <f t="shared" si="191"/>
        <v>-2.1918822312727571E-2</v>
      </c>
      <c r="OU177">
        <f t="shared" si="191"/>
        <v>0.68371377892617602</v>
      </c>
      <c r="OV177">
        <f t="shared" si="191"/>
        <v>6.3869265432003886E-3</v>
      </c>
      <c r="OW177">
        <f t="shared" si="191"/>
        <v>-1.8794526113197207</v>
      </c>
      <c r="OX177">
        <f t="shared" si="191"/>
        <v>-1.9223080016672611</v>
      </c>
      <c r="OY177">
        <f t="shared" si="191"/>
        <v>-0.97381416708230972</v>
      </c>
      <c r="OZ177">
        <f t="shared" si="191"/>
        <v>0.54701558838132769</v>
      </c>
      <c r="PA177">
        <f t="shared" si="191"/>
        <v>-8.3902023106929846E-2</v>
      </c>
      <c r="PB177">
        <f t="shared" si="191"/>
        <v>1.0069175004900899</v>
      </c>
      <c r="PC177">
        <f t="shared" si="191"/>
        <v>-1.064061052602483</v>
      </c>
      <c r="PD177">
        <f t="shared" si="191"/>
        <v>-0.45107299229130149</v>
      </c>
      <c r="PE177">
        <f t="shared" si="191"/>
        <v>0.61929540606797673</v>
      </c>
      <c r="PF177">
        <f t="shared" si="191"/>
        <v>5.7443685363978148E-2</v>
      </c>
      <c r="PG177">
        <f t="shared" si="191"/>
        <v>-1.1645306585705839</v>
      </c>
      <c r="PH177">
        <f t="shared" si="191"/>
        <v>0.64131654653465375</v>
      </c>
      <c r="PI177">
        <f t="shared" si="191"/>
        <v>-0.57765987548918929</v>
      </c>
      <c r="PJ177">
        <f t="shared" si="191"/>
        <v>-0.13400494935922325</v>
      </c>
      <c r="PK177">
        <f t="shared" si="191"/>
        <v>-1.2716509445453994</v>
      </c>
      <c r="PL177">
        <f t="shared" si="191"/>
        <v>-0.73327100835740566</v>
      </c>
      <c r="PM177">
        <f t="shared" si="191"/>
        <v>0.17550519260112196</v>
      </c>
      <c r="PN177">
        <f t="shared" si="191"/>
        <v>-1.2067039278917946</v>
      </c>
      <c r="PO177">
        <f t="shared" si="191"/>
        <v>1.0066628419735935</v>
      </c>
      <c r="PP177">
        <f t="shared" si="191"/>
        <v>-1.4608849596697837</v>
      </c>
      <c r="PQ177">
        <f t="shared" si="191"/>
        <v>1.0581516107777134</v>
      </c>
      <c r="PR177">
        <f t="shared" si="191"/>
        <v>1.779999365680851</v>
      </c>
      <c r="PS177">
        <f t="shared" si="191"/>
        <v>2.0699917513411492</v>
      </c>
      <c r="PT177">
        <f t="shared" si="191"/>
        <v>-1.2380314728943631</v>
      </c>
      <c r="PU177">
        <f t="shared" si="191"/>
        <v>-1.1053907655877993</v>
      </c>
      <c r="PV177">
        <f t="shared" si="191"/>
        <v>-0.41469547795713879</v>
      </c>
      <c r="PW177">
        <f t="shared" si="191"/>
        <v>0.24102746465359814</v>
      </c>
      <c r="PX177">
        <f t="shared" si="191"/>
        <v>0.75394837040221319</v>
      </c>
      <c r="PY177">
        <f t="shared" si="191"/>
        <v>2.1362939151003957</v>
      </c>
      <c r="PZ177">
        <f t="shared" si="191"/>
        <v>0.75404841481940821</v>
      </c>
      <c r="QA177">
        <f t="shared" si="191"/>
        <v>-0.61836772147216834</v>
      </c>
      <c r="QB177">
        <f t="shared" si="191"/>
        <v>1.4551278582075611</v>
      </c>
      <c r="QC177">
        <f t="shared" si="191"/>
        <v>0.21950313566776458</v>
      </c>
      <c r="QD177">
        <f t="shared" si="191"/>
        <v>-0.76404830906540155</v>
      </c>
      <c r="QE177">
        <f t="shared" si="191"/>
        <v>-1.0047597243101336</v>
      </c>
      <c r="QF177">
        <f t="shared" si="191"/>
        <v>-0.25214603738277219</v>
      </c>
      <c r="QG177">
        <f t="shared" si="191"/>
        <v>0.63924971982487477</v>
      </c>
      <c r="QH177">
        <f t="shared" si="191"/>
        <v>-0.2083891104120994</v>
      </c>
      <c r="QI177">
        <f t="shared" ref="QI177:SG177" si="192">+QI162</f>
        <v>-1.17255694931373</v>
      </c>
      <c r="QJ177">
        <f t="shared" si="192"/>
        <v>0.53594249038724229</v>
      </c>
      <c r="QK177">
        <f t="shared" si="192"/>
        <v>-1.2999771570321172</v>
      </c>
      <c r="QL177">
        <f t="shared" si="192"/>
        <v>-2.3617394617758691</v>
      </c>
      <c r="QM177">
        <f t="shared" si="192"/>
        <v>-0.20987499738112092</v>
      </c>
      <c r="QN177">
        <f t="shared" si="192"/>
        <v>0.69964926296961494</v>
      </c>
      <c r="QO177">
        <f t="shared" si="192"/>
        <v>-7.9144228948280215E-2</v>
      </c>
      <c r="QP177">
        <f t="shared" si="192"/>
        <v>0.32191110221901909</v>
      </c>
      <c r="QQ177">
        <f t="shared" si="192"/>
        <v>-1.9863091438310221</v>
      </c>
      <c r="QR177">
        <f t="shared" si="192"/>
        <v>-1.4300076145445928</v>
      </c>
      <c r="QS177">
        <f t="shared" si="192"/>
        <v>-0.22546259970113169</v>
      </c>
      <c r="QT177">
        <f t="shared" si="192"/>
        <v>7.6228161560720764E-2</v>
      </c>
      <c r="QU177">
        <f t="shared" si="192"/>
        <v>-1.3316093827597797</v>
      </c>
      <c r="QV177">
        <f t="shared" si="192"/>
        <v>-0.51268330025777686</v>
      </c>
      <c r="QW177">
        <f t="shared" si="192"/>
        <v>1.459329723729752</v>
      </c>
      <c r="QX177">
        <f t="shared" si="192"/>
        <v>-2.2372660168912262</v>
      </c>
      <c r="QY177">
        <f t="shared" si="192"/>
        <v>0.19496042114042211</v>
      </c>
      <c r="QZ177">
        <f t="shared" si="192"/>
        <v>3.2555362849961966E-2</v>
      </c>
      <c r="RA177">
        <f t="shared" si="192"/>
        <v>0.1078035438695224</v>
      </c>
      <c r="RB177">
        <f t="shared" si="192"/>
        <v>-0.87315129349008203</v>
      </c>
      <c r="RC177">
        <f t="shared" si="192"/>
        <v>0.19815843188553117</v>
      </c>
      <c r="RD177">
        <f t="shared" si="192"/>
        <v>-0.97541260402067564</v>
      </c>
      <c r="RE177">
        <f t="shared" si="192"/>
        <v>7.9296569310827181E-2</v>
      </c>
      <c r="RF177">
        <f t="shared" si="192"/>
        <v>-0.34301137930015102</v>
      </c>
      <c r="RG177">
        <f t="shared" si="192"/>
        <v>-0.23638335733267013</v>
      </c>
      <c r="RH177">
        <f t="shared" si="192"/>
        <v>-1.0569465302978642</v>
      </c>
      <c r="RI177">
        <f t="shared" si="192"/>
        <v>0.23111624614102766</v>
      </c>
      <c r="RJ177">
        <f t="shared" si="192"/>
        <v>0.21206460587563924</v>
      </c>
      <c r="RK177">
        <f t="shared" si="192"/>
        <v>1.4498527889372781</v>
      </c>
      <c r="RL177">
        <f t="shared" si="192"/>
        <v>0.76763853940065019</v>
      </c>
      <c r="RM177">
        <f t="shared" si="192"/>
        <v>0.62570279624196701</v>
      </c>
      <c r="RN177">
        <f t="shared" si="192"/>
        <v>0.19675439943966921</v>
      </c>
      <c r="RO177">
        <f t="shared" si="192"/>
        <v>-0.85724650489282794</v>
      </c>
      <c r="RP177">
        <f t="shared" si="192"/>
        <v>-0.75730667958850972</v>
      </c>
      <c r="RQ177">
        <f t="shared" si="192"/>
        <v>0.4673950115829939</v>
      </c>
      <c r="RR177">
        <f t="shared" si="192"/>
        <v>0.60077354646637104</v>
      </c>
      <c r="RS177">
        <f t="shared" si="192"/>
        <v>1.4986062524258159</v>
      </c>
      <c r="RT177">
        <f t="shared" si="192"/>
        <v>-0.96463736554142088</v>
      </c>
      <c r="RU177">
        <f t="shared" si="192"/>
        <v>8.2750375440809876E-2</v>
      </c>
      <c r="RV177">
        <f t="shared" si="192"/>
        <v>-0.85835154095548205</v>
      </c>
      <c r="RW177">
        <f t="shared" si="192"/>
        <v>1.0312191989214625</v>
      </c>
      <c r="RX177">
        <f t="shared" si="192"/>
        <v>-0.82951714830414858</v>
      </c>
      <c r="RY177">
        <f t="shared" si="192"/>
        <v>-1.9759681890718639</v>
      </c>
      <c r="RZ177">
        <f t="shared" si="192"/>
        <v>1.4300076145445928</v>
      </c>
      <c r="SA177">
        <f t="shared" si="192"/>
        <v>-0.33806713872763794</v>
      </c>
      <c r="SB177">
        <f t="shared" si="192"/>
        <v>0.95276618594652973</v>
      </c>
      <c r="SC177">
        <f t="shared" si="192"/>
        <v>-1.2981968211533967</v>
      </c>
      <c r="SD177">
        <f t="shared" si="192"/>
        <v>0.23740653887216467</v>
      </c>
      <c r="SE177">
        <f t="shared" si="192"/>
        <v>0.7559822279290529</v>
      </c>
      <c r="SF177">
        <f t="shared" si="192"/>
        <v>-0.14087731869949494</v>
      </c>
      <c r="SG177">
        <f t="shared" si="192"/>
        <v>-1.1603219718381297</v>
      </c>
    </row>
    <row r="179" spans="1:502">
      <c r="A179">
        <f>+A174</f>
        <v>2016</v>
      </c>
    </row>
    <row r="180" spans="1:502">
      <c r="A180" t="s">
        <v>535</v>
      </c>
      <c r="B180">
        <f t="array" ref="B180:B182">+MMULT($W$44:$Y$46,B175:B177)</f>
        <v>-2.0220009190627581</v>
      </c>
      <c r="C180">
        <f t="array" ref="C180:C182">+MMULT($W$44:$Y$46,C175:C177)</f>
        <v>-0.36272393737509229</v>
      </c>
      <c r="D180">
        <f t="array" ref="D180:D182">+MMULT($W$44:$Y$46,D175:D177)</f>
        <v>-0.80951178000915913</v>
      </c>
      <c r="E180">
        <f t="array" ref="E180:E182">+MMULT($W$44:$Y$46,E175:E177)</f>
        <v>-2.2858037593090623</v>
      </c>
      <c r="F180">
        <f t="array" ref="F180:F182">+MMULT($W$44:$Y$46,F175:F177)</f>
        <v>-0.73664169027919679</v>
      </c>
      <c r="G180">
        <f t="array" ref="G180:G182">+MMULT($W$44:$Y$46,G175:G177)</f>
        <v>-1.0267787118481477</v>
      </c>
      <c r="H180">
        <f t="array" ref="H180:H182">+MMULT($W$44:$Y$46,H175:H177)</f>
        <v>-0.10862154280691233</v>
      </c>
      <c r="I180">
        <f t="array" ref="I180:I182">+MMULT($W$44:$Y$46,I175:I177)</f>
        <v>0.68853789256735598</v>
      </c>
      <c r="J180">
        <f t="array" ref="J180:J182">+MMULT($W$44:$Y$46,J175:J177)</f>
        <v>0.32236320769250698</v>
      </c>
      <c r="K180">
        <f t="array" ref="K180:K182">+MMULT($W$44:$Y$46,K175:K177)</f>
        <v>6.427451915109815E-2</v>
      </c>
      <c r="L180">
        <f t="array" ref="L180:L182">+MMULT($W$44:$Y$46,L175:L177)</f>
        <v>0.4697895139900613</v>
      </c>
      <c r="M180">
        <f t="array" ref="M180:M182">+MMULT($W$44:$Y$46,M175:M177)</f>
        <v>0.88279917867948954</v>
      </c>
      <c r="N180">
        <f t="array" ref="N180:N182">+MMULT($W$44:$Y$46,N175:N177)</f>
        <v>0.56147924333790233</v>
      </c>
      <c r="O180">
        <f t="array" ref="O180:O182">+MMULT($W$44:$Y$46,O175:O177)</f>
        <v>0.63570856790220598</v>
      </c>
      <c r="P180">
        <f t="array" ref="P180:P182">+MMULT($W$44:$Y$46,P175:P177)</f>
        <v>-7.3883554299427386E-3</v>
      </c>
      <c r="Q180">
        <f t="array" ref="Q180:Q182">+MMULT($W$44:$Y$46,Q175:Q177)</f>
        <v>-0.63788851031927085</v>
      </c>
      <c r="R180">
        <f t="array" ref="R180:R182">+MMULT($W$44:$Y$46,R175:R177)</f>
        <v>-0.59156523075299994</v>
      </c>
      <c r="S180">
        <f t="array" ref="S180:S182">+MMULT($W$44:$Y$46,S175:S177)</f>
        <v>0.24002815375791381</v>
      </c>
      <c r="T180">
        <f t="array" ref="T180:T182">+MMULT($W$44:$Y$46,T175:T177)</f>
        <v>-0.99813740824089525</v>
      </c>
      <c r="U180">
        <f t="array" ref="U180:U182">+MMULT($W$44:$Y$46,U175:U177)</f>
        <v>-0.51627872353976423</v>
      </c>
      <c r="V180">
        <f t="array" ref="V180:V182">+MMULT($W$44:$Y$46,V175:V177)</f>
        <v>-1.0660733165473644</v>
      </c>
      <c r="W180">
        <f t="array" ref="W180:W182">+MMULT($W$44:$Y$46,W175:W177)</f>
        <v>-0.17195811043489778</v>
      </c>
      <c r="X180">
        <f t="array" ref="X180:X182">+MMULT($W$44:$Y$46,X175:X177)</f>
        <v>1.1737628693874551</v>
      </c>
      <c r="Y180">
        <f t="array" ref="Y180:Y182">+MMULT($W$44:$Y$46,Y175:Y177)</f>
        <v>-0.34313823777382396</v>
      </c>
      <c r="Z180">
        <f t="array" ref="Z180:Z182">+MMULT($W$44:$Y$46,Z175:Z177)</f>
        <v>-0.51540237476499151</v>
      </c>
      <c r="AA180">
        <f t="array" ref="AA180:AA182">+MMULT($W$44:$Y$46,AA175:AA177)</f>
        <v>-2.0288527344265139</v>
      </c>
      <c r="AB180">
        <f t="array" ref="AB180:AB182">+MMULT($W$44:$Y$46,AB175:AB177)</f>
        <v>0.56922628573801848</v>
      </c>
      <c r="AC180">
        <f t="array" ref="AC180:AC182">+MMULT($W$44:$Y$46,AC175:AC177)</f>
        <v>1.1610369338916633</v>
      </c>
      <c r="AD180">
        <f t="array" ref="AD180:AD182">+MMULT($W$44:$Y$46,AD175:AD177)</f>
        <v>0.54011401918377933</v>
      </c>
      <c r="AE180">
        <f t="array" ref="AE180:AE182">+MMULT($W$44:$Y$46,AE175:AE177)</f>
        <v>-0.42113625950673611</v>
      </c>
      <c r="AF180">
        <f t="array" ref="AF180:AF182">+MMULT($W$44:$Y$46,AF175:AF177)</f>
        <v>-0.31443334423280112</v>
      </c>
      <c r="AG180">
        <f t="array" ref="AG180:AG182">+MMULT($W$44:$Y$46,AG175:AG177)</f>
        <v>-0.95665491238289235</v>
      </c>
      <c r="AH180">
        <f t="array" ref="AH180:AH182">+MMULT($W$44:$Y$46,AH175:AH177)</f>
        <v>-0.35095085729314074</v>
      </c>
      <c r="AI180">
        <f t="array" ref="AI180:AI182">+MMULT($W$44:$Y$46,AI175:AI177)</f>
        <v>3.5878632944490625E-2</v>
      </c>
      <c r="AJ180">
        <f t="array" ref="AJ180:AJ182">+MMULT($W$44:$Y$46,AJ175:AJ177)</f>
        <v>-0.72601422259782666</v>
      </c>
      <c r="AK180">
        <f t="array" ref="AK180:AK182">+MMULT($W$44:$Y$46,AK175:AK177)</f>
        <v>1.0511734001907989</v>
      </c>
      <c r="AL180">
        <f t="array" ref="AL180:AL182">+MMULT($W$44:$Y$46,AL175:AL177)</f>
        <v>0.51707459130460875</v>
      </c>
      <c r="AM180">
        <f t="array" ref="AM180:AM182">+MMULT($W$44:$Y$46,AM175:AM177)</f>
        <v>0.11819580221021091</v>
      </c>
      <c r="AN180">
        <f t="array" ref="AN180:AN182">+MMULT($W$44:$Y$46,AN175:AN177)</f>
        <v>-0.46917249291394586</v>
      </c>
      <c r="AO180">
        <f t="array" ref="AO180:AO182">+MMULT($W$44:$Y$46,AO175:AO177)</f>
        <v>-0.53995206357120795</v>
      </c>
      <c r="AP180">
        <f t="array" ref="AP180:AP182">+MMULT($W$44:$Y$46,AP175:AP177)</f>
        <v>0.4967446907596843</v>
      </c>
      <c r="AQ180">
        <f t="array" ref="AQ180:AQ182">+MMULT($W$44:$Y$46,AQ175:AQ177)</f>
        <v>0.22720882054689698</v>
      </c>
      <c r="AR180">
        <f t="array" ref="AR180:AR182">+MMULT($W$44:$Y$46,AR175:AR177)</f>
        <v>-1.6317733417392739</v>
      </c>
      <c r="AS180">
        <f t="array" ref="AS180:AS182">+MMULT($W$44:$Y$46,AS175:AS177)</f>
        <v>0.36155845312020751</v>
      </c>
      <c r="AT180">
        <f t="array" ref="AT180:AT182">+MMULT($W$44:$Y$46,AT175:AT177)</f>
        <v>0.49007967082637932</v>
      </c>
      <c r="AU180">
        <f t="array" ref="AU180:AU182">+MMULT($W$44:$Y$46,AU175:AU177)</f>
        <v>8.1383192113468242E-2</v>
      </c>
      <c r="AV180">
        <f t="array" ref="AV180:AV182">+MMULT($W$44:$Y$46,AV175:AV177)</f>
        <v>-0.49281999953479538</v>
      </c>
      <c r="AW180">
        <f t="array" ref="AW180:AW182">+MMULT($W$44:$Y$46,AW175:AW177)</f>
        <v>-0.25903955676981866</v>
      </c>
      <c r="AX180">
        <f t="array" ref="AX180:AX182">+MMULT($W$44:$Y$46,AX175:AX177)</f>
        <v>-0.16977717442511775</v>
      </c>
      <c r="AY180">
        <f t="array" ref="AY180:AY182">+MMULT($W$44:$Y$46,AY175:AY177)</f>
        <v>1.1797204513075648</v>
      </c>
      <c r="AZ180">
        <f t="array" ref="AZ180:AZ182">+MMULT($W$44:$Y$46,AZ175:AZ177)</f>
        <v>0.6320561210812714</v>
      </c>
      <c r="BA180">
        <f t="array" ref="BA180:BA182">+MMULT($W$44:$Y$46,BA175:BA177)</f>
        <v>0.95787305705168069</v>
      </c>
      <c r="BB180">
        <f t="array" ref="BB180:BB182">+MMULT($W$44:$Y$46,BB175:BB177)</f>
        <v>-0.5645236114171579</v>
      </c>
      <c r="BC180">
        <f t="array" ref="BC180:BC182">+MMULT($W$44:$Y$46,BC175:BC177)</f>
        <v>-2.4573535031380288E-2</v>
      </c>
      <c r="BD180">
        <f t="array" ref="BD180:BD182">+MMULT($W$44:$Y$46,BD175:BD177)</f>
        <v>1.6708096123325484</v>
      </c>
      <c r="BE180">
        <f t="array" ref="BE180:BE182">+MMULT($W$44:$Y$46,BE175:BE177)</f>
        <v>8.7764044530236965E-2</v>
      </c>
      <c r="BF180">
        <f t="array" ref="BF180:BF182">+MMULT($W$44:$Y$46,BF175:BF177)</f>
        <v>-2.3717137598328075</v>
      </c>
      <c r="BG180">
        <f t="array" ref="BG180:BG182">+MMULT($W$44:$Y$46,BG175:BG177)</f>
        <v>0.90845572977039613</v>
      </c>
      <c r="BH180">
        <f t="array" ref="BH180:BH182">+MMULT($W$44:$Y$46,BH175:BH177)</f>
        <v>0.53696134949857111</v>
      </c>
      <c r="BI180">
        <f t="array" ref="BI180:BI182">+MMULT($W$44:$Y$46,BI175:BI177)</f>
        <v>-0.43659656215465287</v>
      </c>
      <c r="BJ180">
        <f t="array" ref="BJ180:BJ182">+MMULT($W$44:$Y$46,BJ175:BJ177)</f>
        <v>1.1389513550190482</v>
      </c>
      <c r="BK180">
        <f t="array" ref="BK180:BK182">+MMULT($W$44:$Y$46,BK175:BK177)</f>
        <v>-1.0346877098608351</v>
      </c>
      <c r="BL180">
        <f t="array" ref="BL180:BL182">+MMULT($W$44:$Y$46,BL175:BL177)</f>
        <v>0.33139794625147273</v>
      </c>
      <c r="BM180">
        <f t="array" ref="BM180:BM182">+MMULT($W$44:$Y$46,BM175:BM177)</f>
        <v>0.66981860581370867</v>
      </c>
      <c r="BN180">
        <f t="array" ref="BN180:BN182">+MMULT($W$44:$Y$46,BN175:BN177)</f>
        <v>0.93884178218547254</v>
      </c>
      <c r="BO180">
        <f t="array" ref="BO180:BO182">+MMULT($W$44:$Y$46,BO175:BO177)</f>
        <v>-0.42038609700678897</v>
      </c>
      <c r="BP180">
        <f t="array" ref="BP180:BP182">+MMULT($W$44:$Y$46,BP175:BP177)</f>
        <v>-0.14985762767155508</v>
      </c>
      <c r="BQ180">
        <f t="array" ref="BQ180:BQ182">+MMULT($W$44:$Y$46,BQ175:BQ177)</f>
        <v>-1.0138282243987295</v>
      </c>
      <c r="BR180">
        <f t="array" ref="BR180:BR182">+MMULT($W$44:$Y$46,BR175:BR177)</f>
        <v>0.88670399805007516</v>
      </c>
      <c r="BS180">
        <f t="array" ref="BS180:BS182">+MMULT($W$44:$Y$46,BS175:BS177)</f>
        <v>-0.20900024044884283</v>
      </c>
      <c r="BT180">
        <f t="array" ref="BT180:BT182">+MMULT($W$44:$Y$46,BT175:BT177)</f>
        <v>-6.427451915109815E-2</v>
      </c>
      <c r="BU180">
        <f t="array" ref="BU180:BU182">+MMULT($W$44:$Y$46,BU175:BU177)</f>
        <v>0.7758190510380244</v>
      </c>
      <c r="BV180">
        <f t="array" ref="BV180:BV182">+MMULT($W$44:$Y$46,BV175:BV177)</f>
        <v>-0.59949211343456033</v>
      </c>
      <c r="BW180">
        <f t="array" ref="BW180:BW182">+MMULT($W$44:$Y$46,BW175:BW177)</f>
        <v>7.7153467925024685E-2</v>
      </c>
      <c r="BX180">
        <f t="array" ref="BX180:BX182">+MMULT($W$44:$Y$46,BX175:BX177)</f>
        <v>0.16371824604806143</v>
      </c>
      <c r="BY180">
        <f t="array" ref="BY180:BY182">+MMULT($W$44:$Y$46,BY175:BY177)</f>
        <v>3.114380596336745</v>
      </c>
      <c r="BZ180">
        <f t="array" ref="BZ180:BZ182">+MMULT($W$44:$Y$46,BZ175:BZ177)</f>
        <v>-0.6178974248902166</v>
      </c>
      <c r="CA180">
        <f t="array" ref="CA180:CA182">+MMULT($W$44:$Y$46,CA175:CA177)</f>
        <v>2.4907382183674633E-2</v>
      </c>
      <c r="CB180">
        <f t="array" ref="CB180:CB182">+MMULT($W$44:$Y$46,CB175:CB177)</f>
        <v>-0.47830957152257325</v>
      </c>
      <c r="CC180">
        <f t="array" ref="CC180:CC182">+MMULT($W$44:$Y$46,CC175:CC177)</f>
        <v>0.89728377328111741</v>
      </c>
      <c r="CD180">
        <f t="array" ref="CD180:CD182">+MMULT($W$44:$Y$46,CD175:CD177)</f>
        <v>1.0840215753540461</v>
      </c>
      <c r="CE180">
        <f t="array" ref="CE180:CE182">+MMULT($W$44:$Y$46,CE175:CE177)</f>
        <v>-1.4520681889042599</v>
      </c>
      <c r="CF180">
        <f t="array" ref="CF180:CF182">+MMULT($W$44:$Y$46,CF175:CF177)</f>
        <v>0.47559308903932107</v>
      </c>
      <c r="CG180">
        <f t="array" ref="CG180:CG182">+MMULT($W$44:$Y$46,CG175:CG177)</f>
        <v>0.17154875023625116</v>
      </c>
      <c r="CH180">
        <f t="array" ref="CH180:CH182">+MMULT($W$44:$Y$46,CH175:CH177)</f>
        <v>-0.9832653124803542</v>
      </c>
      <c r="CI180">
        <f t="array" ref="CI180:CI182">+MMULT($W$44:$Y$46,CI175:CI177)</f>
        <v>0.77552296040890611</v>
      </c>
      <c r="CJ180">
        <f t="array" ref="CJ180:CJ182">+MMULT($W$44:$Y$46,CJ175:CJ177)</f>
        <v>-1.0531049444290732</v>
      </c>
      <c r="CK180">
        <f t="array" ref="CK180:CK182">+MMULT($W$44:$Y$46,CK175:CK177)</f>
        <v>4.3642566420764507E-2</v>
      </c>
      <c r="CL180">
        <f t="array" ref="CL180:CL182">+MMULT($W$44:$Y$46,CL175:CL177)</f>
        <v>-0.64647116419283801</v>
      </c>
      <c r="CM180">
        <f t="array" ref="CM180:CM182">+MMULT($W$44:$Y$46,CM175:CM177)</f>
        <v>0.72894532110755383</v>
      </c>
      <c r="CN180">
        <f t="array" ref="CN180:CN182">+MMULT($W$44:$Y$46,CN175:CN177)</f>
        <v>-1.6080304502177688E-2</v>
      </c>
      <c r="CO180">
        <f t="array" ref="CO180:CO182">+MMULT($W$44:$Y$46,CO175:CO177)</f>
        <v>1.3982631561928212</v>
      </c>
      <c r="CP180">
        <f t="array" ref="CP180:CP182">+MMULT($W$44:$Y$46,CP175:CP177)</f>
        <v>2.1536161844839437</v>
      </c>
      <c r="CQ180">
        <f t="array" ref="CQ180:CQ182">+MMULT($W$44:$Y$46,CQ175:CQ177)</f>
        <v>-1.3451218434151102</v>
      </c>
      <c r="CR180">
        <f t="array" ref="CR180:CR182">+MMULT($W$44:$Y$46,CR175:CR177)</f>
        <v>-0.82733882050459118</v>
      </c>
      <c r="CS180">
        <f t="array" ref="CS180:CS182">+MMULT($W$44:$Y$46,CS175:CS177)</f>
        <v>1.5705680304853102</v>
      </c>
      <c r="CT180">
        <f t="array" ref="CT180:CT182">+MMULT($W$44:$Y$46,CT175:CT177)</f>
        <v>-0.56098642135118215</v>
      </c>
      <c r="CU180">
        <f t="array" ref="CU180:CU182">+MMULT($W$44:$Y$46,CU175:CU177)</f>
        <v>-0.32479750984465328</v>
      </c>
      <c r="CV180">
        <f t="array" ref="CV180:CV182">+MMULT($W$44:$Y$46,CV175:CV177)</f>
        <v>0.22880055607658609</v>
      </c>
      <c r="CW180">
        <f t="array" ref="CW180:CW182">+MMULT($W$44:$Y$46,CW175:CW177)</f>
        <v>-0.54011401918377933</v>
      </c>
      <c r="CX180">
        <f t="array" ref="CX180:CX182">+MMULT($W$44:$Y$46,CX175:CX177)</f>
        <v>1.2058519397163188</v>
      </c>
      <c r="CY180">
        <f t="array" ref="CY180:CY182">+MMULT($W$44:$Y$46,CY175:CY177)</f>
        <v>0.39304242548553775</v>
      </c>
      <c r="CZ180">
        <f t="array" ref="CZ180:CZ182">+MMULT($W$44:$Y$46,CZ175:CZ177)</f>
        <v>0.3150752051267956</v>
      </c>
      <c r="DA180">
        <f t="array" ref="DA180:DA182">+MMULT($W$44:$Y$46,DA175:DA177)</f>
        <v>-2.3486624088410553</v>
      </c>
      <c r="DB180">
        <f t="array" ref="DB180:DB182">+MMULT($W$44:$Y$46,DB175:DB177)</f>
        <v>-1.4762800561873213</v>
      </c>
      <c r="DC180">
        <f t="array" ref="DC180:DC182">+MMULT($W$44:$Y$46,DC175:DC177)</f>
        <v>-0.54367902984577965</v>
      </c>
      <c r="DD180">
        <f t="array" ref="DD180:DD182">+MMULT($W$44:$Y$46,DD175:DD177)</f>
        <v>-0.6225414772408826</v>
      </c>
      <c r="DE180">
        <f t="array" ref="DE180:DE182">+MMULT($W$44:$Y$46,DE175:DE177)</f>
        <v>0.10040651823795502</v>
      </c>
      <c r="DF180">
        <f t="array" ref="DF180:DF182">+MMULT($W$44:$Y$46,DF175:DF177)</f>
        <v>-0.22382265657362574</v>
      </c>
      <c r="DG180">
        <f t="array" ref="DG180:DG182">+MMULT($W$44:$Y$46,DG175:DG177)</f>
        <v>-0.97251265211687377</v>
      </c>
      <c r="DH180">
        <f t="array" ref="DH180:DH182">+MMULT($W$44:$Y$46,DH175:DH177)</f>
        <v>1.6185863792236472</v>
      </c>
      <c r="DI180">
        <f t="array" ref="DI180:DI182">+MMULT($W$44:$Y$46,DI175:DI177)</f>
        <v>-6.7023790193950702E-2</v>
      </c>
      <c r="DJ180">
        <f t="array" ref="DJ180:DJ182">+MMULT($W$44:$Y$46,DJ175:DJ177)</f>
        <v>0.79130916146739594</v>
      </c>
      <c r="DK180">
        <f t="array" ref="DK180:DK182">+MMULT($W$44:$Y$46,DK175:DK177)</f>
        <v>6.3134868306807632E-2</v>
      </c>
      <c r="DL180">
        <f t="array" ref="DL180:DL182">+MMULT($W$44:$Y$46,DL175:DL177)</f>
        <v>-0.53752670375349809</v>
      </c>
      <c r="DM180">
        <f t="array" ref="DM180:DM182">+MMULT($W$44:$Y$46,DM175:DM177)</f>
        <v>-2.8385950279455903E-2</v>
      </c>
      <c r="DN180">
        <f t="array" ref="DN180:DN182">+MMULT($W$44:$Y$46,DN175:DN177)</f>
        <v>0.67071681362821489</v>
      </c>
      <c r="DO180">
        <f t="array" ref="DO180:DO182">+MMULT($W$44:$Y$46,DO175:DO177)</f>
        <v>7.0577871336084258E-2</v>
      </c>
      <c r="DP180">
        <f t="array" ref="DP180:DP182">+MMULT($W$44:$Y$46,DP175:DP177)</f>
        <v>0.83406146881537557</v>
      </c>
      <c r="DQ180">
        <f t="array" ref="DQ180:DQ182">+MMULT($W$44:$Y$46,DQ175:DQ177)</f>
        <v>0.31051362097148805</v>
      </c>
      <c r="DR180">
        <f t="array" ref="DR180:DR182">+MMULT($W$44:$Y$46,DR175:DR177)</f>
        <v>0.50383298118964814</v>
      </c>
      <c r="DS180">
        <f t="array" ref="DS180:DS182">+MMULT($W$44:$Y$46,DS175:DS177)</f>
        <v>-0.79352686040763698</v>
      </c>
      <c r="DT180">
        <f t="array" ref="DT180:DT182">+MMULT($W$44:$Y$46,DT175:DT177)</f>
        <v>-2.0133526880699906</v>
      </c>
      <c r="DU180">
        <f t="array" ref="DU180:DU182">+MMULT($W$44:$Y$46,DU175:DU177)</f>
        <v>3.681559087488815E-2</v>
      </c>
      <c r="DV180">
        <f t="array" ref="DV180:DV182">+MMULT($W$44:$Y$46,DV175:DV177)</f>
        <v>-0.50826043032840895</v>
      </c>
      <c r="DW180">
        <f t="array" ref="DW180:DW182">+MMULT($W$44:$Y$46,DW175:DW177)</f>
        <v>-0.64541696232205137</v>
      </c>
      <c r="DX180">
        <f t="array" ref="DX180:DX182">+MMULT($W$44:$Y$46,DX175:DX177)</f>
        <v>0.49540930215050688</v>
      </c>
      <c r="DY180">
        <f t="array" ref="DY180:DY182">+MMULT($W$44:$Y$46,DY175:DY177)</f>
        <v>0.74516472858985416</v>
      </c>
      <c r="DZ180">
        <f t="array" ref="DZ180:DZ182">+MMULT($W$44:$Y$46,DZ175:DZ177)</f>
        <v>-0.8613494991445777</v>
      </c>
      <c r="EA180">
        <f t="array" ref="EA180:EA182">+MMULT($W$44:$Y$46,EA175:EA177)</f>
        <v>-1.5668837886974905</v>
      </c>
      <c r="EB180">
        <f t="array" ref="EB180:EB182">+MMULT($W$44:$Y$46,EB175:EB177)</f>
        <v>0.25045889008168182</v>
      </c>
      <c r="EC180">
        <f t="array" ref="EC180:EC182">+MMULT($W$44:$Y$46,EC175:EC177)</f>
        <v>1.1377034025688049</v>
      </c>
      <c r="ED180">
        <f t="array" ref="ED180:ED182">+MMULT($W$44:$Y$46,ED175:ED177)</f>
        <v>0.44327449879325498</v>
      </c>
      <c r="EE180">
        <f t="array" ref="EE180:EE182">+MMULT($W$44:$Y$46,EE175:EE177)</f>
        <v>0.30709764921676197</v>
      </c>
      <c r="EF180">
        <f t="array" ref="EF180:EF182">+MMULT($W$44:$Y$46,EF175:EF177)</f>
        <v>-0.99506323238018479</v>
      </c>
      <c r="EG180">
        <f t="array" ref="EG180:EG182">+MMULT($W$44:$Y$46,EG175:EG177)</f>
        <v>1.5174227433367389</v>
      </c>
      <c r="EH180">
        <f t="array" ref="EH180:EH182">+MMULT($W$44:$Y$46,EH175:EH177)</f>
        <v>0.82326707755785833</v>
      </c>
      <c r="EI180">
        <f t="array" ref="EI180:EI182">+MMULT($W$44:$Y$46,EI175:EI177)</f>
        <v>4.1166533374581434E-2</v>
      </c>
      <c r="EJ180">
        <f t="array" ref="EJ180:EJ182">+MMULT($W$44:$Y$46,EJ175:EJ177)</f>
        <v>-1.2147465817024468</v>
      </c>
      <c r="EK180">
        <f t="array" ref="EK180:EK182">+MMULT($W$44:$Y$46,EK175:EK177)</f>
        <v>-1.939302210194416</v>
      </c>
      <c r="EL180">
        <f t="array" ref="EL180:EL182">+MMULT($W$44:$Y$46,EL175:EL177)</f>
        <v>0.39319047080009684</v>
      </c>
      <c r="EM180">
        <f t="array" ref="EM180:EM182">+MMULT($W$44:$Y$46,EM175:EM177)</f>
        <v>-0.99839375516140694</v>
      </c>
      <c r="EN180">
        <f t="array" ref="EN180:EN182">+MMULT($W$44:$Y$46,EN175:EN177)</f>
        <v>-0.16609988778630413</v>
      </c>
      <c r="EO180">
        <f t="array" ref="EO180:EO182">+MMULT($W$44:$Y$46,EO175:EO177)</f>
        <v>0.27599521645405384</v>
      </c>
      <c r="EP180">
        <f t="array" ref="EP180:EP182">+MMULT($W$44:$Y$46,EP175:EP177)</f>
        <v>-0.55393986181525501</v>
      </c>
      <c r="EQ180">
        <f t="array" ref="EQ180:EQ182">+MMULT($W$44:$Y$46,EQ175:EQ177)</f>
        <v>0.32293551709644014</v>
      </c>
      <c r="ER180">
        <f t="array" ref="ER180:ER182">+MMULT($W$44:$Y$46,ER175:ER177)</f>
        <v>1.2667512244140124</v>
      </c>
      <c r="ES180">
        <f t="array" ref="ES180:ES182">+MMULT($W$44:$Y$46,ES175:ES177)</f>
        <v>0.4310761610292142</v>
      </c>
      <c r="ET180">
        <f t="array" ref="ET180:ET182">+MMULT($W$44:$Y$46,ET175:ET177)</f>
        <v>0.37068162143082267</v>
      </c>
      <c r="EU180">
        <f t="array" ref="EU180:EU182">+MMULT($W$44:$Y$46,EU175:EU177)</f>
        <v>-1.3036095397756526</v>
      </c>
      <c r="EV180">
        <f t="array" ref="EV180:EV182">+MMULT($W$44:$Y$46,EV175:EV177)</f>
        <v>-0.5370428241012144</v>
      </c>
      <c r="EW180">
        <f t="array" ref="EW180:EW182">+MMULT($W$44:$Y$46,EW175:EW177)</f>
        <v>0.67431163207167011</v>
      </c>
      <c r="EX180">
        <f t="array" ref="EX180:EX182">+MMULT($W$44:$Y$46,EX175:EX177)</f>
        <v>-0.96448243579293658</v>
      </c>
      <c r="EY180">
        <f t="array" ref="EY180:EY182">+MMULT($W$44:$Y$46,EY175:EY177)</f>
        <v>-1.0510362843961065</v>
      </c>
      <c r="EZ180">
        <f t="array" ref="EZ180:EZ182">+MMULT($W$44:$Y$46,EZ175:EZ177)</f>
        <v>-0.17100326783562736</v>
      </c>
      <c r="FA180">
        <f t="array" ref="FA180:FA182">+MMULT($W$44:$Y$46,FA175:FA177)</f>
        <v>0.60152301694435095</v>
      </c>
      <c r="FB180">
        <f t="array" ref="FB180:FB182">+MMULT($W$44:$Y$46,FB175:FB177)</f>
        <v>-0.10451303692971851</v>
      </c>
      <c r="FC180">
        <f t="array" ref="FC180:FC182">+MMULT($W$44:$Y$46,FC175:FC177)</f>
        <v>1.9832428544297289</v>
      </c>
      <c r="FD180">
        <f t="array" ref="FD180:FD182">+MMULT($W$44:$Y$46,FD175:FD177)</f>
        <v>0.49509532685251578</v>
      </c>
      <c r="FE180">
        <f t="array" ref="FE180:FE182">+MMULT($W$44:$Y$46,FE175:FE177)</f>
        <v>1.3366604078527928</v>
      </c>
      <c r="FF180">
        <f t="array" ref="FF180:FF182">+MMULT($W$44:$Y$46,FF175:FF177)</f>
        <v>-1.2136933734243753</v>
      </c>
      <c r="FG180">
        <f t="array" ref="FG180:FG182">+MMULT($W$44:$Y$46,FG175:FG177)</f>
        <v>9.0856105059820322E-2</v>
      </c>
      <c r="FH180">
        <f t="array" ref="FH180:FH182">+MMULT($W$44:$Y$46,FH175:FH177)</f>
        <v>2.7382421637142541E-2</v>
      </c>
      <c r="FI180">
        <f t="array" ref="FI180:FI182">+MMULT($W$44:$Y$46,FI175:FI177)</f>
        <v>0.3182874903749135</v>
      </c>
      <c r="FJ180">
        <f t="array" ref="FJ180:FJ182">+MMULT($W$44:$Y$46,FJ175:FJ177)</f>
        <v>-0.35653882272321041</v>
      </c>
      <c r="FK180">
        <f t="array" ref="FK180:FK182">+MMULT($W$44:$Y$46,FK175:FK177)</f>
        <v>0.93563247771550018</v>
      </c>
      <c r="FL180">
        <f t="array" ref="FL180:FL182">+MMULT($W$44:$Y$46,FL175:FL177)</f>
        <v>1.1641150841232344</v>
      </c>
      <c r="FM180">
        <f t="array" ref="FM180:FM182">+MMULT($W$44:$Y$46,FM175:FM177)</f>
        <v>-0.39259828954186043</v>
      </c>
      <c r="FN180">
        <f t="array" ref="FN180:FN182">+MMULT($W$44:$Y$46,FN175:FN177)</f>
        <v>-0.70304037183785684</v>
      </c>
      <c r="FO180">
        <f t="array" ref="FO180:FO182">+MMULT($W$44:$Y$46,FO175:FO177)</f>
        <v>0.71353171731724974</v>
      </c>
      <c r="FP180">
        <f t="array" ref="FP180:FP182">+MMULT($W$44:$Y$46,FP175:FP177)</f>
        <v>-0.40194004824981117</v>
      </c>
      <c r="FQ180">
        <f t="array" ref="FQ180:FQ182">+MMULT($W$44:$Y$46,FQ175:FQ177)</f>
        <v>-0.9104091330484041</v>
      </c>
      <c r="FR180">
        <f t="array" ref="FR180:FR182">+MMULT($W$44:$Y$46,FR175:FR177)</f>
        <v>1.4696388824791802</v>
      </c>
      <c r="FS180">
        <f t="array" ref="FS180:FS182">+MMULT($W$44:$Y$46,FS175:FS177)</f>
        <v>-3.0423808938252646E-3</v>
      </c>
      <c r="FT180">
        <f t="array" ref="FT180:FT182">+MMULT($W$44:$Y$46,FT175:FT177)</f>
        <v>-0.15651072449227812</v>
      </c>
      <c r="FU180">
        <f t="array" ref="FU180:FU182">+MMULT($W$44:$Y$46,FU175:FU177)</f>
        <v>-0.68190069323007552</v>
      </c>
      <c r="FV180">
        <f t="array" ref="FV180:FV182">+MMULT($W$44:$Y$46,FV175:FV177)</f>
        <v>-0.73027077378957961</v>
      </c>
      <c r="FW180">
        <f t="array" ref="FW180:FW182">+MMULT($W$44:$Y$46,FW175:FW177)</f>
        <v>-7.2657460888917794E-2</v>
      </c>
      <c r="FX180">
        <f t="array" ref="FX180:FX182">+MMULT($W$44:$Y$46,FX175:FX177)</f>
        <v>-0.43758121253537818</v>
      </c>
      <c r="FY180">
        <f t="array" ref="FY180:FY182">+MMULT($W$44:$Y$46,FY175:FY177)</f>
        <v>-0.42587370957262732</v>
      </c>
      <c r="FZ180">
        <f t="array" ref="FZ180:FZ182">+MMULT($W$44:$Y$46,FZ175:FZ177)</f>
        <v>0.34573946350211737</v>
      </c>
      <c r="GA180">
        <f t="array" ref="GA180:GA182">+MMULT($W$44:$Y$46,GA175:GA177)</f>
        <v>-1.022259852179592</v>
      </c>
      <c r="GB180">
        <f t="array" ref="GB180:GB182">+MMULT($W$44:$Y$46,GB175:GB177)</f>
        <v>-0.62219570697600624</v>
      </c>
      <c r="GC180">
        <f t="array" ref="GC180:GC182">+MMULT($W$44:$Y$46,GC175:GC177)</f>
        <v>-0.31993188631850622</v>
      </c>
      <c r="GD180">
        <f t="array" ref="GD180:GD182">+MMULT($W$44:$Y$46,GD175:GD177)</f>
        <v>-1.4018798336760099</v>
      </c>
      <c r="GE180">
        <f t="array" ref="GE180:GE182">+MMULT($W$44:$Y$46,GE175:GE177)</f>
        <v>-2.5175652216768304E-2</v>
      </c>
      <c r="GF180">
        <f t="array" ref="GF180:GF182">+MMULT($W$44:$Y$46,GF175:GF177)</f>
        <v>-1.7566560229225232</v>
      </c>
      <c r="GG180">
        <f t="array" ref="GG180:GG182">+MMULT($W$44:$Y$46,GG175:GG177)</f>
        <v>-0.1770045678352043</v>
      </c>
      <c r="GH180">
        <f t="array" ref="GH180:GH182">+MMULT($W$44:$Y$46,GH175:GH177)</f>
        <v>0.22610295185492194</v>
      </c>
      <c r="GI180">
        <f t="array" ref="GI180:GI182">+MMULT($W$44:$Y$46,GI175:GI177)</f>
        <v>1.8612137715244241</v>
      </c>
      <c r="GJ180">
        <f t="array" ref="GJ180:GJ182">+MMULT($W$44:$Y$46,GJ175:GJ177)</f>
        <v>-0.54489618092185277</v>
      </c>
      <c r="GK180">
        <f t="array" ref="GK180:GK182">+MMULT($W$44:$Y$46,GK175:GK177)</f>
        <v>8.2188995805464418E-2</v>
      </c>
      <c r="GL180">
        <f t="array" ref="GL180:GL182">+MMULT($W$44:$Y$46,GL175:GL177)</f>
        <v>-0.11772384567050909</v>
      </c>
      <c r="GM180">
        <f t="array" ref="GM180:GM182">+MMULT($W$44:$Y$46,GM175:GM177)</f>
        <v>0.84402521656301754</v>
      </c>
      <c r="GN180">
        <f t="array" ref="GN180:GN182">+MMULT($W$44:$Y$46,GN175:GN177)</f>
        <v>2.3436864965235251E-2</v>
      </c>
      <c r="GO180">
        <f t="array" ref="GO180:GO182">+MMULT($W$44:$Y$46,GO175:GO177)</f>
        <v>-0.98857109757931794</v>
      </c>
      <c r="GP180">
        <f t="array" ref="GP180:GP182">+MMULT($W$44:$Y$46,GP175:GP177)</f>
        <v>-0.15698566181012544</v>
      </c>
      <c r="GQ180">
        <f t="array" ref="GQ180:GQ182">+MMULT($W$44:$Y$46,GQ175:GQ177)</f>
        <v>-0.81043582123425961</v>
      </c>
      <c r="GR180">
        <f t="array" ref="GR180:GR182">+MMULT($W$44:$Y$46,GR175:GR177)</f>
        <v>0.26267411892188031</v>
      </c>
      <c r="GS180">
        <f t="array" ref="GS180:GS182">+MMULT($W$44:$Y$46,GS175:GS177)</f>
        <v>-0.49047114635615302</v>
      </c>
      <c r="GT180">
        <f t="array" ref="GT180:GT182">+MMULT($W$44:$Y$46,GT175:GT177)</f>
        <v>0.51803042749659434</v>
      </c>
      <c r="GU180">
        <f t="array" ref="GU180:GU182">+MMULT($W$44:$Y$46,GU175:GU177)</f>
        <v>-0.28387738746343194</v>
      </c>
      <c r="GV180">
        <f t="array" ref="GV180:GV182">+MMULT($W$44:$Y$46,GV175:GV177)</f>
        <v>-0.37969946891363066</v>
      </c>
      <c r="GW180">
        <f t="array" ref="GW180:GW182">+MMULT($W$44:$Y$46,GW175:GW177)</f>
        <v>0.53526628032650514</v>
      </c>
      <c r="GX180">
        <f t="array" ref="GX180:GX182">+MMULT($W$44:$Y$46,GX175:GX177)</f>
        <v>7.7287602941571526E-2</v>
      </c>
      <c r="GY180">
        <f t="array" ref="GY180:GY182">+MMULT($W$44:$Y$46,GY175:GY177)</f>
        <v>7.9435750391751214E-2</v>
      </c>
      <c r="GZ180">
        <f t="array" ref="GZ180:GZ182">+MMULT($W$44:$Y$46,GZ175:GZ177)</f>
        <v>-0.21237249412410178</v>
      </c>
      <c r="HA180">
        <f t="array" ref="HA180:HA182">+MMULT($W$44:$Y$46,HA175:HA177)</f>
        <v>0.42934035455582664</v>
      </c>
      <c r="HB180">
        <f t="array" ref="HB180:HB182">+MMULT($W$44:$Y$46,HB175:HB177)</f>
        <v>2.4840811471758796E-2</v>
      </c>
      <c r="HC180">
        <f t="array" ref="HC180:HC182">+MMULT($W$44:$Y$46,HC175:HC177)</f>
        <v>0.90857098652535484</v>
      </c>
      <c r="HD180">
        <f t="array" ref="HD180:HD182">+MMULT($W$44:$Y$46,HD175:HD177)</f>
        <v>-0.73131404614049944</v>
      </c>
      <c r="HE180">
        <f t="array" ref="HE180:HE182">+MMULT($W$44:$Y$46,HE175:HE177)</f>
        <v>4.2304197033441633E-2</v>
      </c>
      <c r="HF180">
        <f t="array" ref="HF180:HF182">+MMULT($W$44:$Y$46,HF175:HF177)</f>
        <v>-1.7973217855686632</v>
      </c>
      <c r="HG180">
        <f t="array" ref="HG180:HG182">+MMULT($W$44:$Y$46,HG175:HG177)</f>
        <v>0.39511505988936518</v>
      </c>
      <c r="HH180">
        <f t="array" ref="HH180:HH182">+MMULT($W$44:$Y$46,HH175:HH177)</f>
        <v>-0.73988875127234532</v>
      </c>
      <c r="HI180">
        <f t="array" ref="HI180:HI182">+MMULT($W$44:$Y$46,HI175:HI177)</f>
        <v>-0.4175364730997051</v>
      </c>
      <c r="HJ180">
        <f t="array" ref="HJ180:HJ182">+MMULT($W$44:$Y$46,HJ175:HJ177)</f>
        <v>1.4915376659213451</v>
      </c>
      <c r="HK180">
        <f t="array" ref="HK180:HK182">+MMULT($W$44:$Y$46,HK175:HK177)</f>
        <v>1.7581662838495691</v>
      </c>
      <c r="HL180">
        <f t="array" ref="HL180:HL182">+MMULT($W$44:$Y$46,HL175:HL177)</f>
        <v>-0.56098642135118215</v>
      </c>
      <c r="HM180">
        <f t="array" ref="HM180:HM182">+MMULT($W$44:$Y$46,HM175:HM177)</f>
        <v>-0.44281843973699569</v>
      </c>
      <c r="HN180">
        <f t="array" ref="HN180:HN182">+MMULT($W$44:$Y$46,HN175:HN177)</f>
        <v>-0.64955130160983943</v>
      </c>
      <c r="HO180">
        <f t="array" ref="HO180:HO182">+MMULT($W$44:$Y$46,HO175:HO177)</f>
        <v>-0.93184688947073391</v>
      </c>
      <c r="HP180">
        <f t="array" ref="HP180:HP182">+MMULT($W$44:$Y$46,HP175:HP177)</f>
        <v>-1.0185597129083297</v>
      </c>
      <c r="HQ180">
        <f t="array" ref="HQ180:HQ182">+MMULT($W$44:$Y$46,HQ175:HQ177)</f>
        <v>-0.43811179104527453</v>
      </c>
      <c r="HR180">
        <f t="array" ref="HR180:HR182">+MMULT($W$44:$Y$46,HR175:HR177)</f>
        <v>0.18841697376155211</v>
      </c>
      <c r="HS180">
        <f t="array" ref="HS180:HS182">+MMULT($W$44:$Y$46,HS175:HS177)</f>
        <v>0.34957473138264172</v>
      </c>
      <c r="HT180">
        <f t="array" ref="HT180:HT182">+MMULT($W$44:$Y$46,HT175:HT177)</f>
        <v>1.6683216561737835</v>
      </c>
      <c r="HU180">
        <f t="array" ref="HU180:HU182">+MMULT($W$44:$Y$46,HU175:HU177)</f>
        <v>-1.5287179053226976</v>
      </c>
      <c r="HV180">
        <f t="array" ref="HV180:HV182">+MMULT($W$44:$Y$46,HV175:HV177)</f>
        <v>1.2969365711006262</v>
      </c>
      <c r="HW180">
        <f t="array" ref="HW180:HW182">+MMULT($W$44:$Y$46,HW175:HW177)</f>
        <v>0.50398996883864378</v>
      </c>
      <c r="HX180">
        <f t="array" ref="HX180:HX182">+MMULT($W$44:$Y$46,HX175:HX177)</f>
        <v>0.10188697138354602</v>
      </c>
      <c r="HY180">
        <f t="array" ref="HY180:HY182">+MMULT($W$44:$Y$46,HY175:HY177)</f>
        <v>0.11408133477672612</v>
      </c>
      <c r="HZ180">
        <f t="array" ref="HZ180:HZ182">+MMULT($W$44:$Y$46,HZ175:HZ177)</f>
        <v>0.72903871882277904</v>
      </c>
      <c r="IA180">
        <f t="array" ref="IA180:IA182">+MMULT($W$44:$Y$46,IA175:IA177)</f>
        <v>-0.40171748348161496</v>
      </c>
      <c r="IB180">
        <f t="array" ref="IB180:IB182">+MMULT($W$44:$Y$46,IB175:IB177)</f>
        <v>0.30965913123644895</v>
      </c>
      <c r="IC180">
        <f t="array" ref="IC180:IC182">+MMULT($W$44:$Y$46,IC175:IC177)</f>
        <v>0.14375498121503164</v>
      </c>
      <c r="ID180">
        <f t="array" ref="ID180:ID182">+MMULT($W$44:$Y$46,ID175:ID177)</f>
        <v>-1.0235872920470481</v>
      </c>
      <c r="IE180">
        <f t="array" ref="IE180:IE182">+MMULT($W$44:$Y$46,IE175:IE177)</f>
        <v>0.76086349348940974</v>
      </c>
      <c r="IF180">
        <f t="array" ref="IF180:IF182">+MMULT($W$44:$Y$46,IF175:IF177)</f>
        <v>-0.15603578717443081</v>
      </c>
      <c r="IG180">
        <f t="array" ref="IG180:IG182">+MMULT($W$44:$Y$46,IG175:IG177)</f>
        <v>-2.2490487775897989</v>
      </c>
      <c r="IH180">
        <f t="array" ref="IH180:IH182">+MMULT($W$44:$Y$46,IH175:IH177)</f>
        <v>1.7350195479571611</v>
      </c>
      <c r="II180">
        <f t="array" ref="II180:II182">+MMULT($W$44:$Y$46,II175:II177)</f>
        <v>-0.15243600076739983</v>
      </c>
      <c r="IJ180">
        <f t="array" ref="IJ180:IJ182">+MMULT($W$44:$Y$46,IJ175:IJ177)</f>
        <v>0.10606204797265567</v>
      </c>
      <c r="IK180">
        <f t="array" ref="IK180:IK182">+MMULT($W$44:$Y$46,IK175:IK177)</f>
        <v>-8.3561147345102783E-4</v>
      </c>
      <c r="IL180">
        <f t="array" ref="IL180:IL182">+MMULT($W$44:$Y$46,IL175:IL177)</f>
        <v>-0.12866230787172472</v>
      </c>
      <c r="IM180">
        <f t="array" ref="IM180:IM182">+MMULT($W$44:$Y$46,IM175:IM177)</f>
        <v>2.0970688358786584</v>
      </c>
      <c r="IN180">
        <f t="array" ref="IN180:IN182">+MMULT($W$44:$Y$46,IN175:IN177)</f>
        <v>-0.53833449463092464</v>
      </c>
      <c r="IO180">
        <f t="array" ref="IO180:IO182">+MMULT($W$44:$Y$46,IO175:IO177)</f>
        <v>-0.96632853105770711</v>
      </c>
      <c r="IP180">
        <f t="array" ref="IP180:IP182">+MMULT($W$44:$Y$46,IP175:IP177)</f>
        <v>-0.65777626210594842</v>
      </c>
      <c r="IQ180">
        <f t="array" ref="IQ180:IQ182">+MMULT($W$44:$Y$46,IQ175:IQ177)</f>
        <v>-1.5517772050561713</v>
      </c>
      <c r="IR180">
        <f t="array" ref="IR180:IR182">+MMULT($W$44:$Y$46,IR175:IR177)</f>
        <v>0.57270286664836945</v>
      </c>
      <c r="IS180">
        <f t="array" ref="IS180:IS182">+MMULT($W$44:$Y$46,IS175:IS177)</f>
        <v>-0.62236859210844442</v>
      </c>
      <c r="IT180">
        <f t="array" ref="IT180:IT182">+MMULT($W$44:$Y$46,IT175:IT177)</f>
        <v>-0.62366224982358498</v>
      </c>
      <c r="IU180">
        <f t="array" ref="IU180:IU182">+MMULT($W$44:$Y$46,IU175:IU177)</f>
        <v>0.40127036675979216</v>
      </c>
      <c r="IV180">
        <f t="array" ref="IV180:IV182">+MMULT($W$44:$Y$46,IV175:IV177)</f>
        <v>0.42888826987042805</v>
      </c>
      <c r="IW180">
        <f t="array" ref="IW180:IW182">+MMULT($W$44:$Y$46,IW175:IW177)</f>
        <v>-3.6347608706046967E-2</v>
      </c>
      <c r="IX180">
        <f t="array" ref="IX180:IX182">+MMULT($W$44:$Y$46,IX175:IX177)</f>
        <v>0.55353050161660833</v>
      </c>
      <c r="IY180">
        <f t="array" ref="IY180:IY182">+MMULT($W$44:$Y$46,IY175:IY177)</f>
        <v>7.574355986221018E-2</v>
      </c>
      <c r="IZ180">
        <f t="array" ref="IZ180:IZ182">+MMULT($W$44:$Y$46,IZ175:IZ177)</f>
        <v>-0.18383452415922613</v>
      </c>
      <c r="JA180">
        <f t="array" ref="JA180:JA182">+MMULT($W$44:$Y$46,JA175:JA177)</f>
        <v>-1.2117658035569614</v>
      </c>
      <c r="JB180">
        <f t="array" ref="JB180:JB182">+MMULT($W$44:$Y$46,JB175:JB177)</f>
        <v>-0.64366128399436062</v>
      </c>
      <c r="JC180">
        <f t="array" ref="JC180:JC182">+MMULT($W$44:$Y$46,JC175:JC177)</f>
        <v>1.0510362843961065</v>
      </c>
      <c r="JD180">
        <f t="array" ref="JD180:JD182">+MMULT($W$44:$Y$46,JD175:JD177)</f>
        <v>0.31314962244481215</v>
      </c>
      <c r="JE180">
        <f t="array" ref="JE180:JE182">+MMULT($W$44:$Y$46,JE175:JE177)</f>
        <v>-0.30659985926646594</v>
      </c>
      <c r="JF180">
        <f t="array" ref="JF180:JF182">+MMULT($W$44:$Y$46,JF175:JF177)</f>
        <v>0.65582484601337065</v>
      </c>
      <c r="JG180">
        <f t="array" ref="JG180:JG182">+MMULT($W$44:$Y$46,JG175:JG177)</f>
        <v>-2.3102024220225743E-2</v>
      </c>
      <c r="JH180">
        <f t="array" ref="JH180:JH182">+MMULT($W$44:$Y$46,JH175:JH177)</f>
        <v>1.2703957224932256</v>
      </c>
      <c r="JI180">
        <f t="array" ref="JI180:JI182">+MMULT($W$44:$Y$46,JI175:JI177)</f>
        <v>-1.0329389866821505E-2</v>
      </c>
      <c r="JJ180">
        <f t="array" ref="JJ180:JJ182">+MMULT($W$44:$Y$46,JJ175:JJ177)</f>
        <v>0.7962572531889015</v>
      </c>
      <c r="JK180">
        <f t="array" ref="JK180:JK182">+MMULT($W$44:$Y$46,JK175:JK177)</f>
        <v>-0.8555012124231357</v>
      </c>
      <c r="JL180">
        <f t="array" ref="JL180:JL182">+MMULT($W$44:$Y$46,JL175:JL177)</f>
        <v>-0.61729630129754365</v>
      </c>
      <c r="JM180">
        <f t="array" ref="JM180:JM182">+MMULT($W$44:$Y$46,JM175:JM177)</f>
        <v>0.37955241719178673</v>
      </c>
      <c r="JN180">
        <f t="array" ref="JN180:JN182">+MMULT($W$44:$Y$46,JN175:JN177)</f>
        <v>-0.48976668912110333</v>
      </c>
      <c r="JO180">
        <f t="array" ref="JO180:JO182">+MMULT($W$44:$Y$46,JO175:JO177)</f>
        <v>0.27430908961642436</v>
      </c>
      <c r="JP180">
        <f t="array" ref="JP180:JP182">+MMULT($W$44:$Y$46,JP175:JP177)</f>
        <v>-0.11455329131642795</v>
      </c>
      <c r="JQ180">
        <f t="array" ref="JQ180:JQ182">+MMULT($W$44:$Y$46,JQ175:JQ177)</f>
        <v>-5.0873934201711685E-2</v>
      </c>
      <c r="JR180">
        <f t="array" ref="JR180:JR182">+MMULT($W$44:$Y$46,JR175:JR177)</f>
        <v>-2.3365485264578032</v>
      </c>
      <c r="JS180">
        <f t="array" ref="JS180:JS182">+MMULT($W$44:$Y$46,JS175:JS177)</f>
        <v>0.26330405670329288</v>
      </c>
      <c r="JT180">
        <f t="array" ref="JT180:JT182">+MMULT($W$44:$Y$46,JT175:JT177)</f>
        <v>-0.66338012501946064</v>
      </c>
      <c r="JU180">
        <f t="array" ref="JU180:JU182">+MMULT($W$44:$Y$46,JU175:JU177)</f>
        <v>0.79757475712920589</v>
      </c>
      <c r="JV180">
        <f t="array" ref="JV180:JV182">+MMULT($W$44:$Y$46,JV175:JV177)</f>
        <v>-0.88346687298407822</v>
      </c>
      <c r="JW180">
        <f t="array" ref="JW180:JW182">+MMULT($W$44:$Y$46,JW175:JW177)</f>
        <v>1.1469716354158337</v>
      </c>
      <c r="JX180">
        <f t="array" ref="JX180:JX182">+MMULT($W$44:$Y$46,JX175:JX177)</f>
        <v>-0.63066707846547532</v>
      </c>
      <c r="JY180">
        <f t="array" ref="JY180:JY182">+MMULT($W$44:$Y$46,JY175:JY177)</f>
        <v>-1.2804787013666872</v>
      </c>
      <c r="JZ180">
        <f t="array" ref="JZ180:JZ182">+MMULT($W$44:$Y$46,JZ175:JZ177)</f>
        <v>1.366953062552644</v>
      </c>
      <c r="KA180">
        <f t="array" ref="KA180:KA182">+MMULT($W$44:$Y$46,KA175:KA177)</f>
        <v>-1.2572683755405087</v>
      </c>
      <c r="KB180">
        <f t="array" ref="KB180:KB182">+MMULT($W$44:$Y$46,KB175:KB177)</f>
        <v>-1.6560805939229908</v>
      </c>
      <c r="KC180">
        <f t="array" ref="KC180:KC182">+MMULT($W$44:$Y$46,KC175:KC177)</f>
        <v>0.83143043530562721</v>
      </c>
      <c r="KD180">
        <f t="array" ref="KD180:KD182">+MMULT($W$44:$Y$46,KD175:KD177)</f>
        <v>-1.4866849591004951</v>
      </c>
      <c r="KE180">
        <f t="array" ref="KE180:KE182">+MMULT($W$44:$Y$46,KE175:KE177)</f>
        <v>0.6665059677013595</v>
      </c>
      <c r="KF180">
        <f t="array" ref="KF180:KF182">+MMULT($W$44:$Y$46,KF175:KF177)</f>
        <v>4.8864889731654641E-2</v>
      </c>
      <c r="KG180">
        <f t="array" ref="KG180:KG182">+MMULT($W$44:$Y$46,KG175:KG177)</f>
        <v>2.2858037593090623</v>
      </c>
      <c r="KH180">
        <f t="array" ref="KH180:KH182">+MMULT($W$44:$Y$46,KH175:KH177)</f>
        <v>-1.0444527390654448</v>
      </c>
      <c r="KI180">
        <f t="array" ref="KI180:KI182">+MMULT($W$44:$Y$46,KI175:KI177)</f>
        <v>-0.30113013136950051</v>
      </c>
      <c r="KJ180">
        <f t="array" ref="KJ180:KJ182">+MMULT($W$44:$Y$46,KJ175:KJ177)</f>
        <v>3.3762280461196109E-3</v>
      </c>
      <c r="KK180">
        <f t="array" ref="KK180:KK182">+MMULT($W$44:$Y$46,KK175:KK177)</f>
        <v>-1.3405552912962269E-2</v>
      </c>
      <c r="KL180">
        <f t="array" ref="KL180:KL182">+MMULT($W$44:$Y$46,KL175:KL177)</f>
        <v>1.0977172573398357</v>
      </c>
      <c r="KM180">
        <f t="array" ref="KM180:KM182">+MMULT($W$44:$Y$46,KM175:KM177)</f>
        <v>-9.0218218536686483E-4</v>
      </c>
      <c r="KN180">
        <f t="array" ref="KN180:KN182">+MMULT($W$44:$Y$46,KN175:KN177)</f>
        <v>-1.5447147480368018</v>
      </c>
      <c r="KO180">
        <f t="array" ref="KO180:KO182">+MMULT($W$44:$Y$46,KO175:KO177)</f>
        <v>-0.24169440874124004</v>
      </c>
      <c r="KP180">
        <f t="array" ref="KP180:KP182">+MMULT($W$44:$Y$46,KP175:KP177)</f>
        <v>-0.92713924718629759</v>
      </c>
      <c r="KQ180">
        <f t="array" ref="KQ180:KQ182">+MMULT($W$44:$Y$46,KQ175:KQ177)</f>
        <v>0.54847410828915022</v>
      </c>
      <c r="KR180">
        <f t="array" ref="KR180:KR182">+MMULT($W$44:$Y$46,KR175:KR177)</f>
        <v>-0.6504336119409031</v>
      </c>
      <c r="KS180">
        <f t="array" ref="KS180:KS182">+MMULT($W$44:$Y$46,KS175:KS177)</f>
        <v>0.48009605122443411</v>
      </c>
      <c r="KT180">
        <f t="array" ref="KT180:KT182">+MMULT($W$44:$Y$46,KT175:KT177)</f>
        <v>-1.5117234955225711</v>
      </c>
      <c r="KU180">
        <f t="array" ref="KU180:KU182">+MMULT($W$44:$Y$46,KU175:KU177)</f>
        <v>0.27979272781140202</v>
      </c>
      <c r="KV180">
        <f t="array" ref="KV180:KV182">+MMULT($W$44:$Y$46,KV175:KV177)</f>
        <v>-0.8863681637123505</v>
      </c>
      <c r="KW180">
        <f t="array" ref="KW180:KW182">+MMULT($W$44:$Y$46,KW175:KW177)</f>
        <v>0.47094903668865506</v>
      </c>
      <c r="KX180">
        <f t="array" ref="KX180:KX182">+MMULT($W$44:$Y$46,KX175:KX177)</f>
        <v>-0.74103734445107228</v>
      </c>
      <c r="KY180">
        <f t="array" ref="KY180:KY182">+MMULT($W$44:$Y$46,KY175:KY177)</f>
        <v>-0.26554361468326743</v>
      </c>
      <c r="KZ180">
        <f t="array" ref="KZ180:KZ182">+MMULT($W$44:$Y$46,KZ175:KZ177)</f>
        <v>-1.2268882846817233E-2</v>
      </c>
      <c r="LA180">
        <f t="array" ref="LA180:LA182">+MMULT($W$44:$Y$46,LA175:LA177)</f>
        <v>1.1727772254140145</v>
      </c>
      <c r="LB180">
        <f t="array" ref="LB180:LB182">+MMULT($W$44:$Y$46,LB175:LB177)</f>
        <v>1.3980246939411822</v>
      </c>
      <c r="LC180">
        <f t="array" ref="LC180:LC182">+MMULT($W$44:$Y$46,LC175:LC177)</f>
        <v>0.21643827551454364</v>
      </c>
      <c r="LD180">
        <f t="array" ref="LD180:LD182">+MMULT($W$44:$Y$46,LD175:LD177)</f>
        <v>0.34617366351864309</v>
      </c>
      <c r="LE180">
        <f t="array" ref="LE180:LE182">+MMULT($W$44:$Y$46,LE175:LE177)</f>
        <v>0.44061564468748216</v>
      </c>
      <c r="LF180">
        <f t="array" ref="LF180:LF182">+MMULT($W$44:$Y$46,LF175:LF177)</f>
        <v>-1.3840229853991228</v>
      </c>
      <c r="LG180">
        <f t="array" ref="LG180:LG182">+MMULT($W$44:$Y$46,LG175:LG177)</f>
        <v>-1.0741373150236171</v>
      </c>
      <c r="LH180">
        <f t="array" ref="LH180:LH182">+MMULT($W$44:$Y$46,LH175:LH177)</f>
        <v>0.96190505628980705</v>
      </c>
      <c r="LI180">
        <f t="array" ref="LI180:LI182">+MMULT($W$44:$Y$46,LI175:LI177)</f>
        <v>0.31993188631850622</v>
      </c>
      <c r="LJ180">
        <f t="array" ref="LJ180:LJ182">+MMULT($W$44:$Y$46,LJ175:LJ177)</f>
        <v>0.12872987217635573</v>
      </c>
      <c r="LK180">
        <f t="array" ref="LK180:LK182">+MMULT($W$44:$Y$46,LK175:LK177)</f>
        <v>-6.2665892545251276E-2</v>
      </c>
      <c r="LL180">
        <f t="array" ref="LL180:LL182">+MMULT($W$44:$Y$46,LL175:LL177)</f>
        <v>-1.0190883042327958</v>
      </c>
      <c r="LM180">
        <f t="array" ref="LM180:LM182">+MMULT($W$44:$Y$46,LM175:LM177)</f>
        <v>0.10559108502566901</v>
      </c>
      <c r="LN180">
        <f t="array" ref="LN180:LN182">+MMULT($W$44:$Y$46,LN175:LN177)</f>
        <v>0.67954587849514225</v>
      </c>
      <c r="LO180">
        <f t="array" ref="LO180:LO182">+MMULT($W$44:$Y$46,LO175:LO177)</f>
        <v>-1.0083455797964669</v>
      </c>
      <c r="LP180">
        <f t="array" ref="LP180:LP182">+MMULT($W$44:$Y$46,LP175:LP177)</f>
        <v>-0.24363986327752676</v>
      </c>
      <c r="LQ180">
        <f t="array" ref="LQ180:LQ182">+MMULT($W$44:$Y$46,LQ175:LQ177)</f>
        <v>-0.58996852725973503</v>
      </c>
      <c r="LR180">
        <f t="array" ref="LR180:LR182">+MMULT($W$44:$Y$46,LR175:LR177)</f>
        <v>-0.42016055146044728</v>
      </c>
      <c r="LS180">
        <f t="array" ref="LS180:LS182">+MMULT($W$44:$Y$46,LS175:LS177)</f>
        <v>0.6221102580025023</v>
      </c>
      <c r="LT180">
        <f t="array" ref="LT180:LT182">+MMULT($W$44:$Y$46,LT175:LT177)</f>
        <v>1.652869302267588</v>
      </c>
      <c r="LU180">
        <f t="array" ref="LU180:LU182">+MMULT($W$44:$Y$46,LU175:LU177)</f>
        <v>-0.8863681637123505</v>
      </c>
      <c r="LV180">
        <f t="array" ref="LV180:LV182">+MMULT($W$44:$Y$46,LV175:LV177)</f>
        <v>-1.8218357050371339</v>
      </c>
      <c r="LW180">
        <f t="array" ref="LW180:LW182">+MMULT($W$44:$Y$46,LW175:LW177)</f>
        <v>1.3124167456028462</v>
      </c>
      <c r="LX180">
        <f t="array" ref="LX180:LX182">+MMULT($W$44:$Y$46,LX175:LX177)</f>
        <v>-0.12670294303742577</v>
      </c>
      <c r="LY180">
        <f t="array" ref="LY180:LY182">+MMULT($W$44:$Y$46,LY175:LY177)</f>
        <v>0.43258642195626007</v>
      </c>
      <c r="LZ180">
        <f t="array" ref="LZ180:LZ182">+MMULT($W$44:$Y$46,LZ175:LZ177)</f>
        <v>0.56856554658243585</v>
      </c>
      <c r="MA180">
        <f t="array" ref="MA180:MA182">+MMULT($W$44:$Y$46,MA175:MA177)</f>
        <v>-0.1840401978512646</v>
      </c>
      <c r="MB180">
        <f t="array" ref="MB180:MB182">+MMULT($W$44:$Y$46,MB175:MB177)</f>
        <v>-1.2173855639539162</v>
      </c>
      <c r="MC180">
        <f t="array" ref="MC180:MC182">+MMULT($W$44:$Y$46,MC175:MC177)</f>
        <v>-6.6553820839679187E-2</v>
      </c>
      <c r="MD180">
        <f t="array" ref="MD180:MD182">+MMULT($W$44:$Y$46,MD175:MD177)</f>
        <v>1.2435011548792276</v>
      </c>
      <c r="ME180">
        <f t="array" ref="ME180:ME182">+MMULT($W$44:$Y$46,ME175:ME177)</f>
        <v>-0.25289816019740391</v>
      </c>
      <c r="MF180">
        <f t="array" ref="MF180:MF182">+MMULT($W$44:$Y$46,MF175:MF177)</f>
        <v>-0.8423221986492303</v>
      </c>
      <c r="MG180">
        <f t="array" ref="MG180:MG182">+MMULT($W$44:$Y$46,MG175:MG177)</f>
        <v>-4.8797325427023641E-2</v>
      </c>
      <c r="MH180">
        <f t="array" ref="MH180:MH182">+MMULT($W$44:$Y$46,MH175:MH177)</f>
        <v>0.45295904698793649</v>
      </c>
      <c r="MI180">
        <f t="array" ref="MI180:MI182">+MMULT($W$44:$Y$46,MI175:MI177)</f>
        <v>1.1963969114388395</v>
      </c>
      <c r="MJ180">
        <f t="array" ref="MJ180:MJ182">+MMULT($W$44:$Y$46,MJ175:MJ177)</f>
        <v>-1.2559528587856346</v>
      </c>
      <c r="MK180">
        <f t="array" ref="MK180:MK182">+MMULT($W$44:$Y$46,MK175:MK177)</f>
        <v>-1.781010967556568</v>
      </c>
      <c r="ML180">
        <f t="array" ref="ML180:ML182">+MMULT($W$44:$Y$46,ML175:ML177)</f>
        <v>0.48048553956877749</v>
      </c>
      <c r="MM180">
        <f t="array" ref="MM180:MM182">+MMULT($W$44:$Y$46,MM175:MM177)</f>
        <v>0.8447723982848192</v>
      </c>
      <c r="MN180">
        <f t="array" ref="MN180:MN182">+MMULT($W$44:$Y$46,MN175:MN177)</f>
        <v>0.15555985626386834</v>
      </c>
      <c r="MO180">
        <f t="array" ref="MO180:MO182">+MMULT($W$44:$Y$46,MO175:MO177)</f>
        <v>0.59628082177915764</v>
      </c>
      <c r="MP180">
        <f t="array" ref="MP180:MP182">+MMULT($W$44:$Y$46,MP175:MP177)</f>
        <v>-0.63066707846547532</v>
      </c>
      <c r="MQ180">
        <f t="array" ref="MQ180:MQ182">+MMULT($W$44:$Y$46,MQ175:MQ177)</f>
        <v>-2.905463817675976E-2</v>
      </c>
      <c r="MR180">
        <f t="array" ref="MR180:MR182">+MMULT($W$44:$Y$46,MR175:MR177)</f>
        <v>-0.72055244344258262</v>
      </c>
      <c r="MS180">
        <f t="array" ref="MS180:MS182">+MMULT($W$44:$Y$46,MS175:MS177)</f>
        <v>9.1056810788282996E-2</v>
      </c>
      <c r="MT180">
        <f t="array" ref="MT180:MT182">+MMULT($W$44:$Y$46,MT175:MT177)</f>
        <v>0.82775811663038945</v>
      </c>
      <c r="MU180">
        <f t="array" ref="MU180:MU182">+MMULT($W$44:$Y$46,MU175:MU177)</f>
        <v>-0.19656840839673906</v>
      </c>
      <c r="MV180">
        <f t="array" ref="MV180:MV182">+MMULT($W$44:$Y$46,MV175:MV177)</f>
        <v>-0.67125534087983263</v>
      </c>
      <c r="MW180">
        <f t="array" ref="MW180:MW182">+MMULT($W$44:$Y$46,MW175:MW177)</f>
        <v>-7.2456755160455119E-2</v>
      </c>
      <c r="MX180">
        <f t="array" ref="MX180:MX182">+MMULT($W$44:$Y$46,MX175:MX177)</f>
        <v>-1.1659015638250954</v>
      </c>
      <c r="MY180">
        <f t="array" ref="MY180:MY182">+MMULT($W$44:$Y$46,MY175:MY177)</f>
        <v>-7.5610418438378499E-2</v>
      </c>
      <c r="MZ180">
        <f t="array" ref="MZ180:MZ182">+MMULT($W$44:$Y$46,MZ175:MZ177)</f>
        <v>1.0130432861537517</v>
      </c>
      <c r="NA180">
        <f t="array" ref="NA180:NA182">+MMULT($W$44:$Y$46,NA175:NA177)</f>
        <v>0.51381262642073278</v>
      </c>
      <c r="NB180">
        <f t="array" ref="NB180:NB182">+MMULT($W$44:$Y$46,NB175:NB177)</f>
        <v>0.64217288210704826</v>
      </c>
      <c r="NC180">
        <f t="array" ref="NC180:NC182">+MMULT($W$44:$Y$46,NC175:NC177)</f>
        <v>-0.10309915449604334</v>
      </c>
      <c r="ND180">
        <f t="array" ref="ND180:ND182">+MMULT($W$44:$Y$46,ND175:ND177)</f>
        <v>0.19060685210576858</v>
      </c>
      <c r="NE180">
        <f t="array" ref="NE180:NE182">+MMULT($W$44:$Y$46,NE175:NE177)</f>
        <v>0.47156705135748567</v>
      </c>
      <c r="NF180">
        <f t="array" ref="NF180:NF182">+MMULT($W$44:$Y$46,NF175:NF177)</f>
        <v>0.73074571110742692</v>
      </c>
      <c r="NG180">
        <f t="array" ref="NG180:NG182">+MMULT($W$44:$Y$46,NG175:NG177)</f>
        <v>0.60704341806978968</v>
      </c>
      <c r="NH180">
        <f t="array" ref="NH180:NH182">+MMULT($W$44:$Y$46,NH175:NH177)</f>
        <v>0.72074023246574814</v>
      </c>
      <c r="NI180">
        <f t="array" ref="NI180:NI182">+MMULT($W$44:$Y$46,NI175:NI177)</f>
        <v>-1.1860714959428786</v>
      </c>
      <c r="NJ180">
        <f t="array" ref="NJ180:NJ182">+MMULT($W$44:$Y$46,NJ175:NJ177)</f>
        <v>-4.2170062016894799E-2</v>
      </c>
      <c r="NK180">
        <f t="array" ref="NK180:NK182">+MMULT($W$44:$Y$46,NK175:NK177)</f>
        <v>-1.7297813271628284</v>
      </c>
      <c r="NL180">
        <f t="array" ref="NL180:NL182">+MMULT($W$44:$Y$46,NL175:NL177)</f>
        <v>1.9424499119160483</v>
      </c>
      <c r="NM180">
        <f t="array" ref="NM180:NM182">+MMULT($W$44:$Y$46,NM175:NM177)</f>
        <v>-1.0106904586042487</v>
      </c>
      <c r="NN180">
        <f t="array" ref="NN180:NN182">+MMULT($W$44:$Y$46,NN175:NN177)</f>
        <v>-0.16487478796850971</v>
      </c>
      <c r="NO180">
        <f t="array" ref="NO180:NO182">+MMULT($W$44:$Y$46,NO175:NO177)</f>
        <v>-0.14151840401320256</v>
      </c>
      <c r="NP180">
        <f t="array" ref="NP180:NP182">+MMULT($W$44:$Y$46,NP175:NP177)</f>
        <v>0.5385769312534241</v>
      </c>
      <c r="NQ180">
        <f t="array" ref="NQ180:NQ182">+MMULT($W$44:$Y$46,NQ175:NQ177)</f>
        <v>-2.2797627156008788</v>
      </c>
      <c r="NR180">
        <f t="array" ref="NR180:NR182">+MMULT($W$44:$Y$46,NR175:NR177)</f>
        <v>-0.15882182114774435</v>
      </c>
      <c r="NS180">
        <f t="array" ref="NS180:NS182">+MMULT($W$44:$Y$46,NS175:NS177)</f>
        <v>0.17659520763655764</v>
      </c>
      <c r="NT180">
        <f t="array" ref="NT180:NT182">+MMULT($W$44:$Y$46,NT175:NT177)</f>
        <v>-0.79990970000983608</v>
      </c>
      <c r="NU180">
        <f t="array" ref="NU180:NU182">+MMULT($W$44:$Y$46,NU175:NU177)</f>
        <v>3.8956783176061716E-2</v>
      </c>
      <c r="NV180">
        <f t="array" ref="NV180:NV182">+MMULT($W$44:$Y$46,NV175:NV177)</f>
        <v>1.3386038752036493</v>
      </c>
      <c r="NW180">
        <f t="array" ref="NW180:NW182">+MMULT($W$44:$Y$46,NW175:NW177)</f>
        <v>-5.7639306999248012E-2</v>
      </c>
      <c r="NX180">
        <f t="array" ref="NX180:NX182">+MMULT($W$44:$Y$46,NX175:NX177)</f>
        <v>1.2110663142854876</v>
      </c>
      <c r="NY180">
        <f t="array" ref="NY180:NY182">+MMULT($W$44:$Y$46,NY175:NY177)</f>
        <v>0.76105823766158143</v>
      </c>
      <c r="NZ180">
        <f t="array" ref="NZ180:NZ182">+MMULT($W$44:$Y$46,NZ175:NZ177)</f>
        <v>-0.55434723482847137</v>
      </c>
      <c r="OA180">
        <f t="array" ref="OA180:OA182">+MMULT($W$44:$Y$46,OA175:OA177)</f>
        <v>0.60296471997405066</v>
      </c>
      <c r="OB180">
        <f t="array" ref="OB180:OB182">+MMULT($W$44:$Y$46,OB175:OB177)</f>
        <v>0.14565274330099059</v>
      </c>
      <c r="OC180">
        <f t="array" ref="OC180:OC182">+MMULT($W$44:$Y$46,OC175:OC177)</f>
        <v>2.7717262382152049E-2</v>
      </c>
      <c r="OD180">
        <f t="array" ref="OD180:OD182">+MMULT($W$44:$Y$46,OD175:OD177)</f>
        <v>-0.77770489001140131</v>
      </c>
      <c r="OE180">
        <f t="array" ref="OE180:OE182">+MMULT($W$44:$Y$46,OE175:OE177)</f>
        <v>0.18096502839783901</v>
      </c>
      <c r="OF180">
        <f t="array" ref="OF180:OF182">+MMULT($W$44:$Y$46,OF175:OF177)</f>
        <v>-1.311800718119446</v>
      </c>
      <c r="OG180">
        <f t="array" ref="OG180:OG182">+MMULT($W$44:$Y$46,OG175:OG177)</f>
        <v>-1.3932395514249634</v>
      </c>
      <c r="OH180">
        <f t="array" ref="OH180:OH182">+MMULT($W$44:$Y$46,OH175:OH177)</f>
        <v>-0.99047482122156782</v>
      </c>
      <c r="OI180">
        <f t="array" ref="OI180:OI182">+MMULT($W$44:$Y$46,OI175:OI177)</f>
        <v>-0.539061804498423</v>
      </c>
      <c r="OJ180">
        <f t="array" ref="OJ180:OJ182">+MMULT($W$44:$Y$46,OJ175:OJ177)</f>
        <v>-1.7799458361659146</v>
      </c>
      <c r="OK180">
        <f t="array" ref="OK180:OK182">+MMULT($W$44:$Y$46,OK175:OK177)</f>
        <v>-0.26582380782894305</v>
      </c>
      <c r="OL180">
        <f t="array" ref="OL180:OL182">+MMULT($W$44:$Y$46,OL175:OL177)</f>
        <v>5.6767926188051161E-2</v>
      </c>
      <c r="OM180">
        <f t="array" ref="OM180:OM182">+MMULT($W$44:$Y$46,OM175:OM177)</f>
        <v>-0.78019085898473606</v>
      </c>
      <c r="ON180">
        <f t="array" ref="ON180:ON182">+MMULT($W$44:$Y$46,ON175:ON177)</f>
        <v>-1.807973099475197</v>
      </c>
      <c r="OO180">
        <f t="array" ref="OO180:OO182">+MMULT($W$44:$Y$46,OO175:OO177)</f>
        <v>1.151414982038037</v>
      </c>
      <c r="OP180">
        <f t="array" ref="OP180:OP182">+MMULT($W$44:$Y$46,OP175:OP177)</f>
        <v>0.18308336806656386</v>
      </c>
      <c r="OQ180">
        <f t="array" ref="OQ180:OQ182">+MMULT($W$44:$Y$46,OQ175:OQ177)</f>
        <v>1.573262653928829</v>
      </c>
      <c r="OR180">
        <f t="array" ref="OR180:OR182">+MMULT($W$44:$Y$46,OR175:OR177)</f>
        <v>-0.3323319234037248</v>
      </c>
      <c r="OS180">
        <f t="array" ref="OS180:OS182">+MMULT($W$44:$Y$46,OS175:OS177)</f>
        <v>1.8194987749710734</v>
      </c>
      <c r="OT180">
        <f t="array" ref="OT180:OT182">+MMULT($W$44:$Y$46,OT175:OT177)</f>
        <v>-1.4881077838686068</v>
      </c>
      <c r="OU180">
        <f t="array" ref="OU180:OU182">+MMULT($W$44:$Y$46,OU175:OU177)</f>
        <v>5.0338387728239509E-2</v>
      </c>
      <c r="OV180">
        <f t="array" ref="OV180:OV182">+MMULT($W$44:$Y$46,OV175:OV177)</f>
        <v>-2.0608543685964431</v>
      </c>
      <c r="OW180">
        <f t="array" ref="OW180:OW182">+MMULT($W$44:$Y$46,OW175:OW177)</f>
        <v>0.27831525544395652</v>
      </c>
      <c r="OX180">
        <f t="array" ref="OX180:OX182">+MMULT($W$44:$Y$46,OX175:OX177)</f>
        <v>-0.90262334053239668</v>
      </c>
      <c r="OY180">
        <f t="array" ref="OY180:OY182">+MMULT($W$44:$Y$46,OY175:OY177)</f>
        <v>1.593977074854521</v>
      </c>
      <c r="OZ180">
        <f t="array" ref="OZ180:OZ182">+MMULT($W$44:$Y$46,OZ175:OZ177)</f>
        <v>-0.26379389791186758</v>
      </c>
      <c r="PA180">
        <f t="array" ref="PA180:PA182">+MMULT($W$44:$Y$46,PA175:PA177)</f>
        <v>0.83258697722607555</v>
      </c>
      <c r="PB180">
        <f t="array" ref="PB180:PB182">+MMULT($W$44:$Y$46,PB175:PB177)</f>
        <v>-0.14721169027107936</v>
      </c>
      <c r="PC180">
        <f t="array" ref="PC180:PC182">+MMULT($W$44:$Y$46,PC175:PC177)</f>
        <v>0.96104857936933763</v>
      </c>
      <c r="PD180">
        <f t="array" ref="PD180:PD182">+MMULT($W$44:$Y$46,PD175:PD177)</f>
        <v>0.1331255263482313</v>
      </c>
      <c r="PE180">
        <f t="array" ref="PE180:PE182">+MMULT($W$44:$Y$46,PE175:PE177)</f>
        <v>-0.70100946832806621</v>
      </c>
      <c r="PF180">
        <f t="array" ref="PF180:PF182">+MMULT($W$44:$Y$46,PF175:PF177)</f>
        <v>-1.7715758111333921E-3</v>
      </c>
      <c r="PG180">
        <f t="array" ref="PG180:PG182">+MMULT($W$44:$Y$46,PG175:PG177)</f>
        <v>1.6028756912115096</v>
      </c>
      <c r="PH180">
        <f t="array" ref="PH180:PH182">+MMULT($W$44:$Y$46,PH175:PH177)</f>
        <v>0.34335484098572921</v>
      </c>
      <c r="PI180">
        <f t="array" ref="PI180:PI182">+MMULT($W$44:$Y$46,PI175:PI177)</f>
        <v>-0.49485885178630729</v>
      </c>
      <c r="PJ180">
        <f t="array" ref="PJ180:PJ182">+MMULT($W$44:$Y$46,PJ175:PJ177)</f>
        <v>-5.9649345062020222E-2</v>
      </c>
      <c r="PK180">
        <f t="array" ref="PK180:PK182">+MMULT($W$44:$Y$46,PK175:PK177)</f>
        <v>0.95738619662125135</v>
      </c>
      <c r="PL180">
        <f t="array" ref="PL180:PL182">+MMULT($W$44:$Y$46,PL175:PL177)</f>
        <v>-2.1707377741516112</v>
      </c>
      <c r="PM180">
        <f t="array" ref="PM180:PM182">+MMULT($W$44:$Y$46,PM175:PM177)</f>
        <v>-0.89502235626140925</v>
      </c>
      <c r="PN180">
        <f t="array" ref="PN180:PN182">+MMULT($W$44:$Y$46,PN175:PN177)</f>
        <v>-0.62323103058520479</v>
      </c>
      <c r="PO180">
        <f t="array" ref="PO180:PO182">+MMULT($W$44:$Y$46,PO175:PO177)</f>
        <v>0.30489386057453322</v>
      </c>
      <c r="PP180">
        <f t="array" ref="PP180:PP182">+MMULT($W$44:$Y$46,PP175:PP177)</f>
        <v>0.62521523523738276</v>
      </c>
      <c r="PQ180">
        <f t="array" ref="PQ180:PQ182">+MMULT($W$44:$Y$46,PQ175:PQ177)</f>
        <v>0.99251168628764941</v>
      </c>
      <c r="PR180">
        <f t="array" ref="PR180:PR182">+MMULT($W$44:$Y$46,PR175:PR177)</f>
        <v>-0.91873146563059882</v>
      </c>
      <c r="PS180">
        <f t="array" ref="PS180:PS182">+MMULT($W$44:$Y$46,PS175:PS177)</f>
        <v>-1.6679083216042763</v>
      </c>
      <c r="PT180">
        <f t="array" ref="PT180:PT182">+MMULT($W$44:$Y$46,PT175:PT177)</f>
        <v>0.29978281964774117</v>
      </c>
      <c r="PU180">
        <f t="array" ref="PU180:PU182">+MMULT($W$44:$Y$46,PU175:PU177)</f>
        <v>-0.44578530758446872</v>
      </c>
      <c r="PV180">
        <f t="array" ref="PV180:PV182">+MMULT($W$44:$Y$46,PV175:PV177)</f>
        <v>-0.34711360222718607</v>
      </c>
      <c r="PW180">
        <f t="array" ref="PW180:PW182">+MMULT($W$44:$Y$46,PW175:PW177)</f>
        <v>-0.87636467225610204</v>
      </c>
      <c r="PX180">
        <f t="array" ref="PX180:PX182">+MMULT($W$44:$Y$46,PX175:PX177)</f>
        <v>-0.41222373285173525</v>
      </c>
      <c r="PY180">
        <f t="array" ref="PY180:PY182">+MMULT($W$44:$Y$46,PY175:PY177)</f>
        <v>0.49572327744849803</v>
      </c>
      <c r="PZ180">
        <f t="array" ref="PZ180:PZ182">+MMULT($W$44:$Y$46,PZ175:PZ177)</f>
        <v>-0.26974750546111675</v>
      </c>
      <c r="QA180">
        <f t="array" ref="QA180:QA182">+MMULT($W$44:$Y$46,QA175:QA177)</f>
        <v>-0.41080388886176911</v>
      </c>
      <c r="QB180">
        <f t="array" ref="QB180:QB182">+MMULT($W$44:$Y$46,QB175:QB177)</f>
        <v>-0.10141600843655935</v>
      </c>
      <c r="QC180">
        <f t="array" ref="QC180:QC182">+MMULT($W$44:$Y$46,QC175:QC177)</f>
        <v>1.0901103115125574</v>
      </c>
      <c r="QD180">
        <f t="array" ref="QD180:QD182">+MMULT($W$44:$Y$46,QD175:QD177)</f>
        <v>-0.67305175650884508</v>
      </c>
      <c r="QE180">
        <f t="array" ref="QE180:QE182">+MMULT($W$44:$Y$46,QE175:QE177)</f>
        <v>1.0597699643623784</v>
      </c>
      <c r="QF180">
        <f t="array" ref="QF180:QF182">+MMULT($W$44:$Y$46,QF175:QF177)</f>
        <v>4.3173590659208158E-2</v>
      </c>
      <c r="QG180">
        <f t="array" ref="QG180:QG182">+MMULT($W$44:$Y$46,QG175:QG177)</f>
        <v>-1.0715798073747909</v>
      </c>
      <c r="QH180">
        <f t="array" ref="QH180:QH182">+MMULT($W$44:$Y$46,QH175:QH177)</f>
        <v>-0.22568862369269949</v>
      </c>
      <c r="QI180">
        <f t="array" ref="QI180:QI182">+MMULT($W$44:$Y$46,QI175:QI177)</f>
        <v>0.99060200108910856</v>
      </c>
      <c r="QJ180">
        <f t="array" ref="QJ180:QJ182">+MMULT($W$44:$Y$46,QJ175:QJ177)</f>
        <v>0.20666132319735206</v>
      </c>
      <c r="QK180">
        <f t="array" ref="QK180:QK182">+MMULT($W$44:$Y$46,QK175:QK177)</f>
        <v>0.32709171542396176</v>
      </c>
      <c r="QL180">
        <f t="array" ref="QL180:QL182">+MMULT($W$44:$Y$46,QL175:QL177)</f>
        <v>-0.32150474358660724</v>
      </c>
      <c r="QM180">
        <f t="array" ref="QM180:QM182">+MMULT($W$44:$Y$46,QM175:QM177)</f>
        <v>-0.95035156019790623</v>
      </c>
      <c r="QN180">
        <f t="array" ref="QN180:QN182">+MMULT($W$44:$Y$46,QN175:QN177)</f>
        <v>-0.30141429888603677</v>
      </c>
      <c r="QO180">
        <f t="array" ref="QO180:QO182">+MMULT($W$44:$Y$46,QO175:QO177)</f>
        <v>-0.68735353005088318</v>
      </c>
      <c r="QP180">
        <f t="array" ref="QP180:QP182">+MMULT($W$44:$Y$46,QP175:QP177)</f>
        <v>0.52425926022794334</v>
      </c>
      <c r="QQ180">
        <f t="array" ref="QQ180:QQ182">+MMULT($W$44:$Y$46,QQ175:QQ177)</f>
        <v>0.87968724629560291</v>
      </c>
      <c r="QR180">
        <f t="array" ref="QR180:QR182">+MMULT($W$44:$Y$46,QR175:QR177)</f>
        <v>-0.41237277175900949</v>
      </c>
      <c r="QS180">
        <f t="array" ref="QS180:QS182">+MMULT($W$44:$Y$46,QS175:QS177)</f>
        <v>-1.5141160667806806</v>
      </c>
      <c r="QT180">
        <f t="array" ref="QT180:QT182">+MMULT($W$44:$Y$46,QT175:QT177)</f>
        <v>0.32014550875226599</v>
      </c>
      <c r="QU180">
        <f t="array" ref="QU180:QU182">+MMULT($W$44:$Y$46,QU175:QU177)</f>
        <v>-1.1530087047531565</v>
      </c>
      <c r="QV180">
        <f t="array" ref="QV180:QV182">+MMULT($W$44:$Y$46,QV175:QV177)</f>
        <v>-3.2333494136793518E-2</v>
      </c>
      <c r="QW180">
        <f t="array" ref="QW180:QW182">+MMULT($W$44:$Y$46,QW175:QW177)</f>
        <v>0.97350624483203552</v>
      </c>
      <c r="QX180">
        <f t="array" ref="QX180:QX182">+MMULT($W$44:$Y$46,QX175:QX177)</f>
        <v>0.70082466008304611</v>
      </c>
      <c r="QY180">
        <f t="array" ref="QY180:QY182">+MMULT($W$44:$Y$46,QY175:QY177)</f>
        <v>-0.25199200364117641</v>
      </c>
      <c r="QZ180">
        <f t="array" ref="QZ180:QZ182">+MMULT($W$44:$Y$46,QZ175:QZ177)</f>
        <v>0.39971141978970337</v>
      </c>
      <c r="RA180">
        <f t="array" ref="RA180:RA182">+MMULT($W$44:$Y$46,RA175:RA177)</f>
        <v>0.44433963018390837</v>
      </c>
      <c r="RB180">
        <f t="array" ref="RB180:RB182">+MMULT($W$44:$Y$46,RB175:RB177)</f>
        <v>-0.47986355052908625</v>
      </c>
      <c r="RC180">
        <f t="array" ref="RC180:RC182">+MMULT($W$44:$Y$46,RC175:RC177)</f>
        <v>0.86352546719078194</v>
      </c>
      <c r="RD180">
        <f t="array" ref="RD180:RD182">+MMULT($W$44:$Y$46,RD175:RD177)</f>
        <v>0.21940315617658629</v>
      </c>
      <c r="RE180">
        <f t="array" ref="RE180:RE182">+MMULT($W$44:$Y$46,RE175:RE177)</f>
        <v>4.2639037778451142E-2</v>
      </c>
      <c r="RF180">
        <f t="array" ref="RF180:RF182">+MMULT($W$44:$Y$46,RF175:RF177)</f>
        <v>-0.87514851477274402</v>
      </c>
      <c r="RG180">
        <f t="array" ref="RG180:RG182">+MMULT($W$44:$Y$46,RG175:RG177)</f>
        <v>0.5849399545283015</v>
      </c>
      <c r="RH180">
        <f t="array" ref="RH180:RH182">+MMULT($W$44:$Y$46,RH175:RH177)</f>
        <v>0.63249131469051223</v>
      </c>
      <c r="RI180">
        <f t="array" ref="RI180:RI182">+MMULT($W$44:$Y$46,RI175:RI177)</f>
        <v>0.92315891476935963</v>
      </c>
      <c r="RJ180">
        <f t="array" ref="RJ180:RJ182">+MMULT($W$44:$Y$46,RJ175:RJ177)</f>
        <v>-0.25206155513123768</v>
      </c>
      <c r="RK180">
        <f t="array" ref="RK180:RK182">+MMULT($W$44:$Y$46,RK175:RK177)</f>
        <v>4.8999024748201475E-2</v>
      </c>
      <c r="RL180">
        <f t="array" ref="RL180:RL182">+MMULT($W$44:$Y$46,RL175:RL177)</f>
        <v>0.2127172707962629</v>
      </c>
      <c r="RM180">
        <f t="array" ref="RM180:RM182">+MMULT($W$44:$Y$46,RM175:RM177)</f>
        <v>-0.42692791144341391</v>
      </c>
      <c r="RN180">
        <f t="array" ref="RN180:RN182">+MMULT($W$44:$Y$46,RN175:RN177)</f>
        <v>-0.19115531528453789</v>
      </c>
      <c r="RO180">
        <f t="array" ref="RO180:RO182">+MMULT($W$44:$Y$46,RO175:RO177)</f>
        <v>-2.2433336322921889E-2</v>
      </c>
      <c r="RP180">
        <f t="array" ref="RP180:RP182">+MMULT($W$44:$Y$46,RP175:RP177)</f>
        <v>0.29086433143644935</v>
      </c>
      <c r="RQ180">
        <f t="array" ref="RQ180:RQ182">+MMULT($W$44:$Y$46,RQ175:RQ177)</f>
        <v>-1.5508074585661735</v>
      </c>
      <c r="RR180">
        <f t="array" ref="RR180:RR182">+MMULT($W$44:$Y$46,RR175:RR177)</f>
        <v>-1.353929049242304</v>
      </c>
      <c r="RS180">
        <f t="array" ref="RS180:RS182">+MMULT($W$44:$Y$46,RS175:RS177)</f>
        <v>0.3214332049111156</v>
      </c>
      <c r="RT180">
        <f t="array" ref="RT180:RT182">+MMULT($W$44:$Y$46,RT175:RT177)</f>
        <v>-0.6078084844604642</v>
      </c>
      <c r="RU180">
        <f t="array" ref="RU180:RU182">+MMULT($W$44:$Y$46,RU175:RU177)</f>
        <v>-0.5505924479578751</v>
      </c>
      <c r="RV180">
        <f t="array" ref="RV180:RV182">+MMULT($W$44:$Y$46,RV175:RV177)</f>
        <v>0.28627492668511723</v>
      </c>
      <c r="RW180">
        <f t="array" ref="RW180:RW182">+MMULT($W$44:$Y$46,RW175:RW177)</f>
        <v>0.85313050020475978</v>
      </c>
      <c r="RX180">
        <f t="array" ref="RX180:RX182">+MMULT($W$44:$Y$46,RX175:RX177)</f>
        <v>0.67873311965413985</v>
      </c>
      <c r="RY180">
        <f t="array" ref="RY180:RY182">+MMULT($W$44:$Y$46,RY175:RY177)</f>
        <v>0.6762054197867684</v>
      </c>
      <c r="RZ180">
        <f t="array" ref="RZ180:RZ182">+MMULT($W$44:$Y$46,RZ175:RZ177)</f>
        <v>-0.4683219775497674</v>
      </c>
      <c r="SA180">
        <f t="array" ref="SA180:SA182">+MMULT($W$44:$Y$46,SA175:SA177)</f>
        <v>-9.0586841434011495E-2</v>
      </c>
      <c r="SB180">
        <f t="array" ref="SB180:SB182">+MMULT($W$44:$Y$46,SB175:SB177)</f>
        <v>3.8488801007220533E-2</v>
      </c>
      <c r="SC180">
        <f t="array" ref="SC180:SC182">+MMULT($W$44:$Y$46,SC175:SC177)</f>
        <v>0.18910155914229854</v>
      </c>
      <c r="SD180">
        <f t="array" ref="SD180:SD182">+MMULT($W$44:$Y$46,SD175:SD177)</f>
        <v>-2.9322908209853431E-2</v>
      </c>
      <c r="SE180">
        <f t="array" ref="SE180:SE182">+MMULT($W$44:$Y$46,SE175:SE177)</f>
        <v>-0.92036095768346415</v>
      </c>
      <c r="SF180">
        <f t="array" ref="SF180:SF182">+MMULT($W$44:$Y$46,SF175:SF177)</f>
        <v>-0.36483730908024131</v>
      </c>
      <c r="SG180">
        <f t="array" ref="SG180:SG182">+MMULT($W$44:$Y$46,SG175:SG177)</f>
        <v>3.5143374335270934E-2</v>
      </c>
    </row>
    <row r="181" spans="1:502">
      <c r="A181" t="s">
        <v>553</v>
      </c>
      <c r="B181">
        <v>-0.83976216779124357</v>
      </c>
      <c r="C181">
        <v>-0.41860112390732096</v>
      </c>
      <c r="D181">
        <v>-0.45561984536457284</v>
      </c>
      <c r="E181">
        <v>-0.78892616525720571</v>
      </c>
      <c r="F181">
        <v>-2.9905176408840467E-2</v>
      </c>
      <c r="G181">
        <v>-0.14085113159386553</v>
      </c>
      <c r="H181">
        <v>0.17772599020517896</v>
      </c>
      <c r="I181">
        <v>0.5390356870354428</v>
      </c>
      <c r="J181">
        <v>0.40143235050965081</v>
      </c>
      <c r="K181">
        <v>-5.2476974812126272E-2</v>
      </c>
      <c r="L181">
        <v>-0.37108136096730282</v>
      </c>
      <c r="M181">
        <v>0.2045440036250652</v>
      </c>
      <c r="N181">
        <v>-0.4399099557400028</v>
      </c>
      <c r="O181">
        <v>0.18378675278121287</v>
      </c>
      <c r="P181">
        <v>0.29004421153962368</v>
      </c>
      <c r="Q181">
        <v>0.40479664899283502</v>
      </c>
      <c r="R181">
        <v>-0.43134906586026855</v>
      </c>
      <c r="S181">
        <v>-0.52339100071753919</v>
      </c>
      <c r="T181">
        <v>2.6063612765478417E-2</v>
      </c>
      <c r="U181">
        <v>0.3655931649456019</v>
      </c>
      <c r="V181">
        <v>-1.2142039037093055</v>
      </c>
      <c r="W181">
        <v>0.51218092095730083</v>
      </c>
      <c r="X181">
        <v>0.57465892830528875</v>
      </c>
      <c r="Y181">
        <v>0.57810269968082784</v>
      </c>
      <c r="Z181">
        <v>-0.95642083971734682</v>
      </c>
      <c r="AA181">
        <v>-1.5620895602956608</v>
      </c>
      <c r="AB181">
        <v>-1.2528138725169509</v>
      </c>
      <c r="AC181">
        <v>-0.97466031443040624</v>
      </c>
      <c r="AD181">
        <v>6.1209343933233712E-2</v>
      </c>
      <c r="AE181">
        <v>-0.25205711390499874</v>
      </c>
      <c r="AF181">
        <v>3.5446228906297367E-2</v>
      </c>
      <c r="AG181">
        <v>-0.27187226209936022</v>
      </c>
      <c r="AH181">
        <v>-0.98239157749451611</v>
      </c>
      <c r="AI181">
        <v>0.49670733031110864</v>
      </c>
      <c r="AJ181">
        <v>1.0600382301469424E-2</v>
      </c>
      <c r="AK181">
        <v>-0.10436840356254207</v>
      </c>
      <c r="AL181">
        <v>-0.73655614164169192</v>
      </c>
      <c r="AM181">
        <v>0.59083831302010781</v>
      </c>
      <c r="AN181">
        <v>-0.31033263381954168</v>
      </c>
      <c r="AO181">
        <v>-0.7794991048430443</v>
      </c>
      <c r="AP181">
        <v>0.51401879762500746</v>
      </c>
      <c r="AQ181">
        <v>4.893184377549574E-2</v>
      </c>
      <c r="AR181">
        <v>-0.59416095506795941</v>
      </c>
      <c r="AS181">
        <v>0.79531409253911511</v>
      </c>
      <c r="AT181">
        <v>-0.48995936561827191</v>
      </c>
      <c r="AU181">
        <v>0.99518384974255425</v>
      </c>
      <c r="AV181">
        <v>0.10361887220210722</v>
      </c>
      <c r="AW181">
        <v>-0.58740992504706524</v>
      </c>
      <c r="AX181">
        <v>9.9131147136264502E-2</v>
      </c>
      <c r="AY181">
        <v>5.9534239587184179E-2</v>
      </c>
      <c r="AZ181">
        <v>0.61050620064180683</v>
      </c>
      <c r="BA181">
        <v>0.70941998688517427</v>
      </c>
      <c r="BB181">
        <v>-0.16877331832969081</v>
      </c>
      <c r="BC181">
        <v>0.85288906264126974</v>
      </c>
      <c r="BD181">
        <v>1.1711392305170896</v>
      </c>
      <c r="BE181">
        <v>-0.52247032641846891</v>
      </c>
      <c r="BF181">
        <v>-0.50206474810728285</v>
      </c>
      <c r="BG181">
        <v>-0.67398566098995949</v>
      </c>
      <c r="BH181">
        <v>4.8100579324217269E-2</v>
      </c>
      <c r="BI181">
        <v>-0.70306967679516497</v>
      </c>
      <c r="BJ181">
        <v>9.6861213793674572E-2</v>
      </c>
      <c r="BK181">
        <v>-1.2103372792672182</v>
      </c>
      <c r="BL181">
        <v>0.29980871757331962</v>
      </c>
      <c r="BM181">
        <v>0.22219636431495216</v>
      </c>
      <c r="BN181">
        <v>-7.4074960619940289E-2</v>
      </c>
      <c r="BO181">
        <v>0.39268393789541617</v>
      </c>
      <c r="BP181">
        <v>-8.4051961374355499E-2</v>
      </c>
      <c r="BQ181">
        <v>-0.36124871030909567</v>
      </c>
      <c r="BR181">
        <v>1.4727355091955128</v>
      </c>
      <c r="BS181">
        <v>0.7568290209996259</v>
      </c>
      <c r="BT181">
        <v>-0.38630918481701254</v>
      </c>
      <c r="BU181">
        <v>0.60156532937608054</v>
      </c>
      <c r="BV181">
        <v>1.527609446754094E-2</v>
      </c>
      <c r="BW181">
        <v>0.68929979893845539</v>
      </c>
      <c r="BX181">
        <v>-0.2265601655966257</v>
      </c>
      <c r="BY181">
        <v>1.8871032071617668</v>
      </c>
      <c r="BZ181">
        <v>0.15259322022326763</v>
      </c>
      <c r="CA181">
        <v>-0.40875725981959049</v>
      </c>
      <c r="CB181">
        <v>-0.56344776148194753</v>
      </c>
      <c r="CC181">
        <v>0.30576472985669784</v>
      </c>
      <c r="CD181">
        <v>-0.50500674690997005</v>
      </c>
      <c r="CE181">
        <v>-0.20171249011856368</v>
      </c>
      <c r="CF181">
        <v>0.15243552064217961</v>
      </c>
      <c r="CG181">
        <v>0.33206938314982709</v>
      </c>
      <c r="CH181">
        <v>0.40178498495938841</v>
      </c>
      <c r="CI181">
        <v>0.47675490609392557</v>
      </c>
      <c r="CJ181">
        <v>0.13645668714633669</v>
      </c>
      <c r="CK181">
        <v>-0.25850589134784585</v>
      </c>
      <c r="CL181">
        <v>0.52411991393838131</v>
      </c>
      <c r="CM181">
        <v>-0.64074808169950304</v>
      </c>
      <c r="CN181">
        <v>-0.36755337766673546</v>
      </c>
      <c r="CO181">
        <v>-0.22268079265290541</v>
      </c>
      <c r="CP181">
        <v>1.4560881865663364</v>
      </c>
      <c r="CQ181">
        <v>-6.8817065277771261E-2</v>
      </c>
      <c r="CR181">
        <v>-9.5703549832271889E-2</v>
      </c>
      <c r="CS181">
        <v>0.5624034073612858</v>
      </c>
      <c r="CT181">
        <v>4.6216648001816629E-2</v>
      </c>
      <c r="CU181">
        <v>-0.25840217943990407</v>
      </c>
      <c r="CV181">
        <v>0.33619242066478305</v>
      </c>
      <c r="CW181">
        <v>-1.3147838760411328</v>
      </c>
      <c r="CX181">
        <v>0.48546194118911268</v>
      </c>
      <c r="CY181">
        <v>0.46204126451727234</v>
      </c>
      <c r="CZ181">
        <v>-0.87712030244194461</v>
      </c>
      <c r="DA181">
        <v>-1.2939959557580458</v>
      </c>
      <c r="DB181">
        <v>-0.68870302091649716</v>
      </c>
      <c r="DC181">
        <v>0.73884582963946421</v>
      </c>
      <c r="DD181">
        <v>-0.77792533051194945</v>
      </c>
      <c r="DE181">
        <v>0.93624207573414364</v>
      </c>
      <c r="DF181">
        <v>-0.11424213973484551</v>
      </c>
      <c r="DG181">
        <v>-0.76948008980032712</v>
      </c>
      <c r="DH181">
        <v>1.7993010351633942</v>
      </c>
      <c r="DI181">
        <v>0.25252463004809916</v>
      </c>
      <c r="DJ181">
        <v>-8.6238506230070566E-2</v>
      </c>
      <c r="DK181">
        <v>-0.507371166577959</v>
      </c>
      <c r="DL181">
        <v>-0.78611470505340764</v>
      </c>
      <c r="DM181">
        <v>6.5962300274351834E-2</v>
      </c>
      <c r="DN181">
        <v>0.1480653534054554</v>
      </c>
      <c r="DO181">
        <v>1.6668403474464111</v>
      </c>
      <c r="DP181">
        <v>0.93551563379458202</v>
      </c>
      <c r="DQ181">
        <v>0.14214079351313222</v>
      </c>
      <c r="DR181">
        <v>1.2498166973302509</v>
      </c>
      <c r="DS181">
        <v>0.99369566348418537</v>
      </c>
      <c r="DT181">
        <v>2.4797738880256825E-2</v>
      </c>
      <c r="DU181">
        <v>0.45180979050278219</v>
      </c>
      <c r="DV181">
        <v>-0.63605710916258706</v>
      </c>
      <c r="DW181">
        <v>0.29664527260370865</v>
      </c>
      <c r="DX181">
        <v>-0.45968032526351976</v>
      </c>
      <c r="DY181">
        <v>8.3486622319601217E-2</v>
      </c>
      <c r="DZ181">
        <v>-0.4884312621126633</v>
      </c>
      <c r="EA181">
        <v>-0.43031801558072269</v>
      </c>
      <c r="EB181">
        <v>0.51750828492498679</v>
      </c>
      <c r="EC181">
        <v>1.4646001380798659</v>
      </c>
      <c r="ED181">
        <v>-0.48115369019446774</v>
      </c>
      <c r="EE181">
        <v>-5.9881081024869526E-2</v>
      </c>
      <c r="EF181">
        <v>0.2448942387019637</v>
      </c>
      <c r="EG181">
        <v>4.9840460289139632E-2</v>
      </c>
      <c r="EH181">
        <v>0.12214398048031172</v>
      </c>
      <c r="EI181">
        <v>1.5170303261080837</v>
      </c>
      <c r="EJ181">
        <v>-1.0522712919994577</v>
      </c>
      <c r="EK181">
        <v>-0.94483008167754823</v>
      </c>
      <c r="EL181">
        <v>-0.53773001980402757</v>
      </c>
      <c r="EM181">
        <v>-1.3584678801818018</v>
      </c>
      <c r="EN181">
        <v>3.9267521710603347E-2</v>
      </c>
      <c r="EO181">
        <v>-0.25175635747762515</v>
      </c>
      <c r="EP181">
        <v>-0.75400443021134378</v>
      </c>
      <c r="EQ181">
        <v>0.74255410375665165</v>
      </c>
      <c r="ER181">
        <v>0.7647167146889422</v>
      </c>
      <c r="ES181">
        <v>0.10788254556005278</v>
      </c>
      <c r="ET181">
        <v>0.29424155615991371</v>
      </c>
      <c r="EU181">
        <v>-0.60687054552499564</v>
      </c>
      <c r="EV181">
        <v>0.33030432736547177</v>
      </c>
      <c r="EW181">
        <v>0.50549913490474496</v>
      </c>
      <c r="EX181">
        <v>-8.0142258835581487E-2</v>
      </c>
      <c r="EY181">
        <v>-0.4032188964185493</v>
      </c>
      <c r="EZ181">
        <v>-0.75595664415578068</v>
      </c>
      <c r="FA181">
        <v>-1.1150149022011464</v>
      </c>
      <c r="FB181">
        <v>0.13769131219164529</v>
      </c>
      <c r="FC181">
        <v>3.6549159733227365E-2</v>
      </c>
      <c r="FD181">
        <v>-0.34882762467909678</v>
      </c>
      <c r="FE181">
        <v>0.53041334010125762</v>
      </c>
      <c r="FF181">
        <v>-0.87323791954237384</v>
      </c>
      <c r="FG181">
        <v>-1.0195344708214849</v>
      </c>
      <c r="FH181">
        <v>-0.81392744900554015</v>
      </c>
      <c r="FI181">
        <v>-4.2265783953976496E-2</v>
      </c>
      <c r="FJ181">
        <v>-0.83790086529925856</v>
      </c>
      <c r="FK181">
        <v>0.50549045394266834</v>
      </c>
      <c r="FL181">
        <v>1.0974260412861621</v>
      </c>
      <c r="FM181">
        <v>-1.062392560383485</v>
      </c>
      <c r="FN181">
        <v>0.20559097660031778</v>
      </c>
      <c r="FO181">
        <v>-0.21718005975055524</v>
      </c>
      <c r="FP181">
        <v>-0.79536878449828641</v>
      </c>
      <c r="FQ181">
        <v>2.78358232571152E-2</v>
      </c>
      <c r="FR181">
        <v>0.41619052844762039</v>
      </c>
      <c r="FS181">
        <v>-0.36543007751608675</v>
      </c>
      <c r="FT181">
        <v>-1.09630992439098</v>
      </c>
      <c r="FU181">
        <v>0.10124340040803406</v>
      </c>
      <c r="FV181">
        <v>-0.63927507858862476</v>
      </c>
      <c r="FW181">
        <v>-0.28436610796949319</v>
      </c>
      <c r="FX181">
        <v>0.51688368873004309</v>
      </c>
      <c r="FY181">
        <v>0.26293976442755945</v>
      </c>
      <c r="FZ181">
        <v>0.39223807316866227</v>
      </c>
      <c r="GA181">
        <v>-0.12178434688628981</v>
      </c>
      <c r="GB181">
        <v>-0.10292726693723715</v>
      </c>
      <c r="GC181">
        <v>-0.37371016888400843</v>
      </c>
      <c r="GD181">
        <v>-1.0081360738802192</v>
      </c>
      <c r="GE181">
        <v>-0.56594716179242222</v>
      </c>
      <c r="GF181">
        <v>0.56015330818643405</v>
      </c>
      <c r="GG181">
        <v>-0.76857658838755116</v>
      </c>
      <c r="GH181">
        <v>-0.39991940312011209</v>
      </c>
      <c r="GI181">
        <v>1.2354102764053909E-2</v>
      </c>
      <c r="GJ181">
        <v>0.78197759838986713</v>
      </c>
      <c r="GK181">
        <v>-0.78069599822825697</v>
      </c>
      <c r="GL181">
        <v>-7.2285706428304453E-2</v>
      </c>
      <c r="GM181">
        <v>0.55725283310518292</v>
      </c>
      <c r="GN181">
        <v>0.65254426255088216</v>
      </c>
      <c r="GO181">
        <v>0.11647672622459815</v>
      </c>
      <c r="GP181">
        <v>0.55295915774268634</v>
      </c>
      <c r="GQ181">
        <v>-0.47089200209969873</v>
      </c>
      <c r="GR181">
        <v>0.8183987488581691</v>
      </c>
      <c r="GS181">
        <v>-3.7977811157661925E-2</v>
      </c>
      <c r="GT181">
        <v>1.0385515454312346</v>
      </c>
      <c r="GU181">
        <v>0.41340937982822623</v>
      </c>
      <c r="GV181">
        <v>0.63114924578445541</v>
      </c>
      <c r="GW181">
        <v>0.74335843028660731</v>
      </c>
      <c r="GX181">
        <v>-0.60960305814924742</v>
      </c>
      <c r="GY181">
        <v>0.97265408513818297</v>
      </c>
      <c r="GZ181">
        <v>0.45428613126783191</v>
      </c>
      <c r="HA181">
        <v>0.61237951517757816</v>
      </c>
      <c r="HB181">
        <v>0.13273526545168735</v>
      </c>
      <c r="HC181">
        <v>0.1674103293825204</v>
      </c>
      <c r="HD181">
        <v>-1.0654420001482423</v>
      </c>
      <c r="HE181">
        <v>0.38889721333749699</v>
      </c>
      <c r="HF181">
        <v>-1.8088051131078791</v>
      </c>
      <c r="HG181">
        <v>1.0830584707376092</v>
      </c>
      <c r="HH181">
        <v>-0.31174414309840504</v>
      </c>
      <c r="HI181">
        <v>0.29224252952958912</v>
      </c>
      <c r="HJ181">
        <v>0.34825897642932457</v>
      </c>
      <c r="HK181">
        <v>0.95371338161820352</v>
      </c>
      <c r="HL181">
        <v>0.6429280209131647</v>
      </c>
      <c r="HM181">
        <v>-0.26082106619146828</v>
      </c>
      <c r="HN181">
        <v>-0.39522063898468673</v>
      </c>
      <c r="HO181">
        <v>-0.30860469498347515</v>
      </c>
      <c r="HP181">
        <v>0.1705786966834969</v>
      </c>
      <c r="HQ181">
        <v>0.40358095434596042</v>
      </c>
      <c r="HR181">
        <v>1.0082853257627187</v>
      </c>
      <c r="HS181">
        <v>-0.95212405600707017</v>
      </c>
      <c r="HT181">
        <v>1.2800458684141658</v>
      </c>
      <c r="HU181">
        <v>-0.54774423656828897</v>
      </c>
      <c r="HV181">
        <v>0.66277016325405702</v>
      </c>
      <c r="HW181">
        <v>-0.77212649520065046</v>
      </c>
      <c r="HX181">
        <v>0.43626965322531669</v>
      </c>
      <c r="HY181">
        <v>-0.3119245124160458</v>
      </c>
      <c r="HZ181">
        <v>1.3944897751709322</v>
      </c>
      <c r="IA181">
        <v>4.4477119290735972E-2</v>
      </c>
      <c r="IB181">
        <v>0.66918240685349406</v>
      </c>
      <c r="IC181">
        <v>0.18393150769005406</v>
      </c>
      <c r="ID181">
        <v>-1.4940728821289571</v>
      </c>
      <c r="IE181">
        <v>4.2624225739005539E-2</v>
      </c>
      <c r="IF181">
        <v>-0.25454162045763234</v>
      </c>
      <c r="IG181">
        <v>-1.4897815532843159</v>
      </c>
      <c r="IH181">
        <v>0.87589525400567125</v>
      </c>
      <c r="II181">
        <v>0.25476412638279844</v>
      </c>
      <c r="IJ181">
        <v>0.5172129353802577</v>
      </c>
      <c r="IK181">
        <v>-1.3701239215247341</v>
      </c>
      <c r="IL181">
        <v>-0.84141057567499622</v>
      </c>
      <c r="IM181">
        <v>1.5986124790644989</v>
      </c>
      <c r="IN181">
        <v>-1.5041045184452526</v>
      </c>
      <c r="IO181">
        <v>0.16474140040199081</v>
      </c>
      <c r="IP181">
        <v>1.3535719490460535E-2</v>
      </c>
      <c r="IQ181">
        <v>-0.49009710220073083</v>
      </c>
      <c r="IR181">
        <v>-0.10582386172037683</v>
      </c>
      <c r="IS181">
        <v>-0.38726747686227525</v>
      </c>
      <c r="IT181">
        <v>-0.41705197781591768</v>
      </c>
      <c r="IU181">
        <v>-0.37603305145299293</v>
      </c>
      <c r="IV181">
        <v>0.15820569672508619</v>
      </c>
      <c r="IW181">
        <v>-1.0332380436369011</v>
      </c>
      <c r="IX181">
        <v>1.0594162973314769</v>
      </c>
      <c r="IY181">
        <v>0.46276129561064566</v>
      </c>
      <c r="IZ181">
        <v>0.74165582695413512</v>
      </c>
      <c r="JA181">
        <v>-0.89886853582571202</v>
      </c>
      <c r="JB181">
        <v>-1.3969031726779062</v>
      </c>
      <c r="JC181">
        <v>0.42695692101073235</v>
      </c>
      <c r="JD181">
        <v>0.3452025562498951</v>
      </c>
      <c r="JE181">
        <v>-0.19278320215566219</v>
      </c>
      <c r="JF181">
        <v>0.21089112711806254</v>
      </c>
      <c r="JG181">
        <v>0.19934308619704963</v>
      </c>
      <c r="JH181">
        <v>-0.1129946447520207</v>
      </c>
      <c r="JI181">
        <v>-0.9230376249196699</v>
      </c>
      <c r="JJ181">
        <v>1.0819366112560511</v>
      </c>
      <c r="JK181">
        <v>-0.37942841497812813</v>
      </c>
      <c r="JL181">
        <v>0.13999311802907005</v>
      </c>
      <c r="JM181">
        <v>1.5784431118232252</v>
      </c>
      <c r="JN181">
        <v>0.1819754830472301</v>
      </c>
      <c r="JO181">
        <v>0.29988307621658467</v>
      </c>
      <c r="JP181">
        <v>0.97869648896280836</v>
      </c>
      <c r="JQ181">
        <v>-0.25116305487610746</v>
      </c>
      <c r="JR181">
        <v>-0.99470309250326427</v>
      </c>
      <c r="JS181">
        <v>0.3079078551995813</v>
      </c>
      <c r="JT181">
        <v>-1.088195551200577</v>
      </c>
      <c r="JU181">
        <v>1.2787421940742218</v>
      </c>
      <c r="JV181">
        <v>7.1946227411917585E-2</v>
      </c>
      <c r="JW181">
        <v>1.2161485060457762</v>
      </c>
      <c r="JX181">
        <v>-0.376821378015881</v>
      </c>
      <c r="JY181">
        <v>-0.14904379723026329</v>
      </c>
      <c r="JZ181">
        <v>0.46042375186540674</v>
      </c>
      <c r="KA181">
        <v>0.27913130745521164</v>
      </c>
      <c r="KB181">
        <v>-1.1864517820414173</v>
      </c>
      <c r="KC181">
        <v>1.3310607379682848</v>
      </c>
      <c r="KD181">
        <v>-0.81842332248359084</v>
      </c>
      <c r="KE181">
        <v>-0.24976524295629374</v>
      </c>
      <c r="KF181">
        <v>-0.2064055955020789</v>
      </c>
      <c r="KG181">
        <v>1.3037689556796992</v>
      </c>
      <c r="KH181">
        <v>-0.42103406398147591</v>
      </c>
      <c r="KI181">
        <v>-1.1942113608391289</v>
      </c>
      <c r="KJ181">
        <v>-0.87955571879917371</v>
      </c>
      <c r="KK181">
        <v>0.74497945874880245</v>
      </c>
      <c r="KL181">
        <v>0.59439301671124845</v>
      </c>
      <c r="KM181">
        <v>0.25910598377095051</v>
      </c>
      <c r="KN181">
        <v>-1.2709104312766297</v>
      </c>
      <c r="KO181">
        <v>-5.2668736576134405E-2</v>
      </c>
      <c r="KP181">
        <v>-0.13735558209343823</v>
      </c>
      <c r="KQ181">
        <v>-0.1294050275375889</v>
      </c>
      <c r="KR181">
        <v>0.75235633891891496</v>
      </c>
      <c r="KS181">
        <v>-0.23557866804592298</v>
      </c>
      <c r="KT181">
        <v>-0.92621986544373569</v>
      </c>
      <c r="KU181">
        <v>0.3965163902251464</v>
      </c>
      <c r="KV181">
        <v>-0.33472404434334024</v>
      </c>
      <c r="KW181">
        <v>0.36814999496595485</v>
      </c>
      <c r="KX181">
        <v>-0.67451781379970077</v>
      </c>
      <c r="KY181">
        <v>-8.1129603434126452E-2</v>
      </c>
      <c r="KZ181">
        <v>0.48833552154443216</v>
      </c>
      <c r="LA181">
        <v>0.30393321844829879</v>
      </c>
      <c r="LB181">
        <v>-0.78378485670136977</v>
      </c>
      <c r="LC181">
        <v>-0.50917952184135007</v>
      </c>
      <c r="LD181">
        <v>-1.0703388977247061</v>
      </c>
      <c r="LE181">
        <v>-0.95444252026333043</v>
      </c>
      <c r="LF181">
        <v>-1.0466063355983279</v>
      </c>
      <c r="LG181">
        <v>-0.64709274688027474</v>
      </c>
      <c r="LH181">
        <v>-0.95300641003117381</v>
      </c>
      <c r="LI181">
        <v>-0.43095218795708773</v>
      </c>
      <c r="LJ181">
        <v>2.4956232054336815E-2</v>
      </c>
      <c r="LK181">
        <v>0.7309117932948439</v>
      </c>
      <c r="LL181">
        <v>-0.25220319913248684</v>
      </c>
      <c r="LM181">
        <v>-0.48911637632804417</v>
      </c>
      <c r="LN181">
        <v>3.7587441854722015E-2</v>
      </c>
      <c r="LO181">
        <v>-0.89790057742197704</v>
      </c>
      <c r="LP181">
        <v>0.48837596725140853</v>
      </c>
      <c r="LQ181">
        <v>-0.97130367698596332</v>
      </c>
      <c r="LR181">
        <v>-1.1706538088254426</v>
      </c>
      <c r="LS181">
        <v>6.8780952081728075E-2</v>
      </c>
      <c r="LT181">
        <v>0.29145095060193055</v>
      </c>
      <c r="LU181">
        <v>-0.66754955069519828</v>
      </c>
      <c r="LV181">
        <v>-1.9793920896939055</v>
      </c>
      <c r="LW181">
        <v>0.65073131429357078</v>
      </c>
      <c r="LX181">
        <v>-4.9196027374312917E-3</v>
      </c>
      <c r="LY181">
        <v>0.19055392215946163</v>
      </c>
      <c r="LZ181">
        <v>0.18112481019953625</v>
      </c>
      <c r="MA181">
        <v>-0.68770760545373399</v>
      </c>
      <c r="MB181">
        <v>-2.496449950945522</v>
      </c>
      <c r="MC181">
        <v>0.73277115181881292</v>
      </c>
      <c r="MD181">
        <v>7.3899366836597868E-2</v>
      </c>
      <c r="ME181">
        <v>-0.29620974675947176</v>
      </c>
      <c r="MF181">
        <v>-0.30372540419273347</v>
      </c>
      <c r="MG181">
        <v>-0.69122248734495373</v>
      </c>
      <c r="MH181">
        <v>0.17039090476036006</v>
      </c>
      <c r="MI181">
        <v>0.42819949620642317</v>
      </c>
      <c r="MJ181">
        <v>0.71338862855898644</v>
      </c>
      <c r="MK181">
        <v>-0.5674008444660974</v>
      </c>
      <c r="ML181">
        <v>0.61426020166709872</v>
      </c>
      <c r="MM181">
        <v>1.2598643860216814</v>
      </c>
      <c r="MN181">
        <v>0.40722619554078771</v>
      </c>
      <c r="MO181">
        <v>-0.33753617342572723</v>
      </c>
      <c r="MP181">
        <v>-0.35057264328776189</v>
      </c>
      <c r="MQ181">
        <v>1.0523958007901033</v>
      </c>
      <c r="MR181">
        <v>-0.28132029413916654</v>
      </c>
      <c r="MS181">
        <v>9.6117401109352366E-2</v>
      </c>
      <c r="MT181">
        <v>7.4919326985627727E-2</v>
      </c>
      <c r="MU181">
        <v>-1.2847067972655299</v>
      </c>
      <c r="MV181">
        <v>0.45952702169253812</v>
      </c>
      <c r="MW181">
        <v>-0.31166957354698183</v>
      </c>
      <c r="MX181">
        <v>0.52727071283119209</v>
      </c>
      <c r="MY181">
        <v>4.6922738987226237E-2</v>
      </c>
      <c r="MZ181">
        <v>0.36903227333473776</v>
      </c>
      <c r="NA181">
        <v>0.9998297470287002</v>
      </c>
      <c r="NB181">
        <v>-0.79857561606427852</v>
      </c>
      <c r="NC181">
        <v>-0.1696867582193094</v>
      </c>
      <c r="ND181">
        <v>-0.47216299760255787</v>
      </c>
      <c r="NE181">
        <v>1.4146348597975238</v>
      </c>
      <c r="NF181">
        <v>-0.45440498591791295</v>
      </c>
      <c r="NG181">
        <v>-0.12502725082773808</v>
      </c>
      <c r="NH181">
        <v>1.3443630598230778</v>
      </c>
      <c r="NI181">
        <v>-0.72099533196419974</v>
      </c>
      <c r="NJ181">
        <v>-0.99141402036113657</v>
      </c>
      <c r="NK181">
        <v>-0.58136975608894437</v>
      </c>
      <c r="NL181">
        <v>1.3833653341484231</v>
      </c>
      <c r="NM181">
        <v>-0.28242613003803557</v>
      </c>
      <c r="NN181">
        <v>0.14918196505227035</v>
      </c>
      <c r="NO181">
        <v>-1.6671161516905102</v>
      </c>
      <c r="NP181">
        <v>0.44297387519866271</v>
      </c>
      <c r="NQ181">
        <v>-1.4016692509329554</v>
      </c>
      <c r="NR181">
        <v>0.26732436226485418</v>
      </c>
      <c r="NS181">
        <v>-6.4804446990756423E-2</v>
      </c>
      <c r="NT181">
        <v>-1.1600627491664457</v>
      </c>
      <c r="NU181">
        <v>1.6984833621376623</v>
      </c>
      <c r="NV181">
        <v>0.47020689275005539</v>
      </c>
      <c r="NW181">
        <v>0.20746334239509523</v>
      </c>
      <c r="NX181">
        <v>1.4489378804096353</v>
      </c>
      <c r="NY181">
        <v>-0.65579449978355164</v>
      </c>
      <c r="NZ181">
        <v>1.2987445632642429</v>
      </c>
      <c r="OA181">
        <v>-1.1176230828231568</v>
      </c>
      <c r="OB181">
        <v>0.10036901244909731</v>
      </c>
      <c r="OC181">
        <v>-0.24380493169598599</v>
      </c>
      <c r="OD181">
        <v>0.84247173777181472</v>
      </c>
      <c r="OE181">
        <v>0.16323321460184209</v>
      </c>
      <c r="OF181">
        <v>-1.8015144619690822</v>
      </c>
      <c r="OG181">
        <v>-1.3702118966682546</v>
      </c>
      <c r="OH181">
        <v>-2.904678625027679E-2</v>
      </c>
      <c r="OI181">
        <v>-1.0598929306350064</v>
      </c>
      <c r="OJ181">
        <v>1.031078241487132</v>
      </c>
      <c r="OK181">
        <v>-0.1333171469141809</v>
      </c>
      <c r="OL181">
        <v>-0.1285561887277322</v>
      </c>
      <c r="OM181">
        <v>-0.68896485381750128</v>
      </c>
      <c r="ON181">
        <v>-0.51137190917498843</v>
      </c>
      <c r="OO181">
        <v>-5.2828423078354669E-2</v>
      </c>
      <c r="OP181">
        <v>-0.7610949402495587</v>
      </c>
      <c r="OQ181">
        <v>0.51744272365894384</v>
      </c>
      <c r="OR181">
        <v>0.84753369924760991</v>
      </c>
      <c r="OS181">
        <v>1.0191662661254253</v>
      </c>
      <c r="OT181">
        <v>-0.7538546408424085</v>
      </c>
      <c r="OU181">
        <v>0.20433033731839445</v>
      </c>
      <c r="OV181">
        <v>-0.79817447086835591</v>
      </c>
      <c r="OW181">
        <v>-0.33149627027500583</v>
      </c>
      <c r="OX181">
        <v>-0.42557503091109439</v>
      </c>
      <c r="OY181">
        <v>1.4278912153801206</v>
      </c>
      <c r="OZ181">
        <v>-0.42899307380226248</v>
      </c>
      <c r="PA181">
        <v>-0.13194539931440619</v>
      </c>
      <c r="PB181">
        <v>0.54873455682221217</v>
      </c>
      <c r="PC181">
        <v>-0.93389218303920263</v>
      </c>
      <c r="PD181">
        <v>0.17290830176614888</v>
      </c>
      <c r="PE181">
        <v>-0.62916302284616576</v>
      </c>
      <c r="PF181">
        <v>0.53572907416494375</v>
      </c>
      <c r="PG181">
        <v>-0.7851724589094996</v>
      </c>
      <c r="PH181">
        <v>3.301786715360841E-2</v>
      </c>
      <c r="PI181">
        <v>0.10678350729522071</v>
      </c>
      <c r="PJ181">
        <v>-0.16229481158125902</v>
      </c>
      <c r="PK181">
        <v>1.2236351950159405</v>
      </c>
      <c r="PL181">
        <v>0.89127602387180949</v>
      </c>
      <c r="PM181">
        <v>-2.8266673333146031E-2</v>
      </c>
      <c r="PN181">
        <v>0.41239523712193138</v>
      </c>
      <c r="PO181">
        <v>6.5047939329618193E-2</v>
      </c>
      <c r="PP181">
        <v>-0.38339244036501718</v>
      </c>
      <c r="PQ181">
        <v>0.39402993237649209</v>
      </c>
      <c r="PR181">
        <v>-1.3154718309939986</v>
      </c>
      <c r="PS181">
        <v>-1.7770373997032149</v>
      </c>
      <c r="PT181">
        <v>0.53374873517319299</v>
      </c>
      <c r="PU181">
        <v>-0.56811239122992319</v>
      </c>
      <c r="PV181">
        <v>-1.3999204802651306</v>
      </c>
      <c r="PW181">
        <v>-0.29727445866769309</v>
      </c>
      <c r="PX181">
        <v>0.61145314183001598</v>
      </c>
      <c r="PY181">
        <v>0.36346733810137188</v>
      </c>
      <c r="PZ181">
        <v>-0.69986437842245519</v>
      </c>
      <c r="QA181">
        <v>-0.58180988761466668</v>
      </c>
      <c r="QB181">
        <v>-0.3944188569171363</v>
      </c>
      <c r="QC181">
        <v>-8.7791962907775301E-2</v>
      </c>
      <c r="QD181">
        <v>-0.31960074062809618</v>
      </c>
      <c r="QE181">
        <v>1.4816804810992397</v>
      </c>
      <c r="QF181">
        <v>0.54198168426814697</v>
      </c>
      <c r="QG181">
        <v>-0.54918818137749692</v>
      </c>
      <c r="QH181">
        <v>0.54055435121745765</v>
      </c>
      <c r="QI181">
        <v>-0.44988143809584102</v>
      </c>
      <c r="QJ181">
        <v>0.48184079128985241</v>
      </c>
      <c r="QK181">
        <v>0.4216319267412566</v>
      </c>
      <c r="QL181">
        <v>-0.22295135507059238</v>
      </c>
      <c r="QM181">
        <v>-0.65243826077201073</v>
      </c>
      <c r="QN181">
        <v>-0.11208181102547339</v>
      </c>
      <c r="QO181">
        <v>-0.37809359913905516</v>
      </c>
      <c r="QP181">
        <v>-0.76431716902115987</v>
      </c>
      <c r="QQ181">
        <v>1.4263261971623964</v>
      </c>
      <c r="QR181">
        <v>-0.29326472667515402</v>
      </c>
      <c r="QS181">
        <v>-0.25226075957195782</v>
      </c>
      <c r="QT181">
        <v>0.15105981363656118</v>
      </c>
      <c r="QU181">
        <v>0.26975401398522347</v>
      </c>
      <c r="QV181">
        <v>-0.25994132378813656</v>
      </c>
      <c r="QW181">
        <v>0.11400364374425628</v>
      </c>
      <c r="QX181">
        <v>2.0266801463721951E-2</v>
      </c>
      <c r="QY181">
        <v>7.0235865601961933E-2</v>
      </c>
      <c r="QZ181">
        <v>-0.13573506879797864</v>
      </c>
      <c r="RA181">
        <v>1.3694504512505339</v>
      </c>
      <c r="RB181">
        <v>-0.21228387085107941</v>
      </c>
      <c r="RC181">
        <v>1.1487883297445025</v>
      </c>
      <c r="RD181">
        <v>-0.39589584925369836</v>
      </c>
      <c r="RE181">
        <v>0.21922069793346993</v>
      </c>
      <c r="RF181">
        <v>-0.88439153624346956</v>
      </c>
      <c r="RG181">
        <v>0.51949480343809662</v>
      </c>
      <c r="RH181">
        <v>-0.5995324626470645</v>
      </c>
      <c r="RI181">
        <v>0.65254030500133609</v>
      </c>
      <c r="RJ181">
        <v>-0.48549191254074892</v>
      </c>
      <c r="RK181">
        <v>-3.9718822540438237E-4</v>
      </c>
      <c r="RL181">
        <v>-0.30168244704988822</v>
      </c>
      <c r="RM181">
        <v>-0.42041911831066792</v>
      </c>
      <c r="RN181">
        <v>0.10023735792800115</v>
      </c>
      <c r="RO181">
        <v>0.5559753664075604</v>
      </c>
      <c r="RP181">
        <v>0.23559901326685639</v>
      </c>
      <c r="RQ181">
        <v>-1.3686840859344627</v>
      </c>
      <c r="RR181">
        <v>-0.38269878386090145</v>
      </c>
      <c r="RS181">
        <v>0.13073785985998596</v>
      </c>
      <c r="RT181">
        <v>0.37572236487202781</v>
      </c>
      <c r="RU181">
        <v>-0.37350137700754016</v>
      </c>
      <c r="RV181">
        <v>-0.33740871005255735</v>
      </c>
      <c r="RW181">
        <v>1.2697477210643529</v>
      </c>
      <c r="RX181">
        <v>1.4711075242382343</v>
      </c>
      <c r="RY181">
        <v>-0.33178483194804553</v>
      </c>
      <c r="RZ181">
        <v>0.4212101167640232</v>
      </c>
      <c r="SA181">
        <v>0.54658038396581343</v>
      </c>
      <c r="SB181">
        <v>-0.23339166983131127</v>
      </c>
      <c r="SC181">
        <v>0.62422129460156195</v>
      </c>
      <c r="SD181">
        <v>-0.59523193377278116</v>
      </c>
      <c r="SE181">
        <v>0.24437991352318833</v>
      </c>
      <c r="SF181">
        <v>0.60289407455760435</v>
      </c>
      <c r="SG181">
        <v>-0.47718661360456233</v>
      </c>
    </row>
    <row r="182" spans="1:502">
      <c r="A182" t="s">
        <v>554</v>
      </c>
      <c r="B182">
        <v>-2.1471323065537442</v>
      </c>
      <c r="C182">
        <v>-0.53099146438900369</v>
      </c>
      <c r="D182">
        <v>-0.70870148440865322</v>
      </c>
      <c r="E182">
        <v>-2.5217951899313706</v>
      </c>
      <c r="F182">
        <v>-0.97708765075443871</v>
      </c>
      <c r="G182">
        <v>-1.3357625579173071</v>
      </c>
      <c r="H182">
        <v>-0.35275149638470094</v>
      </c>
      <c r="I182">
        <v>0.23728185317588868</v>
      </c>
      <c r="J182">
        <v>0.11841059897406897</v>
      </c>
      <c r="K182">
        <v>-0.29715614224011022</v>
      </c>
      <c r="L182">
        <v>0.73033743973077958</v>
      </c>
      <c r="M182">
        <v>1.0034576530085717</v>
      </c>
      <c r="N182">
        <v>0.42411360424578626</v>
      </c>
      <c r="O182">
        <v>1.0076389160917001</v>
      </c>
      <c r="P182">
        <v>-0.63892661543976004</v>
      </c>
      <c r="Q182">
        <v>-0.86944879080515047</v>
      </c>
      <c r="R182">
        <v>-0.61914300722943139</v>
      </c>
      <c r="S182">
        <v>0.56895704974608874</v>
      </c>
      <c r="T182">
        <v>-1.3163519311556189</v>
      </c>
      <c r="U182">
        <v>-0.56607237695276169</v>
      </c>
      <c r="V182">
        <v>-1.1124293093783746</v>
      </c>
      <c r="W182">
        <v>-4.2500273157080354E-2</v>
      </c>
      <c r="X182">
        <v>1.2492855164324383</v>
      </c>
      <c r="Y182">
        <v>-0.57621107391943827</v>
      </c>
      <c r="Z182">
        <v>-0.65666386373583752</v>
      </c>
      <c r="AA182">
        <v>-2.1389494839471461</v>
      </c>
      <c r="AB182">
        <v>0.74768441217569737</v>
      </c>
      <c r="AC182">
        <v>1.8909018287230743</v>
      </c>
      <c r="AD182">
        <v>0.53363233164469903</v>
      </c>
      <c r="AE182">
        <v>-0.54632625720020178</v>
      </c>
      <c r="AF182">
        <v>-0.50478335187829937</v>
      </c>
      <c r="AG182">
        <v>-0.82039296605341494</v>
      </c>
      <c r="AH182">
        <v>-0.40357906671173799</v>
      </c>
      <c r="AI182">
        <v>-0.26465935884406094</v>
      </c>
      <c r="AJ182">
        <v>-0.54918392728754162</v>
      </c>
      <c r="AK182">
        <v>0.98132580000956882</v>
      </c>
      <c r="AL182">
        <v>0.63789598705978001</v>
      </c>
      <c r="AM182">
        <v>0.25250291297191241</v>
      </c>
      <c r="AN182">
        <v>-0.33959062301573661</v>
      </c>
      <c r="AO182">
        <v>-0.62805017206566705</v>
      </c>
      <c r="AP182">
        <v>0.75715609272605389</v>
      </c>
      <c r="AQ182">
        <v>0.25245384542178595</v>
      </c>
      <c r="AR182">
        <v>-1.4689721384228676</v>
      </c>
      <c r="AS182">
        <v>0.4438186092867864</v>
      </c>
      <c r="AT182">
        <v>0.26842121342301817</v>
      </c>
      <c r="AU182">
        <v>-0.14431546004084161</v>
      </c>
      <c r="AV182">
        <v>-0.81752839597288118</v>
      </c>
      <c r="AW182">
        <v>0.30979916314271727</v>
      </c>
      <c r="AX182">
        <v>-0.21266319674953588</v>
      </c>
      <c r="AY182">
        <v>1.3798949992406111</v>
      </c>
      <c r="AZ182">
        <v>0.80440714226361132</v>
      </c>
      <c r="BA182">
        <v>1.1711845299677599</v>
      </c>
      <c r="BB182">
        <v>-0.31798682195222083</v>
      </c>
      <c r="BC182">
        <v>-5.0547825444141659E-2</v>
      </c>
      <c r="BD182">
        <v>1.6402888385274941</v>
      </c>
      <c r="BE182">
        <v>-0.34014728984228843</v>
      </c>
      <c r="BF182">
        <v>-2.9015209001004836</v>
      </c>
      <c r="BG182">
        <v>0.90356166465438681</v>
      </c>
      <c r="BH182">
        <v>0.12669780924459773</v>
      </c>
      <c r="BI182">
        <v>-0.5860472137185353</v>
      </c>
      <c r="BJ182">
        <v>1.1061487798549174</v>
      </c>
      <c r="BK182">
        <v>-1.4554057137814045</v>
      </c>
      <c r="BL182">
        <v>0.52406671900520441</v>
      </c>
      <c r="BM182">
        <v>0.94756392029958958</v>
      </c>
      <c r="BN182">
        <v>0.90626517425037145</v>
      </c>
      <c r="BO182">
        <v>-0.9188331670066896</v>
      </c>
      <c r="BP182">
        <v>-0.34518929208289251</v>
      </c>
      <c r="BQ182">
        <v>-0.95566361165440927</v>
      </c>
      <c r="BR182">
        <v>1.0089834930506441</v>
      </c>
      <c r="BS182">
        <v>-0.37407873671845648</v>
      </c>
      <c r="BT182">
        <v>0.25109422011881549</v>
      </c>
      <c r="BU182">
        <v>0.97845917586123055</v>
      </c>
      <c r="BV182">
        <v>-0.6721868330484706</v>
      </c>
      <c r="BW182">
        <v>-5.8669613658800246E-2</v>
      </c>
      <c r="BX182">
        <v>0.25659877531438741</v>
      </c>
      <c r="BY182">
        <v>2.8332411962197663</v>
      </c>
      <c r="BZ182">
        <v>-0.44791582789247486</v>
      </c>
      <c r="CA182">
        <v>0.2583430333037125</v>
      </c>
      <c r="CB182">
        <v>0.1435123616514371</v>
      </c>
      <c r="CC182">
        <v>0.98886623493818648</v>
      </c>
      <c r="CD182">
        <v>1.2303944029157898</v>
      </c>
      <c r="CE182">
        <v>-1.9750311752721617</v>
      </c>
      <c r="CF182">
        <v>0.26472392569965741</v>
      </c>
      <c r="CG182">
        <v>0.17352921948551406</v>
      </c>
      <c r="CH182">
        <v>-1.5395948386074627</v>
      </c>
      <c r="CI182">
        <v>1.5240536401643445</v>
      </c>
      <c r="CJ182">
        <v>-1.3553037444174676</v>
      </c>
      <c r="CK182">
        <v>-6.2281883480930972E-2</v>
      </c>
      <c r="CL182">
        <v>-0.56954111765933813</v>
      </c>
      <c r="CM182">
        <v>0.5764085153005738</v>
      </c>
      <c r="CN182">
        <v>0.38316486139169414</v>
      </c>
      <c r="CO182">
        <v>0.90495363127231798</v>
      </c>
      <c r="CP182">
        <v>2.4977831450478925</v>
      </c>
      <c r="CQ182">
        <v>-1.8295789994522105</v>
      </c>
      <c r="CR182">
        <v>-1.2806207205635141</v>
      </c>
      <c r="CS182">
        <v>2.1428986913528094</v>
      </c>
      <c r="CT182">
        <v>-0.50190487522944482</v>
      </c>
      <c r="CU182">
        <v>-0.72971331204234424</v>
      </c>
      <c r="CV182">
        <v>0.43143291625253388</v>
      </c>
      <c r="CW182">
        <v>-0.57857387140693384</v>
      </c>
      <c r="CX182">
        <v>1.3716678210504758</v>
      </c>
      <c r="CY182">
        <v>-0.15323243216898147</v>
      </c>
      <c r="CZ182">
        <v>0.4874738007479536</v>
      </c>
      <c r="DA182">
        <v>-2.0811412287157256</v>
      </c>
      <c r="DB182">
        <v>-1.4876715573361816</v>
      </c>
      <c r="DC182">
        <v>-0.36476459756743412</v>
      </c>
      <c r="DD182">
        <v>-0.87298782900248018</v>
      </c>
      <c r="DE182">
        <v>-0.33846625945137565</v>
      </c>
      <c r="DF182">
        <v>-0.15225842913196802</v>
      </c>
      <c r="DG182">
        <v>-1.3508636214807126</v>
      </c>
      <c r="DH182">
        <v>1.4229727964186025</v>
      </c>
      <c r="DI182">
        <v>-0.14824050894267354</v>
      </c>
      <c r="DJ182">
        <v>0.76274696572034861</v>
      </c>
      <c r="DK182">
        <v>8.7954944087088094E-2</v>
      </c>
      <c r="DL182">
        <v>-0.70794143357607575</v>
      </c>
      <c r="DM182">
        <v>-0.21958747902175679</v>
      </c>
      <c r="DN182">
        <v>0.61850416337467795</v>
      </c>
      <c r="DO182">
        <v>-0.38241728522390656</v>
      </c>
      <c r="DP182">
        <v>0.1860384982196821</v>
      </c>
      <c r="DQ182">
        <v>0.39816472731138791</v>
      </c>
      <c r="DR182">
        <v>0.79566224504927285</v>
      </c>
      <c r="DS182">
        <v>-0.82456854653096734</v>
      </c>
      <c r="DT182">
        <v>-2.1697997101843285</v>
      </c>
      <c r="DU182">
        <v>0.39944033609924967</v>
      </c>
      <c r="DV182">
        <v>-0.19425973782746631</v>
      </c>
      <c r="DW182">
        <v>-0.88270401754996131</v>
      </c>
      <c r="DX182">
        <v>0.64819637087263127</v>
      </c>
      <c r="DY182">
        <v>0.48309838587768178</v>
      </c>
      <c r="DZ182">
        <v>-1.3295192879009221</v>
      </c>
      <c r="EA182">
        <v>-1.5825913262579181</v>
      </c>
      <c r="EB182">
        <v>-0.16293156271879716</v>
      </c>
      <c r="EC182">
        <v>0.9027594155779517</v>
      </c>
      <c r="ED182">
        <v>0.4619063217722803</v>
      </c>
      <c r="EE182">
        <v>0.13192492842048945</v>
      </c>
      <c r="EF182">
        <v>-0.86524924851006557</v>
      </c>
      <c r="EG182">
        <v>1.4646184747986599</v>
      </c>
      <c r="EH182">
        <v>1.4412276057748827</v>
      </c>
      <c r="EI182">
        <v>-0.24440261861618773</v>
      </c>
      <c r="EJ182">
        <v>-1.2854098439525901</v>
      </c>
      <c r="EK182">
        <v>-1.8903878535153789</v>
      </c>
      <c r="EL182">
        <v>0.59936563436900803</v>
      </c>
      <c r="EM182">
        <v>-1.4579704503850697</v>
      </c>
      <c r="EN182">
        <v>-0.62235758947908404</v>
      </c>
      <c r="EO182">
        <v>-0.36619982329757633</v>
      </c>
      <c r="EP182">
        <v>-0.58961387360438666</v>
      </c>
      <c r="EQ182">
        <v>0.14779378013901021</v>
      </c>
      <c r="ER182">
        <v>1.1055559431550588</v>
      </c>
      <c r="ES182">
        <v>0.71931426408129362</v>
      </c>
      <c r="ET182">
        <v>1.1355736240384477</v>
      </c>
      <c r="EU182">
        <v>-1.6201740429157829</v>
      </c>
      <c r="EV182">
        <v>-0.39344486504154896</v>
      </c>
      <c r="EW182">
        <v>0.68158514062691256</v>
      </c>
      <c r="EX182">
        <v>-0.99692976404912093</v>
      </c>
      <c r="EY182">
        <v>-1.3891705718202825</v>
      </c>
      <c r="EZ182">
        <v>-0.30576244604128611</v>
      </c>
      <c r="FA182">
        <v>0.60489486913746493</v>
      </c>
      <c r="FB182">
        <v>0.19088551226229736</v>
      </c>
      <c r="FC182">
        <v>2.0347429311189797</v>
      </c>
      <c r="FD182">
        <v>0.80252198037026823</v>
      </c>
      <c r="FE182">
        <v>1.1325196541637643</v>
      </c>
      <c r="FF182">
        <v>-1.2750483639432348</v>
      </c>
      <c r="FG182">
        <v>0.23185903525176899</v>
      </c>
      <c r="FH182">
        <v>-2.0942259741396047E-2</v>
      </c>
      <c r="FI182">
        <v>0.19505838234329057</v>
      </c>
      <c r="FJ182">
        <v>-0.52802686240151542</v>
      </c>
      <c r="FK182">
        <v>0.90660115859795787</v>
      </c>
      <c r="FL182">
        <v>1.5217262027454308</v>
      </c>
      <c r="FM182">
        <v>-0.46639556467589777</v>
      </c>
      <c r="FN182">
        <v>-0.40175985847850437</v>
      </c>
      <c r="FO182">
        <v>0.78606681113128374</v>
      </c>
      <c r="FP182">
        <v>-0.11697349388249836</v>
      </c>
      <c r="FQ182">
        <v>-1.1483763076592788</v>
      </c>
      <c r="FR182">
        <v>2.2625828944694031</v>
      </c>
      <c r="FS182">
        <v>-0.32285684895659106</v>
      </c>
      <c r="FT182">
        <v>-0.13553758978129921</v>
      </c>
      <c r="FU182">
        <v>-0.63250577654337747</v>
      </c>
      <c r="FV182">
        <v>-0.80052603437671488</v>
      </c>
      <c r="FW182">
        <v>3.8380715514522344E-2</v>
      </c>
      <c r="FX182">
        <v>-0.70236924615125718</v>
      </c>
      <c r="FY182">
        <v>-0.31071157231695823</v>
      </c>
      <c r="FZ182">
        <v>0.10262746716404619</v>
      </c>
      <c r="GA182">
        <v>-0.8875685311892143</v>
      </c>
      <c r="GB182">
        <v>-0.2336474859917172</v>
      </c>
      <c r="GC182">
        <v>-0.28801458716380884</v>
      </c>
      <c r="GD182">
        <v>-1.6517199374925682</v>
      </c>
      <c r="GE182">
        <v>0.13883727635899459</v>
      </c>
      <c r="GF182">
        <v>-1.9059627850469927</v>
      </c>
      <c r="GG182">
        <v>-4.1859199703770986E-2</v>
      </c>
      <c r="GH182">
        <v>0.2934363985629847</v>
      </c>
      <c r="GI182">
        <v>2.0033271517748612</v>
      </c>
      <c r="GJ182">
        <v>-0.73980104307324723</v>
      </c>
      <c r="GK182">
        <v>-0.30016904677850653</v>
      </c>
      <c r="GL182">
        <v>-0.28998054727026196</v>
      </c>
      <c r="GM182">
        <v>1.0004748161536896</v>
      </c>
      <c r="GN182">
        <v>-0.20478601879616104</v>
      </c>
      <c r="GO182">
        <v>-1.0678555306739073</v>
      </c>
      <c r="GP182">
        <v>-0.44541405604157852</v>
      </c>
      <c r="GQ182">
        <v>-0.59123596493964747</v>
      </c>
      <c r="GR182">
        <v>-7.9537279009952749E-2</v>
      </c>
      <c r="GS182">
        <v>-0.46130730918838936</v>
      </c>
      <c r="GT182">
        <v>9.9410667176724921E-2</v>
      </c>
      <c r="GU182">
        <v>-0.59967372830240462</v>
      </c>
      <c r="GV182">
        <v>-0.45556831987566704</v>
      </c>
      <c r="GW182">
        <v>0.8448315300246616</v>
      </c>
      <c r="GX182">
        <v>0.26260403225421958</v>
      </c>
      <c r="GY182">
        <v>-9.4965292404594198E-3</v>
      </c>
      <c r="GZ182">
        <v>-0.29917769149174173</v>
      </c>
      <c r="HA182">
        <v>0.8377153347763332</v>
      </c>
      <c r="HB182">
        <v>-2.4799959182321932E-2</v>
      </c>
      <c r="HC182">
        <v>0.96294599906027456</v>
      </c>
      <c r="HD182">
        <v>-1.1091718007956808</v>
      </c>
      <c r="HE182">
        <v>-0.50262352425895973</v>
      </c>
      <c r="HF182">
        <v>-2.3092082904492655</v>
      </c>
      <c r="HG182">
        <v>0.42422727887737061</v>
      </c>
      <c r="HH182">
        <v>-0.50580513826214502</v>
      </c>
      <c r="HI182">
        <v>-0.64966905468067893</v>
      </c>
      <c r="HJ182">
        <v>1.6744188212241151</v>
      </c>
      <c r="HK182">
        <v>2.0849268876085016</v>
      </c>
      <c r="HL182">
        <v>-0.79002687875010769</v>
      </c>
      <c r="HM182">
        <v>-0.61974747249365891</v>
      </c>
      <c r="HN182">
        <v>-0.98827242345122213</v>
      </c>
      <c r="HO182">
        <v>-0.66055846130958251</v>
      </c>
      <c r="HP182">
        <v>-1.2464932824903587</v>
      </c>
      <c r="HQ182">
        <v>-0.36954226872629187</v>
      </c>
      <c r="HR182">
        <v>-4.9343681044851651E-3</v>
      </c>
      <c r="HS182">
        <v>0.50539033697335844</v>
      </c>
      <c r="HT182">
        <v>1.7513181940805818</v>
      </c>
      <c r="HU182">
        <v>-1.3253270094992713</v>
      </c>
      <c r="HV182">
        <v>1.3625415051807994</v>
      </c>
      <c r="HW182">
        <v>0.61161142026598803</v>
      </c>
      <c r="HX182">
        <v>-0.3772030079295482</v>
      </c>
      <c r="HY182">
        <v>0.45264434806254239</v>
      </c>
      <c r="HZ182">
        <v>0.65047922493010268</v>
      </c>
      <c r="IA182">
        <v>-0.25690038252758185</v>
      </c>
      <c r="IB182">
        <v>0.23438989278746952</v>
      </c>
      <c r="IC182">
        <v>-0.33769244038812285</v>
      </c>
      <c r="ID182">
        <v>-0.93876119208015218</v>
      </c>
      <c r="IE182">
        <v>0.78829230156439878</v>
      </c>
      <c r="IF182">
        <v>0.15554333321896743</v>
      </c>
      <c r="IG182">
        <v>-2.4502260053539899</v>
      </c>
      <c r="IH182">
        <v>1.4698679426287646</v>
      </c>
      <c r="II182">
        <v>-0.32789880668640509</v>
      </c>
      <c r="IJ182">
        <v>0.39368530813051222</v>
      </c>
      <c r="IK182">
        <v>-0.10681024705726905</v>
      </c>
      <c r="IL182">
        <v>-5.5570749008058869E-2</v>
      </c>
      <c r="IM182">
        <v>1.8621996195868384</v>
      </c>
      <c r="IN182">
        <v>-0.75142309998487544</v>
      </c>
      <c r="IO182">
        <v>-1.166413701368241</v>
      </c>
      <c r="IP182">
        <v>-1.0509617090729091</v>
      </c>
      <c r="IQ182">
        <v>-1.5672323229512184</v>
      </c>
      <c r="IR182">
        <v>0.64717537257475788</v>
      </c>
      <c r="IS182">
        <v>-1.0758339131479984</v>
      </c>
      <c r="IT182">
        <v>-0.98381765667123866</v>
      </c>
      <c r="IU182">
        <v>0.57216787532763014</v>
      </c>
      <c r="IV182">
        <v>0.47622891190223071</v>
      </c>
      <c r="IW182">
        <v>-9.0641620662636951E-2</v>
      </c>
      <c r="IX182">
        <v>1.2194413322862763</v>
      </c>
      <c r="IY182">
        <v>2.4222587971791235E-2</v>
      </c>
      <c r="IZ182">
        <v>-0.34152924351186187</v>
      </c>
      <c r="JA182">
        <v>-1.2273799480306826</v>
      </c>
      <c r="JB182">
        <v>-0.98973518730875565</v>
      </c>
      <c r="JC182">
        <v>0.61902876357883829</v>
      </c>
      <c r="JD182">
        <v>0.14532488846415895</v>
      </c>
      <c r="JE182">
        <v>-0.2059251657976601</v>
      </c>
      <c r="JF182">
        <v>0.83418620199132609</v>
      </c>
      <c r="JG182">
        <v>0.10584584132226511</v>
      </c>
      <c r="JH182">
        <v>1.9712014829366318</v>
      </c>
      <c r="JI182">
        <v>0.26707676597120589</v>
      </c>
      <c r="JJ182">
        <v>0.65372788445953434</v>
      </c>
      <c r="JK182">
        <v>-0.81777708985754505</v>
      </c>
      <c r="JL182">
        <v>-1.0533122318271637</v>
      </c>
      <c r="JM182">
        <v>-1.1528110553438942E-2</v>
      </c>
      <c r="JN182">
        <v>-0.697859528369149</v>
      </c>
      <c r="JO182">
        <v>0.54920982666992613</v>
      </c>
      <c r="JP182">
        <v>1.7076638346444795E-2</v>
      </c>
      <c r="JQ182">
        <v>-0.2651804170714091</v>
      </c>
      <c r="JR182">
        <v>-2.4786429154595333</v>
      </c>
      <c r="JS182">
        <v>0.2090188345307768</v>
      </c>
      <c r="JT182">
        <v>-0.63379753683573337</v>
      </c>
      <c r="JU182">
        <v>0.70598541425833072</v>
      </c>
      <c r="JV182">
        <v>-1.0783858103507071</v>
      </c>
      <c r="JW182">
        <v>0.83490508669176045</v>
      </c>
      <c r="JX182">
        <v>-0.35048966713682483</v>
      </c>
      <c r="JY182">
        <v>-1.5745629875497358</v>
      </c>
      <c r="JZ182">
        <v>1.5812733822028653</v>
      </c>
      <c r="KA182">
        <v>-1.5185807684770767</v>
      </c>
      <c r="KB182">
        <v>-1.9426436939334155</v>
      </c>
      <c r="KC182">
        <v>0.83521051568914095</v>
      </c>
      <c r="KD182">
        <v>-1.3201554482492153</v>
      </c>
      <c r="KE182">
        <v>0.78788947466066162</v>
      </c>
      <c r="KF182">
        <v>0.13846823488474436</v>
      </c>
      <c r="KG182">
        <v>2.1920381077193465</v>
      </c>
      <c r="KH182">
        <v>-1.0084884994534984</v>
      </c>
      <c r="KI182">
        <v>-0.46492713902264227</v>
      </c>
      <c r="KJ182">
        <v>0.2198022601601809</v>
      </c>
      <c r="KK182">
        <v>7.7406893574302749E-3</v>
      </c>
      <c r="KL182">
        <v>1.124663379477653</v>
      </c>
      <c r="KM182">
        <v>0.25085817883210082</v>
      </c>
      <c r="KN182">
        <v>-1.7264762273907963</v>
      </c>
      <c r="KO182">
        <v>-0.20813025163605403</v>
      </c>
      <c r="KP182">
        <v>-0.61297310266940719</v>
      </c>
      <c r="KQ182">
        <v>0.76265776844209099</v>
      </c>
      <c r="KR182">
        <v>-0.4955599622732384</v>
      </c>
      <c r="KS182">
        <v>0.36177973033836708</v>
      </c>
      <c r="KT182">
        <v>-1.6194575753946481</v>
      </c>
      <c r="KU182">
        <v>-6.2559477161250043E-2</v>
      </c>
      <c r="KV182">
        <v>-0.91289994190313339</v>
      </c>
      <c r="KW182">
        <v>0.62096739287664782</v>
      </c>
      <c r="KX182">
        <v>-0.52638016755943906</v>
      </c>
      <c r="KY182">
        <v>-0.34049884918539941</v>
      </c>
      <c r="KZ182">
        <v>0.14442432773845401</v>
      </c>
      <c r="LA182">
        <v>1.0833000035765461</v>
      </c>
      <c r="LB182">
        <v>1.592549961635662</v>
      </c>
      <c r="LC182">
        <v>0.57849835168952457</v>
      </c>
      <c r="LD182">
        <v>0.87477256594762376</v>
      </c>
      <c r="LE182">
        <v>0.74148108662251799</v>
      </c>
      <c r="LF182">
        <v>-1.7951427942725864</v>
      </c>
      <c r="LG182">
        <v>-1.0436655344851971</v>
      </c>
      <c r="LH182">
        <v>1.2004358396937791</v>
      </c>
      <c r="LI182">
        <v>0.77290158553919641</v>
      </c>
      <c r="LJ182">
        <v>0.37497484823818317</v>
      </c>
      <c r="LK182">
        <v>2.5002308749366764E-2</v>
      </c>
      <c r="LL182">
        <v>-1.0377356723641509</v>
      </c>
      <c r="LM182">
        <v>0.19225340680952691</v>
      </c>
      <c r="LN182">
        <v>0.32850563982743231</v>
      </c>
      <c r="LO182">
        <v>-1.3287533726384395</v>
      </c>
      <c r="LP182">
        <v>-0.56914755432051989</v>
      </c>
      <c r="LQ182">
        <v>-0.47211962271466951</v>
      </c>
      <c r="LR182">
        <v>-0.58223278756498653</v>
      </c>
      <c r="LS182">
        <v>0.50658625875271068</v>
      </c>
      <c r="LT182">
        <v>1.3112958372155337</v>
      </c>
      <c r="LU182">
        <v>-0.77370016766929506</v>
      </c>
      <c r="LV182">
        <v>-1.5254798641464804</v>
      </c>
      <c r="LW182">
        <v>1.0282324517214125</v>
      </c>
      <c r="LX182">
        <v>-0.41409998259659009</v>
      </c>
      <c r="LY182">
        <v>1.0437176018905823</v>
      </c>
      <c r="LZ182">
        <v>0.32589855440708382</v>
      </c>
      <c r="MA182">
        <v>-0.22148368597460469</v>
      </c>
      <c r="MB182">
        <v>-1.1715814266375399</v>
      </c>
      <c r="MC182">
        <v>0.11927042860394005</v>
      </c>
      <c r="MD182">
        <v>1.0993198432219005</v>
      </c>
      <c r="ME182">
        <v>4.5742206857702916E-3</v>
      </c>
      <c r="MF182">
        <v>-1.1029234502947765</v>
      </c>
      <c r="MG182">
        <v>-1.0500005271306741E-2</v>
      </c>
      <c r="MH182">
        <v>0.71935623132730675</v>
      </c>
      <c r="MI182">
        <v>1.2480403280511585</v>
      </c>
      <c r="MJ182">
        <v>-1.2956870704417551</v>
      </c>
      <c r="MK182">
        <v>-1.6796316983976021</v>
      </c>
      <c r="ML182">
        <v>0.30009032014917708</v>
      </c>
      <c r="MM182">
        <v>0.8603255296200274</v>
      </c>
      <c r="MN182">
        <v>-0.16385706844005155</v>
      </c>
      <c r="MO182">
        <v>0.50580416781234716</v>
      </c>
      <c r="MP182">
        <v>-0.64013485478692322</v>
      </c>
      <c r="MQ182">
        <v>-0.10465196710410848</v>
      </c>
      <c r="MR182">
        <v>-0.72289493121276871</v>
      </c>
      <c r="MS182">
        <v>-0.17718839319471708</v>
      </c>
      <c r="MT182">
        <v>1.4441126801510495</v>
      </c>
      <c r="MU182">
        <v>-0.54808256138405098</v>
      </c>
      <c r="MV182">
        <v>-0.25841036547096341</v>
      </c>
      <c r="MW182">
        <v>-0.31451010992718864</v>
      </c>
      <c r="MX182">
        <v>-1.4057758580944419</v>
      </c>
      <c r="MY182">
        <v>-0.23641456688268575</v>
      </c>
      <c r="MZ182">
        <v>1.2842155791648191</v>
      </c>
      <c r="NA182">
        <v>0.56017397796593682</v>
      </c>
      <c r="NB182">
        <v>0.83324889515051981</v>
      </c>
      <c r="NC182">
        <v>0.46170614192507953</v>
      </c>
      <c r="ND182">
        <v>0.67110847063676138</v>
      </c>
      <c r="NE182">
        <v>-3.126772341387668E-2</v>
      </c>
      <c r="NF182">
        <v>1.0052969985093119</v>
      </c>
      <c r="NG182">
        <v>0.38701376715533259</v>
      </c>
      <c r="NH182">
        <v>0.31928201367217612</v>
      </c>
      <c r="NI182">
        <v>-1.3804685673696124</v>
      </c>
      <c r="NJ182">
        <v>-0.13729208343885071</v>
      </c>
      <c r="NK182">
        <v>-2.0817409488910288</v>
      </c>
      <c r="NL182">
        <v>2.3140733392840671</v>
      </c>
      <c r="NM182">
        <v>-0.89191269585450272</v>
      </c>
      <c r="NN182">
        <v>-0.26191671876676714</v>
      </c>
      <c r="NO182">
        <v>-0.55527395126269408</v>
      </c>
      <c r="NP182">
        <v>0.24907032873684776</v>
      </c>
      <c r="NQ182">
        <v>-2.3919548759536826</v>
      </c>
      <c r="NR182">
        <v>-0.34015010964491094</v>
      </c>
      <c r="NS182">
        <v>0.22427916536774231</v>
      </c>
      <c r="NT182">
        <v>-0.67059408673001275</v>
      </c>
      <c r="NU182">
        <v>-3.1581665161575762E-2</v>
      </c>
      <c r="NV182">
        <v>1.6112106404550355</v>
      </c>
      <c r="NW182">
        <v>6.454183328011745E-2</v>
      </c>
      <c r="NX182">
        <v>1.029605476075151</v>
      </c>
      <c r="NY182">
        <v>0.97090504501408104</v>
      </c>
      <c r="NZ182">
        <v>-0.25288719984699837</v>
      </c>
      <c r="OA182">
        <v>1.0354046321289898</v>
      </c>
      <c r="OB182">
        <v>4.5624158988291086E-2</v>
      </c>
      <c r="OC182">
        <v>-0.25303622460541564</v>
      </c>
      <c r="OD182">
        <v>-1.0657379478721538</v>
      </c>
      <c r="OE182">
        <v>0.24134770908771153</v>
      </c>
      <c r="OF182">
        <v>-1.1529465975004292</v>
      </c>
      <c r="OG182">
        <v>-1.2010591650361713</v>
      </c>
      <c r="OH182">
        <v>-1.0678869609589408</v>
      </c>
      <c r="OI182">
        <v>-0.59045707905956102</v>
      </c>
      <c r="OJ182">
        <v>-2.1167620000136051</v>
      </c>
      <c r="OK182">
        <v>-0.56089715009869034</v>
      </c>
      <c r="OL182">
        <v>0.1834405968851599</v>
      </c>
      <c r="OM182">
        <v>-0.91324117274377914</v>
      </c>
      <c r="ON182">
        <v>-1.8445136871905976</v>
      </c>
      <c r="OO182">
        <v>0.97056288264971291</v>
      </c>
      <c r="OP182">
        <v>0.26780224767447025</v>
      </c>
      <c r="OQ182">
        <v>1.841287040923163</v>
      </c>
      <c r="OR182">
        <v>-0.64886364067684954</v>
      </c>
      <c r="OS182">
        <v>1.2279792600994932</v>
      </c>
      <c r="OT182">
        <v>-1.5525986801765805</v>
      </c>
      <c r="OU182">
        <v>0.21056636592825287</v>
      </c>
      <c r="OV182">
        <v>-2.1707288480740425</v>
      </c>
      <c r="OW182">
        <v>-0.14804293571265609</v>
      </c>
      <c r="OX182">
        <v>-1.4489097035249969</v>
      </c>
      <c r="OY182">
        <v>1.3238015443011604</v>
      </c>
      <c r="OZ182">
        <v>-9.3649382422038491E-2</v>
      </c>
      <c r="PA182">
        <v>0.91145177998564919</v>
      </c>
      <c r="PB182">
        <v>3.5735335570192622E-2</v>
      </c>
      <c r="PC182">
        <v>0.8932694084940016</v>
      </c>
      <c r="PD182">
        <v>6.4844014323728744E-3</v>
      </c>
      <c r="PE182">
        <v>-0.53168307933721159</v>
      </c>
      <c r="PF182">
        <v>-5.2728586130861538E-2</v>
      </c>
      <c r="PG182">
        <v>1.5556410573868029</v>
      </c>
      <c r="PH182">
        <v>0.54331121269209137</v>
      </c>
      <c r="PI182">
        <v>-0.71065723547326876</v>
      </c>
      <c r="PJ182">
        <v>-8.1078455771029623E-2</v>
      </c>
      <c r="PK182">
        <v>0.56902777243483249</v>
      </c>
      <c r="PL182">
        <v>-2.694676021371571</v>
      </c>
      <c r="PM182">
        <v>-0.93637936313939685</v>
      </c>
      <c r="PN182">
        <v>-1.0555353033327273</v>
      </c>
      <c r="PO182">
        <v>0.59330985073384623</v>
      </c>
      <c r="PP182">
        <v>0.3508997914796827</v>
      </c>
      <c r="PQ182">
        <v>1.3240128439028986</v>
      </c>
      <c r="PR182">
        <v>-0.38112286201164614</v>
      </c>
      <c r="PS182">
        <v>-1.0733125190794404</v>
      </c>
      <c r="PT182">
        <v>-6.1760022710205753E-2</v>
      </c>
      <c r="PU182">
        <v>-0.71266883618534815</v>
      </c>
      <c r="PV182">
        <v>-0.31951388395820707</v>
      </c>
      <c r="PW182">
        <v>-0.86544806513469785</v>
      </c>
      <c r="PX182">
        <v>-0.33065932679199517</v>
      </c>
      <c r="PY182">
        <v>1.0646467794233123</v>
      </c>
      <c r="PZ182">
        <v>-1.2298989384996878E-2</v>
      </c>
      <c r="QA182">
        <v>-0.54404800041103751</v>
      </c>
      <c r="QB182">
        <v>0.32040692679832194</v>
      </c>
      <c r="QC182">
        <v>1.2697414426888229</v>
      </c>
      <c r="QD182">
        <v>-0.90365973849065551</v>
      </c>
      <c r="QE182">
        <v>0.72044125337817388</v>
      </c>
      <c r="QF182">
        <v>-8.5594602206219478E-2</v>
      </c>
      <c r="QG182">
        <v>-0.94455360758340801</v>
      </c>
      <c r="QH182">
        <v>-0.37011280322111267</v>
      </c>
      <c r="QI182">
        <v>0.83767177073759069</v>
      </c>
      <c r="QJ182">
        <v>0.30969734049420783</v>
      </c>
      <c r="QK182">
        <v>-3.4206273617106542E-2</v>
      </c>
      <c r="QL182">
        <v>-0.94941887485963972</v>
      </c>
      <c r="QM182">
        <v>-1.0221345629943372</v>
      </c>
      <c r="QN182">
        <v>-0.13385586288363871</v>
      </c>
      <c r="QO182">
        <v>-0.73165947400725351</v>
      </c>
      <c r="QP182">
        <v>0.75653588712308428</v>
      </c>
      <c r="QQ182">
        <v>0.27007477025812288</v>
      </c>
      <c r="QR182">
        <v>-0.79525309073172745</v>
      </c>
      <c r="QS182">
        <v>-1.6966345097993329</v>
      </c>
      <c r="QT182">
        <v>0.35424107405384631</v>
      </c>
      <c r="QU182">
        <v>-1.6546154005864158</v>
      </c>
      <c r="QV182">
        <v>-0.13879740297017004</v>
      </c>
      <c r="QW182">
        <v>1.4432916410660037</v>
      </c>
      <c r="QX182">
        <v>0.17985956915499157</v>
      </c>
      <c r="QY182">
        <v>-0.23488723753194327</v>
      </c>
      <c r="QZ182">
        <v>0.46568209984191195</v>
      </c>
      <c r="RA182">
        <v>0.3494802108901216</v>
      </c>
      <c r="RB182">
        <v>-0.73277493221737011</v>
      </c>
      <c r="RC182">
        <v>0.862306739955922</v>
      </c>
      <c r="RD182">
        <v>3.3303492585086192E-2</v>
      </c>
      <c r="RE182">
        <v>4.0909362632370327E-2</v>
      </c>
      <c r="RF182">
        <v>-0.94583382071253241</v>
      </c>
      <c r="RG182">
        <v>0.51824004709218463</v>
      </c>
      <c r="RH182">
        <v>0.49200188746280615</v>
      </c>
      <c r="RI182">
        <v>0.99776125323121501</v>
      </c>
      <c r="RJ182">
        <v>-0.16207342418037843</v>
      </c>
      <c r="RK182">
        <v>0.43625823790075785</v>
      </c>
      <c r="RL182">
        <v>0.47386254792664795</v>
      </c>
      <c r="RM182">
        <v>-0.25369943805641615</v>
      </c>
      <c r="RN182">
        <v>-0.17107673230646106</v>
      </c>
      <c r="RO182">
        <v>-0.31912332484736861</v>
      </c>
      <c r="RP182">
        <v>9.1833309953119363E-2</v>
      </c>
      <c r="RQ182">
        <v>-1.4170296831938392</v>
      </c>
      <c r="RR182">
        <v>-1.2862725180183707</v>
      </c>
      <c r="RS182">
        <v>0.73314008568139899</v>
      </c>
      <c r="RT182">
        <v>-0.97021469350591072</v>
      </c>
      <c r="RU182">
        <v>-0.53886263026033088</v>
      </c>
      <c r="RV182">
        <v>0.13064598734442034</v>
      </c>
      <c r="RW182">
        <v>1.0555885604978341</v>
      </c>
      <c r="RX182">
        <v>0.34811902670457046</v>
      </c>
      <c r="RY182">
        <v>0.26493927698713571</v>
      </c>
      <c r="RZ182">
        <v>-0.19083008622223774</v>
      </c>
      <c r="SA182">
        <v>-0.25618749462144708</v>
      </c>
      <c r="SB182">
        <v>0.3223014496945461</v>
      </c>
      <c r="SC182">
        <v>-0.21070120597917341</v>
      </c>
      <c r="SD182">
        <v>0.10352172248278413</v>
      </c>
      <c r="SE182">
        <v>-0.84481542328784487</v>
      </c>
      <c r="SF182">
        <v>-0.51329802973597027</v>
      </c>
      <c r="SG182">
        <v>-0.20845662884135946</v>
      </c>
    </row>
    <row r="183" spans="1:502" s="99" customFormat="1"/>
    <row r="184" spans="1:502">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26"/>
      <c r="JH184" s="26"/>
      <c r="JI184" s="26"/>
      <c r="JJ184" s="26"/>
      <c r="JK184" s="26"/>
      <c r="JL184" s="26"/>
      <c r="JM184" s="26"/>
      <c r="JN184" s="26"/>
      <c r="JO184" s="26"/>
      <c r="JP184" s="26"/>
      <c r="JQ184" s="26"/>
      <c r="JR184" s="26"/>
      <c r="JS184" s="26"/>
      <c r="JT184" s="26"/>
      <c r="JU184" s="26"/>
      <c r="JV184" s="26"/>
      <c r="JW184" s="26"/>
      <c r="JX184" s="26"/>
      <c r="JY184" s="26"/>
      <c r="JZ184" s="26"/>
      <c r="KA184" s="26"/>
      <c r="KB184" s="26"/>
      <c r="KC184" s="26"/>
      <c r="KD184" s="26"/>
      <c r="KE184" s="26"/>
      <c r="KF184" s="26"/>
      <c r="KG184" s="26"/>
      <c r="KH184" s="26"/>
      <c r="KI184" s="26"/>
      <c r="KJ184" s="26"/>
      <c r="KK184" s="26"/>
      <c r="KL184" s="26"/>
      <c r="KM184" s="26"/>
      <c r="KN184" s="26"/>
      <c r="KO184" s="26"/>
      <c r="KP184" s="26"/>
      <c r="KQ184" s="26"/>
      <c r="KR184" s="26"/>
      <c r="KS184" s="26"/>
      <c r="KT184" s="26"/>
      <c r="KU184" s="26"/>
      <c r="KV184" s="26"/>
      <c r="KW184" s="26"/>
      <c r="KX184" s="26"/>
      <c r="KY184" s="26"/>
      <c r="KZ184" s="26"/>
      <c r="LA184" s="26"/>
      <c r="LB184" s="26"/>
      <c r="LC184" s="26"/>
      <c r="LD184" s="26"/>
      <c r="LE184" s="26"/>
      <c r="LF184" s="26"/>
      <c r="LG184" s="26"/>
      <c r="LH184" s="26"/>
      <c r="LI184" s="26"/>
      <c r="LJ184" s="26"/>
      <c r="LK184" s="26"/>
      <c r="LL184" s="26"/>
      <c r="LM184" s="26"/>
      <c r="LN184" s="26"/>
      <c r="LO184" s="26"/>
      <c r="LP184" s="26"/>
      <c r="LQ184" s="26"/>
      <c r="LR184" s="26"/>
      <c r="LS184" s="26"/>
      <c r="LT184" s="26"/>
      <c r="LU184" s="26"/>
      <c r="LV184" s="26"/>
      <c r="LW184" s="26"/>
      <c r="LX184" s="26"/>
      <c r="LY184" s="26"/>
      <c r="LZ184" s="26"/>
      <c r="MA184" s="26"/>
      <c r="MB184" s="26"/>
      <c r="MC184" s="26"/>
      <c r="MD184" s="26"/>
      <c r="ME184" s="26"/>
      <c r="MF184" s="26"/>
      <c r="MG184" s="26"/>
      <c r="MH184" s="26"/>
      <c r="MI184" s="26"/>
      <c r="MJ184" s="26"/>
      <c r="MK184" s="26"/>
      <c r="ML184" s="26"/>
      <c r="MM184" s="26"/>
      <c r="MN184" s="26"/>
      <c r="MO184" s="26"/>
      <c r="MP184" s="26"/>
      <c r="MQ184" s="26"/>
      <c r="MR184" s="26"/>
      <c r="MS184" s="26"/>
      <c r="MT184" s="26"/>
      <c r="MU184" s="26"/>
      <c r="MV184" s="26"/>
      <c r="MW184" s="26"/>
      <c r="MX184" s="26"/>
      <c r="MY184" s="26"/>
      <c r="MZ184" s="26"/>
      <c r="NA184" s="26"/>
      <c r="NB184" s="26"/>
      <c r="NC184" s="26"/>
      <c r="ND184" s="26"/>
      <c r="NE184" s="26"/>
      <c r="NF184" s="26"/>
      <c r="NG184" s="26"/>
      <c r="NH184" s="26"/>
      <c r="NI184" s="26"/>
      <c r="NJ184" s="26"/>
      <c r="NK184" s="26"/>
      <c r="NL184" s="26"/>
      <c r="NM184" s="26"/>
      <c r="NN184" s="26"/>
      <c r="NO184" s="26"/>
      <c r="NP184" s="26"/>
      <c r="NQ184" s="26"/>
      <c r="NR184" s="26"/>
      <c r="NS184" s="26"/>
      <c r="NT184" s="26"/>
      <c r="NU184" s="26"/>
      <c r="NV184" s="26"/>
      <c r="NW184" s="26"/>
      <c r="NX184" s="26"/>
      <c r="NY184" s="26"/>
      <c r="NZ184" s="26"/>
      <c r="OA184" s="26"/>
      <c r="OB184" s="26"/>
      <c r="OC184" s="26"/>
      <c r="OD184" s="26"/>
      <c r="OE184" s="26"/>
      <c r="OF184" s="26"/>
      <c r="OG184" s="26"/>
      <c r="OH184" s="26"/>
      <c r="OI184" s="26"/>
      <c r="OJ184" s="26"/>
      <c r="OK184" s="26"/>
      <c r="OL184" s="26"/>
      <c r="OM184" s="26"/>
      <c r="ON184" s="26"/>
      <c r="OO184" s="26"/>
      <c r="OP184" s="26"/>
      <c r="OQ184" s="26"/>
      <c r="OR184" s="26"/>
      <c r="OS184" s="26"/>
      <c r="OT184" s="26"/>
      <c r="OU184" s="26"/>
      <c r="OV184" s="26"/>
      <c r="OW184" s="26"/>
      <c r="OX184" s="26"/>
      <c r="OY184" s="26"/>
      <c r="OZ184" s="26"/>
      <c r="PA184" s="26"/>
      <c r="PB184" s="26"/>
      <c r="PC184" s="26"/>
      <c r="PD184" s="26"/>
      <c r="PE184" s="26"/>
      <c r="PF184" s="26"/>
      <c r="PG184" s="26"/>
      <c r="PH184" s="26"/>
      <c r="PI184" s="26"/>
      <c r="PJ184" s="26"/>
      <c r="PK184" s="26"/>
      <c r="PL184" s="26"/>
      <c r="PM184" s="26"/>
      <c r="PN184" s="26"/>
      <c r="PO184" s="26"/>
      <c r="PP184" s="26"/>
      <c r="PQ184" s="26"/>
      <c r="PR184" s="26"/>
      <c r="PS184" s="26"/>
      <c r="PT184" s="26"/>
      <c r="PU184" s="26"/>
      <c r="PV184" s="26"/>
      <c r="PW184" s="26"/>
      <c r="PX184" s="26"/>
      <c r="PY184" s="26"/>
      <c r="PZ184" s="26"/>
      <c r="QA184" s="26"/>
      <c r="QB184" s="26"/>
      <c r="QC184" s="26"/>
      <c r="QD184" s="26"/>
      <c r="QE184" s="26"/>
      <c r="QF184" s="26"/>
      <c r="QG184" s="26"/>
      <c r="QH184" s="26"/>
      <c r="QI184" s="26"/>
      <c r="QJ184" s="26"/>
      <c r="QK184" s="26"/>
      <c r="QL184" s="26"/>
      <c r="QM184" s="26"/>
      <c r="QN184" s="26"/>
      <c r="QO184" s="26"/>
      <c r="QP184" s="26"/>
      <c r="QQ184" s="26"/>
      <c r="QR184" s="26"/>
      <c r="QS184" s="26"/>
      <c r="QT184" s="26"/>
      <c r="QU184" s="26"/>
      <c r="QV184" s="26"/>
      <c r="QW184" s="26"/>
      <c r="QX184" s="26"/>
      <c r="QY184" s="26"/>
      <c r="QZ184" s="26"/>
      <c r="RA184" s="26"/>
      <c r="RB184" s="26"/>
      <c r="RC184" s="26"/>
      <c r="RD184" s="26"/>
      <c r="RE184" s="26"/>
      <c r="RF184" s="26"/>
      <c r="RG184" s="26"/>
      <c r="RH184" s="26"/>
      <c r="RI184" s="26"/>
      <c r="RJ184" s="26"/>
      <c r="RK184" s="26"/>
      <c r="RL184" s="26"/>
      <c r="RM184" s="26"/>
      <c r="RN184" s="26"/>
      <c r="RO184" s="26"/>
      <c r="RP184" s="26"/>
      <c r="RQ184" s="26"/>
      <c r="RR184" s="26"/>
      <c r="RS184" s="26"/>
      <c r="RT184" s="26"/>
      <c r="RU184" s="26"/>
      <c r="RV184" s="26"/>
      <c r="RW184" s="26"/>
      <c r="RX184" s="26"/>
      <c r="RY184" s="26"/>
      <c r="RZ184" s="26"/>
      <c r="SA184" s="26"/>
      <c r="SB184" s="26"/>
      <c r="SC184" s="26"/>
      <c r="SD184" s="26"/>
      <c r="SE184" s="26"/>
      <c r="SF184" s="26"/>
      <c r="SG184" s="26"/>
    </row>
    <row r="185" spans="1:502">
      <c r="A185" s="99" t="s">
        <v>572</v>
      </c>
      <c r="B185" s="26">
        <f>+IF(IFERROR(B171*B172*B173,0)&gt;0,1,0)</f>
        <v>1</v>
      </c>
      <c r="C185" s="26">
        <f t="shared" ref="C185:BN185" si="193">+IF(IFERROR(C171*C172*C173,0)&gt;0,1,0)</f>
        <v>1</v>
      </c>
      <c r="D185" s="26">
        <f t="shared" si="193"/>
        <v>1</v>
      </c>
      <c r="E185" s="26">
        <f t="shared" si="193"/>
        <v>1</v>
      </c>
      <c r="F185" s="26">
        <f t="shared" si="193"/>
        <v>1</v>
      </c>
      <c r="G185" s="26">
        <f t="shared" si="193"/>
        <v>1</v>
      </c>
      <c r="H185" s="26">
        <f t="shared" si="193"/>
        <v>1</v>
      </c>
      <c r="I185" s="26">
        <f t="shared" si="193"/>
        <v>1</v>
      </c>
      <c r="J185" s="26">
        <f t="shared" si="193"/>
        <v>1</v>
      </c>
      <c r="K185" s="26">
        <f t="shared" si="193"/>
        <v>1</v>
      </c>
      <c r="L185" s="26">
        <f t="shared" si="193"/>
        <v>1</v>
      </c>
      <c r="M185" s="26">
        <f t="shared" si="193"/>
        <v>1</v>
      </c>
      <c r="N185" s="26">
        <f t="shared" si="193"/>
        <v>1</v>
      </c>
      <c r="O185" s="26">
        <f t="shared" si="193"/>
        <v>1</v>
      </c>
      <c r="P185" s="26">
        <f t="shared" si="193"/>
        <v>1</v>
      </c>
      <c r="Q185" s="26">
        <f t="shared" si="193"/>
        <v>1</v>
      </c>
      <c r="R185" s="26">
        <f t="shared" si="193"/>
        <v>1</v>
      </c>
      <c r="S185" s="26">
        <f t="shared" si="193"/>
        <v>1</v>
      </c>
      <c r="T185" s="26">
        <f t="shared" si="193"/>
        <v>1</v>
      </c>
      <c r="U185" s="26">
        <f t="shared" si="193"/>
        <v>1</v>
      </c>
      <c r="V185" s="26">
        <f t="shared" si="193"/>
        <v>1</v>
      </c>
      <c r="W185" s="26">
        <f t="shared" si="193"/>
        <v>1</v>
      </c>
      <c r="X185" s="26">
        <f t="shared" si="193"/>
        <v>1</v>
      </c>
      <c r="Y185" s="26">
        <f t="shared" si="193"/>
        <v>1</v>
      </c>
      <c r="Z185" s="26">
        <f t="shared" si="193"/>
        <v>1</v>
      </c>
      <c r="AA185" s="26">
        <f t="shared" si="193"/>
        <v>1</v>
      </c>
      <c r="AB185" s="26">
        <f t="shared" si="193"/>
        <v>1</v>
      </c>
      <c r="AC185" s="26">
        <f t="shared" si="193"/>
        <v>1</v>
      </c>
      <c r="AD185" s="26">
        <f t="shared" si="193"/>
        <v>1</v>
      </c>
      <c r="AE185" s="26">
        <f t="shared" si="193"/>
        <v>1</v>
      </c>
      <c r="AF185" s="26">
        <f t="shared" si="193"/>
        <v>1</v>
      </c>
      <c r="AG185" s="26">
        <f t="shared" si="193"/>
        <v>1</v>
      </c>
      <c r="AH185" s="26">
        <f t="shared" si="193"/>
        <v>1</v>
      </c>
      <c r="AI185" s="26">
        <f t="shared" si="193"/>
        <v>1</v>
      </c>
      <c r="AJ185" s="26">
        <f t="shared" si="193"/>
        <v>1</v>
      </c>
      <c r="AK185" s="26">
        <f t="shared" si="193"/>
        <v>1</v>
      </c>
      <c r="AL185" s="26">
        <f t="shared" si="193"/>
        <v>1</v>
      </c>
      <c r="AM185" s="26">
        <f t="shared" si="193"/>
        <v>1</v>
      </c>
      <c r="AN185" s="26">
        <f t="shared" si="193"/>
        <v>1</v>
      </c>
      <c r="AO185" s="26">
        <f t="shared" si="193"/>
        <v>1</v>
      </c>
      <c r="AP185" s="26">
        <f t="shared" si="193"/>
        <v>1</v>
      </c>
      <c r="AQ185" s="26">
        <f t="shared" si="193"/>
        <v>1</v>
      </c>
      <c r="AR185" s="26">
        <f t="shared" si="193"/>
        <v>1</v>
      </c>
      <c r="AS185" s="26">
        <f t="shared" si="193"/>
        <v>1</v>
      </c>
      <c r="AT185" s="26">
        <f t="shared" si="193"/>
        <v>1</v>
      </c>
      <c r="AU185" s="26">
        <f t="shared" si="193"/>
        <v>1</v>
      </c>
      <c r="AV185" s="26">
        <f t="shared" si="193"/>
        <v>1</v>
      </c>
      <c r="AW185" s="26">
        <f t="shared" si="193"/>
        <v>1</v>
      </c>
      <c r="AX185" s="26">
        <f t="shared" si="193"/>
        <v>1</v>
      </c>
      <c r="AY185" s="26">
        <f t="shared" si="193"/>
        <v>1</v>
      </c>
      <c r="AZ185" s="26">
        <f t="shared" si="193"/>
        <v>1</v>
      </c>
      <c r="BA185" s="26">
        <f t="shared" si="193"/>
        <v>1</v>
      </c>
      <c r="BB185" s="26">
        <f t="shared" si="193"/>
        <v>1</v>
      </c>
      <c r="BC185" s="26">
        <f t="shared" si="193"/>
        <v>1</v>
      </c>
      <c r="BD185" s="26">
        <f t="shared" si="193"/>
        <v>1</v>
      </c>
      <c r="BE185" s="26">
        <f t="shared" si="193"/>
        <v>1</v>
      </c>
      <c r="BF185" s="26">
        <f t="shared" si="193"/>
        <v>1</v>
      </c>
      <c r="BG185" s="26">
        <f t="shared" si="193"/>
        <v>1</v>
      </c>
      <c r="BH185" s="26">
        <f t="shared" si="193"/>
        <v>1</v>
      </c>
      <c r="BI185" s="26">
        <f t="shared" si="193"/>
        <v>1</v>
      </c>
      <c r="BJ185" s="26">
        <f t="shared" si="193"/>
        <v>1</v>
      </c>
      <c r="BK185" s="26">
        <f t="shared" si="193"/>
        <v>1</v>
      </c>
      <c r="BL185" s="26">
        <f t="shared" si="193"/>
        <v>1</v>
      </c>
      <c r="BM185" s="26">
        <f t="shared" si="193"/>
        <v>1</v>
      </c>
      <c r="BN185" s="26">
        <f t="shared" si="193"/>
        <v>1</v>
      </c>
      <c r="BO185" s="26">
        <f t="shared" ref="BO185:DZ185" si="194">+IF(IFERROR(BO171*BO172*BO173,0)&gt;0,1,0)</f>
        <v>1</v>
      </c>
      <c r="BP185" s="26">
        <f t="shared" si="194"/>
        <v>1</v>
      </c>
      <c r="BQ185" s="26">
        <f t="shared" si="194"/>
        <v>1</v>
      </c>
      <c r="BR185" s="26">
        <f t="shared" si="194"/>
        <v>1</v>
      </c>
      <c r="BS185" s="26">
        <f t="shared" si="194"/>
        <v>1</v>
      </c>
      <c r="BT185" s="26">
        <f t="shared" si="194"/>
        <v>1</v>
      </c>
      <c r="BU185" s="26">
        <f t="shared" si="194"/>
        <v>1</v>
      </c>
      <c r="BV185" s="26">
        <f t="shared" si="194"/>
        <v>1</v>
      </c>
      <c r="BW185" s="26">
        <f t="shared" si="194"/>
        <v>1</v>
      </c>
      <c r="BX185" s="26">
        <f t="shared" si="194"/>
        <v>1</v>
      </c>
      <c r="BY185" s="26">
        <f t="shared" si="194"/>
        <v>1</v>
      </c>
      <c r="BZ185" s="26">
        <f t="shared" si="194"/>
        <v>1</v>
      </c>
      <c r="CA185" s="26">
        <f t="shared" si="194"/>
        <v>1</v>
      </c>
      <c r="CB185" s="26">
        <f t="shared" si="194"/>
        <v>1</v>
      </c>
      <c r="CC185" s="26">
        <f t="shared" si="194"/>
        <v>1</v>
      </c>
      <c r="CD185" s="26">
        <f t="shared" si="194"/>
        <v>1</v>
      </c>
      <c r="CE185" s="26">
        <f t="shared" si="194"/>
        <v>1</v>
      </c>
      <c r="CF185" s="26">
        <f t="shared" si="194"/>
        <v>1</v>
      </c>
      <c r="CG185" s="26">
        <f t="shared" si="194"/>
        <v>1</v>
      </c>
      <c r="CH185" s="26">
        <f t="shared" si="194"/>
        <v>1</v>
      </c>
      <c r="CI185" s="26">
        <f t="shared" si="194"/>
        <v>1</v>
      </c>
      <c r="CJ185" s="26">
        <f t="shared" si="194"/>
        <v>1</v>
      </c>
      <c r="CK185" s="26">
        <f t="shared" si="194"/>
        <v>1</v>
      </c>
      <c r="CL185" s="26">
        <f t="shared" si="194"/>
        <v>1</v>
      </c>
      <c r="CM185" s="26">
        <f t="shared" si="194"/>
        <v>1</v>
      </c>
      <c r="CN185" s="26">
        <f t="shared" si="194"/>
        <v>1</v>
      </c>
      <c r="CO185" s="26">
        <f t="shared" si="194"/>
        <v>1</v>
      </c>
      <c r="CP185" s="26">
        <f t="shared" si="194"/>
        <v>1</v>
      </c>
      <c r="CQ185" s="26">
        <f t="shared" si="194"/>
        <v>1</v>
      </c>
      <c r="CR185" s="26">
        <f t="shared" si="194"/>
        <v>1</v>
      </c>
      <c r="CS185" s="26">
        <f t="shared" si="194"/>
        <v>1</v>
      </c>
      <c r="CT185" s="26">
        <f t="shared" si="194"/>
        <v>1</v>
      </c>
      <c r="CU185" s="26">
        <f t="shared" si="194"/>
        <v>1</v>
      </c>
      <c r="CV185" s="26">
        <f t="shared" si="194"/>
        <v>1</v>
      </c>
      <c r="CW185" s="26">
        <f t="shared" si="194"/>
        <v>1</v>
      </c>
      <c r="CX185" s="26">
        <f t="shared" si="194"/>
        <v>1</v>
      </c>
      <c r="CY185" s="26">
        <f t="shared" si="194"/>
        <v>1</v>
      </c>
      <c r="CZ185" s="26">
        <f t="shared" si="194"/>
        <v>1</v>
      </c>
      <c r="DA185" s="26">
        <f t="shared" si="194"/>
        <v>1</v>
      </c>
      <c r="DB185" s="26">
        <f t="shared" si="194"/>
        <v>1</v>
      </c>
      <c r="DC185" s="26">
        <f t="shared" si="194"/>
        <v>1</v>
      </c>
      <c r="DD185" s="26">
        <f t="shared" si="194"/>
        <v>1</v>
      </c>
      <c r="DE185" s="26">
        <f t="shared" si="194"/>
        <v>1</v>
      </c>
      <c r="DF185" s="26">
        <f t="shared" si="194"/>
        <v>1</v>
      </c>
      <c r="DG185" s="26">
        <f t="shared" si="194"/>
        <v>1</v>
      </c>
      <c r="DH185" s="26">
        <f t="shared" si="194"/>
        <v>1</v>
      </c>
      <c r="DI185" s="26">
        <f t="shared" si="194"/>
        <v>1</v>
      </c>
      <c r="DJ185" s="26">
        <f t="shared" si="194"/>
        <v>1</v>
      </c>
      <c r="DK185" s="26">
        <f t="shared" si="194"/>
        <v>1</v>
      </c>
      <c r="DL185" s="26">
        <f t="shared" si="194"/>
        <v>1</v>
      </c>
      <c r="DM185" s="26">
        <f t="shared" si="194"/>
        <v>1</v>
      </c>
      <c r="DN185" s="26">
        <f t="shared" si="194"/>
        <v>1</v>
      </c>
      <c r="DO185" s="26">
        <f t="shared" si="194"/>
        <v>1</v>
      </c>
      <c r="DP185" s="26">
        <f t="shared" si="194"/>
        <v>1</v>
      </c>
      <c r="DQ185" s="26">
        <f t="shared" si="194"/>
        <v>1</v>
      </c>
      <c r="DR185" s="26">
        <f t="shared" si="194"/>
        <v>1</v>
      </c>
      <c r="DS185" s="26">
        <f t="shared" si="194"/>
        <v>1</v>
      </c>
      <c r="DT185" s="26">
        <f t="shared" si="194"/>
        <v>1</v>
      </c>
      <c r="DU185" s="26">
        <f t="shared" si="194"/>
        <v>1</v>
      </c>
      <c r="DV185" s="26">
        <f t="shared" si="194"/>
        <v>1</v>
      </c>
      <c r="DW185" s="26">
        <f t="shared" si="194"/>
        <v>1</v>
      </c>
      <c r="DX185" s="26">
        <f t="shared" si="194"/>
        <v>1</v>
      </c>
      <c r="DY185" s="26">
        <f t="shared" si="194"/>
        <v>1</v>
      </c>
      <c r="DZ185" s="26">
        <f t="shared" si="194"/>
        <v>1</v>
      </c>
      <c r="EA185" s="26">
        <f t="shared" ref="EA185:GL185" si="195">+IF(IFERROR(EA171*EA172*EA173,0)&gt;0,1,0)</f>
        <v>1</v>
      </c>
      <c r="EB185" s="26">
        <f t="shared" si="195"/>
        <v>1</v>
      </c>
      <c r="EC185" s="26">
        <f t="shared" si="195"/>
        <v>1</v>
      </c>
      <c r="ED185" s="26">
        <f t="shared" si="195"/>
        <v>1</v>
      </c>
      <c r="EE185" s="26">
        <f t="shared" si="195"/>
        <v>1</v>
      </c>
      <c r="EF185" s="26">
        <f t="shared" si="195"/>
        <v>1</v>
      </c>
      <c r="EG185" s="26">
        <f t="shared" si="195"/>
        <v>1</v>
      </c>
      <c r="EH185" s="26">
        <f t="shared" si="195"/>
        <v>1</v>
      </c>
      <c r="EI185" s="26">
        <f t="shared" si="195"/>
        <v>1</v>
      </c>
      <c r="EJ185" s="26">
        <f t="shared" si="195"/>
        <v>1</v>
      </c>
      <c r="EK185" s="26">
        <f t="shared" si="195"/>
        <v>1</v>
      </c>
      <c r="EL185" s="26">
        <f t="shared" si="195"/>
        <v>1</v>
      </c>
      <c r="EM185" s="26">
        <f t="shared" si="195"/>
        <v>1</v>
      </c>
      <c r="EN185" s="26">
        <f t="shared" si="195"/>
        <v>1</v>
      </c>
      <c r="EO185" s="26">
        <f t="shared" si="195"/>
        <v>1</v>
      </c>
      <c r="EP185" s="26">
        <f t="shared" si="195"/>
        <v>1</v>
      </c>
      <c r="EQ185" s="26">
        <f t="shared" si="195"/>
        <v>1</v>
      </c>
      <c r="ER185" s="26">
        <f t="shared" si="195"/>
        <v>1</v>
      </c>
      <c r="ES185" s="26">
        <f t="shared" si="195"/>
        <v>1</v>
      </c>
      <c r="ET185" s="26">
        <f t="shared" si="195"/>
        <v>1</v>
      </c>
      <c r="EU185" s="26">
        <f t="shared" si="195"/>
        <v>1</v>
      </c>
      <c r="EV185" s="26">
        <f t="shared" si="195"/>
        <v>1</v>
      </c>
      <c r="EW185" s="26">
        <f t="shared" si="195"/>
        <v>1</v>
      </c>
      <c r="EX185" s="26">
        <f t="shared" si="195"/>
        <v>1</v>
      </c>
      <c r="EY185" s="26">
        <f t="shared" si="195"/>
        <v>1</v>
      </c>
      <c r="EZ185" s="26">
        <f t="shared" si="195"/>
        <v>1</v>
      </c>
      <c r="FA185" s="26">
        <f t="shared" si="195"/>
        <v>1</v>
      </c>
      <c r="FB185" s="26">
        <f t="shared" si="195"/>
        <v>1</v>
      </c>
      <c r="FC185" s="26">
        <f t="shared" si="195"/>
        <v>1</v>
      </c>
      <c r="FD185" s="26">
        <f t="shared" si="195"/>
        <v>1</v>
      </c>
      <c r="FE185" s="26">
        <f t="shared" si="195"/>
        <v>1</v>
      </c>
      <c r="FF185" s="26">
        <f t="shared" si="195"/>
        <v>1</v>
      </c>
      <c r="FG185" s="26">
        <f t="shared" si="195"/>
        <v>1</v>
      </c>
      <c r="FH185" s="26">
        <f t="shared" si="195"/>
        <v>1</v>
      </c>
      <c r="FI185" s="26">
        <f t="shared" si="195"/>
        <v>1</v>
      </c>
      <c r="FJ185" s="26">
        <f t="shared" si="195"/>
        <v>1</v>
      </c>
      <c r="FK185" s="26">
        <f t="shared" si="195"/>
        <v>1</v>
      </c>
      <c r="FL185" s="26">
        <f t="shared" si="195"/>
        <v>1</v>
      </c>
      <c r="FM185" s="26">
        <f t="shared" si="195"/>
        <v>1</v>
      </c>
      <c r="FN185" s="26">
        <f t="shared" si="195"/>
        <v>1</v>
      </c>
      <c r="FO185" s="26">
        <f t="shared" si="195"/>
        <v>1</v>
      </c>
      <c r="FP185" s="26">
        <f t="shared" si="195"/>
        <v>1</v>
      </c>
      <c r="FQ185" s="26">
        <f t="shared" si="195"/>
        <v>1</v>
      </c>
      <c r="FR185" s="26">
        <f t="shared" si="195"/>
        <v>1</v>
      </c>
      <c r="FS185" s="26">
        <f t="shared" si="195"/>
        <v>1</v>
      </c>
      <c r="FT185" s="26">
        <f t="shared" si="195"/>
        <v>1</v>
      </c>
      <c r="FU185" s="26">
        <f t="shared" si="195"/>
        <v>1</v>
      </c>
      <c r="FV185" s="26">
        <f t="shared" si="195"/>
        <v>1</v>
      </c>
      <c r="FW185" s="26">
        <f t="shared" si="195"/>
        <v>1</v>
      </c>
      <c r="FX185" s="26">
        <f t="shared" si="195"/>
        <v>1</v>
      </c>
      <c r="FY185" s="26">
        <f t="shared" si="195"/>
        <v>1</v>
      </c>
      <c r="FZ185" s="26">
        <f t="shared" si="195"/>
        <v>1</v>
      </c>
      <c r="GA185" s="26">
        <f t="shared" si="195"/>
        <v>1</v>
      </c>
      <c r="GB185" s="26">
        <f t="shared" si="195"/>
        <v>1</v>
      </c>
      <c r="GC185" s="26">
        <f t="shared" si="195"/>
        <v>1</v>
      </c>
      <c r="GD185" s="26">
        <f t="shared" si="195"/>
        <v>1</v>
      </c>
      <c r="GE185" s="26">
        <f t="shared" si="195"/>
        <v>1</v>
      </c>
      <c r="GF185" s="26">
        <f t="shared" si="195"/>
        <v>1</v>
      </c>
      <c r="GG185" s="26">
        <f t="shared" si="195"/>
        <v>1</v>
      </c>
      <c r="GH185" s="26">
        <f t="shared" si="195"/>
        <v>1</v>
      </c>
      <c r="GI185" s="26">
        <f t="shared" si="195"/>
        <v>1</v>
      </c>
      <c r="GJ185" s="26">
        <f t="shared" si="195"/>
        <v>1</v>
      </c>
      <c r="GK185" s="26">
        <f t="shared" si="195"/>
        <v>1</v>
      </c>
      <c r="GL185" s="26">
        <f t="shared" si="195"/>
        <v>1</v>
      </c>
      <c r="GM185" s="26">
        <f t="shared" ref="GM185:IX185" si="196">+IF(IFERROR(GM171*GM172*GM173,0)&gt;0,1,0)</f>
        <v>1</v>
      </c>
      <c r="GN185" s="26">
        <f t="shared" si="196"/>
        <v>1</v>
      </c>
      <c r="GO185" s="26">
        <f t="shared" si="196"/>
        <v>1</v>
      </c>
      <c r="GP185" s="26">
        <f t="shared" si="196"/>
        <v>1</v>
      </c>
      <c r="GQ185" s="26">
        <f t="shared" si="196"/>
        <v>1</v>
      </c>
      <c r="GR185" s="26">
        <f t="shared" si="196"/>
        <v>1</v>
      </c>
      <c r="GS185" s="26">
        <f t="shared" si="196"/>
        <v>1</v>
      </c>
      <c r="GT185" s="26">
        <f t="shared" si="196"/>
        <v>1</v>
      </c>
      <c r="GU185" s="26">
        <f t="shared" si="196"/>
        <v>1</v>
      </c>
      <c r="GV185" s="26">
        <f t="shared" si="196"/>
        <v>1</v>
      </c>
      <c r="GW185" s="26">
        <f t="shared" si="196"/>
        <v>1</v>
      </c>
      <c r="GX185" s="26">
        <f t="shared" si="196"/>
        <v>1</v>
      </c>
      <c r="GY185" s="26">
        <f t="shared" si="196"/>
        <v>1</v>
      </c>
      <c r="GZ185" s="26">
        <f t="shared" si="196"/>
        <v>1</v>
      </c>
      <c r="HA185" s="26">
        <f t="shared" si="196"/>
        <v>1</v>
      </c>
      <c r="HB185" s="26">
        <f t="shared" si="196"/>
        <v>1</v>
      </c>
      <c r="HC185" s="26">
        <f t="shared" si="196"/>
        <v>1</v>
      </c>
      <c r="HD185" s="26">
        <f t="shared" si="196"/>
        <v>1</v>
      </c>
      <c r="HE185" s="26">
        <f t="shared" si="196"/>
        <v>1</v>
      </c>
      <c r="HF185" s="26">
        <f t="shared" si="196"/>
        <v>1</v>
      </c>
      <c r="HG185" s="26">
        <f t="shared" si="196"/>
        <v>1</v>
      </c>
      <c r="HH185" s="26">
        <f t="shared" si="196"/>
        <v>1</v>
      </c>
      <c r="HI185" s="26">
        <f t="shared" si="196"/>
        <v>1</v>
      </c>
      <c r="HJ185" s="26">
        <f t="shared" si="196"/>
        <v>1</v>
      </c>
      <c r="HK185" s="26">
        <f t="shared" si="196"/>
        <v>1</v>
      </c>
      <c r="HL185" s="26">
        <f t="shared" si="196"/>
        <v>1</v>
      </c>
      <c r="HM185" s="26">
        <f t="shared" si="196"/>
        <v>1</v>
      </c>
      <c r="HN185" s="26">
        <f t="shared" si="196"/>
        <v>1</v>
      </c>
      <c r="HO185" s="26">
        <f t="shared" si="196"/>
        <v>1</v>
      </c>
      <c r="HP185" s="26">
        <f t="shared" si="196"/>
        <v>1</v>
      </c>
      <c r="HQ185" s="26">
        <f t="shared" si="196"/>
        <v>1</v>
      </c>
      <c r="HR185" s="26">
        <f t="shared" si="196"/>
        <v>1</v>
      </c>
      <c r="HS185" s="26">
        <f t="shared" si="196"/>
        <v>1</v>
      </c>
      <c r="HT185" s="26">
        <f t="shared" si="196"/>
        <v>1</v>
      </c>
      <c r="HU185" s="26">
        <f t="shared" si="196"/>
        <v>1</v>
      </c>
      <c r="HV185" s="26">
        <f t="shared" si="196"/>
        <v>1</v>
      </c>
      <c r="HW185" s="26">
        <f t="shared" si="196"/>
        <v>1</v>
      </c>
      <c r="HX185" s="26">
        <f t="shared" si="196"/>
        <v>1</v>
      </c>
      <c r="HY185" s="26">
        <f t="shared" si="196"/>
        <v>1</v>
      </c>
      <c r="HZ185" s="26">
        <f t="shared" si="196"/>
        <v>1</v>
      </c>
      <c r="IA185" s="26">
        <f t="shared" si="196"/>
        <v>1</v>
      </c>
      <c r="IB185" s="26">
        <f t="shared" si="196"/>
        <v>1</v>
      </c>
      <c r="IC185" s="26">
        <f t="shared" si="196"/>
        <v>1</v>
      </c>
      <c r="ID185" s="26">
        <f t="shared" si="196"/>
        <v>1</v>
      </c>
      <c r="IE185" s="26">
        <f t="shared" si="196"/>
        <v>1</v>
      </c>
      <c r="IF185" s="26">
        <f t="shared" si="196"/>
        <v>1</v>
      </c>
      <c r="IG185" s="26">
        <f t="shared" si="196"/>
        <v>1</v>
      </c>
      <c r="IH185" s="26">
        <f t="shared" si="196"/>
        <v>1</v>
      </c>
      <c r="II185" s="26">
        <f t="shared" si="196"/>
        <v>1</v>
      </c>
      <c r="IJ185" s="26">
        <f t="shared" si="196"/>
        <v>1</v>
      </c>
      <c r="IK185" s="26">
        <f t="shared" si="196"/>
        <v>1</v>
      </c>
      <c r="IL185" s="26">
        <f t="shared" si="196"/>
        <v>1</v>
      </c>
      <c r="IM185" s="26">
        <f t="shared" si="196"/>
        <v>1</v>
      </c>
      <c r="IN185" s="26">
        <f t="shared" si="196"/>
        <v>1</v>
      </c>
      <c r="IO185" s="26">
        <f t="shared" si="196"/>
        <v>1</v>
      </c>
      <c r="IP185" s="26">
        <f t="shared" si="196"/>
        <v>1</v>
      </c>
      <c r="IQ185" s="26">
        <f t="shared" si="196"/>
        <v>1</v>
      </c>
      <c r="IR185" s="26">
        <f t="shared" si="196"/>
        <v>1</v>
      </c>
      <c r="IS185" s="26">
        <f t="shared" si="196"/>
        <v>1</v>
      </c>
      <c r="IT185" s="26">
        <f t="shared" si="196"/>
        <v>1</v>
      </c>
      <c r="IU185" s="26">
        <f t="shared" si="196"/>
        <v>1</v>
      </c>
      <c r="IV185" s="26">
        <f t="shared" si="196"/>
        <v>1</v>
      </c>
      <c r="IW185" s="26">
        <f t="shared" si="196"/>
        <v>1</v>
      </c>
      <c r="IX185" s="26">
        <f t="shared" si="196"/>
        <v>1</v>
      </c>
      <c r="IY185" s="26">
        <f t="shared" ref="IY185:LJ185" si="197">+IF(IFERROR(IY171*IY172*IY173,0)&gt;0,1,0)</f>
        <v>1</v>
      </c>
      <c r="IZ185" s="26">
        <f t="shared" si="197"/>
        <v>1</v>
      </c>
      <c r="JA185" s="26">
        <f t="shared" si="197"/>
        <v>1</v>
      </c>
      <c r="JB185" s="26">
        <f t="shared" si="197"/>
        <v>1</v>
      </c>
      <c r="JC185" s="26">
        <f t="shared" si="197"/>
        <v>1</v>
      </c>
      <c r="JD185" s="26">
        <f t="shared" si="197"/>
        <v>1</v>
      </c>
      <c r="JE185" s="26">
        <f t="shared" si="197"/>
        <v>1</v>
      </c>
      <c r="JF185" s="26">
        <f t="shared" si="197"/>
        <v>1</v>
      </c>
      <c r="JG185" s="26">
        <f t="shared" si="197"/>
        <v>1</v>
      </c>
      <c r="JH185" s="26">
        <f t="shared" si="197"/>
        <v>1</v>
      </c>
      <c r="JI185" s="26">
        <f t="shared" si="197"/>
        <v>1</v>
      </c>
      <c r="JJ185" s="26">
        <f t="shared" si="197"/>
        <v>1</v>
      </c>
      <c r="JK185" s="26">
        <f t="shared" si="197"/>
        <v>1</v>
      </c>
      <c r="JL185" s="26">
        <f t="shared" si="197"/>
        <v>1</v>
      </c>
      <c r="JM185" s="26">
        <f t="shared" si="197"/>
        <v>1</v>
      </c>
      <c r="JN185" s="26">
        <f t="shared" si="197"/>
        <v>1</v>
      </c>
      <c r="JO185" s="26">
        <f t="shared" si="197"/>
        <v>1</v>
      </c>
      <c r="JP185" s="26">
        <f t="shared" si="197"/>
        <v>1</v>
      </c>
      <c r="JQ185" s="26">
        <f t="shared" si="197"/>
        <v>1</v>
      </c>
      <c r="JR185" s="26">
        <f t="shared" si="197"/>
        <v>1</v>
      </c>
      <c r="JS185" s="26">
        <f t="shared" si="197"/>
        <v>1</v>
      </c>
      <c r="JT185" s="26">
        <f t="shared" si="197"/>
        <v>1</v>
      </c>
      <c r="JU185" s="26">
        <f t="shared" si="197"/>
        <v>1</v>
      </c>
      <c r="JV185" s="26">
        <f t="shared" si="197"/>
        <v>1</v>
      </c>
      <c r="JW185" s="26">
        <f t="shared" si="197"/>
        <v>1</v>
      </c>
      <c r="JX185" s="26">
        <f t="shared" si="197"/>
        <v>1</v>
      </c>
      <c r="JY185" s="26">
        <f t="shared" si="197"/>
        <v>1</v>
      </c>
      <c r="JZ185" s="26">
        <f t="shared" si="197"/>
        <v>1</v>
      </c>
      <c r="KA185" s="26">
        <f t="shared" si="197"/>
        <v>1</v>
      </c>
      <c r="KB185" s="26">
        <f t="shared" si="197"/>
        <v>1</v>
      </c>
      <c r="KC185" s="26">
        <f t="shared" si="197"/>
        <v>1</v>
      </c>
      <c r="KD185" s="26">
        <f t="shared" si="197"/>
        <v>1</v>
      </c>
      <c r="KE185" s="26">
        <f t="shared" si="197"/>
        <v>1</v>
      </c>
      <c r="KF185" s="26">
        <f t="shared" si="197"/>
        <v>1</v>
      </c>
      <c r="KG185" s="26">
        <f t="shared" si="197"/>
        <v>1</v>
      </c>
      <c r="KH185" s="26">
        <f t="shared" si="197"/>
        <v>1</v>
      </c>
      <c r="KI185" s="26">
        <f t="shared" si="197"/>
        <v>1</v>
      </c>
      <c r="KJ185" s="26">
        <f t="shared" si="197"/>
        <v>1</v>
      </c>
      <c r="KK185" s="26">
        <f t="shared" si="197"/>
        <v>1</v>
      </c>
      <c r="KL185" s="26">
        <f t="shared" si="197"/>
        <v>1</v>
      </c>
      <c r="KM185" s="26">
        <f t="shared" si="197"/>
        <v>1</v>
      </c>
      <c r="KN185" s="26">
        <f t="shared" si="197"/>
        <v>1</v>
      </c>
      <c r="KO185" s="26">
        <f t="shared" si="197"/>
        <v>1</v>
      </c>
      <c r="KP185" s="26">
        <f t="shared" si="197"/>
        <v>1</v>
      </c>
      <c r="KQ185" s="26">
        <f t="shared" si="197"/>
        <v>1</v>
      </c>
      <c r="KR185" s="26">
        <f t="shared" si="197"/>
        <v>1</v>
      </c>
      <c r="KS185" s="26">
        <f t="shared" si="197"/>
        <v>1</v>
      </c>
      <c r="KT185" s="26">
        <f t="shared" si="197"/>
        <v>1</v>
      </c>
      <c r="KU185" s="26">
        <f t="shared" si="197"/>
        <v>1</v>
      </c>
      <c r="KV185" s="26">
        <f t="shared" si="197"/>
        <v>1</v>
      </c>
      <c r="KW185" s="26">
        <f t="shared" si="197"/>
        <v>1</v>
      </c>
      <c r="KX185" s="26">
        <f t="shared" si="197"/>
        <v>1</v>
      </c>
      <c r="KY185" s="26">
        <f t="shared" si="197"/>
        <v>1</v>
      </c>
      <c r="KZ185" s="26">
        <f t="shared" si="197"/>
        <v>1</v>
      </c>
      <c r="LA185" s="26">
        <f t="shared" si="197"/>
        <v>1</v>
      </c>
      <c r="LB185" s="26">
        <f t="shared" si="197"/>
        <v>1</v>
      </c>
      <c r="LC185" s="26">
        <f t="shared" si="197"/>
        <v>1</v>
      </c>
      <c r="LD185" s="26">
        <f t="shared" si="197"/>
        <v>1</v>
      </c>
      <c r="LE185" s="26">
        <f t="shared" si="197"/>
        <v>1</v>
      </c>
      <c r="LF185" s="26">
        <f t="shared" si="197"/>
        <v>1</v>
      </c>
      <c r="LG185" s="26">
        <f t="shared" si="197"/>
        <v>1</v>
      </c>
      <c r="LH185" s="26">
        <f t="shared" si="197"/>
        <v>1</v>
      </c>
      <c r="LI185" s="26">
        <f t="shared" si="197"/>
        <v>1</v>
      </c>
      <c r="LJ185" s="26">
        <f t="shared" si="197"/>
        <v>1</v>
      </c>
      <c r="LK185" s="26">
        <f t="shared" ref="LK185:NV185" si="198">+IF(IFERROR(LK171*LK172*LK173,0)&gt;0,1,0)</f>
        <v>1</v>
      </c>
      <c r="LL185" s="26">
        <f t="shared" si="198"/>
        <v>1</v>
      </c>
      <c r="LM185" s="26">
        <f t="shared" si="198"/>
        <v>1</v>
      </c>
      <c r="LN185" s="26">
        <f t="shared" si="198"/>
        <v>1</v>
      </c>
      <c r="LO185" s="26">
        <f t="shared" si="198"/>
        <v>1</v>
      </c>
      <c r="LP185" s="26">
        <f t="shared" si="198"/>
        <v>1</v>
      </c>
      <c r="LQ185" s="26">
        <f t="shared" si="198"/>
        <v>1</v>
      </c>
      <c r="LR185" s="26">
        <f t="shared" si="198"/>
        <v>1</v>
      </c>
      <c r="LS185" s="26">
        <f t="shared" si="198"/>
        <v>1</v>
      </c>
      <c r="LT185" s="26">
        <f t="shared" si="198"/>
        <v>1</v>
      </c>
      <c r="LU185" s="26">
        <f t="shared" si="198"/>
        <v>1</v>
      </c>
      <c r="LV185" s="26">
        <f t="shared" si="198"/>
        <v>1</v>
      </c>
      <c r="LW185" s="26">
        <f t="shared" si="198"/>
        <v>1</v>
      </c>
      <c r="LX185" s="26">
        <f t="shared" si="198"/>
        <v>1</v>
      </c>
      <c r="LY185" s="26">
        <f t="shared" si="198"/>
        <v>1</v>
      </c>
      <c r="LZ185" s="26">
        <f t="shared" si="198"/>
        <v>1</v>
      </c>
      <c r="MA185" s="26">
        <f t="shared" si="198"/>
        <v>1</v>
      </c>
      <c r="MB185" s="26">
        <f t="shared" si="198"/>
        <v>1</v>
      </c>
      <c r="MC185" s="26">
        <f t="shared" si="198"/>
        <v>1</v>
      </c>
      <c r="MD185" s="26">
        <f t="shared" si="198"/>
        <v>1</v>
      </c>
      <c r="ME185" s="26">
        <f t="shared" si="198"/>
        <v>1</v>
      </c>
      <c r="MF185" s="26">
        <f t="shared" si="198"/>
        <v>1</v>
      </c>
      <c r="MG185" s="26">
        <f t="shared" si="198"/>
        <v>1</v>
      </c>
      <c r="MH185" s="26">
        <f t="shared" si="198"/>
        <v>1</v>
      </c>
      <c r="MI185" s="26">
        <f t="shared" si="198"/>
        <v>1</v>
      </c>
      <c r="MJ185" s="26">
        <f t="shared" si="198"/>
        <v>1</v>
      </c>
      <c r="MK185" s="26">
        <f t="shared" si="198"/>
        <v>1</v>
      </c>
      <c r="ML185" s="26">
        <f t="shared" si="198"/>
        <v>1</v>
      </c>
      <c r="MM185" s="26">
        <f t="shared" si="198"/>
        <v>1</v>
      </c>
      <c r="MN185" s="26">
        <f t="shared" si="198"/>
        <v>1</v>
      </c>
      <c r="MO185" s="26">
        <f t="shared" si="198"/>
        <v>1</v>
      </c>
      <c r="MP185" s="26">
        <f t="shared" si="198"/>
        <v>1</v>
      </c>
      <c r="MQ185" s="26">
        <f t="shared" si="198"/>
        <v>1</v>
      </c>
      <c r="MR185" s="26">
        <f t="shared" si="198"/>
        <v>1</v>
      </c>
      <c r="MS185" s="26">
        <f t="shared" si="198"/>
        <v>1</v>
      </c>
      <c r="MT185" s="26">
        <f t="shared" si="198"/>
        <v>1</v>
      </c>
      <c r="MU185" s="26">
        <f t="shared" si="198"/>
        <v>1</v>
      </c>
      <c r="MV185" s="26">
        <f t="shared" si="198"/>
        <v>1</v>
      </c>
      <c r="MW185" s="26">
        <f t="shared" si="198"/>
        <v>1</v>
      </c>
      <c r="MX185" s="26">
        <f t="shared" si="198"/>
        <v>1</v>
      </c>
      <c r="MY185" s="26">
        <f t="shared" si="198"/>
        <v>1</v>
      </c>
      <c r="MZ185" s="26">
        <f t="shared" si="198"/>
        <v>1</v>
      </c>
      <c r="NA185" s="26">
        <f t="shared" si="198"/>
        <v>1</v>
      </c>
      <c r="NB185" s="26">
        <f t="shared" si="198"/>
        <v>1</v>
      </c>
      <c r="NC185" s="26">
        <f t="shared" si="198"/>
        <v>1</v>
      </c>
      <c r="ND185" s="26">
        <f t="shared" si="198"/>
        <v>1</v>
      </c>
      <c r="NE185" s="26">
        <f t="shared" si="198"/>
        <v>1</v>
      </c>
      <c r="NF185" s="26">
        <f t="shared" si="198"/>
        <v>1</v>
      </c>
      <c r="NG185" s="26">
        <f t="shared" si="198"/>
        <v>1</v>
      </c>
      <c r="NH185" s="26">
        <f t="shared" si="198"/>
        <v>1</v>
      </c>
      <c r="NI185" s="26">
        <f t="shared" si="198"/>
        <v>1</v>
      </c>
      <c r="NJ185" s="26">
        <f t="shared" si="198"/>
        <v>1</v>
      </c>
      <c r="NK185" s="26">
        <f t="shared" si="198"/>
        <v>1</v>
      </c>
      <c r="NL185" s="26">
        <f t="shared" si="198"/>
        <v>1</v>
      </c>
      <c r="NM185" s="26">
        <f t="shared" si="198"/>
        <v>1</v>
      </c>
      <c r="NN185" s="26">
        <f t="shared" si="198"/>
        <v>1</v>
      </c>
      <c r="NO185" s="26">
        <f t="shared" si="198"/>
        <v>1</v>
      </c>
      <c r="NP185" s="26">
        <f t="shared" si="198"/>
        <v>1</v>
      </c>
      <c r="NQ185" s="26">
        <f t="shared" si="198"/>
        <v>1</v>
      </c>
      <c r="NR185" s="26">
        <f t="shared" si="198"/>
        <v>1</v>
      </c>
      <c r="NS185" s="26">
        <f t="shared" si="198"/>
        <v>1</v>
      </c>
      <c r="NT185" s="26">
        <f t="shared" si="198"/>
        <v>1</v>
      </c>
      <c r="NU185" s="26">
        <f t="shared" si="198"/>
        <v>1</v>
      </c>
      <c r="NV185" s="26">
        <f t="shared" si="198"/>
        <v>1</v>
      </c>
      <c r="NW185" s="26">
        <f t="shared" ref="NW185:QH185" si="199">+IF(IFERROR(NW171*NW172*NW173,0)&gt;0,1,0)</f>
        <v>1</v>
      </c>
      <c r="NX185" s="26">
        <f t="shared" si="199"/>
        <v>1</v>
      </c>
      <c r="NY185" s="26">
        <f t="shared" si="199"/>
        <v>1</v>
      </c>
      <c r="NZ185" s="26">
        <f t="shared" si="199"/>
        <v>1</v>
      </c>
      <c r="OA185" s="26">
        <f t="shared" si="199"/>
        <v>1</v>
      </c>
      <c r="OB185" s="26">
        <f t="shared" si="199"/>
        <v>1</v>
      </c>
      <c r="OC185" s="26">
        <f t="shared" si="199"/>
        <v>1</v>
      </c>
      <c r="OD185" s="26">
        <f t="shared" si="199"/>
        <v>1</v>
      </c>
      <c r="OE185" s="26">
        <f t="shared" si="199"/>
        <v>1</v>
      </c>
      <c r="OF185" s="26">
        <f t="shared" si="199"/>
        <v>1</v>
      </c>
      <c r="OG185" s="26">
        <f t="shared" si="199"/>
        <v>1</v>
      </c>
      <c r="OH185" s="26">
        <f t="shared" si="199"/>
        <v>1</v>
      </c>
      <c r="OI185" s="26">
        <f t="shared" si="199"/>
        <v>1</v>
      </c>
      <c r="OJ185" s="26">
        <f t="shared" si="199"/>
        <v>1</v>
      </c>
      <c r="OK185" s="26">
        <f t="shared" si="199"/>
        <v>1</v>
      </c>
      <c r="OL185" s="26">
        <f t="shared" si="199"/>
        <v>1</v>
      </c>
      <c r="OM185" s="26">
        <f t="shared" si="199"/>
        <v>1</v>
      </c>
      <c r="ON185" s="26">
        <f t="shared" si="199"/>
        <v>1</v>
      </c>
      <c r="OO185" s="26">
        <f t="shared" si="199"/>
        <v>1</v>
      </c>
      <c r="OP185" s="26">
        <f t="shared" si="199"/>
        <v>1</v>
      </c>
      <c r="OQ185" s="26">
        <f t="shared" si="199"/>
        <v>1</v>
      </c>
      <c r="OR185" s="26">
        <f t="shared" si="199"/>
        <v>1</v>
      </c>
      <c r="OS185" s="26">
        <f t="shared" si="199"/>
        <v>1</v>
      </c>
      <c r="OT185" s="26">
        <f t="shared" si="199"/>
        <v>1</v>
      </c>
      <c r="OU185" s="26">
        <f t="shared" si="199"/>
        <v>1</v>
      </c>
      <c r="OV185" s="26">
        <f t="shared" si="199"/>
        <v>1</v>
      </c>
      <c r="OW185" s="26">
        <f t="shared" si="199"/>
        <v>1</v>
      </c>
      <c r="OX185" s="26">
        <f t="shared" si="199"/>
        <v>1</v>
      </c>
      <c r="OY185" s="26">
        <f t="shared" si="199"/>
        <v>1</v>
      </c>
      <c r="OZ185" s="26">
        <f t="shared" si="199"/>
        <v>1</v>
      </c>
      <c r="PA185" s="26">
        <f t="shared" si="199"/>
        <v>1</v>
      </c>
      <c r="PB185" s="26">
        <f t="shared" si="199"/>
        <v>1</v>
      </c>
      <c r="PC185" s="26">
        <f t="shared" si="199"/>
        <v>1</v>
      </c>
      <c r="PD185" s="26">
        <f t="shared" si="199"/>
        <v>1</v>
      </c>
      <c r="PE185" s="26">
        <f t="shared" si="199"/>
        <v>1</v>
      </c>
      <c r="PF185" s="26">
        <f t="shared" si="199"/>
        <v>1</v>
      </c>
      <c r="PG185" s="26">
        <f t="shared" si="199"/>
        <v>1</v>
      </c>
      <c r="PH185" s="26">
        <f t="shared" si="199"/>
        <v>1</v>
      </c>
      <c r="PI185" s="26">
        <f t="shared" si="199"/>
        <v>1</v>
      </c>
      <c r="PJ185" s="26">
        <f t="shared" si="199"/>
        <v>1</v>
      </c>
      <c r="PK185" s="26">
        <f t="shared" si="199"/>
        <v>1</v>
      </c>
      <c r="PL185" s="26">
        <f t="shared" si="199"/>
        <v>1</v>
      </c>
      <c r="PM185" s="26">
        <f t="shared" si="199"/>
        <v>1</v>
      </c>
      <c r="PN185" s="26">
        <f t="shared" si="199"/>
        <v>1</v>
      </c>
      <c r="PO185" s="26">
        <f t="shared" si="199"/>
        <v>1</v>
      </c>
      <c r="PP185" s="26">
        <f t="shared" si="199"/>
        <v>1</v>
      </c>
      <c r="PQ185" s="26">
        <f t="shared" si="199"/>
        <v>1</v>
      </c>
      <c r="PR185" s="26">
        <f t="shared" si="199"/>
        <v>1</v>
      </c>
      <c r="PS185" s="26">
        <f t="shared" si="199"/>
        <v>1</v>
      </c>
      <c r="PT185" s="26">
        <f t="shared" si="199"/>
        <v>1</v>
      </c>
      <c r="PU185" s="26">
        <f t="shared" si="199"/>
        <v>1</v>
      </c>
      <c r="PV185" s="26">
        <f t="shared" si="199"/>
        <v>1</v>
      </c>
      <c r="PW185" s="26">
        <f t="shared" si="199"/>
        <v>1</v>
      </c>
      <c r="PX185" s="26">
        <f t="shared" si="199"/>
        <v>1</v>
      </c>
      <c r="PY185" s="26">
        <f t="shared" si="199"/>
        <v>1</v>
      </c>
      <c r="PZ185" s="26">
        <f t="shared" si="199"/>
        <v>1</v>
      </c>
      <c r="QA185" s="26">
        <f t="shared" si="199"/>
        <v>1</v>
      </c>
      <c r="QB185" s="26">
        <f t="shared" si="199"/>
        <v>1</v>
      </c>
      <c r="QC185" s="26">
        <f t="shared" si="199"/>
        <v>1</v>
      </c>
      <c r="QD185" s="26">
        <f t="shared" si="199"/>
        <v>1</v>
      </c>
      <c r="QE185" s="26">
        <f t="shared" si="199"/>
        <v>1</v>
      </c>
      <c r="QF185" s="26">
        <f t="shared" si="199"/>
        <v>1</v>
      </c>
      <c r="QG185" s="26">
        <f t="shared" si="199"/>
        <v>1</v>
      </c>
      <c r="QH185" s="26">
        <f t="shared" si="199"/>
        <v>1</v>
      </c>
      <c r="QI185" s="26">
        <f t="shared" ref="QI185:SG185" si="200">+IF(IFERROR(QI171*QI172*QI173,0)&gt;0,1,0)</f>
        <v>1</v>
      </c>
      <c r="QJ185" s="26">
        <f t="shared" si="200"/>
        <v>1</v>
      </c>
      <c r="QK185" s="26">
        <f t="shared" si="200"/>
        <v>1</v>
      </c>
      <c r="QL185" s="26">
        <f t="shared" si="200"/>
        <v>1</v>
      </c>
      <c r="QM185" s="26">
        <f t="shared" si="200"/>
        <v>1</v>
      </c>
      <c r="QN185" s="26">
        <f t="shared" si="200"/>
        <v>1</v>
      </c>
      <c r="QO185" s="26">
        <f t="shared" si="200"/>
        <v>1</v>
      </c>
      <c r="QP185" s="26">
        <f t="shared" si="200"/>
        <v>1</v>
      </c>
      <c r="QQ185" s="26">
        <f t="shared" si="200"/>
        <v>1</v>
      </c>
      <c r="QR185" s="26">
        <f t="shared" si="200"/>
        <v>1</v>
      </c>
      <c r="QS185" s="26">
        <f t="shared" si="200"/>
        <v>1</v>
      </c>
      <c r="QT185" s="26">
        <f t="shared" si="200"/>
        <v>1</v>
      </c>
      <c r="QU185" s="26">
        <f t="shared" si="200"/>
        <v>1</v>
      </c>
      <c r="QV185" s="26">
        <f t="shared" si="200"/>
        <v>1</v>
      </c>
      <c r="QW185" s="26">
        <f t="shared" si="200"/>
        <v>1</v>
      </c>
      <c r="QX185" s="26">
        <f t="shared" si="200"/>
        <v>1</v>
      </c>
      <c r="QY185" s="26">
        <f t="shared" si="200"/>
        <v>1</v>
      </c>
      <c r="QZ185" s="26">
        <f t="shared" si="200"/>
        <v>1</v>
      </c>
      <c r="RA185" s="26">
        <f t="shared" si="200"/>
        <v>1</v>
      </c>
      <c r="RB185" s="26">
        <f t="shared" si="200"/>
        <v>1</v>
      </c>
      <c r="RC185" s="26">
        <f t="shared" si="200"/>
        <v>1</v>
      </c>
      <c r="RD185" s="26">
        <f t="shared" si="200"/>
        <v>1</v>
      </c>
      <c r="RE185" s="26">
        <f t="shared" si="200"/>
        <v>1</v>
      </c>
      <c r="RF185" s="26">
        <f t="shared" si="200"/>
        <v>1</v>
      </c>
      <c r="RG185" s="26">
        <f t="shared" si="200"/>
        <v>1</v>
      </c>
      <c r="RH185" s="26">
        <f t="shared" si="200"/>
        <v>1</v>
      </c>
      <c r="RI185" s="26">
        <f t="shared" si="200"/>
        <v>1</v>
      </c>
      <c r="RJ185" s="26">
        <f t="shared" si="200"/>
        <v>1</v>
      </c>
      <c r="RK185" s="26">
        <f t="shared" si="200"/>
        <v>1</v>
      </c>
      <c r="RL185" s="26">
        <f t="shared" si="200"/>
        <v>1</v>
      </c>
      <c r="RM185" s="26">
        <f t="shared" si="200"/>
        <v>1</v>
      </c>
      <c r="RN185" s="26">
        <f t="shared" si="200"/>
        <v>1</v>
      </c>
      <c r="RO185" s="26">
        <f t="shared" si="200"/>
        <v>1</v>
      </c>
      <c r="RP185" s="26">
        <f t="shared" si="200"/>
        <v>1</v>
      </c>
      <c r="RQ185" s="26">
        <f t="shared" si="200"/>
        <v>1</v>
      </c>
      <c r="RR185" s="26">
        <f t="shared" si="200"/>
        <v>1</v>
      </c>
      <c r="RS185" s="26">
        <f t="shared" si="200"/>
        <v>1</v>
      </c>
      <c r="RT185" s="26">
        <f t="shared" si="200"/>
        <v>1</v>
      </c>
      <c r="RU185" s="26">
        <f t="shared" si="200"/>
        <v>1</v>
      </c>
      <c r="RV185" s="26">
        <f t="shared" si="200"/>
        <v>1</v>
      </c>
      <c r="RW185" s="26">
        <f t="shared" si="200"/>
        <v>1</v>
      </c>
      <c r="RX185" s="26">
        <f t="shared" si="200"/>
        <v>1</v>
      </c>
      <c r="RY185" s="26">
        <f t="shared" si="200"/>
        <v>1</v>
      </c>
      <c r="RZ185" s="26">
        <f t="shared" si="200"/>
        <v>1</v>
      </c>
      <c r="SA185" s="26">
        <f t="shared" si="200"/>
        <v>1</v>
      </c>
      <c r="SB185" s="26">
        <f t="shared" si="200"/>
        <v>1</v>
      </c>
      <c r="SC185" s="26">
        <f t="shared" si="200"/>
        <v>1</v>
      </c>
      <c r="SD185" s="26">
        <f t="shared" si="200"/>
        <v>1</v>
      </c>
      <c r="SE185" s="26">
        <f t="shared" si="200"/>
        <v>1</v>
      </c>
      <c r="SF185" s="26">
        <f t="shared" si="200"/>
        <v>1</v>
      </c>
      <c r="SG185" s="26">
        <f t="shared" si="200"/>
        <v>1</v>
      </c>
    </row>
    <row r="186" spans="1:502">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26"/>
      <c r="JH186" s="26"/>
      <c r="JI186" s="26"/>
      <c r="JJ186" s="26"/>
      <c r="JK186" s="26"/>
      <c r="JL186" s="26"/>
      <c r="JM186" s="26"/>
      <c r="JN186" s="26"/>
      <c r="JO186" s="26"/>
      <c r="JP186" s="26"/>
      <c r="JQ186" s="26"/>
      <c r="JR186" s="26"/>
      <c r="JS186" s="26"/>
      <c r="JT186" s="26"/>
      <c r="JU186" s="26"/>
      <c r="JV186" s="26"/>
      <c r="JW186" s="26"/>
      <c r="JX186" s="26"/>
      <c r="JY186" s="26"/>
      <c r="JZ186" s="26"/>
      <c r="KA186" s="26"/>
      <c r="KB186" s="26"/>
      <c r="KC186" s="26"/>
      <c r="KD186" s="26"/>
      <c r="KE186" s="26"/>
      <c r="KF186" s="26"/>
      <c r="KG186" s="26"/>
      <c r="KH186" s="26"/>
      <c r="KI186" s="26"/>
      <c r="KJ186" s="26"/>
      <c r="KK186" s="26"/>
      <c r="KL186" s="26"/>
      <c r="KM186" s="26"/>
      <c r="KN186" s="26"/>
      <c r="KO186" s="26"/>
      <c r="KP186" s="26"/>
      <c r="KQ186" s="26"/>
      <c r="KR186" s="26"/>
      <c r="KS186" s="26"/>
      <c r="KT186" s="26"/>
      <c r="KU186" s="26"/>
      <c r="KV186" s="26"/>
      <c r="KW186" s="26"/>
      <c r="KX186" s="26"/>
      <c r="KY186" s="26"/>
      <c r="KZ186" s="26"/>
      <c r="LA186" s="26"/>
      <c r="LB186" s="26"/>
      <c r="LC186" s="26"/>
      <c r="LD186" s="26"/>
      <c r="LE186" s="26"/>
      <c r="LF186" s="26"/>
      <c r="LG186" s="26"/>
      <c r="LH186" s="26"/>
      <c r="LI186" s="26"/>
      <c r="LJ186" s="26"/>
      <c r="LK186" s="26"/>
      <c r="LL186" s="26"/>
      <c r="LM186" s="26"/>
      <c r="LN186" s="26"/>
      <c r="LO186" s="26"/>
      <c r="LP186" s="26"/>
      <c r="LQ186" s="26"/>
      <c r="LR186" s="26"/>
      <c r="LS186" s="26"/>
      <c r="LT186" s="26"/>
      <c r="LU186" s="26"/>
      <c r="LV186" s="26"/>
      <c r="LW186" s="26"/>
      <c r="LX186" s="26"/>
      <c r="LY186" s="26"/>
      <c r="LZ186" s="26"/>
      <c r="MA186" s="26"/>
      <c r="MB186" s="26"/>
      <c r="MC186" s="26"/>
      <c r="MD186" s="26"/>
      <c r="ME186" s="26"/>
      <c r="MF186" s="26"/>
      <c r="MG186" s="26"/>
      <c r="MH186" s="26"/>
      <c r="MI186" s="26"/>
      <c r="MJ186" s="26"/>
      <c r="MK186" s="26"/>
      <c r="ML186" s="26"/>
      <c r="MM186" s="26"/>
      <c r="MN186" s="26"/>
      <c r="MO186" s="26"/>
      <c r="MP186" s="26"/>
      <c r="MQ186" s="26"/>
      <c r="MR186" s="26"/>
      <c r="MS186" s="26"/>
      <c r="MT186" s="26"/>
      <c r="MU186" s="26"/>
      <c r="MV186" s="26"/>
      <c r="MW186" s="26"/>
      <c r="MX186" s="26"/>
      <c r="MY186" s="26"/>
      <c r="MZ186" s="26"/>
      <c r="NA186" s="26"/>
      <c r="NB186" s="26"/>
      <c r="NC186" s="26"/>
      <c r="ND186" s="26"/>
      <c r="NE186" s="26"/>
      <c r="NF186" s="26"/>
      <c r="NG186" s="26"/>
      <c r="NH186" s="26"/>
      <c r="NI186" s="26"/>
      <c r="NJ186" s="26"/>
      <c r="NK186" s="26"/>
      <c r="NL186" s="26"/>
      <c r="NM186" s="26"/>
      <c r="NN186" s="26"/>
      <c r="NO186" s="26"/>
      <c r="NP186" s="26"/>
      <c r="NQ186" s="26"/>
      <c r="NR186" s="26"/>
      <c r="NS186" s="26"/>
      <c r="NT186" s="26"/>
      <c r="NU186" s="26"/>
      <c r="NV186" s="26"/>
      <c r="NW186" s="26"/>
      <c r="NX186" s="26"/>
      <c r="NY186" s="26"/>
      <c r="NZ186" s="26"/>
      <c r="OA186" s="26"/>
      <c r="OB186" s="26"/>
      <c r="OC186" s="26"/>
      <c r="OD186" s="26"/>
      <c r="OE186" s="26"/>
      <c r="OF186" s="26"/>
      <c r="OG186" s="26"/>
      <c r="OH186" s="26"/>
      <c r="OI186" s="26"/>
      <c r="OJ186" s="26"/>
      <c r="OK186" s="26"/>
      <c r="OL186" s="26"/>
      <c r="OM186" s="26"/>
      <c r="ON186" s="26"/>
      <c r="OO186" s="26"/>
      <c r="OP186" s="26"/>
      <c r="OQ186" s="26"/>
      <c r="OR186" s="26"/>
      <c r="OS186" s="26"/>
      <c r="OT186" s="26"/>
      <c r="OU186" s="26"/>
      <c r="OV186" s="26"/>
      <c r="OW186" s="26"/>
      <c r="OX186" s="26"/>
      <c r="OY186" s="26"/>
      <c r="OZ186" s="26"/>
      <c r="PA186" s="26"/>
      <c r="PB186" s="26"/>
      <c r="PC186" s="26"/>
      <c r="PD186" s="26"/>
      <c r="PE186" s="26"/>
      <c r="PF186" s="26"/>
      <c r="PG186" s="26"/>
      <c r="PH186" s="26"/>
      <c r="PI186" s="26"/>
      <c r="PJ186" s="26"/>
      <c r="PK186" s="26"/>
      <c r="PL186" s="26"/>
      <c r="PM186" s="26"/>
      <c r="PN186" s="26"/>
      <c r="PO186" s="26"/>
      <c r="PP186" s="26"/>
      <c r="PQ186" s="26"/>
      <c r="PR186" s="26"/>
      <c r="PS186" s="26"/>
      <c r="PT186" s="26"/>
      <c r="PU186" s="26"/>
      <c r="PV186" s="26"/>
      <c r="PW186" s="26"/>
      <c r="PX186" s="26"/>
      <c r="PY186" s="26"/>
      <c r="PZ186" s="26"/>
      <c r="QA186" s="26"/>
      <c r="QB186" s="26"/>
      <c r="QC186" s="26"/>
      <c r="QD186" s="26"/>
      <c r="QE186" s="26"/>
      <c r="QF186" s="26"/>
      <c r="QG186" s="26"/>
      <c r="QH186" s="26"/>
      <c r="QI186" s="26"/>
      <c r="QJ186" s="26"/>
      <c r="QK186" s="26"/>
      <c r="QL186" s="26"/>
      <c r="QM186" s="26"/>
      <c r="QN186" s="26"/>
      <c r="QO186" s="26"/>
      <c r="QP186" s="26"/>
      <c r="QQ186" s="26"/>
      <c r="QR186" s="26"/>
      <c r="QS186" s="26"/>
      <c r="QT186" s="26"/>
      <c r="QU186" s="26"/>
      <c r="QV186" s="26"/>
      <c r="QW186" s="26"/>
      <c r="QX186" s="26"/>
      <c r="QY186" s="26"/>
      <c r="QZ186" s="26"/>
      <c r="RA186" s="26"/>
      <c r="RB186" s="26"/>
      <c r="RC186" s="26"/>
      <c r="RD186" s="26"/>
      <c r="RE186" s="26"/>
      <c r="RF186" s="26"/>
      <c r="RG186" s="26"/>
      <c r="RH186" s="26"/>
      <c r="RI186" s="26"/>
      <c r="RJ186" s="26"/>
      <c r="RK186" s="26"/>
      <c r="RL186" s="26"/>
      <c r="RM186" s="26"/>
      <c r="RN186" s="26"/>
      <c r="RO186" s="26"/>
      <c r="RP186" s="26"/>
      <c r="RQ186" s="26"/>
      <c r="RR186" s="26"/>
      <c r="RS186" s="26"/>
      <c r="RT186" s="26"/>
      <c r="RU186" s="26"/>
      <c r="RV186" s="26"/>
      <c r="RW186" s="26"/>
      <c r="RX186" s="26"/>
      <c r="RY186" s="26"/>
      <c r="RZ186" s="26"/>
      <c r="SA186" s="26"/>
      <c r="SB186" s="26"/>
      <c r="SC186" s="26"/>
      <c r="SD186" s="26"/>
      <c r="SE186" s="26"/>
      <c r="SF186" s="26"/>
      <c r="SG186" s="26"/>
    </row>
    <row r="187" spans="1:502">
      <c r="A187" t="s">
        <v>563</v>
      </c>
      <c r="B187" s="1">
        <f t="shared" ref="B187:BM187" si="201">+IF(B185=0,"",$Q$67*$Q$68*MAX(0,$Q$63-MAX(B171,$Q$64)))</f>
        <v>18742.500000000004</v>
      </c>
      <c r="C187" s="1">
        <f t="shared" si="201"/>
        <v>6640.2000000000007</v>
      </c>
      <c r="D187" s="1">
        <f t="shared" si="201"/>
        <v>12102.300000000003</v>
      </c>
      <c r="E187" s="1">
        <f t="shared" si="201"/>
        <v>18742.500000000004</v>
      </c>
      <c r="F187" s="1">
        <f t="shared" si="201"/>
        <v>11138.4</v>
      </c>
      <c r="G187" s="1">
        <f t="shared" si="201"/>
        <v>14672.7</v>
      </c>
      <c r="H187" s="1">
        <f t="shared" si="201"/>
        <v>3427.200000000003</v>
      </c>
      <c r="I187" s="1">
        <f t="shared" si="201"/>
        <v>0</v>
      </c>
      <c r="J187" s="1">
        <f t="shared" si="201"/>
        <v>0</v>
      </c>
      <c r="K187" s="1">
        <f t="shared" si="201"/>
        <v>1392.3000000000036</v>
      </c>
      <c r="L187" s="1">
        <f t="shared" si="201"/>
        <v>0</v>
      </c>
      <c r="M187" s="1">
        <f t="shared" si="201"/>
        <v>0</v>
      </c>
      <c r="N187" s="1">
        <f t="shared" si="201"/>
        <v>0</v>
      </c>
      <c r="O187" s="1">
        <f t="shared" si="201"/>
        <v>0</v>
      </c>
      <c r="P187" s="1">
        <f t="shared" si="201"/>
        <v>2249.0999999999995</v>
      </c>
      <c r="Q187" s="1">
        <f t="shared" si="201"/>
        <v>9960.3000000000011</v>
      </c>
      <c r="R187" s="1">
        <f t="shared" si="201"/>
        <v>9424.8000000000029</v>
      </c>
      <c r="S187" s="1">
        <f t="shared" si="201"/>
        <v>0</v>
      </c>
      <c r="T187" s="1">
        <f t="shared" si="201"/>
        <v>14351.400000000003</v>
      </c>
      <c r="U187" s="1">
        <f t="shared" si="201"/>
        <v>8460.9</v>
      </c>
      <c r="V187" s="1">
        <f t="shared" si="201"/>
        <v>15208.200000000004</v>
      </c>
      <c r="W187" s="1">
        <f t="shared" si="201"/>
        <v>4284.0000000000036</v>
      </c>
      <c r="X187" s="1">
        <f t="shared" si="201"/>
        <v>0</v>
      </c>
      <c r="Y187" s="1">
        <f t="shared" si="201"/>
        <v>6318.9000000000033</v>
      </c>
      <c r="Z187" s="1">
        <f t="shared" si="201"/>
        <v>8460.9</v>
      </c>
      <c r="AA187" s="1">
        <f t="shared" si="201"/>
        <v>18742.500000000004</v>
      </c>
      <c r="AB187" s="1">
        <f t="shared" si="201"/>
        <v>0</v>
      </c>
      <c r="AC187" s="1">
        <f t="shared" si="201"/>
        <v>0</v>
      </c>
      <c r="AD187" s="1">
        <f t="shared" si="201"/>
        <v>0</v>
      </c>
      <c r="AE187" s="1">
        <f t="shared" si="201"/>
        <v>7282.800000000002</v>
      </c>
      <c r="AF187" s="1">
        <f t="shared" si="201"/>
        <v>5997.6</v>
      </c>
      <c r="AG187" s="1">
        <f t="shared" si="201"/>
        <v>13815.9</v>
      </c>
      <c r="AH187" s="1">
        <f t="shared" si="201"/>
        <v>6426.0000000000009</v>
      </c>
      <c r="AI187" s="1">
        <f t="shared" si="201"/>
        <v>1713.6000000000015</v>
      </c>
      <c r="AJ187" s="1">
        <f t="shared" si="201"/>
        <v>11031.300000000003</v>
      </c>
      <c r="AK187" s="1">
        <f t="shared" si="201"/>
        <v>0</v>
      </c>
      <c r="AL187" s="1">
        <f t="shared" si="201"/>
        <v>0</v>
      </c>
      <c r="AM187" s="1">
        <f t="shared" si="201"/>
        <v>642.60000000000059</v>
      </c>
      <c r="AN187" s="1">
        <f t="shared" si="201"/>
        <v>7925.4000000000024</v>
      </c>
      <c r="AO187" s="1">
        <f t="shared" si="201"/>
        <v>8782.2000000000025</v>
      </c>
      <c r="AP187" s="1">
        <f t="shared" si="201"/>
        <v>0</v>
      </c>
      <c r="AQ187" s="1">
        <f t="shared" si="201"/>
        <v>0</v>
      </c>
      <c r="AR187" s="1">
        <f t="shared" si="201"/>
        <v>18742.500000000004</v>
      </c>
      <c r="AS187" s="1">
        <f t="shared" si="201"/>
        <v>0</v>
      </c>
      <c r="AT187" s="1">
        <f t="shared" si="201"/>
        <v>0</v>
      </c>
      <c r="AU187" s="1">
        <f t="shared" si="201"/>
        <v>1178.1000000000033</v>
      </c>
      <c r="AV187" s="1">
        <f t="shared" si="201"/>
        <v>8139.6000000000022</v>
      </c>
      <c r="AW187" s="1">
        <f t="shared" si="201"/>
        <v>5355</v>
      </c>
      <c r="AX187" s="1">
        <f t="shared" si="201"/>
        <v>4176.9000000000015</v>
      </c>
      <c r="AY187" s="1">
        <f t="shared" si="201"/>
        <v>0</v>
      </c>
      <c r="AZ187" s="1">
        <f t="shared" si="201"/>
        <v>0</v>
      </c>
      <c r="BA187" s="1">
        <f t="shared" si="201"/>
        <v>0</v>
      </c>
      <c r="BB187" s="1">
        <f t="shared" si="201"/>
        <v>9103.5000000000018</v>
      </c>
      <c r="BC187" s="1">
        <f t="shared" si="201"/>
        <v>2463.2999999999997</v>
      </c>
      <c r="BD187" s="1">
        <f t="shared" si="201"/>
        <v>0</v>
      </c>
      <c r="BE187" s="1">
        <f t="shared" si="201"/>
        <v>1071.0000000000009</v>
      </c>
      <c r="BF187" s="1">
        <f t="shared" si="201"/>
        <v>18742.500000000004</v>
      </c>
      <c r="BG187" s="1">
        <f t="shared" si="201"/>
        <v>0</v>
      </c>
      <c r="BH187" s="1">
        <f t="shared" si="201"/>
        <v>0</v>
      </c>
      <c r="BI187" s="1">
        <f t="shared" si="201"/>
        <v>7497.0000000000018</v>
      </c>
      <c r="BJ187" s="1">
        <f t="shared" si="201"/>
        <v>0</v>
      </c>
      <c r="BK187" s="1">
        <f t="shared" si="201"/>
        <v>14779.800000000003</v>
      </c>
      <c r="BL187" s="1">
        <f t="shared" si="201"/>
        <v>0</v>
      </c>
      <c r="BM187" s="1">
        <f t="shared" si="201"/>
        <v>0</v>
      </c>
      <c r="BN187" s="1">
        <f t="shared" ref="BN187:DY187" si="202">+IF(BN185=0,"",$Q$67*$Q$68*MAX(0,$Q$63-MAX(BN171,$Q$64)))</f>
        <v>0</v>
      </c>
      <c r="BO187" s="1">
        <f t="shared" si="202"/>
        <v>7282.800000000002</v>
      </c>
      <c r="BP187" s="1">
        <f t="shared" si="202"/>
        <v>3962.7000000000012</v>
      </c>
      <c r="BQ187" s="1">
        <f t="shared" si="202"/>
        <v>14565.600000000004</v>
      </c>
      <c r="BR187" s="1">
        <f t="shared" si="202"/>
        <v>0</v>
      </c>
      <c r="BS187" s="1">
        <f t="shared" si="202"/>
        <v>4712.4000000000042</v>
      </c>
      <c r="BT187" s="1">
        <f t="shared" si="202"/>
        <v>2891.7000000000003</v>
      </c>
      <c r="BU187" s="1">
        <f t="shared" si="202"/>
        <v>0</v>
      </c>
      <c r="BV187" s="1">
        <f t="shared" si="202"/>
        <v>9531.9000000000015</v>
      </c>
      <c r="BW187" s="1">
        <f t="shared" si="202"/>
        <v>1178.1000000000033</v>
      </c>
      <c r="BX187" s="1">
        <f t="shared" si="202"/>
        <v>107.10000000000247</v>
      </c>
      <c r="BY187" s="1">
        <f t="shared" si="202"/>
        <v>0</v>
      </c>
      <c r="BZ187" s="1">
        <f t="shared" si="202"/>
        <v>9746.1000000000022</v>
      </c>
      <c r="CA187" s="1">
        <f t="shared" si="202"/>
        <v>1820.7000000000039</v>
      </c>
      <c r="CB187" s="1">
        <f t="shared" si="202"/>
        <v>8032.5</v>
      </c>
      <c r="CC187" s="1">
        <f t="shared" si="202"/>
        <v>0</v>
      </c>
      <c r="CD187" s="1">
        <f t="shared" si="202"/>
        <v>0</v>
      </c>
      <c r="CE187" s="1">
        <f t="shared" si="202"/>
        <v>18742.500000000004</v>
      </c>
      <c r="CF187" s="1">
        <f t="shared" si="202"/>
        <v>0</v>
      </c>
      <c r="CG187" s="1">
        <f t="shared" si="202"/>
        <v>0</v>
      </c>
      <c r="CH187" s="1">
        <f t="shared" si="202"/>
        <v>14244.300000000001</v>
      </c>
      <c r="CI187" s="1">
        <f t="shared" si="202"/>
        <v>0</v>
      </c>
      <c r="CJ187" s="1">
        <f t="shared" si="202"/>
        <v>14994.000000000004</v>
      </c>
      <c r="CK187" s="1">
        <f t="shared" si="202"/>
        <v>1606.5000000000039</v>
      </c>
      <c r="CL187" s="1">
        <f t="shared" si="202"/>
        <v>10067.400000000005</v>
      </c>
      <c r="CM187" s="1">
        <f t="shared" si="202"/>
        <v>0</v>
      </c>
      <c r="CN187" s="1">
        <f t="shared" si="202"/>
        <v>2356.2000000000021</v>
      </c>
      <c r="CO187" s="1">
        <f t="shared" si="202"/>
        <v>0</v>
      </c>
      <c r="CP187" s="1">
        <f t="shared" si="202"/>
        <v>0</v>
      </c>
      <c r="CQ187" s="1">
        <f t="shared" si="202"/>
        <v>18635.400000000001</v>
      </c>
      <c r="CR187" s="1">
        <f t="shared" si="202"/>
        <v>12316.500000000004</v>
      </c>
      <c r="CS187" s="1">
        <f t="shared" si="202"/>
        <v>0</v>
      </c>
      <c r="CT187" s="1">
        <f t="shared" si="202"/>
        <v>8996.4000000000033</v>
      </c>
      <c r="CU187" s="1">
        <f t="shared" si="202"/>
        <v>6104.7000000000035</v>
      </c>
      <c r="CV187" s="1">
        <f t="shared" si="202"/>
        <v>0</v>
      </c>
      <c r="CW187" s="1">
        <f t="shared" si="202"/>
        <v>8782.2000000000025</v>
      </c>
      <c r="CX187" s="1">
        <f t="shared" si="202"/>
        <v>0</v>
      </c>
      <c r="CY187" s="1">
        <f t="shared" si="202"/>
        <v>0</v>
      </c>
      <c r="CZ187" s="1">
        <f t="shared" si="202"/>
        <v>0</v>
      </c>
      <c r="DA187" s="1">
        <f t="shared" si="202"/>
        <v>18742.500000000004</v>
      </c>
      <c r="DB187" s="1">
        <f t="shared" si="202"/>
        <v>18742.500000000004</v>
      </c>
      <c r="DC187" s="1">
        <f t="shared" si="202"/>
        <v>8782.2000000000025</v>
      </c>
      <c r="DD187" s="1">
        <f t="shared" si="202"/>
        <v>9746.1000000000022</v>
      </c>
      <c r="DE187" s="1">
        <f t="shared" si="202"/>
        <v>963.90000000000327</v>
      </c>
      <c r="DF187" s="1">
        <f t="shared" si="202"/>
        <v>4926.5999999999995</v>
      </c>
      <c r="DG187" s="1">
        <f t="shared" si="202"/>
        <v>14030.1</v>
      </c>
      <c r="DH187" s="1">
        <f t="shared" si="202"/>
        <v>0</v>
      </c>
      <c r="DI187" s="1">
        <f t="shared" si="202"/>
        <v>2998.8000000000025</v>
      </c>
      <c r="DJ187" s="1">
        <f t="shared" si="202"/>
        <v>0</v>
      </c>
      <c r="DK187" s="1">
        <f t="shared" si="202"/>
        <v>1392.3000000000036</v>
      </c>
      <c r="DL187" s="1">
        <f t="shared" si="202"/>
        <v>8782.2000000000025</v>
      </c>
      <c r="DM187" s="1">
        <f t="shared" si="202"/>
        <v>2463.2999999999997</v>
      </c>
      <c r="DN187" s="1">
        <f t="shared" si="202"/>
        <v>0</v>
      </c>
      <c r="DO187" s="1">
        <f t="shared" si="202"/>
        <v>1285.2000000000012</v>
      </c>
      <c r="DP187" s="1">
        <f t="shared" si="202"/>
        <v>0</v>
      </c>
      <c r="DQ187" s="1">
        <f t="shared" si="202"/>
        <v>0</v>
      </c>
      <c r="DR187" s="1">
        <f t="shared" si="202"/>
        <v>0</v>
      </c>
      <c r="DS187" s="1">
        <f t="shared" si="202"/>
        <v>11888.100000000004</v>
      </c>
      <c r="DT187" s="1">
        <f t="shared" si="202"/>
        <v>18742.500000000004</v>
      </c>
      <c r="DU187" s="1">
        <f t="shared" si="202"/>
        <v>1713.6000000000015</v>
      </c>
      <c r="DV187" s="1">
        <f t="shared" si="202"/>
        <v>8353.8000000000029</v>
      </c>
      <c r="DW187" s="1">
        <f t="shared" si="202"/>
        <v>10067.400000000005</v>
      </c>
      <c r="DX187" s="1">
        <f t="shared" si="202"/>
        <v>0</v>
      </c>
      <c r="DY187" s="1">
        <f t="shared" si="202"/>
        <v>0</v>
      </c>
      <c r="DZ187" s="1">
        <f t="shared" ref="DZ187:GK187" si="203">+IF(DZ185=0,"",$Q$67*$Q$68*MAX(0,$Q$63-MAX(DZ171,$Q$64)))</f>
        <v>12744.900000000005</v>
      </c>
      <c r="EA187" s="1">
        <f t="shared" si="203"/>
        <v>18742.500000000004</v>
      </c>
      <c r="EB187" s="1">
        <f t="shared" si="203"/>
        <v>0</v>
      </c>
      <c r="EC187" s="1">
        <f t="shared" si="203"/>
        <v>0</v>
      </c>
      <c r="ED187" s="1">
        <f t="shared" si="203"/>
        <v>0</v>
      </c>
      <c r="EE187" s="1">
        <f t="shared" si="203"/>
        <v>0</v>
      </c>
      <c r="EF187" s="1">
        <f t="shared" si="203"/>
        <v>14351.400000000003</v>
      </c>
      <c r="EG187" s="1">
        <f t="shared" si="203"/>
        <v>0</v>
      </c>
      <c r="EH187" s="1">
        <f t="shared" si="203"/>
        <v>0</v>
      </c>
      <c r="EI187" s="1">
        <f t="shared" si="203"/>
        <v>1606.5000000000039</v>
      </c>
      <c r="EJ187" s="1">
        <f t="shared" si="203"/>
        <v>17028.900000000001</v>
      </c>
      <c r="EK187" s="1">
        <f t="shared" si="203"/>
        <v>18742.500000000004</v>
      </c>
      <c r="EL187" s="1">
        <f t="shared" si="203"/>
        <v>0</v>
      </c>
      <c r="EM187" s="1">
        <f t="shared" si="203"/>
        <v>14351.400000000003</v>
      </c>
      <c r="EN187" s="1">
        <f t="shared" si="203"/>
        <v>4176.9000000000015</v>
      </c>
      <c r="EO187" s="1">
        <f t="shared" si="203"/>
        <v>0</v>
      </c>
      <c r="EP187" s="1">
        <f t="shared" si="203"/>
        <v>8889.3000000000011</v>
      </c>
      <c r="EQ187" s="1">
        <f t="shared" si="203"/>
        <v>0</v>
      </c>
      <c r="ER187" s="1">
        <f t="shared" si="203"/>
        <v>0</v>
      </c>
      <c r="ES187" s="1">
        <f t="shared" si="203"/>
        <v>0</v>
      </c>
      <c r="ET187" s="1">
        <f t="shared" si="203"/>
        <v>0</v>
      </c>
      <c r="EU187" s="1">
        <f t="shared" si="203"/>
        <v>18099.900000000005</v>
      </c>
      <c r="EV187" s="1">
        <f t="shared" si="203"/>
        <v>8675.1</v>
      </c>
      <c r="EW187" s="1">
        <f t="shared" si="203"/>
        <v>0</v>
      </c>
      <c r="EX187" s="1">
        <f t="shared" si="203"/>
        <v>13923.000000000004</v>
      </c>
      <c r="EY187" s="1">
        <f t="shared" si="203"/>
        <v>14994.000000000004</v>
      </c>
      <c r="EZ187" s="1">
        <f t="shared" si="203"/>
        <v>4284.0000000000036</v>
      </c>
      <c r="FA187" s="1">
        <f t="shared" si="203"/>
        <v>0</v>
      </c>
      <c r="FB187" s="1">
        <f t="shared" si="203"/>
        <v>3427.200000000003</v>
      </c>
      <c r="FC187" s="1">
        <f t="shared" si="203"/>
        <v>0</v>
      </c>
      <c r="FD187" s="1">
        <f t="shared" si="203"/>
        <v>0</v>
      </c>
      <c r="FE187" s="1">
        <f t="shared" si="203"/>
        <v>0</v>
      </c>
      <c r="FF187" s="1">
        <f t="shared" si="203"/>
        <v>17028.900000000001</v>
      </c>
      <c r="FG187" s="1">
        <f t="shared" si="203"/>
        <v>1071.0000000000009</v>
      </c>
      <c r="FH187" s="1">
        <f t="shared" si="203"/>
        <v>1820.7000000000039</v>
      </c>
      <c r="FI187" s="1">
        <f t="shared" si="203"/>
        <v>0</v>
      </c>
      <c r="FJ187" s="1">
        <f t="shared" si="203"/>
        <v>6533.1000000000031</v>
      </c>
      <c r="FK187" s="1">
        <f t="shared" si="203"/>
        <v>0</v>
      </c>
      <c r="FL187" s="1">
        <f t="shared" si="203"/>
        <v>0</v>
      </c>
      <c r="FM187" s="1">
        <f t="shared" si="203"/>
        <v>6961.5000000000036</v>
      </c>
      <c r="FN187" s="1">
        <f t="shared" si="203"/>
        <v>10710</v>
      </c>
      <c r="FO187" s="1">
        <f t="shared" si="203"/>
        <v>0</v>
      </c>
      <c r="FP187" s="1">
        <f t="shared" si="203"/>
        <v>7068.6000000000013</v>
      </c>
      <c r="FQ187" s="1">
        <f t="shared" si="203"/>
        <v>13280.400000000001</v>
      </c>
      <c r="FR187" s="1">
        <f t="shared" si="203"/>
        <v>0</v>
      </c>
      <c r="FS187" s="1">
        <f t="shared" si="203"/>
        <v>2142.0000000000018</v>
      </c>
      <c r="FT187" s="1">
        <f t="shared" si="203"/>
        <v>4069.8000000000038</v>
      </c>
      <c r="FU187" s="1">
        <f t="shared" si="203"/>
        <v>10495.8</v>
      </c>
      <c r="FV187" s="1">
        <f t="shared" si="203"/>
        <v>11138.4</v>
      </c>
      <c r="FW187" s="1">
        <f t="shared" si="203"/>
        <v>2998.8000000000025</v>
      </c>
      <c r="FX187" s="1">
        <f t="shared" si="203"/>
        <v>7497.0000000000018</v>
      </c>
      <c r="FY187" s="1">
        <f t="shared" si="203"/>
        <v>7389.9000000000042</v>
      </c>
      <c r="FZ187" s="1">
        <f t="shared" si="203"/>
        <v>0</v>
      </c>
      <c r="GA187" s="1">
        <f t="shared" si="203"/>
        <v>14672.7</v>
      </c>
      <c r="GB187" s="1">
        <f t="shared" si="203"/>
        <v>9746.1000000000022</v>
      </c>
      <c r="GC187" s="1">
        <f t="shared" si="203"/>
        <v>6104.7000000000035</v>
      </c>
      <c r="GD187" s="1">
        <f t="shared" si="203"/>
        <v>18742.500000000004</v>
      </c>
      <c r="GE187" s="1">
        <f t="shared" si="203"/>
        <v>2463.2999999999997</v>
      </c>
      <c r="GF187" s="1">
        <f t="shared" si="203"/>
        <v>18742.500000000004</v>
      </c>
      <c r="GG187" s="1">
        <f t="shared" si="203"/>
        <v>4284.0000000000036</v>
      </c>
      <c r="GH187" s="1">
        <f t="shared" si="203"/>
        <v>0</v>
      </c>
      <c r="GI187" s="1">
        <f t="shared" si="203"/>
        <v>0</v>
      </c>
      <c r="GJ187" s="1">
        <f t="shared" si="203"/>
        <v>8782.2000000000025</v>
      </c>
      <c r="GK187" s="1">
        <f t="shared" si="203"/>
        <v>1178.1000000000033</v>
      </c>
      <c r="GL187" s="1">
        <f t="shared" ref="GL187:IW187" si="204">+IF(GL185=0,"",$Q$67*$Q$68*MAX(0,$Q$63-MAX(GL171,$Q$64)))</f>
        <v>3534.3000000000006</v>
      </c>
      <c r="GM187" s="1">
        <f t="shared" si="204"/>
        <v>0</v>
      </c>
      <c r="GN187" s="1">
        <f t="shared" si="204"/>
        <v>1820.7000000000039</v>
      </c>
      <c r="GO187" s="1">
        <f t="shared" si="204"/>
        <v>14244.300000000001</v>
      </c>
      <c r="GP187" s="1">
        <f t="shared" si="204"/>
        <v>4069.8000000000038</v>
      </c>
      <c r="GQ187" s="1">
        <f t="shared" si="204"/>
        <v>12102.300000000003</v>
      </c>
      <c r="GR187" s="1">
        <f t="shared" si="204"/>
        <v>0</v>
      </c>
      <c r="GS187" s="1">
        <f t="shared" si="204"/>
        <v>8139.6000000000022</v>
      </c>
      <c r="GT187" s="1">
        <f t="shared" si="204"/>
        <v>0</v>
      </c>
      <c r="GU187" s="1">
        <f t="shared" si="204"/>
        <v>5569.2</v>
      </c>
      <c r="GV187" s="1">
        <f t="shared" si="204"/>
        <v>6747.3000000000038</v>
      </c>
      <c r="GW187" s="1">
        <f t="shared" si="204"/>
        <v>0</v>
      </c>
      <c r="GX187" s="1">
        <f t="shared" si="204"/>
        <v>1178.1000000000033</v>
      </c>
      <c r="GY187" s="1">
        <f t="shared" si="204"/>
        <v>1178.1000000000033</v>
      </c>
      <c r="GZ187" s="1">
        <f t="shared" si="204"/>
        <v>4712.4000000000042</v>
      </c>
      <c r="HA187" s="1">
        <f t="shared" si="204"/>
        <v>0</v>
      </c>
      <c r="HB187" s="1">
        <f t="shared" si="204"/>
        <v>1820.7000000000039</v>
      </c>
      <c r="HC187" s="1">
        <f t="shared" si="204"/>
        <v>0</v>
      </c>
      <c r="HD187" s="1">
        <f t="shared" si="204"/>
        <v>11138.4</v>
      </c>
      <c r="HE187" s="1">
        <f t="shared" si="204"/>
        <v>1606.5000000000039</v>
      </c>
      <c r="HF187" s="1">
        <f t="shared" si="204"/>
        <v>18742.500000000004</v>
      </c>
      <c r="HG187" s="1">
        <f t="shared" si="204"/>
        <v>0</v>
      </c>
      <c r="HH187" s="1">
        <f t="shared" si="204"/>
        <v>11245.500000000004</v>
      </c>
      <c r="HI187" s="1">
        <f t="shared" si="204"/>
        <v>7282.800000000002</v>
      </c>
      <c r="HJ187" s="1">
        <f t="shared" si="204"/>
        <v>0</v>
      </c>
      <c r="HK187" s="1">
        <f t="shared" si="204"/>
        <v>0</v>
      </c>
      <c r="HL187" s="1">
        <f t="shared" si="204"/>
        <v>8996.4000000000033</v>
      </c>
      <c r="HM187" s="1">
        <f t="shared" si="204"/>
        <v>7604.0999999999995</v>
      </c>
      <c r="HN187" s="1">
        <f t="shared" si="204"/>
        <v>10067.400000000005</v>
      </c>
      <c r="HO187" s="1">
        <f t="shared" si="204"/>
        <v>13601.7</v>
      </c>
      <c r="HP187" s="1">
        <f t="shared" si="204"/>
        <v>14672.7</v>
      </c>
      <c r="HQ187" s="1">
        <f t="shared" si="204"/>
        <v>7497.0000000000018</v>
      </c>
      <c r="HR187" s="1">
        <f t="shared" si="204"/>
        <v>0</v>
      </c>
      <c r="HS187" s="1">
        <f t="shared" si="204"/>
        <v>0</v>
      </c>
      <c r="HT187" s="1">
        <f t="shared" si="204"/>
        <v>0</v>
      </c>
      <c r="HU187" s="1">
        <f t="shared" si="204"/>
        <v>18742.500000000004</v>
      </c>
      <c r="HV187" s="1">
        <f t="shared" si="204"/>
        <v>0</v>
      </c>
      <c r="HW187" s="1">
        <f t="shared" si="204"/>
        <v>0</v>
      </c>
      <c r="HX187" s="1">
        <f t="shared" si="204"/>
        <v>856.80000000000075</v>
      </c>
      <c r="HY187" s="1">
        <f t="shared" si="204"/>
        <v>749.700000000003</v>
      </c>
      <c r="HZ187" s="1">
        <f t="shared" si="204"/>
        <v>0</v>
      </c>
      <c r="IA187" s="1">
        <f t="shared" si="204"/>
        <v>7068.6000000000013</v>
      </c>
      <c r="IB187" s="1">
        <f t="shared" si="204"/>
        <v>0</v>
      </c>
      <c r="IC187" s="1">
        <f t="shared" si="204"/>
        <v>428.40000000000038</v>
      </c>
      <c r="ID187" s="1">
        <f t="shared" si="204"/>
        <v>14672.7</v>
      </c>
      <c r="IE187" s="1">
        <f t="shared" si="204"/>
        <v>0</v>
      </c>
      <c r="IF187" s="1">
        <f t="shared" si="204"/>
        <v>4069.8000000000038</v>
      </c>
      <c r="IG187" s="1">
        <f t="shared" si="204"/>
        <v>18742.500000000004</v>
      </c>
      <c r="IH187" s="1">
        <f t="shared" si="204"/>
        <v>0</v>
      </c>
      <c r="II187" s="1">
        <f t="shared" si="204"/>
        <v>3962.7000000000012</v>
      </c>
      <c r="IJ187" s="1">
        <f t="shared" si="204"/>
        <v>856.80000000000075</v>
      </c>
      <c r="IK187" s="1">
        <f t="shared" si="204"/>
        <v>2142.0000000000018</v>
      </c>
      <c r="IL187" s="1">
        <f t="shared" si="204"/>
        <v>3748.5000000000009</v>
      </c>
      <c r="IM187" s="1">
        <f t="shared" si="204"/>
        <v>0</v>
      </c>
      <c r="IN187" s="1">
        <f t="shared" si="204"/>
        <v>8782.2000000000025</v>
      </c>
      <c r="IO187" s="1">
        <f t="shared" si="204"/>
        <v>14030.1</v>
      </c>
      <c r="IP187" s="1">
        <f t="shared" si="204"/>
        <v>10174.500000000002</v>
      </c>
      <c r="IQ187" s="1">
        <f t="shared" si="204"/>
        <v>18742.500000000004</v>
      </c>
      <c r="IR187" s="1">
        <f t="shared" si="204"/>
        <v>0</v>
      </c>
      <c r="IS187" s="1">
        <f t="shared" si="204"/>
        <v>9746.1000000000022</v>
      </c>
      <c r="IT187" s="1">
        <f t="shared" si="204"/>
        <v>9746.1000000000022</v>
      </c>
      <c r="IU187" s="1">
        <f t="shared" si="204"/>
        <v>0</v>
      </c>
      <c r="IV187" s="1">
        <f t="shared" si="204"/>
        <v>0</v>
      </c>
      <c r="IW187" s="1">
        <f t="shared" si="204"/>
        <v>2570.4000000000024</v>
      </c>
      <c r="IX187" s="1">
        <f t="shared" ref="IX187:LI187" si="205">+IF(IX185=0,"",$Q$67*$Q$68*MAX(0,$Q$63-MAX(IX171,$Q$64)))</f>
        <v>0</v>
      </c>
      <c r="IY187" s="1">
        <f t="shared" si="205"/>
        <v>1178.1000000000033</v>
      </c>
      <c r="IZ187" s="1">
        <f t="shared" si="205"/>
        <v>4391.1000000000013</v>
      </c>
      <c r="JA187" s="1">
        <f t="shared" si="205"/>
        <v>17028.900000000001</v>
      </c>
      <c r="JB187" s="1">
        <f t="shared" si="205"/>
        <v>10067.400000000005</v>
      </c>
      <c r="JC187" s="1">
        <f t="shared" si="205"/>
        <v>0</v>
      </c>
      <c r="JD187" s="1">
        <f t="shared" si="205"/>
        <v>0</v>
      </c>
      <c r="JE187" s="1">
        <f t="shared" si="205"/>
        <v>5890.5000000000027</v>
      </c>
      <c r="JF187" s="1">
        <f t="shared" si="205"/>
        <v>0</v>
      </c>
      <c r="JG187" s="1">
        <f t="shared" si="205"/>
        <v>2463.2999999999997</v>
      </c>
      <c r="JH187" s="1">
        <f t="shared" si="205"/>
        <v>0</v>
      </c>
      <c r="JI187" s="1">
        <f t="shared" si="205"/>
        <v>2249.0999999999995</v>
      </c>
      <c r="JJ187" s="1">
        <f t="shared" si="205"/>
        <v>0</v>
      </c>
      <c r="JK187" s="1">
        <f t="shared" si="205"/>
        <v>12637.800000000001</v>
      </c>
      <c r="JL187" s="1">
        <f t="shared" si="205"/>
        <v>9746.1000000000022</v>
      </c>
      <c r="JM187" s="1">
        <f t="shared" si="205"/>
        <v>0</v>
      </c>
      <c r="JN187" s="1">
        <f t="shared" si="205"/>
        <v>8139.6000000000022</v>
      </c>
      <c r="JO187" s="1">
        <f t="shared" si="205"/>
        <v>0</v>
      </c>
      <c r="JP187" s="1">
        <f t="shared" si="205"/>
        <v>3534.3000000000006</v>
      </c>
      <c r="JQ187" s="1">
        <f t="shared" si="205"/>
        <v>2784.6000000000026</v>
      </c>
      <c r="JR187" s="1">
        <f t="shared" si="205"/>
        <v>18742.500000000004</v>
      </c>
      <c r="JS187" s="1">
        <f t="shared" si="205"/>
        <v>0</v>
      </c>
      <c r="JT187" s="1">
        <f t="shared" si="205"/>
        <v>10281.6</v>
      </c>
      <c r="JU187" s="1">
        <f t="shared" si="205"/>
        <v>0</v>
      </c>
      <c r="JV187" s="1">
        <f t="shared" si="205"/>
        <v>12959.1</v>
      </c>
      <c r="JW187" s="1">
        <f t="shared" si="205"/>
        <v>0</v>
      </c>
      <c r="JX187" s="1">
        <f t="shared" si="205"/>
        <v>9853.2000000000044</v>
      </c>
      <c r="JY187" s="1">
        <f t="shared" si="205"/>
        <v>17885.700000000004</v>
      </c>
      <c r="JZ187" s="1">
        <f t="shared" si="205"/>
        <v>0</v>
      </c>
      <c r="KA187" s="1">
        <f t="shared" si="205"/>
        <v>17564.400000000001</v>
      </c>
      <c r="KB187" s="1">
        <f t="shared" si="205"/>
        <v>18742.500000000004</v>
      </c>
      <c r="KC187" s="1">
        <f t="shared" si="205"/>
        <v>0</v>
      </c>
      <c r="KD187" s="1">
        <f t="shared" si="205"/>
        <v>18742.500000000004</v>
      </c>
      <c r="KE187" s="1">
        <f t="shared" si="205"/>
        <v>0</v>
      </c>
      <c r="KF187" s="1">
        <f t="shared" si="205"/>
        <v>1499.4000000000012</v>
      </c>
      <c r="KG187" s="1">
        <f t="shared" si="205"/>
        <v>0</v>
      </c>
      <c r="KH187" s="1">
        <f t="shared" si="205"/>
        <v>14994.000000000004</v>
      </c>
      <c r="KI187" s="1">
        <f t="shared" si="205"/>
        <v>5783.4000000000005</v>
      </c>
      <c r="KJ187" s="1">
        <f t="shared" si="205"/>
        <v>2142.0000000000018</v>
      </c>
      <c r="KK187" s="1">
        <f t="shared" si="205"/>
        <v>2356.2000000000021</v>
      </c>
      <c r="KL187" s="1">
        <f t="shared" si="205"/>
        <v>0</v>
      </c>
      <c r="KM187" s="1">
        <f t="shared" si="205"/>
        <v>2142.0000000000018</v>
      </c>
      <c r="KN187" s="1">
        <f t="shared" si="205"/>
        <v>18742.500000000004</v>
      </c>
      <c r="KO187" s="1">
        <f t="shared" si="205"/>
        <v>5140.8</v>
      </c>
      <c r="KP187" s="1">
        <f t="shared" si="205"/>
        <v>13494.600000000002</v>
      </c>
      <c r="KQ187" s="1">
        <f t="shared" si="205"/>
        <v>0</v>
      </c>
      <c r="KR187" s="1">
        <f t="shared" si="205"/>
        <v>10067.400000000005</v>
      </c>
      <c r="KS187" s="1">
        <f t="shared" si="205"/>
        <v>0</v>
      </c>
      <c r="KT187" s="1">
        <f t="shared" si="205"/>
        <v>18742.500000000004</v>
      </c>
      <c r="KU187" s="1">
        <f t="shared" si="205"/>
        <v>0</v>
      </c>
      <c r="KV187" s="1">
        <f t="shared" si="205"/>
        <v>12959.1</v>
      </c>
      <c r="KW187" s="1">
        <f t="shared" si="205"/>
        <v>0</v>
      </c>
      <c r="KX187" s="1">
        <f t="shared" si="205"/>
        <v>11245.500000000004</v>
      </c>
      <c r="KY187" s="1">
        <f t="shared" si="205"/>
        <v>5355</v>
      </c>
      <c r="KZ187" s="1">
        <f t="shared" si="205"/>
        <v>2249.0999999999995</v>
      </c>
      <c r="LA187" s="1">
        <f t="shared" si="205"/>
        <v>0</v>
      </c>
      <c r="LB187" s="1">
        <f t="shared" si="205"/>
        <v>0</v>
      </c>
      <c r="LC187" s="1">
        <f t="shared" si="205"/>
        <v>0</v>
      </c>
      <c r="LD187" s="1">
        <f t="shared" si="205"/>
        <v>0</v>
      </c>
      <c r="LE187" s="1">
        <f t="shared" si="205"/>
        <v>0</v>
      </c>
      <c r="LF187" s="1">
        <f t="shared" si="205"/>
        <v>18742.500000000004</v>
      </c>
      <c r="LG187" s="1">
        <f t="shared" si="205"/>
        <v>15315.300000000001</v>
      </c>
      <c r="LH187" s="1">
        <f t="shared" si="205"/>
        <v>0</v>
      </c>
      <c r="LI187" s="1">
        <f t="shared" si="205"/>
        <v>0</v>
      </c>
      <c r="LJ187" s="1">
        <f t="shared" ref="LJ187:NU187" si="206">+IF(LJ185=0,"",$Q$67*$Q$68*MAX(0,$Q$63-MAX(LJ171,$Q$64)))</f>
        <v>535.50000000000284</v>
      </c>
      <c r="LK187" s="1">
        <f t="shared" si="206"/>
        <v>2891.7000000000003</v>
      </c>
      <c r="LL187" s="1">
        <f t="shared" si="206"/>
        <v>14672.7</v>
      </c>
      <c r="LM187" s="1">
        <f t="shared" si="206"/>
        <v>856.80000000000075</v>
      </c>
      <c r="LN187" s="1">
        <f t="shared" si="206"/>
        <v>0</v>
      </c>
      <c r="LO187" s="1">
        <f t="shared" si="206"/>
        <v>14458.500000000002</v>
      </c>
      <c r="LP187" s="1">
        <f t="shared" si="206"/>
        <v>5140.8</v>
      </c>
      <c r="LQ187" s="1">
        <f t="shared" si="206"/>
        <v>9424.8000000000029</v>
      </c>
      <c r="LR187" s="1">
        <f t="shared" si="206"/>
        <v>7282.800000000002</v>
      </c>
      <c r="LS187" s="1">
        <f t="shared" si="206"/>
        <v>0</v>
      </c>
      <c r="LT187" s="1">
        <f t="shared" si="206"/>
        <v>0</v>
      </c>
      <c r="LU187" s="1">
        <f t="shared" si="206"/>
        <v>12959.1</v>
      </c>
      <c r="LV187" s="1">
        <f t="shared" si="206"/>
        <v>18742.500000000004</v>
      </c>
      <c r="LW187" s="1">
        <f t="shared" si="206"/>
        <v>0</v>
      </c>
      <c r="LX187" s="1">
        <f t="shared" si="206"/>
        <v>3641.4000000000033</v>
      </c>
      <c r="LY187" s="1">
        <f t="shared" si="206"/>
        <v>0</v>
      </c>
      <c r="LZ187" s="1">
        <f t="shared" si="206"/>
        <v>0</v>
      </c>
      <c r="MA187" s="1">
        <f t="shared" si="206"/>
        <v>4391.1000000000013</v>
      </c>
      <c r="MB187" s="1">
        <f t="shared" si="206"/>
        <v>17028.900000000001</v>
      </c>
      <c r="MC187" s="1">
        <f t="shared" si="206"/>
        <v>2998.8000000000025</v>
      </c>
      <c r="MD187" s="1">
        <f t="shared" si="206"/>
        <v>0</v>
      </c>
      <c r="ME187" s="1">
        <f t="shared" si="206"/>
        <v>5247.9000000000024</v>
      </c>
      <c r="MF187" s="1">
        <f t="shared" si="206"/>
        <v>12423.600000000002</v>
      </c>
      <c r="MG187" s="1">
        <f t="shared" si="206"/>
        <v>2784.6000000000026</v>
      </c>
      <c r="MH187" s="1">
        <f t="shared" si="206"/>
        <v>0</v>
      </c>
      <c r="MI187" s="1">
        <f t="shared" si="206"/>
        <v>0</v>
      </c>
      <c r="MJ187" s="1">
        <f t="shared" si="206"/>
        <v>17564.400000000001</v>
      </c>
      <c r="MK187" s="1">
        <f t="shared" si="206"/>
        <v>18742.500000000004</v>
      </c>
      <c r="ML187" s="1">
        <f t="shared" si="206"/>
        <v>0</v>
      </c>
      <c r="MM187" s="1">
        <f t="shared" si="206"/>
        <v>0</v>
      </c>
      <c r="MN187" s="1">
        <f t="shared" si="206"/>
        <v>214.20000000000019</v>
      </c>
      <c r="MO187" s="1">
        <f t="shared" si="206"/>
        <v>0</v>
      </c>
      <c r="MP187" s="1">
        <f t="shared" si="206"/>
        <v>9853.2000000000044</v>
      </c>
      <c r="MQ187" s="1">
        <f t="shared" si="206"/>
        <v>2463.2999999999997</v>
      </c>
      <c r="MR187" s="1">
        <f t="shared" si="206"/>
        <v>10924.2</v>
      </c>
      <c r="MS187" s="1">
        <f t="shared" si="206"/>
        <v>1071.0000000000009</v>
      </c>
      <c r="MT187" s="1">
        <f t="shared" si="206"/>
        <v>0</v>
      </c>
      <c r="MU187" s="1">
        <f t="shared" si="206"/>
        <v>4498.2000000000044</v>
      </c>
      <c r="MV187" s="1">
        <f t="shared" si="206"/>
        <v>10388.700000000003</v>
      </c>
      <c r="MW187" s="1">
        <f t="shared" si="206"/>
        <v>2998.8000000000025</v>
      </c>
      <c r="MX187" s="1">
        <f t="shared" si="206"/>
        <v>16386.300000000003</v>
      </c>
      <c r="MY187" s="1">
        <f t="shared" si="206"/>
        <v>3105.9000000000005</v>
      </c>
      <c r="MZ187" s="1">
        <f t="shared" si="206"/>
        <v>0</v>
      </c>
      <c r="NA187" s="1">
        <f t="shared" si="206"/>
        <v>0</v>
      </c>
      <c r="NB187" s="1">
        <f t="shared" si="206"/>
        <v>0</v>
      </c>
      <c r="NC187" s="1">
        <f t="shared" si="206"/>
        <v>3427.200000000003</v>
      </c>
      <c r="ND187" s="1">
        <f t="shared" si="206"/>
        <v>0</v>
      </c>
      <c r="NE187" s="1">
        <f t="shared" si="206"/>
        <v>0</v>
      </c>
      <c r="NF187" s="1">
        <f t="shared" si="206"/>
        <v>0</v>
      </c>
      <c r="NG187" s="1">
        <f t="shared" si="206"/>
        <v>0</v>
      </c>
      <c r="NH187" s="1">
        <f t="shared" si="206"/>
        <v>0</v>
      </c>
      <c r="NI187" s="1">
        <f t="shared" si="206"/>
        <v>16707.600000000002</v>
      </c>
      <c r="NJ187" s="1">
        <f t="shared" si="206"/>
        <v>2677.5</v>
      </c>
      <c r="NK187" s="1">
        <f t="shared" si="206"/>
        <v>18742.500000000004</v>
      </c>
      <c r="NL187" s="1">
        <f t="shared" si="206"/>
        <v>0</v>
      </c>
      <c r="NM187" s="1">
        <f t="shared" si="206"/>
        <v>14565.600000000004</v>
      </c>
      <c r="NN187" s="1">
        <f t="shared" si="206"/>
        <v>4176.9000000000015</v>
      </c>
      <c r="NO187" s="1">
        <f t="shared" si="206"/>
        <v>3855.6000000000035</v>
      </c>
      <c r="NP187" s="1">
        <f t="shared" si="206"/>
        <v>0</v>
      </c>
      <c r="NQ187" s="1">
        <f t="shared" si="206"/>
        <v>18742.500000000004</v>
      </c>
      <c r="NR187" s="1">
        <f t="shared" si="206"/>
        <v>4069.8000000000038</v>
      </c>
      <c r="NS187" s="1">
        <f t="shared" si="206"/>
        <v>0</v>
      </c>
      <c r="NT187" s="1">
        <f t="shared" si="206"/>
        <v>11995.2</v>
      </c>
      <c r="NU187" s="1">
        <f t="shared" si="206"/>
        <v>1713.6000000000015</v>
      </c>
      <c r="NV187" s="1">
        <f t="shared" ref="NV187:QG187" si="207">+IF(NV185=0,"",$Q$67*$Q$68*MAX(0,$Q$63-MAX(NV171,$Q$64)))</f>
        <v>0</v>
      </c>
      <c r="NW187" s="1">
        <f t="shared" si="207"/>
        <v>2891.7000000000003</v>
      </c>
      <c r="NX187" s="1">
        <f t="shared" si="207"/>
        <v>0</v>
      </c>
      <c r="NY187" s="1">
        <f t="shared" si="207"/>
        <v>0</v>
      </c>
      <c r="NZ187" s="1">
        <f t="shared" si="207"/>
        <v>8889.3000000000011</v>
      </c>
      <c r="OA187" s="1">
        <f t="shared" si="207"/>
        <v>0</v>
      </c>
      <c r="OB187" s="1">
        <f t="shared" si="207"/>
        <v>321.30000000000268</v>
      </c>
      <c r="OC187" s="1">
        <f t="shared" si="207"/>
        <v>1820.7000000000039</v>
      </c>
      <c r="OD187" s="1">
        <f t="shared" si="207"/>
        <v>11673.900000000003</v>
      </c>
      <c r="OE187" s="1">
        <f t="shared" si="207"/>
        <v>0</v>
      </c>
      <c r="OF187" s="1">
        <f t="shared" si="207"/>
        <v>18207.000000000004</v>
      </c>
      <c r="OG187" s="1">
        <f t="shared" si="207"/>
        <v>18742.500000000004</v>
      </c>
      <c r="OH187" s="1">
        <f t="shared" si="207"/>
        <v>14244.300000000001</v>
      </c>
      <c r="OI187" s="1">
        <f t="shared" si="207"/>
        <v>8782.2000000000025</v>
      </c>
      <c r="OJ187" s="1">
        <f t="shared" si="207"/>
        <v>18742.500000000004</v>
      </c>
      <c r="OK187" s="1">
        <f t="shared" si="207"/>
        <v>5355</v>
      </c>
      <c r="OL187" s="1">
        <f t="shared" si="207"/>
        <v>1499.4000000000012</v>
      </c>
      <c r="OM187" s="1">
        <f t="shared" si="207"/>
        <v>11673.900000000003</v>
      </c>
      <c r="ON187" s="1">
        <f t="shared" si="207"/>
        <v>18742.500000000004</v>
      </c>
      <c r="OO187" s="1">
        <f t="shared" si="207"/>
        <v>0</v>
      </c>
      <c r="OP187" s="1">
        <f t="shared" si="207"/>
        <v>0</v>
      </c>
      <c r="OQ187" s="1">
        <f t="shared" si="207"/>
        <v>0</v>
      </c>
      <c r="OR187" s="1">
        <f t="shared" si="207"/>
        <v>6211.8000000000011</v>
      </c>
      <c r="OS187" s="1">
        <f t="shared" si="207"/>
        <v>0</v>
      </c>
      <c r="OT187" s="1">
        <f t="shared" si="207"/>
        <v>18742.500000000004</v>
      </c>
      <c r="OU187" s="1">
        <f t="shared" si="207"/>
        <v>1499.4000000000012</v>
      </c>
      <c r="OV187" s="1">
        <f t="shared" si="207"/>
        <v>18742.500000000004</v>
      </c>
      <c r="OW187" s="1">
        <f t="shared" si="207"/>
        <v>0</v>
      </c>
      <c r="OX187" s="1">
        <f t="shared" si="207"/>
        <v>13173.3</v>
      </c>
      <c r="OY187" s="1">
        <f t="shared" si="207"/>
        <v>0</v>
      </c>
      <c r="OZ187" s="1">
        <f t="shared" si="207"/>
        <v>5355</v>
      </c>
      <c r="PA187" s="1">
        <f t="shared" si="207"/>
        <v>0</v>
      </c>
      <c r="PB187" s="1">
        <f t="shared" si="207"/>
        <v>3962.7000000000012</v>
      </c>
      <c r="PC187" s="1">
        <f t="shared" si="207"/>
        <v>0</v>
      </c>
      <c r="PD187" s="1">
        <f t="shared" si="207"/>
        <v>535.50000000000284</v>
      </c>
      <c r="PE187" s="1">
        <f t="shared" si="207"/>
        <v>10710</v>
      </c>
      <c r="PF187" s="1">
        <f t="shared" si="207"/>
        <v>2142.0000000000018</v>
      </c>
      <c r="PG187" s="1">
        <f t="shared" si="207"/>
        <v>0</v>
      </c>
      <c r="PH187" s="1">
        <f t="shared" si="207"/>
        <v>0</v>
      </c>
      <c r="PI187" s="1">
        <f t="shared" si="207"/>
        <v>8246.7000000000007</v>
      </c>
      <c r="PJ187" s="1">
        <f t="shared" si="207"/>
        <v>2891.7000000000003</v>
      </c>
      <c r="PK187" s="1">
        <f t="shared" si="207"/>
        <v>0</v>
      </c>
      <c r="PL187" s="1">
        <f t="shared" si="207"/>
        <v>18742.500000000004</v>
      </c>
      <c r="PM187" s="1">
        <f t="shared" si="207"/>
        <v>13066.200000000003</v>
      </c>
      <c r="PN187" s="1">
        <f t="shared" si="207"/>
        <v>9746.1000000000022</v>
      </c>
      <c r="PO187" s="1">
        <f t="shared" si="207"/>
        <v>0</v>
      </c>
      <c r="PP187" s="1">
        <f t="shared" si="207"/>
        <v>0</v>
      </c>
      <c r="PQ187" s="1">
        <f t="shared" si="207"/>
        <v>0</v>
      </c>
      <c r="PR187" s="1">
        <f t="shared" si="207"/>
        <v>13387.5</v>
      </c>
      <c r="PS187" s="1">
        <f t="shared" si="207"/>
        <v>18742.500000000004</v>
      </c>
      <c r="PT187" s="1">
        <f t="shared" si="207"/>
        <v>0</v>
      </c>
      <c r="PU187" s="1">
        <f t="shared" si="207"/>
        <v>7604.0999999999995</v>
      </c>
      <c r="PV187" s="1">
        <f t="shared" si="207"/>
        <v>6426.0000000000009</v>
      </c>
      <c r="PW187" s="1">
        <f t="shared" si="207"/>
        <v>12852.000000000002</v>
      </c>
      <c r="PX187" s="1">
        <f t="shared" si="207"/>
        <v>7175.7000000000044</v>
      </c>
      <c r="PY187" s="1">
        <f t="shared" si="207"/>
        <v>0</v>
      </c>
      <c r="PZ187" s="1">
        <f t="shared" si="207"/>
        <v>5462.1000000000022</v>
      </c>
      <c r="QA187" s="1">
        <f t="shared" si="207"/>
        <v>7175.7000000000044</v>
      </c>
      <c r="QB187" s="1">
        <f t="shared" si="207"/>
        <v>3427.200000000003</v>
      </c>
      <c r="QC187" s="1">
        <f t="shared" si="207"/>
        <v>0</v>
      </c>
      <c r="QD187" s="1">
        <f t="shared" si="207"/>
        <v>10388.700000000003</v>
      </c>
      <c r="QE187" s="1">
        <f t="shared" si="207"/>
        <v>0</v>
      </c>
      <c r="QF187" s="1">
        <f t="shared" si="207"/>
        <v>1606.5000000000039</v>
      </c>
      <c r="QG187" s="1">
        <f t="shared" si="207"/>
        <v>15315.300000000001</v>
      </c>
      <c r="QH187" s="1">
        <f t="shared" ref="QH187:SG187" si="208">+IF(QH185=0,"",$Q$67*$Q$68*MAX(0,$Q$63-MAX(QH171,$Q$64)))</f>
        <v>4926.5999999999995</v>
      </c>
      <c r="QI187" s="1">
        <f t="shared" si="208"/>
        <v>0</v>
      </c>
      <c r="QJ187" s="1">
        <f t="shared" si="208"/>
        <v>0</v>
      </c>
      <c r="QK187" s="1">
        <f t="shared" si="208"/>
        <v>0</v>
      </c>
      <c r="QL187" s="1">
        <f t="shared" si="208"/>
        <v>6104.7000000000035</v>
      </c>
      <c r="QM187" s="1">
        <f t="shared" si="208"/>
        <v>13815.9</v>
      </c>
      <c r="QN187" s="1">
        <f t="shared" si="208"/>
        <v>5783.4000000000005</v>
      </c>
      <c r="QO187" s="1">
        <f t="shared" si="208"/>
        <v>10602.900000000001</v>
      </c>
      <c r="QP187" s="1">
        <f t="shared" si="208"/>
        <v>0</v>
      </c>
      <c r="QQ187" s="1">
        <f t="shared" si="208"/>
        <v>0</v>
      </c>
      <c r="QR187" s="1">
        <f t="shared" si="208"/>
        <v>7175.7000000000044</v>
      </c>
      <c r="QS187" s="1">
        <f t="shared" si="208"/>
        <v>18742.500000000004</v>
      </c>
      <c r="QT187" s="1">
        <f t="shared" si="208"/>
        <v>0</v>
      </c>
      <c r="QU187" s="1">
        <f t="shared" si="208"/>
        <v>16279.2</v>
      </c>
      <c r="QV187" s="1">
        <f t="shared" si="208"/>
        <v>2570.4000000000024</v>
      </c>
      <c r="QW187" s="1">
        <f t="shared" si="208"/>
        <v>0</v>
      </c>
      <c r="QX187" s="1">
        <f t="shared" si="208"/>
        <v>0</v>
      </c>
      <c r="QY187" s="1">
        <f t="shared" si="208"/>
        <v>5247.9000000000024</v>
      </c>
      <c r="QZ187" s="1">
        <f t="shared" si="208"/>
        <v>0</v>
      </c>
      <c r="RA187" s="1">
        <f t="shared" si="208"/>
        <v>0</v>
      </c>
      <c r="RB187" s="1">
        <f t="shared" si="208"/>
        <v>8032.5</v>
      </c>
      <c r="RC187" s="1">
        <f t="shared" si="208"/>
        <v>0</v>
      </c>
      <c r="RD187" s="1">
        <f t="shared" si="208"/>
        <v>0</v>
      </c>
      <c r="RE187" s="1">
        <f t="shared" si="208"/>
        <v>1606.5000000000039</v>
      </c>
      <c r="RF187" s="1">
        <f t="shared" si="208"/>
        <v>12852.000000000002</v>
      </c>
      <c r="RG187" s="1">
        <f t="shared" si="208"/>
        <v>0</v>
      </c>
      <c r="RH187" s="1">
        <f t="shared" si="208"/>
        <v>0</v>
      </c>
      <c r="RI187" s="1">
        <f t="shared" si="208"/>
        <v>0</v>
      </c>
      <c r="RJ187" s="1">
        <f t="shared" si="208"/>
        <v>5247.9000000000024</v>
      </c>
      <c r="RK187" s="1">
        <f t="shared" si="208"/>
        <v>1499.4000000000012</v>
      </c>
      <c r="RL187" s="1">
        <f t="shared" si="208"/>
        <v>0</v>
      </c>
      <c r="RM187" s="1">
        <f t="shared" si="208"/>
        <v>7389.9000000000042</v>
      </c>
      <c r="RN187" s="1">
        <f t="shared" si="208"/>
        <v>4498.2000000000044</v>
      </c>
      <c r="RO187" s="1">
        <f t="shared" si="208"/>
        <v>2463.2999999999997</v>
      </c>
      <c r="RP187" s="1">
        <f t="shared" si="208"/>
        <v>0</v>
      </c>
      <c r="RQ187" s="1">
        <f t="shared" si="208"/>
        <v>18742.500000000004</v>
      </c>
      <c r="RR187" s="1">
        <f t="shared" si="208"/>
        <v>18742.500000000004</v>
      </c>
      <c r="RS187" s="1">
        <f t="shared" si="208"/>
        <v>0</v>
      </c>
      <c r="RT187" s="1">
        <f t="shared" si="208"/>
        <v>9639.0000000000036</v>
      </c>
      <c r="RU187" s="1">
        <f t="shared" si="208"/>
        <v>8889.3000000000011</v>
      </c>
      <c r="RV187" s="1">
        <f t="shared" si="208"/>
        <v>0</v>
      </c>
      <c r="RW187" s="1">
        <f t="shared" si="208"/>
        <v>0</v>
      </c>
      <c r="RX187" s="1">
        <f t="shared" si="208"/>
        <v>0</v>
      </c>
      <c r="RY187" s="1">
        <f t="shared" si="208"/>
        <v>0</v>
      </c>
      <c r="RZ187" s="1">
        <f t="shared" si="208"/>
        <v>7925.4000000000024</v>
      </c>
      <c r="SA187" s="1">
        <f t="shared" si="208"/>
        <v>3213.0000000000027</v>
      </c>
      <c r="SB187" s="1">
        <f t="shared" si="208"/>
        <v>1713.6000000000015</v>
      </c>
      <c r="SC187" s="1">
        <f t="shared" si="208"/>
        <v>0</v>
      </c>
      <c r="SD187" s="1">
        <f t="shared" si="208"/>
        <v>2463.2999999999997</v>
      </c>
      <c r="SE187" s="1">
        <f t="shared" si="208"/>
        <v>13387.5</v>
      </c>
      <c r="SF187" s="1">
        <f t="shared" si="208"/>
        <v>6640.2000000000007</v>
      </c>
      <c r="SG187" s="1">
        <f t="shared" si="208"/>
        <v>1713.6000000000015</v>
      </c>
      <c r="SH187" s="25"/>
    </row>
    <row r="188" spans="1:502" s="1" customFormat="1">
      <c r="A188" s="1" t="s">
        <v>375</v>
      </c>
      <c r="B188" s="1">
        <f t="shared" ref="B188:BM188" si="209">+IF(B185=0,"",IF($Q$67&lt;10,0,ROUND($Q$67*MIN(0.1*B194*B195,MAX(0,(0.86*B194*B195-B172*MAX(B171,$Q$64)))),2)))</f>
        <v>6803.26</v>
      </c>
      <c r="C188" s="1">
        <f t="shared" si="209"/>
        <v>7407.04</v>
      </c>
      <c r="D188" s="1">
        <f t="shared" si="209"/>
        <v>7146.7</v>
      </c>
      <c r="E188" s="1">
        <f t="shared" si="209"/>
        <v>6654.56</v>
      </c>
      <c r="F188" s="1">
        <f t="shared" si="209"/>
        <v>6776.46</v>
      </c>
      <c r="G188" s="1">
        <f t="shared" si="209"/>
        <v>7027.47</v>
      </c>
      <c r="H188" s="1">
        <f t="shared" si="209"/>
        <v>6982.92</v>
      </c>
      <c r="I188" s="1">
        <f t="shared" si="209"/>
        <v>0</v>
      </c>
      <c r="J188" s="1">
        <f t="shared" si="209"/>
        <v>5811.89</v>
      </c>
      <c r="K188" s="1">
        <f t="shared" si="209"/>
        <v>859.81</v>
      </c>
      <c r="L188" s="1">
        <f t="shared" si="209"/>
        <v>4861.99</v>
      </c>
      <c r="M188" s="1">
        <f t="shared" si="209"/>
        <v>0</v>
      </c>
      <c r="N188" s="1">
        <f t="shared" si="209"/>
        <v>2920.16</v>
      </c>
      <c r="O188" s="1">
        <f t="shared" si="209"/>
        <v>0</v>
      </c>
      <c r="P188" s="1">
        <f t="shared" si="209"/>
        <v>6962.72</v>
      </c>
      <c r="Q188" s="1">
        <f t="shared" si="209"/>
        <v>6896.41</v>
      </c>
      <c r="R188" s="1">
        <f t="shared" si="209"/>
        <v>6852.33</v>
      </c>
      <c r="S188" s="1">
        <f t="shared" si="209"/>
        <v>7256.08</v>
      </c>
      <c r="T188" s="1">
        <f t="shared" si="209"/>
        <v>6590.66</v>
      </c>
      <c r="U188" s="1">
        <f t="shared" si="209"/>
        <v>7542.06</v>
      </c>
      <c r="V188" s="1">
        <f t="shared" si="209"/>
        <v>7264.47</v>
      </c>
      <c r="W188" s="1">
        <f t="shared" si="209"/>
        <v>6872.77</v>
      </c>
      <c r="X188" s="1">
        <f t="shared" si="209"/>
        <v>0</v>
      </c>
      <c r="Y188" s="1">
        <f t="shared" si="209"/>
        <v>6893.21</v>
      </c>
      <c r="Z188" s="1">
        <f t="shared" si="209"/>
        <v>7024.04</v>
      </c>
      <c r="AA188" s="1">
        <f t="shared" si="209"/>
        <v>6862.18</v>
      </c>
      <c r="AB188" s="1">
        <f t="shared" si="209"/>
        <v>5007.5200000000004</v>
      </c>
      <c r="AC188" s="1">
        <f t="shared" si="209"/>
        <v>0</v>
      </c>
      <c r="AD188" s="1">
        <f t="shared" si="209"/>
        <v>0</v>
      </c>
      <c r="AE188" s="1">
        <f t="shared" si="209"/>
        <v>7483.61</v>
      </c>
      <c r="AF188" s="1">
        <f t="shared" si="209"/>
        <v>7752.13</v>
      </c>
      <c r="AG188" s="1">
        <f t="shared" si="209"/>
        <v>6934.1</v>
      </c>
      <c r="AH188" s="1">
        <f t="shared" si="209"/>
        <v>7425.8</v>
      </c>
      <c r="AI188" s="1">
        <f t="shared" si="209"/>
        <v>7208.48</v>
      </c>
      <c r="AJ188" s="1">
        <f t="shared" si="209"/>
        <v>6733.76</v>
      </c>
      <c r="AK188" s="1">
        <f t="shared" si="209"/>
        <v>0</v>
      </c>
      <c r="AL188" s="1">
        <f t="shared" si="209"/>
        <v>4328.92</v>
      </c>
      <c r="AM188" s="1">
        <f t="shared" si="209"/>
        <v>4308.74</v>
      </c>
      <c r="AN188" s="1">
        <f t="shared" si="209"/>
        <v>6897.3</v>
      </c>
      <c r="AO188" s="1">
        <f t="shared" si="209"/>
        <v>7786.2</v>
      </c>
      <c r="AP188" s="1">
        <f t="shared" si="209"/>
        <v>0</v>
      </c>
      <c r="AQ188" s="1">
        <f t="shared" si="209"/>
        <v>3091.93</v>
      </c>
      <c r="AR188" s="1">
        <f t="shared" si="209"/>
        <v>7064.67</v>
      </c>
      <c r="AS188" s="1">
        <f t="shared" si="209"/>
        <v>0</v>
      </c>
      <c r="AT188" s="1">
        <f t="shared" si="209"/>
        <v>0</v>
      </c>
      <c r="AU188" s="1">
        <f t="shared" si="209"/>
        <v>4582.04</v>
      </c>
      <c r="AV188" s="1">
        <f t="shared" si="209"/>
        <v>7868.28</v>
      </c>
      <c r="AW188" s="1">
        <f t="shared" si="209"/>
        <v>7792.99</v>
      </c>
      <c r="AX188" s="1">
        <f t="shared" si="209"/>
        <v>7472.52</v>
      </c>
      <c r="AY188" s="1">
        <f t="shared" si="209"/>
        <v>0</v>
      </c>
      <c r="AZ188" s="1">
        <f t="shared" si="209"/>
        <v>0</v>
      </c>
      <c r="BA188" s="1">
        <f t="shared" si="209"/>
        <v>1316.13</v>
      </c>
      <c r="BB188" s="1">
        <f t="shared" si="209"/>
        <v>7589.62</v>
      </c>
      <c r="BC188" s="1">
        <f t="shared" si="209"/>
        <v>1378.74</v>
      </c>
      <c r="BD188" s="1">
        <f t="shared" si="209"/>
        <v>0</v>
      </c>
      <c r="BE188" s="1">
        <f t="shared" si="209"/>
        <v>6547.53</v>
      </c>
      <c r="BF188" s="1">
        <f t="shared" si="209"/>
        <v>7093.55</v>
      </c>
      <c r="BG188" s="1">
        <f t="shared" si="209"/>
        <v>0</v>
      </c>
      <c r="BH188" s="1">
        <f t="shared" si="209"/>
        <v>0</v>
      </c>
      <c r="BI188" s="1">
        <f t="shared" si="209"/>
        <v>7280.76</v>
      </c>
      <c r="BJ188" s="1">
        <f t="shared" si="209"/>
        <v>0</v>
      </c>
      <c r="BK188" s="1">
        <f t="shared" si="209"/>
        <v>6884.86</v>
      </c>
      <c r="BL188" s="1">
        <f t="shared" si="209"/>
        <v>7769.53</v>
      </c>
      <c r="BM188" s="1">
        <f t="shared" si="209"/>
        <v>0</v>
      </c>
      <c r="BN188" s="1">
        <f t="shared" ref="BN188:DY188" si="210">+IF(BN185=0,"",IF($Q$67&lt;10,0,ROUND($Q$67*MIN(0.1*BN194*BN195,MAX(0,(0.86*BN194*BN195-BN172*MAX(BN171,$Q$64)))),2)))</f>
        <v>0</v>
      </c>
      <c r="BO188" s="1">
        <f t="shared" si="210"/>
        <v>7117.09</v>
      </c>
      <c r="BP188" s="1">
        <f t="shared" si="210"/>
        <v>5533.06</v>
      </c>
      <c r="BQ188" s="1">
        <f t="shared" si="210"/>
        <v>7006.02</v>
      </c>
      <c r="BR188" s="1">
        <f t="shared" si="210"/>
        <v>0</v>
      </c>
      <c r="BS188" s="1">
        <f t="shared" si="210"/>
        <v>7351.78</v>
      </c>
      <c r="BT188" s="1">
        <f t="shared" si="210"/>
        <v>6658.02</v>
      </c>
      <c r="BU188" s="1">
        <f t="shared" si="210"/>
        <v>0</v>
      </c>
      <c r="BV188" s="1">
        <f t="shared" si="210"/>
        <v>7249.57</v>
      </c>
      <c r="BW188" s="1">
        <f t="shared" si="210"/>
        <v>7585.74</v>
      </c>
      <c r="BX188" s="1">
        <f t="shared" si="210"/>
        <v>4210.63</v>
      </c>
      <c r="BY188" s="1">
        <f t="shared" si="210"/>
        <v>0</v>
      </c>
      <c r="BZ188" s="1">
        <f t="shared" si="210"/>
        <v>7111.17</v>
      </c>
      <c r="CA188" s="1">
        <f t="shared" si="210"/>
        <v>7305.77</v>
      </c>
      <c r="CB188" s="1">
        <f t="shared" si="210"/>
        <v>7301.54</v>
      </c>
      <c r="CC188" s="1">
        <f t="shared" si="210"/>
        <v>0</v>
      </c>
      <c r="CD188" s="1">
        <f t="shared" si="210"/>
        <v>0</v>
      </c>
      <c r="CE188" s="1">
        <f t="shared" si="210"/>
        <v>7541.37</v>
      </c>
      <c r="CF188" s="1">
        <f t="shared" si="210"/>
        <v>0</v>
      </c>
      <c r="CG188" s="1">
        <f t="shared" si="210"/>
        <v>2000.22</v>
      </c>
      <c r="CH188" s="1">
        <f t="shared" si="210"/>
        <v>7228.33</v>
      </c>
      <c r="CI188" s="1">
        <f t="shared" si="210"/>
        <v>0</v>
      </c>
      <c r="CJ188" s="1">
        <f t="shared" si="210"/>
        <v>7352.5</v>
      </c>
      <c r="CK188" s="1">
        <f t="shared" si="210"/>
        <v>6994.23</v>
      </c>
      <c r="CL188" s="1">
        <f t="shared" si="210"/>
        <v>6809.49</v>
      </c>
      <c r="CM188" s="1">
        <f t="shared" si="210"/>
        <v>0</v>
      </c>
      <c r="CN188" s="1">
        <f t="shared" si="210"/>
        <v>3325.19</v>
      </c>
      <c r="CO188" s="1">
        <f t="shared" si="210"/>
        <v>0</v>
      </c>
      <c r="CP188" s="1">
        <f t="shared" si="210"/>
        <v>0</v>
      </c>
      <c r="CQ188" s="1">
        <f t="shared" si="210"/>
        <v>6716.6</v>
      </c>
      <c r="CR188" s="1">
        <f t="shared" si="210"/>
        <v>6823.71</v>
      </c>
      <c r="CS188" s="1">
        <f t="shared" si="210"/>
        <v>0</v>
      </c>
      <c r="CT188" s="1">
        <f t="shared" si="210"/>
        <v>7174.07</v>
      </c>
      <c r="CU188" s="1">
        <f t="shared" si="210"/>
        <v>7849.55</v>
      </c>
      <c r="CV188" s="1">
        <f t="shared" si="210"/>
        <v>1467.83</v>
      </c>
      <c r="CW188" s="1">
        <f t="shared" si="210"/>
        <v>7451.81</v>
      </c>
      <c r="CX188" s="1">
        <f t="shared" si="210"/>
        <v>0</v>
      </c>
      <c r="CY188" s="1">
        <f t="shared" si="210"/>
        <v>0</v>
      </c>
      <c r="CZ188" s="1">
        <f t="shared" si="210"/>
        <v>2103.4699999999998</v>
      </c>
      <c r="DA188" s="1">
        <f t="shared" si="210"/>
        <v>7073.11</v>
      </c>
      <c r="DB188" s="1">
        <f t="shared" si="210"/>
        <v>7157.09</v>
      </c>
      <c r="DC188" s="1">
        <f t="shared" si="210"/>
        <v>6917.03</v>
      </c>
      <c r="DD188" s="1">
        <f t="shared" si="210"/>
        <v>7699.06</v>
      </c>
      <c r="DE188" s="1">
        <f t="shared" si="210"/>
        <v>7567.33</v>
      </c>
      <c r="DF188" s="1">
        <f t="shared" si="210"/>
        <v>7830.2</v>
      </c>
      <c r="DG188" s="1">
        <f t="shared" si="210"/>
        <v>7414.65</v>
      </c>
      <c r="DH188" s="1">
        <f t="shared" si="210"/>
        <v>0</v>
      </c>
      <c r="DI188" s="1">
        <f t="shared" si="210"/>
        <v>7038.02</v>
      </c>
      <c r="DJ188" s="1">
        <f t="shared" si="210"/>
        <v>0</v>
      </c>
      <c r="DK188" s="1">
        <f t="shared" si="210"/>
        <v>3389.02</v>
      </c>
      <c r="DL188" s="1">
        <f t="shared" si="210"/>
        <v>6688.79</v>
      </c>
      <c r="DM188" s="1">
        <f t="shared" si="210"/>
        <v>7155.76</v>
      </c>
      <c r="DN188" s="1">
        <f t="shared" si="210"/>
        <v>19.32</v>
      </c>
      <c r="DO188" s="1">
        <f t="shared" si="210"/>
        <v>4745.96</v>
      </c>
      <c r="DP188" s="1">
        <f t="shared" si="210"/>
        <v>0</v>
      </c>
      <c r="DQ188" s="1">
        <f t="shared" si="210"/>
        <v>2972.81</v>
      </c>
      <c r="DR188" s="1">
        <f t="shared" si="210"/>
        <v>7673.47</v>
      </c>
      <c r="DS188" s="1">
        <f t="shared" si="210"/>
        <v>7739.85</v>
      </c>
      <c r="DT188" s="1">
        <f t="shared" si="210"/>
        <v>6774.64</v>
      </c>
      <c r="DU188" s="1">
        <f t="shared" si="210"/>
        <v>7292.63</v>
      </c>
      <c r="DV188" s="1">
        <f t="shared" si="210"/>
        <v>6925.34</v>
      </c>
      <c r="DW188" s="1">
        <f t="shared" si="210"/>
        <v>7329.01</v>
      </c>
      <c r="DX188" s="1">
        <f t="shared" si="210"/>
        <v>7458.6</v>
      </c>
      <c r="DY188" s="1">
        <f t="shared" si="210"/>
        <v>0</v>
      </c>
      <c r="DZ188" s="1">
        <f t="shared" ref="DZ188:GK188" si="211">+IF(DZ185=0,"",IF($Q$67&lt;10,0,ROUND($Q$67*MIN(0.1*DZ194*DZ195,MAX(0,(0.86*DZ194*DZ195-DZ172*MAX(DZ171,$Q$64)))),2)))</f>
        <v>6835.97</v>
      </c>
      <c r="EA188" s="1">
        <f t="shared" si="211"/>
        <v>6876.86</v>
      </c>
      <c r="EB188" s="1">
        <f t="shared" si="211"/>
        <v>7703.27</v>
      </c>
      <c r="EC188" s="1">
        <f t="shared" si="211"/>
        <v>0</v>
      </c>
      <c r="ED188" s="1">
        <f t="shared" si="211"/>
        <v>0</v>
      </c>
      <c r="EE188" s="1">
        <f t="shared" si="211"/>
        <v>0</v>
      </c>
      <c r="EF188" s="1">
        <f t="shared" si="211"/>
        <v>7840.33</v>
      </c>
      <c r="EG188" s="1">
        <f t="shared" si="211"/>
        <v>0</v>
      </c>
      <c r="EH188" s="1">
        <f t="shared" si="211"/>
        <v>0</v>
      </c>
      <c r="EI188" s="1">
        <f t="shared" si="211"/>
        <v>6539.53</v>
      </c>
      <c r="EJ188" s="1">
        <f t="shared" si="211"/>
        <v>6635.64</v>
      </c>
      <c r="EK188" s="1">
        <f t="shared" si="211"/>
        <v>7368.03</v>
      </c>
      <c r="EL188" s="1">
        <f t="shared" si="211"/>
        <v>4356.5200000000004</v>
      </c>
      <c r="EM188" s="1">
        <f t="shared" si="211"/>
        <v>6923.93</v>
      </c>
      <c r="EN188" s="1">
        <f t="shared" si="211"/>
        <v>4995.3599999999997</v>
      </c>
      <c r="EO188" s="1">
        <f t="shared" si="211"/>
        <v>7648.37</v>
      </c>
      <c r="EP188" s="1">
        <f t="shared" si="211"/>
        <v>7044.38</v>
      </c>
      <c r="EQ188" s="1">
        <f t="shared" si="211"/>
        <v>0</v>
      </c>
      <c r="ER188" s="1">
        <f t="shared" si="211"/>
        <v>0</v>
      </c>
      <c r="ES188" s="1">
        <f t="shared" si="211"/>
        <v>0</v>
      </c>
      <c r="ET188" s="1">
        <f t="shared" si="211"/>
        <v>6871.26</v>
      </c>
      <c r="EU188" s="1">
        <f t="shared" si="211"/>
        <v>7088.93</v>
      </c>
      <c r="EV188" s="1">
        <f t="shared" si="211"/>
        <v>7080.23</v>
      </c>
      <c r="EW188" s="1">
        <f t="shared" si="211"/>
        <v>502.78</v>
      </c>
      <c r="EX188" s="1">
        <f t="shared" si="211"/>
        <v>6839.76</v>
      </c>
      <c r="EY188" s="1">
        <f t="shared" si="211"/>
        <v>7251.52</v>
      </c>
      <c r="EZ188" s="1">
        <f t="shared" si="211"/>
        <v>6856.19</v>
      </c>
      <c r="FA188" s="1">
        <f t="shared" si="211"/>
        <v>8082.99</v>
      </c>
      <c r="FB188" s="1">
        <f t="shared" si="211"/>
        <v>3002</v>
      </c>
      <c r="FC188" s="1">
        <f t="shared" si="211"/>
        <v>0</v>
      </c>
      <c r="FD188" s="1">
        <f t="shared" si="211"/>
        <v>2077.48</v>
      </c>
      <c r="FE188" s="1">
        <f t="shared" si="211"/>
        <v>0</v>
      </c>
      <c r="FF188" s="1">
        <f t="shared" si="211"/>
        <v>7263.49</v>
      </c>
      <c r="FG188" s="1">
        <f t="shared" si="211"/>
        <v>4697.47</v>
      </c>
      <c r="FH188" s="1">
        <f t="shared" si="211"/>
        <v>6964.9</v>
      </c>
      <c r="FI188" s="1">
        <f t="shared" si="211"/>
        <v>2733.11</v>
      </c>
      <c r="FJ188" s="1">
        <f t="shared" si="211"/>
        <v>6856.41</v>
      </c>
      <c r="FK188" s="1">
        <f t="shared" si="211"/>
        <v>0</v>
      </c>
      <c r="FL188" s="1">
        <f t="shared" si="211"/>
        <v>0</v>
      </c>
      <c r="FM188" s="1">
        <f t="shared" si="211"/>
        <v>7070.23</v>
      </c>
      <c r="FN188" s="1">
        <f t="shared" si="211"/>
        <v>7019.83</v>
      </c>
      <c r="FO188" s="1">
        <f t="shared" si="211"/>
        <v>0</v>
      </c>
      <c r="FP188" s="1">
        <f t="shared" si="211"/>
        <v>7995.78</v>
      </c>
      <c r="FQ188" s="1">
        <f t="shared" si="211"/>
        <v>6504.8</v>
      </c>
      <c r="FR188" s="1">
        <f t="shared" si="211"/>
        <v>0</v>
      </c>
      <c r="FS188" s="1">
        <f t="shared" si="211"/>
        <v>7355.32</v>
      </c>
      <c r="FT188" s="1">
        <f t="shared" si="211"/>
        <v>7493.4</v>
      </c>
      <c r="FU188" s="1">
        <f t="shared" si="211"/>
        <v>7045.89</v>
      </c>
      <c r="FV188" s="1">
        <f t="shared" si="211"/>
        <v>6973.13</v>
      </c>
      <c r="FW188" s="1">
        <f t="shared" si="211"/>
        <v>7104.71</v>
      </c>
      <c r="FX188" s="1">
        <f t="shared" si="211"/>
        <v>6770.25</v>
      </c>
      <c r="FY188" s="1">
        <f t="shared" si="211"/>
        <v>7155.45</v>
      </c>
      <c r="FZ188" s="1">
        <f t="shared" si="211"/>
        <v>459.44</v>
      </c>
      <c r="GA188" s="1">
        <f t="shared" si="211"/>
        <v>7143.63</v>
      </c>
      <c r="GB188" s="1">
        <f t="shared" si="211"/>
        <v>6762.38</v>
      </c>
      <c r="GC188" s="1">
        <f t="shared" si="211"/>
        <v>6705.99</v>
      </c>
      <c r="GD188" s="1">
        <f t="shared" si="211"/>
        <v>7085.37</v>
      </c>
      <c r="GE188" s="1">
        <f t="shared" si="211"/>
        <v>5827.65</v>
      </c>
      <c r="GF188" s="1">
        <f t="shared" si="211"/>
        <v>7044.49</v>
      </c>
      <c r="GG188" s="1">
        <f t="shared" si="211"/>
        <v>7380.44</v>
      </c>
      <c r="GH188" s="1">
        <f t="shared" si="211"/>
        <v>11.87</v>
      </c>
      <c r="GI188" s="1">
        <f t="shared" si="211"/>
        <v>0</v>
      </c>
      <c r="GJ188" s="1">
        <f t="shared" si="211"/>
        <v>7502.71</v>
      </c>
      <c r="GK188" s="1">
        <f t="shared" si="211"/>
        <v>7010</v>
      </c>
      <c r="GL188" s="1">
        <f t="shared" ref="GL188:IW188" si="212">+IF(GL185=0,"",IF($Q$67&lt;10,0,ROUND($Q$67*MIN(0.1*GL194*GL195,MAX(0,(0.86*GL194*GL195-GL172*MAX(GL171,$Q$64)))),2)))</f>
        <v>6975.58</v>
      </c>
      <c r="GM188" s="1">
        <f t="shared" si="212"/>
        <v>0</v>
      </c>
      <c r="GN188" s="1">
        <f t="shared" si="212"/>
        <v>6402.56</v>
      </c>
      <c r="GO188" s="1">
        <f t="shared" si="212"/>
        <v>6705.14</v>
      </c>
      <c r="GP188" s="1">
        <f t="shared" si="212"/>
        <v>5377.76</v>
      </c>
      <c r="GQ188" s="1">
        <f t="shared" si="212"/>
        <v>6725.58</v>
      </c>
      <c r="GR188" s="1">
        <f t="shared" si="212"/>
        <v>0</v>
      </c>
      <c r="GS188" s="1">
        <f t="shared" si="212"/>
        <v>7396.74</v>
      </c>
      <c r="GT188" s="1">
        <f t="shared" si="212"/>
        <v>7199.39</v>
      </c>
      <c r="GU188" s="1">
        <f t="shared" si="212"/>
        <v>6903.95</v>
      </c>
      <c r="GV188" s="1">
        <f t="shared" si="212"/>
        <v>6835.97</v>
      </c>
      <c r="GW188" s="1">
        <f t="shared" si="212"/>
        <v>0</v>
      </c>
      <c r="GX188" s="1">
        <f t="shared" si="212"/>
        <v>4547.53</v>
      </c>
      <c r="GY188" s="1">
        <f t="shared" si="212"/>
        <v>2588.5300000000002</v>
      </c>
      <c r="GZ188" s="1">
        <f t="shared" si="212"/>
        <v>7018.03</v>
      </c>
      <c r="HA188" s="1">
        <f t="shared" si="212"/>
        <v>0</v>
      </c>
      <c r="HB188" s="1">
        <f t="shared" si="212"/>
        <v>6156.98</v>
      </c>
      <c r="HC188" s="1">
        <f t="shared" si="212"/>
        <v>0</v>
      </c>
      <c r="HD188" s="1">
        <f t="shared" si="212"/>
        <v>7624.09</v>
      </c>
      <c r="HE188" s="1">
        <f t="shared" si="212"/>
        <v>7361.82</v>
      </c>
      <c r="HF188" s="1">
        <f t="shared" si="212"/>
        <v>6733.76</v>
      </c>
      <c r="HG188" s="1">
        <f t="shared" si="212"/>
        <v>0</v>
      </c>
      <c r="HH188" s="1">
        <f t="shared" si="212"/>
        <v>7040.4</v>
      </c>
      <c r="HI188" s="1">
        <f t="shared" si="212"/>
        <v>6696.96</v>
      </c>
      <c r="HJ188" s="1">
        <f t="shared" si="212"/>
        <v>0</v>
      </c>
      <c r="HK188" s="1">
        <f t="shared" si="212"/>
        <v>0</v>
      </c>
      <c r="HL188" s="1">
        <f t="shared" si="212"/>
        <v>7950.65</v>
      </c>
      <c r="HM188" s="1">
        <f t="shared" si="212"/>
        <v>6963.03</v>
      </c>
      <c r="HN188" s="1">
        <f t="shared" si="212"/>
        <v>7784.03</v>
      </c>
      <c r="HO188" s="1">
        <f t="shared" si="212"/>
        <v>7466.45</v>
      </c>
      <c r="HP188" s="1">
        <f t="shared" si="212"/>
        <v>7291.37</v>
      </c>
      <c r="HQ188" s="1">
        <f t="shared" si="212"/>
        <v>6962.72</v>
      </c>
      <c r="HR188" s="1">
        <f t="shared" si="212"/>
        <v>6357.09</v>
      </c>
      <c r="HS188" s="1">
        <f t="shared" si="212"/>
        <v>2587.14</v>
      </c>
      <c r="HT188" s="1">
        <f t="shared" si="212"/>
        <v>0</v>
      </c>
      <c r="HU188" s="1">
        <f t="shared" si="212"/>
        <v>7228.13</v>
      </c>
      <c r="HV188" s="1">
        <f t="shared" si="212"/>
        <v>0</v>
      </c>
      <c r="HW188" s="1">
        <f t="shared" si="212"/>
        <v>6636.13</v>
      </c>
      <c r="HX188" s="1">
        <f t="shared" si="212"/>
        <v>0</v>
      </c>
      <c r="HY188" s="1">
        <f t="shared" si="212"/>
        <v>7016.45</v>
      </c>
      <c r="HZ188" s="1">
        <f t="shared" si="212"/>
        <v>0</v>
      </c>
      <c r="IA188" s="1">
        <f t="shared" si="212"/>
        <v>6876.86</v>
      </c>
      <c r="IB188" s="1">
        <f t="shared" si="212"/>
        <v>8096.76</v>
      </c>
      <c r="IC188" s="1">
        <f t="shared" si="212"/>
        <v>2514.23</v>
      </c>
      <c r="ID188" s="1">
        <f t="shared" si="212"/>
        <v>6761.24</v>
      </c>
      <c r="IE188" s="1">
        <f t="shared" si="212"/>
        <v>0</v>
      </c>
      <c r="IF188" s="1">
        <f t="shared" si="212"/>
        <v>6987.25</v>
      </c>
      <c r="IG188" s="1">
        <f t="shared" si="212"/>
        <v>6557.95</v>
      </c>
      <c r="IH188" s="1">
        <f t="shared" si="212"/>
        <v>0</v>
      </c>
      <c r="II188" s="1">
        <f t="shared" si="212"/>
        <v>7202.7</v>
      </c>
      <c r="IJ188" s="1">
        <f t="shared" si="212"/>
        <v>7283.26</v>
      </c>
      <c r="IK188" s="1">
        <f t="shared" si="212"/>
        <v>5877.67</v>
      </c>
      <c r="IL188" s="1">
        <f t="shared" si="212"/>
        <v>7420.19</v>
      </c>
      <c r="IM188" s="1">
        <f t="shared" si="212"/>
        <v>0</v>
      </c>
      <c r="IN188" s="1">
        <f t="shared" si="212"/>
        <v>7112.39</v>
      </c>
      <c r="IO188" s="1">
        <f t="shared" si="212"/>
        <v>6596.37</v>
      </c>
      <c r="IP188" s="1">
        <f t="shared" si="212"/>
        <v>6956.23</v>
      </c>
      <c r="IQ188" s="1">
        <f t="shared" si="212"/>
        <v>6578.4</v>
      </c>
      <c r="IR188" s="1">
        <f t="shared" si="212"/>
        <v>0</v>
      </c>
      <c r="IS188" s="1">
        <f t="shared" si="212"/>
        <v>7325.82</v>
      </c>
      <c r="IT188" s="1">
        <f t="shared" si="212"/>
        <v>6880.58</v>
      </c>
      <c r="IU188" s="1">
        <f t="shared" si="212"/>
        <v>0</v>
      </c>
      <c r="IV188" s="1">
        <f t="shared" si="212"/>
        <v>0</v>
      </c>
      <c r="IW188" s="1">
        <f t="shared" si="212"/>
        <v>5239.5</v>
      </c>
      <c r="IX188" s="1">
        <f t="shared" ref="IX188:LI188" si="213">+IF(IX185=0,"",IF($Q$67&lt;10,0,ROUND($Q$67*MIN(0.1*IX194*IX195,MAX(0,(0.86*IX194*IX195-IX172*MAX(IX171,$Q$64)))),2)))</f>
        <v>0</v>
      </c>
      <c r="IY188" s="1">
        <f t="shared" si="213"/>
        <v>3727.31</v>
      </c>
      <c r="IZ188" s="1">
        <f t="shared" si="213"/>
        <v>7345.85</v>
      </c>
      <c r="JA188" s="1">
        <f t="shared" si="213"/>
        <v>7080.51</v>
      </c>
      <c r="JB188" s="1">
        <f t="shared" si="213"/>
        <v>6912.44</v>
      </c>
      <c r="JC188" s="1">
        <f t="shared" si="213"/>
        <v>0</v>
      </c>
      <c r="JD188" s="1">
        <f t="shared" si="213"/>
        <v>7286.47</v>
      </c>
      <c r="JE188" s="1">
        <f t="shared" si="213"/>
        <v>7049.08</v>
      </c>
      <c r="JF188" s="1">
        <f t="shared" si="213"/>
        <v>783.19</v>
      </c>
      <c r="JG188" s="1">
        <f t="shared" si="213"/>
        <v>7345.15</v>
      </c>
      <c r="JH188" s="1">
        <f t="shared" si="213"/>
        <v>0</v>
      </c>
      <c r="JI188" s="1">
        <f t="shared" si="213"/>
        <v>6491.02</v>
      </c>
      <c r="JJ188" s="1">
        <f t="shared" si="213"/>
        <v>0</v>
      </c>
      <c r="JK188" s="1">
        <f t="shared" si="213"/>
        <v>6791</v>
      </c>
      <c r="JL188" s="1">
        <f t="shared" si="213"/>
        <v>7295.81</v>
      </c>
      <c r="JM188" s="1">
        <f t="shared" si="213"/>
        <v>7008.11</v>
      </c>
      <c r="JN188" s="1">
        <f t="shared" si="213"/>
        <v>7356.31</v>
      </c>
      <c r="JO188" s="1">
        <f t="shared" si="213"/>
        <v>992.28</v>
      </c>
      <c r="JP188" s="1">
        <f t="shared" si="213"/>
        <v>6958.63</v>
      </c>
      <c r="JQ188" s="1">
        <f t="shared" si="213"/>
        <v>7772.23</v>
      </c>
      <c r="JR188" s="1">
        <f t="shared" si="213"/>
        <v>6778.73</v>
      </c>
      <c r="JS188" s="1">
        <f t="shared" si="213"/>
        <v>5336.93</v>
      </c>
      <c r="JT188" s="1">
        <f t="shared" si="213"/>
        <v>6725.58</v>
      </c>
      <c r="JU188" s="1">
        <f t="shared" si="213"/>
        <v>0</v>
      </c>
      <c r="JV188" s="1">
        <f t="shared" si="213"/>
        <v>7478.13</v>
      </c>
      <c r="JW188" s="1">
        <f t="shared" si="213"/>
        <v>0</v>
      </c>
      <c r="JX188" s="1">
        <f t="shared" si="213"/>
        <v>7538.11</v>
      </c>
      <c r="JY188" s="1">
        <f t="shared" si="213"/>
        <v>7458.37</v>
      </c>
      <c r="JZ188" s="1">
        <f t="shared" si="213"/>
        <v>0</v>
      </c>
      <c r="KA188" s="1">
        <f t="shared" si="213"/>
        <v>7188.28</v>
      </c>
      <c r="KB188" s="1">
        <f t="shared" si="213"/>
        <v>6950.45</v>
      </c>
      <c r="KC188" s="1">
        <f t="shared" si="213"/>
        <v>0</v>
      </c>
      <c r="KD188" s="1">
        <f t="shared" si="213"/>
        <v>6982.75</v>
      </c>
      <c r="KE188" s="1">
        <f t="shared" si="213"/>
        <v>0</v>
      </c>
      <c r="KF188" s="1">
        <f t="shared" si="213"/>
        <v>6204.94</v>
      </c>
      <c r="KG188" s="1">
        <f t="shared" si="213"/>
        <v>0</v>
      </c>
      <c r="KH188" s="1">
        <f t="shared" si="213"/>
        <v>7216.6</v>
      </c>
      <c r="KI188" s="1">
        <f t="shared" si="213"/>
        <v>7101.72</v>
      </c>
      <c r="KJ188" s="1">
        <f t="shared" si="213"/>
        <v>6930.01</v>
      </c>
      <c r="KK188" s="1">
        <f t="shared" si="213"/>
        <v>5572.2</v>
      </c>
      <c r="KL188" s="1">
        <f t="shared" si="213"/>
        <v>0</v>
      </c>
      <c r="KM188" s="1">
        <f t="shared" si="213"/>
        <v>7393.6</v>
      </c>
      <c r="KN188" s="1">
        <f t="shared" si="213"/>
        <v>6789.76</v>
      </c>
      <c r="KO188" s="1">
        <f t="shared" si="213"/>
        <v>6816.15</v>
      </c>
      <c r="KP188" s="1">
        <f t="shared" si="213"/>
        <v>6472.1</v>
      </c>
      <c r="KQ188" s="1">
        <f t="shared" si="213"/>
        <v>0</v>
      </c>
      <c r="KR188" s="1">
        <f t="shared" si="213"/>
        <v>7122.46</v>
      </c>
      <c r="KS188" s="1">
        <f t="shared" si="213"/>
        <v>0</v>
      </c>
      <c r="KT188" s="1">
        <f t="shared" si="213"/>
        <v>6414.86</v>
      </c>
      <c r="KU188" s="1">
        <f t="shared" si="213"/>
        <v>5992.43</v>
      </c>
      <c r="KV188" s="1">
        <f t="shared" si="213"/>
        <v>6668.34</v>
      </c>
      <c r="KW188" s="1">
        <f t="shared" si="213"/>
        <v>0</v>
      </c>
      <c r="KX188" s="1">
        <f t="shared" si="213"/>
        <v>6555.2</v>
      </c>
      <c r="KY188" s="1">
        <f t="shared" si="213"/>
        <v>7034.33</v>
      </c>
      <c r="KZ188" s="1">
        <f t="shared" si="213"/>
        <v>7064.04</v>
      </c>
      <c r="LA188" s="1">
        <f t="shared" si="213"/>
        <v>0</v>
      </c>
      <c r="LB188" s="1">
        <f t="shared" si="213"/>
        <v>0</v>
      </c>
      <c r="LC188" s="1">
        <f t="shared" si="213"/>
        <v>2973.93</v>
      </c>
      <c r="LD188" s="1">
        <f t="shared" si="213"/>
        <v>1072.29</v>
      </c>
      <c r="LE188" s="1">
        <f t="shared" si="213"/>
        <v>4444.6899999999996</v>
      </c>
      <c r="LF188" s="1">
        <f t="shared" si="213"/>
        <v>7096.65</v>
      </c>
      <c r="LG188" s="1">
        <f t="shared" si="213"/>
        <v>6635.64</v>
      </c>
      <c r="LH188" s="1">
        <f t="shared" si="213"/>
        <v>0</v>
      </c>
      <c r="LI188" s="1">
        <f t="shared" si="213"/>
        <v>7116.14</v>
      </c>
      <c r="LJ188" s="1">
        <f t="shared" ref="LJ188:NU188" si="214">+IF(LJ185=0,"",IF($Q$67&lt;10,0,ROUND($Q$67*MIN(0.1*LJ194*LJ195,MAX(0,(0.86*LJ194*LJ195-LJ172*MAX(LJ171,$Q$64)))),2)))</f>
        <v>4943.2</v>
      </c>
      <c r="LK188" s="1">
        <f t="shared" si="214"/>
        <v>7321.24</v>
      </c>
      <c r="LL188" s="1">
        <f t="shared" si="214"/>
        <v>7142.96</v>
      </c>
      <c r="LM188" s="1">
        <f t="shared" si="214"/>
        <v>2034.28</v>
      </c>
      <c r="LN188" s="1">
        <f t="shared" si="214"/>
        <v>0</v>
      </c>
      <c r="LO188" s="1">
        <f t="shared" si="214"/>
        <v>7487.41</v>
      </c>
      <c r="LP188" s="1">
        <f t="shared" si="214"/>
        <v>7478.27</v>
      </c>
      <c r="LQ188" s="1">
        <f t="shared" si="214"/>
        <v>7080.5</v>
      </c>
      <c r="LR188" s="1">
        <f t="shared" si="214"/>
        <v>7458.55</v>
      </c>
      <c r="LS188" s="1">
        <f t="shared" si="214"/>
        <v>0</v>
      </c>
      <c r="LT188" s="1">
        <f t="shared" si="214"/>
        <v>0</v>
      </c>
      <c r="LU188" s="1">
        <f t="shared" si="214"/>
        <v>8115.56</v>
      </c>
      <c r="LV188" s="1">
        <f t="shared" si="214"/>
        <v>6864.59</v>
      </c>
      <c r="LW188" s="1">
        <f t="shared" si="214"/>
        <v>0</v>
      </c>
      <c r="LX188" s="1">
        <f t="shared" si="214"/>
        <v>7362.36</v>
      </c>
      <c r="LY188" s="1">
        <f t="shared" si="214"/>
        <v>0</v>
      </c>
      <c r="LZ188" s="1">
        <f t="shared" si="214"/>
        <v>1093.53</v>
      </c>
      <c r="MA188" s="1">
        <f t="shared" si="214"/>
        <v>6795.75</v>
      </c>
      <c r="MB188" s="1">
        <f t="shared" si="214"/>
        <v>7517.2</v>
      </c>
      <c r="MC188" s="1">
        <f t="shared" si="214"/>
        <v>7004.77</v>
      </c>
      <c r="MD188" s="1">
        <f t="shared" si="214"/>
        <v>0</v>
      </c>
      <c r="ME188" s="1">
        <f t="shared" si="214"/>
        <v>7096.31</v>
      </c>
      <c r="MF188" s="1">
        <f t="shared" si="214"/>
        <v>7415.49</v>
      </c>
      <c r="MG188" s="1">
        <f t="shared" si="214"/>
        <v>7006.33</v>
      </c>
      <c r="MH188" s="1">
        <f t="shared" si="214"/>
        <v>2279.4899999999998</v>
      </c>
      <c r="MI188" s="1">
        <f t="shared" si="214"/>
        <v>0</v>
      </c>
      <c r="MJ188" s="1">
        <f t="shared" si="214"/>
        <v>7079.06</v>
      </c>
      <c r="MK188" s="1">
        <f t="shared" si="214"/>
        <v>6745.92</v>
      </c>
      <c r="ML188" s="1">
        <f t="shared" si="214"/>
        <v>963.57</v>
      </c>
      <c r="MM188" s="1">
        <f t="shared" si="214"/>
        <v>0</v>
      </c>
      <c r="MN188" s="1">
        <f t="shared" si="214"/>
        <v>7658.82</v>
      </c>
      <c r="MO188" s="1">
        <f t="shared" si="214"/>
        <v>1376</v>
      </c>
      <c r="MP188" s="1">
        <f t="shared" si="214"/>
        <v>7019.83</v>
      </c>
      <c r="MQ188" s="1">
        <f t="shared" si="214"/>
        <v>1834.84</v>
      </c>
      <c r="MR188" s="1">
        <f t="shared" si="214"/>
        <v>6868.68</v>
      </c>
      <c r="MS188" s="1">
        <f t="shared" si="214"/>
        <v>1696.99</v>
      </c>
      <c r="MT188" s="1">
        <f t="shared" si="214"/>
        <v>0</v>
      </c>
      <c r="MU188" s="1">
        <f t="shared" si="214"/>
        <v>6271.78</v>
      </c>
      <c r="MV188" s="1">
        <f t="shared" si="214"/>
        <v>6992.92</v>
      </c>
      <c r="MW188" s="1">
        <f t="shared" si="214"/>
        <v>6420.17</v>
      </c>
      <c r="MX188" s="1">
        <f t="shared" si="214"/>
        <v>7207.25</v>
      </c>
      <c r="MY188" s="1">
        <f t="shared" si="214"/>
        <v>6745.01</v>
      </c>
      <c r="MZ188" s="1">
        <f t="shared" si="214"/>
        <v>0</v>
      </c>
      <c r="NA188" s="1">
        <f t="shared" si="214"/>
        <v>2134.19</v>
      </c>
      <c r="NB188" s="1">
        <f t="shared" si="214"/>
        <v>0</v>
      </c>
      <c r="NC188" s="1">
        <f t="shared" si="214"/>
        <v>902.78</v>
      </c>
      <c r="ND188" s="1">
        <f t="shared" si="214"/>
        <v>239.76</v>
      </c>
      <c r="NE188" s="1">
        <f t="shared" si="214"/>
        <v>2307.4499999999998</v>
      </c>
      <c r="NF188" s="1">
        <f t="shared" si="214"/>
        <v>4016.99</v>
      </c>
      <c r="NG188" s="1">
        <f t="shared" si="214"/>
        <v>1880.81</v>
      </c>
      <c r="NH188" s="1">
        <f t="shared" si="214"/>
        <v>495.1</v>
      </c>
      <c r="NI188" s="1">
        <f t="shared" si="214"/>
        <v>6893.21</v>
      </c>
      <c r="NJ188" s="1">
        <f t="shared" si="214"/>
        <v>7154.89</v>
      </c>
      <c r="NK188" s="1">
        <f t="shared" si="214"/>
        <v>6732.2</v>
      </c>
      <c r="NL188" s="1">
        <f t="shared" si="214"/>
        <v>0</v>
      </c>
      <c r="NM188" s="1">
        <f t="shared" si="214"/>
        <v>6840.53</v>
      </c>
      <c r="NN188" s="1">
        <f t="shared" si="214"/>
        <v>6619.28</v>
      </c>
      <c r="NO188" s="1">
        <f t="shared" si="214"/>
        <v>6528.35</v>
      </c>
      <c r="NP188" s="1">
        <f t="shared" si="214"/>
        <v>0</v>
      </c>
      <c r="NQ188" s="1">
        <f t="shared" si="214"/>
        <v>7024.04</v>
      </c>
      <c r="NR188" s="1">
        <f t="shared" si="214"/>
        <v>6807.35</v>
      </c>
      <c r="NS188" s="1">
        <f t="shared" si="214"/>
        <v>7612.57</v>
      </c>
      <c r="NT188" s="1">
        <f t="shared" si="214"/>
        <v>6605.75</v>
      </c>
      <c r="NU188" s="1">
        <f t="shared" si="214"/>
        <v>4631.78</v>
      </c>
      <c r="NV188" s="1">
        <f t="shared" ref="NV188:QG188" si="215">+IF(NV185=0,"",IF($Q$67&lt;10,0,ROUND($Q$67*MIN(0.1*NV194*NV195,MAX(0,(0.86*NV194*NV195-NV172*MAX(NV171,$Q$64)))),2)))</f>
        <v>0</v>
      </c>
      <c r="NW188" s="1">
        <f t="shared" si="215"/>
        <v>6974.65</v>
      </c>
      <c r="NX188" s="1">
        <f t="shared" si="215"/>
        <v>0</v>
      </c>
      <c r="NY188" s="1">
        <f t="shared" si="215"/>
        <v>0</v>
      </c>
      <c r="NZ188" s="1">
        <f t="shared" si="215"/>
        <v>7191.37</v>
      </c>
      <c r="OA188" s="1">
        <f t="shared" si="215"/>
        <v>0</v>
      </c>
      <c r="OB188" s="1">
        <f t="shared" si="215"/>
        <v>6765.1</v>
      </c>
      <c r="OC188" s="1">
        <f t="shared" si="215"/>
        <v>1466.98</v>
      </c>
      <c r="OD188" s="1">
        <f t="shared" si="215"/>
        <v>6635.64</v>
      </c>
      <c r="OE188" s="1">
        <f t="shared" si="215"/>
        <v>0</v>
      </c>
      <c r="OF188" s="1">
        <f t="shared" si="215"/>
        <v>6872.42</v>
      </c>
      <c r="OG188" s="1">
        <f t="shared" si="215"/>
        <v>6766.47</v>
      </c>
      <c r="OH188" s="1">
        <f t="shared" si="215"/>
        <v>6974.98</v>
      </c>
      <c r="OI188" s="1">
        <f t="shared" si="215"/>
        <v>6790.28</v>
      </c>
      <c r="OJ188" s="1">
        <f t="shared" si="215"/>
        <v>6995.76</v>
      </c>
      <c r="OK188" s="1">
        <f t="shared" si="215"/>
        <v>7001.37</v>
      </c>
      <c r="OL188" s="1">
        <f t="shared" si="215"/>
        <v>5332.08</v>
      </c>
      <c r="OM188" s="1">
        <f t="shared" si="215"/>
        <v>6840.06</v>
      </c>
      <c r="ON188" s="1">
        <f t="shared" si="215"/>
        <v>7254.24</v>
      </c>
      <c r="OO188" s="1">
        <f t="shared" si="215"/>
        <v>0</v>
      </c>
      <c r="OP188" s="1">
        <f t="shared" si="215"/>
        <v>7609.46</v>
      </c>
      <c r="OQ188" s="1">
        <f t="shared" si="215"/>
        <v>0</v>
      </c>
      <c r="OR188" s="1">
        <f t="shared" si="215"/>
        <v>7700.52</v>
      </c>
      <c r="OS188" s="1">
        <f t="shared" si="215"/>
        <v>0</v>
      </c>
      <c r="OT188" s="1">
        <f t="shared" si="215"/>
        <v>6975.06</v>
      </c>
      <c r="OU188" s="1">
        <f t="shared" si="215"/>
        <v>7097.23</v>
      </c>
      <c r="OV188" s="1">
        <f t="shared" si="215"/>
        <v>6786.91</v>
      </c>
      <c r="OW188" s="1">
        <f t="shared" si="215"/>
        <v>5873.06</v>
      </c>
      <c r="OX188" s="1">
        <f t="shared" si="215"/>
        <v>6958.39</v>
      </c>
      <c r="OY188" s="1">
        <f t="shared" si="215"/>
        <v>0</v>
      </c>
      <c r="OZ188" s="1">
        <f t="shared" si="215"/>
        <v>6966.8</v>
      </c>
      <c r="PA188" s="1">
        <f t="shared" si="215"/>
        <v>0</v>
      </c>
      <c r="PB188" s="1">
        <f t="shared" si="215"/>
        <v>6814.49</v>
      </c>
      <c r="PC188" s="1">
        <f t="shared" si="215"/>
        <v>0</v>
      </c>
      <c r="PD188" s="1">
        <f t="shared" si="215"/>
        <v>7096.85</v>
      </c>
      <c r="PE188" s="1">
        <f t="shared" si="215"/>
        <v>6872.77</v>
      </c>
      <c r="PF188" s="1">
        <f t="shared" si="215"/>
        <v>7026.53</v>
      </c>
      <c r="PG188" s="1">
        <f t="shared" si="215"/>
        <v>0</v>
      </c>
      <c r="PH188" s="1">
        <f t="shared" si="215"/>
        <v>4652.1499999999996</v>
      </c>
      <c r="PI188" s="1">
        <f t="shared" si="215"/>
        <v>6786.91</v>
      </c>
      <c r="PJ188" s="1">
        <f t="shared" si="215"/>
        <v>6946.36</v>
      </c>
      <c r="PK188" s="1">
        <f t="shared" si="215"/>
        <v>0</v>
      </c>
      <c r="PL188" s="1">
        <f t="shared" si="215"/>
        <v>6974.98</v>
      </c>
      <c r="PM188" s="1">
        <f t="shared" si="215"/>
        <v>7171.42</v>
      </c>
      <c r="PN188" s="1">
        <f t="shared" si="215"/>
        <v>7704.74</v>
      </c>
      <c r="PO188" s="1">
        <f t="shared" si="215"/>
        <v>7242.66</v>
      </c>
      <c r="PP188" s="1">
        <f t="shared" si="215"/>
        <v>1531.36</v>
      </c>
      <c r="PQ188" s="1">
        <f t="shared" si="215"/>
        <v>0</v>
      </c>
      <c r="PR188" s="1">
        <f t="shared" si="215"/>
        <v>6549.78</v>
      </c>
      <c r="PS188" s="1">
        <f t="shared" si="215"/>
        <v>7044.49</v>
      </c>
      <c r="PT188" s="1">
        <f t="shared" si="215"/>
        <v>213.65</v>
      </c>
      <c r="PU188" s="1">
        <f t="shared" si="215"/>
        <v>6907.14</v>
      </c>
      <c r="PV188" s="1">
        <f t="shared" si="215"/>
        <v>6747.79</v>
      </c>
      <c r="PW188" s="1">
        <f t="shared" si="215"/>
        <v>6909.57</v>
      </c>
      <c r="PX188" s="1">
        <f t="shared" si="215"/>
        <v>7760.39</v>
      </c>
      <c r="PY188" s="1">
        <f t="shared" si="215"/>
        <v>378.78</v>
      </c>
      <c r="PZ188" s="1">
        <f t="shared" si="215"/>
        <v>6988.12</v>
      </c>
      <c r="QA188" s="1">
        <f t="shared" si="215"/>
        <v>7071.76</v>
      </c>
      <c r="QB188" s="1">
        <f t="shared" si="215"/>
        <v>4713.91</v>
      </c>
      <c r="QC188" s="1">
        <f t="shared" si="215"/>
        <v>0</v>
      </c>
      <c r="QD188" s="1">
        <f t="shared" si="215"/>
        <v>6934.1</v>
      </c>
      <c r="QE188" s="1">
        <f t="shared" si="215"/>
        <v>0</v>
      </c>
      <c r="QF188" s="1">
        <f t="shared" si="215"/>
        <v>1792.43</v>
      </c>
      <c r="QG188" s="1">
        <f t="shared" si="215"/>
        <v>7157.37</v>
      </c>
      <c r="QH188" s="1">
        <f t="shared" ref="QH188:SG188" si="216">+IF(QH185=0,"",IF($Q$67&lt;10,0,ROUND($Q$67*MIN(0.1*QH194*QH195,MAX(0,(0.86*QH194*QH195-QH172*MAX(QH171,$Q$64)))),2)))</f>
        <v>7203.75</v>
      </c>
      <c r="QI188" s="1">
        <f t="shared" si="216"/>
        <v>0</v>
      </c>
      <c r="QJ188" s="1">
        <f t="shared" si="216"/>
        <v>7987.16</v>
      </c>
      <c r="QK188" s="1">
        <f t="shared" si="216"/>
        <v>7774.34</v>
      </c>
      <c r="QL188" s="1">
        <f t="shared" si="216"/>
        <v>6746.03</v>
      </c>
      <c r="QM188" s="1">
        <f t="shared" si="216"/>
        <v>6770.25</v>
      </c>
      <c r="QN188" s="1">
        <f t="shared" si="216"/>
        <v>7324.6</v>
      </c>
      <c r="QO188" s="1">
        <f t="shared" si="216"/>
        <v>7215.38</v>
      </c>
      <c r="QP188" s="1">
        <f t="shared" si="216"/>
        <v>0</v>
      </c>
      <c r="QQ188" s="1">
        <f t="shared" si="216"/>
        <v>0</v>
      </c>
      <c r="QR188" s="1">
        <f t="shared" si="216"/>
        <v>6979.07</v>
      </c>
      <c r="QS188" s="1">
        <f t="shared" si="216"/>
        <v>7242.41</v>
      </c>
      <c r="QT188" s="1">
        <f t="shared" si="216"/>
        <v>2966.91</v>
      </c>
      <c r="QU188" s="1">
        <f t="shared" si="216"/>
        <v>7223.24</v>
      </c>
      <c r="QV188" s="1">
        <f t="shared" si="216"/>
        <v>6803.53</v>
      </c>
      <c r="QW188" s="1">
        <f t="shared" si="216"/>
        <v>0</v>
      </c>
      <c r="QX188" s="1">
        <f t="shared" si="216"/>
        <v>0</v>
      </c>
      <c r="QY188" s="1">
        <f t="shared" si="216"/>
        <v>6934.1</v>
      </c>
      <c r="QZ188" s="1">
        <f t="shared" si="216"/>
        <v>7913.94</v>
      </c>
      <c r="RA188" s="1">
        <f t="shared" si="216"/>
        <v>0</v>
      </c>
      <c r="RB188" s="1">
        <f t="shared" si="216"/>
        <v>6698.62</v>
      </c>
      <c r="RC188" s="1">
        <f t="shared" si="216"/>
        <v>0</v>
      </c>
      <c r="RD188" s="1">
        <f t="shared" si="216"/>
        <v>6525.59</v>
      </c>
      <c r="RE188" s="1">
        <f t="shared" si="216"/>
        <v>0</v>
      </c>
      <c r="RF188" s="1">
        <f t="shared" si="216"/>
        <v>8287.56</v>
      </c>
      <c r="RG188" s="1">
        <f t="shared" si="216"/>
        <v>760.87</v>
      </c>
      <c r="RH188" s="1">
        <f t="shared" si="216"/>
        <v>0</v>
      </c>
      <c r="RI188" s="1">
        <f t="shared" si="216"/>
        <v>0</v>
      </c>
      <c r="RJ188" s="1">
        <f t="shared" si="216"/>
        <v>7854.24</v>
      </c>
      <c r="RK188" s="1">
        <f t="shared" si="216"/>
        <v>7227.03</v>
      </c>
      <c r="RL188" s="1">
        <f t="shared" si="216"/>
        <v>7323.01</v>
      </c>
      <c r="RM188" s="1">
        <f t="shared" si="216"/>
        <v>7060.03</v>
      </c>
      <c r="RN188" s="1">
        <f t="shared" si="216"/>
        <v>7015.87</v>
      </c>
      <c r="RO188" s="1">
        <f t="shared" si="216"/>
        <v>7055.98</v>
      </c>
      <c r="RP188" s="1">
        <f t="shared" si="216"/>
        <v>7270.13</v>
      </c>
      <c r="RQ188" s="1">
        <f t="shared" si="216"/>
        <v>6730.83</v>
      </c>
      <c r="RR188" s="1">
        <f t="shared" si="216"/>
        <v>6995.53</v>
      </c>
      <c r="RS188" s="1">
        <f t="shared" si="216"/>
        <v>3785.56</v>
      </c>
      <c r="RT188" s="1">
        <f t="shared" si="216"/>
        <v>7667.77</v>
      </c>
      <c r="RU188" s="1">
        <f t="shared" si="216"/>
        <v>6942.27</v>
      </c>
      <c r="RV188" s="1">
        <f t="shared" si="216"/>
        <v>7976.75</v>
      </c>
      <c r="RW188" s="1">
        <f t="shared" si="216"/>
        <v>0</v>
      </c>
      <c r="RX188" s="1">
        <f t="shared" si="216"/>
        <v>0</v>
      </c>
      <c r="RY188" s="1">
        <f t="shared" si="216"/>
        <v>3426.38</v>
      </c>
      <c r="RZ188" s="1">
        <f t="shared" si="216"/>
        <v>7176.22</v>
      </c>
      <c r="SA188" s="1">
        <f t="shared" si="216"/>
        <v>6721.14</v>
      </c>
      <c r="SB188" s="1">
        <f t="shared" si="216"/>
        <v>6667.4</v>
      </c>
      <c r="SC188" s="1">
        <f t="shared" si="216"/>
        <v>7786.2</v>
      </c>
      <c r="SD188" s="1">
        <f t="shared" si="216"/>
        <v>0</v>
      </c>
      <c r="SE188" s="1">
        <f t="shared" si="216"/>
        <v>7687.76</v>
      </c>
      <c r="SF188" s="1">
        <f t="shared" si="216"/>
        <v>7336.35</v>
      </c>
      <c r="SG188" s="1">
        <f t="shared" si="216"/>
        <v>5650.96</v>
      </c>
    </row>
    <row r="189" spans="1:502">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row>
    <row r="192" spans="1:502">
      <c r="A192" t="s">
        <v>578</v>
      </c>
      <c r="B192" s="25">
        <f t="shared" ref="B192:BM192" si="217">+MAX($Q$63,B126)</f>
        <v>3.7</v>
      </c>
      <c r="C192" s="25">
        <f t="shared" si="217"/>
        <v>3.7</v>
      </c>
      <c r="D192" s="25">
        <f t="shared" si="217"/>
        <v>3.7</v>
      </c>
      <c r="E192" s="25">
        <f t="shared" si="217"/>
        <v>3.96</v>
      </c>
      <c r="F192" s="25">
        <f t="shared" si="217"/>
        <v>3.97</v>
      </c>
      <c r="G192" s="25">
        <f t="shared" si="217"/>
        <v>4.0599999999999996</v>
      </c>
      <c r="H192" s="25">
        <f t="shared" si="217"/>
        <v>3.7</v>
      </c>
      <c r="I192" s="25">
        <f t="shared" si="217"/>
        <v>3.7</v>
      </c>
      <c r="J192" s="25">
        <f t="shared" si="217"/>
        <v>4.66</v>
      </c>
      <c r="K192" s="25">
        <f t="shared" si="217"/>
        <v>3.7</v>
      </c>
      <c r="L192" s="25">
        <f t="shared" si="217"/>
        <v>3.7</v>
      </c>
      <c r="M192" s="25">
        <f t="shared" si="217"/>
        <v>3.7</v>
      </c>
      <c r="N192" s="25">
        <f t="shared" si="217"/>
        <v>4.01</v>
      </c>
      <c r="O192" s="25">
        <f t="shared" si="217"/>
        <v>3.7</v>
      </c>
      <c r="P192" s="25">
        <f t="shared" si="217"/>
        <v>3.7</v>
      </c>
      <c r="Q192" s="25">
        <f t="shared" si="217"/>
        <v>3.7</v>
      </c>
      <c r="R192" s="25">
        <f t="shared" si="217"/>
        <v>3.7</v>
      </c>
      <c r="S192" s="25">
        <f t="shared" si="217"/>
        <v>3.7</v>
      </c>
      <c r="T192" s="25">
        <f t="shared" si="217"/>
        <v>3.7</v>
      </c>
      <c r="U192" s="25">
        <f t="shared" si="217"/>
        <v>5.21</v>
      </c>
      <c r="V192" s="25">
        <f t="shared" si="217"/>
        <v>3.7</v>
      </c>
      <c r="W192" s="25">
        <f t="shared" si="217"/>
        <v>3.7</v>
      </c>
      <c r="X192" s="25">
        <f t="shared" si="217"/>
        <v>3.7</v>
      </c>
      <c r="Y192" s="25">
        <f t="shared" si="217"/>
        <v>3.7</v>
      </c>
      <c r="Z192" s="25">
        <f t="shared" si="217"/>
        <v>3.7</v>
      </c>
      <c r="AA192" s="25">
        <f t="shared" si="217"/>
        <v>3.7</v>
      </c>
      <c r="AB192" s="25">
        <f t="shared" si="217"/>
        <v>5.1100000000000003</v>
      </c>
      <c r="AC192" s="25">
        <f t="shared" si="217"/>
        <v>4.2</v>
      </c>
      <c r="AD192" s="25">
        <f t="shared" si="217"/>
        <v>3.7</v>
      </c>
      <c r="AE192" s="25">
        <f t="shared" si="217"/>
        <v>5.03</v>
      </c>
      <c r="AF192" s="25">
        <f t="shared" si="217"/>
        <v>3.87</v>
      </c>
      <c r="AG192" s="25">
        <f t="shared" si="217"/>
        <v>3.7</v>
      </c>
      <c r="AH192" s="25">
        <f t="shared" si="217"/>
        <v>3.78</v>
      </c>
      <c r="AI192" s="25">
        <f t="shared" si="217"/>
        <v>4.45</v>
      </c>
      <c r="AJ192" s="25">
        <f t="shared" si="217"/>
        <v>3.7</v>
      </c>
      <c r="AK192" s="25">
        <f t="shared" si="217"/>
        <v>4.1500000000000004</v>
      </c>
      <c r="AL192" s="25">
        <f t="shared" si="217"/>
        <v>4.67</v>
      </c>
      <c r="AM192" s="25">
        <f t="shared" si="217"/>
        <v>4.74</v>
      </c>
      <c r="AN192" s="25">
        <f t="shared" si="217"/>
        <v>3.7</v>
      </c>
      <c r="AO192" s="25">
        <f t="shared" si="217"/>
        <v>3.7</v>
      </c>
      <c r="AP192" s="25">
        <f t="shared" si="217"/>
        <v>3.7</v>
      </c>
      <c r="AQ192" s="25">
        <f t="shared" si="217"/>
        <v>4.1900000000000004</v>
      </c>
      <c r="AR192" s="25">
        <f t="shared" si="217"/>
        <v>4.7</v>
      </c>
      <c r="AS192" s="25">
        <f t="shared" si="217"/>
        <v>3.7</v>
      </c>
      <c r="AT192" s="25">
        <f t="shared" si="217"/>
        <v>3.7</v>
      </c>
      <c r="AU192" s="25">
        <f t="shared" si="217"/>
        <v>3.7</v>
      </c>
      <c r="AV192" s="25">
        <f t="shared" si="217"/>
        <v>3.7</v>
      </c>
      <c r="AW192" s="25">
        <f t="shared" si="217"/>
        <v>6</v>
      </c>
      <c r="AX192" s="25">
        <f t="shared" si="217"/>
        <v>5.48</v>
      </c>
      <c r="AY192" s="25">
        <f t="shared" si="217"/>
        <v>4.3600000000000003</v>
      </c>
      <c r="AZ192" s="25">
        <f t="shared" si="217"/>
        <v>3.75</v>
      </c>
      <c r="BA192" s="25">
        <f t="shared" si="217"/>
        <v>3.7</v>
      </c>
      <c r="BB192" s="25">
        <f t="shared" si="217"/>
        <v>5.01</v>
      </c>
      <c r="BC192" s="25">
        <f t="shared" si="217"/>
        <v>3.7</v>
      </c>
      <c r="BD192" s="25">
        <f t="shared" si="217"/>
        <v>3.7</v>
      </c>
      <c r="BE192" s="25">
        <f t="shared" si="217"/>
        <v>4.4400000000000004</v>
      </c>
      <c r="BF192" s="25">
        <f t="shared" si="217"/>
        <v>3.7</v>
      </c>
      <c r="BG192" s="25">
        <f t="shared" si="217"/>
        <v>4.58</v>
      </c>
      <c r="BH192" s="25">
        <f t="shared" si="217"/>
        <v>3.7</v>
      </c>
      <c r="BI192" s="25">
        <f t="shared" si="217"/>
        <v>4.75</v>
      </c>
      <c r="BJ192" s="25">
        <f t="shared" si="217"/>
        <v>3.7</v>
      </c>
      <c r="BK192" s="25">
        <f t="shared" si="217"/>
        <v>4.6399999999999997</v>
      </c>
      <c r="BL192" s="25">
        <f t="shared" si="217"/>
        <v>3.7</v>
      </c>
      <c r="BM192" s="25">
        <f t="shared" si="217"/>
        <v>5.97</v>
      </c>
      <c r="BN192" s="25">
        <f t="shared" ref="BN192:DY192" si="218">+MAX($Q$63,BN126)</f>
        <v>4.7</v>
      </c>
      <c r="BO192" s="25">
        <f t="shared" si="218"/>
        <v>4.55</v>
      </c>
      <c r="BP192" s="25">
        <f t="shared" si="218"/>
        <v>3.7</v>
      </c>
      <c r="BQ192" s="25">
        <f t="shared" si="218"/>
        <v>3.7</v>
      </c>
      <c r="BR192" s="25">
        <f t="shared" si="218"/>
        <v>3.7</v>
      </c>
      <c r="BS192" s="25">
        <f t="shared" si="218"/>
        <v>5.16</v>
      </c>
      <c r="BT192" s="25">
        <f t="shared" si="218"/>
        <v>3.7</v>
      </c>
      <c r="BU192" s="25">
        <f t="shared" si="218"/>
        <v>3.7</v>
      </c>
      <c r="BV192" s="25">
        <f t="shared" si="218"/>
        <v>4.08</v>
      </c>
      <c r="BW192" s="25">
        <f t="shared" si="218"/>
        <v>4.0599999999999996</v>
      </c>
      <c r="BX192" s="25">
        <f t="shared" si="218"/>
        <v>4.62</v>
      </c>
      <c r="BY192" s="25">
        <f t="shared" si="218"/>
        <v>3.7</v>
      </c>
      <c r="BZ192" s="25">
        <f t="shared" si="218"/>
        <v>4.63</v>
      </c>
      <c r="CA192" s="25">
        <f t="shared" si="218"/>
        <v>3.7</v>
      </c>
      <c r="CB192" s="25">
        <f t="shared" si="218"/>
        <v>3.7</v>
      </c>
      <c r="CC192" s="25">
        <f t="shared" si="218"/>
        <v>5.55</v>
      </c>
      <c r="CD192" s="25">
        <f t="shared" si="218"/>
        <v>3.7</v>
      </c>
      <c r="CE192" s="25">
        <f t="shared" si="218"/>
        <v>3.7</v>
      </c>
      <c r="CF192" s="25">
        <f t="shared" si="218"/>
        <v>4.75</v>
      </c>
      <c r="CG192" s="25">
        <f t="shared" si="218"/>
        <v>3.7</v>
      </c>
      <c r="CH192" s="25">
        <f t="shared" si="218"/>
        <v>4.5199999999999996</v>
      </c>
      <c r="CI192" s="25">
        <f t="shared" si="218"/>
        <v>3.7</v>
      </c>
      <c r="CJ192" s="25">
        <f t="shared" si="218"/>
        <v>3.7</v>
      </c>
      <c r="CK192" s="25">
        <f t="shared" si="218"/>
        <v>3.72</v>
      </c>
      <c r="CL192" s="25">
        <f t="shared" si="218"/>
        <v>3.7</v>
      </c>
      <c r="CM192" s="25">
        <f t="shared" si="218"/>
        <v>3.7</v>
      </c>
      <c r="CN192" s="25">
        <f t="shared" si="218"/>
        <v>3.7</v>
      </c>
      <c r="CO192" s="25">
        <f t="shared" si="218"/>
        <v>3.7</v>
      </c>
      <c r="CP192" s="25">
        <f t="shared" si="218"/>
        <v>3.7</v>
      </c>
      <c r="CQ192" s="25">
        <f t="shared" si="218"/>
        <v>3.77</v>
      </c>
      <c r="CR192" s="25">
        <f t="shared" si="218"/>
        <v>3.7</v>
      </c>
      <c r="CS192" s="25">
        <f t="shared" si="218"/>
        <v>4.4000000000000004</v>
      </c>
      <c r="CT192" s="25">
        <f t="shared" si="218"/>
        <v>4.47</v>
      </c>
      <c r="CU192" s="25">
        <f t="shared" si="218"/>
        <v>3.7</v>
      </c>
      <c r="CV192" s="25">
        <f t="shared" si="218"/>
        <v>3.7</v>
      </c>
      <c r="CW192" s="25">
        <f t="shared" si="218"/>
        <v>3.7</v>
      </c>
      <c r="CX192" s="25">
        <f t="shared" si="218"/>
        <v>4.2699999999999996</v>
      </c>
      <c r="CY192" s="25">
        <f t="shared" si="218"/>
        <v>3.7</v>
      </c>
      <c r="CZ192" s="25">
        <f t="shared" si="218"/>
        <v>4.0999999999999996</v>
      </c>
      <c r="DA192" s="25">
        <f t="shared" si="218"/>
        <v>3.7</v>
      </c>
      <c r="DB192" s="25">
        <f t="shared" si="218"/>
        <v>4.59</v>
      </c>
      <c r="DC192" s="25">
        <f t="shared" si="218"/>
        <v>4.05</v>
      </c>
      <c r="DD192" s="25">
        <f t="shared" si="218"/>
        <v>3.7</v>
      </c>
      <c r="DE192" s="25">
        <f t="shared" si="218"/>
        <v>3.95</v>
      </c>
      <c r="DF192" s="25">
        <f t="shared" si="218"/>
        <v>3.91</v>
      </c>
      <c r="DG192" s="25">
        <f t="shared" si="218"/>
        <v>4.82</v>
      </c>
      <c r="DH192" s="25">
        <f t="shared" si="218"/>
        <v>3.7</v>
      </c>
      <c r="DI192" s="25">
        <f t="shared" si="218"/>
        <v>3.7</v>
      </c>
      <c r="DJ192" s="25">
        <f t="shared" si="218"/>
        <v>3.7</v>
      </c>
      <c r="DK192" s="25">
        <f t="shared" si="218"/>
        <v>3.7</v>
      </c>
      <c r="DL192" s="25">
        <f t="shared" si="218"/>
        <v>3.7</v>
      </c>
      <c r="DM192" s="25">
        <f t="shared" si="218"/>
        <v>4.34</v>
      </c>
      <c r="DN192" s="25">
        <f t="shared" si="218"/>
        <v>3.7</v>
      </c>
      <c r="DO192" s="25">
        <f t="shared" si="218"/>
        <v>3.7</v>
      </c>
      <c r="DP192" s="25">
        <f t="shared" si="218"/>
        <v>3.7</v>
      </c>
      <c r="DQ192" s="25">
        <f t="shared" si="218"/>
        <v>3.7</v>
      </c>
      <c r="DR192" s="25">
        <f t="shared" si="218"/>
        <v>6.11</v>
      </c>
      <c r="DS192" s="25">
        <f t="shared" si="218"/>
        <v>3.7</v>
      </c>
      <c r="DT192" s="25">
        <f t="shared" si="218"/>
        <v>3.7</v>
      </c>
      <c r="DU192" s="25">
        <f t="shared" si="218"/>
        <v>3.98</v>
      </c>
      <c r="DV192" s="25">
        <f t="shared" si="218"/>
        <v>3.7</v>
      </c>
      <c r="DW192" s="25">
        <f t="shared" si="218"/>
        <v>3.7</v>
      </c>
      <c r="DX192" s="25">
        <f t="shared" si="218"/>
        <v>3.7</v>
      </c>
      <c r="DY192" s="25">
        <f t="shared" si="218"/>
        <v>3.7</v>
      </c>
      <c r="DZ192" s="25">
        <f t="shared" ref="DZ192:GK192" si="219">+MAX($Q$63,DZ126)</f>
        <v>3.7</v>
      </c>
      <c r="EA192" s="25">
        <f t="shared" si="219"/>
        <v>3.7</v>
      </c>
      <c r="EB192" s="25">
        <f t="shared" si="219"/>
        <v>3.7</v>
      </c>
      <c r="EC192" s="25">
        <f t="shared" si="219"/>
        <v>3.7</v>
      </c>
      <c r="ED192" s="25">
        <f t="shared" si="219"/>
        <v>3.7</v>
      </c>
      <c r="EE192" s="25">
        <f t="shared" si="219"/>
        <v>3.7</v>
      </c>
      <c r="EF192" s="25">
        <f t="shared" si="219"/>
        <v>3.7</v>
      </c>
      <c r="EG192" s="25">
        <f t="shared" si="219"/>
        <v>3.7</v>
      </c>
      <c r="EH192" s="25">
        <f t="shared" si="219"/>
        <v>3.7</v>
      </c>
      <c r="EI192" s="25">
        <f t="shared" si="219"/>
        <v>4.2</v>
      </c>
      <c r="EJ192" s="25">
        <f t="shared" si="219"/>
        <v>3.7</v>
      </c>
      <c r="EK192" s="25">
        <f t="shared" si="219"/>
        <v>3.7</v>
      </c>
      <c r="EL192" s="25">
        <f t="shared" si="219"/>
        <v>3.7</v>
      </c>
      <c r="EM192" s="25">
        <f t="shared" si="219"/>
        <v>3.73</v>
      </c>
      <c r="EN192" s="25">
        <f t="shared" si="219"/>
        <v>3.7</v>
      </c>
      <c r="EO192" s="25">
        <f t="shared" si="219"/>
        <v>3.7</v>
      </c>
      <c r="EP192" s="25">
        <f t="shared" si="219"/>
        <v>4.58</v>
      </c>
      <c r="EQ192" s="25">
        <f t="shared" si="219"/>
        <v>3.7</v>
      </c>
      <c r="ER192" s="25">
        <f t="shared" si="219"/>
        <v>4.6900000000000004</v>
      </c>
      <c r="ES192" s="25">
        <f t="shared" si="219"/>
        <v>3.7</v>
      </c>
      <c r="ET192" s="25">
        <f t="shared" si="219"/>
        <v>4.7300000000000004</v>
      </c>
      <c r="EU192" s="25">
        <f t="shared" si="219"/>
        <v>3.91</v>
      </c>
      <c r="EV192" s="25">
        <f t="shared" si="219"/>
        <v>4.38</v>
      </c>
      <c r="EW192" s="25">
        <f t="shared" si="219"/>
        <v>3.97</v>
      </c>
      <c r="EX192" s="25">
        <f t="shared" si="219"/>
        <v>3.76</v>
      </c>
      <c r="EY192" s="25">
        <f t="shared" si="219"/>
        <v>4.1500000000000004</v>
      </c>
      <c r="EZ192" s="25">
        <f t="shared" si="219"/>
        <v>4.3099999999999996</v>
      </c>
      <c r="FA192" s="25">
        <f t="shared" si="219"/>
        <v>4.5599999999999996</v>
      </c>
      <c r="FB192" s="25">
        <f t="shared" si="219"/>
        <v>4.03</v>
      </c>
      <c r="FC192" s="25">
        <f t="shared" si="219"/>
        <v>5.28</v>
      </c>
      <c r="FD192" s="25">
        <f t="shared" si="219"/>
        <v>3.7</v>
      </c>
      <c r="FE192" s="25">
        <f t="shared" si="219"/>
        <v>3.7</v>
      </c>
      <c r="FF192" s="25">
        <f t="shared" si="219"/>
        <v>3.7</v>
      </c>
      <c r="FG192" s="25">
        <f t="shared" si="219"/>
        <v>3.7</v>
      </c>
      <c r="FH192" s="25">
        <f t="shared" si="219"/>
        <v>3.7</v>
      </c>
      <c r="FI192" s="25">
        <f t="shared" si="219"/>
        <v>3.7</v>
      </c>
      <c r="FJ192" s="25">
        <f t="shared" si="219"/>
        <v>3.7</v>
      </c>
      <c r="FK192" s="25">
        <f t="shared" si="219"/>
        <v>3.7</v>
      </c>
      <c r="FL192" s="25">
        <f t="shared" si="219"/>
        <v>5.04</v>
      </c>
      <c r="FM192" s="25">
        <f t="shared" si="219"/>
        <v>4.1500000000000004</v>
      </c>
      <c r="FN192" s="25">
        <f t="shared" si="219"/>
        <v>3.7</v>
      </c>
      <c r="FO192" s="25">
        <f t="shared" si="219"/>
        <v>3.7</v>
      </c>
      <c r="FP192" s="25">
        <f t="shared" si="219"/>
        <v>3.7</v>
      </c>
      <c r="FQ192" s="25">
        <f t="shared" si="219"/>
        <v>3.7</v>
      </c>
      <c r="FR192" s="25">
        <f t="shared" si="219"/>
        <v>3.7</v>
      </c>
      <c r="FS192" s="25">
        <f t="shared" si="219"/>
        <v>3.7</v>
      </c>
      <c r="FT192" s="25">
        <f t="shared" si="219"/>
        <v>5.07</v>
      </c>
      <c r="FU192" s="25">
        <f t="shared" si="219"/>
        <v>4.63</v>
      </c>
      <c r="FV192" s="25">
        <f t="shared" si="219"/>
        <v>3.7</v>
      </c>
      <c r="FW192" s="25">
        <f t="shared" si="219"/>
        <v>3.7</v>
      </c>
      <c r="FX192" s="25">
        <f t="shared" si="219"/>
        <v>4.28</v>
      </c>
      <c r="FY192" s="25">
        <f t="shared" si="219"/>
        <v>4.8499999999999996</v>
      </c>
      <c r="FZ192" s="25">
        <f t="shared" si="219"/>
        <v>3.7</v>
      </c>
      <c r="GA192" s="25">
        <f t="shared" si="219"/>
        <v>4.1900000000000004</v>
      </c>
      <c r="GB192" s="25">
        <f t="shared" si="219"/>
        <v>3.7</v>
      </c>
      <c r="GC192" s="25">
        <f t="shared" si="219"/>
        <v>3.88</v>
      </c>
      <c r="GD192" s="25">
        <f t="shared" si="219"/>
        <v>3.7</v>
      </c>
      <c r="GE192" s="25">
        <f t="shared" si="219"/>
        <v>4.18</v>
      </c>
      <c r="GF192" s="25">
        <f t="shared" si="219"/>
        <v>3.72</v>
      </c>
      <c r="GG192" s="25">
        <f t="shared" si="219"/>
        <v>3.7</v>
      </c>
      <c r="GH192" s="25">
        <f t="shared" si="219"/>
        <v>3.7</v>
      </c>
      <c r="GI192" s="25">
        <f t="shared" si="219"/>
        <v>3.7</v>
      </c>
      <c r="GJ192" s="25">
        <f t="shared" si="219"/>
        <v>3.7</v>
      </c>
      <c r="GK192" s="25">
        <f t="shared" si="219"/>
        <v>3.7</v>
      </c>
      <c r="GL192" s="25">
        <f t="shared" ref="GL192:IW192" si="220">+MAX($Q$63,GL126)</f>
        <v>3.7</v>
      </c>
      <c r="GM192" s="25">
        <f t="shared" si="220"/>
        <v>3.7</v>
      </c>
      <c r="GN192" s="25">
        <f t="shared" si="220"/>
        <v>3.7</v>
      </c>
      <c r="GO192" s="25">
        <f t="shared" si="220"/>
        <v>3.7</v>
      </c>
      <c r="GP192" s="25">
        <f t="shared" si="220"/>
        <v>3.7</v>
      </c>
      <c r="GQ192" s="25">
        <f t="shared" si="220"/>
        <v>3.7</v>
      </c>
      <c r="GR192" s="25">
        <f t="shared" si="220"/>
        <v>3.7</v>
      </c>
      <c r="GS192" s="25">
        <f t="shared" si="220"/>
        <v>3.7</v>
      </c>
      <c r="GT192" s="25">
        <f t="shared" si="220"/>
        <v>3.7</v>
      </c>
      <c r="GU192" s="25">
        <f t="shared" si="220"/>
        <v>3.94</v>
      </c>
      <c r="GV192" s="25">
        <f t="shared" si="220"/>
        <v>3.7</v>
      </c>
      <c r="GW192" s="25">
        <f t="shared" si="220"/>
        <v>3.7</v>
      </c>
      <c r="GX192" s="25">
        <f t="shared" si="220"/>
        <v>3.74</v>
      </c>
      <c r="GY192" s="25">
        <f t="shared" si="220"/>
        <v>3.7</v>
      </c>
      <c r="GZ192" s="25">
        <f t="shared" si="220"/>
        <v>3.99</v>
      </c>
      <c r="HA192" s="25">
        <f t="shared" si="220"/>
        <v>3.7</v>
      </c>
      <c r="HB192" s="25">
        <f t="shared" si="220"/>
        <v>4.83</v>
      </c>
      <c r="HC192" s="25">
        <f t="shared" si="220"/>
        <v>4.21</v>
      </c>
      <c r="HD192" s="25">
        <f t="shared" si="220"/>
        <v>5.24</v>
      </c>
      <c r="HE192" s="25">
        <f t="shared" si="220"/>
        <v>3.92</v>
      </c>
      <c r="HF192" s="25">
        <f t="shared" si="220"/>
        <v>3.7</v>
      </c>
      <c r="HG192" s="25">
        <f t="shared" si="220"/>
        <v>3.7</v>
      </c>
      <c r="HH192" s="25">
        <f t="shared" si="220"/>
        <v>3.7</v>
      </c>
      <c r="HI192" s="25">
        <f t="shared" si="220"/>
        <v>3.7</v>
      </c>
      <c r="HJ192" s="25">
        <f t="shared" si="220"/>
        <v>3.71</v>
      </c>
      <c r="HK192" s="25">
        <f t="shared" si="220"/>
        <v>4.91</v>
      </c>
      <c r="HL192" s="25">
        <f t="shared" si="220"/>
        <v>3.71</v>
      </c>
      <c r="HM192" s="25">
        <f t="shared" si="220"/>
        <v>4.03</v>
      </c>
      <c r="HN192" s="25">
        <f t="shared" si="220"/>
        <v>3.7</v>
      </c>
      <c r="HO192" s="25">
        <f t="shared" si="220"/>
        <v>3.7</v>
      </c>
      <c r="HP192" s="25">
        <f t="shared" si="220"/>
        <v>4.8099999999999996</v>
      </c>
      <c r="HQ192" s="25">
        <f t="shared" si="220"/>
        <v>3.7</v>
      </c>
      <c r="HR192" s="25">
        <f t="shared" si="220"/>
        <v>3.7</v>
      </c>
      <c r="HS192" s="25">
        <f t="shared" si="220"/>
        <v>3.7</v>
      </c>
      <c r="HT192" s="25">
        <f t="shared" si="220"/>
        <v>5.72</v>
      </c>
      <c r="HU192" s="25">
        <f t="shared" si="220"/>
        <v>3.7</v>
      </c>
      <c r="HV192" s="25">
        <f t="shared" si="220"/>
        <v>3.86</v>
      </c>
      <c r="HW192" s="25">
        <f t="shared" si="220"/>
        <v>3.7</v>
      </c>
      <c r="HX192" s="25">
        <f t="shared" si="220"/>
        <v>3.7</v>
      </c>
      <c r="HY192" s="25">
        <f t="shared" si="220"/>
        <v>3.7</v>
      </c>
      <c r="HZ192" s="25">
        <f t="shared" si="220"/>
        <v>4.3499999999999996</v>
      </c>
      <c r="IA192" s="25">
        <f t="shared" si="220"/>
        <v>3.7</v>
      </c>
      <c r="IB192" s="25">
        <f t="shared" si="220"/>
        <v>4.3</v>
      </c>
      <c r="IC192" s="25">
        <f t="shared" si="220"/>
        <v>3.81</v>
      </c>
      <c r="ID192" s="25">
        <f t="shared" si="220"/>
        <v>3.93</v>
      </c>
      <c r="IE192" s="25">
        <f t="shared" si="220"/>
        <v>3.7</v>
      </c>
      <c r="IF192" s="25">
        <f t="shared" si="220"/>
        <v>3.7</v>
      </c>
      <c r="IG192" s="25">
        <f t="shared" si="220"/>
        <v>3.7</v>
      </c>
      <c r="IH192" s="25">
        <f t="shared" si="220"/>
        <v>3.7</v>
      </c>
      <c r="II192" s="25">
        <f t="shared" si="220"/>
        <v>3.7</v>
      </c>
      <c r="IJ192" s="25">
        <f t="shared" si="220"/>
        <v>3.7</v>
      </c>
      <c r="IK192" s="25">
        <f t="shared" si="220"/>
        <v>3.7</v>
      </c>
      <c r="IL192" s="25">
        <f t="shared" si="220"/>
        <v>5.22</v>
      </c>
      <c r="IM192" s="25">
        <f t="shared" si="220"/>
        <v>3.7</v>
      </c>
      <c r="IN192" s="25">
        <f t="shared" si="220"/>
        <v>4.16</v>
      </c>
      <c r="IO192" s="25">
        <f t="shared" si="220"/>
        <v>3.96</v>
      </c>
      <c r="IP192" s="25">
        <f t="shared" si="220"/>
        <v>3.7</v>
      </c>
      <c r="IQ192" s="25">
        <f t="shared" si="220"/>
        <v>3.7</v>
      </c>
      <c r="IR192" s="25">
        <f t="shared" si="220"/>
        <v>4.1500000000000004</v>
      </c>
      <c r="IS192" s="25">
        <f t="shared" si="220"/>
        <v>3.7</v>
      </c>
      <c r="IT192" s="25">
        <f t="shared" si="220"/>
        <v>3.99</v>
      </c>
      <c r="IU192" s="25">
        <f t="shared" si="220"/>
        <v>3.7</v>
      </c>
      <c r="IV192" s="25">
        <f t="shared" si="220"/>
        <v>3.7</v>
      </c>
      <c r="IW192" s="25">
        <f t="shared" si="220"/>
        <v>3.7</v>
      </c>
      <c r="IX192" s="25">
        <f t="shared" ref="IX192:LI192" si="221">+MAX($Q$63,IX126)</f>
        <v>4.34</v>
      </c>
      <c r="IY192" s="25">
        <f t="shared" si="221"/>
        <v>4.5999999999999996</v>
      </c>
      <c r="IZ192" s="25">
        <f t="shared" si="221"/>
        <v>5.0599999999999996</v>
      </c>
      <c r="JA192" s="25">
        <f t="shared" si="221"/>
        <v>3.7</v>
      </c>
      <c r="JB192" s="25">
        <f t="shared" si="221"/>
        <v>4.5</v>
      </c>
      <c r="JC192" s="25">
        <f t="shared" si="221"/>
        <v>4.3</v>
      </c>
      <c r="JD192" s="25">
        <f t="shared" si="221"/>
        <v>3.7</v>
      </c>
      <c r="JE192" s="25">
        <f t="shared" si="221"/>
        <v>4.34</v>
      </c>
      <c r="JF192" s="25">
        <f t="shared" si="221"/>
        <v>3.7</v>
      </c>
      <c r="JG192" s="25">
        <f t="shared" si="221"/>
        <v>3.7</v>
      </c>
      <c r="JH192" s="25">
        <f t="shared" si="221"/>
        <v>3.7</v>
      </c>
      <c r="JI192" s="25">
        <f t="shared" si="221"/>
        <v>3.7</v>
      </c>
      <c r="JJ192" s="25">
        <f t="shared" si="221"/>
        <v>3.7</v>
      </c>
      <c r="JK192" s="25">
        <f t="shared" si="221"/>
        <v>3.7</v>
      </c>
      <c r="JL192" s="25">
        <f t="shared" si="221"/>
        <v>3.7</v>
      </c>
      <c r="JM192" s="25">
        <f t="shared" si="221"/>
        <v>4.51</v>
      </c>
      <c r="JN192" s="25">
        <f t="shared" si="221"/>
        <v>4.3499999999999996</v>
      </c>
      <c r="JO192" s="25">
        <f t="shared" si="221"/>
        <v>4.53</v>
      </c>
      <c r="JP192" s="25">
        <f t="shared" si="221"/>
        <v>3.7</v>
      </c>
      <c r="JQ192" s="25">
        <f t="shared" si="221"/>
        <v>4.99</v>
      </c>
      <c r="JR192" s="25">
        <f t="shared" si="221"/>
        <v>3.7</v>
      </c>
      <c r="JS192" s="25">
        <f t="shared" si="221"/>
        <v>4.5999999999999996</v>
      </c>
      <c r="JT192" s="25">
        <f t="shared" si="221"/>
        <v>3.7</v>
      </c>
      <c r="JU192" s="25">
        <f t="shared" si="221"/>
        <v>3.7</v>
      </c>
      <c r="JV192" s="25">
        <f t="shared" si="221"/>
        <v>4.75</v>
      </c>
      <c r="JW192" s="25">
        <f t="shared" si="221"/>
        <v>3.81</v>
      </c>
      <c r="JX192" s="25">
        <f t="shared" si="221"/>
        <v>5.05</v>
      </c>
      <c r="JY192" s="25">
        <f t="shared" si="221"/>
        <v>3.7</v>
      </c>
      <c r="JZ192" s="25">
        <f t="shared" si="221"/>
        <v>4.5</v>
      </c>
      <c r="KA192" s="25">
        <f t="shared" si="221"/>
        <v>3.7</v>
      </c>
      <c r="KB192" s="25">
        <f t="shared" si="221"/>
        <v>3.7</v>
      </c>
      <c r="KC192" s="25">
        <f t="shared" si="221"/>
        <v>3.94</v>
      </c>
      <c r="KD192" s="25">
        <f t="shared" si="221"/>
        <v>3.7</v>
      </c>
      <c r="KE192" s="25">
        <f t="shared" si="221"/>
        <v>4.9000000000000004</v>
      </c>
      <c r="KF192" s="25">
        <f t="shared" si="221"/>
        <v>3.7</v>
      </c>
      <c r="KG192" s="25">
        <f t="shared" si="221"/>
        <v>3.7</v>
      </c>
      <c r="KH192" s="25">
        <f t="shared" si="221"/>
        <v>3.7</v>
      </c>
      <c r="KI192" s="25">
        <f t="shared" si="221"/>
        <v>3.7</v>
      </c>
      <c r="KJ192" s="25">
        <f t="shared" si="221"/>
        <v>3.7</v>
      </c>
      <c r="KK192" s="25">
        <f t="shared" si="221"/>
        <v>4.3499999999999996</v>
      </c>
      <c r="KL192" s="25">
        <f t="shared" si="221"/>
        <v>3.82</v>
      </c>
      <c r="KM192" s="25">
        <f t="shared" si="221"/>
        <v>3.7</v>
      </c>
      <c r="KN192" s="25">
        <f t="shared" si="221"/>
        <v>3.7</v>
      </c>
      <c r="KO192" s="25">
        <f t="shared" si="221"/>
        <v>3.7</v>
      </c>
      <c r="KP192" s="25">
        <f t="shared" si="221"/>
        <v>3.7</v>
      </c>
      <c r="KQ192" s="25">
        <f t="shared" si="221"/>
        <v>3.77</v>
      </c>
      <c r="KR192" s="25">
        <f t="shared" si="221"/>
        <v>4.45</v>
      </c>
      <c r="KS192" s="25">
        <f t="shared" si="221"/>
        <v>3.7</v>
      </c>
      <c r="KT192" s="25">
        <f t="shared" si="221"/>
        <v>3.7</v>
      </c>
      <c r="KU192" s="25">
        <f t="shared" si="221"/>
        <v>3.7</v>
      </c>
      <c r="KV192" s="25">
        <f t="shared" si="221"/>
        <v>3.7</v>
      </c>
      <c r="KW192" s="25">
        <f t="shared" si="221"/>
        <v>3.7</v>
      </c>
      <c r="KX192" s="25">
        <f t="shared" si="221"/>
        <v>3.7</v>
      </c>
      <c r="KY192" s="25">
        <f t="shared" si="221"/>
        <v>3.7</v>
      </c>
      <c r="KZ192" s="25">
        <f t="shared" si="221"/>
        <v>3.93</v>
      </c>
      <c r="LA192" s="25">
        <f t="shared" si="221"/>
        <v>3.7</v>
      </c>
      <c r="LB192" s="25">
        <f t="shared" si="221"/>
        <v>4.67</v>
      </c>
      <c r="LC192" s="25">
        <f t="shared" si="221"/>
        <v>3.7</v>
      </c>
      <c r="LD192" s="25">
        <f t="shared" si="221"/>
        <v>4.8899999999999997</v>
      </c>
      <c r="LE192" s="25">
        <f t="shared" si="221"/>
        <v>5.15</v>
      </c>
      <c r="LF192" s="25">
        <f t="shared" si="221"/>
        <v>3.79</v>
      </c>
      <c r="LG192" s="25">
        <f t="shared" si="221"/>
        <v>3.7</v>
      </c>
      <c r="LH192" s="25">
        <f t="shared" si="221"/>
        <v>3.7</v>
      </c>
      <c r="LI192" s="25">
        <f t="shared" si="221"/>
        <v>4.91</v>
      </c>
      <c r="LJ192" s="25">
        <f t="shared" ref="LJ192:NU192" si="222">+MAX($Q$63,LJ126)</f>
        <v>3.7</v>
      </c>
      <c r="LK192" s="25">
        <f t="shared" si="222"/>
        <v>4.78</v>
      </c>
      <c r="LL192" s="25">
        <f t="shared" si="222"/>
        <v>3.7</v>
      </c>
      <c r="LM192" s="25">
        <f t="shared" si="222"/>
        <v>3.7</v>
      </c>
      <c r="LN192" s="25">
        <f t="shared" si="222"/>
        <v>3.7</v>
      </c>
      <c r="LO192" s="25">
        <f t="shared" si="222"/>
        <v>4.51</v>
      </c>
      <c r="LP192" s="25">
        <f t="shared" si="222"/>
        <v>5.01</v>
      </c>
      <c r="LQ192" s="25">
        <f t="shared" si="222"/>
        <v>4.2699999999999996</v>
      </c>
      <c r="LR192" s="25">
        <f t="shared" si="222"/>
        <v>4.22</v>
      </c>
      <c r="LS192" s="25">
        <f t="shared" si="222"/>
        <v>3.7</v>
      </c>
      <c r="LT192" s="25">
        <f t="shared" si="222"/>
        <v>4.46</v>
      </c>
      <c r="LU192" s="25">
        <f t="shared" si="222"/>
        <v>5.94</v>
      </c>
      <c r="LV192" s="25">
        <f t="shared" si="222"/>
        <v>3.72</v>
      </c>
      <c r="LW192" s="25">
        <f t="shared" si="222"/>
        <v>4.2699999999999996</v>
      </c>
      <c r="LX192" s="25">
        <f t="shared" si="222"/>
        <v>5.47</v>
      </c>
      <c r="LY192" s="25">
        <f t="shared" si="222"/>
        <v>3.97</v>
      </c>
      <c r="LZ192" s="25">
        <f t="shared" si="222"/>
        <v>4.01</v>
      </c>
      <c r="MA192" s="25">
        <f t="shared" si="222"/>
        <v>3.7</v>
      </c>
      <c r="MB192" s="25">
        <f t="shared" si="222"/>
        <v>4.84</v>
      </c>
      <c r="MC192" s="25">
        <f t="shared" si="222"/>
        <v>4.71</v>
      </c>
      <c r="MD192" s="25">
        <f t="shared" si="222"/>
        <v>3.7</v>
      </c>
      <c r="ME192" s="25">
        <f t="shared" si="222"/>
        <v>3.7</v>
      </c>
      <c r="MF192" s="25">
        <f t="shared" si="222"/>
        <v>3.7</v>
      </c>
      <c r="MG192" s="25">
        <f t="shared" si="222"/>
        <v>3.7</v>
      </c>
      <c r="MH192" s="25">
        <f t="shared" si="222"/>
        <v>5.05</v>
      </c>
      <c r="MI192" s="25">
        <f t="shared" si="222"/>
        <v>3.7</v>
      </c>
      <c r="MJ192" s="25">
        <f t="shared" si="222"/>
        <v>3.7</v>
      </c>
      <c r="MK192" s="25">
        <f t="shared" si="222"/>
        <v>3.7</v>
      </c>
      <c r="ML192" s="25">
        <f t="shared" si="222"/>
        <v>4.4800000000000004</v>
      </c>
      <c r="MM192" s="25">
        <f t="shared" si="222"/>
        <v>3.7</v>
      </c>
      <c r="MN192" s="25">
        <f t="shared" si="222"/>
        <v>5.05</v>
      </c>
      <c r="MO192" s="25">
        <f t="shared" si="222"/>
        <v>4.29</v>
      </c>
      <c r="MP192" s="25">
        <f t="shared" si="222"/>
        <v>4.01</v>
      </c>
      <c r="MQ192" s="25">
        <f t="shared" si="222"/>
        <v>3.7</v>
      </c>
      <c r="MR192" s="25">
        <f t="shared" si="222"/>
        <v>3.7</v>
      </c>
      <c r="MS192" s="25">
        <f t="shared" si="222"/>
        <v>4.18</v>
      </c>
      <c r="MT192" s="25">
        <f t="shared" si="222"/>
        <v>3.7</v>
      </c>
      <c r="MU192" s="25">
        <f t="shared" si="222"/>
        <v>3.7</v>
      </c>
      <c r="MV192" s="25">
        <f t="shared" si="222"/>
        <v>3.7</v>
      </c>
      <c r="MW192" s="25">
        <f t="shared" si="222"/>
        <v>3.7</v>
      </c>
      <c r="MX192" s="25">
        <f t="shared" si="222"/>
        <v>3.7</v>
      </c>
      <c r="MY192" s="25">
        <f t="shared" si="222"/>
        <v>3.76</v>
      </c>
      <c r="MZ192" s="25">
        <f t="shared" si="222"/>
        <v>4.32</v>
      </c>
      <c r="NA192" s="25">
        <f t="shared" si="222"/>
        <v>3.7</v>
      </c>
      <c r="NB192" s="25">
        <f t="shared" si="222"/>
        <v>3.7</v>
      </c>
      <c r="NC192" s="25">
        <f t="shared" si="222"/>
        <v>4.22</v>
      </c>
      <c r="ND192" s="25">
        <f t="shared" si="222"/>
        <v>3.7</v>
      </c>
      <c r="NE192" s="25">
        <f t="shared" si="222"/>
        <v>3.7</v>
      </c>
      <c r="NF192" s="25">
        <f t="shared" si="222"/>
        <v>5.27</v>
      </c>
      <c r="NG192" s="25">
        <f t="shared" si="222"/>
        <v>4.9800000000000004</v>
      </c>
      <c r="NH192" s="25">
        <f t="shared" si="222"/>
        <v>3.7</v>
      </c>
      <c r="NI192" s="25">
        <f t="shared" si="222"/>
        <v>3.7</v>
      </c>
      <c r="NJ192" s="25">
        <f t="shared" si="222"/>
        <v>3.7</v>
      </c>
      <c r="NK192" s="25">
        <f t="shared" si="222"/>
        <v>3.92</v>
      </c>
      <c r="NL192" s="25">
        <f t="shared" si="222"/>
        <v>3.7</v>
      </c>
      <c r="NM192" s="25">
        <f t="shared" si="222"/>
        <v>4.21</v>
      </c>
      <c r="NN192" s="25">
        <f t="shared" si="222"/>
        <v>3.7</v>
      </c>
      <c r="NO192" s="25">
        <f t="shared" si="222"/>
        <v>3.7</v>
      </c>
      <c r="NP192" s="25">
        <f t="shared" si="222"/>
        <v>4.96</v>
      </c>
      <c r="NQ192" s="25">
        <f t="shared" si="222"/>
        <v>3.71</v>
      </c>
      <c r="NR192" s="25">
        <f t="shared" si="222"/>
        <v>3.7</v>
      </c>
      <c r="NS192" s="25">
        <f t="shared" si="222"/>
        <v>4.0999999999999996</v>
      </c>
      <c r="NT192" s="25">
        <f t="shared" si="222"/>
        <v>3.7</v>
      </c>
      <c r="NU192" s="25">
        <f t="shared" si="222"/>
        <v>3.7</v>
      </c>
      <c r="NV192" s="25">
        <f t="shared" ref="NV192:QG192" si="223">+MAX($Q$63,NV126)</f>
        <v>4.33</v>
      </c>
      <c r="NW192" s="25">
        <f t="shared" si="223"/>
        <v>3.7</v>
      </c>
      <c r="NX192" s="25">
        <f t="shared" si="223"/>
        <v>3.7</v>
      </c>
      <c r="NY192" s="25">
        <f t="shared" si="223"/>
        <v>3.75</v>
      </c>
      <c r="NZ192" s="25">
        <f t="shared" si="223"/>
        <v>4.71</v>
      </c>
      <c r="OA192" s="25">
        <f t="shared" si="223"/>
        <v>4.6500000000000004</v>
      </c>
      <c r="OB192" s="25">
        <f t="shared" si="223"/>
        <v>3.7</v>
      </c>
      <c r="OC192" s="25">
        <f t="shared" si="223"/>
        <v>3.7</v>
      </c>
      <c r="OD192" s="25">
        <f t="shared" si="223"/>
        <v>3.7</v>
      </c>
      <c r="OE192" s="25">
        <f t="shared" si="223"/>
        <v>3.7</v>
      </c>
      <c r="OF192" s="25">
        <f t="shared" si="223"/>
        <v>4.07</v>
      </c>
      <c r="OG192" s="25">
        <f t="shared" si="223"/>
        <v>3.7</v>
      </c>
      <c r="OH192" s="25">
        <f t="shared" si="223"/>
        <v>3.7</v>
      </c>
      <c r="OI192" s="25">
        <f t="shared" si="223"/>
        <v>3.93</v>
      </c>
      <c r="OJ192" s="25">
        <f t="shared" si="223"/>
        <v>3.88</v>
      </c>
      <c r="OK192" s="25">
        <f t="shared" si="223"/>
        <v>3.7</v>
      </c>
      <c r="OL192" s="25">
        <f t="shared" si="223"/>
        <v>3.7</v>
      </c>
      <c r="OM192" s="25">
        <f t="shared" si="223"/>
        <v>3.7</v>
      </c>
      <c r="ON192" s="25">
        <f t="shared" si="223"/>
        <v>4.5199999999999996</v>
      </c>
      <c r="OO192" s="25">
        <f t="shared" si="223"/>
        <v>3.82</v>
      </c>
      <c r="OP192" s="25">
        <f t="shared" si="223"/>
        <v>3.7</v>
      </c>
      <c r="OQ192" s="25">
        <f t="shared" si="223"/>
        <v>3.7</v>
      </c>
      <c r="OR192" s="25">
        <f t="shared" si="223"/>
        <v>6.15</v>
      </c>
      <c r="OS192" s="25">
        <f t="shared" si="223"/>
        <v>3.7</v>
      </c>
      <c r="OT192" s="25">
        <f t="shared" si="223"/>
        <v>3.9</v>
      </c>
      <c r="OU192" s="25">
        <f t="shared" si="223"/>
        <v>3.7</v>
      </c>
      <c r="OV192" s="25">
        <f t="shared" si="223"/>
        <v>3.7</v>
      </c>
      <c r="OW192" s="25">
        <f t="shared" si="223"/>
        <v>4.21</v>
      </c>
      <c r="OX192" s="25">
        <f t="shared" si="223"/>
        <v>3.7</v>
      </c>
      <c r="OY192" s="25">
        <f t="shared" si="223"/>
        <v>5.18</v>
      </c>
      <c r="OZ192" s="25">
        <f t="shared" si="223"/>
        <v>3.7</v>
      </c>
      <c r="PA192" s="25">
        <f t="shared" si="223"/>
        <v>3.7</v>
      </c>
      <c r="PB192" s="25">
        <f t="shared" si="223"/>
        <v>3.7</v>
      </c>
      <c r="PC192" s="25">
        <f t="shared" si="223"/>
        <v>3.7</v>
      </c>
      <c r="PD192" s="25">
        <f t="shared" si="223"/>
        <v>3.7</v>
      </c>
      <c r="PE192" s="25">
        <f t="shared" si="223"/>
        <v>3.71</v>
      </c>
      <c r="PF192" s="25">
        <f t="shared" si="223"/>
        <v>3.7</v>
      </c>
      <c r="PG192" s="25">
        <f t="shared" si="223"/>
        <v>3.7</v>
      </c>
      <c r="PH192" s="25">
        <f t="shared" si="223"/>
        <v>3.7</v>
      </c>
      <c r="PI192" s="25">
        <f t="shared" si="223"/>
        <v>3.7</v>
      </c>
      <c r="PJ192" s="25">
        <f t="shared" si="223"/>
        <v>3.7</v>
      </c>
      <c r="PK192" s="25">
        <f t="shared" si="223"/>
        <v>3.7</v>
      </c>
      <c r="PL192" s="25">
        <f t="shared" si="223"/>
        <v>3.7</v>
      </c>
      <c r="PM192" s="25">
        <f t="shared" si="223"/>
        <v>3.7</v>
      </c>
      <c r="PN192" s="25">
        <f t="shared" si="223"/>
        <v>5.0999999999999996</v>
      </c>
      <c r="PO192" s="25">
        <f t="shared" si="223"/>
        <v>3.86</v>
      </c>
      <c r="PP192" s="25">
        <f t="shared" si="223"/>
        <v>4.21</v>
      </c>
      <c r="PQ192" s="25">
        <f t="shared" si="223"/>
        <v>3.79</v>
      </c>
      <c r="PR192" s="25">
        <f t="shared" si="223"/>
        <v>3.7</v>
      </c>
      <c r="PS192" s="25">
        <f t="shared" si="223"/>
        <v>3.7</v>
      </c>
      <c r="PT192" s="25">
        <f t="shared" si="223"/>
        <v>3.83</v>
      </c>
      <c r="PU192" s="25">
        <f t="shared" si="223"/>
        <v>3.7</v>
      </c>
      <c r="PV192" s="25">
        <f t="shared" si="223"/>
        <v>4.0999999999999996</v>
      </c>
      <c r="PW192" s="25">
        <f t="shared" si="223"/>
        <v>3.7</v>
      </c>
      <c r="PX192" s="25">
        <f t="shared" si="223"/>
        <v>3.7</v>
      </c>
      <c r="PY192" s="25">
        <f t="shared" si="223"/>
        <v>3.7</v>
      </c>
      <c r="PZ192" s="25">
        <f t="shared" si="223"/>
        <v>4.05</v>
      </c>
      <c r="QA192" s="25">
        <f t="shared" si="223"/>
        <v>4.04</v>
      </c>
      <c r="QB192" s="25">
        <f t="shared" si="223"/>
        <v>3.7</v>
      </c>
      <c r="QC192" s="25">
        <f t="shared" si="223"/>
        <v>3.7</v>
      </c>
      <c r="QD192" s="25">
        <f t="shared" si="223"/>
        <v>3.7</v>
      </c>
      <c r="QE192" s="25">
        <f t="shared" si="223"/>
        <v>4.92</v>
      </c>
      <c r="QF192" s="25">
        <f t="shared" si="223"/>
        <v>3.7</v>
      </c>
      <c r="QG192" s="25">
        <f t="shared" si="223"/>
        <v>4.08</v>
      </c>
      <c r="QH192" s="25">
        <f t="shared" ref="QH192:SG192" si="224">+MAX($Q$63,QH126)</f>
        <v>3.7</v>
      </c>
      <c r="QI192" s="25">
        <f t="shared" si="224"/>
        <v>3.7</v>
      </c>
      <c r="QJ192" s="25">
        <f t="shared" si="224"/>
        <v>5.66</v>
      </c>
      <c r="QK192" s="25">
        <f t="shared" si="224"/>
        <v>5.27</v>
      </c>
      <c r="QL192" s="25">
        <f t="shared" si="224"/>
        <v>3.7</v>
      </c>
      <c r="QM192" s="25">
        <f t="shared" si="224"/>
        <v>4.2699999999999996</v>
      </c>
      <c r="QN192" s="25">
        <f t="shared" si="224"/>
        <v>4.45</v>
      </c>
      <c r="QO192" s="25">
        <f t="shared" si="224"/>
        <v>3.7</v>
      </c>
      <c r="QP192" s="25">
        <f t="shared" si="224"/>
        <v>3.79</v>
      </c>
      <c r="QQ192" s="25">
        <f t="shared" si="224"/>
        <v>3.7</v>
      </c>
      <c r="QR192" s="25">
        <f t="shared" si="224"/>
        <v>3.7</v>
      </c>
      <c r="QS192" s="25">
        <f t="shared" si="224"/>
        <v>3.93</v>
      </c>
      <c r="QT192" s="25">
        <f t="shared" si="224"/>
        <v>3.91</v>
      </c>
      <c r="QU192" s="25">
        <f t="shared" si="224"/>
        <v>4.5999999999999996</v>
      </c>
      <c r="QV192" s="25">
        <f t="shared" si="224"/>
        <v>4.12</v>
      </c>
      <c r="QW192" s="25">
        <f t="shared" si="224"/>
        <v>3.7</v>
      </c>
      <c r="QX192" s="25">
        <f t="shared" si="224"/>
        <v>3.7</v>
      </c>
      <c r="QY192" s="25">
        <f t="shared" si="224"/>
        <v>3.7</v>
      </c>
      <c r="QZ192" s="25">
        <f t="shared" si="224"/>
        <v>5.71</v>
      </c>
      <c r="RA192" s="25">
        <f t="shared" si="224"/>
        <v>4.24</v>
      </c>
      <c r="RB192" s="25">
        <f t="shared" si="224"/>
        <v>4.32</v>
      </c>
      <c r="RC192" s="25">
        <f t="shared" si="224"/>
        <v>3.7</v>
      </c>
      <c r="RD192" s="25">
        <f t="shared" si="224"/>
        <v>3.7</v>
      </c>
      <c r="RE192" s="25">
        <f t="shared" si="224"/>
        <v>3.7</v>
      </c>
      <c r="RF192" s="25">
        <f t="shared" si="224"/>
        <v>3.7</v>
      </c>
      <c r="RG192" s="25">
        <f t="shared" si="224"/>
        <v>4.5199999999999996</v>
      </c>
      <c r="RH192" s="25">
        <f t="shared" si="224"/>
        <v>3.7</v>
      </c>
      <c r="RI192" s="25">
        <f t="shared" si="224"/>
        <v>3.7</v>
      </c>
      <c r="RJ192" s="25">
        <f t="shared" si="224"/>
        <v>5.5</v>
      </c>
      <c r="RK192" s="25">
        <f t="shared" si="224"/>
        <v>4.49</v>
      </c>
      <c r="RL192" s="25">
        <f t="shared" si="224"/>
        <v>3.7</v>
      </c>
      <c r="RM192" s="25">
        <f t="shared" si="224"/>
        <v>3.7</v>
      </c>
      <c r="RN192" s="25">
        <f t="shared" si="224"/>
        <v>3.7</v>
      </c>
      <c r="RO192" s="25">
        <f t="shared" si="224"/>
        <v>3.7</v>
      </c>
      <c r="RP192" s="25">
        <f t="shared" si="224"/>
        <v>3.97</v>
      </c>
      <c r="RQ192" s="25">
        <f t="shared" si="224"/>
        <v>3.89</v>
      </c>
      <c r="RR192" s="25">
        <f t="shared" si="224"/>
        <v>4.09</v>
      </c>
      <c r="RS192" s="25">
        <f t="shared" si="224"/>
        <v>3.7</v>
      </c>
      <c r="RT192" s="25">
        <f t="shared" si="224"/>
        <v>3.7</v>
      </c>
      <c r="RU192" s="25">
        <f t="shared" si="224"/>
        <v>3.7</v>
      </c>
      <c r="RV192" s="25">
        <f t="shared" si="224"/>
        <v>5.87</v>
      </c>
      <c r="RW192" s="25">
        <f t="shared" si="224"/>
        <v>3.7</v>
      </c>
      <c r="RX192" s="25">
        <f t="shared" si="224"/>
        <v>3.7</v>
      </c>
      <c r="RY192" s="25">
        <f t="shared" si="224"/>
        <v>3.7</v>
      </c>
      <c r="RZ192" s="25">
        <f t="shared" si="224"/>
        <v>4.79</v>
      </c>
      <c r="SA192" s="25">
        <f t="shared" si="224"/>
        <v>3.7</v>
      </c>
      <c r="SB192" s="25">
        <f t="shared" si="224"/>
        <v>3.7</v>
      </c>
      <c r="SC192" s="25">
        <f t="shared" si="224"/>
        <v>5.37</v>
      </c>
      <c r="SD192" s="25">
        <f t="shared" si="224"/>
        <v>3.7</v>
      </c>
      <c r="SE192" s="25">
        <f t="shared" si="224"/>
        <v>3.7</v>
      </c>
      <c r="SF192" s="25">
        <f t="shared" si="224"/>
        <v>5.03</v>
      </c>
      <c r="SG192" s="25">
        <f t="shared" si="224"/>
        <v>3.7</v>
      </c>
    </row>
    <row r="193" spans="1:501">
      <c r="A193" t="s">
        <v>579</v>
      </c>
      <c r="B193">
        <f t="shared" ref="B193:BM193" si="225">+MAX(0.7*$Y$61,B127)</f>
        <v>163.19999999999999</v>
      </c>
      <c r="C193">
        <f t="shared" si="225"/>
        <v>170.8</v>
      </c>
      <c r="D193">
        <f t="shared" si="225"/>
        <v>192.1</v>
      </c>
      <c r="E193">
        <f t="shared" si="225"/>
        <v>168</v>
      </c>
      <c r="F193">
        <f t="shared" si="225"/>
        <v>163</v>
      </c>
      <c r="G193">
        <f t="shared" si="225"/>
        <v>182.2</v>
      </c>
      <c r="H193">
        <f t="shared" si="225"/>
        <v>168.7</v>
      </c>
      <c r="I193">
        <f t="shared" si="225"/>
        <v>190.6</v>
      </c>
      <c r="J193">
        <f t="shared" si="225"/>
        <v>162.5</v>
      </c>
      <c r="K193">
        <f t="shared" si="225"/>
        <v>189.8</v>
      </c>
      <c r="L193">
        <f t="shared" si="225"/>
        <v>178.9</v>
      </c>
      <c r="M193">
        <f t="shared" si="225"/>
        <v>168.5</v>
      </c>
      <c r="N193">
        <f t="shared" si="225"/>
        <v>177</v>
      </c>
      <c r="O193">
        <f t="shared" si="225"/>
        <v>186.9</v>
      </c>
      <c r="P193">
        <f t="shared" si="225"/>
        <v>184</v>
      </c>
      <c r="Q193">
        <f t="shared" si="225"/>
        <v>190.8</v>
      </c>
      <c r="R193">
        <f t="shared" si="225"/>
        <v>174.5</v>
      </c>
      <c r="S193">
        <f t="shared" si="225"/>
        <v>189.3</v>
      </c>
      <c r="T193">
        <f t="shared" si="225"/>
        <v>173.8</v>
      </c>
      <c r="U193">
        <f t="shared" si="225"/>
        <v>170.6</v>
      </c>
      <c r="V193">
        <f t="shared" si="225"/>
        <v>167.2</v>
      </c>
      <c r="W193">
        <f t="shared" si="225"/>
        <v>181.1</v>
      </c>
      <c r="X193">
        <f t="shared" si="225"/>
        <v>172.8</v>
      </c>
      <c r="Y193">
        <f t="shared" si="225"/>
        <v>179.9</v>
      </c>
      <c r="Z193">
        <f t="shared" si="225"/>
        <v>181.4</v>
      </c>
      <c r="AA193">
        <f t="shared" si="225"/>
        <v>168.1</v>
      </c>
      <c r="AB193">
        <f t="shared" si="225"/>
        <v>182.3</v>
      </c>
      <c r="AC193">
        <f t="shared" si="225"/>
        <v>169.4</v>
      </c>
      <c r="AD193">
        <f t="shared" si="225"/>
        <v>162</v>
      </c>
      <c r="AE193">
        <f t="shared" si="225"/>
        <v>187</v>
      </c>
      <c r="AF193">
        <f t="shared" si="225"/>
        <v>157.19999999999999</v>
      </c>
      <c r="AG193">
        <f t="shared" si="225"/>
        <v>180.1</v>
      </c>
      <c r="AH193">
        <f t="shared" si="225"/>
        <v>173.1</v>
      </c>
      <c r="AI193">
        <f t="shared" si="225"/>
        <v>171</v>
      </c>
      <c r="AJ193">
        <f t="shared" si="225"/>
        <v>180.7</v>
      </c>
      <c r="AK193">
        <f t="shared" si="225"/>
        <v>155.5</v>
      </c>
      <c r="AL193">
        <f t="shared" si="225"/>
        <v>184.5</v>
      </c>
      <c r="AM193">
        <f t="shared" si="225"/>
        <v>143.9</v>
      </c>
      <c r="AN193">
        <f t="shared" si="225"/>
        <v>178.1</v>
      </c>
      <c r="AO193">
        <f t="shared" si="225"/>
        <v>189.2</v>
      </c>
      <c r="AP193">
        <f t="shared" si="225"/>
        <v>164.1</v>
      </c>
      <c r="AQ193">
        <f t="shared" si="225"/>
        <v>157.69999999999999</v>
      </c>
      <c r="AR193">
        <f t="shared" si="225"/>
        <v>158.4</v>
      </c>
      <c r="AS193">
        <f t="shared" si="225"/>
        <v>167.5</v>
      </c>
      <c r="AT193">
        <f t="shared" si="225"/>
        <v>183.6</v>
      </c>
      <c r="AU193">
        <f t="shared" si="225"/>
        <v>171.1</v>
      </c>
      <c r="AV193">
        <f t="shared" si="225"/>
        <v>181.6</v>
      </c>
      <c r="AW193">
        <f t="shared" si="225"/>
        <v>186.3</v>
      </c>
      <c r="AX193">
        <f t="shared" si="225"/>
        <v>171.6</v>
      </c>
      <c r="AY193">
        <f t="shared" si="225"/>
        <v>171.6</v>
      </c>
      <c r="AZ193">
        <f t="shared" si="225"/>
        <v>160.30000000000001</v>
      </c>
      <c r="BA193">
        <f t="shared" si="225"/>
        <v>160.4</v>
      </c>
      <c r="BB193">
        <f t="shared" si="225"/>
        <v>178.6</v>
      </c>
      <c r="BC193">
        <f t="shared" si="225"/>
        <v>186.5</v>
      </c>
      <c r="BD193">
        <f t="shared" si="225"/>
        <v>179.3</v>
      </c>
      <c r="BE193">
        <f t="shared" si="225"/>
        <v>169.7</v>
      </c>
      <c r="BF193">
        <f t="shared" si="225"/>
        <v>184.4</v>
      </c>
      <c r="BG193">
        <f t="shared" si="225"/>
        <v>155.5</v>
      </c>
      <c r="BH193">
        <f t="shared" si="225"/>
        <v>193.7</v>
      </c>
      <c r="BI193">
        <f t="shared" si="225"/>
        <v>177.1</v>
      </c>
      <c r="BJ193">
        <f t="shared" si="225"/>
        <v>167.1</v>
      </c>
      <c r="BK193">
        <f t="shared" si="225"/>
        <v>158.4</v>
      </c>
      <c r="BL193">
        <f t="shared" si="225"/>
        <v>179.2</v>
      </c>
      <c r="BM193">
        <f t="shared" si="225"/>
        <v>162</v>
      </c>
      <c r="BN193">
        <f t="shared" ref="BN193:DY193" si="226">+MAX(0.7*$Y$61,BN127)</f>
        <v>173.9</v>
      </c>
      <c r="BO193">
        <f t="shared" si="226"/>
        <v>173.9</v>
      </c>
      <c r="BP193">
        <f t="shared" si="226"/>
        <v>169.6</v>
      </c>
      <c r="BQ193">
        <f t="shared" si="226"/>
        <v>159.69999999999999</v>
      </c>
      <c r="BR193">
        <f t="shared" si="226"/>
        <v>173.9</v>
      </c>
      <c r="BS193">
        <f t="shared" si="226"/>
        <v>167.4</v>
      </c>
      <c r="BT193">
        <f t="shared" si="226"/>
        <v>183.3</v>
      </c>
      <c r="BU193">
        <f t="shared" si="226"/>
        <v>182.3</v>
      </c>
      <c r="BV193">
        <f t="shared" si="226"/>
        <v>182.9</v>
      </c>
      <c r="BW193">
        <f t="shared" si="226"/>
        <v>174.3</v>
      </c>
      <c r="BX193">
        <f t="shared" si="226"/>
        <v>160.19999999999999</v>
      </c>
      <c r="BY193">
        <f t="shared" si="226"/>
        <v>162.9</v>
      </c>
      <c r="BZ193">
        <f t="shared" si="226"/>
        <v>172.9</v>
      </c>
      <c r="CA193">
        <f t="shared" si="226"/>
        <v>184.6</v>
      </c>
      <c r="CB193">
        <f t="shared" si="226"/>
        <v>182.7</v>
      </c>
      <c r="CC193">
        <f t="shared" si="226"/>
        <v>155.5</v>
      </c>
      <c r="CD193">
        <f t="shared" si="226"/>
        <v>171.5</v>
      </c>
      <c r="CE193">
        <f t="shared" si="226"/>
        <v>179.5</v>
      </c>
      <c r="CF193">
        <f t="shared" si="226"/>
        <v>173.5</v>
      </c>
      <c r="CG193">
        <f t="shared" si="226"/>
        <v>179.9</v>
      </c>
      <c r="CH193">
        <f t="shared" si="226"/>
        <v>171.3</v>
      </c>
      <c r="CI193">
        <f t="shared" si="226"/>
        <v>164.6</v>
      </c>
      <c r="CJ193">
        <f t="shared" si="226"/>
        <v>183.1</v>
      </c>
      <c r="CK193">
        <f t="shared" si="226"/>
        <v>169.4</v>
      </c>
      <c r="CL193">
        <f t="shared" si="226"/>
        <v>151.6</v>
      </c>
      <c r="CM193">
        <f t="shared" si="226"/>
        <v>153.6</v>
      </c>
      <c r="CN193">
        <f t="shared" si="226"/>
        <v>160.80000000000001</v>
      </c>
      <c r="CO193">
        <f t="shared" si="226"/>
        <v>181.2</v>
      </c>
      <c r="CP193">
        <f t="shared" si="226"/>
        <v>158.80000000000001</v>
      </c>
      <c r="CQ193">
        <f t="shared" si="226"/>
        <v>179.9</v>
      </c>
      <c r="CR193">
        <f t="shared" si="226"/>
        <v>188.4</v>
      </c>
      <c r="CS193">
        <f t="shared" si="226"/>
        <v>166.6</v>
      </c>
      <c r="CT193">
        <f t="shared" si="226"/>
        <v>169</v>
      </c>
      <c r="CU193">
        <f t="shared" si="226"/>
        <v>196.5</v>
      </c>
      <c r="CV193">
        <f t="shared" si="226"/>
        <v>179.2</v>
      </c>
      <c r="CW193">
        <f t="shared" si="226"/>
        <v>180</v>
      </c>
      <c r="CX193">
        <f t="shared" si="226"/>
        <v>170.7</v>
      </c>
      <c r="CY193">
        <f t="shared" si="226"/>
        <v>171.4</v>
      </c>
      <c r="CZ193">
        <f t="shared" si="226"/>
        <v>158.4</v>
      </c>
      <c r="DA193">
        <f t="shared" si="226"/>
        <v>183.3</v>
      </c>
      <c r="DB193">
        <f t="shared" si="226"/>
        <v>161</v>
      </c>
      <c r="DC193">
        <f t="shared" si="226"/>
        <v>160.1</v>
      </c>
      <c r="DD193">
        <f t="shared" si="226"/>
        <v>182.6</v>
      </c>
      <c r="DE193">
        <f t="shared" si="226"/>
        <v>180.5</v>
      </c>
      <c r="DF193">
        <f t="shared" si="226"/>
        <v>164.6</v>
      </c>
      <c r="DG193">
        <f t="shared" si="226"/>
        <v>193.7</v>
      </c>
      <c r="DH193">
        <f t="shared" si="226"/>
        <v>173.9</v>
      </c>
      <c r="DI193">
        <f t="shared" si="226"/>
        <v>189.9</v>
      </c>
      <c r="DJ193">
        <f t="shared" si="226"/>
        <v>152.80000000000001</v>
      </c>
      <c r="DK193">
        <f t="shared" si="226"/>
        <v>167.9</v>
      </c>
      <c r="DL193">
        <f t="shared" si="226"/>
        <v>167.5</v>
      </c>
      <c r="DM193">
        <f t="shared" si="226"/>
        <v>188.4</v>
      </c>
      <c r="DN193">
        <f t="shared" si="226"/>
        <v>190.8</v>
      </c>
      <c r="DO193">
        <f t="shared" si="226"/>
        <v>182.1</v>
      </c>
      <c r="DP193">
        <f t="shared" si="226"/>
        <v>186.2</v>
      </c>
      <c r="DQ193">
        <f t="shared" si="226"/>
        <v>179.5</v>
      </c>
      <c r="DR193">
        <f t="shared" si="226"/>
        <v>180.5</v>
      </c>
      <c r="DS193">
        <f t="shared" si="226"/>
        <v>182</v>
      </c>
      <c r="DT193">
        <f t="shared" si="226"/>
        <v>173.1</v>
      </c>
      <c r="DU193">
        <f t="shared" si="226"/>
        <v>166.7</v>
      </c>
      <c r="DV193">
        <f t="shared" si="226"/>
        <v>183.1</v>
      </c>
      <c r="DW193">
        <f t="shared" si="226"/>
        <v>178.1</v>
      </c>
      <c r="DX193">
        <f t="shared" si="226"/>
        <v>181.6</v>
      </c>
      <c r="DY193">
        <f t="shared" si="226"/>
        <v>176.7</v>
      </c>
      <c r="DZ193">
        <f t="shared" ref="DZ193:GK193" si="227">+MAX(0.7*$Y$61,DZ127)</f>
        <v>188.1</v>
      </c>
      <c r="EA193">
        <f t="shared" si="227"/>
        <v>177.7</v>
      </c>
      <c r="EB193">
        <f t="shared" si="227"/>
        <v>185.7</v>
      </c>
      <c r="EC193">
        <f t="shared" si="227"/>
        <v>183.5</v>
      </c>
      <c r="ED193">
        <f t="shared" si="227"/>
        <v>175.4</v>
      </c>
      <c r="EE193">
        <f t="shared" si="227"/>
        <v>178.5</v>
      </c>
      <c r="EF193">
        <f t="shared" si="227"/>
        <v>174</v>
      </c>
      <c r="EG193">
        <f t="shared" si="227"/>
        <v>182.4</v>
      </c>
      <c r="EH193">
        <f t="shared" si="227"/>
        <v>191.2</v>
      </c>
      <c r="EI193">
        <f t="shared" si="227"/>
        <v>153.9</v>
      </c>
      <c r="EJ193">
        <f t="shared" si="227"/>
        <v>175.9</v>
      </c>
      <c r="EK193">
        <f t="shared" si="227"/>
        <v>179.6</v>
      </c>
      <c r="EL193">
        <f t="shared" si="227"/>
        <v>184.5</v>
      </c>
      <c r="EM193">
        <f t="shared" si="227"/>
        <v>176.7</v>
      </c>
      <c r="EN193">
        <f t="shared" si="227"/>
        <v>199.8</v>
      </c>
      <c r="EO193">
        <f t="shared" si="227"/>
        <v>172.2</v>
      </c>
      <c r="EP193">
        <f t="shared" si="227"/>
        <v>177.6</v>
      </c>
      <c r="EQ193">
        <f t="shared" si="227"/>
        <v>160.1</v>
      </c>
      <c r="ER193">
        <f t="shared" si="227"/>
        <v>154</v>
      </c>
      <c r="ES193">
        <f t="shared" si="227"/>
        <v>162.6</v>
      </c>
      <c r="ET193">
        <f t="shared" si="227"/>
        <v>174</v>
      </c>
      <c r="EU193">
        <f t="shared" si="227"/>
        <v>176.8</v>
      </c>
      <c r="EV193">
        <f t="shared" si="227"/>
        <v>183.1</v>
      </c>
      <c r="EW193">
        <f t="shared" si="227"/>
        <v>170.9</v>
      </c>
      <c r="EX193">
        <f t="shared" si="227"/>
        <v>177.4</v>
      </c>
      <c r="EY193">
        <f t="shared" si="227"/>
        <v>205.4</v>
      </c>
      <c r="EZ193">
        <f t="shared" si="227"/>
        <v>170.9</v>
      </c>
      <c r="FA193">
        <f t="shared" si="227"/>
        <v>175.3</v>
      </c>
      <c r="FB193">
        <f t="shared" si="227"/>
        <v>163.80000000000001</v>
      </c>
      <c r="FC193">
        <f t="shared" si="227"/>
        <v>165.4</v>
      </c>
      <c r="FD193">
        <f t="shared" si="227"/>
        <v>186.1</v>
      </c>
      <c r="FE193">
        <f t="shared" si="227"/>
        <v>152.5</v>
      </c>
      <c r="FF193">
        <f t="shared" si="227"/>
        <v>170.1</v>
      </c>
      <c r="FG193">
        <f t="shared" si="227"/>
        <v>174.6</v>
      </c>
      <c r="FH193">
        <f t="shared" si="227"/>
        <v>173.9</v>
      </c>
      <c r="FI193">
        <f t="shared" si="227"/>
        <v>167.7</v>
      </c>
      <c r="FJ193">
        <f t="shared" si="227"/>
        <v>173.8</v>
      </c>
      <c r="FK193">
        <f t="shared" si="227"/>
        <v>182.5</v>
      </c>
      <c r="FL193">
        <f t="shared" si="227"/>
        <v>174.6</v>
      </c>
      <c r="FM193">
        <f t="shared" si="227"/>
        <v>170.7</v>
      </c>
      <c r="FN193">
        <f t="shared" si="227"/>
        <v>169.1</v>
      </c>
      <c r="FO193">
        <f t="shared" si="227"/>
        <v>193.2</v>
      </c>
      <c r="FP193">
        <f t="shared" si="227"/>
        <v>190.1</v>
      </c>
      <c r="FQ193">
        <f t="shared" si="227"/>
        <v>162.69999999999999</v>
      </c>
      <c r="FR193">
        <f t="shared" si="227"/>
        <v>187.2</v>
      </c>
      <c r="FS193">
        <f t="shared" si="227"/>
        <v>167</v>
      </c>
      <c r="FT193">
        <f t="shared" si="227"/>
        <v>178</v>
      </c>
      <c r="FU193">
        <f t="shared" si="227"/>
        <v>167.4</v>
      </c>
      <c r="FV193">
        <f t="shared" si="227"/>
        <v>170.4</v>
      </c>
      <c r="FW193">
        <f t="shared" si="227"/>
        <v>177.6</v>
      </c>
      <c r="FX193">
        <f t="shared" si="227"/>
        <v>158.4</v>
      </c>
      <c r="FY193">
        <f t="shared" si="227"/>
        <v>166.2</v>
      </c>
      <c r="FZ193">
        <f t="shared" si="227"/>
        <v>187.8</v>
      </c>
      <c r="GA193">
        <f t="shared" si="227"/>
        <v>181</v>
      </c>
      <c r="GB193">
        <f t="shared" si="227"/>
        <v>169.9</v>
      </c>
      <c r="GC193">
        <f t="shared" si="227"/>
        <v>150.1</v>
      </c>
      <c r="GD193">
        <f t="shared" si="227"/>
        <v>188.6</v>
      </c>
      <c r="GE193">
        <f t="shared" si="227"/>
        <v>168.1</v>
      </c>
      <c r="GF193">
        <f t="shared" si="227"/>
        <v>186.3</v>
      </c>
      <c r="GG193">
        <f t="shared" si="227"/>
        <v>183.1</v>
      </c>
      <c r="GH193">
        <f t="shared" si="227"/>
        <v>174.3</v>
      </c>
      <c r="GI193">
        <f t="shared" si="227"/>
        <v>170.6</v>
      </c>
      <c r="GJ193">
        <f t="shared" si="227"/>
        <v>183.8</v>
      </c>
      <c r="GK193">
        <f t="shared" si="227"/>
        <v>178.5</v>
      </c>
      <c r="GL193">
        <f t="shared" ref="GL193:IW193" si="228">+MAX(0.7*$Y$61,GL127)</f>
        <v>179.5</v>
      </c>
      <c r="GM193">
        <f t="shared" si="228"/>
        <v>163.19999999999999</v>
      </c>
      <c r="GN193">
        <f t="shared" si="228"/>
        <v>166.8</v>
      </c>
      <c r="GO193">
        <f t="shared" si="228"/>
        <v>164.8</v>
      </c>
      <c r="GP193">
        <f t="shared" si="228"/>
        <v>160.1</v>
      </c>
      <c r="GQ193">
        <f t="shared" si="228"/>
        <v>162.69999999999999</v>
      </c>
      <c r="GR193">
        <f t="shared" si="228"/>
        <v>163.5</v>
      </c>
      <c r="GS193">
        <f t="shared" si="228"/>
        <v>178.8</v>
      </c>
      <c r="GT193">
        <f t="shared" si="228"/>
        <v>161.19999999999999</v>
      </c>
      <c r="GU193">
        <f t="shared" si="228"/>
        <v>189.7</v>
      </c>
      <c r="GV193">
        <f t="shared" si="228"/>
        <v>192.7</v>
      </c>
      <c r="GW193">
        <f t="shared" si="228"/>
        <v>188.7</v>
      </c>
      <c r="GX193">
        <f t="shared" si="228"/>
        <v>173.1</v>
      </c>
      <c r="GY193">
        <f t="shared" si="228"/>
        <v>169.4</v>
      </c>
      <c r="GZ193">
        <f t="shared" si="228"/>
        <v>169.5</v>
      </c>
      <c r="HA193">
        <f t="shared" si="228"/>
        <v>181.9</v>
      </c>
      <c r="HB193">
        <f t="shared" si="228"/>
        <v>160.80000000000001</v>
      </c>
      <c r="HC193">
        <f t="shared" si="228"/>
        <v>171</v>
      </c>
      <c r="HD193">
        <f t="shared" si="228"/>
        <v>177.9</v>
      </c>
      <c r="HE193">
        <f t="shared" si="228"/>
        <v>189.9</v>
      </c>
      <c r="HF193">
        <f t="shared" si="228"/>
        <v>172.7</v>
      </c>
      <c r="HG193">
        <f t="shared" si="228"/>
        <v>154.6</v>
      </c>
      <c r="HH193">
        <f t="shared" si="228"/>
        <v>180.5</v>
      </c>
      <c r="HI193">
        <f t="shared" si="228"/>
        <v>155.4</v>
      </c>
      <c r="HJ193">
        <f t="shared" si="228"/>
        <v>165.1</v>
      </c>
      <c r="HK193">
        <f t="shared" si="228"/>
        <v>166.4</v>
      </c>
      <c r="HL193">
        <f t="shared" si="228"/>
        <v>191.1</v>
      </c>
      <c r="HM193">
        <f t="shared" si="228"/>
        <v>173.5</v>
      </c>
      <c r="HN193">
        <f t="shared" si="228"/>
        <v>169.9</v>
      </c>
      <c r="HO193">
        <f t="shared" si="228"/>
        <v>169.8</v>
      </c>
      <c r="HP193">
        <f t="shared" si="228"/>
        <v>179</v>
      </c>
      <c r="HQ193">
        <f t="shared" si="228"/>
        <v>174.9</v>
      </c>
      <c r="HR193">
        <f t="shared" si="228"/>
        <v>164.4</v>
      </c>
      <c r="HS193">
        <f t="shared" si="228"/>
        <v>179.2</v>
      </c>
      <c r="HT193">
        <f t="shared" si="228"/>
        <v>156.4</v>
      </c>
      <c r="HU193">
        <f t="shared" si="228"/>
        <v>177.7</v>
      </c>
      <c r="HV193">
        <f t="shared" si="228"/>
        <v>194.9</v>
      </c>
      <c r="HW193">
        <f t="shared" si="228"/>
        <v>190.5</v>
      </c>
      <c r="HX193">
        <f t="shared" si="228"/>
        <v>172.9</v>
      </c>
      <c r="HY193">
        <f t="shared" si="228"/>
        <v>174.7</v>
      </c>
      <c r="HZ193">
        <f t="shared" si="228"/>
        <v>171.2</v>
      </c>
      <c r="IA193">
        <f t="shared" si="228"/>
        <v>173</v>
      </c>
      <c r="IB193">
        <f t="shared" si="228"/>
        <v>184.1</v>
      </c>
      <c r="IC193">
        <f t="shared" si="228"/>
        <v>176.1</v>
      </c>
      <c r="ID193">
        <f t="shared" si="228"/>
        <v>199.2</v>
      </c>
      <c r="IE193">
        <f t="shared" si="228"/>
        <v>169.4</v>
      </c>
      <c r="IF193">
        <f t="shared" si="228"/>
        <v>176.8</v>
      </c>
      <c r="IG193">
        <f t="shared" si="228"/>
        <v>156.19999999999999</v>
      </c>
      <c r="IH193">
        <f t="shared" si="228"/>
        <v>166.4</v>
      </c>
      <c r="II193">
        <f t="shared" si="228"/>
        <v>184.3</v>
      </c>
      <c r="IJ193">
        <f t="shared" si="228"/>
        <v>177.6</v>
      </c>
      <c r="IK193">
        <f t="shared" si="228"/>
        <v>175.3</v>
      </c>
      <c r="IL193">
        <f t="shared" si="228"/>
        <v>179.1</v>
      </c>
      <c r="IM193">
        <f t="shared" si="228"/>
        <v>164.5</v>
      </c>
      <c r="IN193">
        <f t="shared" si="228"/>
        <v>170.2</v>
      </c>
      <c r="IO193">
        <f t="shared" si="228"/>
        <v>158.6</v>
      </c>
      <c r="IP193">
        <f t="shared" si="228"/>
        <v>193.6</v>
      </c>
      <c r="IQ193">
        <f t="shared" si="228"/>
        <v>159.9</v>
      </c>
      <c r="IR193">
        <f t="shared" si="228"/>
        <v>191.3</v>
      </c>
      <c r="IS193">
        <f t="shared" si="228"/>
        <v>157.9</v>
      </c>
      <c r="IT193">
        <f t="shared" si="228"/>
        <v>166.9</v>
      </c>
      <c r="IU193">
        <f t="shared" si="228"/>
        <v>172.6</v>
      </c>
      <c r="IV193">
        <f t="shared" si="228"/>
        <v>181.8</v>
      </c>
      <c r="IW193">
        <f t="shared" si="228"/>
        <v>191.8</v>
      </c>
      <c r="IX193">
        <f t="shared" ref="IX193:LI193" si="229">+MAX(0.7*$Y$61,IX127)</f>
        <v>183.8</v>
      </c>
      <c r="IY193">
        <f t="shared" si="229"/>
        <v>166.9</v>
      </c>
      <c r="IZ193">
        <f t="shared" si="229"/>
        <v>169.8</v>
      </c>
      <c r="JA193">
        <f t="shared" si="229"/>
        <v>167.2</v>
      </c>
      <c r="JB193">
        <f t="shared" si="229"/>
        <v>168.3</v>
      </c>
      <c r="JC193">
        <f t="shared" si="229"/>
        <v>173.2</v>
      </c>
      <c r="JD193">
        <f t="shared" si="229"/>
        <v>177.8</v>
      </c>
      <c r="JE193">
        <f t="shared" si="229"/>
        <v>168.9</v>
      </c>
      <c r="JF193">
        <f t="shared" si="229"/>
        <v>169.2</v>
      </c>
      <c r="JG193">
        <f t="shared" si="229"/>
        <v>166.2</v>
      </c>
      <c r="JH193">
        <f t="shared" si="229"/>
        <v>159.9</v>
      </c>
      <c r="JI193">
        <f t="shared" si="229"/>
        <v>170.1</v>
      </c>
      <c r="JJ193">
        <f t="shared" si="229"/>
        <v>180.4</v>
      </c>
      <c r="JK193">
        <f t="shared" si="229"/>
        <v>176</v>
      </c>
      <c r="JL193">
        <f t="shared" si="229"/>
        <v>183.6</v>
      </c>
      <c r="JM193">
        <f t="shared" si="229"/>
        <v>174.6</v>
      </c>
      <c r="JN193">
        <f t="shared" si="229"/>
        <v>181.2</v>
      </c>
      <c r="JO193">
        <f t="shared" si="229"/>
        <v>169</v>
      </c>
      <c r="JP193">
        <f t="shared" si="229"/>
        <v>179.2</v>
      </c>
      <c r="JQ193">
        <f t="shared" si="229"/>
        <v>187.6</v>
      </c>
      <c r="JR193">
        <f t="shared" si="229"/>
        <v>171.6</v>
      </c>
      <c r="JS193">
        <f t="shared" si="229"/>
        <v>182.2</v>
      </c>
      <c r="JT193">
        <f t="shared" si="229"/>
        <v>167</v>
      </c>
      <c r="JU193">
        <f t="shared" si="229"/>
        <v>192.1</v>
      </c>
      <c r="JV193">
        <f t="shared" si="229"/>
        <v>184.2</v>
      </c>
      <c r="JW193">
        <f t="shared" si="229"/>
        <v>169.4</v>
      </c>
      <c r="JX193">
        <f t="shared" si="229"/>
        <v>174.1</v>
      </c>
      <c r="JY193">
        <f t="shared" si="229"/>
        <v>174.9</v>
      </c>
      <c r="JZ193">
        <f t="shared" si="229"/>
        <v>195.5</v>
      </c>
      <c r="KA193">
        <f t="shared" si="229"/>
        <v>187.7</v>
      </c>
      <c r="KB193">
        <f t="shared" si="229"/>
        <v>182.1</v>
      </c>
      <c r="KC193">
        <f t="shared" si="229"/>
        <v>175.6</v>
      </c>
      <c r="KD193">
        <f t="shared" si="229"/>
        <v>203.2</v>
      </c>
      <c r="KE193">
        <f t="shared" si="229"/>
        <v>184.1</v>
      </c>
      <c r="KF193">
        <f t="shared" si="229"/>
        <v>180.9</v>
      </c>
      <c r="KG193">
        <f t="shared" si="229"/>
        <v>168.5</v>
      </c>
      <c r="KH193">
        <f t="shared" si="229"/>
        <v>177.5</v>
      </c>
      <c r="KI193">
        <f t="shared" si="229"/>
        <v>185.1</v>
      </c>
      <c r="KJ193">
        <f t="shared" si="229"/>
        <v>174.5</v>
      </c>
      <c r="KK193">
        <f t="shared" si="229"/>
        <v>172.3</v>
      </c>
      <c r="KL193">
        <f t="shared" si="229"/>
        <v>181.5</v>
      </c>
      <c r="KM193">
        <f t="shared" si="229"/>
        <v>176.9</v>
      </c>
      <c r="KN193">
        <f t="shared" si="229"/>
        <v>173.6</v>
      </c>
      <c r="KO193">
        <f t="shared" si="229"/>
        <v>183.1</v>
      </c>
      <c r="KP193">
        <f t="shared" si="229"/>
        <v>157.9</v>
      </c>
      <c r="KQ193">
        <f t="shared" si="229"/>
        <v>163.6</v>
      </c>
      <c r="KR193">
        <f t="shared" si="229"/>
        <v>169.3</v>
      </c>
      <c r="KS193">
        <f t="shared" si="229"/>
        <v>184.7</v>
      </c>
      <c r="KT193">
        <f t="shared" si="229"/>
        <v>154.30000000000001</v>
      </c>
      <c r="KU193">
        <f t="shared" si="229"/>
        <v>194.1</v>
      </c>
      <c r="KV193">
        <f t="shared" si="229"/>
        <v>165.9</v>
      </c>
      <c r="KW193">
        <f t="shared" si="229"/>
        <v>184.4</v>
      </c>
      <c r="KX193">
        <f t="shared" si="229"/>
        <v>158.19999999999999</v>
      </c>
      <c r="KY193">
        <f t="shared" si="229"/>
        <v>177.8</v>
      </c>
      <c r="KZ193">
        <f t="shared" si="229"/>
        <v>152.9</v>
      </c>
      <c r="LA193">
        <f t="shared" si="229"/>
        <v>178.8</v>
      </c>
      <c r="LB193">
        <f t="shared" si="229"/>
        <v>171.9</v>
      </c>
      <c r="LC193">
        <f t="shared" si="229"/>
        <v>187.8</v>
      </c>
      <c r="LD193">
        <f t="shared" si="229"/>
        <v>176.1</v>
      </c>
      <c r="LE193">
        <f t="shared" si="229"/>
        <v>171.6</v>
      </c>
      <c r="LF193">
        <f t="shared" si="229"/>
        <v>194.1</v>
      </c>
      <c r="LG193">
        <f t="shared" si="229"/>
        <v>161.80000000000001</v>
      </c>
      <c r="LH193">
        <f t="shared" si="229"/>
        <v>168.3</v>
      </c>
      <c r="LI193">
        <f t="shared" si="229"/>
        <v>185.1</v>
      </c>
      <c r="LJ193">
        <f t="shared" ref="LJ193:NU193" si="230">+MAX(0.7*$Y$61,LJ127)</f>
        <v>185.3</v>
      </c>
      <c r="LK193">
        <f t="shared" si="230"/>
        <v>176.1</v>
      </c>
      <c r="LL193">
        <f t="shared" si="230"/>
        <v>190.3</v>
      </c>
      <c r="LM193">
        <f t="shared" si="230"/>
        <v>179</v>
      </c>
      <c r="LN193">
        <f t="shared" si="230"/>
        <v>151.9</v>
      </c>
      <c r="LO193">
        <f t="shared" si="230"/>
        <v>202</v>
      </c>
      <c r="LP193">
        <f t="shared" si="230"/>
        <v>182.4</v>
      </c>
      <c r="LQ193">
        <f t="shared" si="230"/>
        <v>172.2</v>
      </c>
      <c r="LR193">
        <f t="shared" si="230"/>
        <v>200.7</v>
      </c>
      <c r="LS193">
        <f t="shared" si="230"/>
        <v>164.3</v>
      </c>
      <c r="LT193">
        <f t="shared" si="230"/>
        <v>190.1</v>
      </c>
      <c r="LU193">
        <f t="shared" si="230"/>
        <v>176.3</v>
      </c>
      <c r="LV193">
        <f t="shared" si="230"/>
        <v>169.6</v>
      </c>
      <c r="LW193">
        <f t="shared" si="230"/>
        <v>169.3</v>
      </c>
      <c r="LX193">
        <f t="shared" si="230"/>
        <v>160.1</v>
      </c>
      <c r="LY193">
        <f t="shared" si="230"/>
        <v>176.8</v>
      </c>
      <c r="LZ193">
        <f t="shared" si="230"/>
        <v>166.4</v>
      </c>
      <c r="MA193">
        <f t="shared" si="230"/>
        <v>165.9</v>
      </c>
      <c r="MB193">
        <f t="shared" si="230"/>
        <v>175.3</v>
      </c>
      <c r="MC193">
        <f t="shared" si="230"/>
        <v>169.2</v>
      </c>
      <c r="MD193">
        <f t="shared" si="230"/>
        <v>171.2</v>
      </c>
      <c r="ME193">
        <f t="shared" si="230"/>
        <v>187.3</v>
      </c>
      <c r="MF193">
        <f t="shared" si="230"/>
        <v>173.2</v>
      </c>
      <c r="MG193">
        <f t="shared" si="230"/>
        <v>170.7</v>
      </c>
      <c r="MH193">
        <f t="shared" si="230"/>
        <v>168.5</v>
      </c>
      <c r="MI193">
        <f t="shared" si="230"/>
        <v>168.4</v>
      </c>
      <c r="MJ193">
        <f t="shared" si="230"/>
        <v>172.1</v>
      </c>
      <c r="MK193">
        <f t="shared" si="230"/>
        <v>167.4</v>
      </c>
      <c r="ML193">
        <f t="shared" si="230"/>
        <v>161.30000000000001</v>
      </c>
      <c r="MM193">
        <f t="shared" si="230"/>
        <v>192.1</v>
      </c>
      <c r="MN193">
        <f t="shared" si="230"/>
        <v>177.8</v>
      </c>
      <c r="MO193">
        <f t="shared" si="230"/>
        <v>180.9</v>
      </c>
      <c r="MP193">
        <f t="shared" si="230"/>
        <v>178.2</v>
      </c>
      <c r="MQ193">
        <f t="shared" si="230"/>
        <v>162.6</v>
      </c>
      <c r="MR193">
        <f t="shared" si="230"/>
        <v>167.9</v>
      </c>
      <c r="MS193">
        <f t="shared" si="230"/>
        <v>155.6</v>
      </c>
      <c r="MT193">
        <f t="shared" si="230"/>
        <v>168.8</v>
      </c>
      <c r="MU193">
        <f t="shared" si="230"/>
        <v>191.8</v>
      </c>
      <c r="MV193">
        <f t="shared" si="230"/>
        <v>159.6</v>
      </c>
      <c r="MW193">
        <f t="shared" si="230"/>
        <v>196.8</v>
      </c>
      <c r="MX193">
        <f t="shared" si="230"/>
        <v>167</v>
      </c>
      <c r="MY193">
        <f t="shared" si="230"/>
        <v>159.6</v>
      </c>
      <c r="MZ193">
        <f t="shared" si="230"/>
        <v>142.30000000000001</v>
      </c>
      <c r="NA193">
        <f t="shared" si="230"/>
        <v>200.8</v>
      </c>
      <c r="NB193">
        <f t="shared" si="230"/>
        <v>163.9</v>
      </c>
      <c r="NC193">
        <f t="shared" si="230"/>
        <v>159.1</v>
      </c>
      <c r="ND193">
        <f t="shared" si="230"/>
        <v>191.7</v>
      </c>
      <c r="NE193">
        <f t="shared" si="230"/>
        <v>181.3</v>
      </c>
      <c r="NF193">
        <f t="shared" si="230"/>
        <v>176.1</v>
      </c>
      <c r="NG193">
        <f t="shared" si="230"/>
        <v>176.2</v>
      </c>
      <c r="NH193">
        <f t="shared" si="230"/>
        <v>181.3</v>
      </c>
      <c r="NI193">
        <f t="shared" si="230"/>
        <v>176.3</v>
      </c>
      <c r="NJ193">
        <f t="shared" si="230"/>
        <v>197.3</v>
      </c>
      <c r="NK193">
        <f t="shared" si="230"/>
        <v>159.9</v>
      </c>
      <c r="NL193">
        <f t="shared" si="230"/>
        <v>182.8</v>
      </c>
      <c r="NM193">
        <f t="shared" si="230"/>
        <v>164.3</v>
      </c>
      <c r="NN193">
        <f t="shared" si="230"/>
        <v>166.9</v>
      </c>
      <c r="NO193">
        <f t="shared" si="230"/>
        <v>160.69999999999999</v>
      </c>
      <c r="NP193">
        <f t="shared" si="230"/>
        <v>168.3</v>
      </c>
      <c r="NQ193">
        <f t="shared" si="230"/>
        <v>181.4</v>
      </c>
      <c r="NR193">
        <f t="shared" si="230"/>
        <v>184.9</v>
      </c>
      <c r="NS193">
        <f t="shared" si="230"/>
        <v>174.1</v>
      </c>
      <c r="NT193">
        <f t="shared" si="230"/>
        <v>167.7</v>
      </c>
      <c r="NU193">
        <f t="shared" si="230"/>
        <v>162.9</v>
      </c>
      <c r="NV193">
        <f t="shared" ref="NV193:QG193" si="231">+MAX(0.7*$Y$61,NV127)</f>
        <v>178.9</v>
      </c>
      <c r="NW193">
        <f t="shared" si="231"/>
        <v>171</v>
      </c>
      <c r="NX193">
        <f t="shared" si="231"/>
        <v>190.2</v>
      </c>
      <c r="NY193">
        <f t="shared" si="231"/>
        <v>177.8</v>
      </c>
      <c r="NZ193">
        <f t="shared" si="231"/>
        <v>172.6</v>
      </c>
      <c r="OA193">
        <f t="shared" si="231"/>
        <v>173.2</v>
      </c>
      <c r="OB193">
        <f t="shared" si="231"/>
        <v>174.2</v>
      </c>
      <c r="OC193">
        <f t="shared" si="231"/>
        <v>197.5</v>
      </c>
      <c r="OD193">
        <f t="shared" si="231"/>
        <v>171.6</v>
      </c>
      <c r="OE193">
        <f t="shared" si="231"/>
        <v>184.8</v>
      </c>
      <c r="OF193">
        <f t="shared" si="231"/>
        <v>166.1</v>
      </c>
      <c r="OG193">
        <f t="shared" si="231"/>
        <v>177.2</v>
      </c>
      <c r="OH193">
        <f t="shared" si="231"/>
        <v>180.7</v>
      </c>
      <c r="OI193">
        <f t="shared" si="231"/>
        <v>169.9</v>
      </c>
      <c r="OJ193">
        <f t="shared" si="231"/>
        <v>171.1</v>
      </c>
      <c r="OK193">
        <f t="shared" si="231"/>
        <v>169</v>
      </c>
      <c r="OL193">
        <f t="shared" si="231"/>
        <v>177.3</v>
      </c>
      <c r="OM193">
        <f t="shared" si="231"/>
        <v>178.7</v>
      </c>
      <c r="ON193">
        <f t="shared" si="231"/>
        <v>177.7</v>
      </c>
      <c r="OO193">
        <f t="shared" si="231"/>
        <v>188.4</v>
      </c>
      <c r="OP193">
        <f t="shared" si="231"/>
        <v>178.6</v>
      </c>
      <c r="OQ193">
        <f t="shared" si="231"/>
        <v>177.6</v>
      </c>
      <c r="OR193">
        <f t="shared" si="231"/>
        <v>161.19999999999999</v>
      </c>
      <c r="OS193">
        <f t="shared" si="231"/>
        <v>181.4</v>
      </c>
      <c r="OT193">
        <f t="shared" si="231"/>
        <v>180.6</v>
      </c>
      <c r="OU193">
        <f t="shared" si="231"/>
        <v>177.2</v>
      </c>
      <c r="OV193">
        <f t="shared" si="231"/>
        <v>168.1</v>
      </c>
      <c r="OW193">
        <f t="shared" si="231"/>
        <v>178.9</v>
      </c>
      <c r="OX193">
        <f t="shared" si="231"/>
        <v>163.1</v>
      </c>
      <c r="OY193">
        <f t="shared" si="231"/>
        <v>175.6</v>
      </c>
      <c r="OZ193">
        <f t="shared" si="231"/>
        <v>184.7</v>
      </c>
      <c r="PA193">
        <f t="shared" si="231"/>
        <v>160.4</v>
      </c>
      <c r="PB193">
        <f t="shared" si="231"/>
        <v>169.4</v>
      </c>
      <c r="PC193">
        <f t="shared" si="231"/>
        <v>179</v>
      </c>
      <c r="PD193">
        <f t="shared" si="231"/>
        <v>186.4</v>
      </c>
      <c r="PE193">
        <f t="shared" si="231"/>
        <v>170.2</v>
      </c>
      <c r="PF193">
        <f t="shared" si="231"/>
        <v>174.7</v>
      </c>
      <c r="PG193">
        <f t="shared" si="231"/>
        <v>172</v>
      </c>
      <c r="PH193">
        <f t="shared" si="231"/>
        <v>150</v>
      </c>
      <c r="PI193">
        <f t="shared" si="231"/>
        <v>174.6</v>
      </c>
      <c r="PJ193">
        <f t="shared" si="231"/>
        <v>184.9</v>
      </c>
      <c r="PK193">
        <f t="shared" si="231"/>
        <v>166.2</v>
      </c>
      <c r="PL193">
        <f t="shared" si="231"/>
        <v>175.8</v>
      </c>
      <c r="PM193">
        <f t="shared" si="231"/>
        <v>187</v>
      </c>
      <c r="PN193">
        <f t="shared" si="231"/>
        <v>179.9</v>
      </c>
      <c r="PO193">
        <f t="shared" si="231"/>
        <v>188.6</v>
      </c>
      <c r="PP193">
        <f t="shared" si="231"/>
        <v>181.2</v>
      </c>
      <c r="PQ193">
        <f t="shared" si="231"/>
        <v>171.9</v>
      </c>
      <c r="PR193">
        <f t="shared" si="231"/>
        <v>171.1</v>
      </c>
      <c r="PS193">
        <f t="shared" si="231"/>
        <v>180.8</v>
      </c>
      <c r="PT193">
        <f t="shared" si="231"/>
        <v>180.4</v>
      </c>
      <c r="PU193">
        <f t="shared" si="231"/>
        <v>182.3</v>
      </c>
      <c r="PV193">
        <f t="shared" si="231"/>
        <v>164.1</v>
      </c>
      <c r="PW193">
        <f t="shared" si="231"/>
        <v>173.7</v>
      </c>
      <c r="PX193">
        <f t="shared" si="231"/>
        <v>176.6</v>
      </c>
      <c r="PY193">
        <f t="shared" si="231"/>
        <v>178.2</v>
      </c>
      <c r="PZ193">
        <f t="shared" si="231"/>
        <v>178.4</v>
      </c>
      <c r="QA193">
        <f t="shared" si="231"/>
        <v>171.3</v>
      </c>
      <c r="QB193">
        <f t="shared" si="231"/>
        <v>160.1</v>
      </c>
      <c r="QC193">
        <f t="shared" si="231"/>
        <v>169.6</v>
      </c>
      <c r="QD193">
        <f t="shared" si="231"/>
        <v>175.7</v>
      </c>
      <c r="QE193">
        <f t="shared" si="231"/>
        <v>157.5</v>
      </c>
      <c r="QF193">
        <f t="shared" si="231"/>
        <v>168.7</v>
      </c>
      <c r="QG193">
        <f t="shared" si="231"/>
        <v>185.6</v>
      </c>
      <c r="QH193">
        <f t="shared" ref="QH193:SG193" si="232">+MAX(0.7*$Y$61,QH127)</f>
        <v>185.7</v>
      </c>
      <c r="QI193">
        <f t="shared" si="232"/>
        <v>189.1</v>
      </c>
      <c r="QJ193">
        <f t="shared" si="232"/>
        <v>185.7</v>
      </c>
      <c r="QK193">
        <f t="shared" si="232"/>
        <v>178.8</v>
      </c>
      <c r="QL193">
        <f t="shared" si="232"/>
        <v>172.4</v>
      </c>
      <c r="QM193">
        <f t="shared" si="232"/>
        <v>165</v>
      </c>
      <c r="QN193">
        <f t="shared" si="232"/>
        <v>175</v>
      </c>
      <c r="QO193">
        <f t="shared" si="232"/>
        <v>178.2</v>
      </c>
      <c r="QP193">
        <f t="shared" si="232"/>
        <v>184.1</v>
      </c>
      <c r="QQ193">
        <f t="shared" si="232"/>
        <v>176.9</v>
      </c>
      <c r="QR193">
        <f t="shared" si="232"/>
        <v>193.1</v>
      </c>
      <c r="QS193">
        <f t="shared" si="232"/>
        <v>192.7</v>
      </c>
      <c r="QT193">
        <f t="shared" si="232"/>
        <v>177</v>
      </c>
      <c r="QU193">
        <f t="shared" si="232"/>
        <v>176.4</v>
      </c>
      <c r="QV193">
        <f t="shared" si="232"/>
        <v>166.8</v>
      </c>
      <c r="QW193">
        <f t="shared" si="232"/>
        <v>174</v>
      </c>
      <c r="QX193">
        <f t="shared" si="232"/>
        <v>172.1</v>
      </c>
      <c r="QY193">
        <f t="shared" si="232"/>
        <v>189.5</v>
      </c>
      <c r="QZ193">
        <f t="shared" si="232"/>
        <v>173.6</v>
      </c>
      <c r="RA193">
        <f t="shared" si="232"/>
        <v>189.7</v>
      </c>
      <c r="RB193">
        <f t="shared" si="232"/>
        <v>164.3</v>
      </c>
      <c r="RC193">
        <f t="shared" si="232"/>
        <v>184.7</v>
      </c>
      <c r="RD193">
        <f t="shared" si="232"/>
        <v>176.2</v>
      </c>
      <c r="RE193">
        <f t="shared" si="232"/>
        <v>173.2</v>
      </c>
      <c r="RF193">
        <f t="shared" si="232"/>
        <v>181</v>
      </c>
      <c r="RG193">
        <f t="shared" si="232"/>
        <v>172.1</v>
      </c>
      <c r="RH193">
        <f t="shared" si="232"/>
        <v>167.7</v>
      </c>
      <c r="RI193">
        <f t="shared" si="232"/>
        <v>176.4</v>
      </c>
      <c r="RJ193">
        <f t="shared" si="232"/>
        <v>189.1</v>
      </c>
      <c r="RK193">
        <f t="shared" si="232"/>
        <v>175.6</v>
      </c>
      <c r="RL193">
        <f t="shared" si="232"/>
        <v>190.7</v>
      </c>
      <c r="RM193">
        <f t="shared" si="232"/>
        <v>193.6</v>
      </c>
      <c r="RN193">
        <f t="shared" si="232"/>
        <v>178.9</v>
      </c>
      <c r="RO193">
        <f t="shared" si="232"/>
        <v>173.6</v>
      </c>
      <c r="RP193">
        <f t="shared" si="232"/>
        <v>172.3</v>
      </c>
      <c r="RQ193">
        <f t="shared" si="232"/>
        <v>151.80000000000001</v>
      </c>
      <c r="RR193">
        <f t="shared" si="232"/>
        <v>163.9</v>
      </c>
      <c r="RS193">
        <f t="shared" si="232"/>
        <v>177.2</v>
      </c>
      <c r="RT193">
        <f t="shared" si="232"/>
        <v>180.4</v>
      </c>
      <c r="RU193">
        <f t="shared" si="232"/>
        <v>177.9</v>
      </c>
      <c r="RV193">
        <f t="shared" si="232"/>
        <v>175.1</v>
      </c>
      <c r="RW193">
        <f t="shared" si="232"/>
        <v>177.5</v>
      </c>
      <c r="RX193">
        <f t="shared" si="232"/>
        <v>165.4</v>
      </c>
      <c r="RY193">
        <f t="shared" si="232"/>
        <v>178.6</v>
      </c>
      <c r="RZ193">
        <f t="shared" si="232"/>
        <v>153.80000000000001</v>
      </c>
      <c r="SA193">
        <f t="shared" si="232"/>
        <v>155.5</v>
      </c>
      <c r="SB193">
        <f t="shared" si="232"/>
        <v>180.5</v>
      </c>
      <c r="SC193">
        <f t="shared" si="232"/>
        <v>184.9</v>
      </c>
      <c r="SD193">
        <f t="shared" si="232"/>
        <v>159.19999999999999</v>
      </c>
      <c r="SE193">
        <f t="shared" si="232"/>
        <v>182.3</v>
      </c>
      <c r="SF193">
        <f t="shared" si="232"/>
        <v>157.19999999999999</v>
      </c>
      <c r="SG193">
        <f t="shared" si="232"/>
        <v>149.19999999999999</v>
      </c>
    </row>
    <row r="194" spans="1:501">
      <c r="A194" t="s">
        <v>573</v>
      </c>
      <c r="B194" s="244">
        <f t="shared" ref="B194:BM194" si="233">+ROUND(((SUM($T$66:$T$68)+B$192+B$148)-MIN(MIN($T$66:$T$68),B$148,B$192)-MAX(MAX($T$66:$T$68),B$148,B$192))/3,2)</f>
        <v>4.8099999999999996</v>
      </c>
      <c r="C194" s="244">
        <f t="shared" si="233"/>
        <v>5.32</v>
      </c>
      <c r="D194" s="244">
        <f t="shared" si="233"/>
        <v>4.8099999999999996</v>
      </c>
      <c r="E194" s="244">
        <f t="shared" si="233"/>
        <v>4.8899999999999997</v>
      </c>
      <c r="F194" s="244">
        <f t="shared" si="233"/>
        <v>4.9000000000000004</v>
      </c>
      <c r="G194" s="244">
        <f t="shared" si="233"/>
        <v>4.93</v>
      </c>
      <c r="H194" s="244">
        <f t="shared" si="233"/>
        <v>4.8899999999999997</v>
      </c>
      <c r="I194" s="244">
        <f t="shared" si="233"/>
        <v>4.87</v>
      </c>
      <c r="J194" s="244">
        <f t="shared" si="233"/>
        <v>5.13</v>
      </c>
      <c r="K194" s="244">
        <f t="shared" si="233"/>
        <v>4.8099999999999996</v>
      </c>
      <c r="L194" s="244">
        <f t="shared" si="233"/>
        <v>5.03</v>
      </c>
      <c r="M194" s="244">
        <f t="shared" si="233"/>
        <v>4.8099999999999996</v>
      </c>
      <c r="N194" s="244">
        <f t="shared" si="233"/>
        <v>4.9800000000000004</v>
      </c>
      <c r="O194" s="244">
        <f t="shared" si="233"/>
        <v>4.8099999999999996</v>
      </c>
      <c r="P194" s="244">
        <f t="shared" si="233"/>
        <v>4.8099999999999996</v>
      </c>
      <c r="Q194" s="244">
        <f t="shared" si="233"/>
        <v>4.87</v>
      </c>
      <c r="R194" s="244">
        <f t="shared" si="233"/>
        <v>4.8099999999999996</v>
      </c>
      <c r="S194" s="244">
        <f t="shared" si="233"/>
        <v>5.3</v>
      </c>
      <c r="T194" s="244">
        <f t="shared" si="233"/>
        <v>4.8099999999999996</v>
      </c>
      <c r="U194" s="244">
        <f t="shared" si="233"/>
        <v>5.31</v>
      </c>
      <c r="V194" s="244">
        <f t="shared" si="233"/>
        <v>5.24</v>
      </c>
      <c r="W194" s="244">
        <f t="shared" si="233"/>
        <v>4.8099999999999996</v>
      </c>
      <c r="X194" s="244">
        <f t="shared" si="233"/>
        <v>4.8099999999999996</v>
      </c>
      <c r="Y194" s="244">
        <f t="shared" si="233"/>
        <v>4.8099999999999996</v>
      </c>
      <c r="Z194" s="244">
        <f t="shared" si="233"/>
        <v>4.8099999999999996</v>
      </c>
      <c r="AA194" s="244">
        <f t="shared" si="233"/>
        <v>5.03</v>
      </c>
      <c r="AB194" s="244">
        <f t="shared" si="233"/>
        <v>5.28</v>
      </c>
      <c r="AC194" s="244">
        <f t="shared" si="233"/>
        <v>4.97</v>
      </c>
      <c r="AD194" s="244">
        <f t="shared" si="233"/>
        <v>5</v>
      </c>
      <c r="AE194" s="244">
        <f t="shared" si="233"/>
        <v>5.25</v>
      </c>
      <c r="AF194" s="244">
        <f t="shared" si="233"/>
        <v>5.85</v>
      </c>
      <c r="AG194" s="244">
        <f t="shared" si="233"/>
        <v>4.8099999999999996</v>
      </c>
      <c r="AH194" s="244">
        <f t="shared" si="233"/>
        <v>5.34</v>
      </c>
      <c r="AI194" s="244">
        <f t="shared" si="233"/>
        <v>5.0599999999999996</v>
      </c>
      <c r="AJ194" s="244">
        <f t="shared" si="233"/>
        <v>4.8099999999999996</v>
      </c>
      <c r="AK194" s="244">
        <f t="shared" si="233"/>
        <v>4.96</v>
      </c>
      <c r="AL194" s="244">
        <f t="shared" si="233"/>
        <v>5.13</v>
      </c>
      <c r="AM194" s="244">
        <f t="shared" si="233"/>
        <v>5.15</v>
      </c>
      <c r="AN194" s="244">
        <f t="shared" si="233"/>
        <v>4.8099999999999996</v>
      </c>
      <c r="AO194" s="244">
        <f t="shared" si="233"/>
        <v>5.36</v>
      </c>
      <c r="AP194" s="244">
        <f t="shared" si="233"/>
        <v>4.83</v>
      </c>
      <c r="AQ194" s="244">
        <f t="shared" si="233"/>
        <v>5.41</v>
      </c>
      <c r="AR194" s="244">
        <f t="shared" si="233"/>
        <v>5.14</v>
      </c>
      <c r="AS194" s="244">
        <f t="shared" si="233"/>
        <v>4.8099999999999996</v>
      </c>
      <c r="AT194" s="244">
        <f t="shared" si="233"/>
        <v>4.8099999999999996</v>
      </c>
      <c r="AU194" s="244">
        <f t="shared" si="233"/>
        <v>4.8099999999999996</v>
      </c>
      <c r="AV194" s="244">
        <f t="shared" si="233"/>
        <v>5.51</v>
      </c>
      <c r="AW194" s="244">
        <f t="shared" si="233"/>
        <v>5.57</v>
      </c>
      <c r="AX194" s="244">
        <f t="shared" si="233"/>
        <v>5.4</v>
      </c>
      <c r="AY194" s="244">
        <f t="shared" si="233"/>
        <v>5.03</v>
      </c>
      <c r="AZ194" s="244">
        <f t="shared" si="233"/>
        <v>4.82</v>
      </c>
      <c r="BA194" s="244">
        <f t="shared" si="233"/>
        <v>5.61</v>
      </c>
      <c r="BB194" s="244">
        <f t="shared" si="233"/>
        <v>5.24</v>
      </c>
      <c r="BC194" s="244">
        <f t="shared" si="233"/>
        <v>4.88</v>
      </c>
      <c r="BD194" s="244">
        <f t="shared" si="233"/>
        <v>4.8099999999999996</v>
      </c>
      <c r="BE194" s="244">
        <f t="shared" si="233"/>
        <v>5.05</v>
      </c>
      <c r="BF194" s="244">
        <f t="shared" si="233"/>
        <v>4.8099999999999996</v>
      </c>
      <c r="BG194" s="244">
        <f t="shared" si="233"/>
        <v>5.27</v>
      </c>
      <c r="BH194" s="244">
        <f t="shared" si="233"/>
        <v>4.8099999999999996</v>
      </c>
      <c r="BI194" s="244">
        <f t="shared" si="233"/>
        <v>5.16</v>
      </c>
      <c r="BJ194" s="244">
        <f t="shared" si="233"/>
        <v>4.8099999999999996</v>
      </c>
      <c r="BK194" s="244">
        <f t="shared" si="233"/>
        <v>5.12</v>
      </c>
      <c r="BL194" s="244">
        <f t="shared" si="233"/>
        <v>5.38</v>
      </c>
      <c r="BM194" s="244">
        <f t="shared" si="233"/>
        <v>5.56</v>
      </c>
      <c r="BN194" s="244">
        <f t="shared" ref="BN194:DY194" si="234">+ROUND(((SUM($T$66:$T$68)+BN$192+BN$148)-MIN(MIN($T$66:$T$68),BN$148,BN$192)-MAX(MAX($T$66:$T$68),BN$148,BN$192))/3,2)</f>
        <v>5.4</v>
      </c>
      <c r="BO194" s="244">
        <f t="shared" si="234"/>
        <v>5.09</v>
      </c>
      <c r="BP194" s="244">
        <f t="shared" si="234"/>
        <v>4.8099999999999996</v>
      </c>
      <c r="BQ194" s="244">
        <f t="shared" si="234"/>
        <v>5.22</v>
      </c>
      <c r="BR194" s="244">
        <f t="shared" si="234"/>
        <v>4.8099999999999996</v>
      </c>
      <c r="BS194" s="244">
        <f t="shared" si="234"/>
        <v>5.29</v>
      </c>
      <c r="BT194" s="244">
        <f t="shared" si="234"/>
        <v>4.92</v>
      </c>
      <c r="BU194" s="244">
        <f t="shared" si="234"/>
        <v>4.8099999999999996</v>
      </c>
      <c r="BV194" s="244">
        <f t="shared" si="234"/>
        <v>4.93</v>
      </c>
      <c r="BW194" s="244">
        <f t="shared" si="234"/>
        <v>5.36</v>
      </c>
      <c r="BX194" s="244">
        <f t="shared" si="234"/>
        <v>5.1100000000000003</v>
      </c>
      <c r="BY194" s="244">
        <f t="shared" si="234"/>
        <v>4.8099999999999996</v>
      </c>
      <c r="BZ194" s="244">
        <f t="shared" si="234"/>
        <v>5.12</v>
      </c>
      <c r="CA194" s="244">
        <f t="shared" si="234"/>
        <v>5.1100000000000003</v>
      </c>
      <c r="CB194" s="244">
        <f t="shared" si="234"/>
        <v>5.05</v>
      </c>
      <c r="CC194" s="244">
        <f t="shared" si="234"/>
        <v>5.42</v>
      </c>
      <c r="CD194" s="244">
        <f t="shared" si="234"/>
        <v>4.8099999999999996</v>
      </c>
      <c r="CE194" s="244">
        <f t="shared" si="234"/>
        <v>5.3</v>
      </c>
      <c r="CF194" s="244">
        <f t="shared" si="234"/>
        <v>5.16</v>
      </c>
      <c r="CG194" s="244">
        <f t="shared" si="234"/>
        <v>4.8099999999999996</v>
      </c>
      <c r="CH194" s="244">
        <f t="shared" si="234"/>
        <v>5.08</v>
      </c>
      <c r="CI194" s="244">
        <f t="shared" si="234"/>
        <v>4.8099999999999996</v>
      </c>
      <c r="CJ194" s="244">
        <f t="shared" si="234"/>
        <v>5</v>
      </c>
      <c r="CK194" s="244">
        <f t="shared" si="234"/>
        <v>4.99</v>
      </c>
      <c r="CL194" s="244">
        <f t="shared" si="234"/>
        <v>5.08</v>
      </c>
      <c r="CM194" s="244">
        <f t="shared" si="234"/>
        <v>5.27</v>
      </c>
      <c r="CN194" s="244">
        <f t="shared" si="234"/>
        <v>4.8099999999999996</v>
      </c>
      <c r="CO194" s="244">
        <f t="shared" si="234"/>
        <v>4.88</v>
      </c>
      <c r="CP194" s="244">
        <f t="shared" si="234"/>
        <v>5.07</v>
      </c>
      <c r="CQ194" s="244">
        <f t="shared" si="234"/>
        <v>4.83</v>
      </c>
      <c r="CR194" s="244">
        <f t="shared" si="234"/>
        <v>4.8099999999999996</v>
      </c>
      <c r="CS194" s="244">
        <f t="shared" si="234"/>
        <v>5.04</v>
      </c>
      <c r="CT194" s="244">
        <f t="shared" si="234"/>
        <v>5.0599999999999996</v>
      </c>
      <c r="CU194" s="244">
        <f t="shared" si="234"/>
        <v>5.51</v>
      </c>
      <c r="CV194" s="244">
        <f t="shared" si="234"/>
        <v>4.8600000000000003</v>
      </c>
      <c r="CW194" s="244">
        <f t="shared" si="234"/>
        <v>5.16</v>
      </c>
      <c r="CX194" s="244">
        <f t="shared" si="234"/>
        <v>5</v>
      </c>
      <c r="CY194" s="244">
        <f t="shared" si="234"/>
        <v>4.8099999999999996</v>
      </c>
      <c r="CZ194" s="244">
        <f t="shared" si="234"/>
        <v>5.17</v>
      </c>
      <c r="DA194" s="244">
        <f t="shared" si="234"/>
        <v>4.8099999999999996</v>
      </c>
      <c r="DB194" s="244">
        <f t="shared" si="234"/>
        <v>5.0999999999999996</v>
      </c>
      <c r="DC194" s="244">
        <f t="shared" si="234"/>
        <v>4.92</v>
      </c>
      <c r="DD194" s="244">
        <f t="shared" si="234"/>
        <v>5.26</v>
      </c>
      <c r="DE194" s="244">
        <f t="shared" si="234"/>
        <v>5.17</v>
      </c>
      <c r="DF194" s="244">
        <f t="shared" si="234"/>
        <v>5.6</v>
      </c>
      <c r="DG194" s="244">
        <f t="shared" si="234"/>
        <v>5.18</v>
      </c>
      <c r="DH194" s="244">
        <f t="shared" si="234"/>
        <v>4.8099999999999996</v>
      </c>
      <c r="DI194" s="244">
        <f t="shared" si="234"/>
        <v>4.97</v>
      </c>
      <c r="DJ194" s="244">
        <f t="shared" si="234"/>
        <v>4.8099999999999996</v>
      </c>
      <c r="DK194" s="244">
        <f t="shared" si="234"/>
        <v>4.8099999999999996</v>
      </c>
      <c r="DL194" s="244">
        <f t="shared" si="234"/>
        <v>4.8099999999999996</v>
      </c>
      <c r="DM194" s="244">
        <f t="shared" si="234"/>
        <v>5.0199999999999996</v>
      </c>
      <c r="DN194" s="244">
        <f t="shared" si="234"/>
        <v>5.09</v>
      </c>
      <c r="DO194" s="244">
        <f t="shared" si="234"/>
        <v>4.8499999999999996</v>
      </c>
      <c r="DP194" s="244">
        <f t="shared" si="234"/>
        <v>4.8099999999999996</v>
      </c>
      <c r="DQ194" s="244">
        <f t="shared" si="234"/>
        <v>4.8099999999999996</v>
      </c>
      <c r="DR194" s="244">
        <f t="shared" si="234"/>
        <v>5.61</v>
      </c>
      <c r="DS194" s="244">
        <f t="shared" si="234"/>
        <v>5.35</v>
      </c>
      <c r="DT194" s="244">
        <f t="shared" si="234"/>
        <v>4.8099999999999996</v>
      </c>
      <c r="DU194" s="244">
        <f t="shared" si="234"/>
        <v>5.27</v>
      </c>
      <c r="DV194" s="244">
        <f t="shared" si="234"/>
        <v>5.0199999999999996</v>
      </c>
      <c r="DW194" s="244">
        <f t="shared" si="234"/>
        <v>5.16</v>
      </c>
      <c r="DX194" s="244">
        <f t="shared" si="234"/>
        <v>5.22</v>
      </c>
      <c r="DY194" s="244">
        <f t="shared" si="234"/>
        <v>4.8099999999999996</v>
      </c>
      <c r="DZ194" s="244">
        <f t="shared" ref="DZ194:GK194" si="235">+ROUND(((SUM($T$66:$T$68)+DZ$192+DZ$148)-MIN(MIN($T$66:$T$68),DZ$148,DZ$192)-MAX(MAX($T$66:$T$68),DZ$148,DZ$192))/3,2)</f>
        <v>4.8099999999999996</v>
      </c>
      <c r="EA194" s="244">
        <f t="shared" si="235"/>
        <v>4.8099999999999996</v>
      </c>
      <c r="EB194" s="244">
        <f t="shared" si="235"/>
        <v>5.43</v>
      </c>
      <c r="EC194" s="244">
        <f t="shared" si="235"/>
        <v>5.0599999999999996</v>
      </c>
      <c r="ED194" s="244">
        <f t="shared" si="235"/>
        <v>4.8099999999999996</v>
      </c>
      <c r="EE194" s="244">
        <f t="shared" si="235"/>
        <v>4.8099999999999996</v>
      </c>
      <c r="EF194" s="244">
        <f t="shared" si="235"/>
        <v>5.52</v>
      </c>
      <c r="EG194" s="244">
        <f t="shared" si="235"/>
        <v>4.8099999999999996</v>
      </c>
      <c r="EH194" s="244">
        <f t="shared" si="235"/>
        <v>5.03</v>
      </c>
      <c r="EI194" s="244">
        <f t="shared" si="235"/>
        <v>4.97</v>
      </c>
      <c r="EJ194" s="244">
        <f t="shared" si="235"/>
        <v>4.8099999999999996</v>
      </c>
      <c r="EK194" s="244">
        <f t="shared" si="235"/>
        <v>5.09</v>
      </c>
      <c r="EL194" s="244">
        <f t="shared" si="235"/>
        <v>5.2</v>
      </c>
      <c r="EM194" s="244">
        <f t="shared" si="235"/>
        <v>4.82</v>
      </c>
      <c r="EN194" s="244">
        <f t="shared" si="235"/>
        <v>4.8099999999999996</v>
      </c>
      <c r="EO194" s="244">
        <f t="shared" si="235"/>
        <v>5.46</v>
      </c>
      <c r="EP194" s="244">
        <f t="shared" si="235"/>
        <v>5.0999999999999996</v>
      </c>
      <c r="EQ194" s="244">
        <f t="shared" si="235"/>
        <v>4.8099999999999996</v>
      </c>
      <c r="ER194" s="244">
        <f t="shared" si="235"/>
        <v>5.24</v>
      </c>
      <c r="ES194" s="244">
        <f t="shared" si="235"/>
        <v>4.8099999999999996</v>
      </c>
      <c r="ET194" s="244">
        <f t="shared" si="235"/>
        <v>5.15</v>
      </c>
      <c r="EU194" s="244">
        <f t="shared" si="235"/>
        <v>4.88</v>
      </c>
      <c r="EV194" s="244">
        <f t="shared" si="235"/>
        <v>5.03</v>
      </c>
      <c r="EW194" s="244">
        <f t="shared" si="235"/>
        <v>4.92</v>
      </c>
      <c r="EX194" s="244">
        <f t="shared" si="235"/>
        <v>4.83</v>
      </c>
      <c r="EY194" s="244">
        <f t="shared" si="235"/>
        <v>4.96</v>
      </c>
      <c r="EZ194" s="244">
        <f t="shared" si="235"/>
        <v>5.01</v>
      </c>
      <c r="FA194" s="244">
        <f t="shared" si="235"/>
        <v>5.87</v>
      </c>
      <c r="FB194" s="244">
        <f t="shared" si="235"/>
        <v>4.92</v>
      </c>
      <c r="FC194" s="244">
        <f t="shared" si="235"/>
        <v>5.6</v>
      </c>
      <c r="FD194" s="244">
        <f t="shared" si="235"/>
        <v>5.23</v>
      </c>
      <c r="FE194" s="244">
        <f t="shared" si="235"/>
        <v>4.8099999999999996</v>
      </c>
      <c r="FF194" s="244">
        <f t="shared" si="235"/>
        <v>5.12</v>
      </c>
      <c r="FG194" s="244">
        <f t="shared" si="235"/>
        <v>4.96</v>
      </c>
      <c r="FH194" s="244">
        <f t="shared" si="235"/>
        <v>4.82</v>
      </c>
      <c r="FI194" s="244">
        <f t="shared" si="235"/>
        <v>4.8099999999999996</v>
      </c>
      <c r="FJ194" s="244">
        <f t="shared" si="235"/>
        <v>4.8099999999999996</v>
      </c>
      <c r="FK194" s="244">
        <f t="shared" si="235"/>
        <v>4.8099999999999996</v>
      </c>
      <c r="FL194" s="244">
        <f t="shared" si="235"/>
        <v>5.74</v>
      </c>
      <c r="FM194" s="244">
        <f t="shared" si="235"/>
        <v>4.96</v>
      </c>
      <c r="FN194" s="244">
        <f t="shared" si="235"/>
        <v>4.91</v>
      </c>
      <c r="FO194" s="244">
        <f t="shared" si="235"/>
        <v>4.8099999999999996</v>
      </c>
      <c r="FP194" s="244">
        <f t="shared" si="235"/>
        <v>5.4</v>
      </c>
      <c r="FQ194" s="244">
        <f t="shared" si="235"/>
        <v>4.8099999999999996</v>
      </c>
      <c r="FR194" s="244">
        <f t="shared" si="235"/>
        <v>4.8099999999999996</v>
      </c>
      <c r="FS194" s="244">
        <f t="shared" si="235"/>
        <v>5.16</v>
      </c>
      <c r="FT194" s="244">
        <f t="shared" si="235"/>
        <v>5.26</v>
      </c>
      <c r="FU194" s="244">
        <f t="shared" si="235"/>
        <v>5.12</v>
      </c>
      <c r="FV194" s="244">
        <f t="shared" si="235"/>
        <v>4.8600000000000003</v>
      </c>
      <c r="FW194" s="244">
        <f t="shared" si="235"/>
        <v>4.9400000000000004</v>
      </c>
      <c r="FX194" s="244">
        <f t="shared" si="235"/>
        <v>5</v>
      </c>
      <c r="FY194" s="244">
        <f t="shared" si="235"/>
        <v>5.19</v>
      </c>
      <c r="FZ194" s="244">
        <f t="shared" si="235"/>
        <v>4.8099999999999996</v>
      </c>
      <c r="GA194" s="244">
        <f t="shared" si="235"/>
        <v>4.97</v>
      </c>
      <c r="GB194" s="244">
        <f t="shared" si="235"/>
        <v>4.8099999999999996</v>
      </c>
      <c r="GC194" s="244">
        <f t="shared" si="235"/>
        <v>4.87</v>
      </c>
      <c r="GD194" s="244">
        <f t="shared" si="235"/>
        <v>4.8099999999999996</v>
      </c>
      <c r="GE194" s="244">
        <f t="shared" si="235"/>
        <v>4.97</v>
      </c>
      <c r="GF194" s="244">
        <f t="shared" si="235"/>
        <v>4.8099999999999996</v>
      </c>
      <c r="GG194" s="244">
        <f t="shared" si="235"/>
        <v>5.19</v>
      </c>
      <c r="GH194" s="244">
        <f t="shared" si="235"/>
        <v>4.8099999999999996</v>
      </c>
      <c r="GI194" s="244">
        <f t="shared" si="235"/>
        <v>4.92</v>
      </c>
      <c r="GJ194" s="244">
        <f t="shared" si="235"/>
        <v>5.18</v>
      </c>
      <c r="GK194" s="244">
        <f t="shared" si="235"/>
        <v>5.0199999999999996</v>
      </c>
      <c r="GL194" s="244">
        <f t="shared" ref="GL194:IW194" si="236">+ROUND(((SUM($T$66:$T$68)+GL$192+GL$148)-MIN(MIN($T$66:$T$68),GL$148,GL$192)-MAX(MAX($T$66:$T$68),GL$148,GL$192))/3,2)</f>
        <v>4.92</v>
      </c>
      <c r="GM194" s="244">
        <f t="shared" si="236"/>
        <v>5.23</v>
      </c>
      <c r="GN194" s="244">
        <f t="shared" si="236"/>
        <v>4.8099999999999996</v>
      </c>
      <c r="GO194" s="244">
        <f t="shared" si="236"/>
        <v>4.8099999999999996</v>
      </c>
      <c r="GP194" s="244">
        <f t="shared" si="236"/>
        <v>4.8899999999999997</v>
      </c>
      <c r="GQ194" s="244">
        <f t="shared" si="236"/>
        <v>4.8099999999999996</v>
      </c>
      <c r="GR194" s="244">
        <f t="shared" si="236"/>
        <v>4.8099999999999996</v>
      </c>
      <c r="GS194" s="244">
        <f t="shared" si="236"/>
        <v>5.29</v>
      </c>
      <c r="GT194" s="244">
        <f t="shared" si="236"/>
        <v>5.53</v>
      </c>
      <c r="GU194" s="244">
        <f t="shared" si="236"/>
        <v>4.8899999999999997</v>
      </c>
      <c r="GV194" s="244">
        <f t="shared" si="236"/>
        <v>4.8099999999999996</v>
      </c>
      <c r="GW194" s="244">
        <f t="shared" si="236"/>
        <v>4.9400000000000004</v>
      </c>
      <c r="GX194" s="244">
        <f t="shared" si="236"/>
        <v>4.99</v>
      </c>
      <c r="GY194" s="244">
        <f t="shared" si="236"/>
        <v>4.8099999999999996</v>
      </c>
      <c r="GZ194" s="244">
        <f t="shared" si="236"/>
        <v>4.9000000000000004</v>
      </c>
      <c r="HA194" s="244">
        <f t="shared" si="236"/>
        <v>4.8099999999999996</v>
      </c>
      <c r="HB194" s="244">
        <f t="shared" si="236"/>
        <v>5.18</v>
      </c>
      <c r="HC194" s="244">
        <f t="shared" si="236"/>
        <v>4.99</v>
      </c>
      <c r="HD194" s="244">
        <f t="shared" si="236"/>
        <v>5.32</v>
      </c>
      <c r="HE194" s="244">
        <f t="shared" si="236"/>
        <v>5.18</v>
      </c>
      <c r="HF194" s="244">
        <f t="shared" si="236"/>
        <v>4.8099999999999996</v>
      </c>
      <c r="HG194" s="244">
        <f t="shared" si="236"/>
        <v>4.84</v>
      </c>
      <c r="HH194" s="244">
        <f t="shared" si="236"/>
        <v>4.8099999999999996</v>
      </c>
      <c r="HI194" s="244">
        <f t="shared" si="236"/>
        <v>4.8099999999999996</v>
      </c>
      <c r="HJ194" s="244">
        <f t="shared" si="236"/>
        <v>4.8099999999999996</v>
      </c>
      <c r="HK194" s="244">
        <f t="shared" si="236"/>
        <v>5.34</v>
      </c>
      <c r="HL194" s="244">
        <f t="shared" si="236"/>
        <v>5.47</v>
      </c>
      <c r="HM194" s="244">
        <f t="shared" si="236"/>
        <v>4.92</v>
      </c>
      <c r="HN194" s="244">
        <f t="shared" si="236"/>
        <v>5.52</v>
      </c>
      <c r="HO194" s="244">
        <f t="shared" si="236"/>
        <v>5.21</v>
      </c>
      <c r="HP194" s="244">
        <f t="shared" si="236"/>
        <v>5.18</v>
      </c>
      <c r="HQ194" s="244">
        <f t="shared" si="236"/>
        <v>4.8099999999999996</v>
      </c>
      <c r="HR194" s="244">
        <f t="shared" si="236"/>
        <v>5.14</v>
      </c>
      <c r="HS194" s="244">
        <f t="shared" si="236"/>
        <v>4.8099999999999996</v>
      </c>
      <c r="HT194" s="244">
        <f t="shared" si="236"/>
        <v>5.48</v>
      </c>
      <c r="HU194" s="244">
        <f t="shared" si="236"/>
        <v>5.16</v>
      </c>
      <c r="HV194" s="244">
        <f t="shared" si="236"/>
        <v>4.8600000000000003</v>
      </c>
      <c r="HW194" s="244">
        <f t="shared" si="236"/>
        <v>5.29</v>
      </c>
      <c r="HX194" s="244">
        <f t="shared" si="236"/>
        <v>4.8099999999999996</v>
      </c>
      <c r="HY194" s="244">
        <f t="shared" si="236"/>
        <v>4.87</v>
      </c>
      <c r="HZ194" s="244">
        <f t="shared" si="236"/>
        <v>5.15</v>
      </c>
      <c r="IA194" s="244">
        <f t="shared" si="236"/>
        <v>4.8099999999999996</v>
      </c>
      <c r="IB194" s="244">
        <f t="shared" si="236"/>
        <v>5.6</v>
      </c>
      <c r="IC194" s="244">
        <f t="shared" si="236"/>
        <v>5.0199999999999996</v>
      </c>
      <c r="ID194" s="244">
        <f t="shared" si="236"/>
        <v>4.88</v>
      </c>
      <c r="IE194" s="244">
        <f t="shared" si="236"/>
        <v>4.8099999999999996</v>
      </c>
      <c r="IF194" s="244">
        <f t="shared" si="236"/>
        <v>4.8099999999999996</v>
      </c>
      <c r="IG194" s="244">
        <f t="shared" si="236"/>
        <v>4.8099999999999996</v>
      </c>
      <c r="IH194" s="244">
        <f t="shared" si="236"/>
        <v>4.8099999999999996</v>
      </c>
      <c r="II194" s="244">
        <f t="shared" si="236"/>
        <v>5.0199999999999996</v>
      </c>
      <c r="IJ194" s="244">
        <f t="shared" si="236"/>
        <v>5.26</v>
      </c>
      <c r="IK194" s="244">
        <f t="shared" si="236"/>
        <v>4.8899999999999997</v>
      </c>
      <c r="IL194" s="244">
        <f t="shared" si="236"/>
        <v>5.31</v>
      </c>
      <c r="IM194" s="244">
        <f t="shared" si="236"/>
        <v>4.8099999999999996</v>
      </c>
      <c r="IN194" s="244">
        <f t="shared" si="236"/>
        <v>4.96</v>
      </c>
      <c r="IO194" s="244">
        <f t="shared" si="236"/>
        <v>4.8899999999999997</v>
      </c>
      <c r="IP194" s="244">
        <f t="shared" si="236"/>
        <v>4.93</v>
      </c>
      <c r="IQ194" s="244">
        <f t="shared" si="236"/>
        <v>4.8099999999999996</v>
      </c>
      <c r="IR194" s="244">
        <f t="shared" si="236"/>
        <v>5.07</v>
      </c>
      <c r="IS194" s="244">
        <f t="shared" si="236"/>
        <v>5.39</v>
      </c>
      <c r="IT194" s="244">
        <f t="shared" si="236"/>
        <v>4.9000000000000004</v>
      </c>
      <c r="IU194" s="244">
        <f t="shared" si="236"/>
        <v>4.8099999999999996</v>
      </c>
      <c r="IV194" s="244">
        <f t="shared" si="236"/>
        <v>4.8099999999999996</v>
      </c>
      <c r="IW194" s="244">
        <f t="shared" si="236"/>
        <v>4.8099999999999996</v>
      </c>
      <c r="IX194" s="244">
        <f t="shared" ref="IX194:LI194" si="237">+ROUND(((SUM($T$66:$T$68)+IX$192+IX$148)-MIN(MIN($T$66:$T$68),IX$148,IX$192)-MAX(MAX($T$66:$T$68),IX$148,IX$192))/3,2)</f>
        <v>5.25</v>
      </c>
      <c r="IY194" s="244">
        <f t="shared" si="237"/>
        <v>5.1100000000000003</v>
      </c>
      <c r="IZ194" s="244">
        <f t="shared" si="237"/>
        <v>5.26</v>
      </c>
      <c r="JA194" s="244">
        <f t="shared" si="237"/>
        <v>5.07</v>
      </c>
      <c r="JB194" s="244">
        <f t="shared" si="237"/>
        <v>5.07</v>
      </c>
      <c r="JC194" s="244">
        <f t="shared" si="237"/>
        <v>5.01</v>
      </c>
      <c r="JD194" s="244">
        <f t="shared" si="237"/>
        <v>5.01</v>
      </c>
      <c r="JE194" s="244">
        <f t="shared" si="237"/>
        <v>5.0199999999999996</v>
      </c>
      <c r="JF194" s="244">
        <f t="shared" si="237"/>
        <v>4.9800000000000004</v>
      </c>
      <c r="JG194" s="244">
        <f t="shared" si="237"/>
        <v>5.19</v>
      </c>
      <c r="JH194" s="244">
        <f t="shared" si="237"/>
        <v>4.8099999999999996</v>
      </c>
      <c r="JI194" s="244">
        <f t="shared" si="237"/>
        <v>4.8899999999999997</v>
      </c>
      <c r="JJ194" s="244">
        <f t="shared" si="237"/>
        <v>4.8099999999999996</v>
      </c>
      <c r="JK194" s="244">
        <f t="shared" si="237"/>
        <v>4.8099999999999996</v>
      </c>
      <c r="JL194" s="244">
        <f t="shared" si="237"/>
        <v>5.0999999999999996</v>
      </c>
      <c r="JM194" s="244">
        <f t="shared" si="237"/>
        <v>5.08</v>
      </c>
      <c r="JN194" s="244">
        <f t="shared" si="237"/>
        <v>5.0199999999999996</v>
      </c>
      <c r="JO194" s="244">
        <f t="shared" si="237"/>
        <v>5.08</v>
      </c>
      <c r="JP194" s="244">
        <f t="shared" si="237"/>
        <v>4.8099999999999996</v>
      </c>
      <c r="JQ194" s="244">
        <f t="shared" si="237"/>
        <v>5.24</v>
      </c>
      <c r="JR194" s="244">
        <f t="shared" si="237"/>
        <v>4.8099999999999996</v>
      </c>
      <c r="JS194" s="244">
        <f t="shared" si="237"/>
        <v>5.1100000000000003</v>
      </c>
      <c r="JT194" s="244">
        <f t="shared" si="237"/>
        <v>4.8099999999999996</v>
      </c>
      <c r="JU194" s="244">
        <f t="shared" si="237"/>
        <v>4.8099999999999996</v>
      </c>
      <c r="JV194" s="244">
        <f t="shared" si="237"/>
        <v>5.16</v>
      </c>
      <c r="JW194" s="244">
        <f t="shared" si="237"/>
        <v>4.84</v>
      </c>
      <c r="JX194" s="244">
        <f t="shared" si="237"/>
        <v>5.26</v>
      </c>
      <c r="JY194" s="244">
        <f t="shared" si="237"/>
        <v>5.27</v>
      </c>
      <c r="JZ194" s="244">
        <f t="shared" si="237"/>
        <v>5.07</v>
      </c>
      <c r="KA194" s="244">
        <f t="shared" si="237"/>
        <v>4.96</v>
      </c>
      <c r="KB194" s="244">
        <f t="shared" si="237"/>
        <v>4.8099999999999996</v>
      </c>
      <c r="KC194" s="244">
        <f t="shared" si="237"/>
        <v>4.8899999999999997</v>
      </c>
      <c r="KD194" s="244">
        <f t="shared" si="237"/>
        <v>5</v>
      </c>
      <c r="KE194" s="244">
        <f t="shared" si="237"/>
        <v>5.21</v>
      </c>
      <c r="KF194" s="244">
        <f t="shared" si="237"/>
        <v>4.8099999999999996</v>
      </c>
      <c r="KG194" s="244">
        <f t="shared" si="237"/>
        <v>5.27</v>
      </c>
      <c r="KH194" s="244">
        <f t="shared" si="237"/>
        <v>5.09</v>
      </c>
      <c r="KI194" s="244">
        <f t="shared" si="237"/>
        <v>4.8099999999999996</v>
      </c>
      <c r="KJ194" s="244">
        <f t="shared" si="237"/>
        <v>4.8099999999999996</v>
      </c>
      <c r="KK194" s="244">
        <f t="shared" si="237"/>
        <v>5.0199999999999996</v>
      </c>
      <c r="KL194" s="244">
        <f t="shared" si="237"/>
        <v>4.8499999999999996</v>
      </c>
      <c r="KM194" s="244">
        <f t="shared" si="237"/>
        <v>5.15</v>
      </c>
      <c r="KN194" s="244">
        <f t="shared" si="237"/>
        <v>4.8499999999999996</v>
      </c>
      <c r="KO194" s="244">
        <f t="shared" si="237"/>
        <v>4.93</v>
      </c>
      <c r="KP194" s="244">
        <f t="shared" si="237"/>
        <v>4.8099999999999996</v>
      </c>
      <c r="KQ194" s="244">
        <f t="shared" si="237"/>
        <v>4.84</v>
      </c>
      <c r="KR194" s="244">
        <f t="shared" si="237"/>
        <v>5.0599999999999996</v>
      </c>
      <c r="KS194" s="244">
        <f t="shared" si="237"/>
        <v>5.25</v>
      </c>
      <c r="KT194" s="244">
        <f t="shared" si="237"/>
        <v>4.8099999999999996</v>
      </c>
      <c r="KU194" s="244">
        <f t="shared" si="237"/>
        <v>4.8099999999999996</v>
      </c>
      <c r="KV194" s="244">
        <f t="shared" si="237"/>
        <v>4.8099999999999996</v>
      </c>
      <c r="KW194" s="244">
        <f t="shared" si="237"/>
        <v>4.8099999999999996</v>
      </c>
      <c r="KX194" s="244">
        <f t="shared" si="237"/>
        <v>4.82</v>
      </c>
      <c r="KY194" s="244">
        <f t="shared" si="237"/>
        <v>5.04</v>
      </c>
      <c r="KZ194" s="244">
        <f t="shared" si="237"/>
        <v>5.24</v>
      </c>
      <c r="LA194" s="244">
        <f t="shared" si="237"/>
        <v>4.8099999999999996</v>
      </c>
      <c r="LB194" s="244">
        <f t="shared" si="237"/>
        <v>5.2</v>
      </c>
      <c r="LC194" s="244">
        <f t="shared" si="237"/>
        <v>4.8099999999999996</v>
      </c>
      <c r="LD194" s="244">
        <f t="shared" si="237"/>
        <v>5.2</v>
      </c>
      <c r="LE194" s="244">
        <f t="shared" si="237"/>
        <v>5.29</v>
      </c>
      <c r="LF194" s="244">
        <f t="shared" si="237"/>
        <v>4.84</v>
      </c>
      <c r="LG194" s="244">
        <f t="shared" si="237"/>
        <v>4.8099999999999996</v>
      </c>
      <c r="LH194" s="244">
        <f t="shared" si="237"/>
        <v>5.13</v>
      </c>
      <c r="LI194" s="244">
        <f t="shared" si="237"/>
        <v>5.21</v>
      </c>
      <c r="LJ194" s="244">
        <f t="shared" ref="LJ194:NU194" si="238">+ROUND(((SUM($T$66:$T$68)+LJ$192+LJ$148)-MIN(MIN($T$66:$T$68),LJ$148,LJ$192)-MAX(MAX($T$66:$T$68),LJ$148,LJ$192))/3,2)</f>
        <v>4.88</v>
      </c>
      <c r="LK194" s="244">
        <f t="shared" si="238"/>
        <v>5.17</v>
      </c>
      <c r="LL194" s="244">
        <f t="shared" si="238"/>
        <v>5.0199999999999996</v>
      </c>
      <c r="LM194" s="244">
        <f t="shared" si="238"/>
        <v>4.9400000000000004</v>
      </c>
      <c r="LN194" s="244">
        <f t="shared" si="238"/>
        <v>4.8099999999999996</v>
      </c>
      <c r="LO194" s="244">
        <f t="shared" si="238"/>
        <v>5.08</v>
      </c>
      <c r="LP194" s="244">
        <f t="shared" si="238"/>
        <v>5.24</v>
      </c>
      <c r="LQ194" s="244">
        <f t="shared" si="238"/>
        <v>5</v>
      </c>
      <c r="LR194" s="244">
        <f t="shared" si="238"/>
        <v>4.9800000000000004</v>
      </c>
      <c r="LS194" s="244">
        <f t="shared" si="238"/>
        <v>4.8099999999999996</v>
      </c>
      <c r="LT194" s="244">
        <f t="shared" si="238"/>
        <v>5.0599999999999996</v>
      </c>
      <c r="LU194" s="244">
        <f t="shared" si="238"/>
        <v>5.59</v>
      </c>
      <c r="LV194" s="244">
        <f t="shared" si="238"/>
        <v>4.8099999999999996</v>
      </c>
      <c r="LW194" s="244">
        <f t="shared" si="238"/>
        <v>5</v>
      </c>
      <c r="LX194" s="244">
        <f t="shared" si="238"/>
        <v>5.4</v>
      </c>
      <c r="LY194" s="244">
        <f t="shared" si="238"/>
        <v>5</v>
      </c>
      <c r="LZ194" s="244">
        <f t="shared" si="238"/>
        <v>4.9800000000000004</v>
      </c>
      <c r="MA194" s="244">
        <f t="shared" si="238"/>
        <v>5</v>
      </c>
      <c r="MB194" s="244">
        <f t="shared" si="238"/>
        <v>5.19</v>
      </c>
      <c r="MC194" s="244">
        <f t="shared" si="238"/>
        <v>5.14</v>
      </c>
      <c r="MD194" s="244">
        <f t="shared" si="238"/>
        <v>4.8099999999999996</v>
      </c>
      <c r="ME194" s="244">
        <f t="shared" si="238"/>
        <v>4.9400000000000004</v>
      </c>
      <c r="MF194" s="244">
        <f t="shared" si="238"/>
        <v>5.15</v>
      </c>
      <c r="MG194" s="244">
        <f t="shared" si="238"/>
        <v>5.0599999999999996</v>
      </c>
      <c r="MH194" s="244">
        <f t="shared" si="238"/>
        <v>5.26</v>
      </c>
      <c r="MI194" s="244">
        <f t="shared" si="238"/>
        <v>4.8899999999999997</v>
      </c>
      <c r="MJ194" s="244">
        <f t="shared" si="238"/>
        <v>4.99</v>
      </c>
      <c r="MK194" s="244">
        <f t="shared" si="238"/>
        <v>4.8600000000000003</v>
      </c>
      <c r="ML194" s="244">
        <f t="shared" si="238"/>
        <v>5.07</v>
      </c>
      <c r="MM194" s="244">
        <f t="shared" si="238"/>
        <v>4.8099999999999996</v>
      </c>
      <c r="MN194" s="244">
        <f t="shared" si="238"/>
        <v>5.26</v>
      </c>
      <c r="MO194" s="244">
        <f t="shared" si="238"/>
        <v>5.17</v>
      </c>
      <c r="MP194" s="244">
        <f t="shared" si="238"/>
        <v>4.91</v>
      </c>
      <c r="MQ194" s="244">
        <f t="shared" si="238"/>
        <v>4.8899999999999997</v>
      </c>
      <c r="MR194" s="244">
        <f t="shared" si="238"/>
        <v>4.8099999999999996</v>
      </c>
      <c r="MS194" s="244">
        <f t="shared" si="238"/>
        <v>4.97</v>
      </c>
      <c r="MT194" s="244">
        <f t="shared" si="238"/>
        <v>4.88</v>
      </c>
      <c r="MU194" s="244">
        <f t="shared" si="238"/>
        <v>4.8099999999999996</v>
      </c>
      <c r="MV194" s="244">
        <f t="shared" si="238"/>
        <v>4.9800000000000004</v>
      </c>
      <c r="MW194" s="244">
        <f t="shared" si="238"/>
        <v>4.8099999999999996</v>
      </c>
      <c r="MX194" s="244">
        <f t="shared" si="238"/>
        <v>5.26</v>
      </c>
      <c r="MY194" s="244">
        <f t="shared" si="238"/>
        <v>5.09</v>
      </c>
      <c r="MZ194" s="244">
        <f t="shared" si="238"/>
        <v>5.03</v>
      </c>
      <c r="NA194" s="244">
        <f t="shared" si="238"/>
        <v>4.8899999999999997</v>
      </c>
      <c r="NB194" s="244">
        <f t="shared" si="238"/>
        <v>4.8499999999999996</v>
      </c>
      <c r="NC194" s="244">
        <f t="shared" si="238"/>
        <v>4.9800000000000004</v>
      </c>
      <c r="ND194" s="244">
        <f t="shared" si="238"/>
        <v>4.84</v>
      </c>
      <c r="NE194" s="244">
        <f t="shared" si="238"/>
        <v>4.8099999999999996</v>
      </c>
      <c r="NF194" s="244">
        <f t="shared" si="238"/>
        <v>5.33</v>
      </c>
      <c r="NG194" s="244">
        <f t="shared" si="238"/>
        <v>5.23</v>
      </c>
      <c r="NH194" s="244">
        <f t="shared" si="238"/>
        <v>5.48</v>
      </c>
      <c r="NI194" s="244">
        <f t="shared" si="238"/>
        <v>4.8099999999999996</v>
      </c>
      <c r="NJ194" s="244">
        <f t="shared" si="238"/>
        <v>4.8600000000000003</v>
      </c>
      <c r="NK194" s="244">
        <f t="shared" si="238"/>
        <v>4.88</v>
      </c>
      <c r="NL194" s="244">
        <f t="shared" si="238"/>
        <v>4.83</v>
      </c>
      <c r="NM194" s="244">
        <f t="shared" si="238"/>
        <v>4.9800000000000004</v>
      </c>
      <c r="NN194" s="244">
        <f t="shared" si="238"/>
        <v>4.8099999999999996</v>
      </c>
      <c r="NO194" s="244">
        <f t="shared" si="238"/>
        <v>4.8099999999999996</v>
      </c>
      <c r="NP194" s="244">
        <f t="shared" si="238"/>
        <v>5.23</v>
      </c>
      <c r="NQ194" s="244">
        <f t="shared" si="238"/>
        <v>4.8099999999999996</v>
      </c>
      <c r="NR194" s="244">
        <f t="shared" si="238"/>
        <v>4.8099999999999996</v>
      </c>
      <c r="NS194" s="244">
        <f t="shared" si="238"/>
        <v>5.29</v>
      </c>
      <c r="NT194" s="244">
        <f t="shared" si="238"/>
        <v>4.83</v>
      </c>
      <c r="NU194" s="244">
        <f t="shared" si="238"/>
        <v>4.8099999999999996</v>
      </c>
      <c r="NV194" s="244">
        <f t="shared" ref="NV194:QG194" si="239">+ROUND(((SUM($T$66:$T$68)+NV$192+NV$148)-MIN(MIN($T$66:$T$68),NV$148,NV$192)-MAX(MAX($T$66:$T$68),NV$148,NV$192))/3,2)</f>
        <v>5.0199999999999996</v>
      </c>
      <c r="NW194" s="244">
        <f t="shared" si="239"/>
        <v>4.97</v>
      </c>
      <c r="NX194" s="244">
        <f t="shared" si="239"/>
        <v>5.19</v>
      </c>
      <c r="NY194" s="244">
        <f t="shared" si="239"/>
        <v>4.82</v>
      </c>
      <c r="NZ194" s="244">
        <f t="shared" si="239"/>
        <v>5.14</v>
      </c>
      <c r="OA194" s="244">
        <f t="shared" si="239"/>
        <v>5.12</v>
      </c>
      <c r="OB194" s="244">
        <f t="shared" si="239"/>
        <v>4.8099999999999996</v>
      </c>
      <c r="OC194" s="244">
        <f t="shared" si="239"/>
        <v>4.8499999999999996</v>
      </c>
      <c r="OD194" s="244">
        <f t="shared" si="239"/>
        <v>4.8099999999999996</v>
      </c>
      <c r="OE194" s="244">
        <f t="shared" si="239"/>
        <v>4.8899999999999997</v>
      </c>
      <c r="OF194" s="244">
        <f t="shared" si="239"/>
        <v>4.93</v>
      </c>
      <c r="OG194" s="244">
        <f t="shared" si="239"/>
        <v>4.8099999999999996</v>
      </c>
      <c r="OH194" s="244">
        <f t="shared" si="239"/>
        <v>4.8099999999999996</v>
      </c>
      <c r="OI194" s="244">
        <f t="shared" si="239"/>
        <v>4.88</v>
      </c>
      <c r="OJ194" s="244">
        <f t="shared" si="239"/>
        <v>4.87</v>
      </c>
      <c r="OK194" s="244">
        <f t="shared" si="239"/>
        <v>4.9000000000000004</v>
      </c>
      <c r="OL194" s="244">
        <f t="shared" si="239"/>
        <v>4.8099999999999996</v>
      </c>
      <c r="OM194" s="244">
        <f t="shared" si="239"/>
        <v>4.8099999999999996</v>
      </c>
      <c r="ON194" s="244">
        <f t="shared" si="239"/>
        <v>5.08</v>
      </c>
      <c r="OO194" s="244">
        <f t="shared" si="239"/>
        <v>4.8499999999999996</v>
      </c>
      <c r="OP194" s="244">
        <f t="shared" si="239"/>
        <v>5.22</v>
      </c>
      <c r="OQ194" s="244">
        <f t="shared" si="239"/>
        <v>4.8099999999999996</v>
      </c>
      <c r="OR194" s="244">
        <f t="shared" si="239"/>
        <v>5.62</v>
      </c>
      <c r="OS194" s="244">
        <f t="shared" si="239"/>
        <v>5.01</v>
      </c>
      <c r="OT194" s="244">
        <f t="shared" si="239"/>
        <v>4.87</v>
      </c>
      <c r="OU194" s="244">
        <f t="shared" si="239"/>
        <v>4.88</v>
      </c>
      <c r="OV194" s="244">
        <f t="shared" si="239"/>
        <v>4.8099999999999996</v>
      </c>
      <c r="OW194" s="244">
        <f t="shared" si="239"/>
        <v>5.37</v>
      </c>
      <c r="OX194" s="244">
        <f t="shared" si="239"/>
        <v>5.01</v>
      </c>
      <c r="OY194" s="244">
        <f t="shared" si="239"/>
        <v>5.59</v>
      </c>
      <c r="OZ194" s="244">
        <f t="shared" si="239"/>
        <v>4.8099999999999996</v>
      </c>
      <c r="PA194" s="244">
        <f t="shared" si="239"/>
        <v>4.8499999999999996</v>
      </c>
      <c r="PB194" s="244">
        <f t="shared" si="239"/>
        <v>4.8499999999999996</v>
      </c>
      <c r="PC194" s="244">
        <f t="shared" si="239"/>
        <v>5.0199999999999996</v>
      </c>
      <c r="PD194" s="244">
        <f t="shared" si="239"/>
        <v>4.92</v>
      </c>
      <c r="PE194" s="244">
        <f t="shared" si="239"/>
        <v>4.8099999999999996</v>
      </c>
      <c r="PF194" s="244">
        <f t="shared" si="239"/>
        <v>4.95</v>
      </c>
      <c r="PG194" s="244">
        <f t="shared" si="239"/>
        <v>4.8099999999999996</v>
      </c>
      <c r="PH194" s="244">
        <f t="shared" si="239"/>
        <v>4.8099999999999996</v>
      </c>
      <c r="PI194" s="244">
        <f t="shared" si="239"/>
        <v>4.8099999999999996</v>
      </c>
      <c r="PJ194" s="244">
        <f t="shared" si="239"/>
        <v>4.8099999999999996</v>
      </c>
      <c r="PK194" s="244">
        <f t="shared" si="239"/>
        <v>4.8099999999999996</v>
      </c>
      <c r="PL194" s="244">
        <f t="shared" si="239"/>
        <v>4.8099999999999996</v>
      </c>
      <c r="PM194" s="244">
        <f t="shared" si="239"/>
        <v>4.8600000000000003</v>
      </c>
      <c r="PN194" s="244">
        <f t="shared" si="239"/>
        <v>5.27</v>
      </c>
      <c r="PO194" s="244">
        <f t="shared" si="239"/>
        <v>4.9800000000000004</v>
      </c>
      <c r="PP194" s="244">
        <f t="shared" si="239"/>
        <v>5.0999999999999996</v>
      </c>
      <c r="PQ194" s="244">
        <f t="shared" si="239"/>
        <v>4.84</v>
      </c>
      <c r="PR194" s="244">
        <f t="shared" si="239"/>
        <v>4.8099999999999996</v>
      </c>
      <c r="PS194" s="244">
        <f t="shared" si="239"/>
        <v>4.8099999999999996</v>
      </c>
      <c r="PT194" s="244">
        <f t="shared" si="239"/>
        <v>4.97</v>
      </c>
      <c r="PU194" s="244">
        <f t="shared" si="239"/>
        <v>4.91</v>
      </c>
      <c r="PV194" s="244">
        <f t="shared" si="239"/>
        <v>4.9400000000000004</v>
      </c>
      <c r="PW194" s="244">
        <f t="shared" si="239"/>
        <v>4.8099999999999996</v>
      </c>
      <c r="PX194" s="244">
        <f t="shared" si="239"/>
        <v>5.49</v>
      </c>
      <c r="PY194" s="244">
        <f t="shared" si="239"/>
        <v>4.8099999999999996</v>
      </c>
      <c r="PZ194" s="244">
        <f t="shared" si="239"/>
        <v>4.92</v>
      </c>
      <c r="QA194" s="244">
        <f t="shared" si="239"/>
        <v>4.92</v>
      </c>
      <c r="QB194" s="244">
        <f t="shared" si="239"/>
        <v>5.09</v>
      </c>
      <c r="QC194" s="244">
        <f t="shared" si="239"/>
        <v>4.8099999999999996</v>
      </c>
      <c r="QD194" s="244">
        <f t="shared" si="239"/>
        <v>4.8099999999999996</v>
      </c>
      <c r="QE194" s="244">
        <f t="shared" si="239"/>
        <v>5.65</v>
      </c>
      <c r="QF194" s="244">
        <f t="shared" si="239"/>
        <v>4.96</v>
      </c>
      <c r="QG194" s="244">
        <f t="shared" si="239"/>
        <v>4.93</v>
      </c>
      <c r="QH194" s="244">
        <f t="shared" ref="QH194:SG194" si="240">+ROUND(((SUM($T$66:$T$68)+QH$192+QH$148)-MIN(MIN($T$66:$T$68),QH$148,QH$192)-MAX(MAX($T$66:$T$68),QH$148,QH$192))/3,2)</f>
        <v>5</v>
      </c>
      <c r="QI194" s="244">
        <f t="shared" si="240"/>
        <v>4.8099999999999996</v>
      </c>
      <c r="QJ194" s="244">
        <f t="shared" si="240"/>
        <v>5.46</v>
      </c>
      <c r="QK194" s="244">
        <f t="shared" si="240"/>
        <v>5.33</v>
      </c>
      <c r="QL194" s="244">
        <f t="shared" si="240"/>
        <v>4.8099999999999996</v>
      </c>
      <c r="QM194" s="244">
        <f t="shared" si="240"/>
        <v>5</v>
      </c>
      <c r="QN194" s="244">
        <f t="shared" si="240"/>
        <v>5.0599999999999996</v>
      </c>
      <c r="QO194" s="244">
        <f t="shared" si="240"/>
        <v>5.08</v>
      </c>
      <c r="QP194" s="244">
        <f t="shared" si="240"/>
        <v>4.8499999999999996</v>
      </c>
      <c r="QQ194" s="244">
        <f t="shared" si="240"/>
        <v>5.42</v>
      </c>
      <c r="QR194" s="244">
        <f t="shared" si="240"/>
        <v>4.8099999999999996</v>
      </c>
      <c r="QS194" s="244">
        <f t="shared" si="240"/>
        <v>4.88</v>
      </c>
      <c r="QT194" s="244">
        <f t="shared" si="240"/>
        <v>5.01</v>
      </c>
      <c r="QU194" s="244">
        <f t="shared" si="240"/>
        <v>5.1100000000000003</v>
      </c>
      <c r="QV194" s="244">
        <f t="shared" si="240"/>
        <v>4.95</v>
      </c>
      <c r="QW194" s="244">
        <f t="shared" si="240"/>
        <v>4.96</v>
      </c>
      <c r="QX194" s="244">
        <f t="shared" si="240"/>
        <v>4.8099999999999996</v>
      </c>
      <c r="QY194" s="244">
        <f t="shared" si="240"/>
        <v>4.8099999999999996</v>
      </c>
      <c r="QZ194" s="244">
        <f t="shared" si="240"/>
        <v>5.48</v>
      </c>
      <c r="RA194" s="244">
        <f t="shared" si="240"/>
        <v>5.22</v>
      </c>
      <c r="RB194" s="244">
        <f t="shared" si="240"/>
        <v>5.01</v>
      </c>
      <c r="RC194" s="244">
        <f t="shared" si="240"/>
        <v>4.8099999999999996</v>
      </c>
      <c r="RD194" s="244">
        <f t="shared" si="240"/>
        <v>4.84</v>
      </c>
      <c r="RE194" s="244">
        <f t="shared" si="240"/>
        <v>4.8099999999999996</v>
      </c>
      <c r="RF194" s="244">
        <f t="shared" si="240"/>
        <v>5.87</v>
      </c>
      <c r="RG194" s="244">
        <f t="shared" si="240"/>
        <v>5.54</v>
      </c>
      <c r="RH194" s="244">
        <f t="shared" si="240"/>
        <v>4.8099999999999996</v>
      </c>
      <c r="RI194" s="244">
        <f t="shared" si="240"/>
        <v>4.8099999999999996</v>
      </c>
      <c r="RJ194" s="244">
        <f t="shared" si="240"/>
        <v>5.41</v>
      </c>
      <c r="RK194" s="244">
        <f t="shared" si="240"/>
        <v>5.07</v>
      </c>
      <c r="RL194" s="244">
        <f t="shared" si="240"/>
        <v>5.05</v>
      </c>
      <c r="RM194" s="244">
        <f t="shared" si="240"/>
        <v>5.04</v>
      </c>
      <c r="RN194" s="244">
        <f t="shared" si="240"/>
        <v>4.8099999999999996</v>
      </c>
      <c r="RO194" s="244">
        <f t="shared" si="240"/>
        <v>4.95</v>
      </c>
      <c r="RP194" s="244">
        <f t="shared" si="240"/>
        <v>5.07</v>
      </c>
      <c r="RQ194" s="244">
        <f t="shared" si="240"/>
        <v>4.87</v>
      </c>
      <c r="RR194" s="244">
        <f t="shared" si="240"/>
        <v>4.9400000000000004</v>
      </c>
      <c r="RS194" s="244">
        <f t="shared" si="240"/>
        <v>5.04</v>
      </c>
      <c r="RT194" s="244">
        <f t="shared" si="240"/>
        <v>5.26</v>
      </c>
      <c r="RU194" s="244">
        <f t="shared" si="240"/>
        <v>4.8099999999999996</v>
      </c>
      <c r="RV194" s="244">
        <f t="shared" si="240"/>
        <v>5.53</v>
      </c>
      <c r="RW194" s="244">
        <f t="shared" si="240"/>
        <v>4.8099999999999996</v>
      </c>
      <c r="RX194" s="244">
        <f t="shared" si="240"/>
        <v>5.0999999999999996</v>
      </c>
      <c r="RY194" s="244">
        <f t="shared" si="240"/>
        <v>5.44</v>
      </c>
      <c r="RZ194" s="244">
        <f t="shared" si="240"/>
        <v>5.17</v>
      </c>
      <c r="SA194" s="244">
        <f t="shared" si="240"/>
        <v>4.8600000000000003</v>
      </c>
      <c r="SB194" s="244">
        <f t="shared" si="240"/>
        <v>4.8099999999999996</v>
      </c>
      <c r="SC194" s="244">
        <f t="shared" si="240"/>
        <v>5.36</v>
      </c>
      <c r="SD194" s="244">
        <f t="shared" si="240"/>
        <v>4.8099999999999996</v>
      </c>
      <c r="SE194" s="244">
        <f t="shared" si="240"/>
        <v>5.39</v>
      </c>
      <c r="SF194" s="244">
        <f t="shared" si="240"/>
        <v>5.25</v>
      </c>
      <c r="SG194" s="244">
        <f t="shared" si="240"/>
        <v>4.8499999999999996</v>
      </c>
    </row>
    <row r="195" spans="1:501">
      <c r="A195" t="s">
        <v>574</v>
      </c>
      <c r="B195">
        <f t="shared" ref="B195:BM195" si="241">+ROUND((SUM($Z$66:$Z$68)+B$193+B$149-MIN(B$193,B$149,MIN($Z$66:$Z$68))-MAX(B$193,B$149,MAX($Z$66:$Z$68)))/3,1)</f>
        <v>166.4</v>
      </c>
      <c r="C195">
        <f t="shared" si="241"/>
        <v>163.80000000000001</v>
      </c>
      <c r="D195">
        <f t="shared" si="241"/>
        <v>174.8</v>
      </c>
      <c r="E195">
        <f t="shared" si="241"/>
        <v>160.1</v>
      </c>
      <c r="F195">
        <f t="shared" si="241"/>
        <v>162.69999999999999</v>
      </c>
      <c r="G195">
        <f t="shared" si="241"/>
        <v>167.7</v>
      </c>
      <c r="H195">
        <f t="shared" si="241"/>
        <v>168</v>
      </c>
      <c r="I195">
        <f t="shared" si="241"/>
        <v>167.7</v>
      </c>
      <c r="J195">
        <f t="shared" si="241"/>
        <v>166.2</v>
      </c>
      <c r="K195">
        <f t="shared" si="241"/>
        <v>163.4</v>
      </c>
      <c r="L195">
        <f t="shared" si="241"/>
        <v>164.8</v>
      </c>
      <c r="M195">
        <f t="shared" si="241"/>
        <v>164.3</v>
      </c>
      <c r="N195">
        <f t="shared" si="241"/>
        <v>171</v>
      </c>
      <c r="O195">
        <f t="shared" si="241"/>
        <v>169.7</v>
      </c>
      <c r="P195">
        <f t="shared" si="241"/>
        <v>170.3</v>
      </c>
      <c r="Q195">
        <f t="shared" si="241"/>
        <v>166.6</v>
      </c>
      <c r="R195">
        <f t="shared" si="241"/>
        <v>167.6</v>
      </c>
      <c r="S195">
        <f t="shared" si="241"/>
        <v>166.7</v>
      </c>
      <c r="T195">
        <f t="shared" si="241"/>
        <v>161.19999999999999</v>
      </c>
      <c r="U195">
        <f t="shared" si="241"/>
        <v>167.1</v>
      </c>
      <c r="V195">
        <f t="shared" si="241"/>
        <v>163.1</v>
      </c>
      <c r="W195">
        <f t="shared" si="241"/>
        <v>168.1</v>
      </c>
      <c r="X195">
        <f t="shared" si="241"/>
        <v>165.9</v>
      </c>
      <c r="Y195">
        <f t="shared" si="241"/>
        <v>168.6</v>
      </c>
      <c r="Z195">
        <f t="shared" si="241"/>
        <v>171.8</v>
      </c>
      <c r="AA195">
        <f t="shared" si="241"/>
        <v>160.5</v>
      </c>
      <c r="AB195">
        <f t="shared" si="241"/>
        <v>168.8</v>
      </c>
      <c r="AC195">
        <f t="shared" si="241"/>
        <v>168.5</v>
      </c>
      <c r="AD195">
        <f t="shared" si="241"/>
        <v>163.6</v>
      </c>
      <c r="AE195">
        <f t="shared" si="241"/>
        <v>167.7</v>
      </c>
      <c r="AF195">
        <f t="shared" si="241"/>
        <v>155.9</v>
      </c>
      <c r="AG195">
        <f t="shared" si="241"/>
        <v>169.6</v>
      </c>
      <c r="AH195">
        <f t="shared" si="241"/>
        <v>163.6</v>
      </c>
      <c r="AI195">
        <f t="shared" si="241"/>
        <v>167.6</v>
      </c>
      <c r="AJ195">
        <f t="shared" si="241"/>
        <v>164.7</v>
      </c>
      <c r="AK195">
        <f t="shared" si="241"/>
        <v>161.69999999999999</v>
      </c>
      <c r="AL195">
        <f t="shared" si="241"/>
        <v>169.7</v>
      </c>
      <c r="AM195">
        <f t="shared" si="241"/>
        <v>157.9</v>
      </c>
      <c r="AN195">
        <f t="shared" si="241"/>
        <v>168.7</v>
      </c>
      <c r="AO195">
        <f t="shared" si="241"/>
        <v>170.9</v>
      </c>
      <c r="AP195">
        <f t="shared" si="241"/>
        <v>155.80000000000001</v>
      </c>
      <c r="AQ195">
        <f t="shared" si="241"/>
        <v>158.69999999999999</v>
      </c>
      <c r="AR195">
        <f t="shared" si="241"/>
        <v>161.69999999999999</v>
      </c>
      <c r="AS195">
        <f t="shared" si="241"/>
        <v>156.6</v>
      </c>
      <c r="AT195">
        <f t="shared" si="241"/>
        <v>167</v>
      </c>
      <c r="AU195">
        <f t="shared" si="241"/>
        <v>164.3</v>
      </c>
      <c r="AV195">
        <f t="shared" si="241"/>
        <v>168</v>
      </c>
      <c r="AW195">
        <f t="shared" si="241"/>
        <v>164.6</v>
      </c>
      <c r="AX195">
        <f t="shared" si="241"/>
        <v>162.80000000000001</v>
      </c>
      <c r="AY195">
        <f t="shared" si="241"/>
        <v>167.6</v>
      </c>
      <c r="AZ195">
        <f t="shared" si="241"/>
        <v>163.19999999999999</v>
      </c>
      <c r="BA195">
        <f t="shared" si="241"/>
        <v>165.2</v>
      </c>
      <c r="BB195">
        <f t="shared" si="241"/>
        <v>170.4</v>
      </c>
      <c r="BC195">
        <f t="shared" si="241"/>
        <v>170.8</v>
      </c>
      <c r="BD195">
        <f t="shared" si="241"/>
        <v>169.9</v>
      </c>
      <c r="BE195">
        <f t="shared" si="241"/>
        <v>168.6</v>
      </c>
      <c r="BF195">
        <f t="shared" si="241"/>
        <v>173.5</v>
      </c>
      <c r="BG195">
        <f t="shared" si="241"/>
        <v>161.80000000000001</v>
      </c>
      <c r="BH195">
        <f t="shared" si="241"/>
        <v>167</v>
      </c>
      <c r="BI195">
        <f t="shared" si="241"/>
        <v>166</v>
      </c>
      <c r="BJ195">
        <f t="shared" si="241"/>
        <v>163</v>
      </c>
      <c r="BK195">
        <f t="shared" si="241"/>
        <v>158.19999999999999</v>
      </c>
      <c r="BL195">
        <f t="shared" si="241"/>
        <v>169.9</v>
      </c>
      <c r="BM195">
        <f t="shared" si="241"/>
        <v>163.19999999999999</v>
      </c>
      <c r="BN195">
        <f t="shared" ref="BN195:DY195" si="242">+ROUND((SUM($Z$66:$Z$68)+BN$193+BN$149-MIN(BN$193,BN$149,MIN($Z$66:$Z$68))-MAX(BN$193,BN$149,MAX($Z$66:$Z$68)))/3,1)</f>
        <v>166.8</v>
      </c>
      <c r="BO195">
        <f t="shared" si="242"/>
        <v>164.5</v>
      </c>
      <c r="BP195">
        <f t="shared" si="242"/>
        <v>167.4</v>
      </c>
      <c r="BQ195">
        <f t="shared" si="242"/>
        <v>157.9</v>
      </c>
      <c r="BR195">
        <f t="shared" si="242"/>
        <v>169.7</v>
      </c>
      <c r="BS195">
        <f t="shared" si="242"/>
        <v>163.5</v>
      </c>
      <c r="BT195">
        <f t="shared" si="242"/>
        <v>171.4</v>
      </c>
      <c r="BU195">
        <f t="shared" si="242"/>
        <v>165.4</v>
      </c>
      <c r="BV195">
        <f t="shared" si="242"/>
        <v>173</v>
      </c>
      <c r="BW195">
        <f t="shared" si="242"/>
        <v>166.5</v>
      </c>
      <c r="BX195">
        <f t="shared" si="242"/>
        <v>163</v>
      </c>
      <c r="BY195">
        <f t="shared" si="242"/>
        <v>162</v>
      </c>
      <c r="BZ195">
        <f t="shared" si="242"/>
        <v>163.4</v>
      </c>
      <c r="CA195">
        <f t="shared" si="242"/>
        <v>168.2</v>
      </c>
      <c r="CB195">
        <f t="shared" si="242"/>
        <v>170.1</v>
      </c>
      <c r="CC195">
        <f t="shared" si="242"/>
        <v>158.80000000000001</v>
      </c>
      <c r="CD195">
        <f t="shared" si="242"/>
        <v>167.5</v>
      </c>
      <c r="CE195">
        <f t="shared" si="242"/>
        <v>167.4</v>
      </c>
      <c r="CF195">
        <f t="shared" si="242"/>
        <v>163.19999999999999</v>
      </c>
      <c r="CG195">
        <f t="shared" si="242"/>
        <v>170</v>
      </c>
      <c r="CH195">
        <f t="shared" si="242"/>
        <v>167.4</v>
      </c>
      <c r="CI195">
        <f t="shared" si="242"/>
        <v>162.1</v>
      </c>
      <c r="CJ195">
        <f t="shared" si="242"/>
        <v>173</v>
      </c>
      <c r="CK195">
        <f t="shared" si="242"/>
        <v>164.9</v>
      </c>
      <c r="CL195">
        <f t="shared" si="242"/>
        <v>157.69999999999999</v>
      </c>
      <c r="CM195">
        <f t="shared" si="242"/>
        <v>160.4</v>
      </c>
      <c r="CN195">
        <f t="shared" si="242"/>
        <v>162.4</v>
      </c>
      <c r="CO195">
        <f t="shared" si="242"/>
        <v>172.4</v>
      </c>
      <c r="CP195">
        <f t="shared" si="242"/>
        <v>160.80000000000001</v>
      </c>
      <c r="CQ195">
        <f t="shared" si="242"/>
        <v>163.6</v>
      </c>
      <c r="CR195">
        <f t="shared" si="242"/>
        <v>166.9</v>
      </c>
      <c r="CS195">
        <f t="shared" si="242"/>
        <v>160.9</v>
      </c>
      <c r="CT195">
        <f t="shared" si="242"/>
        <v>166.8</v>
      </c>
      <c r="CU195">
        <f t="shared" si="242"/>
        <v>167.6</v>
      </c>
      <c r="CV195">
        <f t="shared" si="242"/>
        <v>168.4</v>
      </c>
      <c r="CW195">
        <f t="shared" si="242"/>
        <v>169.9</v>
      </c>
      <c r="CX195">
        <f t="shared" si="242"/>
        <v>161</v>
      </c>
      <c r="CY195">
        <f t="shared" si="242"/>
        <v>160.4</v>
      </c>
      <c r="CZ195">
        <f t="shared" si="242"/>
        <v>161.4</v>
      </c>
      <c r="DA195">
        <f t="shared" si="242"/>
        <v>173</v>
      </c>
      <c r="DB195">
        <f t="shared" si="242"/>
        <v>165.1</v>
      </c>
      <c r="DC195">
        <f t="shared" si="242"/>
        <v>165.4</v>
      </c>
      <c r="DD195">
        <f t="shared" si="242"/>
        <v>172.2</v>
      </c>
      <c r="DE195">
        <f t="shared" si="242"/>
        <v>172.2</v>
      </c>
      <c r="DF195">
        <f t="shared" si="242"/>
        <v>164.5</v>
      </c>
      <c r="DG195">
        <f t="shared" si="242"/>
        <v>168.4</v>
      </c>
      <c r="DH195">
        <f t="shared" si="242"/>
        <v>165.1</v>
      </c>
      <c r="DI195">
        <f t="shared" si="242"/>
        <v>166.6</v>
      </c>
      <c r="DJ195">
        <f t="shared" si="242"/>
        <v>157.69999999999999</v>
      </c>
      <c r="DK195">
        <f t="shared" si="242"/>
        <v>167.4</v>
      </c>
      <c r="DL195">
        <f t="shared" si="242"/>
        <v>163.6</v>
      </c>
      <c r="DM195">
        <f t="shared" si="242"/>
        <v>167.7</v>
      </c>
      <c r="DN195">
        <f t="shared" si="242"/>
        <v>169.1</v>
      </c>
      <c r="DO195">
        <f t="shared" si="242"/>
        <v>170.8</v>
      </c>
      <c r="DP195">
        <f t="shared" si="242"/>
        <v>172</v>
      </c>
      <c r="DQ195">
        <f t="shared" si="242"/>
        <v>171.1</v>
      </c>
      <c r="DR195">
        <f t="shared" si="242"/>
        <v>172.2</v>
      </c>
      <c r="DS195">
        <f t="shared" si="242"/>
        <v>170.2</v>
      </c>
      <c r="DT195">
        <f t="shared" si="242"/>
        <v>165.7</v>
      </c>
      <c r="DU195">
        <f t="shared" si="242"/>
        <v>162.80000000000001</v>
      </c>
      <c r="DV195">
        <f t="shared" si="242"/>
        <v>162.30000000000001</v>
      </c>
      <c r="DW195">
        <f t="shared" si="242"/>
        <v>167.1</v>
      </c>
      <c r="DX195">
        <f t="shared" si="242"/>
        <v>168.1</v>
      </c>
      <c r="DY195">
        <f t="shared" si="242"/>
        <v>170.9</v>
      </c>
      <c r="DZ195">
        <f t="shared" ref="DZ195:GK195" si="243">+ROUND((SUM($Z$66:$Z$68)+DZ$193+DZ$149-MIN(DZ$193,DZ$149,MIN($Z$66:$Z$68))-MAX(DZ$193,DZ$149,MAX($Z$66:$Z$68)))/3,1)</f>
        <v>167.2</v>
      </c>
      <c r="EA195">
        <f t="shared" si="243"/>
        <v>168.2</v>
      </c>
      <c r="EB195">
        <f t="shared" si="243"/>
        <v>166.9</v>
      </c>
      <c r="EC195">
        <f t="shared" si="243"/>
        <v>171.3</v>
      </c>
      <c r="ED195">
        <f t="shared" si="243"/>
        <v>165.2</v>
      </c>
      <c r="EE195">
        <f t="shared" si="243"/>
        <v>166.5</v>
      </c>
      <c r="EF195">
        <f t="shared" si="243"/>
        <v>167.1</v>
      </c>
      <c r="EG195">
        <f t="shared" si="243"/>
        <v>167.8</v>
      </c>
      <c r="EH195">
        <f t="shared" si="243"/>
        <v>166.8</v>
      </c>
      <c r="EI195">
        <f t="shared" si="243"/>
        <v>154.80000000000001</v>
      </c>
      <c r="EJ195">
        <f t="shared" si="243"/>
        <v>162.30000000000001</v>
      </c>
      <c r="EK195">
        <f t="shared" si="243"/>
        <v>170.3</v>
      </c>
      <c r="EL195">
        <f t="shared" si="243"/>
        <v>173.1</v>
      </c>
      <c r="EM195">
        <f t="shared" si="243"/>
        <v>169</v>
      </c>
      <c r="EN195">
        <f t="shared" si="243"/>
        <v>165.6</v>
      </c>
      <c r="EO195">
        <f t="shared" si="243"/>
        <v>164.8</v>
      </c>
      <c r="EP195">
        <f t="shared" si="243"/>
        <v>162.5</v>
      </c>
      <c r="EQ195">
        <f t="shared" si="243"/>
        <v>160.30000000000001</v>
      </c>
      <c r="ER195">
        <f t="shared" si="243"/>
        <v>155.4</v>
      </c>
      <c r="ES195">
        <f t="shared" si="243"/>
        <v>162.5</v>
      </c>
      <c r="ET195">
        <f t="shared" si="243"/>
        <v>169.6</v>
      </c>
      <c r="EU195">
        <f t="shared" si="243"/>
        <v>170.9</v>
      </c>
      <c r="EV195">
        <f t="shared" si="243"/>
        <v>165.6</v>
      </c>
      <c r="EW195">
        <f t="shared" si="243"/>
        <v>166.7</v>
      </c>
      <c r="EX195">
        <f t="shared" si="243"/>
        <v>166.6</v>
      </c>
      <c r="EY195">
        <f t="shared" si="243"/>
        <v>172</v>
      </c>
      <c r="EZ195">
        <f t="shared" si="243"/>
        <v>161</v>
      </c>
      <c r="FA195">
        <f t="shared" si="243"/>
        <v>162</v>
      </c>
      <c r="FB195">
        <f t="shared" si="243"/>
        <v>163</v>
      </c>
      <c r="FC195">
        <f t="shared" si="243"/>
        <v>162.4</v>
      </c>
      <c r="FD195">
        <f t="shared" si="243"/>
        <v>173.2</v>
      </c>
      <c r="FE195">
        <f t="shared" si="243"/>
        <v>158.6</v>
      </c>
      <c r="FF195">
        <f t="shared" si="243"/>
        <v>166.9</v>
      </c>
      <c r="FG195">
        <f t="shared" si="243"/>
        <v>164.7</v>
      </c>
      <c r="FH195">
        <f t="shared" si="243"/>
        <v>170</v>
      </c>
      <c r="FI195">
        <f t="shared" si="243"/>
        <v>162.30000000000001</v>
      </c>
      <c r="FJ195">
        <f t="shared" si="243"/>
        <v>167.7</v>
      </c>
      <c r="FK195">
        <f t="shared" si="243"/>
        <v>169.6</v>
      </c>
      <c r="FL195">
        <f t="shared" si="243"/>
        <v>164.4</v>
      </c>
      <c r="FM195">
        <f t="shared" si="243"/>
        <v>167.7</v>
      </c>
      <c r="FN195">
        <f t="shared" si="243"/>
        <v>168.2</v>
      </c>
      <c r="FO195">
        <f t="shared" si="243"/>
        <v>167.2</v>
      </c>
      <c r="FP195">
        <f t="shared" si="243"/>
        <v>174.2</v>
      </c>
      <c r="FQ195">
        <f t="shared" si="243"/>
        <v>159.1</v>
      </c>
      <c r="FR195">
        <f t="shared" si="243"/>
        <v>166.7</v>
      </c>
      <c r="FS195">
        <f t="shared" si="243"/>
        <v>167.7</v>
      </c>
      <c r="FT195">
        <f t="shared" si="243"/>
        <v>167.6</v>
      </c>
      <c r="FU195">
        <f t="shared" si="243"/>
        <v>161.9</v>
      </c>
      <c r="FV195">
        <f t="shared" si="243"/>
        <v>168.8</v>
      </c>
      <c r="FW195">
        <f t="shared" si="243"/>
        <v>169.2</v>
      </c>
      <c r="FX195">
        <f t="shared" si="243"/>
        <v>159.30000000000001</v>
      </c>
      <c r="FY195">
        <f t="shared" si="243"/>
        <v>162.19999999999999</v>
      </c>
      <c r="FZ195">
        <f t="shared" si="243"/>
        <v>167.9</v>
      </c>
      <c r="GA195">
        <f t="shared" si="243"/>
        <v>169.1</v>
      </c>
      <c r="GB195">
        <f t="shared" si="243"/>
        <v>165.4</v>
      </c>
      <c r="GC195">
        <f t="shared" si="243"/>
        <v>162</v>
      </c>
      <c r="GD195">
        <f t="shared" si="243"/>
        <v>173.3</v>
      </c>
      <c r="GE195">
        <f t="shared" si="243"/>
        <v>159.9</v>
      </c>
      <c r="GF195">
        <f t="shared" si="243"/>
        <v>172.3</v>
      </c>
      <c r="GG195">
        <f t="shared" si="243"/>
        <v>167.3</v>
      </c>
      <c r="GH195">
        <f t="shared" si="243"/>
        <v>170.1</v>
      </c>
      <c r="GI195">
        <f t="shared" si="243"/>
        <v>167.8</v>
      </c>
      <c r="GJ195">
        <f t="shared" si="243"/>
        <v>170.4</v>
      </c>
      <c r="GK195">
        <f t="shared" si="243"/>
        <v>168.7</v>
      </c>
      <c r="GL195">
        <f t="shared" ref="GL195:IW195" si="244">+ROUND((SUM($Z$66:$Z$68)+GL$193+GL$149-MIN(GL$193,GL$149,MIN($Z$66:$Z$68))-MAX(GL$193,GL$149,MAX($Z$66:$Z$68)))/3,1)</f>
        <v>166.8</v>
      </c>
      <c r="GM195">
        <f t="shared" si="244"/>
        <v>161.80000000000001</v>
      </c>
      <c r="GN195">
        <f t="shared" si="244"/>
        <v>162</v>
      </c>
      <c r="GO195">
        <f t="shared" si="244"/>
        <v>164</v>
      </c>
      <c r="GP195">
        <f t="shared" si="244"/>
        <v>160.69999999999999</v>
      </c>
      <c r="GQ195">
        <f t="shared" si="244"/>
        <v>164.5</v>
      </c>
      <c r="GR195">
        <f t="shared" si="244"/>
        <v>162</v>
      </c>
      <c r="GS195">
        <f t="shared" si="244"/>
        <v>164.5</v>
      </c>
      <c r="GT195">
        <f t="shared" si="244"/>
        <v>165.3</v>
      </c>
      <c r="GU195">
        <f t="shared" si="244"/>
        <v>166.1</v>
      </c>
      <c r="GV195">
        <f t="shared" si="244"/>
        <v>167.2</v>
      </c>
      <c r="GW195">
        <f t="shared" si="244"/>
        <v>173.7</v>
      </c>
      <c r="GX195">
        <f t="shared" si="244"/>
        <v>163.80000000000001</v>
      </c>
      <c r="GY195">
        <f t="shared" si="244"/>
        <v>160.80000000000001</v>
      </c>
      <c r="GZ195">
        <f t="shared" si="244"/>
        <v>168.5</v>
      </c>
      <c r="HA195">
        <f t="shared" si="244"/>
        <v>172.6</v>
      </c>
      <c r="HB195">
        <f t="shared" si="244"/>
        <v>162.30000000000001</v>
      </c>
      <c r="HC195">
        <f t="shared" si="244"/>
        <v>167.4</v>
      </c>
      <c r="HD195">
        <f t="shared" si="244"/>
        <v>168.6</v>
      </c>
      <c r="HE195">
        <f t="shared" si="244"/>
        <v>167.2</v>
      </c>
      <c r="HF195">
        <f t="shared" si="244"/>
        <v>164.7</v>
      </c>
      <c r="HG195">
        <f t="shared" si="244"/>
        <v>155.4</v>
      </c>
      <c r="HH195">
        <f t="shared" si="244"/>
        <v>172.2</v>
      </c>
      <c r="HI195">
        <f t="shared" si="244"/>
        <v>163.80000000000001</v>
      </c>
      <c r="HJ195">
        <f t="shared" si="244"/>
        <v>167</v>
      </c>
      <c r="HK195">
        <f t="shared" si="244"/>
        <v>166.3</v>
      </c>
      <c r="HL195">
        <f t="shared" si="244"/>
        <v>171</v>
      </c>
      <c r="HM195">
        <f t="shared" si="244"/>
        <v>166.5</v>
      </c>
      <c r="HN195">
        <f t="shared" si="244"/>
        <v>165.9</v>
      </c>
      <c r="HO195">
        <f t="shared" si="244"/>
        <v>168.6</v>
      </c>
      <c r="HP195">
        <f t="shared" si="244"/>
        <v>165.6</v>
      </c>
      <c r="HQ195">
        <f t="shared" si="244"/>
        <v>170.3</v>
      </c>
      <c r="HR195">
        <f t="shared" si="244"/>
        <v>158.30000000000001</v>
      </c>
      <c r="HS195">
        <f t="shared" si="244"/>
        <v>171.5</v>
      </c>
      <c r="HT195">
        <f t="shared" si="244"/>
        <v>155.69999999999999</v>
      </c>
      <c r="HU195">
        <f t="shared" si="244"/>
        <v>164.8</v>
      </c>
      <c r="HV195">
        <f t="shared" si="244"/>
        <v>169.7</v>
      </c>
      <c r="HW195">
        <f t="shared" si="244"/>
        <v>169.8</v>
      </c>
      <c r="HX195">
        <f t="shared" si="244"/>
        <v>169.6</v>
      </c>
      <c r="HY195">
        <f t="shared" si="244"/>
        <v>169.5</v>
      </c>
      <c r="HZ195">
        <f t="shared" si="244"/>
        <v>164.9</v>
      </c>
      <c r="IA195">
        <f t="shared" si="244"/>
        <v>168.2</v>
      </c>
      <c r="IB195">
        <f t="shared" si="244"/>
        <v>170.1</v>
      </c>
      <c r="IC195">
        <f t="shared" si="244"/>
        <v>165.3</v>
      </c>
      <c r="ID195">
        <f t="shared" si="244"/>
        <v>163</v>
      </c>
      <c r="IE195">
        <f t="shared" si="244"/>
        <v>163.19999999999999</v>
      </c>
      <c r="IF195">
        <f t="shared" si="244"/>
        <v>170.9</v>
      </c>
      <c r="IG195">
        <f t="shared" si="244"/>
        <v>160.4</v>
      </c>
      <c r="IH195">
        <f t="shared" si="244"/>
        <v>160.4</v>
      </c>
      <c r="II195">
        <f t="shared" si="244"/>
        <v>168.8</v>
      </c>
      <c r="IJ195">
        <f t="shared" si="244"/>
        <v>162.9</v>
      </c>
      <c r="IK195">
        <f t="shared" si="244"/>
        <v>166.5</v>
      </c>
      <c r="IL195">
        <f t="shared" si="244"/>
        <v>164.4</v>
      </c>
      <c r="IM195">
        <f t="shared" si="244"/>
        <v>165.4</v>
      </c>
      <c r="IN195">
        <f t="shared" si="244"/>
        <v>168.7</v>
      </c>
      <c r="IO195">
        <f t="shared" si="244"/>
        <v>158.69999999999999</v>
      </c>
      <c r="IP195">
        <f t="shared" si="244"/>
        <v>166</v>
      </c>
      <c r="IQ195">
        <f t="shared" si="244"/>
        <v>160.9</v>
      </c>
      <c r="IR195">
        <f t="shared" si="244"/>
        <v>167.4</v>
      </c>
      <c r="IS195">
        <f t="shared" si="244"/>
        <v>159.9</v>
      </c>
      <c r="IT195">
        <f t="shared" si="244"/>
        <v>165.2</v>
      </c>
      <c r="IU195">
        <f t="shared" si="244"/>
        <v>169.5</v>
      </c>
      <c r="IV195">
        <f t="shared" si="244"/>
        <v>170.7</v>
      </c>
      <c r="IW195">
        <f t="shared" si="244"/>
        <v>167.3</v>
      </c>
      <c r="IX195">
        <f t="shared" ref="IX195:LI195" si="245">+ROUND((SUM($Z$66:$Z$68)+IX$193+IX$149-MIN(IX$193,IX$149,MIN($Z$66:$Z$68))-MAX(IX$193,IX$149,MAX($Z$66:$Z$68)))/3,1)</f>
        <v>171.8</v>
      </c>
      <c r="IY195">
        <f t="shared" si="245"/>
        <v>165.6</v>
      </c>
      <c r="IZ195">
        <f t="shared" si="245"/>
        <v>164.3</v>
      </c>
      <c r="JA195">
        <f t="shared" si="245"/>
        <v>164.3</v>
      </c>
      <c r="JB195">
        <f t="shared" si="245"/>
        <v>160.4</v>
      </c>
      <c r="JC195">
        <f t="shared" si="245"/>
        <v>167.7</v>
      </c>
      <c r="JD195">
        <f t="shared" si="245"/>
        <v>171.3</v>
      </c>
      <c r="JE195">
        <f t="shared" si="245"/>
        <v>165.2</v>
      </c>
      <c r="JF195">
        <f t="shared" si="245"/>
        <v>164.3</v>
      </c>
      <c r="JG195">
        <f t="shared" si="245"/>
        <v>166.5</v>
      </c>
      <c r="JH195">
        <f t="shared" si="245"/>
        <v>157.69999999999999</v>
      </c>
      <c r="JI195">
        <f t="shared" si="245"/>
        <v>168.7</v>
      </c>
      <c r="JJ195">
        <f t="shared" si="245"/>
        <v>171.9</v>
      </c>
      <c r="JK195">
        <f t="shared" si="245"/>
        <v>166.1</v>
      </c>
      <c r="JL195">
        <f t="shared" si="245"/>
        <v>168.3</v>
      </c>
      <c r="JM195">
        <f t="shared" si="245"/>
        <v>162.30000000000001</v>
      </c>
      <c r="JN195">
        <f t="shared" si="245"/>
        <v>172.4</v>
      </c>
      <c r="JO195">
        <f t="shared" si="245"/>
        <v>159.30000000000001</v>
      </c>
      <c r="JP195">
        <f t="shared" si="245"/>
        <v>170.2</v>
      </c>
      <c r="JQ195">
        <f t="shared" si="245"/>
        <v>174.5</v>
      </c>
      <c r="JR195">
        <f t="shared" si="245"/>
        <v>165.8</v>
      </c>
      <c r="JS195">
        <f t="shared" si="245"/>
        <v>172.7</v>
      </c>
      <c r="JT195">
        <f t="shared" si="245"/>
        <v>164.5</v>
      </c>
      <c r="JU195">
        <f t="shared" si="245"/>
        <v>168.3</v>
      </c>
      <c r="JV195">
        <f t="shared" si="245"/>
        <v>170.5</v>
      </c>
      <c r="JW195">
        <f t="shared" si="245"/>
        <v>163.30000000000001</v>
      </c>
      <c r="JX195">
        <f t="shared" si="245"/>
        <v>168.6</v>
      </c>
      <c r="JY195">
        <f t="shared" si="245"/>
        <v>166.5</v>
      </c>
      <c r="JZ195">
        <f t="shared" si="245"/>
        <v>162.9</v>
      </c>
      <c r="KA195">
        <f t="shared" si="245"/>
        <v>170.5</v>
      </c>
      <c r="KB195">
        <f t="shared" si="245"/>
        <v>170</v>
      </c>
      <c r="KC195">
        <f t="shared" si="245"/>
        <v>169.7</v>
      </c>
      <c r="KD195">
        <f t="shared" si="245"/>
        <v>164.3</v>
      </c>
      <c r="KE195">
        <f t="shared" si="245"/>
        <v>173.4</v>
      </c>
      <c r="KF195">
        <f t="shared" si="245"/>
        <v>165.5</v>
      </c>
      <c r="KG195">
        <f t="shared" si="245"/>
        <v>168.2</v>
      </c>
      <c r="KH195">
        <f t="shared" si="245"/>
        <v>166.8</v>
      </c>
      <c r="KI195">
        <f t="shared" si="245"/>
        <v>173.7</v>
      </c>
      <c r="KJ195">
        <f t="shared" si="245"/>
        <v>169.5</v>
      </c>
      <c r="KK195">
        <f t="shared" si="245"/>
        <v>163.1</v>
      </c>
      <c r="KL195">
        <f t="shared" si="245"/>
        <v>169</v>
      </c>
      <c r="KM195">
        <f t="shared" si="245"/>
        <v>168.9</v>
      </c>
      <c r="KN195">
        <f t="shared" si="245"/>
        <v>164.7</v>
      </c>
      <c r="KO195">
        <f t="shared" si="245"/>
        <v>170.2</v>
      </c>
      <c r="KP195">
        <f t="shared" si="245"/>
        <v>158.30000000000001</v>
      </c>
      <c r="KQ195">
        <f t="shared" si="245"/>
        <v>166.5</v>
      </c>
      <c r="KR195">
        <f t="shared" si="245"/>
        <v>165.6</v>
      </c>
      <c r="KS195">
        <f t="shared" si="245"/>
        <v>170.7</v>
      </c>
      <c r="KT195">
        <f t="shared" si="245"/>
        <v>156.9</v>
      </c>
      <c r="KU195">
        <f t="shared" si="245"/>
        <v>172</v>
      </c>
      <c r="KV195">
        <f t="shared" si="245"/>
        <v>163.1</v>
      </c>
      <c r="KW195">
        <f t="shared" si="245"/>
        <v>171.4</v>
      </c>
      <c r="KX195">
        <f t="shared" si="245"/>
        <v>160</v>
      </c>
      <c r="KY195">
        <f t="shared" si="245"/>
        <v>164.2</v>
      </c>
      <c r="KZ195">
        <f t="shared" si="245"/>
        <v>158.6</v>
      </c>
      <c r="LA195">
        <f t="shared" si="245"/>
        <v>170.4</v>
      </c>
      <c r="LB195">
        <f t="shared" si="245"/>
        <v>168.4</v>
      </c>
      <c r="LC195">
        <f t="shared" si="245"/>
        <v>168.1</v>
      </c>
      <c r="LD195">
        <f t="shared" si="245"/>
        <v>166.6</v>
      </c>
      <c r="LE195">
        <f t="shared" si="245"/>
        <v>165.8</v>
      </c>
      <c r="LF195">
        <f t="shared" si="245"/>
        <v>172.5</v>
      </c>
      <c r="LG195">
        <f t="shared" si="245"/>
        <v>162.30000000000001</v>
      </c>
      <c r="LH195">
        <f t="shared" si="245"/>
        <v>159.6</v>
      </c>
      <c r="LI195">
        <f t="shared" si="245"/>
        <v>168.8</v>
      </c>
      <c r="LJ195">
        <f t="shared" ref="LJ195:NU195" si="246">+ROUND((SUM($Z$66:$Z$68)+LJ$193+LJ$149-MIN(LJ$193,LJ$149,MIN($Z$66:$Z$68))-MAX(LJ$193,LJ$149,MAX($Z$66:$Z$68)))/3,1)</f>
        <v>167.1</v>
      </c>
      <c r="LK195">
        <f t="shared" si="246"/>
        <v>166.6</v>
      </c>
      <c r="LL195">
        <f t="shared" si="246"/>
        <v>167.4</v>
      </c>
      <c r="LM195">
        <f t="shared" si="246"/>
        <v>167.7</v>
      </c>
      <c r="LN195">
        <f t="shared" si="246"/>
        <v>154.4</v>
      </c>
      <c r="LO195">
        <f t="shared" si="246"/>
        <v>173.4</v>
      </c>
      <c r="LP195">
        <f t="shared" si="246"/>
        <v>167.9</v>
      </c>
      <c r="LQ195">
        <f t="shared" si="246"/>
        <v>166.6</v>
      </c>
      <c r="LR195">
        <f t="shared" si="246"/>
        <v>176.2</v>
      </c>
      <c r="LS195">
        <f t="shared" si="246"/>
        <v>165.1</v>
      </c>
      <c r="LT195">
        <f t="shared" si="246"/>
        <v>165.7</v>
      </c>
      <c r="LU195">
        <f t="shared" si="246"/>
        <v>170.8</v>
      </c>
      <c r="LV195">
        <f t="shared" si="246"/>
        <v>167.9</v>
      </c>
      <c r="LW195">
        <f t="shared" si="246"/>
        <v>162.5</v>
      </c>
      <c r="LX195">
        <f t="shared" si="246"/>
        <v>160.4</v>
      </c>
      <c r="LY195">
        <f t="shared" si="246"/>
        <v>164.6</v>
      </c>
      <c r="LZ195">
        <f t="shared" si="246"/>
        <v>162.5</v>
      </c>
      <c r="MA195">
        <f t="shared" si="246"/>
        <v>159.9</v>
      </c>
      <c r="MB195">
        <f t="shared" si="246"/>
        <v>170.4</v>
      </c>
      <c r="MC195">
        <f t="shared" si="246"/>
        <v>167.5</v>
      </c>
      <c r="MD195">
        <f t="shared" si="246"/>
        <v>169.1</v>
      </c>
      <c r="ME195">
        <f t="shared" si="246"/>
        <v>169</v>
      </c>
      <c r="MF195">
        <f t="shared" si="246"/>
        <v>169.4</v>
      </c>
      <c r="MG195">
        <f t="shared" si="246"/>
        <v>162.9</v>
      </c>
      <c r="MH195">
        <f t="shared" si="246"/>
        <v>168.2</v>
      </c>
      <c r="MI195">
        <f t="shared" si="246"/>
        <v>164.3</v>
      </c>
      <c r="MJ195">
        <f t="shared" si="246"/>
        <v>166.9</v>
      </c>
      <c r="MK195">
        <f t="shared" si="246"/>
        <v>163.30000000000001</v>
      </c>
      <c r="ML195">
        <f t="shared" si="246"/>
        <v>165.8</v>
      </c>
      <c r="MM195">
        <f t="shared" si="246"/>
        <v>166.5</v>
      </c>
      <c r="MN195">
        <f t="shared" si="246"/>
        <v>171.3</v>
      </c>
      <c r="MO195">
        <f t="shared" si="246"/>
        <v>172.3</v>
      </c>
      <c r="MP195">
        <f t="shared" si="246"/>
        <v>168.2</v>
      </c>
      <c r="MQ195">
        <f t="shared" si="246"/>
        <v>161</v>
      </c>
      <c r="MR195">
        <f t="shared" si="246"/>
        <v>168</v>
      </c>
      <c r="MS195">
        <f t="shared" si="246"/>
        <v>159.9</v>
      </c>
      <c r="MT195">
        <f t="shared" si="246"/>
        <v>168.3</v>
      </c>
      <c r="MU195">
        <f t="shared" si="246"/>
        <v>165.4</v>
      </c>
      <c r="MV195">
        <f t="shared" si="246"/>
        <v>165.2</v>
      </c>
      <c r="MW195">
        <f t="shared" si="246"/>
        <v>168.4</v>
      </c>
      <c r="MX195">
        <f t="shared" si="246"/>
        <v>161.19999999999999</v>
      </c>
      <c r="MY195">
        <f t="shared" si="246"/>
        <v>155.9</v>
      </c>
      <c r="MZ195">
        <f t="shared" si="246"/>
        <v>158.1</v>
      </c>
      <c r="NA195">
        <f t="shared" si="246"/>
        <v>171.5</v>
      </c>
      <c r="NB195">
        <f t="shared" si="246"/>
        <v>166.3</v>
      </c>
      <c r="NC195">
        <f t="shared" si="246"/>
        <v>158.9</v>
      </c>
      <c r="ND195">
        <f t="shared" si="246"/>
        <v>165.3</v>
      </c>
      <c r="NE195">
        <f t="shared" si="246"/>
        <v>168.1</v>
      </c>
      <c r="NF195">
        <f t="shared" si="246"/>
        <v>170.7</v>
      </c>
      <c r="NG195">
        <f t="shared" si="246"/>
        <v>169.9</v>
      </c>
      <c r="NH195">
        <f t="shared" si="246"/>
        <v>169.9</v>
      </c>
      <c r="NI195">
        <f t="shared" si="246"/>
        <v>168.6</v>
      </c>
      <c r="NJ195">
        <f t="shared" si="246"/>
        <v>173.2</v>
      </c>
      <c r="NK195">
        <f t="shared" si="246"/>
        <v>162.30000000000001</v>
      </c>
      <c r="NL195">
        <f t="shared" si="246"/>
        <v>168.7</v>
      </c>
      <c r="NM195">
        <f t="shared" si="246"/>
        <v>161.6</v>
      </c>
      <c r="NN195">
        <f t="shared" si="246"/>
        <v>161.9</v>
      </c>
      <c r="NO195">
        <f t="shared" si="246"/>
        <v>163.5</v>
      </c>
      <c r="NP195">
        <f t="shared" si="246"/>
        <v>168.1</v>
      </c>
      <c r="NQ195">
        <f t="shared" si="246"/>
        <v>171.8</v>
      </c>
      <c r="NR195">
        <f t="shared" si="246"/>
        <v>166.5</v>
      </c>
      <c r="NS195">
        <f t="shared" si="246"/>
        <v>169.3</v>
      </c>
      <c r="NT195">
        <f t="shared" si="246"/>
        <v>160.9</v>
      </c>
      <c r="NU195">
        <f t="shared" si="246"/>
        <v>157.19999999999999</v>
      </c>
      <c r="NV195">
        <f t="shared" ref="NV195:QG195" si="247">+ROUND((SUM($Z$66:$Z$68)+NV$193+NV$149-MIN(NV$193,NV$149,MIN($Z$66:$Z$68))-MAX(NV$193,NV$149,MAX($Z$66:$Z$68)))/3,1)</f>
        <v>169.5</v>
      </c>
      <c r="NW195">
        <f t="shared" si="247"/>
        <v>165.1</v>
      </c>
      <c r="NX195">
        <f t="shared" si="247"/>
        <v>174.1</v>
      </c>
      <c r="NY195">
        <f t="shared" si="247"/>
        <v>166.9</v>
      </c>
      <c r="NZ195">
        <f t="shared" si="247"/>
        <v>164.6</v>
      </c>
      <c r="OA195">
        <f t="shared" si="247"/>
        <v>167.2</v>
      </c>
      <c r="OB195">
        <f t="shared" si="247"/>
        <v>169</v>
      </c>
      <c r="OC195">
        <f t="shared" si="247"/>
        <v>164.6</v>
      </c>
      <c r="OD195">
        <f t="shared" si="247"/>
        <v>162.30000000000001</v>
      </c>
      <c r="OE195">
        <f t="shared" si="247"/>
        <v>170.3</v>
      </c>
      <c r="OF195">
        <f t="shared" si="247"/>
        <v>164</v>
      </c>
      <c r="OG195">
        <f t="shared" si="247"/>
        <v>165.5</v>
      </c>
      <c r="OH195">
        <f t="shared" si="247"/>
        <v>170.6</v>
      </c>
      <c r="OI195">
        <f t="shared" si="247"/>
        <v>163.69999999999999</v>
      </c>
      <c r="OJ195">
        <f t="shared" si="247"/>
        <v>169</v>
      </c>
      <c r="OK195">
        <f t="shared" si="247"/>
        <v>168.1</v>
      </c>
      <c r="OL195">
        <f t="shared" si="247"/>
        <v>169.3</v>
      </c>
      <c r="OM195">
        <f t="shared" si="247"/>
        <v>167.3</v>
      </c>
      <c r="ON195">
        <f t="shared" si="247"/>
        <v>168</v>
      </c>
      <c r="OO195">
        <f t="shared" si="247"/>
        <v>167.7</v>
      </c>
      <c r="OP195">
        <f t="shared" si="247"/>
        <v>171.5</v>
      </c>
      <c r="OQ195">
        <f t="shared" si="247"/>
        <v>169.2</v>
      </c>
      <c r="OR195">
        <f t="shared" si="247"/>
        <v>161.19999999999999</v>
      </c>
      <c r="OS195">
        <f t="shared" si="247"/>
        <v>172</v>
      </c>
      <c r="OT195">
        <f t="shared" si="247"/>
        <v>168.5</v>
      </c>
      <c r="OU195">
        <f t="shared" si="247"/>
        <v>171.1</v>
      </c>
      <c r="OV195">
        <f t="shared" si="247"/>
        <v>166</v>
      </c>
      <c r="OW195">
        <f t="shared" si="247"/>
        <v>168.4</v>
      </c>
      <c r="OX195">
        <f t="shared" si="247"/>
        <v>163.4</v>
      </c>
      <c r="OY195">
        <f t="shared" si="247"/>
        <v>167.7</v>
      </c>
      <c r="OZ195">
        <f t="shared" si="247"/>
        <v>170.4</v>
      </c>
      <c r="PA195">
        <f t="shared" si="247"/>
        <v>161.69999999999999</v>
      </c>
      <c r="PB195">
        <f t="shared" si="247"/>
        <v>165.3</v>
      </c>
      <c r="PC195">
        <f t="shared" si="247"/>
        <v>169.8</v>
      </c>
      <c r="PD195">
        <f t="shared" si="247"/>
        <v>169.7</v>
      </c>
      <c r="PE195">
        <f t="shared" si="247"/>
        <v>168.1</v>
      </c>
      <c r="PF195">
        <f t="shared" si="247"/>
        <v>167</v>
      </c>
      <c r="PG195">
        <f t="shared" si="247"/>
        <v>168.1</v>
      </c>
      <c r="PH195">
        <f t="shared" si="247"/>
        <v>162</v>
      </c>
      <c r="PI195">
        <f t="shared" si="247"/>
        <v>166</v>
      </c>
      <c r="PJ195">
        <f t="shared" si="247"/>
        <v>169.9</v>
      </c>
      <c r="PK195">
        <f t="shared" si="247"/>
        <v>159.1</v>
      </c>
      <c r="PL195">
        <f t="shared" si="247"/>
        <v>170.6</v>
      </c>
      <c r="PM195">
        <f t="shared" si="247"/>
        <v>173.6</v>
      </c>
      <c r="PN195">
        <f t="shared" si="247"/>
        <v>172</v>
      </c>
      <c r="PO195">
        <f t="shared" si="247"/>
        <v>171.1</v>
      </c>
      <c r="PP195">
        <f t="shared" si="247"/>
        <v>167</v>
      </c>
      <c r="PQ195">
        <f t="shared" si="247"/>
        <v>163.5</v>
      </c>
      <c r="PR195">
        <f t="shared" si="247"/>
        <v>160.19999999999999</v>
      </c>
      <c r="PS195">
        <f t="shared" si="247"/>
        <v>172.3</v>
      </c>
      <c r="PT195">
        <f t="shared" si="247"/>
        <v>169.4</v>
      </c>
      <c r="PU195">
        <f t="shared" si="247"/>
        <v>165.5</v>
      </c>
      <c r="PV195">
        <f t="shared" si="247"/>
        <v>160.69999999999999</v>
      </c>
      <c r="PW195">
        <f t="shared" si="247"/>
        <v>169</v>
      </c>
      <c r="PX195">
        <f t="shared" si="247"/>
        <v>166.3</v>
      </c>
      <c r="PY195">
        <f t="shared" si="247"/>
        <v>170.8</v>
      </c>
      <c r="PZ195">
        <f t="shared" si="247"/>
        <v>167.1</v>
      </c>
      <c r="QA195">
        <f t="shared" si="247"/>
        <v>169.1</v>
      </c>
      <c r="QB195">
        <f t="shared" si="247"/>
        <v>159.30000000000001</v>
      </c>
      <c r="QC195">
        <f t="shared" si="247"/>
        <v>162.30000000000001</v>
      </c>
      <c r="QD195">
        <f t="shared" si="247"/>
        <v>169.6</v>
      </c>
      <c r="QE195">
        <f t="shared" si="247"/>
        <v>161.5</v>
      </c>
      <c r="QF195">
        <f t="shared" si="247"/>
        <v>164.9</v>
      </c>
      <c r="QG195">
        <f t="shared" si="247"/>
        <v>170.8</v>
      </c>
      <c r="QH195">
        <f t="shared" ref="QH195:SG195" si="248">+ROUND((SUM($Z$66:$Z$68)+QH$193+QH$149-MIN(QH$193,QH$149,MIN($Z$66:$Z$68))-MAX(QH$193,QH$149,MAX($Z$66:$Z$68)))/3,1)</f>
        <v>169.5</v>
      </c>
      <c r="QI195">
        <f t="shared" si="248"/>
        <v>162.5</v>
      </c>
      <c r="QJ195">
        <f t="shared" si="248"/>
        <v>172.1</v>
      </c>
      <c r="QK195">
        <f t="shared" si="248"/>
        <v>171.6</v>
      </c>
      <c r="QL195">
        <f t="shared" si="248"/>
        <v>165</v>
      </c>
      <c r="QM195">
        <f t="shared" si="248"/>
        <v>159.30000000000001</v>
      </c>
      <c r="QN195">
        <f t="shared" si="248"/>
        <v>170.3</v>
      </c>
      <c r="QO195">
        <f t="shared" si="248"/>
        <v>167.1</v>
      </c>
      <c r="QP195">
        <f t="shared" si="248"/>
        <v>173.4</v>
      </c>
      <c r="QQ195">
        <f t="shared" si="248"/>
        <v>165.6</v>
      </c>
      <c r="QR195">
        <f t="shared" si="248"/>
        <v>170.7</v>
      </c>
      <c r="QS195">
        <f t="shared" si="248"/>
        <v>174.6</v>
      </c>
      <c r="QT195">
        <f t="shared" si="248"/>
        <v>168.7</v>
      </c>
      <c r="QU195">
        <f t="shared" si="248"/>
        <v>166.3</v>
      </c>
      <c r="QV195">
        <f t="shared" si="248"/>
        <v>161.69999999999999</v>
      </c>
      <c r="QW195">
        <f t="shared" si="248"/>
        <v>159.69999999999999</v>
      </c>
      <c r="QX195">
        <f t="shared" si="248"/>
        <v>165</v>
      </c>
      <c r="QY195">
        <f t="shared" si="248"/>
        <v>169.6</v>
      </c>
      <c r="QZ195">
        <f t="shared" si="248"/>
        <v>169.9</v>
      </c>
      <c r="RA195">
        <f t="shared" si="248"/>
        <v>173.2</v>
      </c>
      <c r="RB195">
        <f t="shared" si="248"/>
        <v>157.30000000000001</v>
      </c>
      <c r="RC195">
        <f t="shared" si="248"/>
        <v>170</v>
      </c>
      <c r="RD195">
        <f t="shared" si="248"/>
        <v>170.7</v>
      </c>
      <c r="RE195">
        <f t="shared" si="248"/>
        <v>158.1</v>
      </c>
      <c r="RF195">
        <f t="shared" si="248"/>
        <v>166.1</v>
      </c>
      <c r="RG195">
        <f t="shared" si="248"/>
        <v>169.4</v>
      </c>
      <c r="RH195">
        <f t="shared" si="248"/>
        <v>163.19999999999999</v>
      </c>
      <c r="RI195">
        <f t="shared" si="248"/>
        <v>164.9</v>
      </c>
      <c r="RJ195">
        <f t="shared" si="248"/>
        <v>170.8</v>
      </c>
      <c r="RK195">
        <f t="shared" si="248"/>
        <v>167.7</v>
      </c>
      <c r="RL195">
        <f t="shared" si="248"/>
        <v>170.6</v>
      </c>
      <c r="RM195">
        <f t="shared" si="248"/>
        <v>164.8</v>
      </c>
      <c r="RN195">
        <f t="shared" si="248"/>
        <v>171.6</v>
      </c>
      <c r="RO195">
        <f t="shared" si="248"/>
        <v>167.7</v>
      </c>
      <c r="RP195">
        <f t="shared" si="248"/>
        <v>168.7</v>
      </c>
      <c r="RQ195">
        <f t="shared" si="248"/>
        <v>162.6</v>
      </c>
      <c r="RR195">
        <f t="shared" si="248"/>
        <v>166.6</v>
      </c>
      <c r="RS195">
        <f t="shared" si="248"/>
        <v>168.4</v>
      </c>
      <c r="RT195">
        <f t="shared" si="248"/>
        <v>171.5</v>
      </c>
      <c r="RU195">
        <f t="shared" si="248"/>
        <v>169.8</v>
      </c>
      <c r="RV195">
        <f t="shared" si="248"/>
        <v>169.7</v>
      </c>
      <c r="RW195">
        <f t="shared" si="248"/>
        <v>168.8</v>
      </c>
      <c r="RX195">
        <f t="shared" si="248"/>
        <v>166.1</v>
      </c>
      <c r="RY195">
        <f t="shared" si="248"/>
        <v>169.8</v>
      </c>
      <c r="RZ195">
        <f t="shared" si="248"/>
        <v>163.30000000000001</v>
      </c>
      <c r="SA195">
        <f t="shared" si="248"/>
        <v>162.69999999999999</v>
      </c>
      <c r="SB195">
        <f t="shared" si="248"/>
        <v>165.3</v>
      </c>
      <c r="SC195">
        <f t="shared" si="248"/>
        <v>170.9</v>
      </c>
      <c r="SD195">
        <f t="shared" si="248"/>
        <v>158.1</v>
      </c>
      <c r="SE195">
        <f t="shared" si="248"/>
        <v>167.8</v>
      </c>
      <c r="SF195">
        <f t="shared" si="248"/>
        <v>164.4</v>
      </c>
      <c r="SG195">
        <f t="shared" si="248"/>
        <v>160.9</v>
      </c>
    </row>
    <row r="198" spans="1:501" s="256" customFormat="1"/>
    <row r="200" spans="1:501">
      <c r="A200">
        <v>2017</v>
      </c>
    </row>
    <row r="201" spans="1:501">
      <c r="A201" t="s">
        <v>538</v>
      </c>
      <c r="B201">
        <v>-2.2783569875173271</v>
      </c>
      <c r="C201">
        <v>9.3887138064019382E-2</v>
      </c>
      <c r="D201">
        <v>-1.1168776836711913</v>
      </c>
      <c r="E201">
        <v>-0.53700205171480775</v>
      </c>
      <c r="F201">
        <v>0.4772300599142909</v>
      </c>
      <c r="G201">
        <v>-1.2813643479603343E-2</v>
      </c>
      <c r="H201">
        <v>-0.34147092264902312</v>
      </c>
      <c r="I201">
        <v>-0.30439650799962692</v>
      </c>
      <c r="J201">
        <v>-0.27726173357223161</v>
      </c>
      <c r="K201">
        <v>0.44236685425858013</v>
      </c>
      <c r="L201">
        <v>-0.94329379862756468</v>
      </c>
      <c r="M201">
        <v>-0.79588289736420847</v>
      </c>
      <c r="N201">
        <v>0.67235419010103215</v>
      </c>
      <c r="O201">
        <v>-0.28076101443730295</v>
      </c>
      <c r="P201">
        <v>0.17729234969010577</v>
      </c>
      <c r="Q201">
        <v>-1.62515789270401</v>
      </c>
      <c r="R201">
        <v>-1.0306985132046975</v>
      </c>
      <c r="S201">
        <v>1.5906061889836565</v>
      </c>
      <c r="T201">
        <v>-1.8622813513502479</v>
      </c>
      <c r="U201">
        <v>0.22663925847155042</v>
      </c>
      <c r="V201">
        <v>-0.80304516814067028</v>
      </c>
      <c r="W201">
        <v>0.2562546796980314</v>
      </c>
      <c r="X201">
        <v>-0.34755885280901566</v>
      </c>
      <c r="Y201">
        <v>-0.24063410819508135</v>
      </c>
      <c r="Z201">
        <v>-0.67552264226833358</v>
      </c>
      <c r="AA201">
        <v>0.34585355024319142</v>
      </c>
      <c r="AB201">
        <v>7.2085413194145076E-2</v>
      </c>
      <c r="AC201">
        <v>-1.9046456145588309</v>
      </c>
      <c r="AD201">
        <v>-0.73938963396358304</v>
      </c>
      <c r="AE201">
        <v>0.47064077079994604</v>
      </c>
      <c r="AF201">
        <v>-1.7551974451635033</v>
      </c>
      <c r="AG201">
        <v>-1.0391931937192567</v>
      </c>
      <c r="AH201">
        <v>-1.7355432646581903</v>
      </c>
      <c r="AI201">
        <v>-0.92026766651542857</v>
      </c>
      <c r="AJ201">
        <v>-1.2121086001570802</v>
      </c>
      <c r="AK201">
        <v>2.7107307687401772</v>
      </c>
      <c r="AL201">
        <v>0.12081727618351579</v>
      </c>
      <c r="AM201">
        <v>-0.84888142737327144</v>
      </c>
      <c r="AN201">
        <v>-0.79619894677307457</v>
      </c>
      <c r="AO201">
        <v>-0.18989567251992412</v>
      </c>
      <c r="AP201">
        <v>-0.52282985052443109</v>
      </c>
      <c r="AQ201">
        <v>-0.20385641619213857</v>
      </c>
      <c r="AR201">
        <v>-1.0012195161834825</v>
      </c>
      <c r="AS201">
        <v>0.63157358454191126</v>
      </c>
      <c r="AT201">
        <v>-0.46620016291853972</v>
      </c>
      <c r="AU201">
        <v>0.13786575436824933</v>
      </c>
      <c r="AV201">
        <v>-0.15820660337340087</v>
      </c>
      <c r="AW201">
        <v>0.74432591645745561</v>
      </c>
      <c r="AX201">
        <v>1.1011729839083273</v>
      </c>
      <c r="AY201">
        <v>2.3531174520030618</v>
      </c>
      <c r="AZ201">
        <v>1.2471355148591101</v>
      </c>
      <c r="BA201">
        <v>-0.52853920351481065</v>
      </c>
      <c r="BB201">
        <v>0.1811008587537799</v>
      </c>
      <c r="BC201">
        <v>1.4759461919311434</v>
      </c>
      <c r="BD201">
        <v>-0.14922761693014763</v>
      </c>
      <c r="BE201">
        <v>-0.73858700488926843</v>
      </c>
      <c r="BF201">
        <v>1.3010458133067004</v>
      </c>
      <c r="BG201">
        <v>0.91583615358103998</v>
      </c>
      <c r="BH201">
        <v>1.6569129002164118</v>
      </c>
      <c r="BI201">
        <v>0.53947815104038455</v>
      </c>
      <c r="BJ201">
        <v>-0.58772229749592952</v>
      </c>
      <c r="BK201">
        <v>-0.40197278394771274</v>
      </c>
      <c r="BL201">
        <v>2.3592656361870468</v>
      </c>
      <c r="BM201">
        <v>0.15534055819443893</v>
      </c>
      <c r="BN201">
        <v>0.8930373951443471</v>
      </c>
      <c r="BO201">
        <v>0.69516318035311997</v>
      </c>
      <c r="BP201">
        <v>0.1064950083673466</v>
      </c>
      <c r="BQ201">
        <v>-0.73047203841269948</v>
      </c>
      <c r="BR201">
        <v>-1.4370607459568419</v>
      </c>
      <c r="BS201">
        <v>1.0364396985096391</v>
      </c>
      <c r="BT201">
        <v>-0.3010325144714443</v>
      </c>
      <c r="BU201">
        <v>0.2474121174600441</v>
      </c>
      <c r="BV201">
        <v>0.64479650063731242</v>
      </c>
      <c r="BW201">
        <v>-0.45429487727233209</v>
      </c>
      <c r="BX201">
        <v>-0.64423147705383599</v>
      </c>
      <c r="BY201">
        <v>0.92342588686733507</v>
      </c>
      <c r="BZ201">
        <v>0.22459971660282463</v>
      </c>
      <c r="CA201">
        <v>1.0444568943057675</v>
      </c>
      <c r="CB201">
        <v>0.11996917237411253</v>
      </c>
      <c r="CC201">
        <v>0.55717123359499965</v>
      </c>
      <c r="CD201">
        <v>0.57585339163779281</v>
      </c>
      <c r="CE201">
        <v>0.26551560949883424</v>
      </c>
      <c r="CF201">
        <v>4.3985437514493242E-3</v>
      </c>
      <c r="CG201">
        <v>0.29439547688525636</v>
      </c>
      <c r="CH201">
        <v>-0.27209807740291581</v>
      </c>
      <c r="CI201">
        <v>0.1102660007745726</v>
      </c>
      <c r="CJ201">
        <v>0.84866314864484593</v>
      </c>
      <c r="CK201">
        <v>-0.21339474187698215</v>
      </c>
      <c r="CL201">
        <v>-0.14752458810107782</v>
      </c>
      <c r="CM201">
        <v>-0.72389411798212677</v>
      </c>
      <c r="CN201">
        <v>6.073832992115058E-2</v>
      </c>
      <c r="CO201">
        <v>0.2947149368992541</v>
      </c>
      <c r="CP201">
        <v>0.23009533833828755</v>
      </c>
      <c r="CQ201">
        <v>-5.4532165449927561E-2</v>
      </c>
      <c r="CR201">
        <v>-0.84472048911266029</v>
      </c>
      <c r="CS201">
        <v>-1.3667704479303211</v>
      </c>
      <c r="CT201">
        <v>0.42011947698483709</v>
      </c>
      <c r="CU201">
        <v>0.10180428944295272</v>
      </c>
      <c r="CV201">
        <v>-1.1975657798757311</v>
      </c>
      <c r="CW201">
        <v>-7.415678737743292E-2</v>
      </c>
      <c r="CX201">
        <v>-1.973276084754616</v>
      </c>
      <c r="CY201">
        <v>-0.65604353949311189</v>
      </c>
      <c r="CZ201">
        <v>6.0662159739877097E-2</v>
      </c>
      <c r="DA201">
        <v>0.87002035797922872</v>
      </c>
      <c r="DB201">
        <v>-0.81386360761825927</v>
      </c>
      <c r="DC201">
        <v>0.80716972661321051</v>
      </c>
      <c r="DD201">
        <v>1.2699365470325574</v>
      </c>
      <c r="DE201">
        <v>-0.29703187465202063</v>
      </c>
      <c r="DF201">
        <v>-1.2685654837696347</v>
      </c>
      <c r="DG201">
        <v>-0.40371560316998512</v>
      </c>
      <c r="DH201">
        <v>1.3127237252774648</v>
      </c>
      <c r="DI201">
        <v>-0.38593498175032437</v>
      </c>
      <c r="DJ201">
        <v>0.31049125936988275</v>
      </c>
      <c r="DK201">
        <v>0.18024593373411335</v>
      </c>
      <c r="DL201">
        <v>-0.66556140154716559</v>
      </c>
      <c r="DM201">
        <v>-1.0411645234853495</v>
      </c>
      <c r="DN201">
        <v>-0.64047071646200493</v>
      </c>
      <c r="DO201">
        <v>-2.216274879174307</v>
      </c>
      <c r="DP201">
        <v>-1.620019247638993</v>
      </c>
      <c r="DQ201">
        <v>-0.64244431996485218</v>
      </c>
      <c r="DR201">
        <v>-0.15332830116676632</v>
      </c>
      <c r="DS201">
        <v>-0.53347093853517435</v>
      </c>
      <c r="DT201">
        <v>1.1360680218786001</v>
      </c>
      <c r="DU201">
        <v>-0.48642277761246078</v>
      </c>
      <c r="DV201">
        <v>-1.707603587419726</v>
      </c>
      <c r="DW201">
        <v>-0.22083554540586192</v>
      </c>
      <c r="DX201">
        <v>-1.1705810720741283</v>
      </c>
      <c r="DY201">
        <v>-1.3334670256881509</v>
      </c>
      <c r="DZ201">
        <v>-1.4255556379794143</v>
      </c>
      <c r="EA201">
        <v>0.96159510576399043</v>
      </c>
      <c r="EB201">
        <v>1.4993111108196899</v>
      </c>
      <c r="EC201">
        <v>-0.10395751814940013</v>
      </c>
      <c r="ED201">
        <v>0.87797843661974184</v>
      </c>
      <c r="EE201">
        <v>0.68033614297746681</v>
      </c>
      <c r="EF201">
        <v>-0.84789462562184781</v>
      </c>
      <c r="EG201">
        <v>0.65841732066473924</v>
      </c>
      <c r="EH201">
        <v>-0.3683567229018081</v>
      </c>
      <c r="EI201">
        <v>-0.67686869442695752</v>
      </c>
      <c r="EJ201">
        <v>1.2842883734265342</v>
      </c>
      <c r="EK201">
        <v>0.28745262170559727</v>
      </c>
      <c r="EL201">
        <v>-1.5121440810617059</v>
      </c>
      <c r="EM201">
        <v>0.31330273486673832</v>
      </c>
      <c r="EN201">
        <v>-0.20346647033875342</v>
      </c>
      <c r="EO201">
        <v>1.6174681150005199</v>
      </c>
      <c r="EP201">
        <v>0.37187987800280098</v>
      </c>
      <c r="EQ201">
        <v>0.54710426411475055</v>
      </c>
      <c r="ER201">
        <v>1.6554076864849776</v>
      </c>
      <c r="ES201">
        <v>0.79588289736420847</v>
      </c>
      <c r="ET201">
        <v>-0.20260699784557801</v>
      </c>
      <c r="EU201">
        <v>-0.15054183677420951</v>
      </c>
      <c r="EV201">
        <v>0.53506028052652255</v>
      </c>
      <c r="EW201">
        <v>1.0143116924155038</v>
      </c>
      <c r="EX201">
        <v>0.32707134778320324</v>
      </c>
      <c r="EY201">
        <v>-0.10941903383354656</v>
      </c>
      <c r="EZ201">
        <v>-1.9574508769437671</v>
      </c>
      <c r="FA201">
        <v>0.33685182643239386</v>
      </c>
      <c r="FB201">
        <v>-0.95602217697887681</v>
      </c>
      <c r="FC201">
        <v>-2.482083800714463</v>
      </c>
      <c r="FD201">
        <v>-1.1818860912171658</v>
      </c>
      <c r="FE201">
        <v>0.60784486777265556</v>
      </c>
      <c r="FF201">
        <v>0.5315325779520208</v>
      </c>
      <c r="FG201">
        <v>1.782991603249684</v>
      </c>
      <c r="FH201">
        <v>5.0874859880423173E-3</v>
      </c>
      <c r="FI201">
        <v>-0.75029447543784045</v>
      </c>
      <c r="FJ201">
        <v>1.0595613275654614E-2</v>
      </c>
      <c r="FK201">
        <v>-0.82284486779826693</v>
      </c>
      <c r="FL201">
        <v>1.1174506653333083</v>
      </c>
      <c r="FM201">
        <v>1.1734687177522574</v>
      </c>
      <c r="FN201">
        <v>2.6201450964435935</v>
      </c>
      <c r="FO201">
        <v>-0.96597659648978151</v>
      </c>
      <c r="FP201">
        <v>2.2566837287740782E-3</v>
      </c>
      <c r="FQ201">
        <v>2.216274879174307</v>
      </c>
      <c r="FR201">
        <v>-0.41703060560394078</v>
      </c>
      <c r="FS201">
        <v>0.90138883024337701</v>
      </c>
      <c r="FT201">
        <v>1.3138105714460835</v>
      </c>
      <c r="FU201">
        <v>0.11195879778824747</v>
      </c>
      <c r="FV201">
        <v>-2.2961285139899701</v>
      </c>
      <c r="FW201">
        <v>1.087391865439713</v>
      </c>
      <c r="FX201">
        <v>0.86545014710281976</v>
      </c>
      <c r="FY201">
        <v>0.52449649956542999</v>
      </c>
      <c r="FZ201">
        <v>0.73487399276928045</v>
      </c>
      <c r="GA201">
        <v>-0.10695657692849636</v>
      </c>
      <c r="GB201">
        <v>-0.94496726887882687</v>
      </c>
      <c r="GC201">
        <v>-1.8741138774203137</v>
      </c>
      <c r="GD201">
        <v>1.2627720025193412</v>
      </c>
      <c r="GE201">
        <v>-0.86322643255698495</v>
      </c>
      <c r="GF201">
        <v>-0.20088918972760439</v>
      </c>
      <c r="GG201">
        <v>0.4871981218457222</v>
      </c>
      <c r="GH201">
        <v>-1.0080611900775693</v>
      </c>
      <c r="GI201">
        <v>0.38783127820352092</v>
      </c>
      <c r="GJ201">
        <v>-9.7575139079708606E-2</v>
      </c>
      <c r="GK201">
        <v>1.4700617612106726</v>
      </c>
      <c r="GL201">
        <v>-0.40919871935329866</v>
      </c>
      <c r="GM201">
        <v>-0.53426560953084845</v>
      </c>
      <c r="GN201">
        <v>0.63026732277648989</v>
      </c>
      <c r="GO201">
        <v>-1.3716544344788417</v>
      </c>
      <c r="GP201">
        <v>0.97270685728290118</v>
      </c>
      <c r="GQ201">
        <v>-2.1721098164562136</v>
      </c>
      <c r="GR201">
        <v>1.304620127484668</v>
      </c>
      <c r="GS201">
        <v>-8.912365956348367E-2</v>
      </c>
      <c r="GT201">
        <v>-1.3297540135681629</v>
      </c>
      <c r="GU201">
        <v>-1.7519869288662449</v>
      </c>
      <c r="GV201">
        <v>-0.41477733248029836</v>
      </c>
      <c r="GW201">
        <v>-0.64366759033873677</v>
      </c>
      <c r="GX201">
        <v>-0.15518594409513753</v>
      </c>
      <c r="GY201">
        <v>0.20128027244936675</v>
      </c>
      <c r="GZ201">
        <v>-1.3679391486220993</v>
      </c>
      <c r="HA201">
        <v>1.8071295926347375</v>
      </c>
      <c r="HB201">
        <v>-1.2842883734265342</v>
      </c>
      <c r="HC201">
        <v>1.3523140296456404</v>
      </c>
      <c r="HD201">
        <v>-0.16138301361934282</v>
      </c>
      <c r="HE201">
        <v>-0.41369503378518857</v>
      </c>
      <c r="HF201">
        <v>1.0986514098476619</v>
      </c>
      <c r="HG201">
        <v>-0.74079935075133108</v>
      </c>
      <c r="HH201">
        <v>0.77940057963132858</v>
      </c>
      <c r="HI201">
        <v>-9.9804537967429496E-2</v>
      </c>
      <c r="HJ201">
        <v>-0.55726104619679973</v>
      </c>
      <c r="HK201">
        <v>-2.0228162611601874</v>
      </c>
      <c r="HL201">
        <v>1.2856844477937557</v>
      </c>
      <c r="HM201">
        <v>1.1515180631249677</v>
      </c>
      <c r="HN201">
        <v>1.0378812476119492</v>
      </c>
      <c r="HO201">
        <v>-0.61929540606797673</v>
      </c>
      <c r="HP201">
        <v>-0.45794422476319596</v>
      </c>
      <c r="HQ201">
        <v>-0.23551820049760863</v>
      </c>
      <c r="HR201">
        <v>1.6590274753980339</v>
      </c>
      <c r="HS201">
        <v>-0.74432591645745561</v>
      </c>
      <c r="HT201">
        <v>1.6828198567964137</v>
      </c>
      <c r="HU201">
        <v>0.32199068300542422</v>
      </c>
      <c r="HV201">
        <v>-0.89543163994676434</v>
      </c>
      <c r="HW201">
        <v>-1.2231885193614289</v>
      </c>
      <c r="HX201">
        <v>0.20846755433012731</v>
      </c>
      <c r="HY201">
        <v>8.2136466517113149E-2</v>
      </c>
      <c r="HZ201">
        <v>0.72987177190952934</v>
      </c>
      <c r="IA201">
        <v>-0.26519842322159093</v>
      </c>
      <c r="IB201">
        <v>-9.6961230156011879E-2</v>
      </c>
      <c r="IC201">
        <v>-7.4617219070205465E-2</v>
      </c>
      <c r="ID201">
        <v>9.6345047495560721E-2</v>
      </c>
      <c r="IE201">
        <v>-1.2756095202348661</v>
      </c>
      <c r="IF201">
        <v>0.22256017473409884</v>
      </c>
      <c r="IG201">
        <v>0.8818096830509603</v>
      </c>
      <c r="IH201">
        <v>-0.13215185390436091</v>
      </c>
      <c r="II201">
        <v>0.73577552939241286</v>
      </c>
      <c r="IJ201">
        <v>1.0878056855290197</v>
      </c>
      <c r="IK201">
        <v>-0.15549630916211754</v>
      </c>
      <c r="IL201">
        <v>1.3895100892113987</v>
      </c>
      <c r="IM201">
        <v>-0.12143345884396695</v>
      </c>
      <c r="IN201">
        <v>0.71517320066050161</v>
      </c>
      <c r="IO201">
        <v>0.14628767530666664</v>
      </c>
      <c r="IP201">
        <v>-2.5994086172431707</v>
      </c>
      <c r="IQ201">
        <v>-4.4344687921693549E-2</v>
      </c>
      <c r="IR201">
        <v>0.56927319747046567</v>
      </c>
      <c r="IS201">
        <v>1.149442141468171</v>
      </c>
      <c r="IT201">
        <v>0.67966084316140041</v>
      </c>
      <c r="IU201">
        <v>-0.49366917664883658</v>
      </c>
      <c r="IV201">
        <v>0.79598976299166679</v>
      </c>
      <c r="IW201">
        <v>0.40114400690072216</v>
      </c>
      <c r="IX201">
        <v>0.37910240280325525</v>
      </c>
      <c r="IY201">
        <v>-0.90047024059458636</v>
      </c>
      <c r="IZ201">
        <v>1.185121618618723</v>
      </c>
      <c r="JA201">
        <v>0.59291323850629851</v>
      </c>
      <c r="JB201">
        <v>0.24417886379524134</v>
      </c>
      <c r="JC201">
        <v>1.6815602066344582</v>
      </c>
      <c r="JD201">
        <v>-1.3613407645607367</v>
      </c>
      <c r="JE201">
        <v>1.2766463441948872</v>
      </c>
      <c r="JF201">
        <v>-0.52300492825452238</v>
      </c>
      <c r="JG201">
        <v>0.81503571891516913</v>
      </c>
      <c r="JH201">
        <v>-0.46782133722444996</v>
      </c>
      <c r="JI201">
        <v>1.5244995665852912</v>
      </c>
      <c r="JJ201">
        <v>-8.0755171438795514E-2</v>
      </c>
      <c r="JK201">
        <v>-1.2862074072472751</v>
      </c>
      <c r="JL201">
        <v>1.6169042282854207</v>
      </c>
      <c r="JM201">
        <v>-7.8068751463433728E-2</v>
      </c>
      <c r="JN201">
        <v>0.66565689849085175</v>
      </c>
      <c r="JO201">
        <v>-0.31893137020233553</v>
      </c>
      <c r="JP201">
        <v>3.2173375075217336E-2</v>
      </c>
      <c r="JQ201">
        <v>-2.3305619833990932</v>
      </c>
      <c r="JR201">
        <v>0.83460008681868203</v>
      </c>
      <c r="JS201">
        <v>-0.38255848266999237</v>
      </c>
      <c r="JT201">
        <v>-0.67389009927865118</v>
      </c>
      <c r="JU201">
        <v>7.4080617196159437E-2</v>
      </c>
      <c r="JV201">
        <v>-0.24977907742140815</v>
      </c>
      <c r="JW201">
        <v>-1.0335634215152822</v>
      </c>
      <c r="JX201">
        <v>5.0242761062690988E-2</v>
      </c>
      <c r="JY201">
        <v>0.37130575947230682</v>
      </c>
      <c r="JZ201">
        <v>-2.0947300072293729</v>
      </c>
      <c r="KA201">
        <v>0.71992417360888794</v>
      </c>
      <c r="KB201">
        <v>0.99091721494914964</v>
      </c>
      <c r="KC201">
        <v>1.6611556930001825</v>
      </c>
      <c r="KD201">
        <v>0.52642917580669746</v>
      </c>
      <c r="KE201">
        <v>0.30736146072740667</v>
      </c>
      <c r="KF201">
        <v>0.39203996493597515</v>
      </c>
      <c r="KG201">
        <v>7.7685626820311882E-2</v>
      </c>
      <c r="KH201">
        <v>0.7215112418634817</v>
      </c>
      <c r="KI201">
        <v>9.1351921582827345E-2</v>
      </c>
      <c r="KJ201">
        <v>1.3884573490940966E-2</v>
      </c>
      <c r="KK201">
        <v>-0.99605586001416668</v>
      </c>
      <c r="KL201">
        <v>-1.1438328328949865</v>
      </c>
      <c r="KM201">
        <v>0.91968331616953947</v>
      </c>
      <c r="KN201">
        <v>0.75049683800898492</v>
      </c>
      <c r="KO201">
        <v>-0.64989080783561803</v>
      </c>
      <c r="KP201">
        <v>0.55994405556702986</v>
      </c>
      <c r="KQ201">
        <v>0.9322502592112869</v>
      </c>
      <c r="KR201">
        <v>0.26195152713626157</v>
      </c>
      <c r="KS201">
        <v>-1.2570194485306274</v>
      </c>
      <c r="KT201">
        <v>1.0265421224175952</v>
      </c>
      <c r="KU201">
        <v>0.53074018069310114</v>
      </c>
      <c r="KV201">
        <v>-0.75659272624761797</v>
      </c>
      <c r="KW201">
        <v>-0.38585199035878759</v>
      </c>
      <c r="KX201">
        <v>-1.8834907677955925</v>
      </c>
      <c r="KY201">
        <v>0.48332594815292396</v>
      </c>
      <c r="KZ201">
        <v>-0.56298858908121474</v>
      </c>
      <c r="LA201">
        <v>-0.35594098335423041</v>
      </c>
      <c r="LB201">
        <v>2.3940447135828435</v>
      </c>
      <c r="LC201">
        <v>0.33822857403720263</v>
      </c>
      <c r="LD201">
        <v>-0.31531158128927927</v>
      </c>
      <c r="LE201">
        <v>-0.18716946215135977</v>
      </c>
      <c r="LF201">
        <v>-9.1812353275599889E-2</v>
      </c>
      <c r="LG201">
        <v>-1.0623102753015701</v>
      </c>
      <c r="LH201">
        <v>-0.32191110221901909</v>
      </c>
      <c r="LI201">
        <v>-0.38214693631744012</v>
      </c>
      <c r="LJ201">
        <v>9.4040615294943564E-2</v>
      </c>
      <c r="LK201">
        <v>-1.9252274796599522</v>
      </c>
      <c r="LL201">
        <v>0.8542679097445216</v>
      </c>
      <c r="LM201">
        <v>-3.814420779235661E-2</v>
      </c>
      <c r="LN201">
        <v>-1.7195543478010222</v>
      </c>
      <c r="LO201">
        <v>-0.29887132768635638</v>
      </c>
      <c r="LP201">
        <v>0.97172687674174085</v>
      </c>
      <c r="LQ201">
        <v>0.49981281335931271</v>
      </c>
      <c r="LR201">
        <v>0.97762949735624716</v>
      </c>
      <c r="LS201">
        <v>-1.2665168469538912</v>
      </c>
      <c r="LT201">
        <v>-1.3596036296803504</v>
      </c>
      <c r="LU201">
        <v>-0.4785169949172996</v>
      </c>
      <c r="LV201">
        <v>-0.21864138943783473</v>
      </c>
      <c r="LW201">
        <v>-1.5703380995546468</v>
      </c>
      <c r="LX201">
        <v>1.3037242752034217</v>
      </c>
      <c r="LY201">
        <v>0.42614374251570553</v>
      </c>
      <c r="LZ201">
        <v>0.68729377744602971</v>
      </c>
      <c r="MA201">
        <v>0.69088287091290113</v>
      </c>
      <c r="MB201">
        <v>-0.71093154474510811</v>
      </c>
      <c r="MC201">
        <v>-1.8210084817837924</v>
      </c>
      <c r="MD201">
        <v>0.82027213466062676</v>
      </c>
      <c r="ME201">
        <v>0.6573736754944548</v>
      </c>
      <c r="MF201">
        <v>0.91840092864003964</v>
      </c>
      <c r="MG201">
        <v>0.91618630904122256</v>
      </c>
      <c r="MH201">
        <v>-0.13886847227695398</v>
      </c>
      <c r="MI201">
        <v>0.16231297195190564</v>
      </c>
      <c r="MJ201">
        <v>0.68149347498547286</v>
      </c>
      <c r="MK201">
        <v>0.64140976974158548</v>
      </c>
      <c r="ML201">
        <v>0.14489614841295406</v>
      </c>
      <c r="MM201">
        <v>-6.3107563619269058E-3</v>
      </c>
      <c r="MN201">
        <v>-0.87449734564870596</v>
      </c>
      <c r="MO201">
        <v>0.50328367251495365</v>
      </c>
      <c r="MP201">
        <v>0.64715322878328152</v>
      </c>
      <c r="MQ201">
        <v>1.4255556379794143</v>
      </c>
      <c r="MR201">
        <v>-0.58372620515001472</v>
      </c>
      <c r="MS201">
        <v>-0.51888719099224545</v>
      </c>
      <c r="MT201">
        <v>-0.15162527233769652</v>
      </c>
      <c r="MU201">
        <v>0.11804331734310836</v>
      </c>
      <c r="MV201">
        <v>1.9579692889237776</v>
      </c>
      <c r="MW201">
        <v>0.3931972969439812</v>
      </c>
      <c r="MX201">
        <v>-0.9291829883295577</v>
      </c>
      <c r="MY201">
        <v>-0.55413693189620972</v>
      </c>
      <c r="MZ201">
        <v>1.4869510778225958</v>
      </c>
      <c r="NA201">
        <v>-0.60260845202719793</v>
      </c>
      <c r="NB201">
        <v>-0.33280684874625877</v>
      </c>
      <c r="NC201">
        <v>-1.2092436918464955</v>
      </c>
      <c r="ND201">
        <v>-1.2719942787953187</v>
      </c>
      <c r="NE201">
        <v>1.1728593563020695</v>
      </c>
      <c r="NF201">
        <v>0.32553771234233864</v>
      </c>
      <c r="NG201">
        <v>0.1743399025144754</v>
      </c>
      <c r="NH201">
        <v>-0.83351551438681781</v>
      </c>
      <c r="NI201">
        <v>1.4127817848930135</v>
      </c>
      <c r="NJ201">
        <v>1.4579973139916547</v>
      </c>
      <c r="NK201">
        <v>-0.38931602830416523</v>
      </c>
      <c r="NL201">
        <v>0.54514998737431597</v>
      </c>
      <c r="NM201">
        <v>-0.10949634088319726</v>
      </c>
      <c r="NN201">
        <v>0.21754431145382114</v>
      </c>
      <c r="NO201">
        <v>0.29247871680126991</v>
      </c>
      <c r="NP201">
        <v>5.5451891967095435E-2</v>
      </c>
      <c r="NQ201">
        <v>-0.28283125175221357</v>
      </c>
      <c r="NR201">
        <v>-0.18444552551954985</v>
      </c>
      <c r="NS201">
        <v>-0.24615019356133416</v>
      </c>
      <c r="NT201">
        <v>2.738888724707067</v>
      </c>
      <c r="NU201">
        <v>0.24118435248965397</v>
      </c>
      <c r="NV201">
        <v>-1.6303374650306068</v>
      </c>
      <c r="NW201">
        <v>1.0773601388791576</v>
      </c>
      <c r="NX201">
        <v>-0.17154434317490086</v>
      </c>
      <c r="NY201">
        <v>2.0673905964940786</v>
      </c>
      <c r="NZ201">
        <v>0.30776277526456397</v>
      </c>
      <c r="OA201">
        <v>0.29487409847206436</v>
      </c>
      <c r="OB201">
        <v>0.62756384977546986</v>
      </c>
      <c r="OC201">
        <v>2.1408231987152249</v>
      </c>
      <c r="OD201">
        <v>-1.6309149941662326</v>
      </c>
      <c r="OE201">
        <v>-1.5047453416627832</v>
      </c>
      <c r="OF201">
        <v>-0.29399643608485349</v>
      </c>
      <c r="OG201">
        <v>0.18460127648722846</v>
      </c>
      <c r="OH201">
        <v>-1.8114542399416678</v>
      </c>
      <c r="OI201">
        <v>0.96915300673572347</v>
      </c>
      <c r="OJ201">
        <v>-0.36802930480916984</v>
      </c>
      <c r="OK201">
        <v>-0.64941787059069611</v>
      </c>
      <c r="OL201">
        <v>0.79284291132353246</v>
      </c>
      <c r="OM201">
        <v>-0.80325662565883249</v>
      </c>
      <c r="ON201">
        <v>-0.95529912869096734</v>
      </c>
      <c r="OO201">
        <v>-1.0401117833680473</v>
      </c>
      <c r="OP201">
        <v>1.432990757166408</v>
      </c>
      <c r="OQ201">
        <v>1.0335634215152822</v>
      </c>
      <c r="OR201">
        <v>0.54408474170486443</v>
      </c>
      <c r="OS201">
        <v>0.25293616090493742</v>
      </c>
      <c r="OT201">
        <v>-0.2601314008643385</v>
      </c>
      <c r="OU201">
        <v>-4.1052317101275548E-2</v>
      </c>
      <c r="OV201">
        <v>1.8311402527615428</v>
      </c>
      <c r="OW201">
        <v>-0.10595726962492336</v>
      </c>
      <c r="OX201">
        <v>1.0521443982725032</v>
      </c>
      <c r="OY201">
        <v>1.8758873920887709</v>
      </c>
      <c r="OZ201">
        <v>-0.24228711481555365</v>
      </c>
      <c r="PA201">
        <v>-0.1007265382213518</v>
      </c>
      <c r="PB201">
        <v>-0.34755885280901566</v>
      </c>
      <c r="PC201">
        <v>-0.20596644390025176</v>
      </c>
      <c r="PD201">
        <v>-2.116494215442799</v>
      </c>
      <c r="PE201">
        <v>0.84341081674210727</v>
      </c>
      <c r="PF201">
        <v>1.3266117093735375</v>
      </c>
      <c r="PG201">
        <v>0.54426209317171015</v>
      </c>
      <c r="PH201">
        <v>0.94808001449564472</v>
      </c>
      <c r="PI201">
        <v>-0.2400042831141036</v>
      </c>
      <c r="PJ201">
        <v>5.2464201871771365E-2</v>
      </c>
      <c r="PK201">
        <v>-1.0489566193427891</v>
      </c>
      <c r="PL201">
        <v>1.471189534640871</v>
      </c>
      <c r="PM201">
        <v>1.5596651792293414</v>
      </c>
      <c r="PN201">
        <v>5.1085180530208163E-2</v>
      </c>
      <c r="PO201">
        <v>0.23976781449164264</v>
      </c>
      <c r="PP201">
        <v>0.62384287957684137</v>
      </c>
      <c r="PQ201">
        <v>-1.3303088053362444</v>
      </c>
      <c r="PR201">
        <v>0.53373696573544294</v>
      </c>
      <c r="PS201">
        <v>0.76620153777184896</v>
      </c>
      <c r="PT201">
        <v>0.2562546796980314</v>
      </c>
      <c r="PU201">
        <v>-1.0869780453504063</v>
      </c>
      <c r="PV201">
        <v>1.4995475794421509</v>
      </c>
      <c r="PW201">
        <v>-1.1263500709901564</v>
      </c>
      <c r="PX201">
        <v>-3.2708840080886148E-2</v>
      </c>
      <c r="PY201">
        <v>-0.35292714528623037</v>
      </c>
      <c r="PZ201">
        <v>-2.1325649868231267</v>
      </c>
      <c r="QA201">
        <v>1.2867349141743034</v>
      </c>
      <c r="QB201">
        <v>0.74553781814756803</v>
      </c>
      <c r="QC201">
        <v>-0.48935362428892404</v>
      </c>
      <c r="QD201">
        <v>-0.59282228903612122</v>
      </c>
      <c r="QE201">
        <v>0.99004182629869319</v>
      </c>
      <c r="QF201">
        <v>1.48949766298756</v>
      </c>
      <c r="QG201">
        <v>-7.9680830822326243E-2</v>
      </c>
      <c r="QH201">
        <v>0.61559262576338369</v>
      </c>
      <c r="QI201">
        <v>-0.79347046266775578</v>
      </c>
      <c r="QJ201">
        <v>-0.84581415649154224</v>
      </c>
      <c r="QK201">
        <v>-0.46142986320774071</v>
      </c>
      <c r="QL201">
        <v>-0.58899559007841162</v>
      </c>
      <c r="QM201">
        <v>-7.9296569310827181E-2</v>
      </c>
      <c r="QN201">
        <v>1.1553856893442571</v>
      </c>
      <c r="QO201">
        <v>-0.20424749891390093</v>
      </c>
      <c r="QP201">
        <v>0.84450221038423479</v>
      </c>
      <c r="QQ201">
        <v>-0.58653995438362472</v>
      </c>
      <c r="QR201">
        <v>-0.10980443221342284</v>
      </c>
      <c r="QS201">
        <v>-0.30175215215422213</v>
      </c>
      <c r="QT201">
        <v>0.23363099899142981</v>
      </c>
      <c r="QU201">
        <v>-0.51643837650772184</v>
      </c>
      <c r="QV201">
        <v>-0.82305859905318357</v>
      </c>
      <c r="QW201">
        <v>-0.11788870324380696</v>
      </c>
      <c r="QX201">
        <v>-2.354354364797473</v>
      </c>
      <c r="QY201">
        <v>-0.25262124836444855</v>
      </c>
      <c r="QZ201">
        <v>-0.35064886105828919</v>
      </c>
      <c r="RA201">
        <v>0.2293882062076591</v>
      </c>
      <c r="RB201">
        <v>0.70837359089637175</v>
      </c>
      <c r="RC201">
        <v>0.26607040126691572</v>
      </c>
      <c r="RD201">
        <v>0.30832438824290875</v>
      </c>
      <c r="RE201">
        <v>0.34780214264173992</v>
      </c>
      <c r="RF201">
        <v>0.63634388425271027</v>
      </c>
      <c r="RG201">
        <v>0.32884713618841488</v>
      </c>
      <c r="RH201">
        <v>-1.8545415514381602</v>
      </c>
      <c r="RI201">
        <v>0.25048848328879103</v>
      </c>
      <c r="RJ201">
        <v>0.80960944615071639</v>
      </c>
      <c r="RK201">
        <v>-0.90529965746100061</v>
      </c>
      <c r="RL201">
        <v>-2.6085035642609</v>
      </c>
      <c r="RM201">
        <v>0.21096980162838008</v>
      </c>
      <c r="RN201">
        <v>-0.35773496165347751</v>
      </c>
      <c r="RO201">
        <v>1.2273994798306376</v>
      </c>
      <c r="RP201">
        <v>0.11673364497255534</v>
      </c>
      <c r="RQ201">
        <v>-0.28458316592150368</v>
      </c>
      <c r="RR201">
        <v>-0.34317395147809293</v>
      </c>
      <c r="RS201">
        <v>-1.4016632121638395</v>
      </c>
      <c r="RT201">
        <v>-0.24252358343801461</v>
      </c>
      <c r="RU201">
        <v>-0.49868731366586871</v>
      </c>
      <c r="RV201">
        <v>-0.63278775996877812</v>
      </c>
      <c r="RW201">
        <v>-0.71014483182807453</v>
      </c>
      <c r="RX201">
        <v>-0.63924971982487477</v>
      </c>
      <c r="RY201">
        <v>-0.90311232270323671</v>
      </c>
      <c r="RZ201">
        <v>0.45149704419600312</v>
      </c>
      <c r="SA201">
        <v>-0.26472321223991457</v>
      </c>
      <c r="SB201">
        <v>0.38387497625080869</v>
      </c>
      <c r="SC201">
        <v>-0.85647343439632095</v>
      </c>
      <c r="SD201">
        <v>-2.3678694560658187E-2</v>
      </c>
      <c r="SE201">
        <v>-0.71438307713833638</v>
      </c>
      <c r="SF201">
        <v>0.60637262322416063</v>
      </c>
      <c r="SG201">
        <v>-2.9265265766298398E-2</v>
      </c>
    </row>
    <row r="202" spans="1:501">
      <c r="A202" t="s">
        <v>539</v>
      </c>
      <c r="B202">
        <v>0.33936316867766436</v>
      </c>
      <c r="C202">
        <v>-0.88916749518830329</v>
      </c>
      <c r="D202">
        <v>1.9013714336324483</v>
      </c>
      <c r="E202">
        <v>0.3235231815779116</v>
      </c>
      <c r="F202">
        <v>0.18973992155224551</v>
      </c>
      <c r="G202">
        <v>0.79158553489833139</v>
      </c>
      <c r="H202">
        <v>-0.97393694886704907</v>
      </c>
      <c r="I202">
        <v>-0.92436494014691561</v>
      </c>
      <c r="J202">
        <v>-7.9527353591402061E-2</v>
      </c>
      <c r="K202">
        <v>0.55181885727506597</v>
      </c>
      <c r="L202">
        <v>9.4116785476217046E-2</v>
      </c>
      <c r="M202">
        <v>-1.6581225281697698</v>
      </c>
      <c r="N202">
        <v>0.92577238319790922</v>
      </c>
      <c r="O202">
        <v>3.4622189559740946E-2</v>
      </c>
      <c r="P202">
        <v>-0.61873834056314081</v>
      </c>
      <c r="Q202">
        <v>-0.20737275008286815</v>
      </c>
      <c r="R202">
        <v>-0.7284756975423079</v>
      </c>
      <c r="S202">
        <v>-0.74311628850409761</v>
      </c>
      <c r="T202">
        <v>-1.0204712452832609</v>
      </c>
      <c r="U202">
        <v>1.069872723746812</v>
      </c>
      <c r="V202">
        <v>0.43630166146613192</v>
      </c>
      <c r="W202">
        <v>-6.4648020270396955E-2</v>
      </c>
      <c r="X202">
        <v>0.21198616195761133</v>
      </c>
      <c r="Y202">
        <v>-1.2818463801522739</v>
      </c>
      <c r="Z202">
        <v>0.35765310713031795</v>
      </c>
      <c r="AA202">
        <v>-5.7902980188373476E-2</v>
      </c>
      <c r="AB202">
        <v>0.58336354413768277</v>
      </c>
      <c r="AC202">
        <v>1.8469108908902854</v>
      </c>
      <c r="AD202">
        <v>-1.9896287994924933</v>
      </c>
      <c r="AE202">
        <v>-1.0689245755202137</v>
      </c>
      <c r="AF202">
        <v>1.3546082300308626</v>
      </c>
      <c r="AG202">
        <v>1.1643805919447914</v>
      </c>
      <c r="AH202">
        <v>0.94688175522605889</v>
      </c>
      <c r="AI202">
        <v>1.0032408681581728</v>
      </c>
      <c r="AJ202">
        <v>1.1849670045194216</v>
      </c>
      <c r="AK202">
        <v>0.93189555627759546</v>
      </c>
      <c r="AL202">
        <v>0.46688342081324663</v>
      </c>
      <c r="AM202">
        <v>-1.5033219824545085</v>
      </c>
      <c r="AN202">
        <v>0.54116071623866446</v>
      </c>
      <c r="AO202">
        <v>-0.69379893830046058</v>
      </c>
      <c r="AP202">
        <v>-0.501634076499613</v>
      </c>
      <c r="AQ202">
        <v>0.27027340365748387</v>
      </c>
      <c r="AR202">
        <v>-1.1394286048016511</v>
      </c>
      <c r="AS202">
        <v>0.45310798668651842</v>
      </c>
      <c r="AT202">
        <v>0.9070299711311236</v>
      </c>
      <c r="AU202">
        <v>-0.2124556885974016</v>
      </c>
      <c r="AV202">
        <v>-0.73507408160367049</v>
      </c>
      <c r="AW202">
        <v>0.28219346859259531</v>
      </c>
      <c r="AX202">
        <v>-1.9727485778275877</v>
      </c>
      <c r="AY202">
        <v>0.87719172370270826</v>
      </c>
      <c r="AZ202">
        <v>-2.3340544430539012</v>
      </c>
      <c r="BA202">
        <v>-9.5346877060364932E-2</v>
      </c>
      <c r="BB202">
        <v>0.34049776331812609</v>
      </c>
      <c r="BC202">
        <v>-0.99567841971293092</v>
      </c>
      <c r="BD202">
        <v>1.0520102478039917</v>
      </c>
      <c r="BE202">
        <v>-2.0571224013110623</v>
      </c>
      <c r="BF202">
        <v>0.1238993263541488</v>
      </c>
      <c r="BG202">
        <v>0.6352206582960207</v>
      </c>
      <c r="BH202">
        <v>-8.9880813902709633E-3</v>
      </c>
      <c r="BI202">
        <v>-0.40006625567912124</v>
      </c>
      <c r="BJ202">
        <v>-1.3319800018507522</v>
      </c>
      <c r="BK202">
        <v>1.1069414540543221</v>
      </c>
      <c r="BL202">
        <v>-0.1324610821029637</v>
      </c>
      <c r="BM202">
        <v>-7.4539912020554766E-2</v>
      </c>
      <c r="BN202">
        <v>-0.25665030989330262</v>
      </c>
      <c r="BO202">
        <v>-1.8311402527615428</v>
      </c>
      <c r="BP202">
        <v>-0.15131604413909372</v>
      </c>
      <c r="BQ202">
        <v>0.9978157322620973</v>
      </c>
      <c r="BR202">
        <v>0.86411546362796798</v>
      </c>
      <c r="BS202">
        <v>-1.139869709732011</v>
      </c>
      <c r="BT202">
        <v>1.4795932656852528</v>
      </c>
      <c r="BU202">
        <v>1.1705810720741283</v>
      </c>
      <c r="BV202">
        <v>-6.7407199821900576E-2</v>
      </c>
      <c r="BW202">
        <v>-0.15069645087351091</v>
      </c>
      <c r="BX202">
        <v>-0.92894879344385117</v>
      </c>
      <c r="BY202">
        <v>0.25001554604386911</v>
      </c>
      <c r="BZ202">
        <v>-1.7062893675756641</v>
      </c>
      <c r="CA202">
        <v>0.28585873224074021</v>
      </c>
      <c r="CB202">
        <v>1.4444049156736583</v>
      </c>
      <c r="CC202">
        <v>0.41703060560394078</v>
      </c>
      <c r="CD202">
        <v>0.31699983082944527</v>
      </c>
      <c r="CE202">
        <v>-0.99756334748235531</v>
      </c>
      <c r="CF202">
        <v>-0.67879341258958448</v>
      </c>
      <c r="CG202">
        <v>0.80769950727699324</v>
      </c>
      <c r="CH202">
        <v>1.0469693734194152</v>
      </c>
      <c r="CI202">
        <v>0.64989080783561803</v>
      </c>
      <c r="CJ202">
        <v>0.11219071893719956</v>
      </c>
      <c r="CK202">
        <v>1.5466321201529354</v>
      </c>
      <c r="CL202">
        <v>-0.39327915146714076</v>
      </c>
      <c r="CM202">
        <v>1.003368197416421</v>
      </c>
      <c r="CN202">
        <v>-0.66603888626559637</v>
      </c>
      <c r="CO202">
        <v>-1.1204542715859134</v>
      </c>
      <c r="CP202">
        <v>-0.48289621190633625</v>
      </c>
      <c r="CQ202">
        <v>2.2835047275293618</v>
      </c>
      <c r="CR202">
        <v>-0.52765926739084534</v>
      </c>
      <c r="CS202">
        <v>-0.33207925298484042</v>
      </c>
      <c r="CT202">
        <v>0.2400042831141036</v>
      </c>
      <c r="CU202">
        <v>-0.83460008681868203</v>
      </c>
      <c r="CV202">
        <v>0.88305114331888035</v>
      </c>
      <c r="CW202">
        <v>6.3267862060456537E-2</v>
      </c>
      <c r="CX202">
        <v>1.4586657925974578</v>
      </c>
      <c r="CY202">
        <v>0.85349711298476905</v>
      </c>
      <c r="CZ202">
        <v>-1.1060956239816733</v>
      </c>
      <c r="DA202">
        <v>0.27392502488510218</v>
      </c>
      <c r="DB202">
        <v>0.58844989325734787</v>
      </c>
      <c r="DC202">
        <v>-0.66689835875877179</v>
      </c>
      <c r="DD202">
        <v>0.44447688196669333</v>
      </c>
      <c r="DE202">
        <v>-0.43033651309087873</v>
      </c>
      <c r="DF202">
        <v>-1.2429836715455167</v>
      </c>
      <c r="DG202">
        <v>-0.9722157301439438</v>
      </c>
      <c r="DH202">
        <v>0.23284428607439622</v>
      </c>
      <c r="DI202">
        <v>-0.29679313229280524</v>
      </c>
      <c r="DJ202">
        <v>0.1240539404534502</v>
      </c>
      <c r="DK202">
        <v>-0.95071982286754064</v>
      </c>
      <c r="DL202">
        <v>1.4551278582075611</v>
      </c>
      <c r="DM202">
        <v>-0.61392938732751645</v>
      </c>
      <c r="DN202">
        <v>0.89543163994676434</v>
      </c>
      <c r="DO202">
        <v>0.70572127697232645</v>
      </c>
      <c r="DP202">
        <v>-1.323116975981975</v>
      </c>
      <c r="DQ202">
        <v>-0.80579411587677896</v>
      </c>
      <c r="DR202">
        <v>0.1424996298737824</v>
      </c>
      <c r="DS202">
        <v>0.79483470472041517</v>
      </c>
      <c r="DT202">
        <v>-0.34195750231447164</v>
      </c>
      <c r="DU202">
        <v>1.3975886758998968</v>
      </c>
      <c r="DV202">
        <v>-0.48418542064609937</v>
      </c>
      <c r="DW202">
        <v>0.75975435720465612</v>
      </c>
      <c r="DX202">
        <v>-0.39071892388164997</v>
      </c>
      <c r="DY202">
        <v>0.57856368584907614</v>
      </c>
      <c r="DZ202">
        <v>-0.84899056673748419</v>
      </c>
      <c r="EA202">
        <v>0.50815174290619325</v>
      </c>
      <c r="EB202">
        <v>1.5892555893515237</v>
      </c>
      <c r="EC202">
        <v>1.1885276762768626</v>
      </c>
      <c r="ED202">
        <v>-1.6626745491521433</v>
      </c>
      <c r="EE202">
        <v>-0.42287865653634071</v>
      </c>
      <c r="EF202">
        <v>1.246803549292963</v>
      </c>
      <c r="EG202">
        <v>0.28259250939299818</v>
      </c>
      <c r="EH202">
        <v>-0.40280156099470332</v>
      </c>
      <c r="EI202">
        <v>2.4104883777908981</v>
      </c>
      <c r="EJ202">
        <v>-0.30391447580768727</v>
      </c>
      <c r="EK202">
        <v>0.12120153769501485</v>
      </c>
      <c r="EL202">
        <v>0.36827486837864853</v>
      </c>
      <c r="EM202">
        <v>0.10749545253929682</v>
      </c>
      <c r="EN202">
        <v>0.68101030592515599</v>
      </c>
      <c r="EO202">
        <v>-0.68719714363396633</v>
      </c>
      <c r="EP202">
        <v>1.0207304512732662</v>
      </c>
      <c r="EQ202">
        <v>0.37114205042598769</v>
      </c>
      <c r="ER202">
        <v>1.1928773346880917</v>
      </c>
      <c r="ES202">
        <v>-4.2355168261565268E-2</v>
      </c>
      <c r="ET202">
        <v>-1.7527008822071366</v>
      </c>
      <c r="EU202">
        <v>-1.0055214261228684</v>
      </c>
      <c r="EV202">
        <v>-0.78782477430650033</v>
      </c>
      <c r="EW202">
        <v>1.0046346687886398</v>
      </c>
      <c r="EX202">
        <v>-0.72897364589152858</v>
      </c>
      <c r="EY202">
        <v>-6.9094312493689358E-2</v>
      </c>
      <c r="EZ202">
        <v>2.6039197109639645</v>
      </c>
      <c r="FA202">
        <v>-0.11396082300052512</v>
      </c>
      <c r="FB202">
        <v>0.65140284277731553</v>
      </c>
      <c r="FC202">
        <v>1.2788950698450208</v>
      </c>
      <c r="FD202">
        <v>0.69701400207122788</v>
      </c>
      <c r="FE202">
        <v>-0.48366928240284324</v>
      </c>
      <c r="FF202">
        <v>5.2234554459573701E-2</v>
      </c>
      <c r="FG202">
        <v>0.7183382422226714</v>
      </c>
      <c r="FH202">
        <v>0.16727653928683139</v>
      </c>
      <c r="FI202">
        <v>-1.4428860595216975</v>
      </c>
      <c r="FJ202">
        <v>-0.83016402641078457</v>
      </c>
      <c r="FK202">
        <v>-0.3224749889341183</v>
      </c>
      <c r="FL202">
        <v>-1.5033219824545085</v>
      </c>
      <c r="FM202">
        <v>0.60150796343805268</v>
      </c>
      <c r="FN202">
        <v>-1.0000826478062663</v>
      </c>
      <c r="FO202">
        <v>3.4010554372798651E-2</v>
      </c>
      <c r="FP202">
        <v>1.0468374966876581</v>
      </c>
      <c r="FQ202">
        <v>-1.4876422937959433</v>
      </c>
      <c r="FR202">
        <v>-0.46108993956295308</v>
      </c>
      <c r="FS202">
        <v>0.30231376513256691</v>
      </c>
      <c r="FT202">
        <v>-0.81120333561557345</v>
      </c>
      <c r="FU202">
        <v>-0.31627678254153579</v>
      </c>
      <c r="FV202">
        <v>-1.3189060155127663</v>
      </c>
      <c r="FW202">
        <v>-0.56200178732979111</v>
      </c>
      <c r="FX202">
        <v>0.63437823882850353</v>
      </c>
      <c r="FY202">
        <v>-0.95300720204249956</v>
      </c>
      <c r="FZ202">
        <v>-1.4125771485851146</v>
      </c>
      <c r="GA202">
        <v>-0.56648786994628608</v>
      </c>
      <c r="GB202">
        <v>1.3433964340947568</v>
      </c>
      <c r="GC202">
        <v>2.6398083718959242E-3</v>
      </c>
      <c r="GD202">
        <v>1.7785123418434523</v>
      </c>
      <c r="GE202">
        <v>0.54612655731034465</v>
      </c>
      <c r="GF202">
        <v>-1.4057604857953265</v>
      </c>
      <c r="GG202">
        <v>0.36426627048058435</v>
      </c>
      <c r="GH202">
        <v>-0.57134457165375352</v>
      </c>
      <c r="GI202">
        <v>-0.16146032066899352</v>
      </c>
      <c r="GJ202">
        <v>1.8772243493003771</v>
      </c>
      <c r="GK202">
        <v>0.28330873647064436</v>
      </c>
      <c r="GL202">
        <v>-0.23410279936797451</v>
      </c>
      <c r="GM202">
        <v>0.17542674868309405</v>
      </c>
      <c r="GN202">
        <v>-0.88259866970474832</v>
      </c>
      <c r="GO202">
        <v>-0.20580955606419593</v>
      </c>
      <c r="GP202">
        <v>-0.1019577666738769</v>
      </c>
      <c r="GQ202">
        <v>1.8719038052950054</v>
      </c>
      <c r="GR202">
        <v>0.81056441558757797</v>
      </c>
      <c r="GS202">
        <v>-0.1350076672679279</v>
      </c>
      <c r="GT202">
        <v>4.7714365791762248E-2</v>
      </c>
      <c r="GU202">
        <v>0.19698859432537574</v>
      </c>
      <c r="GV202">
        <v>-0.20854486137977801</v>
      </c>
      <c r="GW202">
        <v>1.1538963917701039</v>
      </c>
      <c r="GX202">
        <v>1.0047597243101336</v>
      </c>
      <c r="GY202">
        <v>0.45073534238326829</v>
      </c>
      <c r="GZ202">
        <v>-1.6847116057761014</v>
      </c>
      <c r="HA202">
        <v>0.13964154277346097</v>
      </c>
      <c r="HB202">
        <v>-0.25112058210652322</v>
      </c>
      <c r="HC202">
        <v>0.55476107263530139</v>
      </c>
      <c r="HD202">
        <v>1.2185137165943161</v>
      </c>
      <c r="HE202">
        <v>-0.7489757081202697</v>
      </c>
      <c r="HF202">
        <v>3.546460902725812E-2</v>
      </c>
      <c r="HG202">
        <v>1.2902432899863925</v>
      </c>
      <c r="HH202">
        <v>-0.1067269295162987</v>
      </c>
      <c r="HI202">
        <v>1.8858372641261667E-2</v>
      </c>
      <c r="HJ202">
        <v>1.0894655133597553</v>
      </c>
      <c r="HK202">
        <v>-0.82102133092121221</v>
      </c>
      <c r="HL202">
        <v>-0.41036400943994522</v>
      </c>
      <c r="HM202">
        <v>0.10357325663790107</v>
      </c>
      <c r="HN202">
        <v>0.39352698877337389</v>
      </c>
      <c r="HO202">
        <v>1.1216025086469017</v>
      </c>
      <c r="HP202">
        <v>0.55565351431141607</v>
      </c>
      <c r="HQ202">
        <v>0.58517798606771976</v>
      </c>
      <c r="HR202">
        <v>-0.72877355705713853</v>
      </c>
      <c r="HS202">
        <v>-0.9240125109499786</v>
      </c>
      <c r="HT202">
        <v>-1.2692498785327189</v>
      </c>
      <c r="HU202">
        <v>-0.28370777727104723</v>
      </c>
      <c r="HV202">
        <v>1.3695034795091487</v>
      </c>
      <c r="HW202">
        <v>0.21167352315387689</v>
      </c>
      <c r="HX202">
        <v>-2.9417606128845364E-2</v>
      </c>
      <c r="HY202">
        <v>1.4127817848930135</v>
      </c>
      <c r="HZ202">
        <v>-0.50232870307809208</v>
      </c>
      <c r="IA202">
        <v>1.0485587154107634</v>
      </c>
      <c r="IB202">
        <v>-0.88837396106100641</v>
      </c>
      <c r="IC202">
        <v>-1.2368786883598659</v>
      </c>
      <c r="ID202">
        <v>1.5123850971576758</v>
      </c>
      <c r="IE202">
        <v>-0.26638758754415903</v>
      </c>
      <c r="IF202">
        <v>0.33119022191385739</v>
      </c>
      <c r="IG202">
        <v>-0.76006017479812726</v>
      </c>
      <c r="IH202">
        <v>-0.23017378225631546</v>
      </c>
      <c r="II202">
        <v>-0.16688773030182347</v>
      </c>
      <c r="IJ202">
        <v>4.909338713332545E-2</v>
      </c>
      <c r="IK202">
        <v>0.53894837037660182</v>
      </c>
      <c r="IL202">
        <v>1.7403954188921489</v>
      </c>
      <c r="IM202">
        <v>-0.95989662440842949</v>
      </c>
      <c r="IN202">
        <v>-0.20846755433012731</v>
      </c>
      <c r="IO202">
        <v>0.99304315881454386</v>
      </c>
      <c r="IP202">
        <v>0.20385641619213857</v>
      </c>
      <c r="IQ202">
        <v>0.22185531634022482</v>
      </c>
      <c r="IR202">
        <v>-0.58236651057086419</v>
      </c>
      <c r="IS202">
        <v>-0.33733840609784238</v>
      </c>
      <c r="IT202">
        <v>0.24409928300883621</v>
      </c>
      <c r="IU202">
        <v>-1.3488852346199565</v>
      </c>
      <c r="IV202">
        <v>2.2065614757593721</v>
      </c>
      <c r="IW202">
        <v>-0.23025222617434338</v>
      </c>
      <c r="IX202">
        <v>1.3058752301731147</v>
      </c>
      <c r="IY202">
        <v>0.15085106497281231</v>
      </c>
      <c r="IZ202">
        <v>-0.30744217838218901</v>
      </c>
      <c r="JA202">
        <v>0.29040393201285042</v>
      </c>
      <c r="JB202">
        <v>0.51853703553206287</v>
      </c>
      <c r="JC202">
        <v>-1.3829117051500361</v>
      </c>
      <c r="JD202">
        <v>1.0762664715002757</v>
      </c>
      <c r="JE202">
        <v>1.7125512385973707</v>
      </c>
      <c r="JF202">
        <v>1.5466321201529354</v>
      </c>
      <c r="JG202">
        <v>1.3483168004313484</v>
      </c>
      <c r="JH202">
        <v>-1.60264789883513</v>
      </c>
      <c r="JI202">
        <v>-1.5573459677398205</v>
      </c>
      <c r="JJ202">
        <v>-0.3553702754288679</v>
      </c>
      <c r="JK202">
        <v>1.150183379650116</v>
      </c>
      <c r="JL202">
        <v>0.27011424208467361</v>
      </c>
      <c r="JM202">
        <v>-6.2425442592939362E-2</v>
      </c>
      <c r="JN202">
        <v>-0.55324449022009503</v>
      </c>
      <c r="JO202">
        <v>1.1846600500575732</v>
      </c>
      <c r="JP202">
        <v>0.23669826987315901</v>
      </c>
      <c r="JQ202">
        <v>0.88848764789872803</v>
      </c>
      <c r="JR202">
        <v>-1.5674550013500266</v>
      </c>
      <c r="JS202">
        <v>0.40230474951385986</v>
      </c>
      <c r="JT202">
        <v>0.33790456654969603</v>
      </c>
      <c r="JU202">
        <v>-1.1194515536772087</v>
      </c>
      <c r="JV202">
        <v>-0.52871428124490194</v>
      </c>
      <c r="JW202">
        <v>-0.30535829864675179</v>
      </c>
      <c r="JX202">
        <v>-0.90968796939705499</v>
      </c>
      <c r="JY202">
        <v>-1.3656062947120517E-2</v>
      </c>
      <c r="JZ202">
        <v>1.2350733413768467</v>
      </c>
      <c r="KA202">
        <v>-0.27607029551290907</v>
      </c>
      <c r="KB202">
        <v>-1.3807266441290267</v>
      </c>
      <c r="KC202">
        <v>-1.2869077181676403</v>
      </c>
      <c r="KD202">
        <v>1.0738131095422432</v>
      </c>
      <c r="KE202">
        <v>0.23897996470623184</v>
      </c>
      <c r="KF202">
        <v>1.1442739378253464</v>
      </c>
      <c r="KG202">
        <v>1.188061560242204</v>
      </c>
      <c r="KH202">
        <v>1.8798982637235895</v>
      </c>
      <c r="KI202">
        <v>0.64555024437140673</v>
      </c>
      <c r="KJ202">
        <v>1.2070222510374151</v>
      </c>
      <c r="KK202">
        <v>-2.174547262256965</v>
      </c>
      <c r="KL202">
        <v>-0.3624688815762056</v>
      </c>
      <c r="KM202">
        <v>-0.72897364589152858</v>
      </c>
      <c r="KN202">
        <v>0.50589051170391031</v>
      </c>
      <c r="KO202">
        <v>-0.91165702542639337</v>
      </c>
      <c r="KP202">
        <v>1.3712633517570794</v>
      </c>
      <c r="KQ202">
        <v>0.28745262170559727</v>
      </c>
      <c r="KR202">
        <v>1.3056956049695145</v>
      </c>
      <c r="KS202">
        <v>-1.5443583833985031</v>
      </c>
      <c r="KT202">
        <v>0.666420874040341</v>
      </c>
      <c r="KU202">
        <v>-0.28896693038404919</v>
      </c>
      <c r="KV202">
        <v>1.0572148312348872</v>
      </c>
      <c r="KW202">
        <v>1.3714588931179605</v>
      </c>
      <c r="KX202">
        <v>-2.8958311304450035E-2</v>
      </c>
      <c r="KY202">
        <v>-0.41119619709206745</v>
      </c>
      <c r="KZ202">
        <v>-0.75435536928125657</v>
      </c>
      <c r="LA202">
        <v>0.44904254536959343</v>
      </c>
      <c r="LB202">
        <v>0.6021491572028026</v>
      </c>
      <c r="LC202">
        <v>-2.158558345399797</v>
      </c>
      <c r="LD202">
        <v>-1.2293526197026949</v>
      </c>
      <c r="LE202">
        <v>-0.12644363778235856</v>
      </c>
      <c r="LF202">
        <v>-0.39228780224220827</v>
      </c>
      <c r="LG202">
        <v>-5.2770019465242513E-2</v>
      </c>
      <c r="LH202">
        <v>0.18032324078376405</v>
      </c>
      <c r="LI202">
        <v>1.1290944712527562</v>
      </c>
      <c r="LJ202">
        <v>-1.5131035979720764</v>
      </c>
      <c r="LK202">
        <v>-1.5095110939000733</v>
      </c>
      <c r="LL202">
        <v>-0.77021013566991314</v>
      </c>
      <c r="LM202">
        <v>-1.0986514098476619</v>
      </c>
      <c r="LN202">
        <v>1.4196666597854346</v>
      </c>
      <c r="LO202">
        <v>-0.72319835453527048</v>
      </c>
      <c r="LP202">
        <v>0.96927578852046281</v>
      </c>
      <c r="LQ202">
        <v>-0.7914809430076275</v>
      </c>
      <c r="LR202">
        <v>-1.7172123989439569</v>
      </c>
      <c r="LS202">
        <v>-0.82649876276263967</v>
      </c>
      <c r="LT202">
        <v>0.14976876627770253</v>
      </c>
      <c r="LU202">
        <v>-1.4142369764158502</v>
      </c>
      <c r="LV202">
        <v>-0.20104607756366022</v>
      </c>
      <c r="LW202">
        <v>3.7684912967961282E-2</v>
      </c>
      <c r="LX202">
        <v>0.619202182861045</v>
      </c>
      <c r="LY202">
        <v>-0.28060185286449268</v>
      </c>
      <c r="LZ202">
        <v>-2.1507548808585852</v>
      </c>
      <c r="MA202">
        <v>-0.89852164819603786</v>
      </c>
      <c r="MB202">
        <v>0.9497603059571702</v>
      </c>
      <c r="MC202">
        <v>7.9910478234523907E-2</v>
      </c>
      <c r="MD202">
        <v>1.7079310055123642</v>
      </c>
      <c r="ME202">
        <v>0.26179350243182853</v>
      </c>
      <c r="MF202">
        <v>0.25617623578000348</v>
      </c>
      <c r="MG202">
        <v>-0.2234230578324059</v>
      </c>
      <c r="MH202">
        <v>-1.2428199624991976</v>
      </c>
      <c r="MI202">
        <v>0.96646544989198446</v>
      </c>
      <c r="MJ202">
        <v>1.3415137800620869</v>
      </c>
      <c r="MK202">
        <v>1.3927319741924293</v>
      </c>
      <c r="ML202">
        <v>0.85603232946596108</v>
      </c>
      <c r="MM202">
        <v>-9.9189492175355554E-2</v>
      </c>
      <c r="MN202">
        <v>-0.52528775995597243</v>
      </c>
      <c r="MO202">
        <v>-0.10295707397744991</v>
      </c>
      <c r="MP202">
        <v>-1.9743492885027081</v>
      </c>
      <c r="MQ202">
        <v>0.42388251131342258</v>
      </c>
      <c r="MR202">
        <v>0.97874135462916456</v>
      </c>
      <c r="MS202">
        <v>-6.7025212047155946E-2</v>
      </c>
      <c r="MT202">
        <v>0.76374135460355319</v>
      </c>
      <c r="MU202">
        <v>0.38766529542044736</v>
      </c>
      <c r="MV202">
        <v>-0.68477675085887313</v>
      </c>
      <c r="MW202">
        <v>-0.44076614358345978</v>
      </c>
      <c r="MX202">
        <v>-3.2971729524433613</v>
      </c>
      <c r="MY202">
        <v>-1.189455360872671</v>
      </c>
      <c r="MZ202">
        <v>1.2215718925290275</v>
      </c>
      <c r="NA202">
        <v>3.9215137803694233E-2</v>
      </c>
      <c r="NB202">
        <v>0.62291292124427855</v>
      </c>
      <c r="NC202">
        <v>1.239513949258253</v>
      </c>
      <c r="ND202">
        <v>0.20385641619213857</v>
      </c>
      <c r="NE202">
        <v>5.9129661167389713E-2</v>
      </c>
      <c r="NF202">
        <v>1.0844951248145662</v>
      </c>
      <c r="NG202">
        <v>-0.20151446733507328</v>
      </c>
      <c r="NH202">
        <v>0.9258906175091397</v>
      </c>
      <c r="NI202">
        <v>-0.41027988118003123</v>
      </c>
      <c r="NJ202">
        <v>-0.84100975072942674</v>
      </c>
      <c r="NK202">
        <v>-0.72917373472591862</v>
      </c>
      <c r="NL202">
        <v>-0.13740191207034513</v>
      </c>
      <c r="NM202">
        <v>1.6376043276977725</v>
      </c>
      <c r="NN202">
        <v>-0.7933658707770519</v>
      </c>
      <c r="NO202">
        <v>-1.416528903064318</v>
      </c>
      <c r="NP202">
        <v>-0.8047345545492135</v>
      </c>
      <c r="NQ202">
        <v>0.64639834818080999</v>
      </c>
      <c r="NR202">
        <v>-1.1140286915178876</v>
      </c>
      <c r="NS202">
        <v>1.0397184269095305</v>
      </c>
      <c r="NT202">
        <v>-0.25514850676700007</v>
      </c>
      <c r="NU202">
        <v>-0.65509539126651362</v>
      </c>
      <c r="NV202">
        <v>0.72977172749233432</v>
      </c>
      <c r="NW202">
        <v>2.2270978661254048</v>
      </c>
      <c r="NX202">
        <v>1.3907174434280023</v>
      </c>
      <c r="NY202">
        <v>-1.0378812476119492</v>
      </c>
      <c r="NZ202">
        <v>0.80695826909504831</v>
      </c>
      <c r="OA202">
        <v>-4.9323034545523115E-2</v>
      </c>
      <c r="OB202">
        <v>1.6608464648015797</v>
      </c>
      <c r="OC202">
        <v>0.81279836194880772</v>
      </c>
      <c r="OD202">
        <v>0.74009449235745706</v>
      </c>
      <c r="OE202">
        <v>-0.95360974228242412</v>
      </c>
      <c r="OF202">
        <v>0.52423388297029305</v>
      </c>
      <c r="OG202">
        <v>-0.22459971660282463</v>
      </c>
      <c r="OH202">
        <v>0.64573896452202462</v>
      </c>
      <c r="OI202">
        <v>-9.204313755617477E-2</v>
      </c>
      <c r="OJ202">
        <v>-0.76599690146395005</v>
      </c>
      <c r="OK202">
        <v>-0.90242338046664372</v>
      </c>
      <c r="OL202">
        <v>0.20190441318845842</v>
      </c>
      <c r="OM202">
        <v>-1.0650046533555724</v>
      </c>
      <c r="ON202">
        <v>1.4359875422087498</v>
      </c>
      <c r="OO202">
        <v>-0.93485368779511191</v>
      </c>
      <c r="OP202">
        <v>2.3375650926027447</v>
      </c>
      <c r="OQ202">
        <v>-0.19129743122903164</v>
      </c>
      <c r="OR202">
        <v>0.59848503042303491</v>
      </c>
      <c r="OS202">
        <v>0.11349925443937536</v>
      </c>
      <c r="OT202">
        <v>-0.380337041860912</v>
      </c>
      <c r="OU202">
        <v>1.2976624930161051</v>
      </c>
      <c r="OV202">
        <v>-0.2040133040281944</v>
      </c>
      <c r="OW202">
        <v>1.3753879102296196</v>
      </c>
      <c r="OX202">
        <v>-0.71942849899642169</v>
      </c>
      <c r="OY202">
        <v>0.17861339074443094</v>
      </c>
      <c r="OZ202">
        <v>-0.57504053074808326</v>
      </c>
      <c r="PA202">
        <v>-0.49505160859553143</v>
      </c>
      <c r="PB202">
        <v>1.0667599781299941</v>
      </c>
      <c r="PC202">
        <v>9.3732523964717984E-2</v>
      </c>
      <c r="PD202">
        <v>-0.13964154277346097</v>
      </c>
      <c r="PE202">
        <v>0.1929333848238457</v>
      </c>
      <c r="PF202">
        <v>-0.68884446591255255</v>
      </c>
      <c r="PG202">
        <v>0.30792307370575145</v>
      </c>
      <c r="PH202">
        <v>-1.5892555893515237</v>
      </c>
      <c r="PI202">
        <v>0.4899561645288486</v>
      </c>
      <c r="PJ202">
        <v>-0.1938690274982946</v>
      </c>
      <c r="PK202">
        <v>-8.0217432696372271E-2</v>
      </c>
      <c r="PL202">
        <v>0.81088501246995293</v>
      </c>
      <c r="PM202">
        <v>0.99693352240137756</v>
      </c>
      <c r="PN202">
        <v>-0.35610355553217232</v>
      </c>
      <c r="PO202">
        <v>-0.37992549550835975</v>
      </c>
      <c r="PP202">
        <v>0.54861402531969361</v>
      </c>
      <c r="PQ202">
        <v>0.6598429536097683</v>
      </c>
      <c r="PR202">
        <v>-2.9947841539978981</v>
      </c>
      <c r="PS202">
        <v>-0.4940147846355103</v>
      </c>
      <c r="PT202">
        <v>-2.6988345780409873</v>
      </c>
      <c r="PU202">
        <v>-1.980297383852303</v>
      </c>
      <c r="PV202">
        <v>-1.1384054232621565</v>
      </c>
      <c r="PW202">
        <v>0.76435640039562713</v>
      </c>
      <c r="PX202">
        <v>0.4928051566821523</v>
      </c>
      <c r="PY202">
        <v>-1.2018062989227474</v>
      </c>
      <c r="PZ202">
        <v>-0.36565666050591972</v>
      </c>
      <c r="QA202">
        <v>-0.34699041862040758</v>
      </c>
      <c r="QB202">
        <v>0.60013235270162113</v>
      </c>
      <c r="QC202">
        <v>0.24110590857162606</v>
      </c>
      <c r="QD202">
        <v>-1.6672629499225877</v>
      </c>
      <c r="QE202">
        <v>1.6280273484881036</v>
      </c>
      <c r="QF202">
        <v>0.3674563231470529</v>
      </c>
      <c r="QG202">
        <v>-0.45217575461720116</v>
      </c>
      <c r="QH202">
        <v>-0.2860974745999556</v>
      </c>
      <c r="QI202">
        <v>0.59647391026373953</v>
      </c>
      <c r="QJ202">
        <v>-0.93047901827958412</v>
      </c>
      <c r="QK202">
        <v>-0.46389914132305421</v>
      </c>
      <c r="QL202">
        <v>-0.10011262929765508</v>
      </c>
      <c r="QM202">
        <v>-0.3144270976918051</v>
      </c>
      <c r="QN202">
        <v>1.6343938114005141</v>
      </c>
      <c r="QO202">
        <v>0.71063595896703191</v>
      </c>
      <c r="QP202">
        <v>0.15255409380188212</v>
      </c>
      <c r="QQ202">
        <v>-2.0192783267702907</v>
      </c>
      <c r="QR202">
        <v>0.65386416281398851</v>
      </c>
      <c r="QS202">
        <v>-1.803618943085894</v>
      </c>
      <c r="QT202">
        <v>0.10834241948032286</v>
      </c>
      <c r="QU202">
        <v>-1.3471799320541322</v>
      </c>
      <c r="QV202">
        <v>-0.31989657145459205</v>
      </c>
      <c r="QW202">
        <v>-0.70092028181534261</v>
      </c>
      <c r="QX202">
        <v>-3.8373855204554275E-2</v>
      </c>
      <c r="QY202">
        <v>0.78688572102691978</v>
      </c>
      <c r="QZ202">
        <v>0.55476107263530139</v>
      </c>
      <c r="RA202">
        <v>-1.8360697140451521</v>
      </c>
      <c r="RB202">
        <v>-0.14064653441892006</v>
      </c>
      <c r="RC202">
        <v>-0.52282985052443109</v>
      </c>
      <c r="RD202">
        <v>1.1079328032792546</v>
      </c>
      <c r="RE202">
        <v>-0.74069816946575884</v>
      </c>
      <c r="RF202">
        <v>0.24709606805117801</v>
      </c>
      <c r="RG202">
        <v>-0.18390096556686331</v>
      </c>
      <c r="RH202">
        <v>-1.2744021660182625</v>
      </c>
      <c r="RI202">
        <v>-1.3400085663306527</v>
      </c>
      <c r="RJ202">
        <v>8.3134636952308938E-2</v>
      </c>
      <c r="RK202">
        <v>0.57242459661210887</v>
      </c>
      <c r="RL202">
        <v>-0.10972712516377214</v>
      </c>
      <c r="RM202">
        <v>0.41986936594184954</v>
      </c>
      <c r="RN202">
        <v>2.1393134375102818</v>
      </c>
      <c r="RO202">
        <v>1.100193003367167</v>
      </c>
      <c r="RP202">
        <v>0.39575979826622643</v>
      </c>
      <c r="RQ202">
        <v>-1.236221578437835</v>
      </c>
      <c r="RR202">
        <v>0.77909021456434857</v>
      </c>
      <c r="RS202">
        <v>-0.1065723154169973</v>
      </c>
      <c r="RT202">
        <v>-0.52318000598461367</v>
      </c>
      <c r="RU202">
        <v>-0.22303083824226633</v>
      </c>
      <c r="RV202">
        <v>-0.47928892854542937</v>
      </c>
      <c r="RW202">
        <v>0.67005430537392385</v>
      </c>
      <c r="RX202">
        <v>1.3907174434280023</v>
      </c>
      <c r="RY202">
        <v>-0.29423517844406888</v>
      </c>
      <c r="RZ202">
        <v>-0.61818354879505932</v>
      </c>
      <c r="SA202">
        <v>0.28187514544697478</v>
      </c>
      <c r="SB202">
        <v>0.97738393378676847</v>
      </c>
      <c r="SC202">
        <v>-0.35512584872776642</v>
      </c>
      <c r="SD202">
        <v>1.4107126844464801</v>
      </c>
      <c r="SE202">
        <v>-0.43100726543343626</v>
      </c>
      <c r="SF202">
        <v>-5.7136730902129784E-2</v>
      </c>
      <c r="SG202">
        <v>1.2583996067405678E-2</v>
      </c>
    </row>
    <row r="203" spans="1:501">
      <c r="A203" t="s">
        <v>540</v>
      </c>
      <c r="B203">
        <v>-0.53197254601400346</v>
      </c>
      <c r="C203">
        <v>-1.7229194781975821</v>
      </c>
      <c r="D203">
        <v>-1.5213254300761037</v>
      </c>
      <c r="E203">
        <v>0.90945604824810289</v>
      </c>
      <c r="F203">
        <v>-0.41536168282618746</v>
      </c>
      <c r="G203">
        <v>-2.4837572709657252</v>
      </c>
      <c r="H203">
        <v>0.1324610821029637</v>
      </c>
      <c r="I203">
        <v>-1.1385509424144402</v>
      </c>
      <c r="J203">
        <v>-2.1885898604523391</v>
      </c>
      <c r="K203">
        <v>0.21527284843614325</v>
      </c>
      <c r="L203">
        <v>0.60233332987991162</v>
      </c>
      <c r="M203">
        <v>0.16618969311821274</v>
      </c>
      <c r="N203">
        <v>-0.77919366958667524</v>
      </c>
      <c r="O203">
        <v>-1.9060553313465789</v>
      </c>
      <c r="P203">
        <v>0.9819586921366863</v>
      </c>
      <c r="Q203">
        <v>-0.70935584517428651</v>
      </c>
      <c r="R203">
        <v>-0.38642838262603618</v>
      </c>
      <c r="S203">
        <v>-2.1928099158685654</v>
      </c>
      <c r="T203">
        <v>-0.37762447391287424</v>
      </c>
      <c r="U203">
        <v>2.1143387129995972</v>
      </c>
      <c r="V203">
        <v>0.17418415154679678</v>
      </c>
      <c r="W203">
        <v>1.4546867532772012</v>
      </c>
      <c r="X203">
        <v>-0.98904365586349741</v>
      </c>
      <c r="Y203">
        <v>0.50580297283886466</v>
      </c>
      <c r="Z203">
        <v>-0.20190441318845842</v>
      </c>
      <c r="AA203">
        <v>-0.16696503735147417</v>
      </c>
      <c r="AB203">
        <v>-1.0225357982562855</v>
      </c>
      <c r="AC203">
        <v>-0.99768840300384909</v>
      </c>
      <c r="AD203">
        <v>-5.4149040806805715E-2</v>
      </c>
      <c r="AE203">
        <v>1.2225405043864157</v>
      </c>
      <c r="AF203">
        <v>-1.2813256944355089</v>
      </c>
      <c r="AG203">
        <v>-0.93971948444959708</v>
      </c>
      <c r="AH203">
        <v>-0.90058392743230797</v>
      </c>
      <c r="AI203">
        <v>0.26725956558948383</v>
      </c>
      <c r="AJ203">
        <v>-0.74796389526454732</v>
      </c>
      <c r="AK203">
        <v>-0.78792936619720422</v>
      </c>
      <c r="AL203">
        <v>1.992930265259929E-2</v>
      </c>
      <c r="AM203">
        <v>2.6050201995531097E-2</v>
      </c>
      <c r="AN203">
        <v>-0.27400346880313009</v>
      </c>
      <c r="AO203">
        <v>-7.0244823291432112E-2</v>
      </c>
      <c r="AP203">
        <v>0.29703187465202063</v>
      </c>
      <c r="AQ203">
        <v>-0.72797547545633279</v>
      </c>
      <c r="AR203">
        <v>-0.6113441486377269</v>
      </c>
      <c r="AS203">
        <v>-2.0158950064796954E-2</v>
      </c>
      <c r="AT203">
        <v>-0.89897866928367876</v>
      </c>
      <c r="AU203">
        <v>-1.0662188287824392</v>
      </c>
      <c r="AV203">
        <v>-9.9266799225006253E-2</v>
      </c>
      <c r="AW203">
        <v>-0.69311909101088531</v>
      </c>
      <c r="AX203">
        <v>3.0488536140182987E-2</v>
      </c>
      <c r="AY203">
        <v>-0.32030015972850379</v>
      </c>
      <c r="AZ203">
        <v>1.3234830475994386</v>
      </c>
      <c r="BA203">
        <v>1.1120391718577594</v>
      </c>
      <c r="BB203">
        <v>-1.2164264262537472</v>
      </c>
      <c r="BC203">
        <v>-0.33215997063962277</v>
      </c>
      <c r="BD203">
        <v>0.14358192856889218</v>
      </c>
      <c r="BE203">
        <v>1.2170676200184971</v>
      </c>
      <c r="BF203">
        <v>1.3244016372482292</v>
      </c>
      <c r="BG203">
        <v>1.9291474018245935</v>
      </c>
      <c r="BH203">
        <v>0.37639210859197192</v>
      </c>
      <c r="BI203">
        <v>-0.85250576375983655</v>
      </c>
      <c r="BJ203">
        <v>0.55654595598753076</v>
      </c>
      <c r="BK203">
        <v>0.25341023501823656</v>
      </c>
      <c r="BL203">
        <v>8.0448216976947151E-2</v>
      </c>
      <c r="BM203">
        <v>0.12189502740511671</v>
      </c>
      <c r="BN203">
        <v>-1.1075076145061757</v>
      </c>
      <c r="BO203">
        <v>5.5681539379293099E-2</v>
      </c>
      <c r="BP203">
        <v>-8.536062523489818E-2</v>
      </c>
      <c r="BQ203">
        <v>1.1939710020669736</v>
      </c>
      <c r="BR203">
        <v>0.20588799998222385</v>
      </c>
      <c r="BS203">
        <v>0.81706275523174554</v>
      </c>
      <c r="BT203">
        <v>-0.74442709774302784</v>
      </c>
      <c r="BU203">
        <v>-0.69204816099954769</v>
      </c>
      <c r="BV203">
        <v>-1.3578755897469819E-2</v>
      </c>
      <c r="BW203">
        <v>1.0248595572193153</v>
      </c>
      <c r="BX203">
        <v>-2.1355481294449419</v>
      </c>
      <c r="BY203">
        <v>0.1645616976020392</v>
      </c>
      <c r="BZ203">
        <v>-2.3371740098809823E-2</v>
      </c>
      <c r="CA203">
        <v>-0.50745597945933696</v>
      </c>
      <c r="CB203">
        <v>2.715978553169407E-3</v>
      </c>
      <c r="CC203">
        <v>-1.153002813225612</v>
      </c>
      <c r="CD203">
        <v>0.15650243767595384</v>
      </c>
      <c r="CE203">
        <v>-2.1114919945830479</v>
      </c>
      <c r="CF203">
        <v>-0.11141992217744701</v>
      </c>
      <c r="CG203">
        <v>1.4971965356380679</v>
      </c>
      <c r="CH203">
        <v>2.216274879174307</v>
      </c>
      <c r="CI203">
        <v>1.1077895578637253</v>
      </c>
      <c r="CJ203">
        <v>1.0915459824900609</v>
      </c>
      <c r="CK203">
        <v>1.0149506124434993</v>
      </c>
      <c r="CL203">
        <v>-1.2424879969330505</v>
      </c>
      <c r="CM203">
        <v>-0.30567889552912675</v>
      </c>
      <c r="CN203">
        <v>1.3110957297612913</v>
      </c>
      <c r="CO203">
        <v>0.44363332563079894</v>
      </c>
      <c r="CP203">
        <v>0.35007929000130389</v>
      </c>
      <c r="CQ203">
        <v>0.43554450712690596</v>
      </c>
      <c r="CR203">
        <v>0.67754172050626948</v>
      </c>
      <c r="CS203">
        <v>-1.446144324290799</v>
      </c>
      <c r="CT203">
        <v>0.37737777347501833</v>
      </c>
      <c r="CU203">
        <v>0.58581463235896081</v>
      </c>
      <c r="CV203">
        <v>7.9144228948280215E-2</v>
      </c>
      <c r="CW203">
        <v>6.7407199821900576E-2</v>
      </c>
      <c r="CX203">
        <v>1.2322880138526671</v>
      </c>
      <c r="CY203">
        <v>0.25041003937076312</v>
      </c>
      <c r="CZ203">
        <v>-0.18662490219867323</v>
      </c>
      <c r="DA203">
        <v>-1.1707334124366753</v>
      </c>
      <c r="DB203">
        <v>0.31482841222896241</v>
      </c>
      <c r="DC203">
        <v>0.12659825188165996</v>
      </c>
      <c r="DD203">
        <v>-0.66070015236618929</v>
      </c>
      <c r="DE203">
        <v>-6.6165739553980529E-3</v>
      </c>
      <c r="DF203">
        <v>0.17604861568543129</v>
      </c>
      <c r="DG203">
        <v>0.20518427845672704</v>
      </c>
      <c r="DH203">
        <v>-3.1560603019897826E-2</v>
      </c>
      <c r="DI203">
        <v>0.49271875468548387</v>
      </c>
      <c r="DJ203">
        <v>-0.83427494246279821</v>
      </c>
      <c r="DK203">
        <v>2.9417606128845364E-2</v>
      </c>
      <c r="DL203">
        <v>-1.4211332199920435</v>
      </c>
      <c r="DM203">
        <v>-1.0393250704510137</v>
      </c>
      <c r="DN203">
        <v>2.0105380826862529</v>
      </c>
      <c r="DO203">
        <v>-1.6405329006374814</v>
      </c>
      <c r="DP203">
        <v>-2.0520747057162225</v>
      </c>
      <c r="DQ203">
        <v>0.69136831370997243</v>
      </c>
      <c r="DR203">
        <v>0.51941242418251932</v>
      </c>
      <c r="DS203">
        <v>1.3915223462390713</v>
      </c>
      <c r="DT203">
        <v>-1.6759258869569749</v>
      </c>
      <c r="DU203">
        <v>-1.5622526916558854</v>
      </c>
      <c r="DV203">
        <v>0.36304072636994533</v>
      </c>
      <c r="DW203">
        <v>0.12490204426285345</v>
      </c>
      <c r="DX203">
        <v>-0.34934714676637668</v>
      </c>
      <c r="DY203">
        <v>0.18880427887779661</v>
      </c>
      <c r="DZ203">
        <v>0.32787852433102671</v>
      </c>
      <c r="EA203">
        <v>-0.22514882402902003</v>
      </c>
      <c r="EB203">
        <v>0.95977384262369014</v>
      </c>
      <c r="EC203">
        <v>-0.30712158149981406</v>
      </c>
      <c r="ED203">
        <v>0.45107299229130149</v>
      </c>
      <c r="EE203">
        <v>-0.11681095202220604</v>
      </c>
      <c r="EF203">
        <v>1.4497345546260476E-2</v>
      </c>
      <c r="EG203">
        <v>0.87236912804655731</v>
      </c>
      <c r="EH203">
        <v>-0.29032321435806807</v>
      </c>
      <c r="EI203">
        <v>0.66546590460347943</v>
      </c>
      <c r="EJ203">
        <v>1.4844135876046494</v>
      </c>
      <c r="EK203">
        <v>7.6381638791644946E-2</v>
      </c>
      <c r="EL203">
        <v>0.70945588959148154</v>
      </c>
      <c r="EM203">
        <v>0.89714831119636074</v>
      </c>
      <c r="EN203">
        <v>-1.2578630048665218</v>
      </c>
      <c r="EO203">
        <v>0.76374135460355319</v>
      </c>
      <c r="EP203">
        <v>0.10164967534365132</v>
      </c>
      <c r="EQ203">
        <v>0.54577185437665321</v>
      </c>
      <c r="ER203">
        <v>2.1994992494001053E-2</v>
      </c>
      <c r="ES203">
        <v>-2.1259256755001843</v>
      </c>
      <c r="ET203">
        <v>0.75883576755586546</v>
      </c>
      <c r="EU203">
        <v>-0.41377802517672535</v>
      </c>
      <c r="EV203">
        <v>-1.1319934856146574</v>
      </c>
      <c r="EW203">
        <v>1.0040002962341532</v>
      </c>
      <c r="EX203">
        <v>0.7261826340254629</v>
      </c>
      <c r="EY203">
        <v>-1.1153110790473875</v>
      </c>
      <c r="EZ203">
        <v>1.0226631275145337</v>
      </c>
      <c r="FA203">
        <v>-0.33612423067097552</v>
      </c>
      <c r="FB203">
        <v>-2.0995503291487694</v>
      </c>
      <c r="FC203">
        <v>-4.8939909902401268E-2</v>
      </c>
      <c r="FD203">
        <v>-1.1153110790473875</v>
      </c>
      <c r="FE203">
        <v>1.3200042303651571</v>
      </c>
      <c r="FF203">
        <v>-0.27901137400476728</v>
      </c>
      <c r="FG203">
        <v>-1.388307282468304</v>
      </c>
      <c r="FH203">
        <v>-0.17822458175942302</v>
      </c>
      <c r="FI203">
        <v>-0.81642269833537284</v>
      </c>
      <c r="FJ203">
        <v>-1.4452734831138514</v>
      </c>
      <c r="FK203">
        <v>0.42304577618779149</v>
      </c>
      <c r="FL203">
        <v>-1.059222540789051</v>
      </c>
      <c r="FM203">
        <v>-1.6866124497028068</v>
      </c>
      <c r="FN203">
        <v>0.17542674868309405</v>
      </c>
      <c r="FO203">
        <v>-1.1586735126911663</v>
      </c>
      <c r="FP203">
        <v>0.38362827581295278</v>
      </c>
      <c r="FQ203">
        <v>-0.15549630916211754</v>
      </c>
      <c r="FR203">
        <v>-0.49764821596909314</v>
      </c>
      <c r="FS203">
        <v>0.3446348273428157</v>
      </c>
      <c r="FT203">
        <v>-0.86834688772796653</v>
      </c>
      <c r="FU203">
        <v>-0.63859374677122105</v>
      </c>
      <c r="FV203">
        <v>-1.3267981557874009</v>
      </c>
      <c r="FW203">
        <v>0.62914750742493197</v>
      </c>
      <c r="FX203">
        <v>-1.0764028957055416</v>
      </c>
      <c r="FY203">
        <v>0.1678188255027635</v>
      </c>
      <c r="FZ203">
        <v>2.0181050786050037</v>
      </c>
      <c r="GA203">
        <v>1.48096660268493</v>
      </c>
      <c r="GB203">
        <v>-0.14126385394774843</v>
      </c>
      <c r="GC203">
        <v>-0.35838638723362237</v>
      </c>
      <c r="GD203">
        <v>0.84910084297007415</v>
      </c>
      <c r="GE203">
        <v>1.0348708201490808</v>
      </c>
      <c r="GF203">
        <v>0.62980006987345405</v>
      </c>
      <c r="GG203">
        <v>-1.087391865439713</v>
      </c>
      <c r="GH203">
        <v>1.7981983546633273</v>
      </c>
      <c r="GI203">
        <v>-5.3689745982410386E-2</v>
      </c>
      <c r="GJ203">
        <v>1.9963135855505243</v>
      </c>
      <c r="GK203">
        <v>1.7082584236050025</v>
      </c>
      <c r="GL203">
        <v>0.38511075217684265</v>
      </c>
      <c r="GM203">
        <v>1.8781065591610968E-2</v>
      </c>
      <c r="GN203">
        <v>-1.6942794900387526</v>
      </c>
      <c r="GO203">
        <v>-0.50363041737000458</v>
      </c>
      <c r="GP203">
        <v>-1.072860413842136</v>
      </c>
      <c r="GQ203">
        <v>-0.4732055458589457</v>
      </c>
      <c r="GR203">
        <v>-0.9302448233938776</v>
      </c>
      <c r="GS203">
        <v>0.26044745027320459</v>
      </c>
      <c r="GT203">
        <v>-0.33280684874625877</v>
      </c>
      <c r="GU203">
        <v>0.37458676160895266</v>
      </c>
      <c r="GV203">
        <v>0.43470436139614321</v>
      </c>
      <c r="GW203">
        <v>6.4417235989822075E-2</v>
      </c>
      <c r="GX203">
        <v>-0.340660335496068</v>
      </c>
      <c r="GY203">
        <v>-0.12914370017824695</v>
      </c>
      <c r="GZ203">
        <v>0.67417659010970965</v>
      </c>
      <c r="HA203">
        <v>-1.7089178072637878</v>
      </c>
      <c r="HB203">
        <v>0.76774085755459964</v>
      </c>
      <c r="HC203">
        <v>-2.4063410819508135</v>
      </c>
      <c r="HD203">
        <v>-2.0134393707849085</v>
      </c>
      <c r="HE203">
        <v>-0.35414814192336053</v>
      </c>
      <c r="HF203">
        <v>-1.3561430023401044</v>
      </c>
      <c r="HG203">
        <v>0.85140754890744574</v>
      </c>
      <c r="HH203">
        <v>-0.31482841222896241</v>
      </c>
      <c r="HI203">
        <v>0.23748498279019259</v>
      </c>
      <c r="HJ203">
        <v>0.53550138545688242</v>
      </c>
      <c r="HK203">
        <v>-0.92553818831220269</v>
      </c>
      <c r="HL203">
        <v>0.84362909547053277</v>
      </c>
      <c r="HM203">
        <v>-0.15139335118874442</v>
      </c>
      <c r="HN203">
        <v>0.21339474187698215</v>
      </c>
      <c r="HO203">
        <v>-0.4041294232592918</v>
      </c>
      <c r="HP203">
        <v>1.9237631931900978</v>
      </c>
      <c r="HQ203">
        <v>0.36361257116368506</v>
      </c>
      <c r="HR203">
        <v>8.0755171438795514E-2</v>
      </c>
      <c r="HS203">
        <v>0.63972038333304226</v>
      </c>
      <c r="HT203">
        <v>-1.5965997590683401</v>
      </c>
      <c r="HU203">
        <v>2.0388597476994619E-2</v>
      </c>
      <c r="HV203">
        <v>0.96512394520686939</v>
      </c>
      <c r="HW203">
        <v>-0.5667561708833091</v>
      </c>
      <c r="HX203">
        <v>0.2260117071273271</v>
      </c>
      <c r="HY203">
        <v>-0.58236651057086419</v>
      </c>
      <c r="HZ203">
        <v>-0.28808926799683832</v>
      </c>
      <c r="IA203">
        <v>0.15991076907084789</v>
      </c>
      <c r="IB203">
        <v>1.2967757356818765</v>
      </c>
      <c r="IC203">
        <v>0.32908928915276192</v>
      </c>
      <c r="ID203">
        <v>2.3567918105982244</v>
      </c>
      <c r="IE203">
        <v>-0.1349303602182772</v>
      </c>
      <c r="IF203">
        <v>1.4729994290973991</v>
      </c>
      <c r="IG203">
        <v>-1.5729665392427705</v>
      </c>
      <c r="IH203">
        <v>1.453586264688056</v>
      </c>
      <c r="II203">
        <v>-0.77536469689221121</v>
      </c>
      <c r="IJ203">
        <v>1.0654093784978613</v>
      </c>
      <c r="IK203">
        <v>-1.0595613275654614E-2</v>
      </c>
      <c r="IL203">
        <v>3.3780906960600987E-2</v>
      </c>
      <c r="IM203">
        <v>0.56999397202162072</v>
      </c>
      <c r="IN203">
        <v>-1.4267698134062812E-2</v>
      </c>
      <c r="IO203">
        <v>1.0824305718415417</v>
      </c>
      <c r="IP203">
        <v>0.75669504440156743</v>
      </c>
      <c r="IQ203">
        <v>1.1283418643870391E-2</v>
      </c>
      <c r="IR203">
        <v>0.7893913789303042</v>
      </c>
      <c r="IS203">
        <v>1.1473707672848832</v>
      </c>
      <c r="IT203">
        <v>1.2298414731048979</v>
      </c>
      <c r="IU203">
        <v>0.39683641261945013</v>
      </c>
      <c r="IV203">
        <v>-0.38148755265865475</v>
      </c>
      <c r="IW203">
        <v>1.3609542293124832</v>
      </c>
      <c r="IX203">
        <v>0.16983676687232219</v>
      </c>
      <c r="IY203">
        <v>-1.2228633750055451</v>
      </c>
      <c r="IZ203">
        <v>-2.0235120246070437E-2</v>
      </c>
      <c r="JA203">
        <v>-0.95674749900354072</v>
      </c>
      <c r="JB203">
        <v>-2.3282700567506254</v>
      </c>
      <c r="JC203">
        <v>-0.78345010479097255</v>
      </c>
      <c r="JD203">
        <v>7.6074684329796582E-2</v>
      </c>
      <c r="JE203">
        <v>1.3433964340947568</v>
      </c>
      <c r="JF203">
        <v>0.32586058296146803</v>
      </c>
      <c r="JG203">
        <v>-0.23945290195115376</v>
      </c>
      <c r="JH203">
        <v>1.4362035472004209</v>
      </c>
      <c r="JI203">
        <v>-1.1977226677117869</v>
      </c>
      <c r="JJ203">
        <v>-1.0550752449489664</v>
      </c>
      <c r="JK203">
        <v>0.25048848328879103</v>
      </c>
      <c r="JL203">
        <v>-1.7327920431853272</v>
      </c>
      <c r="JM203">
        <v>-0.61577793530886993</v>
      </c>
      <c r="JN203">
        <v>-0.6102391125750728</v>
      </c>
      <c r="JO203">
        <v>-0.40371560316998512</v>
      </c>
      <c r="JP203">
        <v>-2.5630288291722536</v>
      </c>
      <c r="JQ203">
        <v>0.23866505216574296</v>
      </c>
      <c r="JR203">
        <v>0.18055629880109336</v>
      </c>
      <c r="JS203">
        <v>-0.80399559010402299</v>
      </c>
      <c r="JT203">
        <v>5.3460098570212722E-2</v>
      </c>
      <c r="JU203">
        <v>1.9393837646930479E-2</v>
      </c>
      <c r="JV203">
        <v>0.60343381846905686</v>
      </c>
      <c r="JW203">
        <v>3.0979663279140368E-3</v>
      </c>
      <c r="JX203">
        <v>-1.3486965144693386</v>
      </c>
      <c r="JY203">
        <v>0.18942728274851106</v>
      </c>
      <c r="JZ203">
        <v>0.83981376519659534</v>
      </c>
      <c r="KA203">
        <v>0.75110392572241835</v>
      </c>
      <c r="KB203">
        <v>1.9508661353029311E-3</v>
      </c>
      <c r="KC203">
        <v>0.67715745899477042</v>
      </c>
      <c r="KD203">
        <v>0.50276298679818865</v>
      </c>
      <c r="KE203">
        <v>-0.71063595896703191</v>
      </c>
      <c r="KF203">
        <v>-1.7053025658242404</v>
      </c>
      <c r="KG203">
        <v>-0.90853063738904893</v>
      </c>
      <c r="KH203">
        <v>-0.14559191185981035</v>
      </c>
      <c r="KI203">
        <v>0.10972712516377214</v>
      </c>
      <c r="KJ203">
        <v>-0.52177711040712893</v>
      </c>
      <c r="KK203">
        <v>-0.36639221434597857</v>
      </c>
      <c r="KL203">
        <v>1.5720615920145065E-2</v>
      </c>
      <c r="KM203">
        <v>2.10443431569729</v>
      </c>
      <c r="KN203">
        <v>1.7685579223325476</v>
      </c>
      <c r="KO203">
        <v>1.1955307854805142</v>
      </c>
      <c r="KP203">
        <v>0.52994664656580426</v>
      </c>
      <c r="KQ203">
        <v>0.40828354030963965</v>
      </c>
      <c r="KR203">
        <v>0.13045450941717718</v>
      </c>
      <c r="KS203">
        <v>0.44980424718232825</v>
      </c>
      <c r="KT203">
        <v>1.6470312402816489</v>
      </c>
      <c r="KU203">
        <v>0.34959157346747816</v>
      </c>
      <c r="KV203">
        <v>-3.852619556710124E-2</v>
      </c>
      <c r="KW203">
        <v>0.89166860561817884</v>
      </c>
      <c r="KX203">
        <v>-4.0057557271211408E-2</v>
      </c>
      <c r="KY203">
        <v>0.28044269129168242</v>
      </c>
      <c r="KZ203">
        <v>-0.41911789594450966</v>
      </c>
      <c r="LA203">
        <v>1.3714588931179605</v>
      </c>
      <c r="LB203">
        <v>0.45319211494643241</v>
      </c>
      <c r="LC203">
        <v>-1.1803490451711696</v>
      </c>
      <c r="LD203">
        <v>0.73076989792753011</v>
      </c>
      <c r="LE203">
        <v>-0.81909547589020804</v>
      </c>
      <c r="LF203">
        <v>-1.1048268788727</v>
      </c>
      <c r="LG203">
        <v>1.0121380000782665</v>
      </c>
      <c r="LH203">
        <v>1.8134323909180239</v>
      </c>
      <c r="LI203">
        <v>-0.96744088295963593</v>
      </c>
      <c r="LJ203">
        <v>-0.67398559622233734</v>
      </c>
      <c r="LK203">
        <v>-2.0660991140175611</v>
      </c>
      <c r="LL203">
        <v>-1.5844034351175651</v>
      </c>
      <c r="LM203">
        <v>1.8469108908902854</v>
      </c>
      <c r="LN203">
        <v>0.85691453932668082</v>
      </c>
      <c r="LO203">
        <v>-5.1314827942405827E-2</v>
      </c>
      <c r="LP203">
        <v>-0.36001893022330478</v>
      </c>
      <c r="LQ203">
        <v>3.6995970731368288E-2</v>
      </c>
      <c r="LR203">
        <v>1.0018493412644602</v>
      </c>
      <c r="LS203">
        <v>-0.28856902645202354</v>
      </c>
      <c r="LT203">
        <v>1.2682221495197155</v>
      </c>
      <c r="LU203">
        <v>-0.34666527426452376</v>
      </c>
      <c r="LV203">
        <v>-0.16122839952004142</v>
      </c>
      <c r="LW203">
        <v>-1.0007147466239985</v>
      </c>
      <c r="LX203">
        <v>-1.3863018466508947</v>
      </c>
      <c r="LY203">
        <v>-0.52722043619723991</v>
      </c>
      <c r="LZ203">
        <v>2.8039721655659378E-2</v>
      </c>
      <c r="MA203">
        <v>0.34975300877704285</v>
      </c>
      <c r="MB203">
        <v>1.8524133338360116</v>
      </c>
      <c r="MC203">
        <v>1.0017242857429665</v>
      </c>
      <c r="MD203">
        <v>-0.30880528356647119</v>
      </c>
      <c r="ME203">
        <v>-2.085216692648828</v>
      </c>
      <c r="MF203">
        <v>2.0427432900760323</v>
      </c>
      <c r="MG203">
        <v>-1.9546178009477444E-2</v>
      </c>
      <c r="MH203">
        <v>-1.0720441423472948</v>
      </c>
      <c r="MI203">
        <v>0.22836729840491898</v>
      </c>
      <c r="MJ203">
        <v>8.4286284618428908E-2</v>
      </c>
      <c r="MK203">
        <v>1.7955062503460795</v>
      </c>
      <c r="ML203">
        <v>0.32070261113403831</v>
      </c>
      <c r="MM203">
        <v>0.80632162280380726</v>
      </c>
      <c r="MN203">
        <v>-0.13879116522730328</v>
      </c>
      <c r="MO203">
        <v>-0.82757651398424059</v>
      </c>
      <c r="MP203">
        <v>2.3248321667779237</v>
      </c>
      <c r="MQ203">
        <v>0.33434389479225501</v>
      </c>
      <c r="MR203">
        <v>7.6918240665690973E-2</v>
      </c>
      <c r="MS203">
        <v>-4.9859636419569142E-2</v>
      </c>
      <c r="MT203">
        <v>0.46117520469124429</v>
      </c>
      <c r="MU203">
        <v>-2.0825336832785979</v>
      </c>
      <c r="MV203">
        <v>-0.46671175368828699</v>
      </c>
      <c r="MW203">
        <v>-0.49686832426232286</v>
      </c>
      <c r="MX203">
        <v>1.0807843864313327</v>
      </c>
      <c r="MY203">
        <v>2.3680149752181023</v>
      </c>
      <c r="MZ203">
        <v>-0.60324964579194784</v>
      </c>
      <c r="NA203">
        <v>4.4881289795739576E-2</v>
      </c>
      <c r="NB203">
        <v>-1.870575943030417</v>
      </c>
      <c r="NC203">
        <v>-0.21801497496198863</v>
      </c>
      <c r="ND203">
        <v>-0.21989535525790416</v>
      </c>
      <c r="NE203">
        <v>-0.82649876276263967</v>
      </c>
      <c r="NF203">
        <v>1.3174485502531752</v>
      </c>
      <c r="NG203">
        <v>-0.98630380307440646</v>
      </c>
      <c r="NH203">
        <v>0.78813741311023477</v>
      </c>
      <c r="NI203">
        <v>1.2670284377236385</v>
      </c>
      <c r="NJ203">
        <v>-0.55270902521442622</v>
      </c>
      <c r="NK203">
        <v>-0.46748027671128511</v>
      </c>
      <c r="NL203">
        <v>0.35740868042921647</v>
      </c>
      <c r="NM203">
        <v>0.47175149120448623</v>
      </c>
      <c r="NN203">
        <v>-1.5806563169462606</v>
      </c>
      <c r="NO203">
        <v>-0.17830188880907372</v>
      </c>
      <c r="NP203">
        <v>0.69127054302953184</v>
      </c>
      <c r="NQ203">
        <v>0.18639184418134391</v>
      </c>
      <c r="NR203">
        <v>1.3342105376068503</v>
      </c>
      <c r="NS203">
        <v>-0.47843059292063117</v>
      </c>
      <c r="NT203">
        <v>0.82951714830414858</v>
      </c>
      <c r="NU203">
        <v>1.5316300050471909</v>
      </c>
      <c r="NV203">
        <v>-1.4964916772441939</v>
      </c>
      <c r="NW203">
        <v>8.1445250543765724E-2</v>
      </c>
      <c r="NX203">
        <v>-1.1562815416255035</v>
      </c>
      <c r="NY203">
        <v>-0.82746851148840506</v>
      </c>
      <c r="NZ203">
        <v>0.12544205674203113</v>
      </c>
      <c r="OA203">
        <v>1.5276873455150053</v>
      </c>
      <c r="OB203">
        <v>1.6894773580133915</v>
      </c>
      <c r="OC203">
        <v>0.52133941608190071</v>
      </c>
      <c r="OD203">
        <v>-0.86567297330475412</v>
      </c>
      <c r="OE203">
        <v>-0.12413011063472368</v>
      </c>
      <c r="OF203">
        <v>-0.56891394706326537</v>
      </c>
      <c r="OG203">
        <v>0.98170858109369874</v>
      </c>
      <c r="OH203">
        <v>-1.4377064871951006</v>
      </c>
      <c r="OI203">
        <v>5.0318931243964471E-2</v>
      </c>
      <c r="OJ203">
        <v>-5.7290208133053966E-2</v>
      </c>
      <c r="OK203">
        <v>-5.1697952585527673E-2</v>
      </c>
      <c r="OL203">
        <v>-1.5568275557598099E-2</v>
      </c>
      <c r="OM203">
        <v>-0.48918082029558718</v>
      </c>
      <c r="ON203">
        <v>1.4067882148083299</v>
      </c>
      <c r="OO203">
        <v>0.6156847121019382</v>
      </c>
      <c r="OP203">
        <v>-0.9978157322620973</v>
      </c>
      <c r="OQ203">
        <v>-0.91049741968163289</v>
      </c>
      <c r="OR203">
        <v>0.43134377847309224</v>
      </c>
      <c r="OS203">
        <v>1.7000911611830816</v>
      </c>
      <c r="OT203">
        <v>0.69165935201453976</v>
      </c>
      <c r="OU203">
        <v>-0.17402953744749539</v>
      </c>
      <c r="OV203">
        <v>-0.10718849807744846</v>
      </c>
      <c r="OW203">
        <v>-0.53868234317633323</v>
      </c>
      <c r="OX203">
        <v>6.5950871430686675E-2</v>
      </c>
      <c r="OY203">
        <v>1.3375733942666557</v>
      </c>
      <c r="OZ203">
        <v>-1.8331866158405319</v>
      </c>
      <c r="PA203">
        <v>-7.0091346060507931E-2</v>
      </c>
      <c r="PB203">
        <v>-1.7069442037609406</v>
      </c>
      <c r="PC203">
        <v>-8.9277136794407852E-2</v>
      </c>
      <c r="PD203">
        <v>-1.0376197678851895</v>
      </c>
      <c r="PE203">
        <v>-1.0150802154385019</v>
      </c>
      <c r="PF203">
        <v>0.89577497419668362</v>
      </c>
      <c r="PG203">
        <v>0.80812469605007209</v>
      </c>
      <c r="PH203">
        <v>-0.88271235654246993</v>
      </c>
      <c r="PI203">
        <v>0.44321154746285174</v>
      </c>
      <c r="PJ203">
        <v>1.1740780792024452</v>
      </c>
      <c r="PK203">
        <v>0.52730797506228555</v>
      </c>
      <c r="PL203">
        <v>0.78918219514889643</v>
      </c>
      <c r="PM203">
        <v>-0.39882252167444676</v>
      </c>
      <c r="PN203">
        <v>-1.5138266462599859</v>
      </c>
      <c r="PO203">
        <v>-0.37261770557961427</v>
      </c>
      <c r="PP203">
        <v>-0.34139020499424078</v>
      </c>
      <c r="PQ203">
        <v>-0.68797135099885054</v>
      </c>
      <c r="PR203">
        <v>-1.76310095412191</v>
      </c>
      <c r="PS203">
        <v>-7.8068751463433728E-2</v>
      </c>
      <c r="PT203">
        <v>-2.1318192011676729</v>
      </c>
      <c r="PU203">
        <v>0.3155525973852491</v>
      </c>
      <c r="PV203">
        <v>0.96427129392395727</v>
      </c>
      <c r="PW203">
        <v>-1.6479225450893864</v>
      </c>
      <c r="PX203">
        <v>0.16727653928683139</v>
      </c>
      <c r="PY203">
        <v>0.90922412709915079</v>
      </c>
      <c r="PZ203">
        <v>2.0257812138879672</v>
      </c>
      <c r="QA203">
        <v>0.44473154048318975</v>
      </c>
      <c r="QB203">
        <v>-0.46602963266195729</v>
      </c>
      <c r="QC203">
        <v>1.3817179933539592</v>
      </c>
      <c r="QD203">
        <v>1.4491979527520016</v>
      </c>
      <c r="QE203">
        <v>0.98480995802674443</v>
      </c>
      <c r="QF203">
        <v>-0.45539763959823176</v>
      </c>
      <c r="QG203">
        <v>1.6029252947191708</v>
      </c>
      <c r="QH203">
        <v>1.215626070916187</v>
      </c>
      <c r="QI203">
        <v>-0.12914370017824695</v>
      </c>
      <c r="QJ203">
        <v>0.19784692995017394</v>
      </c>
      <c r="QK203">
        <v>1.1772840480261948</v>
      </c>
      <c r="QL203">
        <v>0.74674971983768046</v>
      </c>
      <c r="QM203">
        <v>1.3931344255979639</v>
      </c>
      <c r="QN203">
        <v>-1.2461373444239143</v>
      </c>
      <c r="QO203">
        <v>-0.68661620389320888</v>
      </c>
      <c r="QP203">
        <v>-0.3474769982858561</v>
      </c>
      <c r="QQ203">
        <v>1.7414367903256789</v>
      </c>
      <c r="QR203">
        <v>-0.5737774699809961</v>
      </c>
      <c r="QS203">
        <v>0.24630708139738999</v>
      </c>
      <c r="QT203">
        <v>-0.24922655939008109</v>
      </c>
      <c r="QU203">
        <v>0.19207618606742471</v>
      </c>
      <c r="QV203">
        <v>-0.44532271203934215</v>
      </c>
      <c r="QW203">
        <v>0.40122586142388172</v>
      </c>
      <c r="QX203">
        <v>0.56164481065934524</v>
      </c>
      <c r="QY203">
        <v>-0.54178144637262449</v>
      </c>
      <c r="QZ203">
        <v>-0.32747493605711497</v>
      </c>
      <c r="RA203">
        <v>-0.28243334782018792</v>
      </c>
      <c r="RB203">
        <v>-1.5267050912370905</v>
      </c>
      <c r="RC203">
        <v>-1.0193139132752549</v>
      </c>
      <c r="RD203">
        <v>3.3550895750522614</v>
      </c>
      <c r="RE203">
        <v>0.86200770965660922</v>
      </c>
      <c r="RF203">
        <v>1.146486283687409</v>
      </c>
      <c r="RG203">
        <v>2.3525217329734005E-2</v>
      </c>
      <c r="RH203">
        <v>0.47406047087861225</v>
      </c>
      <c r="RI203">
        <v>0.70190026235650294</v>
      </c>
      <c r="RJ203">
        <v>-9.0659568741102703E-2</v>
      </c>
      <c r="RK203">
        <v>-1.0376197678851895</v>
      </c>
      <c r="RL203">
        <v>2.5818735593929887</v>
      </c>
      <c r="RM203">
        <v>6.4648020270396955E-2</v>
      </c>
      <c r="RN203">
        <v>1.9355775293661281</v>
      </c>
      <c r="RO203">
        <v>0.79945948527893052</v>
      </c>
      <c r="RP203">
        <v>-1.798580342438072</v>
      </c>
      <c r="RQ203">
        <v>-0.10418716556159779</v>
      </c>
      <c r="RR203">
        <v>0.32900857149797957</v>
      </c>
      <c r="RS203">
        <v>-0.15301793609978631</v>
      </c>
      <c r="RT203">
        <v>1.6163357940968126</v>
      </c>
      <c r="RU203">
        <v>-6.3038214648258872E-2</v>
      </c>
      <c r="RV203">
        <v>-7.382823241641745E-3</v>
      </c>
      <c r="RW203">
        <v>0.59336798585718498</v>
      </c>
      <c r="RX203">
        <v>1.5911518858047202</v>
      </c>
      <c r="RY203">
        <v>0.46722448132641148</v>
      </c>
      <c r="RZ203">
        <v>-0.27193891583010554</v>
      </c>
      <c r="SA203">
        <v>0.31619606488675345</v>
      </c>
      <c r="SB203">
        <v>0.72458988142898306</v>
      </c>
      <c r="SC203">
        <v>1.2463033272069879</v>
      </c>
      <c r="SD203">
        <v>-1.3240355656307656</v>
      </c>
      <c r="SE203">
        <v>0.61642481341550592</v>
      </c>
      <c r="SF203">
        <v>1.5545219866908155</v>
      </c>
      <c r="SG203">
        <v>-0.33215997063962277</v>
      </c>
    </row>
    <row r="204" spans="1:501">
      <c r="A204" t="s">
        <v>551</v>
      </c>
      <c r="B204">
        <v>0.61300625020521693</v>
      </c>
      <c r="C204">
        <v>-0.35928451325162314</v>
      </c>
      <c r="D204">
        <v>-0.17216507330886088</v>
      </c>
      <c r="E204">
        <v>-1.9193976186215878</v>
      </c>
      <c r="F204">
        <v>0.72797547545633279</v>
      </c>
      <c r="G204">
        <v>0.42748411033244338</v>
      </c>
      <c r="H204">
        <v>-5.6064664022414945E-2</v>
      </c>
      <c r="I204">
        <v>-1.3722410585614853</v>
      </c>
      <c r="J204">
        <v>-6.1581886257044971E-2</v>
      </c>
      <c r="K204">
        <v>0.72022089625534136</v>
      </c>
      <c r="L204">
        <v>-1.3734188542002812</v>
      </c>
      <c r="M204">
        <v>-1.0791382010211237</v>
      </c>
      <c r="N204">
        <v>-0.26789393814397044</v>
      </c>
      <c r="O204">
        <v>0.40520944821764715</v>
      </c>
      <c r="P204">
        <v>0.3327249942230992</v>
      </c>
      <c r="Q204">
        <v>-9.865175343293231E-2</v>
      </c>
      <c r="R204">
        <v>-0.60738443607988302</v>
      </c>
      <c r="S204">
        <v>1.3578755897469819E-2</v>
      </c>
      <c r="T204">
        <v>0.32674847716407385</v>
      </c>
      <c r="U204">
        <v>-0.30976934795035049</v>
      </c>
      <c r="V204">
        <v>1.4571151041309349</v>
      </c>
      <c r="W204">
        <v>1.4169472706271335</v>
      </c>
      <c r="X204">
        <v>0.67821474658558145</v>
      </c>
      <c r="Y204">
        <v>-0.18374521459918469</v>
      </c>
      <c r="Z204">
        <v>-2.4673499865457416</v>
      </c>
      <c r="AA204">
        <v>-0.33758055906218942</v>
      </c>
      <c r="AB204">
        <v>0.52563791541615501</v>
      </c>
      <c r="AC204">
        <v>1.9461458578007296</v>
      </c>
      <c r="AD204">
        <v>0.40928171074483544</v>
      </c>
      <c r="AE204">
        <v>-1.5576006262563169</v>
      </c>
      <c r="AF204">
        <v>-0.84362909547053277</v>
      </c>
      <c r="AG204">
        <v>-2.8856447897851467</v>
      </c>
      <c r="AH204">
        <v>0.43680643102561589</v>
      </c>
      <c r="AI204">
        <v>-0.5552965376409702</v>
      </c>
      <c r="AJ204">
        <v>1.2709642760455608</v>
      </c>
      <c r="AK204">
        <v>-0.85349711298476905</v>
      </c>
      <c r="AL204">
        <v>-1.4190345609677024</v>
      </c>
      <c r="AM204">
        <v>0.17465026758145541</v>
      </c>
      <c r="AN204">
        <v>-8.6665750131942332E-2</v>
      </c>
      <c r="AO204">
        <v>3.4010736271739006</v>
      </c>
      <c r="AP204">
        <v>0.91421043180162087</v>
      </c>
      <c r="AQ204">
        <v>1.2967120710527524E-2</v>
      </c>
      <c r="AR204">
        <v>0.39443648347514682</v>
      </c>
      <c r="AS204">
        <v>0.76435640039562713</v>
      </c>
      <c r="AT204">
        <v>-0.2383512764936313</v>
      </c>
      <c r="AU204">
        <v>0.85206693256623112</v>
      </c>
      <c r="AV204">
        <v>0.28442400434869342</v>
      </c>
      <c r="AW204">
        <v>0.73627688834676519</v>
      </c>
      <c r="AX204">
        <v>-0.87046828411985189</v>
      </c>
      <c r="AY204">
        <v>-0.47457433538511395</v>
      </c>
      <c r="AZ204">
        <v>-0.71142494562081993</v>
      </c>
      <c r="BA204">
        <v>1.7733282220433466</v>
      </c>
      <c r="BB204">
        <v>-0.65851281760842539</v>
      </c>
      <c r="BC204">
        <v>0.12274313121451996</v>
      </c>
      <c r="BD204">
        <v>0.9958034752344247</v>
      </c>
      <c r="BE204">
        <v>0.14559191185981035</v>
      </c>
      <c r="BF204">
        <v>-0.22146309675008524</v>
      </c>
      <c r="BG204">
        <v>-2.4137989385053515E-2</v>
      </c>
      <c r="BH204">
        <v>1.2501368473749608</v>
      </c>
      <c r="BI204">
        <v>-0.90230741989216767</v>
      </c>
      <c r="BJ204">
        <v>-0.21370851754909381</v>
      </c>
      <c r="BK204">
        <v>-0.71043928073777352</v>
      </c>
      <c r="BL204">
        <v>-0.90668436314444989</v>
      </c>
      <c r="BM204">
        <v>-2.1032064978498966E-3</v>
      </c>
      <c r="BN204">
        <v>1.0297867447661702</v>
      </c>
      <c r="BO204">
        <v>-0.61753553382004611</v>
      </c>
      <c r="BP204">
        <v>-1.3720455172006041</v>
      </c>
      <c r="BQ204">
        <v>-0.34187678465968929</v>
      </c>
      <c r="BR204">
        <v>0.71715021476848051</v>
      </c>
      <c r="BS204">
        <v>0.77010554377920926</v>
      </c>
      <c r="BT204">
        <v>-0.4785169949172996</v>
      </c>
      <c r="BU204">
        <v>-0.75140860644751228</v>
      </c>
      <c r="BV204">
        <v>0.20706011127913371</v>
      </c>
      <c r="BW204">
        <v>-2.0082370610907674</v>
      </c>
      <c r="BX204">
        <v>1.1553856893442571</v>
      </c>
      <c r="BY204">
        <v>1.0351322998758405</v>
      </c>
      <c r="BZ204">
        <v>-0.53091525842319243</v>
      </c>
      <c r="CA204">
        <v>-2.3328902898356318</v>
      </c>
      <c r="CB204">
        <v>2.0540937839541584E-2</v>
      </c>
      <c r="CC204">
        <v>-1.2257760317879729</v>
      </c>
      <c r="CD204">
        <v>1.6333387975464575E-2</v>
      </c>
      <c r="CE204">
        <v>4.4268517740420066E-2</v>
      </c>
      <c r="CF204">
        <v>-0.15479827197850682</v>
      </c>
      <c r="CG204">
        <v>1.5537534636678174</v>
      </c>
      <c r="CH204">
        <v>-0.52511154535750393</v>
      </c>
      <c r="CI204">
        <v>0.78417770055239089</v>
      </c>
      <c r="CJ204">
        <v>0.4652633833757136</v>
      </c>
      <c r="CK204">
        <v>-1.1589736459427513</v>
      </c>
      <c r="CL204">
        <v>0.12467125998227857</v>
      </c>
      <c r="CM204">
        <v>0.87685407379467506</v>
      </c>
      <c r="CN204">
        <v>0.46228137762227561</v>
      </c>
      <c r="CO204">
        <v>-1.3732233128394</v>
      </c>
      <c r="CP204">
        <v>0.30031173992028926</v>
      </c>
      <c r="CQ204">
        <v>0.45395495362754446</v>
      </c>
      <c r="CR204">
        <v>0.24173687052098103</v>
      </c>
      <c r="CS204">
        <v>-0.44751914174412377</v>
      </c>
      <c r="CT204">
        <v>-2.0341940398793668</v>
      </c>
      <c r="CU204">
        <v>0.71626118369749747</v>
      </c>
      <c r="CV204">
        <v>2.2824679035693407</v>
      </c>
      <c r="CW204">
        <v>0.45624574340763502</v>
      </c>
      <c r="CX204">
        <v>-1.4123679648037069</v>
      </c>
      <c r="CY204">
        <v>-0.4889216143055819</v>
      </c>
      <c r="CZ204">
        <v>-0.89223931354354136</v>
      </c>
      <c r="DA204">
        <v>2.2171661839820445</v>
      </c>
      <c r="DB204">
        <v>-1.3726366887567565</v>
      </c>
      <c r="DC204">
        <v>-0.85625288193114102</v>
      </c>
      <c r="DD204">
        <v>-1.1171641745022498</v>
      </c>
      <c r="DE204">
        <v>-6.8098415795248002E-2</v>
      </c>
      <c r="DF204">
        <v>-2.022225089604035</v>
      </c>
      <c r="DG204">
        <v>-0.42865849536610767</v>
      </c>
      <c r="DH204">
        <v>2.1296000340953469</v>
      </c>
      <c r="DI204">
        <v>-0.5041522399551468</v>
      </c>
      <c r="DJ204">
        <v>-0.36385813473316375</v>
      </c>
      <c r="DK204">
        <v>0.38502776078530587</v>
      </c>
      <c r="DL204">
        <v>-0.70552459874306805</v>
      </c>
      <c r="DM204">
        <v>0.39956830732990056</v>
      </c>
      <c r="DN204">
        <v>1.7293677956331521</v>
      </c>
      <c r="DO204">
        <v>1.8925857148133218</v>
      </c>
      <c r="DP204">
        <v>0.49505160859553143</v>
      </c>
      <c r="DQ204">
        <v>0.83568465925054625</v>
      </c>
      <c r="DR204">
        <v>0.33620381145738065</v>
      </c>
      <c r="DS204">
        <v>0.78646962720085867</v>
      </c>
      <c r="DT204">
        <v>1.6101557775982656</v>
      </c>
      <c r="DU204">
        <v>-5.1636561693158001E-3</v>
      </c>
      <c r="DV204">
        <v>-0.36173332773614675</v>
      </c>
      <c r="DW204">
        <v>-0.66594338932191022</v>
      </c>
      <c r="DX204">
        <v>1.1220322448934894</v>
      </c>
      <c r="DY204">
        <v>-0.63447259890381247</v>
      </c>
      <c r="DZ204">
        <v>0.58272917158319615</v>
      </c>
      <c r="EA204">
        <v>-0.26496081773075275</v>
      </c>
      <c r="EB204">
        <v>0.35007929000130389</v>
      </c>
      <c r="EC204">
        <v>0.44506805352284573</v>
      </c>
      <c r="ED204">
        <v>0.15626937965862453</v>
      </c>
      <c r="EE204">
        <v>1.0013445717049763</v>
      </c>
      <c r="EF204">
        <v>0.71655676947557367</v>
      </c>
      <c r="EG204">
        <v>-0.22970198187977076</v>
      </c>
      <c r="EH204">
        <v>-0.17076786207326222</v>
      </c>
      <c r="EI204">
        <v>-1.5353452909039333</v>
      </c>
      <c r="EJ204">
        <v>0.96038093033712357</v>
      </c>
      <c r="EK204">
        <v>-0.95493533081025817</v>
      </c>
      <c r="EL204">
        <v>0.87808984972070903</v>
      </c>
      <c r="EM204">
        <v>-3.0642013371107168E-2</v>
      </c>
      <c r="EN204">
        <v>-0.72877355705713853</v>
      </c>
      <c r="EO204">
        <v>-1.3428325473796576</v>
      </c>
      <c r="EP204">
        <v>0.44160856305097695</v>
      </c>
      <c r="EQ204">
        <v>-0.21550818019022699</v>
      </c>
      <c r="ER204">
        <v>0.48711171984905377</v>
      </c>
      <c r="ES204">
        <v>1.0686540008464362</v>
      </c>
      <c r="ET204">
        <v>-0.2322167347301729</v>
      </c>
      <c r="EU204">
        <v>-1.2170676200184971</v>
      </c>
      <c r="EV204">
        <v>0.93651124188909307</v>
      </c>
      <c r="EW204">
        <v>-0.97676775112631731</v>
      </c>
      <c r="EX204">
        <v>0.39311430555244442</v>
      </c>
      <c r="EY204">
        <v>-1.9074741430813447</v>
      </c>
      <c r="EZ204">
        <v>0.31909166864352301</v>
      </c>
      <c r="FA204">
        <v>0.38140569813549519</v>
      </c>
      <c r="FB204">
        <v>-2.2940002963878214</v>
      </c>
      <c r="FC204">
        <v>3.0106548365438357E-2</v>
      </c>
      <c r="FD204">
        <v>1.8008995539275929</v>
      </c>
      <c r="FE204">
        <v>2.2887252271175385</v>
      </c>
      <c r="FF204">
        <v>-0.64329015003750101</v>
      </c>
      <c r="FG204">
        <v>1.5925070329103619</v>
      </c>
      <c r="FH204">
        <v>-1.3519320418708958</v>
      </c>
      <c r="FI204">
        <v>-0.50580297283886466</v>
      </c>
      <c r="FJ204">
        <v>-1.8609898688737303</v>
      </c>
      <c r="FK204">
        <v>0.51399183575995266</v>
      </c>
      <c r="FL204">
        <v>-0.62412027546088211</v>
      </c>
      <c r="FM204">
        <v>7.0551777753280476E-2</v>
      </c>
      <c r="FN204">
        <v>2.2148469724925235E-2</v>
      </c>
      <c r="FO204">
        <v>0.89372065303905401</v>
      </c>
      <c r="FP204">
        <v>-0.21089135771035217</v>
      </c>
      <c r="FQ204">
        <v>1.1243309927522205</v>
      </c>
      <c r="FR204">
        <v>-0.92694790509995073</v>
      </c>
      <c r="FS204">
        <v>0.9916675480781123</v>
      </c>
      <c r="FT204">
        <v>2.1476807887665927</v>
      </c>
      <c r="FU204">
        <v>-1.317084752372466</v>
      </c>
      <c r="FV204">
        <v>-1.0380108506069519</v>
      </c>
      <c r="FW204">
        <v>0.43646991798595991</v>
      </c>
      <c r="FX204">
        <v>1.0492203728063032</v>
      </c>
      <c r="FY204">
        <v>0.52950781537219882</v>
      </c>
      <c r="FZ204">
        <v>-1.2308191799093038</v>
      </c>
      <c r="GA204">
        <v>1.0987923815264367</v>
      </c>
      <c r="GB204">
        <v>0.17892375581141096</v>
      </c>
      <c r="GC204">
        <v>0.55021587286319118</v>
      </c>
      <c r="GD204">
        <v>-0.28203430701978505</v>
      </c>
      <c r="GE204">
        <v>-0.48831907406565733</v>
      </c>
      <c r="GF204">
        <v>0.44506805352284573</v>
      </c>
      <c r="GG204">
        <v>-0.95916902864701115</v>
      </c>
      <c r="GH204">
        <v>-0.74230911195627414</v>
      </c>
      <c r="GI204">
        <v>0.38387497625080869</v>
      </c>
      <c r="GJ204">
        <v>-0.32360276236431673</v>
      </c>
      <c r="GK204">
        <v>-1.3136309462424833</v>
      </c>
      <c r="GL204">
        <v>0.63465904531767592</v>
      </c>
      <c r="GM204">
        <v>-0.4005630671599647</v>
      </c>
      <c r="GN204">
        <v>-0.16913872968871146</v>
      </c>
      <c r="GO204">
        <v>1.5425985111505724</v>
      </c>
      <c r="GP204">
        <v>0.21911091607762501</v>
      </c>
      <c r="GQ204">
        <v>1.0900203051278368</v>
      </c>
      <c r="GR204">
        <v>-0.13655153452418745</v>
      </c>
      <c r="GS204">
        <v>-0.57035322242882103</v>
      </c>
      <c r="GT204">
        <v>2.076549208140932</v>
      </c>
      <c r="GU204">
        <v>0.84330167737789452</v>
      </c>
      <c r="GV204">
        <v>-0.35953007682110183</v>
      </c>
      <c r="GW204">
        <v>1.3242197383078746</v>
      </c>
      <c r="GX204">
        <v>1.3893077266402543</v>
      </c>
      <c r="GY204">
        <v>-0.21895402824156918</v>
      </c>
      <c r="GZ204">
        <v>-1.3808403309667483E-2</v>
      </c>
      <c r="HA204">
        <v>1.0898816071858164</v>
      </c>
      <c r="HB204">
        <v>-0.57793158703134395</v>
      </c>
      <c r="HC204">
        <v>-0.18903847376350313</v>
      </c>
      <c r="HD204">
        <v>1.0112444215337746</v>
      </c>
      <c r="HE204">
        <v>0.67494511313270777</v>
      </c>
      <c r="HF204">
        <v>0.84745579442824237</v>
      </c>
      <c r="HG204">
        <v>0.10364942681917455</v>
      </c>
      <c r="HH204">
        <v>1.5732302927062847</v>
      </c>
      <c r="HI204">
        <v>0.93769813247490674</v>
      </c>
      <c r="HJ204">
        <v>-0.26179350243182853</v>
      </c>
      <c r="HK204">
        <v>0.16223566490225494</v>
      </c>
      <c r="HL204">
        <v>-1.4398619896383025</v>
      </c>
      <c r="HM204">
        <v>-1.2997975318285171</v>
      </c>
      <c r="HN204">
        <v>1.6332342056557536</v>
      </c>
      <c r="HO204">
        <v>4.4727812564815395E-2</v>
      </c>
      <c r="HP204">
        <v>-1.1763677321141586</v>
      </c>
      <c r="HQ204">
        <v>-1.4402939996216446</v>
      </c>
      <c r="HR204">
        <v>-1.9027720554731786</v>
      </c>
      <c r="HS204">
        <v>0.48650917960912921</v>
      </c>
      <c r="HT204">
        <v>0.81386360761825927</v>
      </c>
      <c r="HU204">
        <v>-0.43235104385530576</v>
      </c>
      <c r="HV204">
        <v>0.27718215278582647</v>
      </c>
      <c r="HW204">
        <v>2.0712923287646845</v>
      </c>
      <c r="HX204">
        <v>0.20932702682330273</v>
      </c>
      <c r="HY204">
        <v>6.1198761613923125E-2</v>
      </c>
      <c r="HZ204">
        <v>-0.53470671446120832</v>
      </c>
      <c r="IA204">
        <v>6.549043973791413E-2</v>
      </c>
      <c r="IB204">
        <v>-0.97369138529757038</v>
      </c>
      <c r="IC204">
        <v>-1.9700746634043753</v>
      </c>
      <c r="ID204">
        <v>-1.2355667422525585</v>
      </c>
      <c r="IE204">
        <v>1.2309828889556229</v>
      </c>
      <c r="IF204">
        <v>0.13462226888805162</v>
      </c>
      <c r="IG204">
        <v>1.0056487553811166</v>
      </c>
      <c r="IH204">
        <v>-0.42748411033244338</v>
      </c>
      <c r="II204">
        <v>1.0481608114787377</v>
      </c>
      <c r="IJ204">
        <v>0.8316783350892365</v>
      </c>
      <c r="IK204">
        <v>1.8884747987613082</v>
      </c>
      <c r="IL204">
        <v>1.8015953173744492E-2</v>
      </c>
      <c r="IM204">
        <v>-1.2084501577191986</v>
      </c>
      <c r="IN204">
        <v>-3.485183697193861E-2</v>
      </c>
      <c r="IO204">
        <v>0.89668901637196541</v>
      </c>
      <c r="IP204">
        <v>-2.1869163902010769</v>
      </c>
      <c r="IQ204">
        <v>1.1114707376691513</v>
      </c>
      <c r="IR204">
        <v>1.0548092177486978</v>
      </c>
      <c r="IS204">
        <v>1.1624229045992251</v>
      </c>
      <c r="IT204">
        <v>-0.286336216959171</v>
      </c>
      <c r="IU204">
        <v>0.32183038456423674</v>
      </c>
      <c r="IV204">
        <v>0.70278019848046824</v>
      </c>
      <c r="IW204">
        <v>-0.4348726179159712</v>
      </c>
      <c r="IX204">
        <v>0.81567577581154183</v>
      </c>
      <c r="IY204">
        <v>-0.77691538535873406</v>
      </c>
      <c r="IZ204">
        <v>-0.47140929382294416</v>
      </c>
      <c r="JA204">
        <v>0.41344492274220102</v>
      </c>
      <c r="JB204">
        <v>0.70984924604999833</v>
      </c>
      <c r="JC204">
        <v>-0.38395683077396825</v>
      </c>
      <c r="JD204">
        <v>-2.3449047148460522E-2</v>
      </c>
      <c r="JE204">
        <v>-2.9111106414347887</v>
      </c>
      <c r="JF204">
        <v>0.47808725867071189</v>
      </c>
      <c r="JG204">
        <v>0.39237079363374505</v>
      </c>
      <c r="JH204">
        <v>-0.33612423067097552</v>
      </c>
      <c r="JI204">
        <v>-0.33523292586323805</v>
      </c>
      <c r="JJ204">
        <v>-1.2438135854608845</v>
      </c>
      <c r="JK204">
        <v>0.27638748179015238</v>
      </c>
      <c r="JL204">
        <v>-4.5494061851059087E-2</v>
      </c>
      <c r="JM204">
        <v>-0.27829628379549831</v>
      </c>
      <c r="JN204">
        <v>-0.36573851502907928</v>
      </c>
      <c r="JO204">
        <v>-0.59118065109942108</v>
      </c>
      <c r="JP204">
        <v>1.1778956832131371</v>
      </c>
      <c r="JQ204">
        <v>0.63475226852460764</v>
      </c>
      <c r="JR204">
        <v>7.2392367655993439E-2</v>
      </c>
      <c r="JS204">
        <v>-0.81759708336903714</v>
      </c>
      <c r="JT204">
        <v>-0.57937768360716291</v>
      </c>
      <c r="JU204">
        <v>1.1899237506440841</v>
      </c>
      <c r="JV204">
        <v>-0.35512584872776642</v>
      </c>
      <c r="JW204">
        <v>-0.10218855095445178</v>
      </c>
      <c r="JX204">
        <v>-1.5494197214138694</v>
      </c>
      <c r="JY204">
        <v>-0.35471884984872304</v>
      </c>
      <c r="JZ204">
        <v>-1.71788087754976</v>
      </c>
      <c r="KA204">
        <v>-1.0811936590471305</v>
      </c>
      <c r="KB204">
        <v>-0.31394506549986545</v>
      </c>
      <c r="KC204">
        <v>-0.94210008683148772</v>
      </c>
      <c r="KD204">
        <v>-7.7454842539737001E-2</v>
      </c>
      <c r="KE204">
        <v>-0.4025537236884702</v>
      </c>
      <c r="KF204">
        <v>-0.85503870650427416</v>
      </c>
      <c r="KG204">
        <v>-3.1741365091875196E-3</v>
      </c>
      <c r="KH204">
        <v>2.200486051151529</v>
      </c>
      <c r="KI204">
        <v>1.4437546269618906</v>
      </c>
      <c r="KJ204">
        <v>3.2403022487415001E-2</v>
      </c>
      <c r="KK204">
        <v>-0.31635636332794093</v>
      </c>
      <c r="KL204">
        <v>-1.0243434189760592</v>
      </c>
      <c r="KM204">
        <v>2.8146314434707165</v>
      </c>
      <c r="KN204">
        <v>9.058339855982922E-2</v>
      </c>
      <c r="KO204">
        <v>-1.4803163139731623E-2</v>
      </c>
      <c r="KP204">
        <v>0.13060912351647858</v>
      </c>
      <c r="KQ204">
        <v>0.15332830116676632</v>
      </c>
      <c r="KR204">
        <v>-1.1207407624169718</v>
      </c>
      <c r="KS204">
        <v>0.72648163040867075</v>
      </c>
      <c r="KT204">
        <v>-0.91444235295057297</v>
      </c>
      <c r="KU204">
        <v>-0.91444235295057297</v>
      </c>
      <c r="KV204">
        <v>-0.54266592997009866</v>
      </c>
      <c r="KW204">
        <v>0.95686800705152564</v>
      </c>
      <c r="KX204">
        <v>-0.12343662092462182</v>
      </c>
      <c r="KY204">
        <v>-1.2605687516042963</v>
      </c>
      <c r="KZ204">
        <v>1.5299019651138224</v>
      </c>
      <c r="LA204">
        <v>-1.0710937203839421</v>
      </c>
      <c r="LB204">
        <v>-0.41794805838435423</v>
      </c>
      <c r="LC204">
        <v>0.63615743783884682</v>
      </c>
      <c r="LD204">
        <v>0.76067408372182399</v>
      </c>
      <c r="LE204">
        <v>0.86245108832372352</v>
      </c>
      <c r="LF204">
        <v>0.51050392357865348</v>
      </c>
      <c r="LG204">
        <v>1.1760630513890646</v>
      </c>
      <c r="LH204">
        <v>0.22970198187977076</v>
      </c>
      <c r="LI204">
        <v>0.8882602742232848</v>
      </c>
      <c r="LJ204">
        <v>-0.5859055818291381</v>
      </c>
      <c r="LK204">
        <v>0.30984892873675562</v>
      </c>
      <c r="LL204">
        <v>0.35863195080310106</v>
      </c>
      <c r="LM204">
        <v>0.96026042228913866</v>
      </c>
      <c r="LN204">
        <v>2.2607764549320564E-2</v>
      </c>
      <c r="LO204">
        <v>-0.4772300599142909</v>
      </c>
      <c r="LP204">
        <v>6.2655090005137026E-2</v>
      </c>
      <c r="LQ204">
        <v>-0.79861592894303612</v>
      </c>
      <c r="LR204">
        <v>-1.2202008292661048E-2</v>
      </c>
      <c r="LS204">
        <v>8.7356966105289757E-2</v>
      </c>
      <c r="LT204">
        <v>-0.62477170104102697</v>
      </c>
      <c r="LU204">
        <v>-0.35634911910165101</v>
      </c>
      <c r="LV204">
        <v>-0.34796585168805905</v>
      </c>
      <c r="LW204">
        <v>-0.26210955184069462</v>
      </c>
      <c r="LX204">
        <v>1.1985071068920661</v>
      </c>
      <c r="LY204">
        <v>-1.0921007742581423</v>
      </c>
      <c r="LZ204">
        <v>-0.21464757082867436</v>
      </c>
      <c r="MA204">
        <v>-0.84253770182840526</v>
      </c>
      <c r="MB204">
        <v>-0.62133494793670252</v>
      </c>
      <c r="MC204">
        <v>-0.15673435882490594</v>
      </c>
      <c r="MD204">
        <v>-1.0860117072297726</v>
      </c>
      <c r="ME204">
        <v>0.6528216545120813</v>
      </c>
      <c r="MF204">
        <v>0.23890152078820392</v>
      </c>
      <c r="MG204">
        <v>0.28259250939299818</v>
      </c>
      <c r="MH204">
        <v>0.32255570658890065</v>
      </c>
      <c r="MI204">
        <v>-0.66241454987903126</v>
      </c>
      <c r="MJ204">
        <v>-1.1980364433838986</v>
      </c>
      <c r="MK204">
        <v>1.1450106285337824</v>
      </c>
      <c r="ML204">
        <v>-0.24102746465359814</v>
      </c>
      <c r="MM204">
        <v>-0.45336150833463762</v>
      </c>
      <c r="MN204">
        <v>0.12497821444412693</v>
      </c>
      <c r="MO204">
        <v>-0.32836283025972079</v>
      </c>
      <c r="MP204">
        <v>-0.75751017902803142</v>
      </c>
      <c r="MQ204">
        <v>0.73457272264931817</v>
      </c>
      <c r="MR204">
        <v>1.2609052646439523</v>
      </c>
      <c r="MS204">
        <v>-1.6584226614213549</v>
      </c>
      <c r="MT204">
        <v>0.9781251719687134</v>
      </c>
      <c r="MU204">
        <v>0.80801783042261377</v>
      </c>
      <c r="MV204">
        <v>1.5011983123258688</v>
      </c>
      <c r="MW204">
        <v>2.1186497178860009</v>
      </c>
      <c r="MX204">
        <v>-0.57368652051081881</v>
      </c>
      <c r="MY204">
        <v>-0.26757561499834992</v>
      </c>
      <c r="MZ204">
        <v>-0.88701199274510145</v>
      </c>
      <c r="NA204">
        <v>-0.42555711843306199</v>
      </c>
      <c r="NB204">
        <v>0.65632889345579315</v>
      </c>
      <c r="NC204">
        <v>-0.19714434529305436</v>
      </c>
      <c r="ND204">
        <v>0.40288568925461732</v>
      </c>
      <c r="NE204">
        <v>0.19535036699380726</v>
      </c>
      <c r="NF204">
        <v>-0.11457700566097628</v>
      </c>
      <c r="NG204">
        <v>-1.1269276001257822</v>
      </c>
      <c r="NH204">
        <v>-1.5291607269318774</v>
      </c>
      <c r="NI204">
        <v>-1.0305666364729404</v>
      </c>
      <c r="NJ204">
        <v>0.64075265981955454</v>
      </c>
      <c r="NK204">
        <v>0.58191290008835495</v>
      </c>
      <c r="NL204">
        <v>1.4437546269618906</v>
      </c>
      <c r="NM204">
        <v>-0.78772018241579644</v>
      </c>
      <c r="NN204">
        <v>0.49548361857887357</v>
      </c>
      <c r="NO204">
        <v>0.57161514632753097</v>
      </c>
      <c r="NP204">
        <v>-0.76507376434165053</v>
      </c>
      <c r="NQ204">
        <v>0.34593426789797377</v>
      </c>
      <c r="NR204">
        <v>3.4622189559740946E-2</v>
      </c>
      <c r="NS204">
        <v>0.27599071472650394</v>
      </c>
      <c r="NT204">
        <v>1.5016667020972818</v>
      </c>
      <c r="NU204">
        <v>1.1516658560140058</v>
      </c>
      <c r="NV204">
        <v>-1.3485077943187207</v>
      </c>
      <c r="NW204">
        <v>0.40446138882543892</v>
      </c>
      <c r="NX204">
        <v>-0.69769725996593479</v>
      </c>
      <c r="NY204">
        <v>1.6087597032310441</v>
      </c>
      <c r="NZ204">
        <v>0.68816689235973172</v>
      </c>
      <c r="OA204">
        <v>-0.61226728576002643</v>
      </c>
      <c r="OB204">
        <v>0.45565229811472818</v>
      </c>
      <c r="OC204">
        <v>-1.5061732483445667</v>
      </c>
      <c r="OD204">
        <v>1.1288057066849433</v>
      </c>
      <c r="OE204">
        <v>1.0943267625407316</v>
      </c>
      <c r="OF204">
        <v>1.7612956071388908</v>
      </c>
      <c r="OG204">
        <v>-0.87764192358008586</v>
      </c>
      <c r="OH204">
        <v>-0.93331436801236123</v>
      </c>
      <c r="OI204">
        <v>0.25025201466633007</v>
      </c>
      <c r="OJ204">
        <v>1.2388545655994676</v>
      </c>
      <c r="OK204">
        <v>-1.5061732483445667</v>
      </c>
      <c r="OL204">
        <v>-6.9094312493689358E-2</v>
      </c>
      <c r="OM204">
        <v>1.4129909686744213</v>
      </c>
      <c r="ON204">
        <v>1.9543404050637037</v>
      </c>
      <c r="OO204">
        <v>1.8944228941109031</v>
      </c>
      <c r="OP204">
        <v>0.46799186748103239</v>
      </c>
      <c r="OQ204">
        <v>-0.56846374718588777</v>
      </c>
      <c r="OR204">
        <v>-1.1084966899943538</v>
      </c>
      <c r="OS204">
        <v>0.79273831943282858</v>
      </c>
      <c r="OT204">
        <v>0.74725676313391887</v>
      </c>
      <c r="OU204">
        <v>2.2961285139899701</v>
      </c>
      <c r="OV204">
        <v>-0.60508682508952916</v>
      </c>
      <c r="OW204">
        <v>0.16588046491960995</v>
      </c>
      <c r="OX204">
        <v>0.37335553315642755</v>
      </c>
      <c r="OY204">
        <v>5.307583705871366E-2</v>
      </c>
      <c r="OZ204">
        <v>1.6753028830862604</v>
      </c>
      <c r="PA204">
        <v>-0.65102540247607976</v>
      </c>
      <c r="PB204">
        <v>-0.15898081073828507</v>
      </c>
      <c r="PC204">
        <v>-0.4807475306733977</v>
      </c>
      <c r="PD204">
        <v>2.257329470012337</v>
      </c>
      <c r="PE204">
        <v>0.60242427935008891</v>
      </c>
      <c r="PF204">
        <v>-0.43260342863504775</v>
      </c>
      <c r="PG204">
        <v>-0.42572537495288998</v>
      </c>
      <c r="PH204">
        <v>-0.76876858656760305</v>
      </c>
      <c r="PI204">
        <v>0.66193706516060047</v>
      </c>
      <c r="PJ204">
        <v>-0.27328951546223834</v>
      </c>
      <c r="PK204">
        <v>-0.29735247153439559</v>
      </c>
      <c r="PL204">
        <v>-0.58954128689947538</v>
      </c>
      <c r="PM204">
        <v>-1.2570194485306274</v>
      </c>
      <c r="PN204">
        <v>-0.1984699338208884</v>
      </c>
      <c r="PO204">
        <v>0.11527049537107814</v>
      </c>
      <c r="PP204">
        <v>0.17348497749480885</v>
      </c>
      <c r="PQ204">
        <v>-2.7046098693972453E-2</v>
      </c>
      <c r="PR204">
        <v>-0.19036292542295996</v>
      </c>
      <c r="PS204">
        <v>0.46824879973428324</v>
      </c>
      <c r="PT204">
        <v>-0.45039655560685787</v>
      </c>
      <c r="PU204">
        <v>-0.51923734645242803</v>
      </c>
      <c r="PV204">
        <v>0.44211446947883815</v>
      </c>
      <c r="PW204">
        <v>-0.39609176383237354</v>
      </c>
      <c r="PX204">
        <v>1.683447408140637</v>
      </c>
      <c r="PY204">
        <v>-1.5504383554798551</v>
      </c>
      <c r="PZ204">
        <v>1.2821965356124565</v>
      </c>
      <c r="QA204">
        <v>-1.3198200576880481</v>
      </c>
      <c r="QB204">
        <v>-6.5031144913518801E-2</v>
      </c>
      <c r="QC204">
        <v>0.11989186532446183</v>
      </c>
      <c r="QD204">
        <v>0.53762164498039056</v>
      </c>
      <c r="QE204">
        <v>2.2607764549320564E-2</v>
      </c>
      <c r="QF204">
        <v>-0.38247549127845559</v>
      </c>
      <c r="QG204">
        <v>-0.36606593312171753</v>
      </c>
      <c r="QH204">
        <v>0.29120087674527895</v>
      </c>
      <c r="QI204">
        <v>1.4637817002949305</v>
      </c>
      <c r="QJ204">
        <v>-6.947857400518842E-2</v>
      </c>
      <c r="QK204">
        <v>2.9504008125513792</v>
      </c>
      <c r="QL204">
        <v>1.4107126844464801</v>
      </c>
      <c r="QM204">
        <v>-0.76897549661225639</v>
      </c>
      <c r="QN204">
        <v>0.17550519260112196</v>
      </c>
      <c r="QO204">
        <v>-0.79451865531154908</v>
      </c>
      <c r="QP204">
        <v>0.72200691647594795</v>
      </c>
      <c r="QQ204">
        <v>0.13439034773909952</v>
      </c>
      <c r="QR204">
        <v>1.0850453691091388</v>
      </c>
      <c r="QS204">
        <v>0.42154056245635729</v>
      </c>
      <c r="QT204">
        <v>6.8557710619643331E-2</v>
      </c>
      <c r="QU204">
        <v>9.4731831268290989E-2</v>
      </c>
      <c r="QV204">
        <v>-0.86245108832372352</v>
      </c>
      <c r="QW204">
        <v>0.35626726457849145</v>
      </c>
      <c r="QX204">
        <v>-1.6731246432755142</v>
      </c>
      <c r="QY204">
        <v>0.4397543307277374</v>
      </c>
      <c r="QZ204">
        <v>-6.6257825892535038E-2</v>
      </c>
      <c r="RA204">
        <v>1.7043248590198345</v>
      </c>
      <c r="RB204">
        <v>0.5293304639053531</v>
      </c>
      <c r="RC204">
        <v>-8.2981159721384756E-2</v>
      </c>
      <c r="RD204">
        <v>0.38923303691262845</v>
      </c>
      <c r="RE204">
        <v>0.47534513214486651</v>
      </c>
      <c r="RF204">
        <v>1.1722522685886361</v>
      </c>
      <c r="RG204">
        <v>-0.81995040090987459</v>
      </c>
      <c r="RH204">
        <v>-1.5128625818761066</v>
      </c>
      <c r="RI204">
        <v>1.1220322448934894</v>
      </c>
      <c r="RJ204">
        <v>1.1585234460653737</v>
      </c>
      <c r="RK204">
        <v>0.45404021875583567</v>
      </c>
      <c r="RL204">
        <v>-0.2503315954527352</v>
      </c>
      <c r="RM204">
        <v>1.4022771210875362</v>
      </c>
      <c r="RN204">
        <v>0.67158680394641124</v>
      </c>
      <c r="RO204">
        <v>0.98295004136161879</v>
      </c>
      <c r="RP204">
        <v>-1.498838173574768</v>
      </c>
      <c r="RQ204">
        <v>0.76077640187577344</v>
      </c>
      <c r="RR204">
        <v>-1.0367011782363988</v>
      </c>
      <c r="RS204">
        <v>0.9133964340435341</v>
      </c>
      <c r="RT204">
        <v>-0.6650839168287348</v>
      </c>
      <c r="RU204">
        <v>0.1646390046516899</v>
      </c>
      <c r="RV204">
        <v>0.48341235014959238</v>
      </c>
      <c r="RW204">
        <v>-1.1298197932774201</v>
      </c>
      <c r="RX204">
        <v>-8.8048182078637183E-2</v>
      </c>
      <c r="RY204">
        <v>1.0727239896368701</v>
      </c>
      <c r="RZ204">
        <v>0.91444235295057297</v>
      </c>
      <c r="SA204">
        <v>1.3196768122725189E-2</v>
      </c>
      <c r="SB204">
        <v>0.86968611867632717</v>
      </c>
      <c r="SC204">
        <v>-0.79116716733551584</v>
      </c>
      <c r="SD204">
        <v>1.0724534149630927</v>
      </c>
      <c r="SE204">
        <v>-0.49704112825565971</v>
      </c>
      <c r="SF204">
        <v>0.85492956714006141</v>
      </c>
      <c r="SG204">
        <v>-1.0319990906282328</v>
      </c>
    </row>
    <row r="205" spans="1:501">
      <c r="A205" t="s">
        <v>552</v>
      </c>
      <c r="B205">
        <v>0.2884894456656184</v>
      </c>
      <c r="C205">
        <v>-0.33782384889491368</v>
      </c>
      <c r="D205">
        <v>-0.10626536095514894</v>
      </c>
      <c r="E205">
        <v>7.7378672358463518E-2</v>
      </c>
      <c r="F205">
        <v>0.57413899412495084</v>
      </c>
      <c r="G205">
        <v>-0.19901676751032937</v>
      </c>
      <c r="H205">
        <v>0.31161562219494954</v>
      </c>
      <c r="I205">
        <v>0.83113718574168161</v>
      </c>
      <c r="J205">
        <v>2.3080428945831954</v>
      </c>
      <c r="K205">
        <v>1.8202081264462322</v>
      </c>
      <c r="L205">
        <v>-0.23001575755188242</v>
      </c>
      <c r="M205">
        <v>1.575872374814935</v>
      </c>
      <c r="N205">
        <v>0.39361111703328788</v>
      </c>
      <c r="O205">
        <v>-0.68613189796451479</v>
      </c>
      <c r="P205">
        <v>0.81482312452862971</v>
      </c>
      <c r="Q205">
        <v>1.3867020243196748</v>
      </c>
      <c r="R205">
        <v>-1.1759084372897632</v>
      </c>
      <c r="S205">
        <v>0.50519474825705402</v>
      </c>
      <c r="T205">
        <v>1.8745504348771647</v>
      </c>
      <c r="U205">
        <v>0.5369145128497621</v>
      </c>
      <c r="V205">
        <v>8.1292910181218758E-2</v>
      </c>
      <c r="W205">
        <v>0.43613340494630393</v>
      </c>
      <c r="X205">
        <v>-0.20815377865801565</v>
      </c>
      <c r="Y205">
        <v>8.1906819104915485E-2</v>
      </c>
      <c r="Z205">
        <v>0.32320031095878221</v>
      </c>
      <c r="AA205">
        <v>1.3006888366362546</v>
      </c>
      <c r="AB205">
        <v>-0.2184845016017789</v>
      </c>
      <c r="AC205">
        <v>0.27313035388942808</v>
      </c>
      <c r="AD205">
        <v>0.92953769126324914</v>
      </c>
      <c r="AE205">
        <v>-0.24189375835703686</v>
      </c>
      <c r="AF205">
        <v>-0.93924427346792072</v>
      </c>
      <c r="AG205">
        <v>-0.27773921829066239</v>
      </c>
      <c r="AH205">
        <v>1.6974991012830287</v>
      </c>
      <c r="AI205">
        <v>-1.2030682228214573</v>
      </c>
      <c r="AJ205">
        <v>-0.61651689975406043</v>
      </c>
      <c r="AK205">
        <v>1.7324509826721624</v>
      </c>
      <c r="AL205">
        <v>7.8759967436781153E-2</v>
      </c>
      <c r="AM205">
        <v>-1.259552391275065</v>
      </c>
      <c r="AN205">
        <v>-7.75321495893877E-2</v>
      </c>
      <c r="AO205">
        <v>-6.5338099375367165E-2</v>
      </c>
      <c r="AP205">
        <v>1.6971762306638993</v>
      </c>
      <c r="AQ205">
        <v>0.19698859432537574</v>
      </c>
      <c r="AR205">
        <v>0.46756554183957633</v>
      </c>
      <c r="AS205">
        <v>-0.5243214218353387</v>
      </c>
      <c r="AT205">
        <v>0.22789663489675149</v>
      </c>
      <c r="AU205">
        <v>-5.0472408474888653E-2</v>
      </c>
      <c r="AV205">
        <v>-1.1783549780375324</v>
      </c>
      <c r="AW205">
        <v>0.79315668699564412</v>
      </c>
      <c r="AX205">
        <v>-1.3502176443580538</v>
      </c>
      <c r="AY205">
        <v>1.8714581528911367</v>
      </c>
      <c r="AZ205">
        <v>-0.26163434085901827</v>
      </c>
      <c r="BA205">
        <v>-0.64000118982221466</v>
      </c>
      <c r="BB205">
        <v>1.1980364433838986</v>
      </c>
      <c r="BC205">
        <v>0.15487557902815752</v>
      </c>
      <c r="BD205">
        <v>0.38247549127845559</v>
      </c>
      <c r="BE205">
        <v>-0.63906327341101132</v>
      </c>
      <c r="BF205">
        <v>-0.64018877310445532</v>
      </c>
      <c r="BG205">
        <v>-0.82811538959504105</v>
      </c>
      <c r="BH205">
        <v>-0.28593831302714534</v>
      </c>
      <c r="BI205">
        <v>6.9708221417386085E-2</v>
      </c>
      <c r="BJ205">
        <v>1.2453074305085465</v>
      </c>
      <c r="BK205">
        <v>-1.4487613952951506</v>
      </c>
      <c r="BL205">
        <v>-0.78324205787794199</v>
      </c>
      <c r="BM205">
        <v>0.841337168822065</v>
      </c>
      <c r="BN205">
        <v>-0.58399791669216938</v>
      </c>
      <c r="BO205">
        <v>-0.30832438824290875</v>
      </c>
      <c r="BP205">
        <v>-1.427883944415953</v>
      </c>
      <c r="BQ205">
        <v>1.5700743460911326</v>
      </c>
      <c r="BR205">
        <v>1.747748683555983</v>
      </c>
      <c r="BS205">
        <v>1.5586329027428292</v>
      </c>
      <c r="BT205">
        <v>-0.96658823167672381</v>
      </c>
      <c r="BU205">
        <v>-0.18156697478843853</v>
      </c>
      <c r="BV205">
        <v>1.5076011550263502</v>
      </c>
      <c r="BW205">
        <v>0.9950508683687076</v>
      </c>
      <c r="BX205">
        <v>-0.80907852861855645</v>
      </c>
      <c r="BY205">
        <v>0.59108970162924379</v>
      </c>
      <c r="BZ205">
        <v>-0.89829200078384019</v>
      </c>
      <c r="CA205">
        <v>1.3659928299603052</v>
      </c>
      <c r="CB205">
        <v>-0.82639189713518135</v>
      </c>
      <c r="CC205">
        <v>0.20971810954506509</v>
      </c>
      <c r="CD205">
        <v>0.53762164498039056</v>
      </c>
      <c r="CE205">
        <v>-0.32505454328202177</v>
      </c>
      <c r="CF205">
        <v>-0.41769794734136667</v>
      </c>
      <c r="CG205">
        <v>0.90092953541898169</v>
      </c>
      <c r="CH205">
        <v>1.6169042282854207</v>
      </c>
      <c r="CI205">
        <v>-0.44270564103499055</v>
      </c>
      <c r="CJ205">
        <v>-0.85691453932668082</v>
      </c>
      <c r="CK205">
        <v>6.0662159739877097E-2</v>
      </c>
      <c r="CL205">
        <v>-1.323301148659084</v>
      </c>
      <c r="CM205">
        <v>4.3349928091629408E-2</v>
      </c>
      <c r="CN205">
        <v>1.5360910765593871</v>
      </c>
      <c r="CO205">
        <v>-0.34309323382331058</v>
      </c>
      <c r="CP205">
        <v>-1.6557078197365627</v>
      </c>
      <c r="CQ205">
        <v>2.071947164949961</v>
      </c>
      <c r="CR205">
        <v>0.24173687052098103</v>
      </c>
      <c r="CS205">
        <v>1.1116139830846805</v>
      </c>
      <c r="CT205">
        <v>0.20252855392755009</v>
      </c>
      <c r="CU205">
        <v>-2.2326094040181488</v>
      </c>
      <c r="CV205">
        <v>-1.069736299541546</v>
      </c>
      <c r="CW205">
        <v>-0.49211394070880488</v>
      </c>
      <c r="CX205">
        <v>-4.059302227688022E-2</v>
      </c>
      <c r="CY205">
        <v>-1.1260613064223435</v>
      </c>
      <c r="CZ205">
        <v>-9.6770236268639565E-3</v>
      </c>
      <c r="DA205">
        <v>-0.69594193519151304</v>
      </c>
      <c r="DB205">
        <v>-0.80992776929633692</v>
      </c>
      <c r="DC205">
        <v>-0.35488142202666495</v>
      </c>
      <c r="DD205">
        <v>-1.2296777640585788</v>
      </c>
      <c r="DE205">
        <v>-1.2196392162877601</v>
      </c>
      <c r="DF205">
        <v>0.9619589036446996</v>
      </c>
      <c r="DG205">
        <v>0.33474748306616675</v>
      </c>
      <c r="DH205">
        <v>-0.5118977242091205</v>
      </c>
      <c r="DI205">
        <v>-1.3563339962274767</v>
      </c>
      <c r="DJ205">
        <v>0.80515746958553791</v>
      </c>
      <c r="DK205">
        <v>5.1161350711481646E-2</v>
      </c>
      <c r="DL205">
        <v>-2.432025212328881</v>
      </c>
      <c r="DM205">
        <v>0.2289948497491423</v>
      </c>
      <c r="DN205">
        <v>-0.58381715462019201</v>
      </c>
      <c r="DO205">
        <v>-0.89269406089442782</v>
      </c>
      <c r="DP205">
        <v>-1.7321053746854886</v>
      </c>
      <c r="DQ205">
        <v>0.11511588127177674</v>
      </c>
      <c r="DR205">
        <v>0.62152139435056597</v>
      </c>
      <c r="DS205">
        <v>0.57992110669147223</v>
      </c>
      <c r="DT205">
        <v>0.33191781767527573</v>
      </c>
      <c r="DU205">
        <v>1.3584485714090988</v>
      </c>
      <c r="DV205">
        <v>-0.63157358454191126</v>
      </c>
      <c r="DW205">
        <v>0.59391595641500317</v>
      </c>
      <c r="DX205">
        <v>-0.61217519942147192</v>
      </c>
      <c r="DY205">
        <v>2.8882141123176552E-2</v>
      </c>
      <c r="DZ205">
        <v>1.6791545931482688E-2</v>
      </c>
      <c r="EA205">
        <v>-0.25530653147143312</v>
      </c>
      <c r="EB205">
        <v>0.34017375583061948</v>
      </c>
      <c r="EC205">
        <v>0.46372861106647179</v>
      </c>
      <c r="ED205">
        <v>0.64809682953637093</v>
      </c>
      <c r="EE205">
        <v>1.3024737199884839</v>
      </c>
      <c r="EF205">
        <v>0.3683567229018081</v>
      </c>
      <c r="EG205">
        <v>0.79012124842847697</v>
      </c>
      <c r="EH205">
        <v>0.57793158703134395</v>
      </c>
      <c r="EI205">
        <v>-0.57504053074808326</v>
      </c>
      <c r="EJ205">
        <v>-0.25514850676700007</v>
      </c>
      <c r="EK205">
        <v>-1.0471012501511723</v>
      </c>
      <c r="EL205">
        <v>-1.375979081785772</v>
      </c>
      <c r="EM205">
        <v>0.65756239564507268</v>
      </c>
      <c r="EN205">
        <v>-1.3863018466508947</v>
      </c>
      <c r="EO205">
        <v>-0.35765310713031795</v>
      </c>
      <c r="EP205">
        <v>0.92085201686131768</v>
      </c>
      <c r="EQ205">
        <v>0.15479827197850682</v>
      </c>
      <c r="ER205">
        <v>6.3880634115776047E-2</v>
      </c>
      <c r="ES205">
        <v>0.21832761376572307</v>
      </c>
      <c r="ET205">
        <v>0.24954147193056997</v>
      </c>
      <c r="EU205">
        <v>-0.30808450901531614</v>
      </c>
      <c r="EV205">
        <v>0.19309027265990153</v>
      </c>
      <c r="EW205">
        <v>0.96390522230649367</v>
      </c>
      <c r="EX205">
        <v>-0.13114913599565625</v>
      </c>
      <c r="EY205">
        <v>-0.78782477430650033</v>
      </c>
      <c r="EZ205">
        <v>1.5242540030158125</v>
      </c>
      <c r="FA205">
        <v>0.64809682953637093</v>
      </c>
      <c r="FB205">
        <v>0.43554450712690596</v>
      </c>
      <c r="FC205">
        <v>1.4871829989715479</v>
      </c>
      <c r="FD205">
        <v>0.27249598133494146</v>
      </c>
      <c r="FE205">
        <v>1.5174464351730421</v>
      </c>
      <c r="FF205">
        <v>-0.34544655136414804</v>
      </c>
      <c r="FG205">
        <v>-0.11927568266401067</v>
      </c>
      <c r="FH205">
        <v>0.31185663829091936</v>
      </c>
      <c r="FI205">
        <v>-0.16006538317014929</v>
      </c>
      <c r="FJ205">
        <v>6.7943801695946604E-2</v>
      </c>
      <c r="FK205">
        <v>5.751985554525163E-2</v>
      </c>
      <c r="FL205">
        <v>-0.83275836004759185</v>
      </c>
      <c r="FM205">
        <v>-0.83883378465543501</v>
      </c>
      <c r="FN205">
        <v>-1.578528099344112</v>
      </c>
      <c r="FO205">
        <v>-0.59446392697282135</v>
      </c>
      <c r="FP205">
        <v>-2.6574343792162836</v>
      </c>
      <c r="FQ205">
        <v>-0.54001020544092171</v>
      </c>
      <c r="FR205">
        <v>0.38593498175032437</v>
      </c>
      <c r="FS205">
        <v>-0.2552280875534052</v>
      </c>
      <c r="FT205">
        <v>0.27765963750425726</v>
      </c>
      <c r="FU205">
        <v>0.65405401983298361</v>
      </c>
      <c r="FV205">
        <v>1.5066461855894886</v>
      </c>
      <c r="FW205">
        <v>-0.93142489276942797</v>
      </c>
      <c r="FX205">
        <v>1.3953604138805531</v>
      </c>
      <c r="FY205">
        <v>0.22044332581572235</v>
      </c>
      <c r="FZ205">
        <v>0.75842763180844486</v>
      </c>
      <c r="GA205">
        <v>-0.89451987150823697</v>
      </c>
      <c r="GB205">
        <v>0.24449377633573022</v>
      </c>
      <c r="GC205">
        <v>-0.94879851531004533</v>
      </c>
      <c r="GD205">
        <v>-0.99079215942765586</v>
      </c>
      <c r="GE205">
        <v>1.5916930351522751</v>
      </c>
      <c r="GF205">
        <v>-0.72369630288449116</v>
      </c>
      <c r="GG205">
        <v>-0.82198766904184595</v>
      </c>
      <c r="GH205">
        <v>0.12320583664404694</v>
      </c>
      <c r="GI205">
        <v>-0.6292407306318637</v>
      </c>
      <c r="GJ205">
        <v>-0.30632008929387666</v>
      </c>
      <c r="GK205">
        <v>0.30848468668409623</v>
      </c>
      <c r="GL205">
        <v>-1.1903875929419883</v>
      </c>
      <c r="GM205">
        <v>0.30079263524385169</v>
      </c>
      <c r="GN205">
        <v>-1.3409498933469877</v>
      </c>
      <c r="GO205">
        <v>0.70268242780002765</v>
      </c>
      <c r="GP205">
        <v>0.80960944615071639</v>
      </c>
      <c r="GQ205">
        <v>-0.57892520999303088</v>
      </c>
      <c r="GR205">
        <v>-0.94699998953728937</v>
      </c>
      <c r="GS205">
        <v>1.3905150808568578</v>
      </c>
      <c r="GT205">
        <v>-5.8132627600571141E-2</v>
      </c>
      <c r="GU205">
        <v>0.11334577720845118</v>
      </c>
      <c r="GV205">
        <v>0.68923327489756048</v>
      </c>
      <c r="GW205">
        <v>0.83059603639412671</v>
      </c>
      <c r="GX205">
        <v>-0.26940028874378186</v>
      </c>
      <c r="GY205">
        <v>0.74281388151575811</v>
      </c>
      <c r="GZ205">
        <v>-0.35928451325162314</v>
      </c>
      <c r="HA205">
        <v>1.0814687811944168</v>
      </c>
      <c r="HB205">
        <v>1.3899125406169333</v>
      </c>
      <c r="HC205">
        <v>0.18802666090778075</v>
      </c>
      <c r="HD205">
        <v>-1.1772840480261948</v>
      </c>
      <c r="HE205">
        <v>-1.0042549547506496</v>
      </c>
      <c r="HF205">
        <v>0.99605586001416668</v>
      </c>
      <c r="HG205">
        <v>1.3683302313438617</v>
      </c>
      <c r="HH205">
        <v>-0.51250935939606279</v>
      </c>
      <c r="HI205">
        <v>0.3351522082084557</v>
      </c>
      <c r="HJ205">
        <v>-0.1221269485540688</v>
      </c>
      <c r="HK205">
        <v>-0.31981699066818692</v>
      </c>
      <c r="HL205">
        <v>0.87629132394795306</v>
      </c>
      <c r="HM205">
        <v>-0.15100567907211371</v>
      </c>
      <c r="HN205">
        <v>-0.3899754119629506</v>
      </c>
      <c r="HO205">
        <v>-0.21558662410825491</v>
      </c>
      <c r="HP205">
        <v>0.7260837264766451</v>
      </c>
      <c r="HQ205">
        <v>-0.43260342863504775</v>
      </c>
      <c r="HR205">
        <v>-0.30191358746378683</v>
      </c>
      <c r="HS205">
        <v>1.1410406841605436</v>
      </c>
      <c r="HT205">
        <v>1.4171564544085413</v>
      </c>
      <c r="HU205">
        <v>0.25657072910689749</v>
      </c>
      <c r="HV205">
        <v>0.35773496165347751</v>
      </c>
      <c r="HW205">
        <v>8.070628609857522E-3</v>
      </c>
      <c r="HX205">
        <v>1.7198908608406782</v>
      </c>
      <c r="HY205">
        <v>0.37319182411010843</v>
      </c>
      <c r="HZ205">
        <v>1.1985071068920661</v>
      </c>
      <c r="IA205">
        <v>0.93177732196636498</v>
      </c>
      <c r="IB205">
        <v>-0.28203430701978505</v>
      </c>
      <c r="IC205">
        <v>0.46773720896453597</v>
      </c>
      <c r="ID205">
        <v>-0.42354827201052103</v>
      </c>
      <c r="IE205">
        <v>-1.4939178072381765</v>
      </c>
      <c r="IF205">
        <v>-0.78594780461571645</v>
      </c>
      <c r="IG205">
        <v>0.29303691917448305</v>
      </c>
      <c r="IH205">
        <v>-0.77567619882756844</v>
      </c>
      <c r="II205">
        <v>2.6830093702301383E-4</v>
      </c>
      <c r="IJ205">
        <v>1.8477476260159165</v>
      </c>
      <c r="IK205">
        <v>0.36819301385548897</v>
      </c>
      <c r="IL205">
        <v>1.99128407984972</v>
      </c>
      <c r="IM205">
        <v>1.314901965088211</v>
      </c>
      <c r="IN205">
        <v>-0.50189555622637272</v>
      </c>
      <c r="IO205">
        <v>0.15580553736072034</v>
      </c>
      <c r="IP205">
        <v>0.13817384569847491</v>
      </c>
      <c r="IQ205">
        <v>1.648572833801154E-2</v>
      </c>
      <c r="IR205">
        <v>1.043665633915225</v>
      </c>
      <c r="IS205">
        <v>-0.3557784111762885</v>
      </c>
      <c r="IT205">
        <v>0.4263949904270703</v>
      </c>
      <c r="IU205">
        <v>-1.256007635674905</v>
      </c>
      <c r="IV205">
        <v>-0.38050075090723112</v>
      </c>
      <c r="IW205">
        <v>-1.1999190974165685</v>
      </c>
      <c r="IX205">
        <v>-0.16944795788731426</v>
      </c>
      <c r="IY205">
        <v>0.5983929440844804</v>
      </c>
      <c r="IZ205">
        <v>1.3411363397608511</v>
      </c>
      <c r="JA205">
        <v>0.524848928762367</v>
      </c>
      <c r="JB205">
        <v>-0.42212604967062362</v>
      </c>
      <c r="JC205">
        <v>0.11134375199617352</v>
      </c>
      <c r="JD205">
        <v>-0.33046262615243904</v>
      </c>
      <c r="JE205">
        <v>-0.32030015972850379</v>
      </c>
      <c r="JF205">
        <v>1.0125222615897655</v>
      </c>
      <c r="JG205">
        <v>-0.30688056540384423</v>
      </c>
      <c r="JH205">
        <v>0.12729287846013904</v>
      </c>
      <c r="JI205">
        <v>0.67725295593845658</v>
      </c>
      <c r="JJ205">
        <v>0.39526412365376018</v>
      </c>
      <c r="JK205">
        <v>6.7867631514673121E-2</v>
      </c>
      <c r="JL205">
        <v>-8.4132807387504727E-2</v>
      </c>
      <c r="JM205">
        <v>-0.86233967522275634</v>
      </c>
      <c r="JN205">
        <v>1.5604382497258484</v>
      </c>
      <c r="JO205">
        <v>-0.75161096901865676</v>
      </c>
      <c r="JP205">
        <v>-0.81247890193480998</v>
      </c>
      <c r="JQ205">
        <v>-0.94472625278285705</v>
      </c>
      <c r="JR205">
        <v>6.549043973791413E-2</v>
      </c>
      <c r="JS205">
        <v>7.7378672358463518E-2</v>
      </c>
      <c r="JT205">
        <v>0.31249896892404649</v>
      </c>
      <c r="JU205">
        <v>0.23897996470623184</v>
      </c>
      <c r="JV205">
        <v>-0.34959157346747816</v>
      </c>
      <c r="JW205">
        <v>1.1347560757712927</v>
      </c>
      <c r="JX205">
        <v>-0.10564917829469778</v>
      </c>
      <c r="JY205">
        <v>0.42949636736011598</v>
      </c>
      <c r="JZ205">
        <v>-0.66041366153513081</v>
      </c>
      <c r="KA205">
        <v>-1.3500266504706815</v>
      </c>
      <c r="KB205">
        <v>-1.134610556619009</v>
      </c>
      <c r="KC205">
        <v>-0.53912458497507032</v>
      </c>
      <c r="KD205">
        <v>-0.83470808931451757</v>
      </c>
      <c r="KE205">
        <v>-0.79294750321423635</v>
      </c>
      <c r="KF205">
        <v>0.68497001848299988</v>
      </c>
      <c r="KG205">
        <v>0.1850685293902643</v>
      </c>
      <c r="KH205">
        <v>-0.52361883717821911</v>
      </c>
      <c r="KI205">
        <v>0.81205371316173114</v>
      </c>
      <c r="KJ205">
        <v>0.330867351294728</v>
      </c>
      <c r="KK205">
        <v>-0.31563331504003145</v>
      </c>
      <c r="KL205">
        <v>0.19153162611473817</v>
      </c>
      <c r="KM205">
        <v>-2.417546056676656</v>
      </c>
      <c r="KN205">
        <v>0.80568725024932064</v>
      </c>
      <c r="KO205">
        <v>0.24709606805117801</v>
      </c>
      <c r="KP205">
        <v>0.46824879973428324</v>
      </c>
      <c r="KQ205">
        <v>-0.20370066522445995</v>
      </c>
      <c r="KR205">
        <v>0.86267164078890346</v>
      </c>
      <c r="KS205">
        <v>-1.519870238553267</v>
      </c>
      <c r="KT205">
        <v>1.0017242857429665</v>
      </c>
      <c r="KU205">
        <v>0.14505076251225546</v>
      </c>
      <c r="KV205">
        <v>-1.7863612811197527E-2</v>
      </c>
      <c r="KW205">
        <v>0.39179212762974203</v>
      </c>
      <c r="KX205">
        <v>2.1911182557232678</v>
      </c>
      <c r="KY205">
        <v>-0.86934960563667119</v>
      </c>
      <c r="KZ205">
        <v>0.43891077439184301</v>
      </c>
      <c r="LA205">
        <v>0.36165147321298718</v>
      </c>
      <c r="LB205">
        <v>-0.18989567251992412</v>
      </c>
      <c r="LC205">
        <v>8.2520728028612211E-2</v>
      </c>
      <c r="LD205">
        <v>0.33588094083825126</v>
      </c>
      <c r="LE205">
        <v>0.97135853138752282</v>
      </c>
      <c r="LF205">
        <v>-1.9117396732326597</v>
      </c>
      <c r="LG205">
        <v>-1.0286180440743919</v>
      </c>
      <c r="LH205">
        <v>-1.7021193343680352E-2</v>
      </c>
      <c r="LI205">
        <v>-5.0854396249633282E-2</v>
      </c>
      <c r="LJ205">
        <v>-0.59409785535535775</v>
      </c>
      <c r="LK205">
        <v>1.33925823320169</v>
      </c>
      <c r="LL205">
        <v>-1.5868226910242811</v>
      </c>
      <c r="LM205">
        <v>5.0318931243964471E-2</v>
      </c>
      <c r="LN205">
        <v>-1.2446434993762523</v>
      </c>
      <c r="LO205">
        <v>0.42145757106482051</v>
      </c>
      <c r="LP205">
        <v>-0.36156961868982762</v>
      </c>
      <c r="LQ205">
        <v>-0.82811538959504105</v>
      </c>
      <c r="LR205">
        <v>1.7026923160301521</v>
      </c>
      <c r="LS205">
        <v>-1.7781394490157254</v>
      </c>
      <c r="LT205">
        <v>0.15774162420711946</v>
      </c>
      <c r="LU205">
        <v>0.22640506358584389</v>
      </c>
      <c r="LV205">
        <v>1.310736479354091</v>
      </c>
      <c r="LW205">
        <v>-1.6913918443606235</v>
      </c>
      <c r="LX205">
        <v>-0.42664623833843507</v>
      </c>
      <c r="LY205">
        <v>1.9375784177100286</v>
      </c>
      <c r="LZ205">
        <v>-0.41920088733604643</v>
      </c>
      <c r="MA205">
        <v>0.95723180493223481</v>
      </c>
      <c r="MB205">
        <v>-0.30696128305862658</v>
      </c>
      <c r="MC205">
        <v>0.74978743214160204</v>
      </c>
      <c r="MD205">
        <v>-2.3555730876978487</v>
      </c>
      <c r="ME205">
        <v>-0.45641627366421744</v>
      </c>
      <c r="MF205">
        <v>-0.59409785535535775</v>
      </c>
      <c r="MG205">
        <v>1.2580312613863498</v>
      </c>
      <c r="MH205">
        <v>1.5841351341805421</v>
      </c>
      <c r="MI205">
        <v>-1.3793373909720685</v>
      </c>
      <c r="MJ205">
        <v>-0.57738816394703463</v>
      </c>
      <c r="MK205">
        <v>-1.1489964890643023</v>
      </c>
      <c r="ML205">
        <v>-1.6154899640241638</v>
      </c>
      <c r="MM205">
        <v>-1.2201212484796997</v>
      </c>
      <c r="MN205">
        <v>-0.67273731474415399</v>
      </c>
      <c r="MO205">
        <v>0.14713805285282433</v>
      </c>
      <c r="MP205">
        <v>1.2756095202348661</v>
      </c>
      <c r="MQ205">
        <v>1.3691123967873864</v>
      </c>
      <c r="MR205">
        <v>-0.44009084376739338</v>
      </c>
      <c r="MS205">
        <v>0.30664068617625162</v>
      </c>
      <c r="MT205">
        <v>-3.2019897844293155E-2</v>
      </c>
      <c r="MU205">
        <v>0.27622945708571933</v>
      </c>
      <c r="MV205">
        <v>0.22420749701268505</v>
      </c>
      <c r="MW205">
        <v>0.50041990107274614</v>
      </c>
      <c r="MX205">
        <v>4.0057557271211408E-2</v>
      </c>
      <c r="MY205">
        <v>-0.44338094085105695</v>
      </c>
      <c r="MZ205">
        <v>-0.73277078627143055</v>
      </c>
      <c r="NA205">
        <v>1.1621227713476401</v>
      </c>
      <c r="NB205">
        <v>1.9415892893448472</v>
      </c>
      <c r="NC205">
        <v>0.63587549448129721</v>
      </c>
      <c r="ND205">
        <v>0.15247678675223142</v>
      </c>
      <c r="NE205">
        <v>1.6632839106023312</v>
      </c>
      <c r="NF205">
        <v>-1.0322764865122736E-3</v>
      </c>
      <c r="NG205">
        <v>1.3592170944320969</v>
      </c>
      <c r="NH205">
        <v>-0.43428372009657323</v>
      </c>
      <c r="NI205">
        <v>-2.5078770704567432</v>
      </c>
      <c r="NJ205">
        <v>-0.23677671379118692</v>
      </c>
      <c r="NK205">
        <v>-0.27654664336296264</v>
      </c>
      <c r="NL205">
        <v>0.45667093218071386</v>
      </c>
      <c r="NM205">
        <v>0.96658823167672381</v>
      </c>
      <c r="NN205">
        <v>0.77216554927872494</v>
      </c>
      <c r="NO205">
        <v>0.38568714444409125</v>
      </c>
      <c r="NP205">
        <v>-0.75679736255551688</v>
      </c>
      <c r="NQ205">
        <v>0.20307538761699107</v>
      </c>
      <c r="NR205">
        <v>0.1351622813672293</v>
      </c>
      <c r="NS205">
        <v>0.89486093202140182</v>
      </c>
      <c r="NT205">
        <v>0.28068143365089782</v>
      </c>
      <c r="NU205">
        <v>0.52836298891634215</v>
      </c>
      <c r="NV205">
        <v>1.8772243493003771</v>
      </c>
      <c r="NW205">
        <v>1.0861481314350385</v>
      </c>
      <c r="NX205">
        <v>2.3900429368950427</v>
      </c>
      <c r="NY205">
        <v>0.63157358454191126</v>
      </c>
      <c r="NZ205">
        <v>-0.43992258724756539</v>
      </c>
      <c r="OA205">
        <v>-1.2324517228989862</v>
      </c>
      <c r="OB205">
        <v>0.69331235863501206</v>
      </c>
      <c r="OC205">
        <v>1.6952435544226319</v>
      </c>
      <c r="OD205">
        <v>-0.13686076272279024</v>
      </c>
      <c r="OE205">
        <v>-0.60747652241843753</v>
      </c>
      <c r="OF205">
        <v>-1.505222826381214</v>
      </c>
      <c r="OG205">
        <v>-0.27146370484842919</v>
      </c>
      <c r="OH205">
        <v>0.49263235268881544</v>
      </c>
      <c r="OI205">
        <v>1.0774965630844235</v>
      </c>
      <c r="OJ205">
        <v>-0.26266434360877611</v>
      </c>
      <c r="OK205">
        <v>-0.49660911827231757</v>
      </c>
      <c r="OL205">
        <v>-1.5925070329103619</v>
      </c>
      <c r="OM205">
        <v>-0.83146119322918821</v>
      </c>
      <c r="ON205">
        <v>0.5859055818291381</v>
      </c>
      <c r="OO205">
        <v>0.26092266125488095</v>
      </c>
      <c r="OP205">
        <v>-1.0655435289663728</v>
      </c>
      <c r="OQ205">
        <v>1.2251302905497141</v>
      </c>
      <c r="OR205">
        <v>2.2530457499669865E-2</v>
      </c>
      <c r="OS205">
        <v>-0.80918425737763755</v>
      </c>
      <c r="OT205">
        <v>-0.1222815626533702</v>
      </c>
      <c r="OU205">
        <v>1.2161058293713722</v>
      </c>
      <c r="OV205">
        <v>-0.90899447968695313</v>
      </c>
      <c r="OW205">
        <v>-2.0082370610907674</v>
      </c>
      <c r="OX205">
        <v>1.341325059911469</v>
      </c>
      <c r="OY205">
        <v>-1.0757207746792119</v>
      </c>
      <c r="OZ205">
        <v>-0.87944044935284182</v>
      </c>
      <c r="PA205">
        <v>-0.35912080420530401</v>
      </c>
      <c r="PB205">
        <v>-1.700414031802211</v>
      </c>
      <c r="PC205">
        <v>1.3679391486220993</v>
      </c>
      <c r="PD205">
        <v>-0.34625827538548037</v>
      </c>
      <c r="PE205">
        <v>2.4979271984193474E-2</v>
      </c>
      <c r="PF205">
        <v>0.46517698137904517</v>
      </c>
      <c r="PG205">
        <v>0.45522710934164934</v>
      </c>
      <c r="PH205">
        <v>0.53488292905967683</v>
      </c>
      <c r="PI205">
        <v>-0.27765963750425726</v>
      </c>
      <c r="PJ205">
        <v>0.22616859496338293</v>
      </c>
      <c r="PK205">
        <v>0.80272684499504976</v>
      </c>
      <c r="PL205">
        <v>-0.70454461820190772</v>
      </c>
      <c r="PM205">
        <v>1.034477463690564</v>
      </c>
      <c r="PN205">
        <v>-2.4035762180574238</v>
      </c>
      <c r="PO205">
        <v>0.86178488345467485</v>
      </c>
      <c r="PP205">
        <v>-0.98680175142362714</v>
      </c>
      <c r="PQ205">
        <v>0.35659240893437527</v>
      </c>
      <c r="PR205">
        <v>-0.27996520657325163</v>
      </c>
      <c r="PS205">
        <v>0.33296828405582346</v>
      </c>
      <c r="PT205">
        <v>0.92694790509995073</v>
      </c>
      <c r="PU205">
        <v>0.24622863747936208</v>
      </c>
      <c r="PV205">
        <v>-0.4062894731760025</v>
      </c>
      <c r="PW205">
        <v>-0.39171027310658246</v>
      </c>
      <c r="PX205">
        <v>0.92003347162972204</v>
      </c>
      <c r="PY205">
        <v>-1.5425985111505724</v>
      </c>
      <c r="PZ205">
        <v>-1.1237580110901035</v>
      </c>
      <c r="QA205">
        <v>2.1778123482363299</v>
      </c>
      <c r="QB205">
        <v>0.77650156526942737</v>
      </c>
      <c r="QC205">
        <v>-1.6018202586565167</v>
      </c>
      <c r="QD205">
        <v>0.40828354030963965</v>
      </c>
      <c r="QE205">
        <v>-3.0972296372056007</v>
      </c>
      <c r="QF205">
        <v>-2.3113534552976489</v>
      </c>
      <c r="QG205">
        <v>-0.62393496591539588</v>
      </c>
      <c r="QH205">
        <v>-0.42472038330743089</v>
      </c>
      <c r="QI205">
        <v>0.73627688834676519</v>
      </c>
      <c r="QJ205">
        <v>0.46424020183621906</v>
      </c>
      <c r="QK205">
        <v>-0.34244408197992016</v>
      </c>
      <c r="QL205">
        <v>0.628122052148683</v>
      </c>
      <c r="QM205">
        <v>1.044591044774279</v>
      </c>
      <c r="QN205">
        <v>0.4704691036749864</v>
      </c>
      <c r="QO205">
        <v>0.45828414840798359</v>
      </c>
      <c r="QP205">
        <v>-0.12860368769906927</v>
      </c>
      <c r="QQ205">
        <v>-0.43008412831113674</v>
      </c>
      <c r="QR205">
        <v>0.97985321190208197</v>
      </c>
      <c r="QS205">
        <v>0.64753066908451729</v>
      </c>
      <c r="QT205">
        <v>-1.6825015336507931</v>
      </c>
      <c r="QU205">
        <v>-2.8483918868005276</v>
      </c>
      <c r="QV205">
        <v>0.2091701389872469</v>
      </c>
      <c r="QW205">
        <v>0.89223931354354136</v>
      </c>
      <c r="QX205">
        <v>0.10595726962492336</v>
      </c>
      <c r="QY205">
        <v>0.40388158595305867</v>
      </c>
      <c r="QZ205">
        <v>0.91875108410022222</v>
      </c>
      <c r="RA205">
        <v>0.85537067207042128</v>
      </c>
      <c r="RB205">
        <v>-0.57747911341721192</v>
      </c>
      <c r="RC205">
        <v>-0.45768956624669954</v>
      </c>
      <c r="RD205">
        <v>-1.5133446140680462</v>
      </c>
      <c r="RE205">
        <v>0.54905967772356234</v>
      </c>
      <c r="RF205">
        <v>0.37713107303716242</v>
      </c>
      <c r="RG205">
        <v>0.41511157178319991</v>
      </c>
      <c r="RH205">
        <v>0.14535999071085826</v>
      </c>
      <c r="RI205">
        <v>-1.5353452909039333</v>
      </c>
      <c r="RJ205">
        <v>-2.1382220438681543E-2</v>
      </c>
      <c r="RK205">
        <v>-0.42304577618779149</v>
      </c>
      <c r="RL205">
        <v>5.0874859880423173E-3</v>
      </c>
      <c r="RM205">
        <v>-0.16363060240109917</v>
      </c>
      <c r="RN205">
        <v>0.55654595598753076</v>
      </c>
      <c r="RO205">
        <v>0.39278347685467452</v>
      </c>
      <c r="RP205">
        <v>-1.4752686183783226</v>
      </c>
      <c r="RQ205">
        <v>2.3984512154129334E-2</v>
      </c>
      <c r="RR205">
        <v>1.055609573086258</v>
      </c>
      <c r="RS205">
        <v>-0.79798610386205837</v>
      </c>
      <c r="RT205">
        <v>-0.40280156099470332</v>
      </c>
      <c r="RU205">
        <v>0.74594254328985699</v>
      </c>
      <c r="RV205">
        <v>-0.91096126197953708</v>
      </c>
      <c r="RW205">
        <v>1.2285386219446082</v>
      </c>
      <c r="RX205">
        <v>0.99970520750503056</v>
      </c>
      <c r="RY205">
        <v>-0.40130998968379572</v>
      </c>
      <c r="RZ205">
        <v>-1.4474517229245976</v>
      </c>
      <c r="SA205">
        <v>1.3200042303651571</v>
      </c>
      <c r="SB205">
        <v>0.81109646998811513</v>
      </c>
      <c r="SC205">
        <v>2.2563472157344222</v>
      </c>
      <c r="SD205">
        <v>-0.80812469605007209</v>
      </c>
      <c r="SE205">
        <v>-0.59912508731940761</v>
      </c>
      <c r="SF205">
        <v>0.85503870650427416</v>
      </c>
      <c r="SG205">
        <v>0.90968796939705499</v>
      </c>
    </row>
    <row r="207" spans="1:501">
      <c r="A207" t="s">
        <v>542</v>
      </c>
    </row>
    <row r="208" spans="1:501">
      <c r="A208">
        <f>+A200</f>
        <v>2017</v>
      </c>
    </row>
    <row r="209" spans="1:501">
      <c r="A209" t="s">
        <v>535</v>
      </c>
      <c r="B209">
        <f t="array" ref="B209:B211">+MMULT($AD$11:$AF$13,B201:B203)</f>
        <v>-1.991223391117908</v>
      </c>
      <c r="C209">
        <f t="array" ref="C209:C211">+MMULT($AD$11:$AF$13,C201:C203)</f>
        <v>8.2054860788917577E-2</v>
      </c>
      <c r="D209">
        <f t="array" ref="D209:D211">+MMULT($AD$11:$AF$13,D201:D203)</f>
        <v>-0.97612138085834121</v>
      </c>
      <c r="E209">
        <f t="array" ref="E209:E211">+MMULT($AD$11:$AF$13,E201:E203)</f>
        <v>-0.46932550619208074</v>
      </c>
      <c r="F209">
        <f t="array" ref="F209:F211">+MMULT($AD$11:$AF$13,F201:F203)</f>
        <v>0.41708637559973682</v>
      </c>
      <c r="G209">
        <f t="array" ref="G209:G211">+MMULT($AD$11:$AF$13,G201:G203)</f>
        <v>-1.1198783492588033E-2</v>
      </c>
      <c r="H209">
        <f t="array" ref="H209:H211">+MMULT($AD$11:$AF$13,H201:H203)</f>
        <v>-0.29843650151869699</v>
      </c>
      <c r="I209">
        <f t="array" ref="I209:I211">+MMULT($AD$11:$AF$13,I201:I203)</f>
        <v>-0.26603444948455734</v>
      </c>
      <c r="J209">
        <f t="array" ref="J209:J211">+MMULT($AD$11:$AF$13,J201:J203)</f>
        <v>-0.24231937855907679</v>
      </c>
      <c r="K209">
        <f t="array" ref="K209:K211">+MMULT($AD$11:$AF$13,K201:K203)</f>
        <v>0.38661686139658674</v>
      </c>
      <c r="L209">
        <f t="array" ref="L209:L211">+MMULT($AD$11:$AF$13,L201:L203)</f>
        <v>-0.82441368355115496</v>
      </c>
      <c r="M209">
        <f t="array" ref="M209:M211">+MMULT($AD$11:$AF$13,M201:M203)</f>
        <v>-0.69558047773242249</v>
      </c>
      <c r="N209">
        <f t="array" ref="N209:N211">+MMULT($AD$11:$AF$13,N201:N203)</f>
        <v>0.58761967408109272</v>
      </c>
      <c r="O209">
        <f t="array" ref="O209:O211">+MMULT($AD$11:$AF$13,O201:O203)</f>
        <v>-0.24537765693634464</v>
      </c>
      <c r="P209">
        <f t="array" ref="P209:P211">+MMULT($AD$11:$AF$13,P201:P203)</f>
        <v>0.15494879674404388</v>
      </c>
      <c r="Q209">
        <f t="array" ref="Q209:Q211">+MMULT($AD$11:$AF$13,Q201:Q203)</f>
        <v>-1.4203447606945756</v>
      </c>
      <c r="R209">
        <f t="array" ref="R209:R211">+MMULT($AD$11:$AF$13,R201:R203)</f>
        <v>-0.90080307867822029</v>
      </c>
      <c r="S209">
        <f t="array" ref="S209:S211">+MMULT($AD$11:$AF$13,S201:S203)</f>
        <v>1.3901474908953799</v>
      </c>
      <c r="T209">
        <f t="array" ref="T209:T211">+MMULT($AD$11:$AF$13,T201:T203)</f>
        <v>-1.6275843548521518</v>
      </c>
      <c r="U209">
        <f t="array" ref="U209:U211">+MMULT($AD$11:$AF$13,U201:U203)</f>
        <v>0.19807668213835458</v>
      </c>
      <c r="V209">
        <f t="array" ref="V209:V211">+MMULT($AD$11:$AF$13,V201:V203)</f>
        <v>-0.70184011183794148</v>
      </c>
      <c r="W209">
        <f t="array" ref="W209:W211">+MMULT($AD$11:$AF$13,W201:W203)</f>
        <v>0.22395977236831807</v>
      </c>
      <c r="X209">
        <f t="array" ref="X209:X211">+MMULT($AD$11:$AF$13,X201:X203)</f>
        <v>-0.30375719050838818</v>
      </c>
      <c r="Y209">
        <f t="array" ref="Y209:Y211">+MMULT($AD$11:$AF$13,Y201:Y203)</f>
        <v>-0.21030780846199568</v>
      </c>
      <c r="Z209">
        <f t="array" ref="Z209:Z211">+MMULT($AD$11:$AF$13,Z201:Z203)</f>
        <v>-0.59038881697824852</v>
      </c>
      <c r="AA209">
        <f t="array" ref="AA209:AA211">+MMULT($AD$11:$AF$13,AA201:AA203)</f>
        <v>0.30226680143564555</v>
      </c>
      <c r="AB209">
        <f t="array" ref="AB209:AB211">+MMULT($AD$11:$AF$13,AB201:AB203)</f>
        <v>6.3000733290260791E-2</v>
      </c>
      <c r="AC209">
        <f t="array" ref="AC209:AC211">+MMULT($AD$11:$AF$13,AC201:AC203)</f>
        <v>-1.6646095937899392</v>
      </c>
      <c r="AD209">
        <f t="array" ref="AD209:AD211">+MMULT($AD$11:$AF$13,AD201:AD203)</f>
        <v>-0.64620686853060505</v>
      </c>
      <c r="AE209">
        <f t="array" ref="AE209:AE211">+MMULT($AD$11:$AF$13,AE201:AE203)</f>
        <v>0.41132751222265934</v>
      </c>
      <c r="AF209">
        <f t="array" ref="AF209:AF211">+MMULT($AD$11:$AF$13,AF201:AF203)</f>
        <v>-1.5339958698256368</v>
      </c>
      <c r="AG209">
        <f t="array" ref="AG209:AG211">+MMULT($AD$11:$AF$13,AG201:AG203)</f>
        <v>-0.9082272034459089</v>
      </c>
      <c r="AH209">
        <f t="array" ref="AH209:AH211">+MMULT($AD$11:$AF$13,AH201:AH203)</f>
        <v>-1.5168186389659206</v>
      </c>
      <c r="AI209">
        <f t="array" ref="AI209:AI211">+MMULT($AD$11:$AF$13,AI201:AI203)</f>
        <v>-0.80428945669826901</v>
      </c>
      <c r="AJ209">
        <f t="array" ref="AJ209:AJ211">+MMULT($AD$11:$AF$13,AJ201:AJ203)</f>
        <v>-1.0593506682365801</v>
      </c>
      <c r="AK209">
        <f t="array" ref="AK209:AK211">+MMULT($AD$11:$AF$13,AK201:AK203)</f>
        <v>2.369106572548223</v>
      </c>
      <c r="AL209">
        <f t="array" ref="AL209:AL211">+MMULT($AD$11:$AF$13,AL201:AL203)</f>
        <v>0.10559108502566901</v>
      </c>
      <c r="AM209">
        <f t="array" ref="AM209:AM211">+MMULT($AD$11:$AF$13,AM201:AM203)</f>
        <v>-0.74189978292783265</v>
      </c>
      <c r="AN209">
        <f t="array" ref="AN209:AN211">+MMULT($AD$11:$AF$13,AN201:AN203)</f>
        <v>-0.69585669650723747</v>
      </c>
      <c r="AO209">
        <f t="array" ref="AO209:AO211">+MMULT($AD$11:$AF$13,AO201:AO203)</f>
        <v>-0.16596376558432699</v>
      </c>
      <c r="AP209">
        <f t="array" ref="AP209:AP211">+MMULT($AD$11:$AF$13,AP201:AP203)</f>
        <v>-0.45693937940487445</v>
      </c>
      <c r="AQ209">
        <f t="array" ref="AQ209:AQ211">+MMULT($AD$11:$AF$13,AQ201:AQ203)</f>
        <v>-0.17816508412651322</v>
      </c>
      <c r="AR209">
        <f t="array" ref="AR209:AR211">+MMULT($AD$11:$AF$13,AR201:AR203)</f>
        <v>-0.87503921957407627</v>
      </c>
      <c r="AS209">
        <f t="array" ref="AS209:AS211">+MMULT($AD$11:$AF$13,AS201:AS203)</f>
        <v>0.55197850979552576</v>
      </c>
      <c r="AT209">
        <f t="array" ref="AT209:AT211">+MMULT($AD$11:$AF$13,AT201:AT203)</f>
        <v>-0.4074465390772376</v>
      </c>
      <c r="AU209">
        <f t="array" ref="AU209:AU211">+MMULT($AD$11:$AF$13,AU201:AU203)</f>
        <v>0.12049100138223454</v>
      </c>
      <c r="AV209">
        <f t="array" ref="AV209:AV211">+MMULT($AD$11:$AF$13,AV201:AV203)</f>
        <v>-0.1382683622419085</v>
      </c>
      <c r="AW209">
        <f t="array" ref="AW209:AW211">+MMULT($AD$11:$AF$13,AW201:AW203)</f>
        <v>0.65052104809983735</v>
      </c>
      <c r="AX209">
        <f t="array" ref="AX209:AX211">+MMULT($AD$11:$AF$13,AX201:AX203)</f>
        <v>0.96239589109109691</v>
      </c>
      <c r="AY209">
        <f t="array" ref="AY209:AY211">+MMULT($AD$11:$AF$13,AY201:AY203)</f>
        <v>2.0565620480669446</v>
      </c>
      <c r="AZ209">
        <f t="array" ref="AZ209:AZ211">+MMULT($AD$11:$AF$13,AZ201:AZ203)</f>
        <v>1.0899632597907134</v>
      </c>
      <c r="BA209">
        <f t="array" ref="BA209:BA211">+MMULT($AD$11:$AF$13,BA201:BA203)</f>
        <v>-0.46192920202041671</v>
      </c>
      <c r="BB209">
        <f t="array" ref="BB209:BB211">+MMULT($AD$11:$AF$13,BB201:BB203)</f>
        <v>0.15827733233983571</v>
      </c>
      <c r="BC209">
        <f t="array" ref="BC209:BC211">+MMULT($AD$11:$AF$13,BC201:BC203)</f>
        <v>1.2899377040150268</v>
      </c>
      <c r="BD209">
        <f t="array" ref="BD209:BD211">+MMULT($AD$11:$AF$13,BD201:BD203)</f>
        <v>-0.13042096697756103</v>
      </c>
      <c r="BE209">
        <f t="array" ref="BE209:BE211">+MMULT($AD$11:$AF$13,BE201:BE203)</f>
        <v>-0.64550539207370083</v>
      </c>
      <c r="BF209">
        <f t="array" ref="BF209:BF211">+MMULT($AD$11:$AF$13,BF201:BF203)</f>
        <v>1.1370794263436834</v>
      </c>
      <c r="BG209">
        <f t="array" ref="BG209:BG211">+MMULT($AD$11:$AF$13,BG201:BG203)</f>
        <v>0.80041643229456849</v>
      </c>
      <c r="BH209">
        <f t="array" ref="BH209:BH211">+MMULT($AD$11:$AF$13,BH201:BH203)</f>
        <v>1.4480977924144736</v>
      </c>
      <c r="BI209">
        <f t="array" ref="BI209:BI211">+MMULT($AD$11:$AF$13,BI201:BI203)</f>
        <v>0.47148955112570307</v>
      </c>
      <c r="BJ209">
        <f t="array" ref="BJ209:BJ211">+MMULT($AD$11:$AF$13,BJ201:BJ203)</f>
        <v>-0.51365365158630683</v>
      </c>
      <c r="BK209">
        <f t="array" ref="BK209:BK211">+MMULT($AD$11:$AF$13,BK201:BK203)</f>
        <v>-0.35131351863417476</v>
      </c>
      <c r="BL209">
        <f t="array" ref="BL209:BL211">+MMULT($AD$11:$AF$13,BL201:BL203)</f>
        <v>2.0619353974705392</v>
      </c>
      <c r="BM209">
        <f t="array" ref="BM209:BM211">+MMULT($AD$11:$AF$13,BM201:BM203)</f>
        <v>0.13576351500698572</v>
      </c>
      <c r="BN209">
        <f t="array" ref="BN209:BN211">+MMULT($AD$11:$AF$13,BN201:BN203)</f>
        <v>0.78049092398471487</v>
      </c>
      <c r="BO209">
        <f t="array" ref="BO209:BO211">+MMULT($AD$11:$AF$13,BO201:BO203)</f>
        <v>0.60755412472538273</v>
      </c>
      <c r="BP209">
        <f t="array" ref="BP209:BP211">+MMULT($AD$11:$AF$13,BP201:BP203)</f>
        <v>9.3073804000061336E-2</v>
      </c>
      <c r="BQ209">
        <f t="array" ref="BQ209:BQ211">+MMULT($AD$11:$AF$13,BQ201:BQ203)</f>
        <v>-0.63841312727287625</v>
      </c>
      <c r="BR209">
        <f t="array" ref="BR209:BR211">+MMULT($AD$11:$AF$13,BR201:BR203)</f>
        <v>-1.2559528587856346</v>
      </c>
      <c r="BS209">
        <f t="array" ref="BS209:BS211">+MMULT($AD$11:$AF$13,BS201:BS203)</f>
        <v>0.90582072188978713</v>
      </c>
      <c r="BT209">
        <f t="array" ref="BT209:BT211">+MMULT($AD$11:$AF$13,BT201:BT203)</f>
        <v>-0.26309440864039374</v>
      </c>
      <c r="BU209">
        <f t="array" ref="BU209:BU211">+MMULT($AD$11:$AF$13,BU201:BU203)</f>
        <v>0.21623160822979001</v>
      </c>
      <c r="BV209">
        <f t="array" ref="BV209:BV211">+MMULT($AD$11:$AF$13,BV201:BV203)</f>
        <v>0.563534986665572</v>
      </c>
      <c r="BW209">
        <f t="array" ref="BW209:BW211">+MMULT($AD$11:$AF$13,BW201:BW203)</f>
        <v>-0.39704163616406379</v>
      </c>
      <c r="BX209">
        <f t="array" ref="BX209:BX211">+MMULT($AD$11:$AF$13,BX201:BX203)</f>
        <v>-0.5630411710861366</v>
      </c>
      <c r="BY209">
        <f t="array" ref="BY209:BY211">+MMULT($AD$11:$AF$13,BY201:BY203)</f>
        <v>0.80704965726098832</v>
      </c>
      <c r="BZ209">
        <f t="array" ref="BZ209:BZ211">+MMULT($AD$11:$AF$13,BZ201:BZ203)</f>
        <v>0.19629417680735442</v>
      </c>
      <c r="CA209">
        <f t="array" ref="CA209:CA211">+MMULT($AD$11:$AF$13,CA201:CA203)</f>
        <v>0.91282753771710778</v>
      </c>
      <c r="CB209">
        <f t="array" ref="CB209:CB211">+MMULT($AD$11:$AF$13,CB201:CB203)</f>
        <v>0.10484986486015835</v>
      </c>
      <c r="CC209">
        <f t="array" ref="CC209:CC211">+MMULT($AD$11:$AF$13,CC201:CC203)</f>
        <v>0.4869528345517653</v>
      </c>
      <c r="CD209">
        <f t="array" ref="CD209:CD211">+MMULT($AD$11:$AF$13,CD201:CD203)</f>
        <v>0.50328054364001829</v>
      </c>
      <c r="CE209">
        <f t="array" ref="CE209:CE211">+MMULT($AD$11:$AF$13,CE201:CE203)</f>
        <v>0.23205357862602563</v>
      </c>
      <c r="CF209">
        <f t="array" ref="CF209:CF211">+MMULT($AD$11:$AF$13,CF201:CF203)</f>
        <v>3.8442102149607929E-3</v>
      </c>
      <c r="CG209">
        <f t="array" ref="CG209:CG211">+MMULT($AD$11:$AF$13,CG201:CG203)</f>
        <v>0.25729381436927945</v>
      </c>
      <c r="CH209">
        <f t="array" ref="CH209:CH211">+MMULT($AD$11:$AF$13,CH201:CH203)</f>
        <v>-0.23780648044681213</v>
      </c>
      <c r="CI209">
        <f t="array" ref="CI209:CI211">+MMULT($AD$11:$AF$13,CI201:CI203)</f>
        <v>9.6369551036252846E-2</v>
      </c>
      <c r="CJ209">
        <f t="array" ref="CJ209:CJ211">+MMULT($AD$11:$AF$13,CJ201:CJ203)</f>
        <v>0.7417090131265216</v>
      </c>
      <c r="CK209">
        <f t="array" ref="CK209:CK211">+MMULT($AD$11:$AF$13,CK201:CK203)</f>
        <v>-0.18650132700672026</v>
      </c>
      <c r="CL209">
        <f t="array" ref="CL209:CL211">+MMULT($AD$11:$AF$13,CL201:CL203)</f>
        <v>-0.12893256509024872</v>
      </c>
      <c r="CM209">
        <f t="array" ref="CM209:CM211">+MMULT($AD$11:$AF$13,CM201:CM203)</f>
        <v>-0.63266419982295041</v>
      </c>
      <c r="CN209">
        <f t="array" ref="CN209:CN211">+MMULT($AD$11:$AF$13,CN201:CN203)</f>
        <v>5.308368440023141E-2</v>
      </c>
      <c r="CO209">
        <f t="array" ref="CO209:CO211">+MMULT($AD$11:$AF$13,CO201:CO203)</f>
        <v>0.25757301392223991</v>
      </c>
      <c r="CP209">
        <f t="array" ref="CP209:CP211">+MMULT($AD$11:$AF$13,CP201:CP203)</f>
        <v>0.20109720399244629</v>
      </c>
      <c r="CQ209">
        <f t="array" ref="CQ209:CQ211">+MMULT($AD$11:$AF$13,CQ201:CQ203)</f>
        <v>-4.7659661768163442E-2</v>
      </c>
      <c r="CR209">
        <f t="array" ref="CR209:CR211">+MMULT($AD$11:$AF$13,CR201:CR203)</f>
        <v>-0.73826323359034074</v>
      </c>
      <c r="CS209">
        <f t="array" ref="CS209:CS211">+MMULT($AD$11:$AF$13,CS201:CS203)</f>
        <v>-1.1945210083926141</v>
      </c>
      <c r="CT209">
        <f t="array" ref="CT209:CT211">+MMULT($AD$11:$AF$13,CT201:CT203)</f>
        <v>0.36717324555358655</v>
      </c>
      <c r="CU209">
        <f t="array" ref="CU209:CU211">+MMULT($AD$11:$AF$13,CU201:CU203)</f>
        <v>8.8974240457303982E-2</v>
      </c>
      <c r="CV209">
        <f t="array" ref="CV209:CV211">+MMULT($AD$11:$AF$13,CV201:CV203)</f>
        <v>-1.046640630224231</v>
      </c>
      <c r="CW209">
        <f t="array" ref="CW209:CW211">+MMULT($AD$11:$AF$13,CW201:CW203)</f>
        <v>-6.4811059217285485E-2</v>
      </c>
      <c r="CX209">
        <f t="array" ref="CX209:CX211">+MMULT($AD$11:$AF$13,CX201:CX203)</f>
        <v>-1.7245907988188234</v>
      </c>
      <c r="CY209">
        <f t="array" ref="CY209:CY211">+MMULT($AD$11:$AF$13,CY201:CY203)</f>
        <v>-0.57336459939666717</v>
      </c>
      <c r="CZ209">
        <f t="array" ref="CZ209:CZ211">+MMULT($AD$11:$AF$13,CZ201:CZ203)</f>
        <v>5.3017113688315576E-2</v>
      </c>
      <c r="DA209">
        <f t="array" ref="DA209:DA211">+MMULT($AD$11:$AF$13,DA201:DA203)</f>
        <v>0.76037464587355019</v>
      </c>
      <c r="DB209">
        <f t="array" ref="DB209:DB211">+MMULT($AD$11:$AF$13,DB201:DB203)</f>
        <v>-0.71129514011542061</v>
      </c>
      <c r="DC209">
        <f t="array" ref="DC209:DC211">+MMULT($AD$11:$AF$13,DC201:DC203)</f>
        <v>0.70544486620854829</v>
      </c>
      <c r="DD209">
        <f t="array" ref="DD209:DD211">+MMULT($AD$11:$AF$13,DD201:DD203)</f>
        <v>1.1098907552859973</v>
      </c>
      <c r="DE209">
        <f t="array" ref="DE209:DE211">+MMULT($AD$11:$AF$13,DE201:DE203)</f>
        <v>-0.25959795587573953</v>
      </c>
      <c r="DF209">
        <f t="array" ref="DF209:DF211">+MMULT($AD$11:$AF$13,DF201:DF203)</f>
        <v>-1.1086924824715123</v>
      </c>
      <c r="DG209">
        <f t="array" ref="DG209:DG211">+MMULT($AD$11:$AF$13,DG201:DG203)</f>
        <v>-0.35283669626651776</v>
      </c>
      <c r="DH209">
        <f t="array" ref="DH209:DH211">+MMULT($AD$11:$AF$13,DH201:DH203)</f>
        <v>1.1472856107138247</v>
      </c>
      <c r="DI209">
        <f t="array" ref="DI209:DI211">+MMULT($AD$11:$AF$13,DI201:DI203)</f>
        <v>-0.33729690620138802</v>
      </c>
      <c r="DJ209">
        <f t="array" ref="DJ209:DJ211">+MMULT($AD$11:$AF$13,DJ201:DJ203)</f>
        <v>0.27136110003053943</v>
      </c>
      <c r="DK209">
        <f t="array" ref="DK209:DK211">+MMULT($AD$11:$AF$13,DK201:DK203)</f>
        <v>0.15753015061803408</v>
      </c>
      <c r="DL209">
        <f t="array" ref="DL209:DL211">+MMULT($AD$11:$AF$13,DL201:DL203)</f>
        <v>-0.58168295760800126</v>
      </c>
      <c r="DM209">
        <f t="array" ref="DM209:DM211">+MMULT($AD$11:$AF$13,DM201:DM203)</f>
        <v>-0.90995009321399933</v>
      </c>
      <c r="DN209">
        <f t="array" ref="DN209:DN211">+MMULT($AD$11:$AF$13,DN201:DN203)</f>
        <v>-0.55975436638438159</v>
      </c>
      <c r="DO209">
        <f t="array" ref="DO209:DO211">+MMULT($AD$11:$AF$13,DO201:DO203)</f>
        <v>-1.9369652801283554</v>
      </c>
      <c r="DP209">
        <f t="array" ref="DP209:DP211">+MMULT($AD$11:$AF$13,DP201:DP203)</f>
        <v>-1.4158537216220446</v>
      </c>
      <c r="DQ209">
        <f t="array" ref="DQ209:DQ211">+MMULT($AD$11:$AF$13,DQ201:DQ203)</f>
        <v>-0.56147924333790233</v>
      </c>
      <c r="DR209">
        <f t="array" ref="DR209:DR211">+MMULT($AD$11:$AF$13,DR201:DR203)</f>
        <v>-0.13400485590114944</v>
      </c>
      <c r="DS209">
        <f t="array" ref="DS209:DS211">+MMULT($AD$11:$AF$13,DS201:DS203)</f>
        <v>-0.46623940721878837</v>
      </c>
      <c r="DT209">
        <f t="array" ref="DT209:DT211">+MMULT($AD$11:$AF$13,DT201:DT203)</f>
        <v>0.99289322589027151</v>
      </c>
      <c r="DU209">
        <f t="array" ref="DU209:DU211">+MMULT($AD$11:$AF$13,DU201:DU203)</f>
        <v>-0.42512056629453471</v>
      </c>
      <c r="DV209">
        <f t="array" ref="DV209:DV211">+MMULT($AD$11:$AF$13,DV201:DV203)</f>
        <v>-1.4924001043981054</v>
      </c>
      <c r="DW209">
        <f t="array" ref="DW209:DW211">+MMULT($AD$11:$AF$13,DW201:DW203)</f>
        <v>-0.19300439132745389</v>
      </c>
      <c r="DX209">
        <f t="array" ref="DX209:DX211">+MMULT($AD$11:$AF$13,DX201:DX203)</f>
        <v>-1.0230567135371518</v>
      </c>
      <c r="DY209">
        <f t="array" ref="DY209:DY211">+MMULT($AD$11:$AF$13,DY201:DY203)</f>
        <v>-1.165414703394666</v>
      </c>
      <c r="DZ209">
        <f t="array" ref="DZ209:DZ211">+MMULT($AD$11:$AF$13,DZ201:DZ203)</f>
        <v>-1.2458977005081977</v>
      </c>
      <c r="EA209">
        <f t="array" ref="EA209:EA211">+MMULT($AD$11:$AF$13,EA201:EA203)</f>
        <v>0.84040853907982882</v>
      </c>
      <c r="EB209">
        <f t="array" ref="EB209:EB211">+MMULT($AD$11:$AF$13,EB201:EB203)</f>
        <v>1.3103580214970312</v>
      </c>
      <c r="EC209">
        <f t="array" ref="EC209:EC211">+MMULT($AD$11:$AF$13,EC201:EC203)</f>
        <v>-9.0856105059820322E-2</v>
      </c>
      <c r="ED209">
        <f t="array" ref="ED209:ED211">+MMULT($AD$11:$AF$13,ED201:ED203)</f>
        <v>0.76732979487968245</v>
      </c>
      <c r="EE209">
        <f t="array" ref="EE209:EE211">+MMULT($AD$11:$AF$13,EE201:EE203)</f>
        <v>0.59459568853424327</v>
      </c>
      <c r="EF209">
        <f t="array" ref="EF209:EF211">+MMULT($AD$11:$AF$13,EF201:EF203)</f>
        <v>-0.74103734445107228</v>
      </c>
      <c r="EG209">
        <f t="array" ref="EG209:EG211">+MMULT($AD$11:$AF$13,EG201:EG203)</f>
        <v>0.57543922098592482</v>
      </c>
      <c r="EH209">
        <f t="array" ref="EH209:EH211">+MMULT($AD$11:$AF$13,EH201:EH203)</f>
        <v>-0.32193397563955711</v>
      </c>
      <c r="EI209">
        <f t="array" ref="EI209:EI211">+MMULT($AD$11:$AF$13,EI201:EI203)</f>
        <v>-0.59156523075299994</v>
      </c>
      <c r="EJ209">
        <f t="array" ref="EJ209:EJ211">+MMULT($AD$11:$AF$13,EJ201:EJ203)</f>
        <v>1.1224338697221992</v>
      </c>
      <c r="EK209">
        <f t="array" ref="EK209:EK211">+MMULT($AD$11:$AF$13,EK201:EK203)</f>
        <v>0.25122594365778667</v>
      </c>
      <c r="EL209">
        <f t="array" ref="EL209:EL211">+MMULT($AD$11:$AF$13,EL201:EL203)</f>
        <v>-1.3215736960657769</v>
      </c>
      <c r="EM209">
        <f t="array" ref="EM209:EM211">+MMULT($AD$11:$AF$13,EM201:EM203)</f>
        <v>0.27381825481513444</v>
      </c>
      <c r="EN209">
        <f t="array" ref="EN209:EN211">+MMULT($AD$11:$AF$13,EN201:EN203)</f>
        <v>-0.17782428182521273</v>
      </c>
      <c r="EO209">
        <f t="array" ref="EO209:EO211">+MMULT($AD$11:$AF$13,EO201:EO203)</f>
        <v>1.4136240995692217</v>
      </c>
      <c r="EP209">
        <f t="array" ref="EP209:EP211">+MMULT($AD$11:$AF$13,EP201:EP203)</f>
        <v>0.32501311946384337</v>
      </c>
      <c r="EQ209">
        <f t="array" ref="EQ209:EQ211">+MMULT($AD$11:$AF$13,EQ201:EQ203)</f>
        <v>0.47815457105900805</v>
      </c>
      <c r="ER209">
        <f t="array" ref="ER209:ER211">+MMULT($AD$11:$AF$13,ER201:ER203)</f>
        <v>1.4467822756595994</v>
      </c>
      <c r="ES209">
        <f t="array" ref="ES209:ES211">+MMULT($AD$11:$AF$13,ES201:ES203)</f>
        <v>0.69558047773242249</v>
      </c>
      <c r="ET209">
        <f t="array" ref="ET209:ET211">+MMULT($AD$11:$AF$13,ET201:ET203)</f>
        <v>-0.17707312573255046</v>
      </c>
      <c r="EU209">
        <f t="array" ref="EU209:EU211">+MMULT($AD$11:$AF$13,EU201:EU203)</f>
        <v>-0.13156956015628801</v>
      </c>
      <c r="EV209">
        <f t="array" ref="EV209:EV211">+MMULT($AD$11:$AF$13,EV201:EV203)</f>
        <v>0.46762844983458451</v>
      </c>
      <c r="EW209">
        <f t="array" ref="EW209:EW211">+MMULT($AD$11:$AF$13,EW201:EW203)</f>
        <v>0.88648143328187889</v>
      </c>
      <c r="EX209">
        <f t="array" ref="EX209:EX211">+MMULT($AD$11:$AF$13,EX201:EX203)</f>
        <v>0.28585165618845837</v>
      </c>
      <c r="EY209">
        <f t="array" ref="EY209:EY211">+MMULT($AD$11:$AF$13,EY201:EY203)</f>
        <v>-9.5629324463457344E-2</v>
      </c>
      <c r="EZ209">
        <f t="array" ref="EZ209:EZ211">+MMULT($AD$11:$AF$13,EZ201:EZ203)</f>
        <v>-1.7107599882237718</v>
      </c>
      <c r="FA209">
        <f t="array" ref="FA209:FA211">+MMULT($AD$11:$AF$13,FA201:FA203)</f>
        <v>0.29439953431699484</v>
      </c>
      <c r="FB209">
        <f t="array" ref="FB209:FB211">+MMULT($AD$11:$AF$13,FB201:FB203)</f>
        <v>-0.83553794759010591</v>
      </c>
      <c r="FC209">
        <f t="array" ref="FC209:FC211">+MMULT($AD$11:$AF$13,FC201:FC203)</f>
        <v>-2.169275205674893</v>
      </c>
      <c r="FD209">
        <f t="array" ref="FD209:FD211">+MMULT($AD$11:$AF$13,FD201:FD203)</f>
        <v>-1.0329369994967201</v>
      </c>
      <c r="FE209">
        <f t="array" ref="FE209:FE211">+MMULT($AD$11:$AF$13,FE201:FE203)</f>
        <v>0.53124024264466974</v>
      </c>
      <c r="FF209">
        <f t="array" ref="FF209:FF211">+MMULT($AD$11:$AF$13,FF201:FF203)</f>
        <v>0.46454533163943762</v>
      </c>
      <c r="FG209">
        <f t="array" ref="FG209:FG211">+MMULT($AD$11:$AF$13,FG201:FG203)</f>
        <v>1.5582872245259112</v>
      </c>
      <c r="FH209">
        <f t="array" ref="FH209:FH211">+MMULT($AD$11:$AF$13,FH201:FH203)</f>
        <v>4.4463274003488104E-3</v>
      </c>
      <c r="FI209">
        <f t="array" ref="FI209:FI211">+MMULT($AD$11:$AF$13,FI201:FI203)</f>
        <v>-0.65573740985443651</v>
      </c>
      <c r="FJ209">
        <f t="array" ref="FJ209:FJ211">+MMULT($AD$11:$AF$13,FJ201:FJ203)</f>
        <v>9.2602841053074664E-3</v>
      </c>
      <c r="FK209">
        <f t="array" ref="FK209:FK211">+MMULT($AD$11:$AF$13,FK201:FK203)</f>
        <v>-0.71914452256519845</v>
      </c>
      <c r="FL209">
        <f t="array" ref="FL209:FL211">+MMULT($AD$11:$AF$13,FL201:FL203)</f>
        <v>0.97662215158678278</v>
      </c>
      <c r="FM209">
        <f t="array" ref="FM209:FM211">+MMULT($AD$11:$AF$13,FM201:FM203)</f>
        <v>1.0255804390336627</v>
      </c>
      <c r="FN209">
        <f t="array" ref="FN209:FN211">+MMULT($AD$11:$AF$13,FN201:FN203)</f>
        <v>2.2899371050041353</v>
      </c>
      <c r="FO209">
        <f t="array" ref="FO209:FO211">+MMULT($AD$11:$AF$13,FO201:FO203)</f>
        <v>-0.8442378454040621</v>
      </c>
      <c r="FP209">
        <f t="array" ref="FP209:FP211">+MMULT($AD$11:$AF$13,FP201:FP203)</f>
        <v>1.9722815395960647E-3</v>
      </c>
      <c r="FQ209">
        <f t="array" ref="FQ209:FQ211">+MMULT($AD$11:$AF$13,FQ201:FQ203)</f>
        <v>1.9369652801283554</v>
      </c>
      <c r="FR209">
        <f t="array" ref="FR209:FR211">+MMULT($AD$11:$AF$13,FR201:FR203)</f>
        <v>-0.36447365414649208</v>
      </c>
      <c r="FS209">
        <f t="array" ref="FS209:FS211">+MMULT($AD$11:$AF$13,FS201:FS203)</f>
        <v>0.78778985607029306</v>
      </c>
      <c r="FT209">
        <f t="array" ref="FT209:FT211">+MMULT($AD$11:$AF$13,FT201:FT203)</f>
        <v>1.1482354853495194</v>
      </c>
      <c r="FU209">
        <f t="array" ref="FU209:FU211">+MMULT($AD$11:$AF$13,FU201:FU203)</f>
        <v>9.784901058912869E-2</v>
      </c>
      <c r="FV209">
        <f t="array" ref="FV209:FV211">+MMULT($AD$11:$AF$13,FV201:FV203)</f>
        <v>-2.0067552324413165</v>
      </c>
      <c r="FW209">
        <f t="array" ref="FW209:FW211">+MMULT($AD$11:$AF$13,FW201:FW203)</f>
        <v>0.95035156019790623</v>
      </c>
      <c r="FX209">
        <f t="array" ref="FX209:FX211">+MMULT($AD$11:$AF$13,FX201:FX203)</f>
        <v>0.7563804031586</v>
      </c>
      <c r="FY209">
        <f t="array" ref="FY209:FY211">+MMULT($AD$11:$AF$13,FY201:FY203)</f>
        <v>0.45839598632530154</v>
      </c>
      <c r="FZ209">
        <f t="array" ref="FZ209:FZ211">+MMULT($AD$11:$AF$13,FZ201:FZ203)</f>
        <v>0.64226031826598251</v>
      </c>
      <c r="GA209">
        <f t="array" ref="GA209:GA211">+MMULT($AD$11:$AF$13,GA201:GA203)</f>
        <v>-9.3477202642417004E-2</v>
      </c>
      <c r="GB209">
        <f t="array" ref="GB209:GB211">+MMULT($AD$11:$AF$13,GB201:GB203)</f>
        <v>-0.82587625202787307</v>
      </c>
      <c r="GC209">
        <f t="array" ref="GC209:GC211">+MMULT($AD$11:$AF$13,GC201:GC203)</f>
        <v>-1.6379256678315552</v>
      </c>
      <c r="GD209">
        <f t="array" ref="GD209:GD211">+MMULT($AD$11:$AF$13,GD201:GD203)</f>
        <v>1.1036291339950481</v>
      </c>
      <c r="GE209">
        <f t="array" ref="GE209:GE211">+MMULT($AD$11:$AF$13,GE201:GE203)</f>
        <v>-0.75443693580774362</v>
      </c>
      <c r="GF209">
        <f t="array" ref="GF209:GF211">+MMULT($AD$11:$AF$13,GF201:GF203)</f>
        <v>-0.17557180713994106</v>
      </c>
      <c r="GG209">
        <f t="array" ref="GG209:GG211">+MMULT($AD$11:$AF$13,GG201:GG203)</f>
        <v>0.42579819652627504</v>
      </c>
      <c r="GH209">
        <f t="array" ref="GH209:GH211">+MMULT($AD$11:$AF$13,GH201:GH203)</f>
        <v>-0.88101866053391964</v>
      </c>
      <c r="GI209">
        <f t="array" ref="GI209:GI211">+MMULT($AD$11:$AF$13,GI201:GI203)</f>
        <v>0.33895421885027782</v>
      </c>
      <c r="GJ209">
        <f t="array" ref="GJ209:GJ211">+MMULT($AD$11:$AF$13,GJ201:GJ203)</f>
        <v>-8.5278075556902283E-2</v>
      </c>
      <c r="GK209">
        <f t="array" ref="GK209:GK211">+MMULT($AD$11:$AF$13,GK201:GK203)</f>
        <v>1.2847948681213497</v>
      </c>
      <c r="GL209">
        <f t="array" ref="GL209:GL211">+MMULT($AD$11:$AF$13,GL201:GL203)</f>
        <v>-0.35762879393174285</v>
      </c>
      <c r="GM209">
        <f t="array" ref="GM209:GM211">+MMULT($AD$11:$AF$13,GM201:GM203)</f>
        <v>-0.46693392852668641</v>
      </c>
      <c r="GN209">
        <f t="array" ref="GN209:GN211">+MMULT($AD$11:$AF$13,GN201:GN203)</f>
        <v>0.55083687176580487</v>
      </c>
      <c r="GO209">
        <f t="array" ref="GO209:GO211">+MMULT($AD$11:$AF$13,GO201:GO203)</f>
        <v>-1.198789482696949</v>
      </c>
      <c r="GP209">
        <f t="array" ref="GP209:GP211">+MMULT($AD$11:$AF$13,GP201:GP203)</f>
        <v>0.85011991427781963</v>
      </c>
      <c r="GQ209">
        <f t="array" ref="GQ209:GQ211">+MMULT($AD$11:$AF$13,GQ201:GQ203)</f>
        <v>-1.898366190329752</v>
      </c>
      <c r="GR209">
        <f t="array" ref="GR209:GR211">+MMULT($AD$11:$AF$13,GR201:GR203)</f>
        <v>1.140203281840152</v>
      </c>
      <c r="GS209">
        <f t="array" ref="GS209:GS211">+MMULT($AD$11:$AF$13,GS201:GS203)</f>
        <v>-7.7891707312389868E-2</v>
      </c>
      <c r="GT209">
        <f t="array" ref="GT209:GT211">+MMULT($AD$11:$AF$13,GT201:GT203)</f>
        <v>-1.1621696295869477</v>
      </c>
      <c r="GU209">
        <f t="array" ref="GU209:GU211">+MMULT($AD$11:$AF$13,GU201:GU203)</f>
        <v>-1.53118996399802</v>
      </c>
      <c r="GV209">
        <f t="array" ref="GV209:GV211">+MMULT($AD$11:$AF$13,GV201:GV203)</f>
        <v>-0.3625043533850415</v>
      </c>
      <c r="GW209">
        <f t="array" ref="GW209:GW211">+MMULT($AD$11:$AF$13,GW201:GW203)</f>
        <v>-0.56254834909941631</v>
      </c>
      <c r="GX209">
        <f t="array" ref="GX209:GX211">+MMULT($AD$11:$AF$13,GX201:GX203)</f>
        <v>-0.13562838639772373</v>
      </c>
      <c r="GY209">
        <f t="array" ref="GY209:GY211">+MMULT($AD$11:$AF$13,GY201:GY203)</f>
        <v>0.1759136030339567</v>
      </c>
      <c r="GZ209">
        <f t="array" ref="GZ209:GZ211">+MMULT($AD$11:$AF$13,GZ201:GZ203)</f>
        <v>-1.1955424217038004</v>
      </c>
      <c r="HA209">
        <f t="array" ref="HA209:HA211">+MMULT($AD$11:$AF$13,HA201:HA203)</f>
        <v>1.5793831850542253</v>
      </c>
      <c r="HB209">
        <f t="array" ref="HB209:HB211">+MMULT($AD$11:$AF$13,HB201:HB203)</f>
        <v>-1.1224338697221992</v>
      </c>
      <c r="HC209">
        <f t="array" ref="HC209:HC211">+MMULT($AD$11:$AF$13,HC201:HC203)</f>
        <v>1.1818864834266174</v>
      </c>
      <c r="HD209">
        <f t="array" ref="HD209:HD211">+MMULT($AD$11:$AF$13,HD201:HD203)</f>
        <v>-0.14104446028807041</v>
      </c>
      <c r="HE209">
        <f t="array" ref="HE209:HE211">+MMULT($AD$11:$AF$13,HE201:HE203)</f>
        <v>-0.36155845312020751</v>
      </c>
      <c r="HF209">
        <f t="array" ref="HF209:HF211">+MMULT($AD$11:$AF$13,HF201:HF203)</f>
        <v>0.96019210244886821</v>
      </c>
      <c r="HG209">
        <f t="array" ref="HG209:HG211">+MMULT($AD$11:$AF$13,HG201:HG203)</f>
        <v>-0.64743892349740562</v>
      </c>
      <c r="HH209">
        <f t="array" ref="HH209:HH211">+MMULT($AD$11:$AF$13,HH201:HH203)</f>
        <v>0.68117537054800747</v>
      </c>
      <c r="HI209">
        <f t="array" ref="HI209:HI211">+MMULT($AD$11:$AF$13,HI201:HI203)</f>
        <v>-8.722651087133447E-2</v>
      </c>
      <c r="HJ209">
        <f t="array" ref="HJ209:HJ211">+MMULT($AD$11:$AF$13,HJ201:HJ203)</f>
        <v>-0.48703132837626306</v>
      </c>
      <c r="HK209">
        <f t="array" ref="HK209:HK211">+MMULT($AD$11:$AF$13,HK201:HK203)</f>
        <v>-1.7678875949747117</v>
      </c>
      <c r="HL209">
        <f t="array" ref="HL209:HL211">+MMULT($AD$11:$AF$13,HL201:HL203)</f>
        <v>1.1236540015764178</v>
      </c>
      <c r="HM209">
        <f t="array" ref="HM209:HM211">+MMULT($AD$11:$AF$13,HM201:HM203)</f>
        <v>1.0063961508893196</v>
      </c>
      <c r="HN209">
        <f t="array" ref="HN209:HN211">+MMULT($AD$11:$AF$13,HN201:HN203)</f>
        <v>0.90708059745261227</v>
      </c>
      <c r="HO209">
        <f t="array" ref="HO209:HO211">+MMULT($AD$11:$AF$13,HO201:HO203)</f>
        <v>-0.54124770847177883</v>
      </c>
      <c r="HP209">
        <f t="array" ref="HP209:HP211">+MMULT($AD$11:$AF$13,HP201:HP203)</f>
        <v>-0.40023106877973297</v>
      </c>
      <c r="HQ209">
        <f t="array" ref="HQ209:HQ211">+MMULT($AD$11:$AF$13,HQ201:HQ203)</f>
        <v>-0.20583664124376783</v>
      </c>
      <c r="HR209">
        <f t="array" ref="HR209:HR211">+MMULT($AD$11:$AF$13,HR201:HR203)</f>
        <v>1.4499458748646743</v>
      </c>
      <c r="HS209">
        <f t="array" ref="HS209:HS211">+MMULT($AD$11:$AF$13,HS201:HS203)</f>
        <v>-0.65052104809983735</v>
      </c>
      <c r="HT209">
        <f t="array" ref="HT209:HT211">+MMULT($AD$11:$AF$13,HT201:HT203)</f>
        <v>1.4707397832075795</v>
      </c>
      <c r="HU209">
        <f t="array" ref="HU209:HU211">+MMULT($AD$11:$AF$13,HU201:HU203)</f>
        <v>0.28141129034440049</v>
      </c>
      <c r="HV209">
        <f t="array" ref="HV209:HV211">+MMULT($AD$11:$AF$13,HV201:HV203)</f>
        <v>-0.78258343024284549</v>
      </c>
      <c r="HW209">
        <f t="array" ref="HW209:HW211">+MMULT($AD$11:$AF$13,HW201:HW203)</f>
        <v>-1.0690342228385463</v>
      </c>
      <c r="HX209">
        <f t="array" ref="HX209:HX211">+MMULT($AD$11:$AF$13,HX201:HX203)</f>
        <v>0.18219509617920926</v>
      </c>
      <c r="HY209">
        <f t="array" ref="HY209:HY211">+MMULT($AD$11:$AF$13,HY201:HY203)</f>
        <v>7.1785086485005783E-2</v>
      </c>
      <c r="HZ209">
        <f t="array" ref="HZ209:HZ211">+MMULT($AD$11:$AF$13,HZ201:HZ203)</f>
        <v>0.63788851031927085</v>
      </c>
      <c r="IA209">
        <f t="array" ref="IA209:IA211">+MMULT($AD$11:$AF$13,IA201:IA203)</f>
        <v>-0.23177636625849551</v>
      </c>
      <c r="IB209">
        <f t="array" ref="IB209:IB211">+MMULT($AD$11:$AF$13,IB201:IB203)</f>
        <v>-8.4741535490714948E-2</v>
      </c>
      <c r="IC209">
        <f t="array" ref="IC209:IC211">+MMULT($AD$11:$AF$13,IC201:IC203)</f>
        <v>-6.5213464266925994E-2</v>
      </c>
      <c r="ID209">
        <f t="array" ref="ID209:ID211">+MMULT($AD$11:$AF$13,ID201:ID203)</f>
        <v>8.4203008239097279E-2</v>
      </c>
      <c r="IE209">
        <f t="array" ref="IE209:IE211">+MMULT($AD$11:$AF$13,IE201:IE203)</f>
        <v>-1.1148487829346545</v>
      </c>
      <c r="IF209">
        <f t="array" ref="IF209:IF211">+MMULT($AD$11:$AF$13,IF201:IF203)</f>
        <v>0.19451167147635426</v>
      </c>
      <c r="IG209">
        <f t="array" ref="IG209:IG211">+MMULT($AD$11:$AF$13,IG201:IG203)</f>
        <v>0.77067820232977746</v>
      </c>
      <c r="IH209">
        <f t="array" ref="IH209:IH211">+MMULT($AD$11:$AF$13,IH201:IH203)</f>
        <v>-0.11549720439583161</v>
      </c>
      <c r="II209">
        <f t="array" ref="II209:II211">+MMULT($AD$11:$AF$13,II201:II203)</f>
        <v>0.64304823728910576</v>
      </c>
      <c r="IJ209">
        <f t="array" ref="IJ209:IJ211">+MMULT($AD$11:$AF$13,IJ201:IJ203)</f>
        <v>0.95071322794622515</v>
      </c>
      <c r="IK209">
        <f t="array" ref="IK209:IK211">+MMULT($AD$11:$AF$13,IK201:IK203)</f>
        <v>-0.13589963720896289</v>
      </c>
      <c r="IL209">
        <f t="array" ref="IL209:IL211">+MMULT($AD$11:$AF$13,IL201:IL203)</f>
        <v>1.2143948498812793</v>
      </c>
      <c r="IM209">
        <f t="array" ref="IM209:IM211">+MMULT($AD$11:$AF$13,IM201:IM203)</f>
        <v>-0.10612961227728668</v>
      </c>
      <c r="IN209">
        <f t="array" ref="IN209:IN211">+MMULT($AD$11:$AF$13,IN201:IN203)</f>
        <v>0.62504235010494469</v>
      </c>
      <c r="IO209">
        <f t="array" ref="IO209:IO211">+MMULT($AD$11:$AF$13,IO201:IO203)</f>
        <v>0.12785153621615275</v>
      </c>
      <c r="IP209">
        <f t="array" ref="IP209:IP211">+MMULT($AD$11:$AF$13,IP201:IP203)</f>
        <v>-2.2718139738795848</v>
      </c>
      <c r="IQ209">
        <f t="array" ref="IQ209:IQ211">+MMULT($AD$11:$AF$13,IQ201:IQ203)</f>
        <v>-3.8756077447599041E-2</v>
      </c>
      <c r="IR209">
        <f t="array" ref="IR209:IR211">+MMULT($AD$11:$AF$13,IR201:IR203)</f>
        <v>0.49752962900466208</v>
      </c>
      <c r="IS209">
        <f t="array" ref="IS209:IS211">+MMULT($AD$11:$AF$13,IS201:IS203)</f>
        <v>1.0045818505914343</v>
      </c>
      <c r="IT209">
        <f t="array" ref="IT209:IT211">+MMULT($AD$11:$AF$13,IT201:IT203)</f>
        <v>0.59400549446143724</v>
      </c>
      <c r="IU209">
        <f t="array" ref="IU209:IU211">+MMULT($AD$11:$AF$13,IU201:IU203)</f>
        <v>-0.43145372626097567</v>
      </c>
      <c r="IV209">
        <f t="array" ref="IV209:IV211">+MMULT($AD$11:$AF$13,IV201:IV203)</f>
        <v>0.69567387544764769</v>
      </c>
      <c r="IW209">
        <f t="array" ref="IW209:IW211">+MMULT($AD$11:$AF$13,IW201:IW203)</f>
        <v>0.35058918954482188</v>
      </c>
      <c r="IX209">
        <f t="array" ref="IX209:IX211">+MMULT($AD$11:$AF$13,IX201:IX203)</f>
        <v>0.33132541398326593</v>
      </c>
      <c r="IY209">
        <f t="array" ref="IY209:IY211">+MMULT($AD$11:$AF$13,IY201:IY203)</f>
        <v>-0.78698703315644236</v>
      </c>
      <c r="IZ209">
        <f t="array" ref="IZ209:IZ211">+MMULT($AD$11:$AF$13,IZ201:IZ203)</f>
        <v>1.0357647643640706</v>
      </c>
      <c r="JA209">
        <f t="array" ref="JA209:JA211">+MMULT($AD$11:$AF$13,JA201:JA203)</f>
        <v>0.51819039592373539</v>
      </c>
      <c r="JB209">
        <f t="array" ref="JB209:JB211">+MMULT($AD$11:$AF$13,JB201:JB203)</f>
        <v>0.21340583054786999</v>
      </c>
      <c r="JC209">
        <f t="array" ref="JC209:JC211">+MMULT($AD$11:$AF$13,JC201:JC203)</f>
        <v>1.4696388824791802</v>
      </c>
      <c r="JD209">
        <f t="array" ref="JD209:JD211">+MMULT($AD$11:$AF$13,JD201:JD203)</f>
        <v>-1.1897756095850016</v>
      </c>
      <c r="JE209">
        <f t="array" ref="JE209:JE211">+MMULT($AD$11:$AF$13,JE201:JE203)</f>
        <v>1.1157549394908819</v>
      </c>
      <c r="JF209">
        <f t="array" ref="JF209:JF211">+MMULT($AD$11:$AF$13,JF201:JF203)</f>
        <v>-0.45709239268300933</v>
      </c>
      <c r="JG209">
        <f t="array" ref="JG209:JG211">+MMULT($AD$11:$AF$13,JG201:JG203)</f>
        <v>0.71231953420475236</v>
      </c>
      <c r="JH209">
        <f t="array" ref="JH209:JH211">+MMULT($AD$11:$AF$13,JH201:JH203)</f>
        <v>-0.40886340228905821</v>
      </c>
      <c r="JI209">
        <f t="array" ref="JI209:JI211">+MMULT($AD$11:$AF$13,JI201:JI203)</f>
        <v>1.3323720616941548</v>
      </c>
      <c r="JJ209">
        <f t="array" ref="JJ209:JJ211">+MMULT($AD$11:$AF$13,JJ201:JJ203)</f>
        <v>-7.0577871336084258E-2</v>
      </c>
      <c r="JK209">
        <f t="array" ref="JK209:JK211">+MMULT($AD$11:$AF$13,JK201:JK203)</f>
        <v>-1.1241110542253923</v>
      </c>
      <c r="JL209">
        <f t="array" ref="JL209:JL211">+MMULT($AD$11:$AF$13,JL201:JL203)</f>
        <v>1.4131312775825013</v>
      </c>
      <c r="JM209">
        <f t="array" ref="JM209:JM211">+MMULT($AD$11:$AF$13,JM201:JM203)</f>
        <v>-6.8230011750157055E-2</v>
      </c>
      <c r="JN209">
        <f t="array" ref="JN209:JN211">+MMULT($AD$11:$AF$13,JN201:JN203)</f>
        <v>0.58176641939607487</v>
      </c>
      <c r="JO209">
        <f t="array" ref="JO209:JO211">+MMULT($AD$11:$AF$13,JO201:JO203)</f>
        <v>-0.27873753234790022</v>
      </c>
      <c r="JP209">
        <f t="array" ref="JP209:JP211">+MMULT($AD$11:$AF$13,JP201:JP203)</f>
        <v>2.8118673839077395E-2</v>
      </c>
      <c r="JQ209">
        <f t="array" ref="JQ209:JQ211">+MMULT($AD$11:$AF$13,JQ201:JQ203)</f>
        <v>-2.0368491685981356</v>
      </c>
      <c r="JR209">
        <f t="array" ref="JR209:JR211">+MMULT($AD$11:$AF$13,JR201:JR203)</f>
        <v>0.72941827123997083</v>
      </c>
      <c r="JS209">
        <f t="array" ref="JS209:JS211">+MMULT($AD$11:$AF$13,JS201:JS203)</f>
        <v>-0.33434593583735767</v>
      </c>
      <c r="JT209">
        <f t="array" ref="JT209:JT211">+MMULT($AD$11:$AF$13,JT201:JT203)</f>
        <v>-0.58896201783927615</v>
      </c>
      <c r="JU209">
        <f t="array" ref="JU209:JU211">+MMULT($AD$11:$AF$13,JU201:JU203)</f>
        <v>6.4744488505369652E-2</v>
      </c>
      <c r="JV209">
        <f t="array" ref="JV209:JV211">+MMULT($AD$11:$AF$13,JV201:JV203)</f>
        <v>-0.21830026826275675</v>
      </c>
      <c r="JW209">
        <f t="array" ref="JW209:JW211">+MMULT($AD$11:$AF$13,JW201:JW203)</f>
        <v>-0.90330693232042791</v>
      </c>
      <c r="JX209">
        <f t="array" ref="JX209:JX211">+MMULT($AD$11:$AF$13,JX201:JX203)</f>
        <v>4.3910836453858175E-2</v>
      </c>
      <c r="JY209">
        <f t="array" ref="JY209:JY211">+MMULT($AD$11:$AF$13,JY201:JY203)</f>
        <v>0.3245113551426867</v>
      </c>
      <c r="JZ209">
        <f t="array" ref="JZ209:JZ211">+MMULT($AD$11:$AF$13,JZ201:JZ203)</f>
        <v>-1.8307382957649829</v>
      </c>
      <c r="KA209">
        <f t="array" ref="KA209:KA211">+MMULT($AD$11:$AF$13,KA201:KA203)</f>
        <v>0.62919457406160562</v>
      </c>
      <c r="KB209">
        <f t="array" ref="KB209:KB211">+MMULT($AD$11:$AF$13,KB201:KB203)</f>
        <v>0.86603528238928051</v>
      </c>
      <c r="KC209">
        <f t="array" ref="KC209:KC211">+MMULT($AD$11:$AF$13,KC201:KC203)</f>
        <v>1.4518058804274572</v>
      </c>
      <c r="KD209">
        <f t="array" ref="KD209:KD211">+MMULT($AD$11:$AF$13,KD201:KD203)</f>
        <v>0.46008509394107655</v>
      </c>
      <c r="KE209">
        <f t="array" ref="KE209:KE211">+MMULT($AD$11:$AF$13,KE201:KE203)</f>
        <v>0.26862573928569916</v>
      </c>
      <c r="KF209">
        <f t="array" ref="KF209:KF211">+MMULT($AD$11:$AF$13,KF201:KF203)</f>
        <v>0.3426324990818066</v>
      </c>
      <c r="KG209">
        <f t="array" ref="KG209:KG211">+MMULT($AD$11:$AF$13,KG201:KG203)</f>
        <v>6.7895171005147553E-2</v>
      </c>
      <c r="KH209">
        <f t="array" ref="KH209:KH211">+MMULT($AD$11:$AF$13,KH201:KH203)</f>
        <v>0.63058162949197138</v>
      </c>
      <c r="KI209">
        <f t="array" ref="KI209:KI211">+MMULT($AD$11:$AF$13,KI201:KI203)</f>
        <v>7.9839149034106896E-2</v>
      </c>
      <c r="KJ209">
        <f t="array" ref="KJ209:KJ211">+MMULT($AD$11:$AF$13,KJ201:KJ203)</f>
        <v>1.2134747830270397E-2</v>
      </c>
      <c r="KK209">
        <f t="array" ref="KK209:KK211">+MMULT($AD$11:$AF$13,KK201:KK203)</f>
        <v>-0.87052632146181164</v>
      </c>
      <c r="KL209">
        <f t="array" ref="KL209:KL211">+MMULT($AD$11:$AF$13,KL201:KL203)</f>
        <v>-0.99967946413482622</v>
      </c>
      <c r="KM209">
        <f t="array" ref="KM209:KM211">+MMULT($AD$11:$AF$13,KM201:KM203)</f>
        <v>0.80377875004267585</v>
      </c>
      <c r="KN209">
        <f t="array" ref="KN209:KN211">+MMULT($AD$11:$AF$13,KN201:KN203)</f>
        <v>0.65591426935773522</v>
      </c>
      <c r="KO209">
        <f t="array" ref="KO209:KO211">+MMULT($AD$11:$AF$13,KO201:KO203)</f>
        <v>-0.56798727562221174</v>
      </c>
      <c r="KP209">
        <f t="array" ref="KP209:KP211">+MMULT($AD$11:$AF$13,KP201:KP203)</f>
        <v>0.48937620718404479</v>
      </c>
      <c r="KQ209">
        <f t="array" ref="KQ209:KQ211">+MMULT($AD$11:$AF$13,KQ201:KQ203)</f>
        <v>0.81476192391607383</v>
      </c>
      <c r="KR209">
        <f t="array" ref="KR209:KR211">+MMULT($AD$11:$AF$13,KR201:KR203)</f>
        <v>0.22893866546399358</v>
      </c>
      <c r="KS209">
        <f t="array" ref="KS209:KS211">+MMULT($AD$11:$AF$13,KS201:KS203)</f>
        <v>-1.0986015548563297</v>
      </c>
      <c r="KT209">
        <f t="array" ref="KT209:KT211">+MMULT($AD$11:$AF$13,KT201:KT203)</f>
        <v>0.89717050371158902</v>
      </c>
      <c r="KU209">
        <f t="array" ref="KU209:KU211">+MMULT($AD$11:$AF$13,KU201:KU203)</f>
        <v>0.46385279751696989</v>
      </c>
      <c r="KV209">
        <f t="array" ref="KV209:KV211">+MMULT($AD$11:$AF$13,KV201:KV203)</f>
        <v>-0.66124191349643258</v>
      </c>
      <c r="KW209">
        <f t="array" ref="KW209:KW211">+MMULT($AD$11:$AF$13,KW201:KW203)</f>
        <v>-0.33722437393318122</v>
      </c>
      <c r="KX209">
        <f t="array" ref="KX209:KX211">+MMULT($AD$11:$AF$13,KX201:KX203)</f>
        <v>-1.6461208205462095</v>
      </c>
      <c r="KY209">
        <f t="array" ref="KY209:KY211">+MMULT($AD$11:$AF$13,KY201:KY203)</f>
        <v>0.42241401973843412</v>
      </c>
      <c r="KZ209">
        <f t="array" ref="KZ209:KZ211">+MMULT($AD$11:$AF$13,KZ201:KZ203)</f>
        <v>-0.49203704847524793</v>
      </c>
      <c r="LA209">
        <f t="array" ref="LA209:LA211">+MMULT($AD$11:$AF$13,LA201:LA203)</f>
        <v>-0.31108294959727573</v>
      </c>
      <c r="LB209">
        <f t="array" ref="LB209:LB211">+MMULT($AD$11:$AF$13,LB201:LB203)</f>
        <v>2.0923313858127672</v>
      </c>
      <c r="LC209">
        <f t="array" ref="LC209:LC211">+MMULT($AD$11:$AF$13,LC201:LC203)</f>
        <v>0.29560277509505573</v>
      </c>
      <c r="LD209">
        <f t="array" ref="LD209:LD211">+MMULT($AD$11:$AF$13,LD201:LD203)</f>
        <v>-0.27557393314282524</v>
      </c>
      <c r="LE209">
        <f t="array" ref="LE209:LE211">+MMULT($AD$11:$AF$13,LE201:LE203)</f>
        <v>-0.16358113025336912</v>
      </c>
      <c r="LF209">
        <f t="array" ref="LF209:LF211">+MMULT($AD$11:$AF$13,LF201:LF203)</f>
        <v>-8.0241554083747391E-2</v>
      </c>
      <c r="LG209">
        <f t="array" ref="LG209:LG211">+MMULT($AD$11:$AF$13,LG201:LG203)</f>
        <v>-0.92843091771600783</v>
      </c>
      <c r="LH209">
        <f t="array" ref="LH209:LH211">+MMULT($AD$11:$AF$13,LH201:LH203)</f>
        <v>-0.28134173885433916</v>
      </c>
      <c r="LI209">
        <f t="array" ref="LI209:LI211">+MMULT($AD$11:$AF$13,LI201:LI203)</f>
        <v>-0.33398625527446912</v>
      </c>
      <c r="LJ209">
        <f t="array" ref="LJ209:LJ211">+MMULT($AD$11:$AF$13,LJ201:LJ203)</f>
        <v>8.2188995805464418E-2</v>
      </c>
      <c r="LK209">
        <f t="array" ref="LK209:LK211">+MMULT($AD$11:$AF$13,LK201:LK203)</f>
        <v>-1.6825975963052273</v>
      </c>
      <c r="LL209">
        <f t="array" ref="LL209:LL211">+MMULT($AD$11:$AF$13,LL201:LL203)</f>
        <v>0.74660742521226908</v>
      </c>
      <c r="LM209">
        <f t="array" ref="LM209:LM211">+MMULT($AD$11:$AF$13,LM201:LM203)</f>
        <v>-3.3337022779106884E-2</v>
      </c>
      <c r="LN209">
        <f t="array" ref="LN209:LN211">+MMULT($AD$11:$AF$13,LN201:LN203)</f>
        <v>-1.5028447510198857</v>
      </c>
      <c r="LO209">
        <f t="array" ref="LO209:LO211">+MMULT($AD$11:$AF$13,LO201:LO203)</f>
        <v>-0.26120558888887124</v>
      </c>
      <c r="LP209">
        <f t="array" ref="LP209:LP211">+MMULT($AD$11:$AF$13,LP201:LP203)</f>
        <v>0.84926343735735021</v>
      </c>
      <c r="LQ209">
        <f t="array" ref="LQ209:LQ211">+MMULT($AD$11:$AF$13,LQ201:LQ203)</f>
        <v>0.43682310129370977</v>
      </c>
      <c r="LR209">
        <f t="array" ref="LR209:LR211">+MMULT($AD$11:$AF$13,LR201:LR203)</f>
        <v>0.85442217073447002</v>
      </c>
      <c r="LS209">
        <f t="array" ref="LS209:LS211">+MMULT($AD$11:$AF$13,LS201:LS203)</f>
        <v>-1.1069020283987909</v>
      </c>
      <c r="LT209">
        <f t="array" ref="LT209:LT211">+MMULT($AD$11:$AF$13,LT201:LT203)</f>
        <v>-1.1882573999162345</v>
      </c>
      <c r="LU209">
        <f t="array" ref="LU209:LU211">+MMULT($AD$11:$AF$13,LU201:LU203)</f>
        <v>-0.41821112255329995</v>
      </c>
      <c r="LV209">
        <f t="array" ref="LV209:LV211">+MMULT($AD$11:$AF$13,LV201:LV203)</f>
        <v>-0.19108675738719172</v>
      </c>
      <c r="LW209">
        <f t="array" ref="LW209:LW211">+MMULT($AD$11:$AF$13,LW201:LW203)</f>
        <v>-1.3724337199694763</v>
      </c>
      <c r="LX209">
        <f t="array" ref="LX209:LX211">+MMULT($AD$11:$AF$13,LX201:LX203)</f>
        <v>1.1394203307806043</v>
      </c>
      <c r="LY209">
        <f t="array" ref="LY209:LY211">+MMULT($AD$11:$AF$13,LY201:LY203)</f>
        <v>0.37243829335122863</v>
      </c>
      <c r="LZ209">
        <f t="array" ref="LZ209:LZ211">+MMULT($AD$11:$AF$13,LZ201:LZ203)</f>
        <v>0.60067647595103313</v>
      </c>
      <c r="MA209">
        <f t="array" ref="MA209:MA211">+MMULT($AD$11:$AF$13,MA201:MA203)</f>
        <v>0.6038132481527988</v>
      </c>
      <c r="MB209">
        <f t="array" ref="MB209:MB211">+MMULT($AD$11:$AF$13,MB201:MB203)</f>
        <v>-0.62133525568467618</v>
      </c>
      <c r="MC209">
        <f t="array" ref="MC209:MC211">+MMULT($AD$11:$AF$13,MC201:MC203)</f>
        <v>-1.5915129649209199</v>
      </c>
      <c r="MD209">
        <f t="array" ref="MD209:MD211">+MMULT($AD$11:$AF$13,MD201:MD203)</f>
        <v>0.71689602225078741</v>
      </c>
      <c r="ME209">
        <f t="array" ref="ME209:ME211">+MMULT($AD$11:$AF$13,ME201:ME203)</f>
        <v>0.57452710287340636</v>
      </c>
      <c r="MF209">
        <f t="array" ref="MF209:MF211">+MMULT($AD$11:$AF$13,MF201:MF203)</f>
        <v>0.80265797745997347</v>
      </c>
      <c r="MG209">
        <f t="array" ref="MG209:MG211">+MMULT($AD$11:$AF$13,MG201:MG203)</f>
        <v>0.80072245885083837</v>
      </c>
      <c r="MH209">
        <f t="array" ref="MH209:MH211">+MMULT($AD$11:$AF$13,MH201:MH203)</f>
        <v>-0.1213673501570072</v>
      </c>
      <c r="MI209">
        <f t="array" ref="MI209:MI211">+MMULT($AD$11:$AF$13,MI201:MI203)</f>
        <v>0.1418572191290727</v>
      </c>
      <c r="MJ209">
        <f t="array" ref="MJ209:MJ211">+MMULT($AD$11:$AF$13,MJ201:MJ203)</f>
        <v>0.595607165918278</v>
      </c>
      <c r="MK209">
        <f t="array" ref="MK209:MK211">+MMULT($AD$11:$AF$13,MK201:MK203)</f>
        <v>0.56057507396710515</v>
      </c>
      <c r="ML209">
        <f t="array" ref="ML209:ML211">+MMULT($AD$11:$AF$13,ML201:ML203)</f>
        <v>0.12663537873279476</v>
      </c>
      <c r="MM209">
        <f t="array" ref="MM209:MM211">+MMULT($AD$11:$AF$13,MM201:MM203)</f>
        <v>-5.5154331618628488E-3</v>
      </c>
      <c r="MN209">
        <f t="array" ref="MN209:MN211">+MMULT($AD$11:$AF$13,MN201:MN203)</f>
        <v>-0.7642874139858572</v>
      </c>
      <c r="MO209">
        <f t="array" ref="MO209:MO211">+MMULT($AD$11:$AF$13,MO201:MO203)</f>
        <v>0.43985653985309858</v>
      </c>
      <c r="MP209">
        <f t="array" ref="MP209:MP211">+MMULT($AD$11:$AF$13,MP201:MP203)</f>
        <v>0.56559470436410231</v>
      </c>
      <c r="MQ209">
        <f t="array" ref="MQ209:MQ211">+MMULT($AD$11:$AF$13,MQ201:MQ203)</f>
        <v>1.2458977005081977</v>
      </c>
      <c r="MR209">
        <f t="array" ref="MR209:MR211">+MMULT($AD$11:$AF$13,MR201:MR203)</f>
        <v>-0.51016117319251331</v>
      </c>
      <c r="MS209">
        <f t="array" ref="MS209:MS211">+MMULT($AD$11:$AF$13,MS201:MS203)</f>
        <v>-0.45349359986869353</v>
      </c>
      <c r="MT209">
        <f t="array" ref="MT209:MT211">+MMULT($AD$11:$AF$13,MT201:MT203)</f>
        <v>-0.13251645401383713</v>
      </c>
      <c r="MU209">
        <f t="array" ref="MU209:MU211">+MMULT($AD$11:$AF$13,MU201:MU203)</f>
        <v>0.10316671880067435</v>
      </c>
      <c r="MV209">
        <f t="array" ref="MV209:MV211">+MMULT($AD$11:$AF$13,MV201:MV203)</f>
        <v>1.7112130665018856</v>
      </c>
      <c r="MW209">
        <f t="array" ref="MW209:MW211">+MMULT($AD$11:$AF$13,MW201:MW203)</f>
        <v>0.34364397646584127</v>
      </c>
      <c r="MX209">
        <f t="array" ref="MX209:MX211">+MMULT($AD$11:$AF$13,MX201:MX203)</f>
        <v>-0.81208121077056739</v>
      </c>
      <c r="MY209">
        <f t="array" ref="MY209:MY211">+MMULT($AD$11:$AF$13,MY201:MY203)</f>
        <v>-0.48430093559499859</v>
      </c>
      <c r="MZ209">
        <f t="array" ref="MZ209:MZ211">+MMULT($AD$11:$AF$13,MZ201:MZ203)</f>
        <v>1.2995556814977927</v>
      </c>
      <c r="NA209">
        <f t="array" ref="NA209:NA211">+MMULT($AD$11:$AF$13,NA201:NA203)</f>
        <v>-0.52666375459863479</v>
      </c>
      <c r="NB209">
        <f t="array" ref="NB209:NB211">+MMULT($AD$11:$AF$13,NB201:NB203)</f>
        <v>-0.29086433143644935</v>
      </c>
      <c r="NC209">
        <f t="array" ref="NC209:NC211">+MMULT($AD$11:$AF$13,NC201:NC203)</f>
        <v>-1.0568468145943724</v>
      </c>
      <c r="ND209">
        <f t="array" ref="ND209:ND211">+MMULT($AD$11:$AF$13,ND201:ND203)</f>
        <v>-1.1116891581004402</v>
      </c>
      <c r="NE209">
        <f t="array" ref="NE209:NE211">+MMULT($AD$11:$AF$13,NE201:NE203)</f>
        <v>1.0250478733383359</v>
      </c>
      <c r="NF209">
        <f t="array" ref="NF209:NF211">+MMULT($AD$11:$AF$13,NF201:NF203)</f>
        <v>0.28451129961570515</v>
      </c>
      <c r="NG209">
        <f t="array" ref="NG209:NG211">+MMULT($AD$11:$AF$13,NG201:NG203)</f>
        <v>0.15236843646276882</v>
      </c>
      <c r="NH209">
        <f t="array" ref="NH209:NH211">+MMULT($AD$11:$AF$13,NH201:NH203)</f>
        <v>-0.72847038378970652</v>
      </c>
      <c r="NI209">
        <f t="array" ref="NI209:NI211">+MMULT($AD$11:$AF$13,NI201:NI203)</f>
        <v>1.2347336927606403</v>
      </c>
      <c r="NJ209">
        <f t="array" ref="NJ209:NJ211">+MMULT($AD$11:$AF$13,NJ201:NJ203)</f>
        <v>1.2742508622280533</v>
      </c>
      <c r="NK209">
        <f t="array" ref="NK209:NK211">+MMULT($AD$11:$AF$13,NK201:NK203)</f>
        <v>-0.34025185093627908</v>
      </c>
      <c r="NL209">
        <f t="array" ref="NL209:NL211">+MMULT($AD$11:$AF$13,NL201:NL203)</f>
        <v>0.47644658518164501</v>
      </c>
      <c r="NM209">
        <f t="array" ref="NM209:NM211">+MMULT($AD$11:$AF$13,NM201:NM203)</f>
        <v>-9.5696888768088351E-2</v>
      </c>
      <c r="NN209">
        <f t="array" ref="NN209:NN211">+MMULT($AD$11:$AF$13,NN201:NN203)</f>
        <v>0.19012794041706063</v>
      </c>
      <c r="NO209">
        <f t="array" ref="NO209:NO211">+MMULT($AD$11:$AF$13,NO201:NO203)</f>
        <v>0.25561861705151673</v>
      </c>
      <c r="NP209">
        <f t="array" ref="NP209:NP211">+MMULT($AD$11:$AF$13,NP201:NP203)</f>
        <v>4.8463478274729292E-2</v>
      </c>
      <c r="NQ209">
        <f t="array" ref="NQ209:NQ211">+MMULT($AD$11:$AF$13,NQ201:NQ203)</f>
        <v>-0.24718698927065419</v>
      </c>
      <c r="NR209">
        <f t="array" ref="NR209:NR211">+MMULT($AD$11:$AF$13,NR201:NR203)</f>
        <v>-0.16120048210784158</v>
      </c>
      <c r="NS209">
        <f t="array" ref="NS209:NS211">+MMULT($AD$11:$AF$13,NS201:NS203)</f>
        <v>-0.21512872031596048</v>
      </c>
      <c r="NT209">
        <f t="array" ref="NT209:NT211">+MMULT($AD$11:$AF$13,NT201:NT203)</f>
        <v>2.3937158769173492</v>
      </c>
      <c r="NU209">
        <f t="array" ref="NU209:NU211">+MMULT($AD$11:$AF$13,NU201:NU203)</f>
        <v>0.21078870733613397</v>
      </c>
      <c r="NV209">
        <f t="array" ref="NV209:NV211">+MMULT($AD$11:$AF$13,NV201:NV203)</f>
        <v>-1.4248715691048526</v>
      </c>
      <c r="NW209">
        <f t="array" ref="NW209:NW211">+MMULT($AD$11:$AF$13,NW201:NW203)</f>
        <v>0.94158409807931898</v>
      </c>
      <c r="NX209">
        <f t="array" ref="NX209:NX211">+MMULT($AD$11:$AF$13,NX201:NX203)</f>
        <v>-0.14992519197618609</v>
      </c>
      <c r="NY209">
        <f t="array" ref="NY209:NY211">+MMULT($AD$11:$AF$13,NY201:NY203)</f>
        <v>1.8068443781507733</v>
      </c>
      <c r="NZ209">
        <f t="array" ref="NZ209:NZ211">+MMULT($AD$11:$AF$13,NZ201:NZ203)</f>
        <v>0.26897647751415127</v>
      </c>
      <c r="OA209">
        <f t="array" ref="OA209:OA211">+MMULT($AD$11:$AF$13,OA201:OA203)</f>
        <v>0.25771211690236256</v>
      </c>
      <c r="OB209">
        <f t="array" ref="OB209:OB211">+MMULT($AD$11:$AF$13,OB201:OB203)</f>
        <v>0.54847410828915022</v>
      </c>
      <c r="OC209">
        <f t="array" ref="OC209:OC211">+MMULT($AD$11:$AF$13,OC201:OC203)</f>
        <v>1.8710225188085008</v>
      </c>
      <c r="OD209">
        <f t="array" ref="OD209:OD211">+MMULT($AD$11:$AF$13,OD201:OD203)</f>
        <v>-1.4253763142041547</v>
      </c>
      <c r="OE209">
        <f t="array" ref="OE209:OE211">+MMULT($AD$11:$AF$13,OE201:OE203)</f>
        <v>-1.3151073946755043</v>
      </c>
      <c r="OF209">
        <f t="array" ref="OF209:OF211">+MMULT($AD$11:$AF$13,OF201:OF203)</f>
        <v>-0.25694506332625766</v>
      </c>
      <c r="OG209">
        <f t="array" ref="OG209:OG211">+MMULT($AD$11:$AF$13,OG201:OG203)</f>
        <v>0.16133660430981872</v>
      </c>
      <c r="OH209">
        <f t="array" ref="OH209:OH211">+MMULT($AD$11:$AF$13,OH201:OH203)</f>
        <v>-1.5831628117427006</v>
      </c>
      <c r="OI209">
        <f t="array" ref="OI209:OI211">+MMULT($AD$11:$AF$13,OI201:OI203)</f>
        <v>0.84701394345022407</v>
      </c>
      <c r="OJ209">
        <f t="array" ref="OJ209:OJ211">+MMULT($AD$11:$AF$13,OJ201:OJ203)</f>
        <v>-0.32164782093759053</v>
      </c>
      <c r="OK209">
        <f t="array" ref="OK209:OK211">+MMULT($AD$11:$AF$13,OK201:OK203)</f>
        <v>-0.56757394105270442</v>
      </c>
      <c r="OL209">
        <f t="array" ref="OL209:OL211">+MMULT($AD$11:$AF$13,OL201:OL203)</f>
        <v>0.69292361081207998</v>
      </c>
      <c r="OM209">
        <f t="array" ref="OM209:OM211">+MMULT($AD$11:$AF$13,OM201:OM203)</f>
        <v>-0.70202492008296158</v>
      </c>
      <c r="ON209">
        <f t="array" ref="ON209:ON211">+MMULT($AD$11:$AF$13,ON201:ON203)</f>
        <v>-0.83490602262326308</v>
      </c>
      <c r="OO209">
        <f t="array" ref="OO209:OO211">+MMULT($AD$11:$AF$13,OO201:OO203)</f>
        <v>-0.9090300263597596</v>
      </c>
      <c r="OP209">
        <f t="array" ref="OP209:OP211">+MMULT($AD$11:$AF$13,OP201:OP203)</f>
        <v>1.2523957968653556</v>
      </c>
      <c r="OQ209">
        <f t="array" ref="OQ209:OQ211">+MMULT($AD$11:$AF$13,OQ201:OQ203)</f>
        <v>0.90330693232042791</v>
      </c>
      <c r="OR209">
        <f t="array" ref="OR209:OR211">+MMULT($AD$11:$AF$13,OR201:OR203)</f>
        <v>0.47551558880753841</v>
      </c>
      <c r="OS209">
        <f t="array" ref="OS209:OS211">+MMULT($AD$11:$AF$13,OS201:OS203)</f>
        <v>0.22105947523276093</v>
      </c>
      <c r="OT209">
        <f t="array" ref="OT209:OT211">+MMULT($AD$11:$AF$13,OT201:OT203)</f>
        <v>-0.2273479235270196</v>
      </c>
      <c r="OU209">
        <f t="array" ref="OU209:OU211">+MMULT($AD$11:$AF$13,OU201:OU203)</f>
        <v>-3.5878632944490625E-2</v>
      </c>
      <c r="OV209">
        <f t="array" ref="OV209:OV211">+MMULT($AD$11:$AF$13,OV201:OV203)</f>
        <v>1.6003678631984413</v>
      </c>
      <c r="OW209">
        <f t="array" ref="OW209:OW211">+MMULT($AD$11:$AF$13,OW201:OW203)</f>
        <v>-9.2603834645789834E-2</v>
      </c>
      <c r="OX209">
        <f t="array" ref="OX209:OX211">+MMULT($AD$11:$AF$13,OX201:OX203)</f>
        <v>0.91954621165703143</v>
      </c>
      <c r="OY209">
        <f t="array" ref="OY209:OY211">+MMULT($AD$11:$AF$13,OY201:OY203)</f>
        <v>1.6394756724672077</v>
      </c>
      <c r="OZ209">
        <f t="array" ref="OZ209:OZ211">+MMULT($AD$11:$AF$13,OZ201:OZ203)</f>
        <v>-0.21175249226984086</v>
      </c>
      <c r="PA209">
        <f t="array" ref="PA209:PA211">+MMULT($AD$11:$AF$13,PA201:PA203)</f>
        <v>-8.8032314563330646E-2</v>
      </c>
      <c r="PB209">
        <f t="array" ref="PB209:PB211">+MMULT($AD$11:$AF$13,PB201:PB203)</f>
        <v>-0.30375719050838818</v>
      </c>
      <c r="PC209">
        <f t="array" ref="PC209:PC211">+MMULT($AD$11:$AF$13,PC201:PC203)</f>
        <v>-0.1800091922058534</v>
      </c>
      <c r="PD209">
        <f t="array" ref="PD209:PD211">+MMULT($AD$11:$AF$13,PD201:PD203)</f>
        <v>-1.8497596347040395</v>
      </c>
      <c r="PE209">
        <f t="array" ref="PE209:PE211">+MMULT($AD$11:$AF$13,PE201:PE203)</f>
        <v>0.73711861478247442</v>
      </c>
      <c r="PF209">
        <f t="array" ref="PF209:PF211">+MMULT($AD$11:$AF$13,PF201:PF203)</f>
        <v>1.1594233393222406</v>
      </c>
      <c r="PG209">
        <f t="array" ref="PG209:PG211">+MMULT($AD$11:$AF$13,PG201:PG203)</f>
        <v>0.47567058927110367</v>
      </c>
      <c r="PH209">
        <f t="array" ref="PH209:PH211">+MMULT($AD$11:$AF$13,PH201:PH203)</f>
        <v>0.828596708881986</v>
      </c>
      <c r="PI209">
        <f t="array" ref="PI209:PI211">+MMULT($AD$11:$AF$13,PI201:PI203)</f>
        <v>-0.20975735809779608</v>
      </c>
      <c r="PJ209">
        <f t="array" ref="PJ209:PJ211">+MMULT($AD$11:$AF$13,PJ201:PJ203)</f>
        <v>4.5852316619284225E-2</v>
      </c>
      <c r="PK209">
        <f t="array" ref="PK209:PK211">+MMULT($AD$11:$AF$13,PK201:PK203)</f>
        <v>-0.91676017768371798</v>
      </c>
      <c r="PL209">
        <f t="array" ref="PL209:PL211">+MMULT($AD$11:$AF$13,PL201:PL203)</f>
        <v>1.2857805120947903</v>
      </c>
      <c r="PM209">
        <f t="array" ref="PM209:PM211">+MMULT($AD$11:$AF$13,PM201:PM203)</f>
        <v>1.3631058715595379</v>
      </c>
      <c r="PN209">
        <f t="array" ref="PN209:PN211">+MMULT($AD$11:$AF$13,PN201:PN203)</f>
        <v>4.4647088655793032E-2</v>
      </c>
      <c r="PO209">
        <f t="array" ref="PO209:PO211">+MMULT($AD$11:$AF$13,PO201:PO203)</f>
        <v>0.20955069081304242</v>
      </c>
      <c r="PP209">
        <f t="array" ref="PP209:PP211">+MMULT($AD$11:$AF$13,PP201:PP203)</f>
        <v>0.54522207933242584</v>
      </c>
      <c r="PQ209">
        <f t="array" ref="PQ209:PQ211">+MMULT($AD$11:$AF$13,PQ201:PQ203)</f>
        <v>-1.1626545028319466</v>
      </c>
      <c r="PR209">
        <f t="array" ref="PR209:PR211">+MMULT($AD$11:$AF$13,PR201:PR203)</f>
        <v>0.46647190791413623</v>
      </c>
      <c r="PS209">
        <f t="array" ref="PS209:PS211">+MMULT($AD$11:$AF$13,PS201:PS203)</f>
        <v>0.66963975912497964</v>
      </c>
      <c r="PT209">
        <f t="array" ref="PT209:PT211">+MMULT($AD$11:$AF$13,PT201:PT203)</f>
        <v>0.22395977236831807</v>
      </c>
      <c r="PU209">
        <f t="array" ref="PU209:PU211">+MMULT($AD$11:$AF$13,PU201:PU203)</f>
        <v>-0.94998989244958731</v>
      </c>
      <c r="PV209">
        <f t="array" ref="PV209:PV211">+MMULT($AD$11:$AF$13,PV201:PV203)</f>
        <v>1.3105646887817848</v>
      </c>
      <c r="PW209">
        <f t="array" ref="PW209:PW211">+MMULT($AD$11:$AF$13,PW201:PW203)</f>
        <v>-0.98439999536106892</v>
      </c>
      <c r="PX209">
        <f t="array" ref="PX209:PX211">+MMULT($AD$11:$AF$13,PX201:PX203)</f>
        <v>-2.8586656007918577E-2</v>
      </c>
      <c r="PY209">
        <f t="array" ref="PY209:PY211">+MMULT($AD$11:$AF$13,PY201:PY203)</f>
        <v>-0.30844893530938194</v>
      </c>
      <c r="PZ209">
        <f t="array" ref="PZ209:PZ211">+MMULT($AD$11:$AF$13,PZ201:PZ203)</f>
        <v>-1.8638050613255659</v>
      </c>
      <c r="QA209">
        <f t="array" ref="QA209:QA211">+MMULT($AD$11:$AF$13,QA201:QA203)</f>
        <v>1.1245720812452273</v>
      </c>
      <c r="QB209">
        <f t="array" ref="QB209:QB211">+MMULT($AD$11:$AF$13,QB201:QB203)</f>
        <v>0.65158021793419973</v>
      </c>
      <c r="QC209">
        <f t="array" ref="QC209:QC211">+MMULT($AD$11:$AF$13,QC201:QC203)</f>
        <v>-0.42768204831422169</v>
      </c>
      <c r="QD209">
        <f t="array" ref="QD209:QD211">+MMULT($AD$11:$AF$13,QD201:QD203)</f>
        <v>-0.51811090850652242</v>
      </c>
      <c r="QE209">
        <f t="array" ref="QE209:QE211">+MMULT($AD$11:$AF$13,QE201:QE203)</f>
        <v>0.86527021599860598</v>
      </c>
      <c r="QF209">
        <f t="array" ref="QF209:QF211">+MMULT($AD$11:$AF$13,QF201:QF203)</f>
        <v>1.3017813291797549</v>
      </c>
      <c r="QG209">
        <f t="array" ref="QG209:QG211">+MMULT($AD$11:$AF$13,QG201:QG203)</f>
        <v>-6.9638926220256414E-2</v>
      </c>
      <c r="QH209">
        <f t="array" ref="QH209:QH211">+MMULT($AD$11:$AF$13,QH201:QH203)</f>
        <v>0.53801157699849711</v>
      </c>
      <c r="QI209">
        <f t="array" ref="QI209:QI211">+MMULT($AD$11:$AF$13,QI201:QI203)</f>
        <v>-0.6934720739908492</v>
      </c>
      <c r="QJ209">
        <f t="array" ref="QJ209:QJ211">+MMULT($AD$11:$AF$13,QJ201:QJ203)</f>
        <v>-0.73921906978232632</v>
      </c>
      <c r="QK209">
        <f t="array" ref="QK209:QK211">+MMULT($AD$11:$AF$13,QK201:QK203)</f>
        <v>-0.40327742404441891</v>
      </c>
      <c r="QL209">
        <f t="array" ref="QL209:QL211">+MMULT($AD$11:$AF$13,QL201:QL203)</f>
        <v>-0.51476647542728804</v>
      </c>
      <c r="QM209">
        <f t="array" ref="QM209:QM211">+MMULT($AD$11:$AF$13,QM201:QM203)</f>
        <v>-6.9303091882531739E-2</v>
      </c>
      <c r="QN209">
        <f t="array" ref="QN209:QN211">+MMULT($AD$11:$AF$13,QN201:QN203)</f>
        <v>1.0097763533063</v>
      </c>
      <c r="QO209">
        <f t="array" ref="QO209:QO211">+MMULT($AD$11:$AF$13,QO201:QO203)</f>
        <v>-0.17850688002052886</v>
      </c>
      <c r="QP209">
        <f t="array" ref="QP209:QP211">+MMULT($AD$11:$AF$13,QP201:QP203)</f>
        <v>0.73807246378902969</v>
      </c>
      <c r="QQ209">
        <f t="array" ref="QQ209:QQ211">+MMULT($AD$11:$AF$13,QQ201:QQ203)</f>
        <v>-0.5126203151625387</v>
      </c>
      <c r="QR209">
        <f t="array" ref="QR209:QR211">+MMULT($AD$11:$AF$13,QR201:QR203)</f>
        <v>-9.5966152393897178E-2</v>
      </c>
      <c r="QS209">
        <f t="array" ref="QS209:QS211">+MMULT($AD$11:$AF$13,QS201:QS203)</f>
        <v>-0.2637233528290911</v>
      </c>
      <c r="QT209">
        <f t="array" ref="QT209:QT211">+MMULT($AD$11:$AF$13,QT201:QT203)</f>
        <v>0.20418727733659933</v>
      </c>
      <c r="QU209">
        <f t="array" ref="QU209:QU211">+MMULT($AD$11:$AF$13,QU201:QU203)</f>
        <v>-0.45135340116023509</v>
      </c>
      <c r="QV209">
        <f t="array" ref="QV209:QV211">+MMULT($AD$11:$AF$13,QV201:QV203)</f>
        <v>-0.71933131799564887</v>
      </c>
      <c r="QW209">
        <f t="array" ref="QW209:QW211">+MMULT($AD$11:$AF$13,QW201:QW203)</f>
        <v>-0.10303159019141235</v>
      </c>
      <c r="QX209">
        <f t="array" ref="QX209:QX211">+MMULT($AD$11:$AF$13,QX201:QX203)</f>
        <v>-2.0576430769410403</v>
      </c>
      <c r="QY209">
        <f t="array" ref="QY209:QY211">+MMULT($AD$11:$AF$13,QY201:QY203)</f>
        <v>-0.22078425005066113</v>
      </c>
      <c r="QZ209">
        <f t="array" ref="QZ209:QZ211">+MMULT($AD$11:$AF$13,QZ201:QZ203)</f>
        <v>-0.3064577755081978</v>
      </c>
      <c r="RA209">
        <f t="array" ref="RA209:RA211">+MMULT($AD$11:$AF$13,RA201:RA203)</f>
        <v>0.20047918932361569</v>
      </c>
      <c r="RB209">
        <f t="array" ref="RB209:RB211">+MMULT($AD$11:$AF$13,RB201:RB203)</f>
        <v>0.61909967207556227</v>
      </c>
      <c r="RC209">
        <f t="array" ref="RC209:RC211">+MMULT($AD$11:$AF$13,RC201:RC203)</f>
        <v>0.23253845187102457</v>
      </c>
      <c r="RD209">
        <f t="array" ref="RD209:RD211">+MMULT($AD$11:$AF$13,RD201:RD203)</f>
        <v>0.26946731231544119</v>
      </c>
      <c r="RE209">
        <f t="array" ref="RE209:RE211">+MMULT($AD$11:$AF$13,RE201:RE203)</f>
        <v>0.30396981934943279</v>
      </c>
      <c r="RF209">
        <f t="array" ref="RF209:RF211">+MMULT($AD$11:$AF$13,RF201:RF203)</f>
        <v>0.55614762482834434</v>
      </c>
      <c r="RG209">
        <f t="array" ref="RG209:RG211">+MMULT($AD$11:$AF$13,RG201:RG203)</f>
        <v>0.28740364800954099</v>
      </c>
      <c r="RH209">
        <f t="array" ref="RH209:RH211">+MMULT($AD$11:$AF$13,RH201:RH203)</f>
        <v>-1.6208199756473307</v>
      </c>
      <c r="RI209">
        <f t="array" ref="RI209:RI211">+MMULT($AD$11:$AF$13,RI201:RI203)</f>
        <v>0.21892027011701767</v>
      </c>
      <c r="RJ209">
        <f t="array" ref="RJ209:RJ211">+MMULT($AD$11:$AF$13,RJ201:RJ203)</f>
        <v>0.7075771161752854</v>
      </c>
      <c r="RK209">
        <f t="array" ref="RK209:RK211">+MMULT($AD$11:$AF$13,RK201:RK203)</f>
        <v>-0.79120781501044946</v>
      </c>
      <c r="RL209">
        <f t="array" ref="RL209:RL211">+MMULT($AD$11:$AF$13,RL201:RL203)</f>
        <v>-2.2797627156008788</v>
      </c>
      <c r="RM209">
        <f t="array" ref="RM209:RM211">+MMULT($AD$11:$AF$13,RM201:RM203)</f>
        <v>0.18438199374528025</v>
      </c>
      <c r="RN209">
        <f t="array" ref="RN209:RN211">+MMULT($AD$11:$AF$13,RN201:RN203)</f>
        <v>-0.31265083890180095</v>
      </c>
      <c r="RO209">
        <f t="array" ref="RO209:RO211">+MMULT($AD$11:$AF$13,RO201:RO203)</f>
        <v>1.0727144902555055</v>
      </c>
      <c r="RP209">
        <f t="array" ref="RP209:RP211">+MMULT($AD$11:$AF$13,RP201:RP203)</f>
        <v>0.10202209999280802</v>
      </c>
      <c r="RQ209">
        <f t="array" ref="RQ209:RQ211">+MMULT($AD$11:$AF$13,RQ201:RQ203)</f>
        <v>-0.24871811564471843</v>
      </c>
      <c r="RR209">
        <f t="array" ref="RR209:RR211">+MMULT($AD$11:$AF$13,RR201:RR203)</f>
        <v>-0.2999249034060093</v>
      </c>
      <c r="RS209">
        <f t="array" ref="RS209:RS211">+MMULT($AD$11:$AF$13,RS201:RS203)</f>
        <v>-1.2250163560063585</v>
      </c>
      <c r="RT209">
        <f t="array" ref="RT209:RT211">+MMULT($AD$11:$AF$13,RT201:RT203)</f>
        <v>-0.21195915955459449</v>
      </c>
      <c r="RU209">
        <f t="array" ref="RU209:RU211">+MMULT($AD$11:$AF$13,RU201:RU203)</f>
        <v>-0.43583944450569961</v>
      </c>
      <c r="RV209">
        <f t="array" ref="RV209:RV211">+MMULT($AD$11:$AF$13,RV201:RV203)</f>
        <v>-0.55303966681531846</v>
      </c>
      <c r="RW209">
        <f t="array" ref="RW209:RW211">+MMULT($AD$11:$AF$13,RW201:RW203)</f>
        <v>-0.62064768952578431</v>
      </c>
      <c r="RX209">
        <f t="array" ref="RX209:RX211">+MMULT($AD$11:$AF$13,RX201:RX203)</f>
        <v>-0.55868724780829782</v>
      </c>
      <c r="RY209">
        <f t="array" ref="RY209:RY211">+MMULT($AD$11:$AF$13,RY201:RY203)</f>
        <v>-0.78929614262647829</v>
      </c>
      <c r="RZ209">
        <f t="array" ref="RZ209:RZ211">+MMULT($AD$11:$AF$13,RZ201:RZ203)</f>
        <v>0.39459640449205075</v>
      </c>
      <c r="SA209">
        <f t="array" ref="SA209:SA211">+MMULT($AD$11:$AF$13,SA201:SA203)</f>
        <v>-0.23136104450355791</v>
      </c>
      <c r="SB209">
        <f t="array" ref="SB209:SB211">+MMULT($AD$11:$AF$13,SB201:SB203)</f>
        <v>0.33549651620151494</v>
      </c>
      <c r="SC209">
        <f t="array" ref="SC209:SC211">+MMULT($AD$11:$AF$13,SC201:SC203)</f>
        <v>-0.7485349950796828</v>
      </c>
      <c r="SD209">
        <f t="array" ref="SD209:SD211">+MMULT($AD$11:$AF$13,SD201:SD203)</f>
        <v>-2.0694549071388832E-2</v>
      </c>
      <c r="SE209">
        <f t="array" ref="SE209:SE211">+MMULT($AD$11:$AF$13,SE201:SE203)</f>
        <v>-0.62435180316790728</v>
      </c>
      <c r="SF209">
        <f t="array" ref="SF209:SF211">+MMULT($AD$11:$AF$13,SF201:SF203)</f>
        <v>0.52995354007853535</v>
      </c>
      <c r="SG209">
        <f t="array" ref="SG209:SG211">+MMULT($AD$11:$AF$13,SG201:SG203)</f>
        <v>-2.557706367369365E-2</v>
      </c>
    </row>
    <row r="210" spans="1:501">
      <c r="A210" t="s">
        <v>536</v>
      </c>
      <c r="B210">
        <v>6.0594410644532193</v>
      </c>
      <c r="C210">
        <v>-9.0684002863489575</v>
      </c>
      <c r="D210">
        <v>20.453096492496691</v>
      </c>
      <c r="E210">
        <v>3.8821636504522146</v>
      </c>
      <c r="F210">
        <v>1.3589417704010422</v>
      </c>
      <c r="G210">
        <v>7.9911865705314096</v>
      </c>
      <c r="H210">
        <v>-9.4181327829781853</v>
      </c>
      <c r="I210">
        <v>-8.9615821991724758</v>
      </c>
      <c r="J210">
        <v>-0.48009346696412591</v>
      </c>
      <c r="K210">
        <v>5.0477924405335859</v>
      </c>
      <c r="L210">
        <v>2.0413316906079908</v>
      </c>
      <c r="M210">
        <v>-15.785750069019649</v>
      </c>
      <c r="N210">
        <v>8.5494202136129047</v>
      </c>
      <c r="O210">
        <v>0.67417856534237486</v>
      </c>
      <c r="P210">
        <v>-6.4400851542512045</v>
      </c>
      <c r="Q210">
        <v>-0.20654024153007211</v>
      </c>
      <c r="R210">
        <v>-6.1461729079044662</v>
      </c>
      <c r="S210">
        <v>-9.3309419228241364</v>
      </c>
      <c r="T210">
        <v>-8.1249039286756712</v>
      </c>
      <c r="U210">
        <v>10.517873662423099</v>
      </c>
      <c r="V210">
        <v>5.3268236882111282</v>
      </c>
      <c r="W210">
        <v>-0.94833620297946053</v>
      </c>
      <c r="X210">
        <v>2.5387676065636748</v>
      </c>
      <c r="Y210">
        <v>-12.637591441674845</v>
      </c>
      <c r="Z210">
        <v>4.3865713109503641</v>
      </c>
      <c r="AA210">
        <v>-0.98418653464986627</v>
      </c>
      <c r="AB210">
        <v>5.794686053560044</v>
      </c>
      <c r="AC210">
        <v>20.817098054016213</v>
      </c>
      <c r="AD210">
        <v>-19.191600306680442</v>
      </c>
      <c r="AE210">
        <v>-11.31624178941424</v>
      </c>
      <c r="AF210">
        <v>15.683292935854803</v>
      </c>
      <c r="AG210">
        <v>12.936864054338049</v>
      </c>
      <c r="AH210">
        <v>11.552101328310028</v>
      </c>
      <c r="AI210">
        <v>11.175358046281877</v>
      </c>
      <c r="AJ210">
        <v>13.34465420564327</v>
      </c>
      <c r="AK210">
        <v>6.2493005586388293</v>
      </c>
      <c r="AL210">
        <v>4.5645202072941613</v>
      </c>
      <c r="AM210">
        <v>-14.164508281911575</v>
      </c>
      <c r="AN210">
        <v>6.3754938673129349</v>
      </c>
      <c r="AO210">
        <v>-6.7709742750601931</v>
      </c>
      <c r="AP210">
        <v>-4.4488794666676821</v>
      </c>
      <c r="AQ210">
        <v>2.9595890490371533</v>
      </c>
      <c r="AR210">
        <v>-10.321259153889754</v>
      </c>
      <c r="AS210">
        <v>3.8339119123593646</v>
      </c>
      <c r="AT210">
        <v>9.6797802931140442</v>
      </c>
      <c r="AU210">
        <v>-2.3005322618723243</v>
      </c>
      <c r="AV210">
        <v>-7.2235968884181618</v>
      </c>
      <c r="AW210">
        <v>1.9810638147704704</v>
      </c>
      <c r="AX210">
        <v>-21.154125130899939</v>
      </c>
      <c r="AY210">
        <v>6.1124405447052546</v>
      </c>
      <c r="AZ210">
        <v>-24.963914215383852</v>
      </c>
      <c r="BA210">
        <v>-0.34834813192971414</v>
      </c>
      <c r="BB210">
        <v>3.2211574389754141</v>
      </c>
      <c r="BC210">
        <v>-11.743007428616057</v>
      </c>
      <c r="BD210">
        <v>10.773392201746965</v>
      </c>
      <c r="BE210">
        <v>-19.872623438989745</v>
      </c>
      <c r="BF210">
        <v>-0.25903104294466806</v>
      </c>
      <c r="BG210">
        <v>5.3395853089212135</v>
      </c>
      <c r="BH210">
        <v>-2.0103937977968349</v>
      </c>
      <c r="BI210">
        <v>-4.6563119786122567</v>
      </c>
      <c r="BJ210">
        <v>-12.740595359977293</v>
      </c>
      <c r="BK210">
        <v>11.619751421100922</v>
      </c>
      <c r="BL210">
        <v>-4.0683579510180934</v>
      </c>
      <c r="BM210">
        <v>-0.93108411959608262</v>
      </c>
      <c r="BN210">
        <v>-3.6208550591213378</v>
      </c>
      <c r="BO210">
        <v>-19.256787652586379</v>
      </c>
      <c r="BP210">
        <v>-1.6481156415296767</v>
      </c>
      <c r="BQ210">
        <v>10.900780403627481</v>
      </c>
      <c r="BR210">
        <v>10.372269601824611</v>
      </c>
      <c r="BS210">
        <v>-12.686691966837222</v>
      </c>
      <c r="BT210">
        <v>15.257786405046993</v>
      </c>
      <c r="BU210">
        <v>11.508583156068514</v>
      </c>
      <c r="BV210">
        <v>-1.4263331426096895</v>
      </c>
      <c r="BW210">
        <v>-0.99209824598907503</v>
      </c>
      <c r="BX210">
        <v>-8.6140121524297548</v>
      </c>
      <c r="BY210">
        <v>1.4493069570885215</v>
      </c>
      <c r="BZ210">
        <v>-17.453508178500176</v>
      </c>
      <c r="CA210">
        <v>1.6702417686147568</v>
      </c>
      <c r="CB210">
        <v>14.415409389301759</v>
      </c>
      <c r="CC210">
        <v>3.5565897239937763</v>
      </c>
      <c r="CD210">
        <v>2.5269921335254586</v>
      </c>
      <c r="CE210">
        <v>-10.359503135220624</v>
      </c>
      <c r="CF210">
        <v>-6.8448966216716745</v>
      </c>
      <c r="CG210">
        <v>7.7976015284021978</v>
      </c>
      <c r="CH210">
        <v>10.864965417020422</v>
      </c>
      <c r="CI210">
        <v>6.4208030265287768</v>
      </c>
      <c r="CJ210">
        <v>0.14715344816539211</v>
      </c>
      <c r="CK210">
        <v>15.831753492732068</v>
      </c>
      <c r="CL210">
        <v>-3.7919083390453667</v>
      </c>
      <c r="CM210">
        <v>10.949107631629957</v>
      </c>
      <c r="CN210">
        <v>-6.7816563884385372</v>
      </c>
      <c r="CO210">
        <v>-11.631634940905899</v>
      </c>
      <c r="CP210">
        <v>-5.1324658780030017</v>
      </c>
      <c r="CQ210">
        <v>23.072713002015803</v>
      </c>
      <c r="CR210">
        <v>-4.3381527854520066</v>
      </c>
      <c r="CS210">
        <v>-1.7625214715137645</v>
      </c>
      <c r="CT210">
        <v>1.9315987378464181</v>
      </c>
      <c r="CU210">
        <v>-8.5277301731752821</v>
      </c>
      <c r="CV210">
        <v>10.285576043320592</v>
      </c>
      <c r="CW210">
        <v>0.72343659671955307</v>
      </c>
      <c r="CX210">
        <v>16.984502125659166</v>
      </c>
      <c r="CY210">
        <v>9.360328392050679</v>
      </c>
      <c r="CZ210">
        <v>-11.215759856242205</v>
      </c>
      <c r="DA210">
        <v>1.7521083845462582</v>
      </c>
      <c r="DB210">
        <v>6.8724665910529712</v>
      </c>
      <c r="DC210">
        <v>-7.6551893808225078</v>
      </c>
      <c r="DD210">
        <v>3.0072851404956418</v>
      </c>
      <c r="DE210">
        <v>-3.9920828805342286</v>
      </c>
      <c r="DF210">
        <v>-11.054954854810696</v>
      </c>
      <c r="DG210">
        <v>-9.3286676238927484</v>
      </c>
      <c r="DH210">
        <v>0.82521201916787912</v>
      </c>
      <c r="DI210">
        <v>-2.5434351903693893</v>
      </c>
      <c r="DJ210">
        <v>0.89025929871218734</v>
      </c>
      <c r="DK210">
        <v>-9.7886886383189626</v>
      </c>
      <c r="DL210">
        <v>15.433634043035655</v>
      </c>
      <c r="DM210">
        <v>-4.9798307019590817</v>
      </c>
      <c r="DN210">
        <v>9.7648339761883864</v>
      </c>
      <c r="DO210">
        <v>9.679082160898659</v>
      </c>
      <c r="DP210">
        <v>-11.455189560678699</v>
      </c>
      <c r="DQ210">
        <v>-7.3751259735611443</v>
      </c>
      <c r="DR210">
        <v>1.6135424850975217</v>
      </c>
      <c r="DS210">
        <v>8.6271999614907671</v>
      </c>
      <c r="DT210">
        <v>-4.7620391319529816</v>
      </c>
      <c r="DU210">
        <v>14.646281969336954</v>
      </c>
      <c r="DV210">
        <v>-2.9002900616271097</v>
      </c>
      <c r="DW210">
        <v>7.9114727122819994</v>
      </c>
      <c r="DX210">
        <v>-2.5807188258003491</v>
      </c>
      <c r="DY210">
        <v>7.3749014445115701</v>
      </c>
      <c r="DZ210">
        <v>-6.903018322290416</v>
      </c>
      <c r="EA210">
        <v>4.0061671039352795</v>
      </c>
      <c r="EB210">
        <v>14.276772805176064</v>
      </c>
      <c r="EC210">
        <v>12.096544258469944</v>
      </c>
      <c r="ED210">
        <v>-17.771082060956516</v>
      </c>
      <c r="EE210">
        <v>-5.0493879223748541</v>
      </c>
      <c r="EF210">
        <v>13.545738318049874</v>
      </c>
      <c r="EG210">
        <v>2.0846249931667371</v>
      </c>
      <c r="EH210">
        <v>-3.6319870052070282</v>
      </c>
      <c r="EI210">
        <v>25.073338989368775</v>
      </c>
      <c r="EJ210">
        <v>-4.5504414863701932</v>
      </c>
      <c r="EK210">
        <v>0.88821165200062446</v>
      </c>
      <c r="EL210">
        <v>5.4629742104665535</v>
      </c>
      <c r="EM210">
        <v>0.72015160923057686</v>
      </c>
      <c r="EN210">
        <v>7.0978902950566409</v>
      </c>
      <c r="EO210">
        <v>-8.7986020267944536</v>
      </c>
      <c r="EP210">
        <v>9.8544091121690585</v>
      </c>
      <c r="EQ210">
        <v>3.1058622301924932</v>
      </c>
      <c r="ER210">
        <v>10.101837895458196</v>
      </c>
      <c r="ES210">
        <v>-1.3489588964538719</v>
      </c>
      <c r="ET210">
        <v>-17.426175162570125</v>
      </c>
      <c r="EU210">
        <v>-9.9576159624360674</v>
      </c>
      <c r="EV210">
        <v>-8.5584065681319359</v>
      </c>
      <c r="EW210">
        <v>8.9478507096846371</v>
      </c>
      <c r="EX210">
        <v>-7.7244066108773204</v>
      </c>
      <c r="EY210">
        <v>-0.56944128587459342</v>
      </c>
      <c r="EZ210">
        <v>28.506212853199923</v>
      </c>
      <c r="FA210">
        <v>-1.5386182063279505</v>
      </c>
      <c r="FB210">
        <v>7.6715220739995402</v>
      </c>
      <c r="FC210">
        <v>15.762602372217305</v>
      </c>
      <c r="FD210">
        <v>8.3928220085361822</v>
      </c>
      <c r="FE210">
        <v>-5.577945194570459</v>
      </c>
      <c r="FF210">
        <v>-8.9537621555778379E-2</v>
      </c>
      <c r="FG210">
        <v>5.1723593578217422</v>
      </c>
      <c r="FH210">
        <v>1.67965209472865</v>
      </c>
      <c r="FI210">
        <v>-13.669761591687312</v>
      </c>
      <c r="FJ210">
        <v>-8.3773492544661359</v>
      </c>
      <c r="FK210">
        <v>-2.2959788217338613</v>
      </c>
      <c r="FL210">
        <v>-16.442851273632726</v>
      </c>
      <c r="FM210">
        <v>4.7013695784971965</v>
      </c>
      <c r="FN210">
        <v>-13.113142733835858</v>
      </c>
      <c r="FO210">
        <v>1.4619587426605283</v>
      </c>
      <c r="FP210">
        <v>10.545748130169804</v>
      </c>
      <c r="FQ210">
        <v>-17.55803822446665</v>
      </c>
      <c r="FR210">
        <v>-4.1629272653743925</v>
      </c>
      <c r="FS210">
        <v>2.0018190307086332</v>
      </c>
      <c r="FT210">
        <v>-9.696298259004049</v>
      </c>
      <c r="FU210">
        <v>-3.3166582950709427</v>
      </c>
      <c r="FV210">
        <v>-10.629366211470849</v>
      </c>
      <c r="FW210">
        <v>-6.9228954482271297</v>
      </c>
      <c r="FX210">
        <v>5.3894778325980726</v>
      </c>
      <c r="FY210">
        <v>-10.210612283272972</v>
      </c>
      <c r="FZ210">
        <v>-15.085186562432732</v>
      </c>
      <c r="GA210">
        <v>-5.5842354546865716</v>
      </c>
      <c r="GB210">
        <v>14.631523543852348</v>
      </c>
      <c r="GC210">
        <v>2.1980916923452294</v>
      </c>
      <c r="GD210">
        <v>16.457873602394365</v>
      </c>
      <c r="GE210">
        <v>6.5031948931765662</v>
      </c>
      <c r="GF210">
        <v>-13.932252172800036</v>
      </c>
      <c r="GG210">
        <v>3.1059909039458171</v>
      </c>
      <c r="GH210">
        <v>-4.5890847349481927</v>
      </c>
      <c r="GI210">
        <v>-2.0763112757977686</v>
      </c>
      <c r="GJ210">
        <v>19.028738580833622</v>
      </c>
      <c r="GK210">
        <v>1.1514085661096076</v>
      </c>
      <c r="GL210">
        <v>-1.8847865995832813</v>
      </c>
      <c r="GM210">
        <v>2.386712752133386</v>
      </c>
      <c r="GN210">
        <v>-9.6237012842833423</v>
      </c>
      <c r="GO210">
        <v>-0.48451738517230658</v>
      </c>
      <c r="GP210">
        <v>-2.1544208479621911</v>
      </c>
      <c r="GQ210">
        <v>21.378841397786509</v>
      </c>
      <c r="GR210">
        <v>6.6559458490852297</v>
      </c>
      <c r="GS210">
        <v>-1.2571269902656315</v>
      </c>
      <c r="GT210">
        <v>2.0215443352662059</v>
      </c>
      <c r="GU210">
        <v>4.0149239332012296</v>
      </c>
      <c r="GV210">
        <v>-1.6207905516851648</v>
      </c>
      <c r="GW210">
        <v>12.37293470113991</v>
      </c>
      <c r="GX210">
        <v>10.304180370263383</v>
      </c>
      <c r="GY210">
        <v>4.3085749712927965</v>
      </c>
      <c r="GZ210">
        <v>-15.390844298489501</v>
      </c>
      <c r="HA210">
        <v>-0.68679346470250247</v>
      </c>
      <c r="HB210">
        <v>-1.0423188320705745</v>
      </c>
      <c r="HC210">
        <v>4.0231049031239472</v>
      </c>
      <c r="HD210">
        <v>12.46523344662112</v>
      </c>
      <c r="HE210">
        <v>-7.06764689766886</v>
      </c>
      <c r="HF210">
        <v>-0.9156257748854556</v>
      </c>
      <c r="HG210">
        <v>13.859366127859012</v>
      </c>
      <c r="HH210">
        <v>-1.978497422571728</v>
      </c>
      <c r="HI210">
        <v>0.30566586116166883</v>
      </c>
      <c r="HJ210">
        <v>11.62358556929877</v>
      </c>
      <c r="HK210">
        <v>-5.929156948851495</v>
      </c>
      <c r="HL210">
        <v>-5.6246881363883592</v>
      </c>
      <c r="HM210">
        <v>-0.29059053136880419</v>
      </c>
      <c r="HN210">
        <v>2.7627702184528262</v>
      </c>
      <c r="HO210">
        <v>12.019288843072424</v>
      </c>
      <c r="HP210">
        <v>6.129601397339127</v>
      </c>
      <c r="HQ210">
        <v>6.1693822232911382</v>
      </c>
      <c r="HR210">
        <v>-9.265696836684457</v>
      </c>
      <c r="HS210">
        <v>-8.4482950653608597</v>
      </c>
      <c r="HT210">
        <v>-14.739325046209025</v>
      </c>
      <c r="HU210">
        <v>-3.2318387049127639</v>
      </c>
      <c r="HV210">
        <v>14.837193039999754</v>
      </c>
      <c r="HW210">
        <v>3.5501889385661314</v>
      </c>
      <c r="HX210">
        <v>-0.53797031254727623</v>
      </c>
      <c r="HY210">
        <v>14.140597657106815</v>
      </c>
      <c r="HZ210">
        <v>-5.9073548700961327</v>
      </c>
      <c r="IA210">
        <v>10.872985809277528</v>
      </c>
      <c r="IB210">
        <v>-8.8392727726448435</v>
      </c>
      <c r="IC210">
        <v>-12.376838467392586</v>
      </c>
      <c r="ID210">
        <v>15.12777823064774</v>
      </c>
      <c r="IE210">
        <v>-1.2062114090123475</v>
      </c>
      <c r="IF210">
        <v>3.0793329044535809</v>
      </c>
      <c r="IG210">
        <v>-8.680409524677593</v>
      </c>
      <c r="IH210">
        <v>-2.1662039369706076</v>
      </c>
      <c r="II210">
        <v>-2.5341549390953837</v>
      </c>
      <c r="IJ210">
        <v>-0.7657299438861096</v>
      </c>
      <c r="IK210">
        <v>5.6108342089074457</v>
      </c>
      <c r="IL210">
        <v>15.926943436514133</v>
      </c>
      <c r="IM210">
        <v>-9.5316089909196986</v>
      </c>
      <c r="IN210">
        <v>-2.9292588207720831</v>
      </c>
      <c r="IO210">
        <v>9.836809033314708</v>
      </c>
      <c r="IP210">
        <v>5.0660146002150999</v>
      </c>
      <c r="IQ210">
        <v>2.2868860848843724</v>
      </c>
      <c r="IR210">
        <v>-6.5277667524550536</v>
      </c>
      <c r="IS210">
        <v>-4.7309915081872305</v>
      </c>
      <c r="IT210">
        <v>1.6721371233379931</v>
      </c>
      <c r="IU210">
        <v>-13.019916552265421</v>
      </c>
      <c r="IV210">
        <v>21.311921458539118</v>
      </c>
      <c r="IW210">
        <v>-2.7849118069626999</v>
      </c>
      <c r="IX210">
        <v>12.71927599174979</v>
      </c>
      <c r="IY210">
        <v>2.5633908470398512</v>
      </c>
      <c r="IZ210">
        <v>-4.4710858620570155</v>
      </c>
      <c r="JA210">
        <v>2.2392341307492707</v>
      </c>
      <c r="JB210">
        <v>4.9420669762194578</v>
      </c>
      <c r="JC210">
        <v>-15.88316858514546</v>
      </c>
      <c r="JD210">
        <v>12.422254981059643</v>
      </c>
      <c r="JE210">
        <v>15.777146665107738</v>
      </c>
      <c r="JF210">
        <v>16.190491572080504</v>
      </c>
      <c r="JG210">
        <v>12.641828882957963</v>
      </c>
      <c r="JH210">
        <v>-15.606882262608307</v>
      </c>
      <c r="JI210">
        <v>-17.458857090166173</v>
      </c>
      <c r="JJ210">
        <v>-3.4872871558321528</v>
      </c>
      <c r="JK210">
        <v>13.080016725016616</v>
      </c>
      <c r="JL210">
        <v>0.84831251148122222</v>
      </c>
      <c r="JM210">
        <v>-0.53856786311350158</v>
      </c>
      <c r="JN210">
        <v>-6.3459989004440365</v>
      </c>
      <c r="JO210">
        <v>12.306657647236628</v>
      </c>
      <c r="JP210">
        <v>2.3477900678174013</v>
      </c>
      <c r="JQ210">
        <v>11.653132681202655</v>
      </c>
      <c r="JR210">
        <v>-16.761349462221187</v>
      </c>
      <c r="JS210">
        <v>4.4970488098346779</v>
      </c>
      <c r="JT210">
        <v>4.1856853472069613</v>
      </c>
      <c r="JU210">
        <v>-11.365887320724994</v>
      </c>
      <c r="JV210">
        <v>-5.0381282312109832</v>
      </c>
      <c r="JW210">
        <v>-1.879349389407396</v>
      </c>
      <c r="JX210">
        <v>-9.2246032612418833</v>
      </c>
      <c r="JY210">
        <v>-0.56782737366815994</v>
      </c>
      <c r="JZ210">
        <v>14.872218929886262</v>
      </c>
      <c r="KA210">
        <v>-3.6159565396379318</v>
      </c>
      <c r="KB210">
        <v>-15.060919140094445</v>
      </c>
      <c r="KC210">
        <v>-14.892150902774373</v>
      </c>
      <c r="KD210">
        <v>10.210219038418085</v>
      </c>
      <c r="KE210">
        <v>2.0519273618643306</v>
      </c>
      <c r="KF210">
        <v>11.075924805480071</v>
      </c>
      <c r="KG210">
        <v>11.881381820235639</v>
      </c>
      <c r="KH210">
        <v>18.106625810168325</v>
      </c>
      <c r="KI210">
        <v>6.3989810343079139</v>
      </c>
      <c r="KJ210">
        <v>12.146362285660318</v>
      </c>
      <c r="KK210">
        <v>-20.757521239799459</v>
      </c>
      <c r="KL210">
        <v>-2.3270524008645008</v>
      </c>
      <c r="KM210">
        <v>-8.4110522339595448</v>
      </c>
      <c r="KN210">
        <v>4.2279766372453746</v>
      </c>
      <c r="KO210">
        <v>-8.4332158893385518</v>
      </c>
      <c r="KP210">
        <v>13.16861646418975</v>
      </c>
      <c r="KQ210">
        <v>1.8163136538611022</v>
      </c>
      <c r="KR210">
        <v>12.853205993496223</v>
      </c>
      <c r="KS210">
        <v>-14.105107870197312</v>
      </c>
      <c r="KT210">
        <v>5.5256990313087062</v>
      </c>
      <c r="KU210">
        <v>-3.5267052423836955</v>
      </c>
      <c r="KV210">
        <v>11.52957545600224</v>
      </c>
      <c r="KW210">
        <v>14.266458569611347</v>
      </c>
      <c r="KX210">
        <v>1.8905608946202768</v>
      </c>
      <c r="KY210">
        <v>-4.7033995779950715</v>
      </c>
      <c r="KZ210">
        <v>-6.9488716147785485</v>
      </c>
      <c r="LA210">
        <v>4.9371568884390626</v>
      </c>
      <c r="LB210">
        <v>3.293577659292986</v>
      </c>
      <c r="LC210">
        <v>-22.142414529148716</v>
      </c>
      <c r="LD210">
        <v>-12.022115794308538</v>
      </c>
      <c r="LE210">
        <v>-1.0572289478800969</v>
      </c>
      <c r="LF210">
        <v>-3.846471561730739</v>
      </c>
      <c r="LG210">
        <v>0.69914175699019954</v>
      </c>
      <c r="LH210">
        <v>2.1900016103847681</v>
      </c>
      <c r="LI210">
        <v>11.820002539787245</v>
      </c>
      <c r="LJ210">
        <v>-15.355613552037838</v>
      </c>
      <c r="LK210">
        <v>-12.979735312208682</v>
      </c>
      <c r="LL210">
        <v>-8.7507726745888252</v>
      </c>
      <c r="LM210">
        <v>-11.026264282668784</v>
      </c>
      <c r="LN210">
        <v>16.297549467632312</v>
      </c>
      <c r="LO210">
        <v>-6.9409472788174904</v>
      </c>
      <c r="LP210">
        <v>8.6409021957553485</v>
      </c>
      <c r="LQ210">
        <v>-8.5544072042087169</v>
      </c>
      <c r="LR210">
        <v>-18.436091100530877</v>
      </c>
      <c r="LS210">
        <v>-6.8606562299419318</v>
      </c>
      <c r="LT210">
        <v>3.0844722786973175</v>
      </c>
      <c r="LU210">
        <v>-13.695983917655811</v>
      </c>
      <c r="LV210">
        <v>-1.7724878664931494</v>
      </c>
      <c r="LW210">
        <v>2.1992426171354169</v>
      </c>
      <c r="LX210">
        <v>4.7287397054555802</v>
      </c>
      <c r="LY210">
        <v>-3.321221853202962</v>
      </c>
      <c r="LZ210">
        <v>-22.468237312389931</v>
      </c>
      <c r="MA210">
        <v>-9.8543815474112328</v>
      </c>
      <c r="MB210">
        <v>10.393913154988251</v>
      </c>
      <c r="MC210">
        <v>2.9151705952361322</v>
      </c>
      <c r="MD210">
        <v>16.2593814256267</v>
      </c>
      <c r="ME210">
        <v>1.8762549370172463</v>
      </c>
      <c r="MF210">
        <v>1.5172068888541643</v>
      </c>
      <c r="MG210">
        <v>-3.3128657784277458</v>
      </c>
      <c r="MH210">
        <v>-12.362258752428248</v>
      </c>
      <c r="MI210">
        <v>9.5504330284921082</v>
      </c>
      <c r="MJ210">
        <v>12.728011140179513</v>
      </c>
      <c r="MK210">
        <v>13.290550669999885</v>
      </c>
      <c r="ML210">
        <v>8.4578441928417476</v>
      </c>
      <c r="MM210">
        <v>-0.99216177762626867</v>
      </c>
      <c r="MN210">
        <v>-4.2797547592994487</v>
      </c>
      <c r="MO210">
        <v>-1.620580615572345</v>
      </c>
      <c r="MP210">
        <v>-20.644192478477038</v>
      </c>
      <c r="MQ210">
        <v>2.6194556364308577</v>
      </c>
      <c r="MR210">
        <v>10.538548207173154</v>
      </c>
      <c r="MS210">
        <v>-7.415100944282027E-2</v>
      </c>
      <c r="MT210">
        <v>7.8714550050583068</v>
      </c>
      <c r="MU210">
        <v>3.7695000874752371</v>
      </c>
      <c r="MV210">
        <v>-9.1687439028614577</v>
      </c>
      <c r="MW210">
        <v>-4.8969284969277407</v>
      </c>
      <c r="MX210">
        <v>-32.147041012495194</v>
      </c>
      <c r="MY210">
        <v>-11.343373345430281</v>
      </c>
      <c r="MZ210">
        <v>10.586162730990985</v>
      </c>
      <c r="NA210">
        <v>1.0933760869335343</v>
      </c>
      <c r="NB210">
        <v>6.6623409487465013</v>
      </c>
      <c r="NC210">
        <v>13.890972034742614</v>
      </c>
      <c r="ND210">
        <v>3.5279706623012386</v>
      </c>
      <c r="NE210">
        <v>-0.76315003911538837</v>
      </c>
      <c r="NF210">
        <v>10.550623633188666</v>
      </c>
      <c r="NG210">
        <v>-2.2325457822929891</v>
      </c>
      <c r="NH210">
        <v>10.295427586326172</v>
      </c>
      <c r="NI210">
        <v>-5.7711051365641062</v>
      </c>
      <c r="NJ210">
        <v>-10.163705697245383</v>
      </c>
      <c r="NK210">
        <v>-6.8963614956835553</v>
      </c>
      <c r="NL210">
        <v>-2.0161704157312847</v>
      </c>
      <c r="NM210">
        <v>16.62804202789652</v>
      </c>
      <c r="NN210">
        <v>-8.2463425983376997</v>
      </c>
      <c r="NO210">
        <v>-14.61241300126855</v>
      </c>
      <c r="NP210">
        <v>-8.1730854129983435</v>
      </c>
      <c r="NQ210">
        <v>6.841084163859402</v>
      </c>
      <c r="NR210">
        <v>-11.011696149902162</v>
      </c>
      <c r="NS210">
        <v>10.761836707559958</v>
      </c>
      <c r="NT210">
        <v>-5.7444670266274169</v>
      </c>
      <c r="NU210">
        <v>-6.880463840299762</v>
      </c>
      <c r="NV210">
        <v>9.2425123665748128</v>
      </c>
      <c r="NW210">
        <v>21.192837258047359</v>
      </c>
      <c r="NX210">
        <v>14.212202344684256</v>
      </c>
      <c r="NY210">
        <v>-12.853553182664253</v>
      </c>
      <c r="NZ210">
        <v>7.774644133334748</v>
      </c>
      <c r="OA210">
        <v>-0.83866279408397415</v>
      </c>
      <c r="OB210">
        <v>16.008224911399999</v>
      </c>
      <c r="OC210">
        <v>5.7095670716527991</v>
      </c>
      <c r="OD210">
        <v>9.3471979380835428</v>
      </c>
      <c r="OE210">
        <v>-7.8654486797372458</v>
      </c>
      <c r="OF210">
        <v>5.6230418705691454</v>
      </c>
      <c r="OG210">
        <v>-2.4770518124567458</v>
      </c>
      <c r="OH210">
        <v>8.6056196372608156</v>
      </c>
      <c r="OI210">
        <v>-2.0503992252343362</v>
      </c>
      <c r="OJ210">
        <v>-7.2920712172522766</v>
      </c>
      <c r="OK210">
        <v>-8.3407218863935864</v>
      </c>
      <c r="OL210">
        <v>1.1158229379584728</v>
      </c>
      <c r="OM210">
        <v>-9.8007079406643012</v>
      </c>
      <c r="ON210">
        <v>15.576480714149872</v>
      </c>
      <c r="OO210">
        <v>-8.2148150347598676</v>
      </c>
      <c r="OP210">
        <v>21.893889349063556</v>
      </c>
      <c r="OQ210">
        <v>-3.1251569356774835</v>
      </c>
      <c r="OR210">
        <v>5.4001617567463001</v>
      </c>
      <c r="OS210">
        <v>0.85059371035944009</v>
      </c>
      <c r="OT210">
        <v>-3.5310234683898152</v>
      </c>
      <c r="OU210">
        <v>13.123344536234137</v>
      </c>
      <c r="OV210">
        <v>-4.1774208866375053</v>
      </c>
      <c r="OW210">
        <v>13.981741488933498</v>
      </c>
      <c r="OX210">
        <v>-8.4683509855391517</v>
      </c>
      <c r="OY210">
        <v>-0.37376523403516582</v>
      </c>
      <c r="OZ210">
        <v>-5.5136112359031921</v>
      </c>
      <c r="PA210">
        <v>-4.8716330595403541</v>
      </c>
      <c r="PB210">
        <v>11.151818281769845</v>
      </c>
      <c r="PC210">
        <v>1.1831357589201603</v>
      </c>
      <c r="PD210">
        <v>1.0452470152881621</v>
      </c>
      <c r="PE210">
        <v>0.96683533701928426</v>
      </c>
      <c r="PF210">
        <v>-8.4781926076686389</v>
      </c>
      <c r="PG210">
        <v>2.4721351137073135</v>
      </c>
      <c r="PH210">
        <v>-17.112507643174659</v>
      </c>
      <c r="PI210">
        <v>5.2150861114650642</v>
      </c>
      <c r="PJ210">
        <v>-2.0142926796659841</v>
      </c>
      <c r="PK210">
        <v>0.40709782330063204</v>
      </c>
      <c r="PL210">
        <v>6.4661762394023983</v>
      </c>
      <c r="PM210">
        <v>8.2383624818694692</v>
      </c>
      <c r="PN210">
        <v>-3.647436317454757</v>
      </c>
      <c r="PO210">
        <v>-4.1060980842141603</v>
      </c>
      <c r="PP210">
        <v>4.8052272178540951</v>
      </c>
      <c r="PQ210">
        <v>8.1902452432568325</v>
      </c>
      <c r="PR210">
        <v>-30.795098891077579</v>
      </c>
      <c r="PS210">
        <v>-5.865674876231334</v>
      </c>
      <c r="PT210">
        <v>-27.491477652517521</v>
      </c>
      <c r="PU210">
        <v>-18.694830584906548</v>
      </c>
      <c r="PV210">
        <v>-13.208529484114276</v>
      </c>
      <c r="PW210">
        <v>9.0070432777257814</v>
      </c>
      <c r="PX210">
        <v>5.0036053419957565</v>
      </c>
      <c r="PY210">
        <v>-11.700963522477423</v>
      </c>
      <c r="PZ210">
        <v>-1.2135529510549206</v>
      </c>
      <c r="QA210">
        <v>-4.9873270588251613</v>
      </c>
      <c r="QB210">
        <v>5.1833418834754621</v>
      </c>
      <c r="QC210">
        <v>2.9964843711606308</v>
      </c>
      <c r="QD210">
        <v>-16.11313427419838</v>
      </c>
      <c r="QE210">
        <v>15.257531317629377</v>
      </c>
      <c r="QF210">
        <v>1.9767941510946492</v>
      </c>
      <c r="QG210">
        <v>-4.4639835823462013</v>
      </c>
      <c r="QH210">
        <v>-3.5961079748609177</v>
      </c>
      <c r="QI210">
        <v>6.9296908092418112</v>
      </c>
      <c r="QJ210">
        <v>-8.3958621894599066</v>
      </c>
      <c r="QK210">
        <v>-4.1397895505793212</v>
      </c>
      <c r="QL210">
        <v>-0.32632040054821643</v>
      </c>
      <c r="QM210">
        <v>-3.0764169945181465</v>
      </c>
      <c r="QN210">
        <v>15.1301023368268</v>
      </c>
      <c r="QO210">
        <v>7.397315455035101</v>
      </c>
      <c r="QP210">
        <v>0.55869250850350982</v>
      </c>
      <c r="QQ210">
        <v>-19.667464421364606</v>
      </c>
      <c r="QR210">
        <v>6.7158306388209237</v>
      </c>
      <c r="QS210">
        <v>-17.824369204777753</v>
      </c>
      <c r="QT210">
        <v>0.82099977100507637</v>
      </c>
      <c r="QU210">
        <v>-12.976351086771306</v>
      </c>
      <c r="QV210">
        <v>-2.2697499869282147</v>
      </c>
      <c r="QW210">
        <v>-6.9261646364195748</v>
      </c>
      <c r="QX210">
        <v>2.3412646557843395</v>
      </c>
      <c r="QY210">
        <v>8.2216887844507447</v>
      </c>
      <c r="QZ210">
        <v>5.99628816224266</v>
      </c>
      <c r="RA210">
        <v>-18.766776355891693</v>
      </c>
      <c r="RB210">
        <v>-2.237987928588125</v>
      </c>
      <c r="RC210">
        <v>-5.5765370220405481</v>
      </c>
      <c r="RD210">
        <v>10.806735946090617</v>
      </c>
      <c r="RE210">
        <v>-7.8665679941133586</v>
      </c>
      <c r="RF210">
        <v>1.752524302312183</v>
      </c>
      <c r="RG210">
        <v>-2.2340888492969198</v>
      </c>
      <c r="RH210">
        <v>-10.692583698820016</v>
      </c>
      <c r="RI210">
        <v>-13.792709681312301</v>
      </c>
      <c r="RJ210">
        <v>-0.10037690990023562</v>
      </c>
      <c r="RK210">
        <v>6.8169339575409911</v>
      </c>
      <c r="RL210">
        <v>1.9167566471303319</v>
      </c>
      <c r="RM210">
        <v>3.986329734074411</v>
      </c>
      <c r="RN210">
        <v>21.971096558775098</v>
      </c>
      <c r="RO210">
        <v>9.6638357496451377</v>
      </c>
      <c r="RP210">
        <v>3.8525810964918641</v>
      </c>
      <c r="RQ210">
        <v>-12.126934528707146</v>
      </c>
      <c r="RR210">
        <v>8.2480593705872618</v>
      </c>
      <c r="RS210">
        <v>0.55020811996320651</v>
      </c>
      <c r="RT210">
        <v>-4.9907693806458377</v>
      </c>
      <c r="RU210">
        <v>-1.6695326489764963</v>
      </c>
      <c r="RV210">
        <v>-4.0963149569669675</v>
      </c>
      <c r="RW210">
        <v>7.5745695144683669</v>
      </c>
      <c r="RX210">
        <v>14.754121622222986</v>
      </c>
      <c r="RY210">
        <v>-1.9184189157485694</v>
      </c>
      <c r="RZ210">
        <v>-6.7522094096805638</v>
      </c>
      <c r="SA210">
        <v>3.1470178783382328</v>
      </c>
      <c r="SB210">
        <v>9.4037334284256229</v>
      </c>
      <c r="SC210">
        <v>-2.58601760972613</v>
      </c>
      <c r="SD210">
        <v>14.242354106001548</v>
      </c>
      <c r="SE210">
        <v>-3.5152665815385333</v>
      </c>
      <c r="SF210">
        <v>-1.2783228481415432</v>
      </c>
      <c r="SG210">
        <v>0.1607104714722849</v>
      </c>
    </row>
    <row r="211" spans="1:501">
      <c r="A211" t="s">
        <v>537</v>
      </c>
      <c r="B211">
        <v>2.964980084118904</v>
      </c>
      <c r="C211">
        <v>11.488750047766393</v>
      </c>
      <c r="D211">
        <v>-21.56469186842947</v>
      </c>
      <c r="E211">
        <v>-2.5321252717054108</v>
      </c>
      <c r="F211">
        <v>-4.0813644647055538</v>
      </c>
      <c r="G211">
        <v>-10.45986020588529</v>
      </c>
      <c r="H211">
        <v>14.040251189368874</v>
      </c>
      <c r="I211">
        <v>13.261075568361576</v>
      </c>
      <c r="J211">
        <v>1.9637976619670059</v>
      </c>
      <c r="K211">
        <v>-8.7707526028269065</v>
      </c>
      <c r="L211">
        <v>1.8429901052239288</v>
      </c>
      <c r="M211">
        <v>24.606572539128742</v>
      </c>
      <c r="N211">
        <v>-14.485721109587473</v>
      </c>
      <c r="O211">
        <v>0.4608601631351586</v>
      </c>
      <c r="P211">
        <v>7.6276448705837341</v>
      </c>
      <c r="Q211">
        <v>8.0776048624597259</v>
      </c>
      <c r="R211">
        <v>13.042678653047725</v>
      </c>
      <c r="S211">
        <v>4.6456451353513737</v>
      </c>
      <c r="T211">
        <v>19.642037864261297</v>
      </c>
      <c r="U211">
        <v>-14.93665968049787</v>
      </c>
      <c r="V211">
        <v>-3.1563914558797985</v>
      </c>
      <c r="W211">
        <v>1.780737645073709E-2</v>
      </c>
      <c r="X211">
        <v>-1.6732748605929348</v>
      </c>
      <c r="Y211">
        <v>17.794752914819423</v>
      </c>
      <c r="Z211">
        <v>-2.5309241462647023</v>
      </c>
      <c r="AA211">
        <v>-0.36533647787344176</v>
      </c>
      <c r="AB211">
        <v>-7.9756624080759018</v>
      </c>
      <c r="AC211">
        <v>-18.260279341953744</v>
      </c>
      <c r="AD211">
        <v>28.819465304031358</v>
      </c>
      <c r="AE211">
        <v>12.638760880968714</v>
      </c>
      <c r="AF211">
        <v>-12.218780602889012</v>
      </c>
      <c r="AG211">
        <v>-12.041744746210902</v>
      </c>
      <c r="AH211">
        <v>-6.873945576938751</v>
      </c>
      <c r="AI211">
        <v>-10.293701927846165</v>
      </c>
      <c r="AJ211">
        <v>-11.748135431795452</v>
      </c>
      <c r="AK211">
        <v>-21.247690578554717</v>
      </c>
      <c r="AL211">
        <v>-6.5900541967171131</v>
      </c>
      <c r="AM211">
        <v>22.726556460796679</v>
      </c>
      <c r="AN211">
        <v>-4.569980483046602</v>
      </c>
      <c r="AO211">
        <v>9.8269141301718648</v>
      </c>
      <c r="AP211">
        <v>8.3686737026933056</v>
      </c>
      <c r="AQ211">
        <v>-2.9175452503802406</v>
      </c>
      <c r="AR211">
        <v>18.398117690432134</v>
      </c>
      <c r="AS211">
        <v>-8.0812899126964517</v>
      </c>
      <c r="AT211">
        <v>-10.505481382063856</v>
      </c>
      <c r="AU211">
        <v>2.3667684797765869</v>
      </c>
      <c r="AV211">
        <v>10.270645565848227</v>
      </c>
      <c r="AW211">
        <v>-6.1833337479621173</v>
      </c>
      <c r="AX211">
        <v>22.563114432424463</v>
      </c>
      <c r="AY211">
        <v>-19.349872597897374</v>
      </c>
      <c r="AZ211">
        <v>26.878120787157247</v>
      </c>
      <c r="BA211">
        <v>2.9972294934869428</v>
      </c>
      <c r="BB211">
        <v>-5.1108911517827007</v>
      </c>
      <c r="BC211">
        <v>8.3721478797564153</v>
      </c>
      <c r="BD211">
        <v>-13.467785309715778</v>
      </c>
      <c r="BE211">
        <v>29.712263066789006</v>
      </c>
      <c r="BF211">
        <v>-5.9079042290233552</v>
      </c>
      <c r="BG211">
        <v>-11.429017990675044</v>
      </c>
      <c r="BH211">
        <v>-5.3112517540220843</v>
      </c>
      <c r="BI211">
        <v>3.539496366935396</v>
      </c>
      <c r="BJ211">
        <v>19.597442658573417</v>
      </c>
      <c r="BK211">
        <v>-13.368183383166354</v>
      </c>
      <c r="BL211">
        <v>-5.975097972811529</v>
      </c>
      <c r="BM211">
        <v>0.47978553513851441</v>
      </c>
      <c r="BN211">
        <v>0.47803409519936074</v>
      </c>
      <c r="BO211">
        <v>22.015104380644679</v>
      </c>
      <c r="BP211">
        <v>1.6584541469302039</v>
      </c>
      <c r="BQ211">
        <v>-10.843778360591715</v>
      </c>
      <c r="BR211">
        <v>-6.7541663944983554</v>
      </c>
      <c r="BS211">
        <v>11.725586755455838</v>
      </c>
      <c r="BT211">
        <v>-18.642933318106035</v>
      </c>
      <c r="BU211">
        <v>-16.34082612560475</v>
      </c>
      <c r="BV211">
        <v>-1.2190242102202848</v>
      </c>
      <c r="BW211">
        <v>3.4882105515454391</v>
      </c>
      <c r="BX211">
        <v>14.435690508803452</v>
      </c>
      <c r="BY211">
        <v>-6.3434298521526014</v>
      </c>
      <c r="BZ211">
        <v>21.900986176218389</v>
      </c>
      <c r="CA211">
        <v>-7.2156329403546433</v>
      </c>
      <c r="CB211">
        <v>-19.555918023236824</v>
      </c>
      <c r="CC211">
        <v>-7.3588042019368789</v>
      </c>
      <c r="CD211">
        <v>-6.092939993152517</v>
      </c>
      <c r="CE211">
        <v>12.364314413753549</v>
      </c>
      <c r="CF211">
        <v>8.9910428818766928</v>
      </c>
      <c r="CG211">
        <v>-11.680513125577594</v>
      </c>
      <c r="CH211">
        <v>-12.998203482800241</v>
      </c>
      <c r="CI211">
        <v>-8.9834064923900616</v>
      </c>
      <c r="CJ211">
        <v>-4.2698935620293375</v>
      </c>
      <c r="CK211">
        <v>-19.819559441124838</v>
      </c>
      <c r="CL211">
        <v>5.7010890726160968</v>
      </c>
      <c r="CM211">
        <v>-10.939001157276802</v>
      </c>
      <c r="CN211">
        <v>8.6371779428202178</v>
      </c>
      <c r="CO211">
        <v>13.898991307602724</v>
      </c>
      <c r="CP211">
        <v>5.6523853652861593</v>
      </c>
      <c r="CQ211">
        <v>-30.116215745447498</v>
      </c>
      <c r="CR211">
        <v>9.7689357926894225</v>
      </c>
      <c r="CS211">
        <v>8.8852097702211719</v>
      </c>
      <c r="CT211">
        <v>-4.5610361678398208</v>
      </c>
      <c r="CU211">
        <v>10.738863466991438</v>
      </c>
      <c r="CV211">
        <v>-7.790322915137522</v>
      </c>
      <c r="CW211">
        <v>-0.59631880802189641</v>
      </c>
      <c r="CX211">
        <v>-12.88455005420076</v>
      </c>
      <c r="CY211">
        <v>-9.1730608214119513</v>
      </c>
      <c r="CZ211">
        <v>14.475599897568472</v>
      </c>
      <c r="DA211">
        <v>-6.4855981984990558</v>
      </c>
      <c r="DB211">
        <v>-5.1394639609155233</v>
      </c>
      <c r="DC211">
        <v>6.2021680339093628</v>
      </c>
      <c r="DD211">
        <v>-10.059002734458446</v>
      </c>
      <c r="DE211">
        <v>6.6827308403909056</v>
      </c>
      <c r="DF211">
        <v>20.648189049971627</v>
      </c>
      <c r="DG211">
        <v>14.221421581912693</v>
      </c>
      <c r="DH211">
        <v>-7.3915361643864363</v>
      </c>
      <c r="DI211">
        <v>5.2024071146372641</v>
      </c>
      <c r="DJ211">
        <v>-2.6634348431812205</v>
      </c>
      <c r="DK211">
        <v>12.022317302458237</v>
      </c>
      <c r="DL211">
        <v>-17.123618754309902</v>
      </c>
      <c r="DM211">
        <v>11.557310592340396</v>
      </c>
      <c r="DN211">
        <v>-9.7804399990026933</v>
      </c>
      <c r="DO211">
        <v>-2.0989153897895432</v>
      </c>
      <c r="DP211">
        <v>22.86318851728295</v>
      </c>
      <c r="DQ211">
        <v>12.795956969916869</v>
      </c>
      <c r="DR211">
        <v>-1.3879929031774765</v>
      </c>
      <c r="DS211">
        <v>-8.7965236831710385</v>
      </c>
      <c r="DT211">
        <v>0.81326539326677105</v>
      </c>
      <c r="DU211">
        <v>-16.947377203201349</v>
      </c>
      <c r="DV211">
        <v>12.020254511508123</v>
      </c>
      <c r="DW211">
        <v>-9.3557731308190455</v>
      </c>
      <c r="DX211">
        <v>9.0201679022678434</v>
      </c>
      <c r="DY211">
        <v>-3.305316290384134</v>
      </c>
      <c r="DZ211">
        <v>15.935668381239953</v>
      </c>
      <c r="EA211">
        <v>-9.8931861112503263</v>
      </c>
      <c r="EB211">
        <v>-25.998394723635606</v>
      </c>
      <c r="EC211">
        <v>-15.427315043144832</v>
      </c>
      <c r="ED211">
        <v>19.180920062810241</v>
      </c>
      <c r="EE211">
        <v>3.3804864100367706</v>
      </c>
      <c r="EF211">
        <v>-13.762215623644053</v>
      </c>
      <c r="EG211">
        <v>-5.9070642283687596</v>
      </c>
      <c r="EH211">
        <v>6.5511940216798701</v>
      </c>
      <c r="EI211">
        <v>-29.761196182335794</v>
      </c>
      <c r="EJ211">
        <v>-0.17723511020587229</v>
      </c>
      <c r="EK211">
        <v>-2.5500837726774446</v>
      </c>
      <c r="EL211">
        <v>7.0166684345855226E-2</v>
      </c>
      <c r="EM211">
        <v>-2.4529701888192585</v>
      </c>
      <c r="EN211">
        <v>-8.3680133866758428</v>
      </c>
      <c r="EO211">
        <v>3.8157341784361654</v>
      </c>
      <c r="EP211">
        <v>-14.760718838038766</v>
      </c>
      <c r="EQ211">
        <v>-6.7170127535569053</v>
      </c>
      <c r="ER211">
        <v>-21.251301923165972</v>
      </c>
      <c r="ES211">
        <v>-2.0465684197181471</v>
      </c>
      <c r="ET211">
        <v>23.916881938758863</v>
      </c>
      <c r="EU211">
        <v>13.833512249493092</v>
      </c>
      <c r="EV211">
        <v>8.6983148681225888</v>
      </c>
      <c r="EW211">
        <v>-16.652734361516874</v>
      </c>
      <c r="EX211">
        <v>8.5992241745975733</v>
      </c>
      <c r="EY211">
        <v>1.2752832110688865</v>
      </c>
      <c r="EZ211">
        <v>-28.13034332744412</v>
      </c>
      <c r="FA211">
        <v>0.40787817559154937</v>
      </c>
      <c r="FB211">
        <v>-5.5087305552411285</v>
      </c>
      <c r="FC211">
        <v>-8.8319505286872317</v>
      </c>
      <c r="FD211">
        <v>-5.3735835482276375</v>
      </c>
      <c r="FE211">
        <v>4.4245758636510022</v>
      </c>
      <c r="FF211">
        <v>-2.4350749386679329</v>
      </c>
      <c r="FG211">
        <v>-15.373810413856367</v>
      </c>
      <c r="FH211">
        <v>-2.2359090058619984</v>
      </c>
      <c r="FI211">
        <v>21.60164480468552</v>
      </c>
      <c r="FJ211">
        <v>10.978945261985212</v>
      </c>
      <c r="FK211">
        <v>6.9750872724908231</v>
      </c>
      <c r="FL211">
        <v>16.281946487550812</v>
      </c>
      <c r="FM211">
        <v>-11.82614136594586</v>
      </c>
      <c r="FN211">
        <v>4.68049156057101</v>
      </c>
      <c r="FO211">
        <v>2.7147535721690095</v>
      </c>
      <c r="FP211">
        <v>-13.89564557483628</v>
      </c>
      <c r="FQ211">
        <v>12.47255415164868</v>
      </c>
      <c r="FR211">
        <v>7.4840255101064841</v>
      </c>
      <c r="FS211">
        <v>-6.9650371770572796</v>
      </c>
      <c r="FT211">
        <v>6.4561381720271358</v>
      </c>
      <c r="FU211">
        <v>3.8290581611956669</v>
      </c>
      <c r="FV211">
        <v>25.023255463232235</v>
      </c>
      <c r="FW211">
        <v>3.8920977622125275</v>
      </c>
      <c r="FX211">
        <v>-11.252702735007141</v>
      </c>
      <c r="FY211">
        <v>10.924390030462185</v>
      </c>
      <c r="FZ211">
        <v>16.33193385215429</v>
      </c>
      <c r="GA211">
        <v>7.8660646282453239</v>
      </c>
      <c r="GB211">
        <v>-14.725546724371698</v>
      </c>
      <c r="GC211">
        <v>6.1073448217095025</v>
      </c>
      <c r="GD211">
        <v>-27.733986378812038</v>
      </c>
      <c r="GE211">
        <v>-4.4161804988721904</v>
      </c>
      <c r="GF211">
        <v>19.308441251787102</v>
      </c>
      <c r="GG211">
        <v>-6.4294516844442366</v>
      </c>
      <c r="GH211">
        <v>10.883848274266132</v>
      </c>
      <c r="GI211">
        <v>0.87096346661873159</v>
      </c>
      <c r="GJ211">
        <v>-24.585077335856919</v>
      </c>
      <c r="GK211">
        <v>-8.5767130164614507</v>
      </c>
      <c r="GL211">
        <v>4.4469494591203951</v>
      </c>
      <c r="GM211">
        <v>-0.57631886640077679</v>
      </c>
      <c r="GN211">
        <v>9.6436281450389849</v>
      </c>
      <c r="GO211">
        <v>7.2260142041765061</v>
      </c>
      <c r="GP211">
        <v>-1.8353655383548126</v>
      </c>
      <c r="GQ211">
        <v>-17.715248892175314</v>
      </c>
      <c r="GR211">
        <v>-15.029510453488252</v>
      </c>
      <c r="GS211">
        <v>2.0832290128522271</v>
      </c>
      <c r="GT211">
        <v>3.7252194378597689</v>
      </c>
      <c r="GU211">
        <v>3.1286777941324995</v>
      </c>
      <c r="GV211">
        <v>4.1261595863830962</v>
      </c>
      <c r="GW211">
        <v>-13.198978712677048</v>
      </c>
      <c r="GX211">
        <v>-12.821390820859115</v>
      </c>
      <c r="GY211">
        <v>-6.6395355500504536</v>
      </c>
      <c r="GZ211">
        <v>26.834227902923615</v>
      </c>
      <c r="HA211">
        <v>-7.7754324816371092</v>
      </c>
      <c r="HB211">
        <v>7.5408090449976211</v>
      </c>
      <c r="HC211">
        <v>-11.792118346608341</v>
      </c>
      <c r="HD211">
        <v>-15.636924948452972</v>
      </c>
      <c r="HE211">
        <v>11.292434216097593</v>
      </c>
      <c r="HF211">
        <v>-4.0713098194815114</v>
      </c>
      <c r="HG211">
        <v>-14.689527086925677</v>
      </c>
      <c r="HH211">
        <v>-1.1385366506959529</v>
      </c>
      <c r="HI211">
        <v>7.6915728340448755E-2</v>
      </c>
      <c r="HJ211">
        <v>-12.627378628006788</v>
      </c>
      <c r="HK211">
        <v>17.522112845346651</v>
      </c>
      <c r="HL211">
        <v>1.2304406286943437</v>
      </c>
      <c r="HM211">
        <v>-5.1481671719558291</v>
      </c>
      <c r="HN211">
        <v>-8.6225013740633152</v>
      </c>
      <c r="HO211">
        <v>-12.850419498742365</v>
      </c>
      <c r="HP211">
        <v>-5.8708767966650228</v>
      </c>
      <c r="HQ211">
        <v>-6.9915703027864424</v>
      </c>
      <c r="HR211">
        <v>4.2311128555290676</v>
      </c>
      <c r="HS211">
        <v>14.698258866683506</v>
      </c>
      <c r="HT211">
        <v>11.323558989437739</v>
      </c>
      <c r="HU211">
        <v>2.7085947858415267</v>
      </c>
      <c r="HV211">
        <v>-15.234257229266118</v>
      </c>
      <c r="HW211">
        <v>1.2007297535183297</v>
      </c>
      <c r="HX211">
        <v>-0.2929684565276392</v>
      </c>
      <c r="HY211">
        <v>-19.012382437533347</v>
      </c>
      <c r="HZ211">
        <v>4.2721873393548684</v>
      </c>
      <c r="IA211">
        <v>-13.041902549403934</v>
      </c>
      <c r="IB211">
        <v>12.103723677227759</v>
      </c>
      <c r="IC211">
        <v>16.654056035858559</v>
      </c>
      <c r="ID211">
        <v>-20.380374187396978</v>
      </c>
      <c r="IE211">
        <v>7.7149095516316306</v>
      </c>
      <c r="IF211">
        <v>-5.1232912424631616</v>
      </c>
      <c r="IG211">
        <v>7.1935022329765133</v>
      </c>
      <c r="IH211">
        <v>3.486808762614356</v>
      </c>
      <c r="II211">
        <v>-0.19741143308993517</v>
      </c>
      <c r="IJ211">
        <v>-4.2165743016182393</v>
      </c>
      <c r="IK211">
        <v>-6.6405183217815376</v>
      </c>
      <c r="IL211">
        <v>-27.643675680485842</v>
      </c>
      <c r="IM211">
        <v>13.132812213698667</v>
      </c>
      <c r="IN211">
        <v>0.4217460683317702</v>
      </c>
      <c r="IO211">
        <v>-13.654021863416075</v>
      </c>
      <c r="IP211">
        <v>5.8149691970847046</v>
      </c>
      <c r="IQ211">
        <v>-2.7979852888349384</v>
      </c>
      <c r="IR211">
        <v>5.8603962309288251</v>
      </c>
      <c r="IS211">
        <v>0.70815112487079312</v>
      </c>
      <c r="IT211">
        <v>-5.466005050445581</v>
      </c>
      <c r="IU211">
        <v>19.513465034936026</v>
      </c>
      <c r="IV211">
        <v>-31.882987013190498</v>
      </c>
      <c r="IW211">
        <v>1.7399840726362164</v>
      </c>
      <c r="IX211">
        <v>-18.567367136691615</v>
      </c>
      <c r="IY211">
        <v>0.94995092525741842</v>
      </c>
      <c r="IZ211">
        <v>0.19458326699821066</v>
      </c>
      <c r="JA211">
        <v>-5.7960091370055897</v>
      </c>
      <c r="JB211">
        <v>-7.6796505112526861</v>
      </c>
      <c r="JC211">
        <v>12.835623322162201</v>
      </c>
      <c r="JD211">
        <v>-9.816915255923055</v>
      </c>
      <c r="JE211">
        <v>-26.904362321049746</v>
      </c>
      <c r="JF211">
        <v>-18.804818906991148</v>
      </c>
      <c r="JG211">
        <v>-20.559195432564472</v>
      </c>
      <c r="JH211">
        <v>22.795383749980189</v>
      </c>
      <c r="JI211">
        <v>15.664581507101252</v>
      </c>
      <c r="JJ211">
        <v>4.9793219336417875</v>
      </c>
      <c r="JK211">
        <v>-11.043808644063548</v>
      </c>
      <c r="JL211">
        <v>-8.882936444793339</v>
      </c>
      <c r="JM211">
        <v>1.0840583772844299</v>
      </c>
      <c r="JN211">
        <v>5.1581429218634414</v>
      </c>
      <c r="JO211">
        <v>-14.671431730562732</v>
      </c>
      <c r="JP211">
        <v>-3.2456910011214894</v>
      </c>
      <c r="JQ211">
        <v>-4.1490782645294351</v>
      </c>
      <c r="JR211">
        <v>18.059826974629274</v>
      </c>
      <c r="JS211">
        <v>-4.0834949178030682</v>
      </c>
      <c r="JT211">
        <v>-2.2742735906728786</v>
      </c>
      <c r="JU211">
        <v>14.608812487596984</v>
      </c>
      <c r="JV211">
        <v>7.833025191987586</v>
      </c>
      <c r="JW211">
        <v>7.4386278894739739</v>
      </c>
      <c r="JX211">
        <v>11.904035846305387</v>
      </c>
      <c r="JY211">
        <v>-1.0357733037186758</v>
      </c>
      <c r="JZ211">
        <v>-9.5201171590948714</v>
      </c>
      <c r="KA211">
        <v>1.3030511532344549</v>
      </c>
      <c r="KB211">
        <v>15.07020156202838</v>
      </c>
      <c r="KC211">
        <v>11.628826964250212</v>
      </c>
      <c r="KD211">
        <v>-15.971491080327386</v>
      </c>
      <c r="KE211">
        <v>-4.1778847815900164</v>
      </c>
      <c r="KF211">
        <v>-16.465827570065965</v>
      </c>
      <c r="KG211">
        <v>-16.016462543612089</v>
      </c>
      <c r="KH211">
        <v>-27.305089318095593</v>
      </c>
      <c r="KI211">
        <v>-8.8638303664088394</v>
      </c>
      <c r="KJ211">
        <v>-16.058904879620261</v>
      </c>
      <c r="KK211">
        <v>32.113971040376853</v>
      </c>
      <c r="KL211">
        <v>8.5577117105539866</v>
      </c>
      <c r="KM211">
        <v>6.6569515633938003</v>
      </c>
      <c r="KN211">
        <v>-9.171316741768436</v>
      </c>
      <c r="KO211">
        <v>14.224831361344688</v>
      </c>
      <c r="KP211">
        <v>-20.027566883878698</v>
      </c>
      <c r="KQ211">
        <v>-6.8690240780312504</v>
      </c>
      <c r="KR211">
        <v>-18.181024669130164</v>
      </c>
      <c r="KS211">
        <v>24.608644103720408</v>
      </c>
      <c r="KT211">
        <v>-12.205783337667283</v>
      </c>
      <c r="KU211">
        <v>2.0941953877911139</v>
      </c>
      <c r="KV211">
        <v>-11.546208087147068</v>
      </c>
      <c r="KW211">
        <v>-16.930335469682934</v>
      </c>
      <c r="KX211">
        <v>6.5572852914168367</v>
      </c>
      <c r="KY211">
        <v>3.8711933865114281</v>
      </c>
      <c r="KZ211">
        <v>11.853111768411278</v>
      </c>
      <c r="LA211">
        <v>-4.7907970825587372</v>
      </c>
      <c r="LB211">
        <v>-15.835058816170372</v>
      </c>
      <c r="LC211">
        <v>27.528760533030187</v>
      </c>
      <c r="LD211">
        <v>17.343079171187554</v>
      </c>
      <c r="LE211">
        <v>2.2909541490282028</v>
      </c>
      <c r="LF211">
        <v>5.5053413619678535</v>
      </c>
      <c r="LG211">
        <v>4.1817910554035667</v>
      </c>
      <c r="LH211">
        <v>-1.3372671399162106</v>
      </c>
      <c r="LI211">
        <v>-13.727063210446774</v>
      </c>
      <c r="LJ211">
        <v>19.76592165511563</v>
      </c>
      <c r="LK211">
        <v>26.336366922346862</v>
      </c>
      <c r="LL211">
        <v>7.4184279233756181</v>
      </c>
      <c r="LM211">
        <v>14.700674236194917</v>
      </c>
      <c r="LN211">
        <v>-13.198721300763701</v>
      </c>
      <c r="LO211">
        <v>10.57411744987211</v>
      </c>
      <c r="LP211">
        <v>-16.044062173169515</v>
      </c>
      <c r="LQ211">
        <v>8.8623435624062861</v>
      </c>
      <c r="LR211">
        <v>19.577862085484433</v>
      </c>
      <c r="LS211">
        <v>15.1160265780796</v>
      </c>
      <c r="LT211">
        <v>2.4691091906252436</v>
      </c>
      <c r="LU211">
        <v>20.330816673087117</v>
      </c>
      <c r="LV211">
        <v>3.3838430278776994</v>
      </c>
      <c r="LW211">
        <v>4.6467878278591028</v>
      </c>
      <c r="LX211">
        <v>-12.4877978526489</v>
      </c>
      <c r="LY211">
        <v>2.326029557737185</v>
      </c>
      <c r="LZ211">
        <v>26.28117956531041</v>
      </c>
      <c r="MA211">
        <v>9.6562100161132616</v>
      </c>
      <c r="MB211">
        <v>-10.270277146772989</v>
      </c>
      <c r="MC211">
        <v>4.908153706626698</v>
      </c>
      <c r="MD211">
        <v>-25.34730995726947</v>
      </c>
      <c r="ME211">
        <v>-5.6277061641254171</v>
      </c>
      <c r="MF211">
        <v>-6.4086936687967553</v>
      </c>
      <c r="MG211">
        <v>-3.8657338748055457E-2</v>
      </c>
      <c r="MH211">
        <v>16.943460152098357</v>
      </c>
      <c r="MI211">
        <v>-13.353941612019113</v>
      </c>
      <c r="MJ211">
        <v>-20.031258939936205</v>
      </c>
      <c r="MK211">
        <v>-20.579390214805649</v>
      </c>
      <c r="ML211">
        <v>-11.831757309729689</v>
      </c>
      <c r="MM211">
        <v>1.3366167474307802</v>
      </c>
      <c r="MN211">
        <v>9.8350663099666686</v>
      </c>
      <c r="MO211">
        <v>-0.28358375297989674</v>
      </c>
      <c r="MP211">
        <v>24.072390574135994</v>
      </c>
      <c r="MQ211">
        <v>-10.295818166632531</v>
      </c>
      <c r="MR211">
        <v>-11.071677446716018</v>
      </c>
      <c r="MS211">
        <v>2.5898555827780689</v>
      </c>
      <c r="MT211">
        <v>-9.6355032144581898</v>
      </c>
      <c r="MU211">
        <v>-5.5299866352837412</v>
      </c>
      <c r="MV211">
        <v>2.6676380777104276</v>
      </c>
      <c r="MW211">
        <v>4.5588884609479559</v>
      </c>
      <c r="MX211">
        <v>46.788517602106118</v>
      </c>
      <c r="MY211">
        <v>17.596512538869103</v>
      </c>
      <c r="MZ211">
        <v>-21.079875878131148</v>
      </c>
      <c r="NA211">
        <v>1.4547740301937511</v>
      </c>
      <c r="NB211">
        <v>-7.1733331356768364</v>
      </c>
      <c r="NC211">
        <v>-12.481191927215949</v>
      </c>
      <c r="ND211">
        <v>1.4643980393855109</v>
      </c>
      <c r="NE211">
        <v>-4.6284857158630155</v>
      </c>
      <c r="NF211">
        <v>-15.454790572040356</v>
      </c>
      <c r="NG211">
        <v>2.1020695860320764</v>
      </c>
      <c r="NH211">
        <v>-9.5518350274309345</v>
      </c>
      <c r="NI211">
        <v>0.81276580236514384</v>
      </c>
      <c r="NJ211">
        <v>6.3790069313308511</v>
      </c>
      <c r="NK211">
        <v>10.949822501069871</v>
      </c>
      <c r="NL211">
        <v>3.6175275521358907E-2</v>
      </c>
      <c r="NM211">
        <v>-21.366999946711019</v>
      </c>
      <c r="NN211">
        <v>9.8124793987983079</v>
      </c>
      <c r="NO211">
        <v>17.834301950886466</v>
      </c>
      <c r="NP211">
        <v>10.494560509656248</v>
      </c>
      <c r="NQ211">
        <v>-7.6487049642395535</v>
      </c>
      <c r="NR211">
        <v>15.38418185026859</v>
      </c>
      <c r="NS211">
        <v>-12.987049813525045</v>
      </c>
      <c r="NT211">
        <v>-5.5916270260881893</v>
      </c>
      <c r="NU211">
        <v>7.9005842496238214</v>
      </c>
      <c r="NV211">
        <v>-4.3383863345144515</v>
      </c>
      <c r="NW211">
        <v>-33.077625666560721</v>
      </c>
      <c r="NX211">
        <v>-17.888224608863872</v>
      </c>
      <c r="NY211">
        <v>6.993601038121982</v>
      </c>
      <c r="NZ211">
        <v>-11.71449025901571</v>
      </c>
      <c r="OA211">
        <v>-0.31208139569323312</v>
      </c>
      <c r="OB211">
        <v>-24.091048656602311</v>
      </c>
      <c r="OC211">
        <v>-17.799784977920115</v>
      </c>
      <c r="OD211">
        <v>-4.4734441934795468</v>
      </c>
      <c r="OE211">
        <v>17.583179118553712</v>
      </c>
      <c r="OF211">
        <v>-5.9913721390617756</v>
      </c>
      <c r="OG211">
        <v>2.3747070120221272</v>
      </c>
      <c r="OH211">
        <v>-2.6299289788437967</v>
      </c>
      <c r="OI211">
        <v>-1.9552538838422835</v>
      </c>
      <c r="OJ211">
        <v>11.368583637161491</v>
      </c>
      <c r="OK211">
        <v>14.100779807519164</v>
      </c>
      <c r="OL211">
        <v>-5.2771632441350436</v>
      </c>
      <c r="OM211">
        <v>16.761926348372281</v>
      </c>
      <c r="ON211">
        <v>-15.920077786235144</v>
      </c>
      <c r="OO211">
        <v>15.811518910854415</v>
      </c>
      <c r="OP211">
        <v>-35.708750694114116</v>
      </c>
      <c r="OQ211">
        <v>-0.84956451643254838</v>
      </c>
      <c r="OR211">
        <v>-9.7232444403323228</v>
      </c>
      <c r="OS211">
        <v>-2.3347716847505522</v>
      </c>
      <c r="OT211">
        <v>5.8984542399739048</v>
      </c>
      <c r="OU211">
        <v>-17.081362078046602</v>
      </c>
      <c r="OV211">
        <v>-3.2949052014114968</v>
      </c>
      <c r="OW211">
        <v>-17.899809973913516</v>
      </c>
      <c r="OX211">
        <v>6.0961791214527148</v>
      </c>
      <c r="OY211">
        <v>-8.5178187753567229</v>
      </c>
      <c r="OZ211">
        <v>8.4230744178138348</v>
      </c>
      <c r="PA211">
        <v>6.8979107267894255</v>
      </c>
      <c r="PB211">
        <v>-13.013441734549341</v>
      </c>
      <c r="PC211">
        <v>-0.56848606134166579</v>
      </c>
      <c r="PD211">
        <v>8.7893681660262519</v>
      </c>
      <c r="PE211">
        <v>-5.3238810445141267</v>
      </c>
      <c r="PF211">
        <v>4.7908644174858495</v>
      </c>
      <c r="PG211">
        <v>-5.8689801137237279</v>
      </c>
      <c r="PH211">
        <v>17.977124417837828</v>
      </c>
      <c r="PI211">
        <v>-5.7135724320943453</v>
      </c>
      <c r="PJ211">
        <v>2.4000835214100569</v>
      </c>
      <c r="PK211">
        <v>4.5021658014379948</v>
      </c>
      <c r="PL211">
        <v>-15.579691300573925</v>
      </c>
      <c r="PM211">
        <v>-18.337948320137762</v>
      </c>
      <c r="PN211">
        <v>4.5569464166458991</v>
      </c>
      <c r="PO211">
        <v>4.254585673760654</v>
      </c>
      <c r="PP211">
        <v>-9.323018203763489</v>
      </c>
      <c r="PQ211">
        <v>-4.3939881830380489</v>
      </c>
      <c r="PR211">
        <v>37.982079092445488</v>
      </c>
      <c r="PS211">
        <v>4.0428177224606134</v>
      </c>
      <c r="PT211">
        <v>34.965198753562845</v>
      </c>
      <c r="PU211">
        <v>29.834880031419427</v>
      </c>
      <c r="PV211">
        <v>10.188334427946648</v>
      </c>
      <c r="PW211">
        <v>-6.4490239851573534</v>
      </c>
      <c r="PX211">
        <v>-6.4307758542884459</v>
      </c>
      <c r="PY211">
        <v>17.100910096433793</v>
      </c>
      <c r="PZ211">
        <v>11.840551331781386</v>
      </c>
      <c r="QA211">
        <v>0.38622901556010714</v>
      </c>
      <c r="QB211">
        <v>-10.405357252152855</v>
      </c>
      <c r="QC211">
        <v>-1.5948732886046812</v>
      </c>
      <c r="QD211">
        <v>24.062310617905972</v>
      </c>
      <c r="QE211">
        <v>-24.843655507704977</v>
      </c>
      <c r="QF211">
        <v>-9.7567882562510437</v>
      </c>
      <c r="QG211">
        <v>6.2601058345152403</v>
      </c>
      <c r="QH211">
        <v>1.7780247077037303</v>
      </c>
      <c r="QI211">
        <v>-5.3127555790830803</v>
      </c>
      <c r="QJ211">
        <v>15.11667459023711</v>
      </c>
      <c r="QK211">
        <v>7.6668124061527383</v>
      </c>
      <c r="QL211">
        <v>3.2586005408724383</v>
      </c>
      <c r="QM211">
        <v>4.4313539039705434</v>
      </c>
      <c r="QN211">
        <v>-25.47002937514608</v>
      </c>
      <c r="QO211">
        <v>-8.7584930486590977</v>
      </c>
      <c r="QP211">
        <v>-4.7917515460791131</v>
      </c>
      <c r="QQ211">
        <v>28.711860084141872</v>
      </c>
      <c r="QR211">
        <v>-8.3148444853742802</v>
      </c>
      <c r="QS211">
        <v>24.917350908099081</v>
      </c>
      <c r="QT211">
        <v>-2.2030844414516393</v>
      </c>
      <c r="QU211">
        <v>19.565466567028132</v>
      </c>
      <c r="QV211">
        <v>6.9415802525615025</v>
      </c>
      <c r="QW211">
        <v>9.6853907717248724</v>
      </c>
      <c r="QX211">
        <v>8.2254450550644638</v>
      </c>
      <c r="QY211">
        <v>-9.6115442777035796</v>
      </c>
      <c r="QZ211">
        <v>-6.210695100453</v>
      </c>
      <c r="RA211">
        <v>23.607070043804715</v>
      </c>
      <c r="RB211">
        <v>-0.4557405360914199</v>
      </c>
      <c r="RC211">
        <v>6.0642719792107549</v>
      </c>
      <c r="RD211">
        <v>-15.709318724897193</v>
      </c>
      <c r="RE211">
        <v>8.6868270987139198</v>
      </c>
      <c r="RF211">
        <v>-5.3637926118288757</v>
      </c>
      <c r="RG211">
        <v>1.3619996438016797</v>
      </c>
      <c r="RH211">
        <v>22.985537512748181</v>
      </c>
      <c r="RI211">
        <v>16.956739219785053</v>
      </c>
      <c r="RJ211">
        <v>-3.7564128767542413</v>
      </c>
      <c r="RK211">
        <v>-4.6271789320681798</v>
      </c>
      <c r="RL211">
        <v>10.005047494223788</v>
      </c>
      <c r="RM211">
        <v>-6.261798093940806</v>
      </c>
      <c r="RN211">
        <v>-27.209509220484737</v>
      </c>
      <c r="RO211">
        <v>-18.618884181489538</v>
      </c>
      <c r="RP211">
        <v>-5.6330828681598808</v>
      </c>
      <c r="RQ211">
        <v>17.333496993306376</v>
      </c>
      <c r="RR211">
        <v>-9.2113378724804331</v>
      </c>
      <c r="RS211">
        <v>6.0078004657850883</v>
      </c>
      <c r="RT211">
        <v>7.7358230109152348</v>
      </c>
      <c r="RU211">
        <v>4.5933561559154441</v>
      </c>
      <c r="RV211">
        <v>8.4326083067855624</v>
      </c>
      <c r="RW211">
        <v>-6.5620344848138519</v>
      </c>
      <c r="RX211">
        <v>-16.355330549398047</v>
      </c>
      <c r="RY211">
        <v>6.8635083931277219</v>
      </c>
      <c r="RZ211">
        <v>6.7215846876693117</v>
      </c>
      <c r="SA211">
        <v>-2.8719743770398138</v>
      </c>
      <c r="SB211">
        <v>-14.224960204705487</v>
      </c>
      <c r="SC211">
        <v>7.5184786385191718</v>
      </c>
      <c r="SD211">
        <v>-18.638125122311347</v>
      </c>
      <c r="SE211">
        <v>8.0594889652566835</v>
      </c>
      <c r="SF211">
        <v>-1.2293476869086102</v>
      </c>
      <c r="SG211">
        <v>-7.103388992813911E-2</v>
      </c>
    </row>
    <row r="213" spans="1:501">
      <c r="A213">
        <f>+A208</f>
        <v>2017</v>
      </c>
    </row>
    <row r="214" spans="1:501">
      <c r="A214" t="s">
        <v>462</v>
      </c>
      <c r="B214" s="25">
        <f>+IF('Step 2 - Expected Payments'!$D$16+B201&gt;=0,ROUND(B201+'Step 2 - Expected Payments'!$D$16,2),"")</f>
        <v>1.22</v>
      </c>
      <c r="C214" s="25">
        <f>+IF('Step 2 - Expected Payments'!$D$16+C201&gt;=0,ROUND(C201+'Step 2 - Expected Payments'!$D$16,2),"")</f>
        <v>3.59</v>
      </c>
      <c r="D214" s="25">
        <f>+IF('Step 2 - Expected Payments'!$D$16+D201&gt;=0,ROUND(D201+'Step 2 - Expected Payments'!$D$16,2),"")</f>
        <v>2.38</v>
      </c>
      <c r="E214" s="25">
        <f>+IF('Step 2 - Expected Payments'!$D$16+E201&gt;=0,ROUND(E201+'Step 2 - Expected Payments'!$D$16,2),"")</f>
        <v>2.96</v>
      </c>
      <c r="F214" s="25">
        <f>+IF('Step 2 - Expected Payments'!$D$16+F201&gt;=0,ROUND(F201+'Step 2 - Expected Payments'!$D$16,2),"")</f>
        <v>3.98</v>
      </c>
      <c r="G214" s="25">
        <f>+IF('Step 2 - Expected Payments'!$D$16+G201&gt;=0,ROUND(G201+'Step 2 - Expected Payments'!$D$16,2),"")</f>
        <v>3.49</v>
      </c>
      <c r="H214" s="25">
        <f>+IF('Step 2 - Expected Payments'!$D$16+H201&gt;=0,ROUND(H201+'Step 2 - Expected Payments'!$D$16,2),"")</f>
        <v>3.16</v>
      </c>
      <c r="I214" s="25">
        <f>+IF('Step 2 - Expected Payments'!$D$16+I201&gt;=0,ROUND(I201+'Step 2 - Expected Payments'!$D$16,2),"")</f>
        <v>3.2</v>
      </c>
      <c r="J214" s="25">
        <f>+IF('Step 2 - Expected Payments'!$D$16+J201&gt;=0,ROUND(J201+'Step 2 - Expected Payments'!$D$16,2),"")</f>
        <v>3.22</v>
      </c>
      <c r="K214" s="25">
        <f>+IF('Step 2 - Expected Payments'!$D$16+K201&gt;=0,ROUND(K201+'Step 2 - Expected Payments'!$D$16,2),"")</f>
        <v>3.94</v>
      </c>
      <c r="L214" s="25">
        <f>+IF('Step 2 - Expected Payments'!$D$16+L201&gt;=0,ROUND(L201+'Step 2 - Expected Payments'!$D$16,2),"")</f>
        <v>2.56</v>
      </c>
      <c r="M214" s="25">
        <f>+IF('Step 2 - Expected Payments'!$D$16+M201&gt;=0,ROUND(M201+'Step 2 - Expected Payments'!$D$16,2),"")</f>
        <v>2.7</v>
      </c>
      <c r="N214" s="25">
        <f>+IF('Step 2 - Expected Payments'!$D$16+N201&gt;=0,ROUND(N201+'Step 2 - Expected Payments'!$D$16,2),"")</f>
        <v>4.17</v>
      </c>
      <c r="O214" s="25">
        <f>+IF('Step 2 - Expected Payments'!$D$16+O201&gt;=0,ROUND(O201+'Step 2 - Expected Payments'!$D$16,2),"")</f>
        <v>3.22</v>
      </c>
      <c r="P214" s="25">
        <f>+IF('Step 2 - Expected Payments'!$D$16+P201&gt;=0,ROUND(P201+'Step 2 - Expected Payments'!$D$16,2),"")</f>
        <v>3.68</v>
      </c>
      <c r="Q214" s="25">
        <f>+IF('Step 2 - Expected Payments'!$D$16+Q201&gt;=0,ROUND(Q201+'Step 2 - Expected Payments'!$D$16,2),"")</f>
        <v>1.87</v>
      </c>
      <c r="R214" s="25">
        <f>+IF('Step 2 - Expected Payments'!$D$16+R201&gt;=0,ROUND(R201+'Step 2 - Expected Payments'!$D$16,2),"")</f>
        <v>2.4700000000000002</v>
      </c>
      <c r="S214" s="25">
        <f>+IF('Step 2 - Expected Payments'!$D$16+S201&gt;=0,ROUND(S201+'Step 2 - Expected Payments'!$D$16,2),"")</f>
        <v>5.09</v>
      </c>
      <c r="T214" s="25">
        <f>+IF('Step 2 - Expected Payments'!$D$16+T201&gt;=0,ROUND(T201+'Step 2 - Expected Payments'!$D$16,2),"")</f>
        <v>1.64</v>
      </c>
      <c r="U214" s="25">
        <f>+IF('Step 2 - Expected Payments'!$D$16+U201&gt;=0,ROUND(U201+'Step 2 - Expected Payments'!$D$16,2),"")</f>
        <v>3.73</v>
      </c>
      <c r="V214" s="25">
        <f>+IF('Step 2 - Expected Payments'!$D$16+V201&gt;=0,ROUND(V201+'Step 2 - Expected Payments'!$D$16,2),"")</f>
        <v>2.7</v>
      </c>
      <c r="W214" s="25">
        <f>+IF('Step 2 - Expected Payments'!$D$16+W201&gt;=0,ROUND(W201+'Step 2 - Expected Payments'!$D$16,2),"")</f>
        <v>3.76</v>
      </c>
      <c r="X214" s="25">
        <f>+IF('Step 2 - Expected Payments'!$D$16+X201&gt;=0,ROUND(X201+'Step 2 - Expected Payments'!$D$16,2),"")</f>
        <v>3.15</v>
      </c>
      <c r="Y214" s="25">
        <f>+IF('Step 2 - Expected Payments'!$D$16+Y201&gt;=0,ROUND(Y201+'Step 2 - Expected Payments'!$D$16,2),"")</f>
        <v>3.26</v>
      </c>
      <c r="Z214" s="25">
        <f>+IF('Step 2 - Expected Payments'!$D$16+Z201&gt;=0,ROUND(Z201+'Step 2 - Expected Payments'!$D$16,2),"")</f>
        <v>2.82</v>
      </c>
      <c r="AA214" s="25">
        <f>+IF('Step 2 - Expected Payments'!$D$16+AA201&gt;=0,ROUND(AA201+'Step 2 - Expected Payments'!$D$16,2),"")</f>
        <v>3.85</v>
      </c>
      <c r="AB214" s="25">
        <f>+IF('Step 2 - Expected Payments'!$D$16+AB201&gt;=0,ROUND(AB201+'Step 2 - Expected Payments'!$D$16,2),"")</f>
        <v>3.57</v>
      </c>
      <c r="AC214" s="25">
        <f>+IF('Step 2 - Expected Payments'!$D$16+AC201&gt;=0,ROUND(AC201+'Step 2 - Expected Payments'!$D$16,2),"")</f>
        <v>1.6</v>
      </c>
      <c r="AD214" s="25">
        <f>+IF('Step 2 - Expected Payments'!$D$16+AD201&gt;=0,ROUND(AD201+'Step 2 - Expected Payments'!$D$16,2),"")</f>
        <v>2.76</v>
      </c>
      <c r="AE214" s="25">
        <f>+IF('Step 2 - Expected Payments'!$D$16+AE201&gt;=0,ROUND(AE201+'Step 2 - Expected Payments'!$D$16,2),"")</f>
        <v>3.97</v>
      </c>
      <c r="AF214" s="25">
        <f>+IF('Step 2 - Expected Payments'!$D$16+AF201&gt;=0,ROUND(AF201+'Step 2 - Expected Payments'!$D$16,2),"")</f>
        <v>1.74</v>
      </c>
      <c r="AG214" s="25">
        <f>+IF('Step 2 - Expected Payments'!$D$16+AG201&gt;=0,ROUND(AG201+'Step 2 - Expected Payments'!$D$16,2),"")</f>
        <v>2.46</v>
      </c>
      <c r="AH214" s="25">
        <f>+IF('Step 2 - Expected Payments'!$D$16+AH201&gt;=0,ROUND(AH201+'Step 2 - Expected Payments'!$D$16,2),"")</f>
        <v>1.76</v>
      </c>
      <c r="AI214" s="25">
        <f>+IF('Step 2 - Expected Payments'!$D$16+AI201&gt;=0,ROUND(AI201+'Step 2 - Expected Payments'!$D$16,2),"")</f>
        <v>2.58</v>
      </c>
      <c r="AJ214" s="25">
        <f>+IF('Step 2 - Expected Payments'!$D$16+AJ201&gt;=0,ROUND(AJ201+'Step 2 - Expected Payments'!$D$16,2),"")</f>
        <v>2.29</v>
      </c>
      <c r="AK214" s="25">
        <f>+IF('Step 2 - Expected Payments'!$D$16+AK201&gt;=0,ROUND(AK201+'Step 2 - Expected Payments'!$D$16,2),"")</f>
        <v>6.21</v>
      </c>
      <c r="AL214" s="25">
        <f>+IF('Step 2 - Expected Payments'!$D$16+AL201&gt;=0,ROUND(AL201+'Step 2 - Expected Payments'!$D$16,2),"")</f>
        <v>3.62</v>
      </c>
      <c r="AM214" s="25">
        <f>+IF('Step 2 - Expected Payments'!$D$16+AM201&gt;=0,ROUND(AM201+'Step 2 - Expected Payments'!$D$16,2),"")</f>
        <v>2.65</v>
      </c>
      <c r="AN214" s="25">
        <f>+IF('Step 2 - Expected Payments'!$D$16+AN201&gt;=0,ROUND(AN201+'Step 2 - Expected Payments'!$D$16,2),"")</f>
        <v>2.7</v>
      </c>
      <c r="AO214" s="25">
        <f>+IF('Step 2 - Expected Payments'!$D$16+AO201&gt;=0,ROUND(AO201+'Step 2 - Expected Payments'!$D$16,2),"")</f>
        <v>3.31</v>
      </c>
      <c r="AP214" s="25">
        <f>+IF('Step 2 - Expected Payments'!$D$16+AP201&gt;=0,ROUND(AP201+'Step 2 - Expected Payments'!$D$16,2),"")</f>
        <v>2.98</v>
      </c>
      <c r="AQ214" s="25">
        <f>+IF('Step 2 - Expected Payments'!$D$16+AQ201&gt;=0,ROUND(AQ201+'Step 2 - Expected Payments'!$D$16,2),"")</f>
        <v>3.3</v>
      </c>
      <c r="AR214" s="25">
        <f>+IF('Step 2 - Expected Payments'!$D$16+AR201&gt;=0,ROUND(AR201+'Step 2 - Expected Payments'!$D$16,2),"")</f>
        <v>2.5</v>
      </c>
      <c r="AS214" s="25">
        <f>+IF('Step 2 - Expected Payments'!$D$16+AS201&gt;=0,ROUND(AS201+'Step 2 - Expected Payments'!$D$16,2),"")</f>
        <v>4.13</v>
      </c>
      <c r="AT214" s="25">
        <f>+IF('Step 2 - Expected Payments'!$D$16+AT201&gt;=0,ROUND(AT201+'Step 2 - Expected Payments'!$D$16,2),"")</f>
        <v>3.03</v>
      </c>
      <c r="AU214" s="25">
        <f>+IF('Step 2 - Expected Payments'!$D$16+AU201&gt;=0,ROUND(AU201+'Step 2 - Expected Payments'!$D$16,2),"")</f>
        <v>3.64</v>
      </c>
      <c r="AV214" s="25">
        <f>+IF('Step 2 - Expected Payments'!$D$16+AV201&gt;=0,ROUND(AV201+'Step 2 - Expected Payments'!$D$16,2),"")</f>
        <v>3.34</v>
      </c>
      <c r="AW214" s="25">
        <f>+IF('Step 2 - Expected Payments'!$D$16+AW201&gt;=0,ROUND(AW201+'Step 2 - Expected Payments'!$D$16,2),"")</f>
        <v>4.24</v>
      </c>
      <c r="AX214" s="25">
        <f>+IF('Step 2 - Expected Payments'!$D$16+AX201&gt;=0,ROUND(AX201+'Step 2 - Expected Payments'!$D$16,2),"")</f>
        <v>4.5999999999999996</v>
      </c>
      <c r="AY214" s="25">
        <f>+IF('Step 2 - Expected Payments'!$D$16+AY201&gt;=0,ROUND(AY201+'Step 2 - Expected Payments'!$D$16,2),"")</f>
        <v>5.85</v>
      </c>
      <c r="AZ214" s="25">
        <f>+IF('Step 2 - Expected Payments'!$D$16+AZ201&gt;=0,ROUND(AZ201+'Step 2 - Expected Payments'!$D$16,2),"")</f>
        <v>4.75</v>
      </c>
      <c r="BA214" s="25">
        <f>+IF('Step 2 - Expected Payments'!$D$16+BA201&gt;=0,ROUND(BA201+'Step 2 - Expected Payments'!$D$16,2),"")</f>
        <v>2.97</v>
      </c>
      <c r="BB214" s="25">
        <f>+IF('Step 2 - Expected Payments'!$D$16+BB201&gt;=0,ROUND(BB201+'Step 2 - Expected Payments'!$D$16,2),"")</f>
        <v>3.68</v>
      </c>
      <c r="BC214" s="25">
        <f>+IF('Step 2 - Expected Payments'!$D$16+BC201&gt;=0,ROUND(BC201+'Step 2 - Expected Payments'!$D$16,2),"")</f>
        <v>4.9800000000000004</v>
      </c>
      <c r="BD214" s="25">
        <f>+IF('Step 2 - Expected Payments'!$D$16+BD201&gt;=0,ROUND(BD201+'Step 2 - Expected Payments'!$D$16,2),"")</f>
        <v>3.35</v>
      </c>
      <c r="BE214" s="25">
        <f>+IF('Step 2 - Expected Payments'!$D$16+BE201&gt;=0,ROUND(BE201+'Step 2 - Expected Payments'!$D$16,2),"")</f>
        <v>2.76</v>
      </c>
      <c r="BF214" s="25">
        <f>+IF('Step 2 - Expected Payments'!$D$16+BF201&gt;=0,ROUND(BF201+'Step 2 - Expected Payments'!$D$16,2),"")</f>
        <v>4.8</v>
      </c>
      <c r="BG214" s="25">
        <f>+IF('Step 2 - Expected Payments'!$D$16+BG201&gt;=0,ROUND(BG201+'Step 2 - Expected Payments'!$D$16,2),"")</f>
        <v>4.42</v>
      </c>
      <c r="BH214" s="25">
        <f>+IF('Step 2 - Expected Payments'!$D$16+BH201&gt;=0,ROUND(BH201+'Step 2 - Expected Payments'!$D$16,2),"")</f>
        <v>5.16</v>
      </c>
      <c r="BI214" s="25">
        <f>+IF('Step 2 - Expected Payments'!$D$16+BI201&gt;=0,ROUND(BI201+'Step 2 - Expected Payments'!$D$16,2),"")</f>
        <v>4.04</v>
      </c>
      <c r="BJ214" s="25">
        <f>+IF('Step 2 - Expected Payments'!$D$16+BJ201&gt;=0,ROUND(BJ201+'Step 2 - Expected Payments'!$D$16,2),"")</f>
        <v>2.91</v>
      </c>
      <c r="BK214" s="25">
        <f>+IF('Step 2 - Expected Payments'!$D$16+BK201&gt;=0,ROUND(BK201+'Step 2 - Expected Payments'!$D$16,2),"")</f>
        <v>3.1</v>
      </c>
      <c r="BL214" s="25">
        <f>+IF('Step 2 - Expected Payments'!$D$16+BL201&gt;=0,ROUND(BL201+'Step 2 - Expected Payments'!$D$16,2),"")</f>
        <v>5.86</v>
      </c>
      <c r="BM214" s="25">
        <f>+IF('Step 2 - Expected Payments'!$D$16+BM201&gt;=0,ROUND(BM201+'Step 2 - Expected Payments'!$D$16,2),"")</f>
        <v>3.66</v>
      </c>
      <c r="BN214" s="25">
        <f>+IF('Step 2 - Expected Payments'!$D$16+BN201&gt;=0,ROUND(BN201+'Step 2 - Expected Payments'!$D$16,2),"")</f>
        <v>4.3899999999999997</v>
      </c>
      <c r="BO214" s="25">
        <f>+IF('Step 2 - Expected Payments'!$D$16+BO201&gt;=0,ROUND(BO201+'Step 2 - Expected Payments'!$D$16,2),"")</f>
        <v>4.2</v>
      </c>
      <c r="BP214" s="25">
        <f>+IF('Step 2 - Expected Payments'!$D$16+BP201&gt;=0,ROUND(BP201+'Step 2 - Expected Payments'!$D$16,2),"")</f>
        <v>3.61</v>
      </c>
      <c r="BQ214" s="25">
        <f>+IF('Step 2 - Expected Payments'!$D$16+BQ201&gt;=0,ROUND(BQ201+'Step 2 - Expected Payments'!$D$16,2),"")</f>
        <v>2.77</v>
      </c>
      <c r="BR214" s="25">
        <f>+IF('Step 2 - Expected Payments'!$D$16+BR201&gt;=0,ROUND(BR201+'Step 2 - Expected Payments'!$D$16,2),"")</f>
        <v>2.06</v>
      </c>
      <c r="BS214" s="25">
        <f>+IF('Step 2 - Expected Payments'!$D$16+BS201&gt;=0,ROUND(BS201+'Step 2 - Expected Payments'!$D$16,2),"")</f>
        <v>4.54</v>
      </c>
      <c r="BT214" s="25">
        <f>+IF('Step 2 - Expected Payments'!$D$16+BT201&gt;=0,ROUND(BT201+'Step 2 - Expected Payments'!$D$16,2),"")</f>
        <v>3.2</v>
      </c>
      <c r="BU214" s="25">
        <f>+IF('Step 2 - Expected Payments'!$D$16+BU201&gt;=0,ROUND(BU201+'Step 2 - Expected Payments'!$D$16,2),"")</f>
        <v>3.75</v>
      </c>
      <c r="BV214" s="25">
        <f>+IF('Step 2 - Expected Payments'!$D$16+BV201&gt;=0,ROUND(BV201+'Step 2 - Expected Payments'!$D$16,2),"")</f>
        <v>4.1399999999999997</v>
      </c>
      <c r="BW214" s="25">
        <f>+IF('Step 2 - Expected Payments'!$D$16+BW201&gt;=0,ROUND(BW201+'Step 2 - Expected Payments'!$D$16,2),"")</f>
        <v>3.05</v>
      </c>
      <c r="BX214" s="25">
        <f>+IF('Step 2 - Expected Payments'!$D$16+BX201&gt;=0,ROUND(BX201+'Step 2 - Expected Payments'!$D$16,2),"")</f>
        <v>2.86</v>
      </c>
      <c r="BY214" s="25">
        <f>+IF('Step 2 - Expected Payments'!$D$16+BY201&gt;=0,ROUND(BY201+'Step 2 - Expected Payments'!$D$16,2),"")</f>
        <v>4.42</v>
      </c>
      <c r="BZ214" s="25">
        <f>+IF('Step 2 - Expected Payments'!$D$16+BZ201&gt;=0,ROUND(BZ201+'Step 2 - Expected Payments'!$D$16,2),"")</f>
        <v>3.72</v>
      </c>
      <c r="CA214" s="25">
        <f>+IF('Step 2 - Expected Payments'!$D$16+CA201&gt;=0,ROUND(CA201+'Step 2 - Expected Payments'!$D$16,2),"")</f>
        <v>4.54</v>
      </c>
      <c r="CB214" s="25">
        <f>+IF('Step 2 - Expected Payments'!$D$16+CB201&gt;=0,ROUND(CB201+'Step 2 - Expected Payments'!$D$16,2),"")</f>
        <v>3.62</v>
      </c>
      <c r="CC214" s="25">
        <f>+IF('Step 2 - Expected Payments'!$D$16+CC201&gt;=0,ROUND(CC201+'Step 2 - Expected Payments'!$D$16,2),"")</f>
        <v>4.0599999999999996</v>
      </c>
      <c r="CD214" s="25">
        <f>+IF('Step 2 - Expected Payments'!$D$16+CD201&gt;=0,ROUND(CD201+'Step 2 - Expected Payments'!$D$16,2),"")</f>
        <v>4.08</v>
      </c>
      <c r="CE214" s="25">
        <f>+IF('Step 2 - Expected Payments'!$D$16+CE201&gt;=0,ROUND(CE201+'Step 2 - Expected Payments'!$D$16,2),"")</f>
        <v>3.77</v>
      </c>
      <c r="CF214" s="25">
        <f>+IF('Step 2 - Expected Payments'!$D$16+CF201&gt;=0,ROUND(CF201+'Step 2 - Expected Payments'!$D$16,2),"")</f>
        <v>3.5</v>
      </c>
      <c r="CG214" s="25">
        <f>+IF('Step 2 - Expected Payments'!$D$16+CG201&gt;=0,ROUND(CG201+'Step 2 - Expected Payments'!$D$16,2),"")</f>
        <v>3.79</v>
      </c>
      <c r="CH214" s="25">
        <f>+IF('Step 2 - Expected Payments'!$D$16+CH201&gt;=0,ROUND(CH201+'Step 2 - Expected Payments'!$D$16,2),"")</f>
        <v>3.23</v>
      </c>
      <c r="CI214" s="25">
        <f>+IF('Step 2 - Expected Payments'!$D$16+CI201&gt;=0,ROUND(CI201+'Step 2 - Expected Payments'!$D$16,2),"")</f>
        <v>3.61</v>
      </c>
      <c r="CJ214" s="25">
        <f>+IF('Step 2 - Expected Payments'!$D$16+CJ201&gt;=0,ROUND(CJ201+'Step 2 - Expected Payments'!$D$16,2),"")</f>
        <v>4.3499999999999996</v>
      </c>
      <c r="CK214" s="25">
        <f>+IF('Step 2 - Expected Payments'!$D$16+CK201&gt;=0,ROUND(CK201+'Step 2 - Expected Payments'!$D$16,2),"")</f>
        <v>3.29</v>
      </c>
      <c r="CL214" s="25">
        <f>+IF('Step 2 - Expected Payments'!$D$16+CL201&gt;=0,ROUND(CL201+'Step 2 - Expected Payments'!$D$16,2),"")</f>
        <v>3.35</v>
      </c>
      <c r="CM214" s="25">
        <f>+IF('Step 2 - Expected Payments'!$D$16+CM201&gt;=0,ROUND(CM201+'Step 2 - Expected Payments'!$D$16,2),"")</f>
        <v>2.78</v>
      </c>
      <c r="CN214" s="25">
        <f>+IF('Step 2 - Expected Payments'!$D$16+CN201&gt;=0,ROUND(CN201+'Step 2 - Expected Payments'!$D$16,2),"")</f>
        <v>3.56</v>
      </c>
      <c r="CO214" s="25">
        <f>+IF('Step 2 - Expected Payments'!$D$16+CO201&gt;=0,ROUND(CO201+'Step 2 - Expected Payments'!$D$16,2),"")</f>
        <v>3.79</v>
      </c>
      <c r="CP214" s="25">
        <f>+IF('Step 2 - Expected Payments'!$D$16+CP201&gt;=0,ROUND(CP201+'Step 2 - Expected Payments'!$D$16,2),"")</f>
        <v>3.73</v>
      </c>
      <c r="CQ214" s="25">
        <f>+IF('Step 2 - Expected Payments'!$D$16+CQ201&gt;=0,ROUND(CQ201+'Step 2 - Expected Payments'!$D$16,2),"")</f>
        <v>3.45</v>
      </c>
      <c r="CR214" s="25">
        <f>+IF('Step 2 - Expected Payments'!$D$16+CR201&gt;=0,ROUND(CR201+'Step 2 - Expected Payments'!$D$16,2),"")</f>
        <v>2.66</v>
      </c>
      <c r="CS214" s="25">
        <f>+IF('Step 2 - Expected Payments'!$D$16+CS201&gt;=0,ROUND(CS201+'Step 2 - Expected Payments'!$D$16,2),"")</f>
        <v>2.13</v>
      </c>
      <c r="CT214" s="25">
        <f>+IF('Step 2 - Expected Payments'!$D$16+CT201&gt;=0,ROUND(CT201+'Step 2 - Expected Payments'!$D$16,2),"")</f>
        <v>3.92</v>
      </c>
      <c r="CU214" s="25">
        <f>+IF('Step 2 - Expected Payments'!$D$16+CU201&gt;=0,ROUND(CU201+'Step 2 - Expected Payments'!$D$16,2),"")</f>
        <v>3.6</v>
      </c>
      <c r="CV214" s="25">
        <f>+IF('Step 2 - Expected Payments'!$D$16+CV201&gt;=0,ROUND(CV201+'Step 2 - Expected Payments'!$D$16,2),"")</f>
        <v>2.2999999999999998</v>
      </c>
      <c r="CW214" s="25">
        <f>+IF('Step 2 - Expected Payments'!$D$16+CW201&gt;=0,ROUND(CW201+'Step 2 - Expected Payments'!$D$16,2),"")</f>
        <v>3.43</v>
      </c>
      <c r="CX214" s="25">
        <f>+IF('Step 2 - Expected Payments'!$D$16+CX201&gt;=0,ROUND(CX201+'Step 2 - Expected Payments'!$D$16,2),"")</f>
        <v>1.53</v>
      </c>
      <c r="CY214" s="25">
        <f>+IF('Step 2 - Expected Payments'!$D$16+CY201&gt;=0,ROUND(CY201+'Step 2 - Expected Payments'!$D$16,2),"")</f>
        <v>2.84</v>
      </c>
      <c r="CZ214" s="25">
        <f>+IF('Step 2 - Expected Payments'!$D$16+CZ201&gt;=0,ROUND(CZ201+'Step 2 - Expected Payments'!$D$16,2),"")</f>
        <v>3.56</v>
      </c>
      <c r="DA214" s="25">
        <f>+IF('Step 2 - Expected Payments'!$D$16+DA201&gt;=0,ROUND(DA201+'Step 2 - Expected Payments'!$D$16,2),"")</f>
        <v>4.37</v>
      </c>
      <c r="DB214" s="25">
        <f>+IF('Step 2 - Expected Payments'!$D$16+DB201&gt;=0,ROUND(DB201+'Step 2 - Expected Payments'!$D$16,2),"")</f>
        <v>2.69</v>
      </c>
      <c r="DC214" s="25">
        <f>+IF('Step 2 - Expected Payments'!$D$16+DC201&gt;=0,ROUND(DC201+'Step 2 - Expected Payments'!$D$16,2),"")</f>
        <v>4.3099999999999996</v>
      </c>
      <c r="DD214" s="25">
        <f>+IF('Step 2 - Expected Payments'!$D$16+DD201&gt;=0,ROUND(DD201+'Step 2 - Expected Payments'!$D$16,2),"")</f>
        <v>4.7699999999999996</v>
      </c>
      <c r="DE214" s="25">
        <f>+IF('Step 2 - Expected Payments'!$D$16+DE201&gt;=0,ROUND(DE201+'Step 2 - Expected Payments'!$D$16,2),"")</f>
        <v>3.2</v>
      </c>
      <c r="DF214" s="25">
        <f>+IF('Step 2 - Expected Payments'!$D$16+DF201&gt;=0,ROUND(DF201+'Step 2 - Expected Payments'!$D$16,2),"")</f>
        <v>2.23</v>
      </c>
      <c r="DG214" s="25">
        <f>+IF('Step 2 - Expected Payments'!$D$16+DG201&gt;=0,ROUND(DG201+'Step 2 - Expected Payments'!$D$16,2),"")</f>
        <v>3.1</v>
      </c>
      <c r="DH214" s="25">
        <f>+IF('Step 2 - Expected Payments'!$D$16+DH201&gt;=0,ROUND(DH201+'Step 2 - Expected Payments'!$D$16,2),"")</f>
        <v>4.8099999999999996</v>
      </c>
      <c r="DI214" s="25">
        <f>+IF('Step 2 - Expected Payments'!$D$16+DI201&gt;=0,ROUND(DI201+'Step 2 - Expected Payments'!$D$16,2),"")</f>
        <v>3.11</v>
      </c>
      <c r="DJ214" s="25">
        <f>+IF('Step 2 - Expected Payments'!$D$16+DJ201&gt;=0,ROUND(DJ201+'Step 2 - Expected Payments'!$D$16,2),"")</f>
        <v>3.81</v>
      </c>
      <c r="DK214" s="25">
        <f>+IF('Step 2 - Expected Payments'!$D$16+DK201&gt;=0,ROUND(DK201+'Step 2 - Expected Payments'!$D$16,2),"")</f>
        <v>3.68</v>
      </c>
      <c r="DL214" s="25">
        <f>+IF('Step 2 - Expected Payments'!$D$16+DL201&gt;=0,ROUND(DL201+'Step 2 - Expected Payments'!$D$16,2),"")</f>
        <v>2.83</v>
      </c>
      <c r="DM214" s="25">
        <f>+IF('Step 2 - Expected Payments'!$D$16+DM201&gt;=0,ROUND(DM201+'Step 2 - Expected Payments'!$D$16,2),"")</f>
        <v>2.46</v>
      </c>
      <c r="DN214" s="25">
        <f>+IF('Step 2 - Expected Payments'!$D$16+DN201&gt;=0,ROUND(DN201+'Step 2 - Expected Payments'!$D$16,2),"")</f>
        <v>2.86</v>
      </c>
      <c r="DO214" s="25">
        <f>+IF('Step 2 - Expected Payments'!$D$16+DO201&gt;=0,ROUND(DO201+'Step 2 - Expected Payments'!$D$16,2),"")</f>
        <v>1.28</v>
      </c>
      <c r="DP214" s="25">
        <f>+IF('Step 2 - Expected Payments'!$D$16+DP201&gt;=0,ROUND(DP201+'Step 2 - Expected Payments'!$D$16,2),"")</f>
        <v>1.88</v>
      </c>
      <c r="DQ214" s="25">
        <f>+IF('Step 2 - Expected Payments'!$D$16+DQ201&gt;=0,ROUND(DQ201+'Step 2 - Expected Payments'!$D$16,2),"")</f>
        <v>2.86</v>
      </c>
      <c r="DR214" s="25">
        <f>+IF('Step 2 - Expected Payments'!$D$16+DR201&gt;=0,ROUND(DR201+'Step 2 - Expected Payments'!$D$16,2),"")</f>
        <v>3.35</v>
      </c>
      <c r="DS214" s="25">
        <f>+IF('Step 2 - Expected Payments'!$D$16+DS201&gt;=0,ROUND(DS201+'Step 2 - Expected Payments'!$D$16,2),"")</f>
        <v>2.97</v>
      </c>
      <c r="DT214" s="25">
        <f>+IF('Step 2 - Expected Payments'!$D$16+DT201&gt;=0,ROUND(DT201+'Step 2 - Expected Payments'!$D$16,2),"")</f>
        <v>4.6399999999999997</v>
      </c>
      <c r="DU214" s="25">
        <f>+IF('Step 2 - Expected Payments'!$D$16+DU201&gt;=0,ROUND(DU201+'Step 2 - Expected Payments'!$D$16,2),"")</f>
        <v>3.01</v>
      </c>
      <c r="DV214" s="25">
        <f>+IF('Step 2 - Expected Payments'!$D$16+DV201&gt;=0,ROUND(DV201+'Step 2 - Expected Payments'!$D$16,2),"")</f>
        <v>1.79</v>
      </c>
      <c r="DW214" s="25">
        <f>+IF('Step 2 - Expected Payments'!$D$16+DW201&gt;=0,ROUND(DW201+'Step 2 - Expected Payments'!$D$16,2),"")</f>
        <v>3.28</v>
      </c>
      <c r="DX214" s="25">
        <f>+IF('Step 2 - Expected Payments'!$D$16+DX201&gt;=0,ROUND(DX201+'Step 2 - Expected Payments'!$D$16,2),"")</f>
        <v>2.33</v>
      </c>
      <c r="DY214" s="25">
        <f>+IF('Step 2 - Expected Payments'!$D$16+DY201&gt;=0,ROUND(DY201+'Step 2 - Expected Payments'!$D$16,2),"")</f>
        <v>2.17</v>
      </c>
      <c r="DZ214" s="25">
        <f>+IF('Step 2 - Expected Payments'!$D$16+DZ201&gt;=0,ROUND(DZ201+'Step 2 - Expected Payments'!$D$16,2),"")</f>
        <v>2.0699999999999998</v>
      </c>
      <c r="EA214" s="25">
        <f>+IF('Step 2 - Expected Payments'!$D$16+EA201&gt;=0,ROUND(EA201+'Step 2 - Expected Payments'!$D$16,2),"")</f>
        <v>4.46</v>
      </c>
      <c r="EB214" s="25">
        <f>+IF('Step 2 - Expected Payments'!$D$16+EB201&gt;=0,ROUND(EB201+'Step 2 - Expected Payments'!$D$16,2),"")</f>
        <v>5</v>
      </c>
      <c r="EC214" s="25">
        <f>+IF('Step 2 - Expected Payments'!$D$16+EC201&gt;=0,ROUND(EC201+'Step 2 - Expected Payments'!$D$16,2),"")</f>
        <v>3.4</v>
      </c>
      <c r="ED214" s="25">
        <f>+IF('Step 2 - Expected Payments'!$D$16+ED201&gt;=0,ROUND(ED201+'Step 2 - Expected Payments'!$D$16,2),"")</f>
        <v>4.38</v>
      </c>
      <c r="EE214" s="25">
        <f>+IF('Step 2 - Expected Payments'!$D$16+EE201&gt;=0,ROUND(EE201+'Step 2 - Expected Payments'!$D$16,2),"")</f>
        <v>4.18</v>
      </c>
      <c r="EF214" s="25">
        <f>+IF('Step 2 - Expected Payments'!$D$16+EF201&gt;=0,ROUND(EF201+'Step 2 - Expected Payments'!$D$16,2),"")</f>
        <v>2.65</v>
      </c>
      <c r="EG214" s="25">
        <f>+IF('Step 2 - Expected Payments'!$D$16+EG201&gt;=0,ROUND(EG201+'Step 2 - Expected Payments'!$D$16,2),"")</f>
        <v>4.16</v>
      </c>
      <c r="EH214" s="25">
        <f>+IF('Step 2 - Expected Payments'!$D$16+EH201&gt;=0,ROUND(EH201+'Step 2 - Expected Payments'!$D$16,2),"")</f>
        <v>3.13</v>
      </c>
      <c r="EI214" s="25">
        <f>+IF('Step 2 - Expected Payments'!$D$16+EI201&gt;=0,ROUND(EI201+'Step 2 - Expected Payments'!$D$16,2),"")</f>
        <v>2.82</v>
      </c>
      <c r="EJ214" s="25">
        <f>+IF('Step 2 - Expected Payments'!$D$16+EJ201&gt;=0,ROUND(EJ201+'Step 2 - Expected Payments'!$D$16,2),"")</f>
        <v>4.78</v>
      </c>
      <c r="EK214" s="25">
        <f>+IF('Step 2 - Expected Payments'!$D$16+EK201&gt;=0,ROUND(EK201+'Step 2 - Expected Payments'!$D$16,2),"")</f>
        <v>3.79</v>
      </c>
      <c r="EL214" s="25">
        <f>+IF('Step 2 - Expected Payments'!$D$16+EL201&gt;=0,ROUND(EL201+'Step 2 - Expected Payments'!$D$16,2),"")</f>
        <v>1.99</v>
      </c>
      <c r="EM214" s="25">
        <f>+IF('Step 2 - Expected Payments'!$D$16+EM201&gt;=0,ROUND(EM201+'Step 2 - Expected Payments'!$D$16,2),"")</f>
        <v>3.81</v>
      </c>
      <c r="EN214" s="25">
        <f>+IF('Step 2 - Expected Payments'!$D$16+EN201&gt;=0,ROUND(EN201+'Step 2 - Expected Payments'!$D$16,2),"")</f>
        <v>3.3</v>
      </c>
      <c r="EO214" s="25">
        <f>+IF('Step 2 - Expected Payments'!$D$16+EO201&gt;=0,ROUND(EO201+'Step 2 - Expected Payments'!$D$16,2),"")</f>
        <v>5.12</v>
      </c>
      <c r="EP214" s="25">
        <f>+IF('Step 2 - Expected Payments'!$D$16+EP201&gt;=0,ROUND(EP201+'Step 2 - Expected Payments'!$D$16,2),"")</f>
        <v>3.87</v>
      </c>
      <c r="EQ214" s="25">
        <f>+IF('Step 2 - Expected Payments'!$D$16+EQ201&gt;=0,ROUND(EQ201+'Step 2 - Expected Payments'!$D$16,2),"")</f>
        <v>4.05</v>
      </c>
      <c r="ER214" s="25">
        <f>+IF('Step 2 - Expected Payments'!$D$16+ER201&gt;=0,ROUND(ER201+'Step 2 - Expected Payments'!$D$16,2),"")</f>
        <v>5.16</v>
      </c>
      <c r="ES214" s="25">
        <f>+IF('Step 2 - Expected Payments'!$D$16+ES201&gt;=0,ROUND(ES201+'Step 2 - Expected Payments'!$D$16,2),"")</f>
        <v>4.3</v>
      </c>
      <c r="ET214" s="25">
        <f>+IF('Step 2 - Expected Payments'!$D$16+ET201&gt;=0,ROUND(ET201+'Step 2 - Expected Payments'!$D$16,2),"")</f>
        <v>3.3</v>
      </c>
      <c r="EU214" s="25">
        <f>+IF('Step 2 - Expected Payments'!$D$16+EU201&gt;=0,ROUND(EU201+'Step 2 - Expected Payments'!$D$16,2),"")</f>
        <v>3.35</v>
      </c>
      <c r="EV214" s="25">
        <f>+IF('Step 2 - Expected Payments'!$D$16+EV201&gt;=0,ROUND(EV201+'Step 2 - Expected Payments'!$D$16,2),"")</f>
        <v>4.04</v>
      </c>
      <c r="EW214" s="25">
        <f>+IF('Step 2 - Expected Payments'!$D$16+EW201&gt;=0,ROUND(EW201+'Step 2 - Expected Payments'!$D$16,2),"")</f>
        <v>4.51</v>
      </c>
      <c r="EX214" s="25">
        <f>+IF('Step 2 - Expected Payments'!$D$16+EX201&gt;=0,ROUND(EX201+'Step 2 - Expected Payments'!$D$16,2),"")</f>
        <v>3.83</v>
      </c>
      <c r="EY214" s="25">
        <f>+IF('Step 2 - Expected Payments'!$D$16+EY201&gt;=0,ROUND(EY201+'Step 2 - Expected Payments'!$D$16,2),"")</f>
        <v>3.39</v>
      </c>
      <c r="EZ214" s="25">
        <f>+IF('Step 2 - Expected Payments'!$D$16+EZ201&gt;=0,ROUND(EZ201+'Step 2 - Expected Payments'!$D$16,2),"")</f>
        <v>1.54</v>
      </c>
      <c r="FA214" s="25">
        <f>+IF('Step 2 - Expected Payments'!$D$16+FA201&gt;=0,ROUND(FA201+'Step 2 - Expected Payments'!$D$16,2),"")</f>
        <v>3.84</v>
      </c>
      <c r="FB214" s="25">
        <f>+IF('Step 2 - Expected Payments'!$D$16+FB201&gt;=0,ROUND(FB201+'Step 2 - Expected Payments'!$D$16,2),"")</f>
        <v>2.54</v>
      </c>
      <c r="FC214" s="25">
        <f>+IF('Step 2 - Expected Payments'!$D$16+FC201&gt;=0,ROUND(FC201+'Step 2 - Expected Payments'!$D$16,2),"")</f>
        <v>1.02</v>
      </c>
      <c r="FD214" s="25">
        <f>+IF('Step 2 - Expected Payments'!$D$16+FD201&gt;=0,ROUND(FD201+'Step 2 - Expected Payments'!$D$16,2),"")</f>
        <v>2.3199999999999998</v>
      </c>
      <c r="FE214" s="25">
        <f>+IF('Step 2 - Expected Payments'!$D$16+FE201&gt;=0,ROUND(FE201+'Step 2 - Expected Payments'!$D$16,2),"")</f>
        <v>4.1100000000000003</v>
      </c>
      <c r="FF214" s="25">
        <f>+IF('Step 2 - Expected Payments'!$D$16+FF201&gt;=0,ROUND(FF201+'Step 2 - Expected Payments'!$D$16,2),"")</f>
        <v>4.03</v>
      </c>
      <c r="FG214" s="25">
        <f>+IF('Step 2 - Expected Payments'!$D$16+FG201&gt;=0,ROUND(FG201+'Step 2 - Expected Payments'!$D$16,2),"")</f>
        <v>5.28</v>
      </c>
      <c r="FH214" s="25">
        <f>+IF('Step 2 - Expected Payments'!$D$16+FH201&gt;=0,ROUND(FH201+'Step 2 - Expected Payments'!$D$16,2),"")</f>
        <v>3.51</v>
      </c>
      <c r="FI214" s="25">
        <f>+IF('Step 2 - Expected Payments'!$D$16+FI201&gt;=0,ROUND(FI201+'Step 2 - Expected Payments'!$D$16,2),"")</f>
        <v>2.75</v>
      </c>
      <c r="FJ214" s="25">
        <f>+IF('Step 2 - Expected Payments'!$D$16+FJ201&gt;=0,ROUND(FJ201+'Step 2 - Expected Payments'!$D$16,2),"")</f>
        <v>3.51</v>
      </c>
      <c r="FK214" s="25">
        <f>+IF('Step 2 - Expected Payments'!$D$16+FK201&gt;=0,ROUND(FK201+'Step 2 - Expected Payments'!$D$16,2),"")</f>
        <v>2.68</v>
      </c>
      <c r="FL214" s="25">
        <f>+IF('Step 2 - Expected Payments'!$D$16+FL201&gt;=0,ROUND(FL201+'Step 2 - Expected Payments'!$D$16,2),"")</f>
        <v>4.62</v>
      </c>
      <c r="FM214" s="25">
        <f>+IF('Step 2 - Expected Payments'!$D$16+FM201&gt;=0,ROUND(FM201+'Step 2 - Expected Payments'!$D$16,2),"")</f>
        <v>4.67</v>
      </c>
      <c r="FN214" s="25">
        <f>+IF('Step 2 - Expected Payments'!$D$16+FN201&gt;=0,ROUND(FN201+'Step 2 - Expected Payments'!$D$16,2),"")</f>
        <v>6.12</v>
      </c>
      <c r="FO214" s="25">
        <f>+IF('Step 2 - Expected Payments'!$D$16+FO201&gt;=0,ROUND(FO201+'Step 2 - Expected Payments'!$D$16,2),"")</f>
        <v>2.5299999999999998</v>
      </c>
      <c r="FP214" s="25">
        <f>+IF('Step 2 - Expected Payments'!$D$16+FP201&gt;=0,ROUND(FP201+'Step 2 - Expected Payments'!$D$16,2),"")</f>
        <v>3.5</v>
      </c>
      <c r="FQ214" s="25">
        <f>+IF('Step 2 - Expected Payments'!$D$16+FQ201&gt;=0,ROUND(FQ201+'Step 2 - Expected Payments'!$D$16,2),"")</f>
        <v>5.72</v>
      </c>
      <c r="FR214" s="25">
        <f>+IF('Step 2 - Expected Payments'!$D$16+FR201&gt;=0,ROUND(FR201+'Step 2 - Expected Payments'!$D$16,2),"")</f>
        <v>3.08</v>
      </c>
      <c r="FS214" s="25">
        <f>+IF('Step 2 - Expected Payments'!$D$16+FS201&gt;=0,ROUND(FS201+'Step 2 - Expected Payments'!$D$16,2),"")</f>
        <v>4.4000000000000004</v>
      </c>
      <c r="FT214" s="25">
        <f>+IF('Step 2 - Expected Payments'!$D$16+FT201&gt;=0,ROUND(FT201+'Step 2 - Expected Payments'!$D$16,2),"")</f>
        <v>4.8099999999999996</v>
      </c>
      <c r="FU214" s="25">
        <f>+IF('Step 2 - Expected Payments'!$D$16+FU201&gt;=0,ROUND(FU201+'Step 2 - Expected Payments'!$D$16,2),"")</f>
        <v>3.61</v>
      </c>
      <c r="FV214" s="25">
        <f>+IF('Step 2 - Expected Payments'!$D$16+FV201&gt;=0,ROUND(FV201+'Step 2 - Expected Payments'!$D$16,2),"")</f>
        <v>1.2</v>
      </c>
      <c r="FW214" s="25">
        <f>+IF('Step 2 - Expected Payments'!$D$16+FW201&gt;=0,ROUND(FW201+'Step 2 - Expected Payments'!$D$16,2),"")</f>
        <v>4.59</v>
      </c>
      <c r="FX214" s="25">
        <f>+IF('Step 2 - Expected Payments'!$D$16+FX201&gt;=0,ROUND(FX201+'Step 2 - Expected Payments'!$D$16,2),"")</f>
        <v>4.37</v>
      </c>
      <c r="FY214" s="25">
        <f>+IF('Step 2 - Expected Payments'!$D$16+FY201&gt;=0,ROUND(FY201+'Step 2 - Expected Payments'!$D$16,2),"")</f>
        <v>4.0199999999999996</v>
      </c>
      <c r="FZ214" s="25">
        <f>+IF('Step 2 - Expected Payments'!$D$16+FZ201&gt;=0,ROUND(FZ201+'Step 2 - Expected Payments'!$D$16,2),"")</f>
        <v>4.2300000000000004</v>
      </c>
      <c r="GA214" s="25">
        <f>+IF('Step 2 - Expected Payments'!$D$16+GA201&gt;=0,ROUND(GA201+'Step 2 - Expected Payments'!$D$16,2),"")</f>
        <v>3.39</v>
      </c>
      <c r="GB214" s="25">
        <f>+IF('Step 2 - Expected Payments'!$D$16+GB201&gt;=0,ROUND(GB201+'Step 2 - Expected Payments'!$D$16,2),"")</f>
        <v>2.56</v>
      </c>
      <c r="GC214" s="25">
        <f>+IF('Step 2 - Expected Payments'!$D$16+GC201&gt;=0,ROUND(GC201+'Step 2 - Expected Payments'!$D$16,2),"")</f>
        <v>1.63</v>
      </c>
      <c r="GD214" s="25">
        <f>+IF('Step 2 - Expected Payments'!$D$16+GD201&gt;=0,ROUND(GD201+'Step 2 - Expected Payments'!$D$16,2),"")</f>
        <v>4.76</v>
      </c>
      <c r="GE214" s="25">
        <f>+IF('Step 2 - Expected Payments'!$D$16+GE201&gt;=0,ROUND(GE201+'Step 2 - Expected Payments'!$D$16,2),"")</f>
        <v>2.64</v>
      </c>
      <c r="GF214" s="25">
        <f>+IF('Step 2 - Expected Payments'!$D$16+GF201&gt;=0,ROUND(GF201+'Step 2 - Expected Payments'!$D$16,2),"")</f>
        <v>3.3</v>
      </c>
      <c r="GG214" s="25">
        <f>+IF('Step 2 - Expected Payments'!$D$16+GG201&gt;=0,ROUND(GG201+'Step 2 - Expected Payments'!$D$16,2),"")</f>
        <v>3.99</v>
      </c>
      <c r="GH214" s="25">
        <f>+IF('Step 2 - Expected Payments'!$D$16+GH201&gt;=0,ROUND(GH201+'Step 2 - Expected Payments'!$D$16,2),"")</f>
        <v>2.4900000000000002</v>
      </c>
      <c r="GI214" s="25">
        <f>+IF('Step 2 - Expected Payments'!$D$16+GI201&gt;=0,ROUND(GI201+'Step 2 - Expected Payments'!$D$16,2),"")</f>
        <v>3.89</v>
      </c>
      <c r="GJ214" s="25">
        <f>+IF('Step 2 - Expected Payments'!$D$16+GJ201&gt;=0,ROUND(GJ201+'Step 2 - Expected Payments'!$D$16,2),"")</f>
        <v>3.4</v>
      </c>
      <c r="GK214" s="25">
        <f>+IF('Step 2 - Expected Payments'!$D$16+GK201&gt;=0,ROUND(GK201+'Step 2 - Expected Payments'!$D$16,2),"")</f>
        <v>4.97</v>
      </c>
      <c r="GL214" s="25">
        <f>+IF('Step 2 - Expected Payments'!$D$16+GL201&gt;=0,ROUND(GL201+'Step 2 - Expected Payments'!$D$16,2),"")</f>
        <v>3.09</v>
      </c>
      <c r="GM214" s="25">
        <f>+IF('Step 2 - Expected Payments'!$D$16+GM201&gt;=0,ROUND(GM201+'Step 2 - Expected Payments'!$D$16,2),"")</f>
        <v>2.97</v>
      </c>
      <c r="GN214" s="25">
        <f>+IF('Step 2 - Expected Payments'!$D$16+GN201&gt;=0,ROUND(GN201+'Step 2 - Expected Payments'!$D$16,2),"")</f>
        <v>4.13</v>
      </c>
      <c r="GO214" s="25">
        <f>+IF('Step 2 - Expected Payments'!$D$16+GO201&gt;=0,ROUND(GO201+'Step 2 - Expected Payments'!$D$16,2),"")</f>
        <v>2.13</v>
      </c>
      <c r="GP214" s="25">
        <f>+IF('Step 2 - Expected Payments'!$D$16+GP201&gt;=0,ROUND(GP201+'Step 2 - Expected Payments'!$D$16,2),"")</f>
        <v>4.47</v>
      </c>
      <c r="GQ214" s="25">
        <f>+IF('Step 2 - Expected Payments'!$D$16+GQ201&gt;=0,ROUND(GQ201+'Step 2 - Expected Payments'!$D$16,2),"")</f>
        <v>1.33</v>
      </c>
      <c r="GR214" s="25">
        <f>+IF('Step 2 - Expected Payments'!$D$16+GR201&gt;=0,ROUND(GR201+'Step 2 - Expected Payments'!$D$16,2),"")</f>
        <v>4.8</v>
      </c>
      <c r="GS214" s="25">
        <f>+IF('Step 2 - Expected Payments'!$D$16+GS201&gt;=0,ROUND(GS201+'Step 2 - Expected Payments'!$D$16,2),"")</f>
        <v>3.41</v>
      </c>
      <c r="GT214" s="25">
        <f>+IF('Step 2 - Expected Payments'!$D$16+GT201&gt;=0,ROUND(GT201+'Step 2 - Expected Payments'!$D$16,2),"")</f>
        <v>2.17</v>
      </c>
      <c r="GU214" s="25">
        <f>+IF('Step 2 - Expected Payments'!$D$16+GU201&gt;=0,ROUND(GU201+'Step 2 - Expected Payments'!$D$16,2),"")</f>
        <v>1.75</v>
      </c>
      <c r="GV214" s="25">
        <f>+IF('Step 2 - Expected Payments'!$D$16+GV201&gt;=0,ROUND(GV201+'Step 2 - Expected Payments'!$D$16,2),"")</f>
        <v>3.09</v>
      </c>
      <c r="GW214" s="25">
        <f>+IF('Step 2 - Expected Payments'!$D$16+GW201&gt;=0,ROUND(GW201+'Step 2 - Expected Payments'!$D$16,2),"")</f>
        <v>2.86</v>
      </c>
      <c r="GX214" s="25">
        <f>+IF('Step 2 - Expected Payments'!$D$16+GX201&gt;=0,ROUND(GX201+'Step 2 - Expected Payments'!$D$16,2),"")</f>
        <v>3.34</v>
      </c>
      <c r="GY214" s="25">
        <f>+IF('Step 2 - Expected Payments'!$D$16+GY201&gt;=0,ROUND(GY201+'Step 2 - Expected Payments'!$D$16,2),"")</f>
        <v>3.7</v>
      </c>
      <c r="GZ214" s="25">
        <f>+IF('Step 2 - Expected Payments'!$D$16+GZ201&gt;=0,ROUND(GZ201+'Step 2 - Expected Payments'!$D$16,2),"")</f>
        <v>2.13</v>
      </c>
      <c r="HA214" s="25">
        <f>+IF('Step 2 - Expected Payments'!$D$16+HA201&gt;=0,ROUND(HA201+'Step 2 - Expected Payments'!$D$16,2),"")</f>
        <v>5.31</v>
      </c>
      <c r="HB214" s="25">
        <f>+IF('Step 2 - Expected Payments'!$D$16+HB201&gt;=0,ROUND(HB201+'Step 2 - Expected Payments'!$D$16,2),"")</f>
        <v>2.2200000000000002</v>
      </c>
      <c r="HC214" s="25">
        <f>+IF('Step 2 - Expected Payments'!$D$16+HC201&gt;=0,ROUND(HC201+'Step 2 - Expected Payments'!$D$16,2),"")</f>
        <v>4.8499999999999996</v>
      </c>
      <c r="HD214" s="25">
        <f>+IF('Step 2 - Expected Payments'!$D$16+HD201&gt;=0,ROUND(HD201+'Step 2 - Expected Payments'!$D$16,2),"")</f>
        <v>3.34</v>
      </c>
      <c r="HE214" s="25">
        <f>+IF('Step 2 - Expected Payments'!$D$16+HE201&gt;=0,ROUND(HE201+'Step 2 - Expected Payments'!$D$16,2),"")</f>
        <v>3.09</v>
      </c>
      <c r="HF214" s="25">
        <f>+IF('Step 2 - Expected Payments'!$D$16+HF201&gt;=0,ROUND(HF201+'Step 2 - Expected Payments'!$D$16,2),"")</f>
        <v>4.5999999999999996</v>
      </c>
      <c r="HG214" s="25">
        <f>+IF('Step 2 - Expected Payments'!$D$16+HG201&gt;=0,ROUND(HG201+'Step 2 - Expected Payments'!$D$16,2),"")</f>
        <v>2.76</v>
      </c>
      <c r="HH214" s="25">
        <f>+IF('Step 2 - Expected Payments'!$D$16+HH201&gt;=0,ROUND(HH201+'Step 2 - Expected Payments'!$D$16,2),"")</f>
        <v>4.28</v>
      </c>
      <c r="HI214" s="25">
        <f>+IF('Step 2 - Expected Payments'!$D$16+HI201&gt;=0,ROUND(HI201+'Step 2 - Expected Payments'!$D$16,2),"")</f>
        <v>3.4</v>
      </c>
      <c r="HJ214" s="25">
        <f>+IF('Step 2 - Expected Payments'!$D$16+HJ201&gt;=0,ROUND(HJ201+'Step 2 - Expected Payments'!$D$16,2),"")</f>
        <v>2.94</v>
      </c>
      <c r="HK214" s="25">
        <f>+IF('Step 2 - Expected Payments'!$D$16+HK201&gt;=0,ROUND(HK201+'Step 2 - Expected Payments'!$D$16,2),"")</f>
        <v>1.48</v>
      </c>
      <c r="HL214" s="25">
        <f>+IF('Step 2 - Expected Payments'!$D$16+HL201&gt;=0,ROUND(HL201+'Step 2 - Expected Payments'!$D$16,2),"")</f>
        <v>4.79</v>
      </c>
      <c r="HM214" s="25">
        <f>+IF('Step 2 - Expected Payments'!$D$16+HM201&gt;=0,ROUND(HM201+'Step 2 - Expected Payments'!$D$16,2),"")</f>
        <v>4.6500000000000004</v>
      </c>
      <c r="HN214" s="25">
        <f>+IF('Step 2 - Expected Payments'!$D$16+HN201&gt;=0,ROUND(HN201+'Step 2 - Expected Payments'!$D$16,2),"")</f>
        <v>4.54</v>
      </c>
      <c r="HO214" s="25">
        <f>+IF('Step 2 - Expected Payments'!$D$16+HO201&gt;=0,ROUND(HO201+'Step 2 - Expected Payments'!$D$16,2),"")</f>
        <v>2.88</v>
      </c>
      <c r="HP214" s="25">
        <f>+IF('Step 2 - Expected Payments'!$D$16+HP201&gt;=0,ROUND(HP201+'Step 2 - Expected Payments'!$D$16,2),"")</f>
        <v>3.04</v>
      </c>
      <c r="HQ214" s="25">
        <f>+IF('Step 2 - Expected Payments'!$D$16+HQ201&gt;=0,ROUND(HQ201+'Step 2 - Expected Payments'!$D$16,2),"")</f>
        <v>3.26</v>
      </c>
      <c r="HR214" s="25">
        <f>+IF('Step 2 - Expected Payments'!$D$16+HR201&gt;=0,ROUND(HR201+'Step 2 - Expected Payments'!$D$16,2),"")</f>
        <v>5.16</v>
      </c>
      <c r="HS214" s="25">
        <f>+IF('Step 2 - Expected Payments'!$D$16+HS201&gt;=0,ROUND(HS201+'Step 2 - Expected Payments'!$D$16,2),"")</f>
        <v>2.76</v>
      </c>
      <c r="HT214" s="25">
        <f>+IF('Step 2 - Expected Payments'!$D$16+HT201&gt;=0,ROUND(HT201+'Step 2 - Expected Payments'!$D$16,2),"")</f>
        <v>5.18</v>
      </c>
      <c r="HU214" s="25">
        <f>+IF('Step 2 - Expected Payments'!$D$16+HU201&gt;=0,ROUND(HU201+'Step 2 - Expected Payments'!$D$16,2),"")</f>
        <v>3.82</v>
      </c>
      <c r="HV214" s="25">
        <f>+IF('Step 2 - Expected Payments'!$D$16+HV201&gt;=0,ROUND(HV201+'Step 2 - Expected Payments'!$D$16,2),"")</f>
        <v>2.6</v>
      </c>
      <c r="HW214" s="25">
        <f>+IF('Step 2 - Expected Payments'!$D$16+HW201&gt;=0,ROUND(HW201+'Step 2 - Expected Payments'!$D$16,2),"")</f>
        <v>2.2799999999999998</v>
      </c>
      <c r="HX214" s="25">
        <f>+IF('Step 2 - Expected Payments'!$D$16+HX201&gt;=0,ROUND(HX201+'Step 2 - Expected Payments'!$D$16,2),"")</f>
        <v>3.71</v>
      </c>
      <c r="HY214" s="25">
        <f>+IF('Step 2 - Expected Payments'!$D$16+HY201&gt;=0,ROUND(HY201+'Step 2 - Expected Payments'!$D$16,2),"")</f>
        <v>3.58</v>
      </c>
      <c r="HZ214" s="25">
        <f>+IF('Step 2 - Expected Payments'!$D$16+HZ201&gt;=0,ROUND(HZ201+'Step 2 - Expected Payments'!$D$16,2),"")</f>
        <v>4.2300000000000004</v>
      </c>
      <c r="IA214" s="25">
        <f>+IF('Step 2 - Expected Payments'!$D$16+IA201&gt;=0,ROUND(IA201+'Step 2 - Expected Payments'!$D$16,2),"")</f>
        <v>3.23</v>
      </c>
      <c r="IB214" s="25">
        <f>+IF('Step 2 - Expected Payments'!$D$16+IB201&gt;=0,ROUND(IB201+'Step 2 - Expected Payments'!$D$16,2),"")</f>
        <v>3.4</v>
      </c>
      <c r="IC214" s="25">
        <f>+IF('Step 2 - Expected Payments'!$D$16+IC201&gt;=0,ROUND(IC201+'Step 2 - Expected Payments'!$D$16,2),"")</f>
        <v>3.43</v>
      </c>
      <c r="ID214" s="25">
        <f>+IF('Step 2 - Expected Payments'!$D$16+ID201&gt;=0,ROUND(ID201+'Step 2 - Expected Payments'!$D$16,2),"")</f>
        <v>3.6</v>
      </c>
      <c r="IE214" s="25">
        <f>+IF('Step 2 - Expected Payments'!$D$16+IE201&gt;=0,ROUND(IE201+'Step 2 - Expected Payments'!$D$16,2),"")</f>
        <v>2.2200000000000002</v>
      </c>
      <c r="IF214" s="25">
        <f>+IF('Step 2 - Expected Payments'!$D$16+IF201&gt;=0,ROUND(IF201+'Step 2 - Expected Payments'!$D$16,2),"")</f>
        <v>3.72</v>
      </c>
      <c r="IG214" s="25">
        <f>+IF('Step 2 - Expected Payments'!$D$16+IG201&gt;=0,ROUND(IG201+'Step 2 - Expected Payments'!$D$16,2),"")</f>
        <v>4.38</v>
      </c>
      <c r="IH214" s="25">
        <f>+IF('Step 2 - Expected Payments'!$D$16+IH201&gt;=0,ROUND(IH201+'Step 2 - Expected Payments'!$D$16,2),"")</f>
        <v>3.37</v>
      </c>
      <c r="II214" s="25">
        <f>+IF('Step 2 - Expected Payments'!$D$16+II201&gt;=0,ROUND(II201+'Step 2 - Expected Payments'!$D$16,2),"")</f>
        <v>4.24</v>
      </c>
      <c r="IJ214" s="25">
        <f>+IF('Step 2 - Expected Payments'!$D$16+IJ201&gt;=0,ROUND(IJ201+'Step 2 - Expected Payments'!$D$16,2),"")</f>
        <v>4.59</v>
      </c>
      <c r="IK214" s="25">
        <f>+IF('Step 2 - Expected Payments'!$D$16+IK201&gt;=0,ROUND(IK201+'Step 2 - Expected Payments'!$D$16,2),"")</f>
        <v>3.34</v>
      </c>
      <c r="IL214" s="25">
        <f>+IF('Step 2 - Expected Payments'!$D$16+IL201&gt;=0,ROUND(IL201+'Step 2 - Expected Payments'!$D$16,2),"")</f>
        <v>4.8899999999999997</v>
      </c>
      <c r="IM214" s="25">
        <f>+IF('Step 2 - Expected Payments'!$D$16+IM201&gt;=0,ROUND(IM201+'Step 2 - Expected Payments'!$D$16,2),"")</f>
        <v>3.38</v>
      </c>
      <c r="IN214" s="25">
        <f>+IF('Step 2 - Expected Payments'!$D$16+IN201&gt;=0,ROUND(IN201+'Step 2 - Expected Payments'!$D$16,2),"")</f>
        <v>4.22</v>
      </c>
      <c r="IO214" s="25">
        <f>+IF('Step 2 - Expected Payments'!$D$16+IO201&gt;=0,ROUND(IO201+'Step 2 - Expected Payments'!$D$16,2),"")</f>
        <v>3.65</v>
      </c>
      <c r="IP214" s="25">
        <f>+IF('Step 2 - Expected Payments'!$D$16+IP201&gt;=0,ROUND(IP201+'Step 2 - Expected Payments'!$D$16,2),"")</f>
        <v>0.9</v>
      </c>
      <c r="IQ214" s="25">
        <f>+IF('Step 2 - Expected Payments'!$D$16+IQ201&gt;=0,ROUND(IQ201+'Step 2 - Expected Payments'!$D$16,2),"")</f>
        <v>3.46</v>
      </c>
      <c r="IR214" s="25">
        <f>+IF('Step 2 - Expected Payments'!$D$16+IR201&gt;=0,ROUND(IR201+'Step 2 - Expected Payments'!$D$16,2),"")</f>
        <v>4.07</v>
      </c>
      <c r="IS214" s="25">
        <f>+IF('Step 2 - Expected Payments'!$D$16+IS201&gt;=0,ROUND(IS201+'Step 2 - Expected Payments'!$D$16,2),"")</f>
        <v>4.6500000000000004</v>
      </c>
      <c r="IT214" s="25">
        <f>+IF('Step 2 - Expected Payments'!$D$16+IT201&gt;=0,ROUND(IT201+'Step 2 - Expected Payments'!$D$16,2),"")</f>
        <v>4.18</v>
      </c>
      <c r="IU214" s="25">
        <f>+IF('Step 2 - Expected Payments'!$D$16+IU201&gt;=0,ROUND(IU201+'Step 2 - Expected Payments'!$D$16,2),"")</f>
        <v>3.01</v>
      </c>
      <c r="IV214" s="25">
        <f>+IF('Step 2 - Expected Payments'!$D$16+IV201&gt;=0,ROUND(IV201+'Step 2 - Expected Payments'!$D$16,2),"")</f>
        <v>4.3</v>
      </c>
      <c r="IW214" s="25">
        <f>+IF('Step 2 - Expected Payments'!$D$16+IW201&gt;=0,ROUND(IW201+'Step 2 - Expected Payments'!$D$16,2),"")</f>
        <v>3.9</v>
      </c>
      <c r="IX214" s="25">
        <f>+IF('Step 2 - Expected Payments'!$D$16+IX201&gt;=0,ROUND(IX201+'Step 2 - Expected Payments'!$D$16,2),"")</f>
        <v>3.88</v>
      </c>
      <c r="IY214" s="25">
        <f>+IF('Step 2 - Expected Payments'!$D$16+IY201&gt;=0,ROUND(IY201+'Step 2 - Expected Payments'!$D$16,2),"")</f>
        <v>2.6</v>
      </c>
      <c r="IZ214" s="25">
        <f>+IF('Step 2 - Expected Payments'!$D$16+IZ201&gt;=0,ROUND(IZ201+'Step 2 - Expected Payments'!$D$16,2),"")</f>
        <v>4.6900000000000004</v>
      </c>
      <c r="JA214" s="25">
        <f>+IF('Step 2 - Expected Payments'!$D$16+JA201&gt;=0,ROUND(JA201+'Step 2 - Expected Payments'!$D$16,2),"")</f>
        <v>4.09</v>
      </c>
      <c r="JB214" s="25">
        <f>+IF('Step 2 - Expected Payments'!$D$16+JB201&gt;=0,ROUND(JB201+'Step 2 - Expected Payments'!$D$16,2),"")</f>
        <v>3.74</v>
      </c>
      <c r="JC214" s="25">
        <f>+IF('Step 2 - Expected Payments'!$D$16+JC201&gt;=0,ROUND(JC201+'Step 2 - Expected Payments'!$D$16,2),"")</f>
        <v>5.18</v>
      </c>
      <c r="JD214" s="25">
        <f>+IF('Step 2 - Expected Payments'!$D$16+JD201&gt;=0,ROUND(JD201+'Step 2 - Expected Payments'!$D$16,2),"")</f>
        <v>2.14</v>
      </c>
      <c r="JE214" s="25">
        <f>+IF('Step 2 - Expected Payments'!$D$16+JE201&gt;=0,ROUND(JE201+'Step 2 - Expected Payments'!$D$16,2),"")</f>
        <v>4.78</v>
      </c>
      <c r="JF214" s="25">
        <f>+IF('Step 2 - Expected Payments'!$D$16+JF201&gt;=0,ROUND(JF201+'Step 2 - Expected Payments'!$D$16,2),"")</f>
        <v>2.98</v>
      </c>
      <c r="JG214" s="25">
        <f>+IF('Step 2 - Expected Payments'!$D$16+JG201&gt;=0,ROUND(JG201+'Step 2 - Expected Payments'!$D$16,2),"")</f>
        <v>4.32</v>
      </c>
      <c r="JH214" s="25">
        <f>+IF('Step 2 - Expected Payments'!$D$16+JH201&gt;=0,ROUND(JH201+'Step 2 - Expected Payments'!$D$16,2),"")</f>
        <v>3.03</v>
      </c>
      <c r="JI214" s="25">
        <f>+IF('Step 2 - Expected Payments'!$D$16+JI201&gt;=0,ROUND(JI201+'Step 2 - Expected Payments'!$D$16,2),"")</f>
        <v>5.0199999999999996</v>
      </c>
      <c r="JJ214" s="25">
        <f>+IF('Step 2 - Expected Payments'!$D$16+JJ201&gt;=0,ROUND(JJ201+'Step 2 - Expected Payments'!$D$16,2),"")</f>
        <v>3.42</v>
      </c>
      <c r="JK214" s="25">
        <f>+IF('Step 2 - Expected Payments'!$D$16+JK201&gt;=0,ROUND(JK201+'Step 2 - Expected Payments'!$D$16,2),"")</f>
        <v>2.21</v>
      </c>
      <c r="JL214" s="25">
        <f>+IF('Step 2 - Expected Payments'!$D$16+JL201&gt;=0,ROUND(JL201+'Step 2 - Expected Payments'!$D$16,2),"")</f>
        <v>5.12</v>
      </c>
      <c r="JM214" s="25">
        <f>+IF('Step 2 - Expected Payments'!$D$16+JM201&gt;=0,ROUND(JM201+'Step 2 - Expected Payments'!$D$16,2),"")</f>
        <v>3.42</v>
      </c>
      <c r="JN214" s="25">
        <f>+IF('Step 2 - Expected Payments'!$D$16+JN201&gt;=0,ROUND(JN201+'Step 2 - Expected Payments'!$D$16,2),"")</f>
        <v>4.17</v>
      </c>
      <c r="JO214" s="25">
        <f>+IF('Step 2 - Expected Payments'!$D$16+JO201&gt;=0,ROUND(JO201+'Step 2 - Expected Payments'!$D$16,2),"")</f>
        <v>3.18</v>
      </c>
      <c r="JP214" s="25">
        <f>+IF('Step 2 - Expected Payments'!$D$16+JP201&gt;=0,ROUND(JP201+'Step 2 - Expected Payments'!$D$16,2),"")</f>
        <v>3.53</v>
      </c>
      <c r="JQ214" s="25">
        <f>+IF('Step 2 - Expected Payments'!$D$16+JQ201&gt;=0,ROUND(JQ201+'Step 2 - Expected Payments'!$D$16,2),"")</f>
        <v>1.17</v>
      </c>
      <c r="JR214" s="25">
        <f>+IF('Step 2 - Expected Payments'!$D$16+JR201&gt;=0,ROUND(JR201+'Step 2 - Expected Payments'!$D$16,2),"")</f>
        <v>4.33</v>
      </c>
      <c r="JS214" s="25">
        <f>+IF('Step 2 - Expected Payments'!$D$16+JS201&gt;=0,ROUND(JS201+'Step 2 - Expected Payments'!$D$16,2),"")</f>
        <v>3.12</v>
      </c>
      <c r="JT214" s="25">
        <f>+IF('Step 2 - Expected Payments'!$D$16+JT201&gt;=0,ROUND(JT201+'Step 2 - Expected Payments'!$D$16,2),"")</f>
        <v>2.83</v>
      </c>
      <c r="JU214" s="25">
        <f>+IF('Step 2 - Expected Payments'!$D$16+JU201&gt;=0,ROUND(JU201+'Step 2 - Expected Payments'!$D$16,2),"")</f>
        <v>3.57</v>
      </c>
      <c r="JV214" s="25">
        <f>+IF('Step 2 - Expected Payments'!$D$16+JV201&gt;=0,ROUND(JV201+'Step 2 - Expected Payments'!$D$16,2),"")</f>
        <v>3.25</v>
      </c>
      <c r="JW214" s="25">
        <f>+IF('Step 2 - Expected Payments'!$D$16+JW201&gt;=0,ROUND(JW201+'Step 2 - Expected Payments'!$D$16,2),"")</f>
        <v>2.4700000000000002</v>
      </c>
      <c r="JX214" s="25">
        <f>+IF('Step 2 - Expected Payments'!$D$16+JX201&gt;=0,ROUND(JX201+'Step 2 - Expected Payments'!$D$16,2),"")</f>
        <v>3.55</v>
      </c>
      <c r="JY214" s="25">
        <f>+IF('Step 2 - Expected Payments'!$D$16+JY201&gt;=0,ROUND(JY201+'Step 2 - Expected Payments'!$D$16,2),"")</f>
        <v>3.87</v>
      </c>
      <c r="JZ214" s="25">
        <f>+IF('Step 2 - Expected Payments'!$D$16+JZ201&gt;=0,ROUND(JZ201+'Step 2 - Expected Payments'!$D$16,2),"")</f>
        <v>1.41</v>
      </c>
      <c r="KA214" s="25">
        <f>+IF('Step 2 - Expected Payments'!$D$16+KA201&gt;=0,ROUND(KA201+'Step 2 - Expected Payments'!$D$16,2),"")</f>
        <v>4.22</v>
      </c>
      <c r="KB214" s="25">
        <f>+IF('Step 2 - Expected Payments'!$D$16+KB201&gt;=0,ROUND(KB201+'Step 2 - Expected Payments'!$D$16,2),"")</f>
        <v>4.49</v>
      </c>
      <c r="KC214" s="25">
        <f>+IF('Step 2 - Expected Payments'!$D$16+KC201&gt;=0,ROUND(KC201+'Step 2 - Expected Payments'!$D$16,2),"")</f>
        <v>5.16</v>
      </c>
      <c r="KD214" s="25">
        <f>+IF('Step 2 - Expected Payments'!$D$16+KD201&gt;=0,ROUND(KD201+'Step 2 - Expected Payments'!$D$16,2),"")</f>
        <v>4.03</v>
      </c>
      <c r="KE214" s="25">
        <f>+IF('Step 2 - Expected Payments'!$D$16+KE201&gt;=0,ROUND(KE201+'Step 2 - Expected Payments'!$D$16,2),"")</f>
        <v>3.81</v>
      </c>
      <c r="KF214" s="25">
        <f>+IF('Step 2 - Expected Payments'!$D$16+KF201&gt;=0,ROUND(KF201+'Step 2 - Expected Payments'!$D$16,2),"")</f>
        <v>3.89</v>
      </c>
      <c r="KG214" s="25">
        <f>+IF('Step 2 - Expected Payments'!$D$16+KG201&gt;=0,ROUND(KG201+'Step 2 - Expected Payments'!$D$16,2),"")</f>
        <v>3.58</v>
      </c>
      <c r="KH214" s="25">
        <f>+IF('Step 2 - Expected Payments'!$D$16+KH201&gt;=0,ROUND(KH201+'Step 2 - Expected Payments'!$D$16,2),"")</f>
        <v>4.22</v>
      </c>
      <c r="KI214" s="25">
        <f>+IF('Step 2 - Expected Payments'!$D$16+KI201&gt;=0,ROUND(KI201+'Step 2 - Expected Payments'!$D$16,2),"")</f>
        <v>3.59</v>
      </c>
      <c r="KJ214" s="25">
        <f>+IF('Step 2 - Expected Payments'!$D$16+KJ201&gt;=0,ROUND(KJ201+'Step 2 - Expected Payments'!$D$16,2),"")</f>
        <v>3.51</v>
      </c>
      <c r="KK214" s="25">
        <f>+IF('Step 2 - Expected Payments'!$D$16+KK201&gt;=0,ROUND(KK201+'Step 2 - Expected Payments'!$D$16,2),"")</f>
        <v>2.5</v>
      </c>
      <c r="KL214" s="25">
        <f>+IF('Step 2 - Expected Payments'!$D$16+KL201&gt;=0,ROUND(KL201+'Step 2 - Expected Payments'!$D$16,2),"")</f>
        <v>2.36</v>
      </c>
      <c r="KM214" s="25">
        <f>+IF('Step 2 - Expected Payments'!$D$16+KM201&gt;=0,ROUND(KM201+'Step 2 - Expected Payments'!$D$16,2),"")</f>
        <v>4.42</v>
      </c>
      <c r="KN214" s="25">
        <f>+IF('Step 2 - Expected Payments'!$D$16+KN201&gt;=0,ROUND(KN201+'Step 2 - Expected Payments'!$D$16,2),"")</f>
        <v>4.25</v>
      </c>
      <c r="KO214" s="25">
        <f>+IF('Step 2 - Expected Payments'!$D$16+KO201&gt;=0,ROUND(KO201+'Step 2 - Expected Payments'!$D$16,2),"")</f>
        <v>2.85</v>
      </c>
      <c r="KP214" s="25">
        <f>+IF('Step 2 - Expected Payments'!$D$16+KP201&gt;=0,ROUND(KP201+'Step 2 - Expected Payments'!$D$16,2),"")</f>
        <v>4.0599999999999996</v>
      </c>
      <c r="KQ214" s="25">
        <f>+IF('Step 2 - Expected Payments'!$D$16+KQ201&gt;=0,ROUND(KQ201+'Step 2 - Expected Payments'!$D$16,2),"")</f>
        <v>4.43</v>
      </c>
      <c r="KR214" s="25">
        <f>+IF('Step 2 - Expected Payments'!$D$16+KR201&gt;=0,ROUND(KR201+'Step 2 - Expected Payments'!$D$16,2),"")</f>
        <v>3.76</v>
      </c>
      <c r="KS214" s="25">
        <f>+IF('Step 2 - Expected Payments'!$D$16+KS201&gt;=0,ROUND(KS201+'Step 2 - Expected Payments'!$D$16,2),"")</f>
        <v>2.2400000000000002</v>
      </c>
      <c r="KT214" s="25">
        <f>+IF('Step 2 - Expected Payments'!$D$16+KT201&gt;=0,ROUND(KT201+'Step 2 - Expected Payments'!$D$16,2),"")</f>
        <v>4.53</v>
      </c>
      <c r="KU214" s="25">
        <f>+IF('Step 2 - Expected Payments'!$D$16+KU201&gt;=0,ROUND(KU201+'Step 2 - Expected Payments'!$D$16,2),"")</f>
        <v>4.03</v>
      </c>
      <c r="KV214" s="25">
        <f>+IF('Step 2 - Expected Payments'!$D$16+KV201&gt;=0,ROUND(KV201+'Step 2 - Expected Payments'!$D$16,2),"")</f>
        <v>2.74</v>
      </c>
      <c r="KW214" s="25">
        <f>+IF('Step 2 - Expected Payments'!$D$16+KW201&gt;=0,ROUND(KW201+'Step 2 - Expected Payments'!$D$16,2),"")</f>
        <v>3.11</v>
      </c>
      <c r="KX214" s="25">
        <f>+IF('Step 2 - Expected Payments'!$D$16+KX201&gt;=0,ROUND(KX201+'Step 2 - Expected Payments'!$D$16,2),"")</f>
        <v>1.62</v>
      </c>
      <c r="KY214" s="25">
        <f>+IF('Step 2 - Expected Payments'!$D$16+KY201&gt;=0,ROUND(KY201+'Step 2 - Expected Payments'!$D$16,2),"")</f>
        <v>3.98</v>
      </c>
      <c r="KZ214" s="25">
        <f>+IF('Step 2 - Expected Payments'!$D$16+KZ201&gt;=0,ROUND(KZ201+'Step 2 - Expected Payments'!$D$16,2),"")</f>
        <v>2.94</v>
      </c>
      <c r="LA214" s="25">
        <f>+IF('Step 2 - Expected Payments'!$D$16+LA201&gt;=0,ROUND(LA201+'Step 2 - Expected Payments'!$D$16,2),"")</f>
        <v>3.14</v>
      </c>
      <c r="LB214" s="25">
        <f>+IF('Step 2 - Expected Payments'!$D$16+LB201&gt;=0,ROUND(LB201+'Step 2 - Expected Payments'!$D$16,2),"")</f>
        <v>5.89</v>
      </c>
      <c r="LC214" s="25">
        <f>+IF('Step 2 - Expected Payments'!$D$16+LC201&gt;=0,ROUND(LC201+'Step 2 - Expected Payments'!$D$16,2),"")</f>
        <v>3.84</v>
      </c>
      <c r="LD214" s="25">
        <f>+IF('Step 2 - Expected Payments'!$D$16+LD201&gt;=0,ROUND(LD201+'Step 2 - Expected Payments'!$D$16,2),"")</f>
        <v>3.18</v>
      </c>
      <c r="LE214" s="25">
        <f>+IF('Step 2 - Expected Payments'!$D$16+LE201&gt;=0,ROUND(LE201+'Step 2 - Expected Payments'!$D$16,2),"")</f>
        <v>3.31</v>
      </c>
      <c r="LF214" s="25">
        <f>+IF('Step 2 - Expected Payments'!$D$16+LF201&gt;=0,ROUND(LF201+'Step 2 - Expected Payments'!$D$16,2),"")</f>
        <v>3.41</v>
      </c>
      <c r="LG214" s="25">
        <f>+IF('Step 2 - Expected Payments'!$D$16+LG201&gt;=0,ROUND(LG201+'Step 2 - Expected Payments'!$D$16,2),"")</f>
        <v>2.44</v>
      </c>
      <c r="LH214" s="25">
        <f>+IF('Step 2 - Expected Payments'!$D$16+LH201&gt;=0,ROUND(LH201+'Step 2 - Expected Payments'!$D$16,2),"")</f>
        <v>3.18</v>
      </c>
      <c r="LI214" s="25">
        <f>+IF('Step 2 - Expected Payments'!$D$16+LI201&gt;=0,ROUND(LI201+'Step 2 - Expected Payments'!$D$16,2),"")</f>
        <v>3.12</v>
      </c>
      <c r="LJ214" s="25">
        <f>+IF('Step 2 - Expected Payments'!$D$16+LJ201&gt;=0,ROUND(LJ201+'Step 2 - Expected Payments'!$D$16,2),"")</f>
        <v>3.59</v>
      </c>
      <c r="LK214" s="25">
        <f>+IF('Step 2 - Expected Payments'!$D$16+LK201&gt;=0,ROUND(LK201+'Step 2 - Expected Payments'!$D$16,2),"")</f>
        <v>1.57</v>
      </c>
      <c r="LL214" s="25">
        <f>+IF('Step 2 - Expected Payments'!$D$16+LL201&gt;=0,ROUND(LL201+'Step 2 - Expected Payments'!$D$16,2),"")</f>
        <v>4.3499999999999996</v>
      </c>
      <c r="LM214" s="25">
        <f>+IF('Step 2 - Expected Payments'!$D$16+LM201&gt;=0,ROUND(LM201+'Step 2 - Expected Payments'!$D$16,2),"")</f>
        <v>3.46</v>
      </c>
      <c r="LN214" s="25">
        <f>+IF('Step 2 - Expected Payments'!$D$16+LN201&gt;=0,ROUND(LN201+'Step 2 - Expected Payments'!$D$16,2),"")</f>
        <v>1.78</v>
      </c>
      <c r="LO214" s="25">
        <f>+IF('Step 2 - Expected Payments'!$D$16+LO201&gt;=0,ROUND(LO201+'Step 2 - Expected Payments'!$D$16,2),"")</f>
        <v>3.2</v>
      </c>
      <c r="LP214" s="25">
        <f>+IF('Step 2 - Expected Payments'!$D$16+LP201&gt;=0,ROUND(LP201+'Step 2 - Expected Payments'!$D$16,2),"")</f>
        <v>4.47</v>
      </c>
      <c r="LQ214" s="25">
        <f>+IF('Step 2 - Expected Payments'!$D$16+LQ201&gt;=0,ROUND(LQ201+'Step 2 - Expected Payments'!$D$16,2),"")</f>
        <v>4</v>
      </c>
      <c r="LR214" s="25">
        <f>+IF('Step 2 - Expected Payments'!$D$16+LR201&gt;=0,ROUND(LR201+'Step 2 - Expected Payments'!$D$16,2),"")</f>
        <v>4.4800000000000004</v>
      </c>
      <c r="LS214" s="25">
        <f>+IF('Step 2 - Expected Payments'!$D$16+LS201&gt;=0,ROUND(LS201+'Step 2 - Expected Payments'!$D$16,2),"")</f>
        <v>2.23</v>
      </c>
      <c r="LT214" s="25">
        <f>+IF('Step 2 - Expected Payments'!$D$16+LT201&gt;=0,ROUND(LT201+'Step 2 - Expected Payments'!$D$16,2),"")</f>
        <v>2.14</v>
      </c>
      <c r="LU214" s="25">
        <f>+IF('Step 2 - Expected Payments'!$D$16+LU201&gt;=0,ROUND(LU201+'Step 2 - Expected Payments'!$D$16,2),"")</f>
        <v>3.02</v>
      </c>
      <c r="LV214" s="25">
        <f>+IF('Step 2 - Expected Payments'!$D$16+LV201&gt;=0,ROUND(LV201+'Step 2 - Expected Payments'!$D$16,2),"")</f>
        <v>3.28</v>
      </c>
      <c r="LW214" s="25">
        <f>+IF('Step 2 - Expected Payments'!$D$16+LW201&gt;=0,ROUND(LW201+'Step 2 - Expected Payments'!$D$16,2),"")</f>
        <v>1.93</v>
      </c>
      <c r="LX214" s="25">
        <f>+IF('Step 2 - Expected Payments'!$D$16+LX201&gt;=0,ROUND(LX201+'Step 2 - Expected Payments'!$D$16,2),"")</f>
        <v>4.8</v>
      </c>
      <c r="LY214" s="25">
        <f>+IF('Step 2 - Expected Payments'!$D$16+LY201&gt;=0,ROUND(LY201+'Step 2 - Expected Payments'!$D$16,2),"")</f>
        <v>3.93</v>
      </c>
      <c r="LZ214" s="25">
        <f>+IF('Step 2 - Expected Payments'!$D$16+LZ201&gt;=0,ROUND(LZ201+'Step 2 - Expected Payments'!$D$16,2),"")</f>
        <v>4.1900000000000004</v>
      </c>
      <c r="MA214" s="25">
        <f>+IF('Step 2 - Expected Payments'!$D$16+MA201&gt;=0,ROUND(MA201+'Step 2 - Expected Payments'!$D$16,2),"")</f>
        <v>4.1900000000000004</v>
      </c>
      <c r="MB214" s="25">
        <f>+IF('Step 2 - Expected Payments'!$D$16+MB201&gt;=0,ROUND(MB201+'Step 2 - Expected Payments'!$D$16,2),"")</f>
        <v>2.79</v>
      </c>
      <c r="MC214" s="25">
        <f>+IF('Step 2 - Expected Payments'!$D$16+MC201&gt;=0,ROUND(MC201+'Step 2 - Expected Payments'!$D$16,2),"")</f>
        <v>1.68</v>
      </c>
      <c r="MD214" s="25">
        <f>+IF('Step 2 - Expected Payments'!$D$16+MD201&gt;=0,ROUND(MD201+'Step 2 - Expected Payments'!$D$16,2),"")</f>
        <v>4.32</v>
      </c>
      <c r="ME214" s="25">
        <f>+IF('Step 2 - Expected Payments'!$D$16+ME201&gt;=0,ROUND(ME201+'Step 2 - Expected Payments'!$D$16,2),"")</f>
        <v>4.16</v>
      </c>
      <c r="MF214" s="25">
        <f>+IF('Step 2 - Expected Payments'!$D$16+MF201&gt;=0,ROUND(MF201+'Step 2 - Expected Payments'!$D$16,2),"")</f>
        <v>4.42</v>
      </c>
      <c r="MG214" s="25">
        <f>+IF('Step 2 - Expected Payments'!$D$16+MG201&gt;=0,ROUND(MG201+'Step 2 - Expected Payments'!$D$16,2),"")</f>
        <v>4.42</v>
      </c>
      <c r="MH214" s="25">
        <f>+IF('Step 2 - Expected Payments'!$D$16+MH201&gt;=0,ROUND(MH201+'Step 2 - Expected Payments'!$D$16,2),"")</f>
        <v>3.36</v>
      </c>
      <c r="MI214" s="25">
        <f>+IF('Step 2 - Expected Payments'!$D$16+MI201&gt;=0,ROUND(MI201+'Step 2 - Expected Payments'!$D$16,2),"")</f>
        <v>3.66</v>
      </c>
      <c r="MJ214" s="25">
        <f>+IF('Step 2 - Expected Payments'!$D$16+MJ201&gt;=0,ROUND(MJ201+'Step 2 - Expected Payments'!$D$16,2),"")</f>
        <v>4.18</v>
      </c>
      <c r="MK214" s="25">
        <f>+IF('Step 2 - Expected Payments'!$D$16+MK201&gt;=0,ROUND(MK201+'Step 2 - Expected Payments'!$D$16,2),"")</f>
        <v>4.1399999999999997</v>
      </c>
      <c r="ML214" s="25">
        <f>+IF('Step 2 - Expected Payments'!$D$16+ML201&gt;=0,ROUND(ML201+'Step 2 - Expected Payments'!$D$16,2),"")</f>
        <v>3.64</v>
      </c>
      <c r="MM214" s="25">
        <f>+IF('Step 2 - Expected Payments'!$D$16+MM201&gt;=0,ROUND(MM201+'Step 2 - Expected Payments'!$D$16,2),"")</f>
        <v>3.49</v>
      </c>
      <c r="MN214" s="25">
        <f>+IF('Step 2 - Expected Payments'!$D$16+MN201&gt;=0,ROUND(MN201+'Step 2 - Expected Payments'!$D$16,2),"")</f>
        <v>2.63</v>
      </c>
      <c r="MO214" s="25">
        <f>+IF('Step 2 - Expected Payments'!$D$16+MO201&gt;=0,ROUND(MO201+'Step 2 - Expected Payments'!$D$16,2),"")</f>
        <v>4</v>
      </c>
      <c r="MP214" s="25">
        <f>+IF('Step 2 - Expected Payments'!$D$16+MP201&gt;=0,ROUND(MP201+'Step 2 - Expected Payments'!$D$16,2),"")</f>
        <v>4.1500000000000004</v>
      </c>
      <c r="MQ214" s="25">
        <f>+IF('Step 2 - Expected Payments'!$D$16+MQ201&gt;=0,ROUND(MQ201+'Step 2 - Expected Payments'!$D$16,2),"")</f>
        <v>4.93</v>
      </c>
      <c r="MR214" s="25">
        <f>+IF('Step 2 - Expected Payments'!$D$16+MR201&gt;=0,ROUND(MR201+'Step 2 - Expected Payments'!$D$16,2),"")</f>
        <v>2.92</v>
      </c>
      <c r="MS214" s="25">
        <f>+IF('Step 2 - Expected Payments'!$D$16+MS201&gt;=0,ROUND(MS201+'Step 2 - Expected Payments'!$D$16,2),"")</f>
        <v>2.98</v>
      </c>
      <c r="MT214" s="25">
        <f>+IF('Step 2 - Expected Payments'!$D$16+MT201&gt;=0,ROUND(MT201+'Step 2 - Expected Payments'!$D$16,2),"")</f>
        <v>3.35</v>
      </c>
      <c r="MU214" s="25">
        <f>+IF('Step 2 - Expected Payments'!$D$16+MU201&gt;=0,ROUND(MU201+'Step 2 - Expected Payments'!$D$16,2),"")</f>
        <v>3.62</v>
      </c>
      <c r="MV214" s="25">
        <f>+IF('Step 2 - Expected Payments'!$D$16+MV201&gt;=0,ROUND(MV201+'Step 2 - Expected Payments'!$D$16,2),"")</f>
        <v>5.46</v>
      </c>
      <c r="MW214" s="25">
        <f>+IF('Step 2 - Expected Payments'!$D$16+MW201&gt;=0,ROUND(MW201+'Step 2 - Expected Payments'!$D$16,2),"")</f>
        <v>3.89</v>
      </c>
      <c r="MX214" s="25">
        <f>+IF('Step 2 - Expected Payments'!$D$16+MX201&gt;=0,ROUND(MX201+'Step 2 - Expected Payments'!$D$16,2),"")</f>
        <v>2.57</v>
      </c>
      <c r="MY214" s="25">
        <f>+IF('Step 2 - Expected Payments'!$D$16+MY201&gt;=0,ROUND(MY201+'Step 2 - Expected Payments'!$D$16,2),"")</f>
        <v>2.95</v>
      </c>
      <c r="MZ214" s="25">
        <f>+IF('Step 2 - Expected Payments'!$D$16+MZ201&gt;=0,ROUND(MZ201+'Step 2 - Expected Payments'!$D$16,2),"")</f>
        <v>4.99</v>
      </c>
      <c r="NA214" s="25">
        <f>+IF('Step 2 - Expected Payments'!$D$16+NA201&gt;=0,ROUND(NA201+'Step 2 - Expected Payments'!$D$16,2),"")</f>
        <v>2.9</v>
      </c>
      <c r="NB214" s="25">
        <f>+IF('Step 2 - Expected Payments'!$D$16+NB201&gt;=0,ROUND(NB201+'Step 2 - Expected Payments'!$D$16,2),"")</f>
        <v>3.17</v>
      </c>
      <c r="NC214" s="25">
        <f>+IF('Step 2 - Expected Payments'!$D$16+NC201&gt;=0,ROUND(NC201+'Step 2 - Expected Payments'!$D$16,2),"")</f>
        <v>2.29</v>
      </c>
      <c r="ND214" s="25">
        <f>+IF('Step 2 - Expected Payments'!$D$16+ND201&gt;=0,ROUND(ND201+'Step 2 - Expected Payments'!$D$16,2),"")</f>
        <v>2.23</v>
      </c>
      <c r="NE214" s="25">
        <f>+IF('Step 2 - Expected Payments'!$D$16+NE201&gt;=0,ROUND(NE201+'Step 2 - Expected Payments'!$D$16,2),"")</f>
        <v>4.67</v>
      </c>
      <c r="NF214" s="25">
        <f>+IF('Step 2 - Expected Payments'!$D$16+NF201&gt;=0,ROUND(NF201+'Step 2 - Expected Payments'!$D$16,2),"")</f>
        <v>3.83</v>
      </c>
      <c r="NG214" s="25">
        <f>+IF('Step 2 - Expected Payments'!$D$16+NG201&gt;=0,ROUND(NG201+'Step 2 - Expected Payments'!$D$16,2),"")</f>
        <v>3.67</v>
      </c>
      <c r="NH214" s="25">
        <f>+IF('Step 2 - Expected Payments'!$D$16+NH201&gt;=0,ROUND(NH201+'Step 2 - Expected Payments'!$D$16,2),"")</f>
        <v>2.67</v>
      </c>
      <c r="NI214" s="25">
        <f>+IF('Step 2 - Expected Payments'!$D$16+NI201&gt;=0,ROUND(NI201+'Step 2 - Expected Payments'!$D$16,2),"")</f>
        <v>4.91</v>
      </c>
      <c r="NJ214" s="25">
        <f>+IF('Step 2 - Expected Payments'!$D$16+NJ201&gt;=0,ROUND(NJ201+'Step 2 - Expected Payments'!$D$16,2),"")</f>
        <v>4.96</v>
      </c>
      <c r="NK214" s="25">
        <f>+IF('Step 2 - Expected Payments'!$D$16+NK201&gt;=0,ROUND(NK201+'Step 2 - Expected Payments'!$D$16,2),"")</f>
        <v>3.11</v>
      </c>
      <c r="NL214" s="25">
        <f>+IF('Step 2 - Expected Payments'!$D$16+NL201&gt;=0,ROUND(NL201+'Step 2 - Expected Payments'!$D$16,2),"")</f>
        <v>4.05</v>
      </c>
      <c r="NM214" s="25">
        <f>+IF('Step 2 - Expected Payments'!$D$16+NM201&gt;=0,ROUND(NM201+'Step 2 - Expected Payments'!$D$16,2),"")</f>
        <v>3.39</v>
      </c>
      <c r="NN214" s="25">
        <f>+IF('Step 2 - Expected Payments'!$D$16+NN201&gt;=0,ROUND(NN201+'Step 2 - Expected Payments'!$D$16,2),"")</f>
        <v>3.72</v>
      </c>
      <c r="NO214" s="25">
        <f>+IF('Step 2 - Expected Payments'!$D$16+NO201&gt;=0,ROUND(NO201+'Step 2 - Expected Payments'!$D$16,2),"")</f>
        <v>3.79</v>
      </c>
      <c r="NP214" s="25">
        <f>+IF('Step 2 - Expected Payments'!$D$16+NP201&gt;=0,ROUND(NP201+'Step 2 - Expected Payments'!$D$16,2),"")</f>
        <v>3.56</v>
      </c>
      <c r="NQ214" s="25">
        <f>+IF('Step 2 - Expected Payments'!$D$16+NQ201&gt;=0,ROUND(NQ201+'Step 2 - Expected Payments'!$D$16,2),"")</f>
        <v>3.22</v>
      </c>
      <c r="NR214" s="25">
        <f>+IF('Step 2 - Expected Payments'!$D$16+NR201&gt;=0,ROUND(NR201+'Step 2 - Expected Payments'!$D$16,2),"")</f>
        <v>3.32</v>
      </c>
      <c r="NS214" s="25">
        <f>+IF('Step 2 - Expected Payments'!$D$16+NS201&gt;=0,ROUND(NS201+'Step 2 - Expected Payments'!$D$16,2),"")</f>
        <v>3.25</v>
      </c>
      <c r="NT214" s="25">
        <f>+IF('Step 2 - Expected Payments'!$D$16+NT201&gt;=0,ROUND(NT201+'Step 2 - Expected Payments'!$D$16,2),"")</f>
        <v>6.24</v>
      </c>
      <c r="NU214" s="25">
        <f>+IF('Step 2 - Expected Payments'!$D$16+NU201&gt;=0,ROUND(NU201+'Step 2 - Expected Payments'!$D$16,2),"")</f>
        <v>3.74</v>
      </c>
      <c r="NV214" s="25">
        <f>+IF('Step 2 - Expected Payments'!$D$16+NV201&gt;=0,ROUND(NV201+'Step 2 - Expected Payments'!$D$16,2),"")</f>
        <v>1.87</v>
      </c>
      <c r="NW214" s="25">
        <f>+IF('Step 2 - Expected Payments'!$D$16+NW201&gt;=0,ROUND(NW201+'Step 2 - Expected Payments'!$D$16,2),"")</f>
        <v>4.58</v>
      </c>
      <c r="NX214" s="25">
        <f>+IF('Step 2 - Expected Payments'!$D$16+NX201&gt;=0,ROUND(NX201+'Step 2 - Expected Payments'!$D$16,2),"")</f>
        <v>3.33</v>
      </c>
      <c r="NY214" s="25">
        <f>+IF('Step 2 - Expected Payments'!$D$16+NY201&gt;=0,ROUND(NY201+'Step 2 - Expected Payments'!$D$16,2),"")</f>
        <v>5.57</v>
      </c>
      <c r="NZ214" s="25">
        <f>+IF('Step 2 - Expected Payments'!$D$16+NZ201&gt;=0,ROUND(NZ201+'Step 2 - Expected Payments'!$D$16,2),"")</f>
        <v>3.81</v>
      </c>
      <c r="OA214" s="25">
        <f>+IF('Step 2 - Expected Payments'!$D$16+OA201&gt;=0,ROUND(OA201+'Step 2 - Expected Payments'!$D$16,2),"")</f>
        <v>3.79</v>
      </c>
      <c r="OB214" s="25">
        <f>+IF('Step 2 - Expected Payments'!$D$16+OB201&gt;=0,ROUND(OB201+'Step 2 - Expected Payments'!$D$16,2),"")</f>
        <v>4.13</v>
      </c>
      <c r="OC214" s="25">
        <f>+IF('Step 2 - Expected Payments'!$D$16+OC201&gt;=0,ROUND(OC201+'Step 2 - Expected Payments'!$D$16,2),"")</f>
        <v>5.64</v>
      </c>
      <c r="OD214" s="25">
        <f>+IF('Step 2 - Expected Payments'!$D$16+OD201&gt;=0,ROUND(OD201+'Step 2 - Expected Payments'!$D$16,2),"")</f>
        <v>1.87</v>
      </c>
      <c r="OE214" s="25">
        <f>+IF('Step 2 - Expected Payments'!$D$16+OE201&gt;=0,ROUND(OE201+'Step 2 - Expected Payments'!$D$16,2),"")</f>
        <v>2</v>
      </c>
      <c r="OF214" s="25">
        <f>+IF('Step 2 - Expected Payments'!$D$16+OF201&gt;=0,ROUND(OF201+'Step 2 - Expected Payments'!$D$16,2),"")</f>
        <v>3.21</v>
      </c>
      <c r="OG214" s="25">
        <f>+IF('Step 2 - Expected Payments'!$D$16+OG201&gt;=0,ROUND(OG201+'Step 2 - Expected Payments'!$D$16,2),"")</f>
        <v>3.68</v>
      </c>
      <c r="OH214" s="25">
        <f>+IF('Step 2 - Expected Payments'!$D$16+OH201&gt;=0,ROUND(OH201+'Step 2 - Expected Payments'!$D$16,2),"")</f>
        <v>1.69</v>
      </c>
      <c r="OI214" s="25">
        <f>+IF('Step 2 - Expected Payments'!$D$16+OI201&gt;=0,ROUND(OI201+'Step 2 - Expected Payments'!$D$16,2),"")</f>
        <v>4.47</v>
      </c>
      <c r="OJ214" s="25">
        <f>+IF('Step 2 - Expected Payments'!$D$16+OJ201&gt;=0,ROUND(OJ201+'Step 2 - Expected Payments'!$D$16,2),"")</f>
        <v>3.13</v>
      </c>
      <c r="OK214" s="25">
        <f>+IF('Step 2 - Expected Payments'!$D$16+OK201&gt;=0,ROUND(OK201+'Step 2 - Expected Payments'!$D$16,2),"")</f>
        <v>2.85</v>
      </c>
      <c r="OL214" s="25">
        <f>+IF('Step 2 - Expected Payments'!$D$16+OL201&gt;=0,ROUND(OL201+'Step 2 - Expected Payments'!$D$16,2),"")</f>
        <v>4.29</v>
      </c>
      <c r="OM214" s="25">
        <f>+IF('Step 2 - Expected Payments'!$D$16+OM201&gt;=0,ROUND(OM201+'Step 2 - Expected Payments'!$D$16,2),"")</f>
        <v>2.7</v>
      </c>
      <c r="ON214" s="25">
        <f>+IF('Step 2 - Expected Payments'!$D$16+ON201&gt;=0,ROUND(ON201+'Step 2 - Expected Payments'!$D$16,2),"")</f>
        <v>2.54</v>
      </c>
      <c r="OO214" s="25">
        <f>+IF('Step 2 - Expected Payments'!$D$16+OO201&gt;=0,ROUND(OO201+'Step 2 - Expected Payments'!$D$16,2),"")</f>
        <v>2.46</v>
      </c>
      <c r="OP214" s="25">
        <f>+IF('Step 2 - Expected Payments'!$D$16+OP201&gt;=0,ROUND(OP201+'Step 2 - Expected Payments'!$D$16,2),"")</f>
        <v>4.93</v>
      </c>
      <c r="OQ214" s="25">
        <f>+IF('Step 2 - Expected Payments'!$D$16+OQ201&gt;=0,ROUND(OQ201+'Step 2 - Expected Payments'!$D$16,2),"")</f>
        <v>4.53</v>
      </c>
      <c r="OR214" s="25">
        <f>+IF('Step 2 - Expected Payments'!$D$16+OR201&gt;=0,ROUND(OR201+'Step 2 - Expected Payments'!$D$16,2),"")</f>
        <v>4.04</v>
      </c>
      <c r="OS214" s="25">
        <f>+IF('Step 2 - Expected Payments'!$D$16+OS201&gt;=0,ROUND(OS201+'Step 2 - Expected Payments'!$D$16,2),"")</f>
        <v>3.75</v>
      </c>
      <c r="OT214" s="25">
        <f>+IF('Step 2 - Expected Payments'!$D$16+OT201&gt;=0,ROUND(OT201+'Step 2 - Expected Payments'!$D$16,2),"")</f>
        <v>3.24</v>
      </c>
      <c r="OU214" s="25">
        <f>+IF('Step 2 - Expected Payments'!$D$16+OU201&gt;=0,ROUND(OU201+'Step 2 - Expected Payments'!$D$16,2),"")</f>
        <v>3.46</v>
      </c>
      <c r="OV214" s="25">
        <f>+IF('Step 2 - Expected Payments'!$D$16+OV201&gt;=0,ROUND(OV201+'Step 2 - Expected Payments'!$D$16,2),"")</f>
        <v>5.33</v>
      </c>
      <c r="OW214" s="25">
        <f>+IF('Step 2 - Expected Payments'!$D$16+OW201&gt;=0,ROUND(OW201+'Step 2 - Expected Payments'!$D$16,2),"")</f>
        <v>3.39</v>
      </c>
      <c r="OX214" s="25">
        <f>+IF('Step 2 - Expected Payments'!$D$16+OX201&gt;=0,ROUND(OX201+'Step 2 - Expected Payments'!$D$16,2),"")</f>
        <v>4.55</v>
      </c>
      <c r="OY214" s="25">
        <f>+IF('Step 2 - Expected Payments'!$D$16+OY201&gt;=0,ROUND(OY201+'Step 2 - Expected Payments'!$D$16,2),"")</f>
        <v>5.38</v>
      </c>
      <c r="OZ214" s="25">
        <f>+IF('Step 2 - Expected Payments'!$D$16+OZ201&gt;=0,ROUND(OZ201+'Step 2 - Expected Payments'!$D$16,2),"")</f>
        <v>3.26</v>
      </c>
      <c r="PA214" s="25">
        <f>+IF('Step 2 - Expected Payments'!$D$16+PA201&gt;=0,ROUND(PA201+'Step 2 - Expected Payments'!$D$16,2),"")</f>
        <v>3.4</v>
      </c>
      <c r="PB214" s="25">
        <f>+IF('Step 2 - Expected Payments'!$D$16+PB201&gt;=0,ROUND(PB201+'Step 2 - Expected Payments'!$D$16,2),"")</f>
        <v>3.15</v>
      </c>
      <c r="PC214" s="25">
        <f>+IF('Step 2 - Expected Payments'!$D$16+PC201&gt;=0,ROUND(PC201+'Step 2 - Expected Payments'!$D$16,2),"")</f>
        <v>3.29</v>
      </c>
      <c r="PD214" s="25">
        <f>+IF('Step 2 - Expected Payments'!$D$16+PD201&gt;=0,ROUND(PD201+'Step 2 - Expected Payments'!$D$16,2),"")</f>
        <v>1.38</v>
      </c>
      <c r="PE214" s="25">
        <f>+IF('Step 2 - Expected Payments'!$D$16+PE201&gt;=0,ROUND(PE201+'Step 2 - Expected Payments'!$D$16,2),"")</f>
        <v>4.34</v>
      </c>
      <c r="PF214" s="25">
        <f>+IF('Step 2 - Expected Payments'!$D$16+PF201&gt;=0,ROUND(PF201+'Step 2 - Expected Payments'!$D$16,2),"")</f>
        <v>4.83</v>
      </c>
      <c r="PG214" s="25">
        <f>+IF('Step 2 - Expected Payments'!$D$16+PG201&gt;=0,ROUND(PG201+'Step 2 - Expected Payments'!$D$16,2),"")</f>
        <v>4.04</v>
      </c>
      <c r="PH214" s="25">
        <f>+IF('Step 2 - Expected Payments'!$D$16+PH201&gt;=0,ROUND(PH201+'Step 2 - Expected Payments'!$D$16,2),"")</f>
        <v>4.45</v>
      </c>
      <c r="PI214" s="25">
        <f>+IF('Step 2 - Expected Payments'!$D$16+PI201&gt;=0,ROUND(PI201+'Step 2 - Expected Payments'!$D$16,2),"")</f>
        <v>3.26</v>
      </c>
      <c r="PJ214" s="25">
        <f>+IF('Step 2 - Expected Payments'!$D$16+PJ201&gt;=0,ROUND(PJ201+'Step 2 - Expected Payments'!$D$16,2),"")</f>
        <v>3.55</v>
      </c>
      <c r="PK214" s="25">
        <f>+IF('Step 2 - Expected Payments'!$D$16+PK201&gt;=0,ROUND(PK201+'Step 2 - Expected Payments'!$D$16,2),"")</f>
        <v>2.4500000000000002</v>
      </c>
      <c r="PL214" s="25">
        <f>+IF('Step 2 - Expected Payments'!$D$16+PL201&gt;=0,ROUND(PL201+'Step 2 - Expected Payments'!$D$16,2),"")</f>
        <v>4.97</v>
      </c>
      <c r="PM214" s="25">
        <f>+IF('Step 2 - Expected Payments'!$D$16+PM201&gt;=0,ROUND(PM201+'Step 2 - Expected Payments'!$D$16,2),"")</f>
        <v>5.0599999999999996</v>
      </c>
      <c r="PN214" s="25">
        <f>+IF('Step 2 - Expected Payments'!$D$16+PN201&gt;=0,ROUND(PN201+'Step 2 - Expected Payments'!$D$16,2),"")</f>
        <v>3.55</v>
      </c>
      <c r="PO214" s="25">
        <f>+IF('Step 2 - Expected Payments'!$D$16+PO201&gt;=0,ROUND(PO201+'Step 2 - Expected Payments'!$D$16,2),"")</f>
        <v>3.74</v>
      </c>
      <c r="PP214" s="25">
        <f>+IF('Step 2 - Expected Payments'!$D$16+PP201&gt;=0,ROUND(PP201+'Step 2 - Expected Payments'!$D$16,2),"")</f>
        <v>4.12</v>
      </c>
      <c r="PQ214" s="25">
        <f>+IF('Step 2 - Expected Payments'!$D$16+PQ201&gt;=0,ROUND(PQ201+'Step 2 - Expected Payments'!$D$16,2),"")</f>
        <v>2.17</v>
      </c>
      <c r="PR214" s="25">
        <f>+IF('Step 2 - Expected Payments'!$D$16+PR201&gt;=0,ROUND(PR201+'Step 2 - Expected Payments'!$D$16,2),"")</f>
        <v>4.03</v>
      </c>
      <c r="PS214" s="25">
        <f>+IF('Step 2 - Expected Payments'!$D$16+PS201&gt;=0,ROUND(PS201+'Step 2 - Expected Payments'!$D$16,2),"")</f>
        <v>4.2699999999999996</v>
      </c>
      <c r="PT214" s="25">
        <f>+IF('Step 2 - Expected Payments'!$D$16+PT201&gt;=0,ROUND(PT201+'Step 2 - Expected Payments'!$D$16,2),"")</f>
        <v>3.76</v>
      </c>
      <c r="PU214" s="25">
        <f>+IF('Step 2 - Expected Payments'!$D$16+PU201&gt;=0,ROUND(PU201+'Step 2 - Expected Payments'!$D$16,2),"")</f>
        <v>2.41</v>
      </c>
      <c r="PV214" s="25">
        <f>+IF('Step 2 - Expected Payments'!$D$16+PV201&gt;=0,ROUND(PV201+'Step 2 - Expected Payments'!$D$16,2),"")</f>
        <v>5</v>
      </c>
      <c r="PW214" s="25">
        <f>+IF('Step 2 - Expected Payments'!$D$16+PW201&gt;=0,ROUND(PW201+'Step 2 - Expected Payments'!$D$16,2),"")</f>
        <v>2.37</v>
      </c>
      <c r="PX214" s="25">
        <f>+IF('Step 2 - Expected Payments'!$D$16+PX201&gt;=0,ROUND(PX201+'Step 2 - Expected Payments'!$D$16,2),"")</f>
        <v>3.47</v>
      </c>
      <c r="PY214" s="25">
        <f>+IF('Step 2 - Expected Payments'!$D$16+PY201&gt;=0,ROUND(PY201+'Step 2 - Expected Payments'!$D$16,2),"")</f>
        <v>3.15</v>
      </c>
      <c r="PZ214" s="25">
        <f>+IF('Step 2 - Expected Payments'!$D$16+PZ201&gt;=0,ROUND(PZ201+'Step 2 - Expected Payments'!$D$16,2),"")</f>
        <v>1.37</v>
      </c>
      <c r="QA214" s="25">
        <f>+IF('Step 2 - Expected Payments'!$D$16+QA201&gt;=0,ROUND(QA201+'Step 2 - Expected Payments'!$D$16,2),"")</f>
        <v>4.79</v>
      </c>
      <c r="QB214" s="25">
        <f>+IF('Step 2 - Expected Payments'!$D$16+QB201&gt;=0,ROUND(QB201+'Step 2 - Expected Payments'!$D$16,2),"")</f>
        <v>4.25</v>
      </c>
      <c r="QC214" s="25">
        <f>+IF('Step 2 - Expected Payments'!$D$16+QC201&gt;=0,ROUND(QC201+'Step 2 - Expected Payments'!$D$16,2),"")</f>
        <v>3.01</v>
      </c>
      <c r="QD214" s="25">
        <f>+IF('Step 2 - Expected Payments'!$D$16+QD201&gt;=0,ROUND(QD201+'Step 2 - Expected Payments'!$D$16,2),"")</f>
        <v>2.91</v>
      </c>
      <c r="QE214" s="25">
        <f>+IF('Step 2 - Expected Payments'!$D$16+QE201&gt;=0,ROUND(QE201+'Step 2 - Expected Payments'!$D$16,2),"")</f>
        <v>4.49</v>
      </c>
      <c r="QF214" s="25">
        <f>+IF('Step 2 - Expected Payments'!$D$16+QF201&gt;=0,ROUND(QF201+'Step 2 - Expected Payments'!$D$16,2),"")</f>
        <v>4.99</v>
      </c>
      <c r="QG214" s="25">
        <f>+IF('Step 2 - Expected Payments'!$D$16+QG201&gt;=0,ROUND(QG201+'Step 2 - Expected Payments'!$D$16,2),"")</f>
        <v>3.42</v>
      </c>
      <c r="QH214" s="25">
        <f>+IF('Step 2 - Expected Payments'!$D$16+QH201&gt;=0,ROUND(QH201+'Step 2 - Expected Payments'!$D$16,2),"")</f>
        <v>4.12</v>
      </c>
      <c r="QI214" s="25">
        <f>+IF('Step 2 - Expected Payments'!$D$16+QI201&gt;=0,ROUND(QI201+'Step 2 - Expected Payments'!$D$16,2),"")</f>
        <v>2.71</v>
      </c>
      <c r="QJ214" s="25">
        <f>+IF('Step 2 - Expected Payments'!$D$16+QJ201&gt;=0,ROUND(QJ201+'Step 2 - Expected Payments'!$D$16,2),"")</f>
        <v>2.65</v>
      </c>
      <c r="QK214" s="25">
        <f>+IF('Step 2 - Expected Payments'!$D$16+QK201&gt;=0,ROUND(QK201+'Step 2 - Expected Payments'!$D$16,2),"")</f>
        <v>3.04</v>
      </c>
      <c r="QL214" s="25">
        <f>+IF('Step 2 - Expected Payments'!$D$16+QL201&gt;=0,ROUND(QL201+'Step 2 - Expected Payments'!$D$16,2),"")</f>
        <v>2.91</v>
      </c>
      <c r="QM214" s="25">
        <f>+IF('Step 2 - Expected Payments'!$D$16+QM201&gt;=0,ROUND(QM201+'Step 2 - Expected Payments'!$D$16,2),"")</f>
        <v>3.42</v>
      </c>
      <c r="QN214" s="25">
        <f>+IF('Step 2 - Expected Payments'!$D$16+QN201&gt;=0,ROUND(QN201+'Step 2 - Expected Payments'!$D$16,2),"")</f>
        <v>4.66</v>
      </c>
      <c r="QO214" s="25">
        <f>+IF('Step 2 - Expected Payments'!$D$16+QO201&gt;=0,ROUND(QO201+'Step 2 - Expected Payments'!$D$16,2),"")</f>
        <v>3.3</v>
      </c>
      <c r="QP214" s="25">
        <f>+IF('Step 2 - Expected Payments'!$D$16+QP201&gt;=0,ROUND(QP201+'Step 2 - Expected Payments'!$D$16,2),"")</f>
        <v>4.34</v>
      </c>
      <c r="QQ214" s="25">
        <f>+IF('Step 2 - Expected Payments'!$D$16+QQ201&gt;=0,ROUND(QQ201+'Step 2 - Expected Payments'!$D$16,2),"")</f>
        <v>2.91</v>
      </c>
      <c r="QR214" s="25">
        <f>+IF('Step 2 - Expected Payments'!$D$16+QR201&gt;=0,ROUND(QR201+'Step 2 - Expected Payments'!$D$16,2),"")</f>
        <v>3.39</v>
      </c>
      <c r="QS214" s="25">
        <f>+IF('Step 2 - Expected Payments'!$D$16+QS201&gt;=0,ROUND(QS201+'Step 2 - Expected Payments'!$D$16,2),"")</f>
        <v>3.2</v>
      </c>
      <c r="QT214" s="25">
        <f>+IF('Step 2 - Expected Payments'!$D$16+QT201&gt;=0,ROUND(QT201+'Step 2 - Expected Payments'!$D$16,2),"")</f>
        <v>3.73</v>
      </c>
      <c r="QU214" s="25">
        <f>+IF('Step 2 - Expected Payments'!$D$16+QU201&gt;=0,ROUND(QU201+'Step 2 - Expected Payments'!$D$16,2),"")</f>
        <v>2.98</v>
      </c>
      <c r="QV214" s="25">
        <f>+IF('Step 2 - Expected Payments'!$D$16+QV201&gt;=0,ROUND(QV201+'Step 2 - Expected Payments'!$D$16,2),"")</f>
        <v>2.68</v>
      </c>
      <c r="QW214" s="25">
        <f>+IF('Step 2 - Expected Payments'!$D$16+QW201&gt;=0,ROUND(QW201+'Step 2 - Expected Payments'!$D$16,2),"")</f>
        <v>3.38</v>
      </c>
      <c r="QX214" s="25">
        <f>+IF('Step 2 - Expected Payments'!$D$16+QX201&gt;=0,ROUND(QX201+'Step 2 - Expected Payments'!$D$16,2),"")</f>
        <v>1.1499999999999999</v>
      </c>
      <c r="QY214" s="25">
        <f>+IF('Step 2 - Expected Payments'!$D$16+QY201&gt;=0,ROUND(QY201+'Step 2 - Expected Payments'!$D$16,2),"")</f>
        <v>3.25</v>
      </c>
      <c r="QZ214" s="25">
        <f>+IF('Step 2 - Expected Payments'!$D$16+QZ201&gt;=0,ROUND(QZ201+'Step 2 - Expected Payments'!$D$16,2),"")</f>
        <v>3.15</v>
      </c>
      <c r="RA214" s="25">
        <f>+IF('Step 2 - Expected Payments'!$D$16+RA201&gt;=0,ROUND(RA201+'Step 2 - Expected Payments'!$D$16,2),"")</f>
        <v>3.73</v>
      </c>
      <c r="RB214" s="25">
        <f>+IF('Step 2 - Expected Payments'!$D$16+RB201&gt;=0,ROUND(RB201+'Step 2 - Expected Payments'!$D$16,2),"")</f>
        <v>4.21</v>
      </c>
      <c r="RC214" s="25">
        <f>+IF('Step 2 - Expected Payments'!$D$16+RC201&gt;=0,ROUND(RC201+'Step 2 - Expected Payments'!$D$16,2),"")</f>
        <v>3.77</v>
      </c>
      <c r="RD214" s="25">
        <f>+IF('Step 2 - Expected Payments'!$D$16+RD201&gt;=0,ROUND(RD201+'Step 2 - Expected Payments'!$D$16,2),"")</f>
        <v>3.81</v>
      </c>
      <c r="RE214" s="25">
        <f>+IF('Step 2 - Expected Payments'!$D$16+RE201&gt;=0,ROUND(RE201+'Step 2 - Expected Payments'!$D$16,2),"")</f>
        <v>3.85</v>
      </c>
      <c r="RF214" s="25">
        <f>+IF('Step 2 - Expected Payments'!$D$16+RF201&gt;=0,ROUND(RF201+'Step 2 - Expected Payments'!$D$16,2),"")</f>
        <v>4.1399999999999997</v>
      </c>
      <c r="RG214" s="25">
        <f>+IF('Step 2 - Expected Payments'!$D$16+RG201&gt;=0,ROUND(RG201+'Step 2 - Expected Payments'!$D$16,2),"")</f>
        <v>3.83</v>
      </c>
      <c r="RH214" s="25">
        <f>+IF('Step 2 - Expected Payments'!$D$16+RH201&gt;=0,ROUND(RH201+'Step 2 - Expected Payments'!$D$16,2),"")</f>
        <v>1.65</v>
      </c>
      <c r="RI214" s="25">
        <f>+IF('Step 2 - Expected Payments'!$D$16+RI201&gt;=0,ROUND(RI201+'Step 2 - Expected Payments'!$D$16,2),"")</f>
        <v>3.75</v>
      </c>
      <c r="RJ214" s="25">
        <f>+IF('Step 2 - Expected Payments'!$D$16+RJ201&gt;=0,ROUND(RJ201+'Step 2 - Expected Payments'!$D$16,2),"")</f>
        <v>4.3099999999999996</v>
      </c>
      <c r="RK214" s="25">
        <f>+IF('Step 2 - Expected Payments'!$D$16+RK201&gt;=0,ROUND(RK201+'Step 2 - Expected Payments'!$D$16,2),"")</f>
        <v>2.59</v>
      </c>
      <c r="RL214" s="25">
        <f>+IF('Step 2 - Expected Payments'!$D$16+RL201&gt;=0,ROUND(RL201+'Step 2 - Expected Payments'!$D$16,2),"")</f>
        <v>0.89</v>
      </c>
      <c r="RM214" s="25">
        <f>+IF('Step 2 - Expected Payments'!$D$16+RM201&gt;=0,ROUND(RM201+'Step 2 - Expected Payments'!$D$16,2),"")</f>
        <v>3.71</v>
      </c>
      <c r="RN214" s="25">
        <f>+IF('Step 2 - Expected Payments'!$D$16+RN201&gt;=0,ROUND(RN201+'Step 2 - Expected Payments'!$D$16,2),"")</f>
        <v>3.14</v>
      </c>
      <c r="RO214" s="25">
        <f>+IF('Step 2 - Expected Payments'!$D$16+RO201&gt;=0,ROUND(RO201+'Step 2 - Expected Payments'!$D$16,2),"")</f>
        <v>4.7300000000000004</v>
      </c>
      <c r="RP214" s="25">
        <f>+IF('Step 2 - Expected Payments'!$D$16+RP201&gt;=0,ROUND(RP201+'Step 2 - Expected Payments'!$D$16,2),"")</f>
        <v>3.62</v>
      </c>
      <c r="RQ214" s="25">
        <f>+IF('Step 2 - Expected Payments'!$D$16+RQ201&gt;=0,ROUND(RQ201+'Step 2 - Expected Payments'!$D$16,2),"")</f>
        <v>3.22</v>
      </c>
      <c r="RR214" s="25">
        <f>+IF('Step 2 - Expected Payments'!$D$16+RR201&gt;=0,ROUND(RR201+'Step 2 - Expected Payments'!$D$16,2),"")</f>
        <v>3.16</v>
      </c>
      <c r="RS214" s="25">
        <f>+IF('Step 2 - Expected Payments'!$D$16+RS201&gt;=0,ROUND(RS201+'Step 2 - Expected Payments'!$D$16,2),"")</f>
        <v>2.1</v>
      </c>
      <c r="RT214" s="25">
        <f>+IF('Step 2 - Expected Payments'!$D$16+RT201&gt;=0,ROUND(RT201+'Step 2 - Expected Payments'!$D$16,2),"")</f>
        <v>3.26</v>
      </c>
      <c r="RU214" s="25">
        <f>+IF('Step 2 - Expected Payments'!$D$16+RU201&gt;=0,ROUND(RU201+'Step 2 - Expected Payments'!$D$16,2),"")</f>
        <v>3</v>
      </c>
      <c r="RV214" s="25">
        <f>+IF('Step 2 - Expected Payments'!$D$16+RV201&gt;=0,ROUND(RV201+'Step 2 - Expected Payments'!$D$16,2),"")</f>
        <v>2.87</v>
      </c>
      <c r="RW214" s="25">
        <f>+IF('Step 2 - Expected Payments'!$D$16+RW201&gt;=0,ROUND(RW201+'Step 2 - Expected Payments'!$D$16,2),"")</f>
        <v>2.79</v>
      </c>
      <c r="RX214" s="25">
        <f>+IF('Step 2 - Expected Payments'!$D$16+RX201&gt;=0,ROUND(RX201+'Step 2 - Expected Payments'!$D$16,2),"")</f>
        <v>2.86</v>
      </c>
      <c r="RY214" s="25">
        <f>+IF('Step 2 - Expected Payments'!$D$16+RY201&gt;=0,ROUND(RY201+'Step 2 - Expected Payments'!$D$16,2),"")</f>
        <v>2.6</v>
      </c>
      <c r="RZ214" s="25">
        <f>+IF('Step 2 - Expected Payments'!$D$16+RZ201&gt;=0,ROUND(RZ201+'Step 2 - Expected Payments'!$D$16,2),"")</f>
        <v>3.95</v>
      </c>
      <c r="SA214" s="25">
        <f>+IF('Step 2 - Expected Payments'!$D$16+SA201&gt;=0,ROUND(SA201+'Step 2 - Expected Payments'!$D$16,2),"")</f>
        <v>3.24</v>
      </c>
      <c r="SB214" s="25">
        <f>+IF('Step 2 - Expected Payments'!$D$16+SB201&gt;=0,ROUND(SB201+'Step 2 - Expected Payments'!$D$16,2),"")</f>
        <v>3.88</v>
      </c>
      <c r="SC214" s="25">
        <f>+IF('Step 2 - Expected Payments'!$D$16+SC201&gt;=0,ROUND(SC201+'Step 2 - Expected Payments'!$D$16,2),"")</f>
        <v>2.64</v>
      </c>
      <c r="SD214" s="25">
        <f>+IF('Step 2 - Expected Payments'!$D$16+SD201&gt;=0,ROUND(SD201+'Step 2 - Expected Payments'!$D$16,2),"")</f>
        <v>3.48</v>
      </c>
      <c r="SE214" s="25">
        <f>+IF('Step 2 - Expected Payments'!$D$16+SE201&gt;=0,ROUND(SE201+'Step 2 - Expected Payments'!$D$16,2),"")</f>
        <v>2.79</v>
      </c>
      <c r="SF214" s="25">
        <f>+IF('Step 2 - Expected Payments'!$D$16+SF201&gt;=0,ROUND(SF201+'Step 2 - Expected Payments'!$D$16,2),"")</f>
        <v>4.1100000000000003</v>
      </c>
      <c r="SG214" s="25">
        <f>+IF('Step 2 - Expected Payments'!$D$16+SG201&gt;=0,ROUND(SG201+'Step 2 - Expected Payments'!$D$16,2),"")</f>
        <v>3.47</v>
      </c>
    </row>
    <row r="215" spans="1:501">
      <c r="A215" t="s">
        <v>518</v>
      </c>
      <c r="B215">
        <f>+IF('Step 1-Farm Data'!$D$62+'simulations corn farm1'!B210&gt;=0,ROUND('simulations corn farm1'!B210+'Step 1-Farm Data'!$D$62,1),"")</f>
        <v>185.9</v>
      </c>
      <c r="C215">
        <f>+IF('Step 1-Farm Data'!$D$62+'simulations corn farm1'!C210&gt;=0,ROUND('simulations corn farm1'!C210+'Step 1-Farm Data'!$D$62,1),"")</f>
        <v>170.7</v>
      </c>
      <c r="D215">
        <f>+IF('Step 1-Farm Data'!$D$62+'simulations corn farm1'!D210&gt;=0,ROUND('simulations corn farm1'!D210+'Step 1-Farm Data'!$D$62,1),"")</f>
        <v>200.3</v>
      </c>
      <c r="E215">
        <f>+IF('Step 1-Farm Data'!$D$62+'simulations corn farm1'!E210&gt;=0,ROUND('simulations corn farm1'!E210+'Step 1-Farm Data'!$D$62,1),"")</f>
        <v>183.7</v>
      </c>
      <c r="F215">
        <f>+IF('Step 1-Farm Data'!$D$62+'simulations corn farm1'!F210&gt;=0,ROUND('simulations corn farm1'!F210+'Step 1-Farm Data'!$D$62,1),"")</f>
        <v>181.2</v>
      </c>
      <c r="G215">
        <f>+IF('Step 1-Farm Data'!$D$62+'simulations corn farm1'!G210&gt;=0,ROUND('simulations corn farm1'!G210+'Step 1-Farm Data'!$D$62,1),"")</f>
        <v>187.8</v>
      </c>
      <c r="H215">
        <f>+IF('Step 1-Farm Data'!$D$62+'simulations corn farm1'!H210&gt;=0,ROUND('simulations corn farm1'!H210+'Step 1-Farm Data'!$D$62,1),"")</f>
        <v>170.4</v>
      </c>
      <c r="I215">
        <f>+IF('Step 1-Farm Data'!$D$62+'simulations corn farm1'!I210&gt;=0,ROUND('simulations corn farm1'!I210+'Step 1-Farm Data'!$D$62,1),"")</f>
        <v>170.8</v>
      </c>
      <c r="J215">
        <f>+IF('Step 1-Farm Data'!$D$62+'simulations corn farm1'!J210&gt;=0,ROUND('simulations corn farm1'!J210+'Step 1-Farm Data'!$D$62,1),"")</f>
        <v>179.3</v>
      </c>
      <c r="K215">
        <f>+IF('Step 1-Farm Data'!$D$62+'simulations corn farm1'!K210&gt;=0,ROUND('simulations corn farm1'!K210+'Step 1-Farm Data'!$D$62,1),"")</f>
        <v>184.8</v>
      </c>
      <c r="L215">
        <f>+IF('Step 1-Farm Data'!$D$62+'simulations corn farm1'!L210&gt;=0,ROUND('simulations corn farm1'!L210+'Step 1-Farm Data'!$D$62,1),"")</f>
        <v>181.8</v>
      </c>
      <c r="M215">
        <f>+IF('Step 1-Farm Data'!$D$62+'simulations corn farm1'!M210&gt;=0,ROUND('simulations corn farm1'!M210+'Step 1-Farm Data'!$D$62,1),"")</f>
        <v>164</v>
      </c>
      <c r="N215">
        <f>+IF('Step 1-Farm Data'!$D$62+'simulations corn farm1'!N210&gt;=0,ROUND('simulations corn farm1'!N210+'Step 1-Farm Data'!$D$62,1),"")</f>
        <v>188.3</v>
      </c>
      <c r="O215">
        <f>+IF('Step 1-Farm Data'!$D$62+'simulations corn farm1'!O210&gt;=0,ROUND('simulations corn farm1'!O210+'Step 1-Farm Data'!$D$62,1),"")</f>
        <v>180.5</v>
      </c>
      <c r="P215">
        <f>+IF('Step 1-Farm Data'!$D$62+'simulations corn farm1'!P210&gt;=0,ROUND('simulations corn farm1'!P210+'Step 1-Farm Data'!$D$62,1),"")</f>
        <v>173.4</v>
      </c>
      <c r="Q215">
        <f>+IF('Step 1-Farm Data'!$D$62+'simulations corn farm1'!Q210&gt;=0,ROUND('simulations corn farm1'!Q210+'Step 1-Farm Data'!$D$62,1),"")</f>
        <v>179.6</v>
      </c>
      <c r="R215">
        <f>+IF('Step 1-Farm Data'!$D$62+'simulations corn farm1'!R210&gt;=0,ROUND('simulations corn farm1'!R210+'Step 1-Farm Data'!$D$62,1),"")</f>
        <v>173.7</v>
      </c>
      <c r="S215">
        <f>+IF('Step 1-Farm Data'!$D$62+'simulations corn farm1'!S210&gt;=0,ROUND('simulations corn farm1'!S210+'Step 1-Farm Data'!$D$62,1),"")</f>
        <v>170.5</v>
      </c>
      <c r="T215">
        <f>+IF('Step 1-Farm Data'!$D$62+'simulations corn farm1'!T210&gt;=0,ROUND('simulations corn farm1'!T210+'Step 1-Farm Data'!$D$62,1),"")</f>
        <v>171.7</v>
      </c>
      <c r="U215">
        <f>+IF('Step 1-Farm Data'!$D$62+'simulations corn farm1'!U210&gt;=0,ROUND('simulations corn farm1'!U210+'Step 1-Farm Data'!$D$62,1),"")</f>
        <v>190.3</v>
      </c>
      <c r="V215">
        <f>+IF('Step 1-Farm Data'!$D$62+'simulations corn farm1'!V210&gt;=0,ROUND('simulations corn farm1'!V210+'Step 1-Farm Data'!$D$62,1),"")</f>
        <v>185.1</v>
      </c>
      <c r="W215">
        <f>+IF('Step 1-Farm Data'!$D$62+'simulations corn farm1'!W210&gt;=0,ROUND('simulations corn farm1'!W210+'Step 1-Farm Data'!$D$62,1),"")</f>
        <v>178.9</v>
      </c>
      <c r="X215">
        <f>+IF('Step 1-Farm Data'!$D$62+'simulations corn farm1'!X210&gt;=0,ROUND('simulations corn farm1'!X210+'Step 1-Farm Data'!$D$62,1),"")</f>
        <v>182.3</v>
      </c>
      <c r="Y215">
        <f>+IF('Step 1-Farm Data'!$D$62+'simulations corn farm1'!Y210&gt;=0,ROUND('simulations corn farm1'!Y210+'Step 1-Farm Data'!$D$62,1),"")</f>
        <v>167.2</v>
      </c>
      <c r="Z215">
        <f>+IF('Step 1-Farm Data'!$D$62+'simulations corn farm1'!Z210&gt;=0,ROUND('simulations corn farm1'!Z210+'Step 1-Farm Data'!$D$62,1),"")</f>
        <v>184.2</v>
      </c>
      <c r="AA215">
        <f>+IF('Step 1-Farm Data'!$D$62+'simulations corn farm1'!AA210&gt;=0,ROUND('simulations corn farm1'!AA210+'Step 1-Farm Data'!$D$62,1),"")</f>
        <v>178.8</v>
      </c>
      <c r="AB215">
        <f>+IF('Step 1-Farm Data'!$D$62+'simulations corn farm1'!AB210&gt;=0,ROUND('simulations corn farm1'!AB210+'Step 1-Farm Data'!$D$62,1),"")</f>
        <v>185.6</v>
      </c>
      <c r="AC215">
        <f>+IF('Step 1-Farm Data'!$D$62+'simulations corn farm1'!AC210&gt;=0,ROUND('simulations corn farm1'!AC210+'Step 1-Farm Data'!$D$62,1),"")</f>
        <v>200.6</v>
      </c>
      <c r="AD215">
        <f>+IF('Step 1-Farm Data'!$D$62+'simulations corn farm1'!AD210&gt;=0,ROUND('simulations corn farm1'!AD210+'Step 1-Farm Data'!$D$62,1),"")</f>
        <v>160.6</v>
      </c>
      <c r="AE215">
        <f>+IF('Step 1-Farm Data'!$D$62+'simulations corn farm1'!AE210&gt;=0,ROUND('simulations corn farm1'!AE210+'Step 1-Farm Data'!$D$62,1),"")</f>
        <v>168.5</v>
      </c>
      <c r="AF215">
        <f>+IF('Step 1-Farm Data'!$D$62+'simulations corn farm1'!AF210&gt;=0,ROUND('simulations corn farm1'!AF210+'Step 1-Farm Data'!$D$62,1),"")</f>
        <v>195.5</v>
      </c>
      <c r="AG215">
        <f>+IF('Step 1-Farm Data'!$D$62+'simulations corn farm1'!AG210&gt;=0,ROUND('simulations corn farm1'!AG210+'Step 1-Farm Data'!$D$62,1),"")</f>
        <v>192.7</v>
      </c>
      <c r="AH215">
        <f>+IF('Step 1-Farm Data'!$D$62+'simulations corn farm1'!AH210&gt;=0,ROUND('simulations corn farm1'!AH210+'Step 1-Farm Data'!$D$62,1),"")</f>
        <v>191.4</v>
      </c>
      <c r="AI215">
        <f>+IF('Step 1-Farm Data'!$D$62+'simulations corn farm1'!AI210&gt;=0,ROUND('simulations corn farm1'!AI210+'Step 1-Farm Data'!$D$62,1),"")</f>
        <v>191</v>
      </c>
      <c r="AJ215">
        <f>+IF('Step 1-Farm Data'!$D$62+'simulations corn farm1'!AJ210&gt;=0,ROUND('simulations corn farm1'!AJ210+'Step 1-Farm Data'!$D$62,1),"")</f>
        <v>193.1</v>
      </c>
      <c r="AK215">
        <f>+IF('Step 1-Farm Data'!$D$62+'simulations corn farm1'!AK210&gt;=0,ROUND('simulations corn farm1'!AK210+'Step 1-Farm Data'!$D$62,1),"")</f>
        <v>186</v>
      </c>
      <c r="AL215">
        <f>+IF('Step 1-Farm Data'!$D$62+'simulations corn farm1'!AL210&gt;=0,ROUND('simulations corn farm1'!AL210+'Step 1-Farm Data'!$D$62,1),"")</f>
        <v>184.4</v>
      </c>
      <c r="AM215">
        <f>+IF('Step 1-Farm Data'!$D$62+'simulations corn farm1'!AM210&gt;=0,ROUND('simulations corn farm1'!AM210+'Step 1-Farm Data'!$D$62,1),"")</f>
        <v>165.6</v>
      </c>
      <c r="AN215">
        <f>+IF('Step 1-Farm Data'!$D$62+'simulations corn farm1'!AN210&gt;=0,ROUND('simulations corn farm1'!AN210+'Step 1-Farm Data'!$D$62,1),"")</f>
        <v>186.2</v>
      </c>
      <c r="AO215">
        <f>+IF('Step 1-Farm Data'!$D$62+'simulations corn farm1'!AO210&gt;=0,ROUND('simulations corn farm1'!AO210+'Step 1-Farm Data'!$D$62,1),"")</f>
        <v>173</v>
      </c>
      <c r="AP215">
        <f>+IF('Step 1-Farm Data'!$D$62+'simulations corn farm1'!AP210&gt;=0,ROUND('simulations corn farm1'!AP210+'Step 1-Farm Data'!$D$62,1),"")</f>
        <v>175.4</v>
      </c>
      <c r="AQ215">
        <f>+IF('Step 1-Farm Data'!$D$62+'simulations corn farm1'!AQ210&gt;=0,ROUND('simulations corn farm1'!AQ210+'Step 1-Farm Data'!$D$62,1),"")</f>
        <v>182.8</v>
      </c>
      <c r="AR215">
        <f>+IF('Step 1-Farm Data'!$D$62+'simulations corn farm1'!AR210&gt;=0,ROUND('simulations corn farm1'!AR210+'Step 1-Farm Data'!$D$62,1),"")</f>
        <v>169.5</v>
      </c>
      <c r="AS215">
        <f>+IF('Step 1-Farm Data'!$D$62+'simulations corn farm1'!AS210&gt;=0,ROUND('simulations corn farm1'!AS210+'Step 1-Farm Data'!$D$62,1),"")</f>
        <v>183.6</v>
      </c>
      <c r="AT215">
        <f>+IF('Step 1-Farm Data'!$D$62+'simulations corn farm1'!AT210&gt;=0,ROUND('simulations corn farm1'!AT210+'Step 1-Farm Data'!$D$62,1),"")</f>
        <v>189.5</v>
      </c>
      <c r="AU215">
        <f>+IF('Step 1-Farm Data'!$D$62+'simulations corn farm1'!AU210&gt;=0,ROUND('simulations corn farm1'!AU210+'Step 1-Farm Data'!$D$62,1),"")</f>
        <v>177.5</v>
      </c>
      <c r="AV215">
        <f>+IF('Step 1-Farm Data'!$D$62+'simulations corn farm1'!AV210&gt;=0,ROUND('simulations corn farm1'!AV210+'Step 1-Farm Data'!$D$62,1),"")</f>
        <v>172.6</v>
      </c>
      <c r="AW215">
        <f>+IF('Step 1-Farm Data'!$D$62+'simulations corn farm1'!AW210&gt;=0,ROUND('simulations corn farm1'!AW210+'Step 1-Farm Data'!$D$62,1),"")</f>
        <v>181.8</v>
      </c>
      <c r="AX215">
        <f>+IF('Step 1-Farm Data'!$D$62+'simulations corn farm1'!AX210&gt;=0,ROUND('simulations corn farm1'!AX210+'Step 1-Farm Data'!$D$62,1),"")</f>
        <v>158.6</v>
      </c>
      <c r="AY215">
        <f>+IF('Step 1-Farm Data'!$D$62+'simulations corn farm1'!AY210&gt;=0,ROUND('simulations corn farm1'!AY210+'Step 1-Farm Data'!$D$62,1),"")</f>
        <v>185.9</v>
      </c>
      <c r="AZ215">
        <f>+IF('Step 1-Farm Data'!$D$62+'simulations corn farm1'!AZ210&gt;=0,ROUND('simulations corn farm1'!AZ210+'Step 1-Farm Data'!$D$62,1),"")</f>
        <v>154.80000000000001</v>
      </c>
      <c r="BA215">
        <f>+IF('Step 1-Farm Data'!$D$62+'simulations corn farm1'!BA210&gt;=0,ROUND('simulations corn farm1'!BA210+'Step 1-Farm Data'!$D$62,1),"")</f>
        <v>179.5</v>
      </c>
      <c r="BB215">
        <f>+IF('Step 1-Farm Data'!$D$62+'simulations corn farm1'!BB210&gt;=0,ROUND('simulations corn farm1'!BB210+'Step 1-Farm Data'!$D$62,1),"")</f>
        <v>183</v>
      </c>
      <c r="BC215">
        <f>+IF('Step 1-Farm Data'!$D$62+'simulations corn farm1'!BC210&gt;=0,ROUND('simulations corn farm1'!BC210+'Step 1-Farm Data'!$D$62,1),"")</f>
        <v>168.1</v>
      </c>
      <c r="BD215">
        <f>+IF('Step 1-Farm Data'!$D$62+'simulations corn farm1'!BD210&gt;=0,ROUND('simulations corn farm1'!BD210+'Step 1-Farm Data'!$D$62,1),"")</f>
        <v>190.6</v>
      </c>
      <c r="BE215">
        <f>+IF('Step 1-Farm Data'!$D$62+'simulations corn farm1'!BE210&gt;=0,ROUND('simulations corn farm1'!BE210+'Step 1-Farm Data'!$D$62,1),"")</f>
        <v>159.9</v>
      </c>
      <c r="BF215">
        <f>+IF('Step 1-Farm Data'!$D$62+'simulations corn farm1'!BF210&gt;=0,ROUND('simulations corn farm1'!BF210+'Step 1-Farm Data'!$D$62,1),"")</f>
        <v>179.5</v>
      </c>
      <c r="BG215">
        <f>+IF('Step 1-Farm Data'!$D$62+'simulations corn farm1'!BG210&gt;=0,ROUND('simulations corn farm1'!BG210+'Step 1-Farm Data'!$D$62,1),"")</f>
        <v>185.1</v>
      </c>
      <c r="BH215">
        <f>+IF('Step 1-Farm Data'!$D$62+'simulations corn farm1'!BH210&gt;=0,ROUND('simulations corn farm1'!BH210+'Step 1-Farm Data'!$D$62,1),"")</f>
        <v>177.8</v>
      </c>
      <c r="BI215">
        <f>+IF('Step 1-Farm Data'!$D$62+'simulations corn farm1'!BI210&gt;=0,ROUND('simulations corn farm1'!BI210+'Step 1-Farm Data'!$D$62,1),"")</f>
        <v>175.1</v>
      </c>
      <c r="BJ215">
        <f>+IF('Step 1-Farm Data'!$D$62+'simulations corn farm1'!BJ210&gt;=0,ROUND('simulations corn farm1'!BJ210+'Step 1-Farm Data'!$D$62,1),"")</f>
        <v>167.1</v>
      </c>
      <c r="BK215">
        <f>+IF('Step 1-Farm Data'!$D$62+'simulations corn farm1'!BK210&gt;=0,ROUND('simulations corn farm1'!BK210+'Step 1-Farm Data'!$D$62,1),"")</f>
        <v>191.4</v>
      </c>
      <c r="BL215">
        <f>+IF('Step 1-Farm Data'!$D$62+'simulations corn farm1'!BL210&gt;=0,ROUND('simulations corn farm1'!BL210+'Step 1-Farm Data'!$D$62,1),"")</f>
        <v>175.7</v>
      </c>
      <c r="BM215">
        <f>+IF('Step 1-Farm Data'!$D$62+'simulations corn farm1'!BM210&gt;=0,ROUND('simulations corn farm1'!BM210+'Step 1-Farm Data'!$D$62,1),"")</f>
        <v>178.9</v>
      </c>
      <c r="BN215">
        <f>+IF('Step 1-Farm Data'!$D$62+'simulations corn farm1'!BN210&gt;=0,ROUND('simulations corn farm1'!BN210+'Step 1-Farm Data'!$D$62,1),"")</f>
        <v>176.2</v>
      </c>
      <c r="BO215">
        <f>+IF('Step 1-Farm Data'!$D$62+'simulations corn farm1'!BO210&gt;=0,ROUND('simulations corn farm1'!BO210+'Step 1-Farm Data'!$D$62,1),"")</f>
        <v>160.5</v>
      </c>
      <c r="BP215">
        <f>+IF('Step 1-Farm Data'!$D$62+'simulations corn farm1'!BP210&gt;=0,ROUND('simulations corn farm1'!BP210+'Step 1-Farm Data'!$D$62,1),"")</f>
        <v>178.2</v>
      </c>
      <c r="BQ215">
        <f>+IF('Step 1-Farm Data'!$D$62+'simulations corn farm1'!BQ210&gt;=0,ROUND('simulations corn farm1'!BQ210+'Step 1-Farm Data'!$D$62,1),"")</f>
        <v>190.7</v>
      </c>
      <c r="BR215">
        <f>+IF('Step 1-Farm Data'!$D$62+'simulations corn farm1'!BR210&gt;=0,ROUND('simulations corn farm1'!BR210+'Step 1-Farm Data'!$D$62,1),"")</f>
        <v>190.2</v>
      </c>
      <c r="BS215">
        <f>+IF('Step 1-Farm Data'!$D$62+'simulations corn farm1'!BS210&gt;=0,ROUND('simulations corn farm1'!BS210+'Step 1-Farm Data'!$D$62,1),"")</f>
        <v>167.1</v>
      </c>
      <c r="BT215">
        <f>+IF('Step 1-Farm Data'!$D$62+'simulations corn farm1'!BT210&gt;=0,ROUND('simulations corn farm1'!BT210+'Step 1-Farm Data'!$D$62,1),"")</f>
        <v>195.1</v>
      </c>
      <c r="BU215">
        <f>+IF('Step 1-Farm Data'!$D$62+'simulations corn farm1'!BU210&gt;=0,ROUND('simulations corn farm1'!BU210+'Step 1-Farm Data'!$D$62,1),"")</f>
        <v>191.3</v>
      </c>
      <c r="BV215">
        <f>+IF('Step 1-Farm Data'!$D$62+'simulations corn farm1'!BV210&gt;=0,ROUND('simulations corn farm1'!BV210+'Step 1-Farm Data'!$D$62,1),"")</f>
        <v>178.4</v>
      </c>
      <c r="BW215">
        <f>+IF('Step 1-Farm Data'!$D$62+'simulations corn farm1'!BW210&gt;=0,ROUND('simulations corn farm1'!BW210+'Step 1-Farm Data'!$D$62,1),"")</f>
        <v>178.8</v>
      </c>
      <c r="BX215">
        <f>+IF('Step 1-Farm Data'!$D$62+'simulations corn farm1'!BX210&gt;=0,ROUND('simulations corn farm1'!BX210+'Step 1-Farm Data'!$D$62,1),"")</f>
        <v>171.2</v>
      </c>
      <c r="BY215">
        <f>+IF('Step 1-Farm Data'!$D$62+'simulations corn farm1'!BY210&gt;=0,ROUND('simulations corn farm1'!BY210+'Step 1-Farm Data'!$D$62,1),"")</f>
        <v>181.2</v>
      </c>
      <c r="BZ215">
        <f>+IF('Step 1-Farm Data'!$D$62+'simulations corn farm1'!BZ210&gt;=0,ROUND('simulations corn farm1'!BZ210+'Step 1-Farm Data'!$D$62,1),"")</f>
        <v>162.30000000000001</v>
      </c>
      <c r="CA215">
        <f>+IF('Step 1-Farm Data'!$D$62+'simulations corn farm1'!CA210&gt;=0,ROUND('simulations corn farm1'!CA210+'Step 1-Farm Data'!$D$62,1),"")</f>
        <v>181.5</v>
      </c>
      <c r="CB215">
        <f>+IF('Step 1-Farm Data'!$D$62+'simulations corn farm1'!CB210&gt;=0,ROUND('simulations corn farm1'!CB210+'Step 1-Farm Data'!$D$62,1),"")</f>
        <v>194.2</v>
      </c>
      <c r="CC215">
        <f>+IF('Step 1-Farm Data'!$D$62+'simulations corn farm1'!CC210&gt;=0,ROUND('simulations corn farm1'!CC210+'Step 1-Farm Data'!$D$62,1),"")</f>
        <v>183.4</v>
      </c>
      <c r="CD215">
        <f>+IF('Step 1-Farm Data'!$D$62+'simulations corn farm1'!CD210&gt;=0,ROUND('simulations corn farm1'!CD210+'Step 1-Farm Data'!$D$62,1),"")</f>
        <v>182.3</v>
      </c>
      <c r="CE215">
        <f>+IF('Step 1-Farm Data'!$D$62+'simulations corn farm1'!CE210&gt;=0,ROUND('simulations corn farm1'!CE210+'Step 1-Farm Data'!$D$62,1),"")</f>
        <v>169.4</v>
      </c>
      <c r="CF215">
        <f>+IF('Step 1-Farm Data'!$D$62+'simulations corn farm1'!CF210&gt;=0,ROUND('simulations corn farm1'!CF210+'Step 1-Farm Data'!$D$62,1),"")</f>
        <v>173</v>
      </c>
      <c r="CG215">
        <f>+IF('Step 1-Farm Data'!$D$62+'simulations corn farm1'!CG210&gt;=0,ROUND('simulations corn farm1'!CG210+'Step 1-Farm Data'!$D$62,1),"")</f>
        <v>187.6</v>
      </c>
      <c r="CH215">
        <f>+IF('Step 1-Farm Data'!$D$62+'simulations corn farm1'!CH210&gt;=0,ROUND('simulations corn farm1'!CH210+'Step 1-Farm Data'!$D$62,1),"")</f>
        <v>190.7</v>
      </c>
      <c r="CI215">
        <f>+IF('Step 1-Farm Data'!$D$62+'simulations corn farm1'!CI210&gt;=0,ROUND('simulations corn farm1'!CI210+'Step 1-Farm Data'!$D$62,1),"")</f>
        <v>186.2</v>
      </c>
      <c r="CJ215">
        <f>+IF('Step 1-Farm Data'!$D$62+'simulations corn farm1'!CJ210&gt;=0,ROUND('simulations corn farm1'!CJ210+'Step 1-Farm Data'!$D$62,1),"")</f>
        <v>179.9</v>
      </c>
      <c r="CK215">
        <f>+IF('Step 1-Farm Data'!$D$62+'simulations corn farm1'!CK210&gt;=0,ROUND('simulations corn farm1'!CK210+'Step 1-Farm Data'!$D$62,1),"")</f>
        <v>195.6</v>
      </c>
      <c r="CL215">
        <f>+IF('Step 1-Farm Data'!$D$62+'simulations corn farm1'!CL210&gt;=0,ROUND('simulations corn farm1'!CL210+'Step 1-Farm Data'!$D$62,1),"")</f>
        <v>176</v>
      </c>
      <c r="CM215">
        <f>+IF('Step 1-Farm Data'!$D$62+'simulations corn farm1'!CM210&gt;=0,ROUND('simulations corn farm1'!CM210+'Step 1-Farm Data'!$D$62,1),"")</f>
        <v>190.7</v>
      </c>
      <c r="CN215">
        <f>+IF('Step 1-Farm Data'!$D$62+'simulations corn farm1'!CN210&gt;=0,ROUND('simulations corn farm1'!CN210+'Step 1-Farm Data'!$D$62,1),"")</f>
        <v>173</v>
      </c>
      <c r="CO215">
        <f>+IF('Step 1-Farm Data'!$D$62+'simulations corn farm1'!CO210&gt;=0,ROUND('simulations corn farm1'!CO210+'Step 1-Farm Data'!$D$62,1),"")</f>
        <v>168.2</v>
      </c>
      <c r="CP215">
        <f>+IF('Step 1-Farm Data'!$D$62+'simulations corn farm1'!CP210&gt;=0,ROUND('simulations corn farm1'!CP210+'Step 1-Farm Data'!$D$62,1),"")</f>
        <v>174.7</v>
      </c>
      <c r="CQ215">
        <f>+IF('Step 1-Farm Data'!$D$62+'simulations corn farm1'!CQ210&gt;=0,ROUND('simulations corn farm1'!CQ210+'Step 1-Farm Data'!$D$62,1),"")</f>
        <v>202.9</v>
      </c>
      <c r="CR215">
        <f>+IF('Step 1-Farm Data'!$D$62+'simulations corn farm1'!CR210&gt;=0,ROUND('simulations corn farm1'!CR210+'Step 1-Farm Data'!$D$62,1),"")</f>
        <v>175.5</v>
      </c>
      <c r="CS215">
        <f>+IF('Step 1-Farm Data'!$D$62+'simulations corn farm1'!CS210&gt;=0,ROUND('simulations corn farm1'!CS210+'Step 1-Farm Data'!$D$62,1),"")</f>
        <v>178</v>
      </c>
      <c r="CT215">
        <f>+IF('Step 1-Farm Data'!$D$62+'simulations corn farm1'!CT210&gt;=0,ROUND('simulations corn farm1'!CT210+'Step 1-Farm Data'!$D$62,1),"")</f>
        <v>181.7</v>
      </c>
      <c r="CU215">
        <f>+IF('Step 1-Farm Data'!$D$62+'simulations corn farm1'!CU210&gt;=0,ROUND('simulations corn farm1'!CU210+'Step 1-Farm Data'!$D$62,1),"")</f>
        <v>171.3</v>
      </c>
      <c r="CV215">
        <f>+IF('Step 1-Farm Data'!$D$62+'simulations corn farm1'!CV210&gt;=0,ROUND('simulations corn farm1'!CV210+'Step 1-Farm Data'!$D$62,1),"")</f>
        <v>190.1</v>
      </c>
      <c r="CW215">
        <f>+IF('Step 1-Farm Data'!$D$62+'simulations corn farm1'!CW210&gt;=0,ROUND('simulations corn farm1'!CW210+'Step 1-Farm Data'!$D$62,1),"")</f>
        <v>180.5</v>
      </c>
      <c r="CX215">
        <f>+IF('Step 1-Farm Data'!$D$62+'simulations corn farm1'!CX210&gt;=0,ROUND('simulations corn farm1'!CX210+'Step 1-Farm Data'!$D$62,1),"")</f>
        <v>196.8</v>
      </c>
      <c r="CY215">
        <f>+IF('Step 1-Farm Data'!$D$62+'simulations corn farm1'!CY210&gt;=0,ROUND('simulations corn farm1'!CY210+'Step 1-Farm Data'!$D$62,1),"")</f>
        <v>189.2</v>
      </c>
      <c r="CZ215">
        <f>+IF('Step 1-Farm Data'!$D$62+'simulations corn farm1'!CZ210&gt;=0,ROUND('simulations corn farm1'!CZ210+'Step 1-Farm Data'!$D$62,1),"")</f>
        <v>168.6</v>
      </c>
      <c r="DA215">
        <f>+IF('Step 1-Farm Data'!$D$62+'simulations corn farm1'!DA210&gt;=0,ROUND('simulations corn farm1'!DA210+'Step 1-Farm Data'!$D$62,1),"")</f>
        <v>181.6</v>
      </c>
      <c r="DB215">
        <f>+IF('Step 1-Farm Data'!$D$62+'simulations corn farm1'!DB210&gt;=0,ROUND('simulations corn farm1'!DB210+'Step 1-Farm Data'!$D$62,1),"")</f>
        <v>186.7</v>
      </c>
      <c r="DC215">
        <f>+IF('Step 1-Farm Data'!$D$62+'simulations corn farm1'!DC210&gt;=0,ROUND('simulations corn farm1'!DC210+'Step 1-Farm Data'!$D$62,1),"")</f>
        <v>172.1</v>
      </c>
      <c r="DD215">
        <f>+IF('Step 1-Farm Data'!$D$62+'simulations corn farm1'!DD210&gt;=0,ROUND('simulations corn farm1'!DD210+'Step 1-Farm Data'!$D$62,1),"")</f>
        <v>182.8</v>
      </c>
      <c r="DE215">
        <f>+IF('Step 1-Farm Data'!$D$62+'simulations corn farm1'!DE210&gt;=0,ROUND('simulations corn farm1'!DE210+'Step 1-Farm Data'!$D$62,1),"")</f>
        <v>175.8</v>
      </c>
      <c r="DF215">
        <f>+IF('Step 1-Farm Data'!$D$62+'simulations corn farm1'!DF210&gt;=0,ROUND('simulations corn farm1'!DF210+'Step 1-Farm Data'!$D$62,1),"")</f>
        <v>168.7</v>
      </c>
      <c r="DG215">
        <f>+IF('Step 1-Farm Data'!$D$62+'simulations corn farm1'!DG210&gt;=0,ROUND('simulations corn farm1'!DG210+'Step 1-Farm Data'!$D$62,1),"")</f>
        <v>170.5</v>
      </c>
      <c r="DH215">
        <f>+IF('Step 1-Farm Data'!$D$62+'simulations corn farm1'!DH210&gt;=0,ROUND('simulations corn farm1'!DH210+'Step 1-Farm Data'!$D$62,1),"")</f>
        <v>180.6</v>
      </c>
      <c r="DI215">
        <f>+IF('Step 1-Farm Data'!$D$62+'simulations corn farm1'!DI210&gt;=0,ROUND('simulations corn farm1'!DI210+'Step 1-Farm Data'!$D$62,1),"")</f>
        <v>177.3</v>
      </c>
      <c r="DJ215">
        <f>+IF('Step 1-Farm Data'!$D$62+'simulations corn farm1'!DJ210&gt;=0,ROUND('simulations corn farm1'!DJ210+'Step 1-Farm Data'!$D$62,1),"")</f>
        <v>180.7</v>
      </c>
      <c r="DK215">
        <f>+IF('Step 1-Farm Data'!$D$62+'simulations corn farm1'!DK210&gt;=0,ROUND('simulations corn farm1'!DK210+'Step 1-Farm Data'!$D$62,1),"")</f>
        <v>170</v>
      </c>
      <c r="DL215">
        <f>+IF('Step 1-Farm Data'!$D$62+'simulations corn farm1'!DL210&gt;=0,ROUND('simulations corn farm1'!DL210+'Step 1-Farm Data'!$D$62,1),"")</f>
        <v>195.2</v>
      </c>
      <c r="DM215">
        <f>+IF('Step 1-Farm Data'!$D$62+'simulations corn farm1'!DM210&gt;=0,ROUND('simulations corn farm1'!DM210+'Step 1-Farm Data'!$D$62,1),"")</f>
        <v>174.8</v>
      </c>
      <c r="DN215">
        <f>+IF('Step 1-Farm Data'!$D$62+'simulations corn farm1'!DN210&gt;=0,ROUND('simulations corn farm1'!DN210+'Step 1-Farm Data'!$D$62,1),"")</f>
        <v>189.6</v>
      </c>
      <c r="DO215">
        <f>+IF('Step 1-Farm Data'!$D$62+'simulations corn farm1'!DO210&gt;=0,ROUND('simulations corn farm1'!DO210+'Step 1-Farm Data'!$D$62,1),"")</f>
        <v>189.5</v>
      </c>
      <c r="DP215">
        <f>+IF('Step 1-Farm Data'!$D$62+'simulations corn farm1'!DP210&gt;=0,ROUND('simulations corn farm1'!DP210+'Step 1-Farm Data'!$D$62,1),"")</f>
        <v>168.3</v>
      </c>
      <c r="DQ215">
        <f>+IF('Step 1-Farm Data'!$D$62+'simulations corn farm1'!DQ210&gt;=0,ROUND('simulations corn farm1'!DQ210+'Step 1-Farm Data'!$D$62,1),"")</f>
        <v>172.4</v>
      </c>
      <c r="DR215">
        <f>+IF('Step 1-Farm Data'!$D$62+'simulations corn farm1'!DR210&gt;=0,ROUND('simulations corn farm1'!DR210+'Step 1-Farm Data'!$D$62,1),"")</f>
        <v>181.4</v>
      </c>
      <c r="DS215">
        <f>+IF('Step 1-Farm Data'!$D$62+'simulations corn farm1'!DS210&gt;=0,ROUND('simulations corn farm1'!DS210+'Step 1-Farm Data'!$D$62,1),"")</f>
        <v>188.4</v>
      </c>
      <c r="DT215">
        <f>+IF('Step 1-Farm Data'!$D$62+'simulations corn farm1'!DT210&gt;=0,ROUND('simulations corn farm1'!DT210+'Step 1-Farm Data'!$D$62,1),"")</f>
        <v>175</v>
      </c>
      <c r="DU215">
        <f>+IF('Step 1-Farm Data'!$D$62+'simulations corn farm1'!DU210&gt;=0,ROUND('simulations corn farm1'!DU210+'Step 1-Farm Data'!$D$62,1),"")</f>
        <v>194.4</v>
      </c>
      <c r="DV215">
        <f>+IF('Step 1-Farm Data'!$D$62+'simulations corn farm1'!DV210&gt;=0,ROUND('simulations corn farm1'!DV210+'Step 1-Farm Data'!$D$62,1),"")</f>
        <v>176.9</v>
      </c>
      <c r="DW215">
        <f>+IF('Step 1-Farm Data'!$D$62+'simulations corn farm1'!DW210&gt;=0,ROUND('simulations corn farm1'!DW210+'Step 1-Farm Data'!$D$62,1),"")</f>
        <v>187.7</v>
      </c>
      <c r="DX215">
        <f>+IF('Step 1-Farm Data'!$D$62+'simulations corn farm1'!DX210&gt;=0,ROUND('simulations corn farm1'!DX210+'Step 1-Farm Data'!$D$62,1),"")</f>
        <v>177.2</v>
      </c>
      <c r="DY215">
        <f>+IF('Step 1-Farm Data'!$D$62+'simulations corn farm1'!DY210&gt;=0,ROUND('simulations corn farm1'!DY210+'Step 1-Farm Data'!$D$62,1),"")</f>
        <v>187.2</v>
      </c>
      <c r="DZ215">
        <f>+IF('Step 1-Farm Data'!$D$62+'simulations corn farm1'!DZ210&gt;=0,ROUND('simulations corn farm1'!DZ210+'Step 1-Farm Data'!$D$62,1),"")</f>
        <v>172.9</v>
      </c>
      <c r="EA215">
        <f>+IF('Step 1-Farm Data'!$D$62+'simulations corn farm1'!EA210&gt;=0,ROUND('simulations corn farm1'!EA210+'Step 1-Farm Data'!$D$62,1),"")</f>
        <v>183.8</v>
      </c>
      <c r="EB215">
        <f>+IF('Step 1-Farm Data'!$D$62+'simulations corn farm1'!EB210&gt;=0,ROUND('simulations corn farm1'!EB210+'Step 1-Farm Data'!$D$62,1),"")</f>
        <v>194.1</v>
      </c>
      <c r="EC215">
        <f>+IF('Step 1-Farm Data'!$D$62+'simulations corn farm1'!EC210&gt;=0,ROUND('simulations corn farm1'!EC210+'Step 1-Farm Data'!$D$62,1),"")</f>
        <v>191.9</v>
      </c>
      <c r="ED215">
        <f>+IF('Step 1-Farm Data'!$D$62+'simulations corn farm1'!ED210&gt;=0,ROUND('simulations corn farm1'!ED210+'Step 1-Farm Data'!$D$62,1),"")</f>
        <v>162</v>
      </c>
      <c r="EE215">
        <f>+IF('Step 1-Farm Data'!$D$62+'simulations corn farm1'!EE210&gt;=0,ROUND('simulations corn farm1'!EE210+'Step 1-Farm Data'!$D$62,1),"")</f>
        <v>174.8</v>
      </c>
      <c r="EF215">
        <f>+IF('Step 1-Farm Data'!$D$62+'simulations corn farm1'!EF210&gt;=0,ROUND('simulations corn farm1'!EF210+'Step 1-Farm Data'!$D$62,1),"")</f>
        <v>193.3</v>
      </c>
      <c r="EG215">
        <f>+IF('Step 1-Farm Data'!$D$62+'simulations corn farm1'!EG210&gt;=0,ROUND('simulations corn farm1'!EG210+'Step 1-Farm Data'!$D$62,1),"")</f>
        <v>181.9</v>
      </c>
      <c r="EH215">
        <f>+IF('Step 1-Farm Data'!$D$62+'simulations corn farm1'!EH210&gt;=0,ROUND('simulations corn farm1'!EH210+'Step 1-Farm Data'!$D$62,1),"")</f>
        <v>176.2</v>
      </c>
      <c r="EI215">
        <f>+IF('Step 1-Farm Data'!$D$62+'simulations corn farm1'!EI210&gt;=0,ROUND('simulations corn farm1'!EI210+'Step 1-Farm Data'!$D$62,1),"")</f>
        <v>204.9</v>
      </c>
      <c r="EJ215">
        <f>+IF('Step 1-Farm Data'!$D$62+'simulations corn farm1'!EJ210&gt;=0,ROUND('simulations corn farm1'!EJ210+'Step 1-Farm Data'!$D$62,1),"")</f>
        <v>175.2</v>
      </c>
      <c r="EK215">
        <f>+IF('Step 1-Farm Data'!$D$62+'simulations corn farm1'!EK210&gt;=0,ROUND('simulations corn farm1'!EK210+'Step 1-Farm Data'!$D$62,1),"")</f>
        <v>180.7</v>
      </c>
      <c r="EL215">
        <f>+IF('Step 1-Farm Data'!$D$62+'simulations corn farm1'!EL210&gt;=0,ROUND('simulations corn farm1'!EL210+'Step 1-Farm Data'!$D$62,1),"")</f>
        <v>185.3</v>
      </c>
      <c r="EM215">
        <f>+IF('Step 1-Farm Data'!$D$62+'simulations corn farm1'!EM210&gt;=0,ROUND('simulations corn farm1'!EM210+'Step 1-Farm Data'!$D$62,1),"")</f>
        <v>180.5</v>
      </c>
      <c r="EN215">
        <f>+IF('Step 1-Farm Data'!$D$62+'simulations corn farm1'!EN210&gt;=0,ROUND('simulations corn farm1'!EN210+'Step 1-Farm Data'!$D$62,1),"")</f>
        <v>186.9</v>
      </c>
      <c r="EO215">
        <f>+IF('Step 1-Farm Data'!$D$62+'simulations corn farm1'!EO210&gt;=0,ROUND('simulations corn farm1'!EO210+'Step 1-Farm Data'!$D$62,1),"")</f>
        <v>171</v>
      </c>
      <c r="EP215">
        <f>+IF('Step 1-Farm Data'!$D$62+'simulations corn farm1'!EP210&gt;=0,ROUND('simulations corn farm1'!EP210+'Step 1-Farm Data'!$D$62,1),"")</f>
        <v>189.7</v>
      </c>
      <c r="EQ215">
        <f>+IF('Step 1-Farm Data'!$D$62+'simulations corn farm1'!EQ210&gt;=0,ROUND('simulations corn farm1'!EQ210+'Step 1-Farm Data'!$D$62,1),"")</f>
        <v>182.9</v>
      </c>
      <c r="ER215">
        <f>+IF('Step 1-Farm Data'!$D$62+'simulations corn farm1'!ER210&gt;=0,ROUND('simulations corn farm1'!ER210+'Step 1-Farm Data'!$D$62,1),"")</f>
        <v>189.9</v>
      </c>
      <c r="ES215">
        <f>+IF('Step 1-Farm Data'!$D$62+'simulations corn farm1'!ES210&gt;=0,ROUND('simulations corn farm1'!ES210+'Step 1-Farm Data'!$D$62,1),"")</f>
        <v>178.5</v>
      </c>
      <c r="ET215">
        <f>+IF('Step 1-Farm Data'!$D$62+'simulations corn farm1'!ET210&gt;=0,ROUND('simulations corn farm1'!ET210+'Step 1-Farm Data'!$D$62,1),"")</f>
        <v>162.4</v>
      </c>
      <c r="EU215">
        <f>+IF('Step 1-Farm Data'!$D$62+'simulations corn farm1'!EU210&gt;=0,ROUND('simulations corn farm1'!EU210+'Step 1-Farm Data'!$D$62,1),"")</f>
        <v>169.8</v>
      </c>
      <c r="EV215">
        <f>+IF('Step 1-Farm Data'!$D$62+'simulations corn farm1'!EV210&gt;=0,ROUND('simulations corn farm1'!EV210+'Step 1-Farm Data'!$D$62,1),"")</f>
        <v>171.2</v>
      </c>
      <c r="EW215">
        <f>+IF('Step 1-Farm Data'!$D$62+'simulations corn farm1'!EW210&gt;=0,ROUND('simulations corn farm1'!EW210+'Step 1-Farm Data'!$D$62,1),"")</f>
        <v>188.7</v>
      </c>
      <c r="EX215">
        <f>+IF('Step 1-Farm Data'!$D$62+'simulations corn farm1'!EX210&gt;=0,ROUND('simulations corn farm1'!EX210+'Step 1-Farm Data'!$D$62,1),"")</f>
        <v>172.1</v>
      </c>
      <c r="EY215">
        <f>+IF('Step 1-Farm Data'!$D$62+'simulations corn farm1'!EY210&gt;=0,ROUND('simulations corn farm1'!EY210+'Step 1-Farm Data'!$D$62,1),"")</f>
        <v>179.2</v>
      </c>
      <c r="EZ215">
        <f>+IF('Step 1-Farm Data'!$D$62+'simulations corn farm1'!EZ210&gt;=0,ROUND('simulations corn farm1'!EZ210+'Step 1-Farm Data'!$D$62,1),"")</f>
        <v>208.3</v>
      </c>
      <c r="FA215">
        <f>+IF('Step 1-Farm Data'!$D$62+'simulations corn farm1'!FA210&gt;=0,ROUND('simulations corn farm1'!FA210+'Step 1-Farm Data'!$D$62,1),"")</f>
        <v>178.3</v>
      </c>
      <c r="FB215">
        <f>+IF('Step 1-Farm Data'!$D$62+'simulations corn farm1'!FB210&gt;=0,ROUND('simulations corn farm1'!FB210+'Step 1-Farm Data'!$D$62,1),"")</f>
        <v>187.5</v>
      </c>
      <c r="FC215">
        <f>+IF('Step 1-Farm Data'!$D$62+'simulations corn farm1'!FC210&gt;=0,ROUND('simulations corn farm1'!FC210+'Step 1-Farm Data'!$D$62,1),"")</f>
        <v>195.6</v>
      </c>
      <c r="FD215">
        <f>+IF('Step 1-Farm Data'!$D$62+'simulations corn farm1'!FD210&gt;=0,ROUND('simulations corn farm1'!FD210+'Step 1-Farm Data'!$D$62,1),"")</f>
        <v>188.2</v>
      </c>
      <c r="FE215">
        <f>+IF('Step 1-Farm Data'!$D$62+'simulations corn farm1'!FE210&gt;=0,ROUND('simulations corn farm1'!FE210+'Step 1-Farm Data'!$D$62,1),"")</f>
        <v>174.2</v>
      </c>
      <c r="FF215">
        <f>+IF('Step 1-Farm Data'!$D$62+'simulations corn farm1'!FF210&gt;=0,ROUND('simulations corn farm1'!FF210+'Step 1-Farm Data'!$D$62,1),"")</f>
        <v>179.7</v>
      </c>
      <c r="FG215">
        <f>+IF('Step 1-Farm Data'!$D$62+'simulations corn farm1'!FG210&gt;=0,ROUND('simulations corn farm1'!FG210+'Step 1-Farm Data'!$D$62,1),"")</f>
        <v>185</v>
      </c>
      <c r="FH215">
        <f>+IF('Step 1-Farm Data'!$D$62+'simulations corn farm1'!FH210&gt;=0,ROUND('simulations corn farm1'!FH210+'Step 1-Farm Data'!$D$62,1),"")</f>
        <v>181.5</v>
      </c>
      <c r="FI215">
        <f>+IF('Step 1-Farm Data'!$D$62+'simulations corn farm1'!FI210&gt;=0,ROUND('simulations corn farm1'!FI210+'Step 1-Farm Data'!$D$62,1),"")</f>
        <v>166.1</v>
      </c>
      <c r="FJ215">
        <f>+IF('Step 1-Farm Data'!$D$62+'simulations corn farm1'!FJ210&gt;=0,ROUND('simulations corn farm1'!FJ210+'Step 1-Farm Data'!$D$62,1),"")</f>
        <v>171.4</v>
      </c>
      <c r="FK215">
        <f>+IF('Step 1-Farm Data'!$D$62+'simulations corn farm1'!FK210&gt;=0,ROUND('simulations corn farm1'!FK210+'Step 1-Farm Data'!$D$62,1),"")</f>
        <v>177.5</v>
      </c>
      <c r="FL215">
        <f>+IF('Step 1-Farm Data'!$D$62+'simulations corn farm1'!FL210&gt;=0,ROUND('simulations corn farm1'!FL210+'Step 1-Farm Data'!$D$62,1),"")</f>
        <v>163.4</v>
      </c>
      <c r="FM215">
        <f>+IF('Step 1-Farm Data'!$D$62+'simulations corn farm1'!FM210&gt;=0,ROUND('simulations corn farm1'!FM210+'Step 1-Farm Data'!$D$62,1),"")</f>
        <v>184.5</v>
      </c>
      <c r="FN215">
        <f>+IF('Step 1-Farm Data'!$D$62+'simulations corn farm1'!FN210&gt;=0,ROUND('simulations corn farm1'!FN210+'Step 1-Farm Data'!$D$62,1),"")</f>
        <v>166.7</v>
      </c>
      <c r="FO215">
        <f>+IF('Step 1-Farm Data'!$D$62+'simulations corn farm1'!FO210&gt;=0,ROUND('simulations corn farm1'!FO210+'Step 1-Farm Data'!$D$62,1),"")</f>
        <v>181.3</v>
      </c>
      <c r="FP215">
        <f>+IF('Step 1-Farm Data'!$D$62+'simulations corn farm1'!FP210&gt;=0,ROUND('simulations corn farm1'!FP210+'Step 1-Farm Data'!$D$62,1),"")</f>
        <v>190.3</v>
      </c>
      <c r="FQ215">
        <f>+IF('Step 1-Farm Data'!$D$62+'simulations corn farm1'!FQ210&gt;=0,ROUND('simulations corn farm1'!FQ210+'Step 1-Farm Data'!$D$62,1),"")</f>
        <v>162.19999999999999</v>
      </c>
      <c r="FR215">
        <f>+IF('Step 1-Farm Data'!$D$62+'simulations corn farm1'!FR210&gt;=0,ROUND('simulations corn farm1'!FR210+'Step 1-Farm Data'!$D$62,1),"")</f>
        <v>175.6</v>
      </c>
      <c r="FS215">
        <f>+IF('Step 1-Farm Data'!$D$62+'simulations corn farm1'!FS210&gt;=0,ROUND('simulations corn farm1'!FS210+'Step 1-Farm Data'!$D$62,1),"")</f>
        <v>181.8</v>
      </c>
      <c r="FT215">
        <f>+IF('Step 1-Farm Data'!$D$62+'simulations corn farm1'!FT210&gt;=0,ROUND('simulations corn farm1'!FT210+'Step 1-Farm Data'!$D$62,1),"")</f>
        <v>170.1</v>
      </c>
      <c r="FU215">
        <f>+IF('Step 1-Farm Data'!$D$62+'simulations corn farm1'!FU210&gt;=0,ROUND('simulations corn farm1'!FU210+'Step 1-Farm Data'!$D$62,1),"")</f>
        <v>176.5</v>
      </c>
      <c r="FV215">
        <f>+IF('Step 1-Farm Data'!$D$62+'simulations corn farm1'!FV210&gt;=0,ROUND('simulations corn farm1'!FV210+'Step 1-Farm Data'!$D$62,1),"")</f>
        <v>169.2</v>
      </c>
      <c r="FW215">
        <f>+IF('Step 1-Farm Data'!$D$62+'simulations corn farm1'!FW210&gt;=0,ROUND('simulations corn farm1'!FW210+'Step 1-Farm Data'!$D$62,1),"")</f>
        <v>172.9</v>
      </c>
      <c r="FX215">
        <f>+IF('Step 1-Farm Data'!$D$62+'simulations corn farm1'!FX210&gt;=0,ROUND('simulations corn farm1'!FX210+'Step 1-Farm Data'!$D$62,1),"")</f>
        <v>185.2</v>
      </c>
      <c r="FY215">
        <f>+IF('Step 1-Farm Data'!$D$62+'simulations corn farm1'!FY210&gt;=0,ROUND('simulations corn farm1'!FY210+'Step 1-Farm Data'!$D$62,1),"")</f>
        <v>169.6</v>
      </c>
      <c r="FZ215">
        <f>+IF('Step 1-Farm Data'!$D$62+'simulations corn farm1'!FZ210&gt;=0,ROUND('simulations corn farm1'!FZ210+'Step 1-Farm Data'!$D$62,1),"")</f>
        <v>164.7</v>
      </c>
      <c r="GA215">
        <f>+IF('Step 1-Farm Data'!$D$62+'simulations corn farm1'!GA210&gt;=0,ROUND('simulations corn farm1'!GA210+'Step 1-Farm Data'!$D$62,1),"")</f>
        <v>174.2</v>
      </c>
      <c r="GB215">
        <f>+IF('Step 1-Farm Data'!$D$62+'simulations corn farm1'!GB210&gt;=0,ROUND('simulations corn farm1'!GB210+'Step 1-Farm Data'!$D$62,1),"")</f>
        <v>194.4</v>
      </c>
      <c r="GC215">
        <f>+IF('Step 1-Farm Data'!$D$62+'simulations corn farm1'!GC210&gt;=0,ROUND('simulations corn farm1'!GC210+'Step 1-Farm Data'!$D$62,1),"")</f>
        <v>182</v>
      </c>
      <c r="GD215">
        <f>+IF('Step 1-Farm Data'!$D$62+'simulations corn farm1'!GD210&gt;=0,ROUND('simulations corn farm1'!GD210+'Step 1-Farm Data'!$D$62,1),"")</f>
        <v>196.3</v>
      </c>
      <c r="GE215">
        <f>+IF('Step 1-Farm Data'!$D$62+'simulations corn farm1'!GE210&gt;=0,ROUND('simulations corn farm1'!GE210+'Step 1-Farm Data'!$D$62,1),"")</f>
        <v>186.3</v>
      </c>
      <c r="GF215">
        <f>+IF('Step 1-Farm Data'!$D$62+'simulations corn farm1'!GF210&gt;=0,ROUND('simulations corn farm1'!GF210+'Step 1-Farm Data'!$D$62,1),"")</f>
        <v>165.9</v>
      </c>
      <c r="GG215">
        <f>+IF('Step 1-Farm Data'!$D$62+'simulations corn farm1'!GG210&gt;=0,ROUND('simulations corn farm1'!GG210+'Step 1-Farm Data'!$D$62,1),"")</f>
        <v>182.9</v>
      </c>
      <c r="GH215">
        <f>+IF('Step 1-Farm Data'!$D$62+'simulations corn farm1'!GH210&gt;=0,ROUND('simulations corn farm1'!GH210+'Step 1-Farm Data'!$D$62,1),"")</f>
        <v>175.2</v>
      </c>
      <c r="GI215">
        <f>+IF('Step 1-Farm Data'!$D$62+'simulations corn farm1'!GI210&gt;=0,ROUND('simulations corn farm1'!GI210+'Step 1-Farm Data'!$D$62,1),"")</f>
        <v>177.7</v>
      </c>
      <c r="GJ215">
        <f>+IF('Step 1-Farm Data'!$D$62+'simulations corn farm1'!GJ210&gt;=0,ROUND('simulations corn farm1'!GJ210+'Step 1-Farm Data'!$D$62,1),"")</f>
        <v>198.8</v>
      </c>
      <c r="GK215">
        <f>+IF('Step 1-Farm Data'!$D$62+'simulations corn farm1'!GK210&gt;=0,ROUND('simulations corn farm1'!GK210+'Step 1-Farm Data'!$D$62,1),"")</f>
        <v>181</v>
      </c>
      <c r="GL215">
        <f>+IF('Step 1-Farm Data'!$D$62+'simulations corn farm1'!GL210&gt;=0,ROUND('simulations corn farm1'!GL210+'Step 1-Farm Data'!$D$62,1),"")</f>
        <v>177.9</v>
      </c>
      <c r="GM215">
        <f>+IF('Step 1-Farm Data'!$D$62+'simulations corn farm1'!GM210&gt;=0,ROUND('simulations corn farm1'!GM210+'Step 1-Farm Data'!$D$62,1),"")</f>
        <v>182.2</v>
      </c>
      <c r="GN215">
        <f>+IF('Step 1-Farm Data'!$D$62+'simulations corn farm1'!GN210&gt;=0,ROUND('simulations corn farm1'!GN210+'Step 1-Farm Data'!$D$62,1),"")</f>
        <v>170.2</v>
      </c>
      <c r="GO215">
        <f>+IF('Step 1-Farm Data'!$D$62+'simulations corn farm1'!GO210&gt;=0,ROUND('simulations corn farm1'!GO210+'Step 1-Farm Data'!$D$62,1),"")</f>
        <v>179.3</v>
      </c>
      <c r="GP215">
        <f>+IF('Step 1-Farm Data'!$D$62+'simulations corn farm1'!GP210&gt;=0,ROUND('simulations corn farm1'!GP210+'Step 1-Farm Data'!$D$62,1),"")</f>
        <v>177.6</v>
      </c>
      <c r="GQ215">
        <f>+IF('Step 1-Farm Data'!$D$62+'simulations corn farm1'!GQ210&gt;=0,ROUND('simulations corn farm1'!GQ210+'Step 1-Farm Data'!$D$62,1),"")</f>
        <v>201.2</v>
      </c>
      <c r="GR215">
        <f>+IF('Step 1-Farm Data'!$D$62+'simulations corn farm1'!GR210&gt;=0,ROUND('simulations corn farm1'!GR210+'Step 1-Farm Data'!$D$62,1),"")</f>
        <v>186.5</v>
      </c>
      <c r="GS215">
        <f>+IF('Step 1-Farm Data'!$D$62+'simulations corn farm1'!GS210&gt;=0,ROUND('simulations corn farm1'!GS210+'Step 1-Farm Data'!$D$62,1),"")</f>
        <v>178.5</v>
      </c>
      <c r="GT215">
        <f>+IF('Step 1-Farm Data'!$D$62+'simulations corn farm1'!GT210&gt;=0,ROUND('simulations corn farm1'!GT210+'Step 1-Farm Data'!$D$62,1),"")</f>
        <v>181.8</v>
      </c>
      <c r="GU215">
        <f>+IF('Step 1-Farm Data'!$D$62+'simulations corn farm1'!GU210&gt;=0,ROUND('simulations corn farm1'!GU210+'Step 1-Farm Data'!$D$62,1),"")</f>
        <v>183.8</v>
      </c>
      <c r="GV215">
        <f>+IF('Step 1-Farm Data'!$D$62+'simulations corn farm1'!GV210&gt;=0,ROUND('simulations corn farm1'!GV210+'Step 1-Farm Data'!$D$62,1),"")</f>
        <v>178.2</v>
      </c>
      <c r="GW215">
        <f>+IF('Step 1-Farm Data'!$D$62+'simulations corn farm1'!GW210&gt;=0,ROUND('simulations corn farm1'!GW210+'Step 1-Farm Data'!$D$62,1),"")</f>
        <v>192.2</v>
      </c>
      <c r="GX215">
        <f>+IF('Step 1-Farm Data'!$D$62+'simulations corn farm1'!GX210&gt;=0,ROUND('simulations corn farm1'!GX210+'Step 1-Farm Data'!$D$62,1),"")</f>
        <v>190.1</v>
      </c>
      <c r="GY215">
        <f>+IF('Step 1-Farm Data'!$D$62+'simulations corn farm1'!GY210&gt;=0,ROUND('simulations corn farm1'!GY210+'Step 1-Farm Data'!$D$62,1),"")</f>
        <v>184.1</v>
      </c>
      <c r="GZ215">
        <f>+IF('Step 1-Farm Data'!$D$62+'simulations corn farm1'!GZ210&gt;=0,ROUND('simulations corn farm1'!GZ210+'Step 1-Farm Data'!$D$62,1),"")</f>
        <v>164.4</v>
      </c>
      <c r="HA215">
        <f>+IF('Step 1-Farm Data'!$D$62+'simulations corn farm1'!HA210&gt;=0,ROUND('simulations corn farm1'!HA210+'Step 1-Farm Data'!$D$62,1),"")</f>
        <v>179.1</v>
      </c>
      <c r="HB215">
        <f>+IF('Step 1-Farm Data'!$D$62+'simulations corn farm1'!HB210&gt;=0,ROUND('simulations corn farm1'!HB210+'Step 1-Farm Data'!$D$62,1),"")</f>
        <v>178.8</v>
      </c>
      <c r="HC215">
        <f>+IF('Step 1-Farm Data'!$D$62+'simulations corn farm1'!HC210&gt;=0,ROUND('simulations corn farm1'!HC210+'Step 1-Farm Data'!$D$62,1),"")</f>
        <v>183.8</v>
      </c>
      <c r="HD215">
        <f>+IF('Step 1-Farm Data'!$D$62+'simulations corn farm1'!HD210&gt;=0,ROUND('simulations corn farm1'!HD210+'Step 1-Farm Data'!$D$62,1),"")</f>
        <v>192.3</v>
      </c>
      <c r="HE215">
        <f>+IF('Step 1-Farm Data'!$D$62+'simulations corn farm1'!HE210&gt;=0,ROUND('simulations corn farm1'!HE210+'Step 1-Farm Data'!$D$62,1),"")</f>
        <v>172.7</v>
      </c>
      <c r="HF215">
        <f>+IF('Step 1-Farm Data'!$D$62+'simulations corn farm1'!HF210&gt;=0,ROUND('simulations corn farm1'!HF210+'Step 1-Farm Data'!$D$62,1),"")</f>
        <v>178.9</v>
      </c>
      <c r="HG215">
        <f>+IF('Step 1-Farm Data'!$D$62+'simulations corn farm1'!HG210&gt;=0,ROUND('simulations corn farm1'!HG210+'Step 1-Farm Data'!$D$62,1),"")</f>
        <v>193.7</v>
      </c>
      <c r="HH215">
        <f>+IF('Step 1-Farm Data'!$D$62+'simulations corn farm1'!HH210&gt;=0,ROUND('simulations corn farm1'!HH210+'Step 1-Farm Data'!$D$62,1),"")</f>
        <v>177.8</v>
      </c>
      <c r="HI215">
        <f>+IF('Step 1-Farm Data'!$D$62+'simulations corn farm1'!HI210&gt;=0,ROUND('simulations corn farm1'!HI210+'Step 1-Farm Data'!$D$62,1),"")</f>
        <v>180.1</v>
      </c>
      <c r="HJ215">
        <f>+IF('Step 1-Farm Data'!$D$62+'simulations corn farm1'!HJ210&gt;=0,ROUND('simulations corn farm1'!HJ210+'Step 1-Farm Data'!$D$62,1),"")</f>
        <v>191.4</v>
      </c>
      <c r="HK215">
        <f>+IF('Step 1-Farm Data'!$D$62+'simulations corn farm1'!HK210&gt;=0,ROUND('simulations corn farm1'!HK210+'Step 1-Farm Data'!$D$62,1),"")</f>
        <v>173.9</v>
      </c>
      <c r="HL215">
        <f>+IF('Step 1-Farm Data'!$D$62+'simulations corn farm1'!HL210&gt;=0,ROUND('simulations corn farm1'!HL210+'Step 1-Farm Data'!$D$62,1),"")</f>
        <v>174.2</v>
      </c>
      <c r="HM215">
        <f>+IF('Step 1-Farm Data'!$D$62+'simulations corn farm1'!HM210&gt;=0,ROUND('simulations corn farm1'!HM210+'Step 1-Farm Data'!$D$62,1),"")</f>
        <v>179.5</v>
      </c>
      <c r="HN215">
        <f>+IF('Step 1-Farm Data'!$D$62+'simulations corn farm1'!HN210&gt;=0,ROUND('simulations corn farm1'!HN210+'Step 1-Farm Data'!$D$62,1),"")</f>
        <v>182.6</v>
      </c>
      <c r="HO215">
        <f>+IF('Step 1-Farm Data'!$D$62+'simulations corn farm1'!HO210&gt;=0,ROUND('simulations corn farm1'!HO210+'Step 1-Farm Data'!$D$62,1),"")</f>
        <v>191.8</v>
      </c>
      <c r="HP215">
        <f>+IF('Step 1-Farm Data'!$D$62+'simulations corn farm1'!HP210&gt;=0,ROUND('simulations corn farm1'!HP210+'Step 1-Farm Data'!$D$62,1),"")</f>
        <v>185.9</v>
      </c>
      <c r="HQ215">
        <f>+IF('Step 1-Farm Data'!$D$62+'simulations corn farm1'!HQ210&gt;=0,ROUND('simulations corn farm1'!HQ210+'Step 1-Farm Data'!$D$62,1),"")</f>
        <v>186</v>
      </c>
      <c r="HR215">
        <f>+IF('Step 1-Farm Data'!$D$62+'simulations corn farm1'!HR210&gt;=0,ROUND('simulations corn farm1'!HR210+'Step 1-Farm Data'!$D$62,1),"")</f>
        <v>170.5</v>
      </c>
      <c r="HS215">
        <f>+IF('Step 1-Farm Data'!$D$62+'simulations corn farm1'!HS210&gt;=0,ROUND('simulations corn farm1'!HS210+'Step 1-Farm Data'!$D$62,1),"")</f>
        <v>171.4</v>
      </c>
      <c r="HT215">
        <f>+IF('Step 1-Farm Data'!$D$62+'simulations corn farm1'!HT210&gt;=0,ROUND('simulations corn farm1'!HT210+'Step 1-Farm Data'!$D$62,1),"")</f>
        <v>165.1</v>
      </c>
      <c r="HU215">
        <f>+IF('Step 1-Farm Data'!$D$62+'simulations corn farm1'!HU210&gt;=0,ROUND('simulations corn farm1'!HU210+'Step 1-Farm Data'!$D$62,1),"")</f>
        <v>176.6</v>
      </c>
      <c r="HV215">
        <f>+IF('Step 1-Farm Data'!$D$62+'simulations corn farm1'!HV210&gt;=0,ROUND('simulations corn farm1'!HV210+'Step 1-Farm Data'!$D$62,1),"")</f>
        <v>194.6</v>
      </c>
      <c r="HW215">
        <f>+IF('Step 1-Farm Data'!$D$62+'simulations corn farm1'!HW210&gt;=0,ROUND('simulations corn farm1'!HW210+'Step 1-Farm Data'!$D$62,1),"")</f>
        <v>183.4</v>
      </c>
      <c r="HX215">
        <f>+IF('Step 1-Farm Data'!$D$62+'simulations corn farm1'!HX210&gt;=0,ROUND('simulations corn farm1'!HX210+'Step 1-Farm Data'!$D$62,1),"")</f>
        <v>179.3</v>
      </c>
      <c r="HY215">
        <f>+IF('Step 1-Farm Data'!$D$62+'simulations corn farm1'!HY210&gt;=0,ROUND('simulations corn farm1'!HY210+'Step 1-Farm Data'!$D$62,1),"")</f>
        <v>193.9</v>
      </c>
      <c r="HZ215">
        <f>+IF('Step 1-Farm Data'!$D$62+'simulations corn farm1'!HZ210&gt;=0,ROUND('simulations corn farm1'!HZ210+'Step 1-Farm Data'!$D$62,1),"")</f>
        <v>173.9</v>
      </c>
      <c r="IA215">
        <f>+IF('Step 1-Farm Data'!$D$62+'simulations corn farm1'!IA210&gt;=0,ROUND('simulations corn farm1'!IA210+'Step 1-Farm Data'!$D$62,1),"")</f>
        <v>190.7</v>
      </c>
      <c r="IB215">
        <f>+IF('Step 1-Farm Data'!$D$62+'simulations corn farm1'!IB210&gt;=0,ROUND('simulations corn farm1'!IB210+'Step 1-Farm Data'!$D$62,1),"")</f>
        <v>171</v>
      </c>
      <c r="IC215">
        <f>+IF('Step 1-Farm Data'!$D$62+'simulations corn farm1'!IC210&gt;=0,ROUND('simulations corn farm1'!IC210+'Step 1-Farm Data'!$D$62,1),"")</f>
        <v>167.4</v>
      </c>
      <c r="ID215">
        <f>+IF('Step 1-Farm Data'!$D$62+'simulations corn farm1'!ID210&gt;=0,ROUND('simulations corn farm1'!ID210+'Step 1-Farm Data'!$D$62,1),"")</f>
        <v>194.9</v>
      </c>
      <c r="IE215">
        <f>+IF('Step 1-Farm Data'!$D$62+'simulations corn farm1'!IE210&gt;=0,ROUND('simulations corn farm1'!IE210+'Step 1-Farm Data'!$D$62,1),"")</f>
        <v>178.6</v>
      </c>
      <c r="IF215">
        <f>+IF('Step 1-Farm Data'!$D$62+'simulations corn farm1'!IF210&gt;=0,ROUND('simulations corn farm1'!IF210+'Step 1-Farm Data'!$D$62,1),"")</f>
        <v>182.9</v>
      </c>
      <c r="IG215">
        <f>+IF('Step 1-Farm Data'!$D$62+'simulations corn farm1'!IG210&gt;=0,ROUND('simulations corn farm1'!IG210+'Step 1-Farm Data'!$D$62,1),"")</f>
        <v>171.1</v>
      </c>
      <c r="IH215">
        <f>+IF('Step 1-Farm Data'!$D$62+'simulations corn farm1'!IH210&gt;=0,ROUND('simulations corn farm1'!IH210+'Step 1-Farm Data'!$D$62,1),"")</f>
        <v>177.6</v>
      </c>
      <c r="II215">
        <f>+IF('Step 1-Farm Data'!$D$62+'simulations corn farm1'!II210&gt;=0,ROUND('simulations corn farm1'!II210+'Step 1-Farm Data'!$D$62,1),"")</f>
        <v>177.3</v>
      </c>
      <c r="IJ215">
        <f>+IF('Step 1-Farm Data'!$D$62+'simulations corn farm1'!IJ210&gt;=0,ROUND('simulations corn farm1'!IJ210+'Step 1-Farm Data'!$D$62,1),"")</f>
        <v>179</v>
      </c>
      <c r="IK215">
        <f>+IF('Step 1-Farm Data'!$D$62+'simulations corn farm1'!IK210&gt;=0,ROUND('simulations corn farm1'!IK210+'Step 1-Farm Data'!$D$62,1),"")</f>
        <v>185.4</v>
      </c>
      <c r="IL215">
        <f>+IF('Step 1-Farm Data'!$D$62+'simulations corn farm1'!IL210&gt;=0,ROUND('simulations corn farm1'!IL210+'Step 1-Farm Data'!$D$62,1),"")</f>
        <v>195.7</v>
      </c>
      <c r="IM215">
        <f>+IF('Step 1-Farm Data'!$D$62+'simulations corn farm1'!IM210&gt;=0,ROUND('simulations corn farm1'!IM210+'Step 1-Farm Data'!$D$62,1),"")</f>
        <v>170.3</v>
      </c>
      <c r="IN215">
        <f>+IF('Step 1-Farm Data'!$D$62+'simulations corn farm1'!IN210&gt;=0,ROUND('simulations corn farm1'!IN210+'Step 1-Farm Data'!$D$62,1),"")</f>
        <v>176.9</v>
      </c>
      <c r="IO215">
        <f>+IF('Step 1-Farm Data'!$D$62+'simulations corn farm1'!IO210&gt;=0,ROUND('simulations corn farm1'!IO210+'Step 1-Farm Data'!$D$62,1),"")</f>
        <v>189.6</v>
      </c>
      <c r="IP215">
        <f>+IF('Step 1-Farm Data'!$D$62+'simulations corn farm1'!IP210&gt;=0,ROUND('simulations corn farm1'!IP210+'Step 1-Farm Data'!$D$62,1),"")</f>
        <v>184.9</v>
      </c>
      <c r="IQ215">
        <f>+IF('Step 1-Farm Data'!$D$62+'simulations corn farm1'!IQ210&gt;=0,ROUND('simulations corn farm1'!IQ210+'Step 1-Farm Data'!$D$62,1),"")</f>
        <v>182.1</v>
      </c>
      <c r="IR215">
        <f>+IF('Step 1-Farm Data'!$D$62+'simulations corn farm1'!IR210&gt;=0,ROUND('simulations corn farm1'!IR210+'Step 1-Farm Data'!$D$62,1),"")</f>
        <v>173.3</v>
      </c>
      <c r="IS215">
        <f>+IF('Step 1-Farm Data'!$D$62+'simulations corn farm1'!IS210&gt;=0,ROUND('simulations corn farm1'!IS210+'Step 1-Farm Data'!$D$62,1),"")</f>
        <v>175.1</v>
      </c>
      <c r="IT215">
        <f>+IF('Step 1-Farm Data'!$D$62+'simulations corn farm1'!IT210&gt;=0,ROUND('simulations corn farm1'!IT210+'Step 1-Farm Data'!$D$62,1),"")</f>
        <v>181.5</v>
      </c>
      <c r="IU215">
        <f>+IF('Step 1-Farm Data'!$D$62+'simulations corn farm1'!IU210&gt;=0,ROUND('simulations corn farm1'!IU210+'Step 1-Farm Data'!$D$62,1),"")</f>
        <v>166.8</v>
      </c>
      <c r="IV215">
        <f>+IF('Step 1-Farm Data'!$D$62+'simulations corn farm1'!IV210&gt;=0,ROUND('simulations corn farm1'!IV210+'Step 1-Farm Data'!$D$62,1),"")</f>
        <v>201.1</v>
      </c>
      <c r="IW215">
        <f>+IF('Step 1-Farm Data'!$D$62+'simulations corn farm1'!IW210&gt;=0,ROUND('simulations corn farm1'!IW210+'Step 1-Farm Data'!$D$62,1),"")</f>
        <v>177</v>
      </c>
      <c r="IX215">
        <f>+IF('Step 1-Farm Data'!$D$62+'simulations corn farm1'!IX210&gt;=0,ROUND('simulations corn farm1'!IX210+'Step 1-Farm Data'!$D$62,1),"")</f>
        <v>192.5</v>
      </c>
      <c r="IY215">
        <f>+IF('Step 1-Farm Data'!$D$62+'simulations corn farm1'!IY210&gt;=0,ROUND('simulations corn farm1'!IY210+'Step 1-Farm Data'!$D$62,1),"")</f>
        <v>182.4</v>
      </c>
      <c r="IZ215">
        <f>+IF('Step 1-Farm Data'!$D$62+'simulations corn farm1'!IZ210&gt;=0,ROUND('simulations corn farm1'!IZ210+'Step 1-Farm Data'!$D$62,1),"")</f>
        <v>175.3</v>
      </c>
      <c r="JA215">
        <f>+IF('Step 1-Farm Data'!$D$62+'simulations corn farm1'!JA210&gt;=0,ROUND('simulations corn farm1'!JA210+'Step 1-Farm Data'!$D$62,1),"")</f>
        <v>182</v>
      </c>
      <c r="JB215">
        <f>+IF('Step 1-Farm Data'!$D$62+'simulations corn farm1'!JB210&gt;=0,ROUND('simulations corn farm1'!JB210+'Step 1-Farm Data'!$D$62,1),"")</f>
        <v>184.7</v>
      </c>
      <c r="JC215">
        <f>+IF('Step 1-Farm Data'!$D$62+'simulations corn farm1'!JC210&gt;=0,ROUND('simulations corn farm1'!JC210+'Step 1-Farm Data'!$D$62,1),"")</f>
        <v>163.9</v>
      </c>
      <c r="JD215">
        <f>+IF('Step 1-Farm Data'!$D$62+'simulations corn farm1'!JD210&gt;=0,ROUND('simulations corn farm1'!JD210+'Step 1-Farm Data'!$D$62,1),"")</f>
        <v>192.2</v>
      </c>
      <c r="JE215">
        <f>+IF('Step 1-Farm Data'!$D$62+'simulations corn farm1'!JE210&gt;=0,ROUND('simulations corn farm1'!JE210+'Step 1-Farm Data'!$D$62,1),"")</f>
        <v>195.6</v>
      </c>
      <c r="JF215">
        <f>+IF('Step 1-Farm Data'!$D$62+'simulations corn farm1'!JF210&gt;=0,ROUND('simulations corn farm1'!JF210+'Step 1-Farm Data'!$D$62,1),"")</f>
        <v>196</v>
      </c>
      <c r="JG215">
        <f>+IF('Step 1-Farm Data'!$D$62+'simulations corn farm1'!JG210&gt;=0,ROUND('simulations corn farm1'!JG210+'Step 1-Farm Data'!$D$62,1),"")</f>
        <v>192.4</v>
      </c>
      <c r="JH215">
        <f>+IF('Step 1-Farm Data'!$D$62+'simulations corn farm1'!JH210&gt;=0,ROUND('simulations corn farm1'!JH210+'Step 1-Farm Data'!$D$62,1),"")</f>
        <v>164.2</v>
      </c>
      <c r="JI215">
        <f>+IF('Step 1-Farm Data'!$D$62+'simulations corn farm1'!JI210&gt;=0,ROUND('simulations corn farm1'!JI210+'Step 1-Farm Data'!$D$62,1),"")</f>
        <v>162.30000000000001</v>
      </c>
      <c r="JJ215">
        <f>+IF('Step 1-Farm Data'!$D$62+'simulations corn farm1'!JJ210&gt;=0,ROUND('simulations corn farm1'!JJ210+'Step 1-Farm Data'!$D$62,1),"")</f>
        <v>176.3</v>
      </c>
      <c r="JK215">
        <f>+IF('Step 1-Farm Data'!$D$62+'simulations corn farm1'!JK210&gt;=0,ROUND('simulations corn farm1'!JK210+'Step 1-Farm Data'!$D$62,1),"")</f>
        <v>192.9</v>
      </c>
      <c r="JL215">
        <f>+IF('Step 1-Farm Data'!$D$62+'simulations corn farm1'!JL210&gt;=0,ROUND('simulations corn farm1'!JL210+'Step 1-Farm Data'!$D$62,1),"")</f>
        <v>180.6</v>
      </c>
      <c r="JM215">
        <f>+IF('Step 1-Farm Data'!$D$62+'simulations corn farm1'!JM210&gt;=0,ROUND('simulations corn farm1'!JM210+'Step 1-Farm Data'!$D$62,1),"")</f>
        <v>179.3</v>
      </c>
      <c r="JN215">
        <f>+IF('Step 1-Farm Data'!$D$62+'simulations corn farm1'!JN210&gt;=0,ROUND('simulations corn farm1'!JN210+'Step 1-Farm Data'!$D$62,1),"")</f>
        <v>173.5</v>
      </c>
      <c r="JO215">
        <f>+IF('Step 1-Farm Data'!$D$62+'simulations corn farm1'!JO210&gt;=0,ROUND('simulations corn farm1'!JO210+'Step 1-Farm Data'!$D$62,1),"")</f>
        <v>192.1</v>
      </c>
      <c r="JP215">
        <f>+IF('Step 1-Farm Data'!$D$62+'simulations corn farm1'!JP210&gt;=0,ROUND('simulations corn farm1'!JP210+'Step 1-Farm Data'!$D$62,1),"")</f>
        <v>182.1</v>
      </c>
      <c r="JQ215">
        <f>+IF('Step 1-Farm Data'!$D$62+'simulations corn farm1'!JQ210&gt;=0,ROUND('simulations corn farm1'!JQ210+'Step 1-Farm Data'!$D$62,1),"")</f>
        <v>191.5</v>
      </c>
      <c r="JR215">
        <f>+IF('Step 1-Farm Data'!$D$62+'simulations corn farm1'!JR210&gt;=0,ROUND('simulations corn farm1'!JR210+'Step 1-Farm Data'!$D$62,1),"")</f>
        <v>163</v>
      </c>
      <c r="JS215">
        <f>+IF('Step 1-Farm Data'!$D$62+'simulations corn farm1'!JS210&gt;=0,ROUND('simulations corn farm1'!JS210+'Step 1-Farm Data'!$D$62,1),"")</f>
        <v>184.3</v>
      </c>
      <c r="JT215">
        <f>+IF('Step 1-Farm Data'!$D$62+'simulations corn farm1'!JT210&gt;=0,ROUND('simulations corn farm1'!JT210+'Step 1-Farm Data'!$D$62,1),"")</f>
        <v>184</v>
      </c>
      <c r="JU215">
        <f>+IF('Step 1-Farm Data'!$D$62+'simulations corn farm1'!JU210&gt;=0,ROUND('simulations corn farm1'!JU210+'Step 1-Farm Data'!$D$62,1),"")</f>
        <v>168.4</v>
      </c>
      <c r="JV215">
        <f>+IF('Step 1-Farm Data'!$D$62+'simulations corn farm1'!JV210&gt;=0,ROUND('simulations corn farm1'!JV210+'Step 1-Farm Data'!$D$62,1),"")</f>
        <v>174.8</v>
      </c>
      <c r="JW215">
        <f>+IF('Step 1-Farm Data'!$D$62+'simulations corn farm1'!JW210&gt;=0,ROUND('simulations corn farm1'!JW210+'Step 1-Farm Data'!$D$62,1),"")</f>
        <v>177.9</v>
      </c>
      <c r="JX215">
        <f>+IF('Step 1-Farm Data'!$D$62+'simulations corn farm1'!JX210&gt;=0,ROUND('simulations corn farm1'!JX210+'Step 1-Farm Data'!$D$62,1),"")</f>
        <v>170.6</v>
      </c>
      <c r="JY215">
        <f>+IF('Step 1-Farm Data'!$D$62+'simulations corn farm1'!JY210&gt;=0,ROUND('simulations corn farm1'!JY210+'Step 1-Farm Data'!$D$62,1),"")</f>
        <v>179.2</v>
      </c>
      <c r="JZ215">
        <f>+IF('Step 1-Farm Data'!$D$62+'simulations corn farm1'!JZ210&gt;=0,ROUND('simulations corn farm1'!JZ210+'Step 1-Farm Data'!$D$62,1),"")</f>
        <v>194.7</v>
      </c>
      <c r="KA215">
        <f>+IF('Step 1-Farm Data'!$D$62+'simulations corn farm1'!KA210&gt;=0,ROUND('simulations corn farm1'!KA210+'Step 1-Farm Data'!$D$62,1),"")</f>
        <v>176.2</v>
      </c>
      <c r="KB215">
        <f>+IF('Step 1-Farm Data'!$D$62+'simulations corn farm1'!KB210&gt;=0,ROUND('simulations corn farm1'!KB210+'Step 1-Farm Data'!$D$62,1),"")</f>
        <v>164.7</v>
      </c>
      <c r="KC215">
        <f>+IF('Step 1-Farm Data'!$D$62+'simulations corn farm1'!KC210&gt;=0,ROUND('simulations corn farm1'!KC210+'Step 1-Farm Data'!$D$62,1),"")</f>
        <v>164.9</v>
      </c>
      <c r="KD215">
        <f>+IF('Step 1-Farm Data'!$D$62+'simulations corn farm1'!KD210&gt;=0,ROUND('simulations corn farm1'!KD210+'Step 1-Farm Data'!$D$62,1),"")</f>
        <v>190</v>
      </c>
      <c r="KE215">
        <f>+IF('Step 1-Farm Data'!$D$62+'simulations corn farm1'!KE210&gt;=0,ROUND('simulations corn farm1'!KE210+'Step 1-Farm Data'!$D$62,1),"")</f>
        <v>181.9</v>
      </c>
      <c r="KF215">
        <f>+IF('Step 1-Farm Data'!$D$62+'simulations corn farm1'!KF210&gt;=0,ROUND('simulations corn farm1'!KF210+'Step 1-Farm Data'!$D$62,1),"")</f>
        <v>190.9</v>
      </c>
      <c r="KG215">
        <f>+IF('Step 1-Farm Data'!$D$62+'simulations corn farm1'!KG210&gt;=0,ROUND('simulations corn farm1'!KG210+'Step 1-Farm Data'!$D$62,1),"")</f>
        <v>191.7</v>
      </c>
      <c r="KH215">
        <f>+IF('Step 1-Farm Data'!$D$62+'simulations corn farm1'!KH210&gt;=0,ROUND('simulations corn farm1'!KH210+'Step 1-Farm Data'!$D$62,1),"")</f>
        <v>197.9</v>
      </c>
      <c r="KI215">
        <f>+IF('Step 1-Farm Data'!$D$62+'simulations corn farm1'!KI210&gt;=0,ROUND('simulations corn farm1'!KI210+'Step 1-Farm Data'!$D$62,1),"")</f>
        <v>186.2</v>
      </c>
      <c r="KJ215">
        <f>+IF('Step 1-Farm Data'!$D$62+'simulations corn farm1'!KJ210&gt;=0,ROUND('simulations corn farm1'!KJ210+'Step 1-Farm Data'!$D$62,1),"")</f>
        <v>191.9</v>
      </c>
      <c r="KK215">
        <f>+IF('Step 1-Farm Data'!$D$62+'simulations corn farm1'!KK210&gt;=0,ROUND('simulations corn farm1'!KK210+'Step 1-Farm Data'!$D$62,1),"")</f>
        <v>159</v>
      </c>
      <c r="KL215">
        <f>+IF('Step 1-Farm Data'!$D$62+'simulations corn farm1'!KL210&gt;=0,ROUND('simulations corn farm1'!KL210+'Step 1-Farm Data'!$D$62,1),"")</f>
        <v>177.5</v>
      </c>
      <c r="KM215">
        <f>+IF('Step 1-Farm Data'!$D$62+'simulations corn farm1'!KM210&gt;=0,ROUND('simulations corn farm1'!KM210+'Step 1-Farm Data'!$D$62,1),"")</f>
        <v>171.4</v>
      </c>
      <c r="KN215">
        <f>+IF('Step 1-Farm Data'!$D$62+'simulations corn farm1'!KN210&gt;=0,ROUND('simulations corn farm1'!KN210+'Step 1-Farm Data'!$D$62,1),"")</f>
        <v>184</v>
      </c>
      <c r="KO215">
        <f>+IF('Step 1-Farm Data'!$D$62+'simulations corn farm1'!KO210&gt;=0,ROUND('simulations corn farm1'!KO210+'Step 1-Farm Data'!$D$62,1),"")</f>
        <v>171.4</v>
      </c>
      <c r="KP215">
        <f>+IF('Step 1-Farm Data'!$D$62+'simulations corn farm1'!KP210&gt;=0,ROUND('simulations corn farm1'!KP210+'Step 1-Farm Data'!$D$62,1),"")</f>
        <v>193</v>
      </c>
      <c r="KQ215">
        <f>+IF('Step 1-Farm Data'!$D$62+'simulations corn farm1'!KQ210&gt;=0,ROUND('simulations corn farm1'!KQ210+'Step 1-Farm Data'!$D$62,1),"")</f>
        <v>181.6</v>
      </c>
      <c r="KR215">
        <f>+IF('Step 1-Farm Data'!$D$62+'simulations corn farm1'!KR210&gt;=0,ROUND('simulations corn farm1'!KR210+'Step 1-Farm Data'!$D$62,1),"")</f>
        <v>192.7</v>
      </c>
      <c r="KS215">
        <f>+IF('Step 1-Farm Data'!$D$62+'simulations corn farm1'!KS210&gt;=0,ROUND('simulations corn farm1'!KS210+'Step 1-Farm Data'!$D$62,1),"")</f>
        <v>165.7</v>
      </c>
      <c r="KT215">
        <f>+IF('Step 1-Farm Data'!$D$62+'simulations corn farm1'!KT210&gt;=0,ROUND('simulations corn farm1'!KT210+'Step 1-Farm Data'!$D$62,1),"")</f>
        <v>185.3</v>
      </c>
      <c r="KU215">
        <f>+IF('Step 1-Farm Data'!$D$62+'simulations corn farm1'!KU210&gt;=0,ROUND('simulations corn farm1'!KU210+'Step 1-Farm Data'!$D$62,1),"")</f>
        <v>176.3</v>
      </c>
      <c r="KV215">
        <f>+IF('Step 1-Farm Data'!$D$62+'simulations corn farm1'!KV210&gt;=0,ROUND('simulations corn farm1'!KV210+'Step 1-Farm Data'!$D$62,1),"")</f>
        <v>191.3</v>
      </c>
      <c r="KW215">
        <f>+IF('Step 1-Farm Data'!$D$62+'simulations corn farm1'!KW210&gt;=0,ROUND('simulations corn farm1'!KW210+'Step 1-Farm Data'!$D$62,1),"")</f>
        <v>194.1</v>
      </c>
      <c r="KX215">
        <f>+IF('Step 1-Farm Data'!$D$62+'simulations corn farm1'!KX210&gt;=0,ROUND('simulations corn farm1'!KX210+'Step 1-Farm Data'!$D$62,1),"")</f>
        <v>181.7</v>
      </c>
      <c r="KY215">
        <f>+IF('Step 1-Farm Data'!$D$62+'simulations corn farm1'!KY210&gt;=0,ROUND('simulations corn farm1'!KY210+'Step 1-Farm Data'!$D$62,1),"")</f>
        <v>175.1</v>
      </c>
      <c r="KZ215">
        <f>+IF('Step 1-Farm Data'!$D$62+'simulations corn farm1'!KZ210&gt;=0,ROUND('simulations corn farm1'!KZ210+'Step 1-Farm Data'!$D$62,1),"")</f>
        <v>172.9</v>
      </c>
      <c r="LA215">
        <f>+IF('Step 1-Farm Data'!$D$62+'simulations corn farm1'!LA210&gt;=0,ROUND('simulations corn farm1'!LA210+'Step 1-Farm Data'!$D$62,1),"")</f>
        <v>184.7</v>
      </c>
      <c r="LB215">
        <f>+IF('Step 1-Farm Data'!$D$62+'simulations corn farm1'!LB210&gt;=0,ROUND('simulations corn farm1'!LB210+'Step 1-Farm Data'!$D$62,1),"")</f>
        <v>183.1</v>
      </c>
      <c r="LC215">
        <f>+IF('Step 1-Farm Data'!$D$62+'simulations corn farm1'!LC210&gt;=0,ROUND('simulations corn farm1'!LC210+'Step 1-Farm Data'!$D$62,1),"")</f>
        <v>157.69999999999999</v>
      </c>
      <c r="LD215">
        <f>+IF('Step 1-Farm Data'!$D$62+'simulations corn farm1'!LD210&gt;=0,ROUND('simulations corn farm1'!LD210+'Step 1-Farm Data'!$D$62,1),"")</f>
        <v>167.8</v>
      </c>
      <c r="LE215">
        <f>+IF('Step 1-Farm Data'!$D$62+'simulations corn farm1'!LE210&gt;=0,ROUND('simulations corn farm1'!LE210+'Step 1-Farm Data'!$D$62,1),"")</f>
        <v>178.7</v>
      </c>
      <c r="LF215">
        <f>+IF('Step 1-Farm Data'!$D$62+'simulations corn farm1'!LF210&gt;=0,ROUND('simulations corn farm1'!LF210+'Step 1-Farm Data'!$D$62,1),"")</f>
        <v>176</v>
      </c>
      <c r="LG215">
        <f>+IF('Step 1-Farm Data'!$D$62+'simulations corn farm1'!LG210&gt;=0,ROUND('simulations corn farm1'!LG210+'Step 1-Farm Data'!$D$62,1),"")</f>
        <v>180.5</v>
      </c>
      <c r="LH215">
        <f>+IF('Step 1-Farm Data'!$D$62+'simulations corn farm1'!LH210&gt;=0,ROUND('simulations corn farm1'!LH210+'Step 1-Farm Data'!$D$62,1),"")</f>
        <v>182</v>
      </c>
      <c r="LI215">
        <f>+IF('Step 1-Farm Data'!$D$62+'simulations corn farm1'!LI210&gt;=0,ROUND('simulations corn farm1'!LI210+'Step 1-Farm Data'!$D$62,1),"")</f>
        <v>191.6</v>
      </c>
      <c r="LJ215">
        <f>+IF('Step 1-Farm Data'!$D$62+'simulations corn farm1'!LJ210&gt;=0,ROUND('simulations corn farm1'!LJ210+'Step 1-Farm Data'!$D$62,1),"")</f>
        <v>164.4</v>
      </c>
      <c r="LK215">
        <f>+IF('Step 1-Farm Data'!$D$62+'simulations corn farm1'!LK210&gt;=0,ROUND('simulations corn farm1'!LK210+'Step 1-Farm Data'!$D$62,1),"")</f>
        <v>166.8</v>
      </c>
      <c r="LL215">
        <f>+IF('Step 1-Farm Data'!$D$62+'simulations corn farm1'!LL210&gt;=0,ROUND('simulations corn farm1'!LL210+'Step 1-Farm Data'!$D$62,1),"")</f>
        <v>171</v>
      </c>
      <c r="LM215">
        <f>+IF('Step 1-Farm Data'!$D$62+'simulations corn farm1'!LM210&gt;=0,ROUND('simulations corn farm1'!LM210+'Step 1-Farm Data'!$D$62,1),"")</f>
        <v>168.8</v>
      </c>
      <c r="LN215">
        <f>+IF('Step 1-Farm Data'!$D$62+'simulations corn farm1'!LN210&gt;=0,ROUND('simulations corn farm1'!LN210+'Step 1-Farm Data'!$D$62,1),"")</f>
        <v>196.1</v>
      </c>
      <c r="LO215">
        <f>+IF('Step 1-Farm Data'!$D$62+'simulations corn farm1'!LO210&gt;=0,ROUND('simulations corn farm1'!LO210+'Step 1-Farm Data'!$D$62,1),"")</f>
        <v>172.9</v>
      </c>
      <c r="LP215">
        <f>+IF('Step 1-Farm Data'!$D$62+'simulations corn farm1'!LP210&gt;=0,ROUND('simulations corn farm1'!LP210+'Step 1-Farm Data'!$D$62,1),"")</f>
        <v>188.4</v>
      </c>
      <c r="LQ215">
        <f>+IF('Step 1-Farm Data'!$D$62+'simulations corn farm1'!LQ210&gt;=0,ROUND('simulations corn farm1'!LQ210+'Step 1-Farm Data'!$D$62,1),"")</f>
        <v>171.2</v>
      </c>
      <c r="LR215">
        <f>+IF('Step 1-Farm Data'!$D$62+'simulations corn farm1'!LR210&gt;=0,ROUND('simulations corn farm1'!LR210+'Step 1-Farm Data'!$D$62,1),"")</f>
        <v>161.4</v>
      </c>
      <c r="LS215">
        <f>+IF('Step 1-Farm Data'!$D$62+'simulations corn farm1'!LS210&gt;=0,ROUND('simulations corn farm1'!LS210+'Step 1-Farm Data'!$D$62,1),"")</f>
        <v>172.9</v>
      </c>
      <c r="LT215">
        <f>+IF('Step 1-Farm Data'!$D$62+'simulations corn farm1'!LT210&gt;=0,ROUND('simulations corn farm1'!LT210+'Step 1-Farm Data'!$D$62,1),"")</f>
        <v>182.9</v>
      </c>
      <c r="LU215">
        <f>+IF('Step 1-Farm Data'!$D$62+'simulations corn farm1'!LU210&gt;=0,ROUND('simulations corn farm1'!LU210+'Step 1-Farm Data'!$D$62,1),"")</f>
        <v>166.1</v>
      </c>
      <c r="LV215">
        <f>+IF('Step 1-Farm Data'!$D$62+'simulations corn farm1'!LV210&gt;=0,ROUND('simulations corn farm1'!LV210+'Step 1-Farm Data'!$D$62,1),"")</f>
        <v>178</v>
      </c>
      <c r="LW215">
        <f>+IF('Step 1-Farm Data'!$D$62+'simulations corn farm1'!LW210&gt;=0,ROUND('simulations corn farm1'!LW210+'Step 1-Farm Data'!$D$62,1),"")</f>
        <v>182</v>
      </c>
      <c r="LX215">
        <f>+IF('Step 1-Farm Data'!$D$62+'simulations corn farm1'!LX210&gt;=0,ROUND('simulations corn farm1'!LX210+'Step 1-Farm Data'!$D$62,1),"")</f>
        <v>184.5</v>
      </c>
      <c r="LY215">
        <f>+IF('Step 1-Farm Data'!$D$62+'simulations corn farm1'!LY210&gt;=0,ROUND('simulations corn farm1'!LY210+'Step 1-Farm Data'!$D$62,1),"")</f>
        <v>176.5</v>
      </c>
      <c r="LZ215">
        <f>+IF('Step 1-Farm Data'!$D$62+'simulations corn farm1'!LZ210&gt;=0,ROUND('simulations corn farm1'!LZ210+'Step 1-Farm Data'!$D$62,1),"")</f>
        <v>157.30000000000001</v>
      </c>
      <c r="MA215">
        <f>+IF('Step 1-Farm Data'!$D$62+'simulations corn farm1'!MA210&gt;=0,ROUND('simulations corn farm1'!MA210+'Step 1-Farm Data'!$D$62,1),"")</f>
        <v>169.9</v>
      </c>
      <c r="MB215">
        <f>+IF('Step 1-Farm Data'!$D$62+'simulations corn farm1'!MB210&gt;=0,ROUND('simulations corn farm1'!MB210+'Step 1-Farm Data'!$D$62,1),"")</f>
        <v>190.2</v>
      </c>
      <c r="MC215">
        <f>+IF('Step 1-Farm Data'!$D$62+'simulations corn farm1'!MC210&gt;=0,ROUND('simulations corn farm1'!MC210+'Step 1-Farm Data'!$D$62,1),"")</f>
        <v>182.7</v>
      </c>
      <c r="MD215">
        <f>+IF('Step 1-Farm Data'!$D$62+'simulations corn farm1'!MD210&gt;=0,ROUND('simulations corn farm1'!MD210+'Step 1-Farm Data'!$D$62,1),"")</f>
        <v>196.1</v>
      </c>
      <c r="ME215">
        <f>+IF('Step 1-Farm Data'!$D$62+'simulations corn farm1'!ME210&gt;=0,ROUND('simulations corn farm1'!ME210+'Step 1-Farm Data'!$D$62,1),"")</f>
        <v>181.7</v>
      </c>
      <c r="MF215">
        <f>+IF('Step 1-Farm Data'!$D$62+'simulations corn farm1'!MF210&gt;=0,ROUND('simulations corn farm1'!MF210+'Step 1-Farm Data'!$D$62,1),"")</f>
        <v>181.3</v>
      </c>
      <c r="MG215">
        <f>+IF('Step 1-Farm Data'!$D$62+'simulations corn farm1'!MG210&gt;=0,ROUND('simulations corn farm1'!MG210+'Step 1-Farm Data'!$D$62,1),"")</f>
        <v>176.5</v>
      </c>
      <c r="MH215">
        <f>+IF('Step 1-Farm Data'!$D$62+'simulations corn farm1'!MH210&gt;=0,ROUND('simulations corn farm1'!MH210+'Step 1-Farm Data'!$D$62,1),"")</f>
        <v>167.4</v>
      </c>
      <c r="MI215">
        <f>+IF('Step 1-Farm Data'!$D$62+'simulations corn farm1'!MI210&gt;=0,ROUND('simulations corn farm1'!MI210+'Step 1-Farm Data'!$D$62,1),"")</f>
        <v>189.4</v>
      </c>
      <c r="MJ215">
        <f>+IF('Step 1-Farm Data'!$D$62+'simulations corn farm1'!MJ210&gt;=0,ROUND('simulations corn farm1'!MJ210+'Step 1-Farm Data'!$D$62,1),"")</f>
        <v>192.5</v>
      </c>
      <c r="MK215">
        <f>+IF('Step 1-Farm Data'!$D$62+'simulations corn farm1'!MK210&gt;=0,ROUND('simulations corn farm1'!MK210+'Step 1-Farm Data'!$D$62,1),"")</f>
        <v>193.1</v>
      </c>
      <c r="ML215">
        <f>+IF('Step 1-Farm Data'!$D$62+'simulations corn farm1'!ML210&gt;=0,ROUND('simulations corn farm1'!ML210+'Step 1-Farm Data'!$D$62,1),"")</f>
        <v>188.3</v>
      </c>
      <c r="MM215">
        <f>+IF('Step 1-Farm Data'!$D$62+'simulations corn farm1'!MM210&gt;=0,ROUND('simulations corn farm1'!MM210+'Step 1-Farm Data'!$D$62,1),"")</f>
        <v>178.8</v>
      </c>
      <c r="MN215">
        <f>+IF('Step 1-Farm Data'!$D$62+'simulations corn farm1'!MN210&gt;=0,ROUND('simulations corn farm1'!MN210+'Step 1-Farm Data'!$D$62,1),"")</f>
        <v>175.5</v>
      </c>
      <c r="MO215">
        <f>+IF('Step 1-Farm Data'!$D$62+'simulations corn farm1'!MO210&gt;=0,ROUND('simulations corn farm1'!MO210+'Step 1-Farm Data'!$D$62,1),"")</f>
        <v>178.2</v>
      </c>
      <c r="MP215">
        <f>+IF('Step 1-Farm Data'!$D$62+'simulations corn farm1'!MP210&gt;=0,ROUND('simulations corn farm1'!MP210+'Step 1-Farm Data'!$D$62,1),"")</f>
        <v>159.19999999999999</v>
      </c>
      <c r="MQ215">
        <f>+IF('Step 1-Farm Data'!$D$62+'simulations corn farm1'!MQ210&gt;=0,ROUND('simulations corn farm1'!MQ210+'Step 1-Farm Data'!$D$62,1),"")</f>
        <v>182.4</v>
      </c>
      <c r="MR215">
        <f>+IF('Step 1-Farm Data'!$D$62+'simulations corn farm1'!MR210&gt;=0,ROUND('simulations corn farm1'!MR210+'Step 1-Farm Data'!$D$62,1),"")</f>
        <v>190.3</v>
      </c>
      <c r="MS215">
        <f>+IF('Step 1-Farm Data'!$D$62+'simulations corn farm1'!MS210&gt;=0,ROUND('simulations corn farm1'!MS210+'Step 1-Farm Data'!$D$62,1),"")</f>
        <v>179.7</v>
      </c>
      <c r="MT215">
        <f>+IF('Step 1-Farm Data'!$D$62+'simulations corn farm1'!MT210&gt;=0,ROUND('simulations corn farm1'!MT210+'Step 1-Farm Data'!$D$62,1),"")</f>
        <v>187.7</v>
      </c>
      <c r="MU215">
        <f>+IF('Step 1-Farm Data'!$D$62+'simulations corn farm1'!MU210&gt;=0,ROUND('simulations corn farm1'!MU210+'Step 1-Farm Data'!$D$62,1),"")</f>
        <v>183.6</v>
      </c>
      <c r="MV215">
        <f>+IF('Step 1-Farm Data'!$D$62+'simulations corn farm1'!MV210&gt;=0,ROUND('simulations corn farm1'!MV210+'Step 1-Farm Data'!$D$62,1),"")</f>
        <v>170.6</v>
      </c>
      <c r="MW215">
        <f>+IF('Step 1-Farm Data'!$D$62+'simulations corn farm1'!MW210&gt;=0,ROUND('simulations corn farm1'!MW210+'Step 1-Farm Data'!$D$62,1),"")</f>
        <v>174.9</v>
      </c>
      <c r="MX215">
        <f>+IF('Step 1-Farm Data'!$D$62+'simulations corn farm1'!MX210&gt;=0,ROUND('simulations corn farm1'!MX210+'Step 1-Farm Data'!$D$62,1),"")</f>
        <v>147.69999999999999</v>
      </c>
      <c r="MY215">
        <f>+IF('Step 1-Farm Data'!$D$62+'simulations corn farm1'!MY210&gt;=0,ROUND('simulations corn farm1'!MY210+'Step 1-Farm Data'!$D$62,1),"")</f>
        <v>168.5</v>
      </c>
      <c r="MZ215">
        <f>+IF('Step 1-Farm Data'!$D$62+'simulations corn farm1'!MZ210&gt;=0,ROUND('simulations corn farm1'!MZ210+'Step 1-Farm Data'!$D$62,1),"")</f>
        <v>190.4</v>
      </c>
      <c r="NA215">
        <f>+IF('Step 1-Farm Data'!$D$62+'simulations corn farm1'!NA210&gt;=0,ROUND('simulations corn farm1'!NA210+'Step 1-Farm Data'!$D$62,1),"")</f>
        <v>180.9</v>
      </c>
      <c r="NB215">
        <f>+IF('Step 1-Farm Data'!$D$62+'simulations corn farm1'!NB210&gt;=0,ROUND('simulations corn farm1'!NB210+'Step 1-Farm Data'!$D$62,1),"")</f>
        <v>186.5</v>
      </c>
      <c r="NC215">
        <f>+IF('Step 1-Farm Data'!$D$62+'simulations corn farm1'!NC210&gt;=0,ROUND('simulations corn farm1'!NC210+'Step 1-Farm Data'!$D$62,1),"")</f>
        <v>193.7</v>
      </c>
      <c r="ND215">
        <f>+IF('Step 1-Farm Data'!$D$62+'simulations corn farm1'!ND210&gt;=0,ROUND('simulations corn farm1'!ND210+'Step 1-Farm Data'!$D$62,1),"")</f>
        <v>183.3</v>
      </c>
      <c r="NE215">
        <f>+IF('Step 1-Farm Data'!$D$62+'simulations corn farm1'!NE210&gt;=0,ROUND('simulations corn farm1'!NE210+'Step 1-Farm Data'!$D$62,1),"")</f>
        <v>179</v>
      </c>
      <c r="NF215">
        <f>+IF('Step 1-Farm Data'!$D$62+'simulations corn farm1'!NF210&gt;=0,ROUND('simulations corn farm1'!NF210+'Step 1-Farm Data'!$D$62,1),"")</f>
        <v>190.4</v>
      </c>
      <c r="NG215">
        <f>+IF('Step 1-Farm Data'!$D$62+'simulations corn farm1'!NG210&gt;=0,ROUND('simulations corn farm1'!NG210+'Step 1-Farm Data'!$D$62,1),"")</f>
        <v>177.6</v>
      </c>
      <c r="NH215">
        <f>+IF('Step 1-Farm Data'!$D$62+'simulations corn farm1'!NH210&gt;=0,ROUND('simulations corn farm1'!NH210+'Step 1-Farm Data'!$D$62,1),"")</f>
        <v>190.1</v>
      </c>
      <c r="NI215">
        <f>+IF('Step 1-Farm Data'!$D$62+'simulations corn farm1'!NI210&gt;=0,ROUND('simulations corn farm1'!NI210+'Step 1-Farm Data'!$D$62,1),"")</f>
        <v>174</v>
      </c>
      <c r="NJ215">
        <f>+IF('Step 1-Farm Data'!$D$62+'simulations corn farm1'!NJ210&gt;=0,ROUND('simulations corn farm1'!NJ210+'Step 1-Farm Data'!$D$62,1),"")</f>
        <v>169.6</v>
      </c>
      <c r="NK215">
        <f>+IF('Step 1-Farm Data'!$D$62+'simulations corn farm1'!NK210&gt;=0,ROUND('simulations corn farm1'!NK210+'Step 1-Farm Data'!$D$62,1),"")</f>
        <v>172.9</v>
      </c>
      <c r="NL215">
        <f>+IF('Step 1-Farm Data'!$D$62+'simulations corn farm1'!NL210&gt;=0,ROUND('simulations corn farm1'!NL210+'Step 1-Farm Data'!$D$62,1),"")</f>
        <v>177.8</v>
      </c>
      <c r="NM215">
        <f>+IF('Step 1-Farm Data'!$D$62+'simulations corn farm1'!NM210&gt;=0,ROUND('simulations corn farm1'!NM210+'Step 1-Farm Data'!$D$62,1),"")</f>
        <v>196.4</v>
      </c>
      <c r="NN215">
        <f>+IF('Step 1-Farm Data'!$D$62+'simulations corn farm1'!NN210&gt;=0,ROUND('simulations corn farm1'!NN210+'Step 1-Farm Data'!$D$62,1),"")</f>
        <v>171.6</v>
      </c>
      <c r="NO215">
        <f>+IF('Step 1-Farm Data'!$D$62+'simulations corn farm1'!NO210&gt;=0,ROUND('simulations corn farm1'!NO210+'Step 1-Farm Data'!$D$62,1),"")</f>
        <v>165.2</v>
      </c>
      <c r="NP215">
        <f>+IF('Step 1-Farm Data'!$D$62+'simulations corn farm1'!NP210&gt;=0,ROUND('simulations corn farm1'!NP210+'Step 1-Farm Data'!$D$62,1),"")</f>
        <v>171.6</v>
      </c>
      <c r="NQ215">
        <f>+IF('Step 1-Farm Data'!$D$62+'simulations corn farm1'!NQ210&gt;=0,ROUND('simulations corn farm1'!NQ210+'Step 1-Farm Data'!$D$62,1),"")</f>
        <v>186.6</v>
      </c>
      <c r="NR215">
        <f>+IF('Step 1-Farm Data'!$D$62+'simulations corn farm1'!NR210&gt;=0,ROUND('simulations corn farm1'!NR210+'Step 1-Farm Data'!$D$62,1),"")</f>
        <v>168.8</v>
      </c>
      <c r="NS215">
        <f>+IF('Step 1-Farm Data'!$D$62+'simulations corn farm1'!NS210&gt;=0,ROUND('simulations corn farm1'!NS210+'Step 1-Farm Data'!$D$62,1),"")</f>
        <v>190.6</v>
      </c>
      <c r="NT215">
        <f>+IF('Step 1-Farm Data'!$D$62+'simulations corn farm1'!NT210&gt;=0,ROUND('simulations corn farm1'!NT210+'Step 1-Farm Data'!$D$62,1),"")</f>
        <v>174.1</v>
      </c>
      <c r="NU215">
        <f>+IF('Step 1-Farm Data'!$D$62+'simulations corn farm1'!NU210&gt;=0,ROUND('simulations corn farm1'!NU210+'Step 1-Farm Data'!$D$62,1),"")</f>
        <v>172.9</v>
      </c>
      <c r="NV215">
        <f>+IF('Step 1-Farm Data'!$D$62+'simulations corn farm1'!NV210&gt;=0,ROUND('simulations corn farm1'!NV210+'Step 1-Farm Data'!$D$62,1),"")</f>
        <v>189</v>
      </c>
      <c r="NW215">
        <f>+IF('Step 1-Farm Data'!$D$62+'simulations corn farm1'!NW210&gt;=0,ROUND('simulations corn farm1'!NW210+'Step 1-Farm Data'!$D$62,1),"")</f>
        <v>201</v>
      </c>
      <c r="NX215">
        <f>+IF('Step 1-Farm Data'!$D$62+'simulations corn farm1'!NX210&gt;=0,ROUND('simulations corn farm1'!NX210+'Step 1-Farm Data'!$D$62,1),"")</f>
        <v>194</v>
      </c>
      <c r="NY215">
        <f>+IF('Step 1-Farm Data'!$D$62+'simulations corn farm1'!NY210&gt;=0,ROUND('simulations corn farm1'!NY210+'Step 1-Farm Data'!$D$62,1),"")</f>
        <v>166.9</v>
      </c>
      <c r="NZ215">
        <f>+IF('Step 1-Farm Data'!$D$62+'simulations corn farm1'!NZ210&gt;=0,ROUND('simulations corn farm1'!NZ210+'Step 1-Farm Data'!$D$62,1),"")</f>
        <v>187.6</v>
      </c>
      <c r="OA215">
        <f>+IF('Step 1-Farm Data'!$D$62+'simulations corn farm1'!OA210&gt;=0,ROUND('simulations corn farm1'!OA210+'Step 1-Farm Data'!$D$62,1),"")</f>
        <v>179</v>
      </c>
      <c r="OB215">
        <f>+IF('Step 1-Farm Data'!$D$62+'simulations corn farm1'!OB210&gt;=0,ROUND('simulations corn farm1'!OB210+'Step 1-Farm Data'!$D$62,1),"")</f>
        <v>195.8</v>
      </c>
      <c r="OC215">
        <f>+IF('Step 1-Farm Data'!$D$62+'simulations corn farm1'!OC210&gt;=0,ROUND('simulations corn farm1'!OC210+'Step 1-Farm Data'!$D$62,1),"")</f>
        <v>185.5</v>
      </c>
      <c r="OD215">
        <f>+IF('Step 1-Farm Data'!$D$62+'simulations corn farm1'!OD210&gt;=0,ROUND('simulations corn farm1'!OD210+'Step 1-Farm Data'!$D$62,1),"")</f>
        <v>189.1</v>
      </c>
      <c r="OE215">
        <f>+IF('Step 1-Farm Data'!$D$62+'simulations corn farm1'!OE210&gt;=0,ROUND('simulations corn farm1'!OE210+'Step 1-Farm Data'!$D$62,1),"")</f>
        <v>171.9</v>
      </c>
      <c r="OF215">
        <f>+IF('Step 1-Farm Data'!$D$62+'simulations corn farm1'!OF210&gt;=0,ROUND('simulations corn farm1'!OF210+'Step 1-Farm Data'!$D$62,1),"")</f>
        <v>185.4</v>
      </c>
      <c r="OG215">
        <f>+IF('Step 1-Farm Data'!$D$62+'simulations corn farm1'!OG210&gt;=0,ROUND('simulations corn farm1'!OG210+'Step 1-Farm Data'!$D$62,1),"")</f>
        <v>177.3</v>
      </c>
      <c r="OH215">
        <f>+IF('Step 1-Farm Data'!$D$62+'simulations corn farm1'!OH210&gt;=0,ROUND('simulations corn farm1'!OH210+'Step 1-Farm Data'!$D$62,1),"")</f>
        <v>188.4</v>
      </c>
      <c r="OI215">
        <f>+IF('Step 1-Farm Data'!$D$62+'simulations corn farm1'!OI210&gt;=0,ROUND('simulations corn farm1'!OI210+'Step 1-Farm Data'!$D$62,1),"")</f>
        <v>177.7</v>
      </c>
      <c r="OJ215">
        <f>+IF('Step 1-Farm Data'!$D$62+'simulations corn farm1'!OJ210&gt;=0,ROUND('simulations corn farm1'!OJ210+'Step 1-Farm Data'!$D$62,1),"")</f>
        <v>172.5</v>
      </c>
      <c r="OK215">
        <f>+IF('Step 1-Farm Data'!$D$62+'simulations corn farm1'!OK210&gt;=0,ROUND('simulations corn farm1'!OK210+'Step 1-Farm Data'!$D$62,1),"")</f>
        <v>171.5</v>
      </c>
      <c r="OL215">
        <f>+IF('Step 1-Farm Data'!$D$62+'simulations corn farm1'!OL210&gt;=0,ROUND('simulations corn farm1'!OL210+'Step 1-Farm Data'!$D$62,1),"")</f>
        <v>180.9</v>
      </c>
      <c r="OM215">
        <f>+IF('Step 1-Farm Data'!$D$62+'simulations corn farm1'!OM210&gt;=0,ROUND('simulations corn farm1'!OM210+'Step 1-Farm Data'!$D$62,1),"")</f>
        <v>170</v>
      </c>
      <c r="ON215">
        <f>+IF('Step 1-Farm Data'!$D$62+'simulations corn farm1'!ON210&gt;=0,ROUND('simulations corn farm1'!ON210+'Step 1-Farm Data'!$D$62,1),"")</f>
        <v>195.4</v>
      </c>
      <c r="OO215">
        <f>+IF('Step 1-Farm Data'!$D$62+'simulations corn farm1'!OO210&gt;=0,ROUND('simulations corn farm1'!OO210+'Step 1-Farm Data'!$D$62,1),"")</f>
        <v>171.6</v>
      </c>
      <c r="OP215">
        <f>+IF('Step 1-Farm Data'!$D$62+'simulations corn farm1'!OP210&gt;=0,ROUND('simulations corn farm1'!OP210+'Step 1-Farm Data'!$D$62,1),"")</f>
        <v>201.7</v>
      </c>
      <c r="OQ215">
        <f>+IF('Step 1-Farm Data'!$D$62+'simulations corn farm1'!OQ210&gt;=0,ROUND('simulations corn farm1'!OQ210+'Step 1-Farm Data'!$D$62,1),"")</f>
        <v>176.7</v>
      </c>
      <c r="OR215">
        <f>+IF('Step 1-Farm Data'!$D$62+'simulations corn farm1'!OR210&gt;=0,ROUND('simulations corn farm1'!OR210+'Step 1-Farm Data'!$D$62,1),"")</f>
        <v>185.2</v>
      </c>
      <c r="OS215">
        <f>+IF('Step 1-Farm Data'!$D$62+'simulations corn farm1'!OS210&gt;=0,ROUND('simulations corn farm1'!OS210+'Step 1-Farm Data'!$D$62,1),"")</f>
        <v>180.7</v>
      </c>
      <c r="OT215">
        <f>+IF('Step 1-Farm Data'!$D$62+'simulations corn farm1'!OT210&gt;=0,ROUND('simulations corn farm1'!OT210+'Step 1-Farm Data'!$D$62,1),"")</f>
        <v>176.3</v>
      </c>
      <c r="OU215">
        <f>+IF('Step 1-Farm Data'!$D$62+'simulations corn farm1'!OU210&gt;=0,ROUND('simulations corn farm1'!OU210+'Step 1-Farm Data'!$D$62,1),"")</f>
        <v>192.9</v>
      </c>
      <c r="OV215">
        <f>+IF('Step 1-Farm Data'!$D$62+'simulations corn farm1'!OV210&gt;=0,ROUND('simulations corn farm1'!OV210+'Step 1-Farm Data'!$D$62,1),"")</f>
        <v>175.6</v>
      </c>
      <c r="OW215">
        <f>+IF('Step 1-Farm Data'!$D$62+'simulations corn farm1'!OW210&gt;=0,ROUND('simulations corn farm1'!OW210+'Step 1-Farm Data'!$D$62,1),"")</f>
        <v>193.8</v>
      </c>
      <c r="OX215">
        <f>+IF('Step 1-Farm Data'!$D$62+'simulations corn farm1'!OX210&gt;=0,ROUND('simulations corn farm1'!OX210+'Step 1-Farm Data'!$D$62,1),"")</f>
        <v>171.3</v>
      </c>
      <c r="OY215">
        <f>+IF('Step 1-Farm Data'!$D$62+'simulations corn farm1'!OY210&gt;=0,ROUND('simulations corn farm1'!OY210+'Step 1-Farm Data'!$D$62,1),"")</f>
        <v>179.4</v>
      </c>
      <c r="OZ215">
        <f>+IF('Step 1-Farm Data'!$D$62+'simulations corn farm1'!OZ210&gt;=0,ROUND('simulations corn farm1'!OZ210+'Step 1-Farm Data'!$D$62,1),"")</f>
        <v>174.3</v>
      </c>
      <c r="PA215">
        <f>+IF('Step 1-Farm Data'!$D$62+'simulations corn farm1'!PA210&gt;=0,ROUND('simulations corn farm1'!PA210+'Step 1-Farm Data'!$D$62,1),"")</f>
        <v>174.9</v>
      </c>
      <c r="PB215">
        <f>+IF('Step 1-Farm Data'!$D$62+'simulations corn farm1'!PB210&gt;=0,ROUND('simulations corn farm1'!PB210+'Step 1-Farm Data'!$D$62,1),"")</f>
        <v>191</v>
      </c>
      <c r="PC215">
        <f>+IF('Step 1-Farm Data'!$D$62+'simulations corn farm1'!PC210&gt;=0,ROUND('simulations corn farm1'!PC210+'Step 1-Farm Data'!$D$62,1),"")</f>
        <v>181</v>
      </c>
      <c r="PD215">
        <f>+IF('Step 1-Farm Data'!$D$62+'simulations corn farm1'!PD210&gt;=0,ROUND('simulations corn farm1'!PD210+'Step 1-Farm Data'!$D$62,1),"")</f>
        <v>180.8</v>
      </c>
      <c r="PE215">
        <f>+IF('Step 1-Farm Data'!$D$62+'simulations corn farm1'!PE210&gt;=0,ROUND('simulations corn farm1'!PE210+'Step 1-Farm Data'!$D$62,1),"")</f>
        <v>180.8</v>
      </c>
      <c r="PF215">
        <f>+IF('Step 1-Farm Data'!$D$62+'simulations corn farm1'!PF210&gt;=0,ROUND('simulations corn farm1'!PF210+'Step 1-Farm Data'!$D$62,1),"")</f>
        <v>171.3</v>
      </c>
      <c r="PG215">
        <f>+IF('Step 1-Farm Data'!$D$62+'simulations corn farm1'!PG210&gt;=0,ROUND('simulations corn farm1'!PG210+'Step 1-Farm Data'!$D$62,1),"")</f>
        <v>182.3</v>
      </c>
      <c r="PH215">
        <f>+IF('Step 1-Farm Data'!$D$62+'simulations corn farm1'!PH210&gt;=0,ROUND('simulations corn farm1'!PH210+'Step 1-Farm Data'!$D$62,1),"")</f>
        <v>162.69999999999999</v>
      </c>
      <c r="PI215">
        <f>+IF('Step 1-Farm Data'!$D$62+'simulations corn farm1'!PI210&gt;=0,ROUND('simulations corn farm1'!PI210+'Step 1-Farm Data'!$D$62,1),"")</f>
        <v>185</v>
      </c>
      <c r="PJ215">
        <f>+IF('Step 1-Farm Data'!$D$62+'simulations corn farm1'!PJ210&gt;=0,ROUND('simulations corn farm1'!PJ210+'Step 1-Farm Data'!$D$62,1),"")</f>
        <v>177.8</v>
      </c>
      <c r="PK215">
        <f>+IF('Step 1-Farm Data'!$D$62+'simulations corn farm1'!PK210&gt;=0,ROUND('simulations corn farm1'!PK210+'Step 1-Farm Data'!$D$62,1),"")</f>
        <v>180.2</v>
      </c>
      <c r="PL215">
        <f>+IF('Step 1-Farm Data'!$D$62+'simulations corn farm1'!PL210&gt;=0,ROUND('simulations corn farm1'!PL210+'Step 1-Farm Data'!$D$62,1),"")</f>
        <v>186.3</v>
      </c>
      <c r="PM215">
        <f>+IF('Step 1-Farm Data'!$D$62+'simulations corn farm1'!PM210&gt;=0,ROUND('simulations corn farm1'!PM210+'Step 1-Farm Data'!$D$62,1),"")</f>
        <v>188</v>
      </c>
      <c r="PN215">
        <f>+IF('Step 1-Farm Data'!$D$62+'simulations corn farm1'!PN210&gt;=0,ROUND('simulations corn farm1'!PN210+'Step 1-Farm Data'!$D$62,1),"")</f>
        <v>176.2</v>
      </c>
      <c r="PO215">
        <f>+IF('Step 1-Farm Data'!$D$62+'simulations corn farm1'!PO210&gt;=0,ROUND('simulations corn farm1'!PO210+'Step 1-Farm Data'!$D$62,1),"")</f>
        <v>175.7</v>
      </c>
      <c r="PP215">
        <f>+IF('Step 1-Farm Data'!$D$62+'simulations corn farm1'!PP210&gt;=0,ROUND('simulations corn farm1'!PP210+'Step 1-Farm Data'!$D$62,1),"")</f>
        <v>184.6</v>
      </c>
      <c r="PQ215">
        <f>+IF('Step 1-Farm Data'!$D$62+'simulations corn farm1'!PQ210&gt;=0,ROUND('simulations corn farm1'!PQ210+'Step 1-Farm Data'!$D$62,1),"")</f>
        <v>188</v>
      </c>
      <c r="PR215">
        <f>+IF('Step 1-Farm Data'!$D$62+'simulations corn farm1'!PR210&gt;=0,ROUND('simulations corn farm1'!PR210+'Step 1-Farm Data'!$D$62,1),"")</f>
        <v>149</v>
      </c>
      <c r="PS215">
        <f>+IF('Step 1-Farm Data'!$D$62+'simulations corn farm1'!PS210&gt;=0,ROUND('simulations corn farm1'!PS210+'Step 1-Farm Data'!$D$62,1),"")</f>
        <v>173.9</v>
      </c>
      <c r="PT215">
        <f>+IF('Step 1-Farm Data'!$D$62+'simulations corn farm1'!PT210&gt;=0,ROUND('simulations corn farm1'!PT210+'Step 1-Farm Data'!$D$62,1),"")</f>
        <v>152.30000000000001</v>
      </c>
      <c r="PU215">
        <f>+IF('Step 1-Farm Data'!$D$62+'simulations corn farm1'!PU210&gt;=0,ROUND('simulations corn farm1'!PU210+'Step 1-Farm Data'!$D$62,1),"")</f>
        <v>161.1</v>
      </c>
      <c r="PV215">
        <f>+IF('Step 1-Farm Data'!$D$62+'simulations corn farm1'!PV210&gt;=0,ROUND('simulations corn farm1'!PV210+'Step 1-Farm Data'!$D$62,1),"")</f>
        <v>166.6</v>
      </c>
      <c r="PW215">
        <f>+IF('Step 1-Farm Data'!$D$62+'simulations corn farm1'!PW210&gt;=0,ROUND('simulations corn farm1'!PW210+'Step 1-Farm Data'!$D$62,1),"")</f>
        <v>188.8</v>
      </c>
      <c r="PX215">
        <f>+IF('Step 1-Farm Data'!$D$62+'simulations corn farm1'!PX210&gt;=0,ROUND('simulations corn farm1'!PX210+'Step 1-Farm Data'!$D$62,1),"")</f>
        <v>184.8</v>
      </c>
      <c r="PY215">
        <f>+IF('Step 1-Farm Data'!$D$62+'simulations corn farm1'!PY210&gt;=0,ROUND('simulations corn farm1'!PY210+'Step 1-Farm Data'!$D$62,1),"")</f>
        <v>168.1</v>
      </c>
      <c r="PZ215">
        <f>+IF('Step 1-Farm Data'!$D$62+'simulations corn farm1'!PZ210&gt;=0,ROUND('simulations corn farm1'!PZ210+'Step 1-Farm Data'!$D$62,1),"")</f>
        <v>178.6</v>
      </c>
      <c r="QA215">
        <f>+IF('Step 1-Farm Data'!$D$62+'simulations corn farm1'!QA210&gt;=0,ROUND('simulations corn farm1'!QA210+'Step 1-Farm Data'!$D$62,1),"")</f>
        <v>174.8</v>
      </c>
      <c r="QB215">
        <f>+IF('Step 1-Farm Data'!$D$62+'simulations corn farm1'!QB210&gt;=0,ROUND('simulations corn farm1'!QB210+'Step 1-Farm Data'!$D$62,1),"")</f>
        <v>185</v>
      </c>
      <c r="QC215">
        <f>+IF('Step 1-Farm Data'!$D$62+'simulations corn farm1'!QC210&gt;=0,ROUND('simulations corn farm1'!QC210+'Step 1-Farm Data'!$D$62,1),"")</f>
        <v>182.8</v>
      </c>
      <c r="QD215">
        <f>+IF('Step 1-Farm Data'!$D$62+'simulations corn farm1'!QD210&gt;=0,ROUND('simulations corn farm1'!QD210+'Step 1-Farm Data'!$D$62,1),"")</f>
        <v>163.69999999999999</v>
      </c>
      <c r="QE215">
        <f>+IF('Step 1-Farm Data'!$D$62+'simulations corn farm1'!QE210&gt;=0,ROUND('simulations corn farm1'!QE210+'Step 1-Farm Data'!$D$62,1),"")</f>
        <v>195.1</v>
      </c>
      <c r="QF215">
        <f>+IF('Step 1-Farm Data'!$D$62+'simulations corn farm1'!QF210&gt;=0,ROUND('simulations corn farm1'!QF210+'Step 1-Farm Data'!$D$62,1),"")</f>
        <v>181.8</v>
      </c>
      <c r="QG215">
        <f>+IF('Step 1-Farm Data'!$D$62+'simulations corn farm1'!QG210&gt;=0,ROUND('simulations corn farm1'!QG210+'Step 1-Farm Data'!$D$62,1),"")</f>
        <v>175.3</v>
      </c>
      <c r="QH215">
        <f>+IF('Step 1-Farm Data'!$D$62+'simulations corn farm1'!QH210&gt;=0,ROUND('simulations corn farm1'!QH210+'Step 1-Farm Data'!$D$62,1),"")</f>
        <v>176.2</v>
      </c>
      <c r="QI215">
        <f>+IF('Step 1-Farm Data'!$D$62+'simulations corn farm1'!QI210&gt;=0,ROUND('simulations corn farm1'!QI210+'Step 1-Farm Data'!$D$62,1),"")</f>
        <v>186.7</v>
      </c>
      <c r="QJ215">
        <f>+IF('Step 1-Farm Data'!$D$62+'simulations corn farm1'!QJ210&gt;=0,ROUND('simulations corn farm1'!QJ210+'Step 1-Farm Data'!$D$62,1),"")</f>
        <v>171.4</v>
      </c>
      <c r="QK215">
        <f>+IF('Step 1-Farm Data'!$D$62+'simulations corn farm1'!QK210&gt;=0,ROUND('simulations corn farm1'!QK210+'Step 1-Farm Data'!$D$62,1),"")</f>
        <v>175.7</v>
      </c>
      <c r="QL215">
        <f>+IF('Step 1-Farm Data'!$D$62+'simulations corn farm1'!QL210&gt;=0,ROUND('simulations corn farm1'!QL210+'Step 1-Farm Data'!$D$62,1),"")</f>
        <v>179.5</v>
      </c>
      <c r="QM215">
        <f>+IF('Step 1-Farm Data'!$D$62+'simulations corn farm1'!QM210&gt;=0,ROUND('simulations corn farm1'!QM210+'Step 1-Farm Data'!$D$62,1),"")</f>
        <v>176.7</v>
      </c>
      <c r="QN215">
        <f>+IF('Step 1-Farm Data'!$D$62+'simulations corn farm1'!QN210&gt;=0,ROUND('simulations corn farm1'!QN210+'Step 1-Farm Data'!$D$62,1),"")</f>
        <v>194.9</v>
      </c>
      <c r="QO215">
        <f>+IF('Step 1-Farm Data'!$D$62+'simulations corn farm1'!QO210&gt;=0,ROUND('simulations corn farm1'!QO210+'Step 1-Farm Data'!$D$62,1),"")</f>
        <v>187.2</v>
      </c>
      <c r="QP215">
        <f>+IF('Step 1-Farm Data'!$D$62+'simulations corn farm1'!QP210&gt;=0,ROUND('simulations corn farm1'!QP210+'Step 1-Farm Data'!$D$62,1),"")</f>
        <v>180.4</v>
      </c>
      <c r="QQ215">
        <f>+IF('Step 1-Farm Data'!$D$62+'simulations corn farm1'!QQ210&gt;=0,ROUND('simulations corn farm1'!QQ210+'Step 1-Farm Data'!$D$62,1),"")</f>
        <v>160.1</v>
      </c>
      <c r="QR215">
        <f>+IF('Step 1-Farm Data'!$D$62+'simulations corn farm1'!QR210&gt;=0,ROUND('simulations corn farm1'!QR210+'Step 1-Farm Data'!$D$62,1),"")</f>
        <v>186.5</v>
      </c>
      <c r="QS215">
        <f>+IF('Step 1-Farm Data'!$D$62+'simulations corn farm1'!QS210&gt;=0,ROUND('simulations corn farm1'!QS210+'Step 1-Farm Data'!$D$62,1),"")</f>
        <v>162</v>
      </c>
      <c r="QT215">
        <f>+IF('Step 1-Farm Data'!$D$62+'simulations corn farm1'!QT210&gt;=0,ROUND('simulations corn farm1'!QT210+'Step 1-Farm Data'!$D$62,1),"")</f>
        <v>180.6</v>
      </c>
      <c r="QU215">
        <f>+IF('Step 1-Farm Data'!$D$62+'simulations corn farm1'!QU210&gt;=0,ROUND('simulations corn farm1'!QU210+'Step 1-Farm Data'!$D$62,1),"")</f>
        <v>166.8</v>
      </c>
      <c r="QV215">
        <f>+IF('Step 1-Farm Data'!$D$62+'simulations corn farm1'!QV210&gt;=0,ROUND('simulations corn farm1'!QV210+'Step 1-Farm Data'!$D$62,1),"")</f>
        <v>177.5</v>
      </c>
      <c r="QW215">
        <f>+IF('Step 1-Farm Data'!$D$62+'simulations corn farm1'!QW210&gt;=0,ROUND('simulations corn farm1'!QW210+'Step 1-Farm Data'!$D$62,1),"")</f>
        <v>172.9</v>
      </c>
      <c r="QX215">
        <f>+IF('Step 1-Farm Data'!$D$62+'simulations corn farm1'!QX210&gt;=0,ROUND('simulations corn farm1'!QX210+'Step 1-Farm Data'!$D$62,1),"")</f>
        <v>182.1</v>
      </c>
      <c r="QY215">
        <f>+IF('Step 1-Farm Data'!$D$62+'simulations corn farm1'!QY210&gt;=0,ROUND('simulations corn farm1'!QY210+'Step 1-Farm Data'!$D$62,1),"")</f>
        <v>188</v>
      </c>
      <c r="QZ215">
        <f>+IF('Step 1-Farm Data'!$D$62+'simulations corn farm1'!QZ210&gt;=0,ROUND('simulations corn farm1'!QZ210+'Step 1-Farm Data'!$D$62,1),"")</f>
        <v>185.8</v>
      </c>
      <c r="RA215">
        <f>+IF('Step 1-Farm Data'!$D$62+'simulations corn farm1'!RA210&gt;=0,ROUND('simulations corn farm1'!RA210+'Step 1-Farm Data'!$D$62,1),"")</f>
        <v>161</v>
      </c>
      <c r="RB215">
        <f>+IF('Step 1-Farm Data'!$D$62+'simulations corn farm1'!RB210&gt;=0,ROUND('simulations corn farm1'!RB210+'Step 1-Farm Data'!$D$62,1),"")</f>
        <v>177.6</v>
      </c>
      <c r="RC215">
        <f>+IF('Step 1-Farm Data'!$D$62+'simulations corn farm1'!RC210&gt;=0,ROUND('simulations corn farm1'!RC210+'Step 1-Farm Data'!$D$62,1),"")</f>
        <v>174.2</v>
      </c>
      <c r="RD215">
        <f>+IF('Step 1-Farm Data'!$D$62+'simulations corn farm1'!RD210&gt;=0,ROUND('simulations corn farm1'!RD210+'Step 1-Farm Data'!$D$62,1),"")</f>
        <v>190.6</v>
      </c>
      <c r="RE215">
        <f>+IF('Step 1-Farm Data'!$D$62+'simulations corn farm1'!RE210&gt;=0,ROUND('simulations corn farm1'!RE210+'Step 1-Farm Data'!$D$62,1),"")</f>
        <v>171.9</v>
      </c>
      <c r="RF215">
        <f>+IF('Step 1-Farm Data'!$D$62+'simulations corn farm1'!RF210&gt;=0,ROUND('simulations corn farm1'!RF210+'Step 1-Farm Data'!$D$62,1),"")</f>
        <v>181.6</v>
      </c>
      <c r="RG215">
        <f>+IF('Step 1-Farm Data'!$D$62+'simulations corn farm1'!RG210&gt;=0,ROUND('simulations corn farm1'!RG210+'Step 1-Farm Data'!$D$62,1),"")</f>
        <v>177.6</v>
      </c>
      <c r="RH215">
        <f>+IF('Step 1-Farm Data'!$D$62+'simulations corn farm1'!RH210&gt;=0,ROUND('simulations corn farm1'!RH210+'Step 1-Farm Data'!$D$62,1),"")</f>
        <v>169.1</v>
      </c>
      <c r="RI215">
        <f>+IF('Step 1-Farm Data'!$D$62+'simulations corn farm1'!RI210&gt;=0,ROUND('simulations corn farm1'!RI210+'Step 1-Farm Data'!$D$62,1),"")</f>
        <v>166</v>
      </c>
      <c r="RJ215">
        <f>+IF('Step 1-Farm Data'!$D$62+'simulations corn farm1'!RJ210&gt;=0,ROUND('simulations corn farm1'!RJ210+'Step 1-Farm Data'!$D$62,1),"")</f>
        <v>179.7</v>
      </c>
      <c r="RK215">
        <f>+IF('Step 1-Farm Data'!$D$62+'simulations corn farm1'!RK210&gt;=0,ROUND('simulations corn farm1'!RK210+'Step 1-Farm Data'!$D$62,1),"")</f>
        <v>186.6</v>
      </c>
      <c r="RL215">
        <f>+IF('Step 1-Farm Data'!$D$62+'simulations corn farm1'!RL210&gt;=0,ROUND('simulations corn farm1'!RL210+'Step 1-Farm Data'!$D$62,1),"")</f>
        <v>181.7</v>
      </c>
      <c r="RM215">
        <f>+IF('Step 1-Farm Data'!$D$62+'simulations corn farm1'!RM210&gt;=0,ROUND('simulations corn farm1'!RM210+'Step 1-Farm Data'!$D$62,1),"")</f>
        <v>183.8</v>
      </c>
      <c r="RN215">
        <f>+IF('Step 1-Farm Data'!$D$62+'simulations corn farm1'!RN210&gt;=0,ROUND('simulations corn farm1'!RN210+'Step 1-Farm Data'!$D$62,1),"")</f>
        <v>201.8</v>
      </c>
      <c r="RO215">
        <f>+IF('Step 1-Farm Data'!$D$62+'simulations corn farm1'!RO210&gt;=0,ROUND('simulations corn farm1'!RO210+'Step 1-Farm Data'!$D$62,1),"")</f>
        <v>189.5</v>
      </c>
      <c r="RP215">
        <f>+IF('Step 1-Farm Data'!$D$62+'simulations corn farm1'!RP210&gt;=0,ROUND('simulations corn farm1'!RP210+'Step 1-Farm Data'!$D$62,1),"")</f>
        <v>183.7</v>
      </c>
      <c r="RQ215">
        <f>+IF('Step 1-Farm Data'!$D$62+'simulations corn farm1'!RQ210&gt;=0,ROUND('simulations corn farm1'!RQ210+'Step 1-Farm Data'!$D$62,1),"")</f>
        <v>167.7</v>
      </c>
      <c r="RR215">
        <f>+IF('Step 1-Farm Data'!$D$62+'simulations corn farm1'!RR210&gt;=0,ROUND('simulations corn farm1'!RR210+'Step 1-Farm Data'!$D$62,1),"")</f>
        <v>188</v>
      </c>
      <c r="RS215">
        <f>+IF('Step 1-Farm Data'!$D$62+'simulations corn farm1'!RS210&gt;=0,ROUND('simulations corn farm1'!RS210+'Step 1-Farm Data'!$D$62,1),"")</f>
        <v>180.4</v>
      </c>
      <c r="RT215">
        <f>+IF('Step 1-Farm Data'!$D$62+'simulations corn farm1'!RT210&gt;=0,ROUND('simulations corn farm1'!RT210+'Step 1-Farm Data'!$D$62,1),"")</f>
        <v>174.8</v>
      </c>
      <c r="RU215">
        <f>+IF('Step 1-Farm Data'!$D$62+'simulations corn farm1'!RU210&gt;=0,ROUND('simulations corn farm1'!RU210+'Step 1-Farm Data'!$D$62,1),"")</f>
        <v>178.1</v>
      </c>
      <c r="RV215">
        <f>+IF('Step 1-Farm Data'!$D$62+'simulations corn farm1'!RV210&gt;=0,ROUND('simulations corn farm1'!RV210+'Step 1-Farm Data'!$D$62,1),"")</f>
        <v>175.7</v>
      </c>
      <c r="RW215">
        <f>+IF('Step 1-Farm Data'!$D$62+'simulations corn farm1'!RW210&gt;=0,ROUND('simulations corn farm1'!RW210+'Step 1-Farm Data'!$D$62,1),"")</f>
        <v>187.4</v>
      </c>
      <c r="RX215">
        <f>+IF('Step 1-Farm Data'!$D$62+'simulations corn farm1'!RX210&gt;=0,ROUND('simulations corn farm1'!RX210+'Step 1-Farm Data'!$D$62,1),"")</f>
        <v>194.6</v>
      </c>
      <c r="RY215">
        <f>+IF('Step 1-Farm Data'!$D$62+'simulations corn farm1'!RY210&gt;=0,ROUND('simulations corn farm1'!RY210+'Step 1-Farm Data'!$D$62,1),"")</f>
        <v>177.9</v>
      </c>
      <c r="RZ215">
        <f>+IF('Step 1-Farm Data'!$D$62+'simulations corn farm1'!RZ210&gt;=0,ROUND('simulations corn farm1'!RZ210+'Step 1-Farm Data'!$D$62,1),"")</f>
        <v>173</v>
      </c>
      <c r="SA215">
        <f>+IF('Step 1-Farm Data'!$D$62+'simulations corn farm1'!SA210&gt;=0,ROUND('simulations corn farm1'!SA210+'Step 1-Farm Data'!$D$62,1),"")</f>
        <v>182.9</v>
      </c>
      <c r="SB215">
        <f>+IF('Step 1-Farm Data'!$D$62+'simulations corn farm1'!SB210&gt;=0,ROUND('simulations corn farm1'!SB210+'Step 1-Farm Data'!$D$62,1),"")</f>
        <v>189.2</v>
      </c>
      <c r="SC215">
        <f>+IF('Step 1-Farm Data'!$D$62+'simulations corn farm1'!SC210&gt;=0,ROUND('simulations corn farm1'!SC210+'Step 1-Farm Data'!$D$62,1),"")</f>
        <v>177.2</v>
      </c>
      <c r="SD215">
        <f>+IF('Step 1-Farm Data'!$D$62+'simulations corn farm1'!SD210&gt;=0,ROUND('simulations corn farm1'!SD210+'Step 1-Farm Data'!$D$62,1),"")</f>
        <v>194</v>
      </c>
      <c r="SE215">
        <f>+IF('Step 1-Farm Data'!$D$62+'simulations corn farm1'!SE210&gt;=0,ROUND('simulations corn farm1'!SE210+'Step 1-Farm Data'!$D$62,1),"")</f>
        <v>176.3</v>
      </c>
      <c r="SF215">
        <f>+IF('Step 1-Farm Data'!$D$62+'simulations corn farm1'!SF210&gt;=0,ROUND('simulations corn farm1'!SF210+'Step 1-Farm Data'!$D$62,1),"")</f>
        <v>178.5</v>
      </c>
      <c r="SG215">
        <f>+IF('Step 1-Farm Data'!$D$62+'simulations corn farm1'!SG210&gt;=0,ROUND('simulations corn farm1'!SG210+'Step 1-Farm Data'!$D$62,1),"")</f>
        <v>180</v>
      </c>
    </row>
    <row r="216" spans="1:501">
      <c r="A216" t="s">
        <v>519</v>
      </c>
      <c r="B216">
        <f>+IF(B211+'Step 1-Farm Data'!$D$71&gt;=0,ROUND('Step 1-Farm Data'!$D$71+'simulations corn farm1'!B211,1),"")</f>
        <v>153.6</v>
      </c>
      <c r="C216">
        <f>+IF(C211+'Step 1-Farm Data'!$D$71&gt;=0,ROUND('Step 1-Farm Data'!$D$71+'simulations corn farm1'!C211,1),"")</f>
        <v>162.1</v>
      </c>
      <c r="D216">
        <f>+IF(D211+'Step 1-Farm Data'!$D$71&gt;=0,ROUND('Step 1-Farm Data'!$D$71+'simulations corn farm1'!D211,1),"")</f>
        <v>129</v>
      </c>
      <c r="E216">
        <f>+IF(E211+'Step 1-Farm Data'!$D$71&gt;=0,ROUND('Step 1-Farm Data'!$D$71+'simulations corn farm1'!E211,1),"")</f>
        <v>148.1</v>
      </c>
      <c r="F216">
        <f>+IF(F211+'Step 1-Farm Data'!$D$71&gt;=0,ROUND('Step 1-Farm Data'!$D$71+'simulations corn farm1'!F211,1),"")</f>
        <v>146.5</v>
      </c>
      <c r="G216">
        <f>+IF(G211+'Step 1-Farm Data'!$D$71&gt;=0,ROUND('Step 1-Farm Data'!$D$71+'simulations corn farm1'!G211,1),"")</f>
        <v>140.1</v>
      </c>
      <c r="H216">
        <f>+IF(H211+'Step 1-Farm Data'!$D$71&gt;=0,ROUND('Step 1-Farm Data'!$D$71+'simulations corn farm1'!H211,1),"")</f>
        <v>164.6</v>
      </c>
      <c r="I216">
        <f>+IF(I211+'Step 1-Farm Data'!$D$71&gt;=0,ROUND('Step 1-Farm Data'!$D$71+'simulations corn farm1'!I211,1),"")</f>
        <v>163.9</v>
      </c>
      <c r="J216">
        <f>+IF(J211+'Step 1-Farm Data'!$D$71&gt;=0,ROUND('Step 1-Farm Data'!$D$71+'simulations corn farm1'!J211,1),"")</f>
        <v>152.6</v>
      </c>
      <c r="K216">
        <f>+IF(K211+'Step 1-Farm Data'!$D$71&gt;=0,ROUND('Step 1-Farm Data'!$D$71+'simulations corn farm1'!K211,1),"")</f>
        <v>141.80000000000001</v>
      </c>
      <c r="L216">
        <f>+IF(L211+'Step 1-Farm Data'!$D$71&gt;=0,ROUND('Step 1-Farm Data'!$D$71+'simulations corn farm1'!L211,1),"")</f>
        <v>152.4</v>
      </c>
      <c r="M216">
        <f>+IF(M211+'Step 1-Farm Data'!$D$71&gt;=0,ROUND('Step 1-Farm Data'!$D$71+'simulations corn farm1'!M211,1),"")</f>
        <v>175.2</v>
      </c>
      <c r="N216">
        <f>+IF(N211+'Step 1-Farm Data'!$D$71&gt;=0,ROUND('Step 1-Farm Data'!$D$71+'simulations corn farm1'!N211,1),"")</f>
        <v>136.1</v>
      </c>
      <c r="O216">
        <f>+IF(O211+'Step 1-Farm Data'!$D$71&gt;=0,ROUND('Step 1-Farm Data'!$D$71+'simulations corn farm1'!O211,1),"")</f>
        <v>151.1</v>
      </c>
      <c r="P216">
        <f>+IF(P211+'Step 1-Farm Data'!$D$71&gt;=0,ROUND('Step 1-Farm Data'!$D$71+'simulations corn farm1'!P211,1),"")</f>
        <v>158.19999999999999</v>
      </c>
      <c r="Q216">
        <f>+IF(Q211+'Step 1-Farm Data'!$D$71&gt;=0,ROUND('Step 1-Farm Data'!$D$71+'simulations corn farm1'!Q211,1),"")</f>
        <v>158.69999999999999</v>
      </c>
      <c r="R216">
        <f>+IF(R211+'Step 1-Farm Data'!$D$71&gt;=0,ROUND('Step 1-Farm Data'!$D$71+'simulations corn farm1'!R211,1),"")</f>
        <v>163.6</v>
      </c>
      <c r="S216">
        <f>+IF(S211+'Step 1-Farm Data'!$D$71&gt;=0,ROUND('Step 1-Farm Data'!$D$71+'simulations corn farm1'!S211,1),"")</f>
        <v>155.19999999999999</v>
      </c>
      <c r="T216">
        <f>+IF(T211+'Step 1-Farm Data'!$D$71&gt;=0,ROUND('Step 1-Farm Data'!$D$71+'simulations corn farm1'!T211,1),"")</f>
        <v>170.2</v>
      </c>
      <c r="U216">
        <f>+IF(U211+'Step 1-Farm Data'!$D$71&gt;=0,ROUND('Step 1-Farm Data'!$D$71+'simulations corn farm1'!U211,1),"")</f>
        <v>135.69999999999999</v>
      </c>
      <c r="V216">
        <f>+IF(V211+'Step 1-Farm Data'!$D$71&gt;=0,ROUND('Step 1-Farm Data'!$D$71+'simulations corn farm1'!V211,1),"")</f>
        <v>147.4</v>
      </c>
      <c r="W216">
        <f>+IF(W211+'Step 1-Farm Data'!$D$71&gt;=0,ROUND('Step 1-Farm Data'!$D$71+'simulations corn farm1'!W211,1),"")</f>
        <v>150.6</v>
      </c>
      <c r="X216">
        <f>+IF(X211+'Step 1-Farm Data'!$D$71&gt;=0,ROUND('Step 1-Farm Data'!$D$71+'simulations corn farm1'!X211,1),"")</f>
        <v>148.9</v>
      </c>
      <c r="Y216">
        <f>+IF(Y211+'Step 1-Farm Data'!$D$71&gt;=0,ROUND('Step 1-Farm Data'!$D$71+'simulations corn farm1'!Y211,1),"")</f>
        <v>168.4</v>
      </c>
      <c r="Z216">
        <f>+IF(Z211+'Step 1-Farm Data'!$D$71&gt;=0,ROUND('Step 1-Farm Data'!$D$71+'simulations corn farm1'!Z211,1),"")</f>
        <v>148.1</v>
      </c>
      <c r="AA216">
        <f>+IF(AA211+'Step 1-Farm Data'!$D$71&gt;=0,ROUND('Step 1-Farm Data'!$D$71+'simulations corn farm1'!AA211,1),"")</f>
        <v>150.19999999999999</v>
      </c>
      <c r="AB216">
        <f>+IF(AB211+'Step 1-Farm Data'!$D$71&gt;=0,ROUND('Step 1-Farm Data'!$D$71+'simulations corn farm1'!AB211,1),"")</f>
        <v>142.6</v>
      </c>
      <c r="AC216">
        <f>+IF(AC211+'Step 1-Farm Data'!$D$71&gt;=0,ROUND('Step 1-Farm Data'!$D$71+'simulations corn farm1'!AC211,1),"")</f>
        <v>132.30000000000001</v>
      </c>
      <c r="AD216">
        <f>+IF(AD211+'Step 1-Farm Data'!$D$71&gt;=0,ROUND('Step 1-Farm Data'!$D$71+'simulations corn farm1'!AD211,1),"")</f>
        <v>179.4</v>
      </c>
      <c r="AE216">
        <f>+IF(AE211+'Step 1-Farm Data'!$D$71&gt;=0,ROUND('Step 1-Farm Data'!$D$71+'simulations corn farm1'!AE211,1),"")</f>
        <v>163.19999999999999</v>
      </c>
      <c r="AF216">
        <f>+IF(AF211+'Step 1-Farm Data'!$D$71&gt;=0,ROUND('Step 1-Farm Data'!$D$71+'simulations corn farm1'!AF211,1),"")</f>
        <v>138.4</v>
      </c>
      <c r="AG216">
        <f>+IF(AG211+'Step 1-Farm Data'!$D$71&gt;=0,ROUND('Step 1-Farm Data'!$D$71+'simulations corn farm1'!AG211,1),"")</f>
        <v>138.6</v>
      </c>
      <c r="AH216">
        <f>+IF(AH211+'Step 1-Farm Data'!$D$71&gt;=0,ROUND('Step 1-Farm Data'!$D$71+'simulations corn farm1'!AH211,1),"")</f>
        <v>143.69999999999999</v>
      </c>
      <c r="AI216">
        <f>+IF(AI211+'Step 1-Farm Data'!$D$71&gt;=0,ROUND('Step 1-Farm Data'!$D$71+'simulations corn farm1'!AI211,1),"")</f>
        <v>140.30000000000001</v>
      </c>
      <c r="AJ216">
        <f>+IF(AJ211+'Step 1-Farm Data'!$D$71&gt;=0,ROUND('Step 1-Farm Data'!$D$71+'simulations corn farm1'!AJ211,1),"")</f>
        <v>138.9</v>
      </c>
      <c r="AK216">
        <f>+IF(AK211+'Step 1-Farm Data'!$D$71&gt;=0,ROUND('Step 1-Farm Data'!$D$71+'simulations corn farm1'!AK211,1),"")</f>
        <v>129.4</v>
      </c>
      <c r="AL216">
        <f>+IF(AL211+'Step 1-Farm Data'!$D$71&gt;=0,ROUND('Step 1-Farm Data'!$D$71+'simulations corn farm1'!AL211,1),"")</f>
        <v>144</v>
      </c>
      <c r="AM216">
        <f>+IF(AM211+'Step 1-Farm Data'!$D$71&gt;=0,ROUND('Step 1-Farm Data'!$D$71+'simulations corn farm1'!AM211,1),"")</f>
        <v>173.3</v>
      </c>
      <c r="AN216">
        <f>+IF(AN211+'Step 1-Farm Data'!$D$71&gt;=0,ROUND('Step 1-Farm Data'!$D$71+'simulations corn farm1'!AN211,1),"")</f>
        <v>146</v>
      </c>
      <c r="AO216">
        <f>+IF(AO211+'Step 1-Farm Data'!$D$71&gt;=0,ROUND('Step 1-Farm Data'!$D$71+'simulations corn farm1'!AO211,1),"")</f>
        <v>160.4</v>
      </c>
      <c r="AP216">
        <f>+IF(AP211+'Step 1-Farm Data'!$D$71&gt;=0,ROUND('Step 1-Farm Data'!$D$71+'simulations corn farm1'!AP211,1),"")</f>
        <v>159</v>
      </c>
      <c r="AQ216">
        <f>+IF(AQ211+'Step 1-Farm Data'!$D$71&gt;=0,ROUND('Step 1-Farm Data'!$D$71+'simulations corn farm1'!AQ211,1),"")</f>
        <v>147.69999999999999</v>
      </c>
      <c r="AR216">
        <f>+IF(AR211+'Step 1-Farm Data'!$D$71&gt;=0,ROUND('Step 1-Farm Data'!$D$71+'simulations corn farm1'!AR211,1),"")</f>
        <v>169</v>
      </c>
      <c r="AS216">
        <f>+IF(AS211+'Step 1-Farm Data'!$D$71&gt;=0,ROUND('Step 1-Farm Data'!$D$71+'simulations corn farm1'!AS211,1),"")</f>
        <v>142.5</v>
      </c>
      <c r="AT216">
        <f>+IF(AT211+'Step 1-Farm Data'!$D$71&gt;=0,ROUND('Step 1-Farm Data'!$D$71+'simulations corn farm1'!AT211,1),"")</f>
        <v>140.1</v>
      </c>
      <c r="AU216">
        <f>+IF(AU211+'Step 1-Farm Data'!$D$71&gt;=0,ROUND('Step 1-Farm Data'!$D$71+'simulations corn farm1'!AU211,1),"")</f>
        <v>153</v>
      </c>
      <c r="AV216">
        <f>+IF(AV211+'Step 1-Farm Data'!$D$71&gt;=0,ROUND('Step 1-Farm Data'!$D$71+'simulations corn farm1'!AV211,1),"")</f>
        <v>160.9</v>
      </c>
      <c r="AW216">
        <f>+IF(AW211+'Step 1-Farm Data'!$D$71&gt;=0,ROUND('Step 1-Farm Data'!$D$71+'simulations corn farm1'!AW211,1),"")</f>
        <v>144.4</v>
      </c>
      <c r="AX216">
        <f>+IF(AX211+'Step 1-Farm Data'!$D$71&gt;=0,ROUND('Step 1-Farm Data'!$D$71+'simulations corn farm1'!AX211,1),"")</f>
        <v>173.2</v>
      </c>
      <c r="AY216">
        <f>+IF(AY211+'Step 1-Farm Data'!$D$71&gt;=0,ROUND('Step 1-Farm Data'!$D$71+'simulations corn farm1'!AY211,1),"")</f>
        <v>131.30000000000001</v>
      </c>
      <c r="AZ216">
        <f>+IF(AZ211+'Step 1-Farm Data'!$D$71&gt;=0,ROUND('Step 1-Farm Data'!$D$71+'simulations corn farm1'!AZ211,1),"")</f>
        <v>177.5</v>
      </c>
      <c r="BA216">
        <f>+IF(BA211+'Step 1-Farm Data'!$D$71&gt;=0,ROUND('Step 1-Farm Data'!$D$71+'simulations corn farm1'!BA211,1),"")</f>
        <v>153.6</v>
      </c>
      <c r="BB216">
        <f>+IF(BB211+'Step 1-Farm Data'!$D$71&gt;=0,ROUND('Step 1-Farm Data'!$D$71+'simulations corn farm1'!BB211,1),"")</f>
        <v>145.5</v>
      </c>
      <c r="BC216">
        <f>+IF(BC211+'Step 1-Farm Data'!$D$71&gt;=0,ROUND('Step 1-Farm Data'!$D$71+'simulations corn farm1'!BC211,1),"")</f>
        <v>159</v>
      </c>
      <c r="BD216">
        <f>+IF(BD211+'Step 1-Farm Data'!$D$71&gt;=0,ROUND('Step 1-Farm Data'!$D$71+'simulations corn farm1'!BD211,1),"")</f>
        <v>137.1</v>
      </c>
      <c r="BE216">
        <f>+IF(BE211+'Step 1-Farm Data'!$D$71&gt;=0,ROUND('Step 1-Farm Data'!$D$71+'simulations corn farm1'!BE211,1),"")</f>
        <v>180.3</v>
      </c>
      <c r="BF216">
        <f>+IF(BF211+'Step 1-Farm Data'!$D$71&gt;=0,ROUND('Step 1-Farm Data'!$D$71+'simulations corn farm1'!BF211,1),"")</f>
        <v>144.69999999999999</v>
      </c>
      <c r="BG216">
        <f>+IF(BG211+'Step 1-Farm Data'!$D$71&gt;=0,ROUND('Step 1-Farm Data'!$D$71+'simulations corn farm1'!BG211,1),"")</f>
        <v>139.19999999999999</v>
      </c>
      <c r="BH216">
        <f>+IF(BH211+'Step 1-Farm Data'!$D$71&gt;=0,ROUND('Step 1-Farm Data'!$D$71+'simulations corn farm1'!BH211,1),"")</f>
        <v>145.30000000000001</v>
      </c>
      <c r="BI216">
        <f>+IF(BI211+'Step 1-Farm Data'!$D$71&gt;=0,ROUND('Step 1-Farm Data'!$D$71+'simulations corn farm1'!BI211,1),"")</f>
        <v>154.1</v>
      </c>
      <c r="BJ216">
        <f>+IF(BJ211+'Step 1-Farm Data'!$D$71&gt;=0,ROUND('Step 1-Farm Data'!$D$71+'simulations corn farm1'!BJ211,1),"")</f>
        <v>170.2</v>
      </c>
      <c r="BK216">
        <f>+IF(BK211+'Step 1-Farm Data'!$D$71&gt;=0,ROUND('Step 1-Farm Data'!$D$71+'simulations corn farm1'!BK211,1),"")</f>
        <v>137.19999999999999</v>
      </c>
      <c r="BL216">
        <f>+IF(BL211+'Step 1-Farm Data'!$D$71&gt;=0,ROUND('Step 1-Farm Data'!$D$71+'simulations corn farm1'!BL211,1),"")</f>
        <v>144.6</v>
      </c>
      <c r="BM216">
        <f>+IF(BM211+'Step 1-Farm Data'!$D$71&gt;=0,ROUND('Step 1-Farm Data'!$D$71+'simulations corn farm1'!BM211,1),"")</f>
        <v>151.1</v>
      </c>
      <c r="BN216">
        <f>+IF(BN211+'Step 1-Farm Data'!$D$71&gt;=0,ROUND('Step 1-Farm Data'!$D$71+'simulations corn farm1'!BN211,1),"")</f>
        <v>151.1</v>
      </c>
      <c r="BO216">
        <f>+IF(BO211+'Step 1-Farm Data'!$D$71&gt;=0,ROUND('Step 1-Farm Data'!$D$71+'simulations corn farm1'!BO211,1),"")</f>
        <v>172.6</v>
      </c>
      <c r="BP216">
        <f>+IF(BP211+'Step 1-Farm Data'!$D$71&gt;=0,ROUND('Step 1-Farm Data'!$D$71+'simulations corn farm1'!BP211,1),"")</f>
        <v>152.30000000000001</v>
      </c>
      <c r="BQ216">
        <f>+IF(BQ211+'Step 1-Farm Data'!$D$71&gt;=0,ROUND('Step 1-Farm Data'!$D$71+'simulations corn farm1'!BQ211,1),"")</f>
        <v>139.80000000000001</v>
      </c>
      <c r="BR216">
        <f>+IF(BR211+'Step 1-Farm Data'!$D$71&gt;=0,ROUND('Step 1-Farm Data'!$D$71+'simulations corn farm1'!BR211,1),"")</f>
        <v>143.80000000000001</v>
      </c>
      <c r="BS216">
        <f>+IF(BS211+'Step 1-Farm Data'!$D$71&gt;=0,ROUND('Step 1-Farm Data'!$D$71+'simulations corn farm1'!BS211,1),"")</f>
        <v>162.30000000000001</v>
      </c>
      <c r="BT216">
        <f>+IF(BT211+'Step 1-Farm Data'!$D$71&gt;=0,ROUND('Step 1-Farm Data'!$D$71+'simulations corn farm1'!BT211,1),"")</f>
        <v>132</v>
      </c>
      <c r="BU216">
        <f>+IF(BU211+'Step 1-Farm Data'!$D$71&gt;=0,ROUND('Step 1-Farm Data'!$D$71+'simulations corn farm1'!BU211,1),"")</f>
        <v>134.30000000000001</v>
      </c>
      <c r="BV216">
        <f>+IF(BV211+'Step 1-Farm Data'!$D$71&gt;=0,ROUND('Step 1-Farm Data'!$D$71+'simulations corn farm1'!BV211,1),"")</f>
        <v>149.4</v>
      </c>
      <c r="BW216">
        <f>+IF(BW211+'Step 1-Farm Data'!$D$71&gt;=0,ROUND('Step 1-Farm Data'!$D$71+'simulations corn farm1'!BW211,1),"")</f>
        <v>154.1</v>
      </c>
      <c r="BX216">
        <f>+IF(BX211+'Step 1-Farm Data'!$D$71&gt;=0,ROUND('Step 1-Farm Data'!$D$71+'simulations corn farm1'!BX211,1),"")</f>
        <v>165</v>
      </c>
      <c r="BY216">
        <f>+IF(BY211+'Step 1-Farm Data'!$D$71&gt;=0,ROUND('Step 1-Farm Data'!$D$71+'simulations corn farm1'!BY211,1),"")</f>
        <v>144.30000000000001</v>
      </c>
      <c r="BZ216">
        <f>+IF(BZ211+'Step 1-Farm Data'!$D$71&gt;=0,ROUND('Step 1-Farm Data'!$D$71+'simulations corn farm1'!BZ211,1),"")</f>
        <v>172.5</v>
      </c>
      <c r="CA216">
        <f>+IF(CA211+'Step 1-Farm Data'!$D$71&gt;=0,ROUND('Step 1-Farm Data'!$D$71+'simulations corn farm1'!CA211,1),"")</f>
        <v>143.4</v>
      </c>
      <c r="CB216">
        <f>+IF(CB211+'Step 1-Farm Data'!$D$71&gt;=0,ROUND('Step 1-Farm Data'!$D$71+'simulations corn farm1'!CB211,1),"")</f>
        <v>131</v>
      </c>
      <c r="CC216">
        <f>+IF(CC211+'Step 1-Farm Data'!$D$71&gt;=0,ROUND('Step 1-Farm Data'!$D$71+'simulations corn farm1'!CC211,1),"")</f>
        <v>143.19999999999999</v>
      </c>
      <c r="CD216">
        <f>+IF(CD211+'Step 1-Farm Data'!$D$71&gt;=0,ROUND('Step 1-Farm Data'!$D$71+'simulations corn farm1'!CD211,1),"")</f>
        <v>144.5</v>
      </c>
      <c r="CE216">
        <f>+IF(CE211+'Step 1-Farm Data'!$D$71&gt;=0,ROUND('Step 1-Farm Data'!$D$71+'simulations corn farm1'!CE211,1),"")</f>
        <v>163</v>
      </c>
      <c r="CF216">
        <f>+IF(CF211+'Step 1-Farm Data'!$D$71&gt;=0,ROUND('Step 1-Farm Data'!$D$71+'simulations corn farm1'!CF211,1),"")</f>
        <v>159.6</v>
      </c>
      <c r="CG216">
        <f>+IF(CG211+'Step 1-Farm Data'!$D$71&gt;=0,ROUND('Step 1-Farm Data'!$D$71+'simulations corn farm1'!CG211,1),"")</f>
        <v>138.9</v>
      </c>
      <c r="CH216">
        <f>+IF(CH211+'Step 1-Farm Data'!$D$71&gt;=0,ROUND('Step 1-Farm Data'!$D$71+'simulations corn farm1'!CH211,1),"")</f>
        <v>137.6</v>
      </c>
      <c r="CI216">
        <f>+IF(CI211+'Step 1-Farm Data'!$D$71&gt;=0,ROUND('Step 1-Farm Data'!$D$71+'simulations corn farm1'!CI211,1),"")</f>
        <v>141.6</v>
      </c>
      <c r="CJ216">
        <f>+IF(CJ211+'Step 1-Farm Data'!$D$71&gt;=0,ROUND('Step 1-Farm Data'!$D$71+'simulations corn farm1'!CJ211,1),"")</f>
        <v>146.30000000000001</v>
      </c>
      <c r="CK216">
        <f>+IF(CK211+'Step 1-Farm Data'!$D$71&gt;=0,ROUND('Step 1-Farm Data'!$D$71+'simulations corn farm1'!CK211,1),"")</f>
        <v>130.80000000000001</v>
      </c>
      <c r="CL216">
        <f>+IF(CL211+'Step 1-Farm Data'!$D$71&gt;=0,ROUND('Step 1-Farm Data'!$D$71+'simulations corn farm1'!CL211,1),"")</f>
        <v>156.30000000000001</v>
      </c>
      <c r="CM216">
        <f>+IF(CM211+'Step 1-Farm Data'!$D$71&gt;=0,ROUND('Step 1-Farm Data'!$D$71+'simulations corn farm1'!CM211,1),"")</f>
        <v>139.69999999999999</v>
      </c>
      <c r="CN216">
        <f>+IF(CN211+'Step 1-Farm Data'!$D$71&gt;=0,ROUND('Step 1-Farm Data'!$D$71+'simulations corn farm1'!CN211,1),"")</f>
        <v>159.19999999999999</v>
      </c>
      <c r="CO216">
        <f>+IF(CO211+'Step 1-Farm Data'!$D$71&gt;=0,ROUND('Step 1-Farm Data'!$D$71+'simulations corn farm1'!CO211,1),"")</f>
        <v>164.5</v>
      </c>
      <c r="CP216">
        <f>+IF(CP211+'Step 1-Farm Data'!$D$71&gt;=0,ROUND('Step 1-Farm Data'!$D$71+'simulations corn farm1'!CP211,1),"")</f>
        <v>156.30000000000001</v>
      </c>
      <c r="CQ216">
        <f>+IF(CQ211+'Step 1-Farm Data'!$D$71&gt;=0,ROUND('Step 1-Farm Data'!$D$71+'simulations corn farm1'!CQ211,1),"")</f>
        <v>120.5</v>
      </c>
      <c r="CR216">
        <f>+IF(CR211+'Step 1-Farm Data'!$D$71&gt;=0,ROUND('Step 1-Farm Data'!$D$71+'simulations corn farm1'!CR211,1),"")</f>
        <v>160.4</v>
      </c>
      <c r="CS216">
        <f>+IF(CS211+'Step 1-Farm Data'!$D$71&gt;=0,ROUND('Step 1-Farm Data'!$D$71+'simulations corn farm1'!CS211,1),"")</f>
        <v>159.5</v>
      </c>
      <c r="CT216">
        <f>+IF(CT211+'Step 1-Farm Data'!$D$71&gt;=0,ROUND('Step 1-Farm Data'!$D$71+'simulations corn farm1'!CT211,1),"")</f>
        <v>146</v>
      </c>
      <c r="CU216">
        <f>+IF(CU211+'Step 1-Farm Data'!$D$71&gt;=0,ROUND('Step 1-Farm Data'!$D$71+'simulations corn farm1'!CU211,1),"")</f>
        <v>161.30000000000001</v>
      </c>
      <c r="CV216">
        <f>+IF(CV211+'Step 1-Farm Data'!$D$71&gt;=0,ROUND('Step 1-Farm Data'!$D$71+'simulations corn farm1'!CV211,1),"")</f>
        <v>142.80000000000001</v>
      </c>
      <c r="CW216">
        <f>+IF(CW211+'Step 1-Farm Data'!$D$71&gt;=0,ROUND('Step 1-Farm Data'!$D$71+'simulations corn farm1'!CW211,1),"")</f>
        <v>150</v>
      </c>
      <c r="CX216">
        <f>+IF(CX211+'Step 1-Farm Data'!$D$71&gt;=0,ROUND('Step 1-Farm Data'!$D$71+'simulations corn farm1'!CX211,1),"")</f>
        <v>137.69999999999999</v>
      </c>
      <c r="CY216">
        <f>+IF(CY211+'Step 1-Farm Data'!$D$71&gt;=0,ROUND('Step 1-Farm Data'!$D$71+'simulations corn farm1'!CY211,1),"")</f>
        <v>141.4</v>
      </c>
      <c r="CZ216">
        <f>+IF(CZ211+'Step 1-Farm Data'!$D$71&gt;=0,ROUND('Step 1-Farm Data'!$D$71+'simulations corn farm1'!CZ211,1),"")</f>
        <v>165.1</v>
      </c>
      <c r="DA216">
        <f>+IF(DA211+'Step 1-Farm Data'!$D$71&gt;=0,ROUND('Step 1-Farm Data'!$D$71+'simulations corn farm1'!DA211,1),"")</f>
        <v>144.1</v>
      </c>
      <c r="DB216">
        <f>+IF(DB211+'Step 1-Farm Data'!$D$71&gt;=0,ROUND('Step 1-Farm Data'!$D$71+'simulations corn farm1'!DB211,1),"")</f>
        <v>145.5</v>
      </c>
      <c r="DC216">
        <f>+IF(DC211+'Step 1-Farm Data'!$D$71&gt;=0,ROUND('Step 1-Farm Data'!$D$71+'simulations corn farm1'!DC211,1),"")</f>
        <v>156.80000000000001</v>
      </c>
      <c r="DD216">
        <f>+IF(DD211+'Step 1-Farm Data'!$D$71&gt;=0,ROUND('Step 1-Farm Data'!$D$71+'simulations corn farm1'!DD211,1),"")</f>
        <v>140.5</v>
      </c>
      <c r="DE216">
        <f>+IF(DE211+'Step 1-Farm Data'!$D$71&gt;=0,ROUND('Step 1-Farm Data'!$D$71+'simulations corn farm1'!DE211,1),"")</f>
        <v>157.30000000000001</v>
      </c>
      <c r="DF216">
        <f>+IF(DF211+'Step 1-Farm Data'!$D$71&gt;=0,ROUND('Step 1-Farm Data'!$D$71+'simulations corn farm1'!DF211,1),"")</f>
        <v>171.2</v>
      </c>
      <c r="DG216">
        <f>+IF(DG211+'Step 1-Farm Data'!$D$71&gt;=0,ROUND('Step 1-Farm Data'!$D$71+'simulations corn farm1'!DG211,1),"")</f>
        <v>164.8</v>
      </c>
      <c r="DH216">
        <f>+IF(DH211+'Step 1-Farm Data'!$D$71&gt;=0,ROUND('Step 1-Farm Data'!$D$71+'simulations corn farm1'!DH211,1),"")</f>
        <v>143.19999999999999</v>
      </c>
      <c r="DI216">
        <f>+IF(DI211+'Step 1-Farm Data'!$D$71&gt;=0,ROUND('Step 1-Farm Data'!$D$71+'simulations corn farm1'!DI211,1),"")</f>
        <v>155.80000000000001</v>
      </c>
      <c r="DJ216">
        <f>+IF(DJ211+'Step 1-Farm Data'!$D$71&gt;=0,ROUND('Step 1-Farm Data'!$D$71+'simulations corn farm1'!DJ211,1),"")</f>
        <v>147.9</v>
      </c>
      <c r="DK216">
        <f>+IF(DK211+'Step 1-Farm Data'!$D$71&gt;=0,ROUND('Step 1-Farm Data'!$D$71+'simulations corn farm1'!DK211,1),"")</f>
        <v>162.6</v>
      </c>
      <c r="DL216">
        <f>+IF(DL211+'Step 1-Farm Data'!$D$71&gt;=0,ROUND('Step 1-Farm Data'!$D$71+'simulations corn farm1'!DL211,1),"")</f>
        <v>133.5</v>
      </c>
      <c r="DM216">
        <f>+IF(DM211+'Step 1-Farm Data'!$D$71&gt;=0,ROUND('Step 1-Farm Data'!$D$71+'simulations corn farm1'!DM211,1),"")</f>
        <v>162.19999999999999</v>
      </c>
      <c r="DN216">
        <f>+IF(DN211+'Step 1-Farm Data'!$D$71&gt;=0,ROUND('Step 1-Farm Data'!$D$71+'simulations corn farm1'!DN211,1),"")</f>
        <v>140.80000000000001</v>
      </c>
      <c r="DO216">
        <f>+IF(DO211+'Step 1-Farm Data'!$D$71&gt;=0,ROUND('Step 1-Farm Data'!$D$71+'simulations corn farm1'!DO211,1),"")</f>
        <v>148.5</v>
      </c>
      <c r="DP216">
        <f>+IF(DP211+'Step 1-Farm Data'!$D$71&gt;=0,ROUND('Step 1-Farm Data'!$D$71+'simulations corn farm1'!DP211,1),"")</f>
        <v>173.5</v>
      </c>
      <c r="DQ216">
        <f>+IF(DQ211+'Step 1-Farm Data'!$D$71&gt;=0,ROUND('Step 1-Farm Data'!$D$71+'simulations corn farm1'!DQ211,1),"")</f>
        <v>163.4</v>
      </c>
      <c r="DR216">
        <f>+IF(DR211+'Step 1-Farm Data'!$D$71&gt;=0,ROUND('Step 1-Farm Data'!$D$71+'simulations corn farm1'!DR211,1),"")</f>
        <v>149.19999999999999</v>
      </c>
      <c r="DS216">
        <f>+IF(DS211+'Step 1-Farm Data'!$D$71&gt;=0,ROUND('Step 1-Farm Data'!$D$71+'simulations corn farm1'!DS211,1),"")</f>
        <v>141.80000000000001</v>
      </c>
      <c r="DT216">
        <f>+IF(DT211+'Step 1-Farm Data'!$D$71&gt;=0,ROUND('Step 1-Farm Data'!$D$71+'simulations corn farm1'!DT211,1),"")</f>
        <v>151.4</v>
      </c>
      <c r="DU216">
        <f>+IF(DU211+'Step 1-Farm Data'!$D$71&gt;=0,ROUND('Step 1-Farm Data'!$D$71+'simulations corn farm1'!DU211,1),"")</f>
        <v>133.69999999999999</v>
      </c>
      <c r="DV216">
        <f>+IF(DV211+'Step 1-Farm Data'!$D$71&gt;=0,ROUND('Step 1-Farm Data'!$D$71+'simulations corn farm1'!DV211,1),"")</f>
        <v>162.6</v>
      </c>
      <c r="DW216">
        <f>+IF(DW211+'Step 1-Farm Data'!$D$71&gt;=0,ROUND('Step 1-Farm Data'!$D$71+'simulations corn farm1'!DW211,1),"")</f>
        <v>141.19999999999999</v>
      </c>
      <c r="DX216">
        <f>+IF(DX211+'Step 1-Farm Data'!$D$71&gt;=0,ROUND('Step 1-Farm Data'!$D$71+'simulations corn farm1'!DX211,1),"")</f>
        <v>159.6</v>
      </c>
      <c r="DY216">
        <f>+IF(DY211+'Step 1-Farm Data'!$D$71&gt;=0,ROUND('Step 1-Farm Data'!$D$71+'simulations corn farm1'!DY211,1),"")</f>
        <v>147.30000000000001</v>
      </c>
      <c r="DZ216">
        <f>+IF(DZ211+'Step 1-Farm Data'!$D$71&gt;=0,ROUND('Step 1-Farm Data'!$D$71+'simulations corn farm1'!DZ211,1),"")</f>
        <v>166.5</v>
      </c>
      <c r="EA216">
        <f>+IF(EA211+'Step 1-Farm Data'!$D$71&gt;=0,ROUND('Step 1-Farm Data'!$D$71+'simulations corn farm1'!EA211,1),"")</f>
        <v>140.69999999999999</v>
      </c>
      <c r="EB216">
        <f>+IF(EB211+'Step 1-Farm Data'!$D$71&gt;=0,ROUND('Step 1-Farm Data'!$D$71+'simulations corn farm1'!EB211,1),"")</f>
        <v>124.6</v>
      </c>
      <c r="EC216">
        <f>+IF(EC211+'Step 1-Farm Data'!$D$71&gt;=0,ROUND('Step 1-Farm Data'!$D$71+'simulations corn farm1'!EC211,1),"")</f>
        <v>135.19999999999999</v>
      </c>
      <c r="ED216">
        <f>+IF(ED211+'Step 1-Farm Data'!$D$71&gt;=0,ROUND('Step 1-Farm Data'!$D$71+'simulations corn farm1'!ED211,1),"")</f>
        <v>169.8</v>
      </c>
      <c r="EE216">
        <f>+IF(EE211+'Step 1-Farm Data'!$D$71&gt;=0,ROUND('Step 1-Farm Data'!$D$71+'simulations corn farm1'!EE211,1),"")</f>
        <v>154</v>
      </c>
      <c r="EF216">
        <f>+IF(EF211+'Step 1-Farm Data'!$D$71&gt;=0,ROUND('Step 1-Farm Data'!$D$71+'simulations corn farm1'!EF211,1),"")</f>
        <v>136.80000000000001</v>
      </c>
      <c r="EG216">
        <f>+IF(EG211+'Step 1-Farm Data'!$D$71&gt;=0,ROUND('Step 1-Farm Data'!$D$71+'simulations corn farm1'!EG211,1),"")</f>
        <v>144.69999999999999</v>
      </c>
      <c r="EH216">
        <f>+IF(EH211+'Step 1-Farm Data'!$D$71&gt;=0,ROUND('Step 1-Farm Data'!$D$71+'simulations corn farm1'!EH211,1),"")</f>
        <v>157.19999999999999</v>
      </c>
      <c r="EI216">
        <f>+IF(EI211+'Step 1-Farm Data'!$D$71&gt;=0,ROUND('Step 1-Farm Data'!$D$71+'simulations corn farm1'!EI211,1),"")</f>
        <v>120.8</v>
      </c>
      <c r="EJ216">
        <f>+IF(EJ211+'Step 1-Farm Data'!$D$71&gt;=0,ROUND('Step 1-Farm Data'!$D$71+'simulations corn farm1'!EJ211,1),"")</f>
        <v>150.4</v>
      </c>
      <c r="EK216">
        <f>+IF(EK211+'Step 1-Farm Data'!$D$71&gt;=0,ROUND('Step 1-Farm Data'!$D$71+'simulations corn farm1'!EK211,1),"")</f>
        <v>148</v>
      </c>
      <c r="EL216">
        <f>+IF(EL211+'Step 1-Farm Data'!$D$71&gt;=0,ROUND('Step 1-Farm Data'!$D$71+'simulations corn farm1'!EL211,1),"")</f>
        <v>150.69999999999999</v>
      </c>
      <c r="EM216">
        <f>+IF(EM211+'Step 1-Farm Data'!$D$71&gt;=0,ROUND('Step 1-Farm Data'!$D$71+'simulations corn farm1'!EM211,1),"")</f>
        <v>148.1</v>
      </c>
      <c r="EN216">
        <f>+IF(EN211+'Step 1-Farm Data'!$D$71&gt;=0,ROUND('Step 1-Farm Data'!$D$71+'simulations corn farm1'!EN211,1),"")</f>
        <v>142.19999999999999</v>
      </c>
      <c r="EO216">
        <f>+IF(EO211+'Step 1-Farm Data'!$D$71&gt;=0,ROUND('Step 1-Farm Data'!$D$71+'simulations corn farm1'!EO211,1),"")</f>
        <v>154.4</v>
      </c>
      <c r="EP216">
        <f>+IF(EP211+'Step 1-Farm Data'!$D$71&gt;=0,ROUND('Step 1-Farm Data'!$D$71+'simulations corn farm1'!EP211,1),"")</f>
        <v>135.80000000000001</v>
      </c>
      <c r="EQ216">
        <f>+IF(EQ211+'Step 1-Farm Data'!$D$71&gt;=0,ROUND('Step 1-Farm Data'!$D$71+'simulations corn farm1'!EQ211,1),"")</f>
        <v>143.9</v>
      </c>
      <c r="ER216">
        <f>+IF(ER211+'Step 1-Farm Data'!$D$71&gt;=0,ROUND('Step 1-Farm Data'!$D$71+'simulations corn farm1'!ER211,1),"")</f>
        <v>129.30000000000001</v>
      </c>
      <c r="ES216">
        <f>+IF(ES211+'Step 1-Farm Data'!$D$71&gt;=0,ROUND('Step 1-Farm Data'!$D$71+'simulations corn farm1'!ES211,1),"")</f>
        <v>148.6</v>
      </c>
      <c r="ET216">
        <f>+IF(ET211+'Step 1-Farm Data'!$D$71&gt;=0,ROUND('Step 1-Farm Data'!$D$71+'simulations corn farm1'!ET211,1),"")</f>
        <v>174.5</v>
      </c>
      <c r="EU216">
        <f>+IF(EU211+'Step 1-Farm Data'!$D$71&gt;=0,ROUND('Step 1-Farm Data'!$D$71+'simulations corn farm1'!EU211,1),"")</f>
        <v>164.4</v>
      </c>
      <c r="EV216">
        <f>+IF(EV211+'Step 1-Farm Data'!$D$71&gt;=0,ROUND('Step 1-Farm Data'!$D$71+'simulations corn farm1'!EV211,1),"")</f>
        <v>159.30000000000001</v>
      </c>
      <c r="EW216">
        <f>+IF(EW211+'Step 1-Farm Data'!$D$71&gt;=0,ROUND('Step 1-Farm Data'!$D$71+'simulations corn farm1'!EW211,1),"")</f>
        <v>133.9</v>
      </c>
      <c r="EX216">
        <f>+IF(EX211+'Step 1-Farm Data'!$D$71&gt;=0,ROUND('Step 1-Farm Data'!$D$71+'simulations corn farm1'!EX211,1),"")</f>
        <v>159.19999999999999</v>
      </c>
      <c r="EY216">
        <f>+IF(EY211+'Step 1-Farm Data'!$D$71&gt;=0,ROUND('Step 1-Farm Data'!$D$71+'simulations corn farm1'!EY211,1),"")</f>
        <v>151.9</v>
      </c>
      <c r="EZ216">
        <f>+IF(EZ211+'Step 1-Farm Data'!$D$71&gt;=0,ROUND('Step 1-Farm Data'!$D$71+'simulations corn farm1'!EZ211,1),"")</f>
        <v>122.5</v>
      </c>
      <c r="FA216">
        <f>+IF(FA211+'Step 1-Farm Data'!$D$71&gt;=0,ROUND('Step 1-Farm Data'!$D$71+'simulations corn farm1'!FA211,1),"")</f>
        <v>151</v>
      </c>
      <c r="FB216">
        <f>+IF(FB211+'Step 1-Farm Data'!$D$71&gt;=0,ROUND('Step 1-Farm Data'!$D$71+'simulations corn farm1'!FB211,1),"")</f>
        <v>145.1</v>
      </c>
      <c r="FC216">
        <f>+IF(FC211+'Step 1-Farm Data'!$D$71&gt;=0,ROUND('Step 1-Farm Data'!$D$71+'simulations corn farm1'!FC211,1),"")</f>
        <v>141.80000000000001</v>
      </c>
      <c r="FD216">
        <f>+IF(FD211+'Step 1-Farm Data'!$D$71&gt;=0,ROUND('Step 1-Farm Data'!$D$71+'simulations corn farm1'!FD211,1),"")</f>
        <v>145.19999999999999</v>
      </c>
      <c r="FE216">
        <f>+IF(FE211+'Step 1-Farm Data'!$D$71&gt;=0,ROUND('Step 1-Farm Data'!$D$71+'simulations corn farm1'!FE211,1),"")</f>
        <v>155</v>
      </c>
      <c r="FF216">
        <f>+IF(FF211+'Step 1-Farm Data'!$D$71&gt;=0,ROUND('Step 1-Farm Data'!$D$71+'simulations corn farm1'!FF211,1),"")</f>
        <v>148.19999999999999</v>
      </c>
      <c r="FG216">
        <f>+IF(FG211+'Step 1-Farm Data'!$D$71&gt;=0,ROUND('Step 1-Farm Data'!$D$71+'simulations corn farm1'!FG211,1),"")</f>
        <v>135.19999999999999</v>
      </c>
      <c r="FH216">
        <f>+IF(FH211+'Step 1-Farm Data'!$D$71&gt;=0,ROUND('Step 1-Farm Data'!$D$71+'simulations corn farm1'!FH211,1),"")</f>
        <v>148.4</v>
      </c>
      <c r="FI216">
        <f>+IF(FI211+'Step 1-Farm Data'!$D$71&gt;=0,ROUND('Step 1-Farm Data'!$D$71+'simulations corn farm1'!FI211,1),"")</f>
        <v>172.2</v>
      </c>
      <c r="FJ216">
        <f>+IF(FJ211+'Step 1-Farm Data'!$D$71&gt;=0,ROUND('Step 1-Farm Data'!$D$71+'simulations corn farm1'!FJ211,1),"")</f>
        <v>161.6</v>
      </c>
      <c r="FK216">
        <f>+IF(FK211+'Step 1-Farm Data'!$D$71&gt;=0,ROUND('Step 1-Farm Data'!$D$71+'simulations corn farm1'!FK211,1),"")</f>
        <v>157.6</v>
      </c>
      <c r="FL216">
        <f>+IF(FL211+'Step 1-Farm Data'!$D$71&gt;=0,ROUND('Step 1-Farm Data'!$D$71+'simulations corn farm1'!FL211,1),"")</f>
        <v>166.9</v>
      </c>
      <c r="FM216">
        <f>+IF(FM211+'Step 1-Farm Data'!$D$71&gt;=0,ROUND('Step 1-Farm Data'!$D$71+'simulations corn farm1'!FM211,1),"")</f>
        <v>138.80000000000001</v>
      </c>
      <c r="FN216">
        <f>+IF(FN211+'Step 1-Farm Data'!$D$71&gt;=0,ROUND('Step 1-Farm Data'!$D$71+'simulations corn farm1'!FN211,1),"")</f>
        <v>155.30000000000001</v>
      </c>
      <c r="FO216">
        <f>+IF(FO211+'Step 1-Farm Data'!$D$71&gt;=0,ROUND('Step 1-Farm Data'!$D$71+'simulations corn farm1'!FO211,1),"")</f>
        <v>153.30000000000001</v>
      </c>
      <c r="FP216">
        <f>+IF(FP211+'Step 1-Farm Data'!$D$71&gt;=0,ROUND('Step 1-Farm Data'!$D$71+'simulations corn farm1'!FP211,1),"")</f>
        <v>136.69999999999999</v>
      </c>
      <c r="FQ216">
        <f>+IF(FQ211+'Step 1-Farm Data'!$D$71&gt;=0,ROUND('Step 1-Farm Data'!$D$71+'simulations corn farm1'!FQ211,1),"")</f>
        <v>163.1</v>
      </c>
      <c r="FR216">
        <f>+IF(FR211+'Step 1-Farm Data'!$D$71&gt;=0,ROUND('Step 1-Farm Data'!$D$71+'simulations corn farm1'!FR211,1),"")</f>
        <v>158.1</v>
      </c>
      <c r="FS216">
        <f>+IF(FS211+'Step 1-Farm Data'!$D$71&gt;=0,ROUND('Step 1-Farm Data'!$D$71+'simulations corn farm1'!FS211,1),"")</f>
        <v>143.6</v>
      </c>
      <c r="FT216">
        <f>+IF(FT211+'Step 1-Farm Data'!$D$71&gt;=0,ROUND('Step 1-Farm Data'!$D$71+'simulations corn farm1'!FT211,1),"")</f>
        <v>157.1</v>
      </c>
      <c r="FU216">
        <f>+IF(FU211+'Step 1-Farm Data'!$D$71&gt;=0,ROUND('Step 1-Farm Data'!$D$71+'simulations corn farm1'!FU211,1),"")</f>
        <v>154.4</v>
      </c>
      <c r="FV216">
        <f>+IF(FV211+'Step 1-Farm Data'!$D$71&gt;=0,ROUND('Step 1-Farm Data'!$D$71+'simulations corn farm1'!FV211,1),"")</f>
        <v>175.6</v>
      </c>
      <c r="FW216">
        <f>+IF(FW211+'Step 1-Farm Data'!$D$71&gt;=0,ROUND('Step 1-Farm Data'!$D$71+'simulations corn farm1'!FW211,1),"")</f>
        <v>154.5</v>
      </c>
      <c r="FX216">
        <f>+IF(FX211+'Step 1-Farm Data'!$D$71&gt;=0,ROUND('Step 1-Farm Data'!$D$71+'simulations corn farm1'!FX211,1),"")</f>
        <v>139.30000000000001</v>
      </c>
      <c r="FY216">
        <f>+IF(FY211+'Step 1-Farm Data'!$D$71&gt;=0,ROUND('Step 1-Farm Data'!$D$71+'simulations corn farm1'!FY211,1),"")</f>
        <v>161.5</v>
      </c>
      <c r="FZ216">
        <f>+IF(FZ211+'Step 1-Farm Data'!$D$71&gt;=0,ROUND('Step 1-Farm Data'!$D$71+'simulations corn farm1'!FZ211,1),"")</f>
        <v>166.9</v>
      </c>
      <c r="GA216">
        <f>+IF(GA211+'Step 1-Farm Data'!$D$71&gt;=0,ROUND('Step 1-Farm Data'!$D$71+'simulations corn farm1'!GA211,1),"")</f>
        <v>158.5</v>
      </c>
      <c r="GB216">
        <f>+IF(GB211+'Step 1-Farm Data'!$D$71&gt;=0,ROUND('Step 1-Farm Data'!$D$71+'simulations corn farm1'!GB211,1),"")</f>
        <v>135.9</v>
      </c>
      <c r="GC216">
        <f>+IF(GC211+'Step 1-Farm Data'!$D$71&gt;=0,ROUND('Step 1-Farm Data'!$D$71+'simulations corn farm1'!GC211,1),"")</f>
        <v>156.69999999999999</v>
      </c>
      <c r="GD216">
        <f>+IF(GD211+'Step 1-Farm Data'!$D$71&gt;=0,ROUND('Step 1-Farm Data'!$D$71+'simulations corn farm1'!GD211,1),"")</f>
        <v>122.9</v>
      </c>
      <c r="GE216">
        <f>+IF(GE211+'Step 1-Farm Data'!$D$71&gt;=0,ROUND('Step 1-Farm Data'!$D$71+'simulations corn farm1'!GE211,1),"")</f>
        <v>146.19999999999999</v>
      </c>
      <c r="GF216">
        <f>+IF(GF211+'Step 1-Farm Data'!$D$71&gt;=0,ROUND('Step 1-Farm Data'!$D$71+'simulations corn farm1'!GF211,1),"")</f>
        <v>169.9</v>
      </c>
      <c r="GG216">
        <f>+IF(GG211+'Step 1-Farm Data'!$D$71&gt;=0,ROUND('Step 1-Farm Data'!$D$71+'simulations corn farm1'!GG211,1),"")</f>
        <v>144.19999999999999</v>
      </c>
      <c r="GH216">
        <f>+IF(GH211+'Step 1-Farm Data'!$D$71&gt;=0,ROUND('Step 1-Farm Data'!$D$71+'simulations corn farm1'!GH211,1),"")</f>
        <v>161.5</v>
      </c>
      <c r="GI216">
        <f>+IF(GI211+'Step 1-Farm Data'!$D$71&gt;=0,ROUND('Step 1-Farm Data'!$D$71+'simulations corn farm1'!GI211,1),"")</f>
        <v>151.5</v>
      </c>
      <c r="GJ216">
        <f>+IF(GJ211+'Step 1-Farm Data'!$D$71&gt;=0,ROUND('Step 1-Farm Data'!$D$71+'simulations corn farm1'!GJ211,1),"")</f>
        <v>126</v>
      </c>
      <c r="GK216">
        <f>+IF(GK211+'Step 1-Farm Data'!$D$71&gt;=0,ROUND('Step 1-Farm Data'!$D$71+'simulations corn farm1'!GK211,1),"")</f>
        <v>142</v>
      </c>
      <c r="GL216">
        <f>+IF(GL211+'Step 1-Farm Data'!$D$71&gt;=0,ROUND('Step 1-Farm Data'!$D$71+'simulations corn farm1'!GL211,1),"")</f>
        <v>155</v>
      </c>
      <c r="GM216">
        <f>+IF(GM211+'Step 1-Farm Data'!$D$71&gt;=0,ROUND('Step 1-Farm Data'!$D$71+'simulations corn farm1'!GM211,1),"")</f>
        <v>150</v>
      </c>
      <c r="GN216">
        <f>+IF(GN211+'Step 1-Farm Data'!$D$71&gt;=0,ROUND('Step 1-Farm Data'!$D$71+'simulations corn farm1'!GN211,1),"")</f>
        <v>160.19999999999999</v>
      </c>
      <c r="GO216">
        <f>+IF(GO211+'Step 1-Farm Data'!$D$71&gt;=0,ROUND('Step 1-Farm Data'!$D$71+'simulations corn farm1'!GO211,1),"")</f>
        <v>157.80000000000001</v>
      </c>
      <c r="GP216">
        <f>+IF(GP211+'Step 1-Farm Data'!$D$71&gt;=0,ROUND('Step 1-Farm Data'!$D$71+'simulations corn farm1'!GP211,1),"")</f>
        <v>148.80000000000001</v>
      </c>
      <c r="GQ216">
        <f>+IF(GQ211+'Step 1-Farm Data'!$D$71&gt;=0,ROUND('Step 1-Farm Data'!$D$71+'simulations corn farm1'!GQ211,1),"")</f>
        <v>132.9</v>
      </c>
      <c r="GR216">
        <f>+IF(GR211+'Step 1-Farm Data'!$D$71&gt;=0,ROUND('Step 1-Farm Data'!$D$71+'simulations corn farm1'!GR211,1),"")</f>
        <v>135.6</v>
      </c>
      <c r="GS216">
        <f>+IF(GS211+'Step 1-Farm Data'!$D$71&gt;=0,ROUND('Step 1-Farm Data'!$D$71+'simulations corn farm1'!GS211,1),"")</f>
        <v>152.69999999999999</v>
      </c>
      <c r="GT216">
        <f>+IF(GT211+'Step 1-Farm Data'!$D$71&gt;=0,ROUND('Step 1-Farm Data'!$D$71+'simulations corn farm1'!GT211,1),"")</f>
        <v>154.30000000000001</v>
      </c>
      <c r="GU216">
        <f>+IF(GU211+'Step 1-Farm Data'!$D$71&gt;=0,ROUND('Step 1-Farm Data'!$D$71+'simulations corn farm1'!GU211,1),"")</f>
        <v>153.69999999999999</v>
      </c>
      <c r="GV216">
        <f>+IF(GV211+'Step 1-Farm Data'!$D$71&gt;=0,ROUND('Step 1-Farm Data'!$D$71+'simulations corn farm1'!GV211,1),"")</f>
        <v>154.69999999999999</v>
      </c>
      <c r="GW216">
        <f>+IF(GW211+'Step 1-Farm Data'!$D$71&gt;=0,ROUND('Step 1-Farm Data'!$D$71+'simulations corn farm1'!GW211,1),"")</f>
        <v>137.4</v>
      </c>
      <c r="GX216">
        <f>+IF(GX211+'Step 1-Farm Data'!$D$71&gt;=0,ROUND('Step 1-Farm Data'!$D$71+'simulations corn farm1'!GX211,1),"")</f>
        <v>137.80000000000001</v>
      </c>
      <c r="GY216">
        <f>+IF(GY211+'Step 1-Farm Data'!$D$71&gt;=0,ROUND('Step 1-Farm Data'!$D$71+'simulations corn farm1'!GY211,1),"")</f>
        <v>144</v>
      </c>
      <c r="GZ216">
        <f>+IF(GZ211+'Step 1-Farm Data'!$D$71&gt;=0,ROUND('Step 1-Farm Data'!$D$71+'simulations corn farm1'!GZ211,1),"")</f>
        <v>177.4</v>
      </c>
      <c r="HA216">
        <f>+IF(HA211+'Step 1-Farm Data'!$D$71&gt;=0,ROUND('Step 1-Farm Data'!$D$71+'simulations corn farm1'!HA211,1),"")</f>
        <v>142.80000000000001</v>
      </c>
      <c r="HB216">
        <f>+IF(HB211+'Step 1-Farm Data'!$D$71&gt;=0,ROUND('Step 1-Farm Data'!$D$71+'simulations corn farm1'!HB211,1),"")</f>
        <v>158.1</v>
      </c>
      <c r="HC216">
        <f>+IF(HC211+'Step 1-Farm Data'!$D$71&gt;=0,ROUND('Step 1-Farm Data'!$D$71+'simulations corn farm1'!HC211,1),"")</f>
        <v>138.80000000000001</v>
      </c>
      <c r="HD216">
        <f>+IF(HD211+'Step 1-Farm Data'!$D$71&gt;=0,ROUND('Step 1-Farm Data'!$D$71+'simulations corn farm1'!HD211,1),"")</f>
        <v>135</v>
      </c>
      <c r="HE216">
        <f>+IF(HE211+'Step 1-Farm Data'!$D$71&gt;=0,ROUND('Step 1-Farm Data'!$D$71+'simulations corn farm1'!HE211,1),"")</f>
        <v>161.9</v>
      </c>
      <c r="HF216">
        <f>+IF(HF211+'Step 1-Farm Data'!$D$71&gt;=0,ROUND('Step 1-Farm Data'!$D$71+'simulations corn farm1'!HF211,1),"")</f>
        <v>146.5</v>
      </c>
      <c r="HG216">
        <f>+IF(HG211+'Step 1-Farm Data'!$D$71&gt;=0,ROUND('Step 1-Farm Data'!$D$71+'simulations corn farm1'!HG211,1),"")</f>
        <v>135.9</v>
      </c>
      <c r="HH216">
        <f>+IF(HH211+'Step 1-Farm Data'!$D$71&gt;=0,ROUND('Step 1-Farm Data'!$D$71+'simulations corn farm1'!HH211,1),"")</f>
        <v>149.5</v>
      </c>
      <c r="HI216">
        <f>+IF(HI211+'Step 1-Farm Data'!$D$71&gt;=0,ROUND('Step 1-Farm Data'!$D$71+'simulations corn farm1'!HI211,1),"")</f>
        <v>150.69999999999999</v>
      </c>
      <c r="HJ216">
        <f>+IF(HJ211+'Step 1-Farm Data'!$D$71&gt;=0,ROUND('Step 1-Farm Data'!$D$71+'simulations corn farm1'!HJ211,1),"")</f>
        <v>138</v>
      </c>
      <c r="HK216">
        <f>+IF(HK211+'Step 1-Farm Data'!$D$71&gt;=0,ROUND('Step 1-Farm Data'!$D$71+'simulations corn farm1'!HK211,1),"")</f>
        <v>168.1</v>
      </c>
      <c r="HL216">
        <f>+IF(HL211+'Step 1-Farm Data'!$D$71&gt;=0,ROUND('Step 1-Farm Data'!$D$71+'simulations corn farm1'!HL211,1),"")</f>
        <v>151.80000000000001</v>
      </c>
      <c r="HM216">
        <f>+IF(HM211+'Step 1-Farm Data'!$D$71&gt;=0,ROUND('Step 1-Farm Data'!$D$71+'simulations corn farm1'!HM211,1),"")</f>
        <v>145.5</v>
      </c>
      <c r="HN216">
        <f>+IF(HN211+'Step 1-Farm Data'!$D$71&gt;=0,ROUND('Step 1-Farm Data'!$D$71+'simulations corn farm1'!HN211,1),"")</f>
        <v>142</v>
      </c>
      <c r="HO216">
        <f>+IF(HO211+'Step 1-Farm Data'!$D$71&gt;=0,ROUND('Step 1-Farm Data'!$D$71+'simulations corn farm1'!HO211,1),"")</f>
        <v>137.69999999999999</v>
      </c>
      <c r="HP216">
        <f>+IF(HP211+'Step 1-Farm Data'!$D$71&gt;=0,ROUND('Step 1-Farm Data'!$D$71+'simulations corn farm1'!HP211,1),"")</f>
        <v>144.69999999999999</v>
      </c>
      <c r="HQ216">
        <f>+IF(HQ211+'Step 1-Farm Data'!$D$71&gt;=0,ROUND('Step 1-Farm Data'!$D$71+'simulations corn farm1'!HQ211,1),"")</f>
        <v>143.6</v>
      </c>
      <c r="HR216">
        <f>+IF(HR211+'Step 1-Farm Data'!$D$71&gt;=0,ROUND('Step 1-Farm Data'!$D$71+'simulations corn farm1'!HR211,1),"")</f>
        <v>154.80000000000001</v>
      </c>
      <c r="HS216">
        <f>+IF(HS211+'Step 1-Farm Data'!$D$71&gt;=0,ROUND('Step 1-Farm Data'!$D$71+'simulations corn farm1'!HS211,1),"")</f>
        <v>165.3</v>
      </c>
      <c r="HT216">
        <f>+IF(HT211+'Step 1-Farm Data'!$D$71&gt;=0,ROUND('Step 1-Farm Data'!$D$71+'simulations corn farm1'!HT211,1),"")</f>
        <v>161.9</v>
      </c>
      <c r="HU216">
        <f>+IF(HU211+'Step 1-Farm Data'!$D$71&gt;=0,ROUND('Step 1-Farm Data'!$D$71+'simulations corn farm1'!HU211,1),"")</f>
        <v>153.30000000000001</v>
      </c>
      <c r="HV216">
        <f>+IF(HV211+'Step 1-Farm Data'!$D$71&gt;=0,ROUND('Step 1-Farm Data'!$D$71+'simulations corn farm1'!HV211,1),"")</f>
        <v>135.4</v>
      </c>
      <c r="HW216">
        <f>+IF(HW211+'Step 1-Farm Data'!$D$71&gt;=0,ROUND('Step 1-Farm Data'!$D$71+'simulations corn farm1'!HW211,1),"")</f>
        <v>151.80000000000001</v>
      </c>
      <c r="HX216">
        <f>+IF(HX211+'Step 1-Farm Data'!$D$71&gt;=0,ROUND('Step 1-Farm Data'!$D$71+'simulations corn farm1'!HX211,1),"")</f>
        <v>150.30000000000001</v>
      </c>
      <c r="HY216">
        <f>+IF(HY211+'Step 1-Farm Data'!$D$71&gt;=0,ROUND('Step 1-Farm Data'!$D$71+'simulations corn farm1'!HY211,1),"")</f>
        <v>131.6</v>
      </c>
      <c r="HZ216">
        <f>+IF(HZ211+'Step 1-Farm Data'!$D$71&gt;=0,ROUND('Step 1-Farm Data'!$D$71+'simulations corn farm1'!HZ211,1),"")</f>
        <v>154.9</v>
      </c>
      <c r="IA216">
        <f>+IF(IA211+'Step 1-Farm Data'!$D$71&gt;=0,ROUND('Step 1-Farm Data'!$D$71+'simulations corn farm1'!IA211,1),"")</f>
        <v>137.6</v>
      </c>
      <c r="IB216">
        <f>+IF(IB211+'Step 1-Farm Data'!$D$71&gt;=0,ROUND('Step 1-Farm Data'!$D$71+'simulations corn farm1'!IB211,1),"")</f>
        <v>162.69999999999999</v>
      </c>
      <c r="IC216">
        <f>+IF(IC211+'Step 1-Farm Data'!$D$71&gt;=0,ROUND('Step 1-Farm Data'!$D$71+'simulations corn farm1'!IC211,1),"")</f>
        <v>167.3</v>
      </c>
      <c r="ID216">
        <f>+IF(ID211+'Step 1-Farm Data'!$D$71&gt;=0,ROUND('Step 1-Farm Data'!$D$71+'simulations corn farm1'!ID211,1),"")</f>
        <v>130.19999999999999</v>
      </c>
      <c r="IE216">
        <f>+IF(IE211+'Step 1-Farm Data'!$D$71&gt;=0,ROUND('Step 1-Farm Data'!$D$71+'simulations corn farm1'!IE211,1),"")</f>
        <v>158.30000000000001</v>
      </c>
      <c r="IF216">
        <f>+IF(IF211+'Step 1-Farm Data'!$D$71&gt;=0,ROUND('Step 1-Farm Data'!$D$71+'simulations corn farm1'!IF211,1),"")</f>
        <v>145.5</v>
      </c>
      <c r="IG216">
        <f>+IF(IG211+'Step 1-Farm Data'!$D$71&gt;=0,ROUND('Step 1-Farm Data'!$D$71+'simulations corn farm1'!IG211,1),"")</f>
        <v>157.80000000000001</v>
      </c>
      <c r="IH216">
        <f>+IF(IH211+'Step 1-Farm Data'!$D$71&gt;=0,ROUND('Step 1-Farm Data'!$D$71+'simulations corn farm1'!IH211,1),"")</f>
        <v>154.1</v>
      </c>
      <c r="II216">
        <f>+IF(II211+'Step 1-Farm Data'!$D$71&gt;=0,ROUND('Step 1-Farm Data'!$D$71+'simulations corn farm1'!II211,1),"")</f>
        <v>150.4</v>
      </c>
      <c r="IJ216">
        <f>+IF(IJ211+'Step 1-Farm Data'!$D$71&gt;=0,ROUND('Step 1-Farm Data'!$D$71+'simulations corn farm1'!IJ211,1),"")</f>
        <v>146.4</v>
      </c>
      <c r="IK216">
        <f>+IF(IK211+'Step 1-Farm Data'!$D$71&gt;=0,ROUND('Step 1-Farm Data'!$D$71+'simulations corn farm1'!IK211,1),"")</f>
        <v>144</v>
      </c>
      <c r="IL216">
        <f>+IF(IL211+'Step 1-Farm Data'!$D$71&gt;=0,ROUND('Step 1-Farm Data'!$D$71+'simulations corn farm1'!IL211,1),"")</f>
        <v>123</v>
      </c>
      <c r="IM216">
        <f>+IF(IM211+'Step 1-Farm Data'!$D$71&gt;=0,ROUND('Step 1-Farm Data'!$D$71+'simulations corn farm1'!IM211,1),"")</f>
        <v>163.69999999999999</v>
      </c>
      <c r="IN216">
        <f>+IF(IN211+'Step 1-Farm Data'!$D$71&gt;=0,ROUND('Step 1-Farm Data'!$D$71+'simulations corn farm1'!IN211,1),"")</f>
        <v>151</v>
      </c>
      <c r="IO216">
        <f>+IF(IO211+'Step 1-Farm Data'!$D$71&gt;=0,ROUND('Step 1-Farm Data'!$D$71+'simulations corn farm1'!IO211,1),"")</f>
        <v>136.9</v>
      </c>
      <c r="IP216">
        <f>+IF(IP211+'Step 1-Farm Data'!$D$71&gt;=0,ROUND('Step 1-Farm Data'!$D$71+'simulations corn farm1'!IP211,1),"")</f>
        <v>156.4</v>
      </c>
      <c r="IQ216">
        <f>+IF(IQ211+'Step 1-Farm Data'!$D$71&gt;=0,ROUND('Step 1-Farm Data'!$D$71+'simulations corn farm1'!IQ211,1),"")</f>
        <v>147.80000000000001</v>
      </c>
      <c r="IR216">
        <f>+IF(IR211+'Step 1-Farm Data'!$D$71&gt;=0,ROUND('Step 1-Farm Data'!$D$71+'simulations corn farm1'!IR211,1),"")</f>
        <v>156.5</v>
      </c>
      <c r="IS216">
        <f>+IF(IS211+'Step 1-Farm Data'!$D$71&gt;=0,ROUND('Step 1-Farm Data'!$D$71+'simulations corn farm1'!IS211,1),"")</f>
        <v>151.30000000000001</v>
      </c>
      <c r="IT216">
        <f>+IF(IT211+'Step 1-Farm Data'!$D$71&gt;=0,ROUND('Step 1-Farm Data'!$D$71+'simulations corn farm1'!IT211,1),"")</f>
        <v>145.1</v>
      </c>
      <c r="IU216">
        <f>+IF(IU211+'Step 1-Farm Data'!$D$71&gt;=0,ROUND('Step 1-Farm Data'!$D$71+'simulations corn farm1'!IU211,1),"")</f>
        <v>170.1</v>
      </c>
      <c r="IV216">
        <f>+IF(IV211+'Step 1-Farm Data'!$D$71&gt;=0,ROUND('Step 1-Farm Data'!$D$71+'simulations corn farm1'!IV211,1),"")</f>
        <v>118.7</v>
      </c>
      <c r="IW216">
        <f>+IF(IW211+'Step 1-Farm Data'!$D$71&gt;=0,ROUND('Step 1-Farm Data'!$D$71+'simulations corn farm1'!IW211,1),"")</f>
        <v>152.30000000000001</v>
      </c>
      <c r="IX216">
        <f>+IF(IX211+'Step 1-Farm Data'!$D$71&gt;=0,ROUND('Step 1-Farm Data'!$D$71+'simulations corn farm1'!IX211,1),"")</f>
        <v>132</v>
      </c>
      <c r="IY216">
        <f>+IF(IY211+'Step 1-Farm Data'!$D$71&gt;=0,ROUND('Step 1-Farm Data'!$D$71+'simulations corn farm1'!IY211,1),"")</f>
        <v>151.5</v>
      </c>
      <c r="IZ216">
        <f>+IF(IZ211+'Step 1-Farm Data'!$D$71&gt;=0,ROUND('Step 1-Farm Data'!$D$71+'simulations corn farm1'!IZ211,1),"")</f>
        <v>150.80000000000001</v>
      </c>
      <c r="JA216">
        <f>+IF(JA211+'Step 1-Farm Data'!$D$71&gt;=0,ROUND('Step 1-Farm Data'!$D$71+'simulations corn farm1'!JA211,1),"")</f>
        <v>144.80000000000001</v>
      </c>
      <c r="JB216">
        <f>+IF(JB211+'Step 1-Farm Data'!$D$71&gt;=0,ROUND('Step 1-Farm Data'!$D$71+'simulations corn farm1'!JB211,1),"")</f>
        <v>142.9</v>
      </c>
      <c r="JC216">
        <f>+IF(JC211+'Step 1-Farm Data'!$D$71&gt;=0,ROUND('Step 1-Farm Data'!$D$71+'simulations corn farm1'!JC211,1),"")</f>
        <v>163.4</v>
      </c>
      <c r="JD216">
        <f>+IF(JD211+'Step 1-Farm Data'!$D$71&gt;=0,ROUND('Step 1-Farm Data'!$D$71+'simulations corn farm1'!JD211,1),"")</f>
        <v>140.80000000000001</v>
      </c>
      <c r="JE216">
        <f>+IF(JE211+'Step 1-Farm Data'!$D$71&gt;=0,ROUND('Step 1-Farm Data'!$D$71+'simulations corn farm1'!JE211,1),"")</f>
        <v>123.7</v>
      </c>
      <c r="JF216">
        <f>+IF(JF211+'Step 1-Farm Data'!$D$71&gt;=0,ROUND('Step 1-Farm Data'!$D$71+'simulations corn farm1'!JF211,1),"")</f>
        <v>131.80000000000001</v>
      </c>
      <c r="JG216">
        <f>+IF(JG211+'Step 1-Farm Data'!$D$71&gt;=0,ROUND('Step 1-Farm Data'!$D$71+'simulations corn farm1'!JG211,1),"")</f>
        <v>130</v>
      </c>
      <c r="JH216">
        <f>+IF(JH211+'Step 1-Farm Data'!$D$71&gt;=0,ROUND('Step 1-Farm Data'!$D$71+'simulations corn farm1'!JH211,1),"")</f>
        <v>173.4</v>
      </c>
      <c r="JI216">
        <f>+IF(JI211+'Step 1-Farm Data'!$D$71&gt;=0,ROUND('Step 1-Farm Data'!$D$71+'simulations corn farm1'!JI211,1),"")</f>
        <v>166.3</v>
      </c>
      <c r="JJ216">
        <f>+IF(JJ211+'Step 1-Farm Data'!$D$71&gt;=0,ROUND('Step 1-Farm Data'!$D$71+'simulations corn farm1'!JJ211,1),"")</f>
        <v>155.6</v>
      </c>
      <c r="JK216">
        <f>+IF(JK211+'Step 1-Farm Data'!$D$71&gt;=0,ROUND('Step 1-Farm Data'!$D$71+'simulations corn farm1'!JK211,1),"")</f>
        <v>139.6</v>
      </c>
      <c r="JL216">
        <f>+IF(JL211+'Step 1-Farm Data'!$D$71&gt;=0,ROUND('Step 1-Farm Data'!$D$71+'simulations corn farm1'!JL211,1),"")</f>
        <v>141.69999999999999</v>
      </c>
      <c r="JM216">
        <f>+IF(JM211+'Step 1-Farm Data'!$D$71&gt;=0,ROUND('Step 1-Farm Data'!$D$71+'simulations corn farm1'!JM211,1),"")</f>
        <v>151.69999999999999</v>
      </c>
      <c r="JN216">
        <f>+IF(JN211+'Step 1-Farm Data'!$D$71&gt;=0,ROUND('Step 1-Farm Data'!$D$71+'simulations corn farm1'!JN211,1),"")</f>
        <v>155.80000000000001</v>
      </c>
      <c r="JO216">
        <f>+IF(JO211+'Step 1-Farm Data'!$D$71&gt;=0,ROUND('Step 1-Farm Data'!$D$71+'simulations corn farm1'!JO211,1),"")</f>
        <v>135.9</v>
      </c>
      <c r="JP216">
        <f>+IF(JP211+'Step 1-Farm Data'!$D$71&gt;=0,ROUND('Step 1-Farm Data'!$D$71+'simulations corn farm1'!JP211,1),"")</f>
        <v>147.4</v>
      </c>
      <c r="JQ216">
        <f>+IF(JQ211+'Step 1-Farm Data'!$D$71&gt;=0,ROUND('Step 1-Farm Data'!$D$71+'simulations corn farm1'!JQ211,1),"")</f>
        <v>146.5</v>
      </c>
      <c r="JR216">
        <f>+IF(JR211+'Step 1-Farm Data'!$D$71&gt;=0,ROUND('Step 1-Farm Data'!$D$71+'simulations corn farm1'!JR211,1),"")</f>
        <v>168.7</v>
      </c>
      <c r="JS216">
        <f>+IF(JS211+'Step 1-Farm Data'!$D$71&gt;=0,ROUND('Step 1-Farm Data'!$D$71+'simulations corn farm1'!JS211,1),"")</f>
        <v>146.5</v>
      </c>
      <c r="JT216">
        <f>+IF(JT211+'Step 1-Farm Data'!$D$71&gt;=0,ROUND('Step 1-Farm Data'!$D$71+'simulations corn farm1'!JT211,1),"")</f>
        <v>148.30000000000001</v>
      </c>
      <c r="JU216">
        <f>+IF(JU211+'Step 1-Farm Data'!$D$71&gt;=0,ROUND('Step 1-Farm Data'!$D$71+'simulations corn farm1'!JU211,1),"")</f>
        <v>165.2</v>
      </c>
      <c r="JV216">
        <f>+IF(JV211+'Step 1-Farm Data'!$D$71&gt;=0,ROUND('Step 1-Farm Data'!$D$71+'simulations corn farm1'!JV211,1),"")</f>
        <v>158.4</v>
      </c>
      <c r="JW216">
        <f>+IF(JW211+'Step 1-Farm Data'!$D$71&gt;=0,ROUND('Step 1-Farm Data'!$D$71+'simulations corn farm1'!JW211,1),"")</f>
        <v>158</v>
      </c>
      <c r="JX216">
        <f>+IF(JX211+'Step 1-Farm Data'!$D$71&gt;=0,ROUND('Step 1-Farm Data'!$D$71+'simulations corn farm1'!JX211,1),"")</f>
        <v>162.5</v>
      </c>
      <c r="JY216">
        <f>+IF(JY211+'Step 1-Farm Data'!$D$71&gt;=0,ROUND('Step 1-Farm Data'!$D$71+'simulations corn farm1'!JY211,1),"")</f>
        <v>149.6</v>
      </c>
      <c r="JZ216">
        <f>+IF(JZ211+'Step 1-Farm Data'!$D$71&gt;=0,ROUND('Step 1-Farm Data'!$D$71+'simulations corn farm1'!JZ211,1),"")</f>
        <v>141.1</v>
      </c>
      <c r="KA216">
        <f>+IF(KA211+'Step 1-Farm Data'!$D$71&gt;=0,ROUND('Step 1-Farm Data'!$D$71+'simulations corn farm1'!KA211,1),"")</f>
        <v>151.9</v>
      </c>
      <c r="KB216">
        <f>+IF(KB211+'Step 1-Farm Data'!$D$71&gt;=0,ROUND('Step 1-Farm Data'!$D$71+'simulations corn farm1'!KB211,1),"")</f>
        <v>165.7</v>
      </c>
      <c r="KC216">
        <f>+IF(KC211+'Step 1-Farm Data'!$D$71&gt;=0,ROUND('Step 1-Farm Data'!$D$71+'simulations corn farm1'!KC211,1),"")</f>
        <v>162.19999999999999</v>
      </c>
      <c r="KD216">
        <f>+IF(KD211+'Step 1-Farm Data'!$D$71&gt;=0,ROUND('Step 1-Farm Data'!$D$71+'simulations corn farm1'!KD211,1),"")</f>
        <v>134.6</v>
      </c>
      <c r="KE216">
        <f>+IF(KE211+'Step 1-Farm Data'!$D$71&gt;=0,ROUND('Step 1-Farm Data'!$D$71+'simulations corn farm1'!KE211,1),"")</f>
        <v>146.4</v>
      </c>
      <c r="KF216">
        <f>+IF(KF211+'Step 1-Farm Data'!$D$71&gt;=0,ROUND('Step 1-Farm Data'!$D$71+'simulations corn farm1'!KF211,1),"")</f>
        <v>134.1</v>
      </c>
      <c r="KG216">
        <f>+IF(KG211+'Step 1-Farm Data'!$D$71&gt;=0,ROUND('Step 1-Farm Data'!$D$71+'simulations corn farm1'!KG211,1),"")</f>
        <v>134.6</v>
      </c>
      <c r="KH216">
        <f>+IF(KH211+'Step 1-Farm Data'!$D$71&gt;=0,ROUND('Step 1-Farm Data'!$D$71+'simulations corn farm1'!KH211,1),"")</f>
        <v>123.3</v>
      </c>
      <c r="KI216">
        <f>+IF(KI211+'Step 1-Farm Data'!$D$71&gt;=0,ROUND('Step 1-Farm Data'!$D$71+'simulations corn farm1'!KI211,1),"")</f>
        <v>141.69999999999999</v>
      </c>
      <c r="KJ216">
        <f>+IF(KJ211+'Step 1-Farm Data'!$D$71&gt;=0,ROUND('Step 1-Farm Data'!$D$71+'simulations corn farm1'!KJ211,1),"")</f>
        <v>134.5</v>
      </c>
      <c r="KK216">
        <f>+IF(KK211+'Step 1-Farm Data'!$D$71&gt;=0,ROUND('Step 1-Farm Data'!$D$71+'simulations corn farm1'!KK211,1),"")</f>
        <v>182.7</v>
      </c>
      <c r="KL216">
        <f>+IF(KL211+'Step 1-Farm Data'!$D$71&gt;=0,ROUND('Step 1-Farm Data'!$D$71+'simulations corn farm1'!KL211,1),"")</f>
        <v>159.19999999999999</v>
      </c>
      <c r="KM216">
        <f>+IF(KM211+'Step 1-Farm Data'!$D$71&gt;=0,ROUND('Step 1-Farm Data'!$D$71+'simulations corn farm1'!KM211,1),"")</f>
        <v>157.30000000000001</v>
      </c>
      <c r="KN216">
        <f>+IF(KN211+'Step 1-Farm Data'!$D$71&gt;=0,ROUND('Step 1-Farm Data'!$D$71+'simulations corn farm1'!KN211,1),"")</f>
        <v>141.4</v>
      </c>
      <c r="KO216">
        <f>+IF(KO211+'Step 1-Farm Data'!$D$71&gt;=0,ROUND('Step 1-Farm Data'!$D$71+'simulations corn farm1'!KO211,1),"")</f>
        <v>164.8</v>
      </c>
      <c r="KP216">
        <f>+IF(KP211+'Step 1-Farm Data'!$D$71&gt;=0,ROUND('Step 1-Farm Data'!$D$71+'simulations corn farm1'!KP211,1),"")</f>
        <v>130.6</v>
      </c>
      <c r="KQ216">
        <f>+IF(KQ211+'Step 1-Farm Data'!$D$71&gt;=0,ROUND('Step 1-Farm Data'!$D$71+'simulations corn farm1'!KQ211,1),"")</f>
        <v>143.69999999999999</v>
      </c>
      <c r="KR216">
        <f>+IF(KR211+'Step 1-Farm Data'!$D$71&gt;=0,ROUND('Step 1-Farm Data'!$D$71+'simulations corn farm1'!KR211,1),"")</f>
        <v>132.4</v>
      </c>
      <c r="KS216">
        <f>+IF(KS211+'Step 1-Farm Data'!$D$71&gt;=0,ROUND('Step 1-Farm Data'!$D$71+'simulations corn farm1'!KS211,1),"")</f>
        <v>175.2</v>
      </c>
      <c r="KT216">
        <f>+IF(KT211+'Step 1-Farm Data'!$D$71&gt;=0,ROUND('Step 1-Farm Data'!$D$71+'simulations corn farm1'!KT211,1),"")</f>
        <v>138.4</v>
      </c>
      <c r="KU216">
        <f>+IF(KU211+'Step 1-Farm Data'!$D$71&gt;=0,ROUND('Step 1-Farm Data'!$D$71+'simulations corn farm1'!KU211,1),"")</f>
        <v>152.69999999999999</v>
      </c>
      <c r="KV216">
        <f>+IF(KV211+'Step 1-Farm Data'!$D$71&gt;=0,ROUND('Step 1-Farm Data'!$D$71+'simulations corn farm1'!KV211,1),"")</f>
        <v>139.1</v>
      </c>
      <c r="KW216">
        <f>+IF(KW211+'Step 1-Farm Data'!$D$71&gt;=0,ROUND('Step 1-Farm Data'!$D$71+'simulations corn farm1'!KW211,1),"")</f>
        <v>133.69999999999999</v>
      </c>
      <c r="KX216">
        <f>+IF(KX211+'Step 1-Farm Data'!$D$71&gt;=0,ROUND('Step 1-Farm Data'!$D$71+'simulations corn farm1'!KX211,1),"")</f>
        <v>157.19999999999999</v>
      </c>
      <c r="KY216">
        <f>+IF(KY211+'Step 1-Farm Data'!$D$71&gt;=0,ROUND('Step 1-Farm Data'!$D$71+'simulations corn farm1'!KY211,1),"")</f>
        <v>154.5</v>
      </c>
      <c r="KZ216">
        <f>+IF(KZ211+'Step 1-Farm Data'!$D$71&gt;=0,ROUND('Step 1-Farm Data'!$D$71+'simulations corn farm1'!KZ211,1),"")</f>
        <v>162.5</v>
      </c>
      <c r="LA216">
        <f>+IF(LA211+'Step 1-Farm Data'!$D$71&gt;=0,ROUND('Step 1-Farm Data'!$D$71+'simulations corn farm1'!LA211,1),"")</f>
        <v>145.80000000000001</v>
      </c>
      <c r="LB216">
        <f>+IF(LB211+'Step 1-Farm Data'!$D$71&gt;=0,ROUND('Step 1-Farm Data'!$D$71+'simulations corn farm1'!LB211,1),"")</f>
        <v>134.80000000000001</v>
      </c>
      <c r="LC216">
        <f>+IF(LC211+'Step 1-Farm Data'!$D$71&gt;=0,ROUND('Step 1-Farm Data'!$D$71+'simulations corn farm1'!LC211,1),"")</f>
        <v>178.1</v>
      </c>
      <c r="LD216">
        <f>+IF(LD211+'Step 1-Farm Data'!$D$71&gt;=0,ROUND('Step 1-Farm Data'!$D$71+'simulations corn farm1'!LD211,1),"")</f>
        <v>167.9</v>
      </c>
      <c r="LE216">
        <f>+IF(LE211+'Step 1-Farm Data'!$D$71&gt;=0,ROUND('Step 1-Farm Data'!$D$71+'simulations corn farm1'!LE211,1),"")</f>
        <v>152.9</v>
      </c>
      <c r="LF216">
        <f>+IF(LF211+'Step 1-Farm Data'!$D$71&gt;=0,ROUND('Step 1-Farm Data'!$D$71+'simulations corn farm1'!LF211,1),"")</f>
        <v>156.1</v>
      </c>
      <c r="LG216">
        <f>+IF(LG211+'Step 1-Farm Data'!$D$71&gt;=0,ROUND('Step 1-Farm Data'!$D$71+'simulations corn farm1'!LG211,1),"")</f>
        <v>154.80000000000001</v>
      </c>
      <c r="LH216">
        <f>+IF(LH211+'Step 1-Farm Data'!$D$71&gt;=0,ROUND('Step 1-Farm Data'!$D$71+'simulations corn farm1'!LH211,1),"")</f>
        <v>149.30000000000001</v>
      </c>
      <c r="LI216">
        <f>+IF(LI211+'Step 1-Farm Data'!$D$71&gt;=0,ROUND('Step 1-Farm Data'!$D$71+'simulations corn farm1'!LI211,1),"")</f>
        <v>136.9</v>
      </c>
      <c r="LJ216">
        <f>+IF(LJ211+'Step 1-Farm Data'!$D$71&gt;=0,ROUND('Step 1-Farm Data'!$D$71+'simulations corn farm1'!LJ211,1),"")</f>
        <v>170.4</v>
      </c>
      <c r="LK216">
        <f>+IF(LK211+'Step 1-Farm Data'!$D$71&gt;=0,ROUND('Step 1-Farm Data'!$D$71+'simulations corn farm1'!LK211,1),"")</f>
        <v>176.9</v>
      </c>
      <c r="LL216">
        <f>+IF(LL211+'Step 1-Farm Data'!$D$71&gt;=0,ROUND('Step 1-Farm Data'!$D$71+'simulations corn farm1'!LL211,1),"")</f>
        <v>158</v>
      </c>
      <c r="LM216">
        <f>+IF(LM211+'Step 1-Farm Data'!$D$71&gt;=0,ROUND('Step 1-Farm Data'!$D$71+'simulations corn farm1'!LM211,1),"")</f>
        <v>165.3</v>
      </c>
      <c r="LN216">
        <f>+IF(LN211+'Step 1-Farm Data'!$D$71&gt;=0,ROUND('Step 1-Farm Data'!$D$71+'simulations corn farm1'!LN211,1),"")</f>
        <v>137.4</v>
      </c>
      <c r="LO216">
        <f>+IF(LO211+'Step 1-Farm Data'!$D$71&gt;=0,ROUND('Step 1-Farm Data'!$D$71+'simulations corn farm1'!LO211,1),"")</f>
        <v>161.19999999999999</v>
      </c>
      <c r="LP216">
        <f>+IF(LP211+'Step 1-Farm Data'!$D$71&gt;=0,ROUND('Step 1-Farm Data'!$D$71+'simulations corn farm1'!LP211,1),"")</f>
        <v>134.6</v>
      </c>
      <c r="LQ216">
        <f>+IF(LQ211+'Step 1-Farm Data'!$D$71&gt;=0,ROUND('Step 1-Farm Data'!$D$71+'simulations corn farm1'!LQ211,1),"")</f>
        <v>159.5</v>
      </c>
      <c r="LR216">
        <f>+IF(LR211+'Step 1-Farm Data'!$D$71&gt;=0,ROUND('Step 1-Farm Data'!$D$71+'simulations corn farm1'!LR211,1),"")</f>
        <v>170.2</v>
      </c>
      <c r="LS216">
        <f>+IF(LS211+'Step 1-Farm Data'!$D$71&gt;=0,ROUND('Step 1-Farm Data'!$D$71+'simulations corn farm1'!LS211,1),"")</f>
        <v>165.7</v>
      </c>
      <c r="LT216">
        <f>+IF(LT211+'Step 1-Farm Data'!$D$71&gt;=0,ROUND('Step 1-Farm Data'!$D$71+'simulations corn farm1'!LT211,1),"")</f>
        <v>153.1</v>
      </c>
      <c r="LU216">
        <f>+IF(LU211+'Step 1-Farm Data'!$D$71&gt;=0,ROUND('Step 1-Farm Data'!$D$71+'simulations corn farm1'!LU211,1),"")</f>
        <v>170.9</v>
      </c>
      <c r="LV216">
        <f>+IF(LV211+'Step 1-Farm Data'!$D$71&gt;=0,ROUND('Step 1-Farm Data'!$D$71+'simulations corn farm1'!LV211,1),"")</f>
        <v>154</v>
      </c>
      <c r="LW216">
        <f>+IF(LW211+'Step 1-Farm Data'!$D$71&gt;=0,ROUND('Step 1-Farm Data'!$D$71+'simulations corn farm1'!LW211,1),"")</f>
        <v>155.19999999999999</v>
      </c>
      <c r="LX216">
        <f>+IF(LX211+'Step 1-Farm Data'!$D$71&gt;=0,ROUND('Step 1-Farm Data'!$D$71+'simulations corn farm1'!LX211,1),"")</f>
        <v>138.1</v>
      </c>
      <c r="LY216">
        <f>+IF(LY211+'Step 1-Farm Data'!$D$71&gt;=0,ROUND('Step 1-Farm Data'!$D$71+'simulations corn farm1'!LY211,1),"")</f>
        <v>152.9</v>
      </c>
      <c r="LZ216">
        <f>+IF(LZ211+'Step 1-Farm Data'!$D$71&gt;=0,ROUND('Step 1-Farm Data'!$D$71+'simulations corn farm1'!LZ211,1),"")</f>
        <v>176.9</v>
      </c>
      <c r="MA216">
        <f>+IF(MA211+'Step 1-Farm Data'!$D$71&gt;=0,ROUND('Step 1-Farm Data'!$D$71+'simulations corn farm1'!MA211,1),"")</f>
        <v>160.30000000000001</v>
      </c>
      <c r="MB216">
        <f>+IF(MB211+'Step 1-Farm Data'!$D$71&gt;=0,ROUND('Step 1-Farm Data'!$D$71+'simulations corn farm1'!MB211,1),"")</f>
        <v>140.30000000000001</v>
      </c>
      <c r="MC216">
        <f>+IF(MC211+'Step 1-Farm Data'!$D$71&gt;=0,ROUND('Step 1-Farm Data'!$D$71+'simulations corn farm1'!MC211,1),"")</f>
        <v>155.5</v>
      </c>
      <c r="MD216">
        <f>+IF(MD211+'Step 1-Farm Data'!$D$71&gt;=0,ROUND('Step 1-Farm Data'!$D$71+'simulations corn farm1'!MD211,1),"")</f>
        <v>125.3</v>
      </c>
      <c r="ME216">
        <f>+IF(ME211+'Step 1-Farm Data'!$D$71&gt;=0,ROUND('Step 1-Farm Data'!$D$71+'simulations corn farm1'!ME211,1),"")</f>
        <v>145</v>
      </c>
      <c r="MF216">
        <f>+IF(MF211+'Step 1-Farm Data'!$D$71&gt;=0,ROUND('Step 1-Farm Data'!$D$71+'simulations corn farm1'!MF211,1),"")</f>
        <v>144.19999999999999</v>
      </c>
      <c r="MG216">
        <f>+IF(MG211+'Step 1-Farm Data'!$D$71&gt;=0,ROUND('Step 1-Farm Data'!$D$71+'simulations corn farm1'!MG211,1),"")</f>
        <v>150.6</v>
      </c>
      <c r="MH216">
        <f>+IF(MH211+'Step 1-Farm Data'!$D$71&gt;=0,ROUND('Step 1-Farm Data'!$D$71+'simulations corn farm1'!MH211,1),"")</f>
        <v>167.5</v>
      </c>
      <c r="MI216">
        <f>+IF(MI211+'Step 1-Farm Data'!$D$71&gt;=0,ROUND('Step 1-Farm Data'!$D$71+'simulations corn farm1'!MI211,1),"")</f>
        <v>137.19999999999999</v>
      </c>
      <c r="MJ216">
        <f>+IF(MJ211+'Step 1-Farm Data'!$D$71&gt;=0,ROUND('Step 1-Farm Data'!$D$71+'simulations corn farm1'!MJ211,1),"")</f>
        <v>130.6</v>
      </c>
      <c r="MK216">
        <f>+IF(MK211+'Step 1-Farm Data'!$D$71&gt;=0,ROUND('Step 1-Farm Data'!$D$71+'simulations corn farm1'!MK211,1),"")</f>
        <v>130</v>
      </c>
      <c r="ML216">
        <f>+IF(ML211+'Step 1-Farm Data'!$D$71&gt;=0,ROUND('Step 1-Farm Data'!$D$71+'simulations corn farm1'!ML211,1),"")</f>
        <v>138.80000000000001</v>
      </c>
      <c r="MM216">
        <f>+IF(MM211+'Step 1-Farm Data'!$D$71&gt;=0,ROUND('Step 1-Farm Data'!$D$71+'simulations corn farm1'!MM211,1),"")</f>
        <v>151.9</v>
      </c>
      <c r="MN216">
        <f>+IF(MN211+'Step 1-Farm Data'!$D$71&gt;=0,ROUND('Step 1-Farm Data'!$D$71+'simulations corn farm1'!MN211,1),"")</f>
        <v>160.4</v>
      </c>
      <c r="MO216">
        <f>+IF(MO211+'Step 1-Farm Data'!$D$71&gt;=0,ROUND('Step 1-Farm Data'!$D$71+'simulations corn farm1'!MO211,1),"")</f>
        <v>150.30000000000001</v>
      </c>
      <c r="MP216">
        <f>+IF(MP211+'Step 1-Farm Data'!$D$71&gt;=0,ROUND('Step 1-Farm Data'!$D$71+'simulations corn farm1'!MP211,1),"")</f>
        <v>174.7</v>
      </c>
      <c r="MQ216">
        <f>+IF(MQ211+'Step 1-Farm Data'!$D$71&gt;=0,ROUND('Step 1-Farm Data'!$D$71+'simulations corn farm1'!MQ211,1),"")</f>
        <v>140.30000000000001</v>
      </c>
      <c r="MR216">
        <f>+IF(MR211+'Step 1-Farm Data'!$D$71&gt;=0,ROUND('Step 1-Farm Data'!$D$71+'simulations corn farm1'!MR211,1),"")</f>
        <v>139.5</v>
      </c>
      <c r="MS216">
        <f>+IF(MS211+'Step 1-Farm Data'!$D$71&gt;=0,ROUND('Step 1-Farm Data'!$D$71+'simulations corn farm1'!MS211,1),"")</f>
        <v>153.19999999999999</v>
      </c>
      <c r="MT216">
        <f>+IF(MT211+'Step 1-Farm Data'!$D$71&gt;=0,ROUND('Step 1-Farm Data'!$D$71+'simulations corn farm1'!MT211,1),"")</f>
        <v>141</v>
      </c>
      <c r="MU216">
        <f>+IF(MU211+'Step 1-Farm Data'!$D$71&gt;=0,ROUND('Step 1-Farm Data'!$D$71+'simulations corn farm1'!MU211,1),"")</f>
        <v>145.1</v>
      </c>
      <c r="MV216">
        <f>+IF(MV211+'Step 1-Farm Data'!$D$71&gt;=0,ROUND('Step 1-Farm Data'!$D$71+'simulations corn farm1'!MV211,1),"")</f>
        <v>153.30000000000001</v>
      </c>
      <c r="MW216">
        <f>+IF(MW211+'Step 1-Farm Data'!$D$71&gt;=0,ROUND('Step 1-Farm Data'!$D$71+'simulations corn farm1'!MW211,1),"")</f>
        <v>155.19999999999999</v>
      </c>
      <c r="MX216">
        <f>+IF(MX211+'Step 1-Farm Data'!$D$71&gt;=0,ROUND('Step 1-Farm Data'!$D$71+'simulations corn farm1'!MX211,1),"")</f>
        <v>197.4</v>
      </c>
      <c r="MY216">
        <f>+IF(MY211+'Step 1-Farm Data'!$D$71&gt;=0,ROUND('Step 1-Farm Data'!$D$71+'simulations corn farm1'!MY211,1),"")</f>
        <v>168.2</v>
      </c>
      <c r="MZ216">
        <f>+IF(MZ211+'Step 1-Farm Data'!$D$71&gt;=0,ROUND('Step 1-Farm Data'!$D$71+'simulations corn farm1'!MZ211,1),"")</f>
        <v>129.5</v>
      </c>
      <c r="NA216">
        <f>+IF(NA211+'Step 1-Farm Data'!$D$71&gt;=0,ROUND('Step 1-Farm Data'!$D$71+'simulations corn farm1'!NA211,1),"")</f>
        <v>152.1</v>
      </c>
      <c r="NB216">
        <f>+IF(NB211+'Step 1-Farm Data'!$D$71&gt;=0,ROUND('Step 1-Farm Data'!$D$71+'simulations corn farm1'!NB211,1),"")</f>
        <v>143.4</v>
      </c>
      <c r="NC216">
        <f>+IF(NC211+'Step 1-Farm Data'!$D$71&gt;=0,ROUND('Step 1-Farm Data'!$D$71+'simulations corn farm1'!NC211,1),"")</f>
        <v>138.1</v>
      </c>
      <c r="ND216">
        <f>+IF(ND211+'Step 1-Farm Data'!$D$71&gt;=0,ROUND('Step 1-Farm Data'!$D$71+'simulations corn farm1'!ND211,1),"")</f>
        <v>152.1</v>
      </c>
      <c r="NE216">
        <f>+IF(NE211+'Step 1-Farm Data'!$D$71&gt;=0,ROUND('Step 1-Farm Data'!$D$71+'simulations corn farm1'!NE211,1),"")</f>
        <v>146</v>
      </c>
      <c r="NF216">
        <f>+IF(NF211+'Step 1-Farm Data'!$D$71&gt;=0,ROUND('Step 1-Farm Data'!$D$71+'simulations corn farm1'!NF211,1),"")</f>
        <v>135.1</v>
      </c>
      <c r="NG216">
        <f>+IF(NG211+'Step 1-Farm Data'!$D$71&gt;=0,ROUND('Step 1-Farm Data'!$D$71+'simulations corn farm1'!NG211,1),"")</f>
        <v>152.69999999999999</v>
      </c>
      <c r="NH216">
        <f>+IF(NH211+'Step 1-Farm Data'!$D$71&gt;=0,ROUND('Step 1-Farm Data'!$D$71+'simulations corn farm1'!NH211,1),"")</f>
        <v>141</v>
      </c>
      <c r="NI216">
        <f>+IF(NI211+'Step 1-Farm Data'!$D$71&gt;=0,ROUND('Step 1-Farm Data'!$D$71+'simulations corn farm1'!NI211,1),"")</f>
        <v>151.4</v>
      </c>
      <c r="NJ216">
        <f>+IF(NJ211+'Step 1-Farm Data'!$D$71&gt;=0,ROUND('Step 1-Farm Data'!$D$71+'simulations corn farm1'!NJ211,1),"")</f>
        <v>157</v>
      </c>
      <c r="NK216">
        <f>+IF(NK211+'Step 1-Farm Data'!$D$71&gt;=0,ROUND('Step 1-Farm Data'!$D$71+'simulations corn farm1'!NK211,1),"")</f>
        <v>161.5</v>
      </c>
      <c r="NL216">
        <f>+IF(NL211+'Step 1-Farm Data'!$D$71&gt;=0,ROUND('Step 1-Farm Data'!$D$71+'simulations corn farm1'!NL211,1),"")</f>
        <v>150.6</v>
      </c>
      <c r="NM216">
        <f>+IF(NM211+'Step 1-Farm Data'!$D$71&gt;=0,ROUND('Step 1-Farm Data'!$D$71+'simulations corn farm1'!NM211,1),"")</f>
        <v>129.19999999999999</v>
      </c>
      <c r="NN216">
        <f>+IF(NN211+'Step 1-Farm Data'!$D$71&gt;=0,ROUND('Step 1-Farm Data'!$D$71+'simulations corn farm1'!NN211,1),"")</f>
        <v>160.4</v>
      </c>
      <c r="NO216">
        <f>+IF(NO211+'Step 1-Farm Data'!$D$71&gt;=0,ROUND('Step 1-Farm Data'!$D$71+'simulations corn farm1'!NO211,1),"")</f>
        <v>168.4</v>
      </c>
      <c r="NP216">
        <f>+IF(NP211+'Step 1-Farm Data'!$D$71&gt;=0,ROUND('Step 1-Farm Data'!$D$71+'simulations corn farm1'!NP211,1),"")</f>
        <v>161.1</v>
      </c>
      <c r="NQ216">
        <f>+IF(NQ211+'Step 1-Farm Data'!$D$71&gt;=0,ROUND('Step 1-Farm Data'!$D$71+'simulations corn farm1'!NQ211,1),"")</f>
        <v>143</v>
      </c>
      <c r="NR216">
        <f>+IF(NR211+'Step 1-Farm Data'!$D$71&gt;=0,ROUND('Step 1-Farm Data'!$D$71+'simulations corn farm1'!NR211,1),"")</f>
        <v>166</v>
      </c>
      <c r="NS216">
        <f>+IF(NS211+'Step 1-Farm Data'!$D$71&gt;=0,ROUND('Step 1-Farm Data'!$D$71+'simulations corn farm1'!NS211,1),"")</f>
        <v>137.6</v>
      </c>
      <c r="NT216">
        <f>+IF(NT211+'Step 1-Farm Data'!$D$71&gt;=0,ROUND('Step 1-Farm Data'!$D$71+'simulations corn farm1'!NT211,1),"")</f>
        <v>145</v>
      </c>
      <c r="NU216">
        <f>+IF(NU211+'Step 1-Farm Data'!$D$71&gt;=0,ROUND('Step 1-Farm Data'!$D$71+'simulations corn farm1'!NU211,1),"")</f>
        <v>158.5</v>
      </c>
      <c r="NV216">
        <f>+IF(NV211+'Step 1-Farm Data'!$D$71&gt;=0,ROUND('Step 1-Farm Data'!$D$71+'simulations corn farm1'!NV211,1),"")</f>
        <v>146.30000000000001</v>
      </c>
      <c r="NW216">
        <f>+IF(NW211+'Step 1-Farm Data'!$D$71&gt;=0,ROUND('Step 1-Farm Data'!$D$71+'simulations corn farm1'!NW211,1),"")</f>
        <v>117.5</v>
      </c>
      <c r="NX216">
        <f>+IF(NX211+'Step 1-Farm Data'!$D$71&gt;=0,ROUND('Step 1-Farm Data'!$D$71+'simulations corn farm1'!NX211,1),"")</f>
        <v>132.69999999999999</v>
      </c>
      <c r="NY216">
        <f>+IF(NY211+'Step 1-Farm Data'!$D$71&gt;=0,ROUND('Step 1-Farm Data'!$D$71+'simulations corn farm1'!NY211,1),"")</f>
        <v>157.6</v>
      </c>
      <c r="NZ216">
        <f>+IF(NZ211+'Step 1-Farm Data'!$D$71&gt;=0,ROUND('Step 1-Farm Data'!$D$71+'simulations corn farm1'!NZ211,1),"")</f>
        <v>138.9</v>
      </c>
      <c r="OA216">
        <f>+IF(OA211+'Step 1-Farm Data'!$D$71&gt;=0,ROUND('Step 1-Farm Data'!$D$71+'simulations corn farm1'!OA211,1),"")</f>
        <v>150.30000000000001</v>
      </c>
      <c r="OB216">
        <f>+IF(OB211+'Step 1-Farm Data'!$D$71&gt;=0,ROUND('Step 1-Farm Data'!$D$71+'simulations corn farm1'!OB211,1),"")</f>
        <v>126.5</v>
      </c>
      <c r="OC216">
        <f>+IF(OC211+'Step 1-Farm Data'!$D$71&gt;=0,ROUND('Step 1-Farm Data'!$D$71+'simulations corn farm1'!OC211,1),"")</f>
        <v>132.80000000000001</v>
      </c>
      <c r="OD216">
        <f>+IF(OD211+'Step 1-Farm Data'!$D$71&gt;=0,ROUND('Step 1-Farm Data'!$D$71+'simulations corn farm1'!OD211,1),"")</f>
        <v>146.1</v>
      </c>
      <c r="OE216">
        <f>+IF(OE211+'Step 1-Farm Data'!$D$71&gt;=0,ROUND('Step 1-Farm Data'!$D$71+'simulations corn farm1'!OE211,1),"")</f>
        <v>168.2</v>
      </c>
      <c r="OF216">
        <f>+IF(OF211+'Step 1-Farm Data'!$D$71&gt;=0,ROUND('Step 1-Farm Data'!$D$71+'simulations corn farm1'!OF211,1),"")</f>
        <v>144.6</v>
      </c>
      <c r="OG216">
        <f>+IF(OG211+'Step 1-Farm Data'!$D$71&gt;=0,ROUND('Step 1-Farm Data'!$D$71+'simulations corn farm1'!OG211,1),"")</f>
        <v>153</v>
      </c>
      <c r="OH216">
        <f>+IF(OH211+'Step 1-Farm Data'!$D$71&gt;=0,ROUND('Step 1-Farm Data'!$D$71+'simulations corn farm1'!OH211,1),"")</f>
        <v>148</v>
      </c>
      <c r="OI216">
        <f>+IF(OI211+'Step 1-Farm Data'!$D$71&gt;=0,ROUND('Step 1-Farm Data'!$D$71+'simulations corn farm1'!OI211,1),"")</f>
        <v>148.6</v>
      </c>
      <c r="OJ216">
        <f>+IF(OJ211+'Step 1-Farm Data'!$D$71&gt;=0,ROUND('Step 1-Farm Data'!$D$71+'simulations corn farm1'!OJ211,1),"")</f>
        <v>162</v>
      </c>
      <c r="OK216">
        <f>+IF(OK211+'Step 1-Farm Data'!$D$71&gt;=0,ROUND('Step 1-Farm Data'!$D$71+'simulations corn farm1'!OK211,1),"")</f>
        <v>164.7</v>
      </c>
      <c r="OL216">
        <f>+IF(OL211+'Step 1-Farm Data'!$D$71&gt;=0,ROUND('Step 1-Farm Data'!$D$71+'simulations corn farm1'!OL211,1),"")</f>
        <v>145.30000000000001</v>
      </c>
      <c r="OM216">
        <f>+IF(OM211+'Step 1-Farm Data'!$D$71&gt;=0,ROUND('Step 1-Farm Data'!$D$71+'simulations corn farm1'!OM211,1),"")</f>
        <v>167.4</v>
      </c>
      <c r="ON216">
        <f>+IF(ON211+'Step 1-Farm Data'!$D$71&gt;=0,ROUND('Step 1-Farm Data'!$D$71+'simulations corn farm1'!ON211,1),"")</f>
        <v>134.69999999999999</v>
      </c>
      <c r="OO216">
        <f>+IF(OO211+'Step 1-Farm Data'!$D$71&gt;=0,ROUND('Step 1-Farm Data'!$D$71+'simulations corn farm1'!OO211,1),"")</f>
        <v>166.4</v>
      </c>
      <c r="OP216">
        <f>+IF(OP211+'Step 1-Farm Data'!$D$71&gt;=0,ROUND('Step 1-Farm Data'!$D$71+'simulations corn farm1'!OP211,1),"")</f>
        <v>114.9</v>
      </c>
      <c r="OQ216">
        <f>+IF(OQ211+'Step 1-Farm Data'!$D$71&gt;=0,ROUND('Step 1-Farm Data'!$D$71+'simulations corn farm1'!OQ211,1),"")</f>
        <v>149.80000000000001</v>
      </c>
      <c r="OR216">
        <f>+IF(OR211+'Step 1-Farm Data'!$D$71&gt;=0,ROUND('Step 1-Farm Data'!$D$71+'simulations corn farm1'!OR211,1),"")</f>
        <v>140.9</v>
      </c>
      <c r="OS216">
        <f>+IF(OS211+'Step 1-Farm Data'!$D$71&gt;=0,ROUND('Step 1-Farm Data'!$D$71+'simulations corn farm1'!OS211,1),"")</f>
        <v>148.30000000000001</v>
      </c>
      <c r="OT216">
        <f>+IF(OT211+'Step 1-Farm Data'!$D$71&gt;=0,ROUND('Step 1-Farm Data'!$D$71+'simulations corn farm1'!OT211,1),"")</f>
        <v>156.5</v>
      </c>
      <c r="OU216">
        <f>+IF(OU211+'Step 1-Farm Data'!$D$71&gt;=0,ROUND('Step 1-Farm Data'!$D$71+'simulations corn farm1'!OU211,1),"")</f>
        <v>133.5</v>
      </c>
      <c r="OV216">
        <f>+IF(OV211+'Step 1-Farm Data'!$D$71&gt;=0,ROUND('Step 1-Farm Data'!$D$71+'simulations corn farm1'!OV211,1),"")</f>
        <v>147.30000000000001</v>
      </c>
      <c r="OW216">
        <f>+IF(OW211+'Step 1-Farm Data'!$D$71&gt;=0,ROUND('Step 1-Farm Data'!$D$71+'simulations corn farm1'!OW211,1),"")</f>
        <v>132.69999999999999</v>
      </c>
      <c r="OX216">
        <f>+IF(OX211+'Step 1-Farm Data'!$D$71&gt;=0,ROUND('Step 1-Farm Data'!$D$71+'simulations corn farm1'!OX211,1),"")</f>
        <v>156.69999999999999</v>
      </c>
      <c r="OY216">
        <f>+IF(OY211+'Step 1-Farm Data'!$D$71&gt;=0,ROUND('Step 1-Farm Data'!$D$71+'simulations corn farm1'!OY211,1),"")</f>
        <v>142.1</v>
      </c>
      <c r="OZ216">
        <f>+IF(OZ211+'Step 1-Farm Data'!$D$71&gt;=0,ROUND('Step 1-Farm Data'!$D$71+'simulations corn farm1'!OZ211,1),"")</f>
        <v>159</v>
      </c>
      <c r="PA216">
        <f>+IF(PA211+'Step 1-Farm Data'!$D$71&gt;=0,ROUND('Step 1-Farm Data'!$D$71+'simulations corn farm1'!PA211,1),"")</f>
        <v>157.5</v>
      </c>
      <c r="PB216">
        <f>+IF(PB211+'Step 1-Farm Data'!$D$71&gt;=0,ROUND('Step 1-Farm Data'!$D$71+'simulations corn farm1'!PB211,1),"")</f>
        <v>137.6</v>
      </c>
      <c r="PC216">
        <f>+IF(PC211+'Step 1-Farm Data'!$D$71&gt;=0,ROUND('Step 1-Farm Data'!$D$71+'simulations corn farm1'!PC211,1),"")</f>
        <v>150</v>
      </c>
      <c r="PD216">
        <f>+IF(PD211+'Step 1-Farm Data'!$D$71&gt;=0,ROUND('Step 1-Farm Data'!$D$71+'simulations corn farm1'!PD211,1),"")</f>
        <v>159.4</v>
      </c>
      <c r="PE216">
        <f>+IF(PE211+'Step 1-Farm Data'!$D$71&gt;=0,ROUND('Step 1-Farm Data'!$D$71+'simulations corn farm1'!PE211,1),"")</f>
        <v>145.30000000000001</v>
      </c>
      <c r="PF216">
        <f>+IF(PF211+'Step 1-Farm Data'!$D$71&gt;=0,ROUND('Step 1-Farm Data'!$D$71+'simulations corn farm1'!PF211,1),"")</f>
        <v>155.4</v>
      </c>
      <c r="PG216">
        <f>+IF(PG211+'Step 1-Farm Data'!$D$71&gt;=0,ROUND('Step 1-Farm Data'!$D$71+'simulations corn farm1'!PG211,1),"")</f>
        <v>144.69999999999999</v>
      </c>
      <c r="PH216">
        <f>+IF(PH211+'Step 1-Farm Data'!$D$71&gt;=0,ROUND('Step 1-Farm Data'!$D$71+'simulations corn farm1'!PH211,1),"")</f>
        <v>168.6</v>
      </c>
      <c r="PI216">
        <f>+IF(PI211+'Step 1-Farm Data'!$D$71&gt;=0,ROUND('Step 1-Farm Data'!$D$71+'simulations corn farm1'!PI211,1),"")</f>
        <v>144.9</v>
      </c>
      <c r="PJ216">
        <f>+IF(PJ211+'Step 1-Farm Data'!$D$71&gt;=0,ROUND('Step 1-Farm Data'!$D$71+'simulations corn farm1'!PJ211,1),"")</f>
        <v>153</v>
      </c>
      <c r="PK216">
        <f>+IF(PK211+'Step 1-Farm Data'!$D$71&gt;=0,ROUND('Step 1-Farm Data'!$D$71+'simulations corn farm1'!PK211,1),"")</f>
        <v>155.1</v>
      </c>
      <c r="PL216">
        <f>+IF(PL211+'Step 1-Farm Data'!$D$71&gt;=0,ROUND('Step 1-Farm Data'!$D$71+'simulations corn farm1'!PL211,1),"")</f>
        <v>135</v>
      </c>
      <c r="PM216">
        <f>+IF(PM211+'Step 1-Farm Data'!$D$71&gt;=0,ROUND('Step 1-Farm Data'!$D$71+'simulations corn farm1'!PM211,1),"")</f>
        <v>132.30000000000001</v>
      </c>
      <c r="PN216">
        <f>+IF(PN211+'Step 1-Farm Data'!$D$71&gt;=0,ROUND('Step 1-Farm Data'!$D$71+'simulations corn farm1'!PN211,1),"")</f>
        <v>155.19999999999999</v>
      </c>
      <c r="PO216">
        <f>+IF(PO211+'Step 1-Farm Data'!$D$71&gt;=0,ROUND('Step 1-Farm Data'!$D$71+'simulations corn farm1'!PO211,1),"")</f>
        <v>154.9</v>
      </c>
      <c r="PP216">
        <f>+IF(PP211+'Step 1-Farm Data'!$D$71&gt;=0,ROUND('Step 1-Farm Data'!$D$71+'simulations corn farm1'!PP211,1),"")</f>
        <v>141.30000000000001</v>
      </c>
      <c r="PQ216">
        <f>+IF(PQ211+'Step 1-Farm Data'!$D$71&gt;=0,ROUND('Step 1-Farm Data'!$D$71+'simulations corn farm1'!PQ211,1),"")</f>
        <v>146.19999999999999</v>
      </c>
      <c r="PR216">
        <f>+IF(PR211+'Step 1-Farm Data'!$D$71&gt;=0,ROUND('Step 1-Farm Data'!$D$71+'simulations corn farm1'!PR211,1),"")</f>
        <v>188.6</v>
      </c>
      <c r="PS216">
        <f>+IF(PS211+'Step 1-Farm Data'!$D$71&gt;=0,ROUND('Step 1-Farm Data'!$D$71+'simulations corn farm1'!PS211,1),"")</f>
        <v>154.6</v>
      </c>
      <c r="PT216">
        <f>+IF(PT211+'Step 1-Farm Data'!$D$71&gt;=0,ROUND('Step 1-Farm Data'!$D$71+'simulations corn farm1'!PT211,1),"")</f>
        <v>185.6</v>
      </c>
      <c r="PU216">
        <f>+IF(PU211+'Step 1-Farm Data'!$D$71&gt;=0,ROUND('Step 1-Farm Data'!$D$71+'simulations corn farm1'!PU211,1),"")</f>
        <v>180.4</v>
      </c>
      <c r="PV216">
        <f>+IF(PV211+'Step 1-Farm Data'!$D$71&gt;=0,ROUND('Step 1-Farm Data'!$D$71+'simulations corn farm1'!PV211,1),"")</f>
        <v>160.80000000000001</v>
      </c>
      <c r="PW216">
        <f>+IF(PW211+'Step 1-Farm Data'!$D$71&gt;=0,ROUND('Step 1-Farm Data'!$D$71+'simulations corn farm1'!PW211,1),"")</f>
        <v>144.19999999999999</v>
      </c>
      <c r="PX216">
        <f>+IF(PX211+'Step 1-Farm Data'!$D$71&gt;=0,ROUND('Step 1-Farm Data'!$D$71+'simulations corn farm1'!PX211,1),"")</f>
        <v>144.19999999999999</v>
      </c>
      <c r="PY216">
        <f>+IF(PY211+'Step 1-Farm Data'!$D$71&gt;=0,ROUND('Step 1-Farm Data'!$D$71+'simulations corn farm1'!PY211,1),"")</f>
        <v>167.7</v>
      </c>
      <c r="PZ216">
        <f>+IF(PZ211+'Step 1-Farm Data'!$D$71&gt;=0,ROUND('Step 1-Farm Data'!$D$71+'simulations corn farm1'!PZ211,1),"")</f>
        <v>162.4</v>
      </c>
      <c r="QA216">
        <f>+IF(QA211+'Step 1-Farm Data'!$D$71&gt;=0,ROUND('Step 1-Farm Data'!$D$71+'simulations corn farm1'!QA211,1),"")</f>
        <v>151</v>
      </c>
      <c r="QB216">
        <f>+IF(QB211+'Step 1-Farm Data'!$D$71&gt;=0,ROUND('Step 1-Farm Data'!$D$71+'simulations corn farm1'!QB211,1),"")</f>
        <v>140.19999999999999</v>
      </c>
      <c r="QC216">
        <f>+IF(QC211+'Step 1-Farm Data'!$D$71&gt;=0,ROUND('Step 1-Farm Data'!$D$71+'simulations corn farm1'!QC211,1),"")</f>
        <v>149</v>
      </c>
      <c r="QD216">
        <f>+IF(QD211+'Step 1-Farm Data'!$D$71&gt;=0,ROUND('Step 1-Farm Data'!$D$71+'simulations corn farm1'!QD211,1),"")</f>
        <v>174.7</v>
      </c>
      <c r="QE216">
        <f>+IF(QE211+'Step 1-Farm Data'!$D$71&gt;=0,ROUND('Step 1-Farm Data'!$D$71+'simulations corn farm1'!QE211,1),"")</f>
        <v>125.8</v>
      </c>
      <c r="QF216">
        <f>+IF(QF211+'Step 1-Farm Data'!$D$71&gt;=0,ROUND('Step 1-Farm Data'!$D$71+'simulations corn farm1'!QF211,1),"")</f>
        <v>140.80000000000001</v>
      </c>
      <c r="QG216">
        <f>+IF(QG211+'Step 1-Farm Data'!$D$71&gt;=0,ROUND('Step 1-Farm Data'!$D$71+'simulations corn farm1'!QG211,1),"")</f>
        <v>156.9</v>
      </c>
      <c r="QH216">
        <f>+IF(QH211+'Step 1-Farm Data'!$D$71&gt;=0,ROUND('Step 1-Farm Data'!$D$71+'simulations corn farm1'!QH211,1),"")</f>
        <v>152.4</v>
      </c>
      <c r="QI216">
        <f>+IF(QI211+'Step 1-Farm Data'!$D$71&gt;=0,ROUND('Step 1-Farm Data'!$D$71+'simulations corn farm1'!QI211,1),"")</f>
        <v>145.30000000000001</v>
      </c>
      <c r="QJ216">
        <f>+IF(QJ211+'Step 1-Farm Data'!$D$71&gt;=0,ROUND('Step 1-Farm Data'!$D$71+'simulations corn farm1'!QJ211,1),"")</f>
        <v>165.7</v>
      </c>
      <c r="QK216">
        <f>+IF(QK211+'Step 1-Farm Data'!$D$71&gt;=0,ROUND('Step 1-Farm Data'!$D$71+'simulations corn farm1'!QK211,1),"")</f>
        <v>158.30000000000001</v>
      </c>
      <c r="QL216">
        <f>+IF(QL211+'Step 1-Farm Data'!$D$71&gt;=0,ROUND('Step 1-Farm Data'!$D$71+'simulations corn farm1'!QL211,1),"")</f>
        <v>153.9</v>
      </c>
      <c r="QM216">
        <f>+IF(QM211+'Step 1-Farm Data'!$D$71&gt;=0,ROUND('Step 1-Farm Data'!$D$71+'simulations corn farm1'!QM211,1),"")</f>
        <v>155</v>
      </c>
      <c r="QN216">
        <f>+IF(QN211+'Step 1-Farm Data'!$D$71&gt;=0,ROUND('Step 1-Farm Data'!$D$71+'simulations corn farm1'!QN211,1),"")</f>
        <v>125.1</v>
      </c>
      <c r="QO216">
        <f>+IF(QO211+'Step 1-Farm Data'!$D$71&gt;=0,ROUND('Step 1-Farm Data'!$D$71+'simulations corn farm1'!QO211,1),"")</f>
        <v>141.80000000000001</v>
      </c>
      <c r="QP216">
        <f>+IF(QP211+'Step 1-Farm Data'!$D$71&gt;=0,ROUND('Step 1-Farm Data'!$D$71+'simulations corn farm1'!QP211,1),"")</f>
        <v>145.80000000000001</v>
      </c>
      <c r="QQ216">
        <f>+IF(QQ211+'Step 1-Farm Data'!$D$71&gt;=0,ROUND('Step 1-Farm Data'!$D$71+'simulations corn farm1'!QQ211,1),"")</f>
        <v>179.3</v>
      </c>
      <c r="QR216">
        <f>+IF(QR211+'Step 1-Farm Data'!$D$71&gt;=0,ROUND('Step 1-Farm Data'!$D$71+'simulations corn farm1'!QR211,1),"")</f>
        <v>142.30000000000001</v>
      </c>
      <c r="QS216">
        <f>+IF(QS211+'Step 1-Farm Data'!$D$71&gt;=0,ROUND('Step 1-Farm Data'!$D$71+'simulations corn farm1'!QS211,1),"")</f>
        <v>175.5</v>
      </c>
      <c r="QT216">
        <f>+IF(QT211+'Step 1-Farm Data'!$D$71&gt;=0,ROUND('Step 1-Farm Data'!$D$71+'simulations corn farm1'!QT211,1),"")</f>
        <v>148.4</v>
      </c>
      <c r="QU216">
        <f>+IF(QU211+'Step 1-Farm Data'!$D$71&gt;=0,ROUND('Step 1-Farm Data'!$D$71+'simulations corn farm1'!QU211,1),"")</f>
        <v>170.2</v>
      </c>
      <c r="QV216">
        <f>+IF(QV211+'Step 1-Farm Data'!$D$71&gt;=0,ROUND('Step 1-Farm Data'!$D$71+'simulations corn farm1'!QV211,1),"")</f>
        <v>157.5</v>
      </c>
      <c r="QW216">
        <f>+IF(QW211+'Step 1-Farm Data'!$D$71&gt;=0,ROUND('Step 1-Farm Data'!$D$71+'simulations corn farm1'!QW211,1),"")</f>
        <v>160.30000000000001</v>
      </c>
      <c r="QX216">
        <f>+IF(QX211+'Step 1-Farm Data'!$D$71&gt;=0,ROUND('Step 1-Farm Data'!$D$71+'simulations corn farm1'!QX211,1),"")</f>
        <v>158.80000000000001</v>
      </c>
      <c r="QY216">
        <f>+IF(QY211+'Step 1-Farm Data'!$D$71&gt;=0,ROUND('Step 1-Farm Data'!$D$71+'simulations corn farm1'!QY211,1),"")</f>
        <v>141</v>
      </c>
      <c r="QZ216">
        <f>+IF(QZ211+'Step 1-Farm Data'!$D$71&gt;=0,ROUND('Step 1-Farm Data'!$D$71+'simulations corn farm1'!QZ211,1),"")</f>
        <v>144.4</v>
      </c>
      <c r="RA216">
        <f>+IF(RA211+'Step 1-Farm Data'!$D$71&gt;=0,ROUND('Step 1-Farm Data'!$D$71+'simulations corn farm1'!RA211,1),"")</f>
        <v>174.2</v>
      </c>
      <c r="RB216">
        <f>+IF(RB211+'Step 1-Farm Data'!$D$71&gt;=0,ROUND('Step 1-Farm Data'!$D$71+'simulations corn farm1'!RB211,1),"")</f>
        <v>150.1</v>
      </c>
      <c r="RC216">
        <f>+IF(RC211+'Step 1-Farm Data'!$D$71&gt;=0,ROUND('Step 1-Farm Data'!$D$71+'simulations corn farm1'!RC211,1),"")</f>
        <v>156.69999999999999</v>
      </c>
      <c r="RD216">
        <f>+IF(RD211+'Step 1-Farm Data'!$D$71&gt;=0,ROUND('Step 1-Farm Data'!$D$71+'simulations corn farm1'!RD211,1),"")</f>
        <v>134.9</v>
      </c>
      <c r="RE216">
        <f>+IF(RE211+'Step 1-Farm Data'!$D$71&gt;=0,ROUND('Step 1-Farm Data'!$D$71+'simulations corn farm1'!RE211,1),"")</f>
        <v>159.30000000000001</v>
      </c>
      <c r="RF216">
        <f>+IF(RF211+'Step 1-Farm Data'!$D$71&gt;=0,ROUND('Step 1-Farm Data'!$D$71+'simulations corn farm1'!RF211,1),"")</f>
        <v>145.19999999999999</v>
      </c>
      <c r="RG216">
        <f>+IF(RG211+'Step 1-Farm Data'!$D$71&gt;=0,ROUND('Step 1-Farm Data'!$D$71+'simulations corn farm1'!RG211,1),"")</f>
        <v>152</v>
      </c>
      <c r="RH216">
        <f>+IF(RH211+'Step 1-Farm Data'!$D$71&gt;=0,ROUND('Step 1-Farm Data'!$D$71+'simulations corn farm1'!RH211,1),"")</f>
        <v>173.6</v>
      </c>
      <c r="RI216">
        <f>+IF(RI211+'Step 1-Farm Data'!$D$71&gt;=0,ROUND('Step 1-Farm Data'!$D$71+'simulations corn farm1'!RI211,1),"")</f>
        <v>167.6</v>
      </c>
      <c r="RJ216">
        <f>+IF(RJ211+'Step 1-Farm Data'!$D$71&gt;=0,ROUND('Step 1-Farm Data'!$D$71+'simulations corn farm1'!RJ211,1),"")</f>
        <v>146.80000000000001</v>
      </c>
      <c r="RK216">
        <f>+IF(RK211+'Step 1-Farm Data'!$D$71&gt;=0,ROUND('Step 1-Farm Data'!$D$71+'simulations corn farm1'!RK211,1),"")</f>
        <v>146</v>
      </c>
      <c r="RL216">
        <f>+IF(RL211+'Step 1-Farm Data'!$D$71&gt;=0,ROUND('Step 1-Farm Data'!$D$71+'simulations corn farm1'!RL211,1),"")</f>
        <v>160.6</v>
      </c>
      <c r="RM216">
        <f>+IF(RM211+'Step 1-Farm Data'!$D$71&gt;=0,ROUND('Step 1-Farm Data'!$D$71+'simulations corn farm1'!RM211,1),"")</f>
        <v>144.30000000000001</v>
      </c>
      <c r="RN216">
        <f>+IF(RN211+'Step 1-Farm Data'!$D$71&gt;=0,ROUND('Step 1-Farm Data'!$D$71+'simulations corn farm1'!RN211,1),"")</f>
        <v>123.4</v>
      </c>
      <c r="RO216">
        <f>+IF(RO211+'Step 1-Farm Data'!$D$71&gt;=0,ROUND('Step 1-Farm Data'!$D$71+'simulations corn farm1'!RO211,1),"")</f>
        <v>132</v>
      </c>
      <c r="RP216">
        <f>+IF(RP211+'Step 1-Farm Data'!$D$71&gt;=0,ROUND('Step 1-Farm Data'!$D$71+'simulations corn farm1'!RP211,1),"")</f>
        <v>145</v>
      </c>
      <c r="RQ216">
        <f>+IF(RQ211+'Step 1-Farm Data'!$D$71&gt;=0,ROUND('Step 1-Farm Data'!$D$71+'simulations corn farm1'!RQ211,1),"")</f>
        <v>167.9</v>
      </c>
      <c r="RR216">
        <f>+IF(RR211+'Step 1-Farm Data'!$D$71&gt;=0,ROUND('Step 1-Farm Data'!$D$71+'simulations corn farm1'!RR211,1),"")</f>
        <v>141.4</v>
      </c>
      <c r="RS216">
        <f>+IF(RS211+'Step 1-Farm Data'!$D$71&gt;=0,ROUND('Step 1-Farm Data'!$D$71+'simulations corn farm1'!RS211,1),"")</f>
        <v>156.6</v>
      </c>
      <c r="RT216">
        <f>+IF(RT211+'Step 1-Farm Data'!$D$71&gt;=0,ROUND('Step 1-Farm Data'!$D$71+'simulations corn farm1'!RT211,1),"")</f>
        <v>158.30000000000001</v>
      </c>
      <c r="RU216">
        <f>+IF(RU211+'Step 1-Farm Data'!$D$71&gt;=0,ROUND('Step 1-Farm Data'!$D$71+'simulations corn farm1'!RU211,1),"")</f>
        <v>155.19999999999999</v>
      </c>
      <c r="RV216">
        <f>+IF(RV211+'Step 1-Farm Data'!$D$71&gt;=0,ROUND('Step 1-Farm Data'!$D$71+'simulations corn farm1'!RV211,1),"")</f>
        <v>159</v>
      </c>
      <c r="RW216">
        <f>+IF(RW211+'Step 1-Farm Data'!$D$71&gt;=0,ROUND('Step 1-Farm Data'!$D$71+'simulations corn farm1'!RW211,1),"")</f>
        <v>144</v>
      </c>
      <c r="RX216">
        <f>+IF(RX211+'Step 1-Farm Data'!$D$71&gt;=0,ROUND('Step 1-Farm Data'!$D$71+'simulations corn farm1'!RX211,1),"")</f>
        <v>134.19999999999999</v>
      </c>
      <c r="RY216">
        <f>+IF(RY211+'Step 1-Farm Data'!$D$71&gt;=0,ROUND('Step 1-Farm Data'!$D$71+'simulations corn farm1'!RY211,1),"")</f>
        <v>157.5</v>
      </c>
      <c r="RZ216">
        <f>+IF(RZ211+'Step 1-Farm Data'!$D$71&gt;=0,ROUND('Step 1-Farm Data'!$D$71+'simulations corn farm1'!RZ211,1),"")</f>
        <v>157.30000000000001</v>
      </c>
      <c r="SA216">
        <f>+IF(SA211+'Step 1-Farm Data'!$D$71&gt;=0,ROUND('Step 1-Farm Data'!$D$71+'simulations corn farm1'!SA211,1),"")</f>
        <v>147.69999999999999</v>
      </c>
      <c r="SB216">
        <f>+IF(SB211+'Step 1-Farm Data'!$D$71&gt;=0,ROUND('Step 1-Farm Data'!$D$71+'simulations corn farm1'!SB211,1),"")</f>
        <v>136.4</v>
      </c>
      <c r="SC216">
        <f>+IF(SC211+'Step 1-Farm Data'!$D$71&gt;=0,ROUND('Step 1-Farm Data'!$D$71+'simulations corn farm1'!SC211,1),"")</f>
        <v>158.1</v>
      </c>
      <c r="SD216">
        <f>+IF(SD211+'Step 1-Farm Data'!$D$71&gt;=0,ROUND('Step 1-Farm Data'!$D$71+'simulations corn farm1'!SD211,1),"")</f>
        <v>132</v>
      </c>
      <c r="SE216">
        <f>+IF(SE211+'Step 1-Farm Data'!$D$71&gt;=0,ROUND('Step 1-Farm Data'!$D$71+'simulations corn farm1'!SE211,1),"")</f>
        <v>158.69999999999999</v>
      </c>
      <c r="SF216">
        <f>+IF(SF211+'Step 1-Farm Data'!$D$71&gt;=0,ROUND('Step 1-Farm Data'!$D$71+'simulations corn farm1'!SF211,1),"")</f>
        <v>149.4</v>
      </c>
      <c r="SG216">
        <f>+IF(SG211+'Step 1-Farm Data'!$D$71&gt;=0,ROUND('Step 1-Farm Data'!$D$71+'simulations corn farm1'!SG211,1),"")</f>
        <v>150.5</v>
      </c>
    </row>
    <row r="217" spans="1:501">
      <c r="A217">
        <f>+A213</f>
        <v>2017</v>
      </c>
    </row>
    <row r="218" spans="1:501">
      <c r="A218" t="s">
        <v>538</v>
      </c>
      <c r="B218">
        <f>+B201</f>
        <v>-2.2783569875173271</v>
      </c>
      <c r="C218">
        <f t="shared" ref="C218:BN218" si="249">+C201</f>
        <v>9.3887138064019382E-2</v>
      </c>
      <c r="D218">
        <f t="shared" si="249"/>
        <v>-1.1168776836711913</v>
      </c>
      <c r="E218">
        <f t="shared" si="249"/>
        <v>-0.53700205171480775</v>
      </c>
      <c r="F218">
        <f t="shared" si="249"/>
        <v>0.4772300599142909</v>
      </c>
      <c r="G218">
        <f t="shared" si="249"/>
        <v>-1.2813643479603343E-2</v>
      </c>
      <c r="H218">
        <f t="shared" si="249"/>
        <v>-0.34147092264902312</v>
      </c>
      <c r="I218">
        <f t="shared" si="249"/>
        <v>-0.30439650799962692</v>
      </c>
      <c r="J218">
        <f t="shared" si="249"/>
        <v>-0.27726173357223161</v>
      </c>
      <c r="K218">
        <f t="shared" si="249"/>
        <v>0.44236685425858013</v>
      </c>
      <c r="L218">
        <f t="shared" si="249"/>
        <v>-0.94329379862756468</v>
      </c>
      <c r="M218">
        <f t="shared" si="249"/>
        <v>-0.79588289736420847</v>
      </c>
      <c r="N218">
        <f t="shared" si="249"/>
        <v>0.67235419010103215</v>
      </c>
      <c r="O218">
        <f t="shared" si="249"/>
        <v>-0.28076101443730295</v>
      </c>
      <c r="P218">
        <f t="shared" si="249"/>
        <v>0.17729234969010577</v>
      </c>
      <c r="Q218">
        <f t="shared" si="249"/>
        <v>-1.62515789270401</v>
      </c>
      <c r="R218">
        <f t="shared" si="249"/>
        <v>-1.0306985132046975</v>
      </c>
      <c r="S218">
        <f t="shared" si="249"/>
        <v>1.5906061889836565</v>
      </c>
      <c r="T218">
        <f t="shared" si="249"/>
        <v>-1.8622813513502479</v>
      </c>
      <c r="U218">
        <f t="shared" si="249"/>
        <v>0.22663925847155042</v>
      </c>
      <c r="V218">
        <f t="shared" si="249"/>
        <v>-0.80304516814067028</v>
      </c>
      <c r="W218">
        <f t="shared" si="249"/>
        <v>0.2562546796980314</v>
      </c>
      <c r="X218">
        <f t="shared" si="249"/>
        <v>-0.34755885280901566</v>
      </c>
      <c r="Y218">
        <f t="shared" si="249"/>
        <v>-0.24063410819508135</v>
      </c>
      <c r="Z218">
        <f t="shared" si="249"/>
        <v>-0.67552264226833358</v>
      </c>
      <c r="AA218">
        <f t="shared" si="249"/>
        <v>0.34585355024319142</v>
      </c>
      <c r="AB218">
        <f t="shared" si="249"/>
        <v>7.2085413194145076E-2</v>
      </c>
      <c r="AC218">
        <f t="shared" si="249"/>
        <v>-1.9046456145588309</v>
      </c>
      <c r="AD218">
        <f t="shared" si="249"/>
        <v>-0.73938963396358304</v>
      </c>
      <c r="AE218">
        <f t="shared" si="249"/>
        <v>0.47064077079994604</v>
      </c>
      <c r="AF218">
        <f t="shared" si="249"/>
        <v>-1.7551974451635033</v>
      </c>
      <c r="AG218">
        <f t="shared" si="249"/>
        <v>-1.0391931937192567</v>
      </c>
      <c r="AH218">
        <f t="shared" si="249"/>
        <v>-1.7355432646581903</v>
      </c>
      <c r="AI218">
        <f t="shared" si="249"/>
        <v>-0.92026766651542857</v>
      </c>
      <c r="AJ218">
        <f t="shared" si="249"/>
        <v>-1.2121086001570802</v>
      </c>
      <c r="AK218">
        <f t="shared" si="249"/>
        <v>2.7107307687401772</v>
      </c>
      <c r="AL218">
        <f t="shared" si="249"/>
        <v>0.12081727618351579</v>
      </c>
      <c r="AM218">
        <f t="shared" si="249"/>
        <v>-0.84888142737327144</v>
      </c>
      <c r="AN218">
        <f t="shared" si="249"/>
        <v>-0.79619894677307457</v>
      </c>
      <c r="AO218">
        <f t="shared" si="249"/>
        <v>-0.18989567251992412</v>
      </c>
      <c r="AP218">
        <f t="shared" si="249"/>
        <v>-0.52282985052443109</v>
      </c>
      <c r="AQ218">
        <f t="shared" si="249"/>
        <v>-0.20385641619213857</v>
      </c>
      <c r="AR218">
        <f t="shared" si="249"/>
        <v>-1.0012195161834825</v>
      </c>
      <c r="AS218">
        <f t="shared" si="249"/>
        <v>0.63157358454191126</v>
      </c>
      <c r="AT218">
        <f t="shared" si="249"/>
        <v>-0.46620016291853972</v>
      </c>
      <c r="AU218">
        <f t="shared" si="249"/>
        <v>0.13786575436824933</v>
      </c>
      <c r="AV218">
        <f t="shared" si="249"/>
        <v>-0.15820660337340087</v>
      </c>
      <c r="AW218">
        <f t="shared" si="249"/>
        <v>0.74432591645745561</v>
      </c>
      <c r="AX218">
        <f t="shared" si="249"/>
        <v>1.1011729839083273</v>
      </c>
      <c r="AY218">
        <f t="shared" si="249"/>
        <v>2.3531174520030618</v>
      </c>
      <c r="AZ218">
        <f t="shared" si="249"/>
        <v>1.2471355148591101</v>
      </c>
      <c r="BA218">
        <f t="shared" si="249"/>
        <v>-0.52853920351481065</v>
      </c>
      <c r="BB218">
        <f t="shared" si="249"/>
        <v>0.1811008587537799</v>
      </c>
      <c r="BC218">
        <f t="shared" si="249"/>
        <v>1.4759461919311434</v>
      </c>
      <c r="BD218">
        <f t="shared" si="249"/>
        <v>-0.14922761693014763</v>
      </c>
      <c r="BE218">
        <f t="shared" si="249"/>
        <v>-0.73858700488926843</v>
      </c>
      <c r="BF218">
        <f t="shared" si="249"/>
        <v>1.3010458133067004</v>
      </c>
      <c r="BG218">
        <f t="shared" si="249"/>
        <v>0.91583615358103998</v>
      </c>
      <c r="BH218">
        <f t="shared" si="249"/>
        <v>1.6569129002164118</v>
      </c>
      <c r="BI218">
        <f t="shared" si="249"/>
        <v>0.53947815104038455</v>
      </c>
      <c r="BJ218">
        <f t="shared" si="249"/>
        <v>-0.58772229749592952</v>
      </c>
      <c r="BK218">
        <f t="shared" si="249"/>
        <v>-0.40197278394771274</v>
      </c>
      <c r="BL218">
        <f t="shared" si="249"/>
        <v>2.3592656361870468</v>
      </c>
      <c r="BM218">
        <f t="shared" si="249"/>
        <v>0.15534055819443893</v>
      </c>
      <c r="BN218">
        <f t="shared" si="249"/>
        <v>0.8930373951443471</v>
      </c>
      <c r="BO218">
        <f t="shared" ref="BO218:DZ218" si="250">+BO201</f>
        <v>0.69516318035311997</v>
      </c>
      <c r="BP218">
        <f t="shared" si="250"/>
        <v>0.1064950083673466</v>
      </c>
      <c r="BQ218">
        <f t="shared" si="250"/>
        <v>-0.73047203841269948</v>
      </c>
      <c r="BR218">
        <f t="shared" si="250"/>
        <v>-1.4370607459568419</v>
      </c>
      <c r="BS218">
        <f t="shared" si="250"/>
        <v>1.0364396985096391</v>
      </c>
      <c r="BT218">
        <f t="shared" si="250"/>
        <v>-0.3010325144714443</v>
      </c>
      <c r="BU218">
        <f t="shared" si="250"/>
        <v>0.2474121174600441</v>
      </c>
      <c r="BV218">
        <f t="shared" si="250"/>
        <v>0.64479650063731242</v>
      </c>
      <c r="BW218">
        <f t="shared" si="250"/>
        <v>-0.45429487727233209</v>
      </c>
      <c r="BX218">
        <f t="shared" si="250"/>
        <v>-0.64423147705383599</v>
      </c>
      <c r="BY218">
        <f t="shared" si="250"/>
        <v>0.92342588686733507</v>
      </c>
      <c r="BZ218">
        <f t="shared" si="250"/>
        <v>0.22459971660282463</v>
      </c>
      <c r="CA218">
        <f t="shared" si="250"/>
        <v>1.0444568943057675</v>
      </c>
      <c r="CB218">
        <f t="shared" si="250"/>
        <v>0.11996917237411253</v>
      </c>
      <c r="CC218">
        <f t="shared" si="250"/>
        <v>0.55717123359499965</v>
      </c>
      <c r="CD218">
        <f t="shared" si="250"/>
        <v>0.57585339163779281</v>
      </c>
      <c r="CE218">
        <f t="shared" si="250"/>
        <v>0.26551560949883424</v>
      </c>
      <c r="CF218">
        <f t="shared" si="250"/>
        <v>4.3985437514493242E-3</v>
      </c>
      <c r="CG218">
        <f t="shared" si="250"/>
        <v>0.29439547688525636</v>
      </c>
      <c r="CH218">
        <f t="shared" si="250"/>
        <v>-0.27209807740291581</v>
      </c>
      <c r="CI218">
        <f t="shared" si="250"/>
        <v>0.1102660007745726</v>
      </c>
      <c r="CJ218">
        <f t="shared" si="250"/>
        <v>0.84866314864484593</v>
      </c>
      <c r="CK218">
        <f t="shared" si="250"/>
        <v>-0.21339474187698215</v>
      </c>
      <c r="CL218">
        <f t="shared" si="250"/>
        <v>-0.14752458810107782</v>
      </c>
      <c r="CM218">
        <f t="shared" si="250"/>
        <v>-0.72389411798212677</v>
      </c>
      <c r="CN218">
        <f t="shared" si="250"/>
        <v>6.073832992115058E-2</v>
      </c>
      <c r="CO218">
        <f t="shared" si="250"/>
        <v>0.2947149368992541</v>
      </c>
      <c r="CP218">
        <f t="shared" si="250"/>
        <v>0.23009533833828755</v>
      </c>
      <c r="CQ218">
        <f t="shared" si="250"/>
        <v>-5.4532165449927561E-2</v>
      </c>
      <c r="CR218">
        <f t="shared" si="250"/>
        <v>-0.84472048911266029</v>
      </c>
      <c r="CS218">
        <f t="shared" si="250"/>
        <v>-1.3667704479303211</v>
      </c>
      <c r="CT218">
        <f t="shared" si="250"/>
        <v>0.42011947698483709</v>
      </c>
      <c r="CU218">
        <f t="shared" si="250"/>
        <v>0.10180428944295272</v>
      </c>
      <c r="CV218">
        <f t="shared" si="250"/>
        <v>-1.1975657798757311</v>
      </c>
      <c r="CW218">
        <f t="shared" si="250"/>
        <v>-7.415678737743292E-2</v>
      </c>
      <c r="CX218">
        <f t="shared" si="250"/>
        <v>-1.973276084754616</v>
      </c>
      <c r="CY218">
        <f t="shared" si="250"/>
        <v>-0.65604353949311189</v>
      </c>
      <c r="CZ218">
        <f t="shared" si="250"/>
        <v>6.0662159739877097E-2</v>
      </c>
      <c r="DA218">
        <f t="shared" si="250"/>
        <v>0.87002035797922872</v>
      </c>
      <c r="DB218">
        <f t="shared" si="250"/>
        <v>-0.81386360761825927</v>
      </c>
      <c r="DC218">
        <f t="shared" si="250"/>
        <v>0.80716972661321051</v>
      </c>
      <c r="DD218">
        <f t="shared" si="250"/>
        <v>1.2699365470325574</v>
      </c>
      <c r="DE218">
        <f t="shared" si="250"/>
        <v>-0.29703187465202063</v>
      </c>
      <c r="DF218">
        <f t="shared" si="250"/>
        <v>-1.2685654837696347</v>
      </c>
      <c r="DG218">
        <f t="shared" si="250"/>
        <v>-0.40371560316998512</v>
      </c>
      <c r="DH218">
        <f t="shared" si="250"/>
        <v>1.3127237252774648</v>
      </c>
      <c r="DI218">
        <f t="shared" si="250"/>
        <v>-0.38593498175032437</v>
      </c>
      <c r="DJ218">
        <f t="shared" si="250"/>
        <v>0.31049125936988275</v>
      </c>
      <c r="DK218">
        <f t="shared" si="250"/>
        <v>0.18024593373411335</v>
      </c>
      <c r="DL218">
        <f t="shared" si="250"/>
        <v>-0.66556140154716559</v>
      </c>
      <c r="DM218">
        <f t="shared" si="250"/>
        <v>-1.0411645234853495</v>
      </c>
      <c r="DN218">
        <f t="shared" si="250"/>
        <v>-0.64047071646200493</v>
      </c>
      <c r="DO218">
        <f t="shared" si="250"/>
        <v>-2.216274879174307</v>
      </c>
      <c r="DP218">
        <f t="shared" si="250"/>
        <v>-1.620019247638993</v>
      </c>
      <c r="DQ218">
        <f t="shared" si="250"/>
        <v>-0.64244431996485218</v>
      </c>
      <c r="DR218">
        <f t="shared" si="250"/>
        <v>-0.15332830116676632</v>
      </c>
      <c r="DS218">
        <f t="shared" si="250"/>
        <v>-0.53347093853517435</v>
      </c>
      <c r="DT218">
        <f t="shared" si="250"/>
        <v>1.1360680218786001</v>
      </c>
      <c r="DU218">
        <f t="shared" si="250"/>
        <v>-0.48642277761246078</v>
      </c>
      <c r="DV218">
        <f t="shared" si="250"/>
        <v>-1.707603587419726</v>
      </c>
      <c r="DW218">
        <f t="shared" si="250"/>
        <v>-0.22083554540586192</v>
      </c>
      <c r="DX218">
        <f t="shared" si="250"/>
        <v>-1.1705810720741283</v>
      </c>
      <c r="DY218">
        <f t="shared" si="250"/>
        <v>-1.3334670256881509</v>
      </c>
      <c r="DZ218">
        <f t="shared" si="250"/>
        <v>-1.4255556379794143</v>
      </c>
      <c r="EA218">
        <f t="shared" ref="EA218:GL218" si="251">+EA201</f>
        <v>0.96159510576399043</v>
      </c>
      <c r="EB218">
        <f t="shared" si="251"/>
        <v>1.4993111108196899</v>
      </c>
      <c r="EC218">
        <f t="shared" si="251"/>
        <v>-0.10395751814940013</v>
      </c>
      <c r="ED218">
        <f t="shared" si="251"/>
        <v>0.87797843661974184</v>
      </c>
      <c r="EE218">
        <f t="shared" si="251"/>
        <v>0.68033614297746681</v>
      </c>
      <c r="EF218">
        <f t="shared" si="251"/>
        <v>-0.84789462562184781</v>
      </c>
      <c r="EG218">
        <f t="shared" si="251"/>
        <v>0.65841732066473924</v>
      </c>
      <c r="EH218">
        <f t="shared" si="251"/>
        <v>-0.3683567229018081</v>
      </c>
      <c r="EI218">
        <f t="shared" si="251"/>
        <v>-0.67686869442695752</v>
      </c>
      <c r="EJ218">
        <f t="shared" si="251"/>
        <v>1.2842883734265342</v>
      </c>
      <c r="EK218">
        <f t="shared" si="251"/>
        <v>0.28745262170559727</v>
      </c>
      <c r="EL218">
        <f t="shared" si="251"/>
        <v>-1.5121440810617059</v>
      </c>
      <c r="EM218">
        <f t="shared" si="251"/>
        <v>0.31330273486673832</v>
      </c>
      <c r="EN218">
        <f t="shared" si="251"/>
        <v>-0.20346647033875342</v>
      </c>
      <c r="EO218">
        <f t="shared" si="251"/>
        <v>1.6174681150005199</v>
      </c>
      <c r="EP218">
        <f t="shared" si="251"/>
        <v>0.37187987800280098</v>
      </c>
      <c r="EQ218">
        <f t="shared" si="251"/>
        <v>0.54710426411475055</v>
      </c>
      <c r="ER218">
        <f t="shared" si="251"/>
        <v>1.6554076864849776</v>
      </c>
      <c r="ES218">
        <f t="shared" si="251"/>
        <v>0.79588289736420847</v>
      </c>
      <c r="ET218">
        <f t="shared" si="251"/>
        <v>-0.20260699784557801</v>
      </c>
      <c r="EU218">
        <f t="shared" si="251"/>
        <v>-0.15054183677420951</v>
      </c>
      <c r="EV218">
        <f t="shared" si="251"/>
        <v>0.53506028052652255</v>
      </c>
      <c r="EW218">
        <f t="shared" si="251"/>
        <v>1.0143116924155038</v>
      </c>
      <c r="EX218">
        <f t="shared" si="251"/>
        <v>0.32707134778320324</v>
      </c>
      <c r="EY218">
        <f t="shared" si="251"/>
        <v>-0.10941903383354656</v>
      </c>
      <c r="EZ218">
        <f t="shared" si="251"/>
        <v>-1.9574508769437671</v>
      </c>
      <c r="FA218">
        <f t="shared" si="251"/>
        <v>0.33685182643239386</v>
      </c>
      <c r="FB218">
        <f t="shared" si="251"/>
        <v>-0.95602217697887681</v>
      </c>
      <c r="FC218">
        <f t="shared" si="251"/>
        <v>-2.482083800714463</v>
      </c>
      <c r="FD218">
        <f t="shared" si="251"/>
        <v>-1.1818860912171658</v>
      </c>
      <c r="FE218">
        <f t="shared" si="251"/>
        <v>0.60784486777265556</v>
      </c>
      <c r="FF218">
        <f t="shared" si="251"/>
        <v>0.5315325779520208</v>
      </c>
      <c r="FG218">
        <f t="shared" si="251"/>
        <v>1.782991603249684</v>
      </c>
      <c r="FH218">
        <f t="shared" si="251"/>
        <v>5.0874859880423173E-3</v>
      </c>
      <c r="FI218">
        <f t="shared" si="251"/>
        <v>-0.75029447543784045</v>
      </c>
      <c r="FJ218">
        <f t="shared" si="251"/>
        <v>1.0595613275654614E-2</v>
      </c>
      <c r="FK218">
        <f t="shared" si="251"/>
        <v>-0.82284486779826693</v>
      </c>
      <c r="FL218">
        <f t="shared" si="251"/>
        <v>1.1174506653333083</v>
      </c>
      <c r="FM218">
        <f t="shared" si="251"/>
        <v>1.1734687177522574</v>
      </c>
      <c r="FN218">
        <f t="shared" si="251"/>
        <v>2.6201450964435935</v>
      </c>
      <c r="FO218">
        <f t="shared" si="251"/>
        <v>-0.96597659648978151</v>
      </c>
      <c r="FP218">
        <f t="shared" si="251"/>
        <v>2.2566837287740782E-3</v>
      </c>
      <c r="FQ218">
        <f t="shared" si="251"/>
        <v>2.216274879174307</v>
      </c>
      <c r="FR218">
        <f t="shared" si="251"/>
        <v>-0.41703060560394078</v>
      </c>
      <c r="FS218">
        <f t="shared" si="251"/>
        <v>0.90138883024337701</v>
      </c>
      <c r="FT218">
        <f t="shared" si="251"/>
        <v>1.3138105714460835</v>
      </c>
      <c r="FU218">
        <f t="shared" si="251"/>
        <v>0.11195879778824747</v>
      </c>
      <c r="FV218">
        <f t="shared" si="251"/>
        <v>-2.2961285139899701</v>
      </c>
      <c r="FW218">
        <f t="shared" si="251"/>
        <v>1.087391865439713</v>
      </c>
      <c r="FX218">
        <f t="shared" si="251"/>
        <v>0.86545014710281976</v>
      </c>
      <c r="FY218">
        <f t="shared" si="251"/>
        <v>0.52449649956542999</v>
      </c>
      <c r="FZ218">
        <f t="shared" si="251"/>
        <v>0.73487399276928045</v>
      </c>
      <c r="GA218">
        <f t="shared" si="251"/>
        <v>-0.10695657692849636</v>
      </c>
      <c r="GB218">
        <f t="shared" si="251"/>
        <v>-0.94496726887882687</v>
      </c>
      <c r="GC218">
        <f t="shared" si="251"/>
        <v>-1.8741138774203137</v>
      </c>
      <c r="GD218">
        <f t="shared" si="251"/>
        <v>1.2627720025193412</v>
      </c>
      <c r="GE218">
        <f t="shared" si="251"/>
        <v>-0.86322643255698495</v>
      </c>
      <c r="GF218">
        <f t="shared" si="251"/>
        <v>-0.20088918972760439</v>
      </c>
      <c r="GG218">
        <f t="shared" si="251"/>
        <v>0.4871981218457222</v>
      </c>
      <c r="GH218">
        <f t="shared" si="251"/>
        <v>-1.0080611900775693</v>
      </c>
      <c r="GI218">
        <f t="shared" si="251"/>
        <v>0.38783127820352092</v>
      </c>
      <c r="GJ218">
        <f t="shared" si="251"/>
        <v>-9.7575139079708606E-2</v>
      </c>
      <c r="GK218">
        <f t="shared" si="251"/>
        <v>1.4700617612106726</v>
      </c>
      <c r="GL218">
        <f t="shared" si="251"/>
        <v>-0.40919871935329866</v>
      </c>
      <c r="GM218">
        <f t="shared" ref="GM218:IX218" si="252">+GM201</f>
        <v>-0.53426560953084845</v>
      </c>
      <c r="GN218">
        <f t="shared" si="252"/>
        <v>0.63026732277648989</v>
      </c>
      <c r="GO218">
        <f t="shared" si="252"/>
        <v>-1.3716544344788417</v>
      </c>
      <c r="GP218">
        <f t="shared" si="252"/>
        <v>0.97270685728290118</v>
      </c>
      <c r="GQ218">
        <f t="shared" si="252"/>
        <v>-2.1721098164562136</v>
      </c>
      <c r="GR218">
        <f t="shared" si="252"/>
        <v>1.304620127484668</v>
      </c>
      <c r="GS218">
        <f t="shared" si="252"/>
        <v>-8.912365956348367E-2</v>
      </c>
      <c r="GT218">
        <f t="shared" si="252"/>
        <v>-1.3297540135681629</v>
      </c>
      <c r="GU218">
        <f t="shared" si="252"/>
        <v>-1.7519869288662449</v>
      </c>
      <c r="GV218">
        <f t="shared" si="252"/>
        <v>-0.41477733248029836</v>
      </c>
      <c r="GW218">
        <f t="shared" si="252"/>
        <v>-0.64366759033873677</v>
      </c>
      <c r="GX218">
        <f t="shared" si="252"/>
        <v>-0.15518594409513753</v>
      </c>
      <c r="GY218">
        <f t="shared" si="252"/>
        <v>0.20128027244936675</v>
      </c>
      <c r="GZ218">
        <f t="shared" si="252"/>
        <v>-1.3679391486220993</v>
      </c>
      <c r="HA218">
        <f t="shared" si="252"/>
        <v>1.8071295926347375</v>
      </c>
      <c r="HB218">
        <f t="shared" si="252"/>
        <v>-1.2842883734265342</v>
      </c>
      <c r="HC218">
        <f t="shared" si="252"/>
        <v>1.3523140296456404</v>
      </c>
      <c r="HD218">
        <f t="shared" si="252"/>
        <v>-0.16138301361934282</v>
      </c>
      <c r="HE218">
        <f t="shared" si="252"/>
        <v>-0.41369503378518857</v>
      </c>
      <c r="HF218">
        <f t="shared" si="252"/>
        <v>1.0986514098476619</v>
      </c>
      <c r="HG218">
        <f t="shared" si="252"/>
        <v>-0.74079935075133108</v>
      </c>
      <c r="HH218">
        <f t="shared" si="252"/>
        <v>0.77940057963132858</v>
      </c>
      <c r="HI218">
        <f t="shared" si="252"/>
        <v>-9.9804537967429496E-2</v>
      </c>
      <c r="HJ218">
        <f t="shared" si="252"/>
        <v>-0.55726104619679973</v>
      </c>
      <c r="HK218">
        <f t="shared" si="252"/>
        <v>-2.0228162611601874</v>
      </c>
      <c r="HL218">
        <f t="shared" si="252"/>
        <v>1.2856844477937557</v>
      </c>
      <c r="HM218">
        <f t="shared" si="252"/>
        <v>1.1515180631249677</v>
      </c>
      <c r="HN218">
        <f t="shared" si="252"/>
        <v>1.0378812476119492</v>
      </c>
      <c r="HO218">
        <f t="shared" si="252"/>
        <v>-0.61929540606797673</v>
      </c>
      <c r="HP218">
        <f t="shared" si="252"/>
        <v>-0.45794422476319596</v>
      </c>
      <c r="HQ218">
        <f t="shared" si="252"/>
        <v>-0.23551820049760863</v>
      </c>
      <c r="HR218">
        <f t="shared" si="252"/>
        <v>1.6590274753980339</v>
      </c>
      <c r="HS218">
        <f t="shared" si="252"/>
        <v>-0.74432591645745561</v>
      </c>
      <c r="HT218">
        <f t="shared" si="252"/>
        <v>1.6828198567964137</v>
      </c>
      <c r="HU218">
        <f t="shared" si="252"/>
        <v>0.32199068300542422</v>
      </c>
      <c r="HV218">
        <f t="shared" si="252"/>
        <v>-0.89543163994676434</v>
      </c>
      <c r="HW218">
        <f t="shared" si="252"/>
        <v>-1.2231885193614289</v>
      </c>
      <c r="HX218">
        <f t="shared" si="252"/>
        <v>0.20846755433012731</v>
      </c>
      <c r="HY218">
        <f t="shared" si="252"/>
        <v>8.2136466517113149E-2</v>
      </c>
      <c r="HZ218">
        <f t="shared" si="252"/>
        <v>0.72987177190952934</v>
      </c>
      <c r="IA218">
        <f t="shared" si="252"/>
        <v>-0.26519842322159093</v>
      </c>
      <c r="IB218">
        <f t="shared" si="252"/>
        <v>-9.6961230156011879E-2</v>
      </c>
      <c r="IC218">
        <f t="shared" si="252"/>
        <v>-7.4617219070205465E-2</v>
      </c>
      <c r="ID218">
        <f t="shared" si="252"/>
        <v>9.6345047495560721E-2</v>
      </c>
      <c r="IE218">
        <f t="shared" si="252"/>
        <v>-1.2756095202348661</v>
      </c>
      <c r="IF218">
        <f t="shared" si="252"/>
        <v>0.22256017473409884</v>
      </c>
      <c r="IG218">
        <f t="shared" si="252"/>
        <v>0.8818096830509603</v>
      </c>
      <c r="IH218">
        <f t="shared" si="252"/>
        <v>-0.13215185390436091</v>
      </c>
      <c r="II218">
        <f t="shared" si="252"/>
        <v>0.73577552939241286</v>
      </c>
      <c r="IJ218">
        <f t="shared" si="252"/>
        <v>1.0878056855290197</v>
      </c>
      <c r="IK218">
        <f t="shared" si="252"/>
        <v>-0.15549630916211754</v>
      </c>
      <c r="IL218">
        <f t="shared" si="252"/>
        <v>1.3895100892113987</v>
      </c>
      <c r="IM218">
        <f t="shared" si="252"/>
        <v>-0.12143345884396695</v>
      </c>
      <c r="IN218">
        <f t="shared" si="252"/>
        <v>0.71517320066050161</v>
      </c>
      <c r="IO218">
        <f t="shared" si="252"/>
        <v>0.14628767530666664</v>
      </c>
      <c r="IP218">
        <f t="shared" si="252"/>
        <v>-2.5994086172431707</v>
      </c>
      <c r="IQ218">
        <f t="shared" si="252"/>
        <v>-4.4344687921693549E-2</v>
      </c>
      <c r="IR218">
        <f t="shared" si="252"/>
        <v>0.56927319747046567</v>
      </c>
      <c r="IS218">
        <f t="shared" si="252"/>
        <v>1.149442141468171</v>
      </c>
      <c r="IT218">
        <f t="shared" si="252"/>
        <v>0.67966084316140041</v>
      </c>
      <c r="IU218">
        <f t="shared" si="252"/>
        <v>-0.49366917664883658</v>
      </c>
      <c r="IV218">
        <f t="shared" si="252"/>
        <v>0.79598976299166679</v>
      </c>
      <c r="IW218">
        <f t="shared" si="252"/>
        <v>0.40114400690072216</v>
      </c>
      <c r="IX218">
        <f t="shared" si="252"/>
        <v>0.37910240280325525</v>
      </c>
      <c r="IY218">
        <f t="shared" ref="IY218:LJ218" si="253">+IY201</f>
        <v>-0.90047024059458636</v>
      </c>
      <c r="IZ218">
        <f t="shared" si="253"/>
        <v>1.185121618618723</v>
      </c>
      <c r="JA218">
        <f t="shared" si="253"/>
        <v>0.59291323850629851</v>
      </c>
      <c r="JB218">
        <f t="shared" si="253"/>
        <v>0.24417886379524134</v>
      </c>
      <c r="JC218">
        <f t="shared" si="253"/>
        <v>1.6815602066344582</v>
      </c>
      <c r="JD218">
        <f t="shared" si="253"/>
        <v>-1.3613407645607367</v>
      </c>
      <c r="JE218">
        <f t="shared" si="253"/>
        <v>1.2766463441948872</v>
      </c>
      <c r="JF218">
        <f t="shared" si="253"/>
        <v>-0.52300492825452238</v>
      </c>
      <c r="JG218">
        <f t="shared" si="253"/>
        <v>0.81503571891516913</v>
      </c>
      <c r="JH218">
        <f t="shared" si="253"/>
        <v>-0.46782133722444996</v>
      </c>
      <c r="JI218">
        <f t="shared" si="253"/>
        <v>1.5244995665852912</v>
      </c>
      <c r="JJ218">
        <f t="shared" si="253"/>
        <v>-8.0755171438795514E-2</v>
      </c>
      <c r="JK218">
        <f t="shared" si="253"/>
        <v>-1.2862074072472751</v>
      </c>
      <c r="JL218">
        <f t="shared" si="253"/>
        <v>1.6169042282854207</v>
      </c>
      <c r="JM218">
        <f t="shared" si="253"/>
        <v>-7.8068751463433728E-2</v>
      </c>
      <c r="JN218">
        <f t="shared" si="253"/>
        <v>0.66565689849085175</v>
      </c>
      <c r="JO218">
        <f t="shared" si="253"/>
        <v>-0.31893137020233553</v>
      </c>
      <c r="JP218">
        <f t="shared" si="253"/>
        <v>3.2173375075217336E-2</v>
      </c>
      <c r="JQ218">
        <f t="shared" si="253"/>
        <v>-2.3305619833990932</v>
      </c>
      <c r="JR218">
        <f t="shared" si="253"/>
        <v>0.83460008681868203</v>
      </c>
      <c r="JS218">
        <f t="shared" si="253"/>
        <v>-0.38255848266999237</v>
      </c>
      <c r="JT218">
        <f t="shared" si="253"/>
        <v>-0.67389009927865118</v>
      </c>
      <c r="JU218">
        <f t="shared" si="253"/>
        <v>7.4080617196159437E-2</v>
      </c>
      <c r="JV218">
        <f t="shared" si="253"/>
        <v>-0.24977907742140815</v>
      </c>
      <c r="JW218">
        <f t="shared" si="253"/>
        <v>-1.0335634215152822</v>
      </c>
      <c r="JX218">
        <f t="shared" si="253"/>
        <v>5.0242761062690988E-2</v>
      </c>
      <c r="JY218">
        <f t="shared" si="253"/>
        <v>0.37130575947230682</v>
      </c>
      <c r="JZ218">
        <f t="shared" si="253"/>
        <v>-2.0947300072293729</v>
      </c>
      <c r="KA218">
        <f t="shared" si="253"/>
        <v>0.71992417360888794</v>
      </c>
      <c r="KB218">
        <f t="shared" si="253"/>
        <v>0.99091721494914964</v>
      </c>
      <c r="KC218">
        <f t="shared" si="253"/>
        <v>1.6611556930001825</v>
      </c>
      <c r="KD218">
        <f t="shared" si="253"/>
        <v>0.52642917580669746</v>
      </c>
      <c r="KE218">
        <f t="shared" si="253"/>
        <v>0.30736146072740667</v>
      </c>
      <c r="KF218">
        <f t="shared" si="253"/>
        <v>0.39203996493597515</v>
      </c>
      <c r="KG218">
        <f t="shared" si="253"/>
        <v>7.7685626820311882E-2</v>
      </c>
      <c r="KH218">
        <f t="shared" si="253"/>
        <v>0.7215112418634817</v>
      </c>
      <c r="KI218">
        <f t="shared" si="253"/>
        <v>9.1351921582827345E-2</v>
      </c>
      <c r="KJ218">
        <f t="shared" si="253"/>
        <v>1.3884573490940966E-2</v>
      </c>
      <c r="KK218">
        <f t="shared" si="253"/>
        <v>-0.99605586001416668</v>
      </c>
      <c r="KL218">
        <f t="shared" si="253"/>
        <v>-1.1438328328949865</v>
      </c>
      <c r="KM218">
        <f t="shared" si="253"/>
        <v>0.91968331616953947</v>
      </c>
      <c r="KN218">
        <f t="shared" si="253"/>
        <v>0.75049683800898492</v>
      </c>
      <c r="KO218">
        <f t="shared" si="253"/>
        <v>-0.64989080783561803</v>
      </c>
      <c r="KP218">
        <f t="shared" si="253"/>
        <v>0.55994405556702986</v>
      </c>
      <c r="KQ218">
        <f t="shared" si="253"/>
        <v>0.9322502592112869</v>
      </c>
      <c r="KR218">
        <f t="shared" si="253"/>
        <v>0.26195152713626157</v>
      </c>
      <c r="KS218">
        <f t="shared" si="253"/>
        <v>-1.2570194485306274</v>
      </c>
      <c r="KT218">
        <f t="shared" si="253"/>
        <v>1.0265421224175952</v>
      </c>
      <c r="KU218">
        <f t="shared" si="253"/>
        <v>0.53074018069310114</v>
      </c>
      <c r="KV218">
        <f t="shared" si="253"/>
        <v>-0.75659272624761797</v>
      </c>
      <c r="KW218">
        <f t="shared" si="253"/>
        <v>-0.38585199035878759</v>
      </c>
      <c r="KX218">
        <f t="shared" si="253"/>
        <v>-1.8834907677955925</v>
      </c>
      <c r="KY218">
        <f t="shared" si="253"/>
        <v>0.48332594815292396</v>
      </c>
      <c r="KZ218">
        <f t="shared" si="253"/>
        <v>-0.56298858908121474</v>
      </c>
      <c r="LA218">
        <f t="shared" si="253"/>
        <v>-0.35594098335423041</v>
      </c>
      <c r="LB218">
        <f t="shared" si="253"/>
        <v>2.3940447135828435</v>
      </c>
      <c r="LC218">
        <f t="shared" si="253"/>
        <v>0.33822857403720263</v>
      </c>
      <c r="LD218">
        <f t="shared" si="253"/>
        <v>-0.31531158128927927</v>
      </c>
      <c r="LE218">
        <f t="shared" si="253"/>
        <v>-0.18716946215135977</v>
      </c>
      <c r="LF218">
        <f t="shared" si="253"/>
        <v>-9.1812353275599889E-2</v>
      </c>
      <c r="LG218">
        <f t="shared" si="253"/>
        <v>-1.0623102753015701</v>
      </c>
      <c r="LH218">
        <f t="shared" si="253"/>
        <v>-0.32191110221901909</v>
      </c>
      <c r="LI218">
        <f t="shared" si="253"/>
        <v>-0.38214693631744012</v>
      </c>
      <c r="LJ218">
        <f t="shared" si="253"/>
        <v>9.4040615294943564E-2</v>
      </c>
      <c r="LK218">
        <f t="shared" ref="LK218:NV218" si="254">+LK201</f>
        <v>-1.9252274796599522</v>
      </c>
      <c r="LL218">
        <f t="shared" si="254"/>
        <v>0.8542679097445216</v>
      </c>
      <c r="LM218">
        <f t="shared" si="254"/>
        <v>-3.814420779235661E-2</v>
      </c>
      <c r="LN218">
        <f t="shared" si="254"/>
        <v>-1.7195543478010222</v>
      </c>
      <c r="LO218">
        <f t="shared" si="254"/>
        <v>-0.29887132768635638</v>
      </c>
      <c r="LP218">
        <f t="shared" si="254"/>
        <v>0.97172687674174085</v>
      </c>
      <c r="LQ218">
        <f t="shared" si="254"/>
        <v>0.49981281335931271</v>
      </c>
      <c r="LR218">
        <f t="shared" si="254"/>
        <v>0.97762949735624716</v>
      </c>
      <c r="LS218">
        <f t="shared" si="254"/>
        <v>-1.2665168469538912</v>
      </c>
      <c r="LT218">
        <f t="shared" si="254"/>
        <v>-1.3596036296803504</v>
      </c>
      <c r="LU218">
        <f t="shared" si="254"/>
        <v>-0.4785169949172996</v>
      </c>
      <c r="LV218">
        <f t="shared" si="254"/>
        <v>-0.21864138943783473</v>
      </c>
      <c r="LW218">
        <f t="shared" si="254"/>
        <v>-1.5703380995546468</v>
      </c>
      <c r="LX218">
        <f t="shared" si="254"/>
        <v>1.3037242752034217</v>
      </c>
      <c r="LY218">
        <f t="shared" si="254"/>
        <v>0.42614374251570553</v>
      </c>
      <c r="LZ218">
        <f t="shared" si="254"/>
        <v>0.68729377744602971</v>
      </c>
      <c r="MA218">
        <f t="shared" si="254"/>
        <v>0.69088287091290113</v>
      </c>
      <c r="MB218">
        <f t="shared" si="254"/>
        <v>-0.71093154474510811</v>
      </c>
      <c r="MC218">
        <f t="shared" si="254"/>
        <v>-1.8210084817837924</v>
      </c>
      <c r="MD218">
        <f t="shared" si="254"/>
        <v>0.82027213466062676</v>
      </c>
      <c r="ME218">
        <f t="shared" si="254"/>
        <v>0.6573736754944548</v>
      </c>
      <c r="MF218">
        <f t="shared" si="254"/>
        <v>0.91840092864003964</v>
      </c>
      <c r="MG218">
        <f t="shared" si="254"/>
        <v>0.91618630904122256</v>
      </c>
      <c r="MH218">
        <f t="shared" si="254"/>
        <v>-0.13886847227695398</v>
      </c>
      <c r="MI218">
        <f t="shared" si="254"/>
        <v>0.16231297195190564</v>
      </c>
      <c r="MJ218">
        <f t="shared" si="254"/>
        <v>0.68149347498547286</v>
      </c>
      <c r="MK218">
        <f t="shared" si="254"/>
        <v>0.64140976974158548</v>
      </c>
      <c r="ML218">
        <f t="shared" si="254"/>
        <v>0.14489614841295406</v>
      </c>
      <c r="MM218">
        <f t="shared" si="254"/>
        <v>-6.3107563619269058E-3</v>
      </c>
      <c r="MN218">
        <f t="shared" si="254"/>
        <v>-0.87449734564870596</v>
      </c>
      <c r="MO218">
        <f t="shared" si="254"/>
        <v>0.50328367251495365</v>
      </c>
      <c r="MP218">
        <f t="shared" si="254"/>
        <v>0.64715322878328152</v>
      </c>
      <c r="MQ218">
        <f t="shared" si="254"/>
        <v>1.4255556379794143</v>
      </c>
      <c r="MR218">
        <f t="shared" si="254"/>
        <v>-0.58372620515001472</v>
      </c>
      <c r="MS218">
        <f t="shared" si="254"/>
        <v>-0.51888719099224545</v>
      </c>
      <c r="MT218">
        <f t="shared" si="254"/>
        <v>-0.15162527233769652</v>
      </c>
      <c r="MU218">
        <f t="shared" si="254"/>
        <v>0.11804331734310836</v>
      </c>
      <c r="MV218">
        <f t="shared" si="254"/>
        <v>1.9579692889237776</v>
      </c>
      <c r="MW218">
        <f t="shared" si="254"/>
        <v>0.3931972969439812</v>
      </c>
      <c r="MX218">
        <f t="shared" si="254"/>
        <v>-0.9291829883295577</v>
      </c>
      <c r="MY218">
        <f t="shared" si="254"/>
        <v>-0.55413693189620972</v>
      </c>
      <c r="MZ218">
        <f t="shared" si="254"/>
        <v>1.4869510778225958</v>
      </c>
      <c r="NA218">
        <f t="shared" si="254"/>
        <v>-0.60260845202719793</v>
      </c>
      <c r="NB218">
        <f t="shared" si="254"/>
        <v>-0.33280684874625877</v>
      </c>
      <c r="NC218">
        <f t="shared" si="254"/>
        <v>-1.2092436918464955</v>
      </c>
      <c r="ND218">
        <f t="shared" si="254"/>
        <v>-1.2719942787953187</v>
      </c>
      <c r="NE218">
        <f t="shared" si="254"/>
        <v>1.1728593563020695</v>
      </c>
      <c r="NF218">
        <f t="shared" si="254"/>
        <v>0.32553771234233864</v>
      </c>
      <c r="NG218">
        <f t="shared" si="254"/>
        <v>0.1743399025144754</v>
      </c>
      <c r="NH218">
        <f t="shared" si="254"/>
        <v>-0.83351551438681781</v>
      </c>
      <c r="NI218">
        <f t="shared" si="254"/>
        <v>1.4127817848930135</v>
      </c>
      <c r="NJ218">
        <f t="shared" si="254"/>
        <v>1.4579973139916547</v>
      </c>
      <c r="NK218">
        <f t="shared" si="254"/>
        <v>-0.38931602830416523</v>
      </c>
      <c r="NL218">
        <f t="shared" si="254"/>
        <v>0.54514998737431597</v>
      </c>
      <c r="NM218">
        <f t="shared" si="254"/>
        <v>-0.10949634088319726</v>
      </c>
      <c r="NN218">
        <f t="shared" si="254"/>
        <v>0.21754431145382114</v>
      </c>
      <c r="NO218">
        <f t="shared" si="254"/>
        <v>0.29247871680126991</v>
      </c>
      <c r="NP218">
        <f t="shared" si="254"/>
        <v>5.5451891967095435E-2</v>
      </c>
      <c r="NQ218">
        <f t="shared" si="254"/>
        <v>-0.28283125175221357</v>
      </c>
      <c r="NR218">
        <f t="shared" si="254"/>
        <v>-0.18444552551954985</v>
      </c>
      <c r="NS218">
        <f t="shared" si="254"/>
        <v>-0.24615019356133416</v>
      </c>
      <c r="NT218">
        <f t="shared" si="254"/>
        <v>2.738888724707067</v>
      </c>
      <c r="NU218">
        <f t="shared" si="254"/>
        <v>0.24118435248965397</v>
      </c>
      <c r="NV218">
        <f t="shared" si="254"/>
        <v>-1.6303374650306068</v>
      </c>
      <c r="NW218">
        <f t="shared" ref="NW218:QH218" si="255">+NW201</f>
        <v>1.0773601388791576</v>
      </c>
      <c r="NX218">
        <f t="shared" si="255"/>
        <v>-0.17154434317490086</v>
      </c>
      <c r="NY218">
        <f t="shared" si="255"/>
        <v>2.0673905964940786</v>
      </c>
      <c r="NZ218">
        <f t="shared" si="255"/>
        <v>0.30776277526456397</v>
      </c>
      <c r="OA218">
        <f t="shared" si="255"/>
        <v>0.29487409847206436</v>
      </c>
      <c r="OB218">
        <f t="shared" si="255"/>
        <v>0.62756384977546986</v>
      </c>
      <c r="OC218">
        <f t="shared" si="255"/>
        <v>2.1408231987152249</v>
      </c>
      <c r="OD218">
        <f t="shared" si="255"/>
        <v>-1.6309149941662326</v>
      </c>
      <c r="OE218">
        <f t="shared" si="255"/>
        <v>-1.5047453416627832</v>
      </c>
      <c r="OF218">
        <f t="shared" si="255"/>
        <v>-0.29399643608485349</v>
      </c>
      <c r="OG218">
        <f t="shared" si="255"/>
        <v>0.18460127648722846</v>
      </c>
      <c r="OH218">
        <f t="shared" si="255"/>
        <v>-1.8114542399416678</v>
      </c>
      <c r="OI218">
        <f t="shared" si="255"/>
        <v>0.96915300673572347</v>
      </c>
      <c r="OJ218">
        <f t="shared" si="255"/>
        <v>-0.36802930480916984</v>
      </c>
      <c r="OK218">
        <f t="shared" si="255"/>
        <v>-0.64941787059069611</v>
      </c>
      <c r="OL218">
        <f t="shared" si="255"/>
        <v>0.79284291132353246</v>
      </c>
      <c r="OM218">
        <f t="shared" si="255"/>
        <v>-0.80325662565883249</v>
      </c>
      <c r="ON218">
        <f t="shared" si="255"/>
        <v>-0.95529912869096734</v>
      </c>
      <c r="OO218">
        <f t="shared" si="255"/>
        <v>-1.0401117833680473</v>
      </c>
      <c r="OP218">
        <f t="shared" si="255"/>
        <v>1.432990757166408</v>
      </c>
      <c r="OQ218">
        <f t="shared" si="255"/>
        <v>1.0335634215152822</v>
      </c>
      <c r="OR218">
        <f t="shared" si="255"/>
        <v>0.54408474170486443</v>
      </c>
      <c r="OS218">
        <f t="shared" si="255"/>
        <v>0.25293616090493742</v>
      </c>
      <c r="OT218">
        <f t="shared" si="255"/>
        <v>-0.2601314008643385</v>
      </c>
      <c r="OU218">
        <f t="shared" si="255"/>
        <v>-4.1052317101275548E-2</v>
      </c>
      <c r="OV218">
        <f t="shared" si="255"/>
        <v>1.8311402527615428</v>
      </c>
      <c r="OW218">
        <f t="shared" si="255"/>
        <v>-0.10595726962492336</v>
      </c>
      <c r="OX218">
        <f t="shared" si="255"/>
        <v>1.0521443982725032</v>
      </c>
      <c r="OY218">
        <f t="shared" si="255"/>
        <v>1.8758873920887709</v>
      </c>
      <c r="OZ218">
        <f t="shared" si="255"/>
        <v>-0.24228711481555365</v>
      </c>
      <c r="PA218">
        <f t="shared" si="255"/>
        <v>-0.1007265382213518</v>
      </c>
      <c r="PB218">
        <f t="shared" si="255"/>
        <v>-0.34755885280901566</v>
      </c>
      <c r="PC218">
        <f t="shared" si="255"/>
        <v>-0.20596644390025176</v>
      </c>
      <c r="PD218">
        <f t="shared" si="255"/>
        <v>-2.116494215442799</v>
      </c>
      <c r="PE218">
        <f t="shared" si="255"/>
        <v>0.84341081674210727</v>
      </c>
      <c r="PF218">
        <f t="shared" si="255"/>
        <v>1.3266117093735375</v>
      </c>
      <c r="PG218">
        <f t="shared" si="255"/>
        <v>0.54426209317171015</v>
      </c>
      <c r="PH218">
        <f t="shared" si="255"/>
        <v>0.94808001449564472</v>
      </c>
      <c r="PI218">
        <f t="shared" si="255"/>
        <v>-0.2400042831141036</v>
      </c>
      <c r="PJ218">
        <f t="shared" si="255"/>
        <v>5.2464201871771365E-2</v>
      </c>
      <c r="PK218">
        <f t="shared" si="255"/>
        <v>-1.0489566193427891</v>
      </c>
      <c r="PL218">
        <f t="shared" si="255"/>
        <v>1.471189534640871</v>
      </c>
      <c r="PM218">
        <f t="shared" si="255"/>
        <v>1.5596651792293414</v>
      </c>
      <c r="PN218">
        <f t="shared" si="255"/>
        <v>5.1085180530208163E-2</v>
      </c>
      <c r="PO218">
        <f t="shared" si="255"/>
        <v>0.23976781449164264</v>
      </c>
      <c r="PP218">
        <f t="shared" si="255"/>
        <v>0.62384287957684137</v>
      </c>
      <c r="PQ218">
        <f t="shared" si="255"/>
        <v>-1.3303088053362444</v>
      </c>
      <c r="PR218">
        <f t="shared" si="255"/>
        <v>0.53373696573544294</v>
      </c>
      <c r="PS218">
        <f t="shared" si="255"/>
        <v>0.76620153777184896</v>
      </c>
      <c r="PT218">
        <f t="shared" si="255"/>
        <v>0.2562546796980314</v>
      </c>
      <c r="PU218">
        <f t="shared" si="255"/>
        <v>-1.0869780453504063</v>
      </c>
      <c r="PV218">
        <f t="shared" si="255"/>
        <v>1.4995475794421509</v>
      </c>
      <c r="PW218">
        <f t="shared" si="255"/>
        <v>-1.1263500709901564</v>
      </c>
      <c r="PX218">
        <f t="shared" si="255"/>
        <v>-3.2708840080886148E-2</v>
      </c>
      <c r="PY218">
        <f t="shared" si="255"/>
        <v>-0.35292714528623037</v>
      </c>
      <c r="PZ218">
        <f t="shared" si="255"/>
        <v>-2.1325649868231267</v>
      </c>
      <c r="QA218">
        <f t="shared" si="255"/>
        <v>1.2867349141743034</v>
      </c>
      <c r="QB218">
        <f t="shared" si="255"/>
        <v>0.74553781814756803</v>
      </c>
      <c r="QC218">
        <f t="shared" si="255"/>
        <v>-0.48935362428892404</v>
      </c>
      <c r="QD218">
        <f t="shared" si="255"/>
        <v>-0.59282228903612122</v>
      </c>
      <c r="QE218">
        <f t="shared" si="255"/>
        <v>0.99004182629869319</v>
      </c>
      <c r="QF218">
        <f t="shared" si="255"/>
        <v>1.48949766298756</v>
      </c>
      <c r="QG218">
        <f t="shared" si="255"/>
        <v>-7.9680830822326243E-2</v>
      </c>
      <c r="QH218">
        <f t="shared" si="255"/>
        <v>0.61559262576338369</v>
      </c>
      <c r="QI218">
        <f t="shared" ref="QI218:SG218" si="256">+QI201</f>
        <v>-0.79347046266775578</v>
      </c>
      <c r="QJ218">
        <f t="shared" si="256"/>
        <v>-0.84581415649154224</v>
      </c>
      <c r="QK218">
        <f t="shared" si="256"/>
        <v>-0.46142986320774071</v>
      </c>
      <c r="QL218">
        <f t="shared" si="256"/>
        <v>-0.58899559007841162</v>
      </c>
      <c r="QM218">
        <f t="shared" si="256"/>
        <v>-7.9296569310827181E-2</v>
      </c>
      <c r="QN218">
        <f t="shared" si="256"/>
        <v>1.1553856893442571</v>
      </c>
      <c r="QO218">
        <f t="shared" si="256"/>
        <v>-0.20424749891390093</v>
      </c>
      <c r="QP218">
        <f t="shared" si="256"/>
        <v>0.84450221038423479</v>
      </c>
      <c r="QQ218">
        <f t="shared" si="256"/>
        <v>-0.58653995438362472</v>
      </c>
      <c r="QR218">
        <f t="shared" si="256"/>
        <v>-0.10980443221342284</v>
      </c>
      <c r="QS218">
        <f t="shared" si="256"/>
        <v>-0.30175215215422213</v>
      </c>
      <c r="QT218">
        <f t="shared" si="256"/>
        <v>0.23363099899142981</v>
      </c>
      <c r="QU218">
        <f t="shared" si="256"/>
        <v>-0.51643837650772184</v>
      </c>
      <c r="QV218">
        <f t="shared" si="256"/>
        <v>-0.82305859905318357</v>
      </c>
      <c r="QW218">
        <f t="shared" si="256"/>
        <v>-0.11788870324380696</v>
      </c>
      <c r="QX218">
        <f t="shared" si="256"/>
        <v>-2.354354364797473</v>
      </c>
      <c r="QY218">
        <f t="shared" si="256"/>
        <v>-0.25262124836444855</v>
      </c>
      <c r="QZ218">
        <f t="shared" si="256"/>
        <v>-0.35064886105828919</v>
      </c>
      <c r="RA218">
        <f t="shared" si="256"/>
        <v>0.2293882062076591</v>
      </c>
      <c r="RB218">
        <f t="shared" si="256"/>
        <v>0.70837359089637175</v>
      </c>
      <c r="RC218">
        <f t="shared" si="256"/>
        <v>0.26607040126691572</v>
      </c>
      <c r="RD218">
        <f t="shared" si="256"/>
        <v>0.30832438824290875</v>
      </c>
      <c r="RE218">
        <f t="shared" si="256"/>
        <v>0.34780214264173992</v>
      </c>
      <c r="RF218">
        <f t="shared" si="256"/>
        <v>0.63634388425271027</v>
      </c>
      <c r="RG218">
        <f t="shared" si="256"/>
        <v>0.32884713618841488</v>
      </c>
      <c r="RH218">
        <f t="shared" si="256"/>
        <v>-1.8545415514381602</v>
      </c>
      <c r="RI218">
        <f t="shared" si="256"/>
        <v>0.25048848328879103</v>
      </c>
      <c r="RJ218">
        <f t="shared" si="256"/>
        <v>0.80960944615071639</v>
      </c>
      <c r="RK218">
        <f t="shared" si="256"/>
        <v>-0.90529965746100061</v>
      </c>
      <c r="RL218">
        <f t="shared" si="256"/>
        <v>-2.6085035642609</v>
      </c>
      <c r="RM218">
        <f t="shared" si="256"/>
        <v>0.21096980162838008</v>
      </c>
      <c r="RN218">
        <f t="shared" si="256"/>
        <v>-0.35773496165347751</v>
      </c>
      <c r="RO218">
        <f t="shared" si="256"/>
        <v>1.2273994798306376</v>
      </c>
      <c r="RP218">
        <f t="shared" si="256"/>
        <v>0.11673364497255534</v>
      </c>
      <c r="RQ218">
        <f t="shared" si="256"/>
        <v>-0.28458316592150368</v>
      </c>
      <c r="RR218">
        <f t="shared" si="256"/>
        <v>-0.34317395147809293</v>
      </c>
      <c r="RS218">
        <f t="shared" si="256"/>
        <v>-1.4016632121638395</v>
      </c>
      <c r="RT218">
        <f t="shared" si="256"/>
        <v>-0.24252358343801461</v>
      </c>
      <c r="RU218">
        <f t="shared" si="256"/>
        <v>-0.49868731366586871</v>
      </c>
      <c r="RV218">
        <f t="shared" si="256"/>
        <v>-0.63278775996877812</v>
      </c>
      <c r="RW218">
        <f t="shared" si="256"/>
        <v>-0.71014483182807453</v>
      </c>
      <c r="RX218">
        <f t="shared" si="256"/>
        <v>-0.63924971982487477</v>
      </c>
      <c r="RY218">
        <f t="shared" si="256"/>
        <v>-0.90311232270323671</v>
      </c>
      <c r="RZ218">
        <f t="shared" si="256"/>
        <v>0.45149704419600312</v>
      </c>
      <c r="SA218">
        <f t="shared" si="256"/>
        <v>-0.26472321223991457</v>
      </c>
      <c r="SB218">
        <f t="shared" si="256"/>
        <v>0.38387497625080869</v>
      </c>
      <c r="SC218">
        <f t="shared" si="256"/>
        <v>-0.85647343439632095</v>
      </c>
      <c r="SD218">
        <f t="shared" si="256"/>
        <v>-2.3678694560658187E-2</v>
      </c>
      <c r="SE218">
        <f t="shared" si="256"/>
        <v>-0.71438307713833638</v>
      </c>
      <c r="SF218">
        <f t="shared" si="256"/>
        <v>0.60637262322416063</v>
      </c>
      <c r="SG218">
        <f t="shared" si="256"/>
        <v>-2.9265265766298398E-2</v>
      </c>
    </row>
    <row r="219" spans="1:501">
      <c r="A219" t="s">
        <v>551</v>
      </c>
      <c r="B219">
        <f>+B204</f>
        <v>0.61300625020521693</v>
      </c>
      <c r="C219">
        <f t="shared" ref="C219:BN219" si="257">+C204</f>
        <v>-0.35928451325162314</v>
      </c>
      <c r="D219">
        <f t="shared" si="257"/>
        <v>-0.17216507330886088</v>
      </c>
      <c r="E219">
        <f t="shared" si="257"/>
        <v>-1.9193976186215878</v>
      </c>
      <c r="F219">
        <f t="shared" si="257"/>
        <v>0.72797547545633279</v>
      </c>
      <c r="G219">
        <f t="shared" si="257"/>
        <v>0.42748411033244338</v>
      </c>
      <c r="H219">
        <f t="shared" si="257"/>
        <v>-5.6064664022414945E-2</v>
      </c>
      <c r="I219">
        <f t="shared" si="257"/>
        <v>-1.3722410585614853</v>
      </c>
      <c r="J219">
        <f t="shared" si="257"/>
        <v>-6.1581886257044971E-2</v>
      </c>
      <c r="K219">
        <f t="shared" si="257"/>
        <v>0.72022089625534136</v>
      </c>
      <c r="L219">
        <f t="shared" si="257"/>
        <v>-1.3734188542002812</v>
      </c>
      <c r="M219">
        <f t="shared" si="257"/>
        <v>-1.0791382010211237</v>
      </c>
      <c r="N219">
        <f t="shared" si="257"/>
        <v>-0.26789393814397044</v>
      </c>
      <c r="O219">
        <f t="shared" si="257"/>
        <v>0.40520944821764715</v>
      </c>
      <c r="P219">
        <f t="shared" si="257"/>
        <v>0.3327249942230992</v>
      </c>
      <c r="Q219">
        <f t="shared" si="257"/>
        <v>-9.865175343293231E-2</v>
      </c>
      <c r="R219">
        <f t="shared" si="257"/>
        <v>-0.60738443607988302</v>
      </c>
      <c r="S219">
        <f t="shared" si="257"/>
        <v>1.3578755897469819E-2</v>
      </c>
      <c r="T219">
        <f t="shared" si="257"/>
        <v>0.32674847716407385</v>
      </c>
      <c r="U219">
        <f t="shared" si="257"/>
        <v>-0.30976934795035049</v>
      </c>
      <c r="V219">
        <f t="shared" si="257"/>
        <v>1.4571151041309349</v>
      </c>
      <c r="W219">
        <f t="shared" si="257"/>
        <v>1.4169472706271335</v>
      </c>
      <c r="X219">
        <f t="shared" si="257"/>
        <v>0.67821474658558145</v>
      </c>
      <c r="Y219">
        <f t="shared" si="257"/>
        <v>-0.18374521459918469</v>
      </c>
      <c r="Z219">
        <f t="shared" si="257"/>
        <v>-2.4673499865457416</v>
      </c>
      <c r="AA219">
        <f t="shared" si="257"/>
        <v>-0.33758055906218942</v>
      </c>
      <c r="AB219">
        <f t="shared" si="257"/>
        <v>0.52563791541615501</v>
      </c>
      <c r="AC219">
        <f t="shared" si="257"/>
        <v>1.9461458578007296</v>
      </c>
      <c r="AD219">
        <f t="shared" si="257"/>
        <v>0.40928171074483544</v>
      </c>
      <c r="AE219">
        <f t="shared" si="257"/>
        <v>-1.5576006262563169</v>
      </c>
      <c r="AF219">
        <f t="shared" si="257"/>
        <v>-0.84362909547053277</v>
      </c>
      <c r="AG219">
        <f t="shared" si="257"/>
        <v>-2.8856447897851467</v>
      </c>
      <c r="AH219">
        <f t="shared" si="257"/>
        <v>0.43680643102561589</v>
      </c>
      <c r="AI219">
        <f t="shared" si="257"/>
        <v>-0.5552965376409702</v>
      </c>
      <c r="AJ219">
        <f t="shared" si="257"/>
        <v>1.2709642760455608</v>
      </c>
      <c r="AK219">
        <f t="shared" si="257"/>
        <v>-0.85349711298476905</v>
      </c>
      <c r="AL219">
        <f t="shared" si="257"/>
        <v>-1.4190345609677024</v>
      </c>
      <c r="AM219">
        <f t="shared" si="257"/>
        <v>0.17465026758145541</v>
      </c>
      <c r="AN219">
        <f t="shared" si="257"/>
        <v>-8.6665750131942332E-2</v>
      </c>
      <c r="AO219">
        <f t="shared" si="257"/>
        <v>3.4010736271739006</v>
      </c>
      <c r="AP219">
        <f t="shared" si="257"/>
        <v>0.91421043180162087</v>
      </c>
      <c r="AQ219">
        <f t="shared" si="257"/>
        <v>1.2967120710527524E-2</v>
      </c>
      <c r="AR219">
        <f t="shared" si="257"/>
        <v>0.39443648347514682</v>
      </c>
      <c r="AS219">
        <f t="shared" si="257"/>
        <v>0.76435640039562713</v>
      </c>
      <c r="AT219">
        <f t="shared" si="257"/>
        <v>-0.2383512764936313</v>
      </c>
      <c r="AU219">
        <f t="shared" si="257"/>
        <v>0.85206693256623112</v>
      </c>
      <c r="AV219">
        <f t="shared" si="257"/>
        <v>0.28442400434869342</v>
      </c>
      <c r="AW219">
        <f t="shared" si="257"/>
        <v>0.73627688834676519</v>
      </c>
      <c r="AX219">
        <f t="shared" si="257"/>
        <v>-0.87046828411985189</v>
      </c>
      <c r="AY219">
        <f t="shared" si="257"/>
        <v>-0.47457433538511395</v>
      </c>
      <c r="AZ219">
        <f t="shared" si="257"/>
        <v>-0.71142494562081993</v>
      </c>
      <c r="BA219">
        <f t="shared" si="257"/>
        <v>1.7733282220433466</v>
      </c>
      <c r="BB219">
        <f t="shared" si="257"/>
        <v>-0.65851281760842539</v>
      </c>
      <c r="BC219">
        <f t="shared" si="257"/>
        <v>0.12274313121451996</v>
      </c>
      <c r="BD219">
        <f t="shared" si="257"/>
        <v>0.9958034752344247</v>
      </c>
      <c r="BE219">
        <f t="shared" si="257"/>
        <v>0.14559191185981035</v>
      </c>
      <c r="BF219">
        <f t="shared" si="257"/>
        <v>-0.22146309675008524</v>
      </c>
      <c r="BG219">
        <f t="shared" si="257"/>
        <v>-2.4137989385053515E-2</v>
      </c>
      <c r="BH219">
        <f t="shared" si="257"/>
        <v>1.2501368473749608</v>
      </c>
      <c r="BI219">
        <f t="shared" si="257"/>
        <v>-0.90230741989216767</v>
      </c>
      <c r="BJ219">
        <f t="shared" si="257"/>
        <v>-0.21370851754909381</v>
      </c>
      <c r="BK219">
        <f t="shared" si="257"/>
        <v>-0.71043928073777352</v>
      </c>
      <c r="BL219">
        <f t="shared" si="257"/>
        <v>-0.90668436314444989</v>
      </c>
      <c r="BM219">
        <f t="shared" si="257"/>
        <v>-2.1032064978498966E-3</v>
      </c>
      <c r="BN219">
        <f t="shared" si="257"/>
        <v>1.0297867447661702</v>
      </c>
      <c r="BO219">
        <f t="shared" ref="BO219:DZ219" si="258">+BO204</f>
        <v>-0.61753553382004611</v>
      </c>
      <c r="BP219">
        <f t="shared" si="258"/>
        <v>-1.3720455172006041</v>
      </c>
      <c r="BQ219">
        <f t="shared" si="258"/>
        <v>-0.34187678465968929</v>
      </c>
      <c r="BR219">
        <f t="shared" si="258"/>
        <v>0.71715021476848051</v>
      </c>
      <c r="BS219">
        <f t="shared" si="258"/>
        <v>0.77010554377920926</v>
      </c>
      <c r="BT219">
        <f t="shared" si="258"/>
        <v>-0.4785169949172996</v>
      </c>
      <c r="BU219">
        <f t="shared" si="258"/>
        <v>-0.75140860644751228</v>
      </c>
      <c r="BV219">
        <f t="shared" si="258"/>
        <v>0.20706011127913371</v>
      </c>
      <c r="BW219">
        <f t="shared" si="258"/>
        <v>-2.0082370610907674</v>
      </c>
      <c r="BX219">
        <f t="shared" si="258"/>
        <v>1.1553856893442571</v>
      </c>
      <c r="BY219">
        <f t="shared" si="258"/>
        <v>1.0351322998758405</v>
      </c>
      <c r="BZ219">
        <f t="shared" si="258"/>
        <v>-0.53091525842319243</v>
      </c>
      <c r="CA219">
        <f t="shared" si="258"/>
        <v>-2.3328902898356318</v>
      </c>
      <c r="CB219">
        <f t="shared" si="258"/>
        <v>2.0540937839541584E-2</v>
      </c>
      <c r="CC219">
        <f t="shared" si="258"/>
        <v>-1.2257760317879729</v>
      </c>
      <c r="CD219">
        <f t="shared" si="258"/>
        <v>1.6333387975464575E-2</v>
      </c>
      <c r="CE219">
        <f t="shared" si="258"/>
        <v>4.4268517740420066E-2</v>
      </c>
      <c r="CF219">
        <f t="shared" si="258"/>
        <v>-0.15479827197850682</v>
      </c>
      <c r="CG219">
        <f t="shared" si="258"/>
        <v>1.5537534636678174</v>
      </c>
      <c r="CH219">
        <f t="shared" si="258"/>
        <v>-0.52511154535750393</v>
      </c>
      <c r="CI219">
        <f t="shared" si="258"/>
        <v>0.78417770055239089</v>
      </c>
      <c r="CJ219">
        <f t="shared" si="258"/>
        <v>0.4652633833757136</v>
      </c>
      <c r="CK219">
        <f t="shared" si="258"/>
        <v>-1.1589736459427513</v>
      </c>
      <c r="CL219">
        <f t="shared" si="258"/>
        <v>0.12467125998227857</v>
      </c>
      <c r="CM219">
        <f t="shared" si="258"/>
        <v>0.87685407379467506</v>
      </c>
      <c r="CN219">
        <f t="shared" si="258"/>
        <v>0.46228137762227561</v>
      </c>
      <c r="CO219">
        <f t="shared" si="258"/>
        <v>-1.3732233128394</v>
      </c>
      <c r="CP219">
        <f t="shared" si="258"/>
        <v>0.30031173992028926</v>
      </c>
      <c r="CQ219">
        <f t="shared" si="258"/>
        <v>0.45395495362754446</v>
      </c>
      <c r="CR219">
        <f t="shared" si="258"/>
        <v>0.24173687052098103</v>
      </c>
      <c r="CS219">
        <f t="shared" si="258"/>
        <v>-0.44751914174412377</v>
      </c>
      <c r="CT219">
        <f t="shared" si="258"/>
        <v>-2.0341940398793668</v>
      </c>
      <c r="CU219">
        <f t="shared" si="258"/>
        <v>0.71626118369749747</v>
      </c>
      <c r="CV219">
        <f t="shared" si="258"/>
        <v>2.2824679035693407</v>
      </c>
      <c r="CW219">
        <f t="shared" si="258"/>
        <v>0.45624574340763502</v>
      </c>
      <c r="CX219">
        <f t="shared" si="258"/>
        <v>-1.4123679648037069</v>
      </c>
      <c r="CY219">
        <f t="shared" si="258"/>
        <v>-0.4889216143055819</v>
      </c>
      <c r="CZ219">
        <f t="shared" si="258"/>
        <v>-0.89223931354354136</v>
      </c>
      <c r="DA219">
        <f t="shared" si="258"/>
        <v>2.2171661839820445</v>
      </c>
      <c r="DB219">
        <f t="shared" si="258"/>
        <v>-1.3726366887567565</v>
      </c>
      <c r="DC219">
        <f t="shared" si="258"/>
        <v>-0.85625288193114102</v>
      </c>
      <c r="DD219">
        <f t="shared" si="258"/>
        <v>-1.1171641745022498</v>
      </c>
      <c r="DE219">
        <f t="shared" si="258"/>
        <v>-6.8098415795248002E-2</v>
      </c>
      <c r="DF219">
        <f t="shared" si="258"/>
        <v>-2.022225089604035</v>
      </c>
      <c r="DG219">
        <f t="shared" si="258"/>
        <v>-0.42865849536610767</v>
      </c>
      <c r="DH219">
        <f t="shared" si="258"/>
        <v>2.1296000340953469</v>
      </c>
      <c r="DI219">
        <f t="shared" si="258"/>
        <v>-0.5041522399551468</v>
      </c>
      <c r="DJ219">
        <f t="shared" si="258"/>
        <v>-0.36385813473316375</v>
      </c>
      <c r="DK219">
        <f t="shared" si="258"/>
        <v>0.38502776078530587</v>
      </c>
      <c r="DL219">
        <f t="shared" si="258"/>
        <v>-0.70552459874306805</v>
      </c>
      <c r="DM219">
        <f t="shared" si="258"/>
        <v>0.39956830732990056</v>
      </c>
      <c r="DN219">
        <f t="shared" si="258"/>
        <v>1.7293677956331521</v>
      </c>
      <c r="DO219">
        <f t="shared" si="258"/>
        <v>1.8925857148133218</v>
      </c>
      <c r="DP219">
        <f t="shared" si="258"/>
        <v>0.49505160859553143</v>
      </c>
      <c r="DQ219">
        <f t="shared" si="258"/>
        <v>0.83568465925054625</v>
      </c>
      <c r="DR219">
        <f t="shared" si="258"/>
        <v>0.33620381145738065</v>
      </c>
      <c r="DS219">
        <f t="shared" si="258"/>
        <v>0.78646962720085867</v>
      </c>
      <c r="DT219">
        <f t="shared" si="258"/>
        <v>1.6101557775982656</v>
      </c>
      <c r="DU219">
        <f t="shared" si="258"/>
        <v>-5.1636561693158001E-3</v>
      </c>
      <c r="DV219">
        <f t="shared" si="258"/>
        <v>-0.36173332773614675</v>
      </c>
      <c r="DW219">
        <f t="shared" si="258"/>
        <v>-0.66594338932191022</v>
      </c>
      <c r="DX219">
        <f t="shared" si="258"/>
        <v>1.1220322448934894</v>
      </c>
      <c r="DY219">
        <f t="shared" si="258"/>
        <v>-0.63447259890381247</v>
      </c>
      <c r="DZ219">
        <f t="shared" si="258"/>
        <v>0.58272917158319615</v>
      </c>
      <c r="EA219">
        <f t="shared" ref="EA219:GL219" si="259">+EA204</f>
        <v>-0.26496081773075275</v>
      </c>
      <c r="EB219">
        <f t="shared" si="259"/>
        <v>0.35007929000130389</v>
      </c>
      <c r="EC219">
        <f t="shared" si="259"/>
        <v>0.44506805352284573</v>
      </c>
      <c r="ED219">
        <f t="shared" si="259"/>
        <v>0.15626937965862453</v>
      </c>
      <c r="EE219">
        <f t="shared" si="259"/>
        <v>1.0013445717049763</v>
      </c>
      <c r="EF219">
        <f t="shared" si="259"/>
        <v>0.71655676947557367</v>
      </c>
      <c r="EG219">
        <f t="shared" si="259"/>
        <v>-0.22970198187977076</v>
      </c>
      <c r="EH219">
        <f t="shared" si="259"/>
        <v>-0.17076786207326222</v>
      </c>
      <c r="EI219">
        <f t="shared" si="259"/>
        <v>-1.5353452909039333</v>
      </c>
      <c r="EJ219">
        <f t="shared" si="259"/>
        <v>0.96038093033712357</v>
      </c>
      <c r="EK219">
        <f t="shared" si="259"/>
        <v>-0.95493533081025817</v>
      </c>
      <c r="EL219">
        <f t="shared" si="259"/>
        <v>0.87808984972070903</v>
      </c>
      <c r="EM219">
        <f t="shared" si="259"/>
        <v>-3.0642013371107168E-2</v>
      </c>
      <c r="EN219">
        <f t="shared" si="259"/>
        <v>-0.72877355705713853</v>
      </c>
      <c r="EO219">
        <f t="shared" si="259"/>
        <v>-1.3428325473796576</v>
      </c>
      <c r="EP219">
        <f t="shared" si="259"/>
        <v>0.44160856305097695</v>
      </c>
      <c r="EQ219">
        <f t="shared" si="259"/>
        <v>-0.21550818019022699</v>
      </c>
      <c r="ER219">
        <f t="shared" si="259"/>
        <v>0.48711171984905377</v>
      </c>
      <c r="ES219">
        <f t="shared" si="259"/>
        <v>1.0686540008464362</v>
      </c>
      <c r="ET219">
        <f t="shared" si="259"/>
        <v>-0.2322167347301729</v>
      </c>
      <c r="EU219">
        <f t="shared" si="259"/>
        <v>-1.2170676200184971</v>
      </c>
      <c r="EV219">
        <f t="shared" si="259"/>
        <v>0.93651124188909307</v>
      </c>
      <c r="EW219">
        <f t="shared" si="259"/>
        <v>-0.97676775112631731</v>
      </c>
      <c r="EX219">
        <f t="shared" si="259"/>
        <v>0.39311430555244442</v>
      </c>
      <c r="EY219">
        <f t="shared" si="259"/>
        <v>-1.9074741430813447</v>
      </c>
      <c r="EZ219">
        <f t="shared" si="259"/>
        <v>0.31909166864352301</v>
      </c>
      <c r="FA219">
        <f t="shared" si="259"/>
        <v>0.38140569813549519</v>
      </c>
      <c r="FB219">
        <f t="shared" si="259"/>
        <v>-2.2940002963878214</v>
      </c>
      <c r="FC219">
        <f t="shared" si="259"/>
        <v>3.0106548365438357E-2</v>
      </c>
      <c r="FD219">
        <f t="shared" si="259"/>
        <v>1.8008995539275929</v>
      </c>
      <c r="FE219">
        <f t="shared" si="259"/>
        <v>2.2887252271175385</v>
      </c>
      <c r="FF219">
        <f t="shared" si="259"/>
        <v>-0.64329015003750101</v>
      </c>
      <c r="FG219">
        <f t="shared" si="259"/>
        <v>1.5925070329103619</v>
      </c>
      <c r="FH219">
        <f t="shared" si="259"/>
        <v>-1.3519320418708958</v>
      </c>
      <c r="FI219">
        <f t="shared" si="259"/>
        <v>-0.50580297283886466</v>
      </c>
      <c r="FJ219">
        <f t="shared" si="259"/>
        <v>-1.8609898688737303</v>
      </c>
      <c r="FK219">
        <f t="shared" si="259"/>
        <v>0.51399183575995266</v>
      </c>
      <c r="FL219">
        <f t="shared" si="259"/>
        <v>-0.62412027546088211</v>
      </c>
      <c r="FM219">
        <f t="shared" si="259"/>
        <v>7.0551777753280476E-2</v>
      </c>
      <c r="FN219">
        <f t="shared" si="259"/>
        <v>2.2148469724925235E-2</v>
      </c>
      <c r="FO219">
        <f t="shared" si="259"/>
        <v>0.89372065303905401</v>
      </c>
      <c r="FP219">
        <f t="shared" si="259"/>
        <v>-0.21089135771035217</v>
      </c>
      <c r="FQ219">
        <f t="shared" si="259"/>
        <v>1.1243309927522205</v>
      </c>
      <c r="FR219">
        <f t="shared" si="259"/>
        <v>-0.92694790509995073</v>
      </c>
      <c r="FS219">
        <f t="shared" si="259"/>
        <v>0.9916675480781123</v>
      </c>
      <c r="FT219">
        <f t="shared" si="259"/>
        <v>2.1476807887665927</v>
      </c>
      <c r="FU219">
        <f t="shared" si="259"/>
        <v>-1.317084752372466</v>
      </c>
      <c r="FV219">
        <f t="shared" si="259"/>
        <v>-1.0380108506069519</v>
      </c>
      <c r="FW219">
        <f t="shared" si="259"/>
        <v>0.43646991798595991</v>
      </c>
      <c r="FX219">
        <f t="shared" si="259"/>
        <v>1.0492203728063032</v>
      </c>
      <c r="FY219">
        <f t="shared" si="259"/>
        <v>0.52950781537219882</v>
      </c>
      <c r="FZ219">
        <f t="shared" si="259"/>
        <v>-1.2308191799093038</v>
      </c>
      <c r="GA219">
        <f t="shared" si="259"/>
        <v>1.0987923815264367</v>
      </c>
      <c r="GB219">
        <f t="shared" si="259"/>
        <v>0.17892375581141096</v>
      </c>
      <c r="GC219">
        <f t="shared" si="259"/>
        <v>0.55021587286319118</v>
      </c>
      <c r="GD219">
        <f t="shared" si="259"/>
        <v>-0.28203430701978505</v>
      </c>
      <c r="GE219">
        <f t="shared" si="259"/>
        <v>-0.48831907406565733</v>
      </c>
      <c r="GF219">
        <f t="shared" si="259"/>
        <v>0.44506805352284573</v>
      </c>
      <c r="GG219">
        <f t="shared" si="259"/>
        <v>-0.95916902864701115</v>
      </c>
      <c r="GH219">
        <f t="shared" si="259"/>
        <v>-0.74230911195627414</v>
      </c>
      <c r="GI219">
        <f t="shared" si="259"/>
        <v>0.38387497625080869</v>
      </c>
      <c r="GJ219">
        <f t="shared" si="259"/>
        <v>-0.32360276236431673</v>
      </c>
      <c r="GK219">
        <f t="shared" si="259"/>
        <v>-1.3136309462424833</v>
      </c>
      <c r="GL219">
        <f t="shared" si="259"/>
        <v>0.63465904531767592</v>
      </c>
      <c r="GM219">
        <f t="shared" ref="GM219:IX219" si="260">+GM204</f>
        <v>-0.4005630671599647</v>
      </c>
      <c r="GN219">
        <f t="shared" si="260"/>
        <v>-0.16913872968871146</v>
      </c>
      <c r="GO219">
        <f t="shared" si="260"/>
        <v>1.5425985111505724</v>
      </c>
      <c r="GP219">
        <f t="shared" si="260"/>
        <v>0.21911091607762501</v>
      </c>
      <c r="GQ219">
        <f t="shared" si="260"/>
        <v>1.0900203051278368</v>
      </c>
      <c r="GR219">
        <f t="shared" si="260"/>
        <v>-0.13655153452418745</v>
      </c>
      <c r="GS219">
        <f t="shared" si="260"/>
        <v>-0.57035322242882103</v>
      </c>
      <c r="GT219">
        <f t="shared" si="260"/>
        <v>2.076549208140932</v>
      </c>
      <c r="GU219">
        <f t="shared" si="260"/>
        <v>0.84330167737789452</v>
      </c>
      <c r="GV219">
        <f t="shared" si="260"/>
        <v>-0.35953007682110183</v>
      </c>
      <c r="GW219">
        <f t="shared" si="260"/>
        <v>1.3242197383078746</v>
      </c>
      <c r="GX219">
        <f t="shared" si="260"/>
        <v>1.3893077266402543</v>
      </c>
      <c r="GY219">
        <f t="shared" si="260"/>
        <v>-0.21895402824156918</v>
      </c>
      <c r="GZ219">
        <f t="shared" si="260"/>
        <v>-1.3808403309667483E-2</v>
      </c>
      <c r="HA219">
        <f t="shared" si="260"/>
        <v>1.0898816071858164</v>
      </c>
      <c r="HB219">
        <f t="shared" si="260"/>
        <v>-0.57793158703134395</v>
      </c>
      <c r="HC219">
        <f t="shared" si="260"/>
        <v>-0.18903847376350313</v>
      </c>
      <c r="HD219">
        <f t="shared" si="260"/>
        <v>1.0112444215337746</v>
      </c>
      <c r="HE219">
        <f t="shared" si="260"/>
        <v>0.67494511313270777</v>
      </c>
      <c r="HF219">
        <f t="shared" si="260"/>
        <v>0.84745579442824237</v>
      </c>
      <c r="HG219">
        <f t="shared" si="260"/>
        <v>0.10364942681917455</v>
      </c>
      <c r="HH219">
        <f t="shared" si="260"/>
        <v>1.5732302927062847</v>
      </c>
      <c r="HI219">
        <f t="shared" si="260"/>
        <v>0.93769813247490674</v>
      </c>
      <c r="HJ219">
        <f t="shared" si="260"/>
        <v>-0.26179350243182853</v>
      </c>
      <c r="HK219">
        <f t="shared" si="260"/>
        <v>0.16223566490225494</v>
      </c>
      <c r="HL219">
        <f t="shared" si="260"/>
        <v>-1.4398619896383025</v>
      </c>
      <c r="HM219">
        <f t="shared" si="260"/>
        <v>-1.2997975318285171</v>
      </c>
      <c r="HN219">
        <f t="shared" si="260"/>
        <v>1.6332342056557536</v>
      </c>
      <c r="HO219">
        <f t="shared" si="260"/>
        <v>4.4727812564815395E-2</v>
      </c>
      <c r="HP219">
        <f t="shared" si="260"/>
        <v>-1.1763677321141586</v>
      </c>
      <c r="HQ219">
        <f t="shared" si="260"/>
        <v>-1.4402939996216446</v>
      </c>
      <c r="HR219">
        <f t="shared" si="260"/>
        <v>-1.9027720554731786</v>
      </c>
      <c r="HS219">
        <f t="shared" si="260"/>
        <v>0.48650917960912921</v>
      </c>
      <c r="HT219">
        <f t="shared" si="260"/>
        <v>0.81386360761825927</v>
      </c>
      <c r="HU219">
        <f t="shared" si="260"/>
        <v>-0.43235104385530576</v>
      </c>
      <c r="HV219">
        <f t="shared" si="260"/>
        <v>0.27718215278582647</v>
      </c>
      <c r="HW219">
        <f t="shared" si="260"/>
        <v>2.0712923287646845</v>
      </c>
      <c r="HX219">
        <f t="shared" si="260"/>
        <v>0.20932702682330273</v>
      </c>
      <c r="HY219">
        <f t="shared" si="260"/>
        <v>6.1198761613923125E-2</v>
      </c>
      <c r="HZ219">
        <f t="shared" si="260"/>
        <v>-0.53470671446120832</v>
      </c>
      <c r="IA219">
        <f t="shared" si="260"/>
        <v>6.549043973791413E-2</v>
      </c>
      <c r="IB219">
        <f t="shared" si="260"/>
        <v>-0.97369138529757038</v>
      </c>
      <c r="IC219">
        <f t="shared" si="260"/>
        <v>-1.9700746634043753</v>
      </c>
      <c r="ID219">
        <f t="shared" si="260"/>
        <v>-1.2355667422525585</v>
      </c>
      <c r="IE219">
        <f t="shared" si="260"/>
        <v>1.2309828889556229</v>
      </c>
      <c r="IF219">
        <f t="shared" si="260"/>
        <v>0.13462226888805162</v>
      </c>
      <c r="IG219">
        <f t="shared" si="260"/>
        <v>1.0056487553811166</v>
      </c>
      <c r="IH219">
        <f t="shared" si="260"/>
        <v>-0.42748411033244338</v>
      </c>
      <c r="II219">
        <f t="shared" si="260"/>
        <v>1.0481608114787377</v>
      </c>
      <c r="IJ219">
        <f t="shared" si="260"/>
        <v>0.8316783350892365</v>
      </c>
      <c r="IK219">
        <f t="shared" si="260"/>
        <v>1.8884747987613082</v>
      </c>
      <c r="IL219">
        <f t="shared" si="260"/>
        <v>1.8015953173744492E-2</v>
      </c>
      <c r="IM219">
        <f t="shared" si="260"/>
        <v>-1.2084501577191986</v>
      </c>
      <c r="IN219">
        <f t="shared" si="260"/>
        <v>-3.485183697193861E-2</v>
      </c>
      <c r="IO219">
        <f t="shared" si="260"/>
        <v>0.89668901637196541</v>
      </c>
      <c r="IP219">
        <f t="shared" si="260"/>
        <v>-2.1869163902010769</v>
      </c>
      <c r="IQ219">
        <f t="shared" si="260"/>
        <v>1.1114707376691513</v>
      </c>
      <c r="IR219">
        <f t="shared" si="260"/>
        <v>1.0548092177486978</v>
      </c>
      <c r="IS219">
        <f t="shared" si="260"/>
        <v>1.1624229045992251</v>
      </c>
      <c r="IT219">
        <f t="shared" si="260"/>
        <v>-0.286336216959171</v>
      </c>
      <c r="IU219">
        <f t="shared" si="260"/>
        <v>0.32183038456423674</v>
      </c>
      <c r="IV219">
        <f t="shared" si="260"/>
        <v>0.70278019848046824</v>
      </c>
      <c r="IW219">
        <f t="shared" si="260"/>
        <v>-0.4348726179159712</v>
      </c>
      <c r="IX219">
        <f t="shared" si="260"/>
        <v>0.81567577581154183</v>
      </c>
      <c r="IY219">
        <f t="shared" ref="IY219:LJ219" si="261">+IY204</f>
        <v>-0.77691538535873406</v>
      </c>
      <c r="IZ219">
        <f t="shared" si="261"/>
        <v>-0.47140929382294416</v>
      </c>
      <c r="JA219">
        <f t="shared" si="261"/>
        <v>0.41344492274220102</v>
      </c>
      <c r="JB219">
        <f t="shared" si="261"/>
        <v>0.70984924604999833</v>
      </c>
      <c r="JC219">
        <f t="shared" si="261"/>
        <v>-0.38395683077396825</v>
      </c>
      <c r="JD219">
        <f t="shared" si="261"/>
        <v>-2.3449047148460522E-2</v>
      </c>
      <c r="JE219">
        <f t="shared" si="261"/>
        <v>-2.9111106414347887</v>
      </c>
      <c r="JF219">
        <f t="shared" si="261"/>
        <v>0.47808725867071189</v>
      </c>
      <c r="JG219">
        <f t="shared" si="261"/>
        <v>0.39237079363374505</v>
      </c>
      <c r="JH219">
        <f t="shared" si="261"/>
        <v>-0.33612423067097552</v>
      </c>
      <c r="JI219">
        <f t="shared" si="261"/>
        <v>-0.33523292586323805</v>
      </c>
      <c r="JJ219">
        <f t="shared" si="261"/>
        <v>-1.2438135854608845</v>
      </c>
      <c r="JK219">
        <f t="shared" si="261"/>
        <v>0.27638748179015238</v>
      </c>
      <c r="JL219">
        <f t="shared" si="261"/>
        <v>-4.5494061851059087E-2</v>
      </c>
      <c r="JM219">
        <f t="shared" si="261"/>
        <v>-0.27829628379549831</v>
      </c>
      <c r="JN219">
        <f t="shared" si="261"/>
        <v>-0.36573851502907928</v>
      </c>
      <c r="JO219">
        <f t="shared" si="261"/>
        <v>-0.59118065109942108</v>
      </c>
      <c r="JP219">
        <f t="shared" si="261"/>
        <v>1.1778956832131371</v>
      </c>
      <c r="JQ219">
        <f t="shared" si="261"/>
        <v>0.63475226852460764</v>
      </c>
      <c r="JR219">
        <f t="shared" si="261"/>
        <v>7.2392367655993439E-2</v>
      </c>
      <c r="JS219">
        <f t="shared" si="261"/>
        <v>-0.81759708336903714</v>
      </c>
      <c r="JT219">
        <f t="shared" si="261"/>
        <v>-0.57937768360716291</v>
      </c>
      <c r="JU219">
        <f t="shared" si="261"/>
        <v>1.1899237506440841</v>
      </c>
      <c r="JV219">
        <f t="shared" si="261"/>
        <v>-0.35512584872776642</v>
      </c>
      <c r="JW219">
        <f t="shared" si="261"/>
        <v>-0.10218855095445178</v>
      </c>
      <c r="JX219">
        <f t="shared" si="261"/>
        <v>-1.5494197214138694</v>
      </c>
      <c r="JY219">
        <f t="shared" si="261"/>
        <v>-0.35471884984872304</v>
      </c>
      <c r="JZ219">
        <f t="shared" si="261"/>
        <v>-1.71788087754976</v>
      </c>
      <c r="KA219">
        <f t="shared" si="261"/>
        <v>-1.0811936590471305</v>
      </c>
      <c r="KB219">
        <f t="shared" si="261"/>
        <v>-0.31394506549986545</v>
      </c>
      <c r="KC219">
        <f t="shared" si="261"/>
        <v>-0.94210008683148772</v>
      </c>
      <c r="KD219">
        <f t="shared" si="261"/>
        <v>-7.7454842539737001E-2</v>
      </c>
      <c r="KE219">
        <f t="shared" si="261"/>
        <v>-0.4025537236884702</v>
      </c>
      <c r="KF219">
        <f t="shared" si="261"/>
        <v>-0.85503870650427416</v>
      </c>
      <c r="KG219">
        <f t="shared" si="261"/>
        <v>-3.1741365091875196E-3</v>
      </c>
      <c r="KH219">
        <f t="shared" si="261"/>
        <v>2.200486051151529</v>
      </c>
      <c r="KI219">
        <f t="shared" si="261"/>
        <v>1.4437546269618906</v>
      </c>
      <c r="KJ219">
        <f t="shared" si="261"/>
        <v>3.2403022487415001E-2</v>
      </c>
      <c r="KK219">
        <f t="shared" si="261"/>
        <v>-0.31635636332794093</v>
      </c>
      <c r="KL219">
        <f t="shared" si="261"/>
        <v>-1.0243434189760592</v>
      </c>
      <c r="KM219">
        <f t="shared" si="261"/>
        <v>2.8146314434707165</v>
      </c>
      <c r="KN219">
        <f t="shared" si="261"/>
        <v>9.058339855982922E-2</v>
      </c>
      <c r="KO219">
        <f t="shared" si="261"/>
        <v>-1.4803163139731623E-2</v>
      </c>
      <c r="KP219">
        <f t="shared" si="261"/>
        <v>0.13060912351647858</v>
      </c>
      <c r="KQ219">
        <f t="shared" si="261"/>
        <v>0.15332830116676632</v>
      </c>
      <c r="KR219">
        <f t="shared" si="261"/>
        <v>-1.1207407624169718</v>
      </c>
      <c r="KS219">
        <f t="shared" si="261"/>
        <v>0.72648163040867075</v>
      </c>
      <c r="KT219">
        <f t="shared" si="261"/>
        <v>-0.91444235295057297</v>
      </c>
      <c r="KU219">
        <f t="shared" si="261"/>
        <v>-0.91444235295057297</v>
      </c>
      <c r="KV219">
        <f t="shared" si="261"/>
        <v>-0.54266592997009866</v>
      </c>
      <c r="KW219">
        <f t="shared" si="261"/>
        <v>0.95686800705152564</v>
      </c>
      <c r="KX219">
        <f t="shared" si="261"/>
        <v>-0.12343662092462182</v>
      </c>
      <c r="KY219">
        <f t="shared" si="261"/>
        <v>-1.2605687516042963</v>
      </c>
      <c r="KZ219">
        <f t="shared" si="261"/>
        <v>1.5299019651138224</v>
      </c>
      <c r="LA219">
        <f t="shared" si="261"/>
        <v>-1.0710937203839421</v>
      </c>
      <c r="LB219">
        <f t="shared" si="261"/>
        <v>-0.41794805838435423</v>
      </c>
      <c r="LC219">
        <f t="shared" si="261"/>
        <v>0.63615743783884682</v>
      </c>
      <c r="LD219">
        <f t="shared" si="261"/>
        <v>0.76067408372182399</v>
      </c>
      <c r="LE219">
        <f t="shared" si="261"/>
        <v>0.86245108832372352</v>
      </c>
      <c r="LF219">
        <f t="shared" si="261"/>
        <v>0.51050392357865348</v>
      </c>
      <c r="LG219">
        <f t="shared" si="261"/>
        <v>1.1760630513890646</v>
      </c>
      <c r="LH219">
        <f t="shared" si="261"/>
        <v>0.22970198187977076</v>
      </c>
      <c r="LI219">
        <f t="shared" si="261"/>
        <v>0.8882602742232848</v>
      </c>
      <c r="LJ219">
        <f t="shared" si="261"/>
        <v>-0.5859055818291381</v>
      </c>
      <c r="LK219">
        <f t="shared" ref="LK219:NV219" si="262">+LK204</f>
        <v>0.30984892873675562</v>
      </c>
      <c r="LL219">
        <f t="shared" si="262"/>
        <v>0.35863195080310106</v>
      </c>
      <c r="LM219">
        <f t="shared" si="262"/>
        <v>0.96026042228913866</v>
      </c>
      <c r="LN219">
        <f t="shared" si="262"/>
        <v>2.2607764549320564E-2</v>
      </c>
      <c r="LO219">
        <f t="shared" si="262"/>
        <v>-0.4772300599142909</v>
      </c>
      <c r="LP219">
        <f t="shared" si="262"/>
        <v>6.2655090005137026E-2</v>
      </c>
      <c r="LQ219">
        <f t="shared" si="262"/>
        <v>-0.79861592894303612</v>
      </c>
      <c r="LR219">
        <f t="shared" si="262"/>
        <v>-1.2202008292661048E-2</v>
      </c>
      <c r="LS219">
        <f t="shared" si="262"/>
        <v>8.7356966105289757E-2</v>
      </c>
      <c r="LT219">
        <f t="shared" si="262"/>
        <v>-0.62477170104102697</v>
      </c>
      <c r="LU219">
        <f t="shared" si="262"/>
        <v>-0.35634911910165101</v>
      </c>
      <c r="LV219">
        <f t="shared" si="262"/>
        <v>-0.34796585168805905</v>
      </c>
      <c r="LW219">
        <f t="shared" si="262"/>
        <v>-0.26210955184069462</v>
      </c>
      <c r="LX219">
        <f t="shared" si="262"/>
        <v>1.1985071068920661</v>
      </c>
      <c r="LY219">
        <f t="shared" si="262"/>
        <v>-1.0921007742581423</v>
      </c>
      <c r="LZ219">
        <f t="shared" si="262"/>
        <v>-0.21464757082867436</v>
      </c>
      <c r="MA219">
        <f t="shared" si="262"/>
        <v>-0.84253770182840526</v>
      </c>
      <c r="MB219">
        <f t="shared" si="262"/>
        <v>-0.62133494793670252</v>
      </c>
      <c r="MC219">
        <f t="shared" si="262"/>
        <v>-0.15673435882490594</v>
      </c>
      <c r="MD219">
        <f t="shared" si="262"/>
        <v>-1.0860117072297726</v>
      </c>
      <c r="ME219">
        <f t="shared" si="262"/>
        <v>0.6528216545120813</v>
      </c>
      <c r="MF219">
        <f t="shared" si="262"/>
        <v>0.23890152078820392</v>
      </c>
      <c r="MG219">
        <f t="shared" si="262"/>
        <v>0.28259250939299818</v>
      </c>
      <c r="MH219">
        <f t="shared" si="262"/>
        <v>0.32255570658890065</v>
      </c>
      <c r="MI219">
        <f t="shared" si="262"/>
        <v>-0.66241454987903126</v>
      </c>
      <c r="MJ219">
        <f t="shared" si="262"/>
        <v>-1.1980364433838986</v>
      </c>
      <c r="MK219">
        <f t="shared" si="262"/>
        <v>1.1450106285337824</v>
      </c>
      <c r="ML219">
        <f t="shared" si="262"/>
        <v>-0.24102746465359814</v>
      </c>
      <c r="MM219">
        <f t="shared" si="262"/>
        <v>-0.45336150833463762</v>
      </c>
      <c r="MN219">
        <f t="shared" si="262"/>
        <v>0.12497821444412693</v>
      </c>
      <c r="MO219">
        <f t="shared" si="262"/>
        <v>-0.32836283025972079</v>
      </c>
      <c r="MP219">
        <f t="shared" si="262"/>
        <v>-0.75751017902803142</v>
      </c>
      <c r="MQ219">
        <f t="shared" si="262"/>
        <v>0.73457272264931817</v>
      </c>
      <c r="MR219">
        <f t="shared" si="262"/>
        <v>1.2609052646439523</v>
      </c>
      <c r="MS219">
        <f t="shared" si="262"/>
        <v>-1.6584226614213549</v>
      </c>
      <c r="MT219">
        <f t="shared" si="262"/>
        <v>0.9781251719687134</v>
      </c>
      <c r="MU219">
        <f t="shared" si="262"/>
        <v>0.80801783042261377</v>
      </c>
      <c r="MV219">
        <f t="shared" si="262"/>
        <v>1.5011983123258688</v>
      </c>
      <c r="MW219">
        <f t="shared" si="262"/>
        <v>2.1186497178860009</v>
      </c>
      <c r="MX219">
        <f t="shared" si="262"/>
        <v>-0.57368652051081881</v>
      </c>
      <c r="MY219">
        <f t="shared" si="262"/>
        <v>-0.26757561499834992</v>
      </c>
      <c r="MZ219">
        <f t="shared" si="262"/>
        <v>-0.88701199274510145</v>
      </c>
      <c r="NA219">
        <f t="shared" si="262"/>
        <v>-0.42555711843306199</v>
      </c>
      <c r="NB219">
        <f t="shared" si="262"/>
        <v>0.65632889345579315</v>
      </c>
      <c r="NC219">
        <f t="shared" si="262"/>
        <v>-0.19714434529305436</v>
      </c>
      <c r="ND219">
        <f t="shared" si="262"/>
        <v>0.40288568925461732</v>
      </c>
      <c r="NE219">
        <f t="shared" si="262"/>
        <v>0.19535036699380726</v>
      </c>
      <c r="NF219">
        <f t="shared" si="262"/>
        <v>-0.11457700566097628</v>
      </c>
      <c r="NG219">
        <f t="shared" si="262"/>
        <v>-1.1269276001257822</v>
      </c>
      <c r="NH219">
        <f t="shared" si="262"/>
        <v>-1.5291607269318774</v>
      </c>
      <c r="NI219">
        <f t="shared" si="262"/>
        <v>-1.0305666364729404</v>
      </c>
      <c r="NJ219">
        <f t="shared" si="262"/>
        <v>0.64075265981955454</v>
      </c>
      <c r="NK219">
        <f t="shared" si="262"/>
        <v>0.58191290008835495</v>
      </c>
      <c r="NL219">
        <f t="shared" si="262"/>
        <v>1.4437546269618906</v>
      </c>
      <c r="NM219">
        <f t="shared" si="262"/>
        <v>-0.78772018241579644</v>
      </c>
      <c r="NN219">
        <f t="shared" si="262"/>
        <v>0.49548361857887357</v>
      </c>
      <c r="NO219">
        <f t="shared" si="262"/>
        <v>0.57161514632753097</v>
      </c>
      <c r="NP219">
        <f t="shared" si="262"/>
        <v>-0.76507376434165053</v>
      </c>
      <c r="NQ219">
        <f t="shared" si="262"/>
        <v>0.34593426789797377</v>
      </c>
      <c r="NR219">
        <f t="shared" si="262"/>
        <v>3.4622189559740946E-2</v>
      </c>
      <c r="NS219">
        <f t="shared" si="262"/>
        <v>0.27599071472650394</v>
      </c>
      <c r="NT219">
        <f t="shared" si="262"/>
        <v>1.5016667020972818</v>
      </c>
      <c r="NU219">
        <f t="shared" si="262"/>
        <v>1.1516658560140058</v>
      </c>
      <c r="NV219">
        <f t="shared" si="262"/>
        <v>-1.3485077943187207</v>
      </c>
      <c r="NW219">
        <f t="shared" ref="NW219:QH219" si="263">+NW204</f>
        <v>0.40446138882543892</v>
      </c>
      <c r="NX219">
        <f t="shared" si="263"/>
        <v>-0.69769725996593479</v>
      </c>
      <c r="NY219">
        <f t="shared" si="263"/>
        <v>1.6087597032310441</v>
      </c>
      <c r="NZ219">
        <f t="shared" si="263"/>
        <v>0.68816689235973172</v>
      </c>
      <c r="OA219">
        <f t="shared" si="263"/>
        <v>-0.61226728576002643</v>
      </c>
      <c r="OB219">
        <f t="shared" si="263"/>
        <v>0.45565229811472818</v>
      </c>
      <c r="OC219">
        <f t="shared" si="263"/>
        <v>-1.5061732483445667</v>
      </c>
      <c r="OD219">
        <f t="shared" si="263"/>
        <v>1.1288057066849433</v>
      </c>
      <c r="OE219">
        <f t="shared" si="263"/>
        <v>1.0943267625407316</v>
      </c>
      <c r="OF219">
        <f t="shared" si="263"/>
        <v>1.7612956071388908</v>
      </c>
      <c r="OG219">
        <f t="shared" si="263"/>
        <v>-0.87764192358008586</v>
      </c>
      <c r="OH219">
        <f t="shared" si="263"/>
        <v>-0.93331436801236123</v>
      </c>
      <c r="OI219">
        <f t="shared" si="263"/>
        <v>0.25025201466633007</v>
      </c>
      <c r="OJ219">
        <f t="shared" si="263"/>
        <v>1.2388545655994676</v>
      </c>
      <c r="OK219">
        <f t="shared" si="263"/>
        <v>-1.5061732483445667</v>
      </c>
      <c r="OL219">
        <f t="shared" si="263"/>
        <v>-6.9094312493689358E-2</v>
      </c>
      <c r="OM219">
        <f t="shared" si="263"/>
        <v>1.4129909686744213</v>
      </c>
      <c r="ON219">
        <f t="shared" si="263"/>
        <v>1.9543404050637037</v>
      </c>
      <c r="OO219">
        <f t="shared" si="263"/>
        <v>1.8944228941109031</v>
      </c>
      <c r="OP219">
        <f t="shared" si="263"/>
        <v>0.46799186748103239</v>
      </c>
      <c r="OQ219">
        <f t="shared" si="263"/>
        <v>-0.56846374718588777</v>
      </c>
      <c r="OR219">
        <f t="shared" si="263"/>
        <v>-1.1084966899943538</v>
      </c>
      <c r="OS219">
        <f t="shared" si="263"/>
        <v>0.79273831943282858</v>
      </c>
      <c r="OT219">
        <f t="shared" si="263"/>
        <v>0.74725676313391887</v>
      </c>
      <c r="OU219">
        <f t="shared" si="263"/>
        <v>2.2961285139899701</v>
      </c>
      <c r="OV219">
        <f t="shared" si="263"/>
        <v>-0.60508682508952916</v>
      </c>
      <c r="OW219">
        <f t="shared" si="263"/>
        <v>0.16588046491960995</v>
      </c>
      <c r="OX219">
        <f t="shared" si="263"/>
        <v>0.37335553315642755</v>
      </c>
      <c r="OY219">
        <f t="shared" si="263"/>
        <v>5.307583705871366E-2</v>
      </c>
      <c r="OZ219">
        <f t="shared" si="263"/>
        <v>1.6753028830862604</v>
      </c>
      <c r="PA219">
        <f t="shared" si="263"/>
        <v>-0.65102540247607976</v>
      </c>
      <c r="PB219">
        <f t="shared" si="263"/>
        <v>-0.15898081073828507</v>
      </c>
      <c r="PC219">
        <f t="shared" si="263"/>
        <v>-0.4807475306733977</v>
      </c>
      <c r="PD219">
        <f t="shared" si="263"/>
        <v>2.257329470012337</v>
      </c>
      <c r="PE219">
        <f t="shared" si="263"/>
        <v>0.60242427935008891</v>
      </c>
      <c r="PF219">
        <f t="shared" si="263"/>
        <v>-0.43260342863504775</v>
      </c>
      <c r="PG219">
        <f t="shared" si="263"/>
        <v>-0.42572537495288998</v>
      </c>
      <c r="PH219">
        <f t="shared" si="263"/>
        <v>-0.76876858656760305</v>
      </c>
      <c r="PI219">
        <f t="shared" si="263"/>
        <v>0.66193706516060047</v>
      </c>
      <c r="PJ219">
        <f t="shared" si="263"/>
        <v>-0.27328951546223834</v>
      </c>
      <c r="PK219">
        <f t="shared" si="263"/>
        <v>-0.29735247153439559</v>
      </c>
      <c r="PL219">
        <f t="shared" si="263"/>
        <v>-0.58954128689947538</v>
      </c>
      <c r="PM219">
        <f t="shared" si="263"/>
        <v>-1.2570194485306274</v>
      </c>
      <c r="PN219">
        <f t="shared" si="263"/>
        <v>-0.1984699338208884</v>
      </c>
      <c r="PO219">
        <f t="shared" si="263"/>
        <v>0.11527049537107814</v>
      </c>
      <c r="PP219">
        <f t="shared" si="263"/>
        <v>0.17348497749480885</v>
      </c>
      <c r="PQ219">
        <f t="shared" si="263"/>
        <v>-2.7046098693972453E-2</v>
      </c>
      <c r="PR219">
        <f t="shared" si="263"/>
        <v>-0.19036292542295996</v>
      </c>
      <c r="PS219">
        <f t="shared" si="263"/>
        <v>0.46824879973428324</v>
      </c>
      <c r="PT219">
        <f t="shared" si="263"/>
        <v>-0.45039655560685787</v>
      </c>
      <c r="PU219">
        <f t="shared" si="263"/>
        <v>-0.51923734645242803</v>
      </c>
      <c r="PV219">
        <f t="shared" si="263"/>
        <v>0.44211446947883815</v>
      </c>
      <c r="PW219">
        <f t="shared" si="263"/>
        <v>-0.39609176383237354</v>
      </c>
      <c r="PX219">
        <f t="shared" si="263"/>
        <v>1.683447408140637</v>
      </c>
      <c r="PY219">
        <f t="shared" si="263"/>
        <v>-1.5504383554798551</v>
      </c>
      <c r="PZ219">
        <f t="shared" si="263"/>
        <v>1.2821965356124565</v>
      </c>
      <c r="QA219">
        <f t="shared" si="263"/>
        <v>-1.3198200576880481</v>
      </c>
      <c r="QB219">
        <f t="shared" si="263"/>
        <v>-6.5031144913518801E-2</v>
      </c>
      <c r="QC219">
        <f t="shared" si="263"/>
        <v>0.11989186532446183</v>
      </c>
      <c r="QD219">
        <f t="shared" si="263"/>
        <v>0.53762164498039056</v>
      </c>
      <c r="QE219">
        <f t="shared" si="263"/>
        <v>2.2607764549320564E-2</v>
      </c>
      <c r="QF219">
        <f t="shared" si="263"/>
        <v>-0.38247549127845559</v>
      </c>
      <c r="QG219">
        <f t="shared" si="263"/>
        <v>-0.36606593312171753</v>
      </c>
      <c r="QH219">
        <f t="shared" si="263"/>
        <v>0.29120087674527895</v>
      </c>
      <c r="QI219">
        <f t="shared" ref="QI219:SG219" si="264">+QI204</f>
        <v>1.4637817002949305</v>
      </c>
      <c r="QJ219">
        <f t="shared" si="264"/>
        <v>-6.947857400518842E-2</v>
      </c>
      <c r="QK219">
        <f t="shared" si="264"/>
        <v>2.9504008125513792</v>
      </c>
      <c r="QL219">
        <f t="shared" si="264"/>
        <v>1.4107126844464801</v>
      </c>
      <c r="QM219">
        <f t="shared" si="264"/>
        <v>-0.76897549661225639</v>
      </c>
      <c r="QN219">
        <f t="shared" si="264"/>
        <v>0.17550519260112196</v>
      </c>
      <c r="QO219">
        <f t="shared" si="264"/>
        <v>-0.79451865531154908</v>
      </c>
      <c r="QP219">
        <f t="shared" si="264"/>
        <v>0.72200691647594795</v>
      </c>
      <c r="QQ219">
        <f t="shared" si="264"/>
        <v>0.13439034773909952</v>
      </c>
      <c r="QR219">
        <f t="shared" si="264"/>
        <v>1.0850453691091388</v>
      </c>
      <c r="QS219">
        <f t="shared" si="264"/>
        <v>0.42154056245635729</v>
      </c>
      <c r="QT219">
        <f t="shared" si="264"/>
        <v>6.8557710619643331E-2</v>
      </c>
      <c r="QU219">
        <f t="shared" si="264"/>
        <v>9.4731831268290989E-2</v>
      </c>
      <c r="QV219">
        <f t="shared" si="264"/>
        <v>-0.86245108832372352</v>
      </c>
      <c r="QW219">
        <f t="shared" si="264"/>
        <v>0.35626726457849145</v>
      </c>
      <c r="QX219">
        <f t="shared" si="264"/>
        <v>-1.6731246432755142</v>
      </c>
      <c r="QY219">
        <f t="shared" si="264"/>
        <v>0.4397543307277374</v>
      </c>
      <c r="QZ219">
        <f t="shared" si="264"/>
        <v>-6.6257825892535038E-2</v>
      </c>
      <c r="RA219">
        <f t="shared" si="264"/>
        <v>1.7043248590198345</v>
      </c>
      <c r="RB219">
        <f t="shared" si="264"/>
        <v>0.5293304639053531</v>
      </c>
      <c r="RC219">
        <f t="shared" si="264"/>
        <v>-8.2981159721384756E-2</v>
      </c>
      <c r="RD219">
        <f t="shared" si="264"/>
        <v>0.38923303691262845</v>
      </c>
      <c r="RE219">
        <f t="shared" si="264"/>
        <v>0.47534513214486651</v>
      </c>
      <c r="RF219">
        <f t="shared" si="264"/>
        <v>1.1722522685886361</v>
      </c>
      <c r="RG219">
        <f t="shared" si="264"/>
        <v>-0.81995040090987459</v>
      </c>
      <c r="RH219">
        <f t="shared" si="264"/>
        <v>-1.5128625818761066</v>
      </c>
      <c r="RI219">
        <f t="shared" si="264"/>
        <v>1.1220322448934894</v>
      </c>
      <c r="RJ219">
        <f t="shared" si="264"/>
        <v>1.1585234460653737</v>
      </c>
      <c r="RK219">
        <f t="shared" si="264"/>
        <v>0.45404021875583567</v>
      </c>
      <c r="RL219">
        <f t="shared" si="264"/>
        <v>-0.2503315954527352</v>
      </c>
      <c r="RM219">
        <f t="shared" si="264"/>
        <v>1.4022771210875362</v>
      </c>
      <c r="RN219">
        <f t="shared" si="264"/>
        <v>0.67158680394641124</v>
      </c>
      <c r="RO219">
        <f t="shared" si="264"/>
        <v>0.98295004136161879</v>
      </c>
      <c r="RP219">
        <f t="shared" si="264"/>
        <v>-1.498838173574768</v>
      </c>
      <c r="RQ219">
        <f t="shared" si="264"/>
        <v>0.76077640187577344</v>
      </c>
      <c r="RR219">
        <f t="shared" si="264"/>
        <v>-1.0367011782363988</v>
      </c>
      <c r="RS219">
        <f t="shared" si="264"/>
        <v>0.9133964340435341</v>
      </c>
      <c r="RT219">
        <f t="shared" si="264"/>
        <v>-0.6650839168287348</v>
      </c>
      <c r="RU219">
        <f t="shared" si="264"/>
        <v>0.1646390046516899</v>
      </c>
      <c r="RV219">
        <f t="shared" si="264"/>
        <v>0.48341235014959238</v>
      </c>
      <c r="RW219">
        <f t="shared" si="264"/>
        <v>-1.1298197932774201</v>
      </c>
      <c r="RX219">
        <f t="shared" si="264"/>
        <v>-8.8048182078637183E-2</v>
      </c>
      <c r="RY219">
        <f t="shared" si="264"/>
        <v>1.0727239896368701</v>
      </c>
      <c r="RZ219">
        <f t="shared" si="264"/>
        <v>0.91444235295057297</v>
      </c>
      <c r="SA219">
        <f t="shared" si="264"/>
        <v>1.3196768122725189E-2</v>
      </c>
      <c r="SB219">
        <f t="shared" si="264"/>
        <v>0.86968611867632717</v>
      </c>
      <c r="SC219">
        <f t="shared" si="264"/>
        <v>-0.79116716733551584</v>
      </c>
      <c r="SD219">
        <f t="shared" si="264"/>
        <v>1.0724534149630927</v>
      </c>
      <c r="SE219">
        <f t="shared" si="264"/>
        <v>-0.49704112825565971</v>
      </c>
      <c r="SF219">
        <f t="shared" si="264"/>
        <v>0.85492956714006141</v>
      </c>
      <c r="SG219">
        <f t="shared" si="264"/>
        <v>-1.0319990906282328</v>
      </c>
    </row>
    <row r="220" spans="1:501">
      <c r="A220" t="s">
        <v>552</v>
      </c>
      <c r="B220">
        <f>+B205</f>
        <v>0.2884894456656184</v>
      </c>
      <c r="C220">
        <f t="shared" ref="C220:BN220" si="265">+C205</f>
        <v>-0.33782384889491368</v>
      </c>
      <c r="D220">
        <f t="shared" si="265"/>
        <v>-0.10626536095514894</v>
      </c>
      <c r="E220">
        <f t="shared" si="265"/>
        <v>7.7378672358463518E-2</v>
      </c>
      <c r="F220">
        <f t="shared" si="265"/>
        <v>0.57413899412495084</v>
      </c>
      <c r="G220">
        <f t="shared" si="265"/>
        <v>-0.19901676751032937</v>
      </c>
      <c r="H220">
        <f t="shared" si="265"/>
        <v>0.31161562219494954</v>
      </c>
      <c r="I220">
        <f t="shared" si="265"/>
        <v>0.83113718574168161</v>
      </c>
      <c r="J220">
        <f t="shared" si="265"/>
        <v>2.3080428945831954</v>
      </c>
      <c r="K220">
        <f t="shared" si="265"/>
        <v>1.8202081264462322</v>
      </c>
      <c r="L220">
        <f t="shared" si="265"/>
        <v>-0.23001575755188242</v>
      </c>
      <c r="M220">
        <f t="shared" si="265"/>
        <v>1.575872374814935</v>
      </c>
      <c r="N220">
        <f t="shared" si="265"/>
        <v>0.39361111703328788</v>
      </c>
      <c r="O220">
        <f t="shared" si="265"/>
        <v>-0.68613189796451479</v>
      </c>
      <c r="P220">
        <f t="shared" si="265"/>
        <v>0.81482312452862971</v>
      </c>
      <c r="Q220">
        <f t="shared" si="265"/>
        <v>1.3867020243196748</v>
      </c>
      <c r="R220">
        <f t="shared" si="265"/>
        <v>-1.1759084372897632</v>
      </c>
      <c r="S220">
        <f t="shared" si="265"/>
        <v>0.50519474825705402</v>
      </c>
      <c r="T220">
        <f t="shared" si="265"/>
        <v>1.8745504348771647</v>
      </c>
      <c r="U220">
        <f t="shared" si="265"/>
        <v>0.5369145128497621</v>
      </c>
      <c r="V220">
        <f t="shared" si="265"/>
        <v>8.1292910181218758E-2</v>
      </c>
      <c r="W220">
        <f t="shared" si="265"/>
        <v>0.43613340494630393</v>
      </c>
      <c r="X220">
        <f t="shared" si="265"/>
        <v>-0.20815377865801565</v>
      </c>
      <c r="Y220">
        <f t="shared" si="265"/>
        <v>8.1906819104915485E-2</v>
      </c>
      <c r="Z220">
        <f t="shared" si="265"/>
        <v>0.32320031095878221</v>
      </c>
      <c r="AA220">
        <f t="shared" si="265"/>
        <v>1.3006888366362546</v>
      </c>
      <c r="AB220">
        <f t="shared" si="265"/>
        <v>-0.2184845016017789</v>
      </c>
      <c r="AC220">
        <f t="shared" si="265"/>
        <v>0.27313035388942808</v>
      </c>
      <c r="AD220">
        <f t="shared" si="265"/>
        <v>0.92953769126324914</v>
      </c>
      <c r="AE220">
        <f t="shared" si="265"/>
        <v>-0.24189375835703686</v>
      </c>
      <c r="AF220">
        <f t="shared" si="265"/>
        <v>-0.93924427346792072</v>
      </c>
      <c r="AG220">
        <f t="shared" si="265"/>
        <v>-0.27773921829066239</v>
      </c>
      <c r="AH220">
        <f t="shared" si="265"/>
        <v>1.6974991012830287</v>
      </c>
      <c r="AI220">
        <f t="shared" si="265"/>
        <v>-1.2030682228214573</v>
      </c>
      <c r="AJ220">
        <f t="shared" si="265"/>
        <v>-0.61651689975406043</v>
      </c>
      <c r="AK220">
        <f t="shared" si="265"/>
        <v>1.7324509826721624</v>
      </c>
      <c r="AL220">
        <f t="shared" si="265"/>
        <v>7.8759967436781153E-2</v>
      </c>
      <c r="AM220">
        <f t="shared" si="265"/>
        <v>-1.259552391275065</v>
      </c>
      <c r="AN220">
        <f t="shared" si="265"/>
        <v>-7.75321495893877E-2</v>
      </c>
      <c r="AO220">
        <f t="shared" si="265"/>
        <v>-6.5338099375367165E-2</v>
      </c>
      <c r="AP220">
        <f t="shared" si="265"/>
        <v>1.6971762306638993</v>
      </c>
      <c r="AQ220">
        <f t="shared" si="265"/>
        <v>0.19698859432537574</v>
      </c>
      <c r="AR220">
        <f t="shared" si="265"/>
        <v>0.46756554183957633</v>
      </c>
      <c r="AS220">
        <f t="shared" si="265"/>
        <v>-0.5243214218353387</v>
      </c>
      <c r="AT220">
        <f t="shared" si="265"/>
        <v>0.22789663489675149</v>
      </c>
      <c r="AU220">
        <f t="shared" si="265"/>
        <v>-5.0472408474888653E-2</v>
      </c>
      <c r="AV220">
        <f t="shared" si="265"/>
        <v>-1.1783549780375324</v>
      </c>
      <c r="AW220">
        <f t="shared" si="265"/>
        <v>0.79315668699564412</v>
      </c>
      <c r="AX220">
        <f t="shared" si="265"/>
        <v>-1.3502176443580538</v>
      </c>
      <c r="AY220">
        <f t="shared" si="265"/>
        <v>1.8714581528911367</v>
      </c>
      <c r="AZ220">
        <f t="shared" si="265"/>
        <v>-0.26163434085901827</v>
      </c>
      <c r="BA220">
        <f t="shared" si="265"/>
        <v>-0.64000118982221466</v>
      </c>
      <c r="BB220">
        <f t="shared" si="265"/>
        <v>1.1980364433838986</v>
      </c>
      <c r="BC220">
        <f t="shared" si="265"/>
        <v>0.15487557902815752</v>
      </c>
      <c r="BD220">
        <f t="shared" si="265"/>
        <v>0.38247549127845559</v>
      </c>
      <c r="BE220">
        <f t="shared" si="265"/>
        <v>-0.63906327341101132</v>
      </c>
      <c r="BF220">
        <f t="shared" si="265"/>
        <v>-0.64018877310445532</v>
      </c>
      <c r="BG220">
        <f t="shared" si="265"/>
        <v>-0.82811538959504105</v>
      </c>
      <c r="BH220">
        <f t="shared" si="265"/>
        <v>-0.28593831302714534</v>
      </c>
      <c r="BI220">
        <f t="shared" si="265"/>
        <v>6.9708221417386085E-2</v>
      </c>
      <c r="BJ220">
        <f t="shared" si="265"/>
        <v>1.2453074305085465</v>
      </c>
      <c r="BK220">
        <f t="shared" si="265"/>
        <v>-1.4487613952951506</v>
      </c>
      <c r="BL220">
        <f t="shared" si="265"/>
        <v>-0.78324205787794199</v>
      </c>
      <c r="BM220">
        <f t="shared" si="265"/>
        <v>0.841337168822065</v>
      </c>
      <c r="BN220">
        <f t="shared" si="265"/>
        <v>-0.58399791669216938</v>
      </c>
      <c r="BO220">
        <f t="shared" ref="BO220:DZ220" si="266">+BO205</f>
        <v>-0.30832438824290875</v>
      </c>
      <c r="BP220">
        <f t="shared" si="266"/>
        <v>-1.427883944415953</v>
      </c>
      <c r="BQ220">
        <f t="shared" si="266"/>
        <v>1.5700743460911326</v>
      </c>
      <c r="BR220">
        <f t="shared" si="266"/>
        <v>1.747748683555983</v>
      </c>
      <c r="BS220">
        <f t="shared" si="266"/>
        <v>1.5586329027428292</v>
      </c>
      <c r="BT220">
        <f t="shared" si="266"/>
        <v>-0.96658823167672381</v>
      </c>
      <c r="BU220">
        <f t="shared" si="266"/>
        <v>-0.18156697478843853</v>
      </c>
      <c r="BV220">
        <f t="shared" si="266"/>
        <v>1.5076011550263502</v>
      </c>
      <c r="BW220">
        <f t="shared" si="266"/>
        <v>0.9950508683687076</v>
      </c>
      <c r="BX220">
        <f t="shared" si="266"/>
        <v>-0.80907852861855645</v>
      </c>
      <c r="BY220">
        <f t="shared" si="266"/>
        <v>0.59108970162924379</v>
      </c>
      <c r="BZ220">
        <f t="shared" si="266"/>
        <v>-0.89829200078384019</v>
      </c>
      <c r="CA220">
        <f t="shared" si="266"/>
        <v>1.3659928299603052</v>
      </c>
      <c r="CB220">
        <f t="shared" si="266"/>
        <v>-0.82639189713518135</v>
      </c>
      <c r="CC220">
        <f t="shared" si="266"/>
        <v>0.20971810954506509</v>
      </c>
      <c r="CD220">
        <f t="shared" si="266"/>
        <v>0.53762164498039056</v>
      </c>
      <c r="CE220">
        <f t="shared" si="266"/>
        <v>-0.32505454328202177</v>
      </c>
      <c r="CF220">
        <f t="shared" si="266"/>
        <v>-0.41769794734136667</v>
      </c>
      <c r="CG220">
        <f t="shared" si="266"/>
        <v>0.90092953541898169</v>
      </c>
      <c r="CH220">
        <f t="shared" si="266"/>
        <v>1.6169042282854207</v>
      </c>
      <c r="CI220">
        <f t="shared" si="266"/>
        <v>-0.44270564103499055</v>
      </c>
      <c r="CJ220">
        <f t="shared" si="266"/>
        <v>-0.85691453932668082</v>
      </c>
      <c r="CK220">
        <f t="shared" si="266"/>
        <v>6.0662159739877097E-2</v>
      </c>
      <c r="CL220">
        <f t="shared" si="266"/>
        <v>-1.323301148659084</v>
      </c>
      <c r="CM220">
        <f t="shared" si="266"/>
        <v>4.3349928091629408E-2</v>
      </c>
      <c r="CN220">
        <f t="shared" si="266"/>
        <v>1.5360910765593871</v>
      </c>
      <c r="CO220">
        <f t="shared" si="266"/>
        <v>-0.34309323382331058</v>
      </c>
      <c r="CP220">
        <f t="shared" si="266"/>
        <v>-1.6557078197365627</v>
      </c>
      <c r="CQ220">
        <f t="shared" si="266"/>
        <v>2.071947164949961</v>
      </c>
      <c r="CR220">
        <f t="shared" si="266"/>
        <v>0.24173687052098103</v>
      </c>
      <c r="CS220">
        <f t="shared" si="266"/>
        <v>1.1116139830846805</v>
      </c>
      <c r="CT220">
        <f t="shared" si="266"/>
        <v>0.20252855392755009</v>
      </c>
      <c r="CU220">
        <f t="shared" si="266"/>
        <v>-2.2326094040181488</v>
      </c>
      <c r="CV220">
        <f t="shared" si="266"/>
        <v>-1.069736299541546</v>
      </c>
      <c r="CW220">
        <f t="shared" si="266"/>
        <v>-0.49211394070880488</v>
      </c>
      <c r="CX220">
        <f t="shared" si="266"/>
        <v>-4.059302227688022E-2</v>
      </c>
      <c r="CY220">
        <f t="shared" si="266"/>
        <v>-1.1260613064223435</v>
      </c>
      <c r="CZ220">
        <f t="shared" si="266"/>
        <v>-9.6770236268639565E-3</v>
      </c>
      <c r="DA220">
        <f t="shared" si="266"/>
        <v>-0.69594193519151304</v>
      </c>
      <c r="DB220">
        <f t="shared" si="266"/>
        <v>-0.80992776929633692</v>
      </c>
      <c r="DC220">
        <f t="shared" si="266"/>
        <v>-0.35488142202666495</v>
      </c>
      <c r="DD220">
        <f t="shared" si="266"/>
        <v>-1.2296777640585788</v>
      </c>
      <c r="DE220">
        <f t="shared" si="266"/>
        <v>-1.2196392162877601</v>
      </c>
      <c r="DF220">
        <f t="shared" si="266"/>
        <v>0.9619589036446996</v>
      </c>
      <c r="DG220">
        <f t="shared" si="266"/>
        <v>0.33474748306616675</v>
      </c>
      <c r="DH220">
        <f t="shared" si="266"/>
        <v>-0.5118977242091205</v>
      </c>
      <c r="DI220">
        <f t="shared" si="266"/>
        <v>-1.3563339962274767</v>
      </c>
      <c r="DJ220">
        <f t="shared" si="266"/>
        <v>0.80515746958553791</v>
      </c>
      <c r="DK220">
        <f t="shared" si="266"/>
        <v>5.1161350711481646E-2</v>
      </c>
      <c r="DL220">
        <f t="shared" si="266"/>
        <v>-2.432025212328881</v>
      </c>
      <c r="DM220">
        <f t="shared" si="266"/>
        <v>0.2289948497491423</v>
      </c>
      <c r="DN220">
        <f t="shared" si="266"/>
        <v>-0.58381715462019201</v>
      </c>
      <c r="DO220">
        <f t="shared" si="266"/>
        <v>-0.89269406089442782</v>
      </c>
      <c r="DP220">
        <f t="shared" si="266"/>
        <v>-1.7321053746854886</v>
      </c>
      <c r="DQ220">
        <f t="shared" si="266"/>
        <v>0.11511588127177674</v>
      </c>
      <c r="DR220">
        <f t="shared" si="266"/>
        <v>0.62152139435056597</v>
      </c>
      <c r="DS220">
        <f t="shared" si="266"/>
        <v>0.57992110669147223</v>
      </c>
      <c r="DT220">
        <f t="shared" si="266"/>
        <v>0.33191781767527573</v>
      </c>
      <c r="DU220">
        <f t="shared" si="266"/>
        <v>1.3584485714090988</v>
      </c>
      <c r="DV220">
        <f t="shared" si="266"/>
        <v>-0.63157358454191126</v>
      </c>
      <c r="DW220">
        <f t="shared" si="266"/>
        <v>0.59391595641500317</v>
      </c>
      <c r="DX220">
        <f t="shared" si="266"/>
        <v>-0.61217519942147192</v>
      </c>
      <c r="DY220">
        <f t="shared" si="266"/>
        <v>2.8882141123176552E-2</v>
      </c>
      <c r="DZ220">
        <f t="shared" si="266"/>
        <v>1.6791545931482688E-2</v>
      </c>
      <c r="EA220">
        <f t="shared" ref="EA220:GL220" si="267">+EA205</f>
        <v>-0.25530653147143312</v>
      </c>
      <c r="EB220">
        <f t="shared" si="267"/>
        <v>0.34017375583061948</v>
      </c>
      <c r="EC220">
        <f t="shared" si="267"/>
        <v>0.46372861106647179</v>
      </c>
      <c r="ED220">
        <f t="shared" si="267"/>
        <v>0.64809682953637093</v>
      </c>
      <c r="EE220">
        <f t="shared" si="267"/>
        <v>1.3024737199884839</v>
      </c>
      <c r="EF220">
        <f t="shared" si="267"/>
        <v>0.3683567229018081</v>
      </c>
      <c r="EG220">
        <f t="shared" si="267"/>
        <v>0.79012124842847697</v>
      </c>
      <c r="EH220">
        <f t="shared" si="267"/>
        <v>0.57793158703134395</v>
      </c>
      <c r="EI220">
        <f t="shared" si="267"/>
        <v>-0.57504053074808326</v>
      </c>
      <c r="EJ220">
        <f t="shared" si="267"/>
        <v>-0.25514850676700007</v>
      </c>
      <c r="EK220">
        <f t="shared" si="267"/>
        <v>-1.0471012501511723</v>
      </c>
      <c r="EL220">
        <f t="shared" si="267"/>
        <v>-1.375979081785772</v>
      </c>
      <c r="EM220">
        <f t="shared" si="267"/>
        <v>0.65756239564507268</v>
      </c>
      <c r="EN220">
        <f t="shared" si="267"/>
        <v>-1.3863018466508947</v>
      </c>
      <c r="EO220">
        <f t="shared" si="267"/>
        <v>-0.35765310713031795</v>
      </c>
      <c r="EP220">
        <f t="shared" si="267"/>
        <v>0.92085201686131768</v>
      </c>
      <c r="EQ220">
        <f t="shared" si="267"/>
        <v>0.15479827197850682</v>
      </c>
      <c r="ER220">
        <f t="shared" si="267"/>
        <v>6.3880634115776047E-2</v>
      </c>
      <c r="ES220">
        <f t="shared" si="267"/>
        <v>0.21832761376572307</v>
      </c>
      <c r="ET220">
        <f t="shared" si="267"/>
        <v>0.24954147193056997</v>
      </c>
      <c r="EU220">
        <f t="shared" si="267"/>
        <v>-0.30808450901531614</v>
      </c>
      <c r="EV220">
        <f t="shared" si="267"/>
        <v>0.19309027265990153</v>
      </c>
      <c r="EW220">
        <f t="shared" si="267"/>
        <v>0.96390522230649367</v>
      </c>
      <c r="EX220">
        <f t="shared" si="267"/>
        <v>-0.13114913599565625</v>
      </c>
      <c r="EY220">
        <f t="shared" si="267"/>
        <v>-0.78782477430650033</v>
      </c>
      <c r="EZ220">
        <f t="shared" si="267"/>
        <v>1.5242540030158125</v>
      </c>
      <c r="FA220">
        <f t="shared" si="267"/>
        <v>0.64809682953637093</v>
      </c>
      <c r="FB220">
        <f t="shared" si="267"/>
        <v>0.43554450712690596</v>
      </c>
      <c r="FC220">
        <f t="shared" si="267"/>
        <v>1.4871829989715479</v>
      </c>
      <c r="FD220">
        <f t="shared" si="267"/>
        <v>0.27249598133494146</v>
      </c>
      <c r="FE220">
        <f t="shared" si="267"/>
        <v>1.5174464351730421</v>
      </c>
      <c r="FF220">
        <f t="shared" si="267"/>
        <v>-0.34544655136414804</v>
      </c>
      <c r="FG220">
        <f t="shared" si="267"/>
        <v>-0.11927568266401067</v>
      </c>
      <c r="FH220">
        <f t="shared" si="267"/>
        <v>0.31185663829091936</v>
      </c>
      <c r="FI220">
        <f t="shared" si="267"/>
        <v>-0.16006538317014929</v>
      </c>
      <c r="FJ220">
        <f t="shared" si="267"/>
        <v>6.7943801695946604E-2</v>
      </c>
      <c r="FK220">
        <f t="shared" si="267"/>
        <v>5.751985554525163E-2</v>
      </c>
      <c r="FL220">
        <f t="shared" si="267"/>
        <v>-0.83275836004759185</v>
      </c>
      <c r="FM220">
        <f t="shared" si="267"/>
        <v>-0.83883378465543501</v>
      </c>
      <c r="FN220">
        <f t="shared" si="267"/>
        <v>-1.578528099344112</v>
      </c>
      <c r="FO220">
        <f t="shared" si="267"/>
        <v>-0.59446392697282135</v>
      </c>
      <c r="FP220">
        <f t="shared" si="267"/>
        <v>-2.6574343792162836</v>
      </c>
      <c r="FQ220">
        <f t="shared" si="267"/>
        <v>-0.54001020544092171</v>
      </c>
      <c r="FR220">
        <f t="shared" si="267"/>
        <v>0.38593498175032437</v>
      </c>
      <c r="FS220">
        <f t="shared" si="267"/>
        <v>-0.2552280875534052</v>
      </c>
      <c r="FT220">
        <f t="shared" si="267"/>
        <v>0.27765963750425726</v>
      </c>
      <c r="FU220">
        <f t="shared" si="267"/>
        <v>0.65405401983298361</v>
      </c>
      <c r="FV220">
        <f t="shared" si="267"/>
        <v>1.5066461855894886</v>
      </c>
      <c r="FW220">
        <f t="shared" si="267"/>
        <v>-0.93142489276942797</v>
      </c>
      <c r="FX220">
        <f t="shared" si="267"/>
        <v>1.3953604138805531</v>
      </c>
      <c r="FY220">
        <f t="shared" si="267"/>
        <v>0.22044332581572235</v>
      </c>
      <c r="FZ220">
        <f t="shared" si="267"/>
        <v>0.75842763180844486</v>
      </c>
      <c r="GA220">
        <f t="shared" si="267"/>
        <v>-0.89451987150823697</v>
      </c>
      <c r="GB220">
        <f t="shared" si="267"/>
        <v>0.24449377633573022</v>
      </c>
      <c r="GC220">
        <f t="shared" si="267"/>
        <v>-0.94879851531004533</v>
      </c>
      <c r="GD220">
        <f t="shared" si="267"/>
        <v>-0.99079215942765586</v>
      </c>
      <c r="GE220">
        <f t="shared" si="267"/>
        <v>1.5916930351522751</v>
      </c>
      <c r="GF220">
        <f t="shared" si="267"/>
        <v>-0.72369630288449116</v>
      </c>
      <c r="GG220">
        <f t="shared" si="267"/>
        <v>-0.82198766904184595</v>
      </c>
      <c r="GH220">
        <f t="shared" si="267"/>
        <v>0.12320583664404694</v>
      </c>
      <c r="GI220">
        <f t="shared" si="267"/>
        <v>-0.6292407306318637</v>
      </c>
      <c r="GJ220">
        <f t="shared" si="267"/>
        <v>-0.30632008929387666</v>
      </c>
      <c r="GK220">
        <f t="shared" si="267"/>
        <v>0.30848468668409623</v>
      </c>
      <c r="GL220">
        <f t="shared" si="267"/>
        <v>-1.1903875929419883</v>
      </c>
      <c r="GM220">
        <f t="shared" ref="GM220:IX220" si="268">+GM205</f>
        <v>0.30079263524385169</v>
      </c>
      <c r="GN220">
        <f t="shared" si="268"/>
        <v>-1.3409498933469877</v>
      </c>
      <c r="GO220">
        <f t="shared" si="268"/>
        <v>0.70268242780002765</v>
      </c>
      <c r="GP220">
        <f t="shared" si="268"/>
        <v>0.80960944615071639</v>
      </c>
      <c r="GQ220">
        <f t="shared" si="268"/>
        <v>-0.57892520999303088</v>
      </c>
      <c r="GR220">
        <f t="shared" si="268"/>
        <v>-0.94699998953728937</v>
      </c>
      <c r="GS220">
        <f t="shared" si="268"/>
        <v>1.3905150808568578</v>
      </c>
      <c r="GT220">
        <f t="shared" si="268"/>
        <v>-5.8132627600571141E-2</v>
      </c>
      <c r="GU220">
        <f t="shared" si="268"/>
        <v>0.11334577720845118</v>
      </c>
      <c r="GV220">
        <f t="shared" si="268"/>
        <v>0.68923327489756048</v>
      </c>
      <c r="GW220">
        <f t="shared" si="268"/>
        <v>0.83059603639412671</v>
      </c>
      <c r="GX220">
        <f t="shared" si="268"/>
        <v>-0.26940028874378186</v>
      </c>
      <c r="GY220">
        <f t="shared" si="268"/>
        <v>0.74281388151575811</v>
      </c>
      <c r="GZ220">
        <f t="shared" si="268"/>
        <v>-0.35928451325162314</v>
      </c>
      <c r="HA220">
        <f t="shared" si="268"/>
        <v>1.0814687811944168</v>
      </c>
      <c r="HB220">
        <f t="shared" si="268"/>
        <v>1.3899125406169333</v>
      </c>
      <c r="HC220">
        <f t="shared" si="268"/>
        <v>0.18802666090778075</v>
      </c>
      <c r="HD220">
        <f t="shared" si="268"/>
        <v>-1.1772840480261948</v>
      </c>
      <c r="HE220">
        <f t="shared" si="268"/>
        <v>-1.0042549547506496</v>
      </c>
      <c r="HF220">
        <f t="shared" si="268"/>
        <v>0.99605586001416668</v>
      </c>
      <c r="HG220">
        <f t="shared" si="268"/>
        <v>1.3683302313438617</v>
      </c>
      <c r="HH220">
        <f t="shared" si="268"/>
        <v>-0.51250935939606279</v>
      </c>
      <c r="HI220">
        <f t="shared" si="268"/>
        <v>0.3351522082084557</v>
      </c>
      <c r="HJ220">
        <f t="shared" si="268"/>
        <v>-0.1221269485540688</v>
      </c>
      <c r="HK220">
        <f t="shared" si="268"/>
        <v>-0.31981699066818692</v>
      </c>
      <c r="HL220">
        <f t="shared" si="268"/>
        <v>0.87629132394795306</v>
      </c>
      <c r="HM220">
        <f t="shared" si="268"/>
        <v>-0.15100567907211371</v>
      </c>
      <c r="HN220">
        <f t="shared" si="268"/>
        <v>-0.3899754119629506</v>
      </c>
      <c r="HO220">
        <f t="shared" si="268"/>
        <v>-0.21558662410825491</v>
      </c>
      <c r="HP220">
        <f t="shared" si="268"/>
        <v>0.7260837264766451</v>
      </c>
      <c r="HQ220">
        <f t="shared" si="268"/>
        <v>-0.43260342863504775</v>
      </c>
      <c r="HR220">
        <f t="shared" si="268"/>
        <v>-0.30191358746378683</v>
      </c>
      <c r="HS220">
        <f t="shared" si="268"/>
        <v>1.1410406841605436</v>
      </c>
      <c r="HT220">
        <f t="shared" si="268"/>
        <v>1.4171564544085413</v>
      </c>
      <c r="HU220">
        <f t="shared" si="268"/>
        <v>0.25657072910689749</v>
      </c>
      <c r="HV220">
        <f t="shared" si="268"/>
        <v>0.35773496165347751</v>
      </c>
      <c r="HW220">
        <f t="shared" si="268"/>
        <v>8.070628609857522E-3</v>
      </c>
      <c r="HX220">
        <f t="shared" si="268"/>
        <v>1.7198908608406782</v>
      </c>
      <c r="HY220">
        <f t="shared" si="268"/>
        <v>0.37319182411010843</v>
      </c>
      <c r="HZ220">
        <f t="shared" si="268"/>
        <v>1.1985071068920661</v>
      </c>
      <c r="IA220">
        <f t="shared" si="268"/>
        <v>0.93177732196636498</v>
      </c>
      <c r="IB220">
        <f t="shared" si="268"/>
        <v>-0.28203430701978505</v>
      </c>
      <c r="IC220">
        <f t="shared" si="268"/>
        <v>0.46773720896453597</v>
      </c>
      <c r="ID220">
        <f t="shared" si="268"/>
        <v>-0.42354827201052103</v>
      </c>
      <c r="IE220">
        <f t="shared" si="268"/>
        <v>-1.4939178072381765</v>
      </c>
      <c r="IF220">
        <f t="shared" si="268"/>
        <v>-0.78594780461571645</v>
      </c>
      <c r="IG220">
        <f t="shared" si="268"/>
        <v>0.29303691917448305</v>
      </c>
      <c r="IH220">
        <f t="shared" si="268"/>
        <v>-0.77567619882756844</v>
      </c>
      <c r="II220">
        <f t="shared" si="268"/>
        <v>2.6830093702301383E-4</v>
      </c>
      <c r="IJ220">
        <f t="shared" si="268"/>
        <v>1.8477476260159165</v>
      </c>
      <c r="IK220">
        <f t="shared" si="268"/>
        <v>0.36819301385548897</v>
      </c>
      <c r="IL220">
        <f t="shared" si="268"/>
        <v>1.99128407984972</v>
      </c>
      <c r="IM220">
        <f t="shared" si="268"/>
        <v>1.314901965088211</v>
      </c>
      <c r="IN220">
        <f t="shared" si="268"/>
        <v>-0.50189555622637272</v>
      </c>
      <c r="IO220">
        <f t="shared" si="268"/>
        <v>0.15580553736072034</v>
      </c>
      <c r="IP220">
        <f t="shared" si="268"/>
        <v>0.13817384569847491</v>
      </c>
      <c r="IQ220">
        <f t="shared" si="268"/>
        <v>1.648572833801154E-2</v>
      </c>
      <c r="IR220">
        <f t="shared" si="268"/>
        <v>1.043665633915225</v>
      </c>
      <c r="IS220">
        <f t="shared" si="268"/>
        <v>-0.3557784111762885</v>
      </c>
      <c r="IT220">
        <f t="shared" si="268"/>
        <v>0.4263949904270703</v>
      </c>
      <c r="IU220">
        <f t="shared" si="268"/>
        <v>-1.256007635674905</v>
      </c>
      <c r="IV220">
        <f t="shared" si="268"/>
        <v>-0.38050075090723112</v>
      </c>
      <c r="IW220">
        <f t="shared" si="268"/>
        <v>-1.1999190974165685</v>
      </c>
      <c r="IX220">
        <f t="shared" si="268"/>
        <v>-0.16944795788731426</v>
      </c>
      <c r="IY220">
        <f t="shared" ref="IY220:LJ220" si="269">+IY205</f>
        <v>0.5983929440844804</v>
      </c>
      <c r="IZ220">
        <f t="shared" si="269"/>
        <v>1.3411363397608511</v>
      </c>
      <c r="JA220">
        <f t="shared" si="269"/>
        <v>0.524848928762367</v>
      </c>
      <c r="JB220">
        <f t="shared" si="269"/>
        <v>-0.42212604967062362</v>
      </c>
      <c r="JC220">
        <f t="shared" si="269"/>
        <v>0.11134375199617352</v>
      </c>
      <c r="JD220">
        <f t="shared" si="269"/>
        <v>-0.33046262615243904</v>
      </c>
      <c r="JE220">
        <f t="shared" si="269"/>
        <v>-0.32030015972850379</v>
      </c>
      <c r="JF220">
        <f t="shared" si="269"/>
        <v>1.0125222615897655</v>
      </c>
      <c r="JG220">
        <f t="shared" si="269"/>
        <v>-0.30688056540384423</v>
      </c>
      <c r="JH220">
        <f t="shared" si="269"/>
        <v>0.12729287846013904</v>
      </c>
      <c r="JI220">
        <f t="shared" si="269"/>
        <v>0.67725295593845658</v>
      </c>
      <c r="JJ220">
        <f t="shared" si="269"/>
        <v>0.39526412365376018</v>
      </c>
      <c r="JK220">
        <f t="shared" si="269"/>
        <v>6.7867631514673121E-2</v>
      </c>
      <c r="JL220">
        <f t="shared" si="269"/>
        <v>-8.4132807387504727E-2</v>
      </c>
      <c r="JM220">
        <f t="shared" si="269"/>
        <v>-0.86233967522275634</v>
      </c>
      <c r="JN220">
        <f t="shared" si="269"/>
        <v>1.5604382497258484</v>
      </c>
      <c r="JO220">
        <f t="shared" si="269"/>
        <v>-0.75161096901865676</v>
      </c>
      <c r="JP220">
        <f t="shared" si="269"/>
        <v>-0.81247890193480998</v>
      </c>
      <c r="JQ220">
        <f t="shared" si="269"/>
        <v>-0.94472625278285705</v>
      </c>
      <c r="JR220">
        <f t="shared" si="269"/>
        <v>6.549043973791413E-2</v>
      </c>
      <c r="JS220">
        <f t="shared" si="269"/>
        <v>7.7378672358463518E-2</v>
      </c>
      <c r="JT220">
        <f t="shared" si="269"/>
        <v>0.31249896892404649</v>
      </c>
      <c r="JU220">
        <f t="shared" si="269"/>
        <v>0.23897996470623184</v>
      </c>
      <c r="JV220">
        <f t="shared" si="269"/>
        <v>-0.34959157346747816</v>
      </c>
      <c r="JW220">
        <f t="shared" si="269"/>
        <v>1.1347560757712927</v>
      </c>
      <c r="JX220">
        <f t="shared" si="269"/>
        <v>-0.10564917829469778</v>
      </c>
      <c r="JY220">
        <f t="shared" si="269"/>
        <v>0.42949636736011598</v>
      </c>
      <c r="JZ220">
        <f t="shared" si="269"/>
        <v>-0.66041366153513081</v>
      </c>
      <c r="KA220">
        <f t="shared" si="269"/>
        <v>-1.3500266504706815</v>
      </c>
      <c r="KB220">
        <f t="shared" si="269"/>
        <v>-1.134610556619009</v>
      </c>
      <c r="KC220">
        <f t="shared" si="269"/>
        <v>-0.53912458497507032</v>
      </c>
      <c r="KD220">
        <f t="shared" si="269"/>
        <v>-0.83470808931451757</v>
      </c>
      <c r="KE220">
        <f t="shared" si="269"/>
        <v>-0.79294750321423635</v>
      </c>
      <c r="KF220">
        <f t="shared" si="269"/>
        <v>0.68497001848299988</v>
      </c>
      <c r="KG220">
        <f t="shared" si="269"/>
        <v>0.1850685293902643</v>
      </c>
      <c r="KH220">
        <f t="shared" si="269"/>
        <v>-0.52361883717821911</v>
      </c>
      <c r="KI220">
        <f t="shared" si="269"/>
        <v>0.81205371316173114</v>
      </c>
      <c r="KJ220">
        <f t="shared" si="269"/>
        <v>0.330867351294728</v>
      </c>
      <c r="KK220">
        <f t="shared" si="269"/>
        <v>-0.31563331504003145</v>
      </c>
      <c r="KL220">
        <f t="shared" si="269"/>
        <v>0.19153162611473817</v>
      </c>
      <c r="KM220">
        <f t="shared" si="269"/>
        <v>-2.417546056676656</v>
      </c>
      <c r="KN220">
        <f t="shared" si="269"/>
        <v>0.80568725024932064</v>
      </c>
      <c r="KO220">
        <f t="shared" si="269"/>
        <v>0.24709606805117801</v>
      </c>
      <c r="KP220">
        <f t="shared" si="269"/>
        <v>0.46824879973428324</v>
      </c>
      <c r="KQ220">
        <f t="shared" si="269"/>
        <v>-0.20370066522445995</v>
      </c>
      <c r="KR220">
        <f t="shared" si="269"/>
        <v>0.86267164078890346</v>
      </c>
      <c r="KS220">
        <f t="shared" si="269"/>
        <v>-1.519870238553267</v>
      </c>
      <c r="KT220">
        <f t="shared" si="269"/>
        <v>1.0017242857429665</v>
      </c>
      <c r="KU220">
        <f t="shared" si="269"/>
        <v>0.14505076251225546</v>
      </c>
      <c r="KV220">
        <f t="shared" si="269"/>
        <v>-1.7863612811197527E-2</v>
      </c>
      <c r="KW220">
        <f t="shared" si="269"/>
        <v>0.39179212762974203</v>
      </c>
      <c r="KX220">
        <f t="shared" si="269"/>
        <v>2.1911182557232678</v>
      </c>
      <c r="KY220">
        <f t="shared" si="269"/>
        <v>-0.86934960563667119</v>
      </c>
      <c r="KZ220">
        <f t="shared" si="269"/>
        <v>0.43891077439184301</v>
      </c>
      <c r="LA220">
        <f t="shared" si="269"/>
        <v>0.36165147321298718</v>
      </c>
      <c r="LB220">
        <f t="shared" si="269"/>
        <v>-0.18989567251992412</v>
      </c>
      <c r="LC220">
        <f t="shared" si="269"/>
        <v>8.2520728028612211E-2</v>
      </c>
      <c r="LD220">
        <f t="shared" si="269"/>
        <v>0.33588094083825126</v>
      </c>
      <c r="LE220">
        <f t="shared" si="269"/>
        <v>0.97135853138752282</v>
      </c>
      <c r="LF220">
        <f t="shared" si="269"/>
        <v>-1.9117396732326597</v>
      </c>
      <c r="LG220">
        <f t="shared" si="269"/>
        <v>-1.0286180440743919</v>
      </c>
      <c r="LH220">
        <f t="shared" si="269"/>
        <v>-1.7021193343680352E-2</v>
      </c>
      <c r="LI220">
        <f t="shared" si="269"/>
        <v>-5.0854396249633282E-2</v>
      </c>
      <c r="LJ220">
        <f t="shared" si="269"/>
        <v>-0.59409785535535775</v>
      </c>
      <c r="LK220">
        <f t="shared" ref="LK220:NV220" si="270">+LK205</f>
        <v>1.33925823320169</v>
      </c>
      <c r="LL220">
        <f t="shared" si="270"/>
        <v>-1.5868226910242811</v>
      </c>
      <c r="LM220">
        <f t="shared" si="270"/>
        <v>5.0318931243964471E-2</v>
      </c>
      <c r="LN220">
        <f t="shared" si="270"/>
        <v>-1.2446434993762523</v>
      </c>
      <c r="LO220">
        <f t="shared" si="270"/>
        <v>0.42145757106482051</v>
      </c>
      <c r="LP220">
        <f t="shared" si="270"/>
        <v>-0.36156961868982762</v>
      </c>
      <c r="LQ220">
        <f t="shared" si="270"/>
        <v>-0.82811538959504105</v>
      </c>
      <c r="LR220">
        <f t="shared" si="270"/>
        <v>1.7026923160301521</v>
      </c>
      <c r="LS220">
        <f t="shared" si="270"/>
        <v>-1.7781394490157254</v>
      </c>
      <c r="LT220">
        <f t="shared" si="270"/>
        <v>0.15774162420711946</v>
      </c>
      <c r="LU220">
        <f t="shared" si="270"/>
        <v>0.22640506358584389</v>
      </c>
      <c r="LV220">
        <f t="shared" si="270"/>
        <v>1.310736479354091</v>
      </c>
      <c r="LW220">
        <f t="shared" si="270"/>
        <v>-1.6913918443606235</v>
      </c>
      <c r="LX220">
        <f t="shared" si="270"/>
        <v>-0.42664623833843507</v>
      </c>
      <c r="LY220">
        <f t="shared" si="270"/>
        <v>1.9375784177100286</v>
      </c>
      <c r="LZ220">
        <f t="shared" si="270"/>
        <v>-0.41920088733604643</v>
      </c>
      <c r="MA220">
        <f t="shared" si="270"/>
        <v>0.95723180493223481</v>
      </c>
      <c r="MB220">
        <f t="shared" si="270"/>
        <v>-0.30696128305862658</v>
      </c>
      <c r="MC220">
        <f t="shared" si="270"/>
        <v>0.74978743214160204</v>
      </c>
      <c r="MD220">
        <f t="shared" si="270"/>
        <v>-2.3555730876978487</v>
      </c>
      <c r="ME220">
        <f t="shared" si="270"/>
        <v>-0.45641627366421744</v>
      </c>
      <c r="MF220">
        <f t="shared" si="270"/>
        <v>-0.59409785535535775</v>
      </c>
      <c r="MG220">
        <f t="shared" si="270"/>
        <v>1.2580312613863498</v>
      </c>
      <c r="MH220">
        <f t="shared" si="270"/>
        <v>1.5841351341805421</v>
      </c>
      <c r="MI220">
        <f t="shared" si="270"/>
        <v>-1.3793373909720685</v>
      </c>
      <c r="MJ220">
        <f t="shared" si="270"/>
        <v>-0.57738816394703463</v>
      </c>
      <c r="MK220">
        <f t="shared" si="270"/>
        <v>-1.1489964890643023</v>
      </c>
      <c r="ML220">
        <f t="shared" si="270"/>
        <v>-1.6154899640241638</v>
      </c>
      <c r="MM220">
        <f t="shared" si="270"/>
        <v>-1.2201212484796997</v>
      </c>
      <c r="MN220">
        <f t="shared" si="270"/>
        <v>-0.67273731474415399</v>
      </c>
      <c r="MO220">
        <f t="shared" si="270"/>
        <v>0.14713805285282433</v>
      </c>
      <c r="MP220">
        <f t="shared" si="270"/>
        <v>1.2756095202348661</v>
      </c>
      <c r="MQ220">
        <f t="shared" si="270"/>
        <v>1.3691123967873864</v>
      </c>
      <c r="MR220">
        <f t="shared" si="270"/>
        <v>-0.44009084376739338</v>
      </c>
      <c r="MS220">
        <f t="shared" si="270"/>
        <v>0.30664068617625162</v>
      </c>
      <c r="MT220">
        <f t="shared" si="270"/>
        <v>-3.2019897844293155E-2</v>
      </c>
      <c r="MU220">
        <f t="shared" si="270"/>
        <v>0.27622945708571933</v>
      </c>
      <c r="MV220">
        <f t="shared" si="270"/>
        <v>0.22420749701268505</v>
      </c>
      <c r="MW220">
        <f t="shared" si="270"/>
        <v>0.50041990107274614</v>
      </c>
      <c r="MX220">
        <f t="shared" si="270"/>
        <v>4.0057557271211408E-2</v>
      </c>
      <c r="MY220">
        <f t="shared" si="270"/>
        <v>-0.44338094085105695</v>
      </c>
      <c r="MZ220">
        <f t="shared" si="270"/>
        <v>-0.73277078627143055</v>
      </c>
      <c r="NA220">
        <f t="shared" si="270"/>
        <v>1.1621227713476401</v>
      </c>
      <c r="NB220">
        <f t="shared" si="270"/>
        <v>1.9415892893448472</v>
      </c>
      <c r="NC220">
        <f t="shared" si="270"/>
        <v>0.63587549448129721</v>
      </c>
      <c r="ND220">
        <f t="shared" si="270"/>
        <v>0.15247678675223142</v>
      </c>
      <c r="NE220">
        <f t="shared" si="270"/>
        <v>1.6632839106023312</v>
      </c>
      <c r="NF220">
        <f t="shared" si="270"/>
        <v>-1.0322764865122736E-3</v>
      </c>
      <c r="NG220">
        <f t="shared" si="270"/>
        <v>1.3592170944320969</v>
      </c>
      <c r="NH220">
        <f t="shared" si="270"/>
        <v>-0.43428372009657323</v>
      </c>
      <c r="NI220">
        <f t="shared" si="270"/>
        <v>-2.5078770704567432</v>
      </c>
      <c r="NJ220">
        <f t="shared" si="270"/>
        <v>-0.23677671379118692</v>
      </c>
      <c r="NK220">
        <f t="shared" si="270"/>
        <v>-0.27654664336296264</v>
      </c>
      <c r="NL220">
        <f t="shared" si="270"/>
        <v>0.45667093218071386</v>
      </c>
      <c r="NM220">
        <f t="shared" si="270"/>
        <v>0.96658823167672381</v>
      </c>
      <c r="NN220">
        <f t="shared" si="270"/>
        <v>0.77216554927872494</v>
      </c>
      <c r="NO220">
        <f t="shared" si="270"/>
        <v>0.38568714444409125</v>
      </c>
      <c r="NP220">
        <f t="shared" si="270"/>
        <v>-0.75679736255551688</v>
      </c>
      <c r="NQ220">
        <f t="shared" si="270"/>
        <v>0.20307538761699107</v>
      </c>
      <c r="NR220">
        <f t="shared" si="270"/>
        <v>0.1351622813672293</v>
      </c>
      <c r="NS220">
        <f t="shared" si="270"/>
        <v>0.89486093202140182</v>
      </c>
      <c r="NT220">
        <f t="shared" si="270"/>
        <v>0.28068143365089782</v>
      </c>
      <c r="NU220">
        <f t="shared" si="270"/>
        <v>0.52836298891634215</v>
      </c>
      <c r="NV220">
        <f t="shared" si="270"/>
        <v>1.8772243493003771</v>
      </c>
      <c r="NW220">
        <f t="shared" ref="NW220:QH220" si="271">+NW205</f>
        <v>1.0861481314350385</v>
      </c>
      <c r="NX220">
        <f t="shared" si="271"/>
        <v>2.3900429368950427</v>
      </c>
      <c r="NY220">
        <f t="shared" si="271"/>
        <v>0.63157358454191126</v>
      </c>
      <c r="NZ220">
        <f t="shared" si="271"/>
        <v>-0.43992258724756539</v>
      </c>
      <c r="OA220">
        <f t="shared" si="271"/>
        <v>-1.2324517228989862</v>
      </c>
      <c r="OB220">
        <f t="shared" si="271"/>
        <v>0.69331235863501206</v>
      </c>
      <c r="OC220">
        <f t="shared" si="271"/>
        <v>1.6952435544226319</v>
      </c>
      <c r="OD220">
        <f t="shared" si="271"/>
        <v>-0.13686076272279024</v>
      </c>
      <c r="OE220">
        <f t="shared" si="271"/>
        <v>-0.60747652241843753</v>
      </c>
      <c r="OF220">
        <f t="shared" si="271"/>
        <v>-1.505222826381214</v>
      </c>
      <c r="OG220">
        <f t="shared" si="271"/>
        <v>-0.27146370484842919</v>
      </c>
      <c r="OH220">
        <f t="shared" si="271"/>
        <v>0.49263235268881544</v>
      </c>
      <c r="OI220">
        <f t="shared" si="271"/>
        <v>1.0774965630844235</v>
      </c>
      <c r="OJ220">
        <f t="shared" si="271"/>
        <v>-0.26266434360877611</v>
      </c>
      <c r="OK220">
        <f t="shared" si="271"/>
        <v>-0.49660911827231757</v>
      </c>
      <c r="OL220">
        <f t="shared" si="271"/>
        <v>-1.5925070329103619</v>
      </c>
      <c r="OM220">
        <f t="shared" si="271"/>
        <v>-0.83146119322918821</v>
      </c>
      <c r="ON220">
        <f t="shared" si="271"/>
        <v>0.5859055818291381</v>
      </c>
      <c r="OO220">
        <f t="shared" si="271"/>
        <v>0.26092266125488095</v>
      </c>
      <c r="OP220">
        <f t="shared" si="271"/>
        <v>-1.0655435289663728</v>
      </c>
      <c r="OQ220">
        <f t="shared" si="271"/>
        <v>1.2251302905497141</v>
      </c>
      <c r="OR220">
        <f t="shared" si="271"/>
        <v>2.2530457499669865E-2</v>
      </c>
      <c r="OS220">
        <f t="shared" si="271"/>
        <v>-0.80918425737763755</v>
      </c>
      <c r="OT220">
        <f t="shared" si="271"/>
        <v>-0.1222815626533702</v>
      </c>
      <c r="OU220">
        <f t="shared" si="271"/>
        <v>1.2161058293713722</v>
      </c>
      <c r="OV220">
        <f t="shared" si="271"/>
        <v>-0.90899447968695313</v>
      </c>
      <c r="OW220">
        <f t="shared" si="271"/>
        <v>-2.0082370610907674</v>
      </c>
      <c r="OX220">
        <f t="shared" si="271"/>
        <v>1.341325059911469</v>
      </c>
      <c r="OY220">
        <f t="shared" si="271"/>
        <v>-1.0757207746792119</v>
      </c>
      <c r="OZ220">
        <f t="shared" si="271"/>
        <v>-0.87944044935284182</v>
      </c>
      <c r="PA220">
        <f t="shared" si="271"/>
        <v>-0.35912080420530401</v>
      </c>
      <c r="PB220">
        <f t="shared" si="271"/>
        <v>-1.700414031802211</v>
      </c>
      <c r="PC220">
        <f t="shared" si="271"/>
        <v>1.3679391486220993</v>
      </c>
      <c r="PD220">
        <f t="shared" si="271"/>
        <v>-0.34625827538548037</v>
      </c>
      <c r="PE220">
        <f t="shared" si="271"/>
        <v>2.4979271984193474E-2</v>
      </c>
      <c r="PF220">
        <f t="shared" si="271"/>
        <v>0.46517698137904517</v>
      </c>
      <c r="PG220">
        <f t="shared" si="271"/>
        <v>0.45522710934164934</v>
      </c>
      <c r="PH220">
        <f t="shared" si="271"/>
        <v>0.53488292905967683</v>
      </c>
      <c r="PI220">
        <f t="shared" si="271"/>
        <v>-0.27765963750425726</v>
      </c>
      <c r="PJ220">
        <f t="shared" si="271"/>
        <v>0.22616859496338293</v>
      </c>
      <c r="PK220">
        <f t="shared" si="271"/>
        <v>0.80272684499504976</v>
      </c>
      <c r="PL220">
        <f t="shared" si="271"/>
        <v>-0.70454461820190772</v>
      </c>
      <c r="PM220">
        <f t="shared" si="271"/>
        <v>1.034477463690564</v>
      </c>
      <c r="PN220">
        <f t="shared" si="271"/>
        <v>-2.4035762180574238</v>
      </c>
      <c r="PO220">
        <f t="shared" si="271"/>
        <v>0.86178488345467485</v>
      </c>
      <c r="PP220">
        <f t="shared" si="271"/>
        <v>-0.98680175142362714</v>
      </c>
      <c r="PQ220">
        <f t="shared" si="271"/>
        <v>0.35659240893437527</v>
      </c>
      <c r="PR220">
        <f t="shared" si="271"/>
        <v>-0.27996520657325163</v>
      </c>
      <c r="PS220">
        <f t="shared" si="271"/>
        <v>0.33296828405582346</v>
      </c>
      <c r="PT220">
        <f t="shared" si="271"/>
        <v>0.92694790509995073</v>
      </c>
      <c r="PU220">
        <f t="shared" si="271"/>
        <v>0.24622863747936208</v>
      </c>
      <c r="PV220">
        <f t="shared" si="271"/>
        <v>-0.4062894731760025</v>
      </c>
      <c r="PW220">
        <f t="shared" si="271"/>
        <v>-0.39171027310658246</v>
      </c>
      <c r="PX220">
        <f t="shared" si="271"/>
        <v>0.92003347162972204</v>
      </c>
      <c r="PY220">
        <f t="shared" si="271"/>
        <v>-1.5425985111505724</v>
      </c>
      <c r="PZ220">
        <f t="shared" si="271"/>
        <v>-1.1237580110901035</v>
      </c>
      <c r="QA220">
        <f t="shared" si="271"/>
        <v>2.1778123482363299</v>
      </c>
      <c r="QB220">
        <f t="shared" si="271"/>
        <v>0.77650156526942737</v>
      </c>
      <c r="QC220">
        <f t="shared" si="271"/>
        <v>-1.6018202586565167</v>
      </c>
      <c r="QD220">
        <f t="shared" si="271"/>
        <v>0.40828354030963965</v>
      </c>
      <c r="QE220">
        <f t="shared" si="271"/>
        <v>-3.0972296372056007</v>
      </c>
      <c r="QF220">
        <f t="shared" si="271"/>
        <v>-2.3113534552976489</v>
      </c>
      <c r="QG220">
        <f t="shared" si="271"/>
        <v>-0.62393496591539588</v>
      </c>
      <c r="QH220">
        <f t="shared" si="271"/>
        <v>-0.42472038330743089</v>
      </c>
      <c r="QI220">
        <f t="shared" ref="QI220:SG220" si="272">+QI205</f>
        <v>0.73627688834676519</v>
      </c>
      <c r="QJ220">
        <f t="shared" si="272"/>
        <v>0.46424020183621906</v>
      </c>
      <c r="QK220">
        <f t="shared" si="272"/>
        <v>-0.34244408197992016</v>
      </c>
      <c r="QL220">
        <f t="shared" si="272"/>
        <v>0.628122052148683</v>
      </c>
      <c r="QM220">
        <f t="shared" si="272"/>
        <v>1.044591044774279</v>
      </c>
      <c r="QN220">
        <f t="shared" si="272"/>
        <v>0.4704691036749864</v>
      </c>
      <c r="QO220">
        <f t="shared" si="272"/>
        <v>0.45828414840798359</v>
      </c>
      <c r="QP220">
        <f t="shared" si="272"/>
        <v>-0.12860368769906927</v>
      </c>
      <c r="QQ220">
        <f t="shared" si="272"/>
        <v>-0.43008412831113674</v>
      </c>
      <c r="QR220">
        <f t="shared" si="272"/>
        <v>0.97985321190208197</v>
      </c>
      <c r="QS220">
        <f t="shared" si="272"/>
        <v>0.64753066908451729</v>
      </c>
      <c r="QT220">
        <f t="shared" si="272"/>
        <v>-1.6825015336507931</v>
      </c>
      <c r="QU220">
        <f t="shared" si="272"/>
        <v>-2.8483918868005276</v>
      </c>
      <c r="QV220">
        <f t="shared" si="272"/>
        <v>0.2091701389872469</v>
      </c>
      <c r="QW220">
        <f t="shared" si="272"/>
        <v>0.89223931354354136</v>
      </c>
      <c r="QX220">
        <f t="shared" si="272"/>
        <v>0.10595726962492336</v>
      </c>
      <c r="QY220">
        <f t="shared" si="272"/>
        <v>0.40388158595305867</v>
      </c>
      <c r="QZ220">
        <f t="shared" si="272"/>
        <v>0.91875108410022222</v>
      </c>
      <c r="RA220">
        <f t="shared" si="272"/>
        <v>0.85537067207042128</v>
      </c>
      <c r="RB220">
        <f t="shared" si="272"/>
        <v>-0.57747911341721192</v>
      </c>
      <c r="RC220">
        <f t="shared" si="272"/>
        <v>-0.45768956624669954</v>
      </c>
      <c r="RD220">
        <f t="shared" si="272"/>
        <v>-1.5133446140680462</v>
      </c>
      <c r="RE220">
        <f t="shared" si="272"/>
        <v>0.54905967772356234</v>
      </c>
      <c r="RF220">
        <f t="shared" si="272"/>
        <v>0.37713107303716242</v>
      </c>
      <c r="RG220">
        <f t="shared" si="272"/>
        <v>0.41511157178319991</v>
      </c>
      <c r="RH220">
        <f t="shared" si="272"/>
        <v>0.14535999071085826</v>
      </c>
      <c r="RI220">
        <f t="shared" si="272"/>
        <v>-1.5353452909039333</v>
      </c>
      <c r="RJ220">
        <f t="shared" si="272"/>
        <v>-2.1382220438681543E-2</v>
      </c>
      <c r="RK220">
        <f t="shared" si="272"/>
        <v>-0.42304577618779149</v>
      </c>
      <c r="RL220">
        <f t="shared" si="272"/>
        <v>5.0874859880423173E-3</v>
      </c>
      <c r="RM220">
        <f t="shared" si="272"/>
        <v>-0.16363060240109917</v>
      </c>
      <c r="RN220">
        <f t="shared" si="272"/>
        <v>0.55654595598753076</v>
      </c>
      <c r="RO220">
        <f t="shared" si="272"/>
        <v>0.39278347685467452</v>
      </c>
      <c r="RP220">
        <f t="shared" si="272"/>
        <v>-1.4752686183783226</v>
      </c>
      <c r="RQ220">
        <f t="shared" si="272"/>
        <v>2.3984512154129334E-2</v>
      </c>
      <c r="RR220">
        <f t="shared" si="272"/>
        <v>1.055609573086258</v>
      </c>
      <c r="RS220">
        <f t="shared" si="272"/>
        <v>-0.79798610386205837</v>
      </c>
      <c r="RT220">
        <f t="shared" si="272"/>
        <v>-0.40280156099470332</v>
      </c>
      <c r="RU220">
        <f t="shared" si="272"/>
        <v>0.74594254328985699</v>
      </c>
      <c r="RV220">
        <f t="shared" si="272"/>
        <v>-0.91096126197953708</v>
      </c>
      <c r="RW220">
        <f t="shared" si="272"/>
        <v>1.2285386219446082</v>
      </c>
      <c r="RX220">
        <f t="shared" si="272"/>
        <v>0.99970520750503056</v>
      </c>
      <c r="RY220">
        <f t="shared" si="272"/>
        <v>-0.40130998968379572</v>
      </c>
      <c r="RZ220">
        <f t="shared" si="272"/>
        <v>-1.4474517229245976</v>
      </c>
      <c r="SA220">
        <f t="shared" si="272"/>
        <v>1.3200042303651571</v>
      </c>
      <c r="SB220">
        <f t="shared" si="272"/>
        <v>0.81109646998811513</v>
      </c>
      <c r="SC220">
        <f t="shared" si="272"/>
        <v>2.2563472157344222</v>
      </c>
      <c r="SD220">
        <f t="shared" si="272"/>
        <v>-0.80812469605007209</v>
      </c>
      <c r="SE220">
        <f t="shared" si="272"/>
        <v>-0.59912508731940761</v>
      </c>
      <c r="SF220">
        <f t="shared" si="272"/>
        <v>0.85503870650427416</v>
      </c>
      <c r="SG220">
        <f t="shared" si="272"/>
        <v>0.90968796939705499</v>
      </c>
    </row>
    <row r="222" spans="1:501">
      <c r="A222">
        <f>+A217</f>
        <v>2017</v>
      </c>
    </row>
    <row r="223" spans="1:501">
      <c r="A223" t="s">
        <v>535</v>
      </c>
      <c r="B223">
        <f t="array" ref="B223:B225">+MMULT($W$44:$Y$46,B218:B220)</f>
        <v>-1.991223391117908</v>
      </c>
      <c r="C223">
        <f t="array" ref="C223:C225">+MMULT($W$44:$Y$46,C218:C220)</f>
        <v>8.2054860788917577E-2</v>
      </c>
      <c r="D223">
        <f t="array" ref="D223:D225">+MMULT($W$44:$Y$46,D218:D220)</f>
        <v>-0.97612138085834121</v>
      </c>
      <c r="E223">
        <f t="array" ref="E223:E225">+MMULT($W$44:$Y$46,E218:E220)</f>
        <v>-0.46932550619208074</v>
      </c>
      <c r="F223">
        <f t="array" ref="F223:F225">+MMULT($W$44:$Y$46,F218:F220)</f>
        <v>0.41708637559973682</v>
      </c>
      <c r="G223">
        <f t="array" ref="G223:G225">+MMULT($W$44:$Y$46,G218:G220)</f>
        <v>-1.1198783492588033E-2</v>
      </c>
      <c r="H223">
        <f t="array" ref="H223:H225">+MMULT($W$44:$Y$46,H218:H220)</f>
        <v>-0.29843650151869699</v>
      </c>
      <c r="I223">
        <f t="array" ref="I223:I225">+MMULT($W$44:$Y$46,I218:I220)</f>
        <v>-0.26603444948455734</v>
      </c>
      <c r="J223">
        <f t="array" ref="J223:J225">+MMULT($W$44:$Y$46,J218:J220)</f>
        <v>-0.24231937855907679</v>
      </c>
      <c r="K223">
        <f t="array" ref="K223:K225">+MMULT($W$44:$Y$46,K218:K220)</f>
        <v>0.38661686139658674</v>
      </c>
      <c r="L223">
        <f t="array" ref="L223:L225">+MMULT($W$44:$Y$46,L218:L220)</f>
        <v>-0.82441368355115496</v>
      </c>
      <c r="M223">
        <f t="array" ref="M223:M225">+MMULT($W$44:$Y$46,M218:M220)</f>
        <v>-0.69558047773242249</v>
      </c>
      <c r="N223">
        <f t="array" ref="N223:N225">+MMULT($W$44:$Y$46,N218:N220)</f>
        <v>0.58761967408109272</v>
      </c>
      <c r="O223">
        <f t="array" ref="O223:O225">+MMULT($W$44:$Y$46,O218:O220)</f>
        <v>-0.24537765693634464</v>
      </c>
      <c r="P223">
        <f t="array" ref="P223:P225">+MMULT($W$44:$Y$46,P218:P220)</f>
        <v>0.15494879674404388</v>
      </c>
      <c r="Q223">
        <f t="array" ref="Q223:Q225">+MMULT($W$44:$Y$46,Q218:Q220)</f>
        <v>-1.4203447606945756</v>
      </c>
      <c r="R223">
        <f t="array" ref="R223:R225">+MMULT($W$44:$Y$46,R218:R220)</f>
        <v>-0.90080307867822029</v>
      </c>
      <c r="S223">
        <f t="array" ref="S223:S225">+MMULT($W$44:$Y$46,S218:S220)</f>
        <v>1.3901474908953799</v>
      </c>
      <c r="T223">
        <f t="array" ref="T223:T225">+MMULT($W$44:$Y$46,T218:T220)</f>
        <v>-1.6275843548521518</v>
      </c>
      <c r="U223">
        <f t="array" ref="U223:U225">+MMULT($W$44:$Y$46,U218:U220)</f>
        <v>0.19807668213835458</v>
      </c>
      <c r="V223">
        <f t="array" ref="V223:V225">+MMULT($W$44:$Y$46,V218:V220)</f>
        <v>-0.70184011183794148</v>
      </c>
      <c r="W223">
        <f t="array" ref="W223:W225">+MMULT($W$44:$Y$46,W218:W220)</f>
        <v>0.22395977236831807</v>
      </c>
      <c r="X223">
        <f t="array" ref="X223:X225">+MMULT($W$44:$Y$46,X218:X220)</f>
        <v>-0.30375719050838818</v>
      </c>
      <c r="Y223">
        <f t="array" ref="Y223:Y225">+MMULT($W$44:$Y$46,Y218:Y220)</f>
        <v>-0.21030780846199568</v>
      </c>
      <c r="Z223">
        <f t="array" ref="Z223:Z225">+MMULT($W$44:$Y$46,Z218:Z220)</f>
        <v>-0.59038881697824852</v>
      </c>
      <c r="AA223">
        <f t="array" ref="AA223:AA225">+MMULT($W$44:$Y$46,AA218:AA220)</f>
        <v>0.30226680143564555</v>
      </c>
      <c r="AB223">
        <f t="array" ref="AB223:AB225">+MMULT($W$44:$Y$46,AB218:AB220)</f>
        <v>6.3000733290260791E-2</v>
      </c>
      <c r="AC223">
        <f t="array" ref="AC223:AC225">+MMULT($W$44:$Y$46,AC218:AC220)</f>
        <v>-1.6646095937899392</v>
      </c>
      <c r="AD223">
        <f t="array" ref="AD223:AD225">+MMULT($W$44:$Y$46,AD218:AD220)</f>
        <v>-0.64620686853060505</v>
      </c>
      <c r="AE223">
        <f t="array" ref="AE223:AE225">+MMULT($W$44:$Y$46,AE218:AE220)</f>
        <v>0.41132751222265934</v>
      </c>
      <c r="AF223">
        <f t="array" ref="AF223:AF225">+MMULT($W$44:$Y$46,AF218:AF220)</f>
        <v>-1.5339958698256368</v>
      </c>
      <c r="AG223">
        <f t="array" ref="AG223:AG225">+MMULT($W$44:$Y$46,AG218:AG220)</f>
        <v>-0.9082272034459089</v>
      </c>
      <c r="AH223">
        <f t="array" ref="AH223:AH225">+MMULT($W$44:$Y$46,AH218:AH220)</f>
        <v>-1.5168186389659206</v>
      </c>
      <c r="AI223">
        <f t="array" ref="AI223:AI225">+MMULT($W$44:$Y$46,AI218:AI220)</f>
        <v>-0.80428945669826901</v>
      </c>
      <c r="AJ223">
        <f t="array" ref="AJ223:AJ225">+MMULT($W$44:$Y$46,AJ218:AJ220)</f>
        <v>-1.0593506682365801</v>
      </c>
      <c r="AK223">
        <f t="array" ref="AK223:AK225">+MMULT($W$44:$Y$46,AK218:AK220)</f>
        <v>2.369106572548223</v>
      </c>
      <c r="AL223">
        <f t="array" ref="AL223:AL225">+MMULT($W$44:$Y$46,AL218:AL220)</f>
        <v>0.10559108502566901</v>
      </c>
      <c r="AM223">
        <f t="array" ref="AM223:AM225">+MMULT($W$44:$Y$46,AM218:AM220)</f>
        <v>-0.74189978292783265</v>
      </c>
      <c r="AN223">
        <f t="array" ref="AN223:AN225">+MMULT($W$44:$Y$46,AN218:AN220)</f>
        <v>-0.69585669650723747</v>
      </c>
      <c r="AO223">
        <f t="array" ref="AO223:AO225">+MMULT($W$44:$Y$46,AO218:AO220)</f>
        <v>-0.16596376558432699</v>
      </c>
      <c r="AP223">
        <f t="array" ref="AP223:AP225">+MMULT($W$44:$Y$46,AP218:AP220)</f>
        <v>-0.45693937940487445</v>
      </c>
      <c r="AQ223">
        <f t="array" ref="AQ223:AQ225">+MMULT($W$44:$Y$46,AQ218:AQ220)</f>
        <v>-0.17816508412651322</v>
      </c>
      <c r="AR223">
        <f t="array" ref="AR223:AR225">+MMULT($W$44:$Y$46,AR218:AR220)</f>
        <v>-0.87503921957407627</v>
      </c>
      <c r="AS223">
        <f t="array" ref="AS223:AS225">+MMULT($W$44:$Y$46,AS218:AS220)</f>
        <v>0.55197850979552576</v>
      </c>
      <c r="AT223">
        <f t="array" ref="AT223:AT225">+MMULT($W$44:$Y$46,AT218:AT220)</f>
        <v>-0.4074465390772376</v>
      </c>
      <c r="AU223">
        <f t="array" ref="AU223:AU225">+MMULT($W$44:$Y$46,AU218:AU220)</f>
        <v>0.12049100138223454</v>
      </c>
      <c r="AV223">
        <f t="array" ref="AV223:AV225">+MMULT($W$44:$Y$46,AV218:AV220)</f>
        <v>-0.1382683622419085</v>
      </c>
      <c r="AW223">
        <f t="array" ref="AW223:AW225">+MMULT($W$44:$Y$46,AW218:AW220)</f>
        <v>0.65052104809983735</v>
      </c>
      <c r="AX223">
        <f t="array" ref="AX223:AX225">+MMULT($W$44:$Y$46,AX218:AX220)</f>
        <v>0.96239589109109691</v>
      </c>
      <c r="AY223">
        <f t="array" ref="AY223:AY225">+MMULT($W$44:$Y$46,AY218:AY220)</f>
        <v>2.0565620480669446</v>
      </c>
      <c r="AZ223">
        <f t="array" ref="AZ223:AZ225">+MMULT($W$44:$Y$46,AZ218:AZ220)</f>
        <v>1.0899632597907134</v>
      </c>
      <c r="BA223">
        <f t="array" ref="BA223:BA225">+MMULT($W$44:$Y$46,BA218:BA220)</f>
        <v>-0.46192920202041671</v>
      </c>
      <c r="BB223">
        <f t="array" ref="BB223:BB225">+MMULT($W$44:$Y$46,BB218:BB220)</f>
        <v>0.15827733233983571</v>
      </c>
      <c r="BC223">
        <f t="array" ref="BC223:BC225">+MMULT($W$44:$Y$46,BC218:BC220)</f>
        <v>1.2899377040150268</v>
      </c>
      <c r="BD223">
        <f t="array" ref="BD223:BD225">+MMULT($W$44:$Y$46,BD218:BD220)</f>
        <v>-0.13042096697756103</v>
      </c>
      <c r="BE223">
        <f t="array" ref="BE223:BE225">+MMULT($W$44:$Y$46,BE218:BE220)</f>
        <v>-0.64550539207370083</v>
      </c>
      <c r="BF223">
        <f t="array" ref="BF223:BF225">+MMULT($W$44:$Y$46,BF218:BF220)</f>
        <v>1.1370794263436834</v>
      </c>
      <c r="BG223">
        <f t="array" ref="BG223:BG225">+MMULT($W$44:$Y$46,BG218:BG220)</f>
        <v>0.80041643229456849</v>
      </c>
      <c r="BH223">
        <f t="array" ref="BH223:BH225">+MMULT($W$44:$Y$46,BH218:BH220)</f>
        <v>1.4480977924144736</v>
      </c>
      <c r="BI223">
        <f t="array" ref="BI223:BI225">+MMULT($W$44:$Y$46,BI218:BI220)</f>
        <v>0.47148955112570307</v>
      </c>
      <c r="BJ223">
        <f t="array" ref="BJ223:BJ225">+MMULT($W$44:$Y$46,BJ218:BJ220)</f>
        <v>-0.51365365158630683</v>
      </c>
      <c r="BK223">
        <f t="array" ref="BK223:BK225">+MMULT($W$44:$Y$46,BK218:BK220)</f>
        <v>-0.35131351863417476</v>
      </c>
      <c r="BL223">
        <f t="array" ref="BL223:BL225">+MMULT($W$44:$Y$46,BL218:BL220)</f>
        <v>2.0619353974705392</v>
      </c>
      <c r="BM223">
        <f t="array" ref="BM223:BM225">+MMULT($W$44:$Y$46,BM218:BM220)</f>
        <v>0.13576351500698572</v>
      </c>
      <c r="BN223">
        <f t="array" ref="BN223:BN225">+MMULT($W$44:$Y$46,BN218:BN220)</f>
        <v>0.78049092398471487</v>
      </c>
      <c r="BO223">
        <f t="array" ref="BO223:BO225">+MMULT($W$44:$Y$46,BO218:BO220)</f>
        <v>0.60755412472538273</v>
      </c>
      <c r="BP223">
        <f t="array" ref="BP223:BP225">+MMULT($W$44:$Y$46,BP218:BP220)</f>
        <v>9.3073804000061336E-2</v>
      </c>
      <c r="BQ223">
        <f t="array" ref="BQ223:BQ225">+MMULT($W$44:$Y$46,BQ218:BQ220)</f>
        <v>-0.63841312727287625</v>
      </c>
      <c r="BR223">
        <f t="array" ref="BR223:BR225">+MMULT($W$44:$Y$46,BR218:BR220)</f>
        <v>-1.2559528587856346</v>
      </c>
      <c r="BS223">
        <f t="array" ref="BS223:BS225">+MMULT($W$44:$Y$46,BS218:BS220)</f>
        <v>0.90582072188978713</v>
      </c>
      <c r="BT223">
        <f t="array" ref="BT223:BT225">+MMULT($W$44:$Y$46,BT218:BT220)</f>
        <v>-0.26309440864039374</v>
      </c>
      <c r="BU223">
        <f t="array" ref="BU223:BU225">+MMULT($W$44:$Y$46,BU218:BU220)</f>
        <v>0.21623160822979001</v>
      </c>
      <c r="BV223">
        <f t="array" ref="BV223:BV225">+MMULT($W$44:$Y$46,BV218:BV220)</f>
        <v>0.563534986665572</v>
      </c>
      <c r="BW223">
        <f t="array" ref="BW223:BW225">+MMULT($W$44:$Y$46,BW218:BW220)</f>
        <v>-0.39704163616406379</v>
      </c>
      <c r="BX223">
        <f t="array" ref="BX223:BX225">+MMULT($W$44:$Y$46,BX218:BX220)</f>
        <v>-0.5630411710861366</v>
      </c>
      <c r="BY223">
        <f t="array" ref="BY223:BY225">+MMULT($W$44:$Y$46,BY218:BY220)</f>
        <v>0.80704965726098832</v>
      </c>
      <c r="BZ223">
        <f t="array" ref="BZ223:BZ225">+MMULT($W$44:$Y$46,BZ218:BZ220)</f>
        <v>0.19629417680735442</v>
      </c>
      <c r="CA223">
        <f t="array" ref="CA223:CA225">+MMULT($W$44:$Y$46,CA218:CA220)</f>
        <v>0.91282753771710778</v>
      </c>
      <c r="CB223">
        <f t="array" ref="CB223:CB225">+MMULT($W$44:$Y$46,CB218:CB220)</f>
        <v>0.10484986486015835</v>
      </c>
      <c r="CC223">
        <f t="array" ref="CC223:CC225">+MMULT($W$44:$Y$46,CC218:CC220)</f>
        <v>0.4869528345517653</v>
      </c>
      <c r="CD223">
        <f t="array" ref="CD223:CD225">+MMULT($W$44:$Y$46,CD218:CD220)</f>
        <v>0.50328054364001829</v>
      </c>
      <c r="CE223">
        <f t="array" ref="CE223:CE225">+MMULT($W$44:$Y$46,CE218:CE220)</f>
        <v>0.23205357862602563</v>
      </c>
      <c r="CF223">
        <f t="array" ref="CF223:CF225">+MMULT($W$44:$Y$46,CF218:CF220)</f>
        <v>3.8442102149607929E-3</v>
      </c>
      <c r="CG223">
        <f t="array" ref="CG223:CG225">+MMULT($W$44:$Y$46,CG218:CG220)</f>
        <v>0.25729381436927945</v>
      </c>
      <c r="CH223">
        <f t="array" ref="CH223:CH225">+MMULT($W$44:$Y$46,CH218:CH220)</f>
        <v>-0.23780648044681213</v>
      </c>
      <c r="CI223">
        <f t="array" ref="CI223:CI225">+MMULT($W$44:$Y$46,CI218:CI220)</f>
        <v>9.6369551036252846E-2</v>
      </c>
      <c r="CJ223">
        <f t="array" ref="CJ223:CJ225">+MMULT($W$44:$Y$46,CJ218:CJ220)</f>
        <v>0.7417090131265216</v>
      </c>
      <c r="CK223">
        <f t="array" ref="CK223:CK225">+MMULT($W$44:$Y$46,CK218:CK220)</f>
        <v>-0.18650132700672026</v>
      </c>
      <c r="CL223">
        <f t="array" ref="CL223:CL225">+MMULT($W$44:$Y$46,CL218:CL220)</f>
        <v>-0.12893256509024872</v>
      </c>
      <c r="CM223">
        <f t="array" ref="CM223:CM225">+MMULT($W$44:$Y$46,CM218:CM220)</f>
        <v>-0.63266419982295041</v>
      </c>
      <c r="CN223">
        <f t="array" ref="CN223:CN225">+MMULT($W$44:$Y$46,CN218:CN220)</f>
        <v>5.308368440023141E-2</v>
      </c>
      <c r="CO223">
        <f t="array" ref="CO223:CO225">+MMULT($W$44:$Y$46,CO218:CO220)</f>
        <v>0.25757301392223991</v>
      </c>
      <c r="CP223">
        <f t="array" ref="CP223:CP225">+MMULT($W$44:$Y$46,CP218:CP220)</f>
        <v>0.20109720399244629</v>
      </c>
      <c r="CQ223">
        <f t="array" ref="CQ223:CQ225">+MMULT($W$44:$Y$46,CQ218:CQ220)</f>
        <v>-4.7659661768163442E-2</v>
      </c>
      <c r="CR223">
        <f t="array" ref="CR223:CR225">+MMULT($W$44:$Y$46,CR218:CR220)</f>
        <v>-0.73826323359034074</v>
      </c>
      <c r="CS223">
        <f t="array" ref="CS223:CS225">+MMULT($W$44:$Y$46,CS218:CS220)</f>
        <v>-1.1945210083926141</v>
      </c>
      <c r="CT223">
        <f t="array" ref="CT223:CT225">+MMULT($W$44:$Y$46,CT218:CT220)</f>
        <v>0.36717324555358655</v>
      </c>
      <c r="CU223">
        <f t="array" ref="CU223:CU225">+MMULT($W$44:$Y$46,CU218:CU220)</f>
        <v>8.8974240457303982E-2</v>
      </c>
      <c r="CV223">
        <f t="array" ref="CV223:CV225">+MMULT($W$44:$Y$46,CV218:CV220)</f>
        <v>-1.046640630224231</v>
      </c>
      <c r="CW223">
        <f t="array" ref="CW223:CW225">+MMULT($W$44:$Y$46,CW218:CW220)</f>
        <v>-6.4811059217285485E-2</v>
      </c>
      <c r="CX223">
        <f t="array" ref="CX223:CX225">+MMULT($W$44:$Y$46,CX218:CX220)</f>
        <v>-1.7245907988188234</v>
      </c>
      <c r="CY223">
        <f t="array" ref="CY223:CY225">+MMULT($W$44:$Y$46,CY218:CY220)</f>
        <v>-0.57336459939666717</v>
      </c>
      <c r="CZ223">
        <f t="array" ref="CZ223:CZ225">+MMULT($W$44:$Y$46,CZ218:CZ220)</f>
        <v>5.3017113688315576E-2</v>
      </c>
      <c r="DA223">
        <f t="array" ref="DA223:DA225">+MMULT($W$44:$Y$46,DA218:DA220)</f>
        <v>0.76037464587355019</v>
      </c>
      <c r="DB223">
        <f t="array" ref="DB223:DB225">+MMULT($W$44:$Y$46,DB218:DB220)</f>
        <v>-0.71129514011542061</v>
      </c>
      <c r="DC223">
        <f t="array" ref="DC223:DC225">+MMULT($W$44:$Y$46,DC218:DC220)</f>
        <v>0.70544486620854829</v>
      </c>
      <c r="DD223">
        <f t="array" ref="DD223:DD225">+MMULT($W$44:$Y$46,DD218:DD220)</f>
        <v>1.1098907552859973</v>
      </c>
      <c r="DE223">
        <f t="array" ref="DE223:DE225">+MMULT($W$44:$Y$46,DE218:DE220)</f>
        <v>-0.25959795587573953</v>
      </c>
      <c r="DF223">
        <f t="array" ref="DF223:DF225">+MMULT($W$44:$Y$46,DF218:DF220)</f>
        <v>-1.1086924824715123</v>
      </c>
      <c r="DG223">
        <f t="array" ref="DG223:DG225">+MMULT($W$44:$Y$46,DG218:DG220)</f>
        <v>-0.35283669626651776</v>
      </c>
      <c r="DH223">
        <f t="array" ref="DH223:DH225">+MMULT($W$44:$Y$46,DH218:DH220)</f>
        <v>1.1472856107138247</v>
      </c>
      <c r="DI223">
        <f t="array" ref="DI223:DI225">+MMULT($W$44:$Y$46,DI218:DI220)</f>
        <v>-0.33729690620138802</v>
      </c>
      <c r="DJ223">
        <f t="array" ref="DJ223:DJ225">+MMULT($W$44:$Y$46,DJ218:DJ220)</f>
        <v>0.27136110003053943</v>
      </c>
      <c r="DK223">
        <f t="array" ref="DK223:DK225">+MMULT($W$44:$Y$46,DK218:DK220)</f>
        <v>0.15753015061803408</v>
      </c>
      <c r="DL223">
        <f t="array" ref="DL223:DL225">+MMULT($W$44:$Y$46,DL218:DL220)</f>
        <v>-0.58168295760800126</v>
      </c>
      <c r="DM223">
        <f t="array" ref="DM223:DM225">+MMULT($W$44:$Y$46,DM218:DM220)</f>
        <v>-0.90995009321399933</v>
      </c>
      <c r="DN223">
        <f t="array" ref="DN223:DN225">+MMULT($W$44:$Y$46,DN218:DN220)</f>
        <v>-0.55975436638438159</v>
      </c>
      <c r="DO223">
        <f t="array" ref="DO223:DO225">+MMULT($W$44:$Y$46,DO218:DO220)</f>
        <v>-1.9369652801283554</v>
      </c>
      <c r="DP223">
        <f t="array" ref="DP223:DP225">+MMULT($W$44:$Y$46,DP218:DP220)</f>
        <v>-1.4158537216220446</v>
      </c>
      <c r="DQ223">
        <f t="array" ref="DQ223:DQ225">+MMULT($W$44:$Y$46,DQ218:DQ220)</f>
        <v>-0.56147924333790233</v>
      </c>
      <c r="DR223">
        <f t="array" ref="DR223:DR225">+MMULT($W$44:$Y$46,DR218:DR220)</f>
        <v>-0.13400485590114944</v>
      </c>
      <c r="DS223">
        <f t="array" ref="DS223:DS225">+MMULT($W$44:$Y$46,DS218:DS220)</f>
        <v>-0.46623940721878837</v>
      </c>
      <c r="DT223">
        <f t="array" ref="DT223:DT225">+MMULT($W$44:$Y$46,DT218:DT220)</f>
        <v>0.99289322589027151</v>
      </c>
      <c r="DU223">
        <f t="array" ref="DU223:DU225">+MMULT($W$44:$Y$46,DU218:DU220)</f>
        <v>-0.42512056629453471</v>
      </c>
      <c r="DV223">
        <f t="array" ref="DV223:DV225">+MMULT($W$44:$Y$46,DV218:DV220)</f>
        <v>-1.4924001043981054</v>
      </c>
      <c r="DW223">
        <f t="array" ref="DW223:DW225">+MMULT($W$44:$Y$46,DW218:DW220)</f>
        <v>-0.19300439132745389</v>
      </c>
      <c r="DX223">
        <f t="array" ref="DX223:DX225">+MMULT($W$44:$Y$46,DX218:DX220)</f>
        <v>-1.0230567135371518</v>
      </c>
      <c r="DY223">
        <f t="array" ref="DY223:DY225">+MMULT($W$44:$Y$46,DY218:DY220)</f>
        <v>-1.165414703394666</v>
      </c>
      <c r="DZ223">
        <f t="array" ref="DZ223:DZ225">+MMULT($W$44:$Y$46,DZ218:DZ220)</f>
        <v>-1.2458977005081977</v>
      </c>
      <c r="EA223">
        <f t="array" ref="EA223:EA225">+MMULT($W$44:$Y$46,EA218:EA220)</f>
        <v>0.84040853907982882</v>
      </c>
      <c r="EB223">
        <f t="array" ref="EB223:EB225">+MMULT($W$44:$Y$46,EB218:EB220)</f>
        <v>1.3103580214970312</v>
      </c>
      <c r="EC223">
        <f t="array" ref="EC223:EC225">+MMULT($W$44:$Y$46,EC218:EC220)</f>
        <v>-9.0856105059820322E-2</v>
      </c>
      <c r="ED223">
        <f t="array" ref="ED223:ED225">+MMULT($W$44:$Y$46,ED218:ED220)</f>
        <v>0.76732979487968245</v>
      </c>
      <c r="EE223">
        <f t="array" ref="EE223:EE225">+MMULT($W$44:$Y$46,EE218:EE220)</f>
        <v>0.59459568853424327</v>
      </c>
      <c r="EF223">
        <f t="array" ref="EF223:EF225">+MMULT($W$44:$Y$46,EF218:EF220)</f>
        <v>-0.74103734445107228</v>
      </c>
      <c r="EG223">
        <f t="array" ref="EG223:EG225">+MMULT($W$44:$Y$46,EG218:EG220)</f>
        <v>0.57543922098592482</v>
      </c>
      <c r="EH223">
        <f t="array" ref="EH223:EH225">+MMULT($W$44:$Y$46,EH218:EH220)</f>
        <v>-0.32193397563955711</v>
      </c>
      <c r="EI223">
        <f t="array" ref="EI223:EI225">+MMULT($W$44:$Y$46,EI218:EI220)</f>
        <v>-0.59156523075299994</v>
      </c>
      <c r="EJ223">
        <f t="array" ref="EJ223:EJ225">+MMULT($W$44:$Y$46,EJ218:EJ220)</f>
        <v>1.1224338697221992</v>
      </c>
      <c r="EK223">
        <f t="array" ref="EK223:EK225">+MMULT($W$44:$Y$46,EK218:EK220)</f>
        <v>0.25122594365778667</v>
      </c>
      <c r="EL223">
        <f t="array" ref="EL223:EL225">+MMULT($W$44:$Y$46,EL218:EL220)</f>
        <v>-1.3215736960657769</v>
      </c>
      <c r="EM223">
        <f t="array" ref="EM223:EM225">+MMULT($W$44:$Y$46,EM218:EM220)</f>
        <v>0.27381825481513444</v>
      </c>
      <c r="EN223">
        <f t="array" ref="EN223:EN225">+MMULT($W$44:$Y$46,EN218:EN220)</f>
        <v>-0.17782428182521273</v>
      </c>
      <c r="EO223">
        <f t="array" ref="EO223:EO225">+MMULT($W$44:$Y$46,EO218:EO220)</f>
        <v>1.4136240995692217</v>
      </c>
      <c r="EP223">
        <f t="array" ref="EP223:EP225">+MMULT($W$44:$Y$46,EP218:EP220)</f>
        <v>0.32501311946384337</v>
      </c>
      <c r="EQ223">
        <f t="array" ref="EQ223:EQ225">+MMULT($W$44:$Y$46,EQ218:EQ220)</f>
        <v>0.47815457105900805</v>
      </c>
      <c r="ER223">
        <f t="array" ref="ER223:ER225">+MMULT($W$44:$Y$46,ER218:ER220)</f>
        <v>1.4467822756595994</v>
      </c>
      <c r="ES223">
        <f t="array" ref="ES223:ES225">+MMULT($W$44:$Y$46,ES218:ES220)</f>
        <v>0.69558047773242249</v>
      </c>
      <c r="ET223">
        <f t="array" ref="ET223:ET225">+MMULT($W$44:$Y$46,ET218:ET220)</f>
        <v>-0.17707312573255046</v>
      </c>
      <c r="EU223">
        <f t="array" ref="EU223:EU225">+MMULT($W$44:$Y$46,EU218:EU220)</f>
        <v>-0.13156956015628801</v>
      </c>
      <c r="EV223">
        <f t="array" ref="EV223:EV225">+MMULT($W$44:$Y$46,EV218:EV220)</f>
        <v>0.46762844983458451</v>
      </c>
      <c r="EW223">
        <f t="array" ref="EW223:EW225">+MMULT($W$44:$Y$46,EW218:EW220)</f>
        <v>0.88648143328187889</v>
      </c>
      <c r="EX223">
        <f t="array" ref="EX223:EX225">+MMULT($W$44:$Y$46,EX218:EX220)</f>
        <v>0.28585165618845837</v>
      </c>
      <c r="EY223">
        <f t="array" ref="EY223:EY225">+MMULT($W$44:$Y$46,EY218:EY220)</f>
        <v>-9.5629324463457344E-2</v>
      </c>
      <c r="EZ223">
        <f t="array" ref="EZ223:EZ225">+MMULT($W$44:$Y$46,EZ218:EZ220)</f>
        <v>-1.7107599882237718</v>
      </c>
      <c r="FA223">
        <f t="array" ref="FA223:FA225">+MMULT($W$44:$Y$46,FA218:FA220)</f>
        <v>0.29439953431699484</v>
      </c>
      <c r="FB223">
        <f t="array" ref="FB223:FB225">+MMULT($W$44:$Y$46,FB218:FB220)</f>
        <v>-0.83553794759010591</v>
      </c>
      <c r="FC223">
        <f t="array" ref="FC223:FC225">+MMULT($W$44:$Y$46,FC218:FC220)</f>
        <v>-2.169275205674893</v>
      </c>
      <c r="FD223">
        <f t="array" ref="FD223:FD225">+MMULT($W$44:$Y$46,FD218:FD220)</f>
        <v>-1.0329369994967201</v>
      </c>
      <c r="FE223">
        <f t="array" ref="FE223:FE225">+MMULT($W$44:$Y$46,FE218:FE220)</f>
        <v>0.53124024264466974</v>
      </c>
      <c r="FF223">
        <f t="array" ref="FF223:FF225">+MMULT($W$44:$Y$46,FF218:FF220)</f>
        <v>0.46454533163943762</v>
      </c>
      <c r="FG223">
        <f t="array" ref="FG223:FG225">+MMULT($W$44:$Y$46,FG218:FG220)</f>
        <v>1.5582872245259112</v>
      </c>
      <c r="FH223">
        <f t="array" ref="FH223:FH225">+MMULT($W$44:$Y$46,FH218:FH220)</f>
        <v>4.4463274003488104E-3</v>
      </c>
      <c r="FI223">
        <f t="array" ref="FI223:FI225">+MMULT($W$44:$Y$46,FI218:FI220)</f>
        <v>-0.65573740985443651</v>
      </c>
      <c r="FJ223">
        <f t="array" ref="FJ223:FJ225">+MMULT($W$44:$Y$46,FJ218:FJ220)</f>
        <v>9.2602841053074664E-3</v>
      </c>
      <c r="FK223">
        <f t="array" ref="FK223:FK225">+MMULT($W$44:$Y$46,FK218:FK220)</f>
        <v>-0.71914452256519845</v>
      </c>
      <c r="FL223">
        <f t="array" ref="FL223:FL225">+MMULT($W$44:$Y$46,FL218:FL220)</f>
        <v>0.97662215158678278</v>
      </c>
      <c r="FM223">
        <f t="array" ref="FM223:FM225">+MMULT($W$44:$Y$46,FM218:FM220)</f>
        <v>1.0255804390336627</v>
      </c>
      <c r="FN223">
        <f t="array" ref="FN223:FN225">+MMULT($W$44:$Y$46,FN218:FN220)</f>
        <v>2.2899371050041353</v>
      </c>
      <c r="FO223">
        <f t="array" ref="FO223:FO225">+MMULT($W$44:$Y$46,FO218:FO220)</f>
        <v>-0.8442378454040621</v>
      </c>
      <c r="FP223">
        <f t="array" ref="FP223:FP225">+MMULT($W$44:$Y$46,FP218:FP220)</f>
        <v>1.9722815395960647E-3</v>
      </c>
      <c r="FQ223">
        <f t="array" ref="FQ223:FQ225">+MMULT($W$44:$Y$46,FQ218:FQ220)</f>
        <v>1.9369652801283554</v>
      </c>
      <c r="FR223">
        <f t="array" ref="FR223:FR225">+MMULT($W$44:$Y$46,FR218:FR220)</f>
        <v>-0.36447365414649208</v>
      </c>
      <c r="FS223">
        <f t="array" ref="FS223:FS225">+MMULT($W$44:$Y$46,FS218:FS220)</f>
        <v>0.78778985607029306</v>
      </c>
      <c r="FT223">
        <f t="array" ref="FT223:FT225">+MMULT($W$44:$Y$46,FT218:FT220)</f>
        <v>1.1482354853495194</v>
      </c>
      <c r="FU223">
        <f t="array" ref="FU223:FU225">+MMULT($W$44:$Y$46,FU218:FU220)</f>
        <v>9.784901058912869E-2</v>
      </c>
      <c r="FV223">
        <f t="array" ref="FV223:FV225">+MMULT($W$44:$Y$46,FV218:FV220)</f>
        <v>-2.0067552324413165</v>
      </c>
      <c r="FW223">
        <f t="array" ref="FW223:FW225">+MMULT($W$44:$Y$46,FW218:FW220)</f>
        <v>0.95035156019790623</v>
      </c>
      <c r="FX223">
        <f t="array" ref="FX223:FX225">+MMULT($W$44:$Y$46,FX218:FX220)</f>
        <v>0.7563804031586</v>
      </c>
      <c r="FY223">
        <f t="array" ref="FY223:FY225">+MMULT($W$44:$Y$46,FY218:FY220)</f>
        <v>0.45839598632530154</v>
      </c>
      <c r="FZ223">
        <f t="array" ref="FZ223:FZ225">+MMULT($W$44:$Y$46,FZ218:FZ220)</f>
        <v>0.64226031826598251</v>
      </c>
      <c r="GA223">
        <f t="array" ref="GA223:GA225">+MMULT($W$44:$Y$46,GA218:GA220)</f>
        <v>-9.3477202642417004E-2</v>
      </c>
      <c r="GB223">
        <f t="array" ref="GB223:GB225">+MMULT($W$44:$Y$46,GB218:GB220)</f>
        <v>-0.82587625202787307</v>
      </c>
      <c r="GC223">
        <f t="array" ref="GC223:GC225">+MMULT($W$44:$Y$46,GC218:GC220)</f>
        <v>-1.6379256678315552</v>
      </c>
      <c r="GD223">
        <f t="array" ref="GD223:GD225">+MMULT($W$44:$Y$46,GD218:GD220)</f>
        <v>1.1036291339950481</v>
      </c>
      <c r="GE223">
        <f t="array" ref="GE223:GE225">+MMULT($W$44:$Y$46,GE218:GE220)</f>
        <v>-0.75443693580774362</v>
      </c>
      <c r="GF223">
        <f t="array" ref="GF223:GF225">+MMULT($W$44:$Y$46,GF218:GF220)</f>
        <v>-0.17557180713994106</v>
      </c>
      <c r="GG223">
        <f t="array" ref="GG223:GG225">+MMULT($W$44:$Y$46,GG218:GG220)</f>
        <v>0.42579819652627504</v>
      </c>
      <c r="GH223">
        <f t="array" ref="GH223:GH225">+MMULT($W$44:$Y$46,GH218:GH220)</f>
        <v>-0.88101866053391964</v>
      </c>
      <c r="GI223">
        <f t="array" ref="GI223:GI225">+MMULT($W$44:$Y$46,GI218:GI220)</f>
        <v>0.33895421885027782</v>
      </c>
      <c r="GJ223">
        <f t="array" ref="GJ223:GJ225">+MMULT($W$44:$Y$46,GJ218:GJ220)</f>
        <v>-8.5278075556902283E-2</v>
      </c>
      <c r="GK223">
        <f t="array" ref="GK223:GK225">+MMULT($W$44:$Y$46,GK218:GK220)</f>
        <v>1.2847948681213497</v>
      </c>
      <c r="GL223">
        <f t="array" ref="GL223:GL225">+MMULT($W$44:$Y$46,GL218:GL220)</f>
        <v>-0.35762879393174285</v>
      </c>
      <c r="GM223">
        <f t="array" ref="GM223:GM225">+MMULT($W$44:$Y$46,GM218:GM220)</f>
        <v>-0.46693392852668641</v>
      </c>
      <c r="GN223">
        <f t="array" ref="GN223:GN225">+MMULT($W$44:$Y$46,GN218:GN220)</f>
        <v>0.55083687176580487</v>
      </c>
      <c r="GO223">
        <f t="array" ref="GO223:GO225">+MMULT($W$44:$Y$46,GO218:GO220)</f>
        <v>-1.198789482696949</v>
      </c>
      <c r="GP223">
        <f t="array" ref="GP223:GP225">+MMULT($W$44:$Y$46,GP218:GP220)</f>
        <v>0.85011991427781963</v>
      </c>
      <c r="GQ223">
        <f t="array" ref="GQ223:GQ225">+MMULT($W$44:$Y$46,GQ218:GQ220)</f>
        <v>-1.898366190329752</v>
      </c>
      <c r="GR223">
        <f t="array" ref="GR223:GR225">+MMULT($W$44:$Y$46,GR218:GR220)</f>
        <v>1.140203281840152</v>
      </c>
      <c r="GS223">
        <f t="array" ref="GS223:GS225">+MMULT($W$44:$Y$46,GS218:GS220)</f>
        <v>-7.7891707312389868E-2</v>
      </c>
      <c r="GT223">
        <f t="array" ref="GT223:GT225">+MMULT($W$44:$Y$46,GT218:GT220)</f>
        <v>-1.1621696295869477</v>
      </c>
      <c r="GU223">
        <f t="array" ref="GU223:GU225">+MMULT($W$44:$Y$46,GU218:GU220)</f>
        <v>-1.53118996399802</v>
      </c>
      <c r="GV223">
        <f t="array" ref="GV223:GV225">+MMULT($W$44:$Y$46,GV218:GV220)</f>
        <v>-0.3625043533850415</v>
      </c>
      <c r="GW223">
        <f t="array" ref="GW223:GW225">+MMULT($W$44:$Y$46,GW218:GW220)</f>
        <v>-0.56254834909941631</v>
      </c>
      <c r="GX223">
        <f t="array" ref="GX223:GX225">+MMULT($W$44:$Y$46,GX218:GX220)</f>
        <v>-0.13562838639772373</v>
      </c>
      <c r="GY223">
        <f t="array" ref="GY223:GY225">+MMULT($W$44:$Y$46,GY218:GY220)</f>
        <v>0.1759136030339567</v>
      </c>
      <c r="GZ223">
        <f t="array" ref="GZ223:GZ225">+MMULT($W$44:$Y$46,GZ218:GZ220)</f>
        <v>-1.1955424217038004</v>
      </c>
      <c r="HA223">
        <f t="array" ref="HA223:HA225">+MMULT($W$44:$Y$46,HA218:HA220)</f>
        <v>1.5793831850542253</v>
      </c>
      <c r="HB223">
        <f t="array" ref="HB223:HB225">+MMULT($W$44:$Y$46,HB218:HB220)</f>
        <v>-1.1224338697221992</v>
      </c>
      <c r="HC223">
        <f t="array" ref="HC223:HC225">+MMULT($W$44:$Y$46,HC218:HC220)</f>
        <v>1.1818864834266174</v>
      </c>
      <c r="HD223">
        <f t="array" ref="HD223:HD225">+MMULT($W$44:$Y$46,HD218:HD220)</f>
        <v>-0.14104446028807041</v>
      </c>
      <c r="HE223">
        <f t="array" ref="HE223:HE225">+MMULT($W$44:$Y$46,HE218:HE220)</f>
        <v>-0.36155845312020751</v>
      </c>
      <c r="HF223">
        <f t="array" ref="HF223:HF225">+MMULT($W$44:$Y$46,HF218:HF220)</f>
        <v>0.96019210244886821</v>
      </c>
      <c r="HG223">
        <f t="array" ref="HG223:HG225">+MMULT($W$44:$Y$46,HG218:HG220)</f>
        <v>-0.64743892349740562</v>
      </c>
      <c r="HH223">
        <f t="array" ref="HH223:HH225">+MMULT($W$44:$Y$46,HH218:HH220)</f>
        <v>0.68117537054800747</v>
      </c>
      <c r="HI223">
        <f t="array" ref="HI223:HI225">+MMULT($W$44:$Y$46,HI218:HI220)</f>
        <v>-8.722651087133447E-2</v>
      </c>
      <c r="HJ223">
        <f t="array" ref="HJ223:HJ225">+MMULT($W$44:$Y$46,HJ218:HJ220)</f>
        <v>-0.48703132837626306</v>
      </c>
      <c r="HK223">
        <f t="array" ref="HK223:HK225">+MMULT($W$44:$Y$46,HK218:HK220)</f>
        <v>-1.7678875949747117</v>
      </c>
      <c r="HL223">
        <f t="array" ref="HL223:HL225">+MMULT($W$44:$Y$46,HL218:HL220)</f>
        <v>1.1236540015764178</v>
      </c>
      <c r="HM223">
        <f t="array" ref="HM223:HM225">+MMULT($W$44:$Y$46,HM218:HM220)</f>
        <v>1.0063961508893196</v>
      </c>
      <c r="HN223">
        <f t="array" ref="HN223:HN225">+MMULT($W$44:$Y$46,HN218:HN220)</f>
        <v>0.90708059745261227</v>
      </c>
      <c r="HO223">
        <f t="array" ref="HO223:HO225">+MMULT($W$44:$Y$46,HO218:HO220)</f>
        <v>-0.54124770847177883</v>
      </c>
      <c r="HP223">
        <f t="array" ref="HP223:HP225">+MMULT($W$44:$Y$46,HP218:HP220)</f>
        <v>-0.40023106877973297</v>
      </c>
      <c r="HQ223">
        <f t="array" ref="HQ223:HQ225">+MMULT($W$44:$Y$46,HQ218:HQ220)</f>
        <v>-0.20583664124376783</v>
      </c>
      <c r="HR223">
        <f t="array" ref="HR223:HR225">+MMULT($W$44:$Y$46,HR218:HR220)</f>
        <v>1.4499458748646743</v>
      </c>
      <c r="HS223">
        <f t="array" ref="HS223:HS225">+MMULT($W$44:$Y$46,HS218:HS220)</f>
        <v>-0.65052104809983735</v>
      </c>
      <c r="HT223">
        <f t="array" ref="HT223:HT225">+MMULT($W$44:$Y$46,HT218:HT220)</f>
        <v>1.4707397832075795</v>
      </c>
      <c r="HU223">
        <f t="array" ref="HU223:HU225">+MMULT($W$44:$Y$46,HU218:HU220)</f>
        <v>0.28141129034440049</v>
      </c>
      <c r="HV223">
        <f t="array" ref="HV223:HV225">+MMULT($W$44:$Y$46,HV218:HV220)</f>
        <v>-0.78258343024284549</v>
      </c>
      <c r="HW223">
        <f t="array" ref="HW223:HW225">+MMULT($W$44:$Y$46,HW218:HW220)</f>
        <v>-1.0690342228385463</v>
      </c>
      <c r="HX223">
        <f t="array" ref="HX223:HX225">+MMULT($W$44:$Y$46,HX218:HX220)</f>
        <v>0.18219509617920926</v>
      </c>
      <c r="HY223">
        <f t="array" ref="HY223:HY225">+MMULT($W$44:$Y$46,HY218:HY220)</f>
        <v>7.1785086485005783E-2</v>
      </c>
      <c r="HZ223">
        <f t="array" ref="HZ223:HZ225">+MMULT($W$44:$Y$46,HZ218:HZ220)</f>
        <v>0.63788851031927085</v>
      </c>
      <c r="IA223">
        <f t="array" ref="IA223:IA225">+MMULT($W$44:$Y$46,IA218:IA220)</f>
        <v>-0.23177636625849551</v>
      </c>
      <c r="IB223">
        <f t="array" ref="IB223:IB225">+MMULT($W$44:$Y$46,IB218:IB220)</f>
        <v>-8.4741535490714948E-2</v>
      </c>
      <c r="IC223">
        <f t="array" ref="IC223:IC225">+MMULT($W$44:$Y$46,IC218:IC220)</f>
        <v>-6.5213464266925994E-2</v>
      </c>
      <c r="ID223">
        <f t="array" ref="ID223:ID225">+MMULT($W$44:$Y$46,ID218:ID220)</f>
        <v>8.4203008239097279E-2</v>
      </c>
      <c r="IE223">
        <f t="array" ref="IE223:IE225">+MMULT($W$44:$Y$46,IE218:IE220)</f>
        <v>-1.1148487829346545</v>
      </c>
      <c r="IF223">
        <f t="array" ref="IF223:IF225">+MMULT($W$44:$Y$46,IF218:IF220)</f>
        <v>0.19451167147635426</v>
      </c>
      <c r="IG223">
        <f t="array" ref="IG223:IG225">+MMULT($W$44:$Y$46,IG218:IG220)</f>
        <v>0.77067820232977746</v>
      </c>
      <c r="IH223">
        <f t="array" ref="IH223:IH225">+MMULT($W$44:$Y$46,IH218:IH220)</f>
        <v>-0.11549720439583161</v>
      </c>
      <c r="II223">
        <f t="array" ref="II223:II225">+MMULT($W$44:$Y$46,II218:II220)</f>
        <v>0.64304823728910576</v>
      </c>
      <c r="IJ223">
        <f t="array" ref="IJ223:IJ225">+MMULT($W$44:$Y$46,IJ218:IJ220)</f>
        <v>0.95071322794622515</v>
      </c>
      <c r="IK223">
        <f t="array" ref="IK223:IK225">+MMULT($W$44:$Y$46,IK218:IK220)</f>
        <v>-0.13589963720896289</v>
      </c>
      <c r="IL223">
        <f t="array" ref="IL223:IL225">+MMULT($W$44:$Y$46,IL218:IL220)</f>
        <v>1.2143948498812793</v>
      </c>
      <c r="IM223">
        <f t="array" ref="IM223:IM225">+MMULT($W$44:$Y$46,IM218:IM220)</f>
        <v>-0.10612961227728668</v>
      </c>
      <c r="IN223">
        <f t="array" ref="IN223:IN225">+MMULT($W$44:$Y$46,IN218:IN220)</f>
        <v>0.62504235010494469</v>
      </c>
      <c r="IO223">
        <f t="array" ref="IO223:IO225">+MMULT($W$44:$Y$46,IO218:IO220)</f>
        <v>0.12785153621615275</v>
      </c>
      <c r="IP223">
        <f t="array" ref="IP223:IP225">+MMULT($W$44:$Y$46,IP218:IP220)</f>
        <v>-2.2718139738795848</v>
      </c>
      <c r="IQ223">
        <f t="array" ref="IQ223:IQ225">+MMULT($W$44:$Y$46,IQ218:IQ220)</f>
        <v>-3.8756077447599041E-2</v>
      </c>
      <c r="IR223">
        <f t="array" ref="IR223:IR225">+MMULT($W$44:$Y$46,IR218:IR220)</f>
        <v>0.49752962900466208</v>
      </c>
      <c r="IS223">
        <f t="array" ref="IS223:IS225">+MMULT($W$44:$Y$46,IS218:IS220)</f>
        <v>1.0045818505914343</v>
      </c>
      <c r="IT223">
        <f t="array" ref="IT223:IT225">+MMULT($W$44:$Y$46,IT218:IT220)</f>
        <v>0.59400549446143724</v>
      </c>
      <c r="IU223">
        <f t="array" ref="IU223:IU225">+MMULT($W$44:$Y$46,IU218:IU220)</f>
        <v>-0.43145372626097567</v>
      </c>
      <c r="IV223">
        <f t="array" ref="IV223:IV225">+MMULT($W$44:$Y$46,IV218:IV220)</f>
        <v>0.69567387544764769</v>
      </c>
      <c r="IW223">
        <f t="array" ref="IW223:IW225">+MMULT($W$44:$Y$46,IW218:IW220)</f>
        <v>0.35058918954482188</v>
      </c>
      <c r="IX223">
        <f t="array" ref="IX223:IX225">+MMULT($W$44:$Y$46,IX218:IX220)</f>
        <v>0.33132541398326593</v>
      </c>
      <c r="IY223">
        <f t="array" ref="IY223:IY225">+MMULT($W$44:$Y$46,IY218:IY220)</f>
        <v>-0.78698703315644236</v>
      </c>
      <c r="IZ223">
        <f t="array" ref="IZ223:IZ225">+MMULT($W$44:$Y$46,IZ218:IZ220)</f>
        <v>1.0357647643640706</v>
      </c>
      <c r="JA223">
        <f t="array" ref="JA223:JA225">+MMULT($W$44:$Y$46,JA218:JA220)</f>
        <v>0.51819039592373539</v>
      </c>
      <c r="JB223">
        <f t="array" ref="JB223:JB225">+MMULT($W$44:$Y$46,JB218:JB220)</f>
        <v>0.21340583054786999</v>
      </c>
      <c r="JC223">
        <f t="array" ref="JC223:JC225">+MMULT($W$44:$Y$46,JC218:JC220)</f>
        <v>1.4696388824791802</v>
      </c>
      <c r="JD223">
        <f t="array" ref="JD223:JD225">+MMULT($W$44:$Y$46,JD218:JD220)</f>
        <v>-1.1897756095850016</v>
      </c>
      <c r="JE223">
        <f t="array" ref="JE223:JE225">+MMULT($W$44:$Y$46,JE218:JE220)</f>
        <v>1.1157549394908819</v>
      </c>
      <c r="JF223">
        <f t="array" ref="JF223:JF225">+MMULT($W$44:$Y$46,JF218:JF220)</f>
        <v>-0.45709239268300933</v>
      </c>
      <c r="JG223">
        <f t="array" ref="JG223:JG225">+MMULT($W$44:$Y$46,JG218:JG220)</f>
        <v>0.71231953420475236</v>
      </c>
      <c r="JH223">
        <f t="array" ref="JH223:JH225">+MMULT($W$44:$Y$46,JH218:JH220)</f>
        <v>-0.40886340228905821</v>
      </c>
      <c r="JI223">
        <f t="array" ref="JI223:JI225">+MMULT($W$44:$Y$46,JI218:JI220)</f>
        <v>1.3323720616941548</v>
      </c>
      <c r="JJ223">
        <f t="array" ref="JJ223:JJ225">+MMULT($W$44:$Y$46,JJ218:JJ220)</f>
        <v>-7.0577871336084258E-2</v>
      </c>
      <c r="JK223">
        <f t="array" ref="JK223:JK225">+MMULT($W$44:$Y$46,JK218:JK220)</f>
        <v>-1.1241110542253923</v>
      </c>
      <c r="JL223">
        <f t="array" ref="JL223:JL225">+MMULT($W$44:$Y$46,JL218:JL220)</f>
        <v>1.4131312775825013</v>
      </c>
      <c r="JM223">
        <f t="array" ref="JM223:JM225">+MMULT($W$44:$Y$46,JM218:JM220)</f>
        <v>-6.8230011750157055E-2</v>
      </c>
      <c r="JN223">
        <f t="array" ref="JN223:JN225">+MMULT($W$44:$Y$46,JN218:JN220)</f>
        <v>0.58176641939607487</v>
      </c>
      <c r="JO223">
        <f t="array" ref="JO223:JO225">+MMULT($W$44:$Y$46,JO218:JO220)</f>
        <v>-0.27873753234790022</v>
      </c>
      <c r="JP223">
        <f t="array" ref="JP223:JP225">+MMULT($W$44:$Y$46,JP218:JP220)</f>
        <v>2.8118673839077395E-2</v>
      </c>
      <c r="JQ223">
        <f t="array" ref="JQ223:JQ225">+MMULT($W$44:$Y$46,JQ218:JQ220)</f>
        <v>-2.0368491685981356</v>
      </c>
      <c r="JR223">
        <f t="array" ref="JR223:JR225">+MMULT($W$44:$Y$46,JR218:JR220)</f>
        <v>0.72941827123997083</v>
      </c>
      <c r="JS223">
        <f t="array" ref="JS223:JS225">+MMULT($W$44:$Y$46,JS218:JS220)</f>
        <v>-0.33434593583735767</v>
      </c>
      <c r="JT223">
        <f t="array" ref="JT223:JT225">+MMULT($W$44:$Y$46,JT218:JT220)</f>
        <v>-0.58896201783927615</v>
      </c>
      <c r="JU223">
        <f t="array" ref="JU223:JU225">+MMULT($W$44:$Y$46,JU218:JU220)</f>
        <v>6.4744488505369652E-2</v>
      </c>
      <c r="JV223">
        <f t="array" ref="JV223:JV225">+MMULT($W$44:$Y$46,JV218:JV220)</f>
        <v>-0.21830026826275675</v>
      </c>
      <c r="JW223">
        <f t="array" ref="JW223:JW225">+MMULT($W$44:$Y$46,JW218:JW220)</f>
        <v>-0.90330693232042791</v>
      </c>
      <c r="JX223">
        <f t="array" ref="JX223:JX225">+MMULT($W$44:$Y$46,JX218:JX220)</f>
        <v>4.3910836453858175E-2</v>
      </c>
      <c r="JY223">
        <f t="array" ref="JY223:JY225">+MMULT($W$44:$Y$46,JY218:JY220)</f>
        <v>0.3245113551426867</v>
      </c>
      <c r="JZ223">
        <f t="array" ref="JZ223:JZ225">+MMULT($W$44:$Y$46,JZ218:JZ220)</f>
        <v>-1.8307382957649829</v>
      </c>
      <c r="KA223">
        <f t="array" ref="KA223:KA225">+MMULT($W$44:$Y$46,KA218:KA220)</f>
        <v>0.62919457406160562</v>
      </c>
      <c r="KB223">
        <f t="array" ref="KB223:KB225">+MMULT($W$44:$Y$46,KB218:KB220)</f>
        <v>0.86603528238928051</v>
      </c>
      <c r="KC223">
        <f t="array" ref="KC223:KC225">+MMULT($W$44:$Y$46,KC218:KC220)</f>
        <v>1.4518058804274572</v>
      </c>
      <c r="KD223">
        <f t="array" ref="KD223:KD225">+MMULT($W$44:$Y$46,KD218:KD220)</f>
        <v>0.46008509394107655</v>
      </c>
      <c r="KE223">
        <f t="array" ref="KE223:KE225">+MMULT($W$44:$Y$46,KE218:KE220)</f>
        <v>0.26862573928569916</v>
      </c>
      <c r="KF223">
        <f t="array" ref="KF223:KF225">+MMULT($W$44:$Y$46,KF218:KF220)</f>
        <v>0.3426324990818066</v>
      </c>
      <c r="KG223">
        <f t="array" ref="KG223:KG225">+MMULT($W$44:$Y$46,KG218:KG220)</f>
        <v>6.7895171005147553E-2</v>
      </c>
      <c r="KH223">
        <f t="array" ref="KH223:KH225">+MMULT($W$44:$Y$46,KH218:KH220)</f>
        <v>0.63058162949197138</v>
      </c>
      <c r="KI223">
        <f t="array" ref="KI223:KI225">+MMULT($W$44:$Y$46,KI218:KI220)</f>
        <v>7.9839149034106896E-2</v>
      </c>
      <c r="KJ223">
        <f t="array" ref="KJ223:KJ225">+MMULT($W$44:$Y$46,KJ218:KJ220)</f>
        <v>1.2134747830270397E-2</v>
      </c>
      <c r="KK223">
        <f t="array" ref="KK223:KK225">+MMULT($W$44:$Y$46,KK218:KK220)</f>
        <v>-0.87052632146181164</v>
      </c>
      <c r="KL223">
        <f t="array" ref="KL223:KL225">+MMULT($W$44:$Y$46,KL218:KL220)</f>
        <v>-0.99967946413482622</v>
      </c>
      <c r="KM223">
        <f t="array" ref="KM223:KM225">+MMULT($W$44:$Y$46,KM218:KM220)</f>
        <v>0.80377875004267585</v>
      </c>
      <c r="KN223">
        <f t="array" ref="KN223:KN225">+MMULT($W$44:$Y$46,KN218:KN220)</f>
        <v>0.65591426935773522</v>
      </c>
      <c r="KO223">
        <f t="array" ref="KO223:KO225">+MMULT($W$44:$Y$46,KO218:KO220)</f>
        <v>-0.56798727562221174</v>
      </c>
      <c r="KP223">
        <f t="array" ref="KP223:KP225">+MMULT($W$44:$Y$46,KP218:KP220)</f>
        <v>0.48937620718404479</v>
      </c>
      <c r="KQ223">
        <f t="array" ref="KQ223:KQ225">+MMULT($W$44:$Y$46,KQ218:KQ220)</f>
        <v>0.81476192391607383</v>
      </c>
      <c r="KR223">
        <f t="array" ref="KR223:KR225">+MMULT($W$44:$Y$46,KR218:KR220)</f>
        <v>0.22893866546399358</v>
      </c>
      <c r="KS223">
        <f t="array" ref="KS223:KS225">+MMULT($W$44:$Y$46,KS218:KS220)</f>
        <v>-1.0986015548563297</v>
      </c>
      <c r="KT223">
        <f t="array" ref="KT223:KT225">+MMULT($W$44:$Y$46,KT218:KT220)</f>
        <v>0.89717050371158902</v>
      </c>
      <c r="KU223">
        <f t="array" ref="KU223:KU225">+MMULT($W$44:$Y$46,KU218:KU220)</f>
        <v>0.46385279751696989</v>
      </c>
      <c r="KV223">
        <f t="array" ref="KV223:KV225">+MMULT($W$44:$Y$46,KV218:KV220)</f>
        <v>-0.66124191349643258</v>
      </c>
      <c r="KW223">
        <f t="array" ref="KW223:KW225">+MMULT($W$44:$Y$46,KW218:KW220)</f>
        <v>-0.33722437393318122</v>
      </c>
      <c r="KX223">
        <f t="array" ref="KX223:KX225">+MMULT($W$44:$Y$46,KX218:KX220)</f>
        <v>-1.6461208205462095</v>
      </c>
      <c r="KY223">
        <f t="array" ref="KY223:KY225">+MMULT($W$44:$Y$46,KY218:KY220)</f>
        <v>0.42241401973843412</v>
      </c>
      <c r="KZ223">
        <f t="array" ref="KZ223:KZ225">+MMULT($W$44:$Y$46,KZ218:KZ220)</f>
        <v>-0.49203704847524793</v>
      </c>
      <c r="LA223">
        <f t="array" ref="LA223:LA225">+MMULT($W$44:$Y$46,LA218:LA220)</f>
        <v>-0.31108294959727573</v>
      </c>
      <c r="LB223">
        <f t="array" ref="LB223:LB225">+MMULT($W$44:$Y$46,LB218:LB220)</f>
        <v>2.0923313858127672</v>
      </c>
      <c r="LC223">
        <f t="array" ref="LC223:LC225">+MMULT($W$44:$Y$46,LC218:LC220)</f>
        <v>0.29560277509505573</v>
      </c>
      <c r="LD223">
        <f t="array" ref="LD223:LD225">+MMULT($W$44:$Y$46,LD218:LD220)</f>
        <v>-0.27557393314282524</v>
      </c>
      <c r="LE223">
        <f t="array" ref="LE223:LE225">+MMULT($W$44:$Y$46,LE218:LE220)</f>
        <v>-0.16358113025336912</v>
      </c>
      <c r="LF223">
        <f t="array" ref="LF223:LF225">+MMULT($W$44:$Y$46,LF218:LF220)</f>
        <v>-8.0241554083747391E-2</v>
      </c>
      <c r="LG223">
        <f t="array" ref="LG223:LG225">+MMULT($W$44:$Y$46,LG218:LG220)</f>
        <v>-0.92843091771600783</v>
      </c>
      <c r="LH223">
        <f t="array" ref="LH223:LH225">+MMULT($W$44:$Y$46,LH218:LH220)</f>
        <v>-0.28134173885433916</v>
      </c>
      <c r="LI223">
        <f t="array" ref="LI223:LI225">+MMULT($W$44:$Y$46,LI218:LI220)</f>
        <v>-0.33398625527446912</v>
      </c>
      <c r="LJ223">
        <f t="array" ref="LJ223:LJ225">+MMULT($W$44:$Y$46,LJ218:LJ220)</f>
        <v>8.2188995805464418E-2</v>
      </c>
      <c r="LK223">
        <f t="array" ref="LK223:LK225">+MMULT($W$44:$Y$46,LK218:LK220)</f>
        <v>-1.6825975963052273</v>
      </c>
      <c r="LL223">
        <f t="array" ref="LL223:LL225">+MMULT($W$44:$Y$46,LL218:LL220)</f>
        <v>0.74660742521226908</v>
      </c>
      <c r="LM223">
        <f t="array" ref="LM223:LM225">+MMULT($W$44:$Y$46,LM218:LM220)</f>
        <v>-3.3337022779106884E-2</v>
      </c>
      <c r="LN223">
        <f t="array" ref="LN223:LN225">+MMULT($W$44:$Y$46,LN218:LN220)</f>
        <v>-1.5028447510198857</v>
      </c>
      <c r="LO223">
        <f t="array" ref="LO223:LO225">+MMULT($W$44:$Y$46,LO218:LO220)</f>
        <v>-0.26120558888887124</v>
      </c>
      <c r="LP223">
        <f t="array" ref="LP223:LP225">+MMULT($W$44:$Y$46,LP218:LP220)</f>
        <v>0.84926343735735021</v>
      </c>
      <c r="LQ223">
        <f t="array" ref="LQ223:LQ225">+MMULT($W$44:$Y$46,LQ218:LQ220)</f>
        <v>0.43682310129370977</v>
      </c>
      <c r="LR223">
        <f t="array" ref="LR223:LR225">+MMULT($W$44:$Y$46,LR218:LR220)</f>
        <v>0.85442217073447002</v>
      </c>
      <c r="LS223">
        <f t="array" ref="LS223:LS225">+MMULT($W$44:$Y$46,LS218:LS220)</f>
        <v>-1.1069020283987909</v>
      </c>
      <c r="LT223">
        <f t="array" ref="LT223:LT225">+MMULT($W$44:$Y$46,LT218:LT220)</f>
        <v>-1.1882573999162345</v>
      </c>
      <c r="LU223">
        <f t="array" ref="LU223:LU225">+MMULT($W$44:$Y$46,LU218:LU220)</f>
        <v>-0.41821112255329995</v>
      </c>
      <c r="LV223">
        <f t="array" ref="LV223:LV225">+MMULT($W$44:$Y$46,LV218:LV220)</f>
        <v>-0.19108675738719172</v>
      </c>
      <c r="LW223">
        <f t="array" ref="LW223:LW225">+MMULT($W$44:$Y$46,LW218:LW220)</f>
        <v>-1.3724337199694763</v>
      </c>
      <c r="LX223">
        <f t="array" ref="LX223:LX225">+MMULT($W$44:$Y$46,LX218:LX220)</f>
        <v>1.1394203307806043</v>
      </c>
      <c r="LY223">
        <f t="array" ref="LY223:LY225">+MMULT($W$44:$Y$46,LY218:LY220)</f>
        <v>0.37243829335122863</v>
      </c>
      <c r="LZ223">
        <f t="array" ref="LZ223:LZ225">+MMULT($W$44:$Y$46,LZ218:LZ220)</f>
        <v>0.60067647595103313</v>
      </c>
      <c r="MA223">
        <f t="array" ref="MA223:MA225">+MMULT($W$44:$Y$46,MA218:MA220)</f>
        <v>0.6038132481527988</v>
      </c>
      <c r="MB223">
        <f t="array" ref="MB223:MB225">+MMULT($W$44:$Y$46,MB218:MB220)</f>
        <v>-0.62133525568467618</v>
      </c>
      <c r="MC223">
        <f t="array" ref="MC223:MC225">+MMULT($W$44:$Y$46,MC218:MC220)</f>
        <v>-1.5915129649209199</v>
      </c>
      <c r="MD223">
        <f t="array" ref="MD223:MD225">+MMULT($W$44:$Y$46,MD218:MD220)</f>
        <v>0.71689602225078741</v>
      </c>
      <c r="ME223">
        <f t="array" ref="ME223:ME225">+MMULT($W$44:$Y$46,ME218:ME220)</f>
        <v>0.57452710287340636</v>
      </c>
      <c r="MF223">
        <f t="array" ref="MF223:MF225">+MMULT($W$44:$Y$46,MF218:MF220)</f>
        <v>0.80265797745997347</v>
      </c>
      <c r="MG223">
        <f t="array" ref="MG223:MG225">+MMULT($W$44:$Y$46,MG218:MG220)</f>
        <v>0.80072245885083837</v>
      </c>
      <c r="MH223">
        <f t="array" ref="MH223:MH225">+MMULT($W$44:$Y$46,MH218:MH220)</f>
        <v>-0.1213673501570072</v>
      </c>
      <c r="MI223">
        <f t="array" ref="MI223:MI225">+MMULT($W$44:$Y$46,MI218:MI220)</f>
        <v>0.1418572191290727</v>
      </c>
      <c r="MJ223">
        <f t="array" ref="MJ223:MJ225">+MMULT($W$44:$Y$46,MJ218:MJ220)</f>
        <v>0.595607165918278</v>
      </c>
      <c r="MK223">
        <f t="array" ref="MK223:MK225">+MMULT($W$44:$Y$46,MK218:MK220)</f>
        <v>0.56057507396710515</v>
      </c>
      <c r="ML223">
        <f t="array" ref="ML223:ML225">+MMULT($W$44:$Y$46,ML218:ML220)</f>
        <v>0.12663537873279476</v>
      </c>
      <c r="MM223">
        <f t="array" ref="MM223:MM225">+MMULT($W$44:$Y$46,MM218:MM220)</f>
        <v>-5.5154331618628488E-3</v>
      </c>
      <c r="MN223">
        <f t="array" ref="MN223:MN225">+MMULT($W$44:$Y$46,MN218:MN220)</f>
        <v>-0.7642874139858572</v>
      </c>
      <c r="MO223">
        <f t="array" ref="MO223:MO225">+MMULT($W$44:$Y$46,MO218:MO220)</f>
        <v>0.43985653985309858</v>
      </c>
      <c r="MP223">
        <f t="array" ref="MP223:MP225">+MMULT($W$44:$Y$46,MP218:MP220)</f>
        <v>0.56559470436410231</v>
      </c>
      <c r="MQ223">
        <f t="array" ref="MQ223:MQ225">+MMULT($W$44:$Y$46,MQ218:MQ220)</f>
        <v>1.2458977005081977</v>
      </c>
      <c r="MR223">
        <f t="array" ref="MR223:MR225">+MMULT($W$44:$Y$46,MR218:MR220)</f>
        <v>-0.51016117319251331</v>
      </c>
      <c r="MS223">
        <f t="array" ref="MS223:MS225">+MMULT($W$44:$Y$46,MS218:MS220)</f>
        <v>-0.45349359986869353</v>
      </c>
      <c r="MT223">
        <f t="array" ref="MT223:MT225">+MMULT($W$44:$Y$46,MT218:MT220)</f>
        <v>-0.13251645401383713</v>
      </c>
      <c r="MU223">
        <f t="array" ref="MU223:MU225">+MMULT($W$44:$Y$46,MU218:MU220)</f>
        <v>0.10316671880067435</v>
      </c>
      <c r="MV223">
        <f t="array" ref="MV223:MV225">+MMULT($W$44:$Y$46,MV218:MV220)</f>
        <v>1.7112130665018856</v>
      </c>
      <c r="MW223">
        <f t="array" ref="MW223:MW225">+MMULT($W$44:$Y$46,MW218:MW220)</f>
        <v>0.34364397646584127</v>
      </c>
      <c r="MX223">
        <f t="array" ref="MX223:MX225">+MMULT($W$44:$Y$46,MX218:MX220)</f>
        <v>-0.81208121077056739</v>
      </c>
      <c r="MY223">
        <f t="array" ref="MY223:MY225">+MMULT($W$44:$Y$46,MY218:MY220)</f>
        <v>-0.48430093559499859</v>
      </c>
      <c r="MZ223">
        <f t="array" ref="MZ223:MZ225">+MMULT($W$44:$Y$46,MZ218:MZ220)</f>
        <v>1.2995556814977927</v>
      </c>
      <c r="NA223">
        <f t="array" ref="NA223:NA225">+MMULT($W$44:$Y$46,NA218:NA220)</f>
        <v>-0.52666375459863479</v>
      </c>
      <c r="NB223">
        <f t="array" ref="NB223:NB225">+MMULT($W$44:$Y$46,NB218:NB220)</f>
        <v>-0.29086433143644935</v>
      </c>
      <c r="NC223">
        <f t="array" ref="NC223:NC225">+MMULT($W$44:$Y$46,NC218:NC220)</f>
        <v>-1.0568468145943724</v>
      </c>
      <c r="ND223">
        <f t="array" ref="ND223:ND225">+MMULT($W$44:$Y$46,ND218:ND220)</f>
        <v>-1.1116891581004402</v>
      </c>
      <c r="NE223">
        <f t="array" ref="NE223:NE225">+MMULT($W$44:$Y$46,NE218:NE220)</f>
        <v>1.0250478733383359</v>
      </c>
      <c r="NF223">
        <f t="array" ref="NF223:NF225">+MMULT($W$44:$Y$46,NF218:NF220)</f>
        <v>0.28451129961570515</v>
      </c>
      <c r="NG223">
        <f t="array" ref="NG223:NG225">+MMULT($W$44:$Y$46,NG218:NG220)</f>
        <v>0.15236843646276882</v>
      </c>
      <c r="NH223">
        <f t="array" ref="NH223:NH225">+MMULT($W$44:$Y$46,NH218:NH220)</f>
        <v>-0.72847038378970652</v>
      </c>
      <c r="NI223">
        <f t="array" ref="NI223:NI225">+MMULT($W$44:$Y$46,NI218:NI220)</f>
        <v>1.2347336927606403</v>
      </c>
      <c r="NJ223">
        <f t="array" ref="NJ223:NJ225">+MMULT($W$44:$Y$46,NJ218:NJ220)</f>
        <v>1.2742508622280533</v>
      </c>
      <c r="NK223">
        <f t="array" ref="NK223:NK225">+MMULT($W$44:$Y$46,NK218:NK220)</f>
        <v>-0.34025185093627908</v>
      </c>
      <c r="NL223">
        <f t="array" ref="NL223:NL225">+MMULT($W$44:$Y$46,NL218:NL220)</f>
        <v>0.47644658518164501</v>
      </c>
      <c r="NM223">
        <f t="array" ref="NM223:NM225">+MMULT($W$44:$Y$46,NM218:NM220)</f>
        <v>-9.5696888768088351E-2</v>
      </c>
      <c r="NN223">
        <f t="array" ref="NN223:NN225">+MMULT($W$44:$Y$46,NN218:NN220)</f>
        <v>0.19012794041706063</v>
      </c>
      <c r="NO223">
        <f t="array" ref="NO223:NO225">+MMULT($W$44:$Y$46,NO218:NO220)</f>
        <v>0.25561861705151673</v>
      </c>
      <c r="NP223">
        <f t="array" ref="NP223:NP225">+MMULT($W$44:$Y$46,NP218:NP220)</f>
        <v>4.8463478274729292E-2</v>
      </c>
      <c r="NQ223">
        <f t="array" ref="NQ223:NQ225">+MMULT($W$44:$Y$46,NQ218:NQ220)</f>
        <v>-0.24718698927065419</v>
      </c>
      <c r="NR223">
        <f t="array" ref="NR223:NR225">+MMULT($W$44:$Y$46,NR218:NR220)</f>
        <v>-0.16120048210784158</v>
      </c>
      <c r="NS223">
        <f t="array" ref="NS223:NS225">+MMULT($W$44:$Y$46,NS218:NS220)</f>
        <v>-0.21512872031596048</v>
      </c>
      <c r="NT223">
        <f t="array" ref="NT223:NT225">+MMULT($W$44:$Y$46,NT218:NT220)</f>
        <v>2.3937158769173492</v>
      </c>
      <c r="NU223">
        <f t="array" ref="NU223:NU225">+MMULT($W$44:$Y$46,NU218:NU220)</f>
        <v>0.21078870733613397</v>
      </c>
      <c r="NV223">
        <f t="array" ref="NV223:NV225">+MMULT($W$44:$Y$46,NV218:NV220)</f>
        <v>-1.4248715691048526</v>
      </c>
      <c r="NW223">
        <f t="array" ref="NW223:NW225">+MMULT($W$44:$Y$46,NW218:NW220)</f>
        <v>0.94158409807931898</v>
      </c>
      <c r="NX223">
        <f t="array" ref="NX223:NX225">+MMULT($W$44:$Y$46,NX218:NX220)</f>
        <v>-0.14992519197618609</v>
      </c>
      <c r="NY223">
        <f t="array" ref="NY223:NY225">+MMULT($W$44:$Y$46,NY218:NY220)</f>
        <v>1.8068443781507733</v>
      </c>
      <c r="NZ223">
        <f t="array" ref="NZ223:NZ225">+MMULT($W$44:$Y$46,NZ218:NZ220)</f>
        <v>0.26897647751415127</v>
      </c>
      <c r="OA223">
        <f t="array" ref="OA223:OA225">+MMULT($W$44:$Y$46,OA218:OA220)</f>
        <v>0.25771211690236256</v>
      </c>
      <c r="OB223">
        <f t="array" ref="OB223:OB225">+MMULT($W$44:$Y$46,OB218:OB220)</f>
        <v>0.54847410828915022</v>
      </c>
      <c r="OC223">
        <f t="array" ref="OC223:OC225">+MMULT($W$44:$Y$46,OC218:OC220)</f>
        <v>1.8710225188085008</v>
      </c>
      <c r="OD223">
        <f t="array" ref="OD223:OD225">+MMULT($W$44:$Y$46,OD218:OD220)</f>
        <v>-1.4253763142041547</v>
      </c>
      <c r="OE223">
        <f t="array" ref="OE223:OE225">+MMULT($W$44:$Y$46,OE218:OE220)</f>
        <v>-1.3151073946755043</v>
      </c>
      <c r="OF223">
        <f t="array" ref="OF223:OF225">+MMULT($W$44:$Y$46,OF218:OF220)</f>
        <v>-0.25694506332625766</v>
      </c>
      <c r="OG223">
        <f t="array" ref="OG223:OG225">+MMULT($W$44:$Y$46,OG218:OG220)</f>
        <v>0.16133660430981872</v>
      </c>
      <c r="OH223">
        <f t="array" ref="OH223:OH225">+MMULT($W$44:$Y$46,OH218:OH220)</f>
        <v>-1.5831628117427006</v>
      </c>
      <c r="OI223">
        <f t="array" ref="OI223:OI225">+MMULT($W$44:$Y$46,OI218:OI220)</f>
        <v>0.84701394345022407</v>
      </c>
      <c r="OJ223">
        <f t="array" ref="OJ223:OJ225">+MMULT($W$44:$Y$46,OJ218:OJ220)</f>
        <v>-0.32164782093759053</v>
      </c>
      <c r="OK223">
        <f t="array" ref="OK223:OK225">+MMULT($W$44:$Y$46,OK218:OK220)</f>
        <v>-0.56757394105270442</v>
      </c>
      <c r="OL223">
        <f t="array" ref="OL223:OL225">+MMULT($W$44:$Y$46,OL218:OL220)</f>
        <v>0.69292361081207998</v>
      </c>
      <c r="OM223">
        <f t="array" ref="OM223:OM225">+MMULT($W$44:$Y$46,OM218:OM220)</f>
        <v>-0.70202492008296158</v>
      </c>
      <c r="ON223">
        <f t="array" ref="ON223:ON225">+MMULT($W$44:$Y$46,ON218:ON220)</f>
        <v>-0.83490602262326308</v>
      </c>
      <c r="OO223">
        <f t="array" ref="OO223:OO225">+MMULT($W$44:$Y$46,OO218:OO220)</f>
        <v>-0.9090300263597596</v>
      </c>
      <c r="OP223">
        <f t="array" ref="OP223:OP225">+MMULT($W$44:$Y$46,OP218:OP220)</f>
        <v>1.2523957968653556</v>
      </c>
      <c r="OQ223">
        <f t="array" ref="OQ223:OQ225">+MMULT($W$44:$Y$46,OQ218:OQ220)</f>
        <v>0.90330693232042791</v>
      </c>
      <c r="OR223">
        <f t="array" ref="OR223:OR225">+MMULT($W$44:$Y$46,OR218:OR220)</f>
        <v>0.47551558880753841</v>
      </c>
      <c r="OS223">
        <f t="array" ref="OS223:OS225">+MMULT($W$44:$Y$46,OS218:OS220)</f>
        <v>0.22105947523276093</v>
      </c>
      <c r="OT223">
        <f t="array" ref="OT223:OT225">+MMULT($W$44:$Y$46,OT218:OT220)</f>
        <v>-0.2273479235270196</v>
      </c>
      <c r="OU223">
        <f t="array" ref="OU223:OU225">+MMULT($W$44:$Y$46,OU218:OU220)</f>
        <v>-3.5878632944490625E-2</v>
      </c>
      <c r="OV223">
        <f t="array" ref="OV223:OV225">+MMULT($W$44:$Y$46,OV218:OV220)</f>
        <v>1.6003678631984413</v>
      </c>
      <c r="OW223">
        <f t="array" ref="OW223:OW225">+MMULT($W$44:$Y$46,OW218:OW220)</f>
        <v>-9.2603834645789834E-2</v>
      </c>
      <c r="OX223">
        <f t="array" ref="OX223:OX225">+MMULT($W$44:$Y$46,OX218:OX220)</f>
        <v>0.91954621165703143</v>
      </c>
      <c r="OY223">
        <f t="array" ref="OY223:OY225">+MMULT($W$44:$Y$46,OY218:OY220)</f>
        <v>1.6394756724672077</v>
      </c>
      <c r="OZ223">
        <f t="array" ref="OZ223:OZ225">+MMULT($W$44:$Y$46,OZ218:OZ220)</f>
        <v>-0.21175249226984086</v>
      </c>
      <c r="PA223">
        <f t="array" ref="PA223:PA225">+MMULT($W$44:$Y$46,PA218:PA220)</f>
        <v>-8.8032314563330646E-2</v>
      </c>
      <c r="PB223">
        <f t="array" ref="PB223:PB225">+MMULT($W$44:$Y$46,PB218:PB220)</f>
        <v>-0.30375719050838818</v>
      </c>
      <c r="PC223">
        <f t="array" ref="PC223:PC225">+MMULT($W$44:$Y$46,PC218:PC220)</f>
        <v>-0.1800091922058534</v>
      </c>
      <c r="PD223">
        <f t="array" ref="PD223:PD225">+MMULT($W$44:$Y$46,PD218:PD220)</f>
        <v>-1.8497596347040395</v>
      </c>
      <c r="PE223">
        <f t="array" ref="PE223:PE225">+MMULT($W$44:$Y$46,PE218:PE220)</f>
        <v>0.73711861478247442</v>
      </c>
      <c r="PF223">
        <f t="array" ref="PF223:PF225">+MMULT($W$44:$Y$46,PF218:PF220)</f>
        <v>1.1594233393222406</v>
      </c>
      <c r="PG223">
        <f t="array" ref="PG223:PG225">+MMULT($W$44:$Y$46,PG218:PG220)</f>
        <v>0.47567058927110367</v>
      </c>
      <c r="PH223">
        <f t="array" ref="PH223:PH225">+MMULT($W$44:$Y$46,PH218:PH220)</f>
        <v>0.828596708881986</v>
      </c>
      <c r="PI223">
        <f t="array" ref="PI223:PI225">+MMULT($W$44:$Y$46,PI218:PI220)</f>
        <v>-0.20975735809779608</v>
      </c>
      <c r="PJ223">
        <f t="array" ref="PJ223:PJ225">+MMULT($W$44:$Y$46,PJ218:PJ220)</f>
        <v>4.5852316619284225E-2</v>
      </c>
      <c r="PK223">
        <f t="array" ref="PK223:PK225">+MMULT($W$44:$Y$46,PK218:PK220)</f>
        <v>-0.91676017768371798</v>
      </c>
      <c r="PL223">
        <f t="array" ref="PL223:PL225">+MMULT($W$44:$Y$46,PL218:PL220)</f>
        <v>1.2857805120947903</v>
      </c>
      <c r="PM223">
        <f t="array" ref="PM223:PM225">+MMULT($W$44:$Y$46,PM218:PM220)</f>
        <v>1.3631058715595379</v>
      </c>
      <c r="PN223">
        <f t="array" ref="PN223:PN225">+MMULT($W$44:$Y$46,PN218:PN220)</f>
        <v>4.4647088655793032E-2</v>
      </c>
      <c r="PO223">
        <f t="array" ref="PO223:PO225">+MMULT($W$44:$Y$46,PO218:PO220)</f>
        <v>0.20955069081304242</v>
      </c>
      <c r="PP223">
        <f t="array" ref="PP223:PP225">+MMULT($W$44:$Y$46,PP218:PP220)</f>
        <v>0.54522207933242584</v>
      </c>
      <c r="PQ223">
        <f t="array" ref="PQ223:PQ225">+MMULT($W$44:$Y$46,PQ218:PQ220)</f>
        <v>-1.1626545028319466</v>
      </c>
      <c r="PR223">
        <f t="array" ref="PR223:PR225">+MMULT($W$44:$Y$46,PR218:PR220)</f>
        <v>0.46647190791413623</v>
      </c>
      <c r="PS223">
        <f t="array" ref="PS223:PS225">+MMULT($W$44:$Y$46,PS218:PS220)</f>
        <v>0.66963975912497964</v>
      </c>
      <c r="PT223">
        <f t="array" ref="PT223:PT225">+MMULT($W$44:$Y$46,PT218:PT220)</f>
        <v>0.22395977236831807</v>
      </c>
      <c r="PU223">
        <f t="array" ref="PU223:PU225">+MMULT($W$44:$Y$46,PU218:PU220)</f>
        <v>-0.94998989244958731</v>
      </c>
      <c r="PV223">
        <f t="array" ref="PV223:PV225">+MMULT($W$44:$Y$46,PV218:PV220)</f>
        <v>1.3105646887817848</v>
      </c>
      <c r="PW223">
        <f t="array" ref="PW223:PW225">+MMULT($W$44:$Y$46,PW218:PW220)</f>
        <v>-0.98439999536106892</v>
      </c>
      <c r="PX223">
        <f t="array" ref="PX223:PX225">+MMULT($W$44:$Y$46,PX218:PX220)</f>
        <v>-2.8586656007918577E-2</v>
      </c>
      <c r="PY223">
        <f t="array" ref="PY223:PY225">+MMULT($W$44:$Y$46,PY218:PY220)</f>
        <v>-0.30844893530938194</v>
      </c>
      <c r="PZ223">
        <f t="array" ref="PZ223:PZ225">+MMULT($W$44:$Y$46,PZ218:PZ220)</f>
        <v>-1.8638050613255659</v>
      </c>
      <c r="QA223">
        <f t="array" ref="QA223:QA225">+MMULT($W$44:$Y$46,QA218:QA220)</f>
        <v>1.1245720812452273</v>
      </c>
      <c r="QB223">
        <f t="array" ref="QB223:QB225">+MMULT($W$44:$Y$46,QB218:QB220)</f>
        <v>0.65158021793419973</v>
      </c>
      <c r="QC223">
        <f t="array" ref="QC223:QC225">+MMULT($W$44:$Y$46,QC218:QC220)</f>
        <v>-0.42768204831422169</v>
      </c>
      <c r="QD223">
        <f t="array" ref="QD223:QD225">+MMULT($W$44:$Y$46,QD218:QD220)</f>
        <v>-0.51811090850652242</v>
      </c>
      <c r="QE223">
        <f t="array" ref="QE223:QE225">+MMULT($W$44:$Y$46,QE218:QE220)</f>
        <v>0.86527021599860598</v>
      </c>
      <c r="QF223">
        <f t="array" ref="QF223:QF225">+MMULT($W$44:$Y$46,QF218:QF220)</f>
        <v>1.3017813291797549</v>
      </c>
      <c r="QG223">
        <f t="array" ref="QG223:QG225">+MMULT($W$44:$Y$46,QG218:QG220)</f>
        <v>-6.9638926220256414E-2</v>
      </c>
      <c r="QH223">
        <f t="array" ref="QH223:QH225">+MMULT($W$44:$Y$46,QH218:QH220)</f>
        <v>0.53801157699849711</v>
      </c>
      <c r="QI223">
        <f t="array" ref="QI223:QI225">+MMULT($W$44:$Y$46,QI218:QI220)</f>
        <v>-0.6934720739908492</v>
      </c>
      <c r="QJ223">
        <f t="array" ref="QJ223:QJ225">+MMULT($W$44:$Y$46,QJ218:QJ220)</f>
        <v>-0.73921906978232632</v>
      </c>
      <c r="QK223">
        <f t="array" ref="QK223:QK225">+MMULT($W$44:$Y$46,QK218:QK220)</f>
        <v>-0.40327742404441891</v>
      </c>
      <c r="QL223">
        <f t="array" ref="QL223:QL225">+MMULT($W$44:$Y$46,QL218:QL220)</f>
        <v>-0.51476647542728804</v>
      </c>
      <c r="QM223">
        <f t="array" ref="QM223:QM225">+MMULT($W$44:$Y$46,QM218:QM220)</f>
        <v>-6.9303091882531739E-2</v>
      </c>
      <c r="QN223">
        <f t="array" ref="QN223:QN225">+MMULT($W$44:$Y$46,QN218:QN220)</f>
        <v>1.0097763533063</v>
      </c>
      <c r="QO223">
        <f t="array" ref="QO223:QO225">+MMULT($W$44:$Y$46,QO218:QO220)</f>
        <v>-0.17850688002052886</v>
      </c>
      <c r="QP223">
        <f t="array" ref="QP223:QP225">+MMULT($W$44:$Y$46,QP218:QP220)</f>
        <v>0.73807246378902969</v>
      </c>
      <c r="QQ223">
        <f t="array" ref="QQ223:QQ225">+MMULT($W$44:$Y$46,QQ218:QQ220)</f>
        <v>-0.5126203151625387</v>
      </c>
      <c r="QR223">
        <f t="array" ref="QR223:QR225">+MMULT($W$44:$Y$46,QR218:QR220)</f>
        <v>-9.5966152393897178E-2</v>
      </c>
      <c r="QS223">
        <f t="array" ref="QS223:QS225">+MMULT($W$44:$Y$46,QS218:QS220)</f>
        <v>-0.2637233528290911</v>
      </c>
      <c r="QT223">
        <f t="array" ref="QT223:QT225">+MMULT($W$44:$Y$46,QT218:QT220)</f>
        <v>0.20418727733659933</v>
      </c>
      <c r="QU223">
        <f t="array" ref="QU223:QU225">+MMULT($W$44:$Y$46,QU218:QU220)</f>
        <v>-0.45135340116023509</v>
      </c>
      <c r="QV223">
        <f t="array" ref="QV223:QV225">+MMULT($W$44:$Y$46,QV218:QV220)</f>
        <v>-0.71933131799564887</v>
      </c>
      <c r="QW223">
        <f t="array" ref="QW223:QW225">+MMULT($W$44:$Y$46,QW218:QW220)</f>
        <v>-0.10303159019141235</v>
      </c>
      <c r="QX223">
        <f t="array" ref="QX223:QX225">+MMULT($W$44:$Y$46,QX218:QX220)</f>
        <v>-2.0576430769410403</v>
      </c>
      <c r="QY223">
        <f t="array" ref="QY223:QY225">+MMULT($W$44:$Y$46,QY218:QY220)</f>
        <v>-0.22078425005066113</v>
      </c>
      <c r="QZ223">
        <f t="array" ref="QZ223:QZ225">+MMULT($W$44:$Y$46,QZ218:QZ220)</f>
        <v>-0.3064577755081978</v>
      </c>
      <c r="RA223">
        <f t="array" ref="RA223:RA225">+MMULT($W$44:$Y$46,RA218:RA220)</f>
        <v>0.20047918932361569</v>
      </c>
      <c r="RB223">
        <f t="array" ref="RB223:RB225">+MMULT($W$44:$Y$46,RB218:RB220)</f>
        <v>0.61909967207556227</v>
      </c>
      <c r="RC223">
        <f t="array" ref="RC223:RC225">+MMULT($W$44:$Y$46,RC218:RC220)</f>
        <v>0.23253845187102457</v>
      </c>
      <c r="RD223">
        <f t="array" ref="RD223:RD225">+MMULT($W$44:$Y$46,RD218:RD220)</f>
        <v>0.26946731231544119</v>
      </c>
      <c r="RE223">
        <f t="array" ref="RE223:RE225">+MMULT($W$44:$Y$46,RE218:RE220)</f>
        <v>0.30396981934943279</v>
      </c>
      <c r="RF223">
        <f t="array" ref="RF223:RF225">+MMULT($W$44:$Y$46,RF218:RF220)</f>
        <v>0.55614762482834434</v>
      </c>
      <c r="RG223">
        <f t="array" ref="RG223:RG225">+MMULT($W$44:$Y$46,RG218:RG220)</f>
        <v>0.28740364800954099</v>
      </c>
      <c r="RH223">
        <f t="array" ref="RH223:RH225">+MMULT($W$44:$Y$46,RH218:RH220)</f>
        <v>-1.6208199756473307</v>
      </c>
      <c r="RI223">
        <f t="array" ref="RI223:RI225">+MMULT($W$44:$Y$46,RI218:RI220)</f>
        <v>0.21892027011701767</v>
      </c>
      <c r="RJ223">
        <f t="array" ref="RJ223:RJ225">+MMULT($W$44:$Y$46,RJ218:RJ220)</f>
        <v>0.7075771161752854</v>
      </c>
      <c r="RK223">
        <f t="array" ref="RK223:RK225">+MMULT($W$44:$Y$46,RK218:RK220)</f>
        <v>-0.79120781501044946</v>
      </c>
      <c r="RL223">
        <f t="array" ref="RL223:RL225">+MMULT($W$44:$Y$46,RL218:RL220)</f>
        <v>-2.2797627156008788</v>
      </c>
      <c r="RM223">
        <f t="array" ref="RM223:RM225">+MMULT($W$44:$Y$46,RM218:RM220)</f>
        <v>0.18438199374528025</v>
      </c>
      <c r="RN223">
        <f t="array" ref="RN223:RN225">+MMULT($W$44:$Y$46,RN218:RN220)</f>
        <v>-0.31265083890180095</v>
      </c>
      <c r="RO223">
        <f t="array" ref="RO223:RO225">+MMULT($W$44:$Y$46,RO218:RO220)</f>
        <v>1.0727144902555055</v>
      </c>
      <c r="RP223">
        <f t="array" ref="RP223:RP225">+MMULT($W$44:$Y$46,RP218:RP220)</f>
        <v>0.10202209999280802</v>
      </c>
      <c r="RQ223">
        <f t="array" ref="RQ223:RQ225">+MMULT($W$44:$Y$46,RQ218:RQ220)</f>
        <v>-0.24871811564471843</v>
      </c>
      <c r="RR223">
        <f t="array" ref="RR223:RR225">+MMULT($W$44:$Y$46,RR218:RR220)</f>
        <v>-0.2999249034060093</v>
      </c>
      <c r="RS223">
        <f t="array" ref="RS223:RS225">+MMULT($W$44:$Y$46,RS218:RS220)</f>
        <v>-1.2250163560063585</v>
      </c>
      <c r="RT223">
        <f t="array" ref="RT223:RT225">+MMULT($W$44:$Y$46,RT218:RT220)</f>
        <v>-0.21195915955459449</v>
      </c>
      <c r="RU223">
        <f t="array" ref="RU223:RU225">+MMULT($W$44:$Y$46,RU218:RU220)</f>
        <v>-0.43583944450569961</v>
      </c>
      <c r="RV223">
        <f t="array" ref="RV223:RV225">+MMULT($W$44:$Y$46,RV218:RV220)</f>
        <v>-0.55303966681531846</v>
      </c>
      <c r="RW223">
        <f t="array" ref="RW223:RW225">+MMULT($W$44:$Y$46,RW218:RW220)</f>
        <v>-0.62064768952578431</v>
      </c>
      <c r="RX223">
        <f t="array" ref="RX223:RX225">+MMULT($W$44:$Y$46,RX218:RX220)</f>
        <v>-0.55868724780829782</v>
      </c>
      <c r="RY223">
        <f t="array" ref="RY223:RY225">+MMULT($W$44:$Y$46,RY218:RY220)</f>
        <v>-0.78929614262647829</v>
      </c>
      <c r="RZ223">
        <f t="array" ref="RZ223:RZ225">+MMULT($W$44:$Y$46,RZ218:RZ220)</f>
        <v>0.39459640449205075</v>
      </c>
      <c r="SA223">
        <f t="array" ref="SA223:SA225">+MMULT($W$44:$Y$46,SA218:SA220)</f>
        <v>-0.23136104450355791</v>
      </c>
      <c r="SB223">
        <f t="array" ref="SB223:SB225">+MMULT($W$44:$Y$46,SB218:SB220)</f>
        <v>0.33549651620151494</v>
      </c>
      <c r="SC223">
        <f t="array" ref="SC223:SC225">+MMULT($W$44:$Y$46,SC218:SC220)</f>
        <v>-0.7485349950796828</v>
      </c>
      <c r="SD223">
        <f t="array" ref="SD223:SD225">+MMULT($W$44:$Y$46,SD218:SD220)</f>
        <v>-2.0694549071388832E-2</v>
      </c>
      <c r="SE223">
        <f t="array" ref="SE223:SE225">+MMULT($W$44:$Y$46,SE218:SE220)</f>
        <v>-0.62435180316790728</v>
      </c>
      <c r="SF223">
        <f t="array" ref="SF223:SF225">+MMULT($W$44:$Y$46,SF218:SF220)</f>
        <v>0.52995354007853535</v>
      </c>
      <c r="SG223">
        <f t="array" ref="SG223:SG225">+MMULT($W$44:$Y$46,SG218:SG220)</f>
        <v>-2.557706367369365E-2</v>
      </c>
    </row>
    <row r="224" spans="1:501">
      <c r="A224" t="s">
        <v>553</v>
      </c>
      <c r="B224">
        <v>-0.2462031236011446</v>
      </c>
      <c r="C224">
        <v>-0.20611719000836617</v>
      </c>
      <c r="D224">
        <v>-0.4267195085645733</v>
      </c>
      <c r="E224">
        <v>-1.3942845444829273</v>
      </c>
      <c r="F224">
        <v>0.60602972251337572</v>
      </c>
      <c r="G224">
        <v>0.27315679078548077</v>
      </c>
      <c r="H224">
        <v>-0.1326830500776445</v>
      </c>
      <c r="I224">
        <v>-0.97437370355613506</v>
      </c>
      <c r="J224">
        <v>-0.11813137707941175</v>
      </c>
      <c r="K224">
        <v>0.59116849560605333</v>
      </c>
      <c r="L224">
        <v>-1.1554724083870096</v>
      </c>
      <c r="M224">
        <v>-0.92333265570470779</v>
      </c>
      <c r="N224">
        <v>1.6332435173033566E-2</v>
      </c>
      <c r="O224">
        <v>0.18310387074801404</v>
      </c>
      <c r="P224">
        <v>0.26546483573283841</v>
      </c>
      <c r="Q224">
        <v>-0.52259144416393477</v>
      </c>
      <c r="R224">
        <v>-0.68417620264007306</v>
      </c>
      <c r="S224">
        <v>0.45775851274245694</v>
      </c>
      <c r="T224">
        <v>-0.31409789405167865</v>
      </c>
      <c r="U224">
        <v>-0.1365878916181171</v>
      </c>
      <c r="V224">
        <v>0.71673699490673493</v>
      </c>
      <c r="W224">
        <v>0.98973004884382099</v>
      </c>
      <c r="X224">
        <v>0.34100605230418218</v>
      </c>
      <c r="Y224">
        <v>-0.18688716840239994</v>
      </c>
      <c r="Z224">
        <v>-1.7881540640175011</v>
      </c>
      <c r="AA224">
        <v>-0.12094458378708592</v>
      </c>
      <c r="AB224">
        <v>0.36066998274911477</v>
      </c>
      <c r="AC224">
        <v>0.72241935844901484</v>
      </c>
      <c r="AD224">
        <v>5.6287219546763773E-2</v>
      </c>
      <c r="AE224">
        <v>-0.87562109436427549</v>
      </c>
      <c r="AF224">
        <v>-1.0416304524344042</v>
      </c>
      <c r="AG224">
        <v>-2.1616282742836126</v>
      </c>
      <c r="AH224">
        <v>-0.20706783899732012</v>
      </c>
      <c r="AI224">
        <v>-0.61928163164924388</v>
      </c>
      <c r="AJ224">
        <v>0.48075119453847609</v>
      </c>
      <c r="AK224">
        <v>0.21254037220062483</v>
      </c>
      <c r="AL224">
        <v>-0.88464854286772421</v>
      </c>
      <c r="AM224">
        <v>-0.1265296848870984</v>
      </c>
      <c r="AN224">
        <v>-0.28084789181660924</v>
      </c>
      <c r="AO224">
        <v>2.1484169356985943</v>
      </c>
      <c r="AP224">
        <v>0.44432864337242295</v>
      </c>
      <c r="AQ224">
        <v>-4.9145297321244397E-2</v>
      </c>
      <c r="AR224">
        <v>-2.7228798342204819E-2</v>
      </c>
      <c r="AS224">
        <v>0.67314971099423337</v>
      </c>
      <c r="AT224">
        <v>-0.28591036149169335</v>
      </c>
      <c r="AU224">
        <v>0.59058294970808267</v>
      </c>
      <c r="AV224">
        <v>0.1394940157979932</v>
      </c>
      <c r="AW224">
        <v>0.68679534516164553</v>
      </c>
      <c r="AX224">
        <v>-0.2527638588166734</v>
      </c>
      <c r="AY224">
        <v>0.35693254891515019</v>
      </c>
      <c r="AZ224">
        <v>-0.108592009219382</v>
      </c>
      <c r="BA224">
        <v>0.99895092113058992</v>
      </c>
      <c r="BB224">
        <v>-0.37523477687958823</v>
      </c>
      <c r="BC224">
        <v>0.49607262356293119</v>
      </c>
      <c r="BD224">
        <v>0.60260941697587911</v>
      </c>
      <c r="BE224">
        <v>-0.11421157411384351</v>
      </c>
      <c r="BF224">
        <v>0.22384945131100212</v>
      </c>
      <c r="BG224">
        <v>0.24287725344353672</v>
      </c>
      <c r="BH224">
        <v>1.2770809992054581</v>
      </c>
      <c r="BI224">
        <v>-0.43192289086698821</v>
      </c>
      <c r="BJ224">
        <v>-0.30425649158801271</v>
      </c>
      <c r="BK224">
        <v>-0.57343371829827283</v>
      </c>
      <c r="BL224">
        <v>7.8899315769199285E-2</v>
      </c>
      <c r="BM224">
        <v>4.248495162761666E-2</v>
      </c>
      <c r="BN224">
        <v>0.91880315028854009</v>
      </c>
      <c r="BO224">
        <v>-0.20360409899716675</v>
      </c>
      <c r="BP224">
        <v>-0.8582682217338371</v>
      </c>
      <c r="BQ224">
        <v>-0.42753150114276905</v>
      </c>
      <c r="BR224">
        <v>5.8690229992687026E-2</v>
      </c>
      <c r="BS224">
        <v>0.79115012002665608</v>
      </c>
      <c r="BT224">
        <v>-0.39478461792169534</v>
      </c>
      <c r="BU224">
        <v>-0.41666281949386474</v>
      </c>
      <c r="BV224">
        <v>0.31606184988527131</v>
      </c>
      <c r="BW224">
        <v>-1.42845837840669</v>
      </c>
      <c r="BX224">
        <v>0.56620998902424879</v>
      </c>
      <c r="BY224">
        <v>0.93084162044895113</v>
      </c>
      <c r="BZ224">
        <v>-0.28034397959310653</v>
      </c>
      <c r="CA224">
        <v>-1.2156143457302682</v>
      </c>
      <c r="CB224">
        <v>4.7161867618308151E-2</v>
      </c>
      <c r="CC224">
        <v>-0.63635781183124318</v>
      </c>
      <c r="CD224">
        <v>0.17311628865877504</v>
      </c>
      <c r="CE224">
        <v>0.10360639776688085</v>
      </c>
      <c r="CF224">
        <v>-9.8982240178860009E-2</v>
      </c>
      <c r="CG224">
        <v>1.0890705800894891</v>
      </c>
      <c r="CH224">
        <v>-0.4167850716323781</v>
      </c>
      <c r="CI224">
        <v>0.53883787544138029</v>
      </c>
      <c r="CJ224">
        <v>0.54077867332677665</v>
      </c>
      <c r="CK224">
        <v>-0.8106079147319919</v>
      </c>
      <c r="CL224">
        <v>3.9077596485036413E-2</v>
      </c>
      <c r="CM224">
        <v>0.36338964342888375</v>
      </c>
      <c r="CN224">
        <v>0.31644709480295929</v>
      </c>
      <c r="CO224">
        <v>-0.80590353275172399</v>
      </c>
      <c r="CP224">
        <v>0.25938320363945866</v>
      </c>
      <c r="CQ224">
        <v>0.27851974155712106</v>
      </c>
      <c r="CR224">
        <v>-8.1920147443669544E-2</v>
      </c>
      <c r="CS224">
        <v>-0.675531978295554</v>
      </c>
      <c r="CT224">
        <v>-1.1984506069644822</v>
      </c>
      <c r="CU224">
        <v>0.49247706926814727</v>
      </c>
      <c r="CV224">
        <v>1.1397517370200045</v>
      </c>
      <c r="CW224">
        <v>0.27446363172094923</v>
      </c>
      <c r="CX224">
        <v>-1.4714143225683582</v>
      </c>
      <c r="CY224">
        <v>-0.50172702901734767</v>
      </c>
      <c r="CZ224">
        <v>-0.56055566595847917</v>
      </c>
      <c r="DA224">
        <v>1.6810723728298647</v>
      </c>
      <c r="DB224">
        <v>-1.1184328300037738</v>
      </c>
      <c r="DC224">
        <v>-0.32654594690452254</v>
      </c>
      <c r="DD224">
        <v>-0.36485107136945449</v>
      </c>
      <c r="DE224">
        <v>-0.12793083971960001</v>
      </c>
      <c r="DF224">
        <v>-1.6673521837530085</v>
      </c>
      <c r="DG224">
        <v>-0.39148733718523171</v>
      </c>
      <c r="DH224">
        <v>1.749336015001457</v>
      </c>
      <c r="DI224">
        <v>-0.43534680008164994</v>
      </c>
      <c r="DJ224">
        <v>-0.14793935410763331</v>
      </c>
      <c r="DK224">
        <v>0.30016182312986883</v>
      </c>
      <c r="DL224">
        <v>-0.64465265242788661</v>
      </c>
      <c r="DM224">
        <v>-3.5181150903541791E-2</v>
      </c>
      <c r="DN224">
        <v>0.93889488254608011</v>
      </c>
      <c r="DO224">
        <v>0.59978100752101815</v>
      </c>
      <c r="DP224">
        <v>-0.13674914581494546</v>
      </c>
      <c r="DQ224">
        <v>0.35972474882455352</v>
      </c>
      <c r="DR224">
        <v>0.17439568826181734</v>
      </c>
      <c r="DS224">
        <v>0.35861958743854927</v>
      </c>
      <c r="DT224">
        <v>1.3631599293745289</v>
      </c>
      <c r="DU224">
        <v>-0.14064164753735833</v>
      </c>
      <c r="DV224">
        <v>-0.71619424569985302</v>
      </c>
      <c r="DW224">
        <v>-0.49349687830978373</v>
      </c>
      <c r="DX224">
        <v>0.39604712320864965</v>
      </c>
      <c r="DY224">
        <v>-0.7871742820912403</v>
      </c>
      <c r="DZ224">
        <v>-2.5092911071499913E-2</v>
      </c>
      <c r="EA224">
        <v>9.9873068242624541E-2</v>
      </c>
      <c r="EB224">
        <v>0.64985590747820099</v>
      </c>
      <c r="EC224">
        <v>0.25881506183010428</v>
      </c>
      <c r="ED224">
        <v>0.34899580544632958</v>
      </c>
      <c r="EE224">
        <v>0.84035094516896858</v>
      </c>
      <c r="EF224">
        <v>0.22460495147438889</v>
      </c>
      <c r="EG224">
        <v>3.7125885676987602E-2</v>
      </c>
      <c r="EH224">
        <v>-0.21453619583760364</v>
      </c>
      <c r="EI224">
        <v>-1.1851097373479438</v>
      </c>
      <c r="EJ224">
        <v>0.98430162785965014</v>
      </c>
      <c r="EK224">
        <v>-0.53713382721443481</v>
      </c>
      <c r="EL224">
        <v>0.1416970820596119</v>
      </c>
      <c r="EM224">
        <v>6.8594217589691975E-2</v>
      </c>
      <c r="EN224">
        <v>-0.52927350163558418</v>
      </c>
      <c r="EO224">
        <v>-0.41286473145277908</v>
      </c>
      <c r="EP224">
        <v>0.39088582694721818</v>
      </c>
      <c r="EQ224">
        <v>1.4896232843577384E-2</v>
      </c>
      <c r="ER224">
        <v>0.78263729686591188</v>
      </c>
      <c r="ES224">
        <v>0.91654468476551054</v>
      </c>
      <c r="ET224">
        <v>-0.20753634964523904</v>
      </c>
      <c r="EU224">
        <v>-0.83047976385610611</v>
      </c>
      <c r="EV224">
        <v>0.75736896598297365</v>
      </c>
      <c r="EW224">
        <v>-0.34610480403959842</v>
      </c>
      <c r="EX224">
        <v>0.34684060759559249</v>
      </c>
      <c r="EY224">
        <v>-1.2658744698419755</v>
      </c>
      <c r="EZ224">
        <v>-0.34591797530163365</v>
      </c>
      <c r="FA224">
        <v>0.34202055017274641</v>
      </c>
      <c r="FB224">
        <v>-1.7550934469274106</v>
      </c>
      <c r="FC224">
        <v>-0.68110442283976647</v>
      </c>
      <c r="FD224">
        <v>0.83238720606789296</v>
      </c>
      <c r="FE224">
        <v>1.653401046350109</v>
      </c>
      <c r="FF224">
        <v>-0.26646549372065265</v>
      </c>
      <c r="FG224">
        <v>1.5343349479201538</v>
      </c>
      <c r="FH224">
        <v>-0.87386924418745149</v>
      </c>
      <c r="FI224">
        <v>-0.53926024110422688</v>
      </c>
      <c r="FJ224">
        <v>-1.201902813859002</v>
      </c>
      <c r="FK224">
        <v>0.10052534144362307</v>
      </c>
      <c r="FL224">
        <v>-8.8671851742858798E-2</v>
      </c>
      <c r="FM224">
        <v>0.37690369083448588</v>
      </c>
      <c r="FN224">
        <v>0.75390620861592961</v>
      </c>
      <c r="FO224">
        <v>0.30597929358253878</v>
      </c>
      <c r="FP224">
        <v>-0.13590414239208407</v>
      </c>
      <c r="FQ224">
        <v>1.3535146750982987</v>
      </c>
      <c r="FR224">
        <v>-0.7178619661193274</v>
      </c>
      <c r="FS224">
        <v>0.89648025441177304</v>
      </c>
      <c r="FT224">
        <v>1.7613491323149937</v>
      </c>
      <c r="FU224">
        <v>-0.82114178508452473</v>
      </c>
      <c r="FV224">
        <v>-1.3201665117536696</v>
      </c>
      <c r="FW224">
        <v>0.58952035056688779</v>
      </c>
      <c r="FX224">
        <v>0.92359858784064275</v>
      </c>
      <c r="FY224">
        <v>0.49087379793097885</v>
      </c>
      <c r="FZ224">
        <v>-0.5894643288889545</v>
      </c>
      <c r="GA224">
        <v>0.68122083359175389</v>
      </c>
      <c r="GB224">
        <v>-0.15088416409988922</v>
      </c>
      <c r="GC224">
        <v>-0.17275431737427976</v>
      </c>
      <c r="GD224">
        <v>0.17382953714734983</v>
      </c>
      <c r="GE224">
        <v>-0.55981668165266729</v>
      </c>
      <c r="GF224">
        <v>0.2314549773216471</v>
      </c>
      <c r="GG224">
        <v>-0.48349444919629692</v>
      </c>
      <c r="GH224">
        <v>-0.76514322313780769</v>
      </c>
      <c r="GI224">
        <v>0.35800881794081379</v>
      </c>
      <c r="GJ224">
        <v>-0.23705756404297329</v>
      </c>
      <c r="GK224">
        <v>-0.43556536981671573</v>
      </c>
      <c r="GL224">
        <v>0.29540745046889128</v>
      </c>
      <c r="GM224">
        <v>-0.41014626576745633</v>
      </c>
      <c r="GN224">
        <v>6.8391759765721316E-2</v>
      </c>
      <c r="GO224">
        <v>0.61158649067118254</v>
      </c>
      <c r="GP224">
        <v>0.41642060304142603</v>
      </c>
      <c r="GQ224">
        <v>9.2628005084146481E-2</v>
      </c>
      <c r="GR224">
        <v>0.27983413562477527</v>
      </c>
      <c r="GS224">
        <v>-0.39443004587827796</v>
      </c>
      <c r="GT224">
        <v>0.96911850154398227</v>
      </c>
      <c r="GU224">
        <v>5.1475145478272699E-2</v>
      </c>
      <c r="GV224">
        <v>-0.34985260483737246</v>
      </c>
      <c r="GW224">
        <v>0.67568036360920203</v>
      </c>
      <c r="GX224">
        <v>0.85570101964245648</v>
      </c>
      <c r="GY224">
        <v>-8.4947591651467258E-2</v>
      </c>
      <c r="GZ224">
        <v>-0.39505685199627688</v>
      </c>
      <c r="HA224">
        <v>1.2157245153226417</v>
      </c>
      <c r="HB224">
        <v>-0.73668569294622566</v>
      </c>
      <c r="HC224">
        <v>0.25931374435438315</v>
      </c>
      <c r="HD224">
        <v>0.60917562043618012</v>
      </c>
      <c r="HE224">
        <v>0.32022143436121064</v>
      </c>
      <c r="HF224">
        <v>0.85879033380397007</v>
      </c>
      <c r="HG224">
        <v>-0.14199159837139932</v>
      </c>
      <c r="HH224">
        <v>1.2385791028879125</v>
      </c>
      <c r="HI224">
        <v>0.57893948359213887</v>
      </c>
      <c r="HJ224">
        <v>-0.32679096263927532</v>
      </c>
      <c r="HK224">
        <v>-0.46592416401507419</v>
      </c>
      <c r="HL224">
        <v>-0.56933599181116934</v>
      </c>
      <c r="HM224">
        <v>-0.51652159801644593</v>
      </c>
      <c r="HN224">
        <v>1.3503876520219333</v>
      </c>
      <c r="HO224">
        <v>-0.14584436746671531</v>
      </c>
      <c r="HP224">
        <v>-0.8908965929538748</v>
      </c>
      <c r="HQ224">
        <v>-0.99899272315532617</v>
      </c>
      <c r="HR224">
        <v>-0.76366564964204109</v>
      </c>
      <c r="HS224">
        <v>0.1048946412790589</v>
      </c>
      <c r="HT224">
        <v>1.0019294460202945</v>
      </c>
      <c r="HU224">
        <v>-0.1890390830809851</v>
      </c>
      <c r="HV224">
        <v>-7.3284990523561383E-2</v>
      </c>
      <c r="HW224">
        <v>0.99579428953835547</v>
      </c>
      <c r="HX224">
        <v>0.19437067146810688</v>
      </c>
      <c r="HY224">
        <v>6.2806962302268704E-2</v>
      </c>
      <c r="HZ224">
        <v>-0.14017987209473914</v>
      </c>
      <c r="IA224">
        <v>-3.2453687367469279E-2</v>
      </c>
      <c r="IB224">
        <v>-0.65778264315144319</v>
      </c>
      <c r="IC224">
        <v>-1.2965818162432574</v>
      </c>
      <c r="ID224">
        <v>-0.7727703011098459</v>
      </c>
      <c r="IE224">
        <v>0.43694147021000385</v>
      </c>
      <c r="IF224">
        <v>0.14998105523203759</v>
      </c>
      <c r="IG224">
        <v>0.90000591389182638</v>
      </c>
      <c r="IH224">
        <v>-0.31407497773777959</v>
      </c>
      <c r="II224">
        <v>0.88631041787842224</v>
      </c>
      <c r="IJ224">
        <v>0.84551392354097321</v>
      </c>
      <c r="IK224">
        <v>1.1787979716004511</v>
      </c>
      <c r="IL224">
        <v>0.40386966760701204</v>
      </c>
      <c r="IM224">
        <v>-0.81668423193229178</v>
      </c>
      <c r="IN224">
        <v>0.17930116036961521</v>
      </c>
      <c r="IO224">
        <v>0.62185059826070133</v>
      </c>
      <c r="IP224">
        <v>-2.1496270365454295</v>
      </c>
      <c r="IQ224">
        <v>0.70710233494851804</v>
      </c>
      <c r="IR224">
        <v>0.84361770561014437</v>
      </c>
      <c r="IS224">
        <v>1.077051325308426</v>
      </c>
      <c r="IT224">
        <v>6.4544120542000261E-3</v>
      </c>
      <c r="IU224">
        <v>6.9024501253335979E-2</v>
      </c>
      <c r="IV224">
        <v>0.67969070921444585</v>
      </c>
      <c r="IW224">
        <v>-0.1683297299059093</v>
      </c>
      <c r="IX224">
        <v>0.63511341209119121</v>
      </c>
      <c r="IY224">
        <v>-0.75718018521907959</v>
      </c>
      <c r="IZ224">
        <v>2.9301425596184483E-2</v>
      </c>
      <c r="JA224">
        <v>0.43504056415407244</v>
      </c>
      <c r="JB224">
        <v>0.52851254418414773</v>
      </c>
      <c r="JC224">
        <v>0.22604784737006686</v>
      </c>
      <c r="JD224">
        <v>-0.39943619419761744</v>
      </c>
      <c r="JE224">
        <v>-1.52444360758617</v>
      </c>
      <c r="JF224">
        <v>0.16191229486896808</v>
      </c>
      <c r="JG224">
        <v>0.48409280552473044</v>
      </c>
      <c r="JH224">
        <v>-0.34967082771292657</v>
      </c>
      <c r="JI224">
        <v>0.21326184516293145</v>
      </c>
      <c r="JJ224">
        <v>-0.82809828398149865</v>
      </c>
      <c r="JK224">
        <v>-0.18410047478519029</v>
      </c>
      <c r="JL224">
        <v>0.42693488024227488</v>
      </c>
      <c r="JM224">
        <v>-0.20221808687882797</v>
      </c>
      <c r="JN224">
        <v>-4.8907195775263895E-2</v>
      </c>
      <c r="JO224">
        <v>-0.47278059810754203</v>
      </c>
      <c r="JP224">
        <v>0.77170711851798635</v>
      </c>
      <c r="JQ224">
        <v>-0.24685917818511399</v>
      </c>
      <c r="JR224">
        <v>0.28244578920461405</v>
      </c>
      <c r="JS224">
        <v>-0.63733287666919525</v>
      </c>
      <c r="JT224">
        <v>-0.56532999776178128</v>
      </c>
      <c r="JU224">
        <v>0.79132346610579019</v>
      </c>
      <c r="JV224">
        <v>-0.30042843331756064</v>
      </c>
      <c r="JW224">
        <v>-0.35789695912254016</v>
      </c>
      <c r="JX224">
        <v>-0.98898658325487421</v>
      </c>
      <c r="JY224">
        <v>-0.12485654996900304</v>
      </c>
      <c r="JZ224">
        <v>-1.7034997182589859</v>
      </c>
      <c r="KA224">
        <v>-0.49680939377181466</v>
      </c>
      <c r="KB224">
        <v>7.6434835507586424E-2</v>
      </c>
      <c r="KC224">
        <v>-0.14108011117021818</v>
      </c>
      <c r="KD224">
        <v>9.8442761561058717E-2</v>
      </c>
      <c r="KE224">
        <v>-0.17387614472102544</v>
      </c>
      <c r="KF224">
        <v>-0.44293500460077961</v>
      </c>
      <c r="KG224">
        <v>1.9872578679396014E-2</v>
      </c>
      <c r="KH224">
        <v>1.628354445458573</v>
      </c>
      <c r="KI224">
        <v>0.96054069994863422</v>
      </c>
      <c r="KJ224">
        <v>2.4898342627033075E-2</v>
      </c>
      <c r="KK224">
        <v>-0.48597246680763184</v>
      </c>
      <c r="KL224">
        <v>-0.98606879236771594</v>
      </c>
      <c r="KM224">
        <v>2.0819178048429952</v>
      </c>
      <c r="KN224">
        <v>0.27048441578778726</v>
      </c>
      <c r="KO224">
        <v>-0.19302346450594038</v>
      </c>
      <c r="KP224">
        <v>0.24261325301840589</v>
      </c>
      <c r="KQ224">
        <v>0.36241046016649042</v>
      </c>
      <c r="KR224">
        <v>-0.6516821456661257</v>
      </c>
      <c r="KS224">
        <v>0.11555057014794651</v>
      </c>
      <c r="KT224">
        <v>-0.30230019021031873</v>
      </c>
      <c r="KU224">
        <v>-0.44224601807211272</v>
      </c>
      <c r="KV224">
        <v>-0.56490483076031595</v>
      </c>
      <c r="KW224">
        <v>0.51061077496758855</v>
      </c>
      <c r="KX224">
        <v>-0.61155578824575496</v>
      </c>
      <c r="KY224">
        <v>-0.67972796231097732</v>
      </c>
      <c r="KZ224">
        <v>0.83162142189840826</v>
      </c>
      <c r="LA224">
        <v>-0.7939455860026895</v>
      </c>
      <c r="LB224">
        <v>0.40514729239012764</v>
      </c>
      <c r="LC224">
        <v>0.50734757252628582</v>
      </c>
      <c r="LD224">
        <v>0.40349632277877501</v>
      </c>
      <c r="LE224">
        <v>0.5055612009415591</v>
      </c>
      <c r="LF224">
        <v>0.30460947635229529</v>
      </c>
      <c r="LG224">
        <v>0.46158992643523522</v>
      </c>
      <c r="LH224">
        <v>5.7856883364276676E-2</v>
      </c>
      <c r="LI224">
        <v>0.46723665275888226</v>
      </c>
      <c r="LJ224">
        <v>-0.35279915133762213</v>
      </c>
      <c r="LK224">
        <v>-0.34280673940928147</v>
      </c>
      <c r="LL224">
        <v>0.47332240971480166</v>
      </c>
      <c r="LM224">
        <v>0.61095172626419947</v>
      </c>
      <c r="LN224">
        <v>-0.47072674255213875</v>
      </c>
      <c r="LO224">
        <v>-0.39334137491076759</v>
      </c>
      <c r="LP224">
        <v>0.31484703269284814</v>
      </c>
      <c r="LQ224">
        <v>-0.37598407696535519</v>
      </c>
      <c r="LR224">
        <v>0.26804706195497324</v>
      </c>
      <c r="LS224">
        <v>-0.30092995288051888</v>
      </c>
      <c r="LT224">
        <v>-0.7882708169345326</v>
      </c>
      <c r="LU224">
        <v>-0.36578435752426608</v>
      </c>
      <c r="LV224">
        <v>-0.28700373766062826</v>
      </c>
      <c r="LW224">
        <v>-0.61294829417986985</v>
      </c>
      <c r="LX224">
        <v>1.1439618731153676</v>
      </c>
      <c r="LY224">
        <v>-0.5867941018584405</v>
      </c>
      <c r="LZ224">
        <v>5.5023542625609961E-2</v>
      </c>
      <c r="MA224">
        <v>-0.3504893944581321</v>
      </c>
      <c r="MB224">
        <v>-0.60295050670654438</v>
      </c>
      <c r="MC224">
        <v>-0.61547798363931561</v>
      </c>
      <c r="MD224">
        <v>-0.47160445613197211</v>
      </c>
      <c r="ME224">
        <v>0.6082191738618723</v>
      </c>
      <c r="MF224">
        <v>0.4139055079276408</v>
      </c>
      <c r="MG224">
        <v>0.44156803457561233</v>
      </c>
      <c r="MH224">
        <v>0.16964070842264781</v>
      </c>
      <c r="MI224">
        <v>-0.3830640425087451</v>
      </c>
      <c r="MJ224">
        <v>-0.58330649066554086</v>
      </c>
      <c r="MK224">
        <v>0.92237977972708207</v>
      </c>
      <c r="ML224">
        <v>-0.11515405717105515</v>
      </c>
      <c r="MM224">
        <v>-0.29530913460879304</v>
      </c>
      <c r="MN224">
        <v>-0.16592012875322615</v>
      </c>
      <c r="MO224">
        <v>-7.0540115406438064E-2</v>
      </c>
      <c r="MP224">
        <v>-0.3077817200841329</v>
      </c>
      <c r="MQ224">
        <v>0.87797694869112908</v>
      </c>
      <c r="MR224">
        <v>0.65160670406511145</v>
      </c>
      <c r="MS224">
        <v>-1.2202037886183106</v>
      </c>
      <c r="MT224">
        <v>0.59048687482951989</v>
      </c>
      <c r="MU224">
        <v>0.556468349378338</v>
      </c>
      <c r="MV224">
        <v>1.5246068037756912</v>
      </c>
      <c r="MW224">
        <v>1.4826992972800226</v>
      </c>
      <c r="MX224">
        <v>-0.63370463576031766</v>
      </c>
      <c r="MY224">
        <v>-0.32965276056280823</v>
      </c>
      <c r="MZ224">
        <v>-0.15458471905275289</v>
      </c>
      <c r="NA224">
        <v>-0.44561916305191429</v>
      </c>
      <c r="NB224">
        <v>0.33100003139437661</v>
      </c>
      <c r="NC224">
        <v>-0.46896365317314559</v>
      </c>
      <c r="ND224">
        <v>-9.8187685772370081E-2</v>
      </c>
      <c r="NE224">
        <v>0.45753224692089356</v>
      </c>
      <c r="NF224">
        <v>1.7704166473953009E-2</v>
      </c>
      <c r="NG224">
        <v>-0.68041719285076308</v>
      </c>
      <c r="NH224">
        <v>-1.2253209310816549</v>
      </c>
      <c r="NI224">
        <v>-0.26846397824097423</v>
      </c>
      <c r="NJ224">
        <v>0.82639040590395796</v>
      </c>
      <c r="NK224">
        <v>0.26686920114432333</v>
      </c>
      <c r="NL224">
        <v>1.0886304484041984</v>
      </c>
      <c r="NM224">
        <v>-0.54091420165875947</v>
      </c>
      <c r="NN224">
        <v>0.38220410867558874</v>
      </c>
      <c r="NO224">
        <v>0.45264639057072703</v>
      </c>
      <c r="NP224">
        <v>-0.47969328614878798</v>
      </c>
      <c r="NQ224">
        <v>0.14414194515600712</v>
      </c>
      <c r="NR224">
        <v>-2.9645825307677096E-2</v>
      </c>
      <c r="NS224">
        <v>0.10921080744646956</v>
      </c>
      <c r="NT224">
        <v>1.7453335972035391</v>
      </c>
      <c r="NU224">
        <v>0.81372044194493309</v>
      </c>
      <c r="NV224">
        <v>-1.333269815560532</v>
      </c>
      <c r="NW224">
        <v>0.56596493229594791</v>
      </c>
      <c r="NX224">
        <v>-0.50014283629264422</v>
      </c>
      <c r="NY224">
        <v>1.6251326039383567</v>
      </c>
      <c r="NZ224">
        <v>0.53242164871043318</v>
      </c>
      <c r="OA224">
        <v>-0.31317940344585954</v>
      </c>
      <c r="OB224">
        <v>0.47214816632778644</v>
      </c>
      <c r="OC224">
        <v>-0.37089626654162555</v>
      </c>
      <c r="OD224">
        <v>0.27049801581126076</v>
      </c>
      <c r="OE224">
        <v>0.28378754639624609</v>
      </c>
      <c r="OF224">
        <v>1.0573628393237224</v>
      </c>
      <c r="OG224">
        <v>-0.51612137186521911</v>
      </c>
      <c r="OH224">
        <v>-1.1155761033356715</v>
      </c>
      <c r="OI224">
        <v>0.43557971927027977</v>
      </c>
      <c r="OJ224">
        <v>0.69821297327703535</v>
      </c>
      <c r="OK224">
        <v>-1.1584740541957463</v>
      </c>
      <c r="OL224">
        <v>0.17905412293107098</v>
      </c>
      <c r="OM224">
        <v>0.68810924003673135</v>
      </c>
      <c r="ON224">
        <v>0.99568891585553021</v>
      </c>
      <c r="OO224">
        <v>0.93295611126820277</v>
      </c>
      <c r="OP224">
        <v>0.70747844436961294</v>
      </c>
      <c r="OQ224">
        <v>-7.6315306403782368E-2</v>
      </c>
      <c r="OR224">
        <v>-0.56411938921939098</v>
      </c>
      <c r="OS224">
        <v>0.58465072964617182</v>
      </c>
      <c r="OT224">
        <v>0.41038455349523545</v>
      </c>
      <c r="OU224">
        <v>1.475035557651752</v>
      </c>
      <c r="OV224">
        <v>0.1250984452004662</v>
      </c>
      <c r="OW224">
        <v>7.7491256082763554E-2</v>
      </c>
      <c r="OX224">
        <v>0.53870808442991736</v>
      </c>
      <c r="OY224">
        <v>0.56385472224929445</v>
      </c>
      <c r="OZ224">
        <v>1.0162826043066993</v>
      </c>
      <c r="PA224">
        <v>-0.4499361072004649</v>
      </c>
      <c r="PB224">
        <v>-0.20103425776733957</v>
      </c>
      <c r="PC224">
        <v>-0.36939527602810551</v>
      </c>
      <c r="PD224">
        <v>0.86409774619759327</v>
      </c>
      <c r="PE224">
        <v>0.62810064399430177</v>
      </c>
      <c r="PF224">
        <v>9.4363405729377348E-2</v>
      </c>
      <c r="PG224">
        <v>-0.12201063497792583</v>
      </c>
      <c r="PH224">
        <v>-0.23013088680199989</v>
      </c>
      <c r="PI224">
        <v>0.36082562571505616</v>
      </c>
      <c r="PJ224">
        <v>-0.16213203180162569</v>
      </c>
      <c r="PK224">
        <v>-0.48860029208583367</v>
      </c>
      <c r="PL224">
        <v>3.3563117613129412E-2</v>
      </c>
      <c r="PM224">
        <v>-0.37362078746962019</v>
      </c>
      <c r="PN224">
        <v>-0.11407951296297979</v>
      </c>
      <c r="PO224">
        <v>0.1423088498082889</v>
      </c>
      <c r="PP224">
        <v>0.28840930616305022</v>
      </c>
      <c r="PQ224">
        <v>-0.39300596771073582</v>
      </c>
      <c r="PR224">
        <v>2.7403394919772561E-2</v>
      </c>
      <c r="PS224">
        <v>0.51943583153297224</v>
      </c>
      <c r="PT224">
        <v>-0.21927735417857408</v>
      </c>
      <c r="PU224">
        <v>-0.64299112349484</v>
      </c>
      <c r="PV224">
        <v>0.70951061567689089</v>
      </c>
      <c r="PW224">
        <v>-0.57437401262180998</v>
      </c>
      <c r="PX224">
        <v>1.0807116481155246</v>
      </c>
      <c r="PY224">
        <v>-1.1034454608649338</v>
      </c>
      <c r="PZ224">
        <v>0.22821404225582609</v>
      </c>
      <c r="QA224">
        <v>-0.49131861680085565</v>
      </c>
      <c r="QB224">
        <v>0.16833240206245642</v>
      </c>
      <c r="QC224">
        <v>-6.0502007296821841E-2</v>
      </c>
      <c r="QD224">
        <v>0.18075093743174145</v>
      </c>
      <c r="QE224">
        <v>0.2940880914451135</v>
      </c>
      <c r="QF224">
        <v>0.17279506462572541</v>
      </c>
      <c r="QG224">
        <v>-0.2594993695620772</v>
      </c>
      <c r="QH224">
        <v>0.3622954609695328</v>
      </c>
      <c r="QI224">
        <v>0.72375583830849366</v>
      </c>
      <c r="QJ224">
        <v>-0.28372456106672178</v>
      </c>
      <c r="QK224">
        <v>1.7799862101267179</v>
      </c>
      <c r="QL224">
        <v>0.74711182366212125</v>
      </c>
      <c r="QM224">
        <v>-0.52025376403971013</v>
      </c>
      <c r="QN224">
        <v>0.43975139063129953</v>
      </c>
      <c r="QO224">
        <v>-0.57206046643175235</v>
      </c>
      <c r="QP224">
        <v>0.7058322018348453</v>
      </c>
      <c r="QQ224">
        <v>-7.8546963506060219E-2</v>
      </c>
      <c r="QR224">
        <v>0.67151652241370641</v>
      </c>
      <c r="QS224">
        <v>0.18775242134687847</v>
      </c>
      <c r="QT224">
        <v>0.11033257922493185</v>
      </c>
      <c r="QU224">
        <v>-8.4436796960682056E-2</v>
      </c>
      <c r="QV224">
        <v>-0.79070974606977673</v>
      </c>
      <c r="QW224">
        <v>0.19738896024570596</v>
      </c>
      <c r="QX224">
        <v>-1.7478043741243412</v>
      </c>
      <c r="QY224">
        <v>0.21341264849742955</v>
      </c>
      <c r="QZ224">
        <v>-0.14187316812790779</v>
      </c>
      <c r="RA224">
        <v>1.1682086252507351</v>
      </c>
      <c r="RB224">
        <v>0.5426604061691509</v>
      </c>
      <c r="RC224">
        <v>2.1375487407575319E-2</v>
      </c>
      <c r="RD224">
        <v>0.33903614328900361</v>
      </c>
      <c r="RE224">
        <v>0.40593227082227051</v>
      </c>
      <c r="RF224">
        <v>0.93858741129086243</v>
      </c>
      <c r="RG224">
        <v>-0.43805406923044971</v>
      </c>
      <c r="RH224">
        <v>-1.5029651336949148</v>
      </c>
      <c r="RI224">
        <v>0.79716042801487463</v>
      </c>
      <c r="RJ224">
        <v>0.97860492439846303</v>
      </c>
      <c r="RK224">
        <v>3.8435989622276734E-2</v>
      </c>
      <c r="RL224">
        <v>-0.89835688392864932</v>
      </c>
      <c r="RM224">
        <v>0.96744971457914042</v>
      </c>
      <c r="RN224">
        <v>0.33384248198504907</v>
      </c>
      <c r="RO224">
        <v>0.98285639846700557</v>
      </c>
      <c r="RP224">
        <v>-0.9374698577382703</v>
      </c>
      <c r="RQ224">
        <v>0.41223601878392963</v>
      </c>
      <c r="RR224">
        <v>-0.76807457254988187</v>
      </c>
      <c r="RS224">
        <v>0.1957407497300786</v>
      </c>
      <c r="RT224">
        <v>-0.49906211422523999</v>
      </c>
      <c r="RU224">
        <v>-3.4165118045521956E-2</v>
      </c>
      <c r="RV224">
        <v>0.13437253994813289</v>
      </c>
      <c r="RW224">
        <v>-0.93194577450779115</v>
      </c>
      <c r="RX224">
        <v>-0.23744221104113494</v>
      </c>
      <c r="RY224">
        <v>0.43961875395192107</v>
      </c>
      <c r="RZ224">
        <v>0.71949382616996838</v>
      </c>
      <c r="SA224">
        <v>-6.6176969240888173E-2</v>
      </c>
      <c r="SB224">
        <v>0.67142939656143286</v>
      </c>
      <c r="SC224">
        <v>-0.75398886119954267</v>
      </c>
      <c r="SD224">
        <v>0.68767387586159401</v>
      </c>
      <c r="SE224">
        <v>-0.52345099808824291</v>
      </c>
      <c r="SF224">
        <v>0.72467783388822071</v>
      </c>
      <c r="SG224">
        <v>-0.67642586262454585</v>
      </c>
    </row>
    <row r="225" spans="1:502">
      <c r="A225" t="s">
        <v>554</v>
      </c>
      <c r="B225">
        <v>-2.0875589607118612</v>
      </c>
      <c r="C225">
        <v>2.6709426032951317E-2</v>
      </c>
      <c r="D225">
        <v>-1.0509872755137895</v>
      </c>
      <c r="E225">
        <v>-0.32513423888886817</v>
      </c>
      <c r="F225">
        <v>0.5363298070775786</v>
      </c>
      <c r="G225">
        <v>-9.8416669544413499E-2</v>
      </c>
      <c r="H225">
        <v>-0.23033681144488616</v>
      </c>
      <c r="I225">
        <v>4.5892698136149518E-2</v>
      </c>
      <c r="J225">
        <v>0.35601734940838459</v>
      </c>
      <c r="K225">
        <v>0.83308704468643213</v>
      </c>
      <c r="L225">
        <v>-0.82678985062850652</v>
      </c>
      <c r="M225">
        <v>-0.2373233136621854</v>
      </c>
      <c r="N225">
        <v>0.74919035882553553</v>
      </c>
      <c r="O225">
        <v>-0.47376903364828726</v>
      </c>
      <c r="P225">
        <v>0.35286665250749211</v>
      </c>
      <c r="Q225">
        <v>-1.1350417874258376</v>
      </c>
      <c r="R225">
        <v>-1.2183114219076663</v>
      </c>
      <c r="S225">
        <v>1.6085065983734379</v>
      </c>
      <c r="T225">
        <v>-1.2604199966681182</v>
      </c>
      <c r="U225">
        <v>0.37659165379264303</v>
      </c>
      <c r="V225">
        <v>-0.8400417079454886</v>
      </c>
      <c r="W225">
        <v>0.23994919472460974</v>
      </c>
      <c r="X225">
        <v>-0.4315117914399037</v>
      </c>
      <c r="Y225">
        <v>-0.18712570381338406</v>
      </c>
      <c r="Z225">
        <v>-0.34524989343139867</v>
      </c>
      <c r="AA225">
        <v>0.69081511293358155</v>
      </c>
      <c r="AB225">
        <v>-3.2565054926745975E-2</v>
      </c>
      <c r="AC225">
        <v>-1.8509358218314478</v>
      </c>
      <c r="AD225">
        <v>-0.47385681983918787</v>
      </c>
      <c r="AE225">
        <v>0.49716954914776035</v>
      </c>
      <c r="AF225">
        <v>-1.8095806767505416</v>
      </c>
      <c r="AG225">
        <v>-0.80791028618461325</v>
      </c>
      <c r="AH225">
        <v>-1.198225219740223</v>
      </c>
      <c r="AI225">
        <v>-1.1271190383774798</v>
      </c>
      <c r="AJ225">
        <v>-1.3888679414442153</v>
      </c>
      <c r="AK225">
        <v>3.0408264725128502</v>
      </c>
      <c r="AL225">
        <v>0.24595686720666193</v>
      </c>
      <c r="AM225">
        <v>-1.1339018624993082</v>
      </c>
      <c r="AN225">
        <v>-0.752569085493068</v>
      </c>
      <c r="AO225">
        <v>-0.46444082771425327</v>
      </c>
      <c r="AP225">
        <v>-0.11070024770683828</v>
      </c>
      <c r="AQ225">
        <v>-0.13832123527144657</v>
      </c>
      <c r="AR225">
        <v>-0.83749438764697104</v>
      </c>
      <c r="AS225">
        <v>0.38710780281308005</v>
      </c>
      <c r="AT225">
        <v>-0.35365924945034782</v>
      </c>
      <c r="AU225">
        <v>4.6779521416434558E-2</v>
      </c>
      <c r="AV225">
        <v>-0.48015520707966619</v>
      </c>
      <c r="AW225">
        <v>0.84132682944899906</v>
      </c>
      <c r="AX225">
        <v>0.73550317674998178</v>
      </c>
      <c r="AY225">
        <v>2.7153474566995226</v>
      </c>
      <c r="AZ225">
        <v>1.1452971912452625</v>
      </c>
      <c r="BA225">
        <v>-0.80059024531729794</v>
      </c>
      <c r="BB225">
        <v>0.5363969389173765</v>
      </c>
      <c r="BC225">
        <v>1.4010279012625695</v>
      </c>
      <c r="BD225">
        <v>-0.11701485920671924</v>
      </c>
      <c r="BE225">
        <v>-0.86563258139007437</v>
      </c>
      <c r="BF225">
        <v>1.0565051396792926</v>
      </c>
      <c r="BG225">
        <v>0.63368939525687318</v>
      </c>
      <c r="BH225">
        <v>1.3629740929365388</v>
      </c>
      <c r="BI225">
        <v>0.59100638182122256</v>
      </c>
      <c r="BJ225">
        <v>-0.20020094478875189</v>
      </c>
      <c r="BK225">
        <v>-0.69844843175985383</v>
      </c>
      <c r="BL225">
        <v>2.0556241160655957</v>
      </c>
      <c r="BM225">
        <v>0.36615565248731508</v>
      </c>
      <c r="BN225">
        <v>0.59292060830772353</v>
      </c>
      <c r="BO225">
        <v>0.6131663730102499</v>
      </c>
      <c r="BP225">
        <v>-0.16827513524780169</v>
      </c>
      <c r="BQ225">
        <v>-0.23687291502266278</v>
      </c>
      <c r="BR225">
        <v>-0.93026000470609604</v>
      </c>
      <c r="BS225">
        <v>1.3115740068083106</v>
      </c>
      <c r="BT225">
        <v>-0.4961173627624994</v>
      </c>
      <c r="BU225">
        <v>0.24164493176616811</v>
      </c>
      <c r="BV225">
        <v>0.9794526848933558</v>
      </c>
      <c r="BW225">
        <v>6.3706976843769247E-4</v>
      </c>
      <c r="BX225">
        <v>-0.90331994681161454</v>
      </c>
      <c r="BY225">
        <v>0.93048821618912059</v>
      </c>
      <c r="BZ225">
        <v>1.3955030827212805E-2</v>
      </c>
      <c r="CA225">
        <v>1.5154373020103868</v>
      </c>
      <c r="CB225">
        <v>-0.108141368472702</v>
      </c>
      <c r="CC225">
        <v>0.67010962341486024</v>
      </c>
      <c r="CD225">
        <v>0.67493977639897229</v>
      </c>
      <c r="CE225">
        <v>0.15723178556729916</v>
      </c>
      <c r="CF225">
        <v>-9.3702067145632562E-2</v>
      </c>
      <c r="CG225">
        <v>0.38698619370814635</v>
      </c>
      <c r="CH225">
        <v>0.21553442727968344</v>
      </c>
      <c r="CI225">
        <v>-7.6834019082557076E-2</v>
      </c>
      <c r="CJ225">
        <v>0.52475770148446255</v>
      </c>
      <c r="CK225">
        <v>-8.9748985948782889E-2</v>
      </c>
      <c r="CL225">
        <v>-0.4957250396846884</v>
      </c>
      <c r="CM225">
        <v>-0.73034856402829262</v>
      </c>
      <c r="CN225">
        <v>0.42450644507636015</v>
      </c>
      <c r="CO225">
        <v>0.29250684084402045</v>
      </c>
      <c r="CP225">
        <v>-0.24684202848122946</v>
      </c>
      <c r="CQ225">
        <v>0.45944246760300883</v>
      </c>
      <c r="CR225">
        <v>-0.73960136406884347</v>
      </c>
      <c r="CS225">
        <v>-0.93993371982618368</v>
      </c>
      <c r="CT225">
        <v>0.60540691901781196</v>
      </c>
      <c r="CU225">
        <v>-0.55114744948040084</v>
      </c>
      <c r="CV225">
        <v>-1.5754346119225684</v>
      </c>
      <c r="CW225">
        <v>-0.23491570787577126</v>
      </c>
      <c r="CX225">
        <v>-1.729781692435413</v>
      </c>
      <c r="CY225">
        <v>-0.86685223356436913</v>
      </c>
      <c r="CZ225">
        <v>0.12483788174450346</v>
      </c>
      <c r="DA225">
        <v>0.447449222315218</v>
      </c>
      <c r="DB225">
        <v>-0.85959618371282231</v>
      </c>
      <c r="DC225">
        <v>0.72387530971937664</v>
      </c>
      <c r="DD225">
        <v>0.94358128327764867</v>
      </c>
      <c r="DE225">
        <v>-0.59181237887987281</v>
      </c>
      <c r="DF225">
        <v>-0.76278050171214284</v>
      </c>
      <c r="DG225">
        <v>-0.25233072599674206</v>
      </c>
      <c r="DH225">
        <v>0.91386305830312131</v>
      </c>
      <c r="DI225">
        <v>-0.67562991351581436</v>
      </c>
      <c r="DJ225">
        <v>0.5294489287193278</v>
      </c>
      <c r="DK225">
        <v>0.15011821084473234</v>
      </c>
      <c r="DL225">
        <v>-1.202720115599373</v>
      </c>
      <c r="DM225">
        <v>-0.93787435679827225</v>
      </c>
      <c r="DN225">
        <v>-0.88617141961557711</v>
      </c>
      <c r="DO225">
        <v>-2.4432686328258031</v>
      </c>
      <c r="DP225">
        <v>-1.999777889388725</v>
      </c>
      <c r="DQ225">
        <v>-0.63254724431652398</v>
      </c>
      <c r="DR225">
        <v>-5.2532725263322033E-3</v>
      </c>
      <c r="DS225">
        <v>-0.4049410691864998</v>
      </c>
      <c r="DT225">
        <v>1.0137274809289825</v>
      </c>
      <c r="DU225">
        <v>-9.2961429572430532E-2</v>
      </c>
      <c r="DV225">
        <v>-1.7226844365221587</v>
      </c>
      <c r="DW225">
        <v>4.6470705320086347E-3</v>
      </c>
      <c r="DX225">
        <v>-1.3373123853433337</v>
      </c>
      <c r="DY225">
        <v>-1.1795665025084974</v>
      </c>
      <c r="DZ225">
        <v>-1.3652019302625378</v>
      </c>
      <c r="EA225">
        <v>0.84635750536137633</v>
      </c>
      <c r="EB225">
        <v>1.4534539424928665</v>
      </c>
      <c r="EC225">
        <v>-9.6988100726379811E-3</v>
      </c>
      <c r="ED225">
        <v>0.9733490929495866</v>
      </c>
      <c r="EE225">
        <v>0.89508472890577706</v>
      </c>
      <c r="EF225">
        <v>-0.74699457880914211</v>
      </c>
      <c r="EG225">
        <v>0.83774291792443134</v>
      </c>
      <c r="EH225">
        <v>-0.17594566087858063</v>
      </c>
      <c r="EI225">
        <v>-0.65755160906515653</v>
      </c>
      <c r="EJ225">
        <v>1.0483042307842849</v>
      </c>
      <c r="EK225">
        <v>6.6845380232806728E-2</v>
      </c>
      <c r="EL225">
        <v>-1.8362783959521256</v>
      </c>
      <c r="EM225">
        <v>0.46660183817555934</v>
      </c>
      <c r="EN225">
        <v>-0.4962676159863007</v>
      </c>
      <c r="EO225">
        <v>1.5140300264354674</v>
      </c>
      <c r="EP225">
        <v>0.55276107425766263</v>
      </c>
      <c r="EQ225">
        <v>0.56580172581087396</v>
      </c>
      <c r="ER225">
        <v>1.5145873762974082</v>
      </c>
      <c r="ES225">
        <v>0.71116114119175056</v>
      </c>
      <c r="ET225">
        <v>-0.10377395123979032</v>
      </c>
      <c r="EU225">
        <v>-0.12399277687997563</v>
      </c>
      <c r="EV225">
        <v>0.47293911439638897</v>
      </c>
      <c r="EW225">
        <v>1.2734160641021586</v>
      </c>
      <c r="EX225">
        <v>0.23769541288310511</v>
      </c>
      <c r="EY225">
        <v>-0.15729299180686634</v>
      </c>
      <c r="EZ225">
        <v>-1.4404947731368427</v>
      </c>
      <c r="FA225">
        <v>0.45313805735181545</v>
      </c>
      <c r="FB225">
        <v>-0.58980338915645891</v>
      </c>
      <c r="FC225">
        <v>-1.914210664415301</v>
      </c>
      <c r="FD225">
        <v>-1.1686645290993454</v>
      </c>
      <c r="FE225">
        <v>0.7819090396538575</v>
      </c>
      <c r="FF225">
        <v>0.45354938032928288</v>
      </c>
      <c r="FG225">
        <v>1.4966620099846408</v>
      </c>
      <c r="FH225">
        <v>0.19464128772405198</v>
      </c>
      <c r="FI225">
        <v>-0.69832705823499308</v>
      </c>
      <c r="FJ225">
        <v>0.17600676523173664</v>
      </c>
      <c r="FK225">
        <v>-0.78955105390331581</v>
      </c>
      <c r="FL225">
        <v>0.86740340024995044</v>
      </c>
      <c r="FM225">
        <v>0.86245522107687578</v>
      </c>
      <c r="FN225">
        <v>2.0141152943295046</v>
      </c>
      <c r="FO225">
        <v>-1.1245398533016058</v>
      </c>
      <c r="FP225">
        <v>-0.68168013049739118</v>
      </c>
      <c r="FQ225">
        <v>1.8252172185483773</v>
      </c>
      <c r="FR225">
        <v>-0.21149790103320965</v>
      </c>
      <c r="FS225">
        <v>0.69038243966134361</v>
      </c>
      <c r="FT225">
        <v>1.1215813949058473</v>
      </c>
      <c r="FU225">
        <v>0.38127635779091329</v>
      </c>
      <c r="FV225">
        <v>-1.6513814761099239</v>
      </c>
      <c r="FW225">
        <v>0.72899711025010738</v>
      </c>
      <c r="FX225">
        <v>1.0875814633143785</v>
      </c>
      <c r="FY225">
        <v>0.50276968258857191</v>
      </c>
      <c r="FZ225">
        <v>0.98011110154136916</v>
      </c>
      <c r="GA225">
        <v>-0.42263622577544957</v>
      </c>
      <c r="GB225">
        <v>-0.82691972226839994</v>
      </c>
      <c r="GC225">
        <v>-2.0335217759572091</v>
      </c>
      <c r="GD225">
        <v>0.93337572801665969</v>
      </c>
      <c r="GE225">
        <v>-0.34272990644708262</v>
      </c>
      <c r="GF225">
        <v>-0.41271029093269956</v>
      </c>
      <c r="GG225">
        <v>0.31193332594797846</v>
      </c>
      <c r="GH225">
        <v>-0.84406653940586929</v>
      </c>
      <c r="GI225">
        <v>0.16351776978015067</v>
      </c>
      <c r="GJ225">
        <v>-0.14554370035777797</v>
      </c>
      <c r="GK225">
        <v>1.5504937062308883</v>
      </c>
      <c r="GL225">
        <v>-0.74420110998897626</v>
      </c>
      <c r="GM225">
        <v>-0.38469731864311318</v>
      </c>
      <c r="GN225">
        <v>0.24497763439627201</v>
      </c>
      <c r="GO225">
        <v>-1.2108203477817612</v>
      </c>
      <c r="GP225">
        <v>1.0988491903139648</v>
      </c>
      <c r="GQ225">
        <v>-2.255617860795609</v>
      </c>
      <c r="GR225">
        <v>0.97217391875806869</v>
      </c>
      <c r="GS225">
        <v>0.3292933368592264</v>
      </c>
      <c r="GT225">
        <v>-1.4150393325220267</v>
      </c>
      <c r="GU225">
        <v>-1.6635008844196886</v>
      </c>
      <c r="GV225">
        <v>-0.17465289915318533</v>
      </c>
      <c r="GW225">
        <v>-0.48398184500529845</v>
      </c>
      <c r="GX225">
        <v>-0.32574795033066667</v>
      </c>
      <c r="GY225">
        <v>0.40009935303319932</v>
      </c>
      <c r="GZ225">
        <v>-1.3633420885044174</v>
      </c>
      <c r="HA225">
        <v>1.8756604208313996</v>
      </c>
      <c r="HB225">
        <v>-0.77961657270053419</v>
      </c>
      <c r="HC225">
        <v>1.3198505868532848</v>
      </c>
      <c r="HD225">
        <v>-0.54072501914096516</v>
      </c>
      <c r="HE225">
        <v>-0.70251417824016937</v>
      </c>
      <c r="HF225">
        <v>1.2148453423241818</v>
      </c>
      <c r="HG225">
        <v>-0.33513813757099453</v>
      </c>
      <c r="HH225">
        <v>0.4629944162583412</v>
      </c>
      <c r="HI225">
        <v>-7.8986918030576544E-2</v>
      </c>
      <c r="HJ225">
        <v>-0.52859086251828236</v>
      </c>
      <c r="HK225">
        <v>-1.9748208026952818</v>
      </c>
      <c r="HL225">
        <v>1.5391008298540898</v>
      </c>
      <c r="HM225">
        <v>1.1325837565167112</v>
      </c>
      <c r="HN225">
        <v>0.73043992049159134</v>
      </c>
      <c r="HO225">
        <v>-0.63522967027953359</v>
      </c>
      <c r="HP225">
        <v>-0.13993046360047176</v>
      </c>
      <c r="HQ225">
        <v>-0.21791097118038272</v>
      </c>
      <c r="HR225">
        <v>1.6119089066335401</v>
      </c>
      <c r="HS225">
        <v>-0.42883293437328718</v>
      </c>
      <c r="HT225">
        <v>1.8707623158292255</v>
      </c>
      <c r="HU225">
        <v>0.40095616406141404</v>
      </c>
      <c r="HV225">
        <v>-0.75891498266132629</v>
      </c>
      <c r="HW225">
        <v>-1.2982531017923322</v>
      </c>
      <c r="HX225">
        <v>0.63023614651159443</v>
      </c>
      <c r="HY225">
        <v>0.16974780078887805</v>
      </c>
      <c r="HZ225">
        <v>1.0360282304263262</v>
      </c>
      <c r="IA225">
        <v>-5.7320403369327255E-3</v>
      </c>
      <c r="IB225">
        <v>-8.6780663113331685E-2</v>
      </c>
      <c r="IC225">
        <v>0.21099950154135122</v>
      </c>
      <c r="ID225">
        <v>7.6202447390465569E-2</v>
      </c>
      <c r="IE225">
        <v>-1.6759324890793543</v>
      </c>
      <c r="IF225">
        <v>-1.1342472943372844E-2</v>
      </c>
      <c r="IG225">
        <v>0.81563356460836189</v>
      </c>
      <c r="IH225">
        <v>-0.29309768270885772</v>
      </c>
      <c r="II225">
        <v>0.59951528194728188</v>
      </c>
      <c r="IJ225">
        <v>1.4305656399925524</v>
      </c>
      <c r="IK225">
        <v>-0.19771542014878163</v>
      </c>
      <c r="IL225">
        <v>1.8132709807974718</v>
      </c>
      <c r="IM225">
        <v>0.33020494785893351</v>
      </c>
      <c r="IN225">
        <v>0.53428799951967587</v>
      </c>
      <c r="IO225">
        <v>0.10542263325533574</v>
      </c>
      <c r="IP225">
        <v>-2.2021252187095679</v>
      </c>
      <c r="IQ225">
        <v>-0.12536256061025647</v>
      </c>
      <c r="IR225">
        <v>0.71950721475622692</v>
      </c>
      <c r="IS225">
        <v>0.88051456967518948</v>
      </c>
      <c r="IT225">
        <v>0.76608442717762359</v>
      </c>
      <c r="IU225">
        <v>-0.81498391949866433</v>
      </c>
      <c r="IV225">
        <v>0.58254016283370591</v>
      </c>
      <c r="IW225">
        <v>9.0654864952057879E-2</v>
      </c>
      <c r="IX225">
        <v>0.24222978463195199</v>
      </c>
      <c r="IY225">
        <v>-0.61617041881864298</v>
      </c>
      <c r="IZ225">
        <v>1.4911506764688305</v>
      </c>
      <c r="JA225">
        <v>0.65577072736455977</v>
      </c>
      <c r="JB225">
        <v>5.8811142431316618E-2</v>
      </c>
      <c r="JC225">
        <v>1.6207704898469233</v>
      </c>
      <c r="JD225">
        <v>-1.3488511325043147</v>
      </c>
      <c r="JE225">
        <v>1.3324661458715268</v>
      </c>
      <c r="JF225">
        <v>-0.25661244303910546</v>
      </c>
      <c r="JG225">
        <v>0.6443565237377209</v>
      </c>
      <c r="JH225">
        <v>-0.37389676026146645</v>
      </c>
      <c r="JI225">
        <v>1.620294618006997</v>
      </c>
      <c r="JJ225">
        <v>0.12833702795818797</v>
      </c>
      <c r="JK225">
        <v>-1.1979880387500843</v>
      </c>
      <c r="JL225">
        <v>1.4822590246893022</v>
      </c>
      <c r="JM225">
        <v>-0.27762997766573094</v>
      </c>
      <c r="JN225">
        <v>1.0583780256286817</v>
      </c>
      <c r="JO225">
        <v>-0.44708134746082528</v>
      </c>
      <c r="JP225">
        <v>-0.27816905429903355</v>
      </c>
      <c r="JQ225">
        <v>-2.4628592416294883</v>
      </c>
      <c r="JR225">
        <v>0.7861756986981705</v>
      </c>
      <c r="JS225">
        <v>-0.26955676560618319</v>
      </c>
      <c r="JT225">
        <v>-0.4969653163396982</v>
      </c>
      <c r="JU225">
        <v>3.6965823462257671E-2</v>
      </c>
      <c r="JV225">
        <v>-0.29571601473814829</v>
      </c>
      <c r="JW225">
        <v>-0.65206076418052628</v>
      </c>
      <c r="JX225">
        <v>0.1422213173980684</v>
      </c>
      <c r="JY225">
        <v>0.4861339530454879</v>
      </c>
      <c r="JZ225">
        <v>-1.9815786437292362</v>
      </c>
      <c r="KA225">
        <v>0.39846536252304432</v>
      </c>
      <c r="KB225">
        <v>0.64566703728907215</v>
      </c>
      <c r="KC225">
        <v>1.474814600978807</v>
      </c>
      <c r="KD225">
        <v>0.27475046883191367</v>
      </c>
      <c r="KE225">
        <v>0.10832030403968185</v>
      </c>
      <c r="KF225">
        <v>0.6125887855088874</v>
      </c>
      <c r="KG225">
        <v>0.12115023621265147</v>
      </c>
      <c r="KH225">
        <v>0.35636086935224692</v>
      </c>
      <c r="KI225">
        <v>0.18385375863214651</v>
      </c>
      <c r="KJ225">
        <v>9.7532359261948559E-2</v>
      </c>
      <c r="KK225">
        <v>-0.98254823692754079</v>
      </c>
      <c r="KL225">
        <v>-0.92960857309284606</v>
      </c>
      <c r="KM225">
        <v>-7.9161433987400276E-3</v>
      </c>
      <c r="KN225">
        <v>0.90179873829816104</v>
      </c>
      <c r="KO225">
        <v>-0.53690929875364213</v>
      </c>
      <c r="KP225">
        <v>0.63277998565507854</v>
      </c>
      <c r="KQ225">
        <v>0.79940038730660257</v>
      </c>
      <c r="KR225">
        <v>0.55985537775419836</v>
      </c>
      <c r="KS225">
        <v>-1.6253267134821625</v>
      </c>
      <c r="KT225">
        <v>1.2897732755808264</v>
      </c>
      <c r="KU225">
        <v>0.6037249880780351</v>
      </c>
      <c r="KV225">
        <v>-0.66374787395644952</v>
      </c>
      <c r="KW225">
        <v>-0.33109216680893894</v>
      </c>
      <c r="KX225">
        <v>-1.1607852597695691</v>
      </c>
      <c r="KY225">
        <v>0.31986488874497609</v>
      </c>
      <c r="KZ225">
        <v>-0.52874100711694005</v>
      </c>
      <c r="LA225">
        <v>-0.14971249208769638</v>
      </c>
      <c r="LB225">
        <v>2.2053929866450579</v>
      </c>
      <c r="LC225">
        <v>0.28501850301630927</v>
      </c>
      <c r="LD225">
        <v>-0.26472594764769075</v>
      </c>
      <c r="LE225">
        <v>1.3637706324688692E-2</v>
      </c>
      <c r="LF225">
        <v>-0.62988030989598554</v>
      </c>
      <c r="LG225">
        <v>-1.3509059317812919</v>
      </c>
      <c r="LH225">
        <v>-0.32158567366961249</v>
      </c>
      <c r="LI225">
        <v>-0.43888165691438202</v>
      </c>
      <c r="LJ225">
        <v>-2.2655016179005533E-2</v>
      </c>
      <c r="LK225">
        <v>-1.4586187844114356</v>
      </c>
      <c r="LL225">
        <v>0.34603036330914866</v>
      </c>
      <c r="LM225">
        <v>-9.8641346175760897E-2</v>
      </c>
      <c r="LN225">
        <v>-1.9260193759363533</v>
      </c>
      <c r="LO225">
        <v>-0.12828518352978469</v>
      </c>
      <c r="LP225">
        <v>0.80164758186312701</v>
      </c>
      <c r="LQ225">
        <v>0.30923604568055191</v>
      </c>
      <c r="LR225">
        <v>1.3572887236255644</v>
      </c>
      <c r="LS225">
        <v>-1.6513120855592476</v>
      </c>
      <c r="LT225">
        <v>-1.1706283503430444</v>
      </c>
      <c r="LU225">
        <v>-0.35608441968964272</v>
      </c>
      <c r="LV225">
        <v>0.17032574403222123</v>
      </c>
      <c r="LW225">
        <v>-1.8826095199323347</v>
      </c>
      <c r="LX225">
        <v>1.0021621021834111</v>
      </c>
      <c r="LY225">
        <v>0.99335358230895887</v>
      </c>
      <c r="LZ225">
        <v>0.54453477010504658</v>
      </c>
      <c r="MA225">
        <v>0.96075559711756819</v>
      </c>
      <c r="MB225">
        <v>-0.69131214690808995</v>
      </c>
      <c r="MC225">
        <v>-1.48011245650956</v>
      </c>
      <c r="MD225">
        <v>0.22690154308390464</v>
      </c>
      <c r="ME225">
        <v>0.43784292225464849</v>
      </c>
      <c r="MF225">
        <v>0.6768081241252939</v>
      </c>
      <c r="MG225">
        <v>1.1595461274651133</v>
      </c>
      <c r="MH225">
        <v>0.26302827556608699</v>
      </c>
      <c r="MI225">
        <v>-0.16020085286655816</v>
      </c>
      <c r="MJ225">
        <v>0.57579210473469244</v>
      </c>
      <c r="MK225">
        <v>0.20122983087451557</v>
      </c>
      <c r="ML225">
        <v>-0.27219453564769602</v>
      </c>
      <c r="MM225">
        <v>-0.29139855005327919</v>
      </c>
      <c r="MN225">
        <v>-0.99902009851323137</v>
      </c>
      <c r="MO225">
        <v>0.53209871233190476</v>
      </c>
      <c r="MP225">
        <v>0.99732522472373719</v>
      </c>
      <c r="MQ225">
        <v>1.6256201343696823</v>
      </c>
      <c r="MR225">
        <v>-0.75828952306369291</v>
      </c>
      <c r="MS225">
        <v>-0.26867109679569812</v>
      </c>
      <c r="MT225">
        <v>-0.22710486046324194</v>
      </c>
      <c r="MU225">
        <v>0.11801754054597852</v>
      </c>
      <c r="MV225">
        <v>1.7569030592432038</v>
      </c>
      <c r="MW225">
        <v>0.32810472282167336</v>
      </c>
      <c r="MX225">
        <v>-0.8062055701773263</v>
      </c>
      <c r="MY225">
        <v>-0.60992217384843461</v>
      </c>
      <c r="MZ225">
        <v>1.2576780408445596</v>
      </c>
      <c r="NA225">
        <v>-0.21907077527177521</v>
      </c>
      <c r="NB225">
        <v>0.15065857452681564</v>
      </c>
      <c r="NC225">
        <v>-0.93908198379259589</v>
      </c>
      <c r="ND225">
        <v>-1.1725677430611059</v>
      </c>
      <c r="NE225">
        <v>1.5115772419152342</v>
      </c>
      <c r="NF225">
        <v>0.31102079863832044</v>
      </c>
      <c r="NG225">
        <v>0.6099305659146248</v>
      </c>
      <c r="NH225">
        <v>-0.76633674505344862</v>
      </c>
      <c r="NI225">
        <v>0.73230159437683673</v>
      </c>
      <c r="NJ225">
        <v>1.2398485330301416</v>
      </c>
      <c r="NK225">
        <v>-0.48062912085319398</v>
      </c>
      <c r="NL225">
        <v>0.51138113854312917</v>
      </c>
      <c r="NM225">
        <v>0.21594111651519321</v>
      </c>
      <c r="NN225">
        <v>0.36601632849156213</v>
      </c>
      <c r="NO225">
        <v>0.32761864399983315</v>
      </c>
      <c r="NP225">
        <v>-8.709158290649717E-2</v>
      </c>
      <c r="NQ225">
        <v>-0.23654779639425683</v>
      </c>
      <c r="NR225">
        <v>-0.13832838845283632</v>
      </c>
      <c r="NS225">
        <v>-1.455362552227174E-2</v>
      </c>
      <c r="NT225">
        <v>2.4966052234883924</v>
      </c>
      <c r="NU225">
        <v>0.27140948625756617</v>
      </c>
      <c r="NV225">
        <v>-0.91096112354596182</v>
      </c>
      <c r="NW225">
        <v>1.2541257880836387</v>
      </c>
      <c r="NX225">
        <v>0.52643961913083515</v>
      </c>
      <c r="NY225">
        <v>1.9572924488291104</v>
      </c>
      <c r="NZ225">
        <v>0.11486558040777273</v>
      </c>
      <c r="OA225">
        <v>-2.4291107466279938E-3</v>
      </c>
      <c r="OB225">
        <v>0.72898275586287786</v>
      </c>
      <c r="OC225">
        <v>2.5540248436967516</v>
      </c>
      <c r="OD225">
        <v>-1.6398285617201263</v>
      </c>
      <c r="OE225">
        <v>-1.6440385517911691</v>
      </c>
      <c r="OF225">
        <v>-0.81002571017387126</v>
      </c>
      <c r="OG225">
        <v>0.16970106099697796</v>
      </c>
      <c r="OH225">
        <v>-1.4771696424745937</v>
      </c>
      <c r="OI225">
        <v>1.163692299511107</v>
      </c>
      <c r="OJ225">
        <v>-0.50954769942672951</v>
      </c>
      <c r="OK225">
        <v>-0.61371897385046781</v>
      </c>
      <c r="OL225">
        <v>0.32159275166933582</v>
      </c>
      <c r="OM225">
        <v>-1.0773508967469361</v>
      </c>
      <c r="ON225">
        <v>-0.88794640769240085</v>
      </c>
      <c r="OO225">
        <v>-1.0475710768510811</v>
      </c>
      <c r="OP225">
        <v>1.0119140600660386</v>
      </c>
      <c r="OQ225">
        <v>1.327623527278238</v>
      </c>
      <c r="OR225">
        <v>0.59927135211749838</v>
      </c>
      <c r="OS225">
        <v>-4.1703503547730225E-2</v>
      </c>
      <c r="OT225">
        <v>-0.33322342552786799</v>
      </c>
      <c r="OU225">
        <v>9.9569259177411357E-2</v>
      </c>
      <c r="OV225">
        <v>1.5082374500472602</v>
      </c>
      <c r="OW225">
        <v>-0.64099392984784265</v>
      </c>
      <c r="OX225">
        <v>1.3004705517435105</v>
      </c>
      <c r="OY225">
        <v>1.4533840073942501</v>
      </c>
      <c r="OZ225">
        <v>-0.59020400344802915</v>
      </c>
      <c r="PA225">
        <v>-0.1363037564243148</v>
      </c>
      <c r="PB225">
        <v>-0.75821732399905928</v>
      </c>
      <c r="PC225">
        <v>0.20774927584035133</v>
      </c>
      <c r="PD225">
        <v>-2.2356539643303077</v>
      </c>
      <c r="PE225">
        <v>0.74144774601121188</v>
      </c>
      <c r="PF225">
        <v>1.3884625558960735</v>
      </c>
      <c r="PG225">
        <v>0.659112701577938</v>
      </c>
      <c r="PH225">
        <v>1.0822663538602468</v>
      </c>
      <c r="PI225">
        <v>-0.34870631664297425</v>
      </c>
      <c r="PJ225">
        <v>0.1300941550741492</v>
      </c>
      <c r="PK225">
        <v>-0.73833302287917535</v>
      </c>
      <c r="PL225">
        <v>1.226790690587096</v>
      </c>
      <c r="PM225">
        <v>1.8205462549728175</v>
      </c>
      <c r="PN225">
        <v>-0.57042268841071775</v>
      </c>
      <c r="PO225">
        <v>0.44056100158550238</v>
      </c>
      <c r="PP225">
        <v>0.30508216819934508</v>
      </c>
      <c r="PQ225">
        <v>-1.1386332107725499</v>
      </c>
      <c r="PR225">
        <v>0.43677479004162678</v>
      </c>
      <c r="PS225">
        <v>0.76166603436461577</v>
      </c>
      <c r="PT225">
        <v>0.51810813347320817</v>
      </c>
      <c r="PU225">
        <v>-0.90265653392226186</v>
      </c>
      <c r="PV225">
        <v>1.2495521250620734</v>
      </c>
      <c r="PW225">
        <v>-1.1171914098968596</v>
      </c>
      <c r="PX225">
        <v>7.8071151647240905E-2</v>
      </c>
      <c r="PY225">
        <v>-0.61074188403895091</v>
      </c>
      <c r="PZ225">
        <v>-2.3778559599774081</v>
      </c>
      <c r="QA225">
        <v>1.8736307375668986</v>
      </c>
      <c r="QB225">
        <v>0.90189896389827273</v>
      </c>
      <c r="QC225">
        <v>-0.88605645192524984</v>
      </c>
      <c r="QD225">
        <v>-0.48545468756728172</v>
      </c>
      <c r="QE225">
        <v>0.10063957547351732</v>
      </c>
      <c r="QF225">
        <v>0.80368707876747447</v>
      </c>
      <c r="QG225">
        <v>-0.20928362701414738</v>
      </c>
      <c r="QH225">
        <v>0.43622693059307027</v>
      </c>
      <c r="QI225">
        <v>-0.65901298876755177</v>
      </c>
      <c r="QJ225">
        <v>-0.65716456814126456</v>
      </c>
      <c r="QK225">
        <v>-0.75362874634825983</v>
      </c>
      <c r="QL225">
        <v>-0.49350376615044872</v>
      </c>
      <c r="QM225">
        <v>0.26304305955052593</v>
      </c>
      <c r="QN225">
        <v>1.1824789554580848</v>
      </c>
      <c r="QO225">
        <v>-5.4690604507350721E-3</v>
      </c>
      <c r="QP225">
        <v>0.69244508630910651</v>
      </c>
      <c r="QQ225">
        <v>-0.66851684260230926</v>
      </c>
      <c r="QR225">
        <v>6.9954082216022395E-2</v>
      </c>
      <c r="QS225">
        <v>-0.14296240791855458</v>
      </c>
      <c r="QT225">
        <v>-0.23216060357015081</v>
      </c>
      <c r="QU225">
        <v>-1.2378241909215553</v>
      </c>
      <c r="QV225">
        <v>-0.64011264460354744</v>
      </c>
      <c r="QW225">
        <v>9.7412457187020685E-2</v>
      </c>
      <c r="QX225">
        <v>-2.0240908544146317</v>
      </c>
      <c r="QY225">
        <v>-0.16304291071510976</v>
      </c>
      <c r="QZ225">
        <v>-7.7985412846544006E-2</v>
      </c>
      <c r="RA225">
        <v>0.30264005306010022</v>
      </c>
      <c r="RB225">
        <v>0.46310373572758778</v>
      </c>
      <c r="RC225">
        <v>0.13291798083408934</v>
      </c>
      <c r="RD225">
        <v>-0.14378272435195094</v>
      </c>
      <c r="RE225">
        <v>0.42970923680482132</v>
      </c>
      <c r="RF225">
        <v>0.59668839618918079</v>
      </c>
      <c r="RG225">
        <v>0.47999523140000516</v>
      </c>
      <c r="RH225">
        <v>-1.5625433299523581</v>
      </c>
      <c r="RI225">
        <v>-0.26164626425582793</v>
      </c>
      <c r="RJ225">
        <v>0.65354811735428475</v>
      </c>
      <c r="RK225">
        <v>-0.98800049509810894</v>
      </c>
      <c r="RL225">
        <v>-2.3999349489336392</v>
      </c>
      <c r="RM225">
        <v>4.0969395331509458E-2</v>
      </c>
      <c r="RN225">
        <v>-0.23883246659919588</v>
      </c>
      <c r="RO225">
        <v>1.1645152570146864</v>
      </c>
      <c r="RP225">
        <v>-0.16116234390247788</v>
      </c>
      <c r="RQ225">
        <v>-0.31843675349746603</v>
      </c>
      <c r="RR225">
        <v>4.2345198608538859E-2</v>
      </c>
      <c r="RS225">
        <v>-1.5841670343813887</v>
      </c>
      <c r="RT225">
        <v>-0.27831561768430363</v>
      </c>
      <c r="RU225">
        <v>-0.27934727150017491</v>
      </c>
      <c r="RV225">
        <v>-0.86602279947271299</v>
      </c>
      <c r="RW225">
        <v>-0.24527050801832273</v>
      </c>
      <c r="RX225">
        <v>-0.32278762890576063</v>
      </c>
      <c r="RY225">
        <v>-1.0295288671542675</v>
      </c>
      <c r="RZ225">
        <v>-3.5360243838464589E-2</v>
      </c>
      <c r="SA225">
        <v>0.10122289355275324</v>
      </c>
      <c r="SB225">
        <v>0.50085647933824551</v>
      </c>
      <c r="SC225">
        <v>-0.13711277420024637</v>
      </c>
      <c r="SD225">
        <v>-0.32046289219053437</v>
      </c>
      <c r="SE225">
        <v>-0.7814407742004984</v>
      </c>
      <c r="SF225">
        <v>0.7201393872860905</v>
      </c>
      <c r="SG225">
        <v>0.29487228572754282</v>
      </c>
    </row>
    <row r="227" spans="1:502" s="99" customFormat="1"/>
    <row r="228" spans="1:502">
      <c r="A228" s="99" t="s">
        <v>572</v>
      </c>
      <c r="B228" s="26">
        <f>+IF(IFERROR(B214*B215*B216,0)&gt;0,1,0)</f>
        <v>1</v>
      </c>
      <c r="C228" s="26">
        <f t="shared" ref="C228:BN228" si="273">+IF(IFERROR(C214*C215*C216,0)&gt;0,1,0)</f>
        <v>1</v>
      </c>
      <c r="D228" s="26">
        <f t="shared" si="273"/>
        <v>1</v>
      </c>
      <c r="E228" s="26">
        <f t="shared" si="273"/>
        <v>1</v>
      </c>
      <c r="F228" s="26">
        <f t="shared" si="273"/>
        <v>1</v>
      </c>
      <c r="G228" s="26">
        <f t="shared" si="273"/>
        <v>1</v>
      </c>
      <c r="H228" s="26">
        <f t="shared" si="273"/>
        <v>1</v>
      </c>
      <c r="I228" s="26">
        <f t="shared" si="273"/>
        <v>1</v>
      </c>
      <c r="J228" s="26">
        <f t="shared" si="273"/>
        <v>1</v>
      </c>
      <c r="K228" s="26">
        <f t="shared" si="273"/>
        <v>1</v>
      </c>
      <c r="L228" s="26">
        <f t="shared" si="273"/>
        <v>1</v>
      </c>
      <c r="M228" s="26">
        <f t="shared" si="273"/>
        <v>1</v>
      </c>
      <c r="N228" s="26">
        <f t="shared" si="273"/>
        <v>1</v>
      </c>
      <c r="O228" s="26">
        <f t="shared" si="273"/>
        <v>1</v>
      </c>
      <c r="P228" s="26">
        <f t="shared" si="273"/>
        <v>1</v>
      </c>
      <c r="Q228" s="26">
        <f t="shared" si="273"/>
        <v>1</v>
      </c>
      <c r="R228" s="26">
        <f t="shared" si="273"/>
        <v>1</v>
      </c>
      <c r="S228" s="26">
        <f t="shared" si="273"/>
        <v>1</v>
      </c>
      <c r="T228" s="26">
        <f t="shared" si="273"/>
        <v>1</v>
      </c>
      <c r="U228" s="26">
        <f t="shared" si="273"/>
        <v>1</v>
      </c>
      <c r="V228" s="26">
        <f t="shared" si="273"/>
        <v>1</v>
      </c>
      <c r="W228" s="26">
        <f t="shared" si="273"/>
        <v>1</v>
      </c>
      <c r="X228" s="26">
        <f t="shared" si="273"/>
        <v>1</v>
      </c>
      <c r="Y228" s="26">
        <f t="shared" si="273"/>
        <v>1</v>
      </c>
      <c r="Z228" s="26">
        <f t="shared" si="273"/>
        <v>1</v>
      </c>
      <c r="AA228" s="26">
        <f t="shared" si="273"/>
        <v>1</v>
      </c>
      <c r="AB228" s="26">
        <f t="shared" si="273"/>
        <v>1</v>
      </c>
      <c r="AC228" s="26">
        <f t="shared" si="273"/>
        <v>1</v>
      </c>
      <c r="AD228" s="26">
        <f t="shared" si="273"/>
        <v>1</v>
      </c>
      <c r="AE228" s="26">
        <f t="shared" si="273"/>
        <v>1</v>
      </c>
      <c r="AF228" s="26">
        <f t="shared" si="273"/>
        <v>1</v>
      </c>
      <c r="AG228" s="26">
        <f t="shared" si="273"/>
        <v>1</v>
      </c>
      <c r="AH228" s="26">
        <f t="shared" si="273"/>
        <v>1</v>
      </c>
      <c r="AI228" s="26">
        <f t="shared" si="273"/>
        <v>1</v>
      </c>
      <c r="AJ228" s="26">
        <f t="shared" si="273"/>
        <v>1</v>
      </c>
      <c r="AK228" s="26">
        <f t="shared" si="273"/>
        <v>1</v>
      </c>
      <c r="AL228" s="26">
        <f t="shared" si="273"/>
        <v>1</v>
      </c>
      <c r="AM228" s="26">
        <f t="shared" si="273"/>
        <v>1</v>
      </c>
      <c r="AN228" s="26">
        <f t="shared" si="273"/>
        <v>1</v>
      </c>
      <c r="AO228" s="26">
        <f t="shared" si="273"/>
        <v>1</v>
      </c>
      <c r="AP228" s="26">
        <f t="shared" si="273"/>
        <v>1</v>
      </c>
      <c r="AQ228" s="26">
        <f t="shared" si="273"/>
        <v>1</v>
      </c>
      <c r="AR228" s="26">
        <f t="shared" si="273"/>
        <v>1</v>
      </c>
      <c r="AS228" s="26">
        <f t="shared" si="273"/>
        <v>1</v>
      </c>
      <c r="AT228" s="26">
        <f t="shared" si="273"/>
        <v>1</v>
      </c>
      <c r="AU228" s="26">
        <f t="shared" si="273"/>
        <v>1</v>
      </c>
      <c r="AV228" s="26">
        <f t="shared" si="273"/>
        <v>1</v>
      </c>
      <c r="AW228" s="26">
        <f t="shared" si="273"/>
        <v>1</v>
      </c>
      <c r="AX228" s="26">
        <f t="shared" si="273"/>
        <v>1</v>
      </c>
      <c r="AY228" s="26">
        <f t="shared" si="273"/>
        <v>1</v>
      </c>
      <c r="AZ228" s="26">
        <f t="shared" si="273"/>
        <v>1</v>
      </c>
      <c r="BA228" s="26">
        <f t="shared" si="273"/>
        <v>1</v>
      </c>
      <c r="BB228" s="26">
        <f t="shared" si="273"/>
        <v>1</v>
      </c>
      <c r="BC228" s="26">
        <f t="shared" si="273"/>
        <v>1</v>
      </c>
      <c r="BD228" s="26">
        <f t="shared" si="273"/>
        <v>1</v>
      </c>
      <c r="BE228" s="26">
        <f t="shared" si="273"/>
        <v>1</v>
      </c>
      <c r="BF228" s="26">
        <f t="shared" si="273"/>
        <v>1</v>
      </c>
      <c r="BG228" s="26">
        <f t="shared" si="273"/>
        <v>1</v>
      </c>
      <c r="BH228" s="26">
        <f t="shared" si="273"/>
        <v>1</v>
      </c>
      <c r="BI228" s="26">
        <f t="shared" si="273"/>
        <v>1</v>
      </c>
      <c r="BJ228" s="26">
        <f t="shared" si="273"/>
        <v>1</v>
      </c>
      <c r="BK228" s="26">
        <f t="shared" si="273"/>
        <v>1</v>
      </c>
      <c r="BL228" s="26">
        <f t="shared" si="273"/>
        <v>1</v>
      </c>
      <c r="BM228" s="26">
        <f t="shared" si="273"/>
        <v>1</v>
      </c>
      <c r="BN228" s="26">
        <f t="shared" si="273"/>
        <v>1</v>
      </c>
      <c r="BO228" s="26">
        <f t="shared" ref="BO228:DZ228" si="274">+IF(IFERROR(BO214*BO215*BO216,0)&gt;0,1,0)</f>
        <v>1</v>
      </c>
      <c r="BP228" s="26">
        <f t="shared" si="274"/>
        <v>1</v>
      </c>
      <c r="BQ228" s="26">
        <f t="shared" si="274"/>
        <v>1</v>
      </c>
      <c r="BR228" s="26">
        <f t="shared" si="274"/>
        <v>1</v>
      </c>
      <c r="BS228" s="26">
        <f t="shared" si="274"/>
        <v>1</v>
      </c>
      <c r="BT228" s="26">
        <f t="shared" si="274"/>
        <v>1</v>
      </c>
      <c r="BU228" s="26">
        <f t="shared" si="274"/>
        <v>1</v>
      </c>
      <c r="BV228" s="26">
        <f t="shared" si="274"/>
        <v>1</v>
      </c>
      <c r="BW228" s="26">
        <f t="shared" si="274"/>
        <v>1</v>
      </c>
      <c r="BX228" s="26">
        <f t="shared" si="274"/>
        <v>1</v>
      </c>
      <c r="BY228" s="26">
        <f t="shared" si="274"/>
        <v>1</v>
      </c>
      <c r="BZ228" s="26">
        <f t="shared" si="274"/>
        <v>1</v>
      </c>
      <c r="CA228" s="26">
        <f t="shared" si="274"/>
        <v>1</v>
      </c>
      <c r="CB228" s="26">
        <f t="shared" si="274"/>
        <v>1</v>
      </c>
      <c r="CC228" s="26">
        <f t="shared" si="274"/>
        <v>1</v>
      </c>
      <c r="CD228" s="26">
        <f t="shared" si="274"/>
        <v>1</v>
      </c>
      <c r="CE228" s="26">
        <f t="shared" si="274"/>
        <v>1</v>
      </c>
      <c r="CF228" s="26">
        <f t="shared" si="274"/>
        <v>1</v>
      </c>
      <c r="CG228" s="26">
        <f t="shared" si="274"/>
        <v>1</v>
      </c>
      <c r="CH228" s="26">
        <f t="shared" si="274"/>
        <v>1</v>
      </c>
      <c r="CI228" s="26">
        <f t="shared" si="274"/>
        <v>1</v>
      </c>
      <c r="CJ228" s="26">
        <f t="shared" si="274"/>
        <v>1</v>
      </c>
      <c r="CK228" s="26">
        <f t="shared" si="274"/>
        <v>1</v>
      </c>
      <c r="CL228" s="26">
        <f t="shared" si="274"/>
        <v>1</v>
      </c>
      <c r="CM228" s="26">
        <f t="shared" si="274"/>
        <v>1</v>
      </c>
      <c r="CN228" s="26">
        <f t="shared" si="274"/>
        <v>1</v>
      </c>
      <c r="CO228" s="26">
        <f t="shared" si="274"/>
        <v>1</v>
      </c>
      <c r="CP228" s="26">
        <f t="shared" si="274"/>
        <v>1</v>
      </c>
      <c r="CQ228" s="26">
        <f t="shared" si="274"/>
        <v>1</v>
      </c>
      <c r="CR228" s="26">
        <f t="shared" si="274"/>
        <v>1</v>
      </c>
      <c r="CS228" s="26">
        <f t="shared" si="274"/>
        <v>1</v>
      </c>
      <c r="CT228" s="26">
        <f t="shared" si="274"/>
        <v>1</v>
      </c>
      <c r="CU228" s="26">
        <f t="shared" si="274"/>
        <v>1</v>
      </c>
      <c r="CV228" s="26">
        <f t="shared" si="274"/>
        <v>1</v>
      </c>
      <c r="CW228" s="26">
        <f t="shared" si="274"/>
        <v>1</v>
      </c>
      <c r="CX228" s="26">
        <f t="shared" si="274"/>
        <v>1</v>
      </c>
      <c r="CY228" s="26">
        <f t="shared" si="274"/>
        <v>1</v>
      </c>
      <c r="CZ228" s="26">
        <f t="shared" si="274"/>
        <v>1</v>
      </c>
      <c r="DA228" s="26">
        <f t="shared" si="274"/>
        <v>1</v>
      </c>
      <c r="DB228" s="26">
        <f t="shared" si="274"/>
        <v>1</v>
      </c>
      <c r="DC228" s="26">
        <f t="shared" si="274"/>
        <v>1</v>
      </c>
      <c r="DD228" s="26">
        <f t="shared" si="274"/>
        <v>1</v>
      </c>
      <c r="DE228" s="26">
        <f t="shared" si="274"/>
        <v>1</v>
      </c>
      <c r="DF228" s="26">
        <f t="shared" si="274"/>
        <v>1</v>
      </c>
      <c r="DG228" s="26">
        <f t="shared" si="274"/>
        <v>1</v>
      </c>
      <c r="DH228" s="26">
        <f t="shared" si="274"/>
        <v>1</v>
      </c>
      <c r="DI228" s="26">
        <f t="shared" si="274"/>
        <v>1</v>
      </c>
      <c r="DJ228" s="26">
        <f t="shared" si="274"/>
        <v>1</v>
      </c>
      <c r="DK228" s="26">
        <f t="shared" si="274"/>
        <v>1</v>
      </c>
      <c r="DL228" s="26">
        <f t="shared" si="274"/>
        <v>1</v>
      </c>
      <c r="DM228" s="26">
        <f t="shared" si="274"/>
        <v>1</v>
      </c>
      <c r="DN228" s="26">
        <f t="shared" si="274"/>
        <v>1</v>
      </c>
      <c r="DO228" s="26">
        <f t="shared" si="274"/>
        <v>1</v>
      </c>
      <c r="DP228" s="26">
        <f t="shared" si="274"/>
        <v>1</v>
      </c>
      <c r="DQ228" s="26">
        <f t="shared" si="274"/>
        <v>1</v>
      </c>
      <c r="DR228" s="26">
        <f t="shared" si="274"/>
        <v>1</v>
      </c>
      <c r="DS228" s="26">
        <f t="shared" si="274"/>
        <v>1</v>
      </c>
      <c r="DT228" s="26">
        <f t="shared" si="274"/>
        <v>1</v>
      </c>
      <c r="DU228" s="26">
        <f t="shared" si="274"/>
        <v>1</v>
      </c>
      <c r="DV228" s="26">
        <f t="shared" si="274"/>
        <v>1</v>
      </c>
      <c r="DW228" s="26">
        <f t="shared" si="274"/>
        <v>1</v>
      </c>
      <c r="DX228" s="26">
        <f t="shared" si="274"/>
        <v>1</v>
      </c>
      <c r="DY228" s="26">
        <f t="shared" si="274"/>
        <v>1</v>
      </c>
      <c r="DZ228" s="26">
        <f t="shared" si="274"/>
        <v>1</v>
      </c>
      <c r="EA228" s="26">
        <f t="shared" ref="EA228:GL228" si="275">+IF(IFERROR(EA214*EA215*EA216,0)&gt;0,1,0)</f>
        <v>1</v>
      </c>
      <c r="EB228" s="26">
        <f t="shared" si="275"/>
        <v>1</v>
      </c>
      <c r="EC228" s="26">
        <f t="shared" si="275"/>
        <v>1</v>
      </c>
      <c r="ED228" s="26">
        <f t="shared" si="275"/>
        <v>1</v>
      </c>
      <c r="EE228" s="26">
        <f t="shared" si="275"/>
        <v>1</v>
      </c>
      <c r="EF228" s="26">
        <f t="shared" si="275"/>
        <v>1</v>
      </c>
      <c r="EG228" s="26">
        <f t="shared" si="275"/>
        <v>1</v>
      </c>
      <c r="EH228" s="26">
        <f t="shared" si="275"/>
        <v>1</v>
      </c>
      <c r="EI228" s="26">
        <f t="shared" si="275"/>
        <v>1</v>
      </c>
      <c r="EJ228" s="26">
        <f t="shared" si="275"/>
        <v>1</v>
      </c>
      <c r="EK228" s="26">
        <f t="shared" si="275"/>
        <v>1</v>
      </c>
      <c r="EL228" s="26">
        <f t="shared" si="275"/>
        <v>1</v>
      </c>
      <c r="EM228" s="26">
        <f t="shared" si="275"/>
        <v>1</v>
      </c>
      <c r="EN228" s="26">
        <f t="shared" si="275"/>
        <v>1</v>
      </c>
      <c r="EO228" s="26">
        <f t="shared" si="275"/>
        <v>1</v>
      </c>
      <c r="EP228" s="26">
        <f t="shared" si="275"/>
        <v>1</v>
      </c>
      <c r="EQ228" s="26">
        <f t="shared" si="275"/>
        <v>1</v>
      </c>
      <c r="ER228" s="26">
        <f t="shared" si="275"/>
        <v>1</v>
      </c>
      <c r="ES228" s="26">
        <f t="shared" si="275"/>
        <v>1</v>
      </c>
      <c r="ET228" s="26">
        <f t="shared" si="275"/>
        <v>1</v>
      </c>
      <c r="EU228" s="26">
        <f t="shared" si="275"/>
        <v>1</v>
      </c>
      <c r="EV228" s="26">
        <f t="shared" si="275"/>
        <v>1</v>
      </c>
      <c r="EW228" s="26">
        <f t="shared" si="275"/>
        <v>1</v>
      </c>
      <c r="EX228" s="26">
        <f t="shared" si="275"/>
        <v>1</v>
      </c>
      <c r="EY228" s="26">
        <f t="shared" si="275"/>
        <v>1</v>
      </c>
      <c r="EZ228" s="26">
        <f t="shared" si="275"/>
        <v>1</v>
      </c>
      <c r="FA228" s="26">
        <f t="shared" si="275"/>
        <v>1</v>
      </c>
      <c r="FB228" s="26">
        <f t="shared" si="275"/>
        <v>1</v>
      </c>
      <c r="FC228" s="26">
        <f t="shared" si="275"/>
        <v>1</v>
      </c>
      <c r="FD228" s="26">
        <f t="shared" si="275"/>
        <v>1</v>
      </c>
      <c r="FE228" s="26">
        <f t="shared" si="275"/>
        <v>1</v>
      </c>
      <c r="FF228" s="26">
        <f t="shared" si="275"/>
        <v>1</v>
      </c>
      <c r="FG228" s="26">
        <f t="shared" si="275"/>
        <v>1</v>
      </c>
      <c r="FH228" s="26">
        <f t="shared" si="275"/>
        <v>1</v>
      </c>
      <c r="FI228" s="26">
        <f t="shared" si="275"/>
        <v>1</v>
      </c>
      <c r="FJ228" s="26">
        <f t="shared" si="275"/>
        <v>1</v>
      </c>
      <c r="FK228" s="26">
        <f t="shared" si="275"/>
        <v>1</v>
      </c>
      <c r="FL228" s="26">
        <f t="shared" si="275"/>
        <v>1</v>
      </c>
      <c r="FM228" s="26">
        <f t="shared" si="275"/>
        <v>1</v>
      </c>
      <c r="FN228" s="26">
        <f t="shared" si="275"/>
        <v>1</v>
      </c>
      <c r="FO228" s="26">
        <f t="shared" si="275"/>
        <v>1</v>
      </c>
      <c r="FP228" s="26">
        <f t="shared" si="275"/>
        <v>1</v>
      </c>
      <c r="FQ228" s="26">
        <f t="shared" si="275"/>
        <v>1</v>
      </c>
      <c r="FR228" s="26">
        <f t="shared" si="275"/>
        <v>1</v>
      </c>
      <c r="FS228" s="26">
        <f t="shared" si="275"/>
        <v>1</v>
      </c>
      <c r="FT228" s="26">
        <f t="shared" si="275"/>
        <v>1</v>
      </c>
      <c r="FU228" s="26">
        <f t="shared" si="275"/>
        <v>1</v>
      </c>
      <c r="FV228" s="26">
        <f t="shared" si="275"/>
        <v>1</v>
      </c>
      <c r="FW228" s="26">
        <f t="shared" si="275"/>
        <v>1</v>
      </c>
      <c r="FX228" s="26">
        <f t="shared" si="275"/>
        <v>1</v>
      </c>
      <c r="FY228" s="26">
        <f t="shared" si="275"/>
        <v>1</v>
      </c>
      <c r="FZ228" s="26">
        <f t="shared" si="275"/>
        <v>1</v>
      </c>
      <c r="GA228" s="26">
        <f t="shared" si="275"/>
        <v>1</v>
      </c>
      <c r="GB228" s="26">
        <f t="shared" si="275"/>
        <v>1</v>
      </c>
      <c r="GC228" s="26">
        <f t="shared" si="275"/>
        <v>1</v>
      </c>
      <c r="GD228" s="26">
        <f t="shared" si="275"/>
        <v>1</v>
      </c>
      <c r="GE228" s="26">
        <f t="shared" si="275"/>
        <v>1</v>
      </c>
      <c r="GF228" s="26">
        <f t="shared" si="275"/>
        <v>1</v>
      </c>
      <c r="GG228" s="26">
        <f t="shared" si="275"/>
        <v>1</v>
      </c>
      <c r="GH228" s="26">
        <f t="shared" si="275"/>
        <v>1</v>
      </c>
      <c r="GI228" s="26">
        <f t="shared" si="275"/>
        <v>1</v>
      </c>
      <c r="GJ228" s="26">
        <f t="shared" si="275"/>
        <v>1</v>
      </c>
      <c r="GK228" s="26">
        <f t="shared" si="275"/>
        <v>1</v>
      </c>
      <c r="GL228" s="26">
        <f t="shared" si="275"/>
        <v>1</v>
      </c>
      <c r="GM228" s="26">
        <f t="shared" ref="GM228:IX228" si="276">+IF(IFERROR(GM214*GM215*GM216,0)&gt;0,1,0)</f>
        <v>1</v>
      </c>
      <c r="GN228" s="26">
        <f t="shared" si="276"/>
        <v>1</v>
      </c>
      <c r="GO228" s="26">
        <f t="shared" si="276"/>
        <v>1</v>
      </c>
      <c r="GP228" s="26">
        <f t="shared" si="276"/>
        <v>1</v>
      </c>
      <c r="GQ228" s="26">
        <f t="shared" si="276"/>
        <v>1</v>
      </c>
      <c r="GR228" s="26">
        <f t="shared" si="276"/>
        <v>1</v>
      </c>
      <c r="GS228" s="26">
        <f t="shared" si="276"/>
        <v>1</v>
      </c>
      <c r="GT228" s="26">
        <f t="shared" si="276"/>
        <v>1</v>
      </c>
      <c r="GU228" s="26">
        <f t="shared" si="276"/>
        <v>1</v>
      </c>
      <c r="GV228" s="26">
        <f t="shared" si="276"/>
        <v>1</v>
      </c>
      <c r="GW228" s="26">
        <f t="shared" si="276"/>
        <v>1</v>
      </c>
      <c r="GX228" s="26">
        <f t="shared" si="276"/>
        <v>1</v>
      </c>
      <c r="GY228" s="26">
        <f t="shared" si="276"/>
        <v>1</v>
      </c>
      <c r="GZ228" s="26">
        <f t="shared" si="276"/>
        <v>1</v>
      </c>
      <c r="HA228" s="26">
        <f t="shared" si="276"/>
        <v>1</v>
      </c>
      <c r="HB228" s="26">
        <f t="shared" si="276"/>
        <v>1</v>
      </c>
      <c r="HC228" s="26">
        <f t="shared" si="276"/>
        <v>1</v>
      </c>
      <c r="HD228" s="26">
        <f t="shared" si="276"/>
        <v>1</v>
      </c>
      <c r="HE228" s="26">
        <f t="shared" si="276"/>
        <v>1</v>
      </c>
      <c r="HF228" s="26">
        <f t="shared" si="276"/>
        <v>1</v>
      </c>
      <c r="HG228" s="26">
        <f t="shared" si="276"/>
        <v>1</v>
      </c>
      <c r="HH228" s="26">
        <f t="shared" si="276"/>
        <v>1</v>
      </c>
      <c r="HI228" s="26">
        <f t="shared" si="276"/>
        <v>1</v>
      </c>
      <c r="HJ228" s="26">
        <f t="shared" si="276"/>
        <v>1</v>
      </c>
      <c r="HK228" s="26">
        <f t="shared" si="276"/>
        <v>1</v>
      </c>
      <c r="HL228" s="26">
        <f t="shared" si="276"/>
        <v>1</v>
      </c>
      <c r="HM228" s="26">
        <f t="shared" si="276"/>
        <v>1</v>
      </c>
      <c r="HN228" s="26">
        <f t="shared" si="276"/>
        <v>1</v>
      </c>
      <c r="HO228" s="26">
        <f t="shared" si="276"/>
        <v>1</v>
      </c>
      <c r="HP228" s="26">
        <f t="shared" si="276"/>
        <v>1</v>
      </c>
      <c r="HQ228" s="26">
        <f t="shared" si="276"/>
        <v>1</v>
      </c>
      <c r="HR228" s="26">
        <f t="shared" si="276"/>
        <v>1</v>
      </c>
      <c r="HS228" s="26">
        <f t="shared" si="276"/>
        <v>1</v>
      </c>
      <c r="HT228" s="26">
        <f t="shared" si="276"/>
        <v>1</v>
      </c>
      <c r="HU228" s="26">
        <f t="shared" si="276"/>
        <v>1</v>
      </c>
      <c r="HV228" s="26">
        <f t="shared" si="276"/>
        <v>1</v>
      </c>
      <c r="HW228" s="26">
        <f t="shared" si="276"/>
        <v>1</v>
      </c>
      <c r="HX228" s="26">
        <f t="shared" si="276"/>
        <v>1</v>
      </c>
      <c r="HY228" s="26">
        <f t="shared" si="276"/>
        <v>1</v>
      </c>
      <c r="HZ228" s="26">
        <f t="shared" si="276"/>
        <v>1</v>
      </c>
      <c r="IA228" s="26">
        <f t="shared" si="276"/>
        <v>1</v>
      </c>
      <c r="IB228" s="26">
        <f t="shared" si="276"/>
        <v>1</v>
      </c>
      <c r="IC228" s="26">
        <f t="shared" si="276"/>
        <v>1</v>
      </c>
      <c r="ID228" s="26">
        <f t="shared" si="276"/>
        <v>1</v>
      </c>
      <c r="IE228" s="26">
        <f t="shared" si="276"/>
        <v>1</v>
      </c>
      <c r="IF228" s="26">
        <f t="shared" si="276"/>
        <v>1</v>
      </c>
      <c r="IG228" s="26">
        <f t="shared" si="276"/>
        <v>1</v>
      </c>
      <c r="IH228" s="26">
        <f t="shared" si="276"/>
        <v>1</v>
      </c>
      <c r="II228" s="26">
        <f t="shared" si="276"/>
        <v>1</v>
      </c>
      <c r="IJ228" s="26">
        <f t="shared" si="276"/>
        <v>1</v>
      </c>
      <c r="IK228" s="26">
        <f t="shared" si="276"/>
        <v>1</v>
      </c>
      <c r="IL228" s="26">
        <f t="shared" si="276"/>
        <v>1</v>
      </c>
      <c r="IM228" s="26">
        <f t="shared" si="276"/>
        <v>1</v>
      </c>
      <c r="IN228" s="26">
        <f t="shared" si="276"/>
        <v>1</v>
      </c>
      <c r="IO228" s="26">
        <f t="shared" si="276"/>
        <v>1</v>
      </c>
      <c r="IP228" s="26">
        <f t="shared" si="276"/>
        <v>1</v>
      </c>
      <c r="IQ228" s="26">
        <f t="shared" si="276"/>
        <v>1</v>
      </c>
      <c r="IR228" s="26">
        <f t="shared" si="276"/>
        <v>1</v>
      </c>
      <c r="IS228" s="26">
        <f t="shared" si="276"/>
        <v>1</v>
      </c>
      <c r="IT228" s="26">
        <f t="shared" si="276"/>
        <v>1</v>
      </c>
      <c r="IU228" s="26">
        <f t="shared" si="276"/>
        <v>1</v>
      </c>
      <c r="IV228" s="26">
        <f t="shared" si="276"/>
        <v>1</v>
      </c>
      <c r="IW228" s="26">
        <f t="shared" si="276"/>
        <v>1</v>
      </c>
      <c r="IX228" s="26">
        <f t="shared" si="276"/>
        <v>1</v>
      </c>
      <c r="IY228" s="26">
        <f t="shared" ref="IY228:LJ228" si="277">+IF(IFERROR(IY214*IY215*IY216,0)&gt;0,1,0)</f>
        <v>1</v>
      </c>
      <c r="IZ228" s="26">
        <f t="shared" si="277"/>
        <v>1</v>
      </c>
      <c r="JA228" s="26">
        <f t="shared" si="277"/>
        <v>1</v>
      </c>
      <c r="JB228" s="26">
        <f t="shared" si="277"/>
        <v>1</v>
      </c>
      <c r="JC228" s="26">
        <f t="shared" si="277"/>
        <v>1</v>
      </c>
      <c r="JD228" s="26">
        <f t="shared" si="277"/>
        <v>1</v>
      </c>
      <c r="JE228" s="26">
        <f t="shared" si="277"/>
        <v>1</v>
      </c>
      <c r="JF228" s="26">
        <f t="shared" si="277"/>
        <v>1</v>
      </c>
      <c r="JG228" s="26">
        <f t="shared" si="277"/>
        <v>1</v>
      </c>
      <c r="JH228" s="26">
        <f t="shared" si="277"/>
        <v>1</v>
      </c>
      <c r="JI228" s="26">
        <f t="shared" si="277"/>
        <v>1</v>
      </c>
      <c r="JJ228" s="26">
        <f t="shared" si="277"/>
        <v>1</v>
      </c>
      <c r="JK228" s="26">
        <f t="shared" si="277"/>
        <v>1</v>
      </c>
      <c r="JL228" s="26">
        <f t="shared" si="277"/>
        <v>1</v>
      </c>
      <c r="JM228" s="26">
        <f t="shared" si="277"/>
        <v>1</v>
      </c>
      <c r="JN228" s="26">
        <f t="shared" si="277"/>
        <v>1</v>
      </c>
      <c r="JO228" s="26">
        <f t="shared" si="277"/>
        <v>1</v>
      </c>
      <c r="JP228" s="26">
        <f t="shared" si="277"/>
        <v>1</v>
      </c>
      <c r="JQ228" s="26">
        <f t="shared" si="277"/>
        <v>1</v>
      </c>
      <c r="JR228" s="26">
        <f t="shared" si="277"/>
        <v>1</v>
      </c>
      <c r="JS228" s="26">
        <f t="shared" si="277"/>
        <v>1</v>
      </c>
      <c r="JT228" s="26">
        <f t="shared" si="277"/>
        <v>1</v>
      </c>
      <c r="JU228" s="26">
        <f t="shared" si="277"/>
        <v>1</v>
      </c>
      <c r="JV228" s="26">
        <f t="shared" si="277"/>
        <v>1</v>
      </c>
      <c r="JW228" s="26">
        <f t="shared" si="277"/>
        <v>1</v>
      </c>
      <c r="JX228" s="26">
        <f t="shared" si="277"/>
        <v>1</v>
      </c>
      <c r="JY228" s="26">
        <f t="shared" si="277"/>
        <v>1</v>
      </c>
      <c r="JZ228" s="26">
        <f t="shared" si="277"/>
        <v>1</v>
      </c>
      <c r="KA228" s="26">
        <f t="shared" si="277"/>
        <v>1</v>
      </c>
      <c r="KB228" s="26">
        <f t="shared" si="277"/>
        <v>1</v>
      </c>
      <c r="KC228" s="26">
        <f t="shared" si="277"/>
        <v>1</v>
      </c>
      <c r="KD228" s="26">
        <f t="shared" si="277"/>
        <v>1</v>
      </c>
      <c r="KE228" s="26">
        <f t="shared" si="277"/>
        <v>1</v>
      </c>
      <c r="KF228" s="26">
        <f t="shared" si="277"/>
        <v>1</v>
      </c>
      <c r="KG228" s="26">
        <f t="shared" si="277"/>
        <v>1</v>
      </c>
      <c r="KH228" s="26">
        <f t="shared" si="277"/>
        <v>1</v>
      </c>
      <c r="KI228" s="26">
        <f t="shared" si="277"/>
        <v>1</v>
      </c>
      <c r="KJ228" s="26">
        <f t="shared" si="277"/>
        <v>1</v>
      </c>
      <c r="KK228" s="26">
        <f t="shared" si="277"/>
        <v>1</v>
      </c>
      <c r="KL228" s="26">
        <f t="shared" si="277"/>
        <v>1</v>
      </c>
      <c r="KM228" s="26">
        <f t="shared" si="277"/>
        <v>1</v>
      </c>
      <c r="KN228" s="26">
        <f t="shared" si="277"/>
        <v>1</v>
      </c>
      <c r="KO228" s="26">
        <f t="shared" si="277"/>
        <v>1</v>
      </c>
      <c r="KP228" s="26">
        <f t="shared" si="277"/>
        <v>1</v>
      </c>
      <c r="KQ228" s="26">
        <f t="shared" si="277"/>
        <v>1</v>
      </c>
      <c r="KR228" s="26">
        <f t="shared" si="277"/>
        <v>1</v>
      </c>
      <c r="KS228" s="26">
        <f t="shared" si="277"/>
        <v>1</v>
      </c>
      <c r="KT228" s="26">
        <f t="shared" si="277"/>
        <v>1</v>
      </c>
      <c r="KU228" s="26">
        <f t="shared" si="277"/>
        <v>1</v>
      </c>
      <c r="KV228" s="26">
        <f t="shared" si="277"/>
        <v>1</v>
      </c>
      <c r="KW228" s="26">
        <f t="shared" si="277"/>
        <v>1</v>
      </c>
      <c r="KX228" s="26">
        <f t="shared" si="277"/>
        <v>1</v>
      </c>
      <c r="KY228" s="26">
        <f t="shared" si="277"/>
        <v>1</v>
      </c>
      <c r="KZ228" s="26">
        <f t="shared" si="277"/>
        <v>1</v>
      </c>
      <c r="LA228" s="26">
        <f t="shared" si="277"/>
        <v>1</v>
      </c>
      <c r="LB228" s="26">
        <f t="shared" si="277"/>
        <v>1</v>
      </c>
      <c r="LC228" s="26">
        <f t="shared" si="277"/>
        <v>1</v>
      </c>
      <c r="LD228" s="26">
        <f t="shared" si="277"/>
        <v>1</v>
      </c>
      <c r="LE228" s="26">
        <f t="shared" si="277"/>
        <v>1</v>
      </c>
      <c r="LF228" s="26">
        <f t="shared" si="277"/>
        <v>1</v>
      </c>
      <c r="LG228" s="26">
        <f t="shared" si="277"/>
        <v>1</v>
      </c>
      <c r="LH228" s="26">
        <f t="shared" si="277"/>
        <v>1</v>
      </c>
      <c r="LI228" s="26">
        <f t="shared" si="277"/>
        <v>1</v>
      </c>
      <c r="LJ228" s="26">
        <f t="shared" si="277"/>
        <v>1</v>
      </c>
      <c r="LK228" s="26">
        <f t="shared" ref="LK228:NV228" si="278">+IF(IFERROR(LK214*LK215*LK216,0)&gt;0,1,0)</f>
        <v>1</v>
      </c>
      <c r="LL228" s="26">
        <f t="shared" si="278"/>
        <v>1</v>
      </c>
      <c r="LM228" s="26">
        <f t="shared" si="278"/>
        <v>1</v>
      </c>
      <c r="LN228" s="26">
        <f t="shared" si="278"/>
        <v>1</v>
      </c>
      <c r="LO228" s="26">
        <f t="shared" si="278"/>
        <v>1</v>
      </c>
      <c r="LP228" s="26">
        <f t="shared" si="278"/>
        <v>1</v>
      </c>
      <c r="LQ228" s="26">
        <f t="shared" si="278"/>
        <v>1</v>
      </c>
      <c r="LR228" s="26">
        <f t="shared" si="278"/>
        <v>1</v>
      </c>
      <c r="LS228" s="26">
        <f t="shared" si="278"/>
        <v>1</v>
      </c>
      <c r="LT228" s="26">
        <f t="shared" si="278"/>
        <v>1</v>
      </c>
      <c r="LU228" s="26">
        <f t="shared" si="278"/>
        <v>1</v>
      </c>
      <c r="LV228" s="26">
        <f t="shared" si="278"/>
        <v>1</v>
      </c>
      <c r="LW228" s="26">
        <f t="shared" si="278"/>
        <v>1</v>
      </c>
      <c r="LX228" s="26">
        <f t="shared" si="278"/>
        <v>1</v>
      </c>
      <c r="LY228" s="26">
        <f t="shared" si="278"/>
        <v>1</v>
      </c>
      <c r="LZ228" s="26">
        <f t="shared" si="278"/>
        <v>1</v>
      </c>
      <c r="MA228" s="26">
        <f t="shared" si="278"/>
        <v>1</v>
      </c>
      <c r="MB228" s="26">
        <f t="shared" si="278"/>
        <v>1</v>
      </c>
      <c r="MC228" s="26">
        <f t="shared" si="278"/>
        <v>1</v>
      </c>
      <c r="MD228" s="26">
        <f t="shared" si="278"/>
        <v>1</v>
      </c>
      <c r="ME228" s="26">
        <f t="shared" si="278"/>
        <v>1</v>
      </c>
      <c r="MF228" s="26">
        <f t="shared" si="278"/>
        <v>1</v>
      </c>
      <c r="MG228" s="26">
        <f t="shared" si="278"/>
        <v>1</v>
      </c>
      <c r="MH228" s="26">
        <f t="shared" si="278"/>
        <v>1</v>
      </c>
      <c r="MI228" s="26">
        <f t="shared" si="278"/>
        <v>1</v>
      </c>
      <c r="MJ228" s="26">
        <f t="shared" si="278"/>
        <v>1</v>
      </c>
      <c r="MK228" s="26">
        <f t="shared" si="278"/>
        <v>1</v>
      </c>
      <c r="ML228" s="26">
        <f t="shared" si="278"/>
        <v>1</v>
      </c>
      <c r="MM228" s="26">
        <f t="shared" si="278"/>
        <v>1</v>
      </c>
      <c r="MN228" s="26">
        <f t="shared" si="278"/>
        <v>1</v>
      </c>
      <c r="MO228" s="26">
        <f t="shared" si="278"/>
        <v>1</v>
      </c>
      <c r="MP228" s="26">
        <f t="shared" si="278"/>
        <v>1</v>
      </c>
      <c r="MQ228" s="26">
        <f t="shared" si="278"/>
        <v>1</v>
      </c>
      <c r="MR228" s="26">
        <f t="shared" si="278"/>
        <v>1</v>
      </c>
      <c r="MS228" s="26">
        <f t="shared" si="278"/>
        <v>1</v>
      </c>
      <c r="MT228" s="26">
        <f t="shared" si="278"/>
        <v>1</v>
      </c>
      <c r="MU228" s="26">
        <f t="shared" si="278"/>
        <v>1</v>
      </c>
      <c r="MV228" s="26">
        <f t="shared" si="278"/>
        <v>1</v>
      </c>
      <c r="MW228" s="26">
        <f t="shared" si="278"/>
        <v>1</v>
      </c>
      <c r="MX228" s="26">
        <f t="shared" si="278"/>
        <v>1</v>
      </c>
      <c r="MY228" s="26">
        <f t="shared" si="278"/>
        <v>1</v>
      </c>
      <c r="MZ228" s="26">
        <f t="shared" si="278"/>
        <v>1</v>
      </c>
      <c r="NA228" s="26">
        <f t="shared" si="278"/>
        <v>1</v>
      </c>
      <c r="NB228" s="26">
        <f t="shared" si="278"/>
        <v>1</v>
      </c>
      <c r="NC228" s="26">
        <f t="shared" si="278"/>
        <v>1</v>
      </c>
      <c r="ND228" s="26">
        <f t="shared" si="278"/>
        <v>1</v>
      </c>
      <c r="NE228" s="26">
        <f t="shared" si="278"/>
        <v>1</v>
      </c>
      <c r="NF228" s="26">
        <f t="shared" si="278"/>
        <v>1</v>
      </c>
      <c r="NG228" s="26">
        <f t="shared" si="278"/>
        <v>1</v>
      </c>
      <c r="NH228" s="26">
        <f t="shared" si="278"/>
        <v>1</v>
      </c>
      <c r="NI228" s="26">
        <f t="shared" si="278"/>
        <v>1</v>
      </c>
      <c r="NJ228" s="26">
        <f t="shared" si="278"/>
        <v>1</v>
      </c>
      <c r="NK228" s="26">
        <f t="shared" si="278"/>
        <v>1</v>
      </c>
      <c r="NL228" s="26">
        <f t="shared" si="278"/>
        <v>1</v>
      </c>
      <c r="NM228" s="26">
        <f t="shared" si="278"/>
        <v>1</v>
      </c>
      <c r="NN228" s="26">
        <f t="shared" si="278"/>
        <v>1</v>
      </c>
      <c r="NO228" s="26">
        <f t="shared" si="278"/>
        <v>1</v>
      </c>
      <c r="NP228" s="26">
        <f t="shared" si="278"/>
        <v>1</v>
      </c>
      <c r="NQ228" s="26">
        <f t="shared" si="278"/>
        <v>1</v>
      </c>
      <c r="NR228" s="26">
        <f t="shared" si="278"/>
        <v>1</v>
      </c>
      <c r="NS228" s="26">
        <f t="shared" si="278"/>
        <v>1</v>
      </c>
      <c r="NT228" s="26">
        <f t="shared" si="278"/>
        <v>1</v>
      </c>
      <c r="NU228" s="26">
        <f t="shared" si="278"/>
        <v>1</v>
      </c>
      <c r="NV228" s="26">
        <f t="shared" si="278"/>
        <v>1</v>
      </c>
      <c r="NW228" s="26">
        <f t="shared" ref="NW228:QH228" si="279">+IF(IFERROR(NW214*NW215*NW216,0)&gt;0,1,0)</f>
        <v>1</v>
      </c>
      <c r="NX228" s="26">
        <f t="shared" si="279"/>
        <v>1</v>
      </c>
      <c r="NY228" s="26">
        <f t="shared" si="279"/>
        <v>1</v>
      </c>
      <c r="NZ228" s="26">
        <f t="shared" si="279"/>
        <v>1</v>
      </c>
      <c r="OA228" s="26">
        <f t="shared" si="279"/>
        <v>1</v>
      </c>
      <c r="OB228" s="26">
        <f t="shared" si="279"/>
        <v>1</v>
      </c>
      <c r="OC228" s="26">
        <f t="shared" si="279"/>
        <v>1</v>
      </c>
      <c r="OD228" s="26">
        <f t="shared" si="279"/>
        <v>1</v>
      </c>
      <c r="OE228" s="26">
        <f t="shared" si="279"/>
        <v>1</v>
      </c>
      <c r="OF228" s="26">
        <f t="shared" si="279"/>
        <v>1</v>
      </c>
      <c r="OG228" s="26">
        <f t="shared" si="279"/>
        <v>1</v>
      </c>
      <c r="OH228" s="26">
        <f t="shared" si="279"/>
        <v>1</v>
      </c>
      <c r="OI228" s="26">
        <f t="shared" si="279"/>
        <v>1</v>
      </c>
      <c r="OJ228" s="26">
        <f t="shared" si="279"/>
        <v>1</v>
      </c>
      <c r="OK228" s="26">
        <f t="shared" si="279"/>
        <v>1</v>
      </c>
      <c r="OL228" s="26">
        <f t="shared" si="279"/>
        <v>1</v>
      </c>
      <c r="OM228" s="26">
        <f t="shared" si="279"/>
        <v>1</v>
      </c>
      <c r="ON228" s="26">
        <f t="shared" si="279"/>
        <v>1</v>
      </c>
      <c r="OO228" s="26">
        <f t="shared" si="279"/>
        <v>1</v>
      </c>
      <c r="OP228" s="26">
        <f t="shared" si="279"/>
        <v>1</v>
      </c>
      <c r="OQ228" s="26">
        <f t="shared" si="279"/>
        <v>1</v>
      </c>
      <c r="OR228" s="26">
        <f t="shared" si="279"/>
        <v>1</v>
      </c>
      <c r="OS228" s="26">
        <f t="shared" si="279"/>
        <v>1</v>
      </c>
      <c r="OT228" s="26">
        <f t="shared" si="279"/>
        <v>1</v>
      </c>
      <c r="OU228" s="26">
        <f t="shared" si="279"/>
        <v>1</v>
      </c>
      <c r="OV228" s="26">
        <f t="shared" si="279"/>
        <v>1</v>
      </c>
      <c r="OW228" s="26">
        <f t="shared" si="279"/>
        <v>1</v>
      </c>
      <c r="OX228" s="26">
        <f t="shared" si="279"/>
        <v>1</v>
      </c>
      <c r="OY228" s="26">
        <f t="shared" si="279"/>
        <v>1</v>
      </c>
      <c r="OZ228" s="26">
        <f t="shared" si="279"/>
        <v>1</v>
      </c>
      <c r="PA228" s="26">
        <f t="shared" si="279"/>
        <v>1</v>
      </c>
      <c r="PB228" s="26">
        <f t="shared" si="279"/>
        <v>1</v>
      </c>
      <c r="PC228" s="26">
        <f t="shared" si="279"/>
        <v>1</v>
      </c>
      <c r="PD228" s="26">
        <f t="shared" si="279"/>
        <v>1</v>
      </c>
      <c r="PE228" s="26">
        <f t="shared" si="279"/>
        <v>1</v>
      </c>
      <c r="PF228" s="26">
        <f t="shared" si="279"/>
        <v>1</v>
      </c>
      <c r="PG228" s="26">
        <f t="shared" si="279"/>
        <v>1</v>
      </c>
      <c r="PH228" s="26">
        <f t="shared" si="279"/>
        <v>1</v>
      </c>
      <c r="PI228" s="26">
        <f t="shared" si="279"/>
        <v>1</v>
      </c>
      <c r="PJ228" s="26">
        <f t="shared" si="279"/>
        <v>1</v>
      </c>
      <c r="PK228" s="26">
        <f t="shared" si="279"/>
        <v>1</v>
      </c>
      <c r="PL228" s="26">
        <f t="shared" si="279"/>
        <v>1</v>
      </c>
      <c r="PM228" s="26">
        <f t="shared" si="279"/>
        <v>1</v>
      </c>
      <c r="PN228" s="26">
        <f t="shared" si="279"/>
        <v>1</v>
      </c>
      <c r="PO228" s="26">
        <f t="shared" si="279"/>
        <v>1</v>
      </c>
      <c r="PP228" s="26">
        <f t="shared" si="279"/>
        <v>1</v>
      </c>
      <c r="PQ228" s="26">
        <f t="shared" si="279"/>
        <v>1</v>
      </c>
      <c r="PR228" s="26">
        <f t="shared" si="279"/>
        <v>1</v>
      </c>
      <c r="PS228" s="26">
        <f t="shared" si="279"/>
        <v>1</v>
      </c>
      <c r="PT228" s="26">
        <f t="shared" si="279"/>
        <v>1</v>
      </c>
      <c r="PU228" s="26">
        <f t="shared" si="279"/>
        <v>1</v>
      </c>
      <c r="PV228" s="26">
        <f t="shared" si="279"/>
        <v>1</v>
      </c>
      <c r="PW228" s="26">
        <f t="shared" si="279"/>
        <v>1</v>
      </c>
      <c r="PX228" s="26">
        <f t="shared" si="279"/>
        <v>1</v>
      </c>
      <c r="PY228" s="26">
        <f t="shared" si="279"/>
        <v>1</v>
      </c>
      <c r="PZ228" s="26">
        <f t="shared" si="279"/>
        <v>1</v>
      </c>
      <c r="QA228" s="26">
        <f t="shared" si="279"/>
        <v>1</v>
      </c>
      <c r="QB228" s="26">
        <f t="shared" si="279"/>
        <v>1</v>
      </c>
      <c r="QC228" s="26">
        <f t="shared" si="279"/>
        <v>1</v>
      </c>
      <c r="QD228" s="26">
        <f t="shared" si="279"/>
        <v>1</v>
      </c>
      <c r="QE228" s="26">
        <f t="shared" si="279"/>
        <v>1</v>
      </c>
      <c r="QF228" s="26">
        <f t="shared" si="279"/>
        <v>1</v>
      </c>
      <c r="QG228" s="26">
        <f t="shared" si="279"/>
        <v>1</v>
      </c>
      <c r="QH228" s="26">
        <f t="shared" si="279"/>
        <v>1</v>
      </c>
      <c r="QI228" s="26">
        <f t="shared" ref="QI228:SG228" si="280">+IF(IFERROR(QI214*QI215*QI216,0)&gt;0,1,0)</f>
        <v>1</v>
      </c>
      <c r="QJ228" s="26">
        <f t="shared" si="280"/>
        <v>1</v>
      </c>
      <c r="QK228" s="26">
        <f t="shared" si="280"/>
        <v>1</v>
      </c>
      <c r="QL228" s="26">
        <f t="shared" si="280"/>
        <v>1</v>
      </c>
      <c r="QM228" s="26">
        <f t="shared" si="280"/>
        <v>1</v>
      </c>
      <c r="QN228" s="26">
        <f t="shared" si="280"/>
        <v>1</v>
      </c>
      <c r="QO228" s="26">
        <f t="shared" si="280"/>
        <v>1</v>
      </c>
      <c r="QP228" s="26">
        <f t="shared" si="280"/>
        <v>1</v>
      </c>
      <c r="QQ228" s="26">
        <f t="shared" si="280"/>
        <v>1</v>
      </c>
      <c r="QR228" s="26">
        <f t="shared" si="280"/>
        <v>1</v>
      </c>
      <c r="QS228" s="26">
        <f t="shared" si="280"/>
        <v>1</v>
      </c>
      <c r="QT228" s="26">
        <f t="shared" si="280"/>
        <v>1</v>
      </c>
      <c r="QU228" s="26">
        <f t="shared" si="280"/>
        <v>1</v>
      </c>
      <c r="QV228" s="26">
        <f t="shared" si="280"/>
        <v>1</v>
      </c>
      <c r="QW228" s="26">
        <f t="shared" si="280"/>
        <v>1</v>
      </c>
      <c r="QX228" s="26">
        <f t="shared" si="280"/>
        <v>1</v>
      </c>
      <c r="QY228" s="26">
        <f t="shared" si="280"/>
        <v>1</v>
      </c>
      <c r="QZ228" s="26">
        <f t="shared" si="280"/>
        <v>1</v>
      </c>
      <c r="RA228" s="26">
        <f t="shared" si="280"/>
        <v>1</v>
      </c>
      <c r="RB228" s="26">
        <f t="shared" si="280"/>
        <v>1</v>
      </c>
      <c r="RC228" s="26">
        <f t="shared" si="280"/>
        <v>1</v>
      </c>
      <c r="RD228" s="26">
        <f t="shared" si="280"/>
        <v>1</v>
      </c>
      <c r="RE228" s="26">
        <f t="shared" si="280"/>
        <v>1</v>
      </c>
      <c r="RF228" s="26">
        <f t="shared" si="280"/>
        <v>1</v>
      </c>
      <c r="RG228" s="26">
        <f t="shared" si="280"/>
        <v>1</v>
      </c>
      <c r="RH228" s="26">
        <f t="shared" si="280"/>
        <v>1</v>
      </c>
      <c r="RI228" s="26">
        <f t="shared" si="280"/>
        <v>1</v>
      </c>
      <c r="RJ228" s="26">
        <f t="shared" si="280"/>
        <v>1</v>
      </c>
      <c r="RK228" s="26">
        <f t="shared" si="280"/>
        <v>1</v>
      </c>
      <c r="RL228" s="26">
        <f t="shared" si="280"/>
        <v>1</v>
      </c>
      <c r="RM228" s="26">
        <f t="shared" si="280"/>
        <v>1</v>
      </c>
      <c r="RN228" s="26">
        <f t="shared" si="280"/>
        <v>1</v>
      </c>
      <c r="RO228" s="26">
        <f t="shared" si="280"/>
        <v>1</v>
      </c>
      <c r="RP228" s="26">
        <f t="shared" si="280"/>
        <v>1</v>
      </c>
      <c r="RQ228" s="26">
        <f t="shared" si="280"/>
        <v>1</v>
      </c>
      <c r="RR228" s="26">
        <f t="shared" si="280"/>
        <v>1</v>
      </c>
      <c r="RS228" s="26">
        <f t="shared" si="280"/>
        <v>1</v>
      </c>
      <c r="RT228" s="26">
        <f t="shared" si="280"/>
        <v>1</v>
      </c>
      <c r="RU228" s="26">
        <f t="shared" si="280"/>
        <v>1</v>
      </c>
      <c r="RV228" s="26">
        <f t="shared" si="280"/>
        <v>1</v>
      </c>
      <c r="RW228" s="26">
        <f t="shared" si="280"/>
        <v>1</v>
      </c>
      <c r="RX228" s="26">
        <f t="shared" si="280"/>
        <v>1</v>
      </c>
      <c r="RY228" s="26">
        <f t="shared" si="280"/>
        <v>1</v>
      </c>
      <c r="RZ228" s="26">
        <f t="shared" si="280"/>
        <v>1</v>
      </c>
      <c r="SA228" s="26">
        <f t="shared" si="280"/>
        <v>1</v>
      </c>
      <c r="SB228" s="26">
        <f t="shared" si="280"/>
        <v>1</v>
      </c>
      <c r="SC228" s="26">
        <f t="shared" si="280"/>
        <v>1</v>
      </c>
      <c r="SD228" s="26">
        <f t="shared" si="280"/>
        <v>1</v>
      </c>
      <c r="SE228" s="26">
        <f t="shared" si="280"/>
        <v>1</v>
      </c>
      <c r="SF228" s="26">
        <f t="shared" si="280"/>
        <v>1</v>
      </c>
      <c r="SG228" s="26">
        <f t="shared" si="280"/>
        <v>1</v>
      </c>
    </row>
    <row r="229" spans="1:502">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c r="IW229" s="26"/>
      <c r="IX229" s="26"/>
      <c r="IY229" s="26"/>
      <c r="IZ229" s="26"/>
      <c r="JA229" s="26"/>
      <c r="JB229" s="26"/>
      <c r="JC229" s="26"/>
      <c r="JD229" s="26"/>
      <c r="JE229" s="26"/>
      <c r="JF229" s="26"/>
      <c r="JG229" s="26"/>
      <c r="JH229" s="26"/>
      <c r="JI229" s="26"/>
      <c r="JJ229" s="26"/>
      <c r="JK229" s="26"/>
      <c r="JL229" s="26"/>
      <c r="JM229" s="26"/>
      <c r="JN229" s="26"/>
      <c r="JO229" s="26"/>
      <c r="JP229" s="26"/>
      <c r="JQ229" s="26"/>
      <c r="JR229" s="26"/>
      <c r="JS229" s="26"/>
      <c r="JT229" s="26"/>
      <c r="JU229" s="26"/>
      <c r="JV229" s="26"/>
      <c r="JW229" s="26"/>
      <c r="JX229" s="26"/>
      <c r="JY229" s="26"/>
      <c r="JZ229" s="26"/>
      <c r="KA229" s="26"/>
      <c r="KB229" s="26"/>
      <c r="KC229" s="26"/>
      <c r="KD229" s="26"/>
      <c r="KE229" s="26"/>
      <c r="KF229" s="26"/>
      <c r="KG229" s="26"/>
      <c r="KH229" s="26"/>
      <c r="KI229" s="26"/>
      <c r="KJ229" s="26"/>
      <c r="KK229" s="26"/>
      <c r="KL229" s="26"/>
      <c r="KM229" s="26"/>
      <c r="KN229" s="26"/>
      <c r="KO229" s="26"/>
      <c r="KP229" s="26"/>
      <c r="KQ229" s="26"/>
      <c r="KR229" s="26"/>
      <c r="KS229" s="26"/>
      <c r="KT229" s="26"/>
      <c r="KU229" s="26"/>
      <c r="KV229" s="26"/>
      <c r="KW229" s="26"/>
      <c r="KX229" s="26"/>
      <c r="KY229" s="26"/>
      <c r="KZ229" s="26"/>
      <c r="LA229" s="26"/>
      <c r="LB229" s="26"/>
      <c r="LC229" s="26"/>
      <c r="LD229" s="26"/>
      <c r="LE229" s="26"/>
      <c r="LF229" s="26"/>
      <c r="LG229" s="26"/>
      <c r="LH229" s="26"/>
      <c r="LI229" s="26"/>
      <c r="LJ229" s="26"/>
      <c r="LK229" s="26"/>
      <c r="LL229" s="26"/>
      <c r="LM229" s="26"/>
      <c r="LN229" s="26"/>
      <c r="LO229" s="26"/>
      <c r="LP229" s="26"/>
      <c r="LQ229" s="26"/>
      <c r="LR229" s="26"/>
      <c r="LS229" s="26"/>
      <c r="LT229" s="26"/>
      <c r="LU229" s="26"/>
      <c r="LV229" s="26"/>
      <c r="LW229" s="26"/>
      <c r="LX229" s="26"/>
      <c r="LY229" s="26"/>
      <c r="LZ229" s="26"/>
      <c r="MA229" s="26"/>
      <c r="MB229" s="26"/>
      <c r="MC229" s="26"/>
      <c r="MD229" s="26"/>
      <c r="ME229" s="26"/>
      <c r="MF229" s="26"/>
      <c r="MG229" s="26"/>
      <c r="MH229" s="26"/>
      <c r="MI229" s="26"/>
      <c r="MJ229" s="26"/>
      <c r="MK229" s="26"/>
      <c r="ML229" s="26"/>
      <c r="MM229" s="26"/>
      <c r="MN229" s="26"/>
      <c r="MO229" s="26"/>
      <c r="MP229" s="26"/>
      <c r="MQ229" s="26"/>
      <c r="MR229" s="26"/>
      <c r="MS229" s="26"/>
      <c r="MT229" s="26"/>
      <c r="MU229" s="26"/>
      <c r="MV229" s="26"/>
      <c r="MW229" s="26"/>
      <c r="MX229" s="26"/>
      <c r="MY229" s="26"/>
      <c r="MZ229" s="26"/>
      <c r="NA229" s="26"/>
      <c r="NB229" s="26"/>
      <c r="NC229" s="26"/>
      <c r="ND229" s="26"/>
      <c r="NE229" s="26"/>
      <c r="NF229" s="26"/>
      <c r="NG229" s="26"/>
      <c r="NH229" s="26"/>
      <c r="NI229" s="26"/>
      <c r="NJ229" s="26"/>
      <c r="NK229" s="26"/>
      <c r="NL229" s="26"/>
      <c r="NM229" s="26"/>
      <c r="NN229" s="26"/>
      <c r="NO229" s="26"/>
      <c r="NP229" s="26"/>
      <c r="NQ229" s="26"/>
      <c r="NR229" s="26"/>
      <c r="NS229" s="26"/>
      <c r="NT229" s="26"/>
      <c r="NU229" s="26"/>
      <c r="NV229" s="26"/>
      <c r="NW229" s="26"/>
      <c r="NX229" s="26"/>
      <c r="NY229" s="26"/>
      <c r="NZ229" s="26"/>
      <c r="OA229" s="26"/>
      <c r="OB229" s="26"/>
      <c r="OC229" s="26"/>
      <c r="OD229" s="26"/>
      <c r="OE229" s="26"/>
      <c r="OF229" s="26"/>
      <c r="OG229" s="26"/>
      <c r="OH229" s="26"/>
      <c r="OI229" s="26"/>
      <c r="OJ229" s="26"/>
      <c r="OK229" s="26"/>
      <c r="OL229" s="26"/>
      <c r="OM229" s="26"/>
      <c r="ON229" s="26"/>
      <c r="OO229" s="26"/>
      <c r="OP229" s="26"/>
      <c r="OQ229" s="26"/>
      <c r="OR229" s="26"/>
      <c r="OS229" s="26"/>
      <c r="OT229" s="26"/>
      <c r="OU229" s="26"/>
      <c r="OV229" s="26"/>
      <c r="OW229" s="26"/>
      <c r="OX229" s="26"/>
      <c r="OY229" s="26"/>
      <c r="OZ229" s="26"/>
      <c r="PA229" s="26"/>
      <c r="PB229" s="26"/>
      <c r="PC229" s="26"/>
      <c r="PD229" s="26"/>
      <c r="PE229" s="26"/>
      <c r="PF229" s="26"/>
      <c r="PG229" s="26"/>
      <c r="PH229" s="26"/>
      <c r="PI229" s="26"/>
      <c r="PJ229" s="26"/>
      <c r="PK229" s="26"/>
      <c r="PL229" s="26"/>
      <c r="PM229" s="26"/>
      <c r="PN229" s="26"/>
      <c r="PO229" s="26"/>
      <c r="PP229" s="26"/>
      <c r="PQ229" s="26"/>
      <c r="PR229" s="26"/>
      <c r="PS229" s="26"/>
      <c r="PT229" s="26"/>
      <c r="PU229" s="26"/>
      <c r="PV229" s="26"/>
      <c r="PW229" s="26"/>
      <c r="PX229" s="26"/>
      <c r="PY229" s="26"/>
      <c r="PZ229" s="26"/>
      <c r="QA229" s="26"/>
      <c r="QB229" s="26"/>
      <c r="QC229" s="26"/>
      <c r="QD229" s="26"/>
      <c r="QE229" s="26"/>
      <c r="QF229" s="26"/>
      <c r="QG229" s="26"/>
      <c r="QH229" s="26"/>
      <c r="QI229" s="26"/>
      <c r="QJ229" s="26"/>
      <c r="QK229" s="26"/>
      <c r="QL229" s="26"/>
      <c r="QM229" s="26"/>
      <c r="QN229" s="26"/>
      <c r="QO229" s="26"/>
      <c r="QP229" s="26"/>
      <c r="QQ229" s="26"/>
      <c r="QR229" s="26"/>
      <c r="QS229" s="26"/>
      <c r="QT229" s="26"/>
      <c r="QU229" s="26"/>
      <c r="QV229" s="26"/>
      <c r="QW229" s="26"/>
      <c r="QX229" s="26"/>
      <c r="QY229" s="26"/>
      <c r="QZ229" s="26"/>
      <c r="RA229" s="26"/>
      <c r="RB229" s="26"/>
      <c r="RC229" s="26"/>
      <c r="RD229" s="26"/>
      <c r="RE229" s="26"/>
      <c r="RF229" s="26"/>
      <c r="RG229" s="26"/>
      <c r="RH229" s="26"/>
      <c r="RI229" s="26"/>
      <c r="RJ229" s="26"/>
      <c r="RK229" s="26"/>
      <c r="RL229" s="26"/>
      <c r="RM229" s="26"/>
      <c r="RN229" s="26"/>
      <c r="RO229" s="26"/>
      <c r="RP229" s="26"/>
      <c r="RQ229" s="26"/>
      <c r="RR229" s="26"/>
      <c r="RS229" s="26"/>
      <c r="RT229" s="26"/>
      <c r="RU229" s="26"/>
      <c r="RV229" s="26"/>
      <c r="RW229" s="26"/>
      <c r="RX229" s="26"/>
      <c r="RY229" s="26"/>
      <c r="RZ229" s="26"/>
      <c r="SA229" s="26"/>
      <c r="SB229" s="26"/>
      <c r="SC229" s="26"/>
      <c r="SD229" s="26"/>
      <c r="SE229" s="26"/>
      <c r="SF229" s="26"/>
      <c r="SG229" s="26"/>
    </row>
    <row r="230" spans="1:502">
      <c r="A230" t="s">
        <v>563</v>
      </c>
      <c r="B230" s="1">
        <f t="shared" ref="B230:BM230" si="281">+IF(B228=0,"",$Q$67*$Q$68*MAX(0,$Q$63-MAX(B214,$Q$64)))</f>
        <v>18742.500000000004</v>
      </c>
      <c r="C230" s="1">
        <f t="shared" si="281"/>
        <v>1178.1000000000033</v>
      </c>
      <c r="D230" s="1">
        <f t="shared" si="281"/>
        <v>14137.200000000003</v>
      </c>
      <c r="E230" s="1">
        <f t="shared" si="281"/>
        <v>7925.4000000000024</v>
      </c>
      <c r="F230" s="1">
        <f t="shared" si="281"/>
        <v>0</v>
      </c>
      <c r="G230" s="1">
        <f t="shared" si="281"/>
        <v>2249.0999999999995</v>
      </c>
      <c r="H230" s="1">
        <f t="shared" si="281"/>
        <v>5783.4000000000005</v>
      </c>
      <c r="I230" s="1">
        <f t="shared" si="281"/>
        <v>5355</v>
      </c>
      <c r="J230" s="1">
        <f t="shared" si="281"/>
        <v>5140.8</v>
      </c>
      <c r="K230" s="1">
        <f t="shared" si="281"/>
        <v>0</v>
      </c>
      <c r="L230" s="1">
        <f t="shared" si="281"/>
        <v>12209.400000000001</v>
      </c>
      <c r="M230" s="1">
        <f t="shared" si="281"/>
        <v>10710</v>
      </c>
      <c r="N230" s="1">
        <f t="shared" si="281"/>
        <v>0</v>
      </c>
      <c r="O230" s="1">
        <f t="shared" si="281"/>
        <v>5140.8</v>
      </c>
      <c r="P230" s="1">
        <f t="shared" si="281"/>
        <v>214.20000000000019</v>
      </c>
      <c r="Q230" s="1">
        <f t="shared" si="281"/>
        <v>18742.500000000004</v>
      </c>
      <c r="R230" s="1">
        <f t="shared" si="281"/>
        <v>13173.3</v>
      </c>
      <c r="S230" s="1">
        <f t="shared" si="281"/>
        <v>0</v>
      </c>
      <c r="T230" s="1">
        <f t="shared" si="281"/>
        <v>18742.500000000004</v>
      </c>
      <c r="U230" s="1">
        <f t="shared" si="281"/>
        <v>0</v>
      </c>
      <c r="V230" s="1">
        <f t="shared" si="281"/>
        <v>10710</v>
      </c>
      <c r="W230" s="1">
        <f t="shared" si="281"/>
        <v>0</v>
      </c>
      <c r="X230" s="1">
        <f t="shared" si="281"/>
        <v>5890.5000000000027</v>
      </c>
      <c r="Y230" s="1">
        <f t="shared" si="281"/>
        <v>4712.4000000000042</v>
      </c>
      <c r="Z230" s="1">
        <f t="shared" si="281"/>
        <v>9424.8000000000029</v>
      </c>
      <c r="AA230" s="1">
        <f t="shared" si="281"/>
        <v>0</v>
      </c>
      <c r="AB230" s="1">
        <f t="shared" si="281"/>
        <v>1392.3000000000036</v>
      </c>
      <c r="AC230" s="1">
        <f t="shared" si="281"/>
        <v>18742.500000000004</v>
      </c>
      <c r="AD230" s="1">
        <f t="shared" si="281"/>
        <v>10067.400000000005</v>
      </c>
      <c r="AE230" s="1">
        <f t="shared" si="281"/>
        <v>0</v>
      </c>
      <c r="AF230" s="1">
        <f t="shared" si="281"/>
        <v>18742.500000000004</v>
      </c>
      <c r="AG230" s="1">
        <f t="shared" si="281"/>
        <v>13280.400000000001</v>
      </c>
      <c r="AH230" s="1">
        <f t="shared" si="281"/>
        <v>18742.500000000004</v>
      </c>
      <c r="AI230" s="1">
        <f t="shared" si="281"/>
        <v>11995.2</v>
      </c>
      <c r="AJ230" s="1">
        <f t="shared" si="281"/>
        <v>15101.100000000002</v>
      </c>
      <c r="AK230" s="1">
        <f t="shared" si="281"/>
        <v>0</v>
      </c>
      <c r="AL230" s="1">
        <f t="shared" si="281"/>
        <v>856.80000000000075</v>
      </c>
      <c r="AM230" s="1">
        <f t="shared" si="281"/>
        <v>11245.500000000004</v>
      </c>
      <c r="AN230" s="1">
        <f t="shared" si="281"/>
        <v>10710</v>
      </c>
      <c r="AO230" s="1">
        <f t="shared" si="281"/>
        <v>4176.9000000000015</v>
      </c>
      <c r="AP230" s="1">
        <f t="shared" si="281"/>
        <v>7711.2000000000025</v>
      </c>
      <c r="AQ230" s="1">
        <f t="shared" si="281"/>
        <v>4284.0000000000036</v>
      </c>
      <c r="AR230" s="1">
        <f t="shared" si="281"/>
        <v>12852.000000000002</v>
      </c>
      <c r="AS230" s="1">
        <f t="shared" si="281"/>
        <v>0</v>
      </c>
      <c r="AT230" s="1">
        <f t="shared" si="281"/>
        <v>7175.7000000000044</v>
      </c>
      <c r="AU230" s="1">
        <f t="shared" si="281"/>
        <v>642.60000000000059</v>
      </c>
      <c r="AV230" s="1">
        <f t="shared" si="281"/>
        <v>3855.6000000000035</v>
      </c>
      <c r="AW230" s="1">
        <f t="shared" si="281"/>
        <v>0</v>
      </c>
      <c r="AX230" s="1">
        <f t="shared" si="281"/>
        <v>0</v>
      </c>
      <c r="AY230" s="1">
        <f t="shared" si="281"/>
        <v>0</v>
      </c>
      <c r="AZ230" s="1">
        <f t="shared" si="281"/>
        <v>0</v>
      </c>
      <c r="BA230" s="1">
        <f t="shared" si="281"/>
        <v>7818.3</v>
      </c>
      <c r="BB230" s="1">
        <f t="shared" si="281"/>
        <v>214.20000000000019</v>
      </c>
      <c r="BC230" s="1">
        <f t="shared" si="281"/>
        <v>0</v>
      </c>
      <c r="BD230" s="1">
        <f t="shared" si="281"/>
        <v>3748.5000000000009</v>
      </c>
      <c r="BE230" s="1">
        <f t="shared" si="281"/>
        <v>10067.400000000005</v>
      </c>
      <c r="BF230" s="1">
        <f t="shared" si="281"/>
        <v>0</v>
      </c>
      <c r="BG230" s="1">
        <f t="shared" si="281"/>
        <v>0</v>
      </c>
      <c r="BH230" s="1">
        <f t="shared" si="281"/>
        <v>0</v>
      </c>
      <c r="BI230" s="1">
        <f t="shared" si="281"/>
        <v>0</v>
      </c>
      <c r="BJ230" s="1">
        <f t="shared" si="281"/>
        <v>8460.9</v>
      </c>
      <c r="BK230" s="1">
        <f t="shared" si="281"/>
        <v>6426.0000000000009</v>
      </c>
      <c r="BL230" s="1">
        <f t="shared" si="281"/>
        <v>0</v>
      </c>
      <c r="BM230" s="1">
        <f t="shared" si="281"/>
        <v>428.40000000000038</v>
      </c>
      <c r="BN230" s="1">
        <f t="shared" ref="BN230:DY230" si="282">+IF(BN228=0,"",$Q$67*$Q$68*MAX(0,$Q$63-MAX(BN214,$Q$64)))</f>
        <v>0</v>
      </c>
      <c r="BO230" s="1">
        <f t="shared" si="282"/>
        <v>0</v>
      </c>
      <c r="BP230" s="1">
        <f t="shared" si="282"/>
        <v>963.90000000000327</v>
      </c>
      <c r="BQ230" s="1">
        <f t="shared" si="282"/>
        <v>9960.3000000000011</v>
      </c>
      <c r="BR230" s="1">
        <f t="shared" si="282"/>
        <v>17564.400000000001</v>
      </c>
      <c r="BS230" s="1">
        <f t="shared" si="282"/>
        <v>0</v>
      </c>
      <c r="BT230" s="1">
        <f t="shared" si="282"/>
        <v>5355</v>
      </c>
      <c r="BU230" s="1">
        <f t="shared" si="282"/>
        <v>0</v>
      </c>
      <c r="BV230" s="1">
        <f t="shared" si="282"/>
        <v>0</v>
      </c>
      <c r="BW230" s="1">
        <f t="shared" si="282"/>
        <v>6961.5000000000036</v>
      </c>
      <c r="BX230" s="1">
        <f t="shared" si="282"/>
        <v>8996.4000000000033</v>
      </c>
      <c r="BY230" s="1">
        <f t="shared" si="282"/>
        <v>0</v>
      </c>
      <c r="BZ230" s="1">
        <f t="shared" si="282"/>
        <v>0</v>
      </c>
      <c r="CA230" s="1">
        <f t="shared" si="282"/>
        <v>0</v>
      </c>
      <c r="CB230" s="1">
        <f t="shared" si="282"/>
        <v>856.80000000000075</v>
      </c>
      <c r="CC230" s="1">
        <f t="shared" si="282"/>
        <v>0</v>
      </c>
      <c r="CD230" s="1">
        <f t="shared" si="282"/>
        <v>0</v>
      </c>
      <c r="CE230" s="1">
        <f t="shared" si="282"/>
        <v>0</v>
      </c>
      <c r="CF230" s="1">
        <f t="shared" si="282"/>
        <v>2142.0000000000018</v>
      </c>
      <c r="CG230" s="1">
        <f t="shared" si="282"/>
        <v>0</v>
      </c>
      <c r="CH230" s="1">
        <f t="shared" si="282"/>
        <v>5033.7000000000025</v>
      </c>
      <c r="CI230" s="1">
        <f t="shared" si="282"/>
        <v>963.90000000000327</v>
      </c>
      <c r="CJ230" s="1">
        <f t="shared" si="282"/>
        <v>0</v>
      </c>
      <c r="CK230" s="1">
        <f t="shared" si="282"/>
        <v>4391.1000000000013</v>
      </c>
      <c r="CL230" s="1">
        <f t="shared" si="282"/>
        <v>3748.5000000000009</v>
      </c>
      <c r="CM230" s="1">
        <f t="shared" si="282"/>
        <v>9853.2000000000044</v>
      </c>
      <c r="CN230" s="1">
        <f t="shared" si="282"/>
        <v>1499.4000000000012</v>
      </c>
      <c r="CO230" s="1">
        <f t="shared" si="282"/>
        <v>0</v>
      </c>
      <c r="CP230" s="1">
        <f t="shared" si="282"/>
        <v>0</v>
      </c>
      <c r="CQ230" s="1">
        <f t="shared" si="282"/>
        <v>2677.5</v>
      </c>
      <c r="CR230" s="1">
        <f t="shared" si="282"/>
        <v>11138.4</v>
      </c>
      <c r="CS230" s="1">
        <f t="shared" si="282"/>
        <v>16814.700000000004</v>
      </c>
      <c r="CT230" s="1">
        <f t="shared" si="282"/>
        <v>0</v>
      </c>
      <c r="CU230" s="1">
        <f t="shared" si="282"/>
        <v>1071.0000000000009</v>
      </c>
      <c r="CV230" s="1">
        <f t="shared" si="282"/>
        <v>14994.000000000004</v>
      </c>
      <c r="CW230" s="1">
        <f t="shared" si="282"/>
        <v>2891.7000000000003</v>
      </c>
      <c r="CX230" s="1">
        <f t="shared" si="282"/>
        <v>18742.500000000004</v>
      </c>
      <c r="CY230" s="1">
        <f t="shared" si="282"/>
        <v>9210.600000000004</v>
      </c>
      <c r="CZ230" s="1">
        <f t="shared" si="282"/>
        <v>1499.4000000000012</v>
      </c>
      <c r="DA230" s="1">
        <f t="shared" si="282"/>
        <v>0</v>
      </c>
      <c r="DB230" s="1">
        <f t="shared" si="282"/>
        <v>10817.100000000002</v>
      </c>
      <c r="DC230" s="1">
        <f t="shared" si="282"/>
        <v>0</v>
      </c>
      <c r="DD230" s="1">
        <f t="shared" si="282"/>
        <v>0</v>
      </c>
      <c r="DE230" s="1">
        <f t="shared" si="282"/>
        <v>5355</v>
      </c>
      <c r="DF230" s="1">
        <f t="shared" si="282"/>
        <v>15743.700000000003</v>
      </c>
      <c r="DG230" s="1">
        <f t="shared" si="282"/>
        <v>6426.0000000000009</v>
      </c>
      <c r="DH230" s="1">
        <f t="shared" si="282"/>
        <v>0</v>
      </c>
      <c r="DI230" s="1">
        <f t="shared" si="282"/>
        <v>6318.9000000000033</v>
      </c>
      <c r="DJ230" s="1">
        <f t="shared" si="282"/>
        <v>0</v>
      </c>
      <c r="DK230" s="1">
        <f t="shared" si="282"/>
        <v>214.20000000000019</v>
      </c>
      <c r="DL230" s="1">
        <f t="shared" si="282"/>
        <v>9317.7000000000007</v>
      </c>
      <c r="DM230" s="1">
        <f t="shared" si="282"/>
        <v>13280.400000000001</v>
      </c>
      <c r="DN230" s="1">
        <f t="shared" si="282"/>
        <v>8996.4000000000033</v>
      </c>
      <c r="DO230" s="1">
        <f t="shared" si="282"/>
        <v>18742.500000000004</v>
      </c>
      <c r="DP230" s="1">
        <f t="shared" si="282"/>
        <v>18742.500000000004</v>
      </c>
      <c r="DQ230" s="1">
        <f t="shared" si="282"/>
        <v>8996.4000000000033</v>
      </c>
      <c r="DR230" s="1">
        <f t="shared" si="282"/>
        <v>3748.5000000000009</v>
      </c>
      <c r="DS230" s="1">
        <f t="shared" si="282"/>
        <v>7818.3</v>
      </c>
      <c r="DT230" s="1">
        <f t="shared" si="282"/>
        <v>0</v>
      </c>
      <c r="DU230" s="1">
        <f t="shared" si="282"/>
        <v>7389.9000000000042</v>
      </c>
      <c r="DV230" s="1">
        <f t="shared" si="282"/>
        <v>18742.500000000004</v>
      </c>
      <c r="DW230" s="1">
        <f t="shared" si="282"/>
        <v>4498.2000000000044</v>
      </c>
      <c r="DX230" s="1">
        <f t="shared" si="282"/>
        <v>14672.7</v>
      </c>
      <c r="DY230" s="1">
        <f t="shared" si="282"/>
        <v>16386.300000000003</v>
      </c>
      <c r="DZ230" s="1">
        <f t="shared" ref="DZ230:GK230" si="283">+IF(DZ228=0,"",$Q$67*$Q$68*MAX(0,$Q$63-MAX(DZ214,$Q$64)))</f>
        <v>17457.300000000003</v>
      </c>
      <c r="EA230" s="1">
        <f t="shared" si="283"/>
        <v>0</v>
      </c>
      <c r="EB230" s="1">
        <f t="shared" si="283"/>
        <v>0</v>
      </c>
      <c r="EC230" s="1">
        <f t="shared" si="283"/>
        <v>3213.0000000000027</v>
      </c>
      <c r="ED230" s="1">
        <f t="shared" si="283"/>
        <v>0</v>
      </c>
      <c r="EE230" s="1">
        <f t="shared" si="283"/>
        <v>0</v>
      </c>
      <c r="EF230" s="1">
        <f t="shared" si="283"/>
        <v>11245.500000000004</v>
      </c>
      <c r="EG230" s="1">
        <f t="shared" si="283"/>
        <v>0</v>
      </c>
      <c r="EH230" s="1">
        <f t="shared" si="283"/>
        <v>6104.7000000000035</v>
      </c>
      <c r="EI230" s="1">
        <f t="shared" si="283"/>
        <v>9424.8000000000029</v>
      </c>
      <c r="EJ230" s="1">
        <f t="shared" si="283"/>
        <v>0</v>
      </c>
      <c r="EK230" s="1">
        <f t="shared" si="283"/>
        <v>0</v>
      </c>
      <c r="EL230" s="1">
        <f t="shared" si="283"/>
        <v>18314.100000000002</v>
      </c>
      <c r="EM230" s="1">
        <f t="shared" si="283"/>
        <v>0</v>
      </c>
      <c r="EN230" s="1">
        <f t="shared" si="283"/>
        <v>4284.0000000000036</v>
      </c>
      <c r="EO230" s="1">
        <f t="shared" si="283"/>
        <v>0</v>
      </c>
      <c r="EP230" s="1">
        <f t="shared" si="283"/>
        <v>0</v>
      </c>
      <c r="EQ230" s="1">
        <f t="shared" si="283"/>
        <v>0</v>
      </c>
      <c r="ER230" s="1">
        <f t="shared" si="283"/>
        <v>0</v>
      </c>
      <c r="ES230" s="1">
        <f t="shared" si="283"/>
        <v>0</v>
      </c>
      <c r="ET230" s="1">
        <f t="shared" si="283"/>
        <v>4284.0000000000036</v>
      </c>
      <c r="EU230" s="1">
        <f t="shared" si="283"/>
        <v>3748.5000000000009</v>
      </c>
      <c r="EV230" s="1">
        <f t="shared" si="283"/>
        <v>0</v>
      </c>
      <c r="EW230" s="1">
        <f t="shared" si="283"/>
        <v>0</v>
      </c>
      <c r="EX230" s="1">
        <f t="shared" si="283"/>
        <v>0</v>
      </c>
      <c r="EY230" s="1">
        <f t="shared" si="283"/>
        <v>3320.1000000000004</v>
      </c>
      <c r="EZ230" s="1">
        <f t="shared" si="283"/>
        <v>18742.500000000004</v>
      </c>
      <c r="FA230" s="1">
        <f t="shared" si="283"/>
        <v>0</v>
      </c>
      <c r="FB230" s="1">
        <f t="shared" si="283"/>
        <v>12423.600000000002</v>
      </c>
      <c r="FC230" s="1">
        <f t="shared" si="283"/>
        <v>18742.500000000004</v>
      </c>
      <c r="FD230" s="1">
        <f t="shared" si="283"/>
        <v>14779.800000000003</v>
      </c>
      <c r="FE230" s="1">
        <f t="shared" si="283"/>
        <v>0</v>
      </c>
      <c r="FF230" s="1">
        <f t="shared" si="283"/>
        <v>0</v>
      </c>
      <c r="FG230" s="1">
        <f t="shared" si="283"/>
        <v>0</v>
      </c>
      <c r="FH230" s="1">
        <f t="shared" si="283"/>
        <v>2034.9000000000042</v>
      </c>
      <c r="FI230" s="1">
        <f t="shared" si="283"/>
        <v>10174.500000000002</v>
      </c>
      <c r="FJ230" s="1">
        <f t="shared" si="283"/>
        <v>2034.9000000000042</v>
      </c>
      <c r="FK230" s="1">
        <f t="shared" si="283"/>
        <v>10924.2</v>
      </c>
      <c r="FL230" s="1">
        <f t="shared" si="283"/>
        <v>0</v>
      </c>
      <c r="FM230" s="1">
        <f t="shared" si="283"/>
        <v>0</v>
      </c>
      <c r="FN230" s="1">
        <f t="shared" si="283"/>
        <v>0</v>
      </c>
      <c r="FO230" s="1">
        <f t="shared" si="283"/>
        <v>12530.700000000004</v>
      </c>
      <c r="FP230" s="1">
        <f t="shared" si="283"/>
        <v>2142.0000000000018</v>
      </c>
      <c r="FQ230" s="1">
        <f t="shared" si="283"/>
        <v>0</v>
      </c>
      <c r="FR230" s="1">
        <f t="shared" si="283"/>
        <v>6640.2000000000007</v>
      </c>
      <c r="FS230" s="1">
        <f t="shared" si="283"/>
        <v>0</v>
      </c>
      <c r="FT230" s="1">
        <f t="shared" si="283"/>
        <v>0</v>
      </c>
      <c r="FU230" s="1">
        <f t="shared" si="283"/>
        <v>963.90000000000327</v>
      </c>
      <c r="FV230" s="1">
        <f t="shared" si="283"/>
        <v>18742.500000000004</v>
      </c>
      <c r="FW230" s="1">
        <f t="shared" si="283"/>
        <v>0</v>
      </c>
      <c r="FX230" s="1">
        <f t="shared" si="283"/>
        <v>0</v>
      </c>
      <c r="FY230" s="1">
        <f t="shared" si="283"/>
        <v>0</v>
      </c>
      <c r="FZ230" s="1">
        <f t="shared" si="283"/>
        <v>0</v>
      </c>
      <c r="GA230" s="1">
        <f t="shared" si="283"/>
        <v>3320.1000000000004</v>
      </c>
      <c r="GB230" s="1">
        <f t="shared" si="283"/>
        <v>12209.400000000001</v>
      </c>
      <c r="GC230" s="1">
        <f t="shared" si="283"/>
        <v>18742.500000000004</v>
      </c>
      <c r="GD230" s="1">
        <f t="shared" si="283"/>
        <v>0</v>
      </c>
      <c r="GE230" s="1">
        <f t="shared" si="283"/>
        <v>11352.6</v>
      </c>
      <c r="GF230" s="1">
        <f t="shared" si="283"/>
        <v>4284.0000000000036</v>
      </c>
      <c r="GG230" s="1">
        <f t="shared" si="283"/>
        <v>0</v>
      </c>
      <c r="GH230" s="1">
        <f t="shared" si="283"/>
        <v>12959.1</v>
      </c>
      <c r="GI230" s="1">
        <f t="shared" si="283"/>
        <v>0</v>
      </c>
      <c r="GJ230" s="1">
        <f t="shared" si="283"/>
        <v>3213.0000000000027</v>
      </c>
      <c r="GK230" s="1">
        <f t="shared" si="283"/>
        <v>0</v>
      </c>
      <c r="GL230" s="1">
        <f t="shared" ref="GL230:IW230" si="284">+IF(GL228=0,"",$Q$67*$Q$68*MAX(0,$Q$63-MAX(GL214,$Q$64)))</f>
        <v>6533.1000000000031</v>
      </c>
      <c r="GM230" s="1">
        <f t="shared" si="284"/>
        <v>7818.3</v>
      </c>
      <c r="GN230" s="1">
        <f t="shared" si="284"/>
        <v>0</v>
      </c>
      <c r="GO230" s="1">
        <f t="shared" si="284"/>
        <v>16814.700000000004</v>
      </c>
      <c r="GP230" s="1">
        <f t="shared" si="284"/>
        <v>0</v>
      </c>
      <c r="GQ230" s="1">
        <f t="shared" si="284"/>
        <v>18742.500000000004</v>
      </c>
      <c r="GR230" s="1">
        <f t="shared" si="284"/>
        <v>0</v>
      </c>
      <c r="GS230" s="1">
        <f t="shared" si="284"/>
        <v>3105.9000000000005</v>
      </c>
      <c r="GT230" s="1">
        <f t="shared" si="284"/>
        <v>16386.300000000003</v>
      </c>
      <c r="GU230" s="1">
        <f t="shared" si="284"/>
        <v>18742.500000000004</v>
      </c>
      <c r="GV230" s="1">
        <f t="shared" si="284"/>
        <v>6533.1000000000031</v>
      </c>
      <c r="GW230" s="1">
        <f t="shared" si="284"/>
        <v>8996.4000000000033</v>
      </c>
      <c r="GX230" s="1">
        <f t="shared" si="284"/>
        <v>3855.6000000000035</v>
      </c>
      <c r="GY230" s="1">
        <f t="shared" si="284"/>
        <v>0</v>
      </c>
      <c r="GZ230" s="1">
        <f t="shared" si="284"/>
        <v>16814.700000000004</v>
      </c>
      <c r="HA230" s="1">
        <f t="shared" si="284"/>
        <v>0</v>
      </c>
      <c r="HB230" s="1">
        <f t="shared" si="284"/>
        <v>15850.8</v>
      </c>
      <c r="HC230" s="1">
        <f t="shared" si="284"/>
        <v>0</v>
      </c>
      <c r="HD230" s="1">
        <f t="shared" si="284"/>
        <v>3855.6000000000035</v>
      </c>
      <c r="HE230" s="1">
        <f t="shared" si="284"/>
        <v>6533.1000000000031</v>
      </c>
      <c r="HF230" s="1">
        <f t="shared" si="284"/>
        <v>0</v>
      </c>
      <c r="HG230" s="1">
        <f t="shared" si="284"/>
        <v>10067.400000000005</v>
      </c>
      <c r="HH230" s="1">
        <f t="shared" si="284"/>
        <v>0</v>
      </c>
      <c r="HI230" s="1">
        <f t="shared" si="284"/>
        <v>3213.0000000000027</v>
      </c>
      <c r="HJ230" s="1">
        <f t="shared" si="284"/>
        <v>8139.6000000000022</v>
      </c>
      <c r="HK230" s="1">
        <f t="shared" si="284"/>
        <v>18742.500000000004</v>
      </c>
      <c r="HL230" s="1">
        <f t="shared" si="284"/>
        <v>0</v>
      </c>
      <c r="HM230" s="1">
        <f t="shared" si="284"/>
        <v>0</v>
      </c>
      <c r="HN230" s="1">
        <f t="shared" si="284"/>
        <v>0</v>
      </c>
      <c r="HO230" s="1">
        <f t="shared" si="284"/>
        <v>8782.2000000000025</v>
      </c>
      <c r="HP230" s="1">
        <f t="shared" si="284"/>
        <v>7068.6000000000013</v>
      </c>
      <c r="HQ230" s="1">
        <f t="shared" si="284"/>
        <v>4712.4000000000042</v>
      </c>
      <c r="HR230" s="1">
        <f t="shared" si="284"/>
        <v>0</v>
      </c>
      <c r="HS230" s="1">
        <f t="shared" si="284"/>
        <v>10067.400000000005</v>
      </c>
      <c r="HT230" s="1">
        <f t="shared" si="284"/>
        <v>0</v>
      </c>
      <c r="HU230" s="1">
        <f t="shared" si="284"/>
        <v>0</v>
      </c>
      <c r="HV230" s="1">
        <f t="shared" si="284"/>
        <v>11781.000000000002</v>
      </c>
      <c r="HW230" s="1">
        <f t="shared" si="284"/>
        <v>15208.200000000004</v>
      </c>
      <c r="HX230" s="1">
        <f t="shared" si="284"/>
        <v>0</v>
      </c>
      <c r="HY230" s="1">
        <f t="shared" si="284"/>
        <v>1285.2000000000012</v>
      </c>
      <c r="HZ230" s="1">
        <f t="shared" si="284"/>
        <v>0</v>
      </c>
      <c r="IA230" s="1">
        <f t="shared" si="284"/>
        <v>5033.7000000000025</v>
      </c>
      <c r="IB230" s="1">
        <f t="shared" si="284"/>
        <v>3213.0000000000027</v>
      </c>
      <c r="IC230" s="1">
        <f t="shared" si="284"/>
        <v>2891.7000000000003</v>
      </c>
      <c r="ID230" s="1">
        <f t="shared" si="284"/>
        <v>1071.0000000000009</v>
      </c>
      <c r="IE230" s="1">
        <f t="shared" si="284"/>
        <v>15850.8</v>
      </c>
      <c r="IF230" s="1">
        <f t="shared" si="284"/>
        <v>0</v>
      </c>
      <c r="IG230" s="1">
        <f t="shared" si="284"/>
        <v>0</v>
      </c>
      <c r="IH230" s="1">
        <f t="shared" si="284"/>
        <v>3534.3000000000006</v>
      </c>
      <c r="II230" s="1">
        <f t="shared" si="284"/>
        <v>0</v>
      </c>
      <c r="IJ230" s="1">
        <f t="shared" si="284"/>
        <v>0</v>
      </c>
      <c r="IK230" s="1">
        <f t="shared" si="284"/>
        <v>3855.6000000000035</v>
      </c>
      <c r="IL230" s="1">
        <f t="shared" si="284"/>
        <v>0</v>
      </c>
      <c r="IM230" s="1">
        <f t="shared" si="284"/>
        <v>3427.200000000003</v>
      </c>
      <c r="IN230" s="1">
        <f t="shared" si="284"/>
        <v>0</v>
      </c>
      <c r="IO230" s="1">
        <f t="shared" si="284"/>
        <v>535.50000000000284</v>
      </c>
      <c r="IP230" s="1">
        <f t="shared" si="284"/>
        <v>18742.500000000004</v>
      </c>
      <c r="IQ230" s="1">
        <f t="shared" si="284"/>
        <v>2570.4000000000024</v>
      </c>
      <c r="IR230" s="1">
        <f t="shared" si="284"/>
        <v>0</v>
      </c>
      <c r="IS230" s="1">
        <f t="shared" si="284"/>
        <v>0</v>
      </c>
      <c r="IT230" s="1">
        <f t="shared" si="284"/>
        <v>0</v>
      </c>
      <c r="IU230" s="1">
        <f t="shared" si="284"/>
        <v>7389.9000000000042</v>
      </c>
      <c r="IV230" s="1">
        <f t="shared" si="284"/>
        <v>0</v>
      </c>
      <c r="IW230" s="1">
        <f t="shared" si="284"/>
        <v>0</v>
      </c>
      <c r="IX230" s="1">
        <f t="shared" ref="IX230:LI230" si="285">+IF(IX228=0,"",$Q$67*$Q$68*MAX(0,$Q$63-MAX(IX214,$Q$64)))</f>
        <v>0</v>
      </c>
      <c r="IY230" s="1">
        <f t="shared" si="285"/>
        <v>11781.000000000002</v>
      </c>
      <c r="IZ230" s="1">
        <f t="shared" si="285"/>
        <v>0</v>
      </c>
      <c r="JA230" s="1">
        <f t="shared" si="285"/>
        <v>0</v>
      </c>
      <c r="JB230" s="1">
        <f t="shared" si="285"/>
        <v>0</v>
      </c>
      <c r="JC230" s="1">
        <f t="shared" si="285"/>
        <v>0</v>
      </c>
      <c r="JD230" s="1">
        <f t="shared" si="285"/>
        <v>16707.600000000002</v>
      </c>
      <c r="JE230" s="1">
        <f t="shared" si="285"/>
        <v>0</v>
      </c>
      <c r="JF230" s="1">
        <f t="shared" si="285"/>
        <v>7711.2000000000025</v>
      </c>
      <c r="JG230" s="1">
        <f t="shared" si="285"/>
        <v>0</v>
      </c>
      <c r="JH230" s="1">
        <f t="shared" si="285"/>
        <v>7175.7000000000044</v>
      </c>
      <c r="JI230" s="1">
        <f t="shared" si="285"/>
        <v>0</v>
      </c>
      <c r="JJ230" s="1">
        <f t="shared" si="285"/>
        <v>2998.8000000000025</v>
      </c>
      <c r="JK230" s="1">
        <f t="shared" si="285"/>
        <v>15957.900000000001</v>
      </c>
      <c r="JL230" s="1">
        <f t="shared" si="285"/>
        <v>0</v>
      </c>
      <c r="JM230" s="1">
        <f t="shared" si="285"/>
        <v>2998.8000000000025</v>
      </c>
      <c r="JN230" s="1">
        <f t="shared" si="285"/>
        <v>0</v>
      </c>
      <c r="JO230" s="1">
        <f t="shared" si="285"/>
        <v>5569.2</v>
      </c>
      <c r="JP230" s="1">
        <f t="shared" si="285"/>
        <v>1820.7000000000039</v>
      </c>
      <c r="JQ230" s="1">
        <f t="shared" si="285"/>
        <v>18742.500000000004</v>
      </c>
      <c r="JR230" s="1">
        <f t="shared" si="285"/>
        <v>0</v>
      </c>
      <c r="JS230" s="1">
        <f t="shared" si="285"/>
        <v>6211.8000000000011</v>
      </c>
      <c r="JT230" s="1">
        <f t="shared" si="285"/>
        <v>9317.7000000000007</v>
      </c>
      <c r="JU230" s="1">
        <f t="shared" si="285"/>
        <v>1392.3000000000036</v>
      </c>
      <c r="JV230" s="1">
        <f t="shared" si="285"/>
        <v>4819.5000000000018</v>
      </c>
      <c r="JW230" s="1">
        <f t="shared" si="285"/>
        <v>13173.3</v>
      </c>
      <c r="JX230" s="1">
        <f t="shared" si="285"/>
        <v>1606.5000000000039</v>
      </c>
      <c r="JY230" s="1">
        <f t="shared" si="285"/>
        <v>0</v>
      </c>
      <c r="JZ230" s="1">
        <f t="shared" si="285"/>
        <v>18742.500000000004</v>
      </c>
      <c r="KA230" s="1">
        <f t="shared" si="285"/>
        <v>0</v>
      </c>
      <c r="KB230" s="1">
        <f t="shared" si="285"/>
        <v>0</v>
      </c>
      <c r="KC230" s="1">
        <f t="shared" si="285"/>
        <v>0</v>
      </c>
      <c r="KD230" s="1">
        <f t="shared" si="285"/>
        <v>0</v>
      </c>
      <c r="KE230" s="1">
        <f t="shared" si="285"/>
        <v>0</v>
      </c>
      <c r="KF230" s="1">
        <f t="shared" si="285"/>
        <v>0</v>
      </c>
      <c r="KG230" s="1">
        <f t="shared" si="285"/>
        <v>1285.2000000000012</v>
      </c>
      <c r="KH230" s="1">
        <f t="shared" si="285"/>
        <v>0</v>
      </c>
      <c r="KI230" s="1">
        <f t="shared" si="285"/>
        <v>1178.1000000000033</v>
      </c>
      <c r="KJ230" s="1">
        <f t="shared" si="285"/>
        <v>2034.9000000000042</v>
      </c>
      <c r="KK230" s="1">
        <f t="shared" si="285"/>
        <v>12852.000000000002</v>
      </c>
      <c r="KL230" s="1">
        <f t="shared" si="285"/>
        <v>14351.400000000003</v>
      </c>
      <c r="KM230" s="1">
        <f t="shared" si="285"/>
        <v>0</v>
      </c>
      <c r="KN230" s="1">
        <f t="shared" si="285"/>
        <v>0</v>
      </c>
      <c r="KO230" s="1">
        <f t="shared" si="285"/>
        <v>9103.5000000000018</v>
      </c>
      <c r="KP230" s="1">
        <f t="shared" si="285"/>
        <v>0</v>
      </c>
      <c r="KQ230" s="1">
        <f t="shared" si="285"/>
        <v>0</v>
      </c>
      <c r="KR230" s="1">
        <f t="shared" si="285"/>
        <v>0</v>
      </c>
      <c r="KS230" s="1">
        <f t="shared" si="285"/>
        <v>15636.6</v>
      </c>
      <c r="KT230" s="1">
        <f t="shared" si="285"/>
        <v>0</v>
      </c>
      <c r="KU230" s="1">
        <f t="shared" si="285"/>
        <v>0</v>
      </c>
      <c r="KV230" s="1">
        <f t="shared" si="285"/>
        <v>10281.6</v>
      </c>
      <c r="KW230" s="1">
        <f t="shared" si="285"/>
        <v>6318.9000000000033</v>
      </c>
      <c r="KX230" s="1">
        <f t="shared" si="285"/>
        <v>18742.500000000004</v>
      </c>
      <c r="KY230" s="1">
        <f t="shared" si="285"/>
        <v>0</v>
      </c>
      <c r="KZ230" s="1">
        <f t="shared" si="285"/>
        <v>8139.6000000000022</v>
      </c>
      <c r="LA230" s="1">
        <f t="shared" si="285"/>
        <v>5997.6</v>
      </c>
      <c r="LB230" s="1">
        <f t="shared" si="285"/>
        <v>0</v>
      </c>
      <c r="LC230" s="1">
        <f t="shared" si="285"/>
        <v>0</v>
      </c>
      <c r="LD230" s="1">
        <f t="shared" si="285"/>
        <v>5569.2</v>
      </c>
      <c r="LE230" s="1">
        <f t="shared" si="285"/>
        <v>4176.9000000000015</v>
      </c>
      <c r="LF230" s="1">
        <f t="shared" si="285"/>
        <v>3105.9000000000005</v>
      </c>
      <c r="LG230" s="1">
        <f t="shared" si="285"/>
        <v>13494.600000000002</v>
      </c>
      <c r="LH230" s="1">
        <f t="shared" si="285"/>
        <v>5569.2</v>
      </c>
      <c r="LI230" s="1">
        <f t="shared" si="285"/>
        <v>6211.8000000000011</v>
      </c>
      <c r="LJ230" s="1">
        <f t="shared" ref="LJ230:NU230" si="286">+IF(LJ228=0,"",$Q$67*$Q$68*MAX(0,$Q$63-MAX(LJ214,$Q$64)))</f>
        <v>1178.1000000000033</v>
      </c>
      <c r="LK230" s="1">
        <f t="shared" si="286"/>
        <v>18742.500000000004</v>
      </c>
      <c r="LL230" s="1">
        <f t="shared" si="286"/>
        <v>0</v>
      </c>
      <c r="LM230" s="1">
        <f t="shared" si="286"/>
        <v>2570.4000000000024</v>
      </c>
      <c r="LN230" s="1">
        <f t="shared" si="286"/>
        <v>18742.500000000004</v>
      </c>
      <c r="LO230" s="1">
        <f t="shared" si="286"/>
        <v>5355</v>
      </c>
      <c r="LP230" s="1">
        <f t="shared" si="286"/>
        <v>0</v>
      </c>
      <c r="LQ230" s="1">
        <f t="shared" si="286"/>
        <v>0</v>
      </c>
      <c r="LR230" s="1">
        <f t="shared" si="286"/>
        <v>0</v>
      </c>
      <c r="LS230" s="1">
        <f t="shared" si="286"/>
        <v>15743.700000000003</v>
      </c>
      <c r="LT230" s="1">
        <f t="shared" si="286"/>
        <v>16707.600000000002</v>
      </c>
      <c r="LU230" s="1">
        <f t="shared" si="286"/>
        <v>7282.800000000002</v>
      </c>
      <c r="LV230" s="1">
        <f t="shared" si="286"/>
        <v>4498.2000000000044</v>
      </c>
      <c r="LW230" s="1">
        <f t="shared" si="286"/>
        <v>18742.500000000004</v>
      </c>
      <c r="LX230" s="1">
        <f t="shared" si="286"/>
        <v>0</v>
      </c>
      <c r="LY230" s="1">
        <f t="shared" si="286"/>
        <v>0</v>
      </c>
      <c r="LZ230" s="1">
        <f t="shared" si="286"/>
        <v>0</v>
      </c>
      <c r="MA230" s="1">
        <f t="shared" si="286"/>
        <v>0</v>
      </c>
      <c r="MB230" s="1">
        <f t="shared" si="286"/>
        <v>9746.1000000000022</v>
      </c>
      <c r="MC230" s="1">
        <f t="shared" si="286"/>
        <v>18742.500000000004</v>
      </c>
      <c r="MD230" s="1">
        <f t="shared" si="286"/>
        <v>0</v>
      </c>
      <c r="ME230" s="1">
        <f t="shared" si="286"/>
        <v>0</v>
      </c>
      <c r="MF230" s="1">
        <f t="shared" si="286"/>
        <v>0</v>
      </c>
      <c r="MG230" s="1">
        <f t="shared" si="286"/>
        <v>0</v>
      </c>
      <c r="MH230" s="1">
        <f t="shared" si="286"/>
        <v>3641.4000000000033</v>
      </c>
      <c r="MI230" s="1">
        <f t="shared" si="286"/>
        <v>428.40000000000038</v>
      </c>
      <c r="MJ230" s="1">
        <f t="shared" si="286"/>
        <v>0</v>
      </c>
      <c r="MK230" s="1">
        <f t="shared" si="286"/>
        <v>0</v>
      </c>
      <c r="ML230" s="1">
        <f t="shared" si="286"/>
        <v>642.60000000000059</v>
      </c>
      <c r="MM230" s="1">
        <f t="shared" si="286"/>
        <v>2249.0999999999995</v>
      </c>
      <c r="MN230" s="1">
        <f t="shared" si="286"/>
        <v>11459.700000000003</v>
      </c>
      <c r="MO230" s="1">
        <f t="shared" si="286"/>
        <v>0</v>
      </c>
      <c r="MP230" s="1">
        <f t="shared" si="286"/>
        <v>0</v>
      </c>
      <c r="MQ230" s="1">
        <f t="shared" si="286"/>
        <v>0</v>
      </c>
      <c r="MR230" s="1">
        <f t="shared" si="286"/>
        <v>8353.8000000000029</v>
      </c>
      <c r="MS230" s="1">
        <f t="shared" si="286"/>
        <v>7711.2000000000025</v>
      </c>
      <c r="MT230" s="1">
        <f t="shared" si="286"/>
        <v>3748.5000000000009</v>
      </c>
      <c r="MU230" s="1">
        <f t="shared" si="286"/>
        <v>856.80000000000075</v>
      </c>
      <c r="MV230" s="1">
        <f t="shared" si="286"/>
        <v>0</v>
      </c>
      <c r="MW230" s="1">
        <f t="shared" si="286"/>
        <v>0</v>
      </c>
      <c r="MX230" s="1">
        <f t="shared" si="286"/>
        <v>12102.300000000003</v>
      </c>
      <c r="MY230" s="1">
        <f t="shared" si="286"/>
        <v>8032.5</v>
      </c>
      <c r="MZ230" s="1">
        <f t="shared" si="286"/>
        <v>0</v>
      </c>
      <c r="NA230" s="1">
        <f t="shared" si="286"/>
        <v>8568.0000000000036</v>
      </c>
      <c r="NB230" s="1">
        <f t="shared" si="286"/>
        <v>5676.3000000000029</v>
      </c>
      <c r="NC230" s="1">
        <f t="shared" si="286"/>
        <v>15101.100000000002</v>
      </c>
      <c r="ND230" s="1">
        <f t="shared" si="286"/>
        <v>15743.700000000003</v>
      </c>
      <c r="NE230" s="1">
        <f t="shared" si="286"/>
        <v>0</v>
      </c>
      <c r="NF230" s="1">
        <f t="shared" si="286"/>
        <v>0</v>
      </c>
      <c r="NG230" s="1">
        <f t="shared" si="286"/>
        <v>321.30000000000268</v>
      </c>
      <c r="NH230" s="1">
        <f t="shared" si="286"/>
        <v>11031.300000000003</v>
      </c>
      <c r="NI230" s="1">
        <f t="shared" si="286"/>
        <v>0</v>
      </c>
      <c r="NJ230" s="1">
        <f t="shared" si="286"/>
        <v>0</v>
      </c>
      <c r="NK230" s="1">
        <f t="shared" si="286"/>
        <v>6318.9000000000033</v>
      </c>
      <c r="NL230" s="1">
        <f t="shared" si="286"/>
        <v>0</v>
      </c>
      <c r="NM230" s="1">
        <f t="shared" si="286"/>
        <v>3320.1000000000004</v>
      </c>
      <c r="NN230" s="1">
        <f t="shared" si="286"/>
        <v>0</v>
      </c>
      <c r="NO230" s="1">
        <f t="shared" si="286"/>
        <v>0</v>
      </c>
      <c r="NP230" s="1">
        <f t="shared" si="286"/>
        <v>1499.4000000000012</v>
      </c>
      <c r="NQ230" s="1">
        <f t="shared" si="286"/>
        <v>5140.8</v>
      </c>
      <c r="NR230" s="1">
        <f t="shared" si="286"/>
        <v>4069.8000000000038</v>
      </c>
      <c r="NS230" s="1">
        <f t="shared" si="286"/>
        <v>4819.5000000000018</v>
      </c>
      <c r="NT230" s="1">
        <f t="shared" si="286"/>
        <v>0</v>
      </c>
      <c r="NU230" s="1">
        <f t="shared" si="286"/>
        <v>0</v>
      </c>
      <c r="NV230" s="1">
        <f t="shared" ref="NV230:QG230" si="287">+IF(NV228=0,"",$Q$67*$Q$68*MAX(0,$Q$63-MAX(NV214,$Q$64)))</f>
        <v>18742.500000000004</v>
      </c>
      <c r="NW230" s="1">
        <f t="shared" si="287"/>
        <v>0</v>
      </c>
      <c r="NX230" s="1">
        <f t="shared" si="287"/>
        <v>3962.7000000000012</v>
      </c>
      <c r="NY230" s="1">
        <f t="shared" si="287"/>
        <v>0</v>
      </c>
      <c r="NZ230" s="1">
        <f t="shared" si="287"/>
        <v>0</v>
      </c>
      <c r="OA230" s="1">
        <f t="shared" si="287"/>
        <v>0</v>
      </c>
      <c r="OB230" s="1">
        <f t="shared" si="287"/>
        <v>0</v>
      </c>
      <c r="OC230" s="1">
        <f t="shared" si="287"/>
        <v>0</v>
      </c>
      <c r="OD230" s="1">
        <f t="shared" si="287"/>
        <v>18742.500000000004</v>
      </c>
      <c r="OE230" s="1">
        <f t="shared" si="287"/>
        <v>18207.000000000004</v>
      </c>
      <c r="OF230" s="1">
        <f t="shared" si="287"/>
        <v>5247.9000000000024</v>
      </c>
      <c r="OG230" s="1">
        <f t="shared" si="287"/>
        <v>214.20000000000019</v>
      </c>
      <c r="OH230" s="1">
        <f t="shared" si="287"/>
        <v>18742.500000000004</v>
      </c>
      <c r="OI230" s="1">
        <f t="shared" si="287"/>
        <v>0</v>
      </c>
      <c r="OJ230" s="1">
        <f t="shared" si="287"/>
        <v>6104.7000000000035</v>
      </c>
      <c r="OK230" s="1">
        <f t="shared" si="287"/>
        <v>9103.5000000000018</v>
      </c>
      <c r="OL230" s="1">
        <f t="shared" si="287"/>
        <v>0</v>
      </c>
      <c r="OM230" s="1">
        <f t="shared" si="287"/>
        <v>10710</v>
      </c>
      <c r="ON230" s="1">
        <f t="shared" si="287"/>
        <v>12423.600000000002</v>
      </c>
      <c r="OO230" s="1">
        <f t="shared" si="287"/>
        <v>13280.400000000001</v>
      </c>
      <c r="OP230" s="1">
        <f t="shared" si="287"/>
        <v>0</v>
      </c>
      <c r="OQ230" s="1">
        <f t="shared" si="287"/>
        <v>0</v>
      </c>
      <c r="OR230" s="1">
        <f t="shared" si="287"/>
        <v>0</v>
      </c>
      <c r="OS230" s="1">
        <f t="shared" si="287"/>
        <v>0</v>
      </c>
      <c r="OT230" s="1">
        <f t="shared" si="287"/>
        <v>4926.5999999999995</v>
      </c>
      <c r="OU230" s="1">
        <f t="shared" si="287"/>
        <v>2570.4000000000024</v>
      </c>
      <c r="OV230" s="1">
        <f t="shared" si="287"/>
        <v>0</v>
      </c>
      <c r="OW230" s="1">
        <f t="shared" si="287"/>
        <v>3320.1000000000004</v>
      </c>
      <c r="OX230" s="1">
        <f t="shared" si="287"/>
        <v>0</v>
      </c>
      <c r="OY230" s="1">
        <f t="shared" si="287"/>
        <v>0</v>
      </c>
      <c r="OZ230" s="1">
        <f t="shared" si="287"/>
        <v>4712.4000000000042</v>
      </c>
      <c r="PA230" s="1">
        <f t="shared" si="287"/>
        <v>3213.0000000000027</v>
      </c>
      <c r="PB230" s="1">
        <f t="shared" si="287"/>
        <v>5890.5000000000027</v>
      </c>
      <c r="PC230" s="1">
        <f t="shared" si="287"/>
        <v>4391.1000000000013</v>
      </c>
      <c r="PD230" s="1">
        <f t="shared" si="287"/>
        <v>18742.500000000004</v>
      </c>
      <c r="PE230" s="1">
        <f t="shared" si="287"/>
        <v>0</v>
      </c>
      <c r="PF230" s="1">
        <f t="shared" si="287"/>
        <v>0</v>
      </c>
      <c r="PG230" s="1">
        <f t="shared" si="287"/>
        <v>0</v>
      </c>
      <c r="PH230" s="1">
        <f t="shared" si="287"/>
        <v>0</v>
      </c>
      <c r="PI230" s="1">
        <f t="shared" si="287"/>
        <v>4712.4000000000042</v>
      </c>
      <c r="PJ230" s="1">
        <f t="shared" si="287"/>
        <v>1606.5000000000039</v>
      </c>
      <c r="PK230" s="1">
        <f t="shared" si="287"/>
        <v>13387.5</v>
      </c>
      <c r="PL230" s="1">
        <f t="shared" si="287"/>
        <v>0</v>
      </c>
      <c r="PM230" s="1">
        <f t="shared" si="287"/>
        <v>0</v>
      </c>
      <c r="PN230" s="1">
        <f t="shared" si="287"/>
        <v>1606.5000000000039</v>
      </c>
      <c r="PO230" s="1">
        <f t="shared" si="287"/>
        <v>0</v>
      </c>
      <c r="PP230" s="1">
        <f t="shared" si="287"/>
        <v>0</v>
      </c>
      <c r="PQ230" s="1">
        <f t="shared" si="287"/>
        <v>16386.300000000003</v>
      </c>
      <c r="PR230" s="1">
        <f t="shared" si="287"/>
        <v>0</v>
      </c>
      <c r="PS230" s="1">
        <f t="shared" si="287"/>
        <v>0</v>
      </c>
      <c r="PT230" s="1">
        <f t="shared" si="287"/>
        <v>0</v>
      </c>
      <c r="PU230" s="1">
        <f t="shared" si="287"/>
        <v>13815.9</v>
      </c>
      <c r="PV230" s="1">
        <f t="shared" si="287"/>
        <v>0</v>
      </c>
      <c r="PW230" s="1">
        <f t="shared" si="287"/>
        <v>14244.300000000001</v>
      </c>
      <c r="PX230" s="1">
        <f t="shared" si="287"/>
        <v>2463.2999999999997</v>
      </c>
      <c r="PY230" s="1">
        <f t="shared" si="287"/>
        <v>5890.5000000000027</v>
      </c>
      <c r="PZ230" s="1">
        <f t="shared" si="287"/>
        <v>18742.500000000004</v>
      </c>
      <c r="QA230" s="1">
        <f t="shared" si="287"/>
        <v>0</v>
      </c>
      <c r="QB230" s="1">
        <f t="shared" si="287"/>
        <v>0</v>
      </c>
      <c r="QC230" s="1">
        <f t="shared" si="287"/>
        <v>7389.9000000000042</v>
      </c>
      <c r="QD230" s="1">
        <f t="shared" si="287"/>
        <v>8460.9</v>
      </c>
      <c r="QE230" s="1">
        <f t="shared" si="287"/>
        <v>0</v>
      </c>
      <c r="QF230" s="1">
        <f t="shared" si="287"/>
        <v>0</v>
      </c>
      <c r="QG230" s="1">
        <f t="shared" si="287"/>
        <v>2998.8000000000025</v>
      </c>
      <c r="QH230" s="1">
        <f t="shared" ref="QH230:SG230" si="288">+IF(QH228=0,"",$Q$67*$Q$68*MAX(0,$Q$63-MAX(QH214,$Q$64)))</f>
        <v>0</v>
      </c>
      <c r="QI230" s="1">
        <f t="shared" si="288"/>
        <v>10602.900000000001</v>
      </c>
      <c r="QJ230" s="1">
        <f t="shared" si="288"/>
        <v>11245.500000000004</v>
      </c>
      <c r="QK230" s="1">
        <f t="shared" si="288"/>
        <v>7068.6000000000013</v>
      </c>
      <c r="QL230" s="1">
        <f t="shared" si="288"/>
        <v>8460.9</v>
      </c>
      <c r="QM230" s="1">
        <f t="shared" si="288"/>
        <v>2998.8000000000025</v>
      </c>
      <c r="QN230" s="1">
        <f t="shared" si="288"/>
        <v>0</v>
      </c>
      <c r="QO230" s="1">
        <f t="shared" si="288"/>
        <v>4284.0000000000036</v>
      </c>
      <c r="QP230" s="1">
        <f t="shared" si="288"/>
        <v>0</v>
      </c>
      <c r="QQ230" s="1">
        <f t="shared" si="288"/>
        <v>8460.9</v>
      </c>
      <c r="QR230" s="1">
        <f t="shared" si="288"/>
        <v>3320.1000000000004</v>
      </c>
      <c r="QS230" s="1">
        <f t="shared" si="288"/>
        <v>5355</v>
      </c>
      <c r="QT230" s="1">
        <f t="shared" si="288"/>
        <v>0</v>
      </c>
      <c r="QU230" s="1">
        <f t="shared" si="288"/>
        <v>7711.2000000000025</v>
      </c>
      <c r="QV230" s="1">
        <f t="shared" si="288"/>
        <v>10924.2</v>
      </c>
      <c r="QW230" s="1">
        <f t="shared" si="288"/>
        <v>3427.200000000003</v>
      </c>
      <c r="QX230" s="1">
        <f t="shared" si="288"/>
        <v>18742.500000000004</v>
      </c>
      <c r="QY230" s="1">
        <f t="shared" si="288"/>
        <v>4819.5000000000018</v>
      </c>
      <c r="QZ230" s="1">
        <f t="shared" si="288"/>
        <v>5890.5000000000027</v>
      </c>
      <c r="RA230" s="1">
        <f t="shared" si="288"/>
        <v>0</v>
      </c>
      <c r="RB230" s="1">
        <f t="shared" si="288"/>
        <v>0</v>
      </c>
      <c r="RC230" s="1">
        <f t="shared" si="288"/>
        <v>0</v>
      </c>
      <c r="RD230" s="1">
        <f t="shared" si="288"/>
        <v>0</v>
      </c>
      <c r="RE230" s="1">
        <f t="shared" si="288"/>
        <v>0</v>
      </c>
      <c r="RF230" s="1">
        <f t="shared" si="288"/>
        <v>0</v>
      </c>
      <c r="RG230" s="1">
        <f t="shared" si="288"/>
        <v>0</v>
      </c>
      <c r="RH230" s="1">
        <f t="shared" si="288"/>
        <v>18742.500000000004</v>
      </c>
      <c r="RI230" s="1">
        <f t="shared" si="288"/>
        <v>0</v>
      </c>
      <c r="RJ230" s="1">
        <f t="shared" si="288"/>
        <v>0</v>
      </c>
      <c r="RK230" s="1">
        <f t="shared" si="288"/>
        <v>11888.100000000004</v>
      </c>
      <c r="RL230" s="1">
        <f t="shared" si="288"/>
        <v>18742.500000000004</v>
      </c>
      <c r="RM230" s="1">
        <f t="shared" si="288"/>
        <v>0</v>
      </c>
      <c r="RN230" s="1">
        <f t="shared" si="288"/>
        <v>5997.6</v>
      </c>
      <c r="RO230" s="1">
        <f t="shared" si="288"/>
        <v>0</v>
      </c>
      <c r="RP230" s="1">
        <f t="shared" si="288"/>
        <v>856.80000000000075</v>
      </c>
      <c r="RQ230" s="1">
        <f t="shared" si="288"/>
        <v>5140.8</v>
      </c>
      <c r="RR230" s="1">
        <f t="shared" si="288"/>
        <v>5783.4000000000005</v>
      </c>
      <c r="RS230" s="1">
        <f t="shared" si="288"/>
        <v>17136</v>
      </c>
      <c r="RT230" s="1">
        <f t="shared" si="288"/>
        <v>4712.4000000000042</v>
      </c>
      <c r="RU230" s="1">
        <f t="shared" si="288"/>
        <v>7497.0000000000018</v>
      </c>
      <c r="RV230" s="1">
        <f t="shared" si="288"/>
        <v>8889.3000000000011</v>
      </c>
      <c r="RW230" s="1">
        <f t="shared" si="288"/>
        <v>9746.1000000000022</v>
      </c>
      <c r="RX230" s="1">
        <f t="shared" si="288"/>
        <v>8996.4000000000033</v>
      </c>
      <c r="RY230" s="1">
        <f t="shared" si="288"/>
        <v>11781.000000000002</v>
      </c>
      <c r="RZ230" s="1">
        <f t="shared" si="288"/>
        <v>0</v>
      </c>
      <c r="SA230" s="1">
        <f t="shared" si="288"/>
        <v>4926.5999999999995</v>
      </c>
      <c r="SB230" s="1">
        <f t="shared" si="288"/>
        <v>0</v>
      </c>
      <c r="SC230" s="1">
        <f t="shared" si="288"/>
        <v>11352.6</v>
      </c>
      <c r="SD230" s="1">
        <f t="shared" si="288"/>
        <v>2356.2000000000021</v>
      </c>
      <c r="SE230" s="1">
        <f t="shared" si="288"/>
        <v>9746.1000000000022</v>
      </c>
      <c r="SF230" s="1">
        <f t="shared" si="288"/>
        <v>0</v>
      </c>
      <c r="SG230" s="1">
        <f t="shared" si="288"/>
        <v>2463.2999999999997</v>
      </c>
      <c r="SH230" s="25"/>
    </row>
    <row r="231" spans="1:502" s="1" customFormat="1">
      <c r="A231" s="1" t="s">
        <v>375</v>
      </c>
      <c r="B231" s="1">
        <f t="shared" ref="B231:BM231" si="289">+IF(B228=0,"",IF($Q$67&lt;10,0,ROUND($Q$67*MIN(0.1*B237*B238,MAX(0,(0.86*B237*B238-B215*MAX(B214,$Q$64)))),2)))</f>
        <v>5551.05</v>
      </c>
      <c r="C231" s="1">
        <f t="shared" si="289"/>
        <v>1553.43</v>
      </c>
      <c r="D231" s="1">
        <f t="shared" si="289"/>
        <v>6013.36</v>
      </c>
      <c r="E231" s="1">
        <f t="shared" si="289"/>
        <v>1179.49</v>
      </c>
      <c r="F231" s="1">
        <f t="shared" si="289"/>
        <v>0</v>
      </c>
      <c r="G231" s="1">
        <f t="shared" si="289"/>
        <v>0</v>
      </c>
      <c r="H231" s="1">
        <f t="shared" si="289"/>
        <v>3967.8</v>
      </c>
      <c r="I231" s="1">
        <f t="shared" si="289"/>
        <v>4964.5200000000004</v>
      </c>
      <c r="J231" s="1">
        <f t="shared" si="289"/>
        <v>2574.54</v>
      </c>
      <c r="K231" s="1">
        <f t="shared" si="289"/>
        <v>0</v>
      </c>
      <c r="L231" s="1">
        <f t="shared" si="289"/>
        <v>5832.29</v>
      </c>
      <c r="M231" s="1">
        <f t="shared" si="289"/>
        <v>5867.31</v>
      </c>
      <c r="N231" s="1">
        <f t="shared" si="289"/>
        <v>0</v>
      </c>
      <c r="O231" s="1">
        <f t="shared" si="289"/>
        <v>501.5</v>
      </c>
      <c r="P231" s="1">
        <f t="shared" si="289"/>
        <v>0</v>
      </c>
      <c r="Q231" s="1">
        <f t="shared" si="289"/>
        <v>5717.16</v>
      </c>
      <c r="R231" s="1">
        <f t="shared" si="289"/>
        <v>5652.29</v>
      </c>
      <c r="S231" s="1">
        <f t="shared" si="289"/>
        <v>0</v>
      </c>
      <c r="T231" s="1">
        <f t="shared" si="289"/>
        <v>5439.69</v>
      </c>
      <c r="U231" s="1">
        <f t="shared" si="289"/>
        <v>0</v>
      </c>
      <c r="V231" s="1">
        <f t="shared" si="289"/>
        <v>6099.94</v>
      </c>
      <c r="W231" s="1">
        <f t="shared" si="289"/>
        <v>0</v>
      </c>
      <c r="X231" s="1">
        <f t="shared" si="289"/>
        <v>3942.89</v>
      </c>
      <c r="Y231" s="1">
        <f t="shared" si="289"/>
        <v>2597.7800000000002</v>
      </c>
      <c r="Z231" s="1">
        <f t="shared" si="289"/>
        <v>5704.82</v>
      </c>
      <c r="AA231" s="1">
        <f t="shared" si="289"/>
        <v>0</v>
      </c>
      <c r="AB231" s="1">
        <f t="shared" si="289"/>
        <v>0</v>
      </c>
      <c r="AC231" s="1">
        <f t="shared" si="289"/>
        <v>6428.78</v>
      </c>
      <c r="AD231" s="1">
        <f t="shared" si="289"/>
        <v>5979.58</v>
      </c>
      <c r="AE231" s="1">
        <f t="shared" si="289"/>
        <v>0</v>
      </c>
      <c r="AF231" s="1">
        <f t="shared" si="289"/>
        <v>6705.26</v>
      </c>
      <c r="AG231" s="1">
        <f t="shared" si="289"/>
        <v>5723.15</v>
      </c>
      <c r="AH231" s="1">
        <f t="shared" si="289"/>
        <v>6285.51</v>
      </c>
      <c r="AI231" s="1">
        <f t="shared" si="289"/>
        <v>5861.16</v>
      </c>
      <c r="AJ231" s="1">
        <f t="shared" si="289"/>
        <v>5470.06</v>
      </c>
      <c r="AK231" s="1">
        <f t="shared" si="289"/>
        <v>0</v>
      </c>
      <c r="AL231" s="1">
        <f t="shared" si="289"/>
        <v>0</v>
      </c>
      <c r="AM231" s="1">
        <f t="shared" si="289"/>
        <v>5784.67</v>
      </c>
      <c r="AN231" s="1">
        <f t="shared" si="289"/>
        <v>5692.78</v>
      </c>
      <c r="AO231" s="1">
        <f t="shared" si="289"/>
        <v>5712.27</v>
      </c>
      <c r="AP231" s="1">
        <f t="shared" si="289"/>
        <v>2379.89</v>
      </c>
      <c r="AQ231" s="1">
        <f t="shared" si="289"/>
        <v>3713.2</v>
      </c>
      <c r="AR231" s="1">
        <f t="shared" si="289"/>
        <v>6240</v>
      </c>
      <c r="AS231" s="1">
        <f t="shared" si="289"/>
        <v>0</v>
      </c>
      <c r="AT231" s="1">
        <f t="shared" si="289"/>
        <v>47.44</v>
      </c>
      <c r="AU231" s="1">
        <f t="shared" si="289"/>
        <v>0</v>
      </c>
      <c r="AV231" s="1">
        <f t="shared" si="289"/>
        <v>6668.76</v>
      </c>
      <c r="AW231" s="1">
        <f t="shared" si="289"/>
        <v>0</v>
      </c>
      <c r="AX231" s="1">
        <f t="shared" si="289"/>
        <v>0</v>
      </c>
      <c r="AY231" s="1">
        <f t="shared" si="289"/>
        <v>0</v>
      </c>
      <c r="AZ231" s="1">
        <f t="shared" si="289"/>
        <v>0</v>
      </c>
      <c r="BA231" s="1">
        <f t="shared" si="289"/>
        <v>6955.53</v>
      </c>
      <c r="BB231" s="1">
        <f t="shared" si="289"/>
        <v>0</v>
      </c>
      <c r="BC231" s="1">
        <f t="shared" si="289"/>
        <v>0</v>
      </c>
      <c r="BD231" s="1">
        <f t="shared" si="289"/>
        <v>2112.04</v>
      </c>
      <c r="BE231" s="1">
        <f t="shared" si="289"/>
        <v>6033.35</v>
      </c>
      <c r="BF231" s="1">
        <f t="shared" si="289"/>
        <v>0</v>
      </c>
      <c r="BG231" s="1">
        <f t="shared" si="289"/>
        <v>0</v>
      </c>
      <c r="BH231" s="1">
        <f t="shared" si="289"/>
        <v>0</v>
      </c>
      <c r="BI231" s="1">
        <f t="shared" si="289"/>
        <v>0</v>
      </c>
      <c r="BJ231" s="1">
        <f t="shared" si="289"/>
        <v>5969.77</v>
      </c>
      <c r="BK231" s="1">
        <f t="shared" si="289"/>
        <v>565.19000000000005</v>
      </c>
      <c r="BL231" s="1">
        <f t="shared" si="289"/>
        <v>0</v>
      </c>
      <c r="BM231" s="1">
        <f t="shared" si="289"/>
        <v>2920.12</v>
      </c>
      <c r="BN231" s="1">
        <f t="shared" ref="BN231:DY231" si="290">+IF(BN228=0,"",IF($Q$67&lt;10,0,ROUND($Q$67*MIN(0.1*BN237*BN238,MAX(0,(0.86*BN237*BN238-BN215*MAX(BN214,$Q$64)))),2)))</f>
        <v>0</v>
      </c>
      <c r="BO231" s="1">
        <f t="shared" si="290"/>
        <v>0</v>
      </c>
      <c r="BP231" s="1">
        <f t="shared" si="290"/>
        <v>0</v>
      </c>
      <c r="BQ231" s="1">
        <f t="shared" si="290"/>
        <v>5655.79</v>
      </c>
      <c r="BR231" s="1">
        <f t="shared" si="290"/>
        <v>5924.98</v>
      </c>
      <c r="BS231" s="1">
        <f t="shared" si="290"/>
        <v>0</v>
      </c>
      <c r="BT231" s="1">
        <f t="shared" si="290"/>
        <v>0</v>
      </c>
      <c r="BU231" s="1">
        <f t="shared" si="290"/>
        <v>0</v>
      </c>
      <c r="BV231" s="1">
        <f t="shared" si="290"/>
        <v>0</v>
      </c>
      <c r="BW231" s="1">
        <f t="shared" si="290"/>
        <v>6566.76</v>
      </c>
      <c r="BX231" s="1">
        <f t="shared" si="290"/>
        <v>5916.09</v>
      </c>
      <c r="BY231" s="1">
        <f t="shared" si="290"/>
        <v>0</v>
      </c>
      <c r="BZ231" s="1">
        <f t="shared" si="290"/>
        <v>0</v>
      </c>
      <c r="CA231" s="1">
        <f t="shared" si="290"/>
        <v>0</v>
      </c>
      <c r="CB231" s="1">
        <f t="shared" si="290"/>
        <v>0</v>
      </c>
      <c r="CC231" s="1">
        <f t="shared" si="290"/>
        <v>0</v>
      </c>
      <c r="CD231" s="1">
        <f t="shared" si="290"/>
        <v>0</v>
      </c>
      <c r="CE231" s="1">
        <f t="shared" si="290"/>
        <v>292.52</v>
      </c>
      <c r="CF231" s="1">
        <f t="shared" si="290"/>
        <v>1382.05</v>
      </c>
      <c r="CG231" s="1">
        <f t="shared" si="290"/>
        <v>0</v>
      </c>
      <c r="CH231" s="1">
        <f t="shared" si="290"/>
        <v>0</v>
      </c>
      <c r="CI231" s="1">
        <f t="shared" si="290"/>
        <v>0</v>
      </c>
      <c r="CJ231" s="1">
        <f t="shared" si="290"/>
        <v>0</v>
      </c>
      <c r="CK231" s="1">
        <f t="shared" si="290"/>
        <v>0</v>
      </c>
      <c r="CL231" s="1">
        <f t="shared" si="290"/>
        <v>0</v>
      </c>
      <c r="CM231" s="1">
        <f t="shared" si="290"/>
        <v>6326.18</v>
      </c>
      <c r="CN231" s="1">
        <f t="shared" si="290"/>
        <v>0</v>
      </c>
      <c r="CO231" s="1">
        <f t="shared" si="290"/>
        <v>1604.29</v>
      </c>
      <c r="CP231" s="1">
        <f t="shared" si="290"/>
        <v>3148.68</v>
      </c>
      <c r="CQ231" s="1">
        <f t="shared" si="290"/>
        <v>0</v>
      </c>
      <c r="CR231" s="1">
        <f t="shared" si="290"/>
        <v>5618.54</v>
      </c>
      <c r="CS231" s="1">
        <f t="shared" si="290"/>
        <v>6468.98</v>
      </c>
      <c r="CT231" s="1">
        <f t="shared" si="290"/>
        <v>0</v>
      </c>
      <c r="CU231" s="1">
        <f t="shared" si="290"/>
        <v>4592.16</v>
      </c>
      <c r="CV231" s="1">
        <f t="shared" si="290"/>
        <v>5782.86</v>
      </c>
      <c r="CW231" s="1">
        <f t="shared" si="290"/>
        <v>1028.29</v>
      </c>
      <c r="CX231" s="1">
        <f t="shared" si="290"/>
        <v>6226.68</v>
      </c>
      <c r="CY231" s="1">
        <f t="shared" si="290"/>
        <v>1814.34</v>
      </c>
      <c r="CZ231" s="1">
        <f t="shared" si="290"/>
        <v>1720.22</v>
      </c>
      <c r="DA231" s="1">
        <f t="shared" si="290"/>
        <v>0</v>
      </c>
      <c r="DB231" s="1">
        <f t="shared" si="290"/>
        <v>6193.13</v>
      </c>
      <c r="DC231" s="1">
        <f t="shared" si="290"/>
        <v>0</v>
      </c>
      <c r="DD231" s="1">
        <f t="shared" si="290"/>
        <v>0</v>
      </c>
      <c r="DE231" s="1">
        <f t="shared" si="290"/>
        <v>6406.19</v>
      </c>
      <c r="DF231" s="1">
        <f t="shared" si="290"/>
        <v>6753.55</v>
      </c>
      <c r="DG231" s="1">
        <f t="shared" si="290"/>
        <v>6436.45</v>
      </c>
      <c r="DH231" s="1">
        <f t="shared" si="290"/>
        <v>0</v>
      </c>
      <c r="DI231" s="1">
        <f t="shared" si="290"/>
        <v>3397.59</v>
      </c>
      <c r="DJ231" s="1">
        <f t="shared" si="290"/>
        <v>0</v>
      </c>
      <c r="DK231" s="1">
        <f t="shared" si="290"/>
        <v>0</v>
      </c>
      <c r="DL231" s="1">
        <f t="shared" si="290"/>
        <v>0</v>
      </c>
      <c r="DM231" s="1">
        <f t="shared" si="290"/>
        <v>5933.51</v>
      </c>
      <c r="DN231" s="1">
        <f t="shared" si="290"/>
        <v>6272.39</v>
      </c>
      <c r="DO231" s="1">
        <f t="shared" si="290"/>
        <v>5825.13</v>
      </c>
      <c r="DP231" s="1">
        <f t="shared" si="290"/>
        <v>6219.86</v>
      </c>
      <c r="DQ231" s="1">
        <f t="shared" si="290"/>
        <v>5784.98</v>
      </c>
      <c r="DR231" s="1">
        <f t="shared" si="290"/>
        <v>7163.8</v>
      </c>
      <c r="DS231" s="1">
        <f t="shared" si="290"/>
        <v>6524.62</v>
      </c>
      <c r="DT231" s="1">
        <f t="shared" si="290"/>
        <v>0</v>
      </c>
      <c r="DU231" s="1">
        <f t="shared" si="290"/>
        <v>3492.13</v>
      </c>
      <c r="DV231" s="1">
        <f t="shared" si="290"/>
        <v>5734.54</v>
      </c>
      <c r="DW231" s="1">
        <f t="shared" si="290"/>
        <v>438.08</v>
      </c>
      <c r="DX231" s="1">
        <f t="shared" si="290"/>
        <v>6135.3</v>
      </c>
      <c r="DY231" s="1">
        <f t="shared" si="290"/>
        <v>5876.66</v>
      </c>
      <c r="DZ231" s="1">
        <f t="shared" ref="DZ231:GK231" si="291">+IF(DZ228=0,"",IF($Q$67&lt;10,0,ROUND($Q$67*MIN(0.1*DZ237*DZ238,MAX(0,(0.86*DZ237*DZ238-DZ215*MAX(DZ214,$Q$64)))),2)))</f>
        <v>5618.54</v>
      </c>
      <c r="EA231" s="1">
        <f t="shared" si="291"/>
        <v>0</v>
      </c>
      <c r="EB231" s="1">
        <f t="shared" si="291"/>
        <v>0</v>
      </c>
      <c r="EC231" s="1">
        <f t="shared" si="291"/>
        <v>2184.7800000000002</v>
      </c>
      <c r="ED231" s="1">
        <f t="shared" si="291"/>
        <v>0</v>
      </c>
      <c r="EE231" s="1">
        <f t="shared" si="291"/>
        <v>0</v>
      </c>
      <c r="EF231" s="1">
        <f t="shared" si="291"/>
        <v>6567.68</v>
      </c>
      <c r="EG231" s="1">
        <f t="shared" si="291"/>
        <v>0</v>
      </c>
      <c r="EH231" s="1">
        <f t="shared" si="291"/>
        <v>6272.39</v>
      </c>
      <c r="EI231" s="1">
        <f t="shared" si="291"/>
        <v>0</v>
      </c>
      <c r="EJ231" s="1">
        <f t="shared" si="291"/>
        <v>0</v>
      </c>
      <c r="EK231" s="1">
        <f t="shared" si="291"/>
        <v>0</v>
      </c>
      <c r="EL231" s="1">
        <f t="shared" si="291"/>
        <v>6547.89</v>
      </c>
      <c r="EM231" s="1">
        <f t="shared" si="291"/>
        <v>0</v>
      </c>
      <c r="EN231" s="1">
        <f t="shared" si="291"/>
        <v>0</v>
      </c>
      <c r="EO231" s="1">
        <f t="shared" si="291"/>
        <v>0</v>
      </c>
      <c r="EP231" s="1">
        <f t="shared" si="291"/>
        <v>0</v>
      </c>
      <c r="EQ231" s="1">
        <f t="shared" si="291"/>
        <v>0</v>
      </c>
      <c r="ER231" s="1">
        <f t="shared" si="291"/>
        <v>0</v>
      </c>
      <c r="ES231" s="1">
        <f t="shared" si="291"/>
        <v>0</v>
      </c>
      <c r="ET231" s="1">
        <f t="shared" si="291"/>
        <v>6191.35</v>
      </c>
      <c r="EU231" s="1">
        <f t="shared" si="291"/>
        <v>1529.67</v>
      </c>
      <c r="EV231" s="1">
        <f t="shared" si="291"/>
        <v>0</v>
      </c>
      <c r="EW231" s="1">
        <f t="shared" si="291"/>
        <v>0</v>
      </c>
      <c r="EX231" s="1">
        <f t="shared" si="291"/>
        <v>0</v>
      </c>
      <c r="EY231" s="1">
        <f t="shared" si="291"/>
        <v>0</v>
      </c>
      <c r="EZ231" s="1">
        <f t="shared" si="291"/>
        <v>5706.65</v>
      </c>
      <c r="FA231" s="1">
        <f t="shared" si="291"/>
        <v>1505.84</v>
      </c>
      <c r="FB231" s="1">
        <f t="shared" si="291"/>
        <v>5652.84</v>
      </c>
      <c r="FC231" s="1">
        <f t="shared" si="291"/>
        <v>7393.47</v>
      </c>
      <c r="FD231" s="1">
        <f t="shared" si="291"/>
        <v>6685.62</v>
      </c>
      <c r="FE231" s="1">
        <f t="shared" si="291"/>
        <v>0</v>
      </c>
      <c r="FF231" s="1">
        <f t="shared" si="291"/>
        <v>0</v>
      </c>
      <c r="FG231" s="1">
        <f t="shared" si="291"/>
        <v>0</v>
      </c>
      <c r="FH231" s="1">
        <f t="shared" si="291"/>
        <v>0</v>
      </c>
      <c r="FI231" s="1">
        <f t="shared" si="291"/>
        <v>5521.87</v>
      </c>
      <c r="FJ231" s="1">
        <f t="shared" si="291"/>
        <v>0</v>
      </c>
      <c r="FK231" s="1">
        <f t="shared" si="291"/>
        <v>5894.99</v>
      </c>
      <c r="FL231" s="1">
        <f t="shared" si="291"/>
        <v>0</v>
      </c>
      <c r="FM231" s="1">
        <f t="shared" si="291"/>
        <v>0</v>
      </c>
      <c r="FN231" s="1">
        <f t="shared" si="291"/>
        <v>0</v>
      </c>
      <c r="FO231" s="1">
        <f t="shared" si="291"/>
        <v>5937.04</v>
      </c>
      <c r="FP231" s="1">
        <f t="shared" si="291"/>
        <v>2352.89</v>
      </c>
      <c r="FQ231" s="1">
        <f t="shared" si="291"/>
        <v>0</v>
      </c>
      <c r="FR231" s="1">
        <f t="shared" si="291"/>
        <v>6270.31</v>
      </c>
      <c r="FS231" s="1">
        <f t="shared" si="291"/>
        <v>0</v>
      </c>
      <c r="FT231" s="1">
        <f t="shared" si="291"/>
        <v>0</v>
      </c>
      <c r="FU231" s="1">
        <f t="shared" si="291"/>
        <v>0</v>
      </c>
      <c r="FV231" s="1">
        <f t="shared" si="291"/>
        <v>5788.4</v>
      </c>
      <c r="FW231" s="1">
        <f t="shared" si="291"/>
        <v>0</v>
      </c>
      <c r="FX231" s="1">
        <f t="shared" si="291"/>
        <v>0</v>
      </c>
      <c r="FY231" s="1">
        <f t="shared" si="291"/>
        <v>0</v>
      </c>
      <c r="FZ231" s="1">
        <f t="shared" si="291"/>
        <v>0</v>
      </c>
      <c r="GA231" s="1">
        <f t="shared" si="291"/>
        <v>0</v>
      </c>
      <c r="GB231" s="1">
        <f t="shared" si="291"/>
        <v>5002.3</v>
      </c>
      <c r="GC231" s="1">
        <f t="shared" si="291"/>
        <v>5429.42</v>
      </c>
      <c r="GD231" s="1">
        <f t="shared" si="291"/>
        <v>0</v>
      </c>
      <c r="GE231" s="1">
        <f t="shared" si="291"/>
        <v>5613.29</v>
      </c>
      <c r="GF231" s="1">
        <f t="shared" si="291"/>
        <v>3874.01</v>
      </c>
      <c r="GG231" s="1">
        <f t="shared" si="291"/>
        <v>0</v>
      </c>
      <c r="GH231" s="1">
        <f t="shared" si="291"/>
        <v>5826.6</v>
      </c>
      <c r="GI231" s="1">
        <f t="shared" si="291"/>
        <v>0</v>
      </c>
      <c r="GJ231" s="1">
        <f t="shared" si="291"/>
        <v>0</v>
      </c>
      <c r="GK231" s="1">
        <f t="shared" si="291"/>
        <v>0</v>
      </c>
      <c r="GL231" s="1">
        <f t="shared" ref="GL231:IW231" si="292">+IF(GL228=0,"",IF($Q$67&lt;10,0,ROUND($Q$67*MIN(0.1*GL237*GL238,MAX(0,(0.86*GL237*GL238-GL215*MAX(GL214,$Q$64)))),2)))</f>
        <v>1083.72</v>
      </c>
      <c r="GM231" s="1">
        <f t="shared" si="292"/>
        <v>6381.39</v>
      </c>
      <c r="GN231" s="1">
        <f t="shared" si="292"/>
        <v>0</v>
      </c>
      <c r="GO231" s="1">
        <f t="shared" si="292"/>
        <v>5534.18</v>
      </c>
      <c r="GP231" s="1">
        <f t="shared" si="292"/>
        <v>0</v>
      </c>
      <c r="GQ231" s="1">
        <f t="shared" si="292"/>
        <v>5551.05</v>
      </c>
      <c r="GR231" s="1">
        <f t="shared" si="292"/>
        <v>0</v>
      </c>
      <c r="GS231" s="1">
        <f t="shared" si="292"/>
        <v>0</v>
      </c>
      <c r="GT231" s="1">
        <f t="shared" si="292"/>
        <v>6645.33</v>
      </c>
      <c r="GU231" s="1">
        <f t="shared" si="292"/>
        <v>5752.42</v>
      </c>
      <c r="GV231" s="1">
        <f t="shared" si="292"/>
        <v>1805.44</v>
      </c>
      <c r="GW231" s="1">
        <f t="shared" si="292"/>
        <v>6328.08</v>
      </c>
      <c r="GX231" s="1">
        <f t="shared" si="292"/>
        <v>0</v>
      </c>
      <c r="GY231" s="1">
        <f t="shared" si="292"/>
        <v>0</v>
      </c>
      <c r="GZ231" s="1">
        <f t="shared" si="292"/>
        <v>5818.39</v>
      </c>
      <c r="HA231" s="1">
        <f t="shared" si="292"/>
        <v>0</v>
      </c>
      <c r="HB231" s="1">
        <f t="shared" si="292"/>
        <v>5987.25</v>
      </c>
      <c r="HC231" s="1">
        <f t="shared" si="292"/>
        <v>0</v>
      </c>
      <c r="HD231" s="1">
        <f t="shared" si="292"/>
        <v>2962.19</v>
      </c>
      <c r="HE231" s="1">
        <f t="shared" si="292"/>
        <v>6237.5</v>
      </c>
      <c r="HF231" s="1">
        <f t="shared" si="292"/>
        <v>0</v>
      </c>
      <c r="HG231" s="1">
        <f t="shared" si="292"/>
        <v>1019.32</v>
      </c>
      <c r="HH231" s="1">
        <f t="shared" si="292"/>
        <v>0</v>
      </c>
      <c r="HI231" s="1">
        <f t="shared" si="292"/>
        <v>0</v>
      </c>
      <c r="HJ231" s="1">
        <f t="shared" si="292"/>
        <v>6084.05</v>
      </c>
      <c r="HK231" s="1">
        <f t="shared" si="292"/>
        <v>7209.11</v>
      </c>
      <c r="HL231" s="1">
        <f t="shared" si="292"/>
        <v>0</v>
      </c>
      <c r="HM231" s="1">
        <f t="shared" si="292"/>
        <v>0</v>
      </c>
      <c r="HN231" s="1">
        <f t="shared" si="292"/>
        <v>0</v>
      </c>
      <c r="HO231" s="1">
        <f t="shared" si="292"/>
        <v>6236.65</v>
      </c>
      <c r="HP231" s="1">
        <f t="shared" si="292"/>
        <v>5635.51</v>
      </c>
      <c r="HQ231" s="1">
        <f t="shared" si="292"/>
        <v>0</v>
      </c>
      <c r="HR231" s="1">
        <f t="shared" si="292"/>
        <v>0</v>
      </c>
      <c r="HS231" s="1">
        <f t="shared" si="292"/>
        <v>5792.52</v>
      </c>
      <c r="HT231" s="1">
        <f t="shared" si="292"/>
        <v>0</v>
      </c>
      <c r="HU231" s="1">
        <f t="shared" si="292"/>
        <v>0</v>
      </c>
      <c r="HV231" s="1">
        <f t="shared" si="292"/>
        <v>6324.34</v>
      </c>
      <c r="HW231" s="1">
        <f t="shared" si="292"/>
        <v>6444.39</v>
      </c>
      <c r="HX231" s="1">
        <f t="shared" si="292"/>
        <v>0</v>
      </c>
      <c r="HY231" s="1">
        <f t="shared" si="292"/>
        <v>0</v>
      </c>
      <c r="HZ231" s="1">
        <f t="shared" si="292"/>
        <v>0</v>
      </c>
      <c r="IA231" s="1">
        <f t="shared" si="292"/>
        <v>0</v>
      </c>
      <c r="IB231" s="1">
        <f t="shared" si="292"/>
        <v>6787.76</v>
      </c>
      <c r="IC231" s="1">
        <f t="shared" si="292"/>
        <v>2186.6</v>
      </c>
      <c r="ID231" s="1">
        <f t="shared" si="292"/>
        <v>0</v>
      </c>
      <c r="IE231" s="1">
        <f t="shared" si="292"/>
        <v>5812.37</v>
      </c>
      <c r="IF231" s="1">
        <f t="shared" si="292"/>
        <v>0</v>
      </c>
      <c r="IG231" s="1">
        <f t="shared" si="292"/>
        <v>0</v>
      </c>
      <c r="IH231" s="1">
        <f t="shared" si="292"/>
        <v>2593.5700000000002</v>
      </c>
      <c r="II231" s="1">
        <f t="shared" si="292"/>
        <v>0</v>
      </c>
      <c r="IJ231" s="1">
        <f t="shared" si="292"/>
        <v>0</v>
      </c>
      <c r="IK231" s="1">
        <f t="shared" si="292"/>
        <v>0</v>
      </c>
      <c r="IL231" s="1">
        <f t="shared" si="292"/>
        <v>0</v>
      </c>
      <c r="IM231" s="1">
        <f t="shared" si="292"/>
        <v>6607.73</v>
      </c>
      <c r="IN231" s="1">
        <f t="shared" si="292"/>
        <v>0</v>
      </c>
      <c r="IO231" s="1">
        <f t="shared" si="292"/>
        <v>0</v>
      </c>
      <c r="IP231" s="1">
        <f t="shared" si="292"/>
        <v>5816.18</v>
      </c>
      <c r="IQ231" s="1">
        <f t="shared" si="292"/>
        <v>0</v>
      </c>
      <c r="IR231" s="1">
        <f t="shared" si="292"/>
        <v>0</v>
      </c>
      <c r="IS231" s="1">
        <f t="shared" si="292"/>
        <v>0</v>
      </c>
      <c r="IT231" s="1">
        <f t="shared" si="292"/>
        <v>0</v>
      </c>
      <c r="IU231" s="1">
        <f t="shared" si="292"/>
        <v>5841.92</v>
      </c>
      <c r="IV231" s="1">
        <f t="shared" si="292"/>
        <v>0</v>
      </c>
      <c r="IW231" s="1">
        <f t="shared" si="292"/>
        <v>0</v>
      </c>
      <c r="IX231" s="1">
        <f t="shared" ref="IX231:LI231" si="293">+IF(IX228=0,"",IF($Q$67&lt;10,0,ROUND($Q$67*MIN(0.1*IX237*IX238,MAX(0,(0.86*IX237*IX238-IX215*MAX(IX214,$Q$64)))),2)))</f>
        <v>0</v>
      </c>
      <c r="IY231" s="1">
        <f t="shared" si="293"/>
        <v>6010.45</v>
      </c>
      <c r="IZ231" s="1">
        <f t="shared" si="293"/>
        <v>0</v>
      </c>
      <c r="JA231" s="1">
        <f t="shared" si="293"/>
        <v>0</v>
      </c>
      <c r="JB231" s="1">
        <f t="shared" si="293"/>
        <v>0</v>
      </c>
      <c r="JC231" s="1">
        <f t="shared" si="293"/>
        <v>0</v>
      </c>
      <c r="JD231" s="1">
        <f t="shared" si="293"/>
        <v>5986.7</v>
      </c>
      <c r="JE231" s="1">
        <f t="shared" si="293"/>
        <v>0</v>
      </c>
      <c r="JF231" s="1">
        <f t="shared" si="293"/>
        <v>1693.23</v>
      </c>
      <c r="JG231" s="1">
        <f t="shared" si="293"/>
        <v>0</v>
      </c>
      <c r="JH231" s="1">
        <f t="shared" si="293"/>
        <v>5871.17</v>
      </c>
      <c r="JI231" s="1">
        <f t="shared" si="293"/>
        <v>0</v>
      </c>
      <c r="JJ231" s="1">
        <f t="shared" si="293"/>
        <v>1065.8</v>
      </c>
      <c r="JK231" s="1">
        <f t="shared" si="293"/>
        <v>5605.04</v>
      </c>
      <c r="JL231" s="1">
        <f t="shared" si="293"/>
        <v>0</v>
      </c>
      <c r="JM231" s="1">
        <f t="shared" si="293"/>
        <v>0</v>
      </c>
      <c r="JN231" s="1">
        <f t="shared" si="293"/>
        <v>0</v>
      </c>
      <c r="JO231" s="1">
        <f t="shared" si="293"/>
        <v>0</v>
      </c>
      <c r="JP231" s="1">
        <f t="shared" si="293"/>
        <v>0</v>
      </c>
      <c r="JQ231" s="1">
        <f t="shared" si="293"/>
        <v>6612.32</v>
      </c>
      <c r="JR231" s="1">
        <f t="shared" si="293"/>
        <v>0</v>
      </c>
      <c r="JS231" s="1">
        <f t="shared" si="293"/>
        <v>5534.16</v>
      </c>
      <c r="JT231" s="1">
        <f t="shared" si="293"/>
        <v>3477.85</v>
      </c>
      <c r="JU231" s="1">
        <f t="shared" si="293"/>
        <v>79.25</v>
      </c>
      <c r="JV231" s="1">
        <f t="shared" si="293"/>
        <v>5134.7299999999996</v>
      </c>
      <c r="JW231" s="1">
        <f t="shared" si="293"/>
        <v>6065.78</v>
      </c>
      <c r="JX231" s="1">
        <f t="shared" si="293"/>
        <v>4143.53</v>
      </c>
      <c r="JY231" s="1">
        <f t="shared" si="293"/>
        <v>0</v>
      </c>
      <c r="JZ231" s="1">
        <f t="shared" si="293"/>
        <v>6617.59</v>
      </c>
      <c r="KA231" s="1">
        <f t="shared" si="293"/>
        <v>0</v>
      </c>
      <c r="KB231" s="1">
        <f t="shared" si="293"/>
        <v>0</v>
      </c>
      <c r="KC231" s="1">
        <f t="shared" si="293"/>
        <v>0</v>
      </c>
      <c r="KD231" s="1">
        <f t="shared" si="293"/>
        <v>0</v>
      </c>
      <c r="KE231" s="1">
        <f t="shared" si="293"/>
        <v>0</v>
      </c>
      <c r="KF231" s="1">
        <f t="shared" si="293"/>
        <v>0</v>
      </c>
      <c r="KG231" s="1">
        <f t="shared" si="293"/>
        <v>5327.6</v>
      </c>
      <c r="KH231" s="1">
        <f t="shared" si="293"/>
        <v>0</v>
      </c>
      <c r="KI231" s="1">
        <f t="shared" si="293"/>
        <v>0</v>
      </c>
      <c r="KJ231" s="1">
        <f t="shared" si="293"/>
        <v>0</v>
      </c>
      <c r="KK231" s="1">
        <f t="shared" si="293"/>
        <v>5794.94</v>
      </c>
      <c r="KL231" s="1">
        <f t="shared" si="293"/>
        <v>5996.31</v>
      </c>
      <c r="KM231" s="1">
        <f t="shared" si="293"/>
        <v>0</v>
      </c>
      <c r="KN231" s="1">
        <f t="shared" si="293"/>
        <v>0</v>
      </c>
      <c r="KO231" s="1">
        <f t="shared" si="293"/>
        <v>5927.43</v>
      </c>
      <c r="KP231" s="1">
        <f t="shared" si="293"/>
        <v>0</v>
      </c>
      <c r="KQ231" s="1">
        <f t="shared" si="293"/>
        <v>0</v>
      </c>
      <c r="KR231" s="1">
        <f t="shared" si="293"/>
        <v>0</v>
      </c>
      <c r="KS231" s="1">
        <f t="shared" si="293"/>
        <v>6607.46</v>
      </c>
      <c r="KT231" s="1">
        <f t="shared" si="293"/>
        <v>0</v>
      </c>
      <c r="KU231" s="1">
        <f t="shared" si="293"/>
        <v>0</v>
      </c>
      <c r="KV231" s="1">
        <f t="shared" si="293"/>
        <v>2778.99</v>
      </c>
      <c r="KW231" s="1">
        <f t="shared" si="293"/>
        <v>47.97</v>
      </c>
      <c r="KX231" s="1">
        <f t="shared" si="293"/>
        <v>5412.8</v>
      </c>
      <c r="KY231" s="1">
        <f t="shared" si="293"/>
        <v>0</v>
      </c>
      <c r="KZ231" s="1">
        <f t="shared" si="293"/>
        <v>6026.01</v>
      </c>
      <c r="LA231" s="1">
        <f t="shared" si="293"/>
        <v>4888.21</v>
      </c>
      <c r="LB231" s="1">
        <f t="shared" si="293"/>
        <v>0</v>
      </c>
      <c r="LC231" s="1">
        <f t="shared" si="293"/>
        <v>0</v>
      </c>
      <c r="LD231" s="1">
        <f t="shared" si="293"/>
        <v>6273.32</v>
      </c>
      <c r="LE231" s="1">
        <f t="shared" si="293"/>
        <v>4868.66</v>
      </c>
      <c r="LF231" s="1">
        <f t="shared" si="293"/>
        <v>0</v>
      </c>
      <c r="LG231" s="1">
        <f t="shared" si="293"/>
        <v>5476.81</v>
      </c>
      <c r="LH231" s="1">
        <f t="shared" si="293"/>
        <v>4355.83</v>
      </c>
      <c r="LI231" s="1">
        <f t="shared" si="293"/>
        <v>2976.34</v>
      </c>
      <c r="LJ231" s="1">
        <f t="shared" ref="LJ231:NU231" si="294">+IF(LJ228=0,"",IF($Q$67&lt;10,0,ROUND($Q$67*MIN(0.1*LJ237*LJ238,MAX(0,(0.86*LJ237*LJ238-LJ215*MAX(LJ214,$Q$64)))),2)))</f>
        <v>0</v>
      </c>
      <c r="LK231" s="1">
        <f t="shared" si="294"/>
        <v>6131.71</v>
      </c>
      <c r="LL231" s="1">
        <f t="shared" si="294"/>
        <v>0</v>
      </c>
      <c r="LM231" s="1">
        <f t="shared" si="294"/>
        <v>617.29</v>
      </c>
      <c r="LN231" s="1">
        <f t="shared" si="294"/>
        <v>5459.58</v>
      </c>
      <c r="LO231" s="1">
        <f t="shared" si="294"/>
        <v>5995.97</v>
      </c>
      <c r="LP231" s="1">
        <f t="shared" si="294"/>
        <v>0</v>
      </c>
      <c r="LQ231" s="1">
        <f t="shared" si="294"/>
        <v>0</v>
      </c>
      <c r="LR231" s="1">
        <f t="shared" si="294"/>
        <v>0</v>
      </c>
      <c r="LS231" s="1">
        <f t="shared" si="294"/>
        <v>5809.87</v>
      </c>
      <c r="LT231" s="1">
        <f t="shared" si="294"/>
        <v>6732.39</v>
      </c>
      <c r="LU231" s="1">
        <f t="shared" si="294"/>
        <v>7189.9</v>
      </c>
      <c r="LV231" s="1">
        <f t="shared" si="294"/>
        <v>0</v>
      </c>
      <c r="LW231" s="1">
        <f t="shared" si="294"/>
        <v>6339.94</v>
      </c>
      <c r="LX231" s="1">
        <f t="shared" si="294"/>
        <v>0</v>
      </c>
      <c r="LY231" s="1">
        <f t="shared" si="294"/>
        <v>0</v>
      </c>
      <c r="LZ231" s="1">
        <f t="shared" si="294"/>
        <v>0</v>
      </c>
      <c r="MA231" s="1">
        <f t="shared" si="294"/>
        <v>0</v>
      </c>
      <c r="MB231" s="1">
        <f t="shared" si="294"/>
        <v>6471.58</v>
      </c>
      <c r="MC231" s="1">
        <f t="shared" si="294"/>
        <v>6122.13</v>
      </c>
      <c r="MD231" s="1">
        <f t="shared" si="294"/>
        <v>0</v>
      </c>
      <c r="ME231" s="1">
        <f t="shared" si="294"/>
        <v>0</v>
      </c>
      <c r="MF231" s="1">
        <f t="shared" si="294"/>
        <v>0</v>
      </c>
      <c r="MG231" s="1">
        <f t="shared" si="294"/>
        <v>0</v>
      </c>
      <c r="MH231" s="1">
        <f t="shared" si="294"/>
        <v>6469.93</v>
      </c>
      <c r="MI231" s="1">
        <f t="shared" si="294"/>
        <v>0</v>
      </c>
      <c r="MJ231" s="1">
        <f t="shared" si="294"/>
        <v>0</v>
      </c>
      <c r="MK231" s="1">
        <f t="shared" si="294"/>
        <v>0</v>
      </c>
      <c r="ML231" s="1">
        <f t="shared" si="294"/>
        <v>0</v>
      </c>
      <c r="MM231" s="1">
        <f t="shared" si="294"/>
        <v>0</v>
      </c>
      <c r="MN231" s="1">
        <f t="shared" si="294"/>
        <v>6371.87</v>
      </c>
      <c r="MO231" s="1">
        <f t="shared" si="294"/>
        <v>0</v>
      </c>
      <c r="MP231" s="1">
        <f t="shared" si="294"/>
        <v>0</v>
      </c>
      <c r="MQ231" s="1">
        <f t="shared" si="294"/>
        <v>0</v>
      </c>
      <c r="MR231" s="1">
        <f t="shared" si="294"/>
        <v>1203.0899999999999</v>
      </c>
      <c r="MS231" s="1">
        <f t="shared" si="294"/>
        <v>2756.28</v>
      </c>
      <c r="MT231" s="1">
        <f t="shared" si="294"/>
        <v>0</v>
      </c>
      <c r="MU231" s="1">
        <f t="shared" si="294"/>
        <v>0</v>
      </c>
      <c r="MV231" s="1">
        <f t="shared" si="294"/>
        <v>0</v>
      </c>
      <c r="MW231" s="1">
        <f t="shared" si="294"/>
        <v>0</v>
      </c>
      <c r="MX231" s="1">
        <f t="shared" si="294"/>
        <v>6018.71</v>
      </c>
      <c r="MY231" s="1">
        <f t="shared" si="294"/>
        <v>5658.39</v>
      </c>
      <c r="MZ231" s="1">
        <f t="shared" si="294"/>
        <v>0</v>
      </c>
      <c r="NA231" s="1">
        <f t="shared" si="294"/>
        <v>5954.83</v>
      </c>
      <c r="NB231" s="1">
        <f t="shared" si="294"/>
        <v>0</v>
      </c>
      <c r="NC231" s="1">
        <f t="shared" si="294"/>
        <v>5591.69</v>
      </c>
      <c r="ND231" s="1">
        <f t="shared" si="294"/>
        <v>5644</v>
      </c>
      <c r="NE231" s="1">
        <f t="shared" si="294"/>
        <v>0</v>
      </c>
      <c r="NF231" s="1">
        <f t="shared" si="294"/>
        <v>0</v>
      </c>
      <c r="NG231" s="1">
        <f t="shared" si="294"/>
        <v>964.8</v>
      </c>
      <c r="NH231" s="1">
        <f t="shared" si="294"/>
        <v>7004.13</v>
      </c>
      <c r="NI231" s="1">
        <f t="shared" si="294"/>
        <v>0</v>
      </c>
      <c r="NJ231" s="1">
        <f t="shared" si="294"/>
        <v>0</v>
      </c>
      <c r="NK231" s="1">
        <f t="shared" si="294"/>
        <v>2224.9699999999998</v>
      </c>
      <c r="NL231" s="1">
        <f t="shared" si="294"/>
        <v>0</v>
      </c>
      <c r="NM231" s="1">
        <f t="shared" si="294"/>
        <v>0</v>
      </c>
      <c r="NN231" s="1">
        <f t="shared" si="294"/>
        <v>0</v>
      </c>
      <c r="NO231" s="1">
        <f t="shared" si="294"/>
        <v>0</v>
      </c>
      <c r="NP231" s="1">
        <f t="shared" si="294"/>
        <v>3937.66</v>
      </c>
      <c r="NQ231" s="1">
        <f t="shared" si="294"/>
        <v>0</v>
      </c>
      <c r="NR231" s="1">
        <f t="shared" si="294"/>
        <v>219.77</v>
      </c>
      <c r="NS231" s="1">
        <f t="shared" si="294"/>
        <v>2809.69</v>
      </c>
      <c r="NT231" s="1">
        <f t="shared" si="294"/>
        <v>0</v>
      </c>
      <c r="NU231" s="1">
        <f t="shared" si="294"/>
        <v>0</v>
      </c>
      <c r="NV231" s="1">
        <f t="shared" ref="NV231:QG231" si="295">+IF(NV228=0,"",IF($Q$67&lt;10,0,ROUND($Q$67*MIN(0.1*NV237*NV238,MAX(0,(0.86*NV237*NV238-NV215*MAX(NV214,$Q$64)))),2)))</f>
        <v>6656.27</v>
      </c>
      <c r="NW231" s="1">
        <f t="shared" si="295"/>
        <v>0</v>
      </c>
      <c r="NX231" s="1">
        <f t="shared" si="295"/>
        <v>6512.4</v>
      </c>
      <c r="NY231" s="1">
        <f t="shared" si="295"/>
        <v>0</v>
      </c>
      <c r="NZ231" s="1">
        <f t="shared" si="295"/>
        <v>0</v>
      </c>
      <c r="OA231" s="1">
        <f t="shared" si="295"/>
        <v>0</v>
      </c>
      <c r="OB231" s="1">
        <f t="shared" si="295"/>
        <v>0</v>
      </c>
      <c r="OC231" s="1">
        <f t="shared" si="295"/>
        <v>0</v>
      </c>
      <c r="OD231" s="1">
        <f t="shared" si="295"/>
        <v>5476.81</v>
      </c>
      <c r="OE231" s="1">
        <f t="shared" si="295"/>
        <v>5893.56</v>
      </c>
      <c r="OF231" s="1">
        <f t="shared" si="295"/>
        <v>0</v>
      </c>
      <c r="OG231" s="1">
        <f t="shared" si="295"/>
        <v>0</v>
      </c>
      <c r="OH231" s="1">
        <f t="shared" si="295"/>
        <v>5756.9</v>
      </c>
      <c r="OI231" s="1">
        <f t="shared" si="295"/>
        <v>0</v>
      </c>
      <c r="OJ231" s="1">
        <f t="shared" si="295"/>
        <v>4511.24</v>
      </c>
      <c r="OK231" s="1">
        <f t="shared" si="295"/>
        <v>5801.13</v>
      </c>
      <c r="OL231" s="1">
        <f t="shared" si="295"/>
        <v>0</v>
      </c>
      <c r="OM231" s="1">
        <f t="shared" si="295"/>
        <v>5645.54</v>
      </c>
      <c r="ON231" s="1">
        <f t="shared" si="295"/>
        <v>6311.76</v>
      </c>
      <c r="OO231" s="1">
        <f t="shared" si="295"/>
        <v>6183.9</v>
      </c>
      <c r="OP231" s="1">
        <f t="shared" si="295"/>
        <v>0</v>
      </c>
      <c r="OQ231" s="1">
        <f t="shared" si="295"/>
        <v>0</v>
      </c>
      <c r="OR231" s="1">
        <f t="shared" si="295"/>
        <v>0</v>
      </c>
      <c r="OS231" s="1">
        <f t="shared" si="295"/>
        <v>2402.36</v>
      </c>
      <c r="OT231" s="1">
        <f t="shared" si="295"/>
        <v>0</v>
      </c>
      <c r="OU231" s="1">
        <f t="shared" si="295"/>
        <v>0</v>
      </c>
      <c r="OV231" s="1">
        <f t="shared" si="295"/>
        <v>0</v>
      </c>
      <c r="OW231" s="1">
        <f t="shared" si="295"/>
        <v>2013.72</v>
      </c>
      <c r="OX231" s="1">
        <f t="shared" si="295"/>
        <v>0</v>
      </c>
      <c r="OY231" s="1">
        <f t="shared" si="295"/>
        <v>0</v>
      </c>
      <c r="OZ231" s="1">
        <f t="shared" si="295"/>
        <v>0</v>
      </c>
      <c r="PA231" s="1">
        <f t="shared" si="295"/>
        <v>0</v>
      </c>
      <c r="PB231" s="1">
        <f t="shared" si="295"/>
        <v>0</v>
      </c>
      <c r="PC231" s="1">
        <f t="shared" si="295"/>
        <v>4892.57</v>
      </c>
      <c r="PD231" s="1">
        <f t="shared" si="295"/>
        <v>5704.86</v>
      </c>
      <c r="PE231" s="1">
        <f t="shared" si="295"/>
        <v>0</v>
      </c>
      <c r="PF231" s="1">
        <f t="shared" si="295"/>
        <v>0</v>
      </c>
      <c r="PG231" s="1">
        <f t="shared" si="295"/>
        <v>0</v>
      </c>
      <c r="PH231" s="1">
        <f t="shared" si="295"/>
        <v>0</v>
      </c>
      <c r="PI231" s="1">
        <f t="shared" si="295"/>
        <v>0</v>
      </c>
      <c r="PJ231" s="1">
        <f t="shared" si="295"/>
        <v>0</v>
      </c>
      <c r="PK231" s="1">
        <f t="shared" si="295"/>
        <v>5774.53</v>
      </c>
      <c r="PL231" s="1">
        <f t="shared" si="295"/>
        <v>0</v>
      </c>
      <c r="PM231" s="1">
        <f t="shared" si="295"/>
        <v>0</v>
      </c>
      <c r="PN231" s="1">
        <f t="shared" si="295"/>
        <v>4023.92</v>
      </c>
      <c r="PO231" s="1">
        <f t="shared" si="295"/>
        <v>0</v>
      </c>
      <c r="PP231" s="1">
        <f t="shared" si="295"/>
        <v>0</v>
      </c>
      <c r="PQ231" s="1">
        <f t="shared" si="295"/>
        <v>5989.82</v>
      </c>
      <c r="PR231" s="1">
        <f t="shared" si="295"/>
        <v>0</v>
      </c>
      <c r="PS231" s="1">
        <f t="shared" si="295"/>
        <v>0</v>
      </c>
      <c r="PT231" s="1">
        <f t="shared" si="295"/>
        <v>2962.61</v>
      </c>
      <c r="PU231" s="1">
        <f t="shared" si="295"/>
        <v>5649.36</v>
      </c>
      <c r="PV231" s="1">
        <f t="shared" si="295"/>
        <v>0</v>
      </c>
      <c r="PW231" s="1">
        <f t="shared" si="295"/>
        <v>5544.3</v>
      </c>
      <c r="PX231" s="1">
        <f t="shared" si="295"/>
        <v>2021.1</v>
      </c>
      <c r="PY231" s="1">
        <f t="shared" si="295"/>
        <v>5279.49</v>
      </c>
      <c r="PZ231" s="1">
        <f t="shared" si="295"/>
        <v>5479.44</v>
      </c>
      <c r="QA231" s="1">
        <f t="shared" si="295"/>
        <v>0</v>
      </c>
      <c r="QB231" s="1">
        <f t="shared" si="295"/>
        <v>0</v>
      </c>
      <c r="QC231" s="1">
        <f t="shared" si="295"/>
        <v>4483.66</v>
      </c>
      <c r="QD231" s="1">
        <f t="shared" si="295"/>
        <v>5642.16</v>
      </c>
      <c r="QE231" s="1">
        <f t="shared" si="295"/>
        <v>0</v>
      </c>
      <c r="QF231" s="1">
        <f t="shared" si="295"/>
        <v>0</v>
      </c>
      <c r="QG231" s="1">
        <f t="shared" si="295"/>
        <v>0</v>
      </c>
      <c r="QH231" s="1">
        <f t="shared" ref="QH231:SG231" si="296">+IF(QH228=0,"",IF($Q$67&lt;10,0,ROUND($Q$67*MIN(0.1*QH237*QH238,MAX(0,(0.86*QH237*QH238-QH215*MAX(QH214,$Q$64)))),2)))</f>
        <v>0</v>
      </c>
      <c r="QI231" s="1">
        <f t="shared" si="296"/>
        <v>5955.41</v>
      </c>
      <c r="QJ231" s="1">
        <f t="shared" si="296"/>
        <v>6481.77</v>
      </c>
      <c r="QK231" s="1">
        <f t="shared" si="296"/>
        <v>6578.62</v>
      </c>
      <c r="QL231" s="1">
        <f t="shared" si="296"/>
        <v>3484.83</v>
      </c>
      <c r="QM231" s="1">
        <f t="shared" si="296"/>
        <v>0</v>
      </c>
      <c r="QN231" s="1">
        <f t="shared" si="296"/>
        <v>0</v>
      </c>
      <c r="QO231" s="1">
        <f t="shared" si="296"/>
        <v>0</v>
      </c>
      <c r="QP231" s="1">
        <f t="shared" si="296"/>
        <v>0</v>
      </c>
      <c r="QQ231" s="1">
        <f t="shared" si="296"/>
        <v>6826.86</v>
      </c>
      <c r="QR231" s="1">
        <f t="shared" si="296"/>
        <v>0</v>
      </c>
      <c r="QS231" s="1">
        <f t="shared" si="296"/>
        <v>6119.39</v>
      </c>
      <c r="QT231" s="1">
        <f t="shared" si="296"/>
        <v>0</v>
      </c>
      <c r="QU231" s="1">
        <f t="shared" si="296"/>
        <v>6219.62</v>
      </c>
      <c r="QV231" s="1">
        <f t="shared" si="296"/>
        <v>5648.99</v>
      </c>
      <c r="QW231" s="1">
        <f t="shared" si="296"/>
        <v>1925.22</v>
      </c>
      <c r="QX231" s="1">
        <f t="shared" si="296"/>
        <v>5848.43</v>
      </c>
      <c r="QY231" s="1">
        <f t="shared" si="296"/>
        <v>0</v>
      </c>
      <c r="QZ231" s="1">
        <f t="shared" si="296"/>
        <v>6595.73</v>
      </c>
      <c r="RA231" s="1">
        <f t="shared" si="296"/>
        <v>6814.01</v>
      </c>
      <c r="RB231" s="1">
        <f t="shared" si="296"/>
        <v>0</v>
      </c>
      <c r="RC231" s="1">
        <f t="shared" si="296"/>
        <v>0</v>
      </c>
      <c r="RD231" s="1">
        <f t="shared" si="296"/>
        <v>0</v>
      </c>
      <c r="RE231" s="1">
        <f t="shared" si="296"/>
        <v>0</v>
      </c>
      <c r="RF231" s="1">
        <f t="shared" si="296"/>
        <v>0</v>
      </c>
      <c r="RG231" s="1">
        <f t="shared" si="296"/>
        <v>4053.5</v>
      </c>
      <c r="RH231" s="1">
        <f t="shared" si="296"/>
        <v>5728.93</v>
      </c>
      <c r="RI231" s="1">
        <f t="shared" si="296"/>
        <v>0</v>
      </c>
      <c r="RJ231" s="1">
        <f t="shared" si="296"/>
        <v>0</v>
      </c>
      <c r="RK231" s="1">
        <f t="shared" si="296"/>
        <v>6029.65</v>
      </c>
      <c r="RL231" s="1">
        <f t="shared" si="296"/>
        <v>5958.01</v>
      </c>
      <c r="RM231" s="1">
        <f t="shared" si="296"/>
        <v>0</v>
      </c>
      <c r="RN231" s="1">
        <f t="shared" si="296"/>
        <v>0</v>
      </c>
      <c r="RO231" s="1">
        <f t="shared" si="296"/>
        <v>0</v>
      </c>
      <c r="RP231" s="1">
        <f t="shared" si="296"/>
        <v>0</v>
      </c>
      <c r="RQ231" s="1">
        <f t="shared" si="296"/>
        <v>233.77</v>
      </c>
      <c r="RR231" s="1">
        <f t="shared" si="296"/>
        <v>0</v>
      </c>
      <c r="RS231" s="1">
        <f t="shared" si="296"/>
        <v>6083.45</v>
      </c>
      <c r="RT231" s="1">
        <f t="shared" si="296"/>
        <v>6405.69</v>
      </c>
      <c r="RU231" s="1">
        <f t="shared" si="296"/>
        <v>3861.65</v>
      </c>
      <c r="RV231" s="1">
        <f t="shared" si="296"/>
        <v>6770.52</v>
      </c>
      <c r="RW231" s="1">
        <f t="shared" si="296"/>
        <v>6069.2</v>
      </c>
      <c r="RX231" s="1">
        <f t="shared" si="296"/>
        <v>6263.82</v>
      </c>
      <c r="RY231" s="1">
        <f t="shared" si="296"/>
        <v>6884.91</v>
      </c>
      <c r="RZ231" s="1">
        <f t="shared" si="296"/>
        <v>0</v>
      </c>
      <c r="SA231" s="1">
        <f t="shared" si="296"/>
        <v>0</v>
      </c>
      <c r="SB231" s="1">
        <f t="shared" si="296"/>
        <v>0</v>
      </c>
      <c r="SC231" s="1">
        <f t="shared" si="296"/>
        <v>6368.73</v>
      </c>
      <c r="SD231" s="1">
        <f t="shared" si="296"/>
        <v>0</v>
      </c>
      <c r="SE231" s="1">
        <f t="shared" si="296"/>
        <v>6168.66</v>
      </c>
      <c r="SF231" s="1">
        <f t="shared" si="296"/>
        <v>0</v>
      </c>
      <c r="SG231" s="1">
        <f t="shared" si="296"/>
        <v>0</v>
      </c>
    </row>
    <row r="232" spans="1:502">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c r="IL232" s="25"/>
      <c r="IM232" s="25"/>
      <c r="IN232" s="25"/>
      <c r="IO232" s="25"/>
      <c r="IP232" s="25"/>
      <c r="IQ232" s="25"/>
      <c r="IR232" s="25"/>
      <c r="IS232" s="25"/>
      <c r="IT232" s="25"/>
      <c r="IU232" s="25"/>
      <c r="IV232" s="25"/>
      <c r="IW232" s="25"/>
      <c r="IX232" s="25"/>
      <c r="IY232" s="25"/>
      <c r="IZ232" s="25"/>
      <c r="JA232" s="25"/>
      <c r="JB232" s="25"/>
      <c r="JC232" s="25"/>
      <c r="JD232" s="25"/>
      <c r="JE232" s="25"/>
      <c r="JF232" s="25"/>
      <c r="JG232" s="25"/>
      <c r="JH232" s="25"/>
      <c r="JI232" s="25"/>
      <c r="JJ232" s="25"/>
      <c r="JK232" s="25"/>
      <c r="JL232" s="25"/>
      <c r="JM232" s="25"/>
      <c r="JN232" s="25"/>
      <c r="JO232" s="25"/>
      <c r="JP232" s="25"/>
      <c r="JQ232" s="25"/>
      <c r="JR232" s="25"/>
      <c r="JS232" s="25"/>
      <c r="JT232" s="25"/>
      <c r="JU232" s="25"/>
      <c r="JV232" s="25"/>
      <c r="JW232" s="25"/>
      <c r="JX232" s="25"/>
      <c r="JY232" s="25"/>
      <c r="JZ232" s="25"/>
      <c r="KA232" s="25"/>
      <c r="KB232" s="25"/>
      <c r="KC232" s="25"/>
      <c r="KD232" s="25"/>
      <c r="KE232" s="25"/>
      <c r="KF232" s="25"/>
      <c r="KG232" s="25"/>
      <c r="KH232" s="25"/>
      <c r="KI232" s="25"/>
      <c r="KJ232" s="25"/>
      <c r="KK232" s="25"/>
      <c r="KL232" s="25"/>
      <c r="KM232" s="25"/>
      <c r="KN232" s="25"/>
      <c r="KO232" s="25"/>
      <c r="KP232" s="25"/>
      <c r="KQ232" s="25"/>
      <c r="KR232" s="25"/>
      <c r="KS232" s="25"/>
      <c r="KT232" s="25"/>
      <c r="KU232" s="25"/>
      <c r="KV232" s="25"/>
      <c r="KW232" s="25"/>
      <c r="KX232" s="25"/>
      <c r="KY232" s="25"/>
      <c r="KZ232" s="25"/>
      <c r="LA232" s="25"/>
      <c r="LB232" s="25"/>
      <c r="LC232" s="25"/>
      <c r="LD232" s="25"/>
      <c r="LE232" s="25"/>
      <c r="LF232" s="25"/>
      <c r="LG232" s="25"/>
      <c r="LH232" s="25"/>
      <c r="LI232" s="25"/>
      <c r="LJ232" s="25"/>
      <c r="LK232" s="25"/>
      <c r="LL232" s="25"/>
      <c r="LM232" s="25"/>
      <c r="LN232" s="25"/>
      <c r="LO232" s="25"/>
      <c r="LP232" s="25"/>
      <c r="LQ232" s="25"/>
      <c r="LR232" s="25"/>
      <c r="LS232" s="25"/>
      <c r="LT232" s="25"/>
      <c r="LU232" s="25"/>
      <c r="LV232" s="25"/>
      <c r="LW232" s="25"/>
      <c r="LX232" s="25"/>
      <c r="LY232" s="25"/>
      <c r="LZ232" s="25"/>
      <c r="MA232" s="25"/>
      <c r="MB232" s="25"/>
      <c r="MC232" s="25"/>
      <c r="MD232" s="25"/>
      <c r="ME232" s="25"/>
      <c r="MF232" s="25"/>
      <c r="MG232" s="25"/>
      <c r="MH232" s="25"/>
      <c r="MI232" s="25"/>
      <c r="MJ232" s="25"/>
      <c r="MK232" s="25"/>
      <c r="ML232" s="25"/>
      <c r="MM232" s="25"/>
      <c r="MN232" s="25"/>
      <c r="MO232" s="25"/>
      <c r="MP232" s="25"/>
      <c r="MQ232" s="25"/>
      <c r="MR232" s="25"/>
      <c r="MS232" s="25"/>
      <c r="MT232" s="25"/>
      <c r="MU232" s="25"/>
      <c r="MV232" s="25"/>
      <c r="MW232" s="25"/>
      <c r="MX232" s="25"/>
      <c r="MY232" s="25"/>
      <c r="MZ232" s="25"/>
      <c r="NA232" s="25"/>
      <c r="NB232" s="25"/>
      <c r="NC232" s="25"/>
      <c r="ND232" s="25"/>
      <c r="NE232" s="25"/>
      <c r="NF232" s="25"/>
      <c r="NG232" s="25"/>
      <c r="NH232" s="25"/>
      <c r="NI232" s="25"/>
      <c r="NJ232" s="25"/>
      <c r="NK232" s="25"/>
      <c r="NL232" s="25"/>
      <c r="NM232" s="25"/>
      <c r="NN232" s="25"/>
      <c r="NO232" s="25"/>
      <c r="NP232" s="25"/>
      <c r="NQ232" s="25"/>
      <c r="NR232" s="25"/>
      <c r="NS232" s="25"/>
      <c r="NT232" s="25"/>
      <c r="NU232" s="25"/>
      <c r="NV232" s="25"/>
      <c r="NW232" s="25"/>
      <c r="NX232" s="25"/>
      <c r="NY232" s="25"/>
      <c r="NZ232" s="25"/>
      <c r="OA232" s="25"/>
      <c r="OB232" s="25"/>
      <c r="OC232" s="25"/>
      <c r="OD232" s="25"/>
      <c r="OE232" s="25"/>
      <c r="OF232" s="25"/>
      <c r="OG232" s="25"/>
      <c r="OH232" s="25"/>
      <c r="OI232" s="25"/>
      <c r="OJ232" s="25"/>
      <c r="OK232" s="25"/>
      <c r="OL232" s="25"/>
      <c r="OM232" s="25"/>
      <c r="ON232" s="25"/>
      <c r="OO232" s="25"/>
      <c r="OP232" s="25"/>
      <c r="OQ232" s="25"/>
      <c r="OR232" s="25"/>
      <c r="OS232" s="25"/>
      <c r="OT232" s="25"/>
      <c r="OU232" s="25"/>
      <c r="OV232" s="25"/>
      <c r="OW232" s="25"/>
      <c r="OX232" s="25"/>
      <c r="OY232" s="25"/>
      <c r="OZ232" s="25"/>
      <c r="PA232" s="25"/>
      <c r="PB232" s="25"/>
      <c r="PC232" s="25"/>
      <c r="PD232" s="25"/>
      <c r="PE232" s="25"/>
      <c r="PF232" s="25"/>
      <c r="PG232" s="25"/>
      <c r="PH232" s="25"/>
      <c r="PI232" s="25"/>
      <c r="PJ232" s="25"/>
      <c r="PK232" s="25"/>
      <c r="PL232" s="25"/>
      <c r="PM232" s="25"/>
      <c r="PN232" s="25"/>
      <c r="PO232" s="25"/>
      <c r="PP232" s="25"/>
      <c r="PQ232" s="25"/>
      <c r="PR232" s="25"/>
      <c r="PS232" s="25"/>
      <c r="PT232" s="25"/>
      <c r="PU232" s="25"/>
      <c r="PV232" s="25"/>
      <c r="PW232" s="25"/>
      <c r="PX232" s="25"/>
      <c r="PY232" s="25"/>
      <c r="PZ232" s="25"/>
      <c r="QA232" s="25"/>
      <c r="QB232" s="25"/>
      <c r="QC232" s="25"/>
      <c r="QD232" s="25"/>
      <c r="QE232" s="25"/>
      <c r="QF232" s="25"/>
      <c r="QG232" s="25"/>
      <c r="QH232" s="25"/>
      <c r="QI232" s="25"/>
      <c r="QJ232" s="25"/>
      <c r="QK232" s="25"/>
      <c r="QL232" s="25"/>
      <c r="QM232" s="25"/>
      <c r="QN232" s="25"/>
      <c r="QO232" s="25"/>
      <c r="QP232" s="25"/>
      <c r="QQ232" s="25"/>
      <c r="QR232" s="25"/>
      <c r="QS232" s="25"/>
      <c r="QT232" s="25"/>
      <c r="QU232" s="25"/>
      <c r="QV232" s="25"/>
      <c r="QW232" s="25"/>
      <c r="QX232" s="25"/>
      <c r="QY232" s="25"/>
      <c r="QZ232" s="25"/>
      <c r="RA232" s="25"/>
      <c r="RB232" s="25"/>
      <c r="RC232" s="25"/>
      <c r="RD232" s="25"/>
      <c r="RE232" s="25"/>
      <c r="RF232" s="25"/>
      <c r="RG232" s="25"/>
      <c r="RH232" s="25"/>
      <c r="RI232" s="25"/>
      <c r="RJ232" s="25"/>
      <c r="RK232" s="25"/>
      <c r="RL232" s="25"/>
      <c r="RM232" s="25"/>
      <c r="RN232" s="25"/>
      <c r="RO232" s="25"/>
      <c r="RP232" s="25"/>
      <c r="RQ232" s="25"/>
      <c r="RR232" s="25"/>
      <c r="RS232" s="25"/>
      <c r="RT232" s="25"/>
      <c r="RU232" s="25"/>
      <c r="RV232" s="25"/>
      <c r="RW232" s="25"/>
      <c r="RX232" s="25"/>
      <c r="RY232" s="25"/>
      <c r="RZ232" s="25"/>
      <c r="SA232" s="25"/>
      <c r="SB232" s="25"/>
      <c r="SC232" s="25"/>
      <c r="SD232" s="25"/>
      <c r="SE232" s="25"/>
      <c r="SF232" s="25"/>
      <c r="SG232" s="25"/>
    </row>
    <row r="235" spans="1:502">
      <c r="A235" t="s">
        <v>580</v>
      </c>
      <c r="B235" s="25">
        <f t="shared" ref="B235:BM235" si="297">+MAX($Q$63,B171)</f>
        <v>3.7</v>
      </c>
      <c r="C235" s="25">
        <f t="shared" si="297"/>
        <v>3.7</v>
      </c>
      <c r="D235" s="25">
        <f t="shared" si="297"/>
        <v>3.7</v>
      </c>
      <c r="E235" s="25">
        <f t="shared" si="297"/>
        <v>3.7</v>
      </c>
      <c r="F235" s="25">
        <f t="shared" si="297"/>
        <v>3.7</v>
      </c>
      <c r="G235" s="25">
        <f t="shared" si="297"/>
        <v>3.7</v>
      </c>
      <c r="H235" s="25">
        <f t="shared" si="297"/>
        <v>3.7</v>
      </c>
      <c r="I235" s="25">
        <f t="shared" si="297"/>
        <v>4.29</v>
      </c>
      <c r="J235" s="25">
        <f t="shared" si="297"/>
        <v>3.87</v>
      </c>
      <c r="K235" s="25">
        <f t="shared" si="297"/>
        <v>3.7</v>
      </c>
      <c r="L235" s="25">
        <f t="shared" si="297"/>
        <v>4.04</v>
      </c>
      <c r="M235" s="25">
        <f t="shared" si="297"/>
        <v>4.51</v>
      </c>
      <c r="N235" s="25">
        <f t="shared" si="297"/>
        <v>4.1399999999999997</v>
      </c>
      <c r="O235" s="25">
        <f t="shared" si="297"/>
        <v>4.2300000000000004</v>
      </c>
      <c r="P235" s="25">
        <f t="shared" si="297"/>
        <v>3.7</v>
      </c>
      <c r="Q235" s="25">
        <f t="shared" si="297"/>
        <v>3.7</v>
      </c>
      <c r="R235" s="25">
        <f t="shared" si="297"/>
        <v>3.7</v>
      </c>
      <c r="S235" s="25">
        <f t="shared" si="297"/>
        <v>3.77</v>
      </c>
      <c r="T235" s="25">
        <f t="shared" si="297"/>
        <v>3.7</v>
      </c>
      <c r="U235" s="25">
        <f t="shared" si="297"/>
        <v>3.7</v>
      </c>
      <c r="V235" s="25">
        <f t="shared" si="297"/>
        <v>3.7</v>
      </c>
      <c r="W235" s="25">
        <f t="shared" si="297"/>
        <v>3.7</v>
      </c>
      <c r="X235" s="25">
        <f t="shared" si="297"/>
        <v>4.84</v>
      </c>
      <c r="Y235" s="25">
        <f t="shared" si="297"/>
        <v>3.7</v>
      </c>
      <c r="Z235" s="25">
        <f t="shared" si="297"/>
        <v>3.7</v>
      </c>
      <c r="AA235" s="25">
        <f t="shared" si="297"/>
        <v>3.7</v>
      </c>
      <c r="AB235" s="25">
        <f t="shared" si="297"/>
        <v>4.1500000000000004</v>
      </c>
      <c r="AC235" s="25">
        <f t="shared" si="297"/>
        <v>4.83</v>
      </c>
      <c r="AD235" s="25">
        <f t="shared" si="297"/>
        <v>4.12</v>
      </c>
      <c r="AE235" s="25">
        <f t="shared" si="297"/>
        <v>3.7</v>
      </c>
      <c r="AF235" s="25">
        <f t="shared" si="297"/>
        <v>3.7</v>
      </c>
      <c r="AG235" s="25">
        <f t="shared" si="297"/>
        <v>3.7</v>
      </c>
      <c r="AH235" s="25">
        <f t="shared" si="297"/>
        <v>3.7</v>
      </c>
      <c r="AI235" s="25">
        <f t="shared" si="297"/>
        <v>3.7</v>
      </c>
      <c r="AJ235" s="25">
        <f t="shared" si="297"/>
        <v>3.7</v>
      </c>
      <c r="AK235" s="25">
        <f t="shared" si="297"/>
        <v>4.7</v>
      </c>
      <c r="AL235" s="25">
        <f t="shared" si="297"/>
        <v>4.09</v>
      </c>
      <c r="AM235" s="25">
        <f t="shared" si="297"/>
        <v>3.7</v>
      </c>
      <c r="AN235" s="25">
        <f t="shared" si="297"/>
        <v>3.7</v>
      </c>
      <c r="AO235" s="25">
        <f t="shared" si="297"/>
        <v>3.7</v>
      </c>
      <c r="AP235" s="25">
        <f t="shared" si="297"/>
        <v>4.07</v>
      </c>
      <c r="AQ235" s="25">
        <f t="shared" si="297"/>
        <v>3.76</v>
      </c>
      <c r="AR235" s="25">
        <f t="shared" si="297"/>
        <v>3.7</v>
      </c>
      <c r="AS235" s="25">
        <f t="shared" si="297"/>
        <v>3.91</v>
      </c>
      <c r="AT235" s="25">
        <f t="shared" si="297"/>
        <v>4.0599999999999996</v>
      </c>
      <c r="AU235" s="25">
        <f t="shared" si="297"/>
        <v>3.7</v>
      </c>
      <c r="AV235" s="25">
        <f t="shared" si="297"/>
        <v>3.7</v>
      </c>
      <c r="AW235" s="25">
        <f t="shared" si="297"/>
        <v>3.7</v>
      </c>
      <c r="AX235" s="25">
        <f t="shared" si="297"/>
        <v>3.7</v>
      </c>
      <c r="AY235" s="25">
        <f t="shared" si="297"/>
        <v>4.8499999999999996</v>
      </c>
      <c r="AZ235" s="25">
        <f t="shared" si="297"/>
        <v>4.22</v>
      </c>
      <c r="BA235" s="25">
        <f t="shared" si="297"/>
        <v>4.5999999999999996</v>
      </c>
      <c r="BB235" s="25">
        <f t="shared" si="297"/>
        <v>3.7</v>
      </c>
      <c r="BC235" s="25">
        <f t="shared" si="297"/>
        <v>3.7</v>
      </c>
      <c r="BD235" s="25">
        <f t="shared" si="297"/>
        <v>5.41</v>
      </c>
      <c r="BE235" s="25">
        <f t="shared" si="297"/>
        <v>3.7</v>
      </c>
      <c r="BF235" s="25">
        <f t="shared" si="297"/>
        <v>3.7</v>
      </c>
      <c r="BG235" s="25">
        <f t="shared" si="297"/>
        <v>4.54</v>
      </c>
      <c r="BH235" s="25">
        <f t="shared" si="297"/>
        <v>4.1100000000000003</v>
      </c>
      <c r="BI235" s="25">
        <f t="shared" si="297"/>
        <v>3.7</v>
      </c>
      <c r="BJ235" s="25">
        <f t="shared" si="297"/>
        <v>4.8</v>
      </c>
      <c r="BK235" s="25">
        <f t="shared" si="297"/>
        <v>3.7</v>
      </c>
      <c r="BL235" s="25">
        <f t="shared" si="297"/>
        <v>3.88</v>
      </c>
      <c r="BM235" s="25">
        <f t="shared" si="297"/>
        <v>4.2699999999999996</v>
      </c>
      <c r="BN235" s="25">
        <f t="shared" ref="BN235:DY235" si="298">+MAX($Q$63,BN171)</f>
        <v>4.57</v>
      </c>
      <c r="BO235" s="25">
        <f t="shared" si="298"/>
        <v>3.7</v>
      </c>
      <c r="BP235" s="25">
        <f t="shared" si="298"/>
        <v>3.7</v>
      </c>
      <c r="BQ235" s="25">
        <f t="shared" si="298"/>
        <v>3.7</v>
      </c>
      <c r="BR235" s="25">
        <f t="shared" si="298"/>
        <v>4.51</v>
      </c>
      <c r="BS235" s="25">
        <f t="shared" si="298"/>
        <v>3.7</v>
      </c>
      <c r="BT235" s="25">
        <f t="shared" si="298"/>
        <v>3.7</v>
      </c>
      <c r="BU235" s="25">
        <f t="shared" si="298"/>
        <v>4.3899999999999997</v>
      </c>
      <c r="BV235" s="25">
        <f t="shared" si="298"/>
        <v>3.7</v>
      </c>
      <c r="BW235" s="25">
        <f t="shared" si="298"/>
        <v>3.7</v>
      </c>
      <c r="BX235" s="25">
        <f t="shared" si="298"/>
        <v>3.7</v>
      </c>
      <c r="BY235" s="25">
        <f t="shared" si="298"/>
        <v>7.06</v>
      </c>
      <c r="BZ235" s="25">
        <f t="shared" si="298"/>
        <v>3.7</v>
      </c>
      <c r="CA235" s="25">
        <f t="shared" si="298"/>
        <v>3.7</v>
      </c>
      <c r="CB235" s="25">
        <f t="shared" si="298"/>
        <v>3.7</v>
      </c>
      <c r="CC235" s="25">
        <f t="shared" si="298"/>
        <v>4.53</v>
      </c>
      <c r="CD235" s="25">
        <f t="shared" si="298"/>
        <v>4.74</v>
      </c>
      <c r="CE235" s="25">
        <f t="shared" si="298"/>
        <v>3.7</v>
      </c>
      <c r="CF235" s="25">
        <f t="shared" si="298"/>
        <v>4.04</v>
      </c>
      <c r="CG235" s="25">
        <f t="shared" si="298"/>
        <v>3.7</v>
      </c>
      <c r="CH235" s="25">
        <f t="shared" si="298"/>
        <v>3.7</v>
      </c>
      <c r="CI235" s="25">
        <f t="shared" si="298"/>
        <v>4.3899999999999997</v>
      </c>
      <c r="CJ235" s="25">
        <f t="shared" si="298"/>
        <v>3.7</v>
      </c>
      <c r="CK235" s="25">
        <f t="shared" si="298"/>
        <v>3.7</v>
      </c>
      <c r="CL235" s="25">
        <f t="shared" si="298"/>
        <v>3.7</v>
      </c>
      <c r="CM235" s="25">
        <f t="shared" si="298"/>
        <v>4.33</v>
      </c>
      <c r="CN235" s="25">
        <f t="shared" si="298"/>
        <v>3.7</v>
      </c>
      <c r="CO235" s="25">
        <f t="shared" si="298"/>
        <v>5.0999999999999996</v>
      </c>
      <c r="CP235" s="25">
        <f t="shared" si="298"/>
        <v>5.96</v>
      </c>
      <c r="CQ235" s="25">
        <f t="shared" si="298"/>
        <v>3.7</v>
      </c>
      <c r="CR235" s="25">
        <f t="shared" si="298"/>
        <v>3.7</v>
      </c>
      <c r="CS235" s="25">
        <f t="shared" si="298"/>
        <v>5.3</v>
      </c>
      <c r="CT235" s="25">
        <f t="shared" si="298"/>
        <v>3.7</v>
      </c>
      <c r="CU235" s="25">
        <f t="shared" si="298"/>
        <v>3.7</v>
      </c>
      <c r="CV235" s="25">
        <f t="shared" si="298"/>
        <v>3.76</v>
      </c>
      <c r="CW235" s="25">
        <f t="shared" si="298"/>
        <v>3.7</v>
      </c>
      <c r="CX235" s="25">
        <f t="shared" si="298"/>
        <v>4.88</v>
      </c>
      <c r="CY235" s="25">
        <f t="shared" si="298"/>
        <v>3.95</v>
      </c>
      <c r="CZ235" s="25">
        <f t="shared" si="298"/>
        <v>3.86</v>
      </c>
      <c r="DA235" s="25">
        <f t="shared" si="298"/>
        <v>3.7</v>
      </c>
      <c r="DB235" s="25">
        <f t="shared" si="298"/>
        <v>3.7</v>
      </c>
      <c r="DC235" s="25">
        <f t="shared" si="298"/>
        <v>3.7</v>
      </c>
      <c r="DD235" s="25">
        <f t="shared" si="298"/>
        <v>3.7</v>
      </c>
      <c r="DE235" s="25">
        <f t="shared" si="298"/>
        <v>3.7</v>
      </c>
      <c r="DF235" s="25">
        <f t="shared" si="298"/>
        <v>3.7</v>
      </c>
      <c r="DG235" s="25">
        <f t="shared" si="298"/>
        <v>3.7</v>
      </c>
      <c r="DH235" s="25">
        <f t="shared" si="298"/>
        <v>5.35</v>
      </c>
      <c r="DI235" s="25">
        <f t="shared" si="298"/>
        <v>3.7</v>
      </c>
      <c r="DJ235" s="25">
        <f t="shared" si="298"/>
        <v>4.41</v>
      </c>
      <c r="DK235" s="25">
        <f t="shared" si="298"/>
        <v>3.7</v>
      </c>
      <c r="DL235" s="25">
        <f t="shared" si="298"/>
        <v>3.7</v>
      </c>
      <c r="DM235" s="25">
        <f t="shared" si="298"/>
        <v>3.7</v>
      </c>
      <c r="DN235" s="25">
        <f t="shared" si="298"/>
        <v>4.2699999999999996</v>
      </c>
      <c r="DO235" s="25">
        <f t="shared" si="298"/>
        <v>3.7</v>
      </c>
      <c r="DP235" s="25">
        <f t="shared" si="298"/>
        <v>4.45</v>
      </c>
      <c r="DQ235" s="25">
        <f t="shared" si="298"/>
        <v>3.86</v>
      </c>
      <c r="DR235" s="25">
        <f t="shared" si="298"/>
        <v>4.08</v>
      </c>
      <c r="DS235" s="25">
        <f t="shared" si="298"/>
        <v>3.7</v>
      </c>
      <c r="DT235" s="25">
        <f t="shared" si="298"/>
        <v>3.7</v>
      </c>
      <c r="DU235" s="25">
        <f t="shared" si="298"/>
        <v>3.7</v>
      </c>
      <c r="DV235" s="25">
        <f t="shared" si="298"/>
        <v>3.7</v>
      </c>
      <c r="DW235" s="25">
        <f t="shared" si="298"/>
        <v>3.7</v>
      </c>
      <c r="DX235" s="25">
        <f t="shared" si="298"/>
        <v>4.07</v>
      </c>
      <c r="DY235" s="25">
        <f t="shared" si="298"/>
        <v>4.3499999999999996</v>
      </c>
      <c r="DZ235" s="25">
        <f t="shared" ref="DZ235:GK235" si="299">+MAX($Q$63,DZ171)</f>
        <v>3.7</v>
      </c>
      <c r="EA235" s="25">
        <f t="shared" si="299"/>
        <v>3.7</v>
      </c>
      <c r="EB235" s="25">
        <f t="shared" si="299"/>
        <v>3.79</v>
      </c>
      <c r="EC235" s="25">
        <f t="shared" si="299"/>
        <v>4.8</v>
      </c>
      <c r="ED235" s="25">
        <f t="shared" si="299"/>
        <v>4.01</v>
      </c>
      <c r="EE235" s="25">
        <f t="shared" si="299"/>
        <v>3.85</v>
      </c>
      <c r="EF235" s="25">
        <f t="shared" si="299"/>
        <v>3.7</v>
      </c>
      <c r="EG235" s="25">
        <f t="shared" si="299"/>
        <v>5.24</v>
      </c>
      <c r="EH235" s="25">
        <f t="shared" si="299"/>
        <v>4.4400000000000004</v>
      </c>
      <c r="EI235" s="25">
        <f t="shared" si="299"/>
        <v>3.7</v>
      </c>
      <c r="EJ235" s="25">
        <f t="shared" si="299"/>
        <v>3.7</v>
      </c>
      <c r="EK235" s="25">
        <f t="shared" si="299"/>
        <v>3.7</v>
      </c>
      <c r="EL235" s="25">
        <f t="shared" si="299"/>
        <v>3.95</v>
      </c>
      <c r="EM235" s="25">
        <f t="shared" si="299"/>
        <v>3.7</v>
      </c>
      <c r="EN235" s="25">
        <f t="shared" si="299"/>
        <v>3.7</v>
      </c>
      <c r="EO235" s="25">
        <f t="shared" si="299"/>
        <v>3.82</v>
      </c>
      <c r="EP235" s="25">
        <f t="shared" si="299"/>
        <v>3.7</v>
      </c>
      <c r="EQ235" s="25">
        <f t="shared" si="299"/>
        <v>3.87</v>
      </c>
      <c r="ER235" s="25">
        <f t="shared" si="299"/>
        <v>4.95</v>
      </c>
      <c r="ES235" s="25">
        <f t="shared" si="299"/>
        <v>3.99</v>
      </c>
      <c r="ET235" s="25">
        <f t="shared" si="299"/>
        <v>3.92</v>
      </c>
      <c r="EU235" s="25">
        <f t="shared" si="299"/>
        <v>3.7</v>
      </c>
      <c r="EV235" s="25">
        <f t="shared" si="299"/>
        <v>3.7</v>
      </c>
      <c r="EW235" s="25">
        <f t="shared" si="299"/>
        <v>4.2699999999999996</v>
      </c>
      <c r="EX235" s="25">
        <f t="shared" si="299"/>
        <v>3.7</v>
      </c>
      <c r="EY235" s="25">
        <f t="shared" si="299"/>
        <v>3.7</v>
      </c>
      <c r="EZ235" s="25">
        <f t="shared" si="299"/>
        <v>3.7</v>
      </c>
      <c r="FA235" s="25">
        <f t="shared" si="299"/>
        <v>4.1900000000000004</v>
      </c>
      <c r="FB235" s="25">
        <f t="shared" si="299"/>
        <v>3.7</v>
      </c>
      <c r="FC235" s="25">
        <f t="shared" si="299"/>
        <v>5.77</v>
      </c>
      <c r="FD235" s="25">
        <f t="shared" si="299"/>
        <v>4.07</v>
      </c>
      <c r="FE235" s="25">
        <f t="shared" si="299"/>
        <v>5.03</v>
      </c>
      <c r="FF235" s="25">
        <f t="shared" si="299"/>
        <v>3.7</v>
      </c>
      <c r="FG235" s="25">
        <f t="shared" si="299"/>
        <v>3.7</v>
      </c>
      <c r="FH235" s="25">
        <f t="shared" si="299"/>
        <v>3.7</v>
      </c>
      <c r="FI235" s="25">
        <f t="shared" si="299"/>
        <v>3.86</v>
      </c>
      <c r="FJ235" s="25">
        <f t="shared" si="299"/>
        <v>3.7</v>
      </c>
      <c r="FK235" s="25">
        <f t="shared" si="299"/>
        <v>4.57</v>
      </c>
      <c r="FL235" s="25">
        <f t="shared" si="299"/>
        <v>4.83</v>
      </c>
      <c r="FM235" s="25">
        <f t="shared" si="299"/>
        <v>3.7</v>
      </c>
      <c r="FN235" s="25">
        <f t="shared" si="299"/>
        <v>3.7</v>
      </c>
      <c r="FO235" s="25">
        <f t="shared" si="299"/>
        <v>4.32</v>
      </c>
      <c r="FP235" s="25">
        <f t="shared" si="299"/>
        <v>3.7</v>
      </c>
      <c r="FQ235" s="25">
        <f t="shared" si="299"/>
        <v>3.7</v>
      </c>
      <c r="FR235" s="25">
        <f t="shared" si="299"/>
        <v>5.18</v>
      </c>
      <c r="FS235" s="25">
        <f t="shared" si="299"/>
        <v>3.7</v>
      </c>
      <c r="FT235" s="25">
        <f t="shared" si="299"/>
        <v>3.7</v>
      </c>
      <c r="FU235" s="25">
        <f t="shared" si="299"/>
        <v>3.7</v>
      </c>
      <c r="FV235" s="25">
        <f t="shared" si="299"/>
        <v>3.7</v>
      </c>
      <c r="FW235" s="25">
        <f t="shared" si="299"/>
        <v>3.7</v>
      </c>
      <c r="FX235" s="25">
        <f t="shared" si="299"/>
        <v>3.7</v>
      </c>
      <c r="FY235" s="25">
        <f t="shared" si="299"/>
        <v>3.7</v>
      </c>
      <c r="FZ235" s="25">
        <f t="shared" si="299"/>
        <v>3.9</v>
      </c>
      <c r="GA235" s="25">
        <f t="shared" si="299"/>
        <v>3.7</v>
      </c>
      <c r="GB235" s="25">
        <f t="shared" si="299"/>
        <v>3.7</v>
      </c>
      <c r="GC235" s="25">
        <f t="shared" si="299"/>
        <v>3.7</v>
      </c>
      <c r="GD235" s="25">
        <f t="shared" si="299"/>
        <v>3.7</v>
      </c>
      <c r="GE235" s="25">
        <f t="shared" si="299"/>
        <v>3.7</v>
      </c>
      <c r="GF235" s="25">
        <f t="shared" si="299"/>
        <v>3.7</v>
      </c>
      <c r="GG235" s="25">
        <f t="shared" si="299"/>
        <v>3.7</v>
      </c>
      <c r="GH235" s="25">
        <f t="shared" si="299"/>
        <v>3.76</v>
      </c>
      <c r="GI235" s="25">
        <f t="shared" si="299"/>
        <v>5.63</v>
      </c>
      <c r="GJ235" s="25">
        <f t="shared" si="299"/>
        <v>3.7</v>
      </c>
      <c r="GK235" s="25">
        <f t="shared" si="299"/>
        <v>3.7</v>
      </c>
      <c r="GL235" s="25">
        <f t="shared" ref="GL235:IW235" si="300">+MAX($Q$63,GL171)</f>
        <v>3.7</v>
      </c>
      <c r="GM235" s="25">
        <f t="shared" si="300"/>
        <v>4.47</v>
      </c>
      <c r="GN235" s="25">
        <f t="shared" si="300"/>
        <v>3.7</v>
      </c>
      <c r="GO235" s="25">
        <f t="shared" si="300"/>
        <v>3.7</v>
      </c>
      <c r="GP235" s="25">
        <f t="shared" si="300"/>
        <v>3.7</v>
      </c>
      <c r="GQ235" s="25">
        <f t="shared" si="300"/>
        <v>3.7</v>
      </c>
      <c r="GR235" s="25">
        <f t="shared" si="300"/>
        <v>3.8</v>
      </c>
      <c r="GS235" s="25">
        <f t="shared" si="300"/>
        <v>3.7</v>
      </c>
      <c r="GT235" s="25">
        <f t="shared" si="300"/>
        <v>4.09</v>
      </c>
      <c r="GU235" s="25">
        <f t="shared" si="300"/>
        <v>3.7</v>
      </c>
      <c r="GV235" s="25">
        <f t="shared" si="300"/>
        <v>3.7</v>
      </c>
      <c r="GW235" s="25">
        <f t="shared" si="300"/>
        <v>4.1100000000000003</v>
      </c>
      <c r="GX235" s="25">
        <f t="shared" si="300"/>
        <v>3.7</v>
      </c>
      <c r="GY235" s="25">
        <f t="shared" si="300"/>
        <v>3.7</v>
      </c>
      <c r="GZ235" s="25">
        <f t="shared" si="300"/>
        <v>3.7</v>
      </c>
      <c r="HA235" s="25">
        <f t="shared" si="300"/>
        <v>3.99</v>
      </c>
      <c r="HB235" s="25">
        <f t="shared" si="300"/>
        <v>3.7</v>
      </c>
      <c r="HC235" s="25">
        <f t="shared" si="300"/>
        <v>4.54</v>
      </c>
      <c r="HD235" s="25">
        <f t="shared" si="300"/>
        <v>3.7</v>
      </c>
      <c r="HE235" s="25">
        <f t="shared" si="300"/>
        <v>3.7</v>
      </c>
      <c r="HF235" s="25">
        <f t="shared" si="300"/>
        <v>3.7</v>
      </c>
      <c r="HG235" s="25">
        <f t="shared" si="300"/>
        <v>3.95</v>
      </c>
      <c r="HH235" s="25">
        <f t="shared" si="300"/>
        <v>3.7</v>
      </c>
      <c r="HI235" s="25">
        <f t="shared" si="300"/>
        <v>3.7</v>
      </c>
      <c r="HJ235" s="25">
        <f t="shared" si="300"/>
        <v>5.21</v>
      </c>
      <c r="HK235" s="25">
        <f t="shared" si="300"/>
        <v>5.51</v>
      </c>
      <c r="HL235" s="25">
        <f t="shared" si="300"/>
        <v>3.7</v>
      </c>
      <c r="HM235" s="25">
        <f t="shared" si="300"/>
        <v>3.7</v>
      </c>
      <c r="HN235" s="25">
        <f t="shared" si="300"/>
        <v>3.7</v>
      </c>
      <c r="HO235" s="25">
        <f t="shared" si="300"/>
        <v>3.7</v>
      </c>
      <c r="HP235" s="25">
        <f t="shared" si="300"/>
        <v>3.7</v>
      </c>
      <c r="HQ235" s="25">
        <f t="shared" si="300"/>
        <v>3.7</v>
      </c>
      <c r="HR235" s="25">
        <f t="shared" si="300"/>
        <v>3.72</v>
      </c>
      <c r="HS235" s="25">
        <f t="shared" si="300"/>
        <v>3.9</v>
      </c>
      <c r="HT235" s="25">
        <f t="shared" si="300"/>
        <v>5.41</v>
      </c>
      <c r="HU235" s="25">
        <f t="shared" si="300"/>
        <v>3.7</v>
      </c>
      <c r="HV235" s="25">
        <f t="shared" si="300"/>
        <v>4.9800000000000004</v>
      </c>
      <c r="HW235" s="25">
        <f t="shared" si="300"/>
        <v>4.08</v>
      </c>
      <c r="HX235" s="25">
        <f t="shared" si="300"/>
        <v>3.7</v>
      </c>
      <c r="HY235" s="25">
        <f t="shared" si="300"/>
        <v>3.7</v>
      </c>
      <c r="HZ235" s="25">
        <f t="shared" si="300"/>
        <v>4.33</v>
      </c>
      <c r="IA235" s="25">
        <f t="shared" si="300"/>
        <v>3.7</v>
      </c>
      <c r="IB235" s="25">
        <f t="shared" si="300"/>
        <v>3.85</v>
      </c>
      <c r="IC235" s="25">
        <f t="shared" si="300"/>
        <v>3.7</v>
      </c>
      <c r="ID235" s="25">
        <f t="shared" si="300"/>
        <v>3.7</v>
      </c>
      <c r="IE235" s="25">
        <f t="shared" si="300"/>
        <v>4.37</v>
      </c>
      <c r="IF235" s="25">
        <f t="shared" si="300"/>
        <v>3.7</v>
      </c>
      <c r="IG235" s="25">
        <f t="shared" si="300"/>
        <v>3.7</v>
      </c>
      <c r="IH235" s="25">
        <f t="shared" si="300"/>
        <v>5.49</v>
      </c>
      <c r="II235" s="25">
        <f t="shared" si="300"/>
        <v>3.7</v>
      </c>
      <c r="IJ235" s="25">
        <f t="shared" si="300"/>
        <v>3.7</v>
      </c>
      <c r="IK235" s="25">
        <f t="shared" si="300"/>
        <v>3.7</v>
      </c>
      <c r="IL235" s="25">
        <f t="shared" si="300"/>
        <v>3.7</v>
      </c>
      <c r="IM235" s="25">
        <f t="shared" si="300"/>
        <v>5.9</v>
      </c>
      <c r="IN235" s="25">
        <f t="shared" si="300"/>
        <v>3.7</v>
      </c>
      <c r="IO235" s="25">
        <f t="shared" si="300"/>
        <v>3.7</v>
      </c>
      <c r="IP235" s="25">
        <f t="shared" si="300"/>
        <v>3.7</v>
      </c>
      <c r="IQ235" s="25">
        <f t="shared" si="300"/>
        <v>3.7</v>
      </c>
      <c r="IR235" s="25">
        <f t="shared" si="300"/>
        <v>4.16</v>
      </c>
      <c r="IS235" s="25">
        <f t="shared" si="300"/>
        <v>3.7</v>
      </c>
      <c r="IT235" s="25">
        <f t="shared" si="300"/>
        <v>3.7</v>
      </c>
      <c r="IU235" s="25">
        <f t="shared" si="300"/>
        <v>3.96</v>
      </c>
      <c r="IV235" s="25">
        <f t="shared" si="300"/>
        <v>3.99</v>
      </c>
      <c r="IW235" s="25">
        <f t="shared" si="300"/>
        <v>3.7</v>
      </c>
      <c r="IX235" s="25">
        <f t="shared" ref="IX235:LI235" si="301">+MAX($Q$63,IX171)</f>
        <v>4.13</v>
      </c>
      <c r="IY235" s="25">
        <f t="shared" si="301"/>
        <v>3.7</v>
      </c>
      <c r="IZ235" s="25">
        <f t="shared" si="301"/>
        <v>3.7</v>
      </c>
      <c r="JA235" s="25">
        <f t="shared" si="301"/>
        <v>3.7</v>
      </c>
      <c r="JB235" s="25">
        <f t="shared" si="301"/>
        <v>3.7</v>
      </c>
      <c r="JC235" s="25">
        <f t="shared" si="301"/>
        <v>4.7</v>
      </c>
      <c r="JD235" s="25">
        <f t="shared" si="301"/>
        <v>3.86</v>
      </c>
      <c r="JE235" s="25">
        <f t="shared" si="301"/>
        <v>3.7</v>
      </c>
      <c r="JF235" s="25">
        <f t="shared" si="301"/>
        <v>4.25</v>
      </c>
      <c r="JG235" s="25">
        <f t="shared" si="301"/>
        <v>3.7</v>
      </c>
      <c r="JH235" s="25">
        <f t="shared" si="301"/>
        <v>4.95</v>
      </c>
      <c r="JI235" s="25">
        <f t="shared" si="301"/>
        <v>3.7</v>
      </c>
      <c r="JJ235" s="25">
        <f t="shared" si="301"/>
        <v>4.41</v>
      </c>
      <c r="JK235" s="25">
        <f t="shared" si="301"/>
        <v>3.7</v>
      </c>
      <c r="JL235" s="25">
        <f t="shared" si="301"/>
        <v>3.7</v>
      </c>
      <c r="JM235" s="25">
        <f t="shared" si="301"/>
        <v>3.93</v>
      </c>
      <c r="JN235" s="25">
        <f t="shared" si="301"/>
        <v>3.7</v>
      </c>
      <c r="JO235" s="25">
        <f t="shared" si="301"/>
        <v>3.81</v>
      </c>
      <c r="JP235" s="25">
        <f t="shared" si="301"/>
        <v>3.7</v>
      </c>
      <c r="JQ235" s="25">
        <f t="shared" si="301"/>
        <v>3.7</v>
      </c>
      <c r="JR235" s="25">
        <f t="shared" si="301"/>
        <v>3.7</v>
      </c>
      <c r="JS235" s="25">
        <f t="shared" si="301"/>
        <v>3.8</v>
      </c>
      <c r="JT235" s="25">
        <f t="shared" si="301"/>
        <v>3.7</v>
      </c>
      <c r="JU235" s="25">
        <f t="shared" si="301"/>
        <v>4.41</v>
      </c>
      <c r="JV235" s="25">
        <f t="shared" si="301"/>
        <v>3.7</v>
      </c>
      <c r="JW235" s="25">
        <f t="shared" si="301"/>
        <v>4.8099999999999996</v>
      </c>
      <c r="JX235" s="25">
        <f t="shared" si="301"/>
        <v>3.7</v>
      </c>
      <c r="JY235" s="25">
        <f t="shared" si="301"/>
        <v>3.7</v>
      </c>
      <c r="JZ235" s="25">
        <f t="shared" si="301"/>
        <v>5.0599999999999996</v>
      </c>
      <c r="KA235" s="25">
        <f t="shared" si="301"/>
        <v>3.7</v>
      </c>
      <c r="KB235" s="25">
        <f t="shared" si="301"/>
        <v>3.7</v>
      </c>
      <c r="KC235" s="25">
        <f t="shared" si="301"/>
        <v>4.45</v>
      </c>
      <c r="KD235" s="25">
        <f t="shared" si="301"/>
        <v>3.7</v>
      </c>
      <c r="KE235" s="25">
        <f t="shared" si="301"/>
        <v>4.26</v>
      </c>
      <c r="KF235" s="25">
        <f t="shared" si="301"/>
        <v>3.7</v>
      </c>
      <c r="KG235" s="25">
        <f t="shared" si="301"/>
        <v>6.12</v>
      </c>
      <c r="KH235" s="25">
        <f t="shared" si="301"/>
        <v>3.7</v>
      </c>
      <c r="KI235" s="25">
        <f t="shared" si="301"/>
        <v>3.7</v>
      </c>
      <c r="KJ235" s="25">
        <f t="shared" si="301"/>
        <v>3.7</v>
      </c>
      <c r="KK235" s="25">
        <f t="shared" si="301"/>
        <v>3.7</v>
      </c>
      <c r="KL235" s="25">
        <f t="shared" si="301"/>
        <v>4.76</v>
      </c>
      <c r="KM235" s="25">
        <f t="shared" si="301"/>
        <v>3.7</v>
      </c>
      <c r="KN235" s="25">
        <f t="shared" si="301"/>
        <v>3.7</v>
      </c>
      <c r="KO235" s="25">
        <f t="shared" si="301"/>
        <v>3.7</v>
      </c>
      <c r="KP235" s="25">
        <f t="shared" si="301"/>
        <v>3.7</v>
      </c>
      <c r="KQ235" s="25">
        <f t="shared" si="301"/>
        <v>4.13</v>
      </c>
      <c r="KR235" s="25">
        <f t="shared" si="301"/>
        <v>3.7</v>
      </c>
      <c r="KS235" s="25">
        <f t="shared" si="301"/>
        <v>4.05</v>
      </c>
      <c r="KT235" s="25">
        <f t="shared" si="301"/>
        <v>3.7</v>
      </c>
      <c r="KU235" s="25">
        <f t="shared" si="301"/>
        <v>3.82</v>
      </c>
      <c r="KV235" s="25">
        <f t="shared" si="301"/>
        <v>3.7</v>
      </c>
      <c r="KW235" s="25">
        <f t="shared" si="301"/>
        <v>4.04</v>
      </c>
      <c r="KX235" s="25">
        <f t="shared" si="301"/>
        <v>3.7</v>
      </c>
      <c r="KY235" s="25">
        <f t="shared" si="301"/>
        <v>3.7</v>
      </c>
      <c r="KZ235" s="25">
        <f t="shared" si="301"/>
        <v>3.7</v>
      </c>
      <c r="LA235" s="25">
        <f t="shared" si="301"/>
        <v>4.84</v>
      </c>
      <c r="LB235" s="25">
        <f t="shared" si="301"/>
        <v>5.0999999999999996</v>
      </c>
      <c r="LC235" s="25">
        <f t="shared" si="301"/>
        <v>3.75</v>
      </c>
      <c r="LD235" s="25">
        <f t="shared" si="301"/>
        <v>3.9</v>
      </c>
      <c r="LE235" s="25">
        <f t="shared" si="301"/>
        <v>4</v>
      </c>
      <c r="LF235" s="25">
        <f t="shared" si="301"/>
        <v>3.7</v>
      </c>
      <c r="LG235" s="25">
        <f t="shared" si="301"/>
        <v>3.7</v>
      </c>
      <c r="LH235" s="25">
        <f t="shared" si="301"/>
        <v>4.5999999999999996</v>
      </c>
      <c r="LI235" s="25">
        <f t="shared" si="301"/>
        <v>3.87</v>
      </c>
      <c r="LJ235" s="25">
        <f t="shared" ref="LJ235:NU235" si="302">+MAX($Q$63,LJ171)</f>
        <v>3.7</v>
      </c>
      <c r="LK235" s="25">
        <f t="shared" si="302"/>
        <v>3.7</v>
      </c>
      <c r="LL235" s="25">
        <f t="shared" si="302"/>
        <v>3.7</v>
      </c>
      <c r="LM235" s="25">
        <f t="shared" si="302"/>
        <v>3.7</v>
      </c>
      <c r="LN235" s="25">
        <f t="shared" si="302"/>
        <v>4.28</v>
      </c>
      <c r="LO235" s="25">
        <f t="shared" si="302"/>
        <v>3.7</v>
      </c>
      <c r="LP235" s="25">
        <f t="shared" si="302"/>
        <v>3.7</v>
      </c>
      <c r="LQ235" s="25">
        <f t="shared" si="302"/>
        <v>3.7</v>
      </c>
      <c r="LR235" s="25">
        <f t="shared" si="302"/>
        <v>3.7</v>
      </c>
      <c r="LS235" s="25">
        <f t="shared" si="302"/>
        <v>4.21</v>
      </c>
      <c r="LT235" s="25">
        <f t="shared" si="302"/>
        <v>5.39</v>
      </c>
      <c r="LU235" s="25">
        <f t="shared" si="302"/>
        <v>3.7</v>
      </c>
      <c r="LV235" s="25">
        <f t="shared" si="302"/>
        <v>3.7</v>
      </c>
      <c r="LW235" s="25">
        <f t="shared" si="302"/>
        <v>5</v>
      </c>
      <c r="LX235" s="25">
        <f t="shared" si="302"/>
        <v>3.7</v>
      </c>
      <c r="LY235" s="25">
        <f t="shared" si="302"/>
        <v>3.99</v>
      </c>
      <c r="LZ235" s="25">
        <f t="shared" si="302"/>
        <v>4.1500000000000004</v>
      </c>
      <c r="MA235" s="25">
        <f t="shared" si="302"/>
        <v>3.7</v>
      </c>
      <c r="MB235" s="25">
        <f t="shared" si="302"/>
        <v>3.7</v>
      </c>
      <c r="MC235" s="25">
        <f t="shared" si="302"/>
        <v>3.7</v>
      </c>
      <c r="MD235" s="25">
        <f t="shared" si="302"/>
        <v>4.92</v>
      </c>
      <c r="ME235" s="25">
        <f t="shared" si="302"/>
        <v>3.7</v>
      </c>
      <c r="MF235" s="25">
        <f t="shared" si="302"/>
        <v>3.7</v>
      </c>
      <c r="MG235" s="25">
        <f t="shared" si="302"/>
        <v>3.7</v>
      </c>
      <c r="MH235" s="25">
        <f t="shared" si="302"/>
        <v>4.0199999999999996</v>
      </c>
      <c r="MI235" s="25">
        <f t="shared" si="302"/>
        <v>4.87</v>
      </c>
      <c r="MJ235" s="25">
        <f t="shared" si="302"/>
        <v>3.7</v>
      </c>
      <c r="MK235" s="25">
        <f t="shared" si="302"/>
        <v>3.7</v>
      </c>
      <c r="ML235" s="25">
        <f t="shared" si="302"/>
        <v>4.05</v>
      </c>
      <c r="MM235" s="25">
        <f t="shared" si="302"/>
        <v>4.47</v>
      </c>
      <c r="MN235" s="25">
        <f t="shared" si="302"/>
        <v>3.7</v>
      </c>
      <c r="MO235" s="25">
        <f t="shared" si="302"/>
        <v>4.18</v>
      </c>
      <c r="MP235" s="25">
        <f t="shared" si="302"/>
        <v>3.7</v>
      </c>
      <c r="MQ235" s="25">
        <f t="shared" si="302"/>
        <v>3.7</v>
      </c>
      <c r="MR235" s="25">
        <f t="shared" si="302"/>
        <v>3.7</v>
      </c>
      <c r="MS235" s="25">
        <f t="shared" si="302"/>
        <v>3.7</v>
      </c>
      <c r="MT235" s="25">
        <f t="shared" si="302"/>
        <v>4.45</v>
      </c>
      <c r="MU235" s="25">
        <f t="shared" si="302"/>
        <v>3.7</v>
      </c>
      <c r="MV235" s="25">
        <f t="shared" si="302"/>
        <v>3.7</v>
      </c>
      <c r="MW235" s="25">
        <f t="shared" si="302"/>
        <v>3.7</v>
      </c>
      <c r="MX235" s="25">
        <f t="shared" si="302"/>
        <v>3.7</v>
      </c>
      <c r="MY235" s="25">
        <f t="shared" si="302"/>
        <v>3.7</v>
      </c>
      <c r="MZ235" s="25">
        <f t="shared" si="302"/>
        <v>4.66</v>
      </c>
      <c r="NA235" s="25">
        <f t="shared" si="302"/>
        <v>4.09</v>
      </c>
      <c r="NB235" s="25">
        <f t="shared" si="302"/>
        <v>4.2300000000000004</v>
      </c>
      <c r="NC235" s="25">
        <f t="shared" si="302"/>
        <v>3.7</v>
      </c>
      <c r="ND235" s="25">
        <f t="shared" si="302"/>
        <v>3.72</v>
      </c>
      <c r="NE235" s="25">
        <f t="shared" si="302"/>
        <v>4.04</v>
      </c>
      <c r="NF235" s="25">
        <f t="shared" si="302"/>
        <v>4.34</v>
      </c>
      <c r="NG235" s="25">
        <f t="shared" si="302"/>
        <v>4.1900000000000004</v>
      </c>
      <c r="NH235" s="25">
        <f t="shared" si="302"/>
        <v>4.32</v>
      </c>
      <c r="NI235" s="25">
        <f t="shared" si="302"/>
        <v>3.7</v>
      </c>
      <c r="NJ235" s="25">
        <f t="shared" si="302"/>
        <v>3.7</v>
      </c>
      <c r="NK235" s="25">
        <f t="shared" si="302"/>
        <v>3.7</v>
      </c>
      <c r="NL235" s="25">
        <f t="shared" si="302"/>
        <v>5.72</v>
      </c>
      <c r="NM235" s="25">
        <f t="shared" si="302"/>
        <v>3.7</v>
      </c>
      <c r="NN235" s="25">
        <f t="shared" si="302"/>
        <v>3.7</v>
      </c>
      <c r="NO235" s="25">
        <f t="shared" si="302"/>
        <v>3.7</v>
      </c>
      <c r="NP235" s="25">
        <f t="shared" si="302"/>
        <v>4.12</v>
      </c>
      <c r="NQ235" s="25">
        <f t="shared" si="302"/>
        <v>3.7</v>
      </c>
      <c r="NR235" s="25">
        <f t="shared" si="302"/>
        <v>3.7</v>
      </c>
      <c r="NS235" s="25">
        <f t="shared" si="302"/>
        <v>3.7</v>
      </c>
      <c r="NT235" s="25">
        <f t="shared" si="302"/>
        <v>3.7</v>
      </c>
      <c r="NU235" s="25">
        <f t="shared" si="302"/>
        <v>3.7</v>
      </c>
      <c r="NV235" s="25">
        <f t="shared" ref="NV235:QG235" si="303">+MAX($Q$63,NV171)</f>
        <v>5.03</v>
      </c>
      <c r="NW235" s="25">
        <f t="shared" si="303"/>
        <v>3.7</v>
      </c>
      <c r="NX235" s="25">
        <f t="shared" si="303"/>
        <v>4.8899999999999997</v>
      </c>
      <c r="NY235" s="25">
        <f t="shared" si="303"/>
        <v>4.37</v>
      </c>
      <c r="NZ235" s="25">
        <f t="shared" si="303"/>
        <v>3.7</v>
      </c>
      <c r="OA235" s="25">
        <f t="shared" si="303"/>
        <v>4.1900000000000004</v>
      </c>
      <c r="OB235" s="25">
        <f t="shared" si="303"/>
        <v>3.7</v>
      </c>
      <c r="OC235" s="25">
        <f t="shared" si="303"/>
        <v>3.7</v>
      </c>
      <c r="OD235" s="25">
        <f t="shared" si="303"/>
        <v>3.7</v>
      </c>
      <c r="OE235" s="25">
        <f t="shared" si="303"/>
        <v>3.71</v>
      </c>
      <c r="OF235" s="25">
        <f t="shared" si="303"/>
        <v>3.7</v>
      </c>
      <c r="OG235" s="25">
        <f t="shared" si="303"/>
        <v>3.7</v>
      </c>
      <c r="OH235" s="25">
        <f t="shared" si="303"/>
        <v>3.7</v>
      </c>
      <c r="OI235" s="25">
        <f t="shared" si="303"/>
        <v>3.7</v>
      </c>
      <c r="OJ235" s="25">
        <f t="shared" si="303"/>
        <v>3.7</v>
      </c>
      <c r="OK235" s="25">
        <f t="shared" si="303"/>
        <v>3.7</v>
      </c>
      <c r="OL235" s="25">
        <f t="shared" si="303"/>
        <v>3.7</v>
      </c>
      <c r="OM235" s="25">
        <f t="shared" si="303"/>
        <v>3.7</v>
      </c>
      <c r="ON235" s="25">
        <f t="shared" si="303"/>
        <v>3.7</v>
      </c>
      <c r="OO235" s="25">
        <f t="shared" si="303"/>
        <v>4.82</v>
      </c>
      <c r="OP235" s="25">
        <f t="shared" si="303"/>
        <v>3.71</v>
      </c>
      <c r="OQ235" s="25">
        <f t="shared" si="303"/>
        <v>5.3</v>
      </c>
      <c r="OR235" s="25">
        <f t="shared" si="303"/>
        <v>3.7</v>
      </c>
      <c r="OS235" s="25">
        <f t="shared" si="303"/>
        <v>5.58</v>
      </c>
      <c r="OT235" s="25">
        <f t="shared" si="303"/>
        <v>3.7</v>
      </c>
      <c r="OU235" s="25">
        <f t="shared" si="303"/>
        <v>3.7</v>
      </c>
      <c r="OV235" s="25">
        <f t="shared" si="303"/>
        <v>3.7</v>
      </c>
      <c r="OW235" s="25">
        <f t="shared" si="303"/>
        <v>3.82</v>
      </c>
      <c r="OX235" s="25">
        <f t="shared" si="303"/>
        <v>3.7</v>
      </c>
      <c r="OY235" s="25">
        <f t="shared" si="303"/>
        <v>5.32</v>
      </c>
      <c r="OZ235" s="25">
        <f t="shared" si="303"/>
        <v>3.7</v>
      </c>
      <c r="PA235" s="25">
        <f t="shared" si="303"/>
        <v>4.45</v>
      </c>
      <c r="PB235" s="25">
        <f t="shared" si="303"/>
        <v>3.7</v>
      </c>
      <c r="PC235" s="25">
        <f t="shared" si="303"/>
        <v>4.5999999999999996</v>
      </c>
      <c r="PD235" s="25">
        <f t="shared" si="303"/>
        <v>3.7</v>
      </c>
      <c r="PE235" s="25">
        <f t="shared" si="303"/>
        <v>3.7</v>
      </c>
      <c r="PF235" s="25">
        <f t="shared" si="303"/>
        <v>3.7</v>
      </c>
      <c r="PG235" s="25">
        <f t="shared" si="303"/>
        <v>5.33</v>
      </c>
      <c r="PH235" s="25">
        <f t="shared" si="303"/>
        <v>3.89</v>
      </c>
      <c r="PI235" s="25">
        <f t="shared" si="303"/>
        <v>3.7</v>
      </c>
      <c r="PJ235" s="25">
        <f t="shared" si="303"/>
        <v>3.7</v>
      </c>
      <c r="PK235" s="25">
        <f t="shared" si="303"/>
        <v>4.5999999999999996</v>
      </c>
      <c r="PL235" s="25">
        <f t="shared" si="303"/>
        <v>3.7</v>
      </c>
      <c r="PM235" s="25">
        <f t="shared" si="303"/>
        <v>3.7</v>
      </c>
      <c r="PN235" s="25">
        <f t="shared" si="303"/>
        <v>3.7</v>
      </c>
      <c r="PO235" s="25">
        <f t="shared" si="303"/>
        <v>3.85</v>
      </c>
      <c r="PP235" s="25">
        <f t="shared" si="303"/>
        <v>4.22</v>
      </c>
      <c r="PQ235" s="25">
        <f t="shared" si="303"/>
        <v>4.6399999999999997</v>
      </c>
      <c r="PR235" s="25">
        <f t="shared" si="303"/>
        <v>3.7</v>
      </c>
      <c r="PS235" s="25">
        <f t="shared" si="303"/>
        <v>3.7</v>
      </c>
      <c r="PT235" s="25">
        <f t="shared" si="303"/>
        <v>3.84</v>
      </c>
      <c r="PU235" s="25">
        <f t="shared" si="303"/>
        <v>3.7</v>
      </c>
      <c r="PV235" s="25">
        <f t="shared" si="303"/>
        <v>3.7</v>
      </c>
      <c r="PW235" s="25">
        <f t="shared" si="303"/>
        <v>3.7</v>
      </c>
      <c r="PX235" s="25">
        <f t="shared" si="303"/>
        <v>3.7</v>
      </c>
      <c r="PY235" s="25">
        <f t="shared" si="303"/>
        <v>4.07</v>
      </c>
      <c r="PZ235" s="25">
        <f t="shared" si="303"/>
        <v>3.7</v>
      </c>
      <c r="QA235" s="25">
        <f t="shared" si="303"/>
        <v>3.7</v>
      </c>
      <c r="QB235" s="25">
        <f t="shared" si="303"/>
        <v>3.7</v>
      </c>
      <c r="QC235" s="25">
        <f t="shared" si="303"/>
        <v>4.75</v>
      </c>
      <c r="QD235" s="25">
        <f t="shared" si="303"/>
        <v>3.7</v>
      </c>
      <c r="QE235" s="25">
        <f t="shared" si="303"/>
        <v>4.71</v>
      </c>
      <c r="QF235" s="25">
        <f t="shared" si="303"/>
        <v>3.7</v>
      </c>
      <c r="QG235" s="25">
        <f t="shared" si="303"/>
        <v>3.7</v>
      </c>
      <c r="QH235" s="25">
        <f t="shared" ref="QH235:SG235" si="304">+MAX($Q$63,QH171)</f>
        <v>3.7</v>
      </c>
      <c r="QI235" s="25">
        <f t="shared" si="304"/>
        <v>4.63</v>
      </c>
      <c r="QJ235" s="25">
        <f t="shared" si="304"/>
        <v>3.74</v>
      </c>
      <c r="QK235" s="25">
        <f t="shared" si="304"/>
        <v>3.87</v>
      </c>
      <c r="QL235" s="25">
        <f t="shared" si="304"/>
        <v>3.7</v>
      </c>
      <c r="QM235" s="25">
        <f t="shared" si="304"/>
        <v>3.7</v>
      </c>
      <c r="QN235" s="25">
        <f t="shared" si="304"/>
        <v>3.7</v>
      </c>
      <c r="QO235" s="25">
        <f t="shared" si="304"/>
        <v>3.7</v>
      </c>
      <c r="QP235" s="25">
        <f t="shared" si="304"/>
        <v>4.0999999999999996</v>
      </c>
      <c r="QQ235" s="25">
        <f t="shared" si="304"/>
        <v>4.51</v>
      </c>
      <c r="QR235" s="25">
        <f t="shared" si="304"/>
        <v>3.7</v>
      </c>
      <c r="QS235" s="25">
        <f t="shared" si="304"/>
        <v>3.7</v>
      </c>
      <c r="QT235" s="25">
        <f t="shared" si="304"/>
        <v>3.87</v>
      </c>
      <c r="QU235" s="25">
        <f t="shared" si="304"/>
        <v>3.7</v>
      </c>
      <c r="QV235" s="25">
        <f t="shared" si="304"/>
        <v>3.7</v>
      </c>
      <c r="QW235" s="25">
        <f t="shared" si="304"/>
        <v>4.6100000000000003</v>
      </c>
      <c r="QX235" s="25">
        <f t="shared" si="304"/>
        <v>4.3</v>
      </c>
      <c r="QY235" s="25">
        <f t="shared" si="304"/>
        <v>3.7</v>
      </c>
      <c r="QZ235" s="25">
        <f t="shared" si="304"/>
        <v>3.96</v>
      </c>
      <c r="RA235" s="25">
        <f t="shared" si="304"/>
        <v>4.01</v>
      </c>
      <c r="RB235" s="25">
        <f t="shared" si="304"/>
        <v>3.7</v>
      </c>
      <c r="RC235" s="25">
        <f t="shared" si="304"/>
        <v>4.49</v>
      </c>
      <c r="RD235" s="25">
        <f t="shared" si="304"/>
        <v>3.75</v>
      </c>
      <c r="RE235" s="25">
        <f t="shared" si="304"/>
        <v>3.7</v>
      </c>
      <c r="RF235" s="25">
        <f t="shared" si="304"/>
        <v>3.7</v>
      </c>
      <c r="RG235" s="25">
        <f t="shared" si="304"/>
        <v>4.17</v>
      </c>
      <c r="RH235" s="25">
        <f t="shared" si="304"/>
        <v>4.22</v>
      </c>
      <c r="RI235" s="25">
        <f t="shared" si="304"/>
        <v>4.5599999999999996</v>
      </c>
      <c r="RJ235" s="25">
        <f t="shared" si="304"/>
        <v>3.7</v>
      </c>
      <c r="RK235" s="25">
        <f t="shared" si="304"/>
        <v>3.7</v>
      </c>
      <c r="RL235" s="25">
        <f t="shared" si="304"/>
        <v>3.74</v>
      </c>
      <c r="RM235" s="25">
        <f t="shared" si="304"/>
        <v>3.7</v>
      </c>
      <c r="RN235" s="25">
        <f t="shared" si="304"/>
        <v>3.7</v>
      </c>
      <c r="RO235" s="25">
        <f t="shared" si="304"/>
        <v>3.7</v>
      </c>
      <c r="RP235" s="25">
        <f t="shared" si="304"/>
        <v>3.83</v>
      </c>
      <c r="RQ235" s="25">
        <f t="shared" si="304"/>
        <v>3.7</v>
      </c>
      <c r="RR235" s="25">
        <f t="shared" si="304"/>
        <v>3.7</v>
      </c>
      <c r="RS235" s="25">
        <f t="shared" si="304"/>
        <v>3.87</v>
      </c>
      <c r="RT235" s="25">
        <f t="shared" si="304"/>
        <v>3.7</v>
      </c>
      <c r="RU235" s="25">
        <f t="shared" si="304"/>
        <v>3.7</v>
      </c>
      <c r="RV235" s="25">
        <f t="shared" si="304"/>
        <v>3.83</v>
      </c>
      <c r="RW235" s="25">
        <f t="shared" si="304"/>
        <v>4.4800000000000004</v>
      </c>
      <c r="RX235" s="25">
        <f t="shared" si="304"/>
        <v>4.28</v>
      </c>
      <c r="RY235" s="25">
        <f t="shared" si="304"/>
        <v>4.2699999999999996</v>
      </c>
      <c r="RZ235" s="25">
        <f t="shared" si="304"/>
        <v>3.7</v>
      </c>
      <c r="SA235" s="25">
        <f t="shared" si="304"/>
        <v>3.7</v>
      </c>
      <c r="SB235" s="25">
        <f t="shared" si="304"/>
        <v>3.7</v>
      </c>
      <c r="SC235" s="25">
        <f t="shared" si="304"/>
        <v>3.72</v>
      </c>
      <c r="SD235" s="25">
        <f t="shared" si="304"/>
        <v>3.7</v>
      </c>
      <c r="SE235" s="25">
        <f t="shared" si="304"/>
        <v>3.7</v>
      </c>
      <c r="SF235" s="25">
        <f t="shared" si="304"/>
        <v>3.7</v>
      </c>
      <c r="SG235" s="25">
        <f t="shared" si="304"/>
        <v>3.7</v>
      </c>
    </row>
    <row r="236" spans="1:502">
      <c r="A236" t="s">
        <v>581</v>
      </c>
      <c r="B236">
        <f t="shared" ref="B236:BM236" si="305">+MAX(0.7*$Y$61,B172)</f>
        <v>176.4</v>
      </c>
      <c r="C236">
        <f t="shared" si="305"/>
        <v>170.8</v>
      </c>
      <c r="D236">
        <f t="shared" si="305"/>
        <v>196</v>
      </c>
      <c r="E236">
        <f t="shared" si="305"/>
        <v>179.1</v>
      </c>
      <c r="F236">
        <f t="shared" si="305"/>
        <v>189</v>
      </c>
      <c r="G236">
        <f t="shared" si="305"/>
        <v>173.1</v>
      </c>
      <c r="H236">
        <f t="shared" si="305"/>
        <v>183.4</v>
      </c>
      <c r="I236">
        <f t="shared" si="305"/>
        <v>177.9</v>
      </c>
      <c r="J236">
        <f t="shared" si="305"/>
        <v>171.8</v>
      </c>
      <c r="K236">
        <f t="shared" si="305"/>
        <v>186.5</v>
      </c>
      <c r="L236">
        <f t="shared" si="305"/>
        <v>162.30000000000001</v>
      </c>
      <c r="M236">
        <f t="shared" si="305"/>
        <v>165.8</v>
      </c>
      <c r="N236">
        <f t="shared" si="305"/>
        <v>168.6</v>
      </c>
      <c r="O236">
        <f t="shared" si="305"/>
        <v>167.5</v>
      </c>
      <c r="P236">
        <f t="shared" si="305"/>
        <v>159.30000000000001</v>
      </c>
      <c r="Q236">
        <f t="shared" si="305"/>
        <v>183</v>
      </c>
      <c r="R236">
        <f t="shared" si="305"/>
        <v>174.2</v>
      </c>
      <c r="S236">
        <f t="shared" si="305"/>
        <v>178.9</v>
      </c>
      <c r="T236">
        <f t="shared" si="305"/>
        <v>186.7</v>
      </c>
      <c r="U236">
        <f t="shared" si="305"/>
        <v>166.8</v>
      </c>
      <c r="V236">
        <f t="shared" si="305"/>
        <v>192.3</v>
      </c>
      <c r="W236">
        <f t="shared" si="305"/>
        <v>163.9</v>
      </c>
      <c r="X236">
        <f t="shared" si="305"/>
        <v>175.8</v>
      </c>
      <c r="Y236">
        <f t="shared" si="305"/>
        <v>189.7</v>
      </c>
      <c r="Z236">
        <f t="shared" si="305"/>
        <v>182.8</v>
      </c>
      <c r="AA236">
        <f t="shared" si="305"/>
        <v>176.4</v>
      </c>
      <c r="AB236">
        <f t="shared" si="305"/>
        <v>170.5</v>
      </c>
      <c r="AC236">
        <f t="shared" si="305"/>
        <v>179.6</v>
      </c>
      <c r="AD236">
        <f t="shared" si="305"/>
        <v>178.1</v>
      </c>
      <c r="AE236">
        <f t="shared" si="305"/>
        <v>178.8</v>
      </c>
      <c r="AF236">
        <f t="shared" si="305"/>
        <v>198</v>
      </c>
      <c r="AG236">
        <f t="shared" si="305"/>
        <v>185.8</v>
      </c>
      <c r="AH236">
        <f t="shared" si="305"/>
        <v>181.3</v>
      </c>
      <c r="AI236">
        <f t="shared" si="305"/>
        <v>165.2</v>
      </c>
      <c r="AJ236">
        <f t="shared" si="305"/>
        <v>172.7</v>
      </c>
      <c r="AK236">
        <f t="shared" si="305"/>
        <v>174.3</v>
      </c>
      <c r="AL236">
        <f t="shared" si="305"/>
        <v>170.6</v>
      </c>
      <c r="AM236">
        <f t="shared" si="305"/>
        <v>178.2</v>
      </c>
      <c r="AN236">
        <f t="shared" si="305"/>
        <v>182.1</v>
      </c>
      <c r="AO236">
        <f t="shared" si="305"/>
        <v>163.30000000000001</v>
      </c>
      <c r="AP236">
        <f t="shared" si="305"/>
        <v>168.7</v>
      </c>
      <c r="AQ236">
        <f t="shared" si="305"/>
        <v>186.7</v>
      </c>
      <c r="AR236">
        <f t="shared" si="305"/>
        <v>182.1</v>
      </c>
      <c r="AS236">
        <f t="shared" si="305"/>
        <v>175.8</v>
      </c>
      <c r="AT236">
        <f t="shared" si="305"/>
        <v>171.2</v>
      </c>
      <c r="AU236">
        <f t="shared" si="305"/>
        <v>174.3</v>
      </c>
      <c r="AV236">
        <f t="shared" si="305"/>
        <v>196.2</v>
      </c>
      <c r="AW236">
        <f t="shared" si="305"/>
        <v>185.1</v>
      </c>
      <c r="AX236">
        <f t="shared" si="305"/>
        <v>184.2</v>
      </c>
      <c r="AY236">
        <f t="shared" si="305"/>
        <v>163.4</v>
      </c>
      <c r="AZ236">
        <f t="shared" si="305"/>
        <v>177.7</v>
      </c>
      <c r="BA236">
        <f t="shared" si="305"/>
        <v>169.9</v>
      </c>
      <c r="BB236">
        <f t="shared" si="305"/>
        <v>182.6</v>
      </c>
      <c r="BC236">
        <f t="shared" si="305"/>
        <v>201.9</v>
      </c>
      <c r="BD236">
        <f t="shared" si="305"/>
        <v>182.3</v>
      </c>
      <c r="BE236">
        <f t="shared" si="305"/>
        <v>182</v>
      </c>
      <c r="BF236">
        <f t="shared" si="305"/>
        <v>184.9</v>
      </c>
      <c r="BG236">
        <f t="shared" si="305"/>
        <v>173.4</v>
      </c>
      <c r="BH236">
        <f t="shared" si="305"/>
        <v>183</v>
      </c>
      <c r="BI236">
        <f t="shared" si="305"/>
        <v>201.7</v>
      </c>
      <c r="BJ236">
        <f t="shared" si="305"/>
        <v>165.6</v>
      </c>
      <c r="BK236">
        <f t="shared" si="305"/>
        <v>197.1</v>
      </c>
      <c r="BL236">
        <f t="shared" si="305"/>
        <v>178</v>
      </c>
      <c r="BM236">
        <f t="shared" si="305"/>
        <v>185.6</v>
      </c>
      <c r="BN236">
        <f t="shared" ref="BN236:DY236" si="306">+MAX(0.7*$Y$61,BN172)</f>
        <v>175.1</v>
      </c>
      <c r="BO236">
        <f t="shared" si="306"/>
        <v>185.4</v>
      </c>
      <c r="BP236">
        <f t="shared" si="306"/>
        <v>188.4</v>
      </c>
      <c r="BQ236">
        <f t="shared" si="306"/>
        <v>194.4</v>
      </c>
      <c r="BR236">
        <f t="shared" si="306"/>
        <v>165.2</v>
      </c>
      <c r="BS236">
        <f t="shared" si="306"/>
        <v>169.5</v>
      </c>
      <c r="BT236">
        <f t="shared" si="306"/>
        <v>188.6</v>
      </c>
      <c r="BU236">
        <f t="shared" si="306"/>
        <v>170.7</v>
      </c>
      <c r="BV236">
        <f t="shared" si="306"/>
        <v>181.8</v>
      </c>
      <c r="BW236">
        <f t="shared" si="306"/>
        <v>176.6</v>
      </c>
      <c r="BX236">
        <f t="shared" si="306"/>
        <v>180.7</v>
      </c>
      <c r="BY236">
        <f t="shared" si="306"/>
        <v>183.6</v>
      </c>
      <c r="BZ236">
        <f t="shared" si="306"/>
        <v>185.3</v>
      </c>
      <c r="CA236">
        <f t="shared" si="306"/>
        <v>169.1</v>
      </c>
      <c r="CB236">
        <f t="shared" si="306"/>
        <v>187.2</v>
      </c>
      <c r="CC236">
        <f t="shared" si="306"/>
        <v>186.9</v>
      </c>
      <c r="CD236">
        <f t="shared" si="306"/>
        <v>193.7</v>
      </c>
      <c r="CE236">
        <f t="shared" si="306"/>
        <v>193</v>
      </c>
      <c r="CF236">
        <f t="shared" si="306"/>
        <v>188.3</v>
      </c>
      <c r="CG236">
        <f t="shared" si="306"/>
        <v>183.7</v>
      </c>
      <c r="CH236">
        <f t="shared" si="306"/>
        <v>167.3</v>
      </c>
      <c r="CI236">
        <f t="shared" si="306"/>
        <v>191.2</v>
      </c>
      <c r="CJ236">
        <f t="shared" si="306"/>
        <v>183.1</v>
      </c>
      <c r="CK236">
        <f t="shared" si="306"/>
        <v>165.4</v>
      </c>
      <c r="CL236">
        <f t="shared" si="306"/>
        <v>183</v>
      </c>
      <c r="CM236">
        <f t="shared" si="306"/>
        <v>174.7</v>
      </c>
      <c r="CN236">
        <f t="shared" si="306"/>
        <v>181.8</v>
      </c>
      <c r="CO236">
        <f t="shared" si="306"/>
        <v>173.5</v>
      </c>
      <c r="CP236">
        <f t="shared" si="306"/>
        <v>179.4</v>
      </c>
      <c r="CQ236">
        <f t="shared" si="306"/>
        <v>175.2</v>
      </c>
      <c r="CR236">
        <f t="shared" si="306"/>
        <v>180.9</v>
      </c>
      <c r="CS236">
        <f t="shared" si="306"/>
        <v>170.1</v>
      </c>
      <c r="CT236">
        <f t="shared" si="306"/>
        <v>195.2</v>
      </c>
      <c r="CU236">
        <f t="shared" si="306"/>
        <v>180.2</v>
      </c>
      <c r="CV236">
        <f t="shared" si="306"/>
        <v>182.6</v>
      </c>
      <c r="CW236">
        <f t="shared" si="306"/>
        <v>180</v>
      </c>
      <c r="CX236">
        <f t="shared" si="306"/>
        <v>179.7</v>
      </c>
      <c r="CY236">
        <f t="shared" si="306"/>
        <v>178.3</v>
      </c>
      <c r="CZ236">
        <f t="shared" si="306"/>
        <v>179.5</v>
      </c>
      <c r="DA236">
        <f t="shared" si="306"/>
        <v>185.4</v>
      </c>
      <c r="DB236">
        <f t="shared" si="306"/>
        <v>177.2</v>
      </c>
      <c r="DC236">
        <f t="shared" si="306"/>
        <v>168.4</v>
      </c>
      <c r="DD236">
        <f t="shared" si="306"/>
        <v>184.3</v>
      </c>
      <c r="DE236">
        <f t="shared" si="306"/>
        <v>178.1</v>
      </c>
      <c r="DF236">
        <f t="shared" si="306"/>
        <v>181.3</v>
      </c>
      <c r="DG236">
        <f t="shared" si="306"/>
        <v>180.6</v>
      </c>
      <c r="DH236">
        <f t="shared" si="306"/>
        <v>174.8</v>
      </c>
      <c r="DI236">
        <f t="shared" si="306"/>
        <v>181.7</v>
      </c>
      <c r="DJ236">
        <f t="shared" si="306"/>
        <v>184.2</v>
      </c>
      <c r="DK236">
        <f t="shared" si="306"/>
        <v>182.8</v>
      </c>
      <c r="DL236">
        <f t="shared" si="306"/>
        <v>163</v>
      </c>
      <c r="DM236">
        <f t="shared" si="306"/>
        <v>180</v>
      </c>
      <c r="DN236">
        <f t="shared" si="306"/>
        <v>173.3</v>
      </c>
      <c r="DO236">
        <f t="shared" si="306"/>
        <v>183.4</v>
      </c>
      <c r="DP236">
        <f t="shared" si="306"/>
        <v>197.3</v>
      </c>
      <c r="DQ236">
        <f t="shared" si="306"/>
        <v>174.3</v>
      </c>
      <c r="DR236">
        <f t="shared" si="306"/>
        <v>181.5</v>
      </c>
      <c r="DS236">
        <f t="shared" si="306"/>
        <v>185</v>
      </c>
      <c r="DT236">
        <f t="shared" si="306"/>
        <v>176.8</v>
      </c>
      <c r="DU236">
        <f t="shared" si="306"/>
        <v>162.5</v>
      </c>
      <c r="DV236">
        <f t="shared" si="306"/>
        <v>179.4</v>
      </c>
      <c r="DW236">
        <f t="shared" si="306"/>
        <v>182.4</v>
      </c>
      <c r="DX236">
        <f t="shared" si="306"/>
        <v>158.4</v>
      </c>
      <c r="DY236">
        <f t="shared" si="306"/>
        <v>165.6</v>
      </c>
      <c r="DZ236">
        <f t="shared" ref="DZ236:GK236" si="307">+MAX(0.7*$Y$61,DZ172)</f>
        <v>179.7</v>
      </c>
      <c r="EA236">
        <f t="shared" si="307"/>
        <v>182.9</v>
      </c>
      <c r="EB236">
        <f t="shared" si="307"/>
        <v>174.3</v>
      </c>
      <c r="EC236">
        <f t="shared" si="307"/>
        <v>185.7</v>
      </c>
      <c r="ED236">
        <f t="shared" si="307"/>
        <v>184.8</v>
      </c>
      <c r="EE236">
        <f t="shared" si="307"/>
        <v>198.5</v>
      </c>
      <c r="EF236">
        <f t="shared" si="307"/>
        <v>167.9</v>
      </c>
      <c r="EG236">
        <f t="shared" si="307"/>
        <v>165.9</v>
      </c>
      <c r="EH236">
        <f t="shared" si="307"/>
        <v>180</v>
      </c>
      <c r="EI236">
        <f t="shared" si="307"/>
        <v>152.6</v>
      </c>
      <c r="EJ236">
        <f t="shared" si="307"/>
        <v>194.8</v>
      </c>
      <c r="EK236">
        <f t="shared" si="307"/>
        <v>182.7</v>
      </c>
      <c r="EL236">
        <f t="shared" si="307"/>
        <v>183</v>
      </c>
      <c r="EM236">
        <f t="shared" si="307"/>
        <v>180.3</v>
      </c>
      <c r="EN236">
        <f t="shared" si="307"/>
        <v>189.2</v>
      </c>
      <c r="EO236">
        <f t="shared" si="307"/>
        <v>171.9</v>
      </c>
      <c r="EP236">
        <f t="shared" si="307"/>
        <v>171.3</v>
      </c>
      <c r="EQ236">
        <f t="shared" si="307"/>
        <v>187.8</v>
      </c>
      <c r="ER236">
        <f t="shared" si="307"/>
        <v>192.9</v>
      </c>
      <c r="ES236">
        <f t="shared" si="307"/>
        <v>185.3</v>
      </c>
      <c r="ET236">
        <f t="shared" si="307"/>
        <v>171</v>
      </c>
      <c r="EU236">
        <f t="shared" si="307"/>
        <v>175.9</v>
      </c>
      <c r="EV236">
        <f t="shared" si="307"/>
        <v>178.6</v>
      </c>
      <c r="EW236">
        <f t="shared" si="307"/>
        <v>163.80000000000001</v>
      </c>
      <c r="EX236">
        <f t="shared" si="307"/>
        <v>192.8</v>
      </c>
      <c r="EY236">
        <f t="shared" si="307"/>
        <v>171.6</v>
      </c>
      <c r="EZ236">
        <f t="shared" si="307"/>
        <v>182.6</v>
      </c>
      <c r="FA236">
        <f t="shared" si="307"/>
        <v>151.69999999999999</v>
      </c>
      <c r="FB236">
        <f t="shared" si="307"/>
        <v>193.6</v>
      </c>
      <c r="FC236">
        <f t="shared" si="307"/>
        <v>159.4</v>
      </c>
      <c r="FD236">
        <f t="shared" si="307"/>
        <v>185.4</v>
      </c>
      <c r="FE236">
        <f t="shared" si="307"/>
        <v>179.9</v>
      </c>
      <c r="FF236">
        <f t="shared" si="307"/>
        <v>192.7</v>
      </c>
      <c r="FG236">
        <f t="shared" si="307"/>
        <v>179.8</v>
      </c>
      <c r="FH236">
        <f t="shared" si="307"/>
        <v>153.6</v>
      </c>
      <c r="FI236">
        <f t="shared" si="307"/>
        <v>165.6</v>
      </c>
      <c r="FJ236">
        <f t="shared" si="307"/>
        <v>172.8</v>
      </c>
      <c r="FK236">
        <f t="shared" si="307"/>
        <v>161.4</v>
      </c>
      <c r="FL236">
        <f t="shared" si="307"/>
        <v>184.7</v>
      </c>
      <c r="FM236">
        <f t="shared" si="307"/>
        <v>160.80000000000001</v>
      </c>
      <c r="FN236">
        <f t="shared" si="307"/>
        <v>184.1</v>
      </c>
      <c r="FO236">
        <f t="shared" si="307"/>
        <v>182.9</v>
      </c>
      <c r="FP236">
        <f t="shared" si="307"/>
        <v>190</v>
      </c>
      <c r="FQ236">
        <f t="shared" si="307"/>
        <v>164.8</v>
      </c>
      <c r="FR236">
        <f t="shared" si="307"/>
        <v>178.2</v>
      </c>
      <c r="FS236">
        <f t="shared" si="307"/>
        <v>174.9</v>
      </c>
      <c r="FT236">
        <f t="shared" si="307"/>
        <v>193.8</v>
      </c>
      <c r="FU236">
        <f t="shared" si="307"/>
        <v>173.7</v>
      </c>
      <c r="FV236">
        <f t="shared" si="307"/>
        <v>183.7</v>
      </c>
      <c r="FW236">
        <f t="shared" si="307"/>
        <v>175.2</v>
      </c>
      <c r="FX236">
        <f t="shared" si="307"/>
        <v>190.9</v>
      </c>
      <c r="FY236">
        <f t="shared" si="307"/>
        <v>169.7</v>
      </c>
      <c r="FZ236">
        <f t="shared" si="307"/>
        <v>176.7</v>
      </c>
      <c r="GA236">
        <f t="shared" si="307"/>
        <v>157.19999999999999</v>
      </c>
      <c r="GB236">
        <f t="shared" si="307"/>
        <v>165.1</v>
      </c>
      <c r="GC236">
        <f t="shared" si="307"/>
        <v>171.3</v>
      </c>
      <c r="GD236">
        <f t="shared" si="307"/>
        <v>194</v>
      </c>
      <c r="GE236">
        <f t="shared" si="307"/>
        <v>177.2</v>
      </c>
      <c r="GF236">
        <f t="shared" si="307"/>
        <v>199.7</v>
      </c>
      <c r="GG236">
        <f t="shared" si="307"/>
        <v>169.1</v>
      </c>
      <c r="GH236">
        <f t="shared" si="307"/>
        <v>187.1</v>
      </c>
      <c r="GI236">
        <f t="shared" si="307"/>
        <v>186.4</v>
      </c>
      <c r="GJ236">
        <f t="shared" si="307"/>
        <v>189.2</v>
      </c>
      <c r="GK236">
        <f t="shared" si="307"/>
        <v>179.9</v>
      </c>
      <c r="GL236">
        <f t="shared" ref="GL236:IW236" si="308">+MAX(0.7*$Y$61,GL172)</f>
        <v>159.80000000000001</v>
      </c>
      <c r="GM236">
        <f t="shared" si="308"/>
        <v>186.4</v>
      </c>
      <c r="GN236">
        <f t="shared" si="308"/>
        <v>168.5</v>
      </c>
      <c r="GO236">
        <f t="shared" si="308"/>
        <v>186.3</v>
      </c>
      <c r="GP236">
        <f t="shared" si="308"/>
        <v>184.5</v>
      </c>
      <c r="GQ236">
        <f t="shared" si="308"/>
        <v>179.4</v>
      </c>
      <c r="GR236">
        <f t="shared" si="308"/>
        <v>193.9</v>
      </c>
      <c r="GS236">
        <f t="shared" si="308"/>
        <v>156.6</v>
      </c>
      <c r="GT236">
        <f t="shared" si="308"/>
        <v>171.5</v>
      </c>
      <c r="GU236">
        <f t="shared" si="308"/>
        <v>184.8</v>
      </c>
      <c r="GV236">
        <f t="shared" si="308"/>
        <v>182.9</v>
      </c>
      <c r="GW236">
        <f t="shared" si="308"/>
        <v>188.8</v>
      </c>
      <c r="GX236">
        <f t="shared" si="308"/>
        <v>180.9</v>
      </c>
      <c r="GY236">
        <f t="shared" si="308"/>
        <v>176.8</v>
      </c>
      <c r="GZ236">
        <f t="shared" si="308"/>
        <v>182.4</v>
      </c>
      <c r="HA236">
        <f t="shared" si="308"/>
        <v>180.7</v>
      </c>
      <c r="HB236">
        <f t="shared" si="308"/>
        <v>184.3</v>
      </c>
      <c r="HC236">
        <f t="shared" si="308"/>
        <v>158.69999999999999</v>
      </c>
      <c r="HD236">
        <f t="shared" si="308"/>
        <v>186.5</v>
      </c>
      <c r="HE236">
        <f t="shared" si="308"/>
        <v>179.5</v>
      </c>
      <c r="HF236">
        <f t="shared" si="308"/>
        <v>178.3</v>
      </c>
      <c r="HG236">
        <f t="shared" si="308"/>
        <v>194.4</v>
      </c>
      <c r="HH236">
        <f t="shared" si="308"/>
        <v>180.6</v>
      </c>
      <c r="HI236">
        <f t="shared" si="308"/>
        <v>171.7</v>
      </c>
      <c r="HJ236">
        <f t="shared" si="308"/>
        <v>175.9</v>
      </c>
      <c r="HK236">
        <f t="shared" si="308"/>
        <v>181.2</v>
      </c>
      <c r="HL236">
        <f t="shared" si="308"/>
        <v>167.5</v>
      </c>
      <c r="HM236">
        <f t="shared" si="308"/>
        <v>178.1</v>
      </c>
      <c r="HN236">
        <f t="shared" si="308"/>
        <v>199.4</v>
      </c>
      <c r="HO236">
        <f t="shared" si="308"/>
        <v>179.8</v>
      </c>
      <c r="HP236">
        <f t="shared" si="308"/>
        <v>170.7</v>
      </c>
      <c r="HQ236">
        <f t="shared" si="308"/>
        <v>164.4</v>
      </c>
      <c r="HR236">
        <f t="shared" si="308"/>
        <v>168</v>
      </c>
      <c r="HS236">
        <f t="shared" si="308"/>
        <v>174.1</v>
      </c>
      <c r="HT236">
        <f t="shared" si="308"/>
        <v>161</v>
      </c>
      <c r="HU236">
        <f t="shared" si="308"/>
        <v>203.4</v>
      </c>
      <c r="HV236">
        <f t="shared" si="308"/>
        <v>174.4</v>
      </c>
      <c r="HW236">
        <f t="shared" si="308"/>
        <v>170.2</v>
      </c>
      <c r="HX236">
        <f t="shared" si="308"/>
        <v>193.9</v>
      </c>
      <c r="HY236">
        <f t="shared" si="308"/>
        <v>169</v>
      </c>
      <c r="HZ236">
        <f t="shared" si="308"/>
        <v>172.6</v>
      </c>
      <c r="IA236">
        <f t="shared" si="308"/>
        <v>166.1</v>
      </c>
      <c r="IB236">
        <f t="shared" si="308"/>
        <v>154.69999999999999</v>
      </c>
      <c r="IC236">
        <f t="shared" si="308"/>
        <v>186.9</v>
      </c>
      <c r="ID236">
        <f t="shared" si="308"/>
        <v>197</v>
      </c>
      <c r="IE236">
        <f t="shared" si="308"/>
        <v>172.3</v>
      </c>
      <c r="IF236">
        <f t="shared" si="308"/>
        <v>163.69999999999999</v>
      </c>
      <c r="IG236">
        <f t="shared" si="308"/>
        <v>183.7</v>
      </c>
      <c r="IH236">
        <f t="shared" si="308"/>
        <v>169.9</v>
      </c>
      <c r="II236">
        <f t="shared" si="308"/>
        <v>165</v>
      </c>
      <c r="IJ236">
        <f t="shared" si="308"/>
        <v>159.9</v>
      </c>
      <c r="IK236">
        <f t="shared" si="308"/>
        <v>180.3</v>
      </c>
      <c r="IL236">
        <f t="shared" si="308"/>
        <v>173.6</v>
      </c>
      <c r="IM236">
        <f t="shared" si="308"/>
        <v>178.8</v>
      </c>
      <c r="IN236">
        <f t="shared" si="308"/>
        <v>190.1</v>
      </c>
      <c r="IO236">
        <f t="shared" si="308"/>
        <v>195.2</v>
      </c>
      <c r="IP236">
        <f t="shared" si="308"/>
        <v>185.9</v>
      </c>
      <c r="IQ236">
        <f t="shared" si="308"/>
        <v>189.1</v>
      </c>
      <c r="IR236">
        <f t="shared" si="308"/>
        <v>179.7</v>
      </c>
      <c r="IS236">
        <f t="shared" si="308"/>
        <v>183.8</v>
      </c>
      <c r="IT236">
        <f t="shared" si="308"/>
        <v>191.9</v>
      </c>
      <c r="IU236">
        <f t="shared" si="308"/>
        <v>182.5</v>
      </c>
      <c r="IV236">
        <f t="shared" si="308"/>
        <v>188.3</v>
      </c>
      <c r="IW236">
        <f t="shared" si="308"/>
        <v>182.2</v>
      </c>
      <c r="IX236">
        <f t="shared" ref="IX236:LI236" si="309">+MAX(0.7*$Y$61,IX172)</f>
        <v>188</v>
      </c>
      <c r="IY236">
        <f t="shared" si="309"/>
        <v>190.5</v>
      </c>
      <c r="IZ236">
        <f t="shared" si="309"/>
        <v>174.5</v>
      </c>
      <c r="JA236">
        <f t="shared" si="309"/>
        <v>192.7</v>
      </c>
      <c r="JB236">
        <f t="shared" si="309"/>
        <v>178.2</v>
      </c>
      <c r="JC236">
        <f t="shared" si="309"/>
        <v>170</v>
      </c>
      <c r="JD236">
        <f t="shared" si="309"/>
        <v>169</v>
      </c>
      <c r="JE236">
        <f t="shared" si="309"/>
        <v>166.6</v>
      </c>
      <c r="JF236">
        <f t="shared" si="309"/>
        <v>163.4</v>
      </c>
      <c r="JG236">
        <f t="shared" si="309"/>
        <v>178.4</v>
      </c>
      <c r="JH236">
        <f t="shared" si="309"/>
        <v>160.19999999999999</v>
      </c>
      <c r="JI236">
        <f t="shared" si="309"/>
        <v>181.4</v>
      </c>
      <c r="JJ236">
        <f t="shared" si="309"/>
        <v>176.7</v>
      </c>
      <c r="JK236">
        <f t="shared" si="309"/>
        <v>183.5</v>
      </c>
      <c r="JL236">
        <f t="shared" si="309"/>
        <v>169.9</v>
      </c>
      <c r="JM236">
        <f t="shared" si="309"/>
        <v>148</v>
      </c>
      <c r="JN236">
        <f t="shared" si="309"/>
        <v>178.8</v>
      </c>
      <c r="JO236">
        <f t="shared" si="309"/>
        <v>179.6</v>
      </c>
      <c r="JP236">
        <f t="shared" si="309"/>
        <v>180.6</v>
      </c>
      <c r="JQ236">
        <f t="shared" si="309"/>
        <v>188.8</v>
      </c>
      <c r="JR236">
        <f t="shared" si="309"/>
        <v>171.8</v>
      </c>
      <c r="JS236">
        <f t="shared" si="309"/>
        <v>183.2</v>
      </c>
      <c r="JT236">
        <f t="shared" si="309"/>
        <v>191.7</v>
      </c>
      <c r="JU236">
        <f t="shared" si="309"/>
        <v>177.3</v>
      </c>
      <c r="JV236">
        <f t="shared" si="309"/>
        <v>164.2</v>
      </c>
      <c r="JW236">
        <f t="shared" si="309"/>
        <v>171.8</v>
      </c>
      <c r="JX236">
        <f t="shared" si="309"/>
        <v>174.6</v>
      </c>
      <c r="JY236">
        <f t="shared" si="309"/>
        <v>179</v>
      </c>
      <c r="JZ236">
        <f t="shared" si="309"/>
        <v>191.2</v>
      </c>
      <c r="KA236">
        <f t="shared" si="309"/>
        <v>168.2</v>
      </c>
      <c r="KB236">
        <f t="shared" si="309"/>
        <v>192.9</v>
      </c>
      <c r="KC236">
        <f t="shared" si="309"/>
        <v>171.7</v>
      </c>
      <c r="KD236">
        <f t="shared" si="309"/>
        <v>194.2</v>
      </c>
      <c r="KE236">
        <f t="shared" si="309"/>
        <v>182.6</v>
      </c>
      <c r="KF236">
        <f t="shared" si="309"/>
        <v>171.8</v>
      </c>
      <c r="KG236">
        <f t="shared" si="309"/>
        <v>176.2</v>
      </c>
      <c r="KH236">
        <f t="shared" si="309"/>
        <v>186.6</v>
      </c>
      <c r="KI236">
        <f t="shared" si="309"/>
        <v>185.6</v>
      </c>
      <c r="KJ236">
        <f t="shared" si="309"/>
        <v>168.2</v>
      </c>
      <c r="KK236">
        <f t="shared" si="309"/>
        <v>183.5</v>
      </c>
      <c r="KL236">
        <f t="shared" si="309"/>
        <v>159.9</v>
      </c>
      <c r="KM236">
        <f t="shared" si="309"/>
        <v>174.4</v>
      </c>
      <c r="KN236">
        <f t="shared" si="309"/>
        <v>180.9</v>
      </c>
      <c r="KO236">
        <f t="shared" si="309"/>
        <v>199.2</v>
      </c>
      <c r="KP236">
        <f t="shared" si="309"/>
        <v>199.5</v>
      </c>
      <c r="KQ236">
        <f t="shared" si="309"/>
        <v>173.5</v>
      </c>
      <c r="KR236">
        <f t="shared" si="309"/>
        <v>166.1</v>
      </c>
      <c r="KS236">
        <f t="shared" si="309"/>
        <v>192.2</v>
      </c>
      <c r="KT236">
        <f t="shared" si="309"/>
        <v>191.4</v>
      </c>
      <c r="KU236">
        <f t="shared" si="309"/>
        <v>167.8</v>
      </c>
      <c r="KV236">
        <f t="shared" si="309"/>
        <v>207.4</v>
      </c>
      <c r="KW236">
        <f t="shared" si="309"/>
        <v>187</v>
      </c>
      <c r="KX236">
        <f t="shared" si="309"/>
        <v>185.8</v>
      </c>
      <c r="KY236">
        <f t="shared" si="309"/>
        <v>193.4</v>
      </c>
      <c r="KZ236">
        <f t="shared" si="309"/>
        <v>180.6</v>
      </c>
      <c r="LA236">
        <f t="shared" si="309"/>
        <v>180</v>
      </c>
      <c r="LB236">
        <f t="shared" si="309"/>
        <v>161.30000000000001</v>
      </c>
      <c r="LC236">
        <f t="shared" si="309"/>
        <v>176.1</v>
      </c>
      <c r="LD236">
        <f t="shared" si="309"/>
        <v>187.8</v>
      </c>
      <c r="LE236">
        <f t="shared" si="309"/>
        <v>175.5</v>
      </c>
      <c r="LF236">
        <f t="shared" si="309"/>
        <v>169.3</v>
      </c>
      <c r="LG236">
        <f t="shared" si="309"/>
        <v>186.5</v>
      </c>
      <c r="LH236">
        <f t="shared" si="309"/>
        <v>173.8</v>
      </c>
      <c r="LI236">
        <f t="shared" si="309"/>
        <v>173.8</v>
      </c>
      <c r="LJ236">
        <f t="shared" ref="LJ236:NU236" si="310">+MAX(0.7*$Y$61,LJ172)</f>
        <v>176.2</v>
      </c>
      <c r="LK236">
        <f t="shared" si="310"/>
        <v>187.3</v>
      </c>
      <c r="LL236">
        <f t="shared" si="310"/>
        <v>180.8</v>
      </c>
      <c r="LM236">
        <f t="shared" si="310"/>
        <v>190.2</v>
      </c>
      <c r="LN236">
        <f t="shared" si="310"/>
        <v>195</v>
      </c>
      <c r="LO236">
        <f t="shared" si="310"/>
        <v>166.8</v>
      </c>
      <c r="LP236">
        <f t="shared" si="310"/>
        <v>173.2</v>
      </c>
      <c r="LQ236">
        <f t="shared" si="310"/>
        <v>173.5</v>
      </c>
      <c r="LR236">
        <f t="shared" si="310"/>
        <v>157.19999999999999</v>
      </c>
      <c r="LS236">
        <f t="shared" si="310"/>
        <v>181.1</v>
      </c>
      <c r="LT236">
        <f t="shared" si="310"/>
        <v>182.2</v>
      </c>
      <c r="LU236">
        <f t="shared" si="310"/>
        <v>175.3</v>
      </c>
      <c r="LV236">
        <f t="shared" si="310"/>
        <v>190.9</v>
      </c>
      <c r="LW236">
        <f t="shared" si="310"/>
        <v>173.6</v>
      </c>
      <c r="LX236">
        <f t="shared" si="310"/>
        <v>191.7</v>
      </c>
      <c r="LY236">
        <f t="shared" si="310"/>
        <v>200</v>
      </c>
      <c r="LZ236">
        <f t="shared" si="310"/>
        <v>164.6</v>
      </c>
      <c r="MA236">
        <f t="shared" si="310"/>
        <v>167.8</v>
      </c>
      <c r="MB236">
        <f t="shared" si="310"/>
        <v>170.6</v>
      </c>
      <c r="MC236">
        <f t="shared" si="310"/>
        <v>192.4</v>
      </c>
      <c r="MD236">
        <f t="shared" si="310"/>
        <v>178.9</v>
      </c>
      <c r="ME236">
        <f t="shared" si="310"/>
        <v>170</v>
      </c>
      <c r="MF236">
        <f t="shared" si="310"/>
        <v>155.69999999999999</v>
      </c>
      <c r="MG236">
        <f t="shared" si="310"/>
        <v>173.6</v>
      </c>
      <c r="MH236">
        <f t="shared" si="310"/>
        <v>182.6</v>
      </c>
      <c r="MI236">
        <f t="shared" si="310"/>
        <v>157.1</v>
      </c>
      <c r="MJ236">
        <f t="shared" si="310"/>
        <v>168.2</v>
      </c>
      <c r="MK236">
        <f t="shared" si="310"/>
        <v>164.2</v>
      </c>
      <c r="ML236">
        <f t="shared" si="310"/>
        <v>175.7</v>
      </c>
      <c r="MM236">
        <f t="shared" si="310"/>
        <v>181.7</v>
      </c>
      <c r="MN236">
        <f t="shared" si="310"/>
        <v>177</v>
      </c>
      <c r="MO236">
        <f t="shared" si="310"/>
        <v>179.4</v>
      </c>
      <c r="MP236">
        <f t="shared" si="310"/>
        <v>188.1</v>
      </c>
      <c r="MQ236">
        <f t="shared" si="310"/>
        <v>188.9</v>
      </c>
      <c r="MR236">
        <f t="shared" si="310"/>
        <v>178.9</v>
      </c>
      <c r="MS236">
        <f t="shared" si="310"/>
        <v>184.3</v>
      </c>
      <c r="MT236">
        <f t="shared" si="310"/>
        <v>176.5</v>
      </c>
      <c r="MU236">
        <f t="shared" si="310"/>
        <v>186.1</v>
      </c>
      <c r="MV236">
        <f t="shared" si="310"/>
        <v>168.1</v>
      </c>
      <c r="MW236">
        <f t="shared" si="310"/>
        <v>181.6</v>
      </c>
      <c r="MX236">
        <f t="shared" si="310"/>
        <v>164</v>
      </c>
      <c r="MY236">
        <f t="shared" si="310"/>
        <v>164.2</v>
      </c>
      <c r="MZ236">
        <f t="shared" si="310"/>
        <v>174.8</v>
      </c>
      <c r="NA236">
        <f t="shared" si="310"/>
        <v>170.2</v>
      </c>
      <c r="NB236">
        <f t="shared" si="310"/>
        <v>174.6</v>
      </c>
      <c r="NC236">
        <f t="shared" si="310"/>
        <v>198.2</v>
      </c>
      <c r="ND236">
        <f t="shared" si="310"/>
        <v>184.2</v>
      </c>
      <c r="NE236">
        <f t="shared" si="310"/>
        <v>165.4</v>
      </c>
      <c r="NF236">
        <f t="shared" si="310"/>
        <v>169.4</v>
      </c>
      <c r="NG236">
        <f t="shared" si="310"/>
        <v>177.1</v>
      </c>
      <c r="NH236">
        <f t="shared" si="310"/>
        <v>184</v>
      </c>
      <c r="NI236">
        <f t="shared" si="310"/>
        <v>177.2</v>
      </c>
      <c r="NJ236">
        <f t="shared" si="310"/>
        <v>163.9</v>
      </c>
      <c r="NK236">
        <f t="shared" si="310"/>
        <v>183.8</v>
      </c>
      <c r="NL236">
        <f t="shared" si="310"/>
        <v>161.9</v>
      </c>
      <c r="NM236">
        <f t="shared" si="310"/>
        <v>162.80000000000001</v>
      </c>
      <c r="NN236">
        <f t="shared" si="310"/>
        <v>169.2</v>
      </c>
      <c r="NO236">
        <f t="shared" si="310"/>
        <v>179.5</v>
      </c>
      <c r="NP236">
        <f t="shared" si="310"/>
        <v>183.9</v>
      </c>
      <c r="NQ236">
        <f t="shared" si="310"/>
        <v>187.1</v>
      </c>
      <c r="NR236">
        <f t="shared" si="310"/>
        <v>177.2</v>
      </c>
      <c r="NS236">
        <f t="shared" si="310"/>
        <v>167.7</v>
      </c>
      <c r="NT236">
        <f t="shared" si="310"/>
        <v>173.5</v>
      </c>
      <c r="NU236">
        <f t="shared" si="310"/>
        <v>168.3</v>
      </c>
      <c r="NV236">
        <f t="shared" ref="NV236:QG236" si="311">+MAX(0.7*$Y$61,NV172)</f>
        <v>181.7</v>
      </c>
      <c r="NW236">
        <f t="shared" si="311"/>
        <v>166.4</v>
      </c>
      <c r="NX236">
        <f t="shared" si="311"/>
        <v>190.2</v>
      </c>
      <c r="NY236">
        <f t="shared" si="311"/>
        <v>188.5</v>
      </c>
      <c r="NZ236">
        <f t="shared" si="311"/>
        <v>181.4</v>
      </c>
      <c r="OA236">
        <f t="shared" si="311"/>
        <v>176.2</v>
      </c>
      <c r="OB236">
        <f t="shared" si="311"/>
        <v>168.8</v>
      </c>
      <c r="OC236">
        <f t="shared" si="311"/>
        <v>189.6</v>
      </c>
      <c r="OD236">
        <f t="shared" si="311"/>
        <v>180</v>
      </c>
      <c r="OE236">
        <f t="shared" si="311"/>
        <v>198</v>
      </c>
      <c r="OF236">
        <f t="shared" si="311"/>
        <v>196</v>
      </c>
      <c r="OG236">
        <f t="shared" si="311"/>
        <v>206.5</v>
      </c>
      <c r="OH236">
        <f t="shared" si="311"/>
        <v>184.3</v>
      </c>
      <c r="OI236">
        <f t="shared" si="311"/>
        <v>175.5</v>
      </c>
      <c r="OJ236">
        <f t="shared" si="311"/>
        <v>188.1</v>
      </c>
      <c r="OK236">
        <f t="shared" si="311"/>
        <v>183.9</v>
      </c>
      <c r="OL236">
        <f t="shared" si="311"/>
        <v>179.1</v>
      </c>
      <c r="OM236">
        <f t="shared" si="311"/>
        <v>189.8</v>
      </c>
      <c r="ON236">
        <f t="shared" si="311"/>
        <v>187.9</v>
      </c>
      <c r="OO236">
        <f t="shared" si="311"/>
        <v>177.1</v>
      </c>
      <c r="OP236">
        <f t="shared" si="311"/>
        <v>171.8</v>
      </c>
      <c r="OQ236">
        <f t="shared" si="311"/>
        <v>174.8</v>
      </c>
      <c r="OR236">
        <f t="shared" si="311"/>
        <v>193.1</v>
      </c>
      <c r="OS236">
        <f t="shared" si="311"/>
        <v>178.5</v>
      </c>
      <c r="OT236">
        <f t="shared" si="311"/>
        <v>161.5</v>
      </c>
      <c r="OU236">
        <f t="shared" si="311"/>
        <v>170.4</v>
      </c>
      <c r="OV236">
        <f t="shared" si="311"/>
        <v>188.8</v>
      </c>
      <c r="OW236">
        <f t="shared" si="311"/>
        <v>185.5</v>
      </c>
      <c r="OX236">
        <f t="shared" si="311"/>
        <v>183.3</v>
      </c>
      <c r="OY236">
        <f t="shared" si="311"/>
        <v>177.5</v>
      </c>
      <c r="OZ236">
        <f t="shared" si="311"/>
        <v>161.30000000000001</v>
      </c>
      <c r="PA236">
        <f t="shared" si="311"/>
        <v>181.2</v>
      </c>
      <c r="PB236">
        <f t="shared" si="311"/>
        <v>162.80000000000001</v>
      </c>
      <c r="PC236">
        <f t="shared" si="311"/>
        <v>178.3</v>
      </c>
      <c r="PD236">
        <f t="shared" si="311"/>
        <v>166.4</v>
      </c>
      <c r="PE236">
        <f t="shared" si="311"/>
        <v>195</v>
      </c>
      <c r="PF236">
        <f t="shared" si="311"/>
        <v>173.1</v>
      </c>
      <c r="PG236">
        <f t="shared" si="311"/>
        <v>196.6</v>
      </c>
      <c r="PH236">
        <f t="shared" si="311"/>
        <v>158.19999999999999</v>
      </c>
      <c r="PI236">
        <f t="shared" si="311"/>
        <v>179.7</v>
      </c>
      <c r="PJ236">
        <f t="shared" si="311"/>
        <v>166</v>
      </c>
      <c r="PK236">
        <f t="shared" si="311"/>
        <v>171.8</v>
      </c>
      <c r="PL236">
        <f t="shared" si="311"/>
        <v>168.8</v>
      </c>
      <c r="PM236">
        <f t="shared" si="311"/>
        <v>189.4</v>
      </c>
      <c r="PN236">
        <f t="shared" si="311"/>
        <v>179.7</v>
      </c>
      <c r="PO236">
        <f t="shared" si="311"/>
        <v>166</v>
      </c>
      <c r="PP236">
        <f t="shared" si="311"/>
        <v>169.3</v>
      </c>
      <c r="PQ236">
        <f t="shared" si="311"/>
        <v>177.9</v>
      </c>
      <c r="PR236">
        <f t="shared" si="311"/>
        <v>183.3</v>
      </c>
      <c r="PS236">
        <f t="shared" si="311"/>
        <v>179.7</v>
      </c>
      <c r="PT236">
        <f t="shared" si="311"/>
        <v>187.9</v>
      </c>
      <c r="PU236">
        <f t="shared" si="311"/>
        <v>175.3</v>
      </c>
      <c r="PV236">
        <f t="shared" si="311"/>
        <v>167.1</v>
      </c>
      <c r="PW236">
        <f t="shared" si="311"/>
        <v>165.1</v>
      </c>
      <c r="PX236">
        <f t="shared" si="311"/>
        <v>180.6</v>
      </c>
      <c r="PY236">
        <f t="shared" si="311"/>
        <v>172.5</v>
      </c>
      <c r="PZ236">
        <f t="shared" si="311"/>
        <v>151.19999999999999</v>
      </c>
      <c r="QA236">
        <f t="shared" si="311"/>
        <v>189.4</v>
      </c>
      <c r="QB236">
        <f t="shared" si="311"/>
        <v>189.9</v>
      </c>
      <c r="QC236">
        <f t="shared" si="311"/>
        <v>174.5</v>
      </c>
      <c r="QD236">
        <f t="shared" si="311"/>
        <v>171.9</v>
      </c>
      <c r="QE236">
        <f t="shared" si="311"/>
        <v>176.2</v>
      </c>
      <c r="QF236">
        <f t="shared" si="311"/>
        <v>192.2</v>
      </c>
      <c r="QG236">
        <f t="shared" si="311"/>
        <v>165.8</v>
      </c>
      <c r="QH236">
        <f t="shared" ref="QH236:SG236" si="312">+MAX(0.7*$Y$61,QH172)</f>
        <v>164.7</v>
      </c>
      <c r="QI236">
        <f t="shared" si="312"/>
        <v>185.5</v>
      </c>
      <c r="QJ236">
        <f t="shared" si="312"/>
        <v>159.6</v>
      </c>
      <c r="QK236">
        <f t="shared" si="312"/>
        <v>177.5</v>
      </c>
      <c r="QL236">
        <f t="shared" si="312"/>
        <v>175.9</v>
      </c>
      <c r="QM236">
        <f t="shared" si="312"/>
        <v>172.9</v>
      </c>
      <c r="QN236">
        <f t="shared" si="312"/>
        <v>170.9</v>
      </c>
      <c r="QO236">
        <f t="shared" si="312"/>
        <v>182</v>
      </c>
      <c r="QP236">
        <f t="shared" si="312"/>
        <v>181.9</v>
      </c>
      <c r="QQ236">
        <f t="shared" si="312"/>
        <v>184.4</v>
      </c>
      <c r="QR236">
        <f t="shared" si="312"/>
        <v>174.1</v>
      </c>
      <c r="QS236">
        <f t="shared" si="312"/>
        <v>218.2</v>
      </c>
      <c r="QT236">
        <f t="shared" si="312"/>
        <v>178.8</v>
      </c>
      <c r="QU236">
        <f t="shared" si="312"/>
        <v>189.3</v>
      </c>
      <c r="QV236">
        <f t="shared" si="312"/>
        <v>172.3</v>
      </c>
      <c r="QW236">
        <f t="shared" si="312"/>
        <v>186</v>
      </c>
      <c r="QX236">
        <f t="shared" si="312"/>
        <v>174.9</v>
      </c>
      <c r="QY236">
        <f t="shared" si="312"/>
        <v>174</v>
      </c>
      <c r="QZ236">
        <f t="shared" si="312"/>
        <v>165.5</v>
      </c>
      <c r="RA236">
        <f t="shared" si="312"/>
        <v>198.9</v>
      </c>
      <c r="RB236">
        <f t="shared" si="312"/>
        <v>173</v>
      </c>
      <c r="RC236">
        <f t="shared" si="312"/>
        <v>158.9</v>
      </c>
      <c r="RD236">
        <f t="shared" si="312"/>
        <v>169</v>
      </c>
      <c r="RE236">
        <f t="shared" si="312"/>
        <v>186.7</v>
      </c>
      <c r="RF236">
        <f t="shared" si="312"/>
        <v>168.7</v>
      </c>
      <c r="RG236">
        <f t="shared" si="312"/>
        <v>191.4</v>
      </c>
      <c r="RH236">
        <f t="shared" si="312"/>
        <v>166.8</v>
      </c>
      <c r="RI236">
        <f t="shared" si="312"/>
        <v>184.4</v>
      </c>
      <c r="RJ236">
        <f t="shared" si="312"/>
        <v>170.7</v>
      </c>
      <c r="RK236">
        <f t="shared" si="312"/>
        <v>181.1</v>
      </c>
      <c r="RL236">
        <f t="shared" si="312"/>
        <v>168.4</v>
      </c>
      <c r="RM236">
        <f t="shared" si="312"/>
        <v>186.7</v>
      </c>
      <c r="RN236">
        <f t="shared" si="312"/>
        <v>172.8</v>
      </c>
      <c r="RO236">
        <f t="shared" si="312"/>
        <v>165.7</v>
      </c>
      <c r="RP236">
        <f t="shared" si="312"/>
        <v>158.6</v>
      </c>
      <c r="RQ236">
        <f t="shared" si="312"/>
        <v>163.9</v>
      </c>
      <c r="RR236">
        <f t="shared" si="312"/>
        <v>178.4</v>
      </c>
      <c r="RS236">
        <f t="shared" si="312"/>
        <v>177.1</v>
      </c>
      <c r="RT236">
        <f t="shared" si="312"/>
        <v>177.6</v>
      </c>
      <c r="RU236">
        <f t="shared" si="312"/>
        <v>178</v>
      </c>
      <c r="RV236">
        <f t="shared" si="312"/>
        <v>176.1</v>
      </c>
      <c r="RW236">
        <f t="shared" si="312"/>
        <v>180.7</v>
      </c>
      <c r="RX236">
        <f t="shared" si="312"/>
        <v>177.5</v>
      </c>
      <c r="RY236">
        <f t="shared" si="312"/>
        <v>176.6</v>
      </c>
      <c r="RZ236">
        <f t="shared" si="312"/>
        <v>167.5</v>
      </c>
      <c r="SA236">
        <f t="shared" si="312"/>
        <v>172.9</v>
      </c>
      <c r="SB236">
        <f t="shared" si="312"/>
        <v>171</v>
      </c>
      <c r="SC236">
        <f t="shared" si="312"/>
        <v>165.5</v>
      </c>
      <c r="SD236">
        <f t="shared" si="312"/>
        <v>200.4</v>
      </c>
      <c r="SE236">
        <f t="shared" si="312"/>
        <v>156.9</v>
      </c>
      <c r="SF236">
        <f t="shared" si="312"/>
        <v>171.7</v>
      </c>
      <c r="SG236">
        <f t="shared" si="312"/>
        <v>170.8</v>
      </c>
    </row>
    <row r="237" spans="1:502">
      <c r="A237" t="s">
        <v>573</v>
      </c>
      <c r="B237" s="244">
        <f t="shared" ref="B237:BM237" si="313">+ROUND(((SUM($T$67:$T$68)+B$192+B$148+B$235)-MIN(MIN($T$67:$T$68),B$148,B$192,B$235)-MAX(MAX($T$67:$T$68),B$148,B$192,B$235))/3,2)</f>
        <v>3.97</v>
      </c>
      <c r="C237" s="244">
        <f t="shared" si="313"/>
        <v>4.4800000000000004</v>
      </c>
      <c r="D237" s="244">
        <f t="shared" si="313"/>
        <v>3.97</v>
      </c>
      <c r="E237" s="244">
        <f t="shared" si="313"/>
        <v>4.05</v>
      </c>
      <c r="F237" s="244">
        <f t="shared" si="313"/>
        <v>4.0599999999999996</v>
      </c>
      <c r="G237" s="244">
        <f t="shared" si="313"/>
        <v>4.09</v>
      </c>
      <c r="H237" s="244">
        <f t="shared" si="313"/>
        <v>4.05</v>
      </c>
      <c r="I237" s="244">
        <f t="shared" si="313"/>
        <v>4.2300000000000004</v>
      </c>
      <c r="J237" s="244">
        <f t="shared" si="313"/>
        <v>4.34</v>
      </c>
      <c r="K237" s="244">
        <f t="shared" si="313"/>
        <v>3.97</v>
      </c>
      <c r="L237" s="244">
        <f t="shared" si="313"/>
        <v>4.3099999999999996</v>
      </c>
      <c r="M237" s="244">
        <f t="shared" si="313"/>
        <v>4.24</v>
      </c>
      <c r="N237" s="244">
        <f t="shared" si="313"/>
        <v>4.29</v>
      </c>
      <c r="O237" s="244">
        <f t="shared" si="313"/>
        <v>4.1399999999999997</v>
      </c>
      <c r="P237" s="244">
        <f t="shared" si="313"/>
        <v>3.97</v>
      </c>
      <c r="Q237" s="244">
        <f t="shared" si="313"/>
        <v>4.03</v>
      </c>
      <c r="R237" s="244">
        <f t="shared" si="313"/>
        <v>3.97</v>
      </c>
      <c r="S237" s="244">
        <f t="shared" si="313"/>
        <v>4.4800000000000004</v>
      </c>
      <c r="T237" s="244">
        <f t="shared" si="313"/>
        <v>3.97</v>
      </c>
      <c r="U237" s="244">
        <f t="shared" si="313"/>
        <v>4.58</v>
      </c>
      <c r="V237" s="244">
        <f t="shared" si="313"/>
        <v>4.4000000000000004</v>
      </c>
      <c r="W237" s="244">
        <f t="shared" si="313"/>
        <v>3.97</v>
      </c>
      <c r="X237" s="244">
        <f t="shared" si="313"/>
        <v>4.3499999999999996</v>
      </c>
      <c r="Y237" s="244">
        <f t="shared" si="313"/>
        <v>3.97</v>
      </c>
      <c r="Z237" s="244">
        <f t="shared" si="313"/>
        <v>3.97</v>
      </c>
      <c r="AA237" s="244">
        <f t="shared" si="313"/>
        <v>4.1900000000000004</v>
      </c>
      <c r="AB237" s="244">
        <f t="shared" si="313"/>
        <v>4.59</v>
      </c>
      <c r="AC237" s="244">
        <f t="shared" si="313"/>
        <v>4.51</v>
      </c>
      <c r="AD237" s="244">
        <f t="shared" si="313"/>
        <v>4.3</v>
      </c>
      <c r="AE237" s="244">
        <f t="shared" si="313"/>
        <v>4.46</v>
      </c>
      <c r="AF237" s="244">
        <f t="shared" si="313"/>
        <v>5.0599999999999996</v>
      </c>
      <c r="AG237" s="244">
        <f t="shared" si="313"/>
        <v>3.97</v>
      </c>
      <c r="AH237" s="244">
        <f t="shared" si="313"/>
        <v>4.5199999999999996</v>
      </c>
      <c r="AI237" s="244">
        <f t="shared" si="313"/>
        <v>4.22</v>
      </c>
      <c r="AJ237" s="244">
        <f t="shared" si="313"/>
        <v>3.97</v>
      </c>
      <c r="AK237" s="244">
        <f t="shared" si="313"/>
        <v>4.45</v>
      </c>
      <c r="AL237" s="244">
        <f t="shared" si="313"/>
        <v>4.42</v>
      </c>
      <c r="AM237" s="244">
        <f t="shared" si="313"/>
        <v>4.3099999999999996</v>
      </c>
      <c r="AN237" s="244">
        <f t="shared" si="313"/>
        <v>3.97</v>
      </c>
      <c r="AO237" s="244">
        <f t="shared" si="313"/>
        <v>4.5199999999999996</v>
      </c>
      <c r="AP237" s="244">
        <f t="shared" si="313"/>
        <v>4.1100000000000003</v>
      </c>
      <c r="AQ237" s="244">
        <f t="shared" si="313"/>
        <v>4.74</v>
      </c>
      <c r="AR237" s="244">
        <f t="shared" si="313"/>
        <v>4.54</v>
      </c>
      <c r="AS237" s="244">
        <f t="shared" si="313"/>
        <v>4.04</v>
      </c>
      <c r="AT237" s="244">
        <f t="shared" si="313"/>
        <v>4.09</v>
      </c>
      <c r="AU237" s="244">
        <f t="shared" si="313"/>
        <v>3.97</v>
      </c>
      <c r="AV237" s="244">
        <f t="shared" si="313"/>
        <v>4.67</v>
      </c>
      <c r="AW237" s="244">
        <f t="shared" si="313"/>
        <v>4.8099999999999996</v>
      </c>
      <c r="AX237" s="244">
        <f t="shared" si="313"/>
        <v>4.58</v>
      </c>
      <c r="AY237" s="244">
        <f t="shared" si="313"/>
        <v>4.57</v>
      </c>
      <c r="AZ237" s="244">
        <f t="shared" si="313"/>
        <v>4.16</v>
      </c>
      <c r="BA237" s="244">
        <f t="shared" si="313"/>
        <v>5.07</v>
      </c>
      <c r="BB237" s="244">
        <f t="shared" si="313"/>
        <v>4.5</v>
      </c>
      <c r="BC237" s="244">
        <f t="shared" si="313"/>
        <v>4.04</v>
      </c>
      <c r="BD237" s="244">
        <f t="shared" si="313"/>
        <v>4.54</v>
      </c>
      <c r="BE237" s="244">
        <f t="shared" si="313"/>
        <v>4.21</v>
      </c>
      <c r="BF237" s="244">
        <f t="shared" si="313"/>
        <v>3.97</v>
      </c>
      <c r="BG237" s="244">
        <f t="shared" si="313"/>
        <v>4.71</v>
      </c>
      <c r="BH237" s="244">
        <f t="shared" si="313"/>
        <v>4.0999999999999996</v>
      </c>
      <c r="BI237" s="244">
        <f t="shared" si="313"/>
        <v>4.32</v>
      </c>
      <c r="BJ237" s="244">
        <f t="shared" si="313"/>
        <v>4.33</v>
      </c>
      <c r="BK237" s="244">
        <f t="shared" si="313"/>
        <v>4.41</v>
      </c>
      <c r="BL237" s="244">
        <f t="shared" si="313"/>
        <v>4.5999999999999996</v>
      </c>
      <c r="BM237" s="244">
        <f t="shared" si="313"/>
        <v>4.91</v>
      </c>
      <c r="BN237" s="244">
        <f t="shared" ref="BN237:DY237" si="314">+ROUND(((SUM($T$67:$T$68)+BN$192+BN$148+BN$235)-MIN(MIN($T$67:$T$68),BN$148,BN$192,BN$235)-MAX(MAX($T$67:$T$68),BN$148,BN$192,BN$235))/3,2)</f>
        <v>4.8499999999999996</v>
      </c>
      <c r="BO237" s="244">
        <f t="shared" si="314"/>
        <v>4.25</v>
      </c>
      <c r="BP237" s="244">
        <f t="shared" si="314"/>
        <v>3.97</v>
      </c>
      <c r="BQ237" s="244">
        <f t="shared" si="314"/>
        <v>4.38</v>
      </c>
      <c r="BR237" s="244">
        <f t="shared" si="314"/>
        <v>4.24</v>
      </c>
      <c r="BS237" s="244">
        <f t="shared" si="314"/>
        <v>4.45</v>
      </c>
      <c r="BT237" s="244">
        <f t="shared" si="314"/>
        <v>4.08</v>
      </c>
      <c r="BU237" s="244">
        <f t="shared" si="314"/>
        <v>4.2</v>
      </c>
      <c r="BV237" s="244">
        <f t="shared" si="314"/>
        <v>4.09</v>
      </c>
      <c r="BW237" s="244">
        <f t="shared" si="314"/>
        <v>4.6399999999999997</v>
      </c>
      <c r="BX237" s="244">
        <f t="shared" si="314"/>
        <v>4.2699999999999996</v>
      </c>
      <c r="BY237" s="244">
        <f t="shared" si="314"/>
        <v>5.03</v>
      </c>
      <c r="BZ237" s="244">
        <f t="shared" si="314"/>
        <v>4.29</v>
      </c>
      <c r="CA237" s="244">
        <f t="shared" si="314"/>
        <v>4.2699999999999996</v>
      </c>
      <c r="CB237" s="244">
        <f t="shared" si="314"/>
        <v>4.21</v>
      </c>
      <c r="CC237" s="244">
        <f t="shared" si="314"/>
        <v>4.8600000000000003</v>
      </c>
      <c r="CD237" s="244">
        <f t="shared" si="314"/>
        <v>4.3099999999999996</v>
      </c>
      <c r="CE237" s="244">
        <f t="shared" si="314"/>
        <v>4.46</v>
      </c>
      <c r="CF237" s="244">
        <f t="shared" si="314"/>
        <v>4.43</v>
      </c>
      <c r="CG237" s="244">
        <f t="shared" si="314"/>
        <v>3.97</v>
      </c>
      <c r="CH237" s="244">
        <f t="shared" si="314"/>
        <v>4.3099999999999996</v>
      </c>
      <c r="CI237" s="244">
        <f t="shared" si="314"/>
        <v>4.2</v>
      </c>
      <c r="CJ237" s="244">
        <f t="shared" si="314"/>
        <v>4.16</v>
      </c>
      <c r="CK237" s="244">
        <f t="shared" si="314"/>
        <v>4.16</v>
      </c>
      <c r="CL237" s="244">
        <f t="shared" si="314"/>
        <v>4.24</v>
      </c>
      <c r="CM237" s="244">
        <f t="shared" si="314"/>
        <v>4.6399999999999997</v>
      </c>
      <c r="CN237" s="244">
        <f t="shared" si="314"/>
        <v>3.97</v>
      </c>
      <c r="CO237" s="244">
        <f t="shared" si="314"/>
        <v>4.5</v>
      </c>
      <c r="CP237" s="244">
        <f t="shared" si="314"/>
        <v>4.9800000000000004</v>
      </c>
      <c r="CQ237" s="244">
        <f t="shared" si="314"/>
        <v>3.99</v>
      </c>
      <c r="CR237" s="244">
        <f t="shared" si="314"/>
        <v>3.97</v>
      </c>
      <c r="CS237" s="244">
        <f t="shared" si="314"/>
        <v>4.7300000000000004</v>
      </c>
      <c r="CT237" s="244">
        <f t="shared" si="314"/>
        <v>4.22</v>
      </c>
      <c r="CU237" s="244">
        <f t="shared" si="314"/>
        <v>4.67</v>
      </c>
      <c r="CV237" s="244">
        <f t="shared" si="314"/>
        <v>4.04</v>
      </c>
      <c r="CW237" s="244">
        <f t="shared" si="314"/>
        <v>4.32</v>
      </c>
      <c r="CX237" s="244">
        <f t="shared" si="314"/>
        <v>4.55</v>
      </c>
      <c r="CY237" s="244">
        <f t="shared" si="314"/>
        <v>4.05</v>
      </c>
      <c r="CZ237" s="244">
        <f t="shared" si="314"/>
        <v>4.47</v>
      </c>
      <c r="DA237" s="244">
        <f t="shared" si="314"/>
        <v>3.97</v>
      </c>
      <c r="DB237" s="244">
        <f t="shared" si="314"/>
        <v>4.4400000000000004</v>
      </c>
      <c r="DC237" s="244">
        <f t="shared" si="314"/>
        <v>4.08</v>
      </c>
      <c r="DD237" s="244">
        <f t="shared" si="314"/>
        <v>4.42</v>
      </c>
      <c r="DE237" s="244">
        <f t="shared" si="314"/>
        <v>4.41</v>
      </c>
      <c r="DF237" s="244">
        <f t="shared" si="314"/>
        <v>4.83</v>
      </c>
      <c r="DG237" s="244">
        <f t="shared" si="314"/>
        <v>4.51</v>
      </c>
      <c r="DH237" s="244">
        <f t="shared" si="314"/>
        <v>4.5199999999999996</v>
      </c>
      <c r="DI237" s="244">
        <f t="shared" si="314"/>
        <v>4.13</v>
      </c>
      <c r="DJ237" s="244">
        <f t="shared" si="314"/>
        <v>4.2</v>
      </c>
      <c r="DK237" s="244">
        <f t="shared" si="314"/>
        <v>3.97</v>
      </c>
      <c r="DL237" s="244">
        <f t="shared" si="314"/>
        <v>3.97</v>
      </c>
      <c r="DM237" s="244">
        <f t="shared" si="314"/>
        <v>4.18</v>
      </c>
      <c r="DN237" s="244">
        <f t="shared" si="314"/>
        <v>4.4400000000000004</v>
      </c>
      <c r="DO237" s="244">
        <f t="shared" si="314"/>
        <v>4.01</v>
      </c>
      <c r="DP237" s="244">
        <f t="shared" si="314"/>
        <v>4.22</v>
      </c>
      <c r="DQ237" s="244">
        <f t="shared" si="314"/>
        <v>4.0199999999999996</v>
      </c>
      <c r="DR237" s="244">
        <f t="shared" si="314"/>
        <v>4.9000000000000004</v>
      </c>
      <c r="DS237" s="244">
        <f t="shared" si="314"/>
        <v>4.51</v>
      </c>
      <c r="DT237" s="244">
        <f t="shared" si="314"/>
        <v>3.97</v>
      </c>
      <c r="DU237" s="244">
        <f t="shared" si="314"/>
        <v>4.5199999999999996</v>
      </c>
      <c r="DV237" s="244">
        <f t="shared" si="314"/>
        <v>4.18</v>
      </c>
      <c r="DW237" s="244">
        <f t="shared" si="314"/>
        <v>4.32</v>
      </c>
      <c r="DX237" s="244">
        <f t="shared" si="314"/>
        <v>4.5</v>
      </c>
      <c r="DY237" s="244">
        <f t="shared" si="314"/>
        <v>4.18</v>
      </c>
      <c r="DZ237" s="244">
        <f t="shared" ref="DZ237:GK237" si="315">+ROUND(((SUM($T$67:$T$68)+DZ$192+DZ$148+DZ$235)-MIN(MIN($T$67:$T$68),DZ$148,DZ$192,DZ$235)-MAX(MAX($T$67:$T$68),DZ$148,DZ$192,DZ$235))/3,2)</f>
        <v>3.97</v>
      </c>
      <c r="EA237" s="244">
        <f t="shared" si="315"/>
        <v>3.97</v>
      </c>
      <c r="EB237" s="244">
        <f t="shared" si="315"/>
        <v>4.62</v>
      </c>
      <c r="EC237" s="244">
        <f t="shared" si="315"/>
        <v>4.59</v>
      </c>
      <c r="ED237" s="244">
        <f t="shared" si="315"/>
        <v>4.07</v>
      </c>
      <c r="EE237" s="244">
        <f t="shared" si="315"/>
        <v>4.0199999999999996</v>
      </c>
      <c r="EF237" s="244">
        <f t="shared" si="315"/>
        <v>4.68</v>
      </c>
      <c r="EG237" s="244">
        <f t="shared" si="315"/>
        <v>4.4800000000000004</v>
      </c>
      <c r="EH237" s="244">
        <f t="shared" si="315"/>
        <v>4.4400000000000004</v>
      </c>
      <c r="EI237" s="244">
        <f t="shared" si="315"/>
        <v>4.13</v>
      </c>
      <c r="EJ237" s="244">
        <f t="shared" si="315"/>
        <v>3.97</v>
      </c>
      <c r="EK237" s="244">
        <f t="shared" si="315"/>
        <v>4.25</v>
      </c>
      <c r="EL237" s="244">
        <f t="shared" si="315"/>
        <v>4.4400000000000004</v>
      </c>
      <c r="EM237" s="244">
        <f t="shared" si="315"/>
        <v>3.98</v>
      </c>
      <c r="EN237" s="244">
        <f t="shared" si="315"/>
        <v>3.97</v>
      </c>
      <c r="EO237" s="244">
        <f t="shared" si="315"/>
        <v>4.66</v>
      </c>
      <c r="EP237" s="244">
        <f t="shared" si="315"/>
        <v>4.26</v>
      </c>
      <c r="EQ237" s="244">
        <f t="shared" si="315"/>
        <v>4.0199999999999996</v>
      </c>
      <c r="ER237" s="244">
        <f t="shared" si="315"/>
        <v>4.82</v>
      </c>
      <c r="ES237" s="244">
        <f t="shared" si="315"/>
        <v>4.0599999999999996</v>
      </c>
      <c r="ET237" s="244">
        <f t="shared" si="315"/>
        <v>4.38</v>
      </c>
      <c r="EU237" s="244">
        <f t="shared" si="315"/>
        <v>4.04</v>
      </c>
      <c r="EV237" s="244">
        <f t="shared" si="315"/>
        <v>4.1900000000000004</v>
      </c>
      <c r="EW237" s="244">
        <f t="shared" si="315"/>
        <v>4.2699999999999996</v>
      </c>
      <c r="EX237" s="244">
        <f t="shared" si="315"/>
        <v>3.99</v>
      </c>
      <c r="EY237" s="244">
        <f t="shared" si="315"/>
        <v>4.12</v>
      </c>
      <c r="EZ237" s="244">
        <f t="shared" si="315"/>
        <v>4.17</v>
      </c>
      <c r="FA237" s="244">
        <f t="shared" si="315"/>
        <v>5.3</v>
      </c>
      <c r="FB237" s="244">
        <f t="shared" si="315"/>
        <v>4.08</v>
      </c>
      <c r="FC237" s="244">
        <f t="shared" si="315"/>
        <v>5.45</v>
      </c>
      <c r="FD237" s="244">
        <f t="shared" si="315"/>
        <v>4.51</v>
      </c>
      <c r="FE237" s="244">
        <f t="shared" si="315"/>
        <v>4.41</v>
      </c>
      <c r="FF237" s="244">
        <f t="shared" si="315"/>
        <v>4.28</v>
      </c>
      <c r="FG237" s="244">
        <f t="shared" si="315"/>
        <v>4.12</v>
      </c>
      <c r="FH237" s="244">
        <f t="shared" si="315"/>
        <v>3.98</v>
      </c>
      <c r="FI237" s="244">
        <f t="shared" si="315"/>
        <v>4.0199999999999996</v>
      </c>
      <c r="FJ237" s="244">
        <f t="shared" si="315"/>
        <v>3.97</v>
      </c>
      <c r="FK237" s="244">
        <f t="shared" si="315"/>
        <v>4.26</v>
      </c>
      <c r="FL237" s="244">
        <f t="shared" si="315"/>
        <v>5.28</v>
      </c>
      <c r="FM237" s="244">
        <f t="shared" si="315"/>
        <v>4.12</v>
      </c>
      <c r="FN237" s="244">
        <f t="shared" si="315"/>
        <v>4.07</v>
      </c>
      <c r="FO237" s="244">
        <f t="shared" si="315"/>
        <v>4.17</v>
      </c>
      <c r="FP237" s="244">
        <f t="shared" si="315"/>
        <v>4.5599999999999996</v>
      </c>
      <c r="FQ237" s="244">
        <f t="shared" si="315"/>
        <v>3.97</v>
      </c>
      <c r="FR237" s="244">
        <f t="shared" si="315"/>
        <v>4.46</v>
      </c>
      <c r="FS237" s="244">
        <f t="shared" si="315"/>
        <v>4.32</v>
      </c>
      <c r="FT237" s="244">
        <f t="shared" si="315"/>
        <v>4.42</v>
      </c>
      <c r="FU237" s="244">
        <f t="shared" si="315"/>
        <v>4.3099999999999996</v>
      </c>
      <c r="FV237" s="244">
        <f t="shared" si="315"/>
        <v>4.0199999999999996</v>
      </c>
      <c r="FW237" s="244">
        <f t="shared" si="315"/>
        <v>4.0999999999999996</v>
      </c>
      <c r="FX237" s="244">
        <f t="shared" si="315"/>
        <v>4.16</v>
      </c>
      <c r="FY237" s="244">
        <f t="shared" si="315"/>
        <v>4.37</v>
      </c>
      <c r="FZ237" s="244">
        <f t="shared" si="315"/>
        <v>4.03</v>
      </c>
      <c r="GA237" s="244">
        <f t="shared" si="315"/>
        <v>4.13</v>
      </c>
      <c r="GB237" s="244">
        <f t="shared" si="315"/>
        <v>3.97</v>
      </c>
      <c r="GC237" s="244">
        <f t="shared" si="315"/>
        <v>4.03</v>
      </c>
      <c r="GD237" s="244">
        <f t="shared" si="315"/>
        <v>3.97</v>
      </c>
      <c r="GE237" s="244">
        <f t="shared" si="315"/>
        <v>4.13</v>
      </c>
      <c r="GF237" s="244">
        <f t="shared" si="315"/>
        <v>3.97</v>
      </c>
      <c r="GG237" s="244">
        <f t="shared" si="315"/>
        <v>4.3499999999999996</v>
      </c>
      <c r="GH237" s="244">
        <f t="shared" si="315"/>
        <v>3.99</v>
      </c>
      <c r="GI237" s="244">
        <f t="shared" si="315"/>
        <v>4.72</v>
      </c>
      <c r="GJ237" s="244">
        <f t="shared" si="315"/>
        <v>4.34</v>
      </c>
      <c r="GK237" s="244">
        <f t="shared" si="315"/>
        <v>4.18</v>
      </c>
      <c r="GL237" s="244">
        <f t="shared" ref="GL237:IW237" si="316">+ROUND(((SUM($T$67:$T$68)+GL$192+GL$148+GL$235)-MIN(MIN($T$67:$T$68),GL$148,GL$192,GL$235)-MAX(MAX($T$67:$T$68),GL$148,GL$192,GL$235))/3,2)</f>
        <v>4.08</v>
      </c>
      <c r="GM237" s="244">
        <f t="shared" si="316"/>
        <v>4.6399999999999997</v>
      </c>
      <c r="GN237" s="244">
        <f t="shared" si="316"/>
        <v>3.97</v>
      </c>
      <c r="GO237" s="244">
        <f t="shared" si="316"/>
        <v>3.97</v>
      </c>
      <c r="GP237" s="244">
        <f t="shared" si="316"/>
        <v>4.05</v>
      </c>
      <c r="GQ237" s="244">
        <f t="shared" si="316"/>
        <v>3.97</v>
      </c>
      <c r="GR237" s="244">
        <f t="shared" si="316"/>
        <v>4</v>
      </c>
      <c r="GS237" s="244">
        <f t="shared" si="316"/>
        <v>4.45</v>
      </c>
      <c r="GT237" s="244">
        <f t="shared" si="316"/>
        <v>4.82</v>
      </c>
      <c r="GU237" s="244">
        <f t="shared" si="316"/>
        <v>4.05</v>
      </c>
      <c r="GV237" s="244">
        <f t="shared" si="316"/>
        <v>3.97</v>
      </c>
      <c r="GW237" s="244">
        <f t="shared" si="316"/>
        <v>4.2300000000000004</v>
      </c>
      <c r="GX237" s="244">
        <f t="shared" si="316"/>
        <v>4.17</v>
      </c>
      <c r="GY237" s="244">
        <f t="shared" si="316"/>
        <v>3.97</v>
      </c>
      <c r="GZ237" s="244">
        <f t="shared" si="316"/>
        <v>4.0599999999999996</v>
      </c>
      <c r="HA237" s="244">
        <f t="shared" si="316"/>
        <v>4.0599999999999996</v>
      </c>
      <c r="HB237" s="244">
        <f t="shared" si="316"/>
        <v>4.34</v>
      </c>
      <c r="HC237" s="244">
        <f t="shared" si="316"/>
        <v>4.43</v>
      </c>
      <c r="HD237" s="244">
        <f t="shared" si="316"/>
        <v>4.67</v>
      </c>
      <c r="HE237" s="244">
        <f t="shared" si="316"/>
        <v>4.41</v>
      </c>
      <c r="HF237" s="244">
        <f t="shared" si="316"/>
        <v>3.97</v>
      </c>
      <c r="HG237" s="244">
        <f t="shared" si="316"/>
        <v>4.09</v>
      </c>
      <c r="HH237" s="244">
        <f t="shared" si="316"/>
        <v>3.97</v>
      </c>
      <c r="HI237" s="244">
        <f t="shared" si="316"/>
        <v>3.97</v>
      </c>
      <c r="HJ237" s="244">
        <f t="shared" si="316"/>
        <v>4.47</v>
      </c>
      <c r="HK237" s="244">
        <f t="shared" si="316"/>
        <v>5.0999999999999996</v>
      </c>
      <c r="HL237" s="244">
        <f t="shared" si="316"/>
        <v>4.6399999999999997</v>
      </c>
      <c r="HM237" s="244">
        <f t="shared" si="316"/>
        <v>4.08</v>
      </c>
      <c r="HN237" s="244">
        <f t="shared" si="316"/>
        <v>4.68</v>
      </c>
      <c r="HO237" s="244">
        <f t="shared" si="316"/>
        <v>4.37</v>
      </c>
      <c r="HP237" s="244">
        <f t="shared" si="316"/>
        <v>4.51</v>
      </c>
      <c r="HQ237" s="244">
        <f t="shared" si="316"/>
        <v>3.97</v>
      </c>
      <c r="HR237" s="244">
        <f t="shared" si="316"/>
        <v>4.3099999999999996</v>
      </c>
      <c r="HS237" s="244">
        <f t="shared" si="316"/>
        <v>4.03</v>
      </c>
      <c r="HT237" s="244">
        <f t="shared" si="316"/>
        <v>5.21</v>
      </c>
      <c r="HU237" s="244">
        <f t="shared" si="316"/>
        <v>4.32</v>
      </c>
      <c r="HV237" s="244">
        <f t="shared" si="316"/>
        <v>4.45</v>
      </c>
      <c r="HW237" s="244">
        <f t="shared" si="316"/>
        <v>4.57</v>
      </c>
      <c r="HX237" s="244">
        <f t="shared" si="316"/>
        <v>3.97</v>
      </c>
      <c r="HY237" s="244">
        <f t="shared" si="316"/>
        <v>4.03</v>
      </c>
      <c r="HZ237" s="244">
        <f t="shared" si="316"/>
        <v>4.53</v>
      </c>
      <c r="IA237" s="244">
        <f t="shared" si="316"/>
        <v>3.97</v>
      </c>
      <c r="IB237" s="244">
        <f t="shared" si="316"/>
        <v>4.96</v>
      </c>
      <c r="IC237" s="244">
        <f t="shared" si="316"/>
        <v>4.22</v>
      </c>
      <c r="ID237" s="244">
        <f t="shared" si="316"/>
        <v>4.04</v>
      </c>
      <c r="IE237" s="244">
        <f t="shared" si="316"/>
        <v>4.1900000000000004</v>
      </c>
      <c r="IF237" s="244">
        <f t="shared" si="316"/>
        <v>3.97</v>
      </c>
      <c r="IG237" s="244">
        <f t="shared" si="316"/>
        <v>3.97</v>
      </c>
      <c r="IH237" s="244">
        <f t="shared" si="316"/>
        <v>4.5599999999999996</v>
      </c>
      <c r="II237" s="244">
        <f t="shared" si="316"/>
        <v>4.18</v>
      </c>
      <c r="IJ237" s="244">
        <f t="shared" si="316"/>
        <v>4.42</v>
      </c>
      <c r="IK237" s="244">
        <f t="shared" si="316"/>
        <v>4.05</v>
      </c>
      <c r="IL237" s="244">
        <f t="shared" si="316"/>
        <v>4.47</v>
      </c>
      <c r="IM237" s="244">
        <f t="shared" si="316"/>
        <v>4.7</v>
      </c>
      <c r="IN237" s="244">
        <f t="shared" si="316"/>
        <v>4.12</v>
      </c>
      <c r="IO237" s="244">
        <f t="shared" si="316"/>
        <v>4.05</v>
      </c>
      <c r="IP237" s="244">
        <f t="shared" si="316"/>
        <v>4.09</v>
      </c>
      <c r="IQ237" s="244">
        <f t="shared" si="316"/>
        <v>3.97</v>
      </c>
      <c r="IR237" s="244">
        <f t="shared" si="316"/>
        <v>4.38</v>
      </c>
      <c r="IS237" s="244">
        <f t="shared" si="316"/>
        <v>4.55</v>
      </c>
      <c r="IT237" s="244">
        <f t="shared" si="316"/>
        <v>4.0599999999999996</v>
      </c>
      <c r="IU237" s="244">
        <f t="shared" si="316"/>
        <v>4.05</v>
      </c>
      <c r="IV237" s="244">
        <f t="shared" si="316"/>
        <v>4.0599999999999996</v>
      </c>
      <c r="IW237" s="244">
        <f t="shared" si="316"/>
        <v>3.97</v>
      </c>
      <c r="IX237" s="244">
        <f t="shared" ref="IX237:LI237" si="317">+ROUND(((SUM($T$67:$T$68)+IX$192+IX$148+IX$235)-MIN(MIN($T$67:$T$68),IX$148,IX$192,IX$235)-MAX(MAX($T$67:$T$68),IX$148,IX$192,IX$235))/3,2)</f>
        <v>4.62</v>
      </c>
      <c r="IY237" s="244">
        <f t="shared" si="317"/>
        <v>4.2699999999999996</v>
      </c>
      <c r="IZ237" s="244">
        <f t="shared" si="317"/>
        <v>4.42</v>
      </c>
      <c r="JA237" s="244">
        <f t="shared" si="317"/>
        <v>4.2300000000000004</v>
      </c>
      <c r="JB237" s="244">
        <f t="shared" si="317"/>
        <v>4.2300000000000004</v>
      </c>
      <c r="JC237" s="244">
        <f t="shared" si="317"/>
        <v>4.51</v>
      </c>
      <c r="JD237" s="244">
        <f t="shared" si="317"/>
        <v>4.22</v>
      </c>
      <c r="JE237" s="244">
        <f t="shared" si="317"/>
        <v>4.18</v>
      </c>
      <c r="JF237" s="244">
        <f t="shared" si="317"/>
        <v>4.33</v>
      </c>
      <c r="JG237" s="244">
        <f t="shared" si="317"/>
        <v>4.3499999999999996</v>
      </c>
      <c r="JH237" s="244">
        <f t="shared" si="317"/>
        <v>4.38</v>
      </c>
      <c r="JI237" s="244">
        <f t="shared" si="317"/>
        <v>4.05</v>
      </c>
      <c r="JJ237" s="244">
        <f t="shared" si="317"/>
        <v>4.2</v>
      </c>
      <c r="JK237" s="244">
        <f t="shared" si="317"/>
        <v>3.97</v>
      </c>
      <c r="JL237" s="244">
        <f t="shared" si="317"/>
        <v>4.26</v>
      </c>
      <c r="JM237" s="244">
        <f t="shared" si="317"/>
        <v>4.3099999999999996</v>
      </c>
      <c r="JN237" s="244">
        <f t="shared" si="317"/>
        <v>4.18</v>
      </c>
      <c r="JO237" s="244">
        <f t="shared" si="317"/>
        <v>4.28</v>
      </c>
      <c r="JP237" s="244">
        <f t="shared" si="317"/>
        <v>3.97</v>
      </c>
      <c r="JQ237" s="244">
        <f t="shared" si="317"/>
        <v>4.4000000000000004</v>
      </c>
      <c r="JR237" s="244">
        <f t="shared" si="317"/>
        <v>3.97</v>
      </c>
      <c r="JS237" s="244">
        <f t="shared" si="317"/>
        <v>4.3</v>
      </c>
      <c r="JT237" s="244">
        <f t="shared" si="317"/>
        <v>3.97</v>
      </c>
      <c r="JU237" s="244">
        <f t="shared" si="317"/>
        <v>4.2</v>
      </c>
      <c r="JV237" s="244">
        <f t="shared" si="317"/>
        <v>4.4400000000000004</v>
      </c>
      <c r="JW237" s="244">
        <f t="shared" si="317"/>
        <v>4.37</v>
      </c>
      <c r="JX237" s="244">
        <f t="shared" si="317"/>
        <v>4.54</v>
      </c>
      <c r="JY237" s="244">
        <f t="shared" si="317"/>
        <v>4.43</v>
      </c>
      <c r="JZ237" s="244">
        <f t="shared" si="317"/>
        <v>4.6900000000000004</v>
      </c>
      <c r="KA237" s="244">
        <f t="shared" si="317"/>
        <v>4.12</v>
      </c>
      <c r="KB237" s="244">
        <f t="shared" si="317"/>
        <v>3.97</v>
      </c>
      <c r="KC237" s="244">
        <f t="shared" si="317"/>
        <v>4.3</v>
      </c>
      <c r="KD237" s="244">
        <f t="shared" si="317"/>
        <v>4.16</v>
      </c>
      <c r="KE237" s="244">
        <f t="shared" si="317"/>
        <v>4.55</v>
      </c>
      <c r="KF237" s="244">
        <f t="shared" si="317"/>
        <v>3.97</v>
      </c>
      <c r="KG237" s="244">
        <f t="shared" si="317"/>
        <v>5.24</v>
      </c>
      <c r="KH237" s="244">
        <f t="shared" si="317"/>
        <v>4.25</v>
      </c>
      <c r="KI237" s="244">
        <f t="shared" si="317"/>
        <v>3.97</v>
      </c>
      <c r="KJ237" s="244">
        <f t="shared" si="317"/>
        <v>3.97</v>
      </c>
      <c r="KK237" s="244">
        <f t="shared" si="317"/>
        <v>4.18</v>
      </c>
      <c r="KL237" s="244">
        <f t="shared" si="317"/>
        <v>4.3600000000000003</v>
      </c>
      <c r="KM237" s="244">
        <f t="shared" si="317"/>
        <v>4.3099999999999996</v>
      </c>
      <c r="KN237" s="244">
        <f t="shared" si="317"/>
        <v>4.01</v>
      </c>
      <c r="KO237" s="244">
        <f t="shared" si="317"/>
        <v>4.09</v>
      </c>
      <c r="KP237" s="244">
        <f t="shared" si="317"/>
        <v>3.97</v>
      </c>
      <c r="KQ237" s="244">
        <f t="shared" si="317"/>
        <v>4.1399999999999997</v>
      </c>
      <c r="KR237" s="244">
        <f t="shared" si="317"/>
        <v>4.22</v>
      </c>
      <c r="KS237" s="244">
        <f t="shared" si="317"/>
        <v>4.53</v>
      </c>
      <c r="KT237" s="244">
        <f t="shared" si="317"/>
        <v>3.97</v>
      </c>
      <c r="KU237" s="244">
        <f t="shared" si="317"/>
        <v>4.01</v>
      </c>
      <c r="KV237" s="244">
        <f t="shared" si="317"/>
        <v>3.97</v>
      </c>
      <c r="KW237" s="244">
        <f t="shared" si="317"/>
        <v>4.08</v>
      </c>
      <c r="KX237" s="244">
        <f t="shared" si="317"/>
        <v>3.98</v>
      </c>
      <c r="KY237" s="244">
        <f t="shared" si="317"/>
        <v>4.2</v>
      </c>
      <c r="KZ237" s="244">
        <f t="shared" si="317"/>
        <v>4.47</v>
      </c>
      <c r="LA237" s="244">
        <f t="shared" si="317"/>
        <v>4.3499999999999996</v>
      </c>
      <c r="LB237" s="244">
        <f t="shared" si="317"/>
        <v>4.82</v>
      </c>
      <c r="LC237" s="244">
        <f t="shared" si="317"/>
        <v>3.99</v>
      </c>
      <c r="LD237" s="244">
        <f t="shared" si="317"/>
        <v>4.43</v>
      </c>
      <c r="LE237" s="244">
        <f t="shared" si="317"/>
        <v>4.55</v>
      </c>
      <c r="LF237" s="244">
        <f t="shared" si="317"/>
        <v>4</v>
      </c>
      <c r="LG237" s="244">
        <f t="shared" si="317"/>
        <v>3.97</v>
      </c>
      <c r="LH237" s="244">
        <f t="shared" si="317"/>
        <v>4.59</v>
      </c>
      <c r="LI237" s="244">
        <f t="shared" si="317"/>
        <v>4.43</v>
      </c>
      <c r="LJ237" s="244">
        <f t="shared" ref="LJ237:NU237" si="318">+ROUND(((SUM($T$67:$T$68)+LJ$192+LJ$148+LJ$235)-MIN(MIN($T$67:$T$68),LJ$148,LJ$192,LJ$235)-MAX(MAX($T$67:$T$68),LJ$148,LJ$192,LJ$235))/3,2)</f>
        <v>4.04</v>
      </c>
      <c r="LK237" s="244">
        <f t="shared" si="318"/>
        <v>4.33</v>
      </c>
      <c r="LL237" s="244">
        <f t="shared" si="318"/>
        <v>4.18</v>
      </c>
      <c r="LM237" s="244">
        <f t="shared" si="318"/>
        <v>4.0999999999999996</v>
      </c>
      <c r="LN237" s="244">
        <f t="shared" si="318"/>
        <v>4.16</v>
      </c>
      <c r="LO237" s="244">
        <f t="shared" si="318"/>
        <v>4.3099999999999996</v>
      </c>
      <c r="LP237" s="244">
        <f t="shared" si="318"/>
        <v>4.4000000000000004</v>
      </c>
      <c r="LQ237" s="244">
        <f t="shared" si="318"/>
        <v>4.16</v>
      </c>
      <c r="LR237" s="244">
        <f t="shared" si="318"/>
        <v>4.1399999999999997</v>
      </c>
      <c r="LS237" s="244">
        <f t="shared" si="318"/>
        <v>4.1399999999999997</v>
      </c>
      <c r="LT237" s="244">
        <f t="shared" si="318"/>
        <v>4.78</v>
      </c>
      <c r="LU237" s="244">
        <f t="shared" si="318"/>
        <v>5.0199999999999996</v>
      </c>
      <c r="LV237" s="244">
        <f t="shared" si="318"/>
        <v>3.97</v>
      </c>
      <c r="LW237" s="244">
        <f t="shared" si="318"/>
        <v>4.59</v>
      </c>
      <c r="LX237" s="244">
        <f t="shared" si="318"/>
        <v>4.5599999999999996</v>
      </c>
      <c r="LY237" s="244">
        <f t="shared" si="318"/>
        <v>4.26</v>
      </c>
      <c r="LZ237" s="244">
        <f t="shared" si="318"/>
        <v>4.29</v>
      </c>
      <c r="MA237" s="244">
        <f t="shared" si="318"/>
        <v>4.16</v>
      </c>
      <c r="MB237" s="244">
        <f t="shared" si="318"/>
        <v>4.57</v>
      </c>
      <c r="MC237" s="244">
        <f t="shared" si="318"/>
        <v>4.3</v>
      </c>
      <c r="MD237" s="244">
        <f t="shared" si="318"/>
        <v>4.37</v>
      </c>
      <c r="ME237" s="244">
        <f t="shared" si="318"/>
        <v>4.0999999999999996</v>
      </c>
      <c r="MF237" s="244">
        <f t="shared" si="318"/>
        <v>4.3099999999999996</v>
      </c>
      <c r="MG237" s="244">
        <f t="shared" si="318"/>
        <v>4.22</v>
      </c>
      <c r="MH237" s="244">
        <f t="shared" si="318"/>
        <v>4.5199999999999996</v>
      </c>
      <c r="MI237" s="244">
        <f t="shared" si="318"/>
        <v>4.4400000000000004</v>
      </c>
      <c r="MJ237" s="244">
        <f t="shared" si="318"/>
        <v>4.1500000000000004</v>
      </c>
      <c r="MK237" s="244">
        <f t="shared" si="318"/>
        <v>4.0199999999999996</v>
      </c>
      <c r="ML237" s="244">
        <f t="shared" si="318"/>
        <v>4.34</v>
      </c>
      <c r="MM237" s="244">
        <f t="shared" si="318"/>
        <v>4.22</v>
      </c>
      <c r="MN237" s="244">
        <f t="shared" si="318"/>
        <v>4.42</v>
      </c>
      <c r="MO237" s="244">
        <f t="shared" si="318"/>
        <v>4.53</v>
      </c>
      <c r="MP237" s="244">
        <f t="shared" si="318"/>
        <v>4.07</v>
      </c>
      <c r="MQ237" s="244">
        <f t="shared" si="318"/>
        <v>4.05</v>
      </c>
      <c r="MR237" s="244">
        <f t="shared" si="318"/>
        <v>3.97</v>
      </c>
      <c r="MS237" s="244">
        <f t="shared" si="318"/>
        <v>4.13</v>
      </c>
      <c r="MT237" s="244">
        <f t="shared" si="318"/>
        <v>4.29</v>
      </c>
      <c r="MU237" s="244">
        <f t="shared" si="318"/>
        <v>3.97</v>
      </c>
      <c r="MV237" s="244">
        <f t="shared" si="318"/>
        <v>4.1399999999999997</v>
      </c>
      <c r="MW237" s="244">
        <f t="shared" si="318"/>
        <v>3.97</v>
      </c>
      <c r="MX237" s="244">
        <f t="shared" si="318"/>
        <v>4.42</v>
      </c>
      <c r="MY237" s="244">
        <f t="shared" si="318"/>
        <v>4.2699999999999996</v>
      </c>
      <c r="MZ237" s="244">
        <f t="shared" si="318"/>
        <v>4.51</v>
      </c>
      <c r="NA237" s="244">
        <f t="shared" si="318"/>
        <v>4.18</v>
      </c>
      <c r="NB237" s="244">
        <f t="shared" si="318"/>
        <v>4.18</v>
      </c>
      <c r="NC237" s="244">
        <f t="shared" si="318"/>
        <v>4.1399999999999997</v>
      </c>
      <c r="ND237" s="244">
        <f t="shared" si="318"/>
        <v>4</v>
      </c>
      <c r="NE237" s="244">
        <f t="shared" si="318"/>
        <v>4.08</v>
      </c>
      <c r="NF237" s="244">
        <f t="shared" si="318"/>
        <v>4.7</v>
      </c>
      <c r="NG237" s="244">
        <f t="shared" si="318"/>
        <v>4.5599999999999996</v>
      </c>
      <c r="NH237" s="244">
        <f t="shared" si="318"/>
        <v>4.8499999999999996</v>
      </c>
      <c r="NI237" s="244">
        <f t="shared" si="318"/>
        <v>3.97</v>
      </c>
      <c r="NJ237" s="244">
        <f t="shared" si="318"/>
        <v>4.0199999999999996</v>
      </c>
      <c r="NK237" s="244">
        <f t="shared" si="318"/>
        <v>4.04</v>
      </c>
      <c r="NL237" s="244">
        <f t="shared" si="318"/>
        <v>4.66</v>
      </c>
      <c r="NM237" s="244">
        <f t="shared" si="318"/>
        <v>4.1399999999999997</v>
      </c>
      <c r="NN237" s="244">
        <f t="shared" si="318"/>
        <v>3.97</v>
      </c>
      <c r="NO237" s="244">
        <f t="shared" si="318"/>
        <v>3.97</v>
      </c>
      <c r="NP237" s="244">
        <f t="shared" si="318"/>
        <v>4.53</v>
      </c>
      <c r="NQ237" s="244">
        <f t="shared" si="318"/>
        <v>3.97</v>
      </c>
      <c r="NR237" s="244">
        <f t="shared" si="318"/>
        <v>3.97</v>
      </c>
      <c r="NS237" s="244">
        <f t="shared" si="318"/>
        <v>4.59</v>
      </c>
      <c r="NT237" s="244">
        <f t="shared" si="318"/>
        <v>3.99</v>
      </c>
      <c r="NU237" s="244">
        <f t="shared" si="318"/>
        <v>3.97</v>
      </c>
      <c r="NV237" s="244">
        <f t="shared" ref="NV237:QG237" si="319">+ROUND(((SUM($T$67:$T$68)+NV$192+NV$148+NV$235)-MIN(MIN($T$67:$T$68),NV$148,NV$192,NV$235)-MAX(MAX($T$67:$T$68),NV$148,NV$192,NV$235))/3,2)</f>
        <v>4.62</v>
      </c>
      <c r="NW237" s="244">
        <f t="shared" si="319"/>
        <v>4.13</v>
      </c>
      <c r="NX237" s="244">
        <f t="shared" si="319"/>
        <v>4.75</v>
      </c>
      <c r="NY237" s="244">
        <f t="shared" si="319"/>
        <v>4.21</v>
      </c>
      <c r="NZ237" s="244">
        <f t="shared" si="319"/>
        <v>4.33</v>
      </c>
      <c r="OA237" s="244">
        <f t="shared" si="319"/>
        <v>4.45</v>
      </c>
      <c r="OB237" s="244">
        <f t="shared" si="319"/>
        <v>3.97</v>
      </c>
      <c r="OC237" s="244">
        <f t="shared" si="319"/>
        <v>4.01</v>
      </c>
      <c r="OD237" s="244">
        <f t="shared" si="319"/>
        <v>3.97</v>
      </c>
      <c r="OE237" s="244">
        <f t="shared" si="319"/>
        <v>4.05</v>
      </c>
      <c r="OF237" s="244">
        <f t="shared" si="319"/>
        <v>4.09</v>
      </c>
      <c r="OG237" s="244">
        <f t="shared" si="319"/>
        <v>3.97</v>
      </c>
      <c r="OH237" s="244">
        <f t="shared" si="319"/>
        <v>3.97</v>
      </c>
      <c r="OI237" s="244">
        <f t="shared" si="319"/>
        <v>4.04</v>
      </c>
      <c r="OJ237" s="244">
        <f t="shared" si="319"/>
        <v>4.03</v>
      </c>
      <c r="OK237" s="244">
        <f t="shared" si="319"/>
        <v>4.0599999999999996</v>
      </c>
      <c r="OL237" s="244">
        <f t="shared" si="319"/>
        <v>3.97</v>
      </c>
      <c r="OM237" s="244">
        <f t="shared" si="319"/>
        <v>3.97</v>
      </c>
      <c r="ON237" s="244">
        <f t="shared" si="319"/>
        <v>4.42</v>
      </c>
      <c r="OO237" s="244">
        <f t="shared" si="319"/>
        <v>4.38</v>
      </c>
      <c r="OP237" s="244">
        <f t="shared" si="319"/>
        <v>4.38</v>
      </c>
      <c r="OQ237" s="244">
        <f t="shared" si="319"/>
        <v>4.5</v>
      </c>
      <c r="OR237" s="244">
        <f t="shared" si="319"/>
        <v>4.8899999999999997</v>
      </c>
      <c r="OS237" s="244">
        <f t="shared" si="319"/>
        <v>4.8</v>
      </c>
      <c r="OT237" s="244">
        <f t="shared" si="319"/>
        <v>4.03</v>
      </c>
      <c r="OU237" s="244">
        <f t="shared" si="319"/>
        <v>4.04</v>
      </c>
      <c r="OV237" s="244">
        <f t="shared" si="319"/>
        <v>3.97</v>
      </c>
      <c r="OW237" s="244">
        <f t="shared" si="319"/>
        <v>4.7</v>
      </c>
      <c r="OX237" s="244">
        <f t="shared" si="319"/>
        <v>4.17</v>
      </c>
      <c r="OY237" s="244">
        <f t="shared" si="319"/>
        <v>5.29</v>
      </c>
      <c r="OZ237" s="244">
        <f t="shared" si="319"/>
        <v>3.97</v>
      </c>
      <c r="PA237" s="244">
        <f t="shared" si="319"/>
        <v>4.26</v>
      </c>
      <c r="PB237" s="244">
        <f t="shared" si="319"/>
        <v>4.01</v>
      </c>
      <c r="PC237" s="244">
        <f t="shared" si="319"/>
        <v>4.4800000000000004</v>
      </c>
      <c r="PD237" s="244">
        <f t="shared" si="319"/>
        <v>4.08</v>
      </c>
      <c r="PE237" s="244">
        <f t="shared" si="319"/>
        <v>3.97</v>
      </c>
      <c r="PF237" s="244">
        <f t="shared" si="319"/>
        <v>4.1100000000000003</v>
      </c>
      <c r="PG237" s="244">
        <f t="shared" si="319"/>
        <v>4.51</v>
      </c>
      <c r="PH237" s="244">
        <f t="shared" si="319"/>
        <v>4.03</v>
      </c>
      <c r="PI237" s="244">
        <f t="shared" si="319"/>
        <v>3.97</v>
      </c>
      <c r="PJ237" s="244">
        <f t="shared" si="319"/>
        <v>3.97</v>
      </c>
      <c r="PK237" s="244">
        <f t="shared" si="319"/>
        <v>4.2699999999999996</v>
      </c>
      <c r="PL237" s="244">
        <f t="shared" si="319"/>
        <v>3.97</v>
      </c>
      <c r="PM237" s="244">
        <f t="shared" si="319"/>
        <v>4.0199999999999996</v>
      </c>
      <c r="PN237" s="244">
        <f t="shared" si="319"/>
        <v>4.57</v>
      </c>
      <c r="PO237" s="244">
        <f t="shared" si="319"/>
        <v>4.2</v>
      </c>
      <c r="PP237" s="244">
        <f t="shared" si="319"/>
        <v>4.43</v>
      </c>
      <c r="PQ237" s="244">
        <f t="shared" si="319"/>
        <v>4.3099999999999996</v>
      </c>
      <c r="PR237" s="244">
        <f t="shared" si="319"/>
        <v>3.97</v>
      </c>
      <c r="PS237" s="244">
        <f t="shared" si="319"/>
        <v>3.97</v>
      </c>
      <c r="PT237" s="244">
        <f t="shared" si="319"/>
        <v>4.17</v>
      </c>
      <c r="PU237" s="244">
        <f t="shared" si="319"/>
        <v>4.07</v>
      </c>
      <c r="PV237" s="244">
        <f t="shared" si="319"/>
        <v>4.0999999999999996</v>
      </c>
      <c r="PW237" s="244">
        <f t="shared" si="319"/>
        <v>3.97</v>
      </c>
      <c r="PX237" s="244">
        <f t="shared" si="319"/>
        <v>4.6500000000000004</v>
      </c>
      <c r="PY237" s="244">
        <f t="shared" si="319"/>
        <v>4.09</v>
      </c>
      <c r="PZ237" s="244">
        <f t="shared" si="319"/>
        <v>4.08</v>
      </c>
      <c r="QA237" s="244">
        <f t="shared" si="319"/>
        <v>4.08</v>
      </c>
      <c r="QB237" s="244">
        <f t="shared" si="319"/>
        <v>4.25</v>
      </c>
      <c r="QC237" s="244">
        <f t="shared" si="319"/>
        <v>4.32</v>
      </c>
      <c r="QD237" s="244">
        <f t="shared" si="319"/>
        <v>3.97</v>
      </c>
      <c r="QE237" s="244">
        <f t="shared" si="319"/>
        <v>5.14</v>
      </c>
      <c r="QF237" s="244">
        <f t="shared" si="319"/>
        <v>4.12</v>
      </c>
      <c r="QG237" s="244">
        <f t="shared" si="319"/>
        <v>4.09</v>
      </c>
      <c r="QH237" s="244">
        <f t="shared" ref="QH237:SG237" si="320">+ROUND(((SUM($T$67:$T$68)+QH$192+QH$148+QH$235)-MIN(MIN($T$67:$T$68),QH$148,QH$192,QH$235)-MAX(MAX($T$67:$T$68),QH$148,QH$192,QH$235))/3,2)</f>
        <v>4.16</v>
      </c>
      <c r="QI237" s="244">
        <f t="shared" si="320"/>
        <v>4.28</v>
      </c>
      <c r="QJ237" s="244">
        <f t="shared" si="320"/>
        <v>4.63</v>
      </c>
      <c r="QK237" s="244">
        <f t="shared" si="320"/>
        <v>4.55</v>
      </c>
      <c r="QL237" s="244">
        <f t="shared" si="320"/>
        <v>3.97</v>
      </c>
      <c r="QM237" s="244">
        <f t="shared" si="320"/>
        <v>4.16</v>
      </c>
      <c r="QN237" s="244">
        <f t="shared" si="320"/>
        <v>4.22</v>
      </c>
      <c r="QO237" s="244">
        <f t="shared" si="320"/>
        <v>4.24</v>
      </c>
      <c r="QP237" s="244">
        <f t="shared" si="320"/>
        <v>4.1500000000000004</v>
      </c>
      <c r="QQ237" s="244">
        <f t="shared" si="320"/>
        <v>4.8499999999999996</v>
      </c>
      <c r="QR237" s="244">
        <f t="shared" si="320"/>
        <v>3.97</v>
      </c>
      <c r="QS237" s="244">
        <f t="shared" si="320"/>
        <v>4.04</v>
      </c>
      <c r="QT237" s="244">
        <f t="shared" si="320"/>
        <v>4.24</v>
      </c>
      <c r="QU237" s="244">
        <f t="shared" si="320"/>
        <v>4.4000000000000004</v>
      </c>
      <c r="QV237" s="244">
        <f t="shared" si="320"/>
        <v>4.1100000000000003</v>
      </c>
      <c r="QW237" s="244">
        <f t="shared" si="320"/>
        <v>4.42</v>
      </c>
      <c r="QX237" s="244">
        <f t="shared" si="320"/>
        <v>4.17</v>
      </c>
      <c r="QY237" s="244">
        <f t="shared" si="320"/>
        <v>3.97</v>
      </c>
      <c r="QZ237" s="244">
        <f t="shared" si="320"/>
        <v>4.72</v>
      </c>
      <c r="RA237" s="244">
        <f t="shared" si="320"/>
        <v>4.5599999999999996</v>
      </c>
      <c r="RB237" s="244">
        <f t="shared" si="320"/>
        <v>4.17</v>
      </c>
      <c r="RC237" s="244">
        <f t="shared" si="320"/>
        <v>4.2300000000000004</v>
      </c>
      <c r="RD237" s="244">
        <f t="shared" si="320"/>
        <v>4.01</v>
      </c>
      <c r="RE237" s="244">
        <f t="shared" si="320"/>
        <v>3.97</v>
      </c>
      <c r="RF237" s="244">
        <f t="shared" si="320"/>
        <v>5.03</v>
      </c>
      <c r="RG237" s="244">
        <f t="shared" si="320"/>
        <v>4.97</v>
      </c>
      <c r="RH237" s="244">
        <f t="shared" si="320"/>
        <v>4.1399999999999997</v>
      </c>
      <c r="RI237" s="244">
        <f t="shared" si="320"/>
        <v>4.25</v>
      </c>
      <c r="RJ237" s="244">
        <f t="shared" si="320"/>
        <v>4.62</v>
      </c>
      <c r="RK237" s="244">
        <f t="shared" si="320"/>
        <v>4.2300000000000004</v>
      </c>
      <c r="RL237" s="244">
        <f t="shared" si="320"/>
        <v>4.22</v>
      </c>
      <c r="RM237" s="244">
        <f t="shared" si="320"/>
        <v>4.2</v>
      </c>
      <c r="RN237" s="244">
        <f t="shared" si="320"/>
        <v>3.97</v>
      </c>
      <c r="RO237" s="244">
        <f t="shared" si="320"/>
        <v>4.1100000000000003</v>
      </c>
      <c r="RP237" s="244">
        <f t="shared" si="320"/>
        <v>4.32</v>
      </c>
      <c r="RQ237" s="244">
        <f t="shared" si="320"/>
        <v>4.03</v>
      </c>
      <c r="RR237" s="244">
        <f t="shared" si="320"/>
        <v>4.0999999999999996</v>
      </c>
      <c r="RS237" s="244">
        <f t="shared" si="320"/>
        <v>4.25</v>
      </c>
      <c r="RT237" s="244">
        <f t="shared" si="320"/>
        <v>4.42</v>
      </c>
      <c r="RU237" s="244">
        <f t="shared" si="320"/>
        <v>3.97</v>
      </c>
      <c r="RV237" s="244">
        <f t="shared" si="320"/>
        <v>4.7300000000000004</v>
      </c>
      <c r="RW237" s="244">
        <f t="shared" si="320"/>
        <v>4.2300000000000004</v>
      </c>
      <c r="RX237" s="244">
        <f t="shared" si="320"/>
        <v>4.45</v>
      </c>
      <c r="RY237" s="244">
        <f t="shared" si="320"/>
        <v>4.79</v>
      </c>
      <c r="RZ237" s="244">
        <f t="shared" si="320"/>
        <v>4.3499999999999996</v>
      </c>
      <c r="SA237" s="244">
        <f t="shared" si="320"/>
        <v>4.0199999999999996</v>
      </c>
      <c r="SB237" s="244">
        <f t="shared" si="320"/>
        <v>3.97</v>
      </c>
      <c r="SC237" s="244">
        <f t="shared" si="320"/>
        <v>4.53</v>
      </c>
      <c r="SD237" s="244">
        <f t="shared" si="320"/>
        <v>3.97</v>
      </c>
      <c r="SE237" s="244">
        <f t="shared" si="320"/>
        <v>4.55</v>
      </c>
      <c r="SF237" s="244">
        <f t="shared" si="320"/>
        <v>4.4400000000000004</v>
      </c>
      <c r="SG237" s="244">
        <f t="shared" si="320"/>
        <v>4.01</v>
      </c>
    </row>
    <row r="238" spans="1:502">
      <c r="A238" t="s">
        <v>574</v>
      </c>
      <c r="B238">
        <f t="shared" ref="B238:BM238" si="321">+ROUND((SUM($Z$67:$Z$68)+B$193+B$149+B$236-MIN(B$193,B$149,B$236,MIN($Z$67:$Z$68))-MAX(B$193,B$149,B$236,MAX($Z$67:$Z$68)))/3,1)</f>
        <v>164.5</v>
      </c>
      <c r="C238">
        <f t="shared" si="321"/>
        <v>163.80000000000001</v>
      </c>
      <c r="D238">
        <f t="shared" si="321"/>
        <v>178.2</v>
      </c>
      <c r="E238">
        <f t="shared" si="321"/>
        <v>160.1</v>
      </c>
      <c r="F238">
        <f t="shared" si="321"/>
        <v>162.69999999999999</v>
      </c>
      <c r="G238">
        <f t="shared" si="321"/>
        <v>164.7</v>
      </c>
      <c r="H238">
        <f t="shared" si="321"/>
        <v>168</v>
      </c>
      <c r="I238">
        <f t="shared" si="321"/>
        <v>166.3</v>
      </c>
      <c r="J238">
        <f t="shared" si="321"/>
        <v>162.80000000000001</v>
      </c>
      <c r="K238">
        <f t="shared" si="321"/>
        <v>164.9</v>
      </c>
      <c r="L238">
        <f t="shared" si="321"/>
        <v>159.19999999999999</v>
      </c>
      <c r="M238">
        <f t="shared" si="321"/>
        <v>162.80000000000001</v>
      </c>
      <c r="N238">
        <f t="shared" si="321"/>
        <v>166.5</v>
      </c>
      <c r="O238">
        <f t="shared" si="321"/>
        <v>164.9</v>
      </c>
      <c r="P238">
        <f t="shared" si="321"/>
        <v>162.80000000000001</v>
      </c>
      <c r="Q238">
        <f t="shared" si="321"/>
        <v>166.9</v>
      </c>
      <c r="R238">
        <f t="shared" si="321"/>
        <v>167.5</v>
      </c>
      <c r="S238">
        <f t="shared" si="321"/>
        <v>165.7</v>
      </c>
      <c r="T238">
        <f t="shared" si="321"/>
        <v>161.19999999999999</v>
      </c>
      <c r="U238">
        <f t="shared" si="321"/>
        <v>163.80000000000001</v>
      </c>
      <c r="V238">
        <f t="shared" si="321"/>
        <v>163.1</v>
      </c>
      <c r="W238">
        <f t="shared" si="321"/>
        <v>162.4</v>
      </c>
      <c r="X238">
        <f t="shared" si="321"/>
        <v>165.9</v>
      </c>
      <c r="Y238">
        <f t="shared" si="321"/>
        <v>168.6</v>
      </c>
      <c r="Z238">
        <f t="shared" si="321"/>
        <v>171.8</v>
      </c>
      <c r="AA238">
        <f t="shared" si="321"/>
        <v>160.5</v>
      </c>
      <c r="AB238">
        <f t="shared" si="321"/>
        <v>164.9</v>
      </c>
      <c r="AC238">
        <f t="shared" si="321"/>
        <v>167.7</v>
      </c>
      <c r="AD238">
        <f t="shared" si="321"/>
        <v>163.6</v>
      </c>
      <c r="AE238">
        <f t="shared" si="321"/>
        <v>166.6</v>
      </c>
      <c r="AF238">
        <f t="shared" si="321"/>
        <v>155.9</v>
      </c>
      <c r="AG238">
        <f t="shared" si="321"/>
        <v>169.6</v>
      </c>
      <c r="AH238">
        <f t="shared" si="321"/>
        <v>163.6</v>
      </c>
      <c r="AI238">
        <f t="shared" si="321"/>
        <v>163.4</v>
      </c>
      <c r="AJ238">
        <f t="shared" si="321"/>
        <v>162.1</v>
      </c>
      <c r="AK238">
        <f t="shared" si="321"/>
        <v>161.30000000000001</v>
      </c>
      <c r="AL238">
        <f t="shared" si="321"/>
        <v>165.9</v>
      </c>
      <c r="AM238">
        <f t="shared" si="321"/>
        <v>157.9</v>
      </c>
      <c r="AN238">
        <f t="shared" si="321"/>
        <v>168.7</v>
      </c>
      <c r="AO238">
        <f t="shared" si="321"/>
        <v>164.6</v>
      </c>
      <c r="AP238">
        <f t="shared" si="321"/>
        <v>155.80000000000001</v>
      </c>
      <c r="AQ238">
        <f t="shared" si="321"/>
        <v>158.69999999999999</v>
      </c>
      <c r="AR238">
        <f t="shared" si="321"/>
        <v>161.69999999999999</v>
      </c>
      <c r="AS238">
        <f t="shared" si="321"/>
        <v>156.6</v>
      </c>
      <c r="AT238">
        <f t="shared" si="321"/>
        <v>163.4</v>
      </c>
      <c r="AU238">
        <f t="shared" si="321"/>
        <v>164.3</v>
      </c>
      <c r="AV238">
        <f t="shared" si="321"/>
        <v>168</v>
      </c>
      <c r="AW238">
        <f t="shared" si="321"/>
        <v>165.6</v>
      </c>
      <c r="AX238">
        <f t="shared" si="321"/>
        <v>162.80000000000001</v>
      </c>
      <c r="AY238">
        <f t="shared" si="321"/>
        <v>163</v>
      </c>
      <c r="AZ238">
        <f t="shared" si="321"/>
        <v>163.19999999999999</v>
      </c>
      <c r="BA238">
        <f t="shared" si="321"/>
        <v>161.4</v>
      </c>
      <c r="BB238">
        <f t="shared" si="321"/>
        <v>170.4</v>
      </c>
      <c r="BC238">
        <f t="shared" si="321"/>
        <v>172.3</v>
      </c>
      <c r="BD238">
        <f t="shared" si="321"/>
        <v>169.9</v>
      </c>
      <c r="BE238">
        <f t="shared" si="321"/>
        <v>168.6</v>
      </c>
      <c r="BF238">
        <f t="shared" si="321"/>
        <v>174.4</v>
      </c>
      <c r="BG238">
        <f t="shared" si="321"/>
        <v>161</v>
      </c>
      <c r="BH238">
        <f t="shared" si="321"/>
        <v>167.3</v>
      </c>
      <c r="BI238">
        <f t="shared" si="321"/>
        <v>166</v>
      </c>
      <c r="BJ238">
        <f t="shared" si="321"/>
        <v>162.19999999999999</v>
      </c>
      <c r="BK238">
        <f t="shared" si="321"/>
        <v>158.19999999999999</v>
      </c>
      <c r="BL238">
        <f t="shared" si="321"/>
        <v>169.5</v>
      </c>
      <c r="BM238">
        <f t="shared" si="321"/>
        <v>163.19999999999999</v>
      </c>
      <c r="BN238">
        <f t="shared" ref="BN238:DY238" si="322">+ROUND((SUM($Z$67:$Z$68)+BN$193+BN$149+BN$236-MIN(BN$193,BN$149,BN$236,MIN($Z$67:$Z$68))-MAX(BN$193,BN$149,BN$236,MAX($Z$67:$Z$68)))/3,1)</f>
        <v>166.8</v>
      </c>
      <c r="BO238">
        <f t="shared" si="322"/>
        <v>164.5</v>
      </c>
      <c r="BP238">
        <f t="shared" si="322"/>
        <v>167.4</v>
      </c>
      <c r="BQ238">
        <f t="shared" si="322"/>
        <v>157.9</v>
      </c>
      <c r="BR238">
        <f t="shared" si="322"/>
        <v>164.4</v>
      </c>
      <c r="BS238">
        <f t="shared" si="322"/>
        <v>163.5</v>
      </c>
      <c r="BT238">
        <f t="shared" si="322"/>
        <v>171.9</v>
      </c>
      <c r="BU238">
        <f t="shared" si="322"/>
        <v>161.6</v>
      </c>
      <c r="BV238">
        <f t="shared" si="322"/>
        <v>172.9</v>
      </c>
      <c r="BW238">
        <f t="shared" si="322"/>
        <v>166.5</v>
      </c>
      <c r="BX238">
        <f t="shared" si="322"/>
        <v>163</v>
      </c>
      <c r="BY238">
        <f t="shared" si="322"/>
        <v>162</v>
      </c>
      <c r="BZ238">
        <f t="shared" si="322"/>
        <v>163.4</v>
      </c>
      <c r="CA238">
        <f t="shared" si="322"/>
        <v>163.9</v>
      </c>
      <c r="CB238">
        <f t="shared" si="322"/>
        <v>170.3</v>
      </c>
      <c r="CC238">
        <f t="shared" si="322"/>
        <v>158.80000000000001</v>
      </c>
      <c r="CD238">
        <f t="shared" si="322"/>
        <v>167.5</v>
      </c>
      <c r="CE238">
        <f t="shared" si="322"/>
        <v>167.4</v>
      </c>
      <c r="CF238">
        <f t="shared" si="322"/>
        <v>163.19999999999999</v>
      </c>
      <c r="CG238">
        <f t="shared" si="322"/>
        <v>170</v>
      </c>
      <c r="CH238">
        <f t="shared" si="322"/>
        <v>164.2</v>
      </c>
      <c r="CI238">
        <f t="shared" si="322"/>
        <v>162.1</v>
      </c>
      <c r="CJ238">
        <f t="shared" si="322"/>
        <v>173.4</v>
      </c>
      <c r="CK238">
        <f t="shared" si="322"/>
        <v>162.9</v>
      </c>
      <c r="CL238">
        <f t="shared" si="322"/>
        <v>157.69999999999999</v>
      </c>
      <c r="CM238">
        <f t="shared" si="322"/>
        <v>160.4</v>
      </c>
      <c r="CN238">
        <f t="shared" si="322"/>
        <v>162.4</v>
      </c>
      <c r="CO238">
        <f t="shared" si="322"/>
        <v>169.6</v>
      </c>
      <c r="CP238">
        <f t="shared" si="322"/>
        <v>160.80000000000001</v>
      </c>
      <c r="CQ238">
        <f t="shared" si="322"/>
        <v>162</v>
      </c>
      <c r="CR238">
        <f t="shared" si="322"/>
        <v>166.5</v>
      </c>
      <c r="CS238">
        <f t="shared" si="322"/>
        <v>160.9</v>
      </c>
      <c r="CT238">
        <f t="shared" si="322"/>
        <v>166.8</v>
      </c>
      <c r="CU238">
        <f t="shared" si="322"/>
        <v>167</v>
      </c>
      <c r="CV238">
        <f t="shared" si="322"/>
        <v>168.4</v>
      </c>
      <c r="CW238">
        <f t="shared" si="322"/>
        <v>169.9</v>
      </c>
      <c r="CX238">
        <f t="shared" si="322"/>
        <v>161</v>
      </c>
      <c r="CY238">
        <f t="shared" si="322"/>
        <v>160.4</v>
      </c>
      <c r="CZ238">
        <f t="shared" si="322"/>
        <v>161.4</v>
      </c>
      <c r="DA238">
        <f t="shared" si="322"/>
        <v>173.4</v>
      </c>
      <c r="DB238">
        <f t="shared" si="322"/>
        <v>164.1</v>
      </c>
      <c r="DC238">
        <f t="shared" si="322"/>
        <v>160.80000000000001</v>
      </c>
      <c r="DD238">
        <f t="shared" si="322"/>
        <v>172.4</v>
      </c>
      <c r="DE238">
        <f t="shared" si="322"/>
        <v>170.9</v>
      </c>
      <c r="DF238">
        <f t="shared" si="322"/>
        <v>164.5</v>
      </c>
      <c r="DG238">
        <f t="shared" si="322"/>
        <v>167.9</v>
      </c>
      <c r="DH238">
        <f t="shared" si="322"/>
        <v>165.1</v>
      </c>
      <c r="DI238">
        <f t="shared" si="322"/>
        <v>166.5</v>
      </c>
      <c r="DJ238">
        <f t="shared" si="322"/>
        <v>157.69999999999999</v>
      </c>
      <c r="DK238">
        <f t="shared" si="322"/>
        <v>167.4</v>
      </c>
      <c r="DL238">
        <f t="shared" si="322"/>
        <v>161.5</v>
      </c>
      <c r="DM238">
        <f t="shared" si="322"/>
        <v>167</v>
      </c>
      <c r="DN238">
        <f t="shared" si="322"/>
        <v>166.2</v>
      </c>
      <c r="DO238">
        <f t="shared" si="322"/>
        <v>170.9</v>
      </c>
      <c r="DP238">
        <f t="shared" si="322"/>
        <v>173.4</v>
      </c>
      <c r="DQ238">
        <f t="shared" si="322"/>
        <v>169.3</v>
      </c>
      <c r="DR238">
        <f t="shared" si="322"/>
        <v>172</v>
      </c>
      <c r="DS238">
        <f t="shared" si="322"/>
        <v>170.2</v>
      </c>
      <c r="DT238">
        <f t="shared" si="322"/>
        <v>165.7</v>
      </c>
      <c r="DU238">
        <f t="shared" si="322"/>
        <v>161.1</v>
      </c>
      <c r="DV238">
        <f t="shared" si="322"/>
        <v>161.4</v>
      </c>
      <c r="DW238">
        <f t="shared" si="322"/>
        <v>167.1</v>
      </c>
      <c r="DX238">
        <f t="shared" si="322"/>
        <v>160.4</v>
      </c>
      <c r="DY238">
        <f t="shared" si="322"/>
        <v>165.4</v>
      </c>
      <c r="DZ238">
        <f t="shared" ref="DZ238:GK238" si="323">+ROUND((SUM($Z$67:$Z$68)+DZ$193+DZ$149+DZ$236-MIN(DZ$193,DZ$149,DZ$236,MIN($Z$67:$Z$68))-MAX(DZ$193,DZ$149,DZ$236,MAX($Z$67:$Z$68)))/3,1)</f>
        <v>166.5</v>
      </c>
      <c r="EA238">
        <f t="shared" si="323"/>
        <v>168.2</v>
      </c>
      <c r="EB238">
        <f t="shared" si="323"/>
        <v>164.3</v>
      </c>
      <c r="EC238">
        <f t="shared" si="323"/>
        <v>171.8</v>
      </c>
      <c r="ED238">
        <f t="shared" si="323"/>
        <v>165.2</v>
      </c>
      <c r="EE238">
        <f t="shared" si="323"/>
        <v>166.5</v>
      </c>
      <c r="EF238">
        <f t="shared" si="323"/>
        <v>165.1</v>
      </c>
      <c r="EG238">
        <f t="shared" si="323"/>
        <v>162.4</v>
      </c>
      <c r="EH238">
        <f t="shared" si="323"/>
        <v>166.2</v>
      </c>
      <c r="EI238">
        <f t="shared" si="323"/>
        <v>153.5</v>
      </c>
      <c r="EJ238">
        <f t="shared" si="323"/>
        <v>162.30000000000001</v>
      </c>
      <c r="EK238">
        <f t="shared" si="323"/>
        <v>170.3</v>
      </c>
      <c r="EL238">
        <f t="shared" si="323"/>
        <v>173.5</v>
      </c>
      <c r="EM238">
        <f t="shared" si="323"/>
        <v>169</v>
      </c>
      <c r="EN238">
        <f t="shared" si="323"/>
        <v>168</v>
      </c>
      <c r="EO238">
        <f t="shared" si="323"/>
        <v>164.7</v>
      </c>
      <c r="EP238">
        <f t="shared" si="323"/>
        <v>160.4</v>
      </c>
      <c r="EQ238">
        <f t="shared" si="323"/>
        <v>160.30000000000001</v>
      </c>
      <c r="ER238">
        <f t="shared" si="323"/>
        <v>155.4</v>
      </c>
      <c r="ES238">
        <f t="shared" si="323"/>
        <v>162.5</v>
      </c>
      <c r="ET238">
        <f t="shared" si="323"/>
        <v>166.3</v>
      </c>
      <c r="EU238">
        <f t="shared" si="323"/>
        <v>168.9</v>
      </c>
      <c r="EV238">
        <f t="shared" si="323"/>
        <v>164.5</v>
      </c>
      <c r="EW238">
        <f t="shared" si="323"/>
        <v>162.9</v>
      </c>
      <c r="EX238">
        <f t="shared" si="323"/>
        <v>166.6</v>
      </c>
      <c r="EY238">
        <f t="shared" si="323"/>
        <v>168.6</v>
      </c>
      <c r="EZ238">
        <f t="shared" si="323"/>
        <v>161</v>
      </c>
      <c r="FA238">
        <f t="shared" si="323"/>
        <v>154.1</v>
      </c>
      <c r="FB238">
        <f t="shared" si="323"/>
        <v>163</v>
      </c>
      <c r="FC238">
        <f t="shared" si="323"/>
        <v>159.6</v>
      </c>
      <c r="FD238">
        <f t="shared" si="323"/>
        <v>174.4</v>
      </c>
      <c r="FE238">
        <f t="shared" si="323"/>
        <v>158.6</v>
      </c>
      <c r="FF238">
        <f t="shared" si="323"/>
        <v>166.9</v>
      </c>
      <c r="FG238">
        <f t="shared" si="323"/>
        <v>164.7</v>
      </c>
      <c r="FH238">
        <f t="shared" si="323"/>
        <v>160.5</v>
      </c>
      <c r="FI238">
        <f t="shared" si="323"/>
        <v>161.6</v>
      </c>
      <c r="FJ238">
        <f t="shared" si="323"/>
        <v>166.9</v>
      </c>
      <c r="FK238">
        <f t="shared" si="323"/>
        <v>162.80000000000001</v>
      </c>
      <c r="FL238">
        <f t="shared" si="323"/>
        <v>164.4</v>
      </c>
      <c r="FM238">
        <f t="shared" si="323"/>
        <v>161.80000000000001</v>
      </c>
      <c r="FN238">
        <f t="shared" si="323"/>
        <v>168.2</v>
      </c>
      <c r="FO238">
        <f t="shared" si="323"/>
        <v>167.5</v>
      </c>
      <c r="FP238">
        <f t="shared" si="323"/>
        <v>176.9</v>
      </c>
      <c r="FQ238">
        <f t="shared" si="323"/>
        <v>159.1</v>
      </c>
      <c r="FR238">
        <f t="shared" si="323"/>
        <v>165.4</v>
      </c>
      <c r="FS238">
        <f t="shared" si="323"/>
        <v>165.3</v>
      </c>
      <c r="FT238">
        <f t="shared" si="323"/>
        <v>167.6</v>
      </c>
      <c r="FU238">
        <f t="shared" si="323"/>
        <v>161.9</v>
      </c>
      <c r="FV238">
        <f t="shared" si="323"/>
        <v>169.4</v>
      </c>
      <c r="FW238">
        <f t="shared" si="323"/>
        <v>168.4</v>
      </c>
      <c r="FX238">
        <f t="shared" si="323"/>
        <v>159.30000000000001</v>
      </c>
      <c r="FY238">
        <f t="shared" si="323"/>
        <v>162.19999999999999</v>
      </c>
      <c r="FZ238">
        <f t="shared" si="323"/>
        <v>166.2</v>
      </c>
      <c r="GA238">
        <f t="shared" si="323"/>
        <v>161.1</v>
      </c>
      <c r="GB238">
        <f t="shared" si="323"/>
        <v>163</v>
      </c>
      <c r="GC238">
        <f t="shared" si="323"/>
        <v>158.5</v>
      </c>
      <c r="GD238">
        <f t="shared" si="323"/>
        <v>175.5</v>
      </c>
      <c r="GE238">
        <f t="shared" si="323"/>
        <v>159.9</v>
      </c>
      <c r="GF238">
        <f t="shared" si="323"/>
        <v>173.7</v>
      </c>
      <c r="GG238">
        <f t="shared" si="323"/>
        <v>163</v>
      </c>
      <c r="GH238">
        <f t="shared" si="323"/>
        <v>171.8</v>
      </c>
      <c r="GI238">
        <f t="shared" si="323"/>
        <v>167.8</v>
      </c>
      <c r="GJ238">
        <f t="shared" si="323"/>
        <v>171</v>
      </c>
      <c r="GK238">
        <f t="shared" si="323"/>
        <v>168.7</v>
      </c>
      <c r="GL238">
        <f t="shared" ref="GL238:IW238" si="324">+ROUND((SUM($Z$67:$Z$68)+GL$193+GL$149+GL$236-MIN(GL$193,GL$149,GL$236,MIN($Z$67:$Z$68))-MAX(GL$193,GL$149,GL$236,MAX($Z$67:$Z$68)))/3,1)</f>
        <v>160.30000000000001</v>
      </c>
      <c r="GM238">
        <f t="shared" si="324"/>
        <v>161.80000000000001</v>
      </c>
      <c r="GN238">
        <f t="shared" si="324"/>
        <v>162</v>
      </c>
      <c r="GO238">
        <f t="shared" si="324"/>
        <v>164</v>
      </c>
      <c r="GP238">
        <f t="shared" si="324"/>
        <v>160.69999999999999</v>
      </c>
      <c r="GQ238">
        <f t="shared" si="324"/>
        <v>164.5</v>
      </c>
      <c r="GR238">
        <f t="shared" si="324"/>
        <v>162</v>
      </c>
      <c r="GS238">
        <f t="shared" si="324"/>
        <v>157.1</v>
      </c>
      <c r="GT238">
        <f t="shared" si="324"/>
        <v>162.19999999999999</v>
      </c>
      <c r="GU238">
        <f t="shared" si="324"/>
        <v>167.1</v>
      </c>
      <c r="GV238">
        <f t="shared" si="324"/>
        <v>167.5</v>
      </c>
      <c r="GW238">
        <f t="shared" si="324"/>
        <v>176</v>
      </c>
      <c r="GX238">
        <f t="shared" si="324"/>
        <v>163.80000000000001</v>
      </c>
      <c r="GY238">
        <f t="shared" si="324"/>
        <v>160.80000000000001</v>
      </c>
      <c r="GZ238">
        <f t="shared" si="324"/>
        <v>168.6</v>
      </c>
      <c r="HA238">
        <f t="shared" si="324"/>
        <v>172.2</v>
      </c>
      <c r="HB238">
        <f t="shared" si="324"/>
        <v>162.30000000000001</v>
      </c>
      <c r="HC238">
        <f t="shared" si="324"/>
        <v>161.19999999999999</v>
      </c>
      <c r="HD238">
        <f t="shared" si="324"/>
        <v>168.6</v>
      </c>
      <c r="HE238">
        <f t="shared" si="324"/>
        <v>166.4</v>
      </c>
      <c r="HF238">
        <f t="shared" si="324"/>
        <v>164.7</v>
      </c>
      <c r="HG238">
        <f t="shared" si="324"/>
        <v>155.4</v>
      </c>
      <c r="HH238">
        <f t="shared" si="324"/>
        <v>171.7</v>
      </c>
      <c r="HI238">
        <f t="shared" si="324"/>
        <v>160.4</v>
      </c>
      <c r="HJ238">
        <f t="shared" si="324"/>
        <v>165</v>
      </c>
      <c r="HK238">
        <f t="shared" si="324"/>
        <v>166.3</v>
      </c>
      <c r="HL238">
        <f t="shared" si="324"/>
        <v>166.2</v>
      </c>
      <c r="HM238">
        <f t="shared" si="324"/>
        <v>166.5</v>
      </c>
      <c r="HN238">
        <f t="shared" si="324"/>
        <v>165.9</v>
      </c>
      <c r="HO238">
        <f t="shared" si="324"/>
        <v>167.9</v>
      </c>
      <c r="HP238">
        <f t="shared" si="324"/>
        <v>162.80000000000001</v>
      </c>
      <c r="HQ238">
        <f t="shared" si="324"/>
        <v>164.4</v>
      </c>
      <c r="HR238">
        <f t="shared" si="324"/>
        <v>158.30000000000001</v>
      </c>
      <c r="HS238">
        <f t="shared" si="324"/>
        <v>169.1</v>
      </c>
      <c r="HT238">
        <f t="shared" si="324"/>
        <v>155.69999999999999</v>
      </c>
      <c r="HU238">
        <f t="shared" si="324"/>
        <v>164.8</v>
      </c>
      <c r="HV238">
        <f t="shared" si="324"/>
        <v>167.2</v>
      </c>
      <c r="HW238">
        <f t="shared" si="324"/>
        <v>165.9</v>
      </c>
      <c r="HX238">
        <f t="shared" si="324"/>
        <v>170.4</v>
      </c>
      <c r="HY238">
        <f t="shared" si="324"/>
        <v>165.9</v>
      </c>
      <c r="HZ238">
        <f t="shared" si="324"/>
        <v>164.9</v>
      </c>
      <c r="IA238">
        <f t="shared" si="324"/>
        <v>164.4</v>
      </c>
      <c r="IB238">
        <f t="shared" si="324"/>
        <v>161</v>
      </c>
      <c r="IC238">
        <f t="shared" si="324"/>
        <v>165.3</v>
      </c>
      <c r="ID238">
        <f t="shared" si="324"/>
        <v>168</v>
      </c>
      <c r="IE238">
        <f t="shared" si="324"/>
        <v>163.19999999999999</v>
      </c>
      <c r="IF238">
        <f t="shared" si="324"/>
        <v>164.8</v>
      </c>
      <c r="IG238">
        <f t="shared" si="324"/>
        <v>160.4</v>
      </c>
      <c r="IH238">
        <f t="shared" si="324"/>
        <v>160.4</v>
      </c>
      <c r="II238">
        <f t="shared" si="324"/>
        <v>163.19999999999999</v>
      </c>
      <c r="IJ238">
        <f t="shared" si="324"/>
        <v>157</v>
      </c>
      <c r="IK238">
        <f t="shared" si="324"/>
        <v>166.5</v>
      </c>
      <c r="IL238">
        <f t="shared" si="324"/>
        <v>162.6</v>
      </c>
      <c r="IM238">
        <f t="shared" si="324"/>
        <v>165.4</v>
      </c>
      <c r="IN238">
        <f t="shared" si="324"/>
        <v>168.8</v>
      </c>
      <c r="IO238">
        <f t="shared" si="324"/>
        <v>158.69999999999999</v>
      </c>
      <c r="IP238">
        <f t="shared" si="324"/>
        <v>167.3</v>
      </c>
      <c r="IQ238">
        <f t="shared" si="324"/>
        <v>160.9</v>
      </c>
      <c r="IR238">
        <f t="shared" si="324"/>
        <v>166.6</v>
      </c>
      <c r="IS238">
        <f t="shared" si="324"/>
        <v>159.9</v>
      </c>
      <c r="IT238">
        <f t="shared" si="324"/>
        <v>165.2</v>
      </c>
      <c r="IU238">
        <f t="shared" si="324"/>
        <v>169.7</v>
      </c>
      <c r="IV238">
        <f t="shared" si="324"/>
        <v>170.7</v>
      </c>
      <c r="IW238">
        <f t="shared" si="324"/>
        <v>167.4</v>
      </c>
      <c r="IX238">
        <f t="shared" ref="IX238:LI238" si="325">+ROUND((SUM($Z$67:$Z$68)+IX$193+IX$149+IX$236-MIN(IX$193,IX$149,IX$236,MIN($Z$67:$Z$68))-MAX(IX$193,IX$149,IX$236,MAX($Z$67:$Z$68)))/3,1)</f>
        <v>172.4</v>
      </c>
      <c r="IY238">
        <f t="shared" si="325"/>
        <v>165.6</v>
      </c>
      <c r="IZ238">
        <f t="shared" si="325"/>
        <v>164.3</v>
      </c>
      <c r="JA238">
        <f t="shared" si="325"/>
        <v>164.3</v>
      </c>
      <c r="JB238">
        <f t="shared" si="325"/>
        <v>160.4</v>
      </c>
      <c r="JC238">
        <f t="shared" si="325"/>
        <v>165.7</v>
      </c>
      <c r="JD238">
        <f t="shared" si="325"/>
        <v>166.9</v>
      </c>
      <c r="JE238">
        <f t="shared" si="325"/>
        <v>163.19999999999999</v>
      </c>
      <c r="JF238">
        <f t="shared" si="325"/>
        <v>162.19999999999999</v>
      </c>
      <c r="JG238">
        <f t="shared" si="325"/>
        <v>166.2</v>
      </c>
      <c r="JH238">
        <f t="shared" si="325"/>
        <v>157.69999999999999</v>
      </c>
      <c r="JI238">
        <f t="shared" si="325"/>
        <v>168.5</v>
      </c>
      <c r="JJ238">
        <f t="shared" si="325"/>
        <v>170.4</v>
      </c>
      <c r="JK238">
        <f t="shared" si="325"/>
        <v>166.1</v>
      </c>
      <c r="JL238">
        <f t="shared" si="325"/>
        <v>164.3</v>
      </c>
      <c r="JM238">
        <f t="shared" si="325"/>
        <v>153.5</v>
      </c>
      <c r="JN238">
        <f t="shared" si="325"/>
        <v>171.3</v>
      </c>
      <c r="JO238">
        <f t="shared" si="325"/>
        <v>159.30000000000001</v>
      </c>
      <c r="JP238">
        <f t="shared" si="325"/>
        <v>170.2</v>
      </c>
      <c r="JQ238">
        <f t="shared" si="325"/>
        <v>176.8</v>
      </c>
      <c r="JR238">
        <f t="shared" si="325"/>
        <v>165.8</v>
      </c>
      <c r="JS238">
        <f t="shared" si="325"/>
        <v>173.1</v>
      </c>
      <c r="JT238">
        <f t="shared" si="325"/>
        <v>164.5</v>
      </c>
      <c r="JU238">
        <f t="shared" si="325"/>
        <v>166.7</v>
      </c>
      <c r="JV238">
        <f t="shared" si="325"/>
        <v>164.6</v>
      </c>
      <c r="JW238">
        <f t="shared" si="325"/>
        <v>163.30000000000001</v>
      </c>
      <c r="JX238">
        <f t="shared" si="325"/>
        <v>167.6</v>
      </c>
      <c r="JY238">
        <f t="shared" si="325"/>
        <v>166.5</v>
      </c>
      <c r="JZ238">
        <f t="shared" si="325"/>
        <v>166</v>
      </c>
      <c r="KA238">
        <f t="shared" si="325"/>
        <v>165.9</v>
      </c>
      <c r="KB238">
        <f t="shared" si="325"/>
        <v>170.1</v>
      </c>
      <c r="KC238">
        <f t="shared" si="325"/>
        <v>167.1</v>
      </c>
      <c r="KD238">
        <f t="shared" si="325"/>
        <v>168.3</v>
      </c>
      <c r="KE238">
        <f t="shared" si="325"/>
        <v>173.6</v>
      </c>
      <c r="KF238">
        <f t="shared" si="325"/>
        <v>162.4</v>
      </c>
      <c r="KG238">
        <f t="shared" si="325"/>
        <v>166.2</v>
      </c>
      <c r="KH238">
        <f t="shared" si="325"/>
        <v>166.8</v>
      </c>
      <c r="KI238">
        <f t="shared" si="325"/>
        <v>174.8</v>
      </c>
      <c r="KJ238">
        <f t="shared" si="325"/>
        <v>165.6</v>
      </c>
      <c r="KK238">
        <f t="shared" si="325"/>
        <v>163.1</v>
      </c>
      <c r="KL238">
        <f t="shared" si="325"/>
        <v>161.80000000000001</v>
      </c>
      <c r="KM238">
        <f t="shared" si="325"/>
        <v>168.1</v>
      </c>
      <c r="KN238">
        <f t="shared" si="325"/>
        <v>164.7</v>
      </c>
      <c r="KO238">
        <f t="shared" si="325"/>
        <v>170.5</v>
      </c>
      <c r="KP238">
        <f t="shared" si="325"/>
        <v>158.30000000000001</v>
      </c>
      <c r="KQ238">
        <f t="shared" si="325"/>
        <v>163.69999999999999</v>
      </c>
      <c r="KR238">
        <f t="shared" si="325"/>
        <v>163.1</v>
      </c>
      <c r="KS238">
        <f t="shared" si="325"/>
        <v>171.6</v>
      </c>
      <c r="KT238">
        <f t="shared" si="325"/>
        <v>156.9</v>
      </c>
      <c r="KU238">
        <f t="shared" si="325"/>
        <v>167.3</v>
      </c>
      <c r="KV238">
        <f t="shared" si="325"/>
        <v>163.1</v>
      </c>
      <c r="KW238">
        <f t="shared" si="325"/>
        <v>172.2</v>
      </c>
      <c r="KX238">
        <f t="shared" si="325"/>
        <v>160</v>
      </c>
      <c r="KY238">
        <f t="shared" si="325"/>
        <v>164.2</v>
      </c>
      <c r="KZ238">
        <f t="shared" si="325"/>
        <v>158.6</v>
      </c>
      <c r="LA238">
        <f t="shared" si="325"/>
        <v>170.4</v>
      </c>
      <c r="LB238">
        <f t="shared" si="325"/>
        <v>162.4</v>
      </c>
      <c r="LC238">
        <f t="shared" si="325"/>
        <v>166.2</v>
      </c>
      <c r="LD238">
        <f t="shared" si="325"/>
        <v>166.6</v>
      </c>
      <c r="LE238">
        <f t="shared" si="325"/>
        <v>165.8</v>
      </c>
      <c r="LF238">
        <f t="shared" si="325"/>
        <v>168.3</v>
      </c>
      <c r="LG238">
        <f t="shared" si="325"/>
        <v>162.30000000000001</v>
      </c>
      <c r="LH238">
        <f t="shared" si="325"/>
        <v>159.6</v>
      </c>
      <c r="LI238">
        <f t="shared" si="325"/>
        <v>166.1</v>
      </c>
      <c r="LJ238">
        <f t="shared" ref="LJ238:NU238" si="326">+ROUND((SUM($Z$67:$Z$68)+LJ$193+LJ$149+LJ$236-MIN(LJ$193,LJ$149,LJ$236,MIN($Z$67:$Z$68))-MAX(LJ$193,LJ$149,LJ$236,MAX($Z$67:$Z$68)))/3,1)</f>
        <v>165.1</v>
      </c>
      <c r="LK238">
        <f t="shared" si="326"/>
        <v>166.6</v>
      </c>
      <c r="LL238">
        <f t="shared" si="326"/>
        <v>167</v>
      </c>
      <c r="LM238">
        <f t="shared" si="326"/>
        <v>167.7</v>
      </c>
      <c r="LN238">
        <f t="shared" si="326"/>
        <v>154.4</v>
      </c>
      <c r="LO238">
        <f t="shared" si="326"/>
        <v>168.3</v>
      </c>
      <c r="LP238">
        <f t="shared" si="326"/>
        <v>164.9</v>
      </c>
      <c r="LQ238">
        <f t="shared" si="326"/>
        <v>166.6</v>
      </c>
      <c r="LR238">
        <f t="shared" si="326"/>
        <v>168</v>
      </c>
      <c r="LS238">
        <f t="shared" si="326"/>
        <v>165.1</v>
      </c>
      <c r="LT238">
        <f t="shared" si="326"/>
        <v>165.7</v>
      </c>
      <c r="LU238">
        <f t="shared" si="326"/>
        <v>168.5</v>
      </c>
      <c r="LV238">
        <f t="shared" si="326"/>
        <v>167.9</v>
      </c>
      <c r="LW238">
        <f t="shared" si="326"/>
        <v>162.5</v>
      </c>
      <c r="LX238">
        <f t="shared" si="326"/>
        <v>160.4</v>
      </c>
      <c r="LY238">
        <f t="shared" si="326"/>
        <v>164.6</v>
      </c>
      <c r="LZ238">
        <f t="shared" si="326"/>
        <v>161.69999999999999</v>
      </c>
      <c r="MA238">
        <f t="shared" si="326"/>
        <v>159.9</v>
      </c>
      <c r="MB238">
        <f t="shared" si="326"/>
        <v>166.6</v>
      </c>
      <c r="MC238">
        <f t="shared" si="326"/>
        <v>167.5</v>
      </c>
      <c r="MD238">
        <f t="shared" si="326"/>
        <v>168</v>
      </c>
      <c r="ME238">
        <f t="shared" si="326"/>
        <v>165</v>
      </c>
      <c r="MF238">
        <f t="shared" si="326"/>
        <v>161</v>
      </c>
      <c r="MG238">
        <f t="shared" si="326"/>
        <v>162.9</v>
      </c>
      <c r="MH238">
        <f t="shared" si="326"/>
        <v>168.4</v>
      </c>
      <c r="MI238">
        <f t="shared" si="326"/>
        <v>159.80000000000001</v>
      </c>
      <c r="MJ238">
        <f t="shared" si="326"/>
        <v>164.8</v>
      </c>
      <c r="MK238">
        <f t="shared" si="326"/>
        <v>161.9</v>
      </c>
      <c r="ML238">
        <f t="shared" si="326"/>
        <v>163.69999999999999</v>
      </c>
      <c r="MM238">
        <f t="shared" si="326"/>
        <v>166.4</v>
      </c>
      <c r="MN238">
        <f t="shared" si="326"/>
        <v>169.6</v>
      </c>
      <c r="MO238">
        <f t="shared" si="326"/>
        <v>171.4</v>
      </c>
      <c r="MP238">
        <f t="shared" si="326"/>
        <v>168.2</v>
      </c>
      <c r="MQ238">
        <f t="shared" si="326"/>
        <v>161</v>
      </c>
      <c r="MR238">
        <f t="shared" si="326"/>
        <v>166.9</v>
      </c>
      <c r="MS238">
        <f t="shared" si="326"/>
        <v>159.9</v>
      </c>
      <c r="MT238">
        <f t="shared" si="326"/>
        <v>166.4</v>
      </c>
      <c r="MU238">
        <f t="shared" si="326"/>
        <v>166.8</v>
      </c>
      <c r="MV238">
        <f t="shared" si="326"/>
        <v>160.6</v>
      </c>
      <c r="MW238">
        <f t="shared" si="326"/>
        <v>168.2</v>
      </c>
      <c r="MX238">
        <f t="shared" si="326"/>
        <v>160.19999999999999</v>
      </c>
      <c r="MY238">
        <f t="shared" si="326"/>
        <v>155.9</v>
      </c>
      <c r="MZ238">
        <f t="shared" si="326"/>
        <v>158.1</v>
      </c>
      <c r="NA238">
        <f t="shared" si="326"/>
        <v>167.6</v>
      </c>
      <c r="NB238">
        <f t="shared" si="326"/>
        <v>164.2</v>
      </c>
      <c r="NC238">
        <f t="shared" si="326"/>
        <v>158.9</v>
      </c>
      <c r="ND238">
        <f t="shared" si="326"/>
        <v>166</v>
      </c>
      <c r="NE238">
        <f t="shared" si="326"/>
        <v>162.80000000000001</v>
      </c>
      <c r="NF238">
        <f t="shared" si="326"/>
        <v>166.5</v>
      </c>
      <c r="NG238">
        <f t="shared" si="326"/>
        <v>169.1</v>
      </c>
      <c r="NH238">
        <f t="shared" si="326"/>
        <v>169.9</v>
      </c>
      <c r="NI238">
        <f t="shared" si="326"/>
        <v>168.6</v>
      </c>
      <c r="NJ238">
        <f t="shared" si="326"/>
        <v>167.1</v>
      </c>
      <c r="NK238">
        <f t="shared" si="326"/>
        <v>162.30000000000001</v>
      </c>
      <c r="NL238">
        <f t="shared" si="326"/>
        <v>162</v>
      </c>
      <c r="NM238">
        <f t="shared" si="326"/>
        <v>160.4</v>
      </c>
      <c r="NN238">
        <f t="shared" si="326"/>
        <v>161.9</v>
      </c>
      <c r="NO238">
        <f t="shared" si="326"/>
        <v>163.5</v>
      </c>
      <c r="NP238">
        <f t="shared" si="326"/>
        <v>168.7</v>
      </c>
      <c r="NQ238">
        <f t="shared" si="326"/>
        <v>171.8</v>
      </c>
      <c r="NR238">
        <f t="shared" si="326"/>
        <v>164.9</v>
      </c>
      <c r="NS238">
        <f t="shared" si="326"/>
        <v>165.3</v>
      </c>
      <c r="NT238">
        <f t="shared" si="326"/>
        <v>160.9</v>
      </c>
      <c r="NU238">
        <f t="shared" si="326"/>
        <v>157.19999999999999</v>
      </c>
      <c r="NV238">
        <f t="shared" ref="NV238:QG238" si="327">+ROUND((SUM($Z$67:$Z$68)+NV$193+NV$149+NV$236-MIN(NV$193,NV$149,NV$236,MIN($Z$67:$Z$68))-MAX(NV$193,NV$149,NV$236,MAX($Z$67:$Z$68)))/3,1)</f>
        <v>169.5</v>
      </c>
      <c r="NW238">
        <f t="shared" si="327"/>
        <v>163.6</v>
      </c>
      <c r="NX238">
        <f t="shared" si="327"/>
        <v>176.9</v>
      </c>
      <c r="NY238">
        <f t="shared" si="327"/>
        <v>166.9</v>
      </c>
      <c r="NZ238">
        <f t="shared" si="327"/>
        <v>164.6</v>
      </c>
      <c r="OA238">
        <f t="shared" si="327"/>
        <v>167.2</v>
      </c>
      <c r="OB238">
        <f t="shared" si="327"/>
        <v>165.7</v>
      </c>
      <c r="OC238">
        <f t="shared" si="327"/>
        <v>167.1</v>
      </c>
      <c r="OD238">
        <f t="shared" si="327"/>
        <v>162.30000000000001</v>
      </c>
      <c r="OE238">
        <f t="shared" si="327"/>
        <v>171.2</v>
      </c>
      <c r="OF238">
        <f t="shared" si="327"/>
        <v>164</v>
      </c>
      <c r="OG238">
        <f t="shared" si="327"/>
        <v>165.5</v>
      </c>
      <c r="OH238">
        <f t="shared" si="327"/>
        <v>170.6</v>
      </c>
      <c r="OI238">
        <f t="shared" si="327"/>
        <v>163.69999999999999</v>
      </c>
      <c r="OJ238">
        <f t="shared" si="327"/>
        <v>171.1</v>
      </c>
      <c r="OK238">
        <f t="shared" si="327"/>
        <v>168.1</v>
      </c>
      <c r="OL238">
        <f t="shared" si="327"/>
        <v>169.3</v>
      </c>
      <c r="OM238">
        <f t="shared" si="327"/>
        <v>167.3</v>
      </c>
      <c r="ON238">
        <f t="shared" si="327"/>
        <v>168</v>
      </c>
      <c r="OO238">
        <f t="shared" si="327"/>
        <v>166.1</v>
      </c>
      <c r="OP238">
        <f t="shared" si="327"/>
        <v>168.1</v>
      </c>
      <c r="OQ238">
        <f t="shared" si="327"/>
        <v>168.2</v>
      </c>
      <c r="OR238">
        <f t="shared" si="327"/>
        <v>161.19999999999999</v>
      </c>
      <c r="OS238">
        <f t="shared" si="327"/>
        <v>171</v>
      </c>
      <c r="OT238">
        <f t="shared" si="327"/>
        <v>162.1</v>
      </c>
      <c r="OU238">
        <f t="shared" si="327"/>
        <v>167.2</v>
      </c>
      <c r="OV238">
        <f t="shared" si="327"/>
        <v>166</v>
      </c>
      <c r="OW238">
        <f t="shared" si="327"/>
        <v>168.4</v>
      </c>
      <c r="OX238">
        <f t="shared" si="327"/>
        <v>163.4</v>
      </c>
      <c r="OY238">
        <f t="shared" si="327"/>
        <v>167.7</v>
      </c>
      <c r="OZ238">
        <f t="shared" si="327"/>
        <v>163.5</v>
      </c>
      <c r="PA238">
        <f t="shared" si="327"/>
        <v>161.69999999999999</v>
      </c>
      <c r="PB238">
        <f t="shared" si="327"/>
        <v>162.1</v>
      </c>
      <c r="PC238">
        <f t="shared" si="327"/>
        <v>169.5</v>
      </c>
      <c r="PD238">
        <f t="shared" si="327"/>
        <v>164.5</v>
      </c>
      <c r="PE238">
        <f t="shared" si="327"/>
        <v>168.1</v>
      </c>
      <c r="PF238">
        <f t="shared" si="327"/>
        <v>166.5</v>
      </c>
      <c r="PG238">
        <f t="shared" si="327"/>
        <v>168.1</v>
      </c>
      <c r="PH238">
        <f t="shared" si="327"/>
        <v>154.1</v>
      </c>
      <c r="PI238">
        <f t="shared" si="327"/>
        <v>166</v>
      </c>
      <c r="PJ238">
        <f t="shared" si="327"/>
        <v>164.6</v>
      </c>
      <c r="PK238">
        <f t="shared" si="327"/>
        <v>159.1</v>
      </c>
      <c r="PL238">
        <f t="shared" si="327"/>
        <v>166.2</v>
      </c>
      <c r="PM238">
        <f t="shared" si="327"/>
        <v>175.2</v>
      </c>
      <c r="PN238">
        <f t="shared" si="327"/>
        <v>171.2</v>
      </c>
      <c r="PO238">
        <f t="shared" si="327"/>
        <v>165.8</v>
      </c>
      <c r="PP238">
        <f t="shared" si="327"/>
        <v>163</v>
      </c>
      <c r="PQ238">
        <f t="shared" si="327"/>
        <v>163.5</v>
      </c>
      <c r="PR238">
        <f t="shared" si="327"/>
        <v>160.19999999999999</v>
      </c>
      <c r="PS238">
        <f t="shared" si="327"/>
        <v>171.5</v>
      </c>
      <c r="PT238">
        <f t="shared" si="327"/>
        <v>169.4</v>
      </c>
      <c r="PU238">
        <f t="shared" si="327"/>
        <v>163.30000000000001</v>
      </c>
      <c r="PV238">
        <f t="shared" si="327"/>
        <v>160.69999999999999</v>
      </c>
      <c r="PW238">
        <f t="shared" si="327"/>
        <v>164.3</v>
      </c>
      <c r="PX238">
        <f t="shared" si="327"/>
        <v>166.3</v>
      </c>
      <c r="PY238">
        <f t="shared" si="327"/>
        <v>168.2</v>
      </c>
      <c r="PZ238">
        <f t="shared" si="327"/>
        <v>158</v>
      </c>
      <c r="QA238">
        <f t="shared" si="327"/>
        <v>170.4</v>
      </c>
      <c r="QB238">
        <f t="shared" si="327"/>
        <v>159.30000000000001</v>
      </c>
      <c r="QC238">
        <f t="shared" si="327"/>
        <v>162.30000000000001</v>
      </c>
      <c r="QD238">
        <f t="shared" si="327"/>
        <v>167.2</v>
      </c>
      <c r="QE238">
        <f t="shared" si="327"/>
        <v>161.5</v>
      </c>
      <c r="QF238">
        <f t="shared" si="327"/>
        <v>164.9</v>
      </c>
      <c r="QG238">
        <f t="shared" si="327"/>
        <v>165.4</v>
      </c>
      <c r="QH238">
        <f t="shared" ref="QH238:SG238" si="328">+ROUND((SUM($Z$67:$Z$68)+QH$193+QH$149+QH$236-MIN(QH$193,QH$149,QH$236,MIN($Z$67:$Z$68))-MAX(QH$193,QH$149,QH$236,MAX($Z$67:$Z$68)))/3,1)</f>
        <v>163.69999999999999</v>
      </c>
      <c r="QI238">
        <f t="shared" si="328"/>
        <v>163.69999999999999</v>
      </c>
      <c r="QJ238">
        <f t="shared" si="328"/>
        <v>164.7</v>
      </c>
      <c r="QK238">
        <f t="shared" si="328"/>
        <v>170.1</v>
      </c>
      <c r="QL238">
        <f t="shared" si="328"/>
        <v>165</v>
      </c>
      <c r="QM238">
        <f t="shared" si="328"/>
        <v>159.30000000000001</v>
      </c>
      <c r="QN238">
        <f t="shared" si="328"/>
        <v>166.6</v>
      </c>
      <c r="QO238">
        <f t="shared" si="328"/>
        <v>167.1</v>
      </c>
      <c r="QP238">
        <f t="shared" si="328"/>
        <v>173.3</v>
      </c>
      <c r="QQ238">
        <f t="shared" si="328"/>
        <v>165.6</v>
      </c>
      <c r="QR238">
        <f t="shared" si="328"/>
        <v>168.1</v>
      </c>
      <c r="QS238">
        <f t="shared" si="328"/>
        <v>178.2</v>
      </c>
      <c r="QT238">
        <f t="shared" si="328"/>
        <v>168.7</v>
      </c>
      <c r="QU238">
        <f t="shared" si="328"/>
        <v>166.3</v>
      </c>
      <c r="QV238">
        <f t="shared" si="328"/>
        <v>161.69999999999999</v>
      </c>
      <c r="QW238">
        <f t="shared" si="328"/>
        <v>159.69999999999999</v>
      </c>
      <c r="QX238">
        <f t="shared" si="328"/>
        <v>165</v>
      </c>
      <c r="QY238">
        <f t="shared" si="328"/>
        <v>166.9</v>
      </c>
      <c r="QZ238">
        <f t="shared" si="328"/>
        <v>164.4</v>
      </c>
      <c r="RA238">
        <f t="shared" si="328"/>
        <v>175.8</v>
      </c>
      <c r="RB238">
        <f t="shared" si="328"/>
        <v>157.30000000000001</v>
      </c>
      <c r="RC238">
        <f t="shared" si="328"/>
        <v>162.30000000000001</v>
      </c>
      <c r="RD238">
        <f t="shared" si="328"/>
        <v>166.4</v>
      </c>
      <c r="RE238">
        <f t="shared" si="328"/>
        <v>158.1</v>
      </c>
      <c r="RF238">
        <f t="shared" si="328"/>
        <v>162</v>
      </c>
      <c r="RG238">
        <f t="shared" si="328"/>
        <v>170.3</v>
      </c>
      <c r="RH238">
        <f t="shared" si="328"/>
        <v>162.80000000000001</v>
      </c>
      <c r="RI238">
        <f t="shared" si="328"/>
        <v>164.9</v>
      </c>
      <c r="RJ238">
        <f t="shared" si="328"/>
        <v>167.1</v>
      </c>
      <c r="RK238">
        <f t="shared" si="328"/>
        <v>167.7</v>
      </c>
      <c r="RL238">
        <f t="shared" si="328"/>
        <v>166.1</v>
      </c>
      <c r="RM238">
        <f t="shared" si="328"/>
        <v>166.4</v>
      </c>
      <c r="RN238">
        <f t="shared" si="328"/>
        <v>168.6</v>
      </c>
      <c r="RO238">
        <f t="shared" si="328"/>
        <v>164.4</v>
      </c>
      <c r="RP238">
        <f t="shared" si="328"/>
        <v>161.6</v>
      </c>
      <c r="RQ238">
        <f t="shared" si="328"/>
        <v>156.6</v>
      </c>
      <c r="RR238">
        <f t="shared" si="328"/>
        <v>165.4</v>
      </c>
      <c r="RS238">
        <f t="shared" si="328"/>
        <v>168.4</v>
      </c>
      <c r="RT238">
        <f t="shared" si="328"/>
        <v>170.5</v>
      </c>
      <c r="RU238">
        <f t="shared" si="328"/>
        <v>169.8</v>
      </c>
      <c r="RV238">
        <f t="shared" si="328"/>
        <v>168.4</v>
      </c>
      <c r="RW238">
        <f t="shared" si="328"/>
        <v>168.8</v>
      </c>
      <c r="RX238">
        <f t="shared" si="328"/>
        <v>165.6</v>
      </c>
      <c r="RY238">
        <f t="shared" si="328"/>
        <v>169.1</v>
      </c>
      <c r="RZ238">
        <f t="shared" si="328"/>
        <v>158.4</v>
      </c>
      <c r="SA238">
        <f t="shared" si="328"/>
        <v>160.80000000000001</v>
      </c>
      <c r="SB238">
        <f t="shared" si="328"/>
        <v>162.1</v>
      </c>
      <c r="SC238">
        <f t="shared" si="328"/>
        <v>165.4</v>
      </c>
      <c r="SD238">
        <f t="shared" si="328"/>
        <v>158.1</v>
      </c>
      <c r="SE238">
        <f t="shared" si="328"/>
        <v>159.5</v>
      </c>
      <c r="SF238">
        <f t="shared" si="328"/>
        <v>161</v>
      </c>
      <c r="SG238">
        <f t="shared" si="328"/>
        <v>158</v>
      </c>
    </row>
    <row r="239" spans="1:502">
      <c r="D239" s="99"/>
    </row>
    <row r="241" spans="1:501" s="256" customFormat="1"/>
    <row r="244" spans="1:501">
      <c r="A244">
        <v>2018</v>
      </c>
    </row>
    <row r="245" spans="1:501">
      <c r="A245" t="s">
        <v>538</v>
      </c>
      <c r="B245">
        <v>-2.2457425075117499</v>
      </c>
      <c r="C245">
        <v>0.63026732277648989</v>
      </c>
      <c r="D245">
        <v>-1.3601811588159762</v>
      </c>
      <c r="E245">
        <v>0.21934624783170875</v>
      </c>
      <c r="F245">
        <v>-0.96561052487231791</v>
      </c>
      <c r="G245">
        <v>1.1253405318711884</v>
      </c>
      <c r="H245">
        <v>-0.5763945409853477</v>
      </c>
      <c r="I245">
        <v>1.9819344743154943</v>
      </c>
      <c r="J245">
        <v>-1.090852492779959</v>
      </c>
      <c r="K245">
        <v>0.88701199274510145</v>
      </c>
      <c r="L245">
        <v>0.36108076528762467</v>
      </c>
      <c r="M245">
        <v>0.20784227672265843</v>
      </c>
      <c r="N245">
        <v>0.70278019848046824</v>
      </c>
      <c r="O245">
        <v>-2.2457425075117499</v>
      </c>
      <c r="P245">
        <v>0.36950268622604199</v>
      </c>
      <c r="Q245">
        <v>1.1330098459438886</v>
      </c>
      <c r="R245">
        <v>-1.6121157386805862</v>
      </c>
      <c r="S245">
        <v>-0.58263822211301886</v>
      </c>
      <c r="T245">
        <v>1.5210844139801338</v>
      </c>
      <c r="U245">
        <v>1.2928853720950428</v>
      </c>
      <c r="V245">
        <v>-0.4940147846355103</v>
      </c>
      <c r="W245">
        <v>0.77309323387453333</v>
      </c>
      <c r="X245">
        <v>0.90725961854332127</v>
      </c>
      <c r="Y245">
        <v>-9.4040615294943564E-2</v>
      </c>
      <c r="Z245">
        <v>-0.76651076597045176</v>
      </c>
      <c r="AA245">
        <v>-0.64206801653199363</v>
      </c>
      <c r="AB245">
        <v>-0.48203673941316083</v>
      </c>
      <c r="AC245">
        <v>-1.0414260032121092</v>
      </c>
      <c r="AD245">
        <v>0.60673983171000145</v>
      </c>
      <c r="AE245">
        <v>-1.6734384189476259</v>
      </c>
      <c r="AF245">
        <v>0.58218574849888682</v>
      </c>
      <c r="AG245">
        <v>-0.98667669590213336</v>
      </c>
      <c r="AH245">
        <v>0.63924971982487477</v>
      </c>
      <c r="AI245">
        <v>0.99894805316580459</v>
      </c>
      <c r="AJ245">
        <v>-2.0065181161044165</v>
      </c>
      <c r="AK245">
        <v>-1.2383588909870014</v>
      </c>
      <c r="AL245">
        <v>-0.32336174626834691</v>
      </c>
      <c r="AM245">
        <v>1.0034955266746692</v>
      </c>
      <c r="AN245">
        <v>-1.1254837772867177</v>
      </c>
      <c r="AO245">
        <v>0.20455900084925815</v>
      </c>
      <c r="AP245">
        <v>1.2055966180923861</v>
      </c>
      <c r="AQ245">
        <v>-0.71952626967686228</v>
      </c>
      <c r="AR245">
        <v>-0.56585804486530833</v>
      </c>
      <c r="AS245">
        <v>0.88485876403865404</v>
      </c>
      <c r="AT245">
        <v>1.4653460311819799</v>
      </c>
      <c r="AU245">
        <v>0.18289028957951814</v>
      </c>
      <c r="AV245">
        <v>0.22201220417628065</v>
      </c>
      <c r="AW245">
        <v>-0.99530097941169515</v>
      </c>
      <c r="AX245">
        <v>-0.50675907914410345</v>
      </c>
      <c r="AY245">
        <v>-1.4764009392820299</v>
      </c>
      <c r="AZ245">
        <v>-2.0065181161044165</v>
      </c>
      <c r="BA245">
        <v>0.62393496591539588</v>
      </c>
      <c r="BB245">
        <v>1.1978795555478428</v>
      </c>
      <c r="BC245">
        <v>-0.32860498322406784</v>
      </c>
      <c r="BD245">
        <v>1.3370117812883109</v>
      </c>
      <c r="BE245">
        <v>1.4061743058846332</v>
      </c>
      <c r="BF245">
        <v>0.85393821791512892</v>
      </c>
      <c r="BG245">
        <v>0.80484142017667182</v>
      </c>
      <c r="BH245">
        <v>-0.94676124717807397</v>
      </c>
      <c r="BI245">
        <v>-1.2718237485387363</v>
      </c>
      <c r="BJ245">
        <v>0.39352698877337389</v>
      </c>
      <c r="BK245">
        <v>0.17496176951681264</v>
      </c>
      <c r="BL245">
        <v>-0.42907686292892322</v>
      </c>
      <c r="BM245">
        <v>-0.39849169297667686</v>
      </c>
      <c r="BN245">
        <v>0.73728074312384706</v>
      </c>
      <c r="BO245">
        <v>-0.84954081103205681</v>
      </c>
      <c r="BP245">
        <v>0.39303131416090764</v>
      </c>
      <c r="BQ245">
        <v>-0.40687154978513718</v>
      </c>
      <c r="BR245">
        <v>-0.50762992032105103</v>
      </c>
      <c r="BS245">
        <v>-0.54036377150623593</v>
      </c>
      <c r="BT245">
        <v>-0.54550582717638463</v>
      </c>
      <c r="BU245">
        <v>-0.2982324076583609</v>
      </c>
      <c r="BV245">
        <v>-0.72399416239932179</v>
      </c>
      <c r="BW245">
        <v>-1.2033842722303234</v>
      </c>
      <c r="BX245">
        <v>1.5993418855941854</v>
      </c>
      <c r="BY245">
        <v>0.37024051380285528</v>
      </c>
      <c r="BZ245">
        <v>1.5373370843008161</v>
      </c>
      <c r="CA245">
        <v>-0.8694632924743928</v>
      </c>
      <c r="CB245">
        <v>0.85382680481416173</v>
      </c>
      <c r="CC245">
        <v>0.18880427887779661</v>
      </c>
      <c r="CD245">
        <v>0.10726466825872194</v>
      </c>
      <c r="CE245">
        <v>-0.99029193734168075</v>
      </c>
      <c r="CF245">
        <v>-0.53400071919895709</v>
      </c>
      <c r="CG245">
        <v>0.39534711504529696</v>
      </c>
      <c r="CH245">
        <v>0.39956830732990056</v>
      </c>
      <c r="CI245">
        <v>-0.59702188082155772</v>
      </c>
      <c r="CJ245">
        <v>-2.5514736989862286E-2</v>
      </c>
      <c r="CK245">
        <v>-0.49263235268881544</v>
      </c>
      <c r="CL245">
        <v>0.39336214285867754</v>
      </c>
      <c r="CM245">
        <v>0.44346506911097094</v>
      </c>
      <c r="CN245">
        <v>0.14025999917066656</v>
      </c>
      <c r="CO245">
        <v>-0.56343651522183791</v>
      </c>
      <c r="CP245">
        <v>-0.8822598829283379</v>
      </c>
      <c r="CQ245">
        <v>1.2514760783233214</v>
      </c>
      <c r="CR245">
        <v>-0.75090156315127388</v>
      </c>
      <c r="CS245">
        <v>-0.81375674199080095</v>
      </c>
      <c r="CT245">
        <v>-1.513585630164016</v>
      </c>
      <c r="CU245">
        <v>0.60086563280492555</v>
      </c>
      <c r="CV245">
        <v>0.32626417123537976</v>
      </c>
      <c r="CW245">
        <v>0.44709622670779936</v>
      </c>
      <c r="CX245">
        <v>-1.1155952961416915</v>
      </c>
      <c r="CY245">
        <v>0.98742248155758716</v>
      </c>
      <c r="CZ245">
        <v>-0.23370944290945772</v>
      </c>
      <c r="DA245">
        <v>0.28474232749431394</v>
      </c>
      <c r="DB245">
        <v>-0.33151309253298678</v>
      </c>
      <c r="DC245">
        <v>-0.48616584535920992</v>
      </c>
      <c r="DD245">
        <v>0.14528268366120756</v>
      </c>
      <c r="DE245">
        <v>-0.76979858931736089</v>
      </c>
      <c r="DF245">
        <v>0.86200770965660922</v>
      </c>
      <c r="DG245">
        <v>0.13454496183840092</v>
      </c>
      <c r="DH245">
        <v>1.0059011401608586</v>
      </c>
      <c r="DI245">
        <v>-0.73848582360369619</v>
      </c>
      <c r="DJ245">
        <v>-0.18553464542492293</v>
      </c>
      <c r="DK245">
        <v>0.29040393201285042</v>
      </c>
      <c r="DL245">
        <v>-0.71774366006138735</v>
      </c>
      <c r="DM245">
        <v>0.88090700955945067</v>
      </c>
      <c r="DN245">
        <v>0.65348558564437553</v>
      </c>
      <c r="DO245">
        <v>-1.3731096260016784E-2</v>
      </c>
      <c r="DP245">
        <v>-0.59711283029173501</v>
      </c>
      <c r="DQ245">
        <v>1.1841962077596691</v>
      </c>
      <c r="DR245">
        <v>-0.99329554359428585</v>
      </c>
      <c r="DS245">
        <v>-0.22303083824226633</v>
      </c>
      <c r="DT245">
        <v>0.62319259086507373</v>
      </c>
      <c r="DU245">
        <v>-1.2270766092115082</v>
      </c>
      <c r="DV245">
        <v>0.86812406152603216</v>
      </c>
      <c r="DW245">
        <v>0.24071255211310927</v>
      </c>
      <c r="DX245">
        <v>6.8250756157794967E-2</v>
      </c>
      <c r="DY245">
        <v>-0.30728187994100153</v>
      </c>
      <c r="DZ245">
        <v>2.402193786110729</v>
      </c>
      <c r="EA245">
        <v>0.32448951969854534</v>
      </c>
      <c r="EB245">
        <v>-0.66384359342919197</v>
      </c>
      <c r="EC245">
        <v>-2.2065614757593721</v>
      </c>
      <c r="ED245">
        <v>1.4470151654677466</v>
      </c>
      <c r="EE245">
        <v>1.1093470675405115</v>
      </c>
      <c r="EF245">
        <v>-0.61559262576338369</v>
      </c>
      <c r="EG245">
        <v>7.7761797001585364E-2</v>
      </c>
      <c r="EH245">
        <v>1.2041732588841114</v>
      </c>
      <c r="EI245">
        <v>2.0483184925979003</v>
      </c>
      <c r="EJ245">
        <v>0.5788353973912308</v>
      </c>
      <c r="EK245">
        <v>-0.79619894677307457</v>
      </c>
      <c r="EL245">
        <v>-0.10818894224939868</v>
      </c>
      <c r="EM245">
        <v>-1.1786619324993808</v>
      </c>
      <c r="EN245">
        <v>-0.21691789697797503</v>
      </c>
      <c r="EO245">
        <v>-0.61189894040580839</v>
      </c>
      <c r="EP245">
        <v>-1.9286562746856362</v>
      </c>
      <c r="EQ245">
        <v>0.74402350946911611</v>
      </c>
      <c r="ER245">
        <v>1.973276084754616</v>
      </c>
      <c r="ES245">
        <v>1.1996053217444569</v>
      </c>
      <c r="ET245">
        <v>-0.93402377387974411</v>
      </c>
      <c r="EU245">
        <v>0.88701199274510145</v>
      </c>
      <c r="EV245">
        <v>-1.089742909243796</v>
      </c>
      <c r="EW245">
        <v>1.33925823320169</v>
      </c>
      <c r="EX245">
        <v>-1.1677002476062626</v>
      </c>
      <c r="EY245">
        <v>0.83568465925054625</v>
      </c>
      <c r="EZ245">
        <v>0.32626417123537976</v>
      </c>
      <c r="FA245">
        <v>2.3601387511007488E-2</v>
      </c>
      <c r="FB245">
        <v>1.2092436918464955</v>
      </c>
      <c r="FC245">
        <v>-1.9653089111670852</v>
      </c>
      <c r="FD245">
        <v>5.7214037951780483E-2</v>
      </c>
      <c r="FE245">
        <v>4.9628852138994262E-2</v>
      </c>
      <c r="FF245">
        <v>-0.46075001591816545</v>
      </c>
      <c r="FG245">
        <v>-0.29503439691325184</v>
      </c>
      <c r="FH245">
        <v>-2.1152573026483878E-2</v>
      </c>
      <c r="FI245">
        <v>0.88147089627454989</v>
      </c>
      <c r="FJ245">
        <v>0.43100726543343626</v>
      </c>
      <c r="FK245">
        <v>0.1327703103015665</v>
      </c>
      <c r="FL245">
        <v>0.94484676083084196</v>
      </c>
      <c r="FM245">
        <v>-0.16952640180534218</v>
      </c>
      <c r="FN245">
        <v>0.77423010225174949</v>
      </c>
      <c r="FO245">
        <v>0.10341864253859967</v>
      </c>
      <c r="FP245">
        <v>0.46492232286254875</v>
      </c>
      <c r="FQ245">
        <v>0.93260496214497834</v>
      </c>
      <c r="FR245">
        <v>0.59181843425903935</v>
      </c>
      <c r="FS245">
        <v>-1.1077895578637253</v>
      </c>
      <c r="FT245">
        <v>-0.29999227990629151</v>
      </c>
      <c r="FU245">
        <v>1.1334464034007397</v>
      </c>
      <c r="FV245">
        <v>0.91525635070865974</v>
      </c>
      <c r="FW245">
        <v>-0.65490667111589573</v>
      </c>
      <c r="FX245">
        <v>-0.51041638471360784</v>
      </c>
      <c r="FY245">
        <v>-1.3594126357929781</v>
      </c>
      <c r="FZ245">
        <v>1.1939710020669736</v>
      </c>
      <c r="GA245">
        <v>0.81952293840004131</v>
      </c>
      <c r="GB245">
        <v>-1.2458053788577672</v>
      </c>
      <c r="GC245">
        <v>0.53541270972345956</v>
      </c>
      <c r="GD245">
        <v>0.64018877310445532</v>
      </c>
      <c r="GE245">
        <v>1.2788950698450208</v>
      </c>
      <c r="GF245">
        <v>0.90980392997153103</v>
      </c>
      <c r="GG245">
        <v>1.6862941265571862</v>
      </c>
      <c r="GH245">
        <v>0.55743953453202266</v>
      </c>
      <c r="GI245">
        <v>-0.47200728658935986</v>
      </c>
      <c r="GJ245">
        <v>0.40106101550918538</v>
      </c>
      <c r="GK245">
        <v>-0.46500645112246275</v>
      </c>
      <c r="GL245">
        <v>-0.71922954703040887</v>
      </c>
      <c r="GM245">
        <v>0.70729129220126197</v>
      </c>
      <c r="GN245">
        <v>1.760213308443781</v>
      </c>
      <c r="GO245">
        <v>-1.7372713045915589</v>
      </c>
      <c r="GP245">
        <v>-0.70464238888234831</v>
      </c>
      <c r="GQ245">
        <v>1.0492203728063032</v>
      </c>
      <c r="GR245">
        <v>-0.87842863649711944</v>
      </c>
      <c r="GS245">
        <v>0.36287701732362621</v>
      </c>
      <c r="GT245">
        <v>-9.9651060736505315E-2</v>
      </c>
      <c r="GU245">
        <v>0.54497263590747025</v>
      </c>
      <c r="GV245">
        <v>-0.39526412365376018</v>
      </c>
      <c r="GW245">
        <v>0.80621703091310337</v>
      </c>
      <c r="GX245">
        <v>-0.4085336513526272</v>
      </c>
      <c r="GY245">
        <v>0.31418608159583528</v>
      </c>
      <c r="GZ245">
        <v>0.73027194957830943</v>
      </c>
      <c r="HA245">
        <v>-0.7034668669803068</v>
      </c>
      <c r="HB245">
        <v>0.48935362428892404</v>
      </c>
      <c r="HC245">
        <v>1.9262006389908493</v>
      </c>
      <c r="HD245">
        <v>0.44101852836320177</v>
      </c>
      <c r="HE245">
        <v>-0.99530097941169515</v>
      </c>
      <c r="HF245">
        <v>0.54808197091915645</v>
      </c>
      <c r="HG245">
        <v>0.78719949669903144</v>
      </c>
      <c r="HH245">
        <v>-0.34349795896559954</v>
      </c>
      <c r="HI245">
        <v>0.26393081498099491</v>
      </c>
      <c r="HJ245">
        <v>0.30904629966244102</v>
      </c>
      <c r="HK245">
        <v>-1.5119030649657361</v>
      </c>
      <c r="HL245">
        <v>0.10280359674652573</v>
      </c>
      <c r="HM245">
        <v>-0.14018269212101586</v>
      </c>
      <c r="HN245">
        <v>-7.0244823291432112E-2</v>
      </c>
      <c r="HO245">
        <v>-0.27257556212134659</v>
      </c>
      <c r="HP245">
        <v>6.2884737417334691E-2</v>
      </c>
      <c r="HQ245">
        <v>1.4420038496609777E-2</v>
      </c>
      <c r="HR245">
        <v>-0.47457433538511395</v>
      </c>
      <c r="HS245">
        <v>0.84625298768514767</v>
      </c>
      <c r="HT245">
        <v>1.5201112546492368</v>
      </c>
      <c r="HU245">
        <v>-0.79809069575276226</v>
      </c>
      <c r="HV245">
        <v>-0.15224486560327932</v>
      </c>
      <c r="HW245">
        <v>8.453753252979368E-3</v>
      </c>
      <c r="HX245">
        <v>0.30223304747778457</v>
      </c>
      <c r="HY245">
        <v>3.3933247323147953E-2</v>
      </c>
      <c r="HZ245">
        <v>0.63288212004408706</v>
      </c>
      <c r="IA245">
        <v>-8.0372046795673668E-2</v>
      </c>
      <c r="IB245">
        <v>-0.5700837846234208</v>
      </c>
      <c r="IC245">
        <v>-0.31820718504604883</v>
      </c>
      <c r="ID245">
        <v>1.7062893675756641</v>
      </c>
      <c r="IE245">
        <v>-0.26860789148486219</v>
      </c>
      <c r="IF245">
        <v>0.66489292294136249</v>
      </c>
      <c r="IG245">
        <v>0.29783222998958081</v>
      </c>
      <c r="IH245">
        <v>1.3947510524303652</v>
      </c>
      <c r="II245">
        <v>-1.2406690075295046</v>
      </c>
      <c r="IJ245">
        <v>-0.93461494543589652</v>
      </c>
      <c r="IK245">
        <v>-0.3138643478450831</v>
      </c>
      <c r="IL245">
        <v>-0.26940028874378186</v>
      </c>
      <c r="IM245">
        <v>1.3504086382454261</v>
      </c>
      <c r="IN245">
        <v>-0.65405401983298361</v>
      </c>
      <c r="IO245">
        <v>2.0947300072293729</v>
      </c>
      <c r="IP245">
        <v>0.78417770055239089</v>
      </c>
      <c r="IQ245">
        <v>1.4516081137116998</v>
      </c>
      <c r="IR245">
        <v>0.48737092583905905</v>
      </c>
      <c r="IS245">
        <v>2.8499016480054706E-2</v>
      </c>
      <c r="IT245">
        <v>-0.62644630816066638</v>
      </c>
      <c r="IU245">
        <v>1.5946898201946169</v>
      </c>
      <c r="IV245">
        <v>1.2043301467201672</v>
      </c>
      <c r="IW245">
        <v>0.94747974799247459</v>
      </c>
      <c r="IX245">
        <v>0.14752458810107782</v>
      </c>
      <c r="IY245">
        <v>0.96768644652911462</v>
      </c>
      <c r="IZ245">
        <v>-0.39261863093997817</v>
      </c>
      <c r="JA245">
        <v>-0.34788399716489948</v>
      </c>
      <c r="JB245">
        <v>1.7770253180060536</v>
      </c>
      <c r="JC245">
        <v>-2.0163497538305819</v>
      </c>
      <c r="JD245">
        <v>8.4132807387504727E-2</v>
      </c>
      <c r="JE245">
        <v>-0.16270064406853635</v>
      </c>
      <c r="JF245">
        <v>0.94436927611241117</v>
      </c>
      <c r="JG245">
        <v>-1.3078511074127164</v>
      </c>
      <c r="JH245">
        <v>0.56209273679996841</v>
      </c>
      <c r="JI245">
        <v>-0.31257968657882884</v>
      </c>
      <c r="JJ245">
        <v>-1.1913198250113055</v>
      </c>
      <c r="JK245">
        <v>-1.8182072381023318</v>
      </c>
      <c r="JL245">
        <v>0.39633960113860667</v>
      </c>
      <c r="JM245">
        <v>-0.61337459555943497</v>
      </c>
      <c r="JN245">
        <v>-0.81770394899649546</v>
      </c>
      <c r="JO245">
        <v>-1.1428028301452287</v>
      </c>
      <c r="JP245">
        <v>0.19628600966825616</v>
      </c>
      <c r="JQ245">
        <v>0.10811163519974798</v>
      </c>
      <c r="JR245">
        <v>0.23339453036896884</v>
      </c>
      <c r="JS245">
        <v>-1.3807266441290267</v>
      </c>
      <c r="JT245">
        <v>-0.59327703638700768</v>
      </c>
      <c r="JU245">
        <v>-0.70690020947949961</v>
      </c>
      <c r="JV245">
        <v>0.37639210859197192</v>
      </c>
      <c r="JW245">
        <v>-0.26353518478572369</v>
      </c>
      <c r="JX245">
        <v>0.85879491962259635</v>
      </c>
      <c r="JY245">
        <v>-0.77857293945271522</v>
      </c>
      <c r="JZ245">
        <v>-1.3100134310661815</v>
      </c>
      <c r="KA245">
        <v>-0.1174271346826572</v>
      </c>
      <c r="KB245">
        <v>0.38321559259202331</v>
      </c>
      <c r="KC245">
        <v>-1.4467968867393211</v>
      </c>
      <c r="KD245">
        <v>-0.36671963243861683</v>
      </c>
      <c r="KE245">
        <v>-8.9737568487180397E-2</v>
      </c>
      <c r="KF245">
        <v>0.78126731750671752</v>
      </c>
      <c r="KG245">
        <v>-1.5033219824545085</v>
      </c>
      <c r="KH245">
        <v>-0.21887672119191848</v>
      </c>
      <c r="KI245">
        <v>0.54630390877719037</v>
      </c>
      <c r="KJ245">
        <v>2.3908341972855851E-2</v>
      </c>
      <c r="KK245">
        <v>0.93603830464417115</v>
      </c>
      <c r="KL245">
        <v>-0.36582036955223884</v>
      </c>
      <c r="KM245">
        <v>-1.0686540008464362</v>
      </c>
      <c r="KN245">
        <v>2.1152573026483878E-2</v>
      </c>
      <c r="KO245">
        <v>-1.1518159226397984</v>
      </c>
      <c r="KP245">
        <v>-0.58272917158319615</v>
      </c>
      <c r="KQ245">
        <v>1.3656040209752973</v>
      </c>
      <c r="KR245">
        <v>2.0192783267702907</v>
      </c>
      <c r="KS245">
        <v>3.4447111829649657E-4</v>
      </c>
      <c r="KT245">
        <v>0.39476844904129393</v>
      </c>
      <c r="KU245">
        <v>0.76835817708342802</v>
      </c>
      <c r="KV245">
        <v>-0.54151541917235591</v>
      </c>
      <c r="KW245">
        <v>2.5509507395327091</v>
      </c>
      <c r="KX245">
        <v>1.0867006494663656</v>
      </c>
      <c r="KY245">
        <v>2.3458778741769493</v>
      </c>
      <c r="KZ245">
        <v>-1.4115403246250935</v>
      </c>
      <c r="LA245">
        <v>0.88429487732355483</v>
      </c>
      <c r="LB245">
        <v>-1.7722231859806925</v>
      </c>
      <c r="LC245">
        <v>0.43176214603590779</v>
      </c>
      <c r="LD245">
        <v>-1.2897157830593642</v>
      </c>
      <c r="LE245">
        <v>-1.0003350325860083</v>
      </c>
      <c r="LF245">
        <v>1.1273596101091243</v>
      </c>
      <c r="LG245">
        <v>-0.92085201686131768</v>
      </c>
      <c r="LH245">
        <v>1.1905444807780441</v>
      </c>
      <c r="LI245">
        <v>-1.5588921087328345</v>
      </c>
      <c r="LJ245">
        <v>4.1052317101275548E-2</v>
      </c>
      <c r="LK245">
        <v>0.2091701389872469</v>
      </c>
      <c r="LL245">
        <v>-3.7072140912641771E-2</v>
      </c>
      <c r="LM245">
        <v>-0.19807998796750326</v>
      </c>
      <c r="LN245">
        <v>-0.51303231884958223</v>
      </c>
      <c r="LO245">
        <v>0.36042706597072538</v>
      </c>
      <c r="LP245">
        <v>-0.58708565120468847</v>
      </c>
      <c r="LQ245">
        <v>-1.1126076060463674</v>
      </c>
      <c r="LR245">
        <v>-0.36811115933232941</v>
      </c>
      <c r="LS245">
        <v>-0.14172769624565262</v>
      </c>
      <c r="LT245">
        <v>-0.83005716078332625</v>
      </c>
      <c r="LU245">
        <v>-5.7673332776175812E-2</v>
      </c>
      <c r="LV245">
        <v>0.87192120190593414</v>
      </c>
      <c r="LW245">
        <v>-0.9040331860887818</v>
      </c>
      <c r="LX245">
        <v>-0.34439153751009144</v>
      </c>
      <c r="LY245">
        <v>0.3593663677747827</v>
      </c>
      <c r="LZ245">
        <v>0.7248877409438137</v>
      </c>
      <c r="MA245">
        <v>-1.3181761460145935</v>
      </c>
      <c r="MB245">
        <v>-0.26551560949883424</v>
      </c>
      <c r="MC245">
        <v>0.25080453269765712</v>
      </c>
      <c r="MD245">
        <v>0.42706460590125062</v>
      </c>
      <c r="ME245">
        <v>-1.2653231351578142</v>
      </c>
      <c r="MF245">
        <v>-6.5184622144442983E-2</v>
      </c>
      <c r="MG245">
        <v>-0.98356849775882438</v>
      </c>
      <c r="MH245">
        <v>-0.87180978880496696</v>
      </c>
      <c r="MI245">
        <v>-0.79116716733551584</v>
      </c>
      <c r="MJ245">
        <v>-0.17869069779408164</v>
      </c>
      <c r="MK245">
        <v>-0.10557187124504708</v>
      </c>
      <c r="ML245">
        <v>-0.23669826987315901</v>
      </c>
      <c r="MM245">
        <v>-0.98692453320836648</v>
      </c>
      <c r="MN245">
        <v>0.8824849828670267</v>
      </c>
      <c r="MO245">
        <v>0.3391198788449401</v>
      </c>
      <c r="MP245">
        <v>-0.6834238774899859</v>
      </c>
      <c r="MQ245">
        <v>-0.36050892049388494</v>
      </c>
      <c r="MR245">
        <v>-0.37294512367225252</v>
      </c>
      <c r="MS245">
        <v>-1.5355954019469209</v>
      </c>
      <c r="MT245">
        <v>-1.6326521290466189</v>
      </c>
      <c r="MU245">
        <v>0.47594539864803664</v>
      </c>
      <c r="MV245">
        <v>0.60830416259705089</v>
      </c>
      <c r="MW245">
        <v>0.98979171525570564</v>
      </c>
      <c r="MX245">
        <v>-0.63821858020673972</v>
      </c>
      <c r="MY245">
        <v>-1.2055966180923861</v>
      </c>
      <c r="MZ245">
        <v>2.2022140910848975</v>
      </c>
      <c r="NA245">
        <v>0.93485368779511191</v>
      </c>
      <c r="NB245">
        <v>1.8889295461121947</v>
      </c>
      <c r="NC245">
        <v>0.7506992005801294</v>
      </c>
      <c r="ND245">
        <v>0.29783222998958081</v>
      </c>
      <c r="NE245">
        <v>-1.6084777598734945</v>
      </c>
      <c r="NF245">
        <v>-0.10857320376089774</v>
      </c>
      <c r="NG245">
        <v>-0.30015144147910178</v>
      </c>
      <c r="NH245">
        <v>0.27758005671785213</v>
      </c>
      <c r="NI245">
        <v>0.68991198531875852</v>
      </c>
      <c r="NJ245">
        <v>-0.32030015972850379</v>
      </c>
      <c r="NK245">
        <v>0.4485343652049778</v>
      </c>
      <c r="NL245">
        <v>-0.18289028957951814</v>
      </c>
      <c r="NM245">
        <v>0.80304516814067028</v>
      </c>
      <c r="NN245">
        <v>0.66517941377242096</v>
      </c>
      <c r="NO245">
        <v>0.8218785296776332</v>
      </c>
      <c r="NP245">
        <v>-0.48711171984905377</v>
      </c>
      <c r="NQ245">
        <v>0.7478638508473523</v>
      </c>
      <c r="NR245">
        <v>-0.18709215510170907</v>
      </c>
      <c r="NS245">
        <v>-0.75374373409431428</v>
      </c>
      <c r="NT245">
        <v>0.89201193986809812</v>
      </c>
      <c r="NU245">
        <v>0.44768853513232898</v>
      </c>
      <c r="NV245">
        <v>-0.97074462246382609</v>
      </c>
      <c r="NW245">
        <v>-0.69059069573995657</v>
      </c>
      <c r="NX245">
        <v>1.6143621905939654</v>
      </c>
      <c r="NY245">
        <v>-1.0227927305095363</v>
      </c>
      <c r="NZ245">
        <v>2.0287734514568001</v>
      </c>
      <c r="OA245">
        <v>-5.7597162594902329E-2</v>
      </c>
      <c r="OB245">
        <v>1.3021144695812836</v>
      </c>
      <c r="OC245">
        <v>-0.1128830717789242</v>
      </c>
      <c r="OD245">
        <v>1.3797352949040942</v>
      </c>
      <c r="OE245">
        <v>0.12667555893131066</v>
      </c>
      <c r="OF245">
        <v>0.53029907576274127</v>
      </c>
      <c r="OG245">
        <v>-1.3345834304345772</v>
      </c>
      <c r="OH245">
        <v>1.5682417142670602</v>
      </c>
      <c r="OI245">
        <v>-0.25649228518886957</v>
      </c>
      <c r="OJ245">
        <v>0.50154767450294457</v>
      </c>
      <c r="OK245">
        <v>-1.1004726729879621</v>
      </c>
      <c r="OL245">
        <v>-1.6828198567964137</v>
      </c>
      <c r="OM245">
        <v>-0.71992417360888794</v>
      </c>
      <c r="ON245">
        <v>-0.46730974645470269</v>
      </c>
      <c r="OO245">
        <v>-0.27368628252588678</v>
      </c>
      <c r="OP245">
        <v>-0.62747062656853814</v>
      </c>
      <c r="OQ245">
        <v>0.62681920098839328</v>
      </c>
      <c r="OR245">
        <v>-1.5408386389026418</v>
      </c>
      <c r="OS245">
        <v>-0.77784761742805131</v>
      </c>
      <c r="OT245">
        <v>0.67581140683614649</v>
      </c>
      <c r="OU245">
        <v>-0.14018269212101586</v>
      </c>
      <c r="OV245">
        <v>1.4304350770544261</v>
      </c>
      <c r="OW245">
        <v>-0.55146301747299731</v>
      </c>
      <c r="OX245">
        <v>0.14180500329530332</v>
      </c>
      <c r="OY245">
        <v>1.9330946088302881</v>
      </c>
      <c r="OZ245">
        <v>-0.18366790754953399</v>
      </c>
      <c r="PA245">
        <v>-1.3398221199167892</v>
      </c>
      <c r="PB245">
        <v>-0.53877101890975609</v>
      </c>
      <c r="PC245">
        <v>1.9198887457605451</v>
      </c>
      <c r="PD245">
        <v>-6.5645053837215528E-2</v>
      </c>
      <c r="PE245">
        <v>-0.28004478735965677</v>
      </c>
      <c r="PF245">
        <v>-0.47860226004559081</v>
      </c>
      <c r="PG245">
        <v>-0.13307840163179208</v>
      </c>
      <c r="PH245">
        <v>-2.6420821086503565</v>
      </c>
      <c r="PI245">
        <v>6.20411810814403E-2</v>
      </c>
      <c r="PJ245">
        <v>0.17395109352946747</v>
      </c>
      <c r="PK245">
        <v>-0.17418415154679678</v>
      </c>
      <c r="PL245">
        <v>1.0459098120918497</v>
      </c>
      <c r="PM245">
        <v>0.60738443607988302</v>
      </c>
      <c r="PN245">
        <v>0.85173724073683843</v>
      </c>
      <c r="PO245">
        <v>0.13338649296201766</v>
      </c>
      <c r="PP245">
        <v>0.53726807891507633</v>
      </c>
      <c r="PQ245">
        <v>-0.49168193072546273</v>
      </c>
      <c r="PR245">
        <v>-0.6437608135456685</v>
      </c>
      <c r="PS245">
        <v>7.0934902396402322E-2</v>
      </c>
      <c r="PT245">
        <v>0.17146703612525016</v>
      </c>
      <c r="PU245">
        <v>1.9122126104775816</v>
      </c>
      <c r="PV245">
        <v>5.1697952585527673E-2</v>
      </c>
      <c r="PW245">
        <v>-1.2701070772891399</v>
      </c>
      <c r="PX245">
        <v>0.39973429011297412</v>
      </c>
      <c r="PY245">
        <v>-2.3470784071832895</v>
      </c>
      <c r="PZ245">
        <v>0.39675342122791335</v>
      </c>
      <c r="QA245">
        <v>-4.350340532255359E-2</v>
      </c>
      <c r="QB245">
        <v>-1.33925823320169</v>
      </c>
      <c r="QC245">
        <v>0.61512992033385672</v>
      </c>
      <c r="QD245">
        <v>-0.43260342863504775</v>
      </c>
      <c r="QE245">
        <v>0.80801783042261377</v>
      </c>
      <c r="QF245">
        <v>-0.40180680116463918</v>
      </c>
      <c r="QG245">
        <v>0.94007646112004295</v>
      </c>
      <c r="QH245">
        <v>-1.5244995665852912</v>
      </c>
      <c r="QI245">
        <v>0.14087731869949494</v>
      </c>
      <c r="QJ245">
        <v>0.85680539996246807</v>
      </c>
      <c r="QK245">
        <v>2.9947841539978981</v>
      </c>
      <c r="QL245">
        <v>-0.84384737419895828</v>
      </c>
      <c r="QM245">
        <v>0.83590066424221732</v>
      </c>
      <c r="QN245">
        <v>-0.28729232326440979</v>
      </c>
      <c r="QO245">
        <v>0.31169520298135467</v>
      </c>
      <c r="QP245">
        <v>1.1547899703145958</v>
      </c>
      <c r="QQ245">
        <v>0.56693579608690925</v>
      </c>
      <c r="QR245">
        <v>0.23803522708476521</v>
      </c>
      <c r="QS245">
        <v>0.58653995438362472</v>
      </c>
      <c r="QT245">
        <v>0.10495682545297313</v>
      </c>
      <c r="QU245">
        <v>3.0106548365438357E-2</v>
      </c>
      <c r="QV245">
        <v>1.4413717508432455</v>
      </c>
      <c r="QW245">
        <v>-1.7645515981712379</v>
      </c>
      <c r="QX245">
        <v>-0.73928958954638802</v>
      </c>
      <c r="QY245">
        <v>-0.21723053578170948</v>
      </c>
      <c r="QZ245">
        <v>-1.6488138498971239</v>
      </c>
      <c r="RA245">
        <v>-3.2632669899612665E-2</v>
      </c>
      <c r="RB245">
        <v>-0.73959199653472751</v>
      </c>
      <c r="RC245">
        <v>-0.32828211260493845</v>
      </c>
      <c r="RD245">
        <v>0.36671963243861683</v>
      </c>
      <c r="RE245">
        <v>0.68255531004979275</v>
      </c>
      <c r="RF245">
        <v>-0.47594539864803664</v>
      </c>
      <c r="RG245">
        <v>2.3525217329734005E-2</v>
      </c>
      <c r="RH245">
        <v>-0.52915538617526181</v>
      </c>
      <c r="RI245">
        <v>-0.40363147491007112</v>
      </c>
      <c r="RJ245">
        <v>-0.85857436715741642</v>
      </c>
      <c r="RK245">
        <v>1.0069175004900899</v>
      </c>
      <c r="RL245">
        <v>-0.21989535525790416</v>
      </c>
      <c r="RM245">
        <v>1.055877874023281</v>
      </c>
      <c r="RN245">
        <v>-0.5041522399551468</v>
      </c>
      <c r="RO245">
        <v>-0.55190866987686604</v>
      </c>
      <c r="RP245">
        <v>-9.3963308245292865E-2</v>
      </c>
      <c r="RQ245">
        <v>0.63709421738167293</v>
      </c>
      <c r="RR245">
        <v>0.44211446947883815</v>
      </c>
      <c r="RS245">
        <v>4.3962700146948919E-2</v>
      </c>
      <c r="RT245">
        <v>0.16355329535144847</v>
      </c>
      <c r="RU245">
        <v>-0.37548943510046229</v>
      </c>
      <c r="RV245">
        <v>1.2730242815450765</v>
      </c>
      <c r="RW245">
        <v>0.36410256143426523</v>
      </c>
      <c r="RX245">
        <v>0.64753066908451729</v>
      </c>
      <c r="RY245">
        <v>0.21738742361776531</v>
      </c>
      <c r="RZ245">
        <v>-1.6228659660555422</v>
      </c>
      <c r="SA245">
        <v>-0.43302293306624051</v>
      </c>
      <c r="SB245">
        <v>0.7768130672047846</v>
      </c>
      <c r="SC245">
        <v>0.86378349806182086</v>
      </c>
      <c r="SD245">
        <v>-1.3808403309667483E-2</v>
      </c>
      <c r="SE245">
        <v>-0.44312628233456053</v>
      </c>
      <c r="SF245">
        <v>-1.187440830108244</v>
      </c>
      <c r="SG245">
        <v>-9.888253771350719E-2</v>
      </c>
    </row>
    <row r="246" spans="1:501">
      <c r="A246" t="s">
        <v>539</v>
      </c>
      <c r="B246">
        <v>1.3594126357929781</v>
      </c>
      <c r="C246">
        <v>-1.0947451301035471</v>
      </c>
      <c r="D246">
        <v>2.1656887838616967</v>
      </c>
      <c r="E246">
        <v>0.8818096830509603</v>
      </c>
      <c r="F246">
        <v>-0.52546283768606372</v>
      </c>
      <c r="G246">
        <v>-0.5576180228672456</v>
      </c>
      <c r="H246">
        <v>0.2935962584160734</v>
      </c>
      <c r="I246">
        <v>0.85979081632103771</v>
      </c>
      <c r="J246">
        <v>0.34715185392997228</v>
      </c>
      <c r="K246">
        <v>0.2623471573315328</v>
      </c>
      <c r="L246">
        <v>-3.3550895750522614</v>
      </c>
      <c r="M246">
        <v>1.629759935894981</v>
      </c>
      <c r="N246">
        <v>-0.16401827451772988</v>
      </c>
      <c r="O246">
        <v>1.017899649013998</v>
      </c>
      <c r="P246">
        <v>8.7993612396530807E-4</v>
      </c>
      <c r="Q246">
        <v>-0.99844328360632062</v>
      </c>
      <c r="R246">
        <v>-1.157625320047373</v>
      </c>
      <c r="S246">
        <v>1.2193163456686307</v>
      </c>
      <c r="T246">
        <v>6.1888840718893334E-2</v>
      </c>
      <c r="U246">
        <v>0.21762275537184905</v>
      </c>
      <c r="V246">
        <v>-0.1762043666531099</v>
      </c>
      <c r="W246">
        <v>1.0982330422848463</v>
      </c>
      <c r="X246">
        <v>0.45386968849925324</v>
      </c>
      <c r="Y246">
        <v>-0.46296236178022809</v>
      </c>
      <c r="Z246">
        <v>0.26274278752680402</v>
      </c>
      <c r="AA246">
        <v>0.25269969228247646</v>
      </c>
      <c r="AB246">
        <v>-0.94568349595647305</v>
      </c>
      <c r="AC246">
        <v>-0.54213501243793871</v>
      </c>
      <c r="AD246">
        <v>-1.4649685908807442E-2</v>
      </c>
      <c r="AE246">
        <v>0.69808720581931993</v>
      </c>
      <c r="AF246">
        <v>1.0251187632093206</v>
      </c>
      <c r="AG246">
        <v>2.8439535526558757</v>
      </c>
      <c r="AH246">
        <v>-1.9553772290237248</v>
      </c>
      <c r="AI246">
        <v>0.17993443179875612</v>
      </c>
      <c r="AJ246">
        <v>-5.1774122766801156E-2</v>
      </c>
      <c r="AK246">
        <v>-0.76907781476620585</v>
      </c>
      <c r="AL246">
        <v>-1.3347698768484406</v>
      </c>
      <c r="AM246">
        <v>0.25017243387992494</v>
      </c>
      <c r="AN246">
        <v>0.70141027208592277</v>
      </c>
      <c r="AO246">
        <v>-0.20487277652136981</v>
      </c>
      <c r="AP246">
        <v>-0.23488837541663088</v>
      </c>
      <c r="AQ246">
        <v>-0.29247871680126991</v>
      </c>
      <c r="AR246">
        <v>0.40878262552723754</v>
      </c>
      <c r="AS246">
        <v>1.2656619219342247</v>
      </c>
      <c r="AT246">
        <v>-0.38626467357971705</v>
      </c>
      <c r="AU246">
        <v>-0.12174155017419253</v>
      </c>
      <c r="AV246">
        <v>-1.8735590856522322E-3</v>
      </c>
      <c r="AW246">
        <v>-0.10826511243067216</v>
      </c>
      <c r="AX246">
        <v>-0.49591676543059293</v>
      </c>
      <c r="AY246">
        <v>3.2403022487415001E-2</v>
      </c>
      <c r="AZ246">
        <v>-5.6984390539582819E-2</v>
      </c>
      <c r="BA246">
        <v>0.40886561691877432</v>
      </c>
      <c r="BB246">
        <v>0.25222561816917732</v>
      </c>
      <c r="BC246">
        <v>-0.44768853513232898</v>
      </c>
      <c r="BD246">
        <v>1.6623698684270494</v>
      </c>
      <c r="BE246">
        <v>-0.35203129300498404</v>
      </c>
      <c r="BF246">
        <v>-0.16541434888495132</v>
      </c>
      <c r="BG246">
        <v>-1.3492672223947011</v>
      </c>
      <c r="BH246">
        <v>-0.63972038333304226</v>
      </c>
      <c r="BI246">
        <v>0.52055156629648991</v>
      </c>
      <c r="BJ246">
        <v>-1.8732225726125762</v>
      </c>
      <c r="BK246">
        <v>0.72917373472591862</v>
      </c>
      <c r="BL246">
        <v>-0.37048607737233397</v>
      </c>
      <c r="BM246">
        <v>-1.137382241722662</v>
      </c>
      <c r="BN246">
        <v>-0.40396344047621824</v>
      </c>
      <c r="BO246">
        <v>-0.52230461733415723</v>
      </c>
      <c r="BP246">
        <v>-1.9797516870312393</v>
      </c>
      <c r="BQ246">
        <v>0.6528216545120813</v>
      </c>
      <c r="BR246">
        <v>-5.5067630455596372E-2</v>
      </c>
      <c r="BS246">
        <v>-1.6512058209627867</v>
      </c>
      <c r="BT246">
        <v>3.116438165307045</v>
      </c>
      <c r="BU246">
        <v>-6.2348135543288663E-2</v>
      </c>
      <c r="BV246">
        <v>-0.49747541197575629</v>
      </c>
      <c r="BW246">
        <v>-0.22075710148783401</v>
      </c>
      <c r="BX246">
        <v>0.58427076510270126</v>
      </c>
      <c r="BY246">
        <v>-0.38115899769763928</v>
      </c>
      <c r="BZ246">
        <v>-0.4305877610022435</v>
      </c>
      <c r="CA246">
        <v>-2.0257812138879672</v>
      </c>
      <c r="CB246">
        <v>-1.7955062503460795</v>
      </c>
      <c r="CC246">
        <v>-7.4003310146508738E-2</v>
      </c>
      <c r="CD246">
        <v>-0.55618897931708489</v>
      </c>
      <c r="CE246">
        <v>-0.23481106836698018</v>
      </c>
      <c r="CF246">
        <v>0.322636424243683</v>
      </c>
      <c r="CG246">
        <v>1.0074245437863283</v>
      </c>
      <c r="CH246">
        <v>0.19870412870659493</v>
      </c>
      <c r="CI246">
        <v>0.14195961739460472</v>
      </c>
      <c r="CJ246">
        <v>-0.18195578377344646</v>
      </c>
      <c r="CK246">
        <v>0.71043928073777352</v>
      </c>
      <c r="CL246">
        <v>-2.0940387912560254</v>
      </c>
      <c r="CM246">
        <v>-0.65566496232349891</v>
      </c>
      <c r="CN246">
        <v>1.0018493412644602</v>
      </c>
      <c r="CO246">
        <v>1.0236976777378004</v>
      </c>
      <c r="CP246">
        <v>1.6211561160162091</v>
      </c>
      <c r="CQ246">
        <v>0.34707113627518993</v>
      </c>
      <c r="CR246">
        <v>-2.4379551177844405</v>
      </c>
      <c r="CS246">
        <v>-0.15139335118874442</v>
      </c>
      <c r="CT246">
        <v>-0.71952626967686228</v>
      </c>
      <c r="CU246">
        <v>0.89394916358287446</v>
      </c>
      <c r="CV246">
        <v>1.4012539395480417</v>
      </c>
      <c r="CW246">
        <v>-5.4378688219003379E-2</v>
      </c>
      <c r="CX246">
        <v>-0.80950258052325808</v>
      </c>
      <c r="CY246">
        <v>-1.5927798813208938</v>
      </c>
      <c r="CZ246">
        <v>0.44963371692574583</v>
      </c>
      <c r="DA246">
        <v>7.9758137871976942E-2</v>
      </c>
      <c r="DB246">
        <v>-1.8477476260159165</v>
      </c>
      <c r="DC246">
        <v>-0.41211251300410368</v>
      </c>
      <c r="DD246">
        <v>0.30471710488200188</v>
      </c>
      <c r="DE246">
        <v>-1.0849089449038729</v>
      </c>
      <c r="DF246">
        <v>0.2009676336456323</v>
      </c>
      <c r="DG246">
        <v>0.70483793024322949</v>
      </c>
      <c r="DH246">
        <v>0.54009888117434457</v>
      </c>
      <c r="DI246">
        <v>-1.2303303265071008</v>
      </c>
      <c r="DJ246">
        <v>-0.46568857214879245</v>
      </c>
      <c r="DK246">
        <v>0.35586026569944806</v>
      </c>
      <c r="DL246">
        <v>0.80283371062250808</v>
      </c>
      <c r="DM246">
        <v>1.5844034351175651</v>
      </c>
      <c r="DN246">
        <v>-0.65395852288929746</v>
      </c>
      <c r="DO246">
        <v>0.82413407653803006</v>
      </c>
      <c r="DP246">
        <v>-0.82402607404219452</v>
      </c>
      <c r="DQ246">
        <v>-1.8916762201115489</v>
      </c>
      <c r="DR246">
        <v>-0.16277795111818705</v>
      </c>
      <c r="DS246">
        <v>0.96841858976404183</v>
      </c>
      <c r="DT246">
        <v>-0.34934714676637668</v>
      </c>
      <c r="DU246">
        <v>0.73697947300388478</v>
      </c>
      <c r="DV246">
        <v>-1.4102988643571734</v>
      </c>
      <c r="DW246">
        <v>1.2587088349391706</v>
      </c>
      <c r="DX246">
        <v>0.41970224629039876</v>
      </c>
      <c r="DY246">
        <v>-0.53391204346553423</v>
      </c>
      <c r="DZ246">
        <v>1.0549410944804549</v>
      </c>
      <c r="EA246">
        <v>0.69964926296961494</v>
      </c>
      <c r="EB246">
        <v>-4.3223735701758415E-3</v>
      </c>
      <c r="EC246">
        <v>1.5042724044178613</v>
      </c>
      <c r="ED246">
        <v>-0.48530409912928008</v>
      </c>
      <c r="EE246">
        <v>0.49306436267215759</v>
      </c>
      <c r="EF246">
        <v>0.38313373806886375</v>
      </c>
      <c r="EG246">
        <v>-1.6171861716429703</v>
      </c>
      <c r="EH246">
        <v>-1.676862666499801</v>
      </c>
      <c r="EI246">
        <v>2.0002516976092011</v>
      </c>
      <c r="EJ246">
        <v>0.92085201686131768</v>
      </c>
      <c r="EK246">
        <v>-1.7328147805528715E-2</v>
      </c>
      <c r="EL246">
        <v>0.15929117580526508</v>
      </c>
      <c r="EM246">
        <v>6.641130312345922E-2</v>
      </c>
      <c r="EN246">
        <v>0.33701326174195856</v>
      </c>
      <c r="EO246">
        <v>-0.8818096830509603</v>
      </c>
      <c r="EP246">
        <v>-0.1351622813672293</v>
      </c>
      <c r="EQ246">
        <v>-0.17038018995663151</v>
      </c>
      <c r="ER246">
        <v>0.8873530532582663</v>
      </c>
      <c r="ES246">
        <v>-0.95493533081025817</v>
      </c>
      <c r="ET246">
        <v>0.85316742115537636</v>
      </c>
      <c r="EU246">
        <v>1.5779960449435748</v>
      </c>
      <c r="EV246">
        <v>1.3807266441290267</v>
      </c>
      <c r="EW246">
        <v>0.21120399651408661</v>
      </c>
      <c r="EX246">
        <v>0.11958377399423625</v>
      </c>
      <c r="EY246">
        <v>0.55119471653597429</v>
      </c>
      <c r="EZ246">
        <v>-0.5049332685302943</v>
      </c>
      <c r="FA246">
        <v>1.2969530871487223</v>
      </c>
      <c r="FB246">
        <v>0.10364942681917455</v>
      </c>
      <c r="FC246">
        <v>0.63213519752025604</v>
      </c>
      <c r="FD246">
        <v>0.55940631682460662</v>
      </c>
      <c r="FE246">
        <v>1.8397986423224211</v>
      </c>
      <c r="FF246">
        <v>-1.1260613064223435</v>
      </c>
      <c r="FG246">
        <v>1.5026125765871257</v>
      </c>
      <c r="FH246">
        <v>-1.1556858225958422</v>
      </c>
      <c r="FI246">
        <v>-2.0019524527015164</v>
      </c>
      <c r="FJ246">
        <v>-1.2663440429605544</v>
      </c>
      <c r="FK246">
        <v>0.4604089554050006</v>
      </c>
      <c r="FL246">
        <v>-0.4544642706605373</v>
      </c>
      <c r="FM246">
        <v>-0.23040911401039921</v>
      </c>
      <c r="FN246">
        <v>0.2663080067577539</v>
      </c>
      <c r="FO246">
        <v>-0.55342297855531797</v>
      </c>
      <c r="FP246">
        <v>0.92307573140715249</v>
      </c>
      <c r="FQ246">
        <v>-1.6095964383566752</v>
      </c>
      <c r="FR246">
        <v>-1.746338966768235</v>
      </c>
      <c r="FS246">
        <v>0.99091721494914964</v>
      </c>
      <c r="FT246">
        <v>-6.947857400518842E-2</v>
      </c>
      <c r="FU246">
        <v>-0.17294155441049952</v>
      </c>
      <c r="FV246">
        <v>-2.980073077196721E-2</v>
      </c>
      <c r="FW246">
        <v>-0.96500116342213005</v>
      </c>
      <c r="FX246">
        <v>0.192856077774195</v>
      </c>
      <c r="FY246">
        <v>-1.0862868293770589</v>
      </c>
      <c r="FZ246">
        <v>0.44000671550747938</v>
      </c>
      <c r="GA246">
        <v>0.13910039342590608</v>
      </c>
      <c r="GB246">
        <v>0.60114075495221186</v>
      </c>
      <c r="GC246">
        <v>0.66775783125194721</v>
      </c>
      <c r="GD246">
        <v>2.8227805159986019</v>
      </c>
      <c r="GE246">
        <v>1.4553461369359866</v>
      </c>
      <c r="GF246">
        <v>-0.90058392743230797</v>
      </c>
      <c r="GG246">
        <v>-1.3420776667771861</v>
      </c>
      <c r="GH246">
        <v>0.61383616412058473</v>
      </c>
      <c r="GI246">
        <v>-2.8807698981836438</v>
      </c>
      <c r="GJ246">
        <v>-1.4202942111296579</v>
      </c>
      <c r="GK246">
        <v>0.32150865081348456</v>
      </c>
      <c r="GL246">
        <v>0.76046944741392508</v>
      </c>
      <c r="GM246">
        <v>-0.52625409807660617</v>
      </c>
      <c r="GN246">
        <v>-0.87359921963070519</v>
      </c>
      <c r="GO246">
        <v>-1.5167188394116238</v>
      </c>
      <c r="GP246">
        <v>-0.96183839559671469</v>
      </c>
      <c r="GQ246">
        <v>-0.24110590857162606</v>
      </c>
      <c r="GR246">
        <v>0.33240212360396981</v>
      </c>
      <c r="GS246">
        <v>1.1567294677661266</v>
      </c>
      <c r="GT246">
        <v>0.6445134204113856</v>
      </c>
      <c r="GU246">
        <v>-0.25143663151538931</v>
      </c>
      <c r="GV246">
        <v>-1.0409007700218353</v>
      </c>
      <c r="GW246">
        <v>1.1130327948194463</v>
      </c>
      <c r="GX246">
        <v>-1.6611556930001825</v>
      </c>
      <c r="GY246">
        <v>1.1292399904050399</v>
      </c>
      <c r="GZ246">
        <v>-0.21668256522389129</v>
      </c>
      <c r="HA246">
        <v>-8.8509750639786944E-2</v>
      </c>
      <c r="HB246">
        <v>-1.6434796634712256</v>
      </c>
      <c r="HC246">
        <v>-0.30503770176437683</v>
      </c>
      <c r="HD246">
        <v>2.3680149752181023</v>
      </c>
      <c r="HE246">
        <v>1.139869709732011</v>
      </c>
      <c r="HF246">
        <v>0.22687572709401138</v>
      </c>
      <c r="HG246">
        <v>1.0153348739549983</v>
      </c>
      <c r="HH246">
        <v>-0.44000671550747938</v>
      </c>
      <c r="HI246">
        <v>0.67975634010508657</v>
      </c>
      <c r="HJ246">
        <v>-0.80801783042261377</v>
      </c>
      <c r="HK246">
        <v>0.48986976253218018</v>
      </c>
      <c r="HL246">
        <v>9.5269570010714233E-2</v>
      </c>
      <c r="HM246">
        <v>0.20198285710648634</v>
      </c>
      <c r="HN246">
        <v>-0.45556703298643697</v>
      </c>
      <c r="HO246">
        <v>-0.86300588009180501</v>
      </c>
      <c r="HP246">
        <v>-0.79546452980139293</v>
      </c>
      <c r="HQ246">
        <v>-0.37204358704912011</v>
      </c>
      <c r="HR246">
        <v>-0.55958480515982956</v>
      </c>
      <c r="HS246">
        <v>1.8803530110744759</v>
      </c>
      <c r="HT246">
        <v>-1.1454517334641423</v>
      </c>
      <c r="HU246">
        <v>0.79137635111692362</v>
      </c>
      <c r="HV246">
        <v>-0.29735247153439559</v>
      </c>
      <c r="HW246">
        <v>1.3494582162820734</v>
      </c>
      <c r="HX246">
        <v>-1.9321032596053556</v>
      </c>
      <c r="HY246">
        <v>0.35317157198733184</v>
      </c>
      <c r="HZ246">
        <v>-0.61994342104298994</v>
      </c>
      <c r="IA246">
        <v>0.22248173081607092</v>
      </c>
      <c r="IB246">
        <v>-0.35528955777408555</v>
      </c>
      <c r="IC246">
        <v>-0.29072225515847094</v>
      </c>
      <c r="ID246">
        <v>1.3150838640285656</v>
      </c>
      <c r="IE246">
        <v>-0.12528744264272973</v>
      </c>
      <c r="IF246">
        <v>-0.92777099780505523</v>
      </c>
      <c r="IG246">
        <v>0.92871232482139021</v>
      </c>
      <c r="IH246">
        <v>4.3349928091629408E-2</v>
      </c>
      <c r="II246">
        <v>0.71823933467385359</v>
      </c>
      <c r="IJ246">
        <v>2.8807698981836438</v>
      </c>
      <c r="IK246">
        <v>0.84559587776311673</v>
      </c>
      <c r="IL246">
        <v>0.19223307390348054</v>
      </c>
      <c r="IM246">
        <v>0.46833406486257445</v>
      </c>
      <c r="IN246">
        <v>1.6923513612709939</v>
      </c>
      <c r="IO246">
        <v>0.61605533119291067</v>
      </c>
      <c r="IP246">
        <v>-0.28275167096580844</v>
      </c>
      <c r="IQ246">
        <v>-0.39080077840480953</v>
      </c>
      <c r="IR246">
        <v>1.5841351341805421</v>
      </c>
      <c r="IS246">
        <v>-1.8971968529513106</v>
      </c>
      <c r="IT246">
        <v>-0.57522129282006063</v>
      </c>
      <c r="IU246">
        <v>-7.5153820944251493E-2</v>
      </c>
      <c r="IV246">
        <v>-1.2651526049012318</v>
      </c>
      <c r="IW246">
        <v>-1.0749022294476163</v>
      </c>
      <c r="IX246">
        <v>1.5537534636678174</v>
      </c>
      <c r="IY246">
        <v>-0.78553057392127812</v>
      </c>
      <c r="IZ246">
        <v>-0.29032321435806807</v>
      </c>
      <c r="JA246">
        <v>-0.47448907025682274</v>
      </c>
      <c r="JB246">
        <v>1.2950067684869282</v>
      </c>
      <c r="JC246">
        <v>1.2473037713789381</v>
      </c>
      <c r="JD246">
        <v>1.6639205568935722E-2</v>
      </c>
      <c r="JE246">
        <v>0.78292941907420754</v>
      </c>
      <c r="JF246">
        <v>0.78168341133277863</v>
      </c>
      <c r="JG246">
        <v>-0.5630772648146376</v>
      </c>
      <c r="JH246">
        <v>-1.6572130334679969</v>
      </c>
      <c r="JI246">
        <v>-8.0679001257522032E-2</v>
      </c>
      <c r="JJ246">
        <v>-0.79798610386205837</v>
      </c>
      <c r="JK246">
        <v>-1.5264595276676118</v>
      </c>
      <c r="JL246">
        <v>-2.3214124666992575</v>
      </c>
      <c r="JM246">
        <v>1.6283138393191621</v>
      </c>
      <c r="JN246">
        <v>-1.5906061889836565</v>
      </c>
      <c r="JO246">
        <v>-0.96744088295963593</v>
      </c>
      <c r="JP246">
        <v>0.17682623365544714</v>
      </c>
      <c r="JQ246">
        <v>0.70238911575870588</v>
      </c>
      <c r="JR246">
        <v>1.4372790246852674</v>
      </c>
      <c r="JS246">
        <v>0.21621303858410101</v>
      </c>
      <c r="JT246">
        <v>-0.36304072636994533</v>
      </c>
      <c r="JU246">
        <v>0.60766069509554654</v>
      </c>
      <c r="JV246">
        <v>5.4149040806805715E-2</v>
      </c>
      <c r="JW246">
        <v>-0.20073343875992578</v>
      </c>
      <c r="JX246">
        <v>-2.5168264983221889</v>
      </c>
      <c r="JY246">
        <v>-4.4747139327228069E-3</v>
      </c>
      <c r="JZ246">
        <v>1.0175153875024989</v>
      </c>
      <c r="KA246">
        <v>0.36827486837864853</v>
      </c>
      <c r="KB246">
        <v>-0.63475226852460764</v>
      </c>
      <c r="KC246">
        <v>1.168759808933828</v>
      </c>
      <c r="KD246">
        <v>0.8042070476221852</v>
      </c>
      <c r="KE246">
        <v>-8.8585920821060427E-2</v>
      </c>
      <c r="KF246">
        <v>-0.10311168807675131</v>
      </c>
      <c r="KG246">
        <v>-0.84581415649154224</v>
      </c>
      <c r="KH246">
        <v>-0.98804548542830162</v>
      </c>
      <c r="KI246">
        <v>0.53850499170948751</v>
      </c>
      <c r="KJ246">
        <v>0.23717007024970371</v>
      </c>
      <c r="KK246">
        <v>-0.5041522399551468</v>
      </c>
      <c r="KL246">
        <v>0.42053784454765264</v>
      </c>
      <c r="KM246">
        <v>-1.3546082300308626</v>
      </c>
      <c r="KN246">
        <v>0.9662221600592602</v>
      </c>
      <c r="KO246">
        <v>-0.30880528356647119</v>
      </c>
      <c r="KP246">
        <v>1.0346093404223211</v>
      </c>
      <c r="KQ246">
        <v>1.0465714694873895</v>
      </c>
      <c r="KR246">
        <v>0.51250935939606279</v>
      </c>
      <c r="KS246">
        <v>-0.89269406089442782</v>
      </c>
      <c r="KT246">
        <v>0.28800968721043319</v>
      </c>
      <c r="KU246">
        <v>0.23850816432968713</v>
      </c>
      <c r="KV246">
        <v>0.55860141401353758</v>
      </c>
      <c r="KW246">
        <v>2.2353924578055739</v>
      </c>
      <c r="KX246">
        <v>-0.80125118984142318</v>
      </c>
      <c r="KY246">
        <v>0.64970208768500015</v>
      </c>
      <c r="KZ246">
        <v>0.95469431471428834</v>
      </c>
      <c r="LA246">
        <v>0.50094058678951114</v>
      </c>
      <c r="LB246">
        <v>-0.31571289582643658</v>
      </c>
      <c r="LC246">
        <v>0.18779246602207422</v>
      </c>
      <c r="LD246">
        <v>-0.35170614864910021</v>
      </c>
      <c r="LE246">
        <v>-0.11065139915444888</v>
      </c>
      <c r="LF246">
        <v>8.7587750385864638E-2</v>
      </c>
      <c r="LG246">
        <v>-0.89703235062188469</v>
      </c>
      <c r="LH246">
        <v>0.64338451011280995</v>
      </c>
      <c r="LI246">
        <v>-0.33839114621514454</v>
      </c>
      <c r="LJ246">
        <v>0.45234401113702916</v>
      </c>
      <c r="LK246">
        <v>-0.5270442215987714</v>
      </c>
      <c r="LL246">
        <v>1.1045449355151504</v>
      </c>
      <c r="LM246">
        <v>-0.32126649784913752</v>
      </c>
      <c r="LN246">
        <v>1.1645306585705839</v>
      </c>
      <c r="LO246">
        <v>-0.37581685319310054</v>
      </c>
      <c r="LP246">
        <v>-0.40454551708535291</v>
      </c>
      <c r="LQ246">
        <v>-1.2193163456686307</v>
      </c>
      <c r="LR246">
        <v>-1.5016667020972818</v>
      </c>
      <c r="LS246">
        <v>0.63906327341101132</v>
      </c>
      <c r="LT246">
        <v>-0.34106506063835695</v>
      </c>
      <c r="LU246">
        <v>0.80431163951288909</v>
      </c>
      <c r="LV246">
        <v>2.0421248336788267</v>
      </c>
      <c r="LW246">
        <v>0.29215925678727217</v>
      </c>
      <c r="LX246">
        <v>0.1171179064840544</v>
      </c>
      <c r="LY246">
        <v>0.80611016528564505</v>
      </c>
      <c r="LZ246">
        <v>1.3947510524303652</v>
      </c>
      <c r="MA246">
        <v>-0.8140773388731759</v>
      </c>
      <c r="MB246">
        <v>-0.10511030268389732</v>
      </c>
      <c r="MC246">
        <v>-1.1062365956604481</v>
      </c>
      <c r="MD246">
        <v>-0.54071733757155016</v>
      </c>
      <c r="ME246">
        <v>2.2189487935975194</v>
      </c>
      <c r="MF246">
        <v>-0.87539433479832951</v>
      </c>
      <c r="MG246">
        <v>-5.9283138398313895E-2</v>
      </c>
      <c r="MH246">
        <v>3.3276137401117012E-3</v>
      </c>
      <c r="MI246">
        <v>0.3464219844317995</v>
      </c>
      <c r="MJ246">
        <v>0.47175149120448623</v>
      </c>
      <c r="MK246">
        <v>0.76006017479812726</v>
      </c>
      <c r="ML246">
        <v>-1.0209873835265171</v>
      </c>
      <c r="MM246">
        <v>-0.77268168752198108</v>
      </c>
      <c r="MN246">
        <v>-1.2116311154386494</v>
      </c>
      <c r="MO246">
        <v>-0.48487436288269237</v>
      </c>
      <c r="MP246">
        <v>-0.79053961599129252</v>
      </c>
      <c r="MQ246">
        <v>-0.10357325663790107</v>
      </c>
      <c r="MR246">
        <v>-1.011499080050271</v>
      </c>
      <c r="MS246">
        <v>-0.8635606718598865</v>
      </c>
      <c r="MT246">
        <v>-1.6497097021783702</v>
      </c>
      <c r="MU246">
        <v>1.2813643479603343E-2</v>
      </c>
      <c r="MV246">
        <v>-0.41152816265821457</v>
      </c>
      <c r="MW246">
        <v>-2.6600537239573896</v>
      </c>
      <c r="MX246">
        <v>1.5021396393422037</v>
      </c>
      <c r="MY246">
        <v>-1.0681105777621269</v>
      </c>
      <c r="MZ246">
        <v>-0.43117552195326425</v>
      </c>
      <c r="NA246">
        <v>0.7628204912180081</v>
      </c>
      <c r="NB246">
        <v>-1.6888407117221504</v>
      </c>
      <c r="NC246">
        <v>0.86145291788852774</v>
      </c>
      <c r="ND246">
        <v>-0.23669826987315901</v>
      </c>
      <c r="NE246">
        <v>1.4010515769768972</v>
      </c>
      <c r="NF246">
        <v>-4.7025423555169255E-2</v>
      </c>
      <c r="NG246">
        <v>-0.45378556023933925</v>
      </c>
      <c r="NH246">
        <v>1.155237896455219</v>
      </c>
      <c r="NI246">
        <v>-0.6623190529353451</v>
      </c>
      <c r="NJ246">
        <v>-0.48978336053551175</v>
      </c>
      <c r="NK246">
        <v>0.88939486886374652</v>
      </c>
      <c r="NL246">
        <v>0.81290409070788883</v>
      </c>
      <c r="NM246">
        <v>1.0066628419735935</v>
      </c>
      <c r="NN246">
        <v>-0.74705440056277439</v>
      </c>
      <c r="NO246">
        <v>0.21519554138649255</v>
      </c>
      <c r="NP246">
        <v>0.418115178035805</v>
      </c>
      <c r="NQ246">
        <v>0.64338451011280995</v>
      </c>
      <c r="NR246">
        <v>0.79273831943282858</v>
      </c>
      <c r="NS246">
        <v>7.8146058513084427E-2</v>
      </c>
      <c r="NT246">
        <v>-2.2607764549320564E-2</v>
      </c>
      <c r="NU246">
        <v>-0.43891077439184301</v>
      </c>
      <c r="NV246">
        <v>0.87944044935284182</v>
      </c>
      <c r="NW246">
        <v>0.99216777016408741</v>
      </c>
      <c r="NX246">
        <v>1.3592170944320969</v>
      </c>
      <c r="NY246">
        <v>-0.21300365915521979</v>
      </c>
      <c r="NZ246">
        <v>1.7066167856683023</v>
      </c>
      <c r="OA246">
        <v>-4.7332378017017618E-2</v>
      </c>
      <c r="OB246">
        <v>0.53444182412931696</v>
      </c>
      <c r="OC246">
        <v>0.52107679948676378</v>
      </c>
      <c r="OD246">
        <v>2.1554205886786804</v>
      </c>
      <c r="OE246">
        <v>-0.3585500962799415</v>
      </c>
      <c r="OF246">
        <v>-0.13076373761577997</v>
      </c>
      <c r="OG246">
        <v>0.93793687483412214</v>
      </c>
      <c r="OH246">
        <v>0.7489757081202697</v>
      </c>
      <c r="OI246">
        <v>8.7050011643441394E-2</v>
      </c>
      <c r="OJ246">
        <v>0.38692405723850243</v>
      </c>
      <c r="OK246">
        <v>0.35871380532626063</v>
      </c>
      <c r="OL246">
        <v>0.23528173187514767</v>
      </c>
      <c r="OM246">
        <v>-0.20276274881325662</v>
      </c>
      <c r="ON246">
        <v>-1.5286695997929201</v>
      </c>
      <c r="OO246">
        <v>0.86378349806182086</v>
      </c>
      <c r="OP246">
        <v>0.4819503374164924</v>
      </c>
      <c r="OQ246">
        <v>-0.32997832022374496</v>
      </c>
      <c r="OR246">
        <v>4.1741259337868541E-2</v>
      </c>
      <c r="OS246">
        <v>-0.10349594958825037</v>
      </c>
      <c r="OT246">
        <v>0.42974761527148075</v>
      </c>
      <c r="OU246">
        <v>0.15479827197850682</v>
      </c>
      <c r="OV246">
        <v>-1.8098762666340917</v>
      </c>
      <c r="OW246">
        <v>-1.8303217075299472</v>
      </c>
      <c r="OX246">
        <v>0.83275836004759185</v>
      </c>
      <c r="OY246">
        <v>0.14450961316470057</v>
      </c>
      <c r="OZ246">
        <v>3.8220377973630093E-2</v>
      </c>
      <c r="PA246">
        <v>1.5205978343146853</v>
      </c>
      <c r="PB246">
        <v>0.36843857742496766</v>
      </c>
      <c r="PC246">
        <v>-1.7250840755878016E-2</v>
      </c>
      <c r="PD246">
        <v>0.67465748543327209</v>
      </c>
      <c r="PE246">
        <v>-0.83254235505592078</v>
      </c>
      <c r="PF246">
        <v>-1.0018493412644602</v>
      </c>
      <c r="PG246">
        <v>-0.64526830101385713</v>
      </c>
      <c r="PH246">
        <v>-1.3986073099658825</v>
      </c>
      <c r="PI246">
        <v>0.90207777247997001</v>
      </c>
      <c r="PJ246">
        <v>0.58790419643628411</v>
      </c>
      <c r="PK246">
        <v>0.27003579816664569</v>
      </c>
      <c r="PL246">
        <v>-0.10711119102779776</v>
      </c>
      <c r="PM246">
        <v>0.93532662504003383</v>
      </c>
      <c r="PN246">
        <v>-0.96293206297559664</v>
      </c>
      <c r="PO246">
        <v>0.17472757463110611</v>
      </c>
      <c r="PP246">
        <v>-0.89440618467051536</v>
      </c>
      <c r="PQ246">
        <v>1.4323518371384125</v>
      </c>
      <c r="PR246">
        <v>-0.45048182073514909</v>
      </c>
      <c r="PS246">
        <v>-1.1652855391730554</v>
      </c>
      <c r="PT246">
        <v>-1.0412941264803521</v>
      </c>
      <c r="PU246">
        <v>0.40579152482678182</v>
      </c>
      <c r="PV246">
        <v>-1.2027521734125912</v>
      </c>
      <c r="PW246">
        <v>-8.6358795670093969E-2</v>
      </c>
      <c r="PX246">
        <v>0.7700032256252598</v>
      </c>
      <c r="PY246">
        <v>1.2666851034737192</v>
      </c>
      <c r="PZ246">
        <v>0.55476107263530139</v>
      </c>
      <c r="QA246">
        <v>1.074222382158041</v>
      </c>
      <c r="QB246">
        <v>0.15781893125677016</v>
      </c>
      <c r="QC246">
        <v>0.67523387770052068</v>
      </c>
      <c r="QD246">
        <v>0.97344582172809169</v>
      </c>
      <c r="QE246">
        <v>-0.26963789423462003</v>
      </c>
      <c r="QF246">
        <v>-0.36434812500374392</v>
      </c>
      <c r="QG246">
        <v>0.1387149950460298</v>
      </c>
      <c r="QH246">
        <v>0.46134573494782671</v>
      </c>
      <c r="QI246">
        <v>0.32682919481885619</v>
      </c>
      <c r="QJ246">
        <v>-0.49038817451219074</v>
      </c>
      <c r="QK246">
        <v>-1.1544921107997652</v>
      </c>
      <c r="QL246">
        <v>-4.7043613449204713E-3</v>
      </c>
      <c r="QM246">
        <v>-6.5567746787564829E-2</v>
      </c>
      <c r="QN246">
        <v>0.3928664682462113</v>
      </c>
      <c r="QO246">
        <v>1.1925658327527344</v>
      </c>
      <c r="QP246">
        <v>-0.1795456228137482</v>
      </c>
      <c r="QQ246">
        <v>-0.6608911462535616</v>
      </c>
      <c r="QR246">
        <v>-1.0855978871404659</v>
      </c>
      <c r="QS246">
        <v>-1.4655688573839143</v>
      </c>
      <c r="QT246">
        <v>4.3120280679431744E-2</v>
      </c>
      <c r="QU246">
        <v>-0.43293880480632652</v>
      </c>
      <c r="QV246">
        <v>-0.12806367521989159</v>
      </c>
      <c r="QW246">
        <v>0.38313373806886375</v>
      </c>
      <c r="QX246">
        <v>8.682036423124373E-2</v>
      </c>
      <c r="QY246">
        <v>-0.77815798249503132</v>
      </c>
      <c r="QZ246">
        <v>-0.54328666010405868</v>
      </c>
      <c r="RA246">
        <v>-1.3996259440318681</v>
      </c>
      <c r="RB246">
        <v>0.21010919226682745</v>
      </c>
      <c r="RC246">
        <v>0.15046452972455882</v>
      </c>
      <c r="RD246">
        <v>6.4111418396350928E-2</v>
      </c>
      <c r="RE246">
        <v>0.35431185096967965</v>
      </c>
      <c r="RF246">
        <v>-1.8238279153592885</v>
      </c>
      <c r="RG246">
        <v>1.454022822144907</v>
      </c>
      <c r="RH246">
        <v>-1.7766524251783267</v>
      </c>
      <c r="RI246">
        <v>-0.28163640308775939</v>
      </c>
      <c r="RJ246">
        <v>0.93841208581579849</v>
      </c>
      <c r="RK246">
        <v>0.81067128121503629</v>
      </c>
      <c r="RL246">
        <v>0.58881369113805704</v>
      </c>
      <c r="RM246">
        <v>4.9706159188644961E-2</v>
      </c>
      <c r="RN246">
        <v>0.40371560316998512</v>
      </c>
      <c r="RO246">
        <v>0.27630790100374725</v>
      </c>
      <c r="RP246">
        <v>-0.59885110204049852</v>
      </c>
      <c r="RQ246">
        <v>-1.0095891411765479</v>
      </c>
      <c r="RR246">
        <v>-1.287085069634486</v>
      </c>
      <c r="RS246">
        <v>-0.21496020963240881</v>
      </c>
      <c r="RT246">
        <v>-1.1259180610068142</v>
      </c>
      <c r="RU246">
        <v>-0.43268642002658453</v>
      </c>
      <c r="RV246">
        <v>-0.95300720204249956</v>
      </c>
      <c r="RW246">
        <v>0.9635414244257845</v>
      </c>
      <c r="RX246">
        <v>-0.52081304602324963</v>
      </c>
      <c r="RY246">
        <v>-0.62244907894637436</v>
      </c>
      <c r="RZ246">
        <v>-0.27964802029600833</v>
      </c>
      <c r="SA246">
        <v>1.3026510714553297</v>
      </c>
      <c r="SB246">
        <v>-0.22734639060217887</v>
      </c>
      <c r="SC246">
        <v>0.25372628442710266</v>
      </c>
      <c r="SD246">
        <v>1.0502822078706231</v>
      </c>
      <c r="SE246">
        <v>0.38840880733914673</v>
      </c>
      <c r="SF246">
        <v>0.49194113671546802</v>
      </c>
      <c r="SG246">
        <v>0.69010638981126249</v>
      </c>
    </row>
    <row r="247" spans="1:501">
      <c r="A247" t="s">
        <v>540</v>
      </c>
      <c r="B247">
        <v>0.67168230089009739</v>
      </c>
      <c r="C247">
        <v>-1.0401117833680473</v>
      </c>
      <c r="D247">
        <v>0.91676838565035723</v>
      </c>
      <c r="E247">
        <v>-0.14752458810107782</v>
      </c>
      <c r="F247">
        <v>1.4125771485851146</v>
      </c>
      <c r="G247">
        <v>-1.8186074157711118</v>
      </c>
      <c r="H247">
        <v>0.8563642950321082</v>
      </c>
      <c r="I247">
        <v>-0.51687493396457285</v>
      </c>
      <c r="J247">
        <v>1.7548336472827941</v>
      </c>
      <c r="K247">
        <v>-0.14064653441892006</v>
      </c>
      <c r="L247">
        <v>1.6166177374543622</v>
      </c>
      <c r="M247">
        <v>-0.38816097003291361</v>
      </c>
      <c r="N247">
        <v>0.74543777373037301</v>
      </c>
      <c r="O247">
        <v>-0.65490667111589573</v>
      </c>
      <c r="P247">
        <v>-0.65253857428615447</v>
      </c>
      <c r="Q247">
        <v>-0.31595391192240641</v>
      </c>
      <c r="R247">
        <v>-1.3251383279566653</v>
      </c>
      <c r="S247">
        <v>-0.164870925800642</v>
      </c>
      <c r="T247">
        <v>2.0402876543812454</v>
      </c>
      <c r="U247">
        <v>-9.5039922598516569E-2</v>
      </c>
      <c r="V247">
        <v>-0.1298371898883488</v>
      </c>
      <c r="W247">
        <v>-0.81290409070788883</v>
      </c>
      <c r="X247">
        <v>-0.55369127949234098</v>
      </c>
      <c r="Y247">
        <v>-0.10395751814940013</v>
      </c>
      <c r="Z247">
        <v>0.31563331504003145</v>
      </c>
      <c r="AA247">
        <v>-0.30511728255078197</v>
      </c>
      <c r="AB247">
        <v>-1.0794110494316556</v>
      </c>
      <c r="AC247">
        <v>1.5162368072196841</v>
      </c>
      <c r="AD247">
        <v>0.11596284821280278</v>
      </c>
      <c r="AE247">
        <v>0.10795702110044658</v>
      </c>
      <c r="AF247">
        <v>-0.23253051040228456</v>
      </c>
      <c r="AG247">
        <v>0.28474232749431394</v>
      </c>
      <c r="AH247">
        <v>2.3967550077941269</v>
      </c>
      <c r="AI247">
        <v>-3.9751739677740261E-2</v>
      </c>
      <c r="AJ247">
        <v>-2.272245183121413</v>
      </c>
      <c r="AK247">
        <v>0.87281705418718047</v>
      </c>
      <c r="AL247">
        <v>-2.0269726519472897</v>
      </c>
      <c r="AM247">
        <v>0.15642513062630314</v>
      </c>
      <c r="AN247">
        <v>-1.071366568794474</v>
      </c>
      <c r="AO247">
        <v>1.5729665392427705</v>
      </c>
      <c r="AP247">
        <v>0.12659825188165996</v>
      </c>
      <c r="AQ247">
        <v>-0.42723286242107861</v>
      </c>
      <c r="AR247">
        <v>-0.60517777455970645</v>
      </c>
      <c r="AS247">
        <v>0.26868633540289011</v>
      </c>
      <c r="AT247">
        <v>1.7438833310734481</v>
      </c>
      <c r="AU247">
        <v>-0.77391860031639226</v>
      </c>
      <c r="AV247">
        <v>-1.2932378012919798</v>
      </c>
      <c r="AW247">
        <v>-0.64715322878328152</v>
      </c>
      <c r="AX247">
        <v>-1.024989160214318</v>
      </c>
      <c r="AY247">
        <v>-7.3006276579690166E-2</v>
      </c>
      <c r="AZ247">
        <v>-1.530888766865246</v>
      </c>
      <c r="BA247">
        <v>-1.5790601537446491</v>
      </c>
      <c r="BB247">
        <v>1.8781156541081145</v>
      </c>
      <c r="BC247">
        <v>-0.67350583776715212</v>
      </c>
      <c r="BD247">
        <v>0.34187678465968929</v>
      </c>
      <c r="BE247">
        <v>1.0864255273190793</v>
      </c>
      <c r="BF247">
        <v>-0.36590222407539841</v>
      </c>
      <c r="BG247">
        <v>-1.4389979696716182</v>
      </c>
      <c r="BH247">
        <v>1.9004437490366399</v>
      </c>
      <c r="BI247">
        <v>1.6090370991150849</v>
      </c>
      <c r="BJ247">
        <v>-0.82145106716779992</v>
      </c>
      <c r="BK247">
        <v>-0.18896116671385244</v>
      </c>
      <c r="BL247">
        <v>-0.99592853075591847</v>
      </c>
      <c r="BM247">
        <v>-0.12883447197964415</v>
      </c>
      <c r="BN247">
        <v>-0.64263304011547007</v>
      </c>
      <c r="BO247">
        <v>0.80082827480509877</v>
      </c>
      <c r="BP247">
        <v>0.38124198908917606</v>
      </c>
      <c r="BQ247">
        <v>-1.3841054169461131</v>
      </c>
      <c r="BR247">
        <v>-2.3981192498467863</v>
      </c>
      <c r="BS247">
        <v>1.4644501789007336</v>
      </c>
      <c r="BT247">
        <v>-1.5223031368805096</v>
      </c>
      <c r="BU247">
        <v>-1.0172584552492481</v>
      </c>
      <c r="BV247">
        <v>1.6721969586797059</v>
      </c>
      <c r="BW247">
        <v>0.39195811041281559</v>
      </c>
      <c r="BX247">
        <v>-1.689795681159012</v>
      </c>
      <c r="BY247">
        <v>-0.24662313080625609</v>
      </c>
      <c r="BZ247">
        <v>-0.92941945695201866</v>
      </c>
      <c r="CA247">
        <v>1.0952999218716286</v>
      </c>
      <c r="CB247">
        <v>-0.63110746850725263</v>
      </c>
      <c r="CC247">
        <v>0.54506131164089311</v>
      </c>
      <c r="CD247">
        <v>0.26005182007793337</v>
      </c>
      <c r="CE247">
        <v>-0.93118842414696701</v>
      </c>
      <c r="CF247">
        <v>-0.59054286793980282</v>
      </c>
      <c r="CG247">
        <v>-0.89406285042059608</v>
      </c>
      <c r="CH247">
        <v>1.0846315490198322</v>
      </c>
      <c r="CI247">
        <v>1.1716429071384482</v>
      </c>
      <c r="CJ247">
        <v>-0.3010325144714443</v>
      </c>
      <c r="CK247">
        <v>0.56810449677868746</v>
      </c>
      <c r="CL247">
        <v>-0.98891860034200363</v>
      </c>
      <c r="CM247">
        <v>6.4341065808548592E-2</v>
      </c>
      <c r="CN247">
        <v>-1.2218947631481569</v>
      </c>
      <c r="CO247">
        <v>-0.23253051040228456</v>
      </c>
      <c r="CP247">
        <v>-1.3732233128394</v>
      </c>
      <c r="CQ247">
        <v>1.4557872418663464</v>
      </c>
      <c r="CR247">
        <v>0.11203610483789816</v>
      </c>
      <c r="CS247">
        <v>-1.4274610293796286</v>
      </c>
      <c r="CT247">
        <v>0.51442839321680367</v>
      </c>
      <c r="CU247">
        <v>1.0085705071105622</v>
      </c>
      <c r="CV247">
        <v>-1.4184070096234791</v>
      </c>
      <c r="CW247">
        <v>-0.79746087067178451</v>
      </c>
      <c r="CX247">
        <v>1.2105147106922232</v>
      </c>
      <c r="CY247">
        <v>-1.0911298886639997</v>
      </c>
      <c r="CZ247">
        <v>0.88327624325756915</v>
      </c>
      <c r="DA247">
        <v>4.0670329326530918E-2</v>
      </c>
      <c r="DB247">
        <v>-0.38964572013355792</v>
      </c>
      <c r="DC247">
        <v>0.48728452384239063</v>
      </c>
      <c r="DD247">
        <v>-0.79064420788199641</v>
      </c>
      <c r="DE247">
        <v>1.7098500393331051E-2</v>
      </c>
      <c r="DF247">
        <v>-1.3284579836181365</v>
      </c>
      <c r="DG247">
        <v>0.93295966507866979</v>
      </c>
      <c r="DH247">
        <v>-0.76179730967851356</v>
      </c>
      <c r="DI247">
        <v>-0.69711177275166847</v>
      </c>
      <c r="DJ247">
        <v>1.3549924915423617</v>
      </c>
      <c r="DK247">
        <v>0.24465180104016326</v>
      </c>
      <c r="DL247">
        <v>-0.19449316823738627</v>
      </c>
      <c r="DM247">
        <v>0.48375568439951167</v>
      </c>
      <c r="DN247">
        <v>0.53903704611002468</v>
      </c>
      <c r="DO247">
        <v>0.29231841836008243</v>
      </c>
      <c r="DP247">
        <v>-5.4685642680851743E-2</v>
      </c>
      <c r="DQ247">
        <v>0.63316292653325945</v>
      </c>
      <c r="DR247">
        <v>-1.6923513612709939</v>
      </c>
      <c r="DS247">
        <v>0.79514848039252684</v>
      </c>
      <c r="DT247">
        <v>-9.9112185125704855E-2</v>
      </c>
      <c r="DU247">
        <v>-5.1697952585527673E-2</v>
      </c>
      <c r="DV247">
        <v>1.4828037819825113</v>
      </c>
      <c r="DW247">
        <v>0.53074018069310114</v>
      </c>
      <c r="DX247">
        <v>-0.72578359322506003</v>
      </c>
      <c r="DY247">
        <v>0.40820054891810287</v>
      </c>
      <c r="DZ247">
        <v>-1.2893633538624272</v>
      </c>
      <c r="EA247">
        <v>1.7736965673975646</v>
      </c>
      <c r="EB247">
        <v>0.13446765478875022</v>
      </c>
      <c r="EC247">
        <v>1.4439729056903161</v>
      </c>
      <c r="ED247">
        <v>0.91096126197953708</v>
      </c>
      <c r="EE247">
        <v>-0.75537172961048782</v>
      </c>
      <c r="EF247">
        <v>-1.8498667486710474</v>
      </c>
      <c r="EG247">
        <v>1.1999190974165685</v>
      </c>
      <c r="EH247">
        <v>0.18779246602207422</v>
      </c>
      <c r="EI247">
        <v>-0.64753066908451729</v>
      </c>
      <c r="EJ247">
        <v>0.34333652365603484</v>
      </c>
      <c r="EK247">
        <v>-8.1215603131568059E-2</v>
      </c>
      <c r="EL247">
        <v>7.9987785284174606E-2</v>
      </c>
      <c r="EM247">
        <v>0.74402350946911611</v>
      </c>
      <c r="EN247">
        <v>1.0348708201490808</v>
      </c>
      <c r="EO247">
        <v>0.43697468754544389</v>
      </c>
      <c r="EP247">
        <v>-0.81354301073588431</v>
      </c>
      <c r="EQ247">
        <v>-0.49176833272213116</v>
      </c>
      <c r="ER247">
        <v>-0.82177166405017488</v>
      </c>
      <c r="ES247">
        <v>-0.92800519269076176</v>
      </c>
      <c r="ET247">
        <v>-0.70121359385666437</v>
      </c>
      <c r="EU247">
        <v>-2.3967550077941269</v>
      </c>
      <c r="EV247">
        <v>-0.60040747484890744</v>
      </c>
      <c r="EW247">
        <v>1.4368470147019252</v>
      </c>
      <c r="EX247">
        <v>0.45200522436061874</v>
      </c>
      <c r="EY247">
        <v>-0.13956423572381027</v>
      </c>
      <c r="EZ247">
        <v>0.94688175522605889</v>
      </c>
      <c r="FA247">
        <v>-1.2827194950659759</v>
      </c>
      <c r="FB247">
        <v>0.37852714740438387</v>
      </c>
      <c r="FC247">
        <v>-0.16712078831915278</v>
      </c>
      <c r="FD247">
        <v>-0.50937160267494619</v>
      </c>
      <c r="FE247">
        <v>0.35162429412594065</v>
      </c>
      <c r="FF247">
        <v>1.4119541447144002</v>
      </c>
      <c r="FG247">
        <v>2.257329470012337</v>
      </c>
      <c r="FH247">
        <v>-0.72528678174421657</v>
      </c>
      <c r="FI247">
        <v>0.6196660251589492</v>
      </c>
      <c r="FJ247">
        <v>-1.16755018098047</v>
      </c>
      <c r="FK247">
        <v>-0.65178141994692851</v>
      </c>
      <c r="FL247">
        <v>0.77257936936803162</v>
      </c>
      <c r="FM247">
        <v>-0.25467443265370093</v>
      </c>
      <c r="FN247">
        <v>-1.1533006727404427</v>
      </c>
      <c r="FO247">
        <v>0.58100795286009088</v>
      </c>
      <c r="FP247">
        <v>-1.508078639744781</v>
      </c>
      <c r="FQ247">
        <v>0.29351667762966827</v>
      </c>
      <c r="FR247">
        <v>-5.6140834203688428E-2</v>
      </c>
      <c r="FS247">
        <v>-0.24362634576391429</v>
      </c>
      <c r="FT247">
        <v>-0.19160893316438887</v>
      </c>
      <c r="FU247">
        <v>-1.4791385183343664</v>
      </c>
      <c r="FV247">
        <v>-0.60637262322416063</v>
      </c>
      <c r="FW247">
        <v>-0.17636011762078851</v>
      </c>
      <c r="FX247">
        <v>-0.71231170295504853</v>
      </c>
      <c r="FY247">
        <v>-1.5606974557158537</v>
      </c>
      <c r="FZ247">
        <v>-0.34155164030380547</v>
      </c>
      <c r="GA247">
        <v>0.3624688815762056</v>
      </c>
      <c r="GB247">
        <v>6.6640950535656884E-2</v>
      </c>
      <c r="GC247">
        <v>0.14682882465422153</v>
      </c>
      <c r="GD247">
        <v>-0.33175638236571103</v>
      </c>
      <c r="GE247">
        <v>0.29615307539643254</v>
      </c>
      <c r="GF247">
        <v>1.4595525499316864</v>
      </c>
      <c r="GG247">
        <v>2.3387474357150495</v>
      </c>
      <c r="GH247">
        <v>-0.54071733757155016</v>
      </c>
      <c r="GI247">
        <v>0.98121518021798693</v>
      </c>
      <c r="GJ247">
        <v>-0.69984480433049612</v>
      </c>
      <c r="GK247">
        <v>0.63896891333570238</v>
      </c>
      <c r="GL247">
        <v>-0.60022443904017564</v>
      </c>
      <c r="GM247">
        <v>-0.53373696573544294</v>
      </c>
      <c r="GN247">
        <v>-0.89360582933295518</v>
      </c>
      <c r="GO247">
        <v>1.4310717233456671</v>
      </c>
      <c r="GP247">
        <v>-0.61633272707695141</v>
      </c>
      <c r="GQ247">
        <v>-0.43344243749743327</v>
      </c>
      <c r="GR247">
        <v>3.8603502616751939E-2</v>
      </c>
      <c r="GS247">
        <v>-4.9859636419569142E-2</v>
      </c>
      <c r="GT247">
        <v>-1.0460416888236068</v>
      </c>
      <c r="GU247">
        <v>1.6660396795487031</v>
      </c>
      <c r="GV247">
        <v>-0.93000835477141663</v>
      </c>
      <c r="GW247">
        <v>-1.5408386389026418</v>
      </c>
      <c r="GX247">
        <v>-1.49742845678702</v>
      </c>
      <c r="GY247">
        <v>-0.12097075341443997</v>
      </c>
      <c r="GZ247">
        <v>0.34009190130745992</v>
      </c>
      <c r="HA247">
        <v>0.87887883637449704</v>
      </c>
      <c r="HB247">
        <v>0.10926555660262238</v>
      </c>
      <c r="HC247">
        <v>0.23567508833366446</v>
      </c>
      <c r="HD247">
        <v>-1.7591355572221801</v>
      </c>
      <c r="HE247">
        <v>3.8603502616751939E-2</v>
      </c>
      <c r="HF247">
        <v>-1.1201677807548549</v>
      </c>
      <c r="HG247">
        <v>-1.13504711407586</v>
      </c>
      <c r="HH247">
        <v>-0.25641384127084166</v>
      </c>
      <c r="HI247">
        <v>-0.84625298768514767</v>
      </c>
      <c r="HJ247">
        <v>-1.2257760317879729</v>
      </c>
      <c r="HK247">
        <v>1.6563080862397328</v>
      </c>
      <c r="HL247">
        <v>-0.30599949241150171</v>
      </c>
      <c r="HM247">
        <v>0.39369297155644745</v>
      </c>
      <c r="HN247">
        <v>-1.3557564670918509</v>
      </c>
      <c r="HO247">
        <v>0.40645545595907606</v>
      </c>
      <c r="HP247">
        <v>1.5076011550263502</v>
      </c>
      <c r="HQ247">
        <v>1.8519858713261783</v>
      </c>
      <c r="HR247">
        <v>1.4394299796549603</v>
      </c>
      <c r="HS247">
        <v>0.82316773841739632</v>
      </c>
      <c r="HT247">
        <v>-0.30487626645481214</v>
      </c>
      <c r="HU247">
        <v>0.18320065464649815</v>
      </c>
      <c r="HV247">
        <v>1.2317991604504641</v>
      </c>
      <c r="HW247">
        <v>0.20026504898851272</v>
      </c>
      <c r="HX247">
        <v>-1.256175892194733</v>
      </c>
      <c r="HY247">
        <v>0.94724100563325919</v>
      </c>
      <c r="HZ247">
        <v>-0.12413011063472368</v>
      </c>
      <c r="IA247">
        <v>-0.32844354791450314</v>
      </c>
      <c r="IB247">
        <v>9.8036707640858367E-2</v>
      </c>
      <c r="IC247">
        <v>0.52247969506424852</v>
      </c>
      <c r="ID247">
        <v>0.23960978978720959</v>
      </c>
      <c r="IE247">
        <v>0.46151626520440914</v>
      </c>
      <c r="IF247">
        <v>0.17604861568543129</v>
      </c>
      <c r="IG247">
        <v>9.4655661087017506E-2</v>
      </c>
      <c r="IH247">
        <v>-1.1900783647433855</v>
      </c>
      <c r="II247">
        <v>1.9266917661298066</v>
      </c>
      <c r="IJ247">
        <v>-1.8238279153592885</v>
      </c>
      <c r="IK247">
        <v>2.0235120246070437E-2</v>
      </c>
      <c r="IL247">
        <v>0.65803760662674904</v>
      </c>
      <c r="IM247">
        <v>-1.2101963875466026</v>
      </c>
      <c r="IN247">
        <v>-9.9112185125704855E-2</v>
      </c>
      <c r="IO247">
        <v>0.48944002628559247</v>
      </c>
      <c r="IP247">
        <v>7.1931935963220894E-2</v>
      </c>
      <c r="IQ247">
        <v>0.3282013949501561</v>
      </c>
      <c r="IR247">
        <v>0.55601049098186195</v>
      </c>
      <c r="IS247">
        <v>-0.32771708902146202</v>
      </c>
      <c r="IT247">
        <v>-0.25451640794926789</v>
      </c>
      <c r="IU247">
        <v>0.45217575461720116</v>
      </c>
      <c r="IV247">
        <v>0.46177092372090556</v>
      </c>
      <c r="IW247">
        <v>0.28705358090519439</v>
      </c>
      <c r="IX247">
        <v>-0.53444182412931696</v>
      </c>
      <c r="IY247">
        <v>1.4037095752428286</v>
      </c>
      <c r="IZ247">
        <v>0.51207280193921179</v>
      </c>
      <c r="JA247">
        <v>8.2136466517113149E-2</v>
      </c>
      <c r="JB247">
        <v>0.75313437264412642</v>
      </c>
      <c r="JC247">
        <v>-0.99983026302652434</v>
      </c>
      <c r="JD247">
        <v>0.91630226961569861</v>
      </c>
      <c r="JE247">
        <v>-0.18538003132562153</v>
      </c>
      <c r="JF247">
        <v>-1.2660166248679161E-2</v>
      </c>
      <c r="JG247">
        <v>1.4213446775102057</v>
      </c>
      <c r="JH247">
        <v>0.34260665415786207</v>
      </c>
      <c r="JI247">
        <v>-0.83329950939514674</v>
      </c>
      <c r="JJ247">
        <v>2.673914423212409E-2</v>
      </c>
      <c r="JK247">
        <v>1.149442141468171</v>
      </c>
      <c r="JL247">
        <v>0.62374965636990964</v>
      </c>
      <c r="JM247">
        <v>-0.91583615358103998</v>
      </c>
      <c r="JN247">
        <v>0.65547510530450381</v>
      </c>
      <c r="JO247">
        <v>-0.60407614910218399</v>
      </c>
      <c r="JP247">
        <v>0.13547150956583209</v>
      </c>
      <c r="JQ247">
        <v>0.77805452747270465</v>
      </c>
      <c r="JR247">
        <v>0.17923525774676818</v>
      </c>
      <c r="JS247">
        <v>-0.60591332839976531</v>
      </c>
      <c r="JT247">
        <v>0.48866354518395383</v>
      </c>
      <c r="JU247">
        <v>-1.0420853868708946</v>
      </c>
      <c r="JV247">
        <v>1.3783483154838905</v>
      </c>
      <c r="JW247">
        <v>-0.35846824175678194</v>
      </c>
      <c r="JX247">
        <v>-0.37499603422475047</v>
      </c>
      <c r="JY247">
        <v>-0.80484142017667182</v>
      </c>
      <c r="JZ247">
        <v>0.7021935743978247</v>
      </c>
      <c r="KA247">
        <v>0.51137476475560106</v>
      </c>
      <c r="KB247">
        <v>-0.93272319645620883</v>
      </c>
      <c r="KC247">
        <v>-0.69935708779667038</v>
      </c>
      <c r="KD247">
        <v>-7.9910478234523907E-2</v>
      </c>
      <c r="KE247">
        <v>0.36050892049388494</v>
      </c>
      <c r="KF247">
        <v>1.3829117051500361</v>
      </c>
      <c r="KG247">
        <v>-0.15371483641501982</v>
      </c>
      <c r="KH247">
        <v>1.0868393474083859</v>
      </c>
      <c r="KI247">
        <v>-0.63709421738167293</v>
      </c>
      <c r="KJ247">
        <v>-0.40861664274416398</v>
      </c>
      <c r="KK247">
        <v>9.7345491667510942E-2</v>
      </c>
      <c r="KL247">
        <v>-0.2552280875534052</v>
      </c>
      <c r="KM247">
        <v>-1.3905150808568578</v>
      </c>
      <c r="KN247">
        <v>1.0247299542243127</v>
      </c>
      <c r="KO247">
        <v>-1.94209860637784</v>
      </c>
      <c r="KP247">
        <v>-0.19745584722841159</v>
      </c>
      <c r="KQ247">
        <v>1.1140286915178876</v>
      </c>
      <c r="KR247">
        <v>-1.883945515146479</v>
      </c>
      <c r="KS247">
        <v>1.6082003639894538</v>
      </c>
      <c r="KT247">
        <v>0.96086751000257209</v>
      </c>
      <c r="KU247">
        <v>0.60536194723681547</v>
      </c>
      <c r="KV247">
        <v>0.97886413641390391</v>
      </c>
      <c r="KW247">
        <v>1.0894655133597553</v>
      </c>
      <c r="KX247">
        <v>-1.1207407624169718</v>
      </c>
      <c r="KY247">
        <v>-0.48737092583905905</v>
      </c>
      <c r="KZ247">
        <v>-9.6115400083363056E-2</v>
      </c>
      <c r="LA247">
        <v>2.201359166065231</v>
      </c>
      <c r="LB247">
        <v>-0.77732920544804074</v>
      </c>
      <c r="LC247">
        <v>-0.2851402314263396</v>
      </c>
      <c r="LD247">
        <v>0.37943209463264793</v>
      </c>
      <c r="LE247">
        <v>-2.1523010218515992</v>
      </c>
      <c r="LF247">
        <v>1.0364396985096391</v>
      </c>
      <c r="LG247">
        <v>0.15340560821641702</v>
      </c>
      <c r="LH247">
        <v>8.9585228124633431E-2</v>
      </c>
      <c r="LI247">
        <v>0.54018642003939021</v>
      </c>
      <c r="LJ247">
        <v>-0.93284143076743931</v>
      </c>
      <c r="LK247">
        <v>-0.10549570106377359</v>
      </c>
      <c r="LL247">
        <v>0.62412027546088211</v>
      </c>
      <c r="LM247">
        <v>0.54621523304376751</v>
      </c>
      <c r="LN247">
        <v>-0.67062956077279523</v>
      </c>
      <c r="LO247">
        <v>-1.2146642802690621</v>
      </c>
      <c r="LP247">
        <v>0.68506778916344047</v>
      </c>
      <c r="LQ247">
        <v>0.55422560762963258</v>
      </c>
      <c r="LR247">
        <v>1.5400883057736792</v>
      </c>
      <c r="LS247">
        <v>1.0750386536528822</v>
      </c>
      <c r="LT247">
        <v>-7.323592399188783E-2</v>
      </c>
      <c r="LU247">
        <v>-0.23496795620303601</v>
      </c>
      <c r="LV247">
        <v>-1.3351427696761675</v>
      </c>
      <c r="LW247">
        <v>2.7963551474385895E-2</v>
      </c>
      <c r="LX247">
        <v>0.73959199653472751</v>
      </c>
      <c r="LY247">
        <v>-0.44904254536959343</v>
      </c>
      <c r="LZ247">
        <v>-0.14080001164984424</v>
      </c>
      <c r="MA247">
        <v>-1.2663440429605544</v>
      </c>
      <c r="MB247">
        <v>-1.9647814042400569</v>
      </c>
      <c r="MC247">
        <v>-1.5908790373941883</v>
      </c>
      <c r="MD247">
        <v>-1.2701070772891399</v>
      </c>
      <c r="ME247">
        <v>1.939579306053929</v>
      </c>
      <c r="MF247">
        <v>0.18055629880109336</v>
      </c>
      <c r="MG247">
        <v>1.2048053577018436</v>
      </c>
      <c r="MH247">
        <v>-1.7620186554268003</v>
      </c>
      <c r="MI247">
        <v>-3.6229721445124596E-2</v>
      </c>
      <c r="MJ247">
        <v>0.98680175142362714</v>
      </c>
      <c r="MK247">
        <v>-0.21597770683001727</v>
      </c>
      <c r="ML247">
        <v>3.6000074032926932E-2</v>
      </c>
      <c r="MM247">
        <v>-1.0701432984205894</v>
      </c>
      <c r="MN247">
        <v>-0.60269940149737522</v>
      </c>
      <c r="MO247">
        <v>-1.1082147466368042</v>
      </c>
      <c r="MP247">
        <v>0.87910393631318584</v>
      </c>
      <c r="MQ247">
        <v>-0.24583414415246807</v>
      </c>
      <c r="MR247">
        <v>0.65519088821019977</v>
      </c>
      <c r="MS247">
        <v>9.0506091510178521E-2</v>
      </c>
      <c r="MT247">
        <v>-0.84570501712732948</v>
      </c>
      <c r="MU247">
        <v>1.7932097762241028</v>
      </c>
      <c r="MV247">
        <v>0.11912106856470928</v>
      </c>
      <c r="MW247">
        <v>0.73047203841269948</v>
      </c>
      <c r="MX247">
        <v>0.10718849807744846</v>
      </c>
      <c r="MY247">
        <v>0.81173539001611061</v>
      </c>
      <c r="MZ247">
        <v>0.53382450460048858</v>
      </c>
      <c r="NA247">
        <v>-0.34975300877704285</v>
      </c>
      <c r="NB247">
        <v>-0.15774162420711946</v>
      </c>
      <c r="NC247">
        <v>0.50484686653362587</v>
      </c>
      <c r="ND247">
        <v>0.4480273219087394</v>
      </c>
      <c r="NE247">
        <v>-1.3192720871302299</v>
      </c>
      <c r="NF247">
        <v>-0.52186578614055179</v>
      </c>
      <c r="NG247">
        <v>0.51172378334740642</v>
      </c>
      <c r="NH247">
        <v>-0.95554014478693716</v>
      </c>
      <c r="NI247">
        <v>-0.12243503988429438</v>
      </c>
      <c r="NJ247">
        <v>-0.47662979341112077</v>
      </c>
      <c r="NK247">
        <v>-1.9706112652784213</v>
      </c>
      <c r="NL247">
        <v>-0.80019617598736659</v>
      </c>
      <c r="NM247">
        <v>0.89600462160888128</v>
      </c>
      <c r="NN247">
        <v>0.3496722911222605</v>
      </c>
      <c r="NO247">
        <v>1.7317643141723238</v>
      </c>
      <c r="NP247">
        <v>-1.4297961570264306</v>
      </c>
      <c r="NQ247">
        <v>0.89760533228400163</v>
      </c>
      <c r="NR247">
        <v>0.6719710654579103</v>
      </c>
      <c r="NS247">
        <v>-0.40695340430829674</v>
      </c>
      <c r="NT247">
        <v>-0.49686832426232286</v>
      </c>
      <c r="NU247">
        <v>1.553498805151321</v>
      </c>
      <c r="NV247">
        <v>-0.19987510313512757</v>
      </c>
      <c r="NW247">
        <v>-1.7707543520373292</v>
      </c>
      <c r="NX247">
        <v>-0.12528744264272973</v>
      </c>
      <c r="NY247">
        <v>1.3005092114326544</v>
      </c>
      <c r="NZ247">
        <v>-1.1969405022682622</v>
      </c>
      <c r="OA247">
        <v>-1.2747477740049362</v>
      </c>
      <c r="OB247">
        <v>0.30904629966244102</v>
      </c>
      <c r="OC247">
        <v>0.90749153969227336</v>
      </c>
      <c r="OD247">
        <v>-0.524848928762367</v>
      </c>
      <c r="OE247">
        <v>1.6536023395019583</v>
      </c>
      <c r="OF247">
        <v>0.383545284421416</v>
      </c>
      <c r="OG247">
        <v>0.50623839342733845</v>
      </c>
      <c r="OH247">
        <v>9.150426194537431E-2</v>
      </c>
      <c r="OI247">
        <v>-0.43554450712690596</v>
      </c>
      <c r="OJ247">
        <v>1.0900203051278368</v>
      </c>
      <c r="OK247">
        <v>-0.52572659114957787</v>
      </c>
      <c r="OL247">
        <v>0.76733158493880183</v>
      </c>
      <c r="OM247">
        <v>-0.42756823859235737</v>
      </c>
      <c r="ON247">
        <v>-0.74796389526454732</v>
      </c>
      <c r="OO247">
        <v>1.3903127182857133</v>
      </c>
      <c r="OP247">
        <v>0.72270267992280424</v>
      </c>
      <c r="OQ247">
        <v>-0.62542312662117183</v>
      </c>
      <c r="OR247">
        <v>2.1208234102232382</v>
      </c>
      <c r="OS247">
        <v>-2.0245897758286446</v>
      </c>
      <c r="OT247">
        <v>1.4520446711685508</v>
      </c>
      <c r="OU247">
        <v>0.36442997952690348</v>
      </c>
      <c r="OV247">
        <v>-0.20065499484189786</v>
      </c>
      <c r="OW247">
        <v>-0.23323764253291301</v>
      </c>
      <c r="OX247">
        <v>0.54763631851528771</v>
      </c>
      <c r="OY247">
        <v>-1.3165367818146478</v>
      </c>
      <c r="OZ247">
        <v>1.9098388293059543</v>
      </c>
      <c r="PA247">
        <v>0.90368757810210809</v>
      </c>
      <c r="PB247">
        <v>0.55699274525977671</v>
      </c>
      <c r="PC247">
        <v>-0.10511030268389732</v>
      </c>
      <c r="PD247">
        <v>-0.63681227402412333</v>
      </c>
      <c r="PE247">
        <v>0.1743399025144754</v>
      </c>
      <c r="PF247">
        <v>0.17465026758145541</v>
      </c>
      <c r="PG247">
        <v>1.0028611541201826</v>
      </c>
      <c r="PH247">
        <v>-0.58545083447825164</v>
      </c>
      <c r="PI247">
        <v>-0.67264181780046783</v>
      </c>
      <c r="PJ247">
        <v>1.6756121112848632</v>
      </c>
      <c r="PK247">
        <v>1.5441082723555155</v>
      </c>
      <c r="PL247">
        <v>-0.46773720896453597</v>
      </c>
      <c r="PM247">
        <v>2.0239986042724922</v>
      </c>
      <c r="PN247">
        <v>0.30535829864675179</v>
      </c>
      <c r="PO247">
        <v>-0.31627678254153579</v>
      </c>
      <c r="PP247">
        <v>1.1188785720150918</v>
      </c>
      <c r="PQ247">
        <v>-0.58608634390111547</v>
      </c>
      <c r="PR247">
        <v>1.3373846741160378</v>
      </c>
      <c r="PS247">
        <v>-0.30792307370575145</v>
      </c>
      <c r="PT247">
        <v>-1.5545219866908155</v>
      </c>
      <c r="PU247">
        <v>-1.2486361811170354</v>
      </c>
      <c r="PV247">
        <v>0.23410279936797451</v>
      </c>
      <c r="PW247">
        <v>7.6381638791644946E-2</v>
      </c>
      <c r="PX247">
        <v>1.239513949258253</v>
      </c>
      <c r="PY247">
        <v>-1.8086984709952958</v>
      </c>
      <c r="PZ247">
        <v>-4.8557922127656639E-2</v>
      </c>
      <c r="QA247">
        <v>1.3091130313114263</v>
      </c>
      <c r="QB247">
        <v>0.97233851192868315</v>
      </c>
      <c r="QC247">
        <v>-0.98257714853389189</v>
      </c>
      <c r="QD247">
        <v>0.5263405000732746</v>
      </c>
      <c r="QE247">
        <v>-0.34959157346747816</v>
      </c>
      <c r="QF247">
        <v>2.5025656213983893</v>
      </c>
      <c r="QG247">
        <v>0.64329015003750101</v>
      </c>
      <c r="QH247">
        <v>-1.7252887118957005</v>
      </c>
      <c r="QI247">
        <v>-0.56012140703387558</v>
      </c>
      <c r="QJ247">
        <v>-1.1436895874794573E-2</v>
      </c>
      <c r="QK247">
        <v>-1.4392139746632893</v>
      </c>
      <c r="QL247">
        <v>-0.57215402193833143</v>
      </c>
      <c r="QM247">
        <v>8.4824023360852152E-2</v>
      </c>
      <c r="QN247">
        <v>-0.73577552939241286</v>
      </c>
      <c r="QO247">
        <v>0.62998765315569472</v>
      </c>
      <c r="QP247">
        <v>1.2937675819557626</v>
      </c>
      <c r="QQ247">
        <v>1.2162672646809369</v>
      </c>
      <c r="QR247">
        <v>0.33855258152470924</v>
      </c>
      <c r="QS247">
        <v>0.20057768779224716</v>
      </c>
      <c r="QT247">
        <v>-1.4340594134409912</v>
      </c>
      <c r="QU247">
        <v>0.86623003880959004</v>
      </c>
      <c r="QV247">
        <v>0.32771708902146202</v>
      </c>
      <c r="QW247">
        <v>0.3777063284360338</v>
      </c>
      <c r="QX247">
        <v>-0.29951252145110629</v>
      </c>
      <c r="QY247">
        <v>0.58345449360786006</v>
      </c>
      <c r="QZ247">
        <v>-0.15898081073828507</v>
      </c>
      <c r="RA247">
        <v>-0.13168914847483393</v>
      </c>
      <c r="RB247">
        <v>-1.2747477740049362</v>
      </c>
      <c r="RC247">
        <v>0.47252115109586157</v>
      </c>
      <c r="RD247">
        <v>-0.37655581763829105</v>
      </c>
      <c r="RE247">
        <v>0.43159502638445701</v>
      </c>
      <c r="RF247">
        <v>6.5797394199762493E-2</v>
      </c>
      <c r="RG247">
        <v>0.37056906876387075</v>
      </c>
      <c r="RH247">
        <v>-0.8820347829896491</v>
      </c>
      <c r="RI247">
        <v>0.96573330665705726</v>
      </c>
      <c r="RJ247">
        <v>-0.86611862570862286</v>
      </c>
      <c r="RK247">
        <v>-1.0524104254727717</v>
      </c>
      <c r="RL247">
        <v>3.8296548154903576E-2</v>
      </c>
      <c r="RM247">
        <v>1.8134323909180239</v>
      </c>
      <c r="RN247">
        <v>-0.17465026758145541</v>
      </c>
      <c r="RO247">
        <v>0.47740172703925055</v>
      </c>
      <c r="RP247">
        <v>-0.3266677595092915</v>
      </c>
      <c r="RQ247">
        <v>0.65386416281398851</v>
      </c>
      <c r="RR247">
        <v>-1.0860117072297726</v>
      </c>
      <c r="RS247">
        <v>0.14010538507136516</v>
      </c>
      <c r="RT247">
        <v>0.23591155695612542</v>
      </c>
      <c r="RU247">
        <v>-0.75710204328061081</v>
      </c>
      <c r="RV247">
        <v>-0.83178520071669482</v>
      </c>
      <c r="RW247">
        <v>-9.2350092018023133E-2</v>
      </c>
      <c r="RX247">
        <v>-0.22663925847155042</v>
      </c>
      <c r="RY247">
        <v>0.35667426345753483</v>
      </c>
      <c r="RZ247">
        <v>-0.1303783392359037</v>
      </c>
      <c r="SA247">
        <v>0.34853428587666713</v>
      </c>
      <c r="SB247">
        <v>-3.6766323319170624E-2</v>
      </c>
      <c r="SC247">
        <v>-0.52142695494694635</v>
      </c>
      <c r="SD247">
        <v>0.10564917829469778</v>
      </c>
      <c r="SE247">
        <v>0.77216554927872494</v>
      </c>
      <c r="SF247">
        <v>-1.8431319404044189</v>
      </c>
      <c r="SG247">
        <v>-1.0111170922755264</v>
      </c>
    </row>
    <row r="248" spans="1:501">
      <c r="A248" t="s">
        <v>551</v>
      </c>
      <c r="B248">
        <v>-1.4496345102088526</v>
      </c>
      <c r="C248">
        <v>-0.2568879153841408</v>
      </c>
      <c r="D248">
        <v>-4.7178900786093436E-2</v>
      </c>
      <c r="E248">
        <v>0.21770119928987697</v>
      </c>
      <c r="F248">
        <v>1.3247699826024473</v>
      </c>
      <c r="G248">
        <v>0.56828412198228762</v>
      </c>
      <c r="H248">
        <v>-0.44963371692574583</v>
      </c>
      <c r="I248">
        <v>-4.4115040509495884E-2</v>
      </c>
      <c r="J248">
        <v>-0.60104866861365736</v>
      </c>
      <c r="K248">
        <v>-1.4494162314804271</v>
      </c>
      <c r="L248">
        <v>1.7498678062111139</v>
      </c>
      <c r="M248">
        <v>0.95445329861831851</v>
      </c>
      <c r="N248">
        <v>0.30591877475671936</v>
      </c>
      <c r="O248">
        <v>0.94604274636367336</v>
      </c>
      <c r="P248">
        <v>0.21832761376572307</v>
      </c>
      <c r="Q248">
        <v>-1.3154453881725203</v>
      </c>
      <c r="R248">
        <v>-0.8840675036481116</v>
      </c>
      <c r="S248">
        <v>0.97074462246382609</v>
      </c>
      <c r="T248">
        <v>0.12906639312859625</v>
      </c>
      <c r="U248">
        <v>1.7773982108337805</v>
      </c>
      <c r="V248">
        <v>0.72359625846729614</v>
      </c>
      <c r="W248">
        <v>-1.8282844393979758</v>
      </c>
      <c r="X248">
        <v>1.1933457244595047</v>
      </c>
      <c r="Y248">
        <v>2.8618524083867669</v>
      </c>
      <c r="Z248">
        <v>1.2955365491507109</v>
      </c>
      <c r="AA248">
        <v>0.39890664993436076</v>
      </c>
      <c r="AB248">
        <v>-0.28553927222674247</v>
      </c>
      <c r="AC248">
        <v>1.4739043763256632</v>
      </c>
      <c r="AD248">
        <v>1.2111513569834642</v>
      </c>
      <c r="AE248">
        <v>0.49721506911737379</v>
      </c>
      <c r="AF248">
        <v>0.89691866378416307</v>
      </c>
      <c r="AG248">
        <v>-4.7332378017017618E-2</v>
      </c>
      <c r="AH248">
        <v>-0.68091367211309262</v>
      </c>
      <c r="AI248">
        <v>0.86167347035370767</v>
      </c>
      <c r="AJ248">
        <v>-1.0418216334073804</v>
      </c>
      <c r="AK248">
        <v>-1.0497524272068404</v>
      </c>
      <c r="AL248">
        <v>-1.443104338250123</v>
      </c>
      <c r="AM248">
        <v>-0.42530587052169722</v>
      </c>
      <c r="AN248">
        <v>6.9861698648310266E-2</v>
      </c>
      <c r="AO248">
        <v>0.93189555627759546</v>
      </c>
      <c r="AP248">
        <v>1.4899615052854642</v>
      </c>
      <c r="AQ248">
        <v>6.3728293753229082E-2</v>
      </c>
      <c r="AR248">
        <v>1.0280996320943814</v>
      </c>
      <c r="AS248">
        <v>0.53197254601400346</v>
      </c>
      <c r="AT248">
        <v>0.39418864616891369</v>
      </c>
      <c r="AU248">
        <v>0.44845023694506381</v>
      </c>
      <c r="AV248">
        <v>0.16704348126950208</v>
      </c>
      <c r="AW248">
        <v>-0.4673950115829939</v>
      </c>
      <c r="AX248">
        <v>0.80685140346758999</v>
      </c>
      <c r="AY248">
        <v>-0.45276806304173078</v>
      </c>
      <c r="AZ248">
        <v>0.64941787059069611</v>
      </c>
      <c r="BA248">
        <v>-0.8701317710801959</v>
      </c>
      <c r="BB248">
        <v>-2.9058719519525766</v>
      </c>
      <c r="BC248">
        <v>-0.87977923612925224</v>
      </c>
      <c r="BD248">
        <v>1.0166172614844982</v>
      </c>
      <c r="BE248">
        <v>1.3935368770034984</v>
      </c>
      <c r="BF248">
        <v>-0.96805251814657822</v>
      </c>
      <c r="BG248">
        <v>1.3603767001768574</v>
      </c>
      <c r="BH248">
        <v>-0.34398567549942527</v>
      </c>
      <c r="BI248">
        <v>-0.93757989816367626</v>
      </c>
      <c r="BJ248">
        <v>-1.7480488168075681E-2</v>
      </c>
      <c r="BK248">
        <v>-0.28076101443730295</v>
      </c>
      <c r="BL248">
        <v>0.66670736487139948</v>
      </c>
      <c r="BM248">
        <v>-1.3349108485272154E-2</v>
      </c>
      <c r="BN248">
        <v>-0.20995230443077162</v>
      </c>
      <c r="BO248">
        <v>0.65604353949311189</v>
      </c>
      <c r="BP248">
        <v>0.501634076499613</v>
      </c>
      <c r="BQ248">
        <v>-0.66422444433555938</v>
      </c>
      <c r="BR248">
        <v>0.15131604413909372</v>
      </c>
      <c r="BS248">
        <v>0.4130288289161399</v>
      </c>
      <c r="BT248">
        <v>-0.39584392652614042</v>
      </c>
      <c r="BU248">
        <v>0.66288976086070761</v>
      </c>
      <c r="BV248">
        <v>9.4194092525867745E-2</v>
      </c>
      <c r="BW248">
        <v>-0.85206693256623112</v>
      </c>
      <c r="BX248">
        <v>-0.20432480596355163</v>
      </c>
      <c r="BY248">
        <v>0.79305209510494024</v>
      </c>
      <c r="BZ248">
        <v>1.219959813170135</v>
      </c>
      <c r="CA248">
        <v>0.70582018452114426</v>
      </c>
      <c r="CB248">
        <v>0.68255531004979275</v>
      </c>
      <c r="CC248">
        <v>0.55485088523710147</v>
      </c>
      <c r="CD248">
        <v>1.4030956663191319</v>
      </c>
      <c r="CE248">
        <v>-0.31820718504604883</v>
      </c>
      <c r="CF248">
        <v>-0.31153490454016719</v>
      </c>
      <c r="CG248">
        <v>-0.79169012678903528</v>
      </c>
      <c r="CH248">
        <v>0.62133494793670252</v>
      </c>
      <c r="CI248">
        <v>1.4789111446589231</v>
      </c>
      <c r="CJ248">
        <v>0.22522726794704795</v>
      </c>
      <c r="CK248">
        <v>1.3385079000727274</v>
      </c>
      <c r="CL248">
        <v>-0.74533545557642356</v>
      </c>
      <c r="CM248">
        <v>7.8913444667705335E-2</v>
      </c>
      <c r="CN248">
        <v>-1.4890338206896558</v>
      </c>
      <c r="CO248">
        <v>-2.0360130292829126</v>
      </c>
      <c r="CP248">
        <v>-0.36884785004076548</v>
      </c>
      <c r="CQ248">
        <v>0.34845243135350756</v>
      </c>
      <c r="CR248">
        <v>0.21879827727389056</v>
      </c>
      <c r="CS248">
        <v>-1.1722522685886361</v>
      </c>
      <c r="CT248">
        <v>-0.24126393327605911</v>
      </c>
      <c r="CU248">
        <v>-1.1759084372897632</v>
      </c>
      <c r="CV248">
        <v>-0.46713921619812027</v>
      </c>
      <c r="CW248">
        <v>-0.48840547606232576</v>
      </c>
      <c r="CX248">
        <v>0.25056806407519616</v>
      </c>
      <c r="CY248">
        <v>1.4557872418663464</v>
      </c>
      <c r="CZ248">
        <v>-0.50449898481019773</v>
      </c>
      <c r="DA248">
        <v>0.73637693276396021</v>
      </c>
      <c r="DB248">
        <v>0.8350343705387786</v>
      </c>
      <c r="DC248">
        <v>-7.323592399188783E-2</v>
      </c>
      <c r="DD248">
        <v>-1.4223951438907534</v>
      </c>
      <c r="DE248">
        <v>-1.9257186067989096</v>
      </c>
      <c r="DF248">
        <v>0.17395109352946747</v>
      </c>
      <c r="DG248">
        <v>-0.18335640561417677</v>
      </c>
      <c r="DH248">
        <v>2.369270077906549</v>
      </c>
      <c r="DI248">
        <v>1.6461399354739115</v>
      </c>
      <c r="DJ248">
        <v>-0.20901438801956829</v>
      </c>
      <c r="DK248">
        <v>-1.3271665011416189</v>
      </c>
      <c r="DL248">
        <v>-0.50033349907607771</v>
      </c>
      <c r="DM248">
        <v>0.72031980380415916</v>
      </c>
      <c r="DN248">
        <v>-0.10449525689182337</v>
      </c>
      <c r="DO248">
        <v>1.6174681150005199</v>
      </c>
      <c r="DP248">
        <v>7.8375705925282091E-2</v>
      </c>
      <c r="DQ248">
        <v>-1.4693887351313606</v>
      </c>
      <c r="DR248">
        <v>-0.49617710828897543</v>
      </c>
      <c r="DS248">
        <v>0.24087057681754231</v>
      </c>
      <c r="DT248">
        <v>-1.7369256966048852</v>
      </c>
      <c r="DU248">
        <v>-0.69243696998455562</v>
      </c>
      <c r="DV248">
        <v>-3.8909320210223086E-2</v>
      </c>
      <c r="DW248">
        <v>0.59218336900812574</v>
      </c>
      <c r="DX248">
        <v>0.17356342141283676</v>
      </c>
      <c r="DY248">
        <v>-1.1666429600154515</v>
      </c>
      <c r="DZ248">
        <v>-1.4969600670156069</v>
      </c>
      <c r="EA248">
        <v>-0.69195152718748432</v>
      </c>
      <c r="EB248">
        <v>5.9665126173058525E-2</v>
      </c>
      <c r="EC248">
        <v>-0.28243334782018792</v>
      </c>
      <c r="ED248">
        <v>1.7138791008619592</v>
      </c>
      <c r="EE248">
        <v>-0.58182195061817765</v>
      </c>
      <c r="EF248">
        <v>0.57476995607430581</v>
      </c>
      <c r="EG248">
        <v>0.17651473172008991</v>
      </c>
      <c r="EH248">
        <v>-0.11996917237411253</v>
      </c>
      <c r="EI248">
        <v>-1.103701379179256</v>
      </c>
      <c r="EJ248">
        <v>2.2760104911867529E-2</v>
      </c>
      <c r="EK248">
        <v>-1.9074741430813447</v>
      </c>
      <c r="EL248">
        <v>-8.0831341620068997E-2</v>
      </c>
      <c r="EM248">
        <v>1.4100896805757657</v>
      </c>
      <c r="EN248">
        <v>1.335329216090031</v>
      </c>
      <c r="EO248">
        <v>1.1754514162021223</v>
      </c>
      <c r="EP248">
        <v>-1.0194435162702575</v>
      </c>
      <c r="EQ248">
        <v>2.3860775399953127</v>
      </c>
      <c r="ER248">
        <v>0.42689748624979984</v>
      </c>
      <c r="ES248">
        <v>-0.7254857337102294</v>
      </c>
      <c r="ET248">
        <v>-0.80589870776748285</v>
      </c>
      <c r="EU248">
        <v>0.98047166829928756</v>
      </c>
      <c r="EV248">
        <v>1.1228939911234193</v>
      </c>
      <c r="EW248">
        <v>0.40454551708535291</v>
      </c>
      <c r="EX248">
        <v>0.42949636736011598</v>
      </c>
      <c r="EY248">
        <v>0.24228711481555365</v>
      </c>
      <c r="EZ248">
        <v>-1.2225405043864157</v>
      </c>
      <c r="FA248">
        <v>-0.59628973758663051</v>
      </c>
      <c r="FB248">
        <v>-0.20862330529780593</v>
      </c>
      <c r="FC248">
        <v>1.0304370334779378</v>
      </c>
      <c r="FD248">
        <v>0.55994405556702986</v>
      </c>
      <c r="FE248">
        <v>-0.20885863705188967</v>
      </c>
      <c r="FF248">
        <v>-0.54932570492383093</v>
      </c>
      <c r="FG248">
        <v>0.97849351732293144</v>
      </c>
      <c r="FH248">
        <v>-1.443320343241794</v>
      </c>
      <c r="FI248">
        <v>-0.83568465925054625</v>
      </c>
      <c r="FJ248">
        <v>1.4805118553340435</v>
      </c>
      <c r="FK248">
        <v>0.7370795174210798</v>
      </c>
      <c r="FL248">
        <v>0.42656211007852107</v>
      </c>
      <c r="FM248">
        <v>2.0981678972020745</v>
      </c>
      <c r="FN248">
        <v>-0.61383616412058473</v>
      </c>
      <c r="FO248">
        <v>-0.29535385692724958</v>
      </c>
      <c r="FP248">
        <v>0.4704691036749864</v>
      </c>
      <c r="FQ248">
        <v>-1.6578178474446759</v>
      </c>
      <c r="FR248">
        <v>1.2262626114534214</v>
      </c>
      <c r="FS248">
        <v>-0.27448095352156088</v>
      </c>
      <c r="FT248">
        <v>1.3728322301176377</v>
      </c>
      <c r="FU248">
        <v>-5.928768587182276E-3</v>
      </c>
      <c r="FV248">
        <v>-1.8435503079672344</v>
      </c>
      <c r="FW248">
        <v>2.5132248993031681</v>
      </c>
      <c r="FX248">
        <v>1.0829808161361143</v>
      </c>
      <c r="FY248">
        <v>0.44447688196669333</v>
      </c>
      <c r="FZ248">
        <v>0.1276771399716381</v>
      </c>
      <c r="GA248">
        <v>-1.270791472052224</v>
      </c>
      <c r="GB248">
        <v>0.20666902855737135</v>
      </c>
      <c r="GC248">
        <v>-1.4072020348976366</v>
      </c>
      <c r="GD248">
        <v>0.20807647160836495</v>
      </c>
      <c r="GE248">
        <v>-0.17426145859644748</v>
      </c>
      <c r="GF248">
        <v>-0.2935962584160734</v>
      </c>
      <c r="GG248">
        <v>-0.83611894297064282</v>
      </c>
      <c r="GH248">
        <v>-0.75425305112730712</v>
      </c>
      <c r="GI248">
        <v>-1.1883707884408068</v>
      </c>
      <c r="GJ248">
        <v>0.89920831669587642</v>
      </c>
      <c r="GK248">
        <v>-1.3869021131540649</v>
      </c>
      <c r="GL248">
        <v>2.6085035642609</v>
      </c>
      <c r="GM248">
        <v>-2.0778679754585028</v>
      </c>
      <c r="GN248">
        <v>-1.9553772290237248</v>
      </c>
      <c r="GO248">
        <v>-1.1382599041098729</v>
      </c>
      <c r="GP248">
        <v>-0.38799498724984005</v>
      </c>
      <c r="GQ248">
        <v>-0.38288703763100784</v>
      </c>
      <c r="GR248">
        <v>-2.0539664546959102</v>
      </c>
      <c r="GS248">
        <v>2.55495251622051</v>
      </c>
      <c r="GT248">
        <v>-1.6320700524374843</v>
      </c>
      <c r="GU248">
        <v>0.91003585112048313</v>
      </c>
      <c r="GV248">
        <v>1.0002099770645145</v>
      </c>
      <c r="GW248">
        <v>-2.6789348339661956</v>
      </c>
      <c r="GX248">
        <v>0.44464741222327575</v>
      </c>
      <c r="GY248">
        <v>1.2731970855384134</v>
      </c>
      <c r="GZ248">
        <v>-0.84647126641357318</v>
      </c>
      <c r="HA248">
        <v>1.7105685401475057</v>
      </c>
      <c r="HB248">
        <v>2.225278876721859</v>
      </c>
      <c r="HC248">
        <v>-0.18351215658185538</v>
      </c>
      <c r="HD248">
        <v>0.22224639906198718</v>
      </c>
      <c r="HE248">
        <v>0.7768130672047846</v>
      </c>
      <c r="HF248">
        <v>0.18748096408671699</v>
      </c>
      <c r="HG248">
        <v>-1.0253779691993259</v>
      </c>
      <c r="HH248">
        <v>-0.17869069779408164</v>
      </c>
      <c r="HI248">
        <v>1.3185399438953027</v>
      </c>
      <c r="HJ248">
        <v>-0.31820718504604883</v>
      </c>
      <c r="HK248">
        <v>-0.24181531443900894</v>
      </c>
      <c r="HL248">
        <v>-0.66986331148655154</v>
      </c>
      <c r="HM248">
        <v>0.72528678174421657</v>
      </c>
      <c r="HN248">
        <v>2.5668214220786467E-2</v>
      </c>
      <c r="HO248">
        <v>0.10149619811272714</v>
      </c>
      <c r="HP248">
        <v>-0.10126541383215226</v>
      </c>
      <c r="HQ248">
        <v>-0.38593498175032437</v>
      </c>
      <c r="HR248">
        <v>-1.1321390047669411</v>
      </c>
      <c r="HS248">
        <v>-0.45819888327969238</v>
      </c>
      <c r="HT248">
        <v>0.55458258430007845</v>
      </c>
      <c r="HU248">
        <v>-0.84603243521996774</v>
      </c>
      <c r="HV248">
        <v>0.18024593373411335</v>
      </c>
      <c r="HW248">
        <v>1.2121086001570802</v>
      </c>
      <c r="HX248">
        <v>-0.1701471319393022</v>
      </c>
      <c r="HY248">
        <v>0.68632516558864154</v>
      </c>
      <c r="HZ248">
        <v>0.33078549677156843</v>
      </c>
      <c r="IA248">
        <v>-0.13539420251618139</v>
      </c>
      <c r="IB248">
        <v>4.9935806600842625E-2</v>
      </c>
      <c r="IC248">
        <v>-8.8432443590136245E-2</v>
      </c>
      <c r="ID248">
        <v>-0.91351239461801015</v>
      </c>
      <c r="IE248">
        <v>-0.24102746465359814</v>
      </c>
      <c r="IF248">
        <v>0.61540731621789746</v>
      </c>
      <c r="IG248">
        <v>0.16673311620252207</v>
      </c>
      <c r="IH248">
        <v>2.0981678972020745</v>
      </c>
      <c r="II248">
        <v>-1.9647814042400569</v>
      </c>
      <c r="IJ248">
        <v>0.92389655037550256</v>
      </c>
      <c r="IK248">
        <v>1.4314991858555004</v>
      </c>
      <c r="IL248">
        <v>1.3167186807550024</v>
      </c>
      <c r="IM248">
        <v>-0.51215920393588021</v>
      </c>
      <c r="IN248">
        <v>1.6669582691974938</v>
      </c>
      <c r="IO248">
        <v>1.0839448805199936</v>
      </c>
      <c r="IP248">
        <v>-0.27328951546223834</v>
      </c>
      <c r="IQ248">
        <v>-0.74938157013093587</v>
      </c>
      <c r="IR248">
        <v>-0.30087221603025682</v>
      </c>
      <c r="IS248">
        <v>-0.33677110877761152</v>
      </c>
      <c r="IT248">
        <v>-0.24016117095015943</v>
      </c>
      <c r="IU248">
        <v>-1.8122409528587013</v>
      </c>
      <c r="IV248">
        <v>-2.5354529498144984</v>
      </c>
      <c r="IW248">
        <v>0.26971747502102517</v>
      </c>
      <c r="IX248">
        <v>0.44599801185540855</v>
      </c>
      <c r="IY248">
        <v>0.48573383537586778</v>
      </c>
      <c r="IZ248">
        <v>0.65993845055345446</v>
      </c>
      <c r="JA248">
        <v>-1.2581995179061778</v>
      </c>
      <c r="JB248">
        <v>-2.7504256649990566E-2</v>
      </c>
      <c r="JC248">
        <v>-1.0482926882104948</v>
      </c>
      <c r="JD248">
        <v>-0.42781948650372215</v>
      </c>
      <c r="JE248">
        <v>0.15402520148199983</v>
      </c>
      <c r="JF248">
        <v>1.1168776836711913</v>
      </c>
      <c r="JG248">
        <v>0.46748027671128511</v>
      </c>
      <c r="JH248">
        <v>6.8481540438369848E-2</v>
      </c>
      <c r="JI248">
        <v>0.41169528230966534</v>
      </c>
      <c r="JJ248">
        <v>-0.48186393541982397</v>
      </c>
      <c r="JK248">
        <v>0.7757785169815179</v>
      </c>
      <c r="JL248">
        <v>-0.63166680774884298</v>
      </c>
      <c r="JM248">
        <v>0.81706275523174554</v>
      </c>
      <c r="JN248">
        <v>-2.1911182557232678</v>
      </c>
      <c r="JO248">
        <v>1.4505121725960635</v>
      </c>
      <c r="JP248">
        <v>0.91351239461801015</v>
      </c>
      <c r="JQ248">
        <v>-1.19568767331657</v>
      </c>
      <c r="JR248">
        <v>0.53118014875508379</v>
      </c>
      <c r="JS248">
        <v>0.76856395025970414</v>
      </c>
      <c r="JT248">
        <v>-6.5797394199762493E-2</v>
      </c>
      <c r="JU248">
        <v>0.92800519269076176</v>
      </c>
      <c r="JV248">
        <v>-2.2243693820200861</v>
      </c>
      <c r="JW248">
        <v>-2.1885898604523391</v>
      </c>
      <c r="JX248">
        <v>0.60306547311483882</v>
      </c>
      <c r="JY248">
        <v>-1.5201112546492368</v>
      </c>
      <c r="JZ248">
        <v>0.18709215510170907</v>
      </c>
      <c r="KA248">
        <v>-0.19020717445528135</v>
      </c>
      <c r="KB248">
        <v>0.24417886379524134</v>
      </c>
      <c r="KC248">
        <v>-0.26226757654512767</v>
      </c>
      <c r="KD248">
        <v>0.35203129300498404</v>
      </c>
      <c r="KE248">
        <v>-0.12320583664404694</v>
      </c>
      <c r="KF248">
        <v>-1.9296385289635509</v>
      </c>
      <c r="KG248">
        <v>-0.88271235654246993</v>
      </c>
      <c r="KH248">
        <v>5.9205831348663196E-2</v>
      </c>
      <c r="KI248">
        <v>0.86344925875891931</v>
      </c>
      <c r="KJ248">
        <v>1.5461273505934514</v>
      </c>
      <c r="KK248">
        <v>1.1519637155288365</v>
      </c>
      <c r="KL248">
        <v>0.41569592212908901</v>
      </c>
      <c r="KM248">
        <v>-0.41411112761124969</v>
      </c>
      <c r="KN248">
        <v>1.7017146092257462</v>
      </c>
      <c r="KO248">
        <v>-6.8864665081491694E-2</v>
      </c>
      <c r="KP248">
        <v>1.273747329832986E-2</v>
      </c>
      <c r="KQ248">
        <v>0.85570036389981396</v>
      </c>
      <c r="KR248">
        <v>-0.43722820919356309</v>
      </c>
      <c r="KS248">
        <v>-0.64555024437140673</v>
      </c>
      <c r="KT248">
        <v>-1.2206055544083938</v>
      </c>
      <c r="KU248">
        <v>0.46398440645134542</v>
      </c>
      <c r="KV248">
        <v>-1.1893007467733696</v>
      </c>
      <c r="KW248">
        <v>-1.8710215954342857</v>
      </c>
      <c r="KX248">
        <v>0.38816097003291361</v>
      </c>
      <c r="KY248">
        <v>0.53779785957885906</v>
      </c>
      <c r="KZ248">
        <v>-1.2962436812813394</v>
      </c>
      <c r="LA248">
        <v>0.95493533081025817</v>
      </c>
      <c r="LB248">
        <v>0.37935024010948837</v>
      </c>
      <c r="LC248">
        <v>-0.55413693189620972</v>
      </c>
      <c r="LD248">
        <v>4.8097490434884094E-2</v>
      </c>
      <c r="LE248">
        <v>0.16719809536880348</v>
      </c>
      <c r="LF248">
        <v>-0.7956737135828007</v>
      </c>
      <c r="LG248">
        <v>-0.15371483641501982</v>
      </c>
      <c r="LH248">
        <v>-1.0103531167260371</v>
      </c>
      <c r="LI248">
        <v>-0.19948402041336522</v>
      </c>
      <c r="LJ248">
        <v>-1.4892657418386079</v>
      </c>
      <c r="LK248">
        <v>-0.34171421248174738</v>
      </c>
      <c r="LL248">
        <v>0.62142817114363424</v>
      </c>
      <c r="LM248">
        <v>-0.11665633792290464</v>
      </c>
      <c r="LN248">
        <v>0.32828211260493845</v>
      </c>
      <c r="LO248">
        <v>-0.1387149950460298</v>
      </c>
      <c r="LP248">
        <v>-0.70464238888234831</v>
      </c>
      <c r="LQ248">
        <v>-0.49418758862884715</v>
      </c>
      <c r="LR248">
        <v>1.5164778233156539</v>
      </c>
      <c r="LS248">
        <v>0.38651137401757296</v>
      </c>
      <c r="LT248">
        <v>-0.92272330221021548</v>
      </c>
      <c r="LU248">
        <v>-0.14188231034495402</v>
      </c>
      <c r="LV248">
        <v>0.55931650422280654</v>
      </c>
      <c r="LW248">
        <v>-1.0100984582095407</v>
      </c>
      <c r="LX248">
        <v>-0.68361714511411265</v>
      </c>
      <c r="LY248">
        <v>0.6542427399836015</v>
      </c>
      <c r="LZ248">
        <v>-0.43554450712690596</v>
      </c>
      <c r="MA248">
        <v>-0.72727743827272207</v>
      </c>
      <c r="MB248">
        <v>8.4824023360852152E-2</v>
      </c>
      <c r="MC248">
        <v>2.8107024263590574</v>
      </c>
      <c r="MD248">
        <v>1.8976606952492148</v>
      </c>
      <c r="ME248">
        <v>-1.1958445611526258</v>
      </c>
      <c r="MF248">
        <v>0.54852534958627075</v>
      </c>
      <c r="MG248">
        <v>-1.44636032928247</v>
      </c>
      <c r="MH248">
        <v>0.63756260715308599</v>
      </c>
      <c r="MI248">
        <v>2.0967945602023974</v>
      </c>
      <c r="MJ248">
        <v>-0.60407614910218399</v>
      </c>
      <c r="MK248">
        <v>-0.69691623139078729</v>
      </c>
      <c r="ML248">
        <v>-1.6581225281697698</v>
      </c>
      <c r="MM248">
        <v>0.56514068091928493</v>
      </c>
      <c r="MN248">
        <v>-0.27893179321836215</v>
      </c>
      <c r="MO248">
        <v>9.0813045972026885E-2</v>
      </c>
      <c r="MP248">
        <v>-1.7685579223325476</v>
      </c>
      <c r="MQ248">
        <v>0.22216909201233648</v>
      </c>
      <c r="MR248">
        <v>-0.46049535740166903</v>
      </c>
      <c r="MS248">
        <v>0.14141846804704983</v>
      </c>
      <c r="MT248">
        <v>-0.55699274525977671</v>
      </c>
      <c r="MU248">
        <v>0.12875716492999345</v>
      </c>
      <c r="MV248">
        <v>-2.1769938030047342</v>
      </c>
      <c r="MW248">
        <v>0.35260200093034655</v>
      </c>
      <c r="MX248">
        <v>0.37885683923377655</v>
      </c>
      <c r="MY248">
        <v>-0.68981535150669515</v>
      </c>
      <c r="MZ248">
        <v>1.0336952982470393</v>
      </c>
      <c r="NA248">
        <v>0.73667933975229971</v>
      </c>
      <c r="NB248">
        <v>-0.18094510778610129</v>
      </c>
      <c r="NC248">
        <v>-0.18374521459918469</v>
      </c>
      <c r="ND248">
        <v>-1.2368786883598659</v>
      </c>
      <c r="NE248">
        <v>-0.9136283551924862</v>
      </c>
      <c r="NF248">
        <v>0.72458988142898306</v>
      </c>
      <c r="NG248">
        <v>1.6434796634712256</v>
      </c>
      <c r="NH248">
        <v>-0.9571112968842499</v>
      </c>
      <c r="NI248">
        <v>-2.8905924409627914</v>
      </c>
      <c r="NJ248">
        <v>-0.22036601876607165</v>
      </c>
      <c r="NK248">
        <v>1.6784224499133416</v>
      </c>
      <c r="NL248">
        <v>1.9208528101444244</v>
      </c>
      <c r="NM248">
        <v>1.3037242752034217</v>
      </c>
      <c r="NN248">
        <v>0.69672182689828333</v>
      </c>
      <c r="NO248">
        <v>-0.18592459127830807</v>
      </c>
      <c r="NP248">
        <v>0.78282710092025809</v>
      </c>
      <c r="NQ248">
        <v>-1.1821930456790142</v>
      </c>
      <c r="NR248">
        <v>-0.41544581108610146</v>
      </c>
      <c r="NS248">
        <v>0.81364987636334263</v>
      </c>
      <c r="NT248">
        <v>0.78907760325819254</v>
      </c>
      <c r="NU248">
        <v>0.69088287091290113</v>
      </c>
      <c r="NV248">
        <v>0.39658743844483979</v>
      </c>
      <c r="NW248">
        <v>0.46100467443466187</v>
      </c>
      <c r="NX248">
        <v>9.1735046225949191E-2</v>
      </c>
      <c r="NY248">
        <v>0.87944044935284182</v>
      </c>
      <c r="NZ248">
        <v>4.9859636419569142E-2</v>
      </c>
      <c r="OA248">
        <v>4.7638195610488765E-2</v>
      </c>
      <c r="OB248">
        <v>0.90968796939705499</v>
      </c>
      <c r="OC248">
        <v>0.78553057392127812</v>
      </c>
      <c r="OD248">
        <v>0.79473011282971129</v>
      </c>
      <c r="OE248">
        <v>-0.98692453320836648</v>
      </c>
      <c r="OF248">
        <v>1.3114595276420005</v>
      </c>
      <c r="OG248">
        <v>-0.51705001169466414</v>
      </c>
      <c r="OH248">
        <v>0.46023956201679539</v>
      </c>
      <c r="OI248">
        <v>-1.2162672646809369</v>
      </c>
      <c r="OJ248">
        <v>0.81045982369687408</v>
      </c>
      <c r="OK248">
        <v>0.41594603317207657</v>
      </c>
      <c r="OL248">
        <v>8.6973841462167911E-2</v>
      </c>
      <c r="OM248">
        <v>0.23378788682748564</v>
      </c>
      <c r="ON248">
        <v>-0.24126393327605911</v>
      </c>
      <c r="OO248">
        <v>0.4842718226427678</v>
      </c>
      <c r="OP248">
        <v>-0.6509299055323936</v>
      </c>
      <c r="OQ248">
        <v>-1.5225441529764794</v>
      </c>
      <c r="OR248">
        <v>-0.41836528907879256</v>
      </c>
      <c r="OS248">
        <v>0.93307789938990027</v>
      </c>
      <c r="OT248">
        <v>-0.81141479313373566</v>
      </c>
      <c r="OU248">
        <v>-0.34772142498695757</v>
      </c>
      <c r="OV248">
        <v>-1.1442739378253464</v>
      </c>
      <c r="OW248">
        <v>1.146486283687409</v>
      </c>
      <c r="OX248">
        <v>1.1413339962018654</v>
      </c>
      <c r="OY248">
        <v>-1.1672477739921305</v>
      </c>
      <c r="OZ248">
        <v>0.27511646294442471</v>
      </c>
      <c r="PA248">
        <v>-0.68361714511411265</v>
      </c>
      <c r="PB248">
        <v>-1.6240119293797761</v>
      </c>
      <c r="PC248">
        <v>0.26210955184069462</v>
      </c>
      <c r="PD248">
        <v>-0.26250518203596584</v>
      </c>
      <c r="PE248">
        <v>-0.89235300038126297</v>
      </c>
      <c r="PF248">
        <v>1.1218889994779602</v>
      </c>
      <c r="PG248">
        <v>0.38050075090723112</v>
      </c>
      <c r="PH248">
        <v>2.3236862034536898</v>
      </c>
      <c r="PI248">
        <v>0.96293206297559664</v>
      </c>
      <c r="PJ248">
        <v>-0.32642560654494446</v>
      </c>
      <c r="PK248">
        <v>1.0158487384615</v>
      </c>
      <c r="PL248">
        <v>0.15727664504083805</v>
      </c>
      <c r="PM248">
        <v>0.13153567124390975</v>
      </c>
      <c r="PN248">
        <v>-2.1894265955779701</v>
      </c>
      <c r="PO248">
        <v>0.28538011065393221</v>
      </c>
      <c r="PP248">
        <v>1.6923513612709939</v>
      </c>
      <c r="PQ248">
        <v>-0.16820649761939421</v>
      </c>
      <c r="PR248">
        <v>0.81077814684249461</v>
      </c>
      <c r="PS248">
        <v>-0.43319005271769129</v>
      </c>
      <c r="PT248">
        <v>1.2951841199537739</v>
      </c>
      <c r="PU248">
        <v>-0.39237079363374505</v>
      </c>
      <c r="PV248">
        <v>-0.47277808334911242</v>
      </c>
      <c r="PW248">
        <v>-0.83861550592700951</v>
      </c>
      <c r="PX248">
        <v>-1.8414630176266655</v>
      </c>
      <c r="PY248">
        <v>-5.5456439440604299E-3</v>
      </c>
      <c r="PZ248">
        <v>0.32707134778320324</v>
      </c>
      <c r="QA248">
        <v>1.5803925634827465</v>
      </c>
      <c r="QB248">
        <v>0.41236148717871401</v>
      </c>
      <c r="QC248">
        <v>1.0234384717477951</v>
      </c>
      <c r="QD248">
        <v>1.9098388293059543</v>
      </c>
      <c r="QE248">
        <v>-1.5782643458805978</v>
      </c>
      <c r="QF248">
        <v>1.3377598406805191</v>
      </c>
      <c r="QG248">
        <v>-0.41945213524741121</v>
      </c>
      <c r="QH248">
        <v>-0.25135705072898418</v>
      </c>
      <c r="QI248">
        <v>0.64188043324975297</v>
      </c>
      <c r="QJ248">
        <v>-0.82284486779826693</v>
      </c>
      <c r="QK248">
        <v>-0.49712866712070536</v>
      </c>
      <c r="QL248">
        <v>-0.21558662410825491</v>
      </c>
      <c r="QM248">
        <v>-1.0576150089036673</v>
      </c>
      <c r="QN248">
        <v>0.38091229725978337</v>
      </c>
      <c r="QO248">
        <v>-2.0111201592953876</v>
      </c>
      <c r="QP248">
        <v>-0.1129603788285749</v>
      </c>
      <c r="QQ248">
        <v>-1.0546750672801863</v>
      </c>
      <c r="QR248">
        <v>-0.46841932999086566</v>
      </c>
      <c r="QS248">
        <v>0.47868752517388202</v>
      </c>
      <c r="QT248">
        <v>6.3498646341031417E-2</v>
      </c>
      <c r="QU248">
        <v>-0.71883277996676043</v>
      </c>
      <c r="QV248">
        <v>-1.7685579223325476</v>
      </c>
      <c r="QW248">
        <v>1.2809778127120808</v>
      </c>
      <c r="QX248">
        <v>0.58046452977578156</v>
      </c>
      <c r="QY248">
        <v>0.66603888626559637</v>
      </c>
      <c r="QZ248">
        <v>0.26868633540289011</v>
      </c>
      <c r="RA248">
        <v>1.5619934856658801</v>
      </c>
      <c r="RB248">
        <v>1.5441082723555155</v>
      </c>
      <c r="RC248">
        <v>-1.9874096324201673</v>
      </c>
      <c r="RD248">
        <v>-1.4953229765524156</v>
      </c>
      <c r="RE248">
        <v>0.64639834818080999</v>
      </c>
      <c r="RF248">
        <v>0.20846755433012731</v>
      </c>
      <c r="RG248">
        <v>0.57431861932855099</v>
      </c>
      <c r="RH248">
        <v>-1.9935123418690637</v>
      </c>
      <c r="RI248">
        <v>-1.8776700017042458</v>
      </c>
      <c r="RJ248">
        <v>-3.2555362849961966E-2</v>
      </c>
      <c r="RK248">
        <v>1.0811936590471305</v>
      </c>
      <c r="RL248">
        <v>4.6873083192622289E-2</v>
      </c>
      <c r="RM248">
        <v>1.9775825421675108E-2</v>
      </c>
      <c r="RN248">
        <v>1.2782038538716733</v>
      </c>
      <c r="RO248">
        <v>1.1100541996711399</v>
      </c>
      <c r="RP248">
        <v>0.1188902842841344</v>
      </c>
      <c r="RQ248">
        <v>-9.2503569248947315E-2</v>
      </c>
      <c r="RR248">
        <v>0.72687953434069641</v>
      </c>
      <c r="RS248">
        <v>-1.1633255780907348</v>
      </c>
      <c r="RT248">
        <v>0.50867356549133547</v>
      </c>
      <c r="RU248">
        <v>0.67312157625565305</v>
      </c>
      <c r="RV248">
        <v>-1.1862039173138328</v>
      </c>
      <c r="RW248">
        <v>-0.46517698137904517</v>
      </c>
      <c r="RX248">
        <v>1.7105685401475057</v>
      </c>
      <c r="RY248">
        <v>4.7255070967366919E-2</v>
      </c>
      <c r="RZ248">
        <v>0.94556526164524257</v>
      </c>
      <c r="SA248">
        <v>-0.85085730461287312</v>
      </c>
      <c r="SB248">
        <v>-0.63278775996877812</v>
      </c>
      <c r="SC248">
        <v>0.30832438824290875</v>
      </c>
      <c r="SD248">
        <v>8.443976184935309E-2</v>
      </c>
      <c r="SE248">
        <v>0.91781657829415053</v>
      </c>
      <c r="SF248">
        <v>0.64413825384690426</v>
      </c>
      <c r="SG248">
        <v>-1.4270381143433042</v>
      </c>
    </row>
    <row r="249" spans="1:501">
      <c r="A249" t="s">
        <v>552</v>
      </c>
      <c r="B249">
        <v>0.71043928073777352</v>
      </c>
      <c r="C249">
        <v>-2.130605025740806E-2</v>
      </c>
      <c r="D249">
        <v>-0.73818455348373391</v>
      </c>
      <c r="E249">
        <v>0.55342297855531797</v>
      </c>
      <c r="F249">
        <v>-0.94043343779048882</v>
      </c>
      <c r="G249">
        <v>0.36418441595742479</v>
      </c>
      <c r="H249">
        <v>-1.8373066268395633</v>
      </c>
      <c r="I249">
        <v>0.1303783392359037</v>
      </c>
      <c r="J249">
        <v>0.64442019720445387</v>
      </c>
      <c r="K249">
        <v>1.0513463166716974</v>
      </c>
      <c r="L249">
        <v>-1.3969793144497089</v>
      </c>
      <c r="M249">
        <v>-0.52186578614055179</v>
      </c>
      <c r="N249">
        <v>-1.1110455488960724</v>
      </c>
      <c r="O249">
        <v>0.24843757273629308</v>
      </c>
      <c r="P249">
        <v>0.18343371266382746</v>
      </c>
      <c r="Q249">
        <v>1.411422090313863E-2</v>
      </c>
      <c r="R249">
        <v>0.74079935075133108</v>
      </c>
      <c r="S249">
        <v>0.17076786207326222</v>
      </c>
      <c r="T249">
        <v>0.6128209406597307</v>
      </c>
      <c r="U249">
        <v>0.98146301752422005</v>
      </c>
      <c r="V249">
        <v>0.50850076149799861</v>
      </c>
      <c r="W249">
        <v>0.12598093235283159</v>
      </c>
      <c r="X249">
        <v>-0.53965550250723027</v>
      </c>
      <c r="Y249">
        <v>0.67552264226833358</v>
      </c>
      <c r="Z249">
        <v>-1.7901629689731635</v>
      </c>
      <c r="AA249">
        <v>-0.12960640560777392</v>
      </c>
      <c r="AB249">
        <v>-0.31121317078941502</v>
      </c>
      <c r="AC249">
        <v>-0.68613189796451479</v>
      </c>
      <c r="AD249">
        <v>-0.74402350946911611</v>
      </c>
      <c r="AE249">
        <v>-6.20411810814403E-2</v>
      </c>
      <c r="AF249">
        <v>-1.4906572687323205</v>
      </c>
      <c r="AG249">
        <v>-2.5733606889843941</v>
      </c>
      <c r="AH249">
        <v>0.27877263164555188</v>
      </c>
      <c r="AI249">
        <v>-1.6378953660023399</v>
      </c>
      <c r="AJ249">
        <v>0.54497263590747025</v>
      </c>
      <c r="AK249">
        <v>0.47012690629344434</v>
      </c>
      <c r="AL249">
        <v>0.24480868887621909</v>
      </c>
      <c r="AM249">
        <v>-0.15696741684223525</v>
      </c>
      <c r="AN249">
        <v>-0.71586555350222625</v>
      </c>
      <c r="AO249">
        <v>0.34699041862040758</v>
      </c>
      <c r="AP249">
        <v>-1.5514569895458408</v>
      </c>
      <c r="AQ249">
        <v>0.36876599551760592</v>
      </c>
      <c r="AR249">
        <v>6.4953837863868102E-2</v>
      </c>
      <c r="AS249">
        <v>1.2449754649423994</v>
      </c>
      <c r="AT249">
        <v>-1.4312854546005838</v>
      </c>
      <c r="AU249">
        <v>0.31490912988374475</v>
      </c>
      <c r="AV249">
        <v>-1.416528903064318</v>
      </c>
      <c r="AW249">
        <v>0.24291807676490862</v>
      </c>
      <c r="AX249">
        <v>0.51643837650772184</v>
      </c>
      <c r="AY249">
        <v>-0.49938080337597057</v>
      </c>
      <c r="AZ249">
        <v>-1.7837464838521555</v>
      </c>
      <c r="BA249">
        <v>0.65168705987161957</v>
      </c>
      <c r="BB249">
        <v>1.3435851542453747</v>
      </c>
      <c r="BC249">
        <v>4.3985437514493242E-3</v>
      </c>
      <c r="BD249">
        <v>1.1885276762768626</v>
      </c>
      <c r="BE249">
        <v>-1.4649685908807442E-2</v>
      </c>
      <c r="BF249">
        <v>-0.17643742467043921</v>
      </c>
      <c r="BG249">
        <v>-0.99191765912109986</v>
      </c>
      <c r="BH249">
        <v>0.62514345700037666</v>
      </c>
      <c r="BI249">
        <v>0.92225491243880242</v>
      </c>
      <c r="BJ249">
        <v>-3.7455265555763617E-2</v>
      </c>
      <c r="BK249">
        <v>-1.2355667422525585</v>
      </c>
      <c r="BL249">
        <v>0.41886664803314488</v>
      </c>
      <c r="BM249">
        <v>0.78667653724551201</v>
      </c>
      <c r="BN249">
        <v>-0.64970208768500015</v>
      </c>
      <c r="BO249">
        <v>0.51486495067365468</v>
      </c>
      <c r="BP249">
        <v>1.3937415133113973</v>
      </c>
      <c r="BQ249">
        <v>-0.79861592894303612</v>
      </c>
      <c r="BR249">
        <v>-1.1322845239192247</v>
      </c>
      <c r="BS249">
        <v>-0.1078035438695224</v>
      </c>
      <c r="BT249">
        <v>-4.3196450860705227E-2</v>
      </c>
      <c r="BU249">
        <v>-1.3881049198971596</v>
      </c>
      <c r="BV249">
        <v>-0.29727289074799046</v>
      </c>
      <c r="BW249">
        <v>-0.61707169152214192</v>
      </c>
      <c r="BX249">
        <v>1.0184135135204997</v>
      </c>
      <c r="BY249">
        <v>-0.35048515201197006</v>
      </c>
      <c r="BZ249">
        <v>9.7805923360283487E-2</v>
      </c>
      <c r="CA249">
        <v>-1.441590029571671</v>
      </c>
      <c r="CB249">
        <v>-0.20221705199219286</v>
      </c>
      <c r="CC249">
        <v>0.27678538572217803</v>
      </c>
      <c r="CD249">
        <v>1.6314925233018585</v>
      </c>
      <c r="CE249">
        <v>0.46918785301386379</v>
      </c>
      <c r="CF249">
        <v>-1.1513066056068055E-2</v>
      </c>
      <c r="CG249">
        <v>-1.3165367818146478</v>
      </c>
      <c r="CH249">
        <v>0.96463736554142088</v>
      </c>
      <c r="CI249">
        <v>0.41477733248029836</v>
      </c>
      <c r="CJ249">
        <v>-1.0716371434682515</v>
      </c>
      <c r="CK249">
        <v>0.68564759203582071</v>
      </c>
      <c r="CL249">
        <v>-0.24898895389924292</v>
      </c>
      <c r="CM249">
        <v>1.3494582162820734</v>
      </c>
      <c r="CN249">
        <v>1.8008995539275929</v>
      </c>
      <c r="CO249">
        <v>0.59940020946669392</v>
      </c>
      <c r="CP249">
        <v>-0.76507376434165053</v>
      </c>
      <c r="CQ249">
        <v>1.1417751011322252</v>
      </c>
      <c r="CR249">
        <v>-1.1916336006834172</v>
      </c>
      <c r="CS249">
        <v>0.73076989792753011</v>
      </c>
      <c r="CT249">
        <v>-4.4115040509495884E-2</v>
      </c>
      <c r="CU249">
        <v>1.7837464838521555</v>
      </c>
      <c r="CV249">
        <v>-3.5005314202862792E-2</v>
      </c>
      <c r="CW249">
        <v>-0.4349567461758852</v>
      </c>
      <c r="CX249">
        <v>-0.47920366341713816</v>
      </c>
      <c r="CY249">
        <v>-0.71329850470647216</v>
      </c>
      <c r="CZ249">
        <v>-0.1424223228241317</v>
      </c>
      <c r="DA249">
        <v>0.20260699784557801</v>
      </c>
      <c r="DB249">
        <v>0.98071950560552068</v>
      </c>
      <c r="DC249">
        <v>0.95989662440842949</v>
      </c>
      <c r="DD249">
        <v>-1.4245006241253577</v>
      </c>
      <c r="DE249">
        <v>-1.1752990758395754</v>
      </c>
      <c r="DF249">
        <v>-1.7033426047419198</v>
      </c>
      <c r="DG249">
        <v>-0.89943796410807408</v>
      </c>
      <c r="DH249">
        <v>-0.49686832426232286</v>
      </c>
      <c r="DI249">
        <v>0.64432583712914493</v>
      </c>
      <c r="DJ249">
        <v>-0.66079564930987544</v>
      </c>
      <c r="DK249">
        <v>0.27186047191207763</v>
      </c>
      <c r="DL249">
        <v>0.85923602455295622</v>
      </c>
      <c r="DM249">
        <v>1.5061732483445667</v>
      </c>
      <c r="DN249">
        <v>-0.80547579273115844</v>
      </c>
      <c r="DO249">
        <v>-0.82241513155167922</v>
      </c>
      <c r="DP249">
        <v>-1.4485431165667251</v>
      </c>
      <c r="DQ249">
        <v>-4.5647539081983268E-2</v>
      </c>
      <c r="DR249">
        <v>8.3057329902658239E-2</v>
      </c>
      <c r="DS249">
        <v>0.5103288458485622</v>
      </c>
      <c r="DT249">
        <v>0.47483126763836481</v>
      </c>
      <c r="DU249">
        <v>1.1935026122955605</v>
      </c>
      <c r="DV249">
        <v>0.4274011189409066</v>
      </c>
      <c r="DW249">
        <v>-1.0658141036401503</v>
      </c>
      <c r="DX249">
        <v>1.9032449927181005</v>
      </c>
      <c r="DY249">
        <v>1.3791395758744329</v>
      </c>
      <c r="DZ249">
        <v>1.8254422684549354</v>
      </c>
      <c r="EA249">
        <v>-0.97935981102637015</v>
      </c>
      <c r="EB249">
        <v>-0.88192109615192749</v>
      </c>
      <c r="EC249">
        <v>-1.2912983038404491</v>
      </c>
      <c r="ED249">
        <v>-1.2241571312188171</v>
      </c>
      <c r="EE249">
        <v>0.24954147193056997</v>
      </c>
      <c r="EF249">
        <v>-0.1301464180869516</v>
      </c>
      <c r="EG249">
        <v>-0.39129645301727578</v>
      </c>
      <c r="EH249">
        <v>-0.11219071893719956</v>
      </c>
      <c r="EI249">
        <v>-0.78106040746206418</v>
      </c>
      <c r="EJ249">
        <v>-0.22044332581572235</v>
      </c>
      <c r="EK249">
        <v>0.26892394089372829</v>
      </c>
      <c r="EL249">
        <v>5.2923496696166694E-2</v>
      </c>
      <c r="EM249">
        <v>-8.5437932284548879E-2</v>
      </c>
      <c r="EN249">
        <v>-1.1952192835451569</v>
      </c>
      <c r="EO249">
        <v>0.57296574595966376</v>
      </c>
      <c r="EP249">
        <v>-0.67273731474415399</v>
      </c>
      <c r="EQ249">
        <v>0.82016413216479123</v>
      </c>
      <c r="ER249">
        <v>0.92459913503262214</v>
      </c>
      <c r="ES249">
        <v>-0.42053784454765264</v>
      </c>
      <c r="ET249">
        <v>-0.84537759903469123</v>
      </c>
      <c r="EU249">
        <v>0.23953134586918168</v>
      </c>
      <c r="EV249">
        <v>-0.42472038330743089</v>
      </c>
      <c r="EW249">
        <v>-0.97973043011734262</v>
      </c>
      <c r="EX249">
        <v>-0.49082018449553289</v>
      </c>
      <c r="EY249">
        <v>-0.56119688451872207</v>
      </c>
      <c r="EZ249">
        <v>0.41269458961323835</v>
      </c>
      <c r="FA249">
        <v>-0.66403345044818707</v>
      </c>
      <c r="FB249">
        <v>-0.13292378753249068</v>
      </c>
      <c r="FC249">
        <v>0.18405671653454192</v>
      </c>
      <c r="FD249">
        <v>-0.1938690274982946</v>
      </c>
      <c r="FE249">
        <v>0.58963223636965267</v>
      </c>
      <c r="FF249">
        <v>-0.53047529036120977</v>
      </c>
      <c r="FG249">
        <v>-0.26504039851715788</v>
      </c>
      <c r="FH249">
        <v>1.7718593880999833</v>
      </c>
      <c r="FI249">
        <v>0.25831127459241543</v>
      </c>
      <c r="FJ249">
        <v>1.1318479664623737</v>
      </c>
      <c r="FK249">
        <v>0.35561470212996937</v>
      </c>
      <c r="FL249">
        <v>-4.289063326723408E-2</v>
      </c>
      <c r="FM249">
        <v>-1.1014549272658769</v>
      </c>
      <c r="FN249">
        <v>-0.91560423243208788</v>
      </c>
      <c r="FO249">
        <v>-1.3244016372482292</v>
      </c>
      <c r="FP249">
        <v>-0.83644408732652664</v>
      </c>
      <c r="FQ249">
        <v>-0.54178144637262449</v>
      </c>
      <c r="FR249">
        <v>-0.51102688303217292</v>
      </c>
      <c r="FS249">
        <v>0.56846374718588777</v>
      </c>
      <c r="FT249">
        <v>1.0969756658596452</v>
      </c>
      <c r="FU249">
        <v>0.8280062502308283</v>
      </c>
      <c r="FV249">
        <v>-5.1544475354603492E-2</v>
      </c>
      <c r="FW249">
        <v>0.60517777455970645</v>
      </c>
      <c r="FX249">
        <v>0.15309524314943701</v>
      </c>
      <c r="FY249">
        <v>-0.23017378225631546</v>
      </c>
      <c r="FZ249">
        <v>-0.35757125260715839</v>
      </c>
      <c r="GA249">
        <v>0.17395109352946747</v>
      </c>
      <c r="GB249">
        <v>-0.70297573984134942</v>
      </c>
      <c r="GC249">
        <v>0.89577497419668362</v>
      </c>
      <c r="GD249">
        <v>-1.1191650628461502</v>
      </c>
      <c r="GE249">
        <v>-0.69010638981126249</v>
      </c>
      <c r="GF249">
        <v>0.92965365183772519</v>
      </c>
      <c r="GG249">
        <v>0.92765276349382475</v>
      </c>
      <c r="GH249">
        <v>0.267497171080322</v>
      </c>
      <c r="GI249">
        <v>-1.2918280845042318</v>
      </c>
      <c r="GJ249">
        <v>-0.45522710934164934</v>
      </c>
      <c r="GK249">
        <v>-0.80706399785412941</v>
      </c>
      <c r="GL249">
        <v>1.9330946088302881</v>
      </c>
      <c r="GM249">
        <v>8.8509750639786944E-2</v>
      </c>
      <c r="GN249">
        <v>1.2571899787872098</v>
      </c>
      <c r="GO249">
        <v>1.7978118194150738</v>
      </c>
      <c r="GP249">
        <v>-0.35105585993733257</v>
      </c>
      <c r="GQ249">
        <v>0.64413825384690426</v>
      </c>
      <c r="GR249">
        <v>-0.88079332272172906</v>
      </c>
      <c r="GS249">
        <v>-0.75720436143456027</v>
      </c>
      <c r="GT249">
        <v>1.0686540008464362</v>
      </c>
      <c r="GU249">
        <v>1.3100134310661815</v>
      </c>
      <c r="GV249">
        <v>1.6294688975904137</v>
      </c>
      <c r="GW249">
        <v>0.4905609785055276</v>
      </c>
      <c r="GX249">
        <v>-1.0965550245600753</v>
      </c>
      <c r="GY249">
        <v>-2.4035762180574238</v>
      </c>
      <c r="GZ249">
        <v>-0.72747752710711211</v>
      </c>
      <c r="HA249">
        <v>0.73247065301984549</v>
      </c>
      <c r="HB249">
        <v>-0.28068143365089782</v>
      </c>
      <c r="HC249">
        <v>0.45539763959823176</v>
      </c>
      <c r="HD249">
        <v>-0.88000433606794104</v>
      </c>
      <c r="HE249">
        <v>-0.56316821428481489</v>
      </c>
      <c r="HF249">
        <v>0.41936800698749721</v>
      </c>
      <c r="HG249">
        <v>-1.0350004231440835</v>
      </c>
      <c r="HH249">
        <v>0.70709575084038079</v>
      </c>
      <c r="HI249">
        <v>2.1093637769808993</v>
      </c>
      <c r="HJ249">
        <v>-0.54630390877719037</v>
      </c>
      <c r="HK249">
        <v>1.3190901881898753</v>
      </c>
      <c r="HL249">
        <v>-0.65348558564437553</v>
      </c>
      <c r="HM249">
        <v>0.28697400011878926</v>
      </c>
      <c r="HN249">
        <v>0.21480445866473019</v>
      </c>
      <c r="HO249">
        <v>1.5215709936455823</v>
      </c>
      <c r="HP249">
        <v>-0.89829200078384019</v>
      </c>
      <c r="HQ249">
        <v>1.5040359357954003</v>
      </c>
      <c r="HR249">
        <v>-0.26860789148486219</v>
      </c>
      <c r="HS249">
        <v>-0.70150804276636336</v>
      </c>
      <c r="HT249">
        <v>-0.71329850470647216</v>
      </c>
      <c r="HU249">
        <v>-0.42112333176191896</v>
      </c>
      <c r="HV249">
        <v>0.69525981416518334</v>
      </c>
      <c r="HW249">
        <v>0.16308831618516706</v>
      </c>
      <c r="HX249">
        <v>1.1046859071939252</v>
      </c>
      <c r="HY249">
        <v>-0.18180116967414506</v>
      </c>
      <c r="HZ249">
        <v>-0.70376017902162857</v>
      </c>
      <c r="IA249">
        <v>1.1888369044754654</v>
      </c>
      <c r="IB249">
        <v>-0.48220840653812047</v>
      </c>
      <c r="IC249">
        <v>-0.4572643774736207</v>
      </c>
      <c r="ID249">
        <v>-0.97787733466248028</v>
      </c>
      <c r="IE249">
        <v>0.53206122174742632</v>
      </c>
      <c r="IF249">
        <v>0.15758587323944084</v>
      </c>
      <c r="IG249">
        <v>1.6743706510169432</v>
      </c>
      <c r="IH249">
        <v>-0.42513875087024644</v>
      </c>
      <c r="II249">
        <v>0.48840547606232576</v>
      </c>
      <c r="IJ249">
        <v>-1.8299124349141493</v>
      </c>
      <c r="IK249">
        <v>-1.0876669875869993</v>
      </c>
      <c r="IL249">
        <v>-5.07782260683598E-2</v>
      </c>
      <c r="IM249">
        <v>0.36255073609936517</v>
      </c>
      <c r="IN249">
        <v>4.848061507800594E-2</v>
      </c>
      <c r="IO249">
        <v>0.65917902247747406</v>
      </c>
      <c r="IP249">
        <v>-3.1938543543219566</v>
      </c>
      <c r="IQ249">
        <v>-0.27742089514504187</v>
      </c>
      <c r="IR249">
        <v>-0.84679868450621143</v>
      </c>
      <c r="IS249">
        <v>0.44997250370215625</v>
      </c>
      <c r="IT249">
        <v>-0.7169523996708449</v>
      </c>
      <c r="IU249">
        <v>0.21339474187698215</v>
      </c>
      <c r="IV249">
        <v>-0.95977384262369014</v>
      </c>
      <c r="IW249">
        <v>2.0558582036755979</v>
      </c>
      <c r="IX249">
        <v>1.1167367119924165</v>
      </c>
      <c r="IY249">
        <v>1.6837657312862575</v>
      </c>
      <c r="IZ249">
        <v>-0.27432179194875062</v>
      </c>
      <c r="JA249">
        <v>1.3085718819638714</v>
      </c>
      <c r="JB249">
        <v>0.33143237487820443</v>
      </c>
      <c r="JC249">
        <v>-1.5881732906564139</v>
      </c>
      <c r="JD249">
        <v>-8.6436102719744667E-2</v>
      </c>
      <c r="JE249">
        <v>-1.3435851542453747</v>
      </c>
      <c r="JF249">
        <v>2.3124448489397764</v>
      </c>
      <c r="JG249">
        <v>-1.7966567611438222</v>
      </c>
      <c r="JH249">
        <v>-1.182502273877617</v>
      </c>
      <c r="JI249">
        <v>0.73086994234472513</v>
      </c>
      <c r="JJ249">
        <v>1.567977960803546</v>
      </c>
      <c r="JK249">
        <v>-0.15704472389188595</v>
      </c>
      <c r="JL249">
        <v>1.0130315786227584</v>
      </c>
      <c r="JM249">
        <v>-0.83232635006424971</v>
      </c>
      <c r="JN249">
        <v>0.19714434529305436</v>
      </c>
      <c r="JO249">
        <v>0.23551820049760863</v>
      </c>
      <c r="JP249">
        <v>0.18934997569886036</v>
      </c>
      <c r="JQ249">
        <v>-0.98010104920831509</v>
      </c>
      <c r="JR249">
        <v>0.2340243554499466</v>
      </c>
      <c r="JS249">
        <v>0.32336174626834691</v>
      </c>
      <c r="JT249">
        <v>0.84461134974844754</v>
      </c>
      <c r="JU249">
        <v>0.55985310609685257</v>
      </c>
      <c r="JV249">
        <v>-0.33458604775660206</v>
      </c>
      <c r="JW249">
        <v>0.24993596525746398</v>
      </c>
      <c r="JX249">
        <v>-1.6952435544226319</v>
      </c>
      <c r="JY249">
        <v>-1.3561430023401044</v>
      </c>
      <c r="JZ249">
        <v>0.90610683400882408</v>
      </c>
      <c r="KA249">
        <v>0.92824166131322272</v>
      </c>
      <c r="KB249">
        <v>-1.2920031622343231</v>
      </c>
      <c r="KC249">
        <v>1.8299124349141493</v>
      </c>
      <c r="KD249">
        <v>0.27662622414936777</v>
      </c>
      <c r="KE249">
        <v>1.2446434993762523</v>
      </c>
      <c r="KF249">
        <v>1.3901126294513233</v>
      </c>
      <c r="KG249">
        <v>1.1869769878103398</v>
      </c>
      <c r="KH249">
        <v>1.8290938896825537</v>
      </c>
      <c r="KI249">
        <v>-0.15309524314943701</v>
      </c>
      <c r="KJ249">
        <v>0.2545948518672958</v>
      </c>
      <c r="KK249">
        <v>-1.3738144843955524</v>
      </c>
      <c r="KL249">
        <v>0.43857426135218702</v>
      </c>
      <c r="KM249">
        <v>-1.0086978363688104</v>
      </c>
      <c r="KN249">
        <v>-0.43092313717352226</v>
      </c>
      <c r="KO249">
        <v>0.29879174689995125</v>
      </c>
      <c r="KP249">
        <v>-0.17876800484373234</v>
      </c>
      <c r="KQ249">
        <v>-1.1117549547634553</v>
      </c>
      <c r="KR249">
        <v>0.60904085330548696</v>
      </c>
      <c r="KS249">
        <v>1.2825421435991302</v>
      </c>
      <c r="KT249">
        <v>-0.5680158210452646</v>
      </c>
      <c r="KU249">
        <v>-2.6225097826682031</v>
      </c>
      <c r="KV249">
        <v>-0.12120153769501485</v>
      </c>
      <c r="KW249">
        <v>0.23496795620303601</v>
      </c>
      <c r="KX249">
        <v>-0.88678461906965822</v>
      </c>
      <c r="KY249">
        <v>1.9051185518037528</v>
      </c>
      <c r="KZ249">
        <v>0.1089574652723968</v>
      </c>
      <c r="LA249">
        <v>-1.9663639250211418</v>
      </c>
      <c r="LB249">
        <v>-0.21214304979366716</v>
      </c>
      <c r="LC249">
        <v>-0.79903884397936054</v>
      </c>
      <c r="LD249">
        <v>-0.39038923205225728</v>
      </c>
      <c r="LE249">
        <v>1.8549690139479935</v>
      </c>
      <c r="LF249">
        <v>2.3617394617758691</v>
      </c>
      <c r="LG249">
        <v>0.56334670262003783</v>
      </c>
      <c r="LH249">
        <v>-0.12282043826417066</v>
      </c>
      <c r="LI249">
        <v>-1.7369256966048852</v>
      </c>
      <c r="LJ249">
        <v>0.63587549448129721</v>
      </c>
      <c r="LK249">
        <v>-1.5370915207313374</v>
      </c>
      <c r="LL249">
        <v>7.8606490205856971E-2</v>
      </c>
      <c r="LM249">
        <v>4.0899976738728583E-2</v>
      </c>
      <c r="LN249">
        <v>-1.0118833415617701</v>
      </c>
      <c r="LO249">
        <v>-0.77227014116942883</v>
      </c>
      <c r="LP249">
        <v>9.2734353529522195E-2</v>
      </c>
      <c r="LQ249">
        <v>0.91537231128313579</v>
      </c>
      <c r="LR249">
        <v>0.68216877480153926</v>
      </c>
      <c r="LS249">
        <v>0.9017321644932963</v>
      </c>
      <c r="LT249">
        <v>-1.345474629488308</v>
      </c>
      <c r="LU249">
        <v>6.3869265432003886E-3</v>
      </c>
      <c r="LV249">
        <v>2.4641667550895363</v>
      </c>
      <c r="LW249">
        <v>2.3531174520030618</v>
      </c>
      <c r="LX249">
        <v>5.3460098570212722E-2</v>
      </c>
      <c r="LY249">
        <v>1.749158400343731</v>
      </c>
      <c r="LZ249">
        <v>7.4003310146508738E-2</v>
      </c>
      <c r="MA249">
        <v>-0.48452989176439587</v>
      </c>
      <c r="MB249">
        <v>-0.10580379239399917</v>
      </c>
      <c r="MC249">
        <v>0.49116465561382938</v>
      </c>
      <c r="MD249">
        <v>1.0716371434682515</v>
      </c>
      <c r="ME249">
        <v>0.9258906175091397</v>
      </c>
      <c r="MF249">
        <v>-0.40695340430829674</v>
      </c>
      <c r="MG249">
        <v>-0.37294512367225252</v>
      </c>
      <c r="MH249">
        <v>-1.499779500591103</v>
      </c>
      <c r="MI249">
        <v>0.5078038611827651</v>
      </c>
      <c r="MJ249">
        <v>0.90047024059458636</v>
      </c>
      <c r="MK249">
        <v>-9.9573753686854616E-2</v>
      </c>
      <c r="ML249">
        <v>0.93959897640161216</v>
      </c>
      <c r="MM249">
        <v>0.24457222025375813</v>
      </c>
      <c r="MN249">
        <v>-0.3548007043718826</v>
      </c>
      <c r="MO249">
        <v>1.1983502190560102</v>
      </c>
      <c r="MP249">
        <v>-0.58191290008835495</v>
      </c>
      <c r="MQ249">
        <v>-0.69457883000723086</v>
      </c>
      <c r="MR249">
        <v>-1.253488335350994</v>
      </c>
      <c r="MS249">
        <v>-1.3779526852886193</v>
      </c>
      <c r="MT249">
        <v>2.5431290850974619</v>
      </c>
      <c r="MU249">
        <v>-0.8930373951443471</v>
      </c>
      <c r="MV249">
        <v>-0.84855173554387875</v>
      </c>
      <c r="MW249">
        <v>-0.7290736903087236</v>
      </c>
      <c r="MX249">
        <v>0.29639295462402515</v>
      </c>
      <c r="MY249">
        <v>-0.33361516216245946</v>
      </c>
      <c r="MZ249">
        <v>0.44760440687241498</v>
      </c>
      <c r="NA249">
        <v>-1.3835096979164518</v>
      </c>
      <c r="NB249">
        <v>-0.23701318241364788</v>
      </c>
      <c r="NC249">
        <v>-1.7863612811197527E-2</v>
      </c>
      <c r="ND249">
        <v>-0.89897866928367876</v>
      </c>
      <c r="NE249">
        <v>0.94329379862756468</v>
      </c>
      <c r="NF249">
        <v>-0.5496826815942768</v>
      </c>
      <c r="NG249">
        <v>0.51320739657967351</v>
      </c>
      <c r="NH249">
        <v>0.10995790944434702</v>
      </c>
      <c r="NI249">
        <v>0.65320136855007149</v>
      </c>
      <c r="NJ249">
        <v>0.26139673536818009</v>
      </c>
      <c r="NK249">
        <v>0.27456053430796601</v>
      </c>
      <c r="NL249">
        <v>-0.13076373761577997</v>
      </c>
      <c r="NM249">
        <v>1.313087523158174</v>
      </c>
      <c r="NN249">
        <v>-1.0244730219710618</v>
      </c>
      <c r="NO249">
        <v>-0.55538521337439306</v>
      </c>
      <c r="NP249">
        <v>-0.48633637561579235</v>
      </c>
      <c r="NQ249">
        <v>0.64347887018811889</v>
      </c>
      <c r="NR249">
        <v>0.84013890955247916</v>
      </c>
      <c r="NS249">
        <v>-1.3031876733293757</v>
      </c>
      <c r="NT249">
        <v>0.30359501579368953</v>
      </c>
      <c r="NU249">
        <v>0.54665974857925903</v>
      </c>
      <c r="NV249">
        <v>-0.95360974228242412</v>
      </c>
      <c r="NW249">
        <v>-2.7913483791053295</v>
      </c>
      <c r="NX249">
        <v>0.43268642002658453</v>
      </c>
      <c r="NY249">
        <v>1.2514760783233214</v>
      </c>
      <c r="NZ249">
        <v>0.48109086492331699</v>
      </c>
      <c r="OA249">
        <v>-0.23882307687017601</v>
      </c>
      <c r="OB249">
        <v>-0.98146301752422005</v>
      </c>
      <c r="OC249">
        <v>0.8161032383213751</v>
      </c>
      <c r="OD249">
        <v>0.11619476936175488</v>
      </c>
      <c r="OE249">
        <v>1.6500098354299553</v>
      </c>
      <c r="OF249">
        <v>6.6564780354383402E-2</v>
      </c>
      <c r="OG249">
        <v>-1.6329431673511863</v>
      </c>
      <c r="OH249">
        <v>1.0268013284076005</v>
      </c>
      <c r="OI249">
        <v>-0.24386281438637525</v>
      </c>
      <c r="OJ249">
        <v>-0.42271153688488994</v>
      </c>
      <c r="OK249">
        <v>-5.2310724640847184E-2</v>
      </c>
      <c r="OL249">
        <v>-0.10957364793284796</v>
      </c>
      <c r="OM249">
        <v>-1.2484679245972075</v>
      </c>
      <c r="ON249">
        <v>0.90115918283117935</v>
      </c>
      <c r="OO249">
        <v>-1.3929320630268194</v>
      </c>
      <c r="OP249">
        <v>0.94747974799247459</v>
      </c>
      <c r="OQ249">
        <v>-1.7856245904113166</v>
      </c>
      <c r="OR249">
        <v>0.73457272264931817</v>
      </c>
      <c r="OS249">
        <v>-0.22318772607832216</v>
      </c>
      <c r="OT249">
        <v>-0.22381527742254548</v>
      </c>
      <c r="OU249">
        <v>-1.9940671336371452</v>
      </c>
      <c r="OV249">
        <v>1.0839448805199936</v>
      </c>
      <c r="OW249">
        <v>-2.1827509044669569</v>
      </c>
      <c r="OX249">
        <v>0.81642269833537284</v>
      </c>
      <c r="OY249">
        <v>-1.1903875929419883</v>
      </c>
      <c r="OZ249">
        <v>0.44371745389071293</v>
      </c>
      <c r="PA249">
        <v>-0.66527491071610712</v>
      </c>
      <c r="PB249">
        <v>-0.68680947151733562</v>
      </c>
      <c r="PC249">
        <v>0.48169340516324155</v>
      </c>
      <c r="PD249">
        <v>-0.24512473828508519</v>
      </c>
      <c r="PE249">
        <v>-0.55976443036342971</v>
      </c>
      <c r="PF249">
        <v>0.97541260402067564</v>
      </c>
      <c r="PG249">
        <v>-0.74251147452741861</v>
      </c>
      <c r="PH249">
        <v>0.43419959183665924</v>
      </c>
      <c r="PI249">
        <v>-1.1857537174364552E-3</v>
      </c>
      <c r="PJ249">
        <v>0.61957280195201747</v>
      </c>
      <c r="PK249">
        <v>-5.9972080634906888E-2</v>
      </c>
      <c r="PL249">
        <v>-0.67638666223501787</v>
      </c>
      <c r="PM249">
        <v>-1.1292399904050399</v>
      </c>
      <c r="PN249">
        <v>1.2960663298144937</v>
      </c>
      <c r="PO249">
        <v>0.7329708751058206</v>
      </c>
      <c r="PP249">
        <v>-0.669192559143994</v>
      </c>
      <c r="PQ249">
        <v>-0.19262188288848847</v>
      </c>
      <c r="PR249">
        <v>0.90426283350097947</v>
      </c>
      <c r="PS249">
        <v>-0.58254727264284156</v>
      </c>
      <c r="PT249">
        <v>9.5807308753137477E-2</v>
      </c>
      <c r="PU249">
        <v>-1.5547811926808208</v>
      </c>
      <c r="PV249">
        <v>-0.39791302697267383</v>
      </c>
      <c r="PW249">
        <v>-1.2815007721656002</v>
      </c>
      <c r="PX249">
        <v>1.1164502211613581</v>
      </c>
      <c r="PY249">
        <v>-1.0833923624886665</v>
      </c>
      <c r="PZ249">
        <v>-3.3780906960600987E-2</v>
      </c>
      <c r="QA249">
        <v>0.5313563633535523</v>
      </c>
      <c r="QB249">
        <v>0.34609684007591568</v>
      </c>
      <c r="QC249">
        <v>5.6140834203688428E-2</v>
      </c>
      <c r="QD249">
        <v>-1.3138105714460835</v>
      </c>
      <c r="QE249">
        <v>1.0130315786227584</v>
      </c>
      <c r="QF249">
        <v>0.30647925086668693</v>
      </c>
      <c r="QG249">
        <v>0.8203801371564623</v>
      </c>
      <c r="QH249">
        <v>-0.66327174863545224</v>
      </c>
      <c r="QI249">
        <v>-0.20721699911518954</v>
      </c>
      <c r="QJ249">
        <v>0.3948503035644535</v>
      </c>
      <c r="QK249">
        <v>0.34560912354208995</v>
      </c>
      <c r="QL249">
        <v>-9.8114014690509066E-2</v>
      </c>
      <c r="QM249">
        <v>-0.56254066294059157</v>
      </c>
      <c r="QN249">
        <v>0.26385123419458978</v>
      </c>
      <c r="QO249">
        <v>1.1994484339084011</v>
      </c>
      <c r="QP249">
        <v>-0.60858155848109163</v>
      </c>
      <c r="QQ249">
        <v>0.36827486837864853</v>
      </c>
      <c r="QR249">
        <v>0.24425730771326926</v>
      </c>
      <c r="QS249">
        <v>-1.4619968169427011</v>
      </c>
      <c r="QT249">
        <v>0.15626937965862453</v>
      </c>
      <c r="QU249">
        <v>1.3590261005447246</v>
      </c>
      <c r="QV249">
        <v>1.087391865439713</v>
      </c>
      <c r="QW249">
        <v>0.52440896070038434</v>
      </c>
      <c r="QX249">
        <v>-1.462890395487193</v>
      </c>
      <c r="QY249">
        <v>0.63232164393411949</v>
      </c>
      <c r="QZ249">
        <v>-1.1322845239192247</v>
      </c>
      <c r="RA249">
        <v>-1.5167188394116238</v>
      </c>
      <c r="RB249">
        <v>-0.3256195668654982</v>
      </c>
      <c r="RC249">
        <v>-1.4860279407002963</v>
      </c>
      <c r="RD249">
        <v>1.8186074157711118</v>
      </c>
      <c r="RE249">
        <v>1.2025952855765354</v>
      </c>
      <c r="RF249">
        <v>1.4619968169427011</v>
      </c>
      <c r="RG249">
        <v>1.3747967386734672</v>
      </c>
      <c r="RH249">
        <v>1.8853006622521207</v>
      </c>
      <c r="RI249">
        <v>8.3672375694732182E-2</v>
      </c>
      <c r="RJ249">
        <v>-0.25601821107557043</v>
      </c>
      <c r="RK249">
        <v>0.66136635723523796</v>
      </c>
      <c r="RL249">
        <v>-0.75415073297335766</v>
      </c>
      <c r="RM249">
        <v>-1.099351720768027</v>
      </c>
      <c r="RN249">
        <v>1.0118833415617701</v>
      </c>
      <c r="RO249">
        <v>-1.2272380445210729</v>
      </c>
      <c r="RP249">
        <v>1.3769658835371956</v>
      </c>
      <c r="RQ249">
        <v>-0.4146113496972248</v>
      </c>
      <c r="RR249">
        <v>2.116494215442799</v>
      </c>
      <c r="RS249">
        <v>-2.0235120246070437E-2</v>
      </c>
      <c r="RT249">
        <v>4.9476511776447296E-2</v>
      </c>
      <c r="RU249">
        <v>-2.2803942556492984</v>
      </c>
      <c r="RV249">
        <v>-0.96609937827452086</v>
      </c>
      <c r="RW249">
        <v>1.4904253475833684</v>
      </c>
      <c r="RX249">
        <v>-5.2310724640847184E-2</v>
      </c>
      <c r="RY249">
        <v>0.42363126340205781</v>
      </c>
      <c r="RZ249">
        <v>-0.75812181421497371</v>
      </c>
      <c r="SA249">
        <v>-0.13709268387174234</v>
      </c>
      <c r="SB249">
        <v>0.68410145104280673</v>
      </c>
      <c r="SC249">
        <v>1.169064489658922</v>
      </c>
      <c r="SD249">
        <v>0.93544485935126431</v>
      </c>
      <c r="SE249">
        <v>0.75191564974375069</v>
      </c>
      <c r="SF249">
        <v>-0.98034888651454821</v>
      </c>
      <c r="SG249">
        <v>3.5234961615060456E-2</v>
      </c>
    </row>
    <row r="251" spans="1:501">
      <c r="A251" t="s">
        <v>542</v>
      </c>
    </row>
    <row r="252" spans="1:501">
      <c r="A252">
        <f>+A244</f>
        <v>2018</v>
      </c>
    </row>
    <row r="253" spans="1:501">
      <c r="A253" t="s">
        <v>535</v>
      </c>
      <c r="B253">
        <f t="array" ref="B253:B255">+MMULT($AD$11:$AF$13,B245:B247)</f>
        <v>-1.962719203305348</v>
      </c>
      <c r="C253">
        <f t="array" ref="C253:C255">+MMULT($AD$11:$AF$13,C245:C247)</f>
        <v>0.55083687176580487</v>
      </c>
      <c r="D253">
        <f t="array" ref="D253:D255">+MMULT($AD$11:$AF$13,D245:D247)</f>
        <v>-1.1887621450155368</v>
      </c>
      <c r="E253">
        <f t="array" ref="E253:E255">+MMULT($AD$11:$AF$13,E245:E247)</f>
        <v>0.191702784870592</v>
      </c>
      <c r="F253">
        <f t="array" ref="F253:F255">+MMULT($AD$11:$AF$13,F245:F247)</f>
        <v>-0.8439179085497801</v>
      </c>
      <c r="G253">
        <f t="array" ref="G253:G255">+MMULT($AD$11:$AF$13,G245:G247)</f>
        <v>0.98351768503000525</v>
      </c>
      <c r="H253">
        <f t="array" ref="H253:H255">+MMULT($AD$11:$AF$13,H245:H247)</f>
        <v>-0.50375349377243528</v>
      </c>
      <c r="I253">
        <f t="array" ref="I253:I255">+MMULT($AD$11:$AF$13,I245:I247)</f>
        <v>1.7321580009374953</v>
      </c>
      <c r="J253">
        <f t="array" ref="J253:J255">+MMULT($AD$11:$AF$13,J245:J247)</f>
        <v>-0.95337605642285861</v>
      </c>
      <c r="K253">
        <f t="array" ref="K253:K255">+MMULT($AD$11:$AF$13,K245:K247)</f>
        <v>0.77522488259435762</v>
      </c>
      <c r="L253">
        <f t="array" ref="L253:L255">+MMULT($AD$11:$AF$13,L245:L247)</f>
        <v>0.31557498226252195</v>
      </c>
      <c r="M253">
        <f t="array" ref="M253:M255">+MMULT($AD$11:$AF$13,M245:M247)</f>
        <v>0.1816486201858703</v>
      </c>
      <c r="N253">
        <f t="array" ref="N253:N255">+MMULT($AD$11:$AF$13,N245:N247)</f>
        <v>0.61421119591696649</v>
      </c>
      <c r="O253">
        <f t="array" ref="O253:O255">+MMULT($AD$11:$AF$13,O245:O247)</f>
        <v>-1.962719203305348</v>
      </c>
      <c r="P253">
        <f t="array" ref="P253:P255">+MMULT($AD$11:$AF$13,P245:P247)</f>
        <v>0.32293551709644014</v>
      </c>
      <c r="Q253">
        <f t="array" ref="Q253:Q255">+MMULT($AD$11:$AF$13,Q245:Q247)</f>
        <v>0.99022046148648646</v>
      </c>
      <c r="R253">
        <f t="array" ref="R253:R255">+MMULT($AD$11:$AF$13,R245:R247)</f>
        <v>-1.4089462650662401</v>
      </c>
      <c r="S253">
        <f t="array" ref="S253:S255">+MMULT($AD$11:$AF$13,S245:S247)</f>
        <v>-0.50921030496410358</v>
      </c>
      <c r="T253">
        <f t="array" ref="T253:T255">+MMULT($AD$11:$AF$13,T245:T247)</f>
        <v>1.3293873091778088</v>
      </c>
      <c r="U253">
        <f t="array" ref="U253:U255">+MMULT($AD$11:$AF$13,U245:U247)</f>
        <v>1.1299474178342523</v>
      </c>
      <c r="V253">
        <f t="array" ref="V253:V255">+MMULT($AD$11:$AF$13,V245:V247)</f>
        <v>-0.43175577844638485</v>
      </c>
      <c r="W253">
        <f t="array" ref="W253:W255">+MMULT($AD$11:$AF$13,W245:W247)</f>
        <v>0.67566291816429014</v>
      </c>
      <c r="X253">
        <f t="array" ref="X253:X255">+MMULT($AD$11:$AF$13,X245:X247)</f>
        <v>0.79292076885138829</v>
      </c>
      <c r="Y253">
        <f t="array" ref="Y253:Y255">+MMULT($AD$11:$AF$13,Y245:Y247)</f>
        <v>-8.2188995805464418E-2</v>
      </c>
      <c r="Z253">
        <f t="array" ref="Z253:Z255">+MMULT($AD$11:$AF$13,Z245:Z247)</f>
        <v>-0.66991001634350356</v>
      </c>
      <c r="AA253">
        <f t="array" ref="AA253:AA255">+MMULT($AD$11:$AF$13,AA245:AA247)</f>
        <v>-0.56115036414918373</v>
      </c>
      <c r="AB253">
        <f t="array" ref="AB253:AB255">+MMULT($AD$11:$AF$13,AB245:AB247)</f>
        <v>-0.42128728559944068</v>
      </c>
      <c r="AC253">
        <f t="array" ref="AC253:AC255">+MMULT($AD$11:$AF$13,AC245:AC247)</f>
        <v>-0.91017861953848656</v>
      </c>
      <c r="AD253">
        <f t="array" ref="AD253:AD255">+MMULT($AD$11:$AF$13,AD245:AD247)</f>
        <v>0.53027447052553256</v>
      </c>
      <c r="AE253">
        <f t="array" ref="AE253:AE255">+MMULT($AD$11:$AF$13,AE245:AE247)</f>
        <v>-1.4625406561220646</v>
      </c>
      <c r="AF253">
        <f t="array" ref="AF253:AF255">+MMULT($AD$11:$AF$13,AF245:AF247)</f>
        <v>0.50881485506346913</v>
      </c>
      <c r="AG253">
        <f t="array" ref="AG253:AG255">+MMULT($AD$11:$AF$13,AG245:AG247)</f>
        <v>-0.86232918156172722</v>
      </c>
      <c r="AH253">
        <f t="array" ref="AH253:AH255">+MMULT($AD$11:$AF$13,AH245:AH247)</f>
        <v>0.55868724780829782</v>
      </c>
      <c r="AI253">
        <f t="array" ref="AI253:AI255">+MMULT($AD$11:$AF$13,AI245:AI247)</f>
        <v>0.87305402132918308</v>
      </c>
      <c r="AJ253">
        <f t="array" ref="AJ253:AJ255">+MMULT($AD$11:$AF$13,AJ245:AJ247)</f>
        <v>-1.753643449810153</v>
      </c>
      <c r="AK253">
        <f t="array" ref="AK253:AK255">+MMULT($AD$11:$AF$13,AK245:AK247)</f>
        <v>-1.0822927240296647</v>
      </c>
      <c r="AL253">
        <f t="array" ref="AL253:AL255">+MMULT($AD$11:$AF$13,AL245:AL247)</f>
        <v>-0.28260956315888558</v>
      </c>
      <c r="AM253">
        <f t="array" ref="AM253:AM255">+MMULT($AD$11:$AF$13,AM245:AM247)</f>
        <v>0.87702839218983009</v>
      </c>
      <c r="AN253">
        <f t="array" ref="AN253:AN255">+MMULT($AD$11:$AF$13,AN245:AN247)</f>
        <v>-0.98364287771211567</v>
      </c>
      <c r="AO253">
        <f t="array" ref="AO253:AO255">+MMULT($AD$11:$AF$13,AO245:AO247)</f>
        <v>0.17877912442448318</v>
      </c>
      <c r="AP253">
        <f t="array" ref="AP253:AP255">+MMULT($AD$11:$AF$13,AP245:AP247)</f>
        <v>1.0536593691641336</v>
      </c>
      <c r="AQ253">
        <f t="array" ref="AQ253:AQ255">+MMULT($AD$11:$AF$13,AQ245:AQ247)</f>
        <v>-0.62884681661129893</v>
      </c>
      <c r="AR253">
        <f t="array" ref="AR253:AR255">+MMULT($AD$11:$AF$13,AR245:AR247)</f>
        <v>-0.49454487648831619</v>
      </c>
      <c r="AS253">
        <f t="array" ref="AS253:AS255">+MMULT($AD$11:$AF$13,AS245:AS247)</f>
        <v>0.77334301799184124</v>
      </c>
      <c r="AT253">
        <f t="array" ref="AT253:AT255">+MMULT($AD$11:$AF$13,AT245:AT247)</f>
        <v>1.2806734455388589</v>
      </c>
      <c r="AU253">
        <f t="array" ref="AU253:AU255">+MMULT($AD$11:$AF$13,AU245:AU247)</f>
        <v>0.1598412472735003</v>
      </c>
      <c r="AV253">
        <f t="array" ref="AV253:AV255">+MMULT($AD$11:$AF$13,AV245:AV247)</f>
        <v>0.19403275978764628</v>
      </c>
      <c r="AW253">
        <f t="array" ref="AW253:AW255">+MMULT($AD$11:$AF$13,AW245:AW247)</f>
        <v>-0.86986657589894423</v>
      </c>
      <c r="AX253">
        <f t="array" ref="AX253:AX255">+MMULT($AD$11:$AF$13,AX245:AX247)</f>
        <v>-0.44289395278334803</v>
      </c>
      <c r="AY253">
        <f t="array" ref="AY253:AY255">+MMULT($AD$11:$AF$13,AY245:AY247)</f>
        <v>-1.2903351411010917</v>
      </c>
      <c r="AZ253">
        <f t="array" ref="AZ253:AZ255">+MMULT($AD$11:$AF$13,AZ245:AZ247)</f>
        <v>-1.753643449810153</v>
      </c>
      <c r="BA253">
        <f t="array" ref="BA253:BA255">+MMULT($AD$11:$AF$13,BA245:BA247)</f>
        <v>0.54530256034235391</v>
      </c>
      <c r="BB253">
        <f t="array" ref="BB253:BB255">+MMULT($AD$11:$AF$13,BB245:BB247)</f>
        <v>1.0469148618136157</v>
      </c>
      <c r="BC253">
        <f t="array" ref="BC253:BC255">+MMULT($AD$11:$AF$13,BC245:BC247)</f>
        <v>-0.28719201276121153</v>
      </c>
      <c r="BD253">
        <f t="array" ref="BD253:BD255">+MMULT($AD$11:$AF$13,BD245:BD247)</f>
        <v>1.1685127254805403</v>
      </c>
      <c r="BE253">
        <f t="array" ref="BE253:BE255">+MMULT($AD$11:$AF$13,BE245:BE247)</f>
        <v>1.2289589319001204</v>
      </c>
      <c r="BF253">
        <f t="array" ref="BF253:BF255">+MMULT($AD$11:$AF$13,BF245:BF247)</f>
        <v>0.74631928332487218</v>
      </c>
      <c r="BG253">
        <f t="array" ref="BG253:BG255">+MMULT($AD$11:$AF$13,BG245:BG247)</f>
        <v>0.70340998832789703</v>
      </c>
      <c r="BH253">
        <f t="array" ref="BH253:BH255">+MMULT($AD$11:$AF$13,BH245:BH247)</f>
        <v>-0.8274441413323983</v>
      </c>
      <c r="BI253">
        <f t="array" ref="BI253:BI255">+MMULT($AD$11:$AF$13,BI245:BI247)</f>
        <v>-1.111540119193166</v>
      </c>
      <c r="BJ253">
        <f t="array" ref="BJ253:BJ255">+MMULT($AD$11:$AF$13,BJ245:BJ247)</f>
        <v>0.34393211835323817</v>
      </c>
      <c r="BK253">
        <f t="array" ref="BK253:BK255">+MMULT($AD$11:$AF$13,BK245:BK247)</f>
        <v>0.1529119316779623</v>
      </c>
      <c r="BL253">
        <f t="array" ref="BL253:BL255">+MMULT($AD$11:$AF$13,BL245:BL247)</f>
        <v>-0.37500176255634593</v>
      </c>
      <c r="BM253">
        <f t="array" ref="BM253:BM255">+MMULT($AD$11:$AF$13,BM245:BM247)</f>
        <v>-0.34827113774034951</v>
      </c>
      <c r="BN253">
        <f t="array" ref="BN253:BN255">+MMULT($AD$11:$AF$13,BN245:BN247)</f>
        <v>0.64436375404397994</v>
      </c>
      <c r="BO253">
        <f t="array" ref="BO253:BO255">+MMULT($AD$11:$AF$13,BO245:BO247)</f>
        <v>-0.74247606670262656</v>
      </c>
      <c r="BP253">
        <f t="array" ref="BP253:BP255">+MMULT($AD$11:$AF$13,BP245:BP247)</f>
        <v>0.34349891192942766</v>
      </c>
      <c r="BQ253">
        <f t="array" ref="BQ253:BQ255">+MMULT($AD$11:$AF$13,BQ245:BQ247)</f>
        <v>-0.35559490964380674</v>
      </c>
      <c r="BR253">
        <f t="array" ref="BR253:BR255">+MMULT($AD$11:$AF$13,BR245:BR247)</f>
        <v>-0.44365504480316192</v>
      </c>
      <c r="BS253">
        <f t="array" ref="BS253:BS255">+MMULT($AD$11:$AF$13,BS245:BS247)</f>
        <v>-0.47226355985081403</v>
      </c>
      <c r="BT253">
        <f t="array" ref="BT253:BT255">+MMULT($AD$11:$AF$13,BT245:BT247)</f>
        <v>-0.47675757970149063</v>
      </c>
      <c r="BU253">
        <f t="array" ref="BU253:BU255">+MMULT($AD$11:$AF$13,BU245:BU247)</f>
        <v>-0.26064718978295037</v>
      </c>
      <c r="BV253">
        <f t="array" ref="BV253:BV255">+MMULT($AD$11:$AF$13,BV245:BV247)</f>
        <v>-0.63275163598188466</v>
      </c>
      <c r="BW253">
        <f t="array" ref="BW253:BW255">+MMULT($AD$11:$AF$13,BW245:BW247)</f>
        <v>-1.0517258377404288</v>
      </c>
      <c r="BX253">
        <f t="array" ref="BX253:BX255">+MMULT($AD$11:$AF$13,BX245:BX247)</f>
        <v>1.3977822573186829</v>
      </c>
      <c r="BY253">
        <f t="array" ref="BY253:BY255">+MMULT($AD$11:$AF$13,BY245:BY247)</f>
        <v>0.32358035876858016</v>
      </c>
      <c r="BZ253">
        <f t="array" ref="BZ253:BZ255">+MMULT($AD$11:$AF$13,BZ245:BZ247)</f>
        <v>1.3435917106337611</v>
      </c>
      <c r="CA253">
        <f t="array" ref="CA253:CA255">+MMULT($AD$11:$AF$13,CA245:CA247)</f>
        <v>-0.75988778544312097</v>
      </c>
      <c r="CB253">
        <f t="array" ref="CB253:CB255">+MMULT($AD$11:$AF$13,CB245:CB247)</f>
        <v>0.74622191123878634</v>
      </c>
      <c r="CC253">
        <f t="array" ref="CC253:CC255">+MMULT($AD$11:$AF$13,CC245:CC247)</f>
        <v>0.1650099165777717</v>
      </c>
      <c r="CD253">
        <f t="array" ref="CD253:CD255">+MMULT($AD$11:$AF$13,CD245:CD247)</f>
        <v>9.3746466268225845E-2</v>
      </c>
      <c r="CE253">
        <f t="array" ref="CE253:CE255">+MMULT($AD$11:$AF$13,CE245:CE247)</f>
        <v>-0.86548880639594161</v>
      </c>
      <c r="CF253">
        <f t="array" ref="CF253:CF255">+MMULT($AD$11:$AF$13,CF245:CF247)</f>
        <v>-0.46670242142405377</v>
      </c>
      <c r="CG253">
        <f t="array" ref="CG253:CG255">+MMULT($AD$11:$AF$13,CG245:CG247)</f>
        <v>0.34552286029021212</v>
      </c>
      <c r="CH253">
        <f t="array" ref="CH253:CH255">+MMULT($AD$11:$AF$13,CH245:CH247)</f>
        <v>0.3492120700416077</v>
      </c>
      <c r="CI253">
        <f t="array" ref="CI253:CI255">+MMULT($AD$11:$AF$13,CI245:CI247)</f>
        <v>-0.52178123999632997</v>
      </c>
      <c r="CJ253">
        <f t="array" ref="CJ253:CJ255">+MMULT($AD$11:$AF$13,CJ245:CJ247)</f>
        <v>-2.2299201306375051E-2</v>
      </c>
      <c r="CK253">
        <f t="array" ref="CK253:CK255">+MMULT($AD$11:$AF$13,CK245:CK247)</f>
        <v>-0.43054756970474817</v>
      </c>
      <c r="CL253">
        <f t="array" ref="CL253:CL255">+MMULT($AD$11:$AF$13,CL245:CL247)</f>
        <v>0.34378804740953972</v>
      </c>
      <c r="CM253">
        <f t="array" ref="CM253:CM255">+MMULT($AD$11:$AF$13,CM245:CM247)</f>
        <v>0.38757667195943302</v>
      </c>
      <c r="CN253">
        <f t="array" ref="CN253:CN255">+MMULT($AD$11:$AF$13,CN245:CN247)</f>
        <v>0.12258350764036517</v>
      </c>
      <c r="CO253">
        <f t="array" ref="CO253:CO255">+MMULT($AD$11:$AF$13,CO245:CO247)</f>
        <v>-0.49242852400502168</v>
      </c>
      <c r="CP253">
        <f t="array" ref="CP253:CP255">+MMULT($AD$11:$AF$13,CP245:CP247)</f>
        <v>-0.77107166504498159</v>
      </c>
      <c r="CQ253">
        <f t="array" ref="CQ253:CQ255">+MMULT($AD$11:$AF$13,CQ245:CQ247)</f>
        <v>1.0937567967772011</v>
      </c>
      <c r="CR253">
        <f t="array" ref="CR253:CR255">+MMULT($AD$11:$AF$13,CR245:CR247)</f>
        <v>-0.65626798836433287</v>
      </c>
      <c r="CS253">
        <f t="array" ref="CS253:CS255">+MMULT($AD$11:$AF$13,CS245:CS247)</f>
        <v>-0.7112017424001954</v>
      </c>
      <c r="CT253">
        <f t="array" ref="CT253:CT255">+MMULT($AD$11:$AF$13,CT245:CT247)</f>
        <v>-1.3228335716286019</v>
      </c>
      <c r="CU253">
        <f t="array" ref="CU253:CU255">+MMULT($AD$11:$AF$13,CU245:CU247)</f>
        <v>0.52514057696629179</v>
      </c>
      <c r="CV253">
        <f t="array" ref="CV253:CV255">+MMULT($AD$11:$AF$13,CV245:CV247)</f>
        <v>0.28514620536069352</v>
      </c>
      <c r="CW253">
        <f t="array" ref="CW253:CW255">+MMULT($AD$11:$AF$13,CW245:CW247)</f>
        <v>0.39075020709165958</v>
      </c>
      <c r="CX253">
        <f t="array" ref="CX253:CX255">+MMULT($AD$11:$AF$13,CX245:CX247)</f>
        <v>-0.97500060827563884</v>
      </c>
      <c r="CY253">
        <f t="array" ref="CY253:CY255">+MMULT($AD$11:$AF$13,CY245:CY247)</f>
        <v>0.86298097838287335</v>
      </c>
      <c r="CZ253">
        <f t="array" ref="CZ253:CZ255">+MMULT($AD$11:$AF$13,CZ245:CZ247)</f>
        <v>-0.2042558352339455</v>
      </c>
      <c r="DA253">
        <f t="array" ref="DA253:DA255">+MMULT($AD$11:$AF$13,DA245:DA247)</f>
        <v>0.24885721862484109</v>
      </c>
      <c r="DB253">
        <f t="array" ref="DB253:DB255">+MMULT($AD$11:$AF$13,DB245:DB247)</f>
        <v>-0.28973362292659527</v>
      </c>
      <c r="DC253">
        <f t="array" ref="DC253:DC255">+MMULT($AD$11:$AF$13,DC245:DC247)</f>
        <v>-0.42489601434090818</v>
      </c>
      <c r="DD253">
        <f t="array" ref="DD253:DD255">+MMULT($AD$11:$AF$13,DD245:DD247)</f>
        <v>0.12697320025594977</v>
      </c>
      <c r="DE253">
        <f t="array" ref="DE253:DE255">+MMULT($AD$11:$AF$13,DE245:DE247)</f>
        <v>-0.67278348647575137</v>
      </c>
      <c r="DF253">
        <f t="array" ref="DF253:DF255">+MMULT($AD$11:$AF$13,DF245:DF247)</f>
        <v>0.75337180441709017</v>
      </c>
      <c r="DG253">
        <f t="array" ref="DG253:DG255">+MMULT($AD$11:$AF$13,DG245:DG247)</f>
        <v>0.11758871706124709</v>
      </c>
      <c r="DH253">
        <f t="array" ref="DH253:DH255">+MMULT($AD$11:$AF$13,DH245:DH247)</f>
        <v>0.8791308343751123</v>
      </c>
      <c r="DI253">
        <f t="array" ref="DI253:DI255">+MMULT($AD$11:$AF$13,DI245:DI247)</f>
        <v>-0.64541696232205137</v>
      </c>
      <c r="DJ253">
        <f t="array" ref="DJ253:DJ255">+MMULT($AD$11:$AF$13,DJ245:DJ247)</f>
        <v>-0.16215234392896652</v>
      </c>
      <c r="DK253">
        <f t="array" ref="DK253:DK255">+MMULT($AD$11:$AF$13,DK245:DK247)</f>
        <v>0.25380531034634657</v>
      </c>
      <c r="DL253">
        <f t="array" ref="DL253:DL255">+MMULT($AD$11:$AF$13,DL245:DL247)</f>
        <v>-0.62728886323392541</v>
      </c>
      <c r="DM253">
        <f t="array" ref="DM253:DM255">+MMULT($AD$11:$AF$13,DM245:DM247)</f>
        <v>0.76988928971393911</v>
      </c>
      <c r="DN253">
        <f t="array" ref="DN253:DN255">+MMULT($AD$11:$AF$13,DN245:DN247)</f>
        <v>0.57112901578755315</v>
      </c>
      <c r="DO253">
        <f t="array" ref="DO253:DO255">+MMULT($AD$11:$AF$13,DO245:DO247)</f>
        <v>-1.2000612813723562E-2</v>
      </c>
      <c r="DP253">
        <f t="array" ref="DP253:DP255">+MMULT($AD$11:$AF$13,DP245:DP247)</f>
        <v>-0.52186072741354284</v>
      </c>
      <c r="DQ253">
        <f t="array" ref="DQ253:DQ255">+MMULT($AD$11:$AF$13,DQ245:DQ247)</f>
        <v>1.034955979893929</v>
      </c>
      <c r="DR253">
        <f t="array" ref="DR253:DR255">+MMULT($AD$11:$AF$13,DR245:DR247)</f>
        <v>-0.8681138783493989</v>
      </c>
      <c r="DS253">
        <f t="array" ref="DS253:DS255">+MMULT($AD$11:$AF$13,DS245:DS247)</f>
        <v>-0.1949230188604312</v>
      </c>
      <c r="DT253">
        <f t="array" ref="DT253:DT255">+MMULT($AD$11:$AF$13,DT245:DT247)</f>
        <v>0.54465374429935332</v>
      </c>
      <c r="DU253">
        <f t="array" ref="DU253:DU255">+MMULT($AD$11:$AF$13,DU245:DU247)</f>
        <v>-1.0724323099243995</v>
      </c>
      <c r="DV253">
        <f t="array" ref="DV253:DV255">+MMULT($AD$11:$AF$13,DV245:DV247)</f>
        <v>0.7587173332246604</v>
      </c>
      <c r="DW253">
        <f t="array" ref="DW253:DW255">+MMULT($AD$11:$AF$13,DW245:DW247)</f>
        <v>0.21037636635934184</v>
      </c>
      <c r="DX253">
        <f t="array" ref="DX253:DX255">+MMULT($AD$11:$AF$13,DX245:DX247)</f>
        <v>5.9649345062020222E-2</v>
      </c>
      <c r="DY253">
        <f t="array" ref="DY253:DY255">+MMULT($AD$11:$AF$13,DY245:DY247)</f>
        <v>-0.26855618779563784</v>
      </c>
      <c r="DZ253">
        <f t="array" ref="DZ253:DZ255">+MMULT($AD$11:$AF$13,DZ245:DZ247)</f>
        <v>2.0994534583950468</v>
      </c>
      <c r="EA253">
        <f t="array" ref="EA253:EA255">+MMULT($AD$11:$AF$13,EA245:EA247)</f>
        <v>0.283595207132326</v>
      </c>
      <c r="EB253">
        <f t="array" ref="EB253:EB255">+MMULT($AD$11:$AF$13,EB245:EB247)</f>
        <v>-0.58018163901539188</v>
      </c>
      <c r="EC253">
        <f t="array" ref="EC253:EC255">+MMULT($AD$11:$AF$13,EC245:EC247)</f>
        <v>-1.9284760239700136</v>
      </c>
      <c r="ED253">
        <f t="array" ref="ED253:ED255">+MMULT($AD$11:$AF$13,ED245:ED247)</f>
        <v>1.2646527565995909</v>
      </c>
      <c r="EE253">
        <f t="array" ref="EE253:EE255">+MMULT($AD$11:$AF$13,EE245:EE247)</f>
        <v>0.9695398227131099</v>
      </c>
      <c r="EF253">
        <f t="array" ref="EF253:EF255">+MMULT($AD$11:$AF$13,EF245:EF247)</f>
        <v>-0.53801157699849711</v>
      </c>
      <c r="EG253">
        <f t="array" ref="EG253:EG255">+MMULT($AD$11:$AF$13,EG245:EG247)</f>
        <v>6.7961741717063387E-2</v>
      </c>
      <c r="EH253">
        <f t="array" ref="EH253:EH255">+MMULT($AD$11:$AF$13,EH245:EH247)</f>
        <v>1.0524153910847511</v>
      </c>
      <c r="EI253">
        <f t="array" ref="EI253:EI255">+MMULT($AD$11:$AF$13,EI245:EI247)</f>
        <v>1.79017586676122</v>
      </c>
      <c r="EJ253">
        <f t="array" ref="EJ253:EJ255">+MMULT($AD$11:$AF$13,EJ245:EJ247)</f>
        <v>0.50588673733188749</v>
      </c>
      <c r="EK253">
        <f t="array" ref="EK253:EK255">+MMULT($AD$11:$AF$13,EK245:EK247)</f>
        <v>-0.69585669650723747</v>
      </c>
      <c r="EL253">
        <f t="array" ref="EL253:EL255">+MMULT($AD$11:$AF$13,EL245:EL247)</f>
        <v>-9.455425714565234E-2</v>
      </c>
      <c r="EM253">
        <f t="array" ref="EM253:EM255">+MMULT($AD$11:$AF$13,EM245:EM247)</f>
        <v>-1.0301191705565216</v>
      </c>
      <c r="EN253">
        <f t="array" ref="EN253:EN255">+MMULT($AD$11:$AF$13,EN245:EN247)</f>
        <v>-0.18958047083100651</v>
      </c>
      <c r="EO253">
        <f t="array" ref="EO253:EO255">+MMULT($AD$11:$AF$13,EO245:EO247)</f>
        <v>-0.53478339426693655</v>
      </c>
      <c r="EP253">
        <f t="array" ref="EP253:EP255">+MMULT($AD$11:$AF$13,EP245:EP247)</f>
        <v>-1.6855942719341552</v>
      </c>
      <c r="EQ253">
        <f t="array" ref="EQ253:EQ255">+MMULT($AD$11:$AF$13,EQ245:EQ247)</f>
        <v>0.65025675243760428</v>
      </c>
      <c r="ER253">
        <f t="array" ref="ER253:ER255">+MMULT($AD$11:$AF$13,ER245:ER247)</f>
        <v>1.7245907988188234</v>
      </c>
      <c r="ES253">
        <f t="array" ref="ES253:ES255">+MMULT($AD$11:$AF$13,ES245:ES247)</f>
        <v>1.0484231355552311</v>
      </c>
      <c r="ET253">
        <f t="array" ref="ET253:ET255">+MMULT($AD$11:$AF$13,ET245:ET247)</f>
        <v>-0.81631192855172618</v>
      </c>
      <c r="EU253">
        <f t="array" ref="EU253:EU255">+MMULT($AD$11:$AF$13,EU245:EU247)</f>
        <v>0.77522488259435762</v>
      </c>
      <c r="EV253">
        <f t="array" ref="EV253:EV255">+MMULT($AD$11:$AF$13,EV245:EV247)</f>
        <v>-0.95240630993286068</v>
      </c>
      <c r="EW253">
        <f t="array" ref="EW253:EW255">+MMULT($AD$11:$AF$13,EW245:EW247)</f>
        <v>1.1704760646857</v>
      </c>
      <c r="EX253">
        <f t="array" ref="EX253:EX255">+MMULT($AD$11:$AF$13,EX245:EX247)</f>
        <v>-1.0205389495969319</v>
      </c>
      <c r="EY253">
        <f t="array" ref="EY253:EY255">+MMULT($AD$11:$AF$13,EY245:EY247)</f>
        <v>0.73036615869023513</v>
      </c>
      <c r="EZ253">
        <f t="array" ref="EZ253:EZ255">+MMULT($AD$11:$AF$13,EZ245:EZ247)</f>
        <v>0.28514620536069352</v>
      </c>
      <c r="FA253">
        <f t="array" ref="FA253:FA255">+MMULT($AD$11:$AF$13,FA245:FA247)</f>
        <v>2.0626984766757835E-2</v>
      </c>
      <c r="FB253">
        <f t="array" ref="FB253:FB255">+MMULT($AD$11:$AF$13,FB245:FB247)</f>
        <v>1.0568468145943724</v>
      </c>
      <c r="FC253">
        <f t="array" ref="FC253:FC255">+MMULT($AD$11:$AF$13,FC245:FC247)</f>
        <v>-1.71762770107097</v>
      </c>
      <c r="FD253">
        <f t="array" ref="FD253:FD255">+MMULT($AD$11:$AF$13,FD245:FD247)</f>
        <v>5.000354698323E-2</v>
      </c>
      <c r="FE253">
        <f t="array" ref="FE253:FE255">+MMULT($AD$11:$AF$13,FE245:FE247)</f>
        <v>4.3374296387670833E-2</v>
      </c>
      <c r="FF253">
        <f t="array" ref="FF253:FF255">+MMULT($AD$11:$AF$13,FF245:FF247)</f>
        <v>-0.40268325560075219</v>
      </c>
      <c r="FG253">
        <f t="array" ref="FG253:FG255">+MMULT($AD$11:$AF$13,FG245:FG247)</f>
        <v>-0.25785221347520038</v>
      </c>
      <c r="FH253">
        <f t="array" ref="FH253:FH255">+MMULT($AD$11:$AF$13,FH245:FH247)</f>
        <v>-1.8486786058299436E-2</v>
      </c>
      <c r="FI253">
        <f t="array" ref="FI253:FI255">+MMULT($AD$11:$AF$13,FI245:FI247)</f>
        <v>0.77038211170065929</v>
      </c>
      <c r="FJ253">
        <f t="array" ref="FJ253:FJ255">+MMULT($AD$11:$AF$13,FJ245:FJ247)</f>
        <v>0.37668888298669057</v>
      </c>
      <c r="FK253">
        <f t="array" ref="FK253:FK255">+MMULT($AD$11:$AF$13,FK245:FK247)</f>
        <v>0.1160377188328796</v>
      </c>
      <c r="FL253">
        <f t="array" ref="FL253:FL255">+MMULT($AD$11:$AF$13,FL245:FL247)</f>
        <v>0.82577093120006595</v>
      </c>
      <c r="FM253">
        <f t="array" ref="FM253:FM255">+MMULT($AD$11:$AF$13,FM245:FM247)</f>
        <v>-0.14816156490677398</v>
      </c>
      <c r="FN253">
        <f t="array" ref="FN253:FN255">+MMULT($AD$11:$AF$13,FN245:FN247)</f>
        <v>0.67665651087945189</v>
      </c>
      <c r="FO253">
        <f t="array" ref="FO253:FO255">+MMULT($AD$11:$AF$13,FO245:FO247)</f>
        <v>9.0385142112833661E-2</v>
      </c>
      <c r="FP253">
        <f t="array" ref="FP253:FP255">+MMULT($AD$11:$AF$13,FP245:FP247)</f>
        <v>0.40632974086539581</v>
      </c>
      <c r="FQ253">
        <f t="array" ref="FQ253:FQ255">+MMULT($AD$11:$AF$13,FQ245:FQ247)</f>
        <v>0.81507192484320423</v>
      </c>
      <c r="FR253">
        <f t="array" ref="FR253:FR255">+MMULT($AD$11:$AF$13,FR245:FR247)</f>
        <v>0.5172335661390346</v>
      </c>
      <c r="FS253">
        <f t="array" ref="FS253:FS255">+MMULT($AD$11:$AF$13,FS245:FS247)</f>
        <v>-0.96817860069333828</v>
      </c>
      <c r="FT253">
        <f t="array" ref="FT253:FT255">+MMULT($AD$11:$AF$13,FT245:FT247)</f>
        <v>-0.26218527130602071</v>
      </c>
      <c r="FU253">
        <f t="array" ref="FU253:FU255">+MMULT($AD$11:$AF$13,FU245:FU247)</f>
        <v>0.99060200108910856</v>
      </c>
      <c r="FV253">
        <f t="array" ref="FV253:FV255">+MMULT($AD$11:$AF$13,FV245:FV247)</f>
        <v>0.79990970000983608</v>
      </c>
      <c r="FW253">
        <f t="array" ref="FW253:FW255">+MMULT($AD$11:$AF$13,FW245:FW247)</f>
        <v>-0.57237100668150542</v>
      </c>
      <c r="FX253">
        <f t="array" ref="FX253:FX255">+MMULT($AD$11:$AF$13,FX245:FX247)</f>
        <v>-0.44609034054802332</v>
      </c>
      <c r="FY253">
        <f t="array" ref="FY253:FY255">+MMULT($AD$11:$AF$13,FY245:FY247)</f>
        <v>-1.1880904763400875</v>
      </c>
      <c r="FZ253">
        <f t="array" ref="FZ253:FZ255">+MMULT($AD$11:$AF$13,FZ245:FZ247)</f>
        <v>1.0434988900588895</v>
      </c>
      <c r="GA253">
        <f t="array" ref="GA253:GA255">+MMULT($AD$11:$AF$13,GA245:GA247)</f>
        <v>0.71624124465149575</v>
      </c>
      <c r="GB253">
        <f t="array" ref="GB253:GB255">+MMULT($AD$11:$AF$13,GB245:GB247)</f>
        <v>-1.0888007563139741</v>
      </c>
      <c r="GC253">
        <f t="array" ref="GC253:GC255">+MMULT($AD$11:$AF$13,GC245:GC247)</f>
        <v>0.46793646357628466</v>
      </c>
      <c r="GD253">
        <f t="array" ref="GD253:GD255">+MMULT($AD$11:$AF$13,GD245:GD247)</f>
        <v>0.55950795539102138</v>
      </c>
      <c r="GE253">
        <f t="array" ref="GE253:GE255">+MMULT($AD$11:$AF$13,GE245:GE247)</f>
        <v>1.117720265881472</v>
      </c>
      <c r="GF253">
        <f t="array" ref="GF253:GF255">+MMULT($AD$11:$AF$13,GF245:GF247)</f>
        <v>0.79514442934792029</v>
      </c>
      <c r="GG253">
        <f t="array" ref="GG253:GG255">+MMULT($AD$11:$AF$13,GG245:GG247)</f>
        <v>1.4737762025451138</v>
      </c>
      <c r="GH253">
        <f t="array" ref="GH253:GH255">+MMULT($AD$11:$AF$13,GH245:GH247)</f>
        <v>0.48718732243254348</v>
      </c>
      <c r="GI253">
        <f t="array" ref="GI253:GI255">+MMULT($AD$11:$AF$13,GI245:GI247)</f>
        <v>-0.41252181066628379</v>
      </c>
      <c r="GJ253">
        <f t="array" ref="GJ253:GJ255">+MMULT($AD$11:$AF$13,GJ245:GJ247)</f>
        <v>0.35051665727661507</v>
      </c>
      <c r="GK253">
        <f t="array" ref="GK253:GK255">+MMULT($AD$11:$AF$13,GK245:GK247)</f>
        <v>-0.40640326672631777</v>
      </c>
      <c r="GL253">
        <f t="array" ref="GL253:GL255">+MMULT($AD$11:$AF$13,GL245:GL247)</f>
        <v>-0.62858748891264182</v>
      </c>
      <c r="GM253">
        <f t="array" ref="GM253:GM255">+MMULT($AD$11:$AF$13,GM245:GM247)</f>
        <v>0.61815377181072828</v>
      </c>
      <c r="GN253">
        <f t="array" ref="GN253:GN255">+MMULT($AD$11:$AF$13,GN245:GN247)</f>
        <v>1.5383796008849304</v>
      </c>
      <c r="GO253">
        <f t="array" ref="GO253:GO255">+MMULT($AD$11:$AF$13,GO245:GO247)</f>
        <v>-1.5183288998929663</v>
      </c>
      <c r="GP253">
        <f t="array" ref="GP253:GP255">+MMULT($AD$11:$AF$13,GP245:GP247)</f>
        <v>-0.61583870078440139</v>
      </c>
      <c r="GQ253">
        <f t="array" ref="GQ253:GQ255">+MMULT($AD$11:$AF$13,GQ245:GQ247)</f>
        <v>0.91699069119363552</v>
      </c>
      <c r="GR253">
        <f t="array" ref="GR253:GR255">+MMULT($AD$11:$AF$13,GR245:GR247)</f>
        <v>-0.76772325759488647</v>
      </c>
      <c r="GS253">
        <f t="array" ref="GS253:GS255">+MMULT($AD$11:$AF$13,GS245:GS247)</f>
        <v>0.3171448587524775</v>
      </c>
      <c r="GT253">
        <f t="array" ref="GT253:GT255">+MMULT($AD$11:$AF$13,GT245:GT247)</f>
        <v>-8.7092375854787629E-2</v>
      </c>
      <c r="GU253">
        <f t="array" ref="GU253:GU255">+MMULT($AD$11:$AF$13,GU245:GU247)</f>
        <v>0.47629158471807975</v>
      </c>
      <c r="GV253">
        <f t="array" ref="GV253:GV255">+MMULT($AD$11:$AF$13,GV245:GV247)</f>
        <v>-0.34545032802200532</v>
      </c>
      <c r="GW253">
        <f t="array" ref="GW253:GW255">+MMULT($AD$11:$AF$13,GW245:GW247)</f>
        <v>0.7046122355132427</v>
      </c>
      <c r="GX253">
        <f t="array" ref="GX253:GX255">+MMULT($AD$11:$AF$13,GX245:GX247)</f>
        <v>-0.3570475421933732</v>
      </c>
      <c r="GY253">
        <f t="array" ref="GY253:GY255">+MMULT($AD$11:$AF$13,GY245:GY247)</f>
        <v>0.27459027635481514</v>
      </c>
      <c r="GZ253">
        <f t="array" ref="GZ253:GZ255">+MMULT($AD$11:$AF$13,GZ245:GZ247)</f>
        <v>0.63823825495500786</v>
      </c>
      <c r="HA253">
        <f t="array" ref="HA253:HA255">+MMULT($AD$11:$AF$13,HA245:HA247)</f>
        <v>-0.61481132591692422</v>
      </c>
      <c r="HB253">
        <f t="array" ref="HB253:HB255">+MMULT($AD$11:$AF$13,HB245:HB247)</f>
        <v>0.42768204831422169</v>
      </c>
      <c r="HC253">
        <f t="array" ref="HC253:HC255">+MMULT($AD$11:$AF$13,HC245:HC247)</f>
        <v>1.6834481116694058</v>
      </c>
      <c r="HD253">
        <f t="array" ref="HD253:HD255">+MMULT($AD$11:$AF$13,HD245:HD247)</f>
        <v>0.38543846043640489</v>
      </c>
      <c r="HE253">
        <f t="array" ref="HE253:HE255">+MMULT($AD$11:$AF$13,HE245:HE247)</f>
        <v>-0.86986657589894423</v>
      </c>
      <c r="HF253">
        <f t="array" ref="HF253:HF255">+MMULT($AD$11:$AF$13,HF245:HF247)</f>
        <v>0.47900906079404715</v>
      </c>
      <c r="HG253">
        <f t="array" ref="HG253:HG255">+MMULT($AD$11:$AF$13,HG245:HG247)</f>
        <v>0.68799141657401708</v>
      </c>
      <c r="HH253">
        <f t="array" ref="HH253:HH255">+MMULT($AD$11:$AF$13,HH245:HH247)</f>
        <v>-0.3002080773298304</v>
      </c>
      <c r="HI253">
        <f t="array" ref="HI253:HI255">+MMULT($AD$11:$AF$13,HI245:HI247)</f>
        <v>0.23066851038109015</v>
      </c>
      <c r="HJ253">
        <f t="array" ref="HJ253:HJ255">+MMULT($AD$11:$AF$13,HJ245:HJ247)</f>
        <v>0.27009824368956886</v>
      </c>
      <c r="HK253">
        <f t="array" ref="HK253:HK255">+MMULT($AD$11:$AF$13,HK245:HK247)</f>
        <v>-1.3213630544101627</v>
      </c>
      <c r="HL253">
        <f t="array" ref="HL253:HL255">+MMULT($AD$11:$AF$13,HL245:HL247)</f>
        <v>8.9847608453931152E-2</v>
      </c>
      <c r="HM253">
        <f t="array" ref="HM253:HM255">+MMULT($AD$11:$AF$13,HM245:HM247)</f>
        <v>-0.12251594333573418</v>
      </c>
      <c r="HN253">
        <f t="array" ref="HN253:HN255">+MMULT($AD$11:$AF$13,HN245:HN247)</f>
        <v>-6.1392106684413923E-2</v>
      </c>
      <c r="HO253">
        <f t="array" ref="HO253:HO255">+MMULT($AD$11:$AF$13,HO245:HO247)</f>
        <v>-0.23822378938718008</v>
      </c>
      <c r="HP253">
        <f t="array" ref="HP253:HP255">+MMULT($AD$11:$AF$13,HP245:HP247)</f>
        <v>5.4959587446456785E-2</v>
      </c>
      <c r="HQ253">
        <f t="array" ref="HQ253:HQ255">+MMULT($AD$11:$AF$13,HQ245:HQ247)</f>
        <v>1.2602729999111578E-2</v>
      </c>
      <c r="HR253">
        <f t="array" ref="HR253:HR255">+MMULT($AD$11:$AF$13,HR245:HR247)</f>
        <v>-0.41476534301711898</v>
      </c>
      <c r="HS253">
        <f t="array" ref="HS253:HS255">+MMULT($AD$11:$AF$13,HS245:HS247)</f>
        <v>0.73960259657037875</v>
      </c>
      <c r="HT253">
        <f t="array" ref="HT253:HT255">+MMULT($AD$11:$AF$13,HT245:HT247)</f>
        <v>1.3285367938136303</v>
      </c>
      <c r="HU253">
        <f t="array" ref="HU253:HU255">+MMULT($AD$11:$AF$13,HU245:HU247)</f>
        <v>-0.69751003478526652</v>
      </c>
      <c r="HV253">
        <f t="array" ref="HV253:HV255">+MMULT($AD$11:$AF$13,HV245:HV247)</f>
        <v>-0.13305796204360029</v>
      </c>
      <c r="HW253">
        <f t="array" ref="HW253:HW255">+MMULT($AD$11:$AF$13,HW245:HW247)</f>
        <v>7.3883554299427386E-3</v>
      </c>
      <c r="HX253">
        <f t="array" ref="HX253:HX255">+MMULT($AD$11:$AF$13,HX245:HX247)</f>
        <v>0.26414364254760453</v>
      </c>
      <c r="HY253">
        <f t="array" ref="HY253:HY255">+MMULT($AD$11:$AF$13,HY245:HY247)</f>
        <v>2.9656755362147777E-2</v>
      </c>
      <c r="HZ253">
        <f t="array" ref="HZ253:HZ255">+MMULT($AD$11:$AF$13,HZ245:HZ247)</f>
        <v>0.55312213501067686</v>
      </c>
      <c r="IA253">
        <f t="array" ref="IA253:IA255">+MMULT($AD$11:$AF$13,IA245:IA247)</f>
        <v>-7.0243030591074757E-2</v>
      </c>
      <c r="IB253">
        <f t="array" ref="IB253:IB255">+MMULT($AD$11:$AF$13,IB245:IB247)</f>
        <v>-0.49823806061057241</v>
      </c>
      <c r="IC253">
        <f t="array" ref="IC253:IC255">+MMULT($AD$11:$AF$13,IC245:IC247)</f>
        <v>-0.27810461378834223</v>
      </c>
      <c r="ID253">
        <f t="array" ref="ID253:ID255">+MMULT($AD$11:$AF$13,ID245:ID247)</f>
        <v>1.4912515112193785</v>
      </c>
      <c r="IE253">
        <f t="array" ref="IE253:IE255">+MMULT($AD$11:$AF$13,IE245:IE247)</f>
        <v>-0.23475615081126558</v>
      </c>
      <c r="IF253">
        <f t="array" ref="IF253:IF255">+MMULT($AD$11:$AF$13,IF245:IF247)</f>
        <v>0.58109872509148619</v>
      </c>
      <c r="IG253">
        <f t="array" ref="IG253:IG255">+MMULT($AD$11:$AF$13,IG245:IG247)</f>
        <v>0.26029744514721342</v>
      </c>
      <c r="IH253">
        <f t="array" ref="IH253:IH255">+MMULT($AD$11:$AF$13,IH245:IH247)</f>
        <v>1.218975312298175</v>
      </c>
      <c r="II253">
        <f t="array" ref="II253:II255">+MMULT($AD$11:$AF$13,II245:II247)</f>
        <v>-1.0843117044268733</v>
      </c>
      <c r="IJ253">
        <f t="array" ref="IJ253:IJ255">+MMULT($AD$11:$AF$13,IJ245:IJ247)</f>
        <v>-0.81682859676361019</v>
      </c>
      <c r="IK253">
        <f t="array" ref="IK253:IK255">+MMULT($AD$11:$AF$13,IK245:IK247)</f>
        <v>-0.27430908961642436</v>
      </c>
      <c r="IL253">
        <f t="array" ref="IL253:IL255">+MMULT($AD$11:$AF$13,IL245:IL247)</f>
        <v>-0.23544868493373333</v>
      </c>
      <c r="IM253">
        <f t="array" ref="IM253:IM255">+MMULT($AD$11:$AF$13,IM245:IM247)</f>
        <v>1.1802212220360064</v>
      </c>
      <c r="IN253">
        <f t="array" ref="IN253:IN255">+MMULT($AD$11:$AF$13,IN245:IN247)</f>
        <v>-0.57162581214513408</v>
      </c>
      <c r="IO253">
        <f t="array" ref="IO253:IO255">+MMULT($AD$11:$AF$13,IO245:IO247)</f>
        <v>1.8307382957649829</v>
      </c>
      <c r="IP253">
        <f t="array" ref="IP253:IP255">+MMULT($AD$11:$AF$13,IP245:IP247)</f>
        <v>0.68535044713711712</v>
      </c>
      <c r="IQ253">
        <f t="array" ref="IQ253:IQ255">+MMULT($AD$11:$AF$13,IQ245:IQ247)</f>
        <v>1.2686668711688442</v>
      </c>
      <c r="IR253">
        <f t="array" ref="IR253:IR255">+MMULT($AD$11:$AF$13,IR245:IR247)</f>
        <v>0.42594922261897961</v>
      </c>
      <c r="IS253">
        <f t="array" ref="IS253:IS255">+MMULT($AD$11:$AF$13,IS245:IS247)</f>
        <v>2.4907382183674633E-2</v>
      </c>
      <c r="IT253">
        <f t="array" ref="IT253:IT255">+MMULT($AD$11:$AF$13,IT245:IT247)</f>
        <v>-0.54749740665014623</v>
      </c>
      <c r="IU253">
        <f t="array" ref="IU253:IU255">+MMULT($AD$11:$AF$13,IU245:IU247)</f>
        <v>1.393716475928241</v>
      </c>
      <c r="IV253">
        <f t="array" ref="IV253:IV255">+MMULT($AD$11:$AF$13,IV245:IV247)</f>
        <v>1.0525525068794435</v>
      </c>
      <c r="IW253">
        <f t="array" ref="IW253:IW255">+MMULT($AD$11:$AF$13,IW245:IW247)</f>
        <v>0.8280720919283806</v>
      </c>
      <c r="IX253">
        <f t="array" ref="IX253:IX255">+MMULT($AD$11:$AF$13,IX245:IX247)</f>
        <v>0.12893256509024872</v>
      </c>
      <c r="IY253">
        <f t="array" ref="IY253:IY255">+MMULT($AD$11:$AF$13,IY245:IY247)</f>
        <v>0.84573220884766542</v>
      </c>
      <c r="IZ253">
        <f t="array" ref="IZ253:IZ255">+MMULT($AD$11:$AF$13,IZ245:IZ247)</f>
        <v>-0.34313823777382396</v>
      </c>
      <c r="JA253">
        <f t="array" ref="JA253:JA255">+MMULT($AD$11:$AF$13,JA245:JA247)</f>
        <v>-0.30404135802492444</v>
      </c>
      <c r="JB253">
        <f t="array" ref="JB253:JB255">+MMULT($AD$11:$AF$13,JB245:JB247)</f>
        <v>1.5530728499567423</v>
      </c>
      <c r="JC253">
        <f t="array" ref="JC253:JC255">+MMULT($AD$11:$AF$13,JC245:JC247)</f>
        <v>-1.7622360396108716</v>
      </c>
      <c r="JD253">
        <f t="array" ref="JD253:JD255">+MMULT($AD$11:$AF$13,JD245:JD247)</f>
        <v>7.3529835292829804E-2</v>
      </c>
      <c r="JE253">
        <f t="array" ref="JE253:JE255">+MMULT($AD$11:$AF$13,JE245:JE247)</f>
        <v>-0.14219603424494287</v>
      </c>
      <c r="JF253">
        <f t="array" ref="JF253:JF255">+MMULT($AD$11:$AF$13,JF245:JF247)</f>
        <v>0.82535362225969799</v>
      </c>
      <c r="JG253">
        <f t="array" ref="JG253:JG255">+MMULT($AD$11:$AF$13,JG245:JG247)</f>
        <v>-1.1430270723366416</v>
      </c>
      <c r="JH253">
        <f t="array" ref="JH253:JH255">+MMULT($AD$11:$AF$13,JH245:JH247)</f>
        <v>0.49125409741570047</v>
      </c>
      <c r="JI253">
        <f t="array" ref="JI253:JI255">+MMULT($AD$11:$AF$13,JI245:JI247)</f>
        <v>-0.27318632984829155</v>
      </c>
      <c r="JJ253">
        <f t="array" ref="JJ253:JJ255">+MMULT($AD$11:$AF$13,JJ245:JJ247)</f>
        <v>-1.0411818318471324</v>
      </c>
      <c r="JK253">
        <f t="array" ref="JK253:JK255">+MMULT($AD$11:$AF$13,JK245:JK247)</f>
        <v>-1.5890647524707613</v>
      </c>
      <c r="JL253">
        <f t="array" ref="JL253:JL255">+MMULT($AD$11:$AF$13,JL245:JL247)</f>
        <v>0.34639026673054835</v>
      </c>
      <c r="JM253">
        <f t="array" ref="JM253:JM255">+MMULT($AD$11:$AF$13,JM245:JM247)</f>
        <v>-0.53607307761121648</v>
      </c>
      <c r="JN253">
        <f t="array" ref="JN253:JN255">+MMULT($AD$11:$AF$13,JN245:JN247)</f>
        <v>-0.71465149630723701</v>
      </c>
      <c r="JO253">
        <f t="array" ref="JO253:JO255">+MMULT($AD$11:$AF$13,JO245:JO247)</f>
        <v>-0.99877926913488968</v>
      </c>
      <c r="JP253">
        <f t="array" ref="JP253:JP255">+MMULT($AD$11:$AF$13,JP245:JP247)</f>
        <v>0.17154875023625116</v>
      </c>
      <c r="JQ253">
        <f t="array" ref="JQ253:JQ255">+MMULT($AD$11:$AF$13,JQ245:JQ247)</f>
        <v>9.4486692841021347E-2</v>
      </c>
      <c r="JR253">
        <f t="array" ref="JR253:JR255">+MMULT($AD$11:$AF$13,JR245:JR247)</f>
        <v>0.20398061005184567</v>
      </c>
      <c r="JS253">
        <f t="array" ref="JS253:JS255">+MMULT($AD$11:$AF$13,JS245:JS247)</f>
        <v>-1.2067183525639398</v>
      </c>
      <c r="JT253">
        <f t="array" ref="JT253:JT255">+MMULT($AD$11:$AF$13,JT245:JT247)</f>
        <v>-0.51850834559258718</v>
      </c>
      <c r="JU253">
        <f t="array" ref="JU253:JU255">+MMULT($AD$11:$AF$13,JU245:JU247)</f>
        <v>-0.61781197591671266</v>
      </c>
      <c r="JV253">
        <f t="array" ref="JV253:JV255">+MMULT($AD$11:$AF$13,JV245:JV247)</f>
        <v>0.32895668895032032</v>
      </c>
      <c r="JW253">
        <f t="array" ref="JW253:JW255">+MMULT($AD$11:$AF$13,JW245:JW247)</f>
        <v>-0.23032274011621387</v>
      </c>
      <c r="JX253">
        <f t="array" ref="JX253:JX255">+MMULT($AD$11:$AF$13,JX245:JX247)</f>
        <v>0.7505639114040431</v>
      </c>
      <c r="JY253">
        <f t="array" ref="JY253:JY255">+MMULT($AD$11:$AF$13,JY245:JY247)</f>
        <v>-0.68045203505136975</v>
      </c>
      <c r="JZ253">
        <f t="array" ref="JZ253:JZ255">+MMULT($AD$11:$AF$13,JZ245:JZ247)</f>
        <v>-1.1449168856808791</v>
      </c>
      <c r="KA253">
        <f t="array" ref="KA253:KA255">+MMULT($AD$11:$AF$13,KA245:KA247)</f>
        <v>-0.10262819154905668</v>
      </c>
      <c r="KB253">
        <f t="array" ref="KB253:KB255">+MMULT($AD$11:$AF$13,KB245:KB247)</f>
        <v>0.33492023242672114</v>
      </c>
      <c r="KC253">
        <f t="array" ref="KC253:KC255">+MMULT($AD$11:$AF$13,KC245:KC247)</f>
        <v>-1.2644619867982798</v>
      </c>
      <c r="KD253">
        <f t="array" ref="KD253:KD255">+MMULT($AD$11:$AF$13,KD245:KD247)</f>
        <v>-0.32050320212972422</v>
      </c>
      <c r="KE253">
        <f t="array" ref="KE253:KE255">+MMULT($AD$11:$AF$13,KE245:KE247)</f>
        <v>-7.8428247378577218E-2</v>
      </c>
      <c r="KF253">
        <f t="array" ref="KF253:KF255">+MMULT($AD$11:$AF$13,KF245:KF247)</f>
        <v>0.68280684978630302</v>
      </c>
      <c r="KG253">
        <f t="array" ref="KG253:KG255">+MMULT($AD$11:$AF$13,KG245:KG247)</f>
        <v>-1.3138634165961218</v>
      </c>
      <c r="KH253">
        <f t="array" ref="KH253:KH255">+MMULT($AD$11:$AF$13,KH245:KH247)</f>
        <v>-0.19129243107923019</v>
      </c>
      <c r="KI253">
        <f t="array" ref="KI253:KI255">+MMULT($AD$11:$AF$13,KI245:KI247)</f>
        <v>0.47745508178753415</v>
      </c>
      <c r="KJ253">
        <f t="array" ref="KJ253:KJ255">+MMULT($AD$11:$AF$13,KJ245:KJ247)</f>
        <v>2.0895254799851506E-2</v>
      </c>
      <c r="KK253">
        <f t="array" ref="KK253:KK255">+MMULT($AD$11:$AF$13,KK245:KK247)</f>
        <v>0.81807257484299278</v>
      </c>
      <c r="KL253">
        <f t="array" ref="KL253:KL255">+MMULT($AD$11:$AF$13,KL245:KL247)</f>
        <v>-0.31971727029203129</v>
      </c>
      <c r="KM253">
        <f t="array" ref="KM253:KM255">+MMULT($AD$11:$AF$13,KM245:KM247)</f>
        <v>-0.93397516506661038</v>
      </c>
      <c r="KN253">
        <f t="array" ref="KN253:KN255">+MMULT($AD$11:$AF$13,KN245:KN247)</f>
        <v>1.8486786058299436E-2</v>
      </c>
      <c r="KO253">
        <f t="array" ref="KO253:KO255">+MMULT($AD$11:$AF$13,KO245:KO247)</f>
        <v>-1.0066564721806921</v>
      </c>
      <c r="KP253">
        <f t="array" ref="KP253:KP255">+MMULT($AD$11:$AF$13,KP245:KP247)</f>
        <v>-0.50928979238131644</v>
      </c>
      <c r="KQ253">
        <f t="array" ref="KQ253:KQ255">+MMULT($AD$11:$AF$13,KQ245:KQ247)</f>
        <v>1.1935015822668582</v>
      </c>
      <c r="KR253">
        <f t="array" ref="KR253:KR255">+MMULT($AD$11:$AF$13,KR245:KR247)</f>
        <v>1.7647955344451283</v>
      </c>
      <c r="KS253">
        <f t="array" ref="KS253:KS255">+MMULT($AD$11:$AF$13,KS245:KS247)</f>
        <v>3.0105859269400888E-4</v>
      </c>
      <c r="KT253">
        <f t="array" ref="KT253:KT255">+MMULT($AD$11:$AF$13,KT245:KT247)</f>
        <v>0.34501712159819481</v>
      </c>
      <c r="KU253">
        <f t="array" ref="KU253:KU255">+MMULT($AD$11:$AF$13,KU245:KU247)</f>
        <v>0.67152460450564144</v>
      </c>
      <c r="KV253">
        <f t="array" ref="KV253:KV255">+MMULT($AD$11:$AF$13,KV245:KV247)</f>
        <v>-0.47327006927127291</v>
      </c>
      <c r="KW253">
        <f t="array" ref="KW253:KW255">+MMULT($AD$11:$AF$13,KW245:KW247)</f>
        <v>2.2294630779885307</v>
      </c>
      <c r="KX253">
        <f t="array" ref="KX253:KX255">+MMULT($AD$11:$AF$13,KX245:KX247)</f>
        <v>0.94974745582708786</v>
      </c>
      <c r="KY253">
        <f t="array" ref="KY253:KY255">+MMULT($AD$11:$AF$13,KY245:KY247)</f>
        <v>2.0502348496567944</v>
      </c>
      <c r="KZ253">
        <f t="array" ref="KZ253:KZ255">+MMULT($AD$11:$AF$13,KZ245:KZ247)</f>
        <v>-1.2336486895156837</v>
      </c>
      <c r="LA253">
        <f t="array" ref="LA253:LA255">+MMULT($AD$11:$AF$13,LA245:LA247)</f>
        <v>0.77285019600512106</v>
      </c>
      <c r="LB253">
        <f t="array" ref="LB253:LB255">+MMULT($AD$11:$AF$13,LB245:LB247)</f>
        <v>-1.5488759143278992</v>
      </c>
      <c r="LC253">
        <f t="array" ref="LC253:LC255">+MMULT($AD$11:$AF$13,LC245:LC247)</f>
        <v>0.37734862854955797</v>
      </c>
      <c r="LD253">
        <f t="array" ref="LD253:LD255">+MMULT($AD$11:$AF$13,LD245:LD247)</f>
        <v>-1.1271772813443814</v>
      </c>
      <c r="LE253">
        <f t="array" ref="LE253:LE255">+MMULT($AD$11:$AF$13,LE245:LE247)</f>
        <v>-0.87426620444168046</v>
      </c>
      <c r="LF253">
        <f t="array" ref="LF253:LF255">+MMULT($AD$11:$AF$13,LF245:LF247)</f>
        <v>0.9852823056921326</v>
      </c>
      <c r="LG253">
        <f t="array" ref="LG253:LG255">+MMULT($AD$11:$AF$13,LG245:LG247)</f>
        <v>-0.80480016335386217</v>
      </c>
      <c r="LH253">
        <f t="array" ref="LH253:LH255">+MMULT($AD$11:$AF$13,LH245:LH247)</f>
        <v>1.040504201615392</v>
      </c>
      <c r="LI253">
        <f t="array" ref="LI253:LI255">+MMULT($AD$11:$AF$13,LI245:LI247)</f>
        <v>-1.3624302285132279</v>
      </c>
      <c r="LJ253">
        <f t="array" ref="LJ253:LJ255">+MMULT($AD$11:$AF$13,LJ245:LJ247)</f>
        <v>3.5878632944490625E-2</v>
      </c>
      <c r="LK253">
        <f t="array" ref="LK253:LK255">+MMULT($AD$11:$AF$13,LK245:LK247)</f>
        <v>0.18280913647717922</v>
      </c>
      <c r="LL253">
        <f t="array" ref="LL253:LL255">+MMULT($AD$11:$AF$13,LL245:LL247)</f>
        <v>-3.2400064848709359E-2</v>
      </c>
      <c r="LM253">
        <f t="array" ref="LM253:LM255">+MMULT($AD$11:$AF$13,LM245:LM247)</f>
        <v>-0.17311663954077638</v>
      </c>
      <c r="LN253">
        <f t="array" ref="LN253:LN255">+MMULT($AD$11:$AF$13,LN245:LN247)</f>
        <v>-0.44837659738561053</v>
      </c>
      <c r="LO253">
        <f t="array" ref="LO253:LO255">+MMULT($AD$11:$AF$13,LO245:LO247)</f>
        <v>0.31500366645130395</v>
      </c>
      <c r="LP253">
        <f t="array" ref="LP253:LP255">+MMULT($AD$11:$AF$13,LP245:LP247)</f>
        <v>-0.51309723966581633</v>
      </c>
      <c r="LQ253">
        <f t="array" ref="LQ253:LQ255">+MMULT($AD$11:$AF$13,LQ245:LQ247)</f>
        <v>-0.97238944662019378</v>
      </c>
      <c r="LR253">
        <f t="array" ref="LR253:LR255">+MMULT($AD$11:$AF$13,LR245:LR247)</f>
        <v>-0.32171935961308218</v>
      </c>
      <c r="LS253">
        <f t="array" ref="LS253:LS255">+MMULT($AD$11:$AF$13,LS245:LS247)</f>
        <v>-0.12386623583563899</v>
      </c>
      <c r="LT253">
        <f t="array" ref="LT253:LT255">+MMULT($AD$11:$AF$13,LT245:LT247)</f>
        <v>-0.72544787475018457</v>
      </c>
      <c r="LU253">
        <f t="array" ref="LU253:LU255">+MMULT($AD$11:$AF$13,LU245:LU247)</f>
        <v>-5.0404958440155342E-2</v>
      </c>
      <c r="LV253">
        <f t="array" ref="LV253:LV255">+MMULT($AD$11:$AF$13,LV245:LV247)</f>
        <v>0.76203593289330063</v>
      </c>
      <c r="LW253">
        <f t="array" ref="LW253:LW255">+MMULT($AD$11:$AF$13,LW245:LW247)</f>
        <v>-0.79010095272575931</v>
      </c>
      <c r="LX253">
        <f t="array" ref="LX253:LX255">+MMULT($AD$11:$AF$13,LX245:LX247)</f>
        <v>-0.30098904120394754</v>
      </c>
      <c r="LY253">
        <f t="array" ref="LY253:LY255">+MMULT($AD$11:$AF$13,LY245:LY247)</f>
        <v>0.31407664444805805</v>
      </c>
      <c r="LZ253">
        <f t="array" ref="LZ253:LZ255">+MMULT($AD$11:$AF$13,LZ245:LZ247)</f>
        <v>0.63353259985600174</v>
      </c>
      <c r="MA253">
        <f t="array" ref="MA253:MA255">+MMULT($AD$11:$AF$13,MA245:MA247)</f>
        <v>-1.1520508813757406</v>
      </c>
      <c r="MB253">
        <f t="array" ref="MB253:MB255">+MMULT($AD$11:$AF$13,MB245:MB247)</f>
        <v>-0.23205357862602563</v>
      </c>
      <c r="MC253">
        <f t="array" ref="MC253:MC255">+MMULT($AD$11:$AF$13,MC245:MC247)</f>
        <v>0.21919648889183266</v>
      </c>
      <c r="MD253">
        <f t="array" ref="MD253:MD255">+MMULT($AD$11:$AF$13,MD245:MD247)</f>
        <v>0.37324310345050965</v>
      </c>
      <c r="ME253">
        <f t="array" ref="ME253:ME255">+MMULT($AD$11:$AF$13,ME245:ME247)</f>
        <v>-1.105858756047871</v>
      </c>
      <c r="MF253">
        <f t="array" ref="MF253:MF255">+MMULT($AD$11:$AF$13,MF245:MF247)</f>
        <v>-5.6969625509228995E-2</v>
      </c>
      <c r="MG253">
        <f t="array" ref="MG253:MG255">+MMULT($AD$11:$AF$13,MG245:MG247)</f>
        <v>-0.85961269907847504</v>
      </c>
      <c r="MH253">
        <f t="array" ref="MH253:MH255">+MMULT($AD$11:$AF$13,MH245:MH247)</f>
        <v>-0.76193856080721478</v>
      </c>
      <c r="MI253">
        <f t="array" ref="MI253:MI255">+MMULT($AD$11:$AF$13,MI245:MI247)</f>
        <v>-0.69145905514993156</v>
      </c>
      <c r="MJ253">
        <f t="array" ref="MJ253:MJ255">+MMULT($AD$11:$AF$13,MJ245:MJ247)</f>
        <v>-0.15617091578369283</v>
      </c>
      <c r="MK253">
        <f t="array" ref="MK253:MK255">+MMULT($AD$11:$AF$13,MK245:MK247)</f>
        <v>-9.226700671535E-2</v>
      </c>
      <c r="ML253">
        <f t="array" ref="ML253:ML255">+MMULT($AD$11:$AF$13,ML245:ML247)</f>
        <v>-0.20686799048210572</v>
      </c>
      <c r="MM253">
        <f t="array" ref="MM253:MM255">+MMULT($AD$11:$AF$13,MM245:MM247)</f>
        <v>-0.86254578477363242</v>
      </c>
      <c r="MN253">
        <f t="array" ref="MN253:MN255">+MMULT($AD$11:$AF$13,MN245:MN247)</f>
        <v>0.7712683964025836</v>
      </c>
      <c r="MO253">
        <f t="array" ref="MO253:MO255">+MMULT($AD$11:$AF$13,MO245:MO247)</f>
        <v>0.29638175178374254</v>
      </c>
      <c r="MP253">
        <f t="array" ref="MP253:MP255">+MMULT($AD$11:$AF$13,MP245:MP247)</f>
        <v>-0.59729428634862258</v>
      </c>
      <c r="MQ253">
        <f t="array" ref="MQ253:MQ255">+MMULT($AD$11:$AF$13,MQ245:MQ247)</f>
        <v>-0.3150752051267956</v>
      </c>
      <c r="MR253">
        <f t="array" ref="MR253:MR255">+MMULT($AD$11:$AF$13,MR245:MR247)</f>
        <v>-0.32594411583794991</v>
      </c>
      <c r="MS253">
        <f t="array" ref="MS253:MS255">+MMULT($AD$11:$AF$13,MS245:MS247)</f>
        <v>-1.3420695265941334</v>
      </c>
      <c r="MT253">
        <f t="array" ref="MT253:MT255">+MMULT($AD$11:$AF$13,MT245:MT247)</f>
        <v>-1.4268945238729218</v>
      </c>
      <c r="MU253">
        <f t="array" ref="MU253:MU255">+MMULT($AD$11:$AF$13,MU245:MU247)</f>
        <v>0.41596361583160407</v>
      </c>
      <c r="MV253">
        <f t="array" ref="MV253:MV255">+MMULT($AD$11:$AF$13,MV245:MV247)</f>
        <v>0.53164165410159514</v>
      </c>
      <c r="MW253">
        <f t="array" ref="MW253:MW255">+MMULT($AD$11:$AF$13,MW245:MW247)</f>
        <v>0.86505162560127036</v>
      </c>
      <c r="MX253">
        <f t="array" ref="MX253:MX255">+MMULT($AD$11:$AF$13,MX245:MX247)</f>
        <v>-0.55778605921564617</v>
      </c>
      <c r="MY253">
        <f t="array" ref="MY253:MY255">+MMULT($AD$11:$AF$13,MY245:MY247)</f>
        <v>-1.0536593691641336</v>
      </c>
      <c r="MZ253">
        <f t="array" ref="MZ253:MZ255">+MMULT($AD$11:$AF$13,MZ245:MZ247)</f>
        <v>1.9246765254272351</v>
      </c>
      <c r="NA253">
        <f t="array" ref="NA253:NA255">+MMULT($AD$11:$AF$13,NA245:NA247)</f>
        <v>0.81703725123379423</v>
      </c>
      <c r="NB253">
        <f t="array" ref="NB253:NB255">+MMULT($AD$11:$AF$13,NB245:NB247)</f>
        <v>1.6508741680955432</v>
      </c>
      <c r="NC253">
        <f t="array" ref="NC253:NC255">+MMULT($AD$11:$AF$13,NC245:NC247)</f>
        <v>0.65609112886103405</v>
      </c>
      <c r="ND253">
        <f t="array" ref="ND253:ND255">+MMULT($AD$11:$AF$13,ND245:ND247)</f>
        <v>0.26029744514721342</v>
      </c>
      <c r="NE253">
        <f t="array" ref="NE253:NE255">+MMULT($AD$11:$AF$13,NE245:NE247)</f>
        <v>-1.4057667683777226</v>
      </c>
      <c r="NF253">
        <f t="array" ref="NF253:NF255">+MMULT($AD$11:$AF$13,NF245:NF247)</f>
        <v>-9.4890091483377015E-2</v>
      </c>
      <c r="NG253">
        <f t="array" ref="NG253:NG255">+MMULT($AD$11:$AF$13,NG245:NG247)</f>
        <v>-0.26232437428614336</v>
      </c>
      <c r="NH253">
        <f t="array" ref="NH253:NH255">+MMULT($AD$11:$AF$13,NH245:NH247)</f>
        <v>0.24259758451932209</v>
      </c>
      <c r="NI253">
        <f t="array" ref="NI253:NI255">+MMULT($AD$11:$AF$13,NI245:NI247)</f>
        <v>0.60296471997405066</v>
      </c>
      <c r="NJ253">
        <f t="array" ref="NJ253:NJ255">+MMULT($AD$11:$AF$13,NJ245:NJ247)</f>
        <v>-0.27993381797695499</v>
      </c>
      <c r="NK253">
        <f t="array" ref="NK253:NK255">+MMULT($AD$11:$AF$13,NK245:NK247)</f>
        <v>0.39200710187633925</v>
      </c>
      <c r="NL253">
        <f t="array" ref="NL253:NL255">+MMULT($AD$11:$AF$13,NL245:NL247)</f>
        <v>-0.1598412472735003</v>
      </c>
      <c r="NM253">
        <f t="array" ref="NM253:NM255">+MMULT($AD$11:$AF$13,NM245:NM247)</f>
        <v>0.70184011183794148</v>
      </c>
      <c r="NN253">
        <f t="array" ref="NN253:NN255">+MMULT($AD$11:$AF$13,NN245:NN247)</f>
        <v>0.58134911045570692</v>
      </c>
      <c r="NO253">
        <f t="array" ref="NO253:NO255">+MMULT($AD$11:$AF$13,NO245:NO247)</f>
        <v>0.71829996875731095</v>
      </c>
      <c r="NP253">
        <f t="array" ref="NP253:NP255">+MMULT($AD$11:$AF$13,NP245:NP247)</f>
        <v>-0.4257226834799227</v>
      </c>
      <c r="NQ253">
        <f t="array" ref="NQ253:NQ255">+MMULT($AD$11:$AF$13,NQ245:NQ247)</f>
        <v>0.65361310862942068</v>
      </c>
      <c r="NR253">
        <f t="array" ref="NR253:NR255">+MMULT($AD$11:$AF$13,NR245:NR247)</f>
        <v>-0.16351356594873812</v>
      </c>
      <c r="NS253">
        <f t="array" ref="NS253:NS255">+MMULT($AD$11:$AF$13,NS245:NS247)</f>
        <v>-0.65875197015223719</v>
      </c>
      <c r="NT253">
        <f t="array" ref="NT253:NT255">+MMULT($AD$11:$AF$13,NT245:NT247)</f>
        <v>0.77959470335563896</v>
      </c>
      <c r="NU253">
        <f t="array" ref="NU253:NU255">+MMULT($AD$11:$AF$13,NU245:NU247)</f>
        <v>0.39126786889625886</v>
      </c>
      <c r="NV253">
        <f t="array" ref="NV253:NV255">+MMULT($AD$11:$AF$13,NV245:NV247)</f>
        <v>-0.84840497325145048</v>
      </c>
      <c r="NW253">
        <f t="array" ref="NW253:NW255">+MMULT($AD$11:$AF$13,NW245:NW247)</f>
        <v>-0.60355789482500222</v>
      </c>
      <c r="NX253">
        <f t="array" ref="NX253:NX255">+MMULT($AD$11:$AF$13,NX245:NX247)</f>
        <v>1.4109096042713998</v>
      </c>
      <c r="NY253">
        <f t="array" ref="NY253:NY255">+MMULT($AD$11:$AF$13,NY245:NY247)</f>
        <v>-0.89389363493698559</v>
      </c>
      <c r="NZ253">
        <f t="array" ref="NZ253:NZ255">+MMULT($AD$11:$AF$13,NZ245:NZ247)</f>
        <v>1.7730940208021593</v>
      </c>
      <c r="OA253">
        <f t="array" ref="OA253:OA255">+MMULT($AD$11:$AF$13,OA245:OA247)</f>
        <v>-5.0338387728239509E-2</v>
      </c>
      <c r="OB253">
        <f t="array" ref="OB253:OB255">+MMULT($AD$11:$AF$13,OB245:OB247)</f>
        <v>1.1380134034959355</v>
      </c>
      <c r="OC253">
        <f t="array" ref="OC253:OC255">+MMULT($AD$11:$AF$13,OC245:OC247)</f>
        <v>-9.8656801466555186E-2</v>
      </c>
      <c r="OD253">
        <f t="array" ref="OD253:OD255">+MMULT($AD$11:$AF$13,OD245:OD247)</f>
        <v>1.2058519397163188</v>
      </c>
      <c r="OE253">
        <f t="array" ref="OE253:OE255">+MMULT($AD$11:$AF$13,OE245:OE247)</f>
        <v>0.11071106828689749</v>
      </c>
      <c r="OF253">
        <f t="array" ref="OF253:OF255">+MMULT($AD$11:$AF$13,OF245:OF247)</f>
        <v>0.4634672835434871</v>
      </c>
      <c r="OG253">
        <f t="array" ref="OG253:OG255">+MMULT($AD$11:$AF$13,OG245:OG247)</f>
        <v>-1.1663904114409549</v>
      </c>
      <c r="OH253">
        <f t="array" ref="OH253:OH255">+MMULT($AD$11:$AF$13,OH245:OH247)</f>
        <v>1.3706015350027181</v>
      </c>
      <c r="OI253">
        <f t="array" ref="OI253:OI255">+MMULT($AD$11:$AF$13,OI245:OI247)</f>
        <v>-0.22416743324578686</v>
      </c>
      <c r="OJ253">
        <f t="array" ref="OJ253:OJ255">+MMULT($AD$11:$AF$13,OJ245:OJ247)</f>
        <v>0.4383393237770466</v>
      </c>
      <c r="OK253">
        <f t="array" ref="OK253:OK255">+MMULT($AD$11:$AF$13,OK245:OK247)</f>
        <v>-0.96178383797855727</v>
      </c>
      <c r="OL253">
        <f t="array" ref="OL253:OL255">+MMULT($AD$11:$AF$13,OL245:OL247)</f>
        <v>-1.4707397832075795</v>
      </c>
      <c r="OM253">
        <f t="array" ref="OM253:OM255">+MMULT($AD$11:$AF$13,OM245:OM247)</f>
        <v>-0.62919457406160562</v>
      </c>
      <c r="ON253">
        <f t="array" ref="ON253:ON255">+MMULT($AD$11:$AF$13,ON245:ON247)</f>
        <v>-0.40841628556723547</v>
      </c>
      <c r="OO253">
        <f t="array" ref="OO253:OO255">+MMULT($AD$11:$AF$13,OO245:OO247)</f>
        <v>-0.23919452946989311</v>
      </c>
      <c r="OP253">
        <f t="array" ref="OP253:OP255">+MMULT($AD$11:$AF$13,OP245:OP247)</f>
        <v>-0.54839263368650693</v>
      </c>
      <c r="OQ253">
        <f t="array" ref="OQ253:OQ255">+MMULT($AD$11:$AF$13,OQ245:OQ247)</f>
        <v>0.5478233050607193</v>
      </c>
      <c r="OR253">
        <f t="array" ref="OR253:OR255">+MMULT($AD$11:$AF$13,OR245:OR247)</f>
        <v>-1.3466519761964593</v>
      </c>
      <c r="OS253">
        <f t="array" ref="OS253:OS255">+MMULT($AD$11:$AF$13,OS245:OS247)</f>
        <v>-0.67981812289909649</v>
      </c>
      <c r="OT253">
        <f t="array" ref="OT253:OT255">+MMULT($AD$11:$AF$13,OT245:OT247)</f>
        <v>0.59064118952789957</v>
      </c>
      <c r="OU253">
        <f t="array" ref="OU253:OU255">+MMULT($AD$11:$AF$13,OU245:OU247)</f>
        <v>-0.12251594333573418</v>
      </c>
      <c r="OV253">
        <f t="array" ref="OV253:OV255">+MMULT($AD$11:$AF$13,OV245:OV247)</f>
        <v>1.2501622004416719</v>
      </c>
      <c r="OW253">
        <f t="array" ref="OW253:OW255">+MMULT($AD$11:$AF$13,OW245:OW247)</f>
        <v>-0.48196400552893814</v>
      </c>
      <c r="OX253">
        <f t="array" ref="OX253:OX255">+MMULT($AD$11:$AF$13,OX245:OX247)</f>
        <v>0.12393380014026999</v>
      </c>
      <c r="OY253">
        <f t="array" ref="OY253:OY255">+MMULT($AD$11:$AF$13,OY245:OY247)</f>
        <v>1.6894732578941467</v>
      </c>
      <c r="OZ253">
        <f t="array" ref="OZ253:OZ255">+MMULT($AD$11:$AF$13,OZ245:OZ247)</f>
        <v>-0.16052086469067095</v>
      </c>
      <c r="PA253">
        <f t="array" ref="PA253:PA255">+MMULT($AD$11:$AF$13,PA245:PA247)</f>
        <v>-1.1709688866724202</v>
      </c>
      <c r="PB253">
        <f t="array" ref="PB253:PB255">+MMULT($AD$11:$AF$13,PB245:PB247)</f>
        <v>-0.47087153645687246</v>
      </c>
      <c r="PC253">
        <f t="array" ref="PC253:PC255">+MMULT($AD$11:$AF$13,PC245:PC247)</f>
        <v>1.6779316849148278</v>
      </c>
      <c r="PD253">
        <f t="array" ref="PD253:PD255">+MMULT($AD$11:$AF$13,PD245:PD247)</f>
        <v>-5.7372030558869504E-2</v>
      </c>
      <c r="PE253">
        <f t="array" ref="PE253:PE255">+MMULT($AD$11:$AF$13,PE245:PE247)</f>
        <v>-0.24475169352579274</v>
      </c>
      <c r="PF253">
        <f t="array" ref="PF253:PF255">+MMULT($AD$11:$AF$13,PF245:PF247)</f>
        <v>-0.41828564200693708</v>
      </c>
      <c r="PG253">
        <f t="array" ref="PG253:PG255">+MMULT($AD$11:$AF$13,PG245:PG247)</f>
        <v>-0.11630698245868844</v>
      </c>
      <c r="PH253">
        <f t="array" ref="PH253:PH255">+MMULT($AD$11:$AF$13,PH245:PH247)</f>
        <v>-2.3091094700358963</v>
      </c>
      <c r="PI253">
        <f t="array" ref="PI253:PI255">+MMULT($AD$11:$AF$13,PI245:PI247)</f>
        <v>5.4222341651806769E-2</v>
      </c>
      <c r="PJ253">
        <f t="array" ref="PJ253:PJ255">+MMULT($AD$11:$AF$13,PJ245:PJ247)</f>
        <v>0.15202862775418349</v>
      </c>
      <c r="PK253">
        <f t="array" ref="PK253:PK255">+MMULT($AD$11:$AF$13,PK245:PK247)</f>
        <v>-0.15223231426079165</v>
      </c>
      <c r="PL253">
        <f t="array" ref="PL253:PL255">+MMULT($AD$11:$AF$13,PL245:PL247)</f>
        <v>0.91409734920708452</v>
      </c>
      <c r="PM253">
        <f t="array" ref="PM253:PM255">+MMULT($AD$11:$AF$13,PM245:PM247)</f>
        <v>0.53083783759502923</v>
      </c>
      <c r="PN253">
        <f t="array" ref="PN253:PN255">+MMULT($AD$11:$AF$13,PN245:PN247)</f>
        <v>0.744395687828319</v>
      </c>
      <c r="PO253">
        <f t="array" ref="PO253:PO255">+MMULT($AD$11:$AF$13,PO245:PO247)</f>
        <v>0.11657624608449726</v>
      </c>
      <c r="PP253">
        <f t="array" ref="PP253:PP255">+MMULT($AD$11:$AF$13,PP245:PP247)</f>
        <v>0.4695580068874286</v>
      </c>
      <c r="PQ253">
        <f t="array" ref="PQ253:PQ255">+MMULT($AD$11:$AF$13,PQ245:PQ247)</f>
        <v>-0.42971692619487295</v>
      </c>
      <c r="PR253">
        <f t="array" ref="PR253:PR255">+MMULT($AD$11:$AF$13,PR245:PR247)</f>
        <v>-0.56262982370205961</v>
      </c>
      <c r="PS253">
        <f t="array" ref="PS253:PS255">+MMULT($AD$11:$AF$13,PS245:PS247)</f>
        <v>6.1995217462517106E-2</v>
      </c>
      <c r="PT253">
        <f t="array" ref="PT253:PT255">+MMULT($AD$11:$AF$13,PT245:PT247)</f>
        <v>0.14985762767155508</v>
      </c>
      <c r="PU253">
        <f t="array" ref="PU253:PU255">+MMULT($AD$11:$AF$13,PU245:PU247)</f>
        <v>1.6712229469020559</v>
      </c>
      <c r="PV253">
        <f t="array" ref="PV253:PV255">+MMULT($AD$11:$AF$13,PV245:PV247)</f>
        <v>4.5182635129265208E-2</v>
      </c>
      <c r="PW253">
        <f t="array" ref="PW253:PW255">+MMULT($AD$11:$AF$13,PW245:PW247)</f>
        <v>-1.1100397941932716</v>
      </c>
      <c r="PX253">
        <f t="array" ref="PX253:PX255">+MMULT($AD$11:$AF$13,PX245:PX247)</f>
        <v>0.34935713457802131</v>
      </c>
      <c r="PY253">
        <f t="array" ref="PY253:PY255">+MMULT($AD$11:$AF$13,PY245:PY247)</f>
        <v>-2.0512840835640054</v>
      </c>
      <c r="PZ253">
        <f t="array" ref="PZ253:PZ255">+MMULT($AD$11:$AF$13,PZ245:PZ247)</f>
        <v>0.34675193447886721</v>
      </c>
      <c r="QA253">
        <f t="array" ref="QA253:QA255">+MMULT($AD$11:$AF$13,QA245:QA247)</f>
        <v>-3.802081883837935E-2</v>
      </c>
      <c r="QB253">
        <f t="array" ref="QB253:QB255">+MMULT($AD$11:$AF$13,QB245:QB247)</f>
        <v>-1.1704760646857</v>
      </c>
      <c r="QC253">
        <f t="array" ref="QC253:QC255">+MMULT($AD$11:$AF$13,QC245:QC247)</f>
        <v>0.53760718476342628</v>
      </c>
      <c r="QD253">
        <f t="array" ref="QD253:QD255">+MMULT($AD$11:$AF$13,QD245:QD247)</f>
        <v>-0.37808388715877767</v>
      </c>
      <c r="QE253">
        <f t="array" ref="QE253:QE255">+MMULT($AD$11:$AF$13,QE245:QE247)</f>
        <v>0.70618608637405889</v>
      </c>
      <c r="QF253">
        <f t="array" ref="QF253:QF255">+MMULT($AD$11:$AF$13,QF245:QF247)</f>
        <v>-0.35116845409776115</v>
      </c>
      <c r="QG253">
        <f t="array" ref="QG253:QG255">+MMULT($AD$11:$AF$13,QG245:QG247)</f>
        <v>0.82160181616724726</v>
      </c>
      <c r="QH253">
        <f t="array" ref="QH253:QH255">+MMULT($AD$11:$AF$13,QH245:QH247)</f>
        <v>-1.3323720616941548</v>
      </c>
      <c r="QI253">
        <f t="array" ref="QI253:QI255">+MMULT($AD$11:$AF$13,QI245:QI247)</f>
        <v>0.123123028484698</v>
      </c>
      <c r="QJ253">
        <f t="array" ref="QJ253:QJ255">+MMULT($AD$11:$AF$13,QJ245:QJ247)</f>
        <v>0.74882512415251001</v>
      </c>
      <c r="QK253">
        <f t="array" ref="QK253:QK255">+MMULT($AD$11:$AF$13,QK245:QK247)</f>
        <v>2.6173616739876762</v>
      </c>
      <c r="QL253">
        <f t="array" ref="QL253:QL255">+MMULT($AD$11:$AF$13,QL245:QL247)</f>
        <v>-0.73750015438509653</v>
      </c>
      <c r="QM253">
        <f t="array" ref="QM253:QM255">+MMULT($AD$11:$AF$13,QM245:QM247)</f>
        <v>0.73055494130611587</v>
      </c>
      <c r="QN253">
        <f t="array" ref="QN253:QN255">+MMULT($AD$11:$AF$13,QN245:QN247)</f>
        <v>-0.25108584708494885</v>
      </c>
      <c r="QO253">
        <f t="array" ref="QO253:QO255">+MMULT($AD$11:$AF$13,QO245:QO247)</f>
        <v>0.27241331471589575</v>
      </c>
      <c r="QP253">
        <f t="array" ref="QP253:QP255">+MMULT($AD$11:$AF$13,QP245:QP247)</f>
        <v>1.0092557107235551</v>
      </c>
      <c r="QQ253">
        <f t="array" ref="QQ253:QQ255">+MMULT($AD$11:$AF$13,QQ245:QQ247)</f>
        <v>0.49548680238228954</v>
      </c>
      <c r="QR253">
        <f t="array" ref="QR253:QR255">+MMULT($AD$11:$AF$13,QR245:QR247)</f>
        <v>0.20803645551513592</v>
      </c>
      <c r="QS253">
        <f t="array" ref="QS253:QS255">+MMULT($AD$11:$AF$13,QS245:QS247)</f>
        <v>0.5126203151625387</v>
      </c>
      <c r="QT253">
        <f t="array" ref="QT253:QT255">+MMULT($AD$11:$AF$13,QT245:QT247)</f>
        <v>9.1729473056447491E-2</v>
      </c>
      <c r="QU253">
        <f t="array" ref="QU253:QU255">+MMULT($AD$11:$AF$13,QU245:QU247)</f>
        <v>2.6312322282913341E-2</v>
      </c>
      <c r="QV253">
        <f t="array" ref="QV253:QV255">+MMULT($AD$11:$AF$13,QV245:QV247)</f>
        <v>1.259720562361528</v>
      </c>
      <c r="QW253">
        <f t="array" ref="QW253:QW255">+MMULT($AD$11:$AF$13,QW245:QW247)</f>
        <v>-1.5421711506859876</v>
      </c>
      <c r="QX253">
        <f t="array" ref="QX253:QX255">+MMULT($AD$11:$AF$13,QX245:QX247)</f>
        <v>-0.6461194323716708</v>
      </c>
      <c r="QY253">
        <f t="array" ref="QY253:QY255">+MMULT($AD$11:$AF$13,QY245:QY247)</f>
        <v>-0.18985370882767599</v>
      </c>
      <c r="QZ253">
        <f t="array" ref="QZ253:QZ255">+MMULT($AD$11:$AF$13,QZ245:QZ247)</f>
        <v>-1.4410194379116612</v>
      </c>
      <c r="RA253">
        <f t="array" ref="RA253:RA255">+MMULT($AD$11:$AF$13,RA245:RA247)</f>
        <v>-2.852008529600274E-2</v>
      </c>
      <c r="RB253">
        <f t="array" ref="RB253:RB255">+MMULT($AD$11:$AF$13,RB245:RB247)</f>
        <v>-0.64638372803390376</v>
      </c>
      <c r="RC253">
        <f t="array" ref="RC253:RC255">+MMULT($AD$11:$AF$13,RC245:RC247)</f>
        <v>-0.28690983243010559</v>
      </c>
      <c r="RD253">
        <f t="array" ref="RD253:RD255">+MMULT($AD$11:$AF$13,RD245:RD247)</f>
        <v>0.32050320212972422</v>
      </c>
      <c r="RE253">
        <f t="array" ref="RE253:RE255">+MMULT($AD$11:$AF$13,RE245:RE247)</f>
        <v>0.59653518151423901</v>
      </c>
      <c r="RF253">
        <f t="array" ref="RF253:RF255">+MMULT($AD$11:$AF$13,RF245:RF247)</f>
        <v>-0.41596361583160407</v>
      </c>
      <c r="RG253">
        <f t="array" ref="RG253:RG255">+MMULT($AD$11:$AF$13,RG245:RG247)</f>
        <v>2.0560414054841998E-2</v>
      </c>
      <c r="RH253">
        <f t="array" ref="RH253:RH255">+MMULT($AD$11:$AF$13,RH245:RH247)</f>
        <v>-0.46246772927203439</v>
      </c>
      <c r="RI253">
        <f t="array" ref="RI253:RI255">+MMULT($AD$11:$AF$13,RI245:RI247)</f>
        <v>-0.35276317040559574</v>
      </c>
      <c r="RJ253">
        <f t="array" ref="RJ253:RJ255">+MMULT($AD$11:$AF$13,RJ245:RJ247)</f>
        <v>-0.75037115441730173</v>
      </c>
      <c r="RK253">
        <f t="array" ref="RK253:RK255">+MMULT($AD$11:$AF$13,RK245:RK247)</f>
        <v>0.88001910626246693</v>
      </c>
      <c r="RL253">
        <f t="array" ref="RL253:RL255">+MMULT($AD$11:$AF$13,RL245:RL247)</f>
        <v>-0.19218269015201511</v>
      </c>
      <c r="RM253">
        <f t="array" ref="RM253:RM255">+MMULT($AD$11:$AF$13,RM245:RM247)</f>
        <v>0.92280917013362262</v>
      </c>
      <c r="RN253">
        <f t="array" ref="RN253:RN255">+MMULT($AD$11:$AF$13,RN245:RN247)</f>
        <v>-0.44061564468748216</v>
      </c>
      <c r="RO253">
        <f t="array" ref="RO253:RO255">+MMULT($AD$11:$AF$13,RO245:RO247)</f>
        <v>-0.48235349387328158</v>
      </c>
      <c r="RP253">
        <f t="array" ref="RP253:RP255">+MMULT($AD$11:$AF$13,RP245:RP247)</f>
        <v>-8.2121431500833425E-2</v>
      </c>
      <c r="RQ253">
        <f t="array" ref="RQ253:RQ255">+MMULT($AD$11:$AF$13,RQ245:RQ247)</f>
        <v>0.55680339602035112</v>
      </c>
      <c r="RR253">
        <f t="array" ref="RR253:RR255">+MMULT($AD$11:$AF$13,RR245:RR247)</f>
        <v>0.38639628381382085</v>
      </c>
      <c r="RS253">
        <f t="array" ref="RS253:RS255">+MMULT($AD$11:$AF$13,RS245:RS247)</f>
        <v>3.8422230295304692E-2</v>
      </c>
      <c r="RT253">
        <f t="array" ref="RT253:RT255">+MMULT($AD$11:$AF$13,RT245:RT247)</f>
        <v>0.14294122878131418</v>
      </c>
      <c r="RU253">
        <f t="array" ref="RU253:RU255">+MMULT($AD$11:$AF$13,RU245:RU247)</f>
        <v>-0.32816777633448191</v>
      </c>
      <c r="RV253">
        <f t="array" ref="RV253:RV255">+MMULT($AD$11:$AF$13,RV245:RV247)</f>
        <v>1.1125893531003768</v>
      </c>
      <c r="RW253">
        <f t="array" ref="RW253:RW255">+MMULT($AD$11:$AF$13,RW245:RW247)</f>
        <v>0.31821595169942185</v>
      </c>
      <c r="RX253">
        <f t="array" ref="RX253:RX255">+MMULT($AD$11:$AF$13,RX245:RX247)</f>
        <v>0.56592457714553601</v>
      </c>
      <c r="RY253">
        <f t="array" ref="RY253:RY255">+MMULT($AD$11:$AF$13,RY245:RY247)</f>
        <v>0.1899908246223683</v>
      </c>
      <c r="RZ253">
        <f t="array" ref="RZ253:RZ255">+MMULT($AD$11:$AF$13,RZ245:RZ247)</f>
        <v>-1.4183416777808096</v>
      </c>
      <c r="SA253">
        <f t="array" ref="SA253:SA255">+MMULT($AD$11:$AF$13,SA245:SA247)</f>
        <v>-0.37845052287067238</v>
      </c>
      <c r="SB253">
        <f t="array" ref="SB253:SB255">+MMULT($AD$11:$AF$13,SB245:SB247)</f>
        <v>0.67891395352829931</v>
      </c>
      <c r="SC253">
        <f t="array" ref="SC253:SC255">+MMULT($AD$11:$AF$13,SC245:SC247)</f>
        <v>0.75492379623817285</v>
      </c>
      <c r="SD253">
        <f t="array" ref="SD253:SD255">+MMULT($AD$11:$AF$13,SD245:SD247)</f>
        <v>-1.206817711835456E-2</v>
      </c>
      <c r="SE253">
        <f t="array" ref="SE253:SE255">+MMULT($AD$11:$AF$13,SE245:SE247)</f>
        <v>-0.38728058133031479</v>
      </c>
      <c r="SF253">
        <f t="array" ref="SF253:SF255">+MMULT($AD$11:$AF$13,SF245:SF247)</f>
        <v>-1.0377916935030005</v>
      </c>
      <c r="SG253">
        <f t="array" ref="SG253:SG255">+MMULT($AD$11:$AF$13,SG245:SG247)</f>
        <v>-8.6420707179338294E-2</v>
      </c>
    </row>
    <row r="254" spans="1:501">
      <c r="A254" t="s">
        <v>536</v>
      </c>
      <c r="B254">
        <v>16.300087180885757</v>
      </c>
      <c r="C254">
        <v>-11.761375812221821</v>
      </c>
      <c r="D254">
        <v>23.398376294770795</v>
      </c>
      <c r="E254">
        <v>8.6313237651766848</v>
      </c>
      <c r="F254">
        <v>-4.1759482050432375</v>
      </c>
      <c r="G254">
        <v>-6.9226930759762215</v>
      </c>
      <c r="H254">
        <v>3.6262508847223689</v>
      </c>
      <c r="I254">
        <v>6.3671829149899395</v>
      </c>
      <c r="J254">
        <v>4.7619893682252599</v>
      </c>
      <c r="K254">
        <v>1.6157572446924082</v>
      </c>
      <c r="L254">
        <v>-34.225631021083721</v>
      </c>
      <c r="M254">
        <v>16.181305895009675</v>
      </c>
      <c r="N254">
        <v>-2.4670102106961194</v>
      </c>
      <c r="O254">
        <v>12.858862606951027</v>
      </c>
      <c r="P254">
        <v>-0.41926752130140987</v>
      </c>
      <c r="Q254">
        <v>-11.373515007568859</v>
      </c>
      <c r="R254">
        <v>-9.7967855407676119</v>
      </c>
      <c r="S254">
        <v>12.961419619983262</v>
      </c>
      <c r="T254">
        <v>-1.1388276444190004</v>
      </c>
      <c r="U254">
        <v>0.69481988410150719</v>
      </c>
      <c r="V254">
        <v>-1.2031039137558031</v>
      </c>
      <c r="W254">
        <v>10.170480398212478</v>
      </c>
      <c r="X254">
        <v>3.5221561737743916</v>
      </c>
      <c r="Y254">
        <v>-4.5560355028088404</v>
      </c>
      <c r="Z254">
        <v>3.5356419112793294</v>
      </c>
      <c r="AA254">
        <v>3.2902546724603616</v>
      </c>
      <c r="AB254">
        <v>-8.9705691092301922</v>
      </c>
      <c r="AC254">
        <v>-4.2560982377504608</v>
      </c>
      <c r="AD254">
        <v>-0.85063147645039983</v>
      </c>
      <c r="AE254">
        <v>8.9731862304039929</v>
      </c>
      <c r="AF254">
        <v>9.6549510467247721</v>
      </c>
      <c r="AG254">
        <v>29.800078712837966</v>
      </c>
      <c r="AH254">
        <v>-20.443864634433126</v>
      </c>
      <c r="AI254">
        <v>0.65563521131992863</v>
      </c>
      <c r="AJ254">
        <v>1.8032083541144144</v>
      </c>
      <c r="AK254">
        <v>-6.3146852307780748</v>
      </c>
      <c r="AL254">
        <v>-13.075015667598269</v>
      </c>
      <c r="AM254">
        <v>1.3581130047663541</v>
      </c>
      <c r="AN254">
        <v>8.371768582229322</v>
      </c>
      <c r="AO254">
        <v>-2.3013996418369196</v>
      </c>
      <c r="AP254">
        <v>-3.7637279631600844</v>
      </c>
      <c r="AQ254">
        <v>-2.1134369541172018</v>
      </c>
      <c r="AR254">
        <v>4.7747074530204152</v>
      </c>
      <c r="AS254">
        <v>11.728062182800786</v>
      </c>
      <c r="AT254">
        <v>-5.5900230421143231</v>
      </c>
      <c r="AU254">
        <v>-1.4386283658826935</v>
      </c>
      <c r="AV254">
        <v>-0.27611909465897072</v>
      </c>
      <c r="AW254">
        <v>6.2308392817463032E-2</v>
      </c>
      <c r="AX254">
        <v>-4.4098903280890198</v>
      </c>
      <c r="AY254">
        <v>2.0371773378723494</v>
      </c>
      <c r="AZ254">
        <v>1.7507075644209316</v>
      </c>
      <c r="BA254">
        <v>3.3969583829148386</v>
      </c>
      <c r="BB254">
        <v>1.1535735031926122</v>
      </c>
      <c r="BC254">
        <v>-4.1303459314291295</v>
      </c>
      <c r="BD254">
        <v>15.201554629507202</v>
      </c>
      <c r="BE254">
        <v>-5.1765126002205504</v>
      </c>
      <c r="BF254">
        <v>-2.6562208878214411</v>
      </c>
      <c r="BG254">
        <v>-14.528319466086803</v>
      </c>
      <c r="BH254">
        <v>-5.3490941968826133</v>
      </c>
      <c r="BI254">
        <v>6.718922971057232</v>
      </c>
      <c r="BJ254">
        <v>-19.331327525909835</v>
      </c>
      <c r="BK254">
        <v>7.144728760330862</v>
      </c>
      <c r="BL254">
        <v>-3.2360079657308236</v>
      </c>
      <c r="BM254">
        <v>-10.999005789694882</v>
      </c>
      <c r="BN254">
        <v>-4.9247708427152626</v>
      </c>
      <c r="BO254">
        <v>-4.2786119465642116</v>
      </c>
      <c r="BP254">
        <v>-20.404184139206155</v>
      </c>
      <c r="BQ254">
        <v>7.0495306176413122</v>
      </c>
      <c r="BR254">
        <v>3.329493858418886E-2</v>
      </c>
      <c r="BS254">
        <v>-16.012118530485015</v>
      </c>
      <c r="BT254">
        <v>32.034570784297024</v>
      </c>
      <c r="BU254">
        <v>-0.28269040814609192</v>
      </c>
      <c r="BV254">
        <v>-4.1738906797898654</v>
      </c>
      <c r="BW254">
        <v>-0.83010566833892008</v>
      </c>
      <c r="BX254">
        <v>4.0342312401253011</v>
      </c>
      <c r="BY254">
        <v>-4.2697030210878424</v>
      </c>
      <c r="BZ254">
        <v>-6.1200549533154396</v>
      </c>
      <c r="CA254">
        <v>-19.405173519810006</v>
      </c>
      <c r="CB254">
        <v>-19.081564695317844</v>
      </c>
      <c r="CC254">
        <v>-0.96445072982177882</v>
      </c>
      <c r="CD254">
        <v>-5.7286727641448119</v>
      </c>
      <c r="CE254">
        <v>-1.2186242912953578</v>
      </c>
      <c r="CF254">
        <v>3.8697507469967798</v>
      </c>
      <c r="CG254">
        <v>9.6931424061187279</v>
      </c>
      <c r="CH254">
        <v>1.5392536448611811</v>
      </c>
      <c r="CI254">
        <v>2.1221984685663182</v>
      </c>
      <c r="CJ254">
        <v>-1.8038975898986296</v>
      </c>
      <c r="CK254">
        <v>7.7294784277798794</v>
      </c>
      <c r="CL254">
        <v>-21.556171081771929</v>
      </c>
      <c r="CM254">
        <v>-7.120581005102621</v>
      </c>
      <c r="CN254">
        <v>9.9325278577647467</v>
      </c>
      <c r="CO254">
        <v>10.968037322237642</v>
      </c>
      <c r="CP254">
        <v>17.357686154405201</v>
      </c>
      <c r="CQ254">
        <v>2.0471747096471091</v>
      </c>
      <c r="CR254">
        <v>-23.695781105190878</v>
      </c>
      <c r="CS254">
        <v>-0.58262044596244378</v>
      </c>
      <c r="CT254">
        <v>-5.4964848065143936</v>
      </c>
      <c r="CU254">
        <v>8.3115885521164241</v>
      </c>
      <c r="CV254">
        <v>13.741573311289448</v>
      </c>
      <c r="CW254">
        <v>-1.0659818474713783</v>
      </c>
      <c r="CX254">
        <v>-6.8642650142332986</v>
      </c>
      <c r="CY254">
        <v>-17.19360504704219</v>
      </c>
      <c r="CZ254">
        <v>4.8014869487006999</v>
      </c>
      <c r="DA254">
        <v>0.47375135463089696</v>
      </c>
      <c r="DB254">
        <v>-18.234544562491219</v>
      </c>
      <c r="DC254">
        <v>-3.589305292991285</v>
      </c>
      <c r="DD254">
        <v>2.9021185675389813</v>
      </c>
      <c r="DE254">
        <v>-10.040038769439413</v>
      </c>
      <c r="DF254">
        <v>1.026243930375256</v>
      </c>
      <c r="DG254">
        <v>6.9463412476144173</v>
      </c>
      <c r="DH254">
        <v>4.2767431738018411</v>
      </c>
      <c r="DI254">
        <v>-11.541645474037463</v>
      </c>
      <c r="DJ254">
        <v>-4.4774939216976035</v>
      </c>
      <c r="DK254">
        <v>3.2493093843055174</v>
      </c>
      <c r="DL254">
        <v>8.9213137087057728</v>
      </c>
      <c r="DM254">
        <v>14.944410878023698</v>
      </c>
      <c r="DN254">
        <v>-7.3467320821177546</v>
      </c>
      <c r="DO254">
        <v>8.3202220233630833</v>
      </c>
      <c r="DP254">
        <v>-7.6113631795737415</v>
      </c>
      <c r="DQ254">
        <v>-20.43340395345686</v>
      </c>
      <c r="DR254">
        <v>-0.48930892355046396</v>
      </c>
      <c r="DS254">
        <v>10.016602522316767</v>
      </c>
      <c r="DT254">
        <v>-4.242243449951836</v>
      </c>
      <c r="DU254">
        <v>8.8478916401792613</v>
      </c>
      <c r="DV254">
        <v>-15.216623375628558</v>
      </c>
      <c r="DW254">
        <v>12.404357178986158</v>
      </c>
      <c r="DX254">
        <v>4.1500109870417683</v>
      </c>
      <c r="DY254">
        <v>-5.0238758578948017</v>
      </c>
      <c r="DZ254">
        <v>7.8466523250036904</v>
      </c>
      <c r="EA254">
        <v>6.673973798117963</v>
      </c>
      <c r="EB254">
        <v>0.7256260360373824</v>
      </c>
      <c r="EC254">
        <v>17.714355329489496</v>
      </c>
      <c r="ED254">
        <v>-6.5667452675388231</v>
      </c>
      <c r="EE254">
        <v>3.6829437468553974</v>
      </c>
      <c r="EF254">
        <v>4.5738850648669267</v>
      </c>
      <c r="EG254">
        <v>-16.38553026051321</v>
      </c>
      <c r="EH254">
        <v>-18.292001644905469</v>
      </c>
      <c r="EI254">
        <v>17.782015729186202</v>
      </c>
      <c r="EJ254">
        <v>8.6081986265514541</v>
      </c>
      <c r="EK254">
        <v>0.74793158529180392</v>
      </c>
      <c r="EL254">
        <v>1.7304390525268967</v>
      </c>
      <c r="EM254">
        <v>2.0348754656761328</v>
      </c>
      <c r="EN254">
        <v>3.6472211957828429</v>
      </c>
      <c r="EO254">
        <v>-8.1764821444124109</v>
      </c>
      <c r="EP254">
        <v>0.87273845844563813</v>
      </c>
      <c r="EQ254">
        <v>-2.5789031329517487</v>
      </c>
      <c r="ER254">
        <v>6.6549435639933243</v>
      </c>
      <c r="ES254">
        <v>-11.012273695053455</v>
      </c>
      <c r="ET254">
        <v>9.6790954762824057</v>
      </c>
      <c r="EU254">
        <v>14.872773692065504</v>
      </c>
      <c r="EV254">
        <v>15.175426159958146</v>
      </c>
      <c r="EW254">
        <v>0.57641069459045124</v>
      </c>
      <c r="EX254">
        <v>2.5579619881639517</v>
      </c>
      <c r="EY254">
        <v>4.5857752044768496</v>
      </c>
      <c r="EZ254">
        <v>-5.4659488530270925</v>
      </c>
      <c r="FA254">
        <v>13.041283537580588</v>
      </c>
      <c r="FB254">
        <v>-0.35670834491661307</v>
      </c>
      <c r="FC254">
        <v>8.6468103233847238</v>
      </c>
      <c r="FD254">
        <v>5.5705143443819907</v>
      </c>
      <c r="FE254">
        <v>18.48106002513293</v>
      </c>
      <c r="FF254">
        <v>-10.812794151805999</v>
      </c>
      <c r="FG254">
        <v>15.482788520828018</v>
      </c>
      <c r="FH254">
        <v>-11.620654168999661</v>
      </c>
      <c r="FI254">
        <v>-21.193831653149495</v>
      </c>
      <c r="FJ254">
        <v>-13.259598695816814</v>
      </c>
      <c r="FK254">
        <v>4.4854311440389232</v>
      </c>
      <c r="FL254">
        <v>-5.6741397569814271</v>
      </c>
      <c r="FM254">
        <v>-2.1252702217613475</v>
      </c>
      <c r="FN254">
        <v>1.7863461218477155</v>
      </c>
      <c r="FO254">
        <v>-5.6963451088275345</v>
      </c>
      <c r="FP254">
        <v>8.7625940984353132</v>
      </c>
      <c r="FQ254">
        <v>-17.29953977845436</v>
      </c>
      <c r="FR254">
        <v>-18.282552061719006</v>
      </c>
      <c r="FS254">
        <v>11.268457102980884</v>
      </c>
      <c r="FT254">
        <v>-0.35250050047985149</v>
      </c>
      <c r="FU254">
        <v>-3.0559276853911976</v>
      </c>
      <c r="FV254">
        <v>-1.360770475602378</v>
      </c>
      <c r="FW254">
        <v>-8.9649214844045773</v>
      </c>
      <c r="FX254">
        <v>2.5347042638878072</v>
      </c>
      <c r="FY254">
        <v>-9.3707508960053953</v>
      </c>
      <c r="FZ254">
        <v>3.0502614140962772</v>
      </c>
      <c r="GA254">
        <v>0.45207041739830067</v>
      </c>
      <c r="GB254">
        <v>7.5008257302230064</v>
      </c>
      <c r="GC254">
        <v>6.108230919223093</v>
      </c>
      <c r="GD254">
        <v>27.701719576241164</v>
      </c>
      <c r="GE254">
        <v>13.182837287701163</v>
      </c>
      <c r="GF254">
        <v>-10.128820625988944</v>
      </c>
      <c r="GG254">
        <v>-15.477193190815953</v>
      </c>
      <c r="GH254">
        <v>5.5393721743082027</v>
      </c>
      <c r="GI254">
        <v>-28.480912269313176</v>
      </c>
      <c r="GJ254">
        <v>-14.776165554923526</v>
      </c>
      <c r="GK254">
        <v>3.7784447962839343</v>
      </c>
      <c r="GL254">
        <v>8.4961557230958924</v>
      </c>
      <c r="GM254">
        <v>-6.1222734648662342</v>
      </c>
      <c r="GN254">
        <v>-10.842261120994973</v>
      </c>
      <c r="GO254">
        <v>-13.270143927451254</v>
      </c>
      <c r="GP254">
        <v>-8.8754245292856897</v>
      </c>
      <c r="GQ254">
        <v>-3.645188874084401</v>
      </c>
      <c r="GR254">
        <v>4.3672344986497578</v>
      </c>
      <c r="GS254">
        <v>11.235222246051501</v>
      </c>
      <c r="GT254">
        <v>6.6098442588310844</v>
      </c>
      <c r="GU254">
        <v>-3.1650254095337846</v>
      </c>
      <c r="GV254">
        <v>-10.03055871758202</v>
      </c>
      <c r="GW254">
        <v>10.281228990930249</v>
      </c>
      <c r="GX254">
        <v>-16.26512598774514</v>
      </c>
      <c r="GY254">
        <v>11.014644073777806</v>
      </c>
      <c r="GZ254">
        <v>-3.0295311985697575</v>
      </c>
      <c r="HA254">
        <v>-7.6769857855359391E-2</v>
      </c>
      <c r="HB254">
        <v>-17.127376062037467</v>
      </c>
      <c r="HC254">
        <v>-5.3055282946396876</v>
      </c>
      <c r="HD254">
        <v>23.350089837331282</v>
      </c>
      <c r="HE254">
        <v>12.639025495495561</v>
      </c>
      <c r="HF254">
        <v>1.651042888333162</v>
      </c>
      <c r="HG254">
        <v>9.3188199422723752</v>
      </c>
      <c r="HH254">
        <v>-4.035684631560347</v>
      </c>
      <c r="HI254">
        <v>6.5436925231110177</v>
      </c>
      <c r="HJ254">
        <v>-8.5000029510749808</v>
      </c>
      <c r="HK254">
        <v>6.6879348509199312</v>
      </c>
      <c r="HL254">
        <v>0.84085904156683966</v>
      </c>
      <c r="HM254">
        <v>2.1976883087120731</v>
      </c>
      <c r="HN254">
        <v>-4.5090887717902497</v>
      </c>
      <c r="HO254">
        <v>-8.3801733924638082</v>
      </c>
      <c r="HP254">
        <v>-8.0882891152293688</v>
      </c>
      <c r="HQ254">
        <v>-3.7655715541146453</v>
      </c>
      <c r="HR254">
        <v>-5.0887272537519435</v>
      </c>
      <c r="HS254">
        <v>17.966672688082383</v>
      </c>
      <c r="HT254">
        <v>-13.303357637839516</v>
      </c>
      <c r="HU254">
        <v>8.898960897379002</v>
      </c>
      <c r="HV254">
        <v>-2.8198425915937753</v>
      </c>
      <c r="HW254">
        <v>13.587897908950069</v>
      </c>
      <c r="HX254">
        <v>-19.818853263329014</v>
      </c>
      <c r="HY254">
        <v>3.5193835884578353</v>
      </c>
      <c r="HZ254">
        <v>-6.980109246165429</v>
      </c>
      <c r="IA254">
        <v>2.3349421512555057</v>
      </c>
      <c r="IB254">
        <v>-2.9195001959030384</v>
      </c>
      <c r="IC254">
        <v>-2.5607371621468866</v>
      </c>
      <c r="ID254">
        <v>11.274285468540512</v>
      </c>
      <c r="IE254">
        <v>-0.95121784988898161</v>
      </c>
      <c r="IF254">
        <v>-10.118996015853952</v>
      </c>
      <c r="IG254">
        <v>9.0129941010993928</v>
      </c>
      <c r="IH254">
        <v>-1.1792538023105847</v>
      </c>
      <c r="II254">
        <v>8.6748075333605268</v>
      </c>
      <c r="IJ254">
        <v>30.110732540375665</v>
      </c>
      <c r="IK254">
        <v>8.8842372896444992</v>
      </c>
      <c r="IL254">
        <v>2.2491669103912075</v>
      </c>
      <c r="IM254">
        <v>3.154438746388454</v>
      </c>
      <c r="IN254">
        <v>17.810661778368701</v>
      </c>
      <c r="IO254">
        <v>3.7805109052015275</v>
      </c>
      <c r="IP254">
        <v>-3.7577298705737903</v>
      </c>
      <c r="IQ254">
        <v>-5.6198128865726682</v>
      </c>
      <c r="IR254">
        <v>15.397688421093648</v>
      </c>
      <c r="IS254">
        <v>-19.149952811574941</v>
      </c>
      <c r="IT254">
        <v>-5.0703163989124063</v>
      </c>
      <c r="IU254">
        <v>-2.6050104320888048</v>
      </c>
      <c r="IV254">
        <v>-14.143624408458669</v>
      </c>
      <c r="IW254">
        <v>-11.928977242751897</v>
      </c>
      <c r="IX254">
        <v>15.485322279843608</v>
      </c>
      <c r="IY254">
        <v>-9.036563083322612</v>
      </c>
      <c r="IZ254">
        <v>-2.47049746235224</v>
      </c>
      <c r="JA254">
        <v>-4.3780609455244974</v>
      </c>
      <c r="JB254">
        <v>10.990020349126606</v>
      </c>
      <c r="JC254">
        <v>14.904640380440767</v>
      </c>
      <c r="JD254">
        <v>7.0180727155403813E-2</v>
      </c>
      <c r="JE254">
        <v>8.0776345669557017</v>
      </c>
      <c r="JF254">
        <v>6.782343267565988</v>
      </c>
      <c r="JG254">
        <v>-4.1584204055692711</v>
      </c>
      <c r="JH254">
        <v>-17.350040224565344</v>
      </c>
      <c r="JI254">
        <v>-0.45077585415422827</v>
      </c>
      <c r="JJ254">
        <v>-6.6604800438376746</v>
      </c>
      <c r="JK254">
        <v>-13.274516514820238</v>
      </c>
      <c r="JL254">
        <v>-23.850731169476305</v>
      </c>
      <c r="JM254">
        <v>17.118259211097467</v>
      </c>
      <c r="JN254">
        <v>-15.080144271219574</v>
      </c>
      <c r="JO254">
        <v>-8.4241912318976642</v>
      </c>
      <c r="JP254">
        <v>1.5543414660119927</v>
      </c>
      <c r="JQ254">
        <v>6.9522936681588785</v>
      </c>
      <c r="JR254">
        <v>14.212182687750694</v>
      </c>
      <c r="JS254">
        <v>3.778466692661957</v>
      </c>
      <c r="JT254">
        <v>-2.9707306636268145</v>
      </c>
      <c r="JU254">
        <v>6.9421065029426998</v>
      </c>
      <c r="JV254">
        <v>0.10951115832743163</v>
      </c>
      <c r="JW254">
        <v>-1.7173201996614185</v>
      </c>
      <c r="JX254">
        <v>-26.355639057501023</v>
      </c>
      <c r="JY254">
        <v>0.85702520126095116</v>
      </c>
      <c r="JZ254">
        <v>11.77078324209398</v>
      </c>
      <c r="KA254">
        <v>3.8469483153475217</v>
      </c>
      <c r="KB254">
        <v>-6.8400464877709908</v>
      </c>
      <c r="KC254">
        <v>13.453271699185983</v>
      </c>
      <c r="KD254">
        <v>8.5284286858861353</v>
      </c>
      <c r="KE254">
        <v>-0.78865115918260997</v>
      </c>
      <c r="KF254">
        <v>-1.9442317162682932</v>
      </c>
      <c r="KG254">
        <v>-6.7809054691952184</v>
      </c>
      <c r="KH254">
        <v>-9.702343202454621</v>
      </c>
      <c r="KI254">
        <v>4.7932070507808575</v>
      </c>
      <c r="KJ254">
        <v>2.3621206219214121</v>
      </c>
      <c r="KK254">
        <v>-6.1646099117405111</v>
      </c>
      <c r="KL254">
        <v>4.6613788748182472</v>
      </c>
      <c r="KM254">
        <v>-12.411362331893271</v>
      </c>
      <c r="KN254">
        <v>9.711540792264401</v>
      </c>
      <c r="KO254">
        <v>-1.7770662132525146</v>
      </c>
      <c r="KP254">
        <v>11.10034164916271</v>
      </c>
      <c r="KQ254">
        <v>8.9633888683261151</v>
      </c>
      <c r="KR254">
        <v>2.8245634277319831</v>
      </c>
      <c r="KS254">
        <v>-8.9955497055101326</v>
      </c>
      <c r="KT254">
        <v>2.4446944723697257</v>
      </c>
      <c r="KU254">
        <v>1.5130271984369499</v>
      </c>
      <c r="KV254">
        <v>6.2561376285159307</v>
      </c>
      <c r="KW254">
        <v>19.569002004277252</v>
      </c>
      <c r="KX254">
        <v>-9.332869413422431</v>
      </c>
      <c r="KY254">
        <v>3.8285502315102575</v>
      </c>
      <c r="KZ254">
        <v>11.255409247695262</v>
      </c>
      <c r="LA254">
        <v>4.0230705108749385</v>
      </c>
      <c r="LB254">
        <v>-1.1278187593629534</v>
      </c>
      <c r="LC254">
        <v>1.3920010197880706</v>
      </c>
      <c r="LD254">
        <v>-2.0495715393685989</v>
      </c>
      <c r="LE254">
        <v>4.4096031152460524E-2</v>
      </c>
      <c r="LF254">
        <v>-0.42367519802368125</v>
      </c>
      <c r="LG254">
        <v>-7.9718952692706697</v>
      </c>
      <c r="LH254">
        <v>5.1035495081306976</v>
      </c>
      <c r="LI254">
        <v>-1.603515816498388</v>
      </c>
      <c r="LJ254">
        <v>4.510436958976733</v>
      </c>
      <c r="LK254">
        <v>-5.55307374649023</v>
      </c>
      <c r="LL254">
        <v>11.172801281933246</v>
      </c>
      <c r="LM254">
        <v>-3.0077020204727614</v>
      </c>
      <c r="LN254">
        <v>12.328725891347274</v>
      </c>
      <c r="LO254">
        <v>-4.2045027750833146</v>
      </c>
      <c r="LP254">
        <v>-3.3961237283948016</v>
      </c>
      <c r="LQ254">
        <v>-10.997177940687331</v>
      </c>
      <c r="LR254">
        <v>-14.704886261355604</v>
      </c>
      <c r="LS254">
        <v>6.6036795610453698</v>
      </c>
      <c r="LT254">
        <v>-2.4749432746171376</v>
      </c>
      <c r="LU254">
        <v>8.1713978795630222</v>
      </c>
      <c r="LV254">
        <v>19.567010597140303</v>
      </c>
      <c r="LW254">
        <v>3.9913983010893812</v>
      </c>
      <c r="LX254">
        <v>1.5791663579554824</v>
      </c>
      <c r="LY254">
        <v>7.7063064170471787</v>
      </c>
      <c r="LZ254">
        <v>13.214171756176588</v>
      </c>
      <c r="MA254">
        <v>-6.6756364597960243</v>
      </c>
      <c r="MB254">
        <v>-0.75148768762080875</v>
      </c>
      <c r="MC254">
        <v>-11.43749386354691</v>
      </c>
      <c r="MD254">
        <v>-5.943318877928716</v>
      </c>
      <c r="ME254">
        <v>23.825136169779373</v>
      </c>
      <c r="MF254">
        <v>-8.745303560482709</v>
      </c>
      <c r="MG254">
        <v>0.54227665058115693</v>
      </c>
      <c r="MH254">
        <v>1.0436760029510033</v>
      </c>
      <c r="MI254">
        <v>4.4073965293725834</v>
      </c>
      <c r="MJ254">
        <v>4.9606057583629939</v>
      </c>
      <c r="MK254">
        <v>7.7810009329159433</v>
      </c>
      <c r="ML254">
        <v>-10.013629833313644</v>
      </c>
      <c r="MM254">
        <v>-6.6423304349013232</v>
      </c>
      <c r="MN254">
        <v>-13.231405522521582</v>
      </c>
      <c r="MO254">
        <v>-5.2787227208965897</v>
      </c>
      <c r="MP254">
        <v>-7.1739333372717562</v>
      </c>
      <c r="MQ254">
        <v>-0.62593325583147408</v>
      </c>
      <c r="MR254">
        <v>-9.7601557637701379</v>
      </c>
      <c r="MS254">
        <v>-6.922332162367244</v>
      </c>
      <c r="MT254">
        <v>-14.731434060704945</v>
      </c>
      <c r="MU254">
        <v>-0.42235128425103874</v>
      </c>
      <c r="MV254">
        <v>-4.8515539319520009</v>
      </c>
      <c r="MW254">
        <v>-27.950638102166899</v>
      </c>
      <c r="MX254">
        <v>15.875662495742249</v>
      </c>
      <c r="MY254">
        <v>-9.3658225695458963</v>
      </c>
      <c r="MZ254">
        <v>-6.8963549054900639</v>
      </c>
      <c r="NA254">
        <v>6.6032982568847771</v>
      </c>
      <c r="NB254">
        <v>-19.206108418526558</v>
      </c>
      <c r="NC254">
        <v>7.810534436206571</v>
      </c>
      <c r="ND254">
        <v>-2.730159841629701</v>
      </c>
      <c r="NE254">
        <v>15.981274433790377</v>
      </c>
      <c r="NF254">
        <v>-0.34804617566402818</v>
      </c>
      <c r="NG254">
        <v>-4.224750503934624</v>
      </c>
      <c r="NH254">
        <v>11.31902415594918</v>
      </c>
      <c r="NI254">
        <v>-7.4731826203805385</v>
      </c>
      <c r="NJ254">
        <v>-4.5641332186327954</v>
      </c>
      <c r="NK254">
        <v>8.4422002911238287</v>
      </c>
      <c r="NL254">
        <v>8.4030648914166193</v>
      </c>
      <c r="NM254">
        <v>9.2130769913665844</v>
      </c>
      <c r="NN254">
        <v>-8.2983535978301823</v>
      </c>
      <c r="NO254">
        <v>1.216106891650556</v>
      </c>
      <c r="NP254">
        <v>4.7775045457574095</v>
      </c>
      <c r="NQ254">
        <v>5.6164731971221258</v>
      </c>
      <c r="NR254">
        <v>8.2047349331409229</v>
      </c>
      <c r="NS254">
        <v>1.6607768867323538</v>
      </c>
      <c r="NT254">
        <v>-1.2613584501530237</v>
      </c>
      <c r="NU254">
        <v>-4.9413707607054471</v>
      </c>
      <c r="NV254">
        <v>9.986380845309144</v>
      </c>
      <c r="NW254">
        <v>10.797659648149095</v>
      </c>
      <c r="NX254">
        <v>11.825503823040739</v>
      </c>
      <c r="NY254">
        <v>-0.9612260056130193</v>
      </c>
      <c r="NZ254">
        <v>14.845876607004229</v>
      </c>
      <c r="OA254">
        <v>-0.41020392067120709</v>
      </c>
      <c r="OB254">
        <v>3.8765248979879461</v>
      </c>
      <c r="OC254">
        <v>5.3813779878569203</v>
      </c>
      <c r="OD254">
        <v>20.120232667072578</v>
      </c>
      <c r="OE254">
        <v>-3.7596734659022686</v>
      </c>
      <c r="OF254">
        <v>-1.9320740502956879</v>
      </c>
      <c r="OG254">
        <v>10.997386274867294</v>
      </c>
      <c r="OH254">
        <v>5.729900670646713</v>
      </c>
      <c r="OI254">
        <v>1.1743431410380016</v>
      </c>
      <c r="OJ254">
        <v>3.3176735420863253</v>
      </c>
      <c r="OK254">
        <v>4.8896389984323267</v>
      </c>
      <c r="OL254">
        <v>4.3206389853872196</v>
      </c>
      <c r="OM254">
        <v>-1.2089611142654659</v>
      </c>
      <c r="ON254">
        <v>-14.862039423852456</v>
      </c>
      <c r="OO254">
        <v>9.0209498083756117</v>
      </c>
      <c r="OP254">
        <v>5.5833643091910625</v>
      </c>
      <c r="OQ254">
        <v>-4.0512772978725575</v>
      </c>
      <c r="OR254">
        <v>2.2059356877921745</v>
      </c>
      <c r="OS254">
        <v>-0.14159369424593604</v>
      </c>
      <c r="OT254">
        <v>3.5472659231213912</v>
      </c>
      <c r="OU254">
        <v>1.7222371248939816</v>
      </c>
      <c r="OV254">
        <v>-19.894465373248405</v>
      </c>
      <c r="OW254">
        <v>-17.804103046464878</v>
      </c>
      <c r="OX254">
        <v>8.2269077927074559</v>
      </c>
      <c r="OY254">
        <v>-0.78369351302615486</v>
      </c>
      <c r="OZ254">
        <v>0.59793587251400293</v>
      </c>
      <c r="PA254">
        <v>16.874586426686644</v>
      </c>
      <c r="PB254">
        <v>4.336799215611495</v>
      </c>
      <c r="PC254">
        <v>-2.3983567012861151</v>
      </c>
      <c r="PD254">
        <v>6.8741862258814406</v>
      </c>
      <c r="PE254">
        <v>-8.0645560344878451</v>
      </c>
      <c r="PF254">
        <v>-9.5404985959087725</v>
      </c>
      <c r="PG254">
        <v>-6.3477925614846926</v>
      </c>
      <c r="PH254">
        <v>-11.031620725384645</v>
      </c>
      <c r="PI254">
        <v>9.0178190268567562</v>
      </c>
      <c r="PJ254">
        <v>5.7224101432180259</v>
      </c>
      <c r="PK254">
        <v>2.9228142800673691</v>
      </c>
      <c r="PL254">
        <v>-2.2911674112000893</v>
      </c>
      <c r="PM254">
        <v>8.7209715971863773</v>
      </c>
      <c r="PN254">
        <v>-10.689785433180758</v>
      </c>
      <c r="PO254">
        <v>1.6060747175003756</v>
      </c>
      <c r="PP254">
        <v>-9.6349225876849527</v>
      </c>
      <c r="PQ254">
        <v>15.002663461884714</v>
      </c>
      <c r="PR254">
        <v>-3.79332853270577</v>
      </c>
      <c r="PS254">
        <v>-11.824084443953272</v>
      </c>
      <c r="PT254">
        <v>-10.69118047384087</v>
      </c>
      <c r="PU254">
        <v>1.8732854069826619</v>
      </c>
      <c r="PV254">
        <v>-12.17932417514943</v>
      </c>
      <c r="PW254">
        <v>0.60145679904424276</v>
      </c>
      <c r="PX254">
        <v>7.2957047538563957</v>
      </c>
      <c r="PY254">
        <v>15.48314216482899</v>
      </c>
      <c r="PZ254">
        <v>5.1302906239024955</v>
      </c>
      <c r="QA254">
        <v>10.874710584407694</v>
      </c>
      <c r="QB254">
        <v>3.1420152995936559</v>
      </c>
      <c r="QC254">
        <v>6.0911961549461298</v>
      </c>
      <c r="QD254">
        <v>10.310085825668125</v>
      </c>
      <c r="QE254">
        <v>-3.6532130918661729</v>
      </c>
      <c r="QF254">
        <v>-3.205756629076193</v>
      </c>
      <c r="QG254">
        <v>0.30850443933102745</v>
      </c>
      <c r="QH254">
        <v>6.4151103510037171</v>
      </c>
      <c r="QI254">
        <v>3.1300334255129831</v>
      </c>
      <c r="QJ254">
        <v>-5.9341122442787446</v>
      </c>
      <c r="QK254">
        <v>-15.103121165639287</v>
      </c>
      <c r="QL254">
        <v>0.93034314036942145</v>
      </c>
      <c r="QM254">
        <v>-1.6292259845983379</v>
      </c>
      <c r="QN254">
        <v>4.2915621563437556</v>
      </c>
      <c r="QO254">
        <v>11.655627291796755</v>
      </c>
      <c r="QP254">
        <v>-3.147203272097602</v>
      </c>
      <c r="QQ254">
        <v>-7.3163048151473884</v>
      </c>
      <c r="QR254">
        <v>-11.214734297165691</v>
      </c>
      <c r="QS254">
        <v>-15.447281520287538</v>
      </c>
      <c r="QT254">
        <v>0.3128865713203885</v>
      </c>
      <c r="QU254">
        <v>-4.3973522735581003</v>
      </c>
      <c r="QV254">
        <v>-2.9605057102059744</v>
      </c>
      <c r="QW254">
        <v>5.9051569452731378</v>
      </c>
      <c r="QX254">
        <v>1.7314350608440967</v>
      </c>
      <c r="QY254">
        <v>-7.5893382506400551</v>
      </c>
      <c r="QZ254">
        <v>-3.5639366232221938</v>
      </c>
      <c r="RA254">
        <v>-14.065392913252188</v>
      </c>
      <c r="RB254">
        <v>2.9740941237259895</v>
      </c>
      <c r="RC254">
        <v>1.8965149626912816</v>
      </c>
      <c r="RD254">
        <v>0.22110342253150111</v>
      </c>
      <c r="RE254">
        <v>2.7793302970046718</v>
      </c>
      <c r="RF254">
        <v>-17.826169437955549</v>
      </c>
      <c r="RG254">
        <v>14.624070704083172</v>
      </c>
      <c r="RH254">
        <v>-17.289156730891968</v>
      </c>
      <c r="RI254">
        <v>-2.3702052734079366</v>
      </c>
      <c r="RJ254">
        <v>10.45063413017461</v>
      </c>
      <c r="RK254">
        <v>7.0019637397475627</v>
      </c>
      <c r="RL254">
        <v>6.187915249743857</v>
      </c>
      <c r="RM254">
        <v>-0.72256139374856798</v>
      </c>
      <c r="RN254">
        <v>4.6521529902511904</v>
      </c>
      <c r="RO254">
        <v>3.4236751164710144</v>
      </c>
      <c r="RP254">
        <v>-5.9253956180864824</v>
      </c>
      <c r="RQ254">
        <v>-10.911219391993345</v>
      </c>
      <c r="RR254">
        <v>-13.481463423577541</v>
      </c>
      <c r="RS254">
        <v>-2.2169655684857017</v>
      </c>
      <c r="RT254">
        <v>-11.534716393028599</v>
      </c>
      <c r="RU254">
        <v>-3.9248545645010866</v>
      </c>
      <c r="RV254">
        <v>-11.077913911775859</v>
      </c>
      <c r="RW254">
        <v>9.2871604753376005</v>
      </c>
      <c r="RX254">
        <v>-5.9982039624915036</v>
      </c>
      <c r="RY254">
        <v>-6.5239332964308261</v>
      </c>
      <c r="RZ254">
        <v>-0.93747103510595786</v>
      </c>
      <c r="SA254">
        <v>13.627778675721048</v>
      </c>
      <c r="SB254">
        <v>-3.1909103699682544</v>
      </c>
      <c r="SC254">
        <v>1.5558041156901989</v>
      </c>
      <c r="SD254">
        <v>10.599072689837472</v>
      </c>
      <c r="SE254">
        <v>4.4272061038340773</v>
      </c>
      <c r="SF254">
        <v>6.3328600641822446</v>
      </c>
      <c r="SG254">
        <v>7.0683672017675221</v>
      </c>
    </row>
    <row r="255" spans="1:501">
      <c r="A255" t="s">
        <v>537</v>
      </c>
      <c r="B255">
        <v>-10.674769378074997</v>
      </c>
      <c r="C255">
        <v>12.458146115983757</v>
      </c>
      <c r="D255">
        <v>-24.273932080400492</v>
      </c>
      <c r="E255">
        <v>-12.41775048034706</v>
      </c>
      <c r="F255">
        <v>10.136010488274241</v>
      </c>
      <c r="G255">
        <v>3.7095630211956587</v>
      </c>
      <c r="H255">
        <v>-2.0059808786330668</v>
      </c>
      <c r="I255">
        <v>-17.902473147312193</v>
      </c>
      <c r="J255">
        <v>-1.0303710392259373</v>
      </c>
      <c r="K255">
        <v>-6.3876859161929431</v>
      </c>
      <c r="L255">
        <v>43.328078560738994</v>
      </c>
      <c r="M255">
        <v>-22.302999789739598</v>
      </c>
      <c r="N255">
        <v>-0.12733862621350128</v>
      </c>
      <c r="O255">
        <v>-6.1439634822556375</v>
      </c>
      <c r="P255">
        <v>-1.2227108834563913</v>
      </c>
      <c r="Q255">
        <v>9.532795241976725</v>
      </c>
      <c r="R255">
        <v>20.641729869829895</v>
      </c>
      <c r="S255">
        <v>-14.266918666928404</v>
      </c>
      <c r="T255">
        <v>-5.8063912715143768</v>
      </c>
      <c r="U255">
        <v>-7.1245744429918432</v>
      </c>
      <c r="V255">
        <v>3.9568016749096913</v>
      </c>
      <c r="W255">
        <v>-17.103902985649356</v>
      </c>
      <c r="X255">
        <v>-8.9949501930100926</v>
      </c>
      <c r="Y255">
        <v>6.4502741299233559</v>
      </c>
      <c r="Z255">
        <v>-0.97355039732276238</v>
      </c>
      <c r="AA255">
        <v>-1.2481683978640021</v>
      </c>
      <c r="AB255">
        <v>14.126117853249013</v>
      </c>
      <c r="AC255">
        <v>10.605681496950089</v>
      </c>
      <c r="AD255">
        <v>-1.7942210118442643</v>
      </c>
      <c r="AE255">
        <v>-3.7767696958281158</v>
      </c>
      <c r="AF255">
        <v>-15.508210814494339</v>
      </c>
      <c r="AG255">
        <v>-34.49653027476338</v>
      </c>
      <c r="AH255">
        <v>23.846594442313624</v>
      </c>
      <c r="AI255">
        <v>-5.6611955633892341</v>
      </c>
      <c r="AJ255">
        <v>7.263198921577434</v>
      </c>
      <c r="AK255">
        <v>14.261943677810761</v>
      </c>
      <c r="AL255">
        <v>18.768019659114504</v>
      </c>
      <c r="AM255">
        <v>-6.6079377359134863</v>
      </c>
      <c r="AN255">
        <v>-5.6167655954776654</v>
      </c>
      <c r="AO255">
        <v>2.0475814118234417</v>
      </c>
      <c r="AP255">
        <v>-0.83508443264069532</v>
      </c>
      <c r="AQ255">
        <v>6.2385064186199859</v>
      </c>
      <c r="AR255">
        <v>-3.5686757448044255</v>
      </c>
      <c r="AS255">
        <v>-19.691467988948901</v>
      </c>
      <c r="AT255">
        <v>0.32188118983424713</v>
      </c>
      <c r="AU255">
        <v>1.0157095436768608</v>
      </c>
      <c r="AV255">
        <v>-0.70278385273149557</v>
      </c>
      <c r="AW255">
        <v>4.6984153323852933</v>
      </c>
      <c r="AX255">
        <v>8.2401513105450963</v>
      </c>
      <c r="AY255">
        <v>4.4089849869467166</v>
      </c>
      <c r="AZ255">
        <v>7.3323228362118771</v>
      </c>
      <c r="BA255">
        <v>-7.4692970789621524</v>
      </c>
      <c r="BB255">
        <v>-7.2722663899904489</v>
      </c>
      <c r="BC255">
        <v>7.0164178932070831</v>
      </c>
      <c r="BD255">
        <v>-26.43645936796532</v>
      </c>
      <c r="BE255">
        <v>6.1645644594992888E-2</v>
      </c>
      <c r="BF255">
        <v>-0.60423417727712159</v>
      </c>
      <c r="BG255">
        <v>15.262693022175117</v>
      </c>
      <c r="BH255">
        <v>11.590071573843046</v>
      </c>
      <c r="BI255">
        <v>-2.7377119286488565</v>
      </c>
      <c r="BJ255">
        <v>23.56201068119449</v>
      </c>
      <c r="BK255">
        <v>-10.247281163379011</v>
      </c>
      <c r="BL255">
        <v>6.3214778465616241</v>
      </c>
      <c r="BM255">
        <v>16.395541761714451</v>
      </c>
      <c r="BN255">
        <v>2.9429061621348045</v>
      </c>
      <c r="BO255">
        <v>9.7136948852868237</v>
      </c>
      <c r="BP255">
        <v>24.976942391355376</v>
      </c>
      <c r="BQ255">
        <v>-7.3273827686484356</v>
      </c>
      <c r="BR255">
        <v>2.3943205102330611</v>
      </c>
      <c r="BS255">
        <v>23.677351261184057</v>
      </c>
      <c r="BT255">
        <v>-39.557474008201822</v>
      </c>
      <c r="BU255">
        <v>1.8046142670805232</v>
      </c>
      <c r="BV255">
        <v>8.9728128700039296</v>
      </c>
      <c r="BW255">
        <v>6.872819509439454</v>
      </c>
      <c r="BX255">
        <v>-12.993247714612286</v>
      </c>
      <c r="BY255">
        <v>3.8433289917010791</v>
      </c>
      <c r="BZ255">
        <v>0.67396039376735328</v>
      </c>
      <c r="CA255">
        <v>29.725407974040248</v>
      </c>
      <c r="CB255">
        <v>21.022336434490036</v>
      </c>
      <c r="CC255">
        <v>0.36298991125011909</v>
      </c>
      <c r="CD255">
        <v>7.0273252528776071</v>
      </c>
      <c r="CE255">
        <v>6.360866128740815</v>
      </c>
      <c r="CF255">
        <v>-2.5301975998631794</v>
      </c>
      <c r="CG255">
        <v>-14.661104550737962</v>
      </c>
      <c r="CH255">
        <v>-3.9457566781634017</v>
      </c>
      <c r="CI255">
        <v>7.3367272957397006E-2</v>
      </c>
      <c r="CJ255">
        <v>2.4976063859066113</v>
      </c>
      <c r="CK255">
        <v>-7.8107087503795904</v>
      </c>
      <c r="CL255">
        <v>26.49208941511969</v>
      </c>
      <c r="CM255">
        <v>7.2451700792405909</v>
      </c>
      <c r="CN255">
        <v>-13.751096724740046</v>
      </c>
      <c r="CO255">
        <v>-11.734605826591078</v>
      </c>
      <c r="CP255">
        <v>-18.616068374083831</v>
      </c>
      <c r="CQ255">
        <v>-8.7062302800219005</v>
      </c>
      <c r="CR255">
        <v>34.805079112906377</v>
      </c>
      <c r="CS255">
        <v>4.6755845224981858</v>
      </c>
      <c r="CT255">
        <v>14.506599681456578</v>
      </c>
      <c r="CU255">
        <v>-13.829224640028157</v>
      </c>
      <c r="CV255">
        <v>-19.659567259432222</v>
      </c>
      <c r="CW255">
        <v>-0.74391341573483794</v>
      </c>
      <c r="CX255">
        <v>14.39589853048604</v>
      </c>
      <c r="CY255">
        <v>17.894936647442641</v>
      </c>
      <c r="CZ255">
        <v>-5.1992512508401099</v>
      </c>
      <c r="DA255">
        <v>-1.9913769480115642</v>
      </c>
      <c r="DB255">
        <v>25.600340903860094</v>
      </c>
      <c r="DC255">
        <v>7.060837945801854</v>
      </c>
      <c r="DD255">
        <v>-4.5188007873980425</v>
      </c>
      <c r="DE255">
        <v>16.91633588231231</v>
      </c>
      <c r="DF255">
        <v>-5.4914212291291999</v>
      </c>
      <c r="DG255">
        <v>-9.7919561815286773</v>
      </c>
      <c r="DH255">
        <v>-10.462236462202481</v>
      </c>
      <c r="DI255">
        <v>18.742994482548973</v>
      </c>
      <c r="DJ255">
        <v>6.7863120642007297</v>
      </c>
      <c r="DK255">
        <v>-5.6729417532845954</v>
      </c>
      <c r="DL255">
        <v>-8.2986956412250112</v>
      </c>
      <c r="DM255">
        <v>-23.907216094057979</v>
      </c>
      <c r="DN255">
        <v>6.5341933864641799</v>
      </c>
      <c r="DO255">
        <v>-10.888670280245828</v>
      </c>
      <c r="DP255">
        <v>12.889264893140952</v>
      </c>
      <c r="DQ255">
        <v>21.215431818397935</v>
      </c>
      <c r="DR255">
        <v>5.415056897146453</v>
      </c>
      <c r="DS255">
        <v>-12.116897826113194</v>
      </c>
      <c r="DT255">
        <v>2.5922406940033222</v>
      </c>
      <c r="DU255">
        <v>-5.7556890299134356</v>
      </c>
      <c r="DV255">
        <v>15.86498400826366</v>
      </c>
      <c r="DW255">
        <v>-17.488047366885549</v>
      </c>
      <c r="DX255">
        <v>-5.7918224320603233</v>
      </c>
      <c r="DY255">
        <v>8.0904473518050235</v>
      </c>
      <c r="DZ255">
        <v>-21.868895706448232</v>
      </c>
      <c r="EA255">
        <v>-10.345657925870656</v>
      </c>
      <c r="EB255">
        <v>2.2330770393624348</v>
      </c>
      <c r="EC255">
        <v>-12.725018998177188</v>
      </c>
      <c r="ED255">
        <v>1.6959026502138688</v>
      </c>
      <c r="EE255">
        <v>-10.177277702581087</v>
      </c>
      <c r="EF255">
        <v>-3.0653914993245421</v>
      </c>
      <c r="EG255">
        <v>21.200124356257071</v>
      </c>
      <c r="EH255">
        <v>18.300055546641762</v>
      </c>
      <c r="EI255">
        <v>-33.250383238458191</v>
      </c>
      <c r="EJ255">
        <v>-14.113937498091257</v>
      </c>
      <c r="EK255">
        <v>2.8394146029029601</v>
      </c>
      <c r="EL255">
        <v>-1.7587072930395597</v>
      </c>
      <c r="EM255">
        <v>2.9819687925856728</v>
      </c>
      <c r="EN255">
        <v>-3.7601650526917623</v>
      </c>
      <c r="EO255">
        <v>13.704333254641613</v>
      </c>
      <c r="EP255">
        <v>8.1143077240197226</v>
      </c>
      <c r="EQ255">
        <v>-0.17811001985136093</v>
      </c>
      <c r="ER255">
        <v>-18.239759883405185</v>
      </c>
      <c r="ES255">
        <v>8.7373159996914023</v>
      </c>
      <c r="ET255">
        <v>-8.2576127820453387</v>
      </c>
      <c r="EU255">
        <v>-23.842219104521661</v>
      </c>
      <c r="EV255">
        <v>-14.746302539789777</v>
      </c>
      <c r="EW255">
        <v>-7.1914036622130277</v>
      </c>
      <c r="EX255">
        <v>2.2406102388040723</v>
      </c>
      <c r="EY255">
        <v>-10.051562627312974</v>
      </c>
      <c r="EZ255">
        <v>5.6295567522739578</v>
      </c>
      <c r="FA255">
        <v>-17.28385158639546</v>
      </c>
      <c r="FB255">
        <v>-5.3383721779371163</v>
      </c>
      <c r="FC255">
        <v>-1.945194373455126</v>
      </c>
      <c r="FD255">
        <v>-7.6090845537008622</v>
      </c>
      <c r="FE255">
        <v>-24.571013462873516</v>
      </c>
      <c r="FF255">
        <v>16.44939875979124</v>
      </c>
      <c r="FG255">
        <v>-18.967986023180632</v>
      </c>
      <c r="FH255">
        <v>15.401652226820238</v>
      </c>
      <c r="FI255">
        <v>23.670626971922342</v>
      </c>
      <c r="FJ255">
        <v>15.387795765393829</v>
      </c>
      <c r="FK255">
        <v>-6.5433341648115979</v>
      </c>
      <c r="FL255">
        <v>2.9326007228666091</v>
      </c>
      <c r="FM255">
        <v>3.6124251140774386</v>
      </c>
      <c r="FN255">
        <v>-6.0705938191475122</v>
      </c>
      <c r="FO255">
        <v>7.003234367996809</v>
      </c>
      <c r="FP255">
        <v>-13.77009164879988</v>
      </c>
      <c r="FQ255">
        <v>18.297702822703339</v>
      </c>
      <c r="FR255">
        <v>21.228767481258966</v>
      </c>
      <c r="FS255">
        <v>-9.5156068645714598</v>
      </c>
      <c r="FT255">
        <v>1.9049807658546369</v>
      </c>
      <c r="FU255">
        <v>-1.4204536847093523</v>
      </c>
      <c r="FV255">
        <v>-2.6043702573325977</v>
      </c>
      <c r="FW255">
        <v>14.948980083779244</v>
      </c>
      <c r="FX255">
        <v>-0.88571669696335165</v>
      </c>
      <c r="FY255">
        <v>18.867063072871204</v>
      </c>
      <c r="FZ255">
        <v>-9.7507222523774306</v>
      </c>
      <c r="GA255">
        <v>-4.5313941314685193</v>
      </c>
      <c r="GB255">
        <v>-3.8921522772510362</v>
      </c>
      <c r="GC255">
        <v>-10.613854788173841</v>
      </c>
      <c r="GD255">
        <v>-39.547646118561552</v>
      </c>
      <c r="GE255">
        <v>-23.499427708218487</v>
      </c>
      <c r="GF255">
        <v>8.9660610715252957</v>
      </c>
      <c r="GG255">
        <v>12.278368454530082</v>
      </c>
      <c r="GH255">
        <v>-9.9706758714972104</v>
      </c>
      <c r="GI255">
        <v>39.765772193194451</v>
      </c>
      <c r="GJ255">
        <v>17.528379687342898</v>
      </c>
      <c r="GK255">
        <v>-2.7413627606053259</v>
      </c>
      <c r="GL255">
        <v>-7.7317848198166139</v>
      </c>
      <c r="GM255">
        <v>4.6636092906497364</v>
      </c>
      <c r="GN255">
        <v>5.8208606971494641</v>
      </c>
      <c r="GO255">
        <v>25.815968918992539</v>
      </c>
      <c r="GP255">
        <v>15.070027788285712</v>
      </c>
      <c r="GQ255">
        <v>-0.24007759270604945</v>
      </c>
      <c r="GR255">
        <v>-1.5309029018758584</v>
      </c>
      <c r="GS255">
        <v>-16.53549244314085</v>
      </c>
      <c r="GT255">
        <v>-8.2240669249562952</v>
      </c>
      <c r="GU255">
        <v>1.5496395211055365</v>
      </c>
      <c r="GV255">
        <v>15.104957027542655</v>
      </c>
      <c r="GW255">
        <v>-17.408811790435493</v>
      </c>
      <c r="GX255">
        <v>23.377284513544112</v>
      </c>
      <c r="GY255">
        <v>-16.011209856354341</v>
      </c>
      <c r="GZ255">
        <v>0.48124767778278998</v>
      </c>
      <c r="HA255">
        <v>3.479843823333197</v>
      </c>
      <c r="HB255">
        <v>20.199973377079999</v>
      </c>
      <c r="HC255">
        <v>-2.2661866971957774</v>
      </c>
      <c r="HD255">
        <v>-32.861558064413558</v>
      </c>
      <c r="HE255">
        <v>-11.860417989252433</v>
      </c>
      <c r="HF255">
        <v>-4.8062556774126612</v>
      </c>
      <c r="HG255">
        <v>-16.050337335322791</v>
      </c>
      <c r="HH255">
        <v>6.9633156497971012</v>
      </c>
      <c r="HI255">
        <v>-9.8832614596504893</v>
      </c>
      <c r="HJ255">
        <v>9.7069691959510305</v>
      </c>
      <c r="HK255">
        <v>-1.5438059980147869</v>
      </c>
      <c r="HL255">
        <v>-1.6008648243450654</v>
      </c>
      <c r="HM255">
        <v>-2.220233156670754</v>
      </c>
      <c r="HN255">
        <v>6.2741711233902517</v>
      </c>
      <c r="HO255">
        <v>12.342740911458508</v>
      </c>
      <c r="HP255">
        <v>10.347215385538536</v>
      </c>
      <c r="HQ255">
        <v>4.8885898524496199</v>
      </c>
      <c r="HR255">
        <v>8.979341691122487</v>
      </c>
      <c r="HS255">
        <v>-27.71996069323346</v>
      </c>
      <c r="HT255">
        <v>10.21441985444123</v>
      </c>
      <c r="HU255">
        <v>-7.8833567886997722</v>
      </c>
      <c r="HV255">
        <v>4.4439136096775771</v>
      </c>
      <c r="HW255">
        <v>-17.930783874920394</v>
      </c>
      <c r="HX255">
        <v>24.642386541697487</v>
      </c>
      <c r="HY255">
        <v>-4.7966942168674027</v>
      </c>
      <c r="HZ255">
        <v>6.1504470965959586</v>
      </c>
      <c r="IA255">
        <v>-2.6882169748618603</v>
      </c>
      <c r="IB255">
        <v>6.5820147868183705</v>
      </c>
      <c r="IC255">
        <v>4.8998892650882073</v>
      </c>
      <c r="ID255">
        <v>-23.039362752834364</v>
      </c>
      <c r="IE255">
        <v>2.5425277313603054</v>
      </c>
      <c r="IF255">
        <v>10.129438599873088</v>
      </c>
      <c r="IG255">
        <v>-13.297237458366286</v>
      </c>
      <c r="IH255">
        <v>-5.146383295694581</v>
      </c>
      <c r="II255">
        <v>-5.4625173827612326</v>
      </c>
      <c r="IJ255">
        <v>-35.155598933606704</v>
      </c>
      <c r="IK255">
        <v>-10.189720956559746</v>
      </c>
      <c r="IL255">
        <v>-1.667376302623526</v>
      </c>
      <c r="IM255">
        <v>-10.639258209948977</v>
      </c>
      <c r="IN255">
        <v>-20.308545576847401</v>
      </c>
      <c r="IO255">
        <v>-15.038552784091111</v>
      </c>
      <c r="IP255">
        <v>1.1811025232390731</v>
      </c>
      <c r="IQ255">
        <v>0.42708677642000942</v>
      </c>
      <c r="IR255">
        <v>-22.613850767497816</v>
      </c>
      <c r="IS255">
        <v>25.076445281136554</v>
      </c>
      <c r="IT255">
        <v>9.6845458424321347</v>
      </c>
      <c r="IU255">
        <v>-4.2295052013830121</v>
      </c>
      <c r="IV255">
        <v>12.837440489646776</v>
      </c>
      <c r="IW255">
        <v>11.155236379748116</v>
      </c>
      <c r="IX255">
        <v>-21.096942468175836</v>
      </c>
      <c r="IY255">
        <v>7.2499553573189361</v>
      </c>
      <c r="IZ255">
        <v>5.1384771143070589</v>
      </c>
      <c r="JA255">
        <v>7.4351634627722749</v>
      </c>
      <c r="JB255">
        <v>-23.004838191257065</v>
      </c>
      <c r="JC255">
        <v>-9.9392661608989492</v>
      </c>
      <c r="JD255">
        <v>-0.49649346292782165</v>
      </c>
      <c r="JE255">
        <v>-9.8537693519209366</v>
      </c>
      <c r="JF255">
        <v>-13.465635924966874</v>
      </c>
      <c r="JG255">
        <v>11.756721872029857</v>
      </c>
      <c r="JH255">
        <v>20.143771280551739</v>
      </c>
      <c r="JI255">
        <v>2.0948302371696816</v>
      </c>
      <c r="JJ255">
        <v>14.491296473148395</v>
      </c>
      <c r="JK255">
        <v>26.210463022722706</v>
      </c>
      <c r="JL255">
        <v>29.498866213403833</v>
      </c>
      <c r="JM255">
        <v>-19.592294486747704</v>
      </c>
      <c r="JN255">
        <v>23.78236055570332</v>
      </c>
      <c r="JO255">
        <v>16.580416378519953</v>
      </c>
      <c r="JP255">
        <v>-2.9892524211965732</v>
      </c>
      <c r="JQ255">
        <v>-9.6728334538375602</v>
      </c>
      <c r="JR255">
        <v>-19.833128907279121</v>
      </c>
      <c r="JS255">
        <v>1.6568323462369641</v>
      </c>
      <c r="JT255">
        <v>6.7608638502248901</v>
      </c>
      <c r="JU255">
        <v>-5.7449012176749665</v>
      </c>
      <c r="JV255">
        <v>-1.9520046911229445</v>
      </c>
      <c r="JW255">
        <v>3.5268337115641528</v>
      </c>
      <c r="JX255">
        <v>30.575710250034486</v>
      </c>
      <c r="JY255">
        <v>2.6111210038127508</v>
      </c>
      <c r="JZ255">
        <v>-9.2056968850223626</v>
      </c>
      <c r="KA255">
        <v>-4.5009872751441211</v>
      </c>
      <c r="KB255">
        <v>7.1651905590577201</v>
      </c>
      <c r="KC255">
        <v>-10.763931121759796</v>
      </c>
      <c r="KD255">
        <v>-9.4673890036408945</v>
      </c>
      <c r="KE255">
        <v>1.4693701499353122</v>
      </c>
      <c r="KF255">
        <v>-1.1926177376754337</v>
      </c>
      <c r="KG255">
        <v>16.148404852549639</v>
      </c>
      <c r="KH255">
        <v>13.825627431525215</v>
      </c>
      <c r="KI255">
        <v>-8.9347707831160239</v>
      </c>
      <c r="KJ255">
        <v>-3.2248618271286942</v>
      </c>
      <c r="KK255">
        <v>3.6206737034718297</v>
      </c>
      <c r="KL255">
        <v>-4.3802496765958541</v>
      </c>
      <c r="KM255">
        <v>21.473891261072382</v>
      </c>
      <c r="KN255">
        <v>-12.888063824526569</v>
      </c>
      <c r="KO255">
        <v>7.8719285038357842</v>
      </c>
      <c r="KP255">
        <v>-11.816138102303078</v>
      </c>
      <c r="KQ255">
        <v>-18.360456978282507</v>
      </c>
      <c r="KR255">
        <v>-13.417531401254102</v>
      </c>
      <c r="KS255">
        <v>11.842120567020199</v>
      </c>
      <c r="KT255">
        <v>-5.114829833834559</v>
      </c>
      <c r="KU255">
        <v>-5.6825320038005431</v>
      </c>
      <c r="KV255">
        <v>-5.6360834446499517</v>
      </c>
      <c r="KW255">
        <v>-38.017329481195944</v>
      </c>
      <c r="KX255">
        <v>7.0684521662207391</v>
      </c>
      <c r="KY255">
        <v>-16.308071274428887</v>
      </c>
      <c r="KZ255">
        <v>-8.0395061959709579</v>
      </c>
      <c r="LA255">
        <v>-9.5441668790403185</v>
      </c>
      <c r="LB255">
        <v>9.9969419486909814</v>
      </c>
      <c r="LC255">
        <v>-3.906507755715046</v>
      </c>
      <c r="LD255">
        <v>8.8930521580684996</v>
      </c>
      <c r="LE255">
        <v>4.7465728536700249</v>
      </c>
      <c r="LF255">
        <v>-4.8569108476239258</v>
      </c>
      <c r="LG255">
        <v>14.918877170323169</v>
      </c>
      <c r="LH255">
        <v>-12.437677179470999</v>
      </c>
      <c r="LI255">
        <v>9.5986233068833098</v>
      </c>
      <c r="LJ255">
        <v>-6.1357339642370974</v>
      </c>
      <c r="LK255">
        <v>6.3066728224757176</v>
      </c>
      <c r="LL255">
        <v>-14.532342887383791</v>
      </c>
      <c r="LM255">
        <v>4.9114013070001166</v>
      </c>
      <c r="LN255">
        <v>-13.768216291920526</v>
      </c>
      <c r="LO255">
        <v>3.8046188426201835</v>
      </c>
      <c r="LP255">
        <v>7.2912100843374175</v>
      </c>
      <c r="LQ255">
        <v>19.823049394306857</v>
      </c>
      <c r="LR255">
        <v>21.128882174003895</v>
      </c>
      <c r="LS255">
        <v>-8.0138553090896743</v>
      </c>
      <c r="LT255">
        <v>7.2453573273966168</v>
      </c>
      <c r="LU255">
        <v>-10.481669026228159</v>
      </c>
      <c r="LV255">
        <v>-29.950292280201875</v>
      </c>
      <c r="LW255">
        <v>-0.91308796766700062</v>
      </c>
      <c r="LX255">
        <v>-0.42505152832501969</v>
      </c>
      <c r="LY255">
        <v>-11.872368221563576</v>
      </c>
      <c r="LZ255">
        <v>-20.87977427304455</v>
      </c>
      <c r="MA255">
        <v>15.120545453498034</v>
      </c>
      <c r="MB255">
        <v>2.2647054755491003</v>
      </c>
      <c r="MC255">
        <v>13.854282711711607</v>
      </c>
      <c r="MD255">
        <v>5.7739278651267751</v>
      </c>
      <c r="ME255">
        <v>-25.291420382669543</v>
      </c>
      <c r="MF255">
        <v>11.827377616174697</v>
      </c>
      <c r="MG255">
        <v>4.0101252769436782</v>
      </c>
      <c r="MH255">
        <v>2.8131902966735107</v>
      </c>
      <c r="MI255">
        <v>-2.002900007442606</v>
      </c>
      <c r="MJ255">
        <v>-5.6730074453664461</v>
      </c>
      <c r="MK255">
        <v>-9.7376045180800492</v>
      </c>
      <c r="ML255">
        <v>14.321072792279926</v>
      </c>
      <c r="MM255">
        <v>13.485685194517822</v>
      </c>
      <c r="MN255">
        <v>13.182218635508955</v>
      </c>
      <c r="MO255">
        <v>5.3213036869170098</v>
      </c>
      <c r="MP255">
        <v>12.727887209929504</v>
      </c>
      <c r="MQ255">
        <v>2.5556521905529173</v>
      </c>
      <c r="MR255">
        <v>14.641738830103176</v>
      </c>
      <c r="MS255">
        <v>16.489620856843711</v>
      </c>
      <c r="MT255">
        <v>27.237453379220916</v>
      </c>
      <c r="MU255">
        <v>-1.729897352840073</v>
      </c>
      <c r="MV255">
        <v>3.4659841916524772</v>
      </c>
      <c r="MW255">
        <v>32.04654709821957</v>
      </c>
      <c r="MX255">
        <v>-17.836933077517092</v>
      </c>
      <c r="MY255">
        <v>18.12179266438195</v>
      </c>
      <c r="MZ255">
        <v>-1.4973615384644643</v>
      </c>
      <c r="NA255">
        <v>-13.18419702653576</v>
      </c>
      <c r="NB255">
        <v>16.21469303180502</v>
      </c>
      <c r="NC255">
        <v>-13.88917762074575</v>
      </c>
      <c r="ND255">
        <v>2.1641049050990571</v>
      </c>
      <c r="NE255">
        <v>-13.315808635843506</v>
      </c>
      <c r="NF255">
        <v>0.9797261079426729</v>
      </c>
      <c r="NG255">
        <v>7.0040504460686845</v>
      </c>
      <c r="NH255">
        <v>-16.236145077744872</v>
      </c>
      <c r="NI255">
        <v>6.5257246645264964</v>
      </c>
      <c r="NJ255">
        <v>7.547665289172846</v>
      </c>
      <c r="NK255">
        <v>-13.269541105207013</v>
      </c>
      <c r="NL255">
        <v>-10.185268094581701</v>
      </c>
      <c r="NM255">
        <v>-15.987220495138777</v>
      </c>
      <c r="NN255">
        <v>7.7309573493149415</v>
      </c>
      <c r="NO255">
        <v>-5.5486583969578378</v>
      </c>
      <c r="NP255">
        <v>-3.9505787852360719</v>
      </c>
      <c r="NQ255">
        <v>-10.986801193527414</v>
      </c>
      <c r="NR255">
        <v>-9.9039600395693679</v>
      </c>
      <c r="NS255">
        <v>1.4336253911649446</v>
      </c>
      <c r="NT255">
        <v>-2.6236153089419254</v>
      </c>
      <c r="NU255">
        <v>4.3556797246350998</v>
      </c>
      <c r="NV255">
        <v>-8.4858216656749317</v>
      </c>
      <c r="NW255">
        <v>-10.899557871414185</v>
      </c>
      <c r="NX255">
        <v>-23.323582974929135</v>
      </c>
      <c r="NY255">
        <v>6.1780708780806375</v>
      </c>
      <c r="NZ255">
        <v>-29.290710740295495</v>
      </c>
      <c r="OA255">
        <v>0.81672557516837974</v>
      </c>
      <c r="OB255">
        <v>-11.358017690862111</v>
      </c>
      <c r="OC255">
        <v>-6.5430825786379518</v>
      </c>
      <c r="OD255">
        <v>-33.117720962347192</v>
      </c>
      <c r="OE255">
        <v>4.3416585744679974</v>
      </c>
      <c r="OF255">
        <v>-3.2189388626355786E-3</v>
      </c>
      <c r="OG255">
        <v>-8.0694120550505737</v>
      </c>
      <c r="OH255">
        <v>-15.076435439412906</v>
      </c>
      <c r="OI255">
        <v>-0.31423276348013879</v>
      </c>
      <c r="OJ255">
        <v>-6.7770797504827502</v>
      </c>
      <c r="OK255">
        <v>-1.1522319559093892</v>
      </c>
      <c r="OL255">
        <v>2.3939544499027936</v>
      </c>
      <c r="OM255">
        <v>5.0495611098161426</v>
      </c>
      <c r="ON255">
        <v>21.812247063830455</v>
      </c>
      <c r="OO255">
        <v>-10.562696325204618</v>
      </c>
      <c r="OP255">
        <v>-4.337447845515551</v>
      </c>
      <c r="OQ255">
        <v>2.3233909916538056</v>
      </c>
      <c r="OR255">
        <v>4.4962890385668874</v>
      </c>
      <c r="OS255">
        <v>3.9224449034750979</v>
      </c>
      <c r="OT255">
        <v>-7.9163595421342077</v>
      </c>
      <c r="OU255">
        <v>-1.5942417440689107</v>
      </c>
      <c r="OV255">
        <v>19.323160607344452</v>
      </c>
      <c r="OW255">
        <v>26.090034653647283</v>
      </c>
      <c r="OX255">
        <v>-11.512853590698892</v>
      </c>
      <c r="OY255">
        <v>-8.2528640550139869</v>
      </c>
      <c r="OZ255">
        <v>9.4903018303377079E-2</v>
      </c>
      <c r="PA255">
        <v>-15.782325317689825</v>
      </c>
      <c r="PB255">
        <v>-3.1222139145994769</v>
      </c>
      <c r="PC255">
        <v>-6.0635283846624706</v>
      </c>
      <c r="PD255">
        <v>-8.7354380288249782</v>
      </c>
      <c r="PE255">
        <v>11.963065725430646</v>
      </c>
      <c r="PF255">
        <v>14.860005994251843</v>
      </c>
      <c r="PG255">
        <v>8.9968474895943462</v>
      </c>
      <c r="PH255">
        <v>27.214496860114885</v>
      </c>
      <c r="PI255">
        <v>-12.171080566844454</v>
      </c>
      <c r="PJ255">
        <v>-8.3697651070150503</v>
      </c>
      <c r="PK255">
        <v>-3.011643139617405</v>
      </c>
      <c r="PL255">
        <v>-2.0069168249401539</v>
      </c>
      <c r="PM255">
        <v>-14.399538963907569</v>
      </c>
      <c r="PN255">
        <v>9.9835375046600596</v>
      </c>
      <c r="PO255">
        <v>-2.7552580291350797</v>
      </c>
      <c r="PP255">
        <v>10.10507981889975</v>
      </c>
      <c r="PQ255">
        <v>-17.391338522877881</v>
      </c>
      <c r="PR255">
        <v>8.0863923163656057</v>
      </c>
      <c r="PS255">
        <v>15.227195688034458</v>
      </c>
      <c r="PT255">
        <v>13.252726780482693</v>
      </c>
      <c r="PU255">
        <v>-11.650815016870016</v>
      </c>
      <c r="PV255">
        <v>15.787309063811975</v>
      </c>
      <c r="PW255">
        <v>5.308458153099167</v>
      </c>
      <c r="PX255">
        <v>-11.52564736635974</v>
      </c>
      <c r="PY255">
        <v>-9.1124397913640554</v>
      </c>
      <c r="PZ255">
        <v>-8.660289554369772</v>
      </c>
      <c r="QA255">
        <v>-14.108979401223825</v>
      </c>
      <c r="QB255">
        <v>2.2956271669357968</v>
      </c>
      <c r="QC255">
        <v>-10.974309876706766</v>
      </c>
      <c r="QD255">
        <v>-11.496723893272131</v>
      </c>
      <c r="QE255">
        <v>0.92898834493430216</v>
      </c>
      <c r="QF255">
        <v>6.1506694856065121</v>
      </c>
      <c r="QG255">
        <v>-4.9213926067968945</v>
      </c>
      <c r="QH255">
        <v>-1.1240969183730227</v>
      </c>
      <c r="QI255">
        <v>-4.7977203602350116</v>
      </c>
      <c r="QJ255">
        <v>3.6977518292506306</v>
      </c>
      <c r="QK255">
        <v>5.5011494623413393</v>
      </c>
      <c r="QL255">
        <v>2.8281032236296473</v>
      </c>
      <c r="QM255">
        <v>-1.8697676514085795</v>
      </c>
      <c r="QN255">
        <v>-4.2705112666480272</v>
      </c>
      <c r="QO255">
        <v>-16.843181305639948</v>
      </c>
      <c r="QP255">
        <v>-1.4027914568496289</v>
      </c>
      <c r="QQ255">
        <v>6.9098325774677951</v>
      </c>
      <c r="QR255">
        <v>13.622322935415163</v>
      </c>
      <c r="QS255">
        <v>17.521129090807413</v>
      </c>
      <c r="QT255">
        <v>-0.91606453315506298</v>
      </c>
      <c r="QU255">
        <v>5.6450661469385066</v>
      </c>
      <c r="QV255">
        <v>-3.0250608472163774</v>
      </c>
      <c r="QW255">
        <v>0.70029615395990175</v>
      </c>
      <c r="QX255">
        <v>1.2711714299716841</v>
      </c>
      <c r="QY255">
        <v>11.035683404361611</v>
      </c>
      <c r="QZ255">
        <v>12.61166047112069</v>
      </c>
      <c r="RA255">
        <v>18.675598096871433</v>
      </c>
      <c r="RB255">
        <v>-0.36349340271698916</v>
      </c>
      <c r="RC255">
        <v>-0.9202548873319516</v>
      </c>
      <c r="RD255">
        <v>-2.0524728776574306</v>
      </c>
      <c r="RE255">
        <v>-6.9376666176547968</v>
      </c>
      <c r="RF255">
        <v>25.756375081282279</v>
      </c>
      <c r="RG255">
        <v>-19.367424533778873</v>
      </c>
      <c r="RH255">
        <v>25.304898878082874</v>
      </c>
      <c r="RI255">
        <v>5.0593247389789617</v>
      </c>
      <c r="RJ255">
        <v>-9.6358258089611706</v>
      </c>
      <c r="RK255">
        <v>-14.055214447919813</v>
      </c>
      <c r="RL255">
        <v>-7.091008235944753</v>
      </c>
      <c r="RM255">
        <v>-4.1200611605145809</v>
      </c>
      <c r="RN255">
        <v>-3.7036916619477891</v>
      </c>
      <c r="RO255">
        <v>-1.8568705193888635</v>
      </c>
      <c r="RP255">
        <v>8.2528380163409718</v>
      </c>
      <c r="RQ255">
        <v>11.306018322802739</v>
      </c>
      <c r="RR255">
        <v>15.626560503842992</v>
      </c>
      <c r="RS255">
        <v>2.707760812776121</v>
      </c>
      <c r="RT255">
        <v>14.401358030111705</v>
      </c>
      <c r="RU255">
        <v>6.9710496454206945</v>
      </c>
      <c r="RV255">
        <v>8.471106763397362</v>
      </c>
      <c r="RW255">
        <v>-13.976509889193808</v>
      </c>
      <c r="RX255">
        <v>4.787287724217828</v>
      </c>
      <c r="RY255">
        <v>7.5454640026314346</v>
      </c>
      <c r="RZ255">
        <v>9.0289592165337336</v>
      </c>
      <c r="SA255">
        <v>-15.862869829907295</v>
      </c>
      <c r="SB255">
        <v>0.47018569717043457</v>
      </c>
      <c r="SC255">
        <v>-6.1971831049507422</v>
      </c>
      <c r="SD255">
        <v>-13.888693120350796</v>
      </c>
      <c r="SE255">
        <v>-3.7006297206169148</v>
      </c>
      <c r="SF255">
        <v>-2.6347044714889196</v>
      </c>
      <c r="SG255">
        <v>-8.8314614073680655</v>
      </c>
    </row>
    <row r="257" spans="1:501">
      <c r="A257">
        <f>+A252</f>
        <v>2018</v>
      </c>
    </row>
    <row r="258" spans="1:501">
      <c r="A258" t="s">
        <v>462</v>
      </c>
      <c r="B258" s="25">
        <f>+IF('Step 2 - Expected Payments'!$D$17+B245&gt;=0,ROUND(B245+'Step 2 - Expected Payments'!$D$17,2),"")</f>
        <v>1.25</v>
      </c>
      <c r="C258" s="25">
        <f>+IF('Step 2 - Expected Payments'!$D$17+C245&gt;=0,ROUND(C245+'Step 2 - Expected Payments'!$D$17,2),"")</f>
        <v>4.13</v>
      </c>
      <c r="D258" s="25">
        <f>+IF('Step 2 - Expected Payments'!$D$17+D245&gt;=0,ROUND(D245+'Step 2 - Expected Payments'!$D$17,2),"")</f>
        <v>2.14</v>
      </c>
      <c r="E258" s="25">
        <f>+IF('Step 2 - Expected Payments'!$D$17+E245&gt;=0,ROUND(E245+'Step 2 - Expected Payments'!$D$17,2),"")</f>
        <v>3.72</v>
      </c>
      <c r="F258" s="25">
        <f>+IF('Step 2 - Expected Payments'!$D$17+F245&gt;=0,ROUND(F245+'Step 2 - Expected Payments'!$D$17,2),"")</f>
        <v>2.5299999999999998</v>
      </c>
      <c r="G258" s="25">
        <f>+IF('Step 2 - Expected Payments'!$D$17+G245&gt;=0,ROUND(G245+'Step 2 - Expected Payments'!$D$17,2),"")</f>
        <v>4.63</v>
      </c>
      <c r="H258" s="25">
        <f>+IF('Step 2 - Expected Payments'!$D$17+H245&gt;=0,ROUND(H245+'Step 2 - Expected Payments'!$D$17,2),"")</f>
        <v>2.92</v>
      </c>
      <c r="I258" s="25">
        <f>+IF('Step 2 - Expected Payments'!$D$17+I245&gt;=0,ROUND(I245+'Step 2 - Expected Payments'!$D$17,2),"")</f>
        <v>5.48</v>
      </c>
      <c r="J258" s="25">
        <f>+IF('Step 2 - Expected Payments'!$D$17+J245&gt;=0,ROUND(J245+'Step 2 - Expected Payments'!$D$17,2),"")</f>
        <v>2.41</v>
      </c>
      <c r="K258" s="25">
        <f>+IF('Step 2 - Expected Payments'!$D$17+K245&gt;=0,ROUND(K245+'Step 2 - Expected Payments'!$D$17,2),"")</f>
        <v>4.3899999999999997</v>
      </c>
      <c r="L258" s="25">
        <f>+IF('Step 2 - Expected Payments'!$D$17+L245&gt;=0,ROUND(L245+'Step 2 - Expected Payments'!$D$17,2),"")</f>
        <v>3.86</v>
      </c>
      <c r="M258" s="25">
        <f>+IF('Step 2 - Expected Payments'!$D$17+M245&gt;=0,ROUND(M245+'Step 2 - Expected Payments'!$D$17,2),"")</f>
        <v>3.71</v>
      </c>
      <c r="N258" s="25">
        <f>+IF('Step 2 - Expected Payments'!$D$17+N245&gt;=0,ROUND(N245+'Step 2 - Expected Payments'!$D$17,2),"")</f>
        <v>4.2</v>
      </c>
      <c r="O258" s="25">
        <f>+IF('Step 2 - Expected Payments'!$D$17+O245&gt;=0,ROUND(O245+'Step 2 - Expected Payments'!$D$17,2),"")</f>
        <v>1.25</v>
      </c>
      <c r="P258" s="25">
        <f>+IF('Step 2 - Expected Payments'!$D$17+P245&gt;=0,ROUND(P245+'Step 2 - Expected Payments'!$D$17,2),"")</f>
        <v>3.87</v>
      </c>
      <c r="Q258" s="25">
        <f>+IF('Step 2 - Expected Payments'!$D$17+Q245&gt;=0,ROUND(Q245+'Step 2 - Expected Payments'!$D$17,2),"")</f>
        <v>4.63</v>
      </c>
      <c r="R258" s="25">
        <f>+IF('Step 2 - Expected Payments'!$D$17+R245&gt;=0,ROUND(R245+'Step 2 - Expected Payments'!$D$17,2),"")</f>
        <v>1.89</v>
      </c>
      <c r="S258" s="25">
        <f>+IF('Step 2 - Expected Payments'!$D$17+S245&gt;=0,ROUND(S245+'Step 2 - Expected Payments'!$D$17,2),"")</f>
        <v>2.92</v>
      </c>
      <c r="T258" s="25">
        <f>+IF('Step 2 - Expected Payments'!$D$17+T245&gt;=0,ROUND(T245+'Step 2 - Expected Payments'!$D$17,2),"")</f>
        <v>5.0199999999999996</v>
      </c>
      <c r="U258" s="25">
        <f>+IF('Step 2 - Expected Payments'!$D$17+U245&gt;=0,ROUND(U245+'Step 2 - Expected Payments'!$D$17,2),"")</f>
        <v>4.79</v>
      </c>
      <c r="V258" s="25">
        <f>+IF('Step 2 - Expected Payments'!$D$17+V245&gt;=0,ROUND(V245+'Step 2 - Expected Payments'!$D$17,2),"")</f>
        <v>3.01</v>
      </c>
      <c r="W258" s="25">
        <f>+IF('Step 2 - Expected Payments'!$D$17+W245&gt;=0,ROUND(W245+'Step 2 - Expected Payments'!$D$17,2),"")</f>
        <v>4.2699999999999996</v>
      </c>
      <c r="X258" s="25">
        <f>+IF('Step 2 - Expected Payments'!$D$17+X245&gt;=0,ROUND(X245+'Step 2 - Expected Payments'!$D$17,2),"")</f>
        <v>4.41</v>
      </c>
      <c r="Y258" s="25">
        <f>+IF('Step 2 - Expected Payments'!$D$17+Y245&gt;=0,ROUND(Y245+'Step 2 - Expected Payments'!$D$17,2),"")</f>
        <v>3.41</v>
      </c>
      <c r="Z258" s="25">
        <f>+IF('Step 2 - Expected Payments'!$D$17+Z245&gt;=0,ROUND(Z245+'Step 2 - Expected Payments'!$D$17,2),"")</f>
        <v>2.73</v>
      </c>
      <c r="AA258" s="25">
        <f>+IF('Step 2 - Expected Payments'!$D$17+AA245&gt;=0,ROUND(AA245+'Step 2 - Expected Payments'!$D$17,2),"")</f>
        <v>2.86</v>
      </c>
      <c r="AB258" s="25">
        <f>+IF('Step 2 - Expected Payments'!$D$17+AB245&gt;=0,ROUND(AB245+'Step 2 - Expected Payments'!$D$17,2),"")</f>
        <v>3.02</v>
      </c>
      <c r="AC258" s="25">
        <f>+IF('Step 2 - Expected Payments'!$D$17+AC245&gt;=0,ROUND(AC245+'Step 2 - Expected Payments'!$D$17,2),"")</f>
        <v>2.46</v>
      </c>
      <c r="AD258" s="25">
        <f>+IF('Step 2 - Expected Payments'!$D$17+AD245&gt;=0,ROUND(AD245+'Step 2 - Expected Payments'!$D$17,2),"")</f>
        <v>4.1100000000000003</v>
      </c>
      <c r="AE258" s="25">
        <f>+IF('Step 2 - Expected Payments'!$D$17+AE245&gt;=0,ROUND(AE245+'Step 2 - Expected Payments'!$D$17,2),"")</f>
        <v>1.83</v>
      </c>
      <c r="AF258" s="25">
        <f>+IF('Step 2 - Expected Payments'!$D$17+AF245&gt;=0,ROUND(AF245+'Step 2 - Expected Payments'!$D$17,2),"")</f>
        <v>4.08</v>
      </c>
      <c r="AG258" s="25">
        <f>+IF('Step 2 - Expected Payments'!$D$17+AG245&gt;=0,ROUND(AG245+'Step 2 - Expected Payments'!$D$17,2),"")</f>
        <v>2.5099999999999998</v>
      </c>
      <c r="AH258" s="25">
        <f>+IF('Step 2 - Expected Payments'!$D$17+AH245&gt;=0,ROUND(AH245+'Step 2 - Expected Payments'!$D$17,2),"")</f>
        <v>4.1399999999999997</v>
      </c>
      <c r="AI258" s="25">
        <f>+IF('Step 2 - Expected Payments'!$D$17+AI245&gt;=0,ROUND(AI245+'Step 2 - Expected Payments'!$D$17,2),"")</f>
        <v>4.5</v>
      </c>
      <c r="AJ258" s="25">
        <f>+IF('Step 2 - Expected Payments'!$D$17+AJ245&gt;=0,ROUND(AJ245+'Step 2 - Expected Payments'!$D$17,2),"")</f>
        <v>1.49</v>
      </c>
      <c r="AK258" s="25">
        <f>+IF('Step 2 - Expected Payments'!$D$17+AK245&gt;=0,ROUND(AK245+'Step 2 - Expected Payments'!$D$17,2),"")</f>
        <v>2.2599999999999998</v>
      </c>
      <c r="AL258" s="25">
        <f>+IF('Step 2 - Expected Payments'!$D$17+AL245&gt;=0,ROUND(AL245+'Step 2 - Expected Payments'!$D$17,2),"")</f>
        <v>3.18</v>
      </c>
      <c r="AM258" s="25">
        <f>+IF('Step 2 - Expected Payments'!$D$17+AM245&gt;=0,ROUND(AM245+'Step 2 - Expected Payments'!$D$17,2),"")</f>
        <v>4.5</v>
      </c>
      <c r="AN258" s="25">
        <f>+IF('Step 2 - Expected Payments'!$D$17+AN245&gt;=0,ROUND(AN245+'Step 2 - Expected Payments'!$D$17,2),"")</f>
        <v>2.37</v>
      </c>
      <c r="AO258" s="25">
        <f>+IF('Step 2 - Expected Payments'!$D$17+AO245&gt;=0,ROUND(AO245+'Step 2 - Expected Payments'!$D$17,2),"")</f>
        <v>3.7</v>
      </c>
      <c r="AP258" s="25">
        <f>+IF('Step 2 - Expected Payments'!$D$17+AP245&gt;=0,ROUND(AP245+'Step 2 - Expected Payments'!$D$17,2),"")</f>
        <v>4.71</v>
      </c>
      <c r="AQ258" s="25">
        <f>+IF('Step 2 - Expected Payments'!$D$17+AQ245&gt;=0,ROUND(AQ245+'Step 2 - Expected Payments'!$D$17,2),"")</f>
        <v>2.78</v>
      </c>
      <c r="AR258" s="25">
        <f>+IF('Step 2 - Expected Payments'!$D$17+AR245&gt;=0,ROUND(AR245+'Step 2 - Expected Payments'!$D$17,2),"")</f>
        <v>2.93</v>
      </c>
      <c r="AS258" s="25">
        <f>+IF('Step 2 - Expected Payments'!$D$17+AS245&gt;=0,ROUND(AS245+'Step 2 - Expected Payments'!$D$17,2),"")</f>
        <v>4.38</v>
      </c>
      <c r="AT258" s="25">
        <f>+IF('Step 2 - Expected Payments'!$D$17+AT245&gt;=0,ROUND(AT245+'Step 2 - Expected Payments'!$D$17,2),"")</f>
        <v>4.97</v>
      </c>
      <c r="AU258" s="25">
        <f>+IF('Step 2 - Expected Payments'!$D$17+AU245&gt;=0,ROUND(AU245+'Step 2 - Expected Payments'!$D$17,2),"")</f>
        <v>3.68</v>
      </c>
      <c r="AV258" s="25">
        <f>+IF('Step 2 - Expected Payments'!$D$17+AV245&gt;=0,ROUND(AV245+'Step 2 - Expected Payments'!$D$17,2),"")</f>
        <v>3.72</v>
      </c>
      <c r="AW258" s="25">
        <f>+IF('Step 2 - Expected Payments'!$D$17+AW245&gt;=0,ROUND(AW245+'Step 2 - Expected Payments'!$D$17,2),"")</f>
        <v>2.5</v>
      </c>
      <c r="AX258" s="25">
        <f>+IF('Step 2 - Expected Payments'!$D$17+AX245&gt;=0,ROUND(AX245+'Step 2 - Expected Payments'!$D$17,2),"")</f>
        <v>2.99</v>
      </c>
      <c r="AY258" s="25">
        <f>+IF('Step 2 - Expected Payments'!$D$17+AY245&gt;=0,ROUND(AY245+'Step 2 - Expected Payments'!$D$17,2),"")</f>
        <v>2.02</v>
      </c>
      <c r="AZ258" s="25">
        <f>+IF('Step 2 - Expected Payments'!$D$17+AZ245&gt;=0,ROUND(AZ245+'Step 2 - Expected Payments'!$D$17,2),"")</f>
        <v>1.49</v>
      </c>
      <c r="BA258" s="25">
        <f>+IF('Step 2 - Expected Payments'!$D$17+BA245&gt;=0,ROUND(BA245+'Step 2 - Expected Payments'!$D$17,2),"")</f>
        <v>4.12</v>
      </c>
      <c r="BB258" s="25">
        <f>+IF('Step 2 - Expected Payments'!$D$17+BB245&gt;=0,ROUND(BB245+'Step 2 - Expected Payments'!$D$17,2),"")</f>
        <v>4.7</v>
      </c>
      <c r="BC258" s="25">
        <f>+IF('Step 2 - Expected Payments'!$D$17+BC245&gt;=0,ROUND(BC245+'Step 2 - Expected Payments'!$D$17,2),"")</f>
        <v>3.17</v>
      </c>
      <c r="BD258" s="25">
        <f>+IF('Step 2 - Expected Payments'!$D$17+BD245&gt;=0,ROUND(BD245+'Step 2 - Expected Payments'!$D$17,2),"")</f>
        <v>4.84</v>
      </c>
      <c r="BE258" s="25">
        <f>+IF('Step 2 - Expected Payments'!$D$17+BE245&gt;=0,ROUND(BE245+'Step 2 - Expected Payments'!$D$17,2),"")</f>
        <v>4.91</v>
      </c>
      <c r="BF258" s="25">
        <f>+IF('Step 2 - Expected Payments'!$D$17+BF245&gt;=0,ROUND(BF245+'Step 2 - Expected Payments'!$D$17,2),"")</f>
        <v>4.3499999999999996</v>
      </c>
      <c r="BG258" s="25">
        <f>+IF('Step 2 - Expected Payments'!$D$17+BG245&gt;=0,ROUND(BG245+'Step 2 - Expected Payments'!$D$17,2),"")</f>
        <v>4.3</v>
      </c>
      <c r="BH258" s="25">
        <f>+IF('Step 2 - Expected Payments'!$D$17+BH245&gt;=0,ROUND(BH245+'Step 2 - Expected Payments'!$D$17,2),"")</f>
        <v>2.5499999999999998</v>
      </c>
      <c r="BI258" s="25">
        <f>+IF('Step 2 - Expected Payments'!$D$17+BI245&gt;=0,ROUND(BI245+'Step 2 - Expected Payments'!$D$17,2),"")</f>
        <v>2.23</v>
      </c>
      <c r="BJ258" s="25">
        <f>+IF('Step 2 - Expected Payments'!$D$17+BJ245&gt;=0,ROUND(BJ245+'Step 2 - Expected Payments'!$D$17,2),"")</f>
        <v>3.89</v>
      </c>
      <c r="BK258" s="25">
        <f>+IF('Step 2 - Expected Payments'!$D$17+BK245&gt;=0,ROUND(BK245+'Step 2 - Expected Payments'!$D$17,2),"")</f>
        <v>3.67</v>
      </c>
      <c r="BL258" s="25">
        <f>+IF('Step 2 - Expected Payments'!$D$17+BL245&gt;=0,ROUND(BL245+'Step 2 - Expected Payments'!$D$17,2),"")</f>
        <v>3.07</v>
      </c>
      <c r="BM258" s="25">
        <f>+IF('Step 2 - Expected Payments'!$D$17+BM245&gt;=0,ROUND(BM245+'Step 2 - Expected Payments'!$D$17,2),"")</f>
        <v>3.1</v>
      </c>
      <c r="BN258" s="25">
        <f>+IF('Step 2 - Expected Payments'!$D$17+BN245&gt;=0,ROUND(BN245+'Step 2 - Expected Payments'!$D$17,2),"")</f>
        <v>4.24</v>
      </c>
      <c r="BO258" s="25">
        <f>+IF('Step 2 - Expected Payments'!$D$17+BO245&gt;=0,ROUND(BO245+'Step 2 - Expected Payments'!$D$17,2),"")</f>
        <v>2.65</v>
      </c>
      <c r="BP258" s="25">
        <f>+IF('Step 2 - Expected Payments'!$D$17+BP245&gt;=0,ROUND(BP245+'Step 2 - Expected Payments'!$D$17,2),"")</f>
        <v>3.89</v>
      </c>
      <c r="BQ258" s="25">
        <f>+IF('Step 2 - Expected Payments'!$D$17+BQ245&gt;=0,ROUND(BQ245+'Step 2 - Expected Payments'!$D$17,2),"")</f>
        <v>3.09</v>
      </c>
      <c r="BR258" s="25">
        <f>+IF('Step 2 - Expected Payments'!$D$17+BR245&gt;=0,ROUND(BR245+'Step 2 - Expected Payments'!$D$17,2),"")</f>
        <v>2.99</v>
      </c>
      <c r="BS258" s="25">
        <f>+IF('Step 2 - Expected Payments'!$D$17+BS245&gt;=0,ROUND(BS245+'Step 2 - Expected Payments'!$D$17,2),"")</f>
        <v>2.96</v>
      </c>
      <c r="BT258" s="25">
        <f>+IF('Step 2 - Expected Payments'!$D$17+BT245&gt;=0,ROUND(BT245+'Step 2 - Expected Payments'!$D$17,2),"")</f>
        <v>2.95</v>
      </c>
      <c r="BU258" s="25">
        <f>+IF('Step 2 - Expected Payments'!$D$17+BU245&gt;=0,ROUND(BU245+'Step 2 - Expected Payments'!$D$17,2),"")</f>
        <v>3.2</v>
      </c>
      <c r="BV258" s="25">
        <f>+IF('Step 2 - Expected Payments'!$D$17+BV245&gt;=0,ROUND(BV245+'Step 2 - Expected Payments'!$D$17,2),"")</f>
        <v>2.78</v>
      </c>
      <c r="BW258" s="25">
        <f>+IF('Step 2 - Expected Payments'!$D$17+BW245&gt;=0,ROUND(BW245+'Step 2 - Expected Payments'!$D$17,2),"")</f>
        <v>2.2999999999999998</v>
      </c>
      <c r="BX258" s="25">
        <f>+IF('Step 2 - Expected Payments'!$D$17+BX245&gt;=0,ROUND(BX245+'Step 2 - Expected Payments'!$D$17,2),"")</f>
        <v>5.0999999999999996</v>
      </c>
      <c r="BY258" s="25">
        <f>+IF('Step 2 - Expected Payments'!$D$17+BY245&gt;=0,ROUND(BY245+'Step 2 - Expected Payments'!$D$17,2),"")</f>
        <v>3.87</v>
      </c>
      <c r="BZ258" s="25">
        <f>+IF('Step 2 - Expected Payments'!$D$17+BZ245&gt;=0,ROUND(BZ245+'Step 2 - Expected Payments'!$D$17,2),"")</f>
        <v>5.04</v>
      </c>
      <c r="CA258" s="25">
        <f>+IF('Step 2 - Expected Payments'!$D$17+CA245&gt;=0,ROUND(CA245+'Step 2 - Expected Payments'!$D$17,2),"")</f>
        <v>2.63</v>
      </c>
      <c r="CB258" s="25">
        <f>+IF('Step 2 - Expected Payments'!$D$17+CB245&gt;=0,ROUND(CB245+'Step 2 - Expected Payments'!$D$17,2),"")</f>
        <v>4.3499999999999996</v>
      </c>
      <c r="CC258" s="25">
        <f>+IF('Step 2 - Expected Payments'!$D$17+CC245&gt;=0,ROUND(CC245+'Step 2 - Expected Payments'!$D$17,2),"")</f>
        <v>3.69</v>
      </c>
      <c r="CD258" s="25">
        <f>+IF('Step 2 - Expected Payments'!$D$17+CD245&gt;=0,ROUND(CD245+'Step 2 - Expected Payments'!$D$17,2),"")</f>
        <v>3.61</v>
      </c>
      <c r="CE258" s="25">
        <f>+IF('Step 2 - Expected Payments'!$D$17+CE245&gt;=0,ROUND(CE245+'Step 2 - Expected Payments'!$D$17,2),"")</f>
        <v>2.5099999999999998</v>
      </c>
      <c r="CF258" s="25">
        <f>+IF('Step 2 - Expected Payments'!$D$17+CF245&gt;=0,ROUND(CF245+'Step 2 - Expected Payments'!$D$17,2),"")</f>
        <v>2.97</v>
      </c>
      <c r="CG258" s="25">
        <f>+IF('Step 2 - Expected Payments'!$D$17+CG245&gt;=0,ROUND(CG245+'Step 2 - Expected Payments'!$D$17,2),"")</f>
        <v>3.9</v>
      </c>
      <c r="CH258" s="25">
        <f>+IF('Step 2 - Expected Payments'!$D$17+CH245&gt;=0,ROUND(CH245+'Step 2 - Expected Payments'!$D$17,2),"")</f>
        <v>3.9</v>
      </c>
      <c r="CI258" s="25">
        <f>+IF('Step 2 - Expected Payments'!$D$17+CI245&gt;=0,ROUND(CI245+'Step 2 - Expected Payments'!$D$17,2),"")</f>
        <v>2.9</v>
      </c>
      <c r="CJ258" s="25">
        <f>+IF('Step 2 - Expected Payments'!$D$17+CJ245&gt;=0,ROUND(CJ245+'Step 2 - Expected Payments'!$D$17,2),"")</f>
        <v>3.47</v>
      </c>
      <c r="CK258" s="25">
        <f>+IF('Step 2 - Expected Payments'!$D$17+CK245&gt;=0,ROUND(CK245+'Step 2 - Expected Payments'!$D$17,2),"")</f>
        <v>3.01</v>
      </c>
      <c r="CL258" s="25">
        <f>+IF('Step 2 - Expected Payments'!$D$17+CL245&gt;=0,ROUND(CL245+'Step 2 - Expected Payments'!$D$17,2),"")</f>
        <v>3.89</v>
      </c>
      <c r="CM258" s="25">
        <f>+IF('Step 2 - Expected Payments'!$D$17+CM245&gt;=0,ROUND(CM245+'Step 2 - Expected Payments'!$D$17,2),"")</f>
        <v>3.94</v>
      </c>
      <c r="CN258" s="25">
        <f>+IF('Step 2 - Expected Payments'!$D$17+CN245&gt;=0,ROUND(CN245+'Step 2 - Expected Payments'!$D$17,2),"")</f>
        <v>3.64</v>
      </c>
      <c r="CO258" s="25">
        <f>+IF('Step 2 - Expected Payments'!$D$17+CO245&gt;=0,ROUND(CO245+'Step 2 - Expected Payments'!$D$17,2),"")</f>
        <v>2.94</v>
      </c>
      <c r="CP258" s="25">
        <f>+IF('Step 2 - Expected Payments'!$D$17+CP245&gt;=0,ROUND(CP245+'Step 2 - Expected Payments'!$D$17,2),"")</f>
        <v>2.62</v>
      </c>
      <c r="CQ258" s="25">
        <f>+IF('Step 2 - Expected Payments'!$D$17+CQ245&gt;=0,ROUND(CQ245+'Step 2 - Expected Payments'!$D$17,2),"")</f>
        <v>4.75</v>
      </c>
      <c r="CR258" s="25">
        <f>+IF('Step 2 - Expected Payments'!$D$17+CR245&gt;=0,ROUND(CR245+'Step 2 - Expected Payments'!$D$17,2),"")</f>
        <v>2.75</v>
      </c>
      <c r="CS258" s="25">
        <f>+IF('Step 2 - Expected Payments'!$D$17+CS245&gt;=0,ROUND(CS245+'Step 2 - Expected Payments'!$D$17,2),"")</f>
        <v>2.69</v>
      </c>
      <c r="CT258" s="25">
        <f>+IF('Step 2 - Expected Payments'!$D$17+CT245&gt;=0,ROUND(CT245+'Step 2 - Expected Payments'!$D$17,2),"")</f>
        <v>1.99</v>
      </c>
      <c r="CU258" s="25">
        <f>+IF('Step 2 - Expected Payments'!$D$17+CU245&gt;=0,ROUND(CU245+'Step 2 - Expected Payments'!$D$17,2),"")</f>
        <v>4.0999999999999996</v>
      </c>
      <c r="CV258" s="25">
        <f>+IF('Step 2 - Expected Payments'!$D$17+CV245&gt;=0,ROUND(CV245+'Step 2 - Expected Payments'!$D$17,2),"")</f>
        <v>3.83</v>
      </c>
      <c r="CW258" s="25">
        <f>+IF('Step 2 - Expected Payments'!$D$17+CW245&gt;=0,ROUND(CW245+'Step 2 - Expected Payments'!$D$17,2),"")</f>
        <v>3.95</v>
      </c>
      <c r="CX258" s="25">
        <f>+IF('Step 2 - Expected Payments'!$D$17+CX245&gt;=0,ROUND(CX245+'Step 2 - Expected Payments'!$D$17,2),"")</f>
        <v>2.38</v>
      </c>
      <c r="CY258" s="25">
        <f>+IF('Step 2 - Expected Payments'!$D$17+CY245&gt;=0,ROUND(CY245+'Step 2 - Expected Payments'!$D$17,2),"")</f>
        <v>4.49</v>
      </c>
      <c r="CZ258" s="25">
        <f>+IF('Step 2 - Expected Payments'!$D$17+CZ245&gt;=0,ROUND(CZ245+'Step 2 - Expected Payments'!$D$17,2),"")</f>
        <v>3.27</v>
      </c>
      <c r="DA258" s="25">
        <f>+IF('Step 2 - Expected Payments'!$D$17+DA245&gt;=0,ROUND(DA245+'Step 2 - Expected Payments'!$D$17,2),"")</f>
        <v>3.78</v>
      </c>
      <c r="DB258" s="25">
        <f>+IF('Step 2 - Expected Payments'!$D$17+DB245&gt;=0,ROUND(DB245+'Step 2 - Expected Payments'!$D$17,2),"")</f>
        <v>3.17</v>
      </c>
      <c r="DC258" s="25">
        <f>+IF('Step 2 - Expected Payments'!$D$17+DC245&gt;=0,ROUND(DC245+'Step 2 - Expected Payments'!$D$17,2),"")</f>
        <v>3.01</v>
      </c>
      <c r="DD258" s="25">
        <f>+IF('Step 2 - Expected Payments'!$D$17+DD245&gt;=0,ROUND(DD245+'Step 2 - Expected Payments'!$D$17,2),"")</f>
        <v>3.65</v>
      </c>
      <c r="DE258" s="25">
        <f>+IF('Step 2 - Expected Payments'!$D$17+DE245&gt;=0,ROUND(DE245+'Step 2 - Expected Payments'!$D$17,2),"")</f>
        <v>2.73</v>
      </c>
      <c r="DF258" s="25">
        <f>+IF('Step 2 - Expected Payments'!$D$17+DF245&gt;=0,ROUND(DF245+'Step 2 - Expected Payments'!$D$17,2),"")</f>
        <v>4.3600000000000003</v>
      </c>
      <c r="DG258" s="25">
        <f>+IF('Step 2 - Expected Payments'!$D$17+DG245&gt;=0,ROUND(DG245+'Step 2 - Expected Payments'!$D$17,2),"")</f>
        <v>3.63</v>
      </c>
      <c r="DH258" s="25">
        <f>+IF('Step 2 - Expected Payments'!$D$17+DH245&gt;=0,ROUND(DH245+'Step 2 - Expected Payments'!$D$17,2),"")</f>
        <v>4.51</v>
      </c>
      <c r="DI258" s="25">
        <f>+IF('Step 2 - Expected Payments'!$D$17+DI245&gt;=0,ROUND(DI245+'Step 2 - Expected Payments'!$D$17,2),"")</f>
        <v>2.76</v>
      </c>
      <c r="DJ258" s="25">
        <f>+IF('Step 2 - Expected Payments'!$D$17+DJ245&gt;=0,ROUND(DJ245+'Step 2 - Expected Payments'!$D$17,2),"")</f>
        <v>3.31</v>
      </c>
      <c r="DK258" s="25">
        <f>+IF('Step 2 - Expected Payments'!$D$17+DK245&gt;=0,ROUND(DK245+'Step 2 - Expected Payments'!$D$17,2),"")</f>
        <v>3.79</v>
      </c>
      <c r="DL258" s="25">
        <f>+IF('Step 2 - Expected Payments'!$D$17+DL245&gt;=0,ROUND(DL245+'Step 2 - Expected Payments'!$D$17,2),"")</f>
        <v>2.78</v>
      </c>
      <c r="DM258" s="25">
        <f>+IF('Step 2 - Expected Payments'!$D$17+DM245&gt;=0,ROUND(DM245+'Step 2 - Expected Payments'!$D$17,2),"")</f>
        <v>4.38</v>
      </c>
      <c r="DN258" s="25">
        <f>+IF('Step 2 - Expected Payments'!$D$17+DN245&gt;=0,ROUND(DN245+'Step 2 - Expected Payments'!$D$17,2),"")</f>
        <v>4.1500000000000004</v>
      </c>
      <c r="DO258" s="25">
        <f>+IF('Step 2 - Expected Payments'!$D$17+DO245&gt;=0,ROUND(DO245+'Step 2 - Expected Payments'!$D$17,2),"")</f>
        <v>3.49</v>
      </c>
      <c r="DP258" s="25">
        <f>+IF('Step 2 - Expected Payments'!$D$17+DP245&gt;=0,ROUND(DP245+'Step 2 - Expected Payments'!$D$17,2),"")</f>
        <v>2.9</v>
      </c>
      <c r="DQ258" s="25">
        <f>+IF('Step 2 - Expected Payments'!$D$17+DQ245&gt;=0,ROUND(DQ245+'Step 2 - Expected Payments'!$D$17,2),"")</f>
        <v>4.68</v>
      </c>
      <c r="DR258" s="25">
        <f>+IF('Step 2 - Expected Payments'!$D$17+DR245&gt;=0,ROUND(DR245+'Step 2 - Expected Payments'!$D$17,2),"")</f>
        <v>2.5099999999999998</v>
      </c>
      <c r="DS258" s="25">
        <f>+IF('Step 2 - Expected Payments'!$D$17+DS245&gt;=0,ROUND(DS245+'Step 2 - Expected Payments'!$D$17,2),"")</f>
        <v>3.28</v>
      </c>
      <c r="DT258" s="25">
        <f>+IF('Step 2 - Expected Payments'!$D$17+DT245&gt;=0,ROUND(DT245+'Step 2 - Expected Payments'!$D$17,2),"")</f>
        <v>4.12</v>
      </c>
      <c r="DU258" s="25">
        <f>+IF('Step 2 - Expected Payments'!$D$17+DU245&gt;=0,ROUND(DU245+'Step 2 - Expected Payments'!$D$17,2),"")</f>
        <v>2.27</v>
      </c>
      <c r="DV258" s="25">
        <f>+IF('Step 2 - Expected Payments'!$D$17+DV245&gt;=0,ROUND(DV245+'Step 2 - Expected Payments'!$D$17,2),"")</f>
        <v>4.37</v>
      </c>
      <c r="DW258" s="25">
        <f>+IF('Step 2 - Expected Payments'!$D$17+DW245&gt;=0,ROUND(DW245+'Step 2 - Expected Payments'!$D$17,2),"")</f>
        <v>3.74</v>
      </c>
      <c r="DX258" s="25">
        <f>+IF('Step 2 - Expected Payments'!$D$17+DX245&gt;=0,ROUND(DX245+'Step 2 - Expected Payments'!$D$17,2),"")</f>
        <v>3.57</v>
      </c>
      <c r="DY258" s="25">
        <f>+IF('Step 2 - Expected Payments'!$D$17+DY245&gt;=0,ROUND(DY245+'Step 2 - Expected Payments'!$D$17,2),"")</f>
        <v>3.19</v>
      </c>
      <c r="DZ258" s="25">
        <f>+IF('Step 2 - Expected Payments'!$D$17+DZ245&gt;=0,ROUND(DZ245+'Step 2 - Expected Payments'!$D$17,2),"")</f>
        <v>5.9</v>
      </c>
      <c r="EA258" s="25">
        <f>+IF('Step 2 - Expected Payments'!$D$17+EA245&gt;=0,ROUND(EA245+'Step 2 - Expected Payments'!$D$17,2),"")</f>
        <v>3.82</v>
      </c>
      <c r="EB258" s="25">
        <f>+IF('Step 2 - Expected Payments'!$D$17+EB245&gt;=0,ROUND(EB245+'Step 2 - Expected Payments'!$D$17,2),"")</f>
        <v>2.84</v>
      </c>
      <c r="EC258" s="25">
        <f>+IF('Step 2 - Expected Payments'!$D$17+EC245&gt;=0,ROUND(EC245+'Step 2 - Expected Payments'!$D$17,2),"")</f>
        <v>1.29</v>
      </c>
      <c r="ED258" s="25">
        <f>+IF('Step 2 - Expected Payments'!$D$17+ED245&gt;=0,ROUND(ED245+'Step 2 - Expected Payments'!$D$17,2),"")</f>
        <v>4.95</v>
      </c>
      <c r="EE258" s="25">
        <f>+IF('Step 2 - Expected Payments'!$D$17+EE245&gt;=0,ROUND(EE245+'Step 2 - Expected Payments'!$D$17,2),"")</f>
        <v>4.6100000000000003</v>
      </c>
      <c r="EF258" s="25">
        <f>+IF('Step 2 - Expected Payments'!$D$17+EF245&gt;=0,ROUND(EF245+'Step 2 - Expected Payments'!$D$17,2),"")</f>
        <v>2.88</v>
      </c>
      <c r="EG258" s="25">
        <f>+IF('Step 2 - Expected Payments'!$D$17+EG245&gt;=0,ROUND(EG245+'Step 2 - Expected Payments'!$D$17,2),"")</f>
        <v>3.58</v>
      </c>
      <c r="EH258" s="25">
        <f>+IF('Step 2 - Expected Payments'!$D$17+EH245&gt;=0,ROUND(EH245+'Step 2 - Expected Payments'!$D$17,2),"")</f>
        <v>4.7</v>
      </c>
      <c r="EI258" s="25">
        <f>+IF('Step 2 - Expected Payments'!$D$17+EI245&gt;=0,ROUND(EI245+'Step 2 - Expected Payments'!$D$17,2),"")</f>
        <v>5.55</v>
      </c>
      <c r="EJ258" s="25">
        <f>+IF('Step 2 - Expected Payments'!$D$17+EJ245&gt;=0,ROUND(EJ245+'Step 2 - Expected Payments'!$D$17,2),"")</f>
        <v>4.08</v>
      </c>
      <c r="EK258" s="25">
        <f>+IF('Step 2 - Expected Payments'!$D$17+EK245&gt;=0,ROUND(EK245+'Step 2 - Expected Payments'!$D$17,2),"")</f>
        <v>2.7</v>
      </c>
      <c r="EL258" s="25">
        <f>+IF('Step 2 - Expected Payments'!$D$17+EL245&gt;=0,ROUND(EL245+'Step 2 - Expected Payments'!$D$17,2),"")</f>
        <v>3.39</v>
      </c>
      <c r="EM258" s="25">
        <f>+IF('Step 2 - Expected Payments'!$D$17+EM245&gt;=0,ROUND(EM245+'Step 2 - Expected Payments'!$D$17,2),"")</f>
        <v>2.3199999999999998</v>
      </c>
      <c r="EN258" s="25">
        <f>+IF('Step 2 - Expected Payments'!$D$17+EN245&gt;=0,ROUND(EN245+'Step 2 - Expected Payments'!$D$17,2),"")</f>
        <v>3.28</v>
      </c>
      <c r="EO258" s="25">
        <f>+IF('Step 2 - Expected Payments'!$D$17+EO245&gt;=0,ROUND(EO245+'Step 2 - Expected Payments'!$D$17,2),"")</f>
        <v>2.89</v>
      </c>
      <c r="EP258" s="25">
        <f>+IF('Step 2 - Expected Payments'!$D$17+EP245&gt;=0,ROUND(EP245+'Step 2 - Expected Payments'!$D$17,2),"")</f>
        <v>1.57</v>
      </c>
      <c r="EQ258" s="25">
        <f>+IF('Step 2 - Expected Payments'!$D$17+EQ245&gt;=0,ROUND(EQ245+'Step 2 - Expected Payments'!$D$17,2),"")</f>
        <v>4.24</v>
      </c>
      <c r="ER258" s="25">
        <f>+IF('Step 2 - Expected Payments'!$D$17+ER245&gt;=0,ROUND(ER245+'Step 2 - Expected Payments'!$D$17,2),"")</f>
        <v>5.47</v>
      </c>
      <c r="ES258" s="25">
        <f>+IF('Step 2 - Expected Payments'!$D$17+ES245&gt;=0,ROUND(ES245+'Step 2 - Expected Payments'!$D$17,2),"")</f>
        <v>4.7</v>
      </c>
      <c r="ET258" s="25">
        <f>+IF('Step 2 - Expected Payments'!$D$17+ET245&gt;=0,ROUND(ET245+'Step 2 - Expected Payments'!$D$17,2),"")</f>
        <v>2.57</v>
      </c>
      <c r="EU258" s="25">
        <f>+IF('Step 2 - Expected Payments'!$D$17+EU245&gt;=0,ROUND(EU245+'Step 2 - Expected Payments'!$D$17,2),"")</f>
        <v>4.3899999999999997</v>
      </c>
      <c r="EV258" s="25">
        <f>+IF('Step 2 - Expected Payments'!$D$17+EV245&gt;=0,ROUND(EV245+'Step 2 - Expected Payments'!$D$17,2),"")</f>
        <v>2.41</v>
      </c>
      <c r="EW258" s="25">
        <f>+IF('Step 2 - Expected Payments'!$D$17+EW245&gt;=0,ROUND(EW245+'Step 2 - Expected Payments'!$D$17,2),"")</f>
        <v>4.84</v>
      </c>
      <c r="EX258" s="25">
        <f>+IF('Step 2 - Expected Payments'!$D$17+EX245&gt;=0,ROUND(EX245+'Step 2 - Expected Payments'!$D$17,2),"")</f>
        <v>2.33</v>
      </c>
      <c r="EY258" s="25">
        <f>+IF('Step 2 - Expected Payments'!$D$17+EY245&gt;=0,ROUND(EY245+'Step 2 - Expected Payments'!$D$17,2),"")</f>
        <v>4.34</v>
      </c>
      <c r="EZ258" s="25">
        <f>+IF('Step 2 - Expected Payments'!$D$17+EZ245&gt;=0,ROUND(EZ245+'Step 2 - Expected Payments'!$D$17,2),"")</f>
        <v>3.83</v>
      </c>
      <c r="FA258" s="25">
        <f>+IF('Step 2 - Expected Payments'!$D$17+FA245&gt;=0,ROUND(FA245+'Step 2 - Expected Payments'!$D$17,2),"")</f>
        <v>3.52</v>
      </c>
      <c r="FB258" s="25">
        <f>+IF('Step 2 - Expected Payments'!$D$17+FB245&gt;=0,ROUND(FB245+'Step 2 - Expected Payments'!$D$17,2),"")</f>
        <v>4.71</v>
      </c>
      <c r="FC258" s="25">
        <f>+IF('Step 2 - Expected Payments'!$D$17+FC245&gt;=0,ROUND(FC245+'Step 2 - Expected Payments'!$D$17,2),"")</f>
        <v>1.53</v>
      </c>
      <c r="FD258" s="25">
        <f>+IF('Step 2 - Expected Payments'!$D$17+FD245&gt;=0,ROUND(FD245+'Step 2 - Expected Payments'!$D$17,2),"")</f>
        <v>3.56</v>
      </c>
      <c r="FE258" s="25">
        <f>+IF('Step 2 - Expected Payments'!$D$17+FE245&gt;=0,ROUND(FE245+'Step 2 - Expected Payments'!$D$17,2),"")</f>
        <v>3.55</v>
      </c>
      <c r="FF258" s="25">
        <f>+IF('Step 2 - Expected Payments'!$D$17+FF245&gt;=0,ROUND(FF245+'Step 2 - Expected Payments'!$D$17,2),"")</f>
        <v>3.04</v>
      </c>
      <c r="FG258" s="25">
        <f>+IF('Step 2 - Expected Payments'!$D$17+FG245&gt;=0,ROUND(FG245+'Step 2 - Expected Payments'!$D$17,2),"")</f>
        <v>3.2</v>
      </c>
      <c r="FH258" s="25">
        <f>+IF('Step 2 - Expected Payments'!$D$17+FH245&gt;=0,ROUND(FH245+'Step 2 - Expected Payments'!$D$17,2),"")</f>
        <v>3.48</v>
      </c>
      <c r="FI258" s="25">
        <f>+IF('Step 2 - Expected Payments'!$D$17+FI245&gt;=0,ROUND(FI245+'Step 2 - Expected Payments'!$D$17,2),"")</f>
        <v>4.38</v>
      </c>
      <c r="FJ258" s="25">
        <f>+IF('Step 2 - Expected Payments'!$D$17+FJ245&gt;=0,ROUND(FJ245+'Step 2 - Expected Payments'!$D$17,2),"")</f>
        <v>3.93</v>
      </c>
      <c r="FK258" s="25">
        <f>+IF('Step 2 - Expected Payments'!$D$17+FK245&gt;=0,ROUND(FK245+'Step 2 - Expected Payments'!$D$17,2),"")</f>
        <v>3.63</v>
      </c>
      <c r="FL258" s="25">
        <f>+IF('Step 2 - Expected Payments'!$D$17+FL245&gt;=0,ROUND(FL245+'Step 2 - Expected Payments'!$D$17,2),"")</f>
        <v>4.4400000000000004</v>
      </c>
      <c r="FM258" s="25">
        <f>+IF('Step 2 - Expected Payments'!$D$17+FM245&gt;=0,ROUND(FM245+'Step 2 - Expected Payments'!$D$17,2),"")</f>
        <v>3.33</v>
      </c>
      <c r="FN258" s="25">
        <f>+IF('Step 2 - Expected Payments'!$D$17+FN245&gt;=0,ROUND(FN245+'Step 2 - Expected Payments'!$D$17,2),"")</f>
        <v>4.2699999999999996</v>
      </c>
      <c r="FO258" s="25">
        <f>+IF('Step 2 - Expected Payments'!$D$17+FO245&gt;=0,ROUND(FO245+'Step 2 - Expected Payments'!$D$17,2),"")</f>
        <v>3.6</v>
      </c>
      <c r="FP258" s="25">
        <f>+IF('Step 2 - Expected Payments'!$D$17+FP245&gt;=0,ROUND(FP245+'Step 2 - Expected Payments'!$D$17,2),"")</f>
        <v>3.96</v>
      </c>
      <c r="FQ258" s="25">
        <f>+IF('Step 2 - Expected Payments'!$D$17+FQ245&gt;=0,ROUND(FQ245+'Step 2 - Expected Payments'!$D$17,2),"")</f>
        <v>4.43</v>
      </c>
      <c r="FR258" s="25">
        <f>+IF('Step 2 - Expected Payments'!$D$17+FR245&gt;=0,ROUND(FR245+'Step 2 - Expected Payments'!$D$17,2),"")</f>
        <v>4.09</v>
      </c>
      <c r="FS258" s="25">
        <f>+IF('Step 2 - Expected Payments'!$D$17+FS245&gt;=0,ROUND(FS245+'Step 2 - Expected Payments'!$D$17,2),"")</f>
        <v>2.39</v>
      </c>
      <c r="FT258" s="25">
        <f>+IF('Step 2 - Expected Payments'!$D$17+FT245&gt;=0,ROUND(FT245+'Step 2 - Expected Payments'!$D$17,2),"")</f>
        <v>3.2</v>
      </c>
      <c r="FU258" s="25">
        <f>+IF('Step 2 - Expected Payments'!$D$17+FU245&gt;=0,ROUND(FU245+'Step 2 - Expected Payments'!$D$17,2),"")</f>
        <v>4.63</v>
      </c>
      <c r="FV258" s="25">
        <f>+IF('Step 2 - Expected Payments'!$D$17+FV245&gt;=0,ROUND(FV245+'Step 2 - Expected Payments'!$D$17,2),"")</f>
        <v>4.42</v>
      </c>
      <c r="FW258" s="25">
        <f>+IF('Step 2 - Expected Payments'!$D$17+FW245&gt;=0,ROUND(FW245+'Step 2 - Expected Payments'!$D$17,2),"")</f>
        <v>2.85</v>
      </c>
      <c r="FX258" s="25">
        <f>+IF('Step 2 - Expected Payments'!$D$17+FX245&gt;=0,ROUND(FX245+'Step 2 - Expected Payments'!$D$17,2),"")</f>
        <v>2.99</v>
      </c>
      <c r="FY258" s="25">
        <f>+IF('Step 2 - Expected Payments'!$D$17+FY245&gt;=0,ROUND(FY245+'Step 2 - Expected Payments'!$D$17,2),"")</f>
        <v>2.14</v>
      </c>
      <c r="FZ258" s="25">
        <f>+IF('Step 2 - Expected Payments'!$D$17+FZ245&gt;=0,ROUND(FZ245+'Step 2 - Expected Payments'!$D$17,2),"")</f>
        <v>4.6900000000000004</v>
      </c>
      <c r="GA258" s="25">
        <f>+IF('Step 2 - Expected Payments'!$D$17+GA245&gt;=0,ROUND(GA245+'Step 2 - Expected Payments'!$D$17,2),"")</f>
        <v>4.32</v>
      </c>
      <c r="GB258" s="25">
        <f>+IF('Step 2 - Expected Payments'!$D$17+GB245&gt;=0,ROUND(GB245+'Step 2 - Expected Payments'!$D$17,2),"")</f>
        <v>2.25</v>
      </c>
      <c r="GC258" s="25">
        <f>+IF('Step 2 - Expected Payments'!$D$17+GC245&gt;=0,ROUND(GC245+'Step 2 - Expected Payments'!$D$17,2),"")</f>
        <v>4.04</v>
      </c>
      <c r="GD258" s="25">
        <f>+IF('Step 2 - Expected Payments'!$D$17+GD245&gt;=0,ROUND(GD245+'Step 2 - Expected Payments'!$D$17,2),"")</f>
        <v>4.1399999999999997</v>
      </c>
      <c r="GE258" s="25">
        <f>+IF('Step 2 - Expected Payments'!$D$17+GE245&gt;=0,ROUND(GE245+'Step 2 - Expected Payments'!$D$17,2),"")</f>
        <v>4.78</v>
      </c>
      <c r="GF258" s="25">
        <f>+IF('Step 2 - Expected Payments'!$D$17+GF245&gt;=0,ROUND(GF245+'Step 2 - Expected Payments'!$D$17,2),"")</f>
        <v>4.41</v>
      </c>
      <c r="GG258" s="25">
        <f>+IF('Step 2 - Expected Payments'!$D$17+GG245&gt;=0,ROUND(GG245+'Step 2 - Expected Payments'!$D$17,2),"")</f>
        <v>5.19</v>
      </c>
      <c r="GH258" s="25">
        <f>+IF('Step 2 - Expected Payments'!$D$17+GH245&gt;=0,ROUND(GH245+'Step 2 - Expected Payments'!$D$17,2),"")</f>
        <v>4.0599999999999996</v>
      </c>
      <c r="GI258" s="25">
        <f>+IF('Step 2 - Expected Payments'!$D$17+GI245&gt;=0,ROUND(GI245+'Step 2 - Expected Payments'!$D$17,2),"")</f>
        <v>3.03</v>
      </c>
      <c r="GJ258" s="25">
        <f>+IF('Step 2 - Expected Payments'!$D$17+GJ245&gt;=0,ROUND(GJ245+'Step 2 - Expected Payments'!$D$17,2),"")</f>
        <v>3.9</v>
      </c>
      <c r="GK258" s="25">
        <f>+IF('Step 2 - Expected Payments'!$D$17+GK245&gt;=0,ROUND(GK245+'Step 2 - Expected Payments'!$D$17,2),"")</f>
        <v>3.03</v>
      </c>
      <c r="GL258" s="25">
        <f>+IF('Step 2 - Expected Payments'!$D$17+GL245&gt;=0,ROUND(GL245+'Step 2 - Expected Payments'!$D$17,2),"")</f>
        <v>2.78</v>
      </c>
      <c r="GM258" s="25">
        <f>+IF('Step 2 - Expected Payments'!$D$17+GM245&gt;=0,ROUND(GM245+'Step 2 - Expected Payments'!$D$17,2),"")</f>
        <v>4.21</v>
      </c>
      <c r="GN258" s="25">
        <f>+IF('Step 2 - Expected Payments'!$D$17+GN245&gt;=0,ROUND(GN245+'Step 2 - Expected Payments'!$D$17,2),"")</f>
        <v>5.26</v>
      </c>
      <c r="GO258" s="25">
        <f>+IF('Step 2 - Expected Payments'!$D$17+GO245&gt;=0,ROUND(GO245+'Step 2 - Expected Payments'!$D$17,2),"")</f>
        <v>1.76</v>
      </c>
      <c r="GP258" s="25">
        <f>+IF('Step 2 - Expected Payments'!$D$17+GP245&gt;=0,ROUND(GP245+'Step 2 - Expected Payments'!$D$17,2),"")</f>
        <v>2.8</v>
      </c>
      <c r="GQ258" s="25">
        <f>+IF('Step 2 - Expected Payments'!$D$17+GQ245&gt;=0,ROUND(GQ245+'Step 2 - Expected Payments'!$D$17,2),"")</f>
        <v>4.55</v>
      </c>
      <c r="GR258" s="25">
        <f>+IF('Step 2 - Expected Payments'!$D$17+GR245&gt;=0,ROUND(GR245+'Step 2 - Expected Payments'!$D$17,2),"")</f>
        <v>2.62</v>
      </c>
      <c r="GS258" s="25">
        <f>+IF('Step 2 - Expected Payments'!$D$17+GS245&gt;=0,ROUND(GS245+'Step 2 - Expected Payments'!$D$17,2),"")</f>
        <v>3.86</v>
      </c>
      <c r="GT258" s="25">
        <f>+IF('Step 2 - Expected Payments'!$D$17+GT245&gt;=0,ROUND(GT245+'Step 2 - Expected Payments'!$D$17,2),"")</f>
        <v>3.4</v>
      </c>
      <c r="GU258" s="25">
        <f>+IF('Step 2 - Expected Payments'!$D$17+GU245&gt;=0,ROUND(GU245+'Step 2 - Expected Payments'!$D$17,2),"")</f>
        <v>4.04</v>
      </c>
      <c r="GV258" s="25">
        <f>+IF('Step 2 - Expected Payments'!$D$17+GV245&gt;=0,ROUND(GV245+'Step 2 - Expected Payments'!$D$17,2),"")</f>
        <v>3.1</v>
      </c>
      <c r="GW258" s="25">
        <f>+IF('Step 2 - Expected Payments'!$D$17+GW245&gt;=0,ROUND(GW245+'Step 2 - Expected Payments'!$D$17,2),"")</f>
        <v>4.3099999999999996</v>
      </c>
      <c r="GX258" s="25">
        <f>+IF('Step 2 - Expected Payments'!$D$17+GX245&gt;=0,ROUND(GX245+'Step 2 - Expected Payments'!$D$17,2),"")</f>
        <v>3.09</v>
      </c>
      <c r="GY258" s="25">
        <f>+IF('Step 2 - Expected Payments'!$D$17+GY245&gt;=0,ROUND(GY245+'Step 2 - Expected Payments'!$D$17,2),"")</f>
        <v>3.81</v>
      </c>
      <c r="GZ258" s="25">
        <f>+IF('Step 2 - Expected Payments'!$D$17+GZ245&gt;=0,ROUND(GZ245+'Step 2 - Expected Payments'!$D$17,2),"")</f>
        <v>4.2300000000000004</v>
      </c>
      <c r="HA258" s="25">
        <f>+IF('Step 2 - Expected Payments'!$D$17+HA245&gt;=0,ROUND(HA245+'Step 2 - Expected Payments'!$D$17,2),"")</f>
        <v>2.8</v>
      </c>
      <c r="HB258" s="25">
        <f>+IF('Step 2 - Expected Payments'!$D$17+HB245&gt;=0,ROUND(HB245+'Step 2 - Expected Payments'!$D$17,2),"")</f>
        <v>3.99</v>
      </c>
      <c r="HC258" s="25">
        <f>+IF('Step 2 - Expected Payments'!$D$17+HC245&gt;=0,ROUND(HC245+'Step 2 - Expected Payments'!$D$17,2),"")</f>
        <v>5.43</v>
      </c>
      <c r="HD258" s="25">
        <f>+IF('Step 2 - Expected Payments'!$D$17+HD245&gt;=0,ROUND(HD245+'Step 2 - Expected Payments'!$D$17,2),"")</f>
        <v>3.94</v>
      </c>
      <c r="HE258" s="25">
        <f>+IF('Step 2 - Expected Payments'!$D$17+HE245&gt;=0,ROUND(HE245+'Step 2 - Expected Payments'!$D$17,2),"")</f>
        <v>2.5</v>
      </c>
      <c r="HF258" s="25">
        <f>+IF('Step 2 - Expected Payments'!$D$17+HF245&gt;=0,ROUND(HF245+'Step 2 - Expected Payments'!$D$17,2),"")</f>
        <v>4.05</v>
      </c>
      <c r="HG258" s="25">
        <f>+IF('Step 2 - Expected Payments'!$D$17+HG245&gt;=0,ROUND(HG245+'Step 2 - Expected Payments'!$D$17,2),"")</f>
        <v>4.29</v>
      </c>
      <c r="HH258" s="25">
        <f>+IF('Step 2 - Expected Payments'!$D$17+HH245&gt;=0,ROUND(HH245+'Step 2 - Expected Payments'!$D$17,2),"")</f>
        <v>3.16</v>
      </c>
      <c r="HI258" s="25">
        <f>+IF('Step 2 - Expected Payments'!$D$17+HI245&gt;=0,ROUND(HI245+'Step 2 - Expected Payments'!$D$17,2),"")</f>
        <v>3.76</v>
      </c>
      <c r="HJ258" s="25">
        <f>+IF('Step 2 - Expected Payments'!$D$17+HJ245&gt;=0,ROUND(HJ245+'Step 2 - Expected Payments'!$D$17,2),"")</f>
        <v>3.81</v>
      </c>
      <c r="HK258" s="25">
        <f>+IF('Step 2 - Expected Payments'!$D$17+HK245&gt;=0,ROUND(HK245+'Step 2 - Expected Payments'!$D$17,2),"")</f>
        <v>1.99</v>
      </c>
      <c r="HL258" s="25">
        <f>+IF('Step 2 - Expected Payments'!$D$17+HL245&gt;=0,ROUND(HL245+'Step 2 - Expected Payments'!$D$17,2),"")</f>
        <v>3.6</v>
      </c>
      <c r="HM258" s="25">
        <f>+IF('Step 2 - Expected Payments'!$D$17+HM245&gt;=0,ROUND(HM245+'Step 2 - Expected Payments'!$D$17,2),"")</f>
        <v>3.36</v>
      </c>
      <c r="HN258" s="25">
        <f>+IF('Step 2 - Expected Payments'!$D$17+HN245&gt;=0,ROUND(HN245+'Step 2 - Expected Payments'!$D$17,2),"")</f>
        <v>3.43</v>
      </c>
      <c r="HO258" s="25">
        <f>+IF('Step 2 - Expected Payments'!$D$17+HO245&gt;=0,ROUND(HO245+'Step 2 - Expected Payments'!$D$17,2),"")</f>
        <v>3.23</v>
      </c>
      <c r="HP258" s="25">
        <f>+IF('Step 2 - Expected Payments'!$D$17+HP245&gt;=0,ROUND(HP245+'Step 2 - Expected Payments'!$D$17,2),"")</f>
        <v>3.56</v>
      </c>
      <c r="HQ258" s="25">
        <f>+IF('Step 2 - Expected Payments'!$D$17+HQ245&gt;=0,ROUND(HQ245+'Step 2 - Expected Payments'!$D$17,2),"")</f>
        <v>3.51</v>
      </c>
      <c r="HR258" s="25">
        <f>+IF('Step 2 - Expected Payments'!$D$17+HR245&gt;=0,ROUND(HR245+'Step 2 - Expected Payments'!$D$17,2),"")</f>
        <v>3.03</v>
      </c>
      <c r="HS258" s="25">
        <f>+IF('Step 2 - Expected Payments'!$D$17+HS245&gt;=0,ROUND(HS245+'Step 2 - Expected Payments'!$D$17,2),"")</f>
        <v>4.3499999999999996</v>
      </c>
      <c r="HT258" s="25">
        <f>+IF('Step 2 - Expected Payments'!$D$17+HT245&gt;=0,ROUND(HT245+'Step 2 - Expected Payments'!$D$17,2),"")</f>
        <v>5.0199999999999996</v>
      </c>
      <c r="HU258" s="25">
        <f>+IF('Step 2 - Expected Payments'!$D$17+HU245&gt;=0,ROUND(HU245+'Step 2 - Expected Payments'!$D$17,2),"")</f>
        <v>2.7</v>
      </c>
      <c r="HV258" s="25">
        <f>+IF('Step 2 - Expected Payments'!$D$17+HV245&gt;=0,ROUND(HV245+'Step 2 - Expected Payments'!$D$17,2),"")</f>
        <v>3.35</v>
      </c>
      <c r="HW258" s="25">
        <f>+IF('Step 2 - Expected Payments'!$D$17+HW245&gt;=0,ROUND(HW245+'Step 2 - Expected Payments'!$D$17,2),"")</f>
        <v>3.51</v>
      </c>
      <c r="HX258" s="25">
        <f>+IF('Step 2 - Expected Payments'!$D$17+HX245&gt;=0,ROUND(HX245+'Step 2 - Expected Payments'!$D$17,2),"")</f>
        <v>3.8</v>
      </c>
      <c r="HY258" s="25">
        <f>+IF('Step 2 - Expected Payments'!$D$17+HY245&gt;=0,ROUND(HY245+'Step 2 - Expected Payments'!$D$17,2),"")</f>
        <v>3.53</v>
      </c>
      <c r="HZ258" s="25">
        <f>+IF('Step 2 - Expected Payments'!$D$17+HZ245&gt;=0,ROUND(HZ245+'Step 2 - Expected Payments'!$D$17,2),"")</f>
        <v>4.13</v>
      </c>
      <c r="IA258" s="25">
        <f>+IF('Step 2 - Expected Payments'!$D$17+IA245&gt;=0,ROUND(IA245+'Step 2 - Expected Payments'!$D$17,2),"")</f>
        <v>3.42</v>
      </c>
      <c r="IB258" s="25">
        <f>+IF('Step 2 - Expected Payments'!$D$17+IB245&gt;=0,ROUND(IB245+'Step 2 - Expected Payments'!$D$17,2),"")</f>
        <v>2.93</v>
      </c>
      <c r="IC258" s="25">
        <f>+IF('Step 2 - Expected Payments'!$D$17+IC245&gt;=0,ROUND(IC245+'Step 2 - Expected Payments'!$D$17,2),"")</f>
        <v>3.18</v>
      </c>
      <c r="ID258" s="25">
        <f>+IF('Step 2 - Expected Payments'!$D$17+ID245&gt;=0,ROUND(ID245+'Step 2 - Expected Payments'!$D$17,2),"")</f>
        <v>5.21</v>
      </c>
      <c r="IE258" s="25">
        <f>+IF('Step 2 - Expected Payments'!$D$17+IE245&gt;=0,ROUND(IE245+'Step 2 - Expected Payments'!$D$17,2),"")</f>
        <v>3.23</v>
      </c>
      <c r="IF258" s="25">
        <f>+IF('Step 2 - Expected Payments'!$D$17+IF245&gt;=0,ROUND(IF245+'Step 2 - Expected Payments'!$D$17,2),"")</f>
        <v>4.16</v>
      </c>
      <c r="IG258" s="25">
        <f>+IF('Step 2 - Expected Payments'!$D$17+IG245&gt;=0,ROUND(IG245+'Step 2 - Expected Payments'!$D$17,2),"")</f>
        <v>3.8</v>
      </c>
      <c r="IH258" s="25">
        <f>+IF('Step 2 - Expected Payments'!$D$17+IH245&gt;=0,ROUND(IH245+'Step 2 - Expected Payments'!$D$17,2),"")</f>
        <v>4.8899999999999997</v>
      </c>
      <c r="II258" s="25">
        <f>+IF('Step 2 - Expected Payments'!$D$17+II245&gt;=0,ROUND(II245+'Step 2 - Expected Payments'!$D$17,2),"")</f>
        <v>2.2599999999999998</v>
      </c>
      <c r="IJ258" s="25">
        <f>+IF('Step 2 - Expected Payments'!$D$17+IJ245&gt;=0,ROUND(IJ245+'Step 2 - Expected Payments'!$D$17,2),"")</f>
        <v>2.57</v>
      </c>
      <c r="IK258" s="25">
        <f>+IF('Step 2 - Expected Payments'!$D$17+IK245&gt;=0,ROUND(IK245+'Step 2 - Expected Payments'!$D$17,2),"")</f>
        <v>3.19</v>
      </c>
      <c r="IL258" s="25">
        <f>+IF('Step 2 - Expected Payments'!$D$17+IL245&gt;=0,ROUND(IL245+'Step 2 - Expected Payments'!$D$17,2),"")</f>
        <v>3.23</v>
      </c>
      <c r="IM258" s="25">
        <f>+IF('Step 2 - Expected Payments'!$D$17+IM245&gt;=0,ROUND(IM245+'Step 2 - Expected Payments'!$D$17,2),"")</f>
        <v>4.8499999999999996</v>
      </c>
      <c r="IN258" s="25">
        <f>+IF('Step 2 - Expected Payments'!$D$17+IN245&gt;=0,ROUND(IN245+'Step 2 - Expected Payments'!$D$17,2),"")</f>
        <v>2.85</v>
      </c>
      <c r="IO258" s="25">
        <f>+IF('Step 2 - Expected Payments'!$D$17+IO245&gt;=0,ROUND(IO245+'Step 2 - Expected Payments'!$D$17,2),"")</f>
        <v>5.59</v>
      </c>
      <c r="IP258" s="25">
        <f>+IF('Step 2 - Expected Payments'!$D$17+IP245&gt;=0,ROUND(IP245+'Step 2 - Expected Payments'!$D$17,2),"")</f>
        <v>4.28</v>
      </c>
      <c r="IQ258" s="25">
        <f>+IF('Step 2 - Expected Payments'!$D$17+IQ245&gt;=0,ROUND(IQ245+'Step 2 - Expected Payments'!$D$17,2),"")</f>
        <v>4.95</v>
      </c>
      <c r="IR258" s="25">
        <f>+IF('Step 2 - Expected Payments'!$D$17+IR245&gt;=0,ROUND(IR245+'Step 2 - Expected Payments'!$D$17,2),"")</f>
        <v>3.99</v>
      </c>
      <c r="IS258" s="25">
        <f>+IF('Step 2 - Expected Payments'!$D$17+IS245&gt;=0,ROUND(IS245+'Step 2 - Expected Payments'!$D$17,2),"")</f>
        <v>3.53</v>
      </c>
      <c r="IT258" s="25">
        <f>+IF('Step 2 - Expected Payments'!$D$17+IT245&gt;=0,ROUND(IT245+'Step 2 - Expected Payments'!$D$17,2),"")</f>
        <v>2.87</v>
      </c>
      <c r="IU258" s="25">
        <f>+IF('Step 2 - Expected Payments'!$D$17+IU245&gt;=0,ROUND(IU245+'Step 2 - Expected Payments'!$D$17,2),"")</f>
        <v>5.09</v>
      </c>
      <c r="IV258" s="25">
        <f>+IF('Step 2 - Expected Payments'!$D$17+IV245&gt;=0,ROUND(IV245+'Step 2 - Expected Payments'!$D$17,2),"")</f>
        <v>4.7</v>
      </c>
      <c r="IW258" s="25">
        <f>+IF('Step 2 - Expected Payments'!$D$17+IW245&gt;=0,ROUND(IW245+'Step 2 - Expected Payments'!$D$17,2),"")</f>
        <v>4.45</v>
      </c>
      <c r="IX258" s="25">
        <f>+IF('Step 2 - Expected Payments'!$D$17+IX245&gt;=0,ROUND(IX245+'Step 2 - Expected Payments'!$D$17,2),"")</f>
        <v>3.65</v>
      </c>
      <c r="IY258" s="25">
        <f>+IF('Step 2 - Expected Payments'!$D$17+IY245&gt;=0,ROUND(IY245+'Step 2 - Expected Payments'!$D$17,2),"")</f>
        <v>4.47</v>
      </c>
      <c r="IZ258" s="25">
        <f>+IF('Step 2 - Expected Payments'!$D$17+IZ245&gt;=0,ROUND(IZ245+'Step 2 - Expected Payments'!$D$17,2),"")</f>
        <v>3.11</v>
      </c>
      <c r="JA258" s="25">
        <f>+IF('Step 2 - Expected Payments'!$D$17+JA245&gt;=0,ROUND(JA245+'Step 2 - Expected Payments'!$D$17,2),"")</f>
        <v>3.15</v>
      </c>
      <c r="JB258" s="25">
        <f>+IF('Step 2 - Expected Payments'!$D$17+JB245&gt;=0,ROUND(JB245+'Step 2 - Expected Payments'!$D$17,2),"")</f>
        <v>5.28</v>
      </c>
      <c r="JC258" s="25">
        <f>+IF('Step 2 - Expected Payments'!$D$17+JC245&gt;=0,ROUND(JC245+'Step 2 - Expected Payments'!$D$17,2),"")</f>
        <v>1.48</v>
      </c>
      <c r="JD258" s="25">
        <f>+IF('Step 2 - Expected Payments'!$D$17+JD245&gt;=0,ROUND(JD245+'Step 2 - Expected Payments'!$D$17,2),"")</f>
        <v>3.58</v>
      </c>
      <c r="JE258" s="25">
        <f>+IF('Step 2 - Expected Payments'!$D$17+JE245&gt;=0,ROUND(JE245+'Step 2 - Expected Payments'!$D$17,2),"")</f>
        <v>3.34</v>
      </c>
      <c r="JF258" s="25">
        <f>+IF('Step 2 - Expected Payments'!$D$17+JF245&gt;=0,ROUND(JF245+'Step 2 - Expected Payments'!$D$17,2),"")</f>
        <v>4.4400000000000004</v>
      </c>
      <c r="JG258" s="25">
        <f>+IF('Step 2 - Expected Payments'!$D$17+JG245&gt;=0,ROUND(JG245+'Step 2 - Expected Payments'!$D$17,2),"")</f>
        <v>2.19</v>
      </c>
      <c r="JH258" s="25">
        <f>+IF('Step 2 - Expected Payments'!$D$17+JH245&gt;=0,ROUND(JH245+'Step 2 - Expected Payments'!$D$17,2),"")</f>
        <v>4.0599999999999996</v>
      </c>
      <c r="JI258" s="25">
        <f>+IF('Step 2 - Expected Payments'!$D$17+JI245&gt;=0,ROUND(JI245+'Step 2 - Expected Payments'!$D$17,2),"")</f>
        <v>3.19</v>
      </c>
      <c r="JJ258" s="25">
        <f>+IF('Step 2 - Expected Payments'!$D$17+JJ245&gt;=0,ROUND(JJ245+'Step 2 - Expected Payments'!$D$17,2),"")</f>
        <v>2.31</v>
      </c>
      <c r="JK258" s="25">
        <f>+IF('Step 2 - Expected Payments'!$D$17+JK245&gt;=0,ROUND(JK245+'Step 2 - Expected Payments'!$D$17,2),"")</f>
        <v>1.68</v>
      </c>
      <c r="JL258" s="25">
        <f>+IF('Step 2 - Expected Payments'!$D$17+JL245&gt;=0,ROUND(JL245+'Step 2 - Expected Payments'!$D$17,2),"")</f>
        <v>3.9</v>
      </c>
      <c r="JM258" s="25">
        <f>+IF('Step 2 - Expected Payments'!$D$17+JM245&gt;=0,ROUND(JM245+'Step 2 - Expected Payments'!$D$17,2),"")</f>
        <v>2.89</v>
      </c>
      <c r="JN258" s="25">
        <f>+IF('Step 2 - Expected Payments'!$D$17+JN245&gt;=0,ROUND(JN245+'Step 2 - Expected Payments'!$D$17,2),"")</f>
        <v>2.68</v>
      </c>
      <c r="JO258" s="25">
        <f>+IF('Step 2 - Expected Payments'!$D$17+JO245&gt;=0,ROUND(JO245+'Step 2 - Expected Payments'!$D$17,2),"")</f>
        <v>2.36</v>
      </c>
      <c r="JP258" s="25">
        <f>+IF('Step 2 - Expected Payments'!$D$17+JP245&gt;=0,ROUND(JP245+'Step 2 - Expected Payments'!$D$17,2),"")</f>
        <v>3.7</v>
      </c>
      <c r="JQ258" s="25">
        <f>+IF('Step 2 - Expected Payments'!$D$17+JQ245&gt;=0,ROUND(JQ245+'Step 2 - Expected Payments'!$D$17,2),"")</f>
        <v>3.61</v>
      </c>
      <c r="JR258" s="25">
        <f>+IF('Step 2 - Expected Payments'!$D$17+JR245&gt;=0,ROUND(JR245+'Step 2 - Expected Payments'!$D$17,2),"")</f>
        <v>3.73</v>
      </c>
      <c r="JS258" s="25">
        <f>+IF('Step 2 - Expected Payments'!$D$17+JS245&gt;=0,ROUND(JS245+'Step 2 - Expected Payments'!$D$17,2),"")</f>
        <v>2.12</v>
      </c>
      <c r="JT258" s="25">
        <f>+IF('Step 2 - Expected Payments'!$D$17+JT245&gt;=0,ROUND(JT245+'Step 2 - Expected Payments'!$D$17,2),"")</f>
        <v>2.91</v>
      </c>
      <c r="JU258" s="25">
        <f>+IF('Step 2 - Expected Payments'!$D$17+JU245&gt;=0,ROUND(JU245+'Step 2 - Expected Payments'!$D$17,2),"")</f>
        <v>2.79</v>
      </c>
      <c r="JV258" s="25">
        <f>+IF('Step 2 - Expected Payments'!$D$17+JV245&gt;=0,ROUND(JV245+'Step 2 - Expected Payments'!$D$17,2),"")</f>
        <v>3.88</v>
      </c>
      <c r="JW258" s="25">
        <f>+IF('Step 2 - Expected Payments'!$D$17+JW245&gt;=0,ROUND(JW245+'Step 2 - Expected Payments'!$D$17,2),"")</f>
        <v>3.24</v>
      </c>
      <c r="JX258" s="25">
        <f>+IF('Step 2 - Expected Payments'!$D$17+JX245&gt;=0,ROUND(JX245+'Step 2 - Expected Payments'!$D$17,2),"")</f>
        <v>4.3600000000000003</v>
      </c>
      <c r="JY258" s="25">
        <f>+IF('Step 2 - Expected Payments'!$D$17+JY245&gt;=0,ROUND(JY245+'Step 2 - Expected Payments'!$D$17,2),"")</f>
        <v>2.72</v>
      </c>
      <c r="JZ258" s="25">
        <f>+IF('Step 2 - Expected Payments'!$D$17+JZ245&gt;=0,ROUND(JZ245+'Step 2 - Expected Payments'!$D$17,2),"")</f>
        <v>2.19</v>
      </c>
      <c r="KA258" s="25">
        <f>+IF('Step 2 - Expected Payments'!$D$17+KA245&gt;=0,ROUND(KA245+'Step 2 - Expected Payments'!$D$17,2),"")</f>
        <v>3.38</v>
      </c>
      <c r="KB258" s="25">
        <f>+IF('Step 2 - Expected Payments'!$D$17+KB245&gt;=0,ROUND(KB245+'Step 2 - Expected Payments'!$D$17,2),"")</f>
        <v>3.88</v>
      </c>
      <c r="KC258" s="25">
        <f>+IF('Step 2 - Expected Payments'!$D$17+KC245&gt;=0,ROUND(KC245+'Step 2 - Expected Payments'!$D$17,2),"")</f>
        <v>2.0499999999999998</v>
      </c>
      <c r="KD258" s="25">
        <f>+IF('Step 2 - Expected Payments'!$D$17+KD245&gt;=0,ROUND(KD245+'Step 2 - Expected Payments'!$D$17,2),"")</f>
        <v>3.13</v>
      </c>
      <c r="KE258" s="25">
        <f>+IF('Step 2 - Expected Payments'!$D$17+KE245&gt;=0,ROUND(KE245+'Step 2 - Expected Payments'!$D$17,2),"")</f>
        <v>3.41</v>
      </c>
      <c r="KF258" s="25">
        <f>+IF('Step 2 - Expected Payments'!$D$17+KF245&gt;=0,ROUND(KF245+'Step 2 - Expected Payments'!$D$17,2),"")</f>
        <v>4.28</v>
      </c>
      <c r="KG258" s="25">
        <f>+IF('Step 2 - Expected Payments'!$D$17+KG245&gt;=0,ROUND(KG245+'Step 2 - Expected Payments'!$D$17,2),"")</f>
        <v>2</v>
      </c>
      <c r="KH258" s="25">
        <f>+IF('Step 2 - Expected Payments'!$D$17+KH245&gt;=0,ROUND(KH245+'Step 2 - Expected Payments'!$D$17,2),"")</f>
        <v>3.28</v>
      </c>
      <c r="KI258" s="25">
        <f>+IF('Step 2 - Expected Payments'!$D$17+KI245&gt;=0,ROUND(KI245+'Step 2 - Expected Payments'!$D$17,2),"")</f>
        <v>4.05</v>
      </c>
      <c r="KJ258" s="25">
        <f>+IF('Step 2 - Expected Payments'!$D$17+KJ245&gt;=0,ROUND(KJ245+'Step 2 - Expected Payments'!$D$17,2),"")</f>
        <v>3.52</v>
      </c>
      <c r="KK258" s="25">
        <f>+IF('Step 2 - Expected Payments'!$D$17+KK245&gt;=0,ROUND(KK245+'Step 2 - Expected Payments'!$D$17,2),"")</f>
        <v>4.4400000000000004</v>
      </c>
      <c r="KL258" s="25">
        <f>+IF('Step 2 - Expected Payments'!$D$17+KL245&gt;=0,ROUND(KL245+'Step 2 - Expected Payments'!$D$17,2),"")</f>
        <v>3.13</v>
      </c>
      <c r="KM258" s="25">
        <f>+IF('Step 2 - Expected Payments'!$D$17+KM245&gt;=0,ROUND(KM245+'Step 2 - Expected Payments'!$D$17,2),"")</f>
        <v>2.4300000000000002</v>
      </c>
      <c r="KN258" s="25">
        <f>+IF('Step 2 - Expected Payments'!$D$17+KN245&gt;=0,ROUND(KN245+'Step 2 - Expected Payments'!$D$17,2),"")</f>
        <v>3.52</v>
      </c>
      <c r="KO258" s="25">
        <f>+IF('Step 2 - Expected Payments'!$D$17+KO245&gt;=0,ROUND(KO245+'Step 2 - Expected Payments'!$D$17,2),"")</f>
        <v>2.35</v>
      </c>
      <c r="KP258" s="25">
        <f>+IF('Step 2 - Expected Payments'!$D$17+KP245&gt;=0,ROUND(KP245+'Step 2 - Expected Payments'!$D$17,2),"")</f>
        <v>2.92</v>
      </c>
      <c r="KQ258" s="25">
        <f>+IF('Step 2 - Expected Payments'!$D$17+KQ245&gt;=0,ROUND(KQ245+'Step 2 - Expected Payments'!$D$17,2),"")</f>
        <v>4.87</v>
      </c>
      <c r="KR258" s="25">
        <f>+IF('Step 2 - Expected Payments'!$D$17+KR245&gt;=0,ROUND(KR245+'Step 2 - Expected Payments'!$D$17,2),"")</f>
        <v>5.52</v>
      </c>
      <c r="KS258" s="25">
        <f>+IF('Step 2 - Expected Payments'!$D$17+KS245&gt;=0,ROUND(KS245+'Step 2 - Expected Payments'!$D$17,2),"")</f>
        <v>3.5</v>
      </c>
      <c r="KT258" s="25">
        <f>+IF('Step 2 - Expected Payments'!$D$17+KT245&gt;=0,ROUND(KT245+'Step 2 - Expected Payments'!$D$17,2),"")</f>
        <v>3.89</v>
      </c>
      <c r="KU258" s="25">
        <f>+IF('Step 2 - Expected Payments'!$D$17+KU245&gt;=0,ROUND(KU245+'Step 2 - Expected Payments'!$D$17,2),"")</f>
        <v>4.2699999999999996</v>
      </c>
      <c r="KV258" s="25">
        <f>+IF('Step 2 - Expected Payments'!$D$17+KV245&gt;=0,ROUND(KV245+'Step 2 - Expected Payments'!$D$17,2),"")</f>
        <v>2.96</v>
      </c>
      <c r="KW258" s="25">
        <f>+IF('Step 2 - Expected Payments'!$D$17+KW245&gt;=0,ROUND(KW245+'Step 2 - Expected Payments'!$D$17,2),"")</f>
        <v>6.05</v>
      </c>
      <c r="KX258" s="25">
        <f>+IF('Step 2 - Expected Payments'!$D$17+KX245&gt;=0,ROUND(KX245+'Step 2 - Expected Payments'!$D$17,2),"")</f>
        <v>4.59</v>
      </c>
      <c r="KY258" s="25">
        <f>+IF('Step 2 - Expected Payments'!$D$17+KY245&gt;=0,ROUND(KY245+'Step 2 - Expected Payments'!$D$17,2),"")</f>
        <v>5.85</v>
      </c>
      <c r="KZ258" s="25">
        <f>+IF('Step 2 - Expected Payments'!$D$17+KZ245&gt;=0,ROUND(KZ245+'Step 2 - Expected Payments'!$D$17,2),"")</f>
        <v>2.09</v>
      </c>
      <c r="LA258" s="25">
        <f>+IF('Step 2 - Expected Payments'!$D$17+LA245&gt;=0,ROUND(LA245+'Step 2 - Expected Payments'!$D$17,2),"")</f>
        <v>4.38</v>
      </c>
      <c r="LB258" s="25">
        <f>+IF('Step 2 - Expected Payments'!$D$17+LB245&gt;=0,ROUND(LB245+'Step 2 - Expected Payments'!$D$17,2),"")</f>
        <v>1.73</v>
      </c>
      <c r="LC258" s="25">
        <f>+IF('Step 2 - Expected Payments'!$D$17+LC245&gt;=0,ROUND(LC245+'Step 2 - Expected Payments'!$D$17,2),"")</f>
        <v>3.93</v>
      </c>
      <c r="LD258" s="25">
        <f>+IF('Step 2 - Expected Payments'!$D$17+LD245&gt;=0,ROUND(LD245+'Step 2 - Expected Payments'!$D$17,2),"")</f>
        <v>2.21</v>
      </c>
      <c r="LE258" s="25">
        <f>+IF('Step 2 - Expected Payments'!$D$17+LE245&gt;=0,ROUND(LE245+'Step 2 - Expected Payments'!$D$17,2),"")</f>
        <v>2.5</v>
      </c>
      <c r="LF258" s="25">
        <f>+IF('Step 2 - Expected Payments'!$D$17+LF245&gt;=0,ROUND(LF245+'Step 2 - Expected Payments'!$D$17,2),"")</f>
        <v>4.63</v>
      </c>
      <c r="LG258" s="25">
        <f>+IF('Step 2 - Expected Payments'!$D$17+LG245&gt;=0,ROUND(LG245+'Step 2 - Expected Payments'!$D$17,2),"")</f>
        <v>2.58</v>
      </c>
      <c r="LH258" s="25">
        <f>+IF('Step 2 - Expected Payments'!$D$17+LH245&gt;=0,ROUND(LH245+'Step 2 - Expected Payments'!$D$17,2),"")</f>
        <v>4.6900000000000004</v>
      </c>
      <c r="LI258" s="25">
        <f>+IF('Step 2 - Expected Payments'!$D$17+LI245&gt;=0,ROUND(LI245+'Step 2 - Expected Payments'!$D$17,2),"")</f>
        <v>1.94</v>
      </c>
      <c r="LJ258" s="25">
        <f>+IF('Step 2 - Expected Payments'!$D$17+LJ245&gt;=0,ROUND(LJ245+'Step 2 - Expected Payments'!$D$17,2),"")</f>
        <v>3.54</v>
      </c>
      <c r="LK258" s="25">
        <f>+IF('Step 2 - Expected Payments'!$D$17+LK245&gt;=0,ROUND(LK245+'Step 2 - Expected Payments'!$D$17,2),"")</f>
        <v>3.71</v>
      </c>
      <c r="LL258" s="25">
        <f>+IF('Step 2 - Expected Payments'!$D$17+LL245&gt;=0,ROUND(LL245+'Step 2 - Expected Payments'!$D$17,2),"")</f>
        <v>3.46</v>
      </c>
      <c r="LM258" s="25">
        <f>+IF('Step 2 - Expected Payments'!$D$17+LM245&gt;=0,ROUND(LM245+'Step 2 - Expected Payments'!$D$17,2),"")</f>
        <v>3.3</v>
      </c>
      <c r="LN258" s="25">
        <f>+IF('Step 2 - Expected Payments'!$D$17+LN245&gt;=0,ROUND(LN245+'Step 2 - Expected Payments'!$D$17,2),"")</f>
        <v>2.99</v>
      </c>
      <c r="LO258" s="25">
        <f>+IF('Step 2 - Expected Payments'!$D$17+LO245&gt;=0,ROUND(LO245+'Step 2 - Expected Payments'!$D$17,2),"")</f>
        <v>3.86</v>
      </c>
      <c r="LP258" s="25">
        <f>+IF('Step 2 - Expected Payments'!$D$17+LP245&gt;=0,ROUND(LP245+'Step 2 - Expected Payments'!$D$17,2),"")</f>
        <v>2.91</v>
      </c>
      <c r="LQ258" s="25">
        <f>+IF('Step 2 - Expected Payments'!$D$17+LQ245&gt;=0,ROUND(LQ245+'Step 2 - Expected Payments'!$D$17,2),"")</f>
        <v>2.39</v>
      </c>
      <c r="LR258" s="25">
        <f>+IF('Step 2 - Expected Payments'!$D$17+LR245&gt;=0,ROUND(LR245+'Step 2 - Expected Payments'!$D$17,2),"")</f>
        <v>3.13</v>
      </c>
      <c r="LS258" s="25">
        <f>+IF('Step 2 - Expected Payments'!$D$17+LS245&gt;=0,ROUND(LS245+'Step 2 - Expected Payments'!$D$17,2),"")</f>
        <v>3.36</v>
      </c>
      <c r="LT258" s="25">
        <f>+IF('Step 2 - Expected Payments'!$D$17+LT245&gt;=0,ROUND(LT245+'Step 2 - Expected Payments'!$D$17,2),"")</f>
        <v>2.67</v>
      </c>
      <c r="LU258" s="25">
        <f>+IF('Step 2 - Expected Payments'!$D$17+LU245&gt;=0,ROUND(LU245+'Step 2 - Expected Payments'!$D$17,2),"")</f>
        <v>3.44</v>
      </c>
      <c r="LV258" s="25">
        <f>+IF('Step 2 - Expected Payments'!$D$17+LV245&gt;=0,ROUND(LV245+'Step 2 - Expected Payments'!$D$17,2),"")</f>
        <v>4.37</v>
      </c>
      <c r="LW258" s="25">
        <f>+IF('Step 2 - Expected Payments'!$D$17+LW245&gt;=0,ROUND(LW245+'Step 2 - Expected Payments'!$D$17,2),"")</f>
        <v>2.6</v>
      </c>
      <c r="LX258" s="25">
        <f>+IF('Step 2 - Expected Payments'!$D$17+LX245&gt;=0,ROUND(LX245+'Step 2 - Expected Payments'!$D$17,2),"")</f>
        <v>3.16</v>
      </c>
      <c r="LY258" s="25">
        <f>+IF('Step 2 - Expected Payments'!$D$17+LY245&gt;=0,ROUND(LY245+'Step 2 - Expected Payments'!$D$17,2),"")</f>
        <v>3.86</v>
      </c>
      <c r="LZ258" s="25">
        <f>+IF('Step 2 - Expected Payments'!$D$17+LZ245&gt;=0,ROUND(LZ245+'Step 2 - Expected Payments'!$D$17,2),"")</f>
        <v>4.22</v>
      </c>
      <c r="MA258" s="25">
        <f>+IF('Step 2 - Expected Payments'!$D$17+MA245&gt;=0,ROUND(MA245+'Step 2 - Expected Payments'!$D$17,2),"")</f>
        <v>2.1800000000000002</v>
      </c>
      <c r="MB258" s="25">
        <f>+IF('Step 2 - Expected Payments'!$D$17+MB245&gt;=0,ROUND(MB245+'Step 2 - Expected Payments'!$D$17,2),"")</f>
        <v>3.23</v>
      </c>
      <c r="MC258" s="25">
        <f>+IF('Step 2 - Expected Payments'!$D$17+MC245&gt;=0,ROUND(MC245+'Step 2 - Expected Payments'!$D$17,2),"")</f>
        <v>3.75</v>
      </c>
      <c r="MD258" s="25">
        <f>+IF('Step 2 - Expected Payments'!$D$17+MD245&gt;=0,ROUND(MD245+'Step 2 - Expected Payments'!$D$17,2),"")</f>
        <v>3.93</v>
      </c>
      <c r="ME258" s="25">
        <f>+IF('Step 2 - Expected Payments'!$D$17+ME245&gt;=0,ROUND(ME245+'Step 2 - Expected Payments'!$D$17,2),"")</f>
        <v>2.23</v>
      </c>
      <c r="MF258" s="25">
        <f>+IF('Step 2 - Expected Payments'!$D$17+MF245&gt;=0,ROUND(MF245+'Step 2 - Expected Payments'!$D$17,2),"")</f>
        <v>3.43</v>
      </c>
      <c r="MG258" s="25">
        <f>+IF('Step 2 - Expected Payments'!$D$17+MG245&gt;=0,ROUND(MG245+'Step 2 - Expected Payments'!$D$17,2),"")</f>
        <v>2.52</v>
      </c>
      <c r="MH258" s="25">
        <f>+IF('Step 2 - Expected Payments'!$D$17+MH245&gt;=0,ROUND(MH245+'Step 2 - Expected Payments'!$D$17,2),"")</f>
        <v>2.63</v>
      </c>
      <c r="MI258" s="25">
        <f>+IF('Step 2 - Expected Payments'!$D$17+MI245&gt;=0,ROUND(MI245+'Step 2 - Expected Payments'!$D$17,2),"")</f>
        <v>2.71</v>
      </c>
      <c r="MJ258" s="25">
        <f>+IF('Step 2 - Expected Payments'!$D$17+MJ245&gt;=0,ROUND(MJ245+'Step 2 - Expected Payments'!$D$17,2),"")</f>
        <v>3.32</v>
      </c>
      <c r="MK258" s="25">
        <f>+IF('Step 2 - Expected Payments'!$D$17+MK245&gt;=0,ROUND(MK245+'Step 2 - Expected Payments'!$D$17,2),"")</f>
        <v>3.39</v>
      </c>
      <c r="ML258" s="25">
        <f>+IF('Step 2 - Expected Payments'!$D$17+ML245&gt;=0,ROUND(ML245+'Step 2 - Expected Payments'!$D$17,2),"")</f>
        <v>3.26</v>
      </c>
      <c r="MM258" s="25">
        <f>+IF('Step 2 - Expected Payments'!$D$17+MM245&gt;=0,ROUND(MM245+'Step 2 - Expected Payments'!$D$17,2),"")</f>
        <v>2.5099999999999998</v>
      </c>
      <c r="MN258" s="25">
        <f>+IF('Step 2 - Expected Payments'!$D$17+MN245&gt;=0,ROUND(MN245+'Step 2 - Expected Payments'!$D$17,2),"")</f>
        <v>4.38</v>
      </c>
      <c r="MO258" s="25">
        <f>+IF('Step 2 - Expected Payments'!$D$17+MO245&gt;=0,ROUND(MO245+'Step 2 - Expected Payments'!$D$17,2),"")</f>
        <v>3.84</v>
      </c>
      <c r="MP258" s="25">
        <f>+IF('Step 2 - Expected Payments'!$D$17+MP245&gt;=0,ROUND(MP245+'Step 2 - Expected Payments'!$D$17,2),"")</f>
        <v>2.82</v>
      </c>
      <c r="MQ258" s="25">
        <f>+IF('Step 2 - Expected Payments'!$D$17+MQ245&gt;=0,ROUND(MQ245+'Step 2 - Expected Payments'!$D$17,2),"")</f>
        <v>3.14</v>
      </c>
      <c r="MR258" s="25">
        <f>+IF('Step 2 - Expected Payments'!$D$17+MR245&gt;=0,ROUND(MR245+'Step 2 - Expected Payments'!$D$17,2),"")</f>
        <v>3.13</v>
      </c>
      <c r="MS258" s="25">
        <f>+IF('Step 2 - Expected Payments'!$D$17+MS245&gt;=0,ROUND(MS245+'Step 2 - Expected Payments'!$D$17,2),"")</f>
        <v>1.96</v>
      </c>
      <c r="MT258" s="25">
        <f>+IF('Step 2 - Expected Payments'!$D$17+MT245&gt;=0,ROUND(MT245+'Step 2 - Expected Payments'!$D$17,2),"")</f>
        <v>1.87</v>
      </c>
      <c r="MU258" s="25">
        <f>+IF('Step 2 - Expected Payments'!$D$17+MU245&gt;=0,ROUND(MU245+'Step 2 - Expected Payments'!$D$17,2),"")</f>
        <v>3.98</v>
      </c>
      <c r="MV258" s="25">
        <f>+IF('Step 2 - Expected Payments'!$D$17+MV245&gt;=0,ROUND(MV245+'Step 2 - Expected Payments'!$D$17,2),"")</f>
        <v>4.1100000000000003</v>
      </c>
      <c r="MW258" s="25">
        <f>+IF('Step 2 - Expected Payments'!$D$17+MW245&gt;=0,ROUND(MW245+'Step 2 - Expected Payments'!$D$17,2),"")</f>
        <v>4.49</v>
      </c>
      <c r="MX258" s="25">
        <f>+IF('Step 2 - Expected Payments'!$D$17+MX245&gt;=0,ROUND(MX245+'Step 2 - Expected Payments'!$D$17,2),"")</f>
        <v>2.86</v>
      </c>
      <c r="MY258" s="25">
        <f>+IF('Step 2 - Expected Payments'!$D$17+MY245&gt;=0,ROUND(MY245+'Step 2 - Expected Payments'!$D$17,2),"")</f>
        <v>2.29</v>
      </c>
      <c r="MZ258" s="25">
        <f>+IF('Step 2 - Expected Payments'!$D$17+MZ245&gt;=0,ROUND(MZ245+'Step 2 - Expected Payments'!$D$17,2),"")</f>
        <v>5.7</v>
      </c>
      <c r="NA258" s="25">
        <f>+IF('Step 2 - Expected Payments'!$D$17+NA245&gt;=0,ROUND(NA245+'Step 2 - Expected Payments'!$D$17,2),"")</f>
        <v>4.43</v>
      </c>
      <c r="NB258" s="25">
        <f>+IF('Step 2 - Expected Payments'!$D$17+NB245&gt;=0,ROUND(NB245+'Step 2 - Expected Payments'!$D$17,2),"")</f>
        <v>5.39</v>
      </c>
      <c r="NC258" s="25">
        <f>+IF('Step 2 - Expected Payments'!$D$17+NC245&gt;=0,ROUND(NC245+'Step 2 - Expected Payments'!$D$17,2),"")</f>
        <v>4.25</v>
      </c>
      <c r="ND258" s="25">
        <f>+IF('Step 2 - Expected Payments'!$D$17+ND245&gt;=0,ROUND(ND245+'Step 2 - Expected Payments'!$D$17,2),"")</f>
        <v>3.8</v>
      </c>
      <c r="NE258" s="25">
        <f>+IF('Step 2 - Expected Payments'!$D$17+NE245&gt;=0,ROUND(NE245+'Step 2 - Expected Payments'!$D$17,2),"")</f>
        <v>1.89</v>
      </c>
      <c r="NF258" s="25">
        <f>+IF('Step 2 - Expected Payments'!$D$17+NF245&gt;=0,ROUND(NF245+'Step 2 - Expected Payments'!$D$17,2),"")</f>
        <v>3.39</v>
      </c>
      <c r="NG258" s="25">
        <f>+IF('Step 2 - Expected Payments'!$D$17+NG245&gt;=0,ROUND(NG245+'Step 2 - Expected Payments'!$D$17,2),"")</f>
        <v>3.2</v>
      </c>
      <c r="NH258" s="25">
        <f>+IF('Step 2 - Expected Payments'!$D$17+NH245&gt;=0,ROUND(NH245+'Step 2 - Expected Payments'!$D$17,2),"")</f>
        <v>3.78</v>
      </c>
      <c r="NI258" s="25">
        <f>+IF('Step 2 - Expected Payments'!$D$17+NI245&gt;=0,ROUND(NI245+'Step 2 - Expected Payments'!$D$17,2),"")</f>
        <v>4.1900000000000004</v>
      </c>
      <c r="NJ258" s="25">
        <f>+IF('Step 2 - Expected Payments'!$D$17+NJ245&gt;=0,ROUND(NJ245+'Step 2 - Expected Payments'!$D$17,2),"")</f>
        <v>3.18</v>
      </c>
      <c r="NK258" s="25">
        <f>+IF('Step 2 - Expected Payments'!$D$17+NK245&gt;=0,ROUND(NK245+'Step 2 - Expected Payments'!$D$17,2),"")</f>
        <v>3.95</v>
      </c>
      <c r="NL258" s="25">
        <f>+IF('Step 2 - Expected Payments'!$D$17+NL245&gt;=0,ROUND(NL245+'Step 2 - Expected Payments'!$D$17,2),"")</f>
        <v>3.32</v>
      </c>
      <c r="NM258" s="25">
        <f>+IF('Step 2 - Expected Payments'!$D$17+NM245&gt;=0,ROUND(NM245+'Step 2 - Expected Payments'!$D$17,2),"")</f>
        <v>4.3</v>
      </c>
      <c r="NN258" s="25">
        <f>+IF('Step 2 - Expected Payments'!$D$17+NN245&gt;=0,ROUND(NN245+'Step 2 - Expected Payments'!$D$17,2),"")</f>
        <v>4.17</v>
      </c>
      <c r="NO258" s="25">
        <f>+IF('Step 2 - Expected Payments'!$D$17+NO245&gt;=0,ROUND(NO245+'Step 2 - Expected Payments'!$D$17,2),"")</f>
        <v>4.32</v>
      </c>
      <c r="NP258" s="25">
        <f>+IF('Step 2 - Expected Payments'!$D$17+NP245&gt;=0,ROUND(NP245+'Step 2 - Expected Payments'!$D$17,2),"")</f>
        <v>3.01</v>
      </c>
      <c r="NQ258" s="25">
        <f>+IF('Step 2 - Expected Payments'!$D$17+NQ245&gt;=0,ROUND(NQ245+'Step 2 - Expected Payments'!$D$17,2),"")</f>
        <v>4.25</v>
      </c>
      <c r="NR258" s="25">
        <f>+IF('Step 2 - Expected Payments'!$D$17+NR245&gt;=0,ROUND(NR245+'Step 2 - Expected Payments'!$D$17,2),"")</f>
        <v>3.31</v>
      </c>
      <c r="NS258" s="25">
        <f>+IF('Step 2 - Expected Payments'!$D$17+NS245&gt;=0,ROUND(NS245+'Step 2 - Expected Payments'!$D$17,2),"")</f>
        <v>2.75</v>
      </c>
      <c r="NT258" s="25">
        <f>+IF('Step 2 - Expected Payments'!$D$17+NT245&gt;=0,ROUND(NT245+'Step 2 - Expected Payments'!$D$17,2),"")</f>
        <v>4.3899999999999997</v>
      </c>
      <c r="NU258" s="25">
        <f>+IF('Step 2 - Expected Payments'!$D$17+NU245&gt;=0,ROUND(NU245+'Step 2 - Expected Payments'!$D$17,2),"")</f>
        <v>3.95</v>
      </c>
      <c r="NV258" s="25">
        <f>+IF('Step 2 - Expected Payments'!$D$17+NV245&gt;=0,ROUND(NV245+'Step 2 - Expected Payments'!$D$17,2),"")</f>
        <v>2.5299999999999998</v>
      </c>
      <c r="NW258" s="25">
        <f>+IF('Step 2 - Expected Payments'!$D$17+NW245&gt;=0,ROUND(NW245+'Step 2 - Expected Payments'!$D$17,2),"")</f>
        <v>2.81</v>
      </c>
      <c r="NX258" s="25">
        <f>+IF('Step 2 - Expected Payments'!$D$17+NX245&gt;=0,ROUND(NX245+'Step 2 - Expected Payments'!$D$17,2),"")</f>
        <v>5.1100000000000003</v>
      </c>
      <c r="NY258" s="25">
        <f>+IF('Step 2 - Expected Payments'!$D$17+NY245&gt;=0,ROUND(NY245+'Step 2 - Expected Payments'!$D$17,2),"")</f>
        <v>2.48</v>
      </c>
      <c r="NZ258" s="25">
        <f>+IF('Step 2 - Expected Payments'!$D$17+NZ245&gt;=0,ROUND(NZ245+'Step 2 - Expected Payments'!$D$17,2),"")</f>
        <v>5.53</v>
      </c>
      <c r="OA258" s="25">
        <f>+IF('Step 2 - Expected Payments'!$D$17+OA245&gt;=0,ROUND(OA245+'Step 2 - Expected Payments'!$D$17,2),"")</f>
        <v>3.44</v>
      </c>
      <c r="OB258" s="25">
        <f>+IF('Step 2 - Expected Payments'!$D$17+OB245&gt;=0,ROUND(OB245+'Step 2 - Expected Payments'!$D$17,2),"")</f>
        <v>4.8</v>
      </c>
      <c r="OC258" s="25">
        <f>+IF('Step 2 - Expected Payments'!$D$17+OC245&gt;=0,ROUND(OC245+'Step 2 - Expected Payments'!$D$17,2),"")</f>
        <v>3.39</v>
      </c>
      <c r="OD258" s="25">
        <f>+IF('Step 2 - Expected Payments'!$D$17+OD245&gt;=0,ROUND(OD245+'Step 2 - Expected Payments'!$D$17,2),"")</f>
        <v>4.88</v>
      </c>
      <c r="OE258" s="25">
        <f>+IF('Step 2 - Expected Payments'!$D$17+OE245&gt;=0,ROUND(OE245+'Step 2 - Expected Payments'!$D$17,2),"")</f>
        <v>3.63</v>
      </c>
      <c r="OF258" s="25">
        <f>+IF('Step 2 - Expected Payments'!$D$17+OF245&gt;=0,ROUND(OF245+'Step 2 - Expected Payments'!$D$17,2),"")</f>
        <v>4.03</v>
      </c>
      <c r="OG258" s="25">
        <f>+IF('Step 2 - Expected Payments'!$D$17+OG245&gt;=0,ROUND(OG245+'Step 2 - Expected Payments'!$D$17,2),"")</f>
        <v>2.17</v>
      </c>
      <c r="OH258" s="25">
        <f>+IF('Step 2 - Expected Payments'!$D$17+OH245&gt;=0,ROUND(OH245+'Step 2 - Expected Payments'!$D$17,2),"")</f>
        <v>5.07</v>
      </c>
      <c r="OI258" s="25">
        <f>+IF('Step 2 - Expected Payments'!$D$17+OI245&gt;=0,ROUND(OI245+'Step 2 - Expected Payments'!$D$17,2),"")</f>
        <v>3.24</v>
      </c>
      <c r="OJ258" s="25">
        <f>+IF('Step 2 - Expected Payments'!$D$17+OJ245&gt;=0,ROUND(OJ245+'Step 2 - Expected Payments'!$D$17,2),"")</f>
        <v>4</v>
      </c>
      <c r="OK258" s="25">
        <f>+IF('Step 2 - Expected Payments'!$D$17+OK245&gt;=0,ROUND(OK245+'Step 2 - Expected Payments'!$D$17,2),"")</f>
        <v>2.4</v>
      </c>
      <c r="OL258" s="25">
        <f>+IF('Step 2 - Expected Payments'!$D$17+OL245&gt;=0,ROUND(OL245+'Step 2 - Expected Payments'!$D$17,2),"")</f>
        <v>1.82</v>
      </c>
      <c r="OM258" s="25">
        <f>+IF('Step 2 - Expected Payments'!$D$17+OM245&gt;=0,ROUND(OM245+'Step 2 - Expected Payments'!$D$17,2),"")</f>
        <v>2.78</v>
      </c>
      <c r="ON258" s="25">
        <f>+IF('Step 2 - Expected Payments'!$D$17+ON245&gt;=0,ROUND(ON245+'Step 2 - Expected Payments'!$D$17,2),"")</f>
        <v>3.03</v>
      </c>
      <c r="OO258" s="25">
        <f>+IF('Step 2 - Expected Payments'!$D$17+OO245&gt;=0,ROUND(OO245+'Step 2 - Expected Payments'!$D$17,2),"")</f>
        <v>3.23</v>
      </c>
      <c r="OP258" s="25">
        <f>+IF('Step 2 - Expected Payments'!$D$17+OP245&gt;=0,ROUND(OP245+'Step 2 - Expected Payments'!$D$17,2),"")</f>
        <v>2.87</v>
      </c>
      <c r="OQ258" s="25">
        <f>+IF('Step 2 - Expected Payments'!$D$17+OQ245&gt;=0,ROUND(OQ245+'Step 2 - Expected Payments'!$D$17,2),"")</f>
        <v>4.13</v>
      </c>
      <c r="OR258" s="25">
        <f>+IF('Step 2 - Expected Payments'!$D$17+OR245&gt;=0,ROUND(OR245+'Step 2 - Expected Payments'!$D$17,2),"")</f>
        <v>1.96</v>
      </c>
      <c r="OS258" s="25">
        <f>+IF('Step 2 - Expected Payments'!$D$17+OS245&gt;=0,ROUND(OS245+'Step 2 - Expected Payments'!$D$17,2),"")</f>
        <v>2.72</v>
      </c>
      <c r="OT258" s="25">
        <f>+IF('Step 2 - Expected Payments'!$D$17+OT245&gt;=0,ROUND(OT245+'Step 2 - Expected Payments'!$D$17,2),"")</f>
        <v>4.18</v>
      </c>
      <c r="OU258" s="25">
        <f>+IF('Step 2 - Expected Payments'!$D$17+OU245&gt;=0,ROUND(OU245+'Step 2 - Expected Payments'!$D$17,2),"")</f>
        <v>3.36</v>
      </c>
      <c r="OV258" s="25">
        <f>+IF('Step 2 - Expected Payments'!$D$17+OV245&gt;=0,ROUND(OV245+'Step 2 - Expected Payments'!$D$17,2),"")</f>
        <v>4.93</v>
      </c>
      <c r="OW258" s="25">
        <f>+IF('Step 2 - Expected Payments'!$D$17+OW245&gt;=0,ROUND(OW245+'Step 2 - Expected Payments'!$D$17,2),"")</f>
        <v>2.95</v>
      </c>
      <c r="OX258" s="25">
        <f>+IF('Step 2 - Expected Payments'!$D$17+OX245&gt;=0,ROUND(OX245+'Step 2 - Expected Payments'!$D$17,2),"")</f>
        <v>3.64</v>
      </c>
      <c r="OY258" s="25">
        <f>+IF('Step 2 - Expected Payments'!$D$17+OY245&gt;=0,ROUND(OY245+'Step 2 - Expected Payments'!$D$17,2),"")</f>
        <v>5.43</v>
      </c>
      <c r="OZ258" s="25">
        <f>+IF('Step 2 - Expected Payments'!$D$17+OZ245&gt;=0,ROUND(OZ245+'Step 2 - Expected Payments'!$D$17,2),"")</f>
        <v>3.32</v>
      </c>
      <c r="PA258" s="25">
        <f>+IF('Step 2 - Expected Payments'!$D$17+PA245&gt;=0,ROUND(PA245+'Step 2 - Expected Payments'!$D$17,2),"")</f>
        <v>2.16</v>
      </c>
      <c r="PB258" s="25">
        <f>+IF('Step 2 - Expected Payments'!$D$17+PB245&gt;=0,ROUND(PB245+'Step 2 - Expected Payments'!$D$17,2),"")</f>
        <v>2.96</v>
      </c>
      <c r="PC258" s="25">
        <f>+IF('Step 2 - Expected Payments'!$D$17+PC245&gt;=0,ROUND(PC245+'Step 2 - Expected Payments'!$D$17,2),"")</f>
        <v>5.42</v>
      </c>
      <c r="PD258" s="25">
        <f>+IF('Step 2 - Expected Payments'!$D$17+PD245&gt;=0,ROUND(PD245+'Step 2 - Expected Payments'!$D$17,2),"")</f>
        <v>3.43</v>
      </c>
      <c r="PE258" s="25">
        <f>+IF('Step 2 - Expected Payments'!$D$17+PE245&gt;=0,ROUND(PE245+'Step 2 - Expected Payments'!$D$17,2),"")</f>
        <v>3.22</v>
      </c>
      <c r="PF258" s="25">
        <f>+IF('Step 2 - Expected Payments'!$D$17+PF245&gt;=0,ROUND(PF245+'Step 2 - Expected Payments'!$D$17,2),"")</f>
        <v>3.02</v>
      </c>
      <c r="PG258" s="25">
        <f>+IF('Step 2 - Expected Payments'!$D$17+PG245&gt;=0,ROUND(PG245+'Step 2 - Expected Payments'!$D$17,2),"")</f>
        <v>3.37</v>
      </c>
      <c r="PH258" s="25">
        <f>+IF('Step 2 - Expected Payments'!$D$17+PH245&gt;=0,ROUND(PH245+'Step 2 - Expected Payments'!$D$17,2),"")</f>
        <v>0.86</v>
      </c>
      <c r="PI258" s="25">
        <f>+IF('Step 2 - Expected Payments'!$D$17+PI245&gt;=0,ROUND(PI245+'Step 2 - Expected Payments'!$D$17,2),"")</f>
        <v>3.56</v>
      </c>
      <c r="PJ258" s="25">
        <f>+IF('Step 2 - Expected Payments'!$D$17+PJ245&gt;=0,ROUND(PJ245+'Step 2 - Expected Payments'!$D$17,2),"")</f>
        <v>3.67</v>
      </c>
      <c r="PK258" s="25">
        <f>+IF('Step 2 - Expected Payments'!$D$17+PK245&gt;=0,ROUND(PK245+'Step 2 - Expected Payments'!$D$17,2),"")</f>
        <v>3.33</v>
      </c>
      <c r="PL258" s="25">
        <f>+IF('Step 2 - Expected Payments'!$D$17+PL245&gt;=0,ROUND(PL245+'Step 2 - Expected Payments'!$D$17,2),"")</f>
        <v>4.55</v>
      </c>
      <c r="PM258" s="25">
        <f>+IF('Step 2 - Expected Payments'!$D$17+PM245&gt;=0,ROUND(PM245+'Step 2 - Expected Payments'!$D$17,2),"")</f>
        <v>4.1100000000000003</v>
      </c>
      <c r="PN258" s="25">
        <f>+IF('Step 2 - Expected Payments'!$D$17+PN245&gt;=0,ROUND(PN245+'Step 2 - Expected Payments'!$D$17,2),"")</f>
        <v>4.3499999999999996</v>
      </c>
      <c r="PO258" s="25">
        <f>+IF('Step 2 - Expected Payments'!$D$17+PO245&gt;=0,ROUND(PO245+'Step 2 - Expected Payments'!$D$17,2),"")</f>
        <v>3.63</v>
      </c>
      <c r="PP258" s="25">
        <f>+IF('Step 2 - Expected Payments'!$D$17+PP245&gt;=0,ROUND(PP245+'Step 2 - Expected Payments'!$D$17,2),"")</f>
        <v>4.04</v>
      </c>
      <c r="PQ258" s="25">
        <f>+IF('Step 2 - Expected Payments'!$D$17+PQ245&gt;=0,ROUND(PQ245+'Step 2 - Expected Payments'!$D$17,2),"")</f>
        <v>3.01</v>
      </c>
      <c r="PR258" s="25">
        <f>+IF('Step 2 - Expected Payments'!$D$17+PR245&gt;=0,ROUND(PR245+'Step 2 - Expected Payments'!$D$17,2),"")</f>
        <v>2.86</v>
      </c>
      <c r="PS258" s="25">
        <f>+IF('Step 2 - Expected Payments'!$D$17+PS245&gt;=0,ROUND(PS245+'Step 2 - Expected Payments'!$D$17,2),"")</f>
        <v>3.57</v>
      </c>
      <c r="PT258" s="25">
        <f>+IF('Step 2 - Expected Payments'!$D$17+PT245&gt;=0,ROUND(PT245+'Step 2 - Expected Payments'!$D$17,2),"")</f>
        <v>3.67</v>
      </c>
      <c r="PU258" s="25">
        <f>+IF('Step 2 - Expected Payments'!$D$17+PU245&gt;=0,ROUND(PU245+'Step 2 - Expected Payments'!$D$17,2),"")</f>
        <v>5.41</v>
      </c>
      <c r="PV258" s="25">
        <f>+IF('Step 2 - Expected Payments'!$D$17+PV245&gt;=0,ROUND(PV245+'Step 2 - Expected Payments'!$D$17,2),"")</f>
        <v>3.55</v>
      </c>
      <c r="PW258" s="25">
        <f>+IF('Step 2 - Expected Payments'!$D$17+PW245&gt;=0,ROUND(PW245+'Step 2 - Expected Payments'!$D$17,2),"")</f>
        <v>2.23</v>
      </c>
      <c r="PX258" s="25">
        <f>+IF('Step 2 - Expected Payments'!$D$17+PX245&gt;=0,ROUND(PX245+'Step 2 - Expected Payments'!$D$17,2),"")</f>
        <v>3.9</v>
      </c>
      <c r="PY258" s="25">
        <f>+IF('Step 2 - Expected Payments'!$D$17+PY245&gt;=0,ROUND(PY245+'Step 2 - Expected Payments'!$D$17,2),"")</f>
        <v>1.1499999999999999</v>
      </c>
      <c r="PZ258" s="25">
        <f>+IF('Step 2 - Expected Payments'!$D$17+PZ245&gt;=0,ROUND(PZ245+'Step 2 - Expected Payments'!$D$17,2),"")</f>
        <v>3.9</v>
      </c>
      <c r="QA258" s="25">
        <f>+IF('Step 2 - Expected Payments'!$D$17+QA245&gt;=0,ROUND(QA245+'Step 2 - Expected Payments'!$D$17,2),"")</f>
        <v>3.46</v>
      </c>
      <c r="QB258" s="25">
        <f>+IF('Step 2 - Expected Payments'!$D$17+QB245&gt;=0,ROUND(QB245+'Step 2 - Expected Payments'!$D$17,2),"")</f>
        <v>2.16</v>
      </c>
      <c r="QC258" s="25">
        <f>+IF('Step 2 - Expected Payments'!$D$17+QC245&gt;=0,ROUND(QC245+'Step 2 - Expected Payments'!$D$17,2),"")</f>
        <v>4.12</v>
      </c>
      <c r="QD258" s="25">
        <f>+IF('Step 2 - Expected Payments'!$D$17+QD245&gt;=0,ROUND(QD245+'Step 2 - Expected Payments'!$D$17,2),"")</f>
        <v>3.07</v>
      </c>
      <c r="QE258" s="25">
        <f>+IF('Step 2 - Expected Payments'!$D$17+QE245&gt;=0,ROUND(QE245+'Step 2 - Expected Payments'!$D$17,2),"")</f>
        <v>4.3099999999999996</v>
      </c>
      <c r="QF258" s="25">
        <f>+IF('Step 2 - Expected Payments'!$D$17+QF245&gt;=0,ROUND(QF245+'Step 2 - Expected Payments'!$D$17,2),"")</f>
        <v>3.1</v>
      </c>
      <c r="QG258" s="25">
        <f>+IF('Step 2 - Expected Payments'!$D$17+QG245&gt;=0,ROUND(QG245+'Step 2 - Expected Payments'!$D$17,2),"")</f>
        <v>4.4400000000000004</v>
      </c>
      <c r="QH258" s="25">
        <f>+IF('Step 2 - Expected Payments'!$D$17+QH245&gt;=0,ROUND(QH245+'Step 2 - Expected Payments'!$D$17,2),"")</f>
        <v>1.98</v>
      </c>
      <c r="QI258" s="25">
        <f>+IF('Step 2 - Expected Payments'!$D$17+QI245&gt;=0,ROUND(QI245+'Step 2 - Expected Payments'!$D$17,2),"")</f>
        <v>3.64</v>
      </c>
      <c r="QJ258" s="25">
        <f>+IF('Step 2 - Expected Payments'!$D$17+QJ245&gt;=0,ROUND(QJ245+'Step 2 - Expected Payments'!$D$17,2),"")</f>
        <v>4.3600000000000003</v>
      </c>
      <c r="QK258" s="25">
        <f>+IF('Step 2 - Expected Payments'!$D$17+QK245&gt;=0,ROUND(QK245+'Step 2 - Expected Payments'!$D$17,2),"")</f>
        <v>6.49</v>
      </c>
      <c r="QL258" s="25">
        <f>+IF('Step 2 - Expected Payments'!$D$17+QL245&gt;=0,ROUND(QL245+'Step 2 - Expected Payments'!$D$17,2),"")</f>
        <v>2.66</v>
      </c>
      <c r="QM258" s="25">
        <f>+IF('Step 2 - Expected Payments'!$D$17+QM245&gt;=0,ROUND(QM245+'Step 2 - Expected Payments'!$D$17,2),"")</f>
        <v>4.34</v>
      </c>
      <c r="QN258" s="25">
        <f>+IF('Step 2 - Expected Payments'!$D$17+QN245&gt;=0,ROUND(QN245+'Step 2 - Expected Payments'!$D$17,2),"")</f>
        <v>3.21</v>
      </c>
      <c r="QO258" s="25">
        <f>+IF('Step 2 - Expected Payments'!$D$17+QO245&gt;=0,ROUND(QO245+'Step 2 - Expected Payments'!$D$17,2),"")</f>
        <v>3.81</v>
      </c>
      <c r="QP258" s="25">
        <f>+IF('Step 2 - Expected Payments'!$D$17+QP245&gt;=0,ROUND(QP245+'Step 2 - Expected Payments'!$D$17,2),"")</f>
        <v>4.6500000000000004</v>
      </c>
      <c r="QQ258" s="25">
        <f>+IF('Step 2 - Expected Payments'!$D$17+QQ245&gt;=0,ROUND(QQ245+'Step 2 - Expected Payments'!$D$17,2),"")</f>
        <v>4.07</v>
      </c>
      <c r="QR258" s="25">
        <f>+IF('Step 2 - Expected Payments'!$D$17+QR245&gt;=0,ROUND(QR245+'Step 2 - Expected Payments'!$D$17,2),"")</f>
        <v>3.74</v>
      </c>
      <c r="QS258" s="25">
        <f>+IF('Step 2 - Expected Payments'!$D$17+QS245&gt;=0,ROUND(QS245+'Step 2 - Expected Payments'!$D$17,2),"")</f>
        <v>4.09</v>
      </c>
      <c r="QT258" s="25">
        <f>+IF('Step 2 - Expected Payments'!$D$17+QT245&gt;=0,ROUND(QT245+'Step 2 - Expected Payments'!$D$17,2),"")</f>
        <v>3.6</v>
      </c>
      <c r="QU258" s="25">
        <f>+IF('Step 2 - Expected Payments'!$D$17+QU245&gt;=0,ROUND(QU245+'Step 2 - Expected Payments'!$D$17,2),"")</f>
        <v>3.53</v>
      </c>
      <c r="QV258" s="25">
        <f>+IF('Step 2 - Expected Payments'!$D$17+QV245&gt;=0,ROUND(QV245+'Step 2 - Expected Payments'!$D$17,2),"")</f>
        <v>4.9400000000000004</v>
      </c>
      <c r="QW258" s="25">
        <f>+IF('Step 2 - Expected Payments'!$D$17+QW245&gt;=0,ROUND(QW245+'Step 2 - Expected Payments'!$D$17,2),"")</f>
        <v>1.74</v>
      </c>
      <c r="QX258" s="25">
        <f>+IF('Step 2 - Expected Payments'!$D$17+QX245&gt;=0,ROUND(QX245+'Step 2 - Expected Payments'!$D$17,2),"")</f>
        <v>2.76</v>
      </c>
      <c r="QY258" s="25">
        <f>+IF('Step 2 - Expected Payments'!$D$17+QY245&gt;=0,ROUND(QY245+'Step 2 - Expected Payments'!$D$17,2),"")</f>
        <v>3.28</v>
      </c>
      <c r="QZ258" s="25">
        <f>+IF('Step 2 - Expected Payments'!$D$17+QZ245&gt;=0,ROUND(QZ245+'Step 2 - Expected Payments'!$D$17,2),"")</f>
        <v>1.85</v>
      </c>
      <c r="RA258" s="25">
        <f>+IF('Step 2 - Expected Payments'!$D$17+RA245&gt;=0,ROUND(RA245+'Step 2 - Expected Payments'!$D$17,2),"")</f>
        <v>3.47</v>
      </c>
      <c r="RB258" s="25">
        <f>+IF('Step 2 - Expected Payments'!$D$17+RB245&gt;=0,ROUND(RB245+'Step 2 - Expected Payments'!$D$17,2),"")</f>
        <v>2.76</v>
      </c>
      <c r="RC258" s="25">
        <f>+IF('Step 2 - Expected Payments'!$D$17+RC245&gt;=0,ROUND(RC245+'Step 2 - Expected Payments'!$D$17,2),"")</f>
        <v>3.17</v>
      </c>
      <c r="RD258" s="25">
        <f>+IF('Step 2 - Expected Payments'!$D$17+RD245&gt;=0,ROUND(RD245+'Step 2 - Expected Payments'!$D$17,2),"")</f>
        <v>3.87</v>
      </c>
      <c r="RE258" s="25">
        <f>+IF('Step 2 - Expected Payments'!$D$17+RE245&gt;=0,ROUND(RE245+'Step 2 - Expected Payments'!$D$17,2),"")</f>
        <v>4.18</v>
      </c>
      <c r="RF258" s="25">
        <f>+IF('Step 2 - Expected Payments'!$D$17+RF245&gt;=0,ROUND(RF245+'Step 2 - Expected Payments'!$D$17,2),"")</f>
        <v>3.02</v>
      </c>
      <c r="RG258" s="25">
        <f>+IF('Step 2 - Expected Payments'!$D$17+RG245&gt;=0,ROUND(RG245+'Step 2 - Expected Payments'!$D$17,2),"")</f>
        <v>3.52</v>
      </c>
      <c r="RH258" s="25">
        <f>+IF('Step 2 - Expected Payments'!$D$17+RH245&gt;=0,ROUND(RH245+'Step 2 - Expected Payments'!$D$17,2),"")</f>
        <v>2.97</v>
      </c>
      <c r="RI258" s="25">
        <f>+IF('Step 2 - Expected Payments'!$D$17+RI245&gt;=0,ROUND(RI245+'Step 2 - Expected Payments'!$D$17,2),"")</f>
        <v>3.1</v>
      </c>
      <c r="RJ258" s="25">
        <f>+IF('Step 2 - Expected Payments'!$D$17+RJ245&gt;=0,ROUND(RJ245+'Step 2 - Expected Payments'!$D$17,2),"")</f>
        <v>2.64</v>
      </c>
      <c r="RK258" s="25">
        <f>+IF('Step 2 - Expected Payments'!$D$17+RK245&gt;=0,ROUND(RK245+'Step 2 - Expected Payments'!$D$17,2),"")</f>
        <v>4.51</v>
      </c>
      <c r="RL258" s="25">
        <f>+IF('Step 2 - Expected Payments'!$D$17+RL245&gt;=0,ROUND(RL245+'Step 2 - Expected Payments'!$D$17,2),"")</f>
        <v>3.28</v>
      </c>
      <c r="RM258" s="25">
        <f>+IF('Step 2 - Expected Payments'!$D$17+RM245&gt;=0,ROUND(RM245+'Step 2 - Expected Payments'!$D$17,2),"")</f>
        <v>4.5599999999999996</v>
      </c>
      <c r="RN258" s="25">
        <f>+IF('Step 2 - Expected Payments'!$D$17+RN245&gt;=0,ROUND(RN245+'Step 2 - Expected Payments'!$D$17,2),"")</f>
        <v>3</v>
      </c>
      <c r="RO258" s="25">
        <f>+IF('Step 2 - Expected Payments'!$D$17+RO245&gt;=0,ROUND(RO245+'Step 2 - Expected Payments'!$D$17,2),"")</f>
        <v>2.95</v>
      </c>
      <c r="RP258" s="25">
        <f>+IF('Step 2 - Expected Payments'!$D$17+RP245&gt;=0,ROUND(RP245+'Step 2 - Expected Payments'!$D$17,2),"")</f>
        <v>3.41</v>
      </c>
      <c r="RQ258" s="25">
        <f>+IF('Step 2 - Expected Payments'!$D$17+RQ245&gt;=0,ROUND(RQ245+'Step 2 - Expected Payments'!$D$17,2),"")</f>
        <v>4.1399999999999997</v>
      </c>
      <c r="RR258" s="25">
        <f>+IF('Step 2 - Expected Payments'!$D$17+RR245&gt;=0,ROUND(RR245+'Step 2 - Expected Payments'!$D$17,2),"")</f>
        <v>3.94</v>
      </c>
      <c r="RS258" s="25">
        <f>+IF('Step 2 - Expected Payments'!$D$17+RS245&gt;=0,ROUND(RS245+'Step 2 - Expected Payments'!$D$17,2),"")</f>
        <v>3.54</v>
      </c>
      <c r="RT258" s="25">
        <f>+IF('Step 2 - Expected Payments'!$D$17+RT245&gt;=0,ROUND(RT245+'Step 2 - Expected Payments'!$D$17,2),"")</f>
        <v>3.66</v>
      </c>
      <c r="RU258" s="25">
        <f>+IF('Step 2 - Expected Payments'!$D$17+RU245&gt;=0,ROUND(RU245+'Step 2 - Expected Payments'!$D$17,2),"")</f>
        <v>3.12</v>
      </c>
      <c r="RV258" s="25">
        <f>+IF('Step 2 - Expected Payments'!$D$17+RV245&gt;=0,ROUND(RV245+'Step 2 - Expected Payments'!$D$17,2),"")</f>
        <v>4.7699999999999996</v>
      </c>
      <c r="RW258" s="25">
        <f>+IF('Step 2 - Expected Payments'!$D$17+RW245&gt;=0,ROUND(RW245+'Step 2 - Expected Payments'!$D$17,2),"")</f>
        <v>3.86</v>
      </c>
      <c r="RX258" s="25">
        <f>+IF('Step 2 - Expected Payments'!$D$17+RX245&gt;=0,ROUND(RX245+'Step 2 - Expected Payments'!$D$17,2),"")</f>
        <v>4.1500000000000004</v>
      </c>
      <c r="RY258" s="25">
        <f>+IF('Step 2 - Expected Payments'!$D$17+RY245&gt;=0,ROUND(RY245+'Step 2 - Expected Payments'!$D$17,2),"")</f>
        <v>3.72</v>
      </c>
      <c r="RZ258" s="25">
        <f>+IF('Step 2 - Expected Payments'!$D$17+RZ245&gt;=0,ROUND(RZ245+'Step 2 - Expected Payments'!$D$17,2),"")</f>
        <v>1.88</v>
      </c>
      <c r="SA258" s="25">
        <f>+IF('Step 2 - Expected Payments'!$D$17+SA245&gt;=0,ROUND(SA245+'Step 2 - Expected Payments'!$D$17,2),"")</f>
        <v>3.07</v>
      </c>
      <c r="SB258" s="25">
        <f>+IF('Step 2 - Expected Payments'!$D$17+SB245&gt;=0,ROUND(SB245+'Step 2 - Expected Payments'!$D$17,2),"")</f>
        <v>4.28</v>
      </c>
      <c r="SC258" s="25">
        <f>+IF('Step 2 - Expected Payments'!$D$17+SC245&gt;=0,ROUND(SC245+'Step 2 - Expected Payments'!$D$17,2),"")</f>
        <v>4.3600000000000003</v>
      </c>
      <c r="SD258" s="25">
        <f>+IF('Step 2 - Expected Payments'!$D$17+SD245&gt;=0,ROUND(SD245+'Step 2 - Expected Payments'!$D$17,2),"")</f>
        <v>3.49</v>
      </c>
      <c r="SE258" s="25">
        <f>+IF('Step 2 - Expected Payments'!$D$17+SE245&gt;=0,ROUND(SE245+'Step 2 - Expected Payments'!$D$17,2),"")</f>
        <v>3.06</v>
      </c>
      <c r="SF258" s="25">
        <f>+IF('Step 2 - Expected Payments'!$D$17+SF245&gt;=0,ROUND(SF245+'Step 2 - Expected Payments'!$D$17,2),"")</f>
        <v>2.31</v>
      </c>
      <c r="SG258" s="25">
        <f>+IF('Step 2 - Expected Payments'!$D$17+SG245&gt;=0,ROUND(SG245+'Step 2 - Expected Payments'!$D$17,2),"")</f>
        <v>3.4</v>
      </c>
    </row>
    <row r="259" spans="1:501">
      <c r="A259" t="s">
        <v>518</v>
      </c>
      <c r="B259">
        <f>+IF('Step 1-Farm Data'!$D$63+'simulations corn farm1'!B254&gt;=0,ROUND('simulations corn farm1'!B254+'Step 1-Farm Data'!$D$63,1),"")</f>
        <v>198.5</v>
      </c>
      <c r="C259">
        <f>+IF('Step 1-Farm Data'!$D$63+'simulations corn farm1'!C254&gt;=0,ROUND('simulations corn farm1'!C254+'Step 1-Farm Data'!$D$63,1),"")</f>
        <v>170.4</v>
      </c>
      <c r="D259">
        <f>+IF('Step 1-Farm Data'!$D$63+'simulations corn farm1'!D254&gt;=0,ROUND('simulations corn farm1'!D254+'Step 1-Farm Data'!$D$63,1),"")</f>
        <v>205.6</v>
      </c>
      <c r="E259">
        <f>+IF('Step 1-Farm Data'!$D$63+'simulations corn farm1'!E254&gt;=0,ROUND('simulations corn farm1'!E254+'Step 1-Farm Data'!$D$63,1),"")</f>
        <v>190.8</v>
      </c>
      <c r="F259">
        <f>+IF('Step 1-Farm Data'!$D$63+'simulations corn farm1'!F254&gt;=0,ROUND('simulations corn farm1'!F254+'Step 1-Farm Data'!$D$63,1),"")</f>
        <v>178</v>
      </c>
      <c r="G259">
        <f>+IF('Step 1-Farm Data'!$D$63+'simulations corn farm1'!G254&gt;=0,ROUND('simulations corn farm1'!G254+'Step 1-Farm Data'!$D$63,1),"")</f>
        <v>175.3</v>
      </c>
      <c r="H259">
        <f>+IF('Step 1-Farm Data'!$D$63+'simulations corn farm1'!H254&gt;=0,ROUND('simulations corn farm1'!H254+'Step 1-Farm Data'!$D$63,1),"")</f>
        <v>185.8</v>
      </c>
      <c r="I259">
        <f>+IF('Step 1-Farm Data'!$D$63+'simulations corn farm1'!I254&gt;=0,ROUND('simulations corn farm1'!I254+'Step 1-Farm Data'!$D$63,1),"")</f>
        <v>188.6</v>
      </c>
      <c r="J259">
        <f>+IF('Step 1-Farm Data'!$D$63+'simulations corn farm1'!J254&gt;=0,ROUND('simulations corn farm1'!J254+'Step 1-Farm Data'!$D$63,1),"")</f>
        <v>187</v>
      </c>
      <c r="K259">
        <f>+IF('Step 1-Farm Data'!$D$63+'simulations corn farm1'!K254&gt;=0,ROUND('simulations corn farm1'!K254+'Step 1-Farm Data'!$D$63,1),"")</f>
        <v>183.8</v>
      </c>
      <c r="L259">
        <f>+IF('Step 1-Farm Data'!$D$63+'simulations corn farm1'!L254&gt;=0,ROUND('simulations corn farm1'!L254+'Step 1-Farm Data'!$D$63,1),"")</f>
        <v>148</v>
      </c>
      <c r="M259">
        <f>+IF('Step 1-Farm Data'!$D$63+'simulations corn farm1'!M254&gt;=0,ROUND('simulations corn farm1'!M254+'Step 1-Farm Data'!$D$63,1),"")</f>
        <v>198.4</v>
      </c>
      <c r="N259">
        <f>+IF('Step 1-Farm Data'!$D$63+'simulations corn farm1'!N254&gt;=0,ROUND('simulations corn farm1'!N254+'Step 1-Farm Data'!$D$63,1),"")</f>
        <v>179.7</v>
      </c>
      <c r="O259">
        <f>+IF('Step 1-Farm Data'!$D$63+'simulations corn farm1'!O254&gt;=0,ROUND('simulations corn farm1'!O254+'Step 1-Farm Data'!$D$63,1),"")</f>
        <v>195.1</v>
      </c>
      <c r="P259">
        <f>+IF('Step 1-Farm Data'!$D$63+'simulations corn farm1'!P254&gt;=0,ROUND('simulations corn farm1'!P254+'Step 1-Farm Data'!$D$63,1),"")</f>
        <v>181.8</v>
      </c>
      <c r="Q259">
        <f>+IF('Step 1-Farm Data'!$D$63+'simulations corn farm1'!Q254&gt;=0,ROUND('simulations corn farm1'!Q254+'Step 1-Farm Data'!$D$63,1),"")</f>
        <v>170.8</v>
      </c>
      <c r="R259">
        <f>+IF('Step 1-Farm Data'!$D$63+'simulations corn farm1'!R254&gt;=0,ROUND('simulations corn farm1'!R254+'Step 1-Farm Data'!$D$63,1),"")</f>
        <v>172.4</v>
      </c>
      <c r="S259">
        <f>+IF('Step 1-Farm Data'!$D$63+'simulations corn farm1'!S254&gt;=0,ROUND('simulations corn farm1'!S254+'Step 1-Farm Data'!$D$63,1),"")</f>
        <v>195.2</v>
      </c>
      <c r="T259">
        <f>+IF('Step 1-Farm Data'!$D$63+'simulations corn farm1'!T254&gt;=0,ROUND('simulations corn farm1'!T254+'Step 1-Farm Data'!$D$63,1),"")</f>
        <v>181.1</v>
      </c>
      <c r="U259">
        <f>+IF('Step 1-Farm Data'!$D$63+'simulations corn farm1'!U254&gt;=0,ROUND('simulations corn farm1'!U254+'Step 1-Farm Data'!$D$63,1),"")</f>
        <v>182.9</v>
      </c>
      <c r="V259">
        <f>+IF('Step 1-Farm Data'!$D$63+'simulations corn farm1'!V254&gt;=0,ROUND('simulations corn farm1'!V254+'Step 1-Farm Data'!$D$63,1),"")</f>
        <v>181</v>
      </c>
      <c r="W259">
        <f>+IF('Step 1-Farm Data'!$D$63+'simulations corn farm1'!W254&gt;=0,ROUND('simulations corn farm1'!W254+'Step 1-Farm Data'!$D$63,1),"")</f>
        <v>192.4</v>
      </c>
      <c r="X259">
        <f>+IF('Step 1-Farm Data'!$D$63+'simulations corn farm1'!X254&gt;=0,ROUND('simulations corn farm1'!X254+'Step 1-Farm Data'!$D$63,1),"")</f>
        <v>185.7</v>
      </c>
      <c r="Y259">
        <f>+IF('Step 1-Farm Data'!$D$63+'simulations corn farm1'!Y254&gt;=0,ROUND('simulations corn farm1'!Y254+'Step 1-Farm Data'!$D$63,1),"")</f>
        <v>177.6</v>
      </c>
      <c r="Z259">
        <f>+IF('Step 1-Farm Data'!$D$63+'simulations corn farm1'!Z254&gt;=0,ROUND('simulations corn farm1'!Z254+'Step 1-Farm Data'!$D$63,1),"")</f>
        <v>185.7</v>
      </c>
      <c r="AA259">
        <f>+IF('Step 1-Farm Data'!$D$63+'simulations corn farm1'!AA254&gt;=0,ROUND('simulations corn farm1'!AA254+'Step 1-Farm Data'!$D$63,1),"")</f>
        <v>185.5</v>
      </c>
      <c r="AB259">
        <f>+IF('Step 1-Farm Data'!$D$63+'simulations corn farm1'!AB254&gt;=0,ROUND('simulations corn farm1'!AB254+'Step 1-Farm Data'!$D$63,1),"")</f>
        <v>173.2</v>
      </c>
      <c r="AC259">
        <f>+IF('Step 1-Farm Data'!$D$63+'simulations corn farm1'!AC254&gt;=0,ROUND('simulations corn farm1'!AC254+'Step 1-Farm Data'!$D$63,1),"")</f>
        <v>177.9</v>
      </c>
      <c r="AD259">
        <f>+IF('Step 1-Farm Data'!$D$63+'simulations corn farm1'!AD254&gt;=0,ROUND('simulations corn farm1'!AD254+'Step 1-Farm Data'!$D$63,1),"")</f>
        <v>181.3</v>
      </c>
      <c r="AE259">
        <f>+IF('Step 1-Farm Data'!$D$63+'simulations corn farm1'!AE254&gt;=0,ROUND('simulations corn farm1'!AE254+'Step 1-Farm Data'!$D$63,1),"")</f>
        <v>191.2</v>
      </c>
      <c r="AF259">
        <f>+IF('Step 1-Farm Data'!$D$63+'simulations corn farm1'!AF254&gt;=0,ROUND('simulations corn farm1'!AF254+'Step 1-Farm Data'!$D$63,1),"")</f>
        <v>191.9</v>
      </c>
      <c r="AG259">
        <f>+IF('Step 1-Farm Data'!$D$63+'simulations corn farm1'!AG254&gt;=0,ROUND('simulations corn farm1'!AG254+'Step 1-Farm Data'!$D$63,1),"")</f>
        <v>212</v>
      </c>
      <c r="AH259">
        <f>+IF('Step 1-Farm Data'!$D$63+'simulations corn farm1'!AH254&gt;=0,ROUND('simulations corn farm1'!AH254+'Step 1-Farm Data'!$D$63,1),"")</f>
        <v>161.80000000000001</v>
      </c>
      <c r="AI259">
        <f>+IF('Step 1-Farm Data'!$D$63+'simulations corn farm1'!AI254&gt;=0,ROUND('simulations corn farm1'!AI254+'Step 1-Farm Data'!$D$63,1),"")</f>
        <v>182.9</v>
      </c>
      <c r="AJ259">
        <f>+IF('Step 1-Farm Data'!$D$63+'simulations corn farm1'!AJ254&gt;=0,ROUND('simulations corn farm1'!AJ254+'Step 1-Farm Data'!$D$63,1),"")</f>
        <v>184</v>
      </c>
      <c r="AK259">
        <f>+IF('Step 1-Farm Data'!$D$63+'simulations corn farm1'!AK254&gt;=0,ROUND('simulations corn farm1'!AK254+'Step 1-Farm Data'!$D$63,1),"")</f>
        <v>175.9</v>
      </c>
      <c r="AL259">
        <f>+IF('Step 1-Farm Data'!$D$63+'simulations corn farm1'!AL254&gt;=0,ROUND('simulations corn farm1'!AL254+'Step 1-Farm Data'!$D$63,1),"")</f>
        <v>169.1</v>
      </c>
      <c r="AM259">
        <f>+IF('Step 1-Farm Data'!$D$63+'simulations corn farm1'!AM254&gt;=0,ROUND('simulations corn farm1'!AM254+'Step 1-Farm Data'!$D$63,1),"")</f>
        <v>183.6</v>
      </c>
      <c r="AN259">
        <f>+IF('Step 1-Farm Data'!$D$63+'simulations corn farm1'!AN254&gt;=0,ROUND('simulations corn farm1'!AN254+'Step 1-Farm Data'!$D$63,1),"")</f>
        <v>190.6</v>
      </c>
      <c r="AO259">
        <f>+IF('Step 1-Farm Data'!$D$63+'simulations corn farm1'!AO254&gt;=0,ROUND('simulations corn farm1'!AO254+'Step 1-Farm Data'!$D$63,1),"")</f>
        <v>179.9</v>
      </c>
      <c r="AP259">
        <f>+IF('Step 1-Farm Data'!$D$63+'simulations corn farm1'!AP254&gt;=0,ROUND('simulations corn farm1'!AP254+'Step 1-Farm Data'!$D$63,1),"")</f>
        <v>178.4</v>
      </c>
      <c r="AQ259">
        <f>+IF('Step 1-Farm Data'!$D$63+'simulations corn farm1'!AQ254&gt;=0,ROUND('simulations corn farm1'!AQ254+'Step 1-Farm Data'!$D$63,1),"")</f>
        <v>180.1</v>
      </c>
      <c r="AR259">
        <f>+IF('Step 1-Farm Data'!$D$63+'simulations corn farm1'!AR254&gt;=0,ROUND('simulations corn farm1'!AR254+'Step 1-Farm Data'!$D$63,1),"")</f>
        <v>187</v>
      </c>
      <c r="AS259">
        <f>+IF('Step 1-Farm Data'!$D$63+'simulations corn farm1'!AS254&gt;=0,ROUND('simulations corn farm1'!AS254+'Step 1-Farm Data'!$D$63,1),"")</f>
        <v>193.9</v>
      </c>
      <c r="AT259">
        <f>+IF('Step 1-Farm Data'!$D$63+'simulations corn farm1'!AT254&gt;=0,ROUND('simulations corn farm1'!AT254+'Step 1-Farm Data'!$D$63,1),"")</f>
        <v>176.6</v>
      </c>
      <c r="AU259">
        <f>+IF('Step 1-Farm Data'!$D$63+'simulations corn farm1'!AU254&gt;=0,ROUND('simulations corn farm1'!AU254+'Step 1-Farm Data'!$D$63,1),"")</f>
        <v>180.8</v>
      </c>
      <c r="AV259">
        <f>+IF('Step 1-Farm Data'!$D$63+'simulations corn farm1'!AV254&gt;=0,ROUND('simulations corn farm1'!AV254+'Step 1-Farm Data'!$D$63,1),"")</f>
        <v>181.9</v>
      </c>
      <c r="AW259">
        <f>+IF('Step 1-Farm Data'!$D$63+'simulations corn farm1'!AW254&gt;=0,ROUND('simulations corn farm1'!AW254+'Step 1-Farm Data'!$D$63,1),"")</f>
        <v>182.3</v>
      </c>
      <c r="AX259">
        <f>+IF('Step 1-Farm Data'!$D$63+'simulations corn farm1'!AX254&gt;=0,ROUND('simulations corn farm1'!AX254+'Step 1-Farm Data'!$D$63,1),"")</f>
        <v>177.8</v>
      </c>
      <c r="AY259">
        <f>+IF('Step 1-Farm Data'!$D$63+'simulations corn farm1'!AY254&gt;=0,ROUND('simulations corn farm1'!AY254+'Step 1-Farm Data'!$D$63,1),"")</f>
        <v>184.2</v>
      </c>
      <c r="AZ259">
        <f>+IF('Step 1-Farm Data'!$D$63+'simulations corn farm1'!AZ254&gt;=0,ROUND('simulations corn farm1'!AZ254+'Step 1-Farm Data'!$D$63,1),"")</f>
        <v>184</v>
      </c>
      <c r="BA259">
        <f>+IF('Step 1-Farm Data'!$D$63+'simulations corn farm1'!BA254&gt;=0,ROUND('simulations corn farm1'!BA254+'Step 1-Farm Data'!$D$63,1),"")</f>
        <v>185.6</v>
      </c>
      <c r="BB259">
        <f>+IF('Step 1-Farm Data'!$D$63+'simulations corn farm1'!BB254&gt;=0,ROUND('simulations corn farm1'!BB254+'Step 1-Farm Data'!$D$63,1),"")</f>
        <v>183.4</v>
      </c>
      <c r="BC259">
        <f>+IF('Step 1-Farm Data'!$D$63+'simulations corn farm1'!BC254&gt;=0,ROUND('simulations corn farm1'!BC254+'Step 1-Farm Data'!$D$63,1),"")</f>
        <v>178.1</v>
      </c>
      <c r="BD259">
        <f>+IF('Step 1-Farm Data'!$D$63+'simulations corn farm1'!BD254&gt;=0,ROUND('simulations corn farm1'!BD254+'Step 1-Farm Data'!$D$63,1),"")</f>
        <v>197.4</v>
      </c>
      <c r="BE259">
        <f>+IF('Step 1-Farm Data'!$D$63+'simulations corn farm1'!BE254&gt;=0,ROUND('simulations corn farm1'!BE254+'Step 1-Farm Data'!$D$63,1),"")</f>
        <v>177</v>
      </c>
      <c r="BF259">
        <f>+IF('Step 1-Farm Data'!$D$63+'simulations corn farm1'!BF254&gt;=0,ROUND('simulations corn farm1'!BF254+'Step 1-Farm Data'!$D$63,1),"")</f>
        <v>179.5</v>
      </c>
      <c r="BG259">
        <f>+IF('Step 1-Farm Data'!$D$63+'simulations corn farm1'!BG254&gt;=0,ROUND('simulations corn farm1'!BG254+'Step 1-Farm Data'!$D$63,1),"")</f>
        <v>167.7</v>
      </c>
      <c r="BH259">
        <f>+IF('Step 1-Farm Data'!$D$63+'simulations corn farm1'!BH254&gt;=0,ROUND('simulations corn farm1'!BH254+'Step 1-Farm Data'!$D$63,1),"")</f>
        <v>176.9</v>
      </c>
      <c r="BI259">
        <f>+IF('Step 1-Farm Data'!$D$63+'simulations corn farm1'!BI254&gt;=0,ROUND('simulations corn farm1'!BI254+'Step 1-Farm Data'!$D$63,1),"")</f>
        <v>188.9</v>
      </c>
      <c r="BJ259">
        <f>+IF('Step 1-Farm Data'!$D$63+'simulations corn farm1'!BJ254&gt;=0,ROUND('simulations corn farm1'!BJ254+'Step 1-Farm Data'!$D$63,1),"")</f>
        <v>162.9</v>
      </c>
      <c r="BK259">
        <f>+IF('Step 1-Farm Data'!$D$63+'simulations corn farm1'!BK254&gt;=0,ROUND('simulations corn farm1'!BK254+'Step 1-Farm Data'!$D$63,1),"")</f>
        <v>189.3</v>
      </c>
      <c r="BL259">
        <f>+IF('Step 1-Farm Data'!$D$63+'simulations corn farm1'!BL254&gt;=0,ROUND('simulations corn farm1'!BL254+'Step 1-Farm Data'!$D$63,1),"")</f>
        <v>179</v>
      </c>
      <c r="BM259">
        <f>+IF('Step 1-Farm Data'!$D$63+'simulations corn farm1'!BM254&gt;=0,ROUND('simulations corn farm1'!BM254+'Step 1-Farm Data'!$D$63,1),"")</f>
        <v>171.2</v>
      </c>
      <c r="BN259">
        <f>+IF('Step 1-Farm Data'!$D$63+'simulations corn farm1'!BN254&gt;=0,ROUND('simulations corn farm1'!BN254+'Step 1-Farm Data'!$D$63,1),"")</f>
        <v>177.3</v>
      </c>
      <c r="BO259">
        <f>+IF('Step 1-Farm Data'!$D$63+'simulations corn farm1'!BO254&gt;=0,ROUND('simulations corn farm1'!BO254+'Step 1-Farm Data'!$D$63,1),"")</f>
        <v>177.9</v>
      </c>
      <c r="BP259">
        <f>+IF('Step 1-Farm Data'!$D$63+'simulations corn farm1'!BP254&gt;=0,ROUND('simulations corn farm1'!BP254+'Step 1-Farm Data'!$D$63,1),"")</f>
        <v>161.80000000000001</v>
      </c>
      <c r="BQ259">
        <f>+IF('Step 1-Farm Data'!$D$63+'simulations corn farm1'!BQ254&gt;=0,ROUND('simulations corn farm1'!BQ254+'Step 1-Farm Data'!$D$63,1),"")</f>
        <v>189.2</v>
      </c>
      <c r="BR259">
        <f>+IF('Step 1-Farm Data'!$D$63+'simulations corn farm1'!BR254&gt;=0,ROUND('simulations corn farm1'!BR254+'Step 1-Farm Data'!$D$63,1),"")</f>
        <v>182.2</v>
      </c>
      <c r="BS259">
        <f>+IF('Step 1-Farm Data'!$D$63+'simulations corn farm1'!BS254&gt;=0,ROUND('simulations corn farm1'!BS254+'Step 1-Farm Data'!$D$63,1),"")</f>
        <v>166.2</v>
      </c>
      <c r="BT259">
        <f>+IF('Step 1-Farm Data'!$D$63+'simulations corn farm1'!BT254&gt;=0,ROUND('simulations corn farm1'!BT254+'Step 1-Farm Data'!$D$63,1),"")</f>
        <v>214.2</v>
      </c>
      <c r="BU259">
        <f>+IF('Step 1-Farm Data'!$D$63+'simulations corn farm1'!BU254&gt;=0,ROUND('simulations corn farm1'!BU254+'Step 1-Farm Data'!$D$63,1),"")</f>
        <v>181.9</v>
      </c>
      <c r="BV259">
        <f>+IF('Step 1-Farm Data'!$D$63+'simulations corn farm1'!BV254&gt;=0,ROUND('simulations corn farm1'!BV254+'Step 1-Farm Data'!$D$63,1),"")</f>
        <v>178</v>
      </c>
      <c r="BW259">
        <f>+IF('Step 1-Farm Data'!$D$63+'simulations corn farm1'!BW254&gt;=0,ROUND('simulations corn farm1'!BW254+'Step 1-Farm Data'!$D$63,1),"")</f>
        <v>181.4</v>
      </c>
      <c r="BX259">
        <f>+IF('Step 1-Farm Data'!$D$63+'simulations corn farm1'!BX254&gt;=0,ROUND('simulations corn farm1'!BX254+'Step 1-Farm Data'!$D$63,1),"")</f>
        <v>186.2</v>
      </c>
      <c r="BY259">
        <f>+IF('Step 1-Farm Data'!$D$63+'simulations corn farm1'!BY254&gt;=0,ROUND('simulations corn farm1'!BY254+'Step 1-Farm Data'!$D$63,1),"")</f>
        <v>177.9</v>
      </c>
      <c r="BZ259">
        <f>+IF('Step 1-Farm Data'!$D$63+'simulations corn farm1'!BZ254&gt;=0,ROUND('simulations corn farm1'!BZ254+'Step 1-Farm Data'!$D$63,1),"")</f>
        <v>176.1</v>
      </c>
      <c r="CA259">
        <f>+IF('Step 1-Farm Data'!$D$63+'simulations corn farm1'!CA254&gt;=0,ROUND('simulations corn farm1'!CA254+'Step 1-Farm Data'!$D$63,1),"")</f>
        <v>162.80000000000001</v>
      </c>
      <c r="CB259">
        <f>+IF('Step 1-Farm Data'!$D$63+'simulations corn farm1'!CB254&gt;=0,ROUND('simulations corn farm1'!CB254+'Step 1-Farm Data'!$D$63,1),"")</f>
        <v>163.1</v>
      </c>
      <c r="CC259">
        <f>+IF('Step 1-Farm Data'!$D$63+'simulations corn farm1'!CC254&gt;=0,ROUND('simulations corn farm1'!CC254+'Step 1-Farm Data'!$D$63,1),"")</f>
        <v>181.2</v>
      </c>
      <c r="CD259">
        <f>+IF('Step 1-Farm Data'!$D$63+'simulations corn farm1'!CD254&gt;=0,ROUND('simulations corn farm1'!CD254+'Step 1-Farm Data'!$D$63,1),"")</f>
        <v>176.5</v>
      </c>
      <c r="CE259">
        <f>+IF('Step 1-Farm Data'!$D$63+'simulations corn farm1'!CE254&gt;=0,ROUND('simulations corn farm1'!CE254+'Step 1-Farm Data'!$D$63,1),"")</f>
        <v>181</v>
      </c>
      <c r="CF259">
        <f>+IF('Step 1-Farm Data'!$D$63+'simulations corn farm1'!CF254&gt;=0,ROUND('simulations corn farm1'!CF254+'Step 1-Farm Data'!$D$63,1),"")</f>
        <v>186.1</v>
      </c>
      <c r="CG259">
        <f>+IF('Step 1-Farm Data'!$D$63+'simulations corn farm1'!CG254&gt;=0,ROUND('simulations corn farm1'!CG254+'Step 1-Farm Data'!$D$63,1),"")</f>
        <v>191.9</v>
      </c>
      <c r="CH259">
        <f>+IF('Step 1-Farm Data'!$D$63+'simulations corn farm1'!CH254&gt;=0,ROUND('simulations corn farm1'!CH254+'Step 1-Farm Data'!$D$63,1),"")</f>
        <v>183.7</v>
      </c>
      <c r="CI259">
        <f>+IF('Step 1-Farm Data'!$D$63+'simulations corn farm1'!CI254&gt;=0,ROUND('simulations corn farm1'!CI254+'Step 1-Farm Data'!$D$63,1),"")</f>
        <v>184.3</v>
      </c>
      <c r="CJ259">
        <f>+IF('Step 1-Farm Data'!$D$63+'simulations corn farm1'!CJ254&gt;=0,ROUND('simulations corn farm1'!CJ254+'Step 1-Farm Data'!$D$63,1),"")</f>
        <v>180.4</v>
      </c>
      <c r="CK259">
        <f>+IF('Step 1-Farm Data'!$D$63+'simulations corn farm1'!CK254&gt;=0,ROUND('simulations corn farm1'!CK254+'Step 1-Farm Data'!$D$63,1),"")</f>
        <v>189.9</v>
      </c>
      <c r="CL259">
        <f>+IF('Step 1-Farm Data'!$D$63+'simulations corn farm1'!CL254&gt;=0,ROUND('simulations corn farm1'!CL254+'Step 1-Farm Data'!$D$63,1),"")</f>
        <v>160.6</v>
      </c>
      <c r="CM259">
        <f>+IF('Step 1-Farm Data'!$D$63+'simulations corn farm1'!CM254&gt;=0,ROUND('simulations corn farm1'!CM254+'Step 1-Farm Data'!$D$63,1),"")</f>
        <v>175.1</v>
      </c>
      <c r="CN259">
        <f>+IF('Step 1-Farm Data'!$D$63+'simulations corn farm1'!CN254&gt;=0,ROUND('simulations corn farm1'!CN254+'Step 1-Farm Data'!$D$63,1),"")</f>
        <v>192.1</v>
      </c>
      <c r="CO259">
        <f>+IF('Step 1-Farm Data'!$D$63+'simulations corn farm1'!CO254&gt;=0,ROUND('simulations corn farm1'!CO254+'Step 1-Farm Data'!$D$63,1),"")</f>
        <v>193.2</v>
      </c>
      <c r="CP259">
        <f>+IF('Step 1-Farm Data'!$D$63+'simulations corn farm1'!CP254&gt;=0,ROUND('simulations corn farm1'!CP254+'Step 1-Farm Data'!$D$63,1),"")</f>
        <v>199.6</v>
      </c>
      <c r="CQ259">
        <f>+IF('Step 1-Farm Data'!$D$63+'simulations corn farm1'!CQ254&gt;=0,ROUND('simulations corn farm1'!CQ254+'Step 1-Farm Data'!$D$63,1),"")</f>
        <v>184.2</v>
      </c>
      <c r="CR259">
        <f>+IF('Step 1-Farm Data'!$D$63+'simulations corn farm1'!CR254&gt;=0,ROUND('simulations corn farm1'!CR254+'Step 1-Farm Data'!$D$63,1),"")</f>
        <v>158.5</v>
      </c>
      <c r="CS259">
        <f>+IF('Step 1-Farm Data'!$D$63+'simulations corn farm1'!CS254&gt;=0,ROUND('simulations corn farm1'!CS254+'Step 1-Farm Data'!$D$63,1),"")</f>
        <v>181.6</v>
      </c>
      <c r="CT259">
        <f>+IF('Step 1-Farm Data'!$D$63+'simulations corn farm1'!CT254&gt;=0,ROUND('simulations corn farm1'!CT254+'Step 1-Farm Data'!$D$63,1),"")</f>
        <v>176.7</v>
      </c>
      <c r="CU259">
        <f>+IF('Step 1-Farm Data'!$D$63+'simulations corn farm1'!CU254&gt;=0,ROUND('simulations corn farm1'!CU254+'Step 1-Farm Data'!$D$63,1),"")</f>
        <v>190.5</v>
      </c>
      <c r="CV259">
        <f>+IF('Step 1-Farm Data'!$D$63+'simulations corn farm1'!CV254&gt;=0,ROUND('simulations corn farm1'!CV254+'Step 1-Farm Data'!$D$63,1),"")</f>
        <v>195.9</v>
      </c>
      <c r="CW259">
        <f>+IF('Step 1-Farm Data'!$D$63+'simulations corn farm1'!CW254&gt;=0,ROUND('simulations corn farm1'!CW254+'Step 1-Farm Data'!$D$63,1),"")</f>
        <v>181.1</v>
      </c>
      <c r="CX259">
        <f>+IF('Step 1-Farm Data'!$D$63+'simulations corn farm1'!CX254&gt;=0,ROUND('simulations corn farm1'!CX254+'Step 1-Farm Data'!$D$63,1),"")</f>
        <v>175.3</v>
      </c>
      <c r="CY259">
        <f>+IF('Step 1-Farm Data'!$D$63+'simulations corn farm1'!CY254&gt;=0,ROUND('simulations corn farm1'!CY254+'Step 1-Farm Data'!$D$63,1),"")</f>
        <v>165</v>
      </c>
      <c r="CZ259">
        <f>+IF('Step 1-Farm Data'!$D$63+'simulations corn farm1'!CZ254&gt;=0,ROUND('simulations corn farm1'!CZ254+'Step 1-Farm Data'!$D$63,1),"")</f>
        <v>187</v>
      </c>
      <c r="DA259">
        <f>+IF('Step 1-Farm Data'!$D$63+'simulations corn farm1'!DA254&gt;=0,ROUND('simulations corn farm1'!DA254+'Step 1-Farm Data'!$D$63,1),"")</f>
        <v>182.7</v>
      </c>
      <c r="DB259">
        <f>+IF('Step 1-Farm Data'!$D$63+'simulations corn farm1'!DB254&gt;=0,ROUND('simulations corn farm1'!DB254+'Step 1-Farm Data'!$D$63,1),"")</f>
        <v>164</v>
      </c>
      <c r="DC259">
        <f>+IF('Step 1-Farm Data'!$D$63+'simulations corn farm1'!DC254&gt;=0,ROUND('simulations corn farm1'!DC254+'Step 1-Farm Data'!$D$63,1),"")</f>
        <v>178.6</v>
      </c>
      <c r="DD259">
        <f>+IF('Step 1-Farm Data'!$D$63+'simulations corn farm1'!DD254&gt;=0,ROUND('simulations corn farm1'!DD254+'Step 1-Farm Data'!$D$63,1),"")</f>
        <v>185.1</v>
      </c>
      <c r="DE259">
        <f>+IF('Step 1-Farm Data'!$D$63+'simulations corn farm1'!DE254&gt;=0,ROUND('simulations corn farm1'!DE254+'Step 1-Farm Data'!$D$63,1),"")</f>
        <v>172.2</v>
      </c>
      <c r="DF259">
        <f>+IF('Step 1-Farm Data'!$D$63+'simulations corn farm1'!DF254&gt;=0,ROUND('simulations corn farm1'!DF254+'Step 1-Farm Data'!$D$63,1),"")</f>
        <v>183.2</v>
      </c>
      <c r="DG259">
        <f>+IF('Step 1-Farm Data'!$D$63+'simulations corn farm1'!DG254&gt;=0,ROUND('simulations corn farm1'!DG254+'Step 1-Farm Data'!$D$63,1),"")</f>
        <v>189.1</v>
      </c>
      <c r="DH259">
        <f>+IF('Step 1-Farm Data'!$D$63+'simulations corn farm1'!DH254&gt;=0,ROUND('simulations corn farm1'!DH254+'Step 1-Farm Data'!$D$63,1),"")</f>
        <v>186.5</v>
      </c>
      <c r="DI259">
        <f>+IF('Step 1-Farm Data'!$D$63+'simulations corn farm1'!DI254&gt;=0,ROUND('simulations corn farm1'!DI254+'Step 1-Farm Data'!$D$63,1),"")</f>
        <v>170.7</v>
      </c>
      <c r="DJ259">
        <f>+IF('Step 1-Farm Data'!$D$63+'simulations corn farm1'!DJ254&gt;=0,ROUND('simulations corn farm1'!DJ254+'Step 1-Farm Data'!$D$63,1),"")</f>
        <v>177.7</v>
      </c>
      <c r="DK259">
        <f>+IF('Step 1-Farm Data'!$D$63+'simulations corn farm1'!DK254&gt;=0,ROUND('simulations corn farm1'!DK254+'Step 1-Farm Data'!$D$63,1),"")</f>
        <v>185.4</v>
      </c>
      <c r="DL259">
        <f>+IF('Step 1-Farm Data'!$D$63+'simulations corn farm1'!DL254&gt;=0,ROUND('simulations corn farm1'!DL254+'Step 1-Farm Data'!$D$63,1),"")</f>
        <v>191.1</v>
      </c>
      <c r="DM259">
        <f>+IF('Step 1-Farm Data'!$D$63+'simulations corn farm1'!DM254&gt;=0,ROUND('simulations corn farm1'!DM254+'Step 1-Farm Data'!$D$63,1),"")</f>
        <v>197.1</v>
      </c>
      <c r="DN259">
        <f>+IF('Step 1-Farm Data'!$D$63+'simulations corn farm1'!DN254&gt;=0,ROUND('simulations corn farm1'!DN254+'Step 1-Farm Data'!$D$63,1),"")</f>
        <v>174.9</v>
      </c>
      <c r="DO259">
        <f>+IF('Step 1-Farm Data'!$D$63+'simulations corn farm1'!DO254&gt;=0,ROUND('simulations corn farm1'!DO254+'Step 1-Farm Data'!$D$63,1),"")</f>
        <v>190.5</v>
      </c>
      <c r="DP259">
        <f>+IF('Step 1-Farm Data'!$D$63+'simulations corn farm1'!DP254&gt;=0,ROUND('simulations corn farm1'!DP254+'Step 1-Farm Data'!$D$63,1),"")</f>
        <v>174.6</v>
      </c>
      <c r="DQ259">
        <f>+IF('Step 1-Farm Data'!$D$63+'simulations corn farm1'!DQ254&gt;=0,ROUND('simulations corn farm1'!DQ254+'Step 1-Farm Data'!$D$63,1),"")</f>
        <v>161.80000000000001</v>
      </c>
      <c r="DR259">
        <f>+IF('Step 1-Farm Data'!$D$63+'simulations corn farm1'!DR254&gt;=0,ROUND('simulations corn farm1'!DR254+'Step 1-Farm Data'!$D$63,1),"")</f>
        <v>181.7</v>
      </c>
      <c r="DS259">
        <f>+IF('Step 1-Farm Data'!$D$63+'simulations corn farm1'!DS254&gt;=0,ROUND('simulations corn farm1'!DS254+'Step 1-Farm Data'!$D$63,1),"")</f>
        <v>192.2</v>
      </c>
      <c r="DT259">
        <f>+IF('Step 1-Farm Data'!$D$63+'simulations corn farm1'!DT254&gt;=0,ROUND('simulations corn farm1'!DT254+'Step 1-Farm Data'!$D$63,1),"")</f>
        <v>178</v>
      </c>
      <c r="DU259">
        <f>+IF('Step 1-Farm Data'!$D$63+'simulations corn farm1'!DU254&gt;=0,ROUND('simulations corn farm1'!DU254+'Step 1-Farm Data'!$D$63,1),"")</f>
        <v>191</v>
      </c>
      <c r="DV259">
        <f>+IF('Step 1-Farm Data'!$D$63+'simulations corn farm1'!DV254&gt;=0,ROUND('simulations corn farm1'!DV254+'Step 1-Farm Data'!$D$63,1),"")</f>
        <v>167</v>
      </c>
      <c r="DW259">
        <f>+IF('Step 1-Farm Data'!$D$63+'simulations corn farm1'!DW254&gt;=0,ROUND('simulations corn farm1'!DW254+'Step 1-Farm Data'!$D$63,1),"")</f>
        <v>194.6</v>
      </c>
      <c r="DX259">
        <f>+IF('Step 1-Farm Data'!$D$63+'simulations corn farm1'!DX254&gt;=0,ROUND('simulations corn farm1'!DX254+'Step 1-Farm Data'!$D$63,1),"")</f>
        <v>186.4</v>
      </c>
      <c r="DY259">
        <f>+IF('Step 1-Farm Data'!$D$63+'simulations corn farm1'!DY254&gt;=0,ROUND('simulations corn farm1'!DY254+'Step 1-Farm Data'!$D$63,1),"")</f>
        <v>177.2</v>
      </c>
      <c r="DZ259">
        <f>+IF('Step 1-Farm Data'!$D$63+'simulations corn farm1'!DZ254&gt;=0,ROUND('simulations corn farm1'!DZ254+'Step 1-Farm Data'!$D$63,1),"")</f>
        <v>190</v>
      </c>
      <c r="EA259">
        <f>+IF('Step 1-Farm Data'!$D$63+'simulations corn farm1'!EA254&gt;=0,ROUND('simulations corn farm1'!EA254+'Step 1-Farm Data'!$D$63,1),"")</f>
        <v>188.9</v>
      </c>
      <c r="EB259">
        <f>+IF('Step 1-Farm Data'!$D$63+'simulations corn farm1'!EB254&gt;=0,ROUND('simulations corn farm1'!EB254+'Step 1-Farm Data'!$D$63,1),"")</f>
        <v>182.9</v>
      </c>
      <c r="EC259">
        <f>+IF('Step 1-Farm Data'!$D$63+'simulations corn farm1'!EC254&gt;=0,ROUND('simulations corn farm1'!EC254+'Step 1-Farm Data'!$D$63,1),"")</f>
        <v>199.9</v>
      </c>
      <c r="ED259">
        <f>+IF('Step 1-Farm Data'!$D$63+'simulations corn farm1'!ED254&gt;=0,ROUND('simulations corn farm1'!ED254+'Step 1-Farm Data'!$D$63,1),"")</f>
        <v>175.6</v>
      </c>
      <c r="EE259">
        <f>+IF('Step 1-Farm Data'!$D$63+'simulations corn farm1'!EE254&gt;=0,ROUND('simulations corn farm1'!EE254+'Step 1-Farm Data'!$D$63,1),"")</f>
        <v>185.9</v>
      </c>
      <c r="EF259">
        <f>+IF('Step 1-Farm Data'!$D$63+'simulations corn farm1'!EF254&gt;=0,ROUND('simulations corn farm1'!EF254+'Step 1-Farm Data'!$D$63,1),"")</f>
        <v>186.8</v>
      </c>
      <c r="EG259">
        <f>+IF('Step 1-Farm Data'!$D$63+'simulations corn farm1'!EG254&gt;=0,ROUND('simulations corn farm1'!EG254+'Step 1-Farm Data'!$D$63,1),"")</f>
        <v>165.8</v>
      </c>
      <c r="EH259">
        <f>+IF('Step 1-Farm Data'!$D$63+'simulations corn farm1'!EH254&gt;=0,ROUND('simulations corn farm1'!EH254+'Step 1-Farm Data'!$D$63,1),"")</f>
        <v>163.9</v>
      </c>
      <c r="EI259">
        <f>+IF('Step 1-Farm Data'!$D$63+'simulations corn farm1'!EI254&gt;=0,ROUND('simulations corn farm1'!EI254+'Step 1-Farm Data'!$D$63,1),"")</f>
        <v>200</v>
      </c>
      <c r="EJ259">
        <f>+IF('Step 1-Farm Data'!$D$63+'simulations corn farm1'!EJ254&gt;=0,ROUND('simulations corn farm1'!EJ254+'Step 1-Farm Data'!$D$63,1),"")</f>
        <v>190.8</v>
      </c>
      <c r="EK259">
        <f>+IF('Step 1-Farm Data'!$D$63+'simulations corn farm1'!EK254&gt;=0,ROUND('simulations corn farm1'!EK254+'Step 1-Farm Data'!$D$63,1),"")</f>
        <v>182.9</v>
      </c>
      <c r="EL259">
        <f>+IF('Step 1-Farm Data'!$D$63+'simulations corn farm1'!EL254&gt;=0,ROUND('simulations corn farm1'!EL254+'Step 1-Farm Data'!$D$63,1),"")</f>
        <v>183.9</v>
      </c>
      <c r="EM259">
        <f>+IF('Step 1-Farm Data'!$D$63+'simulations corn farm1'!EM254&gt;=0,ROUND('simulations corn farm1'!EM254+'Step 1-Farm Data'!$D$63,1),"")</f>
        <v>184.2</v>
      </c>
      <c r="EN259">
        <f>+IF('Step 1-Farm Data'!$D$63+'simulations corn farm1'!EN254&gt;=0,ROUND('simulations corn farm1'!EN254+'Step 1-Farm Data'!$D$63,1),"")</f>
        <v>185.8</v>
      </c>
      <c r="EO259">
        <f>+IF('Step 1-Farm Data'!$D$63+'simulations corn farm1'!EO254&gt;=0,ROUND('simulations corn farm1'!EO254+'Step 1-Farm Data'!$D$63,1),"")</f>
        <v>174</v>
      </c>
      <c r="EP259">
        <f>+IF('Step 1-Farm Data'!$D$63+'simulations corn farm1'!EP254&gt;=0,ROUND('simulations corn farm1'!EP254+'Step 1-Farm Data'!$D$63,1),"")</f>
        <v>183.1</v>
      </c>
      <c r="EQ259">
        <f>+IF('Step 1-Farm Data'!$D$63+'simulations corn farm1'!EQ254&gt;=0,ROUND('simulations corn farm1'!EQ254+'Step 1-Farm Data'!$D$63,1),"")</f>
        <v>179.6</v>
      </c>
      <c r="ER259">
        <f>+IF('Step 1-Farm Data'!$D$63+'simulations corn farm1'!ER254&gt;=0,ROUND('simulations corn farm1'!ER254+'Step 1-Farm Data'!$D$63,1),"")</f>
        <v>188.9</v>
      </c>
      <c r="ES259">
        <f>+IF('Step 1-Farm Data'!$D$63+'simulations corn farm1'!ES254&gt;=0,ROUND('simulations corn farm1'!ES254+'Step 1-Farm Data'!$D$63,1),"")</f>
        <v>171.2</v>
      </c>
      <c r="ET259">
        <f>+IF('Step 1-Farm Data'!$D$63+'simulations corn farm1'!ET254&gt;=0,ROUND('simulations corn farm1'!ET254+'Step 1-Farm Data'!$D$63,1),"")</f>
        <v>191.9</v>
      </c>
      <c r="EU259">
        <f>+IF('Step 1-Farm Data'!$D$63+'simulations corn farm1'!EU254&gt;=0,ROUND('simulations corn farm1'!EU254+'Step 1-Farm Data'!$D$63,1),"")</f>
        <v>197.1</v>
      </c>
      <c r="EV259">
        <f>+IF('Step 1-Farm Data'!$D$63+'simulations corn farm1'!EV254&gt;=0,ROUND('simulations corn farm1'!EV254+'Step 1-Farm Data'!$D$63,1),"")</f>
        <v>197.4</v>
      </c>
      <c r="EW259">
        <f>+IF('Step 1-Farm Data'!$D$63+'simulations corn farm1'!EW254&gt;=0,ROUND('simulations corn farm1'!EW254+'Step 1-Farm Data'!$D$63,1),"")</f>
        <v>182.8</v>
      </c>
      <c r="EX259">
        <f>+IF('Step 1-Farm Data'!$D$63+'simulations corn farm1'!EX254&gt;=0,ROUND('simulations corn farm1'!EX254+'Step 1-Farm Data'!$D$63,1),"")</f>
        <v>184.8</v>
      </c>
      <c r="EY259">
        <f>+IF('Step 1-Farm Data'!$D$63+'simulations corn farm1'!EY254&gt;=0,ROUND('simulations corn farm1'!EY254+'Step 1-Farm Data'!$D$63,1),"")</f>
        <v>186.8</v>
      </c>
      <c r="EZ259">
        <f>+IF('Step 1-Farm Data'!$D$63+'simulations corn farm1'!EZ254&gt;=0,ROUND('simulations corn farm1'!EZ254+'Step 1-Farm Data'!$D$63,1),"")</f>
        <v>176.7</v>
      </c>
      <c r="FA259">
        <f>+IF('Step 1-Farm Data'!$D$63+'simulations corn farm1'!FA254&gt;=0,ROUND('simulations corn farm1'!FA254+'Step 1-Farm Data'!$D$63,1),"")</f>
        <v>195.2</v>
      </c>
      <c r="FB259">
        <f>+IF('Step 1-Farm Data'!$D$63+'simulations corn farm1'!FB254&gt;=0,ROUND('simulations corn farm1'!FB254+'Step 1-Farm Data'!$D$63,1),"")</f>
        <v>181.8</v>
      </c>
      <c r="FC259">
        <f>+IF('Step 1-Farm Data'!$D$63+'simulations corn farm1'!FC254&gt;=0,ROUND('simulations corn farm1'!FC254+'Step 1-Farm Data'!$D$63,1),"")</f>
        <v>190.8</v>
      </c>
      <c r="FD259">
        <f>+IF('Step 1-Farm Data'!$D$63+'simulations corn farm1'!FD254&gt;=0,ROUND('simulations corn farm1'!FD254+'Step 1-Farm Data'!$D$63,1),"")</f>
        <v>187.8</v>
      </c>
      <c r="FE259">
        <f>+IF('Step 1-Farm Data'!$D$63+'simulations corn farm1'!FE254&gt;=0,ROUND('simulations corn farm1'!FE254+'Step 1-Farm Data'!$D$63,1),"")</f>
        <v>200.7</v>
      </c>
      <c r="FF259">
        <f>+IF('Step 1-Farm Data'!$D$63+'simulations corn farm1'!FF254&gt;=0,ROUND('simulations corn farm1'!FF254+'Step 1-Farm Data'!$D$63,1),"")</f>
        <v>171.4</v>
      </c>
      <c r="FG259">
        <f>+IF('Step 1-Farm Data'!$D$63+'simulations corn farm1'!FG254&gt;=0,ROUND('simulations corn farm1'!FG254+'Step 1-Farm Data'!$D$63,1),"")</f>
        <v>197.7</v>
      </c>
      <c r="FH259">
        <f>+IF('Step 1-Farm Data'!$D$63+'simulations corn farm1'!FH254&gt;=0,ROUND('simulations corn farm1'!FH254+'Step 1-Farm Data'!$D$63,1),"")</f>
        <v>170.6</v>
      </c>
      <c r="FI259">
        <f>+IF('Step 1-Farm Data'!$D$63+'simulations corn farm1'!FI254&gt;=0,ROUND('simulations corn farm1'!FI254+'Step 1-Farm Data'!$D$63,1),"")</f>
        <v>161</v>
      </c>
      <c r="FJ259">
        <f>+IF('Step 1-Farm Data'!$D$63+'simulations corn farm1'!FJ254&gt;=0,ROUND('simulations corn farm1'!FJ254+'Step 1-Farm Data'!$D$63,1),"")</f>
        <v>168.9</v>
      </c>
      <c r="FK259">
        <f>+IF('Step 1-Farm Data'!$D$63+'simulations corn farm1'!FK254&gt;=0,ROUND('simulations corn farm1'!FK254+'Step 1-Farm Data'!$D$63,1),"")</f>
        <v>186.7</v>
      </c>
      <c r="FL259">
        <f>+IF('Step 1-Farm Data'!$D$63+'simulations corn farm1'!FL254&gt;=0,ROUND('simulations corn farm1'!FL254+'Step 1-Farm Data'!$D$63,1),"")</f>
        <v>176.5</v>
      </c>
      <c r="FM259">
        <f>+IF('Step 1-Farm Data'!$D$63+'simulations corn farm1'!FM254&gt;=0,ROUND('simulations corn farm1'!FM254+'Step 1-Farm Data'!$D$63,1),"")</f>
        <v>180.1</v>
      </c>
      <c r="FN259">
        <f>+IF('Step 1-Farm Data'!$D$63+'simulations corn farm1'!FN254&gt;=0,ROUND('simulations corn farm1'!FN254+'Step 1-Farm Data'!$D$63,1),"")</f>
        <v>184</v>
      </c>
      <c r="FO259">
        <f>+IF('Step 1-Farm Data'!$D$63+'simulations corn farm1'!FO254&gt;=0,ROUND('simulations corn farm1'!FO254+'Step 1-Farm Data'!$D$63,1),"")</f>
        <v>176.5</v>
      </c>
      <c r="FP259">
        <f>+IF('Step 1-Farm Data'!$D$63+'simulations corn farm1'!FP254&gt;=0,ROUND('simulations corn farm1'!FP254+'Step 1-Farm Data'!$D$63,1),"")</f>
        <v>191</v>
      </c>
      <c r="FQ259">
        <f>+IF('Step 1-Farm Data'!$D$63+'simulations corn farm1'!FQ254&gt;=0,ROUND('simulations corn farm1'!FQ254+'Step 1-Farm Data'!$D$63,1),"")</f>
        <v>164.9</v>
      </c>
      <c r="FR259">
        <f>+IF('Step 1-Farm Data'!$D$63+'simulations corn farm1'!FR254&gt;=0,ROUND('simulations corn farm1'!FR254+'Step 1-Farm Data'!$D$63,1),"")</f>
        <v>163.9</v>
      </c>
      <c r="FS259">
        <f>+IF('Step 1-Farm Data'!$D$63+'simulations corn farm1'!FS254&gt;=0,ROUND('simulations corn farm1'!FS254+'Step 1-Farm Data'!$D$63,1),"")</f>
        <v>193.5</v>
      </c>
      <c r="FT259">
        <f>+IF('Step 1-Farm Data'!$D$63+'simulations corn farm1'!FT254&gt;=0,ROUND('simulations corn farm1'!FT254+'Step 1-Farm Data'!$D$63,1),"")</f>
        <v>181.8</v>
      </c>
      <c r="FU259">
        <f>+IF('Step 1-Farm Data'!$D$63+'simulations corn farm1'!FU254&gt;=0,ROUND('simulations corn farm1'!FU254+'Step 1-Farm Data'!$D$63,1),"")</f>
        <v>179.1</v>
      </c>
      <c r="FV259">
        <f>+IF('Step 1-Farm Data'!$D$63+'simulations corn farm1'!FV254&gt;=0,ROUND('simulations corn farm1'!FV254+'Step 1-Farm Data'!$D$63,1),"")</f>
        <v>180.8</v>
      </c>
      <c r="FW259">
        <f>+IF('Step 1-Farm Data'!$D$63+'simulations corn farm1'!FW254&gt;=0,ROUND('simulations corn farm1'!FW254+'Step 1-Farm Data'!$D$63,1),"")</f>
        <v>173.2</v>
      </c>
      <c r="FX259">
        <f>+IF('Step 1-Farm Data'!$D$63+'simulations corn farm1'!FX254&gt;=0,ROUND('simulations corn farm1'!FX254+'Step 1-Farm Data'!$D$63,1),"")</f>
        <v>184.7</v>
      </c>
      <c r="FY259">
        <f>+IF('Step 1-Farm Data'!$D$63+'simulations corn farm1'!FY254&gt;=0,ROUND('simulations corn farm1'!FY254+'Step 1-Farm Data'!$D$63,1),"")</f>
        <v>172.8</v>
      </c>
      <c r="FZ259">
        <f>+IF('Step 1-Farm Data'!$D$63+'simulations corn farm1'!FZ254&gt;=0,ROUND('simulations corn farm1'!FZ254+'Step 1-Farm Data'!$D$63,1),"")</f>
        <v>185.3</v>
      </c>
      <c r="GA259">
        <f>+IF('Step 1-Farm Data'!$D$63+'simulations corn farm1'!GA254&gt;=0,ROUND('simulations corn farm1'!GA254+'Step 1-Farm Data'!$D$63,1),"")</f>
        <v>182.7</v>
      </c>
      <c r="GB259">
        <f>+IF('Step 1-Farm Data'!$D$63+'simulations corn farm1'!GB254&gt;=0,ROUND('simulations corn farm1'!GB254+'Step 1-Farm Data'!$D$63,1),"")</f>
        <v>189.7</v>
      </c>
      <c r="GC259">
        <f>+IF('Step 1-Farm Data'!$D$63+'simulations corn farm1'!GC254&gt;=0,ROUND('simulations corn farm1'!GC254+'Step 1-Farm Data'!$D$63,1),"")</f>
        <v>188.3</v>
      </c>
      <c r="GD259">
        <f>+IF('Step 1-Farm Data'!$D$63+'simulations corn farm1'!GD254&gt;=0,ROUND('simulations corn farm1'!GD254+'Step 1-Farm Data'!$D$63,1),"")</f>
        <v>209.9</v>
      </c>
      <c r="GE259">
        <f>+IF('Step 1-Farm Data'!$D$63+'simulations corn farm1'!GE254&gt;=0,ROUND('simulations corn farm1'!GE254+'Step 1-Farm Data'!$D$63,1),"")</f>
        <v>195.4</v>
      </c>
      <c r="GF259">
        <f>+IF('Step 1-Farm Data'!$D$63+'simulations corn farm1'!GF254&gt;=0,ROUND('simulations corn farm1'!GF254+'Step 1-Farm Data'!$D$63,1),"")</f>
        <v>172.1</v>
      </c>
      <c r="GG259">
        <f>+IF('Step 1-Farm Data'!$D$63+'simulations corn farm1'!GG254&gt;=0,ROUND('simulations corn farm1'!GG254+'Step 1-Farm Data'!$D$63,1),"")</f>
        <v>166.7</v>
      </c>
      <c r="GH259">
        <f>+IF('Step 1-Farm Data'!$D$63+'simulations corn farm1'!GH254&gt;=0,ROUND('simulations corn farm1'!GH254+'Step 1-Farm Data'!$D$63,1),"")</f>
        <v>187.7</v>
      </c>
      <c r="GI259">
        <f>+IF('Step 1-Farm Data'!$D$63+'simulations corn farm1'!GI254&gt;=0,ROUND('simulations corn farm1'!GI254+'Step 1-Farm Data'!$D$63,1),"")</f>
        <v>153.69999999999999</v>
      </c>
      <c r="GJ259">
        <f>+IF('Step 1-Farm Data'!$D$63+'simulations corn farm1'!GJ254&gt;=0,ROUND('simulations corn farm1'!GJ254+'Step 1-Farm Data'!$D$63,1),"")</f>
        <v>167.4</v>
      </c>
      <c r="GK259">
        <f>+IF('Step 1-Farm Data'!$D$63+'simulations corn farm1'!GK254&gt;=0,ROUND('simulations corn farm1'!GK254+'Step 1-Farm Data'!$D$63,1),"")</f>
        <v>186</v>
      </c>
      <c r="GL259">
        <f>+IF('Step 1-Farm Data'!$D$63+'simulations corn farm1'!GL254&gt;=0,ROUND('simulations corn farm1'!GL254+'Step 1-Farm Data'!$D$63,1),"")</f>
        <v>190.7</v>
      </c>
      <c r="GM259">
        <f>+IF('Step 1-Farm Data'!$D$63+'simulations corn farm1'!GM254&gt;=0,ROUND('simulations corn farm1'!GM254+'Step 1-Farm Data'!$D$63,1),"")</f>
        <v>176.1</v>
      </c>
      <c r="GN259">
        <f>+IF('Step 1-Farm Data'!$D$63+'simulations corn farm1'!GN254&gt;=0,ROUND('simulations corn farm1'!GN254+'Step 1-Farm Data'!$D$63,1),"")</f>
        <v>171.4</v>
      </c>
      <c r="GO259">
        <f>+IF('Step 1-Farm Data'!$D$63+'simulations corn farm1'!GO254&gt;=0,ROUND('simulations corn farm1'!GO254+'Step 1-Farm Data'!$D$63,1),"")</f>
        <v>168.9</v>
      </c>
      <c r="GP259">
        <f>+IF('Step 1-Farm Data'!$D$63+'simulations corn farm1'!GP254&gt;=0,ROUND('simulations corn farm1'!GP254+'Step 1-Farm Data'!$D$63,1),"")</f>
        <v>173.3</v>
      </c>
      <c r="GQ259">
        <f>+IF('Step 1-Farm Data'!$D$63+'simulations corn farm1'!GQ254&gt;=0,ROUND('simulations corn farm1'!GQ254+'Step 1-Farm Data'!$D$63,1),"")</f>
        <v>178.6</v>
      </c>
      <c r="GR259">
        <f>+IF('Step 1-Farm Data'!$D$63+'simulations corn farm1'!GR254&gt;=0,ROUND('simulations corn farm1'!GR254+'Step 1-Farm Data'!$D$63,1),"")</f>
        <v>186.6</v>
      </c>
      <c r="GS259">
        <f>+IF('Step 1-Farm Data'!$D$63+'simulations corn farm1'!GS254&gt;=0,ROUND('simulations corn farm1'!GS254+'Step 1-Farm Data'!$D$63,1),"")</f>
        <v>193.4</v>
      </c>
      <c r="GT259">
        <f>+IF('Step 1-Farm Data'!$D$63+'simulations corn farm1'!GT254&gt;=0,ROUND('simulations corn farm1'!GT254+'Step 1-Farm Data'!$D$63,1),"")</f>
        <v>188.8</v>
      </c>
      <c r="GU259">
        <f>+IF('Step 1-Farm Data'!$D$63+'simulations corn farm1'!GU254&gt;=0,ROUND('simulations corn farm1'!GU254+'Step 1-Farm Data'!$D$63,1),"")</f>
        <v>179</v>
      </c>
      <c r="GV259">
        <f>+IF('Step 1-Farm Data'!$D$63+'simulations corn farm1'!GV254&gt;=0,ROUND('simulations corn farm1'!GV254+'Step 1-Farm Data'!$D$63,1),"")</f>
        <v>172.2</v>
      </c>
      <c r="GW259">
        <f>+IF('Step 1-Farm Data'!$D$63+'simulations corn farm1'!GW254&gt;=0,ROUND('simulations corn farm1'!GW254+'Step 1-Farm Data'!$D$63,1),"")</f>
        <v>192.5</v>
      </c>
      <c r="GX259">
        <f>+IF('Step 1-Farm Data'!$D$63+'simulations corn farm1'!GX254&gt;=0,ROUND('simulations corn farm1'!GX254+'Step 1-Farm Data'!$D$63,1),"")</f>
        <v>165.9</v>
      </c>
      <c r="GY259">
        <f>+IF('Step 1-Farm Data'!$D$63+'simulations corn farm1'!GY254&gt;=0,ROUND('simulations corn farm1'!GY254+'Step 1-Farm Data'!$D$63,1),"")</f>
        <v>193.2</v>
      </c>
      <c r="GZ259">
        <f>+IF('Step 1-Farm Data'!$D$63+'simulations corn farm1'!GZ254&gt;=0,ROUND('simulations corn farm1'!GZ254+'Step 1-Farm Data'!$D$63,1),"")</f>
        <v>179.2</v>
      </c>
      <c r="HA259">
        <f>+IF('Step 1-Farm Data'!$D$63+'simulations corn farm1'!HA254&gt;=0,ROUND('simulations corn farm1'!HA254+'Step 1-Farm Data'!$D$63,1),"")</f>
        <v>182.1</v>
      </c>
      <c r="HB259">
        <f>+IF('Step 1-Farm Data'!$D$63+'simulations corn farm1'!HB254&gt;=0,ROUND('simulations corn farm1'!HB254+'Step 1-Farm Data'!$D$63,1),"")</f>
        <v>165.1</v>
      </c>
      <c r="HC259">
        <f>+IF('Step 1-Farm Data'!$D$63+'simulations corn farm1'!HC254&gt;=0,ROUND('simulations corn farm1'!HC254+'Step 1-Farm Data'!$D$63,1),"")</f>
        <v>176.9</v>
      </c>
      <c r="HD259">
        <f>+IF('Step 1-Farm Data'!$D$63+'simulations corn farm1'!HD254&gt;=0,ROUND('simulations corn farm1'!HD254+'Step 1-Farm Data'!$D$63,1),"")</f>
        <v>205.6</v>
      </c>
      <c r="HE259">
        <f>+IF('Step 1-Farm Data'!$D$63+'simulations corn farm1'!HE254&gt;=0,ROUND('simulations corn farm1'!HE254+'Step 1-Farm Data'!$D$63,1),"")</f>
        <v>194.8</v>
      </c>
      <c r="HF259">
        <f>+IF('Step 1-Farm Data'!$D$63+'simulations corn farm1'!HF254&gt;=0,ROUND('simulations corn farm1'!HF254+'Step 1-Farm Data'!$D$63,1),"")</f>
        <v>183.9</v>
      </c>
      <c r="HG259">
        <f>+IF('Step 1-Farm Data'!$D$63+'simulations corn farm1'!HG254&gt;=0,ROUND('simulations corn farm1'!HG254+'Step 1-Farm Data'!$D$63,1),"")</f>
        <v>191.5</v>
      </c>
      <c r="HH259">
        <f>+IF('Step 1-Farm Data'!$D$63+'simulations corn farm1'!HH254&gt;=0,ROUND('simulations corn farm1'!HH254+'Step 1-Farm Data'!$D$63,1),"")</f>
        <v>178.2</v>
      </c>
      <c r="HI259">
        <f>+IF('Step 1-Farm Data'!$D$63+'simulations corn farm1'!HI254&gt;=0,ROUND('simulations corn farm1'!HI254+'Step 1-Farm Data'!$D$63,1),"")</f>
        <v>188.7</v>
      </c>
      <c r="HJ259">
        <f>+IF('Step 1-Farm Data'!$D$63+'simulations corn farm1'!HJ254&gt;=0,ROUND('simulations corn farm1'!HJ254+'Step 1-Farm Data'!$D$63,1),"")</f>
        <v>173.7</v>
      </c>
      <c r="HK259">
        <f>+IF('Step 1-Farm Data'!$D$63+'simulations corn farm1'!HK254&gt;=0,ROUND('simulations corn farm1'!HK254+'Step 1-Farm Data'!$D$63,1),"")</f>
        <v>188.9</v>
      </c>
      <c r="HL259">
        <f>+IF('Step 1-Farm Data'!$D$63+'simulations corn farm1'!HL254&gt;=0,ROUND('simulations corn farm1'!HL254+'Step 1-Farm Data'!$D$63,1),"")</f>
        <v>183</v>
      </c>
      <c r="HM259">
        <f>+IF('Step 1-Farm Data'!$D$63+'simulations corn farm1'!HM254&gt;=0,ROUND('simulations corn farm1'!HM254+'Step 1-Farm Data'!$D$63,1),"")</f>
        <v>184.4</v>
      </c>
      <c r="HN259">
        <f>+IF('Step 1-Farm Data'!$D$63+'simulations corn farm1'!HN254&gt;=0,ROUND('simulations corn farm1'!HN254+'Step 1-Farm Data'!$D$63,1),"")</f>
        <v>177.7</v>
      </c>
      <c r="HO259">
        <f>+IF('Step 1-Farm Data'!$D$63+'simulations corn farm1'!HO254&gt;=0,ROUND('simulations corn farm1'!HO254+'Step 1-Farm Data'!$D$63,1),"")</f>
        <v>173.8</v>
      </c>
      <c r="HP259">
        <f>+IF('Step 1-Farm Data'!$D$63+'simulations corn farm1'!HP254&gt;=0,ROUND('simulations corn farm1'!HP254+'Step 1-Farm Data'!$D$63,1),"")</f>
        <v>174.1</v>
      </c>
      <c r="HQ259">
        <f>+IF('Step 1-Farm Data'!$D$63+'simulations corn farm1'!HQ254&gt;=0,ROUND('simulations corn farm1'!HQ254+'Step 1-Farm Data'!$D$63,1),"")</f>
        <v>178.4</v>
      </c>
      <c r="HR259">
        <f>+IF('Step 1-Farm Data'!$D$63+'simulations corn farm1'!HR254&gt;=0,ROUND('simulations corn farm1'!HR254+'Step 1-Farm Data'!$D$63,1),"")</f>
        <v>177.1</v>
      </c>
      <c r="HS259">
        <f>+IF('Step 1-Farm Data'!$D$63+'simulations corn farm1'!HS254&gt;=0,ROUND('simulations corn farm1'!HS254+'Step 1-Farm Data'!$D$63,1),"")</f>
        <v>200.2</v>
      </c>
      <c r="HT259">
        <f>+IF('Step 1-Farm Data'!$D$63+'simulations corn farm1'!HT254&gt;=0,ROUND('simulations corn farm1'!HT254+'Step 1-Farm Data'!$D$63,1),"")</f>
        <v>168.9</v>
      </c>
      <c r="HU259">
        <f>+IF('Step 1-Farm Data'!$D$63+'simulations corn farm1'!HU254&gt;=0,ROUND('simulations corn farm1'!HU254+'Step 1-Farm Data'!$D$63,1),"")</f>
        <v>191.1</v>
      </c>
      <c r="HV259">
        <f>+IF('Step 1-Farm Data'!$D$63+'simulations corn farm1'!HV254&gt;=0,ROUND('simulations corn farm1'!HV254+'Step 1-Farm Data'!$D$63,1),"")</f>
        <v>179.4</v>
      </c>
      <c r="HW259">
        <f>+IF('Step 1-Farm Data'!$D$63+'simulations corn farm1'!HW254&gt;=0,ROUND('simulations corn farm1'!HW254+'Step 1-Farm Data'!$D$63,1),"")</f>
        <v>195.8</v>
      </c>
      <c r="HX259">
        <f>+IF('Step 1-Farm Data'!$D$63+'simulations corn farm1'!HX254&gt;=0,ROUND('simulations corn farm1'!HX254+'Step 1-Farm Data'!$D$63,1),"")</f>
        <v>162.4</v>
      </c>
      <c r="HY259">
        <f>+IF('Step 1-Farm Data'!$D$63+'simulations corn farm1'!HY254&gt;=0,ROUND('simulations corn farm1'!HY254+'Step 1-Farm Data'!$D$63,1),"")</f>
        <v>185.7</v>
      </c>
      <c r="HZ259">
        <f>+IF('Step 1-Farm Data'!$D$63+'simulations corn farm1'!HZ254&gt;=0,ROUND('simulations corn farm1'!HZ254+'Step 1-Farm Data'!$D$63,1),"")</f>
        <v>175.2</v>
      </c>
      <c r="IA259">
        <f>+IF('Step 1-Farm Data'!$D$63+'simulations corn farm1'!IA254&gt;=0,ROUND('simulations corn farm1'!IA254+'Step 1-Farm Data'!$D$63,1),"")</f>
        <v>184.5</v>
      </c>
      <c r="IB259">
        <f>+IF('Step 1-Farm Data'!$D$63+'simulations corn farm1'!IB254&gt;=0,ROUND('simulations corn farm1'!IB254+'Step 1-Farm Data'!$D$63,1),"")</f>
        <v>179.3</v>
      </c>
      <c r="IC259">
        <f>+IF('Step 1-Farm Data'!$D$63+'simulations corn farm1'!IC254&gt;=0,ROUND('simulations corn farm1'!IC254+'Step 1-Farm Data'!$D$63,1),"")</f>
        <v>179.6</v>
      </c>
      <c r="ID259">
        <f>+IF('Step 1-Farm Data'!$D$63+'simulations corn farm1'!ID254&gt;=0,ROUND('simulations corn farm1'!ID254+'Step 1-Farm Data'!$D$63,1),"")</f>
        <v>193.5</v>
      </c>
      <c r="IE259">
        <f>+IF('Step 1-Farm Data'!$D$63+'simulations corn farm1'!IE254&gt;=0,ROUND('simulations corn farm1'!IE254+'Step 1-Farm Data'!$D$63,1),"")</f>
        <v>181.2</v>
      </c>
      <c r="IF259">
        <f>+IF('Step 1-Farm Data'!$D$63+'simulations corn farm1'!IF254&gt;=0,ROUND('simulations corn farm1'!IF254+'Step 1-Farm Data'!$D$63,1),"")</f>
        <v>172.1</v>
      </c>
      <c r="IG259">
        <f>+IF('Step 1-Farm Data'!$D$63+'simulations corn farm1'!IG254&gt;=0,ROUND('simulations corn farm1'!IG254+'Step 1-Farm Data'!$D$63,1),"")</f>
        <v>191.2</v>
      </c>
      <c r="IH259">
        <f>+IF('Step 1-Farm Data'!$D$63+'simulations corn farm1'!IH254&gt;=0,ROUND('simulations corn farm1'!IH254+'Step 1-Farm Data'!$D$63,1),"")</f>
        <v>181</v>
      </c>
      <c r="II259">
        <f>+IF('Step 1-Farm Data'!$D$63+'simulations corn farm1'!II254&gt;=0,ROUND('simulations corn farm1'!II254+'Step 1-Farm Data'!$D$63,1),"")</f>
        <v>190.9</v>
      </c>
      <c r="IJ259">
        <f>+IF('Step 1-Farm Data'!$D$63+'simulations corn farm1'!IJ254&gt;=0,ROUND('simulations corn farm1'!IJ254+'Step 1-Farm Data'!$D$63,1),"")</f>
        <v>212.3</v>
      </c>
      <c r="IK259">
        <f>+IF('Step 1-Farm Data'!$D$63+'simulations corn farm1'!IK254&gt;=0,ROUND('simulations corn farm1'!IK254+'Step 1-Farm Data'!$D$63,1),"")</f>
        <v>191.1</v>
      </c>
      <c r="IL259">
        <f>+IF('Step 1-Farm Data'!$D$63+'simulations corn farm1'!IL254&gt;=0,ROUND('simulations corn farm1'!IL254+'Step 1-Farm Data'!$D$63,1),"")</f>
        <v>184.4</v>
      </c>
      <c r="IM259">
        <f>+IF('Step 1-Farm Data'!$D$63+'simulations corn farm1'!IM254&gt;=0,ROUND('simulations corn farm1'!IM254+'Step 1-Farm Data'!$D$63,1),"")</f>
        <v>185.4</v>
      </c>
      <c r="IN259">
        <f>+IF('Step 1-Farm Data'!$D$63+'simulations corn farm1'!IN254&gt;=0,ROUND('simulations corn farm1'!IN254+'Step 1-Farm Data'!$D$63,1),"")</f>
        <v>200</v>
      </c>
      <c r="IO259">
        <f>+IF('Step 1-Farm Data'!$D$63+'simulations corn farm1'!IO254&gt;=0,ROUND('simulations corn farm1'!IO254+'Step 1-Farm Data'!$D$63,1),"")</f>
        <v>186</v>
      </c>
      <c r="IP259">
        <f>+IF('Step 1-Farm Data'!$D$63+'simulations corn farm1'!IP254&gt;=0,ROUND('simulations corn farm1'!IP254+'Step 1-Farm Data'!$D$63,1),"")</f>
        <v>178.4</v>
      </c>
      <c r="IQ259">
        <f>+IF('Step 1-Farm Data'!$D$63+'simulations corn farm1'!IQ254&gt;=0,ROUND('simulations corn farm1'!IQ254+'Step 1-Farm Data'!$D$63,1),"")</f>
        <v>176.6</v>
      </c>
      <c r="IR259">
        <f>+IF('Step 1-Farm Data'!$D$63+'simulations corn farm1'!IR254&gt;=0,ROUND('simulations corn farm1'!IR254+'Step 1-Farm Data'!$D$63,1),"")</f>
        <v>197.6</v>
      </c>
      <c r="IS259">
        <f>+IF('Step 1-Farm Data'!$D$63+'simulations corn farm1'!IS254&gt;=0,ROUND('simulations corn farm1'!IS254+'Step 1-Farm Data'!$D$63,1),"")</f>
        <v>163.1</v>
      </c>
      <c r="IT259">
        <f>+IF('Step 1-Farm Data'!$D$63+'simulations corn farm1'!IT254&gt;=0,ROUND('simulations corn farm1'!IT254+'Step 1-Farm Data'!$D$63,1),"")</f>
        <v>177.1</v>
      </c>
      <c r="IU259">
        <f>+IF('Step 1-Farm Data'!$D$63+'simulations corn farm1'!IU254&gt;=0,ROUND('simulations corn farm1'!IU254+'Step 1-Farm Data'!$D$63,1),"")</f>
        <v>179.6</v>
      </c>
      <c r="IV259">
        <f>+IF('Step 1-Farm Data'!$D$63+'simulations corn farm1'!IV254&gt;=0,ROUND('simulations corn farm1'!IV254+'Step 1-Farm Data'!$D$63,1),"")</f>
        <v>168.1</v>
      </c>
      <c r="IW259">
        <f>+IF('Step 1-Farm Data'!$D$63+'simulations corn farm1'!IW254&gt;=0,ROUND('simulations corn farm1'!IW254+'Step 1-Farm Data'!$D$63,1),"")</f>
        <v>170.3</v>
      </c>
      <c r="IX259">
        <f>+IF('Step 1-Farm Data'!$D$63+'simulations corn farm1'!IX254&gt;=0,ROUND('simulations corn farm1'!IX254+'Step 1-Farm Data'!$D$63,1),"")</f>
        <v>197.7</v>
      </c>
      <c r="IY259">
        <f>+IF('Step 1-Farm Data'!$D$63+'simulations corn farm1'!IY254&gt;=0,ROUND('simulations corn farm1'!IY254+'Step 1-Farm Data'!$D$63,1),"")</f>
        <v>173.2</v>
      </c>
      <c r="IZ259">
        <f>+IF('Step 1-Farm Data'!$D$63+'simulations corn farm1'!IZ254&gt;=0,ROUND('simulations corn farm1'!IZ254+'Step 1-Farm Data'!$D$63,1),"")</f>
        <v>179.7</v>
      </c>
      <c r="JA259">
        <f>+IF('Step 1-Farm Data'!$D$63+'simulations corn farm1'!JA254&gt;=0,ROUND('simulations corn farm1'!JA254+'Step 1-Farm Data'!$D$63,1),"")</f>
        <v>177.8</v>
      </c>
      <c r="JB259">
        <f>+IF('Step 1-Farm Data'!$D$63+'simulations corn farm1'!JB254&gt;=0,ROUND('simulations corn farm1'!JB254+'Step 1-Farm Data'!$D$63,1),"")</f>
        <v>193.2</v>
      </c>
      <c r="JC259">
        <f>+IF('Step 1-Farm Data'!$D$63+'simulations corn farm1'!JC254&gt;=0,ROUND('simulations corn farm1'!JC254+'Step 1-Farm Data'!$D$63,1),"")</f>
        <v>197.1</v>
      </c>
      <c r="JD259">
        <f>+IF('Step 1-Farm Data'!$D$63+'simulations corn farm1'!JD254&gt;=0,ROUND('simulations corn farm1'!JD254+'Step 1-Farm Data'!$D$63,1),"")</f>
        <v>182.3</v>
      </c>
      <c r="JE259">
        <f>+IF('Step 1-Farm Data'!$D$63+'simulations corn farm1'!JE254&gt;=0,ROUND('simulations corn farm1'!JE254+'Step 1-Farm Data'!$D$63,1),"")</f>
        <v>190.3</v>
      </c>
      <c r="JF259">
        <f>+IF('Step 1-Farm Data'!$D$63+'simulations corn farm1'!JF254&gt;=0,ROUND('simulations corn farm1'!JF254+'Step 1-Farm Data'!$D$63,1),"")</f>
        <v>189</v>
      </c>
      <c r="JG259">
        <f>+IF('Step 1-Farm Data'!$D$63+'simulations corn farm1'!JG254&gt;=0,ROUND('simulations corn farm1'!JG254+'Step 1-Farm Data'!$D$63,1),"")</f>
        <v>178</v>
      </c>
      <c r="JH259">
        <f>+IF('Step 1-Farm Data'!$D$63+'simulations corn farm1'!JH254&gt;=0,ROUND('simulations corn farm1'!JH254+'Step 1-Farm Data'!$D$63,1),"")</f>
        <v>164.8</v>
      </c>
      <c r="JI259">
        <f>+IF('Step 1-Farm Data'!$D$63+'simulations corn farm1'!JI254&gt;=0,ROUND('simulations corn farm1'!JI254+'Step 1-Farm Data'!$D$63,1),"")</f>
        <v>181.7</v>
      </c>
      <c r="JJ259">
        <f>+IF('Step 1-Farm Data'!$D$63+'simulations corn farm1'!JJ254&gt;=0,ROUND('simulations corn farm1'!JJ254+'Step 1-Farm Data'!$D$63,1),"")</f>
        <v>175.5</v>
      </c>
      <c r="JK259">
        <f>+IF('Step 1-Farm Data'!$D$63+'simulations corn farm1'!JK254&gt;=0,ROUND('simulations corn farm1'!JK254+'Step 1-Farm Data'!$D$63,1),"")</f>
        <v>168.9</v>
      </c>
      <c r="JL259">
        <f>+IF('Step 1-Farm Data'!$D$63+'simulations corn farm1'!JL254&gt;=0,ROUND('simulations corn farm1'!JL254+'Step 1-Farm Data'!$D$63,1),"")</f>
        <v>158.30000000000001</v>
      </c>
      <c r="JM259">
        <f>+IF('Step 1-Farm Data'!$D$63+'simulations corn farm1'!JM254&gt;=0,ROUND('simulations corn farm1'!JM254+'Step 1-Farm Data'!$D$63,1),"")</f>
        <v>199.3</v>
      </c>
      <c r="JN259">
        <f>+IF('Step 1-Farm Data'!$D$63+'simulations corn farm1'!JN254&gt;=0,ROUND('simulations corn farm1'!JN254+'Step 1-Farm Data'!$D$63,1),"")</f>
        <v>167.1</v>
      </c>
      <c r="JO259">
        <f>+IF('Step 1-Farm Data'!$D$63+'simulations corn farm1'!JO254&gt;=0,ROUND('simulations corn farm1'!JO254+'Step 1-Farm Data'!$D$63,1),"")</f>
        <v>173.8</v>
      </c>
      <c r="JP259">
        <f>+IF('Step 1-Farm Data'!$D$63+'simulations corn farm1'!JP254&gt;=0,ROUND('simulations corn farm1'!JP254+'Step 1-Farm Data'!$D$63,1),"")</f>
        <v>183.8</v>
      </c>
      <c r="JQ259">
        <f>+IF('Step 1-Farm Data'!$D$63+'simulations corn farm1'!JQ254&gt;=0,ROUND('simulations corn farm1'!JQ254+'Step 1-Farm Data'!$D$63,1),"")</f>
        <v>189.2</v>
      </c>
      <c r="JR259">
        <f>+IF('Step 1-Farm Data'!$D$63+'simulations corn farm1'!JR254&gt;=0,ROUND('simulations corn farm1'!JR254+'Step 1-Farm Data'!$D$63,1),"")</f>
        <v>196.4</v>
      </c>
      <c r="JS259">
        <f>+IF('Step 1-Farm Data'!$D$63+'simulations corn farm1'!JS254&gt;=0,ROUND('simulations corn farm1'!JS254+'Step 1-Farm Data'!$D$63,1),"")</f>
        <v>186</v>
      </c>
      <c r="JT259">
        <f>+IF('Step 1-Farm Data'!$D$63+'simulations corn farm1'!JT254&gt;=0,ROUND('simulations corn farm1'!JT254+'Step 1-Farm Data'!$D$63,1),"")</f>
        <v>179.2</v>
      </c>
      <c r="JU259">
        <f>+IF('Step 1-Farm Data'!$D$63+'simulations corn farm1'!JU254&gt;=0,ROUND('simulations corn farm1'!JU254+'Step 1-Farm Data'!$D$63,1),"")</f>
        <v>189.1</v>
      </c>
      <c r="JV259">
        <f>+IF('Step 1-Farm Data'!$D$63+'simulations corn farm1'!JV254&gt;=0,ROUND('simulations corn farm1'!JV254+'Step 1-Farm Data'!$D$63,1),"")</f>
        <v>182.3</v>
      </c>
      <c r="JW259">
        <f>+IF('Step 1-Farm Data'!$D$63+'simulations corn farm1'!JW254&gt;=0,ROUND('simulations corn farm1'!JW254+'Step 1-Farm Data'!$D$63,1),"")</f>
        <v>180.5</v>
      </c>
      <c r="JX259">
        <f>+IF('Step 1-Farm Data'!$D$63+'simulations corn farm1'!JX254&gt;=0,ROUND('simulations corn farm1'!JX254+'Step 1-Farm Data'!$D$63,1),"")</f>
        <v>155.80000000000001</v>
      </c>
      <c r="JY259">
        <f>+IF('Step 1-Farm Data'!$D$63+'simulations corn farm1'!JY254&gt;=0,ROUND('simulations corn farm1'!JY254+'Step 1-Farm Data'!$D$63,1),"")</f>
        <v>183.1</v>
      </c>
      <c r="JZ259">
        <f>+IF('Step 1-Farm Data'!$D$63+'simulations corn farm1'!JZ254&gt;=0,ROUND('simulations corn farm1'!JZ254+'Step 1-Farm Data'!$D$63,1),"")</f>
        <v>194</v>
      </c>
      <c r="KA259">
        <f>+IF('Step 1-Farm Data'!$D$63+'simulations corn farm1'!KA254&gt;=0,ROUND('simulations corn farm1'!KA254+'Step 1-Farm Data'!$D$63,1),"")</f>
        <v>186</v>
      </c>
      <c r="KB259">
        <f>+IF('Step 1-Farm Data'!$D$63+'simulations corn farm1'!KB254&gt;=0,ROUND('simulations corn farm1'!KB254+'Step 1-Farm Data'!$D$63,1),"")</f>
        <v>175.4</v>
      </c>
      <c r="KC259">
        <f>+IF('Step 1-Farm Data'!$D$63+'simulations corn farm1'!KC254&gt;=0,ROUND('simulations corn farm1'!KC254+'Step 1-Farm Data'!$D$63,1),"")</f>
        <v>195.7</v>
      </c>
      <c r="KD259">
        <f>+IF('Step 1-Farm Data'!$D$63+'simulations corn farm1'!KD254&gt;=0,ROUND('simulations corn farm1'!KD254+'Step 1-Farm Data'!$D$63,1),"")</f>
        <v>190.7</v>
      </c>
      <c r="KE259">
        <f>+IF('Step 1-Farm Data'!$D$63+'simulations corn farm1'!KE254&gt;=0,ROUND('simulations corn farm1'!KE254+'Step 1-Farm Data'!$D$63,1),"")</f>
        <v>181.4</v>
      </c>
      <c r="KF259">
        <f>+IF('Step 1-Farm Data'!$D$63+'simulations corn farm1'!KF254&gt;=0,ROUND('simulations corn farm1'!KF254+'Step 1-Farm Data'!$D$63,1),"")</f>
        <v>180.3</v>
      </c>
      <c r="KG259">
        <f>+IF('Step 1-Farm Data'!$D$63+'simulations corn farm1'!KG254&gt;=0,ROUND('simulations corn farm1'!KG254+'Step 1-Farm Data'!$D$63,1),"")</f>
        <v>175.4</v>
      </c>
      <c r="KH259">
        <f>+IF('Step 1-Farm Data'!$D$63+'simulations corn farm1'!KH254&gt;=0,ROUND('simulations corn farm1'!KH254+'Step 1-Farm Data'!$D$63,1),"")</f>
        <v>172.5</v>
      </c>
      <c r="KI259">
        <f>+IF('Step 1-Farm Data'!$D$63+'simulations corn farm1'!KI254&gt;=0,ROUND('simulations corn farm1'!KI254+'Step 1-Farm Data'!$D$63,1),"")</f>
        <v>187</v>
      </c>
      <c r="KJ259">
        <f>+IF('Step 1-Farm Data'!$D$63+'simulations corn farm1'!KJ254&gt;=0,ROUND('simulations corn farm1'!KJ254+'Step 1-Farm Data'!$D$63,1),"")</f>
        <v>184.6</v>
      </c>
      <c r="KK259">
        <f>+IF('Step 1-Farm Data'!$D$63+'simulations corn farm1'!KK254&gt;=0,ROUND('simulations corn farm1'!KK254+'Step 1-Farm Data'!$D$63,1),"")</f>
        <v>176</v>
      </c>
      <c r="KL259">
        <f>+IF('Step 1-Farm Data'!$D$63+'simulations corn farm1'!KL254&gt;=0,ROUND('simulations corn farm1'!KL254+'Step 1-Farm Data'!$D$63,1),"")</f>
        <v>186.9</v>
      </c>
      <c r="KM259">
        <f>+IF('Step 1-Farm Data'!$D$63+'simulations corn farm1'!KM254&gt;=0,ROUND('simulations corn farm1'!KM254+'Step 1-Farm Data'!$D$63,1),"")</f>
        <v>169.8</v>
      </c>
      <c r="KN259">
        <f>+IF('Step 1-Farm Data'!$D$63+'simulations corn farm1'!KN254&gt;=0,ROUND('simulations corn farm1'!KN254+'Step 1-Farm Data'!$D$63,1),"")</f>
        <v>191.9</v>
      </c>
      <c r="KO259">
        <f>+IF('Step 1-Farm Data'!$D$63+'simulations corn farm1'!KO254&gt;=0,ROUND('simulations corn farm1'!KO254+'Step 1-Farm Data'!$D$63,1),"")</f>
        <v>180.4</v>
      </c>
      <c r="KP259">
        <f>+IF('Step 1-Farm Data'!$D$63+'simulations corn farm1'!KP254&gt;=0,ROUND('simulations corn farm1'!KP254+'Step 1-Farm Data'!$D$63,1),"")</f>
        <v>193.3</v>
      </c>
      <c r="KQ259">
        <f>+IF('Step 1-Farm Data'!$D$63+'simulations corn farm1'!KQ254&gt;=0,ROUND('simulations corn farm1'!KQ254+'Step 1-Farm Data'!$D$63,1),"")</f>
        <v>191.2</v>
      </c>
      <c r="KR259">
        <f>+IF('Step 1-Farm Data'!$D$63+'simulations corn farm1'!KR254&gt;=0,ROUND('simulations corn farm1'!KR254+'Step 1-Farm Data'!$D$63,1),"")</f>
        <v>185</v>
      </c>
      <c r="KS259">
        <f>+IF('Step 1-Farm Data'!$D$63+'simulations corn farm1'!KS254&gt;=0,ROUND('simulations corn farm1'!KS254+'Step 1-Farm Data'!$D$63,1),"")</f>
        <v>173.2</v>
      </c>
      <c r="KT259">
        <f>+IF('Step 1-Farm Data'!$D$63+'simulations corn farm1'!KT254&gt;=0,ROUND('simulations corn farm1'!KT254+'Step 1-Farm Data'!$D$63,1),"")</f>
        <v>184.6</v>
      </c>
      <c r="KU259">
        <f>+IF('Step 1-Farm Data'!$D$63+'simulations corn farm1'!KU254&gt;=0,ROUND('simulations corn farm1'!KU254+'Step 1-Farm Data'!$D$63,1),"")</f>
        <v>183.7</v>
      </c>
      <c r="KV259">
        <f>+IF('Step 1-Farm Data'!$D$63+'simulations corn farm1'!KV254&gt;=0,ROUND('simulations corn farm1'!KV254+'Step 1-Farm Data'!$D$63,1),"")</f>
        <v>188.5</v>
      </c>
      <c r="KW259">
        <f>+IF('Step 1-Farm Data'!$D$63+'simulations corn farm1'!KW254&gt;=0,ROUND('simulations corn farm1'!KW254+'Step 1-Farm Data'!$D$63,1),"")</f>
        <v>201.8</v>
      </c>
      <c r="KX259">
        <f>+IF('Step 1-Farm Data'!$D$63+'simulations corn farm1'!KX254&gt;=0,ROUND('simulations corn farm1'!KX254+'Step 1-Farm Data'!$D$63,1),"")</f>
        <v>172.9</v>
      </c>
      <c r="KY259">
        <f>+IF('Step 1-Farm Data'!$D$63+'simulations corn farm1'!KY254&gt;=0,ROUND('simulations corn farm1'!KY254+'Step 1-Farm Data'!$D$63,1),"")</f>
        <v>186</v>
      </c>
      <c r="KZ259">
        <f>+IF('Step 1-Farm Data'!$D$63+'simulations corn farm1'!KZ254&gt;=0,ROUND('simulations corn farm1'!KZ254+'Step 1-Farm Data'!$D$63,1),"")</f>
        <v>193.5</v>
      </c>
      <c r="LA259">
        <f>+IF('Step 1-Farm Data'!$D$63+'simulations corn farm1'!LA254&gt;=0,ROUND('simulations corn farm1'!LA254+'Step 1-Farm Data'!$D$63,1),"")</f>
        <v>186.2</v>
      </c>
      <c r="LB259">
        <f>+IF('Step 1-Farm Data'!$D$63+'simulations corn farm1'!LB254&gt;=0,ROUND('simulations corn farm1'!LB254+'Step 1-Farm Data'!$D$63,1),"")</f>
        <v>181.1</v>
      </c>
      <c r="LC259">
        <f>+IF('Step 1-Farm Data'!$D$63+'simulations corn farm1'!LC254&gt;=0,ROUND('simulations corn farm1'!LC254+'Step 1-Farm Data'!$D$63,1),"")</f>
        <v>183.6</v>
      </c>
      <c r="LD259">
        <f>+IF('Step 1-Farm Data'!$D$63+'simulations corn farm1'!LD254&gt;=0,ROUND('simulations corn farm1'!LD254+'Step 1-Farm Data'!$D$63,1),"")</f>
        <v>180.2</v>
      </c>
      <c r="LE259">
        <f>+IF('Step 1-Farm Data'!$D$63+'simulations corn farm1'!LE254&gt;=0,ROUND('simulations corn farm1'!LE254+'Step 1-Farm Data'!$D$63,1),"")</f>
        <v>182.2</v>
      </c>
      <c r="LF259">
        <f>+IF('Step 1-Farm Data'!$D$63+'simulations corn farm1'!LF254&gt;=0,ROUND('simulations corn farm1'!LF254+'Step 1-Farm Data'!$D$63,1),"")</f>
        <v>181.8</v>
      </c>
      <c r="LG259">
        <f>+IF('Step 1-Farm Data'!$D$63+'simulations corn farm1'!LG254&gt;=0,ROUND('simulations corn farm1'!LG254+'Step 1-Farm Data'!$D$63,1),"")</f>
        <v>174.2</v>
      </c>
      <c r="LH259">
        <f>+IF('Step 1-Farm Data'!$D$63+'simulations corn farm1'!LH254&gt;=0,ROUND('simulations corn farm1'!LH254+'Step 1-Farm Data'!$D$63,1),"")</f>
        <v>187.3</v>
      </c>
      <c r="LI259">
        <f>+IF('Step 1-Farm Data'!$D$63+'simulations corn farm1'!LI254&gt;=0,ROUND('simulations corn farm1'!LI254+'Step 1-Farm Data'!$D$63,1),"")</f>
        <v>180.6</v>
      </c>
      <c r="LJ259">
        <f>+IF('Step 1-Farm Data'!$D$63+'simulations corn farm1'!LJ254&gt;=0,ROUND('simulations corn farm1'!LJ254+'Step 1-Farm Data'!$D$63,1),"")</f>
        <v>186.7</v>
      </c>
      <c r="LK259">
        <f>+IF('Step 1-Farm Data'!$D$63+'simulations corn farm1'!LK254&gt;=0,ROUND('simulations corn farm1'!LK254+'Step 1-Farm Data'!$D$63,1),"")</f>
        <v>176.6</v>
      </c>
      <c r="LL259">
        <f>+IF('Step 1-Farm Data'!$D$63+'simulations corn farm1'!LL254&gt;=0,ROUND('simulations corn farm1'!LL254+'Step 1-Farm Data'!$D$63,1),"")</f>
        <v>193.4</v>
      </c>
      <c r="LM259">
        <f>+IF('Step 1-Farm Data'!$D$63+'simulations corn farm1'!LM254&gt;=0,ROUND('simulations corn farm1'!LM254+'Step 1-Farm Data'!$D$63,1),"")</f>
        <v>179.2</v>
      </c>
      <c r="LN259">
        <f>+IF('Step 1-Farm Data'!$D$63+'simulations corn farm1'!LN254&gt;=0,ROUND('simulations corn farm1'!LN254+'Step 1-Farm Data'!$D$63,1),"")</f>
        <v>194.5</v>
      </c>
      <c r="LO259">
        <f>+IF('Step 1-Farm Data'!$D$63+'simulations corn farm1'!LO254&gt;=0,ROUND('simulations corn farm1'!LO254+'Step 1-Farm Data'!$D$63,1),"")</f>
        <v>178</v>
      </c>
      <c r="LP259">
        <f>+IF('Step 1-Farm Data'!$D$63+'simulations corn farm1'!LP254&gt;=0,ROUND('simulations corn farm1'!LP254+'Step 1-Farm Data'!$D$63,1),"")</f>
        <v>178.8</v>
      </c>
      <c r="LQ259">
        <f>+IF('Step 1-Farm Data'!$D$63+'simulations corn farm1'!LQ254&gt;=0,ROUND('simulations corn farm1'!LQ254+'Step 1-Farm Data'!$D$63,1),"")</f>
        <v>171.2</v>
      </c>
      <c r="LR259">
        <f>+IF('Step 1-Farm Data'!$D$63+'simulations corn farm1'!LR254&gt;=0,ROUND('simulations corn farm1'!LR254+'Step 1-Farm Data'!$D$63,1),"")</f>
        <v>167.5</v>
      </c>
      <c r="LS259">
        <f>+IF('Step 1-Farm Data'!$D$63+'simulations corn farm1'!LS254&gt;=0,ROUND('simulations corn farm1'!LS254+'Step 1-Farm Data'!$D$63,1),"")</f>
        <v>188.8</v>
      </c>
      <c r="LT259">
        <f>+IF('Step 1-Farm Data'!$D$63+'simulations corn farm1'!LT254&gt;=0,ROUND('simulations corn farm1'!LT254+'Step 1-Farm Data'!$D$63,1),"")</f>
        <v>179.7</v>
      </c>
      <c r="LU259">
        <f>+IF('Step 1-Farm Data'!$D$63+'simulations corn farm1'!LU254&gt;=0,ROUND('simulations corn farm1'!LU254+'Step 1-Farm Data'!$D$63,1),"")</f>
        <v>190.4</v>
      </c>
      <c r="LV259">
        <f>+IF('Step 1-Farm Data'!$D$63+'simulations corn farm1'!LV254&gt;=0,ROUND('simulations corn farm1'!LV254+'Step 1-Farm Data'!$D$63,1),"")</f>
        <v>201.8</v>
      </c>
      <c r="LW259">
        <f>+IF('Step 1-Farm Data'!$D$63+'simulations corn farm1'!LW254&gt;=0,ROUND('simulations corn farm1'!LW254+'Step 1-Farm Data'!$D$63,1),"")</f>
        <v>186.2</v>
      </c>
      <c r="LX259">
        <f>+IF('Step 1-Farm Data'!$D$63+'simulations corn farm1'!LX254&gt;=0,ROUND('simulations corn farm1'!LX254+'Step 1-Farm Data'!$D$63,1),"")</f>
        <v>183.8</v>
      </c>
      <c r="LY259">
        <f>+IF('Step 1-Farm Data'!$D$63+'simulations corn farm1'!LY254&gt;=0,ROUND('simulations corn farm1'!LY254+'Step 1-Farm Data'!$D$63,1),"")</f>
        <v>189.9</v>
      </c>
      <c r="LZ259">
        <f>+IF('Step 1-Farm Data'!$D$63+'simulations corn farm1'!LZ254&gt;=0,ROUND('simulations corn farm1'!LZ254+'Step 1-Farm Data'!$D$63,1),"")</f>
        <v>195.4</v>
      </c>
      <c r="MA259">
        <f>+IF('Step 1-Farm Data'!$D$63+'simulations corn farm1'!MA254&gt;=0,ROUND('simulations corn farm1'!MA254+'Step 1-Farm Data'!$D$63,1),"")</f>
        <v>175.5</v>
      </c>
      <c r="MB259">
        <f>+IF('Step 1-Farm Data'!$D$63+'simulations corn farm1'!MB254&gt;=0,ROUND('simulations corn farm1'!MB254+'Step 1-Farm Data'!$D$63,1),"")</f>
        <v>181.4</v>
      </c>
      <c r="MC259">
        <f>+IF('Step 1-Farm Data'!$D$63+'simulations corn farm1'!MC254&gt;=0,ROUND('simulations corn farm1'!MC254+'Step 1-Farm Data'!$D$63,1),"")</f>
        <v>170.8</v>
      </c>
      <c r="MD259">
        <f>+IF('Step 1-Farm Data'!$D$63+'simulations corn farm1'!MD254&gt;=0,ROUND('simulations corn farm1'!MD254+'Step 1-Farm Data'!$D$63,1),"")</f>
        <v>176.3</v>
      </c>
      <c r="ME259">
        <f>+IF('Step 1-Farm Data'!$D$63+'simulations corn farm1'!ME254&gt;=0,ROUND('simulations corn farm1'!ME254+'Step 1-Farm Data'!$D$63,1),"")</f>
        <v>206</v>
      </c>
      <c r="MF259">
        <f>+IF('Step 1-Farm Data'!$D$63+'simulations corn farm1'!MF254&gt;=0,ROUND('simulations corn farm1'!MF254+'Step 1-Farm Data'!$D$63,1),"")</f>
        <v>173.5</v>
      </c>
      <c r="MG259">
        <f>+IF('Step 1-Farm Data'!$D$63+'simulations corn farm1'!MG254&gt;=0,ROUND('simulations corn farm1'!MG254+'Step 1-Farm Data'!$D$63,1),"")</f>
        <v>182.7</v>
      </c>
      <c r="MH259">
        <f>+IF('Step 1-Farm Data'!$D$63+'simulations corn farm1'!MH254&gt;=0,ROUND('simulations corn farm1'!MH254+'Step 1-Farm Data'!$D$63,1),"")</f>
        <v>183.2</v>
      </c>
      <c r="MI259">
        <f>+IF('Step 1-Farm Data'!$D$63+'simulations corn farm1'!MI254&gt;=0,ROUND('simulations corn farm1'!MI254+'Step 1-Farm Data'!$D$63,1),"")</f>
        <v>186.6</v>
      </c>
      <c r="MJ259">
        <f>+IF('Step 1-Farm Data'!$D$63+'simulations corn farm1'!MJ254&gt;=0,ROUND('simulations corn farm1'!MJ254+'Step 1-Farm Data'!$D$63,1),"")</f>
        <v>187.2</v>
      </c>
      <c r="MK259">
        <f>+IF('Step 1-Farm Data'!$D$63+'simulations corn farm1'!MK254&gt;=0,ROUND('simulations corn farm1'!MK254+'Step 1-Farm Data'!$D$63,1),"")</f>
        <v>190</v>
      </c>
      <c r="ML259">
        <f>+IF('Step 1-Farm Data'!$D$63+'simulations corn farm1'!ML254&gt;=0,ROUND('simulations corn farm1'!ML254+'Step 1-Farm Data'!$D$63,1),"")</f>
        <v>172.2</v>
      </c>
      <c r="MM259">
        <f>+IF('Step 1-Farm Data'!$D$63+'simulations corn farm1'!MM254&gt;=0,ROUND('simulations corn farm1'!MM254+'Step 1-Farm Data'!$D$63,1),"")</f>
        <v>175.6</v>
      </c>
      <c r="MN259">
        <f>+IF('Step 1-Farm Data'!$D$63+'simulations corn farm1'!MN254&gt;=0,ROUND('simulations corn farm1'!MN254+'Step 1-Farm Data'!$D$63,1),"")</f>
        <v>169</v>
      </c>
      <c r="MO259">
        <f>+IF('Step 1-Farm Data'!$D$63+'simulations corn farm1'!MO254&gt;=0,ROUND('simulations corn farm1'!MO254+'Step 1-Farm Data'!$D$63,1),"")</f>
        <v>176.9</v>
      </c>
      <c r="MP259">
        <f>+IF('Step 1-Farm Data'!$D$63+'simulations corn farm1'!MP254&gt;=0,ROUND('simulations corn farm1'!MP254+'Step 1-Farm Data'!$D$63,1),"")</f>
        <v>175</v>
      </c>
      <c r="MQ259">
        <f>+IF('Step 1-Farm Data'!$D$63+'simulations corn farm1'!MQ254&gt;=0,ROUND('simulations corn farm1'!MQ254+'Step 1-Farm Data'!$D$63,1),"")</f>
        <v>181.6</v>
      </c>
      <c r="MR259">
        <f>+IF('Step 1-Farm Data'!$D$63+'simulations corn farm1'!MR254&gt;=0,ROUND('simulations corn farm1'!MR254+'Step 1-Farm Data'!$D$63,1),"")</f>
        <v>172.4</v>
      </c>
      <c r="MS259">
        <f>+IF('Step 1-Farm Data'!$D$63+'simulations corn farm1'!MS254&gt;=0,ROUND('simulations corn farm1'!MS254+'Step 1-Farm Data'!$D$63,1),"")</f>
        <v>175.3</v>
      </c>
      <c r="MT259">
        <f>+IF('Step 1-Farm Data'!$D$63+'simulations corn farm1'!MT254&gt;=0,ROUND('simulations corn farm1'!MT254+'Step 1-Farm Data'!$D$63,1),"")</f>
        <v>167.5</v>
      </c>
      <c r="MU259">
        <f>+IF('Step 1-Farm Data'!$D$63+'simulations corn farm1'!MU254&gt;=0,ROUND('simulations corn farm1'!MU254+'Step 1-Farm Data'!$D$63,1),"")</f>
        <v>181.8</v>
      </c>
      <c r="MV259">
        <f>+IF('Step 1-Farm Data'!$D$63+'simulations corn farm1'!MV254&gt;=0,ROUND('simulations corn farm1'!MV254+'Step 1-Farm Data'!$D$63,1),"")</f>
        <v>177.3</v>
      </c>
      <c r="MW259">
        <f>+IF('Step 1-Farm Data'!$D$63+'simulations corn farm1'!MW254&gt;=0,ROUND('simulations corn farm1'!MW254+'Step 1-Farm Data'!$D$63,1),"")</f>
        <v>154.19999999999999</v>
      </c>
      <c r="MX259">
        <f>+IF('Step 1-Farm Data'!$D$63+'simulations corn farm1'!MX254&gt;=0,ROUND('simulations corn farm1'!MX254+'Step 1-Farm Data'!$D$63,1),"")</f>
        <v>198.1</v>
      </c>
      <c r="MY259">
        <f>+IF('Step 1-Farm Data'!$D$63+'simulations corn farm1'!MY254&gt;=0,ROUND('simulations corn farm1'!MY254+'Step 1-Farm Data'!$D$63,1),"")</f>
        <v>172.8</v>
      </c>
      <c r="MZ259">
        <f>+IF('Step 1-Farm Data'!$D$63+'simulations corn farm1'!MZ254&gt;=0,ROUND('simulations corn farm1'!MZ254+'Step 1-Farm Data'!$D$63,1),"")</f>
        <v>175.3</v>
      </c>
      <c r="NA259">
        <f>+IF('Step 1-Farm Data'!$D$63+'simulations corn farm1'!NA254&gt;=0,ROUND('simulations corn farm1'!NA254+'Step 1-Farm Data'!$D$63,1),"")</f>
        <v>188.8</v>
      </c>
      <c r="NB259">
        <f>+IF('Step 1-Farm Data'!$D$63+'simulations corn farm1'!NB254&gt;=0,ROUND('simulations corn farm1'!NB254+'Step 1-Farm Data'!$D$63,1),"")</f>
        <v>163</v>
      </c>
      <c r="NC259">
        <f>+IF('Step 1-Farm Data'!$D$63+'simulations corn farm1'!NC254&gt;=0,ROUND('simulations corn farm1'!NC254+'Step 1-Farm Data'!$D$63,1),"")</f>
        <v>190</v>
      </c>
      <c r="ND259">
        <f>+IF('Step 1-Farm Data'!$D$63+'simulations corn farm1'!ND254&gt;=0,ROUND('simulations corn farm1'!ND254+'Step 1-Farm Data'!$D$63,1),"")</f>
        <v>179.5</v>
      </c>
      <c r="NE259">
        <f>+IF('Step 1-Farm Data'!$D$63+'simulations corn farm1'!NE254&gt;=0,ROUND('simulations corn farm1'!NE254+'Step 1-Farm Data'!$D$63,1),"")</f>
        <v>198.2</v>
      </c>
      <c r="NF259">
        <f>+IF('Step 1-Farm Data'!$D$63+'simulations corn farm1'!NF254&gt;=0,ROUND('simulations corn farm1'!NF254+'Step 1-Farm Data'!$D$63,1),"")</f>
        <v>181.9</v>
      </c>
      <c r="NG259">
        <f>+IF('Step 1-Farm Data'!$D$63+'simulations corn farm1'!NG254&gt;=0,ROUND('simulations corn farm1'!NG254+'Step 1-Farm Data'!$D$63,1),"")</f>
        <v>178</v>
      </c>
      <c r="NH259">
        <f>+IF('Step 1-Farm Data'!$D$63+'simulations corn farm1'!NH254&gt;=0,ROUND('simulations corn farm1'!NH254+'Step 1-Farm Data'!$D$63,1),"")</f>
        <v>193.5</v>
      </c>
      <c r="NI259">
        <f>+IF('Step 1-Farm Data'!$D$63+'simulations corn farm1'!NI254&gt;=0,ROUND('simulations corn farm1'!NI254+'Step 1-Farm Data'!$D$63,1),"")</f>
        <v>174.7</v>
      </c>
      <c r="NJ259">
        <f>+IF('Step 1-Farm Data'!$D$63+'simulations corn farm1'!NJ254&gt;=0,ROUND('simulations corn farm1'!NJ254+'Step 1-Farm Data'!$D$63,1),"")</f>
        <v>177.6</v>
      </c>
      <c r="NK259">
        <f>+IF('Step 1-Farm Data'!$D$63+'simulations corn farm1'!NK254&gt;=0,ROUND('simulations corn farm1'!NK254+'Step 1-Farm Data'!$D$63,1),"")</f>
        <v>190.6</v>
      </c>
      <c r="NL259">
        <f>+IF('Step 1-Farm Data'!$D$63+'simulations corn farm1'!NL254&gt;=0,ROUND('simulations corn farm1'!NL254+'Step 1-Farm Data'!$D$63,1),"")</f>
        <v>190.6</v>
      </c>
      <c r="NM259">
        <f>+IF('Step 1-Farm Data'!$D$63+'simulations corn farm1'!NM254&gt;=0,ROUND('simulations corn farm1'!NM254+'Step 1-Farm Data'!$D$63,1),"")</f>
        <v>191.4</v>
      </c>
      <c r="NN259">
        <f>+IF('Step 1-Farm Data'!$D$63+'simulations corn farm1'!NN254&gt;=0,ROUND('simulations corn farm1'!NN254+'Step 1-Farm Data'!$D$63,1),"")</f>
        <v>173.9</v>
      </c>
      <c r="NO259">
        <f>+IF('Step 1-Farm Data'!$D$63+'simulations corn farm1'!NO254&gt;=0,ROUND('simulations corn farm1'!NO254+'Step 1-Farm Data'!$D$63,1),"")</f>
        <v>183.4</v>
      </c>
      <c r="NP259">
        <f>+IF('Step 1-Farm Data'!$D$63+'simulations corn farm1'!NP254&gt;=0,ROUND('simulations corn farm1'!NP254+'Step 1-Farm Data'!$D$63,1),"")</f>
        <v>187</v>
      </c>
      <c r="NQ259">
        <f>+IF('Step 1-Farm Data'!$D$63+'simulations corn farm1'!NQ254&gt;=0,ROUND('simulations corn farm1'!NQ254+'Step 1-Farm Data'!$D$63,1),"")</f>
        <v>187.8</v>
      </c>
      <c r="NR259">
        <f>+IF('Step 1-Farm Data'!$D$63+'simulations corn farm1'!NR254&gt;=0,ROUND('simulations corn farm1'!NR254+'Step 1-Farm Data'!$D$63,1),"")</f>
        <v>190.4</v>
      </c>
      <c r="NS259">
        <f>+IF('Step 1-Farm Data'!$D$63+'simulations corn farm1'!NS254&gt;=0,ROUND('simulations corn farm1'!NS254+'Step 1-Farm Data'!$D$63,1),"")</f>
        <v>183.9</v>
      </c>
      <c r="NT259">
        <f>+IF('Step 1-Farm Data'!$D$63+'simulations corn farm1'!NT254&gt;=0,ROUND('simulations corn farm1'!NT254+'Step 1-Farm Data'!$D$63,1),"")</f>
        <v>180.9</v>
      </c>
      <c r="NU259">
        <f>+IF('Step 1-Farm Data'!$D$63+'simulations corn farm1'!NU254&gt;=0,ROUND('simulations corn farm1'!NU254+'Step 1-Farm Data'!$D$63,1),"")</f>
        <v>177.3</v>
      </c>
      <c r="NV259">
        <f>+IF('Step 1-Farm Data'!$D$63+'simulations corn farm1'!NV254&gt;=0,ROUND('simulations corn farm1'!NV254+'Step 1-Farm Data'!$D$63,1),"")</f>
        <v>192.2</v>
      </c>
      <c r="NW259">
        <f>+IF('Step 1-Farm Data'!$D$63+'simulations corn farm1'!NW254&gt;=0,ROUND('simulations corn farm1'!NW254+'Step 1-Farm Data'!$D$63,1),"")</f>
        <v>193</v>
      </c>
      <c r="NX259">
        <f>+IF('Step 1-Farm Data'!$D$63+'simulations corn farm1'!NX254&gt;=0,ROUND('simulations corn farm1'!NX254+'Step 1-Farm Data'!$D$63,1),"")</f>
        <v>194</v>
      </c>
      <c r="NY259">
        <f>+IF('Step 1-Farm Data'!$D$63+'simulations corn farm1'!NY254&gt;=0,ROUND('simulations corn farm1'!NY254+'Step 1-Farm Data'!$D$63,1),"")</f>
        <v>181.2</v>
      </c>
      <c r="NZ259">
        <f>+IF('Step 1-Farm Data'!$D$63+'simulations corn farm1'!NZ254&gt;=0,ROUND('simulations corn farm1'!NZ254+'Step 1-Farm Data'!$D$63,1),"")</f>
        <v>197</v>
      </c>
      <c r="OA259">
        <f>+IF('Step 1-Farm Data'!$D$63+'simulations corn farm1'!OA254&gt;=0,ROUND('simulations corn farm1'!OA254+'Step 1-Farm Data'!$D$63,1),"")</f>
        <v>181.8</v>
      </c>
      <c r="OB259">
        <f>+IF('Step 1-Farm Data'!$D$63+'simulations corn farm1'!OB254&gt;=0,ROUND('simulations corn farm1'!OB254+'Step 1-Farm Data'!$D$63,1),"")</f>
        <v>186.1</v>
      </c>
      <c r="OC259">
        <f>+IF('Step 1-Farm Data'!$D$63+'simulations corn farm1'!OC254&gt;=0,ROUND('simulations corn farm1'!OC254+'Step 1-Farm Data'!$D$63,1),"")</f>
        <v>187.6</v>
      </c>
      <c r="OD259">
        <f>+IF('Step 1-Farm Data'!$D$63+'simulations corn farm1'!OD254&gt;=0,ROUND('simulations corn farm1'!OD254+'Step 1-Farm Data'!$D$63,1),"")</f>
        <v>202.3</v>
      </c>
      <c r="OE259">
        <f>+IF('Step 1-Farm Data'!$D$63+'simulations corn farm1'!OE254&gt;=0,ROUND('simulations corn farm1'!OE254+'Step 1-Farm Data'!$D$63,1),"")</f>
        <v>178.4</v>
      </c>
      <c r="OF259">
        <f>+IF('Step 1-Farm Data'!$D$63+'simulations corn farm1'!OF254&gt;=0,ROUND('simulations corn farm1'!OF254+'Step 1-Farm Data'!$D$63,1),"")</f>
        <v>180.3</v>
      </c>
      <c r="OG259">
        <f>+IF('Step 1-Farm Data'!$D$63+'simulations corn farm1'!OG254&gt;=0,ROUND('simulations corn farm1'!OG254+'Step 1-Farm Data'!$D$63,1),"")</f>
        <v>193.2</v>
      </c>
      <c r="OH259">
        <f>+IF('Step 1-Farm Data'!$D$63+'simulations corn farm1'!OH254&gt;=0,ROUND('simulations corn farm1'!OH254+'Step 1-Farm Data'!$D$63,1),"")</f>
        <v>187.9</v>
      </c>
      <c r="OI259">
        <f>+IF('Step 1-Farm Data'!$D$63+'simulations corn farm1'!OI254&gt;=0,ROUND('simulations corn farm1'!OI254+'Step 1-Farm Data'!$D$63,1),"")</f>
        <v>183.4</v>
      </c>
      <c r="OJ259">
        <f>+IF('Step 1-Farm Data'!$D$63+'simulations corn farm1'!OJ254&gt;=0,ROUND('simulations corn farm1'!OJ254+'Step 1-Farm Data'!$D$63,1),"")</f>
        <v>185.5</v>
      </c>
      <c r="OK259">
        <f>+IF('Step 1-Farm Data'!$D$63+'simulations corn farm1'!OK254&gt;=0,ROUND('simulations corn farm1'!OK254+'Step 1-Farm Data'!$D$63,1),"")</f>
        <v>187.1</v>
      </c>
      <c r="OL259">
        <f>+IF('Step 1-Farm Data'!$D$63+'simulations corn farm1'!OL254&gt;=0,ROUND('simulations corn farm1'!OL254+'Step 1-Farm Data'!$D$63,1),"")</f>
        <v>186.5</v>
      </c>
      <c r="OM259">
        <f>+IF('Step 1-Farm Data'!$D$63+'simulations corn farm1'!OM254&gt;=0,ROUND('simulations corn farm1'!OM254+'Step 1-Farm Data'!$D$63,1),"")</f>
        <v>181</v>
      </c>
      <c r="ON259">
        <f>+IF('Step 1-Farm Data'!$D$63+'simulations corn farm1'!ON254&gt;=0,ROUND('simulations corn farm1'!ON254+'Step 1-Farm Data'!$D$63,1),"")</f>
        <v>167.3</v>
      </c>
      <c r="OO259">
        <f>+IF('Step 1-Farm Data'!$D$63+'simulations corn farm1'!OO254&gt;=0,ROUND('simulations corn farm1'!OO254+'Step 1-Farm Data'!$D$63,1),"")</f>
        <v>191.2</v>
      </c>
      <c r="OP259">
        <f>+IF('Step 1-Farm Data'!$D$63+'simulations corn farm1'!OP254&gt;=0,ROUND('simulations corn farm1'!OP254+'Step 1-Farm Data'!$D$63,1),"")</f>
        <v>187.8</v>
      </c>
      <c r="OQ259">
        <f>+IF('Step 1-Farm Data'!$D$63+'simulations corn farm1'!OQ254&gt;=0,ROUND('simulations corn farm1'!OQ254+'Step 1-Farm Data'!$D$63,1),"")</f>
        <v>178.1</v>
      </c>
      <c r="OR259">
        <f>+IF('Step 1-Farm Data'!$D$63+'simulations corn farm1'!OR254&gt;=0,ROUND('simulations corn farm1'!OR254+'Step 1-Farm Data'!$D$63,1),"")</f>
        <v>184.4</v>
      </c>
      <c r="OS259">
        <f>+IF('Step 1-Farm Data'!$D$63+'simulations corn farm1'!OS254&gt;=0,ROUND('simulations corn farm1'!OS254+'Step 1-Farm Data'!$D$63,1),"")</f>
        <v>182.1</v>
      </c>
      <c r="OT259">
        <f>+IF('Step 1-Farm Data'!$D$63+'simulations corn farm1'!OT254&gt;=0,ROUND('simulations corn farm1'!OT254+'Step 1-Farm Data'!$D$63,1),"")</f>
        <v>185.7</v>
      </c>
      <c r="OU259">
        <f>+IF('Step 1-Farm Data'!$D$63+'simulations corn farm1'!OU254&gt;=0,ROUND('simulations corn farm1'!OU254+'Step 1-Farm Data'!$D$63,1),"")</f>
        <v>183.9</v>
      </c>
      <c r="OV259">
        <f>+IF('Step 1-Farm Data'!$D$63+'simulations corn farm1'!OV254&gt;=0,ROUND('simulations corn farm1'!OV254+'Step 1-Farm Data'!$D$63,1),"")</f>
        <v>162.30000000000001</v>
      </c>
      <c r="OW259">
        <f>+IF('Step 1-Farm Data'!$D$63+'simulations corn farm1'!OW254&gt;=0,ROUND('simulations corn farm1'!OW254+'Step 1-Farm Data'!$D$63,1),"")</f>
        <v>164.4</v>
      </c>
      <c r="OX259">
        <f>+IF('Step 1-Farm Data'!$D$63+'simulations corn farm1'!OX254&gt;=0,ROUND('simulations corn farm1'!OX254+'Step 1-Farm Data'!$D$63,1),"")</f>
        <v>190.4</v>
      </c>
      <c r="OY259">
        <f>+IF('Step 1-Farm Data'!$D$63+'simulations corn farm1'!OY254&gt;=0,ROUND('simulations corn farm1'!OY254+'Step 1-Farm Data'!$D$63,1),"")</f>
        <v>181.4</v>
      </c>
      <c r="OZ259">
        <f>+IF('Step 1-Farm Data'!$D$63+'simulations corn farm1'!OZ254&gt;=0,ROUND('simulations corn farm1'!OZ254+'Step 1-Farm Data'!$D$63,1),"")</f>
        <v>182.8</v>
      </c>
      <c r="PA259">
        <f>+IF('Step 1-Farm Data'!$D$63+'simulations corn farm1'!PA254&gt;=0,ROUND('simulations corn farm1'!PA254+'Step 1-Farm Data'!$D$63,1),"")</f>
        <v>199.1</v>
      </c>
      <c r="PB259">
        <f>+IF('Step 1-Farm Data'!$D$63+'simulations corn farm1'!PB254&gt;=0,ROUND('simulations corn farm1'!PB254+'Step 1-Farm Data'!$D$63,1),"")</f>
        <v>186.5</v>
      </c>
      <c r="PC259">
        <f>+IF('Step 1-Farm Data'!$D$63+'simulations corn farm1'!PC254&gt;=0,ROUND('simulations corn farm1'!PC254+'Step 1-Farm Data'!$D$63,1),"")</f>
        <v>179.8</v>
      </c>
      <c r="PD259">
        <f>+IF('Step 1-Farm Data'!$D$63+'simulations corn farm1'!PD254&gt;=0,ROUND('simulations corn farm1'!PD254+'Step 1-Farm Data'!$D$63,1),"")</f>
        <v>189.1</v>
      </c>
      <c r="PE259">
        <f>+IF('Step 1-Farm Data'!$D$63+'simulations corn farm1'!PE254&gt;=0,ROUND('simulations corn farm1'!PE254+'Step 1-Farm Data'!$D$63,1),"")</f>
        <v>174.1</v>
      </c>
      <c r="PF259">
        <f>+IF('Step 1-Farm Data'!$D$63+'simulations corn farm1'!PF254&gt;=0,ROUND('simulations corn farm1'!PF254+'Step 1-Farm Data'!$D$63,1),"")</f>
        <v>172.7</v>
      </c>
      <c r="PG259">
        <f>+IF('Step 1-Farm Data'!$D$63+'simulations corn farm1'!PG254&gt;=0,ROUND('simulations corn farm1'!PG254+'Step 1-Farm Data'!$D$63,1),"")</f>
        <v>175.9</v>
      </c>
      <c r="PH259">
        <f>+IF('Step 1-Farm Data'!$D$63+'simulations corn farm1'!PH254&gt;=0,ROUND('simulations corn farm1'!PH254+'Step 1-Farm Data'!$D$63,1),"")</f>
        <v>171.2</v>
      </c>
      <c r="PI259">
        <f>+IF('Step 1-Farm Data'!$D$63+'simulations corn farm1'!PI254&gt;=0,ROUND('simulations corn farm1'!PI254+'Step 1-Farm Data'!$D$63,1),"")</f>
        <v>191.2</v>
      </c>
      <c r="PJ259">
        <f>+IF('Step 1-Farm Data'!$D$63+'simulations corn farm1'!PJ254&gt;=0,ROUND('simulations corn farm1'!PJ254+'Step 1-Farm Data'!$D$63,1),"")</f>
        <v>187.9</v>
      </c>
      <c r="PK259">
        <f>+IF('Step 1-Farm Data'!$D$63+'simulations corn farm1'!PK254&gt;=0,ROUND('simulations corn farm1'!PK254+'Step 1-Farm Data'!$D$63,1),"")</f>
        <v>185.1</v>
      </c>
      <c r="PL259">
        <f>+IF('Step 1-Farm Data'!$D$63+'simulations corn farm1'!PL254&gt;=0,ROUND('simulations corn farm1'!PL254+'Step 1-Farm Data'!$D$63,1),"")</f>
        <v>179.9</v>
      </c>
      <c r="PM259">
        <f>+IF('Step 1-Farm Data'!$D$63+'simulations corn farm1'!PM254&gt;=0,ROUND('simulations corn farm1'!PM254+'Step 1-Farm Data'!$D$63,1),"")</f>
        <v>190.9</v>
      </c>
      <c r="PN259">
        <f>+IF('Step 1-Farm Data'!$D$63+'simulations corn farm1'!PN254&gt;=0,ROUND('simulations corn farm1'!PN254+'Step 1-Farm Data'!$D$63,1),"")</f>
        <v>171.5</v>
      </c>
      <c r="PO259">
        <f>+IF('Step 1-Farm Data'!$D$63+'simulations corn farm1'!PO254&gt;=0,ROUND('simulations corn farm1'!PO254+'Step 1-Farm Data'!$D$63,1),"")</f>
        <v>183.8</v>
      </c>
      <c r="PP259">
        <f>+IF('Step 1-Farm Data'!$D$63+'simulations corn farm1'!PP254&gt;=0,ROUND('simulations corn farm1'!PP254+'Step 1-Farm Data'!$D$63,1),"")</f>
        <v>172.6</v>
      </c>
      <c r="PQ259">
        <f>+IF('Step 1-Farm Data'!$D$63+'simulations corn farm1'!PQ254&gt;=0,ROUND('simulations corn farm1'!PQ254+'Step 1-Farm Data'!$D$63,1),"")</f>
        <v>197.2</v>
      </c>
      <c r="PR259">
        <f>+IF('Step 1-Farm Data'!$D$63+'simulations corn farm1'!PR254&gt;=0,ROUND('simulations corn farm1'!PR254+'Step 1-Farm Data'!$D$63,1),"")</f>
        <v>178.4</v>
      </c>
      <c r="PS259">
        <f>+IF('Step 1-Farm Data'!$D$63+'simulations corn farm1'!PS254&gt;=0,ROUND('simulations corn farm1'!PS254+'Step 1-Farm Data'!$D$63,1),"")</f>
        <v>170.4</v>
      </c>
      <c r="PT259">
        <f>+IF('Step 1-Farm Data'!$D$63+'simulations corn farm1'!PT254&gt;=0,ROUND('simulations corn farm1'!PT254+'Step 1-Farm Data'!$D$63,1),"")</f>
        <v>171.5</v>
      </c>
      <c r="PU259">
        <f>+IF('Step 1-Farm Data'!$D$63+'simulations corn farm1'!PU254&gt;=0,ROUND('simulations corn farm1'!PU254+'Step 1-Farm Data'!$D$63,1),"")</f>
        <v>184.1</v>
      </c>
      <c r="PV259">
        <f>+IF('Step 1-Farm Data'!$D$63+'simulations corn farm1'!PV254&gt;=0,ROUND('simulations corn farm1'!PV254+'Step 1-Farm Data'!$D$63,1),"")</f>
        <v>170</v>
      </c>
      <c r="PW259">
        <f>+IF('Step 1-Farm Data'!$D$63+'simulations corn farm1'!PW254&gt;=0,ROUND('simulations corn farm1'!PW254+'Step 1-Farm Data'!$D$63,1),"")</f>
        <v>182.8</v>
      </c>
      <c r="PX259">
        <f>+IF('Step 1-Farm Data'!$D$63+'simulations corn farm1'!PX254&gt;=0,ROUND('simulations corn farm1'!PX254+'Step 1-Farm Data'!$D$63,1),"")</f>
        <v>189.5</v>
      </c>
      <c r="PY259">
        <f>+IF('Step 1-Farm Data'!$D$63+'simulations corn farm1'!PY254&gt;=0,ROUND('simulations corn farm1'!PY254+'Step 1-Farm Data'!$D$63,1),"")</f>
        <v>197.7</v>
      </c>
      <c r="PZ259">
        <f>+IF('Step 1-Farm Data'!$D$63+'simulations corn farm1'!PZ254&gt;=0,ROUND('simulations corn farm1'!PZ254+'Step 1-Farm Data'!$D$63,1),"")</f>
        <v>187.3</v>
      </c>
      <c r="QA259">
        <f>+IF('Step 1-Farm Data'!$D$63+'simulations corn farm1'!QA254&gt;=0,ROUND('simulations corn farm1'!QA254+'Step 1-Farm Data'!$D$63,1),"")</f>
        <v>193.1</v>
      </c>
      <c r="QB259">
        <f>+IF('Step 1-Farm Data'!$D$63+'simulations corn farm1'!QB254&gt;=0,ROUND('simulations corn farm1'!QB254+'Step 1-Farm Data'!$D$63,1),"")</f>
        <v>185.3</v>
      </c>
      <c r="QC259">
        <f>+IF('Step 1-Farm Data'!$D$63+'simulations corn farm1'!QC254&gt;=0,ROUND('simulations corn farm1'!QC254+'Step 1-Farm Data'!$D$63,1),"")</f>
        <v>188.3</v>
      </c>
      <c r="QD259">
        <f>+IF('Step 1-Farm Data'!$D$63+'simulations corn farm1'!QD254&gt;=0,ROUND('simulations corn farm1'!QD254+'Step 1-Farm Data'!$D$63,1),"")</f>
        <v>192.5</v>
      </c>
      <c r="QE259">
        <f>+IF('Step 1-Farm Data'!$D$63+'simulations corn farm1'!QE254&gt;=0,ROUND('simulations corn farm1'!QE254+'Step 1-Farm Data'!$D$63,1),"")</f>
        <v>178.5</v>
      </c>
      <c r="QF259">
        <f>+IF('Step 1-Farm Data'!$D$63+'simulations corn farm1'!QF254&gt;=0,ROUND('simulations corn farm1'!QF254+'Step 1-Farm Data'!$D$63,1),"")</f>
        <v>179</v>
      </c>
      <c r="QG259">
        <f>+IF('Step 1-Farm Data'!$D$63+'simulations corn farm1'!QG254&gt;=0,ROUND('simulations corn farm1'!QG254+'Step 1-Farm Data'!$D$63,1),"")</f>
        <v>182.5</v>
      </c>
      <c r="QH259">
        <f>+IF('Step 1-Farm Data'!$D$63+'simulations corn farm1'!QH254&gt;=0,ROUND('simulations corn farm1'!QH254+'Step 1-Farm Data'!$D$63,1),"")</f>
        <v>188.6</v>
      </c>
      <c r="QI259">
        <f>+IF('Step 1-Farm Data'!$D$63+'simulations corn farm1'!QI254&gt;=0,ROUND('simulations corn farm1'!QI254+'Step 1-Farm Data'!$D$63,1),"")</f>
        <v>185.3</v>
      </c>
      <c r="QJ259">
        <f>+IF('Step 1-Farm Data'!$D$63+'simulations corn farm1'!QJ254&gt;=0,ROUND('simulations corn farm1'!QJ254+'Step 1-Farm Data'!$D$63,1),"")</f>
        <v>176.3</v>
      </c>
      <c r="QK259">
        <f>+IF('Step 1-Farm Data'!$D$63+'simulations corn farm1'!QK254&gt;=0,ROUND('simulations corn farm1'!QK254+'Step 1-Farm Data'!$D$63,1),"")</f>
        <v>167.1</v>
      </c>
      <c r="QL259">
        <f>+IF('Step 1-Farm Data'!$D$63+'simulations corn farm1'!QL254&gt;=0,ROUND('simulations corn farm1'!QL254+'Step 1-Farm Data'!$D$63,1),"")</f>
        <v>183.1</v>
      </c>
      <c r="QM259">
        <f>+IF('Step 1-Farm Data'!$D$63+'simulations corn farm1'!QM254&gt;=0,ROUND('simulations corn farm1'!QM254+'Step 1-Farm Data'!$D$63,1),"")</f>
        <v>180.6</v>
      </c>
      <c r="QN259">
        <f>+IF('Step 1-Farm Data'!$D$63+'simulations corn farm1'!QN254&gt;=0,ROUND('simulations corn farm1'!QN254+'Step 1-Farm Data'!$D$63,1),"")</f>
        <v>186.5</v>
      </c>
      <c r="QO259">
        <f>+IF('Step 1-Farm Data'!$D$63+'simulations corn farm1'!QO254&gt;=0,ROUND('simulations corn farm1'!QO254+'Step 1-Farm Data'!$D$63,1),"")</f>
        <v>193.9</v>
      </c>
      <c r="QP259">
        <f>+IF('Step 1-Farm Data'!$D$63+'simulations corn farm1'!QP254&gt;=0,ROUND('simulations corn farm1'!QP254+'Step 1-Farm Data'!$D$63,1),"")</f>
        <v>179.1</v>
      </c>
      <c r="QQ259">
        <f>+IF('Step 1-Farm Data'!$D$63+'simulations corn farm1'!QQ254&gt;=0,ROUND('simulations corn farm1'!QQ254+'Step 1-Farm Data'!$D$63,1),"")</f>
        <v>174.9</v>
      </c>
      <c r="QR259">
        <f>+IF('Step 1-Farm Data'!$D$63+'simulations corn farm1'!QR254&gt;=0,ROUND('simulations corn farm1'!QR254+'Step 1-Farm Data'!$D$63,1),"")</f>
        <v>171</v>
      </c>
      <c r="QS259">
        <f>+IF('Step 1-Farm Data'!$D$63+'simulations corn farm1'!QS254&gt;=0,ROUND('simulations corn farm1'!QS254+'Step 1-Farm Data'!$D$63,1),"")</f>
        <v>166.8</v>
      </c>
      <c r="QT259">
        <f>+IF('Step 1-Farm Data'!$D$63+'simulations corn farm1'!QT254&gt;=0,ROUND('simulations corn farm1'!QT254+'Step 1-Farm Data'!$D$63,1),"")</f>
        <v>182.5</v>
      </c>
      <c r="QU259">
        <f>+IF('Step 1-Farm Data'!$D$63+'simulations corn farm1'!QU254&gt;=0,ROUND('simulations corn farm1'!QU254+'Step 1-Farm Data'!$D$63,1),"")</f>
        <v>177.8</v>
      </c>
      <c r="QV259">
        <f>+IF('Step 1-Farm Data'!$D$63+'simulations corn farm1'!QV254&gt;=0,ROUND('simulations corn farm1'!QV254+'Step 1-Farm Data'!$D$63,1),"")</f>
        <v>179.2</v>
      </c>
      <c r="QW259">
        <f>+IF('Step 1-Farm Data'!$D$63+'simulations corn farm1'!QW254&gt;=0,ROUND('simulations corn farm1'!QW254+'Step 1-Farm Data'!$D$63,1),"")</f>
        <v>188.1</v>
      </c>
      <c r="QX259">
        <f>+IF('Step 1-Farm Data'!$D$63+'simulations corn farm1'!QX254&gt;=0,ROUND('simulations corn farm1'!QX254+'Step 1-Farm Data'!$D$63,1),"")</f>
        <v>183.9</v>
      </c>
      <c r="QY259">
        <f>+IF('Step 1-Farm Data'!$D$63+'simulations corn farm1'!QY254&gt;=0,ROUND('simulations corn farm1'!QY254+'Step 1-Farm Data'!$D$63,1),"")</f>
        <v>174.6</v>
      </c>
      <c r="QZ259">
        <f>+IF('Step 1-Farm Data'!$D$63+'simulations corn farm1'!QZ254&gt;=0,ROUND('simulations corn farm1'!QZ254+'Step 1-Farm Data'!$D$63,1),"")</f>
        <v>178.6</v>
      </c>
      <c r="RA259">
        <f>+IF('Step 1-Farm Data'!$D$63+'simulations corn farm1'!RA254&gt;=0,ROUND('simulations corn farm1'!RA254+'Step 1-Farm Data'!$D$63,1),"")</f>
        <v>168.1</v>
      </c>
      <c r="RB259">
        <f>+IF('Step 1-Farm Data'!$D$63+'simulations corn farm1'!RB254&gt;=0,ROUND('simulations corn farm1'!RB254+'Step 1-Farm Data'!$D$63,1),"")</f>
        <v>185.2</v>
      </c>
      <c r="RC259">
        <f>+IF('Step 1-Farm Data'!$D$63+'simulations corn farm1'!RC254&gt;=0,ROUND('simulations corn farm1'!RC254+'Step 1-Farm Data'!$D$63,1),"")</f>
        <v>184.1</v>
      </c>
      <c r="RD259">
        <f>+IF('Step 1-Farm Data'!$D$63+'simulations corn farm1'!RD254&gt;=0,ROUND('simulations corn farm1'!RD254+'Step 1-Farm Data'!$D$63,1),"")</f>
        <v>182.4</v>
      </c>
      <c r="RE259">
        <f>+IF('Step 1-Farm Data'!$D$63+'simulations corn farm1'!RE254&gt;=0,ROUND('simulations corn farm1'!RE254+'Step 1-Farm Data'!$D$63,1),"")</f>
        <v>185</v>
      </c>
      <c r="RF259">
        <f>+IF('Step 1-Farm Data'!$D$63+'simulations corn farm1'!RF254&gt;=0,ROUND('simulations corn farm1'!RF254+'Step 1-Farm Data'!$D$63,1),"")</f>
        <v>164.4</v>
      </c>
      <c r="RG259">
        <f>+IF('Step 1-Farm Data'!$D$63+'simulations corn farm1'!RG254&gt;=0,ROUND('simulations corn farm1'!RG254+'Step 1-Farm Data'!$D$63,1),"")</f>
        <v>196.8</v>
      </c>
      <c r="RH259">
        <f>+IF('Step 1-Farm Data'!$D$63+'simulations corn farm1'!RH254&gt;=0,ROUND('simulations corn farm1'!RH254+'Step 1-Farm Data'!$D$63,1),"")</f>
        <v>164.9</v>
      </c>
      <c r="RI259">
        <f>+IF('Step 1-Farm Data'!$D$63+'simulations corn farm1'!RI254&gt;=0,ROUND('simulations corn farm1'!RI254+'Step 1-Farm Data'!$D$63,1),"")</f>
        <v>179.8</v>
      </c>
      <c r="RJ259">
        <f>+IF('Step 1-Farm Data'!$D$63+'simulations corn farm1'!RJ254&gt;=0,ROUND('simulations corn farm1'!RJ254+'Step 1-Farm Data'!$D$63,1),"")</f>
        <v>192.7</v>
      </c>
      <c r="RK259">
        <f>+IF('Step 1-Farm Data'!$D$63+'simulations corn farm1'!RK254&gt;=0,ROUND('simulations corn farm1'!RK254+'Step 1-Farm Data'!$D$63,1),"")</f>
        <v>189.2</v>
      </c>
      <c r="RL259">
        <f>+IF('Step 1-Farm Data'!$D$63+'simulations corn farm1'!RL254&gt;=0,ROUND('simulations corn farm1'!RL254+'Step 1-Farm Data'!$D$63,1),"")</f>
        <v>188.4</v>
      </c>
      <c r="RM259">
        <f>+IF('Step 1-Farm Data'!$D$63+'simulations corn farm1'!RM254&gt;=0,ROUND('simulations corn farm1'!RM254+'Step 1-Farm Data'!$D$63,1),"")</f>
        <v>181.5</v>
      </c>
      <c r="RN259">
        <f>+IF('Step 1-Farm Data'!$D$63+'simulations corn farm1'!RN254&gt;=0,ROUND('simulations corn farm1'!RN254+'Step 1-Farm Data'!$D$63,1),"")</f>
        <v>186.9</v>
      </c>
      <c r="RO259">
        <f>+IF('Step 1-Farm Data'!$D$63+'simulations corn farm1'!RO254&gt;=0,ROUND('simulations corn farm1'!RO254+'Step 1-Farm Data'!$D$63,1),"")</f>
        <v>185.6</v>
      </c>
      <c r="RP259">
        <f>+IF('Step 1-Farm Data'!$D$63+'simulations corn farm1'!RP254&gt;=0,ROUND('simulations corn farm1'!RP254+'Step 1-Farm Data'!$D$63,1),"")</f>
        <v>176.3</v>
      </c>
      <c r="RQ259">
        <f>+IF('Step 1-Farm Data'!$D$63+'simulations corn farm1'!RQ254&gt;=0,ROUND('simulations corn farm1'!RQ254+'Step 1-Farm Data'!$D$63,1),"")</f>
        <v>171.3</v>
      </c>
      <c r="RR259">
        <f>+IF('Step 1-Farm Data'!$D$63+'simulations corn farm1'!RR254&gt;=0,ROUND('simulations corn farm1'!RR254+'Step 1-Farm Data'!$D$63,1),"")</f>
        <v>168.7</v>
      </c>
      <c r="RS259">
        <f>+IF('Step 1-Farm Data'!$D$63+'simulations corn farm1'!RS254&gt;=0,ROUND('simulations corn farm1'!RS254+'Step 1-Farm Data'!$D$63,1),"")</f>
        <v>180</v>
      </c>
      <c r="RT259">
        <f>+IF('Step 1-Farm Data'!$D$63+'simulations corn farm1'!RT254&gt;=0,ROUND('simulations corn farm1'!RT254+'Step 1-Farm Data'!$D$63,1),"")</f>
        <v>170.7</v>
      </c>
      <c r="RU259">
        <f>+IF('Step 1-Farm Data'!$D$63+'simulations corn farm1'!RU254&gt;=0,ROUND('simulations corn farm1'!RU254+'Step 1-Farm Data'!$D$63,1),"")</f>
        <v>178.3</v>
      </c>
      <c r="RV259">
        <f>+IF('Step 1-Farm Data'!$D$63+'simulations corn farm1'!RV254&gt;=0,ROUND('simulations corn farm1'!RV254+'Step 1-Farm Data'!$D$63,1),"")</f>
        <v>171.1</v>
      </c>
      <c r="RW259">
        <f>+IF('Step 1-Farm Data'!$D$63+'simulations corn farm1'!RW254&gt;=0,ROUND('simulations corn farm1'!RW254+'Step 1-Farm Data'!$D$63,1),"")</f>
        <v>191.5</v>
      </c>
      <c r="RX259">
        <f>+IF('Step 1-Farm Data'!$D$63+'simulations corn farm1'!RX254&gt;=0,ROUND('simulations corn farm1'!RX254+'Step 1-Farm Data'!$D$63,1),"")</f>
        <v>176.2</v>
      </c>
      <c r="RY259">
        <f>+IF('Step 1-Farm Data'!$D$63+'simulations corn farm1'!RY254&gt;=0,ROUND('simulations corn farm1'!RY254+'Step 1-Farm Data'!$D$63,1),"")</f>
        <v>175.7</v>
      </c>
      <c r="RZ259">
        <f>+IF('Step 1-Farm Data'!$D$63+'simulations corn farm1'!RZ254&gt;=0,ROUND('simulations corn farm1'!RZ254+'Step 1-Farm Data'!$D$63,1),"")</f>
        <v>181.3</v>
      </c>
      <c r="SA259">
        <f>+IF('Step 1-Farm Data'!$D$63+'simulations corn farm1'!SA254&gt;=0,ROUND('simulations corn farm1'!SA254+'Step 1-Farm Data'!$D$63,1),"")</f>
        <v>195.8</v>
      </c>
      <c r="SB259">
        <f>+IF('Step 1-Farm Data'!$D$63+'simulations corn farm1'!SB254&gt;=0,ROUND('simulations corn farm1'!SB254+'Step 1-Farm Data'!$D$63,1),"")</f>
        <v>179</v>
      </c>
      <c r="SC259">
        <f>+IF('Step 1-Farm Data'!$D$63+'simulations corn farm1'!SC254&gt;=0,ROUND('simulations corn farm1'!SC254+'Step 1-Farm Data'!$D$63,1),"")</f>
        <v>183.8</v>
      </c>
      <c r="SD259">
        <f>+IF('Step 1-Farm Data'!$D$63+'simulations corn farm1'!SD254&gt;=0,ROUND('simulations corn farm1'!SD254+'Step 1-Farm Data'!$D$63,1),"")</f>
        <v>192.8</v>
      </c>
      <c r="SE259">
        <f>+IF('Step 1-Farm Data'!$D$63+'simulations corn farm1'!SE254&gt;=0,ROUND('simulations corn farm1'!SE254+'Step 1-Farm Data'!$D$63,1),"")</f>
        <v>186.6</v>
      </c>
      <c r="SF259">
        <f>+IF('Step 1-Farm Data'!$D$63+'simulations corn farm1'!SF254&gt;=0,ROUND('simulations corn farm1'!SF254+'Step 1-Farm Data'!$D$63,1),"")</f>
        <v>188.5</v>
      </c>
      <c r="SG259">
        <f>+IF('Step 1-Farm Data'!$D$63+'simulations corn farm1'!SG254&gt;=0,ROUND('simulations corn farm1'!SG254+'Step 1-Farm Data'!$D$63,1),"")</f>
        <v>189.3</v>
      </c>
    </row>
    <row r="260" spans="1:501">
      <c r="A260" t="s">
        <v>519</v>
      </c>
      <c r="B260">
        <f>+IF(B255+'Step 1-Farm Data'!$D$72&gt;=0,ROUND('Step 1-Farm Data'!$D$72+'simulations corn farm1'!B255,1),"")</f>
        <v>141.9</v>
      </c>
      <c r="C260">
        <f>+IF(C255+'Step 1-Farm Data'!$D$72&gt;=0,ROUND('Step 1-Farm Data'!$D$72+'simulations corn farm1'!C255,1),"")</f>
        <v>165.1</v>
      </c>
      <c r="D260">
        <f>+IF(D255+'Step 1-Farm Data'!$D$72&gt;=0,ROUND('Step 1-Farm Data'!$D$72+'simulations corn farm1'!D255,1),"")</f>
        <v>128.30000000000001</v>
      </c>
      <c r="E260">
        <f>+IF(E255+'Step 1-Farm Data'!$D$72&gt;=0,ROUND('Step 1-Farm Data'!$D$72+'simulations corn farm1'!E255,1),"")</f>
        <v>140.19999999999999</v>
      </c>
      <c r="F260">
        <f>+IF(F255+'Step 1-Farm Data'!$D$72&gt;=0,ROUND('Step 1-Farm Data'!$D$72+'simulations corn farm1'!F255,1),"")</f>
        <v>162.69999999999999</v>
      </c>
      <c r="G260">
        <f>+IF(G255+'Step 1-Farm Data'!$D$72&gt;=0,ROUND('Step 1-Farm Data'!$D$72+'simulations corn farm1'!G255,1),"")</f>
        <v>156.30000000000001</v>
      </c>
      <c r="H260">
        <f>+IF(H255+'Step 1-Farm Data'!$D$72&gt;=0,ROUND('Step 1-Farm Data'!$D$72+'simulations corn farm1'!H255,1),"")</f>
        <v>150.6</v>
      </c>
      <c r="I260">
        <f>+IF(I255+'Step 1-Farm Data'!$D$72&gt;=0,ROUND('Step 1-Farm Data'!$D$72+'simulations corn farm1'!I255,1),"")</f>
        <v>134.69999999999999</v>
      </c>
      <c r="J260">
        <f>+IF(J255+'Step 1-Farm Data'!$D$72&gt;=0,ROUND('Step 1-Farm Data'!$D$72+'simulations corn farm1'!J255,1),"")</f>
        <v>151.6</v>
      </c>
      <c r="K260">
        <f>+IF(K255+'Step 1-Farm Data'!$D$72&gt;=0,ROUND('Step 1-Farm Data'!$D$72+'simulations corn farm1'!K255,1),"")</f>
        <v>146.19999999999999</v>
      </c>
      <c r="L260">
        <f>+IF(L255+'Step 1-Farm Data'!$D$72&gt;=0,ROUND('Step 1-Farm Data'!$D$72+'simulations corn farm1'!L255,1),"")</f>
        <v>195.9</v>
      </c>
      <c r="M260">
        <f>+IF(M255+'Step 1-Farm Data'!$D$72&gt;=0,ROUND('Step 1-Farm Data'!$D$72+'simulations corn farm1'!M255,1),"")</f>
        <v>130.30000000000001</v>
      </c>
      <c r="N260">
        <f>+IF(N255+'Step 1-Farm Data'!$D$72&gt;=0,ROUND('Step 1-Farm Data'!$D$72+'simulations corn farm1'!N255,1),"")</f>
        <v>152.5</v>
      </c>
      <c r="O260">
        <f>+IF(O255+'Step 1-Farm Data'!$D$72&gt;=0,ROUND('Step 1-Farm Data'!$D$72+'simulations corn farm1'!O255,1),"")</f>
        <v>146.5</v>
      </c>
      <c r="P260">
        <f>+IF(P255+'Step 1-Farm Data'!$D$72&gt;=0,ROUND('Step 1-Farm Data'!$D$72+'simulations corn farm1'!P255,1),"")</f>
        <v>151.4</v>
      </c>
      <c r="Q260">
        <f>+IF(Q255+'Step 1-Farm Data'!$D$72&gt;=0,ROUND('Step 1-Farm Data'!$D$72+'simulations corn farm1'!Q255,1),"")</f>
        <v>162.1</v>
      </c>
      <c r="R260">
        <f>+IF(R255+'Step 1-Farm Data'!$D$72&gt;=0,ROUND('Step 1-Farm Data'!$D$72+'simulations corn farm1'!R255,1),"")</f>
        <v>173.2</v>
      </c>
      <c r="S260">
        <f>+IF(S255+'Step 1-Farm Data'!$D$72&gt;=0,ROUND('Step 1-Farm Data'!$D$72+'simulations corn farm1'!S255,1),"")</f>
        <v>138.30000000000001</v>
      </c>
      <c r="T260">
        <f>+IF(T255+'Step 1-Farm Data'!$D$72&gt;=0,ROUND('Step 1-Farm Data'!$D$72+'simulations corn farm1'!T255,1),"")</f>
        <v>146.80000000000001</v>
      </c>
      <c r="U260">
        <f>+IF(U255+'Step 1-Farm Data'!$D$72&gt;=0,ROUND('Step 1-Farm Data'!$D$72+'simulations corn farm1'!U255,1),"")</f>
        <v>145.5</v>
      </c>
      <c r="V260">
        <f>+IF(V255+'Step 1-Farm Data'!$D$72&gt;=0,ROUND('Step 1-Farm Data'!$D$72+'simulations corn farm1'!V255,1),"")</f>
        <v>156.6</v>
      </c>
      <c r="W260">
        <f>+IF(W255+'Step 1-Farm Data'!$D$72&gt;=0,ROUND('Step 1-Farm Data'!$D$72+'simulations corn farm1'!W255,1),"")</f>
        <v>135.5</v>
      </c>
      <c r="X260">
        <f>+IF(X255+'Step 1-Farm Data'!$D$72&gt;=0,ROUND('Step 1-Farm Data'!$D$72+'simulations corn farm1'!X255,1),"")</f>
        <v>143.6</v>
      </c>
      <c r="Y260">
        <f>+IF(Y255+'Step 1-Farm Data'!$D$72&gt;=0,ROUND('Step 1-Farm Data'!$D$72+'simulations corn farm1'!Y255,1),"")</f>
        <v>159.1</v>
      </c>
      <c r="Z260">
        <f>+IF(Z255+'Step 1-Farm Data'!$D$72&gt;=0,ROUND('Step 1-Farm Data'!$D$72+'simulations corn farm1'!Z255,1),"")</f>
        <v>151.6</v>
      </c>
      <c r="AA260">
        <f>+IF(AA255+'Step 1-Farm Data'!$D$72&gt;=0,ROUND('Step 1-Farm Data'!$D$72+'simulations corn farm1'!AA255,1),"")</f>
        <v>151.4</v>
      </c>
      <c r="AB260">
        <f>+IF(AB255+'Step 1-Farm Data'!$D$72&gt;=0,ROUND('Step 1-Farm Data'!$D$72+'simulations corn farm1'!AB255,1),"")</f>
        <v>166.7</v>
      </c>
      <c r="AC260">
        <f>+IF(AC255+'Step 1-Farm Data'!$D$72&gt;=0,ROUND('Step 1-Farm Data'!$D$72+'simulations corn farm1'!AC255,1),"")</f>
        <v>163.19999999999999</v>
      </c>
      <c r="AD260">
        <f>+IF(AD255+'Step 1-Farm Data'!$D$72&gt;=0,ROUND('Step 1-Farm Data'!$D$72+'simulations corn farm1'!AD255,1),"")</f>
        <v>150.80000000000001</v>
      </c>
      <c r="AE260">
        <f>+IF(AE255+'Step 1-Farm Data'!$D$72&gt;=0,ROUND('Step 1-Farm Data'!$D$72+'simulations corn farm1'!AE255,1),"")</f>
        <v>148.80000000000001</v>
      </c>
      <c r="AF260">
        <f>+IF(AF255+'Step 1-Farm Data'!$D$72&gt;=0,ROUND('Step 1-Farm Data'!$D$72+'simulations corn farm1'!AF255,1),"")</f>
        <v>137.1</v>
      </c>
      <c r="AG260">
        <f>+IF(AG255+'Step 1-Farm Data'!$D$72&gt;=0,ROUND('Step 1-Farm Data'!$D$72+'simulations corn farm1'!AG255,1),"")</f>
        <v>118.1</v>
      </c>
      <c r="AH260">
        <f>+IF(AH255+'Step 1-Farm Data'!$D$72&gt;=0,ROUND('Step 1-Farm Data'!$D$72+'simulations corn farm1'!AH255,1),"")</f>
        <v>176.4</v>
      </c>
      <c r="AI260">
        <f>+IF(AI255+'Step 1-Farm Data'!$D$72&gt;=0,ROUND('Step 1-Farm Data'!$D$72+'simulations corn farm1'!AI255,1),"")</f>
        <v>146.9</v>
      </c>
      <c r="AJ260">
        <f>+IF(AJ255+'Step 1-Farm Data'!$D$72&gt;=0,ROUND('Step 1-Farm Data'!$D$72+'simulations corn farm1'!AJ255,1),"")</f>
        <v>159.9</v>
      </c>
      <c r="AK260">
        <f>+IF(AK255+'Step 1-Farm Data'!$D$72&gt;=0,ROUND('Step 1-Farm Data'!$D$72+'simulations corn farm1'!AK255,1),"")</f>
        <v>166.9</v>
      </c>
      <c r="AL260">
        <f>+IF(AL255+'Step 1-Farm Data'!$D$72&gt;=0,ROUND('Step 1-Farm Data'!$D$72+'simulations corn farm1'!AL255,1),"")</f>
        <v>171.4</v>
      </c>
      <c r="AM260">
        <f>+IF(AM255+'Step 1-Farm Data'!$D$72&gt;=0,ROUND('Step 1-Farm Data'!$D$72+'simulations corn farm1'!AM255,1),"")</f>
        <v>146</v>
      </c>
      <c r="AN260">
        <f>+IF(AN255+'Step 1-Farm Data'!$D$72&gt;=0,ROUND('Step 1-Farm Data'!$D$72+'simulations corn farm1'!AN255,1),"")</f>
        <v>147</v>
      </c>
      <c r="AO260">
        <f>+IF(AO255+'Step 1-Farm Data'!$D$72&gt;=0,ROUND('Step 1-Farm Data'!$D$72+'simulations corn farm1'!AO255,1),"")</f>
        <v>154.6</v>
      </c>
      <c r="AP260">
        <f>+IF(AP255+'Step 1-Farm Data'!$D$72&gt;=0,ROUND('Step 1-Farm Data'!$D$72+'simulations corn farm1'!AP255,1),"")</f>
        <v>151.80000000000001</v>
      </c>
      <c r="AQ260">
        <f>+IF(AQ255+'Step 1-Farm Data'!$D$72&gt;=0,ROUND('Step 1-Farm Data'!$D$72+'simulations corn farm1'!AQ255,1),"")</f>
        <v>158.80000000000001</v>
      </c>
      <c r="AR260">
        <f>+IF(AR255+'Step 1-Farm Data'!$D$72&gt;=0,ROUND('Step 1-Farm Data'!$D$72+'simulations corn farm1'!AR255,1),"")</f>
        <v>149</v>
      </c>
      <c r="AS260">
        <f>+IF(AS255+'Step 1-Farm Data'!$D$72&gt;=0,ROUND('Step 1-Farm Data'!$D$72+'simulations corn farm1'!AS255,1),"")</f>
        <v>132.9</v>
      </c>
      <c r="AT260">
        <f>+IF(AT255+'Step 1-Farm Data'!$D$72&gt;=0,ROUND('Step 1-Farm Data'!$D$72+'simulations corn farm1'!AT255,1),"")</f>
        <v>152.9</v>
      </c>
      <c r="AU260">
        <f>+IF(AU255+'Step 1-Farm Data'!$D$72&gt;=0,ROUND('Step 1-Farm Data'!$D$72+'simulations corn farm1'!AU255,1),"")</f>
        <v>153.6</v>
      </c>
      <c r="AV260">
        <f>+IF(AV255+'Step 1-Farm Data'!$D$72&gt;=0,ROUND('Step 1-Farm Data'!$D$72+'simulations corn farm1'!AV255,1),"")</f>
        <v>151.9</v>
      </c>
      <c r="AW260">
        <f>+IF(AW255+'Step 1-Farm Data'!$D$72&gt;=0,ROUND('Step 1-Farm Data'!$D$72+'simulations corn farm1'!AW255,1),"")</f>
        <v>157.30000000000001</v>
      </c>
      <c r="AX260">
        <f>+IF(AX255+'Step 1-Farm Data'!$D$72&gt;=0,ROUND('Step 1-Farm Data'!$D$72+'simulations corn farm1'!AX255,1),"")</f>
        <v>160.80000000000001</v>
      </c>
      <c r="AY260">
        <f>+IF(AY255+'Step 1-Farm Data'!$D$72&gt;=0,ROUND('Step 1-Farm Data'!$D$72+'simulations corn farm1'!AY255,1),"")</f>
        <v>157</v>
      </c>
      <c r="AZ260">
        <f>+IF(AZ255+'Step 1-Farm Data'!$D$72&gt;=0,ROUND('Step 1-Farm Data'!$D$72+'simulations corn farm1'!AZ255,1),"")</f>
        <v>159.9</v>
      </c>
      <c r="BA260">
        <f>+IF(BA255+'Step 1-Farm Data'!$D$72&gt;=0,ROUND('Step 1-Farm Data'!$D$72+'simulations corn farm1'!BA255,1),"")</f>
        <v>145.1</v>
      </c>
      <c r="BB260">
        <f>+IF(BB255+'Step 1-Farm Data'!$D$72&gt;=0,ROUND('Step 1-Farm Data'!$D$72+'simulations corn farm1'!BB255,1),"")</f>
        <v>145.30000000000001</v>
      </c>
      <c r="BC260">
        <f>+IF(BC255+'Step 1-Farm Data'!$D$72&gt;=0,ROUND('Step 1-Farm Data'!$D$72+'simulations corn farm1'!BC255,1),"")</f>
        <v>159.6</v>
      </c>
      <c r="BD260">
        <f>+IF(BD255+'Step 1-Farm Data'!$D$72&gt;=0,ROUND('Step 1-Farm Data'!$D$72+'simulations corn farm1'!BD255,1),"")</f>
        <v>126.2</v>
      </c>
      <c r="BE260">
        <f>+IF(BE255+'Step 1-Farm Data'!$D$72&gt;=0,ROUND('Step 1-Farm Data'!$D$72+'simulations corn farm1'!BE255,1),"")</f>
        <v>152.69999999999999</v>
      </c>
      <c r="BF260">
        <f>+IF(BF255+'Step 1-Farm Data'!$D$72&gt;=0,ROUND('Step 1-Farm Data'!$D$72+'simulations corn farm1'!BF255,1),"")</f>
        <v>152</v>
      </c>
      <c r="BG260">
        <f>+IF(BG255+'Step 1-Farm Data'!$D$72&gt;=0,ROUND('Step 1-Farm Data'!$D$72+'simulations corn farm1'!BG255,1),"")</f>
        <v>167.9</v>
      </c>
      <c r="BH260">
        <f>+IF(BH255+'Step 1-Farm Data'!$D$72&gt;=0,ROUND('Step 1-Farm Data'!$D$72+'simulations corn farm1'!BH255,1),"")</f>
        <v>164.2</v>
      </c>
      <c r="BI260">
        <f>+IF(BI255+'Step 1-Farm Data'!$D$72&gt;=0,ROUND('Step 1-Farm Data'!$D$72+'simulations corn farm1'!BI255,1),"")</f>
        <v>149.9</v>
      </c>
      <c r="BJ260">
        <f>+IF(BJ255+'Step 1-Farm Data'!$D$72&gt;=0,ROUND('Step 1-Farm Data'!$D$72+'simulations corn farm1'!BJ255,1),"")</f>
        <v>176.2</v>
      </c>
      <c r="BK260">
        <f>+IF(BK255+'Step 1-Farm Data'!$D$72&gt;=0,ROUND('Step 1-Farm Data'!$D$72+'simulations corn farm1'!BK255,1),"")</f>
        <v>142.4</v>
      </c>
      <c r="BL260">
        <f>+IF(BL255+'Step 1-Farm Data'!$D$72&gt;=0,ROUND('Step 1-Farm Data'!$D$72+'simulations corn farm1'!BL255,1),"")</f>
        <v>158.9</v>
      </c>
      <c r="BM260">
        <f>+IF(BM255+'Step 1-Farm Data'!$D$72&gt;=0,ROUND('Step 1-Farm Data'!$D$72+'simulations corn farm1'!BM255,1),"")</f>
        <v>169</v>
      </c>
      <c r="BN260">
        <f>+IF(BN255+'Step 1-Farm Data'!$D$72&gt;=0,ROUND('Step 1-Farm Data'!$D$72+'simulations corn farm1'!BN255,1),"")</f>
        <v>155.5</v>
      </c>
      <c r="BO260">
        <f>+IF(BO255+'Step 1-Farm Data'!$D$72&gt;=0,ROUND('Step 1-Farm Data'!$D$72+'simulations corn farm1'!BO255,1),"")</f>
        <v>162.30000000000001</v>
      </c>
      <c r="BP260">
        <f>+IF(BP255+'Step 1-Farm Data'!$D$72&gt;=0,ROUND('Step 1-Farm Data'!$D$72+'simulations corn farm1'!BP255,1),"")</f>
        <v>177.6</v>
      </c>
      <c r="BQ260">
        <f>+IF(BQ255+'Step 1-Farm Data'!$D$72&gt;=0,ROUND('Step 1-Farm Data'!$D$72+'simulations corn farm1'!BQ255,1),"")</f>
        <v>145.30000000000001</v>
      </c>
      <c r="BR260">
        <f>+IF(BR255+'Step 1-Farm Data'!$D$72&gt;=0,ROUND('Step 1-Farm Data'!$D$72+'simulations corn farm1'!BR255,1),"")</f>
        <v>155</v>
      </c>
      <c r="BS260">
        <f>+IF(BS255+'Step 1-Farm Data'!$D$72&gt;=0,ROUND('Step 1-Farm Data'!$D$72+'simulations corn farm1'!BS255,1),"")</f>
        <v>176.3</v>
      </c>
      <c r="BT260">
        <f>+IF(BT255+'Step 1-Farm Data'!$D$72&gt;=0,ROUND('Step 1-Farm Data'!$D$72+'simulations corn farm1'!BT255,1),"")</f>
        <v>113</v>
      </c>
      <c r="BU260">
        <f>+IF(BU255+'Step 1-Farm Data'!$D$72&gt;=0,ROUND('Step 1-Farm Data'!$D$72+'simulations corn farm1'!BU255,1),"")</f>
        <v>154.4</v>
      </c>
      <c r="BV260">
        <f>+IF(BV255+'Step 1-Farm Data'!$D$72&gt;=0,ROUND('Step 1-Farm Data'!$D$72+'simulations corn farm1'!BV255,1),"")</f>
        <v>161.6</v>
      </c>
      <c r="BW260">
        <f>+IF(BW255+'Step 1-Farm Data'!$D$72&gt;=0,ROUND('Step 1-Farm Data'!$D$72+'simulations corn farm1'!BW255,1),"")</f>
        <v>159.5</v>
      </c>
      <c r="BX260">
        <f>+IF(BX255+'Step 1-Farm Data'!$D$72&gt;=0,ROUND('Step 1-Farm Data'!$D$72+'simulations corn farm1'!BX255,1),"")</f>
        <v>139.6</v>
      </c>
      <c r="BY260">
        <f>+IF(BY255+'Step 1-Farm Data'!$D$72&gt;=0,ROUND('Step 1-Farm Data'!$D$72+'simulations corn farm1'!BY255,1),"")</f>
        <v>156.4</v>
      </c>
      <c r="BZ260">
        <f>+IF(BZ255+'Step 1-Farm Data'!$D$72&gt;=0,ROUND('Step 1-Farm Data'!$D$72+'simulations corn farm1'!BZ255,1),"")</f>
        <v>153.30000000000001</v>
      </c>
      <c r="CA260">
        <f>+IF(CA255+'Step 1-Farm Data'!$D$72&gt;=0,ROUND('Step 1-Farm Data'!$D$72+'simulations corn farm1'!CA255,1),"")</f>
        <v>182.3</v>
      </c>
      <c r="CB260">
        <f>+IF(CB255+'Step 1-Farm Data'!$D$72&gt;=0,ROUND('Step 1-Farm Data'!$D$72+'simulations corn farm1'!CB255,1),"")</f>
        <v>173.6</v>
      </c>
      <c r="CC260">
        <f>+IF(CC255+'Step 1-Farm Data'!$D$72&gt;=0,ROUND('Step 1-Farm Data'!$D$72+'simulations corn farm1'!CC255,1),"")</f>
        <v>153</v>
      </c>
      <c r="CD260">
        <f>+IF(CD255+'Step 1-Farm Data'!$D$72&gt;=0,ROUND('Step 1-Farm Data'!$D$72+'simulations corn farm1'!CD255,1),"")</f>
        <v>159.6</v>
      </c>
      <c r="CE260">
        <f>+IF(CE255+'Step 1-Farm Data'!$D$72&gt;=0,ROUND('Step 1-Farm Data'!$D$72+'simulations corn farm1'!CE255,1),"")</f>
        <v>159</v>
      </c>
      <c r="CF260">
        <f>+IF(CF255+'Step 1-Farm Data'!$D$72&gt;=0,ROUND('Step 1-Farm Data'!$D$72+'simulations corn farm1'!CF255,1),"")</f>
        <v>150.1</v>
      </c>
      <c r="CG260">
        <f>+IF(CG255+'Step 1-Farm Data'!$D$72&gt;=0,ROUND('Step 1-Farm Data'!$D$72+'simulations corn farm1'!CG255,1),"")</f>
        <v>137.9</v>
      </c>
      <c r="CH260">
        <f>+IF(CH255+'Step 1-Farm Data'!$D$72&gt;=0,ROUND('Step 1-Farm Data'!$D$72+'simulations corn farm1'!CH255,1),"")</f>
        <v>148.69999999999999</v>
      </c>
      <c r="CI260">
        <f>+IF(CI255+'Step 1-Farm Data'!$D$72&gt;=0,ROUND('Step 1-Farm Data'!$D$72+'simulations corn farm1'!CI255,1),"")</f>
        <v>152.69999999999999</v>
      </c>
      <c r="CJ260">
        <f>+IF(CJ255+'Step 1-Farm Data'!$D$72&gt;=0,ROUND('Step 1-Farm Data'!$D$72+'simulations corn farm1'!CJ255,1),"")</f>
        <v>155.1</v>
      </c>
      <c r="CK260">
        <f>+IF(CK255+'Step 1-Farm Data'!$D$72&gt;=0,ROUND('Step 1-Farm Data'!$D$72+'simulations corn farm1'!CK255,1),"")</f>
        <v>144.80000000000001</v>
      </c>
      <c r="CL260">
        <f>+IF(CL255+'Step 1-Farm Data'!$D$72&gt;=0,ROUND('Step 1-Farm Data'!$D$72+'simulations corn farm1'!CL255,1),"")</f>
        <v>179.1</v>
      </c>
      <c r="CM260">
        <f>+IF(CM255+'Step 1-Farm Data'!$D$72&gt;=0,ROUND('Step 1-Farm Data'!$D$72+'simulations corn farm1'!CM255,1),"")</f>
        <v>159.80000000000001</v>
      </c>
      <c r="CN260">
        <f>+IF(CN255+'Step 1-Farm Data'!$D$72&gt;=0,ROUND('Step 1-Farm Data'!$D$72+'simulations corn farm1'!CN255,1),"")</f>
        <v>138.80000000000001</v>
      </c>
      <c r="CO260">
        <f>+IF(CO255+'Step 1-Farm Data'!$D$72&gt;=0,ROUND('Step 1-Farm Data'!$D$72+'simulations corn farm1'!CO255,1),"")</f>
        <v>140.9</v>
      </c>
      <c r="CP260">
        <f>+IF(CP255+'Step 1-Farm Data'!$D$72&gt;=0,ROUND('Step 1-Farm Data'!$D$72+'simulations corn farm1'!CP255,1),"")</f>
        <v>134</v>
      </c>
      <c r="CQ260">
        <f>+IF(CQ255+'Step 1-Farm Data'!$D$72&gt;=0,ROUND('Step 1-Farm Data'!$D$72+'simulations corn farm1'!CQ255,1),"")</f>
        <v>143.9</v>
      </c>
      <c r="CR260">
        <f>+IF(CR255+'Step 1-Farm Data'!$D$72&gt;=0,ROUND('Step 1-Farm Data'!$D$72+'simulations corn farm1'!CR255,1),"")</f>
        <v>187.4</v>
      </c>
      <c r="CS260">
        <f>+IF(CS255+'Step 1-Farm Data'!$D$72&gt;=0,ROUND('Step 1-Farm Data'!$D$72+'simulations corn farm1'!CS255,1),"")</f>
        <v>157.30000000000001</v>
      </c>
      <c r="CT260">
        <f>+IF(CT255+'Step 1-Farm Data'!$D$72&gt;=0,ROUND('Step 1-Farm Data'!$D$72+'simulations corn farm1'!CT255,1),"")</f>
        <v>167.1</v>
      </c>
      <c r="CU260">
        <f>+IF(CU255+'Step 1-Farm Data'!$D$72&gt;=0,ROUND('Step 1-Farm Data'!$D$72+'simulations corn farm1'!CU255,1),"")</f>
        <v>138.80000000000001</v>
      </c>
      <c r="CV260">
        <f>+IF(CV255+'Step 1-Farm Data'!$D$72&gt;=0,ROUND('Step 1-Farm Data'!$D$72+'simulations corn farm1'!CV255,1),"")</f>
        <v>132.9</v>
      </c>
      <c r="CW260">
        <f>+IF(CW255+'Step 1-Farm Data'!$D$72&gt;=0,ROUND('Step 1-Farm Data'!$D$72+'simulations corn farm1'!CW255,1),"")</f>
        <v>151.9</v>
      </c>
      <c r="CX260">
        <f>+IF(CX255+'Step 1-Farm Data'!$D$72&gt;=0,ROUND('Step 1-Farm Data'!$D$72+'simulations corn farm1'!CX255,1),"")</f>
        <v>167</v>
      </c>
      <c r="CY260">
        <f>+IF(CY255+'Step 1-Farm Data'!$D$72&gt;=0,ROUND('Step 1-Farm Data'!$D$72+'simulations corn farm1'!CY255,1),"")</f>
        <v>170.5</v>
      </c>
      <c r="CZ260">
        <f>+IF(CZ255+'Step 1-Farm Data'!$D$72&gt;=0,ROUND('Step 1-Farm Data'!$D$72+'simulations corn farm1'!CZ255,1),"")</f>
        <v>147.4</v>
      </c>
      <c r="DA260">
        <f>+IF(DA255+'Step 1-Farm Data'!$D$72&gt;=0,ROUND('Step 1-Farm Data'!$D$72+'simulations corn farm1'!DA255,1),"")</f>
        <v>150.6</v>
      </c>
      <c r="DB260">
        <f>+IF(DB255+'Step 1-Farm Data'!$D$72&gt;=0,ROUND('Step 1-Farm Data'!$D$72+'simulations corn farm1'!DB255,1),"")</f>
        <v>178.2</v>
      </c>
      <c r="DC260">
        <f>+IF(DC255+'Step 1-Farm Data'!$D$72&gt;=0,ROUND('Step 1-Farm Data'!$D$72+'simulations corn farm1'!DC255,1),"")</f>
        <v>159.69999999999999</v>
      </c>
      <c r="DD260">
        <f>+IF(DD255+'Step 1-Farm Data'!$D$72&gt;=0,ROUND('Step 1-Farm Data'!$D$72+'simulations corn farm1'!DD255,1),"")</f>
        <v>148.1</v>
      </c>
      <c r="DE260">
        <f>+IF(DE255+'Step 1-Farm Data'!$D$72&gt;=0,ROUND('Step 1-Farm Data'!$D$72+'simulations corn farm1'!DE255,1),"")</f>
        <v>169.5</v>
      </c>
      <c r="DF260">
        <f>+IF(DF255+'Step 1-Farm Data'!$D$72&gt;=0,ROUND('Step 1-Farm Data'!$D$72+'simulations corn farm1'!DF255,1),"")</f>
        <v>147.1</v>
      </c>
      <c r="DG260">
        <f>+IF(DG255+'Step 1-Farm Data'!$D$72&gt;=0,ROUND('Step 1-Farm Data'!$D$72+'simulations corn farm1'!DG255,1),"")</f>
        <v>142.80000000000001</v>
      </c>
      <c r="DH260">
        <f>+IF(DH255+'Step 1-Farm Data'!$D$72&gt;=0,ROUND('Step 1-Farm Data'!$D$72+'simulations corn farm1'!DH255,1),"")</f>
        <v>142.1</v>
      </c>
      <c r="DI260">
        <f>+IF(DI255+'Step 1-Farm Data'!$D$72&gt;=0,ROUND('Step 1-Farm Data'!$D$72+'simulations corn farm1'!DI255,1),"")</f>
        <v>171.3</v>
      </c>
      <c r="DJ260">
        <f>+IF(DJ255+'Step 1-Farm Data'!$D$72&gt;=0,ROUND('Step 1-Farm Data'!$D$72+'simulations corn farm1'!DJ255,1),"")</f>
        <v>159.4</v>
      </c>
      <c r="DK260">
        <f>+IF(DK255+'Step 1-Farm Data'!$D$72&gt;=0,ROUND('Step 1-Farm Data'!$D$72+'simulations corn farm1'!DK255,1),"")</f>
        <v>146.9</v>
      </c>
      <c r="DL260">
        <f>+IF(DL255+'Step 1-Farm Data'!$D$72&gt;=0,ROUND('Step 1-Farm Data'!$D$72+'simulations corn farm1'!DL255,1),"")</f>
        <v>144.30000000000001</v>
      </c>
      <c r="DM260">
        <f>+IF(DM255+'Step 1-Farm Data'!$D$72&gt;=0,ROUND('Step 1-Farm Data'!$D$72+'simulations corn farm1'!DM255,1),"")</f>
        <v>128.69999999999999</v>
      </c>
      <c r="DN260">
        <f>+IF(DN255+'Step 1-Farm Data'!$D$72&gt;=0,ROUND('Step 1-Farm Data'!$D$72+'simulations corn farm1'!DN255,1),"")</f>
        <v>159.1</v>
      </c>
      <c r="DO260">
        <f>+IF(DO255+'Step 1-Farm Data'!$D$72&gt;=0,ROUND('Step 1-Farm Data'!$D$72+'simulations corn farm1'!DO255,1),"")</f>
        <v>141.69999999999999</v>
      </c>
      <c r="DP260">
        <f>+IF(DP255+'Step 1-Farm Data'!$D$72&gt;=0,ROUND('Step 1-Farm Data'!$D$72+'simulations corn farm1'!DP255,1),"")</f>
        <v>165.5</v>
      </c>
      <c r="DQ260">
        <f>+IF(DQ255+'Step 1-Farm Data'!$D$72&gt;=0,ROUND('Step 1-Farm Data'!$D$72+'simulations corn farm1'!DQ255,1),"")</f>
        <v>173.8</v>
      </c>
      <c r="DR260">
        <f>+IF(DR255+'Step 1-Farm Data'!$D$72&gt;=0,ROUND('Step 1-Farm Data'!$D$72+'simulations corn farm1'!DR255,1),"")</f>
        <v>158</v>
      </c>
      <c r="DS260">
        <f>+IF(DS255+'Step 1-Farm Data'!$D$72&gt;=0,ROUND('Step 1-Farm Data'!$D$72+'simulations corn farm1'!DS255,1),"")</f>
        <v>140.5</v>
      </c>
      <c r="DT260">
        <f>+IF(DT255+'Step 1-Farm Data'!$D$72&gt;=0,ROUND('Step 1-Farm Data'!$D$72+'simulations corn farm1'!DT255,1),"")</f>
        <v>155.19999999999999</v>
      </c>
      <c r="DU260">
        <f>+IF(DU255+'Step 1-Farm Data'!$D$72&gt;=0,ROUND('Step 1-Farm Data'!$D$72+'simulations corn farm1'!DU255,1),"")</f>
        <v>146.80000000000001</v>
      </c>
      <c r="DV260">
        <f>+IF(DV255+'Step 1-Farm Data'!$D$72&gt;=0,ROUND('Step 1-Farm Data'!$D$72+'simulations corn farm1'!DV255,1),"")</f>
        <v>168.5</v>
      </c>
      <c r="DW260">
        <f>+IF(DW255+'Step 1-Farm Data'!$D$72&gt;=0,ROUND('Step 1-Farm Data'!$D$72+'simulations corn farm1'!DW255,1),"")</f>
        <v>135.1</v>
      </c>
      <c r="DX260">
        <f>+IF(DX255+'Step 1-Farm Data'!$D$72&gt;=0,ROUND('Step 1-Farm Data'!$D$72+'simulations corn farm1'!DX255,1),"")</f>
        <v>146.80000000000001</v>
      </c>
      <c r="DY260">
        <f>+IF(DY255+'Step 1-Farm Data'!$D$72&gt;=0,ROUND('Step 1-Farm Data'!$D$72+'simulations corn farm1'!DY255,1),"")</f>
        <v>160.69999999999999</v>
      </c>
      <c r="DZ260">
        <f>+IF(DZ255+'Step 1-Farm Data'!$D$72&gt;=0,ROUND('Step 1-Farm Data'!$D$72+'simulations corn farm1'!DZ255,1),"")</f>
        <v>130.69999999999999</v>
      </c>
      <c r="EA260">
        <f>+IF(EA255+'Step 1-Farm Data'!$D$72&gt;=0,ROUND('Step 1-Farm Data'!$D$72+'simulations corn farm1'!EA255,1),"")</f>
        <v>142.30000000000001</v>
      </c>
      <c r="EB260">
        <f>+IF(EB255+'Step 1-Farm Data'!$D$72&gt;=0,ROUND('Step 1-Farm Data'!$D$72+'simulations corn farm1'!EB255,1),"")</f>
        <v>154.80000000000001</v>
      </c>
      <c r="EC260">
        <f>+IF(EC255+'Step 1-Farm Data'!$D$72&gt;=0,ROUND('Step 1-Farm Data'!$D$72+'simulations corn farm1'!EC255,1),"")</f>
        <v>139.9</v>
      </c>
      <c r="ED260">
        <f>+IF(ED255+'Step 1-Farm Data'!$D$72&gt;=0,ROUND('Step 1-Farm Data'!$D$72+'simulations corn farm1'!ED255,1),"")</f>
        <v>154.30000000000001</v>
      </c>
      <c r="EE260">
        <f>+IF(EE255+'Step 1-Farm Data'!$D$72&gt;=0,ROUND('Step 1-Farm Data'!$D$72+'simulations corn farm1'!EE255,1),"")</f>
        <v>142.4</v>
      </c>
      <c r="EF260">
        <f>+IF(EF255+'Step 1-Farm Data'!$D$72&gt;=0,ROUND('Step 1-Farm Data'!$D$72+'simulations corn farm1'!EF255,1),"")</f>
        <v>149.5</v>
      </c>
      <c r="EG260">
        <f>+IF(EG255+'Step 1-Farm Data'!$D$72&gt;=0,ROUND('Step 1-Farm Data'!$D$72+'simulations corn farm1'!EG255,1),"")</f>
        <v>173.8</v>
      </c>
      <c r="EH260">
        <f>+IF(EH255+'Step 1-Farm Data'!$D$72&gt;=0,ROUND('Step 1-Farm Data'!$D$72+'simulations corn farm1'!EH255,1),"")</f>
        <v>170.9</v>
      </c>
      <c r="EI260">
        <f>+IF(EI255+'Step 1-Farm Data'!$D$72&gt;=0,ROUND('Step 1-Farm Data'!$D$72+'simulations corn farm1'!EI255,1),"")</f>
        <v>119.3</v>
      </c>
      <c r="EJ260">
        <f>+IF(EJ255+'Step 1-Farm Data'!$D$72&gt;=0,ROUND('Step 1-Farm Data'!$D$72+'simulations corn farm1'!EJ255,1),"")</f>
        <v>138.5</v>
      </c>
      <c r="EK260">
        <f>+IF(EK255+'Step 1-Farm Data'!$D$72&gt;=0,ROUND('Step 1-Farm Data'!$D$72+'simulations corn farm1'!EK255,1),"")</f>
        <v>155.4</v>
      </c>
      <c r="EL260">
        <f>+IF(EL255+'Step 1-Farm Data'!$D$72&gt;=0,ROUND('Step 1-Farm Data'!$D$72+'simulations corn farm1'!EL255,1),"")</f>
        <v>150.80000000000001</v>
      </c>
      <c r="EM260">
        <f>+IF(EM255+'Step 1-Farm Data'!$D$72&gt;=0,ROUND('Step 1-Farm Data'!$D$72+'simulations corn farm1'!EM255,1),"")</f>
        <v>155.6</v>
      </c>
      <c r="EN260">
        <f>+IF(EN255+'Step 1-Farm Data'!$D$72&gt;=0,ROUND('Step 1-Farm Data'!$D$72+'simulations corn farm1'!EN255,1),"")</f>
        <v>148.80000000000001</v>
      </c>
      <c r="EO260">
        <f>+IF(EO255+'Step 1-Farm Data'!$D$72&gt;=0,ROUND('Step 1-Farm Data'!$D$72+'simulations corn farm1'!EO255,1),"")</f>
        <v>166.3</v>
      </c>
      <c r="EP260">
        <f>+IF(EP255+'Step 1-Farm Data'!$D$72&gt;=0,ROUND('Step 1-Farm Data'!$D$72+'simulations corn farm1'!EP255,1),"")</f>
        <v>160.69999999999999</v>
      </c>
      <c r="EQ260">
        <f>+IF(EQ255+'Step 1-Farm Data'!$D$72&gt;=0,ROUND('Step 1-Farm Data'!$D$72+'simulations corn farm1'!EQ255,1),"")</f>
        <v>152.4</v>
      </c>
      <c r="ER260">
        <f>+IF(ER255+'Step 1-Farm Data'!$D$72&gt;=0,ROUND('Step 1-Farm Data'!$D$72+'simulations corn farm1'!ER255,1),"")</f>
        <v>134.4</v>
      </c>
      <c r="ES260">
        <f>+IF(ES255+'Step 1-Farm Data'!$D$72&gt;=0,ROUND('Step 1-Farm Data'!$D$72+'simulations corn farm1'!ES255,1),"")</f>
        <v>161.30000000000001</v>
      </c>
      <c r="ET260">
        <f>+IF(ET255+'Step 1-Farm Data'!$D$72&gt;=0,ROUND('Step 1-Farm Data'!$D$72+'simulations corn farm1'!ET255,1),"")</f>
        <v>144.30000000000001</v>
      </c>
      <c r="EU260">
        <f>+IF(EU255+'Step 1-Farm Data'!$D$72&gt;=0,ROUND('Step 1-Farm Data'!$D$72+'simulations corn farm1'!EU255,1),"")</f>
        <v>128.80000000000001</v>
      </c>
      <c r="EV260">
        <f>+IF(EV255+'Step 1-Farm Data'!$D$72&gt;=0,ROUND('Step 1-Farm Data'!$D$72+'simulations corn farm1'!EV255,1),"")</f>
        <v>137.9</v>
      </c>
      <c r="EW260">
        <f>+IF(EW255+'Step 1-Farm Data'!$D$72&gt;=0,ROUND('Step 1-Farm Data'!$D$72+'simulations corn farm1'!EW255,1),"")</f>
        <v>145.4</v>
      </c>
      <c r="EX260">
        <f>+IF(EX255+'Step 1-Farm Data'!$D$72&gt;=0,ROUND('Step 1-Farm Data'!$D$72+'simulations corn farm1'!EX255,1),"")</f>
        <v>154.80000000000001</v>
      </c>
      <c r="EY260">
        <f>+IF(EY255+'Step 1-Farm Data'!$D$72&gt;=0,ROUND('Step 1-Farm Data'!$D$72+'simulations corn farm1'!EY255,1),"")</f>
        <v>142.5</v>
      </c>
      <c r="EZ260">
        <f>+IF(EZ255+'Step 1-Farm Data'!$D$72&gt;=0,ROUND('Step 1-Farm Data'!$D$72+'simulations corn farm1'!EZ255,1),"")</f>
        <v>158.19999999999999</v>
      </c>
      <c r="FA260">
        <f>+IF(FA255+'Step 1-Farm Data'!$D$72&gt;=0,ROUND('Step 1-Farm Data'!$D$72+'simulations corn farm1'!FA255,1),"")</f>
        <v>135.30000000000001</v>
      </c>
      <c r="FB260">
        <f>+IF(FB255+'Step 1-Farm Data'!$D$72&gt;=0,ROUND('Step 1-Farm Data'!$D$72+'simulations corn farm1'!FB255,1),"")</f>
        <v>147.30000000000001</v>
      </c>
      <c r="FC260">
        <f>+IF(FC255+'Step 1-Farm Data'!$D$72&gt;=0,ROUND('Step 1-Farm Data'!$D$72+'simulations corn farm1'!FC255,1),"")</f>
        <v>150.69999999999999</v>
      </c>
      <c r="FD260">
        <f>+IF(FD255+'Step 1-Farm Data'!$D$72&gt;=0,ROUND('Step 1-Farm Data'!$D$72+'simulations corn farm1'!FD255,1),"")</f>
        <v>145</v>
      </c>
      <c r="FE260">
        <f>+IF(FE255+'Step 1-Farm Data'!$D$72&gt;=0,ROUND('Step 1-Farm Data'!$D$72+'simulations corn farm1'!FE255,1),"")</f>
        <v>128</v>
      </c>
      <c r="FF260">
        <f>+IF(FF255+'Step 1-Farm Data'!$D$72&gt;=0,ROUND('Step 1-Farm Data'!$D$72+'simulations corn farm1'!FF255,1),"")</f>
        <v>169</v>
      </c>
      <c r="FG260">
        <f>+IF(FG255+'Step 1-Farm Data'!$D$72&gt;=0,ROUND('Step 1-Farm Data'!$D$72+'simulations corn farm1'!FG255,1),"")</f>
        <v>133.6</v>
      </c>
      <c r="FH260">
        <f>+IF(FH255+'Step 1-Farm Data'!$D$72&gt;=0,ROUND('Step 1-Farm Data'!$D$72+'simulations corn farm1'!FH255,1),"")</f>
        <v>168</v>
      </c>
      <c r="FI260">
        <f>+IF(FI255+'Step 1-Farm Data'!$D$72&gt;=0,ROUND('Step 1-Farm Data'!$D$72+'simulations corn farm1'!FI255,1),"")</f>
        <v>176.3</v>
      </c>
      <c r="FJ260">
        <f>+IF(FJ255+'Step 1-Farm Data'!$D$72&gt;=0,ROUND('Step 1-Farm Data'!$D$72+'simulations corn farm1'!FJ255,1),"")</f>
        <v>168</v>
      </c>
      <c r="FK260">
        <f>+IF(FK255+'Step 1-Farm Data'!$D$72&gt;=0,ROUND('Step 1-Farm Data'!$D$72+'simulations corn farm1'!FK255,1),"")</f>
        <v>146.1</v>
      </c>
      <c r="FL260">
        <f>+IF(FL255+'Step 1-Farm Data'!$D$72&gt;=0,ROUND('Step 1-Farm Data'!$D$72+'simulations corn farm1'!FL255,1),"")</f>
        <v>155.5</v>
      </c>
      <c r="FM260">
        <f>+IF(FM255+'Step 1-Farm Data'!$D$72&gt;=0,ROUND('Step 1-Farm Data'!$D$72+'simulations corn farm1'!FM255,1),"")</f>
        <v>156.19999999999999</v>
      </c>
      <c r="FN260">
        <f>+IF(FN255+'Step 1-Farm Data'!$D$72&gt;=0,ROUND('Step 1-Farm Data'!$D$72+'simulations corn farm1'!FN255,1),"")</f>
        <v>146.5</v>
      </c>
      <c r="FO260">
        <f>+IF(FO255+'Step 1-Farm Data'!$D$72&gt;=0,ROUND('Step 1-Farm Data'!$D$72+'simulations corn farm1'!FO255,1),"")</f>
        <v>159.6</v>
      </c>
      <c r="FP260">
        <f>+IF(FP255+'Step 1-Farm Data'!$D$72&gt;=0,ROUND('Step 1-Farm Data'!$D$72+'simulations corn farm1'!FP255,1),"")</f>
        <v>138.80000000000001</v>
      </c>
      <c r="FQ260">
        <f>+IF(FQ255+'Step 1-Farm Data'!$D$72&gt;=0,ROUND('Step 1-Farm Data'!$D$72+'simulations corn farm1'!FQ255,1),"")</f>
        <v>170.9</v>
      </c>
      <c r="FR260">
        <f>+IF(FR255+'Step 1-Farm Data'!$D$72&gt;=0,ROUND('Step 1-Farm Data'!$D$72+'simulations corn farm1'!FR255,1),"")</f>
        <v>173.8</v>
      </c>
      <c r="FS260">
        <f>+IF(FS255+'Step 1-Farm Data'!$D$72&gt;=0,ROUND('Step 1-Farm Data'!$D$72+'simulations corn farm1'!FS255,1),"")</f>
        <v>143.1</v>
      </c>
      <c r="FT260">
        <f>+IF(FT255+'Step 1-Farm Data'!$D$72&gt;=0,ROUND('Step 1-Farm Data'!$D$72+'simulations corn farm1'!FT255,1),"")</f>
        <v>154.5</v>
      </c>
      <c r="FU260">
        <f>+IF(FU255+'Step 1-Farm Data'!$D$72&gt;=0,ROUND('Step 1-Farm Data'!$D$72+'simulations corn farm1'!FU255,1),"")</f>
        <v>151.19999999999999</v>
      </c>
      <c r="FV260">
        <f>+IF(FV255+'Step 1-Farm Data'!$D$72&gt;=0,ROUND('Step 1-Farm Data'!$D$72+'simulations corn farm1'!FV255,1),"")</f>
        <v>150</v>
      </c>
      <c r="FW260">
        <f>+IF(FW255+'Step 1-Farm Data'!$D$72&gt;=0,ROUND('Step 1-Farm Data'!$D$72+'simulations corn farm1'!FW255,1),"")</f>
        <v>167.5</v>
      </c>
      <c r="FX260">
        <f>+IF(FX255+'Step 1-Farm Data'!$D$72&gt;=0,ROUND('Step 1-Farm Data'!$D$72+'simulations corn farm1'!FX255,1),"")</f>
        <v>151.69999999999999</v>
      </c>
      <c r="FY260">
        <f>+IF(FY255+'Step 1-Farm Data'!$D$72&gt;=0,ROUND('Step 1-Farm Data'!$D$72+'simulations corn farm1'!FY255,1),"")</f>
        <v>171.5</v>
      </c>
      <c r="FZ260">
        <f>+IF(FZ255+'Step 1-Farm Data'!$D$72&gt;=0,ROUND('Step 1-Farm Data'!$D$72+'simulations corn farm1'!FZ255,1),"")</f>
        <v>142.80000000000001</v>
      </c>
      <c r="GA260">
        <f>+IF(GA255+'Step 1-Farm Data'!$D$72&gt;=0,ROUND('Step 1-Farm Data'!$D$72+'simulations corn farm1'!GA255,1),"")</f>
        <v>148.1</v>
      </c>
      <c r="GB260">
        <f>+IF(GB255+'Step 1-Farm Data'!$D$72&gt;=0,ROUND('Step 1-Farm Data'!$D$72+'simulations corn farm1'!GB255,1),"")</f>
        <v>148.69999999999999</v>
      </c>
      <c r="GC260">
        <f>+IF(GC255+'Step 1-Farm Data'!$D$72&gt;=0,ROUND('Step 1-Farm Data'!$D$72+'simulations corn farm1'!GC255,1),"")</f>
        <v>142</v>
      </c>
      <c r="GD260">
        <f>+IF(GD255+'Step 1-Farm Data'!$D$72&gt;=0,ROUND('Step 1-Farm Data'!$D$72+'simulations corn farm1'!GD255,1),"")</f>
        <v>113.1</v>
      </c>
      <c r="GE260">
        <f>+IF(GE255+'Step 1-Farm Data'!$D$72&gt;=0,ROUND('Step 1-Farm Data'!$D$72+'simulations corn farm1'!GE255,1),"")</f>
        <v>129.1</v>
      </c>
      <c r="GF260">
        <f>+IF(GF255+'Step 1-Farm Data'!$D$72&gt;=0,ROUND('Step 1-Farm Data'!$D$72+'simulations corn farm1'!GF255,1),"")</f>
        <v>161.6</v>
      </c>
      <c r="GG260">
        <f>+IF(GG255+'Step 1-Farm Data'!$D$72&gt;=0,ROUND('Step 1-Farm Data'!$D$72+'simulations corn farm1'!GG255,1),"")</f>
        <v>164.9</v>
      </c>
      <c r="GH260">
        <f>+IF(GH255+'Step 1-Farm Data'!$D$72&gt;=0,ROUND('Step 1-Farm Data'!$D$72+'simulations corn farm1'!GH255,1),"")</f>
        <v>142.6</v>
      </c>
      <c r="GI260">
        <f>+IF(GI255+'Step 1-Farm Data'!$D$72&gt;=0,ROUND('Step 1-Farm Data'!$D$72+'simulations corn farm1'!GI255,1),"")</f>
        <v>192.4</v>
      </c>
      <c r="GJ260">
        <f>+IF(GJ255+'Step 1-Farm Data'!$D$72&gt;=0,ROUND('Step 1-Farm Data'!$D$72+'simulations corn farm1'!GJ255,1),"")</f>
        <v>170.1</v>
      </c>
      <c r="GK260">
        <f>+IF(GK255+'Step 1-Farm Data'!$D$72&gt;=0,ROUND('Step 1-Farm Data'!$D$72+'simulations corn farm1'!GK255,1),"")</f>
        <v>149.9</v>
      </c>
      <c r="GL260">
        <f>+IF(GL255+'Step 1-Farm Data'!$D$72&gt;=0,ROUND('Step 1-Farm Data'!$D$72+'simulations corn farm1'!GL255,1),"")</f>
        <v>144.9</v>
      </c>
      <c r="GM260">
        <f>+IF(GM255+'Step 1-Farm Data'!$D$72&gt;=0,ROUND('Step 1-Farm Data'!$D$72+'simulations corn farm1'!GM255,1),"")</f>
        <v>157.30000000000001</v>
      </c>
      <c r="GN260">
        <f>+IF(GN255+'Step 1-Farm Data'!$D$72&gt;=0,ROUND('Step 1-Farm Data'!$D$72+'simulations corn farm1'!GN255,1),"")</f>
        <v>158.4</v>
      </c>
      <c r="GO260">
        <f>+IF(GO255+'Step 1-Farm Data'!$D$72&gt;=0,ROUND('Step 1-Farm Data'!$D$72+'simulations corn farm1'!GO255,1),"")</f>
        <v>178.4</v>
      </c>
      <c r="GP260">
        <f>+IF(GP255+'Step 1-Farm Data'!$D$72&gt;=0,ROUND('Step 1-Farm Data'!$D$72+'simulations corn farm1'!GP255,1),"")</f>
        <v>167.7</v>
      </c>
      <c r="GQ260">
        <f>+IF(GQ255+'Step 1-Farm Data'!$D$72&gt;=0,ROUND('Step 1-Farm Data'!$D$72+'simulations corn farm1'!GQ255,1),"")</f>
        <v>152.4</v>
      </c>
      <c r="GR260">
        <f>+IF(GR255+'Step 1-Farm Data'!$D$72&gt;=0,ROUND('Step 1-Farm Data'!$D$72+'simulations corn farm1'!GR255,1),"")</f>
        <v>151.1</v>
      </c>
      <c r="GS260">
        <f>+IF(GS255+'Step 1-Farm Data'!$D$72&gt;=0,ROUND('Step 1-Farm Data'!$D$72+'simulations corn farm1'!GS255,1),"")</f>
        <v>136.1</v>
      </c>
      <c r="GT260">
        <f>+IF(GT255+'Step 1-Farm Data'!$D$72&gt;=0,ROUND('Step 1-Farm Data'!$D$72+'simulations corn farm1'!GT255,1),"")</f>
        <v>144.4</v>
      </c>
      <c r="GU260">
        <f>+IF(GU255+'Step 1-Farm Data'!$D$72&gt;=0,ROUND('Step 1-Farm Data'!$D$72+'simulations corn farm1'!GU255,1),"")</f>
        <v>154.1</v>
      </c>
      <c r="GV260">
        <f>+IF(GV255+'Step 1-Farm Data'!$D$72&gt;=0,ROUND('Step 1-Farm Data'!$D$72+'simulations corn farm1'!GV255,1),"")</f>
        <v>167.7</v>
      </c>
      <c r="GW260">
        <f>+IF(GW255+'Step 1-Farm Data'!$D$72&gt;=0,ROUND('Step 1-Farm Data'!$D$72+'simulations corn farm1'!GW255,1),"")</f>
        <v>135.19999999999999</v>
      </c>
      <c r="GX260">
        <f>+IF(GX255+'Step 1-Farm Data'!$D$72&gt;=0,ROUND('Step 1-Farm Data'!$D$72+'simulations corn farm1'!GX255,1),"")</f>
        <v>176</v>
      </c>
      <c r="GY260">
        <f>+IF(GY255+'Step 1-Farm Data'!$D$72&gt;=0,ROUND('Step 1-Farm Data'!$D$72+'simulations corn farm1'!GY255,1),"")</f>
        <v>136.6</v>
      </c>
      <c r="GZ260">
        <f>+IF(GZ255+'Step 1-Farm Data'!$D$72&gt;=0,ROUND('Step 1-Farm Data'!$D$72+'simulations corn farm1'!GZ255,1),"")</f>
        <v>153.1</v>
      </c>
      <c r="HA260">
        <f>+IF(HA255+'Step 1-Farm Data'!$D$72&gt;=0,ROUND('Step 1-Farm Data'!$D$72+'simulations corn farm1'!HA255,1),"")</f>
        <v>156.1</v>
      </c>
      <c r="HB260">
        <f>+IF(HB255+'Step 1-Farm Data'!$D$72&gt;=0,ROUND('Step 1-Farm Data'!$D$72+'simulations corn farm1'!HB255,1),"")</f>
        <v>172.8</v>
      </c>
      <c r="HC260">
        <f>+IF(HC255+'Step 1-Farm Data'!$D$72&gt;=0,ROUND('Step 1-Farm Data'!$D$72+'simulations corn farm1'!HC255,1),"")</f>
        <v>150.30000000000001</v>
      </c>
      <c r="HD260">
        <f>+IF(HD255+'Step 1-Farm Data'!$D$72&gt;=0,ROUND('Step 1-Farm Data'!$D$72+'simulations corn farm1'!HD255,1),"")</f>
        <v>119.7</v>
      </c>
      <c r="HE260">
        <f>+IF(HE255+'Step 1-Farm Data'!$D$72&gt;=0,ROUND('Step 1-Farm Data'!$D$72+'simulations corn farm1'!HE255,1),"")</f>
        <v>140.69999999999999</v>
      </c>
      <c r="HF260">
        <f>+IF(HF255+'Step 1-Farm Data'!$D$72&gt;=0,ROUND('Step 1-Farm Data'!$D$72+'simulations corn farm1'!HF255,1),"")</f>
        <v>147.80000000000001</v>
      </c>
      <c r="HG260">
        <f>+IF(HG255+'Step 1-Farm Data'!$D$72&gt;=0,ROUND('Step 1-Farm Data'!$D$72+'simulations corn farm1'!HG255,1),"")</f>
        <v>136.5</v>
      </c>
      <c r="HH260">
        <f>+IF(HH255+'Step 1-Farm Data'!$D$72&gt;=0,ROUND('Step 1-Farm Data'!$D$72+'simulations corn farm1'!HH255,1),"")</f>
        <v>159.6</v>
      </c>
      <c r="HI260">
        <f>+IF(HI255+'Step 1-Farm Data'!$D$72&gt;=0,ROUND('Step 1-Farm Data'!$D$72+'simulations corn farm1'!HI255,1),"")</f>
        <v>142.69999999999999</v>
      </c>
      <c r="HJ260">
        <f>+IF(HJ255+'Step 1-Farm Data'!$D$72&gt;=0,ROUND('Step 1-Farm Data'!$D$72+'simulations corn farm1'!HJ255,1),"")</f>
        <v>162.30000000000001</v>
      </c>
      <c r="HK260">
        <f>+IF(HK255+'Step 1-Farm Data'!$D$72&gt;=0,ROUND('Step 1-Farm Data'!$D$72+'simulations corn farm1'!HK255,1),"")</f>
        <v>151.1</v>
      </c>
      <c r="HL260">
        <f>+IF(HL255+'Step 1-Farm Data'!$D$72&gt;=0,ROUND('Step 1-Farm Data'!$D$72+'simulations corn farm1'!HL255,1),"")</f>
        <v>151</v>
      </c>
      <c r="HM260">
        <f>+IF(HM255+'Step 1-Farm Data'!$D$72&gt;=0,ROUND('Step 1-Farm Data'!$D$72+'simulations corn farm1'!HM255,1),"")</f>
        <v>150.4</v>
      </c>
      <c r="HN260">
        <f>+IF(HN255+'Step 1-Farm Data'!$D$72&gt;=0,ROUND('Step 1-Farm Data'!$D$72+'simulations corn farm1'!HN255,1),"")</f>
        <v>158.9</v>
      </c>
      <c r="HO260">
        <f>+IF(HO255+'Step 1-Farm Data'!$D$72&gt;=0,ROUND('Step 1-Farm Data'!$D$72+'simulations corn farm1'!HO255,1),"")</f>
        <v>164.9</v>
      </c>
      <c r="HP260">
        <f>+IF(HP255+'Step 1-Farm Data'!$D$72&gt;=0,ROUND('Step 1-Farm Data'!$D$72+'simulations corn farm1'!HP255,1),"")</f>
        <v>162.9</v>
      </c>
      <c r="HQ260">
        <f>+IF(HQ255+'Step 1-Farm Data'!$D$72&gt;=0,ROUND('Step 1-Farm Data'!$D$72+'simulations corn farm1'!HQ255,1),"")</f>
        <v>157.5</v>
      </c>
      <c r="HR260">
        <f>+IF(HR255+'Step 1-Farm Data'!$D$72&gt;=0,ROUND('Step 1-Farm Data'!$D$72+'simulations corn farm1'!HR255,1),"")</f>
        <v>161.6</v>
      </c>
      <c r="HS260">
        <f>+IF(HS255+'Step 1-Farm Data'!$D$72&gt;=0,ROUND('Step 1-Farm Data'!$D$72+'simulations corn farm1'!HS255,1),"")</f>
        <v>124.9</v>
      </c>
      <c r="HT260">
        <f>+IF(HT255+'Step 1-Farm Data'!$D$72&gt;=0,ROUND('Step 1-Farm Data'!$D$72+'simulations corn farm1'!HT255,1),"")</f>
        <v>162.80000000000001</v>
      </c>
      <c r="HU260">
        <f>+IF(HU255+'Step 1-Farm Data'!$D$72&gt;=0,ROUND('Step 1-Farm Data'!$D$72+'simulations corn farm1'!HU255,1),"")</f>
        <v>144.69999999999999</v>
      </c>
      <c r="HV260">
        <f>+IF(HV255+'Step 1-Farm Data'!$D$72&gt;=0,ROUND('Step 1-Farm Data'!$D$72+'simulations corn farm1'!HV255,1),"")</f>
        <v>157</v>
      </c>
      <c r="HW260">
        <f>+IF(HW255+'Step 1-Farm Data'!$D$72&gt;=0,ROUND('Step 1-Farm Data'!$D$72+'simulations corn farm1'!HW255,1),"")</f>
        <v>134.69999999999999</v>
      </c>
      <c r="HX260">
        <f>+IF(HX255+'Step 1-Farm Data'!$D$72&gt;=0,ROUND('Step 1-Farm Data'!$D$72+'simulations corn farm1'!HX255,1),"")</f>
        <v>177.2</v>
      </c>
      <c r="HY260">
        <f>+IF(HY255+'Step 1-Farm Data'!$D$72&gt;=0,ROUND('Step 1-Farm Data'!$D$72+'simulations corn farm1'!HY255,1),"")</f>
        <v>147.80000000000001</v>
      </c>
      <c r="HZ260">
        <f>+IF(HZ255+'Step 1-Farm Data'!$D$72&gt;=0,ROUND('Step 1-Farm Data'!$D$72+'simulations corn farm1'!HZ255,1),"")</f>
        <v>158.80000000000001</v>
      </c>
      <c r="IA260">
        <f>+IF(IA255+'Step 1-Farm Data'!$D$72&gt;=0,ROUND('Step 1-Farm Data'!$D$72+'simulations corn farm1'!IA255,1),"")</f>
        <v>149.9</v>
      </c>
      <c r="IB260">
        <f>+IF(IB255+'Step 1-Farm Data'!$D$72&gt;=0,ROUND('Step 1-Farm Data'!$D$72+'simulations corn farm1'!IB255,1),"")</f>
        <v>159.19999999999999</v>
      </c>
      <c r="IC260">
        <f>+IF(IC255+'Step 1-Farm Data'!$D$72&gt;=0,ROUND('Step 1-Farm Data'!$D$72+'simulations corn farm1'!IC255,1),"")</f>
        <v>157.5</v>
      </c>
      <c r="ID260">
        <f>+IF(ID255+'Step 1-Farm Data'!$D$72&gt;=0,ROUND('Step 1-Farm Data'!$D$72+'simulations corn farm1'!ID255,1),"")</f>
        <v>129.6</v>
      </c>
      <c r="IE260">
        <f>+IF(IE255+'Step 1-Farm Data'!$D$72&gt;=0,ROUND('Step 1-Farm Data'!$D$72+'simulations corn farm1'!IE255,1),"")</f>
        <v>155.1</v>
      </c>
      <c r="IF260">
        <f>+IF(IF255+'Step 1-Farm Data'!$D$72&gt;=0,ROUND('Step 1-Farm Data'!$D$72+'simulations corn farm1'!IF255,1),"")</f>
        <v>162.69999999999999</v>
      </c>
      <c r="IG260">
        <f>+IF(IG255+'Step 1-Farm Data'!$D$72&gt;=0,ROUND('Step 1-Farm Data'!$D$72+'simulations corn farm1'!IG255,1),"")</f>
        <v>139.30000000000001</v>
      </c>
      <c r="IH260">
        <f>+IF(IH255+'Step 1-Farm Data'!$D$72&gt;=0,ROUND('Step 1-Farm Data'!$D$72+'simulations corn farm1'!IH255,1),"")</f>
        <v>147.5</v>
      </c>
      <c r="II260">
        <f>+IF(II255+'Step 1-Farm Data'!$D$72&gt;=0,ROUND('Step 1-Farm Data'!$D$72+'simulations corn farm1'!II255,1),"")</f>
        <v>147.1</v>
      </c>
      <c r="IJ260">
        <f>+IF(IJ255+'Step 1-Farm Data'!$D$72&gt;=0,ROUND('Step 1-Farm Data'!$D$72+'simulations corn farm1'!IJ255,1),"")</f>
        <v>117.4</v>
      </c>
      <c r="IK260">
        <f>+IF(IK255+'Step 1-Farm Data'!$D$72&gt;=0,ROUND('Step 1-Farm Data'!$D$72+'simulations corn farm1'!IK255,1),"")</f>
        <v>142.4</v>
      </c>
      <c r="IL260">
        <f>+IF(IL255+'Step 1-Farm Data'!$D$72&gt;=0,ROUND('Step 1-Farm Data'!$D$72+'simulations corn farm1'!IL255,1),"")</f>
        <v>150.9</v>
      </c>
      <c r="IM260">
        <f>+IF(IM255+'Step 1-Farm Data'!$D$72&gt;=0,ROUND('Step 1-Farm Data'!$D$72+'simulations corn farm1'!IM255,1),"")</f>
        <v>142</v>
      </c>
      <c r="IN260">
        <f>+IF(IN255+'Step 1-Farm Data'!$D$72&gt;=0,ROUND('Step 1-Farm Data'!$D$72+'simulations corn farm1'!IN255,1),"")</f>
        <v>132.30000000000001</v>
      </c>
      <c r="IO260">
        <f>+IF(IO255+'Step 1-Farm Data'!$D$72&gt;=0,ROUND('Step 1-Farm Data'!$D$72+'simulations corn farm1'!IO255,1),"")</f>
        <v>137.6</v>
      </c>
      <c r="IP260">
        <f>+IF(IP255+'Step 1-Farm Data'!$D$72&gt;=0,ROUND('Step 1-Farm Data'!$D$72+'simulations corn farm1'!IP255,1),"")</f>
        <v>153.80000000000001</v>
      </c>
      <c r="IQ260">
        <f>+IF(IQ255+'Step 1-Farm Data'!$D$72&gt;=0,ROUND('Step 1-Farm Data'!$D$72+'simulations corn farm1'!IQ255,1),"")</f>
        <v>153</v>
      </c>
      <c r="IR260">
        <f>+IF(IR255+'Step 1-Farm Data'!$D$72&gt;=0,ROUND('Step 1-Farm Data'!$D$72+'simulations corn farm1'!IR255,1),"")</f>
        <v>130</v>
      </c>
      <c r="IS260">
        <f>+IF(IS255+'Step 1-Farm Data'!$D$72&gt;=0,ROUND('Step 1-Farm Data'!$D$72+'simulations corn farm1'!IS255,1),"")</f>
        <v>177.7</v>
      </c>
      <c r="IT260">
        <f>+IF(IT255+'Step 1-Farm Data'!$D$72&gt;=0,ROUND('Step 1-Farm Data'!$D$72+'simulations corn farm1'!IT255,1),"")</f>
        <v>162.30000000000001</v>
      </c>
      <c r="IU260">
        <f>+IF(IU255+'Step 1-Farm Data'!$D$72&gt;=0,ROUND('Step 1-Farm Data'!$D$72+'simulations corn farm1'!IU255,1),"")</f>
        <v>148.4</v>
      </c>
      <c r="IV260">
        <f>+IF(IV255+'Step 1-Farm Data'!$D$72&gt;=0,ROUND('Step 1-Farm Data'!$D$72+'simulations corn farm1'!IV255,1),"")</f>
        <v>165.4</v>
      </c>
      <c r="IW260">
        <f>+IF(IW255+'Step 1-Farm Data'!$D$72&gt;=0,ROUND('Step 1-Farm Data'!$D$72+'simulations corn farm1'!IW255,1),"")</f>
        <v>163.80000000000001</v>
      </c>
      <c r="IX260">
        <f>+IF(IX255+'Step 1-Farm Data'!$D$72&gt;=0,ROUND('Step 1-Farm Data'!$D$72+'simulations corn farm1'!IX255,1),"")</f>
        <v>131.5</v>
      </c>
      <c r="IY260">
        <f>+IF(IY255+'Step 1-Farm Data'!$D$72&gt;=0,ROUND('Step 1-Farm Data'!$D$72+'simulations corn farm1'!IY255,1),"")</f>
        <v>159.80000000000001</v>
      </c>
      <c r="IZ260">
        <f>+IF(IZ255+'Step 1-Farm Data'!$D$72&gt;=0,ROUND('Step 1-Farm Data'!$D$72+'simulations corn farm1'!IZ255,1),"")</f>
        <v>157.69999999999999</v>
      </c>
      <c r="JA260">
        <f>+IF(JA255+'Step 1-Farm Data'!$D$72&gt;=0,ROUND('Step 1-Farm Data'!$D$72+'simulations corn farm1'!JA255,1),"")</f>
        <v>160</v>
      </c>
      <c r="JB260">
        <f>+IF(JB255+'Step 1-Farm Data'!$D$72&gt;=0,ROUND('Step 1-Farm Data'!$D$72+'simulations corn farm1'!JB255,1),"")</f>
        <v>129.6</v>
      </c>
      <c r="JC260">
        <f>+IF(JC255+'Step 1-Farm Data'!$D$72&gt;=0,ROUND('Step 1-Farm Data'!$D$72+'simulations corn farm1'!JC255,1),"")</f>
        <v>142.69999999999999</v>
      </c>
      <c r="JD260">
        <f>+IF(JD255+'Step 1-Farm Data'!$D$72&gt;=0,ROUND('Step 1-Farm Data'!$D$72+'simulations corn farm1'!JD255,1),"")</f>
        <v>152.1</v>
      </c>
      <c r="JE260">
        <f>+IF(JE255+'Step 1-Farm Data'!$D$72&gt;=0,ROUND('Step 1-Farm Data'!$D$72+'simulations corn farm1'!JE255,1),"")</f>
        <v>142.69999999999999</v>
      </c>
      <c r="JF260">
        <f>+IF(JF255+'Step 1-Farm Data'!$D$72&gt;=0,ROUND('Step 1-Farm Data'!$D$72+'simulations corn farm1'!JF255,1),"")</f>
        <v>139.1</v>
      </c>
      <c r="JG260">
        <f>+IF(JG255+'Step 1-Farm Data'!$D$72&gt;=0,ROUND('Step 1-Farm Data'!$D$72+'simulations corn farm1'!JG255,1),"")</f>
        <v>164.4</v>
      </c>
      <c r="JH260">
        <f>+IF(JH255+'Step 1-Farm Data'!$D$72&gt;=0,ROUND('Step 1-Farm Data'!$D$72+'simulations corn farm1'!JH255,1),"")</f>
        <v>172.7</v>
      </c>
      <c r="JI260">
        <f>+IF(JI255+'Step 1-Farm Data'!$D$72&gt;=0,ROUND('Step 1-Farm Data'!$D$72+'simulations corn farm1'!JI255,1),"")</f>
        <v>154.69999999999999</v>
      </c>
      <c r="JJ260">
        <f>+IF(JJ255+'Step 1-Farm Data'!$D$72&gt;=0,ROUND('Step 1-Farm Data'!$D$72+'simulations corn farm1'!JJ255,1),"")</f>
        <v>167.1</v>
      </c>
      <c r="JK260">
        <f>+IF(JK255+'Step 1-Farm Data'!$D$72&gt;=0,ROUND('Step 1-Farm Data'!$D$72+'simulations corn farm1'!JK255,1),"")</f>
        <v>178.8</v>
      </c>
      <c r="JL260">
        <f>+IF(JL255+'Step 1-Farm Data'!$D$72&gt;=0,ROUND('Step 1-Farm Data'!$D$72+'simulations corn farm1'!JL255,1),"")</f>
        <v>182.1</v>
      </c>
      <c r="JM260">
        <f>+IF(JM255+'Step 1-Farm Data'!$D$72&gt;=0,ROUND('Step 1-Farm Data'!$D$72+'simulations corn farm1'!JM255,1),"")</f>
        <v>133</v>
      </c>
      <c r="JN260">
        <f>+IF(JN255+'Step 1-Farm Data'!$D$72&gt;=0,ROUND('Step 1-Farm Data'!$D$72+'simulations corn farm1'!JN255,1),"")</f>
        <v>176.4</v>
      </c>
      <c r="JO260">
        <f>+IF(JO255+'Step 1-Farm Data'!$D$72&gt;=0,ROUND('Step 1-Farm Data'!$D$72+'simulations corn farm1'!JO255,1),"")</f>
        <v>169.2</v>
      </c>
      <c r="JP260">
        <f>+IF(JP255+'Step 1-Farm Data'!$D$72&gt;=0,ROUND('Step 1-Farm Data'!$D$72+'simulations corn farm1'!JP255,1),"")</f>
        <v>149.6</v>
      </c>
      <c r="JQ260">
        <f>+IF(JQ255+'Step 1-Farm Data'!$D$72&gt;=0,ROUND('Step 1-Farm Data'!$D$72+'simulations corn farm1'!JQ255,1),"")</f>
        <v>142.9</v>
      </c>
      <c r="JR260">
        <f>+IF(JR255+'Step 1-Farm Data'!$D$72&gt;=0,ROUND('Step 1-Farm Data'!$D$72+'simulations corn farm1'!JR255,1),"")</f>
        <v>132.80000000000001</v>
      </c>
      <c r="JS260">
        <f>+IF(JS255+'Step 1-Farm Data'!$D$72&gt;=0,ROUND('Step 1-Farm Data'!$D$72+'simulations corn farm1'!JS255,1),"")</f>
        <v>154.30000000000001</v>
      </c>
      <c r="JT260">
        <f>+IF(JT255+'Step 1-Farm Data'!$D$72&gt;=0,ROUND('Step 1-Farm Data'!$D$72+'simulations corn farm1'!JT255,1),"")</f>
        <v>159.4</v>
      </c>
      <c r="JU260">
        <f>+IF(JU255+'Step 1-Farm Data'!$D$72&gt;=0,ROUND('Step 1-Farm Data'!$D$72+'simulations corn farm1'!JU255,1),"")</f>
        <v>146.9</v>
      </c>
      <c r="JV260">
        <f>+IF(JV255+'Step 1-Farm Data'!$D$72&gt;=0,ROUND('Step 1-Farm Data'!$D$72+'simulations corn farm1'!JV255,1),"")</f>
        <v>150.6</v>
      </c>
      <c r="JW260">
        <f>+IF(JW255+'Step 1-Farm Data'!$D$72&gt;=0,ROUND('Step 1-Farm Data'!$D$72+'simulations corn farm1'!JW255,1),"")</f>
        <v>156.1</v>
      </c>
      <c r="JX260">
        <f>+IF(JX255+'Step 1-Farm Data'!$D$72&gt;=0,ROUND('Step 1-Farm Data'!$D$72+'simulations corn farm1'!JX255,1),"")</f>
        <v>183.2</v>
      </c>
      <c r="JY260">
        <f>+IF(JY255+'Step 1-Farm Data'!$D$72&gt;=0,ROUND('Step 1-Farm Data'!$D$72+'simulations corn farm1'!JY255,1),"")</f>
        <v>155.19999999999999</v>
      </c>
      <c r="JZ260">
        <f>+IF(JZ255+'Step 1-Farm Data'!$D$72&gt;=0,ROUND('Step 1-Farm Data'!$D$72+'simulations corn farm1'!JZ255,1),"")</f>
        <v>143.4</v>
      </c>
      <c r="KA260">
        <f>+IF(KA255+'Step 1-Farm Data'!$D$72&gt;=0,ROUND('Step 1-Farm Data'!$D$72+'simulations corn farm1'!KA255,1),"")</f>
        <v>148.1</v>
      </c>
      <c r="KB260">
        <f>+IF(KB255+'Step 1-Farm Data'!$D$72&gt;=0,ROUND('Step 1-Farm Data'!$D$72+'simulations corn farm1'!KB255,1),"")</f>
        <v>159.80000000000001</v>
      </c>
      <c r="KC260">
        <f>+IF(KC255+'Step 1-Farm Data'!$D$72&gt;=0,ROUND('Step 1-Farm Data'!$D$72+'simulations corn farm1'!KC255,1),"")</f>
        <v>141.80000000000001</v>
      </c>
      <c r="KD260">
        <f>+IF(KD255+'Step 1-Farm Data'!$D$72&gt;=0,ROUND('Step 1-Farm Data'!$D$72+'simulations corn farm1'!KD255,1),"")</f>
        <v>143.1</v>
      </c>
      <c r="KE260">
        <f>+IF(KE255+'Step 1-Farm Data'!$D$72&gt;=0,ROUND('Step 1-Farm Data'!$D$72+'simulations corn farm1'!KE255,1),"")</f>
        <v>154.1</v>
      </c>
      <c r="KF260">
        <f>+IF(KF255+'Step 1-Farm Data'!$D$72&gt;=0,ROUND('Step 1-Farm Data'!$D$72+'simulations corn farm1'!KF255,1),"")</f>
        <v>151.4</v>
      </c>
      <c r="KG260">
        <f>+IF(KG255+'Step 1-Farm Data'!$D$72&gt;=0,ROUND('Step 1-Farm Data'!$D$72+'simulations corn farm1'!KG255,1),"")</f>
        <v>168.7</v>
      </c>
      <c r="KH260">
        <f>+IF(KH255+'Step 1-Farm Data'!$D$72&gt;=0,ROUND('Step 1-Farm Data'!$D$72+'simulations corn farm1'!KH255,1),"")</f>
        <v>166.4</v>
      </c>
      <c r="KI260">
        <f>+IF(KI255+'Step 1-Farm Data'!$D$72&gt;=0,ROUND('Step 1-Farm Data'!$D$72+'simulations corn farm1'!KI255,1),"")</f>
        <v>143.69999999999999</v>
      </c>
      <c r="KJ260">
        <f>+IF(KJ255+'Step 1-Farm Data'!$D$72&gt;=0,ROUND('Step 1-Farm Data'!$D$72+'simulations corn farm1'!KJ255,1),"")</f>
        <v>149.4</v>
      </c>
      <c r="KK260">
        <f>+IF(KK255+'Step 1-Farm Data'!$D$72&gt;=0,ROUND('Step 1-Farm Data'!$D$72+'simulations corn farm1'!KK255,1),"")</f>
        <v>156.19999999999999</v>
      </c>
      <c r="KL260">
        <f>+IF(KL255+'Step 1-Farm Data'!$D$72&gt;=0,ROUND('Step 1-Farm Data'!$D$72+'simulations corn farm1'!KL255,1),"")</f>
        <v>148.19999999999999</v>
      </c>
      <c r="KM260">
        <f>+IF(KM255+'Step 1-Farm Data'!$D$72&gt;=0,ROUND('Step 1-Farm Data'!$D$72+'simulations corn farm1'!KM255,1),"")</f>
        <v>174.1</v>
      </c>
      <c r="KN260">
        <f>+IF(KN255+'Step 1-Farm Data'!$D$72&gt;=0,ROUND('Step 1-Farm Data'!$D$72+'simulations corn farm1'!KN255,1),"")</f>
        <v>139.69999999999999</v>
      </c>
      <c r="KO260">
        <f>+IF(KO255+'Step 1-Farm Data'!$D$72&gt;=0,ROUND('Step 1-Farm Data'!$D$72+'simulations corn farm1'!KO255,1),"")</f>
        <v>160.5</v>
      </c>
      <c r="KP260">
        <f>+IF(KP255+'Step 1-Farm Data'!$D$72&gt;=0,ROUND('Step 1-Farm Data'!$D$72+'simulations corn farm1'!KP255,1),"")</f>
        <v>140.80000000000001</v>
      </c>
      <c r="KQ260">
        <f>+IF(KQ255+'Step 1-Farm Data'!$D$72&gt;=0,ROUND('Step 1-Farm Data'!$D$72+'simulations corn farm1'!KQ255,1),"")</f>
        <v>134.19999999999999</v>
      </c>
      <c r="KR260">
        <f>+IF(KR255+'Step 1-Farm Data'!$D$72&gt;=0,ROUND('Step 1-Farm Data'!$D$72+'simulations corn farm1'!KR255,1),"")</f>
        <v>139.19999999999999</v>
      </c>
      <c r="KS260">
        <f>+IF(KS255+'Step 1-Farm Data'!$D$72&gt;=0,ROUND('Step 1-Farm Data'!$D$72+'simulations corn farm1'!KS255,1),"")</f>
        <v>164.4</v>
      </c>
      <c r="KT260">
        <f>+IF(KT255+'Step 1-Farm Data'!$D$72&gt;=0,ROUND('Step 1-Farm Data'!$D$72+'simulations corn farm1'!KT255,1),"")</f>
        <v>147.5</v>
      </c>
      <c r="KU260">
        <f>+IF(KU255+'Step 1-Farm Data'!$D$72&gt;=0,ROUND('Step 1-Farm Data'!$D$72+'simulations corn farm1'!KU255,1),"")</f>
        <v>146.9</v>
      </c>
      <c r="KV260">
        <f>+IF(KV255+'Step 1-Farm Data'!$D$72&gt;=0,ROUND('Step 1-Farm Data'!$D$72+'simulations corn farm1'!KV255,1),"")</f>
        <v>147</v>
      </c>
      <c r="KW260">
        <f>+IF(KW255+'Step 1-Farm Data'!$D$72&gt;=0,ROUND('Step 1-Farm Data'!$D$72+'simulations corn farm1'!KW255,1),"")</f>
        <v>114.6</v>
      </c>
      <c r="KX260">
        <f>+IF(KX255+'Step 1-Farm Data'!$D$72&gt;=0,ROUND('Step 1-Farm Data'!$D$72+'simulations corn farm1'!KX255,1),"")</f>
        <v>159.69999999999999</v>
      </c>
      <c r="KY260">
        <f>+IF(KY255+'Step 1-Farm Data'!$D$72&gt;=0,ROUND('Step 1-Farm Data'!$D$72+'simulations corn farm1'!KY255,1),"")</f>
        <v>136.30000000000001</v>
      </c>
      <c r="KZ260">
        <f>+IF(KZ255+'Step 1-Farm Data'!$D$72&gt;=0,ROUND('Step 1-Farm Data'!$D$72+'simulations corn farm1'!KZ255,1),"")</f>
        <v>144.6</v>
      </c>
      <c r="LA260">
        <f>+IF(LA255+'Step 1-Farm Data'!$D$72&gt;=0,ROUND('Step 1-Farm Data'!$D$72+'simulations corn farm1'!LA255,1),"")</f>
        <v>143.1</v>
      </c>
      <c r="LB260">
        <f>+IF(LB255+'Step 1-Farm Data'!$D$72&gt;=0,ROUND('Step 1-Farm Data'!$D$72+'simulations corn farm1'!LB255,1),"")</f>
        <v>162.6</v>
      </c>
      <c r="LC260">
        <f>+IF(LC255+'Step 1-Farm Data'!$D$72&gt;=0,ROUND('Step 1-Farm Data'!$D$72+'simulations corn farm1'!LC255,1),"")</f>
        <v>148.69999999999999</v>
      </c>
      <c r="LD260">
        <f>+IF(LD255+'Step 1-Farm Data'!$D$72&gt;=0,ROUND('Step 1-Farm Data'!$D$72+'simulations corn farm1'!LD255,1),"")</f>
        <v>161.5</v>
      </c>
      <c r="LE260">
        <f>+IF(LE255+'Step 1-Farm Data'!$D$72&gt;=0,ROUND('Step 1-Farm Data'!$D$72+'simulations corn farm1'!LE255,1),"")</f>
        <v>157.30000000000001</v>
      </c>
      <c r="LF260">
        <f>+IF(LF255+'Step 1-Farm Data'!$D$72&gt;=0,ROUND('Step 1-Farm Data'!$D$72+'simulations corn farm1'!LF255,1),"")</f>
        <v>147.69999999999999</v>
      </c>
      <c r="LG260">
        <f>+IF(LG255+'Step 1-Farm Data'!$D$72&gt;=0,ROUND('Step 1-Farm Data'!$D$72+'simulations corn farm1'!LG255,1),"")</f>
        <v>167.5</v>
      </c>
      <c r="LH260">
        <f>+IF(LH255+'Step 1-Farm Data'!$D$72&gt;=0,ROUND('Step 1-Farm Data'!$D$72+'simulations corn farm1'!LH255,1),"")</f>
        <v>140.19999999999999</v>
      </c>
      <c r="LI260">
        <f>+IF(LI255+'Step 1-Farm Data'!$D$72&gt;=0,ROUND('Step 1-Farm Data'!$D$72+'simulations corn farm1'!LI255,1),"")</f>
        <v>162.19999999999999</v>
      </c>
      <c r="LJ260">
        <f>+IF(LJ255+'Step 1-Farm Data'!$D$72&gt;=0,ROUND('Step 1-Farm Data'!$D$72+'simulations corn farm1'!LJ255,1),"")</f>
        <v>146.5</v>
      </c>
      <c r="LK260">
        <f>+IF(LK255+'Step 1-Farm Data'!$D$72&gt;=0,ROUND('Step 1-Farm Data'!$D$72+'simulations corn farm1'!LK255,1),"")</f>
        <v>158.9</v>
      </c>
      <c r="LL260">
        <f>+IF(LL255+'Step 1-Farm Data'!$D$72&gt;=0,ROUND('Step 1-Farm Data'!$D$72+'simulations corn farm1'!LL255,1),"")</f>
        <v>138.1</v>
      </c>
      <c r="LM260">
        <f>+IF(LM255+'Step 1-Farm Data'!$D$72&gt;=0,ROUND('Step 1-Farm Data'!$D$72+'simulations corn farm1'!LM255,1),"")</f>
        <v>157.5</v>
      </c>
      <c r="LN260">
        <f>+IF(LN255+'Step 1-Farm Data'!$D$72&gt;=0,ROUND('Step 1-Farm Data'!$D$72+'simulations corn farm1'!LN255,1),"")</f>
        <v>138.80000000000001</v>
      </c>
      <c r="LO260">
        <f>+IF(LO255+'Step 1-Farm Data'!$D$72&gt;=0,ROUND('Step 1-Farm Data'!$D$72+'simulations corn farm1'!LO255,1),"")</f>
        <v>156.4</v>
      </c>
      <c r="LP260">
        <f>+IF(LP255+'Step 1-Farm Data'!$D$72&gt;=0,ROUND('Step 1-Farm Data'!$D$72+'simulations corn farm1'!LP255,1),"")</f>
        <v>159.9</v>
      </c>
      <c r="LQ260">
        <f>+IF(LQ255+'Step 1-Farm Data'!$D$72&gt;=0,ROUND('Step 1-Farm Data'!$D$72+'simulations corn farm1'!LQ255,1),"")</f>
        <v>172.4</v>
      </c>
      <c r="LR260">
        <f>+IF(LR255+'Step 1-Farm Data'!$D$72&gt;=0,ROUND('Step 1-Farm Data'!$D$72+'simulations corn farm1'!LR255,1),"")</f>
        <v>173.7</v>
      </c>
      <c r="LS260">
        <f>+IF(LS255+'Step 1-Farm Data'!$D$72&gt;=0,ROUND('Step 1-Farm Data'!$D$72+'simulations corn farm1'!LS255,1),"")</f>
        <v>144.6</v>
      </c>
      <c r="LT260">
        <f>+IF(LT255+'Step 1-Farm Data'!$D$72&gt;=0,ROUND('Step 1-Farm Data'!$D$72+'simulations corn farm1'!LT255,1),"")</f>
        <v>159.80000000000001</v>
      </c>
      <c r="LU260">
        <f>+IF(LU255+'Step 1-Farm Data'!$D$72&gt;=0,ROUND('Step 1-Farm Data'!$D$72+'simulations corn farm1'!LU255,1),"")</f>
        <v>142.1</v>
      </c>
      <c r="LV260">
        <f>+IF(LV255+'Step 1-Farm Data'!$D$72&gt;=0,ROUND('Step 1-Farm Data'!$D$72+'simulations corn farm1'!LV255,1),"")</f>
        <v>122.6</v>
      </c>
      <c r="LW260">
        <f>+IF(LW255+'Step 1-Farm Data'!$D$72&gt;=0,ROUND('Step 1-Farm Data'!$D$72+'simulations corn farm1'!LW255,1),"")</f>
        <v>151.69999999999999</v>
      </c>
      <c r="LX260">
        <f>+IF(LX255+'Step 1-Farm Data'!$D$72&gt;=0,ROUND('Step 1-Farm Data'!$D$72+'simulations corn farm1'!LX255,1),"")</f>
        <v>152.19999999999999</v>
      </c>
      <c r="LY260">
        <f>+IF(LY255+'Step 1-Farm Data'!$D$72&gt;=0,ROUND('Step 1-Farm Data'!$D$72+'simulations corn farm1'!LY255,1),"")</f>
        <v>140.69999999999999</v>
      </c>
      <c r="LZ260">
        <f>+IF(LZ255+'Step 1-Farm Data'!$D$72&gt;=0,ROUND('Step 1-Farm Data'!$D$72+'simulations corn farm1'!LZ255,1),"")</f>
        <v>131.69999999999999</v>
      </c>
      <c r="MA260">
        <f>+IF(MA255+'Step 1-Farm Data'!$D$72&gt;=0,ROUND('Step 1-Farm Data'!$D$72+'simulations corn farm1'!MA255,1),"")</f>
        <v>167.7</v>
      </c>
      <c r="MB260">
        <f>+IF(MB255+'Step 1-Farm Data'!$D$72&gt;=0,ROUND('Step 1-Farm Data'!$D$72+'simulations corn farm1'!MB255,1),"")</f>
        <v>154.9</v>
      </c>
      <c r="MC260">
        <f>+IF(MC255+'Step 1-Farm Data'!$D$72&gt;=0,ROUND('Step 1-Farm Data'!$D$72+'simulations corn farm1'!MC255,1),"")</f>
        <v>166.5</v>
      </c>
      <c r="MD260">
        <f>+IF(MD255+'Step 1-Farm Data'!$D$72&gt;=0,ROUND('Step 1-Farm Data'!$D$72+'simulations corn farm1'!MD255,1),"")</f>
        <v>158.4</v>
      </c>
      <c r="ME260">
        <f>+IF(ME255+'Step 1-Farm Data'!$D$72&gt;=0,ROUND('Step 1-Farm Data'!$D$72+'simulations corn farm1'!ME255,1),"")</f>
        <v>127.3</v>
      </c>
      <c r="MF260">
        <f>+IF(MF255+'Step 1-Farm Data'!$D$72&gt;=0,ROUND('Step 1-Farm Data'!$D$72+'simulations corn farm1'!MF255,1),"")</f>
        <v>164.4</v>
      </c>
      <c r="MG260">
        <f>+IF(MG255+'Step 1-Farm Data'!$D$72&gt;=0,ROUND('Step 1-Farm Data'!$D$72+'simulations corn farm1'!MG255,1),"")</f>
        <v>156.6</v>
      </c>
      <c r="MH260">
        <f>+IF(MH255+'Step 1-Farm Data'!$D$72&gt;=0,ROUND('Step 1-Farm Data'!$D$72+'simulations corn farm1'!MH255,1),"")</f>
        <v>155.4</v>
      </c>
      <c r="MI260">
        <f>+IF(MI255+'Step 1-Farm Data'!$D$72&gt;=0,ROUND('Step 1-Farm Data'!$D$72+'simulations corn farm1'!MI255,1),"")</f>
        <v>150.6</v>
      </c>
      <c r="MJ260">
        <f>+IF(MJ255+'Step 1-Farm Data'!$D$72&gt;=0,ROUND('Step 1-Farm Data'!$D$72+'simulations corn farm1'!MJ255,1),"")</f>
        <v>146.9</v>
      </c>
      <c r="MK260">
        <f>+IF(MK255+'Step 1-Farm Data'!$D$72&gt;=0,ROUND('Step 1-Farm Data'!$D$72+'simulations corn farm1'!MK255,1),"")</f>
        <v>142.9</v>
      </c>
      <c r="ML260">
        <f>+IF(ML255+'Step 1-Farm Data'!$D$72&gt;=0,ROUND('Step 1-Farm Data'!$D$72+'simulations corn farm1'!ML255,1),"")</f>
        <v>166.9</v>
      </c>
      <c r="MM260">
        <f>+IF(MM255+'Step 1-Farm Data'!$D$72&gt;=0,ROUND('Step 1-Farm Data'!$D$72+'simulations corn farm1'!MM255,1),"")</f>
        <v>166.1</v>
      </c>
      <c r="MN260">
        <f>+IF(MN255+'Step 1-Farm Data'!$D$72&gt;=0,ROUND('Step 1-Farm Data'!$D$72+'simulations corn farm1'!MN255,1),"")</f>
        <v>165.8</v>
      </c>
      <c r="MO260">
        <f>+IF(MO255+'Step 1-Farm Data'!$D$72&gt;=0,ROUND('Step 1-Farm Data'!$D$72+'simulations corn farm1'!MO255,1),"")</f>
        <v>157.9</v>
      </c>
      <c r="MP260">
        <f>+IF(MP255+'Step 1-Farm Data'!$D$72&gt;=0,ROUND('Step 1-Farm Data'!$D$72+'simulations corn farm1'!MP255,1),"")</f>
        <v>165.3</v>
      </c>
      <c r="MQ260">
        <f>+IF(MQ255+'Step 1-Farm Data'!$D$72&gt;=0,ROUND('Step 1-Farm Data'!$D$72+'simulations corn farm1'!MQ255,1),"")</f>
        <v>155.19999999999999</v>
      </c>
      <c r="MR260">
        <f>+IF(MR255+'Step 1-Farm Data'!$D$72&gt;=0,ROUND('Step 1-Farm Data'!$D$72+'simulations corn farm1'!MR255,1),"")</f>
        <v>167.2</v>
      </c>
      <c r="MS260">
        <f>+IF(MS255+'Step 1-Farm Data'!$D$72&gt;=0,ROUND('Step 1-Farm Data'!$D$72+'simulations corn farm1'!MS255,1),"")</f>
        <v>169.1</v>
      </c>
      <c r="MT260">
        <f>+IF(MT255+'Step 1-Farm Data'!$D$72&gt;=0,ROUND('Step 1-Farm Data'!$D$72+'simulations corn farm1'!MT255,1),"")</f>
        <v>179.8</v>
      </c>
      <c r="MU260">
        <f>+IF(MU255+'Step 1-Farm Data'!$D$72&gt;=0,ROUND('Step 1-Farm Data'!$D$72+'simulations corn farm1'!MU255,1),"")</f>
        <v>150.9</v>
      </c>
      <c r="MV260">
        <f>+IF(MV255+'Step 1-Farm Data'!$D$72&gt;=0,ROUND('Step 1-Farm Data'!$D$72+'simulations corn farm1'!MV255,1),"")</f>
        <v>156.1</v>
      </c>
      <c r="MW260">
        <f>+IF(MW255+'Step 1-Farm Data'!$D$72&gt;=0,ROUND('Step 1-Farm Data'!$D$72+'simulations corn farm1'!MW255,1),"")</f>
        <v>184.6</v>
      </c>
      <c r="MX260">
        <f>+IF(MX255+'Step 1-Farm Data'!$D$72&gt;=0,ROUND('Step 1-Farm Data'!$D$72+'simulations corn farm1'!MX255,1),"")</f>
        <v>134.80000000000001</v>
      </c>
      <c r="MY260">
        <f>+IF(MY255+'Step 1-Farm Data'!$D$72&gt;=0,ROUND('Step 1-Farm Data'!$D$72+'simulations corn farm1'!MY255,1),"")</f>
        <v>170.7</v>
      </c>
      <c r="MZ260">
        <f>+IF(MZ255+'Step 1-Farm Data'!$D$72&gt;=0,ROUND('Step 1-Farm Data'!$D$72+'simulations corn farm1'!MZ255,1),"")</f>
        <v>151.1</v>
      </c>
      <c r="NA260">
        <f>+IF(NA255+'Step 1-Farm Data'!$D$72&gt;=0,ROUND('Step 1-Farm Data'!$D$72+'simulations corn farm1'!NA255,1),"")</f>
        <v>139.4</v>
      </c>
      <c r="NB260">
        <f>+IF(NB255+'Step 1-Farm Data'!$D$72&gt;=0,ROUND('Step 1-Farm Data'!$D$72+'simulations corn farm1'!NB255,1),"")</f>
        <v>168.8</v>
      </c>
      <c r="NC260">
        <f>+IF(NC255+'Step 1-Farm Data'!$D$72&gt;=0,ROUND('Step 1-Farm Data'!$D$72+'simulations corn farm1'!NC255,1),"")</f>
        <v>138.69999999999999</v>
      </c>
      <c r="ND260">
        <f>+IF(ND255+'Step 1-Farm Data'!$D$72&gt;=0,ROUND('Step 1-Farm Data'!$D$72+'simulations corn farm1'!ND255,1),"")</f>
        <v>154.80000000000001</v>
      </c>
      <c r="NE260">
        <f>+IF(NE255+'Step 1-Farm Data'!$D$72&gt;=0,ROUND('Step 1-Farm Data'!$D$72+'simulations corn farm1'!NE255,1),"")</f>
        <v>139.30000000000001</v>
      </c>
      <c r="NF260">
        <f>+IF(NF255+'Step 1-Farm Data'!$D$72&gt;=0,ROUND('Step 1-Farm Data'!$D$72+'simulations corn farm1'!NF255,1),"")</f>
        <v>153.6</v>
      </c>
      <c r="NG260">
        <f>+IF(NG255+'Step 1-Farm Data'!$D$72&gt;=0,ROUND('Step 1-Farm Data'!$D$72+'simulations corn farm1'!NG255,1),"")</f>
        <v>159.6</v>
      </c>
      <c r="NH260">
        <f>+IF(NH255+'Step 1-Farm Data'!$D$72&gt;=0,ROUND('Step 1-Farm Data'!$D$72+'simulations corn farm1'!NH255,1),"")</f>
        <v>136.4</v>
      </c>
      <c r="NI260">
        <f>+IF(NI255+'Step 1-Farm Data'!$D$72&gt;=0,ROUND('Step 1-Farm Data'!$D$72+'simulations corn farm1'!NI255,1),"")</f>
        <v>159.1</v>
      </c>
      <c r="NJ260">
        <f>+IF(NJ255+'Step 1-Farm Data'!$D$72&gt;=0,ROUND('Step 1-Farm Data'!$D$72+'simulations corn farm1'!NJ255,1),"")</f>
        <v>160.1</v>
      </c>
      <c r="NK260">
        <f>+IF(NK255+'Step 1-Farm Data'!$D$72&gt;=0,ROUND('Step 1-Farm Data'!$D$72+'simulations corn farm1'!NK255,1),"")</f>
        <v>139.30000000000001</v>
      </c>
      <c r="NL260">
        <f>+IF(NL255+'Step 1-Farm Data'!$D$72&gt;=0,ROUND('Step 1-Farm Data'!$D$72+'simulations corn farm1'!NL255,1),"")</f>
        <v>142.4</v>
      </c>
      <c r="NM260">
        <f>+IF(NM255+'Step 1-Farm Data'!$D$72&gt;=0,ROUND('Step 1-Farm Data'!$D$72+'simulations corn farm1'!NM255,1),"")</f>
        <v>136.6</v>
      </c>
      <c r="NN260">
        <f>+IF(NN255+'Step 1-Farm Data'!$D$72&gt;=0,ROUND('Step 1-Farm Data'!$D$72+'simulations corn farm1'!NN255,1),"")</f>
        <v>160.30000000000001</v>
      </c>
      <c r="NO260">
        <f>+IF(NO255+'Step 1-Farm Data'!$D$72&gt;=0,ROUND('Step 1-Farm Data'!$D$72+'simulations corn farm1'!NO255,1),"")</f>
        <v>147.1</v>
      </c>
      <c r="NP260">
        <f>+IF(NP255+'Step 1-Farm Data'!$D$72&gt;=0,ROUND('Step 1-Farm Data'!$D$72+'simulations corn farm1'!NP255,1),"")</f>
        <v>148.6</v>
      </c>
      <c r="NQ260">
        <f>+IF(NQ255+'Step 1-Farm Data'!$D$72&gt;=0,ROUND('Step 1-Farm Data'!$D$72+'simulations corn farm1'!NQ255,1),"")</f>
        <v>141.6</v>
      </c>
      <c r="NR260">
        <f>+IF(NR255+'Step 1-Farm Data'!$D$72&gt;=0,ROUND('Step 1-Farm Data'!$D$72+'simulations corn farm1'!NR255,1),"")</f>
        <v>142.69999999999999</v>
      </c>
      <c r="NS260">
        <f>+IF(NS255+'Step 1-Farm Data'!$D$72&gt;=0,ROUND('Step 1-Farm Data'!$D$72+'simulations corn farm1'!NS255,1),"")</f>
        <v>154</v>
      </c>
      <c r="NT260">
        <f>+IF(NT255+'Step 1-Farm Data'!$D$72&gt;=0,ROUND('Step 1-Farm Data'!$D$72+'simulations corn farm1'!NT255,1),"")</f>
        <v>150</v>
      </c>
      <c r="NU260">
        <f>+IF(NU255+'Step 1-Farm Data'!$D$72&gt;=0,ROUND('Step 1-Farm Data'!$D$72+'simulations corn farm1'!NU255,1),"")</f>
        <v>157</v>
      </c>
      <c r="NV260">
        <f>+IF(NV255+'Step 1-Farm Data'!$D$72&gt;=0,ROUND('Step 1-Farm Data'!$D$72+'simulations corn farm1'!NV255,1),"")</f>
        <v>144.1</v>
      </c>
      <c r="NW260">
        <f>+IF(NW255+'Step 1-Farm Data'!$D$72&gt;=0,ROUND('Step 1-Farm Data'!$D$72+'simulations corn farm1'!NW255,1),"")</f>
        <v>141.69999999999999</v>
      </c>
      <c r="NX260">
        <f>+IF(NX255+'Step 1-Farm Data'!$D$72&gt;=0,ROUND('Step 1-Farm Data'!$D$72+'simulations corn farm1'!NX255,1),"")</f>
        <v>129.30000000000001</v>
      </c>
      <c r="NY260">
        <f>+IF(NY255+'Step 1-Farm Data'!$D$72&gt;=0,ROUND('Step 1-Farm Data'!$D$72+'simulations corn farm1'!NY255,1),"")</f>
        <v>158.80000000000001</v>
      </c>
      <c r="NZ260">
        <f>+IF(NZ255+'Step 1-Farm Data'!$D$72&gt;=0,ROUND('Step 1-Farm Data'!$D$72+'simulations corn farm1'!NZ255,1),"")</f>
        <v>123.3</v>
      </c>
      <c r="OA260">
        <f>+IF(OA255+'Step 1-Farm Data'!$D$72&gt;=0,ROUND('Step 1-Farm Data'!$D$72+'simulations corn farm1'!OA255,1),"")</f>
        <v>153.4</v>
      </c>
      <c r="OB260">
        <f>+IF(OB255+'Step 1-Farm Data'!$D$72&gt;=0,ROUND('Step 1-Farm Data'!$D$72+'simulations corn farm1'!OB255,1),"")</f>
        <v>141.19999999999999</v>
      </c>
      <c r="OC260">
        <f>+IF(OC255+'Step 1-Farm Data'!$D$72&gt;=0,ROUND('Step 1-Farm Data'!$D$72+'simulations corn farm1'!OC255,1),"")</f>
        <v>146.1</v>
      </c>
      <c r="OD260">
        <f>+IF(OD255+'Step 1-Farm Data'!$D$72&gt;=0,ROUND('Step 1-Farm Data'!$D$72+'simulations corn farm1'!OD255,1),"")</f>
        <v>119.5</v>
      </c>
      <c r="OE260">
        <f>+IF(OE255+'Step 1-Farm Data'!$D$72&gt;=0,ROUND('Step 1-Farm Data'!$D$72+'simulations corn farm1'!OE255,1),"")</f>
        <v>156.9</v>
      </c>
      <c r="OF260">
        <f>+IF(OF255+'Step 1-Farm Data'!$D$72&gt;=0,ROUND('Step 1-Farm Data'!$D$72+'simulations corn farm1'!OF255,1),"")</f>
        <v>152.6</v>
      </c>
      <c r="OG260">
        <f>+IF(OG255+'Step 1-Farm Data'!$D$72&gt;=0,ROUND('Step 1-Farm Data'!$D$72+'simulations corn farm1'!OG255,1),"")</f>
        <v>144.5</v>
      </c>
      <c r="OH260">
        <f>+IF(OH255+'Step 1-Farm Data'!$D$72&gt;=0,ROUND('Step 1-Farm Data'!$D$72+'simulations corn farm1'!OH255,1),"")</f>
        <v>137.5</v>
      </c>
      <c r="OI260">
        <f>+IF(OI255+'Step 1-Farm Data'!$D$72&gt;=0,ROUND('Step 1-Farm Data'!$D$72+'simulations corn farm1'!OI255,1),"")</f>
        <v>152.30000000000001</v>
      </c>
      <c r="OJ260">
        <f>+IF(OJ255+'Step 1-Farm Data'!$D$72&gt;=0,ROUND('Step 1-Farm Data'!$D$72+'simulations corn farm1'!OJ255,1),"")</f>
        <v>145.80000000000001</v>
      </c>
      <c r="OK260">
        <f>+IF(OK255+'Step 1-Farm Data'!$D$72&gt;=0,ROUND('Step 1-Farm Data'!$D$72+'simulations corn farm1'!OK255,1),"")</f>
        <v>151.4</v>
      </c>
      <c r="OL260">
        <f>+IF(OL255+'Step 1-Farm Data'!$D$72&gt;=0,ROUND('Step 1-Farm Data'!$D$72+'simulations corn farm1'!OL255,1),"")</f>
        <v>155</v>
      </c>
      <c r="OM260">
        <f>+IF(OM255+'Step 1-Farm Data'!$D$72&gt;=0,ROUND('Step 1-Farm Data'!$D$72+'simulations corn farm1'!OM255,1),"")</f>
        <v>157.6</v>
      </c>
      <c r="ON260">
        <f>+IF(ON255+'Step 1-Farm Data'!$D$72&gt;=0,ROUND('Step 1-Farm Data'!$D$72+'simulations corn farm1'!ON255,1),"")</f>
        <v>174.4</v>
      </c>
      <c r="OO260">
        <f>+IF(OO255+'Step 1-Farm Data'!$D$72&gt;=0,ROUND('Step 1-Farm Data'!$D$72+'simulations corn farm1'!OO255,1),"")</f>
        <v>142</v>
      </c>
      <c r="OP260">
        <f>+IF(OP255+'Step 1-Farm Data'!$D$72&gt;=0,ROUND('Step 1-Farm Data'!$D$72+'simulations corn farm1'!OP255,1),"")</f>
        <v>148.30000000000001</v>
      </c>
      <c r="OQ260">
        <f>+IF(OQ255+'Step 1-Farm Data'!$D$72&gt;=0,ROUND('Step 1-Farm Data'!$D$72+'simulations corn farm1'!OQ255,1),"")</f>
        <v>154.9</v>
      </c>
      <c r="OR260">
        <f>+IF(OR255+'Step 1-Farm Data'!$D$72&gt;=0,ROUND('Step 1-Farm Data'!$D$72+'simulations corn farm1'!OR255,1),"")</f>
        <v>157.1</v>
      </c>
      <c r="OS260">
        <f>+IF(OS255+'Step 1-Farm Data'!$D$72&gt;=0,ROUND('Step 1-Farm Data'!$D$72+'simulations corn farm1'!OS255,1),"")</f>
        <v>156.5</v>
      </c>
      <c r="OT260">
        <f>+IF(OT255+'Step 1-Farm Data'!$D$72&gt;=0,ROUND('Step 1-Farm Data'!$D$72+'simulations corn farm1'!OT255,1),"")</f>
        <v>144.69999999999999</v>
      </c>
      <c r="OU260">
        <f>+IF(OU255+'Step 1-Farm Data'!$D$72&gt;=0,ROUND('Step 1-Farm Data'!$D$72+'simulations corn farm1'!OU255,1),"")</f>
        <v>151</v>
      </c>
      <c r="OV260">
        <f>+IF(OV255+'Step 1-Farm Data'!$D$72&gt;=0,ROUND('Step 1-Farm Data'!$D$72+'simulations corn farm1'!OV255,1),"")</f>
        <v>171.9</v>
      </c>
      <c r="OW260">
        <f>+IF(OW255+'Step 1-Farm Data'!$D$72&gt;=0,ROUND('Step 1-Farm Data'!$D$72+'simulations corn farm1'!OW255,1),"")</f>
        <v>178.7</v>
      </c>
      <c r="OX260">
        <f>+IF(OX255+'Step 1-Farm Data'!$D$72&gt;=0,ROUND('Step 1-Farm Data'!$D$72+'simulations corn farm1'!OX255,1),"")</f>
        <v>141.1</v>
      </c>
      <c r="OY260">
        <f>+IF(OY255+'Step 1-Farm Data'!$D$72&gt;=0,ROUND('Step 1-Farm Data'!$D$72+'simulations corn farm1'!OY255,1),"")</f>
        <v>144.30000000000001</v>
      </c>
      <c r="OZ260">
        <f>+IF(OZ255+'Step 1-Farm Data'!$D$72&gt;=0,ROUND('Step 1-Farm Data'!$D$72+'simulations corn farm1'!OZ255,1),"")</f>
        <v>152.69999999999999</v>
      </c>
      <c r="PA260">
        <f>+IF(PA255+'Step 1-Farm Data'!$D$72&gt;=0,ROUND('Step 1-Farm Data'!$D$72+'simulations corn farm1'!PA255,1),"")</f>
        <v>136.80000000000001</v>
      </c>
      <c r="PB260">
        <f>+IF(PB255+'Step 1-Farm Data'!$D$72&gt;=0,ROUND('Step 1-Farm Data'!$D$72+'simulations corn farm1'!PB255,1),"")</f>
        <v>149.5</v>
      </c>
      <c r="PC260">
        <f>+IF(PC255+'Step 1-Farm Data'!$D$72&gt;=0,ROUND('Step 1-Farm Data'!$D$72+'simulations corn farm1'!PC255,1),"")</f>
        <v>146.5</v>
      </c>
      <c r="PD260">
        <f>+IF(PD255+'Step 1-Farm Data'!$D$72&gt;=0,ROUND('Step 1-Farm Data'!$D$72+'simulations corn farm1'!PD255,1),"")</f>
        <v>143.9</v>
      </c>
      <c r="PE260">
        <f>+IF(PE255+'Step 1-Farm Data'!$D$72&gt;=0,ROUND('Step 1-Farm Data'!$D$72+'simulations corn farm1'!PE255,1),"")</f>
        <v>164.6</v>
      </c>
      <c r="PF260">
        <f>+IF(PF255+'Step 1-Farm Data'!$D$72&gt;=0,ROUND('Step 1-Farm Data'!$D$72+'simulations corn farm1'!PF255,1),"")</f>
        <v>167.5</v>
      </c>
      <c r="PG260">
        <f>+IF(PG255+'Step 1-Farm Data'!$D$72&gt;=0,ROUND('Step 1-Farm Data'!$D$72+'simulations corn farm1'!PG255,1),"")</f>
        <v>161.6</v>
      </c>
      <c r="PH260">
        <f>+IF(PH255+'Step 1-Farm Data'!$D$72&gt;=0,ROUND('Step 1-Farm Data'!$D$72+'simulations corn farm1'!PH255,1),"")</f>
        <v>179.8</v>
      </c>
      <c r="PI260">
        <f>+IF(PI255+'Step 1-Farm Data'!$D$72&gt;=0,ROUND('Step 1-Farm Data'!$D$72+'simulations corn farm1'!PI255,1),"")</f>
        <v>140.4</v>
      </c>
      <c r="PJ260">
        <f>+IF(PJ255+'Step 1-Farm Data'!$D$72&gt;=0,ROUND('Step 1-Farm Data'!$D$72+'simulations corn farm1'!PJ255,1),"")</f>
        <v>144.19999999999999</v>
      </c>
      <c r="PK260">
        <f>+IF(PK255+'Step 1-Farm Data'!$D$72&gt;=0,ROUND('Step 1-Farm Data'!$D$72+'simulations corn farm1'!PK255,1),"")</f>
        <v>149.6</v>
      </c>
      <c r="PL260">
        <f>+IF(PL255+'Step 1-Farm Data'!$D$72&gt;=0,ROUND('Step 1-Farm Data'!$D$72+'simulations corn farm1'!PL255,1),"")</f>
        <v>150.6</v>
      </c>
      <c r="PM260">
        <f>+IF(PM255+'Step 1-Farm Data'!$D$72&gt;=0,ROUND('Step 1-Farm Data'!$D$72+'simulations corn farm1'!PM255,1),"")</f>
        <v>138.19999999999999</v>
      </c>
      <c r="PN260">
        <f>+IF(PN255+'Step 1-Farm Data'!$D$72&gt;=0,ROUND('Step 1-Farm Data'!$D$72+'simulations corn farm1'!PN255,1),"")</f>
        <v>162.6</v>
      </c>
      <c r="PO260">
        <f>+IF(PO255+'Step 1-Farm Data'!$D$72&gt;=0,ROUND('Step 1-Farm Data'!$D$72+'simulations corn farm1'!PO255,1),"")</f>
        <v>149.80000000000001</v>
      </c>
      <c r="PP260">
        <f>+IF(PP255+'Step 1-Farm Data'!$D$72&gt;=0,ROUND('Step 1-Farm Data'!$D$72+'simulations corn farm1'!PP255,1),"")</f>
        <v>162.69999999999999</v>
      </c>
      <c r="PQ260">
        <f>+IF(PQ255+'Step 1-Farm Data'!$D$72&gt;=0,ROUND('Step 1-Farm Data'!$D$72+'simulations corn farm1'!PQ255,1),"")</f>
        <v>135.19999999999999</v>
      </c>
      <c r="PR260">
        <f>+IF(PR255+'Step 1-Farm Data'!$D$72&gt;=0,ROUND('Step 1-Farm Data'!$D$72+'simulations corn farm1'!PR255,1),"")</f>
        <v>160.69999999999999</v>
      </c>
      <c r="PS260">
        <f>+IF(PS255+'Step 1-Farm Data'!$D$72&gt;=0,ROUND('Step 1-Farm Data'!$D$72+'simulations corn farm1'!PS255,1),"")</f>
        <v>167.8</v>
      </c>
      <c r="PT260">
        <f>+IF(PT255+'Step 1-Farm Data'!$D$72&gt;=0,ROUND('Step 1-Farm Data'!$D$72+'simulations corn farm1'!PT255,1),"")</f>
        <v>165.9</v>
      </c>
      <c r="PU260">
        <f>+IF(PU255+'Step 1-Farm Data'!$D$72&gt;=0,ROUND('Step 1-Farm Data'!$D$72+'simulations corn farm1'!PU255,1),"")</f>
        <v>140.9</v>
      </c>
      <c r="PV260">
        <f>+IF(PV255+'Step 1-Farm Data'!$D$72&gt;=0,ROUND('Step 1-Farm Data'!$D$72+'simulations corn farm1'!PV255,1),"")</f>
        <v>168.4</v>
      </c>
      <c r="PW260">
        <f>+IF(PW255+'Step 1-Farm Data'!$D$72&gt;=0,ROUND('Step 1-Farm Data'!$D$72+'simulations corn farm1'!PW255,1),"")</f>
        <v>157.9</v>
      </c>
      <c r="PX260">
        <f>+IF(PX255+'Step 1-Farm Data'!$D$72&gt;=0,ROUND('Step 1-Farm Data'!$D$72+'simulations corn farm1'!PX255,1),"")</f>
        <v>141.1</v>
      </c>
      <c r="PY260">
        <f>+IF(PY255+'Step 1-Farm Data'!$D$72&gt;=0,ROUND('Step 1-Farm Data'!$D$72+'simulations corn farm1'!PY255,1),"")</f>
        <v>143.5</v>
      </c>
      <c r="PZ260">
        <f>+IF(PZ255+'Step 1-Farm Data'!$D$72&gt;=0,ROUND('Step 1-Farm Data'!$D$72+'simulations corn farm1'!PZ255,1),"")</f>
        <v>143.9</v>
      </c>
      <c r="QA260">
        <f>+IF(QA255+'Step 1-Farm Data'!$D$72&gt;=0,ROUND('Step 1-Farm Data'!$D$72+'simulations corn farm1'!QA255,1),"")</f>
        <v>138.5</v>
      </c>
      <c r="QB260">
        <f>+IF(QB255+'Step 1-Farm Data'!$D$72&gt;=0,ROUND('Step 1-Farm Data'!$D$72+'simulations corn farm1'!QB255,1),"")</f>
        <v>154.9</v>
      </c>
      <c r="QC260">
        <f>+IF(QC255+'Step 1-Farm Data'!$D$72&gt;=0,ROUND('Step 1-Farm Data'!$D$72+'simulations corn farm1'!QC255,1),"")</f>
        <v>141.6</v>
      </c>
      <c r="QD260">
        <f>+IF(QD255+'Step 1-Farm Data'!$D$72&gt;=0,ROUND('Step 1-Farm Data'!$D$72+'simulations corn farm1'!QD255,1),"")</f>
        <v>141.1</v>
      </c>
      <c r="QE260">
        <f>+IF(QE255+'Step 1-Farm Data'!$D$72&gt;=0,ROUND('Step 1-Farm Data'!$D$72+'simulations corn farm1'!QE255,1),"")</f>
        <v>153.5</v>
      </c>
      <c r="QF260">
        <f>+IF(QF255+'Step 1-Farm Data'!$D$72&gt;=0,ROUND('Step 1-Farm Data'!$D$72+'simulations corn farm1'!QF255,1),"")</f>
        <v>158.80000000000001</v>
      </c>
      <c r="QG260">
        <f>+IF(QG255+'Step 1-Farm Data'!$D$72&gt;=0,ROUND('Step 1-Farm Data'!$D$72+'simulations corn farm1'!QG255,1),"")</f>
        <v>147.69999999999999</v>
      </c>
      <c r="QH260">
        <f>+IF(QH255+'Step 1-Farm Data'!$D$72&gt;=0,ROUND('Step 1-Farm Data'!$D$72+'simulations corn farm1'!QH255,1),"")</f>
        <v>151.5</v>
      </c>
      <c r="QI260">
        <f>+IF(QI255+'Step 1-Farm Data'!$D$72&gt;=0,ROUND('Step 1-Farm Data'!$D$72+'simulations corn farm1'!QI255,1),"")</f>
        <v>147.80000000000001</v>
      </c>
      <c r="QJ260">
        <f>+IF(QJ255+'Step 1-Farm Data'!$D$72&gt;=0,ROUND('Step 1-Farm Data'!$D$72+'simulations corn farm1'!QJ255,1),"")</f>
        <v>156.30000000000001</v>
      </c>
      <c r="QK260">
        <f>+IF(QK255+'Step 1-Farm Data'!$D$72&gt;=0,ROUND('Step 1-Farm Data'!$D$72+'simulations corn farm1'!QK255,1),"")</f>
        <v>158.1</v>
      </c>
      <c r="QL260">
        <f>+IF(QL255+'Step 1-Farm Data'!$D$72&gt;=0,ROUND('Step 1-Farm Data'!$D$72+'simulations corn farm1'!QL255,1),"")</f>
        <v>155.4</v>
      </c>
      <c r="QM260">
        <f>+IF(QM255+'Step 1-Farm Data'!$D$72&gt;=0,ROUND('Step 1-Farm Data'!$D$72+'simulations corn farm1'!QM255,1),"")</f>
        <v>150.69999999999999</v>
      </c>
      <c r="QN260">
        <f>+IF(QN255+'Step 1-Farm Data'!$D$72&gt;=0,ROUND('Step 1-Farm Data'!$D$72+'simulations corn farm1'!QN255,1),"")</f>
        <v>148.30000000000001</v>
      </c>
      <c r="QO260">
        <f>+IF(QO255+'Step 1-Farm Data'!$D$72&gt;=0,ROUND('Step 1-Farm Data'!$D$72+'simulations corn farm1'!QO255,1),"")</f>
        <v>135.80000000000001</v>
      </c>
      <c r="QP260">
        <f>+IF(QP255+'Step 1-Farm Data'!$D$72&gt;=0,ROUND('Step 1-Farm Data'!$D$72+'simulations corn farm1'!QP255,1),"")</f>
        <v>151.19999999999999</v>
      </c>
      <c r="QQ260">
        <f>+IF(QQ255+'Step 1-Farm Data'!$D$72&gt;=0,ROUND('Step 1-Farm Data'!$D$72+'simulations corn farm1'!QQ255,1),"")</f>
        <v>159.5</v>
      </c>
      <c r="QR260">
        <f>+IF(QR255+'Step 1-Farm Data'!$D$72&gt;=0,ROUND('Step 1-Farm Data'!$D$72+'simulations corn farm1'!QR255,1),"")</f>
        <v>166.2</v>
      </c>
      <c r="QS260">
        <f>+IF(QS255+'Step 1-Farm Data'!$D$72&gt;=0,ROUND('Step 1-Farm Data'!$D$72+'simulations corn farm1'!QS255,1),"")</f>
        <v>170.1</v>
      </c>
      <c r="QT260">
        <f>+IF(QT255+'Step 1-Farm Data'!$D$72&gt;=0,ROUND('Step 1-Farm Data'!$D$72+'simulations corn farm1'!QT255,1),"")</f>
        <v>151.69999999999999</v>
      </c>
      <c r="QU260">
        <f>+IF(QU255+'Step 1-Farm Data'!$D$72&gt;=0,ROUND('Step 1-Farm Data'!$D$72+'simulations corn farm1'!QU255,1),"")</f>
        <v>158.19999999999999</v>
      </c>
      <c r="QV260">
        <f>+IF(QV255+'Step 1-Farm Data'!$D$72&gt;=0,ROUND('Step 1-Farm Data'!$D$72+'simulations corn farm1'!QV255,1),"")</f>
        <v>149.6</v>
      </c>
      <c r="QW260">
        <f>+IF(QW255+'Step 1-Farm Data'!$D$72&gt;=0,ROUND('Step 1-Farm Data'!$D$72+'simulations corn farm1'!QW255,1),"")</f>
        <v>153.30000000000001</v>
      </c>
      <c r="QX260">
        <f>+IF(QX255+'Step 1-Farm Data'!$D$72&gt;=0,ROUND('Step 1-Farm Data'!$D$72+'simulations corn farm1'!QX255,1),"")</f>
        <v>153.9</v>
      </c>
      <c r="QY260">
        <f>+IF(QY255+'Step 1-Farm Data'!$D$72&gt;=0,ROUND('Step 1-Farm Data'!$D$72+'simulations corn farm1'!QY255,1),"")</f>
        <v>163.6</v>
      </c>
      <c r="QZ260">
        <f>+IF(QZ255+'Step 1-Farm Data'!$D$72&gt;=0,ROUND('Step 1-Farm Data'!$D$72+'simulations corn farm1'!QZ255,1),"")</f>
        <v>165.2</v>
      </c>
      <c r="RA260">
        <f>+IF(RA255+'Step 1-Farm Data'!$D$72&gt;=0,ROUND('Step 1-Farm Data'!$D$72+'simulations corn farm1'!RA255,1),"")</f>
        <v>171.3</v>
      </c>
      <c r="RB260">
        <f>+IF(RB255+'Step 1-Farm Data'!$D$72&gt;=0,ROUND('Step 1-Farm Data'!$D$72+'simulations corn farm1'!RB255,1),"")</f>
        <v>152.19999999999999</v>
      </c>
      <c r="RC260">
        <f>+IF(RC255+'Step 1-Farm Data'!$D$72&gt;=0,ROUND('Step 1-Farm Data'!$D$72+'simulations corn farm1'!RC255,1),"")</f>
        <v>151.69999999999999</v>
      </c>
      <c r="RD260">
        <f>+IF(RD255+'Step 1-Farm Data'!$D$72&gt;=0,ROUND('Step 1-Farm Data'!$D$72+'simulations corn farm1'!RD255,1),"")</f>
        <v>150.5</v>
      </c>
      <c r="RE260">
        <f>+IF(RE255+'Step 1-Farm Data'!$D$72&gt;=0,ROUND('Step 1-Farm Data'!$D$72+'simulations corn farm1'!RE255,1),"")</f>
        <v>145.69999999999999</v>
      </c>
      <c r="RF260">
        <f>+IF(RF255+'Step 1-Farm Data'!$D$72&gt;=0,ROUND('Step 1-Farm Data'!$D$72+'simulations corn farm1'!RF255,1),"")</f>
        <v>178.4</v>
      </c>
      <c r="RG260">
        <f>+IF(RG255+'Step 1-Farm Data'!$D$72&gt;=0,ROUND('Step 1-Farm Data'!$D$72+'simulations corn farm1'!RG255,1),"")</f>
        <v>133.19999999999999</v>
      </c>
      <c r="RH260">
        <f>+IF(RH255+'Step 1-Farm Data'!$D$72&gt;=0,ROUND('Step 1-Farm Data'!$D$72+'simulations corn farm1'!RH255,1),"")</f>
        <v>177.9</v>
      </c>
      <c r="RI260">
        <f>+IF(RI255+'Step 1-Farm Data'!$D$72&gt;=0,ROUND('Step 1-Farm Data'!$D$72+'simulations corn farm1'!RI255,1),"")</f>
        <v>157.69999999999999</v>
      </c>
      <c r="RJ260">
        <f>+IF(RJ255+'Step 1-Farm Data'!$D$72&gt;=0,ROUND('Step 1-Farm Data'!$D$72+'simulations corn farm1'!RJ255,1),"")</f>
        <v>143</v>
      </c>
      <c r="RK260">
        <f>+IF(RK255+'Step 1-Farm Data'!$D$72&gt;=0,ROUND('Step 1-Farm Data'!$D$72+'simulations corn farm1'!RK255,1),"")</f>
        <v>138.5</v>
      </c>
      <c r="RL260">
        <f>+IF(RL255+'Step 1-Farm Data'!$D$72&gt;=0,ROUND('Step 1-Farm Data'!$D$72+'simulations corn farm1'!RL255,1),"")</f>
        <v>145.5</v>
      </c>
      <c r="RM260">
        <f>+IF(RM255+'Step 1-Farm Data'!$D$72&gt;=0,ROUND('Step 1-Farm Data'!$D$72+'simulations corn farm1'!RM255,1),"")</f>
        <v>148.5</v>
      </c>
      <c r="RN260">
        <f>+IF(RN255+'Step 1-Farm Data'!$D$72&gt;=0,ROUND('Step 1-Farm Data'!$D$72+'simulations corn farm1'!RN255,1),"")</f>
        <v>148.9</v>
      </c>
      <c r="RO260">
        <f>+IF(RO255+'Step 1-Farm Data'!$D$72&gt;=0,ROUND('Step 1-Farm Data'!$D$72+'simulations corn farm1'!RO255,1),"")</f>
        <v>150.69999999999999</v>
      </c>
      <c r="RP260">
        <f>+IF(RP255+'Step 1-Farm Data'!$D$72&gt;=0,ROUND('Step 1-Farm Data'!$D$72+'simulations corn farm1'!RP255,1),"")</f>
        <v>160.9</v>
      </c>
      <c r="RQ260">
        <f>+IF(RQ255+'Step 1-Farm Data'!$D$72&gt;=0,ROUND('Step 1-Farm Data'!$D$72+'simulations corn farm1'!RQ255,1),"")</f>
        <v>163.9</v>
      </c>
      <c r="RR260">
        <f>+IF(RR255+'Step 1-Farm Data'!$D$72&gt;=0,ROUND('Step 1-Farm Data'!$D$72+'simulations corn farm1'!RR255,1),"")</f>
        <v>168.2</v>
      </c>
      <c r="RS260">
        <f>+IF(RS255+'Step 1-Farm Data'!$D$72&gt;=0,ROUND('Step 1-Farm Data'!$D$72+'simulations corn farm1'!RS255,1),"")</f>
        <v>155.30000000000001</v>
      </c>
      <c r="RT260">
        <f>+IF(RT255+'Step 1-Farm Data'!$D$72&gt;=0,ROUND('Step 1-Farm Data'!$D$72+'simulations corn farm1'!RT255,1),"")</f>
        <v>167</v>
      </c>
      <c r="RU260">
        <f>+IF(RU255+'Step 1-Farm Data'!$D$72&gt;=0,ROUND('Step 1-Farm Data'!$D$72+'simulations corn farm1'!RU255,1),"")</f>
        <v>159.6</v>
      </c>
      <c r="RV260">
        <f>+IF(RV255+'Step 1-Farm Data'!$D$72&gt;=0,ROUND('Step 1-Farm Data'!$D$72+'simulations corn farm1'!RV255,1),"")</f>
        <v>161.1</v>
      </c>
      <c r="RW260">
        <f>+IF(RW255+'Step 1-Farm Data'!$D$72&gt;=0,ROUND('Step 1-Farm Data'!$D$72+'simulations corn farm1'!RW255,1),"")</f>
        <v>138.6</v>
      </c>
      <c r="RX260">
        <f>+IF(RX255+'Step 1-Farm Data'!$D$72&gt;=0,ROUND('Step 1-Farm Data'!$D$72+'simulations corn farm1'!RX255,1),"")</f>
        <v>157.4</v>
      </c>
      <c r="RY260">
        <f>+IF(RY255+'Step 1-Farm Data'!$D$72&gt;=0,ROUND('Step 1-Farm Data'!$D$72+'simulations corn farm1'!RY255,1),"")</f>
        <v>160.1</v>
      </c>
      <c r="RZ260">
        <f>+IF(RZ255+'Step 1-Farm Data'!$D$72&gt;=0,ROUND('Step 1-Farm Data'!$D$72+'simulations corn farm1'!RZ255,1),"")</f>
        <v>161.6</v>
      </c>
      <c r="SA260">
        <f>+IF(SA255+'Step 1-Farm Data'!$D$72&gt;=0,ROUND('Step 1-Farm Data'!$D$72+'simulations corn farm1'!SA255,1),"")</f>
        <v>136.69999999999999</v>
      </c>
      <c r="SB260">
        <f>+IF(SB255+'Step 1-Farm Data'!$D$72&gt;=0,ROUND('Step 1-Farm Data'!$D$72+'simulations corn farm1'!SB255,1),"")</f>
        <v>153.1</v>
      </c>
      <c r="SC260">
        <f>+IF(SC255+'Step 1-Farm Data'!$D$72&gt;=0,ROUND('Step 1-Farm Data'!$D$72+'simulations corn farm1'!SC255,1),"")</f>
        <v>146.4</v>
      </c>
      <c r="SD260">
        <f>+IF(SD255+'Step 1-Farm Data'!$D$72&gt;=0,ROUND('Step 1-Farm Data'!$D$72+'simulations corn farm1'!SD255,1),"")</f>
        <v>138.69999999999999</v>
      </c>
      <c r="SE260">
        <f>+IF(SE255+'Step 1-Farm Data'!$D$72&gt;=0,ROUND('Step 1-Farm Data'!$D$72+'simulations corn farm1'!SE255,1),"")</f>
        <v>148.9</v>
      </c>
      <c r="SF260">
        <f>+IF(SF255+'Step 1-Farm Data'!$D$72&gt;=0,ROUND('Step 1-Farm Data'!$D$72+'simulations corn farm1'!SF255,1),"")</f>
        <v>150</v>
      </c>
      <c r="SG260">
        <f>+IF(SG255+'Step 1-Farm Data'!$D$72&gt;=0,ROUND('Step 1-Farm Data'!$D$72+'simulations corn farm1'!SG255,1),"")</f>
        <v>143.80000000000001</v>
      </c>
    </row>
    <row r="261" spans="1:501">
      <c r="A261">
        <f>+A257</f>
        <v>2018</v>
      </c>
    </row>
    <row r="262" spans="1:501">
      <c r="A262" t="s">
        <v>538</v>
      </c>
      <c r="B262">
        <f>+B245</f>
        <v>-2.2457425075117499</v>
      </c>
      <c r="C262">
        <f t="shared" ref="C262:BN262" si="329">+C245</f>
        <v>0.63026732277648989</v>
      </c>
      <c r="D262">
        <f t="shared" si="329"/>
        <v>-1.3601811588159762</v>
      </c>
      <c r="E262">
        <f t="shared" si="329"/>
        <v>0.21934624783170875</v>
      </c>
      <c r="F262">
        <f t="shared" si="329"/>
        <v>-0.96561052487231791</v>
      </c>
      <c r="G262">
        <f t="shared" si="329"/>
        <v>1.1253405318711884</v>
      </c>
      <c r="H262">
        <f t="shared" si="329"/>
        <v>-0.5763945409853477</v>
      </c>
      <c r="I262">
        <f t="shared" si="329"/>
        <v>1.9819344743154943</v>
      </c>
      <c r="J262">
        <f t="shared" si="329"/>
        <v>-1.090852492779959</v>
      </c>
      <c r="K262">
        <f t="shared" si="329"/>
        <v>0.88701199274510145</v>
      </c>
      <c r="L262">
        <f t="shared" si="329"/>
        <v>0.36108076528762467</v>
      </c>
      <c r="M262">
        <f t="shared" si="329"/>
        <v>0.20784227672265843</v>
      </c>
      <c r="N262">
        <f t="shared" si="329"/>
        <v>0.70278019848046824</v>
      </c>
      <c r="O262">
        <f t="shared" si="329"/>
        <v>-2.2457425075117499</v>
      </c>
      <c r="P262">
        <f t="shared" si="329"/>
        <v>0.36950268622604199</v>
      </c>
      <c r="Q262">
        <f t="shared" si="329"/>
        <v>1.1330098459438886</v>
      </c>
      <c r="R262">
        <f t="shared" si="329"/>
        <v>-1.6121157386805862</v>
      </c>
      <c r="S262">
        <f t="shared" si="329"/>
        <v>-0.58263822211301886</v>
      </c>
      <c r="T262">
        <f t="shared" si="329"/>
        <v>1.5210844139801338</v>
      </c>
      <c r="U262">
        <f t="shared" si="329"/>
        <v>1.2928853720950428</v>
      </c>
      <c r="V262">
        <f t="shared" si="329"/>
        <v>-0.4940147846355103</v>
      </c>
      <c r="W262">
        <f t="shared" si="329"/>
        <v>0.77309323387453333</v>
      </c>
      <c r="X262">
        <f t="shared" si="329"/>
        <v>0.90725961854332127</v>
      </c>
      <c r="Y262">
        <f t="shared" si="329"/>
        <v>-9.4040615294943564E-2</v>
      </c>
      <c r="Z262">
        <f t="shared" si="329"/>
        <v>-0.76651076597045176</v>
      </c>
      <c r="AA262">
        <f t="shared" si="329"/>
        <v>-0.64206801653199363</v>
      </c>
      <c r="AB262">
        <f t="shared" si="329"/>
        <v>-0.48203673941316083</v>
      </c>
      <c r="AC262">
        <f t="shared" si="329"/>
        <v>-1.0414260032121092</v>
      </c>
      <c r="AD262">
        <f t="shared" si="329"/>
        <v>0.60673983171000145</v>
      </c>
      <c r="AE262">
        <f t="shared" si="329"/>
        <v>-1.6734384189476259</v>
      </c>
      <c r="AF262">
        <f t="shared" si="329"/>
        <v>0.58218574849888682</v>
      </c>
      <c r="AG262">
        <f t="shared" si="329"/>
        <v>-0.98667669590213336</v>
      </c>
      <c r="AH262">
        <f t="shared" si="329"/>
        <v>0.63924971982487477</v>
      </c>
      <c r="AI262">
        <f t="shared" si="329"/>
        <v>0.99894805316580459</v>
      </c>
      <c r="AJ262">
        <f t="shared" si="329"/>
        <v>-2.0065181161044165</v>
      </c>
      <c r="AK262">
        <f t="shared" si="329"/>
        <v>-1.2383588909870014</v>
      </c>
      <c r="AL262">
        <f t="shared" si="329"/>
        <v>-0.32336174626834691</v>
      </c>
      <c r="AM262">
        <f t="shared" si="329"/>
        <v>1.0034955266746692</v>
      </c>
      <c r="AN262">
        <f t="shared" si="329"/>
        <v>-1.1254837772867177</v>
      </c>
      <c r="AO262">
        <f t="shared" si="329"/>
        <v>0.20455900084925815</v>
      </c>
      <c r="AP262">
        <f t="shared" si="329"/>
        <v>1.2055966180923861</v>
      </c>
      <c r="AQ262">
        <f t="shared" si="329"/>
        <v>-0.71952626967686228</v>
      </c>
      <c r="AR262">
        <f t="shared" si="329"/>
        <v>-0.56585804486530833</v>
      </c>
      <c r="AS262">
        <f t="shared" si="329"/>
        <v>0.88485876403865404</v>
      </c>
      <c r="AT262">
        <f t="shared" si="329"/>
        <v>1.4653460311819799</v>
      </c>
      <c r="AU262">
        <f t="shared" si="329"/>
        <v>0.18289028957951814</v>
      </c>
      <c r="AV262">
        <f t="shared" si="329"/>
        <v>0.22201220417628065</v>
      </c>
      <c r="AW262">
        <f t="shared" si="329"/>
        <v>-0.99530097941169515</v>
      </c>
      <c r="AX262">
        <f t="shared" si="329"/>
        <v>-0.50675907914410345</v>
      </c>
      <c r="AY262">
        <f t="shared" si="329"/>
        <v>-1.4764009392820299</v>
      </c>
      <c r="AZ262">
        <f t="shared" si="329"/>
        <v>-2.0065181161044165</v>
      </c>
      <c r="BA262">
        <f t="shared" si="329"/>
        <v>0.62393496591539588</v>
      </c>
      <c r="BB262">
        <f t="shared" si="329"/>
        <v>1.1978795555478428</v>
      </c>
      <c r="BC262">
        <f t="shared" si="329"/>
        <v>-0.32860498322406784</v>
      </c>
      <c r="BD262">
        <f t="shared" si="329"/>
        <v>1.3370117812883109</v>
      </c>
      <c r="BE262">
        <f t="shared" si="329"/>
        <v>1.4061743058846332</v>
      </c>
      <c r="BF262">
        <f t="shared" si="329"/>
        <v>0.85393821791512892</v>
      </c>
      <c r="BG262">
        <f t="shared" si="329"/>
        <v>0.80484142017667182</v>
      </c>
      <c r="BH262">
        <f t="shared" si="329"/>
        <v>-0.94676124717807397</v>
      </c>
      <c r="BI262">
        <f t="shared" si="329"/>
        <v>-1.2718237485387363</v>
      </c>
      <c r="BJ262">
        <f t="shared" si="329"/>
        <v>0.39352698877337389</v>
      </c>
      <c r="BK262">
        <f t="shared" si="329"/>
        <v>0.17496176951681264</v>
      </c>
      <c r="BL262">
        <f t="shared" si="329"/>
        <v>-0.42907686292892322</v>
      </c>
      <c r="BM262">
        <f t="shared" si="329"/>
        <v>-0.39849169297667686</v>
      </c>
      <c r="BN262">
        <f t="shared" si="329"/>
        <v>0.73728074312384706</v>
      </c>
      <c r="BO262">
        <f t="shared" ref="BO262:DZ262" si="330">+BO245</f>
        <v>-0.84954081103205681</v>
      </c>
      <c r="BP262">
        <f t="shared" si="330"/>
        <v>0.39303131416090764</v>
      </c>
      <c r="BQ262">
        <f t="shared" si="330"/>
        <v>-0.40687154978513718</v>
      </c>
      <c r="BR262">
        <f t="shared" si="330"/>
        <v>-0.50762992032105103</v>
      </c>
      <c r="BS262">
        <f t="shared" si="330"/>
        <v>-0.54036377150623593</v>
      </c>
      <c r="BT262">
        <f t="shared" si="330"/>
        <v>-0.54550582717638463</v>
      </c>
      <c r="BU262">
        <f t="shared" si="330"/>
        <v>-0.2982324076583609</v>
      </c>
      <c r="BV262">
        <f t="shared" si="330"/>
        <v>-0.72399416239932179</v>
      </c>
      <c r="BW262">
        <f t="shared" si="330"/>
        <v>-1.2033842722303234</v>
      </c>
      <c r="BX262">
        <f t="shared" si="330"/>
        <v>1.5993418855941854</v>
      </c>
      <c r="BY262">
        <f t="shared" si="330"/>
        <v>0.37024051380285528</v>
      </c>
      <c r="BZ262">
        <f t="shared" si="330"/>
        <v>1.5373370843008161</v>
      </c>
      <c r="CA262">
        <f t="shared" si="330"/>
        <v>-0.8694632924743928</v>
      </c>
      <c r="CB262">
        <f t="shared" si="330"/>
        <v>0.85382680481416173</v>
      </c>
      <c r="CC262">
        <f t="shared" si="330"/>
        <v>0.18880427887779661</v>
      </c>
      <c r="CD262">
        <f t="shared" si="330"/>
        <v>0.10726466825872194</v>
      </c>
      <c r="CE262">
        <f t="shared" si="330"/>
        <v>-0.99029193734168075</v>
      </c>
      <c r="CF262">
        <f t="shared" si="330"/>
        <v>-0.53400071919895709</v>
      </c>
      <c r="CG262">
        <f t="shared" si="330"/>
        <v>0.39534711504529696</v>
      </c>
      <c r="CH262">
        <f t="shared" si="330"/>
        <v>0.39956830732990056</v>
      </c>
      <c r="CI262">
        <f t="shared" si="330"/>
        <v>-0.59702188082155772</v>
      </c>
      <c r="CJ262">
        <f t="shared" si="330"/>
        <v>-2.5514736989862286E-2</v>
      </c>
      <c r="CK262">
        <f t="shared" si="330"/>
        <v>-0.49263235268881544</v>
      </c>
      <c r="CL262">
        <f t="shared" si="330"/>
        <v>0.39336214285867754</v>
      </c>
      <c r="CM262">
        <f t="shared" si="330"/>
        <v>0.44346506911097094</v>
      </c>
      <c r="CN262">
        <f t="shared" si="330"/>
        <v>0.14025999917066656</v>
      </c>
      <c r="CO262">
        <f t="shared" si="330"/>
        <v>-0.56343651522183791</v>
      </c>
      <c r="CP262">
        <f t="shared" si="330"/>
        <v>-0.8822598829283379</v>
      </c>
      <c r="CQ262">
        <f t="shared" si="330"/>
        <v>1.2514760783233214</v>
      </c>
      <c r="CR262">
        <f t="shared" si="330"/>
        <v>-0.75090156315127388</v>
      </c>
      <c r="CS262">
        <f t="shared" si="330"/>
        <v>-0.81375674199080095</v>
      </c>
      <c r="CT262">
        <f t="shared" si="330"/>
        <v>-1.513585630164016</v>
      </c>
      <c r="CU262">
        <f t="shared" si="330"/>
        <v>0.60086563280492555</v>
      </c>
      <c r="CV262">
        <f t="shared" si="330"/>
        <v>0.32626417123537976</v>
      </c>
      <c r="CW262">
        <f t="shared" si="330"/>
        <v>0.44709622670779936</v>
      </c>
      <c r="CX262">
        <f t="shared" si="330"/>
        <v>-1.1155952961416915</v>
      </c>
      <c r="CY262">
        <f t="shared" si="330"/>
        <v>0.98742248155758716</v>
      </c>
      <c r="CZ262">
        <f t="shared" si="330"/>
        <v>-0.23370944290945772</v>
      </c>
      <c r="DA262">
        <f t="shared" si="330"/>
        <v>0.28474232749431394</v>
      </c>
      <c r="DB262">
        <f t="shared" si="330"/>
        <v>-0.33151309253298678</v>
      </c>
      <c r="DC262">
        <f t="shared" si="330"/>
        <v>-0.48616584535920992</v>
      </c>
      <c r="DD262">
        <f t="shared" si="330"/>
        <v>0.14528268366120756</v>
      </c>
      <c r="DE262">
        <f t="shared" si="330"/>
        <v>-0.76979858931736089</v>
      </c>
      <c r="DF262">
        <f t="shared" si="330"/>
        <v>0.86200770965660922</v>
      </c>
      <c r="DG262">
        <f t="shared" si="330"/>
        <v>0.13454496183840092</v>
      </c>
      <c r="DH262">
        <f t="shared" si="330"/>
        <v>1.0059011401608586</v>
      </c>
      <c r="DI262">
        <f t="shared" si="330"/>
        <v>-0.73848582360369619</v>
      </c>
      <c r="DJ262">
        <f t="shared" si="330"/>
        <v>-0.18553464542492293</v>
      </c>
      <c r="DK262">
        <f t="shared" si="330"/>
        <v>0.29040393201285042</v>
      </c>
      <c r="DL262">
        <f t="shared" si="330"/>
        <v>-0.71774366006138735</v>
      </c>
      <c r="DM262">
        <f t="shared" si="330"/>
        <v>0.88090700955945067</v>
      </c>
      <c r="DN262">
        <f t="shared" si="330"/>
        <v>0.65348558564437553</v>
      </c>
      <c r="DO262">
        <f t="shared" si="330"/>
        <v>-1.3731096260016784E-2</v>
      </c>
      <c r="DP262">
        <f t="shared" si="330"/>
        <v>-0.59711283029173501</v>
      </c>
      <c r="DQ262">
        <f t="shared" si="330"/>
        <v>1.1841962077596691</v>
      </c>
      <c r="DR262">
        <f t="shared" si="330"/>
        <v>-0.99329554359428585</v>
      </c>
      <c r="DS262">
        <f t="shared" si="330"/>
        <v>-0.22303083824226633</v>
      </c>
      <c r="DT262">
        <f t="shared" si="330"/>
        <v>0.62319259086507373</v>
      </c>
      <c r="DU262">
        <f t="shared" si="330"/>
        <v>-1.2270766092115082</v>
      </c>
      <c r="DV262">
        <f t="shared" si="330"/>
        <v>0.86812406152603216</v>
      </c>
      <c r="DW262">
        <f t="shared" si="330"/>
        <v>0.24071255211310927</v>
      </c>
      <c r="DX262">
        <f t="shared" si="330"/>
        <v>6.8250756157794967E-2</v>
      </c>
      <c r="DY262">
        <f t="shared" si="330"/>
        <v>-0.30728187994100153</v>
      </c>
      <c r="DZ262">
        <f t="shared" si="330"/>
        <v>2.402193786110729</v>
      </c>
      <c r="EA262">
        <f t="shared" ref="EA262:GL262" si="331">+EA245</f>
        <v>0.32448951969854534</v>
      </c>
      <c r="EB262">
        <f t="shared" si="331"/>
        <v>-0.66384359342919197</v>
      </c>
      <c r="EC262">
        <f t="shared" si="331"/>
        <v>-2.2065614757593721</v>
      </c>
      <c r="ED262">
        <f t="shared" si="331"/>
        <v>1.4470151654677466</v>
      </c>
      <c r="EE262">
        <f t="shared" si="331"/>
        <v>1.1093470675405115</v>
      </c>
      <c r="EF262">
        <f t="shared" si="331"/>
        <v>-0.61559262576338369</v>
      </c>
      <c r="EG262">
        <f t="shared" si="331"/>
        <v>7.7761797001585364E-2</v>
      </c>
      <c r="EH262">
        <f t="shared" si="331"/>
        <v>1.2041732588841114</v>
      </c>
      <c r="EI262">
        <f t="shared" si="331"/>
        <v>2.0483184925979003</v>
      </c>
      <c r="EJ262">
        <f t="shared" si="331"/>
        <v>0.5788353973912308</v>
      </c>
      <c r="EK262">
        <f t="shared" si="331"/>
        <v>-0.79619894677307457</v>
      </c>
      <c r="EL262">
        <f t="shared" si="331"/>
        <v>-0.10818894224939868</v>
      </c>
      <c r="EM262">
        <f t="shared" si="331"/>
        <v>-1.1786619324993808</v>
      </c>
      <c r="EN262">
        <f t="shared" si="331"/>
        <v>-0.21691789697797503</v>
      </c>
      <c r="EO262">
        <f t="shared" si="331"/>
        <v>-0.61189894040580839</v>
      </c>
      <c r="EP262">
        <f t="shared" si="331"/>
        <v>-1.9286562746856362</v>
      </c>
      <c r="EQ262">
        <f t="shared" si="331"/>
        <v>0.74402350946911611</v>
      </c>
      <c r="ER262">
        <f t="shared" si="331"/>
        <v>1.973276084754616</v>
      </c>
      <c r="ES262">
        <f t="shared" si="331"/>
        <v>1.1996053217444569</v>
      </c>
      <c r="ET262">
        <f t="shared" si="331"/>
        <v>-0.93402377387974411</v>
      </c>
      <c r="EU262">
        <f t="shared" si="331"/>
        <v>0.88701199274510145</v>
      </c>
      <c r="EV262">
        <f t="shared" si="331"/>
        <v>-1.089742909243796</v>
      </c>
      <c r="EW262">
        <f t="shared" si="331"/>
        <v>1.33925823320169</v>
      </c>
      <c r="EX262">
        <f t="shared" si="331"/>
        <v>-1.1677002476062626</v>
      </c>
      <c r="EY262">
        <f t="shared" si="331"/>
        <v>0.83568465925054625</v>
      </c>
      <c r="EZ262">
        <f t="shared" si="331"/>
        <v>0.32626417123537976</v>
      </c>
      <c r="FA262">
        <f t="shared" si="331"/>
        <v>2.3601387511007488E-2</v>
      </c>
      <c r="FB262">
        <f t="shared" si="331"/>
        <v>1.2092436918464955</v>
      </c>
      <c r="FC262">
        <f t="shared" si="331"/>
        <v>-1.9653089111670852</v>
      </c>
      <c r="FD262">
        <f t="shared" si="331"/>
        <v>5.7214037951780483E-2</v>
      </c>
      <c r="FE262">
        <f t="shared" si="331"/>
        <v>4.9628852138994262E-2</v>
      </c>
      <c r="FF262">
        <f t="shared" si="331"/>
        <v>-0.46075001591816545</v>
      </c>
      <c r="FG262">
        <f t="shared" si="331"/>
        <v>-0.29503439691325184</v>
      </c>
      <c r="FH262">
        <f t="shared" si="331"/>
        <v>-2.1152573026483878E-2</v>
      </c>
      <c r="FI262">
        <f t="shared" si="331"/>
        <v>0.88147089627454989</v>
      </c>
      <c r="FJ262">
        <f t="shared" si="331"/>
        <v>0.43100726543343626</v>
      </c>
      <c r="FK262">
        <f t="shared" si="331"/>
        <v>0.1327703103015665</v>
      </c>
      <c r="FL262">
        <f t="shared" si="331"/>
        <v>0.94484676083084196</v>
      </c>
      <c r="FM262">
        <f t="shared" si="331"/>
        <v>-0.16952640180534218</v>
      </c>
      <c r="FN262">
        <f t="shared" si="331"/>
        <v>0.77423010225174949</v>
      </c>
      <c r="FO262">
        <f t="shared" si="331"/>
        <v>0.10341864253859967</v>
      </c>
      <c r="FP262">
        <f t="shared" si="331"/>
        <v>0.46492232286254875</v>
      </c>
      <c r="FQ262">
        <f t="shared" si="331"/>
        <v>0.93260496214497834</v>
      </c>
      <c r="FR262">
        <f t="shared" si="331"/>
        <v>0.59181843425903935</v>
      </c>
      <c r="FS262">
        <f t="shared" si="331"/>
        <v>-1.1077895578637253</v>
      </c>
      <c r="FT262">
        <f t="shared" si="331"/>
        <v>-0.29999227990629151</v>
      </c>
      <c r="FU262">
        <f t="shared" si="331"/>
        <v>1.1334464034007397</v>
      </c>
      <c r="FV262">
        <f t="shared" si="331"/>
        <v>0.91525635070865974</v>
      </c>
      <c r="FW262">
        <f t="shared" si="331"/>
        <v>-0.65490667111589573</v>
      </c>
      <c r="FX262">
        <f t="shared" si="331"/>
        <v>-0.51041638471360784</v>
      </c>
      <c r="FY262">
        <f t="shared" si="331"/>
        <v>-1.3594126357929781</v>
      </c>
      <c r="FZ262">
        <f t="shared" si="331"/>
        <v>1.1939710020669736</v>
      </c>
      <c r="GA262">
        <f t="shared" si="331"/>
        <v>0.81952293840004131</v>
      </c>
      <c r="GB262">
        <f t="shared" si="331"/>
        <v>-1.2458053788577672</v>
      </c>
      <c r="GC262">
        <f t="shared" si="331"/>
        <v>0.53541270972345956</v>
      </c>
      <c r="GD262">
        <f t="shared" si="331"/>
        <v>0.64018877310445532</v>
      </c>
      <c r="GE262">
        <f t="shared" si="331"/>
        <v>1.2788950698450208</v>
      </c>
      <c r="GF262">
        <f t="shared" si="331"/>
        <v>0.90980392997153103</v>
      </c>
      <c r="GG262">
        <f t="shared" si="331"/>
        <v>1.6862941265571862</v>
      </c>
      <c r="GH262">
        <f t="shared" si="331"/>
        <v>0.55743953453202266</v>
      </c>
      <c r="GI262">
        <f t="shared" si="331"/>
        <v>-0.47200728658935986</v>
      </c>
      <c r="GJ262">
        <f t="shared" si="331"/>
        <v>0.40106101550918538</v>
      </c>
      <c r="GK262">
        <f t="shared" si="331"/>
        <v>-0.46500645112246275</v>
      </c>
      <c r="GL262">
        <f t="shared" si="331"/>
        <v>-0.71922954703040887</v>
      </c>
      <c r="GM262">
        <f t="shared" ref="GM262:IX262" si="332">+GM245</f>
        <v>0.70729129220126197</v>
      </c>
      <c r="GN262">
        <f t="shared" si="332"/>
        <v>1.760213308443781</v>
      </c>
      <c r="GO262">
        <f t="shared" si="332"/>
        <v>-1.7372713045915589</v>
      </c>
      <c r="GP262">
        <f t="shared" si="332"/>
        <v>-0.70464238888234831</v>
      </c>
      <c r="GQ262">
        <f t="shared" si="332"/>
        <v>1.0492203728063032</v>
      </c>
      <c r="GR262">
        <f t="shared" si="332"/>
        <v>-0.87842863649711944</v>
      </c>
      <c r="GS262">
        <f t="shared" si="332"/>
        <v>0.36287701732362621</v>
      </c>
      <c r="GT262">
        <f t="shared" si="332"/>
        <v>-9.9651060736505315E-2</v>
      </c>
      <c r="GU262">
        <f t="shared" si="332"/>
        <v>0.54497263590747025</v>
      </c>
      <c r="GV262">
        <f t="shared" si="332"/>
        <v>-0.39526412365376018</v>
      </c>
      <c r="GW262">
        <f t="shared" si="332"/>
        <v>0.80621703091310337</v>
      </c>
      <c r="GX262">
        <f t="shared" si="332"/>
        <v>-0.4085336513526272</v>
      </c>
      <c r="GY262">
        <f t="shared" si="332"/>
        <v>0.31418608159583528</v>
      </c>
      <c r="GZ262">
        <f t="shared" si="332"/>
        <v>0.73027194957830943</v>
      </c>
      <c r="HA262">
        <f t="shared" si="332"/>
        <v>-0.7034668669803068</v>
      </c>
      <c r="HB262">
        <f t="shared" si="332"/>
        <v>0.48935362428892404</v>
      </c>
      <c r="HC262">
        <f t="shared" si="332"/>
        <v>1.9262006389908493</v>
      </c>
      <c r="HD262">
        <f t="shared" si="332"/>
        <v>0.44101852836320177</v>
      </c>
      <c r="HE262">
        <f t="shared" si="332"/>
        <v>-0.99530097941169515</v>
      </c>
      <c r="HF262">
        <f t="shared" si="332"/>
        <v>0.54808197091915645</v>
      </c>
      <c r="HG262">
        <f t="shared" si="332"/>
        <v>0.78719949669903144</v>
      </c>
      <c r="HH262">
        <f t="shared" si="332"/>
        <v>-0.34349795896559954</v>
      </c>
      <c r="HI262">
        <f t="shared" si="332"/>
        <v>0.26393081498099491</v>
      </c>
      <c r="HJ262">
        <f t="shared" si="332"/>
        <v>0.30904629966244102</v>
      </c>
      <c r="HK262">
        <f t="shared" si="332"/>
        <v>-1.5119030649657361</v>
      </c>
      <c r="HL262">
        <f t="shared" si="332"/>
        <v>0.10280359674652573</v>
      </c>
      <c r="HM262">
        <f t="shared" si="332"/>
        <v>-0.14018269212101586</v>
      </c>
      <c r="HN262">
        <f t="shared" si="332"/>
        <v>-7.0244823291432112E-2</v>
      </c>
      <c r="HO262">
        <f t="shared" si="332"/>
        <v>-0.27257556212134659</v>
      </c>
      <c r="HP262">
        <f t="shared" si="332"/>
        <v>6.2884737417334691E-2</v>
      </c>
      <c r="HQ262">
        <f t="shared" si="332"/>
        <v>1.4420038496609777E-2</v>
      </c>
      <c r="HR262">
        <f t="shared" si="332"/>
        <v>-0.47457433538511395</v>
      </c>
      <c r="HS262">
        <f t="shared" si="332"/>
        <v>0.84625298768514767</v>
      </c>
      <c r="HT262">
        <f t="shared" si="332"/>
        <v>1.5201112546492368</v>
      </c>
      <c r="HU262">
        <f t="shared" si="332"/>
        <v>-0.79809069575276226</v>
      </c>
      <c r="HV262">
        <f t="shared" si="332"/>
        <v>-0.15224486560327932</v>
      </c>
      <c r="HW262">
        <f t="shared" si="332"/>
        <v>8.453753252979368E-3</v>
      </c>
      <c r="HX262">
        <f t="shared" si="332"/>
        <v>0.30223304747778457</v>
      </c>
      <c r="HY262">
        <f t="shared" si="332"/>
        <v>3.3933247323147953E-2</v>
      </c>
      <c r="HZ262">
        <f t="shared" si="332"/>
        <v>0.63288212004408706</v>
      </c>
      <c r="IA262">
        <f t="shared" si="332"/>
        <v>-8.0372046795673668E-2</v>
      </c>
      <c r="IB262">
        <f t="shared" si="332"/>
        <v>-0.5700837846234208</v>
      </c>
      <c r="IC262">
        <f t="shared" si="332"/>
        <v>-0.31820718504604883</v>
      </c>
      <c r="ID262">
        <f t="shared" si="332"/>
        <v>1.7062893675756641</v>
      </c>
      <c r="IE262">
        <f t="shared" si="332"/>
        <v>-0.26860789148486219</v>
      </c>
      <c r="IF262">
        <f t="shared" si="332"/>
        <v>0.66489292294136249</v>
      </c>
      <c r="IG262">
        <f t="shared" si="332"/>
        <v>0.29783222998958081</v>
      </c>
      <c r="IH262">
        <f t="shared" si="332"/>
        <v>1.3947510524303652</v>
      </c>
      <c r="II262">
        <f t="shared" si="332"/>
        <v>-1.2406690075295046</v>
      </c>
      <c r="IJ262">
        <f t="shared" si="332"/>
        <v>-0.93461494543589652</v>
      </c>
      <c r="IK262">
        <f t="shared" si="332"/>
        <v>-0.3138643478450831</v>
      </c>
      <c r="IL262">
        <f t="shared" si="332"/>
        <v>-0.26940028874378186</v>
      </c>
      <c r="IM262">
        <f t="shared" si="332"/>
        <v>1.3504086382454261</v>
      </c>
      <c r="IN262">
        <f t="shared" si="332"/>
        <v>-0.65405401983298361</v>
      </c>
      <c r="IO262">
        <f t="shared" si="332"/>
        <v>2.0947300072293729</v>
      </c>
      <c r="IP262">
        <f t="shared" si="332"/>
        <v>0.78417770055239089</v>
      </c>
      <c r="IQ262">
        <f t="shared" si="332"/>
        <v>1.4516081137116998</v>
      </c>
      <c r="IR262">
        <f t="shared" si="332"/>
        <v>0.48737092583905905</v>
      </c>
      <c r="IS262">
        <f t="shared" si="332"/>
        <v>2.8499016480054706E-2</v>
      </c>
      <c r="IT262">
        <f t="shared" si="332"/>
        <v>-0.62644630816066638</v>
      </c>
      <c r="IU262">
        <f t="shared" si="332"/>
        <v>1.5946898201946169</v>
      </c>
      <c r="IV262">
        <f t="shared" si="332"/>
        <v>1.2043301467201672</v>
      </c>
      <c r="IW262">
        <f t="shared" si="332"/>
        <v>0.94747974799247459</v>
      </c>
      <c r="IX262">
        <f t="shared" si="332"/>
        <v>0.14752458810107782</v>
      </c>
      <c r="IY262">
        <f t="shared" ref="IY262:LJ262" si="333">+IY245</f>
        <v>0.96768644652911462</v>
      </c>
      <c r="IZ262">
        <f t="shared" si="333"/>
        <v>-0.39261863093997817</v>
      </c>
      <c r="JA262">
        <f t="shared" si="333"/>
        <v>-0.34788399716489948</v>
      </c>
      <c r="JB262">
        <f t="shared" si="333"/>
        <v>1.7770253180060536</v>
      </c>
      <c r="JC262">
        <f t="shared" si="333"/>
        <v>-2.0163497538305819</v>
      </c>
      <c r="JD262">
        <f t="shared" si="333"/>
        <v>8.4132807387504727E-2</v>
      </c>
      <c r="JE262">
        <f t="shared" si="333"/>
        <v>-0.16270064406853635</v>
      </c>
      <c r="JF262">
        <f t="shared" si="333"/>
        <v>0.94436927611241117</v>
      </c>
      <c r="JG262">
        <f t="shared" si="333"/>
        <v>-1.3078511074127164</v>
      </c>
      <c r="JH262">
        <f t="shared" si="333"/>
        <v>0.56209273679996841</v>
      </c>
      <c r="JI262">
        <f t="shared" si="333"/>
        <v>-0.31257968657882884</v>
      </c>
      <c r="JJ262">
        <f t="shared" si="333"/>
        <v>-1.1913198250113055</v>
      </c>
      <c r="JK262">
        <f t="shared" si="333"/>
        <v>-1.8182072381023318</v>
      </c>
      <c r="JL262">
        <f t="shared" si="333"/>
        <v>0.39633960113860667</v>
      </c>
      <c r="JM262">
        <f t="shared" si="333"/>
        <v>-0.61337459555943497</v>
      </c>
      <c r="JN262">
        <f t="shared" si="333"/>
        <v>-0.81770394899649546</v>
      </c>
      <c r="JO262">
        <f t="shared" si="333"/>
        <v>-1.1428028301452287</v>
      </c>
      <c r="JP262">
        <f t="shared" si="333"/>
        <v>0.19628600966825616</v>
      </c>
      <c r="JQ262">
        <f t="shared" si="333"/>
        <v>0.10811163519974798</v>
      </c>
      <c r="JR262">
        <f t="shared" si="333"/>
        <v>0.23339453036896884</v>
      </c>
      <c r="JS262">
        <f t="shared" si="333"/>
        <v>-1.3807266441290267</v>
      </c>
      <c r="JT262">
        <f t="shared" si="333"/>
        <v>-0.59327703638700768</v>
      </c>
      <c r="JU262">
        <f t="shared" si="333"/>
        <v>-0.70690020947949961</v>
      </c>
      <c r="JV262">
        <f t="shared" si="333"/>
        <v>0.37639210859197192</v>
      </c>
      <c r="JW262">
        <f t="shared" si="333"/>
        <v>-0.26353518478572369</v>
      </c>
      <c r="JX262">
        <f t="shared" si="333"/>
        <v>0.85879491962259635</v>
      </c>
      <c r="JY262">
        <f t="shared" si="333"/>
        <v>-0.77857293945271522</v>
      </c>
      <c r="JZ262">
        <f t="shared" si="333"/>
        <v>-1.3100134310661815</v>
      </c>
      <c r="KA262">
        <f t="shared" si="333"/>
        <v>-0.1174271346826572</v>
      </c>
      <c r="KB262">
        <f t="shared" si="333"/>
        <v>0.38321559259202331</v>
      </c>
      <c r="KC262">
        <f t="shared" si="333"/>
        <v>-1.4467968867393211</v>
      </c>
      <c r="KD262">
        <f t="shared" si="333"/>
        <v>-0.36671963243861683</v>
      </c>
      <c r="KE262">
        <f t="shared" si="333"/>
        <v>-8.9737568487180397E-2</v>
      </c>
      <c r="KF262">
        <f t="shared" si="333"/>
        <v>0.78126731750671752</v>
      </c>
      <c r="KG262">
        <f t="shared" si="333"/>
        <v>-1.5033219824545085</v>
      </c>
      <c r="KH262">
        <f t="shared" si="333"/>
        <v>-0.21887672119191848</v>
      </c>
      <c r="KI262">
        <f t="shared" si="333"/>
        <v>0.54630390877719037</v>
      </c>
      <c r="KJ262">
        <f t="shared" si="333"/>
        <v>2.3908341972855851E-2</v>
      </c>
      <c r="KK262">
        <f t="shared" si="333"/>
        <v>0.93603830464417115</v>
      </c>
      <c r="KL262">
        <f t="shared" si="333"/>
        <v>-0.36582036955223884</v>
      </c>
      <c r="KM262">
        <f t="shared" si="333"/>
        <v>-1.0686540008464362</v>
      </c>
      <c r="KN262">
        <f t="shared" si="333"/>
        <v>2.1152573026483878E-2</v>
      </c>
      <c r="KO262">
        <f t="shared" si="333"/>
        <v>-1.1518159226397984</v>
      </c>
      <c r="KP262">
        <f t="shared" si="333"/>
        <v>-0.58272917158319615</v>
      </c>
      <c r="KQ262">
        <f t="shared" si="333"/>
        <v>1.3656040209752973</v>
      </c>
      <c r="KR262">
        <f t="shared" si="333"/>
        <v>2.0192783267702907</v>
      </c>
      <c r="KS262">
        <f t="shared" si="333"/>
        <v>3.4447111829649657E-4</v>
      </c>
      <c r="KT262">
        <f t="shared" si="333"/>
        <v>0.39476844904129393</v>
      </c>
      <c r="KU262">
        <f t="shared" si="333"/>
        <v>0.76835817708342802</v>
      </c>
      <c r="KV262">
        <f t="shared" si="333"/>
        <v>-0.54151541917235591</v>
      </c>
      <c r="KW262">
        <f t="shared" si="333"/>
        <v>2.5509507395327091</v>
      </c>
      <c r="KX262">
        <f t="shared" si="333"/>
        <v>1.0867006494663656</v>
      </c>
      <c r="KY262">
        <f t="shared" si="333"/>
        <v>2.3458778741769493</v>
      </c>
      <c r="KZ262">
        <f t="shared" si="333"/>
        <v>-1.4115403246250935</v>
      </c>
      <c r="LA262">
        <f t="shared" si="333"/>
        <v>0.88429487732355483</v>
      </c>
      <c r="LB262">
        <f t="shared" si="333"/>
        <v>-1.7722231859806925</v>
      </c>
      <c r="LC262">
        <f t="shared" si="333"/>
        <v>0.43176214603590779</v>
      </c>
      <c r="LD262">
        <f t="shared" si="333"/>
        <v>-1.2897157830593642</v>
      </c>
      <c r="LE262">
        <f t="shared" si="333"/>
        <v>-1.0003350325860083</v>
      </c>
      <c r="LF262">
        <f t="shared" si="333"/>
        <v>1.1273596101091243</v>
      </c>
      <c r="LG262">
        <f t="shared" si="333"/>
        <v>-0.92085201686131768</v>
      </c>
      <c r="LH262">
        <f t="shared" si="333"/>
        <v>1.1905444807780441</v>
      </c>
      <c r="LI262">
        <f t="shared" si="333"/>
        <v>-1.5588921087328345</v>
      </c>
      <c r="LJ262">
        <f t="shared" si="333"/>
        <v>4.1052317101275548E-2</v>
      </c>
      <c r="LK262">
        <f t="shared" ref="LK262:NV262" si="334">+LK245</f>
        <v>0.2091701389872469</v>
      </c>
      <c r="LL262">
        <f t="shared" si="334"/>
        <v>-3.7072140912641771E-2</v>
      </c>
      <c r="LM262">
        <f t="shared" si="334"/>
        <v>-0.19807998796750326</v>
      </c>
      <c r="LN262">
        <f t="shared" si="334"/>
        <v>-0.51303231884958223</v>
      </c>
      <c r="LO262">
        <f t="shared" si="334"/>
        <v>0.36042706597072538</v>
      </c>
      <c r="LP262">
        <f t="shared" si="334"/>
        <v>-0.58708565120468847</v>
      </c>
      <c r="LQ262">
        <f t="shared" si="334"/>
        <v>-1.1126076060463674</v>
      </c>
      <c r="LR262">
        <f t="shared" si="334"/>
        <v>-0.36811115933232941</v>
      </c>
      <c r="LS262">
        <f t="shared" si="334"/>
        <v>-0.14172769624565262</v>
      </c>
      <c r="LT262">
        <f t="shared" si="334"/>
        <v>-0.83005716078332625</v>
      </c>
      <c r="LU262">
        <f t="shared" si="334"/>
        <v>-5.7673332776175812E-2</v>
      </c>
      <c r="LV262">
        <f t="shared" si="334"/>
        <v>0.87192120190593414</v>
      </c>
      <c r="LW262">
        <f t="shared" si="334"/>
        <v>-0.9040331860887818</v>
      </c>
      <c r="LX262">
        <f t="shared" si="334"/>
        <v>-0.34439153751009144</v>
      </c>
      <c r="LY262">
        <f t="shared" si="334"/>
        <v>0.3593663677747827</v>
      </c>
      <c r="LZ262">
        <f t="shared" si="334"/>
        <v>0.7248877409438137</v>
      </c>
      <c r="MA262">
        <f t="shared" si="334"/>
        <v>-1.3181761460145935</v>
      </c>
      <c r="MB262">
        <f t="shared" si="334"/>
        <v>-0.26551560949883424</v>
      </c>
      <c r="MC262">
        <f t="shared" si="334"/>
        <v>0.25080453269765712</v>
      </c>
      <c r="MD262">
        <f t="shared" si="334"/>
        <v>0.42706460590125062</v>
      </c>
      <c r="ME262">
        <f t="shared" si="334"/>
        <v>-1.2653231351578142</v>
      </c>
      <c r="MF262">
        <f t="shared" si="334"/>
        <v>-6.5184622144442983E-2</v>
      </c>
      <c r="MG262">
        <f t="shared" si="334"/>
        <v>-0.98356849775882438</v>
      </c>
      <c r="MH262">
        <f t="shared" si="334"/>
        <v>-0.87180978880496696</v>
      </c>
      <c r="MI262">
        <f t="shared" si="334"/>
        <v>-0.79116716733551584</v>
      </c>
      <c r="MJ262">
        <f t="shared" si="334"/>
        <v>-0.17869069779408164</v>
      </c>
      <c r="MK262">
        <f t="shared" si="334"/>
        <v>-0.10557187124504708</v>
      </c>
      <c r="ML262">
        <f t="shared" si="334"/>
        <v>-0.23669826987315901</v>
      </c>
      <c r="MM262">
        <f t="shared" si="334"/>
        <v>-0.98692453320836648</v>
      </c>
      <c r="MN262">
        <f t="shared" si="334"/>
        <v>0.8824849828670267</v>
      </c>
      <c r="MO262">
        <f t="shared" si="334"/>
        <v>0.3391198788449401</v>
      </c>
      <c r="MP262">
        <f t="shared" si="334"/>
        <v>-0.6834238774899859</v>
      </c>
      <c r="MQ262">
        <f t="shared" si="334"/>
        <v>-0.36050892049388494</v>
      </c>
      <c r="MR262">
        <f t="shared" si="334"/>
        <v>-0.37294512367225252</v>
      </c>
      <c r="MS262">
        <f t="shared" si="334"/>
        <v>-1.5355954019469209</v>
      </c>
      <c r="MT262">
        <f t="shared" si="334"/>
        <v>-1.6326521290466189</v>
      </c>
      <c r="MU262">
        <f t="shared" si="334"/>
        <v>0.47594539864803664</v>
      </c>
      <c r="MV262">
        <f t="shared" si="334"/>
        <v>0.60830416259705089</v>
      </c>
      <c r="MW262">
        <f t="shared" si="334"/>
        <v>0.98979171525570564</v>
      </c>
      <c r="MX262">
        <f t="shared" si="334"/>
        <v>-0.63821858020673972</v>
      </c>
      <c r="MY262">
        <f t="shared" si="334"/>
        <v>-1.2055966180923861</v>
      </c>
      <c r="MZ262">
        <f t="shared" si="334"/>
        <v>2.2022140910848975</v>
      </c>
      <c r="NA262">
        <f t="shared" si="334"/>
        <v>0.93485368779511191</v>
      </c>
      <c r="NB262">
        <f t="shared" si="334"/>
        <v>1.8889295461121947</v>
      </c>
      <c r="NC262">
        <f t="shared" si="334"/>
        <v>0.7506992005801294</v>
      </c>
      <c r="ND262">
        <f t="shared" si="334"/>
        <v>0.29783222998958081</v>
      </c>
      <c r="NE262">
        <f t="shared" si="334"/>
        <v>-1.6084777598734945</v>
      </c>
      <c r="NF262">
        <f t="shared" si="334"/>
        <v>-0.10857320376089774</v>
      </c>
      <c r="NG262">
        <f t="shared" si="334"/>
        <v>-0.30015144147910178</v>
      </c>
      <c r="NH262">
        <f t="shared" si="334"/>
        <v>0.27758005671785213</v>
      </c>
      <c r="NI262">
        <f t="shared" si="334"/>
        <v>0.68991198531875852</v>
      </c>
      <c r="NJ262">
        <f t="shared" si="334"/>
        <v>-0.32030015972850379</v>
      </c>
      <c r="NK262">
        <f t="shared" si="334"/>
        <v>0.4485343652049778</v>
      </c>
      <c r="NL262">
        <f t="shared" si="334"/>
        <v>-0.18289028957951814</v>
      </c>
      <c r="NM262">
        <f t="shared" si="334"/>
        <v>0.80304516814067028</v>
      </c>
      <c r="NN262">
        <f t="shared" si="334"/>
        <v>0.66517941377242096</v>
      </c>
      <c r="NO262">
        <f t="shared" si="334"/>
        <v>0.8218785296776332</v>
      </c>
      <c r="NP262">
        <f t="shared" si="334"/>
        <v>-0.48711171984905377</v>
      </c>
      <c r="NQ262">
        <f t="shared" si="334"/>
        <v>0.7478638508473523</v>
      </c>
      <c r="NR262">
        <f t="shared" si="334"/>
        <v>-0.18709215510170907</v>
      </c>
      <c r="NS262">
        <f t="shared" si="334"/>
        <v>-0.75374373409431428</v>
      </c>
      <c r="NT262">
        <f t="shared" si="334"/>
        <v>0.89201193986809812</v>
      </c>
      <c r="NU262">
        <f t="shared" si="334"/>
        <v>0.44768853513232898</v>
      </c>
      <c r="NV262">
        <f t="shared" si="334"/>
        <v>-0.97074462246382609</v>
      </c>
      <c r="NW262">
        <f t="shared" ref="NW262:QH262" si="335">+NW245</f>
        <v>-0.69059069573995657</v>
      </c>
      <c r="NX262">
        <f t="shared" si="335"/>
        <v>1.6143621905939654</v>
      </c>
      <c r="NY262">
        <f t="shared" si="335"/>
        <v>-1.0227927305095363</v>
      </c>
      <c r="NZ262">
        <f t="shared" si="335"/>
        <v>2.0287734514568001</v>
      </c>
      <c r="OA262">
        <f t="shared" si="335"/>
        <v>-5.7597162594902329E-2</v>
      </c>
      <c r="OB262">
        <f t="shared" si="335"/>
        <v>1.3021144695812836</v>
      </c>
      <c r="OC262">
        <f t="shared" si="335"/>
        <v>-0.1128830717789242</v>
      </c>
      <c r="OD262">
        <f t="shared" si="335"/>
        <v>1.3797352949040942</v>
      </c>
      <c r="OE262">
        <f t="shared" si="335"/>
        <v>0.12667555893131066</v>
      </c>
      <c r="OF262">
        <f t="shared" si="335"/>
        <v>0.53029907576274127</v>
      </c>
      <c r="OG262">
        <f t="shared" si="335"/>
        <v>-1.3345834304345772</v>
      </c>
      <c r="OH262">
        <f t="shared" si="335"/>
        <v>1.5682417142670602</v>
      </c>
      <c r="OI262">
        <f t="shared" si="335"/>
        <v>-0.25649228518886957</v>
      </c>
      <c r="OJ262">
        <f t="shared" si="335"/>
        <v>0.50154767450294457</v>
      </c>
      <c r="OK262">
        <f t="shared" si="335"/>
        <v>-1.1004726729879621</v>
      </c>
      <c r="OL262">
        <f t="shared" si="335"/>
        <v>-1.6828198567964137</v>
      </c>
      <c r="OM262">
        <f t="shared" si="335"/>
        <v>-0.71992417360888794</v>
      </c>
      <c r="ON262">
        <f t="shared" si="335"/>
        <v>-0.46730974645470269</v>
      </c>
      <c r="OO262">
        <f t="shared" si="335"/>
        <v>-0.27368628252588678</v>
      </c>
      <c r="OP262">
        <f t="shared" si="335"/>
        <v>-0.62747062656853814</v>
      </c>
      <c r="OQ262">
        <f t="shared" si="335"/>
        <v>0.62681920098839328</v>
      </c>
      <c r="OR262">
        <f t="shared" si="335"/>
        <v>-1.5408386389026418</v>
      </c>
      <c r="OS262">
        <f t="shared" si="335"/>
        <v>-0.77784761742805131</v>
      </c>
      <c r="OT262">
        <f t="shared" si="335"/>
        <v>0.67581140683614649</v>
      </c>
      <c r="OU262">
        <f t="shared" si="335"/>
        <v>-0.14018269212101586</v>
      </c>
      <c r="OV262">
        <f t="shared" si="335"/>
        <v>1.4304350770544261</v>
      </c>
      <c r="OW262">
        <f t="shared" si="335"/>
        <v>-0.55146301747299731</v>
      </c>
      <c r="OX262">
        <f t="shared" si="335"/>
        <v>0.14180500329530332</v>
      </c>
      <c r="OY262">
        <f t="shared" si="335"/>
        <v>1.9330946088302881</v>
      </c>
      <c r="OZ262">
        <f t="shared" si="335"/>
        <v>-0.18366790754953399</v>
      </c>
      <c r="PA262">
        <f t="shared" si="335"/>
        <v>-1.3398221199167892</v>
      </c>
      <c r="PB262">
        <f t="shared" si="335"/>
        <v>-0.53877101890975609</v>
      </c>
      <c r="PC262">
        <f t="shared" si="335"/>
        <v>1.9198887457605451</v>
      </c>
      <c r="PD262">
        <f t="shared" si="335"/>
        <v>-6.5645053837215528E-2</v>
      </c>
      <c r="PE262">
        <f t="shared" si="335"/>
        <v>-0.28004478735965677</v>
      </c>
      <c r="PF262">
        <f t="shared" si="335"/>
        <v>-0.47860226004559081</v>
      </c>
      <c r="PG262">
        <f t="shared" si="335"/>
        <v>-0.13307840163179208</v>
      </c>
      <c r="PH262">
        <f t="shared" si="335"/>
        <v>-2.6420821086503565</v>
      </c>
      <c r="PI262">
        <f t="shared" si="335"/>
        <v>6.20411810814403E-2</v>
      </c>
      <c r="PJ262">
        <f t="shared" si="335"/>
        <v>0.17395109352946747</v>
      </c>
      <c r="PK262">
        <f t="shared" si="335"/>
        <v>-0.17418415154679678</v>
      </c>
      <c r="PL262">
        <f t="shared" si="335"/>
        <v>1.0459098120918497</v>
      </c>
      <c r="PM262">
        <f t="shared" si="335"/>
        <v>0.60738443607988302</v>
      </c>
      <c r="PN262">
        <f t="shared" si="335"/>
        <v>0.85173724073683843</v>
      </c>
      <c r="PO262">
        <f t="shared" si="335"/>
        <v>0.13338649296201766</v>
      </c>
      <c r="PP262">
        <f t="shared" si="335"/>
        <v>0.53726807891507633</v>
      </c>
      <c r="PQ262">
        <f t="shared" si="335"/>
        <v>-0.49168193072546273</v>
      </c>
      <c r="PR262">
        <f t="shared" si="335"/>
        <v>-0.6437608135456685</v>
      </c>
      <c r="PS262">
        <f t="shared" si="335"/>
        <v>7.0934902396402322E-2</v>
      </c>
      <c r="PT262">
        <f t="shared" si="335"/>
        <v>0.17146703612525016</v>
      </c>
      <c r="PU262">
        <f t="shared" si="335"/>
        <v>1.9122126104775816</v>
      </c>
      <c r="PV262">
        <f t="shared" si="335"/>
        <v>5.1697952585527673E-2</v>
      </c>
      <c r="PW262">
        <f t="shared" si="335"/>
        <v>-1.2701070772891399</v>
      </c>
      <c r="PX262">
        <f t="shared" si="335"/>
        <v>0.39973429011297412</v>
      </c>
      <c r="PY262">
        <f t="shared" si="335"/>
        <v>-2.3470784071832895</v>
      </c>
      <c r="PZ262">
        <f t="shared" si="335"/>
        <v>0.39675342122791335</v>
      </c>
      <c r="QA262">
        <f t="shared" si="335"/>
        <v>-4.350340532255359E-2</v>
      </c>
      <c r="QB262">
        <f t="shared" si="335"/>
        <v>-1.33925823320169</v>
      </c>
      <c r="QC262">
        <f t="shared" si="335"/>
        <v>0.61512992033385672</v>
      </c>
      <c r="QD262">
        <f t="shared" si="335"/>
        <v>-0.43260342863504775</v>
      </c>
      <c r="QE262">
        <f t="shared" si="335"/>
        <v>0.80801783042261377</v>
      </c>
      <c r="QF262">
        <f t="shared" si="335"/>
        <v>-0.40180680116463918</v>
      </c>
      <c r="QG262">
        <f t="shared" si="335"/>
        <v>0.94007646112004295</v>
      </c>
      <c r="QH262">
        <f t="shared" si="335"/>
        <v>-1.5244995665852912</v>
      </c>
      <c r="QI262">
        <f t="shared" ref="QI262:SG262" si="336">+QI245</f>
        <v>0.14087731869949494</v>
      </c>
      <c r="QJ262">
        <f t="shared" si="336"/>
        <v>0.85680539996246807</v>
      </c>
      <c r="QK262">
        <f t="shared" si="336"/>
        <v>2.9947841539978981</v>
      </c>
      <c r="QL262">
        <f t="shared" si="336"/>
        <v>-0.84384737419895828</v>
      </c>
      <c r="QM262">
        <f t="shared" si="336"/>
        <v>0.83590066424221732</v>
      </c>
      <c r="QN262">
        <f t="shared" si="336"/>
        <v>-0.28729232326440979</v>
      </c>
      <c r="QO262">
        <f t="shared" si="336"/>
        <v>0.31169520298135467</v>
      </c>
      <c r="QP262">
        <f t="shared" si="336"/>
        <v>1.1547899703145958</v>
      </c>
      <c r="QQ262">
        <f t="shared" si="336"/>
        <v>0.56693579608690925</v>
      </c>
      <c r="QR262">
        <f t="shared" si="336"/>
        <v>0.23803522708476521</v>
      </c>
      <c r="QS262">
        <f t="shared" si="336"/>
        <v>0.58653995438362472</v>
      </c>
      <c r="QT262">
        <f t="shared" si="336"/>
        <v>0.10495682545297313</v>
      </c>
      <c r="QU262">
        <f t="shared" si="336"/>
        <v>3.0106548365438357E-2</v>
      </c>
      <c r="QV262">
        <f t="shared" si="336"/>
        <v>1.4413717508432455</v>
      </c>
      <c r="QW262">
        <f t="shared" si="336"/>
        <v>-1.7645515981712379</v>
      </c>
      <c r="QX262">
        <f t="shared" si="336"/>
        <v>-0.73928958954638802</v>
      </c>
      <c r="QY262">
        <f t="shared" si="336"/>
        <v>-0.21723053578170948</v>
      </c>
      <c r="QZ262">
        <f t="shared" si="336"/>
        <v>-1.6488138498971239</v>
      </c>
      <c r="RA262">
        <f t="shared" si="336"/>
        <v>-3.2632669899612665E-2</v>
      </c>
      <c r="RB262">
        <f t="shared" si="336"/>
        <v>-0.73959199653472751</v>
      </c>
      <c r="RC262">
        <f t="shared" si="336"/>
        <v>-0.32828211260493845</v>
      </c>
      <c r="RD262">
        <f t="shared" si="336"/>
        <v>0.36671963243861683</v>
      </c>
      <c r="RE262">
        <f t="shared" si="336"/>
        <v>0.68255531004979275</v>
      </c>
      <c r="RF262">
        <f t="shared" si="336"/>
        <v>-0.47594539864803664</v>
      </c>
      <c r="RG262">
        <f t="shared" si="336"/>
        <v>2.3525217329734005E-2</v>
      </c>
      <c r="RH262">
        <f t="shared" si="336"/>
        <v>-0.52915538617526181</v>
      </c>
      <c r="RI262">
        <f t="shared" si="336"/>
        <v>-0.40363147491007112</v>
      </c>
      <c r="RJ262">
        <f t="shared" si="336"/>
        <v>-0.85857436715741642</v>
      </c>
      <c r="RK262">
        <f t="shared" si="336"/>
        <v>1.0069175004900899</v>
      </c>
      <c r="RL262">
        <f t="shared" si="336"/>
        <v>-0.21989535525790416</v>
      </c>
      <c r="RM262">
        <f t="shared" si="336"/>
        <v>1.055877874023281</v>
      </c>
      <c r="RN262">
        <f t="shared" si="336"/>
        <v>-0.5041522399551468</v>
      </c>
      <c r="RO262">
        <f t="shared" si="336"/>
        <v>-0.55190866987686604</v>
      </c>
      <c r="RP262">
        <f t="shared" si="336"/>
        <v>-9.3963308245292865E-2</v>
      </c>
      <c r="RQ262">
        <f t="shared" si="336"/>
        <v>0.63709421738167293</v>
      </c>
      <c r="RR262">
        <f t="shared" si="336"/>
        <v>0.44211446947883815</v>
      </c>
      <c r="RS262">
        <f t="shared" si="336"/>
        <v>4.3962700146948919E-2</v>
      </c>
      <c r="RT262">
        <f t="shared" si="336"/>
        <v>0.16355329535144847</v>
      </c>
      <c r="RU262">
        <f t="shared" si="336"/>
        <v>-0.37548943510046229</v>
      </c>
      <c r="RV262">
        <f t="shared" si="336"/>
        <v>1.2730242815450765</v>
      </c>
      <c r="RW262">
        <f t="shared" si="336"/>
        <v>0.36410256143426523</v>
      </c>
      <c r="RX262">
        <f t="shared" si="336"/>
        <v>0.64753066908451729</v>
      </c>
      <c r="RY262">
        <f t="shared" si="336"/>
        <v>0.21738742361776531</v>
      </c>
      <c r="RZ262">
        <f t="shared" si="336"/>
        <v>-1.6228659660555422</v>
      </c>
      <c r="SA262">
        <f t="shared" si="336"/>
        <v>-0.43302293306624051</v>
      </c>
      <c r="SB262">
        <f t="shared" si="336"/>
        <v>0.7768130672047846</v>
      </c>
      <c r="SC262">
        <f t="shared" si="336"/>
        <v>0.86378349806182086</v>
      </c>
      <c r="SD262">
        <f t="shared" si="336"/>
        <v>-1.3808403309667483E-2</v>
      </c>
      <c r="SE262">
        <f t="shared" si="336"/>
        <v>-0.44312628233456053</v>
      </c>
      <c r="SF262">
        <f t="shared" si="336"/>
        <v>-1.187440830108244</v>
      </c>
      <c r="SG262">
        <f t="shared" si="336"/>
        <v>-9.888253771350719E-2</v>
      </c>
    </row>
    <row r="263" spans="1:501">
      <c r="A263" t="s">
        <v>551</v>
      </c>
      <c r="B263">
        <f>+B248</f>
        <v>-1.4496345102088526</v>
      </c>
      <c r="C263">
        <f t="shared" ref="C263:BN263" si="337">+C248</f>
        <v>-0.2568879153841408</v>
      </c>
      <c r="D263">
        <f t="shared" si="337"/>
        <v>-4.7178900786093436E-2</v>
      </c>
      <c r="E263">
        <f t="shared" si="337"/>
        <v>0.21770119928987697</v>
      </c>
      <c r="F263">
        <f t="shared" si="337"/>
        <v>1.3247699826024473</v>
      </c>
      <c r="G263">
        <f t="shared" si="337"/>
        <v>0.56828412198228762</v>
      </c>
      <c r="H263">
        <f t="shared" si="337"/>
        <v>-0.44963371692574583</v>
      </c>
      <c r="I263">
        <f t="shared" si="337"/>
        <v>-4.4115040509495884E-2</v>
      </c>
      <c r="J263">
        <f t="shared" si="337"/>
        <v>-0.60104866861365736</v>
      </c>
      <c r="K263">
        <f t="shared" si="337"/>
        <v>-1.4494162314804271</v>
      </c>
      <c r="L263">
        <f t="shared" si="337"/>
        <v>1.7498678062111139</v>
      </c>
      <c r="M263">
        <f t="shared" si="337"/>
        <v>0.95445329861831851</v>
      </c>
      <c r="N263">
        <f t="shared" si="337"/>
        <v>0.30591877475671936</v>
      </c>
      <c r="O263">
        <f t="shared" si="337"/>
        <v>0.94604274636367336</v>
      </c>
      <c r="P263">
        <f t="shared" si="337"/>
        <v>0.21832761376572307</v>
      </c>
      <c r="Q263">
        <f t="shared" si="337"/>
        <v>-1.3154453881725203</v>
      </c>
      <c r="R263">
        <f t="shared" si="337"/>
        <v>-0.8840675036481116</v>
      </c>
      <c r="S263">
        <f t="shared" si="337"/>
        <v>0.97074462246382609</v>
      </c>
      <c r="T263">
        <f t="shared" si="337"/>
        <v>0.12906639312859625</v>
      </c>
      <c r="U263">
        <f t="shared" si="337"/>
        <v>1.7773982108337805</v>
      </c>
      <c r="V263">
        <f t="shared" si="337"/>
        <v>0.72359625846729614</v>
      </c>
      <c r="W263">
        <f t="shared" si="337"/>
        <v>-1.8282844393979758</v>
      </c>
      <c r="X263">
        <f t="shared" si="337"/>
        <v>1.1933457244595047</v>
      </c>
      <c r="Y263">
        <f t="shared" si="337"/>
        <v>2.8618524083867669</v>
      </c>
      <c r="Z263">
        <f t="shared" si="337"/>
        <v>1.2955365491507109</v>
      </c>
      <c r="AA263">
        <f t="shared" si="337"/>
        <v>0.39890664993436076</v>
      </c>
      <c r="AB263">
        <f t="shared" si="337"/>
        <v>-0.28553927222674247</v>
      </c>
      <c r="AC263">
        <f t="shared" si="337"/>
        <v>1.4739043763256632</v>
      </c>
      <c r="AD263">
        <f t="shared" si="337"/>
        <v>1.2111513569834642</v>
      </c>
      <c r="AE263">
        <f t="shared" si="337"/>
        <v>0.49721506911737379</v>
      </c>
      <c r="AF263">
        <f t="shared" si="337"/>
        <v>0.89691866378416307</v>
      </c>
      <c r="AG263">
        <f t="shared" si="337"/>
        <v>-4.7332378017017618E-2</v>
      </c>
      <c r="AH263">
        <f t="shared" si="337"/>
        <v>-0.68091367211309262</v>
      </c>
      <c r="AI263">
        <f t="shared" si="337"/>
        <v>0.86167347035370767</v>
      </c>
      <c r="AJ263">
        <f t="shared" si="337"/>
        <v>-1.0418216334073804</v>
      </c>
      <c r="AK263">
        <f t="shared" si="337"/>
        <v>-1.0497524272068404</v>
      </c>
      <c r="AL263">
        <f t="shared" si="337"/>
        <v>-1.443104338250123</v>
      </c>
      <c r="AM263">
        <f t="shared" si="337"/>
        <v>-0.42530587052169722</v>
      </c>
      <c r="AN263">
        <f t="shared" si="337"/>
        <v>6.9861698648310266E-2</v>
      </c>
      <c r="AO263">
        <f t="shared" si="337"/>
        <v>0.93189555627759546</v>
      </c>
      <c r="AP263">
        <f t="shared" si="337"/>
        <v>1.4899615052854642</v>
      </c>
      <c r="AQ263">
        <f t="shared" si="337"/>
        <v>6.3728293753229082E-2</v>
      </c>
      <c r="AR263">
        <f t="shared" si="337"/>
        <v>1.0280996320943814</v>
      </c>
      <c r="AS263">
        <f t="shared" si="337"/>
        <v>0.53197254601400346</v>
      </c>
      <c r="AT263">
        <f t="shared" si="337"/>
        <v>0.39418864616891369</v>
      </c>
      <c r="AU263">
        <f t="shared" si="337"/>
        <v>0.44845023694506381</v>
      </c>
      <c r="AV263">
        <f t="shared" si="337"/>
        <v>0.16704348126950208</v>
      </c>
      <c r="AW263">
        <f t="shared" si="337"/>
        <v>-0.4673950115829939</v>
      </c>
      <c r="AX263">
        <f t="shared" si="337"/>
        <v>0.80685140346758999</v>
      </c>
      <c r="AY263">
        <f t="shared" si="337"/>
        <v>-0.45276806304173078</v>
      </c>
      <c r="AZ263">
        <f t="shared" si="337"/>
        <v>0.64941787059069611</v>
      </c>
      <c r="BA263">
        <f t="shared" si="337"/>
        <v>-0.8701317710801959</v>
      </c>
      <c r="BB263">
        <f t="shared" si="337"/>
        <v>-2.9058719519525766</v>
      </c>
      <c r="BC263">
        <f t="shared" si="337"/>
        <v>-0.87977923612925224</v>
      </c>
      <c r="BD263">
        <f t="shared" si="337"/>
        <v>1.0166172614844982</v>
      </c>
      <c r="BE263">
        <f t="shared" si="337"/>
        <v>1.3935368770034984</v>
      </c>
      <c r="BF263">
        <f t="shared" si="337"/>
        <v>-0.96805251814657822</v>
      </c>
      <c r="BG263">
        <f t="shared" si="337"/>
        <v>1.3603767001768574</v>
      </c>
      <c r="BH263">
        <f t="shared" si="337"/>
        <v>-0.34398567549942527</v>
      </c>
      <c r="BI263">
        <f t="shared" si="337"/>
        <v>-0.93757989816367626</v>
      </c>
      <c r="BJ263">
        <f t="shared" si="337"/>
        <v>-1.7480488168075681E-2</v>
      </c>
      <c r="BK263">
        <f t="shared" si="337"/>
        <v>-0.28076101443730295</v>
      </c>
      <c r="BL263">
        <f t="shared" si="337"/>
        <v>0.66670736487139948</v>
      </c>
      <c r="BM263">
        <f t="shared" si="337"/>
        <v>-1.3349108485272154E-2</v>
      </c>
      <c r="BN263">
        <f t="shared" si="337"/>
        <v>-0.20995230443077162</v>
      </c>
      <c r="BO263">
        <f t="shared" ref="BO263:DZ263" si="338">+BO248</f>
        <v>0.65604353949311189</v>
      </c>
      <c r="BP263">
        <f t="shared" si="338"/>
        <v>0.501634076499613</v>
      </c>
      <c r="BQ263">
        <f t="shared" si="338"/>
        <v>-0.66422444433555938</v>
      </c>
      <c r="BR263">
        <f t="shared" si="338"/>
        <v>0.15131604413909372</v>
      </c>
      <c r="BS263">
        <f t="shared" si="338"/>
        <v>0.4130288289161399</v>
      </c>
      <c r="BT263">
        <f t="shared" si="338"/>
        <v>-0.39584392652614042</v>
      </c>
      <c r="BU263">
        <f t="shared" si="338"/>
        <v>0.66288976086070761</v>
      </c>
      <c r="BV263">
        <f t="shared" si="338"/>
        <v>9.4194092525867745E-2</v>
      </c>
      <c r="BW263">
        <f t="shared" si="338"/>
        <v>-0.85206693256623112</v>
      </c>
      <c r="BX263">
        <f t="shared" si="338"/>
        <v>-0.20432480596355163</v>
      </c>
      <c r="BY263">
        <f t="shared" si="338"/>
        <v>0.79305209510494024</v>
      </c>
      <c r="BZ263">
        <f t="shared" si="338"/>
        <v>1.219959813170135</v>
      </c>
      <c r="CA263">
        <f t="shared" si="338"/>
        <v>0.70582018452114426</v>
      </c>
      <c r="CB263">
        <f t="shared" si="338"/>
        <v>0.68255531004979275</v>
      </c>
      <c r="CC263">
        <f t="shared" si="338"/>
        <v>0.55485088523710147</v>
      </c>
      <c r="CD263">
        <f t="shared" si="338"/>
        <v>1.4030956663191319</v>
      </c>
      <c r="CE263">
        <f t="shared" si="338"/>
        <v>-0.31820718504604883</v>
      </c>
      <c r="CF263">
        <f t="shared" si="338"/>
        <v>-0.31153490454016719</v>
      </c>
      <c r="CG263">
        <f t="shared" si="338"/>
        <v>-0.79169012678903528</v>
      </c>
      <c r="CH263">
        <f t="shared" si="338"/>
        <v>0.62133494793670252</v>
      </c>
      <c r="CI263">
        <f t="shared" si="338"/>
        <v>1.4789111446589231</v>
      </c>
      <c r="CJ263">
        <f t="shared" si="338"/>
        <v>0.22522726794704795</v>
      </c>
      <c r="CK263">
        <f t="shared" si="338"/>
        <v>1.3385079000727274</v>
      </c>
      <c r="CL263">
        <f t="shared" si="338"/>
        <v>-0.74533545557642356</v>
      </c>
      <c r="CM263">
        <f t="shared" si="338"/>
        <v>7.8913444667705335E-2</v>
      </c>
      <c r="CN263">
        <f t="shared" si="338"/>
        <v>-1.4890338206896558</v>
      </c>
      <c r="CO263">
        <f t="shared" si="338"/>
        <v>-2.0360130292829126</v>
      </c>
      <c r="CP263">
        <f t="shared" si="338"/>
        <v>-0.36884785004076548</v>
      </c>
      <c r="CQ263">
        <f t="shared" si="338"/>
        <v>0.34845243135350756</v>
      </c>
      <c r="CR263">
        <f t="shared" si="338"/>
        <v>0.21879827727389056</v>
      </c>
      <c r="CS263">
        <f t="shared" si="338"/>
        <v>-1.1722522685886361</v>
      </c>
      <c r="CT263">
        <f t="shared" si="338"/>
        <v>-0.24126393327605911</v>
      </c>
      <c r="CU263">
        <f t="shared" si="338"/>
        <v>-1.1759084372897632</v>
      </c>
      <c r="CV263">
        <f t="shared" si="338"/>
        <v>-0.46713921619812027</v>
      </c>
      <c r="CW263">
        <f t="shared" si="338"/>
        <v>-0.48840547606232576</v>
      </c>
      <c r="CX263">
        <f t="shared" si="338"/>
        <v>0.25056806407519616</v>
      </c>
      <c r="CY263">
        <f t="shared" si="338"/>
        <v>1.4557872418663464</v>
      </c>
      <c r="CZ263">
        <f t="shared" si="338"/>
        <v>-0.50449898481019773</v>
      </c>
      <c r="DA263">
        <f t="shared" si="338"/>
        <v>0.73637693276396021</v>
      </c>
      <c r="DB263">
        <f t="shared" si="338"/>
        <v>0.8350343705387786</v>
      </c>
      <c r="DC263">
        <f t="shared" si="338"/>
        <v>-7.323592399188783E-2</v>
      </c>
      <c r="DD263">
        <f t="shared" si="338"/>
        <v>-1.4223951438907534</v>
      </c>
      <c r="DE263">
        <f t="shared" si="338"/>
        <v>-1.9257186067989096</v>
      </c>
      <c r="DF263">
        <f t="shared" si="338"/>
        <v>0.17395109352946747</v>
      </c>
      <c r="DG263">
        <f t="shared" si="338"/>
        <v>-0.18335640561417677</v>
      </c>
      <c r="DH263">
        <f t="shared" si="338"/>
        <v>2.369270077906549</v>
      </c>
      <c r="DI263">
        <f t="shared" si="338"/>
        <v>1.6461399354739115</v>
      </c>
      <c r="DJ263">
        <f t="shared" si="338"/>
        <v>-0.20901438801956829</v>
      </c>
      <c r="DK263">
        <f t="shared" si="338"/>
        <v>-1.3271665011416189</v>
      </c>
      <c r="DL263">
        <f t="shared" si="338"/>
        <v>-0.50033349907607771</v>
      </c>
      <c r="DM263">
        <f t="shared" si="338"/>
        <v>0.72031980380415916</v>
      </c>
      <c r="DN263">
        <f t="shared" si="338"/>
        <v>-0.10449525689182337</v>
      </c>
      <c r="DO263">
        <f t="shared" si="338"/>
        <v>1.6174681150005199</v>
      </c>
      <c r="DP263">
        <f t="shared" si="338"/>
        <v>7.8375705925282091E-2</v>
      </c>
      <c r="DQ263">
        <f t="shared" si="338"/>
        <v>-1.4693887351313606</v>
      </c>
      <c r="DR263">
        <f t="shared" si="338"/>
        <v>-0.49617710828897543</v>
      </c>
      <c r="DS263">
        <f t="shared" si="338"/>
        <v>0.24087057681754231</v>
      </c>
      <c r="DT263">
        <f t="shared" si="338"/>
        <v>-1.7369256966048852</v>
      </c>
      <c r="DU263">
        <f t="shared" si="338"/>
        <v>-0.69243696998455562</v>
      </c>
      <c r="DV263">
        <f t="shared" si="338"/>
        <v>-3.8909320210223086E-2</v>
      </c>
      <c r="DW263">
        <f t="shared" si="338"/>
        <v>0.59218336900812574</v>
      </c>
      <c r="DX263">
        <f t="shared" si="338"/>
        <v>0.17356342141283676</v>
      </c>
      <c r="DY263">
        <f t="shared" si="338"/>
        <v>-1.1666429600154515</v>
      </c>
      <c r="DZ263">
        <f t="shared" si="338"/>
        <v>-1.4969600670156069</v>
      </c>
      <c r="EA263">
        <f t="shared" ref="EA263:GL263" si="339">+EA248</f>
        <v>-0.69195152718748432</v>
      </c>
      <c r="EB263">
        <f t="shared" si="339"/>
        <v>5.9665126173058525E-2</v>
      </c>
      <c r="EC263">
        <f t="shared" si="339"/>
        <v>-0.28243334782018792</v>
      </c>
      <c r="ED263">
        <f t="shared" si="339"/>
        <v>1.7138791008619592</v>
      </c>
      <c r="EE263">
        <f t="shared" si="339"/>
        <v>-0.58182195061817765</v>
      </c>
      <c r="EF263">
        <f t="shared" si="339"/>
        <v>0.57476995607430581</v>
      </c>
      <c r="EG263">
        <f t="shared" si="339"/>
        <v>0.17651473172008991</v>
      </c>
      <c r="EH263">
        <f t="shared" si="339"/>
        <v>-0.11996917237411253</v>
      </c>
      <c r="EI263">
        <f t="shared" si="339"/>
        <v>-1.103701379179256</v>
      </c>
      <c r="EJ263">
        <f t="shared" si="339"/>
        <v>2.2760104911867529E-2</v>
      </c>
      <c r="EK263">
        <f t="shared" si="339"/>
        <v>-1.9074741430813447</v>
      </c>
      <c r="EL263">
        <f t="shared" si="339"/>
        <v>-8.0831341620068997E-2</v>
      </c>
      <c r="EM263">
        <f t="shared" si="339"/>
        <v>1.4100896805757657</v>
      </c>
      <c r="EN263">
        <f t="shared" si="339"/>
        <v>1.335329216090031</v>
      </c>
      <c r="EO263">
        <f t="shared" si="339"/>
        <v>1.1754514162021223</v>
      </c>
      <c r="EP263">
        <f t="shared" si="339"/>
        <v>-1.0194435162702575</v>
      </c>
      <c r="EQ263">
        <f t="shared" si="339"/>
        <v>2.3860775399953127</v>
      </c>
      <c r="ER263">
        <f t="shared" si="339"/>
        <v>0.42689748624979984</v>
      </c>
      <c r="ES263">
        <f t="shared" si="339"/>
        <v>-0.7254857337102294</v>
      </c>
      <c r="ET263">
        <f t="shared" si="339"/>
        <v>-0.80589870776748285</v>
      </c>
      <c r="EU263">
        <f t="shared" si="339"/>
        <v>0.98047166829928756</v>
      </c>
      <c r="EV263">
        <f t="shared" si="339"/>
        <v>1.1228939911234193</v>
      </c>
      <c r="EW263">
        <f t="shared" si="339"/>
        <v>0.40454551708535291</v>
      </c>
      <c r="EX263">
        <f t="shared" si="339"/>
        <v>0.42949636736011598</v>
      </c>
      <c r="EY263">
        <f t="shared" si="339"/>
        <v>0.24228711481555365</v>
      </c>
      <c r="EZ263">
        <f t="shared" si="339"/>
        <v>-1.2225405043864157</v>
      </c>
      <c r="FA263">
        <f t="shared" si="339"/>
        <v>-0.59628973758663051</v>
      </c>
      <c r="FB263">
        <f t="shared" si="339"/>
        <v>-0.20862330529780593</v>
      </c>
      <c r="FC263">
        <f t="shared" si="339"/>
        <v>1.0304370334779378</v>
      </c>
      <c r="FD263">
        <f t="shared" si="339"/>
        <v>0.55994405556702986</v>
      </c>
      <c r="FE263">
        <f t="shared" si="339"/>
        <v>-0.20885863705188967</v>
      </c>
      <c r="FF263">
        <f t="shared" si="339"/>
        <v>-0.54932570492383093</v>
      </c>
      <c r="FG263">
        <f t="shared" si="339"/>
        <v>0.97849351732293144</v>
      </c>
      <c r="FH263">
        <f t="shared" si="339"/>
        <v>-1.443320343241794</v>
      </c>
      <c r="FI263">
        <f t="shared" si="339"/>
        <v>-0.83568465925054625</v>
      </c>
      <c r="FJ263">
        <f t="shared" si="339"/>
        <v>1.4805118553340435</v>
      </c>
      <c r="FK263">
        <f t="shared" si="339"/>
        <v>0.7370795174210798</v>
      </c>
      <c r="FL263">
        <f t="shared" si="339"/>
        <v>0.42656211007852107</v>
      </c>
      <c r="FM263">
        <f t="shared" si="339"/>
        <v>2.0981678972020745</v>
      </c>
      <c r="FN263">
        <f t="shared" si="339"/>
        <v>-0.61383616412058473</v>
      </c>
      <c r="FO263">
        <f t="shared" si="339"/>
        <v>-0.29535385692724958</v>
      </c>
      <c r="FP263">
        <f t="shared" si="339"/>
        <v>0.4704691036749864</v>
      </c>
      <c r="FQ263">
        <f t="shared" si="339"/>
        <v>-1.6578178474446759</v>
      </c>
      <c r="FR263">
        <f t="shared" si="339"/>
        <v>1.2262626114534214</v>
      </c>
      <c r="FS263">
        <f t="shared" si="339"/>
        <v>-0.27448095352156088</v>
      </c>
      <c r="FT263">
        <f t="shared" si="339"/>
        <v>1.3728322301176377</v>
      </c>
      <c r="FU263">
        <f t="shared" si="339"/>
        <v>-5.928768587182276E-3</v>
      </c>
      <c r="FV263">
        <f t="shared" si="339"/>
        <v>-1.8435503079672344</v>
      </c>
      <c r="FW263">
        <f t="shared" si="339"/>
        <v>2.5132248993031681</v>
      </c>
      <c r="FX263">
        <f t="shared" si="339"/>
        <v>1.0829808161361143</v>
      </c>
      <c r="FY263">
        <f t="shared" si="339"/>
        <v>0.44447688196669333</v>
      </c>
      <c r="FZ263">
        <f t="shared" si="339"/>
        <v>0.1276771399716381</v>
      </c>
      <c r="GA263">
        <f t="shared" si="339"/>
        <v>-1.270791472052224</v>
      </c>
      <c r="GB263">
        <f t="shared" si="339"/>
        <v>0.20666902855737135</v>
      </c>
      <c r="GC263">
        <f t="shared" si="339"/>
        <v>-1.4072020348976366</v>
      </c>
      <c r="GD263">
        <f t="shared" si="339"/>
        <v>0.20807647160836495</v>
      </c>
      <c r="GE263">
        <f t="shared" si="339"/>
        <v>-0.17426145859644748</v>
      </c>
      <c r="GF263">
        <f t="shared" si="339"/>
        <v>-0.2935962584160734</v>
      </c>
      <c r="GG263">
        <f t="shared" si="339"/>
        <v>-0.83611894297064282</v>
      </c>
      <c r="GH263">
        <f t="shared" si="339"/>
        <v>-0.75425305112730712</v>
      </c>
      <c r="GI263">
        <f t="shared" si="339"/>
        <v>-1.1883707884408068</v>
      </c>
      <c r="GJ263">
        <f t="shared" si="339"/>
        <v>0.89920831669587642</v>
      </c>
      <c r="GK263">
        <f t="shared" si="339"/>
        <v>-1.3869021131540649</v>
      </c>
      <c r="GL263">
        <f t="shared" si="339"/>
        <v>2.6085035642609</v>
      </c>
      <c r="GM263">
        <f t="shared" ref="GM263:IX263" si="340">+GM248</f>
        <v>-2.0778679754585028</v>
      </c>
      <c r="GN263">
        <f t="shared" si="340"/>
        <v>-1.9553772290237248</v>
      </c>
      <c r="GO263">
        <f t="shared" si="340"/>
        <v>-1.1382599041098729</v>
      </c>
      <c r="GP263">
        <f t="shared" si="340"/>
        <v>-0.38799498724984005</v>
      </c>
      <c r="GQ263">
        <f t="shared" si="340"/>
        <v>-0.38288703763100784</v>
      </c>
      <c r="GR263">
        <f t="shared" si="340"/>
        <v>-2.0539664546959102</v>
      </c>
      <c r="GS263">
        <f t="shared" si="340"/>
        <v>2.55495251622051</v>
      </c>
      <c r="GT263">
        <f t="shared" si="340"/>
        <v>-1.6320700524374843</v>
      </c>
      <c r="GU263">
        <f t="shared" si="340"/>
        <v>0.91003585112048313</v>
      </c>
      <c r="GV263">
        <f t="shared" si="340"/>
        <v>1.0002099770645145</v>
      </c>
      <c r="GW263">
        <f t="shared" si="340"/>
        <v>-2.6789348339661956</v>
      </c>
      <c r="GX263">
        <f t="shared" si="340"/>
        <v>0.44464741222327575</v>
      </c>
      <c r="GY263">
        <f t="shared" si="340"/>
        <v>1.2731970855384134</v>
      </c>
      <c r="GZ263">
        <f t="shared" si="340"/>
        <v>-0.84647126641357318</v>
      </c>
      <c r="HA263">
        <f t="shared" si="340"/>
        <v>1.7105685401475057</v>
      </c>
      <c r="HB263">
        <f t="shared" si="340"/>
        <v>2.225278876721859</v>
      </c>
      <c r="HC263">
        <f t="shared" si="340"/>
        <v>-0.18351215658185538</v>
      </c>
      <c r="HD263">
        <f t="shared" si="340"/>
        <v>0.22224639906198718</v>
      </c>
      <c r="HE263">
        <f t="shared" si="340"/>
        <v>0.7768130672047846</v>
      </c>
      <c r="HF263">
        <f t="shared" si="340"/>
        <v>0.18748096408671699</v>
      </c>
      <c r="HG263">
        <f t="shared" si="340"/>
        <v>-1.0253779691993259</v>
      </c>
      <c r="HH263">
        <f t="shared" si="340"/>
        <v>-0.17869069779408164</v>
      </c>
      <c r="HI263">
        <f t="shared" si="340"/>
        <v>1.3185399438953027</v>
      </c>
      <c r="HJ263">
        <f t="shared" si="340"/>
        <v>-0.31820718504604883</v>
      </c>
      <c r="HK263">
        <f t="shared" si="340"/>
        <v>-0.24181531443900894</v>
      </c>
      <c r="HL263">
        <f t="shared" si="340"/>
        <v>-0.66986331148655154</v>
      </c>
      <c r="HM263">
        <f t="shared" si="340"/>
        <v>0.72528678174421657</v>
      </c>
      <c r="HN263">
        <f t="shared" si="340"/>
        <v>2.5668214220786467E-2</v>
      </c>
      <c r="HO263">
        <f t="shared" si="340"/>
        <v>0.10149619811272714</v>
      </c>
      <c r="HP263">
        <f t="shared" si="340"/>
        <v>-0.10126541383215226</v>
      </c>
      <c r="HQ263">
        <f t="shared" si="340"/>
        <v>-0.38593498175032437</v>
      </c>
      <c r="HR263">
        <f t="shared" si="340"/>
        <v>-1.1321390047669411</v>
      </c>
      <c r="HS263">
        <f t="shared" si="340"/>
        <v>-0.45819888327969238</v>
      </c>
      <c r="HT263">
        <f t="shared" si="340"/>
        <v>0.55458258430007845</v>
      </c>
      <c r="HU263">
        <f t="shared" si="340"/>
        <v>-0.84603243521996774</v>
      </c>
      <c r="HV263">
        <f t="shared" si="340"/>
        <v>0.18024593373411335</v>
      </c>
      <c r="HW263">
        <f t="shared" si="340"/>
        <v>1.2121086001570802</v>
      </c>
      <c r="HX263">
        <f t="shared" si="340"/>
        <v>-0.1701471319393022</v>
      </c>
      <c r="HY263">
        <f t="shared" si="340"/>
        <v>0.68632516558864154</v>
      </c>
      <c r="HZ263">
        <f t="shared" si="340"/>
        <v>0.33078549677156843</v>
      </c>
      <c r="IA263">
        <f t="shared" si="340"/>
        <v>-0.13539420251618139</v>
      </c>
      <c r="IB263">
        <f t="shared" si="340"/>
        <v>4.9935806600842625E-2</v>
      </c>
      <c r="IC263">
        <f t="shared" si="340"/>
        <v>-8.8432443590136245E-2</v>
      </c>
      <c r="ID263">
        <f t="shared" si="340"/>
        <v>-0.91351239461801015</v>
      </c>
      <c r="IE263">
        <f t="shared" si="340"/>
        <v>-0.24102746465359814</v>
      </c>
      <c r="IF263">
        <f t="shared" si="340"/>
        <v>0.61540731621789746</v>
      </c>
      <c r="IG263">
        <f t="shared" si="340"/>
        <v>0.16673311620252207</v>
      </c>
      <c r="IH263">
        <f t="shared" si="340"/>
        <v>2.0981678972020745</v>
      </c>
      <c r="II263">
        <f t="shared" si="340"/>
        <v>-1.9647814042400569</v>
      </c>
      <c r="IJ263">
        <f t="shared" si="340"/>
        <v>0.92389655037550256</v>
      </c>
      <c r="IK263">
        <f t="shared" si="340"/>
        <v>1.4314991858555004</v>
      </c>
      <c r="IL263">
        <f t="shared" si="340"/>
        <v>1.3167186807550024</v>
      </c>
      <c r="IM263">
        <f t="shared" si="340"/>
        <v>-0.51215920393588021</v>
      </c>
      <c r="IN263">
        <f t="shared" si="340"/>
        <v>1.6669582691974938</v>
      </c>
      <c r="IO263">
        <f t="shared" si="340"/>
        <v>1.0839448805199936</v>
      </c>
      <c r="IP263">
        <f t="shared" si="340"/>
        <v>-0.27328951546223834</v>
      </c>
      <c r="IQ263">
        <f t="shared" si="340"/>
        <v>-0.74938157013093587</v>
      </c>
      <c r="IR263">
        <f t="shared" si="340"/>
        <v>-0.30087221603025682</v>
      </c>
      <c r="IS263">
        <f t="shared" si="340"/>
        <v>-0.33677110877761152</v>
      </c>
      <c r="IT263">
        <f t="shared" si="340"/>
        <v>-0.24016117095015943</v>
      </c>
      <c r="IU263">
        <f t="shared" si="340"/>
        <v>-1.8122409528587013</v>
      </c>
      <c r="IV263">
        <f t="shared" si="340"/>
        <v>-2.5354529498144984</v>
      </c>
      <c r="IW263">
        <f t="shared" si="340"/>
        <v>0.26971747502102517</v>
      </c>
      <c r="IX263">
        <f t="shared" si="340"/>
        <v>0.44599801185540855</v>
      </c>
      <c r="IY263">
        <f t="shared" ref="IY263:LJ263" si="341">+IY248</f>
        <v>0.48573383537586778</v>
      </c>
      <c r="IZ263">
        <f t="shared" si="341"/>
        <v>0.65993845055345446</v>
      </c>
      <c r="JA263">
        <f t="shared" si="341"/>
        <v>-1.2581995179061778</v>
      </c>
      <c r="JB263">
        <f t="shared" si="341"/>
        <v>-2.7504256649990566E-2</v>
      </c>
      <c r="JC263">
        <f t="shared" si="341"/>
        <v>-1.0482926882104948</v>
      </c>
      <c r="JD263">
        <f t="shared" si="341"/>
        <v>-0.42781948650372215</v>
      </c>
      <c r="JE263">
        <f t="shared" si="341"/>
        <v>0.15402520148199983</v>
      </c>
      <c r="JF263">
        <f t="shared" si="341"/>
        <v>1.1168776836711913</v>
      </c>
      <c r="JG263">
        <f t="shared" si="341"/>
        <v>0.46748027671128511</v>
      </c>
      <c r="JH263">
        <f t="shared" si="341"/>
        <v>6.8481540438369848E-2</v>
      </c>
      <c r="JI263">
        <f t="shared" si="341"/>
        <v>0.41169528230966534</v>
      </c>
      <c r="JJ263">
        <f t="shared" si="341"/>
        <v>-0.48186393541982397</v>
      </c>
      <c r="JK263">
        <f t="shared" si="341"/>
        <v>0.7757785169815179</v>
      </c>
      <c r="JL263">
        <f t="shared" si="341"/>
        <v>-0.63166680774884298</v>
      </c>
      <c r="JM263">
        <f t="shared" si="341"/>
        <v>0.81706275523174554</v>
      </c>
      <c r="JN263">
        <f t="shared" si="341"/>
        <v>-2.1911182557232678</v>
      </c>
      <c r="JO263">
        <f t="shared" si="341"/>
        <v>1.4505121725960635</v>
      </c>
      <c r="JP263">
        <f t="shared" si="341"/>
        <v>0.91351239461801015</v>
      </c>
      <c r="JQ263">
        <f t="shared" si="341"/>
        <v>-1.19568767331657</v>
      </c>
      <c r="JR263">
        <f t="shared" si="341"/>
        <v>0.53118014875508379</v>
      </c>
      <c r="JS263">
        <f t="shared" si="341"/>
        <v>0.76856395025970414</v>
      </c>
      <c r="JT263">
        <f t="shared" si="341"/>
        <v>-6.5797394199762493E-2</v>
      </c>
      <c r="JU263">
        <f t="shared" si="341"/>
        <v>0.92800519269076176</v>
      </c>
      <c r="JV263">
        <f t="shared" si="341"/>
        <v>-2.2243693820200861</v>
      </c>
      <c r="JW263">
        <f t="shared" si="341"/>
        <v>-2.1885898604523391</v>
      </c>
      <c r="JX263">
        <f t="shared" si="341"/>
        <v>0.60306547311483882</v>
      </c>
      <c r="JY263">
        <f t="shared" si="341"/>
        <v>-1.5201112546492368</v>
      </c>
      <c r="JZ263">
        <f t="shared" si="341"/>
        <v>0.18709215510170907</v>
      </c>
      <c r="KA263">
        <f t="shared" si="341"/>
        <v>-0.19020717445528135</v>
      </c>
      <c r="KB263">
        <f t="shared" si="341"/>
        <v>0.24417886379524134</v>
      </c>
      <c r="KC263">
        <f t="shared" si="341"/>
        <v>-0.26226757654512767</v>
      </c>
      <c r="KD263">
        <f t="shared" si="341"/>
        <v>0.35203129300498404</v>
      </c>
      <c r="KE263">
        <f t="shared" si="341"/>
        <v>-0.12320583664404694</v>
      </c>
      <c r="KF263">
        <f t="shared" si="341"/>
        <v>-1.9296385289635509</v>
      </c>
      <c r="KG263">
        <f t="shared" si="341"/>
        <v>-0.88271235654246993</v>
      </c>
      <c r="KH263">
        <f t="shared" si="341"/>
        <v>5.9205831348663196E-2</v>
      </c>
      <c r="KI263">
        <f t="shared" si="341"/>
        <v>0.86344925875891931</v>
      </c>
      <c r="KJ263">
        <f t="shared" si="341"/>
        <v>1.5461273505934514</v>
      </c>
      <c r="KK263">
        <f t="shared" si="341"/>
        <v>1.1519637155288365</v>
      </c>
      <c r="KL263">
        <f t="shared" si="341"/>
        <v>0.41569592212908901</v>
      </c>
      <c r="KM263">
        <f t="shared" si="341"/>
        <v>-0.41411112761124969</v>
      </c>
      <c r="KN263">
        <f t="shared" si="341"/>
        <v>1.7017146092257462</v>
      </c>
      <c r="KO263">
        <f t="shared" si="341"/>
        <v>-6.8864665081491694E-2</v>
      </c>
      <c r="KP263">
        <f t="shared" si="341"/>
        <v>1.273747329832986E-2</v>
      </c>
      <c r="KQ263">
        <f t="shared" si="341"/>
        <v>0.85570036389981396</v>
      </c>
      <c r="KR263">
        <f t="shared" si="341"/>
        <v>-0.43722820919356309</v>
      </c>
      <c r="KS263">
        <f t="shared" si="341"/>
        <v>-0.64555024437140673</v>
      </c>
      <c r="KT263">
        <f t="shared" si="341"/>
        <v>-1.2206055544083938</v>
      </c>
      <c r="KU263">
        <f t="shared" si="341"/>
        <v>0.46398440645134542</v>
      </c>
      <c r="KV263">
        <f t="shared" si="341"/>
        <v>-1.1893007467733696</v>
      </c>
      <c r="KW263">
        <f t="shared" si="341"/>
        <v>-1.8710215954342857</v>
      </c>
      <c r="KX263">
        <f t="shared" si="341"/>
        <v>0.38816097003291361</v>
      </c>
      <c r="KY263">
        <f t="shared" si="341"/>
        <v>0.53779785957885906</v>
      </c>
      <c r="KZ263">
        <f t="shared" si="341"/>
        <v>-1.2962436812813394</v>
      </c>
      <c r="LA263">
        <f t="shared" si="341"/>
        <v>0.95493533081025817</v>
      </c>
      <c r="LB263">
        <f t="shared" si="341"/>
        <v>0.37935024010948837</v>
      </c>
      <c r="LC263">
        <f t="shared" si="341"/>
        <v>-0.55413693189620972</v>
      </c>
      <c r="LD263">
        <f t="shared" si="341"/>
        <v>4.8097490434884094E-2</v>
      </c>
      <c r="LE263">
        <f t="shared" si="341"/>
        <v>0.16719809536880348</v>
      </c>
      <c r="LF263">
        <f t="shared" si="341"/>
        <v>-0.7956737135828007</v>
      </c>
      <c r="LG263">
        <f t="shared" si="341"/>
        <v>-0.15371483641501982</v>
      </c>
      <c r="LH263">
        <f t="shared" si="341"/>
        <v>-1.0103531167260371</v>
      </c>
      <c r="LI263">
        <f t="shared" si="341"/>
        <v>-0.19948402041336522</v>
      </c>
      <c r="LJ263">
        <f t="shared" si="341"/>
        <v>-1.4892657418386079</v>
      </c>
      <c r="LK263">
        <f t="shared" ref="LK263:NV263" si="342">+LK248</f>
        <v>-0.34171421248174738</v>
      </c>
      <c r="LL263">
        <f t="shared" si="342"/>
        <v>0.62142817114363424</v>
      </c>
      <c r="LM263">
        <f t="shared" si="342"/>
        <v>-0.11665633792290464</v>
      </c>
      <c r="LN263">
        <f t="shared" si="342"/>
        <v>0.32828211260493845</v>
      </c>
      <c r="LO263">
        <f t="shared" si="342"/>
        <v>-0.1387149950460298</v>
      </c>
      <c r="LP263">
        <f t="shared" si="342"/>
        <v>-0.70464238888234831</v>
      </c>
      <c r="LQ263">
        <f t="shared" si="342"/>
        <v>-0.49418758862884715</v>
      </c>
      <c r="LR263">
        <f t="shared" si="342"/>
        <v>1.5164778233156539</v>
      </c>
      <c r="LS263">
        <f t="shared" si="342"/>
        <v>0.38651137401757296</v>
      </c>
      <c r="LT263">
        <f t="shared" si="342"/>
        <v>-0.92272330221021548</v>
      </c>
      <c r="LU263">
        <f t="shared" si="342"/>
        <v>-0.14188231034495402</v>
      </c>
      <c r="LV263">
        <f t="shared" si="342"/>
        <v>0.55931650422280654</v>
      </c>
      <c r="LW263">
        <f t="shared" si="342"/>
        <v>-1.0100984582095407</v>
      </c>
      <c r="LX263">
        <f t="shared" si="342"/>
        <v>-0.68361714511411265</v>
      </c>
      <c r="LY263">
        <f t="shared" si="342"/>
        <v>0.6542427399836015</v>
      </c>
      <c r="LZ263">
        <f t="shared" si="342"/>
        <v>-0.43554450712690596</v>
      </c>
      <c r="MA263">
        <f t="shared" si="342"/>
        <v>-0.72727743827272207</v>
      </c>
      <c r="MB263">
        <f t="shared" si="342"/>
        <v>8.4824023360852152E-2</v>
      </c>
      <c r="MC263">
        <f t="shared" si="342"/>
        <v>2.8107024263590574</v>
      </c>
      <c r="MD263">
        <f t="shared" si="342"/>
        <v>1.8976606952492148</v>
      </c>
      <c r="ME263">
        <f t="shared" si="342"/>
        <v>-1.1958445611526258</v>
      </c>
      <c r="MF263">
        <f t="shared" si="342"/>
        <v>0.54852534958627075</v>
      </c>
      <c r="MG263">
        <f t="shared" si="342"/>
        <v>-1.44636032928247</v>
      </c>
      <c r="MH263">
        <f t="shared" si="342"/>
        <v>0.63756260715308599</v>
      </c>
      <c r="MI263">
        <f t="shared" si="342"/>
        <v>2.0967945602023974</v>
      </c>
      <c r="MJ263">
        <f t="shared" si="342"/>
        <v>-0.60407614910218399</v>
      </c>
      <c r="MK263">
        <f t="shared" si="342"/>
        <v>-0.69691623139078729</v>
      </c>
      <c r="ML263">
        <f t="shared" si="342"/>
        <v>-1.6581225281697698</v>
      </c>
      <c r="MM263">
        <f t="shared" si="342"/>
        <v>0.56514068091928493</v>
      </c>
      <c r="MN263">
        <f t="shared" si="342"/>
        <v>-0.27893179321836215</v>
      </c>
      <c r="MO263">
        <f t="shared" si="342"/>
        <v>9.0813045972026885E-2</v>
      </c>
      <c r="MP263">
        <f t="shared" si="342"/>
        <v>-1.7685579223325476</v>
      </c>
      <c r="MQ263">
        <f t="shared" si="342"/>
        <v>0.22216909201233648</v>
      </c>
      <c r="MR263">
        <f t="shared" si="342"/>
        <v>-0.46049535740166903</v>
      </c>
      <c r="MS263">
        <f t="shared" si="342"/>
        <v>0.14141846804704983</v>
      </c>
      <c r="MT263">
        <f t="shared" si="342"/>
        <v>-0.55699274525977671</v>
      </c>
      <c r="MU263">
        <f t="shared" si="342"/>
        <v>0.12875716492999345</v>
      </c>
      <c r="MV263">
        <f t="shared" si="342"/>
        <v>-2.1769938030047342</v>
      </c>
      <c r="MW263">
        <f t="shared" si="342"/>
        <v>0.35260200093034655</v>
      </c>
      <c r="MX263">
        <f t="shared" si="342"/>
        <v>0.37885683923377655</v>
      </c>
      <c r="MY263">
        <f t="shared" si="342"/>
        <v>-0.68981535150669515</v>
      </c>
      <c r="MZ263">
        <f t="shared" si="342"/>
        <v>1.0336952982470393</v>
      </c>
      <c r="NA263">
        <f t="shared" si="342"/>
        <v>0.73667933975229971</v>
      </c>
      <c r="NB263">
        <f t="shared" si="342"/>
        <v>-0.18094510778610129</v>
      </c>
      <c r="NC263">
        <f t="shared" si="342"/>
        <v>-0.18374521459918469</v>
      </c>
      <c r="ND263">
        <f t="shared" si="342"/>
        <v>-1.2368786883598659</v>
      </c>
      <c r="NE263">
        <f t="shared" si="342"/>
        <v>-0.9136283551924862</v>
      </c>
      <c r="NF263">
        <f t="shared" si="342"/>
        <v>0.72458988142898306</v>
      </c>
      <c r="NG263">
        <f t="shared" si="342"/>
        <v>1.6434796634712256</v>
      </c>
      <c r="NH263">
        <f t="shared" si="342"/>
        <v>-0.9571112968842499</v>
      </c>
      <c r="NI263">
        <f t="shared" si="342"/>
        <v>-2.8905924409627914</v>
      </c>
      <c r="NJ263">
        <f t="shared" si="342"/>
        <v>-0.22036601876607165</v>
      </c>
      <c r="NK263">
        <f t="shared" si="342"/>
        <v>1.6784224499133416</v>
      </c>
      <c r="NL263">
        <f t="shared" si="342"/>
        <v>1.9208528101444244</v>
      </c>
      <c r="NM263">
        <f t="shared" si="342"/>
        <v>1.3037242752034217</v>
      </c>
      <c r="NN263">
        <f t="shared" si="342"/>
        <v>0.69672182689828333</v>
      </c>
      <c r="NO263">
        <f t="shared" si="342"/>
        <v>-0.18592459127830807</v>
      </c>
      <c r="NP263">
        <f t="shared" si="342"/>
        <v>0.78282710092025809</v>
      </c>
      <c r="NQ263">
        <f t="shared" si="342"/>
        <v>-1.1821930456790142</v>
      </c>
      <c r="NR263">
        <f t="shared" si="342"/>
        <v>-0.41544581108610146</v>
      </c>
      <c r="NS263">
        <f t="shared" si="342"/>
        <v>0.81364987636334263</v>
      </c>
      <c r="NT263">
        <f t="shared" si="342"/>
        <v>0.78907760325819254</v>
      </c>
      <c r="NU263">
        <f t="shared" si="342"/>
        <v>0.69088287091290113</v>
      </c>
      <c r="NV263">
        <f t="shared" si="342"/>
        <v>0.39658743844483979</v>
      </c>
      <c r="NW263">
        <f t="shared" ref="NW263:QH263" si="343">+NW248</f>
        <v>0.46100467443466187</v>
      </c>
      <c r="NX263">
        <f t="shared" si="343"/>
        <v>9.1735046225949191E-2</v>
      </c>
      <c r="NY263">
        <f t="shared" si="343"/>
        <v>0.87944044935284182</v>
      </c>
      <c r="NZ263">
        <f t="shared" si="343"/>
        <v>4.9859636419569142E-2</v>
      </c>
      <c r="OA263">
        <f t="shared" si="343"/>
        <v>4.7638195610488765E-2</v>
      </c>
      <c r="OB263">
        <f t="shared" si="343"/>
        <v>0.90968796939705499</v>
      </c>
      <c r="OC263">
        <f t="shared" si="343"/>
        <v>0.78553057392127812</v>
      </c>
      <c r="OD263">
        <f t="shared" si="343"/>
        <v>0.79473011282971129</v>
      </c>
      <c r="OE263">
        <f t="shared" si="343"/>
        <v>-0.98692453320836648</v>
      </c>
      <c r="OF263">
        <f t="shared" si="343"/>
        <v>1.3114595276420005</v>
      </c>
      <c r="OG263">
        <f t="shared" si="343"/>
        <v>-0.51705001169466414</v>
      </c>
      <c r="OH263">
        <f t="shared" si="343"/>
        <v>0.46023956201679539</v>
      </c>
      <c r="OI263">
        <f t="shared" si="343"/>
        <v>-1.2162672646809369</v>
      </c>
      <c r="OJ263">
        <f t="shared" si="343"/>
        <v>0.81045982369687408</v>
      </c>
      <c r="OK263">
        <f t="shared" si="343"/>
        <v>0.41594603317207657</v>
      </c>
      <c r="OL263">
        <f t="shared" si="343"/>
        <v>8.6973841462167911E-2</v>
      </c>
      <c r="OM263">
        <f t="shared" si="343"/>
        <v>0.23378788682748564</v>
      </c>
      <c r="ON263">
        <f t="shared" si="343"/>
        <v>-0.24126393327605911</v>
      </c>
      <c r="OO263">
        <f t="shared" si="343"/>
        <v>0.4842718226427678</v>
      </c>
      <c r="OP263">
        <f t="shared" si="343"/>
        <v>-0.6509299055323936</v>
      </c>
      <c r="OQ263">
        <f t="shared" si="343"/>
        <v>-1.5225441529764794</v>
      </c>
      <c r="OR263">
        <f t="shared" si="343"/>
        <v>-0.41836528907879256</v>
      </c>
      <c r="OS263">
        <f t="shared" si="343"/>
        <v>0.93307789938990027</v>
      </c>
      <c r="OT263">
        <f t="shared" si="343"/>
        <v>-0.81141479313373566</v>
      </c>
      <c r="OU263">
        <f t="shared" si="343"/>
        <v>-0.34772142498695757</v>
      </c>
      <c r="OV263">
        <f t="shared" si="343"/>
        <v>-1.1442739378253464</v>
      </c>
      <c r="OW263">
        <f t="shared" si="343"/>
        <v>1.146486283687409</v>
      </c>
      <c r="OX263">
        <f t="shared" si="343"/>
        <v>1.1413339962018654</v>
      </c>
      <c r="OY263">
        <f t="shared" si="343"/>
        <v>-1.1672477739921305</v>
      </c>
      <c r="OZ263">
        <f t="shared" si="343"/>
        <v>0.27511646294442471</v>
      </c>
      <c r="PA263">
        <f t="shared" si="343"/>
        <v>-0.68361714511411265</v>
      </c>
      <c r="PB263">
        <f t="shared" si="343"/>
        <v>-1.6240119293797761</v>
      </c>
      <c r="PC263">
        <f t="shared" si="343"/>
        <v>0.26210955184069462</v>
      </c>
      <c r="PD263">
        <f t="shared" si="343"/>
        <v>-0.26250518203596584</v>
      </c>
      <c r="PE263">
        <f t="shared" si="343"/>
        <v>-0.89235300038126297</v>
      </c>
      <c r="PF263">
        <f t="shared" si="343"/>
        <v>1.1218889994779602</v>
      </c>
      <c r="PG263">
        <f t="shared" si="343"/>
        <v>0.38050075090723112</v>
      </c>
      <c r="PH263">
        <f t="shared" si="343"/>
        <v>2.3236862034536898</v>
      </c>
      <c r="PI263">
        <f t="shared" si="343"/>
        <v>0.96293206297559664</v>
      </c>
      <c r="PJ263">
        <f t="shared" si="343"/>
        <v>-0.32642560654494446</v>
      </c>
      <c r="PK263">
        <f t="shared" si="343"/>
        <v>1.0158487384615</v>
      </c>
      <c r="PL263">
        <f t="shared" si="343"/>
        <v>0.15727664504083805</v>
      </c>
      <c r="PM263">
        <f t="shared" si="343"/>
        <v>0.13153567124390975</v>
      </c>
      <c r="PN263">
        <f t="shared" si="343"/>
        <v>-2.1894265955779701</v>
      </c>
      <c r="PO263">
        <f t="shared" si="343"/>
        <v>0.28538011065393221</v>
      </c>
      <c r="PP263">
        <f t="shared" si="343"/>
        <v>1.6923513612709939</v>
      </c>
      <c r="PQ263">
        <f t="shared" si="343"/>
        <v>-0.16820649761939421</v>
      </c>
      <c r="PR263">
        <f t="shared" si="343"/>
        <v>0.81077814684249461</v>
      </c>
      <c r="PS263">
        <f t="shared" si="343"/>
        <v>-0.43319005271769129</v>
      </c>
      <c r="PT263">
        <f t="shared" si="343"/>
        <v>1.2951841199537739</v>
      </c>
      <c r="PU263">
        <f t="shared" si="343"/>
        <v>-0.39237079363374505</v>
      </c>
      <c r="PV263">
        <f t="shared" si="343"/>
        <v>-0.47277808334911242</v>
      </c>
      <c r="PW263">
        <f t="shared" si="343"/>
        <v>-0.83861550592700951</v>
      </c>
      <c r="PX263">
        <f t="shared" si="343"/>
        <v>-1.8414630176266655</v>
      </c>
      <c r="PY263">
        <f t="shared" si="343"/>
        <v>-5.5456439440604299E-3</v>
      </c>
      <c r="PZ263">
        <f t="shared" si="343"/>
        <v>0.32707134778320324</v>
      </c>
      <c r="QA263">
        <f t="shared" si="343"/>
        <v>1.5803925634827465</v>
      </c>
      <c r="QB263">
        <f t="shared" si="343"/>
        <v>0.41236148717871401</v>
      </c>
      <c r="QC263">
        <f t="shared" si="343"/>
        <v>1.0234384717477951</v>
      </c>
      <c r="QD263">
        <f t="shared" si="343"/>
        <v>1.9098388293059543</v>
      </c>
      <c r="QE263">
        <f t="shared" si="343"/>
        <v>-1.5782643458805978</v>
      </c>
      <c r="QF263">
        <f t="shared" si="343"/>
        <v>1.3377598406805191</v>
      </c>
      <c r="QG263">
        <f t="shared" si="343"/>
        <v>-0.41945213524741121</v>
      </c>
      <c r="QH263">
        <f t="shared" si="343"/>
        <v>-0.25135705072898418</v>
      </c>
      <c r="QI263">
        <f t="shared" ref="QI263:SG263" si="344">+QI248</f>
        <v>0.64188043324975297</v>
      </c>
      <c r="QJ263">
        <f t="shared" si="344"/>
        <v>-0.82284486779826693</v>
      </c>
      <c r="QK263">
        <f t="shared" si="344"/>
        <v>-0.49712866712070536</v>
      </c>
      <c r="QL263">
        <f t="shared" si="344"/>
        <v>-0.21558662410825491</v>
      </c>
      <c r="QM263">
        <f t="shared" si="344"/>
        <v>-1.0576150089036673</v>
      </c>
      <c r="QN263">
        <f t="shared" si="344"/>
        <v>0.38091229725978337</v>
      </c>
      <c r="QO263">
        <f t="shared" si="344"/>
        <v>-2.0111201592953876</v>
      </c>
      <c r="QP263">
        <f t="shared" si="344"/>
        <v>-0.1129603788285749</v>
      </c>
      <c r="QQ263">
        <f t="shared" si="344"/>
        <v>-1.0546750672801863</v>
      </c>
      <c r="QR263">
        <f t="shared" si="344"/>
        <v>-0.46841932999086566</v>
      </c>
      <c r="QS263">
        <f t="shared" si="344"/>
        <v>0.47868752517388202</v>
      </c>
      <c r="QT263">
        <f t="shared" si="344"/>
        <v>6.3498646341031417E-2</v>
      </c>
      <c r="QU263">
        <f t="shared" si="344"/>
        <v>-0.71883277996676043</v>
      </c>
      <c r="QV263">
        <f t="shared" si="344"/>
        <v>-1.7685579223325476</v>
      </c>
      <c r="QW263">
        <f t="shared" si="344"/>
        <v>1.2809778127120808</v>
      </c>
      <c r="QX263">
        <f t="shared" si="344"/>
        <v>0.58046452977578156</v>
      </c>
      <c r="QY263">
        <f t="shared" si="344"/>
        <v>0.66603888626559637</v>
      </c>
      <c r="QZ263">
        <f t="shared" si="344"/>
        <v>0.26868633540289011</v>
      </c>
      <c r="RA263">
        <f t="shared" si="344"/>
        <v>1.5619934856658801</v>
      </c>
      <c r="RB263">
        <f t="shared" si="344"/>
        <v>1.5441082723555155</v>
      </c>
      <c r="RC263">
        <f t="shared" si="344"/>
        <v>-1.9874096324201673</v>
      </c>
      <c r="RD263">
        <f t="shared" si="344"/>
        <v>-1.4953229765524156</v>
      </c>
      <c r="RE263">
        <f t="shared" si="344"/>
        <v>0.64639834818080999</v>
      </c>
      <c r="RF263">
        <f t="shared" si="344"/>
        <v>0.20846755433012731</v>
      </c>
      <c r="RG263">
        <f t="shared" si="344"/>
        <v>0.57431861932855099</v>
      </c>
      <c r="RH263">
        <f t="shared" si="344"/>
        <v>-1.9935123418690637</v>
      </c>
      <c r="RI263">
        <f t="shared" si="344"/>
        <v>-1.8776700017042458</v>
      </c>
      <c r="RJ263">
        <f t="shared" si="344"/>
        <v>-3.2555362849961966E-2</v>
      </c>
      <c r="RK263">
        <f t="shared" si="344"/>
        <v>1.0811936590471305</v>
      </c>
      <c r="RL263">
        <f t="shared" si="344"/>
        <v>4.6873083192622289E-2</v>
      </c>
      <c r="RM263">
        <f t="shared" si="344"/>
        <v>1.9775825421675108E-2</v>
      </c>
      <c r="RN263">
        <f t="shared" si="344"/>
        <v>1.2782038538716733</v>
      </c>
      <c r="RO263">
        <f t="shared" si="344"/>
        <v>1.1100541996711399</v>
      </c>
      <c r="RP263">
        <f t="shared" si="344"/>
        <v>0.1188902842841344</v>
      </c>
      <c r="RQ263">
        <f t="shared" si="344"/>
        <v>-9.2503569248947315E-2</v>
      </c>
      <c r="RR263">
        <f t="shared" si="344"/>
        <v>0.72687953434069641</v>
      </c>
      <c r="RS263">
        <f t="shared" si="344"/>
        <v>-1.1633255780907348</v>
      </c>
      <c r="RT263">
        <f t="shared" si="344"/>
        <v>0.50867356549133547</v>
      </c>
      <c r="RU263">
        <f t="shared" si="344"/>
        <v>0.67312157625565305</v>
      </c>
      <c r="RV263">
        <f t="shared" si="344"/>
        <v>-1.1862039173138328</v>
      </c>
      <c r="RW263">
        <f t="shared" si="344"/>
        <v>-0.46517698137904517</v>
      </c>
      <c r="RX263">
        <f t="shared" si="344"/>
        <v>1.7105685401475057</v>
      </c>
      <c r="RY263">
        <f t="shared" si="344"/>
        <v>4.7255070967366919E-2</v>
      </c>
      <c r="RZ263">
        <f t="shared" si="344"/>
        <v>0.94556526164524257</v>
      </c>
      <c r="SA263">
        <f t="shared" si="344"/>
        <v>-0.85085730461287312</v>
      </c>
      <c r="SB263">
        <f t="shared" si="344"/>
        <v>-0.63278775996877812</v>
      </c>
      <c r="SC263">
        <f t="shared" si="344"/>
        <v>0.30832438824290875</v>
      </c>
      <c r="SD263">
        <f t="shared" si="344"/>
        <v>8.443976184935309E-2</v>
      </c>
      <c r="SE263">
        <f t="shared" si="344"/>
        <v>0.91781657829415053</v>
      </c>
      <c r="SF263">
        <f t="shared" si="344"/>
        <v>0.64413825384690426</v>
      </c>
      <c r="SG263">
        <f t="shared" si="344"/>
        <v>-1.4270381143433042</v>
      </c>
    </row>
    <row r="264" spans="1:501">
      <c r="A264" t="s">
        <v>552</v>
      </c>
      <c r="B264">
        <f>+B249</f>
        <v>0.71043928073777352</v>
      </c>
      <c r="C264">
        <f t="shared" ref="C264:BN264" si="345">+C249</f>
        <v>-2.130605025740806E-2</v>
      </c>
      <c r="D264">
        <f t="shared" si="345"/>
        <v>-0.73818455348373391</v>
      </c>
      <c r="E264">
        <f t="shared" si="345"/>
        <v>0.55342297855531797</v>
      </c>
      <c r="F264">
        <f t="shared" si="345"/>
        <v>-0.94043343779048882</v>
      </c>
      <c r="G264">
        <f t="shared" si="345"/>
        <v>0.36418441595742479</v>
      </c>
      <c r="H264">
        <f t="shared" si="345"/>
        <v>-1.8373066268395633</v>
      </c>
      <c r="I264">
        <f t="shared" si="345"/>
        <v>0.1303783392359037</v>
      </c>
      <c r="J264">
        <f t="shared" si="345"/>
        <v>0.64442019720445387</v>
      </c>
      <c r="K264">
        <f t="shared" si="345"/>
        <v>1.0513463166716974</v>
      </c>
      <c r="L264">
        <f t="shared" si="345"/>
        <v>-1.3969793144497089</v>
      </c>
      <c r="M264">
        <f t="shared" si="345"/>
        <v>-0.52186578614055179</v>
      </c>
      <c r="N264">
        <f t="shared" si="345"/>
        <v>-1.1110455488960724</v>
      </c>
      <c r="O264">
        <f t="shared" si="345"/>
        <v>0.24843757273629308</v>
      </c>
      <c r="P264">
        <f t="shared" si="345"/>
        <v>0.18343371266382746</v>
      </c>
      <c r="Q264">
        <f t="shared" si="345"/>
        <v>1.411422090313863E-2</v>
      </c>
      <c r="R264">
        <f t="shared" si="345"/>
        <v>0.74079935075133108</v>
      </c>
      <c r="S264">
        <f t="shared" si="345"/>
        <v>0.17076786207326222</v>
      </c>
      <c r="T264">
        <f t="shared" si="345"/>
        <v>0.6128209406597307</v>
      </c>
      <c r="U264">
        <f t="shared" si="345"/>
        <v>0.98146301752422005</v>
      </c>
      <c r="V264">
        <f t="shared" si="345"/>
        <v>0.50850076149799861</v>
      </c>
      <c r="W264">
        <f t="shared" si="345"/>
        <v>0.12598093235283159</v>
      </c>
      <c r="X264">
        <f t="shared" si="345"/>
        <v>-0.53965550250723027</v>
      </c>
      <c r="Y264">
        <f t="shared" si="345"/>
        <v>0.67552264226833358</v>
      </c>
      <c r="Z264">
        <f t="shared" si="345"/>
        <v>-1.7901629689731635</v>
      </c>
      <c r="AA264">
        <f t="shared" si="345"/>
        <v>-0.12960640560777392</v>
      </c>
      <c r="AB264">
        <f t="shared" si="345"/>
        <v>-0.31121317078941502</v>
      </c>
      <c r="AC264">
        <f t="shared" si="345"/>
        <v>-0.68613189796451479</v>
      </c>
      <c r="AD264">
        <f t="shared" si="345"/>
        <v>-0.74402350946911611</v>
      </c>
      <c r="AE264">
        <f t="shared" si="345"/>
        <v>-6.20411810814403E-2</v>
      </c>
      <c r="AF264">
        <f t="shared" si="345"/>
        <v>-1.4906572687323205</v>
      </c>
      <c r="AG264">
        <f t="shared" si="345"/>
        <v>-2.5733606889843941</v>
      </c>
      <c r="AH264">
        <f t="shared" si="345"/>
        <v>0.27877263164555188</v>
      </c>
      <c r="AI264">
        <f t="shared" si="345"/>
        <v>-1.6378953660023399</v>
      </c>
      <c r="AJ264">
        <f t="shared" si="345"/>
        <v>0.54497263590747025</v>
      </c>
      <c r="AK264">
        <f t="shared" si="345"/>
        <v>0.47012690629344434</v>
      </c>
      <c r="AL264">
        <f t="shared" si="345"/>
        <v>0.24480868887621909</v>
      </c>
      <c r="AM264">
        <f t="shared" si="345"/>
        <v>-0.15696741684223525</v>
      </c>
      <c r="AN264">
        <f t="shared" si="345"/>
        <v>-0.71586555350222625</v>
      </c>
      <c r="AO264">
        <f t="shared" si="345"/>
        <v>0.34699041862040758</v>
      </c>
      <c r="AP264">
        <f t="shared" si="345"/>
        <v>-1.5514569895458408</v>
      </c>
      <c r="AQ264">
        <f t="shared" si="345"/>
        <v>0.36876599551760592</v>
      </c>
      <c r="AR264">
        <f t="shared" si="345"/>
        <v>6.4953837863868102E-2</v>
      </c>
      <c r="AS264">
        <f t="shared" si="345"/>
        <v>1.2449754649423994</v>
      </c>
      <c r="AT264">
        <f t="shared" si="345"/>
        <v>-1.4312854546005838</v>
      </c>
      <c r="AU264">
        <f t="shared" si="345"/>
        <v>0.31490912988374475</v>
      </c>
      <c r="AV264">
        <f t="shared" si="345"/>
        <v>-1.416528903064318</v>
      </c>
      <c r="AW264">
        <f t="shared" si="345"/>
        <v>0.24291807676490862</v>
      </c>
      <c r="AX264">
        <f t="shared" si="345"/>
        <v>0.51643837650772184</v>
      </c>
      <c r="AY264">
        <f t="shared" si="345"/>
        <v>-0.49938080337597057</v>
      </c>
      <c r="AZ264">
        <f t="shared" si="345"/>
        <v>-1.7837464838521555</v>
      </c>
      <c r="BA264">
        <f t="shared" si="345"/>
        <v>0.65168705987161957</v>
      </c>
      <c r="BB264">
        <f t="shared" si="345"/>
        <v>1.3435851542453747</v>
      </c>
      <c r="BC264">
        <f t="shared" si="345"/>
        <v>4.3985437514493242E-3</v>
      </c>
      <c r="BD264">
        <f t="shared" si="345"/>
        <v>1.1885276762768626</v>
      </c>
      <c r="BE264">
        <f t="shared" si="345"/>
        <v>-1.4649685908807442E-2</v>
      </c>
      <c r="BF264">
        <f t="shared" si="345"/>
        <v>-0.17643742467043921</v>
      </c>
      <c r="BG264">
        <f t="shared" si="345"/>
        <v>-0.99191765912109986</v>
      </c>
      <c r="BH264">
        <f t="shared" si="345"/>
        <v>0.62514345700037666</v>
      </c>
      <c r="BI264">
        <f t="shared" si="345"/>
        <v>0.92225491243880242</v>
      </c>
      <c r="BJ264">
        <f t="shared" si="345"/>
        <v>-3.7455265555763617E-2</v>
      </c>
      <c r="BK264">
        <f t="shared" si="345"/>
        <v>-1.2355667422525585</v>
      </c>
      <c r="BL264">
        <f t="shared" si="345"/>
        <v>0.41886664803314488</v>
      </c>
      <c r="BM264">
        <f t="shared" si="345"/>
        <v>0.78667653724551201</v>
      </c>
      <c r="BN264">
        <f t="shared" si="345"/>
        <v>-0.64970208768500015</v>
      </c>
      <c r="BO264">
        <f t="shared" ref="BO264:DZ264" si="346">+BO249</f>
        <v>0.51486495067365468</v>
      </c>
      <c r="BP264">
        <f t="shared" si="346"/>
        <v>1.3937415133113973</v>
      </c>
      <c r="BQ264">
        <f t="shared" si="346"/>
        <v>-0.79861592894303612</v>
      </c>
      <c r="BR264">
        <f t="shared" si="346"/>
        <v>-1.1322845239192247</v>
      </c>
      <c r="BS264">
        <f t="shared" si="346"/>
        <v>-0.1078035438695224</v>
      </c>
      <c r="BT264">
        <f t="shared" si="346"/>
        <v>-4.3196450860705227E-2</v>
      </c>
      <c r="BU264">
        <f t="shared" si="346"/>
        <v>-1.3881049198971596</v>
      </c>
      <c r="BV264">
        <f t="shared" si="346"/>
        <v>-0.29727289074799046</v>
      </c>
      <c r="BW264">
        <f t="shared" si="346"/>
        <v>-0.61707169152214192</v>
      </c>
      <c r="BX264">
        <f t="shared" si="346"/>
        <v>1.0184135135204997</v>
      </c>
      <c r="BY264">
        <f t="shared" si="346"/>
        <v>-0.35048515201197006</v>
      </c>
      <c r="BZ264">
        <f t="shared" si="346"/>
        <v>9.7805923360283487E-2</v>
      </c>
      <c r="CA264">
        <f t="shared" si="346"/>
        <v>-1.441590029571671</v>
      </c>
      <c r="CB264">
        <f t="shared" si="346"/>
        <v>-0.20221705199219286</v>
      </c>
      <c r="CC264">
        <f t="shared" si="346"/>
        <v>0.27678538572217803</v>
      </c>
      <c r="CD264">
        <f t="shared" si="346"/>
        <v>1.6314925233018585</v>
      </c>
      <c r="CE264">
        <f t="shared" si="346"/>
        <v>0.46918785301386379</v>
      </c>
      <c r="CF264">
        <f t="shared" si="346"/>
        <v>-1.1513066056068055E-2</v>
      </c>
      <c r="CG264">
        <f t="shared" si="346"/>
        <v>-1.3165367818146478</v>
      </c>
      <c r="CH264">
        <f t="shared" si="346"/>
        <v>0.96463736554142088</v>
      </c>
      <c r="CI264">
        <f t="shared" si="346"/>
        <v>0.41477733248029836</v>
      </c>
      <c r="CJ264">
        <f t="shared" si="346"/>
        <v>-1.0716371434682515</v>
      </c>
      <c r="CK264">
        <f t="shared" si="346"/>
        <v>0.68564759203582071</v>
      </c>
      <c r="CL264">
        <f t="shared" si="346"/>
        <v>-0.24898895389924292</v>
      </c>
      <c r="CM264">
        <f t="shared" si="346"/>
        <v>1.3494582162820734</v>
      </c>
      <c r="CN264">
        <f t="shared" si="346"/>
        <v>1.8008995539275929</v>
      </c>
      <c r="CO264">
        <f t="shared" si="346"/>
        <v>0.59940020946669392</v>
      </c>
      <c r="CP264">
        <f t="shared" si="346"/>
        <v>-0.76507376434165053</v>
      </c>
      <c r="CQ264">
        <f t="shared" si="346"/>
        <v>1.1417751011322252</v>
      </c>
      <c r="CR264">
        <f t="shared" si="346"/>
        <v>-1.1916336006834172</v>
      </c>
      <c r="CS264">
        <f t="shared" si="346"/>
        <v>0.73076989792753011</v>
      </c>
      <c r="CT264">
        <f t="shared" si="346"/>
        <v>-4.4115040509495884E-2</v>
      </c>
      <c r="CU264">
        <f t="shared" si="346"/>
        <v>1.7837464838521555</v>
      </c>
      <c r="CV264">
        <f t="shared" si="346"/>
        <v>-3.5005314202862792E-2</v>
      </c>
      <c r="CW264">
        <f t="shared" si="346"/>
        <v>-0.4349567461758852</v>
      </c>
      <c r="CX264">
        <f t="shared" si="346"/>
        <v>-0.47920366341713816</v>
      </c>
      <c r="CY264">
        <f t="shared" si="346"/>
        <v>-0.71329850470647216</v>
      </c>
      <c r="CZ264">
        <f t="shared" si="346"/>
        <v>-0.1424223228241317</v>
      </c>
      <c r="DA264">
        <f t="shared" si="346"/>
        <v>0.20260699784557801</v>
      </c>
      <c r="DB264">
        <f t="shared" si="346"/>
        <v>0.98071950560552068</v>
      </c>
      <c r="DC264">
        <f t="shared" si="346"/>
        <v>0.95989662440842949</v>
      </c>
      <c r="DD264">
        <f t="shared" si="346"/>
        <v>-1.4245006241253577</v>
      </c>
      <c r="DE264">
        <f t="shared" si="346"/>
        <v>-1.1752990758395754</v>
      </c>
      <c r="DF264">
        <f t="shared" si="346"/>
        <v>-1.7033426047419198</v>
      </c>
      <c r="DG264">
        <f t="shared" si="346"/>
        <v>-0.89943796410807408</v>
      </c>
      <c r="DH264">
        <f t="shared" si="346"/>
        <v>-0.49686832426232286</v>
      </c>
      <c r="DI264">
        <f t="shared" si="346"/>
        <v>0.64432583712914493</v>
      </c>
      <c r="DJ264">
        <f t="shared" si="346"/>
        <v>-0.66079564930987544</v>
      </c>
      <c r="DK264">
        <f t="shared" si="346"/>
        <v>0.27186047191207763</v>
      </c>
      <c r="DL264">
        <f t="shared" si="346"/>
        <v>0.85923602455295622</v>
      </c>
      <c r="DM264">
        <f t="shared" si="346"/>
        <v>1.5061732483445667</v>
      </c>
      <c r="DN264">
        <f t="shared" si="346"/>
        <v>-0.80547579273115844</v>
      </c>
      <c r="DO264">
        <f t="shared" si="346"/>
        <v>-0.82241513155167922</v>
      </c>
      <c r="DP264">
        <f t="shared" si="346"/>
        <v>-1.4485431165667251</v>
      </c>
      <c r="DQ264">
        <f t="shared" si="346"/>
        <v>-4.5647539081983268E-2</v>
      </c>
      <c r="DR264">
        <f t="shared" si="346"/>
        <v>8.3057329902658239E-2</v>
      </c>
      <c r="DS264">
        <f t="shared" si="346"/>
        <v>0.5103288458485622</v>
      </c>
      <c r="DT264">
        <f t="shared" si="346"/>
        <v>0.47483126763836481</v>
      </c>
      <c r="DU264">
        <f t="shared" si="346"/>
        <v>1.1935026122955605</v>
      </c>
      <c r="DV264">
        <f t="shared" si="346"/>
        <v>0.4274011189409066</v>
      </c>
      <c r="DW264">
        <f t="shared" si="346"/>
        <v>-1.0658141036401503</v>
      </c>
      <c r="DX264">
        <f t="shared" si="346"/>
        <v>1.9032449927181005</v>
      </c>
      <c r="DY264">
        <f t="shared" si="346"/>
        <v>1.3791395758744329</v>
      </c>
      <c r="DZ264">
        <f t="shared" si="346"/>
        <v>1.8254422684549354</v>
      </c>
      <c r="EA264">
        <f t="shared" ref="EA264:GL264" si="347">+EA249</f>
        <v>-0.97935981102637015</v>
      </c>
      <c r="EB264">
        <f t="shared" si="347"/>
        <v>-0.88192109615192749</v>
      </c>
      <c r="EC264">
        <f t="shared" si="347"/>
        <v>-1.2912983038404491</v>
      </c>
      <c r="ED264">
        <f t="shared" si="347"/>
        <v>-1.2241571312188171</v>
      </c>
      <c r="EE264">
        <f t="shared" si="347"/>
        <v>0.24954147193056997</v>
      </c>
      <c r="EF264">
        <f t="shared" si="347"/>
        <v>-0.1301464180869516</v>
      </c>
      <c r="EG264">
        <f t="shared" si="347"/>
        <v>-0.39129645301727578</v>
      </c>
      <c r="EH264">
        <f t="shared" si="347"/>
        <v>-0.11219071893719956</v>
      </c>
      <c r="EI264">
        <f t="shared" si="347"/>
        <v>-0.78106040746206418</v>
      </c>
      <c r="EJ264">
        <f t="shared" si="347"/>
        <v>-0.22044332581572235</v>
      </c>
      <c r="EK264">
        <f t="shared" si="347"/>
        <v>0.26892394089372829</v>
      </c>
      <c r="EL264">
        <f t="shared" si="347"/>
        <v>5.2923496696166694E-2</v>
      </c>
      <c r="EM264">
        <f t="shared" si="347"/>
        <v>-8.5437932284548879E-2</v>
      </c>
      <c r="EN264">
        <f t="shared" si="347"/>
        <v>-1.1952192835451569</v>
      </c>
      <c r="EO264">
        <f t="shared" si="347"/>
        <v>0.57296574595966376</v>
      </c>
      <c r="EP264">
        <f t="shared" si="347"/>
        <v>-0.67273731474415399</v>
      </c>
      <c r="EQ264">
        <f t="shared" si="347"/>
        <v>0.82016413216479123</v>
      </c>
      <c r="ER264">
        <f t="shared" si="347"/>
        <v>0.92459913503262214</v>
      </c>
      <c r="ES264">
        <f t="shared" si="347"/>
        <v>-0.42053784454765264</v>
      </c>
      <c r="ET264">
        <f t="shared" si="347"/>
        <v>-0.84537759903469123</v>
      </c>
      <c r="EU264">
        <f t="shared" si="347"/>
        <v>0.23953134586918168</v>
      </c>
      <c r="EV264">
        <f t="shared" si="347"/>
        <v>-0.42472038330743089</v>
      </c>
      <c r="EW264">
        <f t="shared" si="347"/>
        <v>-0.97973043011734262</v>
      </c>
      <c r="EX264">
        <f t="shared" si="347"/>
        <v>-0.49082018449553289</v>
      </c>
      <c r="EY264">
        <f t="shared" si="347"/>
        <v>-0.56119688451872207</v>
      </c>
      <c r="EZ264">
        <f t="shared" si="347"/>
        <v>0.41269458961323835</v>
      </c>
      <c r="FA264">
        <f t="shared" si="347"/>
        <v>-0.66403345044818707</v>
      </c>
      <c r="FB264">
        <f t="shared" si="347"/>
        <v>-0.13292378753249068</v>
      </c>
      <c r="FC264">
        <f t="shared" si="347"/>
        <v>0.18405671653454192</v>
      </c>
      <c r="FD264">
        <f t="shared" si="347"/>
        <v>-0.1938690274982946</v>
      </c>
      <c r="FE264">
        <f t="shared" si="347"/>
        <v>0.58963223636965267</v>
      </c>
      <c r="FF264">
        <f t="shared" si="347"/>
        <v>-0.53047529036120977</v>
      </c>
      <c r="FG264">
        <f t="shared" si="347"/>
        <v>-0.26504039851715788</v>
      </c>
      <c r="FH264">
        <f t="shared" si="347"/>
        <v>1.7718593880999833</v>
      </c>
      <c r="FI264">
        <f t="shared" si="347"/>
        <v>0.25831127459241543</v>
      </c>
      <c r="FJ264">
        <f t="shared" si="347"/>
        <v>1.1318479664623737</v>
      </c>
      <c r="FK264">
        <f t="shared" si="347"/>
        <v>0.35561470212996937</v>
      </c>
      <c r="FL264">
        <f t="shared" si="347"/>
        <v>-4.289063326723408E-2</v>
      </c>
      <c r="FM264">
        <f t="shared" si="347"/>
        <v>-1.1014549272658769</v>
      </c>
      <c r="FN264">
        <f t="shared" si="347"/>
        <v>-0.91560423243208788</v>
      </c>
      <c r="FO264">
        <f t="shared" si="347"/>
        <v>-1.3244016372482292</v>
      </c>
      <c r="FP264">
        <f t="shared" si="347"/>
        <v>-0.83644408732652664</v>
      </c>
      <c r="FQ264">
        <f t="shared" si="347"/>
        <v>-0.54178144637262449</v>
      </c>
      <c r="FR264">
        <f t="shared" si="347"/>
        <v>-0.51102688303217292</v>
      </c>
      <c r="FS264">
        <f t="shared" si="347"/>
        <v>0.56846374718588777</v>
      </c>
      <c r="FT264">
        <f t="shared" si="347"/>
        <v>1.0969756658596452</v>
      </c>
      <c r="FU264">
        <f t="shared" si="347"/>
        <v>0.8280062502308283</v>
      </c>
      <c r="FV264">
        <f t="shared" si="347"/>
        <v>-5.1544475354603492E-2</v>
      </c>
      <c r="FW264">
        <f t="shared" si="347"/>
        <v>0.60517777455970645</v>
      </c>
      <c r="FX264">
        <f t="shared" si="347"/>
        <v>0.15309524314943701</v>
      </c>
      <c r="FY264">
        <f t="shared" si="347"/>
        <v>-0.23017378225631546</v>
      </c>
      <c r="FZ264">
        <f t="shared" si="347"/>
        <v>-0.35757125260715839</v>
      </c>
      <c r="GA264">
        <f t="shared" si="347"/>
        <v>0.17395109352946747</v>
      </c>
      <c r="GB264">
        <f t="shared" si="347"/>
        <v>-0.70297573984134942</v>
      </c>
      <c r="GC264">
        <f t="shared" si="347"/>
        <v>0.89577497419668362</v>
      </c>
      <c r="GD264">
        <f t="shared" si="347"/>
        <v>-1.1191650628461502</v>
      </c>
      <c r="GE264">
        <f t="shared" si="347"/>
        <v>-0.69010638981126249</v>
      </c>
      <c r="GF264">
        <f t="shared" si="347"/>
        <v>0.92965365183772519</v>
      </c>
      <c r="GG264">
        <f t="shared" si="347"/>
        <v>0.92765276349382475</v>
      </c>
      <c r="GH264">
        <f t="shared" si="347"/>
        <v>0.267497171080322</v>
      </c>
      <c r="GI264">
        <f t="shared" si="347"/>
        <v>-1.2918280845042318</v>
      </c>
      <c r="GJ264">
        <f t="shared" si="347"/>
        <v>-0.45522710934164934</v>
      </c>
      <c r="GK264">
        <f t="shared" si="347"/>
        <v>-0.80706399785412941</v>
      </c>
      <c r="GL264">
        <f t="shared" si="347"/>
        <v>1.9330946088302881</v>
      </c>
      <c r="GM264">
        <f t="shared" ref="GM264:IX264" si="348">+GM249</f>
        <v>8.8509750639786944E-2</v>
      </c>
      <c r="GN264">
        <f t="shared" si="348"/>
        <v>1.2571899787872098</v>
      </c>
      <c r="GO264">
        <f t="shared" si="348"/>
        <v>1.7978118194150738</v>
      </c>
      <c r="GP264">
        <f t="shared" si="348"/>
        <v>-0.35105585993733257</v>
      </c>
      <c r="GQ264">
        <f t="shared" si="348"/>
        <v>0.64413825384690426</v>
      </c>
      <c r="GR264">
        <f t="shared" si="348"/>
        <v>-0.88079332272172906</v>
      </c>
      <c r="GS264">
        <f t="shared" si="348"/>
        <v>-0.75720436143456027</v>
      </c>
      <c r="GT264">
        <f t="shared" si="348"/>
        <v>1.0686540008464362</v>
      </c>
      <c r="GU264">
        <f t="shared" si="348"/>
        <v>1.3100134310661815</v>
      </c>
      <c r="GV264">
        <f t="shared" si="348"/>
        <v>1.6294688975904137</v>
      </c>
      <c r="GW264">
        <f t="shared" si="348"/>
        <v>0.4905609785055276</v>
      </c>
      <c r="GX264">
        <f t="shared" si="348"/>
        <v>-1.0965550245600753</v>
      </c>
      <c r="GY264">
        <f t="shared" si="348"/>
        <v>-2.4035762180574238</v>
      </c>
      <c r="GZ264">
        <f t="shared" si="348"/>
        <v>-0.72747752710711211</v>
      </c>
      <c r="HA264">
        <f t="shared" si="348"/>
        <v>0.73247065301984549</v>
      </c>
      <c r="HB264">
        <f t="shared" si="348"/>
        <v>-0.28068143365089782</v>
      </c>
      <c r="HC264">
        <f t="shared" si="348"/>
        <v>0.45539763959823176</v>
      </c>
      <c r="HD264">
        <f t="shared" si="348"/>
        <v>-0.88000433606794104</v>
      </c>
      <c r="HE264">
        <f t="shared" si="348"/>
        <v>-0.56316821428481489</v>
      </c>
      <c r="HF264">
        <f t="shared" si="348"/>
        <v>0.41936800698749721</v>
      </c>
      <c r="HG264">
        <f t="shared" si="348"/>
        <v>-1.0350004231440835</v>
      </c>
      <c r="HH264">
        <f t="shared" si="348"/>
        <v>0.70709575084038079</v>
      </c>
      <c r="HI264">
        <f t="shared" si="348"/>
        <v>2.1093637769808993</v>
      </c>
      <c r="HJ264">
        <f t="shared" si="348"/>
        <v>-0.54630390877719037</v>
      </c>
      <c r="HK264">
        <f t="shared" si="348"/>
        <v>1.3190901881898753</v>
      </c>
      <c r="HL264">
        <f t="shared" si="348"/>
        <v>-0.65348558564437553</v>
      </c>
      <c r="HM264">
        <f t="shared" si="348"/>
        <v>0.28697400011878926</v>
      </c>
      <c r="HN264">
        <f t="shared" si="348"/>
        <v>0.21480445866473019</v>
      </c>
      <c r="HO264">
        <f t="shared" si="348"/>
        <v>1.5215709936455823</v>
      </c>
      <c r="HP264">
        <f t="shared" si="348"/>
        <v>-0.89829200078384019</v>
      </c>
      <c r="HQ264">
        <f t="shared" si="348"/>
        <v>1.5040359357954003</v>
      </c>
      <c r="HR264">
        <f t="shared" si="348"/>
        <v>-0.26860789148486219</v>
      </c>
      <c r="HS264">
        <f t="shared" si="348"/>
        <v>-0.70150804276636336</v>
      </c>
      <c r="HT264">
        <f t="shared" si="348"/>
        <v>-0.71329850470647216</v>
      </c>
      <c r="HU264">
        <f t="shared" si="348"/>
        <v>-0.42112333176191896</v>
      </c>
      <c r="HV264">
        <f t="shared" si="348"/>
        <v>0.69525981416518334</v>
      </c>
      <c r="HW264">
        <f t="shared" si="348"/>
        <v>0.16308831618516706</v>
      </c>
      <c r="HX264">
        <f t="shared" si="348"/>
        <v>1.1046859071939252</v>
      </c>
      <c r="HY264">
        <f t="shared" si="348"/>
        <v>-0.18180116967414506</v>
      </c>
      <c r="HZ264">
        <f t="shared" si="348"/>
        <v>-0.70376017902162857</v>
      </c>
      <c r="IA264">
        <f t="shared" si="348"/>
        <v>1.1888369044754654</v>
      </c>
      <c r="IB264">
        <f t="shared" si="348"/>
        <v>-0.48220840653812047</v>
      </c>
      <c r="IC264">
        <f t="shared" si="348"/>
        <v>-0.4572643774736207</v>
      </c>
      <c r="ID264">
        <f t="shared" si="348"/>
        <v>-0.97787733466248028</v>
      </c>
      <c r="IE264">
        <f t="shared" si="348"/>
        <v>0.53206122174742632</v>
      </c>
      <c r="IF264">
        <f t="shared" si="348"/>
        <v>0.15758587323944084</v>
      </c>
      <c r="IG264">
        <f t="shared" si="348"/>
        <v>1.6743706510169432</v>
      </c>
      <c r="IH264">
        <f t="shared" si="348"/>
        <v>-0.42513875087024644</v>
      </c>
      <c r="II264">
        <f t="shared" si="348"/>
        <v>0.48840547606232576</v>
      </c>
      <c r="IJ264">
        <f t="shared" si="348"/>
        <v>-1.8299124349141493</v>
      </c>
      <c r="IK264">
        <f t="shared" si="348"/>
        <v>-1.0876669875869993</v>
      </c>
      <c r="IL264">
        <f t="shared" si="348"/>
        <v>-5.07782260683598E-2</v>
      </c>
      <c r="IM264">
        <f t="shared" si="348"/>
        <v>0.36255073609936517</v>
      </c>
      <c r="IN264">
        <f t="shared" si="348"/>
        <v>4.848061507800594E-2</v>
      </c>
      <c r="IO264">
        <f t="shared" si="348"/>
        <v>0.65917902247747406</v>
      </c>
      <c r="IP264">
        <f t="shared" si="348"/>
        <v>-3.1938543543219566</v>
      </c>
      <c r="IQ264">
        <f t="shared" si="348"/>
        <v>-0.27742089514504187</v>
      </c>
      <c r="IR264">
        <f t="shared" si="348"/>
        <v>-0.84679868450621143</v>
      </c>
      <c r="IS264">
        <f t="shared" si="348"/>
        <v>0.44997250370215625</v>
      </c>
      <c r="IT264">
        <f t="shared" si="348"/>
        <v>-0.7169523996708449</v>
      </c>
      <c r="IU264">
        <f t="shared" si="348"/>
        <v>0.21339474187698215</v>
      </c>
      <c r="IV264">
        <f t="shared" si="348"/>
        <v>-0.95977384262369014</v>
      </c>
      <c r="IW264">
        <f t="shared" si="348"/>
        <v>2.0558582036755979</v>
      </c>
      <c r="IX264">
        <f t="shared" si="348"/>
        <v>1.1167367119924165</v>
      </c>
      <c r="IY264">
        <f t="shared" ref="IY264:LJ264" si="349">+IY249</f>
        <v>1.6837657312862575</v>
      </c>
      <c r="IZ264">
        <f t="shared" si="349"/>
        <v>-0.27432179194875062</v>
      </c>
      <c r="JA264">
        <f t="shared" si="349"/>
        <v>1.3085718819638714</v>
      </c>
      <c r="JB264">
        <f t="shared" si="349"/>
        <v>0.33143237487820443</v>
      </c>
      <c r="JC264">
        <f t="shared" si="349"/>
        <v>-1.5881732906564139</v>
      </c>
      <c r="JD264">
        <f t="shared" si="349"/>
        <v>-8.6436102719744667E-2</v>
      </c>
      <c r="JE264">
        <f t="shared" si="349"/>
        <v>-1.3435851542453747</v>
      </c>
      <c r="JF264">
        <f t="shared" si="349"/>
        <v>2.3124448489397764</v>
      </c>
      <c r="JG264">
        <f t="shared" si="349"/>
        <v>-1.7966567611438222</v>
      </c>
      <c r="JH264">
        <f t="shared" si="349"/>
        <v>-1.182502273877617</v>
      </c>
      <c r="JI264">
        <f t="shared" si="349"/>
        <v>0.73086994234472513</v>
      </c>
      <c r="JJ264">
        <f t="shared" si="349"/>
        <v>1.567977960803546</v>
      </c>
      <c r="JK264">
        <f t="shared" si="349"/>
        <v>-0.15704472389188595</v>
      </c>
      <c r="JL264">
        <f t="shared" si="349"/>
        <v>1.0130315786227584</v>
      </c>
      <c r="JM264">
        <f t="shared" si="349"/>
        <v>-0.83232635006424971</v>
      </c>
      <c r="JN264">
        <f t="shared" si="349"/>
        <v>0.19714434529305436</v>
      </c>
      <c r="JO264">
        <f t="shared" si="349"/>
        <v>0.23551820049760863</v>
      </c>
      <c r="JP264">
        <f t="shared" si="349"/>
        <v>0.18934997569886036</v>
      </c>
      <c r="JQ264">
        <f t="shared" si="349"/>
        <v>-0.98010104920831509</v>
      </c>
      <c r="JR264">
        <f t="shared" si="349"/>
        <v>0.2340243554499466</v>
      </c>
      <c r="JS264">
        <f t="shared" si="349"/>
        <v>0.32336174626834691</v>
      </c>
      <c r="JT264">
        <f t="shared" si="349"/>
        <v>0.84461134974844754</v>
      </c>
      <c r="JU264">
        <f t="shared" si="349"/>
        <v>0.55985310609685257</v>
      </c>
      <c r="JV264">
        <f t="shared" si="349"/>
        <v>-0.33458604775660206</v>
      </c>
      <c r="JW264">
        <f t="shared" si="349"/>
        <v>0.24993596525746398</v>
      </c>
      <c r="JX264">
        <f t="shared" si="349"/>
        <v>-1.6952435544226319</v>
      </c>
      <c r="JY264">
        <f t="shared" si="349"/>
        <v>-1.3561430023401044</v>
      </c>
      <c r="JZ264">
        <f t="shared" si="349"/>
        <v>0.90610683400882408</v>
      </c>
      <c r="KA264">
        <f t="shared" si="349"/>
        <v>0.92824166131322272</v>
      </c>
      <c r="KB264">
        <f t="shared" si="349"/>
        <v>-1.2920031622343231</v>
      </c>
      <c r="KC264">
        <f t="shared" si="349"/>
        <v>1.8299124349141493</v>
      </c>
      <c r="KD264">
        <f t="shared" si="349"/>
        <v>0.27662622414936777</v>
      </c>
      <c r="KE264">
        <f t="shared" si="349"/>
        <v>1.2446434993762523</v>
      </c>
      <c r="KF264">
        <f t="shared" si="349"/>
        <v>1.3901126294513233</v>
      </c>
      <c r="KG264">
        <f t="shared" si="349"/>
        <v>1.1869769878103398</v>
      </c>
      <c r="KH264">
        <f t="shared" si="349"/>
        <v>1.8290938896825537</v>
      </c>
      <c r="KI264">
        <f t="shared" si="349"/>
        <v>-0.15309524314943701</v>
      </c>
      <c r="KJ264">
        <f t="shared" si="349"/>
        <v>0.2545948518672958</v>
      </c>
      <c r="KK264">
        <f t="shared" si="349"/>
        <v>-1.3738144843955524</v>
      </c>
      <c r="KL264">
        <f t="shared" si="349"/>
        <v>0.43857426135218702</v>
      </c>
      <c r="KM264">
        <f t="shared" si="349"/>
        <v>-1.0086978363688104</v>
      </c>
      <c r="KN264">
        <f t="shared" si="349"/>
        <v>-0.43092313717352226</v>
      </c>
      <c r="KO264">
        <f t="shared" si="349"/>
        <v>0.29879174689995125</v>
      </c>
      <c r="KP264">
        <f t="shared" si="349"/>
        <v>-0.17876800484373234</v>
      </c>
      <c r="KQ264">
        <f t="shared" si="349"/>
        <v>-1.1117549547634553</v>
      </c>
      <c r="KR264">
        <f t="shared" si="349"/>
        <v>0.60904085330548696</v>
      </c>
      <c r="KS264">
        <f t="shared" si="349"/>
        <v>1.2825421435991302</v>
      </c>
      <c r="KT264">
        <f t="shared" si="349"/>
        <v>-0.5680158210452646</v>
      </c>
      <c r="KU264">
        <f t="shared" si="349"/>
        <v>-2.6225097826682031</v>
      </c>
      <c r="KV264">
        <f t="shared" si="349"/>
        <v>-0.12120153769501485</v>
      </c>
      <c r="KW264">
        <f t="shared" si="349"/>
        <v>0.23496795620303601</v>
      </c>
      <c r="KX264">
        <f t="shared" si="349"/>
        <v>-0.88678461906965822</v>
      </c>
      <c r="KY264">
        <f t="shared" si="349"/>
        <v>1.9051185518037528</v>
      </c>
      <c r="KZ264">
        <f t="shared" si="349"/>
        <v>0.1089574652723968</v>
      </c>
      <c r="LA264">
        <f t="shared" si="349"/>
        <v>-1.9663639250211418</v>
      </c>
      <c r="LB264">
        <f t="shared" si="349"/>
        <v>-0.21214304979366716</v>
      </c>
      <c r="LC264">
        <f t="shared" si="349"/>
        <v>-0.79903884397936054</v>
      </c>
      <c r="LD264">
        <f t="shared" si="349"/>
        <v>-0.39038923205225728</v>
      </c>
      <c r="LE264">
        <f t="shared" si="349"/>
        <v>1.8549690139479935</v>
      </c>
      <c r="LF264">
        <f t="shared" si="349"/>
        <v>2.3617394617758691</v>
      </c>
      <c r="LG264">
        <f t="shared" si="349"/>
        <v>0.56334670262003783</v>
      </c>
      <c r="LH264">
        <f t="shared" si="349"/>
        <v>-0.12282043826417066</v>
      </c>
      <c r="LI264">
        <f t="shared" si="349"/>
        <v>-1.7369256966048852</v>
      </c>
      <c r="LJ264">
        <f t="shared" si="349"/>
        <v>0.63587549448129721</v>
      </c>
      <c r="LK264">
        <f t="shared" ref="LK264:NV264" si="350">+LK249</f>
        <v>-1.5370915207313374</v>
      </c>
      <c r="LL264">
        <f t="shared" si="350"/>
        <v>7.8606490205856971E-2</v>
      </c>
      <c r="LM264">
        <f t="shared" si="350"/>
        <v>4.0899976738728583E-2</v>
      </c>
      <c r="LN264">
        <f t="shared" si="350"/>
        <v>-1.0118833415617701</v>
      </c>
      <c r="LO264">
        <f t="shared" si="350"/>
        <v>-0.77227014116942883</v>
      </c>
      <c r="LP264">
        <f t="shared" si="350"/>
        <v>9.2734353529522195E-2</v>
      </c>
      <c r="LQ264">
        <f t="shared" si="350"/>
        <v>0.91537231128313579</v>
      </c>
      <c r="LR264">
        <f t="shared" si="350"/>
        <v>0.68216877480153926</v>
      </c>
      <c r="LS264">
        <f t="shared" si="350"/>
        <v>0.9017321644932963</v>
      </c>
      <c r="LT264">
        <f t="shared" si="350"/>
        <v>-1.345474629488308</v>
      </c>
      <c r="LU264">
        <f t="shared" si="350"/>
        <v>6.3869265432003886E-3</v>
      </c>
      <c r="LV264">
        <f t="shared" si="350"/>
        <v>2.4641667550895363</v>
      </c>
      <c r="LW264">
        <f t="shared" si="350"/>
        <v>2.3531174520030618</v>
      </c>
      <c r="LX264">
        <f t="shared" si="350"/>
        <v>5.3460098570212722E-2</v>
      </c>
      <c r="LY264">
        <f t="shared" si="350"/>
        <v>1.749158400343731</v>
      </c>
      <c r="LZ264">
        <f t="shared" si="350"/>
        <v>7.4003310146508738E-2</v>
      </c>
      <c r="MA264">
        <f t="shared" si="350"/>
        <v>-0.48452989176439587</v>
      </c>
      <c r="MB264">
        <f t="shared" si="350"/>
        <v>-0.10580379239399917</v>
      </c>
      <c r="MC264">
        <f t="shared" si="350"/>
        <v>0.49116465561382938</v>
      </c>
      <c r="MD264">
        <f t="shared" si="350"/>
        <v>1.0716371434682515</v>
      </c>
      <c r="ME264">
        <f t="shared" si="350"/>
        <v>0.9258906175091397</v>
      </c>
      <c r="MF264">
        <f t="shared" si="350"/>
        <v>-0.40695340430829674</v>
      </c>
      <c r="MG264">
        <f t="shared" si="350"/>
        <v>-0.37294512367225252</v>
      </c>
      <c r="MH264">
        <f t="shared" si="350"/>
        <v>-1.499779500591103</v>
      </c>
      <c r="MI264">
        <f t="shared" si="350"/>
        <v>0.5078038611827651</v>
      </c>
      <c r="MJ264">
        <f t="shared" si="350"/>
        <v>0.90047024059458636</v>
      </c>
      <c r="MK264">
        <f t="shared" si="350"/>
        <v>-9.9573753686854616E-2</v>
      </c>
      <c r="ML264">
        <f t="shared" si="350"/>
        <v>0.93959897640161216</v>
      </c>
      <c r="MM264">
        <f t="shared" si="350"/>
        <v>0.24457222025375813</v>
      </c>
      <c r="MN264">
        <f t="shared" si="350"/>
        <v>-0.3548007043718826</v>
      </c>
      <c r="MO264">
        <f t="shared" si="350"/>
        <v>1.1983502190560102</v>
      </c>
      <c r="MP264">
        <f t="shared" si="350"/>
        <v>-0.58191290008835495</v>
      </c>
      <c r="MQ264">
        <f t="shared" si="350"/>
        <v>-0.69457883000723086</v>
      </c>
      <c r="MR264">
        <f t="shared" si="350"/>
        <v>-1.253488335350994</v>
      </c>
      <c r="MS264">
        <f t="shared" si="350"/>
        <v>-1.3779526852886193</v>
      </c>
      <c r="MT264">
        <f t="shared" si="350"/>
        <v>2.5431290850974619</v>
      </c>
      <c r="MU264">
        <f t="shared" si="350"/>
        <v>-0.8930373951443471</v>
      </c>
      <c r="MV264">
        <f t="shared" si="350"/>
        <v>-0.84855173554387875</v>
      </c>
      <c r="MW264">
        <f t="shared" si="350"/>
        <v>-0.7290736903087236</v>
      </c>
      <c r="MX264">
        <f t="shared" si="350"/>
        <v>0.29639295462402515</v>
      </c>
      <c r="MY264">
        <f t="shared" si="350"/>
        <v>-0.33361516216245946</v>
      </c>
      <c r="MZ264">
        <f t="shared" si="350"/>
        <v>0.44760440687241498</v>
      </c>
      <c r="NA264">
        <f t="shared" si="350"/>
        <v>-1.3835096979164518</v>
      </c>
      <c r="NB264">
        <f t="shared" si="350"/>
        <v>-0.23701318241364788</v>
      </c>
      <c r="NC264">
        <f t="shared" si="350"/>
        <v>-1.7863612811197527E-2</v>
      </c>
      <c r="ND264">
        <f t="shared" si="350"/>
        <v>-0.89897866928367876</v>
      </c>
      <c r="NE264">
        <f t="shared" si="350"/>
        <v>0.94329379862756468</v>
      </c>
      <c r="NF264">
        <f t="shared" si="350"/>
        <v>-0.5496826815942768</v>
      </c>
      <c r="NG264">
        <f t="shared" si="350"/>
        <v>0.51320739657967351</v>
      </c>
      <c r="NH264">
        <f t="shared" si="350"/>
        <v>0.10995790944434702</v>
      </c>
      <c r="NI264">
        <f t="shared" si="350"/>
        <v>0.65320136855007149</v>
      </c>
      <c r="NJ264">
        <f t="shared" si="350"/>
        <v>0.26139673536818009</v>
      </c>
      <c r="NK264">
        <f t="shared" si="350"/>
        <v>0.27456053430796601</v>
      </c>
      <c r="NL264">
        <f t="shared" si="350"/>
        <v>-0.13076373761577997</v>
      </c>
      <c r="NM264">
        <f t="shared" si="350"/>
        <v>1.313087523158174</v>
      </c>
      <c r="NN264">
        <f t="shared" si="350"/>
        <v>-1.0244730219710618</v>
      </c>
      <c r="NO264">
        <f t="shared" si="350"/>
        <v>-0.55538521337439306</v>
      </c>
      <c r="NP264">
        <f t="shared" si="350"/>
        <v>-0.48633637561579235</v>
      </c>
      <c r="NQ264">
        <f t="shared" si="350"/>
        <v>0.64347887018811889</v>
      </c>
      <c r="NR264">
        <f t="shared" si="350"/>
        <v>0.84013890955247916</v>
      </c>
      <c r="NS264">
        <f t="shared" si="350"/>
        <v>-1.3031876733293757</v>
      </c>
      <c r="NT264">
        <f t="shared" si="350"/>
        <v>0.30359501579368953</v>
      </c>
      <c r="NU264">
        <f t="shared" si="350"/>
        <v>0.54665974857925903</v>
      </c>
      <c r="NV264">
        <f t="shared" si="350"/>
        <v>-0.95360974228242412</v>
      </c>
      <c r="NW264">
        <f t="shared" ref="NW264:QH264" si="351">+NW249</f>
        <v>-2.7913483791053295</v>
      </c>
      <c r="NX264">
        <f t="shared" si="351"/>
        <v>0.43268642002658453</v>
      </c>
      <c r="NY264">
        <f t="shared" si="351"/>
        <v>1.2514760783233214</v>
      </c>
      <c r="NZ264">
        <f t="shared" si="351"/>
        <v>0.48109086492331699</v>
      </c>
      <c r="OA264">
        <f t="shared" si="351"/>
        <v>-0.23882307687017601</v>
      </c>
      <c r="OB264">
        <f t="shared" si="351"/>
        <v>-0.98146301752422005</v>
      </c>
      <c r="OC264">
        <f t="shared" si="351"/>
        <v>0.8161032383213751</v>
      </c>
      <c r="OD264">
        <f t="shared" si="351"/>
        <v>0.11619476936175488</v>
      </c>
      <c r="OE264">
        <f t="shared" si="351"/>
        <v>1.6500098354299553</v>
      </c>
      <c r="OF264">
        <f t="shared" si="351"/>
        <v>6.6564780354383402E-2</v>
      </c>
      <c r="OG264">
        <f t="shared" si="351"/>
        <v>-1.6329431673511863</v>
      </c>
      <c r="OH264">
        <f t="shared" si="351"/>
        <v>1.0268013284076005</v>
      </c>
      <c r="OI264">
        <f t="shared" si="351"/>
        <v>-0.24386281438637525</v>
      </c>
      <c r="OJ264">
        <f t="shared" si="351"/>
        <v>-0.42271153688488994</v>
      </c>
      <c r="OK264">
        <f t="shared" si="351"/>
        <v>-5.2310724640847184E-2</v>
      </c>
      <c r="OL264">
        <f t="shared" si="351"/>
        <v>-0.10957364793284796</v>
      </c>
      <c r="OM264">
        <f t="shared" si="351"/>
        <v>-1.2484679245972075</v>
      </c>
      <c r="ON264">
        <f t="shared" si="351"/>
        <v>0.90115918283117935</v>
      </c>
      <c r="OO264">
        <f t="shared" si="351"/>
        <v>-1.3929320630268194</v>
      </c>
      <c r="OP264">
        <f t="shared" si="351"/>
        <v>0.94747974799247459</v>
      </c>
      <c r="OQ264">
        <f t="shared" si="351"/>
        <v>-1.7856245904113166</v>
      </c>
      <c r="OR264">
        <f t="shared" si="351"/>
        <v>0.73457272264931817</v>
      </c>
      <c r="OS264">
        <f t="shared" si="351"/>
        <v>-0.22318772607832216</v>
      </c>
      <c r="OT264">
        <f t="shared" si="351"/>
        <v>-0.22381527742254548</v>
      </c>
      <c r="OU264">
        <f t="shared" si="351"/>
        <v>-1.9940671336371452</v>
      </c>
      <c r="OV264">
        <f t="shared" si="351"/>
        <v>1.0839448805199936</v>
      </c>
      <c r="OW264">
        <f t="shared" si="351"/>
        <v>-2.1827509044669569</v>
      </c>
      <c r="OX264">
        <f t="shared" si="351"/>
        <v>0.81642269833537284</v>
      </c>
      <c r="OY264">
        <f t="shared" si="351"/>
        <v>-1.1903875929419883</v>
      </c>
      <c r="OZ264">
        <f t="shared" si="351"/>
        <v>0.44371745389071293</v>
      </c>
      <c r="PA264">
        <f t="shared" si="351"/>
        <v>-0.66527491071610712</v>
      </c>
      <c r="PB264">
        <f t="shared" si="351"/>
        <v>-0.68680947151733562</v>
      </c>
      <c r="PC264">
        <f t="shared" si="351"/>
        <v>0.48169340516324155</v>
      </c>
      <c r="PD264">
        <f t="shared" si="351"/>
        <v>-0.24512473828508519</v>
      </c>
      <c r="PE264">
        <f t="shared" si="351"/>
        <v>-0.55976443036342971</v>
      </c>
      <c r="PF264">
        <f t="shared" si="351"/>
        <v>0.97541260402067564</v>
      </c>
      <c r="PG264">
        <f t="shared" si="351"/>
        <v>-0.74251147452741861</v>
      </c>
      <c r="PH264">
        <f t="shared" si="351"/>
        <v>0.43419959183665924</v>
      </c>
      <c r="PI264">
        <f t="shared" si="351"/>
        <v>-1.1857537174364552E-3</v>
      </c>
      <c r="PJ264">
        <f t="shared" si="351"/>
        <v>0.61957280195201747</v>
      </c>
      <c r="PK264">
        <f t="shared" si="351"/>
        <v>-5.9972080634906888E-2</v>
      </c>
      <c r="PL264">
        <f t="shared" si="351"/>
        <v>-0.67638666223501787</v>
      </c>
      <c r="PM264">
        <f t="shared" si="351"/>
        <v>-1.1292399904050399</v>
      </c>
      <c r="PN264">
        <f t="shared" si="351"/>
        <v>1.2960663298144937</v>
      </c>
      <c r="PO264">
        <f t="shared" si="351"/>
        <v>0.7329708751058206</v>
      </c>
      <c r="PP264">
        <f t="shared" si="351"/>
        <v>-0.669192559143994</v>
      </c>
      <c r="PQ264">
        <f t="shared" si="351"/>
        <v>-0.19262188288848847</v>
      </c>
      <c r="PR264">
        <f t="shared" si="351"/>
        <v>0.90426283350097947</v>
      </c>
      <c r="PS264">
        <f t="shared" si="351"/>
        <v>-0.58254727264284156</v>
      </c>
      <c r="PT264">
        <f t="shared" si="351"/>
        <v>9.5807308753137477E-2</v>
      </c>
      <c r="PU264">
        <f t="shared" si="351"/>
        <v>-1.5547811926808208</v>
      </c>
      <c r="PV264">
        <f t="shared" si="351"/>
        <v>-0.39791302697267383</v>
      </c>
      <c r="PW264">
        <f t="shared" si="351"/>
        <v>-1.2815007721656002</v>
      </c>
      <c r="PX264">
        <f t="shared" si="351"/>
        <v>1.1164502211613581</v>
      </c>
      <c r="PY264">
        <f t="shared" si="351"/>
        <v>-1.0833923624886665</v>
      </c>
      <c r="PZ264">
        <f t="shared" si="351"/>
        <v>-3.3780906960600987E-2</v>
      </c>
      <c r="QA264">
        <f t="shared" si="351"/>
        <v>0.5313563633535523</v>
      </c>
      <c r="QB264">
        <f t="shared" si="351"/>
        <v>0.34609684007591568</v>
      </c>
      <c r="QC264">
        <f t="shared" si="351"/>
        <v>5.6140834203688428E-2</v>
      </c>
      <c r="QD264">
        <f t="shared" si="351"/>
        <v>-1.3138105714460835</v>
      </c>
      <c r="QE264">
        <f t="shared" si="351"/>
        <v>1.0130315786227584</v>
      </c>
      <c r="QF264">
        <f t="shared" si="351"/>
        <v>0.30647925086668693</v>
      </c>
      <c r="QG264">
        <f t="shared" si="351"/>
        <v>0.8203801371564623</v>
      </c>
      <c r="QH264">
        <f t="shared" si="351"/>
        <v>-0.66327174863545224</v>
      </c>
      <c r="QI264">
        <f t="shared" ref="QI264:SG264" si="352">+QI249</f>
        <v>-0.20721699911518954</v>
      </c>
      <c r="QJ264">
        <f t="shared" si="352"/>
        <v>0.3948503035644535</v>
      </c>
      <c r="QK264">
        <f t="shared" si="352"/>
        <v>0.34560912354208995</v>
      </c>
      <c r="QL264">
        <f t="shared" si="352"/>
        <v>-9.8114014690509066E-2</v>
      </c>
      <c r="QM264">
        <f t="shared" si="352"/>
        <v>-0.56254066294059157</v>
      </c>
      <c r="QN264">
        <f t="shared" si="352"/>
        <v>0.26385123419458978</v>
      </c>
      <c r="QO264">
        <f t="shared" si="352"/>
        <v>1.1994484339084011</v>
      </c>
      <c r="QP264">
        <f t="shared" si="352"/>
        <v>-0.60858155848109163</v>
      </c>
      <c r="QQ264">
        <f t="shared" si="352"/>
        <v>0.36827486837864853</v>
      </c>
      <c r="QR264">
        <f t="shared" si="352"/>
        <v>0.24425730771326926</v>
      </c>
      <c r="QS264">
        <f t="shared" si="352"/>
        <v>-1.4619968169427011</v>
      </c>
      <c r="QT264">
        <f t="shared" si="352"/>
        <v>0.15626937965862453</v>
      </c>
      <c r="QU264">
        <f t="shared" si="352"/>
        <v>1.3590261005447246</v>
      </c>
      <c r="QV264">
        <f t="shared" si="352"/>
        <v>1.087391865439713</v>
      </c>
      <c r="QW264">
        <f t="shared" si="352"/>
        <v>0.52440896070038434</v>
      </c>
      <c r="QX264">
        <f t="shared" si="352"/>
        <v>-1.462890395487193</v>
      </c>
      <c r="QY264">
        <f t="shared" si="352"/>
        <v>0.63232164393411949</v>
      </c>
      <c r="QZ264">
        <f t="shared" si="352"/>
        <v>-1.1322845239192247</v>
      </c>
      <c r="RA264">
        <f t="shared" si="352"/>
        <v>-1.5167188394116238</v>
      </c>
      <c r="RB264">
        <f t="shared" si="352"/>
        <v>-0.3256195668654982</v>
      </c>
      <c r="RC264">
        <f t="shared" si="352"/>
        <v>-1.4860279407002963</v>
      </c>
      <c r="RD264">
        <f t="shared" si="352"/>
        <v>1.8186074157711118</v>
      </c>
      <c r="RE264">
        <f t="shared" si="352"/>
        <v>1.2025952855765354</v>
      </c>
      <c r="RF264">
        <f t="shared" si="352"/>
        <v>1.4619968169427011</v>
      </c>
      <c r="RG264">
        <f t="shared" si="352"/>
        <v>1.3747967386734672</v>
      </c>
      <c r="RH264">
        <f t="shared" si="352"/>
        <v>1.8853006622521207</v>
      </c>
      <c r="RI264">
        <f t="shared" si="352"/>
        <v>8.3672375694732182E-2</v>
      </c>
      <c r="RJ264">
        <f t="shared" si="352"/>
        <v>-0.25601821107557043</v>
      </c>
      <c r="RK264">
        <f t="shared" si="352"/>
        <v>0.66136635723523796</v>
      </c>
      <c r="RL264">
        <f t="shared" si="352"/>
        <v>-0.75415073297335766</v>
      </c>
      <c r="RM264">
        <f t="shared" si="352"/>
        <v>-1.099351720768027</v>
      </c>
      <c r="RN264">
        <f t="shared" si="352"/>
        <v>1.0118833415617701</v>
      </c>
      <c r="RO264">
        <f t="shared" si="352"/>
        <v>-1.2272380445210729</v>
      </c>
      <c r="RP264">
        <f t="shared" si="352"/>
        <v>1.3769658835371956</v>
      </c>
      <c r="RQ264">
        <f t="shared" si="352"/>
        <v>-0.4146113496972248</v>
      </c>
      <c r="RR264">
        <f t="shared" si="352"/>
        <v>2.116494215442799</v>
      </c>
      <c r="RS264">
        <f t="shared" si="352"/>
        <v>-2.0235120246070437E-2</v>
      </c>
      <c r="RT264">
        <f t="shared" si="352"/>
        <v>4.9476511776447296E-2</v>
      </c>
      <c r="RU264">
        <f t="shared" si="352"/>
        <v>-2.2803942556492984</v>
      </c>
      <c r="RV264">
        <f t="shared" si="352"/>
        <v>-0.96609937827452086</v>
      </c>
      <c r="RW264">
        <f t="shared" si="352"/>
        <v>1.4904253475833684</v>
      </c>
      <c r="RX264">
        <f t="shared" si="352"/>
        <v>-5.2310724640847184E-2</v>
      </c>
      <c r="RY264">
        <f t="shared" si="352"/>
        <v>0.42363126340205781</v>
      </c>
      <c r="RZ264">
        <f t="shared" si="352"/>
        <v>-0.75812181421497371</v>
      </c>
      <c r="SA264">
        <f t="shared" si="352"/>
        <v>-0.13709268387174234</v>
      </c>
      <c r="SB264">
        <f t="shared" si="352"/>
        <v>0.68410145104280673</v>
      </c>
      <c r="SC264">
        <f t="shared" si="352"/>
        <v>1.169064489658922</v>
      </c>
      <c r="SD264">
        <f t="shared" si="352"/>
        <v>0.93544485935126431</v>
      </c>
      <c r="SE264">
        <f t="shared" si="352"/>
        <v>0.75191564974375069</v>
      </c>
      <c r="SF264">
        <f t="shared" si="352"/>
        <v>-0.98034888651454821</v>
      </c>
      <c r="SG264">
        <f t="shared" si="352"/>
        <v>3.5234961615060456E-2</v>
      </c>
    </row>
    <row r="266" spans="1:501">
      <c r="A266">
        <f>+A261</f>
        <v>2018</v>
      </c>
    </row>
    <row r="267" spans="1:501">
      <c r="A267" t="s">
        <v>535</v>
      </c>
      <c r="B267">
        <f t="array" ref="B267:B269">+MMULT($W$44:$Y$46,B262:B264)</f>
        <v>-1.962719203305348</v>
      </c>
      <c r="C267">
        <f t="array" ref="C267:C269">+MMULT($W$44:$Y$46,C262:C264)</f>
        <v>0.55083687176580487</v>
      </c>
      <c r="D267">
        <f t="array" ref="D267:D269">+MMULT($W$44:$Y$46,D262:D264)</f>
        <v>-1.1887621450155368</v>
      </c>
      <c r="E267">
        <f t="array" ref="E267:E269">+MMULT($W$44:$Y$46,E262:E264)</f>
        <v>0.191702784870592</v>
      </c>
      <c r="F267">
        <f t="array" ref="F267:F269">+MMULT($W$44:$Y$46,F262:F264)</f>
        <v>-0.8439179085497801</v>
      </c>
      <c r="G267">
        <f t="array" ref="G267:G269">+MMULT($W$44:$Y$46,G262:G264)</f>
        <v>0.98351768503000525</v>
      </c>
      <c r="H267">
        <f t="array" ref="H267:H269">+MMULT($W$44:$Y$46,H262:H264)</f>
        <v>-0.50375349377243528</v>
      </c>
      <c r="I267">
        <f t="array" ref="I267:I269">+MMULT($W$44:$Y$46,I262:I264)</f>
        <v>1.7321580009374953</v>
      </c>
      <c r="J267">
        <f t="array" ref="J267:J269">+MMULT($W$44:$Y$46,J262:J264)</f>
        <v>-0.95337605642285861</v>
      </c>
      <c r="K267">
        <f t="array" ref="K267:K269">+MMULT($W$44:$Y$46,K262:K264)</f>
        <v>0.77522488259435762</v>
      </c>
      <c r="L267">
        <f t="array" ref="L267:L269">+MMULT($W$44:$Y$46,L262:L264)</f>
        <v>0.31557498226252195</v>
      </c>
      <c r="M267">
        <f t="array" ref="M267:M269">+MMULT($W$44:$Y$46,M262:M264)</f>
        <v>0.1816486201858703</v>
      </c>
      <c r="N267">
        <f t="array" ref="N267:N269">+MMULT($W$44:$Y$46,N262:N264)</f>
        <v>0.61421119591696649</v>
      </c>
      <c r="O267">
        <f t="array" ref="O267:O269">+MMULT($W$44:$Y$46,O262:O264)</f>
        <v>-1.962719203305348</v>
      </c>
      <c r="P267">
        <f t="array" ref="P267:P269">+MMULT($W$44:$Y$46,P262:P264)</f>
        <v>0.32293551709644014</v>
      </c>
      <c r="Q267">
        <f t="array" ref="Q267:Q269">+MMULT($W$44:$Y$46,Q262:Q264)</f>
        <v>0.99022046148648646</v>
      </c>
      <c r="R267">
        <f t="array" ref="R267:R269">+MMULT($W$44:$Y$46,R262:R264)</f>
        <v>-1.4089462650662401</v>
      </c>
      <c r="S267">
        <f t="array" ref="S267:S269">+MMULT($W$44:$Y$46,S262:S264)</f>
        <v>-0.50921030496410358</v>
      </c>
      <c r="T267">
        <f t="array" ref="T267:T269">+MMULT($W$44:$Y$46,T262:T264)</f>
        <v>1.3293873091778088</v>
      </c>
      <c r="U267">
        <f t="array" ref="U267:U269">+MMULT($W$44:$Y$46,U262:U264)</f>
        <v>1.1299474178342523</v>
      </c>
      <c r="V267">
        <f t="array" ref="V267:V269">+MMULT($W$44:$Y$46,V262:V264)</f>
        <v>-0.43175577844638485</v>
      </c>
      <c r="W267">
        <f t="array" ref="W267:W269">+MMULT($W$44:$Y$46,W262:W264)</f>
        <v>0.67566291816429014</v>
      </c>
      <c r="X267">
        <f t="array" ref="X267:X269">+MMULT($W$44:$Y$46,X262:X264)</f>
        <v>0.79292076885138829</v>
      </c>
      <c r="Y267">
        <f t="array" ref="Y267:Y269">+MMULT($W$44:$Y$46,Y262:Y264)</f>
        <v>-8.2188995805464418E-2</v>
      </c>
      <c r="Z267">
        <f t="array" ref="Z267:Z269">+MMULT($W$44:$Y$46,Z262:Z264)</f>
        <v>-0.66991001634350356</v>
      </c>
      <c r="AA267">
        <f t="array" ref="AA267:AA269">+MMULT($W$44:$Y$46,AA262:AA264)</f>
        <v>-0.56115036414918373</v>
      </c>
      <c r="AB267">
        <f t="array" ref="AB267:AB269">+MMULT($W$44:$Y$46,AB262:AB264)</f>
        <v>-0.42128728559944068</v>
      </c>
      <c r="AC267">
        <f t="array" ref="AC267:AC269">+MMULT($W$44:$Y$46,AC262:AC264)</f>
        <v>-0.91017861953848656</v>
      </c>
      <c r="AD267">
        <f t="array" ref="AD267:AD269">+MMULT($W$44:$Y$46,AD262:AD264)</f>
        <v>0.53027447052553256</v>
      </c>
      <c r="AE267">
        <f t="array" ref="AE267:AE269">+MMULT($W$44:$Y$46,AE262:AE264)</f>
        <v>-1.4625406561220646</v>
      </c>
      <c r="AF267">
        <f t="array" ref="AF267:AF269">+MMULT($W$44:$Y$46,AF262:AF264)</f>
        <v>0.50881485506346913</v>
      </c>
      <c r="AG267">
        <f t="array" ref="AG267:AG269">+MMULT($W$44:$Y$46,AG262:AG264)</f>
        <v>-0.86232918156172722</v>
      </c>
      <c r="AH267">
        <f t="array" ref="AH267:AH269">+MMULT($W$44:$Y$46,AH262:AH264)</f>
        <v>0.55868724780829782</v>
      </c>
      <c r="AI267">
        <f t="array" ref="AI267:AI269">+MMULT($W$44:$Y$46,AI262:AI264)</f>
        <v>0.87305402132918308</v>
      </c>
      <c r="AJ267">
        <f t="array" ref="AJ267:AJ269">+MMULT($W$44:$Y$46,AJ262:AJ264)</f>
        <v>-1.753643449810153</v>
      </c>
      <c r="AK267">
        <f t="array" ref="AK267:AK269">+MMULT($W$44:$Y$46,AK262:AK264)</f>
        <v>-1.0822927240296647</v>
      </c>
      <c r="AL267">
        <f t="array" ref="AL267:AL269">+MMULT($W$44:$Y$46,AL262:AL264)</f>
        <v>-0.28260956315888558</v>
      </c>
      <c r="AM267">
        <f t="array" ref="AM267:AM269">+MMULT($W$44:$Y$46,AM262:AM264)</f>
        <v>0.87702839218983009</v>
      </c>
      <c r="AN267">
        <f t="array" ref="AN267:AN269">+MMULT($W$44:$Y$46,AN262:AN264)</f>
        <v>-0.98364287771211567</v>
      </c>
      <c r="AO267">
        <f t="array" ref="AO267:AO269">+MMULT($W$44:$Y$46,AO262:AO264)</f>
        <v>0.17877912442448318</v>
      </c>
      <c r="AP267">
        <f t="array" ref="AP267:AP269">+MMULT($W$44:$Y$46,AP262:AP264)</f>
        <v>1.0536593691641336</v>
      </c>
      <c r="AQ267">
        <f t="array" ref="AQ267:AQ269">+MMULT($W$44:$Y$46,AQ262:AQ264)</f>
        <v>-0.62884681661129893</v>
      </c>
      <c r="AR267">
        <f t="array" ref="AR267:AR269">+MMULT($W$44:$Y$46,AR262:AR264)</f>
        <v>-0.49454487648831619</v>
      </c>
      <c r="AS267">
        <f t="array" ref="AS267:AS269">+MMULT($W$44:$Y$46,AS262:AS264)</f>
        <v>0.77334301799184124</v>
      </c>
      <c r="AT267">
        <f t="array" ref="AT267:AT269">+MMULT($W$44:$Y$46,AT262:AT264)</f>
        <v>1.2806734455388589</v>
      </c>
      <c r="AU267">
        <f t="array" ref="AU267:AU269">+MMULT($W$44:$Y$46,AU262:AU264)</f>
        <v>0.1598412472735003</v>
      </c>
      <c r="AV267">
        <f t="array" ref="AV267:AV269">+MMULT($W$44:$Y$46,AV262:AV264)</f>
        <v>0.19403275978764628</v>
      </c>
      <c r="AW267">
        <f t="array" ref="AW267:AW269">+MMULT($W$44:$Y$46,AW262:AW264)</f>
        <v>-0.86986657589894423</v>
      </c>
      <c r="AX267">
        <f t="array" ref="AX267:AX269">+MMULT($W$44:$Y$46,AX262:AX264)</f>
        <v>-0.44289395278334803</v>
      </c>
      <c r="AY267">
        <f t="array" ref="AY267:AY269">+MMULT($W$44:$Y$46,AY262:AY264)</f>
        <v>-1.2903351411010917</v>
      </c>
      <c r="AZ267">
        <f t="array" ref="AZ267:AZ269">+MMULT($W$44:$Y$46,AZ262:AZ264)</f>
        <v>-1.753643449810153</v>
      </c>
      <c r="BA267">
        <f t="array" ref="BA267:BA269">+MMULT($W$44:$Y$46,BA262:BA264)</f>
        <v>0.54530256034235391</v>
      </c>
      <c r="BB267">
        <f t="array" ref="BB267:BB269">+MMULT($W$44:$Y$46,BB262:BB264)</f>
        <v>1.0469148618136157</v>
      </c>
      <c r="BC267">
        <f t="array" ref="BC267:BC269">+MMULT($W$44:$Y$46,BC262:BC264)</f>
        <v>-0.28719201276121153</v>
      </c>
      <c r="BD267">
        <f t="array" ref="BD267:BD269">+MMULT($W$44:$Y$46,BD262:BD264)</f>
        <v>1.1685127254805403</v>
      </c>
      <c r="BE267">
        <f t="array" ref="BE267:BE269">+MMULT($W$44:$Y$46,BE262:BE264)</f>
        <v>1.2289589319001204</v>
      </c>
      <c r="BF267">
        <f t="array" ref="BF267:BF269">+MMULT($W$44:$Y$46,BF262:BF264)</f>
        <v>0.74631928332487218</v>
      </c>
      <c r="BG267">
        <f t="array" ref="BG267:BG269">+MMULT($W$44:$Y$46,BG262:BG264)</f>
        <v>0.70340998832789703</v>
      </c>
      <c r="BH267">
        <f t="array" ref="BH267:BH269">+MMULT($W$44:$Y$46,BH262:BH264)</f>
        <v>-0.8274441413323983</v>
      </c>
      <c r="BI267">
        <f t="array" ref="BI267:BI269">+MMULT($W$44:$Y$46,BI262:BI264)</f>
        <v>-1.111540119193166</v>
      </c>
      <c r="BJ267">
        <f t="array" ref="BJ267:BJ269">+MMULT($W$44:$Y$46,BJ262:BJ264)</f>
        <v>0.34393211835323817</v>
      </c>
      <c r="BK267">
        <f t="array" ref="BK267:BK269">+MMULT($W$44:$Y$46,BK262:BK264)</f>
        <v>0.1529119316779623</v>
      </c>
      <c r="BL267">
        <f t="array" ref="BL267:BL269">+MMULT($W$44:$Y$46,BL262:BL264)</f>
        <v>-0.37500176255634593</v>
      </c>
      <c r="BM267">
        <f t="array" ref="BM267:BM269">+MMULT($W$44:$Y$46,BM262:BM264)</f>
        <v>-0.34827113774034951</v>
      </c>
      <c r="BN267">
        <f t="array" ref="BN267:BN269">+MMULT($W$44:$Y$46,BN262:BN264)</f>
        <v>0.64436375404397994</v>
      </c>
      <c r="BO267">
        <f t="array" ref="BO267:BO269">+MMULT($W$44:$Y$46,BO262:BO264)</f>
        <v>-0.74247606670262656</v>
      </c>
      <c r="BP267">
        <f t="array" ref="BP267:BP269">+MMULT($W$44:$Y$46,BP262:BP264)</f>
        <v>0.34349891192942766</v>
      </c>
      <c r="BQ267">
        <f t="array" ref="BQ267:BQ269">+MMULT($W$44:$Y$46,BQ262:BQ264)</f>
        <v>-0.35559490964380674</v>
      </c>
      <c r="BR267">
        <f t="array" ref="BR267:BR269">+MMULT($W$44:$Y$46,BR262:BR264)</f>
        <v>-0.44365504480316192</v>
      </c>
      <c r="BS267">
        <f t="array" ref="BS267:BS269">+MMULT($W$44:$Y$46,BS262:BS264)</f>
        <v>-0.47226355985081403</v>
      </c>
      <c r="BT267">
        <f t="array" ref="BT267:BT269">+MMULT($W$44:$Y$46,BT262:BT264)</f>
        <v>-0.47675757970149063</v>
      </c>
      <c r="BU267">
        <f t="array" ref="BU267:BU269">+MMULT($W$44:$Y$46,BU262:BU264)</f>
        <v>-0.26064718978295037</v>
      </c>
      <c r="BV267">
        <f t="array" ref="BV267:BV269">+MMULT($W$44:$Y$46,BV262:BV264)</f>
        <v>-0.63275163598188466</v>
      </c>
      <c r="BW267">
        <f t="array" ref="BW267:BW269">+MMULT($W$44:$Y$46,BW262:BW264)</f>
        <v>-1.0517258377404288</v>
      </c>
      <c r="BX267">
        <f t="array" ref="BX267:BX269">+MMULT($W$44:$Y$46,BX262:BX264)</f>
        <v>1.3977822573186829</v>
      </c>
      <c r="BY267">
        <f t="array" ref="BY267:BY269">+MMULT($W$44:$Y$46,BY262:BY264)</f>
        <v>0.32358035876858016</v>
      </c>
      <c r="BZ267">
        <f t="array" ref="BZ267:BZ269">+MMULT($W$44:$Y$46,BZ262:BZ264)</f>
        <v>1.3435917106337611</v>
      </c>
      <c r="CA267">
        <f t="array" ref="CA267:CA269">+MMULT($W$44:$Y$46,CA262:CA264)</f>
        <v>-0.75988778544312097</v>
      </c>
      <c r="CB267">
        <f t="array" ref="CB267:CB269">+MMULT($W$44:$Y$46,CB262:CB264)</f>
        <v>0.74622191123878634</v>
      </c>
      <c r="CC267">
        <f t="array" ref="CC267:CC269">+MMULT($W$44:$Y$46,CC262:CC264)</f>
        <v>0.1650099165777717</v>
      </c>
      <c r="CD267">
        <f t="array" ref="CD267:CD269">+MMULT($W$44:$Y$46,CD262:CD264)</f>
        <v>9.3746466268225845E-2</v>
      </c>
      <c r="CE267">
        <f t="array" ref="CE267:CE269">+MMULT($W$44:$Y$46,CE262:CE264)</f>
        <v>-0.86548880639594161</v>
      </c>
      <c r="CF267">
        <f t="array" ref="CF267:CF269">+MMULT($W$44:$Y$46,CF262:CF264)</f>
        <v>-0.46670242142405377</v>
      </c>
      <c r="CG267">
        <f t="array" ref="CG267:CG269">+MMULT($W$44:$Y$46,CG262:CG264)</f>
        <v>0.34552286029021212</v>
      </c>
      <c r="CH267">
        <f t="array" ref="CH267:CH269">+MMULT($W$44:$Y$46,CH262:CH264)</f>
        <v>0.3492120700416077</v>
      </c>
      <c r="CI267">
        <f t="array" ref="CI267:CI269">+MMULT($W$44:$Y$46,CI262:CI264)</f>
        <v>-0.52178123999632997</v>
      </c>
      <c r="CJ267">
        <f t="array" ref="CJ267:CJ269">+MMULT($W$44:$Y$46,CJ262:CJ264)</f>
        <v>-2.2299201306375051E-2</v>
      </c>
      <c r="CK267">
        <f t="array" ref="CK267:CK269">+MMULT($W$44:$Y$46,CK262:CK264)</f>
        <v>-0.43054756970474817</v>
      </c>
      <c r="CL267">
        <f t="array" ref="CL267:CL269">+MMULT($W$44:$Y$46,CL262:CL264)</f>
        <v>0.34378804740953972</v>
      </c>
      <c r="CM267">
        <f t="array" ref="CM267:CM269">+MMULT($W$44:$Y$46,CM262:CM264)</f>
        <v>0.38757667195943302</v>
      </c>
      <c r="CN267">
        <f t="array" ref="CN267:CN269">+MMULT($W$44:$Y$46,CN262:CN264)</f>
        <v>0.12258350764036517</v>
      </c>
      <c r="CO267">
        <f t="array" ref="CO267:CO269">+MMULT($W$44:$Y$46,CO262:CO264)</f>
        <v>-0.49242852400502168</v>
      </c>
      <c r="CP267">
        <f t="array" ref="CP267:CP269">+MMULT($W$44:$Y$46,CP262:CP264)</f>
        <v>-0.77107166504498159</v>
      </c>
      <c r="CQ267">
        <f t="array" ref="CQ267:CQ269">+MMULT($W$44:$Y$46,CQ262:CQ264)</f>
        <v>1.0937567967772011</v>
      </c>
      <c r="CR267">
        <f t="array" ref="CR267:CR269">+MMULT($W$44:$Y$46,CR262:CR264)</f>
        <v>-0.65626798836433287</v>
      </c>
      <c r="CS267">
        <f t="array" ref="CS267:CS269">+MMULT($W$44:$Y$46,CS262:CS264)</f>
        <v>-0.7112017424001954</v>
      </c>
      <c r="CT267">
        <f t="array" ref="CT267:CT269">+MMULT($W$44:$Y$46,CT262:CT264)</f>
        <v>-1.3228335716286019</v>
      </c>
      <c r="CU267">
        <f t="array" ref="CU267:CU269">+MMULT($W$44:$Y$46,CU262:CU264)</f>
        <v>0.52514057696629179</v>
      </c>
      <c r="CV267">
        <f t="array" ref="CV267:CV269">+MMULT($W$44:$Y$46,CV262:CV264)</f>
        <v>0.28514620536069352</v>
      </c>
      <c r="CW267">
        <f t="array" ref="CW267:CW269">+MMULT($W$44:$Y$46,CW262:CW264)</f>
        <v>0.39075020709165958</v>
      </c>
      <c r="CX267">
        <f t="array" ref="CX267:CX269">+MMULT($W$44:$Y$46,CX262:CX264)</f>
        <v>-0.97500060827563884</v>
      </c>
      <c r="CY267">
        <f t="array" ref="CY267:CY269">+MMULT($W$44:$Y$46,CY262:CY264)</f>
        <v>0.86298097838287335</v>
      </c>
      <c r="CZ267">
        <f t="array" ref="CZ267:CZ269">+MMULT($W$44:$Y$46,CZ262:CZ264)</f>
        <v>-0.2042558352339455</v>
      </c>
      <c r="DA267">
        <f t="array" ref="DA267:DA269">+MMULT($W$44:$Y$46,DA262:DA264)</f>
        <v>0.24885721862484109</v>
      </c>
      <c r="DB267">
        <f t="array" ref="DB267:DB269">+MMULT($W$44:$Y$46,DB262:DB264)</f>
        <v>-0.28973362292659527</v>
      </c>
      <c r="DC267">
        <f t="array" ref="DC267:DC269">+MMULT($W$44:$Y$46,DC262:DC264)</f>
        <v>-0.42489601434090818</v>
      </c>
      <c r="DD267">
        <f t="array" ref="DD267:DD269">+MMULT($W$44:$Y$46,DD262:DD264)</f>
        <v>0.12697320025594977</v>
      </c>
      <c r="DE267">
        <f t="array" ref="DE267:DE269">+MMULT($W$44:$Y$46,DE262:DE264)</f>
        <v>-0.67278348647575137</v>
      </c>
      <c r="DF267">
        <f t="array" ref="DF267:DF269">+MMULT($W$44:$Y$46,DF262:DF264)</f>
        <v>0.75337180441709017</v>
      </c>
      <c r="DG267">
        <f t="array" ref="DG267:DG269">+MMULT($W$44:$Y$46,DG262:DG264)</f>
        <v>0.11758871706124709</v>
      </c>
      <c r="DH267">
        <f t="array" ref="DH267:DH269">+MMULT($W$44:$Y$46,DH262:DH264)</f>
        <v>0.8791308343751123</v>
      </c>
      <c r="DI267">
        <f t="array" ref="DI267:DI269">+MMULT($W$44:$Y$46,DI262:DI264)</f>
        <v>-0.64541696232205137</v>
      </c>
      <c r="DJ267">
        <f t="array" ref="DJ267:DJ269">+MMULT($W$44:$Y$46,DJ262:DJ264)</f>
        <v>-0.16215234392896652</v>
      </c>
      <c r="DK267">
        <f t="array" ref="DK267:DK269">+MMULT($W$44:$Y$46,DK262:DK264)</f>
        <v>0.25380531034634657</v>
      </c>
      <c r="DL267">
        <f t="array" ref="DL267:DL269">+MMULT($W$44:$Y$46,DL262:DL264)</f>
        <v>-0.62728886323392541</v>
      </c>
      <c r="DM267">
        <f t="array" ref="DM267:DM269">+MMULT($W$44:$Y$46,DM262:DM264)</f>
        <v>0.76988928971393911</v>
      </c>
      <c r="DN267">
        <f t="array" ref="DN267:DN269">+MMULT($W$44:$Y$46,DN262:DN264)</f>
        <v>0.57112901578755315</v>
      </c>
      <c r="DO267">
        <f t="array" ref="DO267:DO269">+MMULT($W$44:$Y$46,DO262:DO264)</f>
        <v>-1.2000612813723562E-2</v>
      </c>
      <c r="DP267">
        <f t="array" ref="DP267:DP269">+MMULT($W$44:$Y$46,DP262:DP264)</f>
        <v>-0.52186072741354284</v>
      </c>
      <c r="DQ267">
        <f t="array" ref="DQ267:DQ269">+MMULT($W$44:$Y$46,DQ262:DQ264)</f>
        <v>1.034955979893929</v>
      </c>
      <c r="DR267">
        <f t="array" ref="DR267:DR269">+MMULT($W$44:$Y$46,DR262:DR264)</f>
        <v>-0.8681138783493989</v>
      </c>
      <c r="DS267">
        <f t="array" ref="DS267:DS269">+MMULT($W$44:$Y$46,DS262:DS264)</f>
        <v>-0.1949230188604312</v>
      </c>
      <c r="DT267">
        <f t="array" ref="DT267:DT269">+MMULT($W$44:$Y$46,DT262:DT264)</f>
        <v>0.54465374429935332</v>
      </c>
      <c r="DU267">
        <f t="array" ref="DU267:DU269">+MMULT($W$44:$Y$46,DU262:DU264)</f>
        <v>-1.0724323099243995</v>
      </c>
      <c r="DV267">
        <f t="array" ref="DV267:DV269">+MMULT($W$44:$Y$46,DV262:DV264)</f>
        <v>0.7587173332246604</v>
      </c>
      <c r="DW267">
        <f t="array" ref="DW267:DW269">+MMULT($W$44:$Y$46,DW262:DW264)</f>
        <v>0.21037636635934184</v>
      </c>
      <c r="DX267">
        <f t="array" ref="DX267:DX269">+MMULT($W$44:$Y$46,DX262:DX264)</f>
        <v>5.9649345062020222E-2</v>
      </c>
      <c r="DY267">
        <f t="array" ref="DY267:DY269">+MMULT($W$44:$Y$46,DY262:DY264)</f>
        <v>-0.26855618779563784</v>
      </c>
      <c r="DZ267">
        <f t="array" ref="DZ267:DZ269">+MMULT($W$44:$Y$46,DZ262:DZ264)</f>
        <v>2.0994534583950468</v>
      </c>
      <c r="EA267">
        <f t="array" ref="EA267:EA269">+MMULT($W$44:$Y$46,EA262:EA264)</f>
        <v>0.283595207132326</v>
      </c>
      <c r="EB267">
        <f t="array" ref="EB267:EB269">+MMULT($W$44:$Y$46,EB262:EB264)</f>
        <v>-0.58018163901539188</v>
      </c>
      <c r="EC267">
        <f t="array" ref="EC267:EC269">+MMULT($W$44:$Y$46,EC262:EC264)</f>
        <v>-1.9284760239700136</v>
      </c>
      <c r="ED267">
        <f t="array" ref="ED267:ED269">+MMULT($W$44:$Y$46,ED262:ED264)</f>
        <v>1.2646527565995909</v>
      </c>
      <c r="EE267">
        <f t="array" ref="EE267:EE269">+MMULT($W$44:$Y$46,EE262:EE264)</f>
        <v>0.9695398227131099</v>
      </c>
      <c r="EF267">
        <f t="array" ref="EF267:EF269">+MMULT($W$44:$Y$46,EF262:EF264)</f>
        <v>-0.53801157699849711</v>
      </c>
      <c r="EG267">
        <f t="array" ref="EG267:EG269">+MMULT($W$44:$Y$46,EG262:EG264)</f>
        <v>6.7961741717063387E-2</v>
      </c>
      <c r="EH267">
        <f t="array" ref="EH267:EH269">+MMULT($W$44:$Y$46,EH262:EH264)</f>
        <v>1.0524153910847511</v>
      </c>
      <c r="EI267">
        <f t="array" ref="EI267:EI269">+MMULT($W$44:$Y$46,EI262:EI264)</f>
        <v>1.79017586676122</v>
      </c>
      <c r="EJ267">
        <f t="array" ref="EJ267:EJ269">+MMULT($W$44:$Y$46,EJ262:EJ264)</f>
        <v>0.50588673733188749</v>
      </c>
      <c r="EK267">
        <f t="array" ref="EK267:EK269">+MMULT($W$44:$Y$46,EK262:EK264)</f>
        <v>-0.69585669650723747</v>
      </c>
      <c r="EL267">
        <f t="array" ref="EL267:EL269">+MMULT($W$44:$Y$46,EL262:EL264)</f>
        <v>-9.455425714565234E-2</v>
      </c>
      <c r="EM267">
        <f t="array" ref="EM267:EM269">+MMULT($W$44:$Y$46,EM262:EM264)</f>
        <v>-1.0301191705565216</v>
      </c>
      <c r="EN267">
        <f t="array" ref="EN267:EN269">+MMULT($W$44:$Y$46,EN262:EN264)</f>
        <v>-0.18958047083100651</v>
      </c>
      <c r="EO267">
        <f t="array" ref="EO267:EO269">+MMULT($W$44:$Y$46,EO262:EO264)</f>
        <v>-0.53478339426693655</v>
      </c>
      <c r="EP267">
        <f t="array" ref="EP267:EP269">+MMULT($W$44:$Y$46,EP262:EP264)</f>
        <v>-1.6855942719341552</v>
      </c>
      <c r="EQ267">
        <f t="array" ref="EQ267:EQ269">+MMULT($W$44:$Y$46,EQ262:EQ264)</f>
        <v>0.65025675243760428</v>
      </c>
      <c r="ER267">
        <f t="array" ref="ER267:ER269">+MMULT($W$44:$Y$46,ER262:ER264)</f>
        <v>1.7245907988188234</v>
      </c>
      <c r="ES267">
        <f t="array" ref="ES267:ES269">+MMULT($W$44:$Y$46,ES262:ES264)</f>
        <v>1.0484231355552311</v>
      </c>
      <c r="ET267">
        <f t="array" ref="ET267:ET269">+MMULT($W$44:$Y$46,ET262:ET264)</f>
        <v>-0.81631192855172618</v>
      </c>
      <c r="EU267">
        <f t="array" ref="EU267:EU269">+MMULT($W$44:$Y$46,EU262:EU264)</f>
        <v>0.77522488259435762</v>
      </c>
      <c r="EV267">
        <f t="array" ref="EV267:EV269">+MMULT($W$44:$Y$46,EV262:EV264)</f>
        <v>-0.95240630993286068</v>
      </c>
      <c r="EW267">
        <f t="array" ref="EW267:EW269">+MMULT($W$44:$Y$46,EW262:EW264)</f>
        <v>1.1704760646857</v>
      </c>
      <c r="EX267">
        <f t="array" ref="EX267:EX269">+MMULT($W$44:$Y$46,EX262:EX264)</f>
        <v>-1.0205389495969319</v>
      </c>
      <c r="EY267">
        <f t="array" ref="EY267:EY269">+MMULT($W$44:$Y$46,EY262:EY264)</f>
        <v>0.73036615869023513</v>
      </c>
      <c r="EZ267">
        <f t="array" ref="EZ267:EZ269">+MMULT($W$44:$Y$46,EZ262:EZ264)</f>
        <v>0.28514620536069352</v>
      </c>
      <c r="FA267">
        <f t="array" ref="FA267:FA269">+MMULT($W$44:$Y$46,FA262:FA264)</f>
        <v>2.0626984766757835E-2</v>
      </c>
      <c r="FB267">
        <f t="array" ref="FB267:FB269">+MMULT($W$44:$Y$46,FB262:FB264)</f>
        <v>1.0568468145943724</v>
      </c>
      <c r="FC267">
        <f t="array" ref="FC267:FC269">+MMULT($W$44:$Y$46,FC262:FC264)</f>
        <v>-1.71762770107097</v>
      </c>
      <c r="FD267">
        <f t="array" ref="FD267:FD269">+MMULT($W$44:$Y$46,FD262:FD264)</f>
        <v>5.000354698323E-2</v>
      </c>
      <c r="FE267">
        <f t="array" ref="FE267:FE269">+MMULT($W$44:$Y$46,FE262:FE264)</f>
        <v>4.3374296387670833E-2</v>
      </c>
      <c r="FF267">
        <f t="array" ref="FF267:FF269">+MMULT($W$44:$Y$46,FF262:FF264)</f>
        <v>-0.40268325560075219</v>
      </c>
      <c r="FG267">
        <f t="array" ref="FG267:FG269">+MMULT($W$44:$Y$46,FG262:FG264)</f>
        <v>-0.25785221347520038</v>
      </c>
      <c r="FH267">
        <f t="array" ref="FH267:FH269">+MMULT($W$44:$Y$46,FH262:FH264)</f>
        <v>-1.8486786058299436E-2</v>
      </c>
      <c r="FI267">
        <f t="array" ref="FI267:FI269">+MMULT($W$44:$Y$46,FI262:FI264)</f>
        <v>0.77038211170065929</v>
      </c>
      <c r="FJ267">
        <f t="array" ref="FJ267:FJ269">+MMULT($W$44:$Y$46,FJ262:FJ264)</f>
        <v>0.37668888298669057</v>
      </c>
      <c r="FK267">
        <f t="array" ref="FK267:FK269">+MMULT($W$44:$Y$46,FK262:FK264)</f>
        <v>0.1160377188328796</v>
      </c>
      <c r="FL267">
        <f t="array" ref="FL267:FL269">+MMULT($W$44:$Y$46,FL262:FL264)</f>
        <v>0.82577093120006595</v>
      </c>
      <c r="FM267">
        <f t="array" ref="FM267:FM269">+MMULT($W$44:$Y$46,FM262:FM264)</f>
        <v>-0.14816156490677398</v>
      </c>
      <c r="FN267">
        <f t="array" ref="FN267:FN269">+MMULT($W$44:$Y$46,FN262:FN264)</f>
        <v>0.67665651087945189</v>
      </c>
      <c r="FO267">
        <f t="array" ref="FO267:FO269">+MMULT($W$44:$Y$46,FO262:FO264)</f>
        <v>9.0385142112833661E-2</v>
      </c>
      <c r="FP267">
        <f t="array" ref="FP267:FP269">+MMULT($W$44:$Y$46,FP262:FP264)</f>
        <v>0.40632974086539581</v>
      </c>
      <c r="FQ267">
        <f t="array" ref="FQ267:FQ269">+MMULT($W$44:$Y$46,FQ262:FQ264)</f>
        <v>0.81507192484320423</v>
      </c>
      <c r="FR267">
        <f t="array" ref="FR267:FR269">+MMULT($W$44:$Y$46,FR262:FR264)</f>
        <v>0.5172335661390346</v>
      </c>
      <c r="FS267">
        <f t="array" ref="FS267:FS269">+MMULT($W$44:$Y$46,FS262:FS264)</f>
        <v>-0.96817860069333828</v>
      </c>
      <c r="FT267">
        <f t="array" ref="FT267:FT269">+MMULT($W$44:$Y$46,FT262:FT264)</f>
        <v>-0.26218527130602071</v>
      </c>
      <c r="FU267">
        <f t="array" ref="FU267:FU269">+MMULT($W$44:$Y$46,FU262:FU264)</f>
        <v>0.99060200108910856</v>
      </c>
      <c r="FV267">
        <f t="array" ref="FV267:FV269">+MMULT($W$44:$Y$46,FV262:FV264)</f>
        <v>0.79990970000983608</v>
      </c>
      <c r="FW267">
        <f t="array" ref="FW267:FW269">+MMULT($W$44:$Y$46,FW262:FW264)</f>
        <v>-0.57237100668150542</v>
      </c>
      <c r="FX267">
        <f t="array" ref="FX267:FX269">+MMULT($W$44:$Y$46,FX262:FX264)</f>
        <v>-0.44609034054802332</v>
      </c>
      <c r="FY267">
        <f t="array" ref="FY267:FY269">+MMULT($W$44:$Y$46,FY262:FY264)</f>
        <v>-1.1880904763400875</v>
      </c>
      <c r="FZ267">
        <f t="array" ref="FZ267:FZ269">+MMULT($W$44:$Y$46,FZ262:FZ264)</f>
        <v>1.0434988900588895</v>
      </c>
      <c r="GA267">
        <f t="array" ref="GA267:GA269">+MMULT($W$44:$Y$46,GA262:GA264)</f>
        <v>0.71624124465149575</v>
      </c>
      <c r="GB267">
        <f t="array" ref="GB267:GB269">+MMULT($W$44:$Y$46,GB262:GB264)</f>
        <v>-1.0888007563139741</v>
      </c>
      <c r="GC267">
        <f t="array" ref="GC267:GC269">+MMULT($W$44:$Y$46,GC262:GC264)</f>
        <v>0.46793646357628466</v>
      </c>
      <c r="GD267">
        <f t="array" ref="GD267:GD269">+MMULT($W$44:$Y$46,GD262:GD264)</f>
        <v>0.55950795539102138</v>
      </c>
      <c r="GE267">
        <f t="array" ref="GE267:GE269">+MMULT($W$44:$Y$46,GE262:GE264)</f>
        <v>1.117720265881472</v>
      </c>
      <c r="GF267">
        <f t="array" ref="GF267:GF269">+MMULT($W$44:$Y$46,GF262:GF264)</f>
        <v>0.79514442934792029</v>
      </c>
      <c r="GG267">
        <f t="array" ref="GG267:GG269">+MMULT($W$44:$Y$46,GG262:GG264)</f>
        <v>1.4737762025451138</v>
      </c>
      <c r="GH267">
        <f t="array" ref="GH267:GH269">+MMULT($W$44:$Y$46,GH262:GH264)</f>
        <v>0.48718732243254348</v>
      </c>
      <c r="GI267">
        <f t="array" ref="GI267:GI269">+MMULT($W$44:$Y$46,GI262:GI264)</f>
        <v>-0.41252181066628379</v>
      </c>
      <c r="GJ267">
        <f t="array" ref="GJ267:GJ269">+MMULT($W$44:$Y$46,GJ262:GJ264)</f>
        <v>0.35051665727661507</v>
      </c>
      <c r="GK267">
        <f t="array" ref="GK267:GK269">+MMULT($W$44:$Y$46,GK262:GK264)</f>
        <v>-0.40640326672631777</v>
      </c>
      <c r="GL267">
        <f t="array" ref="GL267:GL269">+MMULT($W$44:$Y$46,GL262:GL264)</f>
        <v>-0.62858748891264182</v>
      </c>
      <c r="GM267">
        <f t="array" ref="GM267:GM269">+MMULT($W$44:$Y$46,GM262:GM264)</f>
        <v>0.61815377181072828</v>
      </c>
      <c r="GN267">
        <f t="array" ref="GN267:GN269">+MMULT($W$44:$Y$46,GN262:GN264)</f>
        <v>1.5383796008849304</v>
      </c>
      <c r="GO267">
        <f t="array" ref="GO267:GO269">+MMULT($W$44:$Y$46,GO262:GO264)</f>
        <v>-1.5183288998929663</v>
      </c>
      <c r="GP267">
        <f t="array" ref="GP267:GP269">+MMULT($W$44:$Y$46,GP262:GP264)</f>
        <v>-0.61583870078440139</v>
      </c>
      <c r="GQ267">
        <f t="array" ref="GQ267:GQ269">+MMULT($W$44:$Y$46,GQ262:GQ264)</f>
        <v>0.91699069119363552</v>
      </c>
      <c r="GR267">
        <f t="array" ref="GR267:GR269">+MMULT($W$44:$Y$46,GR262:GR264)</f>
        <v>-0.76772325759488647</v>
      </c>
      <c r="GS267">
        <f t="array" ref="GS267:GS269">+MMULT($W$44:$Y$46,GS262:GS264)</f>
        <v>0.3171448587524775</v>
      </c>
      <c r="GT267">
        <f t="array" ref="GT267:GT269">+MMULT($W$44:$Y$46,GT262:GT264)</f>
        <v>-8.7092375854787629E-2</v>
      </c>
      <c r="GU267">
        <f t="array" ref="GU267:GU269">+MMULT($W$44:$Y$46,GU262:GU264)</f>
        <v>0.47629158471807975</v>
      </c>
      <c r="GV267">
        <f t="array" ref="GV267:GV269">+MMULT($W$44:$Y$46,GV262:GV264)</f>
        <v>-0.34545032802200532</v>
      </c>
      <c r="GW267">
        <f t="array" ref="GW267:GW269">+MMULT($W$44:$Y$46,GW262:GW264)</f>
        <v>0.7046122355132427</v>
      </c>
      <c r="GX267">
        <f t="array" ref="GX267:GX269">+MMULT($W$44:$Y$46,GX262:GX264)</f>
        <v>-0.3570475421933732</v>
      </c>
      <c r="GY267">
        <f t="array" ref="GY267:GY269">+MMULT($W$44:$Y$46,GY262:GY264)</f>
        <v>0.27459027635481514</v>
      </c>
      <c r="GZ267">
        <f t="array" ref="GZ267:GZ269">+MMULT($W$44:$Y$46,GZ262:GZ264)</f>
        <v>0.63823825495500786</v>
      </c>
      <c r="HA267">
        <f t="array" ref="HA267:HA269">+MMULT($W$44:$Y$46,HA262:HA264)</f>
        <v>-0.61481132591692422</v>
      </c>
      <c r="HB267">
        <f t="array" ref="HB267:HB269">+MMULT($W$44:$Y$46,HB262:HB264)</f>
        <v>0.42768204831422169</v>
      </c>
      <c r="HC267">
        <f t="array" ref="HC267:HC269">+MMULT($W$44:$Y$46,HC262:HC264)</f>
        <v>1.6834481116694058</v>
      </c>
      <c r="HD267">
        <f t="array" ref="HD267:HD269">+MMULT($W$44:$Y$46,HD262:HD264)</f>
        <v>0.38543846043640489</v>
      </c>
      <c r="HE267">
        <f t="array" ref="HE267:HE269">+MMULT($W$44:$Y$46,HE262:HE264)</f>
        <v>-0.86986657589894423</v>
      </c>
      <c r="HF267">
        <f t="array" ref="HF267:HF269">+MMULT($W$44:$Y$46,HF262:HF264)</f>
        <v>0.47900906079404715</v>
      </c>
      <c r="HG267">
        <f t="array" ref="HG267:HG269">+MMULT($W$44:$Y$46,HG262:HG264)</f>
        <v>0.68799141657401708</v>
      </c>
      <c r="HH267">
        <f t="array" ref="HH267:HH269">+MMULT($W$44:$Y$46,HH262:HH264)</f>
        <v>-0.3002080773298304</v>
      </c>
      <c r="HI267">
        <f t="array" ref="HI267:HI269">+MMULT($W$44:$Y$46,HI262:HI264)</f>
        <v>0.23066851038109015</v>
      </c>
      <c r="HJ267">
        <f t="array" ref="HJ267:HJ269">+MMULT($W$44:$Y$46,HJ262:HJ264)</f>
        <v>0.27009824368956886</v>
      </c>
      <c r="HK267">
        <f t="array" ref="HK267:HK269">+MMULT($W$44:$Y$46,HK262:HK264)</f>
        <v>-1.3213630544101627</v>
      </c>
      <c r="HL267">
        <f t="array" ref="HL267:HL269">+MMULT($W$44:$Y$46,HL262:HL264)</f>
        <v>8.9847608453931152E-2</v>
      </c>
      <c r="HM267">
        <f t="array" ref="HM267:HM269">+MMULT($W$44:$Y$46,HM262:HM264)</f>
        <v>-0.12251594333573418</v>
      </c>
      <c r="HN267">
        <f t="array" ref="HN267:HN269">+MMULT($W$44:$Y$46,HN262:HN264)</f>
        <v>-6.1392106684413923E-2</v>
      </c>
      <c r="HO267">
        <f t="array" ref="HO267:HO269">+MMULT($W$44:$Y$46,HO262:HO264)</f>
        <v>-0.23822378938718008</v>
      </c>
      <c r="HP267">
        <f t="array" ref="HP267:HP269">+MMULT($W$44:$Y$46,HP262:HP264)</f>
        <v>5.4959587446456785E-2</v>
      </c>
      <c r="HQ267">
        <f t="array" ref="HQ267:HQ269">+MMULT($W$44:$Y$46,HQ262:HQ264)</f>
        <v>1.2602729999111578E-2</v>
      </c>
      <c r="HR267">
        <f t="array" ref="HR267:HR269">+MMULT($W$44:$Y$46,HR262:HR264)</f>
        <v>-0.41476534301711898</v>
      </c>
      <c r="HS267">
        <f t="array" ref="HS267:HS269">+MMULT($W$44:$Y$46,HS262:HS264)</f>
        <v>0.73960259657037875</v>
      </c>
      <c r="HT267">
        <f t="array" ref="HT267:HT269">+MMULT($W$44:$Y$46,HT262:HT264)</f>
        <v>1.3285367938136303</v>
      </c>
      <c r="HU267">
        <f t="array" ref="HU267:HU269">+MMULT($W$44:$Y$46,HU262:HU264)</f>
        <v>-0.69751003478526652</v>
      </c>
      <c r="HV267">
        <f t="array" ref="HV267:HV269">+MMULT($W$44:$Y$46,HV262:HV264)</f>
        <v>-0.13305796204360029</v>
      </c>
      <c r="HW267">
        <f t="array" ref="HW267:HW269">+MMULT($W$44:$Y$46,HW262:HW264)</f>
        <v>7.3883554299427386E-3</v>
      </c>
      <c r="HX267">
        <f t="array" ref="HX267:HX269">+MMULT($W$44:$Y$46,HX262:HX264)</f>
        <v>0.26414364254760453</v>
      </c>
      <c r="HY267">
        <f t="array" ref="HY267:HY269">+MMULT($W$44:$Y$46,HY262:HY264)</f>
        <v>2.9656755362147777E-2</v>
      </c>
      <c r="HZ267">
        <f t="array" ref="HZ267:HZ269">+MMULT($W$44:$Y$46,HZ262:HZ264)</f>
        <v>0.55312213501067686</v>
      </c>
      <c r="IA267">
        <f t="array" ref="IA267:IA269">+MMULT($W$44:$Y$46,IA262:IA264)</f>
        <v>-7.0243030591074757E-2</v>
      </c>
      <c r="IB267">
        <f t="array" ref="IB267:IB269">+MMULT($W$44:$Y$46,IB262:IB264)</f>
        <v>-0.49823806061057241</v>
      </c>
      <c r="IC267">
        <f t="array" ref="IC267:IC269">+MMULT($W$44:$Y$46,IC262:IC264)</f>
        <v>-0.27810461378834223</v>
      </c>
      <c r="ID267">
        <f t="array" ref="ID267:ID269">+MMULT($W$44:$Y$46,ID262:ID264)</f>
        <v>1.4912515112193785</v>
      </c>
      <c r="IE267">
        <f t="array" ref="IE267:IE269">+MMULT($W$44:$Y$46,IE262:IE264)</f>
        <v>-0.23475615081126558</v>
      </c>
      <c r="IF267">
        <f t="array" ref="IF267:IF269">+MMULT($W$44:$Y$46,IF262:IF264)</f>
        <v>0.58109872509148619</v>
      </c>
      <c r="IG267">
        <f t="array" ref="IG267:IG269">+MMULT($W$44:$Y$46,IG262:IG264)</f>
        <v>0.26029744514721342</v>
      </c>
      <c r="IH267">
        <f t="array" ref="IH267:IH269">+MMULT($W$44:$Y$46,IH262:IH264)</f>
        <v>1.218975312298175</v>
      </c>
      <c r="II267">
        <f t="array" ref="II267:II269">+MMULT($W$44:$Y$46,II262:II264)</f>
        <v>-1.0843117044268733</v>
      </c>
      <c r="IJ267">
        <f t="array" ref="IJ267:IJ269">+MMULT($W$44:$Y$46,IJ262:IJ264)</f>
        <v>-0.81682859676361019</v>
      </c>
      <c r="IK267">
        <f t="array" ref="IK267:IK269">+MMULT($W$44:$Y$46,IK262:IK264)</f>
        <v>-0.27430908961642436</v>
      </c>
      <c r="IL267">
        <f t="array" ref="IL267:IL269">+MMULT($W$44:$Y$46,IL262:IL264)</f>
        <v>-0.23544868493373333</v>
      </c>
      <c r="IM267">
        <f t="array" ref="IM267:IM269">+MMULT($W$44:$Y$46,IM262:IM264)</f>
        <v>1.1802212220360064</v>
      </c>
      <c r="IN267">
        <f t="array" ref="IN267:IN269">+MMULT($W$44:$Y$46,IN262:IN264)</f>
        <v>-0.57162581214513408</v>
      </c>
      <c r="IO267">
        <f t="array" ref="IO267:IO269">+MMULT($W$44:$Y$46,IO262:IO264)</f>
        <v>1.8307382957649829</v>
      </c>
      <c r="IP267">
        <f t="array" ref="IP267:IP269">+MMULT($W$44:$Y$46,IP262:IP264)</f>
        <v>0.68535044713711712</v>
      </c>
      <c r="IQ267">
        <f t="array" ref="IQ267:IQ269">+MMULT($W$44:$Y$46,IQ262:IQ264)</f>
        <v>1.2686668711688442</v>
      </c>
      <c r="IR267">
        <f t="array" ref="IR267:IR269">+MMULT($W$44:$Y$46,IR262:IR264)</f>
        <v>0.42594922261897961</v>
      </c>
      <c r="IS267">
        <f t="array" ref="IS267:IS269">+MMULT($W$44:$Y$46,IS262:IS264)</f>
        <v>2.4907382183674633E-2</v>
      </c>
      <c r="IT267">
        <f t="array" ref="IT267:IT269">+MMULT($W$44:$Y$46,IT262:IT264)</f>
        <v>-0.54749740665014623</v>
      </c>
      <c r="IU267">
        <f t="array" ref="IU267:IU269">+MMULT($W$44:$Y$46,IU262:IU264)</f>
        <v>1.393716475928241</v>
      </c>
      <c r="IV267">
        <f t="array" ref="IV267:IV269">+MMULT($W$44:$Y$46,IV262:IV264)</f>
        <v>1.0525525068794435</v>
      </c>
      <c r="IW267">
        <f t="array" ref="IW267:IW269">+MMULT($W$44:$Y$46,IW262:IW264)</f>
        <v>0.8280720919283806</v>
      </c>
      <c r="IX267">
        <f t="array" ref="IX267:IX269">+MMULT($W$44:$Y$46,IX262:IX264)</f>
        <v>0.12893256509024872</v>
      </c>
      <c r="IY267">
        <f t="array" ref="IY267:IY269">+MMULT($W$44:$Y$46,IY262:IY264)</f>
        <v>0.84573220884766542</v>
      </c>
      <c r="IZ267">
        <f t="array" ref="IZ267:IZ269">+MMULT($W$44:$Y$46,IZ262:IZ264)</f>
        <v>-0.34313823777382396</v>
      </c>
      <c r="JA267">
        <f t="array" ref="JA267:JA269">+MMULT($W$44:$Y$46,JA262:JA264)</f>
        <v>-0.30404135802492444</v>
      </c>
      <c r="JB267">
        <f t="array" ref="JB267:JB269">+MMULT($W$44:$Y$46,JB262:JB264)</f>
        <v>1.5530728499567423</v>
      </c>
      <c r="JC267">
        <f t="array" ref="JC267:JC269">+MMULT($W$44:$Y$46,JC262:JC264)</f>
        <v>-1.7622360396108716</v>
      </c>
      <c r="JD267">
        <f t="array" ref="JD267:JD269">+MMULT($W$44:$Y$46,JD262:JD264)</f>
        <v>7.3529835292829804E-2</v>
      </c>
      <c r="JE267">
        <f t="array" ref="JE267:JE269">+MMULT($W$44:$Y$46,JE262:JE264)</f>
        <v>-0.14219603424494287</v>
      </c>
      <c r="JF267">
        <f t="array" ref="JF267:JF269">+MMULT($W$44:$Y$46,JF262:JF264)</f>
        <v>0.82535362225969799</v>
      </c>
      <c r="JG267">
        <f t="array" ref="JG267:JG269">+MMULT($W$44:$Y$46,JG262:JG264)</f>
        <v>-1.1430270723366416</v>
      </c>
      <c r="JH267">
        <f t="array" ref="JH267:JH269">+MMULT($W$44:$Y$46,JH262:JH264)</f>
        <v>0.49125409741570047</v>
      </c>
      <c r="JI267">
        <f t="array" ref="JI267:JI269">+MMULT($W$44:$Y$46,JI262:JI264)</f>
        <v>-0.27318632984829155</v>
      </c>
      <c r="JJ267">
        <f t="array" ref="JJ267:JJ269">+MMULT($W$44:$Y$46,JJ262:JJ264)</f>
        <v>-1.0411818318471324</v>
      </c>
      <c r="JK267">
        <f t="array" ref="JK267:JK269">+MMULT($W$44:$Y$46,JK262:JK264)</f>
        <v>-1.5890647524707613</v>
      </c>
      <c r="JL267">
        <f t="array" ref="JL267:JL269">+MMULT($W$44:$Y$46,JL262:JL264)</f>
        <v>0.34639026673054835</v>
      </c>
      <c r="JM267">
        <f t="array" ref="JM267:JM269">+MMULT($W$44:$Y$46,JM262:JM264)</f>
        <v>-0.53607307761121648</v>
      </c>
      <c r="JN267">
        <f t="array" ref="JN267:JN269">+MMULT($W$44:$Y$46,JN262:JN264)</f>
        <v>-0.71465149630723701</v>
      </c>
      <c r="JO267">
        <f t="array" ref="JO267:JO269">+MMULT($W$44:$Y$46,JO262:JO264)</f>
        <v>-0.99877926913488968</v>
      </c>
      <c r="JP267">
        <f t="array" ref="JP267:JP269">+MMULT($W$44:$Y$46,JP262:JP264)</f>
        <v>0.17154875023625116</v>
      </c>
      <c r="JQ267">
        <f t="array" ref="JQ267:JQ269">+MMULT($W$44:$Y$46,JQ262:JQ264)</f>
        <v>9.4486692841021347E-2</v>
      </c>
      <c r="JR267">
        <f t="array" ref="JR267:JR269">+MMULT($W$44:$Y$46,JR262:JR264)</f>
        <v>0.20398061005184567</v>
      </c>
      <c r="JS267">
        <f t="array" ref="JS267:JS269">+MMULT($W$44:$Y$46,JS262:JS264)</f>
        <v>-1.2067183525639398</v>
      </c>
      <c r="JT267">
        <f t="array" ref="JT267:JT269">+MMULT($W$44:$Y$46,JT262:JT264)</f>
        <v>-0.51850834559258718</v>
      </c>
      <c r="JU267">
        <f t="array" ref="JU267:JU269">+MMULT($W$44:$Y$46,JU262:JU264)</f>
        <v>-0.61781197591671266</v>
      </c>
      <c r="JV267">
        <f t="array" ref="JV267:JV269">+MMULT($W$44:$Y$46,JV262:JV264)</f>
        <v>0.32895668895032032</v>
      </c>
      <c r="JW267">
        <f t="array" ref="JW267:JW269">+MMULT($W$44:$Y$46,JW262:JW264)</f>
        <v>-0.23032274011621387</v>
      </c>
      <c r="JX267">
        <f t="array" ref="JX267:JX269">+MMULT($W$44:$Y$46,JX262:JX264)</f>
        <v>0.7505639114040431</v>
      </c>
      <c r="JY267">
        <f t="array" ref="JY267:JY269">+MMULT($W$44:$Y$46,JY262:JY264)</f>
        <v>-0.68045203505136975</v>
      </c>
      <c r="JZ267">
        <f t="array" ref="JZ267:JZ269">+MMULT($W$44:$Y$46,JZ262:JZ264)</f>
        <v>-1.1449168856808791</v>
      </c>
      <c r="KA267">
        <f t="array" ref="KA267:KA269">+MMULT($W$44:$Y$46,KA262:KA264)</f>
        <v>-0.10262819154905668</v>
      </c>
      <c r="KB267">
        <f t="array" ref="KB267:KB269">+MMULT($W$44:$Y$46,KB262:KB264)</f>
        <v>0.33492023242672114</v>
      </c>
      <c r="KC267">
        <f t="array" ref="KC267:KC269">+MMULT($W$44:$Y$46,KC262:KC264)</f>
        <v>-1.2644619867982798</v>
      </c>
      <c r="KD267">
        <f t="array" ref="KD267:KD269">+MMULT($W$44:$Y$46,KD262:KD264)</f>
        <v>-0.32050320212972422</v>
      </c>
      <c r="KE267">
        <f t="array" ref="KE267:KE269">+MMULT($W$44:$Y$46,KE262:KE264)</f>
        <v>-7.8428247378577218E-2</v>
      </c>
      <c r="KF267">
        <f t="array" ref="KF267:KF269">+MMULT($W$44:$Y$46,KF262:KF264)</f>
        <v>0.68280684978630302</v>
      </c>
      <c r="KG267">
        <f t="array" ref="KG267:KG269">+MMULT($W$44:$Y$46,KG262:KG264)</f>
        <v>-1.3138634165961218</v>
      </c>
      <c r="KH267">
        <f t="array" ref="KH267:KH269">+MMULT($W$44:$Y$46,KH262:KH264)</f>
        <v>-0.19129243107923019</v>
      </c>
      <c r="KI267">
        <f t="array" ref="KI267:KI269">+MMULT($W$44:$Y$46,KI262:KI264)</f>
        <v>0.47745508178753415</v>
      </c>
      <c r="KJ267">
        <f t="array" ref="KJ267:KJ269">+MMULT($W$44:$Y$46,KJ262:KJ264)</f>
        <v>2.0895254799851506E-2</v>
      </c>
      <c r="KK267">
        <f t="array" ref="KK267:KK269">+MMULT($W$44:$Y$46,KK262:KK264)</f>
        <v>0.81807257484299278</v>
      </c>
      <c r="KL267">
        <f t="array" ref="KL267:KL269">+MMULT($W$44:$Y$46,KL262:KL264)</f>
        <v>-0.31971727029203129</v>
      </c>
      <c r="KM267">
        <f t="array" ref="KM267:KM269">+MMULT($W$44:$Y$46,KM262:KM264)</f>
        <v>-0.93397516506661038</v>
      </c>
      <c r="KN267">
        <f t="array" ref="KN267:KN269">+MMULT($W$44:$Y$46,KN262:KN264)</f>
        <v>1.8486786058299436E-2</v>
      </c>
      <c r="KO267">
        <f t="array" ref="KO267:KO269">+MMULT($W$44:$Y$46,KO262:KO264)</f>
        <v>-1.0066564721806921</v>
      </c>
      <c r="KP267">
        <f t="array" ref="KP267:KP269">+MMULT($W$44:$Y$46,KP262:KP264)</f>
        <v>-0.50928979238131644</v>
      </c>
      <c r="KQ267">
        <f t="array" ref="KQ267:KQ269">+MMULT($W$44:$Y$46,KQ262:KQ264)</f>
        <v>1.1935015822668582</v>
      </c>
      <c r="KR267">
        <f t="array" ref="KR267:KR269">+MMULT($W$44:$Y$46,KR262:KR264)</f>
        <v>1.7647955344451283</v>
      </c>
      <c r="KS267">
        <f t="array" ref="KS267:KS269">+MMULT($W$44:$Y$46,KS262:KS264)</f>
        <v>3.0105859269400888E-4</v>
      </c>
      <c r="KT267">
        <f t="array" ref="KT267:KT269">+MMULT($W$44:$Y$46,KT262:KT264)</f>
        <v>0.34501712159819481</v>
      </c>
      <c r="KU267">
        <f t="array" ref="KU267:KU269">+MMULT($W$44:$Y$46,KU262:KU264)</f>
        <v>0.67152460450564144</v>
      </c>
      <c r="KV267">
        <f t="array" ref="KV267:KV269">+MMULT($W$44:$Y$46,KV262:KV264)</f>
        <v>-0.47327006927127291</v>
      </c>
      <c r="KW267">
        <f t="array" ref="KW267:KW269">+MMULT($W$44:$Y$46,KW262:KW264)</f>
        <v>2.2294630779885307</v>
      </c>
      <c r="KX267">
        <f t="array" ref="KX267:KX269">+MMULT($W$44:$Y$46,KX262:KX264)</f>
        <v>0.94974745582708786</v>
      </c>
      <c r="KY267">
        <f t="array" ref="KY267:KY269">+MMULT($W$44:$Y$46,KY262:KY264)</f>
        <v>2.0502348496567944</v>
      </c>
      <c r="KZ267">
        <f t="array" ref="KZ267:KZ269">+MMULT($W$44:$Y$46,KZ262:KZ264)</f>
        <v>-1.2336486895156837</v>
      </c>
      <c r="LA267">
        <f t="array" ref="LA267:LA269">+MMULT($W$44:$Y$46,LA262:LA264)</f>
        <v>0.77285019600512106</v>
      </c>
      <c r="LB267">
        <f t="array" ref="LB267:LB269">+MMULT($W$44:$Y$46,LB262:LB264)</f>
        <v>-1.5488759143278992</v>
      </c>
      <c r="LC267">
        <f t="array" ref="LC267:LC269">+MMULT($W$44:$Y$46,LC262:LC264)</f>
        <v>0.37734862854955797</v>
      </c>
      <c r="LD267">
        <f t="array" ref="LD267:LD269">+MMULT($W$44:$Y$46,LD262:LD264)</f>
        <v>-1.1271772813443814</v>
      </c>
      <c r="LE267">
        <f t="array" ref="LE267:LE269">+MMULT($W$44:$Y$46,LE262:LE264)</f>
        <v>-0.87426620444168046</v>
      </c>
      <c r="LF267">
        <f t="array" ref="LF267:LF269">+MMULT($W$44:$Y$46,LF262:LF264)</f>
        <v>0.9852823056921326</v>
      </c>
      <c r="LG267">
        <f t="array" ref="LG267:LG269">+MMULT($W$44:$Y$46,LG262:LG264)</f>
        <v>-0.80480016335386217</v>
      </c>
      <c r="LH267">
        <f t="array" ref="LH267:LH269">+MMULT($W$44:$Y$46,LH262:LH264)</f>
        <v>1.040504201615392</v>
      </c>
      <c r="LI267">
        <f t="array" ref="LI267:LI269">+MMULT($W$44:$Y$46,LI262:LI264)</f>
        <v>-1.3624302285132279</v>
      </c>
      <c r="LJ267">
        <f t="array" ref="LJ267:LJ269">+MMULT($W$44:$Y$46,LJ262:LJ264)</f>
        <v>3.5878632944490625E-2</v>
      </c>
      <c r="LK267">
        <f t="array" ref="LK267:LK269">+MMULT($W$44:$Y$46,LK262:LK264)</f>
        <v>0.18280913647717922</v>
      </c>
      <c r="LL267">
        <f t="array" ref="LL267:LL269">+MMULT($W$44:$Y$46,LL262:LL264)</f>
        <v>-3.2400064848709359E-2</v>
      </c>
      <c r="LM267">
        <f t="array" ref="LM267:LM269">+MMULT($W$44:$Y$46,LM262:LM264)</f>
        <v>-0.17311663954077638</v>
      </c>
      <c r="LN267">
        <f t="array" ref="LN267:LN269">+MMULT($W$44:$Y$46,LN262:LN264)</f>
        <v>-0.44837659738561053</v>
      </c>
      <c r="LO267">
        <f t="array" ref="LO267:LO269">+MMULT($W$44:$Y$46,LO262:LO264)</f>
        <v>0.31500366645130395</v>
      </c>
      <c r="LP267">
        <f t="array" ref="LP267:LP269">+MMULT($W$44:$Y$46,LP262:LP264)</f>
        <v>-0.51309723966581633</v>
      </c>
      <c r="LQ267">
        <f t="array" ref="LQ267:LQ269">+MMULT($W$44:$Y$46,LQ262:LQ264)</f>
        <v>-0.97238944662019378</v>
      </c>
      <c r="LR267">
        <f t="array" ref="LR267:LR269">+MMULT($W$44:$Y$46,LR262:LR264)</f>
        <v>-0.32171935961308218</v>
      </c>
      <c r="LS267">
        <f t="array" ref="LS267:LS269">+MMULT($W$44:$Y$46,LS262:LS264)</f>
        <v>-0.12386623583563899</v>
      </c>
      <c r="LT267">
        <f t="array" ref="LT267:LT269">+MMULT($W$44:$Y$46,LT262:LT264)</f>
        <v>-0.72544787475018457</v>
      </c>
      <c r="LU267">
        <f t="array" ref="LU267:LU269">+MMULT($W$44:$Y$46,LU262:LU264)</f>
        <v>-5.0404958440155342E-2</v>
      </c>
      <c r="LV267">
        <f t="array" ref="LV267:LV269">+MMULT($W$44:$Y$46,LV262:LV264)</f>
        <v>0.76203593289330063</v>
      </c>
      <c r="LW267">
        <f t="array" ref="LW267:LW269">+MMULT($W$44:$Y$46,LW262:LW264)</f>
        <v>-0.79010095272575931</v>
      </c>
      <c r="LX267">
        <f t="array" ref="LX267:LX269">+MMULT($W$44:$Y$46,LX262:LX264)</f>
        <v>-0.30098904120394754</v>
      </c>
      <c r="LY267">
        <f t="array" ref="LY267:LY269">+MMULT($W$44:$Y$46,LY262:LY264)</f>
        <v>0.31407664444805805</v>
      </c>
      <c r="LZ267">
        <f t="array" ref="LZ267:LZ269">+MMULT($W$44:$Y$46,LZ262:LZ264)</f>
        <v>0.63353259985600174</v>
      </c>
      <c r="MA267">
        <f t="array" ref="MA267:MA269">+MMULT($W$44:$Y$46,MA262:MA264)</f>
        <v>-1.1520508813757406</v>
      </c>
      <c r="MB267">
        <f t="array" ref="MB267:MB269">+MMULT($W$44:$Y$46,MB262:MB264)</f>
        <v>-0.23205357862602563</v>
      </c>
      <c r="MC267">
        <f t="array" ref="MC267:MC269">+MMULT($W$44:$Y$46,MC262:MC264)</f>
        <v>0.21919648889183266</v>
      </c>
      <c r="MD267">
        <f t="array" ref="MD267:MD269">+MMULT($W$44:$Y$46,MD262:MD264)</f>
        <v>0.37324310345050965</v>
      </c>
      <c r="ME267">
        <f t="array" ref="ME267:ME269">+MMULT($W$44:$Y$46,ME262:ME264)</f>
        <v>-1.105858756047871</v>
      </c>
      <c r="MF267">
        <f t="array" ref="MF267:MF269">+MMULT($W$44:$Y$46,MF262:MF264)</f>
        <v>-5.6969625509228995E-2</v>
      </c>
      <c r="MG267">
        <f t="array" ref="MG267:MG269">+MMULT($W$44:$Y$46,MG262:MG264)</f>
        <v>-0.85961269907847504</v>
      </c>
      <c r="MH267">
        <f t="array" ref="MH267:MH269">+MMULT($W$44:$Y$46,MH262:MH264)</f>
        <v>-0.76193856080721478</v>
      </c>
      <c r="MI267">
        <f t="array" ref="MI267:MI269">+MMULT($W$44:$Y$46,MI262:MI264)</f>
        <v>-0.69145905514993156</v>
      </c>
      <c r="MJ267">
        <f t="array" ref="MJ267:MJ269">+MMULT($W$44:$Y$46,MJ262:MJ264)</f>
        <v>-0.15617091578369283</v>
      </c>
      <c r="MK267">
        <f t="array" ref="MK267:MK269">+MMULT($W$44:$Y$46,MK262:MK264)</f>
        <v>-9.226700671535E-2</v>
      </c>
      <c r="ML267">
        <f t="array" ref="ML267:ML269">+MMULT($W$44:$Y$46,ML262:ML264)</f>
        <v>-0.20686799048210572</v>
      </c>
      <c r="MM267">
        <f t="array" ref="MM267:MM269">+MMULT($W$44:$Y$46,MM262:MM264)</f>
        <v>-0.86254578477363242</v>
      </c>
      <c r="MN267">
        <f t="array" ref="MN267:MN269">+MMULT($W$44:$Y$46,MN262:MN264)</f>
        <v>0.7712683964025836</v>
      </c>
      <c r="MO267">
        <f t="array" ref="MO267:MO269">+MMULT($W$44:$Y$46,MO262:MO264)</f>
        <v>0.29638175178374254</v>
      </c>
      <c r="MP267">
        <f t="array" ref="MP267:MP269">+MMULT($W$44:$Y$46,MP262:MP264)</f>
        <v>-0.59729428634862258</v>
      </c>
      <c r="MQ267">
        <f t="array" ref="MQ267:MQ269">+MMULT($W$44:$Y$46,MQ262:MQ264)</f>
        <v>-0.3150752051267956</v>
      </c>
      <c r="MR267">
        <f t="array" ref="MR267:MR269">+MMULT($W$44:$Y$46,MR262:MR264)</f>
        <v>-0.32594411583794991</v>
      </c>
      <c r="MS267">
        <f t="array" ref="MS267:MS269">+MMULT($W$44:$Y$46,MS262:MS264)</f>
        <v>-1.3420695265941334</v>
      </c>
      <c r="MT267">
        <f t="array" ref="MT267:MT269">+MMULT($W$44:$Y$46,MT262:MT264)</f>
        <v>-1.4268945238729218</v>
      </c>
      <c r="MU267">
        <f t="array" ref="MU267:MU269">+MMULT($W$44:$Y$46,MU262:MU264)</f>
        <v>0.41596361583160407</v>
      </c>
      <c r="MV267">
        <f t="array" ref="MV267:MV269">+MMULT($W$44:$Y$46,MV262:MV264)</f>
        <v>0.53164165410159514</v>
      </c>
      <c r="MW267">
        <f t="array" ref="MW267:MW269">+MMULT($W$44:$Y$46,MW262:MW264)</f>
        <v>0.86505162560127036</v>
      </c>
      <c r="MX267">
        <f t="array" ref="MX267:MX269">+MMULT($W$44:$Y$46,MX262:MX264)</f>
        <v>-0.55778605921564617</v>
      </c>
      <c r="MY267">
        <f t="array" ref="MY267:MY269">+MMULT($W$44:$Y$46,MY262:MY264)</f>
        <v>-1.0536593691641336</v>
      </c>
      <c r="MZ267">
        <f t="array" ref="MZ267:MZ269">+MMULT($W$44:$Y$46,MZ262:MZ264)</f>
        <v>1.9246765254272351</v>
      </c>
      <c r="NA267">
        <f t="array" ref="NA267:NA269">+MMULT($W$44:$Y$46,NA262:NA264)</f>
        <v>0.81703725123379423</v>
      </c>
      <c r="NB267">
        <f t="array" ref="NB267:NB269">+MMULT($W$44:$Y$46,NB262:NB264)</f>
        <v>1.6508741680955432</v>
      </c>
      <c r="NC267">
        <f t="array" ref="NC267:NC269">+MMULT($W$44:$Y$46,NC262:NC264)</f>
        <v>0.65609112886103405</v>
      </c>
      <c r="ND267">
        <f t="array" ref="ND267:ND269">+MMULT($W$44:$Y$46,ND262:ND264)</f>
        <v>0.26029744514721342</v>
      </c>
      <c r="NE267">
        <f t="array" ref="NE267:NE269">+MMULT($W$44:$Y$46,NE262:NE264)</f>
        <v>-1.4057667683777226</v>
      </c>
      <c r="NF267">
        <f t="array" ref="NF267:NF269">+MMULT($W$44:$Y$46,NF262:NF264)</f>
        <v>-9.4890091483377015E-2</v>
      </c>
      <c r="NG267">
        <f t="array" ref="NG267:NG269">+MMULT($W$44:$Y$46,NG262:NG264)</f>
        <v>-0.26232437428614336</v>
      </c>
      <c r="NH267">
        <f t="array" ref="NH267:NH269">+MMULT($W$44:$Y$46,NH262:NH264)</f>
        <v>0.24259758451932209</v>
      </c>
      <c r="NI267">
        <f t="array" ref="NI267:NI269">+MMULT($W$44:$Y$46,NI262:NI264)</f>
        <v>0.60296471997405066</v>
      </c>
      <c r="NJ267">
        <f t="array" ref="NJ267:NJ269">+MMULT($W$44:$Y$46,NJ262:NJ264)</f>
        <v>-0.27993381797695499</v>
      </c>
      <c r="NK267">
        <f t="array" ref="NK267:NK269">+MMULT($W$44:$Y$46,NK262:NK264)</f>
        <v>0.39200710187633925</v>
      </c>
      <c r="NL267">
        <f t="array" ref="NL267:NL269">+MMULT($W$44:$Y$46,NL262:NL264)</f>
        <v>-0.1598412472735003</v>
      </c>
      <c r="NM267">
        <f t="array" ref="NM267:NM269">+MMULT($W$44:$Y$46,NM262:NM264)</f>
        <v>0.70184011183794148</v>
      </c>
      <c r="NN267">
        <f t="array" ref="NN267:NN269">+MMULT($W$44:$Y$46,NN262:NN264)</f>
        <v>0.58134911045570692</v>
      </c>
      <c r="NO267">
        <f t="array" ref="NO267:NO269">+MMULT($W$44:$Y$46,NO262:NO264)</f>
        <v>0.71829996875731095</v>
      </c>
      <c r="NP267">
        <f t="array" ref="NP267:NP269">+MMULT($W$44:$Y$46,NP262:NP264)</f>
        <v>-0.4257226834799227</v>
      </c>
      <c r="NQ267">
        <f t="array" ref="NQ267:NQ269">+MMULT($W$44:$Y$46,NQ262:NQ264)</f>
        <v>0.65361310862942068</v>
      </c>
      <c r="NR267">
        <f t="array" ref="NR267:NR269">+MMULT($W$44:$Y$46,NR262:NR264)</f>
        <v>-0.16351356594873812</v>
      </c>
      <c r="NS267">
        <f t="array" ref="NS267:NS269">+MMULT($W$44:$Y$46,NS262:NS264)</f>
        <v>-0.65875197015223719</v>
      </c>
      <c r="NT267">
        <f t="array" ref="NT267:NT269">+MMULT($W$44:$Y$46,NT262:NT264)</f>
        <v>0.77959470335563896</v>
      </c>
      <c r="NU267">
        <f t="array" ref="NU267:NU269">+MMULT($W$44:$Y$46,NU262:NU264)</f>
        <v>0.39126786889625886</v>
      </c>
      <c r="NV267">
        <f t="array" ref="NV267:NV269">+MMULT($W$44:$Y$46,NV262:NV264)</f>
        <v>-0.84840497325145048</v>
      </c>
      <c r="NW267">
        <f t="array" ref="NW267:NW269">+MMULT($W$44:$Y$46,NW262:NW264)</f>
        <v>-0.60355789482500222</v>
      </c>
      <c r="NX267">
        <f t="array" ref="NX267:NX269">+MMULT($W$44:$Y$46,NX262:NX264)</f>
        <v>1.4109096042713998</v>
      </c>
      <c r="NY267">
        <f t="array" ref="NY267:NY269">+MMULT($W$44:$Y$46,NY262:NY264)</f>
        <v>-0.89389363493698559</v>
      </c>
      <c r="NZ267">
        <f t="array" ref="NZ267:NZ269">+MMULT($W$44:$Y$46,NZ262:NZ264)</f>
        <v>1.7730940208021593</v>
      </c>
      <c r="OA267">
        <f t="array" ref="OA267:OA269">+MMULT($W$44:$Y$46,OA262:OA264)</f>
        <v>-5.0338387728239509E-2</v>
      </c>
      <c r="OB267">
        <f t="array" ref="OB267:OB269">+MMULT($W$44:$Y$46,OB262:OB264)</f>
        <v>1.1380134034959355</v>
      </c>
      <c r="OC267">
        <f t="array" ref="OC267:OC269">+MMULT($W$44:$Y$46,OC262:OC264)</f>
        <v>-9.8656801466555186E-2</v>
      </c>
      <c r="OD267">
        <f t="array" ref="OD267:OD269">+MMULT($W$44:$Y$46,OD262:OD264)</f>
        <v>1.2058519397163188</v>
      </c>
      <c r="OE267">
        <f t="array" ref="OE267:OE269">+MMULT($W$44:$Y$46,OE262:OE264)</f>
        <v>0.11071106828689749</v>
      </c>
      <c r="OF267">
        <f t="array" ref="OF267:OF269">+MMULT($W$44:$Y$46,OF262:OF264)</f>
        <v>0.4634672835434871</v>
      </c>
      <c r="OG267">
        <f t="array" ref="OG267:OG269">+MMULT($W$44:$Y$46,OG262:OG264)</f>
        <v>-1.1663904114409549</v>
      </c>
      <c r="OH267">
        <f t="array" ref="OH267:OH269">+MMULT($W$44:$Y$46,OH262:OH264)</f>
        <v>1.3706015350027181</v>
      </c>
      <c r="OI267">
        <f t="array" ref="OI267:OI269">+MMULT($W$44:$Y$46,OI262:OI264)</f>
        <v>-0.22416743324578686</v>
      </c>
      <c r="OJ267">
        <f t="array" ref="OJ267:OJ269">+MMULT($W$44:$Y$46,OJ262:OJ264)</f>
        <v>0.4383393237770466</v>
      </c>
      <c r="OK267">
        <f t="array" ref="OK267:OK269">+MMULT($W$44:$Y$46,OK262:OK264)</f>
        <v>-0.96178383797855727</v>
      </c>
      <c r="OL267">
        <f t="array" ref="OL267:OL269">+MMULT($W$44:$Y$46,OL262:OL264)</f>
        <v>-1.4707397832075795</v>
      </c>
      <c r="OM267">
        <f t="array" ref="OM267:OM269">+MMULT($W$44:$Y$46,OM262:OM264)</f>
        <v>-0.62919457406160562</v>
      </c>
      <c r="ON267">
        <f t="array" ref="ON267:ON269">+MMULT($W$44:$Y$46,ON262:ON264)</f>
        <v>-0.40841628556723547</v>
      </c>
      <c r="OO267">
        <f t="array" ref="OO267:OO269">+MMULT($W$44:$Y$46,OO262:OO264)</f>
        <v>-0.23919452946989311</v>
      </c>
      <c r="OP267">
        <f t="array" ref="OP267:OP269">+MMULT($W$44:$Y$46,OP262:OP264)</f>
        <v>-0.54839263368650693</v>
      </c>
      <c r="OQ267">
        <f t="array" ref="OQ267:OQ269">+MMULT($W$44:$Y$46,OQ262:OQ264)</f>
        <v>0.5478233050607193</v>
      </c>
      <c r="OR267">
        <f t="array" ref="OR267:OR269">+MMULT($W$44:$Y$46,OR262:OR264)</f>
        <v>-1.3466519761964593</v>
      </c>
      <c r="OS267">
        <f t="array" ref="OS267:OS269">+MMULT($W$44:$Y$46,OS262:OS264)</f>
        <v>-0.67981812289909649</v>
      </c>
      <c r="OT267">
        <f t="array" ref="OT267:OT269">+MMULT($W$44:$Y$46,OT262:OT264)</f>
        <v>0.59064118952789957</v>
      </c>
      <c r="OU267">
        <f t="array" ref="OU267:OU269">+MMULT($W$44:$Y$46,OU262:OU264)</f>
        <v>-0.12251594333573418</v>
      </c>
      <c r="OV267">
        <f t="array" ref="OV267:OV269">+MMULT($W$44:$Y$46,OV262:OV264)</f>
        <v>1.2501622004416719</v>
      </c>
      <c r="OW267">
        <f t="array" ref="OW267:OW269">+MMULT($W$44:$Y$46,OW262:OW264)</f>
        <v>-0.48196400552893814</v>
      </c>
      <c r="OX267">
        <f t="array" ref="OX267:OX269">+MMULT($W$44:$Y$46,OX262:OX264)</f>
        <v>0.12393380014026999</v>
      </c>
      <c r="OY267">
        <f t="array" ref="OY267:OY269">+MMULT($W$44:$Y$46,OY262:OY264)</f>
        <v>1.6894732578941467</v>
      </c>
      <c r="OZ267">
        <f t="array" ref="OZ267:OZ269">+MMULT($W$44:$Y$46,OZ262:OZ264)</f>
        <v>-0.16052086469067095</v>
      </c>
      <c r="PA267">
        <f t="array" ref="PA267:PA269">+MMULT($W$44:$Y$46,PA262:PA264)</f>
        <v>-1.1709688866724202</v>
      </c>
      <c r="PB267">
        <f t="array" ref="PB267:PB269">+MMULT($W$44:$Y$46,PB262:PB264)</f>
        <v>-0.47087153645687246</v>
      </c>
      <c r="PC267">
        <f t="array" ref="PC267:PC269">+MMULT($W$44:$Y$46,PC262:PC264)</f>
        <v>1.6779316849148278</v>
      </c>
      <c r="PD267">
        <f t="array" ref="PD267:PD269">+MMULT($W$44:$Y$46,PD262:PD264)</f>
        <v>-5.7372030558869504E-2</v>
      </c>
      <c r="PE267">
        <f t="array" ref="PE267:PE269">+MMULT($W$44:$Y$46,PE262:PE264)</f>
        <v>-0.24475169352579274</v>
      </c>
      <c r="PF267">
        <f t="array" ref="PF267:PF269">+MMULT($W$44:$Y$46,PF262:PF264)</f>
        <v>-0.41828564200693708</v>
      </c>
      <c r="PG267">
        <f t="array" ref="PG267:PG269">+MMULT($W$44:$Y$46,PG262:PG264)</f>
        <v>-0.11630698245868844</v>
      </c>
      <c r="PH267">
        <f t="array" ref="PH267:PH269">+MMULT($W$44:$Y$46,PH262:PH264)</f>
        <v>-2.3091094700358963</v>
      </c>
      <c r="PI267">
        <f t="array" ref="PI267:PI269">+MMULT($W$44:$Y$46,PI262:PI264)</f>
        <v>5.4222341651806769E-2</v>
      </c>
      <c r="PJ267">
        <f t="array" ref="PJ267:PJ269">+MMULT($W$44:$Y$46,PJ262:PJ264)</f>
        <v>0.15202862775418349</v>
      </c>
      <c r="PK267">
        <f t="array" ref="PK267:PK269">+MMULT($W$44:$Y$46,PK262:PK264)</f>
        <v>-0.15223231426079165</v>
      </c>
      <c r="PL267">
        <f t="array" ref="PL267:PL269">+MMULT($W$44:$Y$46,PL262:PL264)</f>
        <v>0.91409734920708452</v>
      </c>
      <c r="PM267">
        <f t="array" ref="PM267:PM269">+MMULT($W$44:$Y$46,PM262:PM264)</f>
        <v>0.53083783759502923</v>
      </c>
      <c r="PN267">
        <f t="array" ref="PN267:PN269">+MMULT($W$44:$Y$46,PN262:PN264)</f>
        <v>0.744395687828319</v>
      </c>
      <c r="PO267">
        <f t="array" ref="PO267:PO269">+MMULT($W$44:$Y$46,PO262:PO264)</f>
        <v>0.11657624608449726</v>
      </c>
      <c r="PP267">
        <f t="array" ref="PP267:PP269">+MMULT($W$44:$Y$46,PP262:PP264)</f>
        <v>0.4695580068874286</v>
      </c>
      <c r="PQ267">
        <f t="array" ref="PQ267:PQ269">+MMULT($W$44:$Y$46,PQ262:PQ264)</f>
        <v>-0.42971692619487295</v>
      </c>
      <c r="PR267">
        <f t="array" ref="PR267:PR269">+MMULT($W$44:$Y$46,PR262:PR264)</f>
        <v>-0.56262982370205961</v>
      </c>
      <c r="PS267">
        <f t="array" ref="PS267:PS269">+MMULT($W$44:$Y$46,PS262:PS264)</f>
        <v>6.1995217462517106E-2</v>
      </c>
      <c r="PT267">
        <f t="array" ref="PT267:PT269">+MMULT($W$44:$Y$46,PT262:PT264)</f>
        <v>0.14985762767155508</v>
      </c>
      <c r="PU267">
        <f t="array" ref="PU267:PU269">+MMULT($W$44:$Y$46,PU262:PU264)</f>
        <v>1.6712229469020559</v>
      </c>
      <c r="PV267">
        <f t="array" ref="PV267:PV269">+MMULT($W$44:$Y$46,PV262:PV264)</f>
        <v>4.5182635129265208E-2</v>
      </c>
      <c r="PW267">
        <f t="array" ref="PW267:PW269">+MMULT($W$44:$Y$46,PW262:PW264)</f>
        <v>-1.1100397941932716</v>
      </c>
      <c r="PX267">
        <f t="array" ref="PX267:PX269">+MMULT($W$44:$Y$46,PX262:PX264)</f>
        <v>0.34935713457802131</v>
      </c>
      <c r="PY267">
        <f t="array" ref="PY267:PY269">+MMULT($W$44:$Y$46,PY262:PY264)</f>
        <v>-2.0512840835640054</v>
      </c>
      <c r="PZ267">
        <f t="array" ref="PZ267:PZ269">+MMULT($W$44:$Y$46,PZ262:PZ264)</f>
        <v>0.34675193447886721</v>
      </c>
      <c r="QA267">
        <f t="array" ref="QA267:QA269">+MMULT($W$44:$Y$46,QA262:QA264)</f>
        <v>-3.802081883837935E-2</v>
      </c>
      <c r="QB267">
        <f t="array" ref="QB267:QB269">+MMULT($W$44:$Y$46,QB262:QB264)</f>
        <v>-1.1704760646857</v>
      </c>
      <c r="QC267">
        <f t="array" ref="QC267:QC269">+MMULT($W$44:$Y$46,QC262:QC264)</f>
        <v>0.53760718476342628</v>
      </c>
      <c r="QD267">
        <f t="array" ref="QD267:QD269">+MMULT($W$44:$Y$46,QD262:QD264)</f>
        <v>-0.37808388715877767</v>
      </c>
      <c r="QE267">
        <f t="array" ref="QE267:QE269">+MMULT($W$44:$Y$46,QE262:QE264)</f>
        <v>0.70618608637405889</v>
      </c>
      <c r="QF267">
        <f t="array" ref="QF267:QF269">+MMULT($W$44:$Y$46,QF262:QF264)</f>
        <v>-0.35116845409776115</v>
      </c>
      <c r="QG267">
        <f t="array" ref="QG267:QG269">+MMULT($W$44:$Y$46,QG262:QG264)</f>
        <v>0.82160181616724726</v>
      </c>
      <c r="QH267">
        <f t="array" ref="QH267:QH269">+MMULT($W$44:$Y$46,QH262:QH264)</f>
        <v>-1.3323720616941548</v>
      </c>
      <c r="QI267">
        <f t="array" ref="QI267:QI269">+MMULT($W$44:$Y$46,QI262:QI264)</f>
        <v>0.123123028484698</v>
      </c>
      <c r="QJ267">
        <f t="array" ref="QJ267:QJ269">+MMULT($W$44:$Y$46,QJ262:QJ264)</f>
        <v>0.74882512415251001</v>
      </c>
      <c r="QK267">
        <f t="array" ref="QK267:QK269">+MMULT($W$44:$Y$46,QK262:QK264)</f>
        <v>2.6173616739876762</v>
      </c>
      <c r="QL267">
        <f t="array" ref="QL267:QL269">+MMULT($W$44:$Y$46,QL262:QL264)</f>
        <v>-0.73750015438509653</v>
      </c>
      <c r="QM267">
        <f t="array" ref="QM267:QM269">+MMULT($W$44:$Y$46,QM262:QM264)</f>
        <v>0.73055494130611587</v>
      </c>
      <c r="QN267">
        <f t="array" ref="QN267:QN269">+MMULT($W$44:$Y$46,QN262:QN264)</f>
        <v>-0.25108584708494885</v>
      </c>
      <c r="QO267">
        <f t="array" ref="QO267:QO269">+MMULT($W$44:$Y$46,QO262:QO264)</f>
        <v>0.27241331471589575</v>
      </c>
      <c r="QP267">
        <f t="array" ref="QP267:QP269">+MMULT($W$44:$Y$46,QP262:QP264)</f>
        <v>1.0092557107235551</v>
      </c>
      <c r="QQ267">
        <f t="array" ref="QQ267:QQ269">+MMULT($W$44:$Y$46,QQ262:QQ264)</f>
        <v>0.49548680238228954</v>
      </c>
      <c r="QR267">
        <f t="array" ref="QR267:QR269">+MMULT($W$44:$Y$46,QR262:QR264)</f>
        <v>0.20803645551513592</v>
      </c>
      <c r="QS267">
        <f t="array" ref="QS267:QS269">+MMULT($W$44:$Y$46,QS262:QS264)</f>
        <v>0.5126203151625387</v>
      </c>
      <c r="QT267">
        <f t="array" ref="QT267:QT269">+MMULT($W$44:$Y$46,QT262:QT264)</f>
        <v>9.1729473056447491E-2</v>
      </c>
      <c r="QU267">
        <f t="array" ref="QU267:QU269">+MMULT($W$44:$Y$46,QU262:QU264)</f>
        <v>2.6312322282913341E-2</v>
      </c>
      <c r="QV267">
        <f t="array" ref="QV267:QV269">+MMULT($W$44:$Y$46,QV262:QV264)</f>
        <v>1.259720562361528</v>
      </c>
      <c r="QW267">
        <f t="array" ref="QW267:QW269">+MMULT($W$44:$Y$46,QW262:QW264)</f>
        <v>-1.5421711506859876</v>
      </c>
      <c r="QX267">
        <f t="array" ref="QX267:QX269">+MMULT($W$44:$Y$46,QX262:QX264)</f>
        <v>-0.6461194323716708</v>
      </c>
      <c r="QY267">
        <f t="array" ref="QY267:QY269">+MMULT($W$44:$Y$46,QY262:QY264)</f>
        <v>-0.18985370882767599</v>
      </c>
      <c r="QZ267">
        <f t="array" ref="QZ267:QZ269">+MMULT($W$44:$Y$46,QZ262:QZ264)</f>
        <v>-1.4410194379116612</v>
      </c>
      <c r="RA267">
        <f t="array" ref="RA267:RA269">+MMULT($W$44:$Y$46,RA262:RA264)</f>
        <v>-2.852008529600274E-2</v>
      </c>
      <c r="RB267">
        <f t="array" ref="RB267:RB269">+MMULT($W$44:$Y$46,RB262:RB264)</f>
        <v>-0.64638372803390376</v>
      </c>
      <c r="RC267">
        <f t="array" ref="RC267:RC269">+MMULT($W$44:$Y$46,RC262:RC264)</f>
        <v>-0.28690983243010559</v>
      </c>
      <c r="RD267">
        <f t="array" ref="RD267:RD269">+MMULT($W$44:$Y$46,RD262:RD264)</f>
        <v>0.32050320212972422</v>
      </c>
      <c r="RE267">
        <f t="array" ref="RE267:RE269">+MMULT($W$44:$Y$46,RE262:RE264)</f>
        <v>0.59653518151423901</v>
      </c>
      <c r="RF267">
        <f t="array" ref="RF267:RF269">+MMULT($W$44:$Y$46,RF262:RF264)</f>
        <v>-0.41596361583160407</v>
      </c>
      <c r="RG267">
        <f t="array" ref="RG267:RG269">+MMULT($W$44:$Y$46,RG262:RG264)</f>
        <v>2.0560414054841998E-2</v>
      </c>
      <c r="RH267">
        <f t="array" ref="RH267:RH269">+MMULT($W$44:$Y$46,RH262:RH264)</f>
        <v>-0.46246772927203439</v>
      </c>
      <c r="RI267">
        <f t="array" ref="RI267:RI269">+MMULT($W$44:$Y$46,RI262:RI264)</f>
        <v>-0.35276317040559574</v>
      </c>
      <c r="RJ267">
        <f t="array" ref="RJ267:RJ269">+MMULT($W$44:$Y$46,RJ262:RJ264)</f>
        <v>-0.75037115441730173</v>
      </c>
      <c r="RK267">
        <f t="array" ref="RK267:RK269">+MMULT($W$44:$Y$46,RK262:RK264)</f>
        <v>0.88001910626246693</v>
      </c>
      <c r="RL267">
        <f t="array" ref="RL267:RL269">+MMULT($W$44:$Y$46,RL262:RL264)</f>
        <v>-0.19218269015201511</v>
      </c>
      <c r="RM267">
        <f t="array" ref="RM267:RM269">+MMULT($W$44:$Y$46,RM262:RM264)</f>
        <v>0.92280917013362262</v>
      </c>
      <c r="RN267">
        <f t="array" ref="RN267:RN269">+MMULT($W$44:$Y$46,RN262:RN264)</f>
        <v>-0.44061564468748216</v>
      </c>
      <c r="RO267">
        <f t="array" ref="RO267:RO269">+MMULT($W$44:$Y$46,RO262:RO264)</f>
        <v>-0.48235349387328158</v>
      </c>
      <c r="RP267">
        <f t="array" ref="RP267:RP269">+MMULT($W$44:$Y$46,RP262:RP264)</f>
        <v>-8.2121431500833425E-2</v>
      </c>
      <c r="RQ267">
        <f t="array" ref="RQ267:RQ269">+MMULT($W$44:$Y$46,RQ262:RQ264)</f>
        <v>0.55680339602035112</v>
      </c>
      <c r="RR267">
        <f t="array" ref="RR267:RR269">+MMULT($W$44:$Y$46,RR262:RR264)</f>
        <v>0.38639628381382085</v>
      </c>
      <c r="RS267">
        <f t="array" ref="RS267:RS269">+MMULT($W$44:$Y$46,RS262:RS264)</f>
        <v>3.8422230295304692E-2</v>
      </c>
      <c r="RT267">
        <f t="array" ref="RT267:RT269">+MMULT($W$44:$Y$46,RT262:RT264)</f>
        <v>0.14294122878131418</v>
      </c>
      <c r="RU267">
        <f t="array" ref="RU267:RU269">+MMULT($W$44:$Y$46,RU262:RU264)</f>
        <v>-0.32816777633448191</v>
      </c>
      <c r="RV267">
        <f t="array" ref="RV267:RV269">+MMULT($W$44:$Y$46,RV262:RV264)</f>
        <v>1.1125893531003768</v>
      </c>
      <c r="RW267">
        <f t="array" ref="RW267:RW269">+MMULT($W$44:$Y$46,RW262:RW264)</f>
        <v>0.31821595169942185</v>
      </c>
      <c r="RX267">
        <f t="array" ref="RX267:RX269">+MMULT($W$44:$Y$46,RX262:RX264)</f>
        <v>0.56592457714553601</v>
      </c>
      <c r="RY267">
        <f t="array" ref="RY267:RY269">+MMULT($W$44:$Y$46,RY262:RY264)</f>
        <v>0.1899908246223683</v>
      </c>
      <c r="RZ267">
        <f t="array" ref="RZ267:RZ269">+MMULT($W$44:$Y$46,RZ262:RZ264)</f>
        <v>-1.4183416777808096</v>
      </c>
      <c r="SA267">
        <f t="array" ref="SA267:SA269">+MMULT($W$44:$Y$46,SA262:SA264)</f>
        <v>-0.37845052287067238</v>
      </c>
      <c r="SB267">
        <f t="array" ref="SB267:SB269">+MMULT($W$44:$Y$46,SB262:SB264)</f>
        <v>0.67891395352829931</v>
      </c>
      <c r="SC267">
        <f t="array" ref="SC267:SC269">+MMULT($W$44:$Y$46,SC262:SC264)</f>
        <v>0.75492379623817285</v>
      </c>
      <c r="SD267">
        <f t="array" ref="SD267:SD269">+MMULT($W$44:$Y$46,SD262:SD264)</f>
        <v>-1.206817711835456E-2</v>
      </c>
      <c r="SE267">
        <f t="array" ref="SE267:SE269">+MMULT($W$44:$Y$46,SE262:SE264)</f>
        <v>-0.38728058133031479</v>
      </c>
      <c r="SF267">
        <f t="array" ref="SF267:SF269">+MMULT($W$44:$Y$46,SF262:SF264)</f>
        <v>-1.0377916935030005</v>
      </c>
      <c r="SG267">
        <f t="array" ref="SG267:SG269">+MMULT($W$44:$Y$46,SG262:SG264)</f>
        <v>-8.6420707179338294E-2</v>
      </c>
    </row>
    <row r="268" spans="1:501">
      <c r="A268" t="s">
        <v>553</v>
      </c>
      <c r="B268">
        <v>-1.5724492570554944</v>
      </c>
      <c r="C268">
        <v>1.1578754241763162E-2</v>
      </c>
      <c r="D268">
        <v>-0.41447272044128308</v>
      </c>
      <c r="E268">
        <v>0.20286314685332585</v>
      </c>
      <c r="F268">
        <v>0.58516450413950727</v>
      </c>
      <c r="G268">
        <v>0.6855745990279305</v>
      </c>
      <c r="H268">
        <v>-0.4538083212289174</v>
      </c>
      <c r="I268">
        <v>0.53086172986123503</v>
      </c>
      <c r="J268">
        <v>-0.69705328069166006</v>
      </c>
      <c r="K268">
        <v>-0.68805177115386895</v>
      </c>
      <c r="L268">
        <v>1.234867046864784</v>
      </c>
      <c r="M268">
        <v>0.67662444562824886</v>
      </c>
      <c r="N268">
        <v>0.39643422968995168</v>
      </c>
      <c r="O268">
        <v>-2.1373607377240034E-2</v>
      </c>
      <c r="P268">
        <v>0.2456521074864022</v>
      </c>
      <c r="Q268">
        <v>-0.53187692428592426</v>
      </c>
      <c r="R268">
        <v>-1.0274257402495566</v>
      </c>
      <c r="S268">
        <v>0.46404996913403995</v>
      </c>
      <c r="T268">
        <v>0.51290738955446846</v>
      </c>
      <c r="U268">
        <v>1.5157041619102243</v>
      </c>
      <c r="V268">
        <v>0.32904932698033562</v>
      </c>
      <c r="W268">
        <v>-0.96550399452699698</v>
      </c>
      <c r="X268">
        <v>1.0287134169569865</v>
      </c>
      <c r="Y268">
        <v>1.8263556134825323</v>
      </c>
      <c r="Z268">
        <v>0.62243559374117285</v>
      </c>
      <c r="AA268">
        <v>7.7040061866302828E-2</v>
      </c>
      <c r="AB268">
        <v>-0.32093217595370149</v>
      </c>
      <c r="AC268">
        <v>0.66032142442995601</v>
      </c>
      <c r="AD268">
        <v>0.95541644935081016</v>
      </c>
      <c r="AE268">
        <v>-0.15042659679689868</v>
      </c>
      <c r="AF268">
        <v>0.74503655162231941</v>
      </c>
      <c r="AG268">
        <v>-0.30914613779812555</v>
      </c>
      <c r="AH268">
        <v>-0.26042034715447249</v>
      </c>
      <c r="AI268">
        <v>0.8398531102459299</v>
      </c>
      <c r="AJ268">
        <v>-1.2408879124561796</v>
      </c>
      <c r="AK268">
        <v>-1.0292008677583269</v>
      </c>
      <c r="AL268">
        <v>-1.0256071263136719</v>
      </c>
      <c r="AM268">
        <v>7.8849159939503588E-3</v>
      </c>
      <c r="AN268">
        <v>-0.27244900918842452</v>
      </c>
      <c r="AO268">
        <v>0.66109274542719643</v>
      </c>
      <c r="AP268">
        <v>1.3049656780268086</v>
      </c>
      <c r="AQ268">
        <v>-0.16183386984385728</v>
      </c>
      <c r="AR268">
        <v>0.50592073523759307</v>
      </c>
      <c r="AS268">
        <v>0.59418599576232378</v>
      </c>
      <c r="AT268">
        <v>0.66882737095352918</v>
      </c>
      <c r="AU268">
        <v>0.34197095732632965</v>
      </c>
      <c r="AV268">
        <v>0.17081742251388116</v>
      </c>
      <c r="AW268">
        <v>-0.58354901341181598</v>
      </c>
      <c r="AX268">
        <v>0.37935545193623793</v>
      </c>
      <c r="AY268">
        <v>-0.70987485328717925</v>
      </c>
      <c r="AZ268">
        <v>-0.1458988419424026</v>
      </c>
      <c r="BA268">
        <v>-0.38725193008614067</v>
      </c>
      <c r="BB268">
        <v>-1.5432846666808286</v>
      </c>
      <c r="BC268">
        <v>-0.66236356763715676</v>
      </c>
      <c r="BD268">
        <v>1.0355935004137957</v>
      </c>
      <c r="BE268">
        <v>1.2991511478292523</v>
      </c>
      <c r="BF268">
        <v>-0.3857294133410718</v>
      </c>
      <c r="BG268">
        <v>1.1079485123335986</v>
      </c>
      <c r="BH268">
        <v>-0.48994702634900539</v>
      </c>
      <c r="BI268">
        <v>-0.96602086835913359</v>
      </c>
      <c r="BJ268">
        <v>9.9759839160062244E-2</v>
      </c>
      <c r="BK268">
        <v>-0.13239308224952184</v>
      </c>
      <c r="BL268">
        <v>0.31054622443319263</v>
      </c>
      <c r="BM268">
        <v>-0.12112173471201806</v>
      </c>
      <c r="BN268">
        <v>7.217288064345137E-2</v>
      </c>
      <c r="BO268">
        <v>0.18496114706780509</v>
      </c>
      <c r="BP268">
        <v>0.43571944286098929</v>
      </c>
      <c r="BQ268">
        <v>-0.54489476357861411</v>
      </c>
      <c r="BR268">
        <v>-4.5315191816525796E-2</v>
      </c>
      <c r="BS268">
        <v>0.11489063221426243</v>
      </c>
      <c r="BT268">
        <v>-0.41026355050548791</v>
      </c>
      <c r="BU268">
        <v>0.34500688524832762</v>
      </c>
      <c r="BV268">
        <v>-0.14336997387240627</v>
      </c>
      <c r="BW268">
        <v>-0.89133786520040525</v>
      </c>
      <c r="BX268">
        <v>0.31914311139691359</v>
      </c>
      <c r="BY268">
        <v>0.61796439222383048</v>
      </c>
      <c r="BZ268">
        <v>1.2237912928866792</v>
      </c>
      <c r="CA268">
        <v>0.21156556911777566</v>
      </c>
      <c r="CB268">
        <v>0.68292132584980969</v>
      </c>
      <c r="CC268">
        <v>0.41252910061236203</v>
      </c>
      <c r="CD268">
        <v>0.93870770740170839</v>
      </c>
      <c r="CE268">
        <v>-0.4855438432243484</v>
      </c>
      <c r="CF268">
        <v>-0.35243042126076801</v>
      </c>
      <c r="CG268">
        <v>-0.40098663314421956</v>
      </c>
      <c r="CH268">
        <v>0.51506463462980168</v>
      </c>
      <c r="CI268">
        <v>0.7890012442726213</v>
      </c>
      <c r="CJ268">
        <v>0.1386210397051732</v>
      </c>
      <c r="CK268">
        <v>0.7275626418919976</v>
      </c>
      <c r="CL268">
        <v>-0.37153469077122397</v>
      </c>
      <c r="CM268">
        <v>0.17626546634058712</v>
      </c>
      <c r="CN268">
        <v>-0.92448146698206424</v>
      </c>
      <c r="CO268">
        <v>-1.4772483528231395</v>
      </c>
      <c r="CP268">
        <v>-0.48783772776297851</v>
      </c>
      <c r="CQ268">
        <v>0.57884829957770723</v>
      </c>
      <c r="CR268">
        <v>-7.0290210031233258E-2</v>
      </c>
      <c r="CS268">
        <v>-0.98866424068593606</v>
      </c>
      <c r="CT268">
        <v>-0.58343280672751152</v>
      </c>
      <c r="CU268">
        <v>-0.59173790499683365</v>
      </c>
      <c r="CV268">
        <v>-0.21035636264926466</v>
      </c>
      <c r="CW268">
        <v>-0.19001890890451162</v>
      </c>
      <c r="CX268">
        <v>-0.15265995647334099</v>
      </c>
      <c r="CY268">
        <v>1.2212574595192378</v>
      </c>
      <c r="CZ268">
        <v>-0.39260388167368027</v>
      </c>
      <c r="DA268">
        <v>0.55713733945407817</v>
      </c>
      <c r="DB268">
        <v>0.44706765318186337</v>
      </c>
      <c r="DC268">
        <v>-0.18464235640103277</v>
      </c>
      <c r="DD268">
        <v>-0.87991870044088971</v>
      </c>
      <c r="DE268">
        <v>-1.4640865666155802</v>
      </c>
      <c r="DF268">
        <v>0.35593586757991175</v>
      </c>
      <c r="DG268">
        <v>-8.0736806601743066E-2</v>
      </c>
      <c r="DH268">
        <v>1.8179056051285789</v>
      </c>
      <c r="DI268">
        <v>0.85734330197329722</v>
      </c>
      <c r="DJ268">
        <v>-0.18769517563802163</v>
      </c>
      <c r="DK268">
        <v>-0.77730098843724049</v>
      </c>
      <c r="DL268">
        <v>-0.52653119926059755</v>
      </c>
      <c r="DM268">
        <v>0.71501555995698296</v>
      </c>
      <c r="DN268">
        <v>0.11679864840837065</v>
      </c>
      <c r="DO268">
        <v>1.043350196241092</v>
      </c>
      <c r="DP268">
        <v>-0.11779782905557171</v>
      </c>
      <c r="DQ268">
        <v>-0.6170992428965425</v>
      </c>
      <c r="DR268">
        <v>-0.60161785732817741</v>
      </c>
      <c r="DS268">
        <v>9.2998061328011333E-2</v>
      </c>
      <c r="DT268">
        <v>-0.94866517852157406</v>
      </c>
      <c r="DU268">
        <v>-0.79467325432555302</v>
      </c>
      <c r="DV268">
        <v>0.21984630039377751</v>
      </c>
      <c r="DW268">
        <v>0.45135164012450979</v>
      </c>
      <c r="DX268">
        <v>0.13163779687538538</v>
      </c>
      <c r="DY268">
        <v>-0.84207412397219883</v>
      </c>
      <c r="DZ268">
        <v>-0.29115634492722309</v>
      </c>
      <c r="EA268">
        <v>-0.35641148472605089</v>
      </c>
      <c r="EB268">
        <v>-0.14874747933644911</v>
      </c>
      <c r="EC268">
        <v>-0.80568828900847334</v>
      </c>
      <c r="ED268">
        <v>1.5180837777785843</v>
      </c>
      <c r="EE268">
        <v>-6.3573234150118396E-2</v>
      </c>
      <c r="EF268">
        <v>0.1983753340772679</v>
      </c>
      <c r="EG268">
        <v>0.13623321704114935</v>
      </c>
      <c r="EH268">
        <v>0.26221805781352281</v>
      </c>
      <c r="EI268">
        <v>-0.13642731632737459</v>
      </c>
      <c r="EJ268">
        <v>0.17811895712901205</v>
      </c>
      <c r="EK268">
        <v>-1.459726037144994</v>
      </c>
      <c r="EL268">
        <v>-8.2871642771261883E-2</v>
      </c>
      <c r="EM268">
        <v>0.58026832154324492</v>
      </c>
      <c r="EN268">
        <v>0.80332820182471654</v>
      </c>
      <c r="EO268">
        <v>0.58832772918162102</v>
      </c>
      <c r="EP268">
        <v>-1.2044218481704143</v>
      </c>
      <c r="EQ268">
        <v>1.7548695695481493</v>
      </c>
      <c r="ER268">
        <v>0.83337376073215785</v>
      </c>
      <c r="ES268">
        <v>-0.13111157995480094</v>
      </c>
      <c r="ET268">
        <v>-0.78541624221895523</v>
      </c>
      <c r="EU268">
        <v>0.88517347964153203</v>
      </c>
      <c r="EV268">
        <v>0.41942256447171794</v>
      </c>
      <c r="EW268">
        <v>0.63994316472895851</v>
      </c>
      <c r="EX268">
        <v>-5.1520468733661062E-2</v>
      </c>
      <c r="EY268">
        <v>0.39274987992243005</v>
      </c>
      <c r="EZ268">
        <v>-0.69943916402826567</v>
      </c>
      <c r="FA268">
        <v>-0.37940463483594605</v>
      </c>
      <c r="FB268">
        <v>0.20625033461909267</v>
      </c>
      <c r="FC268">
        <v>0.11242290033019753</v>
      </c>
      <c r="FD268">
        <v>0.37868379561416515</v>
      </c>
      <c r="FE268">
        <v>-0.12121672014751991</v>
      </c>
      <c r="FF268">
        <v>-0.48571166257267379</v>
      </c>
      <c r="FG268">
        <v>0.55024647642894098</v>
      </c>
      <c r="FH268">
        <v>-0.94044494656801159</v>
      </c>
      <c r="FI268">
        <v>-0.29225673531439511</v>
      </c>
      <c r="FJ268">
        <v>1.0802107277687552</v>
      </c>
      <c r="FK268">
        <v>0.51469636811068176</v>
      </c>
      <c r="FL268">
        <v>0.54287056033626913</v>
      </c>
      <c r="FM268">
        <v>1.3106031230971853</v>
      </c>
      <c r="FN268">
        <v>-0.17889139826266676</v>
      </c>
      <c r="FO268">
        <v>-0.16203505845715743</v>
      </c>
      <c r="FP268">
        <v>0.43583382195158765</v>
      </c>
      <c r="FQ268">
        <v>-0.81011176860901646</v>
      </c>
      <c r="FR268">
        <v>0.96098845892476148</v>
      </c>
      <c r="FS268">
        <v>-0.49039845792625775</v>
      </c>
      <c r="FT268">
        <v>0.8041607361039258</v>
      </c>
      <c r="FU268">
        <v>0.31608977881694189</v>
      </c>
      <c r="FV268">
        <v>-0.93526066285470888</v>
      </c>
      <c r="FW268">
        <v>1.4423266202273755</v>
      </c>
      <c r="FX268">
        <v>0.55710247908302457</v>
      </c>
      <c r="FY268">
        <v>-9.5934406626149826E-2</v>
      </c>
      <c r="FZ268">
        <v>0.41967637999162749</v>
      </c>
      <c r="GA268">
        <v>-0.59145115300265638</v>
      </c>
      <c r="GB268">
        <v>-0.2178355852241563</v>
      </c>
      <c r="GC268">
        <v>-0.75996324902233459</v>
      </c>
      <c r="GD268">
        <v>0.31541930566280163</v>
      </c>
      <c r="GE268">
        <v>0.24815773846247802</v>
      </c>
      <c r="GF268">
        <v>6.6714461089075583E-2</v>
      </c>
      <c r="GG268">
        <v>-6.5367253487066901E-2</v>
      </c>
      <c r="GH268">
        <v>-0.33099562721729459</v>
      </c>
      <c r="GI268">
        <v>-0.90263740548688354</v>
      </c>
      <c r="GJ268">
        <v>0.69539443297562831</v>
      </c>
      <c r="GK268">
        <v>-1.0291999817013924</v>
      </c>
      <c r="GL268">
        <v>1.4858586944464671</v>
      </c>
      <c r="GM268">
        <v>-1.1456696310568248</v>
      </c>
      <c r="GN268">
        <v>-0.76916387576154088</v>
      </c>
      <c r="GO268">
        <v>-1.227328621651826</v>
      </c>
      <c r="GP268">
        <v>-0.45009990671304484</v>
      </c>
      <c r="GQ268">
        <v>4.8255256615380659E-2</v>
      </c>
      <c r="GR268">
        <v>-1.5777824226981327</v>
      </c>
      <c r="GS268">
        <v>1.7566242766660412</v>
      </c>
      <c r="GT268">
        <v>-1.084807610692692</v>
      </c>
      <c r="GU268">
        <v>0.74302541286759949</v>
      </c>
      <c r="GV268">
        <v>0.53601574892280357</v>
      </c>
      <c r="GW268">
        <v>-1.5069060330624644</v>
      </c>
      <c r="GX268">
        <v>0.17257258512550916</v>
      </c>
      <c r="GY268">
        <v>0.91301113461444472</v>
      </c>
      <c r="GZ268">
        <v>-0.34191814901104189</v>
      </c>
      <c r="HA268">
        <v>0.90894195693988622</v>
      </c>
      <c r="HB268">
        <v>1.5788773319973299</v>
      </c>
      <c r="HC268">
        <v>0.42487787321349557</v>
      </c>
      <c r="HD268">
        <v>0.2683754888091972</v>
      </c>
      <c r="HE268">
        <v>0.22201060395572575</v>
      </c>
      <c r="HF268">
        <v>0.27608658301263073</v>
      </c>
      <c r="HG268">
        <v>-0.44168241820093479</v>
      </c>
      <c r="HH268">
        <v>-0.21264914393279286</v>
      </c>
      <c r="HI268">
        <v>0.92818313266965724</v>
      </c>
      <c r="HJ268">
        <v>-0.11879060983126832</v>
      </c>
      <c r="HK268">
        <v>-0.5833148737028333</v>
      </c>
      <c r="HL268">
        <v>-0.40468393471134795</v>
      </c>
      <c r="HM268">
        <v>0.43001704955755665</v>
      </c>
      <c r="HN268">
        <v>-3.2085877660588055E-3</v>
      </c>
      <c r="HO268">
        <v>-1.1224125833254828E-2</v>
      </c>
      <c r="HP268">
        <v>-4.781411201920803E-2</v>
      </c>
      <c r="HQ268">
        <v>-0.24580248087791062</v>
      </c>
      <c r="HR268">
        <v>-0.86695484754795504</v>
      </c>
      <c r="HS268">
        <v>-5.7795112190387327E-2</v>
      </c>
      <c r="HT268">
        <v>0.78813216915845752</v>
      </c>
      <c r="HU268">
        <v>-0.77303204817725613</v>
      </c>
      <c r="HV268">
        <v>7.3726936451743025E-2</v>
      </c>
      <c r="HW268">
        <v>0.78716305438196854</v>
      </c>
      <c r="HX268">
        <v>-2.4852593099139203E-2</v>
      </c>
      <c r="HY268">
        <v>0.45393767819620856</v>
      </c>
      <c r="HZ268">
        <v>0.39280459040791355</v>
      </c>
      <c r="IA268">
        <v>-0.11034659952912926</v>
      </c>
      <c r="IB268">
        <v>-0.1285819150061932</v>
      </c>
      <c r="IC268">
        <v>-0.14707303464223009</v>
      </c>
      <c r="ID268">
        <v>-0.10983157531025822</v>
      </c>
      <c r="IE268">
        <v>-0.23187035115413157</v>
      </c>
      <c r="IF268">
        <v>0.58611774232538372</v>
      </c>
      <c r="IG268">
        <v>0.19201755588686162</v>
      </c>
      <c r="IH268">
        <v>1.7521385123639768</v>
      </c>
      <c r="II268">
        <v>-1.6222863008949679</v>
      </c>
      <c r="IJ268">
        <v>0.33436879634599626</v>
      </c>
      <c r="IK268">
        <v>0.83822896821215775</v>
      </c>
      <c r="IL268">
        <v>0.77646509255141249</v>
      </c>
      <c r="IM268">
        <v>4.9572162833736111E-2</v>
      </c>
      <c r="IN268">
        <v>0.89465393592817044</v>
      </c>
      <c r="IO268">
        <v>1.2930593362126368</v>
      </c>
      <c r="IP268">
        <v>4.4402559358589028E-2</v>
      </c>
      <c r="IQ268">
        <v>-7.5452183145582385E-2</v>
      </c>
      <c r="IR268">
        <v>-5.7232938017690721E-2</v>
      </c>
      <c r="IS268">
        <v>-0.20999749179937999</v>
      </c>
      <c r="IT268">
        <v>-0.33231349983773339</v>
      </c>
      <c r="IU268">
        <v>-0.7232115452091874</v>
      </c>
      <c r="IV268">
        <v>-1.3016369941791321</v>
      </c>
      <c r="IW268">
        <v>0.4420650584055178</v>
      </c>
      <c r="IX268">
        <v>0.33040089196270839</v>
      </c>
      <c r="IY268">
        <v>0.58762792104694572</v>
      </c>
      <c r="IZ268">
        <v>0.31645446396661647</v>
      </c>
      <c r="JA268">
        <v>-0.9128126205508017</v>
      </c>
      <c r="JB268">
        <v>0.48377836567938909</v>
      </c>
      <c r="JC268">
        <v>-1.2478526751578698</v>
      </c>
      <c r="JD268">
        <v>-0.2532432710813069</v>
      </c>
      <c r="JE268">
        <v>5.3799120233144856E-2</v>
      </c>
      <c r="JF268">
        <v>0.98967899209188093</v>
      </c>
      <c r="JG268">
        <v>-6.6487075111119232E-2</v>
      </c>
      <c r="JH268">
        <v>0.20299538443296614</v>
      </c>
      <c r="JI268">
        <v>0.17832192096756366</v>
      </c>
      <c r="JJ268">
        <v>-0.64824546887998402</v>
      </c>
      <c r="JK268">
        <v>-1.093401472825406E-2</v>
      </c>
      <c r="JL268">
        <v>-0.29709976796149745</v>
      </c>
      <c r="JM268">
        <v>0.35587330618215013</v>
      </c>
      <c r="JN268">
        <v>-1.649440791421271</v>
      </c>
      <c r="JO268">
        <v>0.61656141573026269</v>
      </c>
      <c r="JP268">
        <v>0.6468554629371821</v>
      </c>
      <c r="JQ268">
        <v>-0.7436294356194757</v>
      </c>
      <c r="JR268">
        <v>0.40978965130789974</v>
      </c>
      <c r="JS268">
        <v>0.10787888434177995</v>
      </c>
      <c r="JT268">
        <v>-0.21005966915849689</v>
      </c>
      <c r="JU268">
        <v>0.40130404306932377</v>
      </c>
      <c r="JV268">
        <v>-1.3339217435478785</v>
      </c>
      <c r="JW268">
        <v>-1.4913832497693338</v>
      </c>
      <c r="JX268">
        <v>0.63285812422785082</v>
      </c>
      <c r="JY268">
        <v>-1.2039536946410396</v>
      </c>
      <c r="JZ268">
        <v>-0.2486340510280971</v>
      </c>
      <c r="KA268">
        <v>-0.15629435709896081</v>
      </c>
      <c r="KB268">
        <v>0.26626006529360358</v>
      </c>
      <c r="KC268">
        <v>-0.57817967186620034</v>
      </c>
      <c r="KD268">
        <v>0.12441098491721668</v>
      </c>
      <c r="KE268">
        <v>-0.1050987972171261</v>
      </c>
      <c r="KF268">
        <v>-1.0288182337456888</v>
      </c>
      <c r="KG268">
        <v>-0.99584005843182533</v>
      </c>
      <c r="KH268">
        <v>-2.3447806682917981E-2</v>
      </c>
      <c r="KI268">
        <v>0.71323879950111158</v>
      </c>
      <c r="KJ268">
        <v>1.0077849512198447</v>
      </c>
      <c r="KK268">
        <v>1.0100438485730863</v>
      </c>
      <c r="KL268">
        <v>0.16588432783028687</v>
      </c>
      <c r="KM268">
        <v>-0.56975522508251952</v>
      </c>
      <c r="KN268">
        <v>1.1077417111403813</v>
      </c>
      <c r="KO268">
        <v>-0.3696996220175664</v>
      </c>
      <c r="KP268">
        <v>-0.15623519571178252</v>
      </c>
      <c r="KQ268">
        <v>0.93947872063936688</v>
      </c>
      <c r="KR268">
        <v>0.28688226001492084</v>
      </c>
      <c r="KS268">
        <v>-0.41786276843285852</v>
      </c>
      <c r="KT268">
        <v>-0.67885026108926394</v>
      </c>
      <c r="KU268">
        <v>0.51728359642171973</v>
      </c>
      <c r="KV268">
        <v>-0.92285897854211774</v>
      </c>
      <c r="KW268">
        <v>-0.4913532394286152</v>
      </c>
      <c r="KX268">
        <v>0.55804773124249696</v>
      </c>
      <c r="KY268">
        <v>1.0103471097617041</v>
      </c>
      <c r="KZ268">
        <v>-1.2376735160862473</v>
      </c>
      <c r="LA268">
        <v>0.86787310029243725</v>
      </c>
      <c r="LB268">
        <v>-0.25462104742762892</v>
      </c>
      <c r="LC268">
        <v>-0.23690480808619471</v>
      </c>
      <c r="LD268">
        <v>-0.33289657661277533</v>
      </c>
      <c r="LE268">
        <v>-0.17410410676499888</v>
      </c>
      <c r="LF268">
        <v>-0.19694681077374243</v>
      </c>
      <c r="LG268">
        <v>-0.35944343588223937</v>
      </c>
      <c r="LH268">
        <v>-0.3181058294526416</v>
      </c>
      <c r="LI268">
        <v>-0.56917077680130801</v>
      </c>
      <c r="LJ268">
        <v>-0.95263413856144064</v>
      </c>
      <c r="LK268">
        <v>-0.16220138047756916</v>
      </c>
      <c r="LL268">
        <v>0.39187817915982764</v>
      </c>
      <c r="LM268">
        <v>-0.13143923952662989</v>
      </c>
      <c r="LN268">
        <v>6.7736186859543052E-2</v>
      </c>
      <c r="LO268">
        <v>1.1924004836048108E-2</v>
      </c>
      <c r="LP268">
        <v>-0.62193078026108739</v>
      </c>
      <c r="LQ268">
        <v>-0.63400695594156398</v>
      </c>
      <c r="LR268">
        <v>0.87793639929225387</v>
      </c>
      <c r="LS268">
        <v>0.21024160705653269</v>
      </c>
      <c r="LT268">
        <v>-0.83170827523926039</v>
      </c>
      <c r="LU268">
        <v>-0.10814033545035148</v>
      </c>
      <c r="LV268">
        <v>0.60823800127318317</v>
      </c>
      <c r="LW268">
        <v>-0.90915970416681846</v>
      </c>
      <c r="LX268">
        <v>-0.53981481692229394</v>
      </c>
      <c r="LY268">
        <v>0.52502324576407933</v>
      </c>
      <c r="LZ268">
        <v>-7.738433268069525E-2</v>
      </c>
      <c r="MA268">
        <v>-0.8429445312899736</v>
      </c>
      <c r="MB268">
        <v>-2.0025733256276823E-2</v>
      </c>
      <c r="MC268">
        <v>1.8905752052483789</v>
      </c>
      <c r="MD268">
        <v>1.3491799095769885</v>
      </c>
      <c r="ME268">
        <v>-1.1313988485227193</v>
      </c>
      <c r="MF268">
        <v>0.33674234474063997</v>
      </c>
      <c r="MG268">
        <v>-1.214066195497282</v>
      </c>
      <c r="MH268">
        <v>0.16671003421657829</v>
      </c>
      <c r="MI268">
        <v>1.1342486691049696</v>
      </c>
      <c r="MJ268">
        <v>-0.44154520769923722</v>
      </c>
      <c r="MK268">
        <v>-0.48101566854108074</v>
      </c>
      <c r="ML268">
        <v>-1.140358383900137</v>
      </c>
      <c r="MM268">
        <v>8.7328160117522646E-2</v>
      </c>
      <c r="MN268">
        <v>6.8497846327384315E-2</v>
      </c>
      <c r="MO268">
        <v>0.15451719960491422</v>
      </c>
      <c r="MP268">
        <v>-1.3379529875619607</v>
      </c>
      <c r="MQ268">
        <v>4.2085051127302917E-2</v>
      </c>
      <c r="MR268">
        <v>-0.40341471577987442</v>
      </c>
      <c r="MS268">
        <v>-0.3418784913895645</v>
      </c>
      <c r="MT268">
        <v>-0.82145858464220911</v>
      </c>
      <c r="MU268">
        <v>0.21770461509440209</v>
      </c>
      <c r="MV268">
        <v>-1.2377886780912597</v>
      </c>
      <c r="MW268">
        <v>0.50767149304688064</v>
      </c>
      <c r="MX268">
        <v>6.5145406601969907E-2</v>
      </c>
      <c r="MY268">
        <v>-0.78691291782922956</v>
      </c>
      <c r="MZ268">
        <v>1.2908639862470079</v>
      </c>
      <c r="NA268">
        <v>0.74083457670810782</v>
      </c>
      <c r="NB268">
        <v>0.41601970627232054</v>
      </c>
      <c r="NC268">
        <v>9.2928114492577221E-2</v>
      </c>
      <c r="ND268">
        <v>-0.71674763177971168</v>
      </c>
      <c r="NE268">
        <v>-1.045537983043316</v>
      </c>
      <c r="NF268">
        <v>0.43848798646408244</v>
      </c>
      <c r="NG268">
        <v>0.97934586010484159</v>
      </c>
      <c r="NH268">
        <v>-0.54132929693320686</v>
      </c>
      <c r="NI268">
        <v>-1.6767717000449456</v>
      </c>
      <c r="NJ268">
        <v>-0.2330838863270876</v>
      </c>
      <c r="NK268">
        <v>1.2132947068882869</v>
      </c>
      <c r="NL268">
        <v>1.1920287719638922</v>
      </c>
      <c r="NM268">
        <v>1.0707620190818823</v>
      </c>
      <c r="NN268">
        <v>0.63884549787350742</v>
      </c>
      <c r="NO268">
        <v>0.11160827037949358</v>
      </c>
      <c r="NP268">
        <v>0.36934666752914325</v>
      </c>
      <c r="NQ268">
        <v>-0.55431491418431289</v>
      </c>
      <c r="NR268">
        <v>-0.32178834391982869</v>
      </c>
      <c r="NS268">
        <v>0.31404283417380852</v>
      </c>
      <c r="NT268">
        <v>0.76266713168900013</v>
      </c>
      <c r="NU268">
        <v>0.57367576548306332</v>
      </c>
      <c r="NV268">
        <v>-1.7234276626043044E-2</v>
      </c>
      <c r="NW268">
        <v>0.10354919596294784</v>
      </c>
      <c r="NX268">
        <v>0.51506602653954259</v>
      </c>
      <c r="NY268">
        <v>0.28069659859611168</v>
      </c>
      <c r="NZ268">
        <v>0.60492625775765729</v>
      </c>
      <c r="OA268">
        <v>1.4585773815997172E-2</v>
      </c>
      <c r="OB268">
        <v>0.9565122102359549</v>
      </c>
      <c r="OC268">
        <v>0.47672738556306304</v>
      </c>
      <c r="OD268">
        <v>0.90399238922903336</v>
      </c>
      <c r="OE268">
        <v>-0.60322634567572908</v>
      </c>
      <c r="OF268">
        <v>0.99878445361865031</v>
      </c>
      <c r="OG268">
        <v>-0.71146442013892086</v>
      </c>
      <c r="OH268">
        <v>0.74063537797585632</v>
      </c>
      <c r="OI268">
        <v>-0.85986731415776152</v>
      </c>
      <c r="OJ268">
        <v>0.66629794906000905</v>
      </c>
      <c r="OK268">
        <v>-4.1317841123625632E-2</v>
      </c>
      <c r="OL268">
        <v>-0.41868434163341128</v>
      </c>
      <c r="OM268">
        <v>-5.1841496109393786E-2</v>
      </c>
      <c r="ON268">
        <v>-0.28810934710521485</v>
      </c>
      <c r="OO268">
        <v>0.23628954542708092</v>
      </c>
      <c r="OP268">
        <v>-0.59855388426075018</v>
      </c>
      <c r="OQ268">
        <v>-0.80884069571994199</v>
      </c>
      <c r="OR268">
        <v>-0.70578914296247197</v>
      </c>
      <c r="OS268">
        <v>0.38456262937707375</v>
      </c>
      <c r="OT268">
        <v>-0.33459303475749125</v>
      </c>
      <c r="OU268">
        <v>-0.26469961012588422</v>
      </c>
      <c r="OV268">
        <v>-0.33710065945070106</v>
      </c>
      <c r="OW268">
        <v>0.58663305940706856</v>
      </c>
      <c r="OX268">
        <v>0.77898013361542406</v>
      </c>
      <c r="OY268">
        <v>-0.21009355416501152</v>
      </c>
      <c r="OZ268">
        <v>0.12628112248295742</v>
      </c>
      <c r="PA268">
        <v>-0.82078660265052017</v>
      </c>
      <c r="PB268">
        <v>-1.2035370806724062</v>
      </c>
      <c r="PC268">
        <v>0.71161300370634473</v>
      </c>
      <c r="PD268">
        <v>-0.18848744266034415</v>
      </c>
      <c r="PE268">
        <v>-0.65679774548644299</v>
      </c>
      <c r="PF268">
        <v>0.59127339595136941</v>
      </c>
      <c r="PG268">
        <v>0.20879140651061301</v>
      </c>
      <c r="PH268">
        <v>0.75870700153320558</v>
      </c>
      <c r="PI268">
        <v>0.64095995760983593</v>
      </c>
      <c r="PJ268">
        <v>-0.162243790833002</v>
      </c>
      <c r="PK268">
        <v>0.6085434055689829</v>
      </c>
      <c r="PL268">
        <v>0.39704852851900146</v>
      </c>
      <c r="PM268">
        <v>0.25660373983419688</v>
      </c>
      <c r="PN268">
        <v>-1.1771264610559333</v>
      </c>
      <c r="PO268">
        <v>0.22241856587468464</v>
      </c>
      <c r="PP268">
        <v>1.2473590642042278</v>
      </c>
      <c r="PQ268">
        <v>-0.24768781153327729</v>
      </c>
      <c r="PR268">
        <v>0.3432274899555437</v>
      </c>
      <c r="PS268">
        <v>-0.26044569285214736</v>
      </c>
      <c r="PT268">
        <v>0.88696248880368755</v>
      </c>
      <c r="PU268">
        <v>0.28570455330378092</v>
      </c>
      <c r="PV268">
        <v>-0.2915067223083172</v>
      </c>
      <c r="PW268">
        <v>-0.90146205323052131</v>
      </c>
      <c r="PX268">
        <v>-1.0794213109059263</v>
      </c>
      <c r="PY268">
        <v>-0.66608051902507959</v>
      </c>
      <c r="PZ268">
        <v>0.32374981921416496</v>
      </c>
      <c r="QA268">
        <v>1.0109421386221649</v>
      </c>
      <c r="QB268">
        <v>-0.11103863099455608</v>
      </c>
      <c r="QC268">
        <v>0.83625037929091117</v>
      </c>
      <c r="QD268">
        <v>1.114413376424076</v>
      </c>
      <c r="QE268">
        <v>-0.7937711973906868</v>
      </c>
      <c r="QF268">
        <v>0.75271487414094795</v>
      </c>
      <c r="QG268">
        <v>-6.2258609266659382E-3</v>
      </c>
      <c r="QH268">
        <v>-0.59304815675451905</v>
      </c>
      <c r="QI268">
        <v>0.45534824001233037</v>
      </c>
      <c r="QJ268">
        <v>-0.29090576368369386</v>
      </c>
      <c r="QK268">
        <v>0.52344764161761326</v>
      </c>
      <c r="QL268">
        <v>-0.37776673014493434</v>
      </c>
      <c r="QM268">
        <v>-0.44880774697391701</v>
      </c>
      <c r="QN268">
        <v>0.16552919965897439</v>
      </c>
      <c r="QO268">
        <v>-1.2141154811801234</v>
      </c>
      <c r="QP268">
        <v>0.25281688093603261</v>
      </c>
      <c r="QQ268">
        <v>-0.52282273099984922</v>
      </c>
      <c r="QR268">
        <v>-0.23608880845498692</v>
      </c>
      <c r="QS268">
        <v>0.47548280176348579</v>
      </c>
      <c r="QT268">
        <v>7.0737327338840986E-2</v>
      </c>
      <c r="QU268">
        <v>-0.456908684853154</v>
      </c>
      <c r="QV268">
        <v>-0.73820486594316947</v>
      </c>
      <c r="QW268">
        <v>0.3313010149070828</v>
      </c>
      <c r="QX268">
        <v>0.1671473749821257</v>
      </c>
      <c r="QY268">
        <v>0.36990949359108882</v>
      </c>
      <c r="QZ268">
        <v>-0.29143642299778016</v>
      </c>
      <c r="RA268">
        <v>1.0020980893245897</v>
      </c>
      <c r="RB268">
        <v>0.7909709096752312</v>
      </c>
      <c r="RC268">
        <v>-1.3794051491998467</v>
      </c>
      <c r="RD268">
        <v>-0.86463251766539995</v>
      </c>
      <c r="RE268">
        <v>0.61116822653448621</v>
      </c>
      <c r="RF268">
        <v>6.3074250810632448E-4</v>
      </c>
      <c r="RG268">
        <v>0.37848151442933842</v>
      </c>
      <c r="RH268">
        <v>-1.4400551370799926</v>
      </c>
      <c r="RI268">
        <v>-1.3296227096569393</v>
      </c>
      <c r="RJ268">
        <v>-0.2634204310868884</v>
      </c>
      <c r="RK268">
        <v>0.98423041279298462</v>
      </c>
      <c r="RL268">
        <v>-3.1720136936351076E-2</v>
      </c>
      <c r="RM268">
        <v>0.3108375443794838</v>
      </c>
      <c r="RN268">
        <v>0.68526730658075741</v>
      </c>
      <c r="RO268">
        <v>0.56291940108036675</v>
      </c>
      <c r="RP268">
        <v>5.0453007486960133E-2</v>
      </c>
      <c r="RQ268">
        <v>0.11993598546979325</v>
      </c>
      <c r="RR268">
        <v>0.5954083767763001</v>
      </c>
      <c r="RS268">
        <v>-0.74078345084495556</v>
      </c>
      <c r="RT268">
        <v>0.3755043207763199</v>
      </c>
      <c r="RU268">
        <v>0.32982476142275302</v>
      </c>
      <c r="RV268">
        <v>-0.40867914300497887</v>
      </c>
      <c r="RW268">
        <v>-0.19840559537563746</v>
      </c>
      <c r="RX268">
        <v>1.2902766245013448</v>
      </c>
      <c r="RY268">
        <v>9.1955298019239934E-2</v>
      </c>
      <c r="RZ268">
        <v>0.15413134844886106</v>
      </c>
      <c r="SA268">
        <v>-0.67311130362827731</v>
      </c>
      <c r="SB268">
        <v>-0.19043249306437784</v>
      </c>
      <c r="SC268">
        <v>0.44343678049410623</v>
      </c>
      <c r="SD268">
        <v>5.0772745363995286E-2</v>
      </c>
      <c r="SE268">
        <v>0.4691606877323245</v>
      </c>
      <c r="SF268">
        <v>8.1876912279161385E-2</v>
      </c>
      <c r="SG268">
        <v>-0.95184323629174239</v>
      </c>
    </row>
    <row r="269" spans="1:501">
      <c r="A269" t="s">
        <v>554</v>
      </c>
      <c r="B269">
        <v>-1.7817231119932813</v>
      </c>
      <c r="C269">
        <v>0.59986433964289221</v>
      </c>
      <c r="D269">
        <v>-1.4533714860362985</v>
      </c>
      <c r="E269">
        <v>0.33215223748596812</v>
      </c>
      <c r="F269">
        <v>-1.24974806847965</v>
      </c>
      <c r="G269">
        <v>1.0952796550871489</v>
      </c>
      <c r="H269">
        <v>-0.98355646447098555</v>
      </c>
      <c r="I269">
        <v>1.8775224199677638</v>
      </c>
      <c r="J269">
        <v>-0.79476040548130356</v>
      </c>
      <c r="K269">
        <v>1.2159627595431308</v>
      </c>
      <c r="L269">
        <v>-0.17253493383188065</v>
      </c>
      <c r="M269">
        <v>-2.0697755572219159E-2</v>
      </c>
      <c r="N269">
        <v>0.3350471147285608</v>
      </c>
      <c r="O269">
        <v>-2.0943770468895915</v>
      </c>
      <c r="P269">
        <v>0.37393812318866637</v>
      </c>
      <c r="Q269">
        <v>1.1601813476146403</v>
      </c>
      <c r="R269">
        <v>-1.2306425817984097</v>
      </c>
      <c r="S269">
        <v>-0.57312347627991456</v>
      </c>
      <c r="T269">
        <v>1.5631490850127832</v>
      </c>
      <c r="U269">
        <v>1.317200728770898</v>
      </c>
      <c r="V269">
        <v>-0.38213727343492321</v>
      </c>
      <c r="W269">
        <v>0.89645362186098643</v>
      </c>
      <c r="X269">
        <v>0.60478134801026229</v>
      </c>
      <c r="Y269">
        <v>-0.13719751273521857</v>
      </c>
      <c r="Z269">
        <v>-1.2866273151772616</v>
      </c>
      <c r="AA269">
        <v>-0.66191686730547328</v>
      </c>
      <c r="AB269">
        <v>-0.50672426842775953</v>
      </c>
      <c r="AC269">
        <v>-1.264960128754745</v>
      </c>
      <c r="AD269">
        <v>0.2705423525402757</v>
      </c>
      <c r="AE269">
        <v>-1.6092572278714872</v>
      </c>
      <c r="AF269">
        <v>7.5951174183149395E-2</v>
      </c>
      <c r="AG269">
        <v>-1.590476570764225</v>
      </c>
      <c r="AH269">
        <v>0.7210921387342254</v>
      </c>
      <c r="AI269">
        <v>0.42678266673695842</v>
      </c>
      <c r="AJ269">
        <v>-1.6357855333437681</v>
      </c>
      <c r="AK269">
        <v>-0.94187791860604553</v>
      </c>
      <c r="AL269">
        <v>-0.12063840881537045</v>
      </c>
      <c r="AM269">
        <v>0.92394884015107914</v>
      </c>
      <c r="AN269">
        <v>-1.2389651773632711</v>
      </c>
      <c r="AO269">
        <v>0.20710723016291793</v>
      </c>
      <c r="AP269">
        <v>0.59132802174879062</v>
      </c>
      <c r="AQ269">
        <v>-0.57572580765928738</v>
      </c>
      <c r="AR269">
        <v>-0.59001300280005164</v>
      </c>
      <c r="AS269">
        <v>1.107158517965243</v>
      </c>
      <c r="AT269">
        <v>0.95140594246921384</v>
      </c>
      <c r="AU269">
        <v>0.21705149344267344</v>
      </c>
      <c r="AV269">
        <v>-0.18067327410256023</v>
      </c>
      <c r="AW269">
        <v>-0.8225645524416535</v>
      </c>
      <c r="AX269">
        <v>-0.39850668471459766</v>
      </c>
      <c r="AY269">
        <v>-1.4659792767571316</v>
      </c>
      <c r="AZ269">
        <v>-2.3844390983776904</v>
      </c>
      <c r="BA269">
        <v>0.820262373009082</v>
      </c>
      <c r="BB269">
        <v>1.6975851620356623</v>
      </c>
      <c r="BC269">
        <v>-0.23376276919226932</v>
      </c>
      <c r="BD269">
        <v>1.4733564835611146</v>
      </c>
      <c r="BE269">
        <v>1.190333093126426</v>
      </c>
      <c r="BF269">
        <v>0.82323566396296144</v>
      </c>
      <c r="BG269">
        <v>0.3771803496067383</v>
      </c>
      <c r="BH269">
        <v>-0.68657596382730768</v>
      </c>
      <c r="BI269">
        <v>-0.86268264798204886</v>
      </c>
      <c r="BJ269">
        <v>0.35679105354277402</v>
      </c>
      <c r="BK269">
        <v>-0.14096343112917309</v>
      </c>
      <c r="BL269">
        <v>-0.34095967694384821</v>
      </c>
      <c r="BM269">
        <v>-0.16142697761030095</v>
      </c>
      <c r="BN269">
        <v>0.52979200701716189</v>
      </c>
      <c r="BO269">
        <v>-0.70507787801441557</v>
      </c>
      <c r="BP269">
        <v>0.69227905624984487</v>
      </c>
      <c r="BQ269">
        <v>-0.53528029431978874</v>
      </c>
      <c r="BR269">
        <v>-0.7817409453105838</v>
      </c>
      <c r="BS269">
        <v>-0.56289195387556401</v>
      </c>
      <c r="BT269">
        <v>-0.48619186687855603</v>
      </c>
      <c r="BU269">
        <v>-0.69557493026144479</v>
      </c>
      <c r="BV269">
        <v>-0.75788699762663203</v>
      </c>
      <c r="BW269">
        <v>-1.211780187363326</v>
      </c>
      <c r="BX269">
        <v>1.7692740593451235</v>
      </c>
      <c r="BY269">
        <v>0.18807992708491106</v>
      </c>
      <c r="BZ269">
        <v>1.3555536373444184</v>
      </c>
      <c r="CA269">
        <v>-1.2433131925650014</v>
      </c>
      <c r="CB269">
        <v>0.68483660460563345</v>
      </c>
      <c r="CC269">
        <v>0.20401371263097526</v>
      </c>
      <c r="CD269">
        <v>0.41789077116965456</v>
      </c>
      <c r="CE269">
        <v>-0.77014932897636856</v>
      </c>
      <c r="CF269">
        <v>-0.47387681693789624</v>
      </c>
      <c r="CG269">
        <v>8.2957080990535281E-2</v>
      </c>
      <c r="CH269">
        <v>0.57568630798213039</v>
      </c>
      <c r="CI269">
        <v>-0.56263076050479199</v>
      </c>
      <c r="CJ269">
        <v>-0.32414036847439343</v>
      </c>
      <c r="CK269">
        <v>-0.38314143419437324</v>
      </c>
      <c r="CL269">
        <v>0.3588579034373971</v>
      </c>
      <c r="CM269">
        <v>0.76109443640613927</v>
      </c>
      <c r="CN269">
        <v>0.7235856903379827</v>
      </c>
      <c r="CO269">
        <v>-0.20276049246009056</v>
      </c>
      <c r="CP269">
        <v>-0.99122607375094596</v>
      </c>
      <c r="CQ269">
        <v>1.4348675735857717</v>
      </c>
      <c r="CR269">
        <v>-1.028568522388301</v>
      </c>
      <c r="CS269">
        <v>-0.46928897070816444</v>
      </c>
      <c r="CT269">
        <v>-1.3973230379091273</v>
      </c>
      <c r="CU269">
        <v>1.1216530845650441</v>
      </c>
      <c r="CV269">
        <v>0.33082649621659355</v>
      </c>
      <c r="CW269">
        <v>0.33923866088285182</v>
      </c>
      <c r="CX269">
        <v>-1.1817921828348825</v>
      </c>
      <c r="CY269">
        <v>0.61250344198529161</v>
      </c>
      <c r="CZ269">
        <v>-0.21428423611833788</v>
      </c>
      <c r="DA269">
        <v>0.25904641118705357</v>
      </c>
      <c r="DB269">
        <v>-0.1156903684110468</v>
      </c>
      <c r="DC269">
        <v>-0.1923695385505611</v>
      </c>
      <c r="DD269">
        <v>-0.12736916331819703</v>
      </c>
      <c r="DE269">
        <v>-0.87095476362360258</v>
      </c>
      <c r="DF269">
        <v>0.33720949023261809</v>
      </c>
      <c r="DG269">
        <v>-9.7625181644095393E-2</v>
      </c>
      <c r="DH269">
        <v>0.61393791066548153</v>
      </c>
      <c r="DI269">
        <v>-0.64674502704665671</v>
      </c>
      <c r="DJ269">
        <v>-0.32976679564600048</v>
      </c>
      <c r="DK269">
        <v>0.44695557132607333</v>
      </c>
      <c r="DL269">
        <v>-0.39983196204287924</v>
      </c>
      <c r="DM269">
        <v>1.1573446082557042</v>
      </c>
      <c r="DN269">
        <v>0.40254524661954472</v>
      </c>
      <c r="DO269">
        <v>-0.35841670139109183</v>
      </c>
      <c r="DP269">
        <v>-0.94236308086030474</v>
      </c>
      <c r="DQ269">
        <v>1.2042019837649496</v>
      </c>
      <c r="DR269">
        <v>-0.86055398951047268</v>
      </c>
      <c r="DS269">
        <v>-9.1669945820839205E-2</v>
      </c>
      <c r="DT269">
        <v>0.8420041325604426</v>
      </c>
      <c r="DU269">
        <v>-0.76916943433500529</v>
      </c>
      <c r="DV269">
        <v>0.92156986978471689</v>
      </c>
      <c r="DW269">
        <v>-0.10472681295783087</v>
      </c>
      <c r="DX269">
        <v>0.55127316816610117</v>
      </c>
      <c r="DY269">
        <v>0.17130420091863385</v>
      </c>
      <c r="DZ269">
        <v>2.830219788735949</v>
      </c>
      <c r="EA269">
        <v>9.8130507924558019E-2</v>
      </c>
      <c r="EB269">
        <v>-0.85343430083491012</v>
      </c>
      <c r="EC269">
        <v>-2.3660583393802845</v>
      </c>
      <c r="ED269">
        <v>0.88386003802812696</v>
      </c>
      <c r="EE269">
        <v>1.141837108833379</v>
      </c>
      <c r="EF269">
        <v>-0.65149525464145308</v>
      </c>
      <c r="EG269">
        <v>-4.5040722740294435E-2</v>
      </c>
      <c r="EH269">
        <v>1.0976974869759908</v>
      </c>
      <c r="EI269">
        <v>1.7832731676248801</v>
      </c>
      <c r="EJ269">
        <v>0.47734801263136184</v>
      </c>
      <c r="EK269">
        <v>-0.51617451444141282</v>
      </c>
      <c r="EL269">
        <v>-8.0029477858966941E-2</v>
      </c>
      <c r="EM269">
        <v>-1.2288987531601294</v>
      </c>
      <c r="EN269">
        <v>-0.62281982246681977</v>
      </c>
      <c r="EO269">
        <v>-0.51056087663419336</v>
      </c>
      <c r="EP269">
        <v>-1.8863200555079709</v>
      </c>
      <c r="EQ269">
        <v>0.71673098104040311</v>
      </c>
      <c r="ER269">
        <v>2.0413407885265045</v>
      </c>
      <c r="ES269">
        <v>1.0604082127587722</v>
      </c>
      <c r="ET269">
        <v>-1.0256251955772413</v>
      </c>
      <c r="EU269">
        <v>0.8083625468032305</v>
      </c>
      <c r="EV269">
        <v>-1.2129283915733229</v>
      </c>
      <c r="EW269">
        <v>0.95258869296806581</v>
      </c>
      <c r="EX269">
        <v>-1.2474733012862673</v>
      </c>
      <c r="EY269">
        <v>0.60843459922151466</v>
      </c>
      <c r="EZ269">
        <v>0.50903377998539023</v>
      </c>
      <c r="FA269">
        <v>-0.10564663130388076</v>
      </c>
      <c r="FB269">
        <v>1.1040008751771058</v>
      </c>
      <c r="FC269">
        <v>-1.8577739985630923</v>
      </c>
      <c r="FD269">
        <v>-4.261243282118287E-2</v>
      </c>
      <c r="FE269">
        <v>0.21814878635101542</v>
      </c>
      <c r="FF269">
        <v>-0.52375452220532737</v>
      </c>
      <c r="FG269">
        <v>-0.42167779337475286</v>
      </c>
      <c r="FH269">
        <v>0.56246445811228152</v>
      </c>
      <c r="FI269">
        <v>0.9528584062923694</v>
      </c>
      <c r="FJ269">
        <v>0.58050126973842398</v>
      </c>
      <c r="FK269">
        <v>0.15826685976266569</v>
      </c>
      <c r="FL269">
        <v>0.83171884008054975</v>
      </c>
      <c r="FM269">
        <v>-0.61488521141228381</v>
      </c>
      <c r="FN269">
        <v>0.52616537909146788</v>
      </c>
      <c r="FO269">
        <v>-0.2296267912062924</v>
      </c>
      <c r="FP269">
        <v>0.17355040140594169</v>
      </c>
      <c r="FQ269">
        <v>0.85489087604689729</v>
      </c>
      <c r="FR269">
        <v>0.31691299653577149</v>
      </c>
      <c r="FS269">
        <v>-0.85652248332519987</v>
      </c>
      <c r="FT269">
        <v>-9.8629094328899936E-2</v>
      </c>
      <c r="FU269">
        <v>1.2708262494870379</v>
      </c>
      <c r="FV269">
        <v>0.98282517498687361</v>
      </c>
      <c r="FW269">
        <v>-0.64856548519612478</v>
      </c>
      <c r="FX269">
        <v>-0.51968754900271397</v>
      </c>
      <c r="FY269">
        <v>-1.3579007975670965</v>
      </c>
      <c r="FZ269">
        <v>1.0038090781784099</v>
      </c>
      <c r="GA269">
        <v>0.90778216266700507</v>
      </c>
      <c r="GB269">
        <v>-1.3581489221493581</v>
      </c>
      <c r="GC269">
        <v>0.84523128787181467</v>
      </c>
      <c r="GD269">
        <v>0.28260389166089983</v>
      </c>
      <c r="GE269">
        <v>1.0190246248905828</v>
      </c>
      <c r="GF269">
        <v>1.1129556088782657</v>
      </c>
      <c r="GG269">
        <v>1.8763895102399335</v>
      </c>
      <c r="GH269">
        <v>0.64802593693507382</v>
      </c>
      <c r="GI269">
        <v>-0.68400701460631619</v>
      </c>
      <c r="GJ269">
        <v>0.18061743300084143</v>
      </c>
      <c r="GK269">
        <v>-0.53389465841372929</v>
      </c>
      <c r="GL269">
        <v>-0.36578375952058695</v>
      </c>
      <c r="GM269">
        <v>0.84538125583147672</v>
      </c>
      <c r="GN269">
        <v>2.1210451740084268</v>
      </c>
      <c r="GO269">
        <v>-1.0479026680747126</v>
      </c>
      <c r="GP269">
        <v>-0.71568868664768737</v>
      </c>
      <c r="GQ269">
        <v>1.1742057950623992</v>
      </c>
      <c r="GR269">
        <v>-0.88392812111561903</v>
      </c>
      <c r="GS269">
        <v>-6.634350962029617E-2</v>
      </c>
      <c r="GT269">
        <v>0.31925403109893846</v>
      </c>
      <c r="GU269">
        <v>0.77870198992286732</v>
      </c>
      <c r="GV269">
        <v>-1.6994370892865374E-2</v>
      </c>
      <c r="GW269">
        <v>1.0910819513687771</v>
      </c>
      <c r="GX269">
        <v>-0.70370913041871053</v>
      </c>
      <c r="GY269">
        <v>-0.44345546166428002</v>
      </c>
      <c r="GZ269">
        <v>0.55349231007329514</v>
      </c>
      <c r="HA269">
        <v>-0.59613569427735658</v>
      </c>
      <c r="HB269">
        <v>0.2029416923482058</v>
      </c>
      <c r="HC269">
        <v>1.9225799335526199</v>
      </c>
      <c r="HD269">
        <v>0.15965433161644554</v>
      </c>
      <c r="HE269">
        <v>-1.1341946631645481</v>
      </c>
      <c r="HF269">
        <v>0.60435236718279817</v>
      </c>
      <c r="HG269">
        <v>0.53951374851868728</v>
      </c>
      <c r="HH269">
        <v>-0.11818912642117535</v>
      </c>
      <c r="HI269">
        <v>0.6960255633230833</v>
      </c>
      <c r="HJ269">
        <v>0.16818684435863135</v>
      </c>
      <c r="HK269">
        <v>-1.0363373506196314</v>
      </c>
      <c r="HL269">
        <v>-2.3488822555990496E-2</v>
      </c>
      <c r="HM269">
        <v>-0.11224494757439286</v>
      </c>
      <c r="HN269">
        <v>-1.0617716408189759E-2</v>
      </c>
      <c r="HO269">
        <v>0.14003853024980822</v>
      </c>
      <c r="HP269">
        <v>-0.17037823244443626</v>
      </c>
      <c r="HQ269">
        <v>0.4406381089244778</v>
      </c>
      <c r="HR269">
        <v>-0.4211193955467703</v>
      </c>
      <c r="HS269">
        <v>0.63705989892385628</v>
      </c>
      <c r="HT269">
        <v>1.1787429659344477</v>
      </c>
      <c r="HU269">
        <v>-0.78440884235178265</v>
      </c>
      <c r="HV269">
        <v>2.7616673671951003E-2</v>
      </c>
      <c r="HW269">
        <v>-4.5723813575701912E-2</v>
      </c>
      <c r="HX269">
        <v>0.58531549974972852</v>
      </c>
      <c r="HY269">
        <v>-7.110872238416209E-2</v>
      </c>
      <c r="HZ269">
        <v>0.37555858955695665</v>
      </c>
      <c r="IA269">
        <v>0.24959646165143129</v>
      </c>
      <c r="IB269">
        <v>-0.66025537886884367</v>
      </c>
      <c r="IC269">
        <v>-0.40886352284867983</v>
      </c>
      <c r="ID269">
        <v>1.398762475529598</v>
      </c>
      <c r="IE269">
        <v>-8.9853905872892548E-2</v>
      </c>
      <c r="IF269">
        <v>0.60967158114867426</v>
      </c>
      <c r="IG269">
        <v>0.70457756401047267</v>
      </c>
      <c r="IH269">
        <v>1.0153772899395113</v>
      </c>
      <c r="II269">
        <v>-0.86630557148223675</v>
      </c>
      <c r="IJ269">
        <v>-1.4235335861263285</v>
      </c>
      <c r="IK269">
        <v>-0.69211348269598361</v>
      </c>
      <c r="IL269">
        <v>-0.36834396778717904</v>
      </c>
      <c r="IM269">
        <v>1.3898336918930176</v>
      </c>
      <c r="IN269">
        <v>-0.72711565100453646</v>
      </c>
      <c r="IO269">
        <v>2.0317570987621223</v>
      </c>
      <c r="IP269">
        <v>-9.2343732077936447E-2</v>
      </c>
      <c r="IQ269">
        <v>1.3339512691399598</v>
      </c>
      <c r="IR269">
        <v>0.25310812707477803</v>
      </c>
      <c r="IS269">
        <v>0.17190814544296126</v>
      </c>
      <c r="IT269">
        <v>-0.75134523066068581</v>
      </c>
      <c r="IU269">
        <v>1.6808282294322923</v>
      </c>
      <c r="IV269">
        <v>1.0668308522257419</v>
      </c>
      <c r="IW269">
        <v>1.3999485587626479</v>
      </c>
      <c r="IX269">
        <v>0.39580507437102042</v>
      </c>
      <c r="IY269">
        <v>1.3034007866409691</v>
      </c>
      <c r="IZ269">
        <v>-0.48932415154391118</v>
      </c>
      <c r="JA269">
        <v>0.12230760793638595</v>
      </c>
      <c r="JB269">
        <v>1.73900551504074</v>
      </c>
      <c r="JC269">
        <v>-2.2067542036636731</v>
      </c>
      <c r="JD269">
        <v>8.9388446149749251E-2</v>
      </c>
      <c r="JE269">
        <v>-0.51749748559510977</v>
      </c>
      <c r="JF269">
        <v>1.3972140813958722</v>
      </c>
      <c r="JG269">
        <v>-1.7248437228703497</v>
      </c>
      <c r="JH269">
        <v>0.20453859935296287</v>
      </c>
      <c r="JI269">
        <v>-0.13025758254354361</v>
      </c>
      <c r="JJ269">
        <v>-0.65403323267605229</v>
      </c>
      <c r="JK269">
        <v>-1.7908700442029357</v>
      </c>
      <c r="JL269">
        <v>0.68527072917764165</v>
      </c>
      <c r="JM269">
        <v>-0.85385404672905385</v>
      </c>
      <c r="JN269">
        <v>-0.53246152224456123</v>
      </c>
      <c r="JO269">
        <v>-1.1142213530837743</v>
      </c>
      <c r="JP269">
        <v>0.15933421320262714</v>
      </c>
      <c r="JQ269">
        <v>-6.2776108803474451E-2</v>
      </c>
      <c r="JR269">
        <v>0.23601524163581417</v>
      </c>
      <c r="JS269">
        <v>-1.2575757972406612</v>
      </c>
      <c r="JT269">
        <v>-0.32277552039005974</v>
      </c>
      <c r="JU269">
        <v>-0.58248479328113878</v>
      </c>
      <c r="JV269">
        <v>0.43837100131414286</v>
      </c>
      <c r="JW269">
        <v>-4.3647651520388048E-3</v>
      </c>
      <c r="JX269">
        <v>0.30217614754538991</v>
      </c>
      <c r="JY269">
        <v>-0.95908840777309567</v>
      </c>
      <c r="JZ269">
        <v>-0.99198703762147566</v>
      </c>
      <c r="KA269">
        <v>0.15086825676164148</v>
      </c>
      <c r="KB269">
        <v>-4.3605019535884471E-3</v>
      </c>
      <c r="KC269">
        <v>-0.83960886501044851</v>
      </c>
      <c r="KD269">
        <v>-0.29550881958543901</v>
      </c>
      <c r="KE269">
        <v>0.25464456696877336</v>
      </c>
      <c r="KF269">
        <v>1.2453768029434067</v>
      </c>
      <c r="KG269">
        <v>-1.0121426892129248</v>
      </c>
      <c r="KH269">
        <v>0.27432293927418083</v>
      </c>
      <c r="KI269">
        <v>0.39793169372695231</v>
      </c>
      <c r="KJ269">
        <v>-3.386543630926081E-2</v>
      </c>
      <c r="KK269">
        <v>0.41488235209468283</v>
      </c>
      <c r="KL269">
        <v>-0.25705196010946219</v>
      </c>
      <c r="KM269">
        <v>-1.22485784197343</v>
      </c>
      <c r="KN269">
        <v>-0.22954076237339618</v>
      </c>
      <c r="KO269">
        <v>-0.98486202252967003</v>
      </c>
      <c r="KP269">
        <v>-0.58903377535581936</v>
      </c>
      <c r="KQ269">
        <v>0.9062951974156277</v>
      </c>
      <c r="KR269">
        <v>2.0696924907463159</v>
      </c>
      <c r="KS269">
        <v>0.38986385169106041</v>
      </c>
      <c r="KT269">
        <v>0.31392207202704392</v>
      </c>
      <c r="KU269">
        <v>-1.5141225678330983E-2</v>
      </c>
      <c r="KV269">
        <v>-0.43983981117515131</v>
      </c>
      <c r="KW269">
        <v>2.5788021638727621</v>
      </c>
      <c r="KX269">
        <v>0.74397261977757545</v>
      </c>
      <c r="KY269">
        <v>2.6368485947667892</v>
      </c>
      <c r="KZ269">
        <v>-1.1782026910926129</v>
      </c>
      <c r="LA269">
        <v>0.22633765840399411</v>
      </c>
      <c r="LB269">
        <v>-1.7311306806831306</v>
      </c>
      <c r="LC269">
        <v>0.23425969045996548</v>
      </c>
      <c r="LD269">
        <v>-1.3038669380260268</v>
      </c>
      <c r="LE269">
        <v>-0.4528105988175225</v>
      </c>
      <c r="LF269">
        <v>1.7324293523696799</v>
      </c>
      <c r="LG269">
        <v>-0.69397670548701207</v>
      </c>
      <c r="LH269">
        <v>1.153179368448539</v>
      </c>
      <c r="LI269">
        <v>-1.8889785569988342</v>
      </c>
      <c r="LJ269">
        <v>0.32438559526722188</v>
      </c>
      <c r="LK269">
        <v>-0.18384574515293117</v>
      </c>
      <c r="LL269">
        <v>-6.3195003500891023E-2</v>
      </c>
      <c r="LM269">
        <v>-0.16378223190648736</v>
      </c>
      <c r="LN269">
        <v>-0.76911266075955598</v>
      </c>
      <c r="LO269">
        <v>0.14200776681075505</v>
      </c>
      <c r="LP269">
        <v>-0.46434997615818535</v>
      </c>
      <c r="LQ269">
        <v>-0.75203613482539577</v>
      </c>
      <c r="LR269">
        <v>-0.28265604942844713</v>
      </c>
      <c r="LS269">
        <v>7.5378168172248516E-2</v>
      </c>
      <c r="LT269">
        <v>-1.0516559577123501</v>
      </c>
      <c r="LU269">
        <v>-4.0545377163377527E-2</v>
      </c>
      <c r="LV269">
        <v>1.4143852172147238</v>
      </c>
      <c r="LW269">
        <v>-0.13830478690979653</v>
      </c>
      <c r="LX269">
        <v>-0.25110954990600187</v>
      </c>
      <c r="LY269">
        <v>0.74257134309265749</v>
      </c>
      <c r="LZ269">
        <v>0.72705060475628058</v>
      </c>
      <c r="MA269">
        <v>-1.2933301017934611</v>
      </c>
      <c r="MB269">
        <v>-0.28110284967862686</v>
      </c>
      <c r="MC269">
        <v>0.13836152243097918</v>
      </c>
      <c r="MD269">
        <v>0.52773528016986826</v>
      </c>
      <c r="ME269">
        <v>-0.83511504960796268</v>
      </c>
      <c r="MF269">
        <v>-0.21148862510828553</v>
      </c>
      <c r="MG269">
        <v>-0.896042158248326</v>
      </c>
      <c r="MH269">
        <v>-1.2553937359245961</v>
      </c>
      <c r="MI269">
        <v>-0.76753750516553643</v>
      </c>
      <c r="MJ269">
        <v>0.11965373010548511</v>
      </c>
      <c r="MK269">
        <v>-6.8721162864446517E-2</v>
      </c>
      <c r="ML269">
        <v>0.16009939954851565</v>
      </c>
      <c r="MM269">
        <v>-0.89661272016547511</v>
      </c>
      <c r="MN269">
        <v>0.74781080733375327</v>
      </c>
      <c r="MO269">
        <v>0.62345656473976785</v>
      </c>
      <c r="MP269">
        <v>-0.64686848930548591</v>
      </c>
      <c r="MQ269">
        <v>-0.53543576574502239</v>
      </c>
      <c r="MR269">
        <v>-0.63993765338378195</v>
      </c>
      <c r="MS269">
        <v>-1.799877680359822</v>
      </c>
      <c r="MT269">
        <v>-0.80061584379313133</v>
      </c>
      <c r="MU269">
        <v>0.19608568056816705</v>
      </c>
      <c r="MV269">
        <v>0.51436195721448652</v>
      </c>
      <c r="MW269">
        <v>0.69843151999142372</v>
      </c>
      <c r="MX269">
        <v>-0.54444084738768139</v>
      </c>
      <c r="MY269">
        <v>-1.1520325589020983</v>
      </c>
      <c r="MZ269">
        <v>2.0797501973057426</v>
      </c>
      <c r="NA269">
        <v>0.44431141810387487</v>
      </c>
      <c r="NB269">
        <v>1.7052409511442992</v>
      </c>
      <c r="NC269">
        <v>0.70672995012572903</v>
      </c>
      <c r="ND269">
        <v>0.13799077256167822</v>
      </c>
      <c r="NE269">
        <v>-1.1715274244349927</v>
      </c>
      <c r="NF269">
        <v>-0.30341612218510006</v>
      </c>
      <c r="NG269">
        <v>-0.27423662684407146</v>
      </c>
      <c r="NH269">
        <v>0.36288897693898164</v>
      </c>
      <c r="NI269">
        <v>1.0428661761986529</v>
      </c>
      <c r="NJ269">
        <v>-0.21083575845243618</v>
      </c>
      <c r="NK269">
        <v>0.35499741591261147</v>
      </c>
      <c r="NL269">
        <v>-0.3572613583590013</v>
      </c>
      <c r="NM269">
        <v>0.98769188788001316</v>
      </c>
      <c r="NN269">
        <v>0.29183476890642879</v>
      </c>
      <c r="NO269">
        <v>0.63126629076916374</v>
      </c>
      <c r="NP269">
        <v>-0.64271619478249953</v>
      </c>
      <c r="NQ269">
        <v>0.95799061825559728</v>
      </c>
      <c r="NR269">
        <v>8.092274612922129E-2</v>
      </c>
      <c r="NS269">
        <v>-1.1080056802349125</v>
      </c>
      <c r="NT269">
        <v>0.84514037084004501</v>
      </c>
      <c r="NU269">
        <v>0.50462004023576312</v>
      </c>
      <c r="NV269">
        <v>-1.1840414459494979</v>
      </c>
      <c r="NW269">
        <v>-1.4136144470404579</v>
      </c>
      <c r="NX269">
        <v>1.6052152049016832</v>
      </c>
      <c r="NY269">
        <v>-0.68949633066347515</v>
      </c>
      <c r="NZ269">
        <v>2.0059696497266826</v>
      </c>
      <c r="OA269">
        <v>-0.12021764472590959</v>
      </c>
      <c r="OB269">
        <v>0.8774116879883409</v>
      </c>
      <c r="OC269">
        <v>4.7788813397254298E-2</v>
      </c>
      <c r="OD269">
        <v>1.2479919816197338</v>
      </c>
      <c r="OE269">
        <v>0.63119605282049029</v>
      </c>
      <c r="OF269">
        <v>0.40529290255408001</v>
      </c>
      <c r="OG269">
        <v>-1.6280623049174658</v>
      </c>
      <c r="OH269">
        <v>1.6896740532878933</v>
      </c>
      <c r="OI269">
        <v>-0.2054693235370828</v>
      </c>
      <c r="OJ269">
        <v>0.2895317820662166</v>
      </c>
      <c r="OK269">
        <v>-1.0683893127841684</v>
      </c>
      <c r="OL269">
        <v>-1.5978132301962717</v>
      </c>
      <c r="OM269">
        <v>-1.0159925726840311</v>
      </c>
      <c r="ON269">
        <v>-0.17696580538747772</v>
      </c>
      <c r="OO269">
        <v>-0.65983372927907191</v>
      </c>
      <c r="OP269">
        <v>-0.28077913254542275</v>
      </c>
      <c r="OQ269">
        <v>0.23237017075693178</v>
      </c>
      <c r="OR269">
        <v>-1.2032257387454648</v>
      </c>
      <c r="OS269">
        <v>-0.85517450280393925</v>
      </c>
      <c r="OT269">
        <v>0.63292886366223722</v>
      </c>
      <c r="OU269">
        <v>-0.6281091981982212</v>
      </c>
      <c r="OV269">
        <v>1.7046534626000001</v>
      </c>
      <c r="OW269">
        <v>-1.1786424838870904</v>
      </c>
      <c r="OX269">
        <v>0.25592924404930117</v>
      </c>
      <c r="OY269">
        <v>1.573474256995143</v>
      </c>
      <c r="OZ269">
        <v>-7.5422126599784201E-2</v>
      </c>
      <c r="PA269">
        <v>-1.3645498147619672</v>
      </c>
      <c r="PB269">
        <v>-0.5517706798127987</v>
      </c>
      <c r="PC269">
        <v>1.8881520781845826</v>
      </c>
      <c r="PD269">
        <v>-0.10464074392414655</v>
      </c>
      <c r="PE269">
        <v>-0.33641690121951762</v>
      </c>
      <c r="PF269">
        <v>-0.27647086600916482</v>
      </c>
      <c r="PG269">
        <v>-0.34958447069157739</v>
      </c>
      <c r="PH269">
        <v>-2.523041311302737</v>
      </c>
      <c r="PI269">
        <v>-1.9439977768013768E-2</v>
      </c>
      <c r="PJ269">
        <v>0.35080442455743621</v>
      </c>
      <c r="PK269">
        <v>-0.25841839747495071</v>
      </c>
      <c r="PL269">
        <v>0.77997132164706007</v>
      </c>
      <c r="PM269">
        <v>0.25559658145747743</v>
      </c>
      <c r="PN269">
        <v>1.3066904582867847</v>
      </c>
      <c r="PO269">
        <v>0.29430636515786923</v>
      </c>
      <c r="PP269">
        <v>0.18745020270433554</v>
      </c>
      <c r="PQ269">
        <v>-0.49376047372418091</v>
      </c>
      <c r="PR269">
        <v>-0.4237432116514136</v>
      </c>
      <c r="PS269">
        <v>-5.322315762589655E-2</v>
      </c>
      <c r="PT269">
        <v>8.1229912158403458E-2</v>
      </c>
      <c r="PU269">
        <v>1.3962946075679399</v>
      </c>
      <c r="PV269">
        <v>-1.9250188690106931E-2</v>
      </c>
      <c r="PW269">
        <v>-1.4499466599307362</v>
      </c>
      <c r="PX269">
        <v>0.81206695256109107</v>
      </c>
      <c r="PY269">
        <v>-2.4637354128117197</v>
      </c>
      <c r="PZ269">
        <v>0.33330500306804345</v>
      </c>
      <c r="QA269">
        <v>-2.6204727703190323E-2</v>
      </c>
      <c r="QB269">
        <v>-1.184713421188377</v>
      </c>
      <c r="QC269">
        <v>0.50423089590857928</v>
      </c>
      <c r="QD269">
        <v>-0.9000533298321074</v>
      </c>
      <c r="QE269">
        <v>1.1428042966655607</v>
      </c>
      <c r="QF269">
        <v>-0.39873698974363242</v>
      </c>
      <c r="QG269">
        <v>1.1222736059033842</v>
      </c>
      <c r="QH269">
        <v>-1.5698767569631527</v>
      </c>
      <c r="QI269">
        <v>2.499747442028516E-2</v>
      </c>
      <c r="QJ269">
        <v>0.9649365257339545</v>
      </c>
      <c r="QK269">
        <v>2.9104833303037672</v>
      </c>
      <c r="QL269">
        <v>-0.79195167008640455</v>
      </c>
      <c r="QM269">
        <v>0.71184047218693625</v>
      </c>
      <c r="QN269">
        <v>-0.22745292110465848</v>
      </c>
      <c r="QO269">
        <v>0.76574568502700424</v>
      </c>
      <c r="QP269">
        <v>0.92043856311584649</v>
      </c>
      <c r="QQ269">
        <v>0.70734207939020277</v>
      </c>
      <c r="QR269">
        <v>0.32265579487889506</v>
      </c>
      <c r="QS269">
        <v>0.1208678030401239</v>
      </c>
      <c r="QT269">
        <v>0.13355950990610366</v>
      </c>
      <c r="QU269">
        <v>0.44349066793354353</v>
      </c>
      <c r="QV269">
        <v>1.7654486260012476</v>
      </c>
      <c r="QW269">
        <v>-1.6016638521682376</v>
      </c>
      <c r="QX269">
        <v>-1.1181142895562681</v>
      </c>
      <c r="QY269">
        <v>-8.7997282705359586E-2</v>
      </c>
      <c r="QZ269">
        <v>-1.850341228536962</v>
      </c>
      <c r="RA269">
        <v>-0.55458004889764556</v>
      </c>
      <c r="RB269">
        <v>-0.89534862631084544</v>
      </c>
      <c r="RC269">
        <v>-0.53814037690665983</v>
      </c>
      <c r="RD269">
        <v>0.93895541583064446</v>
      </c>
      <c r="RE269">
        <v>0.89909133670415375</v>
      </c>
      <c r="RF269">
        <v>-7.2957425511539942E-2</v>
      </c>
      <c r="RG269">
        <v>0.33851762948255876</v>
      </c>
      <c r="RH269">
        <v>0.16467366508301667</v>
      </c>
      <c r="RI269">
        <v>-0.20300446735438432</v>
      </c>
      <c r="RJ269">
        <v>-0.86183097463122371</v>
      </c>
      <c r="RK269">
        <v>1.0228426962088226</v>
      </c>
      <c r="RL269">
        <v>-0.40665742095336765</v>
      </c>
      <c r="RM269">
        <v>0.6886722927459582</v>
      </c>
      <c r="RN269">
        <v>-0.30302486284326019</v>
      </c>
      <c r="RO269">
        <v>-0.9242530984977011</v>
      </c>
      <c r="RP269">
        <v>0.26631906724302901</v>
      </c>
      <c r="RQ269">
        <v>0.48941847202283995</v>
      </c>
      <c r="RR269">
        <v>0.91043181653287064</v>
      </c>
      <c r="RS269">
        <v>0.12815068421441472</v>
      </c>
      <c r="RT269">
        <v>0.12432936924167803</v>
      </c>
      <c r="RU269">
        <v>-1.0033332951813734</v>
      </c>
      <c r="RV269">
        <v>1.0214343555791467</v>
      </c>
      <c r="RW269">
        <v>0.76793913308070449</v>
      </c>
      <c r="RX269">
        <v>0.4509726415068212</v>
      </c>
      <c r="RY269">
        <v>0.30969620844978607</v>
      </c>
      <c r="RZ269">
        <v>-1.7815414035361137</v>
      </c>
      <c r="SA269">
        <v>-0.37028904250687222</v>
      </c>
      <c r="SB269">
        <v>0.95180101767432157</v>
      </c>
      <c r="SC269">
        <v>1.0854015291223915</v>
      </c>
      <c r="SD269">
        <v>0.22706601847626792</v>
      </c>
      <c r="SE269">
        <v>-0.28620429465597763</v>
      </c>
      <c r="SF269">
        <v>-1.41195029535424</v>
      </c>
      <c r="SG269">
        <v>3.119414384325498E-2</v>
      </c>
    </row>
    <row r="270" spans="1:501" s="99" customFormat="1"/>
    <row r="271" spans="1:501">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c r="IN271" s="26"/>
      <c r="IO271" s="26"/>
      <c r="IP271" s="26"/>
      <c r="IQ271" s="26"/>
      <c r="IR271" s="26"/>
      <c r="IS271" s="26"/>
      <c r="IT271" s="26"/>
      <c r="IU271" s="26"/>
      <c r="IV271" s="26"/>
      <c r="IW271" s="26"/>
      <c r="IX271" s="26"/>
      <c r="IY271" s="26"/>
      <c r="IZ271" s="26"/>
      <c r="JA271" s="26"/>
      <c r="JB271" s="26"/>
      <c r="JC271" s="26"/>
      <c r="JD271" s="26"/>
      <c r="JE271" s="26"/>
      <c r="JF271" s="26"/>
      <c r="JG271" s="26"/>
      <c r="JH271" s="26"/>
      <c r="JI271" s="26"/>
      <c r="JJ271" s="26"/>
      <c r="JK271" s="26"/>
      <c r="JL271" s="26"/>
      <c r="JM271" s="26"/>
      <c r="JN271" s="26"/>
      <c r="JO271" s="26"/>
      <c r="JP271" s="26"/>
      <c r="JQ271" s="26"/>
      <c r="JR271" s="26"/>
      <c r="JS271" s="26"/>
      <c r="JT271" s="26"/>
      <c r="JU271" s="26"/>
      <c r="JV271" s="26"/>
      <c r="JW271" s="26"/>
      <c r="JX271" s="26"/>
      <c r="JY271" s="26"/>
      <c r="JZ271" s="26"/>
      <c r="KA271" s="26"/>
      <c r="KB271" s="26"/>
      <c r="KC271" s="26"/>
      <c r="KD271" s="26"/>
      <c r="KE271" s="26"/>
      <c r="KF271" s="26"/>
      <c r="KG271" s="26"/>
      <c r="KH271" s="26"/>
      <c r="KI271" s="26"/>
      <c r="KJ271" s="26"/>
      <c r="KK271" s="26"/>
      <c r="KL271" s="26"/>
      <c r="KM271" s="26"/>
      <c r="KN271" s="26"/>
      <c r="KO271" s="26"/>
      <c r="KP271" s="26"/>
      <c r="KQ271" s="26"/>
      <c r="KR271" s="26"/>
      <c r="KS271" s="26"/>
      <c r="KT271" s="26"/>
      <c r="KU271" s="26"/>
      <c r="KV271" s="26"/>
      <c r="KW271" s="26"/>
      <c r="KX271" s="26"/>
      <c r="KY271" s="26"/>
      <c r="KZ271" s="26"/>
      <c r="LA271" s="26"/>
      <c r="LB271" s="26"/>
      <c r="LC271" s="26"/>
      <c r="LD271" s="26"/>
      <c r="LE271" s="26"/>
      <c r="LF271" s="26"/>
      <c r="LG271" s="26"/>
      <c r="LH271" s="26"/>
      <c r="LI271" s="26"/>
      <c r="LJ271" s="26"/>
      <c r="LK271" s="26"/>
      <c r="LL271" s="26"/>
      <c r="LM271" s="26"/>
      <c r="LN271" s="26"/>
      <c r="LO271" s="26"/>
      <c r="LP271" s="26"/>
      <c r="LQ271" s="26"/>
      <c r="LR271" s="26"/>
      <c r="LS271" s="26"/>
      <c r="LT271" s="26"/>
      <c r="LU271" s="26"/>
      <c r="LV271" s="26"/>
      <c r="LW271" s="26"/>
      <c r="LX271" s="26"/>
      <c r="LY271" s="26"/>
      <c r="LZ271" s="26"/>
      <c r="MA271" s="26"/>
      <c r="MB271" s="26"/>
      <c r="MC271" s="26"/>
      <c r="MD271" s="26"/>
      <c r="ME271" s="26"/>
      <c r="MF271" s="26"/>
      <c r="MG271" s="26"/>
      <c r="MH271" s="26"/>
      <c r="MI271" s="26"/>
      <c r="MJ271" s="26"/>
      <c r="MK271" s="26"/>
      <c r="ML271" s="26"/>
      <c r="MM271" s="26"/>
      <c r="MN271" s="26"/>
      <c r="MO271" s="26"/>
      <c r="MP271" s="26"/>
      <c r="MQ271" s="26"/>
      <c r="MR271" s="26"/>
      <c r="MS271" s="26"/>
      <c r="MT271" s="26"/>
      <c r="MU271" s="26"/>
      <c r="MV271" s="26"/>
      <c r="MW271" s="26"/>
      <c r="MX271" s="26"/>
      <c r="MY271" s="26"/>
      <c r="MZ271" s="26"/>
      <c r="NA271" s="26"/>
      <c r="NB271" s="26"/>
      <c r="NC271" s="26"/>
      <c r="ND271" s="26"/>
      <c r="NE271" s="26"/>
      <c r="NF271" s="26"/>
      <c r="NG271" s="26"/>
      <c r="NH271" s="26"/>
      <c r="NI271" s="26"/>
      <c r="NJ271" s="26"/>
      <c r="NK271" s="26"/>
      <c r="NL271" s="26"/>
      <c r="NM271" s="26"/>
      <c r="NN271" s="26"/>
      <c r="NO271" s="26"/>
      <c r="NP271" s="26"/>
      <c r="NQ271" s="26"/>
      <c r="NR271" s="26"/>
      <c r="NS271" s="26"/>
      <c r="NT271" s="26"/>
      <c r="NU271" s="26"/>
      <c r="NV271" s="26"/>
      <c r="NW271" s="26"/>
      <c r="NX271" s="26"/>
      <c r="NY271" s="26"/>
      <c r="NZ271" s="26"/>
      <c r="OA271" s="26"/>
      <c r="OB271" s="26"/>
      <c r="OC271" s="26"/>
      <c r="OD271" s="26"/>
      <c r="OE271" s="26"/>
      <c r="OF271" s="26"/>
      <c r="OG271" s="26"/>
      <c r="OH271" s="26"/>
      <c r="OI271" s="26"/>
      <c r="OJ271" s="26"/>
      <c r="OK271" s="26"/>
      <c r="OL271" s="26"/>
      <c r="OM271" s="26"/>
      <c r="ON271" s="26"/>
      <c r="OO271" s="26"/>
      <c r="OP271" s="26"/>
      <c r="OQ271" s="26"/>
      <c r="OR271" s="26"/>
      <c r="OS271" s="26"/>
      <c r="OT271" s="26"/>
      <c r="OU271" s="26"/>
      <c r="OV271" s="26"/>
      <c r="OW271" s="26"/>
      <c r="OX271" s="26"/>
      <c r="OY271" s="26"/>
      <c r="OZ271" s="26"/>
      <c r="PA271" s="26"/>
      <c r="PB271" s="26"/>
      <c r="PC271" s="26"/>
      <c r="PD271" s="26"/>
      <c r="PE271" s="26"/>
      <c r="PF271" s="26"/>
      <c r="PG271" s="26"/>
      <c r="PH271" s="26"/>
      <c r="PI271" s="26"/>
      <c r="PJ271" s="26"/>
      <c r="PK271" s="26"/>
      <c r="PL271" s="26"/>
      <c r="PM271" s="26"/>
      <c r="PN271" s="26"/>
      <c r="PO271" s="26"/>
      <c r="PP271" s="26"/>
      <c r="PQ271" s="26"/>
      <c r="PR271" s="26"/>
      <c r="PS271" s="26"/>
      <c r="PT271" s="26"/>
      <c r="PU271" s="26"/>
      <c r="PV271" s="26"/>
      <c r="PW271" s="26"/>
      <c r="PX271" s="26"/>
      <c r="PY271" s="26"/>
      <c r="PZ271" s="26"/>
      <c r="QA271" s="26"/>
      <c r="QB271" s="26"/>
      <c r="QC271" s="26"/>
      <c r="QD271" s="26"/>
      <c r="QE271" s="26"/>
      <c r="QF271" s="26"/>
      <c r="QG271" s="26"/>
      <c r="QH271" s="26"/>
      <c r="QI271" s="26"/>
      <c r="QJ271" s="26"/>
      <c r="QK271" s="26"/>
      <c r="QL271" s="26"/>
      <c r="QM271" s="26"/>
      <c r="QN271" s="26"/>
      <c r="QO271" s="26"/>
      <c r="QP271" s="26"/>
      <c r="QQ271" s="26"/>
      <c r="QR271" s="26"/>
      <c r="QS271" s="26"/>
      <c r="QT271" s="26"/>
      <c r="QU271" s="26"/>
      <c r="QV271" s="26"/>
      <c r="QW271" s="26"/>
      <c r="QX271" s="26"/>
      <c r="QY271" s="26"/>
      <c r="QZ271" s="26"/>
      <c r="RA271" s="26"/>
      <c r="RB271" s="26"/>
      <c r="RC271" s="26"/>
      <c r="RD271" s="26"/>
      <c r="RE271" s="26"/>
      <c r="RF271" s="26"/>
      <c r="RG271" s="26"/>
      <c r="RH271" s="26"/>
      <c r="RI271" s="26"/>
      <c r="RJ271" s="26"/>
      <c r="RK271" s="26"/>
      <c r="RL271" s="26"/>
      <c r="RM271" s="26"/>
      <c r="RN271" s="26"/>
      <c r="RO271" s="26"/>
      <c r="RP271" s="26"/>
      <c r="RQ271" s="26"/>
      <c r="RR271" s="26"/>
      <c r="RS271" s="26"/>
      <c r="RT271" s="26"/>
      <c r="RU271" s="26"/>
      <c r="RV271" s="26"/>
      <c r="RW271" s="26"/>
      <c r="RX271" s="26"/>
      <c r="RY271" s="26"/>
      <c r="RZ271" s="26"/>
      <c r="SA271" s="26"/>
      <c r="SB271" s="26"/>
      <c r="SC271" s="26"/>
      <c r="SD271" s="26"/>
      <c r="SE271" s="26"/>
      <c r="SF271" s="26"/>
      <c r="SG271" s="26"/>
    </row>
    <row r="272" spans="1:501">
      <c r="A272" t="s">
        <v>572</v>
      </c>
      <c r="B272" s="26">
        <f>+IF(IFERROR(B258*B259*B260,0)&gt;0,1,0)</f>
        <v>1</v>
      </c>
      <c r="C272" s="26">
        <f t="shared" ref="C272:BN272" si="353">+IF(IFERROR(C258*C259*C260,0)&gt;0,1,0)</f>
        <v>1</v>
      </c>
      <c r="D272" s="26">
        <f t="shared" si="353"/>
        <v>1</v>
      </c>
      <c r="E272" s="26">
        <f t="shared" si="353"/>
        <v>1</v>
      </c>
      <c r="F272" s="26">
        <f t="shared" si="353"/>
        <v>1</v>
      </c>
      <c r="G272" s="26">
        <f t="shared" si="353"/>
        <v>1</v>
      </c>
      <c r="H272" s="26">
        <f t="shared" si="353"/>
        <v>1</v>
      </c>
      <c r="I272" s="26">
        <f t="shared" si="353"/>
        <v>1</v>
      </c>
      <c r="J272" s="26">
        <f t="shared" si="353"/>
        <v>1</v>
      </c>
      <c r="K272" s="26">
        <f t="shared" si="353"/>
        <v>1</v>
      </c>
      <c r="L272" s="26">
        <f t="shared" si="353"/>
        <v>1</v>
      </c>
      <c r="M272" s="26">
        <f t="shared" si="353"/>
        <v>1</v>
      </c>
      <c r="N272" s="26">
        <f t="shared" si="353"/>
        <v>1</v>
      </c>
      <c r="O272" s="26">
        <f t="shared" si="353"/>
        <v>1</v>
      </c>
      <c r="P272" s="26">
        <f t="shared" si="353"/>
        <v>1</v>
      </c>
      <c r="Q272" s="26">
        <f t="shared" si="353"/>
        <v>1</v>
      </c>
      <c r="R272" s="26">
        <f t="shared" si="353"/>
        <v>1</v>
      </c>
      <c r="S272" s="26">
        <f t="shared" si="353"/>
        <v>1</v>
      </c>
      <c r="T272" s="26">
        <f t="shared" si="353"/>
        <v>1</v>
      </c>
      <c r="U272" s="26">
        <f t="shared" si="353"/>
        <v>1</v>
      </c>
      <c r="V272" s="26">
        <f t="shared" si="353"/>
        <v>1</v>
      </c>
      <c r="W272" s="26">
        <f t="shared" si="353"/>
        <v>1</v>
      </c>
      <c r="X272" s="26">
        <f t="shared" si="353"/>
        <v>1</v>
      </c>
      <c r="Y272" s="26">
        <f t="shared" si="353"/>
        <v>1</v>
      </c>
      <c r="Z272" s="26">
        <f t="shared" si="353"/>
        <v>1</v>
      </c>
      <c r="AA272" s="26">
        <f t="shared" si="353"/>
        <v>1</v>
      </c>
      <c r="AB272" s="26">
        <f t="shared" si="353"/>
        <v>1</v>
      </c>
      <c r="AC272" s="26">
        <f t="shared" si="353"/>
        <v>1</v>
      </c>
      <c r="AD272" s="26">
        <f t="shared" si="353"/>
        <v>1</v>
      </c>
      <c r="AE272" s="26">
        <f t="shared" si="353"/>
        <v>1</v>
      </c>
      <c r="AF272" s="26">
        <f t="shared" si="353"/>
        <v>1</v>
      </c>
      <c r="AG272" s="26">
        <f t="shared" si="353"/>
        <v>1</v>
      </c>
      <c r="AH272" s="26">
        <f t="shared" si="353"/>
        <v>1</v>
      </c>
      <c r="AI272" s="26">
        <f t="shared" si="353"/>
        <v>1</v>
      </c>
      <c r="AJ272" s="26">
        <f t="shared" si="353"/>
        <v>1</v>
      </c>
      <c r="AK272" s="26">
        <f t="shared" si="353"/>
        <v>1</v>
      </c>
      <c r="AL272" s="26">
        <f t="shared" si="353"/>
        <v>1</v>
      </c>
      <c r="AM272" s="26">
        <f t="shared" si="353"/>
        <v>1</v>
      </c>
      <c r="AN272" s="26">
        <f t="shared" si="353"/>
        <v>1</v>
      </c>
      <c r="AO272" s="26">
        <f t="shared" si="353"/>
        <v>1</v>
      </c>
      <c r="AP272" s="26">
        <f t="shared" si="353"/>
        <v>1</v>
      </c>
      <c r="AQ272" s="26">
        <f t="shared" si="353"/>
        <v>1</v>
      </c>
      <c r="AR272" s="26">
        <f t="shared" si="353"/>
        <v>1</v>
      </c>
      <c r="AS272" s="26">
        <f t="shared" si="353"/>
        <v>1</v>
      </c>
      <c r="AT272" s="26">
        <f t="shared" si="353"/>
        <v>1</v>
      </c>
      <c r="AU272" s="26">
        <f t="shared" si="353"/>
        <v>1</v>
      </c>
      <c r="AV272" s="26">
        <f t="shared" si="353"/>
        <v>1</v>
      </c>
      <c r="AW272" s="26">
        <f t="shared" si="353"/>
        <v>1</v>
      </c>
      <c r="AX272" s="26">
        <f t="shared" si="353"/>
        <v>1</v>
      </c>
      <c r="AY272" s="26">
        <f t="shared" si="353"/>
        <v>1</v>
      </c>
      <c r="AZ272" s="26">
        <f t="shared" si="353"/>
        <v>1</v>
      </c>
      <c r="BA272" s="26">
        <f t="shared" si="353"/>
        <v>1</v>
      </c>
      <c r="BB272" s="26">
        <f t="shared" si="353"/>
        <v>1</v>
      </c>
      <c r="BC272" s="26">
        <f t="shared" si="353"/>
        <v>1</v>
      </c>
      <c r="BD272" s="26">
        <f t="shared" si="353"/>
        <v>1</v>
      </c>
      <c r="BE272" s="26">
        <f t="shared" si="353"/>
        <v>1</v>
      </c>
      <c r="BF272" s="26">
        <f t="shared" si="353"/>
        <v>1</v>
      </c>
      <c r="BG272" s="26">
        <f t="shared" si="353"/>
        <v>1</v>
      </c>
      <c r="BH272" s="26">
        <f t="shared" si="353"/>
        <v>1</v>
      </c>
      <c r="BI272" s="26">
        <f t="shared" si="353"/>
        <v>1</v>
      </c>
      <c r="BJ272" s="26">
        <f t="shared" si="353"/>
        <v>1</v>
      </c>
      <c r="BK272" s="26">
        <f t="shared" si="353"/>
        <v>1</v>
      </c>
      <c r="BL272" s="26">
        <f t="shared" si="353"/>
        <v>1</v>
      </c>
      <c r="BM272" s="26">
        <f t="shared" si="353"/>
        <v>1</v>
      </c>
      <c r="BN272" s="26">
        <f t="shared" si="353"/>
        <v>1</v>
      </c>
      <c r="BO272" s="26">
        <f t="shared" ref="BO272:DZ272" si="354">+IF(IFERROR(BO258*BO259*BO260,0)&gt;0,1,0)</f>
        <v>1</v>
      </c>
      <c r="BP272" s="26">
        <f t="shared" si="354"/>
        <v>1</v>
      </c>
      <c r="BQ272" s="26">
        <f t="shared" si="354"/>
        <v>1</v>
      </c>
      <c r="BR272" s="26">
        <f t="shared" si="354"/>
        <v>1</v>
      </c>
      <c r="BS272" s="26">
        <f t="shared" si="354"/>
        <v>1</v>
      </c>
      <c r="BT272" s="26">
        <f t="shared" si="354"/>
        <v>1</v>
      </c>
      <c r="BU272" s="26">
        <f t="shared" si="354"/>
        <v>1</v>
      </c>
      <c r="BV272" s="26">
        <f t="shared" si="354"/>
        <v>1</v>
      </c>
      <c r="BW272" s="26">
        <f t="shared" si="354"/>
        <v>1</v>
      </c>
      <c r="BX272" s="26">
        <f t="shared" si="354"/>
        <v>1</v>
      </c>
      <c r="BY272" s="26">
        <f t="shared" si="354"/>
        <v>1</v>
      </c>
      <c r="BZ272" s="26">
        <f t="shared" si="354"/>
        <v>1</v>
      </c>
      <c r="CA272" s="26">
        <f t="shared" si="354"/>
        <v>1</v>
      </c>
      <c r="CB272" s="26">
        <f t="shared" si="354"/>
        <v>1</v>
      </c>
      <c r="CC272" s="26">
        <f t="shared" si="354"/>
        <v>1</v>
      </c>
      <c r="CD272" s="26">
        <f t="shared" si="354"/>
        <v>1</v>
      </c>
      <c r="CE272" s="26">
        <f t="shared" si="354"/>
        <v>1</v>
      </c>
      <c r="CF272" s="26">
        <f t="shared" si="354"/>
        <v>1</v>
      </c>
      <c r="CG272" s="26">
        <f t="shared" si="354"/>
        <v>1</v>
      </c>
      <c r="CH272" s="26">
        <f t="shared" si="354"/>
        <v>1</v>
      </c>
      <c r="CI272" s="26">
        <f t="shared" si="354"/>
        <v>1</v>
      </c>
      <c r="CJ272" s="26">
        <f t="shared" si="354"/>
        <v>1</v>
      </c>
      <c r="CK272" s="26">
        <f t="shared" si="354"/>
        <v>1</v>
      </c>
      <c r="CL272" s="26">
        <f t="shared" si="354"/>
        <v>1</v>
      </c>
      <c r="CM272" s="26">
        <f t="shared" si="354"/>
        <v>1</v>
      </c>
      <c r="CN272" s="26">
        <f t="shared" si="354"/>
        <v>1</v>
      </c>
      <c r="CO272" s="26">
        <f t="shared" si="354"/>
        <v>1</v>
      </c>
      <c r="CP272" s="26">
        <f t="shared" si="354"/>
        <v>1</v>
      </c>
      <c r="CQ272" s="26">
        <f t="shared" si="354"/>
        <v>1</v>
      </c>
      <c r="CR272" s="26">
        <f t="shared" si="354"/>
        <v>1</v>
      </c>
      <c r="CS272" s="26">
        <f t="shared" si="354"/>
        <v>1</v>
      </c>
      <c r="CT272" s="26">
        <f t="shared" si="354"/>
        <v>1</v>
      </c>
      <c r="CU272" s="26">
        <f t="shared" si="354"/>
        <v>1</v>
      </c>
      <c r="CV272" s="26">
        <f t="shared" si="354"/>
        <v>1</v>
      </c>
      <c r="CW272" s="26">
        <f t="shared" si="354"/>
        <v>1</v>
      </c>
      <c r="CX272" s="26">
        <f t="shared" si="354"/>
        <v>1</v>
      </c>
      <c r="CY272" s="26">
        <f t="shared" si="354"/>
        <v>1</v>
      </c>
      <c r="CZ272" s="26">
        <f t="shared" si="354"/>
        <v>1</v>
      </c>
      <c r="DA272" s="26">
        <f t="shared" si="354"/>
        <v>1</v>
      </c>
      <c r="DB272" s="26">
        <f t="shared" si="354"/>
        <v>1</v>
      </c>
      <c r="DC272" s="26">
        <f t="shared" si="354"/>
        <v>1</v>
      </c>
      <c r="DD272" s="26">
        <f t="shared" si="354"/>
        <v>1</v>
      </c>
      <c r="DE272" s="26">
        <f t="shared" si="354"/>
        <v>1</v>
      </c>
      <c r="DF272" s="26">
        <f t="shared" si="354"/>
        <v>1</v>
      </c>
      <c r="DG272" s="26">
        <f t="shared" si="354"/>
        <v>1</v>
      </c>
      <c r="DH272" s="26">
        <f t="shared" si="354"/>
        <v>1</v>
      </c>
      <c r="DI272" s="26">
        <f t="shared" si="354"/>
        <v>1</v>
      </c>
      <c r="DJ272" s="26">
        <f t="shared" si="354"/>
        <v>1</v>
      </c>
      <c r="DK272" s="26">
        <f t="shared" si="354"/>
        <v>1</v>
      </c>
      <c r="DL272" s="26">
        <f t="shared" si="354"/>
        <v>1</v>
      </c>
      <c r="DM272" s="26">
        <f t="shared" si="354"/>
        <v>1</v>
      </c>
      <c r="DN272" s="26">
        <f t="shared" si="354"/>
        <v>1</v>
      </c>
      <c r="DO272" s="26">
        <f t="shared" si="354"/>
        <v>1</v>
      </c>
      <c r="DP272" s="26">
        <f t="shared" si="354"/>
        <v>1</v>
      </c>
      <c r="DQ272" s="26">
        <f t="shared" si="354"/>
        <v>1</v>
      </c>
      <c r="DR272" s="26">
        <f t="shared" si="354"/>
        <v>1</v>
      </c>
      <c r="DS272" s="26">
        <f t="shared" si="354"/>
        <v>1</v>
      </c>
      <c r="DT272" s="26">
        <f t="shared" si="354"/>
        <v>1</v>
      </c>
      <c r="DU272" s="26">
        <f t="shared" si="354"/>
        <v>1</v>
      </c>
      <c r="DV272" s="26">
        <f t="shared" si="354"/>
        <v>1</v>
      </c>
      <c r="DW272" s="26">
        <f t="shared" si="354"/>
        <v>1</v>
      </c>
      <c r="DX272" s="26">
        <f t="shared" si="354"/>
        <v>1</v>
      </c>
      <c r="DY272" s="26">
        <f t="shared" si="354"/>
        <v>1</v>
      </c>
      <c r="DZ272" s="26">
        <f t="shared" si="354"/>
        <v>1</v>
      </c>
      <c r="EA272" s="26">
        <f t="shared" ref="EA272:GL272" si="355">+IF(IFERROR(EA258*EA259*EA260,0)&gt;0,1,0)</f>
        <v>1</v>
      </c>
      <c r="EB272" s="26">
        <f t="shared" si="355"/>
        <v>1</v>
      </c>
      <c r="EC272" s="26">
        <f t="shared" si="355"/>
        <v>1</v>
      </c>
      <c r="ED272" s="26">
        <f t="shared" si="355"/>
        <v>1</v>
      </c>
      <c r="EE272" s="26">
        <f t="shared" si="355"/>
        <v>1</v>
      </c>
      <c r="EF272" s="26">
        <f t="shared" si="355"/>
        <v>1</v>
      </c>
      <c r="EG272" s="26">
        <f t="shared" si="355"/>
        <v>1</v>
      </c>
      <c r="EH272" s="26">
        <f t="shared" si="355"/>
        <v>1</v>
      </c>
      <c r="EI272" s="26">
        <f t="shared" si="355"/>
        <v>1</v>
      </c>
      <c r="EJ272" s="26">
        <f t="shared" si="355"/>
        <v>1</v>
      </c>
      <c r="EK272" s="26">
        <f t="shared" si="355"/>
        <v>1</v>
      </c>
      <c r="EL272" s="26">
        <f t="shared" si="355"/>
        <v>1</v>
      </c>
      <c r="EM272" s="26">
        <f t="shared" si="355"/>
        <v>1</v>
      </c>
      <c r="EN272" s="26">
        <f t="shared" si="355"/>
        <v>1</v>
      </c>
      <c r="EO272" s="26">
        <f t="shared" si="355"/>
        <v>1</v>
      </c>
      <c r="EP272" s="26">
        <f t="shared" si="355"/>
        <v>1</v>
      </c>
      <c r="EQ272" s="26">
        <f t="shared" si="355"/>
        <v>1</v>
      </c>
      <c r="ER272" s="26">
        <f t="shared" si="355"/>
        <v>1</v>
      </c>
      <c r="ES272" s="26">
        <f t="shared" si="355"/>
        <v>1</v>
      </c>
      <c r="ET272" s="26">
        <f t="shared" si="355"/>
        <v>1</v>
      </c>
      <c r="EU272" s="26">
        <f t="shared" si="355"/>
        <v>1</v>
      </c>
      <c r="EV272" s="26">
        <f t="shared" si="355"/>
        <v>1</v>
      </c>
      <c r="EW272" s="26">
        <f t="shared" si="355"/>
        <v>1</v>
      </c>
      <c r="EX272" s="26">
        <f t="shared" si="355"/>
        <v>1</v>
      </c>
      <c r="EY272" s="26">
        <f t="shared" si="355"/>
        <v>1</v>
      </c>
      <c r="EZ272" s="26">
        <f t="shared" si="355"/>
        <v>1</v>
      </c>
      <c r="FA272" s="26">
        <f t="shared" si="355"/>
        <v>1</v>
      </c>
      <c r="FB272" s="26">
        <f t="shared" si="355"/>
        <v>1</v>
      </c>
      <c r="FC272" s="26">
        <f t="shared" si="355"/>
        <v>1</v>
      </c>
      <c r="FD272" s="26">
        <f t="shared" si="355"/>
        <v>1</v>
      </c>
      <c r="FE272" s="26">
        <f t="shared" si="355"/>
        <v>1</v>
      </c>
      <c r="FF272" s="26">
        <f t="shared" si="355"/>
        <v>1</v>
      </c>
      <c r="FG272" s="26">
        <f t="shared" si="355"/>
        <v>1</v>
      </c>
      <c r="FH272" s="26">
        <f t="shared" si="355"/>
        <v>1</v>
      </c>
      <c r="FI272" s="26">
        <f t="shared" si="355"/>
        <v>1</v>
      </c>
      <c r="FJ272" s="26">
        <f t="shared" si="355"/>
        <v>1</v>
      </c>
      <c r="FK272" s="26">
        <f t="shared" si="355"/>
        <v>1</v>
      </c>
      <c r="FL272" s="26">
        <f t="shared" si="355"/>
        <v>1</v>
      </c>
      <c r="FM272" s="26">
        <f t="shared" si="355"/>
        <v>1</v>
      </c>
      <c r="FN272" s="26">
        <f t="shared" si="355"/>
        <v>1</v>
      </c>
      <c r="FO272" s="26">
        <f t="shared" si="355"/>
        <v>1</v>
      </c>
      <c r="FP272" s="26">
        <f t="shared" si="355"/>
        <v>1</v>
      </c>
      <c r="FQ272" s="26">
        <f t="shared" si="355"/>
        <v>1</v>
      </c>
      <c r="FR272" s="26">
        <f t="shared" si="355"/>
        <v>1</v>
      </c>
      <c r="FS272" s="26">
        <f t="shared" si="355"/>
        <v>1</v>
      </c>
      <c r="FT272" s="26">
        <f t="shared" si="355"/>
        <v>1</v>
      </c>
      <c r="FU272" s="26">
        <f t="shared" si="355"/>
        <v>1</v>
      </c>
      <c r="FV272" s="26">
        <f t="shared" si="355"/>
        <v>1</v>
      </c>
      <c r="FW272" s="26">
        <f t="shared" si="355"/>
        <v>1</v>
      </c>
      <c r="FX272" s="26">
        <f t="shared" si="355"/>
        <v>1</v>
      </c>
      <c r="FY272" s="26">
        <f t="shared" si="355"/>
        <v>1</v>
      </c>
      <c r="FZ272" s="26">
        <f t="shared" si="355"/>
        <v>1</v>
      </c>
      <c r="GA272" s="26">
        <f t="shared" si="355"/>
        <v>1</v>
      </c>
      <c r="GB272" s="26">
        <f t="shared" si="355"/>
        <v>1</v>
      </c>
      <c r="GC272" s="26">
        <f t="shared" si="355"/>
        <v>1</v>
      </c>
      <c r="GD272" s="26">
        <f t="shared" si="355"/>
        <v>1</v>
      </c>
      <c r="GE272" s="26">
        <f t="shared" si="355"/>
        <v>1</v>
      </c>
      <c r="GF272" s="26">
        <f t="shared" si="355"/>
        <v>1</v>
      </c>
      <c r="GG272" s="26">
        <f t="shared" si="355"/>
        <v>1</v>
      </c>
      <c r="GH272" s="26">
        <f t="shared" si="355"/>
        <v>1</v>
      </c>
      <c r="GI272" s="26">
        <f t="shared" si="355"/>
        <v>1</v>
      </c>
      <c r="GJ272" s="26">
        <f t="shared" si="355"/>
        <v>1</v>
      </c>
      <c r="GK272" s="26">
        <f t="shared" si="355"/>
        <v>1</v>
      </c>
      <c r="GL272" s="26">
        <f t="shared" si="355"/>
        <v>1</v>
      </c>
      <c r="GM272" s="26">
        <f t="shared" ref="GM272:IX272" si="356">+IF(IFERROR(GM258*GM259*GM260,0)&gt;0,1,0)</f>
        <v>1</v>
      </c>
      <c r="GN272" s="26">
        <f t="shared" si="356"/>
        <v>1</v>
      </c>
      <c r="GO272" s="26">
        <f t="shared" si="356"/>
        <v>1</v>
      </c>
      <c r="GP272" s="26">
        <f t="shared" si="356"/>
        <v>1</v>
      </c>
      <c r="GQ272" s="26">
        <f t="shared" si="356"/>
        <v>1</v>
      </c>
      <c r="GR272" s="26">
        <f t="shared" si="356"/>
        <v>1</v>
      </c>
      <c r="GS272" s="26">
        <f t="shared" si="356"/>
        <v>1</v>
      </c>
      <c r="GT272" s="26">
        <f t="shared" si="356"/>
        <v>1</v>
      </c>
      <c r="GU272" s="26">
        <f t="shared" si="356"/>
        <v>1</v>
      </c>
      <c r="GV272" s="26">
        <f t="shared" si="356"/>
        <v>1</v>
      </c>
      <c r="GW272" s="26">
        <f t="shared" si="356"/>
        <v>1</v>
      </c>
      <c r="GX272" s="26">
        <f t="shared" si="356"/>
        <v>1</v>
      </c>
      <c r="GY272" s="26">
        <f t="shared" si="356"/>
        <v>1</v>
      </c>
      <c r="GZ272" s="26">
        <f t="shared" si="356"/>
        <v>1</v>
      </c>
      <c r="HA272" s="26">
        <f t="shared" si="356"/>
        <v>1</v>
      </c>
      <c r="HB272" s="26">
        <f t="shared" si="356"/>
        <v>1</v>
      </c>
      <c r="HC272" s="26">
        <f t="shared" si="356"/>
        <v>1</v>
      </c>
      <c r="HD272" s="26">
        <f t="shared" si="356"/>
        <v>1</v>
      </c>
      <c r="HE272" s="26">
        <f t="shared" si="356"/>
        <v>1</v>
      </c>
      <c r="HF272" s="26">
        <f t="shared" si="356"/>
        <v>1</v>
      </c>
      <c r="HG272" s="26">
        <f t="shared" si="356"/>
        <v>1</v>
      </c>
      <c r="HH272" s="26">
        <f t="shared" si="356"/>
        <v>1</v>
      </c>
      <c r="HI272" s="26">
        <f t="shared" si="356"/>
        <v>1</v>
      </c>
      <c r="HJ272" s="26">
        <f t="shared" si="356"/>
        <v>1</v>
      </c>
      <c r="HK272" s="26">
        <f t="shared" si="356"/>
        <v>1</v>
      </c>
      <c r="HL272" s="26">
        <f t="shared" si="356"/>
        <v>1</v>
      </c>
      <c r="HM272" s="26">
        <f t="shared" si="356"/>
        <v>1</v>
      </c>
      <c r="HN272" s="26">
        <f t="shared" si="356"/>
        <v>1</v>
      </c>
      <c r="HO272" s="26">
        <f t="shared" si="356"/>
        <v>1</v>
      </c>
      <c r="HP272" s="26">
        <f t="shared" si="356"/>
        <v>1</v>
      </c>
      <c r="HQ272" s="26">
        <f t="shared" si="356"/>
        <v>1</v>
      </c>
      <c r="HR272" s="26">
        <f t="shared" si="356"/>
        <v>1</v>
      </c>
      <c r="HS272" s="26">
        <f t="shared" si="356"/>
        <v>1</v>
      </c>
      <c r="HT272" s="26">
        <f t="shared" si="356"/>
        <v>1</v>
      </c>
      <c r="HU272" s="26">
        <f t="shared" si="356"/>
        <v>1</v>
      </c>
      <c r="HV272" s="26">
        <f t="shared" si="356"/>
        <v>1</v>
      </c>
      <c r="HW272" s="26">
        <f t="shared" si="356"/>
        <v>1</v>
      </c>
      <c r="HX272" s="26">
        <f t="shared" si="356"/>
        <v>1</v>
      </c>
      <c r="HY272" s="26">
        <f t="shared" si="356"/>
        <v>1</v>
      </c>
      <c r="HZ272" s="26">
        <f t="shared" si="356"/>
        <v>1</v>
      </c>
      <c r="IA272" s="26">
        <f t="shared" si="356"/>
        <v>1</v>
      </c>
      <c r="IB272" s="26">
        <f t="shared" si="356"/>
        <v>1</v>
      </c>
      <c r="IC272" s="26">
        <f t="shared" si="356"/>
        <v>1</v>
      </c>
      <c r="ID272" s="26">
        <f t="shared" si="356"/>
        <v>1</v>
      </c>
      <c r="IE272" s="26">
        <f t="shared" si="356"/>
        <v>1</v>
      </c>
      <c r="IF272" s="26">
        <f t="shared" si="356"/>
        <v>1</v>
      </c>
      <c r="IG272" s="26">
        <f t="shared" si="356"/>
        <v>1</v>
      </c>
      <c r="IH272" s="26">
        <f t="shared" si="356"/>
        <v>1</v>
      </c>
      <c r="II272" s="26">
        <f t="shared" si="356"/>
        <v>1</v>
      </c>
      <c r="IJ272" s="26">
        <f t="shared" si="356"/>
        <v>1</v>
      </c>
      <c r="IK272" s="26">
        <f t="shared" si="356"/>
        <v>1</v>
      </c>
      <c r="IL272" s="26">
        <f t="shared" si="356"/>
        <v>1</v>
      </c>
      <c r="IM272" s="26">
        <f t="shared" si="356"/>
        <v>1</v>
      </c>
      <c r="IN272" s="26">
        <f t="shared" si="356"/>
        <v>1</v>
      </c>
      <c r="IO272" s="26">
        <f t="shared" si="356"/>
        <v>1</v>
      </c>
      <c r="IP272" s="26">
        <f t="shared" si="356"/>
        <v>1</v>
      </c>
      <c r="IQ272" s="26">
        <f t="shared" si="356"/>
        <v>1</v>
      </c>
      <c r="IR272" s="26">
        <f t="shared" si="356"/>
        <v>1</v>
      </c>
      <c r="IS272" s="26">
        <f t="shared" si="356"/>
        <v>1</v>
      </c>
      <c r="IT272" s="26">
        <f t="shared" si="356"/>
        <v>1</v>
      </c>
      <c r="IU272" s="26">
        <f t="shared" si="356"/>
        <v>1</v>
      </c>
      <c r="IV272" s="26">
        <f t="shared" si="356"/>
        <v>1</v>
      </c>
      <c r="IW272" s="26">
        <f t="shared" si="356"/>
        <v>1</v>
      </c>
      <c r="IX272" s="26">
        <f t="shared" si="356"/>
        <v>1</v>
      </c>
      <c r="IY272" s="26">
        <f t="shared" ref="IY272:LJ272" si="357">+IF(IFERROR(IY258*IY259*IY260,0)&gt;0,1,0)</f>
        <v>1</v>
      </c>
      <c r="IZ272" s="26">
        <f t="shared" si="357"/>
        <v>1</v>
      </c>
      <c r="JA272" s="26">
        <f t="shared" si="357"/>
        <v>1</v>
      </c>
      <c r="JB272" s="26">
        <f t="shared" si="357"/>
        <v>1</v>
      </c>
      <c r="JC272" s="26">
        <f t="shared" si="357"/>
        <v>1</v>
      </c>
      <c r="JD272" s="26">
        <f t="shared" si="357"/>
        <v>1</v>
      </c>
      <c r="JE272" s="26">
        <f t="shared" si="357"/>
        <v>1</v>
      </c>
      <c r="JF272" s="26">
        <f t="shared" si="357"/>
        <v>1</v>
      </c>
      <c r="JG272" s="26">
        <f t="shared" si="357"/>
        <v>1</v>
      </c>
      <c r="JH272" s="26">
        <f t="shared" si="357"/>
        <v>1</v>
      </c>
      <c r="JI272" s="26">
        <f t="shared" si="357"/>
        <v>1</v>
      </c>
      <c r="JJ272" s="26">
        <f t="shared" si="357"/>
        <v>1</v>
      </c>
      <c r="JK272" s="26">
        <f t="shared" si="357"/>
        <v>1</v>
      </c>
      <c r="JL272" s="26">
        <f t="shared" si="357"/>
        <v>1</v>
      </c>
      <c r="JM272" s="26">
        <f t="shared" si="357"/>
        <v>1</v>
      </c>
      <c r="JN272" s="26">
        <f t="shared" si="357"/>
        <v>1</v>
      </c>
      <c r="JO272" s="26">
        <f t="shared" si="357"/>
        <v>1</v>
      </c>
      <c r="JP272" s="26">
        <f t="shared" si="357"/>
        <v>1</v>
      </c>
      <c r="JQ272" s="26">
        <f t="shared" si="357"/>
        <v>1</v>
      </c>
      <c r="JR272" s="26">
        <f t="shared" si="357"/>
        <v>1</v>
      </c>
      <c r="JS272" s="26">
        <f t="shared" si="357"/>
        <v>1</v>
      </c>
      <c r="JT272" s="26">
        <f t="shared" si="357"/>
        <v>1</v>
      </c>
      <c r="JU272" s="26">
        <f t="shared" si="357"/>
        <v>1</v>
      </c>
      <c r="JV272" s="26">
        <f t="shared" si="357"/>
        <v>1</v>
      </c>
      <c r="JW272" s="26">
        <f t="shared" si="357"/>
        <v>1</v>
      </c>
      <c r="JX272" s="26">
        <f t="shared" si="357"/>
        <v>1</v>
      </c>
      <c r="JY272" s="26">
        <f t="shared" si="357"/>
        <v>1</v>
      </c>
      <c r="JZ272" s="26">
        <f t="shared" si="357"/>
        <v>1</v>
      </c>
      <c r="KA272" s="26">
        <f t="shared" si="357"/>
        <v>1</v>
      </c>
      <c r="KB272" s="26">
        <f t="shared" si="357"/>
        <v>1</v>
      </c>
      <c r="KC272" s="26">
        <f t="shared" si="357"/>
        <v>1</v>
      </c>
      <c r="KD272" s="26">
        <f t="shared" si="357"/>
        <v>1</v>
      </c>
      <c r="KE272" s="26">
        <f t="shared" si="357"/>
        <v>1</v>
      </c>
      <c r="KF272" s="26">
        <f t="shared" si="357"/>
        <v>1</v>
      </c>
      <c r="KG272" s="26">
        <f t="shared" si="357"/>
        <v>1</v>
      </c>
      <c r="KH272" s="26">
        <f t="shared" si="357"/>
        <v>1</v>
      </c>
      <c r="KI272" s="26">
        <f t="shared" si="357"/>
        <v>1</v>
      </c>
      <c r="KJ272" s="26">
        <f t="shared" si="357"/>
        <v>1</v>
      </c>
      <c r="KK272" s="26">
        <f t="shared" si="357"/>
        <v>1</v>
      </c>
      <c r="KL272" s="26">
        <f t="shared" si="357"/>
        <v>1</v>
      </c>
      <c r="KM272" s="26">
        <f t="shared" si="357"/>
        <v>1</v>
      </c>
      <c r="KN272" s="26">
        <f t="shared" si="357"/>
        <v>1</v>
      </c>
      <c r="KO272" s="26">
        <f t="shared" si="357"/>
        <v>1</v>
      </c>
      <c r="KP272" s="26">
        <f t="shared" si="357"/>
        <v>1</v>
      </c>
      <c r="KQ272" s="26">
        <f t="shared" si="357"/>
        <v>1</v>
      </c>
      <c r="KR272" s="26">
        <f t="shared" si="357"/>
        <v>1</v>
      </c>
      <c r="KS272" s="26">
        <f t="shared" si="357"/>
        <v>1</v>
      </c>
      <c r="KT272" s="26">
        <f t="shared" si="357"/>
        <v>1</v>
      </c>
      <c r="KU272" s="26">
        <f t="shared" si="357"/>
        <v>1</v>
      </c>
      <c r="KV272" s="26">
        <f t="shared" si="357"/>
        <v>1</v>
      </c>
      <c r="KW272" s="26">
        <f t="shared" si="357"/>
        <v>1</v>
      </c>
      <c r="KX272" s="26">
        <f t="shared" si="357"/>
        <v>1</v>
      </c>
      <c r="KY272" s="26">
        <f t="shared" si="357"/>
        <v>1</v>
      </c>
      <c r="KZ272" s="26">
        <f t="shared" si="357"/>
        <v>1</v>
      </c>
      <c r="LA272" s="26">
        <f t="shared" si="357"/>
        <v>1</v>
      </c>
      <c r="LB272" s="26">
        <f t="shared" si="357"/>
        <v>1</v>
      </c>
      <c r="LC272" s="26">
        <f t="shared" si="357"/>
        <v>1</v>
      </c>
      <c r="LD272" s="26">
        <f t="shared" si="357"/>
        <v>1</v>
      </c>
      <c r="LE272" s="26">
        <f t="shared" si="357"/>
        <v>1</v>
      </c>
      <c r="LF272" s="26">
        <f t="shared" si="357"/>
        <v>1</v>
      </c>
      <c r="LG272" s="26">
        <f t="shared" si="357"/>
        <v>1</v>
      </c>
      <c r="LH272" s="26">
        <f t="shared" si="357"/>
        <v>1</v>
      </c>
      <c r="LI272" s="26">
        <f t="shared" si="357"/>
        <v>1</v>
      </c>
      <c r="LJ272" s="26">
        <f t="shared" si="357"/>
        <v>1</v>
      </c>
      <c r="LK272" s="26">
        <f t="shared" ref="LK272:NV272" si="358">+IF(IFERROR(LK258*LK259*LK260,0)&gt;0,1,0)</f>
        <v>1</v>
      </c>
      <c r="LL272" s="26">
        <f t="shared" si="358"/>
        <v>1</v>
      </c>
      <c r="LM272" s="26">
        <f t="shared" si="358"/>
        <v>1</v>
      </c>
      <c r="LN272" s="26">
        <f t="shared" si="358"/>
        <v>1</v>
      </c>
      <c r="LO272" s="26">
        <f t="shared" si="358"/>
        <v>1</v>
      </c>
      <c r="LP272" s="26">
        <f t="shared" si="358"/>
        <v>1</v>
      </c>
      <c r="LQ272" s="26">
        <f t="shared" si="358"/>
        <v>1</v>
      </c>
      <c r="LR272" s="26">
        <f t="shared" si="358"/>
        <v>1</v>
      </c>
      <c r="LS272" s="26">
        <f t="shared" si="358"/>
        <v>1</v>
      </c>
      <c r="LT272" s="26">
        <f t="shared" si="358"/>
        <v>1</v>
      </c>
      <c r="LU272" s="26">
        <f t="shared" si="358"/>
        <v>1</v>
      </c>
      <c r="LV272" s="26">
        <f t="shared" si="358"/>
        <v>1</v>
      </c>
      <c r="LW272" s="26">
        <f t="shared" si="358"/>
        <v>1</v>
      </c>
      <c r="LX272" s="26">
        <f t="shared" si="358"/>
        <v>1</v>
      </c>
      <c r="LY272" s="26">
        <f t="shared" si="358"/>
        <v>1</v>
      </c>
      <c r="LZ272" s="26">
        <f t="shared" si="358"/>
        <v>1</v>
      </c>
      <c r="MA272" s="26">
        <f t="shared" si="358"/>
        <v>1</v>
      </c>
      <c r="MB272" s="26">
        <f t="shared" si="358"/>
        <v>1</v>
      </c>
      <c r="MC272" s="26">
        <f t="shared" si="358"/>
        <v>1</v>
      </c>
      <c r="MD272" s="26">
        <f t="shared" si="358"/>
        <v>1</v>
      </c>
      <c r="ME272" s="26">
        <f t="shared" si="358"/>
        <v>1</v>
      </c>
      <c r="MF272" s="26">
        <f t="shared" si="358"/>
        <v>1</v>
      </c>
      <c r="MG272" s="26">
        <f t="shared" si="358"/>
        <v>1</v>
      </c>
      <c r="MH272" s="26">
        <f t="shared" si="358"/>
        <v>1</v>
      </c>
      <c r="MI272" s="26">
        <f t="shared" si="358"/>
        <v>1</v>
      </c>
      <c r="MJ272" s="26">
        <f t="shared" si="358"/>
        <v>1</v>
      </c>
      <c r="MK272" s="26">
        <f t="shared" si="358"/>
        <v>1</v>
      </c>
      <c r="ML272" s="26">
        <f t="shared" si="358"/>
        <v>1</v>
      </c>
      <c r="MM272" s="26">
        <f t="shared" si="358"/>
        <v>1</v>
      </c>
      <c r="MN272" s="26">
        <f t="shared" si="358"/>
        <v>1</v>
      </c>
      <c r="MO272" s="26">
        <f t="shared" si="358"/>
        <v>1</v>
      </c>
      <c r="MP272" s="26">
        <f t="shared" si="358"/>
        <v>1</v>
      </c>
      <c r="MQ272" s="26">
        <f t="shared" si="358"/>
        <v>1</v>
      </c>
      <c r="MR272" s="26">
        <f t="shared" si="358"/>
        <v>1</v>
      </c>
      <c r="MS272" s="26">
        <f t="shared" si="358"/>
        <v>1</v>
      </c>
      <c r="MT272" s="26">
        <f t="shared" si="358"/>
        <v>1</v>
      </c>
      <c r="MU272" s="26">
        <f t="shared" si="358"/>
        <v>1</v>
      </c>
      <c r="MV272" s="26">
        <f t="shared" si="358"/>
        <v>1</v>
      </c>
      <c r="MW272" s="26">
        <f t="shared" si="358"/>
        <v>1</v>
      </c>
      <c r="MX272" s="26">
        <f t="shared" si="358"/>
        <v>1</v>
      </c>
      <c r="MY272" s="26">
        <f t="shared" si="358"/>
        <v>1</v>
      </c>
      <c r="MZ272" s="26">
        <f t="shared" si="358"/>
        <v>1</v>
      </c>
      <c r="NA272" s="26">
        <f t="shared" si="358"/>
        <v>1</v>
      </c>
      <c r="NB272" s="26">
        <f t="shared" si="358"/>
        <v>1</v>
      </c>
      <c r="NC272" s="26">
        <f t="shared" si="358"/>
        <v>1</v>
      </c>
      <c r="ND272" s="26">
        <f t="shared" si="358"/>
        <v>1</v>
      </c>
      <c r="NE272" s="26">
        <f t="shared" si="358"/>
        <v>1</v>
      </c>
      <c r="NF272" s="26">
        <f t="shared" si="358"/>
        <v>1</v>
      </c>
      <c r="NG272" s="26">
        <f t="shared" si="358"/>
        <v>1</v>
      </c>
      <c r="NH272" s="26">
        <f t="shared" si="358"/>
        <v>1</v>
      </c>
      <c r="NI272" s="26">
        <f t="shared" si="358"/>
        <v>1</v>
      </c>
      <c r="NJ272" s="26">
        <f t="shared" si="358"/>
        <v>1</v>
      </c>
      <c r="NK272" s="26">
        <f t="shared" si="358"/>
        <v>1</v>
      </c>
      <c r="NL272" s="26">
        <f t="shared" si="358"/>
        <v>1</v>
      </c>
      <c r="NM272" s="26">
        <f t="shared" si="358"/>
        <v>1</v>
      </c>
      <c r="NN272" s="26">
        <f t="shared" si="358"/>
        <v>1</v>
      </c>
      <c r="NO272" s="26">
        <f t="shared" si="358"/>
        <v>1</v>
      </c>
      <c r="NP272" s="26">
        <f t="shared" si="358"/>
        <v>1</v>
      </c>
      <c r="NQ272" s="26">
        <f t="shared" si="358"/>
        <v>1</v>
      </c>
      <c r="NR272" s="26">
        <f t="shared" si="358"/>
        <v>1</v>
      </c>
      <c r="NS272" s="26">
        <f t="shared" si="358"/>
        <v>1</v>
      </c>
      <c r="NT272" s="26">
        <f t="shared" si="358"/>
        <v>1</v>
      </c>
      <c r="NU272" s="26">
        <f t="shared" si="358"/>
        <v>1</v>
      </c>
      <c r="NV272" s="26">
        <f t="shared" si="358"/>
        <v>1</v>
      </c>
      <c r="NW272" s="26">
        <f t="shared" ref="NW272:QH272" si="359">+IF(IFERROR(NW258*NW259*NW260,0)&gt;0,1,0)</f>
        <v>1</v>
      </c>
      <c r="NX272" s="26">
        <f t="shared" si="359"/>
        <v>1</v>
      </c>
      <c r="NY272" s="26">
        <f t="shared" si="359"/>
        <v>1</v>
      </c>
      <c r="NZ272" s="26">
        <f t="shared" si="359"/>
        <v>1</v>
      </c>
      <c r="OA272" s="26">
        <f t="shared" si="359"/>
        <v>1</v>
      </c>
      <c r="OB272" s="26">
        <f t="shared" si="359"/>
        <v>1</v>
      </c>
      <c r="OC272" s="26">
        <f t="shared" si="359"/>
        <v>1</v>
      </c>
      <c r="OD272" s="26">
        <f t="shared" si="359"/>
        <v>1</v>
      </c>
      <c r="OE272" s="26">
        <f t="shared" si="359"/>
        <v>1</v>
      </c>
      <c r="OF272" s="26">
        <f t="shared" si="359"/>
        <v>1</v>
      </c>
      <c r="OG272" s="26">
        <f t="shared" si="359"/>
        <v>1</v>
      </c>
      <c r="OH272" s="26">
        <f t="shared" si="359"/>
        <v>1</v>
      </c>
      <c r="OI272" s="26">
        <f t="shared" si="359"/>
        <v>1</v>
      </c>
      <c r="OJ272" s="26">
        <f t="shared" si="359"/>
        <v>1</v>
      </c>
      <c r="OK272" s="26">
        <f t="shared" si="359"/>
        <v>1</v>
      </c>
      <c r="OL272" s="26">
        <f t="shared" si="359"/>
        <v>1</v>
      </c>
      <c r="OM272" s="26">
        <f t="shared" si="359"/>
        <v>1</v>
      </c>
      <c r="ON272" s="26">
        <f t="shared" si="359"/>
        <v>1</v>
      </c>
      <c r="OO272" s="26">
        <f t="shared" si="359"/>
        <v>1</v>
      </c>
      <c r="OP272" s="26">
        <f t="shared" si="359"/>
        <v>1</v>
      </c>
      <c r="OQ272" s="26">
        <f t="shared" si="359"/>
        <v>1</v>
      </c>
      <c r="OR272" s="26">
        <f t="shared" si="359"/>
        <v>1</v>
      </c>
      <c r="OS272" s="26">
        <f t="shared" si="359"/>
        <v>1</v>
      </c>
      <c r="OT272" s="26">
        <f t="shared" si="359"/>
        <v>1</v>
      </c>
      <c r="OU272" s="26">
        <f t="shared" si="359"/>
        <v>1</v>
      </c>
      <c r="OV272" s="26">
        <f t="shared" si="359"/>
        <v>1</v>
      </c>
      <c r="OW272" s="26">
        <f t="shared" si="359"/>
        <v>1</v>
      </c>
      <c r="OX272" s="26">
        <f t="shared" si="359"/>
        <v>1</v>
      </c>
      <c r="OY272" s="26">
        <f t="shared" si="359"/>
        <v>1</v>
      </c>
      <c r="OZ272" s="26">
        <f t="shared" si="359"/>
        <v>1</v>
      </c>
      <c r="PA272" s="26">
        <f t="shared" si="359"/>
        <v>1</v>
      </c>
      <c r="PB272" s="26">
        <f t="shared" si="359"/>
        <v>1</v>
      </c>
      <c r="PC272" s="26">
        <f t="shared" si="359"/>
        <v>1</v>
      </c>
      <c r="PD272" s="26">
        <f t="shared" si="359"/>
        <v>1</v>
      </c>
      <c r="PE272" s="26">
        <f t="shared" si="359"/>
        <v>1</v>
      </c>
      <c r="PF272" s="26">
        <f t="shared" si="359"/>
        <v>1</v>
      </c>
      <c r="PG272" s="26">
        <f t="shared" si="359"/>
        <v>1</v>
      </c>
      <c r="PH272" s="26">
        <f t="shared" si="359"/>
        <v>1</v>
      </c>
      <c r="PI272" s="26">
        <f t="shared" si="359"/>
        <v>1</v>
      </c>
      <c r="PJ272" s="26">
        <f t="shared" si="359"/>
        <v>1</v>
      </c>
      <c r="PK272" s="26">
        <f t="shared" si="359"/>
        <v>1</v>
      </c>
      <c r="PL272" s="26">
        <f t="shared" si="359"/>
        <v>1</v>
      </c>
      <c r="PM272" s="26">
        <f t="shared" si="359"/>
        <v>1</v>
      </c>
      <c r="PN272" s="26">
        <f t="shared" si="359"/>
        <v>1</v>
      </c>
      <c r="PO272" s="26">
        <f t="shared" si="359"/>
        <v>1</v>
      </c>
      <c r="PP272" s="26">
        <f t="shared" si="359"/>
        <v>1</v>
      </c>
      <c r="PQ272" s="26">
        <f t="shared" si="359"/>
        <v>1</v>
      </c>
      <c r="PR272" s="26">
        <f t="shared" si="359"/>
        <v>1</v>
      </c>
      <c r="PS272" s="26">
        <f t="shared" si="359"/>
        <v>1</v>
      </c>
      <c r="PT272" s="26">
        <f t="shared" si="359"/>
        <v>1</v>
      </c>
      <c r="PU272" s="26">
        <f t="shared" si="359"/>
        <v>1</v>
      </c>
      <c r="PV272" s="26">
        <f t="shared" si="359"/>
        <v>1</v>
      </c>
      <c r="PW272" s="26">
        <f t="shared" si="359"/>
        <v>1</v>
      </c>
      <c r="PX272" s="26">
        <f t="shared" si="359"/>
        <v>1</v>
      </c>
      <c r="PY272" s="26">
        <f t="shared" si="359"/>
        <v>1</v>
      </c>
      <c r="PZ272" s="26">
        <f t="shared" si="359"/>
        <v>1</v>
      </c>
      <c r="QA272" s="26">
        <f t="shared" si="359"/>
        <v>1</v>
      </c>
      <c r="QB272" s="26">
        <f t="shared" si="359"/>
        <v>1</v>
      </c>
      <c r="QC272" s="26">
        <f t="shared" si="359"/>
        <v>1</v>
      </c>
      <c r="QD272" s="26">
        <f t="shared" si="359"/>
        <v>1</v>
      </c>
      <c r="QE272" s="26">
        <f t="shared" si="359"/>
        <v>1</v>
      </c>
      <c r="QF272" s="26">
        <f t="shared" si="359"/>
        <v>1</v>
      </c>
      <c r="QG272" s="26">
        <f t="shared" si="359"/>
        <v>1</v>
      </c>
      <c r="QH272" s="26">
        <f t="shared" si="359"/>
        <v>1</v>
      </c>
      <c r="QI272" s="26">
        <f t="shared" ref="QI272:SG272" si="360">+IF(IFERROR(QI258*QI259*QI260,0)&gt;0,1,0)</f>
        <v>1</v>
      </c>
      <c r="QJ272" s="26">
        <f t="shared" si="360"/>
        <v>1</v>
      </c>
      <c r="QK272" s="26">
        <f t="shared" si="360"/>
        <v>1</v>
      </c>
      <c r="QL272" s="26">
        <f t="shared" si="360"/>
        <v>1</v>
      </c>
      <c r="QM272" s="26">
        <f t="shared" si="360"/>
        <v>1</v>
      </c>
      <c r="QN272" s="26">
        <f t="shared" si="360"/>
        <v>1</v>
      </c>
      <c r="QO272" s="26">
        <f t="shared" si="360"/>
        <v>1</v>
      </c>
      <c r="QP272" s="26">
        <f t="shared" si="360"/>
        <v>1</v>
      </c>
      <c r="QQ272" s="26">
        <f t="shared" si="360"/>
        <v>1</v>
      </c>
      <c r="QR272" s="26">
        <f t="shared" si="360"/>
        <v>1</v>
      </c>
      <c r="QS272" s="26">
        <f t="shared" si="360"/>
        <v>1</v>
      </c>
      <c r="QT272" s="26">
        <f t="shared" si="360"/>
        <v>1</v>
      </c>
      <c r="QU272" s="26">
        <f t="shared" si="360"/>
        <v>1</v>
      </c>
      <c r="QV272" s="26">
        <f t="shared" si="360"/>
        <v>1</v>
      </c>
      <c r="QW272" s="26">
        <f t="shared" si="360"/>
        <v>1</v>
      </c>
      <c r="QX272" s="26">
        <f t="shared" si="360"/>
        <v>1</v>
      </c>
      <c r="QY272" s="26">
        <f t="shared" si="360"/>
        <v>1</v>
      </c>
      <c r="QZ272" s="26">
        <f t="shared" si="360"/>
        <v>1</v>
      </c>
      <c r="RA272" s="26">
        <f t="shared" si="360"/>
        <v>1</v>
      </c>
      <c r="RB272" s="26">
        <f t="shared" si="360"/>
        <v>1</v>
      </c>
      <c r="RC272" s="26">
        <f t="shared" si="360"/>
        <v>1</v>
      </c>
      <c r="RD272" s="26">
        <f t="shared" si="360"/>
        <v>1</v>
      </c>
      <c r="RE272" s="26">
        <f t="shared" si="360"/>
        <v>1</v>
      </c>
      <c r="RF272" s="26">
        <f t="shared" si="360"/>
        <v>1</v>
      </c>
      <c r="RG272" s="26">
        <f t="shared" si="360"/>
        <v>1</v>
      </c>
      <c r="RH272" s="26">
        <f t="shared" si="360"/>
        <v>1</v>
      </c>
      <c r="RI272" s="26">
        <f t="shared" si="360"/>
        <v>1</v>
      </c>
      <c r="RJ272" s="26">
        <f t="shared" si="360"/>
        <v>1</v>
      </c>
      <c r="RK272" s="26">
        <f t="shared" si="360"/>
        <v>1</v>
      </c>
      <c r="RL272" s="26">
        <f t="shared" si="360"/>
        <v>1</v>
      </c>
      <c r="RM272" s="26">
        <f t="shared" si="360"/>
        <v>1</v>
      </c>
      <c r="RN272" s="26">
        <f t="shared" si="360"/>
        <v>1</v>
      </c>
      <c r="RO272" s="26">
        <f t="shared" si="360"/>
        <v>1</v>
      </c>
      <c r="RP272" s="26">
        <f t="shared" si="360"/>
        <v>1</v>
      </c>
      <c r="RQ272" s="26">
        <f t="shared" si="360"/>
        <v>1</v>
      </c>
      <c r="RR272" s="26">
        <f t="shared" si="360"/>
        <v>1</v>
      </c>
      <c r="RS272" s="26">
        <f t="shared" si="360"/>
        <v>1</v>
      </c>
      <c r="RT272" s="26">
        <f t="shared" si="360"/>
        <v>1</v>
      </c>
      <c r="RU272" s="26">
        <f t="shared" si="360"/>
        <v>1</v>
      </c>
      <c r="RV272" s="26">
        <f t="shared" si="360"/>
        <v>1</v>
      </c>
      <c r="RW272" s="26">
        <f t="shared" si="360"/>
        <v>1</v>
      </c>
      <c r="RX272" s="26">
        <f t="shared" si="360"/>
        <v>1</v>
      </c>
      <c r="RY272" s="26">
        <f t="shared" si="360"/>
        <v>1</v>
      </c>
      <c r="RZ272" s="26">
        <f t="shared" si="360"/>
        <v>1</v>
      </c>
      <c r="SA272" s="26">
        <f t="shared" si="360"/>
        <v>1</v>
      </c>
      <c r="SB272" s="26">
        <f t="shared" si="360"/>
        <v>1</v>
      </c>
      <c r="SC272" s="26">
        <f t="shared" si="360"/>
        <v>1</v>
      </c>
      <c r="SD272" s="26">
        <f t="shared" si="360"/>
        <v>1</v>
      </c>
      <c r="SE272" s="26">
        <f t="shared" si="360"/>
        <v>1</v>
      </c>
      <c r="SF272" s="26">
        <f t="shared" si="360"/>
        <v>1</v>
      </c>
      <c r="SG272" s="26">
        <f t="shared" si="360"/>
        <v>1</v>
      </c>
    </row>
    <row r="273" spans="1:502">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c r="IN273" s="26"/>
      <c r="IO273" s="26"/>
      <c r="IP273" s="26"/>
      <c r="IQ273" s="26"/>
      <c r="IR273" s="26"/>
      <c r="IS273" s="26"/>
      <c r="IT273" s="26"/>
      <c r="IU273" s="26"/>
      <c r="IV273" s="26"/>
      <c r="IW273" s="26"/>
      <c r="IX273" s="26"/>
      <c r="IY273" s="26"/>
      <c r="IZ273" s="26"/>
      <c r="JA273" s="26"/>
      <c r="JB273" s="26"/>
      <c r="JC273" s="26"/>
      <c r="JD273" s="26"/>
      <c r="JE273" s="26"/>
      <c r="JF273" s="26"/>
      <c r="JG273" s="26"/>
      <c r="JH273" s="26"/>
      <c r="JI273" s="26"/>
      <c r="JJ273" s="26"/>
      <c r="JK273" s="26"/>
      <c r="JL273" s="26"/>
      <c r="JM273" s="26"/>
      <c r="JN273" s="26"/>
      <c r="JO273" s="26"/>
      <c r="JP273" s="26"/>
      <c r="JQ273" s="26"/>
      <c r="JR273" s="26"/>
      <c r="JS273" s="26"/>
      <c r="JT273" s="26"/>
      <c r="JU273" s="26"/>
      <c r="JV273" s="26"/>
      <c r="JW273" s="26"/>
      <c r="JX273" s="26"/>
      <c r="JY273" s="26"/>
      <c r="JZ273" s="26"/>
      <c r="KA273" s="26"/>
      <c r="KB273" s="26"/>
      <c r="KC273" s="26"/>
      <c r="KD273" s="26"/>
      <c r="KE273" s="26"/>
      <c r="KF273" s="26"/>
      <c r="KG273" s="26"/>
      <c r="KH273" s="26"/>
      <c r="KI273" s="26"/>
      <c r="KJ273" s="26"/>
      <c r="KK273" s="26"/>
      <c r="KL273" s="26"/>
      <c r="KM273" s="26"/>
      <c r="KN273" s="26"/>
      <c r="KO273" s="26"/>
      <c r="KP273" s="26"/>
      <c r="KQ273" s="26"/>
      <c r="KR273" s="26"/>
      <c r="KS273" s="26"/>
      <c r="KT273" s="26"/>
      <c r="KU273" s="26"/>
      <c r="KV273" s="26"/>
      <c r="KW273" s="26"/>
      <c r="KX273" s="26"/>
      <c r="KY273" s="26"/>
      <c r="KZ273" s="26"/>
      <c r="LA273" s="26"/>
      <c r="LB273" s="26"/>
      <c r="LC273" s="26"/>
      <c r="LD273" s="26"/>
      <c r="LE273" s="26"/>
      <c r="LF273" s="26"/>
      <c r="LG273" s="26"/>
      <c r="LH273" s="26"/>
      <c r="LI273" s="26"/>
      <c r="LJ273" s="26"/>
      <c r="LK273" s="26"/>
      <c r="LL273" s="26"/>
      <c r="LM273" s="26"/>
      <c r="LN273" s="26"/>
      <c r="LO273" s="26"/>
      <c r="LP273" s="26"/>
      <c r="LQ273" s="26"/>
      <c r="LR273" s="26"/>
      <c r="LS273" s="26"/>
      <c r="LT273" s="26"/>
      <c r="LU273" s="26"/>
      <c r="LV273" s="26"/>
      <c r="LW273" s="26"/>
      <c r="LX273" s="26"/>
      <c r="LY273" s="26"/>
      <c r="LZ273" s="26"/>
      <c r="MA273" s="26"/>
      <c r="MB273" s="26"/>
      <c r="MC273" s="26"/>
      <c r="MD273" s="26"/>
      <c r="ME273" s="26"/>
      <c r="MF273" s="26"/>
      <c r="MG273" s="26"/>
      <c r="MH273" s="26"/>
      <c r="MI273" s="26"/>
      <c r="MJ273" s="26"/>
      <c r="MK273" s="26"/>
      <c r="ML273" s="26"/>
      <c r="MM273" s="26"/>
      <c r="MN273" s="26"/>
      <c r="MO273" s="26"/>
      <c r="MP273" s="26"/>
      <c r="MQ273" s="26"/>
      <c r="MR273" s="26"/>
      <c r="MS273" s="26"/>
      <c r="MT273" s="26"/>
      <c r="MU273" s="26"/>
      <c r="MV273" s="26"/>
      <c r="MW273" s="26"/>
      <c r="MX273" s="26"/>
      <c r="MY273" s="26"/>
      <c r="MZ273" s="26"/>
      <c r="NA273" s="26"/>
      <c r="NB273" s="26"/>
      <c r="NC273" s="26"/>
      <c r="ND273" s="26"/>
      <c r="NE273" s="26"/>
      <c r="NF273" s="26"/>
      <c r="NG273" s="26"/>
      <c r="NH273" s="26"/>
      <c r="NI273" s="26"/>
      <c r="NJ273" s="26"/>
      <c r="NK273" s="26"/>
      <c r="NL273" s="26"/>
      <c r="NM273" s="26"/>
      <c r="NN273" s="26"/>
      <c r="NO273" s="26"/>
      <c r="NP273" s="26"/>
      <c r="NQ273" s="26"/>
      <c r="NR273" s="26"/>
      <c r="NS273" s="26"/>
      <c r="NT273" s="26"/>
      <c r="NU273" s="26"/>
      <c r="NV273" s="26"/>
      <c r="NW273" s="26"/>
      <c r="NX273" s="26"/>
      <c r="NY273" s="26"/>
      <c r="NZ273" s="26"/>
      <c r="OA273" s="26"/>
      <c r="OB273" s="26"/>
      <c r="OC273" s="26"/>
      <c r="OD273" s="26"/>
      <c r="OE273" s="26"/>
      <c r="OF273" s="26"/>
      <c r="OG273" s="26"/>
      <c r="OH273" s="26"/>
      <c r="OI273" s="26"/>
      <c r="OJ273" s="26"/>
      <c r="OK273" s="26"/>
      <c r="OL273" s="26"/>
      <c r="OM273" s="26"/>
      <c r="ON273" s="26"/>
      <c r="OO273" s="26"/>
      <c r="OP273" s="26"/>
      <c r="OQ273" s="26"/>
      <c r="OR273" s="26"/>
      <c r="OS273" s="26"/>
      <c r="OT273" s="26"/>
      <c r="OU273" s="26"/>
      <c r="OV273" s="26"/>
      <c r="OW273" s="26"/>
      <c r="OX273" s="26"/>
      <c r="OY273" s="26"/>
      <c r="OZ273" s="26"/>
      <c r="PA273" s="26"/>
      <c r="PB273" s="26"/>
      <c r="PC273" s="26"/>
      <c r="PD273" s="26"/>
      <c r="PE273" s="26"/>
      <c r="PF273" s="26"/>
      <c r="PG273" s="26"/>
      <c r="PH273" s="26"/>
      <c r="PI273" s="26"/>
      <c r="PJ273" s="26"/>
      <c r="PK273" s="26"/>
      <c r="PL273" s="26"/>
      <c r="PM273" s="26"/>
      <c r="PN273" s="26"/>
      <c r="PO273" s="26"/>
      <c r="PP273" s="26"/>
      <c r="PQ273" s="26"/>
      <c r="PR273" s="26"/>
      <c r="PS273" s="26"/>
      <c r="PT273" s="26"/>
      <c r="PU273" s="26"/>
      <c r="PV273" s="26"/>
      <c r="PW273" s="26"/>
      <c r="PX273" s="26"/>
      <c r="PY273" s="26"/>
      <c r="PZ273" s="26"/>
      <c r="QA273" s="26"/>
      <c r="QB273" s="26"/>
      <c r="QC273" s="26"/>
      <c r="QD273" s="26"/>
      <c r="QE273" s="26"/>
      <c r="QF273" s="26"/>
      <c r="QG273" s="26"/>
      <c r="QH273" s="26"/>
      <c r="QI273" s="26"/>
      <c r="QJ273" s="26"/>
      <c r="QK273" s="26"/>
      <c r="QL273" s="26"/>
      <c r="QM273" s="26"/>
      <c r="QN273" s="26"/>
      <c r="QO273" s="26"/>
      <c r="QP273" s="26"/>
      <c r="QQ273" s="26"/>
      <c r="QR273" s="26"/>
      <c r="QS273" s="26"/>
      <c r="QT273" s="26"/>
      <c r="QU273" s="26"/>
      <c r="QV273" s="26"/>
      <c r="QW273" s="26"/>
      <c r="QX273" s="26"/>
      <c r="QY273" s="26"/>
      <c r="QZ273" s="26"/>
      <c r="RA273" s="26"/>
      <c r="RB273" s="26"/>
      <c r="RC273" s="26"/>
      <c r="RD273" s="26"/>
      <c r="RE273" s="26"/>
      <c r="RF273" s="26"/>
      <c r="RG273" s="26"/>
      <c r="RH273" s="26"/>
      <c r="RI273" s="26"/>
      <c r="RJ273" s="26"/>
      <c r="RK273" s="26"/>
      <c r="RL273" s="26"/>
      <c r="RM273" s="26"/>
      <c r="RN273" s="26"/>
      <c r="RO273" s="26"/>
      <c r="RP273" s="26"/>
      <c r="RQ273" s="26"/>
      <c r="RR273" s="26"/>
      <c r="RS273" s="26"/>
      <c r="RT273" s="26"/>
      <c r="RU273" s="26"/>
      <c r="RV273" s="26"/>
      <c r="RW273" s="26"/>
      <c r="RX273" s="26"/>
      <c r="RY273" s="26"/>
      <c r="RZ273" s="26"/>
      <c r="SA273" s="26"/>
      <c r="SB273" s="26"/>
      <c r="SC273" s="26"/>
      <c r="SD273" s="26"/>
      <c r="SE273" s="26"/>
      <c r="SF273" s="26"/>
      <c r="SG273" s="26"/>
    </row>
    <row r="274" spans="1:502">
      <c r="A274" t="s">
        <v>563</v>
      </c>
      <c r="B274" s="1">
        <f t="shared" ref="B274:BM274" si="361">+IF(B272=0,"",$Q$67*$Q$68*MAX(0,$Q$63-MAX(B258,$Q$64)))</f>
        <v>18742.500000000004</v>
      </c>
      <c r="C274" s="1">
        <f t="shared" si="361"/>
        <v>0</v>
      </c>
      <c r="D274" s="1">
        <f t="shared" si="361"/>
        <v>16707.600000000002</v>
      </c>
      <c r="E274" s="1">
        <f t="shared" si="361"/>
        <v>0</v>
      </c>
      <c r="F274" s="1">
        <f t="shared" si="361"/>
        <v>12530.700000000004</v>
      </c>
      <c r="G274" s="1">
        <f t="shared" si="361"/>
        <v>0</v>
      </c>
      <c r="H274" s="1">
        <f t="shared" si="361"/>
        <v>8353.8000000000029</v>
      </c>
      <c r="I274" s="1">
        <f t="shared" si="361"/>
        <v>0</v>
      </c>
      <c r="J274" s="1">
        <f t="shared" si="361"/>
        <v>13815.9</v>
      </c>
      <c r="K274" s="1">
        <f t="shared" si="361"/>
        <v>0</v>
      </c>
      <c r="L274" s="1">
        <f t="shared" si="361"/>
        <v>0</v>
      </c>
      <c r="M274" s="1">
        <f t="shared" si="361"/>
        <v>0</v>
      </c>
      <c r="N274" s="1">
        <f t="shared" si="361"/>
        <v>0</v>
      </c>
      <c r="O274" s="1">
        <f t="shared" si="361"/>
        <v>18742.500000000004</v>
      </c>
      <c r="P274" s="1">
        <f t="shared" si="361"/>
        <v>0</v>
      </c>
      <c r="Q274" s="1">
        <f t="shared" si="361"/>
        <v>0</v>
      </c>
      <c r="R274" s="1">
        <f t="shared" si="361"/>
        <v>18742.500000000004</v>
      </c>
      <c r="S274" s="1">
        <f t="shared" si="361"/>
        <v>8353.8000000000029</v>
      </c>
      <c r="T274" s="1">
        <f t="shared" si="361"/>
        <v>0</v>
      </c>
      <c r="U274" s="1">
        <f t="shared" si="361"/>
        <v>0</v>
      </c>
      <c r="V274" s="1">
        <f t="shared" si="361"/>
        <v>7389.9000000000042</v>
      </c>
      <c r="W274" s="1">
        <f t="shared" si="361"/>
        <v>0</v>
      </c>
      <c r="X274" s="1">
        <f t="shared" si="361"/>
        <v>0</v>
      </c>
      <c r="Y274" s="1">
        <f t="shared" si="361"/>
        <v>3105.9000000000005</v>
      </c>
      <c r="Z274" s="1">
        <f t="shared" si="361"/>
        <v>10388.700000000003</v>
      </c>
      <c r="AA274" s="1">
        <f t="shared" si="361"/>
        <v>8996.4000000000033</v>
      </c>
      <c r="AB274" s="1">
        <f t="shared" si="361"/>
        <v>7282.800000000002</v>
      </c>
      <c r="AC274" s="1">
        <f t="shared" si="361"/>
        <v>13280.400000000001</v>
      </c>
      <c r="AD274" s="1">
        <f t="shared" si="361"/>
        <v>0</v>
      </c>
      <c r="AE274" s="1">
        <f t="shared" si="361"/>
        <v>18742.500000000004</v>
      </c>
      <c r="AF274" s="1">
        <f t="shared" si="361"/>
        <v>0</v>
      </c>
      <c r="AG274" s="1">
        <f t="shared" si="361"/>
        <v>12744.900000000005</v>
      </c>
      <c r="AH274" s="1">
        <f t="shared" si="361"/>
        <v>0</v>
      </c>
      <c r="AI274" s="1">
        <f t="shared" si="361"/>
        <v>0</v>
      </c>
      <c r="AJ274" s="1">
        <f t="shared" si="361"/>
        <v>18742.500000000004</v>
      </c>
      <c r="AK274" s="1">
        <f t="shared" si="361"/>
        <v>15422.400000000005</v>
      </c>
      <c r="AL274" s="1">
        <f t="shared" si="361"/>
        <v>5569.2</v>
      </c>
      <c r="AM274" s="1">
        <f t="shared" si="361"/>
        <v>0</v>
      </c>
      <c r="AN274" s="1">
        <f t="shared" si="361"/>
        <v>14244.300000000001</v>
      </c>
      <c r="AO274" s="1">
        <f t="shared" si="361"/>
        <v>0</v>
      </c>
      <c r="AP274" s="1">
        <f t="shared" si="361"/>
        <v>0</v>
      </c>
      <c r="AQ274" s="1">
        <f t="shared" si="361"/>
        <v>9853.2000000000044</v>
      </c>
      <c r="AR274" s="1">
        <f t="shared" si="361"/>
        <v>8246.7000000000007</v>
      </c>
      <c r="AS274" s="1">
        <f t="shared" si="361"/>
        <v>0</v>
      </c>
      <c r="AT274" s="1">
        <f t="shared" si="361"/>
        <v>0</v>
      </c>
      <c r="AU274" s="1">
        <f t="shared" si="361"/>
        <v>214.20000000000019</v>
      </c>
      <c r="AV274" s="1">
        <f t="shared" si="361"/>
        <v>0</v>
      </c>
      <c r="AW274" s="1">
        <f t="shared" si="361"/>
        <v>12852.000000000002</v>
      </c>
      <c r="AX274" s="1">
        <f t="shared" si="361"/>
        <v>7604.0999999999995</v>
      </c>
      <c r="AY274" s="1">
        <f t="shared" si="361"/>
        <v>17992.800000000003</v>
      </c>
      <c r="AZ274" s="1">
        <f t="shared" si="361"/>
        <v>18742.500000000004</v>
      </c>
      <c r="BA274" s="1">
        <f t="shared" si="361"/>
        <v>0</v>
      </c>
      <c r="BB274" s="1">
        <f t="shared" si="361"/>
        <v>0</v>
      </c>
      <c r="BC274" s="1">
        <f t="shared" si="361"/>
        <v>5676.3000000000029</v>
      </c>
      <c r="BD274" s="1">
        <f t="shared" si="361"/>
        <v>0</v>
      </c>
      <c r="BE274" s="1">
        <f t="shared" si="361"/>
        <v>0</v>
      </c>
      <c r="BF274" s="1">
        <f t="shared" si="361"/>
        <v>0</v>
      </c>
      <c r="BG274" s="1">
        <f t="shared" si="361"/>
        <v>0</v>
      </c>
      <c r="BH274" s="1">
        <f t="shared" si="361"/>
        <v>12316.500000000004</v>
      </c>
      <c r="BI274" s="1">
        <f t="shared" si="361"/>
        <v>15743.700000000003</v>
      </c>
      <c r="BJ274" s="1">
        <f t="shared" si="361"/>
        <v>0</v>
      </c>
      <c r="BK274" s="1">
        <f t="shared" si="361"/>
        <v>321.30000000000268</v>
      </c>
      <c r="BL274" s="1">
        <f t="shared" si="361"/>
        <v>6747.3000000000038</v>
      </c>
      <c r="BM274" s="1">
        <f t="shared" si="361"/>
        <v>6426.0000000000009</v>
      </c>
      <c r="BN274" s="1">
        <f t="shared" ref="BN274:DY274" si="362">+IF(BN272=0,"",$Q$67*$Q$68*MAX(0,$Q$63-MAX(BN258,$Q$64)))</f>
        <v>0</v>
      </c>
      <c r="BO274" s="1">
        <f t="shared" si="362"/>
        <v>11245.500000000004</v>
      </c>
      <c r="BP274" s="1">
        <f t="shared" si="362"/>
        <v>0</v>
      </c>
      <c r="BQ274" s="1">
        <f t="shared" si="362"/>
        <v>6533.1000000000031</v>
      </c>
      <c r="BR274" s="1">
        <f t="shared" si="362"/>
        <v>7604.0999999999995</v>
      </c>
      <c r="BS274" s="1">
        <f t="shared" si="362"/>
        <v>7925.4000000000024</v>
      </c>
      <c r="BT274" s="1">
        <f t="shared" si="362"/>
        <v>8032.5</v>
      </c>
      <c r="BU274" s="1">
        <f t="shared" si="362"/>
        <v>5355</v>
      </c>
      <c r="BV274" s="1">
        <f t="shared" si="362"/>
        <v>9853.2000000000044</v>
      </c>
      <c r="BW274" s="1">
        <f t="shared" si="362"/>
        <v>14994.000000000004</v>
      </c>
      <c r="BX274" s="1">
        <f t="shared" si="362"/>
        <v>0</v>
      </c>
      <c r="BY274" s="1">
        <f t="shared" si="362"/>
        <v>0</v>
      </c>
      <c r="BZ274" s="1">
        <f t="shared" si="362"/>
        <v>0</v>
      </c>
      <c r="CA274" s="1">
        <f t="shared" si="362"/>
        <v>11459.700000000003</v>
      </c>
      <c r="CB274" s="1">
        <f t="shared" si="362"/>
        <v>0</v>
      </c>
      <c r="CC274" s="1">
        <f t="shared" si="362"/>
        <v>107.10000000000247</v>
      </c>
      <c r="CD274" s="1">
        <f t="shared" si="362"/>
        <v>963.90000000000327</v>
      </c>
      <c r="CE274" s="1">
        <f t="shared" si="362"/>
        <v>12744.900000000005</v>
      </c>
      <c r="CF274" s="1">
        <f t="shared" si="362"/>
        <v>7818.3</v>
      </c>
      <c r="CG274" s="1">
        <f t="shared" si="362"/>
        <v>0</v>
      </c>
      <c r="CH274" s="1">
        <f t="shared" si="362"/>
        <v>0</v>
      </c>
      <c r="CI274" s="1">
        <f t="shared" si="362"/>
        <v>8568.0000000000036</v>
      </c>
      <c r="CJ274" s="1">
        <f t="shared" si="362"/>
        <v>2463.2999999999997</v>
      </c>
      <c r="CK274" s="1">
        <f t="shared" si="362"/>
        <v>7389.9000000000042</v>
      </c>
      <c r="CL274" s="1">
        <f t="shared" si="362"/>
        <v>0</v>
      </c>
      <c r="CM274" s="1">
        <f t="shared" si="362"/>
        <v>0</v>
      </c>
      <c r="CN274" s="1">
        <f t="shared" si="362"/>
        <v>642.60000000000059</v>
      </c>
      <c r="CO274" s="1">
        <f t="shared" si="362"/>
        <v>8139.6000000000022</v>
      </c>
      <c r="CP274" s="1">
        <f t="shared" si="362"/>
        <v>11566.800000000001</v>
      </c>
      <c r="CQ274" s="1">
        <f t="shared" si="362"/>
        <v>0</v>
      </c>
      <c r="CR274" s="1">
        <f t="shared" si="362"/>
        <v>10174.500000000002</v>
      </c>
      <c r="CS274" s="1">
        <f t="shared" si="362"/>
        <v>10817.100000000002</v>
      </c>
      <c r="CT274" s="1">
        <f t="shared" si="362"/>
        <v>18314.100000000002</v>
      </c>
      <c r="CU274" s="1">
        <f t="shared" si="362"/>
        <v>0</v>
      </c>
      <c r="CV274" s="1">
        <f t="shared" si="362"/>
        <v>0</v>
      </c>
      <c r="CW274" s="1">
        <f t="shared" si="362"/>
        <v>0</v>
      </c>
      <c r="CX274" s="1">
        <f t="shared" si="362"/>
        <v>14137.200000000003</v>
      </c>
      <c r="CY274" s="1">
        <f t="shared" si="362"/>
        <v>0</v>
      </c>
      <c r="CZ274" s="1">
        <f t="shared" si="362"/>
        <v>4605.300000000002</v>
      </c>
      <c r="DA274" s="1">
        <f t="shared" si="362"/>
        <v>0</v>
      </c>
      <c r="DB274" s="1">
        <f t="shared" si="362"/>
        <v>5676.3000000000029</v>
      </c>
      <c r="DC274" s="1">
        <f t="shared" si="362"/>
        <v>7389.9000000000042</v>
      </c>
      <c r="DD274" s="1">
        <f t="shared" si="362"/>
        <v>535.50000000000284</v>
      </c>
      <c r="DE274" s="1">
        <f t="shared" si="362"/>
        <v>10388.700000000003</v>
      </c>
      <c r="DF274" s="1">
        <f t="shared" si="362"/>
        <v>0</v>
      </c>
      <c r="DG274" s="1">
        <f t="shared" si="362"/>
        <v>749.700000000003</v>
      </c>
      <c r="DH274" s="1">
        <f t="shared" si="362"/>
        <v>0</v>
      </c>
      <c r="DI274" s="1">
        <f t="shared" si="362"/>
        <v>10067.400000000005</v>
      </c>
      <c r="DJ274" s="1">
        <f t="shared" si="362"/>
        <v>4176.9000000000015</v>
      </c>
      <c r="DK274" s="1">
        <f t="shared" si="362"/>
        <v>0</v>
      </c>
      <c r="DL274" s="1">
        <f t="shared" si="362"/>
        <v>9853.2000000000044</v>
      </c>
      <c r="DM274" s="1">
        <f t="shared" si="362"/>
        <v>0</v>
      </c>
      <c r="DN274" s="1">
        <f t="shared" si="362"/>
        <v>0</v>
      </c>
      <c r="DO274" s="1">
        <f t="shared" si="362"/>
        <v>2249.0999999999995</v>
      </c>
      <c r="DP274" s="1">
        <f t="shared" si="362"/>
        <v>8568.0000000000036</v>
      </c>
      <c r="DQ274" s="1">
        <f t="shared" si="362"/>
        <v>0</v>
      </c>
      <c r="DR274" s="1">
        <f t="shared" si="362"/>
        <v>12744.900000000005</v>
      </c>
      <c r="DS274" s="1">
        <f t="shared" si="362"/>
        <v>4498.2000000000044</v>
      </c>
      <c r="DT274" s="1">
        <f t="shared" si="362"/>
        <v>0</v>
      </c>
      <c r="DU274" s="1">
        <f t="shared" si="362"/>
        <v>15315.300000000001</v>
      </c>
      <c r="DV274" s="1">
        <f t="shared" si="362"/>
        <v>0</v>
      </c>
      <c r="DW274" s="1">
        <f t="shared" si="362"/>
        <v>0</v>
      </c>
      <c r="DX274" s="1">
        <f t="shared" si="362"/>
        <v>1392.3000000000036</v>
      </c>
      <c r="DY274" s="1">
        <f t="shared" si="362"/>
        <v>5462.1000000000022</v>
      </c>
      <c r="DZ274" s="1">
        <f t="shared" ref="DZ274:GK274" si="363">+IF(DZ272=0,"",$Q$67*$Q$68*MAX(0,$Q$63-MAX(DZ258,$Q$64)))</f>
        <v>0</v>
      </c>
      <c r="EA274" s="1">
        <f t="shared" si="363"/>
        <v>0</v>
      </c>
      <c r="EB274" s="1">
        <f t="shared" si="363"/>
        <v>9210.600000000004</v>
      </c>
      <c r="EC274" s="1">
        <f t="shared" si="363"/>
        <v>18742.500000000004</v>
      </c>
      <c r="ED274" s="1">
        <f t="shared" si="363"/>
        <v>0</v>
      </c>
      <c r="EE274" s="1">
        <f t="shared" si="363"/>
        <v>0</v>
      </c>
      <c r="EF274" s="1">
        <f t="shared" si="363"/>
        <v>8782.2000000000025</v>
      </c>
      <c r="EG274" s="1">
        <f t="shared" si="363"/>
        <v>1285.2000000000012</v>
      </c>
      <c r="EH274" s="1">
        <f t="shared" si="363"/>
        <v>0</v>
      </c>
      <c r="EI274" s="1">
        <f t="shared" si="363"/>
        <v>0</v>
      </c>
      <c r="EJ274" s="1">
        <f t="shared" si="363"/>
        <v>0</v>
      </c>
      <c r="EK274" s="1">
        <f t="shared" si="363"/>
        <v>10710</v>
      </c>
      <c r="EL274" s="1">
        <f t="shared" si="363"/>
        <v>3320.1000000000004</v>
      </c>
      <c r="EM274" s="1">
        <f t="shared" si="363"/>
        <v>14779.800000000003</v>
      </c>
      <c r="EN274" s="1">
        <f t="shared" si="363"/>
        <v>4498.2000000000044</v>
      </c>
      <c r="EO274" s="1">
        <f t="shared" si="363"/>
        <v>8675.1</v>
      </c>
      <c r="EP274" s="1">
        <f t="shared" si="363"/>
        <v>18742.500000000004</v>
      </c>
      <c r="EQ274" s="1">
        <f t="shared" si="363"/>
        <v>0</v>
      </c>
      <c r="ER274" s="1">
        <f t="shared" si="363"/>
        <v>0</v>
      </c>
      <c r="ES274" s="1">
        <f t="shared" si="363"/>
        <v>0</v>
      </c>
      <c r="ET274" s="1">
        <f t="shared" si="363"/>
        <v>12102.300000000003</v>
      </c>
      <c r="EU274" s="1">
        <f t="shared" si="363"/>
        <v>0</v>
      </c>
      <c r="EV274" s="1">
        <f t="shared" si="363"/>
        <v>13815.9</v>
      </c>
      <c r="EW274" s="1">
        <f t="shared" si="363"/>
        <v>0</v>
      </c>
      <c r="EX274" s="1">
        <f t="shared" si="363"/>
        <v>14672.7</v>
      </c>
      <c r="EY274" s="1">
        <f t="shared" si="363"/>
        <v>0</v>
      </c>
      <c r="EZ274" s="1">
        <f t="shared" si="363"/>
        <v>0</v>
      </c>
      <c r="FA274" s="1">
        <f t="shared" si="363"/>
        <v>1927.8000000000018</v>
      </c>
      <c r="FB274" s="1">
        <f t="shared" si="363"/>
        <v>0</v>
      </c>
      <c r="FC274" s="1">
        <f t="shared" si="363"/>
        <v>18742.500000000004</v>
      </c>
      <c r="FD274" s="1">
        <f t="shared" si="363"/>
        <v>1499.4000000000012</v>
      </c>
      <c r="FE274" s="1">
        <f t="shared" si="363"/>
        <v>1606.5000000000039</v>
      </c>
      <c r="FF274" s="1">
        <f t="shared" si="363"/>
        <v>7068.6000000000013</v>
      </c>
      <c r="FG274" s="1">
        <f t="shared" si="363"/>
        <v>5355</v>
      </c>
      <c r="FH274" s="1">
        <f t="shared" si="363"/>
        <v>2356.2000000000021</v>
      </c>
      <c r="FI274" s="1">
        <f t="shared" si="363"/>
        <v>0</v>
      </c>
      <c r="FJ274" s="1">
        <f t="shared" si="363"/>
        <v>0</v>
      </c>
      <c r="FK274" s="1">
        <f t="shared" si="363"/>
        <v>749.700000000003</v>
      </c>
      <c r="FL274" s="1">
        <f t="shared" si="363"/>
        <v>0</v>
      </c>
      <c r="FM274" s="1">
        <f t="shared" si="363"/>
        <v>3962.7000000000012</v>
      </c>
      <c r="FN274" s="1">
        <f t="shared" si="363"/>
        <v>0</v>
      </c>
      <c r="FO274" s="1">
        <f t="shared" si="363"/>
        <v>1071.0000000000009</v>
      </c>
      <c r="FP274" s="1">
        <f t="shared" si="363"/>
        <v>0</v>
      </c>
      <c r="FQ274" s="1">
        <f t="shared" si="363"/>
        <v>0</v>
      </c>
      <c r="FR274" s="1">
        <f t="shared" si="363"/>
        <v>0</v>
      </c>
      <c r="FS274" s="1">
        <f t="shared" si="363"/>
        <v>14030.1</v>
      </c>
      <c r="FT274" s="1">
        <f t="shared" si="363"/>
        <v>5355</v>
      </c>
      <c r="FU274" s="1">
        <f t="shared" si="363"/>
        <v>0</v>
      </c>
      <c r="FV274" s="1">
        <f t="shared" si="363"/>
        <v>0</v>
      </c>
      <c r="FW274" s="1">
        <f t="shared" si="363"/>
        <v>9103.5000000000018</v>
      </c>
      <c r="FX274" s="1">
        <f t="shared" si="363"/>
        <v>7604.0999999999995</v>
      </c>
      <c r="FY274" s="1">
        <f t="shared" si="363"/>
        <v>16707.600000000002</v>
      </c>
      <c r="FZ274" s="1">
        <f t="shared" si="363"/>
        <v>0</v>
      </c>
      <c r="GA274" s="1">
        <f t="shared" si="363"/>
        <v>0</v>
      </c>
      <c r="GB274" s="1">
        <f t="shared" si="363"/>
        <v>15529.500000000002</v>
      </c>
      <c r="GC274" s="1">
        <f t="shared" si="363"/>
        <v>0</v>
      </c>
      <c r="GD274" s="1">
        <f t="shared" si="363"/>
        <v>0</v>
      </c>
      <c r="GE274" s="1">
        <f t="shared" si="363"/>
        <v>0</v>
      </c>
      <c r="GF274" s="1">
        <f t="shared" si="363"/>
        <v>0</v>
      </c>
      <c r="GG274" s="1">
        <f t="shared" si="363"/>
        <v>0</v>
      </c>
      <c r="GH274" s="1">
        <f t="shared" si="363"/>
        <v>0</v>
      </c>
      <c r="GI274" s="1">
        <f t="shared" si="363"/>
        <v>7175.7000000000044</v>
      </c>
      <c r="GJ274" s="1">
        <f t="shared" si="363"/>
        <v>0</v>
      </c>
      <c r="GK274" s="1">
        <f t="shared" si="363"/>
        <v>7175.7000000000044</v>
      </c>
      <c r="GL274" s="1">
        <f t="shared" ref="GL274:IW274" si="364">+IF(GL272=0,"",$Q$67*$Q$68*MAX(0,$Q$63-MAX(GL258,$Q$64)))</f>
        <v>9853.2000000000044</v>
      </c>
      <c r="GM274" s="1">
        <f t="shared" si="364"/>
        <v>0</v>
      </c>
      <c r="GN274" s="1">
        <f t="shared" si="364"/>
        <v>0</v>
      </c>
      <c r="GO274" s="1">
        <f t="shared" si="364"/>
        <v>18742.500000000004</v>
      </c>
      <c r="GP274" s="1">
        <f t="shared" si="364"/>
        <v>9639.0000000000036</v>
      </c>
      <c r="GQ274" s="1">
        <f t="shared" si="364"/>
        <v>0</v>
      </c>
      <c r="GR274" s="1">
        <f t="shared" si="364"/>
        <v>11566.800000000001</v>
      </c>
      <c r="GS274" s="1">
        <f t="shared" si="364"/>
        <v>0</v>
      </c>
      <c r="GT274" s="1">
        <f t="shared" si="364"/>
        <v>3213.0000000000027</v>
      </c>
      <c r="GU274" s="1">
        <f t="shared" si="364"/>
        <v>0</v>
      </c>
      <c r="GV274" s="1">
        <f t="shared" si="364"/>
        <v>6426.0000000000009</v>
      </c>
      <c r="GW274" s="1">
        <f t="shared" si="364"/>
        <v>0</v>
      </c>
      <c r="GX274" s="1">
        <f t="shared" si="364"/>
        <v>6533.1000000000031</v>
      </c>
      <c r="GY274" s="1">
        <f t="shared" si="364"/>
        <v>0</v>
      </c>
      <c r="GZ274" s="1">
        <f t="shared" si="364"/>
        <v>0</v>
      </c>
      <c r="HA274" s="1">
        <f t="shared" si="364"/>
        <v>9639.0000000000036</v>
      </c>
      <c r="HB274" s="1">
        <f t="shared" si="364"/>
        <v>0</v>
      </c>
      <c r="HC274" s="1">
        <f t="shared" si="364"/>
        <v>0</v>
      </c>
      <c r="HD274" s="1">
        <f t="shared" si="364"/>
        <v>0</v>
      </c>
      <c r="HE274" s="1">
        <f t="shared" si="364"/>
        <v>12852.000000000002</v>
      </c>
      <c r="HF274" s="1">
        <f t="shared" si="364"/>
        <v>0</v>
      </c>
      <c r="HG274" s="1">
        <f t="shared" si="364"/>
        <v>0</v>
      </c>
      <c r="HH274" s="1">
        <f t="shared" si="364"/>
        <v>5783.4000000000005</v>
      </c>
      <c r="HI274" s="1">
        <f t="shared" si="364"/>
        <v>0</v>
      </c>
      <c r="HJ274" s="1">
        <f t="shared" si="364"/>
        <v>0</v>
      </c>
      <c r="HK274" s="1">
        <f t="shared" si="364"/>
        <v>18314.100000000002</v>
      </c>
      <c r="HL274" s="1">
        <f t="shared" si="364"/>
        <v>1071.0000000000009</v>
      </c>
      <c r="HM274" s="1">
        <f t="shared" si="364"/>
        <v>3641.4000000000033</v>
      </c>
      <c r="HN274" s="1">
        <f t="shared" si="364"/>
        <v>2891.7000000000003</v>
      </c>
      <c r="HO274" s="1">
        <f t="shared" si="364"/>
        <v>5033.7000000000025</v>
      </c>
      <c r="HP274" s="1">
        <f t="shared" si="364"/>
        <v>1499.4000000000012</v>
      </c>
      <c r="HQ274" s="1">
        <f t="shared" si="364"/>
        <v>2034.9000000000042</v>
      </c>
      <c r="HR274" s="1">
        <f t="shared" si="364"/>
        <v>7175.7000000000044</v>
      </c>
      <c r="HS274" s="1">
        <f t="shared" si="364"/>
        <v>0</v>
      </c>
      <c r="HT274" s="1">
        <f t="shared" si="364"/>
        <v>0</v>
      </c>
      <c r="HU274" s="1">
        <f t="shared" si="364"/>
        <v>10710</v>
      </c>
      <c r="HV274" s="1">
        <f t="shared" si="364"/>
        <v>3748.5000000000009</v>
      </c>
      <c r="HW274" s="1">
        <f t="shared" si="364"/>
        <v>2034.9000000000042</v>
      </c>
      <c r="HX274" s="1">
        <f t="shared" si="364"/>
        <v>0</v>
      </c>
      <c r="HY274" s="1">
        <f t="shared" si="364"/>
        <v>1820.7000000000039</v>
      </c>
      <c r="HZ274" s="1">
        <f t="shared" si="364"/>
        <v>0</v>
      </c>
      <c r="IA274" s="1">
        <f t="shared" si="364"/>
        <v>2998.8000000000025</v>
      </c>
      <c r="IB274" s="1">
        <f t="shared" si="364"/>
        <v>8246.7000000000007</v>
      </c>
      <c r="IC274" s="1">
        <f t="shared" si="364"/>
        <v>5569.2</v>
      </c>
      <c r="ID274" s="1">
        <f t="shared" si="364"/>
        <v>0</v>
      </c>
      <c r="IE274" s="1">
        <f t="shared" si="364"/>
        <v>5033.7000000000025</v>
      </c>
      <c r="IF274" s="1">
        <f t="shared" si="364"/>
        <v>0</v>
      </c>
      <c r="IG274" s="1">
        <f t="shared" si="364"/>
        <v>0</v>
      </c>
      <c r="IH274" s="1">
        <f t="shared" si="364"/>
        <v>0</v>
      </c>
      <c r="II274" s="1">
        <f t="shared" si="364"/>
        <v>15422.400000000005</v>
      </c>
      <c r="IJ274" s="1">
        <f t="shared" si="364"/>
        <v>12102.300000000003</v>
      </c>
      <c r="IK274" s="1">
        <f t="shared" si="364"/>
        <v>5462.1000000000022</v>
      </c>
      <c r="IL274" s="1">
        <f t="shared" si="364"/>
        <v>5033.7000000000025</v>
      </c>
      <c r="IM274" s="1">
        <f t="shared" si="364"/>
        <v>0</v>
      </c>
      <c r="IN274" s="1">
        <f t="shared" si="364"/>
        <v>9103.5000000000018</v>
      </c>
      <c r="IO274" s="1">
        <f t="shared" si="364"/>
        <v>0</v>
      </c>
      <c r="IP274" s="1">
        <f t="shared" si="364"/>
        <v>0</v>
      </c>
      <c r="IQ274" s="1">
        <f t="shared" si="364"/>
        <v>0</v>
      </c>
      <c r="IR274" s="1">
        <f t="shared" si="364"/>
        <v>0</v>
      </c>
      <c r="IS274" s="1">
        <f t="shared" si="364"/>
        <v>1820.7000000000039</v>
      </c>
      <c r="IT274" s="1">
        <f t="shared" si="364"/>
        <v>8889.3000000000011</v>
      </c>
      <c r="IU274" s="1">
        <f t="shared" si="364"/>
        <v>0</v>
      </c>
      <c r="IV274" s="1">
        <f t="shared" si="364"/>
        <v>0</v>
      </c>
      <c r="IW274" s="1">
        <f t="shared" si="364"/>
        <v>0</v>
      </c>
      <c r="IX274" s="1">
        <f t="shared" ref="IX274:LI274" si="365">+IF(IX272=0,"",$Q$67*$Q$68*MAX(0,$Q$63-MAX(IX258,$Q$64)))</f>
        <v>535.50000000000284</v>
      </c>
      <c r="IY274" s="1">
        <f t="shared" si="365"/>
        <v>0</v>
      </c>
      <c r="IZ274" s="1">
        <f t="shared" si="365"/>
        <v>6318.9000000000033</v>
      </c>
      <c r="JA274" s="1">
        <f t="shared" si="365"/>
        <v>5890.5000000000027</v>
      </c>
      <c r="JB274" s="1">
        <f t="shared" si="365"/>
        <v>0</v>
      </c>
      <c r="JC274" s="1">
        <f t="shared" si="365"/>
        <v>18742.500000000004</v>
      </c>
      <c r="JD274" s="1">
        <f t="shared" si="365"/>
        <v>1285.2000000000012</v>
      </c>
      <c r="JE274" s="1">
        <f t="shared" si="365"/>
        <v>3855.6000000000035</v>
      </c>
      <c r="JF274" s="1">
        <f t="shared" si="365"/>
        <v>0</v>
      </c>
      <c r="JG274" s="1">
        <f t="shared" si="365"/>
        <v>16172.100000000002</v>
      </c>
      <c r="JH274" s="1">
        <f t="shared" si="365"/>
        <v>0</v>
      </c>
      <c r="JI274" s="1">
        <f t="shared" si="365"/>
        <v>5462.1000000000022</v>
      </c>
      <c r="JJ274" s="1">
        <f t="shared" si="365"/>
        <v>14886.900000000001</v>
      </c>
      <c r="JK274" s="1">
        <f t="shared" si="365"/>
        <v>18742.500000000004</v>
      </c>
      <c r="JL274" s="1">
        <f t="shared" si="365"/>
        <v>0</v>
      </c>
      <c r="JM274" s="1">
        <f t="shared" si="365"/>
        <v>8675.1</v>
      </c>
      <c r="JN274" s="1">
        <f t="shared" si="365"/>
        <v>10924.2</v>
      </c>
      <c r="JO274" s="1">
        <f t="shared" si="365"/>
        <v>14351.400000000003</v>
      </c>
      <c r="JP274" s="1">
        <f t="shared" si="365"/>
        <v>0</v>
      </c>
      <c r="JQ274" s="1">
        <f t="shared" si="365"/>
        <v>963.90000000000327</v>
      </c>
      <c r="JR274" s="1">
        <f t="shared" si="365"/>
        <v>0</v>
      </c>
      <c r="JS274" s="1">
        <f t="shared" si="365"/>
        <v>16921.8</v>
      </c>
      <c r="JT274" s="1">
        <f t="shared" si="365"/>
        <v>8460.9</v>
      </c>
      <c r="JU274" s="1">
        <f t="shared" si="365"/>
        <v>9746.1000000000022</v>
      </c>
      <c r="JV274" s="1">
        <f t="shared" si="365"/>
        <v>0</v>
      </c>
      <c r="JW274" s="1">
        <f t="shared" si="365"/>
        <v>4926.5999999999995</v>
      </c>
      <c r="JX274" s="1">
        <f t="shared" si="365"/>
        <v>0</v>
      </c>
      <c r="JY274" s="1">
        <f t="shared" si="365"/>
        <v>10495.8</v>
      </c>
      <c r="JZ274" s="1">
        <f t="shared" si="365"/>
        <v>16172.100000000002</v>
      </c>
      <c r="KA274" s="1">
        <f t="shared" si="365"/>
        <v>3427.200000000003</v>
      </c>
      <c r="KB274" s="1">
        <f t="shared" si="365"/>
        <v>0</v>
      </c>
      <c r="KC274" s="1">
        <f t="shared" si="365"/>
        <v>17671.500000000004</v>
      </c>
      <c r="KD274" s="1">
        <f t="shared" si="365"/>
        <v>6104.7000000000035</v>
      </c>
      <c r="KE274" s="1">
        <f t="shared" si="365"/>
        <v>3105.9000000000005</v>
      </c>
      <c r="KF274" s="1">
        <f t="shared" si="365"/>
        <v>0</v>
      </c>
      <c r="KG274" s="1">
        <f t="shared" si="365"/>
        <v>18207.000000000004</v>
      </c>
      <c r="KH274" s="1">
        <f t="shared" si="365"/>
        <v>4498.2000000000044</v>
      </c>
      <c r="KI274" s="1">
        <f t="shared" si="365"/>
        <v>0</v>
      </c>
      <c r="KJ274" s="1">
        <f t="shared" si="365"/>
        <v>1927.8000000000018</v>
      </c>
      <c r="KK274" s="1">
        <f t="shared" si="365"/>
        <v>0</v>
      </c>
      <c r="KL274" s="1">
        <f t="shared" si="365"/>
        <v>6104.7000000000035</v>
      </c>
      <c r="KM274" s="1">
        <f t="shared" si="365"/>
        <v>13601.7</v>
      </c>
      <c r="KN274" s="1">
        <f t="shared" si="365"/>
        <v>1927.8000000000018</v>
      </c>
      <c r="KO274" s="1">
        <f t="shared" si="365"/>
        <v>14458.500000000002</v>
      </c>
      <c r="KP274" s="1">
        <f t="shared" si="365"/>
        <v>8353.8000000000029</v>
      </c>
      <c r="KQ274" s="1">
        <f t="shared" si="365"/>
        <v>0</v>
      </c>
      <c r="KR274" s="1">
        <f t="shared" si="365"/>
        <v>0</v>
      </c>
      <c r="KS274" s="1">
        <f t="shared" si="365"/>
        <v>2142.0000000000018</v>
      </c>
      <c r="KT274" s="1">
        <f t="shared" si="365"/>
        <v>0</v>
      </c>
      <c r="KU274" s="1">
        <f t="shared" si="365"/>
        <v>0</v>
      </c>
      <c r="KV274" s="1">
        <f t="shared" si="365"/>
        <v>7925.4000000000024</v>
      </c>
      <c r="KW274" s="1">
        <f t="shared" si="365"/>
        <v>0</v>
      </c>
      <c r="KX274" s="1">
        <f t="shared" si="365"/>
        <v>0</v>
      </c>
      <c r="KY274" s="1">
        <f t="shared" si="365"/>
        <v>0</v>
      </c>
      <c r="KZ274" s="1">
        <f t="shared" si="365"/>
        <v>17243.100000000002</v>
      </c>
      <c r="LA274" s="1">
        <f t="shared" si="365"/>
        <v>0</v>
      </c>
      <c r="LB274" s="1">
        <f t="shared" si="365"/>
        <v>18742.500000000004</v>
      </c>
      <c r="LC274" s="1">
        <f t="shared" si="365"/>
        <v>0</v>
      </c>
      <c r="LD274" s="1">
        <f t="shared" si="365"/>
        <v>15957.900000000001</v>
      </c>
      <c r="LE274" s="1">
        <f t="shared" si="365"/>
        <v>12852.000000000002</v>
      </c>
      <c r="LF274" s="1">
        <f t="shared" si="365"/>
        <v>0</v>
      </c>
      <c r="LG274" s="1">
        <f t="shared" si="365"/>
        <v>11995.2</v>
      </c>
      <c r="LH274" s="1">
        <f t="shared" si="365"/>
        <v>0</v>
      </c>
      <c r="LI274" s="1">
        <f t="shared" si="365"/>
        <v>18742.500000000004</v>
      </c>
      <c r="LJ274" s="1">
        <f t="shared" ref="LJ274:NU274" si="366">+IF(LJ272=0,"",$Q$67*$Q$68*MAX(0,$Q$63-MAX(LJ258,$Q$64)))</f>
        <v>1713.6000000000015</v>
      </c>
      <c r="LK274" s="1">
        <f t="shared" si="366"/>
        <v>0</v>
      </c>
      <c r="LL274" s="1">
        <f t="shared" si="366"/>
        <v>2570.4000000000024</v>
      </c>
      <c r="LM274" s="1">
        <f t="shared" si="366"/>
        <v>4284.0000000000036</v>
      </c>
      <c r="LN274" s="1">
        <f t="shared" si="366"/>
        <v>7604.0999999999995</v>
      </c>
      <c r="LO274" s="1">
        <f t="shared" si="366"/>
        <v>0</v>
      </c>
      <c r="LP274" s="1">
        <f t="shared" si="366"/>
        <v>8460.9</v>
      </c>
      <c r="LQ274" s="1">
        <f t="shared" si="366"/>
        <v>14030.1</v>
      </c>
      <c r="LR274" s="1">
        <f t="shared" si="366"/>
        <v>6104.7000000000035</v>
      </c>
      <c r="LS274" s="1">
        <f t="shared" si="366"/>
        <v>3641.4000000000033</v>
      </c>
      <c r="LT274" s="1">
        <f t="shared" si="366"/>
        <v>11031.300000000003</v>
      </c>
      <c r="LU274" s="1">
        <f t="shared" si="366"/>
        <v>2784.6000000000026</v>
      </c>
      <c r="LV274" s="1">
        <f t="shared" si="366"/>
        <v>0</v>
      </c>
      <c r="LW274" s="1">
        <f t="shared" si="366"/>
        <v>11781.000000000002</v>
      </c>
      <c r="LX274" s="1">
        <f t="shared" si="366"/>
        <v>5783.4000000000005</v>
      </c>
      <c r="LY274" s="1">
        <f t="shared" si="366"/>
        <v>0</v>
      </c>
      <c r="LZ274" s="1">
        <f t="shared" si="366"/>
        <v>0</v>
      </c>
      <c r="MA274" s="1">
        <f t="shared" si="366"/>
        <v>16279.2</v>
      </c>
      <c r="MB274" s="1">
        <f t="shared" si="366"/>
        <v>5033.7000000000025</v>
      </c>
      <c r="MC274" s="1">
        <f t="shared" si="366"/>
        <v>0</v>
      </c>
      <c r="MD274" s="1">
        <f t="shared" si="366"/>
        <v>0</v>
      </c>
      <c r="ME274" s="1">
        <f t="shared" si="366"/>
        <v>15743.700000000003</v>
      </c>
      <c r="MF274" s="1">
        <f t="shared" si="366"/>
        <v>2891.7000000000003</v>
      </c>
      <c r="MG274" s="1">
        <f t="shared" si="366"/>
        <v>12637.800000000001</v>
      </c>
      <c r="MH274" s="1">
        <f t="shared" si="366"/>
        <v>11459.700000000003</v>
      </c>
      <c r="MI274" s="1">
        <f t="shared" si="366"/>
        <v>10602.900000000001</v>
      </c>
      <c r="MJ274" s="1">
        <f t="shared" si="366"/>
        <v>4069.8000000000038</v>
      </c>
      <c r="MK274" s="1">
        <f t="shared" si="366"/>
        <v>3320.1000000000004</v>
      </c>
      <c r="ML274" s="1">
        <f t="shared" si="366"/>
        <v>4712.4000000000042</v>
      </c>
      <c r="MM274" s="1">
        <f t="shared" si="366"/>
        <v>12744.900000000005</v>
      </c>
      <c r="MN274" s="1">
        <f t="shared" si="366"/>
        <v>0</v>
      </c>
      <c r="MO274" s="1">
        <f t="shared" si="366"/>
        <v>0</v>
      </c>
      <c r="MP274" s="1">
        <f t="shared" si="366"/>
        <v>9424.8000000000029</v>
      </c>
      <c r="MQ274" s="1">
        <f t="shared" si="366"/>
        <v>5997.6</v>
      </c>
      <c r="MR274" s="1">
        <f t="shared" si="366"/>
        <v>6104.7000000000035</v>
      </c>
      <c r="MS274" s="1">
        <f t="shared" si="366"/>
        <v>18635.400000000001</v>
      </c>
      <c r="MT274" s="1">
        <f t="shared" si="366"/>
        <v>18742.500000000004</v>
      </c>
      <c r="MU274" s="1">
        <f t="shared" si="366"/>
        <v>0</v>
      </c>
      <c r="MV274" s="1">
        <f t="shared" si="366"/>
        <v>0</v>
      </c>
      <c r="MW274" s="1">
        <f t="shared" si="366"/>
        <v>0</v>
      </c>
      <c r="MX274" s="1">
        <f t="shared" si="366"/>
        <v>8996.4000000000033</v>
      </c>
      <c r="MY274" s="1">
        <f t="shared" si="366"/>
        <v>15101.100000000002</v>
      </c>
      <c r="MZ274" s="1">
        <f t="shared" si="366"/>
        <v>0</v>
      </c>
      <c r="NA274" s="1">
        <f t="shared" si="366"/>
        <v>0</v>
      </c>
      <c r="NB274" s="1">
        <f t="shared" si="366"/>
        <v>0</v>
      </c>
      <c r="NC274" s="1">
        <f t="shared" si="366"/>
        <v>0</v>
      </c>
      <c r="ND274" s="1">
        <f t="shared" si="366"/>
        <v>0</v>
      </c>
      <c r="NE274" s="1">
        <f t="shared" si="366"/>
        <v>18742.500000000004</v>
      </c>
      <c r="NF274" s="1">
        <f t="shared" si="366"/>
        <v>3320.1000000000004</v>
      </c>
      <c r="NG274" s="1">
        <f t="shared" si="366"/>
        <v>5355</v>
      </c>
      <c r="NH274" s="1">
        <f t="shared" si="366"/>
        <v>0</v>
      </c>
      <c r="NI274" s="1">
        <f t="shared" si="366"/>
        <v>0</v>
      </c>
      <c r="NJ274" s="1">
        <f t="shared" si="366"/>
        <v>5569.2</v>
      </c>
      <c r="NK274" s="1">
        <f t="shared" si="366"/>
        <v>0</v>
      </c>
      <c r="NL274" s="1">
        <f t="shared" si="366"/>
        <v>4069.8000000000038</v>
      </c>
      <c r="NM274" s="1">
        <f t="shared" si="366"/>
        <v>0</v>
      </c>
      <c r="NN274" s="1">
        <f t="shared" si="366"/>
        <v>0</v>
      </c>
      <c r="NO274" s="1">
        <f t="shared" si="366"/>
        <v>0</v>
      </c>
      <c r="NP274" s="1">
        <f t="shared" si="366"/>
        <v>7389.9000000000042</v>
      </c>
      <c r="NQ274" s="1">
        <f t="shared" si="366"/>
        <v>0</v>
      </c>
      <c r="NR274" s="1">
        <f t="shared" si="366"/>
        <v>4176.9000000000015</v>
      </c>
      <c r="NS274" s="1">
        <f t="shared" si="366"/>
        <v>10174.500000000002</v>
      </c>
      <c r="NT274" s="1">
        <f t="shared" si="366"/>
        <v>0</v>
      </c>
      <c r="NU274" s="1">
        <f t="shared" si="366"/>
        <v>0</v>
      </c>
      <c r="NV274" s="1">
        <f t="shared" ref="NV274:QG274" si="367">+IF(NV272=0,"",$Q$67*$Q$68*MAX(0,$Q$63-MAX(NV258,$Q$64)))</f>
        <v>12530.700000000004</v>
      </c>
      <c r="NW274" s="1">
        <f t="shared" si="367"/>
        <v>9531.9000000000015</v>
      </c>
      <c r="NX274" s="1">
        <f t="shared" si="367"/>
        <v>0</v>
      </c>
      <c r="NY274" s="1">
        <f t="shared" si="367"/>
        <v>13066.200000000003</v>
      </c>
      <c r="NZ274" s="1">
        <f t="shared" si="367"/>
        <v>0</v>
      </c>
      <c r="OA274" s="1">
        <f t="shared" si="367"/>
        <v>2784.6000000000026</v>
      </c>
      <c r="OB274" s="1">
        <f t="shared" si="367"/>
        <v>0</v>
      </c>
      <c r="OC274" s="1">
        <f t="shared" si="367"/>
        <v>3320.1000000000004</v>
      </c>
      <c r="OD274" s="1">
        <f t="shared" si="367"/>
        <v>0</v>
      </c>
      <c r="OE274" s="1">
        <f t="shared" si="367"/>
        <v>749.700000000003</v>
      </c>
      <c r="OF274" s="1">
        <f t="shared" si="367"/>
        <v>0</v>
      </c>
      <c r="OG274" s="1">
        <f t="shared" si="367"/>
        <v>16386.300000000003</v>
      </c>
      <c r="OH274" s="1">
        <f t="shared" si="367"/>
        <v>0</v>
      </c>
      <c r="OI274" s="1">
        <f t="shared" si="367"/>
        <v>4926.5999999999995</v>
      </c>
      <c r="OJ274" s="1">
        <f t="shared" si="367"/>
        <v>0</v>
      </c>
      <c r="OK274" s="1">
        <f t="shared" si="367"/>
        <v>13923.000000000004</v>
      </c>
      <c r="OL274" s="1">
        <f t="shared" si="367"/>
        <v>18742.500000000004</v>
      </c>
      <c r="OM274" s="1">
        <f t="shared" si="367"/>
        <v>9853.2000000000044</v>
      </c>
      <c r="ON274" s="1">
        <f t="shared" si="367"/>
        <v>7175.7000000000044</v>
      </c>
      <c r="OO274" s="1">
        <f t="shared" si="367"/>
        <v>5033.7000000000025</v>
      </c>
      <c r="OP274" s="1">
        <f t="shared" si="367"/>
        <v>8889.3000000000011</v>
      </c>
      <c r="OQ274" s="1">
        <f t="shared" si="367"/>
        <v>0</v>
      </c>
      <c r="OR274" s="1">
        <f t="shared" si="367"/>
        <v>18635.400000000001</v>
      </c>
      <c r="OS274" s="1">
        <f t="shared" si="367"/>
        <v>10495.8</v>
      </c>
      <c r="OT274" s="1">
        <f t="shared" si="367"/>
        <v>0</v>
      </c>
      <c r="OU274" s="1">
        <f t="shared" si="367"/>
        <v>3641.4000000000033</v>
      </c>
      <c r="OV274" s="1">
        <f t="shared" si="367"/>
        <v>0</v>
      </c>
      <c r="OW274" s="1">
        <f t="shared" si="367"/>
        <v>8032.5</v>
      </c>
      <c r="OX274" s="1">
        <f t="shared" si="367"/>
        <v>642.60000000000059</v>
      </c>
      <c r="OY274" s="1">
        <f t="shared" si="367"/>
        <v>0</v>
      </c>
      <c r="OZ274" s="1">
        <f t="shared" si="367"/>
        <v>4069.8000000000038</v>
      </c>
      <c r="PA274" s="1">
        <f t="shared" si="367"/>
        <v>16493.400000000001</v>
      </c>
      <c r="PB274" s="1">
        <f t="shared" si="367"/>
        <v>7925.4000000000024</v>
      </c>
      <c r="PC274" s="1">
        <f t="shared" si="367"/>
        <v>0</v>
      </c>
      <c r="PD274" s="1">
        <f t="shared" si="367"/>
        <v>2891.7000000000003</v>
      </c>
      <c r="PE274" s="1">
        <f t="shared" si="367"/>
        <v>5140.8</v>
      </c>
      <c r="PF274" s="1">
        <f t="shared" si="367"/>
        <v>7282.800000000002</v>
      </c>
      <c r="PG274" s="1">
        <f t="shared" si="367"/>
        <v>3534.3000000000006</v>
      </c>
      <c r="PH274" s="1">
        <f t="shared" si="367"/>
        <v>18742.500000000004</v>
      </c>
      <c r="PI274" s="1">
        <f t="shared" si="367"/>
        <v>1499.4000000000012</v>
      </c>
      <c r="PJ274" s="1">
        <f t="shared" si="367"/>
        <v>321.30000000000268</v>
      </c>
      <c r="PK274" s="1">
        <f t="shared" si="367"/>
        <v>3962.7000000000012</v>
      </c>
      <c r="PL274" s="1">
        <f t="shared" si="367"/>
        <v>0</v>
      </c>
      <c r="PM274" s="1">
        <f t="shared" si="367"/>
        <v>0</v>
      </c>
      <c r="PN274" s="1">
        <f t="shared" si="367"/>
        <v>0</v>
      </c>
      <c r="PO274" s="1">
        <f t="shared" si="367"/>
        <v>749.700000000003</v>
      </c>
      <c r="PP274" s="1">
        <f t="shared" si="367"/>
        <v>0</v>
      </c>
      <c r="PQ274" s="1">
        <f t="shared" si="367"/>
        <v>7389.9000000000042</v>
      </c>
      <c r="PR274" s="1">
        <f t="shared" si="367"/>
        <v>8996.4000000000033</v>
      </c>
      <c r="PS274" s="1">
        <f t="shared" si="367"/>
        <v>1392.3000000000036</v>
      </c>
      <c r="PT274" s="1">
        <f t="shared" si="367"/>
        <v>321.30000000000268</v>
      </c>
      <c r="PU274" s="1">
        <f t="shared" si="367"/>
        <v>0</v>
      </c>
      <c r="PV274" s="1">
        <f t="shared" si="367"/>
        <v>1606.5000000000039</v>
      </c>
      <c r="PW274" s="1">
        <f t="shared" si="367"/>
        <v>15743.700000000003</v>
      </c>
      <c r="PX274" s="1">
        <f t="shared" si="367"/>
        <v>0</v>
      </c>
      <c r="PY274" s="1">
        <f t="shared" si="367"/>
        <v>18742.500000000004</v>
      </c>
      <c r="PZ274" s="1">
        <f t="shared" si="367"/>
        <v>0</v>
      </c>
      <c r="QA274" s="1">
        <f t="shared" si="367"/>
        <v>2570.4000000000024</v>
      </c>
      <c r="QB274" s="1">
        <f t="shared" si="367"/>
        <v>16493.400000000001</v>
      </c>
      <c r="QC274" s="1">
        <f t="shared" si="367"/>
        <v>0</v>
      </c>
      <c r="QD274" s="1">
        <f t="shared" si="367"/>
        <v>6747.3000000000038</v>
      </c>
      <c r="QE274" s="1">
        <f t="shared" si="367"/>
        <v>0</v>
      </c>
      <c r="QF274" s="1">
        <f t="shared" si="367"/>
        <v>6426.0000000000009</v>
      </c>
      <c r="QG274" s="1">
        <f t="shared" si="367"/>
        <v>0</v>
      </c>
      <c r="QH274" s="1">
        <f t="shared" ref="QH274:SG274" si="368">+IF(QH272=0,"",$Q$67*$Q$68*MAX(0,$Q$63-MAX(QH258,$Q$64)))</f>
        <v>18421.2</v>
      </c>
      <c r="QI274" s="1">
        <f t="shared" si="368"/>
        <v>642.60000000000059</v>
      </c>
      <c r="QJ274" s="1">
        <f t="shared" si="368"/>
        <v>0</v>
      </c>
      <c r="QK274" s="1">
        <f t="shared" si="368"/>
        <v>0</v>
      </c>
      <c r="QL274" s="1">
        <f t="shared" si="368"/>
        <v>11138.4</v>
      </c>
      <c r="QM274" s="1">
        <f t="shared" si="368"/>
        <v>0</v>
      </c>
      <c r="QN274" s="1">
        <f t="shared" si="368"/>
        <v>5247.9000000000024</v>
      </c>
      <c r="QO274" s="1">
        <f t="shared" si="368"/>
        <v>0</v>
      </c>
      <c r="QP274" s="1">
        <f t="shared" si="368"/>
        <v>0</v>
      </c>
      <c r="QQ274" s="1">
        <f t="shared" si="368"/>
        <v>0</v>
      </c>
      <c r="QR274" s="1">
        <f t="shared" si="368"/>
        <v>0</v>
      </c>
      <c r="QS274" s="1">
        <f t="shared" si="368"/>
        <v>0</v>
      </c>
      <c r="QT274" s="1">
        <f t="shared" si="368"/>
        <v>1071.0000000000009</v>
      </c>
      <c r="QU274" s="1">
        <f t="shared" si="368"/>
        <v>1820.7000000000039</v>
      </c>
      <c r="QV274" s="1">
        <f t="shared" si="368"/>
        <v>0</v>
      </c>
      <c r="QW274" s="1">
        <f t="shared" si="368"/>
        <v>18742.500000000004</v>
      </c>
      <c r="QX274" s="1">
        <f t="shared" si="368"/>
        <v>10067.400000000005</v>
      </c>
      <c r="QY274" s="1">
        <f t="shared" si="368"/>
        <v>4498.2000000000044</v>
      </c>
      <c r="QZ274" s="1">
        <f t="shared" si="368"/>
        <v>18742.500000000004</v>
      </c>
      <c r="RA274" s="1">
        <f t="shared" si="368"/>
        <v>2463.2999999999997</v>
      </c>
      <c r="RB274" s="1">
        <f t="shared" si="368"/>
        <v>10067.400000000005</v>
      </c>
      <c r="RC274" s="1">
        <f t="shared" si="368"/>
        <v>5676.3000000000029</v>
      </c>
      <c r="RD274" s="1">
        <f t="shared" si="368"/>
        <v>0</v>
      </c>
      <c r="RE274" s="1">
        <f t="shared" si="368"/>
        <v>0</v>
      </c>
      <c r="RF274" s="1">
        <f t="shared" si="368"/>
        <v>7282.800000000002</v>
      </c>
      <c r="RG274" s="1">
        <f t="shared" si="368"/>
        <v>1927.8000000000018</v>
      </c>
      <c r="RH274" s="1">
        <f t="shared" si="368"/>
        <v>7818.3</v>
      </c>
      <c r="RI274" s="1">
        <f t="shared" si="368"/>
        <v>6426.0000000000009</v>
      </c>
      <c r="RJ274" s="1">
        <f t="shared" si="368"/>
        <v>11352.6</v>
      </c>
      <c r="RK274" s="1">
        <f t="shared" si="368"/>
        <v>0</v>
      </c>
      <c r="RL274" s="1">
        <f t="shared" si="368"/>
        <v>4498.2000000000044</v>
      </c>
      <c r="RM274" s="1">
        <f t="shared" si="368"/>
        <v>0</v>
      </c>
      <c r="RN274" s="1">
        <f t="shared" si="368"/>
        <v>7497.0000000000018</v>
      </c>
      <c r="RO274" s="1">
        <f t="shared" si="368"/>
        <v>8032.5</v>
      </c>
      <c r="RP274" s="1">
        <f t="shared" si="368"/>
        <v>3105.9000000000005</v>
      </c>
      <c r="RQ274" s="1">
        <f t="shared" si="368"/>
        <v>0</v>
      </c>
      <c r="RR274" s="1">
        <f t="shared" si="368"/>
        <v>0</v>
      </c>
      <c r="RS274" s="1">
        <f t="shared" si="368"/>
        <v>1713.6000000000015</v>
      </c>
      <c r="RT274" s="1">
        <f t="shared" si="368"/>
        <v>428.40000000000038</v>
      </c>
      <c r="RU274" s="1">
        <f t="shared" si="368"/>
        <v>6211.8000000000011</v>
      </c>
      <c r="RV274" s="1">
        <f t="shared" si="368"/>
        <v>0</v>
      </c>
      <c r="RW274" s="1">
        <f t="shared" si="368"/>
        <v>0</v>
      </c>
      <c r="RX274" s="1">
        <f t="shared" si="368"/>
        <v>0</v>
      </c>
      <c r="RY274" s="1">
        <f t="shared" si="368"/>
        <v>0</v>
      </c>
      <c r="RZ274" s="1">
        <f t="shared" si="368"/>
        <v>18742.500000000004</v>
      </c>
      <c r="SA274" s="1">
        <f t="shared" si="368"/>
        <v>6747.3000000000038</v>
      </c>
      <c r="SB274" s="1">
        <f t="shared" si="368"/>
        <v>0</v>
      </c>
      <c r="SC274" s="1">
        <f t="shared" si="368"/>
        <v>0</v>
      </c>
      <c r="SD274" s="1">
        <f t="shared" si="368"/>
        <v>2249.0999999999995</v>
      </c>
      <c r="SE274" s="1">
        <f t="shared" si="368"/>
        <v>6854.4000000000015</v>
      </c>
      <c r="SF274" s="1">
        <f t="shared" si="368"/>
        <v>14886.900000000001</v>
      </c>
      <c r="SG274" s="1">
        <f t="shared" si="368"/>
        <v>3213.0000000000027</v>
      </c>
      <c r="SH274" s="25"/>
    </row>
    <row r="275" spans="1:502" s="1" customFormat="1">
      <c r="A275" s="1" t="s">
        <v>375</v>
      </c>
      <c r="B275" s="1">
        <f t="shared" ref="B275:BM275" si="369">+IF(B272=0,"",IF($Q$67&lt;10,0,ROUND($Q$67*MIN(0.1*B281*B282,MAX(0,(0.86*B281*B282-B259*MAX(B258,$Q$64)))),2)))</f>
        <v>5484.88</v>
      </c>
      <c r="C275" s="1">
        <f t="shared" si="369"/>
        <v>0</v>
      </c>
      <c r="D275" s="1">
        <f t="shared" si="369"/>
        <v>6044.69</v>
      </c>
      <c r="E275" s="1">
        <f t="shared" si="369"/>
        <v>0</v>
      </c>
      <c r="F275" s="1">
        <f t="shared" si="369"/>
        <v>5662.67</v>
      </c>
      <c r="G275" s="1">
        <f t="shared" si="369"/>
        <v>0</v>
      </c>
      <c r="H275" s="1">
        <f t="shared" si="369"/>
        <v>1825.61</v>
      </c>
      <c r="I275" s="1">
        <f t="shared" si="369"/>
        <v>0</v>
      </c>
      <c r="J275" s="1">
        <f t="shared" si="369"/>
        <v>5849.9</v>
      </c>
      <c r="K275" s="1">
        <f t="shared" si="369"/>
        <v>0</v>
      </c>
      <c r="L275" s="1">
        <f t="shared" si="369"/>
        <v>907.97</v>
      </c>
      <c r="M275" s="1">
        <f t="shared" si="369"/>
        <v>0</v>
      </c>
      <c r="N275" s="1">
        <f t="shared" si="369"/>
        <v>0</v>
      </c>
      <c r="O275" s="1">
        <f t="shared" si="369"/>
        <v>5728.63</v>
      </c>
      <c r="P275" s="1">
        <f t="shared" si="369"/>
        <v>0</v>
      </c>
      <c r="Q275" s="1">
        <f t="shared" si="369"/>
        <v>0</v>
      </c>
      <c r="R275" s="1">
        <f t="shared" si="369"/>
        <v>5475.45</v>
      </c>
      <c r="S275" s="1">
        <f t="shared" si="369"/>
        <v>6475.64</v>
      </c>
      <c r="T275" s="1">
        <f t="shared" si="369"/>
        <v>0</v>
      </c>
      <c r="U275" s="1">
        <f t="shared" si="369"/>
        <v>0</v>
      </c>
      <c r="V275" s="1">
        <f t="shared" si="369"/>
        <v>4042.06</v>
      </c>
      <c r="W275" s="1">
        <f t="shared" si="369"/>
        <v>0</v>
      </c>
      <c r="X275" s="1">
        <f t="shared" si="369"/>
        <v>0</v>
      </c>
      <c r="Y275" s="1">
        <f t="shared" si="369"/>
        <v>0</v>
      </c>
      <c r="Z275" s="1">
        <f t="shared" si="369"/>
        <v>5705.03</v>
      </c>
      <c r="AA275" s="1">
        <f t="shared" si="369"/>
        <v>3659.73</v>
      </c>
      <c r="AB275" s="1">
        <f t="shared" si="369"/>
        <v>6107.49</v>
      </c>
      <c r="AC275" s="1">
        <f t="shared" si="369"/>
        <v>6568.49</v>
      </c>
      <c r="AD275" s="1">
        <f t="shared" si="369"/>
        <v>0</v>
      </c>
      <c r="AE275" s="1">
        <f t="shared" si="369"/>
        <v>5991.35</v>
      </c>
      <c r="AF275" s="1">
        <f t="shared" si="369"/>
        <v>0</v>
      </c>
      <c r="AG275" s="1">
        <f t="shared" si="369"/>
        <v>3508.49</v>
      </c>
      <c r="AH275" s="1">
        <f t="shared" si="369"/>
        <v>0</v>
      </c>
      <c r="AI275" s="1">
        <f t="shared" si="369"/>
        <v>0</v>
      </c>
      <c r="AJ275" s="1">
        <f t="shared" si="369"/>
        <v>5377.95</v>
      </c>
      <c r="AK275" s="1">
        <f t="shared" si="369"/>
        <v>6373.51</v>
      </c>
      <c r="AL275" s="1">
        <f t="shared" si="369"/>
        <v>6133.6</v>
      </c>
      <c r="AM275" s="1">
        <f t="shared" si="369"/>
        <v>0</v>
      </c>
      <c r="AN275" s="1">
        <f t="shared" si="369"/>
        <v>5601.25</v>
      </c>
      <c r="AO275" s="1">
        <f t="shared" si="369"/>
        <v>0</v>
      </c>
      <c r="AP275" s="1">
        <f t="shared" si="369"/>
        <v>0</v>
      </c>
      <c r="AQ275" s="1">
        <f t="shared" si="369"/>
        <v>5936.78</v>
      </c>
      <c r="AR275" s="1">
        <f t="shared" si="369"/>
        <v>4669.29</v>
      </c>
      <c r="AS275" s="1">
        <f t="shared" si="369"/>
        <v>0</v>
      </c>
      <c r="AT275" s="1">
        <f t="shared" si="369"/>
        <v>0</v>
      </c>
      <c r="AU275" s="1">
        <f t="shared" si="369"/>
        <v>0</v>
      </c>
      <c r="AV275" s="1">
        <f t="shared" si="369"/>
        <v>0</v>
      </c>
      <c r="AW275" s="1">
        <f t="shared" si="369"/>
        <v>6273.66</v>
      </c>
      <c r="AX275" s="1">
        <f t="shared" si="369"/>
        <v>5980.87</v>
      </c>
      <c r="AY275" s="1">
        <f t="shared" si="369"/>
        <v>6630.84</v>
      </c>
      <c r="AZ275" s="1">
        <f t="shared" si="369"/>
        <v>5781.36</v>
      </c>
      <c r="BA275" s="1">
        <f t="shared" si="369"/>
        <v>0</v>
      </c>
      <c r="BB275" s="1">
        <f t="shared" si="369"/>
        <v>0</v>
      </c>
      <c r="BC275" s="1">
        <f t="shared" si="369"/>
        <v>4283.3</v>
      </c>
      <c r="BD275" s="1">
        <f t="shared" si="369"/>
        <v>0</v>
      </c>
      <c r="BE275" s="1">
        <f t="shared" si="369"/>
        <v>0</v>
      </c>
      <c r="BF275" s="1">
        <f t="shared" si="369"/>
        <v>0</v>
      </c>
      <c r="BG275" s="1">
        <f t="shared" si="369"/>
        <v>0</v>
      </c>
      <c r="BH275" s="1">
        <f t="shared" si="369"/>
        <v>6105.72</v>
      </c>
      <c r="BI275" s="1">
        <f t="shared" si="369"/>
        <v>5999.64</v>
      </c>
      <c r="BJ275" s="1">
        <f t="shared" si="369"/>
        <v>0</v>
      </c>
      <c r="BK275" s="1">
        <f t="shared" si="369"/>
        <v>0</v>
      </c>
      <c r="BL275" s="1">
        <f t="shared" si="369"/>
        <v>6912.88</v>
      </c>
      <c r="BM275" s="1">
        <f t="shared" si="369"/>
        <v>6064.24</v>
      </c>
      <c r="BN275" s="1">
        <f t="shared" ref="BN275:DY275" si="370">+IF(BN272=0,"",IF($Q$67&lt;10,0,ROUND($Q$67*MIN(0.1*BN281*BN282,MAX(0,(0.86*BN281*BN282-BN259*MAX(BN258,$Q$64)))),2)))</f>
        <v>0</v>
      </c>
      <c r="BO275" s="1">
        <f t="shared" si="370"/>
        <v>5848.49</v>
      </c>
      <c r="BP275" s="1">
        <f t="shared" si="370"/>
        <v>0</v>
      </c>
      <c r="BQ275" s="1">
        <f t="shared" si="370"/>
        <v>0</v>
      </c>
      <c r="BR275" s="1">
        <f t="shared" si="370"/>
        <v>4015.76</v>
      </c>
      <c r="BS275" s="1">
        <f t="shared" si="370"/>
        <v>6065.39</v>
      </c>
      <c r="BT275" s="1">
        <f t="shared" si="370"/>
        <v>0</v>
      </c>
      <c r="BU275" s="1">
        <f t="shared" si="370"/>
        <v>0</v>
      </c>
      <c r="BV275" s="1">
        <f t="shared" si="370"/>
        <v>6107.85</v>
      </c>
      <c r="BW275" s="1">
        <f t="shared" si="370"/>
        <v>6052.59</v>
      </c>
      <c r="BX275" s="1">
        <f t="shared" si="370"/>
        <v>0</v>
      </c>
      <c r="BY275" s="1">
        <f t="shared" si="370"/>
        <v>0</v>
      </c>
      <c r="BZ275" s="1">
        <f t="shared" si="370"/>
        <v>0</v>
      </c>
      <c r="CA275" s="1">
        <f t="shared" si="370"/>
        <v>6253.24</v>
      </c>
      <c r="CB275" s="1">
        <f t="shared" si="370"/>
        <v>0</v>
      </c>
      <c r="CC275" s="1">
        <f t="shared" si="370"/>
        <v>0</v>
      </c>
      <c r="CD275" s="1">
        <f t="shared" si="370"/>
        <v>0</v>
      </c>
      <c r="CE275" s="1">
        <f t="shared" si="370"/>
        <v>5853.73</v>
      </c>
      <c r="CF275" s="1">
        <f t="shared" si="370"/>
        <v>3572.09</v>
      </c>
      <c r="CG275" s="1">
        <f t="shared" si="370"/>
        <v>0</v>
      </c>
      <c r="CH275" s="1">
        <f t="shared" si="370"/>
        <v>0</v>
      </c>
      <c r="CI275" s="1">
        <f t="shared" si="370"/>
        <v>4241.28</v>
      </c>
      <c r="CJ275" s="1">
        <f t="shared" si="370"/>
        <v>1471.28</v>
      </c>
      <c r="CK275" s="1">
        <f t="shared" si="370"/>
        <v>0</v>
      </c>
      <c r="CL275" s="1">
        <f t="shared" si="370"/>
        <v>0</v>
      </c>
      <c r="CM275" s="1">
        <f t="shared" si="370"/>
        <v>0</v>
      </c>
      <c r="CN275" s="1">
        <f t="shared" si="370"/>
        <v>0</v>
      </c>
      <c r="CO275" s="1">
        <f t="shared" si="370"/>
        <v>3576.53</v>
      </c>
      <c r="CP275" s="1">
        <f t="shared" si="370"/>
        <v>6043.91</v>
      </c>
      <c r="CQ275" s="1">
        <f t="shared" si="370"/>
        <v>0</v>
      </c>
      <c r="CR275" s="1">
        <f t="shared" si="370"/>
        <v>5462.87</v>
      </c>
      <c r="CS275" s="1">
        <f t="shared" si="370"/>
        <v>6187.63</v>
      </c>
      <c r="CT275" s="1">
        <f t="shared" si="370"/>
        <v>6028.88</v>
      </c>
      <c r="CU275" s="1">
        <f t="shared" si="370"/>
        <v>0</v>
      </c>
      <c r="CV275" s="1">
        <f t="shared" si="370"/>
        <v>0</v>
      </c>
      <c r="CW275" s="1">
        <f t="shared" si="370"/>
        <v>0</v>
      </c>
      <c r="CX275" s="1">
        <f t="shared" si="370"/>
        <v>6209.63</v>
      </c>
      <c r="CY275" s="1">
        <f t="shared" si="370"/>
        <v>0</v>
      </c>
      <c r="CZ275" s="1">
        <f t="shared" si="370"/>
        <v>0</v>
      </c>
      <c r="DA275" s="1">
        <f t="shared" si="370"/>
        <v>0</v>
      </c>
      <c r="DB275" s="1">
        <f t="shared" si="370"/>
        <v>6095.52</v>
      </c>
      <c r="DC275" s="1">
        <f t="shared" si="370"/>
        <v>3350.76</v>
      </c>
      <c r="DD275" s="1">
        <f t="shared" si="370"/>
        <v>46.87</v>
      </c>
      <c r="DE275" s="1">
        <f t="shared" si="370"/>
        <v>6131.09</v>
      </c>
      <c r="DF275" s="1">
        <f t="shared" si="370"/>
        <v>0</v>
      </c>
      <c r="DG275" s="1">
        <f t="shared" si="370"/>
        <v>0</v>
      </c>
      <c r="DH275" s="1">
        <f t="shared" si="370"/>
        <v>0</v>
      </c>
      <c r="DI275" s="1">
        <f t="shared" si="370"/>
        <v>5733.6</v>
      </c>
      <c r="DJ275" s="1">
        <f t="shared" si="370"/>
        <v>0</v>
      </c>
      <c r="DK275" s="1">
        <f t="shared" si="370"/>
        <v>0</v>
      </c>
      <c r="DL275" s="1">
        <f t="shared" si="370"/>
        <v>0</v>
      </c>
      <c r="DM275" s="1">
        <f t="shared" si="370"/>
        <v>0</v>
      </c>
      <c r="DN275" s="1">
        <f t="shared" si="370"/>
        <v>0</v>
      </c>
      <c r="DO275" s="1">
        <f t="shared" si="370"/>
        <v>0</v>
      </c>
      <c r="DP275" s="1">
        <f t="shared" si="370"/>
        <v>5983.07</v>
      </c>
      <c r="DQ275" s="1">
        <f t="shared" si="370"/>
        <v>0</v>
      </c>
      <c r="DR275" s="1">
        <f t="shared" si="370"/>
        <v>6295.94</v>
      </c>
      <c r="DS275" s="1">
        <f t="shared" si="370"/>
        <v>0</v>
      </c>
      <c r="DT275" s="1">
        <f t="shared" si="370"/>
        <v>0</v>
      </c>
      <c r="DU275" s="1">
        <f t="shared" si="370"/>
        <v>5714.86</v>
      </c>
      <c r="DV275" s="1">
        <f t="shared" si="370"/>
        <v>0</v>
      </c>
      <c r="DW275" s="1">
        <f t="shared" si="370"/>
        <v>0</v>
      </c>
      <c r="DX275" s="1">
        <f t="shared" si="370"/>
        <v>0</v>
      </c>
      <c r="DY275" s="1">
        <f t="shared" si="370"/>
        <v>2528.65</v>
      </c>
      <c r="DZ275" s="1">
        <f t="shared" ref="DZ275:GK275" si="371">+IF(DZ272=0,"",IF($Q$67&lt;10,0,ROUND($Q$67*MIN(0.1*DZ281*DZ282,MAX(0,(0.86*DZ281*DZ282-DZ259*MAX(DZ258,$Q$64)))),2)))</f>
        <v>0</v>
      </c>
      <c r="EA275" s="1">
        <f t="shared" si="371"/>
        <v>0</v>
      </c>
      <c r="EB275" s="1">
        <f t="shared" si="371"/>
        <v>6585.86</v>
      </c>
      <c r="EC275" s="1">
        <f t="shared" si="371"/>
        <v>6542.69</v>
      </c>
      <c r="ED275" s="1">
        <f t="shared" si="371"/>
        <v>0</v>
      </c>
      <c r="EE275" s="1">
        <f t="shared" si="371"/>
        <v>0</v>
      </c>
      <c r="EF275" s="1">
        <f t="shared" si="371"/>
        <v>4128.92</v>
      </c>
      <c r="EG275" s="1">
        <f t="shared" si="371"/>
        <v>1258.29</v>
      </c>
      <c r="EH275" s="1">
        <f t="shared" si="371"/>
        <v>0</v>
      </c>
      <c r="EI275" s="1">
        <f t="shared" si="371"/>
        <v>0</v>
      </c>
      <c r="EJ275" s="1">
        <f t="shared" si="371"/>
        <v>0</v>
      </c>
      <c r="EK275" s="1">
        <f t="shared" si="371"/>
        <v>6092.8</v>
      </c>
      <c r="EL275" s="1">
        <f t="shared" si="371"/>
        <v>1364.91</v>
      </c>
      <c r="EM275" s="1">
        <f t="shared" si="371"/>
        <v>5667.38</v>
      </c>
      <c r="EN275" s="1">
        <f t="shared" si="371"/>
        <v>0</v>
      </c>
      <c r="EO275" s="1">
        <f t="shared" si="371"/>
        <v>6488.83</v>
      </c>
      <c r="EP275" s="1">
        <f t="shared" si="371"/>
        <v>5747.39</v>
      </c>
      <c r="EQ275" s="1">
        <f t="shared" si="371"/>
        <v>0</v>
      </c>
      <c r="ER275" s="1">
        <f t="shared" si="371"/>
        <v>0</v>
      </c>
      <c r="ES275" s="1">
        <f t="shared" si="371"/>
        <v>0</v>
      </c>
      <c r="ET275" s="1">
        <f t="shared" si="371"/>
        <v>5806.89</v>
      </c>
      <c r="EU275" s="1">
        <f t="shared" si="371"/>
        <v>0</v>
      </c>
      <c r="EV275" s="1">
        <f t="shared" si="371"/>
        <v>5844.67</v>
      </c>
      <c r="EW275" s="1">
        <f t="shared" si="371"/>
        <v>0</v>
      </c>
      <c r="EX275" s="1">
        <f t="shared" si="371"/>
        <v>5516.3</v>
      </c>
      <c r="EY275" s="1">
        <f t="shared" si="371"/>
        <v>0</v>
      </c>
      <c r="EZ275" s="1">
        <f t="shared" si="371"/>
        <v>0</v>
      </c>
      <c r="FA275" s="1">
        <f t="shared" si="371"/>
        <v>0</v>
      </c>
      <c r="FB275" s="1">
        <f t="shared" si="371"/>
        <v>0</v>
      </c>
      <c r="FC275" s="1">
        <f t="shared" si="371"/>
        <v>7020.37</v>
      </c>
      <c r="FD275" s="1">
        <f t="shared" si="371"/>
        <v>0</v>
      </c>
      <c r="FE275" s="1">
        <f t="shared" si="371"/>
        <v>0</v>
      </c>
      <c r="FF275" s="1">
        <f t="shared" si="371"/>
        <v>6086.34</v>
      </c>
      <c r="FG275" s="1">
        <f t="shared" si="371"/>
        <v>0</v>
      </c>
      <c r="FH275" s="1">
        <f t="shared" si="371"/>
        <v>0</v>
      </c>
      <c r="FI275" s="1">
        <f t="shared" si="371"/>
        <v>0</v>
      </c>
      <c r="FJ275" s="1">
        <f t="shared" si="371"/>
        <v>0</v>
      </c>
      <c r="FK275" s="1">
        <f t="shared" si="371"/>
        <v>0</v>
      </c>
      <c r="FL275" s="1">
        <f t="shared" si="371"/>
        <v>0</v>
      </c>
      <c r="FM275" s="1">
        <f t="shared" si="371"/>
        <v>191.82</v>
      </c>
      <c r="FN275" s="1">
        <f t="shared" si="371"/>
        <v>0</v>
      </c>
      <c r="FO275" s="1">
        <f t="shared" si="371"/>
        <v>0</v>
      </c>
      <c r="FP275" s="1">
        <f t="shared" si="371"/>
        <v>0</v>
      </c>
      <c r="FQ275" s="1">
        <f t="shared" si="371"/>
        <v>0</v>
      </c>
      <c r="FR275" s="1">
        <f t="shared" si="371"/>
        <v>0</v>
      </c>
      <c r="FS275" s="1">
        <f t="shared" si="371"/>
        <v>6233.22</v>
      </c>
      <c r="FT275" s="1">
        <f t="shared" si="371"/>
        <v>5403.62</v>
      </c>
      <c r="FU275" s="1">
        <f t="shared" si="371"/>
        <v>0</v>
      </c>
      <c r="FV275" s="1">
        <f t="shared" si="371"/>
        <v>0</v>
      </c>
      <c r="FW275" s="1">
        <f t="shared" si="371"/>
        <v>6088.3</v>
      </c>
      <c r="FX275" s="1">
        <f t="shared" si="371"/>
        <v>4167.38</v>
      </c>
      <c r="FY275" s="1">
        <f t="shared" si="371"/>
        <v>5819.66</v>
      </c>
      <c r="FZ275" s="1">
        <f t="shared" si="371"/>
        <v>0</v>
      </c>
      <c r="GA275" s="1">
        <f t="shared" si="371"/>
        <v>0</v>
      </c>
      <c r="GB275" s="1">
        <f t="shared" si="371"/>
        <v>5318.2</v>
      </c>
      <c r="GC275" s="1">
        <f t="shared" si="371"/>
        <v>0</v>
      </c>
      <c r="GD275" s="1">
        <f t="shared" si="371"/>
        <v>0</v>
      </c>
      <c r="GE275" s="1">
        <f t="shared" si="371"/>
        <v>0</v>
      </c>
      <c r="GF275" s="1">
        <f t="shared" si="371"/>
        <v>0</v>
      </c>
      <c r="GG275" s="1">
        <f t="shared" si="371"/>
        <v>0</v>
      </c>
      <c r="GH275" s="1">
        <f t="shared" si="371"/>
        <v>0</v>
      </c>
      <c r="GI275" s="1">
        <f t="shared" si="371"/>
        <v>6182.88</v>
      </c>
      <c r="GJ275" s="1">
        <f t="shared" si="371"/>
        <v>0</v>
      </c>
      <c r="GK275" s="1">
        <f t="shared" si="371"/>
        <v>6271.13</v>
      </c>
      <c r="GL275" s="1">
        <f t="shared" ref="GL275:IW275" si="372">+IF(GL272=0,"",IF($Q$67&lt;10,0,ROUND($Q$67*MIN(0.1*GL281*GL282,MAX(0,(0.86*GL281*GL282-GL259*MAX(GL258,$Q$64)))),2)))</f>
        <v>1906.09</v>
      </c>
      <c r="GM275" s="1">
        <f t="shared" si="372"/>
        <v>0</v>
      </c>
      <c r="GN275" s="1">
        <f t="shared" si="372"/>
        <v>0</v>
      </c>
      <c r="GO275" s="1">
        <f t="shared" si="372"/>
        <v>5421.98</v>
      </c>
      <c r="GP275" s="1">
        <f t="shared" si="372"/>
        <v>5789.72</v>
      </c>
      <c r="GQ275" s="1">
        <f t="shared" si="372"/>
        <v>0</v>
      </c>
      <c r="GR275" s="1">
        <f t="shared" si="372"/>
        <v>5878.6</v>
      </c>
      <c r="GS275" s="1">
        <f t="shared" si="372"/>
        <v>0</v>
      </c>
      <c r="GT275" s="1">
        <f t="shared" si="372"/>
        <v>0</v>
      </c>
      <c r="GU275" s="1">
        <f t="shared" si="372"/>
        <v>0</v>
      </c>
      <c r="GV275" s="1">
        <f t="shared" si="372"/>
        <v>2119.83</v>
      </c>
      <c r="GW275" s="1">
        <f t="shared" si="372"/>
        <v>0</v>
      </c>
      <c r="GX275" s="1">
        <f t="shared" si="372"/>
        <v>5689.92</v>
      </c>
      <c r="GY275" s="1">
        <f t="shared" si="372"/>
        <v>0</v>
      </c>
      <c r="GZ275" s="1">
        <f t="shared" si="372"/>
        <v>0</v>
      </c>
      <c r="HA275" s="1">
        <f t="shared" si="372"/>
        <v>6232.51</v>
      </c>
      <c r="HB275" s="1">
        <f t="shared" si="372"/>
        <v>0</v>
      </c>
      <c r="HC275" s="1">
        <f t="shared" si="372"/>
        <v>0</v>
      </c>
      <c r="HD275" s="1">
        <f t="shared" si="372"/>
        <v>0</v>
      </c>
      <c r="HE275" s="1">
        <f t="shared" si="372"/>
        <v>5927.08</v>
      </c>
      <c r="HF275" s="1">
        <f t="shared" si="372"/>
        <v>0</v>
      </c>
      <c r="HG275" s="1">
        <f t="shared" si="372"/>
        <v>0</v>
      </c>
      <c r="HH275" s="1">
        <f t="shared" si="372"/>
        <v>3206.36</v>
      </c>
      <c r="HI275" s="1">
        <f t="shared" si="372"/>
        <v>0</v>
      </c>
      <c r="HJ275" s="1">
        <f t="shared" si="372"/>
        <v>0</v>
      </c>
      <c r="HK275" s="1">
        <f t="shared" si="372"/>
        <v>6995.53</v>
      </c>
      <c r="HL275" s="1">
        <f t="shared" si="372"/>
        <v>0</v>
      </c>
      <c r="HM275" s="1">
        <f t="shared" si="372"/>
        <v>0</v>
      </c>
      <c r="HN275" s="1">
        <f t="shared" si="372"/>
        <v>2683.96</v>
      </c>
      <c r="HO275" s="1">
        <f t="shared" si="372"/>
        <v>3882.01</v>
      </c>
      <c r="HP275" s="1">
        <f t="shared" si="372"/>
        <v>0</v>
      </c>
      <c r="HQ275" s="1">
        <f t="shared" si="372"/>
        <v>0</v>
      </c>
      <c r="HR275" s="1">
        <f t="shared" si="372"/>
        <v>5742.84</v>
      </c>
      <c r="HS275" s="1">
        <f t="shared" si="372"/>
        <v>0</v>
      </c>
      <c r="HT275" s="1">
        <f t="shared" si="372"/>
        <v>0</v>
      </c>
      <c r="HU275" s="1">
        <f t="shared" si="372"/>
        <v>5876.25</v>
      </c>
      <c r="HV275" s="1">
        <f t="shared" si="372"/>
        <v>2016.71</v>
      </c>
      <c r="HW275" s="1">
        <f t="shared" si="372"/>
        <v>0</v>
      </c>
      <c r="HX275" s="1">
        <f t="shared" si="372"/>
        <v>0</v>
      </c>
      <c r="HY275" s="1">
        <f t="shared" si="372"/>
        <v>0</v>
      </c>
      <c r="HZ275" s="1">
        <f t="shared" si="372"/>
        <v>0</v>
      </c>
      <c r="IA275" s="1">
        <f t="shared" si="372"/>
        <v>0</v>
      </c>
      <c r="IB275" s="1">
        <f t="shared" si="372"/>
        <v>5975.94</v>
      </c>
      <c r="IC275" s="1">
        <f t="shared" si="372"/>
        <v>483.02</v>
      </c>
      <c r="ID275" s="1">
        <f t="shared" si="372"/>
        <v>0</v>
      </c>
      <c r="IE275" s="1">
        <f t="shared" si="372"/>
        <v>0</v>
      </c>
      <c r="IF275" s="1">
        <f t="shared" si="372"/>
        <v>0</v>
      </c>
      <c r="IG275" s="1">
        <f t="shared" si="372"/>
        <v>0</v>
      </c>
      <c r="IH275" s="1">
        <f t="shared" si="372"/>
        <v>0</v>
      </c>
      <c r="II275" s="1">
        <f t="shared" si="372"/>
        <v>5941.34</v>
      </c>
      <c r="IJ275" s="1">
        <f t="shared" si="372"/>
        <v>4973.91</v>
      </c>
      <c r="IK275" s="1">
        <f t="shared" si="372"/>
        <v>0</v>
      </c>
      <c r="IL275" s="1">
        <f t="shared" si="372"/>
        <v>3873.42</v>
      </c>
      <c r="IM275" s="1">
        <f t="shared" si="372"/>
        <v>0</v>
      </c>
      <c r="IN275" s="1">
        <f t="shared" si="372"/>
        <v>3516.21</v>
      </c>
      <c r="IO275" s="1">
        <f t="shared" si="372"/>
        <v>0</v>
      </c>
      <c r="IP275" s="1">
        <f t="shared" si="372"/>
        <v>0</v>
      </c>
      <c r="IQ275" s="1">
        <f t="shared" si="372"/>
        <v>0</v>
      </c>
      <c r="IR275" s="1">
        <f t="shared" si="372"/>
        <v>0</v>
      </c>
      <c r="IS275" s="1">
        <f t="shared" si="372"/>
        <v>3279.51</v>
      </c>
      <c r="IT275" s="1">
        <f t="shared" si="372"/>
        <v>5866.94</v>
      </c>
      <c r="IU275" s="1">
        <f t="shared" si="372"/>
        <v>0</v>
      </c>
      <c r="IV275" s="1">
        <f t="shared" si="372"/>
        <v>0</v>
      </c>
      <c r="IW275" s="1">
        <f t="shared" si="372"/>
        <v>0</v>
      </c>
      <c r="IX275" s="1">
        <f t="shared" ref="IX275:LI275" si="373">+IF(IX272=0,"",IF($Q$67&lt;10,0,ROUND($Q$67*MIN(0.1*IX281*IX282,MAX(0,(0.86*IX281*IX282-IX259*MAX(IX258,$Q$64)))),2)))</f>
        <v>0</v>
      </c>
      <c r="IY275" s="1">
        <f t="shared" si="373"/>
        <v>0</v>
      </c>
      <c r="IZ275" s="1">
        <f t="shared" si="373"/>
        <v>6253.71</v>
      </c>
      <c r="JA275" s="1">
        <f t="shared" si="373"/>
        <v>4453.68</v>
      </c>
      <c r="JB275" s="1">
        <f t="shared" si="373"/>
        <v>0</v>
      </c>
      <c r="JC275" s="1">
        <f t="shared" si="373"/>
        <v>6478.62</v>
      </c>
      <c r="JD275" s="1">
        <f t="shared" si="373"/>
        <v>0</v>
      </c>
      <c r="JE275" s="1">
        <f t="shared" si="373"/>
        <v>0</v>
      </c>
      <c r="JF275" s="1">
        <f t="shared" si="373"/>
        <v>0</v>
      </c>
      <c r="JG275" s="1">
        <f t="shared" si="373"/>
        <v>6188.7</v>
      </c>
      <c r="JH275" s="1">
        <f t="shared" si="373"/>
        <v>0</v>
      </c>
      <c r="JI275" s="1">
        <f t="shared" si="373"/>
        <v>1446.27</v>
      </c>
      <c r="JJ275" s="1">
        <f t="shared" si="373"/>
        <v>5954.52</v>
      </c>
      <c r="JK275" s="1">
        <f t="shared" si="373"/>
        <v>5532.06</v>
      </c>
      <c r="JL275" s="1">
        <f t="shared" si="373"/>
        <v>1427.93</v>
      </c>
      <c r="JM275" s="1">
        <f t="shared" si="373"/>
        <v>0</v>
      </c>
      <c r="JN275" s="1">
        <f t="shared" si="373"/>
        <v>6150.99</v>
      </c>
      <c r="JO275" s="1">
        <f t="shared" si="373"/>
        <v>5705.2</v>
      </c>
      <c r="JP275" s="1">
        <f t="shared" si="373"/>
        <v>0</v>
      </c>
      <c r="JQ275" s="1">
        <f t="shared" si="373"/>
        <v>0</v>
      </c>
      <c r="JR275" s="1">
        <f t="shared" si="373"/>
        <v>0</v>
      </c>
      <c r="JS275" s="1">
        <f t="shared" si="373"/>
        <v>6228.8</v>
      </c>
      <c r="JT275" s="1">
        <f t="shared" si="373"/>
        <v>2871.9</v>
      </c>
      <c r="JU275" s="1">
        <f t="shared" si="373"/>
        <v>4549.34</v>
      </c>
      <c r="JV275" s="1">
        <f t="shared" si="373"/>
        <v>0</v>
      </c>
      <c r="JW275" s="1">
        <f t="shared" si="373"/>
        <v>0</v>
      </c>
      <c r="JX275" s="1">
        <f t="shared" si="373"/>
        <v>0</v>
      </c>
      <c r="JY275" s="1">
        <f t="shared" si="373"/>
        <v>5972.92</v>
      </c>
      <c r="JZ275" s="1">
        <f t="shared" si="373"/>
        <v>6854.4</v>
      </c>
      <c r="KA275" s="1">
        <f t="shared" si="373"/>
        <v>0</v>
      </c>
      <c r="KB275" s="1">
        <f t="shared" si="373"/>
        <v>0</v>
      </c>
      <c r="KC275" s="1">
        <f t="shared" si="373"/>
        <v>6239.09</v>
      </c>
      <c r="KD275" s="1">
        <f t="shared" si="373"/>
        <v>1983.99</v>
      </c>
      <c r="KE275" s="1">
        <f t="shared" si="373"/>
        <v>3441.47</v>
      </c>
      <c r="KF275" s="1">
        <f t="shared" si="373"/>
        <v>0</v>
      </c>
      <c r="KG275" s="1">
        <f t="shared" si="373"/>
        <v>6664.94</v>
      </c>
      <c r="KH275" s="1">
        <f t="shared" si="373"/>
        <v>5685.06</v>
      </c>
      <c r="KI275" s="1">
        <f t="shared" si="373"/>
        <v>0</v>
      </c>
      <c r="KJ275" s="1">
        <f t="shared" si="373"/>
        <v>0</v>
      </c>
      <c r="KK275" s="1">
        <f t="shared" si="373"/>
        <v>0</v>
      </c>
      <c r="KL275" s="1">
        <f t="shared" si="373"/>
        <v>0</v>
      </c>
      <c r="KM275" s="1">
        <f t="shared" si="373"/>
        <v>6223.01</v>
      </c>
      <c r="KN275" s="1">
        <f t="shared" si="373"/>
        <v>0</v>
      </c>
      <c r="KO275" s="1">
        <f t="shared" si="373"/>
        <v>5724.46</v>
      </c>
      <c r="KP275" s="1">
        <f t="shared" si="373"/>
        <v>0</v>
      </c>
      <c r="KQ275" s="1">
        <f t="shared" si="373"/>
        <v>0</v>
      </c>
      <c r="KR275" s="1">
        <f t="shared" si="373"/>
        <v>0</v>
      </c>
      <c r="KS275" s="1">
        <f t="shared" si="373"/>
        <v>815.52</v>
      </c>
      <c r="KT275" s="1">
        <f t="shared" si="373"/>
        <v>0</v>
      </c>
      <c r="KU275" s="1">
        <f t="shared" si="373"/>
        <v>0</v>
      </c>
      <c r="KV275" s="1">
        <f t="shared" si="373"/>
        <v>40.880000000000003</v>
      </c>
      <c r="KW275" s="1">
        <f t="shared" si="373"/>
        <v>0</v>
      </c>
      <c r="KX275" s="1">
        <f t="shared" si="373"/>
        <v>0</v>
      </c>
      <c r="KY275" s="1">
        <f t="shared" si="373"/>
        <v>0</v>
      </c>
      <c r="KZ275" s="1">
        <f t="shared" si="373"/>
        <v>5676.4</v>
      </c>
      <c r="LA275" s="1">
        <f t="shared" si="373"/>
        <v>0</v>
      </c>
      <c r="LB275" s="1">
        <f t="shared" si="373"/>
        <v>6997.68</v>
      </c>
      <c r="LC275" s="1">
        <f t="shared" si="373"/>
        <v>0</v>
      </c>
      <c r="LD275" s="1">
        <f t="shared" si="373"/>
        <v>5864.46</v>
      </c>
      <c r="LE275" s="1">
        <f t="shared" si="373"/>
        <v>5984.94</v>
      </c>
      <c r="LF275" s="1">
        <f t="shared" si="373"/>
        <v>0</v>
      </c>
      <c r="LG275" s="1">
        <f t="shared" si="373"/>
        <v>5381.1</v>
      </c>
      <c r="LH275" s="1">
        <f t="shared" si="373"/>
        <v>0</v>
      </c>
      <c r="LI275" s="1">
        <f t="shared" si="373"/>
        <v>6031.01</v>
      </c>
      <c r="LJ275" s="1">
        <f t="shared" ref="LJ275:NU275" si="374">+IF(LJ272=0,"",IF($Q$67&lt;10,0,ROUND($Q$67*MIN(0.1*LJ281*LJ282,MAX(0,(0.86*LJ281*LJ282-LJ259*MAX(LJ258,$Q$64)))),2)))</f>
        <v>0</v>
      </c>
      <c r="LK275" s="1">
        <f t="shared" si="374"/>
        <v>0</v>
      </c>
      <c r="LL275" s="1">
        <f t="shared" si="374"/>
        <v>0</v>
      </c>
      <c r="LM275" s="1">
        <f t="shared" si="374"/>
        <v>0</v>
      </c>
      <c r="LN275" s="1">
        <f t="shared" si="374"/>
        <v>0</v>
      </c>
      <c r="LO275" s="1">
        <f t="shared" si="374"/>
        <v>0</v>
      </c>
      <c r="LP275" s="1">
        <f t="shared" si="374"/>
        <v>6255.73</v>
      </c>
      <c r="LQ275" s="1">
        <f t="shared" si="374"/>
        <v>5843.55</v>
      </c>
      <c r="LR275" s="1">
        <f t="shared" si="374"/>
        <v>5981.89</v>
      </c>
      <c r="LS275" s="1">
        <f t="shared" si="374"/>
        <v>0</v>
      </c>
      <c r="LT275" s="1">
        <f t="shared" si="374"/>
        <v>6589.78</v>
      </c>
      <c r="LU275" s="1">
        <f t="shared" si="374"/>
        <v>0</v>
      </c>
      <c r="LV275" s="1">
        <f t="shared" si="374"/>
        <v>0</v>
      </c>
      <c r="LW275" s="1">
        <f t="shared" si="374"/>
        <v>6176.95</v>
      </c>
      <c r="LX275" s="1">
        <f t="shared" si="374"/>
        <v>4598.49</v>
      </c>
      <c r="LY275" s="1">
        <f t="shared" si="374"/>
        <v>0</v>
      </c>
      <c r="LZ275" s="1">
        <f t="shared" si="374"/>
        <v>0</v>
      </c>
      <c r="MA275" s="1">
        <f t="shared" si="374"/>
        <v>5676.9</v>
      </c>
      <c r="MB275" s="1">
        <f t="shared" si="374"/>
        <v>4654.8100000000004</v>
      </c>
      <c r="MC275" s="1">
        <f t="shared" si="374"/>
        <v>0</v>
      </c>
      <c r="MD275" s="1">
        <f t="shared" si="374"/>
        <v>0</v>
      </c>
      <c r="ME275" s="1">
        <f t="shared" si="374"/>
        <v>5893.19</v>
      </c>
      <c r="MF275" s="1">
        <f t="shared" si="374"/>
        <v>1733.74</v>
      </c>
      <c r="MG275" s="1">
        <f t="shared" si="374"/>
        <v>6047.58</v>
      </c>
      <c r="MH275" s="1">
        <f t="shared" si="374"/>
        <v>5978.02</v>
      </c>
      <c r="MI275" s="1">
        <f t="shared" si="374"/>
        <v>5690.45</v>
      </c>
      <c r="MJ275" s="1">
        <f t="shared" si="374"/>
        <v>0</v>
      </c>
      <c r="MK275" s="1">
        <f t="shared" si="374"/>
        <v>0</v>
      </c>
      <c r="ML275" s="1">
        <f t="shared" si="374"/>
        <v>3910.11</v>
      </c>
      <c r="MM275" s="1">
        <f t="shared" si="374"/>
        <v>5880.4</v>
      </c>
      <c r="MN275" s="1">
        <f t="shared" si="374"/>
        <v>0</v>
      </c>
      <c r="MO275" s="1">
        <f t="shared" si="374"/>
        <v>0</v>
      </c>
      <c r="MP275" s="1">
        <f t="shared" si="374"/>
        <v>5704.39</v>
      </c>
      <c r="MQ275" s="1">
        <f t="shared" si="374"/>
        <v>2008.34</v>
      </c>
      <c r="MR275" s="1">
        <f t="shared" si="374"/>
        <v>2195.5</v>
      </c>
      <c r="MS275" s="1">
        <f t="shared" si="374"/>
        <v>5528.49</v>
      </c>
      <c r="MT275" s="1">
        <f t="shared" si="374"/>
        <v>6072.01</v>
      </c>
      <c r="MU275" s="1">
        <f t="shared" si="374"/>
        <v>0</v>
      </c>
      <c r="MV275" s="1">
        <f t="shared" si="374"/>
        <v>0</v>
      </c>
      <c r="MW275" s="1">
        <f t="shared" si="374"/>
        <v>0</v>
      </c>
      <c r="MX275" s="1">
        <f t="shared" si="374"/>
        <v>0</v>
      </c>
      <c r="MY275" s="1">
        <f t="shared" si="374"/>
        <v>5402.66</v>
      </c>
      <c r="MZ275" s="1">
        <f t="shared" si="374"/>
        <v>0</v>
      </c>
      <c r="NA275" s="1">
        <f t="shared" si="374"/>
        <v>0</v>
      </c>
      <c r="NB275" s="1">
        <f t="shared" si="374"/>
        <v>0</v>
      </c>
      <c r="NC275" s="1">
        <f t="shared" si="374"/>
        <v>0</v>
      </c>
      <c r="ND275" s="1">
        <f t="shared" si="374"/>
        <v>0</v>
      </c>
      <c r="NE275" s="1">
        <f t="shared" si="374"/>
        <v>5933.75</v>
      </c>
      <c r="NF275" s="1">
        <f t="shared" si="374"/>
        <v>2680.4</v>
      </c>
      <c r="NG275" s="1">
        <f t="shared" si="374"/>
        <v>5020.83</v>
      </c>
      <c r="NH275" s="1">
        <f t="shared" si="374"/>
        <v>0</v>
      </c>
      <c r="NI275" s="1">
        <f t="shared" si="374"/>
        <v>0</v>
      </c>
      <c r="NJ275" s="1">
        <f t="shared" si="374"/>
        <v>2627.14</v>
      </c>
      <c r="NK275" s="1">
        <f t="shared" si="374"/>
        <v>0</v>
      </c>
      <c r="NL275" s="1">
        <f t="shared" si="374"/>
        <v>0</v>
      </c>
      <c r="NM275" s="1">
        <f t="shared" si="374"/>
        <v>0</v>
      </c>
      <c r="NN275" s="1">
        <f t="shared" si="374"/>
        <v>0</v>
      </c>
      <c r="NO275" s="1">
        <f t="shared" si="374"/>
        <v>0</v>
      </c>
      <c r="NP275" s="1">
        <f t="shared" si="374"/>
        <v>4613.05</v>
      </c>
      <c r="NQ275" s="1">
        <f t="shared" si="374"/>
        <v>0</v>
      </c>
      <c r="NR275" s="1">
        <f t="shared" si="374"/>
        <v>0</v>
      </c>
      <c r="NS275" s="1">
        <f t="shared" si="374"/>
        <v>6060.42</v>
      </c>
      <c r="NT275" s="1">
        <f t="shared" si="374"/>
        <v>0</v>
      </c>
      <c r="NU275" s="1">
        <f t="shared" si="374"/>
        <v>0</v>
      </c>
      <c r="NV275" s="1">
        <f t="shared" ref="NV275:QG275" si="375">+IF(NV272=0,"",IF($Q$67&lt;10,0,ROUND($Q$67*MIN(0.1*NV281*NV282,MAX(0,(0.86*NV281*NV282-NV259*MAX(NV258,$Q$64)))),2)))</f>
        <v>6592.24</v>
      </c>
      <c r="NW275" s="1">
        <f t="shared" si="375"/>
        <v>4983.9399999999996</v>
      </c>
      <c r="NX275" s="1">
        <f t="shared" si="375"/>
        <v>0</v>
      </c>
      <c r="NY275" s="1">
        <f t="shared" si="375"/>
        <v>6126.39</v>
      </c>
      <c r="NZ275" s="1">
        <f t="shared" si="375"/>
        <v>0</v>
      </c>
      <c r="OA275" s="1">
        <f t="shared" si="375"/>
        <v>0</v>
      </c>
      <c r="OB275" s="1">
        <f t="shared" si="375"/>
        <v>0</v>
      </c>
      <c r="OC275" s="1">
        <f t="shared" si="375"/>
        <v>0</v>
      </c>
      <c r="OD275" s="1">
        <f t="shared" si="375"/>
        <v>0</v>
      </c>
      <c r="OE275" s="1">
        <f t="shared" si="375"/>
        <v>0</v>
      </c>
      <c r="OF275" s="1">
        <f t="shared" si="375"/>
        <v>0</v>
      </c>
      <c r="OG275" s="1">
        <f t="shared" si="375"/>
        <v>5450.29</v>
      </c>
      <c r="OH275" s="1">
        <f t="shared" si="375"/>
        <v>0</v>
      </c>
      <c r="OI275" s="1">
        <f t="shared" si="375"/>
        <v>0</v>
      </c>
      <c r="OJ275" s="1">
        <f t="shared" si="375"/>
        <v>0</v>
      </c>
      <c r="OK275" s="1">
        <f t="shared" si="375"/>
        <v>5602.19</v>
      </c>
      <c r="OL275" s="1">
        <f t="shared" si="375"/>
        <v>5890.76</v>
      </c>
      <c r="OM275" s="1">
        <f t="shared" si="375"/>
        <v>3912.82</v>
      </c>
      <c r="ON275" s="1">
        <f t="shared" si="375"/>
        <v>6309.57</v>
      </c>
      <c r="OO275" s="1">
        <f t="shared" si="375"/>
        <v>0</v>
      </c>
      <c r="OP275" s="1">
        <f t="shared" si="375"/>
        <v>6638.11</v>
      </c>
      <c r="OQ275" s="1">
        <f t="shared" si="375"/>
        <v>0</v>
      </c>
      <c r="OR275" s="1">
        <f t="shared" si="375"/>
        <v>6096.95</v>
      </c>
      <c r="OS275" s="1">
        <f t="shared" si="375"/>
        <v>6407.14</v>
      </c>
      <c r="OT275" s="1">
        <f t="shared" si="375"/>
        <v>0</v>
      </c>
      <c r="OU275" s="1">
        <f t="shared" si="375"/>
        <v>0</v>
      </c>
      <c r="OV275" s="1">
        <f t="shared" si="375"/>
        <v>0</v>
      </c>
      <c r="OW275" s="1">
        <f t="shared" si="375"/>
        <v>6356.32</v>
      </c>
      <c r="OX275" s="1">
        <f t="shared" si="375"/>
        <v>0</v>
      </c>
      <c r="OY275" s="1">
        <f t="shared" si="375"/>
        <v>0</v>
      </c>
      <c r="OZ275" s="1">
        <f t="shared" si="375"/>
        <v>0</v>
      </c>
      <c r="PA275" s="1">
        <f t="shared" si="375"/>
        <v>5721.46</v>
      </c>
      <c r="PB275" s="1">
        <f t="shared" si="375"/>
        <v>0</v>
      </c>
      <c r="PC275" s="1">
        <f t="shared" si="375"/>
        <v>0</v>
      </c>
      <c r="PD275" s="1">
        <f t="shared" si="375"/>
        <v>0</v>
      </c>
      <c r="PE275" s="1">
        <f t="shared" si="375"/>
        <v>3068.53</v>
      </c>
      <c r="PF275" s="1">
        <f t="shared" si="375"/>
        <v>6015.81</v>
      </c>
      <c r="PG275" s="1">
        <f t="shared" si="375"/>
        <v>2552.4699999999998</v>
      </c>
      <c r="PH275" s="1">
        <f t="shared" si="375"/>
        <v>5395.66</v>
      </c>
      <c r="PI275" s="1">
        <f t="shared" si="375"/>
        <v>0</v>
      </c>
      <c r="PJ275" s="1">
        <f t="shared" si="375"/>
        <v>0</v>
      </c>
      <c r="PK275" s="1">
        <f t="shared" si="375"/>
        <v>0</v>
      </c>
      <c r="PL275" s="1">
        <f t="shared" si="375"/>
        <v>0</v>
      </c>
      <c r="PM275" s="1">
        <f t="shared" si="375"/>
        <v>0</v>
      </c>
      <c r="PN275" s="1">
        <f t="shared" si="375"/>
        <v>0</v>
      </c>
      <c r="PO275" s="1">
        <f t="shared" si="375"/>
        <v>0</v>
      </c>
      <c r="PP275" s="1">
        <f t="shared" si="375"/>
        <v>0</v>
      </c>
      <c r="PQ275" s="1">
        <f t="shared" si="375"/>
        <v>0</v>
      </c>
      <c r="PR275" s="1">
        <f t="shared" si="375"/>
        <v>1248.42</v>
      </c>
      <c r="PS275" s="1">
        <f t="shared" si="375"/>
        <v>0</v>
      </c>
      <c r="PT275" s="1">
        <f t="shared" si="375"/>
        <v>0</v>
      </c>
      <c r="PU275" s="1">
        <f t="shared" si="375"/>
        <v>0</v>
      </c>
      <c r="PV275" s="1">
        <f t="shared" si="375"/>
        <v>0</v>
      </c>
      <c r="PW275" s="1">
        <f t="shared" si="375"/>
        <v>5431.42</v>
      </c>
      <c r="PX275" s="1">
        <f t="shared" si="375"/>
        <v>0</v>
      </c>
      <c r="PY275" s="1">
        <f t="shared" si="375"/>
        <v>5614.06</v>
      </c>
      <c r="PZ275" s="1">
        <f t="shared" si="375"/>
        <v>0</v>
      </c>
      <c r="QA275" s="1">
        <f t="shared" si="375"/>
        <v>0</v>
      </c>
      <c r="QB275" s="1">
        <f t="shared" si="375"/>
        <v>5982.64</v>
      </c>
      <c r="QC275" s="1">
        <f t="shared" si="375"/>
        <v>0</v>
      </c>
      <c r="QD275" s="1">
        <f t="shared" si="375"/>
        <v>0</v>
      </c>
      <c r="QE275" s="1">
        <f t="shared" si="375"/>
        <v>0</v>
      </c>
      <c r="QF275" s="1">
        <f t="shared" si="375"/>
        <v>5297.66</v>
      </c>
      <c r="QG275" s="1">
        <f t="shared" si="375"/>
        <v>0</v>
      </c>
      <c r="QH275" s="1">
        <f t="shared" ref="QH275:SG275" si="376">+IF(QH272=0,"",IF($Q$67&lt;10,0,ROUND($Q$67*MIN(0.1*QH281*QH282,MAX(0,(0.86*QH281*QH282-QH259*MAX(QH258,$Q$64)))),2)))</f>
        <v>5861.03</v>
      </c>
      <c r="QI275" s="1">
        <f t="shared" si="376"/>
        <v>0</v>
      </c>
      <c r="QJ275" s="1">
        <f t="shared" si="376"/>
        <v>0</v>
      </c>
      <c r="QK275" s="1">
        <f t="shared" si="376"/>
        <v>0</v>
      </c>
      <c r="QL275" s="1">
        <f t="shared" si="376"/>
        <v>5203.07</v>
      </c>
      <c r="QM275" s="1">
        <f t="shared" si="376"/>
        <v>0</v>
      </c>
      <c r="QN275" s="1">
        <f t="shared" si="376"/>
        <v>3498.85</v>
      </c>
      <c r="QO275" s="1">
        <f t="shared" si="376"/>
        <v>0</v>
      </c>
      <c r="QP275" s="1">
        <f t="shared" si="376"/>
        <v>0</v>
      </c>
      <c r="QQ275" s="1">
        <f t="shared" si="376"/>
        <v>0</v>
      </c>
      <c r="QR275" s="1">
        <f t="shared" si="376"/>
        <v>0</v>
      </c>
      <c r="QS275" s="1">
        <f t="shared" si="376"/>
        <v>0</v>
      </c>
      <c r="QT275" s="1">
        <f t="shared" si="376"/>
        <v>0</v>
      </c>
      <c r="QU275" s="1">
        <f t="shared" si="376"/>
        <v>0</v>
      </c>
      <c r="QV275" s="1">
        <f t="shared" si="376"/>
        <v>0</v>
      </c>
      <c r="QW275" s="1">
        <f t="shared" si="376"/>
        <v>5848.34</v>
      </c>
      <c r="QX275" s="1">
        <f t="shared" si="376"/>
        <v>5701.8</v>
      </c>
      <c r="QY275" s="1">
        <f t="shared" si="376"/>
        <v>0</v>
      </c>
      <c r="QZ275" s="1">
        <f t="shared" si="376"/>
        <v>6024.38</v>
      </c>
      <c r="RA275" s="1">
        <f t="shared" si="376"/>
        <v>5750.12</v>
      </c>
      <c r="RB275" s="1">
        <f t="shared" si="376"/>
        <v>5405.1</v>
      </c>
      <c r="RC275" s="1">
        <f t="shared" si="376"/>
        <v>0</v>
      </c>
      <c r="RD275" s="1">
        <f t="shared" si="376"/>
        <v>0</v>
      </c>
      <c r="RE275" s="1">
        <f t="shared" si="376"/>
        <v>0</v>
      </c>
      <c r="RF275" s="1">
        <f t="shared" si="376"/>
        <v>5973.89</v>
      </c>
      <c r="RG275" s="1">
        <f t="shared" si="376"/>
        <v>0</v>
      </c>
      <c r="RH275" s="1">
        <f t="shared" si="376"/>
        <v>5509.91</v>
      </c>
      <c r="RI275" s="1">
        <f t="shared" si="376"/>
        <v>1762.13</v>
      </c>
      <c r="RJ275" s="1">
        <f t="shared" si="376"/>
        <v>6298.77</v>
      </c>
      <c r="RK275" s="1">
        <f t="shared" si="376"/>
        <v>0</v>
      </c>
      <c r="RL275" s="1">
        <f t="shared" si="376"/>
        <v>0</v>
      </c>
      <c r="RM275" s="1">
        <f t="shared" si="376"/>
        <v>0</v>
      </c>
      <c r="RN275" s="1">
        <f t="shared" si="376"/>
        <v>1268.52</v>
      </c>
      <c r="RO275" s="1">
        <f t="shared" si="376"/>
        <v>5016.4799999999996</v>
      </c>
      <c r="RP275" s="1">
        <f t="shared" si="376"/>
        <v>0</v>
      </c>
      <c r="RQ275" s="1">
        <f t="shared" si="376"/>
        <v>0</v>
      </c>
      <c r="RR275" s="1">
        <f t="shared" si="376"/>
        <v>0</v>
      </c>
      <c r="RS275" s="1">
        <f t="shared" si="376"/>
        <v>0</v>
      </c>
      <c r="RT275" s="1">
        <f t="shared" si="376"/>
        <v>0</v>
      </c>
      <c r="RU275" s="1">
        <f t="shared" si="376"/>
        <v>804.41</v>
      </c>
      <c r="RV275" s="1">
        <f t="shared" si="376"/>
        <v>0</v>
      </c>
      <c r="RW275" s="1">
        <f t="shared" si="376"/>
        <v>0</v>
      </c>
      <c r="RX275" s="1">
        <f t="shared" si="376"/>
        <v>0</v>
      </c>
      <c r="RY275" s="1">
        <f t="shared" si="376"/>
        <v>0</v>
      </c>
      <c r="RZ275" s="1">
        <f t="shared" si="376"/>
        <v>5701.26</v>
      </c>
      <c r="SA275" s="1">
        <f t="shared" si="376"/>
        <v>0</v>
      </c>
      <c r="SB275" s="1">
        <f t="shared" si="376"/>
        <v>0</v>
      </c>
      <c r="SC275" s="1">
        <f t="shared" si="376"/>
        <v>0</v>
      </c>
      <c r="SD275" s="1">
        <f t="shared" si="376"/>
        <v>0</v>
      </c>
      <c r="SE275" s="1">
        <f t="shared" si="376"/>
        <v>0</v>
      </c>
      <c r="SF275" s="1">
        <f t="shared" si="376"/>
        <v>5950.63</v>
      </c>
      <c r="SG275" s="1">
        <f t="shared" si="376"/>
        <v>0</v>
      </c>
    </row>
    <row r="276" spans="1:502">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row>
    <row r="279" spans="1:502">
      <c r="A279" t="s">
        <v>582</v>
      </c>
      <c r="B279" s="25">
        <f t="shared" ref="B279:BM279" si="377">+MAX($Q$63,B214)</f>
        <v>3.7</v>
      </c>
      <c r="C279" s="25">
        <f t="shared" si="377"/>
        <v>3.7</v>
      </c>
      <c r="D279" s="25">
        <f t="shared" si="377"/>
        <v>3.7</v>
      </c>
      <c r="E279" s="25">
        <f t="shared" si="377"/>
        <v>3.7</v>
      </c>
      <c r="F279" s="25">
        <f t="shared" si="377"/>
        <v>3.98</v>
      </c>
      <c r="G279" s="25">
        <f t="shared" si="377"/>
        <v>3.7</v>
      </c>
      <c r="H279" s="25">
        <f t="shared" si="377"/>
        <v>3.7</v>
      </c>
      <c r="I279" s="25">
        <f t="shared" si="377"/>
        <v>3.7</v>
      </c>
      <c r="J279" s="25">
        <f t="shared" si="377"/>
        <v>3.7</v>
      </c>
      <c r="K279" s="25">
        <f t="shared" si="377"/>
        <v>3.94</v>
      </c>
      <c r="L279" s="25">
        <f t="shared" si="377"/>
        <v>3.7</v>
      </c>
      <c r="M279" s="25">
        <f t="shared" si="377"/>
        <v>3.7</v>
      </c>
      <c r="N279" s="25">
        <f t="shared" si="377"/>
        <v>4.17</v>
      </c>
      <c r="O279" s="25">
        <f t="shared" si="377"/>
        <v>3.7</v>
      </c>
      <c r="P279" s="25">
        <f t="shared" si="377"/>
        <v>3.7</v>
      </c>
      <c r="Q279" s="25">
        <f t="shared" si="377"/>
        <v>3.7</v>
      </c>
      <c r="R279" s="25">
        <f t="shared" si="377"/>
        <v>3.7</v>
      </c>
      <c r="S279" s="25">
        <f t="shared" si="377"/>
        <v>5.09</v>
      </c>
      <c r="T279" s="25">
        <f t="shared" si="377"/>
        <v>3.7</v>
      </c>
      <c r="U279" s="25">
        <f t="shared" si="377"/>
        <v>3.73</v>
      </c>
      <c r="V279" s="25">
        <f t="shared" si="377"/>
        <v>3.7</v>
      </c>
      <c r="W279" s="25">
        <f t="shared" si="377"/>
        <v>3.76</v>
      </c>
      <c r="X279" s="25">
        <f t="shared" si="377"/>
        <v>3.7</v>
      </c>
      <c r="Y279" s="25">
        <f t="shared" si="377"/>
        <v>3.7</v>
      </c>
      <c r="Z279" s="25">
        <f t="shared" si="377"/>
        <v>3.7</v>
      </c>
      <c r="AA279" s="25">
        <f t="shared" si="377"/>
        <v>3.85</v>
      </c>
      <c r="AB279" s="25">
        <f t="shared" si="377"/>
        <v>3.7</v>
      </c>
      <c r="AC279" s="25">
        <f t="shared" si="377"/>
        <v>3.7</v>
      </c>
      <c r="AD279" s="25">
        <f t="shared" si="377"/>
        <v>3.7</v>
      </c>
      <c r="AE279" s="25">
        <f t="shared" si="377"/>
        <v>3.97</v>
      </c>
      <c r="AF279" s="25">
        <f t="shared" si="377"/>
        <v>3.7</v>
      </c>
      <c r="AG279" s="25">
        <f t="shared" si="377"/>
        <v>3.7</v>
      </c>
      <c r="AH279" s="25">
        <f t="shared" si="377"/>
        <v>3.7</v>
      </c>
      <c r="AI279" s="25">
        <f t="shared" si="377"/>
        <v>3.7</v>
      </c>
      <c r="AJ279" s="25">
        <f t="shared" si="377"/>
        <v>3.7</v>
      </c>
      <c r="AK279" s="25">
        <f t="shared" si="377"/>
        <v>6.21</v>
      </c>
      <c r="AL279" s="25">
        <f t="shared" si="377"/>
        <v>3.7</v>
      </c>
      <c r="AM279" s="25">
        <f t="shared" si="377"/>
        <v>3.7</v>
      </c>
      <c r="AN279" s="25">
        <f t="shared" si="377"/>
        <v>3.7</v>
      </c>
      <c r="AO279" s="25">
        <f t="shared" si="377"/>
        <v>3.7</v>
      </c>
      <c r="AP279" s="25">
        <f t="shared" si="377"/>
        <v>3.7</v>
      </c>
      <c r="AQ279" s="25">
        <f t="shared" si="377"/>
        <v>3.7</v>
      </c>
      <c r="AR279" s="25">
        <f t="shared" si="377"/>
        <v>3.7</v>
      </c>
      <c r="AS279" s="25">
        <f t="shared" si="377"/>
        <v>4.13</v>
      </c>
      <c r="AT279" s="25">
        <f t="shared" si="377"/>
        <v>3.7</v>
      </c>
      <c r="AU279" s="25">
        <f t="shared" si="377"/>
        <v>3.7</v>
      </c>
      <c r="AV279" s="25">
        <f t="shared" si="377"/>
        <v>3.7</v>
      </c>
      <c r="AW279" s="25">
        <f t="shared" si="377"/>
        <v>4.24</v>
      </c>
      <c r="AX279" s="25">
        <f t="shared" si="377"/>
        <v>4.5999999999999996</v>
      </c>
      <c r="AY279" s="25">
        <f t="shared" si="377"/>
        <v>5.85</v>
      </c>
      <c r="AZ279" s="25">
        <f t="shared" si="377"/>
        <v>4.75</v>
      </c>
      <c r="BA279" s="25">
        <f t="shared" si="377"/>
        <v>3.7</v>
      </c>
      <c r="BB279" s="25">
        <f t="shared" si="377"/>
        <v>3.7</v>
      </c>
      <c r="BC279" s="25">
        <f t="shared" si="377"/>
        <v>4.9800000000000004</v>
      </c>
      <c r="BD279" s="25">
        <f t="shared" si="377"/>
        <v>3.7</v>
      </c>
      <c r="BE279" s="25">
        <f t="shared" si="377"/>
        <v>3.7</v>
      </c>
      <c r="BF279" s="25">
        <f t="shared" si="377"/>
        <v>4.8</v>
      </c>
      <c r="BG279" s="25">
        <f t="shared" si="377"/>
        <v>4.42</v>
      </c>
      <c r="BH279" s="25">
        <f t="shared" si="377"/>
        <v>5.16</v>
      </c>
      <c r="BI279" s="25">
        <f t="shared" si="377"/>
        <v>4.04</v>
      </c>
      <c r="BJ279" s="25">
        <f t="shared" si="377"/>
        <v>3.7</v>
      </c>
      <c r="BK279" s="25">
        <f t="shared" si="377"/>
        <v>3.7</v>
      </c>
      <c r="BL279" s="25">
        <f t="shared" si="377"/>
        <v>5.86</v>
      </c>
      <c r="BM279" s="25">
        <f t="shared" si="377"/>
        <v>3.7</v>
      </c>
      <c r="BN279" s="25">
        <f t="shared" ref="BN279:DY279" si="378">+MAX($Q$63,BN214)</f>
        <v>4.3899999999999997</v>
      </c>
      <c r="BO279" s="25">
        <f t="shared" si="378"/>
        <v>4.2</v>
      </c>
      <c r="BP279" s="25">
        <f t="shared" si="378"/>
        <v>3.7</v>
      </c>
      <c r="BQ279" s="25">
        <f t="shared" si="378"/>
        <v>3.7</v>
      </c>
      <c r="BR279" s="25">
        <f t="shared" si="378"/>
        <v>3.7</v>
      </c>
      <c r="BS279" s="25">
        <f t="shared" si="378"/>
        <v>4.54</v>
      </c>
      <c r="BT279" s="25">
        <f t="shared" si="378"/>
        <v>3.7</v>
      </c>
      <c r="BU279" s="25">
        <f t="shared" si="378"/>
        <v>3.75</v>
      </c>
      <c r="BV279" s="25">
        <f t="shared" si="378"/>
        <v>4.1399999999999997</v>
      </c>
      <c r="BW279" s="25">
        <f t="shared" si="378"/>
        <v>3.7</v>
      </c>
      <c r="BX279" s="25">
        <f t="shared" si="378"/>
        <v>3.7</v>
      </c>
      <c r="BY279" s="25">
        <f t="shared" si="378"/>
        <v>4.42</v>
      </c>
      <c r="BZ279" s="25">
        <f t="shared" si="378"/>
        <v>3.72</v>
      </c>
      <c r="CA279" s="25">
        <f t="shared" si="378"/>
        <v>4.54</v>
      </c>
      <c r="CB279" s="25">
        <f t="shared" si="378"/>
        <v>3.7</v>
      </c>
      <c r="CC279" s="25">
        <f t="shared" si="378"/>
        <v>4.0599999999999996</v>
      </c>
      <c r="CD279" s="25">
        <f t="shared" si="378"/>
        <v>4.08</v>
      </c>
      <c r="CE279" s="25">
        <f t="shared" si="378"/>
        <v>3.77</v>
      </c>
      <c r="CF279" s="25">
        <f t="shared" si="378"/>
        <v>3.7</v>
      </c>
      <c r="CG279" s="25">
        <f t="shared" si="378"/>
        <v>3.79</v>
      </c>
      <c r="CH279" s="25">
        <f t="shared" si="378"/>
        <v>3.7</v>
      </c>
      <c r="CI279" s="25">
        <f t="shared" si="378"/>
        <v>3.7</v>
      </c>
      <c r="CJ279" s="25">
        <f t="shared" si="378"/>
        <v>4.3499999999999996</v>
      </c>
      <c r="CK279" s="25">
        <f t="shared" si="378"/>
        <v>3.7</v>
      </c>
      <c r="CL279" s="25">
        <f t="shared" si="378"/>
        <v>3.7</v>
      </c>
      <c r="CM279" s="25">
        <f t="shared" si="378"/>
        <v>3.7</v>
      </c>
      <c r="CN279" s="25">
        <f t="shared" si="378"/>
        <v>3.7</v>
      </c>
      <c r="CO279" s="25">
        <f t="shared" si="378"/>
        <v>3.79</v>
      </c>
      <c r="CP279" s="25">
        <f t="shared" si="378"/>
        <v>3.73</v>
      </c>
      <c r="CQ279" s="25">
        <f t="shared" si="378"/>
        <v>3.7</v>
      </c>
      <c r="CR279" s="25">
        <f t="shared" si="378"/>
        <v>3.7</v>
      </c>
      <c r="CS279" s="25">
        <f t="shared" si="378"/>
        <v>3.7</v>
      </c>
      <c r="CT279" s="25">
        <f t="shared" si="378"/>
        <v>3.92</v>
      </c>
      <c r="CU279" s="25">
        <f t="shared" si="378"/>
        <v>3.7</v>
      </c>
      <c r="CV279" s="25">
        <f t="shared" si="378"/>
        <v>3.7</v>
      </c>
      <c r="CW279" s="25">
        <f t="shared" si="378"/>
        <v>3.7</v>
      </c>
      <c r="CX279" s="25">
        <f t="shared" si="378"/>
        <v>3.7</v>
      </c>
      <c r="CY279" s="25">
        <f t="shared" si="378"/>
        <v>3.7</v>
      </c>
      <c r="CZ279" s="25">
        <f t="shared" si="378"/>
        <v>3.7</v>
      </c>
      <c r="DA279" s="25">
        <f t="shared" si="378"/>
        <v>4.37</v>
      </c>
      <c r="DB279" s="25">
        <f t="shared" si="378"/>
        <v>3.7</v>
      </c>
      <c r="DC279" s="25">
        <f t="shared" si="378"/>
        <v>4.3099999999999996</v>
      </c>
      <c r="DD279" s="25">
        <f t="shared" si="378"/>
        <v>4.7699999999999996</v>
      </c>
      <c r="DE279" s="25">
        <f t="shared" si="378"/>
        <v>3.7</v>
      </c>
      <c r="DF279" s="25">
        <f t="shared" si="378"/>
        <v>3.7</v>
      </c>
      <c r="DG279" s="25">
        <f t="shared" si="378"/>
        <v>3.7</v>
      </c>
      <c r="DH279" s="25">
        <f t="shared" si="378"/>
        <v>4.8099999999999996</v>
      </c>
      <c r="DI279" s="25">
        <f t="shared" si="378"/>
        <v>3.7</v>
      </c>
      <c r="DJ279" s="25">
        <f t="shared" si="378"/>
        <v>3.81</v>
      </c>
      <c r="DK279" s="25">
        <f t="shared" si="378"/>
        <v>3.7</v>
      </c>
      <c r="DL279" s="25">
        <f t="shared" si="378"/>
        <v>3.7</v>
      </c>
      <c r="DM279" s="25">
        <f t="shared" si="378"/>
        <v>3.7</v>
      </c>
      <c r="DN279" s="25">
        <f t="shared" si="378"/>
        <v>3.7</v>
      </c>
      <c r="DO279" s="25">
        <f t="shared" si="378"/>
        <v>3.7</v>
      </c>
      <c r="DP279" s="25">
        <f t="shared" si="378"/>
        <v>3.7</v>
      </c>
      <c r="DQ279" s="25">
        <f t="shared" si="378"/>
        <v>3.7</v>
      </c>
      <c r="DR279" s="25">
        <f t="shared" si="378"/>
        <v>3.7</v>
      </c>
      <c r="DS279" s="25">
        <f t="shared" si="378"/>
        <v>3.7</v>
      </c>
      <c r="DT279" s="25">
        <f t="shared" si="378"/>
        <v>4.6399999999999997</v>
      </c>
      <c r="DU279" s="25">
        <f t="shared" si="378"/>
        <v>3.7</v>
      </c>
      <c r="DV279" s="25">
        <f t="shared" si="378"/>
        <v>3.7</v>
      </c>
      <c r="DW279" s="25">
        <f t="shared" si="378"/>
        <v>3.7</v>
      </c>
      <c r="DX279" s="25">
        <f t="shared" si="378"/>
        <v>3.7</v>
      </c>
      <c r="DY279" s="25">
        <f t="shared" si="378"/>
        <v>3.7</v>
      </c>
      <c r="DZ279" s="25">
        <f t="shared" ref="DZ279:GK279" si="379">+MAX($Q$63,DZ214)</f>
        <v>3.7</v>
      </c>
      <c r="EA279" s="25">
        <f t="shared" si="379"/>
        <v>4.46</v>
      </c>
      <c r="EB279" s="25">
        <f t="shared" si="379"/>
        <v>5</v>
      </c>
      <c r="EC279" s="25">
        <f t="shared" si="379"/>
        <v>3.7</v>
      </c>
      <c r="ED279" s="25">
        <f t="shared" si="379"/>
        <v>4.38</v>
      </c>
      <c r="EE279" s="25">
        <f t="shared" si="379"/>
        <v>4.18</v>
      </c>
      <c r="EF279" s="25">
        <f t="shared" si="379"/>
        <v>3.7</v>
      </c>
      <c r="EG279" s="25">
        <f t="shared" si="379"/>
        <v>4.16</v>
      </c>
      <c r="EH279" s="25">
        <f t="shared" si="379"/>
        <v>3.7</v>
      </c>
      <c r="EI279" s="25">
        <f t="shared" si="379"/>
        <v>3.7</v>
      </c>
      <c r="EJ279" s="25">
        <f t="shared" si="379"/>
        <v>4.78</v>
      </c>
      <c r="EK279" s="25">
        <f t="shared" si="379"/>
        <v>3.79</v>
      </c>
      <c r="EL279" s="25">
        <f t="shared" si="379"/>
        <v>3.7</v>
      </c>
      <c r="EM279" s="25">
        <f t="shared" si="379"/>
        <v>3.81</v>
      </c>
      <c r="EN279" s="25">
        <f t="shared" si="379"/>
        <v>3.7</v>
      </c>
      <c r="EO279" s="25">
        <f t="shared" si="379"/>
        <v>5.12</v>
      </c>
      <c r="EP279" s="25">
        <f t="shared" si="379"/>
        <v>3.87</v>
      </c>
      <c r="EQ279" s="25">
        <f t="shared" si="379"/>
        <v>4.05</v>
      </c>
      <c r="ER279" s="25">
        <f t="shared" si="379"/>
        <v>5.16</v>
      </c>
      <c r="ES279" s="25">
        <f t="shared" si="379"/>
        <v>4.3</v>
      </c>
      <c r="ET279" s="25">
        <f t="shared" si="379"/>
        <v>3.7</v>
      </c>
      <c r="EU279" s="25">
        <f t="shared" si="379"/>
        <v>3.7</v>
      </c>
      <c r="EV279" s="25">
        <f t="shared" si="379"/>
        <v>4.04</v>
      </c>
      <c r="EW279" s="25">
        <f t="shared" si="379"/>
        <v>4.51</v>
      </c>
      <c r="EX279" s="25">
        <f t="shared" si="379"/>
        <v>3.83</v>
      </c>
      <c r="EY279" s="25">
        <f t="shared" si="379"/>
        <v>3.7</v>
      </c>
      <c r="EZ279" s="25">
        <f t="shared" si="379"/>
        <v>3.7</v>
      </c>
      <c r="FA279" s="25">
        <f t="shared" si="379"/>
        <v>3.84</v>
      </c>
      <c r="FB279" s="25">
        <f t="shared" si="379"/>
        <v>3.7</v>
      </c>
      <c r="FC279" s="25">
        <f t="shared" si="379"/>
        <v>3.7</v>
      </c>
      <c r="FD279" s="25">
        <f t="shared" si="379"/>
        <v>3.7</v>
      </c>
      <c r="FE279" s="25">
        <f t="shared" si="379"/>
        <v>4.1100000000000003</v>
      </c>
      <c r="FF279" s="25">
        <f t="shared" si="379"/>
        <v>4.03</v>
      </c>
      <c r="FG279" s="25">
        <f t="shared" si="379"/>
        <v>5.28</v>
      </c>
      <c r="FH279" s="25">
        <f t="shared" si="379"/>
        <v>3.7</v>
      </c>
      <c r="FI279" s="25">
        <f t="shared" si="379"/>
        <v>3.7</v>
      </c>
      <c r="FJ279" s="25">
        <f t="shared" si="379"/>
        <v>3.7</v>
      </c>
      <c r="FK279" s="25">
        <f t="shared" si="379"/>
        <v>3.7</v>
      </c>
      <c r="FL279" s="25">
        <f t="shared" si="379"/>
        <v>4.62</v>
      </c>
      <c r="FM279" s="25">
        <f t="shared" si="379"/>
        <v>4.67</v>
      </c>
      <c r="FN279" s="25">
        <f t="shared" si="379"/>
        <v>6.12</v>
      </c>
      <c r="FO279" s="25">
        <f t="shared" si="379"/>
        <v>3.7</v>
      </c>
      <c r="FP279" s="25">
        <f t="shared" si="379"/>
        <v>3.7</v>
      </c>
      <c r="FQ279" s="25">
        <f t="shared" si="379"/>
        <v>5.72</v>
      </c>
      <c r="FR279" s="25">
        <f t="shared" si="379"/>
        <v>3.7</v>
      </c>
      <c r="FS279" s="25">
        <f t="shared" si="379"/>
        <v>4.4000000000000004</v>
      </c>
      <c r="FT279" s="25">
        <f t="shared" si="379"/>
        <v>4.8099999999999996</v>
      </c>
      <c r="FU279" s="25">
        <f t="shared" si="379"/>
        <v>3.7</v>
      </c>
      <c r="FV279" s="25">
        <f t="shared" si="379"/>
        <v>3.7</v>
      </c>
      <c r="FW279" s="25">
        <f t="shared" si="379"/>
        <v>4.59</v>
      </c>
      <c r="FX279" s="25">
        <f t="shared" si="379"/>
        <v>4.37</v>
      </c>
      <c r="FY279" s="25">
        <f t="shared" si="379"/>
        <v>4.0199999999999996</v>
      </c>
      <c r="FZ279" s="25">
        <f t="shared" si="379"/>
        <v>4.2300000000000004</v>
      </c>
      <c r="GA279" s="25">
        <f t="shared" si="379"/>
        <v>3.7</v>
      </c>
      <c r="GB279" s="25">
        <f t="shared" si="379"/>
        <v>3.7</v>
      </c>
      <c r="GC279" s="25">
        <f t="shared" si="379"/>
        <v>3.7</v>
      </c>
      <c r="GD279" s="25">
        <f t="shared" si="379"/>
        <v>4.76</v>
      </c>
      <c r="GE279" s="25">
        <f t="shared" si="379"/>
        <v>3.7</v>
      </c>
      <c r="GF279" s="25">
        <f t="shared" si="379"/>
        <v>3.7</v>
      </c>
      <c r="GG279" s="25">
        <f t="shared" si="379"/>
        <v>3.99</v>
      </c>
      <c r="GH279" s="25">
        <f t="shared" si="379"/>
        <v>3.7</v>
      </c>
      <c r="GI279" s="25">
        <f t="shared" si="379"/>
        <v>3.89</v>
      </c>
      <c r="GJ279" s="25">
        <f t="shared" si="379"/>
        <v>3.7</v>
      </c>
      <c r="GK279" s="25">
        <f t="shared" si="379"/>
        <v>4.97</v>
      </c>
      <c r="GL279" s="25">
        <f t="shared" ref="GL279:IW279" si="380">+MAX($Q$63,GL214)</f>
        <v>3.7</v>
      </c>
      <c r="GM279" s="25">
        <f t="shared" si="380"/>
        <v>3.7</v>
      </c>
      <c r="GN279" s="25">
        <f t="shared" si="380"/>
        <v>4.13</v>
      </c>
      <c r="GO279" s="25">
        <f t="shared" si="380"/>
        <v>3.7</v>
      </c>
      <c r="GP279" s="25">
        <f t="shared" si="380"/>
        <v>4.47</v>
      </c>
      <c r="GQ279" s="25">
        <f t="shared" si="380"/>
        <v>3.7</v>
      </c>
      <c r="GR279" s="25">
        <f t="shared" si="380"/>
        <v>4.8</v>
      </c>
      <c r="GS279" s="25">
        <f t="shared" si="380"/>
        <v>3.7</v>
      </c>
      <c r="GT279" s="25">
        <f t="shared" si="380"/>
        <v>3.7</v>
      </c>
      <c r="GU279" s="25">
        <f t="shared" si="380"/>
        <v>3.7</v>
      </c>
      <c r="GV279" s="25">
        <f t="shared" si="380"/>
        <v>3.7</v>
      </c>
      <c r="GW279" s="25">
        <f t="shared" si="380"/>
        <v>3.7</v>
      </c>
      <c r="GX279" s="25">
        <f t="shared" si="380"/>
        <v>3.7</v>
      </c>
      <c r="GY279" s="25">
        <f t="shared" si="380"/>
        <v>3.7</v>
      </c>
      <c r="GZ279" s="25">
        <f t="shared" si="380"/>
        <v>3.7</v>
      </c>
      <c r="HA279" s="25">
        <f t="shared" si="380"/>
        <v>5.31</v>
      </c>
      <c r="HB279" s="25">
        <f t="shared" si="380"/>
        <v>3.7</v>
      </c>
      <c r="HC279" s="25">
        <f t="shared" si="380"/>
        <v>4.8499999999999996</v>
      </c>
      <c r="HD279" s="25">
        <f t="shared" si="380"/>
        <v>3.7</v>
      </c>
      <c r="HE279" s="25">
        <f t="shared" si="380"/>
        <v>3.7</v>
      </c>
      <c r="HF279" s="25">
        <f t="shared" si="380"/>
        <v>4.5999999999999996</v>
      </c>
      <c r="HG279" s="25">
        <f t="shared" si="380"/>
        <v>3.7</v>
      </c>
      <c r="HH279" s="25">
        <f t="shared" si="380"/>
        <v>4.28</v>
      </c>
      <c r="HI279" s="25">
        <f t="shared" si="380"/>
        <v>3.7</v>
      </c>
      <c r="HJ279" s="25">
        <f t="shared" si="380"/>
        <v>3.7</v>
      </c>
      <c r="HK279" s="25">
        <f t="shared" si="380"/>
        <v>3.7</v>
      </c>
      <c r="HL279" s="25">
        <f t="shared" si="380"/>
        <v>4.79</v>
      </c>
      <c r="HM279" s="25">
        <f t="shared" si="380"/>
        <v>4.6500000000000004</v>
      </c>
      <c r="HN279" s="25">
        <f t="shared" si="380"/>
        <v>4.54</v>
      </c>
      <c r="HO279" s="25">
        <f t="shared" si="380"/>
        <v>3.7</v>
      </c>
      <c r="HP279" s="25">
        <f t="shared" si="380"/>
        <v>3.7</v>
      </c>
      <c r="HQ279" s="25">
        <f t="shared" si="380"/>
        <v>3.7</v>
      </c>
      <c r="HR279" s="25">
        <f t="shared" si="380"/>
        <v>5.16</v>
      </c>
      <c r="HS279" s="25">
        <f t="shared" si="380"/>
        <v>3.7</v>
      </c>
      <c r="HT279" s="25">
        <f t="shared" si="380"/>
        <v>5.18</v>
      </c>
      <c r="HU279" s="25">
        <f t="shared" si="380"/>
        <v>3.82</v>
      </c>
      <c r="HV279" s="25">
        <f t="shared" si="380"/>
        <v>3.7</v>
      </c>
      <c r="HW279" s="25">
        <f t="shared" si="380"/>
        <v>3.7</v>
      </c>
      <c r="HX279" s="25">
        <f t="shared" si="380"/>
        <v>3.71</v>
      </c>
      <c r="HY279" s="25">
        <f t="shared" si="380"/>
        <v>3.7</v>
      </c>
      <c r="HZ279" s="25">
        <f t="shared" si="380"/>
        <v>4.2300000000000004</v>
      </c>
      <c r="IA279" s="25">
        <f t="shared" si="380"/>
        <v>3.7</v>
      </c>
      <c r="IB279" s="25">
        <f t="shared" si="380"/>
        <v>3.7</v>
      </c>
      <c r="IC279" s="25">
        <f t="shared" si="380"/>
        <v>3.7</v>
      </c>
      <c r="ID279" s="25">
        <f t="shared" si="380"/>
        <v>3.7</v>
      </c>
      <c r="IE279" s="25">
        <f t="shared" si="380"/>
        <v>3.7</v>
      </c>
      <c r="IF279" s="25">
        <f t="shared" si="380"/>
        <v>3.72</v>
      </c>
      <c r="IG279" s="25">
        <f t="shared" si="380"/>
        <v>4.38</v>
      </c>
      <c r="IH279" s="25">
        <f t="shared" si="380"/>
        <v>3.7</v>
      </c>
      <c r="II279" s="25">
        <f t="shared" si="380"/>
        <v>4.24</v>
      </c>
      <c r="IJ279" s="25">
        <f t="shared" si="380"/>
        <v>4.59</v>
      </c>
      <c r="IK279" s="25">
        <f t="shared" si="380"/>
        <v>3.7</v>
      </c>
      <c r="IL279" s="25">
        <f t="shared" si="380"/>
        <v>4.8899999999999997</v>
      </c>
      <c r="IM279" s="25">
        <f t="shared" si="380"/>
        <v>3.7</v>
      </c>
      <c r="IN279" s="25">
        <f t="shared" si="380"/>
        <v>4.22</v>
      </c>
      <c r="IO279" s="25">
        <f t="shared" si="380"/>
        <v>3.7</v>
      </c>
      <c r="IP279" s="25">
        <f t="shared" si="380"/>
        <v>3.7</v>
      </c>
      <c r="IQ279" s="25">
        <f t="shared" si="380"/>
        <v>3.7</v>
      </c>
      <c r="IR279" s="25">
        <f t="shared" si="380"/>
        <v>4.07</v>
      </c>
      <c r="IS279" s="25">
        <f t="shared" si="380"/>
        <v>4.6500000000000004</v>
      </c>
      <c r="IT279" s="25">
        <f t="shared" si="380"/>
        <v>4.18</v>
      </c>
      <c r="IU279" s="25">
        <f t="shared" si="380"/>
        <v>3.7</v>
      </c>
      <c r="IV279" s="25">
        <f t="shared" si="380"/>
        <v>4.3</v>
      </c>
      <c r="IW279" s="25">
        <f t="shared" si="380"/>
        <v>3.9</v>
      </c>
      <c r="IX279" s="25">
        <f t="shared" ref="IX279:LI279" si="381">+MAX($Q$63,IX214)</f>
        <v>3.88</v>
      </c>
      <c r="IY279" s="25">
        <f t="shared" si="381"/>
        <v>3.7</v>
      </c>
      <c r="IZ279" s="25">
        <f t="shared" si="381"/>
        <v>4.6900000000000004</v>
      </c>
      <c r="JA279" s="25">
        <f t="shared" si="381"/>
        <v>4.09</v>
      </c>
      <c r="JB279" s="25">
        <f t="shared" si="381"/>
        <v>3.74</v>
      </c>
      <c r="JC279" s="25">
        <f t="shared" si="381"/>
        <v>5.18</v>
      </c>
      <c r="JD279" s="25">
        <f t="shared" si="381"/>
        <v>3.7</v>
      </c>
      <c r="JE279" s="25">
        <f t="shared" si="381"/>
        <v>4.78</v>
      </c>
      <c r="JF279" s="25">
        <f t="shared" si="381"/>
        <v>3.7</v>
      </c>
      <c r="JG279" s="25">
        <f t="shared" si="381"/>
        <v>4.32</v>
      </c>
      <c r="JH279" s="25">
        <f t="shared" si="381"/>
        <v>3.7</v>
      </c>
      <c r="JI279" s="25">
        <f t="shared" si="381"/>
        <v>5.0199999999999996</v>
      </c>
      <c r="JJ279" s="25">
        <f t="shared" si="381"/>
        <v>3.7</v>
      </c>
      <c r="JK279" s="25">
        <f t="shared" si="381"/>
        <v>3.7</v>
      </c>
      <c r="JL279" s="25">
        <f t="shared" si="381"/>
        <v>5.12</v>
      </c>
      <c r="JM279" s="25">
        <f t="shared" si="381"/>
        <v>3.7</v>
      </c>
      <c r="JN279" s="25">
        <f t="shared" si="381"/>
        <v>4.17</v>
      </c>
      <c r="JO279" s="25">
        <f t="shared" si="381"/>
        <v>3.7</v>
      </c>
      <c r="JP279" s="25">
        <f t="shared" si="381"/>
        <v>3.7</v>
      </c>
      <c r="JQ279" s="25">
        <f t="shared" si="381"/>
        <v>3.7</v>
      </c>
      <c r="JR279" s="25">
        <f t="shared" si="381"/>
        <v>4.33</v>
      </c>
      <c r="JS279" s="25">
        <f t="shared" si="381"/>
        <v>3.7</v>
      </c>
      <c r="JT279" s="25">
        <f t="shared" si="381"/>
        <v>3.7</v>
      </c>
      <c r="JU279" s="25">
        <f t="shared" si="381"/>
        <v>3.7</v>
      </c>
      <c r="JV279" s="25">
        <f t="shared" si="381"/>
        <v>3.7</v>
      </c>
      <c r="JW279" s="25">
        <f t="shared" si="381"/>
        <v>3.7</v>
      </c>
      <c r="JX279" s="25">
        <f t="shared" si="381"/>
        <v>3.7</v>
      </c>
      <c r="JY279" s="25">
        <f t="shared" si="381"/>
        <v>3.87</v>
      </c>
      <c r="JZ279" s="25">
        <f t="shared" si="381"/>
        <v>3.7</v>
      </c>
      <c r="KA279" s="25">
        <f t="shared" si="381"/>
        <v>4.22</v>
      </c>
      <c r="KB279" s="25">
        <f t="shared" si="381"/>
        <v>4.49</v>
      </c>
      <c r="KC279" s="25">
        <f t="shared" si="381"/>
        <v>5.16</v>
      </c>
      <c r="KD279" s="25">
        <f t="shared" si="381"/>
        <v>4.03</v>
      </c>
      <c r="KE279" s="25">
        <f t="shared" si="381"/>
        <v>3.81</v>
      </c>
      <c r="KF279" s="25">
        <f t="shared" si="381"/>
        <v>3.89</v>
      </c>
      <c r="KG279" s="25">
        <f t="shared" si="381"/>
        <v>3.7</v>
      </c>
      <c r="KH279" s="25">
        <f t="shared" si="381"/>
        <v>4.22</v>
      </c>
      <c r="KI279" s="25">
        <f t="shared" si="381"/>
        <v>3.7</v>
      </c>
      <c r="KJ279" s="25">
        <f t="shared" si="381"/>
        <v>3.7</v>
      </c>
      <c r="KK279" s="25">
        <f t="shared" si="381"/>
        <v>3.7</v>
      </c>
      <c r="KL279" s="25">
        <f t="shared" si="381"/>
        <v>3.7</v>
      </c>
      <c r="KM279" s="25">
        <f t="shared" si="381"/>
        <v>4.42</v>
      </c>
      <c r="KN279" s="25">
        <f t="shared" si="381"/>
        <v>4.25</v>
      </c>
      <c r="KO279" s="25">
        <f t="shared" si="381"/>
        <v>3.7</v>
      </c>
      <c r="KP279" s="25">
        <f t="shared" si="381"/>
        <v>4.0599999999999996</v>
      </c>
      <c r="KQ279" s="25">
        <f t="shared" si="381"/>
        <v>4.43</v>
      </c>
      <c r="KR279" s="25">
        <f t="shared" si="381"/>
        <v>3.76</v>
      </c>
      <c r="KS279" s="25">
        <f t="shared" si="381"/>
        <v>3.7</v>
      </c>
      <c r="KT279" s="25">
        <f t="shared" si="381"/>
        <v>4.53</v>
      </c>
      <c r="KU279" s="25">
        <f t="shared" si="381"/>
        <v>4.03</v>
      </c>
      <c r="KV279" s="25">
        <f t="shared" si="381"/>
        <v>3.7</v>
      </c>
      <c r="KW279" s="25">
        <f t="shared" si="381"/>
        <v>3.7</v>
      </c>
      <c r="KX279" s="25">
        <f t="shared" si="381"/>
        <v>3.7</v>
      </c>
      <c r="KY279" s="25">
        <f t="shared" si="381"/>
        <v>3.98</v>
      </c>
      <c r="KZ279" s="25">
        <f t="shared" si="381"/>
        <v>3.7</v>
      </c>
      <c r="LA279" s="25">
        <f t="shared" si="381"/>
        <v>3.7</v>
      </c>
      <c r="LB279" s="25">
        <f t="shared" si="381"/>
        <v>5.89</v>
      </c>
      <c r="LC279" s="25">
        <f t="shared" si="381"/>
        <v>3.84</v>
      </c>
      <c r="LD279" s="25">
        <f t="shared" si="381"/>
        <v>3.7</v>
      </c>
      <c r="LE279" s="25">
        <f t="shared" si="381"/>
        <v>3.7</v>
      </c>
      <c r="LF279" s="25">
        <f t="shared" si="381"/>
        <v>3.7</v>
      </c>
      <c r="LG279" s="25">
        <f t="shared" si="381"/>
        <v>3.7</v>
      </c>
      <c r="LH279" s="25">
        <f t="shared" si="381"/>
        <v>3.7</v>
      </c>
      <c r="LI279" s="25">
        <f t="shared" si="381"/>
        <v>3.7</v>
      </c>
      <c r="LJ279" s="25">
        <f t="shared" ref="LJ279:NU279" si="382">+MAX($Q$63,LJ214)</f>
        <v>3.7</v>
      </c>
      <c r="LK279" s="25">
        <f t="shared" si="382"/>
        <v>3.7</v>
      </c>
      <c r="LL279" s="25">
        <f t="shared" si="382"/>
        <v>4.3499999999999996</v>
      </c>
      <c r="LM279" s="25">
        <f t="shared" si="382"/>
        <v>3.7</v>
      </c>
      <c r="LN279" s="25">
        <f t="shared" si="382"/>
        <v>3.7</v>
      </c>
      <c r="LO279" s="25">
        <f t="shared" si="382"/>
        <v>3.7</v>
      </c>
      <c r="LP279" s="25">
        <f t="shared" si="382"/>
        <v>4.47</v>
      </c>
      <c r="LQ279" s="25">
        <f t="shared" si="382"/>
        <v>4</v>
      </c>
      <c r="LR279" s="25">
        <f t="shared" si="382"/>
        <v>4.4800000000000004</v>
      </c>
      <c r="LS279" s="25">
        <f t="shared" si="382"/>
        <v>3.7</v>
      </c>
      <c r="LT279" s="25">
        <f t="shared" si="382"/>
        <v>3.7</v>
      </c>
      <c r="LU279" s="25">
        <f t="shared" si="382"/>
        <v>3.7</v>
      </c>
      <c r="LV279" s="25">
        <f t="shared" si="382"/>
        <v>3.7</v>
      </c>
      <c r="LW279" s="25">
        <f t="shared" si="382"/>
        <v>3.7</v>
      </c>
      <c r="LX279" s="25">
        <f t="shared" si="382"/>
        <v>4.8</v>
      </c>
      <c r="LY279" s="25">
        <f t="shared" si="382"/>
        <v>3.93</v>
      </c>
      <c r="LZ279" s="25">
        <f t="shared" si="382"/>
        <v>4.1900000000000004</v>
      </c>
      <c r="MA279" s="25">
        <f t="shared" si="382"/>
        <v>4.1900000000000004</v>
      </c>
      <c r="MB279" s="25">
        <f t="shared" si="382"/>
        <v>3.7</v>
      </c>
      <c r="MC279" s="25">
        <f t="shared" si="382"/>
        <v>3.7</v>
      </c>
      <c r="MD279" s="25">
        <f t="shared" si="382"/>
        <v>4.32</v>
      </c>
      <c r="ME279" s="25">
        <f t="shared" si="382"/>
        <v>4.16</v>
      </c>
      <c r="MF279" s="25">
        <f t="shared" si="382"/>
        <v>4.42</v>
      </c>
      <c r="MG279" s="25">
        <f t="shared" si="382"/>
        <v>4.42</v>
      </c>
      <c r="MH279" s="25">
        <f t="shared" si="382"/>
        <v>3.7</v>
      </c>
      <c r="MI279" s="25">
        <f t="shared" si="382"/>
        <v>3.7</v>
      </c>
      <c r="MJ279" s="25">
        <f t="shared" si="382"/>
        <v>4.18</v>
      </c>
      <c r="MK279" s="25">
        <f t="shared" si="382"/>
        <v>4.1399999999999997</v>
      </c>
      <c r="ML279" s="25">
        <f t="shared" si="382"/>
        <v>3.7</v>
      </c>
      <c r="MM279" s="25">
        <f t="shared" si="382"/>
        <v>3.7</v>
      </c>
      <c r="MN279" s="25">
        <f t="shared" si="382"/>
        <v>3.7</v>
      </c>
      <c r="MO279" s="25">
        <f t="shared" si="382"/>
        <v>4</v>
      </c>
      <c r="MP279" s="25">
        <f t="shared" si="382"/>
        <v>4.1500000000000004</v>
      </c>
      <c r="MQ279" s="25">
        <f t="shared" si="382"/>
        <v>4.93</v>
      </c>
      <c r="MR279" s="25">
        <f t="shared" si="382"/>
        <v>3.7</v>
      </c>
      <c r="MS279" s="25">
        <f t="shared" si="382"/>
        <v>3.7</v>
      </c>
      <c r="MT279" s="25">
        <f t="shared" si="382"/>
        <v>3.7</v>
      </c>
      <c r="MU279" s="25">
        <f t="shared" si="382"/>
        <v>3.7</v>
      </c>
      <c r="MV279" s="25">
        <f t="shared" si="382"/>
        <v>5.46</v>
      </c>
      <c r="MW279" s="25">
        <f t="shared" si="382"/>
        <v>3.89</v>
      </c>
      <c r="MX279" s="25">
        <f t="shared" si="382"/>
        <v>3.7</v>
      </c>
      <c r="MY279" s="25">
        <f t="shared" si="382"/>
        <v>3.7</v>
      </c>
      <c r="MZ279" s="25">
        <f t="shared" si="382"/>
        <v>4.99</v>
      </c>
      <c r="NA279" s="25">
        <f t="shared" si="382"/>
        <v>3.7</v>
      </c>
      <c r="NB279" s="25">
        <f t="shared" si="382"/>
        <v>3.7</v>
      </c>
      <c r="NC279" s="25">
        <f t="shared" si="382"/>
        <v>3.7</v>
      </c>
      <c r="ND279" s="25">
        <f t="shared" si="382"/>
        <v>3.7</v>
      </c>
      <c r="NE279" s="25">
        <f t="shared" si="382"/>
        <v>4.67</v>
      </c>
      <c r="NF279" s="25">
        <f t="shared" si="382"/>
        <v>3.83</v>
      </c>
      <c r="NG279" s="25">
        <f t="shared" si="382"/>
        <v>3.7</v>
      </c>
      <c r="NH279" s="25">
        <f t="shared" si="382"/>
        <v>3.7</v>
      </c>
      <c r="NI279" s="25">
        <f t="shared" si="382"/>
        <v>4.91</v>
      </c>
      <c r="NJ279" s="25">
        <f t="shared" si="382"/>
        <v>4.96</v>
      </c>
      <c r="NK279" s="25">
        <f t="shared" si="382"/>
        <v>3.7</v>
      </c>
      <c r="NL279" s="25">
        <f t="shared" si="382"/>
        <v>4.05</v>
      </c>
      <c r="NM279" s="25">
        <f t="shared" si="382"/>
        <v>3.7</v>
      </c>
      <c r="NN279" s="25">
        <f t="shared" si="382"/>
        <v>3.72</v>
      </c>
      <c r="NO279" s="25">
        <f t="shared" si="382"/>
        <v>3.79</v>
      </c>
      <c r="NP279" s="25">
        <f t="shared" si="382"/>
        <v>3.7</v>
      </c>
      <c r="NQ279" s="25">
        <f t="shared" si="382"/>
        <v>3.7</v>
      </c>
      <c r="NR279" s="25">
        <f t="shared" si="382"/>
        <v>3.7</v>
      </c>
      <c r="NS279" s="25">
        <f t="shared" si="382"/>
        <v>3.7</v>
      </c>
      <c r="NT279" s="25">
        <f t="shared" si="382"/>
        <v>6.24</v>
      </c>
      <c r="NU279" s="25">
        <f t="shared" si="382"/>
        <v>3.74</v>
      </c>
      <c r="NV279" s="25">
        <f t="shared" ref="NV279:QG279" si="383">+MAX($Q$63,NV214)</f>
        <v>3.7</v>
      </c>
      <c r="NW279" s="25">
        <f t="shared" si="383"/>
        <v>4.58</v>
      </c>
      <c r="NX279" s="25">
        <f t="shared" si="383"/>
        <v>3.7</v>
      </c>
      <c r="NY279" s="25">
        <f t="shared" si="383"/>
        <v>5.57</v>
      </c>
      <c r="NZ279" s="25">
        <f t="shared" si="383"/>
        <v>3.81</v>
      </c>
      <c r="OA279" s="25">
        <f t="shared" si="383"/>
        <v>3.79</v>
      </c>
      <c r="OB279" s="25">
        <f t="shared" si="383"/>
        <v>4.13</v>
      </c>
      <c r="OC279" s="25">
        <f t="shared" si="383"/>
        <v>5.64</v>
      </c>
      <c r="OD279" s="25">
        <f t="shared" si="383"/>
        <v>3.7</v>
      </c>
      <c r="OE279" s="25">
        <f t="shared" si="383"/>
        <v>3.7</v>
      </c>
      <c r="OF279" s="25">
        <f t="shared" si="383"/>
        <v>3.7</v>
      </c>
      <c r="OG279" s="25">
        <f t="shared" si="383"/>
        <v>3.7</v>
      </c>
      <c r="OH279" s="25">
        <f t="shared" si="383"/>
        <v>3.7</v>
      </c>
      <c r="OI279" s="25">
        <f t="shared" si="383"/>
        <v>4.47</v>
      </c>
      <c r="OJ279" s="25">
        <f t="shared" si="383"/>
        <v>3.7</v>
      </c>
      <c r="OK279" s="25">
        <f t="shared" si="383"/>
        <v>3.7</v>
      </c>
      <c r="OL279" s="25">
        <f t="shared" si="383"/>
        <v>4.29</v>
      </c>
      <c r="OM279" s="25">
        <f t="shared" si="383"/>
        <v>3.7</v>
      </c>
      <c r="ON279" s="25">
        <f t="shared" si="383"/>
        <v>3.7</v>
      </c>
      <c r="OO279" s="25">
        <f t="shared" si="383"/>
        <v>3.7</v>
      </c>
      <c r="OP279" s="25">
        <f t="shared" si="383"/>
        <v>4.93</v>
      </c>
      <c r="OQ279" s="25">
        <f t="shared" si="383"/>
        <v>4.53</v>
      </c>
      <c r="OR279" s="25">
        <f t="shared" si="383"/>
        <v>4.04</v>
      </c>
      <c r="OS279" s="25">
        <f t="shared" si="383"/>
        <v>3.75</v>
      </c>
      <c r="OT279" s="25">
        <f t="shared" si="383"/>
        <v>3.7</v>
      </c>
      <c r="OU279" s="25">
        <f t="shared" si="383"/>
        <v>3.7</v>
      </c>
      <c r="OV279" s="25">
        <f t="shared" si="383"/>
        <v>5.33</v>
      </c>
      <c r="OW279" s="25">
        <f t="shared" si="383"/>
        <v>3.7</v>
      </c>
      <c r="OX279" s="25">
        <f t="shared" si="383"/>
        <v>4.55</v>
      </c>
      <c r="OY279" s="25">
        <f t="shared" si="383"/>
        <v>5.38</v>
      </c>
      <c r="OZ279" s="25">
        <f t="shared" si="383"/>
        <v>3.7</v>
      </c>
      <c r="PA279" s="25">
        <f t="shared" si="383"/>
        <v>3.7</v>
      </c>
      <c r="PB279" s="25">
        <f t="shared" si="383"/>
        <v>3.7</v>
      </c>
      <c r="PC279" s="25">
        <f t="shared" si="383"/>
        <v>3.7</v>
      </c>
      <c r="PD279" s="25">
        <f t="shared" si="383"/>
        <v>3.7</v>
      </c>
      <c r="PE279" s="25">
        <f t="shared" si="383"/>
        <v>4.34</v>
      </c>
      <c r="PF279" s="25">
        <f t="shared" si="383"/>
        <v>4.83</v>
      </c>
      <c r="PG279" s="25">
        <f t="shared" si="383"/>
        <v>4.04</v>
      </c>
      <c r="PH279" s="25">
        <f t="shared" si="383"/>
        <v>4.45</v>
      </c>
      <c r="PI279" s="25">
        <f t="shared" si="383"/>
        <v>3.7</v>
      </c>
      <c r="PJ279" s="25">
        <f t="shared" si="383"/>
        <v>3.7</v>
      </c>
      <c r="PK279" s="25">
        <f t="shared" si="383"/>
        <v>3.7</v>
      </c>
      <c r="PL279" s="25">
        <f t="shared" si="383"/>
        <v>4.97</v>
      </c>
      <c r="PM279" s="25">
        <f t="shared" si="383"/>
        <v>5.0599999999999996</v>
      </c>
      <c r="PN279" s="25">
        <f t="shared" si="383"/>
        <v>3.7</v>
      </c>
      <c r="PO279" s="25">
        <f t="shared" si="383"/>
        <v>3.74</v>
      </c>
      <c r="PP279" s="25">
        <f t="shared" si="383"/>
        <v>4.12</v>
      </c>
      <c r="PQ279" s="25">
        <f t="shared" si="383"/>
        <v>3.7</v>
      </c>
      <c r="PR279" s="25">
        <f t="shared" si="383"/>
        <v>4.03</v>
      </c>
      <c r="PS279" s="25">
        <f t="shared" si="383"/>
        <v>4.2699999999999996</v>
      </c>
      <c r="PT279" s="25">
        <f t="shared" si="383"/>
        <v>3.76</v>
      </c>
      <c r="PU279" s="25">
        <f t="shared" si="383"/>
        <v>3.7</v>
      </c>
      <c r="PV279" s="25">
        <f t="shared" si="383"/>
        <v>5</v>
      </c>
      <c r="PW279" s="25">
        <f t="shared" si="383"/>
        <v>3.7</v>
      </c>
      <c r="PX279" s="25">
        <f t="shared" si="383"/>
        <v>3.7</v>
      </c>
      <c r="PY279" s="25">
        <f t="shared" si="383"/>
        <v>3.7</v>
      </c>
      <c r="PZ279" s="25">
        <f t="shared" si="383"/>
        <v>3.7</v>
      </c>
      <c r="QA279" s="25">
        <f t="shared" si="383"/>
        <v>4.79</v>
      </c>
      <c r="QB279" s="25">
        <f t="shared" si="383"/>
        <v>4.25</v>
      </c>
      <c r="QC279" s="25">
        <f t="shared" si="383"/>
        <v>3.7</v>
      </c>
      <c r="QD279" s="25">
        <f t="shared" si="383"/>
        <v>3.7</v>
      </c>
      <c r="QE279" s="25">
        <f t="shared" si="383"/>
        <v>4.49</v>
      </c>
      <c r="QF279" s="25">
        <f t="shared" si="383"/>
        <v>4.99</v>
      </c>
      <c r="QG279" s="25">
        <f t="shared" si="383"/>
        <v>3.7</v>
      </c>
      <c r="QH279" s="25">
        <f t="shared" ref="QH279:SG279" si="384">+MAX($Q$63,QH214)</f>
        <v>4.12</v>
      </c>
      <c r="QI279" s="25">
        <f t="shared" si="384"/>
        <v>3.7</v>
      </c>
      <c r="QJ279" s="25">
        <f t="shared" si="384"/>
        <v>3.7</v>
      </c>
      <c r="QK279" s="25">
        <f t="shared" si="384"/>
        <v>3.7</v>
      </c>
      <c r="QL279" s="25">
        <f t="shared" si="384"/>
        <v>3.7</v>
      </c>
      <c r="QM279" s="25">
        <f t="shared" si="384"/>
        <v>3.7</v>
      </c>
      <c r="QN279" s="25">
        <f t="shared" si="384"/>
        <v>4.66</v>
      </c>
      <c r="QO279" s="25">
        <f t="shared" si="384"/>
        <v>3.7</v>
      </c>
      <c r="QP279" s="25">
        <f t="shared" si="384"/>
        <v>4.34</v>
      </c>
      <c r="QQ279" s="25">
        <f t="shared" si="384"/>
        <v>3.7</v>
      </c>
      <c r="QR279" s="25">
        <f t="shared" si="384"/>
        <v>3.7</v>
      </c>
      <c r="QS279" s="25">
        <f t="shared" si="384"/>
        <v>3.7</v>
      </c>
      <c r="QT279" s="25">
        <f t="shared" si="384"/>
        <v>3.73</v>
      </c>
      <c r="QU279" s="25">
        <f t="shared" si="384"/>
        <v>3.7</v>
      </c>
      <c r="QV279" s="25">
        <f t="shared" si="384"/>
        <v>3.7</v>
      </c>
      <c r="QW279" s="25">
        <f t="shared" si="384"/>
        <v>3.7</v>
      </c>
      <c r="QX279" s="25">
        <f t="shared" si="384"/>
        <v>3.7</v>
      </c>
      <c r="QY279" s="25">
        <f t="shared" si="384"/>
        <v>3.7</v>
      </c>
      <c r="QZ279" s="25">
        <f t="shared" si="384"/>
        <v>3.7</v>
      </c>
      <c r="RA279" s="25">
        <f t="shared" si="384"/>
        <v>3.73</v>
      </c>
      <c r="RB279" s="25">
        <f t="shared" si="384"/>
        <v>4.21</v>
      </c>
      <c r="RC279" s="25">
        <f t="shared" si="384"/>
        <v>3.77</v>
      </c>
      <c r="RD279" s="25">
        <f t="shared" si="384"/>
        <v>3.81</v>
      </c>
      <c r="RE279" s="25">
        <f t="shared" si="384"/>
        <v>3.85</v>
      </c>
      <c r="RF279" s="25">
        <f t="shared" si="384"/>
        <v>4.1399999999999997</v>
      </c>
      <c r="RG279" s="25">
        <f t="shared" si="384"/>
        <v>3.83</v>
      </c>
      <c r="RH279" s="25">
        <f t="shared" si="384"/>
        <v>3.7</v>
      </c>
      <c r="RI279" s="25">
        <f t="shared" si="384"/>
        <v>3.75</v>
      </c>
      <c r="RJ279" s="25">
        <f t="shared" si="384"/>
        <v>4.3099999999999996</v>
      </c>
      <c r="RK279" s="25">
        <f t="shared" si="384"/>
        <v>3.7</v>
      </c>
      <c r="RL279" s="25">
        <f t="shared" si="384"/>
        <v>3.7</v>
      </c>
      <c r="RM279" s="25">
        <f t="shared" si="384"/>
        <v>3.71</v>
      </c>
      <c r="RN279" s="25">
        <f t="shared" si="384"/>
        <v>3.7</v>
      </c>
      <c r="RO279" s="25">
        <f t="shared" si="384"/>
        <v>4.7300000000000004</v>
      </c>
      <c r="RP279" s="25">
        <f t="shared" si="384"/>
        <v>3.7</v>
      </c>
      <c r="RQ279" s="25">
        <f t="shared" si="384"/>
        <v>3.7</v>
      </c>
      <c r="RR279" s="25">
        <f t="shared" si="384"/>
        <v>3.7</v>
      </c>
      <c r="RS279" s="25">
        <f t="shared" si="384"/>
        <v>3.7</v>
      </c>
      <c r="RT279" s="25">
        <f t="shared" si="384"/>
        <v>3.7</v>
      </c>
      <c r="RU279" s="25">
        <f t="shared" si="384"/>
        <v>3.7</v>
      </c>
      <c r="RV279" s="25">
        <f t="shared" si="384"/>
        <v>3.7</v>
      </c>
      <c r="RW279" s="25">
        <f t="shared" si="384"/>
        <v>3.7</v>
      </c>
      <c r="RX279" s="25">
        <f t="shared" si="384"/>
        <v>3.7</v>
      </c>
      <c r="RY279" s="25">
        <f t="shared" si="384"/>
        <v>3.7</v>
      </c>
      <c r="RZ279" s="25">
        <f t="shared" si="384"/>
        <v>3.95</v>
      </c>
      <c r="SA279" s="25">
        <f t="shared" si="384"/>
        <v>3.7</v>
      </c>
      <c r="SB279" s="25">
        <f t="shared" si="384"/>
        <v>3.88</v>
      </c>
      <c r="SC279" s="25">
        <f t="shared" si="384"/>
        <v>3.7</v>
      </c>
      <c r="SD279" s="25">
        <f t="shared" si="384"/>
        <v>3.7</v>
      </c>
      <c r="SE279" s="25">
        <f t="shared" si="384"/>
        <v>3.7</v>
      </c>
      <c r="SF279" s="25">
        <f t="shared" si="384"/>
        <v>4.1100000000000003</v>
      </c>
      <c r="SG279" s="25">
        <f t="shared" si="384"/>
        <v>3.7</v>
      </c>
    </row>
    <row r="280" spans="1:502">
      <c r="A280" t="s">
        <v>583</v>
      </c>
      <c r="B280">
        <f t="shared" ref="B280:BM280" si="385">+MAX(0.7*$Y$61,B215)</f>
        <v>185.9</v>
      </c>
      <c r="C280">
        <f t="shared" si="385"/>
        <v>170.7</v>
      </c>
      <c r="D280">
        <f t="shared" si="385"/>
        <v>200.3</v>
      </c>
      <c r="E280">
        <f t="shared" si="385"/>
        <v>183.7</v>
      </c>
      <c r="F280">
        <f t="shared" si="385"/>
        <v>181.2</v>
      </c>
      <c r="G280">
        <f t="shared" si="385"/>
        <v>187.8</v>
      </c>
      <c r="H280">
        <f t="shared" si="385"/>
        <v>170.4</v>
      </c>
      <c r="I280">
        <f t="shared" si="385"/>
        <v>170.8</v>
      </c>
      <c r="J280">
        <f t="shared" si="385"/>
        <v>179.3</v>
      </c>
      <c r="K280">
        <f t="shared" si="385"/>
        <v>184.8</v>
      </c>
      <c r="L280">
        <f t="shared" si="385"/>
        <v>181.8</v>
      </c>
      <c r="M280">
        <f t="shared" si="385"/>
        <v>164</v>
      </c>
      <c r="N280">
        <f t="shared" si="385"/>
        <v>188.3</v>
      </c>
      <c r="O280">
        <f t="shared" si="385"/>
        <v>180.5</v>
      </c>
      <c r="P280">
        <f t="shared" si="385"/>
        <v>173.4</v>
      </c>
      <c r="Q280">
        <f t="shared" si="385"/>
        <v>179.6</v>
      </c>
      <c r="R280">
        <f t="shared" si="385"/>
        <v>173.7</v>
      </c>
      <c r="S280">
        <f t="shared" si="385"/>
        <v>170.5</v>
      </c>
      <c r="T280">
        <f t="shared" si="385"/>
        <v>171.7</v>
      </c>
      <c r="U280">
        <f t="shared" si="385"/>
        <v>190.3</v>
      </c>
      <c r="V280">
        <f t="shared" si="385"/>
        <v>185.1</v>
      </c>
      <c r="W280">
        <f t="shared" si="385"/>
        <v>178.9</v>
      </c>
      <c r="X280">
        <f t="shared" si="385"/>
        <v>182.3</v>
      </c>
      <c r="Y280">
        <f t="shared" si="385"/>
        <v>167.2</v>
      </c>
      <c r="Z280">
        <f t="shared" si="385"/>
        <v>184.2</v>
      </c>
      <c r="AA280">
        <f t="shared" si="385"/>
        <v>178.8</v>
      </c>
      <c r="AB280">
        <f t="shared" si="385"/>
        <v>185.6</v>
      </c>
      <c r="AC280">
        <f t="shared" si="385"/>
        <v>200.6</v>
      </c>
      <c r="AD280">
        <f t="shared" si="385"/>
        <v>160.6</v>
      </c>
      <c r="AE280">
        <f t="shared" si="385"/>
        <v>168.5</v>
      </c>
      <c r="AF280">
        <f t="shared" si="385"/>
        <v>195.5</v>
      </c>
      <c r="AG280">
        <f t="shared" si="385"/>
        <v>192.7</v>
      </c>
      <c r="AH280">
        <f t="shared" si="385"/>
        <v>191.4</v>
      </c>
      <c r="AI280">
        <f t="shared" si="385"/>
        <v>191</v>
      </c>
      <c r="AJ280">
        <f t="shared" si="385"/>
        <v>193.1</v>
      </c>
      <c r="AK280">
        <f t="shared" si="385"/>
        <v>186</v>
      </c>
      <c r="AL280">
        <f t="shared" si="385"/>
        <v>184.4</v>
      </c>
      <c r="AM280">
        <f t="shared" si="385"/>
        <v>165.6</v>
      </c>
      <c r="AN280">
        <f t="shared" si="385"/>
        <v>186.2</v>
      </c>
      <c r="AO280">
        <f t="shared" si="385"/>
        <v>173</v>
      </c>
      <c r="AP280">
        <f t="shared" si="385"/>
        <v>175.4</v>
      </c>
      <c r="AQ280">
        <f t="shared" si="385"/>
        <v>182.8</v>
      </c>
      <c r="AR280">
        <f t="shared" si="385"/>
        <v>169.5</v>
      </c>
      <c r="AS280">
        <f t="shared" si="385"/>
        <v>183.6</v>
      </c>
      <c r="AT280">
        <f t="shared" si="385"/>
        <v>189.5</v>
      </c>
      <c r="AU280">
        <f t="shared" si="385"/>
        <v>177.5</v>
      </c>
      <c r="AV280">
        <f t="shared" si="385"/>
        <v>172.6</v>
      </c>
      <c r="AW280">
        <f t="shared" si="385"/>
        <v>181.8</v>
      </c>
      <c r="AX280">
        <f t="shared" si="385"/>
        <v>158.6</v>
      </c>
      <c r="AY280">
        <f t="shared" si="385"/>
        <v>185.9</v>
      </c>
      <c r="AZ280">
        <f t="shared" si="385"/>
        <v>154.80000000000001</v>
      </c>
      <c r="BA280">
        <f t="shared" si="385"/>
        <v>179.5</v>
      </c>
      <c r="BB280">
        <f t="shared" si="385"/>
        <v>183</v>
      </c>
      <c r="BC280">
        <f t="shared" si="385"/>
        <v>168.1</v>
      </c>
      <c r="BD280">
        <f t="shared" si="385"/>
        <v>190.6</v>
      </c>
      <c r="BE280">
        <f t="shared" si="385"/>
        <v>159.9</v>
      </c>
      <c r="BF280">
        <f t="shared" si="385"/>
        <v>179.5</v>
      </c>
      <c r="BG280">
        <f t="shared" si="385"/>
        <v>185.1</v>
      </c>
      <c r="BH280">
        <f t="shared" si="385"/>
        <v>177.8</v>
      </c>
      <c r="BI280">
        <f t="shared" si="385"/>
        <v>175.1</v>
      </c>
      <c r="BJ280">
        <f t="shared" si="385"/>
        <v>167.1</v>
      </c>
      <c r="BK280">
        <f t="shared" si="385"/>
        <v>191.4</v>
      </c>
      <c r="BL280">
        <f t="shared" si="385"/>
        <v>175.7</v>
      </c>
      <c r="BM280">
        <f t="shared" si="385"/>
        <v>178.9</v>
      </c>
      <c r="BN280">
        <f t="shared" ref="BN280:DY280" si="386">+MAX(0.7*$Y$61,BN215)</f>
        <v>176.2</v>
      </c>
      <c r="BO280">
        <f t="shared" si="386"/>
        <v>160.5</v>
      </c>
      <c r="BP280">
        <f t="shared" si="386"/>
        <v>178.2</v>
      </c>
      <c r="BQ280">
        <f t="shared" si="386"/>
        <v>190.7</v>
      </c>
      <c r="BR280">
        <f t="shared" si="386"/>
        <v>190.2</v>
      </c>
      <c r="BS280">
        <f t="shared" si="386"/>
        <v>167.1</v>
      </c>
      <c r="BT280">
        <f t="shared" si="386"/>
        <v>195.1</v>
      </c>
      <c r="BU280">
        <f t="shared" si="386"/>
        <v>191.3</v>
      </c>
      <c r="BV280">
        <f t="shared" si="386"/>
        <v>178.4</v>
      </c>
      <c r="BW280">
        <f t="shared" si="386"/>
        <v>178.8</v>
      </c>
      <c r="BX280">
        <f t="shared" si="386"/>
        <v>171.2</v>
      </c>
      <c r="BY280">
        <f t="shared" si="386"/>
        <v>181.2</v>
      </c>
      <c r="BZ280">
        <f t="shared" si="386"/>
        <v>162.30000000000001</v>
      </c>
      <c r="CA280">
        <f t="shared" si="386"/>
        <v>181.5</v>
      </c>
      <c r="CB280">
        <f t="shared" si="386"/>
        <v>194.2</v>
      </c>
      <c r="CC280">
        <f t="shared" si="386"/>
        <v>183.4</v>
      </c>
      <c r="CD280">
        <f t="shared" si="386"/>
        <v>182.3</v>
      </c>
      <c r="CE280">
        <f t="shared" si="386"/>
        <v>169.4</v>
      </c>
      <c r="CF280">
        <f t="shared" si="386"/>
        <v>173</v>
      </c>
      <c r="CG280">
        <f t="shared" si="386"/>
        <v>187.6</v>
      </c>
      <c r="CH280">
        <f t="shared" si="386"/>
        <v>190.7</v>
      </c>
      <c r="CI280">
        <f t="shared" si="386"/>
        <v>186.2</v>
      </c>
      <c r="CJ280">
        <f t="shared" si="386"/>
        <v>179.9</v>
      </c>
      <c r="CK280">
        <f t="shared" si="386"/>
        <v>195.6</v>
      </c>
      <c r="CL280">
        <f t="shared" si="386"/>
        <v>176</v>
      </c>
      <c r="CM280">
        <f t="shared" si="386"/>
        <v>190.7</v>
      </c>
      <c r="CN280">
        <f t="shared" si="386"/>
        <v>173</v>
      </c>
      <c r="CO280">
        <f t="shared" si="386"/>
        <v>168.2</v>
      </c>
      <c r="CP280">
        <f t="shared" si="386"/>
        <v>174.7</v>
      </c>
      <c r="CQ280">
        <f t="shared" si="386"/>
        <v>202.9</v>
      </c>
      <c r="CR280">
        <f t="shared" si="386"/>
        <v>175.5</v>
      </c>
      <c r="CS280">
        <f t="shared" si="386"/>
        <v>178</v>
      </c>
      <c r="CT280">
        <f t="shared" si="386"/>
        <v>181.7</v>
      </c>
      <c r="CU280">
        <f t="shared" si="386"/>
        <v>171.3</v>
      </c>
      <c r="CV280">
        <f t="shared" si="386"/>
        <v>190.1</v>
      </c>
      <c r="CW280">
        <f t="shared" si="386"/>
        <v>180.5</v>
      </c>
      <c r="CX280">
        <f t="shared" si="386"/>
        <v>196.8</v>
      </c>
      <c r="CY280">
        <f t="shared" si="386"/>
        <v>189.2</v>
      </c>
      <c r="CZ280">
        <f t="shared" si="386"/>
        <v>168.6</v>
      </c>
      <c r="DA280">
        <f t="shared" si="386"/>
        <v>181.6</v>
      </c>
      <c r="DB280">
        <f t="shared" si="386"/>
        <v>186.7</v>
      </c>
      <c r="DC280">
        <f t="shared" si="386"/>
        <v>172.1</v>
      </c>
      <c r="DD280">
        <f t="shared" si="386"/>
        <v>182.8</v>
      </c>
      <c r="DE280">
        <f t="shared" si="386"/>
        <v>175.8</v>
      </c>
      <c r="DF280">
        <f t="shared" si="386"/>
        <v>168.7</v>
      </c>
      <c r="DG280">
        <f t="shared" si="386"/>
        <v>170.5</v>
      </c>
      <c r="DH280">
        <f t="shared" si="386"/>
        <v>180.6</v>
      </c>
      <c r="DI280">
        <f t="shared" si="386"/>
        <v>177.3</v>
      </c>
      <c r="DJ280">
        <f t="shared" si="386"/>
        <v>180.7</v>
      </c>
      <c r="DK280">
        <f t="shared" si="386"/>
        <v>170</v>
      </c>
      <c r="DL280">
        <f t="shared" si="386"/>
        <v>195.2</v>
      </c>
      <c r="DM280">
        <f t="shared" si="386"/>
        <v>174.8</v>
      </c>
      <c r="DN280">
        <f t="shared" si="386"/>
        <v>189.6</v>
      </c>
      <c r="DO280">
        <f t="shared" si="386"/>
        <v>189.5</v>
      </c>
      <c r="DP280">
        <f t="shared" si="386"/>
        <v>168.3</v>
      </c>
      <c r="DQ280">
        <f t="shared" si="386"/>
        <v>172.4</v>
      </c>
      <c r="DR280">
        <f t="shared" si="386"/>
        <v>181.4</v>
      </c>
      <c r="DS280">
        <f t="shared" si="386"/>
        <v>188.4</v>
      </c>
      <c r="DT280">
        <f t="shared" si="386"/>
        <v>175</v>
      </c>
      <c r="DU280">
        <f t="shared" si="386"/>
        <v>194.4</v>
      </c>
      <c r="DV280">
        <f t="shared" si="386"/>
        <v>176.9</v>
      </c>
      <c r="DW280">
        <f t="shared" si="386"/>
        <v>187.7</v>
      </c>
      <c r="DX280">
        <f t="shared" si="386"/>
        <v>177.2</v>
      </c>
      <c r="DY280">
        <f t="shared" si="386"/>
        <v>187.2</v>
      </c>
      <c r="DZ280">
        <f t="shared" ref="DZ280:GK280" si="387">+MAX(0.7*$Y$61,DZ215)</f>
        <v>172.9</v>
      </c>
      <c r="EA280">
        <f t="shared" si="387"/>
        <v>183.8</v>
      </c>
      <c r="EB280">
        <f t="shared" si="387"/>
        <v>194.1</v>
      </c>
      <c r="EC280">
        <f t="shared" si="387"/>
        <v>191.9</v>
      </c>
      <c r="ED280">
        <f t="shared" si="387"/>
        <v>162</v>
      </c>
      <c r="EE280">
        <f t="shared" si="387"/>
        <v>174.8</v>
      </c>
      <c r="EF280">
        <f t="shared" si="387"/>
        <v>193.3</v>
      </c>
      <c r="EG280">
        <f t="shared" si="387"/>
        <v>181.9</v>
      </c>
      <c r="EH280">
        <f t="shared" si="387"/>
        <v>176.2</v>
      </c>
      <c r="EI280">
        <f t="shared" si="387"/>
        <v>204.9</v>
      </c>
      <c r="EJ280">
        <f t="shared" si="387"/>
        <v>175.2</v>
      </c>
      <c r="EK280">
        <f t="shared" si="387"/>
        <v>180.7</v>
      </c>
      <c r="EL280">
        <f t="shared" si="387"/>
        <v>185.3</v>
      </c>
      <c r="EM280">
        <f t="shared" si="387"/>
        <v>180.5</v>
      </c>
      <c r="EN280">
        <f t="shared" si="387"/>
        <v>186.9</v>
      </c>
      <c r="EO280">
        <f t="shared" si="387"/>
        <v>171</v>
      </c>
      <c r="EP280">
        <f t="shared" si="387"/>
        <v>189.7</v>
      </c>
      <c r="EQ280">
        <f t="shared" si="387"/>
        <v>182.9</v>
      </c>
      <c r="ER280">
        <f t="shared" si="387"/>
        <v>189.9</v>
      </c>
      <c r="ES280">
        <f t="shared" si="387"/>
        <v>178.5</v>
      </c>
      <c r="ET280">
        <f t="shared" si="387"/>
        <v>162.4</v>
      </c>
      <c r="EU280">
        <f t="shared" si="387"/>
        <v>169.8</v>
      </c>
      <c r="EV280">
        <f t="shared" si="387"/>
        <v>171.2</v>
      </c>
      <c r="EW280">
        <f t="shared" si="387"/>
        <v>188.7</v>
      </c>
      <c r="EX280">
        <f t="shared" si="387"/>
        <v>172.1</v>
      </c>
      <c r="EY280">
        <f t="shared" si="387"/>
        <v>179.2</v>
      </c>
      <c r="EZ280">
        <f t="shared" si="387"/>
        <v>208.3</v>
      </c>
      <c r="FA280">
        <f t="shared" si="387"/>
        <v>178.3</v>
      </c>
      <c r="FB280">
        <f t="shared" si="387"/>
        <v>187.5</v>
      </c>
      <c r="FC280">
        <f t="shared" si="387"/>
        <v>195.6</v>
      </c>
      <c r="FD280">
        <f t="shared" si="387"/>
        <v>188.2</v>
      </c>
      <c r="FE280">
        <f t="shared" si="387"/>
        <v>174.2</v>
      </c>
      <c r="FF280">
        <f t="shared" si="387"/>
        <v>179.7</v>
      </c>
      <c r="FG280">
        <f t="shared" si="387"/>
        <v>185</v>
      </c>
      <c r="FH280">
        <f t="shared" si="387"/>
        <v>181.5</v>
      </c>
      <c r="FI280">
        <f t="shared" si="387"/>
        <v>166.1</v>
      </c>
      <c r="FJ280">
        <f t="shared" si="387"/>
        <v>171.4</v>
      </c>
      <c r="FK280">
        <f t="shared" si="387"/>
        <v>177.5</v>
      </c>
      <c r="FL280">
        <f t="shared" si="387"/>
        <v>163.4</v>
      </c>
      <c r="FM280">
        <f t="shared" si="387"/>
        <v>184.5</v>
      </c>
      <c r="FN280">
        <f t="shared" si="387"/>
        <v>166.7</v>
      </c>
      <c r="FO280">
        <f t="shared" si="387"/>
        <v>181.3</v>
      </c>
      <c r="FP280">
        <f t="shared" si="387"/>
        <v>190.3</v>
      </c>
      <c r="FQ280">
        <f t="shared" si="387"/>
        <v>162.19999999999999</v>
      </c>
      <c r="FR280">
        <f t="shared" si="387"/>
        <v>175.6</v>
      </c>
      <c r="FS280">
        <f t="shared" si="387"/>
        <v>181.8</v>
      </c>
      <c r="FT280">
        <f t="shared" si="387"/>
        <v>170.1</v>
      </c>
      <c r="FU280">
        <f t="shared" si="387"/>
        <v>176.5</v>
      </c>
      <c r="FV280">
        <f t="shared" si="387"/>
        <v>169.2</v>
      </c>
      <c r="FW280">
        <f t="shared" si="387"/>
        <v>172.9</v>
      </c>
      <c r="FX280">
        <f t="shared" si="387"/>
        <v>185.2</v>
      </c>
      <c r="FY280">
        <f t="shared" si="387"/>
        <v>169.6</v>
      </c>
      <c r="FZ280">
        <f t="shared" si="387"/>
        <v>164.7</v>
      </c>
      <c r="GA280">
        <f t="shared" si="387"/>
        <v>174.2</v>
      </c>
      <c r="GB280">
        <f t="shared" si="387"/>
        <v>194.4</v>
      </c>
      <c r="GC280">
        <f t="shared" si="387"/>
        <v>182</v>
      </c>
      <c r="GD280">
        <f t="shared" si="387"/>
        <v>196.3</v>
      </c>
      <c r="GE280">
        <f t="shared" si="387"/>
        <v>186.3</v>
      </c>
      <c r="GF280">
        <f t="shared" si="387"/>
        <v>165.9</v>
      </c>
      <c r="GG280">
        <f t="shared" si="387"/>
        <v>182.9</v>
      </c>
      <c r="GH280">
        <f t="shared" si="387"/>
        <v>175.2</v>
      </c>
      <c r="GI280">
        <f t="shared" si="387"/>
        <v>177.7</v>
      </c>
      <c r="GJ280">
        <f t="shared" si="387"/>
        <v>198.8</v>
      </c>
      <c r="GK280">
        <f t="shared" si="387"/>
        <v>181</v>
      </c>
      <c r="GL280">
        <f t="shared" ref="GL280:IW280" si="388">+MAX(0.7*$Y$61,GL215)</f>
        <v>177.9</v>
      </c>
      <c r="GM280">
        <f t="shared" si="388"/>
        <v>182.2</v>
      </c>
      <c r="GN280">
        <f t="shared" si="388"/>
        <v>170.2</v>
      </c>
      <c r="GO280">
        <f t="shared" si="388"/>
        <v>179.3</v>
      </c>
      <c r="GP280">
        <f t="shared" si="388"/>
        <v>177.6</v>
      </c>
      <c r="GQ280">
        <f t="shared" si="388"/>
        <v>201.2</v>
      </c>
      <c r="GR280">
        <f t="shared" si="388"/>
        <v>186.5</v>
      </c>
      <c r="GS280">
        <f t="shared" si="388"/>
        <v>178.5</v>
      </c>
      <c r="GT280">
        <f t="shared" si="388"/>
        <v>181.8</v>
      </c>
      <c r="GU280">
        <f t="shared" si="388"/>
        <v>183.8</v>
      </c>
      <c r="GV280">
        <f t="shared" si="388"/>
        <v>178.2</v>
      </c>
      <c r="GW280">
        <f t="shared" si="388"/>
        <v>192.2</v>
      </c>
      <c r="GX280">
        <f t="shared" si="388"/>
        <v>190.1</v>
      </c>
      <c r="GY280">
        <f t="shared" si="388"/>
        <v>184.1</v>
      </c>
      <c r="GZ280">
        <f t="shared" si="388"/>
        <v>164.4</v>
      </c>
      <c r="HA280">
        <f t="shared" si="388"/>
        <v>179.1</v>
      </c>
      <c r="HB280">
        <f t="shared" si="388"/>
        <v>178.8</v>
      </c>
      <c r="HC280">
        <f t="shared" si="388"/>
        <v>183.8</v>
      </c>
      <c r="HD280">
        <f t="shared" si="388"/>
        <v>192.3</v>
      </c>
      <c r="HE280">
        <f t="shared" si="388"/>
        <v>172.7</v>
      </c>
      <c r="HF280">
        <f t="shared" si="388"/>
        <v>178.9</v>
      </c>
      <c r="HG280">
        <f t="shared" si="388"/>
        <v>193.7</v>
      </c>
      <c r="HH280">
        <f t="shared" si="388"/>
        <v>177.8</v>
      </c>
      <c r="HI280">
        <f t="shared" si="388"/>
        <v>180.1</v>
      </c>
      <c r="HJ280">
        <f t="shared" si="388"/>
        <v>191.4</v>
      </c>
      <c r="HK280">
        <f t="shared" si="388"/>
        <v>173.9</v>
      </c>
      <c r="HL280">
        <f t="shared" si="388"/>
        <v>174.2</v>
      </c>
      <c r="HM280">
        <f t="shared" si="388"/>
        <v>179.5</v>
      </c>
      <c r="HN280">
        <f t="shared" si="388"/>
        <v>182.6</v>
      </c>
      <c r="HO280">
        <f t="shared" si="388"/>
        <v>191.8</v>
      </c>
      <c r="HP280">
        <f t="shared" si="388"/>
        <v>185.9</v>
      </c>
      <c r="HQ280">
        <f t="shared" si="388"/>
        <v>186</v>
      </c>
      <c r="HR280">
        <f t="shared" si="388"/>
        <v>170.5</v>
      </c>
      <c r="HS280">
        <f t="shared" si="388"/>
        <v>171.4</v>
      </c>
      <c r="HT280">
        <f t="shared" si="388"/>
        <v>165.1</v>
      </c>
      <c r="HU280">
        <f t="shared" si="388"/>
        <v>176.6</v>
      </c>
      <c r="HV280">
        <f t="shared" si="388"/>
        <v>194.6</v>
      </c>
      <c r="HW280">
        <f t="shared" si="388"/>
        <v>183.4</v>
      </c>
      <c r="HX280">
        <f t="shared" si="388"/>
        <v>179.3</v>
      </c>
      <c r="HY280">
        <f t="shared" si="388"/>
        <v>193.9</v>
      </c>
      <c r="HZ280">
        <f t="shared" si="388"/>
        <v>173.9</v>
      </c>
      <c r="IA280">
        <f t="shared" si="388"/>
        <v>190.7</v>
      </c>
      <c r="IB280">
        <f t="shared" si="388"/>
        <v>171</v>
      </c>
      <c r="IC280">
        <f t="shared" si="388"/>
        <v>167.4</v>
      </c>
      <c r="ID280">
        <f t="shared" si="388"/>
        <v>194.9</v>
      </c>
      <c r="IE280">
        <f t="shared" si="388"/>
        <v>178.6</v>
      </c>
      <c r="IF280">
        <f t="shared" si="388"/>
        <v>182.9</v>
      </c>
      <c r="IG280">
        <f t="shared" si="388"/>
        <v>171.1</v>
      </c>
      <c r="IH280">
        <f t="shared" si="388"/>
        <v>177.6</v>
      </c>
      <c r="II280">
        <f t="shared" si="388"/>
        <v>177.3</v>
      </c>
      <c r="IJ280">
        <f t="shared" si="388"/>
        <v>179</v>
      </c>
      <c r="IK280">
        <f t="shared" si="388"/>
        <v>185.4</v>
      </c>
      <c r="IL280">
        <f t="shared" si="388"/>
        <v>195.7</v>
      </c>
      <c r="IM280">
        <f t="shared" si="388"/>
        <v>170.3</v>
      </c>
      <c r="IN280">
        <f t="shared" si="388"/>
        <v>176.9</v>
      </c>
      <c r="IO280">
        <f t="shared" si="388"/>
        <v>189.6</v>
      </c>
      <c r="IP280">
        <f t="shared" si="388"/>
        <v>184.9</v>
      </c>
      <c r="IQ280">
        <f t="shared" si="388"/>
        <v>182.1</v>
      </c>
      <c r="IR280">
        <f t="shared" si="388"/>
        <v>173.3</v>
      </c>
      <c r="IS280">
        <f t="shared" si="388"/>
        <v>175.1</v>
      </c>
      <c r="IT280">
        <f t="shared" si="388"/>
        <v>181.5</v>
      </c>
      <c r="IU280">
        <f t="shared" si="388"/>
        <v>166.8</v>
      </c>
      <c r="IV280">
        <f t="shared" si="388"/>
        <v>201.1</v>
      </c>
      <c r="IW280">
        <f t="shared" si="388"/>
        <v>177</v>
      </c>
      <c r="IX280">
        <f t="shared" ref="IX280:LI280" si="389">+MAX(0.7*$Y$61,IX215)</f>
        <v>192.5</v>
      </c>
      <c r="IY280">
        <f t="shared" si="389"/>
        <v>182.4</v>
      </c>
      <c r="IZ280">
        <f t="shared" si="389"/>
        <v>175.3</v>
      </c>
      <c r="JA280">
        <f t="shared" si="389"/>
        <v>182</v>
      </c>
      <c r="JB280">
        <f t="shared" si="389"/>
        <v>184.7</v>
      </c>
      <c r="JC280">
        <f t="shared" si="389"/>
        <v>163.9</v>
      </c>
      <c r="JD280">
        <f t="shared" si="389"/>
        <v>192.2</v>
      </c>
      <c r="JE280">
        <f t="shared" si="389"/>
        <v>195.6</v>
      </c>
      <c r="JF280">
        <f t="shared" si="389"/>
        <v>196</v>
      </c>
      <c r="JG280">
        <f t="shared" si="389"/>
        <v>192.4</v>
      </c>
      <c r="JH280">
        <f t="shared" si="389"/>
        <v>164.2</v>
      </c>
      <c r="JI280">
        <f t="shared" si="389"/>
        <v>162.30000000000001</v>
      </c>
      <c r="JJ280">
        <f t="shared" si="389"/>
        <v>176.3</v>
      </c>
      <c r="JK280">
        <f t="shared" si="389"/>
        <v>192.9</v>
      </c>
      <c r="JL280">
        <f t="shared" si="389"/>
        <v>180.6</v>
      </c>
      <c r="JM280">
        <f t="shared" si="389"/>
        <v>179.3</v>
      </c>
      <c r="JN280">
        <f t="shared" si="389"/>
        <v>173.5</v>
      </c>
      <c r="JO280">
        <f t="shared" si="389"/>
        <v>192.1</v>
      </c>
      <c r="JP280">
        <f t="shared" si="389"/>
        <v>182.1</v>
      </c>
      <c r="JQ280">
        <f t="shared" si="389"/>
        <v>191.5</v>
      </c>
      <c r="JR280">
        <f t="shared" si="389"/>
        <v>163</v>
      </c>
      <c r="JS280">
        <f t="shared" si="389"/>
        <v>184.3</v>
      </c>
      <c r="JT280">
        <f t="shared" si="389"/>
        <v>184</v>
      </c>
      <c r="JU280">
        <f t="shared" si="389"/>
        <v>168.4</v>
      </c>
      <c r="JV280">
        <f t="shared" si="389"/>
        <v>174.8</v>
      </c>
      <c r="JW280">
        <f t="shared" si="389"/>
        <v>177.9</v>
      </c>
      <c r="JX280">
        <f t="shared" si="389"/>
        <v>170.6</v>
      </c>
      <c r="JY280">
        <f t="shared" si="389"/>
        <v>179.2</v>
      </c>
      <c r="JZ280">
        <f t="shared" si="389"/>
        <v>194.7</v>
      </c>
      <c r="KA280">
        <f t="shared" si="389"/>
        <v>176.2</v>
      </c>
      <c r="KB280">
        <f t="shared" si="389"/>
        <v>164.7</v>
      </c>
      <c r="KC280">
        <f t="shared" si="389"/>
        <v>164.9</v>
      </c>
      <c r="KD280">
        <f t="shared" si="389"/>
        <v>190</v>
      </c>
      <c r="KE280">
        <f t="shared" si="389"/>
        <v>181.9</v>
      </c>
      <c r="KF280">
        <f t="shared" si="389"/>
        <v>190.9</v>
      </c>
      <c r="KG280">
        <f t="shared" si="389"/>
        <v>191.7</v>
      </c>
      <c r="KH280">
        <f t="shared" si="389"/>
        <v>197.9</v>
      </c>
      <c r="KI280">
        <f t="shared" si="389"/>
        <v>186.2</v>
      </c>
      <c r="KJ280">
        <f t="shared" si="389"/>
        <v>191.9</v>
      </c>
      <c r="KK280">
        <f t="shared" si="389"/>
        <v>159</v>
      </c>
      <c r="KL280">
        <f t="shared" si="389"/>
        <v>177.5</v>
      </c>
      <c r="KM280">
        <f t="shared" si="389"/>
        <v>171.4</v>
      </c>
      <c r="KN280">
        <f t="shared" si="389"/>
        <v>184</v>
      </c>
      <c r="KO280">
        <f t="shared" si="389"/>
        <v>171.4</v>
      </c>
      <c r="KP280">
        <f t="shared" si="389"/>
        <v>193</v>
      </c>
      <c r="KQ280">
        <f t="shared" si="389"/>
        <v>181.6</v>
      </c>
      <c r="KR280">
        <f t="shared" si="389"/>
        <v>192.7</v>
      </c>
      <c r="KS280">
        <f t="shared" si="389"/>
        <v>165.7</v>
      </c>
      <c r="KT280">
        <f t="shared" si="389"/>
        <v>185.3</v>
      </c>
      <c r="KU280">
        <f t="shared" si="389"/>
        <v>176.3</v>
      </c>
      <c r="KV280">
        <f t="shared" si="389"/>
        <v>191.3</v>
      </c>
      <c r="KW280">
        <f t="shared" si="389"/>
        <v>194.1</v>
      </c>
      <c r="KX280">
        <f t="shared" si="389"/>
        <v>181.7</v>
      </c>
      <c r="KY280">
        <f t="shared" si="389"/>
        <v>175.1</v>
      </c>
      <c r="KZ280">
        <f t="shared" si="389"/>
        <v>172.9</v>
      </c>
      <c r="LA280">
        <f t="shared" si="389"/>
        <v>184.7</v>
      </c>
      <c r="LB280">
        <f t="shared" si="389"/>
        <v>183.1</v>
      </c>
      <c r="LC280">
        <f t="shared" si="389"/>
        <v>157.69999999999999</v>
      </c>
      <c r="LD280">
        <f t="shared" si="389"/>
        <v>167.8</v>
      </c>
      <c r="LE280">
        <f t="shared" si="389"/>
        <v>178.7</v>
      </c>
      <c r="LF280">
        <f t="shared" si="389"/>
        <v>176</v>
      </c>
      <c r="LG280">
        <f t="shared" si="389"/>
        <v>180.5</v>
      </c>
      <c r="LH280">
        <f t="shared" si="389"/>
        <v>182</v>
      </c>
      <c r="LI280">
        <f t="shared" si="389"/>
        <v>191.6</v>
      </c>
      <c r="LJ280">
        <f t="shared" ref="LJ280:NU280" si="390">+MAX(0.7*$Y$61,LJ215)</f>
        <v>164.4</v>
      </c>
      <c r="LK280">
        <f t="shared" si="390"/>
        <v>166.8</v>
      </c>
      <c r="LL280">
        <f t="shared" si="390"/>
        <v>171</v>
      </c>
      <c r="LM280">
        <f t="shared" si="390"/>
        <v>168.8</v>
      </c>
      <c r="LN280">
        <f t="shared" si="390"/>
        <v>196.1</v>
      </c>
      <c r="LO280">
        <f t="shared" si="390"/>
        <v>172.9</v>
      </c>
      <c r="LP280">
        <f t="shared" si="390"/>
        <v>188.4</v>
      </c>
      <c r="LQ280">
        <f t="shared" si="390"/>
        <v>171.2</v>
      </c>
      <c r="LR280">
        <f t="shared" si="390"/>
        <v>161.4</v>
      </c>
      <c r="LS280">
        <f t="shared" si="390"/>
        <v>172.9</v>
      </c>
      <c r="LT280">
        <f t="shared" si="390"/>
        <v>182.9</v>
      </c>
      <c r="LU280">
        <f t="shared" si="390"/>
        <v>166.1</v>
      </c>
      <c r="LV280">
        <f t="shared" si="390"/>
        <v>178</v>
      </c>
      <c r="LW280">
        <f t="shared" si="390"/>
        <v>182</v>
      </c>
      <c r="LX280">
        <f t="shared" si="390"/>
        <v>184.5</v>
      </c>
      <c r="LY280">
        <f t="shared" si="390"/>
        <v>176.5</v>
      </c>
      <c r="LZ280">
        <f t="shared" si="390"/>
        <v>157.30000000000001</v>
      </c>
      <c r="MA280">
        <f t="shared" si="390"/>
        <v>169.9</v>
      </c>
      <c r="MB280">
        <f t="shared" si="390"/>
        <v>190.2</v>
      </c>
      <c r="MC280">
        <f t="shared" si="390"/>
        <v>182.7</v>
      </c>
      <c r="MD280">
        <f t="shared" si="390"/>
        <v>196.1</v>
      </c>
      <c r="ME280">
        <f t="shared" si="390"/>
        <v>181.7</v>
      </c>
      <c r="MF280">
        <f t="shared" si="390"/>
        <v>181.3</v>
      </c>
      <c r="MG280">
        <f t="shared" si="390"/>
        <v>176.5</v>
      </c>
      <c r="MH280">
        <f t="shared" si="390"/>
        <v>167.4</v>
      </c>
      <c r="MI280">
        <f t="shared" si="390"/>
        <v>189.4</v>
      </c>
      <c r="MJ280">
        <f t="shared" si="390"/>
        <v>192.5</v>
      </c>
      <c r="MK280">
        <f t="shared" si="390"/>
        <v>193.1</v>
      </c>
      <c r="ML280">
        <f t="shared" si="390"/>
        <v>188.3</v>
      </c>
      <c r="MM280">
        <f t="shared" si="390"/>
        <v>178.8</v>
      </c>
      <c r="MN280">
        <f t="shared" si="390"/>
        <v>175.5</v>
      </c>
      <c r="MO280">
        <f t="shared" si="390"/>
        <v>178.2</v>
      </c>
      <c r="MP280">
        <f t="shared" si="390"/>
        <v>159.19999999999999</v>
      </c>
      <c r="MQ280">
        <f t="shared" si="390"/>
        <v>182.4</v>
      </c>
      <c r="MR280">
        <f t="shared" si="390"/>
        <v>190.3</v>
      </c>
      <c r="MS280">
        <f t="shared" si="390"/>
        <v>179.7</v>
      </c>
      <c r="MT280">
        <f t="shared" si="390"/>
        <v>187.7</v>
      </c>
      <c r="MU280">
        <f t="shared" si="390"/>
        <v>183.6</v>
      </c>
      <c r="MV280">
        <f t="shared" si="390"/>
        <v>170.6</v>
      </c>
      <c r="MW280">
        <f t="shared" si="390"/>
        <v>174.9</v>
      </c>
      <c r="MX280">
        <f t="shared" si="390"/>
        <v>147.69999999999999</v>
      </c>
      <c r="MY280">
        <f t="shared" si="390"/>
        <v>168.5</v>
      </c>
      <c r="MZ280">
        <f t="shared" si="390"/>
        <v>190.4</v>
      </c>
      <c r="NA280">
        <f t="shared" si="390"/>
        <v>180.9</v>
      </c>
      <c r="NB280">
        <f t="shared" si="390"/>
        <v>186.5</v>
      </c>
      <c r="NC280">
        <f t="shared" si="390"/>
        <v>193.7</v>
      </c>
      <c r="ND280">
        <f t="shared" si="390"/>
        <v>183.3</v>
      </c>
      <c r="NE280">
        <f t="shared" si="390"/>
        <v>179</v>
      </c>
      <c r="NF280">
        <f t="shared" si="390"/>
        <v>190.4</v>
      </c>
      <c r="NG280">
        <f t="shared" si="390"/>
        <v>177.6</v>
      </c>
      <c r="NH280">
        <f t="shared" si="390"/>
        <v>190.1</v>
      </c>
      <c r="NI280">
        <f t="shared" si="390"/>
        <v>174</v>
      </c>
      <c r="NJ280">
        <f t="shared" si="390"/>
        <v>169.6</v>
      </c>
      <c r="NK280">
        <f t="shared" si="390"/>
        <v>172.9</v>
      </c>
      <c r="NL280">
        <f t="shared" si="390"/>
        <v>177.8</v>
      </c>
      <c r="NM280">
        <f t="shared" si="390"/>
        <v>196.4</v>
      </c>
      <c r="NN280">
        <f t="shared" si="390"/>
        <v>171.6</v>
      </c>
      <c r="NO280">
        <f t="shared" si="390"/>
        <v>165.2</v>
      </c>
      <c r="NP280">
        <f t="shared" si="390"/>
        <v>171.6</v>
      </c>
      <c r="NQ280">
        <f t="shared" si="390"/>
        <v>186.6</v>
      </c>
      <c r="NR280">
        <f t="shared" si="390"/>
        <v>168.8</v>
      </c>
      <c r="NS280">
        <f t="shared" si="390"/>
        <v>190.6</v>
      </c>
      <c r="NT280">
        <f t="shared" si="390"/>
        <v>174.1</v>
      </c>
      <c r="NU280">
        <f t="shared" si="390"/>
        <v>172.9</v>
      </c>
      <c r="NV280">
        <f t="shared" ref="NV280:QG280" si="391">+MAX(0.7*$Y$61,NV215)</f>
        <v>189</v>
      </c>
      <c r="NW280">
        <f t="shared" si="391"/>
        <v>201</v>
      </c>
      <c r="NX280">
        <f t="shared" si="391"/>
        <v>194</v>
      </c>
      <c r="NY280">
        <f t="shared" si="391"/>
        <v>166.9</v>
      </c>
      <c r="NZ280">
        <f t="shared" si="391"/>
        <v>187.6</v>
      </c>
      <c r="OA280">
        <f t="shared" si="391"/>
        <v>179</v>
      </c>
      <c r="OB280">
        <f t="shared" si="391"/>
        <v>195.8</v>
      </c>
      <c r="OC280">
        <f t="shared" si="391"/>
        <v>185.5</v>
      </c>
      <c r="OD280">
        <f t="shared" si="391"/>
        <v>189.1</v>
      </c>
      <c r="OE280">
        <f t="shared" si="391"/>
        <v>171.9</v>
      </c>
      <c r="OF280">
        <f t="shared" si="391"/>
        <v>185.4</v>
      </c>
      <c r="OG280">
        <f t="shared" si="391"/>
        <v>177.3</v>
      </c>
      <c r="OH280">
        <f t="shared" si="391"/>
        <v>188.4</v>
      </c>
      <c r="OI280">
        <f t="shared" si="391"/>
        <v>177.7</v>
      </c>
      <c r="OJ280">
        <f t="shared" si="391"/>
        <v>172.5</v>
      </c>
      <c r="OK280">
        <f t="shared" si="391"/>
        <v>171.5</v>
      </c>
      <c r="OL280">
        <f t="shared" si="391"/>
        <v>180.9</v>
      </c>
      <c r="OM280">
        <f t="shared" si="391"/>
        <v>170</v>
      </c>
      <c r="ON280">
        <f t="shared" si="391"/>
        <v>195.4</v>
      </c>
      <c r="OO280">
        <f t="shared" si="391"/>
        <v>171.6</v>
      </c>
      <c r="OP280">
        <f t="shared" si="391"/>
        <v>201.7</v>
      </c>
      <c r="OQ280">
        <f t="shared" si="391"/>
        <v>176.7</v>
      </c>
      <c r="OR280">
        <f t="shared" si="391"/>
        <v>185.2</v>
      </c>
      <c r="OS280">
        <f t="shared" si="391"/>
        <v>180.7</v>
      </c>
      <c r="OT280">
        <f t="shared" si="391"/>
        <v>176.3</v>
      </c>
      <c r="OU280">
        <f t="shared" si="391"/>
        <v>192.9</v>
      </c>
      <c r="OV280">
        <f t="shared" si="391"/>
        <v>175.6</v>
      </c>
      <c r="OW280">
        <f t="shared" si="391"/>
        <v>193.8</v>
      </c>
      <c r="OX280">
        <f t="shared" si="391"/>
        <v>171.3</v>
      </c>
      <c r="OY280">
        <f t="shared" si="391"/>
        <v>179.4</v>
      </c>
      <c r="OZ280">
        <f t="shared" si="391"/>
        <v>174.3</v>
      </c>
      <c r="PA280">
        <f t="shared" si="391"/>
        <v>174.9</v>
      </c>
      <c r="PB280">
        <f t="shared" si="391"/>
        <v>191</v>
      </c>
      <c r="PC280">
        <f t="shared" si="391"/>
        <v>181</v>
      </c>
      <c r="PD280">
        <f t="shared" si="391"/>
        <v>180.8</v>
      </c>
      <c r="PE280">
        <f t="shared" si="391"/>
        <v>180.8</v>
      </c>
      <c r="PF280">
        <f t="shared" si="391"/>
        <v>171.3</v>
      </c>
      <c r="PG280">
        <f t="shared" si="391"/>
        <v>182.3</v>
      </c>
      <c r="PH280">
        <f t="shared" si="391"/>
        <v>162.69999999999999</v>
      </c>
      <c r="PI280">
        <f t="shared" si="391"/>
        <v>185</v>
      </c>
      <c r="PJ280">
        <f t="shared" si="391"/>
        <v>177.8</v>
      </c>
      <c r="PK280">
        <f t="shared" si="391"/>
        <v>180.2</v>
      </c>
      <c r="PL280">
        <f t="shared" si="391"/>
        <v>186.3</v>
      </c>
      <c r="PM280">
        <f t="shared" si="391"/>
        <v>188</v>
      </c>
      <c r="PN280">
        <f t="shared" si="391"/>
        <v>176.2</v>
      </c>
      <c r="PO280">
        <f t="shared" si="391"/>
        <v>175.7</v>
      </c>
      <c r="PP280">
        <f t="shared" si="391"/>
        <v>184.6</v>
      </c>
      <c r="PQ280">
        <f t="shared" si="391"/>
        <v>188</v>
      </c>
      <c r="PR280">
        <f t="shared" si="391"/>
        <v>149</v>
      </c>
      <c r="PS280">
        <f t="shared" si="391"/>
        <v>173.9</v>
      </c>
      <c r="PT280">
        <f t="shared" si="391"/>
        <v>152.30000000000001</v>
      </c>
      <c r="PU280">
        <f t="shared" si="391"/>
        <v>161.1</v>
      </c>
      <c r="PV280">
        <f t="shared" si="391"/>
        <v>166.6</v>
      </c>
      <c r="PW280">
        <f t="shared" si="391"/>
        <v>188.8</v>
      </c>
      <c r="PX280">
        <f t="shared" si="391"/>
        <v>184.8</v>
      </c>
      <c r="PY280">
        <f t="shared" si="391"/>
        <v>168.1</v>
      </c>
      <c r="PZ280">
        <f t="shared" si="391"/>
        <v>178.6</v>
      </c>
      <c r="QA280">
        <f t="shared" si="391"/>
        <v>174.8</v>
      </c>
      <c r="QB280">
        <f t="shared" si="391"/>
        <v>185</v>
      </c>
      <c r="QC280">
        <f t="shared" si="391"/>
        <v>182.8</v>
      </c>
      <c r="QD280">
        <f t="shared" si="391"/>
        <v>163.69999999999999</v>
      </c>
      <c r="QE280">
        <f t="shared" si="391"/>
        <v>195.1</v>
      </c>
      <c r="QF280">
        <f t="shared" si="391"/>
        <v>181.8</v>
      </c>
      <c r="QG280">
        <f t="shared" si="391"/>
        <v>175.3</v>
      </c>
      <c r="QH280">
        <f t="shared" ref="QH280:SG280" si="392">+MAX(0.7*$Y$61,QH215)</f>
        <v>176.2</v>
      </c>
      <c r="QI280">
        <f t="shared" si="392"/>
        <v>186.7</v>
      </c>
      <c r="QJ280">
        <f t="shared" si="392"/>
        <v>171.4</v>
      </c>
      <c r="QK280">
        <f t="shared" si="392"/>
        <v>175.7</v>
      </c>
      <c r="QL280">
        <f t="shared" si="392"/>
        <v>179.5</v>
      </c>
      <c r="QM280">
        <f t="shared" si="392"/>
        <v>176.7</v>
      </c>
      <c r="QN280">
        <f t="shared" si="392"/>
        <v>194.9</v>
      </c>
      <c r="QO280">
        <f t="shared" si="392"/>
        <v>187.2</v>
      </c>
      <c r="QP280">
        <f t="shared" si="392"/>
        <v>180.4</v>
      </c>
      <c r="QQ280">
        <f t="shared" si="392"/>
        <v>160.1</v>
      </c>
      <c r="QR280">
        <f t="shared" si="392"/>
        <v>186.5</v>
      </c>
      <c r="QS280">
        <f t="shared" si="392"/>
        <v>162</v>
      </c>
      <c r="QT280">
        <f t="shared" si="392"/>
        <v>180.6</v>
      </c>
      <c r="QU280">
        <f t="shared" si="392"/>
        <v>166.8</v>
      </c>
      <c r="QV280">
        <f t="shared" si="392"/>
        <v>177.5</v>
      </c>
      <c r="QW280">
        <f t="shared" si="392"/>
        <v>172.9</v>
      </c>
      <c r="QX280">
        <f t="shared" si="392"/>
        <v>182.1</v>
      </c>
      <c r="QY280">
        <f t="shared" si="392"/>
        <v>188</v>
      </c>
      <c r="QZ280">
        <f t="shared" si="392"/>
        <v>185.8</v>
      </c>
      <c r="RA280">
        <f t="shared" si="392"/>
        <v>161</v>
      </c>
      <c r="RB280">
        <f t="shared" si="392"/>
        <v>177.6</v>
      </c>
      <c r="RC280">
        <f t="shared" si="392"/>
        <v>174.2</v>
      </c>
      <c r="RD280">
        <f t="shared" si="392"/>
        <v>190.6</v>
      </c>
      <c r="RE280">
        <f t="shared" si="392"/>
        <v>171.9</v>
      </c>
      <c r="RF280">
        <f t="shared" si="392"/>
        <v>181.6</v>
      </c>
      <c r="RG280">
        <f t="shared" si="392"/>
        <v>177.6</v>
      </c>
      <c r="RH280">
        <f t="shared" si="392"/>
        <v>169.1</v>
      </c>
      <c r="RI280">
        <f t="shared" si="392"/>
        <v>166</v>
      </c>
      <c r="RJ280">
        <f t="shared" si="392"/>
        <v>179.7</v>
      </c>
      <c r="RK280">
        <f t="shared" si="392"/>
        <v>186.6</v>
      </c>
      <c r="RL280">
        <f t="shared" si="392"/>
        <v>181.7</v>
      </c>
      <c r="RM280">
        <f t="shared" si="392"/>
        <v>183.8</v>
      </c>
      <c r="RN280">
        <f t="shared" si="392"/>
        <v>201.8</v>
      </c>
      <c r="RO280">
        <f t="shared" si="392"/>
        <v>189.5</v>
      </c>
      <c r="RP280">
        <f t="shared" si="392"/>
        <v>183.7</v>
      </c>
      <c r="RQ280">
        <f t="shared" si="392"/>
        <v>167.7</v>
      </c>
      <c r="RR280">
        <f t="shared" si="392"/>
        <v>188</v>
      </c>
      <c r="RS280">
        <f t="shared" si="392"/>
        <v>180.4</v>
      </c>
      <c r="RT280">
        <f t="shared" si="392"/>
        <v>174.8</v>
      </c>
      <c r="RU280">
        <f t="shared" si="392"/>
        <v>178.1</v>
      </c>
      <c r="RV280">
        <f t="shared" si="392"/>
        <v>175.7</v>
      </c>
      <c r="RW280">
        <f t="shared" si="392"/>
        <v>187.4</v>
      </c>
      <c r="RX280">
        <f t="shared" si="392"/>
        <v>194.6</v>
      </c>
      <c r="RY280">
        <f t="shared" si="392"/>
        <v>177.9</v>
      </c>
      <c r="RZ280">
        <f t="shared" si="392"/>
        <v>173</v>
      </c>
      <c r="SA280">
        <f t="shared" si="392"/>
        <v>182.9</v>
      </c>
      <c r="SB280">
        <f t="shared" si="392"/>
        <v>189.2</v>
      </c>
      <c r="SC280">
        <f t="shared" si="392"/>
        <v>177.2</v>
      </c>
      <c r="SD280">
        <f t="shared" si="392"/>
        <v>194</v>
      </c>
      <c r="SE280">
        <f t="shared" si="392"/>
        <v>176.3</v>
      </c>
      <c r="SF280">
        <f t="shared" si="392"/>
        <v>178.5</v>
      </c>
      <c r="SG280">
        <f t="shared" si="392"/>
        <v>180</v>
      </c>
    </row>
    <row r="281" spans="1:502">
      <c r="A281" t="s">
        <v>573</v>
      </c>
      <c r="B281" s="244">
        <f t="shared" ref="B281:BM281" si="393">+ROUND(((SUM($T$68)+B$192+B$148+B$235+B$279)-MIN(MIN($T$68),B$148,B$192,B$235,B$279)-MAX(MAX($T$68),B$148,B$192,B$235,B$279))/3,2)</f>
        <v>3.7</v>
      </c>
      <c r="C281" s="244">
        <f t="shared" si="393"/>
        <v>3.97</v>
      </c>
      <c r="D281" s="244">
        <f t="shared" si="393"/>
        <v>3.7</v>
      </c>
      <c r="E281" s="244">
        <f t="shared" si="393"/>
        <v>3.79</v>
      </c>
      <c r="F281" s="244">
        <f t="shared" si="393"/>
        <v>3.88</v>
      </c>
      <c r="G281" s="244">
        <f t="shared" si="393"/>
        <v>3.82</v>
      </c>
      <c r="H281" s="244">
        <f t="shared" si="393"/>
        <v>3.78</v>
      </c>
      <c r="I281" s="244">
        <f t="shared" si="393"/>
        <v>3.96</v>
      </c>
      <c r="J281" s="244">
        <f t="shared" si="393"/>
        <v>4.0199999999999996</v>
      </c>
      <c r="K281" s="244">
        <f t="shared" si="393"/>
        <v>3.78</v>
      </c>
      <c r="L281" s="244">
        <f t="shared" si="393"/>
        <v>4.04</v>
      </c>
      <c r="M281" s="244">
        <f t="shared" si="393"/>
        <v>3.97</v>
      </c>
      <c r="N281" s="244">
        <f t="shared" si="393"/>
        <v>4.18</v>
      </c>
      <c r="O281" s="244">
        <f t="shared" si="393"/>
        <v>3.88</v>
      </c>
      <c r="P281" s="244">
        <f t="shared" si="393"/>
        <v>3.7</v>
      </c>
      <c r="Q281" s="244">
        <f t="shared" si="393"/>
        <v>3.76</v>
      </c>
      <c r="R281" s="244">
        <f t="shared" si="393"/>
        <v>3.7</v>
      </c>
      <c r="S281" s="244">
        <f t="shared" si="393"/>
        <v>4.45</v>
      </c>
      <c r="T281" s="244">
        <f t="shared" si="393"/>
        <v>3.7</v>
      </c>
      <c r="U281" s="244">
        <f t="shared" si="393"/>
        <v>4.09</v>
      </c>
      <c r="V281" s="244">
        <f t="shared" si="393"/>
        <v>3.97</v>
      </c>
      <c r="W281" s="244">
        <f t="shared" si="393"/>
        <v>3.72</v>
      </c>
      <c r="X281" s="244">
        <f t="shared" si="393"/>
        <v>3.97</v>
      </c>
      <c r="Y281" s="244">
        <f t="shared" si="393"/>
        <v>3.7</v>
      </c>
      <c r="Z281" s="244">
        <f t="shared" si="393"/>
        <v>3.7</v>
      </c>
      <c r="AA281" s="244">
        <f t="shared" si="393"/>
        <v>3.97</v>
      </c>
      <c r="AB281" s="244">
        <f t="shared" si="393"/>
        <v>4.12</v>
      </c>
      <c r="AC281" s="244">
        <f t="shared" si="393"/>
        <v>4.26</v>
      </c>
      <c r="AD281" s="244">
        <f t="shared" si="393"/>
        <v>4.03</v>
      </c>
      <c r="AE281" s="244">
        <f t="shared" si="393"/>
        <v>4.1100000000000003</v>
      </c>
      <c r="AF281" s="244">
        <f t="shared" si="393"/>
        <v>4.0199999999999996</v>
      </c>
      <c r="AG281" s="244">
        <f t="shared" si="393"/>
        <v>3.7</v>
      </c>
      <c r="AH281" s="244">
        <f t="shared" si="393"/>
        <v>3.99</v>
      </c>
      <c r="AI281" s="244">
        <f t="shared" si="393"/>
        <v>3.95</v>
      </c>
      <c r="AJ281" s="244">
        <f t="shared" si="393"/>
        <v>3.7</v>
      </c>
      <c r="AK281" s="244">
        <f t="shared" si="393"/>
        <v>4.45</v>
      </c>
      <c r="AL281" s="244">
        <f t="shared" si="393"/>
        <v>4.0999999999999996</v>
      </c>
      <c r="AM281" s="244">
        <f t="shared" si="393"/>
        <v>3.97</v>
      </c>
      <c r="AN281" s="244">
        <f t="shared" si="393"/>
        <v>3.7</v>
      </c>
      <c r="AO281" s="244">
        <f t="shared" si="393"/>
        <v>3.97</v>
      </c>
      <c r="AP281" s="244">
        <f t="shared" si="393"/>
        <v>3.84</v>
      </c>
      <c r="AQ281" s="244">
        <f t="shared" si="393"/>
        <v>4.1500000000000004</v>
      </c>
      <c r="AR281" s="244">
        <f t="shared" si="393"/>
        <v>4.2</v>
      </c>
      <c r="AS281" s="244">
        <f t="shared" si="393"/>
        <v>3.91</v>
      </c>
      <c r="AT281" s="244">
        <f t="shared" si="393"/>
        <v>3.82</v>
      </c>
      <c r="AU281" s="244">
        <f t="shared" si="393"/>
        <v>3.7</v>
      </c>
      <c r="AV281" s="244">
        <f t="shared" si="393"/>
        <v>3.97</v>
      </c>
      <c r="AW281" s="244">
        <f t="shared" si="393"/>
        <v>4.22</v>
      </c>
      <c r="AX281" s="244">
        <f t="shared" si="393"/>
        <v>4.28</v>
      </c>
      <c r="AY281" s="244">
        <f t="shared" si="393"/>
        <v>4.57</v>
      </c>
      <c r="AZ281" s="244">
        <f t="shared" si="393"/>
        <v>4.16</v>
      </c>
      <c r="BA281" s="244">
        <f t="shared" si="393"/>
        <v>4.2699999999999996</v>
      </c>
      <c r="BB281" s="244">
        <f t="shared" si="393"/>
        <v>4.0599999999999996</v>
      </c>
      <c r="BC281" s="244">
        <f t="shared" si="393"/>
        <v>4.04</v>
      </c>
      <c r="BD281" s="244">
        <f t="shared" si="393"/>
        <v>3.97</v>
      </c>
      <c r="BE281" s="244">
        <f t="shared" si="393"/>
        <v>3.95</v>
      </c>
      <c r="BF281" s="244">
        <f t="shared" si="393"/>
        <v>3.97</v>
      </c>
      <c r="BG281" s="244">
        <f t="shared" si="393"/>
        <v>4.54</v>
      </c>
      <c r="BH281" s="244">
        <f t="shared" si="393"/>
        <v>4.0999999999999996</v>
      </c>
      <c r="BI281" s="244">
        <f t="shared" si="393"/>
        <v>4.08</v>
      </c>
      <c r="BJ281" s="244">
        <f t="shared" si="393"/>
        <v>3.97</v>
      </c>
      <c r="BK281" s="244">
        <f t="shared" si="393"/>
        <v>4.09</v>
      </c>
      <c r="BL281" s="244">
        <f t="shared" si="393"/>
        <v>4.5999999999999996</v>
      </c>
      <c r="BM281" s="244">
        <f t="shared" si="393"/>
        <v>4.16</v>
      </c>
      <c r="BN281" s="244">
        <f t="shared" ref="BN281:DY281" si="394">+ROUND(((SUM($T$68)+BN$192+BN$148+BN$235+BN$279)-MIN(MIN($T$68),BN$148,BN$192,BN$235,BN$279)-MAX(MAX($T$68),BN$148,BN$192,BN$235,BN$279))/3,2)</f>
        <v>4.59</v>
      </c>
      <c r="BO281" s="244">
        <f t="shared" si="394"/>
        <v>4.13</v>
      </c>
      <c r="BP281" s="244">
        <f t="shared" si="394"/>
        <v>3.7</v>
      </c>
      <c r="BQ281" s="244">
        <f t="shared" si="394"/>
        <v>3.97</v>
      </c>
      <c r="BR281" s="244">
        <f t="shared" si="394"/>
        <v>3.97</v>
      </c>
      <c r="BS281" s="244">
        <f t="shared" si="394"/>
        <v>4.25</v>
      </c>
      <c r="BT281" s="244">
        <f t="shared" si="394"/>
        <v>3.81</v>
      </c>
      <c r="BU281" s="244">
        <f t="shared" si="394"/>
        <v>3.95</v>
      </c>
      <c r="BV281" s="244">
        <f t="shared" si="394"/>
        <v>3.97</v>
      </c>
      <c r="BW281" s="244">
        <f t="shared" si="394"/>
        <v>4.09</v>
      </c>
      <c r="BX281" s="244">
        <f t="shared" si="394"/>
        <v>3.97</v>
      </c>
      <c r="BY281" s="244">
        <f t="shared" si="394"/>
        <v>4.21</v>
      </c>
      <c r="BZ281" s="244">
        <f t="shared" si="394"/>
        <v>3.99</v>
      </c>
      <c r="CA281" s="244">
        <f t="shared" si="394"/>
        <v>4.25</v>
      </c>
      <c r="CB281" s="244">
        <f t="shared" si="394"/>
        <v>3.94</v>
      </c>
      <c r="CC281" s="244">
        <f t="shared" si="394"/>
        <v>4.3600000000000003</v>
      </c>
      <c r="CD281" s="244">
        <f t="shared" si="394"/>
        <v>4.09</v>
      </c>
      <c r="CE281" s="244">
        <f t="shared" si="394"/>
        <v>3.99</v>
      </c>
      <c r="CF281" s="244">
        <f t="shared" si="394"/>
        <v>4.08</v>
      </c>
      <c r="CG281" s="244">
        <f t="shared" si="394"/>
        <v>3.73</v>
      </c>
      <c r="CH281" s="244">
        <f t="shared" si="394"/>
        <v>4.04</v>
      </c>
      <c r="CI281" s="244">
        <f t="shared" si="394"/>
        <v>3.93</v>
      </c>
      <c r="CJ281" s="244">
        <f t="shared" si="394"/>
        <v>4.1100000000000003</v>
      </c>
      <c r="CK281" s="244">
        <f t="shared" si="394"/>
        <v>3.89</v>
      </c>
      <c r="CL281" s="244">
        <f t="shared" si="394"/>
        <v>3.97</v>
      </c>
      <c r="CM281" s="244">
        <f t="shared" si="394"/>
        <v>4.18</v>
      </c>
      <c r="CN281" s="244">
        <f t="shared" si="394"/>
        <v>3.7</v>
      </c>
      <c r="CO281" s="244">
        <f t="shared" si="394"/>
        <v>4.07</v>
      </c>
      <c r="CP281" s="244">
        <f t="shared" si="394"/>
        <v>4.24</v>
      </c>
      <c r="CQ281" s="244">
        <f t="shared" si="394"/>
        <v>3.72</v>
      </c>
      <c r="CR281" s="244">
        <f t="shared" si="394"/>
        <v>3.7</v>
      </c>
      <c r="CS281" s="244">
        <f t="shared" si="394"/>
        <v>4.38</v>
      </c>
      <c r="CT281" s="244">
        <f t="shared" si="394"/>
        <v>4.03</v>
      </c>
      <c r="CU281" s="244">
        <f t="shared" si="394"/>
        <v>3.97</v>
      </c>
      <c r="CV281" s="244">
        <f t="shared" si="394"/>
        <v>3.77</v>
      </c>
      <c r="CW281" s="244">
        <f t="shared" si="394"/>
        <v>3.97</v>
      </c>
      <c r="CX281" s="244">
        <f t="shared" si="394"/>
        <v>4.3099999999999996</v>
      </c>
      <c r="CY281" s="244">
        <f t="shared" si="394"/>
        <v>3.78</v>
      </c>
      <c r="CZ281" s="244">
        <f t="shared" si="394"/>
        <v>4.1500000000000004</v>
      </c>
      <c r="DA281" s="244">
        <f t="shared" si="394"/>
        <v>3.92</v>
      </c>
      <c r="DB281" s="244">
        <f t="shared" si="394"/>
        <v>4.1500000000000004</v>
      </c>
      <c r="DC281" s="244">
        <f t="shared" si="394"/>
        <v>4.0199999999999996</v>
      </c>
      <c r="DD281" s="244">
        <f t="shared" si="394"/>
        <v>4.32</v>
      </c>
      <c r="DE281" s="244">
        <f t="shared" si="394"/>
        <v>4.05</v>
      </c>
      <c r="DF281" s="244">
        <f t="shared" si="394"/>
        <v>4.04</v>
      </c>
      <c r="DG281" s="244">
        <f t="shared" si="394"/>
        <v>4.1399999999999997</v>
      </c>
      <c r="DH281" s="244">
        <f t="shared" si="394"/>
        <v>4.34</v>
      </c>
      <c r="DI281" s="244">
        <f t="shared" si="394"/>
        <v>3.87</v>
      </c>
      <c r="DJ281" s="244">
        <f t="shared" si="394"/>
        <v>3.97</v>
      </c>
      <c r="DK281" s="244">
        <f t="shared" si="394"/>
        <v>3.7</v>
      </c>
      <c r="DL281" s="244">
        <f t="shared" si="394"/>
        <v>3.7</v>
      </c>
      <c r="DM281" s="244">
        <f t="shared" si="394"/>
        <v>3.91</v>
      </c>
      <c r="DN281" s="244">
        <f t="shared" si="394"/>
        <v>4.16</v>
      </c>
      <c r="DO281" s="244">
        <f t="shared" si="394"/>
        <v>3.74</v>
      </c>
      <c r="DP281" s="244">
        <f t="shared" si="394"/>
        <v>3.95</v>
      </c>
      <c r="DQ281" s="244">
        <f t="shared" si="394"/>
        <v>3.75</v>
      </c>
      <c r="DR281" s="244">
        <f t="shared" si="394"/>
        <v>4.09</v>
      </c>
      <c r="DS281" s="244">
        <f t="shared" si="394"/>
        <v>3.97</v>
      </c>
      <c r="DT281" s="244">
        <f t="shared" si="394"/>
        <v>3.97</v>
      </c>
      <c r="DU281" s="244">
        <f t="shared" si="394"/>
        <v>4.0599999999999996</v>
      </c>
      <c r="DV281" s="244">
        <f t="shared" si="394"/>
        <v>3.91</v>
      </c>
      <c r="DW281" s="244">
        <f t="shared" si="394"/>
        <v>3.97</v>
      </c>
      <c r="DX281" s="244">
        <f t="shared" si="394"/>
        <v>4.09</v>
      </c>
      <c r="DY281" s="244">
        <f t="shared" si="394"/>
        <v>3.92</v>
      </c>
      <c r="DZ281" s="244">
        <f t="shared" ref="DZ281:GK281" si="395">+ROUND(((SUM($T$68)+DZ$192+DZ$148+DZ$235+DZ$279)-MIN(MIN($T$68),DZ$148,DZ$192,DZ$235,DZ$279)-MAX(MAX($T$68),DZ$148,DZ$192,DZ$235,DZ$279))/3,2)</f>
        <v>3.7</v>
      </c>
      <c r="EA281" s="244">
        <f t="shared" si="395"/>
        <v>3.95</v>
      </c>
      <c r="EB281" s="244">
        <f t="shared" si="395"/>
        <v>4.43</v>
      </c>
      <c r="EC281" s="244">
        <f t="shared" si="395"/>
        <v>4.22</v>
      </c>
      <c r="ED281" s="244">
        <f t="shared" si="395"/>
        <v>4.03</v>
      </c>
      <c r="EE281" s="244">
        <f t="shared" si="395"/>
        <v>3.91</v>
      </c>
      <c r="EF281" s="244">
        <f t="shared" si="395"/>
        <v>3.97</v>
      </c>
      <c r="EG281" s="244">
        <f t="shared" si="395"/>
        <v>4.12</v>
      </c>
      <c r="EH281" s="244">
        <f t="shared" si="395"/>
        <v>4.17</v>
      </c>
      <c r="EI281" s="244">
        <f t="shared" si="395"/>
        <v>3.87</v>
      </c>
      <c r="EJ281" s="244">
        <f t="shared" si="395"/>
        <v>3.97</v>
      </c>
      <c r="EK281" s="244">
        <f t="shared" si="395"/>
        <v>4</v>
      </c>
      <c r="EL281" s="244">
        <f t="shared" si="395"/>
        <v>4.05</v>
      </c>
      <c r="EM281" s="244">
        <f t="shared" si="395"/>
        <v>3.75</v>
      </c>
      <c r="EN281" s="244">
        <f t="shared" si="395"/>
        <v>3.7</v>
      </c>
      <c r="EO281" s="244">
        <f t="shared" si="395"/>
        <v>4.4800000000000004</v>
      </c>
      <c r="EP281" s="244">
        <f t="shared" si="395"/>
        <v>4.0199999999999996</v>
      </c>
      <c r="EQ281" s="244">
        <f t="shared" si="395"/>
        <v>3.87</v>
      </c>
      <c r="ER281" s="244">
        <f t="shared" si="395"/>
        <v>4.82</v>
      </c>
      <c r="ES281" s="244">
        <f t="shared" si="395"/>
        <v>4</v>
      </c>
      <c r="ET281" s="244">
        <f t="shared" si="395"/>
        <v>4.04</v>
      </c>
      <c r="EU281" s="244">
        <f t="shared" si="395"/>
        <v>3.77</v>
      </c>
      <c r="EV281" s="244">
        <f t="shared" si="395"/>
        <v>4.04</v>
      </c>
      <c r="EW281" s="244">
        <f t="shared" si="395"/>
        <v>4.2699999999999996</v>
      </c>
      <c r="EX281" s="244">
        <f t="shared" si="395"/>
        <v>3.76</v>
      </c>
      <c r="EY281" s="244">
        <f t="shared" si="395"/>
        <v>3.85</v>
      </c>
      <c r="EZ281" s="244">
        <f t="shared" si="395"/>
        <v>3.9</v>
      </c>
      <c r="FA281" s="244">
        <f t="shared" si="395"/>
        <v>4.42</v>
      </c>
      <c r="FB281" s="244">
        <f t="shared" si="395"/>
        <v>3.81</v>
      </c>
      <c r="FC281" s="244">
        <f t="shared" si="395"/>
        <v>5.03</v>
      </c>
      <c r="FD281" s="244">
        <f t="shared" si="395"/>
        <v>4.09</v>
      </c>
      <c r="FE281" s="244">
        <f t="shared" si="395"/>
        <v>4.0999999999999996</v>
      </c>
      <c r="FF281" s="244">
        <f t="shared" si="395"/>
        <v>4.08</v>
      </c>
      <c r="FG281" s="244">
        <f t="shared" si="395"/>
        <v>4.12</v>
      </c>
      <c r="FH281" s="244">
        <f t="shared" si="395"/>
        <v>3.71</v>
      </c>
      <c r="FI281" s="244">
        <f t="shared" si="395"/>
        <v>3.75</v>
      </c>
      <c r="FJ281" s="244">
        <f t="shared" si="395"/>
        <v>3.7</v>
      </c>
      <c r="FK281" s="244">
        <f t="shared" si="395"/>
        <v>3.97</v>
      </c>
      <c r="FL281" s="244">
        <f t="shared" si="395"/>
        <v>4.83</v>
      </c>
      <c r="FM281" s="244">
        <f t="shared" si="395"/>
        <v>4.12</v>
      </c>
      <c r="FN281" s="244">
        <f t="shared" si="395"/>
        <v>4.07</v>
      </c>
      <c r="FO281" s="244">
        <f t="shared" si="395"/>
        <v>3.91</v>
      </c>
      <c r="FP281" s="244">
        <f t="shared" si="395"/>
        <v>3.97</v>
      </c>
      <c r="FQ281" s="244">
        <f t="shared" si="395"/>
        <v>3.97</v>
      </c>
      <c r="FR281" s="244">
        <f t="shared" si="395"/>
        <v>3.97</v>
      </c>
      <c r="FS281" s="244">
        <f t="shared" si="395"/>
        <v>4.2</v>
      </c>
      <c r="FT281" s="244">
        <f t="shared" si="395"/>
        <v>4.34</v>
      </c>
      <c r="FU281" s="244">
        <f t="shared" si="395"/>
        <v>4</v>
      </c>
      <c r="FV281" s="244">
        <f t="shared" si="395"/>
        <v>3.75</v>
      </c>
      <c r="FW281" s="244">
        <f t="shared" si="395"/>
        <v>4.0999999999999996</v>
      </c>
      <c r="FX281" s="244">
        <f t="shared" si="395"/>
        <v>4.12</v>
      </c>
      <c r="FY281" s="244">
        <f t="shared" si="395"/>
        <v>4.09</v>
      </c>
      <c r="FZ281" s="244">
        <f t="shared" si="395"/>
        <v>3.94</v>
      </c>
      <c r="GA281" s="244">
        <f t="shared" si="395"/>
        <v>3.86</v>
      </c>
      <c r="GB281" s="244">
        <f t="shared" si="395"/>
        <v>3.7</v>
      </c>
      <c r="GC281" s="244">
        <f t="shared" si="395"/>
        <v>3.76</v>
      </c>
      <c r="GD281" s="244">
        <f t="shared" si="395"/>
        <v>3.97</v>
      </c>
      <c r="GE281" s="244">
        <f t="shared" si="395"/>
        <v>3.86</v>
      </c>
      <c r="GF281" s="244">
        <f t="shared" si="395"/>
        <v>3.71</v>
      </c>
      <c r="GG281" s="244">
        <f t="shared" si="395"/>
        <v>4.0599999999999996</v>
      </c>
      <c r="GH281" s="244">
        <f t="shared" si="395"/>
        <v>3.72</v>
      </c>
      <c r="GI281" s="244">
        <f t="shared" si="395"/>
        <v>4.1399999999999997</v>
      </c>
      <c r="GJ281" s="244">
        <f t="shared" si="395"/>
        <v>3.97</v>
      </c>
      <c r="GK281" s="244">
        <f t="shared" si="395"/>
        <v>4.18</v>
      </c>
      <c r="GL281" s="244">
        <f t="shared" ref="GL281:IW281" si="396">+ROUND(((SUM($T$68)+GL$192+GL$148+GL$235+GL$279)-MIN(MIN($T$68),GL$148,GL$192,GL$235,GL$279)-MAX(MAX($T$68),GL$148,GL$192,GL$235,GL$279))/3,2)</f>
        <v>3.82</v>
      </c>
      <c r="GM281" s="244">
        <f t="shared" si="396"/>
        <v>4.22</v>
      </c>
      <c r="GN281" s="244">
        <f t="shared" si="396"/>
        <v>3.84</v>
      </c>
      <c r="GO281" s="244">
        <f t="shared" si="396"/>
        <v>3.7</v>
      </c>
      <c r="GP281" s="244">
        <f t="shared" si="396"/>
        <v>4.04</v>
      </c>
      <c r="GQ281" s="244">
        <f t="shared" si="396"/>
        <v>3.7</v>
      </c>
      <c r="GR281" s="244">
        <f t="shared" si="396"/>
        <v>4</v>
      </c>
      <c r="GS281" s="244">
        <f t="shared" si="396"/>
        <v>3.97</v>
      </c>
      <c r="GT281" s="244">
        <f t="shared" si="396"/>
        <v>4.0999999999999996</v>
      </c>
      <c r="GU281" s="244">
        <f t="shared" si="396"/>
        <v>3.78</v>
      </c>
      <c r="GV281" s="244">
        <f t="shared" si="396"/>
        <v>3.7</v>
      </c>
      <c r="GW281" s="244">
        <f t="shared" si="396"/>
        <v>3.97</v>
      </c>
      <c r="GX281" s="244">
        <f t="shared" si="396"/>
        <v>3.9</v>
      </c>
      <c r="GY281" s="244">
        <f t="shared" si="396"/>
        <v>3.7</v>
      </c>
      <c r="GZ281" s="244">
        <f t="shared" si="396"/>
        <v>3.8</v>
      </c>
      <c r="HA281" s="244">
        <f t="shared" si="396"/>
        <v>4.0599999999999996</v>
      </c>
      <c r="HB281" s="244">
        <f t="shared" si="396"/>
        <v>3.97</v>
      </c>
      <c r="HC281" s="244">
        <f t="shared" si="396"/>
        <v>4.43</v>
      </c>
      <c r="HD281" s="244">
        <f t="shared" si="396"/>
        <v>4.16</v>
      </c>
      <c r="HE281" s="244">
        <f t="shared" si="396"/>
        <v>4.04</v>
      </c>
      <c r="HF281" s="244">
        <f t="shared" si="396"/>
        <v>3.97</v>
      </c>
      <c r="HG281" s="244">
        <f t="shared" si="396"/>
        <v>3.82</v>
      </c>
      <c r="HH281" s="244">
        <f t="shared" si="396"/>
        <v>3.89</v>
      </c>
      <c r="HI281" s="244">
        <f t="shared" si="396"/>
        <v>3.7</v>
      </c>
      <c r="HJ281" s="244">
        <f t="shared" si="396"/>
        <v>3.97</v>
      </c>
      <c r="HK281" s="244">
        <f t="shared" si="396"/>
        <v>4.76</v>
      </c>
      <c r="HL281" s="244">
        <f t="shared" si="396"/>
        <v>4.33</v>
      </c>
      <c r="HM281" s="244">
        <f t="shared" si="396"/>
        <v>4.08</v>
      </c>
      <c r="HN281" s="244">
        <f t="shared" si="396"/>
        <v>4.25</v>
      </c>
      <c r="HO281" s="244">
        <f t="shared" si="396"/>
        <v>3.97</v>
      </c>
      <c r="HP281" s="244">
        <f t="shared" si="396"/>
        <v>4.1399999999999997</v>
      </c>
      <c r="HQ281" s="244">
        <f t="shared" si="396"/>
        <v>3.7</v>
      </c>
      <c r="HR281" s="244">
        <f t="shared" si="396"/>
        <v>4.3099999999999996</v>
      </c>
      <c r="HS281" s="244">
        <f t="shared" si="396"/>
        <v>3.77</v>
      </c>
      <c r="HT281" s="244">
        <f t="shared" si="396"/>
        <v>5.03</v>
      </c>
      <c r="HU281" s="244">
        <f t="shared" si="396"/>
        <v>4.01</v>
      </c>
      <c r="HV281" s="244">
        <f t="shared" si="396"/>
        <v>4.0199999999999996</v>
      </c>
      <c r="HW281" s="244">
        <f t="shared" si="396"/>
        <v>4.09</v>
      </c>
      <c r="HX281" s="244">
        <f t="shared" si="396"/>
        <v>3.7</v>
      </c>
      <c r="HY281" s="244">
        <f t="shared" si="396"/>
        <v>3.76</v>
      </c>
      <c r="HZ281" s="244">
        <f t="shared" si="396"/>
        <v>4.3899999999999997</v>
      </c>
      <c r="IA281" s="244">
        <f t="shared" si="396"/>
        <v>3.7</v>
      </c>
      <c r="IB281" s="244">
        <f t="shared" si="396"/>
        <v>4.22</v>
      </c>
      <c r="IC281" s="244">
        <f t="shared" si="396"/>
        <v>3.95</v>
      </c>
      <c r="ID281" s="244">
        <f t="shared" si="396"/>
        <v>3.78</v>
      </c>
      <c r="IE281" s="244">
        <f t="shared" si="396"/>
        <v>3.92</v>
      </c>
      <c r="IF281" s="244">
        <f t="shared" si="396"/>
        <v>3.71</v>
      </c>
      <c r="IG281" s="244">
        <f t="shared" si="396"/>
        <v>3.93</v>
      </c>
      <c r="IH281" s="244">
        <f t="shared" si="396"/>
        <v>3.97</v>
      </c>
      <c r="II281" s="244">
        <f t="shared" si="396"/>
        <v>4.09</v>
      </c>
      <c r="IJ281" s="244">
        <f t="shared" si="396"/>
        <v>4.26</v>
      </c>
      <c r="IK281" s="244">
        <f t="shared" si="396"/>
        <v>3.79</v>
      </c>
      <c r="IL281" s="244">
        <f t="shared" si="396"/>
        <v>4.3600000000000003</v>
      </c>
      <c r="IM281" s="244">
        <f t="shared" si="396"/>
        <v>3.97</v>
      </c>
      <c r="IN281" s="244">
        <f t="shared" si="396"/>
        <v>4.03</v>
      </c>
      <c r="IO281" s="244">
        <f t="shared" si="396"/>
        <v>3.79</v>
      </c>
      <c r="IP281" s="244">
        <f t="shared" si="396"/>
        <v>3.83</v>
      </c>
      <c r="IQ281" s="244">
        <f t="shared" si="396"/>
        <v>3.7</v>
      </c>
      <c r="IR281" s="244">
        <f t="shared" si="396"/>
        <v>4.2699999999999996</v>
      </c>
      <c r="IS281" s="244">
        <f t="shared" si="396"/>
        <v>4.28</v>
      </c>
      <c r="IT281" s="244">
        <f t="shared" si="396"/>
        <v>3.96</v>
      </c>
      <c r="IU281" s="244">
        <f t="shared" si="396"/>
        <v>3.79</v>
      </c>
      <c r="IV281" s="244">
        <f t="shared" si="396"/>
        <v>4</v>
      </c>
      <c r="IW281" s="244">
        <f t="shared" si="396"/>
        <v>3.77</v>
      </c>
      <c r="IX281" s="244">
        <f t="shared" ref="IX281:LI281" si="397">+ROUND(((SUM($T$68)+IX$192+IX$148+IX$235+IX$279)-MIN(MIN($T$68),IX$148,IX$192,IX$235,IX$279)-MAX(MAX($T$68),IX$148,IX$192,IX$235,IX$279))/3,2)</f>
        <v>4.32</v>
      </c>
      <c r="IY281" s="244">
        <f t="shared" si="397"/>
        <v>3.97</v>
      </c>
      <c r="IZ281" s="244">
        <f t="shared" si="397"/>
        <v>4.3</v>
      </c>
      <c r="JA281" s="244">
        <f t="shared" si="397"/>
        <v>4.0999999999999996</v>
      </c>
      <c r="JB281" s="244">
        <f t="shared" si="397"/>
        <v>3.98</v>
      </c>
      <c r="JC281" s="244">
        <f t="shared" si="397"/>
        <v>4.51</v>
      </c>
      <c r="JD281" s="244">
        <f t="shared" si="397"/>
        <v>3.96</v>
      </c>
      <c r="JE281" s="244">
        <f t="shared" si="397"/>
        <v>4.18</v>
      </c>
      <c r="JF281" s="244">
        <f t="shared" si="397"/>
        <v>4.0599999999999996</v>
      </c>
      <c r="JG281" s="244">
        <f t="shared" si="397"/>
        <v>4.17</v>
      </c>
      <c r="JH281" s="244">
        <f t="shared" si="397"/>
        <v>3.97</v>
      </c>
      <c r="JI281" s="244">
        <f t="shared" si="397"/>
        <v>4.05</v>
      </c>
      <c r="JJ281" s="244">
        <f t="shared" si="397"/>
        <v>3.94</v>
      </c>
      <c r="JK281" s="244">
        <f t="shared" si="397"/>
        <v>3.7</v>
      </c>
      <c r="JL281" s="244">
        <f t="shared" si="397"/>
        <v>4.26</v>
      </c>
      <c r="JM281" s="244">
        <f t="shared" si="397"/>
        <v>4.04</v>
      </c>
      <c r="JN281" s="244">
        <f t="shared" si="397"/>
        <v>4.07</v>
      </c>
      <c r="JO281" s="244">
        <f t="shared" si="397"/>
        <v>4</v>
      </c>
      <c r="JP281" s="244">
        <f t="shared" si="397"/>
        <v>3.7</v>
      </c>
      <c r="JQ281" s="244">
        <f t="shared" si="397"/>
        <v>3.97</v>
      </c>
      <c r="JR281" s="244">
        <f t="shared" si="397"/>
        <v>3.91</v>
      </c>
      <c r="JS281" s="244">
        <f t="shared" si="397"/>
        <v>4</v>
      </c>
      <c r="JT281" s="244">
        <f t="shared" si="397"/>
        <v>3.7</v>
      </c>
      <c r="JU281" s="244">
        <f t="shared" si="397"/>
        <v>3.94</v>
      </c>
      <c r="JV281" s="244">
        <f t="shared" si="397"/>
        <v>4.09</v>
      </c>
      <c r="JW281" s="244">
        <f t="shared" si="397"/>
        <v>4</v>
      </c>
      <c r="JX281" s="244">
        <f t="shared" si="397"/>
        <v>4.09</v>
      </c>
      <c r="JY281" s="244">
        <f t="shared" si="397"/>
        <v>4.0199999999999996</v>
      </c>
      <c r="JZ281" s="244">
        <f t="shared" si="397"/>
        <v>4.4800000000000004</v>
      </c>
      <c r="KA281" s="244">
        <f t="shared" si="397"/>
        <v>4.03</v>
      </c>
      <c r="KB281" s="244">
        <f t="shared" si="397"/>
        <v>3.96</v>
      </c>
      <c r="KC281" s="244">
        <f t="shared" si="397"/>
        <v>4.3</v>
      </c>
      <c r="KD281" s="244">
        <f t="shared" si="397"/>
        <v>4</v>
      </c>
      <c r="KE281" s="244">
        <f t="shared" si="397"/>
        <v>4.1900000000000004</v>
      </c>
      <c r="KF281" s="244">
        <f t="shared" si="397"/>
        <v>3.76</v>
      </c>
      <c r="KG281" s="244">
        <f t="shared" si="397"/>
        <v>4.43</v>
      </c>
      <c r="KH281" s="244">
        <f t="shared" si="397"/>
        <v>4.1399999999999997</v>
      </c>
      <c r="KI281" s="244">
        <f t="shared" si="397"/>
        <v>3.7</v>
      </c>
      <c r="KJ281" s="244">
        <f t="shared" si="397"/>
        <v>3.7</v>
      </c>
      <c r="KK281" s="244">
        <f t="shared" si="397"/>
        <v>3.92</v>
      </c>
      <c r="KL281" s="244">
        <f t="shared" si="397"/>
        <v>4.01</v>
      </c>
      <c r="KM281" s="244">
        <f t="shared" si="397"/>
        <v>4.21</v>
      </c>
      <c r="KN281" s="244">
        <f t="shared" si="397"/>
        <v>3.92</v>
      </c>
      <c r="KO281" s="244">
        <f t="shared" si="397"/>
        <v>3.82</v>
      </c>
      <c r="KP281" s="244">
        <f t="shared" si="397"/>
        <v>3.82</v>
      </c>
      <c r="KQ281" s="244">
        <f t="shared" si="397"/>
        <v>4.12</v>
      </c>
      <c r="KR281" s="244">
        <f t="shared" si="397"/>
        <v>3.97</v>
      </c>
      <c r="KS281" s="244">
        <f t="shared" si="397"/>
        <v>4.08</v>
      </c>
      <c r="KT281" s="244">
        <f t="shared" si="397"/>
        <v>3.97</v>
      </c>
      <c r="KU281" s="244">
        <f t="shared" si="397"/>
        <v>3.85</v>
      </c>
      <c r="KV281" s="244">
        <f t="shared" si="397"/>
        <v>3.7</v>
      </c>
      <c r="KW281" s="244">
        <f t="shared" si="397"/>
        <v>3.81</v>
      </c>
      <c r="KX281" s="244">
        <f t="shared" si="397"/>
        <v>3.71</v>
      </c>
      <c r="KY281" s="244">
        <f t="shared" si="397"/>
        <v>4.0199999999999996</v>
      </c>
      <c r="KZ281" s="244">
        <f t="shared" si="397"/>
        <v>4.04</v>
      </c>
      <c r="LA281" s="244">
        <f t="shared" si="397"/>
        <v>3.97</v>
      </c>
      <c r="LB281" s="244">
        <f t="shared" si="397"/>
        <v>4.82</v>
      </c>
      <c r="LC281" s="244">
        <f t="shared" si="397"/>
        <v>3.77</v>
      </c>
      <c r="LD281" s="244">
        <f t="shared" si="397"/>
        <v>4.03</v>
      </c>
      <c r="LE281" s="244">
        <f t="shared" si="397"/>
        <v>4.07</v>
      </c>
      <c r="LF281" s="244">
        <f t="shared" si="397"/>
        <v>3.73</v>
      </c>
      <c r="LG281" s="244">
        <f t="shared" si="397"/>
        <v>3.7</v>
      </c>
      <c r="LH281" s="244">
        <f t="shared" si="397"/>
        <v>4.2699999999999996</v>
      </c>
      <c r="LI281" s="244">
        <f t="shared" si="397"/>
        <v>4.0199999999999996</v>
      </c>
      <c r="LJ281" s="244">
        <f t="shared" ref="LJ281:NU281" si="398">+ROUND(((SUM($T$68)+LJ$192+LJ$148+LJ$235+LJ$279)-MIN(MIN($T$68),LJ$148,LJ$192,LJ$235,LJ$279)-MAX(MAX($T$68),LJ$148,LJ$192,LJ$235,LJ$279))/3,2)</f>
        <v>3.77</v>
      </c>
      <c r="LK281" s="244">
        <f t="shared" si="398"/>
        <v>3.97</v>
      </c>
      <c r="LL281" s="244">
        <f t="shared" si="398"/>
        <v>4.13</v>
      </c>
      <c r="LM281" s="244">
        <f t="shared" si="398"/>
        <v>3.83</v>
      </c>
      <c r="LN281" s="244">
        <f t="shared" si="398"/>
        <v>3.89</v>
      </c>
      <c r="LO281" s="244">
        <f t="shared" si="398"/>
        <v>4.04</v>
      </c>
      <c r="LP281" s="244">
        <f t="shared" si="398"/>
        <v>4.22</v>
      </c>
      <c r="LQ281" s="244">
        <f t="shared" si="398"/>
        <v>3.99</v>
      </c>
      <c r="LR281" s="244">
        <f t="shared" si="398"/>
        <v>4.13</v>
      </c>
      <c r="LS281" s="244">
        <f t="shared" si="398"/>
        <v>3.87</v>
      </c>
      <c r="LT281" s="244">
        <f t="shared" si="398"/>
        <v>4.42</v>
      </c>
      <c r="LU281" s="244">
        <f t="shared" si="398"/>
        <v>4.2699999999999996</v>
      </c>
      <c r="LV281" s="244">
        <f t="shared" si="398"/>
        <v>3.71</v>
      </c>
      <c r="LW281" s="244">
        <f t="shared" si="398"/>
        <v>4.3</v>
      </c>
      <c r="LX281" s="244">
        <f t="shared" si="398"/>
        <v>4.33</v>
      </c>
      <c r="LY281" s="244">
        <f t="shared" si="398"/>
        <v>4.08</v>
      </c>
      <c r="LZ281" s="244">
        <f t="shared" si="398"/>
        <v>4.1900000000000004</v>
      </c>
      <c r="MA281" s="244">
        <f t="shared" si="398"/>
        <v>4.0599999999999996</v>
      </c>
      <c r="MB281" s="244">
        <f t="shared" si="398"/>
        <v>4.1900000000000004</v>
      </c>
      <c r="MC281" s="244">
        <f t="shared" si="398"/>
        <v>3.97</v>
      </c>
      <c r="MD281" s="244">
        <f t="shared" si="398"/>
        <v>4.17</v>
      </c>
      <c r="ME281" s="244">
        <f t="shared" si="398"/>
        <v>3.98</v>
      </c>
      <c r="MF281" s="244">
        <f t="shared" si="398"/>
        <v>4.21</v>
      </c>
      <c r="MG281" s="244">
        <f t="shared" si="398"/>
        <v>4.2</v>
      </c>
      <c r="MH281" s="244">
        <f t="shared" si="398"/>
        <v>4.07</v>
      </c>
      <c r="MI281" s="244">
        <f t="shared" si="398"/>
        <v>4.05</v>
      </c>
      <c r="MJ281" s="244">
        <f t="shared" si="398"/>
        <v>4.04</v>
      </c>
      <c r="MK281" s="244">
        <f t="shared" si="398"/>
        <v>3.9</v>
      </c>
      <c r="ML281" s="244">
        <f t="shared" si="398"/>
        <v>4.08</v>
      </c>
      <c r="MM281" s="244">
        <f t="shared" si="398"/>
        <v>3.96</v>
      </c>
      <c r="MN281" s="244">
        <f t="shared" si="398"/>
        <v>3.97</v>
      </c>
      <c r="MO281" s="244">
        <f t="shared" si="398"/>
        <v>4.32</v>
      </c>
      <c r="MP281" s="244">
        <f t="shared" si="398"/>
        <v>3.95</v>
      </c>
      <c r="MQ281" s="244">
        <f t="shared" si="398"/>
        <v>4.05</v>
      </c>
      <c r="MR281" s="244">
        <f t="shared" si="398"/>
        <v>3.7</v>
      </c>
      <c r="MS281" s="244">
        <f t="shared" si="398"/>
        <v>3.86</v>
      </c>
      <c r="MT281" s="244">
        <f t="shared" si="398"/>
        <v>4.0199999999999996</v>
      </c>
      <c r="MU281" s="244">
        <f t="shared" si="398"/>
        <v>3.7</v>
      </c>
      <c r="MV281" s="244">
        <f t="shared" si="398"/>
        <v>4.1399999999999997</v>
      </c>
      <c r="MW281" s="244">
        <f t="shared" si="398"/>
        <v>3.76</v>
      </c>
      <c r="MX281" s="244">
        <f t="shared" si="398"/>
        <v>3.97</v>
      </c>
      <c r="MY281" s="244">
        <f t="shared" si="398"/>
        <v>3.99</v>
      </c>
      <c r="MZ281" s="244">
        <f t="shared" si="398"/>
        <v>4.51</v>
      </c>
      <c r="NA281" s="244">
        <f t="shared" si="398"/>
        <v>3.91</v>
      </c>
      <c r="NB281" s="244">
        <f t="shared" si="398"/>
        <v>3.92</v>
      </c>
      <c r="NC281" s="244">
        <f t="shared" si="398"/>
        <v>3.87</v>
      </c>
      <c r="ND281" s="244">
        <f t="shared" si="398"/>
        <v>3.74</v>
      </c>
      <c r="NE281" s="244">
        <f t="shared" si="398"/>
        <v>4.08</v>
      </c>
      <c r="NF281" s="244">
        <f t="shared" si="398"/>
        <v>4.22</v>
      </c>
      <c r="NG281" s="244">
        <f t="shared" si="398"/>
        <v>4.13</v>
      </c>
      <c r="NH281" s="244">
        <f t="shared" si="398"/>
        <v>4.17</v>
      </c>
      <c r="NI281" s="244">
        <f t="shared" si="398"/>
        <v>3.97</v>
      </c>
      <c r="NJ281" s="244">
        <f t="shared" si="398"/>
        <v>4.0199999999999996</v>
      </c>
      <c r="NK281" s="244">
        <f t="shared" si="398"/>
        <v>3.77</v>
      </c>
      <c r="NL281" s="244">
        <f t="shared" si="398"/>
        <v>4.1100000000000003</v>
      </c>
      <c r="NM281" s="244">
        <f t="shared" si="398"/>
        <v>3.87</v>
      </c>
      <c r="NN281" s="244">
        <f t="shared" si="398"/>
        <v>3.71</v>
      </c>
      <c r="NO281" s="244">
        <f t="shared" si="398"/>
        <v>3.73</v>
      </c>
      <c r="NP281" s="244">
        <f t="shared" si="398"/>
        <v>4.1100000000000003</v>
      </c>
      <c r="NQ281" s="244">
        <f t="shared" si="398"/>
        <v>3.7</v>
      </c>
      <c r="NR281" s="244">
        <f t="shared" si="398"/>
        <v>3.7</v>
      </c>
      <c r="NS281" s="244">
        <f t="shared" si="398"/>
        <v>4.0999999999999996</v>
      </c>
      <c r="NT281" s="244">
        <f t="shared" si="398"/>
        <v>3.99</v>
      </c>
      <c r="NU281" s="244">
        <f t="shared" si="398"/>
        <v>3.71</v>
      </c>
      <c r="NV281" s="244">
        <f t="shared" ref="NV281:QG281" si="399">+ROUND(((SUM($T$68)+NV$192+NV$148+NV$235+NV$279)-MIN(MIN($T$68),NV$148,NV$192,NV$235,NV$279)-MAX(MAX($T$68),NV$148,NV$192,NV$235,NV$279))/3,2)</f>
        <v>4.34</v>
      </c>
      <c r="NW281" s="244">
        <f t="shared" si="399"/>
        <v>4.13</v>
      </c>
      <c r="NX281" s="244">
        <f t="shared" si="399"/>
        <v>4.3499999999999996</v>
      </c>
      <c r="NY281" s="244">
        <f t="shared" si="399"/>
        <v>4.21</v>
      </c>
      <c r="NZ281" s="244">
        <f t="shared" si="399"/>
        <v>4.03</v>
      </c>
      <c r="OA281" s="244">
        <f t="shared" si="399"/>
        <v>4.16</v>
      </c>
      <c r="OB281" s="244">
        <f t="shared" si="399"/>
        <v>3.84</v>
      </c>
      <c r="OC281" s="244">
        <f t="shared" si="399"/>
        <v>4.01</v>
      </c>
      <c r="OD281" s="244">
        <f t="shared" si="399"/>
        <v>3.7</v>
      </c>
      <c r="OE281" s="244">
        <f t="shared" si="399"/>
        <v>3.78</v>
      </c>
      <c r="OF281" s="244">
        <f t="shared" si="399"/>
        <v>3.82</v>
      </c>
      <c r="OG281" s="244">
        <f t="shared" si="399"/>
        <v>3.7</v>
      </c>
      <c r="OH281" s="244">
        <f t="shared" si="399"/>
        <v>3.7</v>
      </c>
      <c r="OI281" s="244">
        <f t="shared" si="399"/>
        <v>4.03</v>
      </c>
      <c r="OJ281" s="244">
        <f t="shared" si="399"/>
        <v>3.76</v>
      </c>
      <c r="OK281" s="244">
        <f t="shared" si="399"/>
        <v>3.79</v>
      </c>
      <c r="OL281" s="244">
        <f t="shared" si="399"/>
        <v>3.9</v>
      </c>
      <c r="OM281" s="244">
        <f t="shared" si="399"/>
        <v>3.7</v>
      </c>
      <c r="ON281" s="244">
        <f t="shared" si="399"/>
        <v>4.1399999999999997</v>
      </c>
      <c r="OO281" s="244">
        <f t="shared" si="399"/>
        <v>4.01</v>
      </c>
      <c r="OP281" s="244">
        <f t="shared" si="399"/>
        <v>4.38</v>
      </c>
      <c r="OQ281" s="244">
        <f t="shared" si="399"/>
        <v>4.24</v>
      </c>
      <c r="OR281" s="244">
        <f t="shared" si="399"/>
        <v>4.18</v>
      </c>
      <c r="OS281" s="244">
        <f t="shared" si="399"/>
        <v>4.1900000000000004</v>
      </c>
      <c r="OT281" s="244">
        <f t="shared" si="399"/>
        <v>3.77</v>
      </c>
      <c r="OU281" s="244">
        <f t="shared" si="399"/>
        <v>3.77</v>
      </c>
      <c r="OV281" s="244">
        <f t="shared" si="399"/>
        <v>3.97</v>
      </c>
      <c r="OW281" s="244">
        <f t="shared" si="399"/>
        <v>4.18</v>
      </c>
      <c r="OX281" s="244">
        <f t="shared" si="399"/>
        <v>4.17</v>
      </c>
      <c r="OY281" s="244">
        <f t="shared" si="399"/>
        <v>5.29</v>
      </c>
      <c r="OZ281" s="244">
        <f t="shared" si="399"/>
        <v>3.7</v>
      </c>
      <c r="PA281" s="244">
        <f t="shared" si="399"/>
        <v>3.99</v>
      </c>
      <c r="PB281" s="244">
        <f t="shared" si="399"/>
        <v>3.74</v>
      </c>
      <c r="PC281" s="244">
        <f t="shared" si="399"/>
        <v>4.18</v>
      </c>
      <c r="PD281" s="244">
        <f t="shared" si="399"/>
        <v>3.81</v>
      </c>
      <c r="PE281" s="244">
        <f t="shared" si="399"/>
        <v>3.92</v>
      </c>
      <c r="PF281" s="244">
        <f t="shared" si="399"/>
        <v>4.1100000000000003</v>
      </c>
      <c r="PG281" s="244">
        <f t="shared" si="399"/>
        <v>4.08</v>
      </c>
      <c r="PH281" s="244">
        <f t="shared" si="399"/>
        <v>4.01</v>
      </c>
      <c r="PI281" s="244">
        <f t="shared" si="399"/>
        <v>3.7</v>
      </c>
      <c r="PJ281" s="244">
        <f t="shared" si="399"/>
        <v>3.7</v>
      </c>
      <c r="PK281" s="244">
        <f t="shared" si="399"/>
        <v>3.97</v>
      </c>
      <c r="PL281" s="244">
        <f t="shared" si="399"/>
        <v>3.97</v>
      </c>
      <c r="PM281" s="244">
        <f t="shared" si="399"/>
        <v>4.0199999999999996</v>
      </c>
      <c r="PN281" s="244">
        <f t="shared" si="399"/>
        <v>4.0999999999999996</v>
      </c>
      <c r="PO281" s="244">
        <f t="shared" si="399"/>
        <v>3.98</v>
      </c>
      <c r="PP281" s="244">
        <f t="shared" si="399"/>
        <v>4.3099999999999996</v>
      </c>
      <c r="PQ281" s="244">
        <f t="shared" si="399"/>
        <v>4</v>
      </c>
      <c r="PR281" s="244">
        <f t="shared" si="399"/>
        <v>3.81</v>
      </c>
      <c r="PS281" s="244">
        <f t="shared" si="399"/>
        <v>3.9</v>
      </c>
      <c r="PT281" s="244">
        <f t="shared" si="399"/>
        <v>3.95</v>
      </c>
      <c r="PU281" s="244">
        <f t="shared" si="399"/>
        <v>3.8</v>
      </c>
      <c r="PV281" s="244">
        <f t="shared" si="399"/>
        <v>4.0999999999999996</v>
      </c>
      <c r="PW281" s="244">
        <f t="shared" si="399"/>
        <v>3.7</v>
      </c>
      <c r="PX281" s="244">
        <f t="shared" si="399"/>
        <v>3.97</v>
      </c>
      <c r="PY281" s="244">
        <f t="shared" si="399"/>
        <v>3.82</v>
      </c>
      <c r="PZ281" s="244">
        <f t="shared" si="399"/>
        <v>3.82</v>
      </c>
      <c r="QA281" s="244">
        <f t="shared" si="399"/>
        <v>4.08</v>
      </c>
      <c r="QB281" s="244">
        <f t="shared" si="399"/>
        <v>4.1500000000000004</v>
      </c>
      <c r="QC281" s="244">
        <f t="shared" si="399"/>
        <v>3.97</v>
      </c>
      <c r="QD281" s="244">
        <f t="shared" si="399"/>
        <v>3.7</v>
      </c>
      <c r="QE281" s="244">
        <f t="shared" si="399"/>
        <v>4.71</v>
      </c>
      <c r="QF281" s="244">
        <f t="shared" si="399"/>
        <v>4.12</v>
      </c>
      <c r="QG281" s="244">
        <f t="shared" si="399"/>
        <v>3.83</v>
      </c>
      <c r="QH281" s="244">
        <f t="shared" ref="QH281:SG281" si="400">+ROUND(((SUM($T$68)+QH$192+QH$148+QH$235+QH$279)-MIN(MIN($T$68),QH$148,QH$192,QH$235,QH$279)-MAX(MAX($T$68),QH$148,QH$192,QH$235,QH$279))/3,2)</f>
        <v>4.03</v>
      </c>
      <c r="QI281" s="244">
        <f t="shared" si="400"/>
        <v>3.97</v>
      </c>
      <c r="QJ281" s="244">
        <f t="shared" si="400"/>
        <v>3.98</v>
      </c>
      <c r="QK281" s="244">
        <f t="shared" si="400"/>
        <v>4.0199999999999996</v>
      </c>
      <c r="QL281" s="244">
        <f t="shared" si="400"/>
        <v>3.7</v>
      </c>
      <c r="QM281" s="244">
        <f t="shared" si="400"/>
        <v>3.89</v>
      </c>
      <c r="QN281" s="244">
        <f t="shared" si="400"/>
        <v>4.22</v>
      </c>
      <c r="QO281" s="244">
        <f t="shared" si="400"/>
        <v>3.97</v>
      </c>
      <c r="QP281" s="244">
        <f t="shared" si="400"/>
        <v>4.09</v>
      </c>
      <c r="QQ281" s="244">
        <f t="shared" si="400"/>
        <v>4.24</v>
      </c>
      <c r="QR281" s="244">
        <f t="shared" si="400"/>
        <v>3.7</v>
      </c>
      <c r="QS281" s="244">
        <f t="shared" si="400"/>
        <v>3.78</v>
      </c>
      <c r="QT281" s="244">
        <f t="shared" si="400"/>
        <v>4.03</v>
      </c>
      <c r="QU281" s="244">
        <f t="shared" si="400"/>
        <v>4.0999999999999996</v>
      </c>
      <c r="QV281" s="244">
        <f t="shared" si="400"/>
        <v>3.84</v>
      </c>
      <c r="QW281" s="244">
        <f t="shared" si="400"/>
        <v>4.12</v>
      </c>
      <c r="QX281" s="244">
        <f t="shared" si="400"/>
        <v>3.9</v>
      </c>
      <c r="QY281" s="244">
        <f t="shared" si="400"/>
        <v>3.7</v>
      </c>
      <c r="QZ281" s="244">
        <f t="shared" si="400"/>
        <v>4.05</v>
      </c>
      <c r="RA281" s="244">
        <f t="shared" si="400"/>
        <v>4.25</v>
      </c>
      <c r="RB281" s="244">
        <f t="shared" si="400"/>
        <v>4.08</v>
      </c>
      <c r="RC281" s="244">
        <f t="shared" si="400"/>
        <v>3.99</v>
      </c>
      <c r="RD281" s="244">
        <f t="shared" si="400"/>
        <v>3.78</v>
      </c>
      <c r="RE281" s="244">
        <f t="shared" si="400"/>
        <v>3.75</v>
      </c>
      <c r="RF281" s="244">
        <f t="shared" si="400"/>
        <v>4.1100000000000003</v>
      </c>
      <c r="RG281" s="244">
        <f t="shared" si="400"/>
        <v>4.4000000000000004</v>
      </c>
      <c r="RH281" s="244">
        <f t="shared" si="400"/>
        <v>3.87</v>
      </c>
      <c r="RI281" s="244">
        <f t="shared" si="400"/>
        <v>3.98</v>
      </c>
      <c r="RJ281" s="244">
        <f t="shared" si="400"/>
        <v>4.22</v>
      </c>
      <c r="RK281" s="244">
        <f t="shared" si="400"/>
        <v>3.96</v>
      </c>
      <c r="RL281" s="244">
        <f t="shared" si="400"/>
        <v>3.95</v>
      </c>
      <c r="RM281" s="244">
        <f t="shared" si="400"/>
        <v>3.93</v>
      </c>
      <c r="RN281" s="244">
        <f t="shared" si="400"/>
        <v>3.7</v>
      </c>
      <c r="RO281" s="244">
        <f t="shared" si="400"/>
        <v>4.1100000000000003</v>
      </c>
      <c r="RP281" s="244">
        <f t="shared" si="400"/>
        <v>4.0999999999999996</v>
      </c>
      <c r="RQ281" s="244">
        <f t="shared" si="400"/>
        <v>3.76</v>
      </c>
      <c r="RR281" s="244">
        <f t="shared" si="400"/>
        <v>3.83</v>
      </c>
      <c r="RS281" s="244">
        <f t="shared" si="400"/>
        <v>3.99</v>
      </c>
      <c r="RT281" s="244">
        <f t="shared" si="400"/>
        <v>3.97</v>
      </c>
      <c r="RU281" s="244">
        <f t="shared" si="400"/>
        <v>3.7</v>
      </c>
      <c r="RV281" s="244">
        <f t="shared" si="400"/>
        <v>4.01</v>
      </c>
      <c r="RW281" s="244">
        <f t="shared" si="400"/>
        <v>3.96</v>
      </c>
      <c r="RX281" s="244">
        <f t="shared" si="400"/>
        <v>4.16</v>
      </c>
      <c r="RY281" s="244">
        <f t="shared" si="400"/>
        <v>4.16</v>
      </c>
      <c r="RZ281" s="244">
        <f t="shared" si="400"/>
        <v>4.07</v>
      </c>
      <c r="SA281" s="244">
        <f t="shared" si="400"/>
        <v>3.75</v>
      </c>
      <c r="SB281" s="244">
        <f t="shared" si="400"/>
        <v>3.76</v>
      </c>
      <c r="SC281" s="244">
        <f t="shared" si="400"/>
        <v>3.97</v>
      </c>
      <c r="SD281" s="244">
        <f t="shared" si="400"/>
        <v>3.7</v>
      </c>
      <c r="SE281" s="244">
        <f t="shared" si="400"/>
        <v>3.97</v>
      </c>
      <c r="SF281" s="244">
        <f t="shared" si="400"/>
        <v>4.1399999999999997</v>
      </c>
      <c r="SG281" s="244">
        <f t="shared" si="400"/>
        <v>3.74</v>
      </c>
    </row>
    <row r="282" spans="1:502">
      <c r="A282" t="s">
        <v>574</v>
      </c>
      <c r="B282">
        <f t="shared" ref="B282:BM282" si="401">+ROUND((SUM($Z$68)+B$193+B$149+B$236+B$280-MIN(B$193,B$149,B$236,B$280,MIN($Z$68))-MAX(B$193,B$149,B$236,B$280,MAX($Z$68)))/3,1)</f>
        <v>174.4</v>
      </c>
      <c r="C282">
        <f t="shared" si="401"/>
        <v>169.4</v>
      </c>
      <c r="D282">
        <f t="shared" si="401"/>
        <v>192.2</v>
      </c>
      <c r="E282">
        <f t="shared" si="401"/>
        <v>168.5</v>
      </c>
      <c r="F282">
        <f t="shared" si="401"/>
        <v>171.7</v>
      </c>
      <c r="G282">
        <f t="shared" si="401"/>
        <v>174.1</v>
      </c>
      <c r="H282">
        <f t="shared" si="401"/>
        <v>173.5</v>
      </c>
      <c r="I282">
        <f t="shared" si="401"/>
        <v>171.9</v>
      </c>
      <c r="J282">
        <f t="shared" si="401"/>
        <v>171.2</v>
      </c>
      <c r="K282">
        <f t="shared" si="401"/>
        <v>175.1</v>
      </c>
      <c r="L282">
        <f t="shared" si="401"/>
        <v>167.5</v>
      </c>
      <c r="M282">
        <f t="shared" si="401"/>
        <v>166.1</v>
      </c>
      <c r="N282">
        <f t="shared" si="401"/>
        <v>178</v>
      </c>
      <c r="O282">
        <f t="shared" si="401"/>
        <v>173.7</v>
      </c>
      <c r="P282">
        <f t="shared" si="401"/>
        <v>169.2</v>
      </c>
      <c r="Q282">
        <f t="shared" si="401"/>
        <v>175.4</v>
      </c>
      <c r="R282">
        <f t="shared" si="401"/>
        <v>174.1</v>
      </c>
      <c r="S282">
        <f t="shared" si="401"/>
        <v>171.2</v>
      </c>
      <c r="T282">
        <f t="shared" si="401"/>
        <v>167.1</v>
      </c>
      <c r="U282">
        <f t="shared" si="401"/>
        <v>171.4</v>
      </c>
      <c r="V282">
        <f t="shared" si="401"/>
        <v>173.5</v>
      </c>
      <c r="W282">
        <f t="shared" si="401"/>
        <v>170.7</v>
      </c>
      <c r="X282">
        <f t="shared" si="401"/>
        <v>173.2</v>
      </c>
      <c r="Y282">
        <f t="shared" si="401"/>
        <v>173</v>
      </c>
      <c r="Z282">
        <f t="shared" si="401"/>
        <v>181.4</v>
      </c>
      <c r="AA282">
        <f t="shared" si="401"/>
        <v>168</v>
      </c>
      <c r="AB282">
        <f t="shared" si="401"/>
        <v>174.4</v>
      </c>
      <c r="AC282">
        <f t="shared" si="401"/>
        <v>181.4</v>
      </c>
      <c r="AD282">
        <f t="shared" si="401"/>
        <v>165.8</v>
      </c>
      <c r="AE282">
        <f t="shared" si="401"/>
        <v>171.5</v>
      </c>
      <c r="AF282">
        <f t="shared" si="401"/>
        <v>169.7</v>
      </c>
      <c r="AG282">
        <f t="shared" si="401"/>
        <v>180.2</v>
      </c>
      <c r="AH282">
        <f t="shared" si="401"/>
        <v>172.7</v>
      </c>
      <c r="AI282">
        <f t="shared" si="401"/>
        <v>171.3</v>
      </c>
      <c r="AJ282">
        <f t="shared" si="401"/>
        <v>171</v>
      </c>
      <c r="AK282">
        <f t="shared" si="401"/>
        <v>168.5</v>
      </c>
      <c r="AL282">
        <f t="shared" si="401"/>
        <v>176</v>
      </c>
      <c r="AM282">
        <f t="shared" si="401"/>
        <v>164.1</v>
      </c>
      <c r="AN282">
        <f t="shared" si="401"/>
        <v>178.1</v>
      </c>
      <c r="AO282">
        <f t="shared" si="401"/>
        <v>171</v>
      </c>
      <c r="AP282">
        <f t="shared" si="401"/>
        <v>162.30000000000001</v>
      </c>
      <c r="AQ282">
        <f t="shared" si="401"/>
        <v>168.3</v>
      </c>
      <c r="AR282">
        <f t="shared" si="401"/>
        <v>166.9</v>
      </c>
      <c r="AS282">
        <f t="shared" si="401"/>
        <v>165.8</v>
      </c>
      <c r="AT282">
        <f t="shared" si="401"/>
        <v>173.3</v>
      </c>
      <c r="AU282">
        <f t="shared" si="401"/>
        <v>171</v>
      </c>
      <c r="AV282">
        <f t="shared" si="401"/>
        <v>174.2</v>
      </c>
      <c r="AW282">
        <f t="shared" si="401"/>
        <v>174.9</v>
      </c>
      <c r="AX282">
        <f t="shared" si="401"/>
        <v>164.4</v>
      </c>
      <c r="AY282">
        <f t="shared" si="401"/>
        <v>170.7</v>
      </c>
      <c r="AZ282">
        <f t="shared" si="401"/>
        <v>163.5</v>
      </c>
      <c r="BA282">
        <f t="shared" si="401"/>
        <v>169.9</v>
      </c>
      <c r="BB282">
        <f t="shared" si="401"/>
        <v>179.9</v>
      </c>
      <c r="BC282">
        <f t="shared" si="401"/>
        <v>177</v>
      </c>
      <c r="BD282">
        <f t="shared" si="401"/>
        <v>179.3</v>
      </c>
      <c r="BE282">
        <f t="shared" si="401"/>
        <v>170.5</v>
      </c>
      <c r="BF282">
        <f t="shared" si="401"/>
        <v>182.9</v>
      </c>
      <c r="BG282">
        <f t="shared" si="401"/>
        <v>168.3</v>
      </c>
      <c r="BH282">
        <f t="shared" si="401"/>
        <v>175.2</v>
      </c>
      <c r="BI282">
        <f t="shared" si="401"/>
        <v>173</v>
      </c>
      <c r="BJ282">
        <f t="shared" si="401"/>
        <v>166.6</v>
      </c>
      <c r="BK282">
        <f t="shared" si="401"/>
        <v>170.7</v>
      </c>
      <c r="BL282">
        <f t="shared" si="401"/>
        <v>176.8</v>
      </c>
      <c r="BM282">
        <f t="shared" si="401"/>
        <v>171.5</v>
      </c>
      <c r="BN282">
        <f t="shared" ref="BN282:DY282" si="402">+ROUND((SUM($Z$68)+BN$193+BN$149+BN$236+BN$280-MIN(BN$193,BN$149,BN$236,BN$280,MIN($Z$68))-MAX(BN$193,BN$149,BN$236,BN$280,MAX($Z$68)))/3,1)</f>
        <v>173.8</v>
      </c>
      <c r="BO282">
        <f t="shared" si="402"/>
        <v>166.6</v>
      </c>
      <c r="BP282">
        <f t="shared" si="402"/>
        <v>175.5</v>
      </c>
      <c r="BQ282">
        <f t="shared" si="402"/>
        <v>170.1</v>
      </c>
      <c r="BR282">
        <f t="shared" si="402"/>
        <v>173.4</v>
      </c>
      <c r="BS282">
        <f t="shared" si="402"/>
        <v>167.9</v>
      </c>
      <c r="BT282">
        <f t="shared" si="402"/>
        <v>183.4</v>
      </c>
      <c r="BU282">
        <f t="shared" si="402"/>
        <v>171</v>
      </c>
      <c r="BV282">
        <f t="shared" si="402"/>
        <v>181</v>
      </c>
      <c r="BW282">
        <f t="shared" si="402"/>
        <v>174.1</v>
      </c>
      <c r="BX282">
        <f t="shared" si="402"/>
        <v>168.7</v>
      </c>
      <c r="BY282">
        <f t="shared" si="402"/>
        <v>171</v>
      </c>
      <c r="BZ282">
        <f t="shared" si="402"/>
        <v>166.1</v>
      </c>
      <c r="CA282">
        <f t="shared" si="402"/>
        <v>173.1</v>
      </c>
      <c r="CB282">
        <f t="shared" si="402"/>
        <v>181.4</v>
      </c>
      <c r="CC282">
        <f t="shared" si="402"/>
        <v>168.6</v>
      </c>
      <c r="CD282">
        <f t="shared" si="402"/>
        <v>176.9</v>
      </c>
      <c r="CE282">
        <f t="shared" si="402"/>
        <v>172.6</v>
      </c>
      <c r="CF282">
        <f t="shared" si="402"/>
        <v>169.5</v>
      </c>
      <c r="CG282">
        <f t="shared" si="402"/>
        <v>179.9</v>
      </c>
      <c r="CH282">
        <f t="shared" si="402"/>
        <v>171.8</v>
      </c>
      <c r="CI282">
        <f t="shared" si="402"/>
        <v>172.9</v>
      </c>
      <c r="CJ282">
        <f t="shared" si="402"/>
        <v>182</v>
      </c>
      <c r="CK282">
        <f t="shared" si="402"/>
        <v>168.7</v>
      </c>
      <c r="CL282">
        <f t="shared" si="402"/>
        <v>165.8</v>
      </c>
      <c r="CM282">
        <f t="shared" si="402"/>
        <v>167.4</v>
      </c>
      <c r="CN282">
        <f t="shared" si="402"/>
        <v>168.8</v>
      </c>
      <c r="CO282">
        <f t="shared" si="402"/>
        <v>174.3</v>
      </c>
      <c r="CP282">
        <f t="shared" si="402"/>
        <v>167.7</v>
      </c>
      <c r="CQ282">
        <f t="shared" si="402"/>
        <v>170.6</v>
      </c>
      <c r="CR282">
        <f t="shared" si="402"/>
        <v>173.7</v>
      </c>
      <c r="CS282">
        <f t="shared" si="402"/>
        <v>166.2</v>
      </c>
      <c r="CT282">
        <f t="shared" si="402"/>
        <v>176</v>
      </c>
      <c r="CU282">
        <f t="shared" si="402"/>
        <v>172.7</v>
      </c>
      <c r="CV282">
        <f t="shared" si="402"/>
        <v>178</v>
      </c>
      <c r="CW282">
        <f t="shared" si="402"/>
        <v>178.6</v>
      </c>
      <c r="CX282">
        <f t="shared" si="402"/>
        <v>169.5</v>
      </c>
      <c r="CY282">
        <f t="shared" si="402"/>
        <v>168.5</v>
      </c>
      <c r="CZ282">
        <f t="shared" si="402"/>
        <v>166.3</v>
      </c>
      <c r="DA282">
        <f t="shared" si="402"/>
        <v>182.6</v>
      </c>
      <c r="DB282">
        <f t="shared" si="402"/>
        <v>172.8</v>
      </c>
      <c r="DC282">
        <f t="shared" si="402"/>
        <v>166.9</v>
      </c>
      <c r="DD282">
        <f t="shared" si="402"/>
        <v>182</v>
      </c>
      <c r="DE282">
        <f t="shared" si="402"/>
        <v>178.1</v>
      </c>
      <c r="DF282">
        <f t="shared" si="402"/>
        <v>169.4</v>
      </c>
      <c r="DG282">
        <f t="shared" si="402"/>
        <v>173.4</v>
      </c>
      <c r="DH282">
        <f t="shared" si="402"/>
        <v>172.1</v>
      </c>
      <c r="DI282">
        <f t="shared" si="402"/>
        <v>174.3</v>
      </c>
      <c r="DJ282">
        <f t="shared" si="402"/>
        <v>167</v>
      </c>
      <c r="DK282">
        <f t="shared" si="402"/>
        <v>172.7</v>
      </c>
      <c r="DL282">
        <f t="shared" si="402"/>
        <v>166.6</v>
      </c>
      <c r="DM282">
        <f t="shared" si="402"/>
        <v>173.9</v>
      </c>
      <c r="DN282">
        <f t="shared" si="402"/>
        <v>178.1</v>
      </c>
      <c r="DO282">
        <f t="shared" si="402"/>
        <v>180.7</v>
      </c>
      <c r="DP282">
        <f t="shared" si="402"/>
        <v>178.2</v>
      </c>
      <c r="DQ282">
        <f t="shared" si="402"/>
        <v>175.4</v>
      </c>
      <c r="DR282">
        <f t="shared" si="402"/>
        <v>181.1</v>
      </c>
      <c r="DS282">
        <f t="shared" si="402"/>
        <v>180.5</v>
      </c>
      <c r="DT282">
        <f t="shared" si="402"/>
        <v>172.7</v>
      </c>
      <c r="DU282">
        <f t="shared" si="402"/>
        <v>165.6</v>
      </c>
      <c r="DV282">
        <f t="shared" si="402"/>
        <v>170.1</v>
      </c>
      <c r="DW282">
        <f t="shared" si="402"/>
        <v>176.6</v>
      </c>
      <c r="DX282">
        <f t="shared" si="402"/>
        <v>168.1</v>
      </c>
      <c r="DY282">
        <f t="shared" si="402"/>
        <v>176.5</v>
      </c>
      <c r="DZ282">
        <f t="shared" ref="DZ282:GK282" si="403">+ROUND((SUM($Z$68)+DZ$193+DZ$149+DZ$236+DZ$280-MIN(DZ$193,DZ$149,DZ$236,DZ$280,MIN($Z$68))-MAX(DZ$193,DZ$149,DZ$236,DZ$280,MAX($Z$68)))/3,1)</f>
        <v>172.8</v>
      </c>
      <c r="EA282">
        <f t="shared" si="403"/>
        <v>177.8</v>
      </c>
      <c r="EB282">
        <f t="shared" si="403"/>
        <v>174.9</v>
      </c>
      <c r="EC282">
        <f t="shared" si="403"/>
        <v>182.4</v>
      </c>
      <c r="ED282">
        <f t="shared" si="403"/>
        <v>167.8</v>
      </c>
      <c r="EE282">
        <f t="shared" si="403"/>
        <v>173.4</v>
      </c>
      <c r="EF282">
        <f t="shared" si="403"/>
        <v>171.8</v>
      </c>
      <c r="EG282">
        <f t="shared" si="403"/>
        <v>171.7</v>
      </c>
      <c r="EH282">
        <f t="shared" si="403"/>
        <v>173.6</v>
      </c>
      <c r="EI282">
        <f t="shared" si="403"/>
        <v>154.80000000000001</v>
      </c>
      <c r="EJ282">
        <f t="shared" si="403"/>
        <v>169.4</v>
      </c>
      <c r="EK282">
        <f t="shared" si="403"/>
        <v>179.2</v>
      </c>
      <c r="EL282">
        <f t="shared" si="403"/>
        <v>183.6</v>
      </c>
      <c r="EM282">
        <f t="shared" si="403"/>
        <v>177.8</v>
      </c>
      <c r="EN282">
        <f t="shared" si="403"/>
        <v>178.9</v>
      </c>
      <c r="EO282">
        <f t="shared" si="403"/>
        <v>170.4</v>
      </c>
      <c r="EP282">
        <f t="shared" si="403"/>
        <v>168.2</v>
      </c>
      <c r="EQ282">
        <f t="shared" si="403"/>
        <v>169.9</v>
      </c>
      <c r="ER282">
        <f t="shared" si="403"/>
        <v>167.4</v>
      </c>
      <c r="ES282">
        <f t="shared" si="403"/>
        <v>170.6</v>
      </c>
      <c r="ET282">
        <f t="shared" si="403"/>
        <v>169.1</v>
      </c>
      <c r="EU282">
        <f t="shared" si="403"/>
        <v>174.2</v>
      </c>
      <c r="EV282">
        <f t="shared" si="403"/>
        <v>170.2</v>
      </c>
      <c r="EW282">
        <f t="shared" si="403"/>
        <v>170</v>
      </c>
      <c r="EX282">
        <f t="shared" si="403"/>
        <v>172.6</v>
      </c>
      <c r="EY282">
        <f t="shared" si="403"/>
        <v>177</v>
      </c>
      <c r="EZ282">
        <f t="shared" si="403"/>
        <v>170.5</v>
      </c>
      <c r="FA282">
        <f t="shared" si="403"/>
        <v>162</v>
      </c>
      <c r="FB282">
        <f t="shared" si="403"/>
        <v>174.2</v>
      </c>
      <c r="FC282">
        <f t="shared" si="403"/>
        <v>164.2</v>
      </c>
      <c r="FD282">
        <f t="shared" si="403"/>
        <v>185.1</v>
      </c>
      <c r="FE282">
        <f t="shared" si="403"/>
        <v>165.9</v>
      </c>
      <c r="FF282">
        <f t="shared" si="403"/>
        <v>175.5</v>
      </c>
      <c r="FG282">
        <f t="shared" si="403"/>
        <v>173.3</v>
      </c>
      <c r="FH282">
        <f t="shared" si="403"/>
        <v>169.8</v>
      </c>
      <c r="FI282">
        <f t="shared" si="403"/>
        <v>165.7</v>
      </c>
      <c r="FJ282">
        <f t="shared" si="403"/>
        <v>172.7</v>
      </c>
      <c r="FK282">
        <f t="shared" si="403"/>
        <v>170.6</v>
      </c>
      <c r="FL282">
        <f t="shared" si="403"/>
        <v>167.5</v>
      </c>
      <c r="FM282">
        <f t="shared" si="403"/>
        <v>169.9</v>
      </c>
      <c r="FN282">
        <f t="shared" si="403"/>
        <v>172.4</v>
      </c>
      <c r="FO282">
        <f t="shared" si="403"/>
        <v>176.6</v>
      </c>
      <c r="FP282">
        <f t="shared" si="403"/>
        <v>188.9</v>
      </c>
      <c r="FQ282">
        <f t="shared" si="403"/>
        <v>161.80000000000001</v>
      </c>
      <c r="FR282">
        <f t="shared" si="403"/>
        <v>172.6</v>
      </c>
      <c r="FS282">
        <f t="shared" si="403"/>
        <v>174.6</v>
      </c>
      <c r="FT282">
        <f t="shared" si="403"/>
        <v>172.9</v>
      </c>
      <c r="FU282">
        <f t="shared" si="403"/>
        <v>168.5</v>
      </c>
      <c r="FV282">
        <f t="shared" si="403"/>
        <v>174.4</v>
      </c>
      <c r="FW282">
        <f t="shared" si="403"/>
        <v>174.7</v>
      </c>
      <c r="FX282">
        <f t="shared" si="403"/>
        <v>169.7</v>
      </c>
      <c r="FY282">
        <f t="shared" si="403"/>
        <v>167.4</v>
      </c>
      <c r="FZ282">
        <f t="shared" si="403"/>
        <v>169.7</v>
      </c>
      <c r="GA282">
        <f t="shared" si="403"/>
        <v>167.9</v>
      </c>
      <c r="GB282">
        <f t="shared" si="403"/>
        <v>169.1</v>
      </c>
      <c r="GC282">
        <f t="shared" si="403"/>
        <v>169.1</v>
      </c>
      <c r="GD282">
        <f t="shared" si="403"/>
        <v>188.8</v>
      </c>
      <c r="GE282">
        <f t="shared" si="403"/>
        <v>167.6</v>
      </c>
      <c r="GF282">
        <f t="shared" si="403"/>
        <v>177.7</v>
      </c>
      <c r="GG282">
        <f t="shared" si="403"/>
        <v>172.7</v>
      </c>
      <c r="GH282">
        <f t="shared" si="403"/>
        <v>178.9</v>
      </c>
      <c r="GI282">
        <f t="shared" si="403"/>
        <v>175.7</v>
      </c>
      <c r="GJ282">
        <f t="shared" si="403"/>
        <v>182.7</v>
      </c>
      <c r="GK282">
        <f t="shared" si="403"/>
        <v>177.3</v>
      </c>
      <c r="GL282">
        <f t="shared" ref="GL282:IW282" si="404">+ROUND((SUM($Z$68)+GL$193+GL$149+GL$236+GL$280-MIN(GL$193,GL$149,GL$236,GL$280,MIN($Z$68))-MAX(GL$193,GL$149,GL$236,GL$280,MAX($Z$68)))/3,1)</f>
        <v>168.2</v>
      </c>
      <c r="GM282">
        <f t="shared" si="404"/>
        <v>171.2</v>
      </c>
      <c r="GN282">
        <f t="shared" si="404"/>
        <v>166.9</v>
      </c>
      <c r="GO282">
        <f t="shared" si="404"/>
        <v>172.4</v>
      </c>
      <c r="GP282">
        <f t="shared" si="404"/>
        <v>168.6</v>
      </c>
      <c r="GQ282">
        <f t="shared" si="404"/>
        <v>173</v>
      </c>
      <c r="GR282">
        <f t="shared" si="404"/>
        <v>172.9</v>
      </c>
      <c r="GS282">
        <f t="shared" si="404"/>
        <v>165.3</v>
      </c>
      <c r="GT282">
        <f t="shared" si="404"/>
        <v>171.2</v>
      </c>
      <c r="GU282">
        <f t="shared" si="404"/>
        <v>177</v>
      </c>
      <c r="GV282">
        <f t="shared" si="404"/>
        <v>175.6</v>
      </c>
      <c r="GW282">
        <f t="shared" si="404"/>
        <v>187.6</v>
      </c>
      <c r="GX282">
        <f t="shared" si="404"/>
        <v>172.8</v>
      </c>
      <c r="GY282">
        <f t="shared" si="404"/>
        <v>168.4</v>
      </c>
      <c r="GZ282">
        <f t="shared" si="404"/>
        <v>172.1</v>
      </c>
      <c r="HA282">
        <f t="shared" si="404"/>
        <v>180.6</v>
      </c>
      <c r="HB282">
        <f t="shared" si="404"/>
        <v>170.5</v>
      </c>
      <c r="HC282">
        <f t="shared" si="404"/>
        <v>169</v>
      </c>
      <c r="HD282">
        <f t="shared" si="404"/>
        <v>179.5</v>
      </c>
      <c r="HE282">
        <f t="shared" si="404"/>
        <v>172.6</v>
      </c>
      <c r="HF282">
        <f t="shared" si="404"/>
        <v>172.8</v>
      </c>
      <c r="HG282">
        <f t="shared" si="404"/>
        <v>168.7</v>
      </c>
      <c r="HH282">
        <f t="shared" si="404"/>
        <v>179.6</v>
      </c>
      <c r="HI282">
        <f t="shared" si="404"/>
        <v>169.1</v>
      </c>
      <c r="HJ282">
        <f t="shared" si="404"/>
        <v>174.5</v>
      </c>
      <c r="HK282">
        <f t="shared" si="404"/>
        <v>172.9</v>
      </c>
      <c r="HL282">
        <f t="shared" si="404"/>
        <v>172.9</v>
      </c>
      <c r="HM282">
        <f t="shared" si="404"/>
        <v>174.5</v>
      </c>
      <c r="HN282">
        <f t="shared" si="404"/>
        <v>175.4</v>
      </c>
      <c r="HO282">
        <f t="shared" si="404"/>
        <v>177.8</v>
      </c>
      <c r="HP282">
        <f t="shared" si="404"/>
        <v>171.1</v>
      </c>
      <c r="HQ282">
        <f t="shared" si="404"/>
        <v>174.2</v>
      </c>
      <c r="HR282">
        <f t="shared" si="404"/>
        <v>163</v>
      </c>
      <c r="HS282">
        <f t="shared" si="404"/>
        <v>174.9</v>
      </c>
      <c r="HT282">
        <f t="shared" si="404"/>
        <v>158</v>
      </c>
      <c r="HU282">
        <f t="shared" si="404"/>
        <v>172.4</v>
      </c>
      <c r="HV282">
        <f t="shared" si="404"/>
        <v>180.7</v>
      </c>
      <c r="HW282">
        <f t="shared" si="404"/>
        <v>175.7</v>
      </c>
      <c r="HX282">
        <f t="shared" si="404"/>
        <v>178.8</v>
      </c>
      <c r="HY282">
        <f t="shared" si="404"/>
        <v>174.5</v>
      </c>
      <c r="HZ282">
        <f t="shared" si="404"/>
        <v>171.1</v>
      </c>
      <c r="IA282">
        <f t="shared" si="404"/>
        <v>172.2</v>
      </c>
      <c r="IB282">
        <f t="shared" si="404"/>
        <v>166.6</v>
      </c>
      <c r="IC282">
        <f t="shared" si="404"/>
        <v>169.8</v>
      </c>
      <c r="ID282">
        <f t="shared" si="404"/>
        <v>182</v>
      </c>
      <c r="IE282">
        <f t="shared" si="404"/>
        <v>169.3</v>
      </c>
      <c r="IF282">
        <f t="shared" si="404"/>
        <v>174.5</v>
      </c>
      <c r="IG282">
        <f t="shared" si="404"/>
        <v>166.1</v>
      </c>
      <c r="IH282">
        <f t="shared" si="404"/>
        <v>165.7</v>
      </c>
      <c r="II282">
        <f t="shared" si="404"/>
        <v>170.9</v>
      </c>
      <c r="IJ282">
        <f t="shared" si="404"/>
        <v>164.9</v>
      </c>
      <c r="IK282">
        <f t="shared" si="404"/>
        <v>175.3</v>
      </c>
      <c r="IL282">
        <f t="shared" si="404"/>
        <v>171</v>
      </c>
      <c r="IM282">
        <f t="shared" si="404"/>
        <v>170.9</v>
      </c>
      <c r="IN282">
        <f t="shared" si="404"/>
        <v>176.4</v>
      </c>
      <c r="IO282">
        <f t="shared" si="404"/>
        <v>170.6</v>
      </c>
      <c r="IP282">
        <f t="shared" si="404"/>
        <v>177.6</v>
      </c>
      <c r="IQ282">
        <f t="shared" si="404"/>
        <v>170.3</v>
      </c>
      <c r="IR282">
        <f t="shared" si="404"/>
        <v>173.1</v>
      </c>
      <c r="IS282">
        <f t="shared" si="404"/>
        <v>166.9</v>
      </c>
      <c r="IT282">
        <f t="shared" si="404"/>
        <v>174.3</v>
      </c>
      <c r="IU282">
        <f t="shared" si="404"/>
        <v>174</v>
      </c>
      <c r="IV282">
        <f t="shared" si="404"/>
        <v>182.1</v>
      </c>
      <c r="IW282">
        <f t="shared" si="404"/>
        <v>175</v>
      </c>
      <c r="IX282">
        <f t="shared" ref="IX282:LI282" si="405">+ROUND((SUM($Z$68)+IX$193+IX$149+IX$236+IX$280-MIN(IX$193,IX$149,IX$236,IX$280,MIN($Z$68))-MAX(IX$193,IX$149,IX$236,IX$280,MAX($Z$68)))/3,1)</f>
        <v>183.8</v>
      </c>
      <c r="IY282">
        <f t="shared" si="405"/>
        <v>175.1</v>
      </c>
      <c r="IZ282">
        <f t="shared" si="405"/>
        <v>171.1</v>
      </c>
      <c r="JA282">
        <f t="shared" si="405"/>
        <v>173.7</v>
      </c>
      <c r="JB282">
        <f t="shared" si="405"/>
        <v>168.5</v>
      </c>
      <c r="JC282">
        <f t="shared" si="405"/>
        <v>169</v>
      </c>
      <c r="JD282">
        <f t="shared" si="405"/>
        <v>177.6</v>
      </c>
      <c r="JE282">
        <f t="shared" si="405"/>
        <v>169.4</v>
      </c>
      <c r="JF282">
        <f t="shared" si="405"/>
        <v>167.4</v>
      </c>
      <c r="JG282">
        <f t="shared" si="405"/>
        <v>174.6</v>
      </c>
      <c r="JH282">
        <f t="shared" si="405"/>
        <v>159.80000000000001</v>
      </c>
      <c r="JI282">
        <f t="shared" si="405"/>
        <v>171.3</v>
      </c>
      <c r="JJ282">
        <f t="shared" si="405"/>
        <v>177.8</v>
      </c>
      <c r="JK282">
        <f t="shared" si="405"/>
        <v>175.9</v>
      </c>
      <c r="JL282">
        <f t="shared" si="405"/>
        <v>173.1</v>
      </c>
      <c r="JM282">
        <f t="shared" si="405"/>
        <v>162.30000000000001</v>
      </c>
      <c r="JN282">
        <f t="shared" si="405"/>
        <v>177.8</v>
      </c>
      <c r="JO282">
        <f t="shared" si="405"/>
        <v>167.8</v>
      </c>
      <c r="JP282">
        <f t="shared" si="405"/>
        <v>179.1</v>
      </c>
      <c r="JQ282">
        <f t="shared" si="405"/>
        <v>189.3</v>
      </c>
      <c r="JR282">
        <f t="shared" si="405"/>
        <v>168.8</v>
      </c>
      <c r="JS282">
        <f t="shared" si="405"/>
        <v>183.2</v>
      </c>
      <c r="JT282">
        <f t="shared" si="405"/>
        <v>174.5</v>
      </c>
      <c r="JU282">
        <f t="shared" si="405"/>
        <v>171.5</v>
      </c>
      <c r="JV282">
        <f t="shared" si="405"/>
        <v>171.5</v>
      </c>
      <c r="JW282">
        <f t="shared" si="405"/>
        <v>169.2</v>
      </c>
      <c r="JX282">
        <f t="shared" si="405"/>
        <v>173.1</v>
      </c>
      <c r="JY282">
        <f t="shared" si="405"/>
        <v>174.8</v>
      </c>
      <c r="JZ282">
        <f t="shared" si="405"/>
        <v>180</v>
      </c>
      <c r="KA282">
        <f t="shared" si="405"/>
        <v>173.3</v>
      </c>
      <c r="KB282">
        <f t="shared" si="405"/>
        <v>173.6</v>
      </c>
      <c r="KC282">
        <f t="shared" si="405"/>
        <v>170.7</v>
      </c>
      <c r="KD282">
        <f t="shared" si="405"/>
        <v>180.3</v>
      </c>
      <c r="KE282">
        <f t="shared" si="405"/>
        <v>182.9</v>
      </c>
      <c r="KF282">
        <f t="shared" si="405"/>
        <v>171.4</v>
      </c>
      <c r="KG282">
        <f t="shared" si="405"/>
        <v>177</v>
      </c>
      <c r="KH282">
        <f t="shared" si="405"/>
        <v>177.7</v>
      </c>
      <c r="KI282">
        <f t="shared" si="405"/>
        <v>185.4</v>
      </c>
      <c r="KJ282">
        <f t="shared" si="405"/>
        <v>174.2</v>
      </c>
      <c r="KK282">
        <f t="shared" si="405"/>
        <v>164.7</v>
      </c>
      <c r="KL282">
        <f t="shared" si="405"/>
        <v>169.6</v>
      </c>
      <c r="KM282">
        <f t="shared" si="405"/>
        <v>173.9</v>
      </c>
      <c r="KN282">
        <f t="shared" si="405"/>
        <v>173.7</v>
      </c>
      <c r="KO282">
        <f t="shared" si="405"/>
        <v>176.3</v>
      </c>
      <c r="KP282">
        <f t="shared" si="405"/>
        <v>171.3</v>
      </c>
      <c r="KQ282">
        <f t="shared" si="405"/>
        <v>172.9</v>
      </c>
      <c r="KR282">
        <f t="shared" si="405"/>
        <v>169.6</v>
      </c>
      <c r="KS282">
        <f t="shared" si="405"/>
        <v>175.5</v>
      </c>
      <c r="KT282">
        <f t="shared" si="405"/>
        <v>167.4</v>
      </c>
      <c r="KU282">
        <f t="shared" si="405"/>
        <v>174.7</v>
      </c>
      <c r="KV282">
        <f t="shared" si="405"/>
        <v>175.5</v>
      </c>
      <c r="KW282">
        <f t="shared" si="405"/>
        <v>183.2</v>
      </c>
      <c r="KX282">
        <f t="shared" si="405"/>
        <v>169.3</v>
      </c>
      <c r="KY282">
        <f t="shared" si="405"/>
        <v>171.2</v>
      </c>
      <c r="KZ282">
        <f t="shared" si="405"/>
        <v>165.3</v>
      </c>
      <c r="LA282">
        <f t="shared" si="405"/>
        <v>179.1</v>
      </c>
      <c r="LB282">
        <f t="shared" si="405"/>
        <v>170.8</v>
      </c>
      <c r="LC282">
        <f t="shared" si="405"/>
        <v>167.4</v>
      </c>
      <c r="LD282">
        <f t="shared" si="405"/>
        <v>171.2</v>
      </c>
      <c r="LE282">
        <f t="shared" si="405"/>
        <v>173</v>
      </c>
      <c r="LF282">
        <f t="shared" si="405"/>
        <v>175.6</v>
      </c>
      <c r="LG282">
        <f t="shared" si="405"/>
        <v>171.1</v>
      </c>
      <c r="LH282">
        <f t="shared" si="405"/>
        <v>166.2</v>
      </c>
      <c r="LI282">
        <f t="shared" si="405"/>
        <v>176.5</v>
      </c>
      <c r="LJ282">
        <f t="shared" ref="LJ282:NU282" si="406">+ROUND((SUM($Z$68)+LJ$193+LJ$149+LJ$236+LJ$280-MIN(LJ$193,LJ$149,LJ$236,LJ$280,MIN($Z$68))-MAX(LJ$193,LJ$149,LJ$236,LJ$280,MAX($Z$68)))/3,1)</f>
        <v>168.6</v>
      </c>
      <c r="LK282">
        <f t="shared" si="406"/>
        <v>170.8</v>
      </c>
      <c r="LL282">
        <f t="shared" si="406"/>
        <v>172.7</v>
      </c>
      <c r="LM282">
        <f t="shared" si="406"/>
        <v>172.7</v>
      </c>
      <c r="LN282">
        <f t="shared" si="406"/>
        <v>168.8</v>
      </c>
      <c r="LO282">
        <f t="shared" si="406"/>
        <v>174.6</v>
      </c>
      <c r="LP282">
        <f t="shared" si="406"/>
        <v>174.4</v>
      </c>
      <c r="LQ282">
        <f t="shared" si="406"/>
        <v>172.3</v>
      </c>
      <c r="LR282">
        <f t="shared" si="406"/>
        <v>170.4</v>
      </c>
      <c r="LS282">
        <f t="shared" si="406"/>
        <v>171.4</v>
      </c>
      <c r="LT282">
        <f t="shared" si="406"/>
        <v>175.4</v>
      </c>
      <c r="LU282">
        <f t="shared" si="406"/>
        <v>172.6</v>
      </c>
      <c r="LV282">
        <f t="shared" si="406"/>
        <v>175.9</v>
      </c>
      <c r="LW282">
        <f t="shared" si="406"/>
        <v>169</v>
      </c>
      <c r="LX282">
        <f t="shared" si="406"/>
        <v>170.5</v>
      </c>
      <c r="LY282">
        <f t="shared" si="406"/>
        <v>172.1</v>
      </c>
      <c r="LZ282">
        <f t="shared" si="406"/>
        <v>162.80000000000001</v>
      </c>
      <c r="MA282">
        <f t="shared" si="406"/>
        <v>164.5</v>
      </c>
      <c r="MB282">
        <f t="shared" si="406"/>
        <v>177.8</v>
      </c>
      <c r="MC282">
        <f t="shared" si="406"/>
        <v>177</v>
      </c>
      <c r="MD282">
        <f t="shared" si="406"/>
        <v>179.9</v>
      </c>
      <c r="ME282">
        <f t="shared" si="406"/>
        <v>174.2</v>
      </c>
      <c r="MF282">
        <f t="shared" si="406"/>
        <v>170</v>
      </c>
      <c r="MG282">
        <f t="shared" si="406"/>
        <v>169.4</v>
      </c>
      <c r="MH282">
        <f t="shared" si="406"/>
        <v>172.8</v>
      </c>
      <c r="MI282">
        <f t="shared" si="406"/>
        <v>165.3</v>
      </c>
      <c r="MJ282">
        <f t="shared" si="406"/>
        <v>171.6</v>
      </c>
      <c r="MK282">
        <f t="shared" si="406"/>
        <v>166.7</v>
      </c>
      <c r="ML282">
        <f t="shared" si="406"/>
        <v>173.1</v>
      </c>
      <c r="MM282">
        <f t="shared" si="406"/>
        <v>174.7</v>
      </c>
      <c r="MN282">
        <f t="shared" si="406"/>
        <v>176.8</v>
      </c>
      <c r="MO282">
        <f t="shared" si="406"/>
        <v>179.5</v>
      </c>
      <c r="MP282">
        <f t="shared" si="406"/>
        <v>169.9</v>
      </c>
      <c r="MQ282">
        <f t="shared" si="406"/>
        <v>170.5</v>
      </c>
      <c r="MR282">
        <f t="shared" si="406"/>
        <v>177.7</v>
      </c>
      <c r="MS282">
        <f t="shared" si="406"/>
        <v>168.5</v>
      </c>
      <c r="MT282">
        <f t="shared" si="406"/>
        <v>177.7</v>
      </c>
      <c r="MU282">
        <f t="shared" si="406"/>
        <v>176.7</v>
      </c>
      <c r="MV282">
        <f t="shared" si="406"/>
        <v>166.1</v>
      </c>
      <c r="MW282">
        <f t="shared" si="406"/>
        <v>175.2</v>
      </c>
      <c r="MX282">
        <f t="shared" si="406"/>
        <v>160.19999999999999</v>
      </c>
      <c r="MY282">
        <f t="shared" si="406"/>
        <v>159.30000000000001</v>
      </c>
      <c r="MZ282">
        <f t="shared" si="406"/>
        <v>167.4</v>
      </c>
      <c r="NA282">
        <f t="shared" si="406"/>
        <v>176.6</v>
      </c>
      <c r="NB282">
        <f t="shared" si="406"/>
        <v>173.1</v>
      </c>
      <c r="NC282">
        <f t="shared" si="406"/>
        <v>172.2</v>
      </c>
      <c r="ND282">
        <f t="shared" si="406"/>
        <v>175.8</v>
      </c>
      <c r="NE282">
        <f t="shared" si="406"/>
        <v>171.1</v>
      </c>
      <c r="NF282">
        <f t="shared" si="406"/>
        <v>178.6</v>
      </c>
      <c r="NG282">
        <f t="shared" si="406"/>
        <v>177</v>
      </c>
      <c r="NH282">
        <f t="shared" si="406"/>
        <v>179.9</v>
      </c>
      <c r="NI282">
        <f t="shared" si="406"/>
        <v>175.3</v>
      </c>
      <c r="NJ282">
        <f t="shared" si="406"/>
        <v>172.3</v>
      </c>
      <c r="NK282">
        <f t="shared" si="406"/>
        <v>168.6</v>
      </c>
      <c r="NL282">
        <f t="shared" si="406"/>
        <v>170</v>
      </c>
      <c r="NM282">
        <f t="shared" si="406"/>
        <v>164.6</v>
      </c>
      <c r="NN282">
        <f t="shared" si="406"/>
        <v>166.9</v>
      </c>
      <c r="NO282">
        <f t="shared" si="406"/>
        <v>167.2</v>
      </c>
      <c r="NP282">
        <f t="shared" si="406"/>
        <v>174.6</v>
      </c>
      <c r="NQ282">
        <f t="shared" si="406"/>
        <v>182.7</v>
      </c>
      <c r="NR282">
        <f t="shared" si="406"/>
        <v>169.8</v>
      </c>
      <c r="NS282">
        <f t="shared" si="406"/>
        <v>173.9</v>
      </c>
      <c r="NT282">
        <f t="shared" si="406"/>
        <v>167.4</v>
      </c>
      <c r="NU282">
        <f t="shared" si="406"/>
        <v>162</v>
      </c>
      <c r="NV282">
        <f t="shared" ref="NV282:QG282" si="407">+ROUND((SUM($Z$68)+NV$193+NV$149+NV$236+NV$280-MIN(NV$193,NV$149,NV$236,NV$280,MIN($Z$68))-MAX(NV$193,NV$149,NV$236,NV$280,MAX($Z$68)))/3,1)</f>
        <v>178.7</v>
      </c>
      <c r="NW282">
        <f t="shared" si="407"/>
        <v>169.2</v>
      </c>
      <c r="NX282">
        <f t="shared" si="407"/>
        <v>188.9</v>
      </c>
      <c r="NY282">
        <f t="shared" si="407"/>
        <v>171.2</v>
      </c>
      <c r="NZ282">
        <f t="shared" si="407"/>
        <v>173.7</v>
      </c>
      <c r="OA282">
        <f t="shared" si="407"/>
        <v>174.6</v>
      </c>
      <c r="OB282">
        <f t="shared" si="407"/>
        <v>173.9</v>
      </c>
      <c r="OC282">
        <f t="shared" si="407"/>
        <v>177.6</v>
      </c>
      <c r="OD282">
        <f t="shared" si="407"/>
        <v>171</v>
      </c>
      <c r="OE282">
        <f t="shared" si="407"/>
        <v>177.2</v>
      </c>
      <c r="OF282">
        <f t="shared" si="407"/>
        <v>174.4</v>
      </c>
      <c r="OG282">
        <f t="shared" si="407"/>
        <v>173.3</v>
      </c>
      <c r="OH282">
        <f t="shared" si="407"/>
        <v>180.7</v>
      </c>
      <c r="OI282">
        <f t="shared" si="407"/>
        <v>170.8</v>
      </c>
      <c r="OJ282">
        <f t="shared" si="407"/>
        <v>177.2</v>
      </c>
      <c r="OK282">
        <f t="shared" si="407"/>
        <v>173.9</v>
      </c>
      <c r="OL282">
        <f t="shared" si="407"/>
        <v>177.7</v>
      </c>
      <c r="OM282">
        <f t="shared" si="407"/>
        <v>172.6</v>
      </c>
      <c r="ON282">
        <f t="shared" si="407"/>
        <v>179.3</v>
      </c>
      <c r="OO282">
        <f t="shared" si="407"/>
        <v>171.9</v>
      </c>
      <c r="OP282">
        <f t="shared" si="407"/>
        <v>178.3</v>
      </c>
      <c r="OQ282">
        <f t="shared" si="407"/>
        <v>175.8</v>
      </c>
      <c r="OR282">
        <f t="shared" si="407"/>
        <v>171.6</v>
      </c>
      <c r="OS282">
        <f t="shared" si="407"/>
        <v>179.9</v>
      </c>
      <c r="OT282">
        <f t="shared" si="407"/>
        <v>169.6</v>
      </c>
      <c r="OU282">
        <f t="shared" si="407"/>
        <v>178.2</v>
      </c>
      <c r="OV282">
        <f t="shared" si="407"/>
        <v>173.2</v>
      </c>
      <c r="OW282">
        <f t="shared" si="407"/>
        <v>178.9</v>
      </c>
      <c r="OX282">
        <f t="shared" si="407"/>
        <v>169.2</v>
      </c>
      <c r="OY282">
        <f t="shared" si="407"/>
        <v>175.5</v>
      </c>
      <c r="OZ282">
        <f t="shared" si="407"/>
        <v>170.3</v>
      </c>
      <c r="PA282">
        <f t="shared" si="407"/>
        <v>168.7</v>
      </c>
      <c r="PB282">
        <f t="shared" si="407"/>
        <v>168.2</v>
      </c>
      <c r="PC282">
        <f t="shared" si="407"/>
        <v>177.9</v>
      </c>
      <c r="PD282">
        <f t="shared" si="407"/>
        <v>173.4</v>
      </c>
      <c r="PE282">
        <f t="shared" si="407"/>
        <v>177</v>
      </c>
      <c r="PF282">
        <f t="shared" si="407"/>
        <v>172.2</v>
      </c>
      <c r="PG282">
        <f t="shared" si="407"/>
        <v>177.5</v>
      </c>
      <c r="PH282">
        <f t="shared" si="407"/>
        <v>158.30000000000001</v>
      </c>
      <c r="PI282">
        <f t="shared" si="407"/>
        <v>174.6</v>
      </c>
      <c r="PJ282">
        <f t="shared" si="407"/>
        <v>172.5</v>
      </c>
      <c r="PK282">
        <f t="shared" si="407"/>
        <v>165</v>
      </c>
      <c r="PL282">
        <f t="shared" si="407"/>
        <v>175.6</v>
      </c>
      <c r="PM282">
        <f t="shared" si="407"/>
        <v>186.6</v>
      </c>
      <c r="PN282">
        <f t="shared" si="407"/>
        <v>178.6</v>
      </c>
      <c r="PO282">
        <f t="shared" si="407"/>
        <v>173</v>
      </c>
      <c r="PP282">
        <f t="shared" si="407"/>
        <v>172.1</v>
      </c>
      <c r="PQ282">
        <f t="shared" si="407"/>
        <v>171.5</v>
      </c>
      <c r="PR282">
        <f t="shared" si="407"/>
        <v>160.19999999999999</v>
      </c>
      <c r="PS282">
        <f t="shared" si="407"/>
        <v>178.1</v>
      </c>
      <c r="PT282">
        <f t="shared" si="407"/>
        <v>169.4</v>
      </c>
      <c r="PU282">
        <f t="shared" si="407"/>
        <v>165.7</v>
      </c>
      <c r="PV282">
        <f t="shared" si="407"/>
        <v>164.9</v>
      </c>
      <c r="PW282">
        <f t="shared" si="407"/>
        <v>172.7</v>
      </c>
      <c r="PX282">
        <f t="shared" si="407"/>
        <v>175.1</v>
      </c>
      <c r="PY282">
        <f t="shared" si="407"/>
        <v>172.9</v>
      </c>
      <c r="PZ282">
        <f t="shared" si="407"/>
        <v>167.1</v>
      </c>
      <c r="QA282">
        <f t="shared" si="407"/>
        <v>177.3</v>
      </c>
      <c r="QB282">
        <f t="shared" si="407"/>
        <v>169.6</v>
      </c>
      <c r="QC282">
        <f t="shared" si="407"/>
        <v>169.1</v>
      </c>
      <c r="QD282">
        <f t="shared" si="407"/>
        <v>170.4</v>
      </c>
      <c r="QE282">
        <f t="shared" si="407"/>
        <v>168.9</v>
      </c>
      <c r="QF282">
        <f t="shared" si="407"/>
        <v>174.2</v>
      </c>
      <c r="QG282">
        <f t="shared" si="407"/>
        <v>172.5</v>
      </c>
      <c r="QH282">
        <f t="shared" ref="QH282:SG282" si="408">+ROUND((SUM($Z$68)+QH$193+QH$149+QH$236+QH$280-MIN(QH$193,QH$149,QH$236,QH$280,MIN($Z$68))-MAX(QH$193,QH$149,QH$236,QH$280,MAX($Z$68)))/3,1)</f>
        <v>171.1</v>
      </c>
      <c r="QI282">
        <f t="shared" si="408"/>
        <v>175.4</v>
      </c>
      <c r="QJ282">
        <f t="shared" si="408"/>
        <v>170.5</v>
      </c>
      <c r="QK282">
        <f t="shared" si="408"/>
        <v>177.3</v>
      </c>
      <c r="QL282">
        <f t="shared" si="408"/>
        <v>172.3</v>
      </c>
      <c r="QM282">
        <f t="shared" si="408"/>
        <v>165.6</v>
      </c>
      <c r="QN282">
        <f t="shared" si="408"/>
        <v>176.3</v>
      </c>
      <c r="QO282">
        <f t="shared" si="408"/>
        <v>176.4</v>
      </c>
      <c r="QP282">
        <f t="shared" si="408"/>
        <v>182.1</v>
      </c>
      <c r="QQ282">
        <f t="shared" si="408"/>
        <v>167.6</v>
      </c>
      <c r="QR282">
        <f t="shared" si="408"/>
        <v>178.9</v>
      </c>
      <c r="QS282">
        <f t="shared" si="408"/>
        <v>180.9</v>
      </c>
      <c r="QT282">
        <f t="shared" si="408"/>
        <v>176.9</v>
      </c>
      <c r="QU282">
        <f t="shared" si="408"/>
        <v>170.6</v>
      </c>
      <c r="QV282">
        <f t="shared" si="408"/>
        <v>167.8</v>
      </c>
      <c r="QW282">
        <f t="shared" si="408"/>
        <v>167</v>
      </c>
      <c r="QX282">
        <f t="shared" si="408"/>
        <v>172</v>
      </c>
      <c r="QY282">
        <f t="shared" si="408"/>
        <v>178.2</v>
      </c>
      <c r="QZ282">
        <f t="shared" si="408"/>
        <v>175</v>
      </c>
      <c r="RA282">
        <f t="shared" si="408"/>
        <v>178.1</v>
      </c>
      <c r="RB282">
        <f t="shared" si="408"/>
        <v>163.80000000000001</v>
      </c>
      <c r="RC282">
        <f t="shared" si="408"/>
        <v>169</v>
      </c>
      <c r="RD282">
        <f t="shared" si="408"/>
        <v>176.7</v>
      </c>
      <c r="RE282">
        <f t="shared" si="408"/>
        <v>166.4</v>
      </c>
      <c r="RF282">
        <f t="shared" si="408"/>
        <v>171</v>
      </c>
      <c r="RG282">
        <f t="shared" si="408"/>
        <v>178.2</v>
      </c>
      <c r="RH282">
        <f t="shared" si="408"/>
        <v>167.5</v>
      </c>
      <c r="RI282">
        <f t="shared" si="408"/>
        <v>168.9</v>
      </c>
      <c r="RJ282">
        <f t="shared" si="408"/>
        <v>175.6</v>
      </c>
      <c r="RK282">
        <f t="shared" si="408"/>
        <v>176.7</v>
      </c>
      <c r="RL282">
        <f t="shared" si="408"/>
        <v>175.3</v>
      </c>
      <c r="RM282">
        <f t="shared" si="408"/>
        <v>176.3</v>
      </c>
      <c r="RN282">
        <f t="shared" si="408"/>
        <v>180.9</v>
      </c>
      <c r="RO282">
        <f t="shared" si="408"/>
        <v>171.6</v>
      </c>
      <c r="RP282">
        <f t="shared" si="408"/>
        <v>170.3</v>
      </c>
      <c r="RQ282">
        <f t="shared" si="408"/>
        <v>161.9</v>
      </c>
      <c r="RR282">
        <f t="shared" si="408"/>
        <v>174.9</v>
      </c>
      <c r="RS282">
        <f t="shared" si="408"/>
        <v>176.1</v>
      </c>
      <c r="RT282">
        <f t="shared" si="408"/>
        <v>177.5</v>
      </c>
      <c r="RU282">
        <f t="shared" si="408"/>
        <v>177.8</v>
      </c>
      <c r="RV282">
        <f t="shared" si="408"/>
        <v>175.6</v>
      </c>
      <c r="RW282">
        <f t="shared" si="408"/>
        <v>177.7</v>
      </c>
      <c r="RX282">
        <f t="shared" si="408"/>
        <v>174</v>
      </c>
      <c r="RY282">
        <f t="shared" si="408"/>
        <v>177.1</v>
      </c>
      <c r="RZ282">
        <f t="shared" si="408"/>
        <v>164.8</v>
      </c>
      <c r="SA282">
        <f t="shared" si="408"/>
        <v>169</v>
      </c>
      <c r="SB282">
        <f t="shared" si="408"/>
        <v>170.9</v>
      </c>
      <c r="SC282">
        <f t="shared" si="408"/>
        <v>173.2</v>
      </c>
      <c r="SD282">
        <f t="shared" si="408"/>
        <v>171.4</v>
      </c>
      <c r="SE282">
        <f t="shared" si="408"/>
        <v>166.9</v>
      </c>
      <c r="SF282">
        <f t="shared" si="408"/>
        <v>169.1</v>
      </c>
      <c r="SG282">
        <f t="shared" si="408"/>
        <v>168.1</v>
      </c>
    </row>
  </sheetData>
  <dataConsolid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CFF99"/>
  </sheetPr>
  <dimension ref="A1:TV297"/>
  <sheetViews>
    <sheetView showWhiteSpace="0" topLeftCell="A34" zoomScaleNormal="100" workbookViewId="0">
      <selection activeCell="RS189" sqref="RS189"/>
    </sheetView>
  </sheetViews>
  <sheetFormatPr defaultColWidth="11.6640625" defaultRowHeight="13.2"/>
  <sheetData>
    <row r="1" spans="1:5">
      <c r="A1" t="s">
        <v>352</v>
      </c>
    </row>
    <row r="2" spans="1:5">
      <c r="A2" s="57" t="s">
        <v>353</v>
      </c>
      <c r="B2" s="60"/>
      <c r="C2" s="60"/>
      <c r="D2" s="60"/>
      <c r="E2" s="58"/>
    </row>
    <row r="3" spans="1:5">
      <c r="A3" s="57"/>
      <c r="B3" s="85" t="s">
        <v>0</v>
      </c>
      <c r="C3" s="72" t="s">
        <v>1</v>
      </c>
      <c r="D3" s="72" t="s">
        <v>105</v>
      </c>
      <c r="E3" s="86" t="s">
        <v>104</v>
      </c>
    </row>
    <row r="4" spans="1:5">
      <c r="A4" s="3">
        <v>2009</v>
      </c>
      <c r="B4" s="3" t="str">
        <f>+'Step 1-Farm Data'!D32</f>
        <v>np</v>
      </c>
      <c r="C4" s="4">
        <f>+'Step 1-Farm Data'!E32</f>
        <v>50</v>
      </c>
      <c r="D4" s="4"/>
      <c r="E4" s="5"/>
    </row>
    <row r="5" spans="1:5">
      <c r="A5" s="3">
        <v>2010</v>
      </c>
      <c r="B5" s="3">
        <f>+'Step 1-Farm Data'!D33</f>
        <v>148</v>
      </c>
      <c r="C5" s="4" t="str">
        <f>+'Step 1-Farm Data'!E33</f>
        <v>np</v>
      </c>
      <c r="D5" s="4"/>
      <c r="E5" s="5"/>
    </row>
    <row r="6" spans="1:5">
      <c r="A6" s="3">
        <v>2011</v>
      </c>
      <c r="B6" s="3" t="str">
        <f>+'Step 1-Farm Data'!D34</f>
        <v>np</v>
      </c>
      <c r="C6" s="4">
        <f>+'Step 1-Farm Data'!E34</f>
        <v>48</v>
      </c>
      <c r="D6" s="4"/>
      <c r="E6" s="5"/>
    </row>
    <row r="7" spans="1:5">
      <c r="A7" s="3">
        <v>2012</v>
      </c>
      <c r="B7" s="3">
        <f>+'Step 1-Farm Data'!D35</f>
        <v>120</v>
      </c>
      <c r="C7" s="4" t="str">
        <f>+'Step 1-Farm Data'!E35</f>
        <v>np</v>
      </c>
      <c r="D7" s="4"/>
      <c r="E7" s="5"/>
    </row>
    <row r="8" spans="1:5">
      <c r="A8" s="3">
        <v>2013</v>
      </c>
      <c r="B8" s="3" t="str">
        <f>+'Step 1-Farm Data'!D36</f>
        <v>np</v>
      </c>
      <c r="C8" s="4">
        <f>+'Step 1-Farm Data'!E36</f>
        <v>49</v>
      </c>
      <c r="D8" s="4"/>
      <c r="E8" s="5"/>
    </row>
    <row r="9" spans="1:5">
      <c r="A9" s="3">
        <v>2014</v>
      </c>
      <c r="B9" s="3">
        <f>+'Step 1-Farm Data'!D68</f>
        <v>150</v>
      </c>
      <c r="C9" s="4">
        <f>+'Step 1-Farm Data'!E68</f>
        <v>52</v>
      </c>
      <c r="D9" s="4"/>
      <c r="E9" s="5"/>
    </row>
    <row r="10" spans="1:5">
      <c r="A10" s="3">
        <v>2015</v>
      </c>
      <c r="B10" s="3">
        <f>+'Step 1-Farm Data'!D69</f>
        <v>146.80000000000001</v>
      </c>
      <c r="C10" s="4">
        <f>+'Step 1-Farm Data'!E69</f>
        <v>50.6</v>
      </c>
      <c r="D10" s="4"/>
      <c r="E10" s="5"/>
    </row>
    <row r="11" spans="1:5">
      <c r="A11" s="3">
        <v>2016</v>
      </c>
      <c r="B11" s="3">
        <f>+'Step 1-Farm Data'!D70</f>
        <v>148.69999999999999</v>
      </c>
      <c r="C11" s="4">
        <f>+'Step 1-Farm Data'!E70</f>
        <v>51.1</v>
      </c>
      <c r="D11" s="4"/>
      <c r="E11" s="5"/>
    </row>
    <row r="12" spans="1:5">
      <c r="A12" s="3">
        <v>2017</v>
      </c>
      <c r="B12" s="3">
        <f>+'Step 1-Farm Data'!D71</f>
        <v>150.6</v>
      </c>
      <c r="C12" s="4">
        <f>+'Step 1-Farm Data'!E71</f>
        <v>51.6</v>
      </c>
      <c r="D12" s="4"/>
      <c r="E12" s="5"/>
    </row>
    <row r="13" spans="1:5">
      <c r="A13" s="10">
        <v>2018</v>
      </c>
      <c r="B13" s="10">
        <f>+'Step 1-Farm Data'!D72</f>
        <v>152.6</v>
      </c>
      <c r="C13" s="27">
        <f>+'Step 1-Farm Data'!E72</f>
        <v>52.1</v>
      </c>
      <c r="D13" s="27"/>
      <c r="E13" s="28"/>
    </row>
    <row r="15" spans="1:5">
      <c r="A15" s="17" t="s">
        <v>354</v>
      </c>
      <c r="B15" s="59">
        <f>+'Step 1-Farm Data'!D10</f>
        <v>8</v>
      </c>
    </row>
    <row r="16" spans="1:5">
      <c r="A16" s="57" t="s">
        <v>355</v>
      </c>
      <c r="B16" s="60">
        <f>+INDEX(TYields!$D$3:$G$102,'ARC-IC'!$B$15,1)</f>
        <v>175</v>
      </c>
      <c r="C16" s="60">
        <f>+INDEX(TYields!$D$3:$G$102,'ARC-IC'!$B$15,2)</f>
        <v>48</v>
      </c>
      <c r="D16" s="60"/>
      <c r="E16" s="58"/>
    </row>
    <row r="18" spans="1:17">
      <c r="A18" s="17" t="s">
        <v>356</v>
      </c>
      <c r="B18" s="62"/>
      <c r="C18" s="62"/>
      <c r="D18" s="62"/>
      <c r="E18" s="59"/>
    </row>
    <row r="19" spans="1:17">
      <c r="A19" s="57"/>
      <c r="B19" s="85" t="s">
        <v>0</v>
      </c>
      <c r="C19" s="72" t="s">
        <v>1</v>
      </c>
      <c r="D19" s="72" t="s">
        <v>105</v>
      </c>
      <c r="E19" s="86" t="s">
        <v>104</v>
      </c>
    </row>
    <row r="20" spans="1:17">
      <c r="A20" s="3">
        <v>2009</v>
      </c>
      <c r="B20" s="3">
        <f t="shared" ref="B20:C28" si="0">+MAX(B$16*0.7,B4)</f>
        <v>122.49999999999999</v>
      </c>
      <c r="C20" s="4">
        <f t="shared" si="0"/>
        <v>50</v>
      </c>
      <c r="D20" s="4"/>
      <c r="E20" s="5"/>
    </row>
    <row r="21" spans="1:17">
      <c r="A21" s="3">
        <v>2010</v>
      </c>
      <c r="B21" s="3">
        <f t="shared" si="0"/>
        <v>148</v>
      </c>
      <c r="C21" s="4">
        <f t="shared" si="0"/>
        <v>33.599999999999994</v>
      </c>
      <c r="D21" s="4"/>
      <c r="E21" s="5"/>
    </row>
    <row r="22" spans="1:17">
      <c r="A22" s="3">
        <v>2011</v>
      </c>
      <c r="B22" s="3">
        <f t="shared" si="0"/>
        <v>122.49999999999999</v>
      </c>
      <c r="C22" s="4">
        <f t="shared" si="0"/>
        <v>48</v>
      </c>
      <c r="D22" s="4"/>
      <c r="E22" s="5"/>
    </row>
    <row r="23" spans="1:17">
      <c r="A23" s="3">
        <v>2012</v>
      </c>
      <c r="B23" s="3">
        <f t="shared" si="0"/>
        <v>122.49999999999999</v>
      </c>
      <c r="C23" s="4">
        <f t="shared" si="0"/>
        <v>33.599999999999994</v>
      </c>
      <c r="D23" s="4"/>
      <c r="E23" s="5"/>
    </row>
    <row r="24" spans="1:17">
      <c r="A24" s="3">
        <v>2013</v>
      </c>
      <c r="B24" s="3">
        <f t="shared" si="0"/>
        <v>122.49999999999999</v>
      </c>
      <c r="C24" s="4">
        <f t="shared" si="0"/>
        <v>49</v>
      </c>
      <c r="D24" s="4"/>
      <c r="E24" s="5"/>
    </row>
    <row r="25" spans="1:17">
      <c r="A25" s="3">
        <v>2014</v>
      </c>
      <c r="B25" s="3">
        <f>+MAX(B$16*0.7,B9)</f>
        <v>150</v>
      </c>
      <c r="C25" s="4">
        <f t="shared" si="0"/>
        <v>52</v>
      </c>
      <c r="D25" s="4"/>
      <c r="E25" s="5"/>
    </row>
    <row r="26" spans="1:17">
      <c r="A26" s="3">
        <v>2015</v>
      </c>
      <c r="B26" s="3">
        <f t="shared" si="0"/>
        <v>146.80000000000001</v>
      </c>
      <c r="C26" s="4">
        <f t="shared" si="0"/>
        <v>50.6</v>
      </c>
      <c r="D26" s="4"/>
      <c r="E26" s="5"/>
      <c r="K26" t="s">
        <v>408</v>
      </c>
      <c r="L26" t="s">
        <v>590</v>
      </c>
      <c r="M26" t="s">
        <v>597</v>
      </c>
    </row>
    <row r="27" spans="1:17">
      <c r="A27" s="3">
        <v>2016</v>
      </c>
      <c r="B27" s="3">
        <f t="shared" si="0"/>
        <v>148.69999999999999</v>
      </c>
      <c r="C27" s="4">
        <f t="shared" si="0"/>
        <v>51.1</v>
      </c>
      <c r="D27" s="4"/>
      <c r="E27" s="5"/>
      <c r="J27" t="s">
        <v>591</v>
      </c>
      <c r="K27">
        <v>180</v>
      </c>
      <c r="L27">
        <v>40</v>
      </c>
      <c r="M27">
        <f>SUM(K27:L27)</f>
        <v>220</v>
      </c>
      <c r="O27" s="168">
        <f>+K27/$M$32</f>
        <v>0.234375</v>
      </c>
      <c r="P27" s="168">
        <f>+L27/$M$32</f>
        <v>5.2083333333333336E-2</v>
      </c>
      <c r="Q27" s="168"/>
    </row>
    <row r="28" spans="1:17">
      <c r="A28" s="10">
        <v>2017</v>
      </c>
      <c r="B28" s="10">
        <f t="shared" si="0"/>
        <v>150.6</v>
      </c>
      <c r="C28" s="27">
        <f t="shared" si="0"/>
        <v>51.6</v>
      </c>
      <c r="D28" s="27"/>
      <c r="E28" s="28"/>
      <c r="J28" t="s">
        <v>592</v>
      </c>
      <c r="K28">
        <v>50</v>
      </c>
      <c r="L28">
        <v>35</v>
      </c>
      <c r="M28">
        <f t="shared" ref="M28:M31" si="1">SUM(K28:L28)</f>
        <v>85</v>
      </c>
      <c r="O28" s="168">
        <f t="shared" ref="O28:P31" si="2">+K28/$M$32</f>
        <v>6.5104166666666671E-2</v>
      </c>
      <c r="P28" s="168">
        <f t="shared" si="2"/>
        <v>4.5572916666666664E-2</v>
      </c>
      <c r="Q28" s="168"/>
    </row>
    <row r="29" spans="1:17">
      <c r="J29" t="s">
        <v>593</v>
      </c>
      <c r="K29">
        <v>24</v>
      </c>
      <c r="L29">
        <v>78</v>
      </c>
      <c r="M29">
        <f t="shared" si="1"/>
        <v>102</v>
      </c>
      <c r="O29" s="168">
        <f t="shared" si="2"/>
        <v>3.125E-2</v>
      </c>
      <c r="P29" s="168">
        <f t="shared" si="2"/>
        <v>0.1015625</v>
      </c>
      <c r="Q29" s="168"/>
    </row>
    <row r="30" spans="1:17">
      <c r="A30" s="17" t="s">
        <v>357</v>
      </c>
      <c r="B30" s="62"/>
      <c r="C30" s="62"/>
      <c r="D30" s="62"/>
      <c r="E30" s="59"/>
      <c r="J30" t="s">
        <v>594</v>
      </c>
      <c r="K30">
        <v>36</v>
      </c>
      <c r="L30">
        <v>100</v>
      </c>
      <c r="M30">
        <f t="shared" si="1"/>
        <v>136</v>
      </c>
      <c r="O30" s="168">
        <f t="shared" si="2"/>
        <v>4.6875E-2</v>
      </c>
      <c r="P30" s="168">
        <f t="shared" si="2"/>
        <v>0.13020833333333334</v>
      </c>
      <c r="Q30" s="168"/>
    </row>
    <row r="31" spans="1:17">
      <c r="A31" s="84"/>
      <c r="B31" s="85" t="s">
        <v>0</v>
      </c>
      <c r="C31" s="72" t="s">
        <v>1</v>
      </c>
      <c r="D31" s="72" t="s">
        <v>105</v>
      </c>
      <c r="E31" s="86" t="s">
        <v>104</v>
      </c>
      <c r="J31" t="s">
        <v>595</v>
      </c>
      <c r="K31">
        <v>200</v>
      </c>
      <c r="L31">
        <v>25</v>
      </c>
      <c r="M31">
        <f t="shared" si="1"/>
        <v>225</v>
      </c>
      <c r="O31" s="168">
        <f t="shared" si="2"/>
        <v>0.26041666666666669</v>
      </c>
      <c r="P31" s="168">
        <f t="shared" si="2"/>
        <v>3.2552083333333336E-2</v>
      </c>
      <c r="Q31" s="168"/>
    </row>
    <row r="32" spans="1:17">
      <c r="A32" s="73">
        <v>2009</v>
      </c>
      <c r="B32" s="80">
        <f>+B20*Prices!B17</f>
        <v>453.24999999999994</v>
      </c>
      <c r="C32" s="13">
        <f>+C20*Prices!C17</f>
        <v>479.5</v>
      </c>
      <c r="D32" s="13"/>
      <c r="E32" s="63"/>
      <c r="J32" t="s">
        <v>596</v>
      </c>
      <c r="K32">
        <f>SUM(K27:K31)</f>
        <v>490</v>
      </c>
      <c r="L32">
        <f>SUM(L27:L31)</f>
        <v>278</v>
      </c>
      <c r="M32" s="84">
        <f>SUM(M27:M31)</f>
        <v>768</v>
      </c>
      <c r="O32" s="168"/>
      <c r="P32" s="168"/>
      <c r="Q32" s="168">
        <f>+SUM(O27:P31)</f>
        <v>1</v>
      </c>
    </row>
    <row r="33" spans="1:13">
      <c r="A33" s="73">
        <v>2010</v>
      </c>
      <c r="B33" s="80">
        <f>+B21*Prices!B18</f>
        <v>766.64</v>
      </c>
      <c r="C33" s="13">
        <f>+C21*Prices!C18</f>
        <v>379.67999999999995</v>
      </c>
      <c r="D33" s="13"/>
      <c r="E33" s="63"/>
    </row>
    <row r="34" spans="1:13">
      <c r="A34" s="73">
        <v>2011</v>
      </c>
      <c r="B34" s="80">
        <f>+B22*Prices!B19</f>
        <v>761.94999999999993</v>
      </c>
      <c r="C34" s="13">
        <f>+C22*Prices!C19</f>
        <v>600</v>
      </c>
      <c r="D34" s="13"/>
      <c r="E34" s="63"/>
    </row>
    <row r="35" spans="1:13">
      <c r="A35" s="73">
        <v>2012</v>
      </c>
      <c r="B35" s="80">
        <f>+B23*Prices!B20</f>
        <v>844.02499999999986</v>
      </c>
      <c r="C35" s="13">
        <f>+C23*Prices!C20</f>
        <v>483.83999999999992</v>
      </c>
      <c r="D35" s="13"/>
      <c r="E35" s="63"/>
    </row>
    <row r="36" spans="1:13">
      <c r="A36" s="73">
        <v>2013</v>
      </c>
      <c r="B36" s="80">
        <f>+B24*Prices!B21</f>
        <v>546.34999999999991</v>
      </c>
      <c r="C36" s="13">
        <f>+C24*Prices!C21</f>
        <v>637</v>
      </c>
      <c r="D36" s="13"/>
      <c r="E36" s="63"/>
    </row>
    <row r="37" spans="1:13">
      <c r="A37" s="73">
        <v>2014</v>
      </c>
      <c r="B37" s="80"/>
      <c r="C37" s="13"/>
      <c r="D37" s="13"/>
      <c r="E37" s="63"/>
    </row>
    <row r="38" spans="1:13" ht="13.8" thickBot="1">
      <c r="A38" s="73">
        <v>2015</v>
      </c>
      <c r="B38" s="80"/>
      <c r="C38" s="13"/>
      <c r="D38" s="13"/>
      <c r="E38" s="63"/>
      <c r="F38" s="13"/>
    </row>
    <row r="39" spans="1:13">
      <c r="A39" s="73">
        <v>2016</v>
      </c>
      <c r="B39" s="80"/>
      <c r="C39" s="13"/>
      <c r="D39" s="13"/>
      <c r="E39" s="63"/>
      <c r="F39" s="13"/>
      <c r="G39" s="603"/>
      <c r="H39" s="604"/>
      <c r="I39" s="604"/>
      <c r="J39" s="604"/>
      <c r="K39" s="53"/>
    </row>
    <row r="40" spans="1:13" ht="13.8" thickBot="1">
      <c r="A40" s="74">
        <v>2017</v>
      </c>
      <c r="B40" s="80"/>
      <c r="C40" s="13"/>
      <c r="D40" s="13"/>
      <c r="E40" s="63"/>
      <c r="F40" s="13"/>
      <c r="G40" s="87"/>
      <c r="H40" s="33"/>
      <c r="I40" s="33"/>
      <c r="J40" s="33"/>
      <c r="K40" s="54"/>
      <c r="L40" s="105"/>
      <c r="M40" s="105"/>
    </row>
    <row r="41" spans="1:13" ht="14.4">
      <c r="A41" s="78" t="s">
        <v>342</v>
      </c>
      <c r="B41" s="81">
        <f t="shared" ref="B41:C41" si="3">ROUND((SUM(B32:B36)-MIN(B32:B36)-MAX(B32:B36))/3,2)</f>
        <v>691.65</v>
      </c>
      <c r="C41" s="79">
        <f t="shared" si="3"/>
        <v>521.11</v>
      </c>
      <c r="D41" s="79"/>
      <c r="E41" s="79"/>
      <c r="F41" s="49"/>
      <c r="G41" s="49"/>
      <c r="H41" s="50"/>
      <c r="I41" s="50"/>
      <c r="J41" s="50"/>
      <c r="K41" s="88"/>
      <c r="L41" s="25"/>
      <c r="M41" s="25"/>
    </row>
    <row r="42" spans="1:13" ht="14.4">
      <c r="A42" s="75" t="s">
        <v>343</v>
      </c>
      <c r="B42" s="82"/>
      <c r="C42" s="56"/>
      <c r="D42" s="56"/>
      <c r="E42" s="56"/>
      <c r="F42" s="12"/>
      <c r="G42" s="12"/>
      <c r="H42" s="4"/>
      <c r="I42" s="4"/>
      <c r="J42" s="4"/>
      <c r="K42" s="55"/>
      <c r="L42" s="25"/>
    </row>
    <row r="43" spans="1:13" ht="14.4">
      <c r="A43" s="75" t="s">
        <v>344</v>
      </c>
      <c r="B43" s="82"/>
      <c r="C43" s="56"/>
      <c r="D43" s="56"/>
      <c r="E43" s="56"/>
      <c r="F43" s="12"/>
      <c r="G43" s="12"/>
      <c r="H43" s="4"/>
      <c r="I43" s="4"/>
      <c r="J43" s="4"/>
      <c r="K43" s="55"/>
      <c r="L43" s="25"/>
    </row>
    <row r="44" spans="1:13" ht="14.4">
      <c r="A44" s="75" t="s">
        <v>345</v>
      </c>
      <c r="B44" s="82"/>
      <c r="C44" s="56"/>
      <c r="D44" s="56"/>
      <c r="E44" s="56"/>
      <c r="F44" s="12"/>
      <c r="G44" s="12"/>
      <c r="H44" s="4"/>
      <c r="I44" s="4"/>
      <c r="J44" s="4"/>
      <c r="K44" s="55"/>
      <c r="L44" s="25"/>
    </row>
    <row r="45" spans="1:13" ht="15" thickBot="1">
      <c r="A45" s="76" t="s">
        <v>346</v>
      </c>
      <c r="B45" s="83"/>
      <c r="C45" s="77"/>
      <c r="D45" s="77"/>
      <c r="E45" s="77"/>
      <c r="F45" s="51"/>
      <c r="G45" s="51"/>
      <c r="H45" s="52"/>
      <c r="I45" s="52"/>
      <c r="J45" s="52"/>
      <c r="K45" s="166"/>
      <c r="L45" s="25"/>
    </row>
    <row r="48" spans="1:13" ht="14.4">
      <c r="A48" s="61" t="s">
        <v>360</v>
      </c>
      <c r="B48" s="62"/>
      <c r="C48" s="62"/>
      <c r="D48" s="62"/>
      <c r="E48" s="62"/>
      <c r="F48" s="59"/>
    </row>
    <row r="49" spans="1:11">
      <c r="A49" s="57"/>
      <c r="B49" s="71" t="s">
        <v>0</v>
      </c>
      <c r="C49" s="72" t="s">
        <v>1</v>
      </c>
      <c r="D49" s="72" t="s">
        <v>105</v>
      </c>
      <c r="E49" s="72" t="s">
        <v>104</v>
      </c>
      <c r="F49" s="38" t="s">
        <v>108</v>
      </c>
    </row>
    <row r="50" spans="1:11">
      <c r="A50" s="3">
        <v>2014</v>
      </c>
      <c r="B50" s="4">
        <f>+'Step 1-Farm Data'!D42</f>
        <v>150</v>
      </c>
      <c r="C50" s="4">
        <f>+'Step 1-Farm Data'!E42</f>
        <v>50</v>
      </c>
      <c r="D50" s="4"/>
      <c r="E50" s="4"/>
      <c r="F50" s="73">
        <f>+SUM(B50:E50)</f>
        <v>200</v>
      </c>
    </row>
    <row r="51" spans="1:11">
      <c r="A51" s="3">
        <v>2015</v>
      </c>
      <c r="B51" s="4">
        <f>+'Step 1-Farm Data'!D43</f>
        <v>0</v>
      </c>
      <c r="C51" s="4">
        <f>+'Step 1-Farm Data'!E43</f>
        <v>200</v>
      </c>
      <c r="D51" s="4"/>
      <c r="E51" s="4"/>
      <c r="F51" s="73">
        <f>+SUM(B51:E51)</f>
        <v>200</v>
      </c>
    </row>
    <row r="52" spans="1:11">
      <c r="A52" s="3">
        <v>2016</v>
      </c>
      <c r="B52" s="4">
        <f>+'Step 1-Farm Data'!D44</f>
        <v>200</v>
      </c>
      <c r="C52" s="4">
        <f>+'Step 1-Farm Data'!E44</f>
        <v>0</v>
      </c>
      <c r="D52" s="4"/>
      <c r="E52" s="4"/>
      <c r="F52" s="73">
        <f>+SUM(B52:E52)</f>
        <v>200</v>
      </c>
    </row>
    <row r="53" spans="1:11">
      <c r="A53" s="3">
        <v>2017</v>
      </c>
      <c r="B53" s="4">
        <f>+'Step 1-Farm Data'!D45</f>
        <v>0</v>
      </c>
      <c r="C53" s="4">
        <f>+'Step 1-Farm Data'!E45</f>
        <v>200</v>
      </c>
      <c r="D53" s="4"/>
      <c r="E53" s="4"/>
      <c r="F53" s="73">
        <f>+SUM(B53:E53)</f>
        <v>200</v>
      </c>
    </row>
    <row r="54" spans="1:11">
      <c r="A54" s="10">
        <v>2018</v>
      </c>
      <c r="B54" s="27">
        <f>+'Step 1-Farm Data'!D46</f>
        <v>200</v>
      </c>
      <c r="C54" s="27">
        <f>+'Step 1-Farm Data'!E46</f>
        <v>0</v>
      </c>
      <c r="D54" s="27"/>
      <c r="E54" s="27"/>
      <c r="F54" s="74">
        <f>+SUM(B54:E54)</f>
        <v>200</v>
      </c>
    </row>
    <row r="56" spans="1:11">
      <c r="A56" s="17" t="s">
        <v>359</v>
      </c>
      <c r="B56" s="62"/>
      <c r="C56" s="62"/>
      <c r="D56" s="62"/>
      <c r="E56" s="62"/>
      <c r="F56" s="62"/>
      <c r="G56" s="62"/>
      <c r="H56" s="62"/>
      <c r="I56" s="62"/>
      <c r="J56" s="59"/>
    </row>
    <row r="57" spans="1:11">
      <c r="A57" s="17"/>
      <c r="B57" s="600" t="s">
        <v>358</v>
      </c>
      <c r="C57" s="601"/>
      <c r="D57" s="601"/>
      <c r="E57" s="602"/>
      <c r="F57" s="601"/>
      <c r="G57" s="601"/>
      <c r="H57" s="601"/>
      <c r="I57" s="602"/>
      <c r="J57" s="89"/>
    </row>
    <row r="58" spans="1:11">
      <c r="A58" s="3"/>
      <c r="B58" s="66" t="s">
        <v>0</v>
      </c>
      <c r="C58" s="67" t="s">
        <v>1</v>
      </c>
      <c r="D58" s="67" t="s">
        <v>105</v>
      </c>
      <c r="E58" s="68" t="s">
        <v>104</v>
      </c>
      <c r="F58" s="69"/>
      <c r="G58" s="67"/>
      <c r="H58" s="67"/>
      <c r="I58" s="68"/>
      <c r="J58" s="70"/>
    </row>
    <row r="59" spans="1:11">
      <c r="A59" s="3">
        <v>2014</v>
      </c>
      <c r="B59" s="197"/>
      <c r="C59" s="198"/>
      <c r="D59" s="198"/>
      <c r="E59" s="199"/>
      <c r="F59" s="4"/>
      <c r="G59" s="4"/>
      <c r="H59" s="4"/>
      <c r="I59" s="5"/>
      <c r="J59" s="203"/>
      <c r="K59" s="25"/>
    </row>
    <row r="60" spans="1:11">
      <c r="A60" s="3">
        <v>2015</v>
      </c>
      <c r="B60" s="64"/>
      <c r="C60" s="8"/>
      <c r="D60" s="8"/>
      <c r="E60" s="9"/>
      <c r="F60" s="4"/>
      <c r="G60" s="4"/>
      <c r="H60" s="4"/>
      <c r="I60" s="5"/>
      <c r="J60" s="65"/>
    </row>
    <row r="61" spans="1:11">
      <c r="A61" s="3">
        <v>2016</v>
      </c>
      <c r="B61" s="64"/>
      <c r="C61" s="8"/>
      <c r="D61" s="8"/>
      <c r="E61" s="9"/>
      <c r="F61" s="4"/>
      <c r="G61" s="4"/>
      <c r="H61" s="4"/>
      <c r="I61" s="5"/>
      <c r="J61" s="65"/>
    </row>
    <row r="62" spans="1:11">
      <c r="A62" s="3">
        <v>2017</v>
      </c>
      <c r="B62" s="64"/>
      <c r="C62" s="8"/>
      <c r="D62" s="8"/>
      <c r="E62" s="9"/>
      <c r="F62" s="4"/>
      <c r="G62" s="4"/>
      <c r="H62" s="4"/>
      <c r="I62" s="5"/>
      <c r="J62" s="65"/>
    </row>
    <row r="63" spans="1:11">
      <c r="A63" s="10">
        <v>2018</v>
      </c>
      <c r="B63" s="200"/>
      <c r="C63" s="201"/>
      <c r="D63" s="201"/>
      <c r="E63" s="202"/>
      <c r="F63" s="27"/>
      <c r="G63" s="27"/>
      <c r="H63" s="27"/>
      <c r="I63" s="28"/>
      <c r="J63" s="204"/>
    </row>
    <row r="69" spans="1:504" s="256" customFormat="1">
      <c r="A69" s="256" t="s">
        <v>364</v>
      </c>
    </row>
    <row r="71" spans="1:504">
      <c r="A71" s="90" t="s">
        <v>462</v>
      </c>
      <c r="B71">
        <v>1</v>
      </c>
      <c r="C71">
        <v>2</v>
      </c>
      <c r="D71">
        <v>3</v>
      </c>
      <c r="E71">
        <v>4</v>
      </c>
      <c r="F71">
        <v>5</v>
      </c>
      <c r="G71">
        <v>6</v>
      </c>
      <c r="H71">
        <v>7</v>
      </c>
      <c r="I71">
        <v>8</v>
      </c>
      <c r="J71">
        <v>9</v>
      </c>
      <c r="K71">
        <v>10</v>
      </c>
      <c r="L71">
        <v>11</v>
      </c>
      <c r="M71">
        <v>12</v>
      </c>
      <c r="N71">
        <v>13</v>
      </c>
      <c r="O71">
        <v>14</v>
      </c>
      <c r="P71">
        <v>15</v>
      </c>
      <c r="Q71">
        <v>16</v>
      </c>
      <c r="R71">
        <v>17</v>
      </c>
      <c r="S71">
        <v>18</v>
      </c>
      <c r="T71">
        <v>19</v>
      </c>
      <c r="U71">
        <v>20</v>
      </c>
      <c r="V71">
        <v>21</v>
      </c>
      <c r="W71">
        <v>22</v>
      </c>
      <c r="X71">
        <v>23</v>
      </c>
      <c r="Y71">
        <v>24</v>
      </c>
      <c r="Z71">
        <v>25</v>
      </c>
      <c r="AA71">
        <v>26</v>
      </c>
      <c r="AB71">
        <v>27</v>
      </c>
      <c r="AC71">
        <v>28</v>
      </c>
      <c r="AD71">
        <v>29</v>
      </c>
      <c r="AE71">
        <v>30</v>
      </c>
      <c r="AF71">
        <v>31</v>
      </c>
      <c r="AG71">
        <v>32</v>
      </c>
      <c r="AH71">
        <v>33</v>
      </c>
      <c r="AI71">
        <v>34</v>
      </c>
      <c r="AJ71">
        <v>35</v>
      </c>
      <c r="AK71">
        <v>36</v>
      </c>
      <c r="AL71">
        <v>37</v>
      </c>
      <c r="AM71">
        <v>38</v>
      </c>
      <c r="AN71">
        <v>39</v>
      </c>
      <c r="AO71">
        <v>40</v>
      </c>
      <c r="AP71">
        <v>41</v>
      </c>
      <c r="AQ71">
        <v>42</v>
      </c>
      <c r="AR71">
        <v>43</v>
      </c>
      <c r="AS71">
        <v>44</v>
      </c>
      <c r="AT71">
        <v>45</v>
      </c>
      <c r="AU71">
        <v>46</v>
      </c>
      <c r="AV71">
        <v>47</v>
      </c>
      <c r="AW71">
        <v>48</v>
      </c>
      <c r="AX71">
        <v>49</v>
      </c>
      <c r="AY71">
        <v>50</v>
      </c>
      <c r="AZ71">
        <v>51</v>
      </c>
      <c r="BA71">
        <v>52</v>
      </c>
      <c r="BB71">
        <v>53</v>
      </c>
      <c r="BC71">
        <v>54</v>
      </c>
      <c r="BD71">
        <v>55</v>
      </c>
      <c r="BE71">
        <v>56</v>
      </c>
      <c r="BF71">
        <v>57</v>
      </c>
      <c r="BG71">
        <v>58</v>
      </c>
      <c r="BH71">
        <v>59</v>
      </c>
      <c r="BI71">
        <v>60</v>
      </c>
      <c r="BJ71">
        <v>61</v>
      </c>
      <c r="BK71">
        <v>62</v>
      </c>
      <c r="BL71">
        <v>63</v>
      </c>
      <c r="BM71">
        <v>64</v>
      </c>
      <c r="BN71">
        <v>65</v>
      </c>
      <c r="BO71">
        <v>66</v>
      </c>
      <c r="BP71">
        <v>67</v>
      </c>
      <c r="BQ71">
        <v>68</v>
      </c>
      <c r="BR71">
        <v>69</v>
      </c>
      <c r="BS71">
        <v>70</v>
      </c>
      <c r="BT71">
        <v>71</v>
      </c>
      <c r="BU71">
        <v>72</v>
      </c>
      <c r="BV71">
        <v>73</v>
      </c>
      <c r="BW71">
        <v>74</v>
      </c>
      <c r="BX71">
        <v>75</v>
      </c>
      <c r="BY71">
        <v>76</v>
      </c>
      <c r="BZ71">
        <v>77</v>
      </c>
      <c r="CA71">
        <v>78</v>
      </c>
      <c r="CB71">
        <v>79</v>
      </c>
      <c r="CC71">
        <v>80</v>
      </c>
      <c r="CD71">
        <v>81</v>
      </c>
      <c r="CE71">
        <v>82</v>
      </c>
      <c r="CF71">
        <v>83</v>
      </c>
      <c r="CG71">
        <v>84</v>
      </c>
      <c r="CH71">
        <v>85</v>
      </c>
      <c r="CI71">
        <v>86</v>
      </c>
      <c r="CJ71">
        <v>87</v>
      </c>
      <c r="CK71">
        <v>88</v>
      </c>
      <c r="CL71">
        <v>89</v>
      </c>
      <c r="CM71">
        <v>90</v>
      </c>
      <c r="CN71">
        <v>91</v>
      </c>
      <c r="CO71">
        <v>92</v>
      </c>
      <c r="CP71">
        <v>93</v>
      </c>
      <c r="CQ71">
        <v>94</v>
      </c>
      <c r="CR71">
        <v>95</v>
      </c>
      <c r="CS71">
        <v>96</v>
      </c>
      <c r="CT71">
        <v>97</v>
      </c>
      <c r="CU71">
        <v>98</v>
      </c>
      <c r="CV71">
        <v>99</v>
      </c>
      <c r="CW71">
        <v>100</v>
      </c>
      <c r="CX71">
        <v>101</v>
      </c>
      <c r="CY71">
        <v>102</v>
      </c>
      <c r="CZ71">
        <v>103</v>
      </c>
      <c r="DA71">
        <v>104</v>
      </c>
      <c r="DB71">
        <v>105</v>
      </c>
      <c r="DC71">
        <v>106</v>
      </c>
      <c r="DD71">
        <v>107</v>
      </c>
      <c r="DE71">
        <v>108</v>
      </c>
      <c r="DF71">
        <v>109</v>
      </c>
      <c r="DG71">
        <v>110</v>
      </c>
      <c r="DH71">
        <v>111</v>
      </c>
      <c r="DI71">
        <v>112</v>
      </c>
      <c r="DJ71">
        <v>113</v>
      </c>
      <c r="DK71">
        <v>114</v>
      </c>
      <c r="DL71">
        <v>115</v>
      </c>
      <c r="DM71">
        <v>116</v>
      </c>
      <c r="DN71">
        <v>117</v>
      </c>
      <c r="DO71">
        <v>118</v>
      </c>
      <c r="DP71">
        <v>119</v>
      </c>
      <c r="DQ71">
        <v>120</v>
      </c>
      <c r="DR71">
        <v>121</v>
      </c>
      <c r="DS71">
        <v>122</v>
      </c>
      <c r="DT71">
        <v>123</v>
      </c>
      <c r="DU71">
        <v>124</v>
      </c>
      <c r="DV71">
        <v>125</v>
      </c>
      <c r="DW71">
        <v>126</v>
      </c>
      <c r="DX71">
        <v>127</v>
      </c>
      <c r="DY71">
        <v>128</v>
      </c>
      <c r="DZ71">
        <v>129</v>
      </c>
      <c r="EA71">
        <v>130</v>
      </c>
      <c r="EB71">
        <v>131</v>
      </c>
      <c r="EC71">
        <v>132</v>
      </c>
      <c r="ED71">
        <v>133</v>
      </c>
      <c r="EE71">
        <v>134</v>
      </c>
      <c r="EF71">
        <v>135</v>
      </c>
      <c r="EG71">
        <v>136</v>
      </c>
      <c r="EH71">
        <v>137</v>
      </c>
      <c r="EI71">
        <v>138</v>
      </c>
      <c r="EJ71">
        <v>139</v>
      </c>
      <c r="EK71">
        <v>140</v>
      </c>
      <c r="EL71">
        <v>141</v>
      </c>
      <c r="EM71">
        <v>142</v>
      </c>
      <c r="EN71">
        <v>143</v>
      </c>
      <c r="EO71">
        <v>144</v>
      </c>
      <c r="EP71">
        <v>145</v>
      </c>
      <c r="EQ71">
        <v>146</v>
      </c>
      <c r="ER71">
        <v>147</v>
      </c>
      <c r="ES71">
        <v>148</v>
      </c>
      <c r="ET71">
        <v>149</v>
      </c>
      <c r="EU71">
        <v>150</v>
      </c>
      <c r="EV71">
        <v>151</v>
      </c>
      <c r="EW71">
        <v>152</v>
      </c>
      <c r="EX71">
        <v>153</v>
      </c>
      <c r="EY71">
        <v>154</v>
      </c>
      <c r="EZ71">
        <v>155</v>
      </c>
      <c r="FA71">
        <v>156</v>
      </c>
      <c r="FB71">
        <v>157</v>
      </c>
      <c r="FC71">
        <v>158</v>
      </c>
      <c r="FD71">
        <v>159</v>
      </c>
      <c r="FE71">
        <v>160</v>
      </c>
      <c r="FF71">
        <v>161</v>
      </c>
      <c r="FG71">
        <v>162</v>
      </c>
      <c r="FH71">
        <v>163</v>
      </c>
      <c r="FI71">
        <v>164</v>
      </c>
      <c r="FJ71">
        <v>165</v>
      </c>
      <c r="FK71">
        <v>166</v>
      </c>
      <c r="FL71">
        <v>167</v>
      </c>
      <c r="FM71">
        <v>168</v>
      </c>
      <c r="FN71">
        <v>169</v>
      </c>
      <c r="FO71">
        <v>170</v>
      </c>
      <c r="FP71">
        <v>171</v>
      </c>
      <c r="FQ71">
        <v>172</v>
      </c>
      <c r="FR71">
        <v>173</v>
      </c>
      <c r="FS71">
        <v>174</v>
      </c>
      <c r="FT71">
        <v>175</v>
      </c>
      <c r="FU71">
        <v>176</v>
      </c>
      <c r="FV71">
        <v>177</v>
      </c>
      <c r="FW71">
        <v>178</v>
      </c>
      <c r="FX71">
        <v>179</v>
      </c>
      <c r="FY71">
        <v>180</v>
      </c>
      <c r="FZ71">
        <v>181</v>
      </c>
      <c r="GA71">
        <v>182</v>
      </c>
      <c r="GB71">
        <v>183</v>
      </c>
      <c r="GC71">
        <v>184</v>
      </c>
      <c r="GD71">
        <v>185</v>
      </c>
      <c r="GE71">
        <v>186</v>
      </c>
      <c r="GF71">
        <v>187</v>
      </c>
      <c r="GG71">
        <v>188</v>
      </c>
      <c r="GH71">
        <v>189</v>
      </c>
      <c r="GI71">
        <v>190</v>
      </c>
      <c r="GJ71">
        <v>191</v>
      </c>
      <c r="GK71">
        <v>192</v>
      </c>
      <c r="GL71">
        <v>193</v>
      </c>
      <c r="GM71">
        <v>194</v>
      </c>
      <c r="GN71">
        <v>195</v>
      </c>
      <c r="GO71">
        <v>196</v>
      </c>
      <c r="GP71">
        <v>197</v>
      </c>
      <c r="GQ71">
        <v>198</v>
      </c>
      <c r="GR71">
        <v>199</v>
      </c>
      <c r="GS71">
        <v>200</v>
      </c>
      <c r="GT71">
        <v>201</v>
      </c>
      <c r="GU71">
        <v>202</v>
      </c>
      <c r="GV71">
        <v>203</v>
      </c>
      <c r="GW71">
        <v>204</v>
      </c>
      <c r="GX71">
        <v>205</v>
      </c>
      <c r="GY71">
        <v>206</v>
      </c>
      <c r="GZ71">
        <v>207</v>
      </c>
      <c r="HA71">
        <v>208</v>
      </c>
      <c r="HB71">
        <v>209</v>
      </c>
      <c r="HC71">
        <v>210</v>
      </c>
      <c r="HD71">
        <v>211</v>
      </c>
      <c r="HE71">
        <v>212</v>
      </c>
      <c r="HF71">
        <v>213</v>
      </c>
      <c r="HG71">
        <v>214</v>
      </c>
      <c r="HH71">
        <v>215</v>
      </c>
      <c r="HI71">
        <v>216</v>
      </c>
      <c r="HJ71">
        <v>217</v>
      </c>
      <c r="HK71">
        <v>218</v>
      </c>
      <c r="HL71">
        <v>219</v>
      </c>
      <c r="HM71">
        <v>220</v>
      </c>
      <c r="HN71">
        <v>221</v>
      </c>
      <c r="HO71">
        <v>222</v>
      </c>
      <c r="HP71">
        <v>223</v>
      </c>
      <c r="HQ71">
        <v>224</v>
      </c>
      <c r="HR71">
        <v>225</v>
      </c>
      <c r="HS71">
        <v>226</v>
      </c>
      <c r="HT71">
        <v>227</v>
      </c>
      <c r="HU71">
        <v>228</v>
      </c>
      <c r="HV71">
        <v>229</v>
      </c>
      <c r="HW71">
        <v>230</v>
      </c>
      <c r="HX71">
        <v>231</v>
      </c>
      <c r="HY71">
        <v>232</v>
      </c>
      <c r="HZ71">
        <v>233</v>
      </c>
      <c r="IA71">
        <v>234</v>
      </c>
      <c r="IB71">
        <v>235</v>
      </c>
      <c r="IC71">
        <v>236</v>
      </c>
      <c r="ID71">
        <v>237</v>
      </c>
      <c r="IE71">
        <v>238</v>
      </c>
      <c r="IF71">
        <v>239</v>
      </c>
      <c r="IG71">
        <v>240</v>
      </c>
      <c r="IH71">
        <v>241</v>
      </c>
      <c r="II71">
        <v>242</v>
      </c>
      <c r="IJ71">
        <v>243</v>
      </c>
      <c r="IK71">
        <v>244</v>
      </c>
      <c r="IL71">
        <v>245</v>
      </c>
      <c r="IM71">
        <v>246</v>
      </c>
      <c r="IN71">
        <v>247</v>
      </c>
      <c r="IO71">
        <v>248</v>
      </c>
      <c r="IP71">
        <v>249</v>
      </c>
      <c r="IQ71">
        <v>250</v>
      </c>
      <c r="IR71">
        <v>251</v>
      </c>
      <c r="IS71">
        <v>252</v>
      </c>
      <c r="IT71">
        <v>253</v>
      </c>
      <c r="IU71">
        <v>254</v>
      </c>
      <c r="IV71">
        <v>255</v>
      </c>
      <c r="IW71">
        <v>256</v>
      </c>
      <c r="IX71">
        <v>257</v>
      </c>
      <c r="IY71">
        <v>258</v>
      </c>
      <c r="IZ71">
        <v>259</v>
      </c>
      <c r="JA71">
        <v>260</v>
      </c>
      <c r="JB71">
        <v>261</v>
      </c>
      <c r="JC71">
        <v>262</v>
      </c>
      <c r="JD71">
        <v>263</v>
      </c>
      <c r="JE71">
        <v>264</v>
      </c>
      <c r="JF71">
        <v>265</v>
      </c>
      <c r="JG71">
        <v>266</v>
      </c>
      <c r="JH71">
        <v>267</v>
      </c>
      <c r="JI71">
        <v>268</v>
      </c>
      <c r="JJ71">
        <v>269</v>
      </c>
      <c r="JK71">
        <v>270</v>
      </c>
      <c r="JL71">
        <v>271</v>
      </c>
      <c r="JM71">
        <v>272</v>
      </c>
      <c r="JN71">
        <v>273</v>
      </c>
      <c r="JO71">
        <v>274</v>
      </c>
      <c r="JP71">
        <v>275</v>
      </c>
      <c r="JQ71">
        <v>276</v>
      </c>
      <c r="JR71">
        <v>277</v>
      </c>
      <c r="JS71">
        <v>278</v>
      </c>
      <c r="JT71">
        <v>279</v>
      </c>
      <c r="JU71">
        <v>280</v>
      </c>
      <c r="JV71">
        <v>281</v>
      </c>
      <c r="JW71">
        <v>282</v>
      </c>
      <c r="JX71">
        <v>283</v>
      </c>
      <c r="JY71">
        <v>284</v>
      </c>
      <c r="JZ71">
        <v>285</v>
      </c>
      <c r="KA71">
        <v>286</v>
      </c>
      <c r="KB71">
        <v>287</v>
      </c>
      <c r="KC71">
        <v>288</v>
      </c>
      <c r="KD71">
        <v>289</v>
      </c>
      <c r="KE71">
        <v>290</v>
      </c>
      <c r="KF71">
        <v>291</v>
      </c>
      <c r="KG71">
        <v>292</v>
      </c>
      <c r="KH71">
        <v>293</v>
      </c>
      <c r="KI71">
        <v>294</v>
      </c>
      <c r="KJ71">
        <v>295</v>
      </c>
      <c r="KK71">
        <v>296</v>
      </c>
      <c r="KL71">
        <v>297</v>
      </c>
      <c r="KM71">
        <v>298</v>
      </c>
      <c r="KN71">
        <v>299</v>
      </c>
      <c r="KO71">
        <v>300</v>
      </c>
      <c r="KP71">
        <v>301</v>
      </c>
      <c r="KQ71">
        <v>302</v>
      </c>
      <c r="KR71">
        <v>303</v>
      </c>
      <c r="KS71">
        <v>304</v>
      </c>
      <c r="KT71">
        <v>305</v>
      </c>
      <c r="KU71">
        <v>306</v>
      </c>
      <c r="KV71">
        <v>307</v>
      </c>
      <c r="KW71">
        <v>308</v>
      </c>
      <c r="KX71">
        <v>309</v>
      </c>
      <c r="KY71">
        <v>310</v>
      </c>
      <c r="KZ71">
        <v>311</v>
      </c>
      <c r="LA71">
        <v>312</v>
      </c>
      <c r="LB71">
        <v>313</v>
      </c>
      <c r="LC71">
        <v>314</v>
      </c>
      <c r="LD71">
        <v>315</v>
      </c>
      <c r="LE71">
        <v>316</v>
      </c>
      <c r="LF71">
        <v>317</v>
      </c>
      <c r="LG71">
        <v>318</v>
      </c>
      <c r="LH71">
        <v>319</v>
      </c>
      <c r="LI71">
        <v>320</v>
      </c>
      <c r="LJ71">
        <v>321</v>
      </c>
      <c r="LK71">
        <v>322</v>
      </c>
      <c r="LL71">
        <v>323</v>
      </c>
      <c r="LM71">
        <v>324</v>
      </c>
      <c r="LN71">
        <v>325</v>
      </c>
      <c r="LO71">
        <v>326</v>
      </c>
      <c r="LP71">
        <v>327</v>
      </c>
      <c r="LQ71">
        <v>328</v>
      </c>
      <c r="LR71">
        <v>329</v>
      </c>
      <c r="LS71">
        <v>330</v>
      </c>
      <c r="LT71">
        <v>331</v>
      </c>
      <c r="LU71">
        <v>332</v>
      </c>
      <c r="LV71">
        <v>333</v>
      </c>
      <c r="LW71">
        <v>334</v>
      </c>
      <c r="LX71">
        <v>335</v>
      </c>
      <c r="LY71">
        <v>336</v>
      </c>
      <c r="LZ71">
        <v>337</v>
      </c>
      <c r="MA71">
        <v>338</v>
      </c>
      <c r="MB71">
        <v>339</v>
      </c>
      <c r="MC71">
        <v>340</v>
      </c>
      <c r="MD71">
        <v>341</v>
      </c>
      <c r="ME71">
        <v>342</v>
      </c>
      <c r="MF71">
        <v>343</v>
      </c>
      <c r="MG71">
        <v>344</v>
      </c>
      <c r="MH71">
        <v>345</v>
      </c>
      <c r="MI71">
        <v>346</v>
      </c>
      <c r="MJ71">
        <v>347</v>
      </c>
      <c r="MK71">
        <v>348</v>
      </c>
      <c r="ML71">
        <v>349</v>
      </c>
      <c r="MM71">
        <v>350</v>
      </c>
      <c r="MN71">
        <v>351</v>
      </c>
      <c r="MO71">
        <v>352</v>
      </c>
      <c r="MP71">
        <v>353</v>
      </c>
      <c r="MQ71">
        <v>354</v>
      </c>
      <c r="MR71">
        <v>355</v>
      </c>
      <c r="MS71">
        <v>356</v>
      </c>
      <c r="MT71">
        <v>357</v>
      </c>
      <c r="MU71">
        <v>358</v>
      </c>
      <c r="MV71">
        <v>359</v>
      </c>
      <c r="MW71">
        <v>360</v>
      </c>
      <c r="MX71">
        <v>361</v>
      </c>
      <c r="MY71">
        <v>362</v>
      </c>
      <c r="MZ71">
        <v>363</v>
      </c>
      <c r="NA71">
        <v>364</v>
      </c>
      <c r="NB71">
        <v>365</v>
      </c>
      <c r="NC71">
        <v>366</v>
      </c>
      <c r="ND71">
        <v>367</v>
      </c>
      <c r="NE71">
        <v>368</v>
      </c>
      <c r="NF71">
        <v>369</v>
      </c>
      <c r="NG71">
        <v>370</v>
      </c>
      <c r="NH71">
        <v>371</v>
      </c>
      <c r="NI71">
        <v>372</v>
      </c>
      <c r="NJ71">
        <v>373</v>
      </c>
      <c r="NK71">
        <v>374</v>
      </c>
      <c r="NL71">
        <v>375</v>
      </c>
      <c r="NM71">
        <v>376</v>
      </c>
      <c r="NN71">
        <v>377</v>
      </c>
      <c r="NO71">
        <v>378</v>
      </c>
      <c r="NP71">
        <v>379</v>
      </c>
      <c r="NQ71">
        <v>380</v>
      </c>
      <c r="NR71">
        <v>381</v>
      </c>
      <c r="NS71">
        <v>382</v>
      </c>
      <c r="NT71">
        <v>383</v>
      </c>
      <c r="NU71">
        <v>384</v>
      </c>
      <c r="NV71">
        <v>385</v>
      </c>
      <c r="NW71">
        <v>386</v>
      </c>
      <c r="NX71">
        <v>387</v>
      </c>
      <c r="NY71">
        <v>388</v>
      </c>
      <c r="NZ71">
        <v>389</v>
      </c>
      <c r="OA71">
        <v>390</v>
      </c>
      <c r="OB71">
        <v>391</v>
      </c>
      <c r="OC71">
        <v>392</v>
      </c>
      <c r="OD71">
        <v>393</v>
      </c>
      <c r="OE71">
        <v>394</v>
      </c>
      <c r="OF71">
        <v>395</v>
      </c>
      <c r="OG71">
        <v>396</v>
      </c>
      <c r="OH71">
        <v>397</v>
      </c>
      <c r="OI71">
        <v>398</v>
      </c>
      <c r="OJ71">
        <v>399</v>
      </c>
      <c r="OK71">
        <v>400</v>
      </c>
      <c r="OL71">
        <v>401</v>
      </c>
      <c r="OM71">
        <v>402</v>
      </c>
      <c r="ON71">
        <v>403</v>
      </c>
      <c r="OO71">
        <v>404</v>
      </c>
      <c r="OP71">
        <v>405</v>
      </c>
      <c r="OQ71">
        <v>406</v>
      </c>
      <c r="OR71">
        <v>407</v>
      </c>
      <c r="OS71">
        <v>408</v>
      </c>
      <c r="OT71">
        <v>409</v>
      </c>
      <c r="OU71">
        <v>410</v>
      </c>
      <c r="OV71">
        <v>411</v>
      </c>
      <c r="OW71">
        <v>412</v>
      </c>
      <c r="OX71">
        <v>413</v>
      </c>
      <c r="OY71">
        <v>414</v>
      </c>
      <c r="OZ71">
        <v>415</v>
      </c>
      <c r="PA71">
        <v>416</v>
      </c>
      <c r="PB71">
        <v>417</v>
      </c>
      <c r="PC71">
        <v>418</v>
      </c>
      <c r="PD71">
        <v>419</v>
      </c>
      <c r="PE71">
        <v>420</v>
      </c>
      <c r="PF71">
        <v>421</v>
      </c>
      <c r="PG71">
        <v>422</v>
      </c>
      <c r="PH71">
        <v>423</v>
      </c>
      <c r="PI71">
        <v>424</v>
      </c>
      <c r="PJ71">
        <v>425</v>
      </c>
      <c r="PK71">
        <v>426</v>
      </c>
      <c r="PL71">
        <v>427</v>
      </c>
      <c r="PM71">
        <v>428</v>
      </c>
      <c r="PN71">
        <v>429</v>
      </c>
      <c r="PO71">
        <v>430</v>
      </c>
      <c r="PP71">
        <v>431</v>
      </c>
      <c r="PQ71">
        <v>432</v>
      </c>
      <c r="PR71">
        <v>433</v>
      </c>
      <c r="PS71">
        <v>434</v>
      </c>
      <c r="PT71">
        <v>435</v>
      </c>
      <c r="PU71">
        <v>436</v>
      </c>
      <c r="PV71">
        <v>437</v>
      </c>
      <c r="PW71">
        <v>438</v>
      </c>
      <c r="PX71">
        <v>439</v>
      </c>
      <c r="PY71">
        <v>440</v>
      </c>
      <c r="PZ71">
        <v>441</v>
      </c>
      <c r="QA71">
        <v>442</v>
      </c>
      <c r="QB71">
        <v>443</v>
      </c>
      <c r="QC71">
        <v>444</v>
      </c>
      <c r="QD71">
        <v>445</v>
      </c>
      <c r="QE71">
        <v>446</v>
      </c>
      <c r="QF71">
        <v>447</v>
      </c>
      <c r="QG71">
        <v>448</v>
      </c>
      <c r="QH71">
        <v>449</v>
      </c>
      <c r="QI71">
        <v>450</v>
      </c>
      <c r="QJ71">
        <v>451</v>
      </c>
      <c r="QK71">
        <v>452</v>
      </c>
      <c r="QL71">
        <v>453</v>
      </c>
      <c r="QM71">
        <v>454</v>
      </c>
      <c r="QN71">
        <v>455</v>
      </c>
      <c r="QO71">
        <v>456</v>
      </c>
      <c r="QP71">
        <v>457</v>
      </c>
      <c r="QQ71">
        <v>458</v>
      </c>
      <c r="QR71">
        <v>459</v>
      </c>
      <c r="QS71">
        <v>460</v>
      </c>
      <c r="QT71">
        <v>461</v>
      </c>
      <c r="QU71">
        <v>462</v>
      </c>
      <c r="QV71">
        <v>463</v>
      </c>
      <c r="QW71">
        <v>464</v>
      </c>
      <c r="QX71">
        <v>465</v>
      </c>
      <c r="QY71">
        <v>466</v>
      </c>
      <c r="QZ71">
        <v>467</v>
      </c>
      <c r="RA71">
        <v>468</v>
      </c>
      <c r="RB71">
        <v>469</v>
      </c>
      <c r="RC71">
        <v>470</v>
      </c>
      <c r="RD71">
        <v>471</v>
      </c>
      <c r="RE71">
        <v>472</v>
      </c>
      <c r="RF71">
        <v>473</v>
      </c>
      <c r="RG71">
        <v>474</v>
      </c>
      <c r="RH71">
        <v>475</v>
      </c>
      <c r="RI71">
        <v>476</v>
      </c>
      <c r="RJ71">
        <v>477</v>
      </c>
      <c r="RK71">
        <v>478</v>
      </c>
      <c r="RL71">
        <v>479</v>
      </c>
      <c r="RM71">
        <v>480</v>
      </c>
      <c r="RN71">
        <v>481</v>
      </c>
      <c r="RO71">
        <v>482</v>
      </c>
      <c r="RP71">
        <v>483</v>
      </c>
      <c r="RQ71">
        <v>484</v>
      </c>
      <c r="RR71">
        <v>485</v>
      </c>
      <c r="RS71">
        <v>486</v>
      </c>
      <c r="RT71">
        <v>487</v>
      </c>
      <c r="RU71">
        <v>488</v>
      </c>
      <c r="RV71">
        <v>489</v>
      </c>
      <c r="RW71">
        <v>490</v>
      </c>
      <c r="RX71">
        <v>491</v>
      </c>
      <c r="RY71">
        <v>492</v>
      </c>
      <c r="RZ71">
        <v>493</v>
      </c>
      <c r="SA71">
        <v>494</v>
      </c>
      <c r="SB71">
        <v>495</v>
      </c>
      <c r="SC71">
        <v>496</v>
      </c>
      <c r="SD71">
        <v>497</v>
      </c>
      <c r="SE71">
        <v>498</v>
      </c>
      <c r="SF71">
        <v>499</v>
      </c>
      <c r="SG71">
        <v>500</v>
      </c>
    </row>
    <row r="72" spans="1:504">
      <c r="A72">
        <v>2014</v>
      </c>
      <c r="B72" s="25">
        <f>+'simulations corn farm1'!B87</f>
        <v>1.26</v>
      </c>
      <c r="C72" s="25">
        <f>+'simulations corn farm1'!C87</f>
        <v>5.23</v>
      </c>
      <c r="D72" s="25">
        <f>+'simulations corn farm1'!D87</f>
        <v>3.03</v>
      </c>
      <c r="E72" s="25">
        <f>+'simulations corn farm1'!E87</f>
        <v>3.45</v>
      </c>
      <c r="F72" s="25">
        <f>+'simulations corn farm1'!F87</f>
        <v>2.92</v>
      </c>
      <c r="G72" s="25">
        <f>+'simulations corn farm1'!G87</f>
        <v>3.32</v>
      </c>
      <c r="H72" s="25">
        <f>+'simulations corn farm1'!H87</f>
        <v>3.95</v>
      </c>
      <c r="I72" s="25">
        <f>+'simulations corn farm1'!I87</f>
        <v>3.89</v>
      </c>
      <c r="J72" s="25">
        <f>+'simulations corn farm1'!J87</f>
        <v>2.61</v>
      </c>
      <c r="K72" s="25">
        <f>+'simulations corn farm1'!K87</f>
        <v>2.96</v>
      </c>
      <c r="L72" s="25">
        <f>+'simulations corn farm1'!L87</f>
        <v>4.38</v>
      </c>
      <c r="M72" s="25">
        <f>+'simulations corn farm1'!M87</f>
        <v>2.4</v>
      </c>
      <c r="N72" s="25">
        <f>+'simulations corn farm1'!N87</f>
        <v>4.2300000000000004</v>
      </c>
      <c r="O72" s="25">
        <f>+'simulations corn farm1'!O87</f>
        <v>3.7</v>
      </c>
      <c r="P72" s="25">
        <f>+'simulations corn farm1'!P87</f>
        <v>3.26</v>
      </c>
      <c r="Q72" s="25">
        <f>+'simulations corn farm1'!Q87</f>
        <v>3.89</v>
      </c>
      <c r="R72" s="25">
        <f>+'simulations corn farm1'!R87</f>
        <v>3.51</v>
      </c>
      <c r="S72" s="25">
        <f>+'simulations corn farm1'!S87</f>
        <v>5.17</v>
      </c>
      <c r="T72" s="25">
        <f>+'simulations corn farm1'!T87</f>
        <v>3.18</v>
      </c>
      <c r="U72" s="25">
        <f>+'simulations corn farm1'!U87</f>
        <v>4.04</v>
      </c>
      <c r="V72" s="25">
        <f>+'simulations corn farm1'!V87</f>
        <v>5</v>
      </c>
      <c r="W72" s="25">
        <f>+'simulations corn farm1'!W87</f>
        <v>2.13</v>
      </c>
      <c r="X72" s="25">
        <f>+'simulations corn farm1'!X87</f>
        <v>0.88</v>
      </c>
      <c r="Y72" s="25">
        <f>+'simulations corn farm1'!Y87</f>
        <v>2.92</v>
      </c>
      <c r="Z72" s="25">
        <f>+'simulations corn farm1'!Z87</f>
        <v>3.22</v>
      </c>
      <c r="AA72" s="25">
        <f>+'simulations corn farm1'!AA87</f>
        <v>4.3600000000000003</v>
      </c>
      <c r="AB72" s="25">
        <f>+'simulations corn farm1'!AB87</f>
        <v>2.7</v>
      </c>
      <c r="AC72" s="25">
        <f>+'simulations corn farm1'!AC87</f>
        <v>4.08</v>
      </c>
      <c r="AD72" s="25">
        <f>+'simulations corn farm1'!AD87</f>
        <v>4.28</v>
      </c>
      <c r="AE72" s="25">
        <f>+'simulations corn farm1'!AE87</f>
        <v>3.86</v>
      </c>
      <c r="AF72" s="25">
        <f>+'simulations corn farm1'!AF87</f>
        <v>6.82</v>
      </c>
      <c r="AG72" s="25">
        <f>+'simulations corn farm1'!AG87</f>
        <v>2.4300000000000002</v>
      </c>
      <c r="AH72" s="25">
        <f>+'simulations corn farm1'!AH87</f>
        <v>5.29</v>
      </c>
      <c r="AI72" s="25">
        <f>+'simulations corn farm1'!AI87</f>
        <v>2.78</v>
      </c>
      <c r="AJ72" s="25">
        <f>+'simulations corn farm1'!AJ87</f>
        <v>3.35</v>
      </c>
      <c r="AK72" s="25">
        <f>+'simulations corn farm1'!AK87</f>
        <v>4.07</v>
      </c>
      <c r="AL72" s="25">
        <f>+'simulations corn farm1'!AL87</f>
        <v>2.19</v>
      </c>
      <c r="AM72" s="25">
        <f>+'simulations corn farm1'!AM87</f>
        <v>3.02</v>
      </c>
      <c r="AN72" s="25">
        <f>+'simulations corn farm1'!AN87</f>
        <v>3.55</v>
      </c>
      <c r="AO72" s="25">
        <f>+'simulations corn farm1'!AO87</f>
        <v>5.35</v>
      </c>
      <c r="AP72" s="25">
        <f>+'simulations corn farm1'!AP87</f>
        <v>3.76</v>
      </c>
      <c r="AQ72" s="25">
        <f>+'simulations corn farm1'!AQ87</f>
        <v>5.52</v>
      </c>
      <c r="AR72" s="25">
        <f>+'simulations corn farm1'!AR87</f>
        <v>4.41</v>
      </c>
      <c r="AS72" s="25">
        <f>+'simulations corn farm1'!AS87</f>
        <v>3.67</v>
      </c>
      <c r="AT72" s="25">
        <f>+'simulations corn farm1'!AT87</f>
        <v>3.64</v>
      </c>
      <c r="AU72" s="25">
        <f>+'simulations corn farm1'!AU87</f>
        <v>3.65</v>
      </c>
      <c r="AV72" s="25">
        <f>+'simulations corn farm1'!AV87</f>
        <v>5.82</v>
      </c>
      <c r="AW72" s="25">
        <f>+'simulations corn farm1'!AW87</f>
        <v>3.92</v>
      </c>
      <c r="AX72" s="25">
        <f>+'simulations corn farm1'!AX87</f>
        <v>3.75</v>
      </c>
      <c r="AY72" s="25">
        <f>+'simulations corn farm1'!AY87</f>
        <v>4.33</v>
      </c>
      <c r="AZ72" s="25">
        <f>+'simulations corn farm1'!AZ87</f>
        <v>3.67</v>
      </c>
      <c r="BA72" s="25">
        <f>+'simulations corn farm1'!BA87</f>
        <v>6.12</v>
      </c>
      <c r="BB72" s="25">
        <f>+'simulations corn farm1'!BB87</f>
        <v>3.99</v>
      </c>
      <c r="BC72" s="25">
        <f>+'simulations corn farm1'!BC87</f>
        <v>3.92</v>
      </c>
      <c r="BD72" s="25">
        <f>+'simulations corn farm1'!BD87</f>
        <v>1.83</v>
      </c>
      <c r="BE72" s="25">
        <f>+'simulations corn farm1'!BE87</f>
        <v>2.65</v>
      </c>
      <c r="BF72" s="25">
        <f>+'simulations corn farm1'!BF87</f>
        <v>2.82</v>
      </c>
      <c r="BG72" s="25">
        <f>+'simulations corn farm1'!BG87</f>
        <v>5</v>
      </c>
      <c r="BH72" s="25">
        <f>+'simulations corn farm1'!BH87</f>
        <v>3.09</v>
      </c>
      <c r="BI72" s="25">
        <f>+'simulations corn farm1'!BI87</f>
        <v>3.69</v>
      </c>
      <c r="BJ72" s="25">
        <f>+'simulations corn farm1'!BJ87</f>
        <v>2.63</v>
      </c>
      <c r="BK72" s="25">
        <f>+'simulations corn farm1'!BK87</f>
        <v>4.08</v>
      </c>
      <c r="BL72" s="25">
        <f>+'simulations corn farm1'!BL87</f>
        <v>5.42</v>
      </c>
      <c r="BM72" s="25">
        <f>+'simulations corn farm1'!BM87</f>
        <v>2.85</v>
      </c>
      <c r="BN72" s="25">
        <f>+'simulations corn farm1'!BN87</f>
        <v>5.27</v>
      </c>
      <c r="BO72" s="25">
        <f>+'simulations corn farm1'!BO87</f>
        <v>3.48</v>
      </c>
      <c r="BP72" s="25">
        <f>+'simulations corn farm1'!BP87</f>
        <v>2.85</v>
      </c>
      <c r="BQ72" s="25">
        <f>+'simulations corn farm1'!BQ87</f>
        <v>4.95</v>
      </c>
      <c r="BR72" s="25">
        <f>+'simulations corn farm1'!BR87</f>
        <v>3.35</v>
      </c>
      <c r="BS72" s="25">
        <f>+'simulations corn farm1'!BS87</f>
        <v>3.69</v>
      </c>
      <c r="BT72" s="25">
        <f>+'simulations corn farm1'!BT87</f>
        <v>4.03</v>
      </c>
      <c r="BU72" s="25">
        <f>+'simulations corn farm1'!BU87</f>
        <v>2.95</v>
      </c>
      <c r="BV72" s="25">
        <f>+'simulations corn farm1'!BV87</f>
        <v>3</v>
      </c>
      <c r="BW72" s="25">
        <f>+'simulations corn farm1'!BW87</f>
        <v>5.36</v>
      </c>
      <c r="BX72" s="25">
        <f>+'simulations corn farm1'!BX87</f>
        <v>2.82</v>
      </c>
      <c r="BY72" s="25">
        <f>+'simulations corn farm1'!BY87</f>
        <v>3.28</v>
      </c>
      <c r="BZ72" s="25">
        <f>+'simulations corn farm1'!BZ87</f>
        <v>3.75</v>
      </c>
      <c r="CA72" s="25">
        <f>+'simulations corn farm1'!CA87</f>
        <v>4.6100000000000003</v>
      </c>
      <c r="CB72" s="25">
        <f>+'simulations corn farm1'!CB87</f>
        <v>4.42</v>
      </c>
      <c r="CC72" s="25">
        <f>+'simulations corn farm1'!CC87</f>
        <v>2.48</v>
      </c>
      <c r="CD72" s="25">
        <f>+'simulations corn farm1'!CD87</f>
        <v>2.95</v>
      </c>
      <c r="CE72" s="25">
        <f>+'simulations corn farm1'!CE87</f>
        <v>5.17</v>
      </c>
      <c r="CF72" s="25">
        <f>+'simulations corn farm1'!CF87</f>
        <v>2.46</v>
      </c>
      <c r="CG72" s="25">
        <f>+'simulations corn farm1'!CG87</f>
        <v>3.65</v>
      </c>
      <c r="CH72" s="25">
        <f>+'simulations corn farm1'!CH87</f>
        <v>3.92</v>
      </c>
      <c r="CI72" s="25">
        <f>+'simulations corn farm1'!CI87</f>
        <v>3.26</v>
      </c>
      <c r="CJ72" s="25">
        <f>+'simulations corn farm1'!CJ87</f>
        <v>4.29</v>
      </c>
      <c r="CK72" s="25">
        <f>+'simulations corn farm1'!CK87</f>
        <v>4.26</v>
      </c>
      <c r="CL72" s="25">
        <f>+'simulations corn farm1'!CL87</f>
        <v>4.5199999999999996</v>
      </c>
      <c r="CM72" s="25">
        <f>+'simulations corn farm1'!CM87</f>
        <v>5.09</v>
      </c>
      <c r="CN72" s="25">
        <f>+'simulations corn farm1'!CN87</f>
        <v>3.47</v>
      </c>
      <c r="CO72" s="25">
        <f>+'simulations corn farm1'!CO87</f>
        <v>3.91</v>
      </c>
      <c r="CP72" s="25">
        <f>+'simulations corn farm1'!CP87</f>
        <v>4.4800000000000004</v>
      </c>
      <c r="CQ72" s="25">
        <f>+'simulations corn farm1'!CQ87</f>
        <v>2.91</v>
      </c>
      <c r="CR72" s="25">
        <f>+'simulations corn farm1'!CR87</f>
        <v>2.46</v>
      </c>
      <c r="CS72" s="25">
        <f>+'simulations corn farm1'!CS87</f>
        <v>4.2300000000000004</v>
      </c>
      <c r="CT72" s="25">
        <f>+'simulations corn farm1'!CT87</f>
        <v>3.54</v>
      </c>
      <c r="CU72" s="25">
        <f>+'simulations corn farm1'!CU87</f>
        <v>5.8</v>
      </c>
      <c r="CV72" s="25">
        <f>+'simulations corn farm1'!CV87</f>
        <v>3.85</v>
      </c>
      <c r="CW72" s="25">
        <f>+'simulations corn farm1'!CW87</f>
        <v>4.75</v>
      </c>
      <c r="CX72" s="25">
        <f>+'simulations corn farm1'!CX87</f>
        <v>4.17</v>
      </c>
      <c r="CY72" s="25">
        <f>+'simulations corn farm1'!CY87</f>
        <v>3.67</v>
      </c>
      <c r="CZ72" s="25">
        <f>+'simulations corn farm1'!CZ87</f>
        <v>4.8</v>
      </c>
      <c r="DA72" s="25">
        <f>+'simulations corn farm1'!DA87</f>
        <v>3.38</v>
      </c>
      <c r="DB72" s="25">
        <f>+'simulations corn farm1'!DB87</f>
        <v>4.24</v>
      </c>
      <c r="DC72" s="25">
        <f>+'simulations corn farm1'!DC87</f>
        <v>2.88</v>
      </c>
      <c r="DD72" s="25">
        <f>+'simulations corn farm1'!DD87</f>
        <v>5.05</v>
      </c>
      <c r="DE72" s="25">
        <f>+'simulations corn farm1'!DE87</f>
        <v>4.78</v>
      </c>
      <c r="DF72" s="25">
        <f>+'simulations corn farm1'!DF87</f>
        <v>6.07</v>
      </c>
      <c r="DG72" s="25">
        <f>+'simulations corn farm1'!DG87</f>
        <v>4.21</v>
      </c>
      <c r="DH72" s="25">
        <f>+'simulations corn farm1'!DH87</f>
        <v>2.33</v>
      </c>
      <c r="DI72" s="25">
        <f>+'simulations corn farm1'!DI87</f>
        <v>4.2</v>
      </c>
      <c r="DJ72" s="25">
        <f>+'simulations corn farm1'!DJ87</f>
        <v>2.84</v>
      </c>
      <c r="DK72" s="25">
        <f>+'simulations corn farm1'!DK87</f>
        <v>3.51</v>
      </c>
      <c r="DL72" s="25">
        <f>+'simulations corn farm1'!DL87</f>
        <v>3.13</v>
      </c>
      <c r="DM72" s="25">
        <f>+'simulations corn farm1'!DM87</f>
        <v>2.67</v>
      </c>
      <c r="DN72" s="25">
        <f>+'simulations corn farm1'!DN87</f>
        <v>4.54</v>
      </c>
      <c r="DO72" s="25">
        <f>+'simulations corn farm1'!DO87</f>
        <v>3.83</v>
      </c>
      <c r="DP72" s="25">
        <f>+'simulations corn farm1'!DP87</f>
        <v>3.36</v>
      </c>
      <c r="DQ72" s="25">
        <f>+'simulations corn farm1'!DQ87</f>
        <v>3.39</v>
      </c>
      <c r="DR72" s="25">
        <f>+'simulations corn farm1'!DR87</f>
        <v>3.05</v>
      </c>
      <c r="DS72" s="25">
        <f>+'simulations corn farm1'!DS87</f>
        <v>5.32</v>
      </c>
      <c r="DT72" s="25">
        <f>+'simulations corn farm1'!DT87</f>
        <v>3.09</v>
      </c>
      <c r="DU72" s="25">
        <f>+'simulations corn farm1'!DU87</f>
        <v>5.08</v>
      </c>
      <c r="DV72" s="25">
        <f>+'simulations corn farm1'!DV87</f>
        <v>4.34</v>
      </c>
      <c r="DW72" s="25">
        <f>+'simulations corn farm1'!DW87</f>
        <v>4.75</v>
      </c>
      <c r="DX72" s="25">
        <f>+'simulations corn farm1'!DX87</f>
        <v>4.9400000000000004</v>
      </c>
      <c r="DY72" s="25">
        <f>+'simulations corn farm1'!DY87</f>
        <v>2.9</v>
      </c>
      <c r="DZ72" s="25">
        <f>+'simulations corn farm1'!DZ87</f>
        <v>3.22</v>
      </c>
      <c r="EA72" s="25">
        <f>+'simulations corn farm1'!EA87</f>
        <v>3.51</v>
      </c>
      <c r="EB72" s="25">
        <f>+'simulations corn farm1'!EB87</f>
        <v>5.56</v>
      </c>
      <c r="EC72" s="25">
        <f>+'simulations corn farm1'!EC87</f>
        <v>4.47</v>
      </c>
      <c r="ED72" s="25">
        <f>+'simulations corn farm1'!ED87</f>
        <v>3.55</v>
      </c>
      <c r="EE72" s="25">
        <f>+'simulations corn farm1'!EE87</f>
        <v>3.42</v>
      </c>
      <c r="EF72" s="25">
        <f>+'simulations corn farm1'!EF87</f>
        <v>5.84</v>
      </c>
      <c r="EG72" s="25">
        <f>+'simulations corn farm1'!EG87</f>
        <v>3.36</v>
      </c>
      <c r="EH72" s="25">
        <f>+'simulations corn farm1'!EH87</f>
        <v>4.38</v>
      </c>
      <c r="EI72" s="25">
        <f>+'simulations corn farm1'!EI87</f>
        <v>2.08</v>
      </c>
      <c r="EJ72" s="25">
        <f>+'simulations corn farm1'!EJ87</f>
        <v>3.51</v>
      </c>
      <c r="EK72" s="25">
        <f>+'simulations corn farm1'!EK87</f>
        <v>4.54</v>
      </c>
      <c r="EL72" s="25">
        <f>+'simulations corn farm1'!EL87</f>
        <v>4.88</v>
      </c>
      <c r="EM72" s="25">
        <f>+'simulations corn farm1'!EM87</f>
        <v>2.54</v>
      </c>
      <c r="EN72" s="25">
        <f>+'simulations corn farm1'!EN87</f>
        <v>3.49</v>
      </c>
      <c r="EO72" s="25">
        <f>+'simulations corn farm1'!EO87</f>
        <v>5.66</v>
      </c>
      <c r="EP72" s="25">
        <f>+'simulations corn farm1'!EP87</f>
        <v>3.65</v>
      </c>
      <c r="EQ72" s="25">
        <f>+'simulations corn farm1'!EQ87</f>
        <v>3.69</v>
      </c>
      <c r="ER72" s="25">
        <f>+'simulations corn farm1'!ER87</f>
        <v>4.8099999999999996</v>
      </c>
      <c r="ES72" s="25">
        <f>+'simulations corn farm1'!ES87</f>
        <v>3.63</v>
      </c>
      <c r="ET72" s="25">
        <f>+'simulations corn farm1'!ET87</f>
        <v>2.63</v>
      </c>
      <c r="EU72" s="25">
        <f>+'simulations corn farm1'!EU87</f>
        <v>3.19</v>
      </c>
      <c r="EV72" s="25">
        <f>+'simulations corn farm1'!EV87</f>
        <v>3.4</v>
      </c>
      <c r="EW72" s="25">
        <f>+'simulations corn farm1'!EW87</f>
        <v>4.03</v>
      </c>
      <c r="EX72" s="25">
        <f>+'simulations corn farm1'!EX87</f>
        <v>2.61</v>
      </c>
      <c r="EY72" s="25">
        <f>+'simulations corn farm1'!EY87</f>
        <v>3.48</v>
      </c>
      <c r="EZ72" s="25">
        <f>+'simulations corn farm1'!EZ87</f>
        <v>2.87</v>
      </c>
      <c r="FA72" s="25">
        <f>+'simulations corn farm1'!FA87</f>
        <v>6.84</v>
      </c>
      <c r="FB72" s="25">
        <f>+'simulations corn farm1'!FB87</f>
        <v>1.56</v>
      </c>
      <c r="FC72" s="25">
        <f>+'simulations corn farm1'!FC87</f>
        <v>5.31</v>
      </c>
      <c r="FD72" s="25">
        <f>+'simulations corn farm1'!FD87</f>
        <v>4.97</v>
      </c>
      <c r="FE72" s="25">
        <f>+'simulations corn farm1'!FE87</f>
        <v>3.28</v>
      </c>
      <c r="FF72" s="25">
        <f>+'simulations corn farm1'!FF87</f>
        <v>4.6500000000000004</v>
      </c>
      <c r="FG72" s="25">
        <f>+'simulations corn farm1'!FG87</f>
        <v>4.17</v>
      </c>
      <c r="FH72" s="25">
        <f>+'simulations corn farm1'!FH87</f>
        <v>3.73</v>
      </c>
      <c r="FI72" s="25">
        <f>+'simulations corn farm1'!FI87</f>
        <v>3.58</v>
      </c>
      <c r="FJ72" s="25">
        <f>+'simulations corn farm1'!FJ87</f>
        <v>1.52</v>
      </c>
      <c r="FK72" s="25">
        <f>+'simulations corn farm1'!FK87</f>
        <v>2.67</v>
      </c>
      <c r="FL72" s="25">
        <f>+'simulations corn farm1'!FL87</f>
        <v>5.96</v>
      </c>
      <c r="FM72" s="25">
        <f>+'simulations corn farm1'!FM87</f>
        <v>2.88</v>
      </c>
      <c r="FN72" s="25">
        <f>+'simulations corn farm1'!FN87</f>
        <v>4.01</v>
      </c>
      <c r="FO72" s="25">
        <f>+'simulations corn farm1'!FO87</f>
        <v>1.95</v>
      </c>
      <c r="FP72" s="25">
        <f>+'simulations corn farm1'!FP87</f>
        <v>5.48</v>
      </c>
      <c r="FQ72" s="25">
        <f>+'simulations corn farm1'!FQ87</f>
        <v>3.58</v>
      </c>
      <c r="FR72" s="25">
        <f>+'simulations corn farm1'!FR87</f>
        <v>2.75</v>
      </c>
      <c r="FS72" s="25">
        <f>+'simulations corn farm1'!FS87</f>
        <v>4.75</v>
      </c>
      <c r="FT72" s="25">
        <f>+'simulations corn farm1'!FT87</f>
        <v>3.59</v>
      </c>
      <c r="FU72" s="25">
        <f>+'simulations corn farm1'!FU87</f>
        <v>3.81</v>
      </c>
      <c r="FV72" s="25">
        <f>+'simulations corn farm1'!FV87</f>
        <v>3.86</v>
      </c>
      <c r="FW72" s="25">
        <f>+'simulations corn farm1'!FW87</f>
        <v>4.1100000000000003</v>
      </c>
      <c r="FX72" s="25">
        <f>+'simulations corn farm1'!FX87</f>
        <v>3.16</v>
      </c>
      <c r="FY72" s="25">
        <f>+'simulations corn farm1'!FY87</f>
        <v>3.75</v>
      </c>
      <c r="FZ72" s="25">
        <f>+'simulations corn farm1'!FZ87</f>
        <v>3.46</v>
      </c>
      <c r="GA72" s="25">
        <f>+'simulations corn farm1'!GA87</f>
        <v>3.52</v>
      </c>
      <c r="GB72" s="25">
        <f>+'simulations corn farm1'!GB87</f>
        <v>3.32</v>
      </c>
      <c r="GC72" s="25">
        <f>+'simulations corn farm1'!GC87</f>
        <v>1.34</v>
      </c>
      <c r="GD72" s="25">
        <f>+'simulations corn farm1'!GD87</f>
        <v>3.32</v>
      </c>
      <c r="GE72" s="25">
        <f>+'simulations corn farm1'!GE87</f>
        <v>2.23</v>
      </c>
      <c r="GF72" s="25">
        <f>+'simulations corn farm1'!GF87</f>
        <v>2.9</v>
      </c>
      <c r="GG72" s="25">
        <f>+'simulations corn farm1'!GG87</f>
        <v>4.8499999999999996</v>
      </c>
      <c r="GH72" s="25">
        <f>+'simulations corn farm1'!GH87</f>
        <v>3.63</v>
      </c>
      <c r="GI72" s="25">
        <f>+'simulations corn farm1'!GI87</f>
        <v>4.03</v>
      </c>
      <c r="GJ72" s="25">
        <f>+'simulations corn farm1'!GJ87</f>
        <v>4.8099999999999996</v>
      </c>
      <c r="GK72" s="25">
        <f>+'simulations corn farm1'!GK87</f>
        <v>4.34</v>
      </c>
      <c r="GL72" s="25">
        <f>+'simulations corn farm1'!GL87</f>
        <v>4.05</v>
      </c>
      <c r="GM72" s="25">
        <f>+'simulations corn farm1'!GM87</f>
        <v>4.96</v>
      </c>
      <c r="GN72" s="25">
        <f>+'simulations corn farm1'!GN87</f>
        <v>2.1</v>
      </c>
      <c r="GO72" s="25">
        <f>+'simulations corn farm1'!GO87</f>
        <v>2.87</v>
      </c>
      <c r="GP72" s="25">
        <f>+'simulations corn farm1'!GP87</f>
        <v>3.95</v>
      </c>
      <c r="GQ72" s="25">
        <f>+'simulations corn farm1'!GQ87</f>
        <v>3.65</v>
      </c>
      <c r="GR72" s="25">
        <f>+'simulations corn farm1'!GR87</f>
        <v>1.97</v>
      </c>
      <c r="GS72" s="25">
        <f>+'simulations corn farm1'!GS87</f>
        <v>5.15</v>
      </c>
      <c r="GT72" s="25">
        <f>+'simulations corn farm1'!GT87</f>
        <v>5.86</v>
      </c>
      <c r="GU72" s="25">
        <f>+'simulations corn farm1'!GU87</f>
        <v>1.88</v>
      </c>
      <c r="GV72" s="25">
        <f>+'simulations corn farm1'!GV87</f>
        <v>3.18</v>
      </c>
      <c r="GW72" s="25">
        <f>+'simulations corn farm1'!GW87</f>
        <v>4.09</v>
      </c>
      <c r="GX72" s="25">
        <f>+'simulations corn farm1'!GX87</f>
        <v>4.26</v>
      </c>
      <c r="GY72" s="25">
        <f>+'simulations corn farm1'!GY87</f>
        <v>3.52</v>
      </c>
      <c r="GZ72" s="25">
        <f>+'simulations corn farm1'!GZ87</f>
        <v>1.91</v>
      </c>
      <c r="HA72" s="25">
        <f>+'simulations corn farm1'!HA87</f>
        <v>2.5499999999999998</v>
      </c>
      <c r="HB72" s="25">
        <f>+'simulations corn farm1'!HB87</f>
        <v>3.22</v>
      </c>
      <c r="HC72" s="25">
        <f>+'simulations corn farm1'!HC87</f>
        <v>4.26</v>
      </c>
      <c r="HD72" s="25">
        <f>+'simulations corn farm1'!HD87</f>
        <v>4.2699999999999996</v>
      </c>
      <c r="HE72" s="25">
        <f>+'simulations corn farm1'!HE87</f>
        <v>4.82</v>
      </c>
      <c r="HF72" s="25">
        <f>+'simulations corn farm1'!HF87</f>
        <v>3.21</v>
      </c>
      <c r="HG72" s="25">
        <f>+'simulations corn farm1'!HG87</f>
        <v>3.81</v>
      </c>
      <c r="HH72" s="25">
        <f>+'simulations corn farm1'!HH87</f>
        <v>1.79</v>
      </c>
      <c r="HI72" s="25">
        <f>+'simulations corn farm1'!HI87</f>
        <v>1.75</v>
      </c>
      <c r="HJ72" s="25">
        <f>+'simulations corn farm1'!HJ87</f>
        <v>3.1</v>
      </c>
      <c r="HK72" s="25">
        <f>+'simulations corn farm1'!HK87</f>
        <v>4.88</v>
      </c>
      <c r="HL72" s="25">
        <f>+'simulations corn farm1'!HL87</f>
        <v>5.7</v>
      </c>
      <c r="HM72" s="25">
        <f>+'simulations corn farm1'!HM87</f>
        <v>2.69</v>
      </c>
      <c r="HN72" s="25">
        <f>+'simulations corn farm1'!HN87</f>
        <v>5.83</v>
      </c>
      <c r="HO72" s="25">
        <f>+'simulations corn farm1'!HO87</f>
        <v>4.9000000000000004</v>
      </c>
      <c r="HP72" s="25">
        <f>+'simulations corn farm1'!HP87</f>
        <v>4.2300000000000004</v>
      </c>
      <c r="HQ72" s="25">
        <f>+'simulations corn farm1'!HQ87</f>
        <v>2.4300000000000002</v>
      </c>
      <c r="HR72" s="25">
        <f>+'simulations corn farm1'!HR87</f>
        <v>4.7</v>
      </c>
      <c r="HS72" s="25">
        <f>+'simulations corn farm1'!HS87</f>
        <v>3.67</v>
      </c>
      <c r="HT72" s="25">
        <f>+'simulations corn farm1'!HT87</f>
        <v>1.24</v>
      </c>
      <c r="HU72" s="25">
        <f>+'simulations corn farm1'!HU87</f>
        <v>4.7699999999999996</v>
      </c>
      <c r="HV72" s="25">
        <f>+'simulations corn farm1'!HV87</f>
        <v>3.45</v>
      </c>
      <c r="HW72" s="25">
        <f>+'simulations corn farm1'!HW87</f>
        <v>5.14</v>
      </c>
      <c r="HX72" s="25">
        <f>+'simulations corn farm1'!HX87</f>
        <v>3.58</v>
      </c>
      <c r="HY72" s="25">
        <f>+'simulations corn farm1'!HY87</f>
        <v>3.88</v>
      </c>
      <c r="HZ72" s="25">
        <f>+'simulations corn farm1'!HZ87</f>
        <v>4.7300000000000004</v>
      </c>
      <c r="IA72" s="25">
        <f>+'simulations corn farm1'!IA87</f>
        <v>2.73</v>
      </c>
      <c r="IB72" s="25">
        <f>+'simulations corn farm1'!IB87</f>
        <v>6.09</v>
      </c>
      <c r="IC72" s="25">
        <f>+'simulations corn farm1'!IC87</f>
        <v>4.34</v>
      </c>
      <c r="ID72" s="25">
        <f>+'simulations corn farm1'!ID87</f>
        <v>3.08</v>
      </c>
      <c r="IE72" s="25">
        <f>+'simulations corn farm1'!IE87</f>
        <v>2.88</v>
      </c>
      <c r="IF72" s="25">
        <f>+'simulations corn farm1'!IF87</f>
        <v>2.4300000000000002</v>
      </c>
      <c r="IG72" s="25">
        <f>+'simulations corn farm1'!IG87</f>
        <v>3.38</v>
      </c>
      <c r="IH72" s="25">
        <f>+'simulations corn farm1'!IH87</f>
        <v>1.83</v>
      </c>
      <c r="II72" s="25">
        <f>+'simulations corn farm1'!II87</f>
        <v>4.34</v>
      </c>
      <c r="IJ72" s="25">
        <f>+'simulations corn farm1'!IJ87</f>
        <v>5.07</v>
      </c>
      <c r="IK72" s="25">
        <f>+'simulations corn farm1'!IK87</f>
        <v>3.96</v>
      </c>
      <c r="IL72" s="25">
        <f>+'simulations corn farm1'!IL87</f>
        <v>3.62</v>
      </c>
      <c r="IM72" s="25">
        <f>+'simulations corn farm1'!IM87</f>
        <v>2.19</v>
      </c>
      <c r="IN72" s="25">
        <f>+'simulations corn farm1'!IN87</f>
        <v>3.07</v>
      </c>
      <c r="IO72" s="25">
        <f>+'simulations corn farm1'!IO87</f>
        <v>3.09</v>
      </c>
      <c r="IP72" s="25">
        <f>+'simulations corn farm1'!IP87</f>
        <v>4.08</v>
      </c>
      <c r="IQ72" s="25">
        <f>+'simulations corn farm1'!IQ87</f>
        <v>2.61</v>
      </c>
      <c r="IR72" s="25">
        <f>+'simulations corn farm1'!IR87</f>
        <v>4.49</v>
      </c>
      <c r="IS72" s="25">
        <f>+'simulations corn farm1'!IS87</f>
        <v>5.46</v>
      </c>
      <c r="IT72" s="25">
        <f>+'simulations corn farm1'!IT87</f>
        <v>2.84</v>
      </c>
      <c r="IU72" s="25">
        <f>+'simulations corn farm1'!IU87</f>
        <v>3.42</v>
      </c>
      <c r="IV72" s="25">
        <f>+'simulations corn farm1'!IV87</f>
        <v>3.63</v>
      </c>
      <c r="IW72" s="25">
        <f>+'simulations corn farm1'!IW87</f>
        <v>2.56</v>
      </c>
      <c r="IX72" s="25">
        <f>+'simulations corn farm1'!IX87</f>
        <v>5.0199999999999996</v>
      </c>
      <c r="IY72" s="25">
        <f>+'simulations corn farm1'!IY87</f>
        <v>2.93</v>
      </c>
      <c r="IZ72" s="25">
        <f>+'simulations corn farm1'!IZ87</f>
        <v>3.62</v>
      </c>
      <c r="JA72" s="25">
        <f>+'simulations corn farm1'!JA87</f>
        <v>4.5</v>
      </c>
      <c r="JB72" s="25">
        <f>+'simulations corn farm1'!JB87</f>
        <v>3.65</v>
      </c>
      <c r="JC72" s="25">
        <f>+'simulations corn farm1'!JC87</f>
        <v>4.32</v>
      </c>
      <c r="JD72" s="25">
        <f>+'simulations corn farm1'!JD87</f>
        <v>4.3099999999999996</v>
      </c>
      <c r="JE72" s="25">
        <f>+'simulations corn farm1'!JE87</f>
        <v>3.1</v>
      </c>
      <c r="JF72" s="25">
        <f>+'simulations corn farm1'!JF87</f>
        <v>4.2300000000000004</v>
      </c>
      <c r="JG72" s="25">
        <f>+'simulations corn farm1'!JG87</f>
        <v>4.84</v>
      </c>
      <c r="JH72" s="25">
        <f>+'simulations corn farm1'!JH87</f>
        <v>2.57</v>
      </c>
      <c r="JI72" s="25">
        <f>+'simulations corn farm1'!JI87</f>
        <v>3.94</v>
      </c>
      <c r="JJ72" s="25">
        <f>+'simulations corn farm1'!JJ87</f>
        <v>3.7</v>
      </c>
      <c r="JK72" s="25">
        <f>+'simulations corn farm1'!JK87</f>
        <v>3.11</v>
      </c>
      <c r="JL72" s="25">
        <f>+'simulations corn farm1'!JL87</f>
        <v>4.59</v>
      </c>
      <c r="JM72" s="25">
        <f>+'simulations corn farm1'!JM87</f>
        <v>2.14</v>
      </c>
      <c r="JN72" s="25">
        <f>+'simulations corn farm1'!JN87</f>
        <v>3.31</v>
      </c>
      <c r="JO72" s="25">
        <f>+'simulations corn farm1'!JO87</f>
        <v>2.4700000000000002</v>
      </c>
      <c r="JP72" s="25">
        <f>+'simulations corn farm1'!JP87</f>
        <v>3.18</v>
      </c>
      <c r="JQ72" s="25">
        <f>+'simulations corn farm1'!JQ87</f>
        <v>3.42</v>
      </c>
      <c r="JR72" s="25">
        <f>+'simulations corn farm1'!JR87</f>
        <v>3.44</v>
      </c>
      <c r="JS72" s="25">
        <f>+'simulations corn farm1'!JS87</f>
        <v>2.63</v>
      </c>
      <c r="JT72" s="25">
        <f>+'simulations corn farm1'!JT87</f>
        <v>2.7</v>
      </c>
      <c r="JU72" s="25">
        <f>+'simulations corn farm1'!JU87</f>
        <v>3.39</v>
      </c>
      <c r="JV72" s="25">
        <f>+'simulations corn farm1'!JV87</f>
        <v>4.08</v>
      </c>
      <c r="JW72" s="25">
        <f>+'simulations corn farm1'!JW87</f>
        <v>3.43</v>
      </c>
      <c r="JX72" s="25">
        <f>+'simulations corn farm1'!JX87</f>
        <v>4.08</v>
      </c>
      <c r="JY72" s="25">
        <f>+'simulations corn farm1'!JY87</f>
        <v>5.09</v>
      </c>
      <c r="JZ72" s="25">
        <f>+'simulations corn farm1'!JZ87</f>
        <v>4.45</v>
      </c>
      <c r="KA72" s="25">
        <f>+'simulations corn farm1'!KA87</f>
        <v>4.17</v>
      </c>
      <c r="KB72" s="25">
        <f>+'simulations corn farm1'!KB87</f>
        <v>3.42</v>
      </c>
      <c r="KC72" s="25">
        <f>+'simulations corn farm1'!KC87</f>
        <v>3.86</v>
      </c>
      <c r="KD72" s="25">
        <f>+'simulations corn farm1'!KD87</f>
        <v>4.2699999999999996</v>
      </c>
      <c r="KE72" s="25">
        <f>+'simulations corn farm1'!KE87</f>
        <v>2.31</v>
      </c>
      <c r="KF72" s="25">
        <f>+'simulations corn farm1'!KF87</f>
        <v>3.01</v>
      </c>
      <c r="KG72" s="25">
        <f>+'simulations corn farm1'!KG87</f>
        <v>5.09</v>
      </c>
      <c r="KH72" s="25">
        <f>+'simulations corn farm1'!KH87</f>
        <v>4.5599999999999996</v>
      </c>
      <c r="KI72" s="25">
        <f>+'simulations corn farm1'!KI87</f>
        <v>1.65</v>
      </c>
      <c r="KJ72" s="25">
        <f>+'simulations corn farm1'!KJ87</f>
        <v>3.63</v>
      </c>
      <c r="KK72" s="25">
        <f>+'simulations corn farm1'!KK87</f>
        <v>2.67</v>
      </c>
      <c r="KL72" s="25">
        <f>+'simulations corn farm1'!KL87</f>
        <v>3.48</v>
      </c>
      <c r="KM72" s="25">
        <f>+'simulations corn farm1'!KM87</f>
        <v>4.72</v>
      </c>
      <c r="KN72" s="25">
        <f>+'simulations corn farm1'!KN87</f>
        <v>3.82</v>
      </c>
      <c r="KO72" s="25">
        <f>+'simulations corn farm1'!KO87</f>
        <v>4.0599999999999996</v>
      </c>
      <c r="KP72" s="25">
        <f>+'simulations corn farm1'!KP87</f>
        <v>1.27</v>
      </c>
      <c r="KQ72" s="25">
        <f>+'simulations corn farm1'!KQ87</f>
        <v>3.79</v>
      </c>
      <c r="KR72" s="25">
        <f>+'simulations corn farm1'!KR87</f>
        <v>3.6</v>
      </c>
      <c r="KS72" s="25">
        <f>+'simulations corn farm1'!KS87</f>
        <v>5.04</v>
      </c>
      <c r="KT72" s="25">
        <f>+'simulations corn farm1'!KT87</f>
        <v>3.47</v>
      </c>
      <c r="KU72" s="25">
        <f>+'simulations corn farm1'!KU87</f>
        <v>3.58</v>
      </c>
      <c r="KV72" s="25">
        <f>+'simulations corn farm1'!KV87</f>
        <v>1.52</v>
      </c>
      <c r="KW72" s="25">
        <f>+'simulations corn farm1'!KW87</f>
        <v>3.44</v>
      </c>
      <c r="KX72" s="25">
        <f>+'simulations corn farm1'!KX87</f>
        <v>3.74</v>
      </c>
      <c r="KY72" s="25">
        <f>+'simulations corn farm1'!KY87</f>
        <v>4.3899999999999997</v>
      </c>
      <c r="KZ72" s="25">
        <f>+'simulations corn farm1'!KZ87</f>
        <v>4.99</v>
      </c>
      <c r="LA72" s="25">
        <f>+'simulations corn farm1'!LA87</f>
        <v>1.27</v>
      </c>
      <c r="LB72" s="25">
        <f>+'simulations corn farm1'!LB87</f>
        <v>4.7</v>
      </c>
      <c r="LC72" s="25">
        <f>+'simulations corn farm1'!LC87</f>
        <v>3.72</v>
      </c>
      <c r="LD72" s="25">
        <f>+'simulations corn farm1'!LD87</f>
        <v>2.84</v>
      </c>
      <c r="LE72" s="25">
        <f>+'simulations corn farm1'!LE87</f>
        <v>2.9</v>
      </c>
      <c r="LF72" s="25">
        <f>+'simulations corn farm1'!LF87</f>
        <v>2.95</v>
      </c>
      <c r="LG72" s="25">
        <f>+'simulations corn farm1'!LG87</f>
        <v>1.91</v>
      </c>
      <c r="LH72" s="25">
        <f>+'simulations corn farm1'!LH87</f>
        <v>4.67</v>
      </c>
      <c r="LI72" s="25">
        <f>+'simulations corn farm1'!LI87</f>
        <v>2.9</v>
      </c>
      <c r="LJ72" s="25">
        <f>+'simulations corn farm1'!LJ87</f>
        <v>3.91</v>
      </c>
      <c r="LK72" s="25">
        <f>+'simulations corn farm1'!LK87</f>
        <v>3.29</v>
      </c>
      <c r="LL72" s="25">
        <f>+'simulations corn farm1'!LL87</f>
        <v>4.3499999999999996</v>
      </c>
      <c r="LM72" s="25">
        <f>+'simulations corn farm1'!LM87</f>
        <v>4.0999999999999996</v>
      </c>
      <c r="LN72" s="25">
        <f>+'simulations corn farm1'!LN87</f>
        <v>3</v>
      </c>
      <c r="LO72" s="25">
        <f>+'simulations corn farm1'!LO87</f>
        <v>3.92</v>
      </c>
      <c r="LP72" s="25">
        <f>+'simulations corn farm1'!LP87</f>
        <v>3.65</v>
      </c>
      <c r="LQ72" s="25">
        <f>+'simulations corn farm1'!LQ87</f>
        <v>3.31</v>
      </c>
      <c r="LR72" s="25">
        <f>+'simulations corn farm1'!LR87</f>
        <v>3.05</v>
      </c>
      <c r="LS72" s="25">
        <f>+'simulations corn farm1'!LS87</f>
        <v>2.2400000000000002</v>
      </c>
      <c r="LT72" s="25">
        <f>+'simulations corn farm1'!LT87</f>
        <v>4.29</v>
      </c>
      <c r="LU72" s="25">
        <f>+'simulations corn farm1'!LU87</f>
        <v>4.62</v>
      </c>
      <c r="LV72" s="25">
        <f>+'simulations corn farm1'!LV87</f>
        <v>2.91</v>
      </c>
      <c r="LW72" s="25">
        <f>+'simulations corn farm1'!LW87</f>
        <v>4.13</v>
      </c>
      <c r="LX72" s="25">
        <f>+'simulations corn farm1'!LX87</f>
        <v>3.7</v>
      </c>
      <c r="LY72" s="25">
        <f>+'simulations corn farm1'!LY87</f>
        <v>4.29</v>
      </c>
      <c r="LZ72" s="25">
        <f>+'simulations corn farm1'!LZ87</f>
        <v>4.2300000000000004</v>
      </c>
      <c r="MA72" s="25">
        <f>+'simulations corn farm1'!MA87</f>
        <v>4.29</v>
      </c>
      <c r="MB72" s="25">
        <f>+'simulations corn farm1'!MB87</f>
        <v>4.38</v>
      </c>
      <c r="MC72" s="25">
        <f>+'simulations corn farm1'!MC87</f>
        <v>3.24</v>
      </c>
      <c r="MD72" s="25">
        <f>+'simulations corn farm1'!MD87</f>
        <v>2.73</v>
      </c>
      <c r="ME72" s="25">
        <f>+'simulations corn farm1'!ME87</f>
        <v>4.09</v>
      </c>
      <c r="MF72" s="25">
        <f>+'simulations corn farm1'!MF87</f>
        <v>4.74</v>
      </c>
      <c r="MG72" s="25">
        <f>+'simulations corn farm1'!MG87</f>
        <v>4.47</v>
      </c>
      <c r="MH72" s="25">
        <f>+'simulations corn farm1'!MH87</f>
        <v>2.82</v>
      </c>
      <c r="MI72" s="25">
        <f>+'simulations corn farm1'!MI87</f>
        <v>3.94</v>
      </c>
      <c r="MJ72" s="25">
        <f>+'simulations corn farm1'!MJ87</f>
        <v>4.24</v>
      </c>
      <c r="MK72" s="25">
        <f>+'simulations corn farm1'!MK87</f>
        <v>3.86</v>
      </c>
      <c r="ML72" s="25">
        <f>+'simulations corn farm1'!ML87</f>
        <v>1.36</v>
      </c>
      <c r="MM72" s="25">
        <f>+'simulations corn farm1'!MM87</f>
        <v>3.66</v>
      </c>
      <c r="MN72" s="25">
        <f>+'simulations corn farm1'!MN87</f>
        <v>3.21</v>
      </c>
      <c r="MO72" s="25">
        <f>+'simulations corn farm1'!MO87</f>
        <v>4.79</v>
      </c>
      <c r="MP72" s="25">
        <f>+'simulations corn farm1'!MP87</f>
        <v>2.89</v>
      </c>
      <c r="MQ72" s="25">
        <f>+'simulations corn farm1'!MQ87</f>
        <v>3.94</v>
      </c>
      <c r="MR72" s="25">
        <f>+'simulations corn farm1'!MR87</f>
        <v>2.0499999999999998</v>
      </c>
      <c r="MS72" s="25">
        <f>+'simulations corn farm1'!MS87</f>
        <v>1.61</v>
      </c>
      <c r="MT72" s="25">
        <f>+'simulations corn farm1'!MT87</f>
        <v>3.92</v>
      </c>
      <c r="MU72" s="25">
        <f>+'simulations corn farm1'!MU87</f>
        <v>2.57</v>
      </c>
      <c r="MV72" s="25">
        <f>+'simulations corn farm1'!MV87</f>
        <v>4.22</v>
      </c>
      <c r="MW72" s="25">
        <f>+'simulations corn farm1'!MW87</f>
        <v>2.34</v>
      </c>
      <c r="MX72" s="25">
        <f>+'simulations corn farm1'!MX87</f>
        <v>5.0599999999999996</v>
      </c>
      <c r="MY72" s="25">
        <f>+'simulations corn farm1'!MY87</f>
        <v>4.55</v>
      </c>
      <c r="MZ72" s="25">
        <f>+'simulations corn farm1'!MZ87</f>
        <v>4.38</v>
      </c>
      <c r="NA72" s="25">
        <f>+'simulations corn farm1'!NA87</f>
        <v>3.95</v>
      </c>
      <c r="NB72" s="25">
        <f>+'simulations corn farm1'!NB87</f>
        <v>3.82</v>
      </c>
      <c r="NC72" s="25">
        <f>+'simulations corn farm1'!NC87</f>
        <v>2.54</v>
      </c>
      <c r="ND72" s="25">
        <f>+'simulations corn farm1'!ND87</f>
        <v>3.79</v>
      </c>
      <c r="NE72" s="25">
        <f>+'simulations corn farm1'!NE87</f>
        <v>3.28</v>
      </c>
      <c r="NF72" s="25">
        <f>+'simulations corn farm1'!NF87</f>
        <v>2.57</v>
      </c>
      <c r="NG72" s="25">
        <f>+'simulations corn farm1'!NG87</f>
        <v>2.5299999999999998</v>
      </c>
      <c r="NH72" s="25">
        <f>+'simulations corn farm1'!NH87</f>
        <v>5.73</v>
      </c>
      <c r="NI72" s="25">
        <f>+'simulations corn farm1'!NI87</f>
        <v>3.45</v>
      </c>
      <c r="NJ72" s="25">
        <f>+'simulations corn farm1'!NJ87</f>
        <v>3.87</v>
      </c>
      <c r="NK72" s="25">
        <f>+'simulations corn farm1'!NK87</f>
        <v>3.33</v>
      </c>
      <c r="NL72" s="25">
        <f>+'simulations corn farm1'!NL87</f>
        <v>3.77</v>
      </c>
      <c r="NM72" s="25">
        <f>+'simulations corn farm1'!NM87</f>
        <v>3.55</v>
      </c>
      <c r="NN72" s="25">
        <f>+'simulations corn farm1'!NN87</f>
        <v>2.39</v>
      </c>
      <c r="NO72" s="25">
        <f>+'simulations corn farm1'!NO87</f>
        <v>2.2200000000000002</v>
      </c>
      <c r="NP72" s="25">
        <f>+'simulations corn farm1'!NP87</f>
        <v>2.61</v>
      </c>
      <c r="NQ72" s="25">
        <f>+'simulations corn farm1'!NQ87</f>
        <v>2.93</v>
      </c>
      <c r="NR72" s="25">
        <f>+'simulations corn farm1'!NR87</f>
        <v>3.47</v>
      </c>
      <c r="NS72" s="25">
        <f>+'simulations corn farm1'!NS87</f>
        <v>5.16</v>
      </c>
      <c r="NT72" s="25">
        <f>+'simulations corn farm1'!NT87</f>
        <v>3.77</v>
      </c>
      <c r="NU72" s="25">
        <f>+'simulations corn farm1'!NU87</f>
        <v>3.3</v>
      </c>
      <c r="NV72" s="25">
        <f>+'simulations corn farm1'!NV87</f>
        <v>4.2</v>
      </c>
      <c r="NW72" s="25">
        <f>+'simulations corn farm1'!NW87</f>
        <v>4.18</v>
      </c>
      <c r="NX72" s="25">
        <f>+'simulations corn farm1'!NX87</f>
        <v>4.8600000000000003</v>
      </c>
      <c r="NY72" s="25">
        <f>+'simulations corn farm1'!NY87</f>
        <v>3.56</v>
      </c>
      <c r="NZ72" s="25">
        <f>+'simulations corn farm1'!NZ87</f>
        <v>3.77</v>
      </c>
      <c r="OA72" s="25">
        <f>+'simulations corn farm1'!OA87</f>
        <v>1.81</v>
      </c>
      <c r="OB72" s="25">
        <f>+'simulations corn farm1'!OB87</f>
        <v>2.91</v>
      </c>
      <c r="OC72" s="25">
        <f>+'simulations corn farm1'!OC87</f>
        <v>3.83</v>
      </c>
      <c r="OD72" s="25">
        <f>+'simulations corn farm1'!OD87</f>
        <v>3.54</v>
      </c>
      <c r="OE72" s="25">
        <f>+'simulations corn farm1'!OE87</f>
        <v>3.94</v>
      </c>
      <c r="OF72" s="25">
        <f>+'simulations corn farm1'!OF87</f>
        <v>3.48</v>
      </c>
      <c r="OG72" s="25">
        <f>+'simulations corn farm1'!OG87</f>
        <v>1.59</v>
      </c>
      <c r="OH72" s="25">
        <f>+'simulations corn farm1'!OH87</f>
        <v>3.17</v>
      </c>
      <c r="OI72" s="25">
        <f>+'simulations corn farm1'!OI87</f>
        <v>2.56</v>
      </c>
      <c r="OJ72" s="25">
        <f>+'simulations corn farm1'!OJ87</f>
        <v>3.26</v>
      </c>
      <c r="OK72" s="25">
        <f>+'simulations corn farm1'!OK87</f>
        <v>3.97</v>
      </c>
      <c r="OL72" s="25">
        <f>+'simulations corn farm1'!OL87</f>
        <v>1.1100000000000001</v>
      </c>
      <c r="OM72" s="25">
        <f>+'simulations corn farm1'!OM87</f>
        <v>2.5499999999999998</v>
      </c>
      <c r="ON72" s="25">
        <f>+'simulations corn farm1'!ON87</f>
        <v>4.2300000000000004</v>
      </c>
      <c r="OO72" s="25">
        <f>+'simulations corn farm1'!OO87</f>
        <v>3.45</v>
      </c>
      <c r="OP72" s="25">
        <f>+'simulations corn farm1'!OP87</f>
        <v>4.9400000000000004</v>
      </c>
      <c r="OQ72" s="25">
        <f>+'simulations corn farm1'!OQ87</f>
        <v>2.78</v>
      </c>
      <c r="OR72" s="25">
        <f>+'simulations corn farm1'!OR87</f>
        <v>4.01</v>
      </c>
      <c r="OS72" s="25">
        <f>+'simulations corn farm1'!OS87</f>
        <v>4.3099999999999996</v>
      </c>
      <c r="OT72" s="25">
        <f>+'simulations corn farm1'!OT87</f>
        <v>3.23</v>
      </c>
      <c r="OU72" s="25">
        <f>+'simulations corn farm1'!OU87</f>
        <v>3.91</v>
      </c>
      <c r="OV72" s="25">
        <f>+'simulations corn farm1'!OV87</f>
        <v>2.34</v>
      </c>
      <c r="OW72" s="25">
        <f>+'simulations corn farm1'!OW87</f>
        <v>5.39</v>
      </c>
      <c r="OX72" s="25">
        <f>+'simulations corn farm1'!OX87</f>
        <v>4.3099999999999996</v>
      </c>
      <c r="OY72" s="25">
        <f>+'simulations corn farm1'!OY87</f>
        <v>5.38</v>
      </c>
      <c r="OZ72" s="25">
        <f>+'simulations corn farm1'!OZ87</f>
        <v>3.23</v>
      </c>
      <c r="PA72" s="25">
        <f>+'simulations corn farm1'!PA87</f>
        <v>3.82</v>
      </c>
      <c r="PB72" s="25">
        <f>+'simulations corn farm1'!PB87</f>
        <v>3.83</v>
      </c>
      <c r="PC72" s="25">
        <f>+'simulations corn farm1'!PC87</f>
        <v>4.34</v>
      </c>
      <c r="PD72" s="25">
        <f>+'simulations corn farm1'!PD87</f>
        <v>4.03</v>
      </c>
      <c r="PE72" s="25">
        <f>+'simulations corn farm1'!PE87</f>
        <v>1.81</v>
      </c>
      <c r="PF72" s="25">
        <f>+'simulations corn farm1'!PF87</f>
        <v>4.12</v>
      </c>
      <c r="PG72" s="25">
        <f>+'simulations corn farm1'!PG87</f>
        <v>3.62</v>
      </c>
      <c r="PH72" s="25">
        <f>+'simulations corn farm1'!PH87</f>
        <v>3.13</v>
      </c>
      <c r="PI72" s="25">
        <f>+'simulations corn farm1'!PI87</f>
        <v>1.97</v>
      </c>
      <c r="PJ72" s="25">
        <f>+'simulations corn farm1'!PJ87</f>
        <v>3.34</v>
      </c>
      <c r="PK72" s="25">
        <f>+'simulations corn farm1'!PK87</f>
        <v>3.11</v>
      </c>
      <c r="PL72" s="25">
        <f>+'simulations corn farm1'!PL87</f>
        <v>2.66</v>
      </c>
      <c r="PM72" s="25">
        <f>+'simulations corn farm1'!PM87</f>
        <v>3.85</v>
      </c>
      <c r="PN72" s="25">
        <f>+'simulations corn farm1'!PN87</f>
        <v>4.0999999999999996</v>
      </c>
      <c r="PO72" s="25">
        <f>+'simulations corn farm1'!PO87</f>
        <v>4.2300000000000004</v>
      </c>
      <c r="PP72" s="25">
        <f>+'simulations corn farm1'!PP87</f>
        <v>4.57</v>
      </c>
      <c r="PQ72" s="25">
        <f>+'simulations corn farm1'!PQ87</f>
        <v>3.48</v>
      </c>
      <c r="PR72" s="25">
        <f>+'simulations corn farm1'!PR87</f>
        <v>1.82</v>
      </c>
      <c r="PS72" s="25">
        <f>+'simulations corn farm1'!PS87</f>
        <v>3.72</v>
      </c>
      <c r="PT72" s="25">
        <f>+'simulations corn farm1'!PT87</f>
        <v>4.18</v>
      </c>
      <c r="PU72" s="25">
        <f>+'simulations corn farm1'!PU87</f>
        <v>4</v>
      </c>
      <c r="PV72" s="25">
        <f>+'simulations corn farm1'!PV87</f>
        <v>2.7</v>
      </c>
      <c r="PW72" s="25">
        <f>+'simulations corn farm1'!PW87</f>
        <v>2.86</v>
      </c>
      <c r="PX72" s="25">
        <f>+'simulations corn farm1'!PX87</f>
        <v>5.74</v>
      </c>
      <c r="PY72" s="25">
        <f>+'simulations corn farm1'!PY87</f>
        <v>3.45</v>
      </c>
      <c r="PZ72" s="25">
        <f>+'simulations corn farm1'!PZ87</f>
        <v>2.39</v>
      </c>
      <c r="QA72" s="25">
        <f>+'simulations corn farm1'!QA87</f>
        <v>2.64</v>
      </c>
      <c r="QB72" s="25">
        <f>+'simulations corn farm1'!QB87</f>
        <v>4.5599999999999996</v>
      </c>
      <c r="QC72" s="25">
        <f>+'simulations corn farm1'!QC87</f>
        <v>2.0699999999999998</v>
      </c>
      <c r="QD72" s="25">
        <f>+'simulations corn farm1'!QD87</f>
        <v>2.42</v>
      </c>
      <c r="QE72" s="25">
        <f>+'simulations corn farm1'!QE87</f>
        <v>5.8</v>
      </c>
      <c r="QF72" s="25">
        <f>+'simulations corn farm1'!QF87</f>
        <v>4.16</v>
      </c>
      <c r="QG72" s="25">
        <f>+'simulations corn farm1'!QG87</f>
        <v>3.38</v>
      </c>
      <c r="QH72" s="25">
        <f>+'simulations corn farm1'!QH87</f>
        <v>4.2699999999999996</v>
      </c>
      <c r="QI72" s="25">
        <f>+'simulations corn farm1'!QI87</f>
        <v>2.76</v>
      </c>
      <c r="QJ72" s="25">
        <f>+'simulations corn farm1'!QJ87</f>
        <v>3.35</v>
      </c>
      <c r="QK72" s="25">
        <f>+'simulations corn farm1'!QK87</f>
        <v>3.11</v>
      </c>
      <c r="QL72" s="25">
        <f>+'simulations corn farm1'!QL87</f>
        <v>3.68</v>
      </c>
      <c r="QM72" s="25">
        <f>+'simulations corn farm1'!QM87</f>
        <v>3.6</v>
      </c>
      <c r="QN72" s="25">
        <f>+'simulations corn farm1'!QN87</f>
        <v>3.25</v>
      </c>
      <c r="QO72" s="25">
        <f>+'simulations corn farm1'!QO87</f>
        <v>4.53</v>
      </c>
      <c r="QP72" s="25">
        <f>+'simulations corn farm1'!QP87</f>
        <v>3.84</v>
      </c>
      <c r="QQ72" s="25">
        <f>+'simulations corn farm1'!QQ87</f>
        <v>5.55</v>
      </c>
      <c r="QR72" s="25">
        <f>+'simulations corn farm1'!QR87</f>
        <v>1.93</v>
      </c>
      <c r="QS72" s="25">
        <f>+'simulations corn farm1'!QS87</f>
        <v>3.3</v>
      </c>
      <c r="QT72" s="25">
        <f>+'simulations corn farm1'!QT87</f>
        <v>4.3099999999999996</v>
      </c>
      <c r="QU72" s="25">
        <f>+'simulations corn farm1'!QU87</f>
        <v>4.0999999999999996</v>
      </c>
      <c r="QV72" s="25">
        <f>+'simulations corn farm1'!QV87</f>
        <v>1.96</v>
      </c>
      <c r="QW72" s="25">
        <f>+'simulations corn farm1'!QW87</f>
        <v>4.16</v>
      </c>
      <c r="QX72" s="25">
        <f>+'simulations corn farm1'!QX87</f>
        <v>3.26</v>
      </c>
      <c r="QY72" s="25">
        <f>+'simulations corn farm1'!QY87</f>
        <v>3.29</v>
      </c>
      <c r="QZ72" s="25">
        <f>+'simulations corn farm1'!QZ87</f>
        <v>3.13</v>
      </c>
      <c r="RA72" s="25">
        <f>+'simulations corn farm1'!RA87</f>
        <v>4.9400000000000004</v>
      </c>
      <c r="RB72" s="25">
        <f>+'simulations corn farm1'!RB87</f>
        <v>3.27</v>
      </c>
      <c r="RC72" s="25">
        <f>+'simulations corn farm1'!RC87</f>
        <v>3.14</v>
      </c>
      <c r="RD72" s="25">
        <f>+'simulations corn farm1'!RD87</f>
        <v>3.79</v>
      </c>
      <c r="RE72" s="25">
        <f>+'simulations corn farm1'!RE87</f>
        <v>3.09</v>
      </c>
      <c r="RF72" s="25">
        <f>+'simulations corn farm1'!RF87</f>
        <v>7.03</v>
      </c>
      <c r="RG72" s="25">
        <f>+'simulations corn farm1'!RG87</f>
        <v>5.89</v>
      </c>
      <c r="RH72" s="25">
        <f>+'simulations corn farm1'!RH87</f>
        <v>2.92</v>
      </c>
      <c r="RI72" s="25">
        <f>+'simulations corn farm1'!RI87</f>
        <v>3.31</v>
      </c>
      <c r="RJ72" s="25">
        <f>+'simulations corn farm1'!RJ87</f>
        <v>3.85</v>
      </c>
      <c r="RK72" s="25">
        <f>+'simulations corn farm1'!RK87</f>
        <v>2.81</v>
      </c>
      <c r="RL72" s="25">
        <f>+'simulations corn farm1'!RL87</f>
        <v>4.42</v>
      </c>
      <c r="RM72" s="25">
        <f>+'simulations corn farm1'!RM87</f>
        <v>4.3899999999999997</v>
      </c>
      <c r="RN72" s="25">
        <f>+'simulations corn farm1'!RN87</f>
        <v>3.7</v>
      </c>
      <c r="RO72" s="25">
        <f>+'simulations corn farm1'!RO87</f>
        <v>4.1399999999999997</v>
      </c>
      <c r="RP72" s="25">
        <f>+'simulations corn farm1'!RP87</f>
        <v>4.49</v>
      </c>
      <c r="RQ72" s="25">
        <f>+'simulations corn farm1'!RQ87</f>
        <v>3.23</v>
      </c>
      <c r="RR72" s="25">
        <f>+'simulations corn farm1'!RR87</f>
        <v>3.53</v>
      </c>
      <c r="RS72" s="25">
        <f>+'simulations corn farm1'!RS87</f>
        <v>4.3899999999999997</v>
      </c>
      <c r="RT72" s="25">
        <f>+'simulations corn farm1'!RT87</f>
        <v>5.07</v>
      </c>
      <c r="RU72" s="25">
        <f>+'simulations corn farm1'!RU87</f>
        <v>2.72</v>
      </c>
      <c r="RV72" s="25">
        <f>+'simulations corn farm1'!RV87</f>
        <v>3.29</v>
      </c>
      <c r="RW72" s="25">
        <f>+'simulations corn farm1'!RW87</f>
        <v>1.75</v>
      </c>
      <c r="RX72" s="25">
        <f>+'simulations corn farm1'!RX87</f>
        <v>4.57</v>
      </c>
      <c r="RY72" s="25">
        <f>+'simulations corn farm1'!RY87</f>
        <v>5.61</v>
      </c>
      <c r="RZ72" s="25">
        <f>+'simulations corn farm1'!RZ87</f>
        <v>3.75</v>
      </c>
      <c r="SA72" s="25">
        <f>+'simulations corn farm1'!SA87</f>
        <v>3.86</v>
      </c>
      <c r="SB72" s="25">
        <f>+'simulations corn farm1'!SB87</f>
        <v>2.99</v>
      </c>
      <c r="SC72" s="25">
        <f>+'simulations corn farm1'!SC87</f>
        <v>3.31</v>
      </c>
      <c r="SD72" s="25">
        <f>+'simulations corn farm1'!SD87</f>
        <v>3.6</v>
      </c>
      <c r="SE72" s="25">
        <f>+'simulations corn farm1'!SE87</f>
        <v>5.44</v>
      </c>
      <c r="SF72" s="25">
        <f>+'simulations corn farm1'!SF87</f>
        <v>3.8</v>
      </c>
      <c r="SG72" s="25">
        <f>+'simulations corn farm1'!SG87</f>
        <v>3.83</v>
      </c>
      <c r="SH72" s="25"/>
      <c r="SI72" s="25"/>
      <c r="SJ72" s="25"/>
    </row>
    <row r="73" spans="1:504">
      <c r="A73">
        <v>2015</v>
      </c>
      <c r="B73" s="25">
        <f>+'simulations corn farm1'!B126</f>
        <v>1.05</v>
      </c>
      <c r="C73" s="25">
        <f>+'simulations corn farm1'!C126</f>
        <v>2.3199999999999998</v>
      </c>
      <c r="D73" s="25">
        <f>+'simulations corn farm1'!D126</f>
        <v>2.64</v>
      </c>
      <c r="E73" s="25">
        <f>+'simulations corn farm1'!E126</f>
        <v>3.96</v>
      </c>
      <c r="F73" s="25">
        <f>+'simulations corn farm1'!F126</f>
        <v>3.97</v>
      </c>
      <c r="G73" s="25">
        <f>+'simulations corn farm1'!G126</f>
        <v>4.0599999999999996</v>
      </c>
      <c r="H73" s="25">
        <f>+'simulations corn farm1'!H126</f>
        <v>3.49</v>
      </c>
      <c r="I73" s="25">
        <f>+'simulations corn farm1'!I126</f>
        <v>2.52</v>
      </c>
      <c r="J73" s="25">
        <f>+'simulations corn farm1'!J126</f>
        <v>4.66</v>
      </c>
      <c r="K73" s="25">
        <f>+'simulations corn farm1'!K126</f>
        <v>3.11</v>
      </c>
      <c r="L73" s="25">
        <f>+'simulations corn farm1'!L126</f>
        <v>2.68</v>
      </c>
      <c r="M73" s="25">
        <f>+'simulations corn farm1'!M126</f>
        <v>3.34</v>
      </c>
      <c r="N73" s="25">
        <f>+'simulations corn farm1'!N126</f>
        <v>4.01</v>
      </c>
      <c r="O73" s="25">
        <f>+'simulations corn farm1'!O126</f>
        <v>2.34</v>
      </c>
      <c r="P73" s="25">
        <f>+'simulations corn farm1'!P126</f>
        <v>3.21</v>
      </c>
      <c r="Q73" s="25">
        <f>+'simulations corn farm1'!Q126</f>
        <v>3.18</v>
      </c>
      <c r="R73" s="25">
        <f>+'simulations corn farm1'!R126</f>
        <v>3.01</v>
      </c>
      <c r="S73" s="25">
        <f>+'simulations corn farm1'!S126</f>
        <v>2.79</v>
      </c>
      <c r="T73" s="25">
        <f>+'simulations corn farm1'!T126</f>
        <v>2.64</v>
      </c>
      <c r="U73" s="25">
        <f>+'simulations corn farm1'!U126</f>
        <v>5.21</v>
      </c>
      <c r="V73" s="25">
        <f>+'simulations corn farm1'!V126</f>
        <v>1.1299999999999999</v>
      </c>
      <c r="W73" s="25">
        <f>+'simulations corn farm1'!W126</f>
        <v>2.7</v>
      </c>
      <c r="X73" s="25">
        <f>+'simulations corn farm1'!X126</f>
        <v>3.29</v>
      </c>
      <c r="Y73" s="25">
        <f>+'simulations corn farm1'!Y126</f>
        <v>2.85</v>
      </c>
      <c r="Z73" s="25">
        <f>+'simulations corn farm1'!Z126</f>
        <v>2.89</v>
      </c>
      <c r="AA73" s="25">
        <f>+'simulations corn farm1'!AA126</f>
        <v>3.11</v>
      </c>
      <c r="AB73" s="25">
        <f>+'simulations corn farm1'!AB126</f>
        <v>5.1100000000000003</v>
      </c>
      <c r="AC73" s="25">
        <f>+'simulations corn farm1'!AC126</f>
        <v>4.2</v>
      </c>
      <c r="AD73" s="25">
        <f>+'simulations corn farm1'!AD126</f>
        <v>2.67</v>
      </c>
      <c r="AE73" s="25">
        <f>+'simulations corn farm1'!AE126</f>
        <v>5.03</v>
      </c>
      <c r="AF73" s="25">
        <f>+'simulations corn farm1'!AF126</f>
        <v>3.87</v>
      </c>
      <c r="AG73" s="25">
        <f>+'simulations corn farm1'!AG126</f>
        <v>2.25</v>
      </c>
      <c r="AH73" s="25">
        <f>+'simulations corn farm1'!AH126</f>
        <v>3.78</v>
      </c>
      <c r="AI73" s="25">
        <f>+'simulations corn farm1'!AI126</f>
        <v>4.45</v>
      </c>
      <c r="AJ73" s="25">
        <f>+'simulations corn farm1'!AJ126</f>
        <v>2.86</v>
      </c>
      <c r="AK73" s="25">
        <f>+'simulations corn farm1'!AK126</f>
        <v>4.1500000000000004</v>
      </c>
      <c r="AL73" s="25">
        <f>+'simulations corn farm1'!AL126</f>
        <v>4.67</v>
      </c>
      <c r="AM73" s="25">
        <f>+'simulations corn farm1'!AM126</f>
        <v>4.74</v>
      </c>
      <c r="AN73" s="25">
        <f>+'simulations corn farm1'!AN126</f>
        <v>3.09</v>
      </c>
      <c r="AO73" s="25">
        <f>+'simulations corn farm1'!AO126</f>
        <v>2.1800000000000002</v>
      </c>
      <c r="AP73" s="25">
        <f>+'simulations corn farm1'!AP126</f>
        <v>2.27</v>
      </c>
      <c r="AQ73" s="25">
        <f>+'simulations corn farm1'!AQ126</f>
        <v>4.1900000000000004</v>
      </c>
      <c r="AR73" s="25">
        <f>+'simulations corn farm1'!AR126</f>
        <v>4.7</v>
      </c>
      <c r="AS73" s="25">
        <f>+'simulations corn farm1'!AS126</f>
        <v>3.61</v>
      </c>
      <c r="AT73" s="25">
        <f>+'simulations corn farm1'!AT126</f>
        <v>2.14</v>
      </c>
      <c r="AU73" s="25">
        <f>+'simulations corn farm1'!AU126</f>
        <v>3.45</v>
      </c>
      <c r="AV73" s="25">
        <f>+'simulations corn farm1'!AV126</f>
        <v>2.2999999999999998</v>
      </c>
      <c r="AW73" s="25">
        <f>+'simulations corn farm1'!AW126</f>
        <v>6</v>
      </c>
      <c r="AX73" s="25">
        <f>+'simulations corn farm1'!AX126</f>
        <v>5.48</v>
      </c>
      <c r="AY73" s="25">
        <f>+'simulations corn farm1'!AY126</f>
        <v>4.3600000000000003</v>
      </c>
      <c r="AZ73" s="25">
        <f>+'simulations corn farm1'!AZ126</f>
        <v>3.75</v>
      </c>
      <c r="BA73" s="25">
        <f>+'simulations corn farm1'!BA126</f>
        <v>3.22</v>
      </c>
      <c r="BB73" s="25">
        <f>+'simulations corn farm1'!BB126</f>
        <v>5.01</v>
      </c>
      <c r="BC73" s="25">
        <f>+'simulations corn farm1'!BC126</f>
        <v>1.73</v>
      </c>
      <c r="BD73" s="25">
        <f>+'simulations corn farm1'!BD126</f>
        <v>3.41</v>
      </c>
      <c r="BE73" s="25">
        <f>+'simulations corn farm1'!BE126</f>
        <v>4.4400000000000004</v>
      </c>
      <c r="BF73" s="25">
        <f>+'simulations corn farm1'!BF126</f>
        <v>2.14</v>
      </c>
      <c r="BG73" s="25">
        <f>+'simulations corn farm1'!BG126</f>
        <v>4.58</v>
      </c>
      <c r="BH73" s="25">
        <f>+'simulations corn farm1'!BH126</f>
        <v>3.42</v>
      </c>
      <c r="BI73" s="25">
        <f>+'simulations corn farm1'!BI126</f>
        <v>4.75</v>
      </c>
      <c r="BJ73" s="25">
        <f>+'simulations corn farm1'!BJ126</f>
        <v>3.47</v>
      </c>
      <c r="BK73" s="25">
        <f>+'simulations corn farm1'!BK126</f>
        <v>4.6399999999999997</v>
      </c>
      <c r="BL73" s="25">
        <f>+'simulations corn farm1'!BL126</f>
        <v>2.89</v>
      </c>
      <c r="BM73" s="25">
        <f>+'simulations corn farm1'!BM126</f>
        <v>5.97</v>
      </c>
      <c r="BN73" s="25">
        <f>+'simulations corn farm1'!BN126</f>
        <v>4.7</v>
      </c>
      <c r="BO73" s="25">
        <f>+'simulations corn farm1'!BO126</f>
        <v>4.55</v>
      </c>
      <c r="BP73" s="25">
        <f>+'simulations corn farm1'!BP126</f>
        <v>2.94</v>
      </c>
      <c r="BQ73" s="25">
        <f>+'simulations corn farm1'!BQ126</f>
        <v>1.19</v>
      </c>
      <c r="BR73" s="25">
        <f>+'simulations corn farm1'!BR126</f>
        <v>3.69</v>
      </c>
      <c r="BS73" s="25">
        <f>+'simulations corn farm1'!BS126</f>
        <v>5.16</v>
      </c>
      <c r="BT73" s="25">
        <f>+'simulations corn farm1'!BT126</f>
        <v>3.55</v>
      </c>
      <c r="BU73" s="25">
        <f>+'simulations corn farm1'!BU126</f>
        <v>1.48</v>
      </c>
      <c r="BV73" s="25">
        <f>+'simulations corn farm1'!BV126</f>
        <v>4.08</v>
      </c>
      <c r="BW73" s="25">
        <f>+'simulations corn farm1'!BW126</f>
        <v>4.0599999999999996</v>
      </c>
      <c r="BX73" s="25">
        <f>+'simulations corn farm1'!BX126</f>
        <v>4.62</v>
      </c>
      <c r="BY73" s="25">
        <f>+'simulations corn farm1'!BY126</f>
        <v>2.48</v>
      </c>
      <c r="BZ73" s="25">
        <f>+'simulations corn farm1'!BZ126</f>
        <v>4.63</v>
      </c>
      <c r="CA73" s="25">
        <f>+'simulations corn farm1'!CA126</f>
        <v>2.4500000000000002</v>
      </c>
      <c r="CB73" s="25">
        <f>+'simulations corn farm1'!CB126</f>
        <v>1.61</v>
      </c>
      <c r="CC73" s="25">
        <f>+'simulations corn farm1'!CC126</f>
        <v>5.55</v>
      </c>
      <c r="CD73" s="25">
        <f>+'simulations corn farm1'!CD126</f>
        <v>1.9</v>
      </c>
      <c r="CE73" s="25">
        <f>+'simulations corn farm1'!CE126</f>
        <v>3.38</v>
      </c>
      <c r="CF73" s="25">
        <f>+'simulations corn farm1'!CF126</f>
        <v>4.75</v>
      </c>
      <c r="CG73" s="25">
        <f>+'simulations corn farm1'!CG126</f>
        <v>3.5</v>
      </c>
      <c r="CH73" s="25">
        <f>+'simulations corn farm1'!CH126</f>
        <v>4.5199999999999996</v>
      </c>
      <c r="CI73" s="25">
        <f>+'simulations corn farm1'!CI126</f>
        <v>2</v>
      </c>
      <c r="CJ73" s="25">
        <f>+'simulations corn farm1'!CJ126</f>
        <v>3.21</v>
      </c>
      <c r="CK73" s="25">
        <f>+'simulations corn farm1'!CK126</f>
        <v>3.72</v>
      </c>
      <c r="CL73" s="25">
        <f>+'simulations corn farm1'!CL126</f>
        <v>1.31</v>
      </c>
      <c r="CM73" s="25">
        <f>+'simulations corn farm1'!CM126</f>
        <v>3.04</v>
      </c>
      <c r="CN73" s="25">
        <f>+'simulations corn farm1'!CN126</f>
        <v>3.3</v>
      </c>
      <c r="CO73" s="25">
        <f>+'simulations corn farm1'!CO126</f>
        <v>2.8</v>
      </c>
      <c r="CP73" s="25">
        <f>+'simulations corn farm1'!CP126</f>
        <v>3.13</v>
      </c>
      <c r="CQ73" s="25">
        <f>+'simulations corn farm1'!CQ126</f>
        <v>3.77</v>
      </c>
      <c r="CR73" s="25">
        <f>+'simulations corn farm1'!CR126</f>
        <v>2.34</v>
      </c>
      <c r="CS73" s="25">
        <f>+'simulations corn farm1'!CS126</f>
        <v>4.4000000000000004</v>
      </c>
      <c r="CT73" s="25">
        <f>+'simulations corn farm1'!CT126</f>
        <v>4.47</v>
      </c>
      <c r="CU73" s="25">
        <f>+'simulations corn farm1'!CU126</f>
        <v>2.44</v>
      </c>
      <c r="CV73" s="25">
        <f>+'simulations corn farm1'!CV126</f>
        <v>2.06</v>
      </c>
      <c r="CW73" s="25">
        <f>+'simulations corn farm1'!CW126</f>
        <v>1.89</v>
      </c>
      <c r="CX73" s="25">
        <f>+'simulations corn farm1'!CX126</f>
        <v>4.2699999999999996</v>
      </c>
      <c r="CY73" s="25">
        <f>+'simulations corn farm1'!CY126</f>
        <v>2.0699999999999998</v>
      </c>
      <c r="CZ73" s="25">
        <f>+'simulations corn farm1'!CZ126</f>
        <v>4.0999999999999996</v>
      </c>
      <c r="DA73" s="25">
        <f>+'simulations corn farm1'!DA126</f>
        <v>2.56</v>
      </c>
      <c r="DB73" s="25">
        <f>+'simulations corn farm1'!DB126</f>
        <v>4.59</v>
      </c>
      <c r="DC73" s="25">
        <f>+'simulations corn farm1'!DC126</f>
        <v>4.05</v>
      </c>
      <c r="DD73" s="25">
        <f>+'simulations corn farm1'!DD126</f>
        <v>3.6</v>
      </c>
      <c r="DE73" s="25">
        <f>+'simulations corn farm1'!DE126</f>
        <v>3.95</v>
      </c>
      <c r="DF73" s="25">
        <f>+'simulations corn farm1'!DF126</f>
        <v>3.91</v>
      </c>
      <c r="DG73" s="25">
        <f>+'simulations corn farm1'!DG126</f>
        <v>4.82</v>
      </c>
      <c r="DH73" s="25">
        <f>+'simulations corn farm1'!DH126</f>
        <v>1.53</v>
      </c>
      <c r="DI73" s="25">
        <f>+'simulations corn farm1'!DI126</f>
        <v>3.63</v>
      </c>
      <c r="DJ73" s="25">
        <f>+'simulations corn farm1'!DJ126</f>
        <v>1.17</v>
      </c>
      <c r="DK73" s="25">
        <f>+'simulations corn farm1'!DK126</f>
        <v>3.37</v>
      </c>
      <c r="DL73" s="25">
        <f>+'simulations corn farm1'!DL126</f>
        <v>2.83</v>
      </c>
      <c r="DM73" s="25">
        <f>+'simulations corn farm1'!DM126</f>
        <v>4.34</v>
      </c>
      <c r="DN73" s="25">
        <f>+'simulations corn farm1'!DN126</f>
        <v>2.86</v>
      </c>
      <c r="DO73" s="25">
        <f>+'simulations corn farm1'!DO126</f>
        <v>1.77</v>
      </c>
      <c r="DP73" s="25">
        <f>+'simulations corn farm1'!DP126</f>
        <v>3.67</v>
      </c>
      <c r="DQ73" s="25">
        <f>+'simulations corn farm1'!DQ126</f>
        <v>1.29</v>
      </c>
      <c r="DR73" s="25">
        <f>+'simulations corn farm1'!DR126</f>
        <v>6.11</v>
      </c>
      <c r="DS73" s="25">
        <f>+'simulations corn farm1'!DS126</f>
        <v>1.9</v>
      </c>
      <c r="DT73" s="25">
        <f>+'simulations corn farm1'!DT126</f>
        <v>2.36</v>
      </c>
      <c r="DU73" s="25">
        <f>+'simulations corn farm1'!DU126</f>
        <v>3.98</v>
      </c>
      <c r="DV73" s="25">
        <f>+'simulations corn farm1'!DV126</f>
        <v>3.44</v>
      </c>
      <c r="DW73" s="25">
        <f>+'simulations corn farm1'!DW126</f>
        <v>1.73</v>
      </c>
      <c r="DX73" s="25">
        <f>+'simulations corn farm1'!DX126</f>
        <v>2.9</v>
      </c>
      <c r="DY73" s="25">
        <f>+'simulations corn farm1'!DY126</f>
        <v>3.44</v>
      </c>
      <c r="DZ73" s="25">
        <f>+'simulations corn farm1'!DZ126</f>
        <v>2.72</v>
      </c>
      <c r="EA73" s="25">
        <f>+'simulations corn farm1'!EA126</f>
        <v>2.7</v>
      </c>
      <c r="EB73" s="25">
        <f>+'simulations corn farm1'!EB126</f>
        <v>2.85</v>
      </c>
      <c r="EC73" s="25">
        <f>+'simulations corn farm1'!EC126</f>
        <v>3.01</v>
      </c>
      <c r="ED73" s="25">
        <f>+'simulations corn farm1'!ED126</f>
        <v>3.6</v>
      </c>
      <c r="EE73" s="25">
        <f>+'simulations corn farm1'!EE126</f>
        <v>3.46</v>
      </c>
      <c r="EF73" s="25">
        <f>+'simulations corn farm1'!EF126</f>
        <v>1.82</v>
      </c>
      <c r="EG73" s="25">
        <f>+'simulations corn farm1'!EG126</f>
        <v>2.46</v>
      </c>
      <c r="EH73" s="25">
        <f>+'simulations corn farm1'!EH126</f>
        <v>2.87</v>
      </c>
      <c r="EI73" s="25">
        <f>+'simulations corn farm1'!EI126</f>
        <v>4.2</v>
      </c>
      <c r="EJ73" s="25">
        <f>+'simulations corn farm1'!EJ126</f>
        <v>2.77</v>
      </c>
      <c r="EK73" s="25">
        <f>+'simulations corn farm1'!EK126</f>
        <v>3.18</v>
      </c>
      <c r="EL73" s="25">
        <f>+'simulations corn farm1'!EL126</f>
        <v>2.82</v>
      </c>
      <c r="EM73" s="25">
        <f>+'simulations corn farm1'!EM126</f>
        <v>3.73</v>
      </c>
      <c r="EN73" s="25">
        <f>+'simulations corn farm1'!EN126</f>
        <v>3.22</v>
      </c>
      <c r="EO73" s="25">
        <f>+'simulations corn farm1'!EO126</f>
        <v>2.88</v>
      </c>
      <c r="EP73" s="25">
        <f>+'simulations corn farm1'!EP126</f>
        <v>4.58</v>
      </c>
      <c r="EQ73" s="25">
        <f>+'simulations corn farm1'!EQ126</f>
        <v>3.6</v>
      </c>
      <c r="ER73" s="25">
        <f>+'simulations corn farm1'!ER126</f>
        <v>4.6900000000000004</v>
      </c>
      <c r="ES73" s="25">
        <f>+'simulations corn farm1'!ES126</f>
        <v>3.63</v>
      </c>
      <c r="ET73" s="25">
        <f>+'simulations corn farm1'!ET126</f>
        <v>4.7300000000000004</v>
      </c>
      <c r="EU73" s="25">
        <f>+'simulations corn farm1'!EU126</f>
        <v>3.91</v>
      </c>
      <c r="EV73" s="25">
        <f>+'simulations corn farm1'!EV126</f>
        <v>4.38</v>
      </c>
      <c r="EW73" s="25">
        <f>+'simulations corn farm1'!EW126</f>
        <v>3.97</v>
      </c>
      <c r="EX73" s="25">
        <f>+'simulations corn farm1'!EX126</f>
        <v>3.76</v>
      </c>
      <c r="EY73" s="25">
        <f>+'simulations corn farm1'!EY126</f>
        <v>4.1500000000000004</v>
      </c>
      <c r="EZ73" s="25">
        <f>+'simulations corn farm1'!EZ126</f>
        <v>4.3099999999999996</v>
      </c>
      <c r="FA73" s="25">
        <f>+'simulations corn farm1'!FA126</f>
        <v>4.5599999999999996</v>
      </c>
      <c r="FB73" s="25">
        <f>+'simulations corn farm1'!FB126</f>
        <v>4.03</v>
      </c>
      <c r="FC73" s="25">
        <f>+'simulations corn farm1'!FC126</f>
        <v>5.28</v>
      </c>
      <c r="FD73" s="25">
        <f>+'simulations corn farm1'!FD126</f>
        <v>2.9</v>
      </c>
      <c r="FE73" s="25">
        <f>+'simulations corn farm1'!FE126</f>
        <v>2.34</v>
      </c>
      <c r="FF73" s="25">
        <f>+'simulations corn farm1'!FF126</f>
        <v>3.31</v>
      </c>
      <c r="FG73" s="25">
        <f>+'simulations corn farm1'!FG126</f>
        <v>2.23</v>
      </c>
      <c r="FH73" s="25">
        <f>+'simulations corn farm1'!FH126</f>
        <v>3.46</v>
      </c>
      <c r="FI73" s="25">
        <f>+'simulations corn farm1'!FI126</f>
        <v>1.83</v>
      </c>
      <c r="FJ73" s="25">
        <f>+'simulations corn farm1'!FJ126</f>
        <v>2.48</v>
      </c>
      <c r="FK73" s="25">
        <f>+'simulations corn farm1'!FK126</f>
        <v>3.43</v>
      </c>
      <c r="FL73" s="25">
        <f>+'simulations corn farm1'!FL126</f>
        <v>5.04</v>
      </c>
      <c r="FM73" s="25">
        <f>+'simulations corn farm1'!FM126</f>
        <v>4.1500000000000004</v>
      </c>
      <c r="FN73" s="25">
        <f>+'simulations corn farm1'!FN126</f>
        <v>3.21</v>
      </c>
      <c r="FO73" s="25">
        <f>+'simulations corn farm1'!FO126</f>
        <v>3.19</v>
      </c>
      <c r="FP73" s="25">
        <f>+'simulations corn farm1'!FP126</f>
        <v>2.34</v>
      </c>
      <c r="FQ73" s="25">
        <f>+'simulations corn farm1'!FQ126</f>
        <v>2.91</v>
      </c>
      <c r="FR73" s="25">
        <f>+'simulations corn farm1'!FR126</f>
        <v>3.57</v>
      </c>
      <c r="FS73" s="25">
        <f>+'simulations corn farm1'!FS126</f>
        <v>2.4900000000000002</v>
      </c>
      <c r="FT73" s="25">
        <f>+'simulations corn farm1'!FT126</f>
        <v>5.07</v>
      </c>
      <c r="FU73" s="25">
        <f>+'simulations corn farm1'!FU126</f>
        <v>4.63</v>
      </c>
      <c r="FV73" s="25">
        <f>+'simulations corn farm1'!FV126</f>
        <v>3.13</v>
      </c>
      <c r="FW73" s="25">
        <f>+'simulations corn farm1'!FW126</f>
        <v>1.94</v>
      </c>
      <c r="FX73" s="25">
        <f>+'simulations corn farm1'!FX126</f>
        <v>4.28</v>
      </c>
      <c r="FY73" s="25">
        <f>+'simulations corn farm1'!FY126</f>
        <v>4.8499999999999996</v>
      </c>
      <c r="FZ73" s="25">
        <f>+'simulations corn farm1'!FZ126</f>
        <v>3.5</v>
      </c>
      <c r="GA73" s="25">
        <f>+'simulations corn farm1'!GA126</f>
        <v>4.1900000000000004</v>
      </c>
      <c r="GB73" s="25">
        <f>+'simulations corn farm1'!GB126</f>
        <v>2.89</v>
      </c>
      <c r="GC73" s="25">
        <f>+'simulations corn farm1'!GC126</f>
        <v>3.88</v>
      </c>
      <c r="GD73" s="25">
        <f>+'simulations corn farm1'!GD126</f>
        <v>2.6</v>
      </c>
      <c r="GE73" s="25">
        <f>+'simulations corn farm1'!GE126</f>
        <v>4.18</v>
      </c>
      <c r="GF73" s="25">
        <f>+'simulations corn farm1'!GF126</f>
        <v>3.72</v>
      </c>
      <c r="GG73" s="25">
        <f>+'simulations corn farm1'!GG126</f>
        <v>2.37</v>
      </c>
      <c r="GH73" s="25">
        <f>+'simulations corn farm1'!GH126</f>
        <v>1.73</v>
      </c>
      <c r="GI73" s="25">
        <f>+'simulations corn farm1'!GI126</f>
        <v>2.92</v>
      </c>
      <c r="GJ73" s="25">
        <f>+'simulations corn farm1'!GJ126</f>
        <v>1.94</v>
      </c>
      <c r="GK73" s="25">
        <f>+'simulations corn farm1'!GK126</f>
        <v>2.34</v>
      </c>
      <c r="GL73" s="25">
        <f>+'simulations corn farm1'!GL126</f>
        <v>3.53</v>
      </c>
      <c r="GM73" s="25">
        <f>+'simulations corn farm1'!GM126</f>
        <v>3.07</v>
      </c>
      <c r="GN73" s="25">
        <f>+'simulations corn farm1'!GN126</f>
        <v>2.83</v>
      </c>
      <c r="GO73" s="25">
        <f>+'simulations corn farm1'!GO126</f>
        <v>2.46</v>
      </c>
      <c r="GP73" s="25">
        <f>+'simulations corn farm1'!GP126</f>
        <v>1.4</v>
      </c>
      <c r="GQ73" s="25">
        <f>+'simulations corn farm1'!GQ126</f>
        <v>2.98</v>
      </c>
      <c r="GR73" s="25">
        <f>+'simulations corn farm1'!GR126</f>
        <v>2.97</v>
      </c>
      <c r="GS73" s="25">
        <f>+'simulations corn farm1'!GS126</f>
        <v>2.17</v>
      </c>
      <c r="GT73" s="25">
        <f>+'simulations corn farm1'!GT126</f>
        <v>3.03</v>
      </c>
      <c r="GU73" s="25">
        <f>+'simulations corn farm1'!GU126</f>
        <v>3.94</v>
      </c>
      <c r="GV73" s="25">
        <f>+'simulations corn farm1'!GV126</f>
        <v>2.95</v>
      </c>
      <c r="GW73" s="25">
        <f>+'simulations corn farm1'!GW126</f>
        <v>2.56</v>
      </c>
      <c r="GX73" s="25">
        <f>+'simulations corn farm1'!GX126</f>
        <v>3.74</v>
      </c>
      <c r="GY73" s="25">
        <f>+'simulations corn farm1'!GY126</f>
        <v>3.38</v>
      </c>
      <c r="GZ73" s="25">
        <f>+'simulations corn farm1'!GZ126</f>
        <v>3.99</v>
      </c>
      <c r="HA73" s="25">
        <f>+'simulations corn farm1'!HA126</f>
        <v>3.18</v>
      </c>
      <c r="HB73" s="25">
        <f>+'simulations corn farm1'!HB126</f>
        <v>4.83</v>
      </c>
      <c r="HC73" s="25">
        <f>+'simulations corn farm1'!HC126</f>
        <v>4.21</v>
      </c>
      <c r="HD73" s="25">
        <f>+'simulations corn farm1'!HD126</f>
        <v>5.24</v>
      </c>
      <c r="HE73" s="25">
        <f>+'simulations corn farm1'!HE126</f>
        <v>3.92</v>
      </c>
      <c r="HF73" s="25">
        <f>+'simulations corn farm1'!HF126</f>
        <v>2.4700000000000002</v>
      </c>
      <c r="HG73" s="25">
        <f>+'simulations corn farm1'!HG126</f>
        <v>2.2200000000000002</v>
      </c>
      <c r="HH73" s="25">
        <f>+'simulations corn farm1'!HH126</f>
        <v>3.69</v>
      </c>
      <c r="HI73" s="25">
        <f>+'simulations corn farm1'!HI126</f>
        <v>2.46</v>
      </c>
      <c r="HJ73" s="25">
        <f>+'simulations corn farm1'!HJ126</f>
        <v>3.71</v>
      </c>
      <c r="HK73" s="25">
        <f>+'simulations corn farm1'!HK126</f>
        <v>4.91</v>
      </c>
      <c r="HL73" s="25">
        <f>+'simulations corn farm1'!HL126</f>
        <v>3.71</v>
      </c>
      <c r="HM73" s="25">
        <f>+'simulations corn farm1'!HM126</f>
        <v>4.03</v>
      </c>
      <c r="HN73" s="25">
        <f>+'simulations corn farm1'!HN126</f>
        <v>3.67</v>
      </c>
      <c r="HO73" s="25">
        <f>+'simulations corn farm1'!HO126</f>
        <v>1.31</v>
      </c>
      <c r="HP73" s="25">
        <f>+'simulations corn farm1'!HP126</f>
        <v>4.8099999999999996</v>
      </c>
      <c r="HQ73" s="25">
        <f>+'simulations corn farm1'!HQ126</f>
        <v>2.59</v>
      </c>
      <c r="HR73" s="25">
        <f>+'simulations corn farm1'!HR126</f>
        <v>2.63</v>
      </c>
      <c r="HS73" s="25">
        <f>+'simulations corn farm1'!HS126</f>
        <v>2.0099999999999998</v>
      </c>
      <c r="HT73" s="25">
        <f>+'simulations corn farm1'!HT126</f>
        <v>5.72</v>
      </c>
      <c r="HU73" s="25">
        <f>+'simulations corn farm1'!HU126</f>
        <v>3.28</v>
      </c>
      <c r="HV73" s="25">
        <f>+'simulations corn farm1'!HV126</f>
        <v>3.86</v>
      </c>
      <c r="HW73" s="25">
        <f>+'simulations corn farm1'!HW126</f>
        <v>2.95</v>
      </c>
      <c r="HX73" s="25">
        <f>+'simulations corn farm1'!HX126</f>
        <v>3.43</v>
      </c>
      <c r="HY73" s="25">
        <f>+'simulations corn farm1'!HY126</f>
        <v>3.58</v>
      </c>
      <c r="HZ73" s="25">
        <f>+'simulations corn farm1'!HZ126</f>
        <v>4.3499999999999996</v>
      </c>
      <c r="IA73" s="25">
        <f>+'simulations corn farm1'!IA126</f>
        <v>2.73</v>
      </c>
      <c r="IB73" s="25">
        <f>+'simulations corn farm1'!IB126</f>
        <v>4.3</v>
      </c>
      <c r="IC73" s="25">
        <f>+'simulations corn farm1'!IC126</f>
        <v>3.81</v>
      </c>
      <c r="ID73" s="25">
        <f>+'simulations corn farm1'!ID126</f>
        <v>3.93</v>
      </c>
      <c r="IE73" s="25">
        <f>+'simulations corn farm1'!IE126</f>
        <v>3.44</v>
      </c>
      <c r="IF73" s="25">
        <f>+'simulations corn farm1'!IF126</f>
        <v>2.79</v>
      </c>
      <c r="IG73" s="25">
        <f>+'simulations corn farm1'!IG126</f>
        <v>2.5499999999999998</v>
      </c>
      <c r="IH73" s="25">
        <f>+'simulations corn farm1'!IH126</f>
        <v>3.41</v>
      </c>
      <c r="II73" s="25">
        <f>+'simulations corn farm1'!II126</f>
        <v>2.0699999999999998</v>
      </c>
      <c r="IJ73" s="25">
        <f>+'simulations corn farm1'!IJ126</f>
        <v>2.68</v>
      </c>
      <c r="IK73" s="25">
        <f>+'simulations corn farm1'!IK126</f>
        <v>3.55</v>
      </c>
      <c r="IL73" s="25">
        <f>+'simulations corn farm1'!IL126</f>
        <v>5.22</v>
      </c>
      <c r="IM73" s="25">
        <f>+'simulations corn farm1'!IM126</f>
        <v>3.48</v>
      </c>
      <c r="IN73" s="25">
        <f>+'simulations corn farm1'!IN126</f>
        <v>4.16</v>
      </c>
      <c r="IO73" s="25">
        <f>+'simulations corn farm1'!IO126</f>
        <v>3.96</v>
      </c>
      <c r="IP73" s="25">
        <f>+'simulations corn farm1'!IP126</f>
        <v>3.27</v>
      </c>
      <c r="IQ73" s="25">
        <f>+'simulations corn farm1'!IQ126</f>
        <v>3.64</v>
      </c>
      <c r="IR73" s="25">
        <f>+'simulations corn farm1'!IR126</f>
        <v>4.1500000000000004</v>
      </c>
      <c r="IS73" s="25">
        <f>+'simulations corn farm1'!IS126</f>
        <v>3.66</v>
      </c>
      <c r="IT73" s="25">
        <f>+'simulations corn farm1'!IT126</f>
        <v>3.99</v>
      </c>
      <c r="IU73" s="25">
        <f>+'simulations corn farm1'!IU126</f>
        <v>1.68</v>
      </c>
      <c r="IV73" s="25">
        <f>+'simulations corn farm1'!IV126</f>
        <v>3.63</v>
      </c>
      <c r="IW73" s="25">
        <f>+'simulations corn farm1'!IW126</f>
        <v>2.91</v>
      </c>
      <c r="IX73" s="25">
        <f>+'simulations corn farm1'!IX126</f>
        <v>4.34</v>
      </c>
      <c r="IY73" s="25">
        <f>+'simulations corn farm1'!IY126</f>
        <v>4.5999999999999996</v>
      </c>
      <c r="IZ73" s="25">
        <f>+'simulations corn farm1'!IZ126</f>
        <v>5.0599999999999996</v>
      </c>
      <c r="JA73" s="25">
        <f>+'simulations corn farm1'!JA126</f>
        <v>3.25</v>
      </c>
      <c r="JB73" s="25">
        <f>+'simulations corn farm1'!JB126</f>
        <v>4.5</v>
      </c>
      <c r="JC73" s="25">
        <f>+'simulations corn farm1'!JC126</f>
        <v>4.3</v>
      </c>
      <c r="JD73" s="25">
        <f>+'simulations corn farm1'!JD126</f>
        <v>2.5299999999999998</v>
      </c>
      <c r="JE73" s="25">
        <f>+'simulations corn farm1'!JE126</f>
        <v>4.34</v>
      </c>
      <c r="JF73" s="25">
        <f>+'simulations corn farm1'!JF126</f>
        <v>2.71</v>
      </c>
      <c r="JG73" s="25">
        <f>+'simulations corn farm1'!JG126</f>
        <v>2.5099999999999998</v>
      </c>
      <c r="JH73" s="25">
        <f>+'simulations corn farm1'!JH126</f>
        <v>3.49</v>
      </c>
      <c r="JI73" s="25">
        <f>+'simulations corn farm1'!JI126</f>
        <v>1.8</v>
      </c>
      <c r="JJ73" s="25">
        <f>+'simulations corn farm1'!JJ126</f>
        <v>2.4500000000000002</v>
      </c>
      <c r="JK73" s="25">
        <f>+'simulations corn farm1'!JK126</f>
        <v>2.66</v>
      </c>
      <c r="JL73" s="25">
        <f>+'simulations corn farm1'!JL126</f>
        <v>3.48</v>
      </c>
      <c r="JM73" s="25">
        <f>+'simulations corn farm1'!JM126</f>
        <v>4.51</v>
      </c>
      <c r="JN73" s="25">
        <f>+'simulations corn farm1'!JN126</f>
        <v>4.3499999999999996</v>
      </c>
      <c r="JO73" s="25">
        <f>+'simulations corn farm1'!JO126</f>
        <v>4.53</v>
      </c>
      <c r="JP73" s="25">
        <f>+'simulations corn farm1'!JP126</f>
        <v>3.1</v>
      </c>
      <c r="JQ73" s="25">
        <f>+'simulations corn farm1'!JQ126</f>
        <v>4.99</v>
      </c>
      <c r="JR73" s="25">
        <f>+'simulations corn farm1'!JR126</f>
        <v>2.59</v>
      </c>
      <c r="JS73" s="25">
        <f>+'simulations corn farm1'!JS126</f>
        <v>4.5999999999999996</v>
      </c>
      <c r="JT73" s="25">
        <f>+'simulations corn farm1'!JT126</f>
        <v>2.5499999999999998</v>
      </c>
      <c r="JU73" s="25">
        <f>+'simulations corn farm1'!JU126</f>
        <v>2.17</v>
      </c>
      <c r="JV73" s="25">
        <f>+'simulations corn farm1'!JV126</f>
        <v>4.75</v>
      </c>
      <c r="JW73" s="25">
        <f>+'simulations corn farm1'!JW126</f>
        <v>3.81</v>
      </c>
      <c r="JX73" s="25">
        <f>+'simulations corn farm1'!JX126</f>
        <v>5.05</v>
      </c>
      <c r="JY73" s="25">
        <f>+'simulations corn farm1'!JY126</f>
        <v>3.4</v>
      </c>
      <c r="JZ73" s="25">
        <f>+'simulations corn farm1'!JZ126</f>
        <v>4.5</v>
      </c>
      <c r="KA73" s="25">
        <f>+'simulations corn farm1'!KA126</f>
        <v>3.11</v>
      </c>
      <c r="KB73" s="25">
        <f>+'simulations corn farm1'!KB126</f>
        <v>2.62</v>
      </c>
      <c r="KC73" s="25">
        <f>+'simulations corn farm1'!KC126</f>
        <v>3.94</v>
      </c>
      <c r="KD73" s="25">
        <f>+'simulations corn farm1'!KD126</f>
        <v>3.12</v>
      </c>
      <c r="KE73" s="25">
        <f>+'simulations corn farm1'!KE126</f>
        <v>4.9000000000000004</v>
      </c>
      <c r="KF73" s="25">
        <f>+'simulations corn farm1'!KF126</f>
        <v>3.13</v>
      </c>
      <c r="KG73" s="25">
        <f>+'simulations corn farm1'!KG126</f>
        <v>3.3</v>
      </c>
      <c r="KH73" s="25">
        <f>+'simulations corn farm1'!KH126</f>
        <v>3.32</v>
      </c>
      <c r="KI73" s="25">
        <f>+'simulations corn farm1'!KI126</f>
        <v>2.54</v>
      </c>
      <c r="KJ73" s="25">
        <f>+'simulations corn farm1'!KJ126</f>
        <v>3.39</v>
      </c>
      <c r="KK73" s="25">
        <f>+'simulations corn farm1'!KK126</f>
        <v>4.3499999999999996</v>
      </c>
      <c r="KL73" s="25">
        <f>+'simulations corn farm1'!KL126</f>
        <v>3.82</v>
      </c>
      <c r="KM73" s="25">
        <f>+'simulations corn farm1'!KM126</f>
        <v>2.48</v>
      </c>
      <c r="KN73" s="25">
        <f>+'simulations corn farm1'!KN126</f>
        <v>2.89</v>
      </c>
      <c r="KO73" s="25">
        <f>+'simulations corn farm1'!KO126</f>
        <v>3.46</v>
      </c>
      <c r="KP73" s="25">
        <f>+'simulations corn farm1'!KP126</f>
        <v>3.59</v>
      </c>
      <c r="KQ73" s="25">
        <f>+'simulations corn farm1'!KQ126</f>
        <v>3.77</v>
      </c>
      <c r="KR73" s="25">
        <f>+'simulations corn farm1'!KR126</f>
        <v>4.45</v>
      </c>
      <c r="KS73" s="25">
        <f>+'simulations corn farm1'!KS126</f>
        <v>2.91</v>
      </c>
      <c r="KT73" s="25">
        <f>+'simulations corn farm1'!KT126</f>
        <v>2.68</v>
      </c>
      <c r="KU73" s="25">
        <f>+'simulations corn farm1'!KU126</f>
        <v>3.52</v>
      </c>
      <c r="KV73" s="25">
        <f>+'simulations corn farm1'!KV126</f>
        <v>2.0299999999999998</v>
      </c>
      <c r="KW73" s="25">
        <f>+'simulations corn farm1'!KW126</f>
        <v>1.85</v>
      </c>
      <c r="KX73" s="25">
        <f>+'simulations corn farm1'!KX126</f>
        <v>3.06</v>
      </c>
      <c r="KY73" s="25">
        <f>+'simulations corn farm1'!KY126</f>
        <v>1.97</v>
      </c>
      <c r="KZ73" s="25">
        <f>+'simulations corn farm1'!KZ126</f>
        <v>3.93</v>
      </c>
      <c r="LA73" s="25">
        <f>+'simulations corn farm1'!LA126</f>
        <v>3.3</v>
      </c>
      <c r="LB73" s="25">
        <f>+'simulations corn farm1'!LB126</f>
        <v>4.67</v>
      </c>
      <c r="LC73" s="25">
        <f>+'simulations corn farm1'!LC126</f>
        <v>3.56</v>
      </c>
      <c r="LD73" s="25">
        <f>+'simulations corn farm1'!LD126</f>
        <v>4.8899999999999997</v>
      </c>
      <c r="LE73" s="25">
        <f>+'simulations corn farm1'!LE126</f>
        <v>5.15</v>
      </c>
      <c r="LF73" s="25">
        <f>+'simulations corn farm1'!LF126</f>
        <v>3.79</v>
      </c>
      <c r="LG73" s="25">
        <f>+'simulations corn farm1'!LG126</f>
        <v>1.96</v>
      </c>
      <c r="LH73" s="25">
        <f>+'simulations corn farm1'!LH126</f>
        <v>3.03</v>
      </c>
      <c r="LI73" s="25">
        <f>+'simulations corn farm1'!LI126</f>
        <v>4.91</v>
      </c>
      <c r="LJ73" s="25">
        <f>+'simulations corn farm1'!LJ126</f>
        <v>3.6</v>
      </c>
      <c r="LK73" s="25">
        <f>+'simulations corn farm1'!LK126</f>
        <v>4.78</v>
      </c>
      <c r="LL73" s="25">
        <f>+'simulations corn farm1'!LL126</f>
        <v>3.25</v>
      </c>
      <c r="LM73" s="25">
        <f>+'simulations corn farm1'!LM126</f>
        <v>3.68</v>
      </c>
      <c r="LN73" s="25">
        <f>+'simulations corn farm1'!LN126</f>
        <v>3.45</v>
      </c>
      <c r="LO73" s="25">
        <f>+'simulations corn farm1'!LO126</f>
        <v>4.51</v>
      </c>
      <c r="LP73" s="25">
        <f>+'simulations corn farm1'!LP126</f>
        <v>5.01</v>
      </c>
      <c r="LQ73" s="25">
        <f>+'simulations corn farm1'!LQ126</f>
        <v>4.2699999999999996</v>
      </c>
      <c r="LR73" s="25">
        <f>+'simulations corn farm1'!LR126</f>
        <v>4.22</v>
      </c>
      <c r="LS73" s="25">
        <f>+'simulations corn farm1'!LS126</f>
        <v>3.2</v>
      </c>
      <c r="LT73" s="25">
        <f>+'simulations corn farm1'!LT126</f>
        <v>4.46</v>
      </c>
      <c r="LU73" s="25">
        <f>+'simulations corn farm1'!LU126</f>
        <v>5.94</v>
      </c>
      <c r="LV73" s="25">
        <f>+'simulations corn farm1'!LV126</f>
        <v>3.72</v>
      </c>
      <c r="LW73" s="25">
        <f>+'simulations corn farm1'!LW126</f>
        <v>4.2699999999999996</v>
      </c>
      <c r="LX73" s="25">
        <f>+'simulations corn farm1'!LX126</f>
        <v>5.47</v>
      </c>
      <c r="LY73" s="25">
        <f>+'simulations corn farm1'!LY126</f>
        <v>3.97</v>
      </c>
      <c r="LZ73" s="25">
        <f>+'simulations corn farm1'!LZ126</f>
        <v>4.01</v>
      </c>
      <c r="MA73" s="25">
        <f>+'simulations corn farm1'!MA126</f>
        <v>1.98</v>
      </c>
      <c r="MB73" s="25">
        <f>+'simulations corn farm1'!MB126</f>
        <v>4.84</v>
      </c>
      <c r="MC73" s="25">
        <f>+'simulations corn farm1'!MC126</f>
        <v>4.71</v>
      </c>
      <c r="MD73" s="25">
        <f>+'simulations corn farm1'!MD126</f>
        <v>1.77</v>
      </c>
      <c r="ME73" s="25">
        <f>+'simulations corn farm1'!ME126</f>
        <v>1.49</v>
      </c>
      <c r="MF73" s="25">
        <f>+'simulations corn farm1'!MF126</f>
        <v>3.44</v>
      </c>
      <c r="MG73" s="25">
        <f>+'simulations corn farm1'!MG126</f>
        <v>2.2999999999999998</v>
      </c>
      <c r="MH73" s="25">
        <f>+'simulations corn farm1'!MH126</f>
        <v>5.05</v>
      </c>
      <c r="MI73" s="25">
        <f>+'simulations corn farm1'!MI126</f>
        <v>2.77</v>
      </c>
      <c r="MJ73" s="25">
        <f>+'simulations corn farm1'!MJ126</f>
        <v>3.14</v>
      </c>
      <c r="MK73" s="25">
        <f>+'simulations corn farm1'!MK126</f>
        <v>2.88</v>
      </c>
      <c r="ML73" s="25">
        <f>+'simulations corn farm1'!ML126</f>
        <v>4.4800000000000004</v>
      </c>
      <c r="MM73" s="25">
        <f>+'simulations corn farm1'!MM126</f>
        <v>2.44</v>
      </c>
      <c r="MN73" s="25">
        <f>+'simulations corn farm1'!MN126</f>
        <v>5.05</v>
      </c>
      <c r="MO73" s="25">
        <f>+'simulations corn farm1'!MO126</f>
        <v>4.29</v>
      </c>
      <c r="MP73" s="25">
        <f>+'simulations corn farm1'!MP126</f>
        <v>4.01</v>
      </c>
      <c r="MQ73" s="25">
        <f>+'simulations corn farm1'!MQ126</f>
        <v>1.76</v>
      </c>
      <c r="MR73" s="25">
        <f>+'simulations corn farm1'!MR126</f>
        <v>2.27</v>
      </c>
      <c r="MS73" s="25">
        <f>+'simulations corn farm1'!MS126</f>
        <v>4.18</v>
      </c>
      <c r="MT73" s="25">
        <f>+'simulations corn farm1'!MT126</f>
        <v>2.62</v>
      </c>
      <c r="MU73" s="25">
        <f>+'simulations corn farm1'!MU126</f>
        <v>2.8</v>
      </c>
      <c r="MV73" s="25">
        <f>+'simulations corn farm1'!MV126</f>
        <v>3.32</v>
      </c>
      <c r="MW73" s="25">
        <f>+'simulations corn farm1'!MW126</f>
        <v>2.82</v>
      </c>
      <c r="MX73" s="25">
        <f>+'simulations corn farm1'!MX126</f>
        <v>0.88</v>
      </c>
      <c r="MY73" s="25">
        <f>+'simulations corn farm1'!MY126</f>
        <v>3.76</v>
      </c>
      <c r="MZ73" s="25">
        <f>+'simulations corn farm1'!MZ126</f>
        <v>4.32</v>
      </c>
      <c r="NA73" s="25">
        <f>+'simulations corn farm1'!NA126</f>
        <v>2.4500000000000002</v>
      </c>
      <c r="NB73" s="25">
        <f>+'simulations corn farm1'!NB126</f>
        <v>2.44</v>
      </c>
      <c r="NC73" s="25">
        <f>+'simulations corn farm1'!NC126</f>
        <v>4.22</v>
      </c>
      <c r="ND73" s="25">
        <f>+'simulations corn farm1'!ND126</f>
        <v>1.93</v>
      </c>
      <c r="NE73" s="25">
        <f>+'simulations corn farm1'!NE126</f>
        <v>3.48</v>
      </c>
      <c r="NF73" s="25">
        <f>+'simulations corn farm1'!NF126</f>
        <v>5.27</v>
      </c>
      <c r="NG73" s="25">
        <f>+'simulations corn farm1'!NG126</f>
        <v>4.9800000000000004</v>
      </c>
      <c r="NH73" s="25">
        <f>+'simulations corn farm1'!NH126</f>
        <v>3.12</v>
      </c>
      <c r="NI73" s="25">
        <f>+'simulations corn farm1'!NI126</f>
        <v>2.74</v>
      </c>
      <c r="NJ73" s="25">
        <f>+'simulations corn farm1'!NJ126</f>
        <v>1.57</v>
      </c>
      <c r="NK73" s="25">
        <f>+'simulations corn farm1'!NK126</f>
        <v>3.92</v>
      </c>
      <c r="NL73" s="25">
        <f>+'simulations corn farm1'!NL126</f>
        <v>2.78</v>
      </c>
      <c r="NM73" s="25">
        <f>+'simulations corn farm1'!NM126</f>
        <v>4.21</v>
      </c>
      <c r="NN73" s="25">
        <f>+'simulations corn farm1'!NN126</f>
        <v>2.77</v>
      </c>
      <c r="NO73" s="25">
        <f>+'simulations corn farm1'!NO126</f>
        <v>2.75</v>
      </c>
      <c r="NP73" s="25">
        <f>+'simulations corn farm1'!NP126</f>
        <v>4.96</v>
      </c>
      <c r="NQ73" s="25">
        <f>+'simulations corn farm1'!NQ126</f>
        <v>3.71</v>
      </c>
      <c r="NR73" s="25">
        <f>+'simulations corn farm1'!NR126</f>
        <v>3.22</v>
      </c>
      <c r="NS73" s="25">
        <f>+'simulations corn farm1'!NS126</f>
        <v>4.0999999999999996</v>
      </c>
      <c r="NT73" s="25">
        <f>+'simulations corn farm1'!NT126</f>
        <v>3.05</v>
      </c>
      <c r="NU73" s="25">
        <f>+'simulations corn farm1'!NU126</f>
        <v>3.25</v>
      </c>
      <c r="NV73" s="25">
        <f>+'simulations corn farm1'!NV126</f>
        <v>4.33</v>
      </c>
      <c r="NW73" s="25">
        <f>+'simulations corn farm1'!NW126</f>
        <v>2.0499999999999998</v>
      </c>
      <c r="NX73" s="25">
        <f>+'simulations corn farm1'!NX126</f>
        <v>3.15</v>
      </c>
      <c r="NY73" s="25">
        <f>+'simulations corn farm1'!NY126</f>
        <v>3.75</v>
      </c>
      <c r="NZ73" s="25">
        <f>+'simulations corn farm1'!NZ126</f>
        <v>4.71</v>
      </c>
      <c r="OA73" s="25">
        <f>+'simulations corn farm1'!OA126</f>
        <v>4.6500000000000004</v>
      </c>
      <c r="OB73" s="25">
        <f>+'simulations corn farm1'!OB126</f>
        <v>3.14</v>
      </c>
      <c r="OC73" s="25">
        <f>+'simulations corn farm1'!OC126</f>
        <v>1.67</v>
      </c>
      <c r="OD73" s="25">
        <f>+'simulations corn farm1'!OD126</f>
        <v>2.94</v>
      </c>
      <c r="OE73" s="25">
        <f>+'simulations corn farm1'!OE126</f>
        <v>2.11</v>
      </c>
      <c r="OF73" s="25">
        <f>+'simulations corn farm1'!OF126</f>
        <v>4.07</v>
      </c>
      <c r="OG73" s="25">
        <f>+'simulations corn farm1'!OG126</f>
        <v>3.49</v>
      </c>
      <c r="OH73" s="25">
        <f>+'simulations corn farm1'!OH126</f>
        <v>2.63</v>
      </c>
      <c r="OI73" s="25">
        <f>+'simulations corn farm1'!OI126</f>
        <v>3.93</v>
      </c>
      <c r="OJ73" s="25">
        <f>+'simulations corn farm1'!OJ126</f>
        <v>3.88</v>
      </c>
      <c r="OK73" s="25">
        <f>+'simulations corn farm1'!OK126</f>
        <v>3.41</v>
      </c>
      <c r="OL73" s="25">
        <f>+'simulations corn farm1'!OL126</f>
        <v>2.77</v>
      </c>
      <c r="OM73" s="25">
        <f>+'simulations corn farm1'!OM126</f>
        <v>2.41</v>
      </c>
      <c r="ON73" s="25">
        <f>+'simulations corn farm1'!ON126</f>
        <v>4.5199999999999996</v>
      </c>
      <c r="OO73" s="25">
        <f>+'simulations corn farm1'!OO126</f>
        <v>3.82</v>
      </c>
      <c r="OP73" s="25">
        <f>+'simulations corn farm1'!OP126</f>
        <v>2.7</v>
      </c>
      <c r="OQ73" s="25">
        <f>+'simulations corn farm1'!OQ126</f>
        <v>1.99</v>
      </c>
      <c r="OR73" s="25">
        <f>+'simulations corn farm1'!OR126</f>
        <v>6.15</v>
      </c>
      <c r="OS73" s="25">
        <f>+'simulations corn farm1'!OS126</f>
        <v>3.05</v>
      </c>
      <c r="OT73" s="25">
        <f>+'simulations corn farm1'!OT126</f>
        <v>3.9</v>
      </c>
      <c r="OU73" s="25">
        <f>+'simulations corn farm1'!OU126</f>
        <v>3.56</v>
      </c>
      <c r="OV73" s="25">
        <f>+'simulations corn farm1'!OV126</f>
        <v>1.77</v>
      </c>
      <c r="OW73" s="25">
        <f>+'simulations corn farm1'!OW126</f>
        <v>4.21</v>
      </c>
      <c r="OX73" s="25">
        <f>+'simulations corn farm1'!OX126</f>
        <v>3.27</v>
      </c>
      <c r="OY73" s="25">
        <f>+'simulations corn farm1'!OY126</f>
        <v>5.18</v>
      </c>
      <c r="OZ73" s="25">
        <f>+'simulations corn farm1'!OZ126</f>
        <v>3.04</v>
      </c>
      <c r="PA73" s="25">
        <f>+'simulations corn farm1'!PA126</f>
        <v>2.56</v>
      </c>
      <c r="PB73" s="25">
        <f>+'simulations corn farm1'!PB126</f>
        <v>3.41</v>
      </c>
      <c r="PC73" s="25">
        <f>+'simulations corn farm1'!PC126</f>
        <v>2.9</v>
      </c>
      <c r="PD73" s="25">
        <f>+'simulations corn farm1'!PD126</f>
        <v>2.14</v>
      </c>
      <c r="PE73" s="25">
        <f>+'simulations corn farm1'!PE126</f>
        <v>3.71</v>
      </c>
      <c r="PF73" s="25">
        <f>+'simulations corn farm1'!PF126</f>
        <v>2.06</v>
      </c>
      <c r="PG73" s="25">
        <f>+'simulations corn farm1'!PG126</f>
        <v>2.65</v>
      </c>
      <c r="PH73" s="25">
        <f>+'simulations corn farm1'!PH126</f>
        <v>3.34</v>
      </c>
      <c r="PI73" s="25">
        <f>+'simulations corn farm1'!PI126</f>
        <v>2.4300000000000002</v>
      </c>
      <c r="PJ73" s="25">
        <f>+'simulations corn farm1'!PJ126</f>
        <v>3.21</v>
      </c>
      <c r="PK73" s="25">
        <f>+'simulations corn farm1'!PK126</f>
        <v>3.6</v>
      </c>
      <c r="PL73" s="25">
        <f>+'simulations corn farm1'!PL126</f>
        <v>2.02</v>
      </c>
      <c r="PM73" s="25">
        <f>+'simulations corn farm1'!PM126</f>
        <v>3.06</v>
      </c>
      <c r="PN73" s="25">
        <f>+'simulations corn farm1'!PN126</f>
        <v>5.0999999999999996</v>
      </c>
      <c r="PO73" s="25">
        <f>+'simulations corn farm1'!PO126</f>
        <v>3.86</v>
      </c>
      <c r="PP73" s="25">
        <f>+'simulations corn farm1'!PP126</f>
        <v>4.21</v>
      </c>
      <c r="PQ73" s="25">
        <f>+'simulations corn farm1'!PQ126</f>
        <v>3.79</v>
      </c>
      <c r="PR73" s="25">
        <f>+'simulations corn farm1'!PR126</f>
        <v>3.63</v>
      </c>
      <c r="PS73" s="25">
        <f>+'simulations corn farm1'!PS126</f>
        <v>2.81</v>
      </c>
      <c r="PT73" s="25">
        <f>+'simulations corn farm1'!PT126</f>
        <v>3.83</v>
      </c>
      <c r="PU73" s="25">
        <f>+'simulations corn farm1'!PU126</f>
        <v>3.33</v>
      </c>
      <c r="PV73" s="25">
        <f>+'simulations corn farm1'!PV126</f>
        <v>4.0999999999999996</v>
      </c>
      <c r="PW73" s="25">
        <f>+'simulations corn farm1'!PW126</f>
        <v>2.5099999999999998</v>
      </c>
      <c r="PX73" s="25">
        <f>+'simulations corn farm1'!PX126</f>
        <v>2.36</v>
      </c>
      <c r="PY73" s="25">
        <f>+'simulations corn farm1'!PY126</f>
        <v>1.9</v>
      </c>
      <c r="PZ73" s="25">
        <f>+'simulations corn farm1'!PZ126</f>
        <v>4.05</v>
      </c>
      <c r="QA73" s="25">
        <f>+'simulations corn farm1'!QA126</f>
        <v>4.04</v>
      </c>
      <c r="QB73" s="25">
        <f>+'simulations corn farm1'!QB126</f>
        <v>2.2999999999999998</v>
      </c>
      <c r="QC73" s="25">
        <f>+'simulations corn farm1'!QC126</f>
        <v>3.34</v>
      </c>
      <c r="QD73" s="25">
        <f>+'simulations corn farm1'!QD126</f>
        <v>2.42</v>
      </c>
      <c r="QE73" s="25">
        <f>+'simulations corn farm1'!QE126</f>
        <v>4.92</v>
      </c>
      <c r="QF73" s="25">
        <f>+'simulations corn farm1'!QF126</f>
        <v>2.16</v>
      </c>
      <c r="QG73" s="25">
        <f>+'simulations corn farm1'!QG126</f>
        <v>4.08</v>
      </c>
      <c r="QH73" s="25">
        <f>+'simulations corn farm1'!QH126</f>
        <v>1.89</v>
      </c>
      <c r="QI73" s="25">
        <f>+'simulations corn farm1'!QI126</f>
        <v>3.47</v>
      </c>
      <c r="QJ73" s="25">
        <f>+'simulations corn farm1'!QJ126</f>
        <v>5.66</v>
      </c>
      <c r="QK73" s="25">
        <f>+'simulations corn farm1'!QK126</f>
        <v>5.27</v>
      </c>
      <c r="QL73" s="25">
        <f>+'simulations corn farm1'!QL126</f>
        <v>3.24</v>
      </c>
      <c r="QM73" s="25">
        <f>+'simulations corn farm1'!QM126</f>
        <v>4.2699999999999996</v>
      </c>
      <c r="QN73" s="25">
        <f>+'simulations corn farm1'!QN126</f>
        <v>4.45</v>
      </c>
      <c r="QO73" s="25">
        <f>+'simulations corn farm1'!QO126</f>
        <v>1.1599999999999999</v>
      </c>
      <c r="QP73" s="25">
        <f>+'simulations corn farm1'!QP126</f>
        <v>3.79</v>
      </c>
      <c r="QQ73" s="25">
        <f>+'simulations corn farm1'!QQ126</f>
        <v>3.16</v>
      </c>
      <c r="QR73" s="25">
        <f>+'simulations corn farm1'!QR126</f>
        <v>2.4900000000000002</v>
      </c>
      <c r="QS73" s="25">
        <f>+'simulations corn farm1'!QS126</f>
        <v>3.93</v>
      </c>
      <c r="QT73" s="25">
        <f>+'simulations corn farm1'!QT126</f>
        <v>3.91</v>
      </c>
      <c r="QU73" s="25">
        <f>+'simulations corn farm1'!QU126</f>
        <v>4.5999999999999996</v>
      </c>
      <c r="QV73" s="25">
        <f>+'simulations corn farm1'!QV126</f>
        <v>4.12</v>
      </c>
      <c r="QW73" s="25">
        <f>+'simulations corn farm1'!QW126</f>
        <v>2.82</v>
      </c>
      <c r="QX73" s="25">
        <f>+'simulations corn farm1'!QX126</f>
        <v>3.57</v>
      </c>
      <c r="QY73" s="25">
        <f>+'simulations corn farm1'!QY126</f>
        <v>3.08</v>
      </c>
      <c r="QZ73" s="25">
        <f>+'simulations corn farm1'!QZ126</f>
        <v>5.71</v>
      </c>
      <c r="RA73" s="25">
        <f>+'simulations corn farm1'!RA126</f>
        <v>4.24</v>
      </c>
      <c r="RB73" s="25">
        <f>+'simulations corn farm1'!RB126</f>
        <v>4.32</v>
      </c>
      <c r="RC73" s="25">
        <f>+'simulations corn farm1'!RC126</f>
        <v>1.94</v>
      </c>
      <c r="RD73" s="25">
        <f>+'simulations corn farm1'!RD126</f>
        <v>3.59</v>
      </c>
      <c r="RE73" s="25">
        <f>+'simulations corn farm1'!RE126</f>
        <v>3.15</v>
      </c>
      <c r="RF73" s="25">
        <f>+'simulations corn farm1'!RF126</f>
        <v>3.6</v>
      </c>
      <c r="RG73" s="25">
        <f>+'simulations corn farm1'!RG126</f>
        <v>4.5199999999999996</v>
      </c>
      <c r="RH73" s="25">
        <f>+'simulations corn farm1'!RH126</f>
        <v>3.4</v>
      </c>
      <c r="RI73" s="25">
        <f>+'simulations corn farm1'!RI126</f>
        <v>2.17</v>
      </c>
      <c r="RJ73" s="25">
        <f>+'simulations corn farm1'!RJ126</f>
        <v>5.5</v>
      </c>
      <c r="RK73" s="25">
        <f>+'simulations corn farm1'!RK126</f>
        <v>4.49</v>
      </c>
      <c r="RL73" s="25">
        <f>+'simulations corn farm1'!RL126</f>
        <v>2.5099999999999998</v>
      </c>
      <c r="RM73" s="25">
        <f>+'simulations corn farm1'!RM126</f>
        <v>1.67</v>
      </c>
      <c r="RN73" s="25">
        <f>+'simulations corn farm1'!RN126</f>
        <v>3.32</v>
      </c>
      <c r="RO73" s="25">
        <f>+'simulations corn farm1'!RO126</f>
        <v>2.06</v>
      </c>
      <c r="RP73" s="25">
        <f>+'simulations corn farm1'!RP126</f>
        <v>3.97</v>
      </c>
      <c r="RQ73" s="25">
        <f>+'simulations corn farm1'!RQ126</f>
        <v>3.89</v>
      </c>
      <c r="RR73" s="25">
        <f>+'simulations corn farm1'!RR126</f>
        <v>4.09</v>
      </c>
      <c r="RS73" s="25">
        <f>+'simulations corn farm1'!RS126</f>
        <v>2.58</v>
      </c>
      <c r="RT73" s="25">
        <f>+'simulations corn farm1'!RT126</f>
        <v>2.0099999999999998</v>
      </c>
      <c r="RU73" s="25">
        <f>+'simulations corn farm1'!RU126</f>
        <v>2.63</v>
      </c>
      <c r="RV73" s="25">
        <f>+'simulations corn farm1'!RV126</f>
        <v>5.87</v>
      </c>
      <c r="RW73" s="25">
        <f>+'simulations corn farm1'!RW126</f>
        <v>3.23</v>
      </c>
      <c r="RX73" s="25">
        <f>+'simulations corn farm1'!RX126</f>
        <v>2.88</v>
      </c>
      <c r="RY73" s="25">
        <f>+'simulations corn farm1'!RY126</f>
        <v>3.09</v>
      </c>
      <c r="RZ73" s="25">
        <f>+'simulations corn farm1'!RZ126</f>
        <v>4.79</v>
      </c>
      <c r="SA73" s="25">
        <f>+'simulations corn farm1'!SA126</f>
        <v>3.45</v>
      </c>
      <c r="SB73" s="25">
        <f>+'simulations corn farm1'!SB126</f>
        <v>3.11</v>
      </c>
      <c r="SC73" s="25">
        <f>+'simulations corn farm1'!SC126</f>
        <v>5.37</v>
      </c>
      <c r="SD73" s="25">
        <f>+'simulations corn farm1'!SD126</f>
        <v>3.36</v>
      </c>
      <c r="SE73" s="25">
        <f>+'simulations corn farm1'!SE126</f>
        <v>1.8</v>
      </c>
      <c r="SF73" s="25">
        <f>+'simulations corn farm1'!SF126</f>
        <v>5.03</v>
      </c>
      <c r="SG73" s="25">
        <f>+'simulations corn farm1'!SG126</f>
        <v>3.51</v>
      </c>
      <c r="SH73" s="25"/>
      <c r="SI73" s="25"/>
      <c r="SJ73" s="25"/>
    </row>
    <row r="74" spans="1:504">
      <c r="A74">
        <v>2016</v>
      </c>
      <c r="B74" s="25">
        <f>+'simulations corn farm1'!B171</f>
        <v>1.19</v>
      </c>
      <c r="C74" s="25">
        <f>+'simulations corn farm1'!C171</f>
        <v>3.08</v>
      </c>
      <c r="D74" s="25">
        <f>+'simulations corn farm1'!D171</f>
        <v>2.57</v>
      </c>
      <c r="E74" s="25">
        <f>+'simulations corn farm1'!E171</f>
        <v>0.88</v>
      </c>
      <c r="F74" s="25">
        <f>+'simulations corn farm1'!F171</f>
        <v>2.66</v>
      </c>
      <c r="G74" s="25">
        <f>+'simulations corn farm1'!G171</f>
        <v>2.33</v>
      </c>
      <c r="H74" s="25">
        <f>+'simulations corn farm1'!H171</f>
        <v>3.38</v>
      </c>
      <c r="I74" s="25">
        <f>+'simulations corn farm1'!I171</f>
        <v>4.29</v>
      </c>
      <c r="J74" s="25">
        <f>+'simulations corn farm1'!J171</f>
        <v>3.87</v>
      </c>
      <c r="K74" s="25">
        <f>+'simulations corn farm1'!K171</f>
        <v>3.57</v>
      </c>
      <c r="L74" s="25">
        <f>+'simulations corn farm1'!L171</f>
        <v>4.04</v>
      </c>
      <c r="M74" s="25">
        <f>+'simulations corn farm1'!M171</f>
        <v>4.51</v>
      </c>
      <c r="N74" s="25">
        <f>+'simulations corn farm1'!N171</f>
        <v>4.1399999999999997</v>
      </c>
      <c r="O74" s="25">
        <f>+'simulations corn farm1'!O171</f>
        <v>4.2300000000000004</v>
      </c>
      <c r="P74" s="25">
        <f>+'simulations corn farm1'!P171</f>
        <v>3.49</v>
      </c>
      <c r="Q74" s="25">
        <f>+'simulations corn farm1'!Q171</f>
        <v>2.77</v>
      </c>
      <c r="R74" s="25">
        <f>+'simulations corn farm1'!R171</f>
        <v>2.82</v>
      </c>
      <c r="S74" s="25">
        <f>+'simulations corn farm1'!S171</f>
        <v>3.77</v>
      </c>
      <c r="T74" s="25">
        <f>+'simulations corn farm1'!T171</f>
        <v>2.36</v>
      </c>
      <c r="U74" s="25">
        <f>+'simulations corn farm1'!U171</f>
        <v>2.91</v>
      </c>
      <c r="V74" s="25">
        <f>+'simulations corn farm1'!V171</f>
        <v>2.2799999999999998</v>
      </c>
      <c r="W74" s="25">
        <f>+'simulations corn farm1'!W171</f>
        <v>3.3</v>
      </c>
      <c r="X74" s="25">
        <f>+'simulations corn farm1'!X171</f>
        <v>4.84</v>
      </c>
      <c r="Y74" s="25">
        <f>+'simulations corn farm1'!Y171</f>
        <v>3.11</v>
      </c>
      <c r="Z74" s="25">
        <f>+'simulations corn farm1'!Z171</f>
        <v>2.91</v>
      </c>
      <c r="AA74" s="25">
        <f>+'simulations corn farm1'!AA171</f>
        <v>1.18</v>
      </c>
      <c r="AB74" s="25">
        <f>+'simulations corn farm1'!AB171</f>
        <v>4.1500000000000004</v>
      </c>
      <c r="AC74" s="25">
        <f>+'simulations corn farm1'!AC171</f>
        <v>4.83</v>
      </c>
      <c r="AD74" s="25">
        <f>+'simulations corn farm1'!AD171</f>
        <v>4.12</v>
      </c>
      <c r="AE74" s="25">
        <f>+'simulations corn farm1'!AE171</f>
        <v>3.02</v>
      </c>
      <c r="AF74" s="25">
        <f>+'simulations corn farm1'!AF171</f>
        <v>3.14</v>
      </c>
      <c r="AG74" s="25">
        <f>+'simulations corn farm1'!AG171</f>
        <v>2.41</v>
      </c>
      <c r="AH74" s="25">
        <f>+'simulations corn farm1'!AH171</f>
        <v>3.1</v>
      </c>
      <c r="AI74" s="25">
        <f>+'simulations corn farm1'!AI171</f>
        <v>3.54</v>
      </c>
      <c r="AJ74" s="25">
        <f>+'simulations corn farm1'!AJ171</f>
        <v>2.67</v>
      </c>
      <c r="AK74" s="25">
        <f>+'simulations corn farm1'!AK171</f>
        <v>4.7</v>
      </c>
      <c r="AL74" s="25">
        <f>+'simulations corn farm1'!AL171</f>
        <v>4.09</v>
      </c>
      <c r="AM74" s="25">
        <f>+'simulations corn farm1'!AM171</f>
        <v>3.64</v>
      </c>
      <c r="AN74" s="25">
        <f>+'simulations corn farm1'!AN171</f>
        <v>2.96</v>
      </c>
      <c r="AO74" s="25">
        <f>+'simulations corn farm1'!AO171</f>
        <v>2.88</v>
      </c>
      <c r="AP74" s="25">
        <f>+'simulations corn farm1'!AP171</f>
        <v>4.07</v>
      </c>
      <c r="AQ74" s="25">
        <f>+'simulations corn farm1'!AQ171</f>
        <v>3.76</v>
      </c>
      <c r="AR74" s="25">
        <f>+'simulations corn farm1'!AR171</f>
        <v>1.63</v>
      </c>
      <c r="AS74" s="25">
        <f>+'simulations corn farm1'!AS171</f>
        <v>3.91</v>
      </c>
      <c r="AT74" s="25">
        <f>+'simulations corn farm1'!AT171</f>
        <v>4.0599999999999996</v>
      </c>
      <c r="AU74" s="25">
        <f>+'simulations corn farm1'!AU171</f>
        <v>3.59</v>
      </c>
      <c r="AV74" s="25">
        <f>+'simulations corn farm1'!AV171</f>
        <v>2.94</v>
      </c>
      <c r="AW74" s="25">
        <f>+'simulations corn farm1'!AW171</f>
        <v>3.2</v>
      </c>
      <c r="AX74" s="25">
        <f>+'simulations corn farm1'!AX171</f>
        <v>3.31</v>
      </c>
      <c r="AY74" s="25">
        <f>+'simulations corn farm1'!AY171</f>
        <v>4.8499999999999996</v>
      </c>
      <c r="AZ74" s="25">
        <f>+'simulations corn farm1'!AZ171</f>
        <v>4.22</v>
      </c>
      <c r="BA74" s="25">
        <f>+'simulations corn farm1'!BA171</f>
        <v>4.5999999999999996</v>
      </c>
      <c r="BB74" s="25">
        <f>+'simulations corn farm1'!BB171</f>
        <v>2.85</v>
      </c>
      <c r="BC74" s="25">
        <f>+'simulations corn farm1'!BC171</f>
        <v>3.47</v>
      </c>
      <c r="BD74" s="25">
        <f>+'simulations corn farm1'!BD171</f>
        <v>5.41</v>
      </c>
      <c r="BE74" s="25">
        <f>+'simulations corn farm1'!BE171</f>
        <v>3.6</v>
      </c>
      <c r="BF74" s="25">
        <f>+'simulations corn farm1'!BF171</f>
        <v>0.79</v>
      </c>
      <c r="BG74" s="25">
        <f>+'simulations corn farm1'!BG171</f>
        <v>4.54</v>
      </c>
      <c r="BH74" s="25">
        <f>+'simulations corn farm1'!BH171</f>
        <v>4.1100000000000003</v>
      </c>
      <c r="BI74" s="25">
        <f>+'simulations corn farm1'!BI171</f>
        <v>3</v>
      </c>
      <c r="BJ74" s="25">
        <f>+'simulations corn farm1'!BJ171</f>
        <v>4.8</v>
      </c>
      <c r="BK74" s="25">
        <f>+'simulations corn farm1'!BK171</f>
        <v>2.3199999999999998</v>
      </c>
      <c r="BL74" s="25">
        <f>+'simulations corn farm1'!BL171</f>
        <v>3.88</v>
      </c>
      <c r="BM74" s="25">
        <f>+'simulations corn farm1'!BM171</f>
        <v>4.2699999999999996</v>
      </c>
      <c r="BN74" s="25">
        <f>+'simulations corn farm1'!BN171</f>
        <v>4.57</v>
      </c>
      <c r="BO74" s="25">
        <f>+'simulations corn farm1'!BO171</f>
        <v>3.02</v>
      </c>
      <c r="BP74" s="25">
        <f>+'simulations corn farm1'!BP171</f>
        <v>3.33</v>
      </c>
      <c r="BQ74" s="25">
        <f>+'simulations corn farm1'!BQ171</f>
        <v>2.34</v>
      </c>
      <c r="BR74" s="25">
        <f>+'simulations corn farm1'!BR171</f>
        <v>4.51</v>
      </c>
      <c r="BS74" s="25">
        <f>+'simulations corn farm1'!BS171</f>
        <v>3.26</v>
      </c>
      <c r="BT74" s="25">
        <f>+'simulations corn farm1'!BT171</f>
        <v>3.43</v>
      </c>
      <c r="BU74" s="25">
        <f>+'simulations corn farm1'!BU171</f>
        <v>4.3899999999999997</v>
      </c>
      <c r="BV74" s="25">
        <f>+'simulations corn farm1'!BV171</f>
        <v>2.81</v>
      </c>
      <c r="BW74" s="25">
        <f>+'simulations corn farm1'!BW171</f>
        <v>3.59</v>
      </c>
      <c r="BX74" s="25">
        <f>+'simulations corn farm1'!BX171</f>
        <v>3.69</v>
      </c>
      <c r="BY74" s="25">
        <f>+'simulations corn farm1'!BY171</f>
        <v>7.06</v>
      </c>
      <c r="BZ74" s="25">
        <f>+'simulations corn farm1'!BZ171</f>
        <v>2.79</v>
      </c>
      <c r="CA74" s="25">
        <f>+'simulations corn farm1'!CA171</f>
        <v>3.53</v>
      </c>
      <c r="CB74" s="25">
        <f>+'simulations corn farm1'!CB171</f>
        <v>2.95</v>
      </c>
      <c r="CC74" s="25">
        <f>+'simulations corn farm1'!CC171</f>
        <v>4.53</v>
      </c>
      <c r="CD74" s="25">
        <f>+'simulations corn farm1'!CD171</f>
        <v>4.74</v>
      </c>
      <c r="CE74" s="25">
        <f>+'simulations corn farm1'!CE171</f>
        <v>1.84</v>
      </c>
      <c r="CF74" s="25">
        <f>+'simulations corn farm1'!CF171</f>
        <v>4.04</v>
      </c>
      <c r="CG74" s="25">
        <f>+'simulations corn farm1'!CG171</f>
        <v>3.7</v>
      </c>
      <c r="CH74" s="25">
        <f>+'simulations corn farm1'!CH171</f>
        <v>2.37</v>
      </c>
      <c r="CI74" s="25">
        <f>+'simulations corn farm1'!CI171</f>
        <v>4.3899999999999997</v>
      </c>
      <c r="CJ74" s="25">
        <f>+'simulations corn farm1'!CJ171</f>
        <v>2.2999999999999998</v>
      </c>
      <c r="CK74" s="25">
        <f>+'simulations corn farm1'!CK171</f>
        <v>3.55</v>
      </c>
      <c r="CL74" s="25">
        <f>+'simulations corn farm1'!CL171</f>
        <v>2.76</v>
      </c>
      <c r="CM74" s="25">
        <f>+'simulations corn farm1'!CM171</f>
        <v>4.33</v>
      </c>
      <c r="CN74" s="25">
        <f>+'simulations corn farm1'!CN171</f>
        <v>3.48</v>
      </c>
      <c r="CO74" s="25">
        <f>+'simulations corn farm1'!CO171</f>
        <v>5.0999999999999996</v>
      </c>
      <c r="CP74" s="25">
        <f>+'simulations corn farm1'!CP171</f>
        <v>5.96</v>
      </c>
      <c r="CQ74" s="25">
        <f>+'simulations corn farm1'!CQ171</f>
        <v>1.96</v>
      </c>
      <c r="CR74" s="25">
        <f>+'simulations corn farm1'!CR171</f>
        <v>2.5499999999999998</v>
      </c>
      <c r="CS74" s="25">
        <f>+'simulations corn farm1'!CS171</f>
        <v>5.3</v>
      </c>
      <c r="CT74" s="25">
        <f>+'simulations corn farm1'!CT171</f>
        <v>2.86</v>
      </c>
      <c r="CU74" s="25">
        <f>+'simulations corn farm1'!CU171</f>
        <v>3.13</v>
      </c>
      <c r="CV74" s="25">
        <f>+'simulations corn farm1'!CV171</f>
        <v>3.76</v>
      </c>
      <c r="CW74" s="25">
        <f>+'simulations corn farm1'!CW171</f>
        <v>2.88</v>
      </c>
      <c r="CX74" s="25">
        <f>+'simulations corn farm1'!CX171</f>
        <v>4.88</v>
      </c>
      <c r="CY74" s="25">
        <f>+'simulations corn farm1'!CY171</f>
        <v>3.95</v>
      </c>
      <c r="CZ74" s="25">
        <f>+'simulations corn farm1'!CZ171</f>
        <v>3.86</v>
      </c>
      <c r="DA74" s="25">
        <f>+'simulations corn farm1'!DA171</f>
        <v>0.81</v>
      </c>
      <c r="DB74" s="25">
        <f>+'simulations corn farm1'!DB171</f>
        <v>1.81</v>
      </c>
      <c r="DC74" s="25">
        <f>+'simulations corn farm1'!DC171</f>
        <v>2.88</v>
      </c>
      <c r="DD74" s="25">
        <f>+'simulations corn farm1'!DD171</f>
        <v>2.79</v>
      </c>
      <c r="DE74" s="25">
        <f>+'simulations corn farm1'!DE171</f>
        <v>3.61</v>
      </c>
      <c r="DF74" s="25">
        <f>+'simulations corn farm1'!DF171</f>
        <v>3.24</v>
      </c>
      <c r="DG74" s="25">
        <f>+'simulations corn farm1'!DG171</f>
        <v>2.39</v>
      </c>
      <c r="DH74" s="25">
        <f>+'simulations corn farm1'!DH171</f>
        <v>5.35</v>
      </c>
      <c r="DI74" s="25">
        <f>+'simulations corn farm1'!DI171</f>
        <v>3.42</v>
      </c>
      <c r="DJ74" s="25">
        <f>+'simulations corn farm1'!DJ171</f>
        <v>4.41</v>
      </c>
      <c r="DK74" s="25">
        <f>+'simulations corn farm1'!DK171</f>
        <v>3.57</v>
      </c>
      <c r="DL74" s="25">
        <f>+'simulations corn farm1'!DL171</f>
        <v>2.88</v>
      </c>
      <c r="DM74" s="25">
        <f>+'simulations corn farm1'!DM171</f>
        <v>3.47</v>
      </c>
      <c r="DN74" s="25">
        <f>+'simulations corn farm1'!DN171</f>
        <v>4.2699999999999996</v>
      </c>
      <c r="DO74" s="25">
        <f>+'simulations corn farm1'!DO171</f>
        <v>3.58</v>
      </c>
      <c r="DP74" s="25">
        <f>+'simulations corn farm1'!DP171</f>
        <v>4.45</v>
      </c>
      <c r="DQ74" s="25">
        <f>+'simulations corn farm1'!DQ171</f>
        <v>3.86</v>
      </c>
      <c r="DR74" s="25">
        <f>+'simulations corn farm1'!DR171</f>
        <v>4.08</v>
      </c>
      <c r="DS74" s="25">
        <f>+'simulations corn farm1'!DS171</f>
        <v>2.59</v>
      </c>
      <c r="DT74" s="25">
        <f>+'simulations corn farm1'!DT171</f>
        <v>1.2</v>
      </c>
      <c r="DU74" s="25">
        <f>+'simulations corn farm1'!DU171</f>
        <v>3.54</v>
      </c>
      <c r="DV74" s="25">
        <f>+'simulations corn farm1'!DV171</f>
        <v>2.92</v>
      </c>
      <c r="DW74" s="25">
        <f>+'simulations corn farm1'!DW171</f>
        <v>2.76</v>
      </c>
      <c r="DX74" s="25">
        <f>+'simulations corn farm1'!DX171</f>
        <v>4.07</v>
      </c>
      <c r="DY74" s="25">
        <f>+'simulations corn farm1'!DY171</f>
        <v>4.3499999999999996</v>
      </c>
      <c r="DZ74" s="25">
        <f>+'simulations corn farm1'!DZ171</f>
        <v>2.5099999999999998</v>
      </c>
      <c r="EA74" s="25">
        <f>+'simulations corn farm1'!EA171</f>
        <v>1.71</v>
      </c>
      <c r="EB74" s="25">
        <f>+'simulations corn farm1'!EB171</f>
        <v>3.79</v>
      </c>
      <c r="EC74" s="25">
        <f>+'simulations corn farm1'!EC171</f>
        <v>4.8</v>
      </c>
      <c r="ED74" s="25">
        <f>+'simulations corn farm1'!ED171</f>
        <v>4.01</v>
      </c>
      <c r="EE74" s="25">
        <f>+'simulations corn farm1'!EE171</f>
        <v>3.85</v>
      </c>
      <c r="EF74" s="25">
        <f>+'simulations corn farm1'!EF171</f>
        <v>2.36</v>
      </c>
      <c r="EG74" s="25">
        <f>+'simulations corn farm1'!EG171</f>
        <v>5.24</v>
      </c>
      <c r="EH74" s="25">
        <f>+'simulations corn farm1'!EH171</f>
        <v>4.4400000000000004</v>
      </c>
      <c r="EI74" s="25">
        <f>+'simulations corn farm1'!EI171</f>
        <v>3.55</v>
      </c>
      <c r="EJ74" s="25">
        <f>+'simulations corn farm1'!EJ171</f>
        <v>2.11</v>
      </c>
      <c r="EK74" s="25">
        <f>+'simulations corn farm1'!EK171</f>
        <v>1.28</v>
      </c>
      <c r="EL74" s="25">
        <f>+'simulations corn farm1'!EL171</f>
        <v>3.95</v>
      </c>
      <c r="EM74" s="25">
        <f>+'simulations corn farm1'!EM171</f>
        <v>2.36</v>
      </c>
      <c r="EN74" s="25">
        <f>+'simulations corn farm1'!EN171</f>
        <v>3.31</v>
      </c>
      <c r="EO74" s="25">
        <f>+'simulations corn farm1'!EO171</f>
        <v>3.82</v>
      </c>
      <c r="EP74" s="25">
        <f>+'simulations corn farm1'!EP171</f>
        <v>2.87</v>
      </c>
      <c r="EQ74" s="25">
        <f>+'simulations corn farm1'!EQ171</f>
        <v>3.87</v>
      </c>
      <c r="ER74" s="25">
        <f>+'simulations corn farm1'!ER171</f>
        <v>4.95</v>
      </c>
      <c r="ES74" s="25">
        <f>+'simulations corn farm1'!ES171</f>
        <v>3.99</v>
      </c>
      <c r="ET74" s="25">
        <f>+'simulations corn farm1'!ET171</f>
        <v>3.92</v>
      </c>
      <c r="EU74" s="25">
        <f>+'simulations corn farm1'!EU171</f>
        <v>2.0099999999999998</v>
      </c>
      <c r="EV74" s="25">
        <f>+'simulations corn farm1'!EV171</f>
        <v>2.89</v>
      </c>
      <c r="EW74" s="25">
        <f>+'simulations corn farm1'!EW171</f>
        <v>4.2699999999999996</v>
      </c>
      <c r="EX74" s="25">
        <f>+'simulations corn farm1'!EX171</f>
        <v>2.4</v>
      </c>
      <c r="EY74" s="25">
        <f>+'simulations corn farm1'!EY171</f>
        <v>2.2999999999999998</v>
      </c>
      <c r="EZ74" s="25">
        <f>+'simulations corn farm1'!EZ171</f>
        <v>3.3</v>
      </c>
      <c r="FA74" s="25">
        <f>+'simulations corn farm1'!FA171</f>
        <v>4.1900000000000004</v>
      </c>
      <c r="FB74" s="25">
        <f>+'simulations corn farm1'!FB171</f>
        <v>3.38</v>
      </c>
      <c r="FC74" s="25">
        <f>+'simulations corn farm1'!FC171</f>
        <v>5.77</v>
      </c>
      <c r="FD74" s="25">
        <f>+'simulations corn farm1'!FD171</f>
        <v>4.07</v>
      </c>
      <c r="FE74" s="25">
        <f>+'simulations corn farm1'!FE171</f>
        <v>5.03</v>
      </c>
      <c r="FF74" s="25">
        <f>+'simulations corn farm1'!FF171</f>
        <v>2.11</v>
      </c>
      <c r="FG74" s="25">
        <f>+'simulations corn farm1'!FG171</f>
        <v>3.6</v>
      </c>
      <c r="FH74" s="25">
        <f>+'simulations corn farm1'!FH171</f>
        <v>3.53</v>
      </c>
      <c r="FI74" s="25">
        <f>+'simulations corn farm1'!FI171</f>
        <v>3.86</v>
      </c>
      <c r="FJ74" s="25">
        <f>+'simulations corn farm1'!FJ171</f>
        <v>3.09</v>
      </c>
      <c r="FK74" s="25">
        <f>+'simulations corn farm1'!FK171</f>
        <v>4.57</v>
      </c>
      <c r="FL74" s="25">
        <f>+'simulations corn farm1'!FL171</f>
        <v>4.83</v>
      </c>
      <c r="FM74" s="25">
        <f>+'simulations corn farm1'!FM171</f>
        <v>3.05</v>
      </c>
      <c r="FN74" s="25">
        <f>+'simulations corn farm1'!FN171</f>
        <v>2.7</v>
      </c>
      <c r="FO74" s="25">
        <f>+'simulations corn farm1'!FO171</f>
        <v>4.32</v>
      </c>
      <c r="FP74" s="25">
        <f>+'simulations corn farm1'!FP171</f>
        <v>3.04</v>
      </c>
      <c r="FQ74" s="25">
        <f>+'simulations corn farm1'!FQ171</f>
        <v>2.46</v>
      </c>
      <c r="FR74" s="25">
        <f>+'simulations corn farm1'!FR171</f>
        <v>5.18</v>
      </c>
      <c r="FS74" s="25">
        <f>+'simulations corn farm1'!FS171</f>
        <v>3.5</v>
      </c>
      <c r="FT74" s="25">
        <f>+'simulations corn farm1'!FT171</f>
        <v>3.32</v>
      </c>
      <c r="FU74" s="25">
        <f>+'simulations corn farm1'!FU171</f>
        <v>2.72</v>
      </c>
      <c r="FV74" s="25">
        <f>+'simulations corn farm1'!FV171</f>
        <v>2.66</v>
      </c>
      <c r="FW74" s="25">
        <f>+'simulations corn farm1'!FW171</f>
        <v>3.42</v>
      </c>
      <c r="FX74" s="25">
        <f>+'simulations corn farm1'!FX171</f>
        <v>3</v>
      </c>
      <c r="FY74" s="25">
        <f>+'simulations corn farm1'!FY171</f>
        <v>3.01</v>
      </c>
      <c r="FZ74" s="25">
        <f>+'simulations corn farm1'!FZ171</f>
        <v>3.9</v>
      </c>
      <c r="GA74" s="25">
        <f>+'simulations corn farm1'!GA171</f>
        <v>2.33</v>
      </c>
      <c r="GB74" s="25">
        <f>+'simulations corn farm1'!GB171</f>
        <v>2.79</v>
      </c>
      <c r="GC74" s="25">
        <f>+'simulations corn farm1'!GC171</f>
        <v>3.13</v>
      </c>
      <c r="GD74" s="25">
        <f>+'simulations corn farm1'!GD171</f>
        <v>1.9</v>
      </c>
      <c r="GE74" s="25">
        <f>+'simulations corn farm1'!GE171</f>
        <v>3.47</v>
      </c>
      <c r="GF74" s="25">
        <f>+'simulations corn farm1'!GF171</f>
        <v>1.49</v>
      </c>
      <c r="GG74" s="25">
        <f>+'simulations corn farm1'!GG171</f>
        <v>3.3</v>
      </c>
      <c r="GH74" s="25">
        <f>+'simulations corn farm1'!GH171</f>
        <v>3.76</v>
      </c>
      <c r="GI74" s="25">
        <f>+'simulations corn farm1'!GI171</f>
        <v>5.63</v>
      </c>
      <c r="GJ74" s="25">
        <f>+'simulations corn farm1'!GJ171</f>
        <v>2.88</v>
      </c>
      <c r="GK74" s="25">
        <f>+'simulations corn farm1'!GK171</f>
        <v>3.59</v>
      </c>
      <c r="GL74" s="25">
        <f>+'simulations corn farm1'!GL171</f>
        <v>3.37</v>
      </c>
      <c r="GM74" s="25">
        <f>+'simulations corn farm1'!GM171</f>
        <v>4.47</v>
      </c>
      <c r="GN74" s="25">
        <f>+'simulations corn farm1'!GN171</f>
        <v>3.53</v>
      </c>
      <c r="GO74" s="25">
        <f>+'simulations corn farm1'!GO171</f>
        <v>2.37</v>
      </c>
      <c r="GP74" s="25">
        <f>+'simulations corn farm1'!GP171</f>
        <v>3.32</v>
      </c>
      <c r="GQ74" s="25">
        <f>+'simulations corn farm1'!GQ171</f>
        <v>2.57</v>
      </c>
      <c r="GR74" s="25">
        <f>+'simulations corn farm1'!GR171</f>
        <v>3.8</v>
      </c>
      <c r="GS74" s="25">
        <f>+'simulations corn farm1'!GS171</f>
        <v>2.94</v>
      </c>
      <c r="GT74" s="25">
        <f>+'simulations corn farm1'!GT171</f>
        <v>4.09</v>
      </c>
      <c r="GU74" s="25">
        <f>+'simulations corn farm1'!GU171</f>
        <v>3.18</v>
      </c>
      <c r="GV74" s="25">
        <f>+'simulations corn farm1'!GV171</f>
        <v>3.07</v>
      </c>
      <c r="GW74" s="25">
        <f>+'simulations corn farm1'!GW171</f>
        <v>4.1100000000000003</v>
      </c>
      <c r="GX74" s="25">
        <f>+'simulations corn farm1'!GX171</f>
        <v>3.59</v>
      </c>
      <c r="GY74" s="25">
        <f>+'simulations corn farm1'!GY171</f>
        <v>3.59</v>
      </c>
      <c r="GZ74" s="25">
        <f>+'simulations corn farm1'!GZ171</f>
        <v>3.26</v>
      </c>
      <c r="HA74" s="25">
        <f>+'simulations corn farm1'!HA171</f>
        <v>3.99</v>
      </c>
      <c r="HB74" s="25">
        <f>+'simulations corn farm1'!HB171</f>
        <v>3.53</v>
      </c>
      <c r="HC74" s="25">
        <f>+'simulations corn farm1'!HC171</f>
        <v>4.54</v>
      </c>
      <c r="HD74" s="25">
        <f>+'simulations corn farm1'!HD171</f>
        <v>2.66</v>
      </c>
      <c r="HE74" s="25">
        <f>+'simulations corn farm1'!HE171</f>
        <v>3.55</v>
      </c>
      <c r="HF74" s="25">
        <f>+'simulations corn farm1'!HF171</f>
        <v>1.44</v>
      </c>
      <c r="HG74" s="25">
        <f>+'simulations corn farm1'!HG171</f>
        <v>3.95</v>
      </c>
      <c r="HH74" s="25">
        <f>+'simulations corn farm1'!HH171</f>
        <v>2.65</v>
      </c>
      <c r="HI74" s="25">
        <f>+'simulations corn farm1'!HI171</f>
        <v>3.02</v>
      </c>
      <c r="HJ74" s="25">
        <f>+'simulations corn farm1'!HJ171</f>
        <v>5.21</v>
      </c>
      <c r="HK74" s="25">
        <f>+'simulations corn farm1'!HK171</f>
        <v>5.51</v>
      </c>
      <c r="HL74" s="25">
        <f>+'simulations corn farm1'!HL171</f>
        <v>2.86</v>
      </c>
      <c r="HM74" s="25">
        <f>+'simulations corn farm1'!HM171</f>
        <v>2.99</v>
      </c>
      <c r="HN74" s="25">
        <f>+'simulations corn farm1'!HN171</f>
        <v>2.76</v>
      </c>
      <c r="HO74" s="25">
        <f>+'simulations corn farm1'!HO171</f>
        <v>2.4300000000000002</v>
      </c>
      <c r="HP74" s="25">
        <f>+'simulations corn farm1'!HP171</f>
        <v>2.33</v>
      </c>
      <c r="HQ74" s="25">
        <f>+'simulations corn farm1'!HQ171</f>
        <v>3</v>
      </c>
      <c r="HR74" s="25">
        <f>+'simulations corn farm1'!HR171</f>
        <v>3.72</v>
      </c>
      <c r="HS74" s="25">
        <f>+'simulations corn farm1'!HS171</f>
        <v>3.9</v>
      </c>
      <c r="HT74" s="25">
        <f>+'simulations corn farm1'!HT171</f>
        <v>5.41</v>
      </c>
      <c r="HU74" s="25">
        <f>+'simulations corn farm1'!HU171</f>
        <v>1.75</v>
      </c>
      <c r="HV74" s="25">
        <f>+'simulations corn farm1'!HV171</f>
        <v>4.9800000000000004</v>
      </c>
      <c r="HW74" s="25">
        <f>+'simulations corn farm1'!HW171</f>
        <v>4.08</v>
      </c>
      <c r="HX74" s="25">
        <f>+'simulations corn farm1'!HX171</f>
        <v>3.62</v>
      </c>
      <c r="HY74" s="25">
        <f>+'simulations corn farm1'!HY171</f>
        <v>3.63</v>
      </c>
      <c r="HZ74" s="25">
        <f>+'simulations corn farm1'!HZ171</f>
        <v>4.33</v>
      </c>
      <c r="IA74" s="25">
        <f>+'simulations corn farm1'!IA171</f>
        <v>3.04</v>
      </c>
      <c r="IB74" s="25">
        <f>+'simulations corn farm1'!IB171</f>
        <v>3.85</v>
      </c>
      <c r="IC74" s="25">
        <f>+'simulations corn farm1'!IC171</f>
        <v>3.66</v>
      </c>
      <c r="ID74" s="25">
        <f>+'simulations corn farm1'!ID171</f>
        <v>2.33</v>
      </c>
      <c r="IE74" s="25">
        <f>+'simulations corn farm1'!IE171</f>
        <v>4.37</v>
      </c>
      <c r="IF74" s="25">
        <f>+'simulations corn farm1'!IF171</f>
        <v>3.32</v>
      </c>
      <c r="IG74" s="25">
        <f>+'simulations corn farm1'!IG171</f>
        <v>0.93</v>
      </c>
      <c r="IH74" s="25">
        <f>+'simulations corn farm1'!IH171</f>
        <v>5.49</v>
      </c>
      <c r="II74" s="25">
        <f>+'simulations corn farm1'!II171</f>
        <v>3.33</v>
      </c>
      <c r="IJ74" s="25">
        <f>+'simulations corn farm1'!IJ171</f>
        <v>3.62</v>
      </c>
      <c r="IK74" s="25">
        <f>+'simulations corn farm1'!IK171</f>
        <v>3.5</v>
      </c>
      <c r="IL74" s="25">
        <f>+'simulations corn farm1'!IL171</f>
        <v>3.35</v>
      </c>
      <c r="IM74" s="25">
        <f>+'simulations corn farm1'!IM171</f>
        <v>5.9</v>
      </c>
      <c r="IN74" s="25">
        <f>+'simulations corn farm1'!IN171</f>
        <v>2.88</v>
      </c>
      <c r="IO74" s="25">
        <f>+'simulations corn farm1'!IO171</f>
        <v>2.39</v>
      </c>
      <c r="IP74" s="25">
        <f>+'simulations corn farm1'!IP171</f>
        <v>2.75</v>
      </c>
      <c r="IQ74" s="25">
        <f>+'simulations corn farm1'!IQ171</f>
        <v>1.72</v>
      </c>
      <c r="IR74" s="25">
        <f>+'simulations corn farm1'!IR171</f>
        <v>4.16</v>
      </c>
      <c r="IS74" s="25">
        <f>+'simulations corn farm1'!IS171</f>
        <v>2.79</v>
      </c>
      <c r="IT74" s="25">
        <f>+'simulations corn farm1'!IT171</f>
        <v>2.79</v>
      </c>
      <c r="IU74" s="25">
        <f>+'simulations corn farm1'!IU171</f>
        <v>3.96</v>
      </c>
      <c r="IV74" s="25">
        <f>+'simulations corn farm1'!IV171</f>
        <v>3.99</v>
      </c>
      <c r="IW74" s="25">
        <f>+'simulations corn farm1'!IW171</f>
        <v>3.46</v>
      </c>
      <c r="IX74" s="25">
        <f>+'simulations corn farm1'!IX171</f>
        <v>4.13</v>
      </c>
      <c r="IY74" s="25">
        <f>+'simulations corn farm1'!IY171</f>
        <v>3.59</v>
      </c>
      <c r="IZ74" s="25">
        <f>+'simulations corn farm1'!IZ171</f>
        <v>3.29</v>
      </c>
      <c r="JA74" s="25">
        <f>+'simulations corn farm1'!JA171</f>
        <v>2.11</v>
      </c>
      <c r="JB74" s="25">
        <f>+'simulations corn farm1'!JB171</f>
        <v>2.76</v>
      </c>
      <c r="JC74" s="25">
        <f>+'simulations corn farm1'!JC171</f>
        <v>4.7</v>
      </c>
      <c r="JD74" s="25">
        <f>+'simulations corn farm1'!JD171</f>
        <v>3.86</v>
      </c>
      <c r="JE74" s="25">
        <f>+'simulations corn farm1'!JE171</f>
        <v>3.15</v>
      </c>
      <c r="JF74" s="25">
        <f>+'simulations corn farm1'!JF171</f>
        <v>4.25</v>
      </c>
      <c r="JG74" s="25">
        <f>+'simulations corn farm1'!JG171</f>
        <v>3.47</v>
      </c>
      <c r="JH74" s="25">
        <f>+'simulations corn farm1'!JH171</f>
        <v>4.95</v>
      </c>
      <c r="JI74" s="25">
        <f>+'simulations corn farm1'!JI171</f>
        <v>3.49</v>
      </c>
      <c r="JJ74" s="25">
        <f>+'simulations corn farm1'!JJ171</f>
        <v>4.41</v>
      </c>
      <c r="JK74" s="25">
        <f>+'simulations corn farm1'!JK171</f>
        <v>2.52</v>
      </c>
      <c r="JL74" s="25">
        <f>+'simulations corn farm1'!JL171</f>
        <v>2.79</v>
      </c>
      <c r="JM74" s="25">
        <f>+'simulations corn farm1'!JM171</f>
        <v>3.93</v>
      </c>
      <c r="JN74" s="25">
        <f>+'simulations corn farm1'!JN171</f>
        <v>2.94</v>
      </c>
      <c r="JO74" s="25">
        <f>+'simulations corn farm1'!JO171</f>
        <v>3.81</v>
      </c>
      <c r="JP74" s="25">
        <f>+'simulations corn farm1'!JP171</f>
        <v>3.37</v>
      </c>
      <c r="JQ74" s="25">
        <f>+'simulations corn farm1'!JQ171</f>
        <v>3.44</v>
      </c>
      <c r="JR74" s="25">
        <f>+'simulations corn farm1'!JR171</f>
        <v>0.83</v>
      </c>
      <c r="JS74" s="25">
        <f>+'simulations corn farm1'!JS171</f>
        <v>3.8</v>
      </c>
      <c r="JT74" s="25">
        <f>+'simulations corn farm1'!JT171</f>
        <v>2.74</v>
      </c>
      <c r="JU74" s="25">
        <f>+'simulations corn farm1'!JU171</f>
        <v>4.41</v>
      </c>
      <c r="JV74" s="25">
        <f>+'simulations corn farm1'!JV171</f>
        <v>2.4900000000000002</v>
      </c>
      <c r="JW74" s="25">
        <f>+'simulations corn farm1'!JW171</f>
        <v>4.8099999999999996</v>
      </c>
      <c r="JX74" s="25">
        <f>+'simulations corn farm1'!JX171</f>
        <v>2.78</v>
      </c>
      <c r="JY74" s="25">
        <f>+'simulations corn farm1'!JY171</f>
        <v>2.0299999999999998</v>
      </c>
      <c r="JZ74" s="25">
        <f>+'simulations corn farm1'!JZ171</f>
        <v>5.0599999999999996</v>
      </c>
      <c r="KA74" s="25">
        <f>+'simulations corn farm1'!KA171</f>
        <v>2.06</v>
      </c>
      <c r="KB74" s="25">
        <f>+'simulations corn farm1'!KB171</f>
        <v>1.61</v>
      </c>
      <c r="KC74" s="25">
        <f>+'simulations corn farm1'!KC171</f>
        <v>4.45</v>
      </c>
      <c r="KD74" s="25">
        <f>+'simulations corn farm1'!KD171</f>
        <v>1.8</v>
      </c>
      <c r="KE74" s="25">
        <f>+'simulations corn farm1'!KE171</f>
        <v>4.26</v>
      </c>
      <c r="KF74" s="25">
        <f>+'simulations corn farm1'!KF171</f>
        <v>3.56</v>
      </c>
      <c r="KG74" s="25">
        <f>+'simulations corn farm1'!KG171</f>
        <v>6.12</v>
      </c>
      <c r="KH74" s="25">
        <f>+'simulations corn farm1'!KH171</f>
        <v>2.2999999999999998</v>
      </c>
      <c r="KI74" s="25">
        <f>+'simulations corn farm1'!KI171</f>
        <v>3.16</v>
      </c>
      <c r="KJ74" s="25">
        <f>+'simulations corn farm1'!KJ171</f>
        <v>3.5</v>
      </c>
      <c r="KK74" s="25">
        <f>+'simulations corn farm1'!KK171</f>
        <v>3.48</v>
      </c>
      <c r="KL74" s="25">
        <f>+'simulations corn farm1'!KL171</f>
        <v>4.76</v>
      </c>
      <c r="KM74" s="25">
        <f>+'simulations corn farm1'!KM171</f>
        <v>3.5</v>
      </c>
      <c r="KN74" s="25">
        <f>+'simulations corn farm1'!KN171</f>
        <v>1.73</v>
      </c>
      <c r="KO74" s="25">
        <f>+'simulations corn farm1'!KO171</f>
        <v>3.22</v>
      </c>
      <c r="KP74" s="25">
        <f>+'simulations corn farm1'!KP171</f>
        <v>2.44</v>
      </c>
      <c r="KQ74" s="25">
        <f>+'simulations corn farm1'!KQ171</f>
        <v>4.13</v>
      </c>
      <c r="KR74" s="25">
        <f>+'simulations corn farm1'!KR171</f>
        <v>2.76</v>
      </c>
      <c r="KS74" s="25">
        <f>+'simulations corn farm1'!KS171</f>
        <v>4.05</v>
      </c>
      <c r="KT74" s="25">
        <f>+'simulations corn farm1'!KT171</f>
        <v>1.77</v>
      </c>
      <c r="KU74" s="25">
        <f>+'simulations corn farm1'!KU171</f>
        <v>3.82</v>
      </c>
      <c r="KV74" s="25">
        <f>+'simulations corn farm1'!KV171</f>
        <v>2.4900000000000002</v>
      </c>
      <c r="KW74" s="25">
        <f>+'simulations corn farm1'!KW171</f>
        <v>4.04</v>
      </c>
      <c r="KX74" s="25">
        <f>+'simulations corn farm1'!KX171</f>
        <v>2.65</v>
      </c>
      <c r="KY74" s="25">
        <f>+'simulations corn farm1'!KY171</f>
        <v>3.2</v>
      </c>
      <c r="KZ74" s="25">
        <f>+'simulations corn farm1'!KZ171</f>
        <v>3.49</v>
      </c>
      <c r="LA74" s="25">
        <f>+'simulations corn farm1'!LA171</f>
        <v>4.84</v>
      </c>
      <c r="LB74" s="25">
        <f>+'simulations corn farm1'!LB171</f>
        <v>5.0999999999999996</v>
      </c>
      <c r="LC74" s="25">
        <f>+'simulations corn farm1'!LC171</f>
        <v>3.75</v>
      </c>
      <c r="LD74" s="25">
        <f>+'simulations corn farm1'!LD171</f>
        <v>3.9</v>
      </c>
      <c r="LE74" s="25">
        <f>+'simulations corn farm1'!LE171</f>
        <v>4</v>
      </c>
      <c r="LF74" s="25">
        <f>+'simulations corn farm1'!LF171</f>
        <v>1.92</v>
      </c>
      <c r="LG74" s="25">
        <f>+'simulations corn farm1'!LG171</f>
        <v>2.27</v>
      </c>
      <c r="LH74" s="25">
        <f>+'simulations corn farm1'!LH171</f>
        <v>4.5999999999999996</v>
      </c>
      <c r="LI74" s="25">
        <f>+'simulations corn farm1'!LI171</f>
        <v>3.87</v>
      </c>
      <c r="LJ74" s="25">
        <f>+'simulations corn farm1'!LJ171</f>
        <v>3.65</v>
      </c>
      <c r="LK74" s="25">
        <f>+'simulations corn farm1'!LK171</f>
        <v>3.43</v>
      </c>
      <c r="LL74" s="25">
        <f>+'simulations corn farm1'!LL171</f>
        <v>2.33</v>
      </c>
      <c r="LM74" s="25">
        <f>+'simulations corn farm1'!LM171</f>
        <v>3.62</v>
      </c>
      <c r="LN74" s="25">
        <f>+'simulations corn farm1'!LN171</f>
        <v>4.28</v>
      </c>
      <c r="LO74" s="25">
        <f>+'simulations corn farm1'!LO171</f>
        <v>2.35</v>
      </c>
      <c r="LP74" s="25">
        <f>+'simulations corn farm1'!LP171</f>
        <v>3.22</v>
      </c>
      <c r="LQ74" s="25">
        <f>+'simulations corn farm1'!LQ171</f>
        <v>2.82</v>
      </c>
      <c r="LR74" s="25">
        <f>+'simulations corn farm1'!LR171</f>
        <v>3.02</v>
      </c>
      <c r="LS74" s="25">
        <f>+'simulations corn farm1'!LS171</f>
        <v>4.21</v>
      </c>
      <c r="LT74" s="25">
        <f>+'simulations corn farm1'!LT171</f>
        <v>5.39</v>
      </c>
      <c r="LU74" s="25">
        <f>+'simulations corn farm1'!LU171</f>
        <v>2.4900000000000002</v>
      </c>
      <c r="LV74" s="25">
        <f>+'simulations corn farm1'!LV171</f>
        <v>1.42</v>
      </c>
      <c r="LW74" s="25">
        <f>+'simulations corn farm1'!LW171</f>
        <v>5</v>
      </c>
      <c r="LX74" s="25">
        <f>+'simulations corn farm1'!LX171</f>
        <v>3.36</v>
      </c>
      <c r="LY74" s="25">
        <f>+'simulations corn farm1'!LY171</f>
        <v>3.99</v>
      </c>
      <c r="LZ74" s="25">
        <f>+'simulations corn farm1'!LZ171</f>
        <v>4.1500000000000004</v>
      </c>
      <c r="MA74" s="25">
        <f>+'simulations corn farm1'!MA171</f>
        <v>3.29</v>
      </c>
      <c r="MB74" s="25">
        <f>+'simulations corn farm1'!MB171</f>
        <v>2.11</v>
      </c>
      <c r="MC74" s="25">
        <f>+'simulations corn farm1'!MC171</f>
        <v>3.42</v>
      </c>
      <c r="MD74" s="25">
        <f>+'simulations corn farm1'!MD171</f>
        <v>4.92</v>
      </c>
      <c r="ME74" s="25">
        <f>+'simulations corn farm1'!ME171</f>
        <v>3.21</v>
      </c>
      <c r="MF74" s="25">
        <f>+'simulations corn farm1'!MF171</f>
        <v>2.54</v>
      </c>
      <c r="MG74" s="25">
        <f>+'simulations corn farm1'!MG171</f>
        <v>3.44</v>
      </c>
      <c r="MH74" s="25">
        <f>+'simulations corn farm1'!MH171</f>
        <v>4.0199999999999996</v>
      </c>
      <c r="MI74" s="25">
        <f>+'simulations corn farm1'!MI171</f>
        <v>4.87</v>
      </c>
      <c r="MJ74" s="25">
        <f>+'simulations corn farm1'!MJ171</f>
        <v>2.06</v>
      </c>
      <c r="MK74" s="25">
        <f>+'simulations corn farm1'!MK171</f>
        <v>1.46</v>
      </c>
      <c r="ML74" s="25">
        <f>+'simulations corn farm1'!ML171</f>
        <v>4.05</v>
      </c>
      <c r="MM74" s="25">
        <f>+'simulations corn farm1'!MM171</f>
        <v>4.47</v>
      </c>
      <c r="MN74" s="25">
        <f>+'simulations corn farm1'!MN171</f>
        <v>3.68</v>
      </c>
      <c r="MO74" s="25">
        <f>+'simulations corn farm1'!MO171</f>
        <v>4.18</v>
      </c>
      <c r="MP74" s="25">
        <f>+'simulations corn farm1'!MP171</f>
        <v>2.78</v>
      </c>
      <c r="MQ74" s="25">
        <f>+'simulations corn farm1'!MQ171</f>
        <v>3.47</v>
      </c>
      <c r="MR74" s="25">
        <f>+'simulations corn farm1'!MR171</f>
        <v>2.68</v>
      </c>
      <c r="MS74" s="25">
        <f>+'simulations corn farm1'!MS171</f>
        <v>3.6</v>
      </c>
      <c r="MT74" s="25">
        <f>+'simulations corn farm1'!MT171</f>
        <v>4.45</v>
      </c>
      <c r="MU74" s="25">
        <f>+'simulations corn farm1'!MU171</f>
        <v>3.28</v>
      </c>
      <c r="MV74" s="25">
        <f>+'simulations corn farm1'!MV171</f>
        <v>2.73</v>
      </c>
      <c r="MW74" s="25">
        <f>+'simulations corn farm1'!MW171</f>
        <v>3.42</v>
      </c>
      <c r="MX74" s="25">
        <f>+'simulations corn farm1'!MX171</f>
        <v>2.17</v>
      </c>
      <c r="MY74" s="25">
        <f>+'simulations corn farm1'!MY171</f>
        <v>3.41</v>
      </c>
      <c r="MZ74" s="25">
        <f>+'simulations corn farm1'!MZ171</f>
        <v>4.66</v>
      </c>
      <c r="NA74" s="25">
        <f>+'simulations corn farm1'!NA171</f>
        <v>4.09</v>
      </c>
      <c r="NB74" s="25">
        <f>+'simulations corn farm1'!NB171</f>
        <v>4.2300000000000004</v>
      </c>
      <c r="NC74" s="25">
        <f>+'simulations corn farm1'!NC171</f>
        <v>3.38</v>
      </c>
      <c r="ND74" s="25">
        <f>+'simulations corn farm1'!ND171</f>
        <v>3.72</v>
      </c>
      <c r="NE74" s="25">
        <f>+'simulations corn farm1'!NE171</f>
        <v>4.04</v>
      </c>
      <c r="NF74" s="25">
        <f>+'simulations corn farm1'!NF171</f>
        <v>4.34</v>
      </c>
      <c r="NG74" s="25">
        <f>+'simulations corn farm1'!NG171</f>
        <v>4.1900000000000004</v>
      </c>
      <c r="NH74" s="25">
        <f>+'simulations corn farm1'!NH171</f>
        <v>4.32</v>
      </c>
      <c r="NI74" s="25">
        <f>+'simulations corn farm1'!NI171</f>
        <v>2.14</v>
      </c>
      <c r="NJ74" s="25">
        <f>+'simulations corn farm1'!NJ171</f>
        <v>3.45</v>
      </c>
      <c r="NK74" s="25">
        <f>+'simulations corn farm1'!NK171</f>
        <v>1.52</v>
      </c>
      <c r="NL74" s="25">
        <f>+'simulations corn farm1'!NL171</f>
        <v>5.72</v>
      </c>
      <c r="NM74" s="25">
        <f>+'simulations corn farm1'!NM171</f>
        <v>2.34</v>
      </c>
      <c r="NN74" s="25">
        <f>+'simulations corn farm1'!NN171</f>
        <v>3.31</v>
      </c>
      <c r="NO74" s="25">
        <f>+'simulations corn farm1'!NO171</f>
        <v>3.34</v>
      </c>
      <c r="NP74" s="25">
        <f>+'simulations corn farm1'!NP171</f>
        <v>4.12</v>
      </c>
      <c r="NQ74" s="25">
        <f>+'simulations corn farm1'!NQ171</f>
        <v>0.89</v>
      </c>
      <c r="NR74" s="25">
        <f>+'simulations corn farm1'!NR171</f>
        <v>3.32</v>
      </c>
      <c r="NS74" s="25">
        <f>+'simulations corn farm1'!NS171</f>
        <v>3.7</v>
      </c>
      <c r="NT74" s="25">
        <f>+'simulations corn farm1'!NT171</f>
        <v>2.58</v>
      </c>
      <c r="NU74" s="25">
        <f>+'simulations corn farm1'!NU171</f>
        <v>3.54</v>
      </c>
      <c r="NV74" s="25">
        <f>+'simulations corn farm1'!NV171</f>
        <v>5.03</v>
      </c>
      <c r="NW74" s="25">
        <f>+'simulations corn farm1'!NW171</f>
        <v>3.43</v>
      </c>
      <c r="NX74" s="25">
        <f>+'simulations corn farm1'!NX171</f>
        <v>4.8899999999999997</v>
      </c>
      <c r="NY74" s="25">
        <f>+'simulations corn farm1'!NY171</f>
        <v>4.37</v>
      </c>
      <c r="NZ74" s="25">
        <f>+'simulations corn farm1'!NZ171</f>
        <v>2.87</v>
      </c>
      <c r="OA74" s="25">
        <f>+'simulations corn farm1'!OA171</f>
        <v>4.1900000000000004</v>
      </c>
      <c r="OB74" s="25">
        <f>+'simulations corn farm1'!OB171</f>
        <v>3.67</v>
      </c>
      <c r="OC74" s="25">
        <f>+'simulations corn farm1'!OC171</f>
        <v>3.53</v>
      </c>
      <c r="OD74" s="25">
        <f>+'simulations corn farm1'!OD171</f>
        <v>2.61</v>
      </c>
      <c r="OE74" s="25">
        <f>+'simulations corn farm1'!OE171</f>
        <v>3.71</v>
      </c>
      <c r="OF74" s="25">
        <f>+'simulations corn farm1'!OF171</f>
        <v>2</v>
      </c>
      <c r="OG74" s="25">
        <f>+'simulations corn farm1'!OG171</f>
        <v>1.91</v>
      </c>
      <c r="OH74" s="25">
        <f>+'simulations corn farm1'!OH171</f>
        <v>2.37</v>
      </c>
      <c r="OI74" s="25">
        <f>+'simulations corn farm1'!OI171</f>
        <v>2.88</v>
      </c>
      <c r="OJ74" s="25">
        <f>+'simulations corn farm1'!OJ171</f>
        <v>1.46</v>
      </c>
      <c r="OK74" s="25">
        <f>+'simulations corn farm1'!OK171</f>
        <v>3.2</v>
      </c>
      <c r="OL74" s="25">
        <f>+'simulations corn farm1'!OL171</f>
        <v>3.56</v>
      </c>
      <c r="OM74" s="25">
        <f>+'simulations corn farm1'!OM171</f>
        <v>2.61</v>
      </c>
      <c r="ON74" s="25">
        <f>+'simulations corn farm1'!ON171</f>
        <v>1.43</v>
      </c>
      <c r="OO74" s="25">
        <f>+'simulations corn farm1'!OO171</f>
        <v>4.82</v>
      </c>
      <c r="OP74" s="25">
        <f>+'simulations corn farm1'!OP171</f>
        <v>3.71</v>
      </c>
      <c r="OQ74" s="25">
        <f>+'simulations corn farm1'!OQ171</f>
        <v>5.3</v>
      </c>
      <c r="OR74" s="25">
        <f>+'simulations corn farm1'!OR171</f>
        <v>3.12</v>
      </c>
      <c r="OS74" s="25">
        <f>+'simulations corn farm1'!OS171</f>
        <v>5.58</v>
      </c>
      <c r="OT74" s="25">
        <f>+'simulations corn farm1'!OT171</f>
        <v>1.8</v>
      </c>
      <c r="OU74" s="25">
        <f>+'simulations corn farm1'!OU171</f>
        <v>3.56</v>
      </c>
      <c r="OV74" s="25">
        <f>+'simulations corn farm1'!OV171</f>
        <v>1.1399999999999999</v>
      </c>
      <c r="OW74" s="25">
        <f>+'simulations corn farm1'!OW171</f>
        <v>3.82</v>
      </c>
      <c r="OX74" s="25">
        <f>+'simulations corn farm1'!OX171</f>
        <v>2.4700000000000002</v>
      </c>
      <c r="OY74" s="25">
        <f>+'simulations corn farm1'!OY171</f>
        <v>5.32</v>
      </c>
      <c r="OZ74" s="25">
        <f>+'simulations corn farm1'!OZ171</f>
        <v>3.2</v>
      </c>
      <c r="PA74" s="25">
        <f>+'simulations corn farm1'!PA171</f>
        <v>4.45</v>
      </c>
      <c r="PB74" s="25">
        <f>+'simulations corn farm1'!PB171</f>
        <v>3.33</v>
      </c>
      <c r="PC74" s="25">
        <f>+'simulations corn farm1'!PC171</f>
        <v>4.5999999999999996</v>
      </c>
      <c r="PD74" s="25">
        <f>+'simulations corn farm1'!PD171</f>
        <v>3.65</v>
      </c>
      <c r="PE74" s="25">
        <f>+'simulations corn farm1'!PE171</f>
        <v>2.7</v>
      </c>
      <c r="PF74" s="25">
        <f>+'simulations corn farm1'!PF171</f>
        <v>3.5</v>
      </c>
      <c r="PG74" s="25">
        <f>+'simulations corn farm1'!PG171</f>
        <v>5.33</v>
      </c>
      <c r="PH74" s="25">
        <f>+'simulations corn farm1'!PH171</f>
        <v>3.89</v>
      </c>
      <c r="PI74" s="25">
        <f>+'simulations corn farm1'!PI171</f>
        <v>2.93</v>
      </c>
      <c r="PJ74" s="25">
        <f>+'simulations corn farm1'!PJ171</f>
        <v>3.43</v>
      </c>
      <c r="PK74" s="25">
        <f>+'simulations corn farm1'!PK171</f>
        <v>4.5999999999999996</v>
      </c>
      <c r="PL74" s="25">
        <f>+'simulations corn farm1'!PL171</f>
        <v>1.02</v>
      </c>
      <c r="PM74" s="25">
        <f>+'simulations corn farm1'!PM171</f>
        <v>2.48</v>
      </c>
      <c r="PN74" s="25">
        <f>+'simulations corn farm1'!PN171</f>
        <v>2.79</v>
      </c>
      <c r="PO74" s="25">
        <f>+'simulations corn farm1'!PO171</f>
        <v>3.85</v>
      </c>
      <c r="PP74" s="25">
        <f>+'simulations corn farm1'!PP171</f>
        <v>4.22</v>
      </c>
      <c r="PQ74" s="25">
        <f>+'simulations corn farm1'!PQ171</f>
        <v>4.6399999999999997</v>
      </c>
      <c r="PR74" s="25">
        <f>+'simulations corn farm1'!PR171</f>
        <v>2.4500000000000002</v>
      </c>
      <c r="PS74" s="25">
        <f>+'simulations corn farm1'!PS171</f>
        <v>1.59</v>
      </c>
      <c r="PT74" s="25">
        <f>+'simulations corn farm1'!PT171</f>
        <v>3.84</v>
      </c>
      <c r="PU74" s="25">
        <f>+'simulations corn farm1'!PU171</f>
        <v>2.99</v>
      </c>
      <c r="PV74" s="25">
        <f>+'simulations corn farm1'!PV171</f>
        <v>3.1</v>
      </c>
      <c r="PW74" s="25">
        <f>+'simulations corn farm1'!PW171</f>
        <v>2.5</v>
      </c>
      <c r="PX74" s="25">
        <f>+'simulations corn farm1'!PX171</f>
        <v>3.03</v>
      </c>
      <c r="PY74" s="25">
        <f>+'simulations corn farm1'!PY171</f>
        <v>4.07</v>
      </c>
      <c r="PZ74" s="25">
        <f>+'simulations corn farm1'!PZ171</f>
        <v>3.19</v>
      </c>
      <c r="QA74" s="25">
        <f>+'simulations corn farm1'!QA171</f>
        <v>3.03</v>
      </c>
      <c r="QB74" s="25">
        <f>+'simulations corn farm1'!QB171</f>
        <v>3.38</v>
      </c>
      <c r="QC74" s="25">
        <f>+'simulations corn farm1'!QC171</f>
        <v>4.75</v>
      </c>
      <c r="QD74" s="25">
        <f>+'simulations corn farm1'!QD171</f>
        <v>2.73</v>
      </c>
      <c r="QE74" s="25">
        <f>+'simulations corn farm1'!QE171</f>
        <v>4.71</v>
      </c>
      <c r="QF74" s="25">
        <f>+'simulations corn farm1'!QF171</f>
        <v>3.55</v>
      </c>
      <c r="QG74" s="25">
        <f>+'simulations corn farm1'!QG171</f>
        <v>2.27</v>
      </c>
      <c r="QH74" s="25">
        <f>+'simulations corn farm1'!QH171</f>
        <v>3.24</v>
      </c>
      <c r="QI74" s="25">
        <f>+'simulations corn farm1'!QI171</f>
        <v>4.63</v>
      </c>
      <c r="QJ74" s="25">
        <f>+'simulations corn farm1'!QJ171</f>
        <v>3.74</v>
      </c>
      <c r="QK74" s="25">
        <f>+'simulations corn farm1'!QK171</f>
        <v>3.87</v>
      </c>
      <c r="QL74" s="25">
        <f>+'simulations corn farm1'!QL171</f>
        <v>3.13</v>
      </c>
      <c r="QM74" s="25">
        <f>+'simulations corn farm1'!QM171</f>
        <v>2.41</v>
      </c>
      <c r="QN74" s="25">
        <f>+'simulations corn farm1'!QN171</f>
        <v>3.16</v>
      </c>
      <c r="QO74" s="25">
        <f>+'simulations corn farm1'!QO171</f>
        <v>2.71</v>
      </c>
      <c r="QP74" s="25">
        <f>+'simulations corn farm1'!QP171</f>
        <v>4.0999999999999996</v>
      </c>
      <c r="QQ74" s="25">
        <f>+'simulations corn farm1'!QQ171</f>
        <v>4.51</v>
      </c>
      <c r="QR74" s="25">
        <f>+'simulations corn farm1'!QR171</f>
        <v>3.03</v>
      </c>
      <c r="QS74" s="25">
        <f>+'simulations corn farm1'!QS171</f>
        <v>1.77</v>
      </c>
      <c r="QT74" s="25">
        <f>+'simulations corn farm1'!QT171</f>
        <v>3.87</v>
      </c>
      <c r="QU74" s="25">
        <f>+'simulations corn farm1'!QU171</f>
        <v>2.1800000000000002</v>
      </c>
      <c r="QV74" s="25">
        <f>+'simulations corn farm1'!QV171</f>
        <v>3.46</v>
      </c>
      <c r="QW74" s="25">
        <f>+'simulations corn farm1'!QW171</f>
        <v>4.6100000000000003</v>
      </c>
      <c r="QX74" s="25">
        <f>+'simulations corn farm1'!QX171</f>
        <v>4.3</v>
      </c>
      <c r="QY74" s="25">
        <f>+'simulations corn farm1'!QY171</f>
        <v>3.21</v>
      </c>
      <c r="QZ74" s="25">
        <f>+'simulations corn farm1'!QZ171</f>
        <v>3.96</v>
      </c>
      <c r="RA74" s="25">
        <f>+'simulations corn farm1'!RA171</f>
        <v>4.01</v>
      </c>
      <c r="RB74" s="25">
        <f>+'simulations corn farm1'!RB171</f>
        <v>2.95</v>
      </c>
      <c r="RC74" s="25">
        <f>+'simulations corn farm1'!RC171</f>
        <v>4.49</v>
      </c>
      <c r="RD74" s="25">
        <f>+'simulations corn farm1'!RD171</f>
        <v>3.75</v>
      </c>
      <c r="RE74" s="25">
        <f>+'simulations corn farm1'!RE171</f>
        <v>3.55</v>
      </c>
      <c r="RF74" s="25">
        <f>+'simulations corn farm1'!RF171</f>
        <v>2.5</v>
      </c>
      <c r="RG74" s="25">
        <f>+'simulations corn farm1'!RG171</f>
        <v>4.17</v>
      </c>
      <c r="RH74" s="25">
        <f>+'simulations corn farm1'!RH171</f>
        <v>4.22</v>
      </c>
      <c r="RI74" s="25">
        <f>+'simulations corn farm1'!RI171</f>
        <v>4.5599999999999996</v>
      </c>
      <c r="RJ74" s="25">
        <f>+'simulations corn farm1'!RJ171</f>
        <v>3.21</v>
      </c>
      <c r="RK74" s="25">
        <f>+'simulations corn farm1'!RK171</f>
        <v>3.56</v>
      </c>
      <c r="RL74" s="25">
        <f>+'simulations corn farm1'!RL171</f>
        <v>3.74</v>
      </c>
      <c r="RM74" s="25">
        <f>+'simulations corn farm1'!RM171</f>
        <v>3.01</v>
      </c>
      <c r="RN74" s="25">
        <f>+'simulations corn farm1'!RN171</f>
        <v>3.28</v>
      </c>
      <c r="RO74" s="25">
        <f>+'simulations corn farm1'!RO171</f>
        <v>3.47</v>
      </c>
      <c r="RP74" s="25">
        <f>+'simulations corn farm1'!RP171</f>
        <v>3.83</v>
      </c>
      <c r="RQ74" s="25">
        <f>+'simulations corn farm1'!RQ171</f>
        <v>1.73</v>
      </c>
      <c r="RR74" s="25">
        <f>+'simulations corn farm1'!RR171</f>
        <v>1.95</v>
      </c>
      <c r="RS74" s="25">
        <f>+'simulations corn farm1'!RS171</f>
        <v>3.87</v>
      </c>
      <c r="RT74" s="25">
        <f>+'simulations corn farm1'!RT171</f>
        <v>2.8</v>
      </c>
      <c r="RU74" s="25">
        <f>+'simulations corn farm1'!RU171</f>
        <v>2.87</v>
      </c>
      <c r="RV74" s="25">
        <f>+'simulations corn farm1'!RV171</f>
        <v>3.83</v>
      </c>
      <c r="RW74" s="25">
        <f>+'simulations corn farm1'!RW171</f>
        <v>4.4800000000000004</v>
      </c>
      <c r="RX74" s="25">
        <f>+'simulations corn farm1'!RX171</f>
        <v>4.28</v>
      </c>
      <c r="RY74" s="25">
        <f>+'simulations corn farm1'!RY171</f>
        <v>4.2699999999999996</v>
      </c>
      <c r="RZ74" s="25">
        <f>+'simulations corn farm1'!RZ171</f>
        <v>2.96</v>
      </c>
      <c r="SA74" s="25">
        <f>+'simulations corn farm1'!SA171</f>
        <v>3.4</v>
      </c>
      <c r="SB74" s="25">
        <f>+'simulations corn farm1'!SB171</f>
        <v>3.54</v>
      </c>
      <c r="SC74" s="25">
        <f>+'simulations corn farm1'!SC171</f>
        <v>3.72</v>
      </c>
      <c r="SD74" s="25">
        <f>+'simulations corn farm1'!SD171</f>
        <v>3.47</v>
      </c>
      <c r="SE74" s="25">
        <f>+'simulations corn farm1'!SE171</f>
        <v>2.4500000000000002</v>
      </c>
      <c r="SF74" s="25">
        <f>+'simulations corn farm1'!SF171</f>
        <v>3.08</v>
      </c>
      <c r="SG74" s="25">
        <f>+'simulations corn farm1'!SG171</f>
        <v>3.54</v>
      </c>
      <c r="SH74" s="25"/>
      <c r="SI74" s="25"/>
      <c r="SJ74" s="25"/>
    </row>
    <row r="75" spans="1:504">
      <c r="A75">
        <v>2017</v>
      </c>
      <c r="B75" s="25">
        <f>+'simulations corn farm1'!B214</f>
        <v>1.22</v>
      </c>
      <c r="C75" s="25">
        <f>+'simulations corn farm1'!C214</f>
        <v>3.59</v>
      </c>
      <c r="D75" s="25">
        <f>+'simulations corn farm1'!D214</f>
        <v>2.38</v>
      </c>
      <c r="E75" s="25">
        <f>+'simulations corn farm1'!E214</f>
        <v>2.96</v>
      </c>
      <c r="F75" s="25">
        <f>+'simulations corn farm1'!F214</f>
        <v>3.98</v>
      </c>
      <c r="G75" s="25">
        <f>+'simulations corn farm1'!G214</f>
        <v>3.49</v>
      </c>
      <c r="H75" s="25">
        <f>+'simulations corn farm1'!H214</f>
        <v>3.16</v>
      </c>
      <c r="I75" s="25">
        <f>+'simulations corn farm1'!I214</f>
        <v>3.2</v>
      </c>
      <c r="J75" s="25">
        <f>+'simulations corn farm1'!J214</f>
        <v>3.22</v>
      </c>
      <c r="K75" s="25">
        <f>+'simulations corn farm1'!K214</f>
        <v>3.94</v>
      </c>
      <c r="L75" s="25">
        <f>+'simulations corn farm1'!L214</f>
        <v>2.56</v>
      </c>
      <c r="M75" s="25">
        <f>+'simulations corn farm1'!M214</f>
        <v>2.7</v>
      </c>
      <c r="N75" s="25">
        <f>+'simulations corn farm1'!N214</f>
        <v>4.17</v>
      </c>
      <c r="O75" s="25">
        <f>+'simulations corn farm1'!O214</f>
        <v>3.22</v>
      </c>
      <c r="P75" s="25">
        <f>+'simulations corn farm1'!P214</f>
        <v>3.68</v>
      </c>
      <c r="Q75" s="25">
        <f>+'simulations corn farm1'!Q214</f>
        <v>1.87</v>
      </c>
      <c r="R75" s="25">
        <f>+'simulations corn farm1'!R214</f>
        <v>2.4700000000000002</v>
      </c>
      <c r="S75" s="25">
        <f>+'simulations corn farm1'!S214</f>
        <v>5.09</v>
      </c>
      <c r="T75" s="25">
        <f>+'simulations corn farm1'!T214</f>
        <v>1.64</v>
      </c>
      <c r="U75" s="25">
        <f>+'simulations corn farm1'!U214</f>
        <v>3.73</v>
      </c>
      <c r="V75" s="25">
        <f>+'simulations corn farm1'!V214</f>
        <v>2.7</v>
      </c>
      <c r="W75" s="25">
        <f>+'simulations corn farm1'!W214</f>
        <v>3.76</v>
      </c>
      <c r="X75" s="25">
        <f>+'simulations corn farm1'!X214</f>
        <v>3.15</v>
      </c>
      <c r="Y75" s="25">
        <f>+'simulations corn farm1'!Y214</f>
        <v>3.26</v>
      </c>
      <c r="Z75" s="25">
        <f>+'simulations corn farm1'!Z214</f>
        <v>2.82</v>
      </c>
      <c r="AA75" s="25">
        <f>+'simulations corn farm1'!AA214</f>
        <v>3.85</v>
      </c>
      <c r="AB75" s="25">
        <f>+'simulations corn farm1'!AB214</f>
        <v>3.57</v>
      </c>
      <c r="AC75" s="25">
        <f>+'simulations corn farm1'!AC214</f>
        <v>1.6</v>
      </c>
      <c r="AD75" s="25">
        <f>+'simulations corn farm1'!AD214</f>
        <v>2.76</v>
      </c>
      <c r="AE75" s="25">
        <f>+'simulations corn farm1'!AE214</f>
        <v>3.97</v>
      </c>
      <c r="AF75" s="25">
        <f>+'simulations corn farm1'!AF214</f>
        <v>1.74</v>
      </c>
      <c r="AG75" s="25">
        <f>+'simulations corn farm1'!AG214</f>
        <v>2.46</v>
      </c>
      <c r="AH75" s="25">
        <f>+'simulations corn farm1'!AH214</f>
        <v>1.76</v>
      </c>
      <c r="AI75" s="25">
        <f>+'simulations corn farm1'!AI214</f>
        <v>2.58</v>
      </c>
      <c r="AJ75" s="25">
        <f>+'simulations corn farm1'!AJ214</f>
        <v>2.29</v>
      </c>
      <c r="AK75" s="25">
        <f>+'simulations corn farm1'!AK214</f>
        <v>6.21</v>
      </c>
      <c r="AL75" s="25">
        <f>+'simulations corn farm1'!AL214</f>
        <v>3.62</v>
      </c>
      <c r="AM75" s="25">
        <f>+'simulations corn farm1'!AM214</f>
        <v>2.65</v>
      </c>
      <c r="AN75" s="25">
        <f>+'simulations corn farm1'!AN214</f>
        <v>2.7</v>
      </c>
      <c r="AO75" s="25">
        <f>+'simulations corn farm1'!AO214</f>
        <v>3.31</v>
      </c>
      <c r="AP75" s="25">
        <f>+'simulations corn farm1'!AP214</f>
        <v>2.98</v>
      </c>
      <c r="AQ75" s="25">
        <f>+'simulations corn farm1'!AQ214</f>
        <v>3.3</v>
      </c>
      <c r="AR75" s="25">
        <f>+'simulations corn farm1'!AR214</f>
        <v>2.5</v>
      </c>
      <c r="AS75" s="25">
        <f>+'simulations corn farm1'!AS214</f>
        <v>4.13</v>
      </c>
      <c r="AT75" s="25">
        <f>+'simulations corn farm1'!AT214</f>
        <v>3.03</v>
      </c>
      <c r="AU75" s="25">
        <f>+'simulations corn farm1'!AU214</f>
        <v>3.64</v>
      </c>
      <c r="AV75" s="25">
        <f>+'simulations corn farm1'!AV214</f>
        <v>3.34</v>
      </c>
      <c r="AW75" s="25">
        <f>+'simulations corn farm1'!AW214</f>
        <v>4.24</v>
      </c>
      <c r="AX75" s="25">
        <f>+'simulations corn farm1'!AX214</f>
        <v>4.5999999999999996</v>
      </c>
      <c r="AY75" s="25">
        <f>+'simulations corn farm1'!AY214</f>
        <v>5.85</v>
      </c>
      <c r="AZ75" s="25">
        <f>+'simulations corn farm1'!AZ214</f>
        <v>4.75</v>
      </c>
      <c r="BA75" s="25">
        <f>+'simulations corn farm1'!BA214</f>
        <v>2.97</v>
      </c>
      <c r="BB75" s="25">
        <f>+'simulations corn farm1'!BB214</f>
        <v>3.68</v>
      </c>
      <c r="BC75" s="25">
        <f>+'simulations corn farm1'!BC214</f>
        <v>4.9800000000000004</v>
      </c>
      <c r="BD75" s="25">
        <f>+'simulations corn farm1'!BD214</f>
        <v>3.35</v>
      </c>
      <c r="BE75" s="25">
        <f>+'simulations corn farm1'!BE214</f>
        <v>2.76</v>
      </c>
      <c r="BF75" s="25">
        <f>+'simulations corn farm1'!BF214</f>
        <v>4.8</v>
      </c>
      <c r="BG75" s="25">
        <f>+'simulations corn farm1'!BG214</f>
        <v>4.42</v>
      </c>
      <c r="BH75" s="25">
        <f>+'simulations corn farm1'!BH214</f>
        <v>5.16</v>
      </c>
      <c r="BI75" s="25">
        <f>+'simulations corn farm1'!BI214</f>
        <v>4.04</v>
      </c>
      <c r="BJ75" s="25">
        <f>+'simulations corn farm1'!BJ214</f>
        <v>2.91</v>
      </c>
      <c r="BK75" s="25">
        <f>+'simulations corn farm1'!BK214</f>
        <v>3.1</v>
      </c>
      <c r="BL75" s="25">
        <f>+'simulations corn farm1'!BL214</f>
        <v>5.86</v>
      </c>
      <c r="BM75" s="25">
        <f>+'simulations corn farm1'!BM214</f>
        <v>3.66</v>
      </c>
      <c r="BN75" s="25">
        <f>+'simulations corn farm1'!BN214</f>
        <v>4.3899999999999997</v>
      </c>
      <c r="BO75" s="25">
        <f>+'simulations corn farm1'!BO214</f>
        <v>4.2</v>
      </c>
      <c r="BP75" s="25">
        <f>+'simulations corn farm1'!BP214</f>
        <v>3.61</v>
      </c>
      <c r="BQ75" s="25">
        <f>+'simulations corn farm1'!BQ214</f>
        <v>2.77</v>
      </c>
      <c r="BR75" s="25">
        <f>+'simulations corn farm1'!BR214</f>
        <v>2.06</v>
      </c>
      <c r="BS75" s="25">
        <f>+'simulations corn farm1'!BS214</f>
        <v>4.54</v>
      </c>
      <c r="BT75" s="25">
        <f>+'simulations corn farm1'!BT214</f>
        <v>3.2</v>
      </c>
      <c r="BU75" s="25">
        <f>+'simulations corn farm1'!BU214</f>
        <v>3.75</v>
      </c>
      <c r="BV75" s="25">
        <f>+'simulations corn farm1'!BV214</f>
        <v>4.1399999999999997</v>
      </c>
      <c r="BW75" s="25">
        <f>+'simulations corn farm1'!BW214</f>
        <v>3.05</v>
      </c>
      <c r="BX75" s="25">
        <f>+'simulations corn farm1'!BX214</f>
        <v>2.86</v>
      </c>
      <c r="BY75" s="25">
        <f>+'simulations corn farm1'!BY214</f>
        <v>4.42</v>
      </c>
      <c r="BZ75" s="25">
        <f>+'simulations corn farm1'!BZ214</f>
        <v>3.72</v>
      </c>
      <c r="CA75" s="25">
        <f>+'simulations corn farm1'!CA214</f>
        <v>4.54</v>
      </c>
      <c r="CB75" s="25">
        <f>+'simulations corn farm1'!CB214</f>
        <v>3.62</v>
      </c>
      <c r="CC75" s="25">
        <f>+'simulations corn farm1'!CC214</f>
        <v>4.0599999999999996</v>
      </c>
      <c r="CD75" s="25">
        <f>+'simulations corn farm1'!CD214</f>
        <v>4.08</v>
      </c>
      <c r="CE75" s="25">
        <f>+'simulations corn farm1'!CE214</f>
        <v>3.77</v>
      </c>
      <c r="CF75" s="25">
        <f>+'simulations corn farm1'!CF214</f>
        <v>3.5</v>
      </c>
      <c r="CG75" s="25">
        <f>+'simulations corn farm1'!CG214</f>
        <v>3.79</v>
      </c>
      <c r="CH75" s="25">
        <f>+'simulations corn farm1'!CH214</f>
        <v>3.23</v>
      </c>
      <c r="CI75" s="25">
        <f>+'simulations corn farm1'!CI214</f>
        <v>3.61</v>
      </c>
      <c r="CJ75" s="25">
        <f>+'simulations corn farm1'!CJ214</f>
        <v>4.3499999999999996</v>
      </c>
      <c r="CK75" s="25">
        <f>+'simulations corn farm1'!CK214</f>
        <v>3.29</v>
      </c>
      <c r="CL75" s="25">
        <f>+'simulations corn farm1'!CL214</f>
        <v>3.35</v>
      </c>
      <c r="CM75" s="25">
        <f>+'simulations corn farm1'!CM214</f>
        <v>2.78</v>
      </c>
      <c r="CN75" s="25">
        <f>+'simulations corn farm1'!CN214</f>
        <v>3.56</v>
      </c>
      <c r="CO75" s="25">
        <f>+'simulations corn farm1'!CO214</f>
        <v>3.79</v>
      </c>
      <c r="CP75" s="25">
        <f>+'simulations corn farm1'!CP214</f>
        <v>3.73</v>
      </c>
      <c r="CQ75" s="25">
        <f>+'simulations corn farm1'!CQ214</f>
        <v>3.45</v>
      </c>
      <c r="CR75" s="25">
        <f>+'simulations corn farm1'!CR214</f>
        <v>2.66</v>
      </c>
      <c r="CS75" s="25">
        <f>+'simulations corn farm1'!CS214</f>
        <v>2.13</v>
      </c>
      <c r="CT75" s="25">
        <f>+'simulations corn farm1'!CT214</f>
        <v>3.92</v>
      </c>
      <c r="CU75" s="25">
        <f>+'simulations corn farm1'!CU214</f>
        <v>3.6</v>
      </c>
      <c r="CV75" s="25">
        <f>+'simulations corn farm1'!CV214</f>
        <v>2.2999999999999998</v>
      </c>
      <c r="CW75" s="25">
        <f>+'simulations corn farm1'!CW214</f>
        <v>3.43</v>
      </c>
      <c r="CX75" s="25">
        <f>+'simulations corn farm1'!CX214</f>
        <v>1.53</v>
      </c>
      <c r="CY75" s="25">
        <f>+'simulations corn farm1'!CY214</f>
        <v>2.84</v>
      </c>
      <c r="CZ75" s="25">
        <f>+'simulations corn farm1'!CZ214</f>
        <v>3.56</v>
      </c>
      <c r="DA75" s="25">
        <f>+'simulations corn farm1'!DA214</f>
        <v>4.37</v>
      </c>
      <c r="DB75" s="25">
        <f>+'simulations corn farm1'!DB214</f>
        <v>2.69</v>
      </c>
      <c r="DC75" s="25">
        <f>+'simulations corn farm1'!DC214</f>
        <v>4.3099999999999996</v>
      </c>
      <c r="DD75" s="25">
        <f>+'simulations corn farm1'!DD214</f>
        <v>4.7699999999999996</v>
      </c>
      <c r="DE75" s="25">
        <f>+'simulations corn farm1'!DE214</f>
        <v>3.2</v>
      </c>
      <c r="DF75" s="25">
        <f>+'simulations corn farm1'!DF214</f>
        <v>2.23</v>
      </c>
      <c r="DG75" s="25">
        <f>+'simulations corn farm1'!DG214</f>
        <v>3.1</v>
      </c>
      <c r="DH75" s="25">
        <f>+'simulations corn farm1'!DH214</f>
        <v>4.8099999999999996</v>
      </c>
      <c r="DI75" s="25">
        <f>+'simulations corn farm1'!DI214</f>
        <v>3.11</v>
      </c>
      <c r="DJ75" s="25">
        <f>+'simulations corn farm1'!DJ214</f>
        <v>3.81</v>
      </c>
      <c r="DK75" s="25">
        <f>+'simulations corn farm1'!DK214</f>
        <v>3.68</v>
      </c>
      <c r="DL75" s="25">
        <f>+'simulations corn farm1'!DL214</f>
        <v>2.83</v>
      </c>
      <c r="DM75" s="25">
        <f>+'simulations corn farm1'!DM214</f>
        <v>2.46</v>
      </c>
      <c r="DN75" s="25">
        <f>+'simulations corn farm1'!DN214</f>
        <v>2.86</v>
      </c>
      <c r="DO75" s="25">
        <f>+'simulations corn farm1'!DO214</f>
        <v>1.28</v>
      </c>
      <c r="DP75" s="25">
        <f>+'simulations corn farm1'!DP214</f>
        <v>1.88</v>
      </c>
      <c r="DQ75" s="25">
        <f>+'simulations corn farm1'!DQ214</f>
        <v>2.86</v>
      </c>
      <c r="DR75" s="25">
        <f>+'simulations corn farm1'!DR214</f>
        <v>3.35</v>
      </c>
      <c r="DS75" s="25">
        <f>+'simulations corn farm1'!DS214</f>
        <v>2.97</v>
      </c>
      <c r="DT75" s="25">
        <f>+'simulations corn farm1'!DT214</f>
        <v>4.6399999999999997</v>
      </c>
      <c r="DU75" s="25">
        <f>+'simulations corn farm1'!DU214</f>
        <v>3.01</v>
      </c>
      <c r="DV75" s="25">
        <f>+'simulations corn farm1'!DV214</f>
        <v>1.79</v>
      </c>
      <c r="DW75" s="25">
        <f>+'simulations corn farm1'!DW214</f>
        <v>3.28</v>
      </c>
      <c r="DX75" s="25">
        <f>+'simulations corn farm1'!DX214</f>
        <v>2.33</v>
      </c>
      <c r="DY75" s="25">
        <f>+'simulations corn farm1'!DY214</f>
        <v>2.17</v>
      </c>
      <c r="DZ75" s="25">
        <f>+'simulations corn farm1'!DZ214</f>
        <v>2.0699999999999998</v>
      </c>
      <c r="EA75" s="25">
        <f>+'simulations corn farm1'!EA214</f>
        <v>4.46</v>
      </c>
      <c r="EB75" s="25">
        <f>+'simulations corn farm1'!EB214</f>
        <v>5</v>
      </c>
      <c r="EC75" s="25">
        <f>+'simulations corn farm1'!EC214</f>
        <v>3.4</v>
      </c>
      <c r="ED75" s="25">
        <f>+'simulations corn farm1'!ED214</f>
        <v>4.38</v>
      </c>
      <c r="EE75" s="25">
        <f>+'simulations corn farm1'!EE214</f>
        <v>4.18</v>
      </c>
      <c r="EF75" s="25">
        <f>+'simulations corn farm1'!EF214</f>
        <v>2.65</v>
      </c>
      <c r="EG75" s="25">
        <f>+'simulations corn farm1'!EG214</f>
        <v>4.16</v>
      </c>
      <c r="EH75" s="25">
        <f>+'simulations corn farm1'!EH214</f>
        <v>3.13</v>
      </c>
      <c r="EI75" s="25">
        <f>+'simulations corn farm1'!EI214</f>
        <v>2.82</v>
      </c>
      <c r="EJ75" s="25">
        <f>+'simulations corn farm1'!EJ214</f>
        <v>4.78</v>
      </c>
      <c r="EK75" s="25">
        <f>+'simulations corn farm1'!EK214</f>
        <v>3.79</v>
      </c>
      <c r="EL75" s="25">
        <f>+'simulations corn farm1'!EL214</f>
        <v>1.99</v>
      </c>
      <c r="EM75" s="25">
        <f>+'simulations corn farm1'!EM214</f>
        <v>3.81</v>
      </c>
      <c r="EN75" s="25">
        <f>+'simulations corn farm1'!EN214</f>
        <v>3.3</v>
      </c>
      <c r="EO75" s="25">
        <f>+'simulations corn farm1'!EO214</f>
        <v>5.12</v>
      </c>
      <c r="EP75" s="25">
        <f>+'simulations corn farm1'!EP214</f>
        <v>3.87</v>
      </c>
      <c r="EQ75" s="25">
        <f>+'simulations corn farm1'!EQ214</f>
        <v>4.05</v>
      </c>
      <c r="ER75" s="25">
        <f>+'simulations corn farm1'!ER214</f>
        <v>5.16</v>
      </c>
      <c r="ES75" s="25">
        <f>+'simulations corn farm1'!ES214</f>
        <v>4.3</v>
      </c>
      <c r="ET75" s="25">
        <f>+'simulations corn farm1'!ET214</f>
        <v>3.3</v>
      </c>
      <c r="EU75" s="25">
        <f>+'simulations corn farm1'!EU214</f>
        <v>3.35</v>
      </c>
      <c r="EV75" s="25">
        <f>+'simulations corn farm1'!EV214</f>
        <v>4.04</v>
      </c>
      <c r="EW75" s="25">
        <f>+'simulations corn farm1'!EW214</f>
        <v>4.51</v>
      </c>
      <c r="EX75" s="25">
        <f>+'simulations corn farm1'!EX214</f>
        <v>3.83</v>
      </c>
      <c r="EY75" s="25">
        <f>+'simulations corn farm1'!EY214</f>
        <v>3.39</v>
      </c>
      <c r="EZ75" s="25">
        <f>+'simulations corn farm1'!EZ214</f>
        <v>1.54</v>
      </c>
      <c r="FA75" s="25">
        <f>+'simulations corn farm1'!FA214</f>
        <v>3.84</v>
      </c>
      <c r="FB75" s="25">
        <f>+'simulations corn farm1'!FB214</f>
        <v>2.54</v>
      </c>
      <c r="FC75" s="25">
        <f>+'simulations corn farm1'!FC214</f>
        <v>1.02</v>
      </c>
      <c r="FD75" s="25">
        <f>+'simulations corn farm1'!FD214</f>
        <v>2.3199999999999998</v>
      </c>
      <c r="FE75" s="25">
        <f>+'simulations corn farm1'!FE214</f>
        <v>4.1100000000000003</v>
      </c>
      <c r="FF75" s="25">
        <f>+'simulations corn farm1'!FF214</f>
        <v>4.03</v>
      </c>
      <c r="FG75" s="25">
        <f>+'simulations corn farm1'!FG214</f>
        <v>5.28</v>
      </c>
      <c r="FH75" s="25">
        <f>+'simulations corn farm1'!FH214</f>
        <v>3.51</v>
      </c>
      <c r="FI75" s="25">
        <f>+'simulations corn farm1'!FI214</f>
        <v>2.75</v>
      </c>
      <c r="FJ75" s="25">
        <f>+'simulations corn farm1'!FJ214</f>
        <v>3.51</v>
      </c>
      <c r="FK75" s="25">
        <f>+'simulations corn farm1'!FK214</f>
        <v>2.68</v>
      </c>
      <c r="FL75" s="25">
        <f>+'simulations corn farm1'!FL214</f>
        <v>4.62</v>
      </c>
      <c r="FM75" s="25">
        <f>+'simulations corn farm1'!FM214</f>
        <v>4.67</v>
      </c>
      <c r="FN75" s="25">
        <f>+'simulations corn farm1'!FN214</f>
        <v>6.12</v>
      </c>
      <c r="FO75" s="25">
        <f>+'simulations corn farm1'!FO214</f>
        <v>2.5299999999999998</v>
      </c>
      <c r="FP75" s="25">
        <f>+'simulations corn farm1'!FP214</f>
        <v>3.5</v>
      </c>
      <c r="FQ75" s="25">
        <f>+'simulations corn farm1'!FQ214</f>
        <v>5.72</v>
      </c>
      <c r="FR75" s="25">
        <f>+'simulations corn farm1'!FR214</f>
        <v>3.08</v>
      </c>
      <c r="FS75" s="25">
        <f>+'simulations corn farm1'!FS214</f>
        <v>4.4000000000000004</v>
      </c>
      <c r="FT75" s="25">
        <f>+'simulations corn farm1'!FT214</f>
        <v>4.8099999999999996</v>
      </c>
      <c r="FU75" s="25">
        <f>+'simulations corn farm1'!FU214</f>
        <v>3.61</v>
      </c>
      <c r="FV75" s="25">
        <f>+'simulations corn farm1'!FV214</f>
        <v>1.2</v>
      </c>
      <c r="FW75" s="25">
        <f>+'simulations corn farm1'!FW214</f>
        <v>4.59</v>
      </c>
      <c r="FX75" s="25">
        <f>+'simulations corn farm1'!FX214</f>
        <v>4.37</v>
      </c>
      <c r="FY75" s="25">
        <f>+'simulations corn farm1'!FY214</f>
        <v>4.0199999999999996</v>
      </c>
      <c r="FZ75" s="25">
        <f>+'simulations corn farm1'!FZ214</f>
        <v>4.2300000000000004</v>
      </c>
      <c r="GA75" s="25">
        <f>+'simulations corn farm1'!GA214</f>
        <v>3.39</v>
      </c>
      <c r="GB75" s="25">
        <f>+'simulations corn farm1'!GB214</f>
        <v>2.56</v>
      </c>
      <c r="GC75" s="25">
        <f>+'simulations corn farm1'!GC214</f>
        <v>1.63</v>
      </c>
      <c r="GD75" s="25">
        <f>+'simulations corn farm1'!GD214</f>
        <v>4.76</v>
      </c>
      <c r="GE75" s="25">
        <f>+'simulations corn farm1'!GE214</f>
        <v>2.64</v>
      </c>
      <c r="GF75" s="25">
        <f>+'simulations corn farm1'!GF214</f>
        <v>3.3</v>
      </c>
      <c r="GG75" s="25">
        <f>+'simulations corn farm1'!GG214</f>
        <v>3.99</v>
      </c>
      <c r="GH75" s="25">
        <f>+'simulations corn farm1'!GH214</f>
        <v>2.4900000000000002</v>
      </c>
      <c r="GI75" s="25">
        <f>+'simulations corn farm1'!GI214</f>
        <v>3.89</v>
      </c>
      <c r="GJ75" s="25">
        <f>+'simulations corn farm1'!GJ214</f>
        <v>3.4</v>
      </c>
      <c r="GK75" s="25">
        <f>+'simulations corn farm1'!GK214</f>
        <v>4.97</v>
      </c>
      <c r="GL75" s="25">
        <f>+'simulations corn farm1'!GL214</f>
        <v>3.09</v>
      </c>
      <c r="GM75" s="25">
        <f>+'simulations corn farm1'!GM214</f>
        <v>2.97</v>
      </c>
      <c r="GN75" s="25">
        <f>+'simulations corn farm1'!GN214</f>
        <v>4.13</v>
      </c>
      <c r="GO75" s="25">
        <f>+'simulations corn farm1'!GO214</f>
        <v>2.13</v>
      </c>
      <c r="GP75" s="25">
        <f>+'simulations corn farm1'!GP214</f>
        <v>4.47</v>
      </c>
      <c r="GQ75" s="25">
        <f>+'simulations corn farm1'!GQ214</f>
        <v>1.33</v>
      </c>
      <c r="GR75" s="25">
        <f>+'simulations corn farm1'!GR214</f>
        <v>4.8</v>
      </c>
      <c r="GS75" s="25">
        <f>+'simulations corn farm1'!GS214</f>
        <v>3.41</v>
      </c>
      <c r="GT75" s="25">
        <f>+'simulations corn farm1'!GT214</f>
        <v>2.17</v>
      </c>
      <c r="GU75" s="25">
        <f>+'simulations corn farm1'!GU214</f>
        <v>1.75</v>
      </c>
      <c r="GV75" s="25">
        <f>+'simulations corn farm1'!GV214</f>
        <v>3.09</v>
      </c>
      <c r="GW75" s="25">
        <f>+'simulations corn farm1'!GW214</f>
        <v>2.86</v>
      </c>
      <c r="GX75" s="25">
        <f>+'simulations corn farm1'!GX214</f>
        <v>3.34</v>
      </c>
      <c r="GY75" s="25">
        <f>+'simulations corn farm1'!GY214</f>
        <v>3.7</v>
      </c>
      <c r="GZ75" s="25">
        <f>+'simulations corn farm1'!GZ214</f>
        <v>2.13</v>
      </c>
      <c r="HA75" s="25">
        <f>+'simulations corn farm1'!HA214</f>
        <v>5.31</v>
      </c>
      <c r="HB75" s="25">
        <f>+'simulations corn farm1'!HB214</f>
        <v>2.2200000000000002</v>
      </c>
      <c r="HC75" s="25">
        <f>+'simulations corn farm1'!HC214</f>
        <v>4.8499999999999996</v>
      </c>
      <c r="HD75" s="25">
        <f>+'simulations corn farm1'!HD214</f>
        <v>3.34</v>
      </c>
      <c r="HE75" s="25">
        <f>+'simulations corn farm1'!HE214</f>
        <v>3.09</v>
      </c>
      <c r="HF75" s="25">
        <f>+'simulations corn farm1'!HF214</f>
        <v>4.5999999999999996</v>
      </c>
      <c r="HG75" s="25">
        <f>+'simulations corn farm1'!HG214</f>
        <v>2.76</v>
      </c>
      <c r="HH75" s="25">
        <f>+'simulations corn farm1'!HH214</f>
        <v>4.28</v>
      </c>
      <c r="HI75" s="25">
        <f>+'simulations corn farm1'!HI214</f>
        <v>3.4</v>
      </c>
      <c r="HJ75" s="25">
        <f>+'simulations corn farm1'!HJ214</f>
        <v>2.94</v>
      </c>
      <c r="HK75" s="25">
        <f>+'simulations corn farm1'!HK214</f>
        <v>1.48</v>
      </c>
      <c r="HL75" s="25">
        <f>+'simulations corn farm1'!HL214</f>
        <v>4.79</v>
      </c>
      <c r="HM75" s="25">
        <f>+'simulations corn farm1'!HM214</f>
        <v>4.6500000000000004</v>
      </c>
      <c r="HN75" s="25">
        <f>+'simulations corn farm1'!HN214</f>
        <v>4.54</v>
      </c>
      <c r="HO75" s="25">
        <f>+'simulations corn farm1'!HO214</f>
        <v>2.88</v>
      </c>
      <c r="HP75" s="25">
        <f>+'simulations corn farm1'!HP214</f>
        <v>3.04</v>
      </c>
      <c r="HQ75" s="25">
        <f>+'simulations corn farm1'!HQ214</f>
        <v>3.26</v>
      </c>
      <c r="HR75" s="25">
        <f>+'simulations corn farm1'!HR214</f>
        <v>5.16</v>
      </c>
      <c r="HS75" s="25">
        <f>+'simulations corn farm1'!HS214</f>
        <v>2.76</v>
      </c>
      <c r="HT75" s="25">
        <f>+'simulations corn farm1'!HT214</f>
        <v>5.18</v>
      </c>
      <c r="HU75" s="25">
        <f>+'simulations corn farm1'!HU214</f>
        <v>3.82</v>
      </c>
      <c r="HV75" s="25">
        <f>+'simulations corn farm1'!HV214</f>
        <v>2.6</v>
      </c>
      <c r="HW75" s="25">
        <f>+'simulations corn farm1'!HW214</f>
        <v>2.2799999999999998</v>
      </c>
      <c r="HX75" s="25">
        <f>+'simulations corn farm1'!HX214</f>
        <v>3.71</v>
      </c>
      <c r="HY75" s="25">
        <f>+'simulations corn farm1'!HY214</f>
        <v>3.58</v>
      </c>
      <c r="HZ75" s="25">
        <f>+'simulations corn farm1'!HZ214</f>
        <v>4.2300000000000004</v>
      </c>
      <c r="IA75" s="25">
        <f>+'simulations corn farm1'!IA214</f>
        <v>3.23</v>
      </c>
      <c r="IB75" s="25">
        <f>+'simulations corn farm1'!IB214</f>
        <v>3.4</v>
      </c>
      <c r="IC75" s="25">
        <f>+'simulations corn farm1'!IC214</f>
        <v>3.43</v>
      </c>
      <c r="ID75" s="25">
        <f>+'simulations corn farm1'!ID214</f>
        <v>3.6</v>
      </c>
      <c r="IE75" s="25">
        <f>+'simulations corn farm1'!IE214</f>
        <v>2.2200000000000002</v>
      </c>
      <c r="IF75" s="25">
        <f>+'simulations corn farm1'!IF214</f>
        <v>3.72</v>
      </c>
      <c r="IG75" s="25">
        <f>+'simulations corn farm1'!IG214</f>
        <v>4.38</v>
      </c>
      <c r="IH75" s="25">
        <f>+'simulations corn farm1'!IH214</f>
        <v>3.37</v>
      </c>
      <c r="II75" s="25">
        <f>+'simulations corn farm1'!II214</f>
        <v>4.24</v>
      </c>
      <c r="IJ75" s="25">
        <f>+'simulations corn farm1'!IJ214</f>
        <v>4.59</v>
      </c>
      <c r="IK75" s="25">
        <f>+'simulations corn farm1'!IK214</f>
        <v>3.34</v>
      </c>
      <c r="IL75" s="25">
        <f>+'simulations corn farm1'!IL214</f>
        <v>4.8899999999999997</v>
      </c>
      <c r="IM75" s="25">
        <f>+'simulations corn farm1'!IM214</f>
        <v>3.38</v>
      </c>
      <c r="IN75" s="25">
        <f>+'simulations corn farm1'!IN214</f>
        <v>4.22</v>
      </c>
      <c r="IO75" s="25">
        <f>+'simulations corn farm1'!IO214</f>
        <v>3.65</v>
      </c>
      <c r="IP75" s="25">
        <f>+'simulations corn farm1'!IP214</f>
        <v>0.9</v>
      </c>
      <c r="IQ75" s="25">
        <f>+'simulations corn farm1'!IQ214</f>
        <v>3.46</v>
      </c>
      <c r="IR75" s="25">
        <f>+'simulations corn farm1'!IR214</f>
        <v>4.07</v>
      </c>
      <c r="IS75" s="25">
        <f>+'simulations corn farm1'!IS214</f>
        <v>4.6500000000000004</v>
      </c>
      <c r="IT75" s="25">
        <f>+'simulations corn farm1'!IT214</f>
        <v>4.18</v>
      </c>
      <c r="IU75" s="25">
        <f>+'simulations corn farm1'!IU214</f>
        <v>3.01</v>
      </c>
      <c r="IV75" s="25">
        <f>+'simulations corn farm1'!IV214</f>
        <v>4.3</v>
      </c>
      <c r="IW75" s="25">
        <f>+'simulations corn farm1'!IW214</f>
        <v>3.9</v>
      </c>
      <c r="IX75" s="25">
        <f>+'simulations corn farm1'!IX214</f>
        <v>3.88</v>
      </c>
      <c r="IY75" s="25">
        <f>+'simulations corn farm1'!IY214</f>
        <v>2.6</v>
      </c>
      <c r="IZ75" s="25">
        <f>+'simulations corn farm1'!IZ214</f>
        <v>4.6900000000000004</v>
      </c>
      <c r="JA75" s="25">
        <f>+'simulations corn farm1'!JA214</f>
        <v>4.09</v>
      </c>
      <c r="JB75" s="25">
        <f>+'simulations corn farm1'!JB214</f>
        <v>3.74</v>
      </c>
      <c r="JC75" s="25">
        <f>+'simulations corn farm1'!JC214</f>
        <v>5.18</v>
      </c>
      <c r="JD75" s="25">
        <f>+'simulations corn farm1'!JD214</f>
        <v>2.14</v>
      </c>
      <c r="JE75" s="25">
        <f>+'simulations corn farm1'!JE214</f>
        <v>4.78</v>
      </c>
      <c r="JF75" s="25">
        <f>+'simulations corn farm1'!JF214</f>
        <v>2.98</v>
      </c>
      <c r="JG75" s="25">
        <f>+'simulations corn farm1'!JG214</f>
        <v>4.32</v>
      </c>
      <c r="JH75" s="25">
        <f>+'simulations corn farm1'!JH214</f>
        <v>3.03</v>
      </c>
      <c r="JI75" s="25">
        <f>+'simulations corn farm1'!JI214</f>
        <v>5.0199999999999996</v>
      </c>
      <c r="JJ75" s="25">
        <f>+'simulations corn farm1'!JJ214</f>
        <v>3.42</v>
      </c>
      <c r="JK75" s="25">
        <f>+'simulations corn farm1'!JK214</f>
        <v>2.21</v>
      </c>
      <c r="JL75" s="25">
        <f>+'simulations corn farm1'!JL214</f>
        <v>5.12</v>
      </c>
      <c r="JM75" s="25">
        <f>+'simulations corn farm1'!JM214</f>
        <v>3.42</v>
      </c>
      <c r="JN75" s="25">
        <f>+'simulations corn farm1'!JN214</f>
        <v>4.17</v>
      </c>
      <c r="JO75" s="25">
        <f>+'simulations corn farm1'!JO214</f>
        <v>3.18</v>
      </c>
      <c r="JP75" s="25">
        <f>+'simulations corn farm1'!JP214</f>
        <v>3.53</v>
      </c>
      <c r="JQ75" s="25">
        <f>+'simulations corn farm1'!JQ214</f>
        <v>1.17</v>
      </c>
      <c r="JR75" s="25">
        <f>+'simulations corn farm1'!JR214</f>
        <v>4.33</v>
      </c>
      <c r="JS75" s="25">
        <f>+'simulations corn farm1'!JS214</f>
        <v>3.12</v>
      </c>
      <c r="JT75" s="25">
        <f>+'simulations corn farm1'!JT214</f>
        <v>2.83</v>
      </c>
      <c r="JU75" s="25">
        <f>+'simulations corn farm1'!JU214</f>
        <v>3.57</v>
      </c>
      <c r="JV75" s="25">
        <f>+'simulations corn farm1'!JV214</f>
        <v>3.25</v>
      </c>
      <c r="JW75" s="25">
        <f>+'simulations corn farm1'!JW214</f>
        <v>2.4700000000000002</v>
      </c>
      <c r="JX75" s="25">
        <f>+'simulations corn farm1'!JX214</f>
        <v>3.55</v>
      </c>
      <c r="JY75" s="25">
        <f>+'simulations corn farm1'!JY214</f>
        <v>3.87</v>
      </c>
      <c r="JZ75" s="25">
        <f>+'simulations corn farm1'!JZ214</f>
        <v>1.41</v>
      </c>
      <c r="KA75" s="25">
        <f>+'simulations corn farm1'!KA214</f>
        <v>4.22</v>
      </c>
      <c r="KB75" s="25">
        <f>+'simulations corn farm1'!KB214</f>
        <v>4.49</v>
      </c>
      <c r="KC75" s="25">
        <f>+'simulations corn farm1'!KC214</f>
        <v>5.16</v>
      </c>
      <c r="KD75" s="25">
        <f>+'simulations corn farm1'!KD214</f>
        <v>4.03</v>
      </c>
      <c r="KE75" s="25">
        <f>+'simulations corn farm1'!KE214</f>
        <v>3.81</v>
      </c>
      <c r="KF75" s="25">
        <f>+'simulations corn farm1'!KF214</f>
        <v>3.89</v>
      </c>
      <c r="KG75" s="25">
        <f>+'simulations corn farm1'!KG214</f>
        <v>3.58</v>
      </c>
      <c r="KH75" s="25">
        <f>+'simulations corn farm1'!KH214</f>
        <v>4.22</v>
      </c>
      <c r="KI75" s="25">
        <f>+'simulations corn farm1'!KI214</f>
        <v>3.59</v>
      </c>
      <c r="KJ75" s="25">
        <f>+'simulations corn farm1'!KJ214</f>
        <v>3.51</v>
      </c>
      <c r="KK75" s="25">
        <f>+'simulations corn farm1'!KK214</f>
        <v>2.5</v>
      </c>
      <c r="KL75" s="25">
        <f>+'simulations corn farm1'!KL214</f>
        <v>2.36</v>
      </c>
      <c r="KM75" s="25">
        <f>+'simulations corn farm1'!KM214</f>
        <v>4.42</v>
      </c>
      <c r="KN75" s="25">
        <f>+'simulations corn farm1'!KN214</f>
        <v>4.25</v>
      </c>
      <c r="KO75" s="25">
        <f>+'simulations corn farm1'!KO214</f>
        <v>2.85</v>
      </c>
      <c r="KP75" s="25">
        <f>+'simulations corn farm1'!KP214</f>
        <v>4.0599999999999996</v>
      </c>
      <c r="KQ75" s="25">
        <f>+'simulations corn farm1'!KQ214</f>
        <v>4.43</v>
      </c>
      <c r="KR75" s="25">
        <f>+'simulations corn farm1'!KR214</f>
        <v>3.76</v>
      </c>
      <c r="KS75" s="25">
        <f>+'simulations corn farm1'!KS214</f>
        <v>2.2400000000000002</v>
      </c>
      <c r="KT75" s="25">
        <f>+'simulations corn farm1'!KT214</f>
        <v>4.53</v>
      </c>
      <c r="KU75" s="25">
        <f>+'simulations corn farm1'!KU214</f>
        <v>4.03</v>
      </c>
      <c r="KV75" s="25">
        <f>+'simulations corn farm1'!KV214</f>
        <v>2.74</v>
      </c>
      <c r="KW75" s="25">
        <f>+'simulations corn farm1'!KW214</f>
        <v>3.11</v>
      </c>
      <c r="KX75" s="25">
        <f>+'simulations corn farm1'!KX214</f>
        <v>1.62</v>
      </c>
      <c r="KY75" s="25">
        <f>+'simulations corn farm1'!KY214</f>
        <v>3.98</v>
      </c>
      <c r="KZ75" s="25">
        <f>+'simulations corn farm1'!KZ214</f>
        <v>2.94</v>
      </c>
      <c r="LA75" s="25">
        <f>+'simulations corn farm1'!LA214</f>
        <v>3.14</v>
      </c>
      <c r="LB75" s="25">
        <f>+'simulations corn farm1'!LB214</f>
        <v>5.89</v>
      </c>
      <c r="LC75" s="25">
        <f>+'simulations corn farm1'!LC214</f>
        <v>3.84</v>
      </c>
      <c r="LD75" s="25">
        <f>+'simulations corn farm1'!LD214</f>
        <v>3.18</v>
      </c>
      <c r="LE75" s="25">
        <f>+'simulations corn farm1'!LE214</f>
        <v>3.31</v>
      </c>
      <c r="LF75" s="25">
        <f>+'simulations corn farm1'!LF214</f>
        <v>3.41</v>
      </c>
      <c r="LG75" s="25">
        <f>+'simulations corn farm1'!LG214</f>
        <v>2.44</v>
      </c>
      <c r="LH75" s="25">
        <f>+'simulations corn farm1'!LH214</f>
        <v>3.18</v>
      </c>
      <c r="LI75" s="25">
        <f>+'simulations corn farm1'!LI214</f>
        <v>3.12</v>
      </c>
      <c r="LJ75" s="25">
        <f>+'simulations corn farm1'!LJ214</f>
        <v>3.59</v>
      </c>
      <c r="LK75" s="25">
        <f>+'simulations corn farm1'!LK214</f>
        <v>1.57</v>
      </c>
      <c r="LL75" s="25">
        <f>+'simulations corn farm1'!LL214</f>
        <v>4.3499999999999996</v>
      </c>
      <c r="LM75" s="25">
        <f>+'simulations corn farm1'!LM214</f>
        <v>3.46</v>
      </c>
      <c r="LN75" s="25">
        <f>+'simulations corn farm1'!LN214</f>
        <v>1.78</v>
      </c>
      <c r="LO75" s="25">
        <f>+'simulations corn farm1'!LO214</f>
        <v>3.2</v>
      </c>
      <c r="LP75" s="25">
        <f>+'simulations corn farm1'!LP214</f>
        <v>4.47</v>
      </c>
      <c r="LQ75" s="25">
        <f>+'simulations corn farm1'!LQ214</f>
        <v>4</v>
      </c>
      <c r="LR75" s="25">
        <f>+'simulations corn farm1'!LR214</f>
        <v>4.4800000000000004</v>
      </c>
      <c r="LS75" s="25">
        <f>+'simulations corn farm1'!LS214</f>
        <v>2.23</v>
      </c>
      <c r="LT75" s="25">
        <f>+'simulations corn farm1'!LT214</f>
        <v>2.14</v>
      </c>
      <c r="LU75" s="25">
        <f>+'simulations corn farm1'!LU214</f>
        <v>3.02</v>
      </c>
      <c r="LV75" s="25">
        <f>+'simulations corn farm1'!LV214</f>
        <v>3.28</v>
      </c>
      <c r="LW75" s="25">
        <f>+'simulations corn farm1'!LW214</f>
        <v>1.93</v>
      </c>
      <c r="LX75" s="25">
        <f>+'simulations corn farm1'!LX214</f>
        <v>4.8</v>
      </c>
      <c r="LY75" s="25">
        <f>+'simulations corn farm1'!LY214</f>
        <v>3.93</v>
      </c>
      <c r="LZ75" s="25">
        <f>+'simulations corn farm1'!LZ214</f>
        <v>4.1900000000000004</v>
      </c>
      <c r="MA75" s="25">
        <f>+'simulations corn farm1'!MA214</f>
        <v>4.1900000000000004</v>
      </c>
      <c r="MB75" s="25">
        <f>+'simulations corn farm1'!MB214</f>
        <v>2.79</v>
      </c>
      <c r="MC75" s="25">
        <f>+'simulations corn farm1'!MC214</f>
        <v>1.68</v>
      </c>
      <c r="MD75" s="25">
        <f>+'simulations corn farm1'!MD214</f>
        <v>4.32</v>
      </c>
      <c r="ME75" s="25">
        <f>+'simulations corn farm1'!ME214</f>
        <v>4.16</v>
      </c>
      <c r="MF75" s="25">
        <f>+'simulations corn farm1'!MF214</f>
        <v>4.42</v>
      </c>
      <c r="MG75" s="25">
        <f>+'simulations corn farm1'!MG214</f>
        <v>4.42</v>
      </c>
      <c r="MH75" s="25">
        <f>+'simulations corn farm1'!MH214</f>
        <v>3.36</v>
      </c>
      <c r="MI75" s="25">
        <f>+'simulations corn farm1'!MI214</f>
        <v>3.66</v>
      </c>
      <c r="MJ75" s="25">
        <f>+'simulations corn farm1'!MJ214</f>
        <v>4.18</v>
      </c>
      <c r="MK75" s="25">
        <f>+'simulations corn farm1'!MK214</f>
        <v>4.1399999999999997</v>
      </c>
      <c r="ML75" s="25">
        <f>+'simulations corn farm1'!ML214</f>
        <v>3.64</v>
      </c>
      <c r="MM75" s="25">
        <f>+'simulations corn farm1'!MM214</f>
        <v>3.49</v>
      </c>
      <c r="MN75" s="25">
        <f>+'simulations corn farm1'!MN214</f>
        <v>2.63</v>
      </c>
      <c r="MO75" s="25">
        <f>+'simulations corn farm1'!MO214</f>
        <v>4</v>
      </c>
      <c r="MP75" s="25">
        <f>+'simulations corn farm1'!MP214</f>
        <v>4.1500000000000004</v>
      </c>
      <c r="MQ75" s="25">
        <f>+'simulations corn farm1'!MQ214</f>
        <v>4.93</v>
      </c>
      <c r="MR75" s="25">
        <f>+'simulations corn farm1'!MR214</f>
        <v>2.92</v>
      </c>
      <c r="MS75" s="25">
        <f>+'simulations corn farm1'!MS214</f>
        <v>2.98</v>
      </c>
      <c r="MT75" s="25">
        <f>+'simulations corn farm1'!MT214</f>
        <v>3.35</v>
      </c>
      <c r="MU75" s="25">
        <f>+'simulations corn farm1'!MU214</f>
        <v>3.62</v>
      </c>
      <c r="MV75" s="25">
        <f>+'simulations corn farm1'!MV214</f>
        <v>5.46</v>
      </c>
      <c r="MW75" s="25">
        <f>+'simulations corn farm1'!MW214</f>
        <v>3.89</v>
      </c>
      <c r="MX75" s="25">
        <f>+'simulations corn farm1'!MX214</f>
        <v>2.57</v>
      </c>
      <c r="MY75" s="25">
        <f>+'simulations corn farm1'!MY214</f>
        <v>2.95</v>
      </c>
      <c r="MZ75" s="25">
        <f>+'simulations corn farm1'!MZ214</f>
        <v>4.99</v>
      </c>
      <c r="NA75" s="25">
        <f>+'simulations corn farm1'!NA214</f>
        <v>2.9</v>
      </c>
      <c r="NB75" s="25">
        <f>+'simulations corn farm1'!NB214</f>
        <v>3.17</v>
      </c>
      <c r="NC75" s="25">
        <f>+'simulations corn farm1'!NC214</f>
        <v>2.29</v>
      </c>
      <c r="ND75" s="25">
        <f>+'simulations corn farm1'!ND214</f>
        <v>2.23</v>
      </c>
      <c r="NE75" s="25">
        <f>+'simulations corn farm1'!NE214</f>
        <v>4.67</v>
      </c>
      <c r="NF75" s="25">
        <f>+'simulations corn farm1'!NF214</f>
        <v>3.83</v>
      </c>
      <c r="NG75" s="25">
        <f>+'simulations corn farm1'!NG214</f>
        <v>3.67</v>
      </c>
      <c r="NH75" s="25">
        <f>+'simulations corn farm1'!NH214</f>
        <v>2.67</v>
      </c>
      <c r="NI75" s="25">
        <f>+'simulations corn farm1'!NI214</f>
        <v>4.91</v>
      </c>
      <c r="NJ75" s="25">
        <f>+'simulations corn farm1'!NJ214</f>
        <v>4.96</v>
      </c>
      <c r="NK75" s="25">
        <f>+'simulations corn farm1'!NK214</f>
        <v>3.11</v>
      </c>
      <c r="NL75" s="25">
        <f>+'simulations corn farm1'!NL214</f>
        <v>4.05</v>
      </c>
      <c r="NM75" s="25">
        <f>+'simulations corn farm1'!NM214</f>
        <v>3.39</v>
      </c>
      <c r="NN75" s="25">
        <f>+'simulations corn farm1'!NN214</f>
        <v>3.72</v>
      </c>
      <c r="NO75" s="25">
        <f>+'simulations corn farm1'!NO214</f>
        <v>3.79</v>
      </c>
      <c r="NP75" s="25">
        <f>+'simulations corn farm1'!NP214</f>
        <v>3.56</v>
      </c>
      <c r="NQ75" s="25">
        <f>+'simulations corn farm1'!NQ214</f>
        <v>3.22</v>
      </c>
      <c r="NR75" s="25">
        <f>+'simulations corn farm1'!NR214</f>
        <v>3.32</v>
      </c>
      <c r="NS75" s="25">
        <f>+'simulations corn farm1'!NS214</f>
        <v>3.25</v>
      </c>
      <c r="NT75" s="25">
        <f>+'simulations corn farm1'!NT214</f>
        <v>6.24</v>
      </c>
      <c r="NU75" s="25">
        <f>+'simulations corn farm1'!NU214</f>
        <v>3.74</v>
      </c>
      <c r="NV75" s="25">
        <f>+'simulations corn farm1'!NV214</f>
        <v>1.87</v>
      </c>
      <c r="NW75" s="25">
        <f>+'simulations corn farm1'!NW214</f>
        <v>4.58</v>
      </c>
      <c r="NX75" s="25">
        <f>+'simulations corn farm1'!NX214</f>
        <v>3.33</v>
      </c>
      <c r="NY75" s="25">
        <f>+'simulations corn farm1'!NY214</f>
        <v>5.57</v>
      </c>
      <c r="NZ75" s="25">
        <f>+'simulations corn farm1'!NZ214</f>
        <v>3.81</v>
      </c>
      <c r="OA75" s="25">
        <f>+'simulations corn farm1'!OA214</f>
        <v>3.79</v>
      </c>
      <c r="OB75" s="25">
        <f>+'simulations corn farm1'!OB214</f>
        <v>4.13</v>
      </c>
      <c r="OC75" s="25">
        <f>+'simulations corn farm1'!OC214</f>
        <v>5.64</v>
      </c>
      <c r="OD75" s="25">
        <f>+'simulations corn farm1'!OD214</f>
        <v>1.87</v>
      </c>
      <c r="OE75" s="25">
        <f>+'simulations corn farm1'!OE214</f>
        <v>2</v>
      </c>
      <c r="OF75" s="25">
        <f>+'simulations corn farm1'!OF214</f>
        <v>3.21</v>
      </c>
      <c r="OG75" s="25">
        <f>+'simulations corn farm1'!OG214</f>
        <v>3.68</v>
      </c>
      <c r="OH75" s="25">
        <f>+'simulations corn farm1'!OH214</f>
        <v>1.69</v>
      </c>
      <c r="OI75" s="25">
        <f>+'simulations corn farm1'!OI214</f>
        <v>4.47</v>
      </c>
      <c r="OJ75" s="25">
        <f>+'simulations corn farm1'!OJ214</f>
        <v>3.13</v>
      </c>
      <c r="OK75" s="25">
        <f>+'simulations corn farm1'!OK214</f>
        <v>2.85</v>
      </c>
      <c r="OL75" s="25">
        <f>+'simulations corn farm1'!OL214</f>
        <v>4.29</v>
      </c>
      <c r="OM75" s="25">
        <f>+'simulations corn farm1'!OM214</f>
        <v>2.7</v>
      </c>
      <c r="ON75" s="25">
        <f>+'simulations corn farm1'!ON214</f>
        <v>2.54</v>
      </c>
      <c r="OO75" s="25">
        <f>+'simulations corn farm1'!OO214</f>
        <v>2.46</v>
      </c>
      <c r="OP75" s="25">
        <f>+'simulations corn farm1'!OP214</f>
        <v>4.93</v>
      </c>
      <c r="OQ75" s="25">
        <f>+'simulations corn farm1'!OQ214</f>
        <v>4.53</v>
      </c>
      <c r="OR75" s="25">
        <f>+'simulations corn farm1'!OR214</f>
        <v>4.04</v>
      </c>
      <c r="OS75" s="25">
        <f>+'simulations corn farm1'!OS214</f>
        <v>3.75</v>
      </c>
      <c r="OT75" s="25">
        <f>+'simulations corn farm1'!OT214</f>
        <v>3.24</v>
      </c>
      <c r="OU75" s="25">
        <f>+'simulations corn farm1'!OU214</f>
        <v>3.46</v>
      </c>
      <c r="OV75" s="25">
        <f>+'simulations corn farm1'!OV214</f>
        <v>5.33</v>
      </c>
      <c r="OW75" s="25">
        <f>+'simulations corn farm1'!OW214</f>
        <v>3.39</v>
      </c>
      <c r="OX75" s="25">
        <f>+'simulations corn farm1'!OX214</f>
        <v>4.55</v>
      </c>
      <c r="OY75" s="25">
        <f>+'simulations corn farm1'!OY214</f>
        <v>5.38</v>
      </c>
      <c r="OZ75" s="25">
        <f>+'simulations corn farm1'!OZ214</f>
        <v>3.26</v>
      </c>
      <c r="PA75" s="25">
        <f>+'simulations corn farm1'!PA214</f>
        <v>3.4</v>
      </c>
      <c r="PB75" s="25">
        <f>+'simulations corn farm1'!PB214</f>
        <v>3.15</v>
      </c>
      <c r="PC75" s="25">
        <f>+'simulations corn farm1'!PC214</f>
        <v>3.29</v>
      </c>
      <c r="PD75" s="25">
        <f>+'simulations corn farm1'!PD214</f>
        <v>1.38</v>
      </c>
      <c r="PE75" s="25">
        <f>+'simulations corn farm1'!PE214</f>
        <v>4.34</v>
      </c>
      <c r="PF75" s="25">
        <f>+'simulations corn farm1'!PF214</f>
        <v>4.83</v>
      </c>
      <c r="PG75" s="25">
        <f>+'simulations corn farm1'!PG214</f>
        <v>4.04</v>
      </c>
      <c r="PH75" s="25">
        <f>+'simulations corn farm1'!PH214</f>
        <v>4.45</v>
      </c>
      <c r="PI75" s="25">
        <f>+'simulations corn farm1'!PI214</f>
        <v>3.26</v>
      </c>
      <c r="PJ75" s="25">
        <f>+'simulations corn farm1'!PJ214</f>
        <v>3.55</v>
      </c>
      <c r="PK75" s="25">
        <f>+'simulations corn farm1'!PK214</f>
        <v>2.4500000000000002</v>
      </c>
      <c r="PL75" s="25">
        <f>+'simulations corn farm1'!PL214</f>
        <v>4.97</v>
      </c>
      <c r="PM75" s="25">
        <f>+'simulations corn farm1'!PM214</f>
        <v>5.0599999999999996</v>
      </c>
      <c r="PN75" s="25">
        <f>+'simulations corn farm1'!PN214</f>
        <v>3.55</v>
      </c>
      <c r="PO75" s="25">
        <f>+'simulations corn farm1'!PO214</f>
        <v>3.74</v>
      </c>
      <c r="PP75" s="25">
        <f>+'simulations corn farm1'!PP214</f>
        <v>4.12</v>
      </c>
      <c r="PQ75" s="25">
        <f>+'simulations corn farm1'!PQ214</f>
        <v>2.17</v>
      </c>
      <c r="PR75" s="25">
        <f>+'simulations corn farm1'!PR214</f>
        <v>4.03</v>
      </c>
      <c r="PS75" s="25">
        <f>+'simulations corn farm1'!PS214</f>
        <v>4.2699999999999996</v>
      </c>
      <c r="PT75" s="25">
        <f>+'simulations corn farm1'!PT214</f>
        <v>3.76</v>
      </c>
      <c r="PU75" s="25">
        <f>+'simulations corn farm1'!PU214</f>
        <v>2.41</v>
      </c>
      <c r="PV75" s="25">
        <f>+'simulations corn farm1'!PV214</f>
        <v>5</v>
      </c>
      <c r="PW75" s="25">
        <f>+'simulations corn farm1'!PW214</f>
        <v>2.37</v>
      </c>
      <c r="PX75" s="25">
        <f>+'simulations corn farm1'!PX214</f>
        <v>3.47</v>
      </c>
      <c r="PY75" s="25">
        <f>+'simulations corn farm1'!PY214</f>
        <v>3.15</v>
      </c>
      <c r="PZ75" s="25">
        <f>+'simulations corn farm1'!PZ214</f>
        <v>1.37</v>
      </c>
      <c r="QA75" s="25">
        <f>+'simulations corn farm1'!QA214</f>
        <v>4.79</v>
      </c>
      <c r="QB75" s="25">
        <f>+'simulations corn farm1'!QB214</f>
        <v>4.25</v>
      </c>
      <c r="QC75" s="25">
        <f>+'simulations corn farm1'!QC214</f>
        <v>3.01</v>
      </c>
      <c r="QD75" s="25">
        <f>+'simulations corn farm1'!QD214</f>
        <v>2.91</v>
      </c>
      <c r="QE75" s="25">
        <f>+'simulations corn farm1'!QE214</f>
        <v>4.49</v>
      </c>
      <c r="QF75" s="25">
        <f>+'simulations corn farm1'!QF214</f>
        <v>4.99</v>
      </c>
      <c r="QG75" s="25">
        <f>+'simulations corn farm1'!QG214</f>
        <v>3.42</v>
      </c>
      <c r="QH75" s="25">
        <f>+'simulations corn farm1'!QH214</f>
        <v>4.12</v>
      </c>
      <c r="QI75" s="25">
        <f>+'simulations corn farm1'!QI214</f>
        <v>2.71</v>
      </c>
      <c r="QJ75" s="25">
        <f>+'simulations corn farm1'!QJ214</f>
        <v>2.65</v>
      </c>
      <c r="QK75" s="25">
        <f>+'simulations corn farm1'!QK214</f>
        <v>3.04</v>
      </c>
      <c r="QL75" s="25">
        <f>+'simulations corn farm1'!QL214</f>
        <v>2.91</v>
      </c>
      <c r="QM75" s="25">
        <f>+'simulations corn farm1'!QM214</f>
        <v>3.42</v>
      </c>
      <c r="QN75" s="25">
        <f>+'simulations corn farm1'!QN214</f>
        <v>4.66</v>
      </c>
      <c r="QO75" s="25">
        <f>+'simulations corn farm1'!QO214</f>
        <v>3.3</v>
      </c>
      <c r="QP75" s="25">
        <f>+'simulations corn farm1'!QP214</f>
        <v>4.34</v>
      </c>
      <c r="QQ75" s="25">
        <f>+'simulations corn farm1'!QQ214</f>
        <v>2.91</v>
      </c>
      <c r="QR75" s="25">
        <f>+'simulations corn farm1'!QR214</f>
        <v>3.39</v>
      </c>
      <c r="QS75" s="25">
        <f>+'simulations corn farm1'!QS214</f>
        <v>3.2</v>
      </c>
      <c r="QT75" s="25">
        <f>+'simulations corn farm1'!QT214</f>
        <v>3.73</v>
      </c>
      <c r="QU75" s="25">
        <f>+'simulations corn farm1'!QU214</f>
        <v>2.98</v>
      </c>
      <c r="QV75" s="25">
        <f>+'simulations corn farm1'!QV214</f>
        <v>2.68</v>
      </c>
      <c r="QW75" s="25">
        <f>+'simulations corn farm1'!QW214</f>
        <v>3.38</v>
      </c>
      <c r="QX75" s="25">
        <f>+'simulations corn farm1'!QX214</f>
        <v>1.1499999999999999</v>
      </c>
      <c r="QY75" s="25">
        <f>+'simulations corn farm1'!QY214</f>
        <v>3.25</v>
      </c>
      <c r="QZ75" s="25">
        <f>+'simulations corn farm1'!QZ214</f>
        <v>3.15</v>
      </c>
      <c r="RA75" s="25">
        <f>+'simulations corn farm1'!RA214</f>
        <v>3.73</v>
      </c>
      <c r="RB75" s="25">
        <f>+'simulations corn farm1'!RB214</f>
        <v>4.21</v>
      </c>
      <c r="RC75" s="25">
        <f>+'simulations corn farm1'!RC214</f>
        <v>3.77</v>
      </c>
      <c r="RD75" s="25">
        <f>+'simulations corn farm1'!RD214</f>
        <v>3.81</v>
      </c>
      <c r="RE75" s="25">
        <f>+'simulations corn farm1'!RE214</f>
        <v>3.85</v>
      </c>
      <c r="RF75" s="25">
        <f>+'simulations corn farm1'!RF214</f>
        <v>4.1399999999999997</v>
      </c>
      <c r="RG75" s="25">
        <f>+'simulations corn farm1'!RG214</f>
        <v>3.83</v>
      </c>
      <c r="RH75" s="25">
        <f>+'simulations corn farm1'!RH214</f>
        <v>1.65</v>
      </c>
      <c r="RI75" s="25">
        <f>+'simulations corn farm1'!RI214</f>
        <v>3.75</v>
      </c>
      <c r="RJ75" s="25">
        <f>+'simulations corn farm1'!RJ214</f>
        <v>4.3099999999999996</v>
      </c>
      <c r="RK75" s="25">
        <f>+'simulations corn farm1'!RK214</f>
        <v>2.59</v>
      </c>
      <c r="RL75" s="25">
        <f>+'simulations corn farm1'!RL214</f>
        <v>0.89</v>
      </c>
      <c r="RM75" s="25">
        <f>+'simulations corn farm1'!RM214</f>
        <v>3.71</v>
      </c>
      <c r="RN75" s="25">
        <f>+'simulations corn farm1'!RN214</f>
        <v>3.14</v>
      </c>
      <c r="RO75" s="25">
        <f>+'simulations corn farm1'!RO214</f>
        <v>4.7300000000000004</v>
      </c>
      <c r="RP75" s="25">
        <f>+'simulations corn farm1'!RP214</f>
        <v>3.62</v>
      </c>
      <c r="RQ75" s="25">
        <f>+'simulations corn farm1'!RQ214</f>
        <v>3.22</v>
      </c>
      <c r="RR75" s="25">
        <f>+'simulations corn farm1'!RR214</f>
        <v>3.16</v>
      </c>
      <c r="RS75" s="25">
        <f>+'simulations corn farm1'!RS214</f>
        <v>2.1</v>
      </c>
      <c r="RT75" s="25">
        <f>+'simulations corn farm1'!RT214</f>
        <v>3.26</v>
      </c>
      <c r="RU75" s="25">
        <f>+'simulations corn farm1'!RU214</f>
        <v>3</v>
      </c>
      <c r="RV75" s="25">
        <f>+'simulations corn farm1'!RV214</f>
        <v>2.87</v>
      </c>
      <c r="RW75" s="25">
        <f>+'simulations corn farm1'!RW214</f>
        <v>2.79</v>
      </c>
      <c r="RX75" s="25">
        <f>+'simulations corn farm1'!RX214</f>
        <v>2.86</v>
      </c>
      <c r="RY75" s="25">
        <f>+'simulations corn farm1'!RY214</f>
        <v>2.6</v>
      </c>
      <c r="RZ75" s="25">
        <f>+'simulations corn farm1'!RZ214</f>
        <v>3.95</v>
      </c>
      <c r="SA75" s="25">
        <f>+'simulations corn farm1'!SA214</f>
        <v>3.24</v>
      </c>
      <c r="SB75" s="25">
        <f>+'simulations corn farm1'!SB214</f>
        <v>3.88</v>
      </c>
      <c r="SC75" s="25">
        <f>+'simulations corn farm1'!SC214</f>
        <v>2.64</v>
      </c>
      <c r="SD75" s="25">
        <f>+'simulations corn farm1'!SD214</f>
        <v>3.48</v>
      </c>
      <c r="SE75" s="25">
        <f>+'simulations corn farm1'!SE214</f>
        <v>2.79</v>
      </c>
      <c r="SF75" s="25">
        <f>+'simulations corn farm1'!SF214</f>
        <v>4.1100000000000003</v>
      </c>
      <c r="SG75" s="25">
        <f>+'simulations corn farm1'!SG214</f>
        <v>3.47</v>
      </c>
      <c r="SH75" s="25"/>
      <c r="SI75" s="25"/>
      <c r="SJ75" s="25"/>
    </row>
    <row r="76" spans="1:504">
      <c r="A76">
        <v>2018</v>
      </c>
      <c r="B76" s="25">
        <f>+'simulations corn farm1'!B258</f>
        <v>1.25</v>
      </c>
      <c r="C76" s="25">
        <f>+'simulations corn farm1'!C258</f>
        <v>4.13</v>
      </c>
      <c r="D76" s="25">
        <f>+'simulations corn farm1'!D258</f>
        <v>2.14</v>
      </c>
      <c r="E76" s="25">
        <f>+'simulations corn farm1'!E258</f>
        <v>3.72</v>
      </c>
      <c r="F76" s="25">
        <f>+'simulations corn farm1'!F258</f>
        <v>2.5299999999999998</v>
      </c>
      <c r="G76" s="25">
        <f>+'simulations corn farm1'!G258</f>
        <v>4.63</v>
      </c>
      <c r="H76" s="25">
        <f>+'simulations corn farm1'!H258</f>
        <v>2.92</v>
      </c>
      <c r="I76" s="25">
        <f>+'simulations corn farm1'!I258</f>
        <v>5.48</v>
      </c>
      <c r="J76" s="25">
        <f>+'simulations corn farm1'!J258</f>
        <v>2.41</v>
      </c>
      <c r="K76" s="25">
        <f>+'simulations corn farm1'!K258</f>
        <v>4.3899999999999997</v>
      </c>
      <c r="L76" s="25">
        <f>+'simulations corn farm1'!L258</f>
        <v>3.86</v>
      </c>
      <c r="M76" s="25">
        <f>+'simulations corn farm1'!M258</f>
        <v>3.71</v>
      </c>
      <c r="N76" s="25">
        <f>+'simulations corn farm1'!N258</f>
        <v>4.2</v>
      </c>
      <c r="O76" s="25">
        <f>+'simulations corn farm1'!O258</f>
        <v>1.25</v>
      </c>
      <c r="P76" s="25">
        <f>+'simulations corn farm1'!P258</f>
        <v>3.87</v>
      </c>
      <c r="Q76" s="25">
        <f>+'simulations corn farm1'!Q258</f>
        <v>4.63</v>
      </c>
      <c r="R76" s="25">
        <f>+'simulations corn farm1'!R258</f>
        <v>1.89</v>
      </c>
      <c r="S76" s="25">
        <f>+'simulations corn farm1'!S258</f>
        <v>2.92</v>
      </c>
      <c r="T76" s="25">
        <f>+'simulations corn farm1'!T258</f>
        <v>5.0199999999999996</v>
      </c>
      <c r="U76" s="25">
        <f>+'simulations corn farm1'!U258</f>
        <v>4.79</v>
      </c>
      <c r="V76" s="25">
        <f>+'simulations corn farm1'!V258</f>
        <v>3.01</v>
      </c>
      <c r="W76" s="25">
        <f>+'simulations corn farm1'!W258</f>
        <v>4.2699999999999996</v>
      </c>
      <c r="X76" s="25">
        <f>+'simulations corn farm1'!X258</f>
        <v>4.41</v>
      </c>
      <c r="Y76" s="25">
        <f>+'simulations corn farm1'!Y258</f>
        <v>3.41</v>
      </c>
      <c r="Z76" s="25">
        <f>+'simulations corn farm1'!Z258</f>
        <v>2.73</v>
      </c>
      <c r="AA76" s="25">
        <f>+'simulations corn farm1'!AA258</f>
        <v>2.86</v>
      </c>
      <c r="AB76" s="25">
        <f>+'simulations corn farm1'!AB258</f>
        <v>3.02</v>
      </c>
      <c r="AC76" s="25">
        <f>+'simulations corn farm1'!AC258</f>
        <v>2.46</v>
      </c>
      <c r="AD76" s="25">
        <f>+'simulations corn farm1'!AD258</f>
        <v>4.1100000000000003</v>
      </c>
      <c r="AE76" s="25">
        <f>+'simulations corn farm1'!AE258</f>
        <v>1.83</v>
      </c>
      <c r="AF76" s="25">
        <f>+'simulations corn farm1'!AF258</f>
        <v>4.08</v>
      </c>
      <c r="AG76" s="25">
        <f>+'simulations corn farm1'!AG258</f>
        <v>2.5099999999999998</v>
      </c>
      <c r="AH76" s="25">
        <f>+'simulations corn farm1'!AH258</f>
        <v>4.1399999999999997</v>
      </c>
      <c r="AI76" s="25">
        <f>+'simulations corn farm1'!AI258</f>
        <v>4.5</v>
      </c>
      <c r="AJ76" s="25">
        <f>+'simulations corn farm1'!AJ258</f>
        <v>1.49</v>
      </c>
      <c r="AK76" s="25">
        <f>+'simulations corn farm1'!AK258</f>
        <v>2.2599999999999998</v>
      </c>
      <c r="AL76" s="25">
        <f>+'simulations corn farm1'!AL258</f>
        <v>3.18</v>
      </c>
      <c r="AM76" s="25">
        <f>+'simulations corn farm1'!AM258</f>
        <v>4.5</v>
      </c>
      <c r="AN76" s="25">
        <f>+'simulations corn farm1'!AN258</f>
        <v>2.37</v>
      </c>
      <c r="AO76" s="25">
        <f>+'simulations corn farm1'!AO258</f>
        <v>3.7</v>
      </c>
      <c r="AP76" s="25">
        <f>+'simulations corn farm1'!AP258</f>
        <v>4.71</v>
      </c>
      <c r="AQ76" s="25">
        <f>+'simulations corn farm1'!AQ258</f>
        <v>2.78</v>
      </c>
      <c r="AR76" s="25">
        <f>+'simulations corn farm1'!AR258</f>
        <v>2.93</v>
      </c>
      <c r="AS76" s="25">
        <f>+'simulations corn farm1'!AS258</f>
        <v>4.38</v>
      </c>
      <c r="AT76" s="25">
        <f>+'simulations corn farm1'!AT258</f>
        <v>4.97</v>
      </c>
      <c r="AU76" s="25">
        <f>+'simulations corn farm1'!AU258</f>
        <v>3.68</v>
      </c>
      <c r="AV76" s="25">
        <f>+'simulations corn farm1'!AV258</f>
        <v>3.72</v>
      </c>
      <c r="AW76" s="25">
        <f>+'simulations corn farm1'!AW258</f>
        <v>2.5</v>
      </c>
      <c r="AX76" s="25">
        <f>+'simulations corn farm1'!AX258</f>
        <v>2.99</v>
      </c>
      <c r="AY76" s="25">
        <f>+'simulations corn farm1'!AY258</f>
        <v>2.02</v>
      </c>
      <c r="AZ76" s="25">
        <f>+'simulations corn farm1'!AZ258</f>
        <v>1.49</v>
      </c>
      <c r="BA76" s="25">
        <f>+'simulations corn farm1'!BA258</f>
        <v>4.12</v>
      </c>
      <c r="BB76" s="25">
        <f>+'simulations corn farm1'!BB258</f>
        <v>4.7</v>
      </c>
      <c r="BC76" s="25">
        <f>+'simulations corn farm1'!BC258</f>
        <v>3.17</v>
      </c>
      <c r="BD76" s="25">
        <f>+'simulations corn farm1'!BD258</f>
        <v>4.84</v>
      </c>
      <c r="BE76" s="25">
        <f>+'simulations corn farm1'!BE258</f>
        <v>4.91</v>
      </c>
      <c r="BF76" s="25">
        <f>+'simulations corn farm1'!BF258</f>
        <v>4.3499999999999996</v>
      </c>
      <c r="BG76" s="25">
        <f>+'simulations corn farm1'!BG258</f>
        <v>4.3</v>
      </c>
      <c r="BH76" s="25">
        <f>+'simulations corn farm1'!BH258</f>
        <v>2.5499999999999998</v>
      </c>
      <c r="BI76" s="25">
        <f>+'simulations corn farm1'!BI258</f>
        <v>2.23</v>
      </c>
      <c r="BJ76" s="25">
        <f>+'simulations corn farm1'!BJ258</f>
        <v>3.89</v>
      </c>
      <c r="BK76" s="25">
        <f>+'simulations corn farm1'!BK258</f>
        <v>3.67</v>
      </c>
      <c r="BL76" s="25">
        <f>+'simulations corn farm1'!BL258</f>
        <v>3.07</v>
      </c>
      <c r="BM76" s="25">
        <f>+'simulations corn farm1'!BM258</f>
        <v>3.1</v>
      </c>
      <c r="BN76" s="25">
        <f>+'simulations corn farm1'!BN258</f>
        <v>4.24</v>
      </c>
      <c r="BO76" s="25">
        <f>+'simulations corn farm1'!BO258</f>
        <v>2.65</v>
      </c>
      <c r="BP76" s="25">
        <f>+'simulations corn farm1'!BP258</f>
        <v>3.89</v>
      </c>
      <c r="BQ76" s="25">
        <f>+'simulations corn farm1'!BQ258</f>
        <v>3.09</v>
      </c>
      <c r="BR76" s="25">
        <f>+'simulations corn farm1'!BR258</f>
        <v>2.99</v>
      </c>
      <c r="BS76" s="25">
        <f>+'simulations corn farm1'!BS258</f>
        <v>2.96</v>
      </c>
      <c r="BT76" s="25">
        <f>+'simulations corn farm1'!BT258</f>
        <v>2.95</v>
      </c>
      <c r="BU76" s="25">
        <f>+'simulations corn farm1'!BU258</f>
        <v>3.2</v>
      </c>
      <c r="BV76" s="25">
        <f>+'simulations corn farm1'!BV258</f>
        <v>2.78</v>
      </c>
      <c r="BW76" s="25">
        <f>+'simulations corn farm1'!BW258</f>
        <v>2.2999999999999998</v>
      </c>
      <c r="BX76" s="25">
        <f>+'simulations corn farm1'!BX258</f>
        <v>5.0999999999999996</v>
      </c>
      <c r="BY76" s="25">
        <f>+'simulations corn farm1'!BY258</f>
        <v>3.87</v>
      </c>
      <c r="BZ76" s="25">
        <f>+'simulations corn farm1'!BZ258</f>
        <v>5.04</v>
      </c>
      <c r="CA76" s="25">
        <f>+'simulations corn farm1'!CA258</f>
        <v>2.63</v>
      </c>
      <c r="CB76" s="25">
        <f>+'simulations corn farm1'!CB258</f>
        <v>4.3499999999999996</v>
      </c>
      <c r="CC76" s="25">
        <f>+'simulations corn farm1'!CC258</f>
        <v>3.69</v>
      </c>
      <c r="CD76" s="25">
        <f>+'simulations corn farm1'!CD258</f>
        <v>3.61</v>
      </c>
      <c r="CE76" s="25">
        <f>+'simulations corn farm1'!CE258</f>
        <v>2.5099999999999998</v>
      </c>
      <c r="CF76" s="25">
        <f>+'simulations corn farm1'!CF258</f>
        <v>2.97</v>
      </c>
      <c r="CG76" s="25">
        <f>+'simulations corn farm1'!CG258</f>
        <v>3.9</v>
      </c>
      <c r="CH76" s="25">
        <f>+'simulations corn farm1'!CH258</f>
        <v>3.9</v>
      </c>
      <c r="CI76" s="25">
        <f>+'simulations corn farm1'!CI258</f>
        <v>2.9</v>
      </c>
      <c r="CJ76" s="25">
        <f>+'simulations corn farm1'!CJ258</f>
        <v>3.47</v>
      </c>
      <c r="CK76" s="25">
        <f>+'simulations corn farm1'!CK258</f>
        <v>3.01</v>
      </c>
      <c r="CL76" s="25">
        <f>+'simulations corn farm1'!CL258</f>
        <v>3.89</v>
      </c>
      <c r="CM76" s="25">
        <f>+'simulations corn farm1'!CM258</f>
        <v>3.94</v>
      </c>
      <c r="CN76" s="25">
        <f>+'simulations corn farm1'!CN258</f>
        <v>3.64</v>
      </c>
      <c r="CO76" s="25">
        <f>+'simulations corn farm1'!CO258</f>
        <v>2.94</v>
      </c>
      <c r="CP76" s="25">
        <f>+'simulations corn farm1'!CP258</f>
        <v>2.62</v>
      </c>
      <c r="CQ76" s="25">
        <f>+'simulations corn farm1'!CQ258</f>
        <v>4.75</v>
      </c>
      <c r="CR76" s="25">
        <f>+'simulations corn farm1'!CR258</f>
        <v>2.75</v>
      </c>
      <c r="CS76" s="25">
        <f>+'simulations corn farm1'!CS258</f>
        <v>2.69</v>
      </c>
      <c r="CT76" s="25">
        <f>+'simulations corn farm1'!CT258</f>
        <v>1.99</v>
      </c>
      <c r="CU76" s="25">
        <f>+'simulations corn farm1'!CU258</f>
        <v>4.0999999999999996</v>
      </c>
      <c r="CV76" s="25">
        <f>+'simulations corn farm1'!CV258</f>
        <v>3.83</v>
      </c>
      <c r="CW76" s="25">
        <f>+'simulations corn farm1'!CW258</f>
        <v>3.95</v>
      </c>
      <c r="CX76" s="25">
        <f>+'simulations corn farm1'!CX258</f>
        <v>2.38</v>
      </c>
      <c r="CY76" s="25">
        <f>+'simulations corn farm1'!CY258</f>
        <v>4.49</v>
      </c>
      <c r="CZ76" s="25">
        <f>+'simulations corn farm1'!CZ258</f>
        <v>3.27</v>
      </c>
      <c r="DA76" s="25">
        <f>+'simulations corn farm1'!DA258</f>
        <v>3.78</v>
      </c>
      <c r="DB76" s="25">
        <f>+'simulations corn farm1'!DB258</f>
        <v>3.17</v>
      </c>
      <c r="DC76" s="25">
        <f>+'simulations corn farm1'!DC258</f>
        <v>3.01</v>
      </c>
      <c r="DD76" s="25">
        <f>+'simulations corn farm1'!DD258</f>
        <v>3.65</v>
      </c>
      <c r="DE76" s="25">
        <f>+'simulations corn farm1'!DE258</f>
        <v>2.73</v>
      </c>
      <c r="DF76" s="25">
        <f>+'simulations corn farm1'!DF258</f>
        <v>4.3600000000000003</v>
      </c>
      <c r="DG76" s="25">
        <f>+'simulations corn farm1'!DG258</f>
        <v>3.63</v>
      </c>
      <c r="DH76" s="25">
        <f>+'simulations corn farm1'!DH258</f>
        <v>4.51</v>
      </c>
      <c r="DI76" s="25">
        <f>+'simulations corn farm1'!DI258</f>
        <v>2.76</v>
      </c>
      <c r="DJ76" s="25">
        <f>+'simulations corn farm1'!DJ258</f>
        <v>3.31</v>
      </c>
      <c r="DK76" s="25">
        <f>+'simulations corn farm1'!DK258</f>
        <v>3.79</v>
      </c>
      <c r="DL76" s="25">
        <f>+'simulations corn farm1'!DL258</f>
        <v>2.78</v>
      </c>
      <c r="DM76" s="25">
        <f>+'simulations corn farm1'!DM258</f>
        <v>4.38</v>
      </c>
      <c r="DN76" s="25">
        <f>+'simulations corn farm1'!DN258</f>
        <v>4.1500000000000004</v>
      </c>
      <c r="DO76" s="25">
        <f>+'simulations corn farm1'!DO258</f>
        <v>3.49</v>
      </c>
      <c r="DP76" s="25">
        <f>+'simulations corn farm1'!DP258</f>
        <v>2.9</v>
      </c>
      <c r="DQ76" s="25">
        <f>+'simulations corn farm1'!DQ258</f>
        <v>4.68</v>
      </c>
      <c r="DR76" s="25">
        <f>+'simulations corn farm1'!DR258</f>
        <v>2.5099999999999998</v>
      </c>
      <c r="DS76" s="25">
        <f>+'simulations corn farm1'!DS258</f>
        <v>3.28</v>
      </c>
      <c r="DT76" s="25">
        <f>+'simulations corn farm1'!DT258</f>
        <v>4.12</v>
      </c>
      <c r="DU76" s="25">
        <f>+'simulations corn farm1'!DU258</f>
        <v>2.27</v>
      </c>
      <c r="DV76" s="25">
        <f>+'simulations corn farm1'!DV258</f>
        <v>4.37</v>
      </c>
      <c r="DW76" s="25">
        <f>+'simulations corn farm1'!DW258</f>
        <v>3.74</v>
      </c>
      <c r="DX76" s="25">
        <f>+'simulations corn farm1'!DX258</f>
        <v>3.57</v>
      </c>
      <c r="DY76" s="25">
        <f>+'simulations corn farm1'!DY258</f>
        <v>3.19</v>
      </c>
      <c r="DZ76" s="25">
        <f>+'simulations corn farm1'!DZ258</f>
        <v>5.9</v>
      </c>
      <c r="EA76" s="25">
        <f>+'simulations corn farm1'!EA258</f>
        <v>3.82</v>
      </c>
      <c r="EB76" s="25">
        <f>+'simulations corn farm1'!EB258</f>
        <v>2.84</v>
      </c>
      <c r="EC76" s="25">
        <f>+'simulations corn farm1'!EC258</f>
        <v>1.29</v>
      </c>
      <c r="ED76" s="25">
        <f>+'simulations corn farm1'!ED258</f>
        <v>4.95</v>
      </c>
      <c r="EE76" s="25">
        <f>+'simulations corn farm1'!EE258</f>
        <v>4.6100000000000003</v>
      </c>
      <c r="EF76" s="25">
        <f>+'simulations corn farm1'!EF258</f>
        <v>2.88</v>
      </c>
      <c r="EG76" s="25">
        <f>+'simulations corn farm1'!EG258</f>
        <v>3.58</v>
      </c>
      <c r="EH76" s="25">
        <f>+'simulations corn farm1'!EH258</f>
        <v>4.7</v>
      </c>
      <c r="EI76" s="25">
        <f>+'simulations corn farm1'!EI258</f>
        <v>5.55</v>
      </c>
      <c r="EJ76" s="25">
        <f>+'simulations corn farm1'!EJ258</f>
        <v>4.08</v>
      </c>
      <c r="EK76" s="25">
        <f>+'simulations corn farm1'!EK258</f>
        <v>2.7</v>
      </c>
      <c r="EL76" s="25">
        <f>+'simulations corn farm1'!EL258</f>
        <v>3.39</v>
      </c>
      <c r="EM76" s="25">
        <f>+'simulations corn farm1'!EM258</f>
        <v>2.3199999999999998</v>
      </c>
      <c r="EN76" s="25">
        <f>+'simulations corn farm1'!EN258</f>
        <v>3.28</v>
      </c>
      <c r="EO76" s="25">
        <f>+'simulations corn farm1'!EO258</f>
        <v>2.89</v>
      </c>
      <c r="EP76" s="25">
        <f>+'simulations corn farm1'!EP258</f>
        <v>1.57</v>
      </c>
      <c r="EQ76" s="25">
        <f>+'simulations corn farm1'!EQ258</f>
        <v>4.24</v>
      </c>
      <c r="ER76" s="25">
        <f>+'simulations corn farm1'!ER258</f>
        <v>5.47</v>
      </c>
      <c r="ES76" s="25">
        <f>+'simulations corn farm1'!ES258</f>
        <v>4.7</v>
      </c>
      <c r="ET76" s="25">
        <f>+'simulations corn farm1'!ET258</f>
        <v>2.57</v>
      </c>
      <c r="EU76" s="25">
        <f>+'simulations corn farm1'!EU258</f>
        <v>4.3899999999999997</v>
      </c>
      <c r="EV76" s="25">
        <f>+'simulations corn farm1'!EV258</f>
        <v>2.41</v>
      </c>
      <c r="EW76" s="25">
        <f>+'simulations corn farm1'!EW258</f>
        <v>4.84</v>
      </c>
      <c r="EX76" s="25">
        <f>+'simulations corn farm1'!EX258</f>
        <v>2.33</v>
      </c>
      <c r="EY76" s="25">
        <f>+'simulations corn farm1'!EY258</f>
        <v>4.34</v>
      </c>
      <c r="EZ76" s="25">
        <f>+'simulations corn farm1'!EZ258</f>
        <v>3.83</v>
      </c>
      <c r="FA76" s="25">
        <f>+'simulations corn farm1'!FA258</f>
        <v>3.52</v>
      </c>
      <c r="FB76" s="25">
        <f>+'simulations corn farm1'!FB258</f>
        <v>4.71</v>
      </c>
      <c r="FC76" s="25">
        <f>+'simulations corn farm1'!FC258</f>
        <v>1.53</v>
      </c>
      <c r="FD76" s="25">
        <f>+'simulations corn farm1'!FD258</f>
        <v>3.56</v>
      </c>
      <c r="FE76" s="25">
        <f>+'simulations corn farm1'!FE258</f>
        <v>3.55</v>
      </c>
      <c r="FF76" s="25">
        <f>+'simulations corn farm1'!FF258</f>
        <v>3.04</v>
      </c>
      <c r="FG76" s="25">
        <f>+'simulations corn farm1'!FG258</f>
        <v>3.2</v>
      </c>
      <c r="FH76" s="25">
        <f>+'simulations corn farm1'!FH258</f>
        <v>3.48</v>
      </c>
      <c r="FI76" s="25">
        <f>+'simulations corn farm1'!FI258</f>
        <v>4.38</v>
      </c>
      <c r="FJ76" s="25">
        <f>+'simulations corn farm1'!FJ258</f>
        <v>3.93</v>
      </c>
      <c r="FK76" s="25">
        <f>+'simulations corn farm1'!FK258</f>
        <v>3.63</v>
      </c>
      <c r="FL76" s="25">
        <f>+'simulations corn farm1'!FL258</f>
        <v>4.4400000000000004</v>
      </c>
      <c r="FM76" s="25">
        <f>+'simulations corn farm1'!FM258</f>
        <v>3.33</v>
      </c>
      <c r="FN76" s="25">
        <f>+'simulations corn farm1'!FN258</f>
        <v>4.2699999999999996</v>
      </c>
      <c r="FO76" s="25">
        <f>+'simulations corn farm1'!FO258</f>
        <v>3.6</v>
      </c>
      <c r="FP76" s="25">
        <f>+'simulations corn farm1'!FP258</f>
        <v>3.96</v>
      </c>
      <c r="FQ76" s="25">
        <f>+'simulations corn farm1'!FQ258</f>
        <v>4.43</v>
      </c>
      <c r="FR76" s="25">
        <f>+'simulations corn farm1'!FR258</f>
        <v>4.09</v>
      </c>
      <c r="FS76" s="25">
        <f>+'simulations corn farm1'!FS258</f>
        <v>2.39</v>
      </c>
      <c r="FT76" s="25">
        <f>+'simulations corn farm1'!FT258</f>
        <v>3.2</v>
      </c>
      <c r="FU76" s="25">
        <f>+'simulations corn farm1'!FU258</f>
        <v>4.63</v>
      </c>
      <c r="FV76" s="25">
        <f>+'simulations corn farm1'!FV258</f>
        <v>4.42</v>
      </c>
      <c r="FW76" s="25">
        <f>+'simulations corn farm1'!FW258</f>
        <v>2.85</v>
      </c>
      <c r="FX76" s="25">
        <f>+'simulations corn farm1'!FX258</f>
        <v>2.99</v>
      </c>
      <c r="FY76" s="25">
        <f>+'simulations corn farm1'!FY258</f>
        <v>2.14</v>
      </c>
      <c r="FZ76" s="25">
        <f>+'simulations corn farm1'!FZ258</f>
        <v>4.6900000000000004</v>
      </c>
      <c r="GA76" s="25">
        <f>+'simulations corn farm1'!GA258</f>
        <v>4.32</v>
      </c>
      <c r="GB76" s="25">
        <f>+'simulations corn farm1'!GB258</f>
        <v>2.25</v>
      </c>
      <c r="GC76" s="25">
        <f>+'simulations corn farm1'!GC258</f>
        <v>4.04</v>
      </c>
      <c r="GD76" s="25">
        <f>+'simulations corn farm1'!GD258</f>
        <v>4.1399999999999997</v>
      </c>
      <c r="GE76" s="25">
        <f>+'simulations corn farm1'!GE258</f>
        <v>4.78</v>
      </c>
      <c r="GF76" s="25">
        <f>+'simulations corn farm1'!GF258</f>
        <v>4.41</v>
      </c>
      <c r="GG76" s="25">
        <f>+'simulations corn farm1'!GG258</f>
        <v>5.19</v>
      </c>
      <c r="GH76" s="25">
        <f>+'simulations corn farm1'!GH258</f>
        <v>4.0599999999999996</v>
      </c>
      <c r="GI76" s="25">
        <f>+'simulations corn farm1'!GI258</f>
        <v>3.03</v>
      </c>
      <c r="GJ76" s="25">
        <f>+'simulations corn farm1'!GJ258</f>
        <v>3.9</v>
      </c>
      <c r="GK76" s="25">
        <f>+'simulations corn farm1'!GK258</f>
        <v>3.03</v>
      </c>
      <c r="GL76" s="25">
        <f>+'simulations corn farm1'!GL258</f>
        <v>2.78</v>
      </c>
      <c r="GM76" s="25">
        <f>+'simulations corn farm1'!GM258</f>
        <v>4.21</v>
      </c>
      <c r="GN76" s="25">
        <f>+'simulations corn farm1'!GN258</f>
        <v>5.26</v>
      </c>
      <c r="GO76" s="25">
        <f>+'simulations corn farm1'!GO258</f>
        <v>1.76</v>
      </c>
      <c r="GP76" s="25">
        <f>+'simulations corn farm1'!GP258</f>
        <v>2.8</v>
      </c>
      <c r="GQ76" s="25">
        <f>+'simulations corn farm1'!GQ258</f>
        <v>4.55</v>
      </c>
      <c r="GR76" s="25">
        <f>+'simulations corn farm1'!GR258</f>
        <v>2.62</v>
      </c>
      <c r="GS76" s="25">
        <f>+'simulations corn farm1'!GS258</f>
        <v>3.86</v>
      </c>
      <c r="GT76" s="25">
        <f>+'simulations corn farm1'!GT258</f>
        <v>3.4</v>
      </c>
      <c r="GU76" s="25">
        <f>+'simulations corn farm1'!GU258</f>
        <v>4.04</v>
      </c>
      <c r="GV76" s="25">
        <f>+'simulations corn farm1'!GV258</f>
        <v>3.1</v>
      </c>
      <c r="GW76" s="25">
        <f>+'simulations corn farm1'!GW258</f>
        <v>4.3099999999999996</v>
      </c>
      <c r="GX76" s="25">
        <f>+'simulations corn farm1'!GX258</f>
        <v>3.09</v>
      </c>
      <c r="GY76" s="25">
        <f>+'simulations corn farm1'!GY258</f>
        <v>3.81</v>
      </c>
      <c r="GZ76" s="25">
        <f>+'simulations corn farm1'!GZ258</f>
        <v>4.2300000000000004</v>
      </c>
      <c r="HA76" s="25">
        <f>+'simulations corn farm1'!HA258</f>
        <v>2.8</v>
      </c>
      <c r="HB76" s="25">
        <f>+'simulations corn farm1'!HB258</f>
        <v>3.99</v>
      </c>
      <c r="HC76" s="25">
        <f>+'simulations corn farm1'!HC258</f>
        <v>5.43</v>
      </c>
      <c r="HD76" s="25">
        <f>+'simulations corn farm1'!HD258</f>
        <v>3.94</v>
      </c>
      <c r="HE76" s="25">
        <f>+'simulations corn farm1'!HE258</f>
        <v>2.5</v>
      </c>
      <c r="HF76" s="25">
        <f>+'simulations corn farm1'!HF258</f>
        <v>4.05</v>
      </c>
      <c r="HG76" s="25">
        <f>+'simulations corn farm1'!HG258</f>
        <v>4.29</v>
      </c>
      <c r="HH76" s="25">
        <f>+'simulations corn farm1'!HH258</f>
        <v>3.16</v>
      </c>
      <c r="HI76" s="25">
        <f>+'simulations corn farm1'!HI258</f>
        <v>3.76</v>
      </c>
      <c r="HJ76" s="25">
        <f>+'simulations corn farm1'!HJ258</f>
        <v>3.81</v>
      </c>
      <c r="HK76" s="25">
        <f>+'simulations corn farm1'!HK258</f>
        <v>1.99</v>
      </c>
      <c r="HL76" s="25">
        <f>+'simulations corn farm1'!HL258</f>
        <v>3.6</v>
      </c>
      <c r="HM76" s="25">
        <f>+'simulations corn farm1'!HM258</f>
        <v>3.36</v>
      </c>
      <c r="HN76" s="25">
        <f>+'simulations corn farm1'!HN258</f>
        <v>3.43</v>
      </c>
      <c r="HO76" s="25">
        <f>+'simulations corn farm1'!HO258</f>
        <v>3.23</v>
      </c>
      <c r="HP76" s="25">
        <f>+'simulations corn farm1'!HP258</f>
        <v>3.56</v>
      </c>
      <c r="HQ76" s="25">
        <f>+'simulations corn farm1'!HQ258</f>
        <v>3.51</v>
      </c>
      <c r="HR76" s="25">
        <f>+'simulations corn farm1'!HR258</f>
        <v>3.03</v>
      </c>
      <c r="HS76" s="25">
        <f>+'simulations corn farm1'!HS258</f>
        <v>4.3499999999999996</v>
      </c>
      <c r="HT76" s="25">
        <f>+'simulations corn farm1'!HT258</f>
        <v>5.0199999999999996</v>
      </c>
      <c r="HU76" s="25">
        <f>+'simulations corn farm1'!HU258</f>
        <v>2.7</v>
      </c>
      <c r="HV76" s="25">
        <f>+'simulations corn farm1'!HV258</f>
        <v>3.35</v>
      </c>
      <c r="HW76" s="25">
        <f>+'simulations corn farm1'!HW258</f>
        <v>3.51</v>
      </c>
      <c r="HX76" s="25">
        <f>+'simulations corn farm1'!HX258</f>
        <v>3.8</v>
      </c>
      <c r="HY76" s="25">
        <f>+'simulations corn farm1'!HY258</f>
        <v>3.53</v>
      </c>
      <c r="HZ76" s="25">
        <f>+'simulations corn farm1'!HZ258</f>
        <v>4.13</v>
      </c>
      <c r="IA76" s="25">
        <f>+'simulations corn farm1'!IA258</f>
        <v>3.42</v>
      </c>
      <c r="IB76" s="25">
        <f>+'simulations corn farm1'!IB258</f>
        <v>2.93</v>
      </c>
      <c r="IC76" s="25">
        <f>+'simulations corn farm1'!IC258</f>
        <v>3.18</v>
      </c>
      <c r="ID76" s="25">
        <f>+'simulations corn farm1'!ID258</f>
        <v>5.21</v>
      </c>
      <c r="IE76" s="25">
        <f>+'simulations corn farm1'!IE258</f>
        <v>3.23</v>
      </c>
      <c r="IF76" s="25">
        <f>+'simulations corn farm1'!IF258</f>
        <v>4.16</v>
      </c>
      <c r="IG76" s="25">
        <f>+'simulations corn farm1'!IG258</f>
        <v>3.8</v>
      </c>
      <c r="IH76" s="25">
        <f>+'simulations corn farm1'!IH258</f>
        <v>4.8899999999999997</v>
      </c>
      <c r="II76" s="25">
        <f>+'simulations corn farm1'!II258</f>
        <v>2.2599999999999998</v>
      </c>
      <c r="IJ76" s="25">
        <f>+'simulations corn farm1'!IJ258</f>
        <v>2.57</v>
      </c>
      <c r="IK76" s="25">
        <f>+'simulations corn farm1'!IK258</f>
        <v>3.19</v>
      </c>
      <c r="IL76" s="25">
        <f>+'simulations corn farm1'!IL258</f>
        <v>3.23</v>
      </c>
      <c r="IM76" s="25">
        <f>+'simulations corn farm1'!IM258</f>
        <v>4.8499999999999996</v>
      </c>
      <c r="IN76" s="25">
        <f>+'simulations corn farm1'!IN258</f>
        <v>2.85</v>
      </c>
      <c r="IO76" s="25">
        <f>+'simulations corn farm1'!IO258</f>
        <v>5.59</v>
      </c>
      <c r="IP76" s="25">
        <f>+'simulations corn farm1'!IP258</f>
        <v>4.28</v>
      </c>
      <c r="IQ76" s="25">
        <f>+'simulations corn farm1'!IQ258</f>
        <v>4.95</v>
      </c>
      <c r="IR76" s="25">
        <f>+'simulations corn farm1'!IR258</f>
        <v>3.99</v>
      </c>
      <c r="IS76" s="25">
        <f>+'simulations corn farm1'!IS258</f>
        <v>3.53</v>
      </c>
      <c r="IT76" s="25">
        <f>+'simulations corn farm1'!IT258</f>
        <v>2.87</v>
      </c>
      <c r="IU76" s="25">
        <f>+'simulations corn farm1'!IU258</f>
        <v>5.09</v>
      </c>
      <c r="IV76" s="25">
        <f>+'simulations corn farm1'!IV258</f>
        <v>4.7</v>
      </c>
      <c r="IW76" s="25">
        <f>+'simulations corn farm1'!IW258</f>
        <v>4.45</v>
      </c>
      <c r="IX76" s="25">
        <f>+'simulations corn farm1'!IX258</f>
        <v>3.65</v>
      </c>
      <c r="IY76" s="25">
        <f>+'simulations corn farm1'!IY258</f>
        <v>4.47</v>
      </c>
      <c r="IZ76" s="25">
        <f>+'simulations corn farm1'!IZ258</f>
        <v>3.11</v>
      </c>
      <c r="JA76" s="25">
        <f>+'simulations corn farm1'!JA258</f>
        <v>3.15</v>
      </c>
      <c r="JB76" s="25">
        <f>+'simulations corn farm1'!JB258</f>
        <v>5.28</v>
      </c>
      <c r="JC76" s="25">
        <f>+'simulations corn farm1'!JC258</f>
        <v>1.48</v>
      </c>
      <c r="JD76" s="25">
        <f>+'simulations corn farm1'!JD258</f>
        <v>3.58</v>
      </c>
      <c r="JE76" s="25">
        <f>+'simulations corn farm1'!JE258</f>
        <v>3.34</v>
      </c>
      <c r="JF76" s="25">
        <f>+'simulations corn farm1'!JF258</f>
        <v>4.4400000000000004</v>
      </c>
      <c r="JG76" s="25">
        <f>+'simulations corn farm1'!JG258</f>
        <v>2.19</v>
      </c>
      <c r="JH76" s="25">
        <f>+'simulations corn farm1'!JH258</f>
        <v>4.0599999999999996</v>
      </c>
      <c r="JI76" s="25">
        <f>+'simulations corn farm1'!JI258</f>
        <v>3.19</v>
      </c>
      <c r="JJ76" s="25">
        <f>+'simulations corn farm1'!JJ258</f>
        <v>2.31</v>
      </c>
      <c r="JK76" s="25">
        <f>+'simulations corn farm1'!JK258</f>
        <v>1.68</v>
      </c>
      <c r="JL76" s="25">
        <f>+'simulations corn farm1'!JL258</f>
        <v>3.9</v>
      </c>
      <c r="JM76" s="25">
        <f>+'simulations corn farm1'!JM258</f>
        <v>2.89</v>
      </c>
      <c r="JN76" s="25">
        <f>+'simulations corn farm1'!JN258</f>
        <v>2.68</v>
      </c>
      <c r="JO76" s="25">
        <f>+'simulations corn farm1'!JO258</f>
        <v>2.36</v>
      </c>
      <c r="JP76" s="25">
        <f>+'simulations corn farm1'!JP258</f>
        <v>3.7</v>
      </c>
      <c r="JQ76" s="25">
        <f>+'simulations corn farm1'!JQ258</f>
        <v>3.61</v>
      </c>
      <c r="JR76" s="25">
        <f>+'simulations corn farm1'!JR258</f>
        <v>3.73</v>
      </c>
      <c r="JS76" s="25">
        <f>+'simulations corn farm1'!JS258</f>
        <v>2.12</v>
      </c>
      <c r="JT76" s="25">
        <f>+'simulations corn farm1'!JT258</f>
        <v>2.91</v>
      </c>
      <c r="JU76" s="25">
        <f>+'simulations corn farm1'!JU258</f>
        <v>2.79</v>
      </c>
      <c r="JV76" s="25">
        <f>+'simulations corn farm1'!JV258</f>
        <v>3.88</v>
      </c>
      <c r="JW76" s="25">
        <f>+'simulations corn farm1'!JW258</f>
        <v>3.24</v>
      </c>
      <c r="JX76" s="25">
        <f>+'simulations corn farm1'!JX258</f>
        <v>4.3600000000000003</v>
      </c>
      <c r="JY76" s="25">
        <f>+'simulations corn farm1'!JY258</f>
        <v>2.72</v>
      </c>
      <c r="JZ76" s="25">
        <f>+'simulations corn farm1'!JZ258</f>
        <v>2.19</v>
      </c>
      <c r="KA76" s="25">
        <f>+'simulations corn farm1'!KA258</f>
        <v>3.38</v>
      </c>
      <c r="KB76" s="25">
        <f>+'simulations corn farm1'!KB258</f>
        <v>3.88</v>
      </c>
      <c r="KC76" s="25">
        <f>+'simulations corn farm1'!KC258</f>
        <v>2.0499999999999998</v>
      </c>
      <c r="KD76" s="25">
        <f>+'simulations corn farm1'!KD258</f>
        <v>3.13</v>
      </c>
      <c r="KE76" s="25">
        <f>+'simulations corn farm1'!KE258</f>
        <v>3.41</v>
      </c>
      <c r="KF76" s="25">
        <f>+'simulations corn farm1'!KF258</f>
        <v>4.28</v>
      </c>
      <c r="KG76" s="25">
        <f>+'simulations corn farm1'!KG258</f>
        <v>2</v>
      </c>
      <c r="KH76" s="25">
        <f>+'simulations corn farm1'!KH258</f>
        <v>3.28</v>
      </c>
      <c r="KI76" s="25">
        <f>+'simulations corn farm1'!KI258</f>
        <v>4.05</v>
      </c>
      <c r="KJ76" s="25">
        <f>+'simulations corn farm1'!KJ258</f>
        <v>3.52</v>
      </c>
      <c r="KK76" s="25">
        <f>+'simulations corn farm1'!KK258</f>
        <v>4.4400000000000004</v>
      </c>
      <c r="KL76" s="25">
        <f>+'simulations corn farm1'!KL258</f>
        <v>3.13</v>
      </c>
      <c r="KM76" s="25">
        <f>+'simulations corn farm1'!KM258</f>
        <v>2.4300000000000002</v>
      </c>
      <c r="KN76" s="25">
        <f>+'simulations corn farm1'!KN258</f>
        <v>3.52</v>
      </c>
      <c r="KO76" s="25">
        <f>+'simulations corn farm1'!KO258</f>
        <v>2.35</v>
      </c>
      <c r="KP76" s="25">
        <f>+'simulations corn farm1'!KP258</f>
        <v>2.92</v>
      </c>
      <c r="KQ76" s="25">
        <f>+'simulations corn farm1'!KQ258</f>
        <v>4.87</v>
      </c>
      <c r="KR76" s="25">
        <f>+'simulations corn farm1'!KR258</f>
        <v>5.52</v>
      </c>
      <c r="KS76" s="25">
        <f>+'simulations corn farm1'!KS258</f>
        <v>3.5</v>
      </c>
      <c r="KT76" s="25">
        <f>+'simulations corn farm1'!KT258</f>
        <v>3.89</v>
      </c>
      <c r="KU76" s="25">
        <f>+'simulations corn farm1'!KU258</f>
        <v>4.2699999999999996</v>
      </c>
      <c r="KV76" s="25">
        <f>+'simulations corn farm1'!KV258</f>
        <v>2.96</v>
      </c>
      <c r="KW76" s="25">
        <f>+'simulations corn farm1'!KW258</f>
        <v>6.05</v>
      </c>
      <c r="KX76" s="25">
        <f>+'simulations corn farm1'!KX258</f>
        <v>4.59</v>
      </c>
      <c r="KY76" s="25">
        <f>+'simulations corn farm1'!KY258</f>
        <v>5.85</v>
      </c>
      <c r="KZ76" s="25">
        <f>+'simulations corn farm1'!KZ258</f>
        <v>2.09</v>
      </c>
      <c r="LA76" s="25">
        <f>+'simulations corn farm1'!LA258</f>
        <v>4.38</v>
      </c>
      <c r="LB76" s="25">
        <f>+'simulations corn farm1'!LB258</f>
        <v>1.73</v>
      </c>
      <c r="LC76" s="25">
        <f>+'simulations corn farm1'!LC258</f>
        <v>3.93</v>
      </c>
      <c r="LD76" s="25">
        <f>+'simulations corn farm1'!LD258</f>
        <v>2.21</v>
      </c>
      <c r="LE76" s="25">
        <f>+'simulations corn farm1'!LE258</f>
        <v>2.5</v>
      </c>
      <c r="LF76" s="25">
        <f>+'simulations corn farm1'!LF258</f>
        <v>4.63</v>
      </c>
      <c r="LG76" s="25">
        <f>+'simulations corn farm1'!LG258</f>
        <v>2.58</v>
      </c>
      <c r="LH76" s="25">
        <f>+'simulations corn farm1'!LH258</f>
        <v>4.6900000000000004</v>
      </c>
      <c r="LI76" s="25">
        <f>+'simulations corn farm1'!LI258</f>
        <v>1.94</v>
      </c>
      <c r="LJ76" s="25">
        <f>+'simulations corn farm1'!LJ258</f>
        <v>3.54</v>
      </c>
      <c r="LK76" s="25">
        <f>+'simulations corn farm1'!LK258</f>
        <v>3.71</v>
      </c>
      <c r="LL76" s="25">
        <f>+'simulations corn farm1'!LL258</f>
        <v>3.46</v>
      </c>
      <c r="LM76" s="25">
        <f>+'simulations corn farm1'!LM258</f>
        <v>3.3</v>
      </c>
      <c r="LN76" s="25">
        <f>+'simulations corn farm1'!LN258</f>
        <v>2.99</v>
      </c>
      <c r="LO76" s="25">
        <f>+'simulations corn farm1'!LO258</f>
        <v>3.86</v>
      </c>
      <c r="LP76" s="25">
        <f>+'simulations corn farm1'!LP258</f>
        <v>2.91</v>
      </c>
      <c r="LQ76" s="25">
        <f>+'simulations corn farm1'!LQ258</f>
        <v>2.39</v>
      </c>
      <c r="LR76" s="25">
        <f>+'simulations corn farm1'!LR258</f>
        <v>3.13</v>
      </c>
      <c r="LS76" s="25">
        <f>+'simulations corn farm1'!LS258</f>
        <v>3.36</v>
      </c>
      <c r="LT76" s="25">
        <f>+'simulations corn farm1'!LT258</f>
        <v>2.67</v>
      </c>
      <c r="LU76" s="25">
        <f>+'simulations corn farm1'!LU258</f>
        <v>3.44</v>
      </c>
      <c r="LV76" s="25">
        <f>+'simulations corn farm1'!LV258</f>
        <v>4.37</v>
      </c>
      <c r="LW76" s="25">
        <f>+'simulations corn farm1'!LW258</f>
        <v>2.6</v>
      </c>
      <c r="LX76" s="25">
        <f>+'simulations corn farm1'!LX258</f>
        <v>3.16</v>
      </c>
      <c r="LY76" s="25">
        <f>+'simulations corn farm1'!LY258</f>
        <v>3.86</v>
      </c>
      <c r="LZ76" s="25">
        <f>+'simulations corn farm1'!LZ258</f>
        <v>4.22</v>
      </c>
      <c r="MA76" s="25">
        <f>+'simulations corn farm1'!MA258</f>
        <v>2.1800000000000002</v>
      </c>
      <c r="MB76" s="25">
        <f>+'simulations corn farm1'!MB258</f>
        <v>3.23</v>
      </c>
      <c r="MC76" s="25">
        <f>+'simulations corn farm1'!MC258</f>
        <v>3.75</v>
      </c>
      <c r="MD76" s="25">
        <f>+'simulations corn farm1'!MD258</f>
        <v>3.93</v>
      </c>
      <c r="ME76" s="25">
        <f>+'simulations corn farm1'!ME258</f>
        <v>2.23</v>
      </c>
      <c r="MF76" s="25">
        <f>+'simulations corn farm1'!MF258</f>
        <v>3.43</v>
      </c>
      <c r="MG76" s="25">
        <f>+'simulations corn farm1'!MG258</f>
        <v>2.52</v>
      </c>
      <c r="MH76" s="25">
        <f>+'simulations corn farm1'!MH258</f>
        <v>2.63</v>
      </c>
      <c r="MI76" s="25">
        <f>+'simulations corn farm1'!MI258</f>
        <v>2.71</v>
      </c>
      <c r="MJ76" s="25">
        <f>+'simulations corn farm1'!MJ258</f>
        <v>3.32</v>
      </c>
      <c r="MK76" s="25">
        <f>+'simulations corn farm1'!MK258</f>
        <v>3.39</v>
      </c>
      <c r="ML76" s="25">
        <f>+'simulations corn farm1'!ML258</f>
        <v>3.26</v>
      </c>
      <c r="MM76" s="25">
        <f>+'simulations corn farm1'!MM258</f>
        <v>2.5099999999999998</v>
      </c>
      <c r="MN76" s="25">
        <f>+'simulations corn farm1'!MN258</f>
        <v>4.38</v>
      </c>
      <c r="MO76" s="25">
        <f>+'simulations corn farm1'!MO258</f>
        <v>3.84</v>
      </c>
      <c r="MP76" s="25">
        <f>+'simulations corn farm1'!MP258</f>
        <v>2.82</v>
      </c>
      <c r="MQ76" s="25">
        <f>+'simulations corn farm1'!MQ258</f>
        <v>3.14</v>
      </c>
      <c r="MR76" s="25">
        <f>+'simulations corn farm1'!MR258</f>
        <v>3.13</v>
      </c>
      <c r="MS76" s="25">
        <f>+'simulations corn farm1'!MS258</f>
        <v>1.96</v>
      </c>
      <c r="MT76" s="25">
        <f>+'simulations corn farm1'!MT258</f>
        <v>1.87</v>
      </c>
      <c r="MU76" s="25">
        <f>+'simulations corn farm1'!MU258</f>
        <v>3.98</v>
      </c>
      <c r="MV76" s="25">
        <f>+'simulations corn farm1'!MV258</f>
        <v>4.1100000000000003</v>
      </c>
      <c r="MW76" s="25">
        <f>+'simulations corn farm1'!MW258</f>
        <v>4.49</v>
      </c>
      <c r="MX76" s="25">
        <f>+'simulations corn farm1'!MX258</f>
        <v>2.86</v>
      </c>
      <c r="MY76" s="25">
        <f>+'simulations corn farm1'!MY258</f>
        <v>2.29</v>
      </c>
      <c r="MZ76" s="25">
        <f>+'simulations corn farm1'!MZ258</f>
        <v>5.7</v>
      </c>
      <c r="NA76" s="25">
        <f>+'simulations corn farm1'!NA258</f>
        <v>4.43</v>
      </c>
      <c r="NB76" s="25">
        <f>+'simulations corn farm1'!NB258</f>
        <v>5.39</v>
      </c>
      <c r="NC76" s="25">
        <f>+'simulations corn farm1'!NC258</f>
        <v>4.25</v>
      </c>
      <c r="ND76" s="25">
        <f>+'simulations corn farm1'!ND258</f>
        <v>3.8</v>
      </c>
      <c r="NE76" s="25">
        <f>+'simulations corn farm1'!NE258</f>
        <v>1.89</v>
      </c>
      <c r="NF76" s="25">
        <f>+'simulations corn farm1'!NF258</f>
        <v>3.39</v>
      </c>
      <c r="NG76" s="25">
        <f>+'simulations corn farm1'!NG258</f>
        <v>3.2</v>
      </c>
      <c r="NH76" s="25">
        <f>+'simulations corn farm1'!NH258</f>
        <v>3.78</v>
      </c>
      <c r="NI76" s="25">
        <f>+'simulations corn farm1'!NI258</f>
        <v>4.1900000000000004</v>
      </c>
      <c r="NJ76" s="25">
        <f>+'simulations corn farm1'!NJ258</f>
        <v>3.18</v>
      </c>
      <c r="NK76" s="25">
        <f>+'simulations corn farm1'!NK258</f>
        <v>3.95</v>
      </c>
      <c r="NL76" s="25">
        <f>+'simulations corn farm1'!NL258</f>
        <v>3.32</v>
      </c>
      <c r="NM76" s="25">
        <f>+'simulations corn farm1'!NM258</f>
        <v>4.3</v>
      </c>
      <c r="NN76" s="25">
        <f>+'simulations corn farm1'!NN258</f>
        <v>4.17</v>
      </c>
      <c r="NO76" s="25">
        <f>+'simulations corn farm1'!NO258</f>
        <v>4.32</v>
      </c>
      <c r="NP76" s="25">
        <f>+'simulations corn farm1'!NP258</f>
        <v>3.01</v>
      </c>
      <c r="NQ76" s="25">
        <f>+'simulations corn farm1'!NQ258</f>
        <v>4.25</v>
      </c>
      <c r="NR76" s="25">
        <f>+'simulations corn farm1'!NR258</f>
        <v>3.31</v>
      </c>
      <c r="NS76" s="25">
        <f>+'simulations corn farm1'!NS258</f>
        <v>2.75</v>
      </c>
      <c r="NT76" s="25">
        <f>+'simulations corn farm1'!NT258</f>
        <v>4.3899999999999997</v>
      </c>
      <c r="NU76" s="25">
        <f>+'simulations corn farm1'!NU258</f>
        <v>3.95</v>
      </c>
      <c r="NV76" s="25">
        <f>+'simulations corn farm1'!NV258</f>
        <v>2.5299999999999998</v>
      </c>
      <c r="NW76" s="25">
        <f>+'simulations corn farm1'!NW258</f>
        <v>2.81</v>
      </c>
      <c r="NX76" s="25">
        <f>+'simulations corn farm1'!NX258</f>
        <v>5.1100000000000003</v>
      </c>
      <c r="NY76" s="25">
        <f>+'simulations corn farm1'!NY258</f>
        <v>2.48</v>
      </c>
      <c r="NZ76" s="25">
        <f>+'simulations corn farm1'!NZ258</f>
        <v>5.53</v>
      </c>
      <c r="OA76" s="25">
        <f>+'simulations corn farm1'!OA258</f>
        <v>3.44</v>
      </c>
      <c r="OB76" s="25">
        <f>+'simulations corn farm1'!OB258</f>
        <v>4.8</v>
      </c>
      <c r="OC76" s="25">
        <f>+'simulations corn farm1'!OC258</f>
        <v>3.39</v>
      </c>
      <c r="OD76" s="25">
        <f>+'simulations corn farm1'!OD258</f>
        <v>4.88</v>
      </c>
      <c r="OE76" s="25">
        <f>+'simulations corn farm1'!OE258</f>
        <v>3.63</v>
      </c>
      <c r="OF76" s="25">
        <f>+'simulations corn farm1'!OF258</f>
        <v>4.03</v>
      </c>
      <c r="OG76" s="25">
        <f>+'simulations corn farm1'!OG258</f>
        <v>2.17</v>
      </c>
      <c r="OH76" s="25">
        <f>+'simulations corn farm1'!OH258</f>
        <v>5.07</v>
      </c>
      <c r="OI76" s="25">
        <f>+'simulations corn farm1'!OI258</f>
        <v>3.24</v>
      </c>
      <c r="OJ76" s="25">
        <f>+'simulations corn farm1'!OJ258</f>
        <v>4</v>
      </c>
      <c r="OK76" s="25">
        <f>+'simulations corn farm1'!OK258</f>
        <v>2.4</v>
      </c>
      <c r="OL76" s="25">
        <f>+'simulations corn farm1'!OL258</f>
        <v>1.82</v>
      </c>
      <c r="OM76" s="25">
        <f>+'simulations corn farm1'!OM258</f>
        <v>2.78</v>
      </c>
      <c r="ON76" s="25">
        <f>+'simulations corn farm1'!ON258</f>
        <v>3.03</v>
      </c>
      <c r="OO76" s="25">
        <f>+'simulations corn farm1'!OO258</f>
        <v>3.23</v>
      </c>
      <c r="OP76" s="25">
        <f>+'simulations corn farm1'!OP258</f>
        <v>2.87</v>
      </c>
      <c r="OQ76" s="25">
        <f>+'simulations corn farm1'!OQ258</f>
        <v>4.13</v>
      </c>
      <c r="OR76" s="25">
        <f>+'simulations corn farm1'!OR258</f>
        <v>1.96</v>
      </c>
      <c r="OS76" s="25">
        <f>+'simulations corn farm1'!OS258</f>
        <v>2.72</v>
      </c>
      <c r="OT76" s="25">
        <f>+'simulations corn farm1'!OT258</f>
        <v>4.18</v>
      </c>
      <c r="OU76" s="25">
        <f>+'simulations corn farm1'!OU258</f>
        <v>3.36</v>
      </c>
      <c r="OV76" s="25">
        <f>+'simulations corn farm1'!OV258</f>
        <v>4.93</v>
      </c>
      <c r="OW76" s="25">
        <f>+'simulations corn farm1'!OW258</f>
        <v>2.95</v>
      </c>
      <c r="OX76" s="25">
        <f>+'simulations corn farm1'!OX258</f>
        <v>3.64</v>
      </c>
      <c r="OY76" s="25">
        <f>+'simulations corn farm1'!OY258</f>
        <v>5.43</v>
      </c>
      <c r="OZ76" s="25">
        <f>+'simulations corn farm1'!OZ258</f>
        <v>3.32</v>
      </c>
      <c r="PA76" s="25">
        <f>+'simulations corn farm1'!PA258</f>
        <v>2.16</v>
      </c>
      <c r="PB76" s="25">
        <f>+'simulations corn farm1'!PB258</f>
        <v>2.96</v>
      </c>
      <c r="PC76" s="25">
        <f>+'simulations corn farm1'!PC258</f>
        <v>5.42</v>
      </c>
      <c r="PD76" s="25">
        <f>+'simulations corn farm1'!PD258</f>
        <v>3.43</v>
      </c>
      <c r="PE76" s="25">
        <f>+'simulations corn farm1'!PE258</f>
        <v>3.22</v>
      </c>
      <c r="PF76" s="25">
        <f>+'simulations corn farm1'!PF258</f>
        <v>3.02</v>
      </c>
      <c r="PG76" s="25">
        <f>+'simulations corn farm1'!PG258</f>
        <v>3.37</v>
      </c>
      <c r="PH76" s="25">
        <f>+'simulations corn farm1'!PH258</f>
        <v>0.86</v>
      </c>
      <c r="PI76" s="25">
        <f>+'simulations corn farm1'!PI258</f>
        <v>3.56</v>
      </c>
      <c r="PJ76" s="25">
        <f>+'simulations corn farm1'!PJ258</f>
        <v>3.67</v>
      </c>
      <c r="PK76" s="25">
        <f>+'simulations corn farm1'!PK258</f>
        <v>3.33</v>
      </c>
      <c r="PL76" s="25">
        <f>+'simulations corn farm1'!PL258</f>
        <v>4.55</v>
      </c>
      <c r="PM76" s="25">
        <f>+'simulations corn farm1'!PM258</f>
        <v>4.1100000000000003</v>
      </c>
      <c r="PN76" s="25">
        <f>+'simulations corn farm1'!PN258</f>
        <v>4.3499999999999996</v>
      </c>
      <c r="PO76" s="25">
        <f>+'simulations corn farm1'!PO258</f>
        <v>3.63</v>
      </c>
      <c r="PP76" s="25">
        <f>+'simulations corn farm1'!PP258</f>
        <v>4.04</v>
      </c>
      <c r="PQ76" s="25">
        <f>+'simulations corn farm1'!PQ258</f>
        <v>3.01</v>
      </c>
      <c r="PR76" s="25">
        <f>+'simulations corn farm1'!PR258</f>
        <v>2.86</v>
      </c>
      <c r="PS76" s="25">
        <f>+'simulations corn farm1'!PS258</f>
        <v>3.57</v>
      </c>
      <c r="PT76" s="25">
        <f>+'simulations corn farm1'!PT258</f>
        <v>3.67</v>
      </c>
      <c r="PU76" s="25">
        <f>+'simulations corn farm1'!PU258</f>
        <v>5.41</v>
      </c>
      <c r="PV76" s="25">
        <f>+'simulations corn farm1'!PV258</f>
        <v>3.55</v>
      </c>
      <c r="PW76" s="25">
        <f>+'simulations corn farm1'!PW258</f>
        <v>2.23</v>
      </c>
      <c r="PX76" s="25">
        <f>+'simulations corn farm1'!PX258</f>
        <v>3.9</v>
      </c>
      <c r="PY76" s="25">
        <f>+'simulations corn farm1'!PY258</f>
        <v>1.1499999999999999</v>
      </c>
      <c r="PZ76" s="25">
        <f>+'simulations corn farm1'!PZ258</f>
        <v>3.9</v>
      </c>
      <c r="QA76" s="25">
        <f>+'simulations corn farm1'!QA258</f>
        <v>3.46</v>
      </c>
      <c r="QB76" s="25">
        <f>+'simulations corn farm1'!QB258</f>
        <v>2.16</v>
      </c>
      <c r="QC76" s="25">
        <f>+'simulations corn farm1'!QC258</f>
        <v>4.12</v>
      </c>
      <c r="QD76" s="25">
        <f>+'simulations corn farm1'!QD258</f>
        <v>3.07</v>
      </c>
      <c r="QE76" s="25">
        <f>+'simulations corn farm1'!QE258</f>
        <v>4.3099999999999996</v>
      </c>
      <c r="QF76" s="25">
        <f>+'simulations corn farm1'!QF258</f>
        <v>3.1</v>
      </c>
      <c r="QG76" s="25">
        <f>+'simulations corn farm1'!QG258</f>
        <v>4.4400000000000004</v>
      </c>
      <c r="QH76" s="25">
        <f>+'simulations corn farm1'!QH258</f>
        <v>1.98</v>
      </c>
      <c r="QI76" s="25">
        <f>+'simulations corn farm1'!QI258</f>
        <v>3.64</v>
      </c>
      <c r="QJ76" s="25">
        <f>+'simulations corn farm1'!QJ258</f>
        <v>4.3600000000000003</v>
      </c>
      <c r="QK76" s="25">
        <f>+'simulations corn farm1'!QK258</f>
        <v>6.49</v>
      </c>
      <c r="QL76" s="25">
        <f>+'simulations corn farm1'!QL258</f>
        <v>2.66</v>
      </c>
      <c r="QM76" s="25">
        <f>+'simulations corn farm1'!QM258</f>
        <v>4.34</v>
      </c>
      <c r="QN76" s="25">
        <f>+'simulations corn farm1'!QN258</f>
        <v>3.21</v>
      </c>
      <c r="QO76" s="25">
        <f>+'simulations corn farm1'!QO258</f>
        <v>3.81</v>
      </c>
      <c r="QP76" s="25">
        <f>+'simulations corn farm1'!QP258</f>
        <v>4.6500000000000004</v>
      </c>
      <c r="QQ76" s="25">
        <f>+'simulations corn farm1'!QQ258</f>
        <v>4.07</v>
      </c>
      <c r="QR76" s="25">
        <f>+'simulations corn farm1'!QR258</f>
        <v>3.74</v>
      </c>
      <c r="QS76" s="25">
        <f>+'simulations corn farm1'!QS258</f>
        <v>4.09</v>
      </c>
      <c r="QT76" s="25">
        <f>+'simulations corn farm1'!QT258</f>
        <v>3.6</v>
      </c>
      <c r="QU76" s="25">
        <f>+'simulations corn farm1'!QU258</f>
        <v>3.53</v>
      </c>
      <c r="QV76" s="25">
        <f>+'simulations corn farm1'!QV258</f>
        <v>4.9400000000000004</v>
      </c>
      <c r="QW76" s="25">
        <f>+'simulations corn farm1'!QW258</f>
        <v>1.74</v>
      </c>
      <c r="QX76" s="25">
        <f>+'simulations corn farm1'!QX258</f>
        <v>2.76</v>
      </c>
      <c r="QY76" s="25">
        <f>+'simulations corn farm1'!QY258</f>
        <v>3.28</v>
      </c>
      <c r="QZ76" s="25">
        <f>+'simulations corn farm1'!QZ258</f>
        <v>1.85</v>
      </c>
      <c r="RA76" s="25">
        <f>+'simulations corn farm1'!RA258</f>
        <v>3.47</v>
      </c>
      <c r="RB76" s="25">
        <f>+'simulations corn farm1'!RB258</f>
        <v>2.76</v>
      </c>
      <c r="RC76" s="25">
        <f>+'simulations corn farm1'!RC258</f>
        <v>3.17</v>
      </c>
      <c r="RD76" s="25">
        <f>+'simulations corn farm1'!RD258</f>
        <v>3.87</v>
      </c>
      <c r="RE76" s="25">
        <f>+'simulations corn farm1'!RE258</f>
        <v>4.18</v>
      </c>
      <c r="RF76" s="25">
        <f>+'simulations corn farm1'!RF258</f>
        <v>3.02</v>
      </c>
      <c r="RG76" s="25">
        <f>+'simulations corn farm1'!RG258</f>
        <v>3.52</v>
      </c>
      <c r="RH76" s="25">
        <f>+'simulations corn farm1'!RH258</f>
        <v>2.97</v>
      </c>
      <c r="RI76" s="25">
        <f>+'simulations corn farm1'!RI258</f>
        <v>3.1</v>
      </c>
      <c r="RJ76" s="25">
        <f>+'simulations corn farm1'!RJ258</f>
        <v>2.64</v>
      </c>
      <c r="RK76" s="25">
        <f>+'simulations corn farm1'!RK258</f>
        <v>4.51</v>
      </c>
      <c r="RL76" s="25">
        <f>+'simulations corn farm1'!RL258</f>
        <v>3.28</v>
      </c>
      <c r="RM76" s="25">
        <f>+'simulations corn farm1'!RM258</f>
        <v>4.5599999999999996</v>
      </c>
      <c r="RN76" s="25">
        <f>+'simulations corn farm1'!RN258</f>
        <v>3</v>
      </c>
      <c r="RO76" s="25">
        <f>+'simulations corn farm1'!RO258</f>
        <v>2.95</v>
      </c>
      <c r="RP76" s="25">
        <f>+'simulations corn farm1'!RP258</f>
        <v>3.41</v>
      </c>
      <c r="RQ76" s="25">
        <f>+'simulations corn farm1'!RQ258</f>
        <v>4.1399999999999997</v>
      </c>
      <c r="RR76" s="25">
        <f>+'simulations corn farm1'!RR258</f>
        <v>3.94</v>
      </c>
      <c r="RS76" s="25">
        <f>+'simulations corn farm1'!RS258</f>
        <v>3.54</v>
      </c>
      <c r="RT76" s="25">
        <f>+'simulations corn farm1'!RT258</f>
        <v>3.66</v>
      </c>
      <c r="RU76" s="25">
        <f>+'simulations corn farm1'!RU258</f>
        <v>3.12</v>
      </c>
      <c r="RV76" s="25">
        <f>+'simulations corn farm1'!RV258</f>
        <v>4.7699999999999996</v>
      </c>
      <c r="RW76" s="25">
        <f>+'simulations corn farm1'!RW258</f>
        <v>3.86</v>
      </c>
      <c r="RX76" s="25">
        <f>+'simulations corn farm1'!RX258</f>
        <v>4.1500000000000004</v>
      </c>
      <c r="RY76" s="25">
        <f>+'simulations corn farm1'!RY258</f>
        <v>3.72</v>
      </c>
      <c r="RZ76" s="25">
        <f>+'simulations corn farm1'!RZ258</f>
        <v>1.88</v>
      </c>
      <c r="SA76" s="25">
        <f>+'simulations corn farm1'!SA258</f>
        <v>3.07</v>
      </c>
      <c r="SB76" s="25">
        <f>+'simulations corn farm1'!SB258</f>
        <v>4.28</v>
      </c>
      <c r="SC76" s="25">
        <f>+'simulations corn farm1'!SC258</f>
        <v>4.3600000000000003</v>
      </c>
      <c r="SD76" s="25">
        <f>+'simulations corn farm1'!SD258</f>
        <v>3.49</v>
      </c>
      <c r="SE76" s="25">
        <f>+'simulations corn farm1'!SE258</f>
        <v>3.06</v>
      </c>
      <c r="SF76" s="25">
        <f>+'simulations corn farm1'!SF258</f>
        <v>2.31</v>
      </c>
      <c r="SG76" s="25">
        <f>+'simulations corn farm1'!SG258</f>
        <v>3.4</v>
      </c>
      <c r="SH76" s="25"/>
      <c r="SI76" s="25"/>
      <c r="SJ76" s="25"/>
    </row>
    <row r="78" spans="1:504">
      <c r="A78" s="90" t="s">
        <v>605</v>
      </c>
      <c r="C78" s="25">
        <f>+'simulations corn farm1'!$Q$63</f>
        <v>3.7</v>
      </c>
    </row>
    <row r="79" spans="1:504">
      <c r="A79">
        <v>2014</v>
      </c>
      <c r="B79" s="25">
        <f>+MAX($C$78,B72)</f>
        <v>3.7</v>
      </c>
      <c r="C79" s="25">
        <f t="shared" ref="C79:BN79" si="4">+MAX($C$78,C72)</f>
        <v>5.23</v>
      </c>
      <c r="D79" s="25">
        <f t="shared" si="4"/>
        <v>3.7</v>
      </c>
      <c r="E79" s="25">
        <f t="shared" si="4"/>
        <v>3.7</v>
      </c>
      <c r="F79" s="25">
        <f t="shared" si="4"/>
        <v>3.7</v>
      </c>
      <c r="G79" s="25">
        <f t="shared" si="4"/>
        <v>3.7</v>
      </c>
      <c r="H79" s="25">
        <f t="shared" si="4"/>
        <v>3.95</v>
      </c>
      <c r="I79" s="25">
        <f t="shared" si="4"/>
        <v>3.89</v>
      </c>
      <c r="J79" s="25">
        <f t="shared" si="4"/>
        <v>3.7</v>
      </c>
      <c r="K79" s="25">
        <f t="shared" si="4"/>
        <v>3.7</v>
      </c>
      <c r="L79" s="25">
        <f t="shared" si="4"/>
        <v>4.38</v>
      </c>
      <c r="M79" s="25">
        <f t="shared" si="4"/>
        <v>3.7</v>
      </c>
      <c r="N79" s="25">
        <f t="shared" si="4"/>
        <v>4.2300000000000004</v>
      </c>
      <c r="O79" s="25">
        <f t="shared" si="4"/>
        <v>3.7</v>
      </c>
      <c r="P79" s="25">
        <f t="shared" si="4"/>
        <v>3.7</v>
      </c>
      <c r="Q79" s="25">
        <f t="shared" si="4"/>
        <v>3.89</v>
      </c>
      <c r="R79" s="25">
        <f t="shared" si="4"/>
        <v>3.7</v>
      </c>
      <c r="S79" s="25">
        <f t="shared" si="4"/>
        <v>5.17</v>
      </c>
      <c r="T79" s="25">
        <f t="shared" si="4"/>
        <v>3.7</v>
      </c>
      <c r="U79" s="25">
        <f t="shared" si="4"/>
        <v>4.04</v>
      </c>
      <c r="V79" s="25">
        <f t="shared" si="4"/>
        <v>5</v>
      </c>
      <c r="W79" s="25">
        <f t="shared" si="4"/>
        <v>3.7</v>
      </c>
      <c r="X79" s="25">
        <f t="shared" si="4"/>
        <v>3.7</v>
      </c>
      <c r="Y79" s="25">
        <f t="shared" si="4"/>
        <v>3.7</v>
      </c>
      <c r="Z79" s="25">
        <f t="shared" si="4"/>
        <v>3.7</v>
      </c>
      <c r="AA79" s="25">
        <f t="shared" si="4"/>
        <v>4.3600000000000003</v>
      </c>
      <c r="AB79" s="25">
        <f t="shared" si="4"/>
        <v>3.7</v>
      </c>
      <c r="AC79" s="25">
        <f t="shared" si="4"/>
        <v>4.08</v>
      </c>
      <c r="AD79" s="25">
        <f t="shared" si="4"/>
        <v>4.28</v>
      </c>
      <c r="AE79" s="25">
        <f t="shared" si="4"/>
        <v>3.86</v>
      </c>
      <c r="AF79" s="25">
        <f t="shared" si="4"/>
        <v>6.82</v>
      </c>
      <c r="AG79" s="25">
        <f t="shared" si="4"/>
        <v>3.7</v>
      </c>
      <c r="AH79" s="25">
        <f t="shared" si="4"/>
        <v>5.29</v>
      </c>
      <c r="AI79" s="25">
        <f t="shared" si="4"/>
        <v>3.7</v>
      </c>
      <c r="AJ79" s="25">
        <f t="shared" si="4"/>
        <v>3.7</v>
      </c>
      <c r="AK79" s="25">
        <f t="shared" si="4"/>
        <v>4.07</v>
      </c>
      <c r="AL79" s="25">
        <f t="shared" si="4"/>
        <v>3.7</v>
      </c>
      <c r="AM79" s="25">
        <f t="shared" si="4"/>
        <v>3.7</v>
      </c>
      <c r="AN79" s="25">
        <f t="shared" si="4"/>
        <v>3.7</v>
      </c>
      <c r="AO79" s="25">
        <f t="shared" si="4"/>
        <v>5.35</v>
      </c>
      <c r="AP79" s="25">
        <f t="shared" si="4"/>
        <v>3.76</v>
      </c>
      <c r="AQ79" s="25">
        <f t="shared" si="4"/>
        <v>5.52</v>
      </c>
      <c r="AR79" s="25">
        <f t="shared" si="4"/>
        <v>4.41</v>
      </c>
      <c r="AS79" s="25">
        <f t="shared" si="4"/>
        <v>3.7</v>
      </c>
      <c r="AT79" s="25">
        <f t="shared" si="4"/>
        <v>3.7</v>
      </c>
      <c r="AU79" s="25">
        <f t="shared" si="4"/>
        <v>3.7</v>
      </c>
      <c r="AV79" s="25">
        <f t="shared" si="4"/>
        <v>5.82</v>
      </c>
      <c r="AW79" s="25">
        <f t="shared" si="4"/>
        <v>3.92</v>
      </c>
      <c r="AX79" s="25">
        <f t="shared" si="4"/>
        <v>3.75</v>
      </c>
      <c r="AY79" s="25">
        <f t="shared" si="4"/>
        <v>4.33</v>
      </c>
      <c r="AZ79" s="25">
        <f t="shared" si="4"/>
        <v>3.7</v>
      </c>
      <c r="BA79" s="25">
        <f t="shared" si="4"/>
        <v>6.12</v>
      </c>
      <c r="BB79" s="25">
        <f t="shared" si="4"/>
        <v>3.99</v>
      </c>
      <c r="BC79" s="25">
        <f t="shared" si="4"/>
        <v>3.92</v>
      </c>
      <c r="BD79" s="25">
        <f t="shared" si="4"/>
        <v>3.7</v>
      </c>
      <c r="BE79" s="25">
        <f t="shared" si="4"/>
        <v>3.7</v>
      </c>
      <c r="BF79" s="25">
        <f t="shared" si="4"/>
        <v>3.7</v>
      </c>
      <c r="BG79" s="25">
        <f t="shared" si="4"/>
        <v>5</v>
      </c>
      <c r="BH79" s="25">
        <f t="shared" si="4"/>
        <v>3.7</v>
      </c>
      <c r="BI79" s="25">
        <f t="shared" si="4"/>
        <v>3.7</v>
      </c>
      <c r="BJ79" s="25">
        <f t="shared" si="4"/>
        <v>3.7</v>
      </c>
      <c r="BK79" s="25">
        <f t="shared" si="4"/>
        <v>4.08</v>
      </c>
      <c r="BL79" s="25">
        <f t="shared" si="4"/>
        <v>5.42</v>
      </c>
      <c r="BM79" s="25">
        <f t="shared" si="4"/>
        <v>3.7</v>
      </c>
      <c r="BN79" s="25">
        <f t="shared" si="4"/>
        <v>5.27</v>
      </c>
      <c r="BO79" s="25">
        <f t="shared" ref="BO79:DZ79" si="5">+MAX($C$78,BO72)</f>
        <v>3.7</v>
      </c>
      <c r="BP79" s="25">
        <f t="shared" si="5"/>
        <v>3.7</v>
      </c>
      <c r="BQ79" s="25">
        <f t="shared" si="5"/>
        <v>4.95</v>
      </c>
      <c r="BR79" s="25">
        <f t="shared" si="5"/>
        <v>3.7</v>
      </c>
      <c r="BS79" s="25">
        <f t="shared" si="5"/>
        <v>3.7</v>
      </c>
      <c r="BT79" s="25">
        <f t="shared" si="5"/>
        <v>4.03</v>
      </c>
      <c r="BU79" s="25">
        <f t="shared" si="5"/>
        <v>3.7</v>
      </c>
      <c r="BV79" s="25">
        <f t="shared" si="5"/>
        <v>3.7</v>
      </c>
      <c r="BW79" s="25">
        <f t="shared" si="5"/>
        <v>5.36</v>
      </c>
      <c r="BX79" s="25">
        <f t="shared" si="5"/>
        <v>3.7</v>
      </c>
      <c r="BY79" s="25">
        <f t="shared" si="5"/>
        <v>3.7</v>
      </c>
      <c r="BZ79" s="25">
        <f t="shared" si="5"/>
        <v>3.75</v>
      </c>
      <c r="CA79" s="25">
        <f t="shared" si="5"/>
        <v>4.6100000000000003</v>
      </c>
      <c r="CB79" s="25">
        <f t="shared" si="5"/>
        <v>4.42</v>
      </c>
      <c r="CC79" s="25">
        <f t="shared" si="5"/>
        <v>3.7</v>
      </c>
      <c r="CD79" s="25">
        <f t="shared" si="5"/>
        <v>3.7</v>
      </c>
      <c r="CE79" s="25">
        <f t="shared" si="5"/>
        <v>5.17</v>
      </c>
      <c r="CF79" s="25">
        <f t="shared" si="5"/>
        <v>3.7</v>
      </c>
      <c r="CG79" s="25">
        <f t="shared" si="5"/>
        <v>3.7</v>
      </c>
      <c r="CH79" s="25">
        <f t="shared" si="5"/>
        <v>3.92</v>
      </c>
      <c r="CI79" s="25">
        <f t="shared" si="5"/>
        <v>3.7</v>
      </c>
      <c r="CJ79" s="25">
        <f t="shared" si="5"/>
        <v>4.29</v>
      </c>
      <c r="CK79" s="25">
        <f t="shared" si="5"/>
        <v>4.26</v>
      </c>
      <c r="CL79" s="25">
        <f t="shared" si="5"/>
        <v>4.5199999999999996</v>
      </c>
      <c r="CM79" s="25">
        <f t="shared" si="5"/>
        <v>5.09</v>
      </c>
      <c r="CN79" s="25">
        <f t="shared" si="5"/>
        <v>3.7</v>
      </c>
      <c r="CO79" s="25">
        <f t="shared" si="5"/>
        <v>3.91</v>
      </c>
      <c r="CP79" s="25">
        <f t="shared" si="5"/>
        <v>4.4800000000000004</v>
      </c>
      <c r="CQ79" s="25">
        <f t="shared" si="5"/>
        <v>3.7</v>
      </c>
      <c r="CR79" s="25">
        <f t="shared" si="5"/>
        <v>3.7</v>
      </c>
      <c r="CS79" s="25">
        <f t="shared" si="5"/>
        <v>4.2300000000000004</v>
      </c>
      <c r="CT79" s="25">
        <f t="shared" si="5"/>
        <v>3.7</v>
      </c>
      <c r="CU79" s="25">
        <f t="shared" si="5"/>
        <v>5.8</v>
      </c>
      <c r="CV79" s="25">
        <f t="shared" si="5"/>
        <v>3.85</v>
      </c>
      <c r="CW79" s="25">
        <f t="shared" si="5"/>
        <v>4.75</v>
      </c>
      <c r="CX79" s="25">
        <f t="shared" si="5"/>
        <v>4.17</v>
      </c>
      <c r="CY79" s="25">
        <f t="shared" si="5"/>
        <v>3.7</v>
      </c>
      <c r="CZ79" s="25">
        <f t="shared" si="5"/>
        <v>4.8</v>
      </c>
      <c r="DA79" s="25">
        <f t="shared" si="5"/>
        <v>3.7</v>
      </c>
      <c r="DB79" s="25">
        <f t="shared" si="5"/>
        <v>4.24</v>
      </c>
      <c r="DC79" s="25">
        <f t="shared" si="5"/>
        <v>3.7</v>
      </c>
      <c r="DD79" s="25">
        <f t="shared" si="5"/>
        <v>5.05</v>
      </c>
      <c r="DE79" s="25">
        <f t="shared" si="5"/>
        <v>4.78</v>
      </c>
      <c r="DF79" s="25">
        <f t="shared" si="5"/>
        <v>6.07</v>
      </c>
      <c r="DG79" s="25">
        <f t="shared" si="5"/>
        <v>4.21</v>
      </c>
      <c r="DH79" s="25">
        <f t="shared" si="5"/>
        <v>3.7</v>
      </c>
      <c r="DI79" s="25">
        <f t="shared" si="5"/>
        <v>4.2</v>
      </c>
      <c r="DJ79" s="25">
        <f t="shared" si="5"/>
        <v>3.7</v>
      </c>
      <c r="DK79" s="25">
        <f t="shared" si="5"/>
        <v>3.7</v>
      </c>
      <c r="DL79" s="25">
        <f t="shared" si="5"/>
        <v>3.7</v>
      </c>
      <c r="DM79" s="25">
        <f t="shared" si="5"/>
        <v>3.7</v>
      </c>
      <c r="DN79" s="25">
        <f t="shared" si="5"/>
        <v>4.54</v>
      </c>
      <c r="DO79" s="25">
        <f t="shared" si="5"/>
        <v>3.83</v>
      </c>
      <c r="DP79" s="25">
        <f t="shared" si="5"/>
        <v>3.7</v>
      </c>
      <c r="DQ79" s="25">
        <f t="shared" si="5"/>
        <v>3.7</v>
      </c>
      <c r="DR79" s="25">
        <f t="shared" si="5"/>
        <v>3.7</v>
      </c>
      <c r="DS79" s="25">
        <f t="shared" si="5"/>
        <v>5.32</v>
      </c>
      <c r="DT79" s="25">
        <f t="shared" si="5"/>
        <v>3.7</v>
      </c>
      <c r="DU79" s="25">
        <f t="shared" si="5"/>
        <v>5.08</v>
      </c>
      <c r="DV79" s="25">
        <f t="shared" si="5"/>
        <v>4.34</v>
      </c>
      <c r="DW79" s="25">
        <f t="shared" si="5"/>
        <v>4.75</v>
      </c>
      <c r="DX79" s="25">
        <f t="shared" si="5"/>
        <v>4.9400000000000004</v>
      </c>
      <c r="DY79" s="25">
        <f t="shared" si="5"/>
        <v>3.7</v>
      </c>
      <c r="DZ79" s="25">
        <f t="shared" si="5"/>
        <v>3.7</v>
      </c>
      <c r="EA79" s="25">
        <f t="shared" ref="EA79:GL79" si="6">+MAX($C$78,EA72)</f>
        <v>3.7</v>
      </c>
      <c r="EB79" s="25">
        <f t="shared" si="6"/>
        <v>5.56</v>
      </c>
      <c r="EC79" s="25">
        <f t="shared" si="6"/>
        <v>4.47</v>
      </c>
      <c r="ED79" s="25">
        <f t="shared" si="6"/>
        <v>3.7</v>
      </c>
      <c r="EE79" s="25">
        <f t="shared" si="6"/>
        <v>3.7</v>
      </c>
      <c r="EF79" s="25">
        <f t="shared" si="6"/>
        <v>5.84</v>
      </c>
      <c r="EG79" s="25">
        <f t="shared" si="6"/>
        <v>3.7</v>
      </c>
      <c r="EH79" s="25">
        <f t="shared" si="6"/>
        <v>4.38</v>
      </c>
      <c r="EI79" s="25">
        <f t="shared" si="6"/>
        <v>3.7</v>
      </c>
      <c r="EJ79" s="25">
        <f t="shared" si="6"/>
        <v>3.7</v>
      </c>
      <c r="EK79" s="25">
        <f t="shared" si="6"/>
        <v>4.54</v>
      </c>
      <c r="EL79" s="25">
        <f t="shared" si="6"/>
        <v>4.88</v>
      </c>
      <c r="EM79" s="25">
        <f t="shared" si="6"/>
        <v>3.7</v>
      </c>
      <c r="EN79" s="25">
        <f t="shared" si="6"/>
        <v>3.7</v>
      </c>
      <c r="EO79" s="25">
        <f t="shared" si="6"/>
        <v>5.66</v>
      </c>
      <c r="EP79" s="25">
        <f t="shared" si="6"/>
        <v>3.7</v>
      </c>
      <c r="EQ79" s="25">
        <f t="shared" si="6"/>
        <v>3.7</v>
      </c>
      <c r="ER79" s="25">
        <f t="shared" si="6"/>
        <v>4.8099999999999996</v>
      </c>
      <c r="ES79" s="25">
        <f t="shared" si="6"/>
        <v>3.7</v>
      </c>
      <c r="ET79" s="25">
        <f t="shared" si="6"/>
        <v>3.7</v>
      </c>
      <c r="EU79" s="25">
        <f t="shared" si="6"/>
        <v>3.7</v>
      </c>
      <c r="EV79" s="25">
        <f t="shared" si="6"/>
        <v>3.7</v>
      </c>
      <c r="EW79" s="25">
        <f t="shared" si="6"/>
        <v>4.03</v>
      </c>
      <c r="EX79" s="25">
        <f t="shared" si="6"/>
        <v>3.7</v>
      </c>
      <c r="EY79" s="25">
        <f t="shared" si="6"/>
        <v>3.7</v>
      </c>
      <c r="EZ79" s="25">
        <f t="shared" si="6"/>
        <v>3.7</v>
      </c>
      <c r="FA79" s="25">
        <f t="shared" si="6"/>
        <v>6.84</v>
      </c>
      <c r="FB79" s="25">
        <f t="shared" si="6"/>
        <v>3.7</v>
      </c>
      <c r="FC79" s="25">
        <f t="shared" si="6"/>
        <v>5.31</v>
      </c>
      <c r="FD79" s="25">
        <f t="shared" si="6"/>
        <v>4.97</v>
      </c>
      <c r="FE79" s="25">
        <f t="shared" si="6"/>
        <v>3.7</v>
      </c>
      <c r="FF79" s="25">
        <f t="shared" si="6"/>
        <v>4.6500000000000004</v>
      </c>
      <c r="FG79" s="25">
        <f t="shared" si="6"/>
        <v>4.17</v>
      </c>
      <c r="FH79" s="25">
        <f t="shared" si="6"/>
        <v>3.73</v>
      </c>
      <c r="FI79" s="25">
        <f t="shared" si="6"/>
        <v>3.7</v>
      </c>
      <c r="FJ79" s="25">
        <f t="shared" si="6"/>
        <v>3.7</v>
      </c>
      <c r="FK79" s="25">
        <f t="shared" si="6"/>
        <v>3.7</v>
      </c>
      <c r="FL79" s="25">
        <f t="shared" si="6"/>
        <v>5.96</v>
      </c>
      <c r="FM79" s="25">
        <f t="shared" si="6"/>
        <v>3.7</v>
      </c>
      <c r="FN79" s="25">
        <f t="shared" si="6"/>
        <v>4.01</v>
      </c>
      <c r="FO79" s="25">
        <f t="shared" si="6"/>
        <v>3.7</v>
      </c>
      <c r="FP79" s="25">
        <f t="shared" si="6"/>
        <v>5.48</v>
      </c>
      <c r="FQ79" s="25">
        <f t="shared" si="6"/>
        <v>3.7</v>
      </c>
      <c r="FR79" s="25">
        <f t="shared" si="6"/>
        <v>3.7</v>
      </c>
      <c r="FS79" s="25">
        <f t="shared" si="6"/>
        <v>4.75</v>
      </c>
      <c r="FT79" s="25">
        <f t="shared" si="6"/>
        <v>3.7</v>
      </c>
      <c r="FU79" s="25">
        <f t="shared" si="6"/>
        <v>3.81</v>
      </c>
      <c r="FV79" s="25">
        <f t="shared" si="6"/>
        <v>3.86</v>
      </c>
      <c r="FW79" s="25">
        <f t="shared" si="6"/>
        <v>4.1100000000000003</v>
      </c>
      <c r="FX79" s="25">
        <f t="shared" si="6"/>
        <v>3.7</v>
      </c>
      <c r="FY79" s="25">
        <f t="shared" si="6"/>
        <v>3.75</v>
      </c>
      <c r="FZ79" s="25">
        <f t="shared" si="6"/>
        <v>3.7</v>
      </c>
      <c r="GA79" s="25">
        <f t="shared" si="6"/>
        <v>3.7</v>
      </c>
      <c r="GB79" s="25">
        <f t="shared" si="6"/>
        <v>3.7</v>
      </c>
      <c r="GC79" s="25">
        <f t="shared" si="6"/>
        <v>3.7</v>
      </c>
      <c r="GD79" s="25">
        <f t="shared" si="6"/>
        <v>3.7</v>
      </c>
      <c r="GE79" s="25">
        <f t="shared" si="6"/>
        <v>3.7</v>
      </c>
      <c r="GF79" s="25">
        <f t="shared" si="6"/>
        <v>3.7</v>
      </c>
      <c r="GG79" s="25">
        <f t="shared" si="6"/>
        <v>4.8499999999999996</v>
      </c>
      <c r="GH79" s="25">
        <f t="shared" si="6"/>
        <v>3.7</v>
      </c>
      <c r="GI79" s="25">
        <f t="shared" si="6"/>
        <v>4.03</v>
      </c>
      <c r="GJ79" s="25">
        <f t="shared" si="6"/>
        <v>4.8099999999999996</v>
      </c>
      <c r="GK79" s="25">
        <f t="shared" si="6"/>
        <v>4.34</v>
      </c>
      <c r="GL79" s="25">
        <f t="shared" si="6"/>
        <v>4.05</v>
      </c>
      <c r="GM79" s="25">
        <f t="shared" ref="GM79:IX79" si="7">+MAX($C$78,GM72)</f>
        <v>4.96</v>
      </c>
      <c r="GN79" s="25">
        <f t="shared" si="7"/>
        <v>3.7</v>
      </c>
      <c r="GO79" s="25">
        <f t="shared" si="7"/>
        <v>3.7</v>
      </c>
      <c r="GP79" s="25">
        <f t="shared" si="7"/>
        <v>3.95</v>
      </c>
      <c r="GQ79" s="25">
        <f t="shared" si="7"/>
        <v>3.7</v>
      </c>
      <c r="GR79" s="25">
        <f t="shared" si="7"/>
        <v>3.7</v>
      </c>
      <c r="GS79" s="25">
        <f t="shared" si="7"/>
        <v>5.15</v>
      </c>
      <c r="GT79" s="25">
        <f t="shared" si="7"/>
        <v>5.86</v>
      </c>
      <c r="GU79" s="25">
        <f t="shared" si="7"/>
        <v>3.7</v>
      </c>
      <c r="GV79" s="25">
        <f t="shared" si="7"/>
        <v>3.7</v>
      </c>
      <c r="GW79" s="25">
        <f t="shared" si="7"/>
        <v>4.09</v>
      </c>
      <c r="GX79" s="25">
        <f t="shared" si="7"/>
        <v>4.26</v>
      </c>
      <c r="GY79" s="25">
        <f t="shared" si="7"/>
        <v>3.7</v>
      </c>
      <c r="GZ79" s="25">
        <f t="shared" si="7"/>
        <v>3.7</v>
      </c>
      <c r="HA79" s="25">
        <f t="shared" si="7"/>
        <v>3.7</v>
      </c>
      <c r="HB79" s="25">
        <f t="shared" si="7"/>
        <v>3.7</v>
      </c>
      <c r="HC79" s="25">
        <f t="shared" si="7"/>
        <v>4.26</v>
      </c>
      <c r="HD79" s="25">
        <f t="shared" si="7"/>
        <v>4.2699999999999996</v>
      </c>
      <c r="HE79" s="25">
        <f t="shared" si="7"/>
        <v>4.82</v>
      </c>
      <c r="HF79" s="25">
        <f t="shared" si="7"/>
        <v>3.7</v>
      </c>
      <c r="HG79" s="25">
        <f t="shared" si="7"/>
        <v>3.81</v>
      </c>
      <c r="HH79" s="25">
        <f t="shared" si="7"/>
        <v>3.7</v>
      </c>
      <c r="HI79" s="25">
        <f t="shared" si="7"/>
        <v>3.7</v>
      </c>
      <c r="HJ79" s="25">
        <f t="shared" si="7"/>
        <v>3.7</v>
      </c>
      <c r="HK79" s="25">
        <f t="shared" si="7"/>
        <v>4.88</v>
      </c>
      <c r="HL79" s="25">
        <f t="shared" si="7"/>
        <v>5.7</v>
      </c>
      <c r="HM79" s="25">
        <f t="shared" si="7"/>
        <v>3.7</v>
      </c>
      <c r="HN79" s="25">
        <f t="shared" si="7"/>
        <v>5.83</v>
      </c>
      <c r="HO79" s="25">
        <f t="shared" si="7"/>
        <v>4.9000000000000004</v>
      </c>
      <c r="HP79" s="25">
        <f t="shared" si="7"/>
        <v>4.2300000000000004</v>
      </c>
      <c r="HQ79" s="25">
        <f t="shared" si="7"/>
        <v>3.7</v>
      </c>
      <c r="HR79" s="25">
        <f t="shared" si="7"/>
        <v>4.7</v>
      </c>
      <c r="HS79" s="25">
        <f t="shared" si="7"/>
        <v>3.7</v>
      </c>
      <c r="HT79" s="25">
        <f t="shared" si="7"/>
        <v>3.7</v>
      </c>
      <c r="HU79" s="25">
        <f t="shared" si="7"/>
        <v>4.7699999999999996</v>
      </c>
      <c r="HV79" s="25">
        <f t="shared" si="7"/>
        <v>3.7</v>
      </c>
      <c r="HW79" s="25">
        <f t="shared" si="7"/>
        <v>5.14</v>
      </c>
      <c r="HX79" s="25">
        <f t="shared" si="7"/>
        <v>3.7</v>
      </c>
      <c r="HY79" s="25">
        <f t="shared" si="7"/>
        <v>3.88</v>
      </c>
      <c r="HZ79" s="25">
        <f t="shared" si="7"/>
        <v>4.7300000000000004</v>
      </c>
      <c r="IA79" s="25">
        <f t="shared" si="7"/>
        <v>3.7</v>
      </c>
      <c r="IB79" s="25">
        <f t="shared" si="7"/>
        <v>6.09</v>
      </c>
      <c r="IC79" s="25">
        <f t="shared" si="7"/>
        <v>4.34</v>
      </c>
      <c r="ID79" s="25">
        <f t="shared" si="7"/>
        <v>3.7</v>
      </c>
      <c r="IE79" s="25">
        <f t="shared" si="7"/>
        <v>3.7</v>
      </c>
      <c r="IF79" s="25">
        <f t="shared" si="7"/>
        <v>3.7</v>
      </c>
      <c r="IG79" s="25">
        <f t="shared" si="7"/>
        <v>3.7</v>
      </c>
      <c r="IH79" s="25">
        <f t="shared" si="7"/>
        <v>3.7</v>
      </c>
      <c r="II79" s="25">
        <f t="shared" si="7"/>
        <v>4.34</v>
      </c>
      <c r="IJ79" s="25">
        <f t="shared" si="7"/>
        <v>5.07</v>
      </c>
      <c r="IK79" s="25">
        <f t="shared" si="7"/>
        <v>3.96</v>
      </c>
      <c r="IL79" s="25">
        <f t="shared" si="7"/>
        <v>3.7</v>
      </c>
      <c r="IM79" s="25">
        <f t="shared" si="7"/>
        <v>3.7</v>
      </c>
      <c r="IN79" s="25">
        <f t="shared" si="7"/>
        <v>3.7</v>
      </c>
      <c r="IO79" s="25">
        <f t="shared" si="7"/>
        <v>3.7</v>
      </c>
      <c r="IP79" s="25">
        <f t="shared" si="7"/>
        <v>4.08</v>
      </c>
      <c r="IQ79" s="25">
        <f t="shared" si="7"/>
        <v>3.7</v>
      </c>
      <c r="IR79" s="25">
        <f t="shared" si="7"/>
        <v>4.49</v>
      </c>
      <c r="IS79" s="25">
        <f t="shared" si="7"/>
        <v>5.46</v>
      </c>
      <c r="IT79" s="25">
        <f t="shared" si="7"/>
        <v>3.7</v>
      </c>
      <c r="IU79" s="25">
        <f t="shared" si="7"/>
        <v>3.7</v>
      </c>
      <c r="IV79" s="25">
        <f t="shared" si="7"/>
        <v>3.7</v>
      </c>
      <c r="IW79" s="25">
        <f t="shared" si="7"/>
        <v>3.7</v>
      </c>
      <c r="IX79" s="25">
        <f t="shared" si="7"/>
        <v>5.0199999999999996</v>
      </c>
      <c r="IY79" s="25">
        <f t="shared" ref="IY79:LJ79" si="8">+MAX($C$78,IY72)</f>
        <v>3.7</v>
      </c>
      <c r="IZ79" s="25">
        <f t="shared" si="8"/>
        <v>3.7</v>
      </c>
      <c r="JA79" s="25">
        <f t="shared" si="8"/>
        <v>4.5</v>
      </c>
      <c r="JB79" s="25">
        <f t="shared" si="8"/>
        <v>3.7</v>
      </c>
      <c r="JC79" s="25">
        <f t="shared" si="8"/>
        <v>4.32</v>
      </c>
      <c r="JD79" s="25">
        <f t="shared" si="8"/>
        <v>4.3099999999999996</v>
      </c>
      <c r="JE79" s="25">
        <f t="shared" si="8"/>
        <v>3.7</v>
      </c>
      <c r="JF79" s="25">
        <f t="shared" si="8"/>
        <v>4.2300000000000004</v>
      </c>
      <c r="JG79" s="25">
        <f t="shared" si="8"/>
        <v>4.84</v>
      </c>
      <c r="JH79" s="25">
        <f t="shared" si="8"/>
        <v>3.7</v>
      </c>
      <c r="JI79" s="25">
        <f t="shared" si="8"/>
        <v>3.94</v>
      </c>
      <c r="JJ79" s="25">
        <f t="shared" si="8"/>
        <v>3.7</v>
      </c>
      <c r="JK79" s="25">
        <f t="shared" si="8"/>
        <v>3.7</v>
      </c>
      <c r="JL79" s="25">
        <f t="shared" si="8"/>
        <v>4.59</v>
      </c>
      <c r="JM79" s="25">
        <f t="shared" si="8"/>
        <v>3.7</v>
      </c>
      <c r="JN79" s="25">
        <f t="shared" si="8"/>
        <v>3.7</v>
      </c>
      <c r="JO79" s="25">
        <f t="shared" si="8"/>
        <v>3.7</v>
      </c>
      <c r="JP79" s="25">
        <f t="shared" si="8"/>
        <v>3.7</v>
      </c>
      <c r="JQ79" s="25">
        <f t="shared" si="8"/>
        <v>3.7</v>
      </c>
      <c r="JR79" s="25">
        <f t="shared" si="8"/>
        <v>3.7</v>
      </c>
      <c r="JS79" s="25">
        <f t="shared" si="8"/>
        <v>3.7</v>
      </c>
      <c r="JT79" s="25">
        <f t="shared" si="8"/>
        <v>3.7</v>
      </c>
      <c r="JU79" s="25">
        <f t="shared" si="8"/>
        <v>3.7</v>
      </c>
      <c r="JV79" s="25">
        <f t="shared" si="8"/>
        <v>4.08</v>
      </c>
      <c r="JW79" s="25">
        <f t="shared" si="8"/>
        <v>3.7</v>
      </c>
      <c r="JX79" s="25">
        <f t="shared" si="8"/>
        <v>4.08</v>
      </c>
      <c r="JY79" s="25">
        <f t="shared" si="8"/>
        <v>5.09</v>
      </c>
      <c r="JZ79" s="25">
        <f t="shared" si="8"/>
        <v>4.45</v>
      </c>
      <c r="KA79" s="25">
        <f t="shared" si="8"/>
        <v>4.17</v>
      </c>
      <c r="KB79" s="25">
        <f t="shared" si="8"/>
        <v>3.7</v>
      </c>
      <c r="KC79" s="25">
        <f t="shared" si="8"/>
        <v>3.86</v>
      </c>
      <c r="KD79" s="25">
        <f t="shared" si="8"/>
        <v>4.2699999999999996</v>
      </c>
      <c r="KE79" s="25">
        <f t="shared" si="8"/>
        <v>3.7</v>
      </c>
      <c r="KF79" s="25">
        <f t="shared" si="8"/>
        <v>3.7</v>
      </c>
      <c r="KG79" s="25">
        <f t="shared" si="8"/>
        <v>5.09</v>
      </c>
      <c r="KH79" s="25">
        <f t="shared" si="8"/>
        <v>4.5599999999999996</v>
      </c>
      <c r="KI79" s="25">
        <f t="shared" si="8"/>
        <v>3.7</v>
      </c>
      <c r="KJ79" s="25">
        <f t="shared" si="8"/>
        <v>3.7</v>
      </c>
      <c r="KK79" s="25">
        <f t="shared" si="8"/>
        <v>3.7</v>
      </c>
      <c r="KL79" s="25">
        <f t="shared" si="8"/>
        <v>3.7</v>
      </c>
      <c r="KM79" s="25">
        <f t="shared" si="8"/>
        <v>4.72</v>
      </c>
      <c r="KN79" s="25">
        <f t="shared" si="8"/>
        <v>3.82</v>
      </c>
      <c r="KO79" s="25">
        <f t="shared" si="8"/>
        <v>4.0599999999999996</v>
      </c>
      <c r="KP79" s="25">
        <f t="shared" si="8"/>
        <v>3.7</v>
      </c>
      <c r="KQ79" s="25">
        <f t="shared" si="8"/>
        <v>3.79</v>
      </c>
      <c r="KR79" s="25">
        <f t="shared" si="8"/>
        <v>3.7</v>
      </c>
      <c r="KS79" s="25">
        <f t="shared" si="8"/>
        <v>5.04</v>
      </c>
      <c r="KT79" s="25">
        <f t="shared" si="8"/>
        <v>3.7</v>
      </c>
      <c r="KU79" s="25">
        <f t="shared" si="8"/>
        <v>3.7</v>
      </c>
      <c r="KV79" s="25">
        <f t="shared" si="8"/>
        <v>3.7</v>
      </c>
      <c r="KW79" s="25">
        <f t="shared" si="8"/>
        <v>3.7</v>
      </c>
      <c r="KX79" s="25">
        <f t="shared" si="8"/>
        <v>3.74</v>
      </c>
      <c r="KY79" s="25">
        <f t="shared" si="8"/>
        <v>4.3899999999999997</v>
      </c>
      <c r="KZ79" s="25">
        <f t="shared" si="8"/>
        <v>4.99</v>
      </c>
      <c r="LA79" s="25">
        <f t="shared" si="8"/>
        <v>3.7</v>
      </c>
      <c r="LB79" s="25">
        <f t="shared" si="8"/>
        <v>4.7</v>
      </c>
      <c r="LC79" s="25">
        <f t="shared" si="8"/>
        <v>3.72</v>
      </c>
      <c r="LD79" s="25">
        <f t="shared" si="8"/>
        <v>3.7</v>
      </c>
      <c r="LE79" s="25">
        <f t="shared" si="8"/>
        <v>3.7</v>
      </c>
      <c r="LF79" s="25">
        <f t="shared" si="8"/>
        <v>3.7</v>
      </c>
      <c r="LG79" s="25">
        <f t="shared" si="8"/>
        <v>3.7</v>
      </c>
      <c r="LH79" s="25">
        <f t="shared" si="8"/>
        <v>4.67</v>
      </c>
      <c r="LI79" s="25">
        <f t="shared" si="8"/>
        <v>3.7</v>
      </c>
      <c r="LJ79" s="25">
        <f t="shared" si="8"/>
        <v>3.91</v>
      </c>
      <c r="LK79" s="25">
        <f t="shared" ref="LK79:NV79" si="9">+MAX($C$78,LK72)</f>
        <v>3.7</v>
      </c>
      <c r="LL79" s="25">
        <f t="shared" si="9"/>
        <v>4.3499999999999996</v>
      </c>
      <c r="LM79" s="25">
        <f t="shared" si="9"/>
        <v>4.0999999999999996</v>
      </c>
      <c r="LN79" s="25">
        <f t="shared" si="9"/>
        <v>3.7</v>
      </c>
      <c r="LO79" s="25">
        <f t="shared" si="9"/>
        <v>3.92</v>
      </c>
      <c r="LP79" s="25">
        <f t="shared" si="9"/>
        <v>3.7</v>
      </c>
      <c r="LQ79" s="25">
        <f t="shared" si="9"/>
        <v>3.7</v>
      </c>
      <c r="LR79" s="25">
        <f t="shared" si="9"/>
        <v>3.7</v>
      </c>
      <c r="LS79" s="25">
        <f t="shared" si="9"/>
        <v>3.7</v>
      </c>
      <c r="LT79" s="25">
        <f t="shared" si="9"/>
        <v>4.29</v>
      </c>
      <c r="LU79" s="25">
        <f t="shared" si="9"/>
        <v>4.62</v>
      </c>
      <c r="LV79" s="25">
        <f t="shared" si="9"/>
        <v>3.7</v>
      </c>
      <c r="LW79" s="25">
        <f t="shared" si="9"/>
        <v>4.13</v>
      </c>
      <c r="LX79" s="25">
        <f t="shared" si="9"/>
        <v>3.7</v>
      </c>
      <c r="LY79" s="25">
        <f t="shared" si="9"/>
        <v>4.29</v>
      </c>
      <c r="LZ79" s="25">
        <f t="shared" si="9"/>
        <v>4.2300000000000004</v>
      </c>
      <c r="MA79" s="25">
        <f t="shared" si="9"/>
        <v>4.29</v>
      </c>
      <c r="MB79" s="25">
        <f t="shared" si="9"/>
        <v>4.38</v>
      </c>
      <c r="MC79" s="25">
        <f t="shared" si="9"/>
        <v>3.7</v>
      </c>
      <c r="MD79" s="25">
        <f t="shared" si="9"/>
        <v>3.7</v>
      </c>
      <c r="ME79" s="25">
        <f t="shared" si="9"/>
        <v>4.09</v>
      </c>
      <c r="MF79" s="25">
        <f t="shared" si="9"/>
        <v>4.74</v>
      </c>
      <c r="MG79" s="25">
        <f t="shared" si="9"/>
        <v>4.47</v>
      </c>
      <c r="MH79" s="25">
        <f t="shared" si="9"/>
        <v>3.7</v>
      </c>
      <c r="MI79" s="25">
        <f t="shared" si="9"/>
        <v>3.94</v>
      </c>
      <c r="MJ79" s="25">
        <f t="shared" si="9"/>
        <v>4.24</v>
      </c>
      <c r="MK79" s="25">
        <f t="shared" si="9"/>
        <v>3.86</v>
      </c>
      <c r="ML79" s="25">
        <f t="shared" si="9"/>
        <v>3.7</v>
      </c>
      <c r="MM79" s="25">
        <f t="shared" si="9"/>
        <v>3.7</v>
      </c>
      <c r="MN79" s="25">
        <f t="shared" si="9"/>
        <v>3.7</v>
      </c>
      <c r="MO79" s="25">
        <f t="shared" si="9"/>
        <v>4.79</v>
      </c>
      <c r="MP79" s="25">
        <f t="shared" si="9"/>
        <v>3.7</v>
      </c>
      <c r="MQ79" s="25">
        <f t="shared" si="9"/>
        <v>3.94</v>
      </c>
      <c r="MR79" s="25">
        <f t="shared" si="9"/>
        <v>3.7</v>
      </c>
      <c r="MS79" s="25">
        <f t="shared" si="9"/>
        <v>3.7</v>
      </c>
      <c r="MT79" s="25">
        <f t="shared" si="9"/>
        <v>3.92</v>
      </c>
      <c r="MU79" s="25">
        <f t="shared" si="9"/>
        <v>3.7</v>
      </c>
      <c r="MV79" s="25">
        <f t="shared" si="9"/>
        <v>4.22</v>
      </c>
      <c r="MW79" s="25">
        <f t="shared" si="9"/>
        <v>3.7</v>
      </c>
      <c r="MX79" s="25">
        <f t="shared" si="9"/>
        <v>5.0599999999999996</v>
      </c>
      <c r="MY79" s="25">
        <f t="shared" si="9"/>
        <v>4.55</v>
      </c>
      <c r="MZ79" s="25">
        <f t="shared" si="9"/>
        <v>4.38</v>
      </c>
      <c r="NA79" s="25">
        <f t="shared" si="9"/>
        <v>3.95</v>
      </c>
      <c r="NB79" s="25">
        <f t="shared" si="9"/>
        <v>3.82</v>
      </c>
      <c r="NC79" s="25">
        <f t="shared" si="9"/>
        <v>3.7</v>
      </c>
      <c r="ND79" s="25">
        <f t="shared" si="9"/>
        <v>3.79</v>
      </c>
      <c r="NE79" s="25">
        <f t="shared" si="9"/>
        <v>3.7</v>
      </c>
      <c r="NF79" s="25">
        <f t="shared" si="9"/>
        <v>3.7</v>
      </c>
      <c r="NG79" s="25">
        <f t="shared" si="9"/>
        <v>3.7</v>
      </c>
      <c r="NH79" s="25">
        <f t="shared" si="9"/>
        <v>5.73</v>
      </c>
      <c r="NI79" s="25">
        <f t="shared" si="9"/>
        <v>3.7</v>
      </c>
      <c r="NJ79" s="25">
        <f t="shared" si="9"/>
        <v>3.87</v>
      </c>
      <c r="NK79" s="25">
        <f t="shared" si="9"/>
        <v>3.7</v>
      </c>
      <c r="NL79" s="25">
        <f t="shared" si="9"/>
        <v>3.77</v>
      </c>
      <c r="NM79" s="25">
        <f t="shared" si="9"/>
        <v>3.7</v>
      </c>
      <c r="NN79" s="25">
        <f t="shared" si="9"/>
        <v>3.7</v>
      </c>
      <c r="NO79" s="25">
        <f t="shared" si="9"/>
        <v>3.7</v>
      </c>
      <c r="NP79" s="25">
        <f t="shared" si="9"/>
        <v>3.7</v>
      </c>
      <c r="NQ79" s="25">
        <f t="shared" si="9"/>
        <v>3.7</v>
      </c>
      <c r="NR79" s="25">
        <f t="shared" si="9"/>
        <v>3.7</v>
      </c>
      <c r="NS79" s="25">
        <f t="shared" si="9"/>
        <v>5.16</v>
      </c>
      <c r="NT79" s="25">
        <f t="shared" si="9"/>
        <v>3.77</v>
      </c>
      <c r="NU79" s="25">
        <f t="shared" si="9"/>
        <v>3.7</v>
      </c>
      <c r="NV79" s="25">
        <f t="shared" si="9"/>
        <v>4.2</v>
      </c>
      <c r="NW79" s="25">
        <f t="shared" ref="NW79:QH79" si="10">+MAX($C$78,NW72)</f>
        <v>4.18</v>
      </c>
      <c r="NX79" s="25">
        <f t="shared" si="10"/>
        <v>4.8600000000000003</v>
      </c>
      <c r="NY79" s="25">
        <f t="shared" si="10"/>
        <v>3.7</v>
      </c>
      <c r="NZ79" s="25">
        <f t="shared" si="10"/>
        <v>3.77</v>
      </c>
      <c r="OA79" s="25">
        <f t="shared" si="10"/>
        <v>3.7</v>
      </c>
      <c r="OB79" s="25">
        <f t="shared" si="10"/>
        <v>3.7</v>
      </c>
      <c r="OC79" s="25">
        <f t="shared" si="10"/>
        <v>3.83</v>
      </c>
      <c r="OD79" s="25">
        <f t="shared" si="10"/>
        <v>3.7</v>
      </c>
      <c r="OE79" s="25">
        <f t="shared" si="10"/>
        <v>3.94</v>
      </c>
      <c r="OF79" s="25">
        <f t="shared" si="10"/>
        <v>3.7</v>
      </c>
      <c r="OG79" s="25">
        <f t="shared" si="10"/>
        <v>3.7</v>
      </c>
      <c r="OH79" s="25">
        <f t="shared" si="10"/>
        <v>3.7</v>
      </c>
      <c r="OI79" s="25">
        <f t="shared" si="10"/>
        <v>3.7</v>
      </c>
      <c r="OJ79" s="25">
        <f t="shared" si="10"/>
        <v>3.7</v>
      </c>
      <c r="OK79" s="25">
        <f t="shared" si="10"/>
        <v>3.97</v>
      </c>
      <c r="OL79" s="25">
        <f t="shared" si="10"/>
        <v>3.7</v>
      </c>
      <c r="OM79" s="25">
        <f t="shared" si="10"/>
        <v>3.7</v>
      </c>
      <c r="ON79" s="25">
        <f t="shared" si="10"/>
        <v>4.2300000000000004</v>
      </c>
      <c r="OO79" s="25">
        <f t="shared" si="10"/>
        <v>3.7</v>
      </c>
      <c r="OP79" s="25">
        <f t="shared" si="10"/>
        <v>4.9400000000000004</v>
      </c>
      <c r="OQ79" s="25">
        <f t="shared" si="10"/>
        <v>3.7</v>
      </c>
      <c r="OR79" s="25">
        <f t="shared" si="10"/>
        <v>4.01</v>
      </c>
      <c r="OS79" s="25">
        <f t="shared" si="10"/>
        <v>4.3099999999999996</v>
      </c>
      <c r="OT79" s="25">
        <f t="shared" si="10"/>
        <v>3.7</v>
      </c>
      <c r="OU79" s="25">
        <f t="shared" si="10"/>
        <v>3.91</v>
      </c>
      <c r="OV79" s="25">
        <f t="shared" si="10"/>
        <v>3.7</v>
      </c>
      <c r="OW79" s="25">
        <f t="shared" si="10"/>
        <v>5.39</v>
      </c>
      <c r="OX79" s="25">
        <f t="shared" si="10"/>
        <v>4.3099999999999996</v>
      </c>
      <c r="OY79" s="25">
        <f t="shared" si="10"/>
        <v>5.38</v>
      </c>
      <c r="OZ79" s="25">
        <f t="shared" si="10"/>
        <v>3.7</v>
      </c>
      <c r="PA79" s="25">
        <f t="shared" si="10"/>
        <v>3.82</v>
      </c>
      <c r="PB79" s="25">
        <f t="shared" si="10"/>
        <v>3.83</v>
      </c>
      <c r="PC79" s="25">
        <f t="shared" si="10"/>
        <v>4.34</v>
      </c>
      <c r="PD79" s="25">
        <f t="shared" si="10"/>
        <v>4.03</v>
      </c>
      <c r="PE79" s="25">
        <f t="shared" si="10"/>
        <v>3.7</v>
      </c>
      <c r="PF79" s="25">
        <f t="shared" si="10"/>
        <v>4.12</v>
      </c>
      <c r="PG79" s="25">
        <f t="shared" si="10"/>
        <v>3.7</v>
      </c>
      <c r="PH79" s="25">
        <f t="shared" si="10"/>
        <v>3.7</v>
      </c>
      <c r="PI79" s="25">
        <f t="shared" si="10"/>
        <v>3.7</v>
      </c>
      <c r="PJ79" s="25">
        <f t="shared" si="10"/>
        <v>3.7</v>
      </c>
      <c r="PK79" s="25">
        <f t="shared" si="10"/>
        <v>3.7</v>
      </c>
      <c r="PL79" s="25">
        <f t="shared" si="10"/>
        <v>3.7</v>
      </c>
      <c r="PM79" s="25">
        <f t="shared" si="10"/>
        <v>3.85</v>
      </c>
      <c r="PN79" s="25">
        <f t="shared" si="10"/>
        <v>4.0999999999999996</v>
      </c>
      <c r="PO79" s="25">
        <f t="shared" si="10"/>
        <v>4.2300000000000004</v>
      </c>
      <c r="PP79" s="25">
        <f t="shared" si="10"/>
        <v>4.57</v>
      </c>
      <c r="PQ79" s="25">
        <f t="shared" si="10"/>
        <v>3.7</v>
      </c>
      <c r="PR79" s="25">
        <f t="shared" si="10"/>
        <v>3.7</v>
      </c>
      <c r="PS79" s="25">
        <f t="shared" si="10"/>
        <v>3.72</v>
      </c>
      <c r="PT79" s="25">
        <f t="shared" si="10"/>
        <v>4.18</v>
      </c>
      <c r="PU79" s="25">
        <f t="shared" si="10"/>
        <v>4</v>
      </c>
      <c r="PV79" s="25">
        <f t="shared" si="10"/>
        <v>3.7</v>
      </c>
      <c r="PW79" s="25">
        <f t="shared" si="10"/>
        <v>3.7</v>
      </c>
      <c r="PX79" s="25">
        <f t="shared" si="10"/>
        <v>5.74</v>
      </c>
      <c r="PY79" s="25">
        <f t="shared" si="10"/>
        <v>3.7</v>
      </c>
      <c r="PZ79" s="25">
        <f t="shared" si="10"/>
        <v>3.7</v>
      </c>
      <c r="QA79" s="25">
        <f t="shared" si="10"/>
        <v>3.7</v>
      </c>
      <c r="QB79" s="25">
        <f t="shared" si="10"/>
        <v>4.5599999999999996</v>
      </c>
      <c r="QC79" s="25">
        <f t="shared" si="10"/>
        <v>3.7</v>
      </c>
      <c r="QD79" s="25">
        <f t="shared" si="10"/>
        <v>3.7</v>
      </c>
      <c r="QE79" s="25">
        <f t="shared" si="10"/>
        <v>5.8</v>
      </c>
      <c r="QF79" s="25">
        <f t="shared" si="10"/>
        <v>4.16</v>
      </c>
      <c r="QG79" s="25">
        <f t="shared" si="10"/>
        <v>3.7</v>
      </c>
      <c r="QH79" s="25">
        <f t="shared" si="10"/>
        <v>4.2699999999999996</v>
      </c>
      <c r="QI79" s="25">
        <f t="shared" ref="QI79:SG79" si="11">+MAX($C$78,QI72)</f>
        <v>3.7</v>
      </c>
      <c r="QJ79" s="25">
        <f t="shared" si="11"/>
        <v>3.7</v>
      </c>
      <c r="QK79" s="25">
        <f t="shared" si="11"/>
        <v>3.7</v>
      </c>
      <c r="QL79" s="25">
        <f t="shared" si="11"/>
        <v>3.7</v>
      </c>
      <c r="QM79" s="25">
        <f t="shared" si="11"/>
        <v>3.7</v>
      </c>
      <c r="QN79" s="25">
        <f t="shared" si="11"/>
        <v>3.7</v>
      </c>
      <c r="QO79" s="25">
        <f t="shared" si="11"/>
        <v>4.53</v>
      </c>
      <c r="QP79" s="25">
        <f t="shared" si="11"/>
        <v>3.84</v>
      </c>
      <c r="QQ79" s="25">
        <f t="shared" si="11"/>
        <v>5.55</v>
      </c>
      <c r="QR79" s="25">
        <f t="shared" si="11"/>
        <v>3.7</v>
      </c>
      <c r="QS79" s="25">
        <f t="shared" si="11"/>
        <v>3.7</v>
      </c>
      <c r="QT79" s="25">
        <f t="shared" si="11"/>
        <v>4.3099999999999996</v>
      </c>
      <c r="QU79" s="25">
        <f t="shared" si="11"/>
        <v>4.0999999999999996</v>
      </c>
      <c r="QV79" s="25">
        <f t="shared" si="11"/>
        <v>3.7</v>
      </c>
      <c r="QW79" s="25">
        <f t="shared" si="11"/>
        <v>4.16</v>
      </c>
      <c r="QX79" s="25">
        <f t="shared" si="11"/>
        <v>3.7</v>
      </c>
      <c r="QY79" s="25">
        <f t="shared" si="11"/>
        <v>3.7</v>
      </c>
      <c r="QZ79" s="25">
        <f t="shared" si="11"/>
        <v>3.7</v>
      </c>
      <c r="RA79" s="25">
        <f t="shared" si="11"/>
        <v>4.9400000000000004</v>
      </c>
      <c r="RB79" s="25">
        <f t="shared" si="11"/>
        <v>3.7</v>
      </c>
      <c r="RC79" s="25">
        <f t="shared" si="11"/>
        <v>3.7</v>
      </c>
      <c r="RD79" s="25">
        <f t="shared" si="11"/>
        <v>3.79</v>
      </c>
      <c r="RE79" s="25">
        <f t="shared" si="11"/>
        <v>3.7</v>
      </c>
      <c r="RF79" s="25">
        <f t="shared" si="11"/>
        <v>7.03</v>
      </c>
      <c r="RG79" s="25">
        <f t="shared" si="11"/>
        <v>5.89</v>
      </c>
      <c r="RH79" s="25">
        <f t="shared" si="11"/>
        <v>3.7</v>
      </c>
      <c r="RI79" s="25">
        <f t="shared" si="11"/>
        <v>3.7</v>
      </c>
      <c r="RJ79" s="25">
        <f t="shared" si="11"/>
        <v>3.85</v>
      </c>
      <c r="RK79" s="25">
        <f t="shared" si="11"/>
        <v>3.7</v>
      </c>
      <c r="RL79" s="25">
        <f t="shared" si="11"/>
        <v>4.42</v>
      </c>
      <c r="RM79" s="25">
        <f t="shared" si="11"/>
        <v>4.3899999999999997</v>
      </c>
      <c r="RN79" s="25">
        <f t="shared" si="11"/>
        <v>3.7</v>
      </c>
      <c r="RO79" s="25">
        <f t="shared" si="11"/>
        <v>4.1399999999999997</v>
      </c>
      <c r="RP79" s="25">
        <f t="shared" si="11"/>
        <v>4.49</v>
      </c>
      <c r="RQ79" s="25">
        <f t="shared" si="11"/>
        <v>3.7</v>
      </c>
      <c r="RR79" s="25">
        <f t="shared" si="11"/>
        <v>3.7</v>
      </c>
      <c r="RS79" s="25">
        <f t="shared" si="11"/>
        <v>4.3899999999999997</v>
      </c>
      <c r="RT79" s="25">
        <f t="shared" si="11"/>
        <v>5.07</v>
      </c>
      <c r="RU79" s="25">
        <f t="shared" si="11"/>
        <v>3.7</v>
      </c>
      <c r="RV79" s="25">
        <f t="shared" si="11"/>
        <v>3.7</v>
      </c>
      <c r="RW79" s="25">
        <f t="shared" si="11"/>
        <v>3.7</v>
      </c>
      <c r="RX79" s="25">
        <f t="shared" si="11"/>
        <v>4.57</v>
      </c>
      <c r="RY79" s="25">
        <f t="shared" si="11"/>
        <v>5.61</v>
      </c>
      <c r="RZ79" s="25">
        <f t="shared" si="11"/>
        <v>3.75</v>
      </c>
      <c r="SA79" s="25">
        <f t="shared" si="11"/>
        <v>3.86</v>
      </c>
      <c r="SB79" s="25">
        <f t="shared" si="11"/>
        <v>3.7</v>
      </c>
      <c r="SC79" s="25">
        <f t="shared" si="11"/>
        <v>3.7</v>
      </c>
      <c r="SD79" s="25">
        <f t="shared" si="11"/>
        <v>3.7</v>
      </c>
      <c r="SE79" s="25">
        <f t="shared" si="11"/>
        <v>5.44</v>
      </c>
      <c r="SF79" s="25">
        <f t="shared" si="11"/>
        <v>3.8</v>
      </c>
      <c r="SG79" s="25">
        <f t="shared" si="11"/>
        <v>3.83</v>
      </c>
    </row>
    <row r="80" spans="1:504">
      <c r="A80">
        <v>2015</v>
      </c>
      <c r="B80" s="25">
        <f>+MAX($C$78,B73)</f>
        <v>3.7</v>
      </c>
      <c r="C80" s="25">
        <f t="shared" ref="C80:BN80" si="12">+MAX($C$78,C73)</f>
        <v>3.7</v>
      </c>
      <c r="D80" s="25">
        <f t="shared" si="12"/>
        <v>3.7</v>
      </c>
      <c r="E80" s="25">
        <f t="shared" si="12"/>
        <v>3.96</v>
      </c>
      <c r="F80" s="25">
        <f t="shared" si="12"/>
        <v>3.97</v>
      </c>
      <c r="G80" s="25">
        <f t="shared" si="12"/>
        <v>4.0599999999999996</v>
      </c>
      <c r="H80" s="25">
        <f t="shared" si="12"/>
        <v>3.7</v>
      </c>
      <c r="I80" s="25">
        <f t="shared" si="12"/>
        <v>3.7</v>
      </c>
      <c r="J80" s="25">
        <f t="shared" si="12"/>
        <v>4.66</v>
      </c>
      <c r="K80" s="25">
        <f t="shared" si="12"/>
        <v>3.7</v>
      </c>
      <c r="L80" s="25">
        <f t="shared" si="12"/>
        <v>3.7</v>
      </c>
      <c r="M80" s="25">
        <f t="shared" si="12"/>
        <v>3.7</v>
      </c>
      <c r="N80" s="25">
        <f t="shared" si="12"/>
        <v>4.01</v>
      </c>
      <c r="O80" s="25">
        <f t="shared" si="12"/>
        <v>3.7</v>
      </c>
      <c r="P80" s="25">
        <f t="shared" si="12"/>
        <v>3.7</v>
      </c>
      <c r="Q80" s="25">
        <f t="shared" si="12"/>
        <v>3.7</v>
      </c>
      <c r="R80" s="25">
        <f t="shared" si="12"/>
        <v>3.7</v>
      </c>
      <c r="S80" s="25">
        <f t="shared" si="12"/>
        <v>3.7</v>
      </c>
      <c r="T80" s="25">
        <f t="shared" si="12"/>
        <v>3.7</v>
      </c>
      <c r="U80" s="25">
        <f t="shared" si="12"/>
        <v>5.21</v>
      </c>
      <c r="V80" s="25">
        <f t="shared" si="12"/>
        <v>3.7</v>
      </c>
      <c r="W80" s="25">
        <f t="shared" si="12"/>
        <v>3.7</v>
      </c>
      <c r="X80" s="25">
        <f t="shared" si="12"/>
        <v>3.7</v>
      </c>
      <c r="Y80" s="25">
        <f t="shared" si="12"/>
        <v>3.7</v>
      </c>
      <c r="Z80" s="25">
        <f t="shared" si="12"/>
        <v>3.7</v>
      </c>
      <c r="AA80" s="25">
        <f t="shared" si="12"/>
        <v>3.7</v>
      </c>
      <c r="AB80" s="25">
        <f t="shared" si="12"/>
        <v>5.1100000000000003</v>
      </c>
      <c r="AC80" s="25">
        <f t="shared" si="12"/>
        <v>4.2</v>
      </c>
      <c r="AD80" s="25">
        <f t="shared" si="12"/>
        <v>3.7</v>
      </c>
      <c r="AE80" s="25">
        <f t="shared" si="12"/>
        <v>5.03</v>
      </c>
      <c r="AF80" s="25">
        <f t="shared" si="12"/>
        <v>3.87</v>
      </c>
      <c r="AG80" s="25">
        <f t="shared" si="12"/>
        <v>3.7</v>
      </c>
      <c r="AH80" s="25">
        <f t="shared" si="12"/>
        <v>3.78</v>
      </c>
      <c r="AI80" s="25">
        <f t="shared" si="12"/>
        <v>4.45</v>
      </c>
      <c r="AJ80" s="25">
        <f t="shared" si="12"/>
        <v>3.7</v>
      </c>
      <c r="AK80" s="25">
        <f t="shared" si="12"/>
        <v>4.1500000000000004</v>
      </c>
      <c r="AL80" s="25">
        <f t="shared" si="12"/>
        <v>4.67</v>
      </c>
      <c r="AM80" s="25">
        <f t="shared" si="12"/>
        <v>4.74</v>
      </c>
      <c r="AN80" s="25">
        <f t="shared" si="12"/>
        <v>3.7</v>
      </c>
      <c r="AO80" s="25">
        <f t="shared" si="12"/>
        <v>3.7</v>
      </c>
      <c r="AP80" s="25">
        <f t="shared" si="12"/>
        <v>3.7</v>
      </c>
      <c r="AQ80" s="25">
        <f t="shared" si="12"/>
        <v>4.1900000000000004</v>
      </c>
      <c r="AR80" s="25">
        <f t="shared" si="12"/>
        <v>4.7</v>
      </c>
      <c r="AS80" s="25">
        <f t="shared" si="12"/>
        <v>3.7</v>
      </c>
      <c r="AT80" s="25">
        <f t="shared" si="12"/>
        <v>3.7</v>
      </c>
      <c r="AU80" s="25">
        <f t="shared" si="12"/>
        <v>3.7</v>
      </c>
      <c r="AV80" s="25">
        <f t="shared" si="12"/>
        <v>3.7</v>
      </c>
      <c r="AW80" s="25">
        <f t="shared" si="12"/>
        <v>6</v>
      </c>
      <c r="AX80" s="25">
        <f t="shared" si="12"/>
        <v>5.48</v>
      </c>
      <c r="AY80" s="25">
        <f t="shared" si="12"/>
        <v>4.3600000000000003</v>
      </c>
      <c r="AZ80" s="25">
        <f t="shared" si="12"/>
        <v>3.75</v>
      </c>
      <c r="BA80" s="25">
        <f t="shared" si="12"/>
        <v>3.7</v>
      </c>
      <c r="BB80" s="25">
        <f t="shared" si="12"/>
        <v>5.01</v>
      </c>
      <c r="BC80" s="25">
        <f t="shared" si="12"/>
        <v>3.7</v>
      </c>
      <c r="BD80" s="25">
        <f t="shared" si="12"/>
        <v>3.7</v>
      </c>
      <c r="BE80" s="25">
        <f t="shared" si="12"/>
        <v>4.4400000000000004</v>
      </c>
      <c r="BF80" s="25">
        <f t="shared" si="12"/>
        <v>3.7</v>
      </c>
      <c r="BG80" s="25">
        <f t="shared" si="12"/>
        <v>4.58</v>
      </c>
      <c r="BH80" s="25">
        <f t="shared" si="12"/>
        <v>3.7</v>
      </c>
      <c r="BI80" s="25">
        <f t="shared" si="12"/>
        <v>4.75</v>
      </c>
      <c r="BJ80" s="25">
        <f t="shared" si="12"/>
        <v>3.7</v>
      </c>
      <c r="BK80" s="25">
        <f t="shared" si="12"/>
        <v>4.6399999999999997</v>
      </c>
      <c r="BL80" s="25">
        <f t="shared" si="12"/>
        <v>3.7</v>
      </c>
      <c r="BM80" s="25">
        <f t="shared" si="12"/>
        <v>5.97</v>
      </c>
      <c r="BN80" s="25">
        <f t="shared" si="12"/>
        <v>4.7</v>
      </c>
      <c r="BO80" s="25">
        <f t="shared" ref="BO80:DZ80" si="13">+MAX($C$78,BO73)</f>
        <v>4.55</v>
      </c>
      <c r="BP80" s="25">
        <f t="shared" si="13"/>
        <v>3.7</v>
      </c>
      <c r="BQ80" s="25">
        <f t="shared" si="13"/>
        <v>3.7</v>
      </c>
      <c r="BR80" s="25">
        <f t="shared" si="13"/>
        <v>3.7</v>
      </c>
      <c r="BS80" s="25">
        <f t="shared" si="13"/>
        <v>5.16</v>
      </c>
      <c r="BT80" s="25">
        <f t="shared" si="13"/>
        <v>3.7</v>
      </c>
      <c r="BU80" s="25">
        <f t="shared" si="13"/>
        <v>3.7</v>
      </c>
      <c r="BV80" s="25">
        <f t="shared" si="13"/>
        <v>4.08</v>
      </c>
      <c r="BW80" s="25">
        <f t="shared" si="13"/>
        <v>4.0599999999999996</v>
      </c>
      <c r="BX80" s="25">
        <f t="shared" si="13"/>
        <v>4.62</v>
      </c>
      <c r="BY80" s="25">
        <f t="shared" si="13"/>
        <v>3.7</v>
      </c>
      <c r="BZ80" s="25">
        <f t="shared" si="13"/>
        <v>4.63</v>
      </c>
      <c r="CA80" s="25">
        <f t="shared" si="13"/>
        <v>3.7</v>
      </c>
      <c r="CB80" s="25">
        <f t="shared" si="13"/>
        <v>3.7</v>
      </c>
      <c r="CC80" s="25">
        <f t="shared" si="13"/>
        <v>5.55</v>
      </c>
      <c r="CD80" s="25">
        <f t="shared" si="13"/>
        <v>3.7</v>
      </c>
      <c r="CE80" s="25">
        <f t="shared" si="13"/>
        <v>3.7</v>
      </c>
      <c r="CF80" s="25">
        <f t="shared" si="13"/>
        <v>4.75</v>
      </c>
      <c r="CG80" s="25">
        <f t="shared" si="13"/>
        <v>3.7</v>
      </c>
      <c r="CH80" s="25">
        <f t="shared" si="13"/>
        <v>4.5199999999999996</v>
      </c>
      <c r="CI80" s="25">
        <f t="shared" si="13"/>
        <v>3.7</v>
      </c>
      <c r="CJ80" s="25">
        <f t="shared" si="13"/>
        <v>3.7</v>
      </c>
      <c r="CK80" s="25">
        <f t="shared" si="13"/>
        <v>3.72</v>
      </c>
      <c r="CL80" s="25">
        <f t="shared" si="13"/>
        <v>3.7</v>
      </c>
      <c r="CM80" s="25">
        <f t="shared" si="13"/>
        <v>3.7</v>
      </c>
      <c r="CN80" s="25">
        <f t="shared" si="13"/>
        <v>3.7</v>
      </c>
      <c r="CO80" s="25">
        <f t="shared" si="13"/>
        <v>3.7</v>
      </c>
      <c r="CP80" s="25">
        <f t="shared" si="13"/>
        <v>3.7</v>
      </c>
      <c r="CQ80" s="25">
        <f t="shared" si="13"/>
        <v>3.77</v>
      </c>
      <c r="CR80" s="25">
        <f t="shared" si="13"/>
        <v>3.7</v>
      </c>
      <c r="CS80" s="25">
        <f t="shared" si="13"/>
        <v>4.4000000000000004</v>
      </c>
      <c r="CT80" s="25">
        <f t="shared" si="13"/>
        <v>4.47</v>
      </c>
      <c r="CU80" s="25">
        <f t="shared" si="13"/>
        <v>3.7</v>
      </c>
      <c r="CV80" s="25">
        <f t="shared" si="13"/>
        <v>3.7</v>
      </c>
      <c r="CW80" s="25">
        <f t="shared" si="13"/>
        <v>3.7</v>
      </c>
      <c r="CX80" s="25">
        <f t="shared" si="13"/>
        <v>4.2699999999999996</v>
      </c>
      <c r="CY80" s="25">
        <f t="shared" si="13"/>
        <v>3.7</v>
      </c>
      <c r="CZ80" s="25">
        <f t="shared" si="13"/>
        <v>4.0999999999999996</v>
      </c>
      <c r="DA80" s="25">
        <f t="shared" si="13"/>
        <v>3.7</v>
      </c>
      <c r="DB80" s="25">
        <f t="shared" si="13"/>
        <v>4.59</v>
      </c>
      <c r="DC80" s="25">
        <f t="shared" si="13"/>
        <v>4.05</v>
      </c>
      <c r="DD80" s="25">
        <f t="shared" si="13"/>
        <v>3.7</v>
      </c>
      <c r="DE80" s="25">
        <f t="shared" si="13"/>
        <v>3.95</v>
      </c>
      <c r="DF80" s="25">
        <f t="shared" si="13"/>
        <v>3.91</v>
      </c>
      <c r="DG80" s="25">
        <f t="shared" si="13"/>
        <v>4.82</v>
      </c>
      <c r="DH80" s="25">
        <f t="shared" si="13"/>
        <v>3.7</v>
      </c>
      <c r="DI80" s="25">
        <f t="shared" si="13"/>
        <v>3.7</v>
      </c>
      <c r="DJ80" s="25">
        <f t="shared" si="13"/>
        <v>3.7</v>
      </c>
      <c r="DK80" s="25">
        <f t="shared" si="13"/>
        <v>3.7</v>
      </c>
      <c r="DL80" s="25">
        <f t="shared" si="13"/>
        <v>3.7</v>
      </c>
      <c r="DM80" s="25">
        <f t="shared" si="13"/>
        <v>4.34</v>
      </c>
      <c r="DN80" s="25">
        <f t="shared" si="13"/>
        <v>3.7</v>
      </c>
      <c r="DO80" s="25">
        <f t="shared" si="13"/>
        <v>3.7</v>
      </c>
      <c r="DP80" s="25">
        <f t="shared" si="13"/>
        <v>3.7</v>
      </c>
      <c r="DQ80" s="25">
        <f t="shared" si="13"/>
        <v>3.7</v>
      </c>
      <c r="DR80" s="25">
        <f t="shared" si="13"/>
        <v>6.11</v>
      </c>
      <c r="DS80" s="25">
        <f t="shared" si="13"/>
        <v>3.7</v>
      </c>
      <c r="DT80" s="25">
        <f t="shared" si="13"/>
        <v>3.7</v>
      </c>
      <c r="DU80" s="25">
        <f t="shared" si="13"/>
        <v>3.98</v>
      </c>
      <c r="DV80" s="25">
        <f t="shared" si="13"/>
        <v>3.7</v>
      </c>
      <c r="DW80" s="25">
        <f t="shared" si="13"/>
        <v>3.7</v>
      </c>
      <c r="DX80" s="25">
        <f t="shared" si="13"/>
        <v>3.7</v>
      </c>
      <c r="DY80" s="25">
        <f t="shared" si="13"/>
        <v>3.7</v>
      </c>
      <c r="DZ80" s="25">
        <f t="shared" si="13"/>
        <v>3.7</v>
      </c>
      <c r="EA80" s="25">
        <f t="shared" ref="EA80:GL80" si="14">+MAX($C$78,EA73)</f>
        <v>3.7</v>
      </c>
      <c r="EB80" s="25">
        <f t="shared" si="14"/>
        <v>3.7</v>
      </c>
      <c r="EC80" s="25">
        <f t="shared" si="14"/>
        <v>3.7</v>
      </c>
      <c r="ED80" s="25">
        <f t="shared" si="14"/>
        <v>3.7</v>
      </c>
      <c r="EE80" s="25">
        <f t="shared" si="14"/>
        <v>3.7</v>
      </c>
      <c r="EF80" s="25">
        <f t="shared" si="14"/>
        <v>3.7</v>
      </c>
      <c r="EG80" s="25">
        <f t="shared" si="14"/>
        <v>3.7</v>
      </c>
      <c r="EH80" s="25">
        <f t="shared" si="14"/>
        <v>3.7</v>
      </c>
      <c r="EI80" s="25">
        <f t="shared" si="14"/>
        <v>4.2</v>
      </c>
      <c r="EJ80" s="25">
        <f t="shared" si="14"/>
        <v>3.7</v>
      </c>
      <c r="EK80" s="25">
        <f t="shared" si="14"/>
        <v>3.7</v>
      </c>
      <c r="EL80" s="25">
        <f t="shared" si="14"/>
        <v>3.7</v>
      </c>
      <c r="EM80" s="25">
        <f t="shared" si="14"/>
        <v>3.73</v>
      </c>
      <c r="EN80" s="25">
        <f t="shared" si="14"/>
        <v>3.7</v>
      </c>
      <c r="EO80" s="25">
        <f t="shared" si="14"/>
        <v>3.7</v>
      </c>
      <c r="EP80" s="25">
        <f t="shared" si="14"/>
        <v>4.58</v>
      </c>
      <c r="EQ80" s="25">
        <f t="shared" si="14"/>
        <v>3.7</v>
      </c>
      <c r="ER80" s="25">
        <f t="shared" si="14"/>
        <v>4.6900000000000004</v>
      </c>
      <c r="ES80" s="25">
        <f t="shared" si="14"/>
        <v>3.7</v>
      </c>
      <c r="ET80" s="25">
        <f t="shared" si="14"/>
        <v>4.7300000000000004</v>
      </c>
      <c r="EU80" s="25">
        <f t="shared" si="14"/>
        <v>3.91</v>
      </c>
      <c r="EV80" s="25">
        <f t="shared" si="14"/>
        <v>4.38</v>
      </c>
      <c r="EW80" s="25">
        <f t="shared" si="14"/>
        <v>3.97</v>
      </c>
      <c r="EX80" s="25">
        <f t="shared" si="14"/>
        <v>3.76</v>
      </c>
      <c r="EY80" s="25">
        <f t="shared" si="14"/>
        <v>4.1500000000000004</v>
      </c>
      <c r="EZ80" s="25">
        <f t="shared" si="14"/>
        <v>4.3099999999999996</v>
      </c>
      <c r="FA80" s="25">
        <f t="shared" si="14"/>
        <v>4.5599999999999996</v>
      </c>
      <c r="FB80" s="25">
        <f t="shared" si="14"/>
        <v>4.03</v>
      </c>
      <c r="FC80" s="25">
        <f t="shared" si="14"/>
        <v>5.28</v>
      </c>
      <c r="FD80" s="25">
        <f t="shared" si="14"/>
        <v>3.7</v>
      </c>
      <c r="FE80" s="25">
        <f t="shared" si="14"/>
        <v>3.7</v>
      </c>
      <c r="FF80" s="25">
        <f t="shared" si="14"/>
        <v>3.7</v>
      </c>
      <c r="FG80" s="25">
        <f t="shared" si="14"/>
        <v>3.7</v>
      </c>
      <c r="FH80" s="25">
        <f t="shared" si="14"/>
        <v>3.7</v>
      </c>
      <c r="FI80" s="25">
        <f t="shared" si="14"/>
        <v>3.7</v>
      </c>
      <c r="FJ80" s="25">
        <f t="shared" si="14"/>
        <v>3.7</v>
      </c>
      <c r="FK80" s="25">
        <f t="shared" si="14"/>
        <v>3.7</v>
      </c>
      <c r="FL80" s="25">
        <f t="shared" si="14"/>
        <v>5.04</v>
      </c>
      <c r="FM80" s="25">
        <f t="shared" si="14"/>
        <v>4.1500000000000004</v>
      </c>
      <c r="FN80" s="25">
        <f t="shared" si="14"/>
        <v>3.7</v>
      </c>
      <c r="FO80" s="25">
        <f t="shared" si="14"/>
        <v>3.7</v>
      </c>
      <c r="FP80" s="25">
        <f t="shared" si="14"/>
        <v>3.7</v>
      </c>
      <c r="FQ80" s="25">
        <f t="shared" si="14"/>
        <v>3.7</v>
      </c>
      <c r="FR80" s="25">
        <f t="shared" si="14"/>
        <v>3.7</v>
      </c>
      <c r="FS80" s="25">
        <f t="shared" si="14"/>
        <v>3.7</v>
      </c>
      <c r="FT80" s="25">
        <f t="shared" si="14"/>
        <v>5.07</v>
      </c>
      <c r="FU80" s="25">
        <f t="shared" si="14"/>
        <v>4.63</v>
      </c>
      <c r="FV80" s="25">
        <f t="shared" si="14"/>
        <v>3.7</v>
      </c>
      <c r="FW80" s="25">
        <f t="shared" si="14"/>
        <v>3.7</v>
      </c>
      <c r="FX80" s="25">
        <f t="shared" si="14"/>
        <v>4.28</v>
      </c>
      <c r="FY80" s="25">
        <f t="shared" si="14"/>
        <v>4.8499999999999996</v>
      </c>
      <c r="FZ80" s="25">
        <f t="shared" si="14"/>
        <v>3.7</v>
      </c>
      <c r="GA80" s="25">
        <f t="shared" si="14"/>
        <v>4.1900000000000004</v>
      </c>
      <c r="GB80" s="25">
        <f t="shared" si="14"/>
        <v>3.7</v>
      </c>
      <c r="GC80" s="25">
        <f t="shared" si="14"/>
        <v>3.88</v>
      </c>
      <c r="GD80" s="25">
        <f t="shared" si="14"/>
        <v>3.7</v>
      </c>
      <c r="GE80" s="25">
        <f t="shared" si="14"/>
        <v>4.18</v>
      </c>
      <c r="GF80" s="25">
        <f t="shared" si="14"/>
        <v>3.72</v>
      </c>
      <c r="GG80" s="25">
        <f t="shared" si="14"/>
        <v>3.7</v>
      </c>
      <c r="GH80" s="25">
        <f t="shared" si="14"/>
        <v>3.7</v>
      </c>
      <c r="GI80" s="25">
        <f t="shared" si="14"/>
        <v>3.7</v>
      </c>
      <c r="GJ80" s="25">
        <f t="shared" si="14"/>
        <v>3.7</v>
      </c>
      <c r="GK80" s="25">
        <f t="shared" si="14"/>
        <v>3.7</v>
      </c>
      <c r="GL80" s="25">
        <f t="shared" si="14"/>
        <v>3.7</v>
      </c>
      <c r="GM80" s="25">
        <f t="shared" ref="GM80:IX80" si="15">+MAX($C$78,GM73)</f>
        <v>3.7</v>
      </c>
      <c r="GN80" s="25">
        <f t="shared" si="15"/>
        <v>3.7</v>
      </c>
      <c r="GO80" s="25">
        <f t="shared" si="15"/>
        <v>3.7</v>
      </c>
      <c r="GP80" s="25">
        <f t="shared" si="15"/>
        <v>3.7</v>
      </c>
      <c r="GQ80" s="25">
        <f t="shared" si="15"/>
        <v>3.7</v>
      </c>
      <c r="GR80" s="25">
        <f t="shared" si="15"/>
        <v>3.7</v>
      </c>
      <c r="GS80" s="25">
        <f t="shared" si="15"/>
        <v>3.7</v>
      </c>
      <c r="GT80" s="25">
        <f t="shared" si="15"/>
        <v>3.7</v>
      </c>
      <c r="GU80" s="25">
        <f t="shared" si="15"/>
        <v>3.94</v>
      </c>
      <c r="GV80" s="25">
        <f t="shared" si="15"/>
        <v>3.7</v>
      </c>
      <c r="GW80" s="25">
        <f t="shared" si="15"/>
        <v>3.7</v>
      </c>
      <c r="GX80" s="25">
        <f t="shared" si="15"/>
        <v>3.74</v>
      </c>
      <c r="GY80" s="25">
        <f t="shared" si="15"/>
        <v>3.7</v>
      </c>
      <c r="GZ80" s="25">
        <f t="shared" si="15"/>
        <v>3.99</v>
      </c>
      <c r="HA80" s="25">
        <f t="shared" si="15"/>
        <v>3.7</v>
      </c>
      <c r="HB80" s="25">
        <f t="shared" si="15"/>
        <v>4.83</v>
      </c>
      <c r="HC80" s="25">
        <f t="shared" si="15"/>
        <v>4.21</v>
      </c>
      <c r="HD80" s="25">
        <f t="shared" si="15"/>
        <v>5.24</v>
      </c>
      <c r="HE80" s="25">
        <f t="shared" si="15"/>
        <v>3.92</v>
      </c>
      <c r="HF80" s="25">
        <f t="shared" si="15"/>
        <v>3.7</v>
      </c>
      <c r="HG80" s="25">
        <f t="shared" si="15"/>
        <v>3.7</v>
      </c>
      <c r="HH80" s="25">
        <f t="shared" si="15"/>
        <v>3.7</v>
      </c>
      <c r="HI80" s="25">
        <f t="shared" si="15"/>
        <v>3.7</v>
      </c>
      <c r="HJ80" s="25">
        <f t="shared" si="15"/>
        <v>3.71</v>
      </c>
      <c r="HK80" s="25">
        <f t="shared" si="15"/>
        <v>4.91</v>
      </c>
      <c r="HL80" s="25">
        <f t="shared" si="15"/>
        <v>3.71</v>
      </c>
      <c r="HM80" s="25">
        <f t="shared" si="15"/>
        <v>4.03</v>
      </c>
      <c r="HN80" s="25">
        <f t="shared" si="15"/>
        <v>3.7</v>
      </c>
      <c r="HO80" s="25">
        <f t="shared" si="15"/>
        <v>3.7</v>
      </c>
      <c r="HP80" s="25">
        <f t="shared" si="15"/>
        <v>4.8099999999999996</v>
      </c>
      <c r="HQ80" s="25">
        <f t="shared" si="15"/>
        <v>3.7</v>
      </c>
      <c r="HR80" s="25">
        <f t="shared" si="15"/>
        <v>3.7</v>
      </c>
      <c r="HS80" s="25">
        <f t="shared" si="15"/>
        <v>3.7</v>
      </c>
      <c r="HT80" s="25">
        <f t="shared" si="15"/>
        <v>5.72</v>
      </c>
      <c r="HU80" s="25">
        <f t="shared" si="15"/>
        <v>3.7</v>
      </c>
      <c r="HV80" s="25">
        <f t="shared" si="15"/>
        <v>3.86</v>
      </c>
      <c r="HW80" s="25">
        <f t="shared" si="15"/>
        <v>3.7</v>
      </c>
      <c r="HX80" s="25">
        <f t="shared" si="15"/>
        <v>3.7</v>
      </c>
      <c r="HY80" s="25">
        <f t="shared" si="15"/>
        <v>3.7</v>
      </c>
      <c r="HZ80" s="25">
        <f t="shared" si="15"/>
        <v>4.3499999999999996</v>
      </c>
      <c r="IA80" s="25">
        <f t="shared" si="15"/>
        <v>3.7</v>
      </c>
      <c r="IB80" s="25">
        <f t="shared" si="15"/>
        <v>4.3</v>
      </c>
      <c r="IC80" s="25">
        <f t="shared" si="15"/>
        <v>3.81</v>
      </c>
      <c r="ID80" s="25">
        <f t="shared" si="15"/>
        <v>3.93</v>
      </c>
      <c r="IE80" s="25">
        <f t="shared" si="15"/>
        <v>3.7</v>
      </c>
      <c r="IF80" s="25">
        <f t="shared" si="15"/>
        <v>3.7</v>
      </c>
      <c r="IG80" s="25">
        <f t="shared" si="15"/>
        <v>3.7</v>
      </c>
      <c r="IH80" s="25">
        <f t="shared" si="15"/>
        <v>3.7</v>
      </c>
      <c r="II80" s="25">
        <f t="shared" si="15"/>
        <v>3.7</v>
      </c>
      <c r="IJ80" s="25">
        <f t="shared" si="15"/>
        <v>3.7</v>
      </c>
      <c r="IK80" s="25">
        <f t="shared" si="15"/>
        <v>3.7</v>
      </c>
      <c r="IL80" s="25">
        <f t="shared" si="15"/>
        <v>5.22</v>
      </c>
      <c r="IM80" s="25">
        <f t="shared" si="15"/>
        <v>3.7</v>
      </c>
      <c r="IN80" s="25">
        <f t="shared" si="15"/>
        <v>4.16</v>
      </c>
      <c r="IO80" s="25">
        <f t="shared" si="15"/>
        <v>3.96</v>
      </c>
      <c r="IP80" s="25">
        <f t="shared" si="15"/>
        <v>3.7</v>
      </c>
      <c r="IQ80" s="25">
        <f t="shared" si="15"/>
        <v>3.7</v>
      </c>
      <c r="IR80" s="25">
        <f t="shared" si="15"/>
        <v>4.1500000000000004</v>
      </c>
      <c r="IS80" s="25">
        <f t="shared" si="15"/>
        <v>3.7</v>
      </c>
      <c r="IT80" s="25">
        <f t="shared" si="15"/>
        <v>3.99</v>
      </c>
      <c r="IU80" s="25">
        <f t="shared" si="15"/>
        <v>3.7</v>
      </c>
      <c r="IV80" s="25">
        <f t="shared" si="15"/>
        <v>3.7</v>
      </c>
      <c r="IW80" s="25">
        <f t="shared" si="15"/>
        <v>3.7</v>
      </c>
      <c r="IX80" s="25">
        <f t="shared" si="15"/>
        <v>4.34</v>
      </c>
      <c r="IY80" s="25">
        <f t="shared" ref="IY80:LJ80" si="16">+MAX($C$78,IY73)</f>
        <v>4.5999999999999996</v>
      </c>
      <c r="IZ80" s="25">
        <f t="shared" si="16"/>
        <v>5.0599999999999996</v>
      </c>
      <c r="JA80" s="25">
        <f t="shared" si="16"/>
        <v>3.7</v>
      </c>
      <c r="JB80" s="25">
        <f t="shared" si="16"/>
        <v>4.5</v>
      </c>
      <c r="JC80" s="25">
        <f t="shared" si="16"/>
        <v>4.3</v>
      </c>
      <c r="JD80" s="25">
        <f t="shared" si="16"/>
        <v>3.7</v>
      </c>
      <c r="JE80" s="25">
        <f t="shared" si="16"/>
        <v>4.34</v>
      </c>
      <c r="JF80" s="25">
        <f t="shared" si="16"/>
        <v>3.7</v>
      </c>
      <c r="JG80" s="25">
        <f t="shared" si="16"/>
        <v>3.7</v>
      </c>
      <c r="JH80" s="25">
        <f t="shared" si="16"/>
        <v>3.7</v>
      </c>
      <c r="JI80" s="25">
        <f t="shared" si="16"/>
        <v>3.7</v>
      </c>
      <c r="JJ80" s="25">
        <f t="shared" si="16"/>
        <v>3.7</v>
      </c>
      <c r="JK80" s="25">
        <f t="shared" si="16"/>
        <v>3.7</v>
      </c>
      <c r="JL80" s="25">
        <f t="shared" si="16"/>
        <v>3.7</v>
      </c>
      <c r="JM80" s="25">
        <f t="shared" si="16"/>
        <v>4.51</v>
      </c>
      <c r="JN80" s="25">
        <f t="shared" si="16"/>
        <v>4.3499999999999996</v>
      </c>
      <c r="JO80" s="25">
        <f t="shared" si="16"/>
        <v>4.53</v>
      </c>
      <c r="JP80" s="25">
        <f t="shared" si="16"/>
        <v>3.7</v>
      </c>
      <c r="JQ80" s="25">
        <f t="shared" si="16"/>
        <v>4.99</v>
      </c>
      <c r="JR80" s="25">
        <f t="shared" si="16"/>
        <v>3.7</v>
      </c>
      <c r="JS80" s="25">
        <f t="shared" si="16"/>
        <v>4.5999999999999996</v>
      </c>
      <c r="JT80" s="25">
        <f t="shared" si="16"/>
        <v>3.7</v>
      </c>
      <c r="JU80" s="25">
        <f t="shared" si="16"/>
        <v>3.7</v>
      </c>
      <c r="JV80" s="25">
        <f t="shared" si="16"/>
        <v>4.75</v>
      </c>
      <c r="JW80" s="25">
        <f t="shared" si="16"/>
        <v>3.81</v>
      </c>
      <c r="JX80" s="25">
        <f t="shared" si="16"/>
        <v>5.05</v>
      </c>
      <c r="JY80" s="25">
        <f t="shared" si="16"/>
        <v>3.7</v>
      </c>
      <c r="JZ80" s="25">
        <f t="shared" si="16"/>
        <v>4.5</v>
      </c>
      <c r="KA80" s="25">
        <f t="shared" si="16"/>
        <v>3.7</v>
      </c>
      <c r="KB80" s="25">
        <f t="shared" si="16"/>
        <v>3.7</v>
      </c>
      <c r="KC80" s="25">
        <f t="shared" si="16"/>
        <v>3.94</v>
      </c>
      <c r="KD80" s="25">
        <f t="shared" si="16"/>
        <v>3.7</v>
      </c>
      <c r="KE80" s="25">
        <f t="shared" si="16"/>
        <v>4.9000000000000004</v>
      </c>
      <c r="KF80" s="25">
        <f t="shared" si="16"/>
        <v>3.7</v>
      </c>
      <c r="KG80" s="25">
        <f t="shared" si="16"/>
        <v>3.7</v>
      </c>
      <c r="KH80" s="25">
        <f t="shared" si="16"/>
        <v>3.7</v>
      </c>
      <c r="KI80" s="25">
        <f t="shared" si="16"/>
        <v>3.7</v>
      </c>
      <c r="KJ80" s="25">
        <f t="shared" si="16"/>
        <v>3.7</v>
      </c>
      <c r="KK80" s="25">
        <f t="shared" si="16"/>
        <v>4.3499999999999996</v>
      </c>
      <c r="KL80" s="25">
        <f t="shared" si="16"/>
        <v>3.82</v>
      </c>
      <c r="KM80" s="25">
        <f t="shared" si="16"/>
        <v>3.7</v>
      </c>
      <c r="KN80" s="25">
        <f t="shared" si="16"/>
        <v>3.7</v>
      </c>
      <c r="KO80" s="25">
        <f t="shared" si="16"/>
        <v>3.7</v>
      </c>
      <c r="KP80" s="25">
        <f t="shared" si="16"/>
        <v>3.7</v>
      </c>
      <c r="KQ80" s="25">
        <f t="shared" si="16"/>
        <v>3.77</v>
      </c>
      <c r="KR80" s="25">
        <f t="shared" si="16"/>
        <v>4.45</v>
      </c>
      <c r="KS80" s="25">
        <f t="shared" si="16"/>
        <v>3.7</v>
      </c>
      <c r="KT80" s="25">
        <f t="shared" si="16"/>
        <v>3.7</v>
      </c>
      <c r="KU80" s="25">
        <f t="shared" si="16"/>
        <v>3.7</v>
      </c>
      <c r="KV80" s="25">
        <f t="shared" si="16"/>
        <v>3.7</v>
      </c>
      <c r="KW80" s="25">
        <f t="shared" si="16"/>
        <v>3.7</v>
      </c>
      <c r="KX80" s="25">
        <f t="shared" si="16"/>
        <v>3.7</v>
      </c>
      <c r="KY80" s="25">
        <f t="shared" si="16"/>
        <v>3.7</v>
      </c>
      <c r="KZ80" s="25">
        <f t="shared" si="16"/>
        <v>3.93</v>
      </c>
      <c r="LA80" s="25">
        <f t="shared" si="16"/>
        <v>3.7</v>
      </c>
      <c r="LB80" s="25">
        <f t="shared" si="16"/>
        <v>4.67</v>
      </c>
      <c r="LC80" s="25">
        <f t="shared" si="16"/>
        <v>3.7</v>
      </c>
      <c r="LD80" s="25">
        <f t="shared" si="16"/>
        <v>4.8899999999999997</v>
      </c>
      <c r="LE80" s="25">
        <f t="shared" si="16"/>
        <v>5.15</v>
      </c>
      <c r="LF80" s="25">
        <f t="shared" si="16"/>
        <v>3.79</v>
      </c>
      <c r="LG80" s="25">
        <f t="shared" si="16"/>
        <v>3.7</v>
      </c>
      <c r="LH80" s="25">
        <f t="shared" si="16"/>
        <v>3.7</v>
      </c>
      <c r="LI80" s="25">
        <f t="shared" si="16"/>
        <v>4.91</v>
      </c>
      <c r="LJ80" s="25">
        <f t="shared" si="16"/>
        <v>3.7</v>
      </c>
      <c r="LK80" s="25">
        <f t="shared" ref="LK80:NV80" si="17">+MAX($C$78,LK73)</f>
        <v>4.78</v>
      </c>
      <c r="LL80" s="25">
        <f t="shared" si="17"/>
        <v>3.7</v>
      </c>
      <c r="LM80" s="25">
        <f t="shared" si="17"/>
        <v>3.7</v>
      </c>
      <c r="LN80" s="25">
        <f t="shared" si="17"/>
        <v>3.7</v>
      </c>
      <c r="LO80" s="25">
        <f t="shared" si="17"/>
        <v>4.51</v>
      </c>
      <c r="LP80" s="25">
        <f t="shared" si="17"/>
        <v>5.01</v>
      </c>
      <c r="LQ80" s="25">
        <f t="shared" si="17"/>
        <v>4.2699999999999996</v>
      </c>
      <c r="LR80" s="25">
        <f t="shared" si="17"/>
        <v>4.22</v>
      </c>
      <c r="LS80" s="25">
        <f t="shared" si="17"/>
        <v>3.7</v>
      </c>
      <c r="LT80" s="25">
        <f t="shared" si="17"/>
        <v>4.46</v>
      </c>
      <c r="LU80" s="25">
        <f t="shared" si="17"/>
        <v>5.94</v>
      </c>
      <c r="LV80" s="25">
        <f t="shared" si="17"/>
        <v>3.72</v>
      </c>
      <c r="LW80" s="25">
        <f t="shared" si="17"/>
        <v>4.2699999999999996</v>
      </c>
      <c r="LX80" s="25">
        <f t="shared" si="17"/>
        <v>5.47</v>
      </c>
      <c r="LY80" s="25">
        <f t="shared" si="17"/>
        <v>3.97</v>
      </c>
      <c r="LZ80" s="25">
        <f t="shared" si="17"/>
        <v>4.01</v>
      </c>
      <c r="MA80" s="25">
        <f t="shared" si="17"/>
        <v>3.7</v>
      </c>
      <c r="MB80" s="25">
        <f t="shared" si="17"/>
        <v>4.84</v>
      </c>
      <c r="MC80" s="25">
        <f t="shared" si="17"/>
        <v>4.71</v>
      </c>
      <c r="MD80" s="25">
        <f t="shared" si="17"/>
        <v>3.7</v>
      </c>
      <c r="ME80" s="25">
        <f t="shared" si="17"/>
        <v>3.7</v>
      </c>
      <c r="MF80" s="25">
        <f t="shared" si="17"/>
        <v>3.7</v>
      </c>
      <c r="MG80" s="25">
        <f t="shared" si="17"/>
        <v>3.7</v>
      </c>
      <c r="MH80" s="25">
        <f t="shared" si="17"/>
        <v>5.05</v>
      </c>
      <c r="MI80" s="25">
        <f t="shared" si="17"/>
        <v>3.7</v>
      </c>
      <c r="MJ80" s="25">
        <f t="shared" si="17"/>
        <v>3.7</v>
      </c>
      <c r="MK80" s="25">
        <f t="shared" si="17"/>
        <v>3.7</v>
      </c>
      <c r="ML80" s="25">
        <f t="shared" si="17"/>
        <v>4.4800000000000004</v>
      </c>
      <c r="MM80" s="25">
        <f t="shared" si="17"/>
        <v>3.7</v>
      </c>
      <c r="MN80" s="25">
        <f t="shared" si="17"/>
        <v>5.05</v>
      </c>
      <c r="MO80" s="25">
        <f t="shared" si="17"/>
        <v>4.29</v>
      </c>
      <c r="MP80" s="25">
        <f t="shared" si="17"/>
        <v>4.01</v>
      </c>
      <c r="MQ80" s="25">
        <f t="shared" si="17"/>
        <v>3.7</v>
      </c>
      <c r="MR80" s="25">
        <f t="shared" si="17"/>
        <v>3.7</v>
      </c>
      <c r="MS80" s="25">
        <f t="shared" si="17"/>
        <v>4.18</v>
      </c>
      <c r="MT80" s="25">
        <f t="shared" si="17"/>
        <v>3.7</v>
      </c>
      <c r="MU80" s="25">
        <f t="shared" si="17"/>
        <v>3.7</v>
      </c>
      <c r="MV80" s="25">
        <f t="shared" si="17"/>
        <v>3.7</v>
      </c>
      <c r="MW80" s="25">
        <f t="shared" si="17"/>
        <v>3.7</v>
      </c>
      <c r="MX80" s="25">
        <f t="shared" si="17"/>
        <v>3.7</v>
      </c>
      <c r="MY80" s="25">
        <f t="shared" si="17"/>
        <v>3.76</v>
      </c>
      <c r="MZ80" s="25">
        <f t="shared" si="17"/>
        <v>4.32</v>
      </c>
      <c r="NA80" s="25">
        <f t="shared" si="17"/>
        <v>3.7</v>
      </c>
      <c r="NB80" s="25">
        <f t="shared" si="17"/>
        <v>3.7</v>
      </c>
      <c r="NC80" s="25">
        <f t="shared" si="17"/>
        <v>4.22</v>
      </c>
      <c r="ND80" s="25">
        <f t="shared" si="17"/>
        <v>3.7</v>
      </c>
      <c r="NE80" s="25">
        <f t="shared" si="17"/>
        <v>3.7</v>
      </c>
      <c r="NF80" s="25">
        <f t="shared" si="17"/>
        <v>5.27</v>
      </c>
      <c r="NG80" s="25">
        <f t="shared" si="17"/>
        <v>4.9800000000000004</v>
      </c>
      <c r="NH80" s="25">
        <f t="shared" si="17"/>
        <v>3.7</v>
      </c>
      <c r="NI80" s="25">
        <f t="shared" si="17"/>
        <v>3.7</v>
      </c>
      <c r="NJ80" s="25">
        <f t="shared" si="17"/>
        <v>3.7</v>
      </c>
      <c r="NK80" s="25">
        <f t="shared" si="17"/>
        <v>3.92</v>
      </c>
      <c r="NL80" s="25">
        <f t="shared" si="17"/>
        <v>3.7</v>
      </c>
      <c r="NM80" s="25">
        <f t="shared" si="17"/>
        <v>4.21</v>
      </c>
      <c r="NN80" s="25">
        <f t="shared" si="17"/>
        <v>3.7</v>
      </c>
      <c r="NO80" s="25">
        <f t="shared" si="17"/>
        <v>3.7</v>
      </c>
      <c r="NP80" s="25">
        <f t="shared" si="17"/>
        <v>4.96</v>
      </c>
      <c r="NQ80" s="25">
        <f t="shared" si="17"/>
        <v>3.71</v>
      </c>
      <c r="NR80" s="25">
        <f t="shared" si="17"/>
        <v>3.7</v>
      </c>
      <c r="NS80" s="25">
        <f t="shared" si="17"/>
        <v>4.0999999999999996</v>
      </c>
      <c r="NT80" s="25">
        <f t="shared" si="17"/>
        <v>3.7</v>
      </c>
      <c r="NU80" s="25">
        <f t="shared" si="17"/>
        <v>3.7</v>
      </c>
      <c r="NV80" s="25">
        <f t="shared" si="17"/>
        <v>4.33</v>
      </c>
      <c r="NW80" s="25">
        <f t="shared" ref="NW80:QH80" si="18">+MAX($C$78,NW73)</f>
        <v>3.7</v>
      </c>
      <c r="NX80" s="25">
        <f t="shared" si="18"/>
        <v>3.7</v>
      </c>
      <c r="NY80" s="25">
        <f t="shared" si="18"/>
        <v>3.75</v>
      </c>
      <c r="NZ80" s="25">
        <f t="shared" si="18"/>
        <v>4.71</v>
      </c>
      <c r="OA80" s="25">
        <f t="shared" si="18"/>
        <v>4.6500000000000004</v>
      </c>
      <c r="OB80" s="25">
        <f t="shared" si="18"/>
        <v>3.7</v>
      </c>
      <c r="OC80" s="25">
        <f t="shared" si="18"/>
        <v>3.7</v>
      </c>
      <c r="OD80" s="25">
        <f t="shared" si="18"/>
        <v>3.7</v>
      </c>
      <c r="OE80" s="25">
        <f t="shared" si="18"/>
        <v>3.7</v>
      </c>
      <c r="OF80" s="25">
        <f t="shared" si="18"/>
        <v>4.07</v>
      </c>
      <c r="OG80" s="25">
        <f t="shared" si="18"/>
        <v>3.7</v>
      </c>
      <c r="OH80" s="25">
        <f t="shared" si="18"/>
        <v>3.7</v>
      </c>
      <c r="OI80" s="25">
        <f t="shared" si="18"/>
        <v>3.93</v>
      </c>
      <c r="OJ80" s="25">
        <f t="shared" si="18"/>
        <v>3.88</v>
      </c>
      <c r="OK80" s="25">
        <f t="shared" si="18"/>
        <v>3.7</v>
      </c>
      <c r="OL80" s="25">
        <f t="shared" si="18"/>
        <v>3.7</v>
      </c>
      <c r="OM80" s="25">
        <f t="shared" si="18"/>
        <v>3.7</v>
      </c>
      <c r="ON80" s="25">
        <f t="shared" si="18"/>
        <v>4.5199999999999996</v>
      </c>
      <c r="OO80" s="25">
        <f t="shared" si="18"/>
        <v>3.82</v>
      </c>
      <c r="OP80" s="25">
        <f t="shared" si="18"/>
        <v>3.7</v>
      </c>
      <c r="OQ80" s="25">
        <f t="shared" si="18"/>
        <v>3.7</v>
      </c>
      <c r="OR80" s="25">
        <f t="shared" si="18"/>
        <v>6.15</v>
      </c>
      <c r="OS80" s="25">
        <f t="shared" si="18"/>
        <v>3.7</v>
      </c>
      <c r="OT80" s="25">
        <f t="shared" si="18"/>
        <v>3.9</v>
      </c>
      <c r="OU80" s="25">
        <f t="shared" si="18"/>
        <v>3.7</v>
      </c>
      <c r="OV80" s="25">
        <f t="shared" si="18"/>
        <v>3.7</v>
      </c>
      <c r="OW80" s="25">
        <f t="shared" si="18"/>
        <v>4.21</v>
      </c>
      <c r="OX80" s="25">
        <f t="shared" si="18"/>
        <v>3.7</v>
      </c>
      <c r="OY80" s="25">
        <f t="shared" si="18"/>
        <v>5.18</v>
      </c>
      <c r="OZ80" s="25">
        <f t="shared" si="18"/>
        <v>3.7</v>
      </c>
      <c r="PA80" s="25">
        <f t="shared" si="18"/>
        <v>3.7</v>
      </c>
      <c r="PB80" s="25">
        <f t="shared" si="18"/>
        <v>3.7</v>
      </c>
      <c r="PC80" s="25">
        <f t="shared" si="18"/>
        <v>3.7</v>
      </c>
      <c r="PD80" s="25">
        <f t="shared" si="18"/>
        <v>3.7</v>
      </c>
      <c r="PE80" s="25">
        <f t="shared" si="18"/>
        <v>3.71</v>
      </c>
      <c r="PF80" s="25">
        <f t="shared" si="18"/>
        <v>3.7</v>
      </c>
      <c r="PG80" s="25">
        <f t="shared" si="18"/>
        <v>3.7</v>
      </c>
      <c r="PH80" s="25">
        <f t="shared" si="18"/>
        <v>3.7</v>
      </c>
      <c r="PI80" s="25">
        <f t="shared" si="18"/>
        <v>3.7</v>
      </c>
      <c r="PJ80" s="25">
        <f t="shared" si="18"/>
        <v>3.7</v>
      </c>
      <c r="PK80" s="25">
        <f t="shared" si="18"/>
        <v>3.7</v>
      </c>
      <c r="PL80" s="25">
        <f t="shared" si="18"/>
        <v>3.7</v>
      </c>
      <c r="PM80" s="25">
        <f t="shared" si="18"/>
        <v>3.7</v>
      </c>
      <c r="PN80" s="25">
        <f t="shared" si="18"/>
        <v>5.0999999999999996</v>
      </c>
      <c r="PO80" s="25">
        <f t="shared" si="18"/>
        <v>3.86</v>
      </c>
      <c r="PP80" s="25">
        <f t="shared" si="18"/>
        <v>4.21</v>
      </c>
      <c r="PQ80" s="25">
        <f t="shared" si="18"/>
        <v>3.79</v>
      </c>
      <c r="PR80" s="25">
        <f t="shared" si="18"/>
        <v>3.7</v>
      </c>
      <c r="PS80" s="25">
        <f t="shared" si="18"/>
        <v>3.7</v>
      </c>
      <c r="PT80" s="25">
        <f t="shared" si="18"/>
        <v>3.83</v>
      </c>
      <c r="PU80" s="25">
        <f t="shared" si="18"/>
        <v>3.7</v>
      </c>
      <c r="PV80" s="25">
        <f t="shared" si="18"/>
        <v>4.0999999999999996</v>
      </c>
      <c r="PW80" s="25">
        <f t="shared" si="18"/>
        <v>3.7</v>
      </c>
      <c r="PX80" s="25">
        <f t="shared" si="18"/>
        <v>3.7</v>
      </c>
      <c r="PY80" s="25">
        <f t="shared" si="18"/>
        <v>3.7</v>
      </c>
      <c r="PZ80" s="25">
        <f t="shared" si="18"/>
        <v>4.05</v>
      </c>
      <c r="QA80" s="25">
        <f t="shared" si="18"/>
        <v>4.04</v>
      </c>
      <c r="QB80" s="25">
        <f t="shared" si="18"/>
        <v>3.7</v>
      </c>
      <c r="QC80" s="25">
        <f t="shared" si="18"/>
        <v>3.7</v>
      </c>
      <c r="QD80" s="25">
        <f t="shared" si="18"/>
        <v>3.7</v>
      </c>
      <c r="QE80" s="25">
        <f t="shared" si="18"/>
        <v>4.92</v>
      </c>
      <c r="QF80" s="25">
        <f t="shared" si="18"/>
        <v>3.7</v>
      </c>
      <c r="QG80" s="25">
        <f t="shared" si="18"/>
        <v>4.08</v>
      </c>
      <c r="QH80" s="25">
        <f t="shared" si="18"/>
        <v>3.7</v>
      </c>
      <c r="QI80" s="25">
        <f t="shared" ref="QI80:SG80" si="19">+MAX($C$78,QI73)</f>
        <v>3.7</v>
      </c>
      <c r="QJ80" s="25">
        <f t="shared" si="19"/>
        <v>5.66</v>
      </c>
      <c r="QK80" s="25">
        <f t="shared" si="19"/>
        <v>5.27</v>
      </c>
      <c r="QL80" s="25">
        <f t="shared" si="19"/>
        <v>3.7</v>
      </c>
      <c r="QM80" s="25">
        <f t="shared" si="19"/>
        <v>4.2699999999999996</v>
      </c>
      <c r="QN80" s="25">
        <f t="shared" si="19"/>
        <v>4.45</v>
      </c>
      <c r="QO80" s="25">
        <f t="shared" si="19"/>
        <v>3.7</v>
      </c>
      <c r="QP80" s="25">
        <f t="shared" si="19"/>
        <v>3.79</v>
      </c>
      <c r="QQ80" s="25">
        <f t="shared" si="19"/>
        <v>3.7</v>
      </c>
      <c r="QR80" s="25">
        <f t="shared" si="19"/>
        <v>3.7</v>
      </c>
      <c r="QS80" s="25">
        <f t="shared" si="19"/>
        <v>3.93</v>
      </c>
      <c r="QT80" s="25">
        <f t="shared" si="19"/>
        <v>3.91</v>
      </c>
      <c r="QU80" s="25">
        <f t="shared" si="19"/>
        <v>4.5999999999999996</v>
      </c>
      <c r="QV80" s="25">
        <f t="shared" si="19"/>
        <v>4.12</v>
      </c>
      <c r="QW80" s="25">
        <f t="shared" si="19"/>
        <v>3.7</v>
      </c>
      <c r="QX80" s="25">
        <f t="shared" si="19"/>
        <v>3.7</v>
      </c>
      <c r="QY80" s="25">
        <f t="shared" si="19"/>
        <v>3.7</v>
      </c>
      <c r="QZ80" s="25">
        <f t="shared" si="19"/>
        <v>5.71</v>
      </c>
      <c r="RA80" s="25">
        <f t="shared" si="19"/>
        <v>4.24</v>
      </c>
      <c r="RB80" s="25">
        <f t="shared" si="19"/>
        <v>4.32</v>
      </c>
      <c r="RC80" s="25">
        <f t="shared" si="19"/>
        <v>3.7</v>
      </c>
      <c r="RD80" s="25">
        <f t="shared" si="19"/>
        <v>3.7</v>
      </c>
      <c r="RE80" s="25">
        <f t="shared" si="19"/>
        <v>3.7</v>
      </c>
      <c r="RF80" s="25">
        <f t="shared" si="19"/>
        <v>3.7</v>
      </c>
      <c r="RG80" s="25">
        <f t="shared" si="19"/>
        <v>4.5199999999999996</v>
      </c>
      <c r="RH80" s="25">
        <f t="shared" si="19"/>
        <v>3.7</v>
      </c>
      <c r="RI80" s="25">
        <f t="shared" si="19"/>
        <v>3.7</v>
      </c>
      <c r="RJ80" s="25">
        <f t="shared" si="19"/>
        <v>5.5</v>
      </c>
      <c r="RK80" s="25">
        <f t="shared" si="19"/>
        <v>4.49</v>
      </c>
      <c r="RL80" s="25">
        <f t="shared" si="19"/>
        <v>3.7</v>
      </c>
      <c r="RM80" s="25">
        <f t="shared" si="19"/>
        <v>3.7</v>
      </c>
      <c r="RN80" s="25">
        <f t="shared" si="19"/>
        <v>3.7</v>
      </c>
      <c r="RO80" s="25">
        <f t="shared" si="19"/>
        <v>3.7</v>
      </c>
      <c r="RP80" s="25">
        <f t="shared" si="19"/>
        <v>3.97</v>
      </c>
      <c r="RQ80" s="25">
        <f t="shared" si="19"/>
        <v>3.89</v>
      </c>
      <c r="RR80" s="25">
        <f t="shared" si="19"/>
        <v>4.09</v>
      </c>
      <c r="RS80" s="25">
        <f t="shared" si="19"/>
        <v>3.7</v>
      </c>
      <c r="RT80" s="25">
        <f t="shared" si="19"/>
        <v>3.7</v>
      </c>
      <c r="RU80" s="25">
        <f t="shared" si="19"/>
        <v>3.7</v>
      </c>
      <c r="RV80" s="25">
        <f t="shared" si="19"/>
        <v>5.87</v>
      </c>
      <c r="RW80" s="25">
        <f t="shared" si="19"/>
        <v>3.7</v>
      </c>
      <c r="RX80" s="25">
        <f t="shared" si="19"/>
        <v>3.7</v>
      </c>
      <c r="RY80" s="25">
        <f t="shared" si="19"/>
        <v>3.7</v>
      </c>
      <c r="RZ80" s="25">
        <f t="shared" si="19"/>
        <v>4.79</v>
      </c>
      <c r="SA80" s="25">
        <f t="shared" si="19"/>
        <v>3.7</v>
      </c>
      <c r="SB80" s="25">
        <f t="shared" si="19"/>
        <v>3.7</v>
      </c>
      <c r="SC80" s="25">
        <f t="shared" si="19"/>
        <v>5.37</v>
      </c>
      <c r="SD80" s="25">
        <f t="shared" si="19"/>
        <v>3.7</v>
      </c>
      <c r="SE80" s="25">
        <f t="shared" si="19"/>
        <v>3.7</v>
      </c>
      <c r="SF80" s="25">
        <f t="shared" si="19"/>
        <v>5.03</v>
      </c>
      <c r="SG80" s="25">
        <f t="shared" si="19"/>
        <v>3.7</v>
      </c>
    </row>
    <row r="81" spans="1:501">
      <c r="A81">
        <v>2016</v>
      </c>
      <c r="B81" s="25">
        <f>+MAX($C$78,B74)</f>
        <v>3.7</v>
      </c>
      <c r="C81" s="25">
        <f t="shared" ref="C81:BN81" si="20">+MAX($C$78,C74)</f>
        <v>3.7</v>
      </c>
      <c r="D81" s="25">
        <f t="shared" si="20"/>
        <v>3.7</v>
      </c>
      <c r="E81" s="25">
        <f t="shared" si="20"/>
        <v>3.7</v>
      </c>
      <c r="F81" s="25">
        <f t="shared" si="20"/>
        <v>3.7</v>
      </c>
      <c r="G81" s="25">
        <f t="shared" si="20"/>
        <v>3.7</v>
      </c>
      <c r="H81" s="25">
        <f t="shared" si="20"/>
        <v>3.7</v>
      </c>
      <c r="I81" s="25">
        <f t="shared" si="20"/>
        <v>4.29</v>
      </c>
      <c r="J81" s="25">
        <f t="shared" si="20"/>
        <v>3.87</v>
      </c>
      <c r="K81" s="25">
        <f t="shared" si="20"/>
        <v>3.7</v>
      </c>
      <c r="L81" s="25">
        <f t="shared" si="20"/>
        <v>4.04</v>
      </c>
      <c r="M81" s="25">
        <f t="shared" si="20"/>
        <v>4.51</v>
      </c>
      <c r="N81" s="25">
        <f t="shared" si="20"/>
        <v>4.1399999999999997</v>
      </c>
      <c r="O81" s="25">
        <f t="shared" si="20"/>
        <v>4.2300000000000004</v>
      </c>
      <c r="P81" s="25">
        <f t="shared" si="20"/>
        <v>3.7</v>
      </c>
      <c r="Q81" s="25">
        <f t="shared" si="20"/>
        <v>3.7</v>
      </c>
      <c r="R81" s="25">
        <f t="shared" si="20"/>
        <v>3.7</v>
      </c>
      <c r="S81" s="25">
        <f t="shared" si="20"/>
        <v>3.77</v>
      </c>
      <c r="T81" s="25">
        <f t="shared" si="20"/>
        <v>3.7</v>
      </c>
      <c r="U81" s="25">
        <f t="shared" si="20"/>
        <v>3.7</v>
      </c>
      <c r="V81" s="25">
        <f t="shared" si="20"/>
        <v>3.7</v>
      </c>
      <c r="W81" s="25">
        <f t="shared" si="20"/>
        <v>3.7</v>
      </c>
      <c r="X81" s="25">
        <f t="shared" si="20"/>
        <v>4.84</v>
      </c>
      <c r="Y81" s="25">
        <f t="shared" si="20"/>
        <v>3.7</v>
      </c>
      <c r="Z81" s="25">
        <f t="shared" si="20"/>
        <v>3.7</v>
      </c>
      <c r="AA81" s="25">
        <f t="shared" si="20"/>
        <v>3.7</v>
      </c>
      <c r="AB81" s="25">
        <f t="shared" si="20"/>
        <v>4.1500000000000004</v>
      </c>
      <c r="AC81" s="25">
        <f t="shared" si="20"/>
        <v>4.83</v>
      </c>
      <c r="AD81" s="25">
        <f t="shared" si="20"/>
        <v>4.12</v>
      </c>
      <c r="AE81" s="25">
        <f t="shared" si="20"/>
        <v>3.7</v>
      </c>
      <c r="AF81" s="25">
        <f t="shared" si="20"/>
        <v>3.7</v>
      </c>
      <c r="AG81" s="25">
        <f t="shared" si="20"/>
        <v>3.7</v>
      </c>
      <c r="AH81" s="25">
        <f t="shared" si="20"/>
        <v>3.7</v>
      </c>
      <c r="AI81" s="25">
        <f t="shared" si="20"/>
        <v>3.7</v>
      </c>
      <c r="AJ81" s="25">
        <f t="shared" si="20"/>
        <v>3.7</v>
      </c>
      <c r="AK81" s="25">
        <f t="shared" si="20"/>
        <v>4.7</v>
      </c>
      <c r="AL81" s="25">
        <f t="shared" si="20"/>
        <v>4.09</v>
      </c>
      <c r="AM81" s="25">
        <f t="shared" si="20"/>
        <v>3.7</v>
      </c>
      <c r="AN81" s="25">
        <f t="shared" si="20"/>
        <v>3.7</v>
      </c>
      <c r="AO81" s="25">
        <f t="shared" si="20"/>
        <v>3.7</v>
      </c>
      <c r="AP81" s="25">
        <f t="shared" si="20"/>
        <v>4.07</v>
      </c>
      <c r="AQ81" s="25">
        <f t="shared" si="20"/>
        <v>3.76</v>
      </c>
      <c r="AR81" s="25">
        <f t="shared" si="20"/>
        <v>3.7</v>
      </c>
      <c r="AS81" s="25">
        <f t="shared" si="20"/>
        <v>3.91</v>
      </c>
      <c r="AT81" s="25">
        <f t="shared" si="20"/>
        <v>4.0599999999999996</v>
      </c>
      <c r="AU81" s="25">
        <f t="shared" si="20"/>
        <v>3.7</v>
      </c>
      <c r="AV81" s="25">
        <f t="shared" si="20"/>
        <v>3.7</v>
      </c>
      <c r="AW81" s="25">
        <f t="shared" si="20"/>
        <v>3.7</v>
      </c>
      <c r="AX81" s="25">
        <f t="shared" si="20"/>
        <v>3.7</v>
      </c>
      <c r="AY81" s="25">
        <f t="shared" si="20"/>
        <v>4.8499999999999996</v>
      </c>
      <c r="AZ81" s="25">
        <f t="shared" si="20"/>
        <v>4.22</v>
      </c>
      <c r="BA81" s="25">
        <f t="shared" si="20"/>
        <v>4.5999999999999996</v>
      </c>
      <c r="BB81" s="25">
        <f t="shared" si="20"/>
        <v>3.7</v>
      </c>
      <c r="BC81" s="25">
        <f t="shared" si="20"/>
        <v>3.7</v>
      </c>
      <c r="BD81" s="25">
        <f t="shared" si="20"/>
        <v>5.41</v>
      </c>
      <c r="BE81" s="25">
        <f t="shared" si="20"/>
        <v>3.7</v>
      </c>
      <c r="BF81" s="25">
        <f t="shared" si="20"/>
        <v>3.7</v>
      </c>
      <c r="BG81" s="25">
        <f t="shared" si="20"/>
        <v>4.54</v>
      </c>
      <c r="BH81" s="25">
        <f t="shared" si="20"/>
        <v>4.1100000000000003</v>
      </c>
      <c r="BI81" s="25">
        <f t="shared" si="20"/>
        <v>3.7</v>
      </c>
      <c r="BJ81" s="25">
        <f t="shared" si="20"/>
        <v>4.8</v>
      </c>
      <c r="BK81" s="25">
        <f t="shared" si="20"/>
        <v>3.7</v>
      </c>
      <c r="BL81" s="25">
        <f t="shared" si="20"/>
        <v>3.88</v>
      </c>
      <c r="BM81" s="25">
        <f t="shared" si="20"/>
        <v>4.2699999999999996</v>
      </c>
      <c r="BN81" s="25">
        <f t="shared" si="20"/>
        <v>4.57</v>
      </c>
      <c r="BO81" s="25">
        <f t="shared" ref="BO81:DZ81" si="21">+MAX($C$78,BO74)</f>
        <v>3.7</v>
      </c>
      <c r="BP81" s="25">
        <f t="shared" si="21"/>
        <v>3.7</v>
      </c>
      <c r="BQ81" s="25">
        <f t="shared" si="21"/>
        <v>3.7</v>
      </c>
      <c r="BR81" s="25">
        <f t="shared" si="21"/>
        <v>4.51</v>
      </c>
      <c r="BS81" s="25">
        <f t="shared" si="21"/>
        <v>3.7</v>
      </c>
      <c r="BT81" s="25">
        <f t="shared" si="21"/>
        <v>3.7</v>
      </c>
      <c r="BU81" s="25">
        <f t="shared" si="21"/>
        <v>4.3899999999999997</v>
      </c>
      <c r="BV81" s="25">
        <f t="shared" si="21"/>
        <v>3.7</v>
      </c>
      <c r="BW81" s="25">
        <f t="shared" si="21"/>
        <v>3.7</v>
      </c>
      <c r="BX81" s="25">
        <f t="shared" si="21"/>
        <v>3.7</v>
      </c>
      <c r="BY81" s="25">
        <f t="shared" si="21"/>
        <v>7.06</v>
      </c>
      <c r="BZ81" s="25">
        <f t="shared" si="21"/>
        <v>3.7</v>
      </c>
      <c r="CA81" s="25">
        <f t="shared" si="21"/>
        <v>3.7</v>
      </c>
      <c r="CB81" s="25">
        <f t="shared" si="21"/>
        <v>3.7</v>
      </c>
      <c r="CC81" s="25">
        <f t="shared" si="21"/>
        <v>4.53</v>
      </c>
      <c r="CD81" s="25">
        <f t="shared" si="21"/>
        <v>4.74</v>
      </c>
      <c r="CE81" s="25">
        <f t="shared" si="21"/>
        <v>3.7</v>
      </c>
      <c r="CF81" s="25">
        <f t="shared" si="21"/>
        <v>4.04</v>
      </c>
      <c r="CG81" s="25">
        <f t="shared" si="21"/>
        <v>3.7</v>
      </c>
      <c r="CH81" s="25">
        <f t="shared" si="21"/>
        <v>3.7</v>
      </c>
      <c r="CI81" s="25">
        <f t="shared" si="21"/>
        <v>4.3899999999999997</v>
      </c>
      <c r="CJ81" s="25">
        <f t="shared" si="21"/>
        <v>3.7</v>
      </c>
      <c r="CK81" s="25">
        <f t="shared" si="21"/>
        <v>3.7</v>
      </c>
      <c r="CL81" s="25">
        <f t="shared" si="21"/>
        <v>3.7</v>
      </c>
      <c r="CM81" s="25">
        <f t="shared" si="21"/>
        <v>4.33</v>
      </c>
      <c r="CN81" s="25">
        <f t="shared" si="21"/>
        <v>3.7</v>
      </c>
      <c r="CO81" s="25">
        <f t="shared" si="21"/>
        <v>5.0999999999999996</v>
      </c>
      <c r="CP81" s="25">
        <f t="shared" si="21"/>
        <v>5.96</v>
      </c>
      <c r="CQ81" s="25">
        <f t="shared" si="21"/>
        <v>3.7</v>
      </c>
      <c r="CR81" s="25">
        <f t="shared" si="21"/>
        <v>3.7</v>
      </c>
      <c r="CS81" s="25">
        <f t="shared" si="21"/>
        <v>5.3</v>
      </c>
      <c r="CT81" s="25">
        <f t="shared" si="21"/>
        <v>3.7</v>
      </c>
      <c r="CU81" s="25">
        <f t="shared" si="21"/>
        <v>3.7</v>
      </c>
      <c r="CV81" s="25">
        <f t="shared" si="21"/>
        <v>3.76</v>
      </c>
      <c r="CW81" s="25">
        <f t="shared" si="21"/>
        <v>3.7</v>
      </c>
      <c r="CX81" s="25">
        <f t="shared" si="21"/>
        <v>4.88</v>
      </c>
      <c r="CY81" s="25">
        <f t="shared" si="21"/>
        <v>3.95</v>
      </c>
      <c r="CZ81" s="25">
        <f t="shared" si="21"/>
        <v>3.86</v>
      </c>
      <c r="DA81" s="25">
        <f t="shared" si="21"/>
        <v>3.7</v>
      </c>
      <c r="DB81" s="25">
        <f t="shared" si="21"/>
        <v>3.7</v>
      </c>
      <c r="DC81" s="25">
        <f t="shared" si="21"/>
        <v>3.7</v>
      </c>
      <c r="DD81" s="25">
        <f t="shared" si="21"/>
        <v>3.7</v>
      </c>
      <c r="DE81" s="25">
        <f t="shared" si="21"/>
        <v>3.7</v>
      </c>
      <c r="DF81" s="25">
        <f t="shared" si="21"/>
        <v>3.7</v>
      </c>
      <c r="DG81" s="25">
        <f t="shared" si="21"/>
        <v>3.7</v>
      </c>
      <c r="DH81" s="25">
        <f t="shared" si="21"/>
        <v>5.35</v>
      </c>
      <c r="DI81" s="25">
        <f t="shared" si="21"/>
        <v>3.7</v>
      </c>
      <c r="DJ81" s="25">
        <f t="shared" si="21"/>
        <v>4.41</v>
      </c>
      <c r="DK81" s="25">
        <f t="shared" si="21"/>
        <v>3.7</v>
      </c>
      <c r="DL81" s="25">
        <f t="shared" si="21"/>
        <v>3.7</v>
      </c>
      <c r="DM81" s="25">
        <f t="shared" si="21"/>
        <v>3.7</v>
      </c>
      <c r="DN81" s="25">
        <f t="shared" si="21"/>
        <v>4.2699999999999996</v>
      </c>
      <c r="DO81" s="25">
        <f t="shared" si="21"/>
        <v>3.7</v>
      </c>
      <c r="DP81" s="25">
        <f t="shared" si="21"/>
        <v>4.45</v>
      </c>
      <c r="DQ81" s="25">
        <f t="shared" si="21"/>
        <v>3.86</v>
      </c>
      <c r="DR81" s="25">
        <f t="shared" si="21"/>
        <v>4.08</v>
      </c>
      <c r="DS81" s="25">
        <f t="shared" si="21"/>
        <v>3.7</v>
      </c>
      <c r="DT81" s="25">
        <f t="shared" si="21"/>
        <v>3.7</v>
      </c>
      <c r="DU81" s="25">
        <f t="shared" si="21"/>
        <v>3.7</v>
      </c>
      <c r="DV81" s="25">
        <f t="shared" si="21"/>
        <v>3.7</v>
      </c>
      <c r="DW81" s="25">
        <f t="shared" si="21"/>
        <v>3.7</v>
      </c>
      <c r="DX81" s="25">
        <f t="shared" si="21"/>
        <v>4.07</v>
      </c>
      <c r="DY81" s="25">
        <f t="shared" si="21"/>
        <v>4.3499999999999996</v>
      </c>
      <c r="DZ81" s="25">
        <f t="shared" si="21"/>
        <v>3.7</v>
      </c>
      <c r="EA81" s="25">
        <f t="shared" ref="EA81:GL81" si="22">+MAX($C$78,EA74)</f>
        <v>3.7</v>
      </c>
      <c r="EB81" s="25">
        <f t="shared" si="22"/>
        <v>3.79</v>
      </c>
      <c r="EC81" s="25">
        <f t="shared" si="22"/>
        <v>4.8</v>
      </c>
      <c r="ED81" s="25">
        <f t="shared" si="22"/>
        <v>4.01</v>
      </c>
      <c r="EE81" s="25">
        <f t="shared" si="22"/>
        <v>3.85</v>
      </c>
      <c r="EF81" s="25">
        <f t="shared" si="22"/>
        <v>3.7</v>
      </c>
      <c r="EG81" s="25">
        <f t="shared" si="22"/>
        <v>5.24</v>
      </c>
      <c r="EH81" s="25">
        <f t="shared" si="22"/>
        <v>4.4400000000000004</v>
      </c>
      <c r="EI81" s="25">
        <f t="shared" si="22"/>
        <v>3.7</v>
      </c>
      <c r="EJ81" s="25">
        <f t="shared" si="22"/>
        <v>3.7</v>
      </c>
      <c r="EK81" s="25">
        <f t="shared" si="22"/>
        <v>3.7</v>
      </c>
      <c r="EL81" s="25">
        <f t="shared" si="22"/>
        <v>3.95</v>
      </c>
      <c r="EM81" s="25">
        <f t="shared" si="22"/>
        <v>3.7</v>
      </c>
      <c r="EN81" s="25">
        <f t="shared" si="22"/>
        <v>3.7</v>
      </c>
      <c r="EO81" s="25">
        <f t="shared" si="22"/>
        <v>3.82</v>
      </c>
      <c r="EP81" s="25">
        <f t="shared" si="22"/>
        <v>3.7</v>
      </c>
      <c r="EQ81" s="25">
        <f t="shared" si="22"/>
        <v>3.87</v>
      </c>
      <c r="ER81" s="25">
        <f t="shared" si="22"/>
        <v>4.95</v>
      </c>
      <c r="ES81" s="25">
        <f t="shared" si="22"/>
        <v>3.99</v>
      </c>
      <c r="ET81" s="25">
        <f t="shared" si="22"/>
        <v>3.92</v>
      </c>
      <c r="EU81" s="25">
        <f t="shared" si="22"/>
        <v>3.7</v>
      </c>
      <c r="EV81" s="25">
        <f t="shared" si="22"/>
        <v>3.7</v>
      </c>
      <c r="EW81" s="25">
        <f t="shared" si="22"/>
        <v>4.2699999999999996</v>
      </c>
      <c r="EX81" s="25">
        <f t="shared" si="22"/>
        <v>3.7</v>
      </c>
      <c r="EY81" s="25">
        <f t="shared" si="22"/>
        <v>3.7</v>
      </c>
      <c r="EZ81" s="25">
        <f t="shared" si="22"/>
        <v>3.7</v>
      </c>
      <c r="FA81" s="25">
        <f t="shared" si="22"/>
        <v>4.1900000000000004</v>
      </c>
      <c r="FB81" s="25">
        <f t="shared" si="22"/>
        <v>3.7</v>
      </c>
      <c r="FC81" s="25">
        <f t="shared" si="22"/>
        <v>5.77</v>
      </c>
      <c r="FD81" s="25">
        <f t="shared" si="22"/>
        <v>4.07</v>
      </c>
      <c r="FE81" s="25">
        <f t="shared" si="22"/>
        <v>5.03</v>
      </c>
      <c r="FF81" s="25">
        <f t="shared" si="22"/>
        <v>3.7</v>
      </c>
      <c r="FG81" s="25">
        <f t="shared" si="22"/>
        <v>3.7</v>
      </c>
      <c r="FH81" s="25">
        <f t="shared" si="22"/>
        <v>3.7</v>
      </c>
      <c r="FI81" s="25">
        <f t="shared" si="22"/>
        <v>3.86</v>
      </c>
      <c r="FJ81" s="25">
        <f t="shared" si="22"/>
        <v>3.7</v>
      </c>
      <c r="FK81" s="25">
        <f t="shared" si="22"/>
        <v>4.57</v>
      </c>
      <c r="FL81" s="25">
        <f t="shared" si="22"/>
        <v>4.83</v>
      </c>
      <c r="FM81" s="25">
        <f t="shared" si="22"/>
        <v>3.7</v>
      </c>
      <c r="FN81" s="25">
        <f t="shared" si="22"/>
        <v>3.7</v>
      </c>
      <c r="FO81" s="25">
        <f t="shared" si="22"/>
        <v>4.32</v>
      </c>
      <c r="FP81" s="25">
        <f t="shared" si="22"/>
        <v>3.7</v>
      </c>
      <c r="FQ81" s="25">
        <f t="shared" si="22"/>
        <v>3.7</v>
      </c>
      <c r="FR81" s="25">
        <f t="shared" si="22"/>
        <v>5.18</v>
      </c>
      <c r="FS81" s="25">
        <f t="shared" si="22"/>
        <v>3.7</v>
      </c>
      <c r="FT81" s="25">
        <f t="shared" si="22"/>
        <v>3.7</v>
      </c>
      <c r="FU81" s="25">
        <f t="shared" si="22"/>
        <v>3.7</v>
      </c>
      <c r="FV81" s="25">
        <f t="shared" si="22"/>
        <v>3.7</v>
      </c>
      <c r="FW81" s="25">
        <f t="shared" si="22"/>
        <v>3.7</v>
      </c>
      <c r="FX81" s="25">
        <f t="shared" si="22"/>
        <v>3.7</v>
      </c>
      <c r="FY81" s="25">
        <f t="shared" si="22"/>
        <v>3.7</v>
      </c>
      <c r="FZ81" s="25">
        <f t="shared" si="22"/>
        <v>3.9</v>
      </c>
      <c r="GA81" s="25">
        <f t="shared" si="22"/>
        <v>3.7</v>
      </c>
      <c r="GB81" s="25">
        <f t="shared" si="22"/>
        <v>3.7</v>
      </c>
      <c r="GC81" s="25">
        <f t="shared" si="22"/>
        <v>3.7</v>
      </c>
      <c r="GD81" s="25">
        <f t="shared" si="22"/>
        <v>3.7</v>
      </c>
      <c r="GE81" s="25">
        <f t="shared" si="22"/>
        <v>3.7</v>
      </c>
      <c r="GF81" s="25">
        <f t="shared" si="22"/>
        <v>3.7</v>
      </c>
      <c r="GG81" s="25">
        <f t="shared" si="22"/>
        <v>3.7</v>
      </c>
      <c r="GH81" s="25">
        <f t="shared" si="22"/>
        <v>3.76</v>
      </c>
      <c r="GI81" s="25">
        <f t="shared" si="22"/>
        <v>5.63</v>
      </c>
      <c r="GJ81" s="25">
        <f t="shared" si="22"/>
        <v>3.7</v>
      </c>
      <c r="GK81" s="25">
        <f t="shared" si="22"/>
        <v>3.7</v>
      </c>
      <c r="GL81" s="25">
        <f t="shared" si="22"/>
        <v>3.7</v>
      </c>
      <c r="GM81" s="25">
        <f t="shared" ref="GM81:IX81" si="23">+MAX($C$78,GM74)</f>
        <v>4.47</v>
      </c>
      <c r="GN81" s="25">
        <f t="shared" si="23"/>
        <v>3.7</v>
      </c>
      <c r="GO81" s="25">
        <f t="shared" si="23"/>
        <v>3.7</v>
      </c>
      <c r="GP81" s="25">
        <f t="shared" si="23"/>
        <v>3.7</v>
      </c>
      <c r="GQ81" s="25">
        <f t="shared" si="23"/>
        <v>3.7</v>
      </c>
      <c r="GR81" s="25">
        <f t="shared" si="23"/>
        <v>3.8</v>
      </c>
      <c r="GS81" s="25">
        <f t="shared" si="23"/>
        <v>3.7</v>
      </c>
      <c r="GT81" s="25">
        <f t="shared" si="23"/>
        <v>4.09</v>
      </c>
      <c r="GU81" s="25">
        <f t="shared" si="23"/>
        <v>3.7</v>
      </c>
      <c r="GV81" s="25">
        <f t="shared" si="23"/>
        <v>3.7</v>
      </c>
      <c r="GW81" s="25">
        <f t="shared" si="23"/>
        <v>4.1100000000000003</v>
      </c>
      <c r="GX81" s="25">
        <f t="shared" si="23"/>
        <v>3.7</v>
      </c>
      <c r="GY81" s="25">
        <f t="shared" si="23"/>
        <v>3.7</v>
      </c>
      <c r="GZ81" s="25">
        <f t="shared" si="23"/>
        <v>3.7</v>
      </c>
      <c r="HA81" s="25">
        <f t="shared" si="23"/>
        <v>3.99</v>
      </c>
      <c r="HB81" s="25">
        <f t="shared" si="23"/>
        <v>3.7</v>
      </c>
      <c r="HC81" s="25">
        <f t="shared" si="23"/>
        <v>4.54</v>
      </c>
      <c r="HD81" s="25">
        <f t="shared" si="23"/>
        <v>3.7</v>
      </c>
      <c r="HE81" s="25">
        <f t="shared" si="23"/>
        <v>3.7</v>
      </c>
      <c r="HF81" s="25">
        <f t="shared" si="23"/>
        <v>3.7</v>
      </c>
      <c r="HG81" s="25">
        <f t="shared" si="23"/>
        <v>3.95</v>
      </c>
      <c r="HH81" s="25">
        <f t="shared" si="23"/>
        <v>3.7</v>
      </c>
      <c r="HI81" s="25">
        <f t="shared" si="23"/>
        <v>3.7</v>
      </c>
      <c r="HJ81" s="25">
        <f t="shared" si="23"/>
        <v>5.21</v>
      </c>
      <c r="HK81" s="25">
        <f t="shared" si="23"/>
        <v>5.51</v>
      </c>
      <c r="HL81" s="25">
        <f t="shared" si="23"/>
        <v>3.7</v>
      </c>
      <c r="HM81" s="25">
        <f t="shared" si="23"/>
        <v>3.7</v>
      </c>
      <c r="HN81" s="25">
        <f t="shared" si="23"/>
        <v>3.7</v>
      </c>
      <c r="HO81" s="25">
        <f t="shared" si="23"/>
        <v>3.7</v>
      </c>
      <c r="HP81" s="25">
        <f t="shared" si="23"/>
        <v>3.7</v>
      </c>
      <c r="HQ81" s="25">
        <f t="shared" si="23"/>
        <v>3.7</v>
      </c>
      <c r="HR81" s="25">
        <f t="shared" si="23"/>
        <v>3.72</v>
      </c>
      <c r="HS81" s="25">
        <f t="shared" si="23"/>
        <v>3.9</v>
      </c>
      <c r="HT81" s="25">
        <f t="shared" si="23"/>
        <v>5.41</v>
      </c>
      <c r="HU81" s="25">
        <f t="shared" si="23"/>
        <v>3.7</v>
      </c>
      <c r="HV81" s="25">
        <f t="shared" si="23"/>
        <v>4.9800000000000004</v>
      </c>
      <c r="HW81" s="25">
        <f t="shared" si="23"/>
        <v>4.08</v>
      </c>
      <c r="HX81" s="25">
        <f t="shared" si="23"/>
        <v>3.7</v>
      </c>
      <c r="HY81" s="25">
        <f t="shared" si="23"/>
        <v>3.7</v>
      </c>
      <c r="HZ81" s="25">
        <f t="shared" si="23"/>
        <v>4.33</v>
      </c>
      <c r="IA81" s="25">
        <f t="shared" si="23"/>
        <v>3.7</v>
      </c>
      <c r="IB81" s="25">
        <f t="shared" si="23"/>
        <v>3.85</v>
      </c>
      <c r="IC81" s="25">
        <f t="shared" si="23"/>
        <v>3.7</v>
      </c>
      <c r="ID81" s="25">
        <f t="shared" si="23"/>
        <v>3.7</v>
      </c>
      <c r="IE81" s="25">
        <f t="shared" si="23"/>
        <v>4.37</v>
      </c>
      <c r="IF81" s="25">
        <f t="shared" si="23"/>
        <v>3.7</v>
      </c>
      <c r="IG81" s="25">
        <f t="shared" si="23"/>
        <v>3.7</v>
      </c>
      <c r="IH81" s="25">
        <f t="shared" si="23"/>
        <v>5.49</v>
      </c>
      <c r="II81" s="25">
        <f t="shared" si="23"/>
        <v>3.7</v>
      </c>
      <c r="IJ81" s="25">
        <f t="shared" si="23"/>
        <v>3.7</v>
      </c>
      <c r="IK81" s="25">
        <f t="shared" si="23"/>
        <v>3.7</v>
      </c>
      <c r="IL81" s="25">
        <f t="shared" si="23"/>
        <v>3.7</v>
      </c>
      <c r="IM81" s="25">
        <f t="shared" si="23"/>
        <v>5.9</v>
      </c>
      <c r="IN81" s="25">
        <f t="shared" si="23"/>
        <v>3.7</v>
      </c>
      <c r="IO81" s="25">
        <f t="shared" si="23"/>
        <v>3.7</v>
      </c>
      <c r="IP81" s="25">
        <f t="shared" si="23"/>
        <v>3.7</v>
      </c>
      <c r="IQ81" s="25">
        <f t="shared" si="23"/>
        <v>3.7</v>
      </c>
      <c r="IR81" s="25">
        <f t="shared" si="23"/>
        <v>4.16</v>
      </c>
      <c r="IS81" s="25">
        <f t="shared" si="23"/>
        <v>3.7</v>
      </c>
      <c r="IT81" s="25">
        <f t="shared" si="23"/>
        <v>3.7</v>
      </c>
      <c r="IU81" s="25">
        <f t="shared" si="23"/>
        <v>3.96</v>
      </c>
      <c r="IV81" s="25">
        <f t="shared" si="23"/>
        <v>3.99</v>
      </c>
      <c r="IW81" s="25">
        <f t="shared" si="23"/>
        <v>3.7</v>
      </c>
      <c r="IX81" s="25">
        <f t="shared" si="23"/>
        <v>4.13</v>
      </c>
      <c r="IY81" s="25">
        <f t="shared" ref="IY81:LJ81" si="24">+MAX($C$78,IY74)</f>
        <v>3.7</v>
      </c>
      <c r="IZ81" s="25">
        <f t="shared" si="24"/>
        <v>3.7</v>
      </c>
      <c r="JA81" s="25">
        <f t="shared" si="24"/>
        <v>3.7</v>
      </c>
      <c r="JB81" s="25">
        <f t="shared" si="24"/>
        <v>3.7</v>
      </c>
      <c r="JC81" s="25">
        <f t="shared" si="24"/>
        <v>4.7</v>
      </c>
      <c r="JD81" s="25">
        <f t="shared" si="24"/>
        <v>3.86</v>
      </c>
      <c r="JE81" s="25">
        <f t="shared" si="24"/>
        <v>3.7</v>
      </c>
      <c r="JF81" s="25">
        <f t="shared" si="24"/>
        <v>4.25</v>
      </c>
      <c r="JG81" s="25">
        <f t="shared" si="24"/>
        <v>3.7</v>
      </c>
      <c r="JH81" s="25">
        <f t="shared" si="24"/>
        <v>4.95</v>
      </c>
      <c r="JI81" s="25">
        <f t="shared" si="24"/>
        <v>3.7</v>
      </c>
      <c r="JJ81" s="25">
        <f t="shared" si="24"/>
        <v>4.41</v>
      </c>
      <c r="JK81" s="25">
        <f t="shared" si="24"/>
        <v>3.7</v>
      </c>
      <c r="JL81" s="25">
        <f t="shared" si="24"/>
        <v>3.7</v>
      </c>
      <c r="JM81" s="25">
        <f t="shared" si="24"/>
        <v>3.93</v>
      </c>
      <c r="JN81" s="25">
        <f t="shared" si="24"/>
        <v>3.7</v>
      </c>
      <c r="JO81" s="25">
        <f t="shared" si="24"/>
        <v>3.81</v>
      </c>
      <c r="JP81" s="25">
        <f t="shared" si="24"/>
        <v>3.7</v>
      </c>
      <c r="JQ81" s="25">
        <f t="shared" si="24"/>
        <v>3.7</v>
      </c>
      <c r="JR81" s="25">
        <f t="shared" si="24"/>
        <v>3.7</v>
      </c>
      <c r="JS81" s="25">
        <f t="shared" si="24"/>
        <v>3.8</v>
      </c>
      <c r="JT81" s="25">
        <f t="shared" si="24"/>
        <v>3.7</v>
      </c>
      <c r="JU81" s="25">
        <f t="shared" si="24"/>
        <v>4.41</v>
      </c>
      <c r="JV81" s="25">
        <f t="shared" si="24"/>
        <v>3.7</v>
      </c>
      <c r="JW81" s="25">
        <f t="shared" si="24"/>
        <v>4.8099999999999996</v>
      </c>
      <c r="JX81" s="25">
        <f t="shared" si="24"/>
        <v>3.7</v>
      </c>
      <c r="JY81" s="25">
        <f t="shared" si="24"/>
        <v>3.7</v>
      </c>
      <c r="JZ81" s="25">
        <f t="shared" si="24"/>
        <v>5.0599999999999996</v>
      </c>
      <c r="KA81" s="25">
        <f t="shared" si="24"/>
        <v>3.7</v>
      </c>
      <c r="KB81" s="25">
        <f t="shared" si="24"/>
        <v>3.7</v>
      </c>
      <c r="KC81" s="25">
        <f t="shared" si="24"/>
        <v>4.45</v>
      </c>
      <c r="KD81" s="25">
        <f t="shared" si="24"/>
        <v>3.7</v>
      </c>
      <c r="KE81" s="25">
        <f t="shared" si="24"/>
        <v>4.26</v>
      </c>
      <c r="KF81" s="25">
        <f t="shared" si="24"/>
        <v>3.7</v>
      </c>
      <c r="KG81" s="25">
        <f t="shared" si="24"/>
        <v>6.12</v>
      </c>
      <c r="KH81" s="25">
        <f t="shared" si="24"/>
        <v>3.7</v>
      </c>
      <c r="KI81" s="25">
        <f t="shared" si="24"/>
        <v>3.7</v>
      </c>
      <c r="KJ81" s="25">
        <f t="shared" si="24"/>
        <v>3.7</v>
      </c>
      <c r="KK81" s="25">
        <f t="shared" si="24"/>
        <v>3.7</v>
      </c>
      <c r="KL81" s="25">
        <f t="shared" si="24"/>
        <v>4.76</v>
      </c>
      <c r="KM81" s="25">
        <f t="shared" si="24"/>
        <v>3.7</v>
      </c>
      <c r="KN81" s="25">
        <f t="shared" si="24"/>
        <v>3.7</v>
      </c>
      <c r="KO81" s="25">
        <f t="shared" si="24"/>
        <v>3.7</v>
      </c>
      <c r="KP81" s="25">
        <f t="shared" si="24"/>
        <v>3.7</v>
      </c>
      <c r="KQ81" s="25">
        <f t="shared" si="24"/>
        <v>4.13</v>
      </c>
      <c r="KR81" s="25">
        <f t="shared" si="24"/>
        <v>3.7</v>
      </c>
      <c r="KS81" s="25">
        <f t="shared" si="24"/>
        <v>4.05</v>
      </c>
      <c r="KT81" s="25">
        <f t="shared" si="24"/>
        <v>3.7</v>
      </c>
      <c r="KU81" s="25">
        <f t="shared" si="24"/>
        <v>3.82</v>
      </c>
      <c r="KV81" s="25">
        <f t="shared" si="24"/>
        <v>3.7</v>
      </c>
      <c r="KW81" s="25">
        <f t="shared" si="24"/>
        <v>4.04</v>
      </c>
      <c r="KX81" s="25">
        <f t="shared" si="24"/>
        <v>3.7</v>
      </c>
      <c r="KY81" s="25">
        <f t="shared" si="24"/>
        <v>3.7</v>
      </c>
      <c r="KZ81" s="25">
        <f t="shared" si="24"/>
        <v>3.7</v>
      </c>
      <c r="LA81" s="25">
        <f t="shared" si="24"/>
        <v>4.84</v>
      </c>
      <c r="LB81" s="25">
        <f t="shared" si="24"/>
        <v>5.0999999999999996</v>
      </c>
      <c r="LC81" s="25">
        <f t="shared" si="24"/>
        <v>3.75</v>
      </c>
      <c r="LD81" s="25">
        <f t="shared" si="24"/>
        <v>3.9</v>
      </c>
      <c r="LE81" s="25">
        <f t="shared" si="24"/>
        <v>4</v>
      </c>
      <c r="LF81" s="25">
        <f t="shared" si="24"/>
        <v>3.7</v>
      </c>
      <c r="LG81" s="25">
        <f t="shared" si="24"/>
        <v>3.7</v>
      </c>
      <c r="LH81" s="25">
        <f t="shared" si="24"/>
        <v>4.5999999999999996</v>
      </c>
      <c r="LI81" s="25">
        <f t="shared" si="24"/>
        <v>3.87</v>
      </c>
      <c r="LJ81" s="25">
        <f t="shared" si="24"/>
        <v>3.7</v>
      </c>
      <c r="LK81" s="25">
        <f t="shared" ref="LK81:NV81" si="25">+MAX($C$78,LK74)</f>
        <v>3.7</v>
      </c>
      <c r="LL81" s="25">
        <f t="shared" si="25"/>
        <v>3.7</v>
      </c>
      <c r="LM81" s="25">
        <f t="shared" si="25"/>
        <v>3.7</v>
      </c>
      <c r="LN81" s="25">
        <f t="shared" si="25"/>
        <v>4.28</v>
      </c>
      <c r="LO81" s="25">
        <f t="shared" si="25"/>
        <v>3.7</v>
      </c>
      <c r="LP81" s="25">
        <f t="shared" si="25"/>
        <v>3.7</v>
      </c>
      <c r="LQ81" s="25">
        <f t="shared" si="25"/>
        <v>3.7</v>
      </c>
      <c r="LR81" s="25">
        <f t="shared" si="25"/>
        <v>3.7</v>
      </c>
      <c r="LS81" s="25">
        <f t="shared" si="25"/>
        <v>4.21</v>
      </c>
      <c r="LT81" s="25">
        <f t="shared" si="25"/>
        <v>5.39</v>
      </c>
      <c r="LU81" s="25">
        <f t="shared" si="25"/>
        <v>3.7</v>
      </c>
      <c r="LV81" s="25">
        <f t="shared" si="25"/>
        <v>3.7</v>
      </c>
      <c r="LW81" s="25">
        <f t="shared" si="25"/>
        <v>5</v>
      </c>
      <c r="LX81" s="25">
        <f t="shared" si="25"/>
        <v>3.7</v>
      </c>
      <c r="LY81" s="25">
        <f t="shared" si="25"/>
        <v>3.99</v>
      </c>
      <c r="LZ81" s="25">
        <f t="shared" si="25"/>
        <v>4.1500000000000004</v>
      </c>
      <c r="MA81" s="25">
        <f t="shared" si="25"/>
        <v>3.7</v>
      </c>
      <c r="MB81" s="25">
        <f t="shared" si="25"/>
        <v>3.7</v>
      </c>
      <c r="MC81" s="25">
        <f t="shared" si="25"/>
        <v>3.7</v>
      </c>
      <c r="MD81" s="25">
        <f t="shared" si="25"/>
        <v>4.92</v>
      </c>
      <c r="ME81" s="25">
        <f t="shared" si="25"/>
        <v>3.7</v>
      </c>
      <c r="MF81" s="25">
        <f t="shared" si="25"/>
        <v>3.7</v>
      </c>
      <c r="MG81" s="25">
        <f t="shared" si="25"/>
        <v>3.7</v>
      </c>
      <c r="MH81" s="25">
        <f t="shared" si="25"/>
        <v>4.0199999999999996</v>
      </c>
      <c r="MI81" s="25">
        <f t="shared" si="25"/>
        <v>4.87</v>
      </c>
      <c r="MJ81" s="25">
        <f t="shared" si="25"/>
        <v>3.7</v>
      </c>
      <c r="MK81" s="25">
        <f t="shared" si="25"/>
        <v>3.7</v>
      </c>
      <c r="ML81" s="25">
        <f t="shared" si="25"/>
        <v>4.05</v>
      </c>
      <c r="MM81" s="25">
        <f t="shared" si="25"/>
        <v>4.47</v>
      </c>
      <c r="MN81" s="25">
        <f t="shared" si="25"/>
        <v>3.7</v>
      </c>
      <c r="MO81" s="25">
        <f t="shared" si="25"/>
        <v>4.18</v>
      </c>
      <c r="MP81" s="25">
        <f t="shared" si="25"/>
        <v>3.7</v>
      </c>
      <c r="MQ81" s="25">
        <f t="shared" si="25"/>
        <v>3.7</v>
      </c>
      <c r="MR81" s="25">
        <f t="shared" si="25"/>
        <v>3.7</v>
      </c>
      <c r="MS81" s="25">
        <f t="shared" si="25"/>
        <v>3.7</v>
      </c>
      <c r="MT81" s="25">
        <f t="shared" si="25"/>
        <v>4.45</v>
      </c>
      <c r="MU81" s="25">
        <f t="shared" si="25"/>
        <v>3.7</v>
      </c>
      <c r="MV81" s="25">
        <f t="shared" si="25"/>
        <v>3.7</v>
      </c>
      <c r="MW81" s="25">
        <f t="shared" si="25"/>
        <v>3.7</v>
      </c>
      <c r="MX81" s="25">
        <f t="shared" si="25"/>
        <v>3.7</v>
      </c>
      <c r="MY81" s="25">
        <f t="shared" si="25"/>
        <v>3.7</v>
      </c>
      <c r="MZ81" s="25">
        <f t="shared" si="25"/>
        <v>4.66</v>
      </c>
      <c r="NA81" s="25">
        <f t="shared" si="25"/>
        <v>4.09</v>
      </c>
      <c r="NB81" s="25">
        <f t="shared" si="25"/>
        <v>4.2300000000000004</v>
      </c>
      <c r="NC81" s="25">
        <f t="shared" si="25"/>
        <v>3.7</v>
      </c>
      <c r="ND81" s="25">
        <f t="shared" si="25"/>
        <v>3.72</v>
      </c>
      <c r="NE81" s="25">
        <f t="shared" si="25"/>
        <v>4.04</v>
      </c>
      <c r="NF81" s="25">
        <f t="shared" si="25"/>
        <v>4.34</v>
      </c>
      <c r="NG81" s="25">
        <f t="shared" si="25"/>
        <v>4.1900000000000004</v>
      </c>
      <c r="NH81" s="25">
        <f t="shared" si="25"/>
        <v>4.32</v>
      </c>
      <c r="NI81" s="25">
        <f t="shared" si="25"/>
        <v>3.7</v>
      </c>
      <c r="NJ81" s="25">
        <f t="shared" si="25"/>
        <v>3.7</v>
      </c>
      <c r="NK81" s="25">
        <f t="shared" si="25"/>
        <v>3.7</v>
      </c>
      <c r="NL81" s="25">
        <f t="shared" si="25"/>
        <v>5.72</v>
      </c>
      <c r="NM81" s="25">
        <f t="shared" si="25"/>
        <v>3.7</v>
      </c>
      <c r="NN81" s="25">
        <f t="shared" si="25"/>
        <v>3.7</v>
      </c>
      <c r="NO81" s="25">
        <f t="shared" si="25"/>
        <v>3.7</v>
      </c>
      <c r="NP81" s="25">
        <f t="shared" si="25"/>
        <v>4.12</v>
      </c>
      <c r="NQ81" s="25">
        <f t="shared" si="25"/>
        <v>3.7</v>
      </c>
      <c r="NR81" s="25">
        <f t="shared" si="25"/>
        <v>3.7</v>
      </c>
      <c r="NS81" s="25">
        <f t="shared" si="25"/>
        <v>3.7</v>
      </c>
      <c r="NT81" s="25">
        <f t="shared" si="25"/>
        <v>3.7</v>
      </c>
      <c r="NU81" s="25">
        <f t="shared" si="25"/>
        <v>3.7</v>
      </c>
      <c r="NV81" s="25">
        <f t="shared" si="25"/>
        <v>5.03</v>
      </c>
      <c r="NW81" s="25">
        <f t="shared" ref="NW81:QH81" si="26">+MAX($C$78,NW74)</f>
        <v>3.7</v>
      </c>
      <c r="NX81" s="25">
        <f t="shared" si="26"/>
        <v>4.8899999999999997</v>
      </c>
      <c r="NY81" s="25">
        <f t="shared" si="26"/>
        <v>4.37</v>
      </c>
      <c r="NZ81" s="25">
        <f t="shared" si="26"/>
        <v>3.7</v>
      </c>
      <c r="OA81" s="25">
        <f t="shared" si="26"/>
        <v>4.1900000000000004</v>
      </c>
      <c r="OB81" s="25">
        <f t="shared" si="26"/>
        <v>3.7</v>
      </c>
      <c r="OC81" s="25">
        <f t="shared" si="26"/>
        <v>3.7</v>
      </c>
      <c r="OD81" s="25">
        <f t="shared" si="26"/>
        <v>3.7</v>
      </c>
      <c r="OE81" s="25">
        <f t="shared" si="26"/>
        <v>3.71</v>
      </c>
      <c r="OF81" s="25">
        <f t="shared" si="26"/>
        <v>3.7</v>
      </c>
      <c r="OG81" s="25">
        <f t="shared" si="26"/>
        <v>3.7</v>
      </c>
      <c r="OH81" s="25">
        <f t="shared" si="26"/>
        <v>3.7</v>
      </c>
      <c r="OI81" s="25">
        <f t="shared" si="26"/>
        <v>3.7</v>
      </c>
      <c r="OJ81" s="25">
        <f t="shared" si="26"/>
        <v>3.7</v>
      </c>
      <c r="OK81" s="25">
        <f t="shared" si="26"/>
        <v>3.7</v>
      </c>
      <c r="OL81" s="25">
        <f t="shared" si="26"/>
        <v>3.7</v>
      </c>
      <c r="OM81" s="25">
        <f t="shared" si="26"/>
        <v>3.7</v>
      </c>
      <c r="ON81" s="25">
        <f t="shared" si="26"/>
        <v>3.7</v>
      </c>
      <c r="OO81" s="25">
        <f t="shared" si="26"/>
        <v>4.82</v>
      </c>
      <c r="OP81" s="25">
        <f t="shared" si="26"/>
        <v>3.71</v>
      </c>
      <c r="OQ81" s="25">
        <f t="shared" si="26"/>
        <v>5.3</v>
      </c>
      <c r="OR81" s="25">
        <f t="shared" si="26"/>
        <v>3.7</v>
      </c>
      <c r="OS81" s="25">
        <f t="shared" si="26"/>
        <v>5.58</v>
      </c>
      <c r="OT81" s="25">
        <f t="shared" si="26"/>
        <v>3.7</v>
      </c>
      <c r="OU81" s="25">
        <f t="shared" si="26"/>
        <v>3.7</v>
      </c>
      <c r="OV81" s="25">
        <f t="shared" si="26"/>
        <v>3.7</v>
      </c>
      <c r="OW81" s="25">
        <f t="shared" si="26"/>
        <v>3.82</v>
      </c>
      <c r="OX81" s="25">
        <f t="shared" si="26"/>
        <v>3.7</v>
      </c>
      <c r="OY81" s="25">
        <f t="shared" si="26"/>
        <v>5.32</v>
      </c>
      <c r="OZ81" s="25">
        <f t="shared" si="26"/>
        <v>3.7</v>
      </c>
      <c r="PA81" s="25">
        <f t="shared" si="26"/>
        <v>4.45</v>
      </c>
      <c r="PB81" s="25">
        <f t="shared" si="26"/>
        <v>3.7</v>
      </c>
      <c r="PC81" s="25">
        <f t="shared" si="26"/>
        <v>4.5999999999999996</v>
      </c>
      <c r="PD81" s="25">
        <f t="shared" si="26"/>
        <v>3.7</v>
      </c>
      <c r="PE81" s="25">
        <f t="shared" si="26"/>
        <v>3.7</v>
      </c>
      <c r="PF81" s="25">
        <f t="shared" si="26"/>
        <v>3.7</v>
      </c>
      <c r="PG81" s="25">
        <f t="shared" si="26"/>
        <v>5.33</v>
      </c>
      <c r="PH81" s="25">
        <f t="shared" si="26"/>
        <v>3.89</v>
      </c>
      <c r="PI81" s="25">
        <f t="shared" si="26"/>
        <v>3.7</v>
      </c>
      <c r="PJ81" s="25">
        <f t="shared" si="26"/>
        <v>3.7</v>
      </c>
      <c r="PK81" s="25">
        <f t="shared" si="26"/>
        <v>4.5999999999999996</v>
      </c>
      <c r="PL81" s="25">
        <f t="shared" si="26"/>
        <v>3.7</v>
      </c>
      <c r="PM81" s="25">
        <f t="shared" si="26"/>
        <v>3.7</v>
      </c>
      <c r="PN81" s="25">
        <f t="shared" si="26"/>
        <v>3.7</v>
      </c>
      <c r="PO81" s="25">
        <f t="shared" si="26"/>
        <v>3.85</v>
      </c>
      <c r="PP81" s="25">
        <f t="shared" si="26"/>
        <v>4.22</v>
      </c>
      <c r="PQ81" s="25">
        <f t="shared" si="26"/>
        <v>4.6399999999999997</v>
      </c>
      <c r="PR81" s="25">
        <f t="shared" si="26"/>
        <v>3.7</v>
      </c>
      <c r="PS81" s="25">
        <f t="shared" si="26"/>
        <v>3.7</v>
      </c>
      <c r="PT81" s="25">
        <f t="shared" si="26"/>
        <v>3.84</v>
      </c>
      <c r="PU81" s="25">
        <f t="shared" si="26"/>
        <v>3.7</v>
      </c>
      <c r="PV81" s="25">
        <f t="shared" si="26"/>
        <v>3.7</v>
      </c>
      <c r="PW81" s="25">
        <f t="shared" si="26"/>
        <v>3.7</v>
      </c>
      <c r="PX81" s="25">
        <f t="shared" si="26"/>
        <v>3.7</v>
      </c>
      <c r="PY81" s="25">
        <f t="shared" si="26"/>
        <v>4.07</v>
      </c>
      <c r="PZ81" s="25">
        <f t="shared" si="26"/>
        <v>3.7</v>
      </c>
      <c r="QA81" s="25">
        <f t="shared" si="26"/>
        <v>3.7</v>
      </c>
      <c r="QB81" s="25">
        <f t="shared" si="26"/>
        <v>3.7</v>
      </c>
      <c r="QC81" s="25">
        <f t="shared" si="26"/>
        <v>4.75</v>
      </c>
      <c r="QD81" s="25">
        <f t="shared" si="26"/>
        <v>3.7</v>
      </c>
      <c r="QE81" s="25">
        <f t="shared" si="26"/>
        <v>4.71</v>
      </c>
      <c r="QF81" s="25">
        <f t="shared" si="26"/>
        <v>3.7</v>
      </c>
      <c r="QG81" s="25">
        <f t="shared" si="26"/>
        <v>3.7</v>
      </c>
      <c r="QH81" s="25">
        <f t="shared" si="26"/>
        <v>3.7</v>
      </c>
      <c r="QI81" s="25">
        <f t="shared" ref="QI81:SG81" si="27">+MAX($C$78,QI74)</f>
        <v>4.63</v>
      </c>
      <c r="QJ81" s="25">
        <f t="shared" si="27"/>
        <v>3.74</v>
      </c>
      <c r="QK81" s="25">
        <f t="shared" si="27"/>
        <v>3.87</v>
      </c>
      <c r="QL81" s="25">
        <f t="shared" si="27"/>
        <v>3.7</v>
      </c>
      <c r="QM81" s="25">
        <f t="shared" si="27"/>
        <v>3.7</v>
      </c>
      <c r="QN81" s="25">
        <f t="shared" si="27"/>
        <v>3.7</v>
      </c>
      <c r="QO81" s="25">
        <f t="shared" si="27"/>
        <v>3.7</v>
      </c>
      <c r="QP81" s="25">
        <f t="shared" si="27"/>
        <v>4.0999999999999996</v>
      </c>
      <c r="QQ81" s="25">
        <f t="shared" si="27"/>
        <v>4.51</v>
      </c>
      <c r="QR81" s="25">
        <f t="shared" si="27"/>
        <v>3.7</v>
      </c>
      <c r="QS81" s="25">
        <f t="shared" si="27"/>
        <v>3.7</v>
      </c>
      <c r="QT81" s="25">
        <f t="shared" si="27"/>
        <v>3.87</v>
      </c>
      <c r="QU81" s="25">
        <f t="shared" si="27"/>
        <v>3.7</v>
      </c>
      <c r="QV81" s="25">
        <f t="shared" si="27"/>
        <v>3.7</v>
      </c>
      <c r="QW81" s="25">
        <f t="shared" si="27"/>
        <v>4.6100000000000003</v>
      </c>
      <c r="QX81" s="25">
        <f t="shared" si="27"/>
        <v>4.3</v>
      </c>
      <c r="QY81" s="25">
        <f t="shared" si="27"/>
        <v>3.7</v>
      </c>
      <c r="QZ81" s="25">
        <f t="shared" si="27"/>
        <v>3.96</v>
      </c>
      <c r="RA81" s="25">
        <f t="shared" si="27"/>
        <v>4.01</v>
      </c>
      <c r="RB81" s="25">
        <f t="shared" si="27"/>
        <v>3.7</v>
      </c>
      <c r="RC81" s="25">
        <f t="shared" si="27"/>
        <v>4.49</v>
      </c>
      <c r="RD81" s="25">
        <f t="shared" si="27"/>
        <v>3.75</v>
      </c>
      <c r="RE81" s="25">
        <f t="shared" si="27"/>
        <v>3.7</v>
      </c>
      <c r="RF81" s="25">
        <f t="shared" si="27"/>
        <v>3.7</v>
      </c>
      <c r="RG81" s="25">
        <f t="shared" si="27"/>
        <v>4.17</v>
      </c>
      <c r="RH81" s="25">
        <f t="shared" si="27"/>
        <v>4.22</v>
      </c>
      <c r="RI81" s="25">
        <f t="shared" si="27"/>
        <v>4.5599999999999996</v>
      </c>
      <c r="RJ81" s="25">
        <f t="shared" si="27"/>
        <v>3.7</v>
      </c>
      <c r="RK81" s="25">
        <f t="shared" si="27"/>
        <v>3.7</v>
      </c>
      <c r="RL81" s="25">
        <f t="shared" si="27"/>
        <v>3.74</v>
      </c>
      <c r="RM81" s="25">
        <f t="shared" si="27"/>
        <v>3.7</v>
      </c>
      <c r="RN81" s="25">
        <f t="shared" si="27"/>
        <v>3.7</v>
      </c>
      <c r="RO81" s="25">
        <f t="shared" si="27"/>
        <v>3.7</v>
      </c>
      <c r="RP81" s="25">
        <f t="shared" si="27"/>
        <v>3.83</v>
      </c>
      <c r="RQ81" s="25">
        <f t="shared" si="27"/>
        <v>3.7</v>
      </c>
      <c r="RR81" s="25">
        <f t="shared" si="27"/>
        <v>3.7</v>
      </c>
      <c r="RS81" s="25">
        <f t="shared" si="27"/>
        <v>3.87</v>
      </c>
      <c r="RT81" s="25">
        <f t="shared" si="27"/>
        <v>3.7</v>
      </c>
      <c r="RU81" s="25">
        <f t="shared" si="27"/>
        <v>3.7</v>
      </c>
      <c r="RV81" s="25">
        <f t="shared" si="27"/>
        <v>3.83</v>
      </c>
      <c r="RW81" s="25">
        <f t="shared" si="27"/>
        <v>4.4800000000000004</v>
      </c>
      <c r="RX81" s="25">
        <f t="shared" si="27"/>
        <v>4.28</v>
      </c>
      <c r="RY81" s="25">
        <f t="shared" si="27"/>
        <v>4.2699999999999996</v>
      </c>
      <c r="RZ81" s="25">
        <f t="shared" si="27"/>
        <v>3.7</v>
      </c>
      <c r="SA81" s="25">
        <f t="shared" si="27"/>
        <v>3.7</v>
      </c>
      <c r="SB81" s="25">
        <f t="shared" si="27"/>
        <v>3.7</v>
      </c>
      <c r="SC81" s="25">
        <f t="shared" si="27"/>
        <v>3.72</v>
      </c>
      <c r="SD81" s="25">
        <f t="shared" si="27"/>
        <v>3.7</v>
      </c>
      <c r="SE81" s="25">
        <f t="shared" si="27"/>
        <v>3.7</v>
      </c>
      <c r="SF81" s="25">
        <f t="shared" si="27"/>
        <v>3.7</v>
      </c>
      <c r="SG81" s="25">
        <f t="shared" si="27"/>
        <v>3.7</v>
      </c>
    </row>
    <row r="82" spans="1:501">
      <c r="A82">
        <v>2017</v>
      </c>
      <c r="B82" s="25">
        <f>+MAX($C$78,B75)</f>
        <v>3.7</v>
      </c>
      <c r="C82" s="25">
        <f t="shared" ref="C82:BN82" si="28">+MAX($C$78,C75)</f>
        <v>3.7</v>
      </c>
      <c r="D82" s="25">
        <f t="shared" si="28"/>
        <v>3.7</v>
      </c>
      <c r="E82" s="25">
        <f t="shared" si="28"/>
        <v>3.7</v>
      </c>
      <c r="F82" s="25">
        <f t="shared" si="28"/>
        <v>3.98</v>
      </c>
      <c r="G82" s="25">
        <f t="shared" si="28"/>
        <v>3.7</v>
      </c>
      <c r="H82" s="25">
        <f t="shared" si="28"/>
        <v>3.7</v>
      </c>
      <c r="I82" s="25">
        <f t="shared" si="28"/>
        <v>3.7</v>
      </c>
      <c r="J82" s="25">
        <f t="shared" si="28"/>
        <v>3.7</v>
      </c>
      <c r="K82" s="25">
        <f t="shared" si="28"/>
        <v>3.94</v>
      </c>
      <c r="L82" s="25">
        <f t="shared" si="28"/>
        <v>3.7</v>
      </c>
      <c r="M82" s="25">
        <f t="shared" si="28"/>
        <v>3.7</v>
      </c>
      <c r="N82" s="25">
        <f t="shared" si="28"/>
        <v>4.17</v>
      </c>
      <c r="O82" s="25">
        <f t="shared" si="28"/>
        <v>3.7</v>
      </c>
      <c r="P82" s="25">
        <f t="shared" si="28"/>
        <v>3.7</v>
      </c>
      <c r="Q82" s="25">
        <f t="shared" si="28"/>
        <v>3.7</v>
      </c>
      <c r="R82" s="25">
        <f t="shared" si="28"/>
        <v>3.7</v>
      </c>
      <c r="S82" s="25">
        <f t="shared" si="28"/>
        <v>5.09</v>
      </c>
      <c r="T82" s="25">
        <f t="shared" si="28"/>
        <v>3.7</v>
      </c>
      <c r="U82" s="25">
        <f t="shared" si="28"/>
        <v>3.73</v>
      </c>
      <c r="V82" s="25">
        <f t="shared" si="28"/>
        <v>3.7</v>
      </c>
      <c r="W82" s="25">
        <f t="shared" si="28"/>
        <v>3.76</v>
      </c>
      <c r="X82" s="25">
        <f t="shared" si="28"/>
        <v>3.7</v>
      </c>
      <c r="Y82" s="25">
        <f t="shared" si="28"/>
        <v>3.7</v>
      </c>
      <c r="Z82" s="25">
        <f t="shared" si="28"/>
        <v>3.7</v>
      </c>
      <c r="AA82" s="25">
        <f t="shared" si="28"/>
        <v>3.85</v>
      </c>
      <c r="AB82" s="25">
        <f t="shared" si="28"/>
        <v>3.7</v>
      </c>
      <c r="AC82" s="25">
        <f t="shared" si="28"/>
        <v>3.7</v>
      </c>
      <c r="AD82" s="25">
        <f t="shared" si="28"/>
        <v>3.7</v>
      </c>
      <c r="AE82" s="25">
        <f t="shared" si="28"/>
        <v>3.97</v>
      </c>
      <c r="AF82" s="25">
        <f t="shared" si="28"/>
        <v>3.7</v>
      </c>
      <c r="AG82" s="25">
        <f t="shared" si="28"/>
        <v>3.7</v>
      </c>
      <c r="AH82" s="25">
        <f t="shared" si="28"/>
        <v>3.7</v>
      </c>
      <c r="AI82" s="25">
        <f t="shared" si="28"/>
        <v>3.7</v>
      </c>
      <c r="AJ82" s="25">
        <f t="shared" si="28"/>
        <v>3.7</v>
      </c>
      <c r="AK82" s="25">
        <f t="shared" si="28"/>
        <v>6.21</v>
      </c>
      <c r="AL82" s="25">
        <f t="shared" si="28"/>
        <v>3.7</v>
      </c>
      <c r="AM82" s="25">
        <f t="shared" si="28"/>
        <v>3.7</v>
      </c>
      <c r="AN82" s="25">
        <f t="shared" si="28"/>
        <v>3.7</v>
      </c>
      <c r="AO82" s="25">
        <f t="shared" si="28"/>
        <v>3.7</v>
      </c>
      <c r="AP82" s="25">
        <f t="shared" si="28"/>
        <v>3.7</v>
      </c>
      <c r="AQ82" s="25">
        <f t="shared" si="28"/>
        <v>3.7</v>
      </c>
      <c r="AR82" s="25">
        <f t="shared" si="28"/>
        <v>3.7</v>
      </c>
      <c r="AS82" s="25">
        <f t="shared" si="28"/>
        <v>4.13</v>
      </c>
      <c r="AT82" s="25">
        <f t="shared" si="28"/>
        <v>3.7</v>
      </c>
      <c r="AU82" s="25">
        <f t="shared" si="28"/>
        <v>3.7</v>
      </c>
      <c r="AV82" s="25">
        <f t="shared" si="28"/>
        <v>3.7</v>
      </c>
      <c r="AW82" s="25">
        <f t="shared" si="28"/>
        <v>4.24</v>
      </c>
      <c r="AX82" s="25">
        <f t="shared" si="28"/>
        <v>4.5999999999999996</v>
      </c>
      <c r="AY82" s="25">
        <f t="shared" si="28"/>
        <v>5.85</v>
      </c>
      <c r="AZ82" s="25">
        <f t="shared" si="28"/>
        <v>4.75</v>
      </c>
      <c r="BA82" s="25">
        <f t="shared" si="28"/>
        <v>3.7</v>
      </c>
      <c r="BB82" s="25">
        <f t="shared" si="28"/>
        <v>3.7</v>
      </c>
      <c r="BC82" s="25">
        <f t="shared" si="28"/>
        <v>4.9800000000000004</v>
      </c>
      <c r="BD82" s="25">
        <f t="shared" si="28"/>
        <v>3.7</v>
      </c>
      <c r="BE82" s="25">
        <f t="shared" si="28"/>
        <v>3.7</v>
      </c>
      <c r="BF82" s="25">
        <f t="shared" si="28"/>
        <v>4.8</v>
      </c>
      <c r="BG82" s="25">
        <f t="shared" si="28"/>
        <v>4.42</v>
      </c>
      <c r="BH82" s="25">
        <f t="shared" si="28"/>
        <v>5.16</v>
      </c>
      <c r="BI82" s="25">
        <f t="shared" si="28"/>
        <v>4.04</v>
      </c>
      <c r="BJ82" s="25">
        <f t="shared" si="28"/>
        <v>3.7</v>
      </c>
      <c r="BK82" s="25">
        <f t="shared" si="28"/>
        <v>3.7</v>
      </c>
      <c r="BL82" s="25">
        <f t="shared" si="28"/>
        <v>5.86</v>
      </c>
      <c r="BM82" s="25">
        <f t="shared" si="28"/>
        <v>3.7</v>
      </c>
      <c r="BN82" s="25">
        <f t="shared" si="28"/>
        <v>4.3899999999999997</v>
      </c>
      <c r="BO82" s="25">
        <f t="shared" ref="BO82:DZ82" si="29">+MAX($C$78,BO75)</f>
        <v>4.2</v>
      </c>
      <c r="BP82" s="25">
        <f t="shared" si="29"/>
        <v>3.7</v>
      </c>
      <c r="BQ82" s="25">
        <f t="shared" si="29"/>
        <v>3.7</v>
      </c>
      <c r="BR82" s="25">
        <f t="shared" si="29"/>
        <v>3.7</v>
      </c>
      <c r="BS82" s="25">
        <f t="shared" si="29"/>
        <v>4.54</v>
      </c>
      <c r="BT82" s="25">
        <f t="shared" si="29"/>
        <v>3.7</v>
      </c>
      <c r="BU82" s="25">
        <f t="shared" si="29"/>
        <v>3.75</v>
      </c>
      <c r="BV82" s="25">
        <f t="shared" si="29"/>
        <v>4.1399999999999997</v>
      </c>
      <c r="BW82" s="25">
        <f t="shared" si="29"/>
        <v>3.7</v>
      </c>
      <c r="BX82" s="25">
        <f t="shared" si="29"/>
        <v>3.7</v>
      </c>
      <c r="BY82" s="25">
        <f t="shared" si="29"/>
        <v>4.42</v>
      </c>
      <c r="BZ82" s="25">
        <f t="shared" si="29"/>
        <v>3.72</v>
      </c>
      <c r="CA82" s="25">
        <f t="shared" si="29"/>
        <v>4.54</v>
      </c>
      <c r="CB82" s="25">
        <f t="shared" si="29"/>
        <v>3.7</v>
      </c>
      <c r="CC82" s="25">
        <f t="shared" si="29"/>
        <v>4.0599999999999996</v>
      </c>
      <c r="CD82" s="25">
        <f t="shared" si="29"/>
        <v>4.08</v>
      </c>
      <c r="CE82" s="25">
        <f t="shared" si="29"/>
        <v>3.77</v>
      </c>
      <c r="CF82" s="25">
        <f t="shared" si="29"/>
        <v>3.7</v>
      </c>
      <c r="CG82" s="25">
        <f t="shared" si="29"/>
        <v>3.79</v>
      </c>
      <c r="CH82" s="25">
        <f t="shared" si="29"/>
        <v>3.7</v>
      </c>
      <c r="CI82" s="25">
        <f t="shared" si="29"/>
        <v>3.7</v>
      </c>
      <c r="CJ82" s="25">
        <f t="shared" si="29"/>
        <v>4.3499999999999996</v>
      </c>
      <c r="CK82" s="25">
        <f t="shared" si="29"/>
        <v>3.7</v>
      </c>
      <c r="CL82" s="25">
        <f t="shared" si="29"/>
        <v>3.7</v>
      </c>
      <c r="CM82" s="25">
        <f t="shared" si="29"/>
        <v>3.7</v>
      </c>
      <c r="CN82" s="25">
        <f t="shared" si="29"/>
        <v>3.7</v>
      </c>
      <c r="CO82" s="25">
        <f t="shared" si="29"/>
        <v>3.79</v>
      </c>
      <c r="CP82" s="25">
        <f t="shared" si="29"/>
        <v>3.73</v>
      </c>
      <c r="CQ82" s="25">
        <f t="shared" si="29"/>
        <v>3.7</v>
      </c>
      <c r="CR82" s="25">
        <f t="shared" si="29"/>
        <v>3.7</v>
      </c>
      <c r="CS82" s="25">
        <f t="shared" si="29"/>
        <v>3.7</v>
      </c>
      <c r="CT82" s="25">
        <f t="shared" si="29"/>
        <v>3.92</v>
      </c>
      <c r="CU82" s="25">
        <f t="shared" si="29"/>
        <v>3.7</v>
      </c>
      <c r="CV82" s="25">
        <f t="shared" si="29"/>
        <v>3.7</v>
      </c>
      <c r="CW82" s="25">
        <f t="shared" si="29"/>
        <v>3.7</v>
      </c>
      <c r="CX82" s="25">
        <f t="shared" si="29"/>
        <v>3.7</v>
      </c>
      <c r="CY82" s="25">
        <f t="shared" si="29"/>
        <v>3.7</v>
      </c>
      <c r="CZ82" s="25">
        <f t="shared" si="29"/>
        <v>3.7</v>
      </c>
      <c r="DA82" s="25">
        <f t="shared" si="29"/>
        <v>4.37</v>
      </c>
      <c r="DB82" s="25">
        <f t="shared" si="29"/>
        <v>3.7</v>
      </c>
      <c r="DC82" s="25">
        <f t="shared" si="29"/>
        <v>4.3099999999999996</v>
      </c>
      <c r="DD82" s="25">
        <f t="shared" si="29"/>
        <v>4.7699999999999996</v>
      </c>
      <c r="DE82" s="25">
        <f t="shared" si="29"/>
        <v>3.7</v>
      </c>
      <c r="DF82" s="25">
        <f t="shared" si="29"/>
        <v>3.7</v>
      </c>
      <c r="DG82" s="25">
        <f t="shared" si="29"/>
        <v>3.7</v>
      </c>
      <c r="DH82" s="25">
        <f t="shared" si="29"/>
        <v>4.8099999999999996</v>
      </c>
      <c r="DI82" s="25">
        <f t="shared" si="29"/>
        <v>3.7</v>
      </c>
      <c r="DJ82" s="25">
        <f t="shared" si="29"/>
        <v>3.81</v>
      </c>
      <c r="DK82" s="25">
        <f t="shared" si="29"/>
        <v>3.7</v>
      </c>
      <c r="DL82" s="25">
        <f t="shared" si="29"/>
        <v>3.7</v>
      </c>
      <c r="DM82" s="25">
        <f t="shared" si="29"/>
        <v>3.7</v>
      </c>
      <c r="DN82" s="25">
        <f t="shared" si="29"/>
        <v>3.7</v>
      </c>
      <c r="DO82" s="25">
        <f t="shared" si="29"/>
        <v>3.7</v>
      </c>
      <c r="DP82" s="25">
        <f t="shared" si="29"/>
        <v>3.7</v>
      </c>
      <c r="DQ82" s="25">
        <f t="shared" si="29"/>
        <v>3.7</v>
      </c>
      <c r="DR82" s="25">
        <f t="shared" si="29"/>
        <v>3.7</v>
      </c>
      <c r="DS82" s="25">
        <f t="shared" si="29"/>
        <v>3.7</v>
      </c>
      <c r="DT82" s="25">
        <f t="shared" si="29"/>
        <v>4.6399999999999997</v>
      </c>
      <c r="DU82" s="25">
        <f t="shared" si="29"/>
        <v>3.7</v>
      </c>
      <c r="DV82" s="25">
        <f t="shared" si="29"/>
        <v>3.7</v>
      </c>
      <c r="DW82" s="25">
        <f t="shared" si="29"/>
        <v>3.7</v>
      </c>
      <c r="DX82" s="25">
        <f t="shared" si="29"/>
        <v>3.7</v>
      </c>
      <c r="DY82" s="25">
        <f t="shared" si="29"/>
        <v>3.7</v>
      </c>
      <c r="DZ82" s="25">
        <f t="shared" si="29"/>
        <v>3.7</v>
      </c>
      <c r="EA82" s="25">
        <f t="shared" ref="EA82:GL82" si="30">+MAX($C$78,EA75)</f>
        <v>4.46</v>
      </c>
      <c r="EB82" s="25">
        <f t="shared" si="30"/>
        <v>5</v>
      </c>
      <c r="EC82" s="25">
        <f t="shared" si="30"/>
        <v>3.7</v>
      </c>
      <c r="ED82" s="25">
        <f t="shared" si="30"/>
        <v>4.38</v>
      </c>
      <c r="EE82" s="25">
        <f t="shared" si="30"/>
        <v>4.18</v>
      </c>
      <c r="EF82" s="25">
        <f t="shared" si="30"/>
        <v>3.7</v>
      </c>
      <c r="EG82" s="25">
        <f t="shared" si="30"/>
        <v>4.16</v>
      </c>
      <c r="EH82" s="25">
        <f t="shared" si="30"/>
        <v>3.7</v>
      </c>
      <c r="EI82" s="25">
        <f t="shared" si="30"/>
        <v>3.7</v>
      </c>
      <c r="EJ82" s="25">
        <f t="shared" si="30"/>
        <v>4.78</v>
      </c>
      <c r="EK82" s="25">
        <f t="shared" si="30"/>
        <v>3.79</v>
      </c>
      <c r="EL82" s="25">
        <f t="shared" si="30"/>
        <v>3.7</v>
      </c>
      <c r="EM82" s="25">
        <f t="shared" si="30"/>
        <v>3.81</v>
      </c>
      <c r="EN82" s="25">
        <f t="shared" si="30"/>
        <v>3.7</v>
      </c>
      <c r="EO82" s="25">
        <f t="shared" si="30"/>
        <v>5.12</v>
      </c>
      <c r="EP82" s="25">
        <f t="shared" si="30"/>
        <v>3.87</v>
      </c>
      <c r="EQ82" s="25">
        <f t="shared" si="30"/>
        <v>4.05</v>
      </c>
      <c r="ER82" s="25">
        <f t="shared" si="30"/>
        <v>5.16</v>
      </c>
      <c r="ES82" s="25">
        <f t="shared" si="30"/>
        <v>4.3</v>
      </c>
      <c r="ET82" s="25">
        <f t="shared" si="30"/>
        <v>3.7</v>
      </c>
      <c r="EU82" s="25">
        <f t="shared" si="30"/>
        <v>3.7</v>
      </c>
      <c r="EV82" s="25">
        <f t="shared" si="30"/>
        <v>4.04</v>
      </c>
      <c r="EW82" s="25">
        <f t="shared" si="30"/>
        <v>4.51</v>
      </c>
      <c r="EX82" s="25">
        <f t="shared" si="30"/>
        <v>3.83</v>
      </c>
      <c r="EY82" s="25">
        <f t="shared" si="30"/>
        <v>3.7</v>
      </c>
      <c r="EZ82" s="25">
        <f t="shared" si="30"/>
        <v>3.7</v>
      </c>
      <c r="FA82" s="25">
        <f t="shared" si="30"/>
        <v>3.84</v>
      </c>
      <c r="FB82" s="25">
        <f t="shared" si="30"/>
        <v>3.7</v>
      </c>
      <c r="FC82" s="25">
        <f t="shared" si="30"/>
        <v>3.7</v>
      </c>
      <c r="FD82" s="25">
        <f t="shared" si="30"/>
        <v>3.7</v>
      </c>
      <c r="FE82" s="25">
        <f t="shared" si="30"/>
        <v>4.1100000000000003</v>
      </c>
      <c r="FF82" s="25">
        <f t="shared" si="30"/>
        <v>4.03</v>
      </c>
      <c r="FG82" s="25">
        <f t="shared" si="30"/>
        <v>5.28</v>
      </c>
      <c r="FH82" s="25">
        <f t="shared" si="30"/>
        <v>3.7</v>
      </c>
      <c r="FI82" s="25">
        <f t="shared" si="30"/>
        <v>3.7</v>
      </c>
      <c r="FJ82" s="25">
        <f t="shared" si="30"/>
        <v>3.7</v>
      </c>
      <c r="FK82" s="25">
        <f t="shared" si="30"/>
        <v>3.7</v>
      </c>
      <c r="FL82" s="25">
        <f t="shared" si="30"/>
        <v>4.62</v>
      </c>
      <c r="FM82" s="25">
        <f t="shared" si="30"/>
        <v>4.67</v>
      </c>
      <c r="FN82" s="25">
        <f t="shared" si="30"/>
        <v>6.12</v>
      </c>
      <c r="FO82" s="25">
        <f t="shared" si="30"/>
        <v>3.7</v>
      </c>
      <c r="FP82" s="25">
        <f t="shared" si="30"/>
        <v>3.7</v>
      </c>
      <c r="FQ82" s="25">
        <f t="shared" si="30"/>
        <v>5.72</v>
      </c>
      <c r="FR82" s="25">
        <f t="shared" si="30"/>
        <v>3.7</v>
      </c>
      <c r="FS82" s="25">
        <f t="shared" si="30"/>
        <v>4.4000000000000004</v>
      </c>
      <c r="FT82" s="25">
        <f t="shared" si="30"/>
        <v>4.8099999999999996</v>
      </c>
      <c r="FU82" s="25">
        <f t="shared" si="30"/>
        <v>3.7</v>
      </c>
      <c r="FV82" s="25">
        <f t="shared" si="30"/>
        <v>3.7</v>
      </c>
      <c r="FW82" s="25">
        <f t="shared" si="30"/>
        <v>4.59</v>
      </c>
      <c r="FX82" s="25">
        <f t="shared" si="30"/>
        <v>4.37</v>
      </c>
      <c r="FY82" s="25">
        <f t="shared" si="30"/>
        <v>4.0199999999999996</v>
      </c>
      <c r="FZ82" s="25">
        <f t="shared" si="30"/>
        <v>4.2300000000000004</v>
      </c>
      <c r="GA82" s="25">
        <f t="shared" si="30"/>
        <v>3.7</v>
      </c>
      <c r="GB82" s="25">
        <f t="shared" si="30"/>
        <v>3.7</v>
      </c>
      <c r="GC82" s="25">
        <f t="shared" si="30"/>
        <v>3.7</v>
      </c>
      <c r="GD82" s="25">
        <f t="shared" si="30"/>
        <v>4.76</v>
      </c>
      <c r="GE82" s="25">
        <f t="shared" si="30"/>
        <v>3.7</v>
      </c>
      <c r="GF82" s="25">
        <f t="shared" si="30"/>
        <v>3.7</v>
      </c>
      <c r="GG82" s="25">
        <f t="shared" si="30"/>
        <v>3.99</v>
      </c>
      <c r="GH82" s="25">
        <f t="shared" si="30"/>
        <v>3.7</v>
      </c>
      <c r="GI82" s="25">
        <f t="shared" si="30"/>
        <v>3.89</v>
      </c>
      <c r="GJ82" s="25">
        <f t="shared" si="30"/>
        <v>3.7</v>
      </c>
      <c r="GK82" s="25">
        <f t="shared" si="30"/>
        <v>4.97</v>
      </c>
      <c r="GL82" s="25">
        <f t="shared" si="30"/>
        <v>3.7</v>
      </c>
      <c r="GM82" s="25">
        <f t="shared" ref="GM82:IX82" si="31">+MAX($C$78,GM75)</f>
        <v>3.7</v>
      </c>
      <c r="GN82" s="25">
        <f t="shared" si="31"/>
        <v>4.13</v>
      </c>
      <c r="GO82" s="25">
        <f t="shared" si="31"/>
        <v>3.7</v>
      </c>
      <c r="GP82" s="25">
        <f t="shared" si="31"/>
        <v>4.47</v>
      </c>
      <c r="GQ82" s="25">
        <f t="shared" si="31"/>
        <v>3.7</v>
      </c>
      <c r="GR82" s="25">
        <f t="shared" si="31"/>
        <v>4.8</v>
      </c>
      <c r="GS82" s="25">
        <f t="shared" si="31"/>
        <v>3.7</v>
      </c>
      <c r="GT82" s="25">
        <f t="shared" si="31"/>
        <v>3.7</v>
      </c>
      <c r="GU82" s="25">
        <f t="shared" si="31"/>
        <v>3.7</v>
      </c>
      <c r="GV82" s="25">
        <f t="shared" si="31"/>
        <v>3.7</v>
      </c>
      <c r="GW82" s="25">
        <f t="shared" si="31"/>
        <v>3.7</v>
      </c>
      <c r="GX82" s="25">
        <f t="shared" si="31"/>
        <v>3.7</v>
      </c>
      <c r="GY82" s="25">
        <f t="shared" si="31"/>
        <v>3.7</v>
      </c>
      <c r="GZ82" s="25">
        <f t="shared" si="31"/>
        <v>3.7</v>
      </c>
      <c r="HA82" s="25">
        <f t="shared" si="31"/>
        <v>5.31</v>
      </c>
      <c r="HB82" s="25">
        <f t="shared" si="31"/>
        <v>3.7</v>
      </c>
      <c r="HC82" s="25">
        <f t="shared" si="31"/>
        <v>4.8499999999999996</v>
      </c>
      <c r="HD82" s="25">
        <f t="shared" si="31"/>
        <v>3.7</v>
      </c>
      <c r="HE82" s="25">
        <f t="shared" si="31"/>
        <v>3.7</v>
      </c>
      <c r="HF82" s="25">
        <f t="shared" si="31"/>
        <v>4.5999999999999996</v>
      </c>
      <c r="HG82" s="25">
        <f t="shared" si="31"/>
        <v>3.7</v>
      </c>
      <c r="HH82" s="25">
        <f t="shared" si="31"/>
        <v>4.28</v>
      </c>
      <c r="HI82" s="25">
        <f t="shared" si="31"/>
        <v>3.7</v>
      </c>
      <c r="HJ82" s="25">
        <f t="shared" si="31"/>
        <v>3.7</v>
      </c>
      <c r="HK82" s="25">
        <f t="shared" si="31"/>
        <v>3.7</v>
      </c>
      <c r="HL82" s="25">
        <f t="shared" si="31"/>
        <v>4.79</v>
      </c>
      <c r="HM82" s="25">
        <f t="shared" si="31"/>
        <v>4.6500000000000004</v>
      </c>
      <c r="HN82" s="25">
        <f t="shared" si="31"/>
        <v>4.54</v>
      </c>
      <c r="HO82" s="25">
        <f t="shared" si="31"/>
        <v>3.7</v>
      </c>
      <c r="HP82" s="25">
        <f t="shared" si="31"/>
        <v>3.7</v>
      </c>
      <c r="HQ82" s="25">
        <f t="shared" si="31"/>
        <v>3.7</v>
      </c>
      <c r="HR82" s="25">
        <f t="shared" si="31"/>
        <v>5.16</v>
      </c>
      <c r="HS82" s="25">
        <f t="shared" si="31"/>
        <v>3.7</v>
      </c>
      <c r="HT82" s="25">
        <f t="shared" si="31"/>
        <v>5.18</v>
      </c>
      <c r="HU82" s="25">
        <f t="shared" si="31"/>
        <v>3.82</v>
      </c>
      <c r="HV82" s="25">
        <f t="shared" si="31"/>
        <v>3.7</v>
      </c>
      <c r="HW82" s="25">
        <f t="shared" si="31"/>
        <v>3.7</v>
      </c>
      <c r="HX82" s="25">
        <f t="shared" si="31"/>
        <v>3.71</v>
      </c>
      <c r="HY82" s="25">
        <f t="shared" si="31"/>
        <v>3.7</v>
      </c>
      <c r="HZ82" s="25">
        <f t="shared" si="31"/>
        <v>4.2300000000000004</v>
      </c>
      <c r="IA82" s="25">
        <f t="shared" si="31"/>
        <v>3.7</v>
      </c>
      <c r="IB82" s="25">
        <f t="shared" si="31"/>
        <v>3.7</v>
      </c>
      <c r="IC82" s="25">
        <f t="shared" si="31"/>
        <v>3.7</v>
      </c>
      <c r="ID82" s="25">
        <f t="shared" si="31"/>
        <v>3.7</v>
      </c>
      <c r="IE82" s="25">
        <f t="shared" si="31"/>
        <v>3.7</v>
      </c>
      <c r="IF82" s="25">
        <f t="shared" si="31"/>
        <v>3.72</v>
      </c>
      <c r="IG82" s="25">
        <f t="shared" si="31"/>
        <v>4.38</v>
      </c>
      <c r="IH82" s="25">
        <f t="shared" si="31"/>
        <v>3.7</v>
      </c>
      <c r="II82" s="25">
        <f t="shared" si="31"/>
        <v>4.24</v>
      </c>
      <c r="IJ82" s="25">
        <f t="shared" si="31"/>
        <v>4.59</v>
      </c>
      <c r="IK82" s="25">
        <f t="shared" si="31"/>
        <v>3.7</v>
      </c>
      <c r="IL82" s="25">
        <f t="shared" si="31"/>
        <v>4.8899999999999997</v>
      </c>
      <c r="IM82" s="25">
        <f t="shared" si="31"/>
        <v>3.7</v>
      </c>
      <c r="IN82" s="25">
        <f t="shared" si="31"/>
        <v>4.22</v>
      </c>
      <c r="IO82" s="25">
        <f t="shared" si="31"/>
        <v>3.7</v>
      </c>
      <c r="IP82" s="25">
        <f t="shared" si="31"/>
        <v>3.7</v>
      </c>
      <c r="IQ82" s="25">
        <f t="shared" si="31"/>
        <v>3.7</v>
      </c>
      <c r="IR82" s="25">
        <f t="shared" si="31"/>
        <v>4.07</v>
      </c>
      <c r="IS82" s="25">
        <f t="shared" si="31"/>
        <v>4.6500000000000004</v>
      </c>
      <c r="IT82" s="25">
        <f t="shared" si="31"/>
        <v>4.18</v>
      </c>
      <c r="IU82" s="25">
        <f t="shared" si="31"/>
        <v>3.7</v>
      </c>
      <c r="IV82" s="25">
        <f t="shared" si="31"/>
        <v>4.3</v>
      </c>
      <c r="IW82" s="25">
        <f t="shared" si="31"/>
        <v>3.9</v>
      </c>
      <c r="IX82" s="25">
        <f t="shared" si="31"/>
        <v>3.88</v>
      </c>
      <c r="IY82" s="25">
        <f t="shared" ref="IY82:LJ82" si="32">+MAX($C$78,IY75)</f>
        <v>3.7</v>
      </c>
      <c r="IZ82" s="25">
        <f t="shared" si="32"/>
        <v>4.6900000000000004</v>
      </c>
      <c r="JA82" s="25">
        <f t="shared" si="32"/>
        <v>4.09</v>
      </c>
      <c r="JB82" s="25">
        <f t="shared" si="32"/>
        <v>3.74</v>
      </c>
      <c r="JC82" s="25">
        <f t="shared" si="32"/>
        <v>5.18</v>
      </c>
      <c r="JD82" s="25">
        <f t="shared" si="32"/>
        <v>3.7</v>
      </c>
      <c r="JE82" s="25">
        <f t="shared" si="32"/>
        <v>4.78</v>
      </c>
      <c r="JF82" s="25">
        <f t="shared" si="32"/>
        <v>3.7</v>
      </c>
      <c r="JG82" s="25">
        <f t="shared" si="32"/>
        <v>4.32</v>
      </c>
      <c r="JH82" s="25">
        <f t="shared" si="32"/>
        <v>3.7</v>
      </c>
      <c r="JI82" s="25">
        <f t="shared" si="32"/>
        <v>5.0199999999999996</v>
      </c>
      <c r="JJ82" s="25">
        <f t="shared" si="32"/>
        <v>3.7</v>
      </c>
      <c r="JK82" s="25">
        <f t="shared" si="32"/>
        <v>3.7</v>
      </c>
      <c r="JL82" s="25">
        <f t="shared" si="32"/>
        <v>5.12</v>
      </c>
      <c r="JM82" s="25">
        <f t="shared" si="32"/>
        <v>3.7</v>
      </c>
      <c r="JN82" s="25">
        <f t="shared" si="32"/>
        <v>4.17</v>
      </c>
      <c r="JO82" s="25">
        <f t="shared" si="32"/>
        <v>3.7</v>
      </c>
      <c r="JP82" s="25">
        <f t="shared" si="32"/>
        <v>3.7</v>
      </c>
      <c r="JQ82" s="25">
        <f t="shared" si="32"/>
        <v>3.7</v>
      </c>
      <c r="JR82" s="25">
        <f t="shared" si="32"/>
        <v>4.33</v>
      </c>
      <c r="JS82" s="25">
        <f t="shared" si="32"/>
        <v>3.7</v>
      </c>
      <c r="JT82" s="25">
        <f t="shared" si="32"/>
        <v>3.7</v>
      </c>
      <c r="JU82" s="25">
        <f t="shared" si="32"/>
        <v>3.7</v>
      </c>
      <c r="JV82" s="25">
        <f t="shared" si="32"/>
        <v>3.7</v>
      </c>
      <c r="JW82" s="25">
        <f t="shared" si="32"/>
        <v>3.7</v>
      </c>
      <c r="JX82" s="25">
        <f t="shared" si="32"/>
        <v>3.7</v>
      </c>
      <c r="JY82" s="25">
        <f t="shared" si="32"/>
        <v>3.87</v>
      </c>
      <c r="JZ82" s="25">
        <f t="shared" si="32"/>
        <v>3.7</v>
      </c>
      <c r="KA82" s="25">
        <f t="shared" si="32"/>
        <v>4.22</v>
      </c>
      <c r="KB82" s="25">
        <f t="shared" si="32"/>
        <v>4.49</v>
      </c>
      <c r="KC82" s="25">
        <f t="shared" si="32"/>
        <v>5.16</v>
      </c>
      <c r="KD82" s="25">
        <f t="shared" si="32"/>
        <v>4.03</v>
      </c>
      <c r="KE82" s="25">
        <f t="shared" si="32"/>
        <v>3.81</v>
      </c>
      <c r="KF82" s="25">
        <f t="shared" si="32"/>
        <v>3.89</v>
      </c>
      <c r="KG82" s="25">
        <f t="shared" si="32"/>
        <v>3.7</v>
      </c>
      <c r="KH82" s="25">
        <f t="shared" si="32"/>
        <v>4.22</v>
      </c>
      <c r="KI82" s="25">
        <f t="shared" si="32"/>
        <v>3.7</v>
      </c>
      <c r="KJ82" s="25">
        <f t="shared" si="32"/>
        <v>3.7</v>
      </c>
      <c r="KK82" s="25">
        <f t="shared" si="32"/>
        <v>3.7</v>
      </c>
      <c r="KL82" s="25">
        <f t="shared" si="32"/>
        <v>3.7</v>
      </c>
      <c r="KM82" s="25">
        <f t="shared" si="32"/>
        <v>4.42</v>
      </c>
      <c r="KN82" s="25">
        <f t="shared" si="32"/>
        <v>4.25</v>
      </c>
      <c r="KO82" s="25">
        <f t="shared" si="32"/>
        <v>3.7</v>
      </c>
      <c r="KP82" s="25">
        <f t="shared" si="32"/>
        <v>4.0599999999999996</v>
      </c>
      <c r="KQ82" s="25">
        <f t="shared" si="32"/>
        <v>4.43</v>
      </c>
      <c r="KR82" s="25">
        <f t="shared" si="32"/>
        <v>3.76</v>
      </c>
      <c r="KS82" s="25">
        <f t="shared" si="32"/>
        <v>3.7</v>
      </c>
      <c r="KT82" s="25">
        <f t="shared" si="32"/>
        <v>4.53</v>
      </c>
      <c r="KU82" s="25">
        <f t="shared" si="32"/>
        <v>4.03</v>
      </c>
      <c r="KV82" s="25">
        <f t="shared" si="32"/>
        <v>3.7</v>
      </c>
      <c r="KW82" s="25">
        <f t="shared" si="32"/>
        <v>3.7</v>
      </c>
      <c r="KX82" s="25">
        <f t="shared" si="32"/>
        <v>3.7</v>
      </c>
      <c r="KY82" s="25">
        <f t="shared" si="32"/>
        <v>3.98</v>
      </c>
      <c r="KZ82" s="25">
        <f t="shared" si="32"/>
        <v>3.7</v>
      </c>
      <c r="LA82" s="25">
        <f t="shared" si="32"/>
        <v>3.7</v>
      </c>
      <c r="LB82" s="25">
        <f t="shared" si="32"/>
        <v>5.89</v>
      </c>
      <c r="LC82" s="25">
        <f t="shared" si="32"/>
        <v>3.84</v>
      </c>
      <c r="LD82" s="25">
        <f t="shared" si="32"/>
        <v>3.7</v>
      </c>
      <c r="LE82" s="25">
        <f t="shared" si="32"/>
        <v>3.7</v>
      </c>
      <c r="LF82" s="25">
        <f t="shared" si="32"/>
        <v>3.7</v>
      </c>
      <c r="LG82" s="25">
        <f t="shared" si="32"/>
        <v>3.7</v>
      </c>
      <c r="LH82" s="25">
        <f t="shared" si="32"/>
        <v>3.7</v>
      </c>
      <c r="LI82" s="25">
        <f t="shared" si="32"/>
        <v>3.7</v>
      </c>
      <c r="LJ82" s="25">
        <f t="shared" si="32"/>
        <v>3.7</v>
      </c>
      <c r="LK82" s="25">
        <f t="shared" ref="LK82:NV82" si="33">+MAX($C$78,LK75)</f>
        <v>3.7</v>
      </c>
      <c r="LL82" s="25">
        <f t="shared" si="33"/>
        <v>4.3499999999999996</v>
      </c>
      <c r="LM82" s="25">
        <f t="shared" si="33"/>
        <v>3.7</v>
      </c>
      <c r="LN82" s="25">
        <f t="shared" si="33"/>
        <v>3.7</v>
      </c>
      <c r="LO82" s="25">
        <f t="shared" si="33"/>
        <v>3.7</v>
      </c>
      <c r="LP82" s="25">
        <f t="shared" si="33"/>
        <v>4.47</v>
      </c>
      <c r="LQ82" s="25">
        <f t="shared" si="33"/>
        <v>4</v>
      </c>
      <c r="LR82" s="25">
        <f t="shared" si="33"/>
        <v>4.4800000000000004</v>
      </c>
      <c r="LS82" s="25">
        <f t="shared" si="33"/>
        <v>3.7</v>
      </c>
      <c r="LT82" s="25">
        <f t="shared" si="33"/>
        <v>3.7</v>
      </c>
      <c r="LU82" s="25">
        <f t="shared" si="33"/>
        <v>3.7</v>
      </c>
      <c r="LV82" s="25">
        <f t="shared" si="33"/>
        <v>3.7</v>
      </c>
      <c r="LW82" s="25">
        <f t="shared" si="33"/>
        <v>3.7</v>
      </c>
      <c r="LX82" s="25">
        <f t="shared" si="33"/>
        <v>4.8</v>
      </c>
      <c r="LY82" s="25">
        <f t="shared" si="33"/>
        <v>3.93</v>
      </c>
      <c r="LZ82" s="25">
        <f t="shared" si="33"/>
        <v>4.1900000000000004</v>
      </c>
      <c r="MA82" s="25">
        <f t="shared" si="33"/>
        <v>4.1900000000000004</v>
      </c>
      <c r="MB82" s="25">
        <f t="shared" si="33"/>
        <v>3.7</v>
      </c>
      <c r="MC82" s="25">
        <f t="shared" si="33"/>
        <v>3.7</v>
      </c>
      <c r="MD82" s="25">
        <f t="shared" si="33"/>
        <v>4.32</v>
      </c>
      <c r="ME82" s="25">
        <f t="shared" si="33"/>
        <v>4.16</v>
      </c>
      <c r="MF82" s="25">
        <f t="shared" si="33"/>
        <v>4.42</v>
      </c>
      <c r="MG82" s="25">
        <f t="shared" si="33"/>
        <v>4.42</v>
      </c>
      <c r="MH82" s="25">
        <f t="shared" si="33"/>
        <v>3.7</v>
      </c>
      <c r="MI82" s="25">
        <f t="shared" si="33"/>
        <v>3.7</v>
      </c>
      <c r="MJ82" s="25">
        <f t="shared" si="33"/>
        <v>4.18</v>
      </c>
      <c r="MK82" s="25">
        <f t="shared" si="33"/>
        <v>4.1399999999999997</v>
      </c>
      <c r="ML82" s="25">
        <f t="shared" si="33"/>
        <v>3.7</v>
      </c>
      <c r="MM82" s="25">
        <f t="shared" si="33"/>
        <v>3.7</v>
      </c>
      <c r="MN82" s="25">
        <f t="shared" si="33"/>
        <v>3.7</v>
      </c>
      <c r="MO82" s="25">
        <f t="shared" si="33"/>
        <v>4</v>
      </c>
      <c r="MP82" s="25">
        <f t="shared" si="33"/>
        <v>4.1500000000000004</v>
      </c>
      <c r="MQ82" s="25">
        <f t="shared" si="33"/>
        <v>4.93</v>
      </c>
      <c r="MR82" s="25">
        <f t="shared" si="33"/>
        <v>3.7</v>
      </c>
      <c r="MS82" s="25">
        <f t="shared" si="33"/>
        <v>3.7</v>
      </c>
      <c r="MT82" s="25">
        <f t="shared" si="33"/>
        <v>3.7</v>
      </c>
      <c r="MU82" s="25">
        <f t="shared" si="33"/>
        <v>3.7</v>
      </c>
      <c r="MV82" s="25">
        <f t="shared" si="33"/>
        <v>5.46</v>
      </c>
      <c r="MW82" s="25">
        <f t="shared" si="33"/>
        <v>3.89</v>
      </c>
      <c r="MX82" s="25">
        <f t="shared" si="33"/>
        <v>3.7</v>
      </c>
      <c r="MY82" s="25">
        <f t="shared" si="33"/>
        <v>3.7</v>
      </c>
      <c r="MZ82" s="25">
        <f t="shared" si="33"/>
        <v>4.99</v>
      </c>
      <c r="NA82" s="25">
        <f t="shared" si="33"/>
        <v>3.7</v>
      </c>
      <c r="NB82" s="25">
        <f t="shared" si="33"/>
        <v>3.7</v>
      </c>
      <c r="NC82" s="25">
        <f t="shared" si="33"/>
        <v>3.7</v>
      </c>
      <c r="ND82" s="25">
        <f t="shared" si="33"/>
        <v>3.7</v>
      </c>
      <c r="NE82" s="25">
        <f t="shared" si="33"/>
        <v>4.67</v>
      </c>
      <c r="NF82" s="25">
        <f t="shared" si="33"/>
        <v>3.83</v>
      </c>
      <c r="NG82" s="25">
        <f t="shared" si="33"/>
        <v>3.7</v>
      </c>
      <c r="NH82" s="25">
        <f t="shared" si="33"/>
        <v>3.7</v>
      </c>
      <c r="NI82" s="25">
        <f t="shared" si="33"/>
        <v>4.91</v>
      </c>
      <c r="NJ82" s="25">
        <f t="shared" si="33"/>
        <v>4.96</v>
      </c>
      <c r="NK82" s="25">
        <f t="shared" si="33"/>
        <v>3.7</v>
      </c>
      <c r="NL82" s="25">
        <f t="shared" si="33"/>
        <v>4.05</v>
      </c>
      <c r="NM82" s="25">
        <f t="shared" si="33"/>
        <v>3.7</v>
      </c>
      <c r="NN82" s="25">
        <f t="shared" si="33"/>
        <v>3.72</v>
      </c>
      <c r="NO82" s="25">
        <f t="shared" si="33"/>
        <v>3.79</v>
      </c>
      <c r="NP82" s="25">
        <f t="shared" si="33"/>
        <v>3.7</v>
      </c>
      <c r="NQ82" s="25">
        <f t="shared" si="33"/>
        <v>3.7</v>
      </c>
      <c r="NR82" s="25">
        <f t="shared" si="33"/>
        <v>3.7</v>
      </c>
      <c r="NS82" s="25">
        <f t="shared" si="33"/>
        <v>3.7</v>
      </c>
      <c r="NT82" s="25">
        <f t="shared" si="33"/>
        <v>6.24</v>
      </c>
      <c r="NU82" s="25">
        <f t="shared" si="33"/>
        <v>3.74</v>
      </c>
      <c r="NV82" s="25">
        <f t="shared" si="33"/>
        <v>3.7</v>
      </c>
      <c r="NW82" s="25">
        <f t="shared" ref="NW82:QH82" si="34">+MAX($C$78,NW75)</f>
        <v>4.58</v>
      </c>
      <c r="NX82" s="25">
        <f t="shared" si="34"/>
        <v>3.7</v>
      </c>
      <c r="NY82" s="25">
        <f t="shared" si="34"/>
        <v>5.57</v>
      </c>
      <c r="NZ82" s="25">
        <f t="shared" si="34"/>
        <v>3.81</v>
      </c>
      <c r="OA82" s="25">
        <f t="shared" si="34"/>
        <v>3.79</v>
      </c>
      <c r="OB82" s="25">
        <f t="shared" si="34"/>
        <v>4.13</v>
      </c>
      <c r="OC82" s="25">
        <f t="shared" si="34"/>
        <v>5.64</v>
      </c>
      <c r="OD82" s="25">
        <f t="shared" si="34"/>
        <v>3.7</v>
      </c>
      <c r="OE82" s="25">
        <f t="shared" si="34"/>
        <v>3.7</v>
      </c>
      <c r="OF82" s="25">
        <f t="shared" si="34"/>
        <v>3.7</v>
      </c>
      <c r="OG82" s="25">
        <f t="shared" si="34"/>
        <v>3.7</v>
      </c>
      <c r="OH82" s="25">
        <f t="shared" si="34"/>
        <v>3.7</v>
      </c>
      <c r="OI82" s="25">
        <f t="shared" si="34"/>
        <v>4.47</v>
      </c>
      <c r="OJ82" s="25">
        <f t="shared" si="34"/>
        <v>3.7</v>
      </c>
      <c r="OK82" s="25">
        <f t="shared" si="34"/>
        <v>3.7</v>
      </c>
      <c r="OL82" s="25">
        <f t="shared" si="34"/>
        <v>4.29</v>
      </c>
      <c r="OM82" s="25">
        <f t="shared" si="34"/>
        <v>3.7</v>
      </c>
      <c r="ON82" s="25">
        <f t="shared" si="34"/>
        <v>3.7</v>
      </c>
      <c r="OO82" s="25">
        <f t="shared" si="34"/>
        <v>3.7</v>
      </c>
      <c r="OP82" s="25">
        <f t="shared" si="34"/>
        <v>4.93</v>
      </c>
      <c r="OQ82" s="25">
        <f t="shared" si="34"/>
        <v>4.53</v>
      </c>
      <c r="OR82" s="25">
        <f t="shared" si="34"/>
        <v>4.04</v>
      </c>
      <c r="OS82" s="25">
        <f t="shared" si="34"/>
        <v>3.75</v>
      </c>
      <c r="OT82" s="25">
        <f t="shared" si="34"/>
        <v>3.7</v>
      </c>
      <c r="OU82" s="25">
        <f t="shared" si="34"/>
        <v>3.7</v>
      </c>
      <c r="OV82" s="25">
        <f t="shared" si="34"/>
        <v>5.33</v>
      </c>
      <c r="OW82" s="25">
        <f t="shared" si="34"/>
        <v>3.7</v>
      </c>
      <c r="OX82" s="25">
        <f t="shared" si="34"/>
        <v>4.55</v>
      </c>
      <c r="OY82" s="25">
        <f t="shared" si="34"/>
        <v>5.38</v>
      </c>
      <c r="OZ82" s="25">
        <f t="shared" si="34"/>
        <v>3.7</v>
      </c>
      <c r="PA82" s="25">
        <f t="shared" si="34"/>
        <v>3.7</v>
      </c>
      <c r="PB82" s="25">
        <f t="shared" si="34"/>
        <v>3.7</v>
      </c>
      <c r="PC82" s="25">
        <f t="shared" si="34"/>
        <v>3.7</v>
      </c>
      <c r="PD82" s="25">
        <f t="shared" si="34"/>
        <v>3.7</v>
      </c>
      <c r="PE82" s="25">
        <f t="shared" si="34"/>
        <v>4.34</v>
      </c>
      <c r="PF82" s="25">
        <f t="shared" si="34"/>
        <v>4.83</v>
      </c>
      <c r="PG82" s="25">
        <f t="shared" si="34"/>
        <v>4.04</v>
      </c>
      <c r="PH82" s="25">
        <f t="shared" si="34"/>
        <v>4.45</v>
      </c>
      <c r="PI82" s="25">
        <f t="shared" si="34"/>
        <v>3.7</v>
      </c>
      <c r="PJ82" s="25">
        <f t="shared" si="34"/>
        <v>3.7</v>
      </c>
      <c r="PK82" s="25">
        <f t="shared" si="34"/>
        <v>3.7</v>
      </c>
      <c r="PL82" s="25">
        <f t="shared" si="34"/>
        <v>4.97</v>
      </c>
      <c r="PM82" s="25">
        <f t="shared" si="34"/>
        <v>5.0599999999999996</v>
      </c>
      <c r="PN82" s="25">
        <f t="shared" si="34"/>
        <v>3.7</v>
      </c>
      <c r="PO82" s="25">
        <f t="shared" si="34"/>
        <v>3.74</v>
      </c>
      <c r="PP82" s="25">
        <f t="shared" si="34"/>
        <v>4.12</v>
      </c>
      <c r="PQ82" s="25">
        <f t="shared" si="34"/>
        <v>3.7</v>
      </c>
      <c r="PR82" s="25">
        <f t="shared" si="34"/>
        <v>4.03</v>
      </c>
      <c r="PS82" s="25">
        <f t="shared" si="34"/>
        <v>4.2699999999999996</v>
      </c>
      <c r="PT82" s="25">
        <f t="shared" si="34"/>
        <v>3.76</v>
      </c>
      <c r="PU82" s="25">
        <f t="shared" si="34"/>
        <v>3.7</v>
      </c>
      <c r="PV82" s="25">
        <f t="shared" si="34"/>
        <v>5</v>
      </c>
      <c r="PW82" s="25">
        <f t="shared" si="34"/>
        <v>3.7</v>
      </c>
      <c r="PX82" s="25">
        <f t="shared" si="34"/>
        <v>3.7</v>
      </c>
      <c r="PY82" s="25">
        <f t="shared" si="34"/>
        <v>3.7</v>
      </c>
      <c r="PZ82" s="25">
        <f t="shared" si="34"/>
        <v>3.7</v>
      </c>
      <c r="QA82" s="25">
        <f t="shared" si="34"/>
        <v>4.79</v>
      </c>
      <c r="QB82" s="25">
        <f t="shared" si="34"/>
        <v>4.25</v>
      </c>
      <c r="QC82" s="25">
        <f t="shared" si="34"/>
        <v>3.7</v>
      </c>
      <c r="QD82" s="25">
        <f t="shared" si="34"/>
        <v>3.7</v>
      </c>
      <c r="QE82" s="25">
        <f t="shared" si="34"/>
        <v>4.49</v>
      </c>
      <c r="QF82" s="25">
        <f t="shared" si="34"/>
        <v>4.99</v>
      </c>
      <c r="QG82" s="25">
        <f t="shared" si="34"/>
        <v>3.7</v>
      </c>
      <c r="QH82" s="25">
        <f t="shared" si="34"/>
        <v>4.12</v>
      </c>
      <c r="QI82" s="25">
        <f t="shared" ref="QI82:SG82" si="35">+MAX($C$78,QI75)</f>
        <v>3.7</v>
      </c>
      <c r="QJ82" s="25">
        <f t="shared" si="35"/>
        <v>3.7</v>
      </c>
      <c r="QK82" s="25">
        <f t="shared" si="35"/>
        <v>3.7</v>
      </c>
      <c r="QL82" s="25">
        <f t="shared" si="35"/>
        <v>3.7</v>
      </c>
      <c r="QM82" s="25">
        <f t="shared" si="35"/>
        <v>3.7</v>
      </c>
      <c r="QN82" s="25">
        <f t="shared" si="35"/>
        <v>4.66</v>
      </c>
      <c r="QO82" s="25">
        <f t="shared" si="35"/>
        <v>3.7</v>
      </c>
      <c r="QP82" s="25">
        <f t="shared" si="35"/>
        <v>4.34</v>
      </c>
      <c r="QQ82" s="25">
        <f t="shared" si="35"/>
        <v>3.7</v>
      </c>
      <c r="QR82" s="25">
        <f t="shared" si="35"/>
        <v>3.7</v>
      </c>
      <c r="QS82" s="25">
        <f t="shared" si="35"/>
        <v>3.7</v>
      </c>
      <c r="QT82" s="25">
        <f t="shared" si="35"/>
        <v>3.73</v>
      </c>
      <c r="QU82" s="25">
        <f t="shared" si="35"/>
        <v>3.7</v>
      </c>
      <c r="QV82" s="25">
        <f t="shared" si="35"/>
        <v>3.7</v>
      </c>
      <c r="QW82" s="25">
        <f t="shared" si="35"/>
        <v>3.7</v>
      </c>
      <c r="QX82" s="25">
        <f t="shared" si="35"/>
        <v>3.7</v>
      </c>
      <c r="QY82" s="25">
        <f t="shared" si="35"/>
        <v>3.7</v>
      </c>
      <c r="QZ82" s="25">
        <f t="shared" si="35"/>
        <v>3.7</v>
      </c>
      <c r="RA82" s="25">
        <f t="shared" si="35"/>
        <v>3.73</v>
      </c>
      <c r="RB82" s="25">
        <f t="shared" si="35"/>
        <v>4.21</v>
      </c>
      <c r="RC82" s="25">
        <f t="shared" si="35"/>
        <v>3.77</v>
      </c>
      <c r="RD82" s="25">
        <f t="shared" si="35"/>
        <v>3.81</v>
      </c>
      <c r="RE82" s="25">
        <f t="shared" si="35"/>
        <v>3.85</v>
      </c>
      <c r="RF82" s="25">
        <f t="shared" si="35"/>
        <v>4.1399999999999997</v>
      </c>
      <c r="RG82" s="25">
        <f t="shared" si="35"/>
        <v>3.83</v>
      </c>
      <c r="RH82" s="25">
        <f t="shared" si="35"/>
        <v>3.7</v>
      </c>
      <c r="RI82" s="25">
        <f t="shared" si="35"/>
        <v>3.75</v>
      </c>
      <c r="RJ82" s="25">
        <f t="shared" si="35"/>
        <v>4.3099999999999996</v>
      </c>
      <c r="RK82" s="25">
        <f t="shared" si="35"/>
        <v>3.7</v>
      </c>
      <c r="RL82" s="25">
        <f t="shared" si="35"/>
        <v>3.7</v>
      </c>
      <c r="RM82" s="25">
        <f t="shared" si="35"/>
        <v>3.71</v>
      </c>
      <c r="RN82" s="25">
        <f t="shared" si="35"/>
        <v>3.7</v>
      </c>
      <c r="RO82" s="25">
        <f t="shared" si="35"/>
        <v>4.7300000000000004</v>
      </c>
      <c r="RP82" s="25">
        <f t="shared" si="35"/>
        <v>3.7</v>
      </c>
      <c r="RQ82" s="25">
        <f t="shared" si="35"/>
        <v>3.7</v>
      </c>
      <c r="RR82" s="25">
        <f t="shared" si="35"/>
        <v>3.7</v>
      </c>
      <c r="RS82" s="25">
        <f t="shared" si="35"/>
        <v>3.7</v>
      </c>
      <c r="RT82" s="25">
        <f t="shared" si="35"/>
        <v>3.7</v>
      </c>
      <c r="RU82" s="25">
        <f t="shared" si="35"/>
        <v>3.7</v>
      </c>
      <c r="RV82" s="25">
        <f t="shared" si="35"/>
        <v>3.7</v>
      </c>
      <c r="RW82" s="25">
        <f t="shared" si="35"/>
        <v>3.7</v>
      </c>
      <c r="RX82" s="25">
        <f t="shared" si="35"/>
        <v>3.7</v>
      </c>
      <c r="RY82" s="25">
        <f t="shared" si="35"/>
        <v>3.7</v>
      </c>
      <c r="RZ82" s="25">
        <f t="shared" si="35"/>
        <v>3.95</v>
      </c>
      <c r="SA82" s="25">
        <f t="shared" si="35"/>
        <v>3.7</v>
      </c>
      <c r="SB82" s="25">
        <f t="shared" si="35"/>
        <v>3.88</v>
      </c>
      <c r="SC82" s="25">
        <f t="shared" si="35"/>
        <v>3.7</v>
      </c>
      <c r="SD82" s="25">
        <f t="shared" si="35"/>
        <v>3.7</v>
      </c>
      <c r="SE82" s="25">
        <f t="shared" si="35"/>
        <v>3.7</v>
      </c>
      <c r="SF82" s="25">
        <f t="shared" si="35"/>
        <v>4.1100000000000003</v>
      </c>
      <c r="SG82" s="25">
        <f t="shared" si="35"/>
        <v>3.7</v>
      </c>
    </row>
    <row r="83" spans="1:501">
      <c r="A83">
        <v>2018</v>
      </c>
      <c r="B83" s="25">
        <f>+MAX($C$78,B76)</f>
        <v>3.7</v>
      </c>
      <c r="C83" s="25">
        <f t="shared" ref="C83:BN83" si="36">+MAX($C$78,C76)</f>
        <v>4.13</v>
      </c>
      <c r="D83" s="25">
        <f t="shared" si="36"/>
        <v>3.7</v>
      </c>
      <c r="E83" s="25">
        <f t="shared" si="36"/>
        <v>3.72</v>
      </c>
      <c r="F83" s="25">
        <f t="shared" si="36"/>
        <v>3.7</v>
      </c>
      <c r="G83" s="25">
        <f t="shared" si="36"/>
        <v>4.63</v>
      </c>
      <c r="H83" s="25">
        <f t="shared" si="36"/>
        <v>3.7</v>
      </c>
      <c r="I83" s="25">
        <f t="shared" si="36"/>
        <v>5.48</v>
      </c>
      <c r="J83" s="25">
        <f t="shared" si="36"/>
        <v>3.7</v>
      </c>
      <c r="K83" s="25">
        <f t="shared" si="36"/>
        <v>4.3899999999999997</v>
      </c>
      <c r="L83" s="25">
        <f t="shared" si="36"/>
        <v>3.86</v>
      </c>
      <c r="M83" s="25">
        <f t="shared" si="36"/>
        <v>3.71</v>
      </c>
      <c r="N83" s="25">
        <f t="shared" si="36"/>
        <v>4.2</v>
      </c>
      <c r="O83" s="25">
        <f t="shared" si="36"/>
        <v>3.7</v>
      </c>
      <c r="P83" s="25">
        <f t="shared" si="36"/>
        <v>3.87</v>
      </c>
      <c r="Q83" s="25">
        <f t="shared" si="36"/>
        <v>4.63</v>
      </c>
      <c r="R83" s="25">
        <f t="shared" si="36"/>
        <v>3.7</v>
      </c>
      <c r="S83" s="25">
        <f t="shared" si="36"/>
        <v>3.7</v>
      </c>
      <c r="T83" s="25">
        <f t="shared" si="36"/>
        <v>5.0199999999999996</v>
      </c>
      <c r="U83" s="25">
        <f t="shared" si="36"/>
        <v>4.79</v>
      </c>
      <c r="V83" s="25">
        <f t="shared" si="36"/>
        <v>3.7</v>
      </c>
      <c r="W83" s="25">
        <f t="shared" si="36"/>
        <v>4.2699999999999996</v>
      </c>
      <c r="X83" s="25">
        <f t="shared" si="36"/>
        <v>4.41</v>
      </c>
      <c r="Y83" s="25">
        <f t="shared" si="36"/>
        <v>3.7</v>
      </c>
      <c r="Z83" s="25">
        <f t="shared" si="36"/>
        <v>3.7</v>
      </c>
      <c r="AA83" s="25">
        <f t="shared" si="36"/>
        <v>3.7</v>
      </c>
      <c r="AB83" s="25">
        <f t="shared" si="36"/>
        <v>3.7</v>
      </c>
      <c r="AC83" s="25">
        <f t="shared" si="36"/>
        <v>3.7</v>
      </c>
      <c r="AD83" s="25">
        <f t="shared" si="36"/>
        <v>4.1100000000000003</v>
      </c>
      <c r="AE83" s="25">
        <f t="shared" si="36"/>
        <v>3.7</v>
      </c>
      <c r="AF83" s="25">
        <f t="shared" si="36"/>
        <v>4.08</v>
      </c>
      <c r="AG83" s="25">
        <f t="shared" si="36"/>
        <v>3.7</v>
      </c>
      <c r="AH83" s="25">
        <f t="shared" si="36"/>
        <v>4.1399999999999997</v>
      </c>
      <c r="AI83" s="25">
        <f t="shared" si="36"/>
        <v>4.5</v>
      </c>
      <c r="AJ83" s="25">
        <f t="shared" si="36"/>
        <v>3.7</v>
      </c>
      <c r="AK83" s="25">
        <f t="shared" si="36"/>
        <v>3.7</v>
      </c>
      <c r="AL83" s="25">
        <f t="shared" si="36"/>
        <v>3.7</v>
      </c>
      <c r="AM83" s="25">
        <f t="shared" si="36"/>
        <v>4.5</v>
      </c>
      <c r="AN83" s="25">
        <f t="shared" si="36"/>
        <v>3.7</v>
      </c>
      <c r="AO83" s="25">
        <f t="shared" si="36"/>
        <v>3.7</v>
      </c>
      <c r="AP83" s="25">
        <f t="shared" si="36"/>
        <v>4.71</v>
      </c>
      <c r="AQ83" s="25">
        <f t="shared" si="36"/>
        <v>3.7</v>
      </c>
      <c r="AR83" s="25">
        <f t="shared" si="36"/>
        <v>3.7</v>
      </c>
      <c r="AS83" s="25">
        <f t="shared" si="36"/>
        <v>4.38</v>
      </c>
      <c r="AT83" s="25">
        <f t="shared" si="36"/>
        <v>4.97</v>
      </c>
      <c r="AU83" s="25">
        <f t="shared" si="36"/>
        <v>3.7</v>
      </c>
      <c r="AV83" s="25">
        <f t="shared" si="36"/>
        <v>3.72</v>
      </c>
      <c r="AW83" s="25">
        <f t="shared" si="36"/>
        <v>3.7</v>
      </c>
      <c r="AX83" s="25">
        <f t="shared" si="36"/>
        <v>3.7</v>
      </c>
      <c r="AY83" s="25">
        <f t="shared" si="36"/>
        <v>3.7</v>
      </c>
      <c r="AZ83" s="25">
        <f t="shared" si="36"/>
        <v>3.7</v>
      </c>
      <c r="BA83" s="25">
        <f t="shared" si="36"/>
        <v>4.12</v>
      </c>
      <c r="BB83" s="25">
        <f t="shared" si="36"/>
        <v>4.7</v>
      </c>
      <c r="BC83" s="25">
        <f t="shared" si="36"/>
        <v>3.7</v>
      </c>
      <c r="BD83" s="25">
        <f t="shared" si="36"/>
        <v>4.84</v>
      </c>
      <c r="BE83" s="25">
        <f t="shared" si="36"/>
        <v>4.91</v>
      </c>
      <c r="BF83" s="25">
        <f t="shared" si="36"/>
        <v>4.3499999999999996</v>
      </c>
      <c r="BG83" s="25">
        <f t="shared" si="36"/>
        <v>4.3</v>
      </c>
      <c r="BH83" s="25">
        <f t="shared" si="36"/>
        <v>3.7</v>
      </c>
      <c r="BI83" s="25">
        <f t="shared" si="36"/>
        <v>3.7</v>
      </c>
      <c r="BJ83" s="25">
        <f t="shared" si="36"/>
        <v>3.89</v>
      </c>
      <c r="BK83" s="25">
        <f t="shared" si="36"/>
        <v>3.7</v>
      </c>
      <c r="BL83" s="25">
        <f t="shared" si="36"/>
        <v>3.7</v>
      </c>
      <c r="BM83" s="25">
        <f t="shared" si="36"/>
        <v>3.7</v>
      </c>
      <c r="BN83" s="25">
        <f t="shared" si="36"/>
        <v>4.24</v>
      </c>
      <c r="BO83" s="25">
        <f t="shared" ref="BO83:DZ83" si="37">+MAX($C$78,BO76)</f>
        <v>3.7</v>
      </c>
      <c r="BP83" s="25">
        <f t="shared" si="37"/>
        <v>3.89</v>
      </c>
      <c r="BQ83" s="25">
        <f t="shared" si="37"/>
        <v>3.7</v>
      </c>
      <c r="BR83" s="25">
        <f t="shared" si="37"/>
        <v>3.7</v>
      </c>
      <c r="BS83" s="25">
        <f t="shared" si="37"/>
        <v>3.7</v>
      </c>
      <c r="BT83" s="25">
        <f t="shared" si="37"/>
        <v>3.7</v>
      </c>
      <c r="BU83" s="25">
        <f t="shared" si="37"/>
        <v>3.7</v>
      </c>
      <c r="BV83" s="25">
        <f t="shared" si="37"/>
        <v>3.7</v>
      </c>
      <c r="BW83" s="25">
        <f t="shared" si="37"/>
        <v>3.7</v>
      </c>
      <c r="BX83" s="25">
        <f t="shared" si="37"/>
        <v>5.0999999999999996</v>
      </c>
      <c r="BY83" s="25">
        <f t="shared" si="37"/>
        <v>3.87</v>
      </c>
      <c r="BZ83" s="25">
        <f t="shared" si="37"/>
        <v>5.04</v>
      </c>
      <c r="CA83" s="25">
        <f t="shared" si="37"/>
        <v>3.7</v>
      </c>
      <c r="CB83" s="25">
        <f t="shared" si="37"/>
        <v>4.3499999999999996</v>
      </c>
      <c r="CC83" s="25">
        <f t="shared" si="37"/>
        <v>3.7</v>
      </c>
      <c r="CD83" s="25">
        <f t="shared" si="37"/>
        <v>3.7</v>
      </c>
      <c r="CE83" s="25">
        <f t="shared" si="37"/>
        <v>3.7</v>
      </c>
      <c r="CF83" s="25">
        <f t="shared" si="37"/>
        <v>3.7</v>
      </c>
      <c r="CG83" s="25">
        <f t="shared" si="37"/>
        <v>3.9</v>
      </c>
      <c r="CH83" s="25">
        <f t="shared" si="37"/>
        <v>3.9</v>
      </c>
      <c r="CI83" s="25">
        <f t="shared" si="37"/>
        <v>3.7</v>
      </c>
      <c r="CJ83" s="25">
        <f t="shared" si="37"/>
        <v>3.7</v>
      </c>
      <c r="CK83" s="25">
        <f t="shared" si="37"/>
        <v>3.7</v>
      </c>
      <c r="CL83" s="25">
        <f t="shared" si="37"/>
        <v>3.89</v>
      </c>
      <c r="CM83" s="25">
        <f t="shared" si="37"/>
        <v>3.94</v>
      </c>
      <c r="CN83" s="25">
        <f t="shared" si="37"/>
        <v>3.7</v>
      </c>
      <c r="CO83" s="25">
        <f t="shared" si="37"/>
        <v>3.7</v>
      </c>
      <c r="CP83" s="25">
        <f t="shared" si="37"/>
        <v>3.7</v>
      </c>
      <c r="CQ83" s="25">
        <f t="shared" si="37"/>
        <v>4.75</v>
      </c>
      <c r="CR83" s="25">
        <f t="shared" si="37"/>
        <v>3.7</v>
      </c>
      <c r="CS83" s="25">
        <f t="shared" si="37"/>
        <v>3.7</v>
      </c>
      <c r="CT83" s="25">
        <f t="shared" si="37"/>
        <v>3.7</v>
      </c>
      <c r="CU83" s="25">
        <f t="shared" si="37"/>
        <v>4.0999999999999996</v>
      </c>
      <c r="CV83" s="25">
        <f t="shared" si="37"/>
        <v>3.83</v>
      </c>
      <c r="CW83" s="25">
        <f t="shared" si="37"/>
        <v>3.95</v>
      </c>
      <c r="CX83" s="25">
        <f t="shared" si="37"/>
        <v>3.7</v>
      </c>
      <c r="CY83" s="25">
        <f t="shared" si="37"/>
        <v>4.49</v>
      </c>
      <c r="CZ83" s="25">
        <f t="shared" si="37"/>
        <v>3.7</v>
      </c>
      <c r="DA83" s="25">
        <f t="shared" si="37"/>
        <v>3.78</v>
      </c>
      <c r="DB83" s="25">
        <f t="shared" si="37"/>
        <v>3.7</v>
      </c>
      <c r="DC83" s="25">
        <f t="shared" si="37"/>
        <v>3.7</v>
      </c>
      <c r="DD83" s="25">
        <f t="shared" si="37"/>
        <v>3.7</v>
      </c>
      <c r="DE83" s="25">
        <f t="shared" si="37"/>
        <v>3.7</v>
      </c>
      <c r="DF83" s="25">
        <f t="shared" si="37"/>
        <v>4.3600000000000003</v>
      </c>
      <c r="DG83" s="25">
        <f t="shared" si="37"/>
        <v>3.7</v>
      </c>
      <c r="DH83" s="25">
        <f t="shared" si="37"/>
        <v>4.51</v>
      </c>
      <c r="DI83" s="25">
        <f t="shared" si="37"/>
        <v>3.7</v>
      </c>
      <c r="DJ83" s="25">
        <f t="shared" si="37"/>
        <v>3.7</v>
      </c>
      <c r="DK83" s="25">
        <f t="shared" si="37"/>
        <v>3.79</v>
      </c>
      <c r="DL83" s="25">
        <f t="shared" si="37"/>
        <v>3.7</v>
      </c>
      <c r="DM83" s="25">
        <f t="shared" si="37"/>
        <v>4.38</v>
      </c>
      <c r="DN83" s="25">
        <f t="shared" si="37"/>
        <v>4.1500000000000004</v>
      </c>
      <c r="DO83" s="25">
        <f t="shared" si="37"/>
        <v>3.7</v>
      </c>
      <c r="DP83" s="25">
        <f t="shared" si="37"/>
        <v>3.7</v>
      </c>
      <c r="DQ83" s="25">
        <f t="shared" si="37"/>
        <v>4.68</v>
      </c>
      <c r="DR83" s="25">
        <f t="shared" si="37"/>
        <v>3.7</v>
      </c>
      <c r="DS83" s="25">
        <f t="shared" si="37"/>
        <v>3.7</v>
      </c>
      <c r="DT83" s="25">
        <f t="shared" si="37"/>
        <v>4.12</v>
      </c>
      <c r="DU83" s="25">
        <f t="shared" si="37"/>
        <v>3.7</v>
      </c>
      <c r="DV83" s="25">
        <f t="shared" si="37"/>
        <v>4.37</v>
      </c>
      <c r="DW83" s="25">
        <f t="shared" si="37"/>
        <v>3.74</v>
      </c>
      <c r="DX83" s="25">
        <f t="shared" si="37"/>
        <v>3.7</v>
      </c>
      <c r="DY83" s="25">
        <f t="shared" si="37"/>
        <v>3.7</v>
      </c>
      <c r="DZ83" s="25">
        <f t="shared" si="37"/>
        <v>5.9</v>
      </c>
      <c r="EA83" s="25">
        <f t="shared" ref="EA83:GL83" si="38">+MAX($C$78,EA76)</f>
        <v>3.82</v>
      </c>
      <c r="EB83" s="25">
        <f t="shared" si="38"/>
        <v>3.7</v>
      </c>
      <c r="EC83" s="25">
        <f t="shared" si="38"/>
        <v>3.7</v>
      </c>
      <c r="ED83" s="25">
        <f t="shared" si="38"/>
        <v>4.95</v>
      </c>
      <c r="EE83" s="25">
        <f t="shared" si="38"/>
        <v>4.6100000000000003</v>
      </c>
      <c r="EF83" s="25">
        <f t="shared" si="38"/>
        <v>3.7</v>
      </c>
      <c r="EG83" s="25">
        <f t="shared" si="38"/>
        <v>3.7</v>
      </c>
      <c r="EH83" s="25">
        <f t="shared" si="38"/>
        <v>4.7</v>
      </c>
      <c r="EI83" s="25">
        <f t="shared" si="38"/>
        <v>5.55</v>
      </c>
      <c r="EJ83" s="25">
        <f t="shared" si="38"/>
        <v>4.08</v>
      </c>
      <c r="EK83" s="25">
        <f t="shared" si="38"/>
        <v>3.7</v>
      </c>
      <c r="EL83" s="25">
        <f t="shared" si="38"/>
        <v>3.7</v>
      </c>
      <c r="EM83" s="25">
        <f t="shared" si="38"/>
        <v>3.7</v>
      </c>
      <c r="EN83" s="25">
        <f t="shared" si="38"/>
        <v>3.7</v>
      </c>
      <c r="EO83" s="25">
        <f t="shared" si="38"/>
        <v>3.7</v>
      </c>
      <c r="EP83" s="25">
        <f t="shared" si="38"/>
        <v>3.7</v>
      </c>
      <c r="EQ83" s="25">
        <f t="shared" si="38"/>
        <v>4.24</v>
      </c>
      <c r="ER83" s="25">
        <f t="shared" si="38"/>
        <v>5.47</v>
      </c>
      <c r="ES83" s="25">
        <f t="shared" si="38"/>
        <v>4.7</v>
      </c>
      <c r="ET83" s="25">
        <f t="shared" si="38"/>
        <v>3.7</v>
      </c>
      <c r="EU83" s="25">
        <f t="shared" si="38"/>
        <v>4.3899999999999997</v>
      </c>
      <c r="EV83" s="25">
        <f t="shared" si="38"/>
        <v>3.7</v>
      </c>
      <c r="EW83" s="25">
        <f t="shared" si="38"/>
        <v>4.84</v>
      </c>
      <c r="EX83" s="25">
        <f t="shared" si="38"/>
        <v>3.7</v>
      </c>
      <c r="EY83" s="25">
        <f t="shared" si="38"/>
        <v>4.34</v>
      </c>
      <c r="EZ83" s="25">
        <f t="shared" si="38"/>
        <v>3.83</v>
      </c>
      <c r="FA83" s="25">
        <f t="shared" si="38"/>
        <v>3.7</v>
      </c>
      <c r="FB83" s="25">
        <f t="shared" si="38"/>
        <v>4.71</v>
      </c>
      <c r="FC83" s="25">
        <f t="shared" si="38"/>
        <v>3.7</v>
      </c>
      <c r="FD83" s="25">
        <f t="shared" si="38"/>
        <v>3.7</v>
      </c>
      <c r="FE83" s="25">
        <f t="shared" si="38"/>
        <v>3.7</v>
      </c>
      <c r="FF83" s="25">
        <f t="shared" si="38"/>
        <v>3.7</v>
      </c>
      <c r="FG83" s="25">
        <f t="shared" si="38"/>
        <v>3.7</v>
      </c>
      <c r="FH83" s="25">
        <f t="shared" si="38"/>
        <v>3.7</v>
      </c>
      <c r="FI83" s="25">
        <f t="shared" si="38"/>
        <v>4.38</v>
      </c>
      <c r="FJ83" s="25">
        <f t="shared" si="38"/>
        <v>3.93</v>
      </c>
      <c r="FK83" s="25">
        <f t="shared" si="38"/>
        <v>3.7</v>
      </c>
      <c r="FL83" s="25">
        <f t="shared" si="38"/>
        <v>4.4400000000000004</v>
      </c>
      <c r="FM83" s="25">
        <f t="shared" si="38"/>
        <v>3.7</v>
      </c>
      <c r="FN83" s="25">
        <f t="shared" si="38"/>
        <v>4.2699999999999996</v>
      </c>
      <c r="FO83" s="25">
        <f t="shared" si="38"/>
        <v>3.7</v>
      </c>
      <c r="FP83" s="25">
        <f t="shared" si="38"/>
        <v>3.96</v>
      </c>
      <c r="FQ83" s="25">
        <f t="shared" si="38"/>
        <v>4.43</v>
      </c>
      <c r="FR83" s="25">
        <f t="shared" si="38"/>
        <v>4.09</v>
      </c>
      <c r="FS83" s="25">
        <f t="shared" si="38"/>
        <v>3.7</v>
      </c>
      <c r="FT83" s="25">
        <f t="shared" si="38"/>
        <v>3.7</v>
      </c>
      <c r="FU83" s="25">
        <f t="shared" si="38"/>
        <v>4.63</v>
      </c>
      <c r="FV83" s="25">
        <f t="shared" si="38"/>
        <v>4.42</v>
      </c>
      <c r="FW83" s="25">
        <f t="shared" si="38"/>
        <v>3.7</v>
      </c>
      <c r="FX83" s="25">
        <f t="shared" si="38"/>
        <v>3.7</v>
      </c>
      <c r="FY83" s="25">
        <f t="shared" si="38"/>
        <v>3.7</v>
      </c>
      <c r="FZ83" s="25">
        <f t="shared" si="38"/>
        <v>4.6900000000000004</v>
      </c>
      <c r="GA83" s="25">
        <f t="shared" si="38"/>
        <v>4.32</v>
      </c>
      <c r="GB83" s="25">
        <f t="shared" si="38"/>
        <v>3.7</v>
      </c>
      <c r="GC83" s="25">
        <f t="shared" si="38"/>
        <v>4.04</v>
      </c>
      <c r="GD83" s="25">
        <f t="shared" si="38"/>
        <v>4.1399999999999997</v>
      </c>
      <c r="GE83" s="25">
        <f t="shared" si="38"/>
        <v>4.78</v>
      </c>
      <c r="GF83" s="25">
        <f t="shared" si="38"/>
        <v>4.41</v>
      </c>
      <c r="GG83" s="25">
        <f t="shared" si="38"/>
        <v>5.19</v>
      </c>
      <c r="GH83" s="25">
        <f t="shared" si="38"/>
        <v>4.0599999999999996</v>
      </c>
      <c r="GI83" s="25">
        <f t="shared" si="38"/>
        <v>3.7</v>
      </c>
      <c r="GJ83" s="25">
        <f t="shared" si="38"/>
        <v>3.9</v>
      </c>
      <c r="GK83" s="25">
        <f t="shared" si="38"/>
        <v>3.7</v>
      </c>
      <c r="GL83" s="25">
        <f t="shared" si="38"/>
        <v>3.7</v>
      </c>
      <c r="GM83" s="25">
        <f t="shared" ref="GM83:IX83" si="39">+MAX($C$78,GM76)</f>
        <v>4.21</v>
      </c>
      <c r="GN83" s="25">
        <f t="shared" si="39"/>
        <v>5.26</v>
      </c>
      <c r="GO83" s="25">
        <f t="shared" si="39"/>
        <v>3.7</v>
      </c>
      <c r="GP83" s="25">
        <f t="shared" si="39"/>
        <v>3.7</v>
      </c>
      <c r="GQ83" s="25">
        <f t="shared" si="39"/>
        <v>4.55</v>
      </c>
      <c r="GR83" s="25">
        <f t="shared" si="39"/>
        <v>3.7</v>
      </c>
      <c r="GS83" s="25">
        <f t="shared" si="39"/>
        <v>3.86</v>
      </c>
      <c r="GT83" s="25">
        <f t="shared" si="39"/>
        <v>3.7</v>
      </c>
      <c r="GU83" s="25">
        <f t="shared" si="39"/>
        <v>4.04</v>
      </c>
      <c r="GV83" s="25">
        <f t="shared" si="39"/>
        <v>3.7</v>
      </c>
      <c r="GW83" s="25">
        <f t="shared" si="39"/>
        <v>4.3099999999999996</v>
      </c>
      <c r="GX83" s="25">
        <f t="shared" si="39"/>
        <v>3.7</v>
      </c>
      <c r="GY83" s="25">
        <f t="shared" si="39"/>
        <v>3.81</v>
      </c>
      <c r="GZ83" s="25">
        <f t="shared" si="39"/>
        <v>4.2300000000000004</v>
      </c>
      <c r="HA83" s="25">
        <f t="shared" si="39"/>
        <v>3.7</v>
      </c>
      <c r="HB83" s="25">
        <f t="shared" si="39"/>
        <v>3.99</v>
      </c>
      <c r="HC83" s="25">
        <f t="shared" si="39"/>
        <v>5.43</v>
      </c>
      <c r="HD83" s="25">
        <f t="shared" si="39"/>
        <v>3.94</v>
      </c>
      <c r="HE83" s="25">
        <f t="shared" si="39"/>
        <v>3.7</v>
      </c>
      <c r="HF83" s="25">
        <f t="shared" si="39"/>
        <v>4.05</v>
      </c>
      <c r="HG83" s="25">
        <f t="shared" si="39"/>
        <v>4.29</v>
      </c>
      <c r="HH83" s="25">
        <f t="shared" si="39"/>
        <v>3.7</v>
      </c>
      <c r="HI83" s="25">
        <f t="shared" si="39"/>
        <v>3.76</v>
      </c>
      <c r="HJ83" s="25">
        <f t="shared" si="39"/>
        <v>3.81</v>
      </c>
      <c r="HK83" s="25">
        <f t="shared" si="39"/>
        <v>3.7</v>
      </c>
      <c r="HL83" s="25">
        <f t="shared" si="39"/>
        <v>3.7</v>
      </c>
      <c r="HM83" s="25">
        <f t="shared" si="39"/>
        <v>3.7</v>
      </c>
      <c r="HN83" s="25">
        <f t="shared" si="39"/>
        <v>3.7</v>
      </c>
      <c r="HO83" s="25">
        <f t="shared" si="39"/>
        <v>3.7</v>
      </c>
      <c r="HP83" s="25">
        <f t="shared" si="39"/>
        <v>3.7</v>
      </c>
      <c r="HQ83" s="25">
        <f t="shared" si="39"/>
        <v>3.7</v>
      </c>
      <c r="HR83" s="25">
        <f t="shared" si="39"/>
        <v>3.7</v>
      </c>
      <c r="HS83" s="25">
        <f t="shared" si="39"/>
        <v>4.3499999999999996</v>
      </c>
      <c r="HT83" s="25">
        <f t="shared" si="39"/>
        <v>5.0199999999999996</v>
      </c>
      <c r="HU83" s="25">
        <f t="shared" si="39"/>
        <v>3.7</v>
      </c>
      <c r="HV83" s="25">
        <f t="shared" si="39"/>
        <v>3.7</v>
      </c>
      <c r="HW83" s="25">
        <f t="shared" si="39"/>
        <v>3.7</v>
      </c>
      <c r="HX83" s="25">
        <f t="shared" si="39"/>
        <v>3.8</v>
      </c>
      <c r="HY83" s="25">
        <f t="shared" si="39"/>
        <v>3.7</v>
      </c>
      <c r="HZ83" s="25">
        <f t="shared" si="39"/>
        <v>4.13</v>
      </c>
      <c r="IA83" s="25">
        <f t="shared" si="39"/>
        <v>3.7</v>
      </c>
      <c r="IB83" s="25">
        <f t="shared" si="39"/>
        <v>3.7</v>
      </c>
      <c r="IC83" s="25">
        <f t="shared" si="39"/>
        <v>3.7</v>
      </c>
      <c r="ID83" s="25">
        <f t="shared" si="39"/>
        <v>5.21</v>
      </c>
      <c r="IE83" s="25">
        <f t="shared" si="39"/>
        <v>3.7</v>
      </c>
      <c r="IF83" s="25">
        <f t="shared" si="39"/>
        <v>4.16</v>
      </c>
      <c r="IG83" s="25">
        <f t="shared" si="39"/>
        <v>3.8</v>
      </c>
      <c r="IH83" s="25">
        <f t="shared" si="39"/>
        <v>4.8899999999999997</v>
      </c>
      <c r="II83" s="25">
        <f t="shared" si="39"/>
        <v>3.7</v>
      </c>
      <c r="IJ83" s="25">
        <f t="shared" si="39"/>
        <v>3.7</v>
      </c>
      <c r="IK83" s="25">
        <f t="shared" si="39"/>
        <v>3.7</v>
      </c>
      <c r="IL83" s="25">
        <f t="shared" si="39"/>
        <v>3.7</v>
      </c>
      <c r="IM83" s="25">
        <f t="shared" si="39"/>
        <v>4.8499999999999996</v>
      </c>
      <c r="IN83" s="25">
        <f t="shared" si="39"/>
        <v>3.7</v>
      </c>
      <c r="IO83" s="25">
        <f t="shared" si="39"/>
        <v>5.59</v>
      </c>
      <c r="IP83" s="25">
        <f t="shared" si="39"/>
        <v>4.28</v>
      </c>
      <c r="IQ83" s="25">
        <f t="shared" si="39"/>
        <v>4.95</v>
      </c>
      <c r="IR83" s="25">
        <f t="shared" si="39"/>
        <v>3.99</v>
      </c>
      <c r="IS83" s="25">
        <f t="shared" si="39"/>
        <v>3.7</v>
      </c>
      <c r="IT83" s="25">
        <f t="shared" si="39"/>
        <v>3.7</v>
      </c>
      <c r="IU83" s="25">
        <f t="shared" si="39"/>
        <v>5.09</v>
      </c>
      <c r="IV83" s="25">
        <f t="shared" si="39"/>
        <v>4.7</v>
      </c>
      <c r="IW83" s="25">
        <f t="shared" si="39"/>
        <v>4.45</v>
      </c>
      <c r="IX83" s="25">
        <f t="shared" si="39"/>
        <v>3.7</v>
      </c>
      <c r="IY83" s="25">
        <f t="shared" ref="IY83:LJ83" si="40">+MAX($C$78,IY76)</f>
        <v>4.47</v>
      </c>
      <c r="IZ83" s="25">
        <f t="shared" si="40"/>
        <v>3.7</v>
      </c>
      <c r="JA83" s="25">
        <f t="shared" si="40"/>
        <v>3.7</v>
      </c>
      <c r="JB83" s="25">
        <f t="shared" si="40"/>
        <v>5.28</v>
      </c>
      <c r="JC83" s="25">
        <f t="shared" si="40"/>
        <v>3.7</v>
      </c>
      <c r="JD83" s="25">
        <f t="shared" si="40"/>
        <v>3.7</v>
      </c>
      <c r="JE83" s="25">
        <f t="shared" si="40"/>
        <v>3.7</v>
      </c>
      <c r="JF83" s="25">
        <f t="shared" si="40"/>
        <v>4.4400000000000004</v>
      </c>
      <c r="JG83" s="25">
        <f t="shared" si="40"/>
        <v>3.7</v>
      </c>
      <c r="JH83" s="25">
        <f t="shared" si="40"/>
        <v>4.0599999999999996</v>
      </c>
      <c r="JI83" s="25">
        <f t="shared" si="40"/>
        <v>3.7</v>
      </c>
      <c r="JJ83" s="25">
        <f t="shared" si="40"/>
        <v>3.7</v>
      </c>
      <c r="JK83" s="25">
        <f t="shared" si="40"/>
        <v>3.7</v>
      </c>
      <c r="JL83" s="25">
        <f t="shared" si="40"/>
        <v>3.9</v>
      </c>
      <c r="JM83" s="25">
        <f t="shared" si="40"/>
        <v>3.7</v>
      </c>
      <c r="JN83" s="25">
        <f t="shared" si="40"/>
        <v>3.7</v>
      </c>
      <c r="JO83" s="25">
        <f t="shared" si="40"/>
        <v>3.7</v>
      </c>
      <c r="JP83" s="25">
        <f t="shared" si="40"/>
        <v>3.7</v>
      </c>
      <c r="JQ83" s="25">
        <f t="shared" si="40"/>
        <v>3.7</v>
      </c>
      <c r="JR83" s="25">
        <f t="shared" si="40"/>
        <v>3.73</v>
      </c>
      <c r="JS83" s="25">
        <f t="shared" si="40"/>
        <v>3.7</v>
      </c>
      <c r="JT83" s="25">
        <f t="shared" si="40"/>
        <v>3.7</v>
      </c>
      <c r="JU83" s="25">
        <f t="shared" si="40"/>
        <v>3.7</v>
      </c>
      <c r="JV83" s="25">
        <f t="shared" si="40"/>
        <v>3.88</v>
      </c>
      <c r="JW83" s="25">
        <f t="shared" si="40"/>
        <v>3.7</v>
      </c>
      <c r="JX83" s="25">
        <f t="shared" si="40"/>
        <v>4.3600000000000003</v>
      </c>
      <c r="JY83" s="25">
        <f t="shared" si="40"/>
        <v>3.7</v>
      </c>
      <c r="JZ83" s="25">
        <f t="shared" si="40"/>
        <v>3.7</v>
      </c>
      <c r="KA83" s="25">
        <f t="shared" si="40"/>
        <v>3.7</v>
      </c>
      <c r="KB83" s="25">
        <f t="shared" si="40"/>
        <v>3.88</v>
      </c>
      <c r="KC83" s="25">
        <f t="shared" si="40"/>
        <v>3.7</v>
      </c>
      <c r="KD83" s="25">
        <f t="shared" si="40"/>
        <v>3.7</v>
      </c>
      <c r="KE83" s="25">
        <f t="shared" si="40"/>
        <v>3.7</v>
      </c>
      <c r="KF83" s="25">
        <f t="shared" si="40"/>
        <v>4.28</v>
      </c>
      <c r="KG83" s="25">
        <f t="shared" si="40"/>
        <v>3.7</v>
      </c>
      <c r="KH83" s="25">
        <f t="shared" si="40"/>
        <v>3.7</v>
      </c>
      <c r="KI83" s="25">
        <f t="shared" si="40"/>
        <v>4.05</v>
      </c>
      <c r="KJ83" s="25">
        <f t="shared" si="40"/>
        <v>3.7</v>
      </c>
      <c r="KK83" s="25">
        <f t="shared" si="40"/>
        <v>4.4400000000000004</v>
      </c>
      <c r="KL83" s="25">
        <f t="shared" si="40"/>
        <v>3.7</v>
      </c>
      <c r="KM83" s="25">
        <f t="shared" si="40"/>
        <v>3.7</v>
      </c>
      <c r="KN83" s="25">
        <f t="shared" si="40"/>
        <v>3.7</v>
      </c>
      <c r="KO83" s="25">
        <f t="shared" si="40"/>
        <v>3.7</v>
      </c>
      <c r="KP83" s="25">
        <f t="shared" si="40"/>
        <v>3.7</v>
      </c>
      <c r="KQ83" s="25">
        <f t="shared" si="40"/>
        <v>4.87</v>
      </c>
      <c r="KR83" s="25">
        <f t="shared" si="40"/>
        <v>5.52</v>
      </c>
      <c r="KS83" s="25">
        <f t="shared" si="40"/>
        <v>3.7</v>
      </c>
      <c r="KT83" s="25">
        <f t="shared" si="40"/>
        <v>3.89</v>
      </c>
      <c r="KU83" s="25">
        <f t="shared" si="40"/>
        <v>4.2699999999999996</v>
      </c>
      <c r="KV83" s="25">
        <f t="shared" si="40"/>
        <v>3.7</v>
      </c>
      <c r="KW83" s="25">
        <f t="shared" si="40"/>
        <v>6.05</v>
      </c>
      <c r="KX83" s="25">
        <f t="shared" si="40"/>
        <v>4.59</v>
      </c>
      <c r="KY83" s="25">
        <f t="shared" si="40"/>
        <v>5.85</v>
      </c>
      <c r="KZ83" s="25">
        <f t="shared" si="40"/>
        <v>3.7</v>
      </c>
      <c r="LA83" s="25">
        <f t="shared" si="40"/>
        <v>4.38</v>
      </c>
      <c r="LB83" s="25">
        <f t="shared" si="40"/>
        <v>3.7</v>
      </c>
      <c r="LC83" s="25">
        <f t="shared" si="40"/>
        <v>3.93</v>
      </c>
      <c r="LD83" s="25">
        <f t="shared" si="40"/>
        <v>3.7</v>
      </c>
      <c r="LE83" s="25">
        <f t="shared" si="40"/>
        <v>3.7</v>
      </c>
      <c r="LF83" s="25">
        <f t="shared" si="40"/>
        <v>4.63</v>
      </c>
      <c r="LG83" s="25">
        <f t="shared" si="40"/>
        <v>3.7</v>
      </c>
      <c r="LH83" s="25">
        <f t="shared" si="40"/>
        <v>4.6900000000000004</v>
      </c>
      <c r="LI83" s="25">
        <f t="shared" si="40"/>
        <v>3.7</v>
      </c>
      <c r="LJ83" s="25">
        <f t="shared" si="40"/>
        <v>3.7</v>
      </c>
      <c r="LK83" s="25">
        <f t="shared" ref="LK83:NV83" si="41">+MAX($C$78,LK76)</f>
        <v>3.71</v>
      </c>
      <c r="LL83" s="25">
        <f t="shared" si="41"/>
        <v>3.7</v>
      </c>
      <c r="LM83" s="25">
        <f t="shared" si="41"/>
        <v>3.7</v>
      </c>
      <c r="LN83" s="25">
        <f t="shared" si="41"/>
        <v>3.7</v>
      </c>
      <c r="LO83" s="25">
        <f t="shared" si="41"/>
        <v>3.86</v>
      </c>
      <c r="LP83" s="25">
        <f t="shared" si="41"/>
        <v>3.7</v>
      </c>
      <c r="LQ83" s="25">
        <f t="shared" si="41"/>
        <v>3.7</v>
      </c>
      <c r="LR83" s="25">
        <f t="shared" si="41"/>
        <v>3.7</v>
      </c>
      <c r="LS83" s="25">
        <f t="shared" si="41"/>
        <v>3.7</v>
      </c>
      <c r="LT83" s="25">
        <f t="shared" si="41"/>
        <v>3.7</v>
      </c>
      <c r="LU83" s="25">
        <f t="shared" si="41"/>
        <v>3.7</v>
      </c>
      <c r="LV83" s="25">
        <f t="shared" si="41"/>
        <v>4.37</v>
      </c>
      <c r="LW83" s="25">
        <f t="shared" si="41"/>
        <v>3.7</v>
      </c>
      <c r="LX83" s="25">
        <f t="shared" si="41"/>
        <v>3.7</v>
      </c>
      <c r="LY83" s="25">
        <f t="shared" si="41"/>
        <v>3.86</v>
      </c>
      <c r="LZ83" s="25">
        <f t="shared" si="41"/>
        <v>4.22</v>
      </c>
      <c r="MA83" s="25">
        <f t="shared" si="41"/>
        <v>3.7</v>
      </c>
      <c r="MB83" s="25">
        <f t="shared" si="41"/>
        <v>3.7</v>
      </c>
      <c r="MC83" s="25">
        <f t="shared" si="41"/>
        <v>3.75</v>
      </c>
      <c r="MD83" s="25">
        <f t="shared" si="41"/>
        <v>3.93</v>
      </c>
      <c r="ME83" s="25">
        <f t="shared" si="41"/>
        <v>3.7</v>
      </c>
      <c r="MF83" s="25">
        <f t="shared" si="41"/>
        <v>3.7</v>
      </c>
      <c r="MG83" s="25">
        <f t="shared" si="41"/>
        <v>3.7</v>
      </c>
      <c r="MH83" s="25">
        <f t="shared" si="41"/>
        <v>3.7</v>
      </c>
      <c r="MI83" s="25">
        <f t="shared" si="41"/>
        <v>3.7</v>
      </c>
      <c r="MJ83" s="25">
        <f t="shared" si="41"/>
        <v>3.7</v>
      </c>
      <c r="MK83" s="25">
        <f t="shared" si="41"/>
        <v>3.7</v>
      </c>
      <c r="ML83" s="25">
        <f t="shared" si="41"/>
        <v>3.7</v>
      </c>
      <c r="MM83" s="25">
        <f t="shared" si="41"/>
        <v>3.7</v>
      </c>
      <c r="MN83" s="25">
        <f t="shared" si="41"/>
        <v>4.38</v>
      </c>
      <c r="MO83" s="25">
        <f t="shared" si="41"/>
        <v>3.84</v>
      </c>
      <c r="MP83" s="25">
        <f t="shared" si="41"/>
        <v>3.7</v>
      </c>
      <c r="MQ83" s="25">
        <f t="shared" si="41"/>
        <v>3.7</v>
      </c>
      <c r="MR83" s="25">
        <f t="shared" si="41"/>
        <v>3.7</v>
      </c>
      <c r="MS83" s="25">
        <f t="shared" si="41"/>
        <v>3.7</v>
      </c>
      <c r="MT83" s="25">
        <f t="shared" si="41"/>
        <v>3.7</v>
      </c>
      <c r="MU83" s="25">
        <f t="shared" si="41"/>
        <v>3.98</v>
      </c>
      <c r="MV83" s="25">
        <f t="shared" si="41"/>
        <v>4.1100000000000003</v>
      </c>
      <c r="MW83" s="25">
        <f t="shared" si="41"/>
        <v>4.49</v>
      </c>
      <c r="MX83" s="25">
        <f t="shared" si="41"/>
        <v>3.7</v>
      </c>
      <c r="MY83" s="25">
        <f t="shared" si="41"/>
        <v>3.7</v>
      </c>
      <c r="MZ83" s="25">
        <f t="shared" si="41"/>
        <v>5.7</v>
      </c>
      <c r="NA83" s="25">
        <f t="shared" si="41"/>
        <v>4.43</v>
      </c>
      <c r="NB83" s="25">
        <f t="shared" si="41"/>
        <v>5.39</v>
      </c>
      <c r="NC83" s="25">
        <f t="shared" si="41"/>
        <v>4.25</v>
      </c>
      <c r="ND83" s="25">
        <f t="shared" si="41"/>
        <v>3.8</v>
      </c>
      <c r="NE83" s="25">
        <f t="shared" si="41"/>
        <v>3.7</v>
      </c>
      <c r="NF83" s="25">
        <f t="shared" si="41"/>
        <v>3.7</v>
      </c>
      <c r="NG83" s="25">
        <f t="shared" si="41"/>
        <v>3.7</v>
      </c>
      <c r="NH83" s="25">
        <f t="shared" si="41"/>
        <v>3.78</v>
      </c>
      <c r="NI83" s="25">
        <f t="shared" si="41"/>
        <v>4.1900000000000004</v>
      </c>
      <c r="NJ83" s="25">
        <f t="shared" si="41"/>
        <v>3.7</v>
      </c>
      <c r="NK83" s="25">
        <f t="shared" si="41"/>
        <v>3.95</v>
      </c>
      <c r="NL83" s="25">
        <f t="shared" si="41"/>
        <v>3.7</v>
      </c>
      <c r="NM83" s="25">
        <f t="shared" si="41"/>
        <v>4.3</v>
      </c>
      <c r="NN83" s="25">
        <f t="shared" si="41"/>
        <v>4.17</v>
      </c>
      <c r="NO83" s="25">
        <f t="shared" si="41"/>
        <v>4.32</v>
      </c>
      <c r="NP83" s="25">
        <f t="shared" si="41"/>
        <v>3.7</v>
      </c>
      <c r="NQ83" s="25">
        <f t="shared" si="41"/>
        <v>4.25</v>
      </c>
      <c r="NR83" s="25">
        <f t="shared" si="41"/>
        <v>3.7</v>
      </c>
      <c r="NS83" s="25">
        <f t="shared" si="41"/>
        <v>3.7</v>
      </c>
      <c r="NT83" s="25">
        <f t="shared" si="41"/>
        <v>4.3899999999999997</v>
      </c>
      <c r="NU83" s="25">
        <f t="shared" si="41"/>
        <v>3.95</v>
      </c>
      <c r="NV83" s="25">
        <f t="shared" si="41"/>
        <v>3.7</v>
      </c>
      <c r="NW83" s="25">
        <f t="shared" ref="NW83:QH83" si="42">+MAX($C$78,NW76)</f>
        <v>3.7</v>
      </c>
      <c r="NX83" s="25">
        <f t="shared" si="42"/>
        <v>5.1100000000000003</v>
      </c>
      <c r="NY83" s="25">
        <f t="shared" si="42"/>
        <v>3.7</v>
      </c>
      <c r="NZ83" s="25">
        <f t="shared" si="42"/>
        <v>5.53</v>
      </c>
      <c r="OA83" s="25">
        <f t="shared" si="42"/>
        <v>3.7</v>
      </c>
      <c r="OB83" s="25">
        <f t="shared" si="42"/>
        <v>4.8</v>
      </c>
      <c r="OC83" s="25">
        <f t="shared" si="42"/>
        <v>3.7</v>
      </c>
      <c r="OD83" s="25">
        <f t="shared" si="42"/>
        <v>4.88</v>
      </c>
      <c r="OE83" s="25">
        <f t="shared" si="42"/>
        <v>3.7</v>
      </c>
      <c r="OF83" s="25">
        <f t="shared" si="42"/>
        <v>4.03</v>
      </c>
      <c r="OG83" s="25">
        <f t="shared" si="42"/>
        <v>3.7</v>
      </c>
      <c r="OH83" s="25">
        <f t="shared" si="42"/>
        <v>5.07</v>
      </c>
      <c r="OI83" s="25">
        <f t="shared" si="42"/>
        <v>3.7</v>
      </c>
      <c r="OJ83" s="25">
        <f t="shared" si="42"/>
        <v>4</v>
      </c>
      <c r="OK83" s="25">
        <f t="shared" si="42"/>
        <v>3.7</v>
      </c>
      <c r="OL83" s="25">
        <f t="shared" si="42"/>
        <v>3.7</v>
      </c>
      <c r="OM83" s="25">
        <f t="shared" si="42"/>
        <v>3.7</v>
      </c>
      <c r="ON83" s="25">
        <f t="shared" si="42"/>
        <v>3.7</v>
      </c>
      <c r="OO83" s="25">
        <f t="shared" si="42"/>
        <v>3.7</v>
      </c>
      <c r="OP83" s="25">
        <f t="shared" si="42"/>
        <v>3.7</v>
      </c>
      <c r="OQ83" s="25">
        <f t="shared" si="42"/>
        <v>4.13</v>
      </c>
      <c r="OR83" s="25">
        <f t="shared" si="42"/>
        <v>3.7</v>
      </c>
      <c r="OS83" s="25">
        <f t="shared" si="42"/>
        <v>3.7</v>
      </c>
      <c r="OT83" s="25">
        <f t="shared" si="42"/>
        <v>4.18</v>
      </c>
      <c r="OU83" s="25">
        <f t="shared" si="42"/>
        <v>3.7</v>
      </c>
      <c r="OV83" s="25">
        <f t="shared" si="42"/>
        <v>4.93</v>
      </c>
      <c r="OW83" s="25">
        <f t="shared" si="42"/>
        <v>3.7</v>
      </c>
      <c r="OX83" s="25">
        <f t="shared" si="42"/>
        <v>3.7</v>
      </c>
      <c r="OY83" s="25">
        <f t="shared" si="42"/>
        <v>5.43</v>
      </c>
      <c r="OZ83" s="25">
        <f t="shared" si="42"/>
        <v>3.7</v>
      </c>
      <c r="PA83" s="25">
        <f t="shared" si="42"/>
        <v>3.7</v>
      </c>
      <c r="PB83" s="25">
        <f t="shared" si="42"/>
        <v>3.7</v>
      </c>
      <c r="PC83" s="25">
        <f t="shared" si="42"/>
        <v>5.42</v>
      </c>
      <c r="PD83" s="25">
        <f t="shared" si="42"/>
        <v>3.7</v>
      </c>
      <c r="PE83" s="25">
        <f t="shared" si="42"/>
        <v>3.7</v>
      </c>
      <c r="PF83" s="25">
        <f t="shared" si="42"/>
        <v>3.7</v>
      </c>
      <c r="PG83" s="25">
        <f t="shared" si="42"/>
        <v>3.7</v>
      </c>
      <c r="PH83" s="25">
        <f t="shared" si="42"/>
        <v>3.7</v>
      </c>
      <c r="PI83" s="25">
        <f t="shared" si="42"/>
        <v>3.7</v>
      </c>
      <c r="PJ83" s="25">
        <f t="shared" si="42"/>
        <v>3.7</v>
      </c>
      <c r="PK83" s="25">
        <f t="shared" si="42"/>
        <v>3.7</v>
      </c>
      <c r="PL83" s="25">
        <f t="shared" si="42"/>
        <v>4.55</v>
      </c>
      <c r="PM83" s="25">
        <f t="shared" si="42"/>
        <v>4.1100000000000003</v>
      </c>
      <c r="PN83" s="25">
        <f t="shared" si="42"/>
        <v>4.3499999999999996</v>
      </c>
      <c r="PO83" s="25">
        <f t="shared" si="42"/>
        <v>3.7</v>
      </c>
      <c r="PP83" s="25">
        <f t="shared" si="42"/>
        <v>4.04</v>
      </c>
      <c r="PQ83" s="25">
        <f t="shared" si="42"/>
        <v>3.7</v>
      </c>
      <c r="PR83" s="25">
        <f t="shared" si="42"/>
        <v>3.7</v>
      </c>
      <c r="PS83" s="25">
        <f t="shared" si="42"/>
        <v>3.7</v>
      </c>
      <c r="PT83" s="25">
        <f t="shared" si="42"/>
        <v>3.7</v>
      </c>
      <c r="PU83" s="25">
        <f t="shared" si="42"/>
        <v>5.41</v>
      </c>
      <c r="PV83" s="25">
        <f t="shared" si="42"/>
        <v>3.7</v>
      </c>
      <c r="PW83" s="25">
        <f t="shared" si="42"/>
        <v>3.7</v>
      </c>
      <c r="PX83" s="25">
        <f t="shared" si="42"/>
        <v>3.9</v>
      </c>
      <c r="PY83" s="25">
        <f t="shared" si="42"/>
        <v>3.7</v>
      </c>
      <c r="PZ83" s="25">
        <f t="shared" si="42"/>
        <v>3.9</v>
      </c>
      <c r="QA83" s="25">
        <f t="shared" si="42"/>
        <v>3.7</v>
      </c>
      <c r="QB83" s="25">
        <f t="shared" si="42"/>
        <v>3.7</v>
      </c>
      <c r="QC83" s="25">
        <f t="shared" si="42"/>
        <v>4.12</v>
      </c>
      <c r="QD83" s="25">
        <f t="shared" si="42"/>
        <v>3.7</v>
      </c>
      <c r="QE83" s="25">
        <f t="shared" si="42"/>
        <v>4.3099999999999996</v>
      </c>
      <c r="QF83" s="25">
        <f t="shared" si="42"/>
        <v>3.7</v>
      </c>
      <c r="QG83" s="25">
        <f t="shared" si="42"/>
        <v>4.4400000000000004</v>
      </c>
      <c r="QH83" s="25">
        <f t="shared" si="42"/>
        <v>3.7</v>
      </c>
      <c r="QI83" s="25">
        <f t="shared" ref="QI83:SG83" si="43">+MAX($C$78,QI76)</f>
        <v>3.7</v>
      </c>
      <c r="QJ83" s="25">
        <f t="shared" si="43"/>
        <v>4.3600000000000003</v>
      </c>
      <c r="QK83" s="25">
        <f t="shared" si="43"/>
        <v>6.49</v>
      </c>
      <c r="QL83" s="25">
        <f t="shared" si="43"/>
        <v>3.7</v>
      </c>
      <c r="QM83" s="25">
        <f t="shared" si="43"/>
        <v>4.34</v>
      </c>
      <c r="QN83" s="25">
        <f t="shared" si="43"/>
        <v>3.7</v>
      </c>
      <c r="QO83" s="25">
        <f t="shared" si="43"/>
        <v>3.81</v>
      </c>
      <c r="QP83" s="25">
        <f t="shared" si="43"/>
        <v>4.6500000000000004</v>
      </c>
      <c r="QQ83" s="25">
        <f t="shared" si="43"/>
        <v>4.07</v>
      </c>
      <c r="QR83" s="25">
        <f t="shared" si="43"/>
        <v>3.74</v>
      </c>
      <c r="QS83" s="25">
        <f t="shared" si="43"/>
        <v>4.09</v>
      </c>
      <c r="QT83" s="25">
        <f t="shared" si="43"/>
        <v>3.7</v>
      </c>
      <c r="QU83" s="25">
        <f t="shared" si="43"/>
        <v>3.7</v>
      </c>
      <c r="QV83" s="25">
        <f t="shared" si="43"/>
        <v>4.9400000000000004</v>
      </c>
      <c r="QW83" s="25">
        <f t="shared" si="43"/>
        <v>3.7</v>
      </c>
      <c r="QX83" s="25">
        <f t="shared" si="43"/>
        <v>3.7</v>
      </c>
      <c r="QY83" s="25">
        <f t="shared" si="43"/>
        <v>3.7</v>
      </c>
      <c r="QZ83" s="25">
        <f t="shared" si="43"/>
        <v>3.7</v>
      </c>
      <c r="RA83" s="25">
        <f t="shared" si="43"/>
        <v>3.7</v>
      </c>
      <c r="RB83" s="25">
        <f t="shared" si="43"/>
        <v>3.7</v>
      </c>
      <c r="RC83" s="25">
        <f t="shared" si="43"/>
        <v>3.7</v>
      </c>
      <c r="RD83" s="25">
        <f t="shared" si="43"/>
        <v>3.87</v>
      </c>
      <c r="RE83" s="25">
        <f t="shared" si="43"/>
        <v>4.18</v>
      </c>
      <c r="RF83" s="25">
        <f t="shared" si="43"/>
        <v>3.7</v>
      </c>
      <c r="RG83" s="25">
        <f t="shared" si="43"/>
        <v>3.7</v>
      </c>
      <c r="RH83" s="25">
        <f t="shared" si="43"/>
        <v>3.7</v>
      </c>
      <c r="RI83" s="25">
        <f t="shared" si="43"/>
        <v>3.7</v>
      </c>
      <c r="RJ83" s="25">
        <f t="shared" si="43"/>
        <v>3.7</v>
      </c>
      <c r="RK83" s="25">
        <f t="shared" si="43"/>
        <v>4.51</v>
      </c>
      <c r="RL83" s="25">
        <f t="shared" si="43"/>
        <v>3.7</v>
      </c>
      <c r="RM83" s="25">
        <f t="shared" si="43"/>
        <v>4.5599999999999996</v>
      </c>
      <c r="RN83" s="25">
        <f t="shared" si="43"/>
        <v>3.7</v>
      </c>
      <c r="RO83" s="25">
        <f t="shared" si="43"/>
        <v>3.7</v>
      </c>
      <c r="RP83" s="25">
        <f t="shared" si="43"/>
        <v>3.7</v>
      </c>
      <c r="RQ83" s="25">
        <f t="shared" si="43"/>
        <v>4.1399999999999997</v>
      </c>
      <c r="RR83" s="25">
        <f t="shared" si="43"/>
        <v>3.94</v>
      </c>
      <c r="RS83" s="25">
        <f t="shared" si="43"/>
        <v>3.7</v>
      </c>
      <c r="RT83" s="25">
        <f t="shared" si="43"/>
        <v>3.7</v>
      </c>
      <c r="RU83" s="25">
        <f t="shared" si="43"/>
        <v>3.7</v>
      </c>
      <c r="RV83" s="25">
        <f t="shared" si="43"/>
        <v>4.7699999999999996</v>
      </c>
      <c r="RW83" s="25">
        <f t="shared" si="43"/>
        <v>3.86</v>
      </c>
      <c r="RX83" s="25">
        <f t="shared" si="43"/>
        <v>4.1500000000000004</v>
      </c>
      <c r="RY83" s="25">
        <f t="shared" si="43"/>
        <v>3.72</v>
      </c>
      <c r="RZ83" s="25">
        <f t="shared" si="43"/>
        <v>3.7</v>
      </c>
      <c r="SA83" s="25">
        <f t="shared" si="43"/>
        <v>3.7</v>
      </c>
      <c r="SB83" s="25">
        <f t="shared" si="43"/>
        <v>4.28</v>
      </c>
      <c r="SC83" s="25">
        <f t="shared" si="43"/>
        <v>4.3600000000000003</v>
      </c>
      <c r="SD83" s="25">
        <f t="shared" si="43"/>
        <v>3.7</v>
      </c>
      <c r="SE83" s="25">
        <f t="shared" si="43"/>
        <v>3.7</v>
      </c>
      <c r="SF83" s="25">
        <f t="shared" si="43"/>
        <v>3.7</v>
      </c>
      <c r="SG83" s="25">
        <f t="shared" si="43"/>
        <v>3.7</v>
      </c>
    </row>
    <row r="85" spans="1:501">
      <c r="A85" s="90" t="s">
        <v>604</v>
      </c>
    </row>
    <row r="86" spans="1:501">
      <c r="A86" t="s">
        <v>567</v>
      </c>
    </row>
    <row r="87" spans="1:501">
      <c r="A87">
        <v>2014</v>
      </c>
      <c r="B87">
        <f>+'simulations corn farm1'!B89</f>
        <v>150</v>
      </c>
      <c r="C87">
        <f>+'simulations corn farm1'!C89</f>
        <v>150</v>
      </c>
      <c r="D87">
        <f>+'simulations corn farm1'!D89</f>
        <v>150</v>
      </c>
      <c r="E87">
        <f>+'simulations corn farm1'!E89</f>
        <v>150</v>
      </c>
      <c r="F87">
        <f>+'simulations corn farm1'!F89</f>
        <v>150</v>
      </c>
      <c r="G87">
        <f>+'simulations corn farm1'!G89</f>
        <v>150</v>
      </c>
      <c r="H87">
        <f>+'simulations corn farm1'!H89</f>
        <v>150</v>
      </c>
      <c r="I87">
        <f>+'simulations corn farm1'!I89</f>
        <v>150</v>
      </c>
      <c r="J87">
        <f>+'simulations corn farm1'!J89</f>
        <v>150</v>
      </c>
      <c r="K87">
        <f>+'simulations corn farm1'!K89</f>
        <v>150</v>
      </c>
      <c r="L87">
        <f>+'simulations corn farm1'!L89</f>
        <v>150</v>
      </c>
      <c r="M87">
        <f>+'simulations corn farm1'!M89</f>
        <v>150</v>
      </c>
      <c r="N87">
        <f>+'simulations corn farm1'!N89</f>
        <v>150</v>
      </c>
      <c r="O87">
        <f>+'simulations corn farm1'!O89</f>
        <v>150</v>
      </c>
      <c r="P87">
        <f>+'simulations corn farm1'!P89</f>
        <v>150</v>
      </c>
      <c r="Q87">
        <f>+'simulations corn farm1'!Q89</f>
        <v>150</v>
      </c>
      <c r="R87">
        <f>+'simulations corn farm1'!R89</f>
        <v>150</v>
      </c>
      <c r="S87">
        <f>+'simulations corn farm1'!S89</f>
        <v>150</v>
      </c>
      <c r="T87">
        <f>+'simulations corn farm1'!T89</f>
        <v>150</v>
      </c>
      <c r="U87">
        <f>+'simulations corn farm1'!U89</f>
        <v>150</v>
      </c>
      <c r="V87">
        <f>+'simulations corn farm1'!V89</f>
        <v>150</v>
      </c>
      <c r="W87">
        <f>+'simulations corn farm1'!W89</f>
        <v>150</v>
      </c>
      <c r="X87">
        <f>+'simulations corn farm1'!X89</f>
        <v>150</v>
      </c>
      <c r="Y87">
        <f>+'simulations corn farm1'!Y89</f>
        <v>150</v>
      </c>
      <c r="Z87">
        <f>+'simulations corn farm1'!Z89</f>
        <v>150</v>
      </c>
      <c r="AA87">
        <f>+'simulations corn farm1'!AA89</f>
        <v>150</v>
      </c>
      <c r="AB87">
        <f>+'simulations corn farm1'!AB89</f>
        <v>150</v>
      </c>
      <c r="AC87">
        <f>+'simulations corn farm1'!AC89</f>
        <v>150</v>
      </c>
      <c r="AD87">
        <f>+'simulations corn farm1'!AD89</f>
        <v>150</v>
      </c>
      <c r="AE87">
        <f>+'simulations corn farm1'!AE89</f>
        <v>150</v>
      </c>
      <c r="AF87">
        <f>+'simulations corn farm1'!AF89</f>
        <v>150</v>
      </c>
      <c r="AG87">
        <f>+'simulations corn farm1'!AG89</f>
        <v>150</v>
      </c>
      <c r="AH87">
        <f>+'simulations corn farm1'!AH89</f>
        <v>150</v>
      </c>
      <c r="AI87">
        <f>+'simulations corn farm1'!AI89</f>
        <v>150</v>
      </c>
      <c r="AJ87">
        <f>+'simulations corn farm1'!AJ89</f>
        <v>150</v>
      </c>
      <c r="AK87">
        <f>+'simulations corn farm1'!AK89</f>
        <v>150</v>
      </c>
      <c r="AL87">
        <f>+'simulations corn farm1'!AL89</f>
        <v>150</v>
      </c>
      <c r="AM87">
        <f>+'simulations corn farm1'!AM89</f>
        <v>150</v>
      </c>
      <c r="AN87">
        <f>+'simulations corn farm1'!AN89</f>
        <v>150</v>
      </c>
      <c r="AO87">
        <f>+'simulations corn farm1'!AO89</f>
        <v>150</v>
      </c>
      <c r="AP87">
        <f>+'simulations corn farm1'!AP89</f>
        <v>150</v>
      </c>
      <c r="AQ87">
        <f>+'simulations corn farm1'!AQ89</f>
        <v>150</v>
      </c>
      <c r="AR87">
        <f>+'simulations corn farm1'!AR89</f>
        <v>150</v>
      </c>
      <c r="AS87">
        <f>+'simulations corn farm1'!AS89</f>
        <v>150</v>
      </c>
      <c r="AT87">
        <f>+'simulations corn farm1'!AT89</f>
        <v>150</v>
      </c>
      <c r="AU87">
        <f>+'simulations corn farm1'!AU89</f>
        <v>150</v>
      </c>
      <c r="AV87">
        <f>+'simulations corn farm1'!AV89</f>
        <v>150</v>
      </c>
      <c r="AW87">
        <f>+'simulations corn farm1'!AW89</f>
        <v>150</v>
      </c>
      <c r="AX87">
        <f>+'simulations corn farm1'!AX89</f>
        <v>150</v>
      </c>
      <c r="AY87">
        <f>+'simulations corn farm1'!AY89</f>
        <v>150</v>
      </c>
      <c r="AZ87">
        <f>+'simulations corn farm1'!AZ89</f>
        <v>150</v>
      </c>
      <c r="BA87">
        <f>+'simulations corn farm1'!BA89</f>
        <v>150</v>
      </c>
      <c r="BB87">
        <f>+'simulations corn farm1'!BB89</f>
        <v>150</v>
      </c>
      <c r="BC87">
        <f>+'simulations corn farm1'!BC89</f>
        <v>150</v>
      </c>
      <c r="BD87">
        <f>+'simulations corn farm1'!BD89</f>
        <v>150</v>
      </c>
      <c r="BE87">
        <f>+'simulations corn farm1'!BE89</f>
        <v>150</v>
      </c>
      <c r="BF87">
        <f>+'simulations corn farm1'!BF89</f>
        <v>150</v>
      </c>
      <c r="BG87">
        <f>+'simulations corn farm1'!BG89</f>
        <v>150</v>
      </c>
      <c r="BH87">
        <f>+'simulations corn farm1'!BH89</f>
        <v>150</v>
      </c>
      <c r="BI87">
        <f>+'simulations corn farm1'!BI89</f>
        <v>150</v>
      </c>
      <c r="BJ87">
        <f>+'simulations corn farm1'!BJ89</f>
        <v>150</v>
      </c>
      <c r="BK87">
        <f>+'simulations corn farm1'!BK89</f>
        <v>150</v>
      </c>
      <c r="BL87">
        <f>+'simulations corn farm1'!BL89</f>
        <v>150</v>
      </c>
      <c r="BM87">
        <f>+'simulations corn farm1'!BM89</f>
        <v>150</v>
      </c>
      <c r="BN87">
        <f>+'simulations corn farm1'!BN89</f>
        <v>150</v>
      </c>
      <c r="BO87">
        <f>+'simulations corn farm1'!BO89</f>
        <v>150</v>
      </c>
      <c r="BP87">
        <f>+'simulations corn farm1'!BP89</f>
        <v>150</v>
      </c>
      <c r="BQ87">
        <f>+'simulations corn farm1'!BQ89</f>
        <v>150</v>
      </c>
      <c r="BR87">
        <f>+'simulations corn farm1'!BR89</f>
        <v>150</v>
      </c>
      <c r="BS87">
        <f>+'simulations corn farm1'!BS89</f>
        <v>150</v>
      </c>
      <c r="BT87">
        <f>+'simulations corn farm1'!BT89</f>
        <v>150</v>
      </c>
      <c r="BU87">
        <f>+'simulations corn farm1'!BU89</f>
        <v>150</v>
      </c>
      <c r="BV87">
        <f>+'simulations corn farm1'!BV89</f>
        <v>150</v>
      </c>
      <c r="BW87">
        <f>+'simulations corn farm1'!BW89</f>
        <v>150</v>
      </c>
      <c r="BX87">
        <f>+'simulations corn farm1'!BX89</f>
        <v>150</v>
      </c>
      <c r="BY87">
        <f>+'simulations corn farm1'!BY89</f>
        <v>150</v>
      </c>
      <c r="BZ87">
        <f>+'simulations corn farm1'!BZ89</f>
        <v>150</v>
      </c>
      <c r="CA87">
        <f>+'simulations corn farm1'!CA89</f>
        <v>150</v>
      </c>
      <c r="CB87">
        <f>+'simulations corn farm1'!CB89</f>
        <v>150</v>
      </c>
      <c r="CC87">
        <f>+'simulations corn farm1'!CC89</f>
        <v>150</v>
      </c>
      <c r="CD87">
        <f>+'simulations corn farm1'!CD89</f>
        <v>150</v>
      </c>
      <c r="CE87">
        <f>+'simulations corn farm1'!CE89</f>
        <v>150</v>
      </c>
      <c r="CF87">
        <f>+'simulations corn farm1'!CF89</f>
        <v>150</v>
      </c>
      <c r="CG87">
        <f>+'simulations corn farm1'!CG89</f>
        <v>150</v>
      </c>
      <c r="CH87">
        <f>+'simulations corn farm1'!CH89</f>
        <v>150</v>
      </c>
      <c r="CI87">
        <f>+'simulations corn farm1'!CI89</f>
        <v>150</v>
      </c>
      <c r="CJ87">
        <f>+'simulations corn farm1'!CJ89</f>
        <v>150</v>
      </c>
      <c r="CK87">
        <f>+'simulations corn farm1'!CK89</f>
        <v>150</v>
      </c>
      <c r="CL87">
        <f>+'simulations corn farm1'!CL89</f>
        <v>150</v>
      </c>
      <c r="CM87">
        <f>+'simulations corn farm1'!CM89</f>
        <v>150</v>
      </c>
      <c r="CN87">
        <f>+'simulations corn farm1'!CN89</f>
        <v>150</v>
      </c>
      <c r="CO87">
        <f>+'simulations corn farm1'!CO89</f>
        <v>150</v>
      </c>
      <c r="CP87">
        <f>+'simulations corn farm1'!CP89</f>
        <v>150</v>
      </c>
      <c r="CQ87">
        <f>+'simulations corn farm1'!CQ89</f>
        <v>150</v>
      </c>
      <c r="CR87">
        <f>+'simulations corn farm1'!CR89</f>
        <v>150</v>
      </c>
      <c r="CS87">
        <f>+'simulations corn farm1'!CS89</f>
        <v>150</v>
      </c>
      <c r="CT87">
        <f>+'simulations corn farm1'!CT89</f>
        <v>150</v>
      </c>
      <c r="CU87">
        <f>+'simulations corn farm1'!CU89</f>
        <v>150</v>
      </c>
      <c r="CV87">
        <f>+'simulations corn farm1'!CV89</f>
        <v>150</v>
      </c>
      <c r="CW87">
        <f>+'simulations corn farm1'!CW89</f>
        <v>150</v>
      </c>
      <c r="CX87">
        <f>+'simulations corn farm1'!CX89</f>
        <v>150</v>
      </c>
      <c r="CY87">
        <f>+'simulations corn farm1'!CY89</f>
        <v>150</v>
      </c>
      <c r="CZ87">
        <f>+'simulations corn farm1'!CZ89</f>
        <v>150</v>
      </c>
      <c r="DA87">
        <f>+'simulations corn farm1'!DA89</f>
        <v>150</v>
      </c>
      <c r="DB87">
        <f>+'simulations corn farm1'!DB89</f>
        <v>150</v>
      </c>
      <c r="DC87">
        <f>+'simulations corn farm1'!DC89</f>
        <v>150</v>
      </c>
      <c r="DD87">
        <f>+'simulations corn farm1'!DD89</f>
        <v>150</v>
      </c>
      <c r="DE87">
        <f>+'simulations corn farm1'!DE89</f>
        <v>150</v>
      </c>
      <c r="DF87">
        <f>+'simulations corn farm1'!DF89</f>
        <v>150</v>
      </c>
      <c r="DG87">
        <f>+'simulations corn farm1'!DG89</f>
        <v>150</v>
      </c>
      <c r="DH87">
        <f>+'simulations corn farm1'!DH89</f>
        <v>150</v>
      </c>
      <c r="DI87">
        <f>+'simulations corn farm1'!DI89</f>
        <v>150</v>
      </c>
      <c r="DJ87">
        <f>+'simulations corn farm1'!DJ89</f>
        <v>150</v>
      </c>
      <c r="DK87">
        <f>+'simulations corn farm1'!DK89</f>
        <v>150</v>
      </c>
      <c r="DL87">
        <f>+'simulations corn farm1'!DL89</f>
        <v>150</v>
      </c>
      <c r="DM87">
        <f>+'simulations corn farm1'!DM89</f>
        <v>150</v>
      </c>
      <c r="DN87">
        <f>+'simulations corn farm1'!DN89</f>
        <v>150</v>
      </c>
      <c r="DO87">
        <f>+'simulations corn farm1'!DO89</f>
        <v>150</v>
      </c>
      <c r="DP87">
        <f>+'simulations corn farm1'!DP89</f>
        <v>150</v>
      </c>
      <c r="DQ87">
        <f>+'simulations corn farm1'!DQ89</f>
        <v>150</v>
      </c>
      <c r="DR87">
        <f>+'simulations corn farm1'!DR89</f>
        <v>150</v>
      </c>
      <c r="DS87">
        <f>+'simulations corn farm1'!DS89</f>
        <v>150</v>
      </c>
      <c r="DT87">
        <f>+'simulations corn farm1'!DT89</f>
        <v>150</v>
      </c>
      <c r="DU87">
        <f>+'simulations corn farm1'!DU89</f>
        <v>150</v>
      </c>
      <c r="DV87">
        <f>+'simulations corn farm1'!DV89</f>
        <v>150</v>
      </c>
      <c r="DW87">
        <f>+'simulations corn farm1'!DW89</f>
        <v>150</v>
      </c>
      <c r="DX87">
        <f>+'simulations corn farm1'!DX89</f>
        <v>150</v>
      </c>
      <c r="DY87">
        <f>+'simulations corn farm1'!DY89</f>
        <v>150</v>
      </c>
      <c r="DZ87">
        <f>+'simulations corn farm1'!DZ89</f>
        <v>150</v>
      </c>
      <c r="EA87">
        <f>+'simulations corn farm1'!EA89</f>
        <v>150</v>
      </c>
      <c r="EB87">
        <f>+'simulations corn farm1'!EB89</f>
        <v>150</v>
      </c>
      <c r="EC87">
        <f>+'simulations corn farm1'!EC89</f>
        <v>150</v>
      </c>
      <c r="ED87">
        <f>+'simulations corn farm1'!ED89</f>
        <v>150</v>
      </c>
      <c r="EE87">
        <f>+'simulations corn farm1'!EE89</f>
        <v>150</v>
      </c>
      <c r="EF87">
        <f>+'simulations corn farm1'!EF89</f>
        <v>150</v>
      </c>
      <c r="EG87">
        <f>+'simulations corn farm1'!EG89</f>
        <v>150</v>
      </c>
      <c r="EH87">
        <f>+'simulations corn farm1'!EH89</f>
        <v>150</v>
      </c>
      <c r="EI87">
        <f>+'simulations corn farm1'!EI89</f>
        <v>150</v>
      </c>
      <c r="EJ87">
        <f>+'simulations corn farm1'!EJ89</f>
        <v>150</v>
      </c>
      <c r="EK87">
        <f>+'simulations corn farm1'!EK89</f>
        <v>150</v>
      </c>
      <c r="EL87">
        <f>+'simulations corn farm1'!EL89</f>
        <v>150</v>
      </c>
      <c r="EM87">
        <f>+'simulations corn farm1'!EM89</f>
        <v>150</v>
      </c>
      <c r="EN87">
        <f>+'simulations corn farm1'!EN89</f>
        <v>150</v>
      </c>
      <c r="EO87">
        <f>+'simulations corn farm1'!EO89</f>
        <v>150</v>
      </c>
      <c r="EP87">
        <f>+'simulations corn farm1'!EP89</f>
        <v>150</v>
      </c>
      <c r="EQ87">
        <f>+'simulations corn farm1'!EQ89</f>
        <v>150</v>
      </c>
      <c r="ER87">
        <f>+'simulations corn farm1'!ER89</f>
        <v>150</v>
      </c>
      <c r="ES87">
        <f>+'simulations corn farm1'!ES89</f>
        <v>150</v>
      </c>
      <c r="ET87">
        <f>+'simulations corn farm1'!ET89</f>
        <v>150</v>
      </c>
      <c r="EU87">
        <f>+'simulations corn farm1'!EU89</f>
        <v>150</v>
      </c>
      <c r="EV87">
        <f>+'simulations corn farm1'!EV89</f>
        <v>150</v>
      </c>
      <c r="EW87">
        <f>+'simulations corn farm1'!EW89</f>
        <v>150</v>
      </c>
      <c r="EX87">
        <f>+'simulations corn farm1'!EX89</f>
        <v>150</v>
      </c>
      <c r="EY87">
        <f>+'simulations corn farm1'!EY89</f>
        <v>150</v>
      </c>
      <c r="EZ87">
        <f>+'simulations corn farm1'!EZ89</f>
        <v>150</v>
      </c>
      <c r="FA87">
        <f>+'simulations corn farm1'!FA89</f>
        <v>150</v>
      </c>
      <c r="FB87">
        <f>+'simulations corn farm1'!FB89</f>
        <v>150</v>
      </c>
      <c r="FC87">
        <f>+'simulations corn farm1'!FC89</f>
        <v>150</v>
      </c>
      <c r="FD87">
        <f>+'simulations corn farm1'!FD89</f>
        <v>150</v>
      </c>
      <c r="FE87">
        <f>+'simulations corn farm1'!FE89</f>
        <v>150</v>
      </c>
      <c r="FF87">
        <f>+'simulations corn farm1'!FF89</f>
        <v>150</v>
      </c>
      <c r="FG87">
        <f>+'simulations corn farm1'!FG89</f>
        <v>150</v>
      </c>
      <c r="FH87">
        <f>+'simulations corn farm1'!FH89</f>
        <v>150</v>
      </c>
      <c r="FI87">
        <f>+'simulations corn farm1'!FI89</f>
        <v>150</v>
      </c>
      <c r="FJ87">
        <f>+'simulations corn farm1'!FJ89</f>
        <v>150</v>
      </c>
      <c r="FK87">
        <f>+'simulations corn farm1'!FK89</f>
        <v>150</v>
      </c>
      <c r="FL87">
        <f>+'simulations corn farm1'!FL89</f>
        <v>150</v>
      </c>
      <c r="FM87">
        <f>+'simulations corn farm1'!FM89</f>
        <v>150</v>
      </c>
      <c r="FN87">
        <f>+'simulations corn farm1'!FN89</f>
        <v>150</v>
      </c>
      <c r="FO87">
        <f>+'simulations corn farm1'!FO89</f>
        <v>150</v>
      </c>
      <c r="FP87">
        <f>+'simulations corn farm1'!FP89</f>
        <v>150</v>
      </c>
      <c r="FQ87">
        <f>+'simulations corn farm1'!FQ89</f>
        <v>150</v>
      </c>
      <c r="FR87">
        <f>+'simulations corn farm1'!FR89</f>
        <v>150</v>
      </c>
      <c r="FS87">
        <f>+'simulations corn farm1'!FS89</f>
        <v>150</v>
      </c>
      <c r="FT87">
        <f>+'simulations corn farm1'!FT89</f>
        <v>150</v>
      </c>
      <c r="FU87">
        <f>+'simulations corn farm1'!FU89</f>
        <v>150</v>
      </c>
      <c r="FV87">
        <f>+'simulations corn farm1'!FV89</f>
        <v>150</v>
      </c>
      <c r="FW87">
        <f>+'simulations corn farm1'!FW89</f>
        <v>150</v>
      </c>
      <c r="FX87">
        <f>+'simulations corn farm1'!FX89</f>
        <v>150</v>
      </c>
      <c r="FY87">
        <f>+'simulations corn farm1'!FY89</f>
        <v>150</v>
      </c>
      <c r="FZ87">
        <f>+'simulations corn farm1'!FZ89</f>
        <v>150</v>
      </c>
      <c r="GA87">
        <f>+'simulations corn farm1'!GA89</f>
        <v>150</v>
      </c>
      <c r="GB87">
        <f>+'simulations corn farm1'!GB89</f>
        <v>150</v>
      </c>
      <c r="GC87">
        <f>+'simulations corn farm1'!GC89</f>
        <v>150</v>
      </c>
      <c r="GD87">
        <f>+'simulations corn farm1'!GD89</f>
        <v>150</v>
      </c>
      <c r="GE87">
        <f>+'simulations corn farm1'!GE89</f>
        <v>150</v>
      </c>
      <c r="GF87">
        <f>+'simulations corn farm1'!GF89</f>
        <v>150</v>
      </c>
      <c r="GG87">
        <f>+'simulations corn farm1'!GG89</f>
        <v>150</v>
      </c>
      <c r="GH87">
        <f>+'simulations corn farm1'!GH89</f>
        <v>150</v>
      </c>
      <c r="GI87">
        <f>+'simulations corn farm1'!GI89</f>
        <v>150</v>
      </c>
      <c r="GJ87">
        <f>+'simulations corn farm1'!GJ89</f>
        <v>150</v>
      </c>
      <c r="GK87">
        <f>+'simulations corn farm1'!GK89</f>
        <v>150</v>
      </c>
      <c r="GL87">
        <f>+'simulations corn farm1'!GL89</f>
        <v>150</v>
      </c>
      <c r="GM87">
        <f>+'simulations corn farm1'!GM89</f>
        <v>150</v>
      </c>
      <c r="GN87">
        <f>+'simulations corn farm1'!GN89</f>
        <v>150</v>
      </c>
      <c r="GO87">
        <f>+'simulations corn farm1'!GO89</f>
        <v>150</v>
      </c>
      <c r="GP87">
        <f>+'simulations corn farm1'!GP89</f>
        <v>150</v>
      </c>
      <c r="GQ87">
        <f>+'simulations corn farm1'!GQ89</f>
        <v>150</v>
      </c>
      <c r="GR87">
        <f>+'simulations corn farm1'!GR89</f>
        <v>150</v>
      </c>
      <c r="GS87">
        <f>+'simulations corn farm1'!GS89</f>
        <v>150</v>
      </c>
      <c r="GT87">
        <f>+'simulations corn farm1'!GT89</f>
        <v>150</v>
      </c>
      <c r="GU87">
        <f>+'simulations corn farm1'!GU89</f>
        <v>150</v>
      </c>
      <c r="GV87">
        <f>+'simulations corn farm1'!GV89</f>
        <v>150</v>
      </c>
      <c r="GW87">
        <f>+'simulations corn farm1'!GW89</f>
        <v>150</v>
      </c>
      <c r="GX87">
        <f>+'simulations corn farm1'!GX89</f>
        <v>150</v>
      </c>
      <c r="GY87">
        <f>+'simulations corn farm1'!GY89</f>
        <v>150</v>
      </c>
      <c r="GZ87">
        <f>+'simulations corn farm1'!GZ89</f>
        <v>150</v>
      </c>
      <c r="HA87">
        <f>+'simulations corn farm1'!HA89</f>
        <v>150</v>
      </c>
      <c r="HB87">
        <f>+'simulations corn farm1'!HB89</f>
        <v>150</v>
      </c>
      <c r="HC87">
        <f>+'simulations corn farm1'!HC89</f>
        <v>150</v>
      </c>
      <c r="HD87">
        <f>+'simulations corn farm1'!HD89</f>
        <v>150</v>
      </c>
      <c r="HE87">
        <f>+'simulations corn farm1'!HE89</f>
        <v>150</v>
      </c>
      <c r="HF87">
        <f>+'simulations corn farm1'!HF89</f>
        <v>150</v>
      </c>
      <c r="HG87">
        <f>+'simulations corn farm1'!HG89</f>
        <v>150</v>
      </c>
      <c r="HH87">
        <f>+'simulations corn farm1'!HH89</f>
        <v>150</v>
      </c>
      <c r="HI87">
        <f>+'simulations corn farm1'!HI89</f>
        <v>150</v>
      </c>
      <c r="HJ87">
        <f>+'simulations corn farm1'!HJ89</f>
        <v>150</v>
      </c>
      <c r="HK87">
        <f>+'simulations corn farm1'!HK89</f>
        <v>150</v>
      </c>
      <c r="HL87">
        <f>+'simulations corn farm1'!HL89</f>
        <v>150</v>
      </c>
      <c r="HM87">
        <f>+'simulations corn farm1'!HM89</f>
        <v>150</v>
      </c>
      <c r="HN87">
        <f>+'simulations corn farm1'!HN89</f>
        <v>150</v>
      </c>
      <c r="HO87">
        <f>+'simulations corn farm1'!HO89</f>
        <v>150</v>
      </c>
      <c r="HP87">
        <f>+'simulations corn farm1'!HP89</f>
        <v>150</v>
      </c>
      <c r="HQ87">
        <f>+'simulations corn farm1'!HQ89</f>
        <v>150</v>
      </c>
      <c r="HR87">
        <f>+'simulations corn farm1'!HR89</f>
        <v>150</v>
      </c>
      <c r="HS87">
        <f>+'simulations corn farm1'!HS89</f>
        <v>150</v>
      </c>
      <c r="HT87">
        <f>+'simulations corn farm1'!HT89</f>
        <v>150</v>
      </c>
      <c r="HU87">
        <f>+'simulations corn farm1'!HU89</f>
        <v>150</v>
      </c>
      <c r="HV87">
        <f>+'simulations corn farm1'!HV89</f>
        <v>150</v>
      </c>
      <c r="HW87">
        <f>+'simulations corn farm1'!HW89</f>
        <v>150</v>
      </c>
      <c r="HX87">
        <f>+'simulations corn farm1'!HX89</f>
        <v>150</v>
      </c>
      <c r="HY87">
        <f>+'simulations corn farm1'!HY89</f>
        <v>150</v>
      </c>
      <c r="HZ87">
        <f>+'simulations corn farm1'!HZ89</f>
        <v>150</v>
      </c>
      <c r="IA87">
        <f>+'simulations corn farm1'!IA89</f>
        <v>150</v>
      </c>
      <c r="IB87">
        <f>+'simulations corn farm1'!IB89</f>
        <v>150</v>
      </c>
      <c r="IC87">
        <f>+'simulations corn farm1'!IC89</f>
        <v>150</v>
      </c>
      <c r="ID87">
        <f>+'simulations corn farm1'!ID89</f>
        <v>150</v>
      </c>
      <c r="IE87">
        <f>+'simulations corn farm1'!IE89</f>
        <v>150</v>
      </c>
      <c r="IF87">
        <f>+'simulations corn farm1'!IF89</f>
        <v>150</v>
      </c>
      <c r="IG87">
        <f>+'simulations corn farm1'!IG89</f>
        <v>150</v>
      </c>
      <c r="IH87">
        <f>+'simulations corn farm1'!IH89</f>
        <v>150</v>
      </c>
      <c r="II87">
        <f>+'simulations corn farm1'!II89</f>
        <v>150</v>
      </c>
      <c r="IJ87">
        <f>+'simulations corn farm1'!IJ89</f>
        <v>150</v>
      </c>
      <c r="IK87">
        <f>+'simulations corn farm1'!IK89</f>
        <v>150</v>
      </c>
      <c r="IL87">
        <f>+'simulations corn farm1'!IL89</f>
        <v>150</v>
      </c>
      <c r="IM87">
        <f>+'simulations corn farm1'!IM89</f>
        <v>150</v>
      </c>
      <c r="IN87">
        <f>+'simulations corn farm1'!IN89</f>
        <v>150</v>
      </c>
      <c r="IO87">
        <f>+'simulations corn farm1'!IO89</f>
        <v>150</v>
      </c>
      <c r="IP87">
        <f>+'simulations corn farm1'!IP89</f>
        <v>150</v>
      </c>
      <c r="IQ87">
        <f>+'simulations corn farm1'!IQ89</f>
        <v>150</v>
      </c>
      <c r="IR87">
        <f>+'simulations corn farm1'!IR89</f>
        <v>150</v>
      </c>
      <c r="IS87">
        <f>+'simulations corn farm1'!IS89</f>
        <v>150</v>
      </c>
      <c r="IT87">
        <f>+'simulations corn farm1'!IT89</f>
        <v>150</v>
      </c>
      <c r="IU87">
        <f>+'simulations corn farm1'!IU89</f>
        <v>150</v>
      </c>
      <c r="IV87">
        <f>+'simulations corn farm1'!IV89</f>
        <v>150</v>
      </c>
      <c r="IW87">
        <f>+'simulations corn farm1'!IW89</f>
        <v>150</v>
      </c>
      <c r="IX87">
        <f>+'simulations corn farm1'!IX89</f>
        <v>150</v>
      </c>
      <c r="IY87">
        <f>+'simulations corn farm1'!IY89</f>
        <v>150</v>
      </c>
      <c r="IZ87">
        <f>+'simulations corn farm1'!IZ89</f>
        <v>150</v>
      </c>
      <c r="JA87">
        <f>+'simulations corn farm1'!JA89</f>
        <v>150</v>
      </c>
      <c r="JB87">
        <f>+'simulations corn farm1'!JB89</f>
        <v>150</v>
      </c>
      <c r="JC87">
        <f>+'simulations corn farm1'!JC89</f>
        <v>150</v>
      </c>
      <c r="JD87">
        <f>+'simulations corn farm1'!JD89</f>
        <v>150</v>
      </c>
      <c r="JE87">
        <f>+'simulations corn farm1'!JE89</f>
        <v>150</v>
      </c>
      <c r="JF87">
        <f>+'simulations corn farm1'!JF89</f>
        <v>150</v>
      </c>
      <c r="JG87">
        <f>+'simulations corn farm1'!JG89</f>
        <v>150</v>
      </c>
      <c r="JH87">
        <f>+'simulations corn farm1'!JH89</f>
        <v>150</v>
      </c>
      <c r="JI87">
        <f>+'simulations corn farm1'!JI89</f>
        <v>150</v>
      </c>
      <c r="JJ87">
        <f>+'simulations corn farm1'!JJ89</f>
        <v>150</v>
      </c>
      <c r="JK87">
        <f>+'simulations corn farm1'!JK89</f>
        <v>150</v>
      </c>
      <c r="JL87">
        <f>+'simulations corn farm1'!JL89</f>
        <v>150</v>
      </c>
      <c r="JM87">
        <f>+'simulations corn farm1'!JM89</f>
        <v>150</v>
      </c>
      <c r="JN87">
        <f>+'simulations corn farm1'!JN89</f>
        <v>150</v>
      </c>
      <c r="JO87">
        <f>+'simulations corn farm1'!JO89</f>
        <v>150</v>
      </c>
      <c r="JP87">
        <f>+'simulations corn farm1'!JP89</f>
        <v>150</v>
      </c>
      <c r="JQ87">
        <f>+'simulations corn farm1'!JQ89</f>
        <v>150</v>
      </c>
      <c r="JR87">
        <f>+'simulations corn farm1'!JR89</f>
        <v>150</v>
      </c>
      <c r="JS87">
        <f>+'simulations corn farm1'!JS89</f>
        <v>150</v>
      </c>
      <c r="JT87">
        <f>+'simulations corn farm1'!JT89</f>
        <v>150</v>
      </c>
      <c r="JU87">
        <f>+'simulations corn farm1'!JU89</f>
        <v>150</v>
      </c>
      <c r="JV87">
        <f>+'simulations corn farm1'!JV89</f>
        <v>150</v>
      </c>
      <c r="JW87">
        <f>+'simulations corn farm1'!JW89</f>
        <v>150</v>
      </c>
      <c r="JX87">
        <f>+'simulations corn farm1'!JX89</f>
        <v>150</v>
      </c>
      <c r="JY87">
        <f>+'simulations corn farm1'!JY89</f>
        <v>150</v>
      </c>
      <c r="JZ87">
        <f>+'simulations corn farm1'!JZ89</f>
        <v>150</v>
      </c>
      <c r="KA87">
        <f>+'simulations corn farm1'!KA89</f>
        <v>150</v>
      </c>
      <c r="KB87">
        <f>+'simulations corn farm1'!KB89</f>
        <v>150</v>
      </c>
      <c r="KC87">
        <f>+'simulations corn farm1'!KC89</f>
        <v>150</v>
      </c>
      <c r="KD87">
        <f>+'simulations corn farm1'!KD89</f>
        <v>150</v>
      </c>
      <c r="KE87">
        <f>+'simulations corn farm1'!KE89</f>
        <v>150</v>
      </c>
      <c r="KF87">
        <f>+'simulations corn farm1'!KF89</f>
        <v>150</v>
      </c>
      <c r="KG87">
        <f>+'simulations corn farm1'!KG89</f>
        <v>150</v>
      </c>
      <c r="KH87">
        <f>+'simulations corn farm1'!KH89</f>
        <v>150</v>
      </c>
      <c r="KI87">
        <f>+'simulations corn farm1'!KI89</f>
        <v>150</v>
      </c>
      <c r="KJ87">
        <f>+'simulations corn farm1'!KJ89</f>
        <v>150</v>
      </c>
      <c r="KK87">
        <f>+'simulations corn farm1'!KK89</f>
        <v>150</v>
      </c>
      <c r="KL87">
        <f>+'simulations corn farm1'!KL89</f>
        <v>150</v>
      </c>
      <c r="KM87">
        <f>+'simulations corn farm1'!KM89</f>
        <v>150</v>
      </c>
      <c r="KN87">
        <f>+'simulations corn farm1'!KN89</f>
        <v>150</v>
      </c>
      <c r="KO87">
        <f>+'simulations corn farm1'!KO89</f>
        <v>150</v>
      </c>
      <c r="KP87">
        <f>+'simulations corn farm1'!KP89</f>
        <v>150</v>
      </c>
      <c r="KQ87">
        <f>+'simulations corn farm1'!KQ89</f>
        <v>150</v>
      </c>
      <c r="KR87">
        <f>+'simulations corn farm1'!KR89</f>
        <v>150</v>
      </c>
      <c r="KS87">
        <f>+'simulations corn farm1'!KS89</f>
        <v>150</v>
      </c>
      <c r="KT87">
        <f>+'simulations corn farm1'!KT89</f>
        <v>150</v>
      </c>
      <c r="KU87">
        <f>+'simulations corn farm1'!KU89</f>
        <v>150</v>
      </c>
      <c r="KV87">
        <f>+'simulations corn farm1'!KV89</f>
        <v>150</v>
      </c>
      <c r="KW87">
        <f>+'simulations corn farm1'!KW89</f>
        <v>150</v>
      </c>
      <c r="KX87">
        <f>+'simulations corn farm1'!KX89</f>
        <v>150</v>
      </c>
      <c r="KY87">
        <f>+'simulations corn farm1'!KY89</f>
        <v>150</v>
      </c>
      <c r="KZ87">
        <f>+'simulations corn farm1'!KZ89</f>
        <v>150</v>
      </c>
      <c r="LA87">
        <f>+'simulations corn farm1'!LA89</f>
        <v>150</v>
      </c>
      <c r="LB87">
        <f>+'simulations corn farm1'!LB89</f>
        <v>150</v>
      </c>
      <c r="LC87">
        <f>+'simulations corn farm1'!LC89</f>
        <v>150</v>
      </c>
      <c r="LD87">
        <f>+'simulations corn farm1'!LD89</f>
        <v>150</v>
      </c>
      <c r="LE87">
        <f>+'simulations corn farm1'!LE89</f>
        <v>150</v>
      </c>
      <c r="LF87">
        <f>+'simulations corn farm1'!LF89</f>
        <v>150</v>
      </c>
      <c r="LG87">
        <f>+'simulations corn farm1'!LG89</f>
        <v>150</v>
      </c>
      <c r="LH87">
        <f>+'simulations corn farm1'!LH89</f>
        <v>150</v>
      </c>
      <c r="LI87">
        <f>+'simulations corn farm1'!LI89</f>
        <v>150</v>
      </c>
      <c r="LJ87">
        <f>+'simulations corn farm1'!LJ89</f>
        <v>150</v>
      </c>
      <c r="LK87">
        <f>+'simulations corn farm1'!LK89</f>
        <v>150</v>
      </c>
      <c r="LL87">
        <f>+'simulations corn farm1'!LL89</f>
        <v>150</v>
      </c>
      <c r="LM87">
        <f>+'simulations corn farm1'!LM89</f>
        <v>150</v>
      </c>
      <c r="LN87">
        <f>+'simulations corn farm1'!LN89</f>
        <v>150</v>
      </c>
      <c r="LO87">
        <f>+'simulations corn farm1'!LO89</f>
        <v>150</v>
      </c>
      <c r="LP87">
        <f>+'simulations corn farm1'!LP89</f>
        <v>150</v>
      </c>
      <c r="LQ87">
        <f>+'simulations corn farm1'!LQ89</f>
        <v>150</v>
      </c>
      <c r="LR87">
        <f>+'simulations corn farm1'!LR89</f>
        <v>150</v>
      </c>
      <c r="LS87">
        <f>+'simulations corn farm1'!LS89</f>
        <v>150</v>
      </c>
      <c r="LT87">
        <f>+'simulations corn farm1'!LT89</f>
        <v>150</v>
      </c>
      <c r="LU87">
        <f>+'simulations corn farm1'!LU89</f>
        <v>150</v>
      </c>
      <c r="LV87">
        <f>+'simulations corn farm1'!LV89</f>
        <v>150</v>
      </c>
      <c r="LW87">
        <f>+'simulations corn farm1'!LW89</f>
        <v>150</v>
      </c>
      <c r="LX87">
        <f>+'simulations corn farm1'!LX89</f>
        <v>150</v>
      </c>
      <c r="LY87">
        <f>+'simulations corn farm1'!LY89</f>
        <v>150</v>
      </c>
      <c r="LZ87">
        <f>+'simulations corn farm1'!LZ89</f>
        <v>150</v>
      </c>
      <c r="MA87">
        <f>+'simulations corn farm1'!MA89</f>
        <v>150</v>
      </c>
      <c r="MB87">
        <f>+'simulations corn farm1'!MB89</f>
        <v>150</v>
      </c>
      <c r="MC87">
        <f>+'simulations corn farm1'!MC89</f>
        <v>150</v>
      </c>
      <c r="MD87">
        <f>+'simulations corn farm1'!MD89</f>
        <v>150</v>
      </c>
      <c r="ME87">
        <f>+'simulations corn farm1'!ME89</f>
        <v>150</v>
      </c>
      <c r="MF87">
        <f>+'simulations corn farm1'!MF89</f>
        <v>150</v>
      </c>
      <c r="MG87">
        <f>+'simulations corn farm1'!MG89</f>
        <v>150</v>
      </c>
      <c r="MH87">
        <f>+'simulations corn farm1'!MH89</f>
        <v>150</v>
      </c>
      <c r="MI87">
        <f>+'simulations corn farm1'!MI89</f>
        <v>150</v>
      </c>
      <c r="MJ87">
        <f>+'simulations corn farm1'!MJ89</f>
        <v>150</v>
      </c>
      <c r="MK87">
        <f>+'simulations corn farm1'!MK89</f>
        <v>150</v>
      </c>
      <c r="ML87">
        <f>+'simulations corn farm1'!ML89</f>
        <v>150</v>
      </c>
      <c r="MM87">
        <f>+'simulations corn farm1'!MM89</f>
        <v>150</v>
      </c>
      <c r="MN87">
        <f>+'simulations corn farm1'!MN89</f>
        <v>150</v>
      </c>
      <c r="MO87">
        <f>+'simulations corn farm1'!MO89</f>
        <v>150</v>
      </c>
      <c r="MP87">
        <f>+'simulations corn farm1'!MP89</f>
        <v>150</v>
      </c>
      <c r="MQ87">
        <f>+'simulations corn farm1'!MQ89</f>
        <v>150</v>
      </c>
      <c r="MR87">
        <f>+'simulations corn farm1'!MR89</f>
        <v>150</v>
      </c>
      <c r="MS87">
        <f>+'simulations corn farm1'!MS89</f>
        <v>150</v>
      </c>
      <c r="MT87">
        <f>+'simulations corn farm1'!MT89</f>
        <v>150</v>
      </c>
      <c r="MU87">
        <f>+'simulations corn farm1'!MU89</f>
        <v>150</v>
      </c>
      <c r="MV87">
        <f>+'simulations corn farm1'!MV89</f>
        <v>150</v>
      </c>
      <c r="MW87">
        <f>+'simulations corn farm1'!MW89</f>
        <v>150</v>
      </c>
      <c r="MX87">
        <f>+'simulations corn farm1'!MX89</f>
        <v>150</v>
      </c>
      <c r="MY87">
        <f>+'simulations corn farm1'!MY89</f>
        <v>150</v>
      </c>
      <c r="MZ87">
        <f>+'simulations corn farm1'!MZ89</f>
        <v>150</v>
      </c>
      <c r="NA87">
        <f>+'simulations corn farm1'!NA89</f>
        <v>150</v>
      </c>
      <c r="NB87">
        <f>+'simulations corn farm1'!NB89</f>
        <v>150</v>
      </c>
      <c r="NC87">
        <f>+'simulations corn farm1'!NC89</f>
        <v>150</v>
      </c>
      <c r="ND87">
        <f>+'simulations corn farm1'!ND89</f>
        <v>150</v>
      </c>
      <c r="NE87">
        <f>+'simulations corn farm1'!NE89</f>
        <v>150</v>
      </c>
      <c r="NF87">
        <f>+'simulations corn farm1'!NF89</f>
        <v>150</v>
      </c>
      <c r="NG87">
        <f>+'simulations corn farm1'!NG89</f>
        <v>150</v>
      </c>
      <c r="NH87">
        <f>+'simulations corn farm1'!NH89</f>
        <v>150</v>
      </c>
      <c r="NI87">
        <f>+'simulations corn farm1'!NI89</f>
        <v>150</v>
      </c>
      <c r="NJ87">
        <f>+'simulations corn farm1'!NJ89</f>
        <v>150</v>
      </c>
      <c r="NK87">
        <f>+'simulations corn farm1'!NK89</f>
        <v>150</v>
      </c>
      <c r="NL87">
        <f>+'simulations corn farm1'!NL89</f>
        <v>150</v>
      </c>
      <c r="NM87">
        <f>+'simulations corn farm1'!NM89</f>
        <v>150</v>
      </c>
      <c r="NN87">
        <f>+'simulations corn farm1'!NN89</f>
        <v>150</v>
      </c>
      <c r="NO87">
        <f>+'simulations corn farm1'!NO89</f>
        <v>150</v>
      </c>
      <c r="NP87">
        <f>+'simulations corn farm1'!NP89</f>
        <v>150</v>
      </c>
      <c r="NQ87">
        <f>+'simulations corn farm1'!NQ89</f>
        <v>150</v>
      </c>
      <c r="NR87">
        <f>+'simulations corn farm1'!NR89</f>
        <v>150</v>
      </c>
      <c r="NS87">
        <f>+'simulations corn farm1'!NS89</f>
        <v>150</v>
      </c>
      <c r="NT87">
        <f>+'simulations corn farm1'!NT89</f>
        <v>150</v>
      </c>
      <c r="NU87">
        <f>+'simulations corn farm1'!NU89</f>
        <v>150</v>
      </c>
      <c r="NV87">
        <f>+'simulations corn farm1'!NV89</f>
        <v>150</v>
      </c>
      <c r="NW87">
        <f>+'simulations corn farm1'!NW89</f>
        <v>150</v>
      </c>
      <c r="NX87">
        <f>+'simulations corn farm1'!NX89</f>
        <v>150</v>
      </c>
      <c r="NY87">
        <f>+'simulations corn farm1'!NY89</f>
        <v>150</v>
      </c>
      <c r="NZ87">
        <f>+'simulations corn farm1'!NZ89</f>
        <v>150</v>
      </c>
      <c r="OA87">
        <f>+'simulations corn farm1'!OA89</f>
        <v>150</v>
      </c>
      <c r="OB87">
        <f>+'simulations corn farm1'!OB89</f>
        <v>150</v>
      </c>
      <c r="OC87">
        <f>+'simulations corn farm1'!OC89</f>
        <v>150</v>
      </c>
      <c r="OD87">
        <f>+'simulations corn farm1'!OD89</f>
        <v>150</v>
      </c>
      <c r="OE87">
        <f>+'simulations corn farm1'!OE89</f>
        <v>150</v>
      </c>
      <c r="OF87">
        <f>+'simulations corn farm1'!OF89</f>
        <v>150</v>
      </c>
      <c r="OG87">
        <f>+'simulations corn farm1'!OG89</f>
        <v>150</v>
      </c>
      <c r="OH87">
        <f>+'simulations corn farm1'!OH89</f>
        <v>150</v>
      </c>
      <c r="OI87">
        <f>+'simulations corn farm1'!OI89</f>
        <v>150</v>
      </c>
      <c r="OJ87">
        <f>+'simulations corn farm1'!OJ89</f>
        <v>150</v>
      </c>
      <c r="OK87">
        <f>+'simulations corn farm1'!OK89</f>
        <v>150</v>
      </c>
      <c r="OL87">
        <f>+'simulations corn farm1'!OL89</f>
        <v>150</v>
      </c>
      <c r="OM87">
        <f>+'simulations corn farm1'!OM89</f>
        <v>150</v>
      </c>
      <c r="ON87">
        <f>+'simulations corn farm1'!ON89</f>
        <v>150</v>
      </c>
      <c r="OO87">
        <f>+'simulations corn farm1'!OO89</f>
        <v>150</v>
      </c>
      <c r="OP87">
        <f>+'simulations corn farm1'!OP89</f>
        <v>150</v>
      </c>
      <c r="OQ87">
        <f>+'simulations corn farm1'!OQ89</f>
        <v>150</v>
      </c>
      <c r="OR87">
        <f>+'simulations corn farm1'!OR89</f>
        <v>150</v>
      </c>
      <c r="OS87">
        <f>+'simulations corn farm1'!OS89</f>
        <v>150</v>
      </c>
      <c r="OT87">
        <f>+'simulations corn farm1'!OT89</f>
        <v>150</v>
      </c>
      <c r="OU87">
        <f>+'simulations corn farm1'!OU89</f>
        <v>150</v>
      </c>
      <c r="OV87">
        <f>+'simulations corn farm1'!OV89</f>
        <v>150</v>
      </c>
      <c r="OW87">
        <f>+'simulations corn farm1'!OW89</f>
        <v>150</v>
      </c>
      <c r="OX87">
        <f>+'simulations corn farm1'!OX89</f>
        <v>150</v>
      </c>
      <c r="OY87">
        <f>+'simulations corn farm1'!OY89</f>
        <v>150</v>
      </c>
      <c r="OZ87">
        <f>+'simulations corn farm1'!OZ89</f>
        <v>150</v>
      </c>
      <c r="PA87">
        <f>+'simulations corn farm1'!PA89</f>
        <v>150</v>
      </c>
      <c r="PB87">
        <f>+'simulations corn farm1'!PB89</f>
        <v>150</v>
      </c>
      <c r="PC87">
        <f>+'simulations corn farm1'!PC89</f>
        <v>150</v>
      </c>
      <c r="PD87">
        <f>+'simulations corn farm1'!PD89</f>
        <v>150</v>
      </c>
      <c r="PE87">
        <f>+'simulations corn farm1'!PE89</f>
        <v>150</v>
      </c>
      <c r="PF87">
        <f>+'simulations corn farm1'!PF89</f>
        <v>150</v>
      </c>
      <c r="PG87">
        <f>+'simulations corn farm1'!PG89</f>
        <v>150</v>
      </c>
      <c r="PH87">
        <f>+'simulations corn farm1'!PH89</f>
        <v>150</v>
      </c>
      <c r="PI87">
        <f>+'simulations corn farm1'!PI89</f>
        <v>150</v>
      </c>
      <c r="PJ87">
        <f>+'simulations corn farm1'!PJ89</f>
        <v>150</v>
      </c>
      <c r="PK87">
        <f>+'simulations corn farm1'!PK89</f>
        <v>150</v>
      </c>
      <c r="PL87">
        <f>+'simulations corn farm1'!PL89</f>
        <v>150</v>
      </c>
      <c r="PM87">
        <f>+'simulations corn farm1'!PM89</f>
        <v>150</v>
      </c>
      <c r="PN87">
        <f>+'simulations corn farm1'!PN89</f>
        <v>150</v>
      </c>
      <c r="PO87">
        <f>+'simulations corn farm1'!PO89</f>
        <v>150</v>
      </c>
      <c r="PP87">
        <f>+'simulations corn farm1'!PP89</f>
        <v>150</v>
      </c>
      <c r="PQ87">
        <f>+'simulations corn farm1'!PQ89</f>
        <v>150</v>
      </c>
      <c r="PR87">
        <f>+'simulations corn farm1'!PR89</f>
        <v>150</v>
      </c>
      <c r="PS87">
        <f>+'simulations corn farm1'!PS89</f>
        <v>150</v>
      </c>
      <c r="PT87">
        <f>+'simulations corn farm1'!PT89</f>
        <v>150</v>
      </c>
      <c r="PU87">
        <f>+'simulations corn farm1'!PU89</f>
        <v>150</v>
      </c>
      <c r="PV87">
        <f>+'simulations corn farm1'!PV89</f>
        <v>150</v>
      </c>
      <c r="PW87">
        <f>+'simulations corn farm1'!PW89</f>
        <v>150</v>
      </c>
      <c r="PX87">
        <f>+'simulations corn farm1'!PX89</f>
        <v>150</v>
      </c>
      <c r="PY87">
        <f>+'simulations corn farm1'!PY89</f>
        <v>150</v>
      </c>
      <c r="PZ87">
        <f>+'simulations corn farm1'!PZ89</f>
        <v>150</v>
      </c>
      <c r="QA87">
        <f>+'simulations corn farm1'!QA89</f>
        <v>150</v>
      </c>
      <c r="QB87">
        <f>+'simulations corn farm1'!QB89</f>
        <v>150</v>
      </c>
      <c r="QC87">
        <f>+'simulations corn farm1'!QC89</f>
        <v>150</v>
      </c>
      <c r="QD87">
        <f>+'simulations corn farm1'!QD89</f>
        <v>150</v>
      </c>
      <c r="QE87">
        <f>+'simulations corn farm1'!QE89</f>
        <v>150</v>
      </c>
      <c r="QF87">
        <f>+'simulations corn farm1'!QF89</f>
        <v>150</v>
      </c>
      <c r="QG87">
        <f>+'simulations corn farm1'!QG89</f>
        <v>150</v>
      </c>
      <c r="QH87">
        <f>+'simulations corn farm1'!QH89</f>
        <v>150</v>
      </c>
      <c r="QI87">
        <f>+'simulations corn farm1'!QI89</f>
        <v>150</v>
      </c>
      <c r="QJ87">
        <f>+'simulations corn farm1'!QJ89</f>
        <v>150</v>
      </c>
      <c r="QK87">
        <f>+'simulations corn farm1'!QK89</f>
        <v>150</v>
      </c>
      <c r="QL87">
        <f>+'simulations corn farm1'!QL89</f>
        <v>150</v>
      </c>
      <c r="QM87">
        <f>+'simulations corn farm1'!QM89</f>
        <v>150</v>
      </c>
      <c r="QN87">
        <f>+'simulations corn farm1'!QN89</f>
        <v>150</v>
      </c>
      <c r="QO87">
        <f>+'simulations corn farm1'!QO89</f>
        <v>150</v>
      </c>
      <c r="QP87">
        <f>+'simulations corn farm1'!QP89</f>
        <v>150</v>
      </c>
      <c r="QQ87">
        <f>+'simulations corn farm1'!QQ89</f>
        <v>150</v>
      </c>
      <c r="QR87">
        <f>+'simulations corn farm1'!QR89</f>
        <v>150</v>
      </c>
      <c r="QS87">
        <f>+'simulations corn farm1'!QS89</f>
        <v>150</v>
      </c>
      <c r="QT87">
        <f>+'simulations corn farm1'!QT89</f>
        <v>150</v>
      </c>
      <c r="QU87">
        <f>+'simulations corn farm1'!QU89</f>
        <v>150</v>
      </c>
      <c r="QV87">
        <f>+'simulations corn farm1'!QV89</f>
        <v>150</v>
      </c>
      <c r="QW87">
        <f>+'simulations corn farm1'!QW89</f>
        <v>150</v>
      </c>
      <c r="QX87">
        <f>+'simulations corn farm1'!QX89</f>
        <v>150</v>
      </c>
      <c r="QY87">
        <f>+'simulations corn farm1'!QY89</f>
        <v>150</v>
      </c>
      <c r="QZ87">
        <f>+'simulations corn farm1'!QZ89</f>
        <v>150</v>
      </c>
      <c r="RA87">
        <f>+'simulations corn farm1'!RA89</f>
        <v>150</v>
      </c>
      <c r="RB87">
        <f>+'simulations corn farm1'!RB89</f>
        <v>150</v>
      </c>
      <c r="RC87">
        <f>+'simulations corn farm1'!RC89</f>
        <v>150</v>
      </c>
      <c r="RD87">
        <f>+'simulations corn farm1'!RD89</f>
        <v>150</v>
      </c>
      <c r="RE87">
        <f>+'simulations corn farm1'!RE89</f>
        <v>150</v>
      </c>
      <c r="RF87">
        <f>+'simulations corn farm1'!RF89</f>
        <v>150</v>
      </c>
      <c r="RG87">
        <f>+'simulations corn farm1'!RG89</f>
        <v>150</v>
      </c>
      <c r="RH87">
        <f>+'simulations corn farm1'!RH89</f>
        <v>150</v>
      </c>
      <c r="RI87">
        <f>+'simulations corn farm1'!RI89</f>
        <v>150</v>
      </c>
      <c r="RJ87">
        <f>+'simulations corn farm1'!RJ89</f>
        <v>150</v>
      </c>
      <c r="RK87">
        <f>+'simulations corn farm1'!RK89</f>
        <v>150</v>
      </c>
      <c r="RL87">
        <f>+'simulations corn farm1'!RL89</f>
        <v>150</v>
      </c>
      <c r="RM87">
        <f>+'simulations corn farm1'!RM89</f>
        <v>150</v>
      </c>
      <c r="RN87">
        <f>+'simulations corn farm1'!RN89</f>
        <v>150</v>
      </c>
      <c r="RO87">
        <f>+'simulations corn farm1'!RO89</f>
        <v>150</v>
      </c>
      <c r="RP87">
        <f>+'simulations corn farm1'!RP89</f>
        <v>150</v>
      </c>
      <c r="RQ87">
        <f>+'simulations corn farm1'!RQ89</f>
        <v>150</v>
      </c>
      <c r="RR87">
        <f>+'simulations corn farm1'!RR89</f>
        <v>150</v>
      </c>
      <c r="RS87">
        <f>+'simulations corn farm1'!RS89</f>
        <v>150</v>
      </c>
      <c r="RT87">
        <f>+'simulations corn farm1'!RT89</f>
        <v>150</v>
      </c>
      <c r="RU87">
        <f>+'simulations corn farm1'!RU89</f>
        <v>150</v>
      </c>
      <c r="RV87">
        <f>+'simulations corn farm1'!RV89</f>
        <v>150</v>
      </c>
      <c r="RW87">
        <f>+'simulations corn farm1'!RW89</f>
        <v>150</v>
      </c>
      <c r="RX87">
        <f>+'simulations corn farm1'!RX89</f>
        <v>150</v>
      </c>
      <c r="RY87">
        <f>+'simulations corn farm1'!RY89</f>
        <v>150</v>
      </c>
      <c r="RZ87">
        <f>+'simulations corn farm1'!RZ89</f>
        <v>150</v>
      </c>
      <c r="SA87">
        <f>+'simulations corn farm1'!SA89</f>
        <v>150</v>
      </c>
      <c r="SB87">
        <f>+'simulations corn farm1'!SB89</f>
        <v>150</v>
      </c>
      <c r="SC87">
        <f>+'simulations corn farm1'!SC89</f>
        <v>150</v>
      </c>
      <c r="SD87">
        <f>+'simulations corn farm1'!SD89</f>
        <v>150</v>
      </c>
      <c r="SE87">
        <f>+'simulations corn farm1'!SE89</f>
        <v>150</v>
      </c>
      <c r="SF87">
        <f>+'simulations corn farm1'!SF89</f>
        <v>150</v>
      </c>
      <c r="SG87">
        <f>+'simulations corn farm1'!SG89</f>
        <v>150</v>
      </c>
    </row>
    <row r="88" spans="1:501">
      <c r="A88">
        <v>2015</v>
      </c>
      <c r="B88">
        <f>+'simulations corn farm1'!B128</f>
        <v>173.8</v>
      </c>
      <c r="C88">
        <f>+'simulations corn farm1'!C128</f>
        <v>157.80000000000001</v>
      </c>
      <c r="D88">
        <f>+'simulations corn farm1'!D128</f>
        <v>128.19999999999999</v>
      </c>
      <c r="E88">
        <f>+'simulations corn farm1'!E128</f>
        <v>153.6</v>
      </c>
      <c r="F88">
        <f>+'simulations corn farm1'!F128</f>
        <v>160.1</v>
      </c>
      <c r="G88">
        <f>+'simulations corn farm1'!G128</f>
        <v>134.4</v>
      </c>
      <c r="H88">
        <f>+'simulations corn farm1'!H128</f>
        <v>154.9</v>
      </c>
      <c r="I88">
        <f>+'simulations corn farm1'!I128</f>
        <v>130.80000000000001</v>
      </c>
      <c r="J88">
        <f>+'simulations corn farm1'!J128</f>
        <v>157.4</v>
      </c>
      <c r="K88">
        <f>+'simulations corn farm1'!K128</f>
        <v>129</v>
      </c>
      <c r="L88">
        <f>+'simulations corn farm1'!L128</f>
        <v>145.4</v>
      </c>
      <c r="M88">
        <f>+'simulations corn farm1'!M128</f>
        <v>156</v>
      </c>
      <c r="N88">
        <f>+'simulations corn farm1'!N128</f>
        <v>141.5</v>
      </c>
      <c r="O88">
        <f>+'simulations corn farm1'!O128</f>
        <v>136.5</v>
      </c>
      <c r="P88">
        <f>+'simulations corn farm1'!P128</f>
        <v>136.1</v>
      </c>
      <c r="Q88">
        <f>+'simulations corn farm1'!Q128</f>
        <v>127.4</v>
      </c>
      <c r="R88">
        <f>+'simulations corn farm1'!R128</f>
        <v>149.69999999999999</v>
      </c>
      <c r="S88">
        <f>+'simulations corn farm1'!S128</f>
        <v>131.1</v>
      </c>
      <c r="T88">
        <f>+'simulations corn farm1'!T128</f>
        <v>152.30000000000001</v>
      </c>
      <c r="U88">
        <f>+'simulations corn farm1'!U128</f>
        <v>144.19999999999999</v>
      </c>
      <c r="V88">
        <f>+'simulations corn farm1'!V128</f>
        <v>168.2</v>
      </c>
      <c r="W88">
        <f>+'simulations corn farm1'!W128</f>
        <v>142.30000000000001</v>
      </c>
      <c r="X88">
        <f>+'simulations corn farm1'!X128</f>
        <v>150.5</v>
      </c>
      <c r="Y88">
        <f>+'simulations corn farm1'!Y128</f>
        <v>143.30000000000001</v>
      </c>
      <c r="Z88">
        <f>+'simulations corn farm1'!Z128</f>
        <v>141.1</v>
      </c>
      <c r="AA88">
        <f>+'simulations corn farm1'!AA128</f>
        <v>157.5</v>
      </c>
      <c r="AB88">
        <f>+'simulations corn farm1'!AB128</f>
        <v>129.19999999999999</v>
      </c>
      <c r="AC88">
        <f>+'simulations corn farm1'!AC128</f>
        <v>150.6</v>
      </c>
      <c r="AD88">
        <f>+'simulations corn farm1'!AD128</f>
        <v>167.7</v>
      </c>
      <c r="AE88">
        <f>+'simulations corn farm1'!AE128</f>
        <v>123.4</v>
      </c>
      <c r="AF88">
        <f>+'simulations corn farm1'!AF128</f>
        <v>168.2</v>
      </c>
      <c r="AG88">
        <f>+'simulations corn farm1'!AG128</f>
        <v>145.9</v>
      </c>
      <c r="AH88">
        <f>+'simulations corn farm1'!AH128</f>
        <v>147.80000000000001</v>
      </c>
      <c r="AI88">
        <f>+'simulations corn farm1'!AI128</f>
        <v>147.30000000000001</v>
      </c>
      <c r="AJ88">
        <f>+'simulations corn farm1'!AJ128</f>
        <v>142.1</v>
      </c>
      <c r="AK88">
        <f>+'simulations corn farm1'!AK128</f>
        <v>169.1</v>
      </c>
      <c r="AL88">
        <f>+'simulations corn farm1'!AL128</f>
        <v>128.5</v>
      </c>
      <c r="AM88">
        <f>+'simulations corn farm1'!AM128</f>
        <v>181.6</v>
      </c>
      <c r="AN88">
        <f>+'simulations corn farm1'!AN128</f>
        <v>144.4</v>
      </c>
      <c r="AO88">
        <f>+'simulations corn farm1'!AO128</f>
        <v>134.19999999999999</v>
      </c>
      <c r="AP88">
        <f>+'simulations corn farm1'!AP128</f>
        <v>166.8</v>
      </c>
      <c r="AQ88">
        <f>+'simulations corn farm1'!AQ128</f>
        <v>166.1</v>
      </c>
      <c r="AR88">
        <f>+'simulations corn farm1'!AR128</f>
        <v>162.69999999999999</v>
      </c>
      <c r="AS88">
        <f>+'simulations corn farm1'!AS128</f>
        <v>155.9</v>
      </c>
      <c r="AT88">
        <f>+'simulations corn farm1'!AT128</f>
        <v>141.80000000000001</v>
      </c>
      <c r="AU88">
        <f>+'simulations corn farm1'!AU128</f>
        <v>152</v>
      </c>
      <c r="AV88">
        <f>+'simulations corn farm1'!AV128</f>
        <v>143.6</v>
      </c>
      <c r="AW88">
        <f>+'simulations corn farm1'!AW128</f>
        <v>119.7</v>
      </c>
      <c r="AX88">
        <f>+'simulations corn farm1'!AX128</f>
        <v>141.5</v>
      </c>
      <c r="AY88">
        <f>+'simulations corn farm1'!AY128</f>
        <v>146.9</v>
      </c>
      <c r="AZ88">
        <f>+'simulations corn farm1'!AZ128</f>
        <v>164.8</v>
      </c>
      <c r="BA88">
        <f>+'simulations corn farm1'!BA128</f>
        <v>167.1</v>
      </c>
      <c r="BB88">
        <f>+'simulations corn farm1'!BB128</f>
        <v>134.5</v>
      </c>
      <c r="BC88">
        <f>+'simulations corn farm1'!BC128</f>
        <v>139.9</v>
      </c>
      <c r="BD88">
        <f>+'simulations corn farm1'!BD128</f>
        <v>141.4</v>
      </c>
      <c r="BE88">
        <f>+'simulations corn farm1'!BE128</f>
        <v>149.1</v>
      </c>
      <c r="BF88">
        <f>+'simulations corn farm1'!BF128</f>
        <v>140.69999999999999</v>
      </c>
      <c r="BG88">
        <f>+'simulations corn farm1'!BG128</f>
        <v>167</v>
      </c>
      <c r="BH88">
        <f>+'simulations corn farm1'!BH128</f>
        <v>122.3</v>
      </c>
      <c r="BI88">
        <f>+'simulations corn farm1'!BI128</f>
        <v>137.69999999999999</v>
      </c>
      <c r="BJ88">
        <f>+'simulations corn farm1'!BJ128</f>
        <v>157.1</v>
      </c>
      <c r="BK88">
        <f>+'simulations corn farm1'!BK128</f>
        <v>163</v>
      </c>
      <c r="BL88">
        <f>+'simulations corn farm1'!BL128</f>
        <v>144</v>
      </c>
      <c r="BM88">
        <f>+'simulations corn farm1'!BM128</f>
        <v>151.80000000000001</v>
      </c>
      <c r="BN88">
        <f>+'simulations corn farm1'!BN128</f>
        <v>142.19999999999999</v>
      </c>
      <c r="BO88">
        <f>+'simulations corn farm1'!BO128</f>
        <v>143.1</v>
      </c>
      <c r="BP88">
        <f>+'simulations corn farm1'!BP128</f>
        <v>156.4</v>
      </c>
      <c r="BQ88">
        <f>+'simulations corn farm1'!BQ128</f>
        <v>177.9</v>
      </c>
      <c r="BR88">
        <f>+'simulations corn farm1'!BR128</f>
        <v>147.1</v>
      </c>
      <c r="BS88">
        <f>+'simulations corn farm1'!BS128</f>
        <v>148.6</v>
      </c>
      <c r="BT88">
        <f>+'simulations corn farm1'!BT128</f>
        <v>135.5</v>
      </c>
      <c r="BU88">
        <f>+'simulations corn farm1'!BU128</f>
        <v>146.6</v>
      </c>
      <c r="BV88">
        <f>+'simulations corn farm1'!BV128</f>
        <v>133.4</v>
      </c>
      <c r="BW88">
        <f>+'simulations corn farm1'!BW128</f>
        <v>144.80000000000001</v>
      </c>
      <c r="BX88">
        <f>+'simulations corn farm1'!BX128</f>
        <v>160.69999999999999</v>
      </c>
      <c r="BY88">
        <f>+'simulations corn farm1'!BY128</f>
        <v>167.4</v>
      </c>
      <c r="BZ88">
        <f>+'simulations corn farm1'!BZ128</f>
        <v>143.9</v>
      </c>
      <c r="CA88">
        <f>+'simulations corn farm1'!CA128</f>
        <v>139</v>
      </c>
      <c r="CB88">
        <f>+'simulations corn farm1'!CB128</f>
        <v>145.6</v>
      </c>
      <c r="CC88">
        <f>+'simulations corn farm1'!CC128</f>
        <v>162.4</v>
      </c>
      <c r="CD88">
        <f>+'simulations corn farm1'!CD128</f>
        <v>158.80000000000001</v>
      </c>
      <c r="CE88">
        <f>+'simulations corn farm1'!CE128</f>
        <v>141.30000000000001</v>
      </c>
      <c r="CF88">
        <f>+'simulations corn farm1'!CF128</f>
        <v>142.6</v>
      </c>
      <c r="CG88">
        <f>+'simulations corn farm1'!CG128</f>
        <v>140.1</v>
      </c>
      <c r="CH88">
        <f>+'simulations corn farm1'!CH128</f>
        <v>146.5</v>
      </c>
      <c r="CI88">
        <f>+'simulations corn farm1'!CI128</f>
        <v>167.4</v>
      </c>
      <c r="CJ88">
        <f>+'simulations corn farm1'!CJ128</f>
        <v>137.19999999999999</v>
      </c>
      <c r="CK88">
        <f>+'simulations corn farm1'!CK128</f>
        <v>152.9</v>
      </c>
      <c r="CL88">
        <f>+'simulations corn farm1'!CL128</f>
        <v>187.9</v>
      </c>
      <c r="CM88">
        <f>+'simulations corn farm1'!CM128</f>
        <v>177</v>
      </c>
      <c r="CN88">
        <f>+'simulations corn farm1'!CN128</f>
        <v>166.3</v>
      </c>
      <c r="CO88">
        <f>+'simulations corn farm1'!CO128</f>
        <v>141.80000000000001</v>
      </c>
      <c r="CP88">
        <f>+'simulations corn farm1'!CP128</f>
        <v>169.6</v>
      </c>
      <c r="CQ88">
        <f>+'simulations corn farm1'!CQ128</f>
        <v>138.80000000000001</v>
      </c>
      <c r="CR88">
        <f>+'simulations corn farm1'!CR128</f>
        <v>134.6</v>
      </c>
      <c r="CS88">
        <f>+'simulations corn farm1'!CS128</f>
        <v>153.30000000000001</v>
      </c>
      <c r="CT88">
        <f>+'simulations corn farm1'!CT128</f>
        <v>149.80000000000001</v>
      </c>
      <c r="CU88">
        <f>+'simulations corn farm1'!CU128</f>
        <v>123.4</v>
      </c>
      <c r="CV88">
        <f>+'simulations corn farm1'!CV128</f>
        <v>148</v>
      </c>
      <c r="CW88">
        <f>+'simulations corn farm1'!CW128</f>
        <v>147.69999999999999</v>
      </c>
      <c r="CX88">
        <f>+'simulations corn farm1'!CX128</f>
        <v>148.5</v>
      </c>
      <c r="CY88">
        <f>+'simulations corn farm1'!CY128</f>
        <v>158.19999999999999</v>
      </c>
      <c r="CZ88">
        <f>+'simulations corn farm1'!CZ128</f>
        <v>165.6</v>
      </c>
      <c r="DA88">
        <f>+'simulations corn farm1'!DA128</f>
        <v>140.19999999999999</v>
      </c>
      <c r="DB88">
        <f>+'simulations corn farm1'!DB128</f>
        <v>159.80000000000001</v>
      </c>
      <c r="DC88">
        <f>+'simulations corn farm1'!DC128</f>
        <v>163.6</v>
      </c>
      <c r="DD88">
        <f>+'simulations corn farm1'!DD128</f>
        <v>136.1</v>
      </c>
      <c r="DE88">
        <f>+'simulations corn farm1'!DE128</f>
        <v>137.19999999999999</v>
      </c>
      <c r="DF88">
        <f>+'simulations corn farm1'!DF128</f>
        <v>158.19999999999999</v>
      </c>
      <c r="DG88">
        <f>+'simulations corn farm1'!DG128</f>
        <v>115.6</v>
      </c>
      <c r="DH88">
        <f>+'simulations corn farm1'!DH128</f>
        <v>157.5</v>
      </c>
      <c r="DI88">
        <f>+'simulations corn farm1'!DI128</f>
        <v>126.3</v>
      </c>
      <c r="DJ88">
        <f>+'simulations corn farm1'!DJ128</f>
        <v>187</v>
      </c>
      <c r="DK88">
        <f>+'simulations corn farm1'!DK128</f>
        <v>156.5</v>
      </c>
      <c r="DL88">
        <f>+'simulations corn farm1'!DL128</f>
        <v>159.69999999999999</v>
      </c>
      <c r="DM88">
        <f>+'simulations corn farm1'!DM128</f>
        <v>124.9</v>
      </c>
      <c r="DN88">
        <f>+'simulations corn farm1'!DN128</f>
        <v>128.9</v>
      </c>
      <c r="DO88">
        <f>+'simulations corn farm1'!DO128</f>
        <v>145.6</v>
      </c>
      <c r="DP88">
        <f>+'simulations corn farm1'!DP128</f>
        <v>131</v>
      </c>
      <c r="DQ88">
        <f>+'simulations corn farm1'!DQ128</f>
        <v>151.30000000000001</v>
      </c>
      <c r="DR88">
        <f>+'simulations corn farm1'!DR128</f>
        <v>126.8</v>
      </c>
      <c r="DS88">
        <f>+'simulations corn farm1'!DS128</f>
        <v>145</v>
      </c>
      <c r="DT88">
        <f>+'simulations corn farm1'!DT128</f>
        <v>154.5</v>
      </c>
      <c r="DU88">
        <f>+'simulations corn farm1'!DU128</f>
        <v>155.19999999999999</v>
      </c>
      <c r="DV88">
        <f>+'simulations corn farm1'!DV128</f>
        <v>136.19999999999999</v>
      </c>
      <c r="DW88">
        <f>+'simulations corn farm1'!DW128</f>
        <v>151</v>
      </c>
      <c r="DX88">
        <f>+'simulations corn farm1'!DX128</f>
        <v>140.80000000000001</v>
      </c>
      <c r="DY88">
        <f>+'simulations corn farm1'!DY128</f>
        <v>144.6</v>
      </c>
      <c r="DZ88">
        <f>+'simulations corn farm1'!DZ128</f>
        <v>133.1</v>
      </c>
      <c r="EA88">
        <f>+'simulations corn farm1'!EA128</f>
        <v>146.9</v>
      </c>
      <c r="EB88">
        <f>+'simulations corn farm1'!EB128</f>
        <v>135.6</v>
      </c>
      <c r="EC88">
        <f>+'simulations corn farm1'!EC128</f>
        <v>137.80000000000001</v>
      </c>
      <c r="ED88">
        <f>+'simulations corn farm1'!ED128</f>
        <v>145.6</v>
      </c>
      <c r="EE88">
        <f>+'simulations corn farm1'!EE128</f>
        <v>142.19999999999999</v>
      </c>
      <c r="EF88">
        <f>+'simulations corn farm1'!EF128</f>
        <v>155.9</v>
      </c>
      <c r="EG88">
        <f>+'simulations corn farm1'!EG128</f>
        <v>141.80000000000001</v>
      </c>
      <c r="EH88">
        <f>+'simulations corn farm1'!EH128</f>
        <v>128.19999999999999</v>
      </c>
      <c r="EI88">
        <f>+'simulations corn farm1'!EI128</f>
        <v>171</v>
      </c>
      <c r="EJ88">
        <f>+'simulations corn farm1'!EJ128</f>
        <v>148.9</v>
      </c>
      <c r="EK88">
        <f>+'simulations corn farm1'!EK128</f>
        <v>142.1</v>
      </c>
      <c r="EL88">
        <f>+'simulations corn farm1'!EL128</f>
        <v>137.30000000000001</v>
      </c>
      <c r="EM88">
        <f>+'simulations corn farm1'!EM128</f>
        <v>143.19999999999999</v>
      </c>
      <c r="EN88">
        <f>+'simulations corn farm1'!EN128</f>
        <v>115.2</v>
      </c>
      <c r="EO88">
        <f>+'simulations corn farm1'!EO128</f>
        <v>153.30000000000001</v>
      </c>
      <c r="EP88">
        <f>+'simulations corn farm1'!EP128</f>
        <v>137.9</v>
      </c>
      <c r="EQ88">
        <f>+'simulations corn farm1'!EQ128</f>
        <v>165.8</v>
      </c>
      <c r="ER88">
        <f>+'simulations corn farm1'!ER128</f>
        <v>168.5</v>
      </c>
      <c r="ES88">
        <f>+'simulations corn farm1'!ES128</f>
        <v>162.30000000000001</v>
      </c>
      <c r="ET88">
        <f>+'simulations corn farm1'!ET128</f>
        <v>142</v>
      </c>
      <c r="EU88">
        <f>+'simulations corn farm1'!EU128</f>
        <v>142.19999999999999</v>
      </c>
      <c r="EV88">
        <f>+'simulations corn farm1'!EV128</f>
        <v>131.80000000000001</v>
      </c>
      <c r="EW88">
        <f>+'simulations corn farm1'!EW128</f>
        <v>149.69999999999999</v>
      </c>
      <c r="EX88">
        <f>+'simulations corn farm1'!EX128</f>
        <v>142.1</v>
      </c>
      <c r="EY88">
        <f>+'simulations corn farm1'!EY128</f>
        <v>103.5</v>
      </c>
      <c r="EZ88">
        <f>+'simulations corn farm1'!EZ128</f>
        <v>148.1</v>
      </c>
      <c r="FA88">
        <f>+'simulations corn farm1'!FA128</f>
        <v>141</v>
      </c>
      <c r="FB88">
        <f>+'simulations corn farm1'!FB128</f>
        <v>158.80000000000001</v>
      </c>
      <c r="FC88">
        <f>+'simulations corn farm1'!FC128</f>
        <v>150.6</v>
      </c>
      <c r="FD88">
        <f>+'simulations corn farm1'!FD128</f>
        <v>134.80000000000001</v>
      </c>
      <c r="FE88">
        <f>+'simulations corn farm1'!FE128</f>
        <v>181.8</v>
      </c>
      <c r="FF88">
        <f>+'simulations corn farm1'!FF128</f>
        <v>154</v>
      </c>
      <c r="FG88">
        <f>+'simulations corn farm1'!FG128</f>
        <v>153.19999999999999</v>
      </c>
      <c r="FH88">
        <f>+'simulations corn farm1'!FH128</f>
        <v>148.19999999999999</v>
      </c>
      <c r="FI88">
        <f>+'simulations corn farm1'!FI128</f>
        <v>164.2</v>
      </c>
      <c r="FJ88">
        <f>+'simulations corn farm1'!FJ128</f>
        <v>153</v>
      </c>
      <c r="FK88">
        <f>+'simulations corn farm1'!FK128</f>
        <v>137.1</v>
      </c>
      <c r="FL88">
        <f>+'simulations corn farm1'!FL128</f>
        <v>139.80000000000001</v>
      </c>
      <c r="FM88">
        <f>+'simulations corn farm1'!FM128</f>
        <v>149.1</v>
      </c>
      <c r="FN88">
        <f>+'simulations corn farm1'!FN128</f>
        <v>155.69999999999999</v>
      </c>
      <c r="FO88">
        <f>+'simulations corn farm1'!FO128</f>
        <v>124.1</v>
      </c>
      <c r="FP88">
        <f>+'simulations corn farm1'!FP128</f>
        <v>132.19999999999999</v>
      </c>
      <c r="FQ88">
        <f>+'simulations corn farm1'!FQ128</f>
        <v>165.6</v>
      </c>
      <c r="FR88">
        <f>+'simulations corn farm1'!FR128</f>
        <v>130.19999999999999</v>
      </c>
      <c r="FS88">
        <f>+'simulations corn farm1'!FS128</f>
        <v>162</v>
      </c>
      <c r="FT88">
        <f>+'simulations corn farm1'!FT128</f>
        <v>135.1</v>
      </c>
      <c r="FU88">
        <f>+'simulations corn farm1'!FU128</f>
        <v>151.1</v>
      </c>
      <c r="FV88">
        <f>+'simulations corn farm1'!FV128</f>
        <v>154.5</v>
      </c>
      <c r="FW88">
        <f>+'simulations corn farm1'!FW128</f>
        <v>150.69999999999999</v>
      </c>
      <c r="FX88">
        <f>+'simulations corn farm1'!FX128</f>
        <v>164.7</v>
      </c>
      <c r="FY88">
        <f>+'simulations corn farm1'!FY128</f>
        <v>151.69999999999999</v>
      </c>
      <c r="FZ88">
        <f>+'simulations corn farm1'!FZ128</f>
        <v>129.69999999999999</v>
      </c>
      <c r="GA88">
        <f>+'simulations corn farm1'!GA128</f>
        <v>135.4</v>
      </c>
      <c r="GB88">
        <f>+'simulations corn farm1'!GB128</f>
        <v>156.30000000000001</v>
      </c>
      <c r="GC88">
        <f>+'simulations corn farm1'!GC128</f>
        <v>177.6</v>
      </c>
      <c r="GD88">
        <f>+'simulations corn farm1'!GD128</f>
        <v>133</v>
      </c>
      <c r="GE88">
        <f>+'simulations corn farm1'!GE128</f>
        <v>152.4</v>
      </c>
      <c r="GF88">
        <f>+'simulations corn farm1'!GF128</f>
        <v>130.69999999999999</v>
      </c>
      <c r="GG88">
        <f>+'simulations corn farm1'!GG128</f>
        <v>141.30000000000001</v>
      </c>
      <c r="GH88">
        <f>+'simulations corn farm1'!GH128</f>
        <v>155.9</v>
      </c>
      <c r="GI88">
        <f>+'simulations corn farm1'!GI128</f>
        <v>155.19999999999999</v>
      </c>
      <c r="GJ88">
        <f>+'simulations corn farm1'!GJ128</f>
        <v>142.5</v>
      </c>
      <c r="GK88">
        <f>+'simulations corn farm1'!GK128</f>
        <v>147.5</v>
      </c>
      <c r="GL88">
        <f>+'simulations corn farm1'!GL128</f>
        <v>140.6</v>
      </c>
      <c r="GM88">
        <f>+'simulations corn farm1'!GM128</f>
        <v>164.2</v>
      </c>
      <c r="GN88">
        <f>+'simulations corn farm1'!GN128</f>
        <v>160.6</v>
      </c>
      <c r="GO88">
        <f>+'simulations corn farm1'!GO128</f>
        <v>165.1</v>
      </c>
      <c r="GP88">
        <f>+'simulations corn farm1'!GP128</f>
        <v>176.3</v>
      </c>
      <c r="GQ88">
        <f>+'simulations corn farm1'!GQ128</f>
        <v>165.3</v>
      </c>
      <c r="GR88">
        <f>+'simulations corn farm1'!GR128</f>
        <v>164.3</v>
      </c>
      <c r="GS88">
        <f>+'simulations corn farm1'!GS128</f>
        <v>147.9</v>
      </c>
      <c r="GT88">
        <f>+'simulations corn farm1'!GT128</f>
        <v>167</v>
      </c>
      <c r="GU88">
        <f>+'simulations corn farm1'!GU128</f>
        <v>125.2</v>
      </c>
      <c r="GV88">
        <f>+'simulations corn farm1'!GV128</f>
        <v>125.9</v>
      </c>
      <c r="GW88">
        <f>+'simulations corn farm1'!GW128</f>
        <v>133.1</v>
      </c>
      <c r="GX88">
        <f>+'simulations corn farm1'!GX128</f>
        <v>148</v>
      </c>
      <c r="GY88">
        <f>+'simulations corn farm1'!GY128</f>
        <v>154.6</v>
      </c>
      <c r="GZ88">
        <f>+'simulations corn farm1'!GZ128</f>
        <v>151.5</v>
      </c>
      <c r="HA88">
        <f>+'simulations corn farm1'!HA128</f>
        <v>139.1</v>
      </c>
      <c r="HB88">
        <f>+'simulations corn farm1'!HB128</f>
        <v>159</v>
      </c>
      <c r="HC88">
        <f>+'simulations corn farm1'!HC128</f>
        <v>148.5</v>
      </c>
      <c r="HD88">
        <f>+'simulations corn farm1'!HD128</f>
        <v>134.5</v>
      </c>
      <c r="HE88">
        <f>+'simulations corn farm1'!HE128</f>
        <v>125</v>
      </c>
      <c r="HF88">
        <f>+'simulations corn farm1'!HF128</f>
        <v>154.5</v>
      </c>
      <c r="HG88">
        <f>+'simulations corn farm1'!HG128</f>
        <v>179.6</v>
      </c>
      <c r="HH88">
        <f>+'simulations corn farm1'!HH128</f>
        <v>138.4</v>
      </c>
      <c r="HI88">
        <f>+'simulations corn farm1'!HI128</f>
        <v>177.4</v>
      </c>
      <c r="HJ88">
        <f>+'simulations corn farm1'!HJ128</f>
        <v>158.6</v>
      </c>
      <c r="HK88">
        <f>+'simulations corn farm1'!HK128</f>
        <v>151.19999999999999</v>
      </c>
      <c r="HL88">
        <f>+'simulations corn farm1'!HL128</f>
        <v>124.4</v>
      </c>
      <c r="HM88">
        <f>+'simulations corn farm1'!HM128</f>
        <v>145.9</v>
      </c>
      <c r="HN88">
        <f>+'simulations corn farm1'!HN128</f>
        <v>152.5</v>
      </c>
      <c r="HO88">
        <f>+'simulations corn farm1'!HO128</f>
        <v>163.9</v>
      </c>
      <c r="HP88">
        <f>+'simulations corn farm1'!HP128</f>
        <v>135</v>
      </c>
      <c r="HQ88">
        <f>+'simulations corn farm1'!HQ128</f>
        <v>151</v>
      </c>
      <c r="HR88">
        <f>+'simulations corn farm1'!HR128</f>
        <v>164.7</v>
      </c>
      <c r="HS88">
        <f>+'simulations corn farm1'!HS128</f>
        <v>148.19999999999999</v>
      </c>
      <c r="HT88">
        <f>+'simulations corn farm1'!HT128</f>
        <v>160.5</v>
      </c>
      <c r="HU88">
        <f>+'simulations corn farm1'!HU128</f>
        <v>144</v>
      </c>
      <c r="HV88">
        <f>+'simulations corn farm1'!HV128</f>
        <v>118.7</v>
      </c>
      <c r="HW88">
        <f>+'simulations corn farm1'!HW128</f>
        <v>128.80000000000001</v>
      </c>
      <c r="HX88">
        <f>+'simulations corn farm1'!HX128</f>
        <v>149.69999999999999</v>
      </c>
      <c r="HY88">
        <f>+'simulations corn farm1'!HY128</f>
        <v>146.6</v>
      </c>
      <c r="HZ88">
        <f>+'simulations corn farm1'!HZ128</f>
        <v>147.5</v>
      </c>
      <c r="IA88">
        <f>+'simulations corn farm1'!IA128</f>
        <v>153</v>
      </c>
      <c r="IB88">
        <f>+'simulations corn farm1'!IB128</f>
        <v>130.69999999999999</v>
      </c>
      <c r="IC88">
        <f>+'simulations corn farm1'!IC128</f>
        <v>143.69999999999999</v>
      </c>
      <c r="ID88">
        <f>+'simulations corn farm1'!ID128</f>
        <v>112.6</v>
      </c>
      <c r="IE88">
        <f>+'simulations corn farm1'!IE128</f>
        <v>154.19999999999999</v>
      </c>
      <c r="IF88">
        <f>+'simulations corn farm1'!IF128</f>
        <v>147.6</v>
      </c>
      <c r="IG88">
        <f>+'simulations corn farm1'!IG128</f>
        <v>175.8</v>
      </c>
      <c r="IH88">
        <f>+'simulations corn farm1'!IH128</f>
        <v>158.30000000000001</v>
      </c>
      <c r="II88">
        <f>+'simulations corn farm1'!II128</f>
        <v>141.19999999999999</v>
      </c>
      <c r="IJ88">
        <f>+'simulations corn farm1'!IJ128</f>
        <v>147.1</v>
      </c>
      <c r="IK88">
        <f>+'simulations corn farm1'!IK128</f>
        <v>145.9</v>
      </c>
      <c r="IL88">
        <f>+'simulations corn farm1'!IL128</f>
        <v>132.9</v>
      </c>
      <c r="IM88">
        <f>+'simulations corn farm1'!IM128</f>
        <v>160.6</v>
      </c>
      <c r="IN88">
        <f>+'simulations corn farm1'!IN128</f>
        <v>149.69999999999999</v>
      </c>
      <c r="IO88">
        <f>+'simulations corn farm1'!IO128</f>
        <v>166</v>
      </c>
      <c r="IP88">
        <f>+'simulations corn farm1'!IP128</f>
        <v>123.2</v>
      </c>
      <c r="IQ88">
        <f>+'simulations corn farm1'!IQ128</f>
        <v>165.9</v>
      </c>
      <c r="IR88">
        <f>+'simulations corn farm1'!IR128</f>
        <v>122</v>
      </c>
      <c r="IS88">
        <f>+'simulations corn farm1'!IS128</f>
        <v>168.3</v>
      </c>
      <c r="IT88">
        <f>+'simulations corn farm1'!IT128</f>
        <v>154.9</v>
      </c>
      <c r="IU88">
        <f>+'simulations corn farm1'!IU128</f>
        <v>158.4</v>
      </c>
      <c r="IV88">
        <f>+'simulations corn farm1'!IV128</f>
        <v>137</v>
      </c>
      <c r="IW88">
        <f>+'simulations corn farm1'!IW128</f>
        <v>127.3</v>
      </c>
      <c r="IX88">
        <f>+'simulations corn farm1'!IX128</f>
        <v>130.9</v>
      </c>
      <c r="IY88">
        <f>+'simulations corn farm1'!IY128</f>
        <v>151.9</v>
      </c>
      <c r="IZ88">
        <f>+'simulations corn farm1'!IZ128</f>
        <v>145.9</v>
      </c>
      <c r="JA88">
        <f>+'simulations corn farm1'!JA128</f>
        <v>158.1</v>
      </c>
      <c r="JB88">
        <f>+'simulations corn farm1'!JB128</f>
        <v>150.6</v>
      </c>
      <c r="JC88">
        <f>+'simulations corn farm1'!JC128</f>
        <v>145.1</v>
      </c>
      <c r="JD88">
        <f>+'simulations corn farm1'!JD128</f>
        <v>147.5</v>
      </c>
      <c r="JE88">
        <f>+'simulations corn farm1'!JE128</f>
        <v>150.5</v>
      </c>
      <c r="JF88">
        <f>+'simulations corn farm1'!JF128</f>
        <v>157.9</v>
      </c>
      <c r="JG88">
        <f>+'simulations corn farm1'!JG128</f>
        <v>162.9</v>
      </c>
      <c r="JH88">
        <f>+'simulations corn farm1'!JH128</f>
        <v>166.5</v>
      </c>
      <c r="JI88">
        <f>+'simulations corn farm1'!JI128</f>
        <v>161.30000000000001</v>
      </c>
      <c r="JJ88">
        <f>+'simulations corn farm1'!JJ128</f>
        <v>144.5</v>
      </c>
      <c r="JK88">
        <f>+'simulations corn farm1'!JK128</f>
        <v>149.30000000000001</v>
      </c>
      <c r="JL88">
        <f>+'simulations corn farm1'!JL128</f>
        <v>135.4</v>
      </c>
      <c r="JM88">
        <f>+'simulations corn farm1'!JM128</f>
        <v>142.19999999999999</v>
      </c>
      <c r="JN88">
        <f>+'simulations corn farm1'!JN128</f>
        <v>134.4</v>
      </c>
      <c r="JO88">
        <f>+'simulations corn farm1'!JO128</f>
        <v>149.6</v>
      </c>
      <c r="JP88">
        <f>+'simulations corn farm1'!JP128</f>
        <v>143</v>
      </c>
      <c r="JQ88">
        <f>+'simulations corn farm1'!JQ128</f>
        <v>122.9</v>
      </c>
      <c r="JR88">
        <f>+'simulations corn farm1'!JR128</f>
        <v>155.4</v>
      </c>
      <c r="JS88">
        <f>+'simulations corn farm1'!JS128</f>
        <v>131.80000000000001</v>
      </c>
      <c r="JT88">
        <f>+'simulations corn farm1'!JT128</f>
        <v>161.69999999999999</v>
      </c>
      <c r="JU88">
        <f>+'simulations corn farm1'!JU128</f>
        <v>130.4</v>
      </c>
      <c r="JV88">
        <f>+'simulations corn farm1'!JV128</f>
        <v>128.5</v>
      </c>
      <c r="JW88">
        <f>+'simulations corn farm1'!JW128</f>
        <v>152.4</v>
      </c>
      <c r="JX88">
        <f>+'simulations corn farm1'!JX128</f>
        <v>140.30000000000001</v>
      </c>
      <c r="JY88">
        <f>+'simulations corn farm1'!JY128</f>
        <v>147.19999999999999</v>
      </c>
      <c r="JZ88">
        <f>+'simulations corn farm1'!JZ128</f>
        <v>114.8</v>
      </c>
      <c r="KA88">
        <f>+'simulations corn farm1'!KA128</f>
        <v>131.69999999999999</v>
      </c>
      <c r="KB88">
        <f>+'simulations corn farm1'!KB128</f>
        <v>141.4</v>
      </c>
      <c r="KC88">
        <f>+'simulations corn farm1'!KC128</f>
        <v>143.69999999999999</v>
      </c>
      <c r="KD88">
        <f>+'simulations corn farm1'!KD128</f>
        <v>111.4</v>
      </c>
      <c r="KE88">
        <f>+'simulations corn farm1'!KE128</f>
        <v>127.9</v>
      </c>
      <c r="KF88">
        <f>+'simulations corn farm1'!KF128</f>
        <v>140.6</v>
      </c>
      <c r="KG88">
        <f>+'simulations corn farm1'!KG128</f>
        <v>156.1</v>
      </c>
      <c r="KH88">
        <f>+'simulations corn farm1'!KH128</f>
        <v>144.19999999999999</v>
      </c>
      <c r="KI88">
        <f>+'simulations corn farm1'!KI128</f>
        <v>137.9</v>
      </c>
      <c r="KJ88">
        <f>+'simulations corn farm1'!KJ128</f>
        <v>147.80000000000001</v>
      </c>
      <c r="KK88">
        <f>+'simulations corn farm1'!KK128</f>
        <v>146</v>
      </c>
      <c r="KL88">
        <f>+'simulations corn farm1'!KL128</f>
        <v>136.5</v>
      </c>
      <c r="KM88">
        <f>+'simulations corn farm1'!KM128</f>
        <v>149</v>
      </c>
      <c r="KN88">
        <f>+'simulations corn farm1'!KN128</f>
        <v>151.30000000000001</v>
      </c>
      <c r="KO88">
        <f>+'simulations corn farm1'!KO128</f>
        <v>136.1</v>
      </c>
      <c r="KP88">
        <f>+'simulations corn farm1'!KP128</f>
        <v>168.6</v>
      </c>
      <c r="KQ88">
        <f>+'simulations corn farm1'!KQ128</f>
        <v>160.19999999999999</v>
      </c>
      <c r="KR88">
        <f>+'simulations corn farm1'!KR128</f>
        <v>149.5</v>
      </c>
      <c r="KS88">
        <f>+'simulations corn farm1'!KS128</f>
        <v>136.69999999999999</v>
      </c>
      <c r="KT88">
        <f>+'simulations corn farm1'!KT128</f>
        <v>177.7</v>
      </c>
      <c r="KU88">
        <f>+'simulations corn farm1'!KU128</f>
        <v>121.4</v>
      </c>
      <c r="KV88">
        <f>+'simulations corn farm1'!KV128</f>
        <v>165.6</v>
      </c>
      <c r="KW88">
        <f>+'simulations corn farm1'!KW128</f>
        <v>142.1</v>
      </c>
      <c r="KX88">
        <f>+'simulations corn farm1'!KX128</f>
        <v>170.8</v>
      </c>
      <c r="KY88">
        <f>+'simulations corn farm1'!KY128</f>
        <v>150.30000000000001</v>
      </c>
      <c r="KZ88">
        <f>+'simulations corn farm1'!KZ128</f>
        <v>173.6</v>
      </c>
      <c r="LA88">
        <f>+'simulations corn farm1'!LA128</f>
        <v>142.5</v>
      </c>
      <c r="LB88">
        <f>+'simulations corn farm1'!LB128</f>
        <v>145.1</v>
      </c>
      <c r="LC88">
        <f>+'simulations corn farm1'!LC128</f>
        <v>129.5</v>
      </c>
      <c r="LD88">
        <f>+'simulations corn farm1'!LD128</f>
        <v>138.4</v>
      </c>
      <c r="LE88">
        <f>+'simulations corn farm1'!LE128</f>
        <v>143.19999999999999</v>
      </c>
      <c r="LF88">
        <f>+'simulations corn farm1'!LF128</f>
        <v>120.1</v>
      </c>
      <c r="LG88">
        <f>+'simulations corn farm1'!LG128</f>
        <v>171.4</v>
      </c>
      <c r="LH88">
        <f>+'simulations corn farm1'!LH128</f>
        <v>157.6</v>
      </c>
      <c r="LI88">
        <f>+'simulations corn farm1'!LI128</f>
        <v>126.5</v>
      </c>
      <c r="LJ88">
        <f>+'simulations corn farm1'!LJ128</f>
        <v>132.6</v>
      </c>
      <c r="LK88">
        <f>+'simulations corn farm1'!LK128</f>
        <v>139</v>
      </c>
      <c r="LL88">
        <f>+'simulations corn farm1'!LL128</f>
        <v>127.6</v>
      </c>
      <c r="LM88">
        <f>+'simulations corn farm1'!LM128</f>
        <v>140.4</v>
      </c>
      <c r="LN88">
        <f>+'simulations corn farm1'!LN128</f>
        <v>177.2</v>
      </c>
      <c r="LO88">
        <f>+'simulations corn farm1'!LO128</f>
        <v>106.2</v>
      </c>
      <c r="LP88">
        <f>+'simulations corn farm1'!LP128</f>
        <v>129.6</v>
      </c>
      <c r="LQ88">
        <f>+'simulations corn farm1'!LQ128</f>
        <v>146.6</v>
      </c>
      <c r="LR88">
        <f>+'simulations corn farm1'!LR128</f>
        <v>109.2</v>
      </c>
      <c r="LS88">
        <f>+'simulations corn farm1'!LS128</f>
        <v>162.1</v>
      </c>
      <c r="LT88">
        <f>+'simulations corn farm1'!LT128</f>
        <v>122.1</v>
      </c>
      <c r="LU88">
        <f>+'simulations corn farm1'!LU128</f>
        <v>133.1</v>
      </c>
      <c r="LV88">
        <f>+'simulations corn farm1'!LV128</f>
        <v>152.6</v>
      </c>
      <c r="LW88">
        <f>+'simulations corn farm1'!LW128</f>
        <v>150.30000000000001</v>
      </c>
      <c r="LX88">
        <f>+'simulations corn farm1'!LX128</f>
        <v>156.80000000000001</v>
      </c>
      <c r="LY88">
        <f>+'simulations corn farm1'!LY128</f>
        <v>142</v>
      </c>
      <c r="LZ88">
        <f>+'simulations corn farm1'!LZ128</f>
        <v>155.5</v>
      </c>
      <c r="MA88">
        <f>+'simulations corn farm1'!MA128</f>
        <v>165.9</v>
      </c>
      <c r="MB88">
        <f>+'simulations corn farm1'!MB128</f>
        <v>139.69999999999999</v>
      </c>
      <c r="MC88">
        <f>+'simulations corn farm1'!MC128</f>
        <v>148.5</v>
      </c>
      <c r="MD88">
        <f>+'simulations corn farm1'!MD128</f>
        <v>159.9</v>
      </c>
      <c r="ME88">
        <f>+'simulations corn farm1'!ME128</f>
        <v>140.1</v>
      </c>
      <c r="MF88">
        <f>+'simulations corn farm1'!MF128</f>
        <v>149.30000000000001</v>
      </c>
      <c r="MG88">
        <f>+'simulations corn farm1'!MG128</f>
        <v>158.1</v>
      </c>
      <c r="MH88">
        <f>+'simulations corn farm1'!MH128</f>
        <v>147.6</v>
      </c>
      <c r="MI88">
        <f>+'simulations corn farm1'!MI128</f>
        <v>158.69999999999999</v>
      </c>
      <c r="MJ88">
        <f>+'simulations corn farm1'!MJ128</f>
        <v>152.1</v>
      </c>
      <c r="MK88">
        <f>+'simulations corn farm1'!MK128</f>
        <v>159.6</v>
      </c>
      <c r="ML88">
        <f>+'simulations corn farm1'!ML128</f>
        <v>159.9</v>
      </c>
      <c r="MM88">
        <f>+'simulations corn farm1'!MM128</f>
        <v>129.1</v>
      </c>
      <c r="MN88">
        <f>+'simulations corn farm1'!MN128</f>
        <v>135.4</v>
      </c>
      <c r="MO88">
        <f>+'simulations corn farm1'!MO128</f>
        <v>135</v>
      </c>
      <c r="MP88">
        <f>+'simulations corn farm1'!MP128</f>
        <v>139.9</v>
      </c>
      <c r="MQ88">
        <f>+'simulations corn farm1'!MQ128</f>
        <v>171.3</v>
      </c>
      <c r="MR88">
        <f>+'simulations corn farm1'!MR128</f>
        <v>161.80000000000001</v>
      </c>
      <c r="MS88">
        <f>+'simulations corn farm1'!MS128</f>
        <v>168.8</v>
      </c>
      <c r="MT88">
        <f>+'simulations corn farm1'!MT128</f>
        <v>159</v>
      </c>
      <c r="MU88">
        <f>+'simulations corn farm1'!MU128</f>
        <v>127.9</v>
      </c>
      <c r="MV88">
        <f>+'simulations corn farm1'!MV128</f>
        <v>167.7</v>
      </c>
      <c r="MW88">
        <f>+'simulations corn farm1'!MW128</f>
        <v>121.1</v>
      </c>
      <c r="MX88">
        <f>+'simulations corn farm1'!MX128</f>
        <v>169.7</v>
      </c>
      <c r="MY88">
        <f>+'simulations corn farm1'!MY128</f>
        <v>165.6</v>
      </c>
      <c r="MZ88">
        <f>+'simulations corn farm1'!MZ128</f>
        <v>185.7</v>
      </c>
      <c r="NA88">
        <f>+'simulations corn farm1'!NA128</f>
        <v>117.6</v>
      </c>
      <c r="NB88">
        <f>+'simulations corn farm1'!NB128</f>
        <v>166.3</v>
      </c>
      <c r="NC88">
        <f>+'simulations corn farm1'!NC128</f>
        <v>164.1</v>
      </c>
      <c r="ND88">
        <f>+'simulations corn farm1'!ND128</f>
        <v>132.1</v>
      </c>
      <c r="NE88">
        <f>+'simulations corn farm1'!NE128</f>
        <v>138.30000000000001</v>
      </c>
      <c r="NF88">
        <f>+'simulations corn farm1'!NF128</f>
        <v>136.6</v>
      </c>
      <c r="NG88">
        <f>+'simulations corn farm1'!NG128</f>
        <v>137.9</v>
      </c>
      <c r="NH88">
        <f>+'simulations corn farm1'!NH128</f>
        <v>140.1</v>
      </c>
      <c r="NI88">
        <f>+'simulations corn farm1'!NI128</f>
        <v>148.5</v>
      </c>
      <c r="NJ88">
        <f>+'simulations corn farm1'!NJ128</f>
        <v>126.5</v>
      </c>
      <c r="NK88">
        <f>+'simulations corn farm1'!NK128</f>
        <v>164.4</v>
      </c>
      <c r="NL88">
        <f>+'simulations corn farm1'!NL128</f>
        <v>139.80000000000001</v>
      </c>
      <c r="NM88">
        <f>+'simulations corn farm1'!NM128</f>
        <v>157.19999999999999</v>
      </c>
      <c r="NN88">
        <f>+'simulations corn farm1'!NN128</f>
        <v>160.69999999999999</v>
      </c>
      <c r="NO88">
        <f>+'simulations corn farm1'!NO128</f>
        <v>169.1</v>
      </c>
      <c r="NP88">
        <f>+'simulations corn farm1'!NP128</f>
        <v>148.4</v>
      </c>
      <c r="NQ88">
        <f>+'simulations corn farm1'!NQ128</f>
        <v>137.1</v>
      </c>
      <c r="NR88">
        <f>+'simulations corn farm1'!NR128</f>
        <v>134.9</v>
      </c>
      <c r="NS88">
        <f>+'simulations corn farm1'!NS128</f>
        <v>144.80000000000001</v>
      </c>
      <c r="NT88">
        <f>+'simulations corn farm1'!NT128</f>
        <v>158.4</v>
      </c>
      <c r="NU88">
        <f>+'simulations corn farm1'!NU128</f>
        <v>163.69999999999999</v>
      </c>
      <c r="NV88">
        <f>+'simulations corn farm1'!NV128</f>
        <v>137.5</v>
      </c>
      <c r="NW88">
        <f>+'simulations corn farm1'!NW128</f>
        <v>158.9</v>
      </c>
      <c r="NX88">
        <f>+'simulations corn farm1'!NX128</f>
        <v>128.30000000000001</v>
      </c>
      <c r="NY88">
        <f>+'simulations corn farm1'!NY128</f>
        <v>141.69999999999999</v>
      </c>
      <c r="NZ88">
        <f>+'simulations corn farm1'!NZ128</f>
        <v>143.9</v>
      </c>
      <c r="OA88">
        <f>+'simulations corn farm1'!OA128</f>
        <v>143.4</v>
      </c>
      <c r="OB88">
        <f>+'simulations corn farm1'!OB128</f>
        <v>149.4</v>
      </c>
      <c r="OC88">
        <f>+'simulations corn farm1'!OC128</f>
        <v>125.8</v>
      </c>
      <c r="OD88">
        <f>+'simulations corn farm1'!OD128</f>
        <v>153.69999999999999</v>
      </c>
      <c r="OE88">
        <f>+'simulations corn farm1'!OE128</f>
        <v>140.30000000000001</v>
      </c>
      <c r="OF88">
        <f>+'simulations corn farm1'!OF128</f>
        <v>155.6</v>
      </c>
      <c r="OG88">
        <f>+'simulations corn farm1'!OG128</f>
        <v>143.80000000000001</v>
      </c>
      <c r="OH88">
        <f>+'simulations corn farm1'!OH128</f>
        <v>143.19999999999999</v>
      </c>
      <c r="OI88">
        <f>+'simulations corn farm1'!OI128</f>
        <v>151.19999999999999</v>
      </c>
      <c r="OJ88">
        <f>+'simulations corn farm1'!OJ128</f>
        <v>149.80000000000001</v>
      </c>
      <c r="OK88">
        <f>+'simulations corn farm1'!OK128</f>
        <v>154.9</v>
      </c>
      <c r="OL88">
        <f>+'simulations corn farm1'!OL128</f>
        <v>147</v>
      </c>
      <c r="OM88">
        <f>+'simulations corn farm1'!OM128</f>
        <v>147</v>
      </c>
      <c r="ON88">
        <f>+'simulations corn farm1'!ON128</f>
        <v>138.1</v>
      </c>
      <c r="OO88">
        <f>+'simulations corn farm1'!OO128</f>
        <v>127.4</v>
      </c>
      <c r="OP88">
        <f>+'simulations corn farm1'!OP128</f>
        <v>145.69999999999999</v>
      </c>
      <c r="OQ88">
        <f>+'simulations corn farm1'!OQ128</f>
        <v>150.4</v>
      </c>
      <c r="OR88">
        <f>+'simulations corn farm1'!OR128</f>
        <v>152</v>
      </c>
      <c r="OS88">
        <f>+'simulations corn farm1'!OS128</f>
        <v>140.30000000000001</v>
      </c>
      <c r="OT88">
        <f>+'simulations corn farm1'!OT128</f>
        <v>137.30000000000001</v>
      </c>
      <c r="OU88">
        <f>+'simulations corn farm1'!OU128</f>
        <v>143.4</v>
      </c>
      <c r="OV88">
        <f>+'simulations corn farm1'!OV128</f>
        <v>163.9</v>
      </c>
      <c r="OW88">
        <f>+'simulations corn farm1'!OW128</f>
        <v>138</v>
      </c>
      <c r="OX88">
        <f>+'simulations corn farm1'!OX128</f>
        <v>163.30000000000001</v>
      </c>
      <c r="OY88">
        <f>+'simulations corn farm1'!OY128</f>
        <v>137.69999999999999</v>
      </c>
      <c r="OZ88">
        <f>+'simulations corn farm1'!OZ128</f>
        <v>136</v>
      </c>
      <c r="PA88">
        <f>+'simulations corn farm1'!PA128</f>
        <v>170.3</v>
      </c>
      <c r="PB88">
        <f>+'simulations corn farm1'!PB128</f>
        <v>154.4</v>
      </c>
      <c r="PC88">
        <f>+'simulations corn farm1'!PC128</f>
        <v>144.19999999999999</v>
      </c>
      <c r="PD88">
        <f>+'simulations corn farm1'!PD128</f>
        <v>138.1</v>
      </c>
      <c r="PE88">
        <f>+'simulations corn farm1'!PE128</f>
        <v>151.80000000000001</v>
      </c>
      <c r="PF88">
        <f>+'simulations corn farm1'!PF128</f>
        <v>153.9</v>
      </c>
      <c r="PG88">
        <f>+'simulations corn farm1'!PG128</f>
        <v>154.6</v>
      </c>
      <c r="PH88">
        <f>+'simulations corn farm1'!PH128</f>
        <v>180.2</v>
      </c>
      <c r="PI88">
        <f>+'simulations corn farm1'!PI128</f>
        <v>152.30000000000001</v>
      </c>
      <c r="PJ88">
        <f>+'simulations corn farm1'!PJ128</f>
        <v>135</v>
      </c>
      <c r="PK88">
        <f>+'simulations corn farm1'!PK128</f>
        <v>157.69999999999999</v>
      </c>
      <c r="PL88">
        <f>+'simulations corn farm1'!PL128</f>
        <v>152.69999999999999</v>
      </c>
      <c r="PM88">
        <f>+'simulations corn farm1'!PM128</f>
        <v>132.9</v>
      </c>
      <c r="PN88">
        <f>+'simulations corn farm1'!PN128</f>
        <v>132.4</v>
      </c>
      <c r="PO88">
        <f>+'simulations corn farm1'!PO128</f>
        <v>126.9</v>
      </c>
      <c r="PP88">
        <f>+'simulations corn farm1'!PP128</f>
        <v>135</v>
      </c>
      <c r="PQ88">
        <f>+'simulations corn farm1'!PQ128</f>
        <v>149.30000000000001</v>
      </c>
      <c r="PR88">
        <f>+'simulations corn farm1'!PR128</f>
        <v>151.1</v>
      </c>
      <c r="PS88">
        <f>+'simulations corn farm1'!PS128</f>
        <v>142.19999999999999</v>
      </c>
      <c r="PT88">
        <f>+'simulations corn farm1'!PT128</f>
        <v>137.9</v>
      </c>
      <c r="PU88">
        <f>+'simulations corn farm1'!PU128</f>
        <v>137.80000000000001</v>
      </c>
      <c r="PV88">
        <f>+'simulations corn farm1'!PV128</f>
        <v>158.1</v>
      </c>
      <c r="PW88">
        <f>+'simulations corn farm1'!PW128</f>
        <v>153</v>
      </c>
      <c r="PX88">
        <f>+'simulations corn farm1'!PX128</f>
        <v>149.9</v>
      </c>
      <c r="PY88">
        <f>+'simulations corn farm1'!PY128</f>
        <v>150.1</v>
      </c>
      <c r="PZ88">
        <f>+'simulations corn farm1'!PZ128</f>
        <v>139.5</v>
      </c>
      <c r="QA88">
        <f>+'simulations corn farm1'!QA128</f>
        <v>148.9</v>
      </c>
      <c r="QB88">
        <f>+'simulations corn farm1'!QB128</f>
        <v>172</v>
      </c>
      <c r="QC88">
        <f>+'simulations corn farm1'!QC128</f>
        <v>154.5</v>
      </c>
      <c r="QD88">
        <f>+'simulations corn farm1'!QD128</f>
        <v>150.9</v>
      </c>
      <c r="QE88">
        <f>+'simulations corn farm1'!QE128</f>
        <v>162.80000000000001</v>
      </c>
      <c r="QF88">
        <f>+'simulations corn farm1'!QF128</f>
        <v>161.4</v>
      </c>
      <c r="QG88">
        <f>+'simulations corn farm1'!QG128</f>
        <v>129.80000000000001</v>
      </c>
      <c r="QH88">
        <f>+'simulations corn farm1'!QH128</f>
        <v>140.30000000000001</v>
      </c>
      <c r="QI88">
        <f>+'simulations corn farm1'!QI128</f>
        <v>128.1</v>
      </c>
      <c r="QJ88">
        <f>+'simulations corn farm1'!QJ128</f>
        <v>122.1</v>
      </c>
      <c r="QK88">
        <f>+'simulations corn farm1'!QK128</f>
        <v>133.1</v>
      </c>
      <c r="QL88">
        <f>+'simulations corn farm1'!QL128</f>
        <v>151.19999999999999</v>
      </c>
      <c r="QM88">
        <f>+'simulations corn farm1'!QM128</f>
        <v>156</v>
      </c>
      <c r="QN88">
        <f>+'simulations corn farm1'!QN128</f>
        <v>142</v>
      </c>
      <c r="QO88">
        <f>+'simulations corn farm1'!QO128</f>
        <v>153.6</v>
      </c>
      <c r="QP88">
        <f>+'simulations corn farm1'!QP128</f>
        <v>133.19999999999999</v>
      </c>
      <c r="QQ88">
        <f>+'simulations corn farm1'!QQ128</f>
        <v>145.69999999999999</v>
      </c>
      <c r="QR88">
        <f>+'simulations corn farm1'!QR128</f>
        <v>127.6</v>
      </c>
      <c r="QS88">
        <f>+'simulations corn farm1'!QS128</f>
        <v>121.2</v>
      </c>
      <c r="QT88">
        <f>+'simulations corn farm1'!QT128</f>
        <v>142</v>
      </c>
      <c r="QU88">
        <f>+'simulations corn farm1'!QU128</f>
        <v>139.5</v>
      </c>
      <c r="QV88">
        <f>+'simulations corn farm1'!QV128</f>
        <v>154.4</v>
      </c>
      <c r="QW88">
        <f>+'simulations corn farm1'!QW128</f>
        <v>151.1</v>
      </c>
      <c r="QX88">
        <f>+'simulations corn farm1'!QX128</f>
        <v>150.1</v>
      </c>
      <c r="QY88">
        <f>+'simulations corn farm1'!QY128</f>
        <v>129.5</v>
      </c>
      <c r="QZ88">
        <f>+'simulations corn farm1'!QZ128</f>
        <v>137.69999999999999</v>
      </c>
      <c r="RA88">
        <f>+'simulations corn farm1'!RA128</f>
        <v>123.7</v>
      </c>
      <c r="RB88">
        <f>+'simulations corn farm1'!RB128</f>
        <v>156.6</v>
      </c>
      <c r="RC88">
        <f>+'simulations corn farm1'!RC128</f>
        <v>141.30000000000001</v>
      </c>
      <c r="RD88">
        <f>+'simulations corn farm1'!RD128</f>
        <v>144.6</v>
      </c>
      <c r="RE88">
        <f>+'simulations corn farm1'!RE128</f>
        <v>150.6</v>
      </c>
      <c r="RF88">
        <f>+'simulations corn farm1'!RF128</f>
        <v>138.19999999999999</v>
      </c>
      <c r="RG88">
        <f>+'simulations corn farm1'!RG128</f>
        <v>145.6</v>
      </c>
      <c r="RH88">
        <f>+'simulations corn farm1'!RH128</f>
        <v>156.69999999999999</v>
      </c>
      <c r="RI88">
        <f>+'simulations corn farm1'!RI128</f>
        <v>151.1</v>
      </c>
      <c r="RJ88">
        <f>+'simulations corn farm1'!RJ128</f>
        <v>118.4</v>
      </c>
      <c r="RK88">
        <f>+'simulations corn farm1'!RK128</f>
        <v>141</v>
      </c>
      <c r="RL88">
        <f>+'simulations corn farm1'!RL128</f>
        <v>130.6</v>
      </c>
      <c r="RM88">
        <f>+'simulations corn farm1'!RM128</f>
        <v>130.9</v>
      </c>
      <c r="RN88">
        <f>+'simulations corn farm1'!RN128</f>
        <v>142.4</v>
      </c>
      <c r="RO88">
        <f>+'simulations corn farm1'!RO128</f>
        <v>155.4</v>
      </c>
      <c r="RP88">
        <f>+'simulations corn farm1'!RP128</f>
        <v>147.9</v>
      </c>
      <c r="RQ88">
        <f>+'simulations corn farm1'!RQ128</f>
        <v>175.2</v>
      </c>
      <c r="RR88">
        <f>+'simulations corn farm1'!RR128</f>
        <v>158.4</v>
      </c>
      <c r="RS88">
        <f>+'simulations corn farm1'!RS128</f>
        <v>148.1</v>
      </c>
      <c r="RT88">
        <f>+'simulations corn farm1'!RT128</f>
        <v>146.6</v>
      </c>
      <c r="RU88">
        <f>+'simulations corn farm1'!RU128</f>
        <v>147</v>
      </c>
      <c r="RV88">
        <f>+'simulations corn farm1'!RV128</f>
        <v>135.1</v>
      </c>
      <c r="RW88">
        <f>+'simulations corn farm1'!RW128</f>
        <v>144.6</v>
      </c>
      <c r="RX88">
        <f>+'simulations corn farm1'!RX128</f>
        <v>162.19999999999999</v>
      </c>
      <c r="RY88">
        <f>+'simulations corn farm1'!RY128</f>
        <v>143.80000000000001</v>
      </c>
      <c r="RZ88">
        <f>+'simulations corn farm1'!RZ128</f>
        <v>168.3</v>
      </c>
      <c r="SA88">
        <f>+'simulations corn farm1'!SA128</f>
        <v>172.5</v>
      </c>
      <c r="SB88">
        <f>+'simulations corn farm1'!SB128</f>
        <v>141.30000000000001</v>
      </c>
      <c r="SC88">
        <f>+'simulations corn farm1'!SC128</f>
        <v>124.5</v>
      </c>
      <c r="SD88">
        <f>+'simulations corn farm1'!SD128</f>
        <v>168</v>
      </c>
      <c r="SE88">
        <f>+'simulations corn farm1'!SE128</f>
        <v>145.19999999999999</v>
      </c>
      <c r="SF88">
        <f>+'simulations corn farm1'!SF128</f>
        <v>162.69999999999999</v>
      </c>
      <c r="SG88">
        <f>+'simulations corn farm1'!SG128</f>
        <v>180.4</v>
      </c>
    </row>
    <row r="89" spans="1:501">
      <c r="A89">
        <v>2016</v>
      </c>
      <c r="B89">
        <f>+'simulations corn farm1'!B173</f>
        <v>161.30000000000001</v>
      </c>
      <c r="C89">
        <f>+'simulations corn farm1'!C173</f>
        <v>159.6</v>
      </c>
      <c r="D89">
        <f>+'simulations corn farm1'!D173</f>
        <v>128.80000000000001</v>
      </c>
      <c r="E89">
        <f>+'simulations corn farm1'!E173</f>
        <v>159.19999999999999</v>
      </c>
      <c r="F89">
        <f>+'simulations corn farm1'!F173</f>
        <v>137.69999999999999</v>
      </c>
      <c r="G89">
        <f>+'simulations corn farm1'!G173</f>
        <v>160.19999999999999</v>
      </c>
      <c r="H89">
        <f>+'simulations corn farm1'!H173</f>
        <v>141.6</v>
      </c>
      <c r="I89">
        <f>+'simulations corn farm1'!I173</f>
        <v>144.4</v>
      </c>
      <c r="J89">
        <f>+'simulations corn farm1'!J173</f>
        <v>154.4</v>
      </c>
      <c r="K89">
        <f>+'simulations corn farm1'!K173</f>
        <v>136.5</v>
      </c>
      <c r="L89">
        <f>+'simulations corn farm1'!L173</f>
        <v>166.1</v>
      </c>
      <c r="M89">
        <f>+'simulations corn farm1'!M173</f>
        <v>159.19999999999999</v>
      </c>
      <c r="N89">
        <f>+'simulations corn farm1'!N173</f>
        <v>157.30000000000001</v>
      </c>
      <c r="O89">
        <f>+'simulations corn farm1'!O173</f>
        <v>158.4</v>
      </c>
      <c r="P89">
        <f>+'simulations corn farm1'!P173</f>
        <v>172.6</v>
      </c>
      <c r="Q89">
        <f>+'simulations corn farm1'!Q173</f>
        <v>145</v>
      </c>
      <c r="R89">
        <f>+'simulations corn farm1'!R173</f>
        <v>156.30000000000001</v>
      </c>
      <c r="S89">
        <f>+'simulations corn farm1'!S173</f>
        <v>145.5</v>
      </c>
      <c r="T89">
        <f>+'simulations corn farm1'!T173</f>
        <v>142.1</v>
      </c>
      <c r="U89">
        <f>+'simulations corn farm1'!U173</f>
        <v>165.6</v>
      </c>
      <c r="V89">
        <f>+'simulations corn farm1'!V173</f>
        <v>135.1</v>
      </c>
      <c r="W89">
        <f>+'simulations corn farm1'!W173</f>
        <v>167.6</v>
      </c>
      <c r="X89">
        <f>+'simulations corn farm1'!X173</f>
        <v>144.5</v>
      </c>
      <c r="Y89">
        <f>+'simulations corn farm1'!Y173</f>
        <v>134.5</v>
      </c>
      <c r="Z89">
        <f>+'simulations corn farm1'!Z173</f>
        <v>144.6</v>
      </c>
      <c r="AA89">
        <f>+'simulations corn farm1'!AA173</f>
        <v>161.30000000000001</v>
      </c>
      <c r="AB89">
        <f>+'simulations corn farm1'!AB173</f>
        <v>154.80000000000001</v>
      </c>
      <c r="AC89">
        <f>+'simulations corn farm1'!AC173</f>
        <v>139.5</v>
      </c>
      <c r="AD89">
        <f>+'simulations corn farm1'!AD173</f>
        <v>144.9</v>
      </c>
      <c r="AE89">
        <f>+'simulations corn farm1'!AE173</f>
        <v>149.4</v>
      </c>
      <c r="AF89">
        <f>+'simulations corn farm1'!AF173</f>
        <v>123.4</v>
      </c>
      <c r="AG89">
        <f>+'simulations corn farm1'!AG173</f>
        <v>143</v>
      </c>
      <c r="AH89">
        <f>+'simulations corn farm1'!AH173</f>
        <v>145.6</v>
      </c>
      <c r="AI89">
        <f>+'simulations corn farm1'!AI173</f>
        <v>164.6</v>
      </c>
      <c r="AJ89">
        <f>+'simulations corn farm1'!AJ173</f>
        <v>159</v>
      </c>
      <c r="AK89">
        <f>+'simulations corn farm1'!AK173</f>
        <v>147.19999999999999</v>
      </c>
      <c r="AL89">
        <f>+'simulations corn farm1'!AL173</f>
        <v>155</v>
      </c>
      <c r="AM89">
        <f>+'simulations corn farm1'!AM173</f>
        <v>147.1</v>
      </c>
      <c r="AN89">
        <f>+'simulations corn farm1'!AN173</f>
        <v>145.19999999999999</v>
      </c>
      <c r="AO89">
        <f>+'simulations corn farm1'!AO173</f>
        <v>170.4</v>
      </c>
      <c r="AP89">
        <f>+'simulations corn farm1'!AP173</f>
        <v>157.6</v>
      </c>
      <c r="AQ89">
        <f>+'simulations corn farm1'!AQ173</f>
        <v>135.30000000000001</v>
      </c>
      <c r="AR89">
        <f>+'simulations corn farm1'!AR173</f>
        <v>151.6</v>
      </c>
      <c r="AS89">
        <f>+'simulations corn farm1'!AS173</f>
        <v>148.9</v>
      </c>
      <c r="AT89">
        <f>+'simulations corn farm1'!AT173</f>
        <v>154.4</v>
      </c>
      <c r="AU89">
        <f>+'simulations corn farm1'!AU173</f>
        <v>152.4</v>
      </c>
      <c r="AV89">
        <f>+'simulations corn farm1'!AV173</f>
        <v>126.8</v>
      </c>
      <c r="AW89">
        <f>+'simulations corn farm1'!AW173</f>
        <v>140.1</v>
      </c>
      <c r="AX89">
        <f>+'simulations corn farm1'!AX173</f>
        <v>140.9</v>
      </c>
      <c r="AY89">
        <f>+'simulations corn farm1'!AY173</f>
        <v>160.80000000000001</v>
      </c>
      <c r="AZ89">
        <f>+'simulations corn farm1'!AZ173</f>
        <v>144.9</v>
      </c>
      <c r="BA89">
        <f>+'simulations corn farm1'!BA173</f>
        <v>153.4</v>
      </c>
      <c r="BB89">
        <f>+'simulations corn farm1'!BB173</f>
        <v>145.1</v>
      </c>
      <c r="BC89">
        <f>+'simulations corn farm1'!BC173</f>
        <v>116.7</v>
      </c>
      <c r="BD89">
        <f>+'simulations corn farm1'!BD173</f>
        <v>133.30000000000001</v>
      </c>
      <c r="BE89">
        <f>+'simulations corn farm1'!BE173</f>
        <v>142.30000000000001</v>
      </c>
      <c r="BF89">
        <f>+'simulations corn farm1'!BF173</f>
        <v>152</v>
      </c>
      <c r="BG89">
        <f>+'simulations corn farm1'!BG173</f>
        <v>149.1</v>
      </c>
      <c r="BH89">
        <f>+'simulations corn farm1'!BH173</f>
        <v>138.5</v>
      </c>
      <c r="BI89">
        <f>+'simulations corn farm1'!BI173</f>
        <v>119.2</v>
      </c>
      <c r="BJ89">
        <f>+'simulations corn farm1'!BJ173</f>
        <v>158</v>
      </c>
      <c r="BK89">
        <f>+'simulations corn farm1'!BK173</f>
        <v>128.6</v>
      </c>
      <c r="BL89">
        <f>+'simulations corn farm1'!BL173</f>
        <v>146.19999999999999</v>
      </c>
      <c r="BM89">
        <f>+'simulations corn farm1'!BM173</f>
        <v>134.4</v>
      </c>
      <c r="BN89">
        <f>+'simulations corn farm1'!BN173</f>
        <v>146.69999999999999</v>
      </c>
      <c r="BO89">
        <f>+'simulations corn farm1'!BO173</f>
        <v>140.6</v>
      </c>
      <c r="BP89">
        <f>+'simulations corn farm1'!BP173</f>
        <v>135.19999999999999</v>
      </c>
      <c r="BQ89">
        <f>+'simulations corn farm1'!BQ173</f>
        <v>132</v>
      </c>
      <c r="BR89">
        <f>+'simulations corn farm1'!BR173</f>
        <v>160</v>
      </c>
      <c r="BS89">
        <f>+'simulations corn farm1'!BS173</f>
        <v>160.4</v>
      </c>
      <c r="BT89">
        <f>+'simulations corn farm1'!BT173</f>
        <v>134.5</v>
      </c>
      <c r="BU89">
        <f>+'simulations corn farm1'!BU173</f>
        <v>153.4</v>
      </c>
      <c r="BV89">
        <f>+'simulations corn farm1'!BV173</f>
        <v>146.30000000000001</v>
      </c>
      <c r="BW89">
        <f>+'simulations corn farm1'!BW173</f>
        <v>149.5</v>
      </c>
      <c r="BX89">
        <f>+'simulations corn farm1'!BX173</f>
        <v>143.6</v>
      </c>
      <c r="BY89">
        <f>+'simulations corn farm1'!BY173</f>
        <v>123.5</v>
      </c>
      <c r="BZ89">
        <f>+'simulations corn farm1'!BZ173</f>
        <v>141.9</v>
      </c>
      <c r="CA89">
        <f>+'simulations corn farm1'!CA173</f>
        <v>159.6</v>
      </c>
      <c r="CB89">
        <f>+'simulations corn farm1'!CB173</f>
        <v>138.6</v>
      </c>
      <c r="CC89">
        <f>+'simulations corn farm1'!CC173</f>
        <v>131.4</v>
      </c>
      <c r="CD89">
        <f>+'simulations corn farm1'!CD173</f>
        <v>121.5</v>
      </c>
      <c r="CE89">
        <f>+'simulations corn farm1'!CE173</f>
        <v>136.19999999999999</v>
      </c>
      <c r="CF89">
        <f>+'simulations corn farm1'!CF173</f>
        <v>131.9</v>
      </c>
      <c r="CG89">
        <f>+'simulations corn farm1'!CG173</f>
        <v>139.6</v>
      </c>
      <c r="CH89">
        <f>+'simulations corn farm1'!CH173</f>
        <v>167.6</v>
      </c>
      <c r="CI89">
        <f>+'simulations corn farm1'!CI173</f>
        <v>126.4</v>
      </c>
      <c r="CJ89">
        <f>+'simulations corn farm1'!CJ173</f>
        <v>147.1</v>
      </c>
      <c r="CK89">
        <f>+'simulations corn farm1'!CK173</f>
        <v>164.3</v>
      </c>
      <c r="CL89">
        <f>+'simulations corn farm1'!CL173</f>
        <v>145.1</v>
      </c>
      <c r="CM89">
        <f>+'simulations corn farm1'!CM173</f>
        <v>148.4</v>
      </c>
      <c r="CN89">
        <f>+'simulations corn farm1'!CN173</f>
        <v>143.19999999999999</v>
      </c>
      <c r="CO89">
        <f>+'simulations corn farm1'!CO173</f>
        <v>146.30000000000001</v>
      </c>
      <c r="CP89">
        <f>+'simulations corn farm1'!CP173</f>
        <v>134.4</v>
      </c>
      <c r="CQ89">
        <f>+'simulations corn farm1'!CQ173</f>
        <v>159.19999999999999</v>
      </c>
      <c r="CR89">
        <f>+'simulations corn farm1'!CR173</f>
        <v>148.80000000000001</v>
      </c>
      <c r="CS89">
        <f>+'simulations corn farm1'!CS173</f>
        <v>149.80000000000001</v>
      </c>
      <c r="CT89">
        <f>+'simulations corn farm1'!CT173</f>
        <v>128.5</v>
      </c>
      <c r="CU89">
        <f>+'simulations corn farm1'!CU173</f>
        <v>146.9</v>
      </c>
      <c r="CV89">
        <f>+'simulations corn farm1'!CV173</f>
        <v>140.80000000000001</v>
      </c>
      <c r="CW89">
        <f>+'simulations corn farm1'!CW173</f>
        <v>148.30000000000001</v>
      </c>
      <c r="CX89">
        <f>+'simulations corn farm1'!CX173</f>
        <v>139.19999999999999</v>
      </c>
      <c r="CY89">
        <f>+'simulations corn farm1'!CY173</f>
        <v>145.5</v>
      </c>
      <c r="CZ89">
        <f>+'simulations corn farm1'!CZ173</f>
        <v>144.30000000000001</v>
      </c>
      <c r="DA89">
        <f>+'simulations corn farm1'!DA173</f>
        <v>151.19999999999999</v>
      </c>
      <c r="DB89">
        <f>+'simulations corn farm1'!DB173</f>
        <v>157.19999999999999</v>
      </c>
      <c r="DC89">
        <f>+'simulations corn farm1'!DC173</f>
        <v>163.69999999999999</v>
      </c>
      <c r="DD89">
        <f>+'simulations corn farm1'!DD173</f>
        <v>143.19999999999999</v>
      </c>
      <c r="DE89">
        <f>+'simulations corn farm1'!DE173</f>
        <v>147.4</v>
      </c>
      <c r="DF89">
        <f>+'simulations corn farm1'!DF173</f>
        <v>145</v>
      </c>
      <c r="DG89">
        <f>+'simulations corn farm1'!DG173</f>
        <v>150</v>
      </c>
      <c r="DH89">
        <f>+'simulations corn farm1'!DH173</f>
        <v>143.30000000000001</v>
      </c>
      <c r="DI89">
        <f>+'simulations corn farm1'!DI173</f>
        <v>143.6</v>
      </c>
      <c r="DJ89">
        <f>+'simulations corn farm1'!DJ173</f>
        <v>135.6</v>
      </c>
      <c r="DK89">
        <f>+'simulations corn farm1'!DK173</f>
        <v>141.4</v>
      </c>
      <c r="DL89">
        <f>+'simulations corn farm1'!DL173</f>
        <v>170.8</v>
      </c>
      <c r="DM89">
        <f>+'simulations corn farm1'!DM173</f>
        <v>145.6</v>
      </c>
      <c r="DN89">
        <f>+'simulations corn farm1'!DN173</f>
        <v>150.5</v>
      </c>
      <c r="DO89">
        <f>+'simulations corn farm1'!DO173</f>
        <v>140.5</v>
      </c>
      <c r="DP89">
        <f>+'simulations corn farm1'!DP173</f>
        <v>118.1</v>
      </c>
      <c r="DQ89">
        <f>+'simulations corn farm1'!DQ173</f>
        <v>151.19999999999999</v>
      </c>
      <c r="DR89">
        <f>+'simulations corn farm1'!DR173</f>
        <v>140.69999999999999</v>
      </c>
      <c r="DS89">
        <f>+'simulations corn farm1'!DS173</f>
        <v>143.19999999999999</v>
      </c>
      <c r="DT89">
        <f>+'simulations corn farm1'!DT173</f>
        <v>160.69999999999999</v>
      </c>
      <c r="DU89">
        <f>+'simulations corn farm1'!DU173</f>
        <v>168.3</v>
      </c>
      <c r="DV89">
        <f>+'simulations corn farm1'!DV173</f>
        <v>149</v>
      </c>
      <c r="DW89">
        <f>+'simulations corn farm1'!DW173</f>
        <v>145.80000000000001</v>
      </c>
      <c r="DX89">
        <f>+'simulations corn farm1'!DX173</f>
        <v>171.2</v>
      </c>
      <c r="DY89">
        <f>+'simulations corn farm1'!DY173</f>
        <v>160.19999999999999</v>
      </c>
      <c r="DZ89">
        <f>+'simulations corn farm1'!DZ173</f>
        <v>150.5</v>
      </c>
      <c r="EA89">
        <f>+'simulations corn farm1'!EA173</f>
        <v>150.1</v>
      </c>
      <c r="EB89">
        <f>+'simulations corn farm1'!EB173</f>
        <v>151.5</v>
      </c>
      <c r="EC89">
        <f>+'simulations corn farm1'!EC173</f>
        <v>131.69999999999999</v>
      </c>
      <c r="ED89">
        <f>+'simulations corn farm1'!ED173</f>
        <v>136.69999999999999</v>
      </c>
      <c r="EE89">
        <f>+'simulations corn farm1'!EE173</f>
        <v>119.3</v>
      </c>
      <c r="EF89">
        <f>+'simulations corn farm1'!EF173</f>
        <v>166.9</v>
      </c>
      <c r="EG89">
        <f>+'simulations corn farm1'!EG173</f>
        <v>155.69999999999999</v>
      </c>
      <c r="EH89">
        <f>+'simulations corn farm1'!EH173</f>
        <v>140.80000000000001</v>
      </c>
      <c r="EI89">
        <f>+'simulations corn farm1'!EI173</f>
        <v>181.3</v>
      </c>
      <c r="EJ89">
        <f>+'simulations corn farm1'!EJ173</f>
        <v>132.69999999999999</v>
      </c>
      <c r="EK89">
        <f>+'simulations corn farm1'!EK173</f>
        <v>152.5</v>
      </c>
      <c r="EL89">
        <f>+'simulations corn farm1'!EL173</f>
        <v>139.30000000000001</v>
      </c>
      <c r="EM89">
        <f>+'simulations corn farm1'!EM173</f>
        <v>150.5</v>
      </c>
      <c r="EN89">
        <f>+'simulations corn farm1'!EN173</f>
        <v>134.19999999999999</v>
      </c>
      <c r="EO89">
        <f>+'simulations corn farm1'!EO173</f>
        <v>154.5</v>
      </c>
      <c r="EP89">
        <f>+'simulations corn farm1'!EP173</f>
        <v>159.9</v>
      </c>
      <c r="EQ89">
        <f>+'simulations corn farm1'!EQ173</f>
        <v>133.30000000000001</v>
      </c>
      <c r="ER89">
        <f>+'simulations corn farm1'!ER173</f>
        <v>121.5</v>
      </c>
      <c r="ES89">
        <f>+'simulations corn farm1'!ES173</f>
        <v>136.1</v>
      </c>
      <c r="ET89">
        <f>+'simulations corn farm1'!ET173</f>
        <v>155.19999999999999</v>
      </c>
      <c r="EU89">
        <f>+'simulations corn farm1'!EU173</f>
        <v>157.9</v>
      </c>
      <c r="EV89">
        <f>+'simulations corn farm1'!EV173</f>
        <v>150.19999999999999</v>
      </c>
      <c r="EW89">
        <f>+'simulations corn farm1'!EW173</f>
        <v>163.1</v>
      </c>
      <c r="EX89">
        <f>+'simulations corn farm1'!EX173</f>
        <v>133.80000000000001</v>
      </c>
      <c r="EY89">
        <f>+'simulations corn farm1'!EY173</f>
        <v>162.19999999999999</v>
      </c>
      <c r="EZ89">
        <f>+'simulations corn farm1'!EZ173</f>
        <v>143</v>
      </c>
      <c r="FA89">
        <f>+'simulations corn farm1'!FA173</f>
        <v>179.3</v>
      </c>
      <c r="FB89">
        <f>+'simulations corn farm1'!FB173</f>
        <v>128</v>
      </c>
      <c r="FC89">
        <f>+'simulations corn farm1'!FC173</f>
        <v>161.6</v>
      </c>
      <c r="FD89">
        <f>+'simulations corn farm1'!FD173</f>
        <v>135.6</v>
      </c>
      <c r="FE89">
        <f>+'simulations corn farm1'!FE173</f>
        <v>138.19999999999999</v>
      </c>
      <c r="FF89">
        <f>+'simulations corn farm1'!FF173</f>
        <v>135.30000000000001</v>
      </c>
      <c r="FG89">
        <f>+'simulations corn farm1'!FG173</f>
        <v>145.19999999999999</v>
      </c>
      <c r="FH89">
        <f>+'simulations corn farm1'!FH173</f>
        <v>180</v>
      </c>
      <c r="FI89">
        <f>+'simulations corn farm1'!FI173</f>
        <v>162.69999999999999</v>
      </c>
      <c r="FJ89">
        <f>+'simulations corn farm1'!FJ173</f>
        <v>156.9</v>
      </c>
      <c r="FK89">
        <f>+'simulations corn farm1'!FK173</f>
        <v>164.8</v>
      </c>
      <c r="FL89">
        <f>+'simulations corn farm1'!FL173</f>
        <v>132.80000000000001</v>
      </c>
      <c r="FM89">
        <f>+'simulations corn farm1'!FM173</f>
        <v>172.9</v>
      </c>
      <c r="FN89">
        <f>+'simulations corn farm1'!FN173</f>
        <v>143.9</v>
      </c>
      <c r="FO89">
        <f>+'simulations corn farm1'!FO173</f>
        <v>137.6</v>
      </c>
      <c r="FP89">
        <f>+'simulations corn farm1'!FP173</f>
        <v>134.4</v>
      </c>
      <c r="FQ89">
        <f>+'simulations corn farm1'!FQ173</f>
        <v>170.5</v>
      </c>
      <c r="FR89">
        <f>+'simulations corn farm1'!FR173</f>
        <v>139.69999999999999</v>
      </c>
      <c r="FS89">
        <f>+'simulations corn farm1'!FS173</f>
        <v>152.1</v>
      </c>
      <c r="FT89">
        <f>+'simulations corn farm1'!FT173</f>
        <v>128.1</v>
      </c>
      <c r="FU89">
        <f>+'simulations corn farm1'!FU173</f>
        <v>157.4</v>
      </c>
      <c r="FV89">
        <f>+'simulations corn farm1'!FV173</f>
        <v>144.5</v>
      </c>
      <c r="FW89">
        <f>+'simulations corn farm1'!FW173</f>
        <v>152.1</v>
      </c>
      <c r="FX89">
        <f>+'simulations corn farm1'!FX173</f>
        <v>133.5</v>
      </c>
      <c r="FY89">
        <f>+'simulations corn farm1'!FY173</f>
        <v>161.4</v>
      </c>
      <c r="FZ89">
        <f>+'simulations corn farm1'!FZ173</f>
        <v>147.80000000000001</v>
      </c>
      <c r="GA89">
        <f>+'simulations corn farm1'!GA173</f>
        <v>181.1</v>
      </c>
      <c r="GB89">
        <f>+'simulations corn farm1'!GB173</f>
        <v>168.4</v>
      </c>
      <c r="GC89">
        <f>+'simulations corn farm1'!GC173</f>
        <v>158.69999999999999</v>
      </c>
      <c r="GD89">
        <f>+'simulations corn farm1'!GD173</f>
        <v>134.69999999999999</v>
      </c>
      <c r="GE89">
        <f>+'simulations corn farm1'!GE173</f>
        <v>149.19999999999999</v>
      </c>
      <c r="GF89">
        <f>+'simulations corn farm1'!GF173</f>
        <v>129.1</v>
      </c>
      <c r="GG89">
        <f>+'simulations corn farm1'!GG173</f>
        <v>160.80000000000001</v>
      </c>
      <c r="GH89">
        <f>+'simulations corn farm1'!GH173</f>
        <v>134.80000000000001</v>
      </c>
      <c r="GI89">
        <f>+'simulations corn farm1'!GI173</f>
        <v>126.8</v>
      </c>
      <c r="GJ89">
        <f>+'simulations corn farm1'!GJ173</f>
        <v>136.30000000000001</v>
      </c>
      <c r="GK89">
        <f>+'simulations corn farm1'!GK173</f>
        <v>145.1</v>
      </c>
      <c r="GL89">
        <f>+'simulations corn farm1'!GL173</f>
        <v>172.6</v>
      </c>
      <c r="GM89">
        <f>+'simulations corn farm1'!GM173</f>
        <v>132.30000000000001</v>
      </c>
      <c r="GN89">
        <f>+'simulations corn farm1'!GN173</f>
        <v>160.4</v>
      </c>
      <c r="GO89">
        <f>+'simulations corn farm1'!GO173</f>
        <v>142.5</v>
      </c>
      <c r="GP89">
        <f>+'simulations corn farm1'!GP173</f>
        <v>140.30000000000001</v>
      </c>
      <c r="GQ89">
        <f>+'simulations corn farm1'!GQ173</f>
        <v>150.6</v>
      </c>
      <c r="GR89">
        <f>+'simulations corn farm1'!GR173</f>
        <v>125.6</v>
      </c>
      <c r="GS89">
        <f>+'simulations corn farm1'!GS173</f>
        <v>178.9</v>
      </c>
      <c r="GT89">
        <f>+'simulations corn farm1'!GT173</f>
        <v>153.80000000000001</v>
      </c>
      <c r="GU89">
        <f>+'simulations corn farm1'!GU173</f>
        <v>140.6</v>
      </c>
      <c r="GV89">
        <f>+'simulations corn farm1'!GV173</f>
        <v>143.69999999999999</v>
      </c>
      <c r="GW89">
        <f>+'simulations corn farm1'!GW173</f>
        <v>130.80000000000001</v>
      </c>
      <c r="GX89">
        <f>+'simulations corn farm1'!GX173</f>
        <v>143.80000000000001</v>
      </c>
      <c r="GY89">
        <f>+'simulations corn farm1'!GY173</f>
        <v>149.19999999999999</v>
      </c>
      <c r="GZ89">
        <f>+'simulations corn farm1'!GZ173</f>
        <v>143.4</v>
      </c>
      <c r="HA89">
        <f>+'simulations corn farm1'!HA173</f>
        <v>142.1</v>
      </c>
      <c r="HB89">
        <f>+'simulations corn farm1'!HB173</f>
        <v>139.6</v>
      </c>
      <c r="HC89">
        <f>+'simulations corn farm1'!HC173</f>
        <v>168.4</v>
      </c>
      <c r="HD89">
        <f>+'simulations corn farm1'!HD173</f>
        <v>140.9</v>
      </c>
      <c r="HE89">
        <f>+'simulations corn farm1'!HE173</f>
        <v>145.80000000000001</v>
      </c>
      <c r="HF89">
        <f>+'simulations corn farm1'!HF173</f>
        <v>157.5</v>
      </c>
      <c r="HG89">
        <f>+'simulations corn farm1'!HG173</f>
        <v>124.3</v>
      </c>
      <c r="HH89">
        <f>+'simulations corn farm1'!HH173</f>
        <v>148.6</v>
      </c>
      <c r="HI89">
        <f>+'simulations corn farm1'!HI173</f>
        <v>158.69999999999999</v>
      </c>
      <c r="HJ89">
        <f>+'simulations corn farm1'!HJ173</f>
        <v>142.6</v>
      </c>
      <c r="HK89">
        <f>+'simulations corn farm1'!HK173</f>
        <v>134.19999999999999</v>
      </c>
      <c r="HL89">
        <f>+'simulations corn farm1'!HL173</f>
        <v>164.9</v>
      </c>
      <c r="HM89">
        <f>+'simulations corn farm1'!HM173</f>
        <v>150.30000000000001</v>
      </c>
      <c r="HN89">
        <f>+'simulations corn farm1'!HN173</f>
        <v>123.4</v>
      </c>
      <c r="HO89">
        <f>+'simulations corn farm1'!HO173</f>
        <v>150.69999999999999</v>
      </c>
      <c r="HP89">
        <f>+'simulations corn farm1'!HP173</f>
        <v>163.30000000000001</v>
      </c>
      <c r="HQ89">
        <f>+'simulations corn farm1'!HQ173</f>
        <v>168.4</v>
      </c>
      <c r="HR89">
        <f>+'simulations corn farm1'!HR173</f>
        <v>160.19999999999999</v>
      </c>
      <c r="HS89">
        <f>+'simulations corn farm1'!HS173</f>
        <v>151.30000000000001</v>
      </c>
      <c r="HT89">
        <f>+'simulations corn farm1'!HT173</f>
        <v>161.19999999999999</v>
      </c>
      <c r="HU89">
        <f>+'simulations corn farm1'!HU173</f>
        <v>123</v>
      </c>
      <c r="HV89">
        <f>+'simulations corn farm1'!HV173</f>
        <v>145.6</v>
      </c>
      <c r="HW89">
        <f>+'simulations corn farm1'!HW173</f>
        <v>155.5</v>
      </c>
      <c r="HX89">
        <f>+'simulations corn farm1'!HX173</f>
        <v>126.5</v>
      </c>
      <c r="HY89">
        <f>+'simulations corn farm1'!HY173</f>
        <v>159.19999999999999</v>
      </c>
      <c r="HZ89">
        <f>+'simulations corn farm1'!HZ173</f>
        <v>151.19999999999999</v>
      </c>
      <c r="IA89">
        <f>+'simulations corn farm1'!IA173</f>
        <v>166</v>
      </c>
      <c r="IB89">
        <f>+'simulations corn farm1'!IB173</f>
        <v>177</v>
      </c>
      <c r="IC89">
        <f>+'simulations corn farm1'!IC173</f>
        <v>135.5</v>
      </c>
      <c r="ID89">
        <f>+'simulations corn farm1'!ID173</f>
        <v>128.69999999999999</v>
      </c>
      <c r="IE89">
        <f>+'simulations corn farm1'!IE173</f>
        <v>151.30000000000001</v>
      </c>
      <c r="IF89">
        <f>+'simulations corn farm1'!IF173</f>
        <v>167.7</v>
      </c>
      <c r="IG89">
        <f>+'simulations corn farm1'!IG173</f>
        <v>152.9</v>
      </c>
      <c r="IH89">
        <f>+'simulations corn farm1'!IH173</f>
        <v>149.1</v>
      </c>
      <c r="II89">
        <f>+'simulations corn farm1'!II173</f>
        <v>166</v>
      </c>
      <c r="IJ89">
        <f>+'simulations corn farm1'!IJ173</f>
        <v>171.4</v>
      </c>
      <c r="IK89">
        <f>+'simulations corn farm1'!IK173</f>
        <v>145</v>
      </c>
      <c r="IL89">
        <f>+'simulations corn farm1'!IL173</f>
        <v>154.6</v>
      </c>
      <c r="IM89">
        <f>+'simulations corn farm1'!IM173</f>
        <v>135.5</v>
      </c>
      <c r="IN89">
        <f>+'simulations corn farm1'!IN173</f>
        <v>135.1</v>
      </c>
      <c r="IO89">
        <f>+'simulations corn farm1'!IO173</f>
        <v>130.69999999999999</v>
      </c>
      <c r="IP89">
        <f>+'simulations corn farm1'!IP173</f>
        <v>141.19999999999999</v>
      </c>
      <c r="IQ89">
        <f>+'simulations corn farm1'!IQ173</f>
        <v>142</v>
      </c>
      <c r="IR89">
        <f>+'simulations corn farm1'!IR173</f>
        <v>142.6</v>
      </c>
      <c r="IS89">
        <f>+'simulations corn farm1'!IS173</f>
        <v>143.80000000000001</v>
      </c>
      <c r="IT89">
        <f>+'simulations corn farm1'!IT173</f>
        <v>133.19999999999999</v>
      </c>
      <c r="IU89">
        <f>+'simulations corn farm1'!IU173</f>
        <v>140</v>
      </c>
      <c r="IV89">
        <f>+'simulations corn farm1'!IV173</f>
        <v>132.19999999999999</v>
      </c>
      <c r="IW89">
        <f>+'simulations corn farm1'!IW173</f>
        <v>142.80000000000001</v>
      </c>
      <c r="IX89">
        <f>+'simulations corn farm1'!IX173</f>
        <v>131.80000000000001</v>
      </c>
      <c r="IY89">
        <f>+'simulations corn farm1'!IY173</f>
        <v>131.1</v>
      </c>
      <c r="IZ89">
        <f>+'simulations corn farm1'!IZ173</f>
        <v>153.69999999999999</v>
      </c>
      <c r="JA89">
        <f>+'simulations corn farm1'!JA173</f>
        <v>135.4</v>
      </c>
      <c r="JB89">
        <f>+'simulations corn farm1'!JB173</f>
        <v>151.30000000000001</v>
      </c>
      <c r="JC89">
        <f>+'simulations corn farm1'!JC173</f>
        <v>152.80000000000001</v>
      </c>
      <c r="JD89">
        <f>+'simulations corn farm1'!JD173</f>
        <v>158.19999999999999</v>
      </c>
      <c r="JE89">
        <f>+'simulations corn farm1'!JE173</f>
        <v>164.8</v>
      </c>
      <c r="JF89">
        <f>+'simulations corn farm1'!JF173</f>
        <v>163.6</v>
      </c>
      <c r="JG89">
        <f>+'simulations corn farm1'!JG173</f>
        <v>147.6</v>
      </c>
      <c r="JH89">
        <f>+'simulations corn farm1'!JH173</f>
        <v>164.5</v>
      </c>
      <c r="JI89">
        <f>+'simulations corn farm1'!JI173</f>
        <v>143.6</v>
      </c>
      <c r="JJ89">
        <f>+'simulations corn farm1'!JJ173</f>
        <v>145.4</v>
      </c>
      <c r="JK89">
        <f>+'simulations corn farm1'!JK173</f>
        <v>145.5</v>
      </c>
      <c r="JL89">
        <f>+'simulations corn farm1'!JL173</f>
        <v>162.1</v>
      </c>
      <c r="JM89">
        <f>+'simulations corn farm1'!JM173</f>
        <v>185.5</v>
      </c>
      <c r="JN89">
        <f>+'simulations corn farm1'!JN173</f>
        <v>149.69999999999999</v>
      </c>
      <c r="JO89">
        <f>+'simulations corn farm1'!JO173</f>
        <v>144.4</v>
      </c>
      <c r="JP89">
        <f>+'simulations corn farm1'!JP173</f>
        <v>145.19999999999999</v>
      </c>
      <c r="JQ89">
        <f>+'simulations corn farm1'!JQ173</f>
        <v>134.1</v>
      </c>
      <c r="JR89">
        <f>+'simulations corn farm1'!JR173</f>
        <v>169</v>
      </c>
      <c r="JS89">
        <f>+'simulations corn farm1'!JS173</f>
        <v>139.69999999999999</v>
      </c>
      <c r="JT89">
        <f>+'simulations corn farm1'!JT173</f>
        <v>133.69999999999999</v>
      </c>
      <c r="JU89">
        <f>+'simulations corn farm1'!JU173</f>
        <v>144.6</v>
      </c>
      <c r="JV89">
        <f>+'simulations corn farm1'!JV173</f>
        <v>171.1</v>
      </c>
      <c r="JW89">
        <f>+'simulations corn farm1'!JW173</f>
        <v>149.9</v>
      </c>
      <c r="JX89">
        <f>+'simulations corn farm1'!JX173</f>
        <v>155.9</v>
      </c>
      <c r="JY89">
        <f>+'simulations corn farm1'!JY173</f>
        <v>153.80000000000001</v>
      </c>
      <c r="JZ89">
        <f>+'simulations corn farm1'!JZ173</f>
        <v>123.2</v>
      </c>
      <c r="KA89">
        <f>+'simulations corn farm1'!KA173</f>
        <v>167.8</v>
      </c>
      <c r="KB89">
        <f>+'simulations corn farm1'!KB173</f>
        <v>137.6</v>
      </c>
      <c r="KC89">
        <f>+'simulations corn farm1'!KC173</f>
        <v>151.80000000000001</v>
      </c>
      <c r="KD89">
        <f>+'simulations corn farm1'!KD173</f>
        <v>134.9</v>
      </c>
      <c r="KE89">
        <f>+'simulations corn farm1'!KE173</f>
        <v>138.30000000000001</v>
      </c>
      <c r="KF89">
        <f>+'simulations corn farm1'!KF173</f>
        <v>155.9</v>
      </c>
      <c r="KG89">
        <f>+'simulations corn farm1'!KG173</f>
        <v>137.9</v>
      </c>
      <c r="KH89">
        <f>+'simulations corn farm1'!KH173</f>
        <v>142.4</v>
      </c>
      <c r="KI89">
        <f>+'simulations corn farm1'!KI173</f>
        <v>139.69999999999999</v>
      </c>
      <c r="KJ89">
        <f>+'simulations corn farm1'!KJ173</f>
        <v>160.9</v>
      </c>
      <c r="KK89">
        <f>+'simulations corn farm1'!KK173</f>
        <v>140.9</v>
      </c>
      <c r="KL89">
        <f>+'simulations corn farm1'!KL173</f>
        <v>165.9</v>
      </c>
      <c r="KM89">
        <f>+'simulations corn farm1'!KM173</f>
        <v>152.80000000000001</v>
      </c>
      <c r="KN89">
        <f>+'simulations corn farm1'!KN173</f>
        <v>152.69999999999999</v>
      </c>
      <c r="KO89">
        <f>+'simulations corn farm1'!KO173</f>
        <v>121.4</v>
      </c>
      <c r="KP89">
        <f>+'simulations corn farm1'!KP173</f>
        <v>124.9</v>
      </c>
      <c r="KQ89">
        <f>+'simulations corn farm1'!KQ173</f>
        <v>150.9</v>
      </c>
      <c r="KR89">
        <f>+'simulations corn farm1'!KR173</f>
        <v>167.2</v>
      </c>
      <c r="KS89">
        <f>+'simulations corn farm1'!KS173</f>
        <v>126.7</v>
      </c>
      <c r="KT89">
        <f>+'simulations corn farm1'!KT173</f>
        <v>138.69999999999999</v>
      </c>
      <c r="KU89">
        <f>+'simulations corn farm1'!KU173</f>
        <v>159.9</v>
      </c>
      <c r="KV89">
        <f>+'simulations corn farm1'!KV173</f>
        <v>114.2</v>
      </c>
      <c r="KW89">
        <f>+'simulations corn farm1'!KW173</f>
        <v>133.6</v>
      </c>
      <c r="KX89">
        <f>+'simulations corn farm1'!KX173</f>
        <v>141.9</v>
      </c>
      <c r="KY89">
        <f>+'simulations corn farm1'!KY173</f>
        <v>129.19999999999999</v>
      </c>
      <c r="KZ89">
        <f>+'simulations corn farm1'!KZ173</f>
        <v>144.69999999999999</v>
      </c>
      <c r="LA89">
        <f>+'simulations corn farm1'!LA173</f>
        <v>139</v>
      </c>
      <c r="LB89">
        <f>+'simulations corn farm1'!LB173</f>
        <v>162.4</v>
      </c>
      <c r="LC89">
        <f>+'simulations corn farm1'!LC173</f>
        <v>149.30000000000001</v>
      </c>
      <c r="LD89">
        <f>+'simulations corn farm1'!LD173</f>
        <v>133.30000000000001</v>
      </c>
      <c r="LE89">
        <f>+'simulations corn farm1'!LE173</f>
        <v>148.9</v>
      </c>
      <c r="LF89">
        <f>+'simulations corn farm1'!LF173</f>
        <v>167.1</v>
      </c>
      <c r="LG89">
        <f>+'simulations corn farm1'!LG173</f>
        <v>142.80000000000001</v>
      </c>
      <c r="LH89">
        <f>+'simulations corn farm1'!LH173</f>
        <v>148.30000000000001</v>
      </c>
      <c r="LI89">
        <f>+'simulations corn farm1'!LI173</f>
        <v>151.80000000000001</v>
      </c>
      <c r="LJ89">
        <f>+'simulations corn farm1'!LJ173</f>
        <v>149.69999999999999</v>
      </c>
      <c r="LK89">
        <f>+'simulations corn farm1'!LK173</f>
        <v>136.19999999999999</v>
      </c>
      <c r="LL89">
        <f>+'simulations corn farm1'!LL173</f>
        <v>150</v>
      </c>
      <c r="LM89">
        <f>+'simulations corn farm1'!LM173</f>
        <v>131.5</v>
      </c>
      <c r="LN89">
        <f>+'simulations corn farm1'!LN173</f>
        <v>121.9</v>
      </c>
      <c r="LO89">
        <f>+'simulations corn farm1'!LO173</f>
        <v>168.3</v>
      </c>
      <c r="LP89">
        <f>+'simulations corn farm1'!LP173</f>
        <v>155.6</v>
      </c>
      <c r="LQ89">
        <f>+'simulations corn farm1'!LQ173</f>
        <v>157.19999999999999</v>
      </c>
      <c r="LR89">
        <f>+'simulations corn farm1'!LR173</f>
        <v>177.7</v>
      </c>
      <c r="LS89">
        <f>+'simulations corn farm1'!LS173</f>
        <v>140.5</v>
      </c>
      <c r="LT89">
        <f>+'simulations corn farm1'!LT173</f>
        <v>133.4</v>
      </c>
      <c r="LU89">
        <f>+'simulations corn farm1'!LU173</f>
        <v>156.5</v>
      </c>
      <c r="LV89">
        <f>+'simulations corn farm1'!LV173</f>
        <v>141.1</v>
      </c>
      <c r="LW89">
        <f>+'simulations corn farm1'!LW173</f>
        <v>146.6</v>
      </c>
      <c r="LX89">
        <f>+'simulations corn farm1'!LX173</f>
        <v>130.69999999999999</v>
      </c>
      <c r="LY89">
        <f>+'simulations corn farm1'!LY173</f>
        <v>116.6</v>
      </c>
      <c r="LZ89">
        <f>+'simulations corn farm1'!LZ173</f>
        <v>162.6</v>
      </c>
      <c r="MA89">
        <f>+'simulations corn farm1'!MA173</f>
        <v>162.5</v>
      </c>
      <c r="MB89">
        <f>+'simulations corn farm1'!MB173</f>
        <v>164.5</v>
      </c>
      <c r="MC89">
        <f>+'simulations corn farm1'!MC173</f>
        <v>129.4</v>
      </c>
      <c r="MD89">
        <f>+'simulations corn farm1'!MD173</f>
        <v>140.1</v>
      </c>
      <c r="ME89">
        <f>+'simulations corn farm1'!ME173</f>
        <v>159.9</v>
      </c>
      <c r="MF89">
        <f>+'simulations corn farm1'!MF173</f>
        <v>182</v>
      </c>
      <c r="MG89">
        <f>+'simulations corn farm1'!MG173</f>
        <v>154.1</v>
      </c>
      <c r="MH89">
        <f>+'simulations corn farm1'!MH173</f>
        <v>139.6</v>
      </c>
      <c r="MI89">
        <f>+'simulations corn farm1'!MI173</f>
        <v>169</v>
      </c>
      <c r="MJ89">
        <f>+'simulations corn farm1'!MJ173</f>
        <v>167.8</v>
      </c>
      <c r="MK89">
        <f>+'simulations corn farm1'!MK173</f>
        <v>176</v>
      </c>
      <c r="ML89">
        <f>+'simulations corn farm1'!ML173</f>
        <v>148.4</v>
      </c>
      <c r="MM89">
        <f>+'simulations corn farm1'!MM173</f>
        <v>138.5</v>
      </c>
      <c r="MN89">
        <f>+'simulations corn farm1'!MN173</f>
        <v>148.6</v>
      </c>
      <c r="MO89">
        <f>+'simulations corn farm1'!MO173</f>
        <v>143</v>
      </c>
      <c r="MP89">
        <f>+'simulations corn farm1'!MP173</f>
        <v>138.19999999999999</v>
      </c>
      <c r="MQ89">
        <f>+'simulations corn farm1'!MQ173</f>
        <v>133.9</v>
      </c>
      <c r="MR89">
        <f>+'simulations corn farm1'!MR173</f>
        <v>150.9</v>
      </c>
      <c r="MS89">
        <f>+'simulations corn farm1'!MS173</f>
        <v>139.30000000000001</v>
      </c>
      <c r="MT89">
        <f>+'simulations corn farm1'!MT173</f>
        <v>145.4</v>
      </c>
      <c r="MU89">
        <f>+'simulations corn farm1'!MU173</f>
        <v>138.4</v>
      </c>
      <c r="MV89">
        <f>+'simulations corn farm1'!MV173</f>
        <v>164.8</v>
      </c>
      <c r="MW89">
        <f>+'simulations corn farm1'!MW173</f>
        <v>143.69999999999999</v>
      </c>
      <c r="MX89">
        <f>+'simulations corn farm1'!MX173</f>
        <v>172.9</v>
      </c>
      <c r="MY89">
        <f>+'simulations corn farm1'!MY173</f>
        <v>166.6</v>
      </c>
      <c r="MZ89">
        <f>+'simulations corn farm1'!MZ173</f>
        <v>146.69999999999999</v>
      </c>
      <c r="NA89">
        <f>+'simulations corn farm1'!NA173</f>
        <v>155.6</v>
      </c>
      <c r="NB89">
        <f>+'simulations corn farm1'!NB173</f>
        <v>148.9</v>
      </c>
      <c r="NC89">
        <f>+'simulations corn farm1'!NC173</f>
        <v>122</v>
      </c>
      <c r="ND89">
        <f>+'simulations corn farm1'!ND173</f>
        <v>138.80000000000001</v>
      </c>
      <c r="NE89">
        <f>+'simulations corn farm1'!NE173</f>
        <v>162</v>
      </c>
      <c r="NF89">
        <f>+'simulations corn farm1'!NF173</f>
        <v>155.30000000000001</v>
      </c>
      <c r="NG89">
        <f>+'simulations corn farm1'!NG173</f>
        <v>145.9</v>
      </c>
      <c r="NH89">
        <f>+'simulations corn farm1'!NH173</f>
        <v>136.19999999999999</v>
      </c>
      <c r="NI89">
        <f>+'simulations corn farm1'!NI173</f>
        <v>155.6</v>
      </c>
      <c r="NJ89">
        <f>+'simulations corn farm1'!NJ173</f>
        <v>166.8</v>
      </c>
      <c r="NK89">
        <f>+'simulations corn farm1'!NK173</f>
        <v>150</v>
      </c>
      <c r="NL89">
        <f>+'simulations corn farm1'!NL173</f>
        <v>158.5</v>
      </c>
      <c r="NM89">
        <f>+'simulations corn farm1'!NM173</f>
        <v>173.6</v>
      </c>
      <c r="NN89">
        <f>+'simulations corn farm1'!NN173</f>
        <v>160.5</v>
      </c>
      <c r="NO89">
        <f>+'simulations corn farm1'!NO173</f>
        <v>146.80000000000001</v>
      </c>
      <c r="NP89">
        <f>+'simulations corn farm1'!NP173</f>
        <v>137.4</v>
      </c>
      <c r="NQ89">
        <f>+'simulations corn farm1'!NQ173</f>
        <v>148.6</v>
      </c>
      <c r="NR89">
        <f>+'simulations corn farm1'!NR173</f>
        <v>150</v>
      </c>
      <c r="NS89">
        <f>+'simulations corn farm1'!NS173</f>
        <v>160.69999999999999</v>
      </c>
      <c r="NT89">
        <f>+'simulations corn farm1'!NT173</f>
        <v>158.4</v>
      </c>
      <c r="NU89">
        <f>+'simulations corn farm1'!NU173</f>
        <v>160.6</v>
      </c>
      <c r="NV89">
        <f>+'simulations corn farm1'!NV173</f>
        <v>135.80000000000001</v>
      </c>
      <c r="NW89">
        <f>+'simulations corn farm1'!NW173</f>
        <v>163.6</v>
      </c>
      <c r="NX89">
        <f>+'simulations corn farm1'!NX173</f>
        <v>125.3</v>
      </c>
      <c r="NY89">
        <f>+'simulations corn farm1'!NY173</f>
        <v>130</v>
      </c>
      <c r="NZ89">
        <f>+'simulations corn farm1'!NZ173</f>
        <v>146.6</v>
      </c>
      <c r="OA89">
        <f>+'simulations corn farm1'!OA173</f>
        <v>147.1</v>
      </c>
      <c r="OB89">
        <f>+'simulations corn farm1'!OB173</f>
        <v>159.30000000000001</v>
      </c>
      <c r="OC89">
        <f>+'simulations corn farm1'!OC173</f>
        <v>132.69999999999999</v>
      </c>
      <c r="OD89">
        <f>+'simulations corn farm1'!OD173</f>
        <v>149.69999999999999</v>
      </c>
      <c r="OE89">
        <f>+'simulations corn farm1'!OE173</f>
        <v>120.7</v>
      </c>
      <c r="OF89">
        <f>+'simulations corn farm1'!OF173</f>
        <v>131.5</v>
      </c>
      <c r="OG89">
        <f>+'simulations corn farm1'!OG173</f>
        <v>118.2</v>
      </c>
      <c r="OH89">
        <f>+'simulations corn farm1'!OH173</f>
        <v>145.1</v>
      </c>
      <c r="OI89">
        <f>+'simulations corn farm1'!OI173</f>
        <v>154.4</v>
      </c>
      <c r="OJ89">
        <f>+'simulations corn farm1'!OJ173</f>
        <v>144.5</v>
      </c>
      <c r="OK89">
        <f>+'simulations corn farm1'!OK173</f>
        <v>141.69999999999999</v>
      </c>
      <c r="OL89">
        <f>+'simulations corn farm1'!OL173</f>
        <v>146.19999999999999</v>
      </c>
      <c r="OM89">
        <f>+'simulations corn farm1'!OM173</f>
        <v>136.9</v>
      </c>
      <c r="ON89">
        <f>+'simulations corn farm1'!ON173</f>
        <v>145</v>
      </c>
      <c r="OO89">
        <f>+'simulations corn farm1'!OO173</f>
        <v>142.9</v>
      </c>
      <c r="OP89">
        <f>+'simulations corn farm1'!OP173</f>
        <v>155.1</v>
      </c>
      <c r="OQ89">
        <f>+'simulations corn farm1'!OQ173</f>
        <v>143.5</v>
      </c>
      <c r="OR89">
        <f>+'simulations corn farm1'!OR173</f>
        <v>130</v>
      </c>
      <c r="OS89">
        <f>+'simulations corn farm1'!OS173</f>
        <v>137.4</v>
      </c>
      <c r="OT89">
        <f>+'simulations corn farm1'!OT173</f>
        <v>177.9</v>
      </c>
      <c r="OU89">
        <f>+'simulations corn farm1'!OU173</f>
        <v>157.69999999999999</v>
      </c>
      <c r="OV89">
        <f>+'simulations corn farm1'!OV173</f>
        <v>145.1</v>
      </c>
      <c r="OW89">
        <f>+'simulations corn farm1'!OW173</f>
        <v>136.6</v>
      </c>
      <c r="OX89">
        <f>+'simulations corn farm1'!OX173</f>
        <v>146.1</v>
      </c>
      <c r="OY89">
        <f>+'simulations corn farm1'!OY173</f>
        <v>139.9</v>
      </c>
      <c r="OZ89">
        <f>+'simulations corn farm1'!OZ173</f>
        <v>171.5</v>
      </c>
      <c r="PA89">
        <f>+'simulations corn farm1'!PA173</f>
        <v>139.19999999999999</v>
      </c>
      <c r="PB89">
        <f>+'simulations corn farm1'!PB173</f>
        <v>168.8</v>
      </c>
      <c r="PC89">
        <f>+'simulations corn farm1'!PC173</f>
        <v>142.4</v>
      </c>
      <c r="PD89">
        <f>+'simulations corn farm1'!PD173</f>
        <v>162.6</v>
      </c>
      <c r="PE89">
        <f>+'simulations corn farm1'!PE173</f>
        <v>129.5</v>
      </c>
      <c r="PF89">
        <f>+'simulations corn farm1'!PF173</f>
        <v>154.4</v>
      </c>
      <c r="PG89">
        <f>+'simulations corn farm1'!PG173</f>
        <v>114.7</v>
      </c>
      <c r="PH89">
        <f>+'simulations corn farm1'!PH173</f>
        <v>172.2</v>
      </c>
      <c r="PI89">
        <f>+'simulations corn farm1'!PI173</f>
        <v>148.6</v>
      </c>
      <c r="PJ89">
        <f>+'simulations corn farm1'!PJ173</f>
        <v>164.2</v>
      </c>
      <c r="PK89">
        <f>+'simulations corn farm1'!PK173</f>
        <v>151</v>
      </c>
      <c r="PL89">
        <f>+'simulations corn farm1'!PL173</f>
        <v>172.1</v>
      </c>
      <c r="PM89">
        <f>+'simulations corn farm1'!PM173</f>
        <v>138</v>
      </c>
      <c r="PN89">
        <f>+'simulations corn farm1'!PN173</f>
        <v>149.19999999999999</v>
      </c>
      <c r="PO89">
        <f>+'simulations corn farm1'!PO173</f>
        <v>162.19999999999999</v>
      </c>
      <c r="PP89">
        <f>+'simulations corn farm1'!PP173</f>
        <v>156.1</v>
      </c>
      <c r="PQ89">
        <f>+'simulations corn farm1'!PQ173</f>
        <v>142.80000000000001</v>
      </c>
      <c r="PR89">
        <f>+'simulations corn farm1'!PR173</f>
        <v>146.1</v>
      </c>
      <c r="PS89">
        <f>+'simulations corn farm1'!PS173</f>
        <v>155</v>
      </c>
      <c r="PT89">
        <f>+'simulations corn farm1'!PT173</f>
        <v>133.4</v>
      </c>
      <c r="PU89">
        <f>+'simulations corn farm1'!PU173</f>
        <v>154.1</v>
      </c>
      <c r="PV89">
        <f>+'simulations corn farm1'!PV173</f>
        <v>164.3</v>
      </c>
      <c r="PW89">
        <f>+'simulations corn farm1'!PW173</f>
        <v>169.8</v>
      </c>
      <c r="PX89">
        <f>+'simulations corn farm1'!PX173</f>
        <v>146.9</v>
      </c>
      <c r="PY89">
        <f>+'simulations corn farm1'!PY173</f>
        <v>152.6</v>
      </c>
      <c r="PZ89">
        <f>+'simulations corn farm1'!PZ173</f>
        <v>184.8</v>
      </c>
      <c r="QA89">
        <f>+'simulations corn farm1'!QA173</f>
        <v>135.30000000000001</v>
      </c>
      <c r="QB89">
        <f>+'simulations corn farm1'!QB173</f>
        <v>132.9</v>
      </c>
      <c r="QC89">
        <f>+'simulations corn farm1'!QC173</f>
        <v>146.6</v>
      </c>
      <c r="QD89">
        <f>+'simulations corn farm1'!QD173</f>
        <v>159.69999999999999</v>
      </c>
      <c r="QE89">
        <f>+'simulations corn farm1'!QE173</f>
        <v>144.6</v>
      </c>
      <c r="QF89">
        <f>+'simulations corn farm1'!QF173</f>
        <v>129.1</v>
      </c>
      <c r="QG89">
        <f>+'simulations corn farm1'!QG173</f>
        <v>170</v>
      </c>
      <c r="QH89">
        <f>+'simulations corn farm1'!QH173</f>
        <v>166.8</v>
      </c>
      <c r="QI89">
        <f>+'simulations corn farm1'!QI173</f>
        <v>132.80000000000001</v>
      </c>
      <c r="QJ89">
        <f>+'simulations corn farm1'!QJ173</f>
        <v>171.1</v>
      </c>
      <c r="QK89">
        <f>+'simulations corn farm1'!QK173</f>
        <v>146.9</v>
      </c>
      <c r="QL89">
        <f>+'simulations corn farm1'!QL173</f>
        <v>152.5</v>
      </c>
      <c r="QM89">
        <f>+'simulations corn farm1'!QM173</f>
        <v>160</v>
      </c>
      <c r="QN89">
        <f>+'simulations corn farm1'!QN173</f>
        <v>159</v>
      </c>
      <c r="QO89">
        <f>+'simulations corn farm1'!QO173</f>
        <v>146.6</v>
      </c>
      <c r="QP89">
        <f>+'simulations corn farm1'!QP173</f>
        <v>140.1</v>
      </c>
      <c r="QQ89">
        <f>+'simulations corn farm1'!QQ173</f>
        <v>134.69999999999999</v>
      </c>
      <c r="QR89">
        <f>+'simulations corn farm1'!QR173</f>
        <v>155.4</v>
      </c>
      <c r="QS89">
        <f>+'simulations corn farm1'!QS173</f>
        <v>103.4</v>
      </c>
      <c r="QT89">
        <f>+'simulations corn farm1'!QT173</f>
        <v>145.19999999999999</v>
      </c>
      <c r="QU89">
        <f>+'simulations corn farm1'!QU173</f>
        <v>139.5</v>
      </c>
      <c r="QV89">
        <f>+'simulations corn farm1'!QV173</f>
        <v>155.80000000000001</v>
      </c>
      <c r="QW89">
        <f>+'simulations corn farm1'!QW173</f>
        <v>132.19999999999999</v>
      </c>
      <c r="QX89">
        <f>+'simulations corn farm1'!QX173</f>
        <v>148.19999999999999</v>
      </c>
      <c r="QY89">
        <f>+'simulations corn farm1'!QY173</f>
        <v>154.69999999999999</v>
      </c>
      <c r="QZ89">
        <f>+'simulations corn farm1'!QZ173</f>
        <v>162.30000000000001</v>
      </c>
      <c r="RA89">
        <f>+'simulations corn farm1'!RA173</f>
        <v>118</v>
      </c>
      <c r="RB89">
        <f>+'simulations corn farm1'!RB173</f>
        <v>157.30000000000001</v>
      </c>
      <c r="RC89">
        <f>+'simulations corn farm1'!RC173</f>
        <v>168.5</v>
      </c>
      <c r="RD89">
        <f>+'simulations corn farm1'!RD173</f>
        <v>158.69999999999999</v>
      </c>
      <c r="RE89">
        <f>+'simulations corn farm1'!RE173</f>
        <v>136.4</v>
      </c>
      <c r="RF89">
        <f>+'simulations corn farm1'!RF173</f>
        <v>165.1</v>
      </c>
      <c r="RG89">
        <f>+'simulations corn farm1'!RG173</f>
        <v>127.2</v>
      </c>
      <c r="RH89">
        <f>+'simulations corn farm1'!RH173</f>
        <v>159.30000000000001</v>
      </c>
      <c r="RI89">
        <f>+'simulations corn farm1'!RI173</f>
        <v>134.5</v>
      </c>
      <c r="RJ89">
        <f>+'simulations corn farm1'!RJ173</f>
        <v>159</v>
      </c>
      <c r="RK89">
        <f>+'simulations corn farm1'!RK173</f>
        <v>143.69999999999999</v>
      </c>
      <c r="RL89">
        <f>+'simulations corn farm1'!RL173</f>
        <v>159.5</v>
      </c>
      <c r="RM89">
        <f>+'simulations corn farm1'!RM173</f>
        <v>138.9</v>
      </c>
      <c r="RN89">
        <f>+'simulations corn farm1'!RN173</f>
        <v>156</v>
      </c>
      <c r="RO89">
        <f>+'simulations corn farm1'!RO173</f>
        <v>164.4</v>
      </c>
      <c r="RP89">
        <f>+'simulations corn farm1'!RP173</f>
        <v>172</v>
      </c>
      <c r="RQ89">
        <f>+'simulations corn farm1'!RQ173</f>
        <v>175.1</v>
      </c>
      <c r="RR89">
        <f>+'simulations corn farm1'!RR173</f>
        <v>154.9</v>
      </c>
      <c r="RS89">
        <f>+'simulations corn farm1'!RS173</f>
        <v>147.5</v>
      </c>
      <c r="RT89">
        <f>+'simulations corn farm1'!RT173</f>
        <v>152</v>
      </c>
      <c r="RU89">
        <f>+'simulations corn farm1'!RU173</f>
        <v>151.1</v>
      </c>
      <c r="RV89">
        <f>+'simulations corn farm1'!RV173</f>
        <v>148.9</v>
      </c>
      <c r="RW89">
        <f>+'simulations corn farm1'!RW173</f>
        <v>139.9</v>
      </c>
      <c r="RX89">
        <f>+'simulations corn farm1'!RX173</f>
        <v>145</v>
      </c>
      <c r="RY89">
        <f>+'simulations corn farm1'!RY173</f>
        <v>146.1</v>
      </c>
      <c r="RZ89">
        <f>+'simulations corn farm1'!RZ173</f>
        <v>164.4</v>
      </c>
      <c r="SA89">
        <f>+'simulations corn farm1'!SA173</f>
        <v>155.30000000000001</v>
      </c>
      <c r="SB89">
        <f>+'simulations corn farm1'!SB173</f>
        <v>157</v>
      </c>
      <c r="SC89">
        <f>+'simulations corn farm1'!SC173</f>
        <v>163.4</v>
      </c>
      <c r="SD89">
        <f>+'simulations corn farm1'!SD173</f>
        <v>118.7</v>
      </c>
      <c r="SE89">
        <f>+'simulations corn farm1'!SE173</f>
        <v>180.8</v>
      </c>
      <c r="SF89">
        <f>+'simulations corn farm1'!SF173</f>
        <v>158.4</v>
      </c>
      <c r="SG89">
        <f>+'simulations corn farm1'!SG173</f>
        <v>157.30000000000001</v>
      </c>
    </row>
    <row r="90" spans="1:501">
      <c r="A90">
        <v>2017</v>
      </c>
      <c r="B90">
        <f>+'simulations corn farm1'!B216</f>
        <v>153.6</v>
      </c>
      <c r="C90">
        <f>+'simulations corn farm1'!C216</f>
        <v>162.1</v>
      </c>
      <c r="D90">
        <f>+'simulations corn farm1'!D216</f>
        <v>129</v>
      </c>
      <c r="E90">
        <f>+'simulations corn farm1'!E216</f>
        <v>148.1</v>
      </c>
      <c r="F90">
        <f>+'simulations corn farm1'!F216</f>
        <v>146.5</v>
      </c>
      <c r="G90">
        <f>+'simulations corn farm1'!G216</f>
        <v>140.1</v>
      </c>
      <c r="H90">
        <f>+'simulations corn farm1'!H216</f>
        <v>164.6</v>
      </c>
      <c r="I90">
        <f>+'simulations corn farm1'!I216</f>
        <v>163.9</v>
      </c>
      <c r="J90">
        <f>+'simulations corn farm1'!J216</f>
        <v>152.6</v>
      </c>
      <c r="K90">
        <f>+'simulations corn farm1'!K216</f>
        <v>141.80000000000001</v>
      </c>
      <c r="L90">
        <f>+'simulations corn farm1'!L216</f>
        <v>152.4</v>
      </c>
      <c r="M90">
        <f>+'simulations corn farm1'!M216</f>
        <v>175.2</v>
      </c>
      <c r="N90">
        <f>+'simulations corn farm1'!N216</f>
        <v>136.1</v>
      </c>
      <c r="O90">
        <f>+'simulations corn farm1'!O216</f>
        <v>151.1</v>
      </c>
      <c r="P90">
        <f>+'simulations corn farm1'!P216</f>
        <v>158.19999999999999</v>
      </c>
      <c r="Q90">
        <f>+'simulations corn farm1'!Q216</f>
        <v>158.69999999999999</v>
      </c>
      <c r="R90">
        <f>+'simulations corn farm1'!R216</f>
        <v>163.6</v>
      </c>
      <c r="S90">
        <f>+'simulations corn farm1'!S216</f>
        <v>155.19999999999999</v>
      </c>
      <c r="T90">
        <f>+'simulations corn farm1'!T216</f>
        <v>170.2</v>
      </c>
      <c r="U90">
        <f>+'simulations corn farm1'!U216</f>
        <v>135.69999999999999</v>
      </c>
      <c r="V90">
        <f>+'simulations corn farm1'!V216</f>
        <v>147.4</v>
      </c>
      <c r="W90">
        <f>+'simulations corn farm1'!W216</f>
        <v>150.6</v>
      </c>
      <c r="X90">
        <f>+'simulations corn farm1'!X216</f>
        <v>148.9</v>
      </c>
      <c r="Y90">
        <f>+'simulations corn farm1'!Y216</f>
        <v>168.4</v>
      </c>
      <c r="Z90">
        <f>+'simulations corn farm1'!Z216</f>
        <v>148.1</v>
      </c>
      <c r="AA90">
        <f>+'simulations corn farm1'!AA216</f>
        <v>150.19999999999999</v>
      </c>
      <c r="AB90">
        <f>+'simulations corn farm1'!AB216</f>
        <v>142.6</v>
      </c>
      <c r="AC90">
        <f>+'simulations corn farm1'!AC216</f>
        <v>132.30000000000001</v>
      </c>
      <c r="AD90">
        <f>+'simulations corn farm1'!AD216</f>
        <v>179.4</v>
      </c>
      <c r="AE90">
        <f>+'simulations corn farm1'!AE216</f>
        <v>163.19999999999999</v>
      </c>
      <c r="AF90">
        <f>+'simulations corn farm1'!AF216</f>
        <v>138.4</v>
      </c>
      <c r="AG90">
        <f>+'simulations corn farm1'!AG216</f>
        <v>138.6</v>
      </c>
      <c r="AH90">
        <f>+'simulations corn farm1'!AH216</f>
        <v>143.69999999999999</v>
      </c>
      <c r="AI90">
        <f>+'simulations corn farm1'!AI216</f>
        <v>140.30000000000001</v>
      </c>
      <c r="AJ90">
        <f>+'simulations corn farm1'!AJ216</f>
        <v>138.9</v>
      </c>
      <c r="AK90">
        <f>+'simulations corn farm1'!AK216</f>
        <v>129.4</v>
      </c>
      <c r="AL90">
        <f>+'simulations corn farm1'!AL216</f>
        <v>144</v>
      </c>
      <c r="AM90">
        <f>+'simulations corn farm1'!AM216</f>
        <v>173.3</v>
      </c>
      <c r="AN90">
        <f>+'simulations corn farm1'!AN216</f>
        <v>146</v>
      </c>
      <c r="AO90">
        <f>+'simulations corn farm1'!AO216</f>
        <v>160.4</v>
      </c>
      <c r="AP90">
        <f>+'simulations corn farm1'!AP216</f>
        <v>159</v>
      </c>
      <c r="AQ90">
        <f>+'simulations corn farm1'!AQ216</f>
        <v>147.69999999999999</v>
      </c>
      <c r="AR90">
        <f>+'simulations corn farm1'!AR216</f>
        <v>169</v>
      </c>
      <c r="AS90">
        <f>+'simulations corn farm1'!AS216</f>
        <v>142.5</v>
      </c>
      <c r="AT90">
        <f>+'simulations corn farm1'!AT216</f>
        <v>140.1</v>
      </c>
      <c r="AU90">
        <f>+'simulations corn farm1'!AU216</f>
        <v>153</v>
      </c>
      <c r="AV90">
        <f>+'simulations corn farm1'!AV216</f>
        <v>160.9</v>
      </c>
      <c r="AW90">
        <f>+'simulations corn farm1'!AW216</f>
        <v>144.4</v>
      </c>
      <c r="AX90">
        <f>+'simulations corn farm1'!AX216</f>
        <v>173.2</v>
      </c>
      <c r="AY90">
        <f>+'simulations corn farm1'!AY216</f>
        <v>131.30000000000001</v>
      </c>
      <c r="AZ90">
        <f>+'simulations corn farm1'!AZ216</f>
        <v>177.5</v>
      </c>
      <c r="BA90">
        <f>+'simulations corn farm1'!BA216</f>
        <v>153.6</v>
      </c>
      <c r="BB90">
        <f>+'simulations corn farm1'!BB216</f>
        <v>145.5</v>
      </c>
      <c r="BC90">
        <f>+'simulations corn farm1'!BC216</f>
        <v>159</v>
      </c>
      <c r="BD90">
        <f>+'simulations corn farm1'!BD216</f>
        <v>137.1</v>
      </c>
      <c r="BE90">
        <f>+'simulations corn farm1'!BE216</f>
        <v>180.3</v>
      </c>
      <c r="BF90">
        <f>+'simulations corn farm1'!BF216</f>
        <v>144.69999999999999</v>
      </c>
      <c r="BG90">
        <f>+'simulations corn farm1'!BG216</f>
        <v>139.19999999999999</v>
      </c>
      <c r="BH90">
        <f>+'simulations corn farm1'!BH216</f>
        <v>145.30000000000001</v>
      </c>
      <c r="BI90">
        <f>+'simulations corn farm1'!BI216</f>
        <v>154.1</v>
      </c>
      <c r="BJ90">
        <f>+'simulations corn farm1'!BJ216</f>
        <v>170.2</v>
      </c>
      <c r="BK90">
        <f>+'simulations corn farm1'!BK216</f>
        <v>137.19999999999999</v>
      </c>
      <c r="BL90">
        <f>+'simulations corn farm1'!BL216</f>
        <v>144.6</v>
      </c>
      <c r="BM90">
        <f>+'simulations corn farm1'!BM216</f>
        <v>151.1</v>
      </c>
      <c r="BN90">
        <f>+'simulations corn farm1'!BN216</f>
        <v>151.1</v>
      </c>
      <c r="BO90">
        <f>+'simulations corn farm1'!BO216</f>
        <v>172.6</v>
      </c>
      <c r="BP90">
        <f>+'simulations corn farm1'!BP216</f>
        <v>152.30000000000001</v>
      </c>
      <c r="BQ90">
        <f>+'simulations corn farm1'!BQ216</f>
        <v>139.80000000000001</v>
      </c>
      <c r="BR90">
        <f>+'simulations corn farm1'!BR216</f>
        <v>143.80000000000001</v>
      </c>
      <c r="BS90">
        <f>+'simulations corn farm1'!BS216</f>
        <v>162.30000000000001</v>
      </c>
      <c r="BT90">
        <f>+'simulations corn farm1'!BT216</f>
        <v>132</v>
      </c>
      <c r="BU90">
        <f>+'simulations corn farm1'!BU216</f>
        <v>134.30000000000001</v>
      </c>
      <c r="BV90">
        <f>+'simulations corn farm1'!BV216</f>
        <v>149.4</v>
      </c>
      <c r="BW90">
        <f>+'simulations corn farm1'!BW216</f>
        <v>154.1</v>
      </c>
      <c r="BX90">
        <f>+'simulations corn farm1'!BX216</f>
        <v>165</v>
      </c>
      <c r="BY90">
        <f>+'simulations corn farm1'!BY216</f>
        <v>144.30000000000001</v>
      </c>
      <c r="BZ90">
        <f>+'simulations corn farm1'!BZ216</f>
        <v>172.5</v>
      </c>
      <c r="CA90">
        <f>+'simulations corn farm1'!CA216</f>
        <v>143.4</v>
      </c>
      <c r="CB90">
        <f>+'simulations corn farm1'!CB216</f>
        <v>131</v>
      </c>
      <c r="CC90">
        <f>+'simulations corn farm1'!CC216</f>
        <v>143.19999999999999</v>
      </c>
      <c r="CD90">
        <f>+'simulations corn farm1'!CD216</f>
        <v>144.5</v>
      </c>
      <c r="CE90">
        <f>+'simulations corn farm1'!CE216</f>
        <v>163</v>
      </c>
      <c r="CF90">
        <f>+'simulations corn farm1'!CF216</f>
        <v>159.6</v>
      </c>
      <c r="CG90">
        <f>+'simulations corn farm1'!CG216</f>
        <v>138.9</v>
      </c>
      <c r="CH90">
        <f>+'simulations corn farm1'!CH216</f>
        <v>137.6</v>
      </c>
      <c r="CI90">
        <f>+'simulations corn farm1'!CI216</f>
        <v>141.6</v>
      </c>
      <c r="CJ90">
        <f>+'simulations corn farm1'!CJ216</f>
        <v>146.30000000000001</v>
      </c>
      <c r="CK90">
        <f>+'simulations corn farm1'!CK216</f>
        <v>130.80000000000001</v>
      </c>
      <c r="CL90">
        <f>+'simulations corn farm1'!CL216</f>
        <v>156.30000000000001</v>
      </c>
      <c r="CM90">
        <f>+'simulations corn farm1'!CM216</f>
        <v>139.69999999999999</v>
      </c>
      <c r="CN90">
        <f>+'simulations corn farm1'!CN216</f>
        <v>159.19999999999999</v>
      </c>
      <c r="CO90">
        <f>+'simulations corn farm1'!CO216</f>
        <v>164.5</v>
      </c>
      <c r="CP90">
        <f>+'simulations corn farm1'!CP216</f>
        <v>156.30000000000001</v>
      </c>
      <c r="CQ90">
        <f>+'simulations corn farm1'!CQ216</f>
        <v>120.5</v>
      </c>
      <c r="CR90">
        <f>+'simulations corn farm1'!CR216</f>
        <v>160.4</v>
      </c>
      <c r="CS90">
        <f>+'simulations corn farm1'!CS216</f>
        <v>159.5</v>
      </c>
      <c r="CT90">
        <f>+'simulations corn farm1'!CT216</f>
        <v>146</v>
      </c>
      <c r="CU90">
        <f>+'simulations corn farm1'!CU216</f>
        <v>161.30000000000001</v>
      </c>
      <c r="CV90">
        <f>+'simulations corn farm1'!CV216</f>
        <v>142.80000000000001</v>
      </c>
      <c r="CW90">
        <f>+'simulations corn farm1'!CW216</f>
        <v>150</v>
      </c>
      <c r="CX90">
        <f>+'simulations corn farm1'!CX216</f>
        <v>137.69999999999999</v>
      </c>
      <c r="CY90">
        <f>+'simulations corn farm1'!CY216</f>
        <v>141.4</v>
      </c>
      <c r="CZ90">
        <f>+'simulations corn farm1'!CZ216</f>
        <v>165.1</v>
      </c>
      <c r="DA90">
        <f>+'simulations corn farm1'!DA216</f>
        <v>144.1</v>
      </c>
      <c r="DB90">
        <f>+'simulations corn farm1'!DB216</f>
        <v>145.5</v>
      </c>
      <c r="DC90">
        <f>+'simulations corn farm1'!DC216</f>
        <v>156.80000000000001</v>
      </c>
      <c r="DD90">
        <f>+'simulations corn farm1'!DD216</f>
        <v>140.5</v>
      </c>
      <c r="DE90">
        <f>+'simulations corn farm1'!DE216</f>
        <v>157.30000000000001</v>
      </c>
      <c r="DF90">
        <f>+'simulations corn farm1'!DF216</f>
        <v>171.2</v>
      </c>
      <c r="DG90">
        <f>+'simulations corn farm1'!DG216</f>
        <v>164.8</v>
      </c>
      <c r="DH90">
        <f>+'simulations corn farm1'!DH216</f>
        <v>143.19999999999999</v>
      </c>
      <c r="DI90">
        <f>+'simulations corn farm1'!DI216</f>
        <v>155.80000000000001</v>
      </c>
      <c r="DJ90">
        <f>+'simulations corn farm1'!DJ216</f>
        <v>147.9</v>
      </c>
      <c r="DK90">
        <f>+'simulations corn farm1'!DK216</f>
        <v>162.6</v>
      </c>
      <c r="DL90">
        <f>+'simulations corn farm1'!DL216</f>
        <v>133.5</v>
      </c>
      <c r="DM90">
        <f>+'simulations corn farm1'!DM216</f>
        <v>162.19999999999999</v>
      </c>
      <c r="DN90">
        <f>+'simulations corn farm1'!DN216</f>
        <v>140.80000000000001</v>
      </c>
      <c r="DO90">
        <f>+'simulations corn farm1'!DO216</f>
        <v>148.5</v>
      </c>
      <c r="DP90">
        <f>+'simulations corn farm1'!DP216</f>
        <v>173.5</v>
      </c>
      <c r="DQ90">
        <f>+'simulations corn farm1'!DQ216</f>
        <v>163.4</v>
      </c>
      <c r="DR90">
        <f>+'simulations corn farm1'!DR216</f>
        <v>149.19999999999999</v>
      </c>
      <c r="DS90">
        <f>+'simulations corn farm1'!DS216</f>
        <v>141.80000000000001</v>
      </c>
      <c r="DT90">
        <f>+'simulations corn farm1'!DT216</f>
        <v>151.4</v>
      </c>
      <c r="DU90">
        <f>+'simulations corn farm1'!DU216</f>
        <v>133.69999999999999</v>
      </c>
      <c r="DV90">
        <f>+'simulations corn farm1'!DV216</f>
        <v>162.6</v>
      </c>
      <c r="DW90">
        <f>+'simulations corn farm1'!DW216</f>
        <v>141.19999999999999</v>
      </c>
      <c r="DX90">
        <f>+'simulations corn farm1'!DX216</f>
        <v>159.6</v>
      </c>
      <c r="DY90">
        <f>+'simulations corn farm1'!DY216</f>
        <v>147.30000000000001</v>
      </c>
      <c r="DZ90">
        <f>+'simulations corn farm1'!DZ216</f>
        <v>166.5</v>
      </c>
      <c r="EA90">
        <f>+'simulations corn farm1'!EA216</f>
        <v>140.69999999999999</v>
      </c>
      <c r="EB90">
        <f>+'simulations corn farm1'!EB216</f>
        <v>124.6</v>
      </c>
      <c r="EC90">
        <f>+'simulations corn farm1'!EC216</f>
        <v>135.19999999999999</v>
      </c>
      <c r="ED90">
        <f>+'simulations corn farm1'!ED216</f>
        <v>169.8</v>
      </c>
      <c r="EE90">
        <f>+'simulations corn farm1'!EE216</f>
        <v>154</v>
      </c>
      <c r="EF90">
        <f>+'simulations corn farm1'!EF216</f>
        <v>136.80000000000001</v>
      </c>
      <c r="EG90">
        <f>+'simulations corn farm1'!EG216</f>
        <v>144.69999999999999</v>
      </c>
      <c r="EH90">
        <f>+'simulations corn farm1'!EH216</f>
        <v>157.19999999999999</v>
      </c>
      <c r="EI90">
        <f>+'simulations corn farm1'!EI216</f>
        <v>120.8</v>
      </c>
      <c r="EJ90">
        <f>+'simulations corn farm1'!EJ216</f>
        <v>150.4</v>
      </c>
      <c r="EK90">
        <f>+'simulations corn farm1'!EK216</f>
        <v>148</v>
      </c>
      <c r="EL90">
        <f>+'simulations corn farm1'!EL216</f>
        <v>150.69999999999999</v>
      </c>
      <c r="EM90">
        <f>+'simulations corn farm1'!EM216</f>
        <v>148.1</v>
      </c>
      <c r="EN90">
        <f>+'simulations corn farm1'!EN216</f>
        <v>142.19999999999999</v>
      </c>
      <c r="EO90">
        <f>+'simulations corn farm1'!EO216</f>
        <v>154.4</v>
      </c>
      <c r="EP90">
        <f>+'simulations corn farm1'!EP216</f>
        <v>135.80000000000001</v>
      </c>
      <c r="EQ90">
        <f>+'simulations corn farm1'!EQ216</f>
        <v>143.9</v>
      </c>
      <c r="ER90">
        <f>+'simulations corn farm1'!ER216</f>
        <v>129.30000000000001</v>
      </c>
      <c r="ES90">
        <f>+'simulations corn farm1'!ES216</f>
        <v>148.6</v>
      </c>
      <c r="ET90">
        <f>+'simulations corn farm1'!ET216</f>
        <v>174.5</v>
      </c>
      <c r="EU90">
        <f>+'simulations corn farm1'!EU216</f>
        <v>164.4</v>
      </c>
      <c r="EV90">
        <f>+'simulations corn farm1'!EV216</f>
        <v>159.30000000000001</v>
      </c>
      <c r="EW90">
        <f>+'simulations corn farm1'!EW216</f>
        <v>133.9</v>
      </c>
      <c r="EX90">
        <f>+'simulations corn farm1'!EX216</f>
        <v>159.19999999999999</v>
      </c>
      <c r="EY90">
        <f>+'simulations corn farm1'!EY216</f>
        <v>151.9</v>
      </c>
      <c r="EZ90">
        <f>+'simulations corn farm1'!EZ216</f>
        <v>122.5</v>
      </c>
      <c r="FA90">
        <f>+'simulations corn farm1'!FA216</f>
        <v>151</v>
      </c>
      <c r="FB90">
        <f>+'simulations corn farm1'!FB216</f>
        <v>145.1</v>
      </c>
      <c r="FC90">
        <f>+'simulations corn farm1'!FC216</f>
        <v>141.80000000000001</v>
      </c>
      <c r="FD90">
        <f>+'simulations corn farm1'!FD216</f>
        <v>145.19999999999999</v>
      </c>
      <c r="FE90">
        <f>+'simulations corn farm1'!FE216</f>
        <v>155</v>
      </c>
      <c r="FF90">
        <f>+'simulations corn farm1'!FF216</f>
        <v>148.19999999999999</v>
      </c>
      <c r="FG90">
        <f>+'simulations corn farm1'!FG216</f>
        <v>135.19999999999999</v>
      </c>
      <c r="FH90">
        <f>+'simulations corn farm1'!FH216</f>
        <v>148.4</v>
      </c>
      <c r="FI90">
        <f>+'simulations corn farm1'!FI216</f>
        <v>172.2</v>
      </c>
      <c r="FJ90">
        <f>+'simulations corn farm1'!FJ216</f>
        <v>161.6</v>
      </c>
      <c r="FK90">
        <f>+'simulations corn farm1'!FK216</f>
        <v>157.6</v>
      </c>
      <c r="FL90">
        <f>+'simulations corn farm1'!FL216</f>
        <v>166.9</v>
      </c>
      <c r="FM90">
        <f>+'simulations corn farm1'!FM216</f>
        <v>138.80000000000001</v>
      </c>
      <c r="FN90">
        <f>+'simulations corn farm1'!FN216</f>
        <v>155.30000000000001</v>
      </c>
      <c r="FO90">
        <f>+'simulations corn farm1'!FO216</f>
        <v>153.30000000000001</v>
      </c>
      <c r="FP90">
        <f>+'simulations corn farm1'!FP216</f>
        <v>136.69999999999999</v>
      </c>
      <c r="FQ90">
        <f>+'simulations corn farm1'!FQ216</f>
        <v>163.1</v>
      </c>
      <c r="FR90">
        <f>+'simulations corn farm1'!FR216</f>
        <v>158.1</v>
      </c>
      <c r="FS90">
        <f>+'simulations corn farm1'!FS216</f>
        <v>143.6</v>
      </c>
      <c r="FT90">
        <f>+'simulations corn farm1'!FT216</f>
        <v>157.1</v>
      </c>
      <c r="FU90">
        <f>+'simulations corn farm1'!FU216</f>
        <v>154.4</v>
      </c>
      <c r="FV90">
        <f>+'simulations corn farm1'!FV216</f>
        <v>175.6</v>
      </c>
      <c r="FW90">
        <f>+'simulations corn farm1'!FW216</f>
        <v>154.5</v>
      </c>
      <c r="FX90">
        <f>+'simulations corn farm1'!FX216</f>
        <v>139.30000000000001</v>
      </c>
      <c r="FY90">
        <f>+'simulations corn farm1'!FY216</f>
        <v>161.5</v>
      </c>
      <c r="FZ90">
        <f>+'simulations corn farm1'!FZ216</f>
        <v>166.9</v>
      </c>
      <c r="GA90">
        <f>+'simulations corn farm1'!GA216</f>
        <v>158.5</v>
      </c>
      <c r="GB90">
        <f>+'simulations corn farm1'!GB216</f>
        <v>135.9</v>
      </c>
      <c r="GC90">
        <f>+'simulations corn farm1'!GC216</f>
        <v>156.69999999999999</v>
      </c>
      <c r="GD90">
        <f>+'simulations corn farm1'!GD216</f>
        <v>122.9</v>
      </c>
      <c r="GE90">
        <f>+'simulations corn farm1'!GE216</f>
        <v>146.19999999999999</v>
      </c>
      <c r="GF90">
        <f>+'simulations corn farm1'!GF216</f>
        <v>169.9</v>
      </c>
      <c r="GG90">
        <f>+'simulations corn farm1'!GG216</f>
        <v>144.19999999999999</v>
      </c>
      <c r="GH90">
        <f>+'simulations corn farm1'!GH216</f>
        <v>161.5</v>
      </c>
      <c r="GI90">
        <f>+'simulations corn farm1'!GI216</f>
        <v>151.5</v>
      </c>
      <c r="GJ90">
        <f>+'simulations corn farm1'!GJ216</f>
        <v>126</v>
      </c>
      <c r="GK90">
        <f>+'simulations corn farm1'!GK216</f>
        <v>142</v>
      </c>
      <c r="GL90">
        <f>+'simulations corn farm1'!GL216</f>
        <v>155</v>
      </c>
      <c r="GM90">
        <f>+'simulations corn farm1'!GM216</f>
        <v>150</v>
      </c>
      <c r="GN90">
        <f>+'simulations corn farm1'!GN216</f>
        <v>160.19999999999999</v>
      </c>
      <c r="GO90">
        <f>+'simulations corn farm1'!GO216</f>
        <v>157.80000000000001</v>
      </c>
      <c r="GP90">
        <f>+'simulations corn farm1'!GP216</f>
        <v>148.80000000000001</v>
      </c>
      <c r="GQ90">
        <f>+'simulations corn farm1'!GQ216</f>
        <v>132.9</v>
      </c>
      <c r="GR90">
        <f>+'simulations corn farm1'!GR216</f>
        <v>135.6</v>
      </c>
      <c r="GS90">
        <f>+'simulations corn farm1'!GS216</f>
        <v>152.69999999999999</v>
      </c>
      <c r="GT90">
        <f>+'simulations corn farm1'!GT216</f>
        <v>154.30000000000001</v>
      </c>
      <c r="GU90">
        <f>+'simulations corn farm1'!GU216</f>
        <v>153.69999999999999</v>
      </c>
      <c r="GV90">
        <f>+'simulations corn farm1'!GV216</f>
        <v>154.69999999999999</v>
      </c>
      <c r="GW90">
        <f>+'simulations corn farm1'!GW216</f>
        <v>137.4</v>
      </c>
      <c r="GX90">
        <f>+'simulations corn farm1'!GX216</f>
        <v>137.80000000000001</v>
      </c>
      <c r="GY90">
        <f>+'simulations corn farm1'!GY216</f>
        <v>144</v>
      </c>
      <c r="GZ90">
        <f>+'simulations corn farm1'!GZ216</f>
        <v>177.4</v>
      </c>
      <c r="HA90">
        <f>+'simulations corn farm1'!HA216</f>
        <v>142.80000000000001</v>
      </c>
      <c r="HB90">
        <f>+'simulations corn farm1'!HB216</f>
        <v>158.1</v>
      </c>
      <c r="HC90">
        <f>+'simulations corn farm1'!HC216</f>
        <v>138.80000000000001</v>
      </c>
      <c r="HD90">
        <f>+'simulations corn farm1'!HD216</f>
        <v>135</v>
      </c>
      <c r="HE90">
        <f>+'simulations corn farm1'!HE216</f>
        <v>161.9</v>
      </c>
      <c r="HF90">
        <f>+'simulations corn farm1'!HF216</f>
        <v>146.5</v>
      </c>
      <c r="HG90">
        <f>+'simulations corn farm1'!HG216</f>
        <v>135.9</v>
      </c>
      <c r="HH90">
        <f>+'simulations corn farm1'!HH216</f>
        <v>149.5</v>
      </c>
      <c r="HI90">
        <f>+'simulations corn farm1'!HI216</f>
        <v>150.69999999999999</v>
      </c>
      <c r="HJ90">
        <f>+'simulations corn farm1'!HJ216</f>
        <v>138</v>
      </c>
      <c r="HK90">
        <f>+'simulations corn farm1'!HK216</f>
        <v>168.1</v>
      </c>
      <c r="HL90">
        <f>+'simulations corn farm1'!HL216</f>
        <v>151.80000000000001</v>
      </c>
      <c r="HM90">
        <f>+'simulations corn farm1'!HM216</f>
        <v>145.5</v>
      </c>
      <c r="HN90">
        <f>+'simulations corn farm1'!HN216</f>
        <v>142</v>
      </c>
      <c r="HO90">
        <f>+'simulations corn farm1'!HO216</f>
        <v>137.69999999999999</v>
      </c>
      <c r="HP90">
        <f>+'simulations corn farm1'!HP216</f>
        <v>144.69999999999999</v>
      </c>
      <c r="HQ90">
        <f>+'simulations corn farm1'!HQ216</f>
        <v>143.6</v>
      </c>
      <c r="HR90">
        <f>+'simulations corn farm1'!HR216</f>
        <v>154.80000000000001</v>
      </c>
      <c r="HS90">
        <f>+'simulations corn farm1'!HS216</f>
        <v>165.3</v>
      </c>
      <c r="HT90">
        <f>+'simulations corn farm1'!HT216</f>
        <v>161.9</v>
      </c>
      <c r="HU90">
        <f>+'simulations corn farm1'!HU216</f>
        <v>153.30000000000001</v>
      </c>
      <c r="HV90">
        <f>+'simulations corn farm1'!HV216</f>
        <v>135.4</v>
      </c>
      <c r="HW90">
        <f>+'simulations corn farm1'!HW216</f>
        <v>151.80000000000001</v>
      </c>
      <c r="HX90">
        <f>+'simulations corn farm1'!HX216</f>
        <v>150.30000000000001</v>
      </c>
      <c r="HY90">
        <f>+'simulations corn farm1'!HY216</f>
        <v>131.6</v>
      </c>
      <c r="HZ90">
        <f>+'simulations corn farm1'!HZ216</f>
        <v>154.9</v>
      </c>
      <c r="IA90">
        <f>+'simulations corn farm1'!IA216</f>
        <v>137.6</v>
      </c>
      <c r="IB90">
        <f>+'simulations corn farm1'!IB216</f>
        <v>162.69999999999999</v>
      </c>
      <c r="IC90">
        <f>+'simulations corn farm1'!IC216</f>
        <v>167.3</v>
      </c>
      <c r="ID90">
        <f>+'simulations corn farm1'!ID216</f>
        <v>130.19999999999999</v>
      </c>
      <c r="IE90">
        <f>+'simulations corn farm1'!IE216</f>
        <v>158.30000000000001</v>
      </c>
      <c r="IF90">
        <f>+'simulations corn farm1'!IF216</f>
        <v>145.5</v>
      </c>
      <c r="IG90">
        <f>+'simulations corn farm1'!IG216</f>
        <v>157.80000000000001</v>
      </c>
      <c r="IH90">
        <f>+'simulations corn farm1'!IH216</f>
        <v>154.1</v>
      </c>
      <c r="II90">
        <f>+'simulations corn farm1'!II216</f>
        <v>150.4</v>
      </c>
      <c r="IJ90">
        <f>+'simulations corn farm1'!IJ216</f>
        <v>146.4</v>
      </c>
      <c r="IK90">
        <f>+'simulations corn farm1'!IK216</f>
        <v>144</v>
      </c>
      <c r="IL90">
        <f>+'simulations corn farm1'!IL216</f>
        <v>123</v>
      </c>
      <c r="IM90">
        <f>+'simulations corn farm1'!IM216</f>
        <v>163.69999999999999</v>
      </c>
      <c r="IN90">
        <f>+'simulations corn farm1'!IN216</f>
        <v>151</v>
      </c>
      <c r="IO90">
        <f>+'simulations corn farm1'!IO216</f>
        <v>136.9</v>
      </c>
      <c r="IP90">
        <f>+'simulations corn farm1'!IP216</f>
        <v>156.4</v>
      </c>
      <c r="IQ90">
        <f>+'simulations corn farm1'!IQ216</f>
        <v>147.80000000000001</v>
      </c>
      <c r="IR90">
        <f>+'simulations corn farm1'!IR216</f>
        <v>156.5</v>
      </c>
      <c r="IS90">
        <f>+'simulations corn farm1'!IS216</f>
        <v>151.30000000000001</v>
      </c>
      <c r="IT90">
        <f>+'simulations corn farm1'!IT216</f>
        <v>145.1</v>
      </c>
      <c r="IU90">
        <f>+'simulations corn farm1'!IU216</f>
        <v>170.1</v>
      </c>
      <c r="IV90">
        <f>+'simulations corn farm1'!IV216</f>
        <v>118.7</v>
      </c>
      <c r="IW90">
        <f>+'simulations corn farm1'!IW216</f>
        <v>152.30000000000001</v>
      </c>
      <c r="IX90">
        <f>+'simulations corn farm1'!IX216</f>
        <v>132</v>
      </c>
      <c r="IY90">
        <f>+'simulations corn farm1'!IY216</f>
        <v>151.5</v>
      </c>
      <c r="IZ90">
        <f>+'simulations corn farm1'!IZ216</f>
        <v>150.80000000000001</v>
      </c>
      <c r="JA90">
        <f>+'simulations corn farm1'!JA216</f>
        <v>144.80000000000001</v>
      </c>
      <c r="JB90">
        <f>+'simulations corn farm1'!JB216</f>
        <v>142.9</v>
      </c>
      <c r="JC90">
        <f>+'simulations corn farm1'!JC216</f>
        <v>163.4</v>
      </c>
      <c r="JD90">
        <f>+'simulations corn farm1'!JD216</f>
        <v>140.80000000000001</v>
      </c>
      <c r="JE90">
        <f>+'simulations corn farm1'!JE216</f>
        <v>123.7</v>
      </c>
      <c r="JF90">
        <f>+'simulations corn farm1'!JF216</f>
        <v>131.80000000000001</v>
      </c>
      <c r="JG90">
        <f>+'simulations corn farm1'!JG216</f>
        <v>130</v>
      </c>
      <c r="JH90">
        <f>+'simulations corn farm1'!JH216</f>
        <v>173.4</v>
      </c>
      <c r="JI90">
        <f>+'simulations corn farm1'!JI216</f>
        <v>166.3</v>
      </c>
      <c r="JJ90">
        <f>+'simulations corn farm1'!JJ216</f>
        <v>155.6</v>
      </c>
      <c r="JK90">
        <f>+'simulations corn farm1'!JK216</f>
        <v>139.6</v>
      </c>
      <c r="JL90">
        <f>+'simulations corn farm1'!JL216</f>
        <v>141.69999999999999</v>
      </c>
      <c r="JM90">
        <f>+'simulations corn farm1'!JM216</f>
        <v>151.69999999999999</v>
      </c>
      <c r="JN90">
        <f>+'simulations corn farm1'!JN216</f>
        <v>155.80000000000001</v>
      </c>
      <c r="JO90">
        <f>+'simulations corn farm1'!JO216</f>
        <v>135.9</v>
      </c>
      <c r="JP90">
        <f>+'simulations corn farm1'!JP216</f>
        <v>147.4</v>
      </c>
      <c r="JQ90">
        <f>+'simulations corn farm1'!JQ216</f>
        <v>146.5</v>
      </c>
      <c r="JR90">
        <f>+'simulations corn farm1'!JR216</f>
        <v>168.7</v>
      </c>
      <c r="JS90">
        <f>+'simulations corn farm1'!JS216</f>
        <v>146.5</v>
      </c>
      <c r="JT90">
        <f>+'simulations corn farm1'!JT216</f>
        <v>148.30000000000001</v>
      </c>
      <c r="JU90">
        <f>+'simulations corn farm1'!JU216</f>
        <v>165.2</v>
      </c>
      <c r="JV90">
        <f>+'simulations corn farm1'!JV216</f>
        <v>158.4</v>
      </c>
      <c r="JW90">
        <f>+'simulations corn farm1'!JW216</f>
        <v>158</v>
      </c>
      <c r="JX90">
        <f>+'simulations corn farm1'!JX216</f>
        <v>162.5</v>
      </c>
      <c r="JY90">
        <f>+'simulations corn farm1'!JY216</f>
        <v>149.6</v>
      </c>
      <c r="JZ90">
        <f>+'simulations corn farm1'!JZ216</f>
        <v>141.1</v>
      </c>
      <c r="KA90">
        <f>+'simulations corn farm1'!KA216</f>
        <v>151.9</v>
      </c>
      <c r="KB90">
        <f>+'simulations corn farm1'!KB216</f>
        <v>165.7</v>
      </c>
      <c r="KC90">
        <f>+'simulations corn farm1'!KC216</f>
        <v>162.19999999999999</v>
      </c>
      <c r="KD90">
        <f>+'simulations corn farm1'!KD216</f>
        <v>134.6</v>
      </c>
      <c r="KE90">
        <f>+'simulations corn farm1'!KE216</f>
        <v>146.4</v>
      </c>
      <c r="KF90">
        <f>+'simulations corn farm1'!KF216</f>
        <v>134.1</v>
      </c>
      <c r="KG90">
        <f>+'simulations corn farm1'!KG216</f>
        <v>134.6</v>
      </c>
      <c r="KH90">
        <f>+'simulations corn farm1'!KH216</f>
        <v>123.3</v>
      </c>
      <c r="KI90">
        <f>+'simulations corn farm1'!KI216</f>
        <v>141.69999999999999</v>
      </c>
      <c r="KJ90">
        <f>+'simulations corn farm1'!KJ216</f>
        <v>134.5</v>
      </c>
      <c r="KK90">
        <f>+'simulations corn farm1'!KK216</f>
        <v>182.7</v>
      </c>
      <c r="KL90">
        <f>+'simulations corn farm1'!KL216</f>
        <v>159.19999999999999</v>
      </c>
      <c r="KM90">
        <f>+'simulations corn farm1'!KM216</f>
        <v>157.30000000000001</v>
      </c>
      <c r="KN90">
        <f>+'simulations corn farm1'!KN216</f>
        <v>141.4</v>
      </c>
      <c r="KO90">
        <f>+'simulations corn farm1'!KO216</f>
        <v>164.8</v>
      </c>
      <c r="KP90">
        <f>+'simulations corn farm1'!KP216</f>
        <v>130.6</v>
      </c>
      <c r="KQ90">
        <f>+'simulations corn farm1'!KQ216</f>
        <v>143.69999999999999</v>
      </c>
      <c r="KR90">
        <f>+'simulations corn farm1'!KR216</f>
        <v>132.4</v>
      </c>
      <c r="KS90">
        <f>+'simulations corn farm1'!KS216</f>
        <v>175.2</v>
      </c>
      <c r="KT90">
        <f>+'simulations corn farm1'!KT216</f>
        <v>138.4</v>
      </c>
      <c r="KU90">
        <f>+'simulations corn farm1'!KU216</f>
        <v>152.69999999999999</v>
      </c>
      <c r="KV90">
        <f>+'simulations corn farm1'!KV216</f>
        <v>139.1</v>
      </c>
      <c r="KW90">
        <f>+'simulations corn farm1'!KW216</f>
        <v>133.69999999999999</v>
      </c>
      <c r="KX90">
        <f>+'simulations corn farm1'!KX216</f>
        <v>157.19999999999999</v>
      </c>
      <c r="KY90">
        <f>+'simulations corn farm1'!KY216</f>
        <v>154.5</v>
      </c>
      <c r="KZ90">
        <f>+'simulations corn farm1'!KZ216</f>
        <v>162.5</v>
      </c>
      <c r="LA90">
        <f>+'simulations corn farm1'!LA216</f>
        <v>145.80000000000001</v>
      </c>
      <c r="LB90">
        <f>+'simulations corn farm1'!LB216</f>
        <v>134.80000000000001</v>
      </c>
      <c r="LC90">
        <f>+'simulations corn farm1'!LC216</f>
        <v>178.1</v>
      </c>
      <c r="LD90">
        <f>+'simulations corn farm1'!LD216</f>
        <v>167.9</v>
      </c>
      <c r="LE90">
        <f>+'simulations corn farm1'!LE216</f>
        <v>152.9</v>
      </c>
      <c r="LF90">
        <f>+'simulations corn farm1'!LF216</f>
        <v>156.1</v>
      </c>
      <c r="LG90">
        <f>+'simulations corn farm1'!LG216</f>
        <v>154.80000000000001</v>
      </c>
      <c r="LH90">
        <f>+'simulations corn farm1'!LH216</f>
        <v>149.30000000000001</v>
      </c>
      <c r="LI90">
        <f>+'simulations corn farm1'!LI216</f>
        <v>136.9</v>
      </c>
      <c r="LJ90">
        <f>+'simulations corn farm1'!LJ216</f>
        <v>170.4</v>
      </c>
      <c r="LK90">
        <f>+'simulations corn farm1'!LK216</f>
        <v>176.9</v>
      </c>
      <c r="LL90">
        <f>+'simulations corn farm1'!LL216</f>
        <v>158</v>
      </c>
      <c r="LM90">
        <f>+'simulations corn farm1'!LM216</f>
        <v>165.3</v>
      </c>
      <c r="LN90">
        <f>+'simulations corn farm1'!LN216</f>
        <v>137.4</v>
      </c>
      <c r="LO90">
        <f>+'simulations corn farm1'!LO216</f>
        <v>161.19999999999999</v>
      </c>
      <c r="LP90">
        <f>+'simulations corn farm1'!LP216</f>
        <v>134.6</v>
      </c>
      <c r="LQ90">
        <f>+'simulations corn farm1'!LQ216</f>
        <v>159.5</v>
      </c>
      <c r="LR90">
        <f>+'simulations corn farm1'!LR216</f>
        <v>170.2</v>
      </c>
      <c r="LS90">
        <f>+'simulations corn farm1'!LS216</f>
        <v>165.7</v>
      </c>
      <c r="LT90">
        <f>+'simulations corn farm1'!LT216</f>
        <v>153.1</v>
      </c>
      <c r="LU90">
        <f>+'simulations corn farm1'!LU216</f>
        <v>170.9</v>
      </c>
      <c r="LV90">
        <f>+'simulations corn farm1'!LV216</f>
        <v>154</v>
      </c>
      <c r="LW90">
        <f>+'simulations corn farm1'!LW216</f>
        <v>155.19999999999999</v>
      </c>
      <c r="LX90">
        <f>+'simulations corn farm1'!LX216</f>
        <v>138.1</v>
      </c>
      <c r="LY90">
        <f>+'simulations corn farm1'!LY216</f>
        <v>152.9</v>
      </c>
      <c r="LZ90">
        <f>+'simulations corn farm1'!LZ216</f>
        <v>176.9</v>
      </c>
      <c r="MA90">
        <f>+'simulations corn farm1'!MA216</f>
        <v>160.30000000000001</v>
      </c>
      <c r="MB90">
        <f>+'simulations corn farm1'!MB216</f>
        <v>140.30000000000001</v>
      </c>
      <c r="MC90">
        <f>+'simulations corn farm1'!MC216</f>
        <v>155.5</v>
      </c>
      <c r="MD90">
        <f>+'simulations corn farm1'!MD216</f>
        <v>125.3</v>
      </c>
      <c r="ME90">
        <f>+'simulations corn farm1'!ME216</f>
        <v>145</v>
      </c>
      <c r="MF90">
        <f>+'simulations corn farm1'!MF216</f>
        <v>144.19999999999999</v>
      </c>
      <c r="MG90">
        <f>+'simulations corn farm1'!MG216</f>
        <v>150.6</v>
      </c>
      <c r="MH90">
        <f>+'simulations corn farm1'!MH216</f>
        <v>167.5</v>
      </c>
      <c r="MI90">
        <f>+'simulations corn farm1'!MI216</f>
        <v>137.19999999999999</v>
      </c>
      <c r="MJ90">
        <f>+'simulations corn farm1'!MJ216</f>
        <v>130.6</v>
      </c>
      <c r="MK90">
        <f>+'simulations corn farm1'!MK216</f>
        <v>130</v>
      </c>
      <c r="ML90">
        <f>+'simulations corn farm1'!ML216</f>
        <v>138.80000000000001</v>
      </c>
      <c r="MM90">
        <f>+'simulations corn farm1'!MM216</f>
        <v>151.9</v>
      </c>
      <c r="MN90">
        <f>+'simulations corn farm1'!MN216</f>
        <v>160.4</v>
      </c>
      <c r="MO90">
        <f>+'simulations corn farm1'!MO216</f>
        <v>150.30000000000001</v>
      </c>
      <c r="MP90">
        <f>+'simulations corn farm1'!MP216</f>
        <v>174.7</v>
      </c>
      <c r="MQ90">
        <f>+'simulations corn farm1'!MQ216</f>
        <v>140.30000000000001</v>
      </c>
      <c r="MR90">
        <f>+'simulations corn farm1'!MR216</f>
        <v>139.5</v>
      </c>
      <c r="MS90">
        <f>+'simulations corn farm1'!MS216</f>
        <v>153.19999999999999</v>
      </c>
      <c r="MT90">
        <f>+'simulations corn farm1'!MT216</f>
        <v>141</v>
      </c>
      <c r="MU90">
        <f>+'simulations corn farm1'!MU216</f>
        <v>145.1</v>
      </c>
      <c r="MV90">
        <f>+'simulations corn farm1'!MV216</f>
        <v>153.30000000000001</v>
      </c>
      <c r="MW90">
        <f>+'simulations corn farm1'!MW216</f>
        <v>155.19999999999999</v>
      </c>
      <c r="MX90">
        <f>+'simulations corn farm1'!MX216</f>
        <v>197.4</v>
      </c>
      <c r="MY90">
        <f>+'simulations corn farm1'!MY216</f>
        <v>168.2</v>
      </c>
      <c r="MZ90">
        <f>+'simulations corn farm1'!MZ216</f>
        <v>129.5</v>
      </c>
      <c r="NA90">
        <f>+'simulations corn farm1'!NA216</f>
        <v>152.1</v>
      </c>
      <c r="NB90">
        <f>+'simulations corn farm1'!NB216</f>
        <v>143.4</v>
      </c>
      <c r="NC90">
        <f>+'simulations corn farm1'!NC216</f>
        <v>138.1</v>
      </c>
      <c r="ND90">
        <f>+'simulations corn farm1'!ND216</f>
        <v>152.1</v>
      </c>
      <c r="NE90">
        <f>+'simulations corn farm1'!NE216</f>
        <v>146</v>
      </c>
      <c r="NF90">
        <f>+'simulations corn farm1'!NF216</f>
        <v>135.1</v>
      </c>
      <c r="NG90">
        <f>+'simulations corn farm1'!NG216</f>
        <v>152.69999999999999</v>
      </c>
      <c r="NH90">
        <f>+'simulations corn farm1'!NH216</f>
        <v>141</v>
      </c>
      <c r="NI90">
        <f>+'simulations corn farm1'!NI216</f>
        <v>151.4</v>
      </c>
      <c r="NJ90">
        <f>+'simulations corn farm1'!NJ216</f>
        <v>157</v>
      </c>
      <c r="NK90">
        <f>+'simulations corn farm1'!NK216</f>
        <v>161.5</v>
      </c>
      <c r="NL90">
        <f>+'simulations corn farm1'!NL216</f>
        <v>150.6</v>
      </c>
      <c r="NM90">
        <f>+'simulations corn farm1'!NM216</f>
        <v>129.19999999999999</v>
      </c>
      <c r="NN90">
        <f>+'simulations corn farm1'!NN216</f>
        <v>160.4</v>
      </c>
      <c r="NO90">
        <f>+'simulations corn farm1'!NO216</f>
        <v>168.4</v>
      </c>
      <c r="NP90">
        <f>+'simulations corn farm1'!NP216</f>
        <v>161.1</v>
      </c>
      <c r="NQ90">
        <f>+'simulations corn farm1'!NQ216</f>
        <v>143</v>
      </c>
      <c r="NR90">
        <f>+'simulations corn farm1'!NR216</f>
        <v>166</v>
      </c>
      <c r="NS90">
        <f>+'simulations corn farm1'!NS216</f>
        <v>137.6</v>
      </c>
      <c r="NT90">
        <f>+'simulations corn farm1'!NT216</f>
        <v>145</v>
      </c>
      <c r="NU90">
        <f>+'simulations corn farm1'!NU216</f>
        <v>158.5</v>
      </c>
      <c r="NV90">
        <f>+'simulations corn farm1'!NV216</f>
        <v>146.30000000000001</v>
      </c>
      <c r="NW90">
        <f>+'simulations corn farm1'!NW216</f>
        <v>117.5</v>
      </c>
      <c r="NX90">
        <f>+'simulations corn farm1'!NX216</f>
        <v>132.69999999999999</v>
      </c>
      <c r="NY90">
        <f>+'simulations corn farm1'!NY216</f>
        <v>157.6</v>
      </c>
      <c r="NZ90">
        <f>+'simulations corn farm1'!NZ216</f>
        <v>138.9</v>
      </c>
      <c r="OA90">
        <f>+'simulations corn farm1'!OA216</f>
        <v>150.30000000000001</v>
      </c>
      <c r="OB90">
        <f>+'simulations corn farm1'!OB216</f>
        <v>126.5</v>
      </c>
      <c r="OC90">
        <f>+'simulations corn farm1'!OC216</f>
        <v>132.80000000000001</v>
      </c>
      <c r="OD90">
        <f>+'simulations corn farm1'!OD216</f>
        <v>146.1</v>
      </c>
      <c r="OE90">
        <f>+'simulations corn farm1'!OE216</f>
        <v>168.2</v>
      </c>
      <c r="OF90">
        <f>+'simulations corn farm1'!OF216</f>
        <v>144.6</v>
      </c>
      <c r="OG90">
        <f>+'simulations corn farm1'!OG216</f>
        <v>153</v>
      </c>
      <c r="OH90">
        <f>+'simulations corn farm1'!OH216</f>
        <v>148</v>
      </c>
      <c r="OI90">
        <f>+'simulations corn farm1'!OI216</f>
        <v>148.6</v>
      </c>
      <c r="OJ90">
        <f>+'simulations corn farm1'!OJ216</f>
        <v>162</v>
      </c>
      <c r="OK90">
        <f>+'simulations corn farm1'!OK216</f>
        <v>164.7</v>
      </c>
      <c r="OL90">
        <f>+'simulations corn farm1'!OL216</f>
        <v>145.30000000000001</v>
      </c>
      <c r="OM90">
        <f>+'simulations corn farm1'!OM216</f>
        <v>167.4</v>
      </c>
      <c r="ON90">
        <f>+'simulations corn farm1'!ON216</f>
        <v>134.69999999999999</v>
      </c>
      <c r="OO90">
        <f>+'simulations corn farm1'!OO216</f>
        <v>166.4</v>
      </c>
      <c r="OP90">
        <f>+'simulations corn farm1'!OP216</f>
        <v>114.9</v>
      </c>
      <c r="OQ90">
        <f>+'simulations corn farm1'!OQ216</f>
        <v>149.80000000000001</v>
      </c>
      <c r="OR90">
        <f>+'simulations corn farm1'!OR216</f>
        <v>140.9</v>
      </c>
      <c r="OS90">
        <f>+'simulations corn farm1'!OS216</f>
        <v>148.30000000000001</v>
      </c>
      <c r="OT90">
        <f>+'simulations corn farm1'!OT216</f>
        <v>156.5</v>
      </c>
      <c r="OU90">
        <f>+'simulations corn farm1'!OU216</f>
        <v>133.5</v>
      </c>
      <c r="OV90">
        <f>+'simulations corn farm1'!OV216</f>
        <v>147.30000000000001</v>
      </c>
      <c r="OW90">
        <f>+'simulations corn farm1'!OW216</f>
        <v>132.69999999999999</v>
      </c>
      <c r="OX90">
        <f>+'simulations corn farm1'!OX216</f>
        <v>156.69999999999999</v>
      </c>
      <c r="OY90">
        <f>+'simulations corn farm1'!OY216</f>
        <v>142.1</v>
      </c>
      <c r="OZ90">
        <f>+'simulations corn farm1'!OZ216</f>
        <v>159</v>
      </c>
      <c r="PA90">
        <f>+'simulations corn farm1'!PA216</f>
        <v>157.5</v>
      </c>
      <c r="PB90">
        <f>+'simulations corn farm1'!PB216</f>
        <v>137.6</v>
      </c>
      <c r="PC90">
        <f>+'simulations corn farm1'!PC216</f>
        <v>150</v>
      </c>
      <c r="PD90">
        <f>+'simulations corn farm1'!PD216</f>
        <v>159.4</v>
      </c>
      <c r="PE90">
        <f>+'simulations corn farm1'!PE216</f>
        <v>145.30000000000001</v>
      </c>
      <c r="PF90">
        <f>+'simulations corn farm1'!PF216</f>
        <v>155.4</v>
      </c>
      <c r="PG90">
        <f>+'simulations corn farm1'!PG216</f>
        <v>144.69999999999999</v>
      </c>
      <c r="PH90">
        <f>+'simulations corn farm1'!PH216</f>
        <v>168.6</v>
      </c>
      <c r="PI90">
        <f>+'simulations corn farm1'!PI216</f>
        <v>144.9</v>
      </c>
      <c r="PJ90">
        <f>+'simulations corn farm1'!PJ216</f>
        <v>153</v>
      </c>
      <c r="PK90">
        <f>+'simulations corn farm1'!PK216</f>
        <v>155.1</v>
      </c>
      <c r="PL90">
        <f>+'simulations corn farm1'!PL216</f>
        <v>135</v>
      </c>
      <c r="PM90">
        <f>+'simulations corn farm1'!PM216</f>
        <v>132.30000000000001</v>
      </c>
      <c r="PN90">
        <f>+'simulations corn farm1'!PN216</f>
        <v>155.19999999999999</v>
      </c>
      <c r="PO90">
        <f>+'simulations corn farm1'!PO216</f>
        <v>154.9</v>
      </c>
      <c r="PP90">
        <f>+'simulations corn farm1'!PP216</f>
        <v>141.30000000000001</v>
      </c>
      <c r="PQ90">
        <f>+'simulations corn farm1'!PQ216</f>
        <v>146.19999999999999</v>
      </c>
      <c r="PR90">
        <f>+'simulations corn farm1'!PR216</f>
        <v>188.6</v>
      </c>
      <c r="PS90">
        <f>+'simulations corn farm1'!PS216</f>
        <v>154.6</v>
      </c>
      <c r="PT90">
        <f>+'simulations corn farm1'!PT216</f>
        <v>185.6</v>
      </c>
      <c r="PU90">
        <f>+'simulations corn farm1'!PU216</f>
        <v>180.4</v>
      </c>
      <c r="PV90">
        <f>+'simulations corn farm1'!PV216</f>
        <v>160.80000000000001</v>
      </c>
      <c r="PW90">
        <f>+'simulations corn farm1'!PW216</f>
        <v>144.19999999999999</v>
      </c>
      <c r="PX90">
        <f>+'simulations corn farm1'!PX216</f>
        <v>144.19999999999999</v>
      </c>
      <c r="PY90">
        <f>+'simulations corn farm1'!PY216</f>
        <v>167.7</v>
      </c>
      <c r="PZ90">
        <f>+'simulations corn farm1'!PZ216</f>
        <v>162.4</v>
      </c>
      <c r="QA90">
        <f>+'simulations corn farm1'!QA216</f>
        <v>151</v>
      </c>
      <c r="QB90">
        <f>+'simulations corn farm1'!QB216</f>
        <v>140.19999999999999</v>
      </c>
      <c r="QC90">
        <f>+'simulations corn farm1'!QC216</f>
        <v>149</v>
      </c>
      <c r="QD90">
        <f>+'simulations corn farm1'!QD216</f>
        <v>174.7</v>
      </c>
      <c r="QE90">
        <f>+'simulations corn farm1'!QE216</f>
        <v>125.8</v>
      </c>
      <c r="QF90">
        <f>+'simulations corn farm1'!QF216</f>
        <v>140.80000000000001</v>
      </c>
      <c r="QG90">
        <f>+'simulations corn farm1'!QG216</f>
        <v>156.9</v>
      </c>
      <c r="QH90">
        <f>+'simulations corn farm1'!QH216</f>
        <v>152.4</v>
      </c>
      <c r="QI90">
        <f>+'simulations corn farm1'!QI216</f>
        <v>145.30000000000001</v>
      </c>
      <c r="QJ90">
        <f>+'simulations corn farm1'!QJ216</f>
        <v>165.7</v>
      </c>
      <c r="QK90">
        <f>+'simulations corn farm1'!QK216</f>
        <v>158.30000000000001</v>
      </c>
      <c r="QL90">
        <f>+'simulations corn farm1'!QL216</f>
        <v>153.9</v>
      </c>
      <c r="QM90">
        <f>+'simulations corn farm1'!QM216</f>
        <v>155</v>
      </c>
      <c r="QN90">
        <f>+'simulations corn farm1'!QN216</f>
        <v>125.1</v>
      </c>
      <c r="QO90">
        <f>+'simulations corn farm1'!QO216</f>
        <v>141.80000000000001</v>
      </c>
      <c r="QP90">
        <f>+'simulations corn farm1'!QP216</f>
        <v>145.80000000000001</v>
      </c>
      <c r="QQ90">
        <f>+'simulations corn farm1'!QQ216</f>
        <v>179.3</v>
      </c>
      <c r="QR90">
        <f>+'simulations corn farm1'!QR216</f>
        <v>142.30000000000001</v>
      </c>
      <c r="QS90">
        <f>+'simulations corn farm1'!QS216</f>
        <v>175.5</v>
      </c>
      <c r="QT90">
        <f>+'simulations corn farm1'!QT216</f>
        <v>148.4</v>
      </c>
      <c r="QU90">
        <f>+'simulations corn farm1'!QU216</f>
        <v>170.2</v>
      </c>
      <c r="QV90">
        <f>+'simulations corn farm1'!QV216</f>
        <v>157.5</v>
      </c>
      <c r="QW90">
        <f>+'simulations corn farm1'!QW216</f>
        <v>160.30000000000001</v>
      </c>
      <c r="QX90">
        <f>+'simulations corn farm1'!QX216</f>
        <v>158.80000000000001</v>
      </c>
      <c r="QY90">
        <f>+'simulations corn farm1'!QY216</f>
        <v>141</v>
      </c>
      <c r="QZ90">
        <f>+'simulations corn farm1'!QZ216</f>
        <v>144.4</v>
      </c>
      <c r="RA90">
        <f>+'simulations corn farm1'!RA216</f>
        <v>174.2</v>
      </c>
      <c r="RB90">
        <f>+'simulations corn farm1'!RB216</f>
        <v>150.1</v>
      </c>
      <c r="RC90">
        <f>+'simulations corn farm1'!RC216</f>
        <v>156.69999999999999</v>
      </c>
      <c r="RD90">
        <f>+'simulations corn farm1'!RD216</f>
        <v>134.9</v>
      </c>
      <c r="RE90">
        <f>+'simulations corn farm1'!RE216</f>
        <v>159.30000000000001</v>
      </c>
      <c r="RF90">
        <f>+'simulations corn farm1'!RF216</f>
        <v>145.19999999999999</v>
      </c>
      <c r="RG90">
        <f>+'simulations corn farm1'!RG216</f>
        <v>152</v>
      </c>
      <c r="RH90">
        <f>+'simulations corn farm1'!RH216</f>
        <v>173.6</v>
      </c>
      <c r="RI90">
        <f>+'simulations corn farm1'!RI216</f>
        <v>167.6</v>
      </c>
      <c r="RJ90">
        <f>+'simulations corn farm1'!RJ216</f>
        <v>146.80000000000001</v>
      </c>
      <c r="RK90">
        <f>+'simulations corn farm1'!RK216</f>
        <v>146</v>
      </c>
      <c r="RL90">
        <f>+'simulations corn farm1'!RL216</f>
        <v>160.6</v>
      </c>
      <c r="RM90">
        <f>+'simulations corn farm1'!RM216</f>
        <v>144.30000000000001</v>
      </c>
      <c r="RN90">
        <f>+'simulations corn farm1'!RN216</f>
        <v>123.4</v>
      </c>
      <c r="RO90">
        <f>+'simulations corn farm1'!RO216</f>
        <v>132</v>
      </c>
      <c r="RP90">
        <f>+'simulations corn farm1'!RP216</f>
        <v>145</v>
      </c>
      <c r="RQ90">
        <f>+'simulations corn farm1'!RQ216</f>
        <v>167.9</v>
      </c>
      <c r="RR90">
        <f>+'simulations corn farm1'!RR216</f>
        <v>141.4</v>
      </c>
      <c r="RS90">
        <f>+'simulations corn farm1'!RS216</f>
        <v>156.6</v>
      </c>
      <c r="RT90">
        <f>+'simulations corn farm1'!RT216</f>
        <v>158.30000000000001</v>
      </c>
      <c r="RU90">
        <f>+'simulations corn farm1'!RU216</f>
        <v>155.19999999999999</v>
      </c>
      <c r="RV90">
        <f>+'simulations corn farm1'!RV216</f>
        <v>159</v>
      </c>
      <c r="RW90">
        <f>+'simulations corn farm1'!RW216</f>
        <v>144</v>
      </c>
      <c r="RX90">
        <f>+'simulations corn farm1'!RX216</f>
        <v>134.19999999999999</v>
      </c>
      <c r="RY90">
        <f>+'simulations corn farm1'!RY216</f>
        <v>157.5</v>
      </c>
      <c r="RZ90">
        <f>+'simulations corn farm1'!RZ216</f>
        <v>157.30000000000001</v>
      </c>
      <c r="SA90">
        <f>+'simulations corn farm1'!SA216</f>
        <v>147.69999999999999</v>
      </c>
      <c r="SB90">
        <f>+'simulations corn farm1'!SB216</f>
        <v>136.4</v>
      </c>
      <c r="SC90">
        <f>+'simulations corn farm1'!SC216</f>
        <v>158.1</v>
      </c>
      <c r="SD90">
        <f>+'simulations corn farm1'!SD216</f>
        <v>132</v>
      </c>
      <c r="SE90">
        <f>+'simulations corn farm1'!SE216</f>
        <v>158.69999999999999</v>
      </c>
      <c r="SF90">
        <f>+'simulations corn farm1'!SF216</f>
        <v>149.4</v>
      </c>
      <c r="SG90">
        <f>+'simulations corn farm1'!SG216</f>
        <v>150.5</v>
      </c>
    </row>
    <row r="91" spans="1:501">
      <c r="A91">
        <v>2018</v>
      </c>
      <c r="B91">
        <f>+'simulations corn farm1'!B260</f>
        <v>141.9</v>
      </c>
      <c r="C91">
        <f>+'simulations corn farm1'!C260</f>
        <v>165.1</v>
      </c>
      <c r="D91">
        <f>+'simulations corn farm1'!D260</f>
        <v>128.30000000000001</v>
      </c>
      <c r="E91">
        <f>+'simulations corn farm1'!E260</f>
        <v>140.19999999999999</v>
      </c>
      <c r="F91">
        <f>+'simulations corn farm1'!F260</f>
        <v>162.69999999999999</v>
      </c>
      <c r="G91">
        <f>+'simulations corn farm1'!G260</f>
        <v>156.30000000000001</v>
      </c>
      <c r="H91">
        <f>+'simulations corn farm1'!H260</f>
        <v>150.6</v>
      </c>
      <c r="I91">
        <f>+'simulations corn farm1'!I260</f>
        <v>134.69999999999999</v>
      </c>
      <c r="J91">
        <f>+'simulations corn farm1'!J260</f>
        <v>151.6</v>
      </c>
      <c r="K91">
        <f>+'simulations corn farm1'!K260</f>
        <v>146.19999999999999</v>
      </c>
      <c r="L91">
        <f>+'simulations corn farm1'!L260</f>
        <v>195.9</v>
      </c>
      <c r="M91">
        <f>+'simulations corn farm1'!M260</f>
        <v>130.30000000000001</v>
      </c>
      <c r="N91">
        <f>+'simulations corn farm1'!N260</f>
        <v>152.5</v>
      </c>
      <c r="O91">
        <f>+'simulations corn farm1'!O260</f>
        <v>146.5</v>
      </c>
      <c r="P91">
        <f>+'simulations corn farm1'!P260</f>
        <v>151.4</v>
      </c>
      <c r="Q91">
        <f>+'simulations corn farm1'!Q260</f>
        <v>162.1</v>
      </c>
      <c r="R91">
        <f>+'simulations corn farm1'!R260</f>
        <v>173.2</v>
      </c>
      <c r="S91">
        <f>+'simulations corn farm1'!S260</f>
        <v>138.30000000000001</v>
      </c>
      <c r="T91">
        <f>+'simulations corn farm1'!T260</f>
        <v>146.80000000000001</v>
      </c>
      <c r="U91">
        <f>+'simulations corn farm1'!U260</f>
        <v>145.5</v>
      </c>
      <c r="V91">
        <f>+'simulations corn farm1'!V260</f>
        <v>156.6</v>
      </c>
      <c r="W91">
        <f>+'simulations corn farm1'!W260</f>
        <v>135.5</v>
      </c>
      <c r="X91">
        <f>+'simulations corn farm1'!X260</f>
        <v>143.6</v>
      </c>
      <c r="Y91">
        <f>+'simulations corn farm1'!Y260</f>
        <v>159.1</v>
      </c>
      <c r="Z91">
        <f>+'simulations corn farm1'!Z260</f>
        <v>151.6</v>
      </c>
      <c r="AA91">
        <f>+'simulations corn farm1'!AA260</f>
        <v>151.4</v>
      </c>
      <c r="AB91">
        <f>+'simulations corn farm1'!AB260</f>
        <v>166.7</v>
      </c>
      <c r="AC91">
        <f>+'simulations corn farm1'!AC260</f>
        <v>163.19999999999999</v>
      </c>
      <c r="AD91">
        <f>+'simulations corn farm1'!AD260</f>
        <v>150.80000000000001</v>
      </c>
      <c r="AE91">
        <f>+'simulations corn farm1'!AE260</f>
        <v>148.80000000000001</v>
      </c>
      <c r="AF91">
        <f>+'simulations corn farm1'!AF260</f>
        <v>137.1</v>
      </c>
      <c r="AG91">
        <f>+'simulations corn farm1'!AG260</f>
        <v>118.1</v>
      </c>
      <c r="AH91">
        <f>+'simulations corn farm1'!AH260</f>
        <v>176.4</v>
      </c>
      <c r="AI91">
        <f>+'simulations corn farm1'!AI260</f>
        <v>146.9</v>
      </c>
      <c r="AJ91">
        <f>+'simulations corn farm1'!AJ260</f>
        <v>159.9</v>
      </c>
      <c r="AK91">
        <f>+'simulations corn farm1'!AK260</f>
        <v>166.9</v>
      </c>
      <c r="AL91">
        <f>+'simulations corn farm1'!AL260</f>
        <v>171.4</v>
      </c>
      <c r="AM91">
        <f>+'simulations corn farm1'!AM260</f>
        <v>146</v>
      </c>
      <c r="AN91">
        <f>+'simulations corn farm1'!AN260</f>
        <v>147</v>
      </c>
      <c r="AO91">
        <f>+'simulations corn farm1'!AO260</f>
        <v>154.6</v>
      </c>
      <c r="AP91">
        <f>+'simulations corn farm1'!AP260</f>
        <v>151.80000000000001</v>
      </c>
      <c r="AQ91">
        <f>+'simulations corn farm1'!AQ260</f>
        <v>158.80000000000001</v>
      </c>
      <c r="AR91">
        <f>+'simulations corn farm1'!AR260</f>
        <v>149</v>
      </c>
      <c r="AS91">
        <f>+'simulations corn farm1'!AS260</f>
        <v>132.9</v>
      </c>
      <c r="AT91">
        <f>+'simulations corn farm1'!AT260</f>
        <v>152.9</v>
      </c>
      <c r="AU91">
        <f>+'simulations corn farm1'!AU260</f>
        <v>153.6</v>
      </c>
      <c r="AV91">
        <f>+'simulations corn farm1'!AV260</f>
        <v>151.9</v>
      </c>
      <c r="AW91">
        <f>+'simulations corn farm1'!AW260</f>
        <v>157.30000000000001</v>
      </c>
      <c r="AX91">
        <f>+'simulations corn farm1'!AX260</f>
        <v>160.80000000000001</v>
      </c>
      <c r="AY91">
        <f>+'simulations corn farm1'!AY260</f>
        <v>157</v>
      </c>
      <c r="AZ91">
        <f>+'simulations corn farm1'!AZ260</f>
        <v>159.9</v>
      </c>
      <c r="BA91">
        <f>+'simulations corn farm1'!BA260</f>
        <v>145.1</v>
      </c>
      <c r="BB91">
        <f>+'simulations corn farm1'!BB260</f>
        <v>145.30000000000001</v>
      </c>
      <c r="BC91">
        <f>+'simulations corn farm1'!BC260</f>
        <v>159.6</v>
      </c>
      <c r="BD91">
        <f>+'simulations corn farm1'!BD260</f>
        <v>126.2</v>
      </c>
      <c r="BE91">
        <f>+'simulations corn farm1'!BE260</f>
        <v>152.69999999999999</v>
      </c>
      <c r="BF91">
        <f>+'simulations corn farm1'!BF260</f>
        <v>152</v>
      </c>
      <c r="BG91">
        <f>+'simulations corn farm1'!BG260</f>
        <v>167.9</v>
      </c>
      <c r="BH91">
        <f>+'simulations corn farm1'!BH260</f>
        <v>164.2</v>
      </c>
      <c r="BI91">
        <f>+'simulations corn farm1'!BI260</f>
        <v>149.9</v>
      </c>
      <c r="BJ91">
        <f>+'simulations corn farm1'!BJ260</f>
        <v>176.2</v>
      </c>
      <c r="BK91">
        <f>+'simulations corn farm1'!BK260</f>
        <v>142.4</v>
      </c>
      <c r="BL91">
        <f>+'simulations corn farm1'!BL260</f>
        <v>158.9</v>
      </c>
      <c r="BM91">
        <f>+'simulations corn farm1'!BM260</f>
        <v>169</v>
      </c>
      <c r="BN91">
        <f>+'simulations corn farm1'!BN260</f>
        <v>155.5</v>
      </c>
      <c r="BO91">
        <f>+'simulations corn farm1'!BO260</f>
        <v>162.30000000000001</v>
      </c>
      <c r="BP91">
        <f>+'simulations corn farm1'!BP260</f>
        <v>177.6</v>
      </c>
      <c r="BQ91">
        <f>+'simulations corn farm1'!BQ260</f>
        <v>145.30000000000001</v>
      </c>
      <c r="BR91">
        <f>+'simulations corn farm1'!BR260</f>
        <v>155</v>
      </c>
      <c r="BS91">
        <f>+'simulations corn farm1'!BS260</f>
        <v>176.3</v>
      </c>
      <c r="BT91">
        <f>+'simulations corn farm1'!BT260</f>
        <v>113</v>
      </c>
      <c r="BU91">
        <f>+'simulations corn farm1'!BU260</f>
        <v>154.4</v>
      </c>
      <c r="BV91">
        <f>+'simulations corn farm1'!BV260</f>
        <v>161.6</v>
      </c>
      <c r="BW91">
        <f>+'simulations corn farm1'!BW260</f>
        <v>159.5</v>
      </c>
      <c r="BX91">
        <f>+'simulations corn farm1'!BX260</f>
        <v>139.6</v>
      </c>
      <c r="BY91">
        <f>+'simulations corn farm1'!BY260</f>
        <v>156.4</v>
      </c>
      <c r="BZ91">
        <f>+'simulations corn farm1'!BZ260</f>
        <v>153.30000000000001</v>
      </c>
      <c r="CA91">
        <f>+'simulations corn farm1'!CA260</f>
        <v>182.3</v>
      </c>
      <c r="CB91">
        <f>+'simulations corn farm1'!CB260</f>
        <v>173.6</v>
      </c>
      <c r="CC91">
        <f>+'simulations corn farm1'!CC260</f>
        <v>153</v>
      </c>
      <c r="CD91">
        <f>+'simulations corn farm1'!CD260</f>
        <v>159.6</v>
      </c>
      <c r="CE91">
        <f>+'simulations corn farm1'!CE260</f>
        <v>159</v>
      </c>
      <c r="CF91">
        <f>+'simulations corn farm1'!CF260</f>
        <v>150.1</v>
      </c>
      <c r="CG91">
        <f>+'simulations corn farm1'!CG260</f>
        <v>137.9</v>
      </c>
      <c r="CH91">
        <f>+'simulations corn farm1'!CH260</f>
        <v>148.69999999999999</v>
      </c>
      <c r="CI91">
        <f>+'simulations corn farm1'!CI260</f>
        <v>152.69999999999999</v>
      </c>
      <c r="CJ91">
        <f>+'simulations corn farm1'!CJ260</f>
        <v>155.1</v>
      </c>
      <c r="CK91">
        <f>+'simulations corn farm1'!CK260</f>
        <v>144.80000000000001</v>
      </c>
      <c r="CL91">
        <f>+'simulations corn farm1'!CL260</f>
        <v>179.1</v>
      </c>
      <c r="CM91">
        <f>+'simulations corn farm1'!CM260</f>
        <v>159.80000000000001</v>
      </c>
      <c r="CN91">
        <f>+'simulations corn farm1'!CN260</f>
        <v>138.80000000000001</v>
      </c>
      <c r="CO91">
        <f>+'simulations corn farm1'!CO260</f>
        <v>140.9</v>
      </c>
      <c r="CP91">
        <f>+'simulations corn farm1'!CP260</f>
        <v>134</v>
      </c>
      <c r="CQ91">
        <f>+'simulations corn farm1'!CQ260</f>
        <v>143.9</v>
      </c>
      <c r="CR91">
        <f>+'simulations corn farm1'!CR260</f>
        <v>187.4</v>
      </c>
      <c r="CS91">
        <f>+'simulations corn farm1'!CS260</f>
        <v>157.30000000000001</v>
      </c>
      <c r="CT91">
        <f>+'simulations corn farm1'!CT260</f>
        <v>167.1</v>
      </c>
      <c r="CU91">
        <f>+'simulations corn farm1'!CU260</f>
        <v>138.80000000000001</v>
      </c>
      <c r="CV91">
        <f>+'simulations corn farm1'!CV260</f>
        <v>132.9</v>
      </c>
      <c r="CW91">
        <f>+'simulations corn farm1'!CW260</f>
        <v>151.9</v>
      </c>
      <c r="CX91">
        <f>+'simulations corn farm1'!CX260</f>
        <v>167</v>
      </c>
      <c r="CY91">
        <f>+'simulations corn farm1'!CY260</f>
        <v>170.5</v>
      </c>
      <c r="CZ91">
        <f>+'simulations corn farm1'!CZ260</f>
        <v>147.4</v>
      </c>
      <c r="DA91">
        <f>+'simulations corn farm1'!DA260</f>
        <v>150.6</v>
      </c>
      <c r="DB91">
        <f>+'simulations corn farm1'!DB260</f>
        <v>178.2</v>
      </c>
      <c r="DC91">
        <f>+'simulations corn farm1'!DC260</f>
        <v>159.69999999999999</v>
      </c>
      <c r="DD91">
        <f>+'simulations corn farm1'!DD260</f>
        <v>148.1</v>
      </c>
      <c r="DE91">
        <f>+'simulations corn farm1'!DE260</f>
        <v>169.5</v>
      </c>
      <c r="DF91">
        <f>+'simulations corn farm1'!DF260</f>
        <v>147.1</v>
      </c>
      <c r="DG91">
        <f>+'simulations corn farm1'!DG260</f>
        <v>142.80000000000001</v>
      </c>
      <c r="DH91">
        <f>+'simulations corn farm1'!DH260</f>
        <v>142.1</v>
      </c>
      <c r="DI91">
        <f>+'simulations corn farm1'!DI260</f>
        <v>171.3</v>
      </c>
      <c r="DJ91">
        <f>+'simulations corn farm1'!DJ260</f>
        <v>159.4</v>
      </c>
      <c r="DK91">
        <f>+'simulations corn farm1'!DK260</f>
        <v>146.9</v>
      </c>
      <c r="DL91">
        <f>+'simulations corn farm1'!DL260</f>
        <v>144.30000000000001</v>
      </c>
      <c r="DM91">
        <f>+'simulations corn farm1'!DM260</f>
        <v>128.69999999999999</v>
      </c>
      <c r="DN91">
        <f>+'simulations corn farm1'!DN260</f>
        <v>159.1</v>
      </c>
      <c r="DO91">
        <f>+'simulations corn farm1'!DO260</f>
        <v>141.69999999999999</v>
      </c>
      <c r="DP91">
        <f>+'simulations corn farm1'!DP260</f>
        <v>165.5</v>
      </c>
      <c r="DQ91">
        <f>+'simulations corn farm1'!DQ260</f>
        <v>173.8</v>
      </c>
      <c r="DR91">
        <f>+'simulations corn farm1'!DR260</f>
        <v>158</v>
      </c>
      <c r="DS91">
        <f>+'simulations corn farm1'!DS260</f>
        <v>140.5</v>
      </c>
      <c r="DT91">
        <f>+'simulations corn farm1'!DT260</f>
        <v>155.19999999999999</v>
      </c>
      <c r="DU91">
        <f>+'simulations corn farm1'!DU260</f>
        <v>146.80000000000001</v>
      </c>
      <c r="DV91">
        <f>+'simulations corn farm1'!DV260</f>
        <v>168.5</v>
      </c>
      <c r="DW91">
        <f>+'simulations corn farm1'!DW260</f>
        <v>135.1</v>
      </c>
      <c r="DX91">
        <f>+'simulations corn farm1'!DX260</f>
        <v>146.80000000000001</v>
      </c>
      <c r="DY91">
        <f>+'simulations corn farm1'!DY260</f>
        <v>160.69999999999999</v>
      </c>
      <c r="DZ91">
        <f>+'simulations corn farm1'!DZ260</f>
        <v>130.69999999999999</v>
      </c>
      <c r="EA91">
        <f>+'simulations corn farm1'!EA260</f>
        <v>142.30000000000001</v>
      </c>
      <c r="EB91">
        <f>+'simulations corn farm1'!EB260</f>
        <v>154.80000000000001</v>
      </c>
      <c r="EC91">
        <f>+'simulations corn farm1'!EC260</f>
        <v>139.9</v>
      </c>
      <c r="ED91">
        <f>+'simulations corn farm1'!ED260</f>
        <v>154.30000000000001</v>
      </c>
      <c r="EE91">
        <f>+'simulations corn farm1'!EE260</f>
        <v>142.4</v>
      </c>
      <c r="EF91">
        <f>+'simulations corn farm1'!EF260</f>
        <v>149.5</v>
      </c>
      <c r="EG91">
        <f>+'simulations corn farm1'!EG260</f>
        <v>173.8</v>
      </c>
      <c r="EH91">
        <f>+'simulations corn farm1'!EH260</f>
        <v>170.9</v>
      </c>
      <c r="EI91">
        <f>+'simulations corn farm1'!EI260</f>
        <v>119.3</v>
      </c>
      <c r="EJ91">
        <f>+'simulations corn farm1'!EJ260</f>
        <v>138.5</v>
      </c>
      <c r="EK91">
        <f>+'simulations corn farm1'!EK260</f>
        <v>155.4</v>
      </c>
      <c r="EL91">
        <f>+'simulations corn farm1'!EL260</f>
        <v>150.80000000000001</v>
      </c>
      <c r="EM91">
        <f>+'simulations corn farm1'!EM260</f>
        <v>155.6</v>
      </c>
      <c r="EN91">
        <f>+'simulations corn farm1'!EN260</f>
        <v>148.80000000000001</v>
      </c>
      <c r="EO91">
        <f>+'simulations corn farm1'!EO260</f>
        <v>166.3</v>
      </c>
      <c r="EP91">
        <f>+'simulations corn farm1'!EP260</f>
        <v>160.69999999999999</v>
      </c>
      <c r="EQ91">
        <f>+'simulations corn farm1'!EQ260</f>
        <v>152.4</v>
      </c>
      <c r="ER91">
        <f>+'simulations corn farm1'!ER260</f>
        <v>134.4</v>
      </c>
      <c r="ES91">
        <f>+'simulations corn farm1'!ES260</f>
        <v>161.30000000000001</v>
      </c>
      <c r="ET91">
        <f>+'simulations corn farm1'!ET260</f>
        <v>144.30000000000001</v>
      </c>
      <c r="EU91">
        <f>+'simulations corn farm1'!EU260</f>
        <v>128.80000000000001</v>
      </c>
      <c r="EV91">
        <f>+'simulations corn farm1'!EV260</f>
        <v>137.9</v>
      </c>
      <c r="EW91">
        <f>+'simulations corn farm1'!EW260</f>
        <v>145.4</v>
      </c>
      <c r="EX91">
        <f>+'simulations corn farm1'!EX260</f>
        <v>154.80000000000001</v>
      </c>
      <c r="EY91">
        <f>+'simulations corn farm1'!EY260</f>
        <v>142.5</v>
      </c>
      <c r="EZ91">
        <f>+'simulations corn farm1'!EZ260</f>
        <v>158.19999999999999</v>
      </c>
      <c r="FA91">
        <f>+'simulations corn farm1'!FA260</f>
        <v>135.30000000000001</v>
      </c>
      <c r="FB91">
        <f>+'simulations corn farm1'!FB260</f>
        <v>147.30000000000001</v>
      </c>
      <c r="FC91">
        <f>+'simulations corn farm1'!FC260</f>
        <v>150.69999999999999</v>
      </c>
      <c r="FD91">
        <f>+'simulations corn farm1'!FD260</f>
        <v>145</v>
      </c>
      <c r="FE91">
        <f>+'simulations corn farm1'!FE260</f>
        <v>128</v>
      </c>
      <c r="FF91">
        <f>+'simulations corn farm1'!FF260</f>
        <v>169</v>
      </c>
      <c r="FG91">
        <f>+'simulations corn farm1'!FG260</f>
        <v>133.6</v>
      </c>
      <c r="FH91">
        <f>+'simulations corn farm1'!FH260</f>
        <v>168</v>
      </c>
      <c r="FI91">
        <f>+'simulations corn farm1'!FI260</f>
        <v>176.3</v>
      </c>
      <c r="FJ91">
        <f>+'simulations corn farm1'!FJ260</f>
        <v>168</v>
      </c>
      <c r="FK91">
        <f>+'simulations corn farm1'!FK260</f>
        <v>146.1</v>
      </c>
      <c r="FL91">
        <f>+'simulations corn farm1'!FL260</f>
        <v>155.5</v>
      </c>
      <c r="FM91">
        <f>+'simulations corn farm1'!FM260</f>
        <v>156.19999999999999</v>
      </c>
      <c r="FN91">
        <f>+'simulations corn farm1'!FN260</f>
        <v>146.5</v>
      </c>
      <c r="FO91">
        <f>+'simulations corn farm1'!FO260</f>
        <v>159.6</v>
      </c>
      <c r="FP91">
        <f>+'simulations corn farm1'!FP260</f>
        <v>138.80000000000001</v>
      </c>
      <c r="FQ91">
        <f>+'simulations corn farm1'!FQ260</f>
        <v>170.9</v>
      </c>
      <c r="FR91">
        <f>+'simulations corn farm1'!FR260</f>
        <v>173.8</v>
      </c>
      <c r="FS91">
        <f>+'simulations corn farm1'!FS260</f>
        <v>143.1</v>
      </c>
      <c r="FT91">
        <f>+'simulations corn farm1'!FT260</f>
        <v>154.5</v>
      </c>
      <c r="FU91">
        <f>+'simulations corn farm1'!FU260</f>
        <v>151.19999999999999</v>
      </c>
      <c r="FV91">
        <f>+'simulations corn farm1'!FV260</f>
        <v>150</v>
      </c>
      <c r="FW91">
        <f>+'simulations corn farm1'!FW260</f>
        <v>167.5</v>
      </c>
      <c r="FX91">
        <f>+'simulations corn farm1'!FX260</f>
        <v>151.69999999999999</v>
      </c>
      <c r="FY91">
        <f>+'simulations corn farm1'!FY260</f>
        <v>171.5</v>
      </c>
      <c r="FZ91">
        <f>+'simulations corn farm1'!FZ260</f>
        <v>142.80000000000001</v>
      </c>
      <c r="GA91">
        <f>+'simulations corn farm1'!GA260</f>
        <v>148.1</v>
      </c>
      <c r="GB91">
        <f>+'simulations corn farm1'!GB260</f>
        <v>148.69999999999999</v>
      </c>
      <c r="GC91">
        <f>+'simulations corn farm1'!GC260</f>
        <v>142</v>
      </c>
      <c r="GD91">
        <f>+'simulations corn farm1'!GD260</f>
        <v>113.1</v>
      </c>
      <c r="GE91">
        <f>+'simulations corn farm1'!GE260</f>
        <v>129.1</v>
      </c>
      <c r="GF91">
        <f>+'simulations corn farm1'!GF260</f>
        <v>161.6</v>
      </c>
      <c r="GG91">
        <f>+'simulations corn farm1'!GG260</f>
        <v>164.9</v>
      </c>
      <c r="GH91">
        <f>+'simulations corn farm1'!GH260</f>
        <v>142.6</v>
      </c>
      <c r="GI91">
        <f>+'simulations corn farm1'!GI260</f>
        <v>192.4</v>
      </c>
      <c r="GJ91">
        <f>+'simulations corn farm1'!GJ260</f>
        <v>170.1</v>
      </c>
      <c r="GK91">
        <f>+'simulations corn farm1'!GK260</f>
        <v>149.9</v>
      </c>
      <c r="GL91">
        <f>+'simulations corn farm1'!GL260</f>
        <v>144.9</v>
      </c>
      <c r="GM91">
        <f>+'simulations corn farm1'!GM260</f>
        <v>157.30000000000001</v>
      </c>
      <c r="GN91">
        <f>+'simulations corn farm1'!GN260</f>
        <v>158.4</v>
      </c>
      <c r="GO91">
        <f>+'simulations corn farm1'!GO260</f>
        <v>178.4</v>
      </c>
      <c r="GP91">
        <f>+'simulations corn farm1'!GP260</f>
        <v>167.7</v>
      </c>
      <c r="GQ91">
        <f>+'simulations corn farm1'!GQ260</f>
        <v>152.4</v>
      </c>
      <c r="GR91">
        <f>+'simulations corn farm1'!GR260</f>
        <v>151.1</v>
      </c>
      <c r="GS91">
        <f>+'simulations corn farm1'!GS260</f>
        <v>136.1</v>
      </c>
      <c r="GT91">
        <f>+'simulations corn farm1'!GT260</f>
        <v>144.4</v>
      </c>
      <c r="GU91">
        <f>+'simulations corn farm1'!GU260</f>
        <v>154.1</v>
      </c>
      <c r="GV91">
        <f>+'simulations corn farm1'!GV260</f>
        <v>167.7</v>
      </c>
      <c r="GW91">
        <f>+'simulations corn farm1'!GW260</f>
        <v>135.19999999999999</v>
      </c>
      <c r="GX91">
        <f>+'simulations corn farm1'!GX260</f>
        <v>176</v>
      </c>
      <c r="GY91">
        <f>+'simulations corn farm1'!GY260</f>
        <v>136.6</v>
      </c>
      <c r="GZ91">
        <f>+'simulations corn farm1'!GZ260</f>
        <v>153.1</v>
      </c>
      <c r="HA91">
        <f>+'simulations corn farm1'!HA260</f>
        <v>156.1</v>
      </c>
      <c r="HB91">
        <f>+'simulations corn farm1'!HB260</f>
        <v>172.8</v>
      </c>
      <c r="HC91">
        <f>+'simulations corn farm1'!HC260</f>
        <v>150.30000000000001</v>
      </c>
      <c r="HD91">
        <f>+'simulations corn farm1'!HD260</f>
        <v>119.7</v>
      </c>
      <c r="HE91">
        <f>+'simulations corn farm1'!HE260</f>
        <v>140.69999999999999</v>
      </c>
      <c r="HF91">
        <f>+'simulations corn farm1'!HF260</f>
        <v>147.80000000000001</v>
      </c>
      <c r="HG91">
        <f>+'simulations corn farm1'!HG260</f>
        <v>136.5</v>
      </c>
      <c r="HH91">
        <f>+'simulations corn farm1'!HH260</f>
        <v>159.6</v>
      </c>
      <c r="HI91">
        <f>+'simulations corn farm1'!HI260</f>
        <v>142.69999999999999</v>
      </c>
      <c r="HJ91">
        <f>+'simulations corn farm1'!HJ260</f>
        <v>162.30000000000001</v>
      </c>
      <c r="HK91">
        <f>+'simulations corn farm1'!HK260</f>
        <v>151.1</v>
      </c>
      <c r="HL91">
        <f>+'simulations corn farm1'!HL260</f>
        <v>151</v>
      </c>
      <c r="HM91">
        <f>+'simulations corn farm1'!HM260</f>
        <v>150.4</v>
      </c>
      <c r="HN91">
        <f>+'simulations corn farm1'!HN260</f>
        <v>158.9</v>
      </c>
      <c r="HO91">
        <f>+'simulations corn farm1'!HO260</f>
        <v>164.9</v>
      </c>
      <c r="HP91">
        <f>+'simulations corn farm1'!HP260</f>
        <v>162.9</v>
      </c>
      <c r="HQ91">
        <f>+'simulations corn farm1'!HQ260</f>
        <v>157.5</v>
      </c>
      <c r="HR91">
        <f>+'simulations corn farm1'!HR260</f>
        <v>161.6</v>
      </c>
      <c r="HS91">
        <f>+'simulations corn farm1'!HS260</f>
        <v>124.9</v>
      </c>
      <c r="HT91">
        <f>+'simulations corn farm1'!HT260</f>
        <v>162.80000000000001</v>
      </c>
      <c r="HU91">
        <f>+'simulations corn farm1'!HU260</f>
        <v>144.69999999999999</v>
      </c>
      <c r="HV91">
        <f>+'simulations corn farm1'!HV260</f>
        <v>157</v>
      </c>
      <c r="HW91">
        <f>+'simulations corn farm1'!HW260</f>
        <v>134.69999999999999</v>
      </c>
      <c r="HX91">
        <f>+'simulations corn farm1'!HX260</f>
        <v>177.2</v>
      </c>
      <c r="HY91">
        <f>+'simulations corn farm1'!HY260</f>
        <v>147.80000000000001</v>
      </c>
      <c r="HZ91">
        <f>+'simulations corn farm1'!HZ260</f>
        <v>158.80000000000001</v>
      </c>
      <c r="IA91">
        <f>+'simulations corn farm1'!IA260</f>
        <v>149.9</v>
      </c>
      <c r="IB91">
        <f>+'simulations corn farm1'!IB260</f>
        <v>159.19999999999999</v>
      </c>
      <c r="IC91">
        <f>+'simulations corn farm1'!IC260</f>
        <v>157.5</v>
      </c>
      <c r="ID91">
        <f>+'simulations corn farm1'!ID260</f>
        <v>129.6</v>
      </c>
      <c r="IE91">
        <f>+'simulations corn farm1'!IE260</f>
        <v>155.1</v>
      </c>
      <c r="IF91">
        <f>+'simulations corn farm1'!IF260</f>
        <v>162.69999999999999</v>
      </c>
      <c r="IG91">
        <f>+'simulations corn farm1'!IG260</f>
        <v>139.30000000000001</v>
      </c>
      <c r="IH91">
        <f>+'simulations corn farm1'!IH260</f>
        <v>147.5</v>
      </c>
      <c r="II91">
        <f>+'simulations corn farm1'!II260</f>
        <v>147.1</v>
      </c>
      <c r="IJ91">
        <f>+'simulations corn farm1'!IJ260</f>
        <v>117.4</v>
      </c>
      <c r="IK91">
        <f>+'simulations corn farm1'!IK260</f>
        <v>142.4</v>
      </c>
      <c r="IL91">
        <f>+'simulations corn farm1'!IL260</f>
        <v>150.9</v>
      </c>
      <c r="IM91">
        <f>+'simulations corn farm1'!IM260</f>
        <v>142</v>
      </c>
      <c r="IN91">
        <f>+'simulations corn farm1'!IN260</f>
        <v>132.30000000000001</v>
      </c>
      <c r="IO91">
        <f>+'simulations corn farm1'!IO260</f>
        <v>137.6</v>
      </c>
      <c r="IP91">
        <f>+'simulations corn farm1'!IP260</f>
        <v>153.80000000000001</v>
      </c>
      <c r="IQ91">
        <f>+'simulations corn farm1'!IQ260</f>
        <v>153</v>
      </c>
      <c r="IR91">
        <f>+'simulations corn farm1'!IR260</f>
        <v>130</v>
      </c>
      <c r="IS91">
        <f>+'simulations corn farm1'!IS260</f>
        <v>177.7</v>
      </c>
      <c r="IT91">
        <f>+'simulations corn farm1'!IT260</f>
        <v>162.30000000000001</v>
      </c>
      <c r="IU91">
        <f>+'simulations corn farm1'!IU260</f>
        <v>148.4</v>
      </c>
      <c r="IV91">
        <f>+'simulations corn farm1'!IV260</f>
        <v>165.4</v>
      </c>
      <c r="IW91">
        <f>+'simulations corn farm1'!IW260</f>
        <v>163.80000000000001</v>
      </c>
      <c r="IX91">
        <f>+'simulations corn farm1'!IX260</f>
        <v>131.5</v>
      </c>
      <c r="IY91">
        <f>+'simulations corn farm1'!IY260</f>
        <v>159.80000000000001</v>
      </c>
      <c r="IZ91">
        <f>+'simulations corn farm1'!IZ260</f>
        <v>157.69999999999999</v>
      </c>
      <c r="JA91">
        <f>+'simulations corn farm1'!JA260</f>
        <v>160</v>
      </c>
      <c r="JB91">
        <f>+'simulations corn farm1'!JB260</f>
        <v>129.6</v>
      </c>
      <c r="JC91">
        <f>+'simulations corn farm1'!JC260</f>
        <v>142.69999999999999</v>
      </c>
      <c r="JD91">
        <f>+'simulations corn farm1'!JD260</f>
        <v>152.1</v>
      </c>
      <c r="JE91">
        <f>+'simulations corn farm1'!JE260</f>
        <v>142.69999999999999</v>
      </c>
      <c r="JF91">
        <f>+'simulations corn farm1'!JF260</f>
        <v>139.1</v>
      </c>
      <c r="JG91">
        <f>+'simulations corn farm1'!JG260</f>
        <v>164.4</v>
      </c>
      <c r="JH91">
        <f>+'simulations corn farm1'!JH260</f>
        <v>172.7</v>
      </c>
      <c r="JI91">
        <f>+'simulations corn farm1'!JI260</f>
        <v>154.69999999999999</v>
      </c>
      <c r="JJ91">
        <f>+'simulations corn farm1'!JJ260</f>
        <v>167.1</v>
      </c>
      <c r="JK91">
        <f>+'simulations corn farm1'!JK260</f>
        <v>178.8</v>
      </c>
      <c r="JL91">
        <f>+'simulations corn farm1'!JL260</f>
        <v>182.1</v>
      </c>
      <c r="JM91">
        <f>+'simulations corn farm1'!JM260</f>
        <v>133</v>
      </c>
      <c r="JN91">
        <f>+'simulations corn farm1'!JN260</f>
        <v>176.4</v>
      </c>
      <c r="JO91">
        <f>+'simulations corn farm1'!JO260</f>
        <v>169.2</v>
      </c>
      <c r="JP91">
        <f>+'simulations corn farm1'!JP260</f>
        <v>149.6</v>
      </c>
      <c r="JQ91">
        <f>+'simulations corn farm1'!JQ260</f>
        <v>142.9</v>
      </c>
      <c r="JR91">
        <f>+'simulations corn farm1'!JR260</f>
        <v>132.80000000000001</v>
      </c>
      <c r="JS91">
        <f>+'simulations corn farm1'!JS260</f>
        <v>154.30000000000001</v>
      </c>
      <c r="JT91">
        <f>+'simulations corn farm1'!JT260</f>
        <v>159.4</v>
      </c>
      <c r="JU91">
        <f>+'simulations corn farm1'!JU260</f>
        <v>146.9</v>
      </c>
      <c r="JV91">
        <f>+'simulations corn farm1'!JV260</f>
        <v>150.6</v>
      </c>
      <c r="JW91">
        <f>+'simulations corn farm1'!JW260</f>
        <v>156.1</v>
      </c>
      <c r="JX91">
        <f>+'simulations corn farm1'!JX260</f>
        <v>183.2</v>
      </c>
      <c r="JY91">
        <f>+'simulations corn farm1'!JY260</f>
        <v>155.19999999999999</v>
      </c>
      <c r="JZ91">
        <f>+'simulations corn farm1'!JZ260</f>
        <v>143.4</v>
      </c>
      <c r="KA91">
        <f>+'simulations corn farm1'!KA260</f>
        <v>148.1</v>
      </c>
      <c r="KB91">
        <f>+'simulations corn farm1'!KB260</f>
        <v>159.80000000000001</v>
      </c>
      <c r="KC91">
        <f>+'simulations corn farm1'!KC260</f>
        <v>141.80000000000001</v>
      </c>
      <c r="KD91">
        <f>+'simulations corn farm1'!KD260</f>
        <v>143.1</v>
      </c>
      <c r="KE91">
        <f>+'simulations corn farm1'!KE260</f>
        <v>154.1</v>
      </c>
      <c r="KF91">
        <f>+'simulations corn farm1'!KF260</f>
        <v>151.4</v>
      </c>
      <c r="KG91">
        <f>+'simulations corn farm1'!KG260</f>
        <v>168.7</v>
      </c>
      <c r="KH91">
        <f>+'simulations corn farm1'!KH260</f>
        <v>166.4</v>
      </c>
      <c r="KI91">
        <f>+'simulations corn farm1'!KI260</f>
        <v>143.69999999999999</v>
      </c>
      <c r="KJ91">
        <f>+'simulations corn farm1'!KJ260</f>
        <v>149.4</v>
      </c>
      <c r="KK91">
        <f>+'simulations corn farm1'!KK260</f>
        <v>156.19999999999999</v>
      </c>
      <c r="KL91">
        <f>+'simulations corn farm1'!KL260</f>
        <v>148.19999999999999</v>
      </c>
      <c r="KM91">
        <f>+'simulations corn farm1'!KM260</f>
        <v>174.1</v>
      </c>
      <c r="KN91">
        <f>+'simulations corn farm1'!KN260</f>
        <v>139.69999999999999</v>
      </c>
      <c r="KO91">
        <f>+'simulations corn farm1'!KO260</f>
        <v>160.5</v>
      </c>
      <c r="KP91">
        <f>+'simulations corn farm1'!KP260</f>
        <v>140.80000000000001</v>
      </c>
      <c r="KQ91">
        <f>+'simulations corn farm1'!KQ260</f>
        <v>134.19999999999999</v>
      </c>
      <c r="KR91">
        <f>+'simulations corn farm1'!KR260</f>
        <v>139.19999999999999</v>
      </c>
      <c r="KS91">
        <f>+'simulations corn farm1'!KS260</f>
        <v>164.4</v>
      </c>
      <c r="KT91">
        <f>+'simulations corn farm1'!KT260</f>
        <v>147.5</v>
      </c>
      <c r="KU91">
        <f>+'simulations corn farm1'!KU260</f>
        <v>146.9</v>
      </c>
      <c r="KV91">
        <f>+'simulations corn farm1'!KV260</f>
        <v>147</v>
      </c>
      <c r="KW91">
        <f>+'simulations corn farm1'!KW260</f>
        <v>114.6</v>
      </c>
      <c r="KX91">
        <f>+'simulations corn farm1'!KX260</f>
        <v>159.69999999999999</v>
      </c>
      <c r="KY91">
        <f>+'simulations corn farm1'!KY260</f>
        <v>136.30000000000001</v>
      </c>
      <c r="KZ91">
        <f>+'simulations corn farm1'!KZ260</f>
        <v>144.6</v>
      </c>
      <c r="LA91">
        <f>+'simulations corn farm1'!LA260</f>
        <v>143.1</v>
      </c>
      <c r="LB91">
        <f>+'simulations corn farm1'!LB260</f>
        <v>162.6</v>
      </c>
      <c r="LC91">
        <f>+'simulations corn farm1'!LC260</f>
        <v>148.69999999999999</v>
      </c>
      <c r="LD91">
        <f>+'simulations corn farm1'!LD260</f>
        <v>161.5</v>
      </c>
      <c r="LE91">
        <f>+'simulations corn farm1'!LE260</f>
        <v>157.30000000000001</v>
      </c>
      <c r="LF91">
        <f>+'simulations corn farm1'!LF260</f>
        <v>147.69999999999999</v>
      </c>
      <c r="LG91">
        <f>+'simulations corn farm1'!LG260</f>
        <v>167.5</v>
      </c>
      <c r="LH91">
        <f>+'simulations corn farm1'!LH260</f>
        <v>140.19999999999999</v>
      </c>
      <c r="LI91">
        <f>+'simulations corn farm1'!LI260</f>
        <v>162.19999999999999</v>
      </c>
      <c r="LJ91">
        <f>+'simulations corn farm1'!LJ260</f>
        <v>146.5</v>
      </c>
      <c r="LK91">
        <f>+'simulations corn farm1'!LK260</f>
        <v>158.9</v>
      </c>
      <c r="LL91">
        <f>+'simulations corn farm1'!LL260</f>
        <v>138.1</v>
      </c>
      <c r="LM91">
        <f>+'simulations corn farm1'!LM260</f>
        <v>157.5</v>
      </c>
      <c r="LN91">
        <f>+'simulations corn farm1'!LN260</f>
        <v>138.80000000000001</v>
      </c>
      <c r="LO91">
        <f>+'simulations corn farm1'!LO260</f>
        <v>156.4</v>
      </c>
      <c r="LP91">
        <f>+'simulations corn farm1'!LP260</f>
        <v>159.9</v>
      </c>
      <c r="LQ91">
        <f>+'simulations corn farm1'!LQ260</f>
        <v>172.4</v>
      </c>
      <c r="LR91">
        <f>+'simulations corn farm1'!LR260</f>
        <v>173.7</v>
      </c>
      <c r="LS91">
        <f>+'simulations corn farm1'!LS260</f>
        <v>144.6</v>
      </c>
      <c r="LT91">
        <f>+'simulations corn farm1'!LT260</f>
        <v>159.80000000000001</v>
      </c>
      <c r="LU91">
        <f>+'simulations corn farm1'!LU260</f>
        <v>142.1</v>
      </c>
      <c r="LV91">
        <f>+'simulations corn farm1'!LV260</f>
        <v>122.6</v>
      </c>
      <c r="LW91">
        <f>+'simulations corn farm1'!LW260</f>
        <v>151.69999999999999</v>
      </c>
      <c r="LX91">
        <f>+'simulations corn farm1'!LX260</f>
        <v>152.19999999999999</v>
      </c>
      <c r="LY91">
        <f>+'simulations corn farm1'!LY260</f>
        <v>140.69999999999999</v>
      </c>
      <c r="LZ91">
        <f>+'simulations corn farm1'!LZ260</f>
        <v>131.69999999999999</v>
      </c>
      <c r="MA91">
        <f>+'simulations corn farm1'!MA260</f>
        <v>167.7</v>
      </c>
      <c r="MB91">
        <f>+'simulations corn farm1'!MB260</f>
        <v>154.9</v>
      </c>
      <c r="MC91">
        <f>+'simulations corn farm1'!MC260</f>
        <v>166.5</v>
      </c>
      <c r="MD91">
        <f>+'simulations corn farm1'!MD260</f>
        <v>158.4</v>
      </c>
      <c r="ME91">
        <f>+'simulations corn farm1'!ME260</f>
        <v>127.3</v>
      </c>
      <c r="MF91">
        <f>+'simulations corn farm1'!MF260</f>
        <v>164.4</v>
      </c>
      <c r="MG91">
        <f>+'simulations corn farm1'!MG260</f>
        <v>156.6</v>
      </c>
      <c r="MH91">
        <f>+'simulations corn farm1'!MH260</f>
        <v>155.4</v>
      </c>
      <c r="MI91">
        <f>+'simulations corn farm1'!MI260</f>
        <v>150.6</v>
      </c>
      <c r="MJ91">
        <f>+'simulations corn farm1'!MJ260</f>
        <v>146.9</v>
      </c>
      <c r="MK91">
        <f>+'simulations corn farm1'!MK260</f>
        <v>142.9</v>
      </c>
      <c r="ML91">
        <f>+'simulations corn farm1'!ML260</f>
        <v>166.9</v>
      </c>
      <c r="MM91">
        <f>+'simulations corn farm1'!MM260</f>
        <v>166.1</v>
      </c>
      <c r="MN91">
        <f>+'simulations corn farm1'!MN260</f>
        <v>165.8</v>
      </c>
      <c r="MO91">
        <f>+'simulations corn farm1'!MO260</f>
        <v>157.9</v>
      </c>
      <c r="MP91">
        <f>+'simulations corn farm1'!MP260</f>
        <v>165.3</v>
      </c>
      <c r="MQ91">
        <f>+'simulations corn farm1'!MQ260</f>
        <v>155.19999999999999</v>
      </c>
      <c r="MR91">
        <f>+'simulations corn farm1'!MR260</f>
        <v>167.2</v>
      </c>
      <c r="MS91">
        <f>+'simulations corn farm1'!MS260</f>
        <v>169.1</v>
      </c>
      <c r="MT91">
        <f>+'simulations corn farm1'!MT260</f>
        <v>179.8</v>
      </c>
      <c r="MU91">
        <f>+'simulations corn farm1'!MU260</f>
        <v>150.9</v>
      </c>
      <c r="MV91">
        <f>+'simulations corn farm1'!MV260</f>
        <v>156.1</v>
      </c>
      <c r="MW91">
        <f>+'simulations corn farm1'!MW260</f>
        <v>184.6</v>
      </c>
      <c r="MX91">
        <f>+'simulations corn farm1'!MX260</f>
        <v>134.80000000000001</v>
      </c>
      <c r="MY91">
        <f>+'simulations corn farm1'!MY260</f>
        <v>170.7</v>
      </c>
      <c r="MZ91">
        <f>+'simulations corn farm1'!MZ260</f>
        <v>151.1</v>
      </c>
      <c r="NA91">
        <f>+'simulations corn farm1'!NA260</f>
        <v>139.4</v>
      </c>
      <c r="NB91">
        <f>+'simulations corn farm1'!NB260</f>
        <v>168.8</v>
      </c>
      <c r="NC91">
        <f>+'simulations corn farm1'!NC260</f>
        <v>138.69999999999999</v>
      </c>
      <c r="ND91">
        <f>+'simulations corn farm1'!ND260</f>
        <v>154.80000000000001</v>
      </c>
      <c r="NE91">
        <f>+'simulations corn farm1'!NE260</f>
        <v>139.30000000000001</v>
      </c>
      <c r="NF91">
        <f>+'simulations corn farm1'!NF260</f>
        <v>153.6</v>
      </c>
      <c r="NG91">
        <f>+'simulations corn farm1'!NG260</f>
        <v>159.6</v>
      </c>
      <c r="NH91">
        <f>+'simulations corn farm1'!NH260</f>
        <v>136.4</v>
      </c>
      <c r="NI91">
        <f>+'simulations corn farm1'!NI260</f>
        <v>159.1</v>
      </c>
      <c r="NJ91">
        <f>+'simulations corn farm1'!NJ260</f>
        <v>160.1</v>
      </c>
      <c r="NK91">
        <f>+'simulations corn farm1'!NK260</f>
        <v>139.30000000000001</v>
      </c>
      <c r="NL91">
        <f>+'simulations corn farm1'!NL260</f>
        <v>142.4</v>
      </c>
      <c r="NM91">
        <f>+'simulations corn farm1'!NM260</f>
        <v>136.6</v>
      </c>
      <c r="NN91">
        <f>+'simulations corn farm1'!NN260</f>
        <v>160.30000000000001</v>
      </c>
      <c r="NO91">
        <f>+'simulations corn farm1'!NO260</f>
        <v>147.1</v>
      </c>
      <c r="NP91">
        <f>+'simulations corn farm1'!NP260</f>
        <v>148.6</v>
      </c>
      <c r="NQ91">
        <f>+'simulations corn farm1'!NQ260</f>
        <v>141.6</v>
      </c>
      <c r="NR91">
        <f>+'simulations corn farm1'!NR260</f>
        <v>142.69999999999999</v>
      </c>
      <c r="NS91">
        <f>+'simulations corn farm1'!NS260</f>
        <v>154</v>
      </c>
      <c r="NT91">
        <f>+'simulations corn farm1'!NT260</f>
        <v>150</v>
      </c>
      <c r="NU91">
        <f>+'simulations corn farm1'!NU260</f>
        <v>157</v>
      </c>
      <c r="NV91">
        <f>+'simulations corn farm1'!NV260</f>
        <v>144.1</v>
      </c>
      <c r="NW91">
        <f>+'simulations corn farm1'!NW260</f>
        <v>141.69999999999999</v>
      </c>
      <c r="NX91">
        <f>+'simulations corn farm1'!NX260</f>
        <v>129.30000000000001</v>
      </c>
      <c r="NY91">
        <f>+'simulations corn farm1'!NY260</f>
        <v>158.80000000000001</v>
      </c>
      <c r="NZ91">
        <f>+'simulations corn farm1'!NZ260</f>
        <v>123.3</v>
      </c>
      <c r="OA91">
        <f>+'simulations corn farm1'!OA260</f>
        <v>153.4</v>
      </c>
      <c r="OB91">
        <f>+'simulations corn farm1'!OB260</f>
        <v>141.19999999999999</v>
      </c>
      <c r="OC91">
        <f>+'simulations corn farm1'!OC260</f>
        <v>146.1</v>
      </c>
      <c r="OD91">
        <f>+'simulations corn farm1'!OD260</f>
        <v>119.5</v>
      </c>
      <c r="OE91">
        <f>+'simulations corn farm1'!OE260</f>
        <v>156.9</v>
      </c>
      <c r="OF91">
        <f>+'simulations corn farm1'!OF260</f>
        <v>152.6</v>
      </c>
      <c r="OG91">
        <f>+'simulations corn farm1'!OG260</f>
        <v>144.5</v>
      </c>
      <c r="OH91">
        <f>+'simulations corn farm1'!OH260</f>
        <v>137.5</v>
      </c>
      <c r="OI91">
        <f>+'simulations corn farm1'!OI260</f>
        <v>152.30000000000001</v>
      </c>
      <c r="OJ91">
        <f>+'simulations corn farm1'!OJ260</f>
        <v>145.80000000000001</v>
      </c>
      <c r="OK91">
        <f>+'simulations corn farm1'!OK260</f>
        <v>151.4</v>
      </c>
      <c r="OL91">
        <f>+'simulations corn farm1'!OL260</f>
        <v>155</v>
      </c>
      <c r="OM91">
        <f>+'simulations corn farm1'!OM260</f>
        <v>157.6</v>
      </c>
      <c r="ON91">
        <f>+'simulations corn farm1'!ON260</f>
        <v>174.4</v>
      </c>
      <c r="OO91">
        <f>+'simulations corn farm1'!OO260</f>
        <v>142</v>
      </c>
      <c r="OP91">
        <f>+'simulations corn farm1'!OP260</f>
        <v>148.30000000000001</v>
      </c>
      <c r="OQ91">
        <f>+'simulations corn farm1'!OQ260</f>
        <v>154.9</v>
      </c>
      <c r="OR91">
        <f>+'simulations corn farm1'!OR260</f>
        <v>157.1</v>
      </c>
      <c r="OS91">
        <f>+'simulations corn farm1'!OS260</f>
        <v>156.5</v>
      </c>
      <c r="OT91">
        <f>+'simulations corn farm1'!OT260</f>
        <v>144.69999999999999</v>
      </c>
      <c r="OU91">
        <f>+'simulations corn farm1'!OU260</f>
        <v>151</v>
      </c>
      <c r="OV91">
        <f>+'simulations corn farm1'!OV260</f>
        <v>171.9</v>
      </c>
      <c r="OW91">
        <f>+'simulations corn farm1'!OW260</f>
        <v>178.7</v>
      </c>
      <c r="OX91">
        <f>+'simulations corn farm1'!OX260</f>
        <v>141.1</v>
      </c>
      <c r="OY91">
        <f>+'simulations corn farm1'!OY260</f>
        <v>144.30000000000001</v>
      </c>
      <c r="OZ91">
        <f>+'simulations corn farm1'!OZ260</f>
        <v>152.69999999999999</v>
      </c>
      <c r="PA91">
        <f>+'simulations corn farm1'!PA260</f>
        <v>136.80000000000001</v>
      </c>
      <c r="PB91">
        <f>+'simulations corn farm1'!PB260</f>
        <v>149.5</v>
      </c>
      <c r="PC91">
        <f>+'simulations corn farm1'!PC260</f>
        <v>146.5</v>
      </c>
      <c r="PD91">
        <f>+'simulations corn farm1'!PD260</f>
        <v>143.9</v>
      </c>
      <c r="PE91">
        <f>+'simulations corn farm1'!PE260</f>
        <v>164.6</v>
      </c>
      <c r="PF91">
        <f>+'simulations corn farm1'!PF260</f>
        <v>167.5</v>
      </c>
      <c r="PG91">
        <f>+'simulations corn farm1'!PG260</f>
        <v>161.6</v>
      </c>
      <c r="PH91">
        <f>+'simulations corn farm1'!PH260</f>
        <v>179.8</v>
      </c>
      <c r="PI91">
        <f>+'simulations corn farm1'!PI260</f>
        <v>140.4</v>
      </c>
      <c r="PJ91">
        <f>+'simulations corn farm1'!PJ260</f>
        <v>144.19999999999999</v>
      </c>
      <c r="PK91">
        <f>+'simulations corn farm1'!PK260</f>
        <v>149.6</v>
      </c>
      <c r="PL91">
        <f>+'simulations corn farm1'!PL260</f>
        <v>150.6</v>
      </c>
      <c r="PM91">
        <f>+'simulations corn farm1'!PM260</f>
        <v>138.19999999999999</v>
      </c>
      <c r="PN91">
        <f>+'simulations corn farm1'!PN260</f>
        <v>162.6</v>
      </c>
      <c r="PO91">
        <f>+'simulations corn farm1'!PO260</f>
        <v>149.80000000000001</v>
      </c>
      <c r="PP91">
        <f>+'simulations corn farm1'!PP260</f>
        <v>162.69999999999999</v>
      </c>
      <c r="PQ91">
        <f>+'simulations corn farm1'!PQ260</f>
        <v>135.19999999999999</v>
      </c>
      <c r="PR91">
        <f>+'simulations corn farm1'!PR260</f>
        <v>160.69999999999999</v>
      </c>
      <c r="PS91">
        <f>+'simulations corn farm1'!PS260</f>
        <v>167.8</v>
      </c>
      <c r="PT91">
        <f>+'simulations corn farm1'!PT260</f>
        <v>165.9</v>
      </c>
      <c r="PU91">
        <f>+'simulations corn farm1'!PU260</f>
        <v>140.9</v>
      </c>
      <c r="PV91">
        <f>+'simulations corn farm1'!PV260</f>
        <v>168.4</v>
      </c>
      <c r="PW91">
        <f>+'simulations corn farm1'!PW260</f>
        <v>157.9</v>
      </c>
      <c r="PX91">
        <f>+'simulations corn farm1'!PX260</f>
        <v>141.1</v>
      </c>
      <c r="PY91">
        <f>+'simulations corn farm1'!PY260</f>
        <v>143.5</v>
      </c>
      <c r="PZ91">
        <f>+'simulations corn farm1'!PZ260</f>
        <v>143.9</v>
      </c>
      <c r="QA91">
        <f>+'simulations corn farm1'!QA260</f>
        <v>138.5</v>
      </c>
      <c r="QB91">
        <f>+'simulations corn farm1'!QB260</f>
        <v>154.9</v>
      </c>
      <c r="QC91">
        <f>+'simulations corn farm1'!QC260</f>
        <v>141.6</v>
      </c>
      <c r="QD91">
        <f>+'simulations corn farm1'!QD260</f>
        <v>141.1</v>
      </c>
      <c r="QE91">
        <f>+'simulations corn farm1'!QE260</f>
        <v>153.5</v>
      </c>
      <c r="QF91">
        <f>+'simulations corn farm1'!QF260</f>
        <v>158.80000000000001</v>
      </c>
      <c r="QG91">
        <f>+'simulations corn farm1'!QG260</f>
        <v>147.69999999999999</v>
      </c>
      <c r="QH91">
        <f>+'simulations corn farm1'!QH260</f>
        <v>151.5</v>
      </c>
      <c r="QI91">
        <f>+'simulations corn farm1'!QI260</f>
        <v>147.80000000000001</v>
      </c>
      <c r="QJ91">
        <f>+'simulations corn farm1'!QJ260</f>
        <v>156.30000000000001</v>
      </c>
      <c r="QK91">
        <f>+'simulations corn farm1'!QK260</f>
        <v>158.1</v>
      </c>
      <c r="QL91">
        <f>+'simulations corn farm1'!QL260</f>
        <v>155.4</v>
      </c>
      <c r="QM91">
        <f>+'simulations corn farm1'!QM260</f>
        <v>150.69999999999999</v>
      </c>
      <c r="QN91">
        <f>+'simulations corn farm1'!QN260</f>
        <v>148.30000000000001</v>
      </c>
      <c r="QO91">
        <f>+'simulations corn farm1'!QO260</f>
        <v>135.80000000000001</v>
      </c>
      <c r="QP91">
        <f>+'simulations corn farm1'!QP260</f>
        <v>151.19999999999999</v>
      </c>
      <c r="QQ91">
        <f>+'simulations corn farm1'!QQ260</f>
        <v>159.5</v>
      </c>
      <c r="QR91">
        <f>+'simulations corn farm1'!QR260</f>
        <v>166.2</v>
      </c>
      <c r="QS91">
        <f>+'simulations corn farm1'!QS260</f>
        <v>170.1</v>
      </c>
      <c r="QT91">
        <f>+'simulations corn farm1'!QT260</f>
        <v>151.69999999999999</v>
      </c>
      <c r="QU91">
        <f>+'simulations corn farm1'!QU260</f>
        <v>158.19999999999999</v>
      </c>
      <c r="QV91">
        <f>+'simulations corn farm1'!QV260</f>
        <v>149.6</v>
      </c>
      <c r="QW91">
        <f>+'simulations corn farm1'!QW260</f>
        <v>153.30000000000001</v>
      </c>
      <c r="QX91">
        <f>+'simulations corn farm1'!QX260</f>
        <v>153.9</v>
      </c>
      <c r="QY91">
        <f>+'simulations corn farm1'!QY260</f>
        <v>163.6</v>
      </c>
      <c r="QZ91">
        <f>+'simulations corn farm1'!QZ260</f>
        <v>165.2</v>
      </c>
      <c r="RA91">
        <f>+'simulations corn farm1'!RA260</f>
        <v>171.3</v>
      </c>
      <c r="RB91">
        <f>+'simulations corn farm1'!RB260</f>
        <v>152.19999999999999</v>
      </c>
      <c r="RC91">
        <f>+'simulations corn farm1'!RC260</f>
        <v>151.69999999999999</v>
      </c>
      <c r="RD91">
        <f>+'simulations corn farm1'!RD260</f>
        <v>150.5</v>
      </c>
      <c r="RE91">
        <f>+'simulations corn farm1'!RE260</f>
        <v>145.69999999999999</v>
      </c>
      <c r="RF91">
        <f>+'simulations corn farm1'!RF260</f>
        <v>178.4</v>
      </c>
      <c r="RG91">
        <f>+'simulations corn farm1'!RG260</f>
        <v>133.19999999999999</v>
      </c>
      <c r="RH91">
        <f>+'simulations corn farm1'!RH260</f>
        <v>177.9</v>
      </c>
      <c r="RI91">
        <f>+'simulations corn farm1'!RI260</f>
        <v>157.69999999999999</v>
      </c>
      <c r="RJ91">
        <f>+'simulations corn farm1'!RJ260</f>
        <v>143</v>
      </c>
      <c r="RK91">
        <f>+'simulations corn farm1'!RK260</f>
        <v>138.5</v>
      </c>
      <c r="RL91">
        <f>+'simulations corn farm1'!RL260</f>
        <v>145.5</v>
      </c>
      <c r="RM91">
        <f>+'simulations corn farm1'!RM260</f>
        <v>148.5</v>
      </c>
      <c r="RN91">
        <f>+'simulations corn farm1'!RN260</f>
        <v>148.9</v>
      </c>
      <c r="RO91">
        <f>+'simulations corn farm1'!RO260</f>
        <v>150.69999999999999</v>
      </c>
      <c r="RP91">
        <f>+'simulations corn farm1'!RP260</f>
        <v>160.9</v>
      </c>
      <c r="RQ91">
        <f>+'simulations corn farm1'!RQ260</f>
        <v>163.9</v>
      </c>
      <c r="RR91">
        <f>+'simulations corn farm1'!RR260</f>
        <v>168.2</v>
      </c>
      <c r="RS91">
        <f>+'simulations corn farm1'!RS260</f>
        <v>155.30000000000001</v>
      </c>
      <c r="RT91">
        <f>+'simulations corn farm1'!RT260</f>
        <v>167</v>
      </c>
      <c r="RU91">
        <f>+'simulations corn farm1'!RU260</f>
        <v>159.6</v>
      </c>
      <c r="RV91">
        <f>+'simulations corn farm1'!RV260</f>
        <v>161.1</v>
      </c>
      <c r="RW91">
        <f>+'simulations corn farm1'!RW260</f>
        <v>138.6</v>
      </c>
      <c r="RX91">
        <f>+'simulations corn farm1'!RX260</f>
        <v>157.4</v>
      </c>
      <c r="RY91">
        <f>+'simulations corn farm1'!RY260</f>
        <v>160.1</v>
      </c>
      <c r="RZ91">
        <f>+'simulations corn farm1'!RZ260</f>
        <v>161.6</v>
      </c>
      <c r="SA91">
        <f>+'simulations corn farm1'!SA260</f>
        <v>136.69999999999999</v>
      </c>
      <c r="SB91">
        <f>+'simulations corn farm1'!SB260</f>
        <v>153.1</v>
      </c>
      <c r="SC91">
        <f>+'simulations corn farm1'!SC260</f>
        <v>146.4</v>
      </c>
      <c r="SD91">
        <f>+'simulations corn farm1'!SD260</f>
        <v>138.69999999999999</v>
      </c>
      <c r="SE91">
        <f>+'simulations corn farm1'!SE260</f>
        <v>148.9</v>
      </c>
      <c r="SF91">
        <f>+'simulations corn farm1'!SF260</f>
        <v>150</v>
      </c>
      <c r="SG91">
        <f>+'simulations corn farm1'!SG260</f>
        <v>143.80000000000001</v>
      </c>
    </row>
    <row r="93" spans="1:501">
      <c r="A93" t="s">
        <v>598</v>
      </c>
      <c r="C93">
        <f>+'simulations corn farm1'!$Y$64</f>
        <v>122.49999999999999</v>
      </c>
    </row>
    <row r="94" spans="1:501">
      <c r="A94">
        <v>2014</v>
      </c>
      <c r="B94">
        <f>+MAX($C$93,B87)</f>
        <v>150</v>
      </c>
      <c r="C94">
        <f t="shared" ref="C94:BN95" si="44">+MAX($C$93,C87)</f>
        <v>150</v>
      </c>
      <c r="D94">
        <f t="shared" si="44"/>
        <v>150</v>
      </c>
      <c r="E94">
        <f t="shared" si="44"/>
        <v>150</v>
      </c>
      <c r="F94">
        <f t="shared" si="44"/>
        <v>150</v>
      </c>
      <c r="G94">
        <f t="shared" si="44"/>
        <v>150</v>
      </c>
      <c r="H94">
        <f t="shared" si="44"/>
        <v>150</v>
      </c>
      <c r="I94">
        <f t="shared" si="44"/>
        <v>150</v>
      </c>
      <c r="J94">
        <f t="shared" si="44"/>
        <v>150</v>
      </c>
      <c r="K94">
        <f t="shared" si="44"/>
        <v>150</v>
      </c>
      <c r="L94">
        <f t="shared" si="44"/>
        <v>150</v>
      </c>
      <c r="M94">
        <f t="shared" si="44"/>
        <v>150</v>
      </c>
      <c r="N94">
        <f t="shared" si="44"/>
        <v>150</v>
      </c>
      <c r="O94">
        <f t="shared" si="44"/>
        <v>150</v>
      </c>
      <c r="P94">
        <f t="shared" si="44"/>
        <v>150</v>
      </c>
      <c r="Q94">
        <f t="shared" si="44"/>
        <v>150</v>
      </c>
      <c r="R94">
        <f t="shared" si="44"/>
        <v>150</v>
      </c>
      <c r="S94">
        <f t="shared" si="44"/>
        <v>150</v>
      </c>
      <c r="T94">
        <f t="shared" si="44"/>
        <v>150</v>
      </c>
      <c r="U94">
        <f t="shared" si="44"/>
        <v>150</v>
      </c>
      <c r="V94">
        <f t="shared" si="44"/>
        <v>150</v>
      </c>
      <c r="W94">
        <f t="shared" si="44"/>
        <v>150</v>
      </c>
      <c r="X94">
        <f t="shared" si="44"/>
        <v>150</v>
      </c>
      <c r="Y94">
        <f t="shared" si="44"/>
        <v>150</v>
      </c>
      <c r="Z94">
        <f t="shared" si="44"/>
        <v>150</v>
      </c>
      <c r="AA94">
        <f t="shared" si="44"/>
        <v>150</v>
      </c>
      <c r="AB94">
        <f t="shared" si="44"/>
        <v>150</v>
      </c>
      <c r="AC94">
        <f t="shared" si="44"/>
        <v>150</v>
      </c>
      <c r="AD94">
        <f t="shared" si="44"/>
        <v>150</v>
      </c>
      <c r="AE94">
        <f t="shared" si="44"/>
        <v>150</v>
      </c>
      <c r="AF94">
        <f t="shared" si="44"/>
        <v>150</v>
      </c>
      <c r="AG94">
        <f t="shared" si="44"/>
        <v>150</v>
      </c>
      <c r="AH94">
        <f t="shared" si="44"/>
        <v>150</v>
      </c>
      <c r="AI94">
        <f t="shared" si="44"/>
        <v>150</v>
      </c>
      <c r="AJ94">
        <f t="shared" si="44"/>
        <v>150</v>
      </c>
      <c r="AK94">
        <f t="shared" si="44"/>
        <v>150</v>
      </c>
      <c r="AL94">
        <f t="shared" si="44"/>
        <v>150</v>
      </c>
      <c r="AM94">
        <f t="shared" si="44"/>
        <v>150</v>
      </c>
      <c r="AN94">
        <f t="shared" si="44"/>
        <v>150</v>
      </c>
      <c r="AO94">
        <f t="shared" si="44"/>
        <v>150</v>
      </c>
      <c r="AP94">
        <f t="shared" si="44"/>
        <v>150</v>
      </c>
      <c r="AQ94">
        <f t="shared" si="44"/>
        <v>150</v>
      </c>
      <c r="AR94">
        <f t="shared" si="44"/>
        <v>150</v>
      </c>
      <c r="AS94">
        <f t="shared" si="44"/>
        <v>150</v>
      </c>
      <c r="AT94">
        <f t="shared" si="44"/>
        <v>150</v>
      </c>
      <c r="AU94">
        <f t="shared" si="44"/>
        <v>150</v>
      </c>
      <c r="AV94">
        <f t="shared" si="44"/>
        <v>150</v>
      </c>
      <c r="AW94">
        <f t="shared" si="44"/>
        <v>150</v>
      </c>
      <c r="AX94">
        <f t="shared" si="44"/>
        <v>150</v>
      </c>
      <c r="AY94">
        <f t="shared" si="44"/>
        <v>150</v>
      </c>
      <c r="AZ94">
        <f t="shared" si="44"/>
        <v>150</v>
      </c>
      <c r="BA94">
        <f t="shared" si="44"/>
        <v>150</v>
      </c>
      <c r="BB94">
        <f t="shared" si="44"/>
        <v>150</v>
      </c>
      <c r="BC94">
        <f t="shared" si="44"/>
        <v>150</v>
      </c>
      <c r="BD94">
        <f t="shared" si="44"/>
        <v>150</v>
      </c>
      <c r="BE94">
        <f t="shared" si="44"/>
        <v>150</v>
      </c>
      <c r="BF94">
        <f t="shared" si="44"/>
        <v>150</v>
      </c>
      <c r="BG94">
        <f t="shared" si="44"/>
        <v>150</v>
      </c>
      <c r="BH94">
        <f t="shared" si="44"/>
        <v>150</v>
      </c>
      <c r="BI94">
        <f t="shared" si="44"/>
        <v>150</v>
      </c>
      <c r="BJ94">
        <f t="shared" si="44"/>
        <v>150</v>
      </c>
      <c r="BK94">
        <f t="shared" si="44"/>
        <v>150</v>
      </c>
      <c r="BL94">
        <f t="shared" si="44"/>
        <v>150</v>
      </c>
      <c r="BM94">
        <f t="shared" si="44"/>
        <v>150</v>
      </c>
      <c r="BN94">
        <f t="shared" si="44"/>
        <v>150</v>
      </c>
      <c r="BO94">
        <f t="shared" ref="BO94:DZ97" si="45">+MAX($C$93,BO87)</f>
        <v>150</v>
      </c>
      <c r="BP94">
        <f t="shared" si="45"/>
        <v>150</v>
      </c>
      <c r="BQ94">
        <f t="shared" si="45"/>
        <v>150</v>
      </c>
      <c r="BR94">
        <f t="shared" si="45"/>
        <v>150</v>
      </c>
      <c r="BS94">
        <f t="shared" si="45"/>
        <v>150</v>
      </c>
      <c r="BT94">
        <f t="shared" si="45"/>
        <v>150</v>
      </c>
      <c r="BU94">
        <f t="shared" si="45"/>
        <v>150</v>
      </c>
      <c r="BV94">
        <f t="shared" si="45"/>
        <v>150</v>
      </c>
      <c r="BW94">
        <f t="shared" si="45"/>
        <v>150</v>
      </c>
      <c r="BX94">
        <f t="shared" si="45"/>
        <v>150</v>
      </c>
      <c r="BY94">
        <f t="shared" si="45"/>
        <v>150</v>
      </c>
      <c r="BZ94">
        <f t="shared" si="45"/>
        <v>150</v>
      </c>
      <c r="CA94">
        <f t="shared" si="45"/>
        <v>150</v>
      </c>
      <c r="CB94">
        <f t="shared" si="45"/>
        <v>150</v>
      </c>
      <c r="CC94">
        <f t="shared" si="45"/>
        <v>150</v>
      </c>
      <c r="CD94">
        <f t="shared" si="45"/>
        <v>150</v>
      </c>
      <c r="CE94">
        <f t="shared" si="45"/>
        <v>150</v>
      </c>
      <c r="CF94">
        <f t="shared" si="45"/>
        <v>150</v>
      </c>
      <c r="CG94">
        <f t="shared" si="45"/>
        <v>150</v>
      </c>
      <c r="CH94">
        <f t="shared" si="45"/>
        <v>150</v>
      </c>
      <c r="CI94">
        <f t="shared" si="45"/>
        <v>150</v>
      </c>
      <c r="CJ94">
        <f t="shared" si="45"/>
        <v>150</v>
      </c>
      <c r="CK94">
        <f t="shared" si="45"/>
        <v>150</v>
      </c>
      <c r="CL94">
        <f t="shared" si="45"/>
        <v>150</v>
      </c>
      <c r="CM94">
        <f t="shared" si="45"/>
        <v>150</v>
      </c>
      <c r="CN94">
        <f t="shared" si="45"/>
        <v>150</v>
      </c>
      <c r="CO94">
        <f t="shared" si="45"/>
        <v>150</v>
      </c>
      <c r="CP94">
        <f t="shared" si="45"/>
        <v>150</v>
      </c>
      <c r="CQ94">
        <f t="shared" si="45"/>
        <v>150</v>
      </c>
      <c r="CR94">
        <f t="shared" si="45"/>
        <v>150</v>
      </c>
      <c r="CS94">
        <f t="shared" si="45"/>
        <v>150</v>
      </c>
      <c r="CT94">
        <f t="shared" si="45"/>
        <v>150</v>
      </c>
      <c r="CU94">
        <f t="shared" si="45"/>
        <v>150</v>
      </c>
      <c r="CV94">
        <f t="shared" si="45"/>
        <v>150</v>
      </c>
      <c r="CW94">
        <f t="shared" si="45"/>
        <v>150</v>
      </c>
      <c r="CX94">
        <f t="shared" si="45"/>
        <v>150</v>
      </c>
      <c r="CY94">
        <f t="shared" si="45"/>
        <v>150</v>
      </c>
      <c r="CZ94">
        <f t="shared" si="45"/>
        <v>150</v>
      </c>
      <c r="DA94">
        <f t="shared" si="45"/>
        <v>150</v>
      </c>
      <c r="DB94">
        <f t="shared" si="45"/>
        <v>150</v>
      </c>
      <c r="DC94">
        <f t="shared" si="45"/>
        <v>150</v>
      </c>
      <c r="DD94">
        <f t="shared" si="45"/>
        <v>150</v>
      </c>
      <c r="DE94">
        <f t="shared" si="45"/>
        <v>150</v>
      </c>
      <c r="DF94">
        <f t="shared" si="45"/>
        <v>150</v>
      </c>
      <c r="DG94">
        <f t="shared" si="45"/>
        <v>150</v>
      </c>
      <c r="DH94">
        <f t="shared" si="45"/>
        <v>150</v>
      </c>
      <c r="DI94">
        <f t="shared" si="45"/>
        <v>150</v>
      </c>
      <c r="DJ94">
        <f t="shared" si="45"/>
        <v>150</v>
      </c>
      <c r="DK94">
        <f t="shared" si="45"/>
        <v>150</v>
      </c>
      <c r="DL94">
        <f t="shared" si="45"/>
        <v>150</v>
      </c>
      <c r="DM94">
        <f t="shared" si="45"/>
        <v>150</v>
      </c>
      <c r="DN94">
        <f t="shared" si="45"/>
        <v>150</v>
      </c>
      <c r="DO94">
        <f t="shared" si="45"/>
        <v>150</v>
      </c>
      <c r="DP94">
        <f t="shared" si="45"/>
        <v>150</v>
      </c>
      <c r="DQ94">
        <f t="shared" si="45"/>
        <v>150</v>
      </c>
      <c r="DR94">
        <f t="shared" si="45"/>
        <v>150</v>
      </c>
      <c r="DS94">
        <f t="shared" si="45"/>
        <v>150</v>
      </c>
      <c r="DT94">
        <f t="shared" si="45"/>
        <v>150</v>
      </c>
      <c r="DU94">
        <f t="shared" si="45"/>
        <v>150</v>
      </c>
      <c r="DV94">
        <f t="shared" si="45"/>
        <v>150</v>
      </c>
      <c r="DW94">
        <f t="shared" si="45"/>
        <v>150</v>
      </c>
      <c r="DX94">
        <f t="shared" si="45"/>
        <v>150</v>
      </c>
      <c r="DY94">
        <f t="shared" si="45"/>
        <v>150</v>
      </c>
      <c r="DZ94">
        <f t="shared" si="45"/>
        <v>150</v>
      </c>
      <c r="EA94">
        <f t="shared" ref="EA94:GL98" si="46">+MAX($C$93,EA87)</f>
        <v>150</v>
      </c>
      <c r="EB94">
        <f t="shared" si="46"/>
        <v>150</v>
      </c>
      <c r="EC94">
        <f t="shared" si="46"/>
        <v>150</v>
      </c>
      <c r="ED94">
        <f t="shared" si="46"/>
        <v>150</v>
      </c>
      <c r="EE94">
        <f t="shared" si="46"/>
        <v>150</v>
      </c>
      <c r="EF94">
        <f t="shared" si="46"/>
        <v>150</v>
      </c>
      <c r="EG94">
        <f t="shared" si="46"/>
        <v>150</v>
      </c>
      <c r="EH94">
        <f t="shared" si="46"/>
        <v>150</v>
      </c>
      <c r="EI94">
        <f t="shared" si="46"/>
        <v>150</v>
      </c>
      <c r="EJ94">
        <f t="shared" si="46"/>
        <v>150</v>
      </c>
      <c r="EK94">
        <f t="shared" si="46"/>
        <v>150</v>
      </c>
      <c r="EL94">
        <f t="shared" si="46"/>
        <v>150</v>
      </c>
      <c r="EM94">
        <f t="shared" si="46"/>
        <v>150</v>
      </c>
      <c r="EN94">
        <f t="shared" si="46"/>
        <v>150</v>
      </c>
      <c r="EO94">
        <f t="shared" si="46"/>
        <v>150</v>
      </c>
      <c r="EP94">
        <f t="shared" si="46"/>
        <v>150</v>
      </c>
      <c r="EQ94">
        <f t="shared" si="46"/>
        <v>150</v>
      </c>
      <c r="ER94">
        <f t="shared" si="46"/>
        <v>150</v>
      </c>
      <c r="ES94">
        <f t="shared" si="46"/>
        <v>150</v>
      </c>
      <c r="ET94">
        <f t="shared" si="46"/>
        <v>150</v>
      </c>
      <c r="EU94">
        <f t="shared" si="46"/>
        <v>150</v>
      </c>
      <c r="EV94">
        <f t="shared" si="46"/>
        <v>150</v>
      </c>
      <c r="EW94">
        <f t="shared" si="46"/>
        <v>150</v>
      </c>
      <c r="EX94">
        <f t="shared" si="46"/>
        <v>150</v>
      </c>
      <c r="EY94">
        <f t="shared" si="46"/>
        <v>150</v>
      </c>
      <c r="EZ94">
        <f t="shared" si="46"/>
        <v>150</v>
      </c>
      <c r="FA94">
        <f t="shared" si="46"/>
        <v>150</v>
      </c>
      <c r="FB94">
        <f t="shared" si="46"/>
        <v>150</v>
      </c>
      <c r="FC94">
        <f t="shared" si="46"/>
        <v>150</v>
      </c>
      <c r="FD94">
        <f t="shared" si="46"/>
        <v>150</v>
      </c>
      <c r="FE94">
        <f t="shared" si="46"/>
        <v>150</v>
      </c>
      <c r="FF94">
        <f t="shared" si="46"/>
        <v>150</v>
      </c>
      <c r="FG94">
        <f t="shared" si="46"/>
        <v>150</v>
      </c>
      <c r="FH94">
        <f t="shared" si="46"/>
        <v>150</v>
      </c>
      <c r="FI94">
        <f t="shared" si="46"/>
        <v>150</v>
      </c>
      <c r="FJ94">
        <f t="shared" si="46"/>
        <v>150</v>
      </c>
      <c r="FK94">
        <f t="shared" si="46"/>
        <v>150</v>
      </c>
      <c r="FL94">
        <f t="shared" si="46"/>
        <v>150</v>
      </c>
      <c r="FM94">
        <f t="shared" si="46"/>
        <v>150</v>
      </c>
      <c r="FN94">
        <f t="shared" si="46"/>
        <v>150</v>
      </c>
      <c r="FO94">
        <f t="shared" si="46"/>
        <v>150</v>
      </c>
      <c r="FP94">
        <f t="shared" si="46"/>
        <v>150</v>
      </c>
      <c r="FQ94">
        <f t="shared" si="46"/>
        <v>150</v>
      </c>
      <c r="FR94">
        <f t="shared" si="46"/>
        <v>150</v>
      </c>
      <c r="FS94">
        <f t="shared" si="46"/>
        <v>150</v>
      </c>
      <c r="FT94">
        <f t="shared" si="46"/>
        <v>150</v>
      </c>
      <c r="FU94">
        <f t="shared" si="46"/>
        <v>150</v>
      </c>
      <c r="FV94">
        <f t="shared" si="46"/>
        <v>150</v>
      </c>
      <c r="FW94">
        <f t="shared" si="46"/>
        <v>150</v>
      </c>
      <c r="FX94">
        <f t="shared" si="46"/>
        <v>150</v>
      </c>
      <c r="FY94">
        <f t="shared" si="46"/>
        <v>150</v>
      </c>
      <c r="FZ94">
        <f t="shared" si="46"/>
        <v>150</v>
      </c>
      <c r="GA94">
        <f t="shared" si="46"/>
        <v>150</v>
      </c>
      <c r="GB94">
        <f t="shared" si="46"/>
        <v>150</v>
      </c>
      <c r="GC94">
        <f t="shared" si="46"/>
        <v>150</v>
      </c>
      <c r="GD94">
        <f t="shared" si="46"/>
        <v>150</v>
      </c>
      <c r="GE94">
        <f t="shared" si="46"/>
        <v>150</v>
      </c>
      <c r="GF94">
        <f t="shared" si="46"/>
        <v>150</v>
      </c>
      <c r="GG94">
        <f t="shared" si="46"/>
        <v>150</v>
      </c>
      <c r="GH94">
        <f t="shared" si="46"/>
        <v>150</v>
      </c>
      <c r="GI94">
        <f t="shared" si="46"/>
        <v>150</v>
      </c>
      <c r="GJ94">
        <f t="shared" si="46"/>
        <v>150</v>
      </c>
      <c r="GK94">
        <f t="shared" si="46"/>
        <v>150</v>
      </c>
      <c r="GL94">
        <f t="shared" si="46"/>
        <v>150</v>
      </c>
      <c r="GM94">
        <f t="shared" ref="GM94:IX97" si="47">+MAX($C$93,GM87)</f>
        <v>150</v>
      </c>
      <c r="GN94">
        <f t="shared" si="47"/>
        <v>150</v>
      </c>
      <c r="GO94">
        <f t="shared" si="47"/>
        <v>150</v>
      </c>
      <c r="GP94">
        <f t="shared" si="47"/>
        <v>150</v>
      </c>
      <c r="GQ94">
        <f t="shared" si="47"/>
        <v>150</v>
      </c>
      <c r="GR94">
        <f t="shared" si="47"/>
        <v>150</v>
      </c>
      <c r="GS94">
        <f t="shared" si="47"/>
        <v>150</v>
      </c>
      <c r="GT94">
        <f t="shared" si="47"/>
        <v>150</v>
      </c>
      <c r="GU94">
        <f t="shared" si="47"/>
        <v>150</v>
      </c>
      <c r="GV94">
        <f t="shared" si="47"/>
        <v>150</v>
      </c>
      <c r="GW94">
        <f t="shared" si="47"/>
        <v>150</v>
      </c>
      <c r="GX94">
        <f t="shared" si="47"/>
        <v>150</v>
      </c>
      <c r="GY94">
        <f t="shared" si="47"/>
        <v>150</v>
      </c>
      <c r="GZ94">
        <f t="shared" si="47"/>
        <v>150</v>
      </c>
      <c r="HA94">
        <f t="shared" si="47"/>
        <v>150</v>
      </c>
      <c r="HB94">
        <f t="shared" si="47"/>
        <v>150</v>
      </c>
      <c r="HC94">
        <f t="shared" si="47"/>
        <v>150</v>
      </c>
      <c r="HD94">
        <f t="shared" si="47"/>
        <v>150</v>
      </c>
      <c r="HE94">
        <f t="shared" si="47"/>
        <v>150</v>
      </c>
      <c r="HF94">
        <f t="shared" si="47"/>
        <v>150</v>
      </c>
      <c r="HG94">
        <f t="shared" si="47"/>
        <v>150</v>
      </c>
      <c r="HH94">
        <f t="shared" si="47"/>
        <v>150</v>
      </c>
      <c r="HI94">
        <f t="shared" si="47"/>
        <v>150</v>
      </c>
      <c r="HJ94">
        <f t="shared" si="47"/>
        <v>150</v>
      </c>
      <c r="HK94">
        <f t="shared" si="47"/>
        <v>150</v>
      </c>
      <c r="HL94">
        <f t="shared" si="47"/>
        <v>150</v>
      </c>
      <c r="HM94">
        <f t="shared" si="47"/>
        <v>150</v>
      </c>
      <c r="HN94">
        <f t="shared" si="47"/>
        <v>150</v>
      </c>
      <c r="HO94">
        <f t="shared" si="47"/>
        <v>150</v>
      </c>
      <c r="HP94">
        <f t="shared" si="47"/>
        <v>150</v>
      </c>
      <c r="HQ94">
        <f t="shared" si="47"/>
        <v>150</v>
      </c>
      <c r="HR94">
        <f t="shared" si="47"/>
        <v>150</v>
      </c>
      <c r="HS94">
        <f t="shared" si="47"/>
        <v>150</v>
      </c>
      <c r="HT94">
        <f t="shared" si="47"/>
        <v>150</v>
      </c>
      <c r="HU94">
        <f t="shared" si="47"/>
        <v>150</v>
      </c>
      <c r="HV94">
        <f t="shared" si="47"/>
        <v>150</v>
      </c>
      <c r="HW94">
        <f t="shared" si="47"/>
        <v>150</v>
      </c>
      <c r="HX94">
        <f t="shared" si="47"/>
        <v>150</v>
      </c>
      <c r="HY94">
        <f t="shared" si="47"/>
        <v>150</v>
      </c>
      <c r="HZ94">
        <f t="shared" si="47"/>
        <v>150</v>
      </c>
      <c r="IA94">
        <f t="shared" si="47"/>
        <v>150</v>
      </c>
      <c r="IB94">
        <f t="shared" si="47"/>
        <v>150</v>
      </c>
      <c r="IC94">
        <f t="shared" si="47"/>
        <v>150</v>
      </c>
      <c r="ID94">
        <f t="shared" si="47"/>
        <v>150</v>
      </c>
      <c r="IE94">
        <f t="shared" si="47"/>
        <v>150</v>
      </c>
      <c r="IF94">
        <f t="shared" si="47"/>
        <v>150</v>
      </c>
      <c r="IG94">
        <f t="shared" si="47"/>
        <v>150</v>
      </c>
      <c r="IH94">
        <f t="shared" si="47"/>
        <v>150</v>
      </c>
      <c r="II94">
        <f t="shared" si="47"/>
        <v>150</v>
      </c>
      <c r="IJ94">
        <f t="shared" si="47"/>
        <v>150</v>
      </c>
      <c r="IK94">
        <f t="shared" si="47"/>
        <v>150</v>
      </c>
      <c r="IL94">
        <f t="shared" si="47"/>
        <v>150</v>
      </c>
      <c r="IM94">
        <f t="shared" si="47"/>
        <v>150</v>
      </c>
      <c r="IN94">
        <f t="shared" si="47"/>
        <v>150</v>
      </c>
      <c r="IO94">
        <f t="shared" si="47"/>
        <v>150</v>
      </c>
      <c r="IP94">
        <f t="shared" si="47"/>
        <v>150</v>
      </c>
      <c r="IQ94">
        <f t="shared" si="47"/>
        <v>150</v>
      </c>
      <c r="IR94">
        <f t="shared" si="47"/>
        <v>150</v>
      </c>
      <c r="IS94">
        <f t="shared" si="47"/>
        <v>150</v>
      </c>
      <c r="IT94">
        <f t="shared" si="47"/>
        <v>150</v>
      </c>
      <c r="IU94">
        <f t="shared" si="47"/>
        <v>150</v>
      </c>
      <c r="IV94">
        <f t="shared" si="47"/>
        <v>150</v>
      </c>
      <c r="IW94">
        <f t="shared" si="47"/>
        <v>150</v>
      </c>
      <c r="IX94">
        <f t="shared" si="47"/>
        <v>150</v>
      </c>
      <c r="IY94">
        <f t="shared" ref="IY94:LJ98" si="48">+MAX($C$93,IY87)</f>
        <v>150</v>
      </c>
      <c r="IZ94">
        <f t="shared" si="48"/>
        <v>150</v>
      </c>
      <c r="JA94">
        <f t="shared" si="48"/>
        <v>150</v>
      </c>
      <c r="JB94">
        <f t="shared" si="48"/>
        <v>150</v>
      </c>
      <c r="JC94">
        <f t="shared" si="48"/>
        <v>150</v>
      </c>
      <c r="JD94">
        <f t="shared" si="48"/>
        <v>150</v>
      </c>
      <c r="JE94">
        <f t="shared" si="48"/>
        <v>150</v>
      </c>
      <c r="JF94">
        <f t="shared" si="48"/>
        <v>150</v>
      </c>
      <c r="JG94">
        <f t="shared" si="48"/>
        <v>150</v>
      </c>
      <c r="JH94">
        <f t="shared" si="48"/>
        <v>150</v>
      </c>
      <c r="JI94">
        <f t="shared" si="48"/>
        <v>150</v>
      </c>
      <c r="JJ94">
        <f t="shared" si="48"/>
        <v>150</v>
      </c>
      <c r="JK94">
        <f t="shared" si="48"/>
        <v>150</v>
      </c>
      <c r="JL94">
        <f t="shared" si="48"/>
        <v>150</v>
      </c>
      <c r="JM94">
        <f t="shared" si="48"/>
        <v>150</v>
      </c>
      <c r="JN94">
        <f t="shared" si="48"/>
        <v>150</v>
      </c>
      <c r="JO94">
        <f t="shared" si="48"/>
        <v>150</v>
      </c>
      <c r="JP94">
        <f t="shared" si="48"/>
        <v>150</v>
      </c>
      <c r="JQ94">
        <f t="shared" si="48"/>
        <v>150</v>
      </c>
      <c r="JR94">
        <f t="shared" si="48"/>
        <v>150</v>
      </c>
      <c r="JS94">
        <f t="shared" si="48"/>
        <v>150</v>
      </c>
      <c r="JT94">
        <f t="shared" si="48"/>
        <v>150</v>
      </c>
      <c r="JU94">
        <f t="shared" si="48"/>
        <v>150</v>
      </c>
      <c r="JV94">
        <f t="shared" si="48"/>
        <v>150</v>
      </c>
      <c r="JW94">
        <f t="shared" si="48"/>
        <v>150</v>
      </c>
      <c r="JX94">
        <f t="shared" si="48"/>
        <v>150</v>
      </c>
      <c r="JY94">
        <f t="shared" si="48"/>
        <v>150</v>
      </c>
      <c r="JZ94">
        <f t="shared" si="48"/>
        <v>150</v>
      </c>
      <c r="KA94">
        <f t="shared" si="48"/>
        <v>150</v>
      </c>
      <c r="KB94">
        <f t="shared" si="48"/>
        <v>150</v>
      </c>
      <c r="KC94">
        <f t="shared" si="48"/>
        <v>150</v>
      </c>
      <c r="KD94">
        <f t="shared" si="48"/>
        <v>150</v>
      </c>
      <c r="KE94">
        <f t="shared" si="48"/>
        <v>150</v>
      </c>
      <c r="KF94">
        <f t="shared" si="48"/>
        <v>150</v>
      </c>
      <c r="KG94">
        <f t="shared" si="48"/>
        <v>150</v>
      </c>
      <c r="KH94">
        <f t="shared" si="48"/>
        <v>150</v>
      </c>
      <c r="KI94">
        <f t="shared" si="48"/>
        <v>150</v>
      </c>
      <c r="KJ94">
        <f t="shared" si="48"/>
        <v>150</v>
      </c>
      <c r="KK94">
        <f t="shared" si="48"/>
        <v>150</v>
      </c>
      <c r="KL94">
        <f t="shared" si="48"/>
        <v>150</v>
      </c>
      <c r="KM94">
        <f t="shared" si="48"/>
        <v>150</v>
      </c>
      <c r="KN94">
        <f t="shared" si="48"/>
        <v>150</v>
      </c>
      <c r="KO94">
        <f t="shared" si="48"/>
        <v>150</v>
      </c>
      <c r="KP94">
        <f t="shared" si="48"/>
        <v>150</v>
      </c>
      <c r="KQ94">
        <f t="shared" si="48"/>
        <v>150</v>
      </c>
      <c r="KR94">
        <f t="shared" si="48"/>
        <v>150</v>
      </c>
      <c r="KS94">
        <f t="shared" si="48"/>
        <v>150</v>
      </c>
      <c r="KT94">
        <f t="shared" si="48"/>
        <v>150</v>
      </c>
      <c r="KU94">
        <f t="shared" si="48"/>
        <v>150</v>
      </c>
      <c r="KV94">
        <f t="shared" si="48"/>
        <v>150</v>
      </c>
      <c r="KW94">
        <f t="shared" si="48"/>
        <v>150</v>
      </c>
      <c r="KX94">
        <f t="shared" si="48"/>
        <v>150</v>
      </c>
      <c r="KY94">
        <f t="shared" si="48"/>
        <v>150</v>
      </c>
      <c r="KZ94">
        <f t="shared" si="48"/>
        <v>150</v>
      </c>
      <c r="LA94">
        <f t="shared" si="48"/>
        <v>150</v>
      </c>
      <c r="LB94">
        <f t="shared" si="48"/>
        <v>150</v>
      </c>
      <c r="LC94">
        <f t="shared" si="48"/>
        <v>150</v>
      </c>
      <c r="LD94">
        <f t="shared" si="48"/>
        <v>150</v>
      </c>
      <c r="LE94">
        <f t="shared" si="48"/>
        <v>150</v>
      </c>
      <c r="LF94">
        <f t="shared" si="48"/>
        <v>150</v>
      </c>
      <c r="LG94">
        <f t="shared" si="48"/>
        <v>150</v>
      </c>
      <c r="LH94">
        <f t="shared" si="48"/>
        <v>150</v>
      </c>
      <c r="LI94">
        <f t="shared" si="48"/>
        <v>150</v>
      </c>
      <c r="LJ94">
        <f t="shared" si="48"/>
        <v>150</v>
      </c>
      <c r="LK94">
        <f t="shared" ref="LK94:NV97" si="49">+MAX($C$93,LK87)</f>
        <v>150</v>
      </c>
      <c r="LL94">
        <f t="shared" si="49"/>
        <v>150</v>
      </c>
      <c r="LM94">
        <f t="shared" si="49"/>
        <v>150</v>
      </c>
      <c r="LN94">
        <f t="shared" si="49"/>
        <v>150</v>
      </c>
      <c r="LO94">
        <f t="shared" si="49"/>
        <v>150</v>
      </c>
      <c r="LP94">
        <f t="shared" si="49"/>
        <v>150</v>
      </c>
      <c r="LQ94">
        <f t="shared" si="49"/>
        <v>150</v>
      </c>
      <c r="LR94">
        <f t="shared" si="49"/>
        <v>150</v>
      </c>
      <c r="LS94">
        <f t="shared" si="49"/>
        <v>150</v>
      </c>
      <c r="LT94">
        <f t="shared" si="49"/>
        <v>150</v>
      </c>
      <c r="LU94">
        <f t="shared" si="49"/>
        <v>150</v>
      </c>
      <c r="LV94">
        <f t="shared" si="49"/>
        <v>150</v>
      </c>
      <c r="LW94">
        <f t="shared" si="49"/>
        <v>150</v>
      </c>
      <c r="LX94">
        <f t="shared" si="49"/>
        <v>150</v>
      </c>
      <c r="LY94">
        <f t="shared" si="49"/>
        <v>150</v>
      </c>
      <c r="LZ94">
        <f t="shared" si="49"/>
        <v>150</v>
      </c>
      <c r="MA94">
        <f t="shared" si="49"/>
        <v>150</v>
      </c>
      <c r="MB94">
        <f t="shared" si="49"/>
        <v>150</v>
      </c>
      <c r="MC94">
        <f t="shared" si="49"/>
        <v>150</v>
      </c>
      <c r="MD94">
        <f t="shared" si="49"/>
        <v>150</v>
      </c>
      <c r="ME94">
        <f t="shared" si="49"/>
        <v>150</v>
      </c>
      <c r="MF94">
        <f t="shared" si="49"/>
        <v>150</v>
      </c>
      <c r="MG94">
        <f t="shared" si="49"/>
        <v>150</v>
      </c>
      <c r="MH94">
        <f t="shared" si="49"/>
        <v>150</v>
      </c>
      <c r="MI94">
        <f t="shared" si="49"/>
        <v>150</v>
      </c>
      <c r="MJ94">
        <f t="shared" si="49"/>
        <v>150</v>
      </c>
      <c r="MK94">
        <f t="shared" si="49"/>
        <v>150</v>
      </c>
      <c r="ML94">
        <f t="shared" si="49"/>
        <v>150</v>
      </c>
      <c r="MM94">
        <f t="shared" si="49"/>
        <v>150</v>
      </c>
      <c r="MN94">
        <f t="shared" si="49"/>
        <v>150</v>
      </c>
      <c r="MO94">
        <f t="shared" si="49"/>
        <v>150</v>
      </c>
      <c r="MP94">
        <f t="shared" si="49"/>
        <v>150</v>
      </c>
      <c r="MQ94">
        <f t="shared" si="49"/>
        <v>150</v>
      </c>
      <c r="MR94">
        <f t="shared" si="49"/>
        <v>150</v>
      </c>
      <c r="MS94">
        <f t="shared" si="49"/>
        <v>150</v>
      </c>
      <c r="MT94">
        <f t="shared" si="49"/>
        <v>150</v>
      </c>
      <c r="MU94">
        <f t="shared" si="49"/>
        <v>150</v>
      </c>
      <c r="MV94">
        <f t="shared" si="49"/>
        <v>150</v>
      </c>
      <c r="MW94">
        <f t="shared" si="49"/>
        <v>150</v>
      </c>
      <c r="MX94">
        <f t="shared" si="49"/>
        <v>150</v>
      </c>
      <c r="MY94">
        <f t="shared" si="49"/>
        <v>150</v>
      </c>
      <c r="MZ94">
        <f t="shared" si="49"/>
        <v>150</v>
      </c>
      <c r="NA94">
        <f t="shared" si="49"/>
        <v>150</v>
      </c>
      <c r="NB94">
        <f t="shared" si="49"/>
        <v>150</v>
      </c>
      <c r="NC94">
        <f t="shared" si="49"/>
        <v>150</v>
      </c>
      <c r="ND94">
        <f t="shared" si="49"/>
        <v>150</v>
      </c>
      <c r="NE94">
        <f t="shared" si="49"/>
        <v>150</v>
      </c>
      <c r="NF94">
        <f t="shared" si="49"/>
        <v>150</v>
      </c>
      <c r="NG94">
        <f t="shared" si="49"/>
        <v>150</v>
      </c>
      <c r="NH94">
        <f t="shared" si="49"/>
        <v>150</v>
      </c>
      <c r="NI94">
        <f t="shared" si="49"/>
        <v>150</v>
      </c>
      <c r="NJ94">
        <f t="shared" si="49"/>
        <v>150</v>
      </c>
      <c r="NK94">
        <f t="shared" si="49"/>
        <v>150</v>
      </c>
      <c r="NL94">
        <f t="shared" si="49"/>
        <v>150</v>
      </c>
      <c r="NM94">
        <f t="shared" si="49"/>
        <v>150</v>
      </c>
      <c r="NN94">
        <f t="shared" si="49"/>
        <v>150</v>
      </c>
      <c r="NO94">
        <f t="shared" si="49"/>
        <v>150</v>
      </c>
      <c r="NP94">
        <f t="shared" si="49"/>
        <v>150</v>
      </c>
      <c r="NQ94">
        <f t="shared" si="49"/>
        <v>150</v>
      </c>
      <c r="NR94">
        <f t="shared" si="49"/>
        <v>150</v>
      </c>
      <c r="NS94">
        <f t="shared" si="49"/>
        <v>150</v>
      </c>
      <c r="NT94">
        <f t="shared" si="49"/>
        <v>150</v>
      </c>
      <c r="NU94">
        <f t="shared" si="49"/>
        <v>150</v>
      </c>
      <c r="NV94">
        <f t="shared" si="49"/>
        <v>150</v>
      </c>
      <c r="NW94">
        <f t="shared" ref="NW94:QH98" si="50">+MAX($C$93,NW87)</f>
        <v>150</v>
      </c>
      <c r="NX94">
        <f t="shared" si="50"/>
        <v>150</v>
      </c>
      <c r="NY94">
        <f t="shared" si="50"/>
        <v>150</v>
      </c>
      <c r="NZ94">
        <f t="shared" si="50"/>
        <v>150</v>
      </c>
      <c r="OA94">
        <f t="shared" si="50"/>
        <v>150</v>
      </c>
      <c r="OB94">
        <f t="shared" si="50"/>
        <v>150</v>
      </c>
      <c r="OC94">
        <f t="shared" si="50"/>
        <v>150</v>
      </c>
      <c r="OD94">
        <f t="shared" si="50"/>
        <v>150</v>
      </c>
      <c r="OE94">
        <f t="shared" si="50"/>
        <v>150</v>
      </c>
      <c r="OF94">
        <f t="shared" si="50"/>
        <v>150</v>
      </c>
      <c r="OG94">
        <f t="shared" si="50"/>
        <v>150</v>
      </c>
      <c r="OH94">
        <f t="shared" si="50"/>
        <v>150</v>
      </c>
      <c r="OI94">
        <f t="shared" si="50"/>
        <v>150</v>
      </c>
      <c r="OJ94">
        <f t="shared" si="50"/>
        <v>150</v>
      </c>
      <c r="OK94">
        <f t="shared" si="50"/>
        <v>150</v>
      </c>
      <c r="OL94">
        <f t="shared" si="50"/>
        <v>150</v>
      </c>
      <c r="OM94">
        <f t="shared" si="50"/>
        <v>150</v>
      </c>
      <c r="ON94">
        <f t="shared" si="50"/>
        <v>150</v>
      </c>
      <c r="OO94">
        <f t="shared" si="50"/>
        <v>150</v>
      </c>
      <c r="OP94">
        <f t="shared" si="50"/>
        <v>150</v>
      </c>
      <c r="OQ94">
        <f t="shared" si="50"/>
        <v>150</v>
      </c>
      <c r="OR94">
        <f t="shared" si="50"/>
        <v>150</v>
      </c>
      <c r="OS94">
        <f t="shared" si="50"/>
        <v>150</v>
      </c>
      <c r="OT94">
        <f t="shared" si="50"/>
        <v>150</v>
      </c>
      <c r="OU94">
        <f t="shared" si="50"/>
        <v>150</v>
      </c>
      <c r="OV94">
        <f t="shared" si="50"/>
        <v>150</v>
      </c>
      <c r="OW94">
        <f t="shared" si="50"/>
        <v>150</v>
      </c>
      <c r="OX94">
        <f t="shared" si="50"/>
        <v>150</v>
      </c>
      <c r="OY94">
        <f t="shared" si="50"/>
        <v>150</v>
      </c>
      <c r="OZ94">
        <f t="shared" si="50"/>
        <v>150</v>
      </c>
      <c r="PA94">
        <f t="shared" si="50"/>
        <v>150</v>
      </c>
      <c r="PB94">
        <f t="shared" si="50"/>
        <v>150</v>
      </c>
      <c r="PC94">
        <f t="shared" si="50"/>
        <v>150</v>
      </c>
      <c r="PD94">
        <f t="shared" si="50"/>
        <v>150</v>
      </c>
      <c r="PE94">
        <f t="shared" si="50"/>
        <v>150</v>
      </c>
      <c r="PF94">
        <f t="shared" si="50"/>
        <v>150</v>
      </c>
      <c r="PG94">
        <f t="shared" si="50"/>
        <v>150</v>
      </c>
      <c r="PH94">
        <f t="shared" si="50"/>
        <v>150</v>
      </c>
      <c r="PI94">
        <f t="shared" si="50"/>
        <v>150</v>
      </c>
      <c r="PJ94">
        <f t="shared" si="50"/>
        <v>150</v>
      </c>
      <c r="PK94">
        <f t="shared" si="50"/>
        <v>150</v>
      </c>
      <c r="PL94">
        <f t="shared" si="50"/>
        <v>150</v>
      </c>
      <c r="PM94">
        <f t="shared" si="50"/>
        <v>150</v>
      </c>
      <c r="PN94">
        <f t="shared" si="50"/>
        <v>150</v>
      </c>
      <c r="PO94">
        <f t="shared" si="50"/>
        <v>150</v>
      </c>
      <c r="PP94">
        <f t="shared" si="50"/>
        <v>150</v>
      </c>
      <c r="PQ94">
        <f t="shared" si="50"/>
        <v>150</v>
      </c>
      <c r="PR94">
        <f t="shared" si="50"/>
        <v>150</v>
      </c>
      <c r="PS94">
        <f t="shared" si="50"/>
        <v>150</v>
      </c>
      <c r="PT94">
        <f t="shared" si="50"/>
        <v>150</v>
      </c>
      <c r="PU94">
        <f t="shared" si="50"/>
        <v>150</v>
      </c>
      <c r="PV94">
        <f t="shared" si="50"/>
        <v>150</v>
      </c>
      <c r="PW94">
        <f t="shared" si="50"/>
        <v>150</v>
      </c>
      <c r="PX94">
        <f t="shared" si="50"/>
        <v>150</v>
      </c>
      <c r="PY94">
        <f t="shared" si="50"/>
        <v>150</v>
      </c>
      <c r="PZ94">
        <f t="shared" si="50"/>
        <v>150</v>
      </c>
      <c r="QA94">
        <f t="shared" si="50"/>
        <v>150</v>
      </c>
      <c r="QB94">
        <f t="shared" si="50"/>
        <v>150</v>
      </c>
      <c r="QC94">
        <f t="shared" si="50"/>
        <v>150</v>
      </c>
      <c r="QD94">
        <f t="shared" si="50"/>
        <v>150</v>
      </c>
      <c r="QE94">
        <f t="shared" si="50"/>
        <v>150</v>
      </c>
      <c r="QF94">
        <f t="shared" si="50"/>
        <v>150</v>
      </c>
      <c r="QG94">
        <f t="shared" si="50"/>
        <v>150</v>
      </c>
      <c r="QH94">
        <f t="shared" si="50"/>
        <v>150</v>
      </c>
      <c r="QI94">
        <f t="shared" ref="QI94:SG98" si="51">+MAX($C$93,QI87)</f>
        <v>150</v>
      </c>
      <c r="QJ94">
        <f t="shared" si="51"/>
        <v>150</v>
      </c>
      <c r="QK94">
        <f t="shared" si="51"/>
        <v>150</v>
      </c>
      <c r="QL94">
        <f t="shared" si="51"/>
        <v>150</v>
      </c>
      <c r="QM94">
        <f t="shared" si="51"/>
        <v>150</v>
      </c>
      <c r="QN94">
        <f t="shared" si="51"/>
        <v>150</v>
      </c>
      <c r="QO94">
        <f t="shared" si="51"/>
        <v>150</v>
      </c>
      <c r="QP94">
        <f t="shared" si="51"/>
        <v>150</v>
      </c>
      <c r="QQ94">
        <f t="shared" si="51"/>
        <v>150</v>
      </c>
      <c r="QR94">
        <f t="shared" si="51"/>
        <v>150</v>
      </c>
      <c r="QS94">
        <f t="shared" si="51"/>
        <v>150</v>
      </c>
      <c r="QT94">
        <f t="shared" si="51"/>
        <v>150</v>
      </c>
      <c r="QU94">
        <f t="shared" si="51"/>
        <v>150</v>
      </c>
      <c r="QV94">
        <f t="shared" si="51"/>
        <v>150</v>
      </c>
      <c r="QW94">
        <f t="shared" si="51"/>
        <v>150</v>
      </c>
      <c r="QX94">
        <f t="shared" si="51"/>
        <v>150</v>
      </c>
      <c r="QY94">
        <f t="shared" si="51"/>
        <v>150</v>
      </c>
      <c r="QZ94">
        <f t="shared" si="51"/>
        <v>150</v>
      </c>
      <c r="RA94">
        <f t="shared" si="51"/>
        <v>150</v>
      </c>
      <c r="RB94">
        <f t="shared" si="51"/>
        <v>150</v>
      </c>
      <c r="RC94">
        <f t="shared" si="51"/>
        <v>150</v>
      </c>
      <c r="RD94">
        <f t="shared" si="51"/>
        <v>150</v>
      </c>
      <c r="RE94">
        <f t="shared" si="51"/>
        <v>150</v>
      </c>
      <c r="RF94">
        <f t="shared" si="51"/>
        <v>150</v>
      </c>
      <c r="RG94">
        <f t="shared" si="51"/>
        <v>150</v>
      </c>
      <c r="RH94">
        <f t="shared" si="51"/>
        <v>150</v>
      </c>
      <c r="RI94">
        <f t="shared" si="51"/>
        <v>150</v>
      </c>
      <c r="RJ94">
        <f t="shared" si="51"/>
        <v>150</v>
      </c>
      <c r="RK94">
        <f t="shared" si="51"/>
        <v>150</v>
      </c>
      <c r="RL94">
        <f t="shared" si="51"/>
        <v>150</v>
      </c>
      <c r="RM94">
        <f t="shared" si="51"/>
        <v>150</v>
      </c>
      <c r="RN94">
        <f t="shared" si="51"/>
        <v>150</v>
      </c>
      <c r="RO94">
        <f t="shared" si="51"/>
        <v>150</v>
      </c>
      <c r="RP94">
        <f t="shared" si="51"/>
        <v>150</v>
      </c>
      <c r="RQ94">
        <f t="shared" si="51"/>
        <v>150</v>
      </c>
      <c r="RR94">
        <f t="shared" si="51"/>
        <v>150</v>
      </c>
      <c r="RS94">
        <f t="shared" si="51"/>
        <v>150</v>
      </c>
      <c r="RT94">
        <f t="shared" si="51"/>
        <v>150</v>
      </c>
      <c r="RU94">
        <f t="shared" si="51"/>
        <v>150</v>
      </c>
      <c r="RV94">
        <f t="shared" si="51"/>
        <v>150</v>
      </c>
      <c r="RW94">
        <f t="shared" si="51"/>
        <v>150</v>
      </c>
      <c r="RX94">
        <f t="shared" si="51"/>
        <v>150</v>
      </c>
      <c r="RY94">
        <f t="shared" si="51"/>
        <v>150</v>
      </c>
      <c r="RZ94">
        <f t="shared" si="51"/>
        <v>150</v>
      </c>
      <c r="SA94">
        <f t="shared" si="51"/>
        <v>150</v>
      </c>
      <c r="SB94">
        <f t="shared" si="51"/>
        <v>150</v>
      </c>
      <c r="SC94">
        <f t="shared" si="51"/>
        <v>150</v>
      </c>
      <c r="SD94">
        <f t="shared" si="51"/>
        <v>150</v>
      </c>
      <c r="SE94">
        <f t="shared" si="51"/>
        <v>150</v>
      </c>
      <c r="SF94">
        <f t="shared" si="51"/>
        <v>150</v>
      </c>
      <c r="SG94">
        <f t="shared" si="51"/>
        <v>150</v>
      </c>
    </row>
    <row r="95" spans="1:501">
      <c r="A95">
        <v>2015</v>
      </c>
      <c r="B95">
        <f t="shared" ref="B95:Q98" si="52">+MAX($C$93,B88)</f>
        <v>173.8</v>
      </c>
      <c r="C95">
        <f t="shared" si="52"/>
        <v>157.80000000000001</v>
      </c>
      <c r="D95">
        <f t="shared" si="52"/>
        <v>128.19999999999999</v>
      </c>
      <c r="E95">
        <f t="shared" si="52"/>
        <v>153.6</v>
      </c>
      <c r="F95">
        <f t="shared" si="52"/>
        <v>160.1</v>
      </c>
      <c r="G95">
        <f t="shared" si="52"/>
        <v>134.4</v>
      </c>
      <c r="H95">
        <f t="shared" si="52"/>
        <v>154.9</v>
      </c>
      <c r="I95">
        <f t="shared" si="52"/>
        <v>130.80000000000001</v>
      </c>
      <c r="J95">
        <f t="shared" si="52"/>
        <v>157.4</v>
      </c>
      <c r="K95">
        <f t="shared" si="52"/>
        <v>129</v>
      </c>
      <c r="L95">
        <f t="shared" si="52"/>
        <v>145.4</v>
      </c>
      <c r="M95">
        <f t="shared" si="52"/>
        <v>156</v>
      </c>
      <c r="N95">
        <f t="shared" si="52"/>
        <v>141.5</v>
      </c>
      <c r="O95">
        <f t="shared" si="52"/>
        <v>136.5</v>
      </c>
      <c r="P95">
        <f t="shared" si="52"/>
        <v>136.1</v>
      </c>
      <c r="Q95">
        <f t="shared" si="52"/>
        <v>127.4</v>
      </c>
      <c r="R95">
        <f t="shared" si="44"/>
        <v>149.69999999999999</v>
      </c>
      <c r="S95">
        <f t="shared" si="44"/>
        <v>131.1</v>
      </c>
      <c r="T95">
        <f t="shared" si="44"/>
        <v>152.30000000000001</v>
      </c>
      <c r="U95">
        <f t="shared" si="44"/>
        <v>144.19999999999999</v>
      </c>
      <c r="V95">
        <f t="shared" si="44"/>
        <v>168.2</v>
      </c>
      <c r="W95">
        <f t="shared" si="44"/>
        <v>142.30000000000001</v>
      </c>
      <c r="X95">
        <f t="shared" si="44"/>
        <v>150.5</v>
      </c>
      <c r="Y95">
        <f t="shared" si="44"/>
        <v>143.30000000000001</v>
      </c>
      <c r="Z95">
        <f t="shared" si="44"/>
        <v>141.1</v>
      </c>
      <c r="AA95">
        <f t="shared" si="44"/>
        <v>157.5</v>
      </c>
      <c r="AB95">
        <f t="shared" si="44"/>
        <v>129.19999999999999</v>
      </c>
      <c r="AC95">
        <f t="shared" si="44"/>
        <v>150.6</v>
      </c>
      <c r="AD95">
        <f t="shared" si="44"/>
        <v>167.7</v>
      </c>
      <c r="AE95">
        <f t="shared" si="44"/>
        <v>123.4</v>
      </c>
      <c r="AF95">
        <f t="shared" si="44"/>
        <v>168.2</v>
      </c>
      <c r="AG95">
        <f t="shared" si="44"/>
        <v>145.9</v>
      </c>
      <c r="AH95">
        <f t="shared" si="44"/>
        <v>147.80000000000001</v>
      </c>
      <c r="AI95">
        <f t="shared" si="44"/>
        <v>147.30000000000001</v>
      </c>
      <c r="AJ95">
        <f t="shared" si="44"/>
        <v>142.1</v>
      </c>
      <c r="AK95">
        <f t="shared" si="44"/>
        <v>169.1</v>
      </c>
      <c r="AL95">
        <f t="shared" si="44"/>
        <v>128.5</v>
      </c>
      <c r="AM95">
        <f t="shared" si="44"/>
        <v>181.6</v>
      </c>
      <c r="AN95">
        <f t="shared" si="44"/>
        <v>144.4</v>
      </c>
      <c r="AO95">
        <f t="shared" si="44"/>
        <v>134.19999999999999</v>
      </c>
      <c r="AP95">
        <f t="shared" si="44"/>
        <v>166.8</v>
      </c>
      <c r="AQ95">
        <f t="shared" si="44"/>
        <v>166.1</v>
      </c>
      <c r="AR95">
        <f t="shared" si="44"/>
        <v>162.69999999999999</v>
      </c>
      <c r="AS95">
        <f t="shared" si="44"/>
        <v>155.9</v>
      </c>
      <c r="AT95">
        <f t="shared" si="44"/>
        <v>141.80000000000001</v>
      </c>
      <c r="AU95">
        <f t="shared" si="44"/>
        <v>152</v>
      </c>
      <c r="AV95">
        <f t="shared" si="44"/>
        <v>143.6</v>
      </c>
      <c r="AW95">
        <f t="shared" si="44"/>
        <v>122.49999999999999</v>
      </c>
      <c r="AX95">
        <f t="shared" si="44"/>
        <v>141.5</v>
      </c>
      <c r="AY95">
        <f t="shared" si="44"/>
        <v>146.9</v>
      </c>
      <c r="AZ95">
        <f t="shared" si="44"/>
        <v>164.8</v>
      </c>
      <c r="BA95">
        <f t="shared" si="44"/>
        <v>167.1</v>
      </c>
      <c r="BB95">
        <f t="shared" si="44"/>
        <v>134.5</v>
      </c>
      <c r="BC95">
        <f t="shared" si="44"/>
        <v>139.9</v>
      </c>
      <c r="BD95">
        <f t="shared" si="44"/>
        <v>141.4</v>
      </c>
      <c r="BE95">
        <f t="shared" si="44"/>
        <v>149.1</v>
      </c>
      <c r="BF95">
        <f t="shared" si="44"/>
        <v>140.69999999999999</v>
      </c>
      <c r="BG95">
        <f t="shared" si="44"/>
        <v>167</v>
      </c>
      <c r="BH95">
        <f t="shared" si="44"/>
        <v>122.49999999999999</v>
      </c>
      <c r="BI95">
        <f t="shared" si="44"/>
        <v>137.69999999999999</v>
      </c>
      <c r="BJ95">
        <f t="shared" si="44"/>
        <v>157.1</v>
      </c>
      <c r="BK95">
        <f t="shared" si="44"/>
        <v>163</v>
      </c>
      <c r="BL95">
        <f t="shared" si="44"/>
        <v>144</v>
      </c>
      <c r="BM95">
        <f t="shared" si="44"/>
        <v>151.80000000000001</v>
      </c>
      <c r="BN95">
        <f t="shared" si="44"/>
        <v>142.19999999999999</v>
      </c>
      <c r="BO95">
        <f t="shared" si="45"/>
        <v>143.1</v>
      </c>
      <c r="BP95">
        <f t="shared" si="45"/>
        <v>156.4</v>
      </c>
      <c r="BQ95">
        <f t="shared" si="45"/>
        <v>177.9</v>
      </c>
      <c r="BR95">
        <f t="shared" si="45"/>
        <v>147.1</v>
      </c>
      <c r="BS95">
        <f t="shared" si="45"/>
        <v>148.6</v>
      </c>
      <c r="BT95">
        <f t="shared" si="45"/>
        <v>135.5</v>
      </c>
      <c r="BU95">
        <f t="shared" si="45"/>
        <v>146.6</v>
      </c>
      <c r="BV95">
        <f t="shared" si="45"/>
        <v>133.4</v>
      </c>
      <c r="BW95">
        <f t="shared" si="45"/>
        <v>144.80000000000001</v>
      </c>
      <c r="BX95">
        <f t="shared" si="45"/>
        <v>160.69999999999999</v>
      </c>
      <c r="BY95">
        <f t="shared" si="45"/>
        <v>167.4</v>
      </c>
      <c r="BZ95">
        <f t="shared" si="45"/>
        <v>143.9</v>
      </c>
      <c r="CA95">
        <f t="shared" si="45"/>
        <v>139</v>
      </c>
      <c r="CB95">
        <f t="shared" si="45"/>
        <v>145.6</v>
      </c>
      <c r="CC95">
        <f t="shared" si="45"/>
        <v>162.4</v>
      </c>
      <c r="CD95">
        <f t="shared" si="45"/>
        <v>158.80000000000001</v>
      </c>
      <c r="CE95">
        <f t="shared" si="45"/>
        <v>141.30000000000001</v>
      </c>
      <c r="CF95">
        <f t="shared" si="45"/>
        <v>142.6</v>
      </c>
      <c r="CG95">
        <f t="shared" si="45"/>
        <v>140.1</v>
      </c>
      <c r="CH95">
        <f t="shared" si="45"/>
        <v>146.5</v>
      </c>
      <c r="CI95">
        <f t="shared" si="45"/>
        <v>167.4</v>
      </c>
      <c r="CJ95">
        <f t="shared" si="45"/>
        <v>137.19999999999999</v>
      </c>
      <c r="CK95">
        <f t="shared" si="45"/>
        <v>152.9</v>
      </c>
      <c r="CL95">
        <f t="shared" si="45"/>
        <v>187.9</v>
      </c>
      <c r="CM95">
        <f t="shared" si="45"/>
        <v>177</v>
      </c>
      <c r="CN95">
        <f t="shared" si="45"/>
        <v>166.3</v>
      </c>
      <c r="CO95">
        <f t="shared" si="45"/>
        <v>141.80000000000001</v>
      </c>
      <c r="CP95">
        <f t="shared" si="45"/>
        <v>169.6</v>
      </c>
      <c r="CQ95">
        <f t="shared" si="45"/>
        <v>138.80000000000001</v>
      </c>
      <c r="CR95">
        <f t="shared" si="45"/>
        <v>134.6</v>
      </c>
      <c r="CS95">
        <f t="shared" si="45"/>
        <v>153.30000000000001</v>
      </c>
      <c r="CT95">
        <f t="shared" si="45"/>
        <v>149.80000000000001</v>
      </c>
      <c r="CU95">
        <f t="shared" si="45"/>
        <v>123.4</v>
      </c>
      <c r="CV95">
        <f t="shared" si="45"/>
        <v>148</v>
      </c>
      <c r="CW95">
        <f t="shared" si="45"/>
        <v>147.69999999999999</v>
      </c>
      <c r="CX95">
        <f t="shared" si="45"/>
        <v>148.5</v>
      </c>
      <c r="CY95">
        <f t="shared" si="45"/>
        <v>158.19999999999999</v>
      </c>
      <c r="CZ95">
        <f t="shared" si="45"/>
        <v>165.6</v>
      </c>
      <c r="DA95">
        <f t="shared" si="45"/>
        <v>140.19999999999999</v>
      </c>
      <c r="DB95">
        <f t="shared" si="45"/>
        <v>159.80000000000001</v>
      </c>
      <c r="DC95">
        <f t="shared" si="45"/>
        <v>163.6</v>
      </c>
      <c r="DD95">
        <f t="shared" si="45"/>
        <v>136.1</v>
      </c>
      <c r="DE95">
        <f t="shared" si="45"/>
        <v>137.19999999999999</v>
      </c>
      <c r="DF95">
        <f t="shared" si="45"/>
        <v>158.19999999999999</v>
      </c>
      <c r="DG95">
        <f t="shared" si="45"/>
        <v>122.49999999999999</v>
      </c>
      <c r="DH95">
        <f t="shared" si="45"/>
        <v>157.5</v>
      </c>
      <c r="DI95">
        <f t="shared" si="45"/>
        <v>126.3</v>
      </c>
      <c r="DJ95">
        <f t="shared" si="45"/>
        <v>187</v>
      </c>
      <c r="DK95">
        <f t="shared" si="45"/>
        <v>156.5</v>
      </c>
      <c r="DL95">
        <f t="shared" si="45"/>
        <v>159.69999999999999</v>
      </c>
      <c r="DM95">
        <f t="shared" si="45"/>
        <v>124.9</v>
      </c>
      <c r="DN95">
        <f t="shared" si="45"/>
        <v>128.9</v>
      </c>
      <c r="DO95">
        <f t="shared" si="45"/>
        <v>145.6</v>
      </c>
      <c r="DP95">
        <f t="shared" si="45"/>
        <v>131</v>
      </c>
      <c r="DQ95">
        <f t="shared" si="45"/>
        <v>151.30000000000001</v>
      </c>
      <c r="DR95">
        <f t="shared" si="45"/>
        <v>126.8</v>
      </c>
      <c r="DS95">
        <f t="shared" si="45"/>
        <v>145</v>
      </c>
      <c r="DT95">
        <f t="shared" si="45"/>
        <v>154.5</v>
      </c>
      <c r="DU95">
        <f t="shared" si="45"/>
        <v>155.19999999999999</v>
      </c>
      <c r="DV95">
        <f t="shared" si="45"/>
        <v>136.19999999999999</v>
      </c>
      <c r="DW95">
        <f t="shared" si="45"/>
        <v>151</v>
      </c>
      <c r="DX95">
        <f t="shared" si="45"/>
        <v>140.80000000000001</v>
      </c>
      <c r="DY95">
        <f t="shared" si="45"/>
        <v>144.6</v>
      </c>
      <c r="DZ95">
        <f t="shared" si="45"/>
        <v>133.1</v>
      </c>
      <c r="EA95">
        <f t="shared" si="46"/>
        <v>146.9</v>
      </c>
      <c r="EB95">
        <f t="shared" si="46"/>
        <v>135.6</v>
      </c>
      <c r="EC95">
        <f t="shared" si="46"/>
        <v>137.80000000000001</v>
      </c>
      <c r="ED95">
        <f t="shared" si="46"/>
        <v>145.6</v>
      </c>
      <c r="EE95">
        <f t="shared" si="46"/>
        <v>142.19999999999999</v>
      </c>
      <c r="EF95">
        <f t="shared" si="46"/>
        <v>155.9</v>
      </c>
      <c r="EG95">
        <f t="shared" si="46"/>
        <v>141.80000000000001</v>
      </c>
      <c r="EH95">
        <f t="shared" si="46"/>
        <v>128.19999999999999</v>
      </c>
      <c r="EI95">
        <f t="shared" si="46"/>
        <v>171</v>
      </c>
      <c r="EJ95">
        <f t="shared" si="46"/>
        <v>148.9</v>
      </c>
      <c r="EK95">
        <f t="shared" si="46"/>
        <v>142.1</v>
      </c>
      <c r="EL95">
        <f t="shared" si="46"/>
        <v>137.30000000000001</v>
      </c>
      <c r="EM95">
        <f t="shared" si="46"/>
        <v>143.19999999999999</v>
      </c>
      <c r="EN95">
        <f t="shared" si="46"/>
        <v>122.49999999999999</v>
      </c>
      <c r="EO95">
        <f t="shared" si="46"/>
        <v>153.30000000000001</v>
      </c>
      <c r="EP95">
        <f t="shared" si="46"/>
        <v>137.9</v>
      </c>
      <c r="EQ95">
        <f t="shared" si="46"/>
        <v>165.8</v>
      </c>
      <c r="ER95">
        <f t="shared" si="46"/>
        <v>168.5</v>
      </c>
      <c r="ES95">
        <f t="shared" si="46"/>
        <v>162.30000000000001</v>
      </c>
      <c r="ET95">
        <f t="shared" si="46"/>
        <v>142</v>
      </c>
      <c r="EU95">
        <f t="shared" si="46"/>
        <v>142.19999999999999</v>
      </c>
      <c r="EV95">
        <f t="shared" si="46"/>
        <v>131.80000000000001</v>
      </c>
      <c r="EW95">
        <f t="shared" si="46"/>
        <v>149.69999999999999</v>
      </c>
      <c r="EX95">
        <f t="shared" si="46"/>
        <v>142.1</v>
      </c>
      <c r="EY95">
        <f t="shared" si="46"/>
        <v>122.49999999999999</v>
      </c>
      <c r="EZ95">
        <f t="shared" si="46"/>
        <v>148.1</v>
      </c>
      <c r="FA95">
        <f t="shared" si="46"/>
        <v>141</v>
      </c>
      <c r="FB95">
        <f t="shared" si="46"/>
        <v>158.80000000000001</v>
      </c>
      <c r="FC95">
        <f t="shared" si="46"/>
        <v>150.6</v>
      </c>
      <c r="FD95">
        <f t="shared" si="46"/>
        <v>134.80000000000001</v>
      </c>
      <c r="FE95">
        <f t="shared" si="46"/>
        <v>181.8</v>
      </c>
      <c r="FF95">
        <f t="shared" si="46"/>
        <v>154</v>
      </c>
      <c r="FG95">
        <f t="shared" si="46"/>
        <v>153.19999999999999</v>
      </c>
      <c r="FH95">
        <f t="shared" si="46"/>
        <v>148.19999999999999</v>
      </c>
      <c r="FI95">
        <f t="shared" si="46"/>
        <v>164.2</v>
      </c>
      <c r="FJ95">
        <f t="shared" si="46"/>
        <v>153</v>
      </c>
      <c r="FK95">
        <f t="shared" si="46"/>
        <v>137.1</v>
      </c>
      <c r="FL95">
        <f t="shared" si="46"/>
        <v>139.80000000000001</v>
      </c>
      <c r="FM95">
        <f t="shared" si="46"/>
        <v>149.1</v>
      </c>
      <c r="FN95">
        <f t="shared" si="46"/>
        <v>155.69999999999999</v>
      </c>
      <c r="FO95">
        <f t="shared" si="46"/>
        <v>124.1</v>
      </c>
      <c r="FP95">
        <f t="shared" si="46"/>
        <v>132.19999999999999</v>
      </c>
      <c r="FQ95">
        <f t="shared" si="46"/>
        <v>165.6</v>
      </c>
      <c r="FR95">
        <f t="shared" si="46"/>
        <v>130.19999999999999</v>
      </c>
      <c r="FS95">
        <f t="shared" si="46"/>
        <v>162</v>
      </c>
      <c r="FT95">
        <f t="shared" si="46"/>
        <v>135.1</v>
      </c>
      <c r="FU95">
        <f t="shared" si="46"/>
        <v>151.1</v>
      </c>
      <c r="FV95">
        <f t="shared" si="46"/>
        <v>154.5</v>
      </c>
      <c r="FW95">
        <f t="shared" si="46"/>
        <v>150.69999999999999</v>
      </c>
      <c r="FX95">
        <f t="shared" si="46"/>
        <v>164.7</v>
      </c>
      <c r="FY95">
        <f t="shared" si="46"/>
        <v>151.69999999999999</v>
      </c>
      <c r="FZ95">
        <f t="shared" si="46"/>
        <v>129.69999999999999</v>
      </c>
      <c r="GA95">
        <f t="shared" si="46"/>
        <v>135.4</v>
      </c>
      <c r="GB95">
        <f t="shared" si="46"/>
        <v>156.30000000000001</v>
      </c>
      <c r="GC95">
        <f t="shared" si="46"/>
        <v>177.6</v>
      </c>
      <c r="GD95">
        <f t="shared" si="46"/>
        <v>133</v>
      </c>
      <c r="GE95">
        <f t="shared" si="46"/>
        <v>152.4</v>
      </c>
      <c r="GF95">
        <f t="shared" si="46"/>
        <v>130.69999999999999</v>
      </c>
      <c r="GG95">
        <f t="shared" si="46"/>
        <v>141.30000000000001</v>
      </c>
      <c r="GH95">
        <f t="shared" si="46"/>
        <v>155.9</v>
      </c>
      <c r="GI95">
        <f t="shared" si="46"/>
        <v>155.19999999999999</v>
      </c>
      <c r="GJ95">
        <f t="shared" si="46"/>
        <v>142.5</v>
      </c>
      <c r="GK95">
        <f t="shared" si="46"/>
        <v>147.5</v>
      </c>
      <c r="GL95">
        <f t="shared" si="46"/>
        <v>140.6</v>
      </c>
      <c r="GM95">
        <f t="shared" si="47"/>
        <v>164.2</v>
      </c>
      <c r="GN95">
        <f t="shared" si="47"/>
        <v>160.6</v>
      </c>
      <c r="GO95">
        <f t="shared" si="47"/>
        <v>165.1</v>
      </c>
      <c r="GP95">
        <f t="shared" si="47"/>
        <v>176.3</v>
      </c>
      <c r="GQ95">
        <f t="shared" si="47"/>
        <v>165.3</v>
      </c>
      <c r="GR95">
        <f t="shared" si="47"/>
        <v>164.3</v>
      </c>
      <c r="GS95">
        <f t="shared" si="47"/>
        <v>147.9</v>
      </c>
      <c r="GT95">
        <f t="shared" si="47"/>
        <v>167</v>
      </c>
      <c r="GU95">
        <f t="shared" si="47"/>
        <v>125.2</v>
      </c>
      <c r="GV95">
        <f t="shared" si="47"/>
        <v>125.9</v>
      </c>
      <c r="GW95">
        <f t="shared" si="47"/>
        <v>133.1</v>
      </c>
      <c r="GX95">
        <f t="shared" si="47"/>
        <v>148</v>
      </c>
      <c r="GY95">
        <f t="shared" si="47"/>
        <v>154.6</v>
      </c>
      <c r="GZ95">
        <f t="shared" si="47"/>
        <v>151.5</v>
      </c>
      <c r="HA95">
        <f t="shared" si="47"/>
        <v>139.1</v>
      </c>
      <c r="HB95">
        <f t="shared" si="47"/>
        <v>159</v>
      </c>
      <c r="HC95">
        <f t="shared" si="47"/>
        <v>148.5</v>
      </c>
      <c r="HD95">
        <f t="shared" si="47"/>
        <v>134.5</v>
      </c>
      <c r="HE95">
        <f t="shared" si="47"/>
        <v>125</v>
      </c>
      <c r="HF95">
        <f t="shared" si="47"/>
        <v>154.5</v>
      </c>
      <c r="HG95">
        <f t="shared" si="47"/>
        <v>179.6</v>
      </c>
      <c r="HH95">
        <f t="shared" si="47"/>
        <v>138.4</v>
      </c>
      <c r="HI95">
        <f t="shared" si="47"/>
        <v>177.4</v>
      </c>
      <c r="HJ95">
        <f t="shared" si="47"/>
        <v>158.6</v>
      </c>
      <c r="HK95">
        <f t="shared" si="47"/>
        <v>151.19999999999999</v>
      </c>
      <c r="HL95">
        <f t="shared" si="47"/>
        <v>124.4</v>
      </c>
      <c r="HM95">
        <f t="shared" si="47"/>
        <v>145.9</v>
      </c>
      <c r="HN95">
        <f t="shared" si="47"/>
        <v>152.5</v>
      </c>
      <c r="HO95">
        <f t="shared" si="47"/>
        <v>163.9</v>
      </c>
      <c r="HP95">
        <f t="shared" si="47"/>
        <v>135</v>
      </c>
      <c r="HQ95">
        <f t="shared" si="47"/>
        <v>151</v>
      </c>
      <c r="HR95">
        <f t="shared" si="47"/>
        <v>164.7</v>
      </c>
      <c r="HS95">
        <f t="shared" si="47"/>
        <v>148.19999999999999</v>
      </c>
      <c r="HT95">
        <f t="shared" si="47"/>
        <v>160.5</v>
      </c>
      <c r="HU95">
        <f t="shared" si="47"/>
        <v>144</v>
      </c>
      <c r="HV95">
        <f t="shared" si="47"/>
        <v>122.49999999999999</v>
      </c>
      <c r="HW95">
        <f t="shared" si="47"/>
        <v>128.80000000000001</v>
      </c>
      <c r="HX95">
        <f t="shared" si="47"/>
        <v>149.69999999999999</v>
      </c>
      <c r="HY95">
        <f t="shared" si="47"/>
        <v>146.6</v>
      </c>
      <c r="HZ95">
        <f t="shared" si="47"/>
        <v>147.5</v>
      </c>
      <c r="IA95">
        <f t="shared" si="47"/>
        <v>153</v>
      </c>
      <c r="IB95">
        <f t="shared" si="47"/>
        <v>130.69999999999999</v>
      </c>
      <c r="IC95">
        <f t="shared" si="47"/>
        <v>143.69999999999999</v>
      </c>
      <c r="ID95">
        <f t="shared" si="47"/>
        <v>122.49999999999999</v>
      </c>
      <c r="IE95">
        <f t="shared" si="47"/>
        <v>154.19999999999999</v>
      </c>
      <c r="IF95">
        <f t="shared" si="47"/>
        <v>147.6</v>
      </c>
      <c r="IG95">
        <f t="shared" si="47"/>
        <v>175.8</v>
      </c>
      <c r="IH95">
        <f t="shared" si="47"/>
        <v>158.30000000000001</v>
      </c>
      <c r="II95">
        <f t="shared" si="47"/>
        <v>141.19999999999999</v>
      </c>
      <c r="IJ95">
        <f t="shared" si="47"/>
        <v>147.1</v>
      </c>
      <c r="IK95">
        <f t="shared" si="47"/>
        <v>145.9</v>
      </c>
      <c r="IL95">
        <f t="shared" si="47"/>
        <v>132.9</v>
      </c>
      <c r="IM95">
        <f t="shared" si="47"/>
        <v>160.6</v>
      </c>
      <c r="IN95">
        <f t="shared" si="47"/>
        <v>149.69999999999999</v>
      </c>
      <c r="IO95">
        <f t="shared" si="47"/>
        <v>166</v>
      </c>
      <c r="IP95">
        <f t="shared" si="47"/>
        <v>123.2</v>
      </c>
      <c r="IQ95">
        <f t="shared" si="47"/>
        <v>165.9</v>
      </c>
      <c r="IR95">
        <f t="shared" si="47"/>
        <v>122.49999999999999</v>
      </c>
      <c r="IS95">
        <f t="shared" si="47"/>
        <v>168.3</v>
      </c>
      <c r="IT95">
        <f t="shared" si="47"/>
        <v>154.9</v>
      </c>
      <c r="IU95">
        <f t="shared" si="47"/>
        <v>158.4</v>
      </c>
      <c r="IV95">
        <f t="shared" si="47"/>
        <v>137</v>
      </c>
      <c r="IW95">
        <f t="shared" si="47"/>
        <v>127.3</v>
      </c>
      <c r="IX95">
        <f t="shared" si="47"/>
        <v>130.9</v>
      </c>
      <c r="IY95">
        <f t="shared" si="48"/>
        <v>151.9</v>
      </c>
      <c r="IZ95">
        <f t="shared" si="48"/>
        <v>145.9</v>
      </c>
      <c r="JA95">
        <f t="shared" si="48"/>
        <v>158.1</v>
      </c>
      <c r="JB95">
        <f t="shared" si="48"/>
        <v>150.6</v>
      </c>
      <c r="JC95">
        <f t="shared" si="48"/>
        <v>145.1</v>
      </c>
      <c r="JD95">
        <f t="shared" si="48"/>
        <v>147.5</v>
      </c>
      <c r="JE95">
        <f t="shared" si="48"/>
        <v>150.5</v>
      </c>
      <c r="JF95">
        <f t="shared" si="48"/>
        <v>157.9</v>
      </c>
      <c r="JG95">
        <f t="shared" si="48"/>
        <v>162.9</v>
      </c>
      <c r="JH95">
        <f t="shared" si="48"/>
        <v>166.5</v>
      </c>
      <c r="JI95">
        <f t="shared" si="48"/>
        <v>161.30000000000001</v>
      </c>
      <c r="JJ95">
        <f t="shared" si="48"/>
        <v>144.5</v>
      </c>
      <c r="JK95">
        <f t="shared" si="48"/>
        <v>149.30000000000001</v>
      </c>
      <c r="JL95">
        <f t="shared" si="48"/>
        <v>135.4</v>
      </c>
      <c r="JM95">
        <f t="shared" si="48"/>
        <v>142.19999999999999</v>
      </c>
      <c r="JN95">
        <f t="shared" si="48"/>
        <v>134.4</v>
      </c>
      <c r="JO95">
        <f t="shared" si="48"/>
        <v>149.6</v>
      </c>
      <c r="JP95">
        <f t="shared" si="48"/>
        <v>143</v>
      </c>
      <c r="JQ95">
        <f t="shared" si="48"/>
        <v>122.9</v>
      </c>
      <c r="JR95">
        <f t="shared" si="48"/>
        <v>155.4</v>
      </c>
      <c r="JS95">
        <f t="shared" si="48"/>
        <v>131.80000000000001</v>
      </c>
      <c r="JT95">
        <f t="shared" si="48"/>
        <v>161.69999999999999</v>
      </c>
      <c r="JU95">
        <f t="shared" si="48"/>
        <v>130.4</v>
      </c>
      <c r="JV95">
        <f t="shared" si="48"/>
        <v>128.5</v>
      </c>
      <c r="JW95">
        <f t="shared" si="48"/>
        <v>152.4</v>
      </c>
      <c r="JX95">
        <f t="shared" si="48"/>
        <v>140.30000000000001</v>
      </c>
      <c r="JY95">
        <f t="shared" si="48"/>
        <v>147.19999999999999</v>
      </c>
      <c r="JZ95">
        <f t="shared" si="48"/>
        <v>122.49999999999999</v>
      </c>
      <c r="KA95">
        <f t="shared" si="48"/>
        <v>131.69999999999999</v>
      </c>
      <c r="KB95">
        <f t="shared" si="48"/>
        <v>141.4</v>
      </c>
      <c r="KC95">
        <f t="shared" si="48"/>
        <v>143.69999999999999</v>
      </c>
      <c r="KD95">
        <f t="shared" si="48"/>
        <v>122.49999999999999</v>
      </c>
      <c r="KE95">
        <f t="shared" si="48"/>
        <v>127.9</v>
      </c>
      <c r="KF95">
        <f t="shared" si="48"/>
        <v>140.6</v>
      </c>
      <c r="KG95">
        <f t="shared" si="48"/>
        <v>156.1</v>
      </c>
      <c r="KH95">
        <f t="shared" si="48"/>
        <v>144.19999999999999</v>
      </c>
      <c r="KI95">
        <f t="shared" si="48"/>
        <v>137.9</v>
      </c>
      <c r="KJ95">
        <f t="shared" si="48"/>
        <v>147.80000000000001</v>
      </c>
      <c r="KK95">
        <f t="shared" si="48"/>
        <v>146</v>
      </c>
      <c r="KL95">
        <f t="shared" si="48"/>
        <v>136.5</v>
      </c>
      <c r="KM95">
        <f t="shared" si="48"/>
        <v>149</v>
      </c>
      <c r="KN95">
        <f t="shared" si="48"/>
        <v>151.30000000000001</v>
      </c>
      <c r="KO95">
        <f t="shared" si="48"/>
        <v>136.1</v>
      </c>
      <c r="KP95">
        <f t="shared" si="48"/>
        <v>168.6</v>
      </c>
      <c r="KQ95">
        <f t="shared" si="48"/>
        <v>160.19999999999999</v>
      </c>
      <c r="KR95">
        <f t="shared" si="48"/>
        <v>149.5</v>
      </c>
      <c r="KS95">
        <f t="shared" si="48"/>
        <v>136.69999999999999</v>
      </c>
      <c r="KT95">
        <f t="shared" si="48"/>
        <v>177.7</v>
      </c>
      <c r="KU95">
        <f t="shared" si="48"/>
        <v>122.49999999999999</v>
      </c>
      <c r="KV95">
        <f t="shared" si="48"/>
        <v>165.6</v>
      </c>
      <c r="KW95">
        <f t="shared" si="48"/>
        <v>142.1</v>
      </c>
      <c r="KX95">
        <f t="shared" si="48"/>
        <v>170.8</v>
      </c>
      <c r="KY95">
        <f t="shared" si="48"/>
        <v>150.30000000000001</v>
      </c>
      <c r="KZ95">
        <f t="shared" si="48"/>
        <v>173.6</v>
      </c>
      <c r="LA95">
        <f t="shared" si="48"/>
        <v>142.5</v>
      </c>
      <c r="LB95">
        <f t="shared" si="48"/>
        <v>145.1</v>
      </c>
      <c r="LC95">
        <f t="shared" si="48"/>
        <v>129.5</v>
      </c>
      <c r="LD95">
        <f t="shared" si="48"/>
        <v>138.4</v>
      </c>
      <c r="LE95">
        <f t="shared" si="48"/>
        <v>143.19999999999999</v>
      </c>
      <c r="LF95">
        <f t="shared" si="48"/>
        <v>122.49999999999999</v>
      </c>
      <c r="LG95">
        <f t="shared" si="48"/>
        <v>171.4</v>
      </c>
      <c r="LH95">
        <f t="shared" si="48"/>
        <v>157.6</v>
      </c>
      <c r="LI95">
        <f t="shared" si="48"/>
        <v>126.5</v>
      </c>
      <c r="LJ95">
        <f t="shared" si="48"/>
        <v>132.6</v>
      </c>
      <c r="LK95">
        <f t="shared" si="49"/>
        <v>139</v>
      </c>
      <c r="LL95">
        <f t="shared" si="49"/>
        <v>127.6</v>
      </c>
      <c r="LM95">
        <f t="shared" si="49"/>
        <v>140.4</v>
      </c>
      <c r="LN95">
        <f t="shared" si="49"/>
        <v>177.2</v>
      </c>
      <c r="LO95">
        <f t="shared" si="49"/>
        <v>122.49999999999999</v>
      </c>
      <c r="LP95">
        <f t="shared" si="49"/>
        <v>129.6</v>
      </c>
      <c r="LQ95">
        <f t="shared" si="49"/>
        <v>146.6</v>
      </c>
      <c r="LR95">
        <f t="shared" si="49"/>
        <v>122.49999999999999</v>
      </c>
      <c r="LS95">
        <f t="shared" si="49"/>
        <v>162.1</v>
      </c>
      <c r="LT95">
        <f t="shared" si="49"/>
        <v>122.49999999999999</v>
      </c>
      <c r="LU95">
        <f t="shared" si="49"/>
        <v>133.1</v>
      </c>
      <c r="LV95">
        <f t="shared" si="49"/>
        <v>152.6</v>
      </c>
      <c r="LW95">
        <f t="shared" si="49"/>
        <v>150.30000000000001</v>
      </c>
      <c r="LX95">
        <f t="shared" si="49"/>
        <v>156.80000000000001</v>
      </c>
      <c r="LY95">
        <f t="shared" si="49"/>
        <v>142</v>
      </c>
      <c r="LZ95">
        <f t="shared" si="49"/>
        <v>155.5</v>
      </c>
      <c r="MA95">
        <f t="shared" si="49"/>
        <v>165.9</v>
      </c>
      <c r="MB95">
        <f t="shared" si="49"/>
        <v>139.69999999999999</v>
      </c>
      <c r="MC95">
        <f t="shared" si="49"/>
        <v>148.5</v>
      </c>
      <c r="MD95">
        <f t="shared" si="49"/>
        <v>159.9</v>
      </c>
      <c r="ME95">
        <f t="shared" si="49"/>
        <v>140.1</v>
      </c>
      <c r="MF95">
        <f t="shared" si="49"/>
        <v>149.30000000000001</v>
      </c>
      <c r="MG95">
        <f t="shared" si="49"/>
        <v>158.1</v>
      </c>
      <c r="MH95">
        <f t="shared" si="49"/>
        <v>147.6</v>
      </c>
      <c r="MI95">
        <f t="shared" si="49"/>
        <v>158.69999999999999</v>
      </c>
      <c r="MJ95">
        <f t="shared" si="49"/>
        <v>152.1</v>
      </c>
      <c r="MK95">
        <f t="shared" si="49"/>
        <v>159.6</v>
      </c>
      <c r="ML95">
        <f t="shared" si="49"/>
        <v>159.9</v>
      </c>
      <c r="MM95">
        <f t="shared" si="49"/>
        <v>129.1</v>
      </c>
      <c r="MN95">
        <f t="shared" si="49"/>
        <v>135.4</v>
      </c>
      <c r="MO95">
        <f t="shared" si="49"/>
        <v>135</v>
      </c>
      <c r="MP95">
        <f t="shared" si="49"/>
        <v>139.9</v>
      </c>
      <c r="MQ95">
        <f t="shared" si="49"/>
        <v>171.3</v>
      </c>
      <c r="MR95">
        <f t="shared" si="49"/>
        <v>161.80000000000001</v>
      </c>
      <c r="MS95">
        <f t="shared" si="49"/>
        <v>168.8</v>
      </c>
      <c r="MT95">
        <f t="shared" si="49"/>
        <v>159</v>
      </c>
      <c r="MU95">
        <f t="shared" si="49"/>
        <v>127.9</v>
      </c>
      <c r="MV95">
        <f t="shared" si="49"/>
        <v>167.7</v>
      </c>
      <c r="MW95">
        <f t="shared" si="49"/>
        <v>122.49999999999999</v>
      </c>
      <c r="MX95">
        <f t="shared" si="49"/>
        <v>169.7</v>
      </c>
      <c r="MY95">
        <f t="shared" si="49"/>
        <v>165.6</v>
      </c>
      <c r="MZ95">
        <f t="shared" si="49"/>
        <v>185.7</v>
      </c>
      <c r="NA95">
        <f t="shared" si="49"/>
        <v>122.49999999999999</v>
      </c>
      <c r="NB95">
        <f t="shared" si="49"/>
        <v>166.3</v>
      </c>
      <c r="NC95">
        <f t="shared" si="49"/>
        <v>164.1</v>
      </c>
      <c r="ND95">
        <f t="shared" si="49"/>
        <v>132.1</v>
      </c>
      <c r="NE95">
        <f t="shared" si="49"/>
        <v>138.30000000000001</v>
      </c>
      <c r="NF95">
        <f t="shared" si="49"/>
        <v>136.6</v>
      </c>
      <c r="NG95">
        <f t="shared" si="49"/>
        <v>137.9</v>
      </c>
      <c r="NH95">
        <f t="shared" si="49"/>
        <v>140.1</v>
      </c>
      <c r="NI95">
        <f t="shared" si="49"/>
        <v>148.5</v>
      </c>
      <c r="NJ95">
        <f t="shared" si="49"/>
        <v>126.5</v>
      </c>
      <c r="NK95">
        <f t="shared" si="49"/>
        <v>164.4</v>
      </c>
      <c r="NL95">
        <f t="shared" si="49"/>
        <v>139.80000000000001</v>
      </c>
      <c r="NM95">
        <f t="shared" si="49"/>
        <v>157.19999999999999</v>
      </c>
      <c r="NN95">
        <f t="shared" si="49"/>
        <v>160.69999999999999</v>
      </c>
      <c r="NO95">
        <f t="shared" si="49"/>
        <v>169.1</v>
      </c>
      <c r="NP95">
        <f t="shared" si="49"/>
        <v>148.4</v>
      </c>
      <c r="NQ95">
        <f t="shared" si="49"/>
        <v>137.1</v>
      </c>
      <c r="NR95">
        <f t="shared" si="49"/>
        <v>134.9</v>
      </c>
      <c r="NS95">
        <f t="shared" si="49"/>
        <v>144.80000000000001</v>
      </c>
      <c r="NT95">
        <f t="shared" si="49"/>
        <v>158.4</v>
      </c>
      <c r="NU95">
        <f t="shared" si="49"/>
        <v>163.69999999999999</v>
      </c>
      <c r="NV95">
        <f t="shared" si="49"/>
        <v>137.5</v>
      </c>
      <c r="NW95">
        <f t="shared" si="50"/>
        <v>158.9</v>
      </c>
      <c r="NX95">
        <f t="shared" si="50"/>
        <v>128.30000000000001</v>
      </c>
      <c r="NY95">
        <f t="shared" si="50"/>
        <v>141.69999999999999</v>
      </c>
      <c r="NZ95">
        <f t="shared" si="50"/>
        <v>143.9</v>
      </c>
      <c r="OA95">
        <f t="shared" si="50"/>
        <v>143.4</v>
      </c>
      <c r="OB95">
        <f t="shared" si="50"/>
        <v>149.4</v>
      </c>
      <c r="OC95">
        <f t="shared" si="50"/>
        <v>125.8</v>
      </c>
      <c r="OD95">
        <f t="shared" si="50"/>
        <v>153.69999999999999</v>
      </c>
      <c r="OE95">
        <f t="shared" si="50"/>
        <v>140.30000000000001</v>
      </c>
      <c r="OF95">
        <f t="shared" si="50"/>
        <v>155.6</v>
      </c>
      <c r="OG95">
        <f t="shared" si="50"/>
        <v>143.80000000000001</v>
      </c>
      <c r="OH95">
        <f t="shared" si="50"/>
        <v>143.19999999999999</v>
      </c>
      <c r="OI95">
        <f t="shared" si="50"/>
        <v>151.19999999999999</v>
      </c>
      <c r="OJ95">
        <f t="shared" si="50"/>
        <v>149.80000000000001</v>
      </c>
      <c r="OK95">
        <f t="shared" si="50"/>
        <v>154.9</v>
      </c>
      <c r="OL95">
        <f t="shared" si="50"/>
        <v>147</v>
      </c>
      <c r="OM95">
        <f t="shared" si="50"/>
        <v>147</v>
      </c>
      <c r="ON95">
        <f t="shared" si="50"/>
        <v>138.1</v>
      </c>
      <c r="OO95">
        <f t="shared" si="50"/>
        <v>127.4</v>
      </c>
      <c r="OP95">
        <f t="shared" si="50"/>
        <v>145.69999999999999</v>
      </c>
      <c r="OQ95">
        <f t="shared" si="50"/>
        <v>150.4</v>
      </c>
      <c r="OR95">
        <f t="shared" si="50"/>
        <v>152</v>
      </c>
      <c r="OS95">
        <f t="shared" si="50"/>
        <v>140.30000000000001</v>
      </c>
      <c r="OT95">
        <f t="shared" si="50"/>
        <v>137.30000000000001</v>
      </c>
      <c r="OU95">
        <f t="shared" si="50"/>
        <v>143.4</v>
      </c>
      <c r="OV95">
        <f t="shared" si="50"/>
        <v>163.9</v>
      </c>
      <c r="OW95">
        <f t="shared" si="50"/>
        <v>138</v>
      </c>
      <c r="OX95">
        <f t="shared" si="50"/>
        <v>163.30000000000001</v>
      </c>
      <c r="OY95">
        <f t="shared" si="50"/>
        <v>137.69999999999999</v>
      </c>
      <c r="OZ95">
        <f t="shared" si="50"/>
        <v>136</v>
      </c>
      <c r="PA95">
        <f t="shared" si="50"/>
        <v>170.3</v>
      </c>
      <c r="PB95">
        <f t="shared" si="50"/>
        <v>154.4</v>
      </c>
      <c r="PC95">
        <f t="shared" si="50"/>
        <v>144.19999999999999</v>
      </c>
      <c r="PD95">
        <f t="shared" si="50"/>
        <v>138.1</v>
      </c>
      <c r="PE95">
        <f t="shared" si="50"/>
        <v>151.80000000000001</v>
      </c>
      <c r="PF95">
        <f t="shared" si="50"/>
        <v>153.9</v>
      </c>
      <c r="PG95">
        <f t="shared" si="50"/>
        <v>154.6</v>
      </c>
      <c r="PH95">
        <f t="shared" si="50"/>
        <v>180.2</v>
      </c>
      <c r="PI95">
        <f t="shared" si="50"/>
        <v>152.30000000000001</v>
      </c>
      <c r="PJ95">
        <f t="shared" si="50"/>
        <v>135</v>
      </c>
      <c r="PK95">
        <f t="shared" si="50"/>
        <v>157.69999999999999</v>
      </c>
      <c r="PL95">
        <f t="shared" si="50"/>
        <v>152.69999999999999</v>
      </c>
      <c r="PM95">
        <f t="shared" si="50"/>
        <v>132.9</v>
      </c>
      <c r="PN95">
        <f t="shared" si="50"/>
        <v>132.4</v>
      </c>
      <c r="PO95">
        <f t="shared" si="50"/>
        <v>126.9</v>
      </c>
      <c r="PP95">
        <f t="shared" si="50"/>
        <v>135</v>
      </c>
      <c r="PQ95">
        <f t="shared" si="50"/>
        <v>149.30000000000001</v>
      </c>
      <c r="PR95">
        <f t="shared" si="50"/>
        <v>151.1</v>
      </c>
      <c r="PS95">
        <f t="shared" si="50"/>
        <v>142.19999999999999</v>
      </c>
      <c r="PT95">
        <f t="shared" si="50"/>
        <v>137.9</v>
      </c>
      <c r="PU95">
        <f t="shared" si="50"/>
        <v>137.80000000000001</v>
      </c>
      <c r="PV95">
        <f t="shared" si="50"/>
        <v>158.1</v>
      </c>
      <c r="PW95">
        <f t="shared" si="50"/>
        <v>153</v>
      </c>
      <c r="PX95">
        <f t="shared" si="50"/>
        <v>149.9</v>
      </c>
      <c r="PY95">
        <f t="shared" si="50"/>
        <v>150.1</v>
      </c>
      <c r="PZ95">
        <f t="shared" si="50"/>
        <v>139.5</v>
      </c>
      <c r="QA95">
        <f t="shared" si="50"/>
        <v>148.9</v>
      </c>
      <c r="QB95">
        <f t="shared" si="50"/>
        <v>172</v>
      </c>
      <c r="QC95">
        <f t="shared" si="50"/>
        <v>154.5</v>
      </c>
      <c r="QD95">
        <f t="shared" si="50"/>
        <v>150.9</v>
      </c>
      <c r="QE95">
        <f t="shared" si="50"/>
        <v>162.80000000000001</v>
      </c>
      <c r="QF95">
        <f t="shared" si="50"/>
        <v>161.4</v>
      </c>
      <c r="QG95">
        <f t="shared" si="50"/>
        <v>129.80000000000001</v>
      </c>
      <c r="QH95">
        <f t="shared" si="50"/>
        <v>140.30000000000001</v>
      </c>
      <c r="QI95">
        <f t="shared" si="51"/>
        <v>128.1</v>
      </c>
      <c r="QJ95">
        <f t="shared" si="51"/>
        <v>122.49999999999999</v>
      </c>
      <c r="QK95">
        <f t="shared" si="51"/>
        <v>133.1</v>
      </c>
      <c r="QL95">
        <f t="shared" si="51"/>
        <v>151.19999999999999</v>
      </c>
      <c r="QM95">
        <f t="shared" si="51"/>
        <v>156</v>
      </c>
      <c r="QN95">
        <f t="shared" si="51"/>
        <v>142</v>
      </c>
      <c r="QO95">
        <f t="shared" si="51"/>
        <v>153.6</v>
      </c>
      <c r="QP95">
        <f t="shared" si="51"/>
        <v>133.19999999999999</v>
      </c>
      <c r="QQ95">
        <f t="shared" si="51"/>
        <v>145.69999999999999</v>
      </c>
      <c r="QR95">
        <f t="shared" si="51"/>
        <v>127.6</v>
      </c>
      <c r="QS95">
        <f t="shared" si="51"/>
        <v>122.49999999999999</v>
      </c>
      <c r="QT95">
        <f t="shared" si="51"/>
        <v>142</v>
      </c>
      <c r="QU95">
        <f t="shared" si="51"/>
        <v>139.5</v>
      </c>
      <c r="QV95">
        <f t="shared" si="51"/>
        <v>154.4</v>
      </c>
      <c r="QW95">
        <f t="shared" si="51"/>
        <v>151.1</v>
      </c>
      <c r="QX95">
        <f t="shared" si="51"/>
        <v>150.1</v>
      </c>
      <c r="QY95">
        <f t="shared" si="51"/>
        <v>129.5</v>
      </c>
      <c r="QZ95">
        <f t="shared" si="51"/>
        <v>137.69999999999999</v>
      </c>
      <c r="RA95">
        <f t="shared" si="51"/>
        <v>123.7</v>
      </c>
      <c r="RB95">
        <f t="shared" si="51"/>
        <v>156.6</v>
      </c>
      <c r="RC95">
        <f t="shared" si="51"/>
        <v>141.30000000000001</v>
      </c>
      <c r="RD95">
        <f t="shared" si="51"/>
        <v>144.6</v>
      </c>
      <c r="RE95">
        <f t="shared" si="51"/>
        <v>150.6</v>
      </c>
      <c r="RF95">
        <f t="shared" si="51"/>
        <v>138.19999999999999</v>
      </c>
      <c r="RG95">
        <f t="shared" si="51"/>
        <v>145.6</v>
      </c>
      <c r="RH95">
        <f t="shared" si="51"/>
        <v>156.69999999999999</v>
      </c>
      <c r="RI95">
        <f t="shared" si="51"/>
        <v>151.1</v>
      </c>
      <c r="RJ95">
        <f t="shared" si="51"/>
        <v>122.49999999999999</v>
      </c>
      <c r="RK95">
        <f t="shared" si="51"/>
        <v>141</v>
      </c>
      <c r="RL95">
        <f t="shared" si="51"/>
        <v>130.6</v>
      </c>
      <c r="RM95">
        <f t="shared" si="51"/>
        <v>130.9</v>
      </c>
      <c r="RN95">
        <f t="shared" si="51"/>
        <v>142.4</v>
      </c>
      <c r="RO95">
        <f t="shared" si="51"/>
        <v>155.4</v>
      </c>
      <c r="RP95">
        <f t="shared" si="51"/>
        <v>147.9</v>
      </c>
      <c r="RQ95">
        <f t="shared" si="51"/>
        <v>175.2</v>
      </c>
      <c r="RR95">
        <f t="shared" si="51"/>
        <v>158.4</v>
      </c>
      <c r="RS95">
        <f t="shared" si="51"/>
        <v>148.1</v>
      </c>
      <c r="RT95">
        <f t="shared" si="51"/>
        <v>146.6</v>
      </c>
      <c r="RU95">
        <f t="shared" si="51"/>
        <v>147</v>
      </c>
      <c r="RV95">
        <f t="shared" si="51"/>
        <v>135.1</v>
      </c>
      <c r="RW95">
        <f t="shared" si="51"/>
        <v>144.6</v>
      </c>
      <c r="RX95">
        <f t="shared" si="51"/>
        <v>162.19999999999999</v>
      </c>
      <c r="RY95">
        <f t="shared" si="51"/>
        <v>143.80000000000001</v>
      </c>
      <c r="RZ95">
        <f t="shared" si="51"/>
        <v>168.3</v>
      </c>
      <c r="SA95">
        <f t="shared" si="51"/>
        <v>172.5</v>
      </c>
      <c r="SB95">
        <f t="shared" si="51"/>
        <v>141.30000000000001</v>
      </c>
      <c r="SC95">
        <f t="shared" si="51"/>
        <v>124.5</v>
      </c>
      <c r="SD95">
        <f t="shared" si="51"/>
        <v>168</v>
      </c>
      <c r="SE95">
        <f t="shared" si="51"/>
        <v>145.19999999999999</v>
      </c>
      <c r="SF95">
        <f t="shared" si="51"/>
        <v>162.69999999999999</v>
      </c>
      <c r="SG95">
        <f t="shared" si="51"/>
        <v>180.4</v>
      </c>
    </row>
    <row r="96" spans="1:501">
      <c r="A96">
        <v>2016</v>
      </c>
      <c r="B96">
        <f t="shared" si="52"/>
        <v>161.30000000000001</v>
      </c>
      <c r="C96">
        <f t="shared" ref="C96:BN98" si="53">+MAX($C$93,C89)</f>
        <v>159.6</v>
      </c>
      <c r="D96">
        <f t="shared" si="53"/>
        <v>128.80000000000001</v>
      </c>
      <c r="E96">
        <f t="shared" si="53"/>
        <v>159.19999999999999</v>
      </c>
      <c r="F96">
        <f t="shared" si="53"/>
        <v>137.69999999999999</v>
      </c>
      <c r="G96">
        <f t="shared" si="53"/>
        <v>160.19999999999999</v>
      </c>
      <c r="H96">
        <f t="shared" si="53"/>
        <v>141.6</v>
      </c>
      <c r="I96">
        <f t="shared" si="53"/>
        <v>144.4</v>
      </c>
      <c r="J96">
        <f t="shared" si="53"/>
        <v>154.4</v>
      </c>
      <c r="K96">
        <f t="shared" si="53"/>
        <v>136.5</v>
      </c>
      <c r="L96">
        <f t="shared" si="53"/>
        <v>166.1</v>
      </c>
      <c r="M96">
        <f t="shared" si="53"/>
        <v>159.19999999999999</v>
      </c>
      <c r="N96">
        <f t="shared" si="53"/>
        <v>157.30000000000001</v>
      </c>
      <c r="O96">
        <f t="shared" si="53"/>
        <v>158.4</v>
      </c>
      <c r="P96">
        <f t="shared" si="53"/>
        <v>172.6</v>
      </c>
      <c r="Q96">
        <f t="shared" si="53"/>
        <v>145</v>
      </c>
      <c r="R96">
        <f t="shared" si="53"/>
        <v>156.30000000000001</v>
      </c>
      <c r="S96">
        <f t="shared" si="53"/>
        <v>145.5</v>
      </c>
      <c r="T96">
        <f t="shared" si="53"/>
        <v>142.1</v>
      </c>
      <c r="U96">
        <f t="shared" si="53"/>
        <v>165.6</v>
      </c>
      <c r="V96">
        <f t="shared" si="53"/>
        <v>135.1</v>
      </c>
      <c r="W96">
        <f t="shared" si="53"/>
        <v>167.6</v>
      </c>
      <c r="X96">
        <f t="shared" si="53"/>
        <v>144.5</v>
      </c>
      <c r="Y96">
        <f t="shared" si="53"/>
        <v>134.5</v>
      </c>
      <c r="Z96">
        <f t="shared" si="53"/>
        <v>144.6</v>
      </c>
      <c r="AA96">
        <f t="shared" si="53"/>
        <v>161.30000000000001</v>
      </c>
      <c r="AB96">
        <f t="shared" si="53"/>
        <v>154.80000000000001</v>
      </c>
      <c r="AC96">
        <f t="shared" si="53"/>
        <v>139.5</v>
      </c>
      <c r="AD96">
        <f t="shared" si="53"/>
        <v>144.9</v>
      </c>
      <c r="AE96">
        <f t="shared" si="53"/>
        <v>149.4</v>
      </c>
      <c r="AF96">
        <f t="shared" si="53"/>
        <v>123.4</v>
      </c>
      <c r="AG96">
        <f t="shared" si="53"/>
        <v>143</v>
      </c>
      <c r="AH96">
        <f t="shared" si="53"/>
        <v>145.6</v>
      </c>
      <c r="AI96">
        <f t="shared" si="53"/>
        <v>164.6</v>
      </c>
      <c r="AJ96">
        <f t="shared" si="53"/>
        <v>159</v>
      </c>
      <c r="AK96">
        <f t="shared" si="53"/>
        <v>147.19999999999999</v>
      </c>
      <c r="AL96">
        <f t="shared" si="53"/>
        <v>155</v>
      </c>
      <c r="AM96">
        <f t="shared" si="53"/>
        <v>147.1</v>
      </c>
      <c r="AN96">
        <f t="shared" si="53"/>
        <v>145.19999999999999</v>
      </c>
      <c r="AO96">
        <f t="shared" si="53"/>
        <v>170.4</v>
      </c>
      <c r="AP96">
        <f t="shared" si="53"/>
        <v>157.6</v>
      </c>
      <c r="AQ96">
        <f t="shared" si="53"/>
        <v>135.30000000000001</v>
      </c>
      <c r="AR96">
        <f t="shared" si="53"/>
        <v>151.6</v>
      </c>
      <c r="AS96">
        <f t="shared" si="53"/>
        <v>148.9</v>
      </c>
      <c r="AT96">
        <f t="shared" si="53"/>
        <v>154.4</v>
      </c>
      <c r="AU96">
        <f t="shared" si="53"/>
        <v>152.4</v>
      </c>
      <c r="AV96">
        <f t="shared" si="53"/>
        <v>126.8</v>
      </c>
      <c r="AW96">
        <f t="shared" si="53"/>
        <v>140.1</v>
      </c>
      <c r="AX96">
        <f t="shared" si="53"/>
        <v>140.9</v>
      </c>
      <c r="AY96">
        <f t="shared" si="53"/>
        <v>160.80000000000001</v>
      </c>
      <c r="AZ96">
        <f t="shared" si="53"/>
        <v>144.9</v>
      </c>
      <c r="BA96">
        <f t="shared" si="53"/>
        <v>153.4</v>
      </c>
      <c r="BB96">
        <f t="shared" si="53"/>
        <v>145.1</v>
      </c>
      <c r="BC96">
        <f t="shared" si="53"/>
        <v>122.49999999999999</v>
      </c>
      <c r="BD96">
        <f t="shared" si="53"/>
        <v>133.30000000000001</v>
      </c>
      <c r="BE96">
        <f t="shared" si="53"/>
        <v>142.30000000000001</v>
      </c>
      <c r="BF96">
        <f t="shared" si="53"/>
        <v>152</v>
      </c>
      <c r="BG96">
        <f t="shared" si="53"/>
        <v>149.1</v>
      </c>
      <c r="BH96">
        <f t="shared" si="53"/>
        <v>138.5</v>
      </c>
      <c r="BI96">
        <f t="shared" si="53"/>
        <v>122.49999999999999</v>
      </c>
      <c r="BJ96">
        <f t="shared" si="53"/>
        <v>158</v>
      </c>
      <c r="BK96">
        <f t="shared" si="53"/>
        <v>128.6</v>
      </c>
      <c r="BL96">
        <f t="shared" si="53"/>
        <v>146.19999999999999</v>
      </c>
      <c r="BM96">
        <f t="shared" si="53"/>
        <v>134.4</v>
      </c>
      <c r="BN96">
        <f t="shared" si="53"/>
        <v>146.69999999999999</v>
      </c>
      <c r="BO96">
        <f t="shared" si="45"/>
        <v>140.6</v>
      </c>
      <c r="BP96">
        <f t="shared" si="45"/>
        <v>135.19999999999999</v>
      </c>
      <c r="BQ96">
        <f t="shared" si="45"/>
        <v>132</v>
      </c>
      <c r="BR96">
        <f t="shared" si="45"/>
        <v>160</v>
      </c>
      <c r="BS96">
        <f t="shared" si="45"/>
        <v>160.4</v>
      </c>
      <c r="BT96">
        <f t="shared" si="45"/>
        <v>134.5</v>
      </c>
      <c r="BU96">
        <f t="shared" si="45"/>
        <v>153.4</v>
      </c>
      <c r="BV96">
        <f t="shared" si="45"/>
        <v>146.30000000000001</v>
      </c>
      <c r="BW96">
        <f t="shared" si="45"/>
        <v>149.5</v>
      </c>
      <c r="BX96">
        <f t="shared" si="45"/>
        <v>143.6</v>
      </c>
      <c r="BY96">
        <f t="shared" si="45"/>
        <v>123.5</v>
      </c>
      <c r="BZ96">
        <f t="shared" si="45"/>
        <v>141.9</v>
      </c>
      <c r="CA96">
        <f t="shared" si="45"/>
        <v>159.6</v>
      </c>
      <c r="CB96">
        <f t="shared" si="45"/>
        <v>138.6</v>
      </c>
      <c r="CC96">
        <f t="shared" si="45"/>
        <v>131.4</v>
      </c>
      <c r="CD96">
        <f t="shared" si="45"/>
        <v>122.49999999999999</v>
      </c>
      <c r="CE96">
        <f t="shared" si="45"/>
        <v>136.19999999999999</v>
      </c>
      <c r="CF96">
        <f t="shared" si="45"/>
        <v>131.9</v>
      </c>
      <c r="CG96">
        <f t="shared" si="45"/>
        <v>139.6</v>
      </c>
      <c r="CH96">
        <f t="shared" si="45"/>
        <v>167.6</v>
      </c>
      <c r="CI96">
        <f t="shared" si="45"/>
        <v>126.4</v>
      </c>
      <c r="CJ96">
        <f t="shared" si="45"/>
        <v>147.1</v>
      </c>
      <c r="CK96">
        <f t="shared" si="45"/>
        <v>164.3</v>
      </c>
      <c r="CL96">
        <f t="shared" si="45"/>
        <v>145.1</v>
      </c>
      <c r="CM96">
        <f t="shared" si="45"/>
        <v>148.4</v>
      </c>
      <c r="CN96">
        <f t="shared" si="45"/>
        <v>143.19999999999999</v>
      </c>
      <c r="CO96">
        <f t="shared" si="45"/>
        <v>146.30000000000001</v>
      </c>
      <c r="CP96">
        <f t="shared" si="45"/>
        <v>134.4</v>
      </c>
      <c r="CQ96">
        <f t="shared" si="45"/>
        <v>159.19999999999999</v>
      </c>
      <c r="CR96">
        <f t="shared" si="45"/>
        <v>148.80000000000001</v>
      </c>
      <c r="CS96">
        <f t="shared" si="45"/>
        <v>149.80000000000001</v>
      </c>
      <c r="CT96">
        <f t="shared" si="45"/>
        <v>128.5</v>
      </c>
      <c r="CU96">
        <f t="shared" si="45"/>
        <v>146.9</v>
      </c>
      <c r="CV96">
        <f t="shared" si="45"/>
        <v>140.80000000000001</v>
      </c>
      <c r="CW96">
        <f t="shared" si="45"/>
        <v>148.30000000000001</v>
      </c>
      <c r="CX96">
        <f t="shared" si="45"/>
        <v>139.19999999999999</v>
      </c>
      <c r="CY96">
        <f t="shared" si="45"/>
        <v>145.5</v>
      </c>
      <c r="CZ96">
        <f t="shared" si="45"/>
        <v>144.30000000000001</v>
      </c>
      <c r="DA96">
        <f t="shared" si="45"/>
        <v>151.19999999999999</v>
      </c>
      <c r="DB96">
        <f t="shared" si="45"/>
        <v>157.19999999999999</v>
      </c>
      <c r="DC96">
        <f t="shared" si="45"/>
        <v>163.69999999999999</v>
      </c>
      <c r="DD96">
        <f t="shared" si="45"/>
        <v>143.19999999999999</v>
      </c>
      <c r="DE96">
        <f t="shared" si="45"/>
        <v>147.4</v>
      </c>
      <c r="DF96">
        <f t="shared" si="45"/>
        <v>145</v>
      </c>
      <c r="DG96">
        <f t="shared" si="45"/>
        <v>150</v>
      </c>
      <c r="DH96">
        <f t="shared" si="45"/>
        <v>143.30000000000001</v>
      </c>
      <c r="DI96">
        <f t="shared" si="45"/>
        <v>143.6</v>
      </c>
      <c r="DJ96">
        <f t="shared" si="45"/>
        <v>135.6</v>
      </c>
      <c r="DK96">
        <f t="shared" si="45"/>
        <v>141.4</v>
      </c>
      <c r="DL96">
        <f t="shared" si="45"/>
        <v>170.8</v>
      </c>
      <c r="DM96">
        <f t="shared" si="45"/>
        <v>145.6</v>
      </c>
      <c r="DN96">
        <f t="shared" si="45"/>
        <v>150.5</v>
      </c>
      <c r="DO96">
        <f t="shared" si="45"/>
        <v>140.5</v>
      </c>
      <c r="DP96">
        <f t="shared" si="45"/>
        <v>122.49999999999999</v>
      </c>
      <c r="DQ96">
        <f t="shared" si="45"/>
        <v>151.19999999999999</v>
      </c>
      <c r="DR96">
        <f t="shared" si="45"/>
        <v>140.69999999999999</v>
      </c>
      <c r="DS96">
        <f t="shared" si="45"/>
        <v>143.19999999999999</v>
      </c>
      <c r="DT96">
        <f t="shared" si="45"/>
        <v>160.69999999999999</v>
      </c>
      <c r="DU96">
        <f t="shared" si="45"/>
        <v>168.3</v>
      </c>
      <c r="DV96">
        <f t="shared" si="45"/>
        <v>149</v>
      </c>
      <c r="DW96">
        <f t="shared" si="45"/>
        <v>145.80000000000001</v>
      </c>
      <c r="DX96">
        <f t="shared" si="45"/>
        <v>171.2</v>
      </c>
      <c r="DY96">
        <f t="shared" si="45"/>
        <v>160.19999999999999</v>
      </c>
      <c r="DZ96">
        <f t="shared" si="45"/>
        <v>150.5</v>
      </c>
      <c r="EA96">
        <f t="shared" si="46"/>
        <v>150.1</v>
      </c>
      <c r="EB96">
        <f t="shared" si="46"/>
        <v>151.5</v>
      </c>
      <c r="EC96">
        <f t="shared" si="46"/>
        <v>131.69999999999999</v>
      </c>
      <c r="ED96">
        <f t="shared" si="46"/>
        <v>136.69999999999999</v>
      </c>
      <c r="EE96">
        <f t="shared" si="46"/>
        <v>122.49999999999999</v>
      </c>
      <c r="EF96">
        <f t="shared" si="46"/>
        <v>166.9</v>
      </c>
      <c r="EG96">
        <f t="shared" si="46"/>
        <v>155.69999999999999</v>
      </c>
      <c r="EH96">
        <f t="shared" si="46"/>
        <v>140.80000000000001</v>
      </c>
      <c r="EI96">
        <f t="shared" si="46"/>
        <v>181.3</v>
      </c>
      <c r="EJ96">
        <f t="shared" si="46"/>
        <v>132.69999999999999</v>
      </c>
      <c r="EK96">
        <f t="shared" si="46"/>
        <v>152.5</v>
      </c>
      <c r="EL96">
        <f t="shared" si="46"/>
        <v>139.30000000000001</v>
      </c>
      <c r="EM96">
        <f t="shared" si="46"/>
        <v>150.5</v>
      </c>
      <c r="EN96">
        <f t="shared" si="46"/>
        <v>134.19999999999999</v>
      </c>
      <c r="EO96">
        <f t="shared" si="46"/>
        <v>154.5</v>
      </c>
      <c r="EP96">
        <f t="shared" si="46"/>
        <v>159.9</v>
      </c>
      <c r="EQ96">
        <f t="shared" si="46"/>
        <v>133.30000000000001</v>
      </c>
      <c r="ER96">
        <f t="shared" si="46"/>
        <v>122.49999999999999</v>
      </c>
      <c r="ES96">
        <f t="shared" si="46"/>
        <v>136.1</v>
      </c>
      <c r="ET96">
        <f t="shared" si="46"/>
        <v>155.19999999999999</v>
      </c>
      <c r="EU96">
        <f t="shared" si="46"/>
        <v>157.9</v>
      </c>
      <c r="EV96">
        <f t="shared" si="46"/>
        <v>150.19999999999999</v>
      </c>
      <c r="EW96">
        <f t="shared" si="46"/>
        <v>163.1</v>
      </c>
      <c r="EX96">
        <f t="shared" si="46"/>
        <v>133.80000000000001</v>
      </c>
      <c r="EY96">
        <f t="shared" si="46"/>
        <v>162.19999999999999</v>
      </c>
      <c r="EZ96">
        <f t="shared" si="46"/>
        <v>143</v>
      </c>
      <c r="FA96">
        <f t="shared" si="46"/>
        <v>179.3</v>
      </c>
      <c r="FB96">
        <f t="shared" si="46"/>
        <v>128</v>
      </c>
      <c r="FC96">
        <f t="shared" si="46"/>
        <v>161.6</v>
      </c>
      <c r="FD96">
        <f t="shared" si="46"/>
        <v>135.6</v>
      </c>
      <c r="FE96">
        <f t="shared" si="46"/>
        <v>138.19999999999999</v>
      </c>
      <c r="FF96">
        <f t="shared" si="46"/>
        <v>135.30000000000001</v>
      </c>
      <c r="FG96">
        <f t="shared" si="46"/>
        <v>145.19999999999999</v>
      </c>
      <c r="FH96">
        <f t="shared" si="46"/>
        <v>180</v>
      </c>
      <c r="FI96">
        <f t="shared" si="46"/>
        <v>162.69999999999999</v>
      </c>
      <c r="FJ96">
        <f t="shared" si="46"/>
        <v>156.9</v>
      </c>
      <c r="FK96">
        <f t="shared" si="46"/>
        <v>164.8</v>
      </c>
      <c r="FL96">
        <f t="shared" si="46"/>
        <v>132.80000000000001</v>
      </c>
      <c r="FM96">
        <f t="shared" si="46"/>
        <v>172.9</v>
      </c>
      <c r="FN96">
        <f t="shared" si="46"/>
        <v>143.9</v>
      </c>
      <c r="FO96">
        <f t="shared" si="46"/>
        <v>137.6</v>
      </c>
      <c r="FP96">
        <f t="shared" si="46"/>
        <v>134.4</v>
      </c>
      <c r="FQ96">
        <f t="shared" si="46"/>
        <v>170.5</v>
      </c>
      <c r="FR96">
        <f t="shared" si="46"/>
        <v>139.69999999999999</v>
      </c>
      <c r="FS96">
        <f t="shared" si="46"/>
        <v>152.1</v>
      </c>
      <c r="FT96">
        <f t="shared" si="46"/>
        <v>128.1</v>
      </c>
      <c r="FU96">
        <f t="shared" si="46"/>
        <v>157.4</v>
      </c>
      <c r="FV96">
        <f t="shared" si="46"/>
        <v>144.5</v>
      </c>
      <c r="FW96">
        <f t="shared" si="46"/>
        <v>152.1</v>
      </c>
      <c r="FX96">
        <f t="shared" si="46"/>
        <v>133.5</v>
      </c>
      <c r="FY96">
        <f t="shared" si="46"/>
        <v>161.4</v>
      </c>
      <c r="FZ96">
        <f t="shared" si="46"/>
        <v>147.80000000000001</v>
      </c>
      <c r="GA96">
        <f t="shared" si="46"/>
        <v>181.1</v>
      </c>
      <c r="GB96">
        <f t="shared" si="46"/>
        <v>168.4</v>
      </c>
      <c r="GC96">
        <f t="shared" si="46"/>
        <v>158.69999999999999</v>
      </c>
      <c r="GD96">
        <f t="shared" si="46"/>
        <v>134.69999999999999</v>
      </c>
      <c r="GE96">
        <f t="shared" si="46"/>
        <v>149.19999999999999</v>
      </c>
      <c r="GF96">
        <f t="shared" si="46"/>
        <v>129.1</v>
      </c>
      <c r="GG96">
        <f t="shared" si="46"/>
        <v>160.80000000000001</v>
      </c>
      <c r="GH96">
        <f t="shared" si="46"/>
        <v>134.80000000000001</v>
      </c>
      <c r="GI96">
        <f t="shared" si="46"/>
        <v>126.8</v>
      </c>
      <c r="GJ96">
        <f t="shared" si="46"/>
        <v>136.30000000000001</v>
      </c>
      <c r="GK96">
        <f t="shared" si="46"/>
        <v>145.1</v>
      </c>
      <c r="GL96">
        <f t="shared" si="46"/>
        <v>172.6</v>
      </c>
      <c r="GM96">
        <f t="shared" si="47"/>
        <v>132.30000000000001</v>
      </c>
      <c r="GN96">
        <f t="shared" si="47"/>
        <v>160.4</v>
      </c>
      <c r="GO96">
        <f t="shared" si="47"/>
        <v>142.5</v>
      </c>
      <c r="GP96">
        <f t="shared" si="47"/>
        <v>140.30000000000001</v>
      </c>
      <c r="GQ96">
        <f t="shared" si="47"/>
        <v>150.6</v>
      </c>
      <c r="GR96">
        <f t="shared" si="47"/>
        <v>125.6</v>
      </c>
      <c r="GS96">
        <f t="shared" si="47"/>
        <v>178.9</v>
      </c>
      <c r="GT96">
        <f t="shared" si="47"/>
        <v>153.80000000000001</v>
      </c>
      <c r="GU96">
        <f t="shared" si="47"/>
        <v>140.6</v>
      </c>
      <c r="GV96">
        <f t="shared" si="47"/>
        <v>143.69999999999999</v>
      </c>
      <c r="GW96">
        <f t="shared" si="47"/>
        <v>130.80000000000001</v>
      </c>
      <c r="GX96">
        <f t="shared" si="47"/>
        <v>143.80000000000001</v>
      </c>
      <c r="GY96">
        <f t="shared" si="47"/>
        <v>149.19999999999999</v>
      </c>
      <c r="GZ96">
        <f t="shared" si="47"/>
        <v>143.4</v>
      </c>
      <c r="HA96">
        <f t="shared" si="47"/>
        <v>142.1</v>
      </c>
      <c r="HB96">
        <f t="shared" si="47"/>
        <v>139.6</v>
      </c>
      <c r="HC96">
        <f t="shared" si="47"/>
        <v>168.4</v>
      </c>
      <c r="HD96">
        <f t="shared" si="47"/>
        <v>140.9</v>
      </c>
      <c r="HE96">
        <f t="shared" si="47"/>
        <v>145.80000000000001</v>
      </c>
      <c r="HF96">
        <f t="shared" si="47"/>
        <v>157.5</v>
      </c>
      <c r="HG96">
        <f t="shared" si="47"/>
        <v>124.3</v>
      </c>
      <c r="HH96">
        <f t="shared" si="47"/>
        <v>148.6</v>
      </c>
      <c r="HI96">
        <f t="shared" si="47"/>
        <v>158.69999999999999</v>
      </c>
      <c r="HJ96">
        <f t="shared" si="47"/>
        <v>142.6</v>
      </c>
      <c r="HK96">
        <f t="shared" si="47"/>
        <v>134.19999999999999</v>
      </c>
      <c r="HL96">
        <f t="shared" si="47"/>
        <v>164.9</v>
      </c>
      <c r="HM96">
        <f t="shared" si="47"/>
        <v>150.30000000000001</v>
      </c>
      <c r="HN96">
        <f t="shared" si="47"/>
        <v>123.4</v>
      </c>
      <c r="HO96">
        <f t="shared" si="47"/>
        <v>150.69999999999999</v>
      </c>
      <c r="HP96">
        <f t="shared" si="47"/>
        <v>163.30000000000001</v>
      </c>
      <c r="HQ96">
        <f t="shared" si="47"/>
        <v>168.4</v>
      </c>
      <c r="HR96">
        <f t="shared" si="47"/>
        <v>160.19999999999999</v>
      </c>
      <c r="HS96">
        <f t="shared" si="47"/>
        <v>151.30000000000001</v>
      </c>
      <c r="HT96">
        <f t="shared" si="47"/>
        <v>161.19999999999999</v>
      </c>
      <c r="HU96">
        <f t="shared" si="47"/>
        <v>123</v>
      </c>
      <c r="HV96">
        <f t="shared" si="47"/>
        <v>145.6</v>
      </c>
      <c r="HW96">
        <f t="shared" si="47"/>
        <v>155.5</v>
      </c>
      <c r="HX96">
        <f t="shared" si="47"/>
        <v>126.5</v>
      </c>
      <c r="HY96">
        <f t="shared" si="47"/>
        <v>159.19999999999999</v>
      </c>
      <c r="HZ96">
        <f t="shared" si="47"/>
        <v>151.19999999999999</v>
      </c>
      <c r="IA96">
        <f t="shared" si="47"/>
        <v>166</v>
      </c>
      <c r="IB96">
        <f t="shared" si="47"/>
        <v>177</v>
      </c>
      <c r="IC96">
        <f t="shared" si="47"/>
        <v>135.5</v>
      </c>
      <c r="ID96">
        <f t="shared" si="47"/>
        <v>128.69999999999999</v>
      </c>
      <c r="IE96">
        <f t="shared" si="47"/>
        <v>151.30000000000001</v>
      </c>
      <c r="IF96">
        <f t="shared" si="47"/>
        <v>167.7</v>
      </c>
      <c r="IG96">
        <f t="shared" si="47"/>
        <v>152.9</v>
      </c>
      <c r="IH96">
        <f t="shared" si="47"/>
        <v>149.1</v>
      </c>
      <c r="II96">
        <f t="shared" si="47"/>
        <v>166</v>
      </c>
      <c r="IJ96">
        <f t="shared" si="47"/>
        <v>171.4</v>
      </c>
      <c r="IK96">
        <f t="shared" si="47"/>
        <v>145</v>
      </c>
      <c r="IL96">
        <f t="shared" si="47"/>
        <v>154.6</v>
      </c>
      <c r="IM96">
        <f t="shared" si="47"/>
        <v>135.5</v>
      </c>
      <c r="IN96">
        <f t="shared" si="47"/>
        <v>135.1</v>
      </c>
      <c r="IO96">
        <f t="shared" si="47"/>
        <v>130.69999999999999</v>
      </c>
      <c r="IP96">
        <f t="shared" si="47"/>
        <v>141.19999999999999</v>
      </c>
      <c r="IQ96">
        <f t="shared" si="47"/>
        <v>142</v>
      </c>
      <c r="IR96">
        <f t="shared" si="47"/>
        <v>142.6</v>
      </c>
      <c r="IS96">
        <f t="shared" si="47"/>
        <v>143.80000000000001</v>
      </c>
      <c r="IT96">
        <f t="shared" si="47"/>
        <v>133.19999999999999</v>
      </c>
      <c r="IU96">
        <f t="shared" si="47"/>
        <v>140</v>
      </c>
      <c r="IV96">
        <f t="shared" si="47"/>
        <v>132.19999999999999</v>
      </c>
      <c r="IW96">
        <f t="shared" si="47"/>
        <v>142.80000000000001</v>
      </c>
      <c r="IX96">
        <f t="shared" si="47"/>
        <v>131.80000000000001</v>
      </c>
      <c r="IY96">
        <f t="shared" si="48"/>
        <v>131.1</v>
      </c>
      <c r="IZ96">
        <f t="shared" si="48"/>
        <v>153.69999999999999</v>
      </c>
      <c r="JA96">
        <f t="shared" si="48"/>
        <v>135.4</v>
      </c>
      <c r="JB96">
        <f t="shared" si="48"/>
        <v>151.30000000000001</v>
      </c>
      <c r="JC96">
        <f t="shared" si="48"/>
        <v>152.80000000000001</v>
      </c>
      <c r="JD96">
        <f t="shared" si="48"/>
        <v>158.19999999999999</v>
      </c>
      <c r="JE96">
        <f t="shared" si="48"/>
        <v>164.8</v>
      </c>
      <c r="JF96">
        <f t="shared" si="48"/>
        <v>163.6</v>
      </c>
      <c r="JG96">
        <f t="shared" si="48"/>
        <v>147.6</v>
      </c>
      <c r="JH96">
        <f t="shared" si="48"/>
        <v>164.5</v>
      </c>
      <c r="JI96">
        <f t="shared" si="48"/>
        <v>143.6</v>
      </c>
      <c r="JJ96">
        <f t="shared" si="48"/>
        <v>145.4</v>
      </c>
      <c r="JK96">
        <f t="shared" si="48"/>
        <v>145.5</v>
      </c>
      <c r="JL96">
        <f t="shared" si="48"/>
        <v>162.1</v>
      </c>
      <c r="JM96">
        <f t="shared" si="48"/>
        <v>185.5</v>
      </c>
      <c r="JN96">
        <f t="shared" si="48"/>
        <v>149.69999999999999</v>
      </c>
      <c r="JO96">
        <f t="shared" si="48"/>
        <v>144.4</v>
      </c>
      <c r="JP96">
        <f t="shared" si="48"/>
        <v>145.19999999999999</v>
      </c>
      <c r="JQ96">
        <f t="shared" si="48"/>
        <v>134.1</v>
      </c>
      <c r="JR96">
        <f t="shared" si="48"/>
        <v>169</v>
      </c>
      <c r="JS96">
        <f t="shared" si="48"/>
        <v>139.69999999999999</v>
      </c>
      <c r="JT96">
        <f t="shared" si="48"/>
        <v>133.69999999999999</v>
      </c>
      <c r="JU96">
        <f t="shared" si="48"/>
        <v>144.6</v>
      </c>
      <c r="JV96">
        <f t="shared" si="48"/>
        <v>171.1</v>
      </c>
      <c r="JW96">
        <f t="shared" si="48"/>
        <v>149.9</v>
      </c>
      <c r="JX96">
        <f t="shared" si="48"/>
        <v>155.9</v>
      </c>
      <c r="JY96">
        <f t="shared" si="48"/>
        <v>153.80000000000001</v>
      </c>
      <c r="JZ96">
        <f t="shared" si="48"/>
        <v>123.2</v>
      </c>
      <c r="KA96">
        <f t="shared" si="48"/>
        <v>167.8</v>
      </c>
      <c r="KB96">
        <f t="shared" si="48"/>
        <v>137.6</v>
      </c>
      <c r="KC96">
        <f t="shared" si="48"/>
        <v>151.80000000000001</v>
      </c>
      <c r="KD96">
        <f t="shared" si="48"/>
        <v>134.9</v>
      </c>
      <c r="KE96">
        <f t="shared" si="48"/>
        <v>138.30000000000001</v>
      </c>
      <c r="KF96">
        <f t="shared" si="48"/>
        <v>155.9</v>
      </c>
      <c r="KG96">
        <f t="shared" si="48"/>
        <v>137.9</v>
      </c>
      <c r="KH96">
        <f t="shared" si="48"/>
        <v>142.4</v>
      </c>
      <c r="KI96">
        <f t="shared" si="48"/>
        <v>139.69999999999999</v>
      </c>
      <c r="KJ96">
        <f t="shared" si="48"/>
        <v>160.9</v>
      </c>
      <c r="KK96">
        <f t="shared" si="48"/>
        <v>140.9</v>
      </c>
      <c r="KL96">
        <f t="shared" si="48"/>
        <v>165.9</v>
      </c>
      <c r="KM96">
        <f t="shared" si="48"/>
        <v>152.80000000000001</v>
      </c>
      <c r="KN96">
        <f t="shared" si="48"/>
        <v>152.69999999999999</v>
      </c>
      <c r="KO96">
        <f t="shared" si="48"/>
        <v>122.49999999999999</v>
      </c>
      <c r="KP96">
        <f t="shared" si="48"/>
        <v>124.9</v>
      </c>
      <c r="KQ96">
        <f t="shared" si="48"/>
        <v>150.9</v>
      </c>
      <c r="KR96">
        <f t="shared" si="48"/>
        <v>167.2</v>
      </c>
      <c r="KS96">
        <f t="shared" si="48"/>
        <v>126.7</v>
      </c>
      <c r="KT96">
        <f t="shared" si="48"/>
        <v>138.69999999999999</v>
      </c>
      <c r="KU96">
        <f t="shared" si="48"/>
        <v>159.9</v>
      </c>
      <c r="KV96">
        <f t="shared" si="48"/>
        <v>122.49999999999999</v>
      </c>
      <c r="KW96">
        <f t="shared" si="48"/>
        <v>133.6</v>
      </c>
      <c r="KX96">
        <f t="shared" si="48"/>
        <v>141.9</v>
      </c>
      <c r="KY96">
        <f t="shared" si="48"/>
        <v>129.19999999999999</v>
      </c>
      <c r="KZ96">
        <f t="shared" si="48"/>
        <v>144.69999999999999</v>
      </c>
      <c r="LA96">
        <f t="shared" si="48"/>
        <v>139</v>
      </c>
      <c r="LB96">
        <f t="shared" si="48"/>
        <v>162.4</v>
      </c>
      <c r="LC96">
        <f t="shared" si="48"/>
        <v>149.30000000000001</v>
      </c>
      <c r="LD96">
        <f t="shared" si="48"/>
        <v>133.30000000000001</v>
      </c>
      <c r="LE96">
        <f t="shared" si="48"/>
        <v>148.9</v>
      </c>
      <c r="LF96">
        <f t="shared" si="48"/>
        <v>167.1</v>
      </c>
      <c r="LG96">
        <f t="shared" si="48"/>
        <v>142.80000000000001</v>
      </c>
      <c r="LH96">
        <f t="shared" si="48"/>
        <v>148.30000000000001</v>
      </c>
      <c r="LI96">
        <f t="shared" si="48"/>
        <v>151.80000000000001</v>
      </c>
      <c r="LJ96">
        <f t="shared" si="48"/>
        <v>149.69999999999999</v>
      </c>
      <c r="LK96">
        <f t="shared" si="49"/>
        <v>136.19999999999999</v>
      </c>
      <c r="LL96">
        <f t="shared" si="49"/>
        <v>150</v>
      </c>
      <c r="LM96">
        <f t="shared" si="49"/>
        <v>131.5</v>
      </c>
      <c r="LN96">
        <f t="shared" si="49"/>
        <v>122.49999999999999</v>
      </c>
      <c r="LO96">
        <f t="shared" si="49"/>
        <v>168.3</v>
      </c>
      <c r="LP96">
        <f t="shared" si="49"/>
        <v>155.6</v>
      </c>
      <c r="LQ96">
        <f t="shared" si="49"/>
        <v>157.19999999999999</v>
      </c>
      <c r="LR96">
        <f t="shared" si="49"/>
        <v>177.7</v>
      </c>
      <c r="LS96">
        <f t="shared" si="49"/>
        <v>140.5</v>
      </c>
      <c r="LT96">
        <f t="shared" si="49"/>
        <v>133.4</v>
      </c>
      <c r="LU96">
        <f t="shared" si="49"/>
        <v>156.5</v>
      </c>
      <c r="LV96">
        <f t="shared" si="49"/>
        <v>141.1</v>
      </c>
      <c r="LW96">
        <f t="shared" si="49"/>
        <v>146.6</v>
      </c>
      <c r="LX96">
        <f t="shared" si="49"/>
        <v>130.69999999999999</v>
      </c>
      <c r="LY96">
        <f t="shared" si="49"/>
        <v>122.49999999999999</v>
      </c>
      <c r="LZ96">
        <f t="shared" si="49"/>
        <v>162.6</v>
      </c>
      <c r="MA96">
        <f t="shared" si="49"/>
        <v>162.5</v>
      </c>
      <c r="MB96">
        <f t="shared" si="49"/>
        <v>164.5</v>
      </c>
      <c r="MC96">
        <f t="shared" si="49"/>
        <v>129.4</v>
      </c>
      <c r="MD96">
        <f t="shared" si="49"/>
        <v>140.1</v>
      </c>
      <c r="ME96">
        <f t="shared" si="49"/>
        <v>159.9</v>
      </c>
      <c r="MF96">
        <f t="shared" si="49"/>
        <v>182</v>
      </c>
      <c r="MG96">
        <f t="shared" si="49"/>
        <v>154.1</v>
      </c>
      <c r="MH96">
        <f t="shared" si="49"/>
        <v>139.6</v>
      </c>
      <c r="MI96">
        <f t="shared" si="49"/>
        <v>169</v>
      </c>
      <c r="MJ96">
        <f t="shared" si="49"/>
        <v>167.8</v>
      </c>
      <c r="MK96">
        <f t="shared" si="49"/>
        <v>176</v>
      </c>
      <c r="ML96">
        <f t="shared" si="49"/>
        <v>148.4</v>
      </c>
      <c r="MM96">
        <f t="shared" si="49"/>
        <v>138.5</v>
      </c>
      <c r="MN96">
        <f t="shared" si="49"/>
        <v>148.6</v>
      </c>
      <c r="MO96">
        <f t="shared" si="49"/>
        <v>143</v>
      </c>
      <c r="MP96">
        <f t="shared" si="49"/>
        <v>138.19999999999999</v>
      </c>
      <c r="MQ96">
        <f t="shared" si="49"/>
        <v>133.9</v>
      </c>
      <c r="MR96">
        <f t="shared" si="49"/>
        <v>150.9</v>
      </c>
      <c r="MS96">
        <f t="shared" si="49"/>
        <v>139.30000000000001</v>
      </c>
      <c r="MT96">
        <f t="shared" si="49"/>
        <v>145.4</v>
      </c>
      <c r="MU96">
        <f t="shared" si="49"/>
        <v>138.4</v>
      </c>
      <c r="MV96">
        <f t="shared" si="49"/>
        <v>164.8</v>
      </c>
      <c r="MW96">
        <f t="shared" si="49"/>
        <v>143.69999999999999</v>
      </c>
      <c r="MX96">
        <f t="shared" si="49"/>
        <v>172.9</v>
      </c>
      <c r="MY96">
        <f t="shared" si="49"/>
        <v>166.6</v>
      </c>
      <c r="MZ96">
        <f t="shared" si="49"/>
        <v>146.69999999999999</v>
      </c>
      <c r="NA96">
        <f t="shared" si="49"/>
        <v>155.6</v>
      </c>
      <c r="NB96">
        <f t="shared" si="49"/>
        <v>148.9</v>
      </c>
      <c r="NC96">
        <f t="shared" si="49"/>
        <v>122.49999999999999</v>
      </c>
      <c r="ND96">
        <f t="shared" si="49"/>
        <v>138.80000000000001</v>
      </c>
      <c r="NE96">
        <f t="shared" si="49"/>
        <v>162</v>
      </c>
      <c r="NF96">
        <f t="shared" si="49"/>
        <v>155.30000000000001</v>
      </c>
      <c r="NG96">
        <f t="shared" si="49"/>
        <v>145.9</v>
      </c>
      <c r="NH96">
        <f t="shared" si="49"/>
        <v>136.19999999999999</v>
      </c>
      <c r="NI96">
        <f t="shared" si="49"/>
        <v>155.6</v>
      </c>
      <c r="NJ96">
        <f t="shared" si="49"/>
        <v>166.8</v>
      </c>
      <c r="NK96">
        <f t="shared" si="49"/>
        <v>150</v>
      </c>
      <c r="NL96">
        <f t="shared" si="49"/>
        <v>158.5</v>
      </c>
      <c r="NM96">
        <f t="shared" si="49"/>
        <v>173.6</v>
      </c>
      <c r="NN96">
        <f t="shared" si="49"/>
        <v>160.5</v>
      </c>
      <c r="NO96">
        <f t="shared" si="49"/>
        <v>146.80000000000001</v>
      </c>
      <c r="NP96">
        <f t="shared" si="49"/>
        <v>137.4</v>
      </c>
      <c r="NQ96">
        <f t="shared" si="49"/>
        <v>148.6</v>
      </c>
      <c r="NR96">
        <f t="shared" si="49"/>
        <v>150</v>
      </c>
      <c r="NS96">
        <f t="shared" si="49"/>
        <v>160.69999999999999</v>
      </c>
      <c r="NT96">
        <f t="shared" si="49"/>
        <v>158.4</v>
      </c>
      <c r="NU96">
        <f t="shared" si="49"/>
        <v>160.6</v>
      </c>
      <c r="NV96">
        <f t="shared" si="49"/>
        <v>135.80000000000001</v>
      </c>
      <c r="NW96">
        <f t="shared" si="50"/>
        <v>163.6</v>
      </c>
      <c r="NX96">
        <f t="shared" si="50"/>
        <v>125.3</v>
      </c>
      <c r="NY96">
        <f t="shared" si="50"/>
        <v>130</v>
      </c>
      <c r="NZ96">
        <f t="shared" si="50"/>
        <v>146.6</v>
      </c>
      <c r="OA96">
        <f t="shared" si="50"/>
        <v>147.1</v>
      </c>
      <c r="OB96">
        <f t="shared" si="50"/>
        <v>159.30000000000001</v>
      </c>
      <c r="OC96">
        <f t="shared" si="50"/>
        <v>132.69999999999999</v>
      </c>
      <c r="OD96">
        <f t="shared" si="50"/>
        <v>149.69999999999999</v>
      </c>
      <c r="OE96">
        <f t="shared" si="50"/>
        <v>122.49999999999999</v>
      </c>
      <c r="OF96">
        <f t="shared" si="50"/>
        <v>131.5</v>
      </c>
      <c r="OG96">
        <f t="shared" si="50"/>
        <v>122.49999999999999</v>
      </c>
      <c r="OH96">
        <f t="shared" si="50"/>
        <v>145.1</v>
      </c>
      <c r="OI96">
        <f t="shared" si="50"/>
        <v>154.4</v>
      </c>
      <c r="OJ96">
        <f t="shared" si="50"/>
        <v>144.5</v>
      </c>
      <c r="OK96">
        <f t="shared" si="50"/>
        <v>141.69999999999999</v>
      </c>
      <c r="OL96">
        <f t="shared" si="50"/>
        <v>146.19999999999999</v>
      </c>
      <c r="OM96">
        <f t="shared" si="50"/>
        <v>136.9</v>
      </c>
      <c r="ON96">
        <f t="shared" si="50"/>
        <v>145</v>
      </c>
      <c r="OO96">
        <f t="shared" si="50"/>
        <v>142.9</v>
      </c>
      <c r="OP96">
        <f t="shared" si="50"/>
        <v>155.1</v>
      </c>
      <c r="OQ96">
        <f t="shared" si="50"/>
        <v>143.5</v>
      </c>
      <c r="OR96">
        <f t="shared" si="50"/>
        <v>130</v>
      </c>
      <c r="OS96">
        <f t="shared" si="50"/>
        <v>137.4</v>
      </c>
      <c r="OT96">
        <f t="shared" si="50"/>
        <v>177.9</v>
      </c>
      <c r="OU96">
        <f t="shared" si="50"/>
        <v>157.69999999999999</v>
      </c>
      <c r="OV96">
        <f t="shared" si="50"/>
        <v>145.1</v>
      </c>
      <c r="OW96">
        <f t="shared" si="50"/>
        <v>136.6</v>
      </c>
      <c r="OX96">
        <f t="shared" si="50"/>
        <v>146.1</v>
      </c>
      <c r="OY96">
        <f t="shared" si="50"/>
        <v>139.9</v>
      </c>
      <c r="OZ96">
        <f t="shared" si="50"/>
        <v>171.5</v>
      </c>
      <c r="PA96">
        <f t="shared" si="50"/>
        <v>139.19999999999999</v>
      </c>
      <c r="PB96">
        <f t="shared" si="50"/>
        <v>168.8</v>
      </c>
      <c r="PC96">
        <f t="shared" si="50"/>
        <v>142.4</v>
      </c>
      <c r="PD96">
        <f t="shared" si="50"/>
        <v>162.6</v>
      </c>
      <c r="PE96">
        <f t="shared" si="50"/>
        <v>129.5</v>
      </c>
      <c r="PF96">
        <f t="shared" si="50"/>
        <v>154.4</v>
      </c>
      <c r="PG96">
        <f t="shared" si="50"/>
        <v>122.49999999999999</v>
      </c>
      <c r="PH96">
        <f t="shared" si="50"/>
        <v>172.2</v>
      </c>
      <c r="PI96">
        <f t="shared" si="50"/>
        <v>148.6</v>
      </c>
      <c r="PJ96">
        <f t="shared" si="50"/>
        <v>164.2</v>
      </c>
      <c r="PK96">
        <f t="shared" si="50"/>
        <v>151</v>
      </c>
      <c r="PL96">
        <f t="shared" si="50"/>
        <v>172.1</v>
      </c>
      <c r="PM96">
        <f t="shared" si="50"/>
        <v>138</v>
      </c>
      <c r="PN96">
        <f t="shared" si="50"/>
        <v>149.19999999999999</v>
      </c>
      <c r="PO96">
        <f t="shared" si="50"/>
        <v>162.19999999999999</v>
      </c>
      <c r="PP96">
        <f t="shared" si="50"/>
        <v>156.1</v>
      </c>
      <c r="PQ96">
        <f t="shared" si="50"/>
        <v>142.80000000000001</v>
      </c>
      <c r="PR96">
        <f t="shared" si="50"/>
        <v>146.1</v>
      </c>
      <c r="PS96">
        <f t="shared" si="50"/>
        <v>155</v>
      </c>
      <c r="PT96">
        <f t="shared" si="50"/>
        <v>133.4</v>
      </c>
      <c r="PU96">
        <f t="shared" si="50"/>
        <v>154.1</v>
      </c>
      <c r="PV96">
        <f t="shared" si="50"/>
        <v>164.3</v>
      </c>
      <c r="PW96">
        <f t="shared" si="50"/>
        <v>169.8</v>
      </c>
      <c r="PX96">
        <f t="shared" si="50"/>
        <v>146.9</v>
      </c>
      <c r="PY96">
        <f t="shared" si="50"/>
        <v>152.6</v>
      </c>
      <c r="PZ96">
        <f t="shared" si="50"/>
        <v>184.8</v>
      </c>
      <c r="QA96">
        <f t="shared" si="50"/>
        <v>135.30000000000001</v>
      </c>
      <c r="QB96">
        <f t="shared" si="50"/>
        <v>132.9</v>
      </c>
      <c r="QC96">
        <f t="shared" si="50"/>
        <v>146.6</v>
      </c>
      <c r="QD96">
        <f t="shared" si="50"/>
        <v>159.69999999999999</v>
      </c>
      <c r="QE96">
        <f t="shared" si="50"/>
        <v>144.6</v>
      </c>
      <c r="QF96">
        <f t="shared" si="50"/>
        <v>129.1</v>
      </c>
      <c r="QG96">
        <f t="shared" si="50"/>
        <v>170</v>
      </c>
      <c r="QH96">
        <f t="shared" si="50"/>
        <v>166.8</v>
      </c>
      <c r="QI96">
        <f t="shared" si="51"/>
        <v>132.80000000000001</v>
      </c>
      <c r="QJ96">
        <f t="shared" si="51"/>
        <v>171.1</v>
      </c>
      <c r="QK96">
        <f t="shared" si="51"/>
        <v>146.9</v>
      </c>
      <c r="QL96">
        <f t="shared" si="51"/>
        <v>152.5</v>
      </c>
      <c r="QM96">
        <f t="shared" si="51"/>
        <v>160</v>
      </c>
      <c r="QN96">
        <f t="shared" si="51"/>
        <v>159</v>
      </c>
      <c r="QO96">
        <f t="shared" si="51"/>
        <v>146.6</v>
      </c>
      <c r="QP96">
        <f t="shared" si="51"/>
        <v>140.1</v>
      </c>
      <c r="QQ96">
        <f t="shared" si="51"/>
        <v>134.69999999999999</v>
      </c>
      <c r="QR96">
        <f t="shared" si="51"/>
        <v>155.4</v>
      </c>
      <c r="QS96">
        <f t="shared" si="51"/>
        <v>122.49999999999999</v>
      </c>
      <c r="QT96">
        <f t="shared" si="51"/>
        <v>145.19999999999999</v>
      </c>
      <c r="QU96">
        <f t="shared" si="51"/>
        <v>139.5</v>
      </c>
      <c r="QV96">
        <f t="shared" si="51"/>
        <v>155.80000000000001</v>
      </c>
      <c r="QW96">
        <f t="shared" si="51"/>
        <v>132.19999999999999</v>
      </c>
      <c r="QX96">
        <f t="shared" si="51"/>
        <v>148.19999999999999</v>
      </c>
      <c r="QY96">
        <f t="shared" si="51"/>
        <v>154.69999999999999</v>
      </c>
      <c r="QZ96">
        <f t="shared" si="51"/>
        <v>162.30000000000001</v>
      </c>
      <c r="RA96">
        <f t="shared" si="51"/>
        <v>122.49999999999999</v>
      </c>
      <c r="RB96">
        <f t="shared" si="51"/>
        <v>157.30000000000001</v>
      </c>
      <c r="RC96">
        <f t="shared" si="51"/>
        <v>168.5</v>
      </c>
      <c r="RD96">
        <f t="shared" si="51"/>
        <v>158.69999999999999</v>
      </c>
      <c r="RE96">
        <f t="shared" si="51"/>
        <v>136.4</v>
      </c>
      <c r="RF96">
        <f t="shared" si="51"/>
        <v>165.1</v>
      </c>
      <c r="RG96">
        <f t="shared" si="51"/>
        <v>127.2</v>
      </c>
      <c r="RH96">
        <f t="shared" si="51"/>
        <v>159.30000000000001</v>
      </c>
      <c r="RI96">
        <f t="shared" si="51"/>
        <v>134.5</v>
      </c>
      <c r="RJ96">
        <f t="shared" si="51"/>
        <v>159</v>
      </c>
      <c r="RK96">
        <f t="shared" si="51"/>
        <v>143.69999999999999</v>
      </c>
      <c r="RL96">
        <f t="shared" si="51"/>
        <v>159.5</v>
      </c>
      <c r="RM96">
        <f t="shared" si="51"/>
        <v>138.9</v>
      </c>
      <c r="RN96">
        <f t="shared" si="51"/>
        <v>156</v>
      </c>
      <c r="RO96">
        <f t="shared" si="51"/>
        <v>164.4</v>
      </c>
      <c r="RP96">
        <f t="shared" si="51"/>
        <v>172</v>
      </c>
      <c r="RQ96">
        <f t="shared" si="51"/>
        <v>175.1</v>
      </c>
      <c r="RR96">
        <f t="shared" si="51"/>
        <v>154.9</v>
      </c>
      <c r="RS96">
        <f t="shared" si="51"/>
        <v>147.5</v>
      </c>
      <c r="RT96">
        <f t="shared" si="51"/>
        <v>152</v>
      </c>
      <c r="RU96">
        <f t="shared" si="51"/>
        <v>151.1</v>
      </c>
      <c r="RV96">
        <f t="shared" si="51"/>
        <v>148.9</v>
      </c>
      <c r="RW96">
        <f t="shared" si="51"/>
        <v>139.9</v>
      </c>
      <c r="RX96">
        <f t="shared" si="51"/>
        <v>145</v>
      </c>
      <c r="RY96">
        <f t="shared" si="51"/>
        <v>146.1</v>
      </c>
      <c r="RZ96">
        <f t="shared" si="51"/>
        <v>164.4</v>
      </c>
      <c r="SA96">
        <f t="shared" si="51"/>
        <v>155.30000000000001</v>
      </c>
      <c r="SB96">
        <f t="shared" si="51"/>
        <v>157</v>
      </c>
      <c r="SC96">
        <f t="shared" si="51"/>
        <v>163.4</v>
      </c>
      <c r="SD96">
        <f t="shared" si="51"/>
        <v>122.49999999999999</v>
      </c>
      <c r="SE96">
        <f t="shared" si="51"/>
        <v>180.8</v>
      </c>
      <c r="SF96">
        <f t="shared" si="51"/>
        <v>158.4</v>
      </c>
      <c r="SG96">
        <f t="shared" si="51"/>
        <v>157.30000000000001</v>
      </c>
    </row>
    <row r="97" spans="1:501">
      <c r="A97">
        <v>2017</v>
      </c>
      <c r="B97">
        <f t="shared" si="52"/>
        <v>153.6</v>
      </c>
      <c r="C97">
        <f t="shared" si="53"/>
        <v>162.1</v>
      </c>
      <c r="D97">
        <f t="shared" si="53"/>
        <v>129</v>
      </c>
      <c r="E97">
        <f t="shared" si="53"/>
        <v>148.1</v>
      </c>
      <c r="F97">
        <f t="shared" si="53"/>
        <v>146.5</v>
      </c>
      <c r="G97">
        <f t="shared" si="53"/>
        <v>140.1</v>
      </c>
      <c r="H97">
        <f t="shared" si="53"/>
        <v>164.6</v>
      </c>
      <c r="I97">
        <f t="shared" si="53"/>
        <v>163.9</v>
      </c>
      <c r="J97">
        <f t="shared" si="53"/>
        <v>152.6</v>
      </c>
      <c r="K97">
        <f t="shared" si="53"/>
        <v>141.80000000000001</v>
      </c>
      <c r="L97">
        <f t="shared" si="53"/>
        <v>152.4</v>
      </c>
      <c r="M97">
        <f t="shared" si="53"/>
        <v>175.2</v>
      </c>
      <c r="N97">
        <f t="shared" si="53"/>
        <v>136.1</v>
      </c>
      <c r="O97">
        <f t="shared" si="53"/>
        <v>151.1</v>
      </c>
      <c r="P97">
        <f t="shared" si="53"/>
        <v>158.19999999999999</v>
      </c>
      <c r="Q97">
        <f t="shared" si="53"/>
        <v>158.69999999999999</v>
      </c>
      <c r="R97">
        <f t="shared" si="53"/>
        <v>163.6</v>
      </c>
      <c r="S97">
        <f t="shared" si="53"/>
        <v>155.19999999999999</v>
      </c>
      <c r="T97">
        <f t="shared" si="53"/>
        <v>170.2</v>
      </c>
      <c r="U97">
        <f t="shared" si="53"/>
        <v>135.69999999999999</v>
      </c>
      <c r="V97">
        <f t="shared" si="53"/>
        <v>147.4</v>
      </c>
      <c r="W97">
        <f t="shared" si="53"/>
        <v>150.6</v>
      </c>
      <c r="X97">
        <f t="shared" si="53"/>
        <v>148.9</v>
      </c>
      <c r="Y97">
        <f t="shared" si="53"/>
        <v>168.4</v>
      </c>
      <c r="Z97">
        <f t="shared" si="53"/>
        <v>148.1</v>
      </c>
      <c r="AA97">
        <f t="shared" si="53"/>
        <v>150.19999999999999</v>
      </c>
      <c r="AB97">
        <f t="shared" si="53"/>
        <v>142.6</v>
      </c>
      <c r="AC97">
        <f t="shared" si="53"/>
        <v>132.30000000000001</v>
      </c>
      <c r="AD97">
        <f t="shared" si="53"/>
        <v>179.4</v>
      </c>
      <c r="AE97">
        <f t="shared" si="53"/>
        <v>163.19999999999999</v>
      </c>
      <c r="AF97">
        <f t="shared" si="53"/>
        <v>138.4</v>
      </c>
      <c r="AG97">
        <f t="shared" si="53"/>
        <v>138.6</v>
      </c>
      <c r="AH97">
        <f t="shared" si="53"/>
        <v>143.69999999999999</v>
      </c>
      <c r="AI97">
        <f t="shared" si="53"/>
        <v>140.30000000000001</v>
      </c>
      <c r="AJ97">
        <f t="shared" si="53"/>
        <v>138.9</v>
      </c>
      <c r="AK97">
        <f t="shared" si="53"/>
        <v>129.4</v>
      </c>
      <c r="AL97">
        <f t="shared" si="53"/>
        <v>144</v>
      </c>
      <c r="AM97">
        <f t="shared" si="53"/>
        <v>173.3</v>
      </c>
      <c r="AN97">
        <f t="shared" si="53"/>
        <v>146</v>
      </c>
      <c r="AO97">
        <f t="shared" si="53"/>
        <v>160.4</v>
      </c>
      <c r="AP97">
        <f t="shared" si="53"/>
        <v>159</v>
      </c>
      <c r="AQ97">
        <f t="shared" si="53"/>
        <v>147.69999999999999</v>
      </c>
      <c r="AR97">
        <f t="shared" si="53"/>
        <v>169</v>
      </c>
      <c r="AS97">
        <f t="shared" si="53"/>
        <v>142.5</v>
      </c>
      <c r="AT97">
        <f t="shared" si="53"/>
        <v>140.1</v>
      </c>
      <c r="AU97">
        <f t="shared" si="53"/>
        <v>153</v>
      </c>
      <c r="AV97">
        <f t="shared" si="53"/>
        <v>160.9</v>
      </c>
      <c r="AW97">
        <f t="shared" si="53"/>
        <v>144.4</v>
      </c>
      <c r="AX97">
        <f t="shared" si="53"/>
        <v>173.2</v>
      </c>
      <c r="AY97">
        <f t="shared" si="53"/>
        <v>131.30000000000001</v>
      </c>
      <c r="AZ97">
        <f t="shared" si="53"/>
        <v>177.5</v>
      </c>
      <c r="BA97">
        <f t="shared" si="53"/>
        <v>153.6</v>
      </c>
      <c r="BB97">
        <f t="shared" si="53"/>
        <v>145.5</v>
      </c>
      <c r="BC97">
        <f t="shared" si="53"/>
        <v>159</v>
      </c>
      <c r="BD97">
        <f t="shared" si="53"/>
        <v>137.1</v>
      </c>
      <c r="BE97">
        <f t="shared" si="53"/>
        <v>180.3</v>
      </c>
      <c r="BF97">
        <f t="shared" si="53"/>
        <v>144.69999999999999</v>
      </c>
      <c r="BG97">
        <f t="shared" si="53"/>
        <v>139.19999999999999</v>
      </c>
      <c r="BH97">
        <f t="shared" si="53"/>
        <v>145.30000000000001</v>
      </c>
      <c r="BI97">
        <f t="shared" si="53"/>
        <v>154.1</v>
      </c>
      <c r="BJ97">
        <f t="shared" si="53"/>
        <v>170.2</v>
      </c>
      <c r="BK97">
        <f t="shared" si="53"/>
        <v>137.19999999999999</v>
      </c>
      <c r="BL97">
        <f t="shared" si="53"/>
        <v>144.6</v>
      </c>
      <c r="BM97">
        <f t="shared" si="53"/>
        <v>151.1</v>
      </c>
      <c r="BN97">
        <f t="shared" si="53"/>
        <v>151.1</v>
      </c>
      <c r="BO97">
        <f t="shared" si="45"/>
        <v>172.6</v>
      </c>
      <c r="BP97">
        <f t="shared" si="45"/>
        <v>152.30000000000001</v>
      </c>
      <c r="BQ97">
        <f t="shared" si="45"/>
        <v>139.80000000000001</v>
      </c>
      <c r="BR97">
        <f t="shared" si="45"/>
        <v>143.80000000000001</v>
      </c>
      <c r="BS97">
        <f t="shared" si="45"/>
        <v>162.30000000000001</v>
      </c>
      <c r="BT97">
        <f t="shared" si="45"/>
        <v>132</v>
      </c>
      <c r="BU97">
        <f t="shared" si="45"/>
        <v>134.30000000000001</v>
      </c>
      <c r="BV97">
        <f t="shared" si="45"/>
        <v>149.4</v>
      </c>
      <c r="BW97">
        <f t="shared" si="45"/>
        <v>154.1</v>
      </c>
      <c r="BX97">
        <f t="shared" si="45"/>
        <v>165</v>
      </c>
      <c r="BY97">
        <f t="shared" si="45"/>
        <v>144.30000000000001</v>
      </c>
      <c r="BZ97">
        <f t="shared" si="45"/>
        <v>172.5</v>
      </c>
      <c r="CA97">
        <f t="shared" si="45"/>
        <v>143.4</v>
      </c>
      <c r="CB97">
        <f t="shared" si="45"/>
        <v>131</v>
      </c>
      <c r="CC97">
        <f t="shared" si="45"/>
        <v>143.19999999999999</v>
      </c>
      <c r="CD97">
        <f t="shared" si="45"/>
        <v>144.5</v>
      </c>
      <c r="CE97">
        <f t="shared" si="45"/>
        <v>163</v>
      </c>
      <c r="CF97">
        <f t="shared" si="45"/>
        <v>159.6</v>
      </c>
      <c r="CG97">
        <f t="shared" si="45"/>
        <v>138.9</v>
      </c>
      <c r="CH97">
        <f t="shared" si="45"/>
        <v>137.6</v>
      </c>
      <c r="CI97">
        <f t="shared" si="45"/>
        <v>141.6</v>
      </c>
      <c r="CJ97">
        <f t="shared" si="45"/>
        <v>146.30000000000001</v>
      </c>
      <c r="CK97">
        <f t="shared" si="45"/>
        <v>130.80000000000001</v>
      </c>
      <c r="CL97">
        <f t="shared" si="45"/>
        <v>156.30000000000001</v>
      </c>
      <c r="CM97">
        <f t="shared" si="45"/>
        <v>139.69999999999999</v>
      </c>
      <c r="CN97">
        <f t="shared" si="45"/>
        <v>159.19999999999999</v>
      </c>
      <c r="CO97">
        <f t="shared" si="45"/>
        <v>164.5</v>
      </c>
      <c r="CP97">
        <f t="shared" si="45"/>
        <v>156.30000000000001</v>
      </c>
      <c r="CQ97">
        <f t="shared" si="45"/>
        <v>122.49999999999999</v>
      </c>
      <c r="CR97">
        <f t="shared" si="45"/>
        <v>160.4</v>
      </c>
      <c r="CS97">
        <f t="shared" si="45"/>
        <v>159.5</v>
      </c>
      <c r="CT97">
        <f t="shared" si="45"/>
        <v>146</v>
      </c>
      <c r="CU97">
        <f t="shared" si="45"/>
        <v>161.30000000000001</v>
      </c>
      <c r="CV97">
        <f t="shared" si="45"/>
        <v>142.80000000000001</v>
      </c>
      <c r="CW97">
        <f t="shared" si="45"/>
        <v>150</v>
      </c>
      <c r="CX97">
        <f t="shared" si="45"/>
        <v>137.69999999999999</v>
      </c>
      <c r="CY97">
        <f t="shared" si="45"/>
        <v>141.4</v>
      </c>
      <c r="CZ97">
        <f t="shared" si="45"/>
        <v>165.1</v>
      </c>
      <c r="DA97">
        <f t="shared" si="45"/>
        <v>144.1</v>
      </c>
      <c r="DB97">
        <f t="shared" si="45"/>
        <v>145.5</v>
      </c>
      <c r="DC97">
        <f t="shared" si="45"/>
        <v>156.80000000000001</v>
      </c>
      <c r="DD97">
        <f t="shared" si="45"/>
        <v>140.5</v>
      </c>
      <c r="DE97">
        <f t="shared" si="45"/>
        <v>157.30000000000001</v>
      </c>
      <c r="DF97">
        <f t="shared" si="45"/>
        <v>171.2</v>
      </c>
      <c r="DG97">
        <f t="shared" si="45"/>
        <v>164.8</v>
      </c>
      <c r="DH97">
        <f t="shared" si="45"/>
        <v>143.19999999999999</v>
      </c>
      <c r="DI97">
        <f t="shared" si="45"/>
        <v>155.80000000000001</v>
      </c>
      <c r="DJ97">
        <f t="shared" si="45"/>
        <v>147.9</v>
      </c>
      <c r="DK97">
        <f t="shared" si="45"/>
        <v>162.6</v>
      </c>
      <c r="DL97">
        <f t="shared" si="45"/>
        <v>133.5</v>
      </c>
      <c r="DM97">
        <f t="shared" si="45"/>
        <v>162.19999999999999</v>
      </c>
      <c r="DN97">
        <f t="shared" si="45"/>
        <v>140.80000000000001</v>
      </c>
      <c r="DO97">
        <f t="shared" si="45"/>
        <v>148.5</v>
      </c>
      <c r="DP97">
        <f t="shared" si="45"/>
        <v>173.5</v>
      </c>
      <c r="DQ97">
        <f t="shared" si="45"/>
        <v>163.4</v>
      </c>
      <c r="DR97">
        <f t="shared" si="45"/>
        <v>149.19999999999999</v>
      </c>
      <c r="DS97">
        <f t="shared" si="45"/>
        <v>141.80000000000001</v>
      </c>
      <c r="DT97">
        <f t="shared" si="45"/>
        <v>151.4</v>
      </c>
      <c r="DU97">
        <f t="shared" si="45"/>
        <v>133.69999999999999</v>
      </c>
      <c r="DV97">
        <f t="shared" si="45"/>
        <v>162.6</v>
      </c>
      <c r="DW97">
        <f t="shared" si="45"/>
        <v>141.19999999999999</v>
      </c>
      <c r="DX97">
        <f t="shared" si="45"/>
        <v>159.6</v>
      </c>
      <c r="DY97">
        <f t="shared" si="45"/>
        <v>147.30000000000001</v>
      </c>
      <c r="DZ97">
        <f t="shared" ref="DZ97:GK98" si="54">+MAX($C$93,DZ90)</f>
        <v>166.5</v>
      </c>
      <c r="EA97">
        <f t="shared" si="54"/>
        <v>140.69999999999999</v>
      </c>
      <c r="EB97">
        <f t="shared" si="54"/>
        <v>124.6</v>
      </c>
      <c r="EC97">
        <f t="shared" si="54"/>
        <v>135.19999999999999</v>
      </c>
      <c r="ED97">
        <f t="shared" si="54"/>
        <v>169.8</v>
      </c>
      <c r="EE97">
        <f t="shared" si="54"/>
        <v>154</v>
      </c>
      <c r="EF97">
        <f t="shared" si="54"/>
        <v>136.80000000000001</v>
      </c>
      <c r="EG97">
        <f t="shared" si="54"/>
        <v>144.69999999999999</v>
      </c>
      <c r="EH97">
        <f t="shared" si="54"/>
        <v>157.19999999999999</v>
      </c>
      <c r="EI97">
        <f t="shared" si="54"/>
        <v>122.49999999999999</v>
      </c>
      <c r="EJ97">
        <f t="shared" si="54"/>
        <v>150.4</v>
      </c>
      <c r="EK97">
        <f t="shared" si="54"/>
        <v>148</v>
      </c>
      <c r="EL97">
        <f t="shared" si="54"/>
        <v>150.69999999999999</v>
      </c>
      <c r="EM97">
        <f t="shared" si="54"/>
        <v>148.1</v>
      </c>
      <c r="EN97">
        <f t="shared" si="54"/>
        <v>142.19999999999999</v>
      </c>
      <c r="EO97">
        <f t="shared" si="54"/>
        <v>154.4</v>
      </c>
      <c r="EP97">
        <f t="shared" si="54"/>
        <v>135.80000000000001</v>
      </c>
      <c r="EQ97">
        <f t="shared" si="54"/>
        <v>143.9</v>
      </c>
      <c r="ER97">
        <f t="shared" si="54"/>
        <v>129.30000000000001</v>
      </c>
      <c r="ES97">
        <f t="shared" si="54"/>
        <v>148.6</v>
      </c>
      <c r="ET97">
        <f t="shared" si="54"/>
        <v>174.5</v>
      </c>
      <c r="EU97">
        <f t="shared" si="54"/>
        <v>164.4</v>
      </c>
      <c r="EV97">
        <f t="shared" si="54"/>
        <v>159.30000000000001</v>
      </c>
      <c r="EW97">
        <f t="shared" si="54"/>
        <v>133.9</v>
      </c>
      <c r="EX97">
        <f t="shared" si="54"/>
        <v>159.19999999999999</v>
      </c>
      <c r="EY97">
        <f t="shared" si="54"/>
        <v>151.9</v>
      </c>
      <c r="EZ97">
        <f t="shared" si="54"/>
        <v>122.5</v>
      </c>
      <c r="FA97">
        <f t="shared" si="54"/>
        <v>151</v>
      </c>
      <c r="FB97">
        <f t="shared" si="54"/>
        <v>145.1</v>
      </c>
      <c r="FC97">
        <f t="shared" si="54"/>
        <v>141.80000000000001</v>
      </c>
      <c r="FD97">
        <f t="shared" si="54"/>
        <v>145.19999999999999</v>
      </c>
      <c r="FE97">
        <f t="shared" si="54"/>
        <v>155</v>
      </c>
      <c r="FF97">
        <f t="shared" si="54"/>
        <v>148.19999999999999</v>
      </c>
      <c r="FG97">
        <f t="shared" si="54"/>
        <v>135.19999999999999</v>
      </c>
      <c r="FH97">
        <f t="shared" si="54"/>
        <v>148.4</v>
      </c>
      <c r="FI97">
        <f t="shared" si="54"/>
        <v>172.2</v>
      </c>
      <c r="FJ97">
        <f t="shared" si="54"/>
        <v>161.6</v>
      </c>
      <c r="FK97">
        <f t="shared" si="54"/>
        <v>157.6</v>
      </c>
      <c r="FL97">
        <f t="shared" si="54"/>
        <v>166.9</v>
      </c>
      <c r="FM97">
        <f t="shared" si="54"/>
        <v>138.80000000000001</v>
      </c>
      <c r="FN97">
        <f t="shared" si="54"/>
        <v>155.30000000000001</v>
      </c>
      <c r="FO97">
        <f t="shared" si="54"/>
        <v>153.30000000000001</v>
      </c>
      <c r="FP97">
        <f t="shared" si="54"/>
        <v>136.69999999999999</v>
      </c>
      <c r="FQ97">
        <f t="shared" si="54"/>
        <v>163.1</v>
      </c>
      <c r="FR97">
        <f t="shared" si="54"/>
        <v>158.1</v>
      </c>
      <c r="FS97">
        <f t="shared" si="54"/>
        <v>143.6</v>
      </c>
      <c r="FT97">
        <f t="shared" si="54"/>
        <v>157.1</v>
      </c>
      <c r="FU97">
        <f t="shared" si="54"/>
        <v>154.4</v>
      </c>
      <c r="FV97">
        <f t="shared" si="54"/>
        <v>175.6</v>
      </c>
      <c r="FW97">
        <f t="shared" si="54"/>
        <v>154.5</v>
      </c>
      <c r="FX97">
        <f t="shared" si="54"/>
        <v>139.30000000000001</v>
      </c>
      <c r="FY97">
        <f t="shared" si="54"/>
        <v>161.5</v>
      </c>
      <c r="FZ97">
        <f t="shared" si="54"/>
        <v>166.9</v>
      </c>
      <c r="GA97">
        <f t="shared" si="54"/>
        <v>158.5</v>
      </c>
      <c r="GB97">
        <f t="shared" si="54"/>
        <v>135.9</v>
      </c>
      <c r="GC97">
        <f t="shared" si="54"/>
        <v>156.69999999999999</v>
      </c>
      <c r="GD97">
        <f t="shared" si="54"/>
        <v>122.9</v>
      </c>
      <c r="GE97">
        <f t="shared" si="54"/>
        <v>146.19999999999999</v>
      </c>
      <c r="GF97">
        <f t="shared" si="54"/>
        <v>169.9</v>
      </c>
      <c r="GG97">
        <f t="shared" si="54"/>
        <v>144.19999999999999</v>
      </c>
      <c r="GH97">
        <f t="shared" si="54"/>
        <v>161.5</v>
      </c>
      <c r="GI97">
        <f t="shared" si="54"/>
        <v>151.5</v>
      </c>
      <c r="GJ97">
        <f t="shared" si="54"/>
        <v>126</v>
      </c>
      <c r="GK97">
        <f t="shared" si="54"/>
        <v>142</v>
      </c>
      <c r="GL97">
        <f t="shared" si="46"/>
        <v>155</v>
      </c>
      <c r="GM97">
        <f t="shared" si="47"/>
        <v>150</v>
      </c>
      <c r="GN97">
        <f t="shared" si="47"/>
        <v>160.19999999999999</v>
      </c>
      <c r="GO97">
        <f t="shared" si="47"/>
        <v>157.80000000000001</v>
      </c>
      <c r="GP97">
        <f t="shared" si="47"/>
        <v>148.80000000000001</v>
      </c>
      <c r="GQ97">
        <f t="shared" si="47"/>
        <v>132.9</v>
      </c>
      <c r="GR97">
        <f t="shared" si="47"/>
        <v>135.6</v>
      </c>
      <c r="GS97">
        <f t="shared" si="47"/>
        <v>152.69999999999999</v>
      </c>
      <c r="GT97">
        <f t="shared" si="47"/>
        <v>154.30000000000001</v>
      </c>
      <c r="GU97">
        <f t="shared" si="47"/>
        <v>153.69999999999999</v>
      </c>
      <c r="GV97">
        <f t="shared" si="47"/>
        <v>154.69999999999999</v>
      </c>
      <c r="GW97">
        <f t="shared" si="47"/>
        <v>137.4</v>
      </c>
      <c r="GX97">
        <f t="shared" si="47"/>
        <v>137.80000000000001</v>
      </c>
      <c r="GY97">
        <f t="shared" si="47"/>
        <v>144</v>
      </c>
      <c r="GZ97">
        <f t="shared" si="47"/>
        <v>177.4</v>
      </c>
      <c r="HA97">
        <f t="shared" si="47"/>
        <v>142.80000000000001</v>
      </c>
      <c r="HB97">
        <f t="shared" si="47"/>
        <v>158.1</v>
      </c>
      <c r="HC97">
        <f t="shared" si="47"/>
        <v>138.80000000000001</v>
      </c>
      <c r="HD97">
        <f t="shared" si="47"/>
        <v>135</v>
      </c>
      <c r="HE97">
        <f t="shared" si="47"/>
        <v>161.9</v>
      </c>
      <c r="HF97">
        <f t="shared" si="47"/>
        <v>146.5</v>
      </c>
      <c r="HG97">
        <f t="shared" si="47"/>
        <v>135.9</v>
      </c>
      <c r="HH97">
        <f t="shared" si="47"/>
        <v>149.5</v>
      </c>
      <c r="HI97">
        <f t="shared" si="47"/>
        <v>150.69999999999999</v>
      </c>
      <c r="HJ97">
        <f t="shared" si="47"/>
        <v>138</v>
      </c>
      <c r="HK97">
        <f t="shared" si="47"/>
        <v>168.1</v>
      </c>
      <c r="HL97">
        <f t="shared" si="47"/>
        <v>151.80000000000001</v>
      </c>
      <c r="HM97">
        <f t="shared" si="47"/>
        <v>145.5</v>
      </c>
      <c r="HN97">
        <f t="shared" si="47"/>
        <v>142</v>
      </c>
      <c r="HO97">
        <f t="shared" si="47"/>
        <v>137.69999999999999</v>
      </c>
      <c r="HP97">
        <f t="shared" si="47"/>
        <v>144.69999999999999</v>
      </c>
      <c r="HQ97">
        <f t="shared" si="47"/>
        <v>143.6</v>
      </c>
      <c r="HR97">
        <f t="shared" si="47"/>
        <v>154.80000000000001</v>
      </c>
      <c r="HS97">
        <f t="shared" si="47"/>
        <v>165.3</v>
      </c>
      <c r="HT97">
        <f t="shared" si="47"/>
        <v>161.9</v>
      </c>
      <c r="HU97">
        <f t="shared" si="47"/>
        <v>153.30000000000001</v>
      </c>
      <c r="HV97">
        <f t="shared" si="47"/>
        <v>135.4</v>
      </c>
      <c r="HW97">
        <f t="shared" si="47"/>
        <v>151.80000000000001</v>
      </c>
      <c r="HX97">
        <f t="shared" si="47"/>
        <v>150.30000000000001</v>
      </c>
      <c r="HY97">
        <f t="shared" si="47"/>
        <v>131.6</v>
      </c>
      <c r="HZ97">
        <f t="shared" si="47"/>
        <v>154.9</v>
      </c>
      <c r="IA97">
        <f t="shared" si="47"/>
        <v>137.6</v>
      </c>
      <c r="IB97">
        <f t="shared" si="47"/>
        <v>162.69999999999999</v>
      </c>
      <c r="IC97">
        <f t="shared" si="47"/>
        <v>167.3</v>
      </c>
      <c r="ID97">
        <f t="shared" si="47"/>
        <v>130.19999999999999</v>
      </c>
      <c r="IE97">
        <f t="shared" si="47"/>
        <v>158.30000000000001</v>
      </c>
      <c r="IF97">
        <f t="shared" si="47"/>
        <v>145.5</v>
      </c>
      <c r="IG97">
        <f t="shared" si="47"/>
        <v>157.80000000000001</v>
      </c>
      <c r="IH97">
        <f t="shared" si="47"/>
        <v>154.1</v>
      </c>
      <c r="II97">
        <f t="shared" si="47"/>
        <v>150.4</v>
      </c>
      <c r="IJ97">
        <f t="shared" si="47"/>
        <v>146.4</v>
      </c>
      <c r="IK97">
        <f t="shared" si="47"/>
        <v>144</v>
      </c>
      <c r="IL97">
        <f t="shared" si="47"/>
        <v>123</v>
      </c>
      <c r="IM97">
        <f t="shared" si="47"/>
        <v>163.69999999999999</v>
      </c>
      <c r="IN97">
        <f t="shared" si="47"/>
        <v>151</v>
      </c>
      <c r="IO97">
        <f t="shared" si="47"/>
        <v>136.9</v>
      </c>
      <c r="IP97">
        <f t="shared" si="47"/>
        <v>156.4</v>
      </c>
      <c r="IQ97">
        <f t="shared" si="47"/>
        <v>147.80000000000001</v>
      </c>
      <c r="IR97">
        <f t="shared" si="47"/>
        <v>156.5</v>
      </c>
      <c r="IS97">
        <f t="shared" si="47"/>
        <v>151.30000000000001</v>
      </c>
      <c r="IT97">
        <f t="shared" si="47"/>
        <v>145.1</v>
      </c>
      <c r="IU97">
        <f t="shared" si="47"/>
        <v>170.1</v>
      </c>
      <c r="IV97">
        <f t="shared" si="47"/>
        <v>122.49999999999999</v>
      </c>
      <c r="IW97">
        <f t="shared" si="47"/>
        <v>152.30000000000001</v>
      </c>
      <c r="IX97">
        <f t="shared" ref="IX97:LI98" si="55">+MAX($C$93,IX90)</f>
        <v>132</v>
      </c>
      <c r="IY97">
        <f t="shared" si="55"/>
        <v>151.5</v>
      </c>
      <c r="IZ97">
        <f t="shared" si="55"/>
        <v>150.80000000000001</v>
      </c>
      <c r="JA97">
        <f t="shared" si="55"/>
        <v>144.80000000000001</v>
      </c>
      <c r="JB97">
        <f t="shared" si="55"/>
        <v>142.9</v>
      </c>
      <c r="JC97">
        <f t="shared" si="55"/>
        <v>163.4</v>
      </c>
      <c r="JD97">
        <f t="shared" si="55"/>
        <v>140.80000000000001</v>
      </c>
      <c r="JE97">
        <f t="shared" si="55"/>
        <v>123.7</v>
      </c>
      <c r="JF97">
        <f t="shared" si="55"/>
        <v>131.80000000000001</v>
      </c>
      <c r="JG97">
        <f t="shared" si="55"/>
        <v>130</v>
      </c>
      <c r="JH97">
        <f t="shared" si="55"/>
        <v>173.4</v>
      </c>
      <c r="JI97">
        <f t="shared" si="55"/>
        <v>166.3</v>
      </c>
      <c r="JJ97">
        <f t="shared" si="55"/>
        <v>155.6</v>
      </c>
      <c r="JK97">
        <f t="shared" si="55"/>
        <v>139.6</v>
      </c>
      <c r="JL97">
        <f t="shared" si="55"/>
        <v>141.69999999999999</v>
      </c>
      <c r="JM97">
        <f t="shared" si="55"/>
        <v>151.69999999999999</v>
      </c>
      <c r="JN97">
        <f t="shared" si="55"/>
        <v>155.80000000000001</v>
      </c>
      <c r="JO97">
        <f t="shared" si="55"/>
        <v>135.9</v>
      </c>
      <c r="JP97">
        <f t="shared" si="55"/>
        <v>147.4</v>
      </c>
      <c r="JQ97">
        <f t="shared" si="55"/>
        <v>146.5</v>
      </c>
      <c r="JR97">
        <f t="shared" si="55"/>
        <v>168.7</v>
      </c>
      <c r="JS97">
        <f t="shared" si="55"/>
        <v>146.5</v>
      </c>
      <c r="JT97">
        <f t="shared" si="55"/>
        <v>148.30000000000001</v>
      </c>
      <c r="JU97">
        <f t="shared" si="55"/>
        <v>165.2</v>
      </c>
      <c r="JV97">
        <f t="shared" si="55"/>
        <v>158.4</v>
      </c>
      <c r="JW97">
        <f t="shared" si="55"/>
        <v>158</v>
      </c>
      <c r="JX97">
        <f t="shared" si="55"/>
        <v>162.5</v>
      </c>
      <c r="JY97">
        <f t="shared" si="55"/>
        <v>149.6</v>
      </c>
      <c r="JZ97">
        <f t="shared" si="55"/>
        <v>141.1</v>
      </c>
      <c r="KA97">
        <f t="shared" si="55"/>
        <v>151.9</v>
      </c>
      <c r="KB97">
        <f t="shared" si="55"/>
        <v>165.7</v>
      </c>
      <c r="KC97">
        <f t="shared" si="55"/>
        <v>162.19999999999999</v>
      </c>
      <c r="KD97">
        <f t="shared" si="55"/>
        <v>134.6</v>
      </c>
      <c r="KE97">
        <f t="shared" si="55"/>
        <v>146.4</v>
      </c>
      <c r="KF97">
        <f t="shared" si="55"/>
        <v>134.1</v>
      </c>
      <c r="KG97">
        <f t="shared" si="55"/>
        <v>134.6</v>
      </c>
      <c r="KH97">
        <f t="shared" si="55"/>
        <v>123.3</v>
      </c>
      <c r="KI97">
        <f t="shared" si="55"/>
        <v>141.69999999999999</v>
      </c>
      <c r="KJ97">
        <f t="shared" si="55"/>
        <v>134.5</v>
      </c>
      <c r="KK97">
        <f t="shared" si="55"/>
        <v>182.7</v>
      </c>
      <c r="KL97">
        <f t="shared" si="55"/>
        <v>159.19999999999999</v>
      </c>
      <c r="KM97">
        <f t="shared" si="55"/>
        <v>157.30000000000001</v>
      </c>
      <c r="KN97">
        <f t="shared" si="55"/>
        <v>141.4</v>
      </c>
      <c r="KO97">
        <f t="shared" si="55"/>
        <v>164.8</v>
      </c>
      <c r="KP97">
        <f t="shared" si="55"/>
        <v>130.6</v>
      </c>
      <c r="KQ97">
        <f t="shared" si="55"/>
        <v>143.69999999999999</v>
      </c>
      <c r="KR97">
        <f t="shared" si="55"/>
        <v>132.4</v>
      </c>
      <c r="KS97">
        <f t="shared" si="55"/>
        <v>175.2</v>
      </c>
      <c r="KT97">
        <f t="shared" si="55"/>
        <v>138.4</v>
      </c>
      <c r="KU97">
        <f t="shared" si="55"/>
        <v>152.69999999999999</v>
      </c>
      <c r="KV97">
        <f t="shared" si="55"/>
        <v>139.1</v>
      </c>
      <c r="KW97">
        <f t="shared" si="55"/>
        <v>133.69999999999999</v>
      </c>
      <c r="KX97">
        <f t="shared" si="55"/>
        <v>157.19999999999999</v>
      </c>
      <c r="KY97">
        <f t="shared" si="55"/>
        <v>154.5</v>
      </c>
      <c r="KZ97">
        <f t="shared" si="55"/>
        <v>162.5</v>
      </c>
      <c r="LA97">
        <f t="shared" si="55"/>
        <v>145.80000000000001</v>
      </c>
      <c r="LB97">
        <f t="shared" si="55"/>
        <v>134.80000000000001</v>
      </c>
      <c r="LC97">
        <f t="shared" si="55"/>
        <v>178.1</v>
      </c>
      <c r="LD97">
        <f t="shared" si="55"/>
        <v>167.9</v>
      </c>
      <c r="LE97">
        <f t="shared" si="55"/>
        <v>152.9</v>
      </c>
      <c r="LF97">
        <f t="shared" si="55"/>
        <v>156.1</v>
      </c>
      <c r="LG97">
        <f t="shared" si="55"/>
        <v>154.80000000000001</v>
      </c>
      <c r="LH97">
        <f t="shared" si="55"/>
        <v>149.30000000000001</v>
      </c>
      <c r="LI97">
        <f t="shared" si="55"/>
        <v>136.9</v>
      </c>
      <c r="LJ97">
        <f t="shared" si="48"/>
        <v>170.4</v>
      </c>
      <c r="LK97">
        <f t="shared" si="49"/>
        <v>176.9</v>
      </c>
      <c r="LL97">
        <f t="shared" si="49"/>
        <v>158</v>
      </c>
      <c r="LM97">
        <f t="shared" si="49"/>
        <v>165.3</v>
      </c>
      <c r="LN97">
        <f t="shared" si="49"/>
        <v>137.4</v>
      </c>
      <c r="LO97">
        <f t="shared" si="49"/>
        <v>161.19999999999999</v>
      </c>
      <c r="LP97">
        <f t="shared" si="49"/>
        <v>134.6</v>
      </c>
      <c r="LQ97">
        <f t="shared" si="49"/>
        <v>159.5</v>
      </c>
      <c r="LR97">
        <f t="shared" si="49"/>
        <v>170.2</v>
      </c>
      <c r="LS97">
        <f t="shared" si="49"/>
        <v>165.7</v>
      </c>
      <c r="LT97">
        <f t="shared" si="49"/>
        <v>153.1</v>
      </c>
      <c r="LU97">
        <f t="shared" si="49"/>
        <v>170.9</v>
      </c>
      <c r="LV97">
        <f t="shared" si="49"/>
        <v>154</v>
      </c>
      <c r="LW97">
        <f t="shared" si="49"/>
        <v>155.19999999999999</v>
      </c>
      <c r="LX97">
        <f t="shared" si="49"/>
        <v>138.1</v>
      </c>
      <c r="LY97">
        <f t="shared" si="49"/>
        <v>152.9</v>
      </c>
      <c r="LZ97">
        <f t="shared" si="49"/>
        <v>176.9</v>
      </c>
      <c r="MA97">
        <f t="shared" si="49"/>
        <v>160.30000000000001</v>
      </c>
      <c r="MB97">
        <f t="shared" si="49"/>
        <v>140.30000000000001</v>
      </c>
      <c r="MC97">
        <f t="shared" si="49"/>
        <v>155.5</v>
      </c>
      <c r="MD97">
        <f t="shared" si="49"/>
        <v>125.3</v>
      </c>
      <c r="ME97">
        <f t="shared" si="49"/>
        <v>145</v>
      </c>
      <c r="MF97">
        <f t="shared" si="49"/>
        <v>144.19999999999999</v>
      </c>
      <c r="MG97">
        <f t="shared" si="49"/>
        <v>150.6</v>
      </c>
      <c r="MH97">
        <f t="shared" si="49"/>
        <v>167.5</v>
      </c>
      <c r="MI97">
        <f t="shared" si="49"/>
        <v>137.19999999999999</v>
      </c>
      <c r="MJ97">
        <f t="shared" si="49"/>
        <v>130.6</v>
      </c>
      <c r="MK97">
        <f t="shared" si="49"/>
        <v>130</v>
      </c>
      <c r="ML97">
        <f t="shared" si="49"/>
        <v>138.80000000000001</v>
      </c>
      <c r="MM97">
        <f t="shared" si="49"/>
        <v>151.9</v>
      </c>
      <c r="MN97">
        <f t="shared" si="49"/>
        <v>160.4</v>
      </c>
      <c r="MO97">
        <f t="shared" si="49"/>
        <v>150.30000000000001</v>
      </c>
      <c r="MP97">
        <f t="shared" si="49"/>
        <v>174.7</v>
      </c>
      <c r="MQ97">
        <f t="shared" si="49"/>
        <v>140.30000000000001</v>
      </c>
      <c r="MR97">
        <f t="shared" si="49"/>
        <v>139.5</v>
      </c>
      <c r="MS97">
        <f t="shared" si="49"/>
        <v>153.19999999999999</v>
      </c>
      <c r="MT97">
        <f t="shared" si="49"/>
        <v>141</v>
      </c>
      <c r="MU97">
        <f t="shared" si="49"/>
        <v>145.1</v>
      </c>
      <c r="MV97">
        <f t="shared" si="49"/>
        <v>153.30000000000001</v>
      </c>
      <c r="MW97">
        <f t="shared" si="49"/>
        <v>155.19999999999999</v>
      </c>
      <c r="MX97">
        <f t="shared" si="49"/>
        <v>197.4</v>
      </c>
      <c r="MY97">
        <f t="shared" si="49"/>
        <v>168.2</v>
      </c>
      <c r="MZ97">
        <f t="shared" si="49"/>
        <v>129.5</v>
      </c>
      <c r="NA97">
        <f t="shared" si="49"/>
        <v>152.1</v>
      </c>
      <c r="NB97">
        <f t="shared" si="49"/>
        <v>143.4</v>
      </c>
      <c r="NC97">
        <f t="shared" si="49"/>
        <v>138.1</v>
      </c>
      <c r="ND97">
        <f t="shared" si="49"/>
        <v>152.1</v>
      </c>
      <c r="NE97">
        <f t="shared" si="49"/>
        <v>146</v>
      </c>
      <c r="NF97">
        <f t="shared" si="49"/>
        <v>135.1</v>
      </c>
      <c r="NG97">
        <f t="shared" si="49"/>
        <v>152.69999999999999</v>
      </c>
      <c r="NH97">
        <f t="shared" si="49"/>
        <v>141</v>
      </c>
      <c r="NI97">
        <f t="shared" si="49"/>
        <v>151.4</v>
      </c>
      <c r="NJ97">
        <f t="shared" si="49"/>
        <v>157</v>
      </c>
      <c r="NK97">
        <f t="shared" si="49"/>
        <v>161.5</v>
      </c>
      <c r="NL97">
        <f t="shared" si="49"/>
        <v>150.6</v>
      </c>
      <c r="NM97">
        <f t="shared" si="49"/>
        <v>129.19999999999999</v>
      </c>
      <c r="NN97">
        <f t="shared" si="49"/>
        <v>160.4</v>
      </c>
      <c r="NO97">
        <f t="shared" si="49"/>
        <v>168.4</v>
      </c>
      <c r="NP97">
        <f t="shared" si="49"/>
        <v>161.1</v>
      </c>
      <c r="NQ97">
        <f t="shared" si="49"/>
        <v>143</v>
      </c>
      <c r="NR97">
        <f t="shared" si="49"/>
        <v>166</v>
      </c>
      <c r="NS97">
        <f t="shared" si="49"/>
        <v>137.6</v>
      </c>
      <c r="NT97">
        <f t="shared" si="49"/>
        <v>145</v>
      </c>
      <c r="NU97">
        <f t="shared" si="49"/>
        <v>158.5</v>
      </c>
      <c r="NV97">
        <f t="shared" ref="NV97:QG98" si="56">+MAX($C$93,NV90)</f>
        <v>146.30000000000001</v>
      </c>
      <c r="NW97">
        <f t="shared" si="56"/>
        <v>122.49999999999999</v>
      </c>
      <c r="NX97">
        <f t="shared" si="56"/>
        <v>132.69999999999999</v>
      </c>
      <c r="NY97">
        <f t="shared" si="56"/>
        <v>157.6</v>
      </c>
      <c r="NZ97">
        <f t="shared" si="56"/>
        <v>138.9</v>
      </c>
      <c r="OA97">
        <f t="shared" si="56"/>
        <v>150.30000000000001</v>
      </c>
      <c r="OB97">
        <f t="shared" si="56"/>
        <v>126.5</v>
      </c>
      <c r="OC97">
        <f t="shared" si="56"/>
        <v>132.80000000000001</v>
      </c>
      <c r="OD97">
        <f t="shared" si="56"/>
        <v>146.1</v>
      </c>
      <c r="OE97">
        <f t="shared" si="56"/>
        <v>168.2</v>
      </c>
      <c r="OF97">
        <f t="shared" si="56"/>
        <v>144.6</v>
      </c>
      <c r="OG97">
        <f t="shared" si="56"/>
        <v>153</v>
      </c>
      <c r="OH97">
        <f t="shared" si="56"/>
        <v>148</v>
      </c>
      <c r="OI97">
        <f t="shared" si="56"/>
        <v>148.6</v>
      </c>
      <c r="OJ97">
        <f t="shared" si="56"/>
        <v>162</v>
      </c>
      <c r="OK97">
        <f t="shared" si="56"/>
        <v>164.7</v>
      </c>
      <c r="OL97">
        <f t="shared" si="56"/>
        <v>145.30000000000001</v>
      </c>
      <c r="OM97">
        <f t="shared" si="56"/>
        <v>167.4</v>
      </c>
      <c r="ON97">
        <f t="shared" si="56"/>
        <v>134.69999999999999</v>
      </c>
      <c r="OO97">
        <f t="shared" si="56"/>
        <v>166.4</v>
      </c>
      <c r="OP97">
        <f t="shared" si="56"/>
        <v>122.49999999999999</v>
      </c>
      <c r="OQ97">
        <f t="shared" si="56"/>
        <v>149.80000000000001</v>
      </c>
      <c r="OR97">
        <f t="shared" si="56"/>
        <v>140.9</v>
      </c>
      <c r="OS97">
        <f t="shared" si="56"/>
        <v>148.30000000000001</v>
      </c>
      <c r="OT97">
        <f t="shared" si="56"/>
        <v>156.5</v>
      </c>
      <c r="OU97">
        <f t="shared" si="56"/>
        <v>133.5</v>
      </c>
      <c r="OV97">
        <f t="shared" si="56"/>
        <v>147.30000000000001</v>
      </c>
      <c r="OW97">
        <f t="shared" si="56"/>
        <v>132.69999999999999</v>
      </c>
      <c r="OX97">
        <f t="shared" si="56"/>
        <v>156.69999999999999</v>
      </c>
      <c r="OY97">
        <f t="shared" si="56"/>
        <v>142.1</v>
      </c>
      <c r="OZ97">
        <f t="shared" si="56"/>
        <v>159</v>
      </c>
      <c r="PA97">
        <f t="shared" si="56"/>
        <v>157.5</v>
      </c>
      <c r="PB97">
        <f t="shared" si="56"/>
        <v>137.6</v>
      </c>
      <c r="PC97">
        <f t="shared" si="56"/>
        <v>150</v>
      </c>
      <c r="PD97">
        <f t="shared" si="56"/>
        <v>159.4</v>
      </c>
      <c r="PE97">
        <f t="shared" si="56"/>
        <v>145.30000000000001</v>
      </c>
      <c r="PF97">
        <f t="shared" si="56"/>
        <v>155.4</v>
      </c>
      <c r="PG97">
        <f t="shared" si="56"/>
        <v>144.69999999999999</v>
      </c>
      <c r="PH97">
        <f t="shared" si="56"/>
        <v>168.6</v>
      </c>
      <c r="PI97">
        <f t="shared" si="56"/>
        <v>144.9</v>
      </c>
      <c r="PJ97">
        <f t="shared" si="56"/>
        <v>153</v>
      </c>
      <c r="PK97">
        <f t="shared" si="56"/>
        <v>155.1</v>
      </c>
      <c r="PL97">
        <f t="shared" si="56"/>
        <v>135</v>
      </c>
      <c r="PM97">
        <f t="shared" si="56"/>
        <v>132.30000000000001</v>
      </c>
      <c r="PN97">
        <f t="shared" si="56"/>
        <v>155.19999999999999</v>
      </c>
      <c r="PO97">
        <f t="shared" si="56"/>
        <v>154.9</v>
      </c>
      <c r="PP97">
        <f t="shared" si="56"/>
        <v>141.30000000000001</v>
      </c>
      <c r="PQ97">
        <f t="shared" si="56"/>
        <v>146.19999999999999</v>
      </c>
      <c r="PR97">
        <f t="shared" si="56"/>
        <v>188.6</v>
      </c>
      <c r="PS97">
        <f t="shared" si="56"/>
        <v>154.6</v>
      </c>
      <c r="PT97">
        <f t="shared" si="56"/>
        <v>185.6</v>
      </c>
      <c r="PU97">
        <f t="shared" si="56"/>
        <v>180.4</v>
      </c>
      <c r="PV97">
        <f t="shared" si="56"/>
        <v>160.80000000000001</v>
      </c>
      <c r="PW97">
        <f t="shared" si="56"/>
        <v>144.19999999999999</v>
      </c>
      <c r="PX97">
        <f t="shared" si="56"/>
        <v>144.19999999999999</v>
      </c>
      <c r="PY97">
        <f t="shared" si="56"/>
        <v>167.7</v>
      </c>
      <c r="PZ97">
        <f t="shared" si="56"/>
        <v>162.4</v>
      </c>
      <c r="QA97">
        <f t="shared" si="56"/>
        <v>151</v>
      </c>
      <c r="QB97">
        <f t="shared" si="56"/>
        <v>140.19999999999999</v>
      </c>
      <c r="QC97">
        <f t="shared" si="56"/>
        <v>149</v>
      </c>
      <c r="QD97">
        <f t="shared" si="56"/>
        <v>174.7</v>
      </c>
      <c r="QE97">
        <f t="shared" si="56"/>
        <v>125.8</v>
      </c>
      <c r="QF97">
        <f t="shared" si="56"/>
        <v>140.80000000000001</v>
      </c>
      <c r="QG97">
        <f t="shared" si="56"/>
        <v>156.9</v>
      </c>
      <c r="QH97">
        <f t="shared" si="50"/>
        <v>152.4</v>
      </c>
      <c r="QI97">
        <f t="shared" si="51"/>
        <v>145.30000000000001</v>
      </c>
      <c r="QJ97">
        <f t="shared" si="51"/>
        <v>165.7</v>
      </c>
      <c r="QK97">
        <f t="shared" si="51"/>
        <v>158.30000000000001</v>
      </c>
      <c r="QL97">
        <f t="shared" si="51"/>
        <v>153.9</v>
      </c>
      <c r="QM97">
        <f t="shared" si="51"/>
        <v>155</v>
      </c>
      <c r="QN97">
        <f t="shared" si="51"/>
        <v>125.1</v>
      </c>
      <c r="QO97">
        <f t="shared" si="51"/>
        <v>141.80000000000001</v>
      </c>
      <c r="QP97">
        <f t="shared" si="51"/>
        <v>145.80000000000001</v>
      </c>
      <c r="QQ97">
        <f t="shared" si="51"/>
        <v>179.3</v>
      </c>
      <c r="QR97">
        <f t="shared" si="51"/>
        <v>142.30000000000001</v>
      </c>
      <c r="QS97">
        <f t="shared" si="51"/>
        <v>175.5</v>
      </c>
      <c r="QT97">
        <f t="shared" si="51"/>
        <v>148.4</v>
      </c>
      <c r="QU97">
        <f t="shared" si="51"/>
        <v>170.2</v>
      </c>
      <c r="QV97">
        <f t="shared" si="51"/>
        <v>157.5</v>
      </c>
      <c r="QW97">
        <f t="shared" si="51"/>
        <v>160.30000000000001</v>
      </c>
      <c r="QX97">
        <f t="shared" si="51"/>
        <v>158.80000000000001</v>
      </c>
      <c r="QY97">
        <f t="shared" si="51"/>
        <v>141</v>
      </c>
      <c r="QZ97">
        <f t="shared" si="51"/>
        <v>144.4</v>
      </c>
      <c r="RA97">
        <f t="shared" si="51"/>
        <v>174.2</v>
      </c>
      <c r="RB97">
        <f t="shared" si="51"/>
        <v>150.1</v>
      </c>
      <c r="RC97">
        <f t="shared" si="51"/>
        <v>156.69999999999999</v>
      </c>
      <c r="RD97">
        <f t="shared" si="51"/>
        <v>134.9</v>
      </c>
      <c r="RE97">
        <f t="shared" si="51"/>
        <v>159.30000000000001</v>
      </c>
      <c r="RF97">
        <f t="shared" si="51"/>
        <v>145.19999999999999</v>
      </c>
      <c r="RG97">
        <f t="shared" si="51"/>
        <v>152</v>
      </c>
      <c r="RH97">
        <f t="shared" si="51"/>
        <v>173.6</v>
      </c>
      <c r="RI97">
        <f t="shared" si="51"/>
        <v>167.6</v>
      </c>
      <c r="RJ97">
        <f t="shared" si="51"/>
        <v>146.80000000000001</v>
      </c>
      <c r="RK97">
        <f t="shared" si="51"/>
        <v>146</v>
      </c>
      <c r="RL97">
        <f t="shared" si="51"/>
        <v>160.6</v>
      </c>
      <c r="RM97">
        <f t="shared" si="51"/>
        <v>144.30000000000001</v>
      </c>
      <c r="RN97">
        <f t="shared" si="51"/>
        <v>123.4</v>
      </c>
      <c r="RO97">
        <f t="shared" si="51"/>
        <v>132</v>
      </c>
      <c r="RP97">
        <f t="shared" si="51"/>
        <v>145</v>
      </c>
      <c r="RQ97">
        <f t="shared" si="51"/>
        <v>167.9</v>
      </c>
      <c r="RR97">
        <f t="shared" si="51"/>
        <v>141.4</v>
      </c>
      <c r="RS97">
        <f t="shared" si="51"/>
        <v>156.6</v>
      </c>
      <c r="RT97">
        <f t="shared" si="51"/>
        <v>158.30000000000001</v>
      </c>
      <c r="RU97">
        <f t="shared" si="51"/>
        <v>155.19999999999999</v>
      </c>
      <c r="RV97">
        <f t="shared" si="51"/>
        <v>159</v>
      </c>
      <c r="RW97">
        <f t="shared" si="51"/>
        <v>144</v>
      </c>
      <c r="RX97">
        <f t="shared" si="51"/>
        <v>134.19999999999999</v>
      </c>
      <c r="RY97">
        <f t="shared" si="51"/>
        <v>157.5</v>
      </c>
      <c r="RZ97">
        <f t="shared" si="51"/>
        <v>157.30000000000001</v>
      </c>
      <c r="SA97">
        <f t="shared" si="51"/>
        <v>147.69999999999999</v>
      </c>
      <c r="SB97">
        <f t="shared" si="51"/>
        <v>136.4</v>
      </c>
      <c r="SC97">
        <f t="shared" si="51"/>
        <v>158.1</v>
      </c>
      <c r="SD97">
        <f t="shared" si="51"/>
        <v>132</v>
      </c>
      <c r="SE97">
        <f t="shared" si="51"/>
        <v>158.69999999999999</v>
      </c>
      <c r="SF97">
        <f t="shared" si="51"/>
        <v>149.4</v>
      </c>
      <c r="SG97">
        <f t="shared" si="51"/>
        <v>150.5</v>
      </c>
    </row>
    <row r="98" spans="1:501" ht="13.5" customHeight="1">
      <c r="A98">
        <v>2018</v>
      </c>
      <c r="B98">
        <f t="shared" si="52"/>
        <v>141.9</v>
      </c>
      <c r="C98">
        <f t="shared" si="53"/>
        <v>165.1</v>
      </c>
      <c r="D98">
        <f t="shared" si="53"/>
        <v>128.30000000000001</v>
      </c>
      <c r="E98">
        <f t="shared" si="53"/>
        <v>140.19999999999999</v>
      </c>
      <c r="F98">
        <f t="shared" si="53"/>
        <v>162.69999999999999</v>
      </c>
      <c r="G98">
        <f t="shared" si="53"/>
        <v>156.30000000000001</v>
      </c>
      <c r="H98">
        <f t="shared" si="53"/>
        <v>150.6</v>
      </c>
      <c r="I98">
        <f t="shared" si="53"/>
        <v>134.69999999999999</v>
      </c>
      <c r="J98">
        <f t="shared" si="53"/>
        <v>151.6</v>
      </c>
      <c r="K98">
        <f t="shared" si="53"/>
        <v>146.19999999999999</v>
      </c>
      <c r="L98">
        <f t="shared" si="53"/>
        <v>195.9</v>
      </c>
      <c r="M98">
        <f t="shared" si="53"/>
        <v>130.30000000000001</v>
      </c>
      <c r="N98">
        <f t="shared" si="53"/>
        <v>152.5</v>
      </c>
      <c r="O98">
        <f t="shared" si="53"/>
        <v>146.5</v>
      </c>
      <c r="P98">
        <f t="shared" si="53"/>
        <v>151.4</v>
      </c>
      <c r="Q98">
        <f t="shared" si="53"/>
        <v>162.1</v>
      </c>
      <c r="R98">
        <f t="shared" si="53"/>
        <v>173.2</v>
      </c>
      <c r="S98">
        <f t="shared" si="53"/>
        <v>138.30000000000001</v>
      </c>
      <c r="T98">
        <f t="shared" si="53"/>
        <v>146.80000000000001</v>
      </c>
      <c r="U98">
        <f t="shared" si="53"/>
        <v>145.5</v>
      </c>
      <c r="V98">
        <f t="shared" si="53"/>
        <v>156.6</v>
      </c>
      <c r="W98">
        <f t="shared" si="53"/>
        <v>135.5</v>
      </c>
      <c r="X98">
        <f t="shared" si="53"/>
        <v>143.6</v>
      </c>
      <c r="Y98">
        <f t="shared" si="53"/>
        <v>159.1</v>
      </c>
      <c r="Z98">
        <f t="shared" si="53"/>
        <v>151.6</v>
      </c>
      <c r="AA98">
        <f t="shared" si="53"/>
        <v>151.4</v>
      </c>
      <c r="AB98">
        <f t="shared" si="53"/>
        <v>166.7</v>
      </c>
      <c r="AC98">
        <f t="shared" si="53"/>
        <v>163.19999999999999</v>
      </c>
      <c r="AD98">
        <f t="shared" si="53"/>
        <v>150.80000000000001</v>
      </c>
      <c r="AE98">
        <f t="shared" si="53"/>
        <v>148.80000000000001</v>
      </c>
      <c r="AF98">
        <f t="shared" si="53"/>
        <v>137.1</v>
      </c>
      <c r="AG98">
        <f t="shared" si="53"/>
        <v>122.49999999999999</v>
      </c>
      <c r="AH98">
        <f t="shared" si="53"/>
        <v>176.4</v>
      </c>
      <c r="AI98">
        <f t="shared" si="53"/>
        <v>146.9</v>
      </c>
      <c r="AJ98">
        <f t="shared" si="53"/>
        <v>159.9</v>
      </c>
      <c r="AK98">
        <f t="shared" si="53"/>
        <v>166.9</v>
      </c>
      <c r="AL98">
        <f t="shared" si="53"/>
        <v>171.4</v>
      </c>
      <c r="AM98">
        <f t="shared" si="53"/>
        <v>146</v>
      </c>
      <c r="AN98">
        <f t="shared" si="53"/>
        <v>147</v>
      </c>
      <c r="AO98">
        <f t="shared" si="53"/>
        <v>154.6</v>
      </c>
      <c r="AP98">
        <f t="shared" si="53"/>
        <v>151.80000000000001</v>
      </c>
      <c r="AQ98">
        <f t="shared" si="53"/>
        <v>158.80000000000001</v>
      </c>
      <c r="AR98">
        <f t="shared" si="53"/>
        <v>149</v>
      </c>
      <c r="AS98">
        <f t="shared" si="53"/>
        <v>132.9</v>
      </c>
      <c r="AT98">
        <f t="shared" si="53"/>
        <v>152.9</v>
      </c>
      <c r="AU98">
        <f t="shared" si="53"/>
        <v>153.6</v>
      </c>
      <c r="AV98">
        <f t="shared" si="53"/>
        <v>151.9</v>
      </c>
      <c r="AW98">
        <f t="shared" si="53"/>
        <v>157.30000000000001</v>
      </c>
      <c r="AX98">
        <f t="shared" si="53"/>
        <v>160.80000000000001</v>
      </c>
      <c r="AY98">
        <f t="shared" si="53"/>
        <v>157</v>
      </c>
      <c r="AZ98">
        <f t="shared" si="53"/>
        <v>159.9</v>
      </c>
      <c r="BA98">
        <f t="shared" si="53"/>
        <v>145.1</v>
      </c>
      <c r="BB98">
        <f t="shared" si="53"/>
        <v>145.30000000000001</v>
      </c>
      <c r="BC98">
        <f t="shared" si="53"/>
        <v>159.6</v>
      </c>
      <c r="BD98">
        <f t="shared" si="53"/>
        <v>126.2</v>
      </c>
      <c r="BE98">
        <f t="shared" si="53"/>
        <v>152.69999999999999</v>
      </c>
      <c r="BF98">
        <f t="shared" si="53"/>
        <v>152</v>
      </c>
      <c r="BG98">
        <f t="shared" si="53"/>
        <v>167.9</v>
      </c>
      <c r="BH98">
        <f t="shared" si="53"/>
        <v>164.2</v>
      </c>
      <c r="BI98">
        <f t="shared" si="53"/>
        <v>149.9</v>
      </c>
      <c r="BJ98">
        <f t="shared" si="53"/>
        <v>176.2</v>
      </c>
      <c r="BK98">
        <f t="shared" si="53"/>
        <v>142.4</v>
      </c>
      <c r="BL98">
        <f t="shared" si="53"/>
        <v>158.9</v>
      </c>
      <c r="BM98">
        <f t="shared" si="53"/>
        <v>169</v>
      </c>
      <c r="BN98">
        <f t="shared" si="53"/>
        <v>155.5</v>
      </c>
      <c r="BO98">
        <f t="shared" ref="BO98:DZ98" si="57">+MAX($C$93,BO91)</f>
        <v>162.30000000000001</v>
      </c>
      <c r="BP98">
        <f t="shared" si="57"/>
        <v>177.6</v>
      </c>
      <c r="BQ98">
        <f t="shared" si="57"/>
        <v>145.30000000000001</v>
      </c>
      <c r="BR98">
        <f t="shared" si="57"/>
        <v>155</v>
      </c>
      <c r="BS98">
        <f t="shared" si="57"/>
        <v>176.3</v>
      </c>
      <c r="BT98">
        <f t="shared" si="57"/>
        <v>122.49999999999999</v>
      </c>
      <c r="BU98">
        <f t="shared" si="57"/>
        <v>154.4</v>
      </c>
      <c r="BV98">
        <f t="shared" si="57"/>
        <v>161.6</v>
      </c>
      <c r="BW98">
        <f t="shared" si="57"/>
        <v>159.5</v>
      </c>
      <c r="BX98">
        <f t="shared" si="57"/>
        <v>139.6</v>
      </c>
      <c r="BY98">
        <f t="shared" si="57"/>
        <v>156.4</v>
      </c>
      <c r="BZ98">
        <f t="shared" si="57"/>
        <v>153.30000000000001</v>
      </c>
      <c r="CA98">
        <f t="shared" si="57"/>
        <v>182.3</v>
      </c>
      <c r="CB98">
        <f t="shared" si="57"/>
        <v>173.6</v>
      </c>
      <c r="CC98">
        <f t="shared" si="57"/>
        <v>153</v>
      </c>
      <c r="CD98">
        <f t="shared" si="57"/>
        <v>159.6</v>
      </c>
      <c r="CE98">
        <f t="shared" si="57"/>
        <v>159</v>
      </c>
      <c r="CF98">
        <f t="shared" si="57"/>
        <v>150.1</v>
      </c>
      <c r="CG98">
        <f t="shared" si="57"/>
        <v>137.9</v>
      </c>
      <c r="CH98">
        <f t="shared" si="57"/>
        <v>148.69999999999999</v>
      </c>
      <c r="CI98">
        <f t="shared" si="57"/>
        <v>152.69999999999999</v>
      </c>
      <c r="CJ98">
        <f t="shared" si="57"/>
        <v>155.1</v>
      </c>
      <c r="CK98">
        <f t="shared" si="57"/>
        <v>144.80000000000001</v>
      </c>
      <c r="CL98">
        <f t="shared" si="57"/>
        <v>179.1</v>
      </c>
      <c r="CM98">
        <f t="shared" si="57"/>
        <v>159.80000000000001</v>
      </c>
      <c r="CN98">
        <f t="shared" si="57"/>
        <v>138.80000000000001</v>
      </c>
      <c r="CO98">
        <f t="shared" si="57"/>
        <v>140.9</v>
      </c>
      <c r="CP98">
        <f t="shared" si="57"/>
        <v>134</v>
      </c>
      <c r="CQ98">
        <f t="shared" si="57"/>
        <v>143.9</v>
      </c>
      <c r="CR98">
        <f t="shared" si="57"/>
        <v>187.4</v>
      </c>
      <c r="CS98">
        <f t="shared" si="57"/>
        <v>157.30000000000001</v>
      </c>
      <c r="CT98">
        <f t="shared" si="57"/>
        <v>167.1</v>
      </c>
      <c r="CU98">
        <f t="shared" si="57"/>
        <v>138.80000000000001</v>
      </c>
      <c r="CV98">
        <f t="shared" si="57"/>
        <v>132.9</v>
      </c>
      <c r="CW98">
        <f t="shared" si="57"/>
        <v>151.9</v>
      </c>
      <c r="CX98">
        <f t="shared" si="57"/>
        <v>167</v>
      </c>
      <c r="CY98">
        <f t="shared" si="57"/>
        <v>170.5</v>
      </c>
      <c r="CZ98">
        <f t="shared" si="57"/>
        <v>147.4</v>
      </c>
      <c r="DA98">
        <f t="shared" si="57"/>
        <v>150.6</v>
      </c>
      <c r="DB98">
        <f t="shared" si="57"/>
        <v>178.2</v>
      </c>
      <c r="DC98">
        <f t="shared" si="57"/>
        <v>159.69999999999999</v>
      </c>
      <c r="DD98">
        <f t="shared" si="57"/>
        <v>148.1</v>
      </c>
      <c r="DE98">
        <f t="shared" si="57"/>
        <v>169.5</v>
      </c>
      <c r="DF98">
        <f t="shared" si="57"/>
        <v>147.1</v>
      </c>
      <c r="DG98">
        <f t="shared" si="57"/>
        <v>142.80000000000001</v>
      </c>
      <c r="DH98">
        <f t="shared" si="57"/>
        <v>142.1</v>
      </c>
      <c r="DI98">
        <f t="shared" si="57"/>
        <v>171.3</v>
      </c>
      <c r="DJ98">
        <f t="shared" si="57"/>
        <v>159.4</v>
      </c>
      <c r="DK98">
        <f t="shared" si="57"/>
        <v>146.9</v>
      </c>
      <c r="DL98">
        <f t="shared" si="57"/>
        <v>144.30000000000001</v>
      </c>
      <c r="DM98">
        <f t="shared" si="57"/>
        <v>128.69999999999999</v>
      </c>
      <c r="DN98">
        <f t="shared" si="57"/>
        <v>159.1</v>
      </c>
      <c r="DO98">
        <f t="shared" si="57"/>
        <v>141.69999999999999</v>
      </c>
      <c r="DP98">
        <f t="shared" si="57"/>
        <v>165.5</v>
      </c>
      <c r="DQ98">
        <f t="shared" si="57"/>
        <v>173.8</v>
      </c>
      <c r="DR98">
        <f t="shared" si="57"/>
        <v>158</v>
      </c>
      <c r="DS98">
        <f t="shared" si="57"/>
        <v>140.5</v>
      </c>
      <c r="DT98">
        <f t="shared" si="57"/>
        <v>155.19999999999999</v>
      </c>
      <c r="DU98">
        <f t="shared" si="57"/>
        <v>146.80000000000001</v>
      </c>
      <c r="DV98">
        <f t="shared" si="57"/>
        <v>168.5</v>
      </c>
      <c r="DW98">
        <f t="shared" si="57"/>
        <v>135.1</v>
      </c>
      <c r="DX98">
        <f t="shared" si="57"/>
        <v>146.80000000000001</v>
      </c>
      <c r="DY98">
        <f t="shared" si="57"/>
        <v>160.69999999999999</v>
      </c>
      <c r="DZ98">
        <f t="shared" si="57"/>
        <v>130.69999999999999</v>
      </c>
      <c r="EA98">
        <f t="shared" si="54"/>
        <v>142.30000000000001</v>
      </c>
      <c r="EB98">
        <f t="shared" si="54"/>
        <v>154.80000000000001</v>
      </c>
      <c r="EC98">
        <f t="shared" si="54"/>
        <v>139.9</v>
      </c>
      <c r="ED98">
        <f t="shared" si="54"/>
        <v>154.30000000000001</v>
      </c>
      <c r="EE98">
        <f t="shared" si="54"/>
        <v>142.4</v>
      </c>
      <c r="EF98">
        <f t="shared" si="54"/>
        <v>149.5</v>
      </c>
      <c r="EG98">
        <f t="shared" si="54"/>
        <v>173.8</v>
      </c>
      <c r="EH98">
        <f t="shared" si="54"/>
        <v>170.9</v>
      </c>
      <c r="EI98">
        <f t="shared" si="54"/>
        <v>122.49999999999999</v>
      </c>
      <c r="EJ98">
        <f t="shared" si="54"/>
        <v>138.5</v>
      </c>
      <c r="EK98">
        <f t="shared" si="54"/>
        <v>155.4</v>
      </c>
      <c r="EL98">
        <f t="shared" si="54"/>
        <v>150.80000000000001</v>
      </c>
      <c r="EM98">
        <f t="shared" si="54"/>
        <v>155.6</v>
      </c>
      <c r="EN98">
        <f t="shared" si="54"/>
        <v>148.80000000000001</v>
      </c>
      <c r="EO98">
        <f t="shared" si="54"/>
        <v>166.3</v>
      </c>
      <c r="EP98">
        <f t="shared" si="54"/>
        <v>160.69999999999999</v>
      </c>
      <c r="EQ98">
        <f t="shared" si="54"/>
        <v>152.4</v>
      </c>
      <c r="ER98">
        <f t="shared" si="54"/>
        <v>134.4</v>
      </c>
      <c r="ES98">
        <f t="shared" si="54"/>
        <v>161.30000000000001</v>
      </c>
      <c r="ET98">
        <f t="shared" si="54"/>
        <v>144.30000000000001</v>
      </c>
      <c r="EU98">
        <f t="shared" si="54"/>
        <v>128.80000000000001</v>
      </c>
      <c r="EV98">
        <f t="shared" si="54"/>
        <v>137.9</v>
      </c>
      <c r="EW98">
        <f t="shared" si="54"/>
        <v>145.4</v>
      </c>
      <c r="EX98">
        <f t="shared" si="54"/>
        <v>154.80000000000001</v>
      </c>
      <c r="EY98">
        <f t="shared" si="54"/>
        <v>142.5</v>
      </c>
      <c r="EZ98">
        <f t="shared" si="54"/>
        <v>158.19999999999999</v>
      </c>
      <c r="FA98">
        <f t="shared" si="54"/>
        <v>135.30000000000001</v>
      </c>
      <c r="FB98">
        <f t="shared" si="54"/>
        <v>147.30000000000001</v>
      </c>
      <c r="FC98">
        <f t="shared" si="54"/>
        <v>150.69999999999999</v>
      </c>
      <c r="FD98">
        <f t="shared" si="54"/>
        <v>145</v>
      </c>
      <c r="FE98">
        <f t="shared" si="54"/>
        <v>128</v>
      </c>
      <c r="FF98">
        <f t="shared" si="54"/>
        <v>169</v>
      </c>
      <c r="FG98">
        <f t="shared" si="54"/>
        <v>133.6</v>
      </c>
      <c r="FH98">
        <f t="shared" si="54"/>
        <v>168</v>
      </c>
      <c r="FI98">
        <f t="shared" si="54"/>
        <v>176.3</v>
      </c>
      <c r="FJ98">
        <f t="shared" si="54"/>
        <v>168</v>
      </c>
      <c r="FK98">
        <f t="shared" si="54"/>
        <v>146.1</v>
      </c>
      <c r="FL98">
        <f t="shared" si="54"/>
        <v>155.5</v>
      </c>
      <c r="FM98">
        <f t="shared" si="54"/>
        <v>156.19999999999999</v>
      </c>
      <c r="FN98">
        <f t="shared" si="54"/>
        <v>146.5</v>
      </c>
      <c r="FO98">
        <f t="shared" si="54"/>
        <v>159.6</v>
      </c>
      <c r="FP98">
        <f t="shared" si="54"/>
        <v>138.80000000000001</v>
      </c>
      <c r="FQ98">
        <f t="shared" si="54"/>
        <v>170.9</v>
      </c>
      <c r="FR98">
        <f t="shared" si="54"/>
        <v>173.8</v>
      </c>
      <c r="FS98">
        <f t="shared" si="54"/>
        <v>143.1</v>
      </c>
      <c r="FT98">
        <f t="shared" si="54"/>
        <v>154.5</v>
      </c>
      <c r="FU98">
        <f t="shared" si="54"/>
        <v>151.19999999999999</v>
      </c>
      <c r="FV98">
        <f t="shared" si="54"/>
        <v>150</v>
      </c>
      <c r="FW98">
        <f t="shared" si="54"/>
        <v>167.5</v>
      </c>
      <c r="FX98">
        <f t="shared" si="54"/>
        <v>151.69999999999999</v>
      </c>
      <c r="FY98">
        <f t="shared" si="54"/>
        <v>171.5</v>
      </c>
      <c r="FZ98">
        <f t="shared" si="54"/>
        <v>142.80000000000001</v>
      </c>
      <c r="GA98">
        <f t="shared" si="54"/>
        <v>148.1</v>
      </c>
      <c r="GB98">
        <f t="shared" si="54"/>
        <v>148.69999999999999</v>
      </c>
      <c r="GC98">
        <f t="shared" si="54"/>
        <v>142</v>
      </c>
      <c r="GD98">
        <f t="shared" si="54"/>
        <v>122.49999999999999</v>
      </c>
      <c r="GE98">
        <f t="shared" si="54"/>
        <v>129.1</v>
      </c>
      <c r="GF98">
        <f t="shared" si="54"/>
        <v>161.6</v>
      </c>
      <c r="GG98">
        <f t="shared" si="54"/>
        <v>164.9</v>
      </c>
      <c r="GH98">
        <f t="shared" si="54"/>
        <v>142.6</v>
      </c>
      <c r="GI98">
        <f t="shared" si="54"/>
        <v>192.4</v>
      </c>
      <c r="GJ98">
        <f t="shared" si="54"/>
        <v>170.1</v>
      </c>
      <c r="GK98">
        <f t="shared" si="54"/>
        <v>149.9</v>
      </c>
      <c r="GL98">
        <f t="shared" si="46"/>
        <v>144.9</v>
      </c>
      <c r="GM98">
        <f t="shared" ref="GM98:IX98" si="58">+MAX($C$93,GM91)</f>
        <v>157.30000000000001</v>
      </c>
      <c r="GN98">
        <f t="shared" si="58"/>
        <v>158.4</v>
      </c>
      <c r="GO98">
        <f t="shared" si="58"/>
        <v>178.4</v>
      </c>
      <c r="GP98">
        <f t="shared" si="58"/>
        <v>167.7</v>
      </c>
      <c r="GQ98">
        <f t="shared" si="58"/>
        <v>152.4</v>
      </c>
      <c r="GR98">
        <f t="shared" si="58"/>
        <v>151.1</v>
      </c>
      <c r="GS98">
        <f t="shared" si="58"/>
        <v>136.1</v>
      </c>
      <c r="GT98">
        <f t="shared" si="58"/>
        <v>144.4</v>
      </c>
      <c r="GU98">
        <f t="shared" si="58"/>
        <v>154.1</v>
      </c>
      <c r="GV98">
        <f t="shared" si="58"/>
        <v>167.7</v>
      </c>
      <c r="GW98">
        <f t="shared" si="58"/>
        <v>135.19999999999999</v>
      </c>
      <c r="GX98">
        <f t="shared" si="58"/>
        <v>176</v>
      </c>
      <c r="GY98">
        <f t="shared" si="58"/>
        <v>136.6</v>
      </c>
      <c r="GZ98">
        <f t="shared" si="58"/>
        <v>153.1</v>
      </c>
      <c r="HA98">
        <f t="shared" si="58"/>
        <v>156.1</v>
      </c>
      <c r="HB98">
        <f t="shared" si="58"/>
        <v>172.8</v>
      </c>
      <c r="HC98">
        <f t="shared" si="58"/>
        <v>150.30000000000001</v>
      </c>
      <c r="HD98">
        <f t="shared" si="58"/>
        <v>122.49999999999999</v>
      </c>
      <c r="HE98">
        <f t="shared" si="58"/>
        <v>140.69999999999999</v>
      </c>
      <c r="HF98">
        <f t="shared" si="58"/>
        <v>147.80000000000001</v>
      </c>
      <c r="HG98">
        <f t="shared" si="58"/>
        <v>136.5</v>
      </c>
      <c r="HH98">
        <f t="shared" si="58"/>
        <v>159.6</v>
      </c>
      <c r="HI98">
        <f t="shared" si="58"/>
        <v>142.69999999999999</v>
      </c>
      <c r="HJ98">
        <f t="shared" si="58"/>
        <v>162.30000000000001</v>
      </c>
      <c r="HK98">
        <f t="shared" si="58"/>
        <v>151.1</v>
      </c>
      <c r="HL98">
        <f t="shared" si="58"/>
        <v>151</v>
      </c>
      <c r="HM98">
        <f t="shared" si="58"/>
        <v>150.4</v>
      </c>
      <c r="HN98">
        <f t="shared" si="58"/>
        <v>158.9</v>
      </c>
      <c r="HO98">
        <f t="shared" si="58"/>
        <v>164.9</v>
      </c>
      <c r="HP98">
        <f t="shared" si="58"/>
        <v>162.9</v>
      </c>
      <c r="HQ98">
        <f t="shared" si="58"/>
        <v>157.5</v>
      </c>
      <c r="HR98">
        <f t="shared" si="58"/>
        <v>161.6</v>
      </c>
      <c r="HS98">
        <f t="shared" si="58"/>
        <v>124.9</v>
      </c>
      <c r="HT98">
        <f t="shared" si="58"/>
        <v>162.80000000000001</v>
      </c>
      <c r="HU98">
        <f t="shared" si="58"/>
        <v>144.69999999999999</v>
      </c>
      <c r="HV98">
        <f t="shared" si="58"/>
        <v>157</v>
      </c>
      <c r="HW98">
        <f t="shared" si="58"/>
        <v>134.69999999999999</v>
      </c>
      <c r="HX98">
        <f t="shared" si="58"/>
        <v>177.2</v>
      </c>
      <c r="HY98">
        <f t="shared" si="58"/>
        <v>147.80000000000001</v>
      </c>
      <c r="HZ98">
        <f t="shared" si="58"/>
        <v>158.80000000000001</v>
      </c>
      <c r="IA98">
        <f t="shared" si="58"/>
        <v>149.9</v>
      </c>
      <c r="IB98">
        <f t="shared" si="58"/>
        <v>159.19999999999999</v>
      </c>
      <c r="IC98">
        <f t="shared" si="58"/>
        <v>157.5</v>
      </c>
      <c r="ID98">
        <f t="shared" si="58"/>
        <v>129.6</v>
      </c>
      <c r="IE98">
        <f t="shared" si="58"/>
        <v>155.1</v>
      </c>
      <c r="IF98">
        <f t="shared" si="58"/>
        <v>162.69999999999999</v>
      </c>
      <c r="IG98">
        <f t="shared" si="58"/>
        <v>139.30000000000001</v>
      </c>
      <c r="IH98">
        <f t="shared" si="58"/>
        <v>147.5</v>
      </c>
      <c r="II98">
        <f t="shared" si="58"/>
        <v>147.1</v>
      </c>
      <c r="IJ98">
        <f t="shared" si="58"/>
        <v>122.49999999999999</v>
      </c>
      <c r="IK98">
        <f t="shared" si="58"/>
        <v>142.4</v>
      </c>
      <c r="IL98">
        <f t="shared" si="58"/>
        <v>150.9</v>
      </c>
      <c r="IM98">
        <f t="shared" si="58"/>
        <v>142</v>
      </c>
      <c r="IN98">
        <f t="shared" si="58"/>
        <v>132.30000000000001</v>
      </c>
      <c r="IO98">
        <f t="shared" si="58"/>
        <v>137.6</v>
      </c>
      <c r="IP98">
        <f t="shared" si="58"/>
        <v>153.80000000000001</v>
      </c>
      <c r="IQ98">
        <f t="shared" si="58"/>
        <v>153</v>
      </c>
      <c r="IR98">
        <f t="shared" si="58"/>
        <v>130</v>
      </c>
      <c r="IS98">
        <f t="shared" si="58"/>
        <v>177.7</v>
      </c>
      <c r="IT98">
        <f t="shared" si="58"/>
        <v>162.30000000000001</v>
      </c>
      <c r="IU98">
        <f t="shared" si="58"/>
        <v>148.4</v>
      </c>
      <c r="IV98">
        <f t="shared" si="58"/>
        <v>165.4</v>
      </c>
      <c r="IW98">
        <f t="shared" si="58"/>
        <v>163.80000000000001</v>
      </c>
      <c r="IX98">
        <f t="shared" si="58"/>
        <v>131.5</v>
      </c>
      <c r="IY98">
        <f t="shared" si="55"/>
        <v>159.80000000000001</v>
      </c>
      <c r="IZ98">
        <f t="shared" si="55"/>
        <v>157.69999999999999</v>
      </c>
      <c r="JA98">
        <f t="shared" si="55"/>
        <v>160</v>
      </c>
      <c r="JB98">
        <f t="shared" si="55"/>
        <v>129.6</v>
      </c>
      <c r="JC98">
        <f t="shared" si="55"/>
        <v>142.69999999999999</v>
      </c>
      <c r="JD98">
        <f t="shared" si="55"/>
        <v>152.1</v>
      </c>
      <c r="JE98">
        <f t="shared" si="55"/>
        <v>142.69999999999999</v>
      </c>
      <c r="JF98">
        <f t="shared" si="55"/>
        <v>139.1</v>
      </c>
      <c r="JG98">
        <f t="shared" si="55"/>
        <v>164.4</v>
      </c>
      <c r="JH98">
        <f t="shared" si="55"/>
        <v>172.7</v>
      </c>
      <c r="JI98">
        <f t="shared" si="55"/>
        <v>154.69999999999999</v>
      </c>
      <c r="JJ98">
        <f t="shared" si="55"/>
        <v>167.1</v>
      </c>
      <c r="JK98">
        <f t="shared" si="55"/>
        <v>178.8</v>
      </c>
      <c r="JL98">
        <f t="shared" si="55"/>
        <v>182.1</v>
      </c>
      <c r="JM98">
        <f t="shared" si="55"/>
        <v>133</v>
      </c>
      <c r="JN98">
        <f t="shared" si="55"/>
        <v>176.4</v>
      </c>
      <c r="JO98">
        <f t="shared" si="55"/>
        <v>169.2</v>
      </c>
      <c r="JP98">
        <f t="shared" si="55"/>
        <v>149.6</v>
      </c>
      <c r="JQ98">
        <f t="shared" si="55"/>
        <v>142.9</v>
      </c>
      <c r="JR98">
        <f t="shared" si="55"/>
        <v>132.80000000000001</v>
      </c>
      <c r="JS98">
        <f t="shared" si="55"/>
        <v>154.30000000000001</v>
      </c>
      <c r="JT98">
        <f t="shared" si="55"/>
        <v>159.4</v>
      </c>
      <c r="JU98">
        <f t="shared" si="55"/>
        <v>146.9</v>
      </c>
      <c r="JV98">
        <f t="shared" si="55"/>
        <v>150.6</v>
      </c>
      <c r="JW98">
        <f t="shared" si="55"/>
        <v>156.1</v>
      </c>
      <c r="JX98">
        <f t="shared" si="55"/>
        <v>183.2</v>
      </c>
      <c r="JY98">
        <f t="shared" si="55"/>
        <v>155.19999999999999</v>
      </c>
      <c r="JZ98">
        <f t="shared" si="55"/>
        <v>143.4</v>
      </c>
      <c r="KA98">
        <f t="shared" si="55"/>
        <v>148.1</v>
      </c>
      <c r="KB98">
        <f t="shared" si="55"/>
        <v>159.80000000000001</v>
      </c>
      <c r="KC98">
        <f t="shared" si="55"/>
        <v>141.80000000000001</v>
      </c>
      <c r="KD98">
        <f t="shared" si="55"/>
        <v>143.1</v>
      </c>
      <c r="KE98">
        <f t="shared" si="55"/>
        <v>154.1</v>
      </c>
      <c r="KF98">
        <f t="shared" si="55"/>
        <v>151.4</v>
      </c>
      <c r="KG98">
        <f t="shared" si="55"/>
        <v>168.7</v>
      </c>
      <c r="KH98">
        <f t="shared" si="55"/>
        <v>166.4</v>
      </c>
      <c r="KI98">
        <f t="shared" si="55"/>
        <v>143.69999999999999</v>
      </c>
      <c r="KJ98">
        <f t="shared" si="55"/>
        <v>149.4</v>
      </c>
      <c r="KK98">
        <f t="shared" si="55"/>
        <v>156.19999999999999</v>
      </c>
      <c r="KL98">
        <f t="shared" si="55"/>
        <v>148.19999999999999</v>
      </c>
      <c r="KM98">
        <f t="shared" si="55"/>
        <v>174.1</v>
      </c>
      <c r="KN98">
        <f t="shared" si="55"/>
        <v>139.69999999999999</v>
      </c>
      <c r="KO98">
        <f t="shared" si="55"/>
        <v>160.5</v>
      </c>
      <c r="KP98">
        <f t="shared" si="55"/>
        <v>140.80000000000001</v>
      </c>
      <c r="KQ98">
        <f t="shared" si="55"/>
        <v>134.19999999999999</v>
      </c>
      <c r="KR98">
        <f t="shared" si="55"/>
        <v>139.19999999999999</v>
      </c>
      <c r="KS98">
        <f t="shared" si="55"/>
        <v>164.4</v>
      </c>
      <c r="KT98">
        <f t="shared" si="55"/>
        <v>147.5</v>
      </c>
      <c r="KU98">
        <f t="shared" si="55"/>
        <v>146.9</v>
      </c>
      <c r="KV98">
        <f t="shared" si="55"/>
        <v>147</v>
      </c>
      <c r="KW98">
        <f t="shared" si="55"/>
        <v>122.49999999999999</v>
      </c>
      <c r="KX98">
        <f t="shared" si="55"/>
        <v>159.69999999999999</v>
      </c>
      <c r="KY98">
        <f t="shared" si="55"/>
        <v>136.30000000000001</v>
      </c>
      <c r="KZ98">
        <f t="shared" si="55"/>
        <v>144.6</v>
      </c>
      <c r="LA98">
        <f t="shared" si="55"/>
        <v>143.1</v>
      </c>
      <c r="LB98">
        <f t="shared" si="55"/>
        <v>162.6</v>
      </c>
      <c r="LC98">
        <f t="shared" si="55"/>
        <v>148.69999999999999</v>
      </c>
      <c r="LD98">
        <f t="shared" si="55"/>
        <v>161.5</v>
      </c>
      <c r="LE98">
        <f t="shared" si="55"/>
        <v>157.30000000000001</v>
      </c>
      <c r="LF98">
        <f t="shared" si="55"/>
        <v>147.69999999999999</v>
      </c>
      <c r="LG98">
        <f t="shared" si="55"/>
        <v>167.5</v>
      </c>
      <c r="LH98">
        <f t="shared" si="55"/>
        <v>140.19999999999999</v>
      </c>
      <c r="LI98">
        <f t="shared" si="55"/>
        <v>162.19999999999999</v>
      </c>
      <c r="LJ98">
        <f t="shared" si="48"/>
        <v>146.5</v>
      </c>
      <c r="LK98">
        <f t="shared" ref="LK98:NV98" si="59">+MAX($C$93,LK91)</f>
        <v>158.9</v>
      </c>
      <c r="LL98">
        <f t="shared" si="59"/>
        <v>138.1</v>
      </c>
      <c r="LM98">
        <f t="shared" si="59"/>
        <v>157.5</v>
      </c>
      <c r="LN98">
        <f t="shared" si="59"/>
        <v>138.80000000000001</v>
      </c>
      <c r="LO98">
        <f t="shared" si="59"/>
        <v>156.4</v>
      </c>
      <c r="LP98">
        <f t="shared" si="59"/>
        <v>159.9</v>
      </c>
      <c r="LQ98">
        <f t="shared" si="59"/>
        <v>172.4</v>
      </c>
      <c r="LR98">
        <f t="shared" si="59"/>
        <v>173.7</v>
      </c>
      <c r="LS98">
        <f t="shared" si="59"/>
        <v>144.6</v>
      </c>
      <c r="LT98">
        <f t="shared" si="59"/>
        <v>159.80000000000001</v>
      </c>
      <c r="LU98">
        <f t="shared" si="59"/>
        <v>142.1</v>
      </c>
      <c r="LV98">
        <f t="shared" si="59"/>
        <v>122.6</v>
      </c>
      <c r="LW98">
        <f t="shared" si="59"/>
        <v>151.69999999999999</v>
      </c>
      <c r="LX98">
        <f t="shared" si="59"/>
        <v>152.19999999999999</v>
      </c>
      <c r="LY98">
        <f t="shared" si="59"/>
        <v>140.69999999999999</v>
      </c>
      <c r="LZ98">
        <f t="shared" si="59"/>
        <v>131.69999999999999</v>
      </c>
      <c r="MA98">
        <f t="shared" si="59"/>
        <v>167.7</v>
      </c>
      <c r="MB98">
        <f t="shared" si="59"/>
        <v>154.9</v>
      </c>
      <c r="MC98">
        <f t="shared" si="59"/>
        <v>166.5</v>
      </c>
      <c r="MD98">
        <f t="shared" si="59"/>
        <v>158.4</v>
      </c>
      <c r="ME98">
        <f t="shared" si="59"/>
        <v>127.3</v>
      </c>
      <c r="MF98">
        <f t="shared" si="59"/>
        <v>164.4</v>
      </c>
      <c r="MG98">
        <f t="shared" si="59"/>
        <v>156.6</v>
      </c>
      <c r="MH98">
        <f t="shared" si="59"/>
        <v>155.4</v>
      </c>
      <c r="MI98">
        <f t="shared" si="59"/>
        <v>150.6</v>
      </c>
      <c r="MJ98">
        <f t="shared" si="59"/>
        <v>146.9</v>
      </c>
      <c r="MK98">
        <f t="shared" si="59"/>
        <v>142.9</v>
      </c>
      <c r="ML98">
        <f t="shared" si="59"/>
        <v>166.9</v>
      </c>
      <c r="MM98">
        <f t="shared" si="59"/>
        <v>166.1</v>
      </c>
      <c r="MN98">
        <f t="shared" si="59"/>
        <v>165.8</v>
      </c>
      <c r="MO98">
        <f t="shared" si="59"/>
        <v>157.9</v>
      </c>
      <c r="MP98">
        <f t="shared" si="59"/>
        <v>165.3</v>
      </c>
      <c r="MQ98">
        <f t="shared" si="59"/>
        <v>155.19999999999999</v>
      </c>
      <c r="MR98">
        <f t="shared" si="59"/>
        <v>167.2</v>
      </c>
      <c r="MS98">
        <f t="shared" si="59"/>
        <v>169.1</v>
      </c>
      <c r="MT98">
        <f t="shared" si="59"/>
        <v>179.8</v>
      </c>
      <c r="MU98">
        <f t="shared" si="59"/>
        <v>150.9</v>
      </c>
      <c r="MV98">
        <f t="shared" si="59"/>
        <v>156.1</v>
      </c>
      <c r="MW98">
        <f t="shared" si="59"/>
        <v>184.6</v>
      </c>
      <c r="MX98">
        <f t="shared" si="59"/>
        <v>134.80000000000001</v>
      </c>
      <c r="MY98">
        <f t="shared" si="59"/>
        <v>170.7</v>
      </c>
      <c r="MZ98">
        <f t="shared" si="59"/>
        <v>151.1</v>
      </c>
      <c r="NA98">
        <f t="shared" si="59"/>
        <v>139.4</v>
      </c>
      <c r="NB98">
        <f t="shared" si="59"/>
        <v>168.8</v>
      </c>
      <c r="NC98">
        <f t="shared" si="59"/>
        <v>138.69999999999999</v>
      </c>
      <c r="ND98">
        <f t="shared" si="59"/>
        <v>154.80000000000001</v>
      </c>
      <c r="NE98">
        <f t="shared" si="59"/>
        <v>139.30000000000001</v>
      </c>
      <c r="NF98">
        <f t="shared" si="59"/>
        <v>153.6</v>
      </c>
      <c r="NG98">
        <f t="shared" si="59"/>
        <v>159.6</v>
      </c>
      <c r="NH98">
        <f t="shared" si="59"/>
        <v>136.4</v>
      </c>
      <c r="NI98">
        <f t="shared" si="59"/>
        <v>159.1</v>
      </c>
      <c r="NJ98">
        <f t="shared" si="59"/>
        <v>160.1</v>
      </c>
      <c r="NK98">
        <f t="shared" si="59"/>
        <v>139.30000000000001</v>
      </c>
      <c r="NL98">
        <f t="shared" si="59"/>
        <v>142.4</v>
      </c>
      <c r="NM98">
        <f t="shared" si="59"/>
        <v>136.6</v>
      </c>
      <c r="NN98">
        <f t="shared" si="59"/>
        <v>160.30000000000001</v>
      </c>
      <c r="NO98">
        <f t="shared" si="59"/>
        <v>147.1</v>
      </c>
      <c r="NP98">
        <f t="shared" si="59"/>
        <v>148.6</v>
      </c>
      <c r="NQ98">
        <f t="shared" si="59"/>
        <v>141.6</v>
      </c>
      <c r="NR98">
        <f t="shared" si="59"/>
        <v>142.69999999999999</v>
      </c>
      <c r="NS98">
        <f t="shared" si="59"/>
        <v>154</v>
      </c>
      <c r="NT98">
        <f t="shared" si="59"/>
        <v>150</v>
      </c>
      <c r="NU98">
        <f t="shared" si="59"/>
        <v>157</v>
      </c>
      <c r="NV98">
        <f t="shared" si="59"/>
        <v>144.1</v>
      </c>
      <c r="NW98">
        <f t="shared" si="56"/>
        <v>141.69999999999999</v>
      </c>
      <c r="NX98">
        <f t="shared" si="56"/>
        <v>129.30000000000001</v>
      </c>
      <c r="NY98">
        <f t="shared" si="56"/>
        <v>158.80000000000001</v>
      </c>
      <c r="NZ98">
        <f t="shared" si="56"/>
        <v>123.3</v>
      </c>
      <c r="OA98">
        <f t="shared" si="56"/>
        <v>153.4</v>
      </c>
      <c r="OB98">
        <f t="shared" si="56"/>
        <v>141.19999999999999</v>
      </c>
      <c r="OC98">
        <f t="shared" si="56"/>
        <v>146.1</v>
      </c>
      <c r="OD98">
        <f t="shared" si="56"/>
        <v>122.49999999999999</v>
      </c>
      <c r="OE98">
        <f t="shared" si="56"/>
        <v>156.9</v>
      </c>
      <c r="OF98">
        <f t="shared" si="56"/>
        <v>152.6</v>
      </c>
      <c r="OG98">
        <f t="shared" si="56"/>
        <v>144.5</v>
      </c>
      <c r="OH98">
        <f t="shared" si="56"/>
        <v>137.5</v>
      </c>
      <c r="OI98">
        <f t="shared" si="56"/>
        <v>152.30000000000001</v>
      </c>
      <c r="OJ98">
        <f t="shared" si="56"/>
        <v>145.80000000000001</v>
      </c>
      <c r="OK98">
        <f t="shared" si="56"/>
        <v>151.4</v>
      </c>
      <c r="OL98">
        <f t="shared" si="56"/>
        <v>155</v>
      </c>
      <c r="OM98">
        <f t="shared" si="56"/>
        <v>157.6</v>
      </c>
      <c r="ON98">
        <f t="shared" si="56"/>
        <v>174.4</v>
      </c>
      <c r="OO98">
        <f t="shared" si="56"/>
        <v>142</v>
      </c>
      <c r="OP98">
        <f t="shared" si="56"/>
        <v>148.30000000000001</v>
      </c>
      <c r="OQ98">
        <f t="shared" si="56"/>
        <v>154.9</v>
      </c>
      <c r="OR98">
        <f t="shared" si="56"/>
        <v>157.1</v>
      </c>
      <c r="OS98">
        <f t="shared" si="56"/>
        <v>156.5</v>
      </c>
      <c r="OT98">
        <f t="shared" si="56"/>
        <v>144.69999999999999</v>
      </c>
      <c r="OU98">
        <f t="shared" si="56"/>
        <v>151</v>
      </c>
      <c r="OV98">
        <f t="shared" si="56"/>
        <v>171.9</v>
      </c>
      <c r="OW98">
        <f t="shared" si="56"/>
        <v>178.7</v>
      </c>
      <c r="OX98">
        <f t="shared" si="56"/>
        <v>141.1</v>
      </c>
      <c r="OY98">
        <f t="shared" si="56"/>
        <v>144.30000000000001</v>
      </c>
      <c r="OZ98">
        <f t="shared" si="56"/>
        <v>152.69999999999999</v>
      </c>
      <c r="PA98">
        <f t="shared" si="56"/>
        <v>136.80000000000001</v>
      </c>
      <c r="PB98">
        <f t="shared" si="56"/>
        <v>149.5</v>
      </c>
      <c r="PC98">
        <f t="shared" si="56"/>
        <v>146.5</v>
      </c>
      <c r="PD98">
        <f t="shared" si="56"/>
        <v>143.9</v>
      </c>
      <c r="PE98">
        <f t="shared" si="56"/>
        <v>164.6</v>
      </c>
      <c r="PF98">
        <f t="shared" si="56"/>
        <v>167.5</v>
      </c>
      <c r="PG98">
        <f t="shared" si="56"/>
        <v>161.6</v>
      </c>
      <c r="PH98">
        <f t="shared" si="56"/>
        <v>179.8</v>
      </c>
      <c r="PI98">
        <f t="shared" si="56"/>
        <v>140.4</v>
      </c>
      <c r="PJ98">
        <f t="shared" si="56"/>
        <v>144.19999999999999</v>
      </c>
      <c r="PK98">
        <f t="shared" si="56"/>
        <v>149.6</v>
      </c>
      <c r="PL98">
        <f t="shared" si="56"/>
        <v>150.6</v>
      </c>
      <c r="PM98">
        <f t="shared" si="56"/>
        <v>138.19999999999999</v>
      </c>
      <c r="PN98">
        <f t="shared" si="56"/>
        <v>162.6</v>
      </c>
      <c r="PO98">
        <f t="shared" si="56"/>
        <v>149.80000000000001</v>
      </c>
      <c r="PP98">
        <f t="shared" si="56"/>
        <v>162.69999999999999</v>
      </c>
      <c r="PQ98">
        <f t="shared" si="56"/>
        <v>135.19999999999999</v>
      </c>
      <c r="PR98">
        <f t="shared" si="56"/>
        <v>160.69999999999999</v>
      </c>
      <c r="PS98">
        <f t="shared" si="56"/>
        <v>167.8</v>
      </c>
      <c r="PT98">
        <f t="shared" si="56"/>
        <v>165.9</v>
      </c>
      <c r="PU98">
        <f t="shared" si="56"/>
        <v>140.9</v>
      </c>
      <c r="PV98">
        <f t="shared" si="56"/>
        <v>168.4</v>
      </c>
      <c r="PW98">
        <f t="shared" si="56"/>
        <v>157.9</v>
      </c>
      <c r="PX98">
        <f t="shared" si="56"/>
        <v>141.1</v>
      </c>
      <c r="PY98">
        <f t="shared" si="56"/>
        <v>143.5</v>
      </c>
      <c r="PZ98">
        <f t="shared" si="56"/>
        <v>143.9</v>
      </c>
      <c r="QA98">
        <f t="shared" si="56"/>
        <v>138.5</v>
      </c>
      <c r="QB98">
        <f t="shared" si="56"/>
        <v>154.9</v>
      </c>
      <c r="QC98">
        <f t="shared" si="56"/>
        <v>141.6</v>
      </c>
      <c r="QD98">
        <f t="shared" si="56"/>
        <v>141.1</v>
      </c>
      <c r="QE98">
        <f t="shared" si="56"/>
        <v>153.5</v>
      </c>
      <c r="QF98">
        <f t="shared" si="56"/>
        <v>158.80000000000001</v>
      </c>
      <c r="QG98">
        <f t="shared" si="56"/>
        <v>147.69999999999999</v>
      </c>
      <c r="QH98">
        <f t="shared" si="50"/>
        <v>151.5</v>
      </c>
      <c r="QI98">
        <f t="shared" si="51"/>
        <v>147.80000000000001</v>
      </c>
      <c r="QJ98">
        <f t="shared" si="51"/>
        <v>156.30000000000001</v>
      </c>
      <c r="QK98">
        <f t="shared" si="51"/>
        <v>158.1</v>
      </c>
      <c r="QL98">
        <f t="shared" si="51"/>
        <v>155.4</v>
      </c>
      <c r="QM98">
        <f t="shared" si="51"/>
        <v>150.69999999999999</v>
      </c>
      <c r="QN98">
        <f t="shared" si="51"/>
        <v>148.30000000000001</v>
      </c>
      <c r="QO98">
        <f t="shared" si="51"/>
        <v>135.80000000000001</v>
      </c>
      <c r="QP98">
        <f t="shared" si="51"/>
        <v>151.19999999999999</v>
      </c>
      <c r="QQ98">
        <f t="shared" si="51"/>
        <v>159.5</v>
      </c>
      <c r="QR98">
        <f t="shared" si="51"/>
        <v>166.2</v>
      </c>
      <c r="QS98">
        <f t="shared" si="51"/>
        <v>170.1</v>
      </c>
      <c r="QT98">
        <f t="shared" si="51"/>
        <v>151.69999999999999</v>
      </c>
      <c r="QU98">
        <f t="shared" si="51"/>
        <v>158.19999999999999</v>
      </c>
      <c r="QV98">
        <f t="shared" si="51"/>
        <v>149.6</v>
      </c>
      <c r="QW98">
        <f t="shared" si="51"/>
        <v>153.30000000000001</v>
      </c>
      <c r="QX98">
        <f t="shared" si="51"/>
        <v>153.9</v>
      </c>
      <c r="QY98">
        <f t="shared" si="51"/>
        <v>163.6</v>
      </c>
      <c r="QZ98">
        <f t="shared" si="51"/>
        <v>165.2</v>
      </c>
      <c r="RA98">
        <f t="shared" si="51"/>
        <v>171.3</v>
      </c>
      <c r="RB98">
        <f t="shared" si="51"/>
        <v>152.19999999999999</v>
      </c>
      <c r="RC98">
        <f t="shared" si="51"/>
        <v>151.69999999999999</v>
      </c>
      <c r="RD98">
        <f t="shared" si="51"/>
        <v>150.5</v>
      </c>
      <c r="RE98">
        <f t="shared" si="51"/>
        <v>145.69999999999999</v>
      </c>
      <c r="RF98">
        <f t="shared" si="51"/>
        <v>178.4</v>
      </c>
      <c r="RG98">
        <f t="shared" si="51"/>
        <v>133.19999999999999</v>
      </c>
      <c r="RH98">
        <f t="shared" si="51"/>
        <v>177.9</v>
      </c>
      <c r="RI98">
        <f t="shared" si="51"/>
        <v>157.69999999999999</v>
      </c>
      <c r="RJ98">
        <f t="shared" si="51"/>
        <v>143</v>
      </c>
      <c r="RK98">
        <f t="shared" si="51"/>
        <v>138.5</v>
      </c>
      <c r="RL98">
        <f t="shared" si="51"/>
        <v>145.5</v>
      </c>
      <c r="RM98">
        <f t="shared" si="51"/>
        <v>148.5</v>
      </c>
      <c r="RN98">
        <f t="shared" si="51"/>
        <v>148.9</v>
      </c>
      <c r="RO98">
        <f t="shared" si="51"/>
        <v>150.69999999999999</v>
      </c>
      <c r="RP98">
        <f t="shared" si="51"/>
        <v>160.9</v>
      </c>
      <c r="RQ98">
        <f t="shared" si="51"/>
        <v>163.9</v>
      </c>
      <c r="RR98">
        <f t="shared" si="51"/>
        <v>168.2</v>
      </c>
      <c r="RS98">
        <f t="shared" si="51"/>
        <v>155.30000000000001</v>
      </c>
      <c r="RT98">
        <f t="shared" si="51"/>
        <v>167</v>
      </c>
      <c r="RU98">
        <f t="shared" si="51"/>
        <v>159.6</v>
      </c>
      <c r="RV98">
        <f t="shared" si="51"/>
        <v>161.1</v>
      </c>
      <c r="RW98">
        <f t="shared" si="51"/>
        <v>138.6</v>
      </c>
      <c r="RX98">
        <f t="shared" si="51"/>
        <v>157.4</v>
      </c>
      <c r="RY98">
        <f t="shared" si="51"/>
        <v>160.1</v>
      </c>
      <c r="RZ98">
        <f t="shared" si="51"/>
        <v>161.6</v>
      </c>
      <c r="SA98">
        <f t="shared" si="51"/>
        <v>136.69999999999999</v>
      </c>
      <c r="SB98">
        <f t="shared" si="51"/>
        <v>153.1</v>
      </c>
      <c r="SC98">
        <f t="shared" si="51"/>
        <v>146.4</v>
      </c>
      <c r="SD98">
        <f t="shared" si="51"/>
        <v>138.69999999999999</v>
      </c>
      <c r="SE98">
        <f t="shared" si="51"/>
        <v>148.9</v>
      </c>
      <c r="SF98">
        <f t="shared" si="51"/>
        <v>150</v>
      </c>
      <c r="SG98">
        <f t="shared" si="51"/>
        <v>143.80000000000001</v>
      </c>
    </row>
    <row r="99" spans="1:501" ht="13.5" customHeight="1"/>
    <row r="100" spans="1:501" ht="13.5" customHeight="1">
      <c r="A100" t="s">
        <v>608</v>
      </c>
    </row>
    <row r="101" spans="1:501" ht="13.5" customHeight="1">
      <c r="A101">
        <v>2014</v>
      </c>
      <c r="B101">
        <f>+B79*B87</f>
        <v>555</v>
      </c>
      <c r="C101">
        <f t="shared" ref="C101:BN102" si="60">+C79*C87</f>
        <v>784.50000000000011</v>
      </c>
      <c r="D101">
        <f t="shared" si="60"/>
        <v>555</v>
      </c>
      <c r="E101">
        <f t="shared" si="60"/>
        <v>555</v>
      </c>
      <c r="F101">
        <f t="shared" si="60"/>
        <v>555</v>
      </c>
      <c r="G101">
        <f t="shared" si="60"/>
        <v>555</v>
      </c>
      <c r="H101">
        <f t="shared" si="60"/>
        <v>592.5</v>
      </c>
      <c r="I101">
        <f t="shared" si="60"/>
        <v>583.5</v>
      </c>
      <c r="J101">
        <f t="shared" si="60"/>
        <v>555</v>
      </c>
      <c r="K101">
        <f t="shared" si="60"/>
        <v>555</v>
      </c>
      <c r="L101">
        <f t="shared" si="60"/>
        <v>657</v>
      </c>
      <c r="M101">
        <f t="shared" si="60"/>
        <v>555</v>
      </c>
      <c r="N101">
        <f t="shared" si="60"/>
        <v>634.50000000000011</v>
      </c>
      <c r="O101">
        <f t="shared" si="60"/>
        <v>555</v>
      </c>
      <c r="P101">
        <f t="shared" si="60"/>
        <v>555</v>
      </c>
      <c r="Q101">
        <f t="shared" si="60"/>
        <v>583.5</v>
      </c>
      <c r="R101">
        <f t="shared" si="60"/>
        <v>555</v>
      </c>
      <c r="S101">
        <f t="shared" si="60"/>
        <v>775.5</v>
      </c>
      <c r="T101">
        <f t="shared" si="60"/>
        <v>555</v>
      </c>
      <c r="U101">
        <f t="shared" si="60"/>
        <v>606</v>
      </c>
      <c r="V101">
        <f t="shared" si="60"/>
        <v>750</v>
      </c>
      <c r="W101">
        <f t="shared" si="60"/>
        <v>555</v>
      </c>
      <c r="X101">
        <f t="shared" si="60"/>
        <v>555</v>
      </c>
      <c r="Y101">
        <f t="shared" si="60"/>
        <v>555</v>
      </c>
      <c r="Z101">
        <f t="shared" si="60"/>
        <v>555</v>
      </c>
      <c r="AA101">
        <f t="shared" si="60"/>
        <v>654</v>
      </c>
      <c r="AB101">
        <f t="shared" si="60"/>
        <v>555</v>
      </c>
      <c r="AC101">
        <f t="shared" si="60"/>
        <v>612</v>
      </c>
      <c r="AD101">
        <f t="shared" si="60"/>
        <v>642</v>
      </c>
      <c r="AE101">
        <f t="shared" si="60"/>
        <v>579</v>
      </c>
      <c r="AF101">
        <f t="shared" si="60"/>
        <v>1023</v>
      </c>
      <c r="AG101">
        <f t="shared" si="60"/>
        <v>555</v>
      </c>
      <c r="AH101">
        <f t="shared" si="60"/>
        <v>793.5</v>
      </c>
      <c r="AI101">
        <f t="shared" si="60"/>
        <v>555</v>
      </c>
      <c r="AJ101">
        <f t="shared" si="60"/>
        <v>555</v>
      </c>
      <c r="AK101">
        <f t="shared" si="60"/>
        <v>610.5</v>
      </c>
      <c r="AL101">
        <f t="shared" si="60"/>
        <v>555</v>
      </c>
      <c r="AM101">
        <f t="shared" si="60"/>
        <v>555</v>
      </c>
      <c r="AN101">
        <f t="shared" si="60"/>
        <v>555</v>
      </c>
      <c r="AO101">
        <f t="shared" si="60"/>
        <v>802.5</v>
      </c>
      <c r="AP101">
        <f t="shared" si="60"/>
        <v>564</v>
      </c>
      <c r="AQ101">
        <f t="shared" si="60"/>
        <v>827.99999999999989</v>
      </c>
      <c r="AR101">
        <f t="shared" si="60"/>
        <v>661.5</v>
      </c>
      <c r="AS101">
        <f t="shared" si="60"/>
        <v>555</v>
      </c>
      <c r="AT101">
        <f t="shared" si="60"/>
        <v>555</v>
      </c>
      <c r="AU101">
        <f t="shared" si="60"/>
        <v>555</v>
      </c>
      <c r="AV101">
        <f t="shared" si="60"/>
        <v>873</v>
      </c>
      <c r="AW101">
        <f t="shared" si="60"/>
        <v>588</v>
      </c>
      <c r="AX101">
        <f t="shared" si="60"/>
        <v>562.5</v>
      </c>
      <c r="AY101">
        <f t="shared" si="60"/>
        <v>649.5</v>
      </c>
      <c r="AZ101">
        <f t="shared" si="60"/>
        <v>555</v>
      </c>
      <c r="BA101">
        <f t="shared" si="60"/>
        <v>918</v>
      </c>
      <c r="BB101">
        <f t="shared" si="60"/>
        <v>598.5</v>
      </c>
      <c r="BC101">
        <f t="shared" si="60"/>
        <v>588</v>
      </c>
      <c r="BD101">
        <f t="shared" si="60"/>
        <v>555</v>
      </c>
      <c r="BE101">
        <f t="shared" si="60"/>
        <v>555</v>
      </c>
      <c r="BF101">
        <f t="shared" si="60"/>
        <v>555</v>
      </c>
      <c r="BG101">
        <f t="shared" si="60"/>
        <v>750</v>
      </c>
      <c r="BH101">
        <f t="shared" si="60"/>
        <v>555</v>
      </c>
      <c r="BI101">
        <f t="shared" si="60"/>
        <v>555</v>
      </c>
      <c r="BJ101">
        <f t="shared" si="60"/>
        <v>555</v>
      </c>
      <c r="BK101">
        <f t="shared" si="60"/>
        <v>612</v>
      </c>
      <c r="BL101">
        <f t="shared" si="60"/>
        <v>813</v>
      </c>
      <c r="BM101">
        <f t="shared" si="60"/>
        <v>555</v>
      </c>
      <c r="BN101">
        <f t="shared" si="60"/>
        <v>790.49999999999989</v>
      </c>
      <c r="BO101">
        <f t="shared" ref="BO101:DZ104" si="61">+BO79*BO87</f>
        <v>555</v>
      </c>
      <c r="BP101">
        <f t="shared" si="61"/>
        <v>555</v>
      </c>
      <c r="BQ101">
        <f t="shared" si="61"/>
        <v>742.5</v>
      </c>
      <c r="BR101">
        <f t="shared" si="61"/>
        <v>555</v>
      </c>
      <c r="BS101">
        <f t="shared" si="61"/>
        <v>555</v>
      </c>
      <c r="BT101">
        <f t="shared" si="61"/>
        <v>604.5</v>
      </c>
      <c r="BU101">
        <f t="shared" si="61"/>
        <v>555</v>
      </c>
      <c r="BV101">
        <f t="shared" si="61"/>
        <v>555</v>
      </c>
      <c r="BW101">
        <f t="shared" si="61"/>
        <v>804</v>
      </c>
      <c r="BX101">
        <f t="shared" si="61"/>
        <v>555</v>
      </c>
      <c r="BY101">
        <f t="shared" si="61"/>
        <v>555</v>
      </c>
      <c r="BZ101">
        <f t="shared" si="61"/>
        <v>562.5</v>
      </c>
      <c r="CA101">
        <f t="shared" si="61"/>
        <v>691.5</v>
      </c>
      <c r="CB101">
        <f t="shared" si="61"/>
        <v>663</v>
      </c>
      <c r="CC101">
        <f t="shared" si="61"/>
        <v>555</v>
      </c>
      <c r="CD101">
        <f t="shared" si="61"/>
        <v>555</v>
      </c>
      <c r="CE101">
        <f t="shared" si="61"/>
        <v>775.5</v>
      </c>
      <c r="CF101">
        <f t="shared" si="61"/>
        <v>555</v>
      </c>
      <c r="CG101">
        <f t="shared" si="61"/>
        <v>555</v>
      </c>
      <c r="CH101">
        <f t="shared" si="61"/>
        <v>588</v>
      </c>
      <c r="CI101">
        <f t="shared" si="61"/>
        <v>555</v>
      </c>
      <c r="CJ101">
        <f t="shared" si="61"/>
        <v>643.5</v>
      </c>
      <c r="CK101">
        <f t="shared" si="61"/>
        <v>639</v>
      </c>
      <c r="CL101">
        <f t="shared" si="61"/>
        <v>677.99999999999989</v>
      </c>
      <c r="CM101">
        <f t="shared" si="61"/>
        <v>763.5</v>
      </c>
      <c r="CN101">
        <f t="shared" si="61"/>
        <v>555</v>
      </c>
      <c r="CO101">
        <f t="shared" si="61"/>
        <v>586.5</v>
      </c>
      <c r="CP101">
        <f t="shared" si="61"/>
        <v>672.00000000000011</v>
      </c>
      <c r="CQ101">
        <f t="shared" si="61"/>
        <v>555</v>
      </c>
      <c r="CR101">
        <f t="shared" si="61"/>
        <v>555</v>
      </c>
      <c r="CS101">
        <f t="shared" si="61"/>
        <v>634.50000000000011</v>
      </c>
      <c r="CT101">
        <f t="shared" si="61"/>
        <v>555</v>
      </c>
      <c r="CU101">
        <f t="shared" si="61"/>
        <v>870</v>
      </c>
      <c r="CV101">
        <f t="shared" si="61"/>
        <v>577.5</v>
      </c>
      <c r="CW101">
        <f t="shared" si="61"/>
        <v>712.5</v>
      </c>
      <c r="CX101">
        <f t="shared" si="61"/>
        <v>625.5</v>
      </c>
      <c r="CY101">
        <f t="shared" si="61"/>
        <v>555</v>
      </c>
      <c r="CZ101">
        <f t="shared" si="61"/>
        <v>720</v>
      </c>
      <c r="DA101">
        <f t="shared" si="61"/>
        <v>555</v>
      </c>
      <c r="DB101">
        <f t="shared" si="61"/>
        <v>636</v>
      </c>
      <c r="DC101">
        <f t="shared" si="61"/>
        <v>555</v>
      </c>
      <c r="DD101">
        <f t="shared" si="61"/>
        <v>757.5</v>
      </c>
      <c r="DE101">
        <f t="shared" si="61"/>
        <v>717</v>
      </c>
      <c r="DF101">
        <f t="shared" si="61"/>
        <v>910.5</v>
      </c>
      <c r="DG101">
        <f t="shared" si="61"/>
        <v>631.5</v>
      </c>
      <c r="DH101">
        <f t="shared" si="61"/>
        <v>555</v>
      </c>
      <c r="DI101">
        <f t="shared" si="61"/>
        <v>630</v>
      </c>
      <c r="DJ101">
        <f t="shared" si="61"/>
        <v>555</v>
      </c>
      <c r="DK101">
        <f t="shared" si="61"/>
        <v>555</v>
      </c>
      <c r="DL101">
        <f t="shared" si="61"/>
        <v>555</v>
      </c>
      <c r="DM101">
        <f t="shared" si="61"/>
        <v>555</v>
      </c>
      <c r="DN101">
        <f t="shared" si="61"/>
        <v>681</v>
      </c>
      <c r="DO101">
        <f t="shared" si="61"/>
        <v>574.5</v>
      </c>
      <c r="DP101">
        <f t="shared" si="61"/>
        <v>555</v>
      </c>
      <c r="DQ101">
        <f t="shared" si="61"/>
        <v>555</v>
      </c>
      <c r="DR101">
        <f t="shared" si="61"/>
        <v>555</v>
      </c>
      <c r="DS101">
        <f t="shared" si="61"/>
        <v>798</v>
      </c>
      <c r="DT101">
        <f t="shared" si="61"/>
        <v>555</v>
      </c>
      <c r="DU101">
        <f t="shared" si="61"/>
        <v>762</v>
      </c>
      <c r="DV101">
        <f t="shared" si="61"/>
        <v>651</v>
      </c>
      <c r="DW101">
        <f t="shared" si="61"/>
        <v>712.5</v>
      </c>
      <c r="DX101">
        <f t="shared" si="61"/>
        <v>741.00000000000011</v>
      </c>
      <c r="DY101">
        <f t="shared" si="61"/>
        <v>555</v>
      </c>
      <c r="DZ101">
        <f t="shared" si="61"/>
        <v>555</v>
      </c>
      <c r="EA101">
        <f t="shared" ref="EA101:GL105" si="62">+EA79*EA87</f>
        <v>555</v>
      </c>
      <c r="EB101">
        <f t="shared" si="62"/>
        <v>833.99999999999989</v>
      </c>
      <c r="EC101">
        <f t="shared" si="62"/>
        <v>670.5</v>
      </c>
      <c r="ED101">
        <f t="shared" si="62"/>
        <v>555</v>
      </c>
      <c r="EE101">
        <f t="shared" si="62"/>
        <v>555</v>
      </c>
      <c r="EF101">
        <f t="shared" si="62"/>
        <v>876</v>
      </c>
      <c r="EG101">
        <f t="shared" si="62"/>
        <v>555</v>
      </c>
      <c r="EH101">
        <f t="shared" si="62"/>
        <v>657</v>
      </c>
      <c r="EI101">
        <f t="shared" si="62"/>
        <v>555</v>
      </c>
      <c r="EJ101">
        <f t="shared" si="62"/>
        <v>555</v>
      </c>
      <c r="EK101">
        <f t="shared" si="62"/>
        <v>681</v>
      </c>
      <c r="EL101">
        <f t="shared" si="62"/>
        <v>732</v>
      </c>
      <c r="EM101">
        <f t="shared" si="62"/>
        <v>555</v>
      </c>
      <c r="EN101">
        <f t="shared" si="62"/>
        <v>555</v>
      </c>
      <c r="EO101">
        <f t="shared" si="62"/>
        <v>849</v>
      </c>
      <c r="EP101">
        <f t="shared" si="62"/>
        <v>555</v>
      </c>
      <c r="EQ101">
        <f t="shared" si="62"/>
        <v>555</v>
      </c>
      <c r="ER101">
        <f t="shared" si="62"/>
        <v>721.49999999999989</v>
      </c>
      <c r="ES101">
        <f t="shared" si="62"/>
        <v>555</v>
      </c>
      <c r="ET101">
        <f t="shared" si="62"/>
        <v>555</v>
      </c>
      <c r="EU101">
        <f t="shared" si="62"/>
        <v>555</v>
      </c>
      <c r="EV101">
        <f t="shared" si="62"/>
        <v>555</v>
      </c>
      <c r="EW101">
        <f t="shared" si="62"/>
        <v>604.5</v>
      </c>
      <c r="EX101">
        <f t="shared" si="62"/>
        <v>555</v>
      </c>
      <c r="EY101">
        <f t="shared" si="62"/>
        <v>555</v>
      </c>
      <c r="EZ101">
        <f t="shared" si="62"/>
        <v>555</v>
      </c>
      <c r="FA101">
        <f t="shared" si="62"/>
        <v>1026</v>
      </c>
      <c r="FB101">
        <f t="shared" si="62"/>
        <v>555</v>
      </c>
      <c r="FC101">
        <f t="shared" si="62"/>
        <v>796.49999999999989</v>
      </c>
      <c r="FD101">
        <f t="shared" si="62"/>
        <v>745.5</v>
      </c>
      <c r="FE101">
        <f t="shared" si="62"/>
        <v>555</v>
      </c>
      <c r="FF101">
        <f t="shared" si="62"/>
        <v>697.5</v>
      </c>
      <c r="FG101">
        <f t="shared" si="62"/>
        <v>625.5</v>
      </c>
      <c r="FH101">
        <f t="shared" si="62"/>
        <v>559.5</v>
      </c>
      <c r="FI101">
        <f t="shared" si="62"/>
        <v>555</v>
      </c>
      <c r="FJ101">
        <f t="shared" si="62"/>
        <v>555</v>
      </c>
      <c r="FK101">
        <f t="shared" si="62"/>
        <v>555</v>
      </c>
      <c r="FL101">
        <f t="shared" si="62"/>
        <v>894</v>
      </c>
      <c r="FM101">
        <f t="shared" si="62"/>
        <v>555</v>
      </c>
      <c r="FN101">
        <f t="shared" si="62"/>
        <v>601.5</v>
      </c>
      <c r="FO101">
        <f t="shared" si="62"/>
        <v>555</v>
      </c>
      <c r="FP101">
        <f t="shared" si="62"/>
        <v>822.00000000000011</v>
      </c>
      <c r="FQ101">
        <f t="shared" si="62"/>
        <v>555</v>
      </c>
      <c r="FR101">
        <f t="shared" si="62"/>
        <v>555</v>
      </c>
      <c r="FS101">
        <f t="shared" si="62"/>
        <v>712.5</v>
      </c>
      <c r="FT101">
        <f t="shared" si="62"/>
        <v>555</v>
      </c>
      <c r="FU101">
        <f t="shared" si="62"/>
        <v>571.5</v>
      </c>
      <c r="FV101">
        <f t="shared" si="62"/>
        <v>579</v>
      </c>
      <c r="FW101">
        <f t="shared" si="62"/>
        <v>616.5</v>
      </c>
      <c r="FX101">
        <f t="shared" si="62"/>
        <v>555</v>
      </c>
      <c r="FY101">
        <f t="shared" si="62"/>
        <v>562.5</v>
      </c>
      <c r="FZ101">
        <f t="shared" si="62"/>
        <v>555</v>
      </c>
      <c r="GA101">
        <f t="shared" si="62"/>
        <v>555</v>
      </c>
      <c r="GB101">
        <f t="shared" si="62"/>
        <v>555</v>
      </c>
      <c r="GC101">
        <f t="shared" si="62"/>
        <v>555</v>
      </c>
      <c r="GD101">
        <f t="shared" si="62"/>
        <v>555</v>
      </c>
      <c r="GE101">
        <f t="shared" si="62"/>
        <v>555</v>
      </c>
      <c r="GF101">
        <f t="shared" si="62"/>
        <v>555</v>
      </c>
      <c r="GG101">
        <f t="shared" si="62"/>
        <v>727.5</v>
      </c>
      <c r="GH101">
        <f t="shared" si="62"/>
        <v>555</v>
      </c>
      <c r="GI101">
        <f t="shared" si="62"/>
        <v>604.5</v>
      </c>
      <c r="GJ101">
        <f t="shared" si="62"/>
        <v>721.49999999999989</v>
      </c>
      <c r="GK101">
        <f t="shared" si="62"/>
        <v>651</v>
      </c>
      <c r="GL101">
        <f t="shared" si="62"/>
        <v>607.5</v>
      </c>
      <c r="GM101">
        <f t="shared" ref="GM101:IX104" si="63">+GM79*GM87</f>
        <v>744</v>
      </c>
      <c r="GN101">
        <f t="shared" si="63"/>
        <v>555</v>
      </c>
      <c r="GO101">
        <f t="shared" si="63"/>
        <v>555</v>
      </c>
      <c r="GP101">
        <f t="shared" si="63"/>
        <v>592.5</v>
      </c>
      <c r="GQ101">
        <f t="shared" si="63"/>
        <v>555</v>
      </c>
      <c r="GR101">
        <f t="shared" si="63"/>
        <v>555</v>
      </c>
      <c r="GS101">
        <f t="shared" si="63"/>
        <v>772.5</v>
      </c>
      <c r="GT101">
        <f t="shared" si="63"/>
        <v>879</v>
      </c>
      <c r="GU101">
        <f t="shared" si="63"/>
        <v>555</v>
      </c>
      <c r="GV101">
        <f t="shared" si="63"/>
        <v>555</v>
      </c>
      <c r="GW101">
        <f t="shared" si="63"/>
        <v>613.5</v>
      </c>
      <c r="GX101">
        <f t="shared" si="63"/>
        <v>639</v>
      </c>
      <c r="GY101">
        <f t="shared" si="63"/>
        <v>555</v>
      </c>
      <c r="GZ101">
        <f t="shared" si="63"/>
        <v>555</v>
      </c>
      <c r="HA101">
        <f t="shared" si="63"/>
        <v>555</v>
      </c>
      <c r="HB101">
        <f t="shared" si="63"/>
        <v>555</v>
      </c>
      <c r="HC101">
        <f t="shared" si="63"/>
        <v>639</v>
      </c>
      <c r="HD101">
        <f t="shared" si="63"/>
        <v>640.49999999999989</v>
      </c>
      <c r="HE101">
        <f t="shared" si="63"/>
        <v>723</v>
      </c>
      <c r="HF101">
        <f t="shared" si="63"/>
        <v>555</v>
      </c>
      <c r="HG101">
        <f t="shared" si="63"/>
        <v>571.5</v>
      </c>
      <c r="HH101">
        <f t="shared" si="63"/>
        <v>555</v>
      </c>
      <c r="HI101">
        <f t="shared" si="63"/>
        <v>555</v>
      </c>
      <c r="HJ101">
        <f t="shared" si="63"/>
        <v>555</v>
      </c>
      <c r="HK101">
        <f t="shared" si="63"/>
        <v>732</v>
      </c>
      <c r="HL101">
        <f t="shared" si="63"/>
        <v>855</v>
      </c>
      <c r="HM101">
        <f t="shared" si="63"/>
        <v>555</v>
      </c>
      <c r="HN101">
        <f t="shared" si="63"/>
        <v>874.5</v>
      </c>
      <c r="HO101">
        <f t="shared" si="63"/>
        <v>735</v>
      </c>
      <c r="HP101">
        <f t="shared" si="63"/>
        <v>634.50000000000011</v>
      </c>
      <c r="HQ101">
        <f t="shared" si="63"/>
        <v>555</v>
      </c>
      <c r="HR101">
        <f t="shared" si="63"/>
        <v>705</v>
      </c>
      <c r="HS101">
        <f t="shared" si="63"/>
        <v>555</v>
      </c>
      <c r="HT101">
        <f t="shared" si="63"/>
        <v>555</v>
      </c>
      <c r="HU101">
        <f t="shared" si="63"/>
        <v>715.49999999999989</v>
      </c>
      <c r="HV101">
        <f t="shared" si="63"/>
        <v>555</v>
      </c>
      <c r="HW101">
        <f t="shared" si="63"/>
        <v>771</v>
      </c>
      <c r="HX101">
        <f t="shared" si="63"/>
        <v>555</v>
      </c>
      <c r="HY101">
        <f t="shared" si="63"/>
        <v>582</v>
      </c>
      <c r="HZ101">
        <f t="shared" si="63"/>
        <v>709.50000000000011</v>
      </c>
      <c r="IA101">
        <f t="shared" si="63"/>
        <v>555</v>
      </c>
      <c r="IB101">
        <f t="shared" si="63"/>
        <v>913.5</v>
      </c>
      <c r="IC101">
        <f t="shared" si="63"/>
        <v>651</v>
      </c>
      <c r="ID101">
        <f t="shared" si="63"/>
        <v>555</v>
      </c>
      <c r="IE101">
        <f t="shared" si="63"/>
        <v>555</v>
      </c>
      <c r="IF101">
        <f t="shared" si="63"/>
        <v>555</v>
      </c>
      <c r="IG101">
        <f t="shared" si="63"/>
        <v>555</v>
      </c>
      <c r="IH101">
        <f t="shared" si="63"/>
        <v>555</v>
      </c>
      <c r="II101">
        <f t="shared" si="63"/>
        <v>651</v>
      </c>
      <c r="IJ101">
        <f t="shared" si="63"/>
        <v>760.5</v>
      </c>
      <c r="IK101">
        <f t="shared" si="63"/>
        <v>594</v>
      </c>
      <c r="IL101">
        <f t="shared" si="63"/>
        <v>555</v>
      </c>
      <c r="IM101">
        <f t="shared" si="63"/>
        <v>555</v>
      </c>
      <c r="IN101">
        <f t="shared" si="63"/>
        <v>555</v>
      </c>
      <c r="IO101">
        <f t="shared" si="63"/>
        <v>555</v>
      </c>
      <c r="IP101">
        <f t="shared" si="63"/>
        <v>612</v>
      </c>
      <c r="IQ101">
        <f t="shared" si="63"/>
        <v>555</v>
      </c>
      <c r="IR101">
        <f t="shared" si="63"/>
        <v>673.5</v>
      </c>
      <c r="IS101">
        <f t="shared" si="63"/>
        <v>819</v>
      </c>
      <c r="IT101">
        <f t="shared" si="63"/>
        <v>555</v>
      </c>
      <c r="IU101">
        <f t="shared" si="63"/>
        <v>555</v>
      </c>
      <c r="IV101">
        <f t="shared" si="63"/>
        <v>555</v>
      </c>
      <c r="IW101">
        <f t="shared" si="63"/>
        <v>555</v>
      </c>
      <c r="IX101">
        <f t="shared" si="63"/>
        <v>752.99999999999989</v>
      </c>
      <c r="IY101">
        <f t="shared" ref="IY101:LJ105" si="64">+IY79*IY87</f>
        <v>555</v>
      </c>
      <c r="IZ101">
        <f t="shared" si="64"/>
        <v>555</v>
      </c>
      <c r="JA101">
        <f t="shared" si="64"/>
        <v>675</v>
      </c>
      <c r="JB101">
        <f t="shared" si="64"/>
        <v>555</v>
      </c>
      <c r="JC101">
        <f t="shared" si="64"/>
        <v>648</v>
      </c>
      <c r="JD101">
        <f t="shared" si="64"/>
        <v>646.49999999999989</v>
      </c>
      <c r="JE101">
        <f t="shared" si="64"/>
        <v>555</v>
      </c>
      <c r="JF101">
        <f t="shared" si="64"/>
        <v>634.50000000000011</v>
      </c>
      <c r="JG101">
        <f t="shared" si="64"/>
        <v>726</v>
      </c>
      <c r="JH101">
        <f t="shared" si="64"/>
        <v>555</v>
      </c>
      <c r="JI101">
        <f t="shared" si="64"/>
        <v>591</v>
      </c>
      <c r="JJ101">
        <f t="shared" si="64"/>
        <v>555</v>
      </c>
      <c r="JK101">
        <f t="shared" si="64"/>
        <v>555</v>
      </c>
      <c r="JL101">
        <f t="shared" si="64"/>
        <v>688.5</v>
      </c>
      <c r="JM101">
        <f t="shared" si="64"/>
        <v>555</v>
      </c>
      <c r="JN101">
        <f t="shared" si="64"/>
        <v>555</v>
      </c>
      <c r="JO101">
        <f t="shared" si="64"/>
        <v>555</v>
      </c>
      <c r="JP101">
        <f t="shared" si="64"/>
        <v>555</v>
      </c>
      <c r="JQ101">
        <f t="shared" si="64"/>
        <v>555</v>
      </c>
      <c r="JR101">
        <f t="shared" si="64"/>
        <v>555</v>
      </c>
      <c r="JS101">
        <f t="shared" si="64"/>
        <v>555</v>
      </c>
      <c r="JT101">
        <f t="shared" si="64"/>
        <v>555</v>
      </c>
      <c r="JU101">
        <f t="shared" si="64"/>
        <v>555</v>
      </c>
      <c r="JV101">
        <f t="shared" si="64"/>
        <v>612</v>
      </c>
      <c r="JW101">
        <f t="shared" si="64"/>
        <v>555</v>
      </c>
      <c r="JX101">
        <f t="shared" si="64"/>
        <v>612</v>
      </c>
      <c r="JY101">
        <f t="shared" si="64"/>
        <v>763.5</v>
      </c>
      <c r="JZ101">
        <f t="shared" si="64"/>
        <v>667.5</v>
      </c>
      <c r="KA101">
        <f t="shared" si="64"/>
        <v>625.5</v>
      </c>
      <c r="KB101">
        <f t="shared" si="64"/>
        <v>555</v>
      </c>
      <c r="KC101">
        <f t="shared" si="64"/>
        <v>579</v>
      </c>
      <c r="KD101">
        <f t="shared" si="64"/>
        <v>640.49999999999989</v>
      </c>
      <c r="KE101">
        <f t="shared" si="64"/>
        <v>555</v>
      </c>
      <c r="KF101">
        <f t="shared" si="64"/>
        <v>555</v>
      </c>
      <c r="KG101">
        <f t="shared" si="64"/>
        <v>763.5</v>
      </c>
      <c r="KH101">
        <f t="shared" si="64"/>
        <v>683.99999999999989</v>
      </c>
      <c r="KI101">
        <f t="shared" si="64"/>
        <v>555</v>
      </c>
      <c r="KJ101">
        <f t="shared" si="64"/>
        <v>555</v>
      </c>
      <c r="KK101">
        <f t="shared" si="64"/>
        <v>555</v>
      </c>
      <c r="KL101">
        <f t="shared" si="64"/>
        <v>555</v>
      </c>
      <c r="KM101">
        <f t="shared" si="64"/>
        <v>708</v>
      </c>
      <c r="KN101">
        <f t="shared" si="64"/>
        <v>573</v>
      </c>
      <c r="KO101">
        <f t="shared" si="64"/>
        <v>608.99999999999989</v>
      </c>
      <c r="KP101">
        <f t="shared" si="64"/>
        <v>555</v>
      </c>
      <c r="KQ101">
        <f t="shared" si="64"/>
        <v>568.5</v>
      </c>
      <c r="KR101">
        <f t="shared" si="64"/>
        <v>555</v>
      </c>
      <c r="KS101">
        <f t="shared" si="64"/>
        <v>756</v>
      </c>
      <c r="KT101">
        <f t="shared" si="64"/>
        <v>555</v>
      </c>
      <c r="KU101">
        <f t="shared" si="64"/>
        <v>555</v>
      </c>
      <c r="KV101">
        <f t="shared" si="64"/>
        <v>555</v>
      </c>
      <c r="KW101">
        <f t="shared" si="64"/>
        <v>555</v>
      </c>
      <c r="KX101">
        <f t="shared" si="64"/>
        <v>561</v>
      </c>
      <c r="KY101">
        <f t="shared" si="64"/>
        <v>658.5</v>
      </c>
      <c r="KZ101">
        <f t="shared" si="64"/>
        <v>748.5</v>
      </c>
      <c r="LA101">
        <f t="shared" si="64"/>
        <v>555</v>
      </c>
      <c r="LB101">
        <f t="shared" si="64"/>
        <v>705</v>
      </c>
      <c r="LC101">
        <f t="shared" si="64"/>
        <v>558</v>
      </c>
      <c r="LD101">
        <f t="shared" si="64"/>
        <v>555</v>
      </c>
      <c r="LE101">
        <f t="shared" si="64"/>
        <v>555</v>
      </c>
      <c r="LF101">
        <f t="shared" si="64"/>
        <v>555</v>
      </c>
      <c r="LG101">
        <f t="shared" si="64"/>
        <v>555</v>
      </c>
      <c r="LH101">
        <f t="shared" si="64"/>
        <v>700.5</v>
      </c>
      <c r="LI101">
        <f t="shared" si="64"/>
        <v>555</v>
      </c>
      <c r="LJ101">
        <f t="shared" si="64"/>
        <v>586.5</v>
      </c>
      <c r="LK101">
        <f t="shared" ref="LK101:NV104" si="65">+LK79*LK87</f>
        <v>555</v>
      </c>
      <c r="LL101">
        <f t="shared" si="65"/>
        <v>652.5</v>
      </c>
      <c r="LM101">
        <f t="shared" si="65"/>
        <v>615</v>
      </c>
      <c r="LN101">
        <f t="shared" si="65"/>
        <v>555</v>
      </c>
      <c r="LO101">
        <f t="shared" si="65"/>
        <v>588</v>
      </c>
      <c r="LP101">
        <f t="shared" si="65"/>
        <v>555</v>
      </c>
      <c r="LQ101">
        <f t="shared" si="65"/>
        <v>555</v>
      </c>
      <c r="LR101">
        <f t="shared" si="65"/>
        <v>555</v>
      </c>
      <c r="LS101">
        <f t="shared" si="65"/>
        <v>555</v>
      </c>
      <c r="LT101">
        <f t="shared" si="65"/>
        <v>643.5</v>
      </c>
      <c r="LU101">
        <f t="shared" si="65"/>
        <v>693</v>
      </c>
      <c r="LV101">
        <f t="shared" si="65"/>
        <v>555</v>
      </c>
      <c r="LW101">
        <f t="shared" si="65"/>
        <v>619.5</v>
      </c>
      <c r="LX101">
        <f t="shared" si="65"/>
        <v>555</v>
      </c>
      <c r="LY101">
        <f t="shared" si="65"/>
        <v>643.5</v>
      </c>
      <c r="LZ101">
        <f t="shared" si="65"/>
        <v>634.50000000000011</v>
      </c>
      <c r="MA101">
        <f t="shared" si="65"/>
        <v>643.5</v>
      </c>
      <c r="MB101">
        <f t="shared" si="65"/>
        <v>657</v>
      </c>
      <c r="MC101">
        <f t="shared" si="65"/>
        <v>555</v>
      </c>
      <c r="MD101">
        <f t="shared" si="65"/>
        <v>555</v>
      </c>
      <c r="ME101">
        <f t="shared" si="65"/>
        <v>613.5</v>
      </c>
      <c r="MF101">
        <f t="shared" si="65"/>
        <v>711</v>
      </c>
      <c r="MG101">
        <f t="shared" si="65"/>
        <v>670.5</v>
      </c>
      <c r="MH101">
        <f t="shared" si="65"/>
        <v>555</v>
      </c>
      <c r="MI101">
        <f t="shared" si="65"/>
        <v>591</v>
      </c>
      <c r="MJ101">
        <f t="shared" si="65"/>
        <v>636</v>
      </c>
      <c r="MK101">
        <f t="shared" si="65"/>
        <v>579</v>
      </c>
      <c r="ML101">
        <f t="shared" si="65"/>
        <v>555</v>
      </c>
      <c r="MM101">
        <f t="shared" si="65"/>
        <v>555</v>
      </c>
      <c r="MN101">
        <f t="shared" si="65"/>
        <v>555</v>
      </c>
      <c r="MO101">
        <f t="shared" si="65"/>
        <v>718.5</v>
      </c>
      <c r="MP101">
        <f t="shared" si="65"/>
        <v>555</v>
      </c>
      <c r="MQ101">
        <f t="shared" si="65"/>
        <v>591</v>
      </c>
      <c r="MR101">
        <f t="shared" si="65"/>
        <v>555</v>
      </c>
      <c r="MS101">
        <f t="shared" si="65"/>
        <v>555</v>
      </c>
      <c r="MT101">
        <f t="shared" si="65"/>
        <v>588</v>
      </c>
      <c r="MU101">
        <f t="shared" si="65"/>
        <v>555</v>
      </c>
      <c r="MV101">
        <f t="shared" si="65"/>
        <v>633</v>
      </c>
      <c r="MW101">
        <f t="shared" si="65"/>
        <v>555</v>
      </c>
      <c r="MX101">
        <f t="shared" si="65"/>
        <v>758.99999999999989</v>
      </c>
      <c r="MY101">
        <f t="shared" si="65"/>
        <v>682.5</v>
      </c>
      <c r="MZ101">
        <f t="shared" si="65"/>
        <v>657</v>
      </c>
      <c r="NA101">
        <f t="shared" si="65"/>
        <v>592.5</v>
      </c>
      <c r="NB101">
        <f t="shared" si="65"/>
        <v>573</v>
      </c>
      <c r="NC101">
        <f t="shared" si="65"/>
        <v>555</v>
      </c>
      <c r="ND101">
        <f t="shared" si="65"/>
        <v>568.5</v>
      </c>
      <c r="NE101">
        <f t="shared" si="65"/>
        <v>555</v>
      </c>
      <c r="NF101">
        <f t="shared" si="65"/>
        <v>555</v>
      </c>
      <c r="NG101">
        <f t="shared" si="65"/>
        <v>555</v>
      </c>
      <c r="NH101">
        <f t="shared" si="65"/>
        <v>859.50000000000011</v>
      </c>
      <c r="NI101">
        <f t="shared" si="65"/>
        <v>555</v>
      </c>
      <c r="NJ101">
        <f t="shared" si="65"/>
        <v>580.5</v>
      </c>
      <c r="NK101">
        <f t="shared" si="65"/>
        <v>555</v>
      </c>
      <c r="NL101">
        <f t="shared" si="65"/>
        <v>565.5</v>
      </c>
      <c r="NM101">
        <f t="shared" si="65"/>
        <v>555</v>
      </c>
      <c r="NN101">
        <f t="shared" si="65"/>
        <v>555</v>
      </c>
      <c r="NO101">
        <f t="shared" si="65"/>
        <v>555</v>
      </c>
      <c r="NP101">
        <f t="shared" si="65"/>
        <v>555</v>
      </c>
      <c r="NQ101">
        <f t="shared" si="65"/>
        <v>555</v>
      </c>
      <c r="NR101">
        <f t="shared" si="65"/>
        <v>555</v>
      </c>
      <c r="NS101">
        <f t="shared" si="65"/>
        <v>774</v>
      </c>
      <c r="NT101">
        <f t="shared" si="65"/>
        <v>565.5</v>
      </c>
      <c r="NU101">
        <f t="shared" si="65"/>
        <v>555</v>
      </c>
      <c r="NV101">
        <f t="shared" si="65"/>
        <v>630</v>
      </c>
      <c r="NW101">
        <f t="shared" ref="NW101:QH105" si="66">+NW79*NW87</f>
        <v>627</v>
      </c>
      <c r="NX101">
        <f t="shared" si="66"/>
        <v>729</v>
      </c>
      <c r="NY101">
        <f t="shared" si="66"/>
        <v>555</v>
      </c>
      <c r="NZ101">
        <f t="shared" si="66"/>
        <v>565.5</v>
      </c>
      <c r="OA101">
        <f t="shared" si="66"/>
        <v>555</v>
      </c>
      <c r="OB101">
        <f t="shared" si="66"/>
        <v>555</v>
      </c>
      <c r="OC101">
        <f t="shared" si="66"/>
        <v>574.5</v>
      </c>
      <c r="OD101">
        <f t="shared" si="66"/>
        <v>555</v>
      </c>
      <c r="OE101">
        <f t="shared" si="66"/>
        <v>591</v>
      </c>
      <c r="OF101">
        <f t="shared" si="66"/>
        <v>555</v>
      </c>
      <c r="OG101">
        <f t="shared" si="66"/>
        <v>555</v>
      </c>
      <c r="OH101">
        <f t="shared" si="66"/>
        <v>555</v>
      </c>
      <c r="OI101">
        <f t="shared" si="66"/>
        <v>555</v>
      </c>
      <c r="OJ101">
        <f t="shared" si="66"/>
        <v>555</v>
      </c>
      <c r="OK101">
        <f t="shared" si="66"/>
        <v>595.5</v>
      </c>
      <c r="OL101">
        <f t="shared" si="66"/>
        <v>555</v>
      </c>
      <c r="OM101">
        <f t="shared" si="66"/>
        <v>555</v>
      </c>
      <c r="ON101">
        <f t="shared" si="66"/>
        <v>634.50000000000011</v>
      </c>
      <c r="OO101">
        <f t="shared" si="66"/>
        <v>555</v>
      </c>
      <c r="OP101">
        <f t="shared" si="66"/>
        <v>741.00000000000011</v>
      </c>
      <c r="OQ101">
        <f t="shared" si="66"/>
        <v>555</v>
      </c>
      <c r="OR101">
        <f t="shared" si="66"/>
        <v>601.5</v>
      </c>
      <c r="OS101">
        <f t="shared" si="66"/>
        <v>646.49999999999989</v>
      </c>
      <c r="OT101">
        <f t="shared" si="66"/>
        <v>555</v>
      </c>
      <c r="OU101">
        <f t="shared" si="66"/>
        <v>586.5</v>
      </c>
      <c r="OV101">
        <f t="shared" si="66"/>
        <v>555</v>
      </c>
      <c r="OW101">
        <f t="shared" si="66"/>
        <v>808.5</v>
      </c>
      <c r="OX101">
        <f t="shared" si="66"/>
        <v>646.49999999999989</v>
      </c>
      <c r="OY101">
        <f t="shared" si="66"/>
        <v>807</v>
      </c>
      <c r="OZ101">
        <f t="shared" si="66"/>
        <v>555</v>
      </c>
      <c r="PA101">
        <f t="shared" si="66"/>
        <v>573</v>
      </c>
      <c r="PB101">
        <f t="shared" si="66"/>
        <v>574.5</v>
      </c>
      <c r="PC101">
        <f t="shared" si="66"/>
        <v>651</v>
      </c>
      <c r="PD101">
        <f t="shared" si="66"/>
        <v>604.5</v>
      </c>
      <c r="PE101">
        <f t="shared" si="66"/>
        <v>555</v>
      </c>
      <c r="PF101">
        <f t="shared" si="66"/>
        <v>618</v>
      </c>
      <c r="PG101">
        <f t="shared" si="66"/>
        <v>555</v>
      </c>
      <c r="PH101">
        <f t="shared" si="66"/>
        <v>555</v>
      </c>
      <c r="PI101">
        <f t="shared" si="66"/>
        <v>555</v>
      </c>
      <c r="PJ101">
        <f t="shared" si="66"/>
        <v>555</v>
      </c>
      <c r="PK101">
        <f t="shared" si="66"/>
        <v>555</v>
      </c>
      <c r="PL101">
        <f t="shared" si="66"/>
        <v>555</v>
      </c>
      <c r="PM101">
        <f t="shared" si="66"/>
        <v>577.5</v>
      </c>
      <c r="PN101">
        <f t="shared" si="66"/>
        <v>615</v>
      </c>
      <c r="PO101">
        <f t="shared" si="66"/>
        <v>634.50000000000011</v>
      </c>
      <c r="PP101">
        <f t="shared" si="66"/>
        <v>685.5</v>
      </c>
      <c r="PQ101">
        <f t="shared" si="66"/>
        <v>555</v>
      </c>
      <c r="PR101">
        <f t="shared" si="66"/>
        <v>555</v>
      </c>
      <c r="PS101">
        <f t="shared" si="66"/>
        <v>558</v>
      </c>
      <c r="PT101">
        <f t="shared" si="66"/>
        <v>627</v>
      </c>
      <c r="PU101">
        <f t="shared" si="66"/>
        <v>600</v>
      </c>
      <c r="PV101">
        <f t="shared" si="66"/>
        <v>555</v>
      </c>
      <c r="PW101">
        <f t="shared" si="66"/>
        <v>555</v>
      </c>
      <c r="PX101">
        <f t="shared" si="66"/>
        <v>861</v>
      </c>
      <c r="PY101">
        <f t="shared" si="66"/>
        <v>555</v>
      </c>
      <c r="PZ101">
        <f t="shared" si="66"/>
        <v>555</v>
      </c>
      <c r="QA101">
        <f t="shared" si="66"/>
        <v>555</v>
      </c>
      <c r="QB101">
        <f t="shared" si="66"/>
        <v>683.99999999999989</v>
      </c>
      <c r="QC101">
        <f t="shared" si="66"/>
        <v>555</v>
      </c>
      <c r="QD101">
        <f t="shared" si="66"/>
        <v>555</v>
      </c>
      <c r="QE101">
        <f t="shared" si="66"/>
        <v>870</v>
      </c>
      <c r="QF101">
        <f t="shared" si="66"/>
        <v>624</v>
      </c>
      <c r="QG101">
        <f t="shared" si="66"/>
        <v>555</v>
      </c>
      <c r="QH101">
        <f t="shared" si="66"/>
        <v>640.49999999999989</v>
      </c>
      <c r="QI101">
        <f t="shared" ref="QI101:SG105" si="67">+QI79*QI87</f>
        <v>555</v>
      </c>
      <c r="QJ101">
        <f t="shared" si="67"/>
        <v>555</v>
      </c>
      <c r="QK101">
        <f t="shared" si="67"/>
        <v>555</v>
      </c>
      <c r="QL101">
        <f t="shared" si="67"/>
        <v>555</v>
      </c>
      <c r="QM101">
        <f t="shared" si="67"/>
        <v>555</v>
      </c>
      <c r="QN101">
        <f t="shared" si="67"/>
        <v>555</v>
      </c>
      <c r="QO101">
        <f t="shared" si="67"/>
        <v>679.5</v>
      </c>
      <c r="QP101">
        <f t="shared" si="67"/>
        <v>576</v>
      </c>
      <c r="QQ101">
        <f t="shared" si="67"/>
        <v>832.5</v>
      </c>
      <c r="QR101">
        <f t="shared" si="67"/>
        <v>555</v>
      </c>
      <c r="QS101">
        <f t="shared" si="67"/>
        <v>555</v>
      </c>
      <c r="QT101">
        <f t="shared" si="67"/>
        <v>646.49999999999989</v>
      </c>
      <c r="QU101">
        <f t="shared" si="67"/>
        <v>615</v>
      </c>
      <c r="QV101">
        <f t="shared" si="67"/>
        <v>555</v>
      </c>
      <c r="QW101">
        <f t="shared" si="67"/>
        <v>624</v>
      </c>
      <c r="QX101">
        <f t="shared" si="67"/>
        <v>555</v>
      </c>
      <c r="QY101">
        <f t="shared" si="67"/>
        <v>555</v>
      </c>
      <c r="QZ101">
        <f t="shared" si="67"/>
        <v>555</v>
      </c>
      <c r="RA101">
        <f t="shared" si="67"/>
        <v>741.00000000000011</v>
      </c>
      <c r="RB101">
        <f t="shared" si="67"/>
        <v>555</v>
      </c>
      <c r="RC101">
        <f t="shared" si="67"/>
        <v>555</v>
      </c>
      <c r="RD101">
        <f t="shared" si="67"/>
        <v>568.5</v>
      </c>
      <c r="RE101">
        <f t="shared" si="67"/>
        <v>555</v>
      </c>
      <c r="RF101">
        <f t="shared" si="67"/>
        <v>1054.5</v>
      </c>
      <c r="RG101">
        <f t="shared" si="67"/>
        <v>883.5</v>
      </c>
      <c r="RH101">
        <f t="shared" si="67"/>
        <v>555</v>
      </c>
      <c r="RI101">
        <f t="shared" si="67"/>
        <v>555</v>
      </c>
      <c r="RJ101">
        <f t="shared" si="67"/>
        <v>577.5</v>
      </c>
      <c r="RK101">
        <f t="shared" si="67"/>
        <v>555</v>
      </c>
      <c r="RL101">
        <f t="shared" si="67"/>
        <v>663</v>
      </c>
      <c r="RM101">
        <f t="shared" si="67"/>
        <v>658.5</v>
      </c>
      <c r="RN101">
        <f t="shared" si="67"/>
        <v>555</v>
      </c>
      <c r="RO101">
        <f t="shared" si="67"/>
        <v>621</v>
      </c>
      <c r="RP101">
        <f t="shared" si="67"/>
        <v>673.5</v>
      </c>
      <c r="RQ101">
        <f t="shared" si="67"/>
        <v>555</v>
      </c>
      <c r="RR101">
        <f t="shared" si="67"/>
        <v>555</v>
      </c>
      <c r="RS101">
        <f t="shared" si="67"/>
        <v>658.5</v>
      </c>
      <c r="RT101">
        <f t="shared" si="67"/>
        <v>760.5</v>
      </c>
      <c r="RU101">
        <f t="shared" si="67"/>
        <v>555</v>
      </c>
      <c r="RV101">
        <f t="shared" si="67"/>
        <v>555</v>
      </c>
      <c r="RW101">
        <f t="shared" si="67"/>
        <v>555</v>
      </c>
      <c r="RX101">
        <f t="shared" si="67"/>
        <v>685.5</v>
      </c>
      <c r="RY101">
        <f t="shared" si="67"/>
        <v>841.5</v>
      </c>
      <c r="RZ101">
        <f t="shared" si="67"/>
        <v>562.5</v>
      </c>
      <c r="SA101">
        <f t="shared" si="67"/>
        <v>579</v>
      </c>
      <c r="SB101">
        <f t="shared" si="67"/>
        <v>555</v>
      </c>
      <c r="SC101">
        <f t="shared" si="67"/>
        <v>555</v>
      </c>
      <c r="SD101">
        <f t="shared" si="67"/>
        <v>555</v>
      </c>
      <c r="SE101">
        <f t="shared" si="67"/>
        <v>816.00000000000011</v>
      </c>
      <c r="SF101">
        <f t="shared" si="67"/>
        <v>570</v>
      </c>
      <c r="SG101">
        <f t="shared" si="67"/>
        <v>574.5</v>
      </c>
    </row>
    <row r="102" spans="1:501" ht="13.5" customHeight="1">
      <c r="A102">
        <v>2015</v>
      </c>
      <c r="B102">
        <f t="shared" ref="B102:Q105" si="68">+B80*B88</f>
        <v>643.06000000000006</v>
      </c>
      <c r="C102">
        <f t="shared" si="68"/>
        <v>583.86</v>
      </c>
      <c r="D102">
        <f t="shared" si="68"/>
        <v>474.34</v>
      </c>
      <c r="E102">
        <f t="shared" si="68"/>
        <v>608.25599999999997</v>
      </c>
      <c r="F102">
        <f t="shared" si="68"/>
        <v>635.59699999999998</v>
      </c>
      <c r="G102">
        <f t="shared" si="68"/>
        <v>545.66399999999999</v>
      </c>
      <c r="H102">
        <f t="shared" si="68"/>
        <v>573.13</v>
      </c>
      <c r="I102">
        <f t="shared" si="68"/>
        <v>483.96000000000009</v>
      </c>
      <c r="J102">
        <f t="shared" si="68"/>
        <v>733.48400000000004</v>
      </c>
      <c r="K102">
        <f t="shared" si="68"/>
        <v>477.3</v>
      </c>
      <c r="L102">
        <f t="shared" si="68"/>
        <v>537.98</v>
      </c>
      <c r="M102">
        <f t="shared" si="68"/>
        <v>577.20000000000005</v>
      </c>
      <c r="N102">
        <f t="shared" si="68"/>
        <v>567.41499999999996</v>
      </c>
      <c r="O102">
        <f t="shared" si="68"/>
        <v>505.05</v>
      </c>
      <c r="P102">
        <f t="shared" si="68"/>
        <v>503.57</v>
      </c>
      <c r="Q102">
        <f t="shared" si="68"/>
        <v>471.38000000000005</v>
      </c>
      <c r="R102">
        <f t="shared" si="60"/>
        <v>553.89</v>
      </c>
      <c r="S102">
        <f t="shared" si="60"/>
        <v>485.07</v>
      </c>
      <c r="T102">
        <f t="shared" si="60"/>
        <v>563.5100000000001</v>
      </c>
      <c r="U102">
        <f t="shared" si="60"/>
        <v>751.28199999999993</v>
      </c>
      <c r="V102">
        <f t="shared" si="60"/>
        <v>622.34</v>
      </c>
      <c r="W102">
        <f t="shared" si="60"/>
        <v>526.5100000000001</v>
      </c>
      <c r="X102">
        <f t="shared" si="60"/>
        <v>556.85</v>
      </c>
      <c r="Y102">
        <f t="shared" si="60"/>
        <v>530.21</v>
      </c>
      <c r="Z102">
        <f t="shared" si="60"/>
        <v>522.07000000000005</v>
      </c>
      <c r="AA102">
        <f t="shared" si="60"/>
        <v>582.75</v>
      </c>
      <c r="AB102">
        <f t="shared" si="60"/>
        <v>660.21199999999999</v>
      </c>
      <c r="AC102">
        <f t="shared" si="60"/>
        <v>632.52</v>
      </c>
      <c r="AD102">
        <f t="shared" si="60"/>
        <v>620.49</v>
      </c>
      <c r="AE102">
        <f t="shared" si="60"/>
        <v>620.70200000000011</v>
      </c>
      <c r="AF102">
        <f t="shared" si="60"/>
        <v>650.93399999999997</v>
      </c>
      <c r="AG102">
        <f t="shared" si="60"/>
        <v>539.83000000000004</v>
      </c>
      <c r="AH102">
        <f t="shared" si="60"/>
        <v>558.68399999999997</v>
      </c>
      <c r="AI102">
        <f t="shared" si="60"/>
        <v>655.48500000000013</v>
      </c>
      <c r="AJ102">
        <f t="shared" si="60"/>
        <v>525.77</v>
      </c>
      <c r="AK102">
        <f t="shared" si="60"/>
        <v>701.76499999999999</v>
      </c>
      <c r="AL102">
        <f t="shared" si="60"/>
        <v>600.09500000000003</v>
      </c>
      <c r="AM102">
        <f t="shared" si="60"/>
        <v>860.78399999999999</v>
      </c>
      <c r="AN102">
        <f t="shared" si="60"/>
        <v>534.28000000000009</v>
      </c>
      <c r="AO102">
        <f t="shared" si="60"/>
        <v>496.53999999999996</v>
      </c>
      <c r="AP102">
        <f t="shared" si="60"/>
        <v>617.16000000000008</v>
      </c>
      <c r="AQ102">
        <f t="shared" si="60"/>
        <v>695.95900000000006</v>
      </c>
      <c r="AR102">
        <f t="shared" si="60"/>
        <v>764.68999999999994</v>
      </c>
      <c r="AS102">
        <f t="shared" si="60"/>
        <v>576.83000000000004</v>
      </c>
      <c r="AT102">
        <f t="shared" si="60"/>
        <v>524.66000000000008</v>
      </c>
      <c r="AU102">
        <f t="shared" si="60"/>
        <v>562.4</v>
      </c>
      <c r="AV102">
        <f t="shared" si="60"/>
        <v>531.32000000000005</v>
      </c>
      <c r="AW102">
        <f t="shared" si="60"/>
        <v>718.2</v>
      </c>
      <c r="AX102">
        <f t="shared" si="60"/>
        <v>775.42000000000007</v>
      </c>
      <c r="AY102">
        <f t="shared" si="60"/>
        <v>640.48400000000004</v>
      </c>
      <c r="AZ102">
        <f t="shared" si="60"/>
        <v>618</v>
      </c>
      <c r="BA102">
        <f t="shared" si="60"/>
        <v>618.27</v>
      </c>
      <c r="BB102">
        <f t="shared" si="60"/>
        <v>673.84500000000003</v>
      </c>
      <c r="BC102">
        <f t="shared" si="60"/>
        <v>517.63</v>
      </c>
      <c r="BD102">
        <f t="shared" si="60"/>
        <v>523.18000000000006</v>
      </c>
      <c r="BE102">
        <f t="shared" si="60"/>
        <v>662.00400000000002</v>
      </c>
      <c r="BF102">
        <f t="shared" si="60"/>
        <v>520.59</v>
      </c>
      <c r="BG102">
        <f t="shared" si="60"/>
        <v>764.86</v>
      </c>
      <c r="BH102">
        <f t="shared" si="60"/>
        <v>452.51</v>
      </c>
      <c r="BI102">
        <f t="shared" si="60"/>
        <v>654.07499999999993</v>
      </c>
      <c r="BJ102">
        <f t="shared" si="60"/>
        <v>581.27</v>
      </c>
      <c r="BK102">
        <f t="shared" si="60"/>
        <v>756.31999999999994</v>
      </c>
      <c r="BL102">
        <f t="shared" si="60"/>
        <v>532.80000000000007</v>
      </c>
      <c r="BM102">
        <f t="shared" si="60"/>
        <v>906.24599999999998</v>
      </c>
      <c r="BN102">
        <f t="shared" si="60"/>
        <v>668.33999999999992</v>
      </c>
      <c r="BO102">
        <f t="shared" si="61"/>
        <v>651.1049999999999</v>
      </c>
      <c r="BP102">
        <f t="shared" si="61"/>
        <v>578.68000000000006</v>
      </c>
      <c r="BQ102">
        <f t="shared" si="61"/>
        <v>658.23</v>
      </c>
      <c r="BR102">
        <f t="shared" si="61"/>
        <v>544.27</v>
      </c>
      <c r="BS102">
        <f t="shared" si="61"/>
        <v>766.77599999999995</v>
      </c>
      <c r="BT102">
        <f t="shared" si="61"/>
        <v>501.35</v>
      </c>
      <c r="BU102">
        <f t="shared" si="61"/>
        <v>542.41999999999996</v>
      </c>
      <c r="BV102">
        <f t="shared" si="61"/>
        <v>544.27200000000005</v>
      </c>
      <c r="BW102">
        <f t="shared" si="61"/>
        <v>587.88800000000003</v>
      </c>
      <c r="BX102">
        <f t="shared" si="61"/>
        <v>742.43399999999997</v>
      </c>
      <c r="BY102">
        <f t="shared" si="61"/>
        <v>619.38</v>
      </c>
      <c r="BZ102">
        <f t="shared" si="61"/>
        <v>666.25700000000006</v>
      </c>
      <c r="CA102">
        <f t="shared" si="61"/>
        <v>514.30000000000007</v>
      </c>
      <c r="CB102">
        <f t="shared" si="61"/>
        <v>538.72</v>
      </c>
      <c r="CC102">
        <f t="shared" si="61"/>
        <v>901.32</v>
      </c>
      <c r="CD102">
        <f t="shared" si="61"/>
        <v>587.56000000000006</v>
      </c>
      <c r="CE102">
        <f t="shared" si="61"/>
        <v>522.81000000000006</v>
      </c>
      <c r="CF102">
        <f t="shared" si="61"/>
        <v>677.35</v>
      </c>
      <c r="CG102">
        <f t="shared" si="61"/>
        <v>518.37</v>
      </c>
      <c r="CH102">
        <f t="shared" si="61"/>
        <v>662.18</v>
      </c>
      <c r="CI102">
        <f t="shared" si="61"/>
        <v>619.38</v>
      </c>
      <c r="CJ102">
        <f t="shared" si="61"/>
        <v>507.64</v>
      </c>
      <c r="CK102">
        <f t="shared" si="61"/>
        <v>568.78800000000001</v>
      </c>
      <c r="CL102">
        <f t="shared" si="61"/>
        <v>695.23</v>
      </c>
      <c r="CM102">
        <f t="shared" si="61"/>
        <v>654.9</v>
      </c>
      <c r="CN102">
        <f t="shared" si="61"/>
        <v>615.31000000000006</v>
      </c>
      <c r="CO102">
        <f t="shared" si="61"/>
        <v>524.66000000000008</v>
      </c>
      <c r="CP102">
        <f t="shared" si="61"/>
        <v>627.52</v>
      </c>
      <c r="CQ102">
        <f t="shared" si="61"/>
        <v>523.27600000000007</v>
      </c>
      <c r="CR102">
        <f t="shared" si="61"/>
        <v>498.02</v>
      </c>
      <c r="CS102">
        <f t="shared" si="61"/>
        <v>674.5200000000001</v>
      </c>
      <c r="CT102">
        <f t="shared" si="61"/>
        <v>669.60599999999999</v>
      </c>
      <c r="CU102">
        <f t="shared" si="61"/>
        <v>456.58000000000004</v>
      </c>
      <c r="CV102">
        <f t="shared" si="61"/>
        <v>547.6</v>
      </c>
      <c r="CW102">
        <f t="shared" si="61"/>
        <v>546.49</v>
      </c>
      <c r="CX102">
        <f t="shared" si="61"/>
        <v>634.09499999999991</v>
      </c>
      <c r="CY102">
        <f t="shared" si="61"/>
        <v>585.34</v>
      </c>
      <c r="CZ102">
        <f t="shared" si="61"/>
        <v>678.95999999999992</v>
      </c>
      <c r="DA102">
        <f t="shared" si="61"/>
        <v>518.74</v>
      </c>
      <c r="DB102">
        <f t="shared" si="61"/>
        <v>733.48200000000008</v>
      </c>
      <c r="DC102">
        <f t="shared" si="61"/>
        <v>662.57999999999993</v>
      </c>
      <c r="DD102">
        <f t="shared" si="61"/>
        <v>503.57</v>
      </c>
      <c r="DE102">
        <f t="shared" si="61"/>
        <v>541.93999999999994</v>
      </c>
      <c r="DF102">
        <f t="shared" si="61"/>
        <v>618.56200000000001</v>
      </c>
      <c r="DG102">
        <f t="shared" si="61"/>
        <v>557.19200000000001</v>
      </c>
      <c r="DH102">
        <f t="shared" si="61"/>
        <v>582.75</v>
      </c>
      <c r="DI102">
        <f t="shared" si="61"/>
        <v>467.31</v>
      </c>
      <c r="DJ102">
        <f t="shared" si="61"/>
        <v>691.9</v>
      </c>
      <c r="DK102">
        <f t="shared" si="61"/>
        <v>579.05000000000007</v>
      </c>
      <c r="DL102">
        <f t="shared" si="61"/>
        <v>590.89</v>
      </c>
      <c r="DM102">
        <f t="shared" si="61"/>
        <v>542.06600000000003</v>
      </c>
      <c r="DN102">
        <f t="shared" si="61"/>
        <v>476.93000000000006</v>
      </c>
      <c r="DO102">
        <f t="shared" si="61"/>
        <v>538.72</v>
      </c>
      <c r="DP102">
        <f t="shared" si="61"/>
        <v>484.70000000000005</v>
      </c>
      <c r="DQ102">
        <f t="shared" si="61"/>
        <v>559.81000000000006</v>
      </c>
      <c r="DR102">
        <f t="shared" si="61"/>
        <v>774.74800000000005</v>
      </c>
      <c r="DS102">
        <f t="shared" si="61"/>
        <v>536.5</v>
      </c>
      <c r="DT102">
        <f t="shared" si="61"/>
        <v>571.65</v>
      </c>
      <c r="DU102">
        <f t="shared" si="61"/>
        <v>617.69599999999991</v>
      </c>
      <c r="DV102">
        <f t="shared" si="61"/>
        <v>503.94</v>
      </c>
      <c r="DW102">
        <f t="shared" si="61"/>
        <v>558.70000000000005</v>
      </c>
      <c r="DX102">
        <f t="shared" si="61"/>
        <v>520.96</v>
      </c>
      <c r="DY102">
        <f t="shared" si="61"/>
        <v>535.02</v>
      </c>
      <c r="DZ102">
        <f t="shared" si="61"/>
        <v>492.47</v>
      </c>
      <c r="EA102">
        <f t="shared" si="62"/>
        <v>543.53000000000009</v>
      </c>
      <c r="EB102">
        <f t="shared" si="62"/>
        <v>501.72</v>
      </c>
      <c r="EC102">
        <f t="shared" si="62"/>
        <v>509.86000000000007</v>
      </c>
      <c r="ED102">
        <f t="shared" si="62"/>
        <v>538.72</v>
      </c>
      <c r="EE102">
        <f t="shared" si="62"/>
        <v>526.14</v>
      </c>
      <c r="EF102">
        <f t="shared" si="62"/>
        <v>576.83000000000004</v>
      </c>
      <c r="EG102">
        <f t="shared" si="62"/>
        <v>524.66000000000008</v>
      </c>
      <c r="EH102">
        <f t="shared" si="62"/>
        <v>474.34</v>
      </c>
      <c r="EI102">
        <f t="shared" si="62"/>
        <v>718.2</v>
      </c>
      <c r="EJ102">
        <f t="shared" si="62"/>
        <v>550.93000000000006</v>
      </c>
      <c r="EK102">
        <f t="shared" si="62"/>
        <v>525.77</v>
      </c>
      <c r="EL102">
        <f t="shared" si="62"/>
        <v>508.01000000000005</v>
      </c>
      <c r="EM102">
        <f t="shared" si="62"/>
        <v>534.13599999999997</v>
      </c>
      <c r="EN102">
        <f t="shared" si="62"/>
        <v>426.24</v>
      </c>
      <c r="EO102">
        <f t="shared" si="62"/>
        <v>567.21</v>
      </c>
      <c r="EP102">
        <f t="shared" si="62"/>
        <v>631.58199999999999</v>
      </c>
      <c r="EQ102">
        <f t="shared" si="62"/>
        <v>613.46</v>
      </c>
      <c r="ER102">
        <f t="shared" si="62"/>
        <v>790.2650000000001</v>
      </c>
      <c r="ES102">
        <f t="shared" si="62"/>
        <v>600.5100000000001</v>
      </c>
      <c r="ET102">
        <f t="shared" si="62"/>
        <v>671.66000000000008</v>
      </c>
      <c r="EU102">
        <f t="shared" si="62"/>
        <v>556.00199999999995</v>
      </c>
      <c r="EV102">
        <f t="shared" si="62"/>
        <v>577.28399999999999</v>
      </c>
      <c r="EW102">
        <f t="shared" si="62"/>
        <v>594.30899999999997</v>
      </c>
      <c r="EX102">
        <f t="shared" si="62"/>
        <v>534.29599999999994</v>
      </c>
      <c r="EY102">
        <f t="shared" si="62"/>
        <v>429.52500000000003</v>
      </c>
      <c r="EZ102">
        <f t="shared" si="62"/>
        <v>638.31099999999992</v>
      </c>
      <c r="FA102">
        <f t="shared" si="62"/>
        <v>642.95999999999992</v>
      </c>
      <c r="FB102">
        <f t="shared" si="62"/>
        <v>639.96400000000006</v>
      </c>
      <c r="FC102">
        <f t="shared" si="62"/>
        <v>795.16800000000001</v>
      </c>
      <c r="FD102">
        <f t="shared" si="62"/>
        <v>498.76000000000005</v>
      </c>
      <c r="FE102">
        <f t="shared" si="62"/>
        <v>672.66000000000008</v>
      </c>
      <c r="FF102">
        <f t="shared" si="62"/>
        <v>569.80000000000007</v>
      </c>
      <c r="FG102">
        <f t="shared" si="62"/>
        <v>566.84</v>
      </c>
      <c r="FH102">
        <f t="shared" si="62"/>
        <v>548.34</v>
      </c>
      <c r="FI102">
        <f t="shared" si="62"/>
        <v>607.54</v>
      </c>
      <c r="FJ102">
        <f t="shared" si="62"/>
        <v>566.1</v>
      </c>
      <c r="FK102">
        <f t="shared" si="62"/>
        <v>507.27</v>
      </c>
      <c r="FL102">
        <f t="shared" si="62"/>
        <v>704.5920000000001</v>
      </c>
      <c r="FM102">
        <f t="shared" si="62"/>
        <v>618.76499999999999</v>
      </c>
      <c r="FN102">
        <f t="shared" si="62"/>
        <v>576.09</v>
      </c>
      <c r="FO102">
        <f t="shared" si="62"/>
        <v>459.17</v>
      </c>
      <c r="FP102">
        <f t="shared" si="62"/>
        <v>489.14</v>
      </c>
      <c r="FQ102">
        <f t="shared" si="62"/>
        <v>612.72</v>
      </c>
      <c r="FR102">
        <f t="shared" si="62"/>
        <v>481.74</v>
      </c>
      <c r="FS102">
        <f t="shared" si="62"/>
        <v>599.4</v>
      </c>
      <c r="FT102">
        <f t="shared" si="62"/>
        <v>684.95699999999999</v>
      </c>
      <c r="FU102">
        <f t="shared" si="62"/>
        <v>699.59299999999996</v>
      </c>
      <c r="FV102">
        <f t="shared" si="62"/>
        <v>571.65</v>
      </c>
      <c r="FW102">
        <f t="shared" si="62"/>
        <v>557.59</v>
      </c>
      <c r="FX102">
        <f t="shared" si="62"/>
        <v>704.91599999999994</v>
      </c>
      <c r="FY102">
        <f t="shared" si="62"/>
        <v>735.74499999999989</v>
      </c>
      <c r="FZ102">
        <f t="shared" si="62"/>
        <v>479.89</v>
      </c>
      <c r="GA102">
        <f t="shared" si="62"/>
        <v>567.32600000000002</v>
      </c>
      <c r="GB102">
        <f t="shared" si="62"/>
        <v>578.31000000000006</v>
      </c>
      <c r="GC102">
        <f t="shared" si="62"/>
        <v>689.08799999999997</v>
      </c>
      <c r="GD102">
        <f t="shared" si="62"/>
        <v>492.1</v>
      </c>
      <c r="GE102">
        <f t="shared" si="62"/>
        <v>637.03199999999993</v>
      </c>
      <c r="GF102">
        <f t="shared" si="62"/>
        <v>486.20400000000001</v>
      </c>
      <c r="GG102">
        <f t="shared" si="62"/>
        <v>522.81000000000006</v>
      </c>
      <c r="GH102">
        <f t="shared" si="62"/>
        <v>576.83000000000004</v>
      </c>
      <c r="GI102">
        <f t="shared" si="62"/>
        <v>574.24</v>
      </c>
      <c r="GJ102">
        <f t="shared" si="62"/>
        <v>527.25</v>
      </c>
      <c r="GK102">
        <f t="shared" si="62"/>
        <v>545.75</v>
      </c>
      <c r="GL102">
        <f t="shared" si="62"/>
        <v>520.22</v>
      </c>
      <c r="GM102">
        <f t="shared" si="63"/>
        <v>607.54</v>
      </c>
      <c r="GN102">
        <f t="shared" si="63"/>
        <v>594.22</v>
      </c>
      <c r="GO102">
        <f t="shared" si="63"/>
        <v>610.87</v>
      </c>
      <c r="GP102">
        <f t="shared" si="63"/>
        <v>652.31000000000006</v>
      </c>
      <c r="GQ102">
        <f t="shared" si="63"/>
        <v>611.61000000000013</v>
      </c>
      <c r="GR102">
        <f t="shared" si="63"/>
        <v>607.91000000000008</v>
      </c>
      <c r="GS102">
        <f t="shared" si="63"/>
        <v>547.23</v>
      </c>
      <c r="GT102">
        <f t="shared" si="63"/>
        <v>617.9</v>
      </c>
      <c r="GU102">
        <f t="shared" si="63"/>
        <v>493.28800000000001</v>
      </c>
      <c r="GV102">
        <f t="shared" si="63"/>
        <v>465.83000000000004</v>
      </c>
      <c r="GW102">
        <f t="shared" si="63"/>
        <v>492.47</v>
      </c>
      <c r="GX102">
        <f t="shared" si="63"/>
        <v>553.52</v>
      </c>
      <c r="GY102">
        <f t="shared" si="63"/>
        <v>572.02</v>
      </c>
      <c r="GZ102">
        <f t="shared" si="63"/>
        <v>604.48500000000001</v>
      </c>
      <c r="HA102">
        <f t="shared" si="63"/>
        <v>514.66999999999996</v>
      </c>
      <c r="HB102">
        <f t="shared" si="63"/>
        <v>767.97</v>
      </c>
      <c r="HC102">
        <f t="shared" si="63"/>
        <v>625.18499999999995</v>
      </c>
      <c r="HD102">
        <f t="shared" si="63"/>
        <v>704.78</v>
      </c>
      <c r="HE102">
        <f t="shared" si="63"/>
        <v>490</v>
      </c>
      <c r="HF102">
        <f t="shared" si="63"/>
        <v>571.65</v>
      </c>
      <c r="HG102">
        <f t="shared" si="63"/>
        <v>664.52</v>
      </c>
      <c r="HH102">
        <f t="shared" si="63"/>
        <v>512.08000000000004</v>
      </c>
      <c r="HI102">
        <f t="shared" si="63"/>
        <v>656.38000000000011</v>
      </c>
      <c r="HJ102">
        <f t="shared" si="63"/>
        <v>588.40599999999995</v>
      </c>
      <c r="HK102">
        <f t="shared" si="63"/>
        <v>742.39199999999994</v>
      </c>
      <c r="HL102">
        <f t="shared" si="63"/>
        <v>461.524</v>
      </c>
      <c r="HM102">
        <f t="shared" si="63"/>
        <v>587.97700000000009</v>
      </c>
      <c r="HN102">
        <f t="shared" si="63"/>
        <v>564.25</v>
      </c>
      <c r="HO102">
        <f t="shared" si="63"/>
        <v>606.43000000000006</v>
      </c>
      <c r="HP102">
        <f t="shared" si="63"/>
        <v>649.34999999999991</v>
      </c>
      <c r="HQ102">
        <f t="shared" si="63"/>
        <v>558.70000000000005</v>
      </c>
      <c r="HR102">
        <f t="shared" si="63"/>
        <v>609.39</v>
      </c>
      <c r="HS102">
        <f t="shared" si="63"/>
        <v>548.34</v>
      </c>
      <c r="HT102">
        <f t="shared" si="63"/>
        <v>918.06</v>
      </c>
      <c r="HU102">
        <f t="shared" si="63"/>
        <v>532.80000000000007</v>
      </c>
      <c r="HV102">
        <f t="shared" si="63"/>
        <v>458.18200000000002</v>
      </c>
      <c r="HW102">
        <f t="shared" si="63"/>
        <v>476.56000000000006</v>
      </c>
      <c r="HX102">
        <f t="shared" si="63"/>
        <v>553.89</v>
      </c>
      <c r="HY102">
        <f t="shared" si="63"/>
        <v>542.41999999999996</v>
      </c>
      <c r="HZ102">
        <f t="shared" si="63"/>
        <v>641.625</v>
      </c>
      <c r="IA102">
        <f t="shared" si="63"/>
        <v>566.1</v>
      </c>
      <c r="IB102">
        <f t="shared" si="63"/>
        <v>562.00999999999988</v>
      </c>
      <c r="IC102">
        <f t="shared" si="63"/>
        <v>547.49699999999996</v>
      </c>
      <c r="ID102">
        <f t="shared" si="63"/>
        <v>442.51799999999997</v>
      </c>
      <c r="IE102">
        <f t="shared" si="63"/>
        <v>570.54</v>
      </c>
      <c r="IF102">
        <f t="shared" si="63"/>
        <v>546.12</v>
      </c>
      <c r="IG102">
        <f t="shared" si="63"/>
        <v>650.46</v>
      </c>
      <c r="IH102">
        <f t="shared" si="63"/>
        <v>585.71</v>
      </c>
      <c r="II102">
        <f t="shared" si="63"/>
        <v>522.43999999999994</v>
      </c>
      <c r="IJ102">
        <f t="shared" si="63"/>
        <v>544.27</v>
      </c>
      <c r="IK102">
        <f t="shared" si="63"/>
        <v>539.83000000000004</v>
      </c>
      <c r="IL102">
        <f t="shared" si="63"/>
        <v>693.73799999999994</v>
      </c>
      <c r="IM102">
        <f t="shared" si="63"/>
        <v>594.22</v>
      </c>
      <c r="IN102">
        <f t="shared" si="63"/>
        <v>622.75199999999995</v>
      </c>
      <c r="IO102">
        <f t="shared" si="63"/>
        <v>657.36</v>
      </c>
      <c r="IP102">
        <f t="shared" si="63"/>
        <v>455.84000000000003</v>
      </c>
      <c r="IQ102">
        <f t="shared" si="63"/>
        <v>613.83000000000004</v>
      </c>
      <c r="IR102">
        <f t="shared" si="63"/>
        <v>506.30000000000007</v>
      </c>
      <c r="IS102">
        <f t="shared" si="63"/>
        <v>622.71</v>
      </c>
      <c r="IT102">
        <f t="shared" si="63"/>
        <v>618.05100000000004</v>
      </c>
      <c r="IU102">
        <f t="shared" si="63"/>
        <v>586.08000000000004</v>
      </c>
      <c r="IV102">
        <f t="shared" si="63"/>
        <v>506.90000000000003</v>
      </c>
      <c r="IW102">
        <f t="shared" si="63"/>
        <v>471.01</v>
      </c>
      <c r="IX102">
        <f t="shared" si="63"/>
        <v>568.10599999999999</v>
      </c>
      <c r="IY102">
        <f t="shared" si="64"/>
        <v>698.74</v>
      </c>
      <c r="IZ102">
        <f t="shared" si="64"/>
        <v>738.25400000000002</v>
      </c>
      <c r="JA102">
        <f t="shared" si="64"/>
        <v>584.97</v>
      </c>
      <c r="JB102">
        <f t="shared" si="64"/>
        <v>677.69999999999993</v>
      </c>
      <c r="JC102">
        <f t="shared" si="64"/>
        <v>623.92999999999995</v>
      </c>
      <c r="JD102">
        <f t="shared" si="64"/>
        <v>545.75</v>
      </c>
      <c r="JE102">
        <f t="shared" si="64"/>
        <v>653.16999999999996</v>
      </c>
      <c r="JF102">
        <f t="shared" si="64"/>
        <v>584.23</v>
      </c>
      <c r="JG102">
        <f t="shared" si="64"/>
        <v>602.73</v>
      </c>
      <c r="JH102">
        <f t="shared" si="64"/>
        <v>616.05000000000007</v>
      </c>
      <c r="JI102">
        <f t="shared" si="64"/>
        <v>596.81000000000006</v>
      </c>
      <c r="JJ102">
        <f t="shared" si="64"/>
        <v>534.65</v>
      </c>
      <c r="JK102">
        <f t="shared" si="64"/>
        <v>552.41000000000008</v>
      </c>
      <c r="JL102">
        <f t="shared" si="64"/>
        <v>500.98</v>
      </c>
      <c r="JM102">
        <f t="shared" si="64"/>
        <v>641.32199999999989</v>
      </c>
      <c r="JN102">
        <f t="shared" si="64"/>
        <v>584.64</v>
      </c>
      <c r="JO102">
        <f t="shared" si="64"/>
        <v>677.68799999999999</v>
      </c>
      <c r="JP102">
        <f t="shared" si="64"/>
        <v>529.1</v>
      </c>
      <c r="JQ102">
        <f t="shared" si="64"/>
        <v>613.27100000000007</v>
      </c>
      <c r="JR102">
        <f t="shared" si="64"/>
        <v>574.98</v>
      </c>
      <c r="JS102">
        <f t="shared" si="64"/>
        <v>606.28</v>
      </c>
      <c r="JT102">
        <f t="shared" si="64"/>
        <v>598.29</v>
      </c>
      <c r="JU102">
        <f t="shared" si="64"/>
        <v>482.48</v>
      </c>
      <c r="JV102">
        <f t="shared" si="64"/>
        <v>610.375</v>
      </c>
      <c r="JW102">
        <f t="shared" si="64"/>
        <v>580.64400000000001</v>
      </c>
      <c r="JX102">
        <f t="shared" si="64"/>
        <v>708.51499999999999</v>
      </c>
      <c r="JY102">
        <f t="shared" si="64"/>
        <v>544.64</v>
      </c>
      <c r="JZ102">
        <f t="shared" si="64"/>
        <v>516.6</v>
      </c>
      <c r="KA102">
        <f t="shared" si="64"/>
        <v>487.28999999999996</v>
      </c>
      <c r="KB102">
        <f t="shared" si="64"/>
        <v>523.18000000000006</v>
      </c>
      <c r="KC102">
        <f t="shared" si="64"/>
        <v>566.178</v>
      </c>
      <c r="KD102">
        <f t="shared" si="64"/>
        <v>412.18000000000006</v>
      </c>
      <c r="KE102">
        <f t="shared" si="64"/>
        <v>626.71</v>
      </c>
      <c r="KF102">
        <f t="shared" si="64"/>
        <v>520.22</v>
      </c>
      <c r="KG102">
        <f t="shared" si="64"/>
        <v>577.57000000000005</v>
      </c>
      <c r="KH102">
        <f t="shared" si="64"/>
        <v>533.54</v>
      </c>
      <c r="KI102">
        <f t="shared" si="64"/>
        <v>510.23</v>
      </c>
      <c r="KJ102">
        <f t="shared" si="64"/>
        <v>546.86</v>
      </c>
      <c r="KK102">
        <f t="shared" si="64"/>
        <v>635.09999999999991</v>
      </c>
      <c r="KL102">
        <f t="shared" si="64"/>
        <v>521.42999999999995</v>
      </c>
      <c r="KM102">
        <f t="shared" si="64"/>
        <v>551.30000000000007</v>
      </c>
      <c r="KN102">
        <f t="shared" si="64"/>
        <v>559.81000000000006</v>
      </c>
      <c r="KO102">
        <f t="shared" si="64"/>
        <v>503.57</v>
      </c>
      <c r="KP102">
        <f t="shared" si="64"/>
        <v>623.82000000000005</v>
      </c>
      <c r="KQ102">
        <f t="shared" si="64"/>
        <v>603.95399999999995</v>
      </c>
      <c r="KR102">
        <f t="shared" si="64"/>
        <v>665.27499999999998</v>
      </c>
      <c r="KS102">
        <f t="shared" si="64"/>
        <v>505.78999999999996</v>
      </c>
      <c r="KT102">
        <f t="shared" si="64"/>
        <v>657.49</v>
      </c>
      <c r="KU102">
        <f t="shared" si="64"/>
        <v>449.18000000000006</v>
      </c>
      <c r="KV102">
        <f t="shared" si="64"/>
        <v>612.72</v>
      </c>
      <c r="KW102">
        <f t="shared" si="64"/>
        <v>525.77</v>
      </c>
      <c r="KX102">
        <f t="shared" si="64"/>
        <v>631.96</v>
      </c>
      <c r="KY102">
        <f t="shared" si="64"/>
        <v>556.11</v>
      </c>
      <c r="KZ102">
        <f t="shared" si="64"/>
        <v>682.24800000000005</v>
      </c>
      <c r="LA102">
        <f t="shared" si="64"/>
        <v>527.25</v>
      </c>
      <c r="LB102">
        <f t="shared" si="64"/>
        <v>677.61699999999996</v>
      </c>
      <c r="LC102">
        <f t="shared" si="64"/>
        <v>479.15000000000003</v>
      </c>
      <c r="LD102">
        <f t="shared" si="64"/>
        <v>676.77599999999995</v>
      </c>
      <c r="LE102">
        <f t="shared" si="64"/>
        <v>737.48</v>
      </c>
      <c r="LF102">
        <f t="shared" si="64"/>
        <v>455.17899999999997</v>
      </c>
      <c r="LG102">
        <f t="shared" si="64"/>
        <v>634.18000000000006</v>
      </c>
      <c r="LH102">
        <f t="shared" si="64"/>
        <v>583.12</v>
      </c>
      <c r="LI102">
        <f t="shared" si="64"/>
        <v>621.11500000000001</v>
      </c>
      <c r="LJ102">
        <f t="shared" si="64"/>
        <v>490.62</v>
      </c>
      <c r="LK102">
        <f t="shared" si="65"/>
        <v>664.42000000000007</v>
      </c>
      <c r="LL102">
        <f t="shared" si="65"/>
        <v>472.12</v>
      </c>
      <c r="LM102">
        <f t="shared" si="65"/>
        <v>519.48</v>
      </c>
      <c r="LN102">
        <f t="shared" si="65"/>
        <v>655.64</v>
      </c>
      <c r="LO102">
        <f t="shared" si="65"/>
        <v>478.96199999999999</v>
      </c>
      <c r="LP102">
        <f t="shared" si="65"/>
        <v>649.29599999999994</v>
      </c>
      <c r="LQ102">
        <f t="shared" si="65"/>
        <v>625.98199999999986</v>
      </c>
      <c r="LR102">
        <f t="shared" si="65"/>
        <v>460.82400000000001</v>
      </c>
      <c r="LS102">
        <f t="shared" si="65"/>
        <v>599.77</v>
      </c>
      <c r="LT102">
        <f t="shared" si="65"/>
        <v>544.56599999999992</v>
      </c>
      <c r="LU102">
        <f t="shared" si="65"/>
        <v>790.61400000000003</v>
      </c>
      <c r="LV102">
        <f t="shared" si="65"/>
        <v>567.67200000000003</v>
      </c>
      <c r="LW102">
        <f t="shared" si="65"/>
        <v>641.78099999999995</v>
      </c>
      <c r="LX102">
        <f t="shared" si="65"/>
        <v>857.69600000000003</v>
      </c>
      <c r="LY102">
        <f t="shared" si="65"/>
        <v>563.74</v>
      </c>
      <c r="LZ102">
        <f t="shared" si="65"/>
        <v>623.55499999999995</v>
      </c>
      <c r="MA102">
        <f t="shared" si="65"/>
        <v>613.83000000000004</v>
      </c>
      <c r="MB102">
        <f t="shared" si="65"/>
        <v>676.14799999999991</v>
      </c>
      <c r="MC102">
        <f t="shared" si="65"/>
        <v>699.43499999999995</v>
      </c>
      <c r="MD102">
        <f t="shared" si="65"/>
        <v>591.63</v>
      </c>
      <c r="ME102">
        <f t="shared" si="65"/>
        <v>518.37</v>
      </c>
      <c r="MF102">
        <f t="shared" si="65"/>
        <v>552.41000000000008</v>
      </c>
      <c r="MG102">
        <f t="shared" si="65"/>
        <v>584.97</v>
      </c>
      <c r="MH102">
        <f t="shared" si="65"/>
        <v>745.38</v>
      </c>
      <c r="MI102">
        <f t="shared" si="65"/>
        <v>587.18999999999994</v>
      </c>
      <c r="MJ102">
        <f t="shared" si="65"/>
        <v>562.77</v>
      </c>
      <c r="MK102">
        <f t="shared" si="65"/>
        <v>590.52</v>
      </c>
      <c r="ML102">
        <f t="shared" si="65"/>
        <v>716.35200000000009</v>
      </c>
      <c r="MM102">
        <f t="shared" si="65"/>
        <v>477.67</v>
      </c>
      <c r="MN102">
        <f t="shared" si="65"/>
        <v>683.77</v>
      </c>
      <c r="MO102">
        <f t="shared" si="65"/>
        <v>579.15</v>
      </c>
      <c r="MP102">
        <f t="shared" si="65"/>
        <v>560.99900000000002</v>
      </c>
      <c r="MQ102">
        <f t="shared" si="65"/>
        <v>633.81000000000006</v>
      </c>
      <c r="MR102">
        <f t="shared" si="65"/>
        <v>598.66000000000008</v>
      </c>
      <c r="MS102">
        <f t="shared" si="65"/>
        <v>705.58399999999995</v>
      </c>
      <c r="MT102">
        <f t="shared" si="65"/>
        <v>588.30000000000007</v>
      </c>
      <c r="MU102">
        <f t="shared" si="65"/>
        <v>473.23</v>
      </c>
      <c r="MV102">
        <f t="shared" si="65"/>
        <v>620.49</v>
      </c>
      <c r="MW102">
        <f t="shared" si="65"/>
        <v>448.07</v>
      </c>
      <c r="MX102">
        <f t="shared" si="65"/>
        <v>627.89</v>
      </c>
      <c r="MY102">
        <f t="shared" si="65"/>
        <v>622.65599999999995</v>
      </c>
      <c r="MZ102">
        <f t="shared" si="65"/>
        <v>802.22400000000005</v>
      </c>
      <c r="NA102">
        <f t="shared" si="65"/>
        <v>435.12</v>
      </c>
      <c r="NB102">
        <f t="shared" si="65"/>
        <v>615.31000000000006</v>
      </c>
      <c r="NC102">
        <f t="shared" si="65"/>
        <v>692.50199999999995</v>
      </c>
      <c r="ND102">
        <f t="shared" si="65"/>
        <v>488.77</v>
      </c>
      <c r="NE102">
        <f t="shared" si="65"/>
        <v>511.71000000000009</v>
      </c>
      <c r="NF102">
        <f t="shared" si="65"/>
        <v>719.88199999999995</v>
      </c>
      <c r="NG102">
        <f t="shared" si="65"/>
        <v>686.74200000000008</v>
      </c>
      <c r="NH102">
        <f t="shared" si="65"/>
        <v>518.37</v>
      </c>
      <c r="NI102">
        <f t="shared" si="65"/>
        <v>549.45000000000005</v>
      </c>
      <c r="NJ102">
        <f t="shared" si="65"/>
        <v>468.05</v>
      </c>
      <c r="NK102">
        <f t="shared" si="65"/>
        <v>644.44799999999998</v>
      </c>
      <c r="NL102">
        <f t="shared" si="65"/>
        <v>517.2600000000001</v>
      </c>
      <c r="NM102">
        <f t="shared" si="65"/>
        <v>661.8119999999999</v>
      </c>
      <c r="NN102">
        <f t="shared" si="65"/>
        <v>594.59</v>
      </c>
      <c r="NO102">
        <f t="shared" si="65"/>
        <v>625.66999999999996</v>
      </c>
      <c r="NP102">
        <f t="shared" si="65"/>
        <v>736.06400000000008</v>
      </c>
      <c r="NQ102">
        <f t="shared" si="65"/>
        <v>508.64099999999996</v>
      </c>
      <c r="NR102">
        <f t="shared" si="65"/>
        <v>499.13000000000005</v>
      </c>
      <c r="NS102">
        <f t="shared" si="65"/>
        <v>593.67999999999995</v>
      </c>
      <c r="NT102">
        <f t="shared" si="65"/>
        <v>586.08000000000004</v>
      </c>
      <c r="NU102">
        <f t="shared" si="65"/>
        <v>605.68999999999994</v>
      </c>
      <c r="NV102">
        <f t="shared" si="65"/>
        <v>595.375</v>
      </c>
      <c r="NW102">
        <f t="shared" si="66"/>
        <v>587.93000000000006</v>
      </c>
      <c r="NX102">
        <f t="shared" si="66"/>
        <v>474.71000000000009</v>
      </c>
      <c r="NY102">
        <f t="shared" si="66"/>
        <v>531.375</v>
      </c>
      <c r="NZ102">
        <f t="shared" si="66"/>
        <v>677.76900000000001</v>
      </c>
      <c r="OA102">
        <f t="shared" si="66"/>
        <v>666.81000000000006</v>
      </c>
      <c r="OB102">
        <f t="shared" si="66"/>
        <v>552.78000000000009</v>
      </c>
      <c r="OC102">
        <f t="shared" si="66"/>
        <v>465.46000000000004</v>
      </c>
      <c r="OD102">
        <f t="shared" si="66"/>
        <v>568.68999999999994</v>
      </c>
      <c r="OE102">
        <f t="shared" si="66"/>
        <v>519.11</v>
      </c>
      <c r="OF102">
        <f t="shared" si="66"/>
        <v>633.29200000000003</v>
      </c>
      <c r="OG102">
        <f t="shared" si="66"/>
        <v>532.06000000000006</v>
      </c>
      <c r="OH102">
        <f t="shared" si="66"/>
        <v>529.84</v>
      </c>
      <c r="OI102">
        <f t="shared" si="66"/>
        <v>594.21600000000001</v>
      </c>
      <c r="OJ102">
        <f t="shared" si="66"/>
        <v>581.22400000000005</v>
      </c>
      <c r="OK102">
        <f t="shared" si="66"/>
        <v>573.13</v>
      </c>
      <c r="OL102">
        <f t="shared" si="66"/>
        <v>543.9</v>
      </c>
      <c r="OM102">
        <f t="shared" si="66"/>
        <v>543.9</v>
      </c>
      <c r="ON102">
        <f t="shared" si="66"/>
        <v>624.21199999999988</v>
      </c>
      <c r="OO102">
        <f t="shared" si="66"/>
        <v>486.66800000000001</v>
      </c>
      <c r="OP102">
        <f t="shared" si="66"/>
        <v>539.09</v>
      </c>
      <c r="OQ102">
        <f t="shared" si="66"/>
        <v>556.48</v>
      </c>
      <c r="OR102">
        <f t="shared" si="66"/>
        <v>934.80000000000007</v>
      </c>
      <c r="OS102">
        <f t="shared" si="66"/>
        <v>519.11</v>
      </c>
      <c r="OT102">
        <f t="shared" si="66"/>
        <v>535.47</v>
      </c>
      <c r="OU102">
        <f t="shared" si="66"/>
        <v>530.58000000000004</v>
      </c>
      <c r="OV102">
        <f t="shared" si="66"/>
        <v>606.43000000000006</v>
      </c>
      <c r="OW102">
        <f t="shared" si="66"/>
        <v>580.98</v>
      </c>
      <c r="OX102">
        <f t="shared" si="66"/>
        <v>604.21</v>
      </c>
      <c r="OY102">
        <f t="shared" si="66"/>
        <v>713.28599999999994</v>
      </c>
      <c r="OZ102">
        <f t="shared" si="66"/>
        <v>503.20000000000005</v>
      </c>
      <c r="PA102">
        <f t="shared" si="66"/>
        <v>630.11000000000013</v>
      </c>
      <c r="PB102">
        <f t="shared" si="66"/>
        <v>571.28000000000009</v>
      </c>
      <c r="PC102">
        <f t="shared" si="66"/>
        <v>533.54</v>
      </c>
      <c r="PD102">
        <f t="shared" si="66"/>
        <v>510.97</v>
      </c>
      <c r="PE102">
        <f t="shared" si="66"/>
        <v>563.178</v>
      </c>
      <c r="PF102">
        <f t="shared" si="66"/>
        <v>569.43000000000006</v>
      </c>
      <c r="PG102">
        <f t="shared" si="66"/>
        <v>572.02</v>
      </c>
      <c r="PH102">
        <f t="shared" si="66"/>
        <v>666.74</v>
      </c>
      <c r="PI102">
        <f t="shared" si="66"/>
        <v>563.5100000000001</v>
      </c>
      <c r="PJ102">
        <f t="shared" si="66"/>
        <v>499.5</v>
      </c>
      <c r="PK102">
        <f t="shared" si="66"/>
        <v>583.49</v>
      </c>
      <c r="PL102">
        <f t="shared" si="66"/>
        <v>564.99</v>
      </c>
      <c r="PM102">
        <f t="shared" si="66"/>
        <v>491.73</v>
      </c>
      <c r="PN102">
        <f t="shared" si="66"/>
        <v>675.24</v>
      </c>
      <c r="PO102">
        <f t="shared" si="66"/>
        <v>489.834</v>
      </c>
      <c r="PP102">
        <f t="shared" si="66"/>
        <v>568.35</v>
      </c>
      <c r="PQ102">
        <f t="shared" si="66"/>
        <v>565.84700000000009</v>
      </c>
      <c r="PR102">
        <f t="shared" si="66"/>
        <v>559.07000000000005</v>
      </c>
      <c r="PS102">
        <f t="shared" si="66"/>
        <v>526.14</v>
      </c>
      <c r="PT102">
        <f t="shared" si="66"/>
        <v>528.15700000000004</v>
      </c>
      <c r="PU102">
        <f t="shared" si="66"/>
        <v>509.86000000000007</v>
      </c>
      <c r="PV102">
        <f t="shared" si="66"/>
        <v>648.20999999999992</v>
      </c>
      <c r="PW102">
        <f t="shared" si="66"/>
        <v>566.1</v>
      </c>
      <c r="PX102">
        <f t="shared" si="66"/>
        <v>554.63</v>
      </c>
      <c r="PY102">
        <f t="shared" si="66"/>
        <v>555.37</v>
      </c>
      <c r="PZ102">
        <f t="shared" si="66"/>
        <v>564.97500000000002</v>
      </c>
      <c r="QA102">
        <f t="shared" si="66"/>
        <v>601.55600000000004</v>
      </c>
      <c r="QB102">
        <f t="shared" si="66"/>
        <v>636.4</v>
      </c>
      <c r="QC102">
        <f t="shared" si="66"/>
        <v>571.65</v>
      </c>
      <c r="QD102">
        <f t="shared" si="66"/>
        <v>558.33000000000004</v>
      </c>
      <c r="QE102">
        <f t="shared" si="66"/>
        <v>800.976</v>
      </c>
      <c r="QF102">
        <f t="shared" si="66"/>
        <v>597.18000000000006</v>
      </c>
      <c r="QG102">
        <f t="shared" si="66"/>
        <v>529.58400000000006</v>
      </c>
      <c r="QH102">
        <f t="shared" si="66"/>
        <v>519.11</v>
      </c>
      <c r="QI102">
        <f t="shared" si="67"/>
        <v>473.97</v>
      </c>
      <c r="QJ102">
        <f t="shared" si="67"/>
        <v>691.08600000000001</v>
      </c>
      <c r="QK102">
        <f t="shared" si="67"/>
        <v>701.4369999999999</v>
      </c>
      <c r="QL102">
        <f t="shared" si="67"/>
        <v>559.43999999999994</v>
      </c>
      <c r="QM102">
        <f t="shared" si="67"/>
        <v>666.11999999999989</v>
      </c>
      <c r="QN102">
        <f t="shared" si="67"/>
        <v>631.9</v>
      </c>
      <c r="QO102">
        <f t="shared" si="67"/>
        <v>568.32000000000005</v>
      </c>
      <c r="QP102">
        <f t="shared" si="67"/>
        <v>504.82799999999997</v>
      </c>
      <c r="QQ102">
        <f t="shared" si="67"/>
        <v>539.09</v>
      </c>
      <c r="QR102">
        <f t="shared" si="67"/>
        <v>472.12</v>
      </c>
      <c r="QS102">
        <f t="shared" si="67"/>
        <v>476.31600000000003</v>
      </c>
      <c r="QT102">
        <f t="shared" si="67"/>
        <v>555.22</v>
      </c>
      <c r="QU102">
        <f t="shared" si="67"/>
        <v>641.69999999999993</v>
      </c>
      <c r="QV102">
        <f t="shared" si="67"/>
        <v>636.12800000000004</v>
      </c>
      <c r="QW102">
        <f t="shared" si="67"/>
        <v>559.07000000000005</v>
      </c>
      <c r="QX102">
        <f t="shared" si="67"/>
        <v>555.37</v>
      </c>
      <c r="QY102">
        <f t="shared" si="67"/>
        <v>479.15000000000003</v>
      </c>
      <c r="QZ102">
        <f t="shared" si="67"/>
        <v>786.26699999999994</v>
      </c>
      <c r="RA102">
        <f t="shared" si="67"/>
        <v>524.48800000000006</v>
      </c>
      <c r="RB102">
        <f t="shared" si="67"/>
        <v>676.51200000000006</v>
      </c>
      <c r="RC102">
        <f t="shared" si="67"/>
        <v>522.81000000000006</v>
      </c>
      <c r="RD102">
        <f t="shared" si="67"/>
        <v>535.02</v>
      </c>
      <c r="RE102">
        <f t="shared" si="67"/>
        <v>557.22</v>
      </c>
      <c r="RF102">
        <f t="shared" si="67"/>
        <v>511.34</v>
      </c>
      <c r="RG102">
        <f t="shared" si="67"/>
        <v>658.11199999999997</v>
      </c>
      <c r="RH102">
        <f t="shared" si="67"/>
        <v>579.79</v>
      </c>
      <c r="RI102">
        <f t="shared" si="67"/>
        <v>559.07000000000005</v>
      </c>
      <c r="RJ102">
        <f t="shared" si="67"/>
        <v>651.20000000000005</v>
      </c>
      <c r="RK102">
        <f t="shared" si="67"/>
        <v>633.09</v>
      </c>
      <c r="RL102">
        <f t="shared" si="67"/>
        <v>483.22</v>
      </c>
      <c r="RM102">
        <f t="shared" si="67"/>
        <v>484.33000000000004</v>
      </c>
      <c r="RN102">
        <f t="shared" si="67"/>
        <v>526.88</v>
      </c>
      <c r="RO102">
        <f t="shared" si="67"/>
        <v>574.98</v>
      </c>
      <c r="RP102">
        <f t="shared" si="67"/>
        <v>587.16300000000001</v>
      </c>
      <c r="RQ102">
        <f t="shared" si="67"/>
        <v>681.52800000000002</v>
      </c>
      <c r="RR102">
        <f t="shared" si="67"/>
        <v>647.85599999999999</v>
      </c>
      <c r="RS102">
        <f t="shared" si="67"/>
        <v>547.97</v>
      </c>
      <c r="RT102">
        <f t="shared" si="67"/>
        <v>542.41999999999996</v>
      </c>
      <c r="RU102">
        <f t="shared" si="67"/>
        <v>543.9</v>
      </c>
      <c r="RV102">
        <f t="shared" si="67"/>
        <v>793.03700000000003</v>
      </c>
      <c r="RW102">
        <f t="shared" si="67"/>
        <v>535.02</v>
      </c>
      <c r="RX102">
        <f t="shared" si="67"/>
        <v>600.14</v>
      </c>
      <c r="RY102">
        <f t="shared" si="67"/>
        <v>532.06000000000006</v>
      </c>
      <c r="RZ102">
        <f t="shared" si="67"/>
        <v>806.15700000000004</v>
      </c>
      <c r="SA102">
        <f t="shared" si="67"/>
        <v>638.25</v>
      </c>
      <c r="SB102">
        <f t="shared" si="67"/>
        <v>522.81000000000006</v>
      </c>
      <c r="SC102">
        <f t="shared" si="67"/>
        <v>668.56500000000005</v>
      </c>
      <c r="SD102">
        <f t="shared" si="67"/>
        <v>621.6</v>
      </c>
      <c r="SE102">
        <f t="shared" si="67"/>
        <v>537.24</v>
      </c>
      <c r="SF102">
        <f t="shared" si="67"/>
        <v>818.38099999999997</v>
      </c>
      <c r="SG102">
        <f t="shared" si="67"/>
        <v>667.48</v>
      </c>
    </row>
    <row r="103" spans="1:501" ht="13.5" customHeight="1">
      <c r="A103">
        <v>2016</v>
      </c>
      <c r="B103">
        <f t="shared" si="68"/>
        <v>596.81000000000006</v>
      </c>
      <c r="C103">
        <f t="shared" ref="C103:BN105" si="69">+C81*C89</f>
        <v>590.52</v>
      </c>
      <c r="D103">
        <f t="shared" si="69"/>
        <v>476.56000000000006</v>
      </c>
      <c r="E103">
        <f t="shared" si="69"/>
        <v>589.04</v>
      </c>
      <c r="F103">
        <f t="shared" si="69"/>
        <v>509.49</v>
      </c>
      <c r="G103">
        <f t="shared" si="69"/>
        <v>592.74</v>
      </c>
      <c r="H103">
        <f t="shared" si="69"/>
        <v>523.91999999999996</v>
      </c>
      <c r="I103">
        <f t="shared" si="69"/>
        <v>619.476</v>
      </c>
      <c r="J103">
        <f t="shared" si="69"/>
        <v>597.52800000000002</v>
      </c>
      <c r="K103">
        <f t="shared" si="69"/>
        <v>505.05</v>
      </c>
      <c r="L103">
        <f t="shared" si="69"/>
        <v>671.04399999999998</v>
      </c>
      <c r="M103">
        <f t="shared" si="69"/>
        <v>717.99199999999996</v>
      </c>
      <c r="N103">
        <f t="shared" si="69"/>
        <v>651.22199999999998</v>
      </c>
      <c r="O103">
        <f t="shared" si="69"/>
        <v>670.03200000000004</v>
      </c>
      <c r="P103">
        <f t="shared" si="69"/>
        <v>638.62</v>
      </c>
      <c r="Q103">
        <f t="shared" si="69"/>
        <v>536.5</v>
      </c>
      <c r="R103">
        <f t="shared" si="69"/>
        <v>578.31000000000006</v>
      </c>
      <c r="S103">
        <f t="shared" si="69"/>
        <v>548.53499999999997</v>
      </c>
      <c r="T103">
        <f t="shared" si="69"/>
        <v>525.77</v>
      </c>
      <c r="U103">
        <f t="shared" si="69"/>
        <v>612.72</v>
      </c>
      <c r="V103">
        <f t="shared" si="69"/>
        <v>499.87</v>
      </c>
      <c r="W103">
        <f t="shared" si="69"/>
        <v>620.12</v>
      </c>
      <c r="X103">
        <f t="shared" si="69"/>
        <v>699.38</v>
      </c>
      <c r="Y103">
        <f t="shared" si="69"/>
        <v>497.65000000000003</v>
      </c>
      <c r="Z103">
        <f t="shared" si="69"/>
        <v>535.02</v>
      </c>
      <c r="AA103">
        <f t="shared" si="69"/>
        <v>596.81000000000006</v>
      </c>
      <c r="AB103">
        <f t="shared" si="69"/>
        <v>642.42000000000007</v>
      </c>
      <c r="AC103">
        <f t="shared" si="69"/>
        <v>673.78499999999997</v>
      </c>
      <c r="AD103">
        <f t="shared" si="69"/>
        <v>596.98800000000006</v>
      </c>
      <c r="AE103">
        <f t="shared" si="69"/>
        <v>552.78000000000009</v>
      </c>
      <c r="AF103">
        <f t="shared" si="69"/>
        <v>456.58000000000004</v>
      </c>
      <c r="AG103">
        <f t="shared" si="69"/>
        <v>529.1</v>
      </c>
      <c r="AH103">
        <f t="shared" si="69"/>
        <v>538.72</v>
      </c>
      <c r="AI103">
        <f t="shared" si="69"/>
        <v>609.02</v>
      </c>
      <c r="AJ103">
        <f t="shared" si="69"/>
        <v>588.30000000000007</v>
      </c>
      <c r="AK103">
        <f t="shared" si="69"/>
        <v>691.83999999999992</v>
      </c>
      <c r="AL103">
        <f t="shared" si="69"/>
        <v>633.94999999999993</v>
      </c>
      <c r="AM103">
        <f t="shared" si="69"/>
        <v>544.27</v>
      </c>
      <c r="AN103">
        <f t="shared" si="69"/>
        <v>537.24</v>
      </c>
      <c r="AO103">
        <f t="shared" si="69"/>
        <v>630.48</v>
      </c>
      <c r="AP103">
        <f t="shared" si="69"/>
        <v>641.43200000000002</v>
      </c>
      <c r="AQ103">
        <f t="shared" si="69"/>
        <v>508.72800000000001</v>
      </c>
      <c r="AR103">
        <f t="shared" si="69"/>
        <v>560.91999999999996</v>
      </c>
      <c r="AS103">
        <f t="shared" si="69"/>
        <v>582.19900000000007</v>
      </c>
      <c r="AT103">
        <f t="shared" si="69"/>
        <v>626.86399999999992</v>
      </c>
      <c r="AU103">
        <f t="shared" si="69"/>
        <v>563.88</v>
      </c>
      <c r="AV103">
        <f t="shared" si="69"/>
        <v>469.16</v>
      </c>
      <c r="AW103">
        <f t="shared" si="69"/>
        <v>518.37</v>
      </c>
      <c r="AX103">
        <f t="shared" si="69"/>
        <v>521.33000000000004</v>
      </c>
      <c r="AY103">
        <f t="shared" si="69"/>
        <v>779.88</v>
      </c>
      <c r="AZ103">
        <f t="shared" si="69"/>
        <v>611.47799999999995</v>
      </c>
      <c r="BA103">
        <f t="shared" si="69"/>
        <v>705.64</v>
      </c>
      <c r="BB103">
        <f t="shared" si="69"/>
        <v>536.87</v>
      </c>
      <c r="BC103">
        <f t="shared" si="69"/>
        <v>431.79</v>
      </c>
      <c r="BD103">
        <f t="shared" si="69"/>
        <v>721.15300000000013</v>
      </c>
      <c r="BE103">
        <f t="shared" si="69"/>
        <v>526.5100000000001</v>
      </c>
      <c r="BF103">
        <f t="shared" si="69"/>
        <v>562.4</v>
      </c>
      <c r="BG103">
        <f t="shared" si="69"/>
        <v>676.91399999999999</v>
      </c>
      <c r="BH103">
        <f t="shared" si="69"/>
        <v>569.23500000000001</v>
      </c>
      <c r="BI103">
        <f t="shared" si="69"/>
        <v>441.04</v>
      </c>
      <c r="BJ103">
        <f t="shared" si="69"/>
        <v>758.4</v>
      </c>
      <c r="BK103">
        <f t="shared" si="69"/>
        <v>475.82</v>
      </c>
      <c r="BL103">
        <f t="shared" si="69"/>
        <v>567.25599999999997</v>
      </c>
      <c r="BM103">
        <f t="shared" si="69"/>
        <v>573.88799999999992</v>
      </c>
      <c r="BN103">
        <f t="shared" si="69"/>
        <v>670.41899999999998</v>
      </c>
      <c r="BO103">
        <f t="shared" si="61"/>
        <v>520.22</v>
      </c>
      <c r="BP103">
        <f t="shared" si="61"/>
        <v>500.24</v>
      </c>
      <c r="BQ103">
        <f t="shared" si="61"/>
        <v>488.40000000000003</v>
      </c>
      <c r="BR103">
        <f t="shared" si="61"/>
        <v>721.59999999999991</v>
      </c>
      <c r="BS103">
        <f t="shared" si="61"/>
        <v>593.48</v>
      </c>
      <c r="BT103">
        <f t="shared" si="61"/>
        <v>497.65000000000003</v>
      </c>
      <c r="BU103">
        <f t="shared" si="61"/>
        <v>673.42599999999993</v>
      </c>
      <c r="BV103">
        <f t="shared" si="61"/>
        <v>541.31000000000006</v>
      </c>
      <c r="BW103">
        <f t="shared" si="61"/>
        <v>553.15</v>
      </c>
      <c r="BX103">
        <f t="shared" si="61"/>
        <v>531.32000000000005</v>
      </c>
      <c r="BY103">
        <f t="shared" si="61"/>
        <v>871.91</v>
      </c>
      <c r="BZ103">
        <f t="shared" si="61"/>
        <v>525.03000000000009</v>
      </c>
      <c r="CA103">
        <f t="shared" si="61"/>
        <v>590.52</v>
      </c>
      <c r="CB103">
        <f t="shared" si="61"/>
        <v>512.82000000000005</v>
      </c>
      <c r="CC103">
        <f t="shared" si="61"/>
        <v>595.24200000000008</v>
      </c>
      <c r="CD103">
        <f t="shared" si="61"/>
        <v>575.91000000000008</v>
      </c>
      <c r="CE103">
        <f t="shared" si="61"/>
        <v>503.94</v>
      </c>
      <c r="CF103">
        <f t="shared" si="61"/>
        <v>532.87599999999998</v>
      </c>
      <c r="CG103">
        <f t="shared" si="61"/>
        <v>516.52</v>
      </c>
      <c r="CH103">
        <f t="shared" si="61"/>
        <v>620.12</v>
      </c>
      <c r="CI103">
        <f t="shared" si="61"/>
        <v>554.89599999999996</v>
      </c>
      <c r="CJ103">
        <f t="shared" si="61"/>
        <v>544.27</v>
      </c>
      <c r="CK103">
        <f t="shared" si="61"/>
        <v>607.91000000000008</v>
      </c>
      <c r="CL103">
        <f t="shared" si="61"/>
        <v>536.87</v>
      </c>
      <c r="CM103">
        <f t="shared" si="61"/>
        <v>642.572</v>
      </c>
      <c r="CN103">
        <f t="shared" si="61"/>
        <v>529.84</v>
      </c>
      <c r="CO103">
        <f t="shared" si="61"/>
        <v>746.13</v>
      </c>
      <c r="CP103">
        <f t="shared" si="61"/>
        <v>801.024</v>
      </c>
      <c r="CQ103">
        <f t="shared" si="61"/>
        <v>589.04</v>
      </c>
      <c r="CR103">
        <f t="shared" si="61"/>
        <v>550.56000000000006</v>
      </c>
      <c r="CS103">
        <f t="shared" si="61"/>
        <v>793.94</v>
      </c>
      <c r="CT103">
        <f t="shared" si="61"/>
        <v>475.45000000000005</v>
      </c>
      <c r="CU103">
        <f t="shared" si="61"/>
        <v>543.53000000000009</v>
      </c>
      <c r="CV103">
        <f t="shared" si="61"/>
        <v>529.40800000000002</v>
      </c>
      <c r="CW103">
        <f t="shared" si="61"/>
        <v>548.71</v>
      </c>
      <c r="CX103">
        <f t="shared" si="61"/>
        <v>679.29599999999994</v>
      </c>
      <c r="CY103">
        <f t="shared" si="61"/>
        <v>574.72500000000002</v>
      </c>
      <c r="CZ103">
        <f t="shared" si="61"/>
        <v>556.99800000000005</v>
      </c>
      <c r="DA103">
        <f t="shared" si="61"/>
        <v>559.43999999999994</v>
      </c>
      <c r="DB103">
        <f t="shared" si="61"/>
        <v>581.64</v>
      </c>
      <c r="DC103">
        <f t="shared" si="61"/>
        <v>605.68999999999994</v>
      </c>
      <c r="DD103">
        <f t="shared" si="61"/>
        <v>529.84</v>
      </c>
      <c r="DE103">
        <f t="shared" si="61"/>
        <v>545.38</v>
      </c>
      <c r="DF103">
        <f t="shared" si="61"/>
        <v>536.5</v>
      </c>
      <c r="DG103">
        <f t="shared" si="61"/>
        <v>555</v>
      </c>
      <c r="DH103">
        <f t="shared" si="61"/>
        <v>766.65499999999997</v>
      </c>
      <c r="DI103">
        <f t="shared" si="61"/>
        <v>531.32000000000005</v>
      </c>
      <c r="DJ103">
        <f t="shared" si="61"/>
        <v>597.99599999999998</v>
      </c>
      <c r="DK103">
        <f t="shared" si="61"/>
        <v>523.18000000000006</v>
      </c>
      <c r="DL103">
        <f t="shared" si="61"/>
        <v>631.96</v>
      </c>
      <c r="DM103">
        <f t="shared" si="61"/>
        <v>538.72</v>
      </c>
      <c r="DN103">
        <f t="shared" si="61"/>
        <v>642.63499999999999</v>
      </c>
      <c r="DO103">
        <f t="shared" si="61"/>
        <v>519.85</v>
      </c>
      <c r="DP103">
        <f t="shared" si="61"/>
        <v>525.54499999999996</v>
      </c>
      <c r="DQ103">
        <f t="shared" si="61"/>
        <v>583.63199999999995</v>
      </c>
      <c r="DR103">
        <f t="shared" si="61"/>
        <v>574.05599999999993</v>
      </c>
      <c r="DS103">
        <f t="shared" si="61"/>
        <v>529.84</v>
      </c>
      <c r="DT103">
        <f t="shared" si="61"/>
        <v>594.59</v>
      </c>
      <c r="DU103">
        <f t="shared" si="61"/>
        <v>622.71</v>
      </c>
      <c r="DV103">
        <f t="shared" si="61"/>
        <v>551.30000000000007</v>
      </c>
      <c r="DW103">
        <f t="shared" si="61"/>
        <v>539.46</v>
      </c>
      <c r="DX103">
        <f t="shared" si="61"/>
        <v>696.78399999999999</v>
      </c>
      <c r="DY103">
        <f t="shared" si="61"/>
        <v>696.86999999999989</v>
      </c>
      <c r="DZ103">
        <f t="shared" si="61"/>
        <v>556.85</v>
      </c>
      <c r="EA103">
        <f t="shared" si="62"/>
        <v>555.37</v>
      </c>
      <c r="EB103">
        <f t="shared" si="62"/>
        <v>574.18500000000006</v>
      </c>
      <c r="EC103">
        <f t="shared" si="62"/>
        <v>632.16</v>
      </c>
      <c r="ED103">
        <f t="shared" si="62"/>
        <v>548.16699999999992</v>
      </c>
      <c r="EE103">
        <f t="shared" si="62"/>
        <v>459.30500000000001</v>
      </c>
      <c r="EF103">
        <f t="shared" si="62"/>
        <v>617.53000000000009</v>
      </c>
      <c r="EG103">
        <f t="shared" si="62"/>
        <v>815.86799999999994</v>
      </c>
      <c r="EH103">
        <f t="shared" si="62"/>
        <v>625.15200000000016</v>
      </c>
      <c r="EI103">
        <f t="shared" si="62"/>
        <v>670.81000000000006</v>
      </c>
      <c r="EJ103">
        <f t="shared" si="62"/>
        <v>490.99</v>
      </c>
      <c r="EK103">
        <f t="shared" si="62"/>
        <v>564.25</v>
      </c>
      <c r="EL103">
        <f t="shared" si="62"/>
        <v>550.23500000000001</v>
      </c>
      <c r="EM103">
        <f t="shared" si="62"/>
        <v>556.85</v>
      </c>
      <c r="EN103">
        <f t="shared" si="62"/>
        <v>496.53999999999996</v>
      </c>
      <c r="EO103">
        <f t="shared" si="62"/>
        <v>590.18999999999994</v>
      </c>
      <c r="EP103">
        <f t="shared" si="62"/>
        <v>591.63</v>
      </c>
      <c r="EQ103">
        <f t="shared" si="62"/>
        <v>515.87100000000009</v>
      </c>
      <c r="ER103">
        <f t="shared" si="62"/>
        <v>601.42500000000007</v>
      </c>
      <c r="ES103">
        <f t="shared" si="62"/>
        <v>543.03899999999999</v>
      </c>
      <c r="ET103">
        <f t="shared" si="62"/>
        <v>608.3839999999999</v>
      </c>
      <c r="EU103">
        <f t="shared" si="62"/>
        <v>584.23</v>
      </c>
      <c r="EV103">
        <f t="shared" si="62"/>
        <v>555.74</v>
      </c>
      <c r="EW103">
        <f t="shared" si="62"/>
        <v>696.4369999999999</v>
      </c>
      <c r="EX103">
        <f t="shared" si="62"/>
        <v>495.06000000000006</v>
      </c>
      <c r="EY103">
        <f t="shared" si="62"/>
        <v>600.14</v>
      </c>
      <c r="EZ103">
        <f t="shared" si="62"/>
        <v>529.1</v>
      </c>
      <c r="FA103">
        <f t="shared" si="62"/>
        <v>751.26700000000017</v>
      </c>
      <c r="FB103">
        <f t="shared" si="62"/>
        <v>473.6</v>
      </c>
      <c r="FC103">
        <f t="shared" si="62"/>
        <v>932.4319999999999</v>
      </c>
      <c r="FD103">
        <f t="shared" si="62"/>
        <v>551.89200000000005</v>
      </c>
      <c r="FE103">
        <f t="shared" si="62"/>
        <v>695.14599999999996</v>
      </c>
      <c r="FF103">
        <f t="shared" si="62"/>
        <v>500.61000000000007</v>
      </c>
      <c r="FG103">
        <f t="shared" si="62"/>
        <v>537.24</v>
      </c>
      <c r="FH103">
        <f t="shared" si="62"/>
        <v>666</v>
      </c>
      <c r="FI103">
        <f t="shared" si="62"/>
        <v>628.02199999999993</v>
      </c>
      <c r="FJ103">
        <f t="shared" si="62"/>
        <v>580.53000000000009</v>
      </c>
      <c r="FK103">
        <f t="shared" si="62"/>
        <v>753.13600000000008</v>
      </c>
      <c r="FL103">
        <f t="shared" si="62"/>
        <v>641.42400000000009</v>
      </c>
      <c r="FM103">
        <f t="shared" si="62"/>
        <v>639.73</v>
      </c>
      <c r="FN103">
        <f t="shared" si="62"/>
        <v>532.43000000000006</v>
      </c>
      <c r="FO103">
        <f t="shared" si="62"/>
        <v>594.43200000000002</v>
      </c>
      <c r="FP103">
        <f t="shared" si="62"/>
        <v>497.28000000000003</v>
      </c>
      <c r="FQ103">
        <f t="shared" si="62"/>
        <v>630.85</v>
      </c>
      <c r="FR103">
        <f t="shared" si="62"/>
        <v>723.64599999999996</v>
      </c>
      <c r="FS103">
        <f t="shared" si="62"/>
        <v>562.77</v>
      </c>
      <c r="FT103">
        <f t="shared" si="62"/>
        <v>473.97</v>
      </c>
      <c r="FU103">
        <f t="shared" si="62"/>
        <v>582.38</v>
      </c>
      <c r="FV103">
        <f t="shared" si="62"/>
        <v>534.65</v>
      </c>
      <c r="FW103">
        <f t="shared" si="62"/>
        <v>562.77</v>
      </c>
      <c r="FX103">
        <f t="shared" si="62"/>
        <v>493.95000000000005</v>
      </c>
      <c r="FY103">
        <f t="shared" si="62"/>
        <v>597.18000000000006</v>
      </c>
      <c r="FZ103">
        <f t="shared" si="62"/>
        <v>576.42000000000007</v>
      </c>
      <c r="GA103">
        <f t="shared" si="62"/>
        <v>670.07</v>
      </c>
      <c r="GB103">
        <f t="shared" si="62"/>
        <v>623.08000000000004</v>
      </c>
      <c r="GC103">
        <f t="shared" si="62"/>
        <v>587.18999999999994</v>
      </c>
      <c r="GD103">
        <f t="shared" si="62"/>
        <v>498.39</v>
      </c>
      <c r="GE103">
        <f t="shared" si="62"/>
        <v>552.04</v>
      </c>
      <c r="GF103">
        <f t="shared" si="62"/>
        <v>477.67</v>
      </c>
      <c r="GG103">
        <f t="shared" si="62"/>
        <v>594.96</v>
      </c>
      <c r="GH103">
        <f t="shared" si="62"/>
        <v>506.84800000000001</v>
      </c>
      <c r="GI103">
        <f t="shared" si="62"/>
        <v>713.88400000000001</v>
      </c>
      <c r="GJ103">
        <f t="shared" si="62"/>
        <v>504.31000000000006</v>
      </c>
      <c r="GK103">
        <f t="shared" si="62"/>
        <v>536.87</v>
      </c>
      <c r="GL103">
        <f t="shared" si="62"/>
        <v>638.62</v>
      </c>
      <c r="GM103">
        <f t="shared" si="63"/>
        <v>591.38099999999997</v>
      </c>
      <c r="GN103">
        <f t="shared" si="63"/>
        <v>593.48</v>
      </c>
      <c r="GO103">
        <f t="shared" si="63"/>
        <v>527.25</v>
      </c>
      <c r="GP103">
        <f t="shared" si="63"/>
        <v>519.11</v>
      </c>
      <c r="GQ103">
        <f t="shared" si="63"/>
        <v>557.22</v>
      </c>
      <c r="GR103">
        <f t="shared" si="63"/>
        <v>477.28</v>
      </c>
      <c r="GS103">
        <f t="shared" si="63"/>
        <v>661.93000000000006</v>
      </c>
      <c r="GT103">
        <f t="shared" si="63"/>
        <v>629.04200000000003</v>
      </c>
      <c r="GU103">
        <f t="shared" si="63"/>
        <v>520.22</v>
      </c>
      <c r="GV103">
        <f t="shared" si="63"/>
        <v>531.68999999999994</v>
      </c>
      <c r="GW103">
        <f t="shared" si="63"/>
        <v>537.58800000000008</v>
      </c>
      <c r="GX103">
        <f t="shared" si="63"/>
        <v>532.06000000000006</v>
      </c>
      <c r="GY103">
        <f t="shared" si="63"/>
        <v>552.04</v>
      </c>
      <c r="GZ103">
        <f t="shared" si="63"/>
        <v>530.58000000000004</v>
      </c>
      <c r="HA103">
        <f t="shared" si="63"/>
        <v>566.97900000000004</v>
      </c>
      <c r="HB103">
        <f t="shared" si="63"/>
        <v>516.52</v>
      </c>
      <c r="HC103">
        <f t="shared" si="63"/>
        <v>764.53600000000006</v>
      </c>
      <c r="HD103">
        <f t="shared" si="63"/>
        <v>521.33000000000004</v>
      </c>
      <c r="HE103">
        <f t="shared" si="63"/>
        <v>539.46</v>
      </c>
      <c r="HF103">
        <f t="shared" si="63"/>
        <v>582.75</v>
      </c>
      <c r="HG103">
        <f t="shared" si="63"/>
        <v>490.98500000000001</v>
      </c>
      <c r="HH103">
        <f t="shared" si="63"/>
        <v>549.82000000000005</v>
      </c>
      <c r="HI103">
        <f t="shared" si="63"/>
        <v>587.18999999999994</v>
      </c>
      <c r="HJ103">
        <f t="shared" si="63"/>
        <v>742.94599999999991</v>
      </c>
      <c r="HK103">
        <f t="shared" si="63"/>
        <v>739.44199999999989</v>
      </c>
      <c r="HL103">
        <f t="shared" si="63"/>
        <v>610.13</v>
      </c>
      <c r="HM103">
        <f t="shared" si="63"/>
        <v>556.11</v>
      </c>
      <c r="HN103">
        <f t="shared" si="63"/>
        <v>456.58000000000004</v>
      </c>
      <c r="HO103">
        <f t="shared" si="63"/>
        <v>557.59</v>
      </c>
      <c r="HP103">
        <f t="shared" si="63"/>
        <v>604.21</v>
      </c>
      <c r="HQ103">
        <f t="shared" si="63"/>
        <v>623.08000000000004</v>
      </c>
      <c r="HR103">
        <f t="shared" si="63"/>
        <v>595.94399999999996</v>
      </c>
      <c r="HS103">
        <f t="shared" si="63"/>
        <v>590.07000000000005</v>
      </c>
      <c r="HT103">
        <f t="shared" si="63"/>
        <v>872.09199999999998</v>
      </c>
      <c r="HU103">
        <f t="shared" si="63"/>
        <v>455.1</v>
      </c>
      <c r="HV103">
        <f t="shared" si="63"/>
        <v>725.08800000000008</v>
      </c>
      <c r="HW103">
        <f t="shared" si="63"/>
        <v>634.44000000000005</v>
      </c>
      <c r="HX103">
        <f t="shared" si="63"/>
        <v>468.05</v>
      </c>
      <c r="HY103">
        <f t="shared" si="63"/>
        <v>589.04</v>
      </c>
      <c r="HZ103">
        <f t="shared" si="63"/>
        <v>654.69599999999991</v>
      </c>
      <c r="IA103">
        <f t="shared" si="63"/>
        <v>614.20000000000005</v>
      </c>
      <c r="IB103">
        <f t="shared" si="63"/>
        <v>681.45</v>
      </c>
      <c r="IC103">
        <f t="shared" si="63"/>
        <v>501.35</v>
      </c>
      <c r="ID103">
        <f t="shared" si="63"/>
        <v>476.19</v>
      </c>
      <c r="IE103">
        <f t="shared" si="63"/>
        <v>661.18100000000004</v>
      </c>
      <c r="IF103">
        <f t="shared" si="63"/>
        <v>620.49</v>
      </c>
      <c r="IG103">
        <f t="shared" si="63"/>
        <v>565.73</v>
      </c>
      <c r="IH103">
        <f t="shared" si="63"/>
        <v>818.55899999999997</v>
      </c>
      <c r="II103">
        <f t="shared" si="63"/>
        <v>614.20000000000005</v>
      </c>
      <c r="IJ103">
        <f t="shared" si="63"/>
        <v>634.18000000000006</v>
      </c>
      <c r="IK103">
        <f t="shared" si="63"/>
        <v>536.5</v>
      </c>
      <c r="IL103">
        <f t="shared" si="63"/>
        <v>572.02</v>
      </c>
      <c r="IM103">
        <f t="shared" si="63"/>
        <v>799.45</v>
      </c>
      <c r="IN103">
        <f t="shared" si="63"/>
        <v>499.87</v>
      </c>
      <c r="IO103">
        <f t="shared" si="63"/>
        <v>483.59</v>
      </c>
      <c r="IP103">
        <f t="shared" si="63"/>
        <v>522.43999999999994</v>
      </c>
      <c r="IQ103">
        <f t="shared" si="63"/>
        <v>525.4</v>
      </c>
      <c r="IR103">
        <f t="shared" si="63"/>
        <v>593.21600000000001</v>
      </c>
      <c r="IS103">
        <f t="shared" si="63"/>
        <v>532.06000000000006</v>
      </c>
      <c r="IT103">
        <f t="shared" si="63"/>
        <v>492.84</v>
      </c>
      <c r="IU103">
        <f t="shared" si="63"/>
        <v>554.4</v>
      </c>
      <c r="IV103">
        <f t="shared" si="63"/>
        <v>527.47799999999995</v>
      </c>
      <c r="IW103">
        <f t="shared" si="63"/>
        <v>528.36</v>
      </c>
      <c r="IX103">
        <f t="shared" si="63"/>
        <v>544.33400000000006</v>
      </c>
      <c r="IY103">
        <f t="shared" si="64"/>
        <v>485.07</v>
      </c>
      <c r="IZ103">
        <f t="shared" si="64"/>
        <v>568.68999999999994</v>
      </c>
      <c r="JA103">
        <f t="shared" si="64"/>
        <v>500.98</v>
      </c>
      <c r="JB103">
        <f t="shared" si="64"/>
        <v>559.81000000000006</v>
      </c>
      <c r="JC103">
        <f t="shared" si="64"/>
        <v>718.16000000000008</v>
      </c>
      <c r="JD103">
        <f t="shared" si="64"/>
        <v>610.65199999999993</v>
      </c>
      <c r="JE103">
        <f t="shared" si="64"/>
        <v>609.7600000000001</v>
      </c>
      <c r="JF103">
        <f t="shared" si="64"/>
        <v>695.3</v>
      </c>
      <c r="JG103">
        <f t="shared" si="64"/>
        <v>546.12</v>
      </c>
      <c r="JH103">
        <f t="shared" si="64"/>
        <v>814.27499999999998</v>
      </c>
      <c r="JI103">
        <f t="shared" si="64"/>
        <v>531.32000000000005</v>
      </c>
      <c r="JJ103">
        <f t="shared" si="64"/>
        <v>641.21400000000006</v>
      </c>
      <c r="JK103">
        <f t="shared" si="64"/>
        <v>538.35</v>
      </c>
      <c r="JL103">
        <f t="shared" si="64"/>
        <v>599.77</v>
      </c>
      <c r="JM103">
        <f t="shared" si="64"/>
        <v>729.01499999999999</v>
      </c>
      <c r="JN103">
        <f t="shared" si="64"/>
        <v>553.89</v>
      </c>
      <c r="JO103">
        <f t="shared" si="64"/>
        <v>550.16399999999999</v>
      </c>
      <c r="JP103">
        <f t="shared" si="64"/>
        <v>537.24</v>
      </c>
      <c r="JQ103">
        <f t="shared" si="64"/>
        <v>496.17</v>
      </c>
      <c r="JR103">
        <f t="shared" si="64"/>
        <v>625.30000000000007</v>
      </c>
      <c r="JS103">
        <f t="shared" si="64"/>
        <v>530.8599999999999</v>
      </c>
      <c r="JT103">
        <f t="shared" si="64"/>
        <v>494.69</v>
      </c>
      <c r="JU103">
        <f t="shared" si="64"/>
        <v>637.68600000000004</v>
      </c>
      <c r="JV103">
        <f t="shared" si="64"/>
        <v>633.07000000000005</v>
      </c>
      <c r="JW103">
        <f t="shared" si="64"/>
        <v>721.01900000000001</v>
      </c>
      <c r="JX103">
        <f t="shared" si="64"/>
        <v>576.83000000000004</v>
      </c>
      <c r="JY103">
        <f t="shared" si="64"/>
        <v>569.06000000000006</v>
      </c>
      <c r="JZ103">
        <f t="shared" si="64"/>
        <v>623.39199999999994</v>
      </c>
      <c r="KA103">
        <f t="shared" si="64"/>
        <v>620.86000000000013</v>
      </c>
      <c r="KB103">
        <f t="shared" si="64"/>
        <v>509.12</v>
      </c>
      <c r="KC103">
        <f t="shared" si="64"/>
        <v>675.5100000000001</v>
      </c>
      <c r="KD103">
        <f t="shared" si="64"/>
        <v>499.13000000000005</v>
      </c>
      <c r="KE103">
        <f t="shared" si="64"/>
        <v>589.15800000000002</v>
      </c>
      <c r="KF103">
        <f t="shared" si="64"/>
        <v>576.83000000000004</v>
      </c>
      <c r="KG103">
        <f t="shared" si="64"/>
        <v>843.94800000000009</v>
      </c>
      <c r="KH103">
        <f t="shared" si="64"/>
        <v>526.88</v>
      </c>
      <c r="KI103">
        <f t="shared" si="64"/>
        <v>516.89</v>
      </c>
      <c r="KJ103">
        <f t="shared" si="64"/>
        <v>595.33000000000004</v>
      </c>
      <c r="KK103">
        <f t="shared" si="64"/>
        <v>521.33000000000004</v>
      </c>
      <c r="KL103">
        <f t="shared" si="64"/>
        <v>789.68399999999997</v>
      </c>
      <c r="KM103">
        <f t="shared" si="64"/>
        <v>565.36</v>
      </c>
      <c r="KN103">
        <f t="shared" si="64"/>
        <v>564.99</v>
      </c>
      <c r="KO103">
        <f t="shared" si="64"/>
        <v>449.18000000000006</v>
      </c>
      <c r="KP103">
        <f t="shared" si="64"/>
        <v>462.13000000000005</v>
      </c>
      <c r="KQ103">
        <f t="shared" si="64"/>
        <v>623.21699999999998</v>
      </c>
      <c r="KR103">
        <f t="shared" si="64"/>
        <v>618.64</v>
      </c>
      <c r="KS103">
        <f t="shared" si="64"/>
        <v>513.13499999999999</v>
      </c>
      <c r="KT103">
        <f t="shared" si="64"/>
        <v>513.18999999999994</v>
      </c>
      <c r="KU103">
        <f t="shared" si="64"/>
        <v>610.81799999999998</v>
      </c>
      <c r="KV103">
        <f t="shared" si="64"/>
        <v>422.54</v>
      </c>
      <c r="KW103">
        <f t="shared" si="64"/>
        <v>539.74400000000003</v>
      </c>
      <c r="KX103">
        <f t="shared" si="64"/>
        <v>525.03000000000009</v>
      </c>
      <c r="KY103">
        <f t="shared" si="64"/>
        <v>478.03999999999996</v>
      </c>
      <c r="KZ103">
        <f t="shared" si="64"/>
        <v>535.39</v>
      </c>
      <c r="LA103">
        <f t="shared" si="64"/>
        <v>672.76</v>
      </c>
      <c r="LB103">
        <f t="shared" si="64"/>
        <v>828.24</v>
      </c>
      <c r="LC103">
        <f t="shared" si="64"/>
        <v>559.875</v>
      </c>
      <c r="LD103">
        <f t="shared" si="64"/>
        <v>519.87</v>
      </c>
      <c r="LE103">
        <f t="shared" si="64"/>
        <v>595.6</v>
      </c>
      <c r="LF103">
        <f t="shared" si="64"/>
        <v>618.27</v>
      </c>
      <c r="LG103">
        <f t="shared" si="64"/>
        <v>528.36</v>
      </c>
      <c r="LH103">
        <f t="shared" si="64"/>
        <v>682.18</v>
      </c>
      <c r="LI103">
        <f t="shared" si="64"/>
        <v>587.46600000000001</v>
      </c>
      <c r="LJ103">
        <f t="shared" si="64"/>
        <v>553.89</v>
      </c>
      <c r="LK103">
        <f t="shared" si="65"/>
        <v>503.94</v>
      </c>
      <c r="LL103">
        <f t="shared" si="65"/>
        <v>555</v>
      </c>
      <c r="LM103">
        <f t="shared" si="65"/>
        <v>486.55</v>
      </c>
      <c r="LN103">
        <f t="shared" si="65"/>
        <v>521.73200000000008</v>
      </c>
      <c r="LO103">
        <f t="shared" si="65"/>
        <v>622.71</v>
      </c>
      <c r="LP103">
        <f t="shared" si="65"/>
        <v>575.72</v>
      </c>
      <c r="LQ103">
        <f t="shared" si="65"/>
        <v>581.64</v>
      </c>
      <c r="LR103">
        <f t="shared" si="65"/>
        <v>657.49</v>
      </c>
      <c r="LS103">
        <f t="shared" si="65"/>
        <v>591.505</v>
      </c>
      <c r="LT103">
        <f t="shared" si="65"/>
        <v>719.02599999999995</v>
      </c>
      <c r="LU103">
        <f t="shared" si="65"/>
        <v>579.05000000000007</v>
      </c>
      <c r="LV103">
        <f t="shared" si="65"/>
        <v>522.07000000000005</v>
      </c>
      <c r="LW103">
        <f t="shared" si="65"/>
        <v>733</v>
      </c>
      <c r="LX103">
        <f t="shared" si="65"/>
        <v>483.59</v>
      </c>
      <c r="LY103">
        <f t="shared" si="65"/>
        <v>465.23399999999998</v>
      </c>
      <c r="LZ103">
        <f t="shared" si="65"/>
        <v>674.79000000000008</v>
      </c>
      <c r="MA103">
        <f t="shared" si="65"/>
        <v>601.25</v>
      </c>
      <c r="MB103">
        <f t="shared" si="65"/>
        <v>608.65</v>
      </c>
      <c r="MC103">
        <f t="shared" si="65"/>
        <v>478.78000000000003</v>
      </c>
      <c r="MD103">
        <f t="shared" si="65"/>
        <v>689.29199999999992</v>
      </c>
      <c r="ME103">
        <f t="shared" si="65"/>
        <v>591.63</v>
      </c>
      <c r="MF103">
        <f t="shared" si="65"/>
        <v>673.4</v>
      </c>
      <c r="MG103">
        <f t="shared" si="65"/>
        <v>570.16999999999996</v>
      </c>
      <c r="MH103">
        <f t="shared" si="65"/>
        <v>561.19199999999989</v>
      </c>
      <c r="MI103">
        <f t="shared" si="65"/>
        <v>823.03</v>
      </c>
      <c r="MJ103">
        <f t="shared" si="65"/>
        <v>620.86000000000013</v>
      </c>
      <c r="MK103">
        <f t="shared" si="65"/>
        <v>651.20000000000005</v>
      </c>
      <c r="ML103">
        <f t="shared" si="65"/>
        <v>601.02</v>
      </c>
      <c r="MM103">
        <f t="shared" si="65"/>
        <v>619.09499999999991</v>
      </c>
      <c r="MN103">
        <f t="shared" si="65"/>
        <v>549.82000000000005</v>
      </c>
      <c r="MO103">
        <f t="shared" si="65"/>
        <v>597.74</v>
      </c>
      <c r="MP103">
        <f t="shared" si="65"/>
        <v>511.34</v>
      </c>
      <c r="MQ103">
        <f t="shared" si="65"/>
        <v>495.43000000000006</v>
      </c>
      <c r="MR103">
        <f t="shared" si="65"/>
        <v>558.33000000000004</v>
      </c>
      <c r="MS103">
        <f t="shared" si="65"/>
        <v>515.41000000000008</v>
      </c>
      <c r="MT103">
        <f t="shared" si="65"/>
        <v>647.03000000000009</v>
      </c>
      <c r="MU103">
        <f t="shared" si="65"/>
        <v>512.08000000000004</v>
      </c>
      <c r="MV103">
        <f t="shared" si="65"/>
        <v>609.7600000000001</v>
      </c>
      <c r="MW103">
        <f t="shared" si="65"/>
        <v>531.68999999999994</v>
      </c>
      <c r="MX103">
        <f t="shared" si="65"/>
        <v>639.73</v>
      </c>
      <c r="MY103">
        <f t="shared" si="65"/>
        <v>616.41999999999996</v>
      </c>
      <c r="MZ103">
        <f t="shared" si="65"/>
        <v>683.62199999999996</v>
      </c>
      <c r="NA103">
        <f t="shared" si="65"/>
        <v>636.404</v>
      </c>
      <c r="NB103">
        <f t="shared" si="65"/>
        <v>629.84700000000009</v>
      </c>
      <c r="NC103">
        <f t="shared" si="65"/>
        <v>451.40000000000003</v>
      </c>
      <c r="ND103">
        <f t="shared" si="65"/>
        <v>516.33600000000001</v>
      </c>
      <c r="NE103">
        <f t="shared" si="65"/>
        <v>654.48</v>
      </c>
      <c r="NF103">
        <f t="shared" si="65"/>
        <v>674.00200000000007</v>
      </c>
      <c r="NG103">
        <f t="shared" si="65"/>
        <v>611.32100000000003</v>
      </c>
      <c r="NH103">
        <f t="shared" si="65"/>
        <v>588.38400000000001</v>
      </c>
      <c r="NI103">
        <f t="shared" si="65"/>
        <v>575.72</v>
      </c>
      <c r="NJ103">
        <f t="shared" si="65"/>
        <v>617.16000000000008</v>
      </c>
      <c r="NK103">
        <f t="shared" si="65"/>
        <v>555</v>
      </c>
      <c r="NL103">
        <f t="shared" si="65"/>
        <v>906.62</v>
      </c>
      <c r="NM103">
        <f t="shared" si="65"/>
        <v>642.32000000000005</v>
      </c>
      <c r="NN103">
        <f t="shared" si="65"/>
        <v>593.85</v>
      </c>
      <c r="NO103">
        <f t="shared" si="65"/>
        <v>543.16000000000008</v>
      </c>
      <c r="NP103">
        <f t="shared" si="65"/>
        <v>566.08800000000008</v>
      </c>
      <c r="NQ103">
        <f t="shared" si="65"/>
        <v>549.82000000000005</v>
      </c>
      <c r="NR103">
        <f t="shared" si="65"/>
        <v>555</v>
      </c>
      <c r="NS103">
        <f t="shared" si="65"/>
        <v>594.59</v>
      </c>
      <c r="NT103">
        <f t="shared" si="65"/>
        <v>586.08000000000004</v>
      </c>
      <c r="NU103">
        <f t="shared" si="65"/>
        <v>594.22</v>
      </c>
      <c r="NV103">
        <f t="shared" si="65"/>
        <v>683.07400000000007</v>
      </c>
      <c r="NW103">
        <f t="shared" si="66"/>
        <v>605.32000000000005</v>
      </c>
      <c r="NX103">
        <f t="shared" si="66"/>
        <v>612.71699999999998</v>
      </c>
      <c r="NY103">
        <f t="shared" si="66"/>
        <v>568.1</v>
      </c>
      <c r="NZ103">
        <f t="shared" si="66"/>
        <v>542.41999999999996</v>
      </c>
      <c r="OA103">
        <f t="shared" si="66"/>
        <v>616.34900000000005</v>
      </c>
      <c r="OB103">
        <f t="shared" si="66"/>
        <v>589.41000000000008</v>
      </c>
      <c r="OC103">
        <f t="shared" si="66"/>
        <v>490.99</v>
      </c>
      <c r="OD103">
        <f t="shared" si="66"/>
        <v>553.89</v>
      </c>
      <c r="OE103">
        <f t="shared" si="66"/>
        <v>447.79700000000003</v>
      </c>
      <c r="OF103">
        <f t="shared" si="66"/>
        <v>486.55</v>
      </c>
      <c r="OG103">
        <f t="shared" si="66"/>
        <v>437.34000000000003</v>
      </c>
      <c r="OH103">
        <f t="shared" si="66"/>
        <v>536.87</v>
      </c>
      <c r="OI103">
        <f t="shared" si="66"/>
        <v>571.28000000000009</v>
      </c>
      <c r="OJ103">
        <f t="shared" si="66"/>
        <v>534.65</v>
      </c>
      <c r="OK103">
        <f t="shared" si="66"/>
        <v>524.29</v>
      </c>
      <c r="OL103">
        <f t="shared" si="66"/>
        <v>540.93999999999994</v>
      </c>
      <c r="OM103">
        <f t="shared" si="66"/>
        <v>506.53000000000003</v>
      </c>
      <c r="ON103">
        <f t="shared" si="66"/>
        <v>536.5</v>
      </c>
      <c r="OO103">
        <f t="shared" si="66"/>
        <v>688.77800000000002</v>
      </c>
      <c r="OP103">
        <f t="shared" si="66"/>
        <v>575.42099999999994</v>
      </c>
      <c r="OQ103">
        <f t="shared" si="66"/>
        <v>760.55</v>
      </c>
      <c r="OR103">
        <f t="shared" si="66"/>
        <v>481</v>
      </c>
      <c r="OS103">
        <f t="shared" si="66"/>
        <v>766.69200000000001</v>
      </c>
      <c r="OT103">
        <f t="shared" si="66"/>
        <v>658.23</v>
      </c>
      <c r="OU103">
        <f t="shared" si="66"/>
        <v>583.49</v>
      </c>
      <c r="OV103">
        <f t="shared" si="66"/>
        <v>536.87</v>
      </c>
      <c r="OW103">
        <f t="shared" si="66"/>
        <v>521.81200000000001</v>
      </c>
      <c r="OX103">
        <f t="shared" si="66"/>
        <v>540.57000000000005</v>
      </c>
      <c r="OY103">
        <f t="shared" si="66"/>
        <v>744.26800000000003</v>
      </c>
      <c r="OZ103">
        <f t="shared" si="66"/>
        <v>634.55000000000007</v>
      </c>
      <c r="PA103">
        <f t="shared" si="66"/>
        <v>619.43999999999994</v>
      </c>
      <c r="PB103">
        <f t="shared" si="66"/>
        <v>624.56000000000006</v>
      </c>
      <c r="PC103">
        <f t="shared" si="66"/>
        <v>655.04</v>
      </c>
      <c r="PD103">
        <f t="shared" si="66"/>
        <v>601.62</v>
      </c>
      <c r="PE103">
        <f t="shared" si="66"/>
        <v>479.15000000000003</v>
      </c>
      <c r="PF103">
        <f t="shared" si="66"/>
        <v>571.28000000000009</v>
      </c>
      <c r="PG103">
        <f t="shared" si="66"/>
        <v>611.351</v>
      </c>
      <c r="PH103">
        <f t="shared" si="66"/>
        <v>669.85799999999995</v>
      </c>
      <c r="PI103">
        <f t="shared" si="66"/>
        <v>549.82000000000005</v>
      </c>
      <c r="PJ103">
        <f t="shared" si="66"/>
        <v>607.54</v>
      </c>
      <c r="PK103">
        <f t="shared" si="66"/>
        <v>694.59999999999991</v>
      </c>
      <c r="PL103">
        <f t="shared" si="66"/>
        <v>636.77</v>
      </c>
      <c r="PM103">
        <f t="shared" si="66"/>
        <v>510.6</v>
      </c>
      <c r="PN103">
        <f t="shared" si="66"/>
        <v>552.04</v>
      </c>
      <c r="PO103">
        <f t="shared" si="66"/>
        <v>624.47</v>
      </c>
      <c r="PP103">
        <f t="shared" si="66"/>
        <v>658.74199999999996</v>
      </c>
      <c r="PQ103">
        <f t="shared" si="66"/>
        <v>662.59199999999998</v>
      </c>
      <c r="PR103">
        <f t="shared" si="66"/>
        <v>540.57000000000005</v>
      </c>
      <c r="PS103">
        <f t="shared" si="66"/>
        <v>573.5</v>
      </c>
      <c r="PT103">
        <f t="shared" si="66"/>
        <v>512.25599999999997</v>
      </c>
      <c r="PU103">
        <f t="shared" si="66"/>
        <v>570.16999999999996</v>
      </c>
      <c r="PV103">
        <f t="shared" si="66"/>
        <v>607.91000000000008</v>
      </c>
      <c r="PW103">
        <f t="shared" si="66"/>
        <v>628.2600000000001</v>
      </c>
      <c r="PX103">
        <f t="shared" si="66"/>
        <v>543.53000000000009</v>
      </c>
      <c r="PY103">
        <f t="shared" si="66"/>
        <v>621.08199999999999</v>
      </c>
      <c r="PZ103">
        <f t="shared" si="66"/>
        <v>683.7600000000001</v>
      </c>
      <c r="QA103">
        <f t="shared" si="66"/>
        <v>500.61000000000007</v>
      </c>
      <c r="QB103">
        <f t="shared" si="66"/>
        <v>491.73</v>
      </c>
      <c r="QC103">
        <f t="shared" si="66"/>
        <v>696.35</v>
      </c>
      <c r="QD103">
        <f t="shared" si="66"/>
        <v>590.89</v>
      </c>
      <c r="QE103">
        <f t="shared" si="66"/>
        <v>681.06599999999992</v>
      </c>
      <c r="QF103">
        <f t="shared" si="66"/>
        <v>477.67</v>
      </c>
      <c r="QG103">
        <f t="shared" si="66"/>
        <v>629</v>
      </c>
      <c r="QH103">
        <f t="shared" si="66"/>
        <v>617.16000000000008</v>
      </c>
      <c r="QI103">
        <f t="shared" si="67"/>
        <v>614.86400000000003</v>
      </c>
      <c r="QJ103">
        <f t="shared" si="67"/>
        <v>639.91399999999999</v>
      </c>
      <c r="QK103">
        <f t="shared" si="67"/>
        <v>568.50300000000004</v>
      </c>
      <c r="QL103">
        <f t="shared" si="67"/>
        <v>564.25</v>
      </c>
      <c r="QM103">
        <f t="shared" si="67"/>
        <v>592</v>
      </c>
      <c r="QN103">
        <f t="shared" si="67"/>
        <v>588.30000000000007</v>
      </c>
      <c r="QO103">
        <f t="shared" si="67"/>
        <v>542.41999999999996</v>
      </c>
      <c r="QP103">
        <f t="shared" si="67"/>
        <v>574.41</v>
      </c>
      <c r="QQ103">
        <f t="shared" si="67"/>
        <v>607.49699999999996</v>
      </c>
      <c r="QR103">
        <f t="shared" si="67"/>
        <v>574.98</v>
      </c>
      <c r="QS103">
        <f t="shared" si="67"/>
        <v>382.58000000000004</v>
      </c>
      <c r="QT103">
        <f t="shared" si="67"/>
        <v>561.92399999999998</v>
      </c>
      <c r="QU103">
        <f t="shared" si="67"/>
        <v>516.15</v>
      </c>
      <c r="QV103">
        <f t="shared" si="67"/>
        <v>576.46</v>
      </c>
      <c r="QW103">
        <f t="shared" si="67"/>
        <v>609.44200000000001</v>
      </c>
      <c r="QX103">
        <f t="shared" si="67"/>
        <v>637.25999999999988</v>
      </c>
      <c r="QY103">
        <f t="shared" si="67"/>
        <v>572.39</v>
      </c>
      <c r="QZ103">
        <f t="shared" si="67"/>
        <v>642.70800000000008</v>
      </c>
      <c r="RA103">
        <f t="shared" si="67"/>
        <v>473.17999999999995</v>
      </c>
      <c r="RB103">
        <f t="shared" si="67"/>
        <v>582.0100000000001</v>
      </c>
      <c r="RC103">
        <f t="shared" si="67"/>
        <v>756.56500000000005</v>
      </c>
      <c r="RD103">
        <f t="shared" si="67"/>
        <v>595.125</v>
      </c>
      <c r="RE103">
        <f t="shared" si="67"/>
        <v>504.68000000000006</v>
      </c>
      <c r="RF103">
        <f t="shared" si="67"/>
        <v>610.87</v>
      </c>
      <c r="RG103">
        <f t="shared" si="67"/>
        <v>530.42399999999998</v>
      </c>
      <c r="RH103">
        <f t="shared" si="67"/>
        <v>672.24599999999998</v>
      </c>
      <c r="RI103">
        <f t="shared" si="67"/>
        <v>613.31999999999994</v>
      </c>
      <c r="RJ103">
        <f t="shared" si="67"/>
        <v>588.30000000000007</v>
      </c>
      <c r="RK103">
        <f t="shared" si="67"/>
        <v>531.68999999999994</v>
      </c>
      <c r="RL103">
        <f t="shared" si="67"/>
        <v>596.53000000000009</v>
      </c>
      <c r="RM103">
        <f t="shared" si="67"/>
        <v>513.93000000000006</v>
      </c>
      <c r="RN103">
        <f t="shared" si="67"/>
        <v>577.20000000000005</v>
      </c>
      <c r="RO103">
        <f t="shared" si="67"/>
        <v>608.28000000000009</v>
      </c>
      <c r="RP103">
        <f t="shared" si="67"/>
        <v>658.76</v>
      </c>
      <c r="RQ103">
        <f t="shared" si="67"/>
        <v>647.87</v>
      </c>
      <c r="RR103">
        <f t="shared" si="67"/>
        <v>573.13</v>
      </c>
      <c r="RS103">
        <f t="shared" si="67"/>
        <v>570.82500000000005</v>
      </c>
      <c r="RT103">
        <f t="shared" si="67"/>
        <v>562.4</v>
      </c>
      <c r="RU103">
        <f t="shared" si="67"/>
        <v>559.07000000000005</v>
      </c>
      <c r="RV103">
        <f t="shared" si="67"/>
        <v>570.28700000000003</v>
      </c>
      <c r="RW103">
        <f t="shared" si="67"/>
        <v>626.75200000000007</v>
      </c>
      <c r="RX103">
        <f t="shared" si="67"/>
        <v>620.6</v>
      </c>
      <c r="RY103">
        <f t="shared" si="67"/>
        <v>623.84699999999987</v>
      </c>
      <c r="RZ103">
        <f t="shared" si="67"/>
        <v>608.28000000000009</v>
      </c>
      <c r="SA103">
        <f t="shared" si="67"/>
        <v>574.61</v>
      </c>
      <c r="SB103">
        <f t="shared" si="67"/>
        <v>580.9</v>
      </c>
      <c r="SC103">
        <f t="shared" si="67"/>
        <v>607.84800000000007</v>
      </c>
      <c r="SD103">
        <f t="shared" si="67"/>
        <v>439.19000000000005</v>
      </c>
      <c r="SE103">
        <f t="shared" si="67"/>
        <v>668.96</v>
      </c>
      <c r="SF103">
        <f t="shared" si="67"/>
        <v>586.08000000000004</v>
      </c>
      <c r="SG103">
        <f t="shared" si="67"/>
        <v>582.0100000000001</v>
      </c>
    </row>
    <row r="104" spans="1:501" ht="13.5" customHeight="1">
      <c r="A104">
        <v>2017</v>
      </c>
      <c r="B104">
        <f t="shared" si="68"/>
        <v>568.32000000000005</v>
      </c>
      <c r="C104">
        <f t="shared" si="69"/>
        <v>599.77</v>
      </c>
      <c r="D104">
        <f t="shared" si="69"/>
        <v>477.3</v>
      </c>
      <c r="E104">
        <f t="shared" si="69"/>
        <v>547.97</v>
      </c>
      <c r="F104">
        <f t="shared" si="69"/>
        <v>583.07000000000005</v>
      </c>
      <c r="G104">
        <f t="shared" si="69"/>
        <v>518.37</v>
      </c>
      <c r="H104">
        <f t="shared" si="69"/>
        <v>609.02</v>
      </c>
      <c r="I104">
        <f t="shared" si="69"/>
        <v>606.43000000000006</v>
      </c>
      <c r="J104">
        <f t="shared" si="69"/>
        <v>564.62</v>
      </c>
      <c r="K104">
        <f t="shared" si="69"/>
        <v>558.69200000000001</v>
      </c>
      <c r="L104">
        <f t="shared" si="69"/>
        <v>563.88</v>
      </c>
      <c r="M104">
        <f t="shared" si="69"/>
        <v>648.24</v>
      </c>
      <c r="N104">
        <f t="shared" si="69"/>
        <v>567.53699999999992</v>
      </c>
      <c r="O104">
        <f t="shared" si="69"/>
        <v>559.07000000000005</v>
      </c>
      <c r="P104">
        <f t="shared" si="69"/>
        <v>585.34</v>
      </c>
      <c r="Q104">
        <f t="shared" si="69"/>
        <v>587.18999999999994</v>
      </c>
      <c r="R104">
        <f t="shared" si="69"/>
        <v>605.32000000000005</v>
      </c>
      <c r="S104">
        <f t="shared" si="69"/>
        <v>789.96799999999996</v>
      </c>
      <c r="T104">
        <f t="shared" si="69"/>
        <v>629.74</v>
      </c>
      <c r="U104">
        <f t="shared" si="69"/>
        <v>506.16099999999994</v>
      </c>
      <c r="V104">
        <f t="shared" si="69"/>
        <v>545.38</v>
      </c>
      <c r="W104">
        <f t="shared" si="69"/>
        <v>566.25599999999997</v>
      </c>
      <c r="X104">
        <f t="shared" si="69"/>
        <v>550.93000000000006</v>
      </c>
      <c r="Y104">
        <f t="shared" si="69"/>
        <v>623.08000000000004</v>
      </c>
      <c r="Z104">
        <f t="shared" si="69"/>
        <v>547.97</v>
      </c>
      <c r="AA104">
        <f t="shared" si="69"/>
        <v>578.27</v>
      </c>
      <c r="AB104">
        <f t="shared" si="69"/>
        <v>527.62</v>
      </c>
      <c r="AC104">
        <f t="shared" si="69"/>
        <v>489.51000000000005</v>
      </c>
      <c r="AD104">
        <f t="shared" si="69"/>
        <v>663.78000000000009</v>
      </c>
      <c r="AE104">
        <f t="shared" si="69"/>
        <v>647.904</v>
      </c>
      <c r="AF104">
        <f t="shared" si="69"/>
        <v>512.08000000000004</v>
      </c>
      <c r="AG104">
        <f t="shared" si="69"/>
        <v>512.82000000000005</v>
      </c>
      <c r="AH104">
        <f t="shared" si="69"/>
        <v>531.68999999999994</v>
      </c>
      <c r="AI104">
        <f t="shared" si="69"/>
        <v>519.11</v>
      </c>
      <c r="AJ104">
        <f t="shared" si="69"/>
        <v>513.93000000000006</v>
      </c>
      <c r="AK104">
        <f t="shared" si="69"/>
        <v>803.57400000000007</v>
      </c>
      <c r="AL104">
        <f t="shared" si="69"/>
        <v>532.80000000000007</v>
      </c>
      <c r="AM104">
        <f t="shared" si="69"/>
        <v>641.21</v>
      </c>
      <c r="AN104">
        <f t="shared" si="69"/>
        <v>540.20000000000005</v>
      </c>
      <c r="AO104">
        <f t="shared" si="69"/>
        <v>593.48</v>
      </c>
      <c r="AP104">
        <f t="shared" si="69"/>
        <v>588.30000000000007</v>
      </c>
      <c r="AQ104">
        <f t="shared" si="69"/>
        <v>546.49</v>
      </c>
      <c r="AR104">
        <f t="shared" si="69"/>
        <v>625.30000000000007</v>
      </c>
      <c r="AS104">
        <f t="shared" si="69"/>
        <v>588.52499999999998</v>
      </c>
      <c r="AT104">
        <f t="shared" si="69"/>
        <v>518.37</v>
      </c>
      <c r="AU104">
        <f t="shared" si="69"/>
        <v>566.1</v>
      </c>
      <c r="AV104">
        <f t="shared" si="69"/>
        <v>595.33000000000004</v>
      </c>
      <c r="AW104">
        <f t="shared" si="69"/>
        <v>612.25600000000009</v>
      </c>
      <c r="AX104">
        <f t="shared" si="69"/>
        <v>796.71999999999991</v>
      </c>
      <c r="AY104">
        <f t="shared" si="69"/>
        <v>768.10500000000002</v>
      </c>
      <c r="AZ104">
        <f t="shared" si="69"/>
        <v>843.125</v>
      </c>
      <c r="BA104">
        <f t="shared" si="69"/>
        <v>568.32000000000005</v>
      </c>
      <c r="BB104">
        <f t="shared" si="69"/>
        <v>538.35</v>
      </c>
      <c r="BC104">
        <f t="shared" si="69"/>
        <v>791.82</v>
      </c>
      <c r="BD104">
        <f t="shared" si="69"/>
        <v>507.27</v>
      </c>
      <c r="BE104">
        <f t="shared" si="69"/>
        <v>667.11000000000013</v>
      </c>
      <c r="BF104">
        <f t="shared" si="69"/>
        <v>694.56</v>
      </c>
      <c r="BG104">
        <f t="shared" si="69"/>
        <v>615.2639999999999</v>
      </c>
      <c r="BH104">
        <f t="shared" si="69"/>
        <v>749.74800000000005</v>
      </c>
      <c r="BI104">
        <f t="shared" si="69"/>
        <v>622.56399999999996</v>
      </c>
      <c r="BJ104">
        <f t="shared" si="69"/>
        <v>629.74</v>
      </c>
      <c r="BK104">
        <f t="shared" si="69"/>
        <v>507.64</v>
      </c>
      <c r="BL104">
        <f t="shared" si="69"/>
        <v>847.35599999999999</v>
      </c>
      <c r="BM104">
        <f t="shared" si="69"/>
        <v>559.07000000000005</v>
      </c>
      <c r="BN104">
        <f t="shared" si="69"/>
        <v>663.32899999999995</v>
      </c>
      <c r="BO104">
        <f t="shared" si="61"/>
        <v>724.92</v>
      </c>
      <c r="BP104">
        <f t="shared" si="61"/>
        <v>563.5100000000001</v>
      </c>
      <c r="BQ104">
        <f t="shared" si="61"/>
        <v>517.2600000000001</v>
      </c>
      <c r="BR104">
        <f t="shared" si="61"/>
        <v>532.06000000000006</v>
      </c>
      <c r="BS104">
        <f t="shared" si="61"/>
        <v>736.8420000000001</v>
      </c>
      <c r="BT104">
        <f t="shared" si="61"/>
        <v>488.40000000000003</v>
      </c>
      <c r="BU104">
        <f t="shared" si="61"/>
        <v>503.62500000000006</v>
      </c>
      <c r="BV104">
        <f t="shared" si="61"/>
        <v>618.51599999999996</v>
      </c>
      <c r="BW104">
        <f t="shared" si="61"/>
        <v>570.16999999999996</v>
      </c>
      <c r="BX104">
        <f t="shared" si="61"/>
        <v>610.5</v>
      </c>
      <c r="BY104">
        <f t="shared" si="61"/>
        <v>637.80600000000004</v>
      </c>
      <c r="BZ104">
        <f t="shared" si="61"/>
        <v>641.70000000000005</v>
      </c>
      <c r="CA104">
        <f t="shared" si="61"/>
        <v>651.03600000000006</v>
      </c>
      <c r="CB104">
        <f t="shared" si="61"/>
        <v>484.70000000000005</v>
      </c>
      <c r="CC104">
        <f t="shared" si="61"/>
        <v>581.39199999999994</v>
      </c>
      <c r="CD104">
        <f t="shared" si="61"/>
        <v>589.56000000000006</v>
      </c>
      <c r="CE104">
        <f t="shared" si="61"/>
        <v>614.51</v>
      </c>
      <c r="CF104">
        <f t="shared" si="61"/>
        <v>590.52</v>
      </c>
      <c r="CG104">
        <f t="shared" si="61"/>
        <v>526.43100000000004</v>
      </c>
      <c r="CH104">
        <f t="shared" si="61"/>
        <v>509.12</v>
      </c>
      <c r="CI104">
        <f t="shared" si="61"/>
        <v>523.91999999999996</v>
      </c>
      <c r="CJ104">
        <f t="shared" si="61"/>
        <v>636.40499999999997</v>
      </c>
      <c r="CK104">
        <f t="shared" si="61"/>
        <v>483.96000000000009</v>
      </c>
      <c r="CL104">
        <f t="shared" si="61"/>
        <v>578.31000000000006</v>
      </c>
      <c r="CM104">
        <f t="shared" si="61"/>
        <v>516.89</v>
      </c>
      <c r="CN104">
        <f t="shared" si="61"/>
        <v>589.04</v>
      </c>
      <c r="CO104">
        <f t="shared" si="61"/>
        <v>623.45500000000004</v>
      </c>
      <c r="CP104">
        <f t="shared" si="61"/>
        <v>582.99900000000002</v>
      </c>
      <c r="CQ104">
        <f t="shared" si="61"/>
        <v>445.85</v>
      </c>
      <c r="CR104">
        <f t="shared" si="61"/>
        <v>593.48</v>
      </c>
      <c r="CS104">
        <f t="shared" si="61"/>
        <v>590.15</v>
      </c>
      <c r="CT104">
        <f t="shared" si="61"/>
        <v>572.31999999999994</v>
      </c>
      <c r="CU104">
        <f t="shared" si="61"/>
        <v>596.81000000000006</v>
      </c>
      <c r="CV104">
        <f t="shared" si="61"/>
        <v>528.36</v>
      </c>
      <c r="CW104">
        <f t="shared" si="61"/>
        <v>555</v>
      </c>
      <c r="CX104">
        <f t="shared" si="61"/>
        <v>509.49</v>
      </c>
      <c r="CY104">
        <f t="shared" si="61"/>
        <v>523.18000000000006</v>
      </c>
      <c r="CZ104">
        <f t="shared" si="61"/>
        <v>610.87</v>
      </c>
      <c r="DA104">
        <f t="shared" si="61"/>
        <v>629.71699999999998</v>
      </c>
      <c r="DB104">
        <f t="shared" si="61"/>
        <v>538.35</v>
      </c>
      <c r="DC104">
        <f t="shared" si="61"/>
        <v>675.80799999999999</v>
      </c>
      <c r="DD104">
        <f t="shared" si="61"/>
        <v>670.18499999999995</v>
      </c>
      <c r="DE104">
        <f t="shared" si="61"/>
        <v>582.0100000000001</v>
      </c>
      <c r="DF104">
        <f t="shared" si="61"/>
        <v>633.43999999999994</v>
      </c>
      <c r="DG104">
        <f t="shared" si="61"/>
        <v>609.7600000000001</v>
      </c>
      <c r="DH104">
        <f t="shared" si="61"/>
        <v>688.79199999999992</v>
      </c>
      <c r="DI104">
        <f t="shared" si="61"/>
        <v>576.46</v>
      </c>
      <c r="DJ104">
        <f t="shared" si="61"/>
        <v>563.49900000000002</v>
      </c>
      <c r="DK104">
        <f t="shared" si="61"/>
        <v>601.62</v>
      </c>
      <c r="DL104">
        <f t="shared" si="61"/>
        <v>493.95000000000005</v>
      </c>
      <c r="DM104">
        <f t="shared" si="61"/>
        <v>600.14</v>
      </c>
      <c r="DN104">
        <f t="shared" si="61"/>
        <v>520.96</v>
      </c>
      <c r="DO104">
        <f t="shared" si="61"/>
        <v>549.45000000000005</v>
      </c>
      <c r="DP104">
        <f t="shared" si="61"/>
        <v>641.95000000000005</v>
      </c>
      <c r="DQ104">
        <f t="shared" si="61"/>
        <v>604.58000000000004</v>
      </c>
      <c r="DR104">
        <f t="shared" si="61"/>
        <v>552.04</v>
      </c>
      <c r="DS104">
        <f t="shared" si="61"/>
        <v>524.66000000000008</v>
      </c>
      <c r="DT104">
        <f t="shared" si="61"/>
        <v>702.49599999999998</v>
      </c>
      <c r="DU104">
        <f t="shared" si="61"/>
        <v>494.69</v>
      </c>
      <c r="DV104">
        <f t="shared" si="61"/>
        <v>601.62</v>
      </c>
      <c r="DW104">
        <f t="shared" si="61"/>
        <v>522.43999999999994</v>
      </c>
      <c r="DX104">
        <f t="shared" si="61"/>
        <v>590.52</v>
      </c>
      <c r="DY104">
        <f t="shared" si="61"/>
        <v>545.0100000000001</v>
      </c>
      <c r="DZ104">
        <f t="shared" ref="DZ104:GK105" si="70">+DZ82*DZ90</f>
        <v>616.05000000000007</v>
      </c>
      <c r="EA104">
        <f t="shared" si="70"/>
        <v>627.52199999999993</v>
      </c>
      <c r="EB104">
        <f t="shared" si="70"/>
        <v>623</v>
      </c>
      <c r="EC104">
        <f t="shared" si="70"/>
        <v>500.24</v>
      </c>
      <c r="ED104">
        <f t="shared" si="70"/>
        <v>743.72400000000005</v>
      </c>
      <c r="EE104">
        <f t="shared" si="70"/>
        <v>643.71999999999991</v>
      </c>
      <c r="EF104">
        <f t="shared" si="70"/>
        <v>506.16000000000008</v>
      </c>
      <c r="EG104">
        <f t="shared" si="70"/>
        <v>601.952</v>
      </c>
      <c r="EH104">
        <f t="shared" si="70"/>
        <v>581.64</v>
      </c>
      <c r="EI104">
        <f t="shared" si="70"/>
        <v>446.96000000000004</v>
      </c>
      <c r="EJ104">
        <f t="shared" si="70"/>
        <v>718.91200000000003</v>
      </c>
      <c r="EK104">
        <f t="shared" si="70"/>
        <v>560.91999999999996</v>
      </c>
      <c r="EL104">
        <f t="shared" si="70"/>
        <v>557.59</v>
      </c>
      <c r="EM104">
        <f t="shared" si="70"/>
        <v>564.26099999999997</v>
      </c>
      <c r="EN104">
        <f t="shared" si="70"/>
        <v>526.14</v>
      </c>
      <c r="EO104">
        <f t="shared" si="70"/>
        <v>790.52800000000002</v>
      </c>
      <c r="EP104">
        <f t="shared" si="70"/>
        <v>525.54600000000005</v>
      </c>
      <c r="EQ104">
        <f t="shared" si="70"/>
        <v>582.79499999999996</v>
      </c>
      <c r="ER104">
        <f t="shared" si="70"/>
        <v>667.1880000000001</v>
      </c>
      <c r="ES104">
        <f t="shared" si="70"/>
        <v>638.9799999999999</v>
      </c>
      <c r="ET104">
        <f t="shared" si="70"/>
        <v>645.65</v>
      </c>
      <c r="EU104">
        <f t="shared" si="70"/>
        <v>608.28000000000009</v>
      </c>
      <c r="EV104">
        <f t="shared" si="70"/>
        <v>643.572</v>
      </c>
      <c r="EW104">
        <f t="shared" si="70"/>
        <v>603.88900000000001</v>
      </c>
      <c r="EX104">
        <f t="shared" si="70"/>
        <v>609.73599999999999</v>
      </c>
      <c r="EY104">
        <f t="shared" si="70"/>
        <v>562.03000000000009</v>
      </c>
      <c r="EZ104">
        <f t="shared" si="70"/>
        <v>453.25</v>
      </c>
      <c r="FA104">
        <f t="shared" si="70"/>
        <v>579.84</v>
      </c>
      <c r="FB104">
        <f t="shared" si="70"/>
        <v>536.87</v>
      </c>
      <c r="FC104">
        <f t="shared" si="70"/>
        <v>524.66000000000008</v>
      </c>
      <c r="FD104">
        <f t="shared" si="70"/>
        <v>537.24</v>
      </c>
      <c r="FE104">
        <f t="shared" si="70"/>
        <v>637.05000000000007</v>
      </c>
      <c r="FF104">
        <f t="shared" si="70"/>
        <v>597.24599999999998</v>
      </c>
      <c r="FG104">
        <f t="shared" si="70"/>
        <v>713.85599999999999</v>
      </c>
      <c r="FH104">
        <f t="shared" si="70"/>
        <v>549.08000000000004</v>
      </c>
      <c r="FI104">
        <f t="shared" si="70"/>
        <v>637.14</v>
      </c>
      <c r="FJ104">
        <f t="shared" si="70"/>
        <v>597.91999999999996</v>
      </c>
      <c r="FK104">
        <f t="shared" si="70"/>
        <v>583.12</v>
      </c>
      <c r="FL104">
        <f t="shared" si="70"/>
        <v>771.07800000000009</v>
      </c>
      <c r="FM104">
        <f t="shared" si="70"/>
        <v>648.19600000000003</v>
      </c>
      <c r="FN104">
        <f t="shared" si="70"/>
        <v>950.43600000000004</v>
      </c>
      <c r="FO104">
        <f t="shared" si="70"/>
        <v>567.21</v>
      </c>
      <c r="FP104">
        <f t="shared" si="70"/>
        <v>505.78999999999996</v>
      </c>
      <c r="FQ104">
        <f t="shared" si="70"/>
        <v>932.9319999999999</v>
      </c>
      <c r="FR104">
        <f t="shared" si="70"/>
        <v>584.97</v>
      </c>
      <c r="FS104">
        <f t="shared" si="70"/>
        <v>631.84</v>
      </c>
      <c r="FT104">
        <f t="shared" si="70"/>
        <v>755.65099999999995</v>
      </c>
      <c r="FU104">
        <f t="shared" si="70"/>
        <v>571.28000000000009</v>
      </c>
      <c r="FV104">
        <f t="shared" si="70"/>
        <v>649.72</v>
      </c>
      <c r="FW104">
        <f t="shared" si="70"/>
        <v>709.15499999999997</v>
      </c>
      <c r="FX104">
        <f t="shared" si="70"/>
        <v>608.7410000000001</v>
      </c>
      <c r="FY104">
        <f t="shared" si="70"/>
        <v>649.2299999999999</v>
      </c>
      <c r="FZ104">
        <f t="shared" si="70"/>
        <v>705.98700000000008</v>
      </c>
      <c r="GA104">
        <f t="shared" si="70"/>
        <v>586.45000000000005</v>
      </c>
      <c r="GB104">
        <f t="shared" si="70"/>
        <v>502.83000000000004</v>
      </c>
      <c r="GC104">
        <f t="shared" si="70"/>
        <v>579.79</v>
      </c>
      <c r="GD104">
        <f t="shared" si="70"/>
        <v>585.00400000000002</v>
      </c>
      <c r="GE104">
        <f t="shared" si="70"/>
        <v>540.93999999999994</v>
      </c>
      <c r="GF104">
        <f t="shared" si="70"/>
        <v>628.63</v>
      </c>
      <c r="GG104">
        <f t="shared" si="70"/>
        <v>575.35799999999995</v>
      </c>
      <c r="GH104">
        <f t="shared" si="70"/>
        <v>597.55000000000007</v>
      </c>
      <c r="GI104">
        <f t="shared" si="70"/>
        <v>589.33500000000004</v>
      </c>
      <c r="GJ104">
        <f t="shared" si="70"/>
        <v>466.20000000000005</v>
      </c>
      <c r="GK104">
        <f t="shared" si="70"/>
        <v>705.74</v>
      </c>
      <c r="GL104">
        <f t="shared" si="62"/>
        <v>573.5</v>
      </c>
      <c r="GM104">
        <f t="shared" si="63"/>
        <v>555</v>
      </c>
      <c r="GN104">
        <f t="shared" si="63"/>
        <v>661.62599999999998</v>
      </c>
      <c r="GO104">
        <f t="shared" si="63"/>
        <v>583.86</v>
      </c>
      <c r="GP104">
        <f t="shared" si="63"/>
        <v>665.13599999999997</v>
      </c>
      <c r="GQ104">
        <f t="shared" si="63"/>
        <v>491.73</v>
      </c>
      <c r="GR104">
        <f t="shared" si="63"/>
        <v>650.88</v>
      </c>
      <c r="GS104">
        <f t="shared" si="63"/>
        <v>564.99</v>
      </c>
      <c r="GT104">
        <f t="shared" si="63"/>
        <v>570.91000000000008</v>
      </c>
      <c r="GU104">
        <f t="shared" si="63"/>
        <v>568.68999999999994</v>
      </c>
      <c r="GV104">
        <f t="shared" si="63"/>
        <v>572.39</v>
      </c>
      <c r="GW104">
        <f t="shared" si="63"/>
        <v>508.38000000000005</v>
      </c>
      <c r="GX104">
        <f t="shared" si="63"/>
        <v>509.86000000000007</v>
      </c>
      <c r="GY104">
        <f t="shared" si="63"/>
        <v>532.80000000000007</v>
      </c>
      <c r="GZ104">
        <f t="shared" si="63"/>
        <v>656.38000000000011</v>
      </c>
      <c r="HA104">
        <f t="shared" si="63"/>
        <v>758.26800000000003</v>
      </c>
      <c r="HB104">
        <f t="shared" si="63"/>
        <v>584.97</v>
      </c>
      <c r="HC104">
        <f t="shared" si="63"/>
        <v>673.18</v>
      </c>
      <c r="HD104">
        <f t="shared" si="63"/>
        <v>499.5</v>
      </c>
      <c r="HE104">
        <f t="shared" si="63"/>
        <v>599.03000000000009</v>
      </c>
      <c r="HF104">
        <f t="shared" si="63"/>
        <v>673.9</v>
      </c>
      <c r="HG104">
        <f t="shared" si="63"/>
        <v>502.83000000000004</v>
      </c>
      <c r="HH104">
        <f t="shared" si="63"/>
        <v>639.86</v>
      </c>
      <c r="HI104">
        <f t="shared" si="63"/>
        <v>557.59</v>
      </c>
      <c r="HJ104">
        <f t="shared" si="63"/>
        <v>510.6</v>
      </c>
      <c r="HK104">
        <f t="shared" si="63"/>
        <v>621.97</v>
      </c>
      <c r="HL104">
        <f t="shared" si="63"/>
        <v>727.12200000000007</v>
      </c>
      <c r="HM104">
        <f t="shared" si="63"/>
        <v>676.57500000000005</v>
      </c>
      <c r="HN104">
        <f t="shared" si="63"/>
        <v>644.67999999999995</v>
      </c>
      <c r="HO104">
        <f t="shared" si="63"/>
        <v>509.49</v>
      </c>
      <c r="HP104">
        <f t="shared" si="63"/>
        <v>535.39</v>
      </c>
      <c r="HQ104">
        <f t="shared" si="63"/>
        <v>531.32000000000005</v>
      </c>
      <c r="HR104">
        <f t="shared" si="63"/>
        <v>798.76800000000003</v>
      </c>
      <c r="HS104">
        <f t="shared" si="63"/>
        <v>611.61000000000013</v>
      </c>
      <c r="HT104">
        <f t="shared" si="63"/>
        <v>838.64199999999994</v>
      </c>
      <c r="HU104">
        <f t="shared" si="63"/>
        <v>585.60599999999999</v>
      </c>
      <c r="HV104">
        <f t="shared" si="63"/>
        <v>500.98</v>
      </c>
      <c r="HW104">
        <f t="shared" si="63"/>
        <v>561.66000000000008</v>
      </c>
      <c r="HX104">
        <f t="shared" si="63"/>
        <v>557.61300000000006</v>
      </c>
      <c r="HY104">
        <f t="shared" si="63"/>
        <v>486.92</v>
      </c>
      <c r="HZ104">
        <f t="shared" si="63"/>
        <v>655.22700000000009</v>
      </c>
      <c r="IA104">
        <f t="shared" si="63"/>
        <v>509.12</v>
      </c>
      <c r="IB104">
        <f t="shared" si="63"/>
        <v>601.99</v>
      </c>
      <c r="IC104">
        <f t="shared" si="63"/>
        <v>619.0100000000001</v>
      </c>
      <c r="ID104">
        <f t="shared" si="63"/>
        <v>481.74</v>
      </c>
      <c r="IE104">
        <f t="shared" si="63"/>
        <v>585.71</v>
      </c>
      <c r="IF104">
        <f t="shared" si="63"/>
        <v>541.26</v>
      </c>
      <c r="IG104">
        <f t="shared" si="63"/>
        <v>691.16399999999999</v>
      </c>
      <c r="IH104">
        <f t="shared" si="63"/>
        <v>570.16999999999996</v>
      </c>
      <c r="II104">
        <f t="shared" si="63"/>
        <v>637.69600000000003</v>
      </c>
      <c r="IJ104">
        <f t="shared" si="63"/>
        <v>671.976</v>
      </c>
      <c r="IK104">
        <f t="shared" si="63"/>
        <v>532.80000000000007</v>
      </c>
      <c r="IL104">
        <f t="shared" si="63"/>
        <v>601.46999999999991</v>
      </c>
      <c r="IM104">
        <f t="shared" si="63"/>
        <v>605.68999999999994</v>
      </c>
      <c r="IN104">
        <f t="shared" si="63"/>
        <v>637.21999999999991</v>
      </c>
      <c r="IO104">
        <f t="shared" si="63"/>
        <v>506.53000000000003</v>
      </c>
      <c r="IP104">
        <f t="shared" si="63"/>
        <v>578.68000000000006</v>
      </c>
      <c r="IQ104">
        <f t="shared" si="63"/>
        <v>546.86</v>
      </c>
      <c r="IR104">
        <f t="shared" si="63"/>
        <v>636.95500000000004</v>
      </c>
      <c r="IS104">
        <f t="shared" si="63"/>
        <v>703.54500000000007</v>
      </c>
      <c r="IT104">
        <f t="shared" si="63"/>
        <v>606.51799999999992</v>
      </c>
      <c r="IU104">
        <f t="shared" si="63"/>
        <v>629.37</v>
      </c>
      <c r="IV104">
        <f t="shared" si="63"/>
        <v>510.40999999999997</v>
      </c>
      <c r="IW104">
        <f t="shared" si="63"/>
        <v>593.97</v>
      </c>
      <c r="IX104">
        <f t="shared" ref="IX104:LI105" si="71">+IX82*IX90</f>
        <v>512.16</v>
      </c>
      <c r="IY104">
        <f t="shared" si="71"/>
        <v>560.55000000000007</v>
      </c>
      <c r="IZ104">
        <f t="shared" si="71"/>
        <v>707.25200000000007</v>
      </c>
      <c r="JA104">
        <f t="shared" si="71"/>
        <v>592.23199999999997</v>
      </c>
      <c r="JB104">
        <f t="shared" si="71"/>
        <v>534.44600000000003</v>
      </c>
      <c r="JC104">
        <f t="shared" si="71"/>
        <v>846.41200000000003</v>
      </c>
      <c r="JD104">
        <f t="shared" si="71"/>
        <v>520.96</v>
      </c>
      <c r="JE104">
        <f t="shared" si="71"/>
        <v>591.28600000000006</v>
      </c>
      <c r="JF104">
        <f t="shared" si="71"/>
        <v>487.66000000000008</v>
      </c>
      <c r="JG104">
        <f t="shared" si="71"/>
        <v>561.6</v>
      </c>
      <c r="JH104">
        <f t="shared" si="71"/>
        <v>641.58000000000004</v>
      </c>
      <c r="JI104">
        <f t="shared" si="71"/>
        <v>834.82600000000002</v>
      </c>
      <c r="JJ104">
        <f t="shared" si="71"/>
        <v>575.72</v>
      </c>
      <c r="JK104">
        <f t="shared" si="71"/>
        <v>516.52</v>
      </c>
      <c r="JL104">
        <f t="shared" si="71"/>
        <v>725.50399999999991</v>
      </c>
      <c r="JM104">
        <f t="shared" si="71"/>
        <v>561.29</v>
      </c>
      <c r="JN104">
        <f t="shared" si="71"/>
        <v>649.68600000000004</v>
      </c>
      <c r="JO104">
        <f t="shared" si="71"/>
        <v>502.83000000000004</v>
      </c>
      <c r="JP104">
        <f t="shared" si="71"/>
        <v>545.38</v>
      </c>
      <c r="JQ104">
        <f t="shared" si="71"/>
        <v>542.05000000000007</v>
      </c>
      <c r="JR104">
        <f t="shared" si="71"/>
        <v>730.471</v>
      </c>
      <c r="JS104">
        <f t="shared" si="71"/>
        <v>542.05000000000007</v>
      </c>
      <c r="JT104">
        <f t="shared" si="71"/>
        <v>548.71</v>
      </c>
      <c r="JU104">
        <f t="shared" si="71"/>
        <v>611.24</v>
      </c>
      <c r="JV104">
        <f t="shared" si="71"/>
        <v>586.08000000000004</v>
      </c>
      <c r="JW104">
        <f t="shared" si="71"/>
        <v>584.6</v>
      </c>
      <c r="JX104">
        <f t="shared" si="71"/>
        <v>601.25</v>
      </c>
      <c r="JY104">
        <f t="shared" si="71"/>
        <v>578.952</v>
      </c>
      <c r="JZ104">
        <f t="shared" si="71"/>
        <v>522.07000000000005</v>
      </c>
      <c r="KA104">
        <f t="shared" si="71"/>
        <v>641.01800000000003</v>
      </c>
      <c r="KB104">
        <f t="shared" si="71"/>
        <v>743.99299999999994</v>
      </c>
      <c r="KC104">
        <f t="shared" si="71"/>
        <v>836.952</v>
      </c>
      <c r="KD104">
        <f t="shared" si="71"/>
        <v>542.43799999999999</v>
      </c>
      <c r="KE104">
        <f t="shared" si="71"/>
        <v>557.78399999999999</v>
      </c>
      <c r="KF104">
        <f t="shared" si="71"/>
        <v>521.649</v>
      </c>
      <c r="KG104">
        <f t="shared" si="71"/>
        <v>498.02</v>
      </c>
      <c r="KH104">
        <f t="shared" si="71"/>
        <v>520.32599999999991</v>
      </c>
      <c r="KI104">
        <f t="shared" si="71"/>
        <v>524.29</v>
      </c>
      <c r="KJ104">
        <f t="shared" si="71"/>
        <v>497.65000000000003</v>
      </c>
      <c r="KK104">
        <f t="shared" si="71"/>
        <v>675.99</v>
      </c>
      <c r="KL104">
        <f t="shared" si="71"/>
        <v>589.04</v>
      </c>
      <c r="KM104">
        <f t="shared" si="71"/>
        <v>695.26600000000008</v>
      </c>
      <c r="KN104">
        <f t="shared" si="71"/>
        <v>600.95000000000005</v>
      </c>
      <c r="KO104">
        <f t="shared" si="71"/>
        <v>609.7600000000001</v>
      </c>
      <c r="KP104">
        <f t="shared" si="71"/>
        <v>530.23599999999988</v>
      </c>
      <c r="KQ104">
        <f t="shared" si="71"/>
        <v>636.59099999999989</v>
      </c>
      <c r="KR104">
        <f t="shared" si="71"/>
        <v>497.82400000000001</v>
      </c>
      <c r="KS104">
        <f t="shared" si="71"/>
        <v>648.24</v>
      </c>
      <c r="KT104">
        <f t="shared" si="71"/>
        <v>626.95200000000011</v>
      </c>
      <c r="KU104">
        <f t="shared" si="71"/>
        <v>615.38099999999997</v>
      </c>
      <c r="KV104">
        <f t="shared" si="71"/>
        <v>514.66999999999996</v>
      </c>
      <c r="KW104">
        <f t="shared" si="71"/>
        <v>494.69</v>
      </c>
      <c r="KX104">
        <f t="shared" si="71"/>
        <v>581.64</v>
      </c>
      <c r="KY104">
        <f t="shared" si="71"/>
        <v>614.91</v>
      </c>
      <c r="KZ104">
        <f t="shared" si="71"/>
        <v>601.25</v>
      </c>
      <c r="LA104">
        <f t="shared" si="71"/>
        <v>539.46</v>
      </c>
      <c r="LB104">
        <f t="shared" si="71"/>
        <v>793.97199999999998</v>
      </c>
      <c r="LC104">
        <f t="shared" si="71"/>
        <v>683.904</v>
      </c>
      <c r="LD104">
        <f t="shared" si="71"/>
        <v>621.23</v>
      </c>
      <c r="LE104">
        <f t="shared" si="71"/>
        <v>565.73</v>
      </c>
      <c r="LF104">
        <f t="shared" si="71"/>
        <v>577.57000000000005</v>
      </c>
      <c r="LG104">
        <f t="shared" si="71"/>
        <v>572.7600000000001</v>
      </c>
      <c r="LH104">
        <f t="shared" si="71"/>
        <v>552.41000000000008</v>
      </c>
      <c r="LI104">
        <f t="shared" si="71"/>
        <v>506.53000000000003</v>
      </c>
      <c r="LJ104">
        <f t="shared" si="64"/>
        <v>630.48</v>
      </c>
      <c r="LK104">
        <f t="shared" si="65"/>
        <v>654.53000000000009</v>
      </c>
      <c r="LL104">
        <f t="shared" si="65"/>
        <v>687.3</v>
      </c>
      <c r="LM104">
        <f t="shared" si="65"/>
        <v>611.61000000000013</v>
      </c>
      <c r="LN104">
        <f t="shared" si="65"/>
        <v>508.38000000000005</v>
      </c>
      <c r="LO104">
        <f t="shared" si="65"/>
        <v>596.43999999999994</v>
      </c>
      <c r="LP104">
        <f t="shared" si="65"/>
        <v>601.66199999999992</v>
      </c>
      <c r="LQ104">
        <f t="shared" si="65"/>
        <v>638</v>
      </c>
      <c r="LR104">
        <f t="shared" si="65"/>
        <v>762.49599999999998</v>
      </c>
      <c r="LS104">
        <f t="shared" si="65"/>
        <v>613.09</v>
      </c>
      <c r="LT104">
        <f t="shared" si="65"/>
        <v>566.47</v>
      </c>
      <c r="LU104">
        <f t="shared" si="65"/>
        <v>632.33000000000004</v>
      </c>
      <c r="LV104">
        <f t="shared" si="65"/>
        <v>569.80000000000007</v>
      </c>
      <c r="LW104">
        <f t="shared" si="65"/>
        <v>574.24</v>
      </c>
      <c r="LX104">
        <f t="shared" si="65"/>
        <v>662.88</v>
      </c>
      <c r="LY104">
        <f t="shared" si="65"/>
        <v>600.89700000000005</v>
      </c>
      <c r="LZ104">
        <f t="shared" si="65"/>
        <v>741.21100000000013</v>
      </c>
      <c r="MA104">
        <f t="shared" si="65"/>
        <v>671.65700000000015</v>
      </c>
      <c r="MB104">
        <f t="shared" si="65"/>
        <v>519.11</v>
      </c>
      <c r="MC104">
        <f t="shared" si="65"/>
        <v>575.35</v>
      </c>
      <c r="MD104">
        <f t="shared" si="65"/>
        <v>541.29600000000005</v>
      </c>
      <c r="ME104">
        <f t="shared" si="65"/>
        <v>603.20000000000005</v>
      </c>
      <c r="MF104">
        <f t="shared" si="65"/>
        <v>637.36399999999992</v>
      </c>
      <c r="MG104">
        <f t="shared" si="65"/>
        <v>665.65199999999993</v>
      </c>
      <c r="MH104">
        <f t="shared" si="65"/>
        <v>619.75</v>
      </c>
      <c r="MI104">
        <f t="shared" si="65"/>
        <v>507.64</v>
      </c>
      <c r="MJ104">
        <f t="shared" si="65"/>
        <v>545.9079999999999</v>
      </c>
      <c r="MK104">
        <f t="shared" si="65"/>
        <v>538.19999999999993</v>
      </c>
      <c r="ML104">
        <f t="shared" si="65"/>
        <v>513.56000000000006</v>
      </c>
      <c r="MM104">
        <f t="shared" si="65"/>
        <v>562.03000000000009</v>
      </c>
      <c r="MN104">
        <f t="shared" si="65"/>
        <v>593.48</v>
      </c>
      <c r="MO104">
        <f t="shared" si="65"/>
        <v>601.20000000000005</v>
      </c>
      <c r="MP104">
        <f t="shared" si="65"/>
        <v>725.005</v>
      </c>
      <c r="MQ104">
        <f t="shared" si="65"/>
        <v>691.67899999999997</v>
      </c>
      <c r="MR104">
        <f t="shared" si="65"/>
        <v>516.15</v>
      </c>
      <c r="MS104">
        <f t="shared" si="65"/>
        <v>566.84</v>
      </c>
      <c r="MT104">
        <f t="shared" si="65"/>
        <v>521.70000000000005</v>
      </c>
      <c r="MU104">
        <f t="shared" si="65"/>
        <v>536.87</v>
      </c>
      <c r="MV104">
        <f t="shared" si="65"/>
        <v>837.01800000000003</v>
      </c>
      <c r="MW104">
        <f t="shared" si="65"/>
        <v>603.72799999999995</v>
      </c>
      <c r="MX104">
        <f t="shared" si="65"/>
        <v>730.38000000000011</v>
      </c>
      <c r="MY104">
        <f t="shared" si="65"/>
        <v>622.34</v>
      </c>
      <c r="MZ104">
        <f t="shared" si="65"/>
        <v>646.20500000000004</v>
      </c>
      <c r="NA104">
        <f t="shared" si="65"/>
        <v>562.77</v>
      </c>
      <c r="NB104">
        <f t="shared" si="65"/>
        <v>530.58000000000004</v>
      </c>
      <c r="NC104">
        <f t="shared" si="65"/>
        <v>510.97</v>
      </c>
      <c r="ND104">
        <f t="shared" si="65"/>
        <v>562.77</v>
      </c>
      <c r="NE104">
        <f t="shared" si="65"/>
        <v>681.81999999999994</v>
      </c>
      <c r="NF104">
        <f t="shared" si="65"/>
        <v>517.43299999999999</v>
      </c>
      <c r="NG104">
        <f t="shared" si="65"/>
        <v>564.99</v>
      </c>
      <c r="NH104">
        <f t="shared" si="65"/>
        <v>521.70000000000005</v>
      </c>
      <c r="NI104">
        <f t="shared" si="65"/>
        <v>743.37400000000002</v>
      </c>
      <c r="NJ104">
        <f t="shared" si="65"/>
        <v>778.72</v>
      </c>
      <c r="NK104">
        <f t="shared" si="65"/>
        <v>597.55000000000007</v>
      </c>
      <c r="NL104">
        <f t="shared" si="65"/>
        <v>609.92999999999995</v>
      </c>
      <c r="NM104">
        <f t="shared" si="65"/>
        <v>478.03999999999996</v>
      </c>
      <c r="NN104">
        <f t="shared" si="65"/>
        <v>596.6880000000001</v>
      </c>
      <c r="NO104">
        <f t="shared" si="65"/>
        <v>638.23599999999999</v>
      </c>
      <c r="NP104">
        <f t="shared" si="65"/>
        <v>596.07000000000005</v>
      </c>
      <c r="NQ104">
        <f t="shared" si="65"/>
        <v>529.1</v>
      </c>
      <c r="NR104">
        <f t="shared" si="65"/>
        <v>614.20000000000005</v>
      </c>
      <c r="NS104">
        <f t="shared" si="65"/>
        <v>509.12</v>
      </c>
      <c r="NT104">
        <f t="shared" si="65"/>
        <v>904.80000000000007</v>
      </c>
      <c r="NU104">
        <f t="shared" si="65"/>
        <v>592.79000000000008</v>
      </c>
      <c r="NV104">
        <f t="shared" ref="NV104:QG105" si="72">+NV82*NV90</f>
        <v>541.31000000000006</v>
      </c>
      <c r="NW104">
        <f t="shared" si="72"/>
        <v>538.15</v>
      </c>
      <c r="NX104">
        <f t="shared" si="72"/>
        <v>490.99</v>
      </c>
      <c r="NY104">
        <f t="shared" si="72"/>
        <v>877.83199999999999</v>
      </c>
      <c r="NZ104">
        <f t="shared" si="72"/>
        <v>529.20900000000006</v>
      </c>
      <c r="OA104">
        <f t="shared" si="72"/>
        <v>569.63700000000006</v>
      </c>
      <c r="OB104">
        <f t="shared" si="72"/>
        <v>522.44499999999994</v>
      </c>
      <c r="OC104">
        <f t="shared" si="72"/>
        <v>748.99200000000008</v>
      </c>
      <c r="OD104">
        <f t="shared" si="72"/>
        <v>540.57000000000005</v>
      </c>
      <c r="OE104">
        <f t="shared" si="72"/>
        <v>622.34</v>
      </c>
      <c r="OF104">
        <f t="shared" si="72"/>
        <v>535.02</v>
      </c>
      <c r="OG104">
        <f t="shared" si="72"/>
        <v>566.1</v>
      </c>
      <c r="OH104">
        <f t="shared" si="72"/>
        <v>547.6</v>
      </c>
      <c r="OI104">
        <f t="shared" si="72"/>
        <v>664.24199999999996</v>
      </c>
      <c r="OJ104">
        <f t="shared" si="72"/>
        <v>599.4</v>
      </c>
      <c r="OK104">
        <f t="shared" si="72"/>
        <v>609.39</v>
      </c>
      <c r="OL104">
        <f t="shared" si="72"/>
        <v>623.3370000000001</v>
      </c>
      <c r="OM104">
        <f t="shared" si="72"/>
        <v>619.38</v>
      </c>
      <c r="ON104">
        <f t="shared" si="72"/>
        <v>498.39</v>
      </c>
      <c r="OO104">
        <f t="shared" si="72"/>
        <v>615.68000000000006</v>
      </c>
      <c r="OP104">
        <f t="shared" si="72"/>
        <v>566.45699999999999</v>
      </c>
      <c r="OQ104">
        <f t="shared" si="72"/>
        <v>678.59400000000005</v>
      </c>
      <c r="OR104">
        <f t="shared" si="72"/>
        <v>569.23599999999999</v>
      </c>
      <c r="OS104">
        <f t="shared" si="72"/>
        <v>556.125</v>
      </c>
      <c r="OT104">
        <f t="shared" si="72"/>
        <v>579.05000000000007</v>
      </c>
      <c r="OU104">
        <f t="shared" si="72"/>
        <v>493.95000000000005</v>
      </c>
      <c r="OV104">
        <f t="shared" si="72"/>
        <v>785.10900000000004</v>
      </c>
      <c r="OW104">
        <f t="shared" si="72"/>
        <v>490.99</v>
      </c>
      <c r="OX104">
        <f t="shared" si="72"/>
        <v>712.9849999999999</v>
      </c>
      <c r="OY104">
        <f t="shared" si="72"/>
        <v>764.49799999999993</v>
      </c>
      <c r="OZ104">
        <f t="shared" si="72"/>
        <v>588.30000000000007</v>
      </c>
      <c r="PA104">
        <f t="shared" si="72"/>
        <v>582.75</v>
      </c>
      <c r="PB104">
        <f t="shared" si="72"/>
        <v>509.12</v>
      </c>
      <c r="PC104">
        <f t="shared" si="72"/>
        <v>555</v>
      </c>
      <c r="PD104">
        <f t="shared" si="72"/>
        <v>589.78000000000009</v>
      </c>
      <c r="PE104">
        <f t="shared" si="72"/>
        <v>630.60199999999998</v>
      </c>
      <c r="PF104">
        <f t="shared" si="72"/>
        <v>750.58199999999999</v>
      </c>
      <c r="PG104">
        <f t="shared" si="72"/>
        <v>584.58799999999997</v>
      </c>
      <c r="PH104">
        <f t="shared" si="72"/>
        <v>750.27</v>
      </c>
      <c r="PI104">
        <f t="shared" si="72"/>
        <v>536.13</v>
      </c>
      <c r="PJ104">
        <f t="shared" si="72"/>
        <v>566.1</v>
      </c>
      <c r="PK104">
        <f t="shared" si="72"/>
        <v>573.87</v>
      </c>
      <c r="PL104">
        <f t="shared" si="72"/>
        <v>670.94999999999993</v>
      </c>
      <c r="PM104">
        <f t="shared" si="72"/>
        <v>669.43799999999999</v>
      </c>
      <c r="PN104">
        <f t="shared" si="72"/>
        <v>574.24</v>
      </c>
      <c r="PO104">
        <f t="shared" si="72"/>
        <v>579.32600000000002</v>
      </c>
      <c r="PP104">
        <f t="shared" si="72"/>
        <v>582.15600000000006</v>
      </c>
      <c r="PQ104">
        <f t="shared" si="72"/>
        <v>540.93999999999994</v>
      </c>
      <c r="PR104">
        <f t="shared" si="72"/>
        <v>760.05799999999999</v>
      </c>
      <c r="PS104">
        <f t="shared" si="72"/>
        <v>660.14199999999994</v>
      </c>
      <c r="PT104">
        <f t="shared" si="72"/>
        <v>697.85599999999999</v>
      </c>
      <c r="PU104">
        <f t="shared" si="72"/>
        <v>667.48</v>
      </c>
      <c r="PV104">
        <f t="shared" si="72"/>
        <v>804</v>
      </c>
      <c r="PW104">
        <f t="shared" si="72"/>
        <v>533.54</v>
      </c>
      <c r="PX104">
        <f t="shared" si="72"/>
        <v>533.54</v>
      </c>
      <c r="PY104">
        <f t="shared" si="72"/>
        <v>620.49</v>
      </c>
      <c r="PZ104">
        <f t="shared" si="72"/>
        <v>600.88</v>
      </c>
      <c r="QA104">
        <f t="shared" si="72"/>
        <v>723.29</v>
      </c>
      <c r="QB104">
        <f t="shared" si="72"/>
        <v>595.84999999999991</v>
      </c>
      <c r="QC104">
        <f t="shared" si="72"/>
        <v>551.30000000000007</v>
      </c>
      <c r="QD104">
        <f t="shared" si="72"/>
        <v>646.39</v>
      </c>
      <c r="QE104">
        <f t="shared" si="72"/>
        <v>564.84199999999998</v>
      </c>
      <c r="QF104">
        <f t="shared" si="72"/>
        <v>702.5920000000001</v>
      </c>
      <c r="QG104">
        <f t="shared" si="72"/>
        <v>580.53000000000009</v>
      </c>
      <c r="QH104">
        <f t="shared" si="66"/>
        <v>627.88800000000003</v>
      </c>
      <c r="QI104">
        <f t="shared" si="67"/>
        <v>537.61</v>
      </c>
      <c r="QJ104">
        <f t="shared" si="67"/>
        <v>613.09</v>
      </c>
      <c r="QK104">
        <f t="shared" si="67"/>
        <v>585.71</v>
      </c>
      <c r="QL104">
        <f t="shared" si="67"/>
        <v>569.43000000000006</v>
      </c>
      <c r="QM104">
        <f t="shared" si="67"/>
        <v>573.5</v>
      </c>
      <c r="QN104">
        <f t="shared" si="67"/>
        <v>582.96600000000001</v>
      </c>
      <c r="QO104">
        <f t="shared" si="67"/>
        <v>524.66000000000008</v>
      </c>
      <c r="QP104">
        <f t="shared" si="67"/>
        <v>632.77200000000005</v>
      </c>
      <c r="QQ104">
        <f t="shared" si="67"/>
        <v>663.41000000000008</v>
      </c>
      <c r="QR104">
        <f t="shared" si="67"/>
        <v>526.5100000000001</v>
      </c>
      <c r="QS104">
        <f t="shared" si="67"/>
        <v>649.35</v>
      </c>
      <c r="QT104">
        <f t="shared" si="67"/>
        <v>553.53200000000004</v>
      </c>
      <c r="QU104">
        <f t="shared" si="67"/>
        <v>629.74</v>
      </c>
      <c r="QV104">
        <f t="shared" si="67"/>
        <v>582.75</v>
      </c>
      <c r="QW104">
        <f t="shared" si="67"/>
        <v>593.11000000000013</v>
      </c>
      <c r="QX104">
        <f t="shared" si="67"/>
        <v>587.56000000000006</v>
      </c>
      <c r="QY104">
        <f t="shared" si="67"/>
        <v>521.70000000000005</v>
      </c>
      <c r="QZ104">
        <f t="shared" si="67"/>
        <v>534.28000000000009</v>
      </c>
      <c r="RA104">
        <f t="shared" si="67"/>
        <v>649.76599999999996</v>
      </c>
      <c r="RB104">
        <f t="shared" si="67"/>
        <v>631.92099999999994</v>
      </c>
      <c r="RC104">
        <f t="shared" si="67"/>
        <v>590.75900000000001</v>
      </c>
      <c r="RD104">
        <f t="shared" si="67"/>
        <v>513.96900000000005</v>
      </c>
      <c r="RE104">
        <f t="shared" si="67"/>
        <v>613.30500000000006</v>
      </c>
      <c r="RF104">
        <f t="shared" si="67"/>
        <v>601.12799999999993</v>
      </c>
      <c r="RG104">
        <f t="shared" si="67"/>
        <v>582.16</v>
      </c>
      <c r="RH104">
        <f t="shared" si="67"/>
        <v>642.32000000000005</v>
      </c>
      <c r="RI104">
        <f t="shared" si="67"/>
        <v>628.5</v>
      </c>
      <c r="RJ104">
        <f t="shared" si="67"/>
        <v>632.70799999999997</v>
      </c>
      <c r="RK104">
        <f t="shared" si="67"/>
        <v>540.20000000000005</v>
      </c>
      <c r="RL104">
        <f t="shared" si="67"/>
        <v>594.22</v>
      </c>
      <c r="RM104">
        <f t="shared" si="67"/>
        <v>535.35300000000007</v>
      </c>
      <c r="RN104">
        <f t="shared" si="67"/>
        <v>456.58000000000004</v>
      </c>
      <c r="RO104">
        <f t="shared" si="67"/>
        <v>624.36</v>
      </c>
      <c r="RP104">
        <f t="shared" si="67"/>
        <v>536.5</v>
      </c>
      <c r="RQ104">
        <f t="shared" si="67"/>
        <v>621.23</v>
      </c>
      <c r="RR104">
        <f t="shared" si="67"/>
        <v>523.18000000000006</v>
      </c>
      <c r="RS104">
        <f t="shared" si="67"/>
        <v>579.41999999999996</v>
      </c>
      <c r="RT104">
        <f t="shared" si="67"/>
        <v>585.71</v>
      </c>
      <c r="RU104">
        <f t="shared" si="67"/>
        <v>574.24</v>
      </c>
      <c r="RV104">
        <f t="shared" si="67"/>
        <v>588.30000000000007</v>
      </c>
      <c r="RW104">
        <f t="shared" si="67"/>
        <v>532.80000000000007</v>
      </c>
      <c r="RX104">
        <f t="shared" si="67"/>
        <v>496.53999999999996</v>
      </c>
      <c r="RY104">
        <f t="shared" si="67"/>
        <v>582.75</v>
      </c>
      <c r="RZ104">
        <f t="shared" si="67"/>
        <v>621.33500000000004</v>
      </c>
      <c r="SA104">
        <f t="shared" si="67"/>
        <v>546.49</v>
      </c>
      <c r="SB104">
        <f t="shared" si="67"/>
        <v>529.23199999999997</v>
      </c>
      <c r="SC104">
        <f t="shared" si="67"/>
        <v>584.97</v>
      </c>
      <c r="SD104">
        <f t="shared" si="67"/>
        <v>488.40000000000003</v>
      </c>
      <c r="SE104">
        <f t="shared" si="67"/>
        <v>587.18999999999994</v>
      </c>
      <c r="SF104">
        <f t="shared" si="67"/>
        <v>614.03400000000011</v>
      </c>
      <c r="SG104">
        <f t="shared" si="67"/>
        <v>556.85</v>
      </c>
    </row>
    <row r="105" spans="1:501" ht="13.5" customHeight="1">
      <c r="A105">
        <v>2018</v>
      </c>
      <c r="B105">
        <f t="shared" si="68"/>
        <v>525.03000000000009</v>
      </c>
      <c r="C105">
        <f t="shared" si="69"/>
        <v>681.86299999999994</v>
      </c>
      <c r="D105">
        <f t="shared" si="69"/>
        <v>474.71000000000009</v>
      </c>
      <c r="E105">
        <f t="shared" si="69"/>
        <v>521.54399999999998</v>
      </c>
      <c r="F105">
        <f t="shared" si="69"/>
        <v>601.99</v>
      </c>
      <c r="G105">
        <f t="shared" si="69"/>
        <v>723.66899999999998</v>
      </c>
      <c r="H105">
        <f t="shared" si="69"/>
        <v>557.22</v>
      </c>
      <c r="I105">
        <f t="shared" si="69"/>
        <v>738.15599999999995</v>
      </c>
      <c r="J105">
        <f t="shared" si="69"/>
        <v>560.91999999999996</v>
      </c>
      <c r="K105">
        <f t="shared" si="69"/>
        <v>641.81799999999987</v>
      </c>
      <c r="L105">
        <f t="shared" si="69"/>
        <v>756.17399999999998</v>
      </c>
      <c r="M105">
        <f t="shared" si="69"/>
        <v>483.41300000000001</v>
      </c>
      <c r="N105">
        <f t="shared" si="69"/>
        <v>640.5</v>
      </c>
      <c r="O105">
        <f t="shared" si="69"/>
        <v>542.05000000000007</v>
      </c>
      <c r="P105">
        <f t="shared" si="69"/>
        <v>585.91800000000001</v>
      </c>
      <c r="Q105">
        <f t="shared" si="69"/>
        <v>750.52299999999991</v>
      </c>
      <c r="R105">
        <f t="shared" si="69"/>
        <v>640.84</v>
      </c>
      <c r="S105">
        <f t="shared" si="69"/>
        <v>511.71000000000009</v>
      </c>
      <c r="T105">
        <f t="shared" si="69"/>
        <v>736.93600000000004</v>
      </c>
      <c r="U105">
        <f t="shared" si="69"/>
        <v>696.94500000000005</v>
      </c>
      <c r="V105">
        <f t="shared" si="69"/>
        <v>579.41999999999996</v>
      </c>
      <c r="W105">
        <f t="shared" si="69"/>
        <v>578.58499999999992</v>
      </c>
      <c r="X105">
        <f t="shared" si="69"/>
        <v>633.27599999999995</v>
      </c>
      <c r="Y105">
        <f t="shared" si="69"/>
        <v>588.66999999999996</v>
      </c>
      <c r="Z105">
        <f t="shared" si="69"/>
        <v>560.91999999999996</v>
      </c>
      <c r="AA105">
        <f t="shared" si="69"/>
        <v>560.18000000000006</v>
      </c>
      <c r="AB105">
        <f t="shared" si="69"/>
        <v>616.79</v>
      </c>
      <c r="AC105">
        <f t="shared" si="69"/>
        <v>603.84</v>
      </c>
      <c r="AD105">
        <f t="shared" si="69"/>
        <v>619.78800000000012</v>
      </c>
      <c r="AE105">
        <f t="shared" si="69"/>
        <v>550.56000000000006</v>
      </c>
      <c r="AF105">
        <f t="shared" si="69"/>
        <v>559.36799999999994</v>
      </c>
      <c r="AG105">
        <f t="shared" si="69"/>
        <v>436.97</v>
      </c>
      <c r="AH105">
        <f t="shared" si="69"/>
        <v>730.29599999999994</v>
      </c>
      <c r="AI105">
        <f t="shared" si="69"/>
        <v>661.05000000000007</v>
      </c>
      <c r="AJ105">
        <f t="shared" si="69"/>
        <v>591.63</v>
      </c>
      <c r="AK105">
        <f t="shared" si="69"/>
        <v>617.53000000000009</v>
      </c>
      <c r="AL105">
        <f t="shared" si="69"/>
        <v>634.18000000000006</v>
      </c>
      <c r="AM105">
        <f t="shared" si="69"/>
        <v>657</v>
      </c>
      <c r="AN105">
        <f t="shared" si="69"/>
        <v>543.9</v>
      </c>
      <c r="AO105">
        <f t="shared" si="69"/>
        <v>572.02</v>
      </c>
      <c r="AP105">
        <f t="shared" si="69"/>
        <v>714.97800000000007</v>
      </c>
      <c r="AQ105">
        <f t="shared" si="69"/>
        <v>587.56000000000006</v>
      </c>
      <c r="AR105">
        <f t="shared" si="69"/>
        <v>551.30000000000007</v>
      </c>
      <c r="AS105">
        <f t="shared" si="69"/>
        <v>582.10199999999998</v>
      </c>
      <c r="AT105">
        <f t="shared" si="69"/>
        <v>759.91300000000001</v>
      </c>
      <c r="AU105">
        <f t="shared" si="69"/>
        <v>568.32000000000005</v>
      </c>
      <c r="AV105">
        <f t="shared" si="69"/>
        <v>565.0680000000001</v>
      </c>
      <c r="AW105">
        <f t="shared" si="69"/>
        <v>582.0100000000001</v>
      </c>
      <c r="AX105">
        <f t="shared" si="69"/>
        <v>594.96</v>
      </c>
      <c r="AY105">
        <f t="shared" si="69"/>
        <v>580.9</v>
      </c>
      <c r="AZ105">
        <f t="shared" si="69"/>
        <v>591.63</v>
      </c>
      <c r="BA105">
        <f t="shared" si="69"/>
        <v>597.81200000000001</v>
      </c>
      <c r="BB105">
        <f t="shared" si="69"/>
        <v>682.91000000000008</v>
      </c>
      <c r="BC105">
        <f t="shared" si="69"/>
        <v>590.52</v>
      </c>
      <c r="BD105">
        <f t="shared" si="69"/>
        <v>610.80799999999999</v>
      </c>
      <c r="BE105">
        <f t="shared" si="69"/>
        <v>749.75699999999995</v>
      </c>
      <c r="BF105">
        <f t="shared" si="69"/>
        <v>661.19999999999993</v>
      </c>
      <c r="BG105">
        <f t="shared" si="69"/>
        <v>721.97</v>
      </c>
      <c r="BH105">
        <f t="shared" si="69"/>
        <v>607.54</v>
      </c>
      <c r="BI105">
        <f t="shared" si="69"/>
        <v>554.63</v>
      </c>
      <c r="BJ105">
        <f t="shared" si="69"/>
        <v>685.41800000000001</v>
      </c>
      <c r="BK105">
        <f t="shared" si="69"/>
        <v>526.88</v>
      </c>
      <c r="BL105">
        <f t="shared" si="69"/>
        <v>587.93000000000006</v>
      </c>
      <c r="BM105">
        <f t="shared" si="69"/>
        <v>625.30000000000007</v>
      </c>
      <c r="BN105">
        <f t="shared" si="69"/>
        <v>659.32</v>
      </c>
      <c r="BO105">
        <f t="shared" ref="BO105:DZ105" si="73">+BO83*BO91</f>
        <v>600.5100000000001</v>
      </c>
      <c r="BP105">
        <f t="shared" si="73"/>
        <v>690.86400000000003</v>
      </c>
      <c r="BQ105">
        <f t="shared" si="73"/>
        <v>537.61</v>
      </c>
      <c r="BR105">
        <f t="shared" si="73"/>
        <v>573.5</v>
      </c>
      <c r="BS105">
        <f t="shared" si="73"/>
        <v>652.31000000000006</v>
      </c>
      <c r="BT105">
        <f t="shared" si="73"/>
        <v>418.1</v>
      </c>
      <c r="BU105">
        <f t="shared" si="73"/>
        <v>571.28000000000009</v>
      </c>
      <c r="BV105">
        <f t="shared" si="73"/>
        <v>597.91999999999996</v>
      </c>
      <c r="BW105">
        <f t="shared" si="73"/>
        <v>590.15</v>
      </c>
      <c r="BX105">
        <f t="shared" si="73"/>
        <v>711.95999999999992</v>
      </c>
      <c r="BY105">
        <f t="shared" si="73"/>
        <v>605.26800000000003</v>
      </c>
      <c r="BZ105">
        <f t="shared" si="73"/>
        <v>772.63200000000006</v>
      </c>
      <c r="CA105">
        <f t="shared" si="73"/>
        <v>674.5100000000001</v>
      </c>
      <c r="CB105">
        <f t="shared" si="73"/>
        <v>755.16</v>
      </c>
      <c r="CC105">
        <f t="shared" si="73"/>
        <v>566.1</v>
      </c>
      <c r="CD105">
        <f t="shared" si="73"/>
        <v>590.52</v>
      </c>
      <c r="CE105">
        <f t="shared" si="73"/>
        <v>588.30000000000007</v>
      </c>
      <c r="CF105">
        <f t="shared" si="73"/>
        <v>555.37</v>
      </c>
      <c r="CG105">
        <f t="shared" si="73"/>
        <v>537.81000000000006</v>
      </c>
      <c r="CH105">
        <f t="shared" si="73"/>
        <v>579.92999999999995</v>
      </c>
      <c r="CI105">
        <f t="shared" si="73"/>
        <v>564.99</v>
      </c>
      <c r="CJ105">
        <f t="shared" si="73"/>
        <v>573.87</v>
      </c>
      <c r="CK105">
        <f t="shared" si="73"/>
        <v>535.7600000000001</v>
      </c>
      <c r="CL105">
        <f t="shared" si="73"/>
        <v>696.69899999999996</v>
      </c>
      <c r="CM105">
        <f t="shared" si="73"/>
        <v>629.61200000000008</v>
      </c>
      <c r="CN105">
        <f t="shared" si="73"/>
        <v>513.56000000000006</v>
      </c>
      <c r="CO105">
        <f t="shared" si="73"/>
        <v>521.33000000000004</v>
      </c>
      <c r="CP105">
        <f t="shared" si="73"/>
        <v>495.8</v>
      </c>
      <c r="CQ105">
        <f t="shared" si="73"/>
        <v>683.52499999999998</v>
      </c>
      <c r="CR105">
        <f t="shared" si="73"/>
        <v>693.38000000000011</v>
      </c>
      <c r="CS105">
        <f t="shared" si="73"/>
        <v>582.0100000000001</v>
      </c>
      <c r="CT105">
        <f t="shared" si="73"/>
        <v>618.27</v>
      </c>
      <c r="CU105">
        <f t="shared" si="73"/>
        <v>569.08000000000004</v>
      </c>
      <c r="CV105">
        <f t="shared" si="73"/>
        <v>509.00700000000001</v>
      </c>
      <c r="CW105">
        <f t="shared" si="73"/>
        <v>600.005</v>
      </c>
      <c r="CX105">
        <f t="shared" si="73"/>
        <v>617.9</v>
      </c>
      <c r="CY105">
        <f t="shared" si="73"/>
        <v>765.54500000000007</v>
      </c>
      <c r="CZ105">
        <f t="shared" si="73"/>
        <v>545.38</v>
      </c>
      <c r="DA105">
        <f t="shared" si="73"/>
        <v>569.26799999999992</v>
      </c>
      <c r="DB105">
        <f t="shared" si="73"/>
        <v>659.34</v>
      </c>
      <c r="DC105">
        <f t="shared" si="73"/>
        <v>590.89</v>
      </c>
      <c r="DD105">
        <f t="shared" si="73"/>
        <v>547.97</v>
      </c>
      <c r="DE105">
        <f t="shared" si="73"/>
        <v>627.15</v>
      </c>
      <c r="DF105">
        <f t="shared" si="73"/>
        <v>641.35599999999999</v>
      </c>
      <c r="DG105">
        <f t="shared" si="73"/>
        <v>528.36</v>
      </c>
      <c r="DH105">
        <f t="shared" si="73"/>
        <v>640.87099999999998</v>
      </c>
      <c r="DI105">
        <f t="shared" si="73"/>
        <v>633.81000000000006</v>
      </c>
      <c r="DJ105">
        <f t="shared" si="73"/>
        <v>589.78000000000009</v>
      </c>
      <c r="DK105">
        <f t="shared" si="73"/>
        <v>556.75099999999998</v>
      </c>
      <c r="DL105">
        <f t="shared" si="73"/>
        <v>533.91000000000008</v>
      </c>
      <c r="DM105">
        <f t="shared" si="73"/>
        <v>563.7059999999999</v>
      </c>
      <c r="DN105">
        <f t="shared" si="73"/>
        <v>660.26499999999999</v>
      </c>
      <c r="DO105">
        <f t="shared" si="73"/>
        <v>524.29</v>
      </c>
      <c r="DP105">
        <f t="shared" si="73"/>
        <v>612.35</v>
      </c>
      <c r="DQ105">
        <f t="shared" si="73"/>
        <v>813.38400000000001</v>
      </c>
      <c r="DR105">
        <f t="shared" si="73"/>
        <v>584.6</v>
      </c>
      <c r="DS105">
        <f t="shared" si="73"/>
        <v>519.85</v>
      </c>
      <c r="DT105">
        <f t="shared" si="73"/>
        <v>639.42399999999998</v>
      </c>
      <c r="DU105">
        <f t="shared" si="73"/>
        <v>543.16000000000008</v>
      </c>
      <c r="DV105">
        <f t="shared" si="73"/>
        <v>736.34500000000003</v>
      </c>
      <c r="DW105">
        <f t="shared" si="73"/>
        <v>505.274</v>
      </c>
      <c r="DX105">
        <f t="shared" si="73"/>
        <v>543.16000000000008</v>
      </c>
      <c r="DY105">
        <f t="shared" si="73"/>
        <v>594.59</v>
      </c>
      <c r="DZ105">
        <f t="shared" si="73"/>
        <v>771.13</v>
      </c>
      <c r="EA105">
        <f t="shared" si="70"/>
        <v>543.58600000000001</v>
      </c>
      <c r="EB105">
        <f t="shared" si="70"/>
        <v>572.7600000000001</v>
      </c>
      <c r="EC105">
        <f t="shared" si="70"/>
        <v>517.63</v>
      </c>
      <c r="ED105">
        <f t="shared" si="70"/>
        <v>763.78500000000008</v>
      </c>
      <c r="EE105">
        <f t="shared" si="70"/>
        <v>656.46400000000006</v>
      </c>
      <c r="EF105">
        <f t="shared" si="70"/>
        <v>553.15</v>
      </c>
      <c r="EG105">
        <f t="shared" si="70"/>
        <v>643.06000000000006</v>
      </c>
      <c r="EH105">
        <f t="shared" si="70"/>
        <v>803.23</v>
      </c>
      <c r="EI105">
        <f t="shared" si="70"/>
        <v>662.11500000000001</v>
      </c>
      <c r="EJ105">
        <f t="shared" si="70"/>
        <v>565.08000000000004</v>
      </c>
      <c r="EK105">
        <f t="shared" si="70"/>
        <v>574.98</v>
      </c>
      <c r="EL105">
        <f t="shared" si="70"/>
        <v>557.96</v>
      </c>
      <c r="EM105">
        <f t="shared" si="70"/>
        <v>575.72</v>
      </c>
      <c r="EN105">
        <f t="shared" si="70"/>
        <v>550.56000000000006</v>
      </c>
      <c r="EO105">
        <f t="shared" si="70"/>
        <v>615.31000000000006</v>
      </c>
      <c r="EP105">
        <f t="shared" si="70"/>
        <v>594.59</v>
      </c>
      <c r="EQ105">
        <f t="shared" si="70"/>
        <v>646.17600000000004</v>
      </c>
      <c r="ER105">
        <f t="shared" si="70"/>
        <v>735.16800000000001</v>
      </c>
      <c r="ES105">
        <f t="shared" si="70"/>
        <v>758.11000000000013</v>
      </c>
      <c r="ET105">
        <f t="shared" si="70"/>
        <v>533.91000000000008</v>
      </c>
      <c r="EU105">
        <f t="shared" si="70"/>
        <v>565.43200000000002</v>
      </c>
      <c r="EV105">
        <f t="shared" si="70"/>
        <v>510.23</v>
      </c>
      <c r="EW105">
        <f t="shared" si="70"/>
        <v>703.73599999999999</v>
      </c>
      <c r="EX105">
        <f t="shared" si="70"/>
        <v>572.7600000000001</v>
      </c>
      <c r="EY105">
        <f t="shared" si="70"/>
        <v>618.44999999999993</v>
      </c>
      <c r="EZ105">
        <f t="shared" si="70"/>
        <v>605.90599999999995</v>
      </c>
      <c r="FA105">
        <f t="shared" si="70"/>
        <v>500.61000000000007</v>
      </c>
      <c r="FB105">
        <f t="shared" si="70"/>
        <v>693.78300000000002</v>
      </c>
      <c r="FC105">
        <f t="shared" si="70"/>
        <v>557.59</v>
      </c>
      <c r="FD105">
        <f t="shared" si="70"/>
        <v>536.5</v>
      </c>
      <c r="FE105">
        <f t="shared" si="70"/>
        <v>473.6</v>
      </c>
      <c r="FF105">
        <f t="shared" si="70"/>
        <v>625.30000000000007</v>
      </c>
      <c r="FG105">
        <f t="shared" si="70"/>
        <v>494.32</v>
      </c>
      <c r="FH105">
        <f t="shared" si="70"/>
        <v>621.6</v>
      </c>
      <c r="FI105">
        <f t="shared" si="70"/>
        <v>772.19400000000007</v>
      </c>
      <c r="FJ105">
        <f t="shared" si="70"/>
        <v>660.24</v>
      </c>
      <c r="FK105">
        <f t="shared" si="70"/>
        <v>540.57000000000005</v>
      </c>
      <c r="FL105">
        <f t="shared" si="70"/>
        <v>690.42000000000007</v>
      </c>
      <c r="FM105">
        <f t="shared" si="70"/>
        <v>577.93999999999994</v>
      </c>
      <c r="FN105">
        <f t="shared" si="70"/>
        <v>625.55499999999995</v>
      </c>
      <c r="FO105">
        <f t="shared" si="70"/>
        <v>590.52</v>
      </c>
      <c r="FP105">
        <f t="shared" si="70"/>
        <v>549.64800000000002</v>
      </c>
      <c r="FQ105">
        <f t="shared" si="70"/>
        <v>757.08699999999999</v>
      </c>
      <c r="FR105">
        <f t="shared" si="70"/>
        <v>710.84199999999998</v>
      </c>
      <c r="FS105">
        <f t="shared" si="70"/>
        <v>529.47</v>
      </c>
      <c r="FT105">
        <f t="shared" si="70"/>
        <v>571.65</v>
      </c>
      <c r="FU105">
        <f t="shared" si="70"/>
        <v>700.05599999999993</v>
      </c>
      <c r="FV105">
        <f t="shared" si="70"/>
        <v>663</v>
      </c>
      <c r="FW105">
        <f t="shared" si="70"/>
        <v>619.75</v>
      </c>
      <c r="FX105">
        <f t="shared" si="70"/>
        <v>561.29</v>
      </c>
      <c r="FY105">
        <f t="shared" si="70"/>
        <v>634.55000000000007</v>
      </c>
      <c r="FZ105">
        <f t="shared" si="70"/>
        <v>669.73200000000008</v>
      </c>
      <c r="GA105">
        <f t="shared" si="70"/>
        <v>639.79200000000003</v>
      </c>
      <c r="GB105">
        <f t="shared" si="70"/>
        <v>550.18999999999994</v>
      </c>
      <c r="GC105">
        <f t="shared" si="70"/>
        <v>573.67999999999995</v>
      </c>
      <c r="GD105">
        <f t="shared" si="70"/>
        <v>468.23399999999992</v>
      </c>
      <c r="GE105">
        <f t="shared" si="70"/>
        <v>617.09799999999996</v>
      </c>
      <c r="GF105">
        <f t="shared" si="70"/>
        <v>712.65599999999995</v>
      </c>
      <c r="GG105">
        <f t="shared" si="70"/>
        <v>855.83100000000013</v>
      </c>
      <c r="GH105">
        <f t="shared" si="70"/>
        <v>578.9559999999999</v>
      </c>
      <c r="GI105">
        <f t="shared" si="70"/>
        <v>711.88000000000011</v>
      </c>
      <c r="GJ105">
        <f t="shared" si="70"/>
        <v>663.39</v>
      </c>
      <c r="GK105">
        <f t="shared" si="70"/>
        <v>554.63</v>
      </c>
      <c r="GL105">
        <f t="shared" si="62"/>
        <v>536.13</v>
      </c>
      <c r="GM105">
        <f t="shared" ref="GM105:IX105" si="74">+GM83*GM91</f>
        <v>662.23300000000006</v>
      </c>
      <c r="GN105">
        <f t="shared" si="74"/>
        <v>833.18399999999997</v>
      </c>
      <c r="GO105">
        <f t="shared" si="74"/>
        <v>660.08</v>
      </c>
      <c r="GP105">
        <f t="shared" si="74"/>
        <v>620.49</v>
      </c>
      <c r="GQ105">
        <f t="shared" si="74"/>
        <v>693.42</v>
      </c>
      <c r="GR105">
        <f t="shared" si="74"/>
        <v>559.07000000000005</v>
      </c>
      <c r="GS105">
        <f t="shared" si="74"/>
        <v>525.346</v>
      </c>
      <c r="GT105">
        <f t="shared" si="74"/>
        <v>534.28000000000009</v>
      </c>
      <c r="GU105">
        <f t="shared" si="74"/>
        <v>622.56399999999996</v>
      </c>
      <c r="GV105">
        <f t="shared" si="74"/>
        <v>620.49</v>
      </c>
      <c r="GW105">
        <f t="shared" si="74"/>
        <v>582.71199999999988</v>
      </c>
      <c r="GX105">
        <f t="shared" si="74"/>
        <v>651.20000000000005</v>
      </c>
      <c r="GY105">
        <f t="shared" si="74"/>
        <v>520.44600000000003</v>
      </c>
      <c r="GZ105">
        <f t="shared" si="74"/>
        <v>647.61300000000006</v>
      </c>
      <c r="HA105">
        <f t="shared" si="74"/>
        <v>577.57000000000005</v>
      </c>
      <c r="HB105">
        <f t="shared" si="74"/>
        <v>689.47200000000009</v>
      </c>
      <c r="HC105">
        <f t="shared" si="74"/>
        <v>816.12900000000002</v>
      </c>
      <c r="HD105">
        <f t="shared" si="74"/>
        <v>471.61799999999999</v>
      </c>
      <c r="HE105">
        <f t="shared" si="74"/>
        <v>520.59</v>
      </c>
      <c r="HF105">
        <f t="shared" si="74"/>
        <v>598.59</v>
      </c>
      <c r="HG105">
        <f t="shared" si="74"/>
        <v>585.58500000000004</v>
      </c>
      <c r="HH105">
        <f t="shared" si="74"/>
        <v>590.52</v>
      </c>
      <c r="HI105">
        <f t="shared" si="74"/>
        <v>536.55199999999991</v>
      </c>
      <c r="HJ105">
        <f t="shared" si="74"/>
        <v>618.36300000000006</v>
      </c>
      <c r="HK105">
        <f t="shared" si="74"/>
        <v>559.07000000000005</v>
      </c>
      <c r="HL105">
        <f t="shared" si="74"/>
        <v>558.70000000000005</v>
      </c>
      <c r="HM105">
        <f t="shared" si="74"/>
        <v>556.48</v>
      </c>
      <c r="HN105">
        <f t="shared" si="74"/>
        <v>587.93000000000006</v>
      </c>
      <c r="HO105">
        <f t="shared" si="74"/>
        <v>610.13</v>
      </c>
      <c r="HP105">
        <f t="shared" si="74"/>
        <v>602.73</v>
      </c>
      <c r="HQ105">
        <f t="shared" si="74"/>
        <v>582.75</v>
      </c>
      <c r="HR105">
        <f t="shared" si="74"/>
        <v>597.91999999999996</v>
      </c>
      <c r="HS105">
        <f t="shared" si="74"/>
        <v>543.31499999999994</v>
      </c>
      <c r="HT105">
        <f t="shared" si="74"/>
        <v>817.25599999999997</v>
      </c>
      <c r="HU105">
        <f t="shared" si="74"/>
        <v>535.39</v>
      </c>
      <c r="HV105">
        <f t="shared" si="74"/>
        <v>580.9</v>
      </c>
      <c r="HW105">
        <f t="shared" si="74"/>
        <v>498.39</v>
      </c>
      <c r="HX105">
        <f t="shared" si="74"/>
        <v>673.3599999999999</v>
      </c>
      <c r="HY105">
        <f t="shared" si="74"/>
        <v>546.86</v>
      </c>
      <c r="HZ105">
        <f t="shared" si="74"/>
        <v>655.84400000000005</v>
      </c>
      <c r="IA105">
        <f t="shared" si="74"/>
        <v>554.63</v>
      </c>
      <c r="IB105">
        <f t="shared" si="74"/>
        <v>589.04</v>
      </c>
      <c r="IC105">
        <f t="shared" si="74"/>
        <v>582.75</v>
      </c>
      <c r="ID105">
        <f t="shared" si="74"/>
        <v>675.21600000000001</v>
      </c>
      <c r="IE105">
        <f t="shared" si="74"/>
        <v>573.87</v>
      </c>
      <c r="IF105">
        <f t="shared" si="74"/>
        <v>676.83199999999999</v>
      </c>
      <c r="IG105">
        <f t="shared" si="74"/>
        <v>529.34</v>
      </c>
      <c r="IH105">
        <f t="shared" si="74"/>
        <v>721.27499999999998</v>
      </c>
      <c r="II105">
        <f t="shared" si="74"/>
        <v>544.27</v>
      </c>
      <c r="IJ105">
        <f t="shared" si="74"/>
        <v>434.38000000000005</v>
      </c>
      <c r="IK105">
        <f t="shared" si="74"/>
        <v>526.88</v>
      </c>
      <c r="IL105">
        <f t="shared" si="74"/>
        <v>558.33000000000004</v>
      </c>
      <c r="IM105">
        <f t="shared" si="74"/>
        <v>688.69999999999993</v>
      </c>
      <c r="IN105">
        <f t="shared" si="74"/>
        <v>489.51000000000005</v>
      </c>
      <c r="IO105">
        <f t="shared" si="74"/>
        <v>769.18399999999997</v>
      </c>
      <c r="IP105">
        <f t="shared" si="74"/>
        <v>658.26400000000012</v>
      </c>
      <c r="IQ105">
        <f t="shared" si="74"/>
        <v>757.35</v>
      </c>
      <c r="IR105">
        <f t="shared" si="74"/>
        <v>518.70000000000005</v>
      </c>
      <c r="IS105">
        <f t="shared" si="74"/>
        <v>657.49</v>
      </c>
      <c r="IT105">
        <f t="shared" si="74"/>
        <v>600.5100000000001</v>
      </c>
      <c r="IU105">
        <f t="shared" si="74"/>
        <v>755.35599999999999</v>
      </c>
      <c r="IV105">
        <f t="shared" si="74"/>
        <v>777.38000000000011</v>
      </c>
      <c r="IW105">
        <f t="shared" si="74"/>
        <v>728.91000000000008</v>
      </c>
      <c r="IX105">
        <f t="shared" si="74"/>
        <v>486.55</v>
      </c>
      <c r="IY105">
        <f t="shared" si="71"/>
        <v>714.30600000000004</v>
      </c>
      <c r="IZ105">
        <f t="shared" si="71"/>
        <v>583.49</v>
      </c>
      <c r="JA105">
        <f t="shared" si="71"/>
        <v>592</v>
      </c>
      <c r="JB105">
        <f t="shared" si="71"/>
        <v>684.28800000000001</v>
      </c>
      <c r="JC105">
        <f t="shared" si="71"/>
        <v>527.99</v>
      </c>
      <c r="JD105">
        <f t="shared" si="71"/>
        <v>562.77</v>
      </c>
      <c r="JE105">
        <f t="shared" si="71"/>
        <v>527.99</v>
      </c>
      <c r="JF105">
        <f t="shared" si="71"/>
        <v>617.60400000000004</v>
      </c>
      <c r="JG105">
        <f t="shared" si="71"/>
        <v>608.28000000000009</v>
      </c>
      <c r="JH105">
        <f t="shared" si="71"/>
        <v>701.16199999999992</v>
      </c>
      <c r="JI105">
        <f t="shared" si="71"/>
        <v>572.39</v>
      </c>
      <c r="JJ105">
        <f t="shared" si="71"/>
        <v>618.27</v>
      </c>
      <c r="JK105">
        <f t="shared" si="71"/>
        <v>661.56000000000006</v>
      </c>
      <c r="JL105">
        <f t="shared" si="71"/>
        <v>710.18999999999994</v>
      </c>
      <c r="JM105">
        <f t="shared" si="71"/>
        <v>492.1</v>
      </c>
      <c r="JN105">
        <f t="shared" si="71"/>
        <v>652.68000000000006</v>
      </c>
      <c r="JO105">
        <f t="shared" si="71"/>
        <v>626.04</v>
      </c>
      <c r="JP105">
        <f t="shared" si="71"/>
        <v>553.52</v>
      </c>
      <c r="JQ105">
        <f t="shared" si="71"/>
        <v>528.73</v>
      </c>
      <c r="JR105">
        <f t="shared" si="71"/>
        <v>495.34400000000005</v>
      </c>
      <c r="JS105">
        <f t="shared" si="71"/>
        <v>570.91000000000008</v>
      </c>
      <c r="JT105">
        <f t="shared" si="71"/>
        <v>589.78000000000009</v>
      </c>
      <c r="JU105">
        <f t="shared" si="71"/>
        <v>543.53000000000009</v>
      </c>
      <c r="JV105">
        <f t="shared" si="71"/>
        <v>584.32799999999997</v>
      </c>
      <c r="JW105">
        <f t="shared" si="71"/>
        <v>577.57000000000005</v>
      </c>
      <c r="JX105">
        <f t="shared" si="71"/>
        <v>798.75199999999995</v>
      </c>
      <c r="JY105">
        <f t="shared" si="71"/>
        <v>574.24</v>
      </c>
      <c r="JZ105">
        <f t="shared" si="71"/>
        <v>530.58000000000004</v>
      </c>
      <c r="KA105">
        <f t="shared" si="71"/>
        <v>547.97</v>
      </c>
      <c r="KB105">
        <f t="shared" si="71"/>
        <v>620.024</v>
      </c>
      <c r="KC105">
        <f t="shared" si="71"/>
        <v>524.66000000000008</v>
      </c>
      <c r="KD105">
        <f t="shared" si="71"/>
        <v>529.47</v>
      </c>
      <c r="KE105">
        <f t="shared" si="71"/>
        <v>570.16999999999996</v>
      </c>
      <c r="KF105">
        <f t="shared" si="71"/>
        <v>647.99200000000008</v>
      </c>
      <c r="KG105">
        <f t="shared" si="71"/>
        <v>624.18999999999994</v>
      </c>
      <c r="KH105">
        <f t="shared" si="71"/>
        <v>615.68000000000006</v>
      </c>
      <c r="KI105">
        <f t="shared" si="71"/>
        <v>581.9849999999999</v>
      </c>
      <c r="KJ105">
        <f t="shared" si="71"/>
        <v>552.78000000000009</v>
      </c>
      <c r="KK105">
        <f t="shared" si="71"/>
        <v>693.52800000000002</v>
      </c>
      <c r="KL105">
        <f t="shared" si="71"/>
        <v>548.34</v>
      </c>
      <c r="KM105">
        <f t="shared" si="71"/>
        <v>644.16999999999996</v>
      </c>
      <c r="KN105">
        <f t="shared" si="71"/>
        <v>516.89</v>
      </c>
      <c r="KO105">
        <f t="shared" si="71"/>
        <v>593.85</v>
      </c>
      <c r="KP105">
        <f t="shared" si="71"/>
        <v>520.96</v>
      </c>
      <c r="KQ105">
        <f t="shared" si="71"/>
        <v>653.55399999999997</v>
      </c>
      <c r="KR105">
        <f t="shared" si="71"/>
        <v>768.3839999999999</v>
      </c>
      <c r="KS105">
        <f t="shared" si="71"/>
        <v>608.28000000000009</v>
      </c>
      <c r="KT105">
        <f t="shared" si="71"/>
        <v>573.77499999999998</v>
      </c>
      <c r="KU105">
        <f t="shared" si="71"/>
        <v>627.26299999999992</v>
      </c>
      <c r="KV105">
        <f t="shared" si="71"/>
        <v>543.9</v>
      </c>
      <c r="KW105">
        <f t="shared" si="71"/>
        <v>693.32999999999993</v>
      </c>
      <c r="KX105">
        <f t="shared" si="71"/>
        <v>733.02299999999991</v>
      </c>
      <c r="KY105">
        <f t="shared" si="71"/>
        <v>797.35500000000002</v>
      </c>
      <c r="KZ105">
        <f t="shared" si="71"/>
        <v>535.02</v>
      </c>
      <c r="LA105">
        <f t="shared" si="71"/>
        <v>626.77799999999991</v>
      </c>
      <c r="LB105">
        <f t="shared" si="71"/>
        <v>601.62</v>
      </c>
      <c r="LC105">
        <f t="shared" si="71"/>
        <v>584.39099999999996</v>
      </c>
      <c r="LD105">
        <f t="shared" si="71"/>
        <v>597.55000000000007</v>
      </c>
      <c r="LE105">
        <f t="shared" si="71"/>
        <v>582.0100000000001</v>
      </c>
      <c r="LF105">
        <f t="shared" si="71"/>
        <v>683.85099999999989</v>
      </c>
      <c r="LG105">
        <f t="shared" si="71"/>
        <v>619.75</v>
      </c>
      <c r="LH105">
        <f t="shared" si="71"/>
        <v>657.53800000000001</v>
      </c>
      <c r="LI105">
        <f t="shared" si="71"/>
        <v>600.14</v>
      </c>
      <c r="LJ105">
        <f t="shared" si="64"/>
        <v>542.05000000000007</v>
      </c>
      <c r="LK105">
        <f t="shared" ref="LK105:NV105" si="75">+LK83*LK91</f>
        <v>589.51900000000001</v>
      </c>
      <c r="LL105">
        <f t="shared" si="75"/>
        <v>510.97</v>
      </c>
      <c r="LM105">
        <f t="shared" si="75"/>
        <v>582.75</v>
      </c>
      <c r="LN105">
        <f t="shared" si="75"/>
        <v>513.56000000000006</v>
      </c>
      <c r="LO105">
        <f t="shared" si="75"/>
        <v>603.70399999999995</v>
      </c>
      <c r="LP105">
        <f t="shared" si="75"/>
        <v>591.63</v>
      </c>
      <c r="LQ105">
        <f t="shared" si="75"/>
        <v>637.88</v>
      </c>
      <c r="LR105">
        <f t="shared" si="75"/>
        <v>642.68999999999994</v>
      </c>
      <c r="LS105">
        <f t="shared" si="75"/>
        <v>535.02</v>
      </c>
      <c r="LT105">
        <f t="shared" si="75"/>
        <v>591.2600000000001</v>
      </c>
      <c r="LU105">
        <f t="shared" si="75"/>
        <v>525.77</v>
      </c>
      <c r="LV105">
        <f t="shared" si="75"/>
        <v>535.76199999999994</v>
      </c>
      <c r="LW105">
        <f t="shared" si="75"/>
        <v>561.29</v>
      </c>
      <c r="LX105">
        <f t="shared" si="75"/>
        <v>563.14</v>
      </c>
      <c r="LY105">
        <f t="shared" si="75"/>
        <v>543.10199999999998</v>
      </c>
      <c r="LZ105">
        <f t="shared" si="75"/>
        <v>555.77399999999989</v>
      </c>
      <c r="MA105">
        <f t="shared" si="75"/>
        <v>620.49</v>
      </c>
      <c r="MB105">
        <f t="shared" si="75"/>
        <v>573.13</v>
      </c>
      <c r="MC105">
        <f t="shared" si="75"/>
        <v>624.375</v>
      </c>
      <c r="MD105">
        <f t="shared" si="75"/>
        <v>622.51200000000006</v>
      </c>
      <c r="ME105">
        <f t="shared" si="75"/>
        <v>471.01</v>
      </c>
      <c r="MF105">
        <f t="shared" si="75"/>
        <v>608.28000000000009</v>
      </c>
      <c r="MG105">
        <f t="shared" si="75"/>
        <v>579.41999999999996</v>
      </c>
      <c r="MH105">
        <f t="shared" si="75"/>
        <v>574.98</v>
      </c>
      <c r="MI105">
        <f t="shared" si="75"/>
        <v>557.22</v>
      </c>
      <c r="MJ105">
        <f t="shared" si="75"/>
        <v>543.53000000000009</v>
      </c>
      <c r="MK105">
        <f t="shared" si="75"/>
        <v>528.73</v>
      </c>
      <c r="ML105">
        <f t="shared" si="75"/>
        <v>617.53000000000009</v>
      </c>
      <c r="MM105">
        <f t="shared" si="75"/>
        <v>614.57000000000005</v>
      </c>
      <c r="MN105">
        <f t="shared" si="75"/>
        <v>726.20400000000006</v>
      </c>
      <c r="MO105">
        <f t="shared" si="75"/>
        <v>606.33600000000001</v>
      </c>
      <c r="MP105">
        <f t="shared" si="75"/>
        <v>611.61000000000013</v>
      </c>
      <c r="MQ105">
        <f t="shared" si="75"/>
        <v>574.24</v>
      </c>
      <c r="MR105">
        <f t="shared" si="75"/>
        <v>618.64</v>
      </c>
      <c r="MS105">
        <f t="shared" si="75"/>
        <v>625.66999999999996</v>
      </c>
      <c r="MT105">
        <f t="shared" si="75"/>
        <v>665.2600000000001</v>
      </c>
      <c r="MU105">
        <f t="shared" si="75"/>
        <v>600.58199999999999</v>
      </c>
      <c r="MV105">
        <f t="shared" si="75"/>
        <v>641.57100000000003</v>
      </c>
      <c r="MW105">
        <f t="shared" si="75"/>
        <v>828.85400000000004</v>
      </c>
      <c r="MX105">
        <f t="shared" si="75"/>
        <v>498.76000000000005</v>
      </c>
      <c r="MY105">
        <f t="shared" si="75"/>
        <v>631.59</v>
      </c>
      <c r="MZ105">
        <f t="shared" si="75"/>
        <v>861.27</v>
      </c>
      <c r="NA105">
        <f t="shared" si="75"/>
        <v>617.54200000000003</v>
      </c>
      <c r="NB105">
        <f t="shared" si="75"/>
        <v>909.83199999999999</v>
      </c>
      <c r="NC105">
        <f t="shared" si="75"/>
        <v>589.47499999999991</v>
      </c>
      <c r="ND105">
        <f t="shared" si="75"/>
        <v>588.24</v>
      </c>
      <c r="NE105">
        <f t="shared" si="75"/>
        <v>515.41000000000008</v>
      </c>
      <c r="NF105">
        <f t="shared" si="75"/>
        <v>568.32000000000005</v>
      </c>
      <c r="NG105">
        <f t="shared" si="75"/>
        <v>590.52</v>
      </c>
      <c r="NH105">
        <f t="shared" si="75"/>
        <v>515.59199999999998</v>
      </c>
      <c r="NI105">
        <f t="shared" si="75"/>
        <v>666.62900000000002</v>
      </c>
      <c r="NJ105">
        <f t="shared" si="75"/>
        <v>592.37</v>
      </c>
      <c r="NK105">
        <f t="shared" si="75"/>
        <v>550.23500000000001</v>
      </c>
      <c r="NL105">
        <f t="shared" si="75"/>
        <v>526.88</v>
      </c>
      <c r="NM105">
        <f t="shared" si="75"/>
        <v>587.38</v>
      </c>
      <c r="NN105">
        <f t="shared" si="75"/>
        <v>668.45100000000002</v>
      </c>
      <c r="NO105">
        <f t="shared" si="75"/>
        <v>635.47199999999998</v>
      </c>
      <c r="NP105">
        <f t="shared" si="75"/>
        <v>549.82000000000005</v>
      </c>
      <c r="NQ105">
        <f t="shared" si="75"/>
        <v>601.79999999999995</v>
      </c>
      <c r="NR105">
        <f t="shared" si="75"/>
        <v>527.99</v>
      </c>
      <c r="NS105">
        <f t="shared" si="75"/>
        <v>569.80000000000007</v>
      </c>
      <c r="NT105">
        <f t="shared" si="75"/>
        <v>658.5</v>
      </c>
      <c r="NU105">
        <f t="shared" si="75"/>
        <v>620.15</v>
      </c>
      <c r="NV105">
        <f t="shared" si="75"/>
        <v>533.16999999999996</v>
      </c>
      <c r="NW105">
        <f t="shared" si="72"/>
        <v>524.29</v>
      </c>
      <c r="NX105">
        <f t="shared" si="72"/>
        <v>660.72300000000007</v>
      </c>
      <c r="NY105">
        <f t="shared" si="72"/>
        <v>587.56000000000006</v>
      </c>
      <c r="NZ105">
        <f t="shared" si="72"/>
        <v>681.84900000000005</v>
      </c>
      <c r="OA105">
        <f t="shared" si="72"/>
        <v>567.58000000000004</v>
      </c>
      <c r="OB105">
        <f t="shared" si="72"/>
        <v>677.75999999999988</v>
      </c>
      <c r="OC105">
        <f t="shared" si="72"/>
        <v>540.57000000000005</v>
      </c>
      <c r="OD105">
        <f t="shared" si="72"/>
        <v>583.16</v>
      </c>
      <c r="OE105">
        <f t="shared" si="72"/>
        <v>580.53000000000009</v>
      </c>
      <c r="OF105">
        <f t="shared" si="72"/>
        <v>614.97800000000007</v>
      </c>
      <c r="OG105">
        <f t="shared" si="72"/>
        <v>534.65</v>
      </c>
      <c r="OH105">
        <f t="shared" si="72"/>
        <v>697.125</v>
      </c>
      <c r="OI105">
        <f t="shared" si="72"/>
        <v>563.5100000000001</v>
      </c>
      <c r="OJ105">
        <f t="shared" si="72"/>
        <v>583.20000000000005</v>
      </c>
      <c r="OK105">
        <f t="shared" si="72"/>
        <v>560.18000000000006</v>
      </c>
      <c r="OL105">
        <f t="shared" si="72"/>
        <v>573.5</v>
      </c>
      <c r="OM105">
        <f t="shared" si="72"/>
        <v>583.12</v>
      </c>
      <c r="ON105">
        <f t="shared" si="72"/>
        <v>645.28000000000009</v>
      </c>
      <c r="OO105">
        <f t="shared" si="72"/>
        <v>525.4</v>
      </c>
      <c r="OP105">
        <f t="shared" si="72"/>
        <v>548.71</v>
      </c>
      <c r="OQ105">
        <f t="shared" si="72"/>
        <v>639.73699999999997</v>
      </c>
      <c r="OR105">
        <f t="shared" si="72"/>
        <v>581.27</v>
      </c>
      <c r="OS105">
        <f t="shared" si="72"/>
        <v>579.05000000000007</v>
      </c>
      <c r="OT105">
        <f t="shared" si="72"/>
        <v>604.84599999999989</v>
      </c>
      <c r="OU105">
        <f t="shared" si="72"/>
        <v>558.70000000000005</v>
      </c>
      <c r="OV105">
        <f t="shared" si="72"/>
        <v>847.46699999999998</v>
      </c>
      <c r="OW105">
        <f t="shared" si="72"/>
        <v>661.18999999999994</v>
      </c>
      <c r="OX105">
        <f t="shared" si="72"/>
        <v>522.07000000000005</v>
      </c>
      <c r="OY105">
        <f t="shared" si="72"/>
        <v>783.54899999999998</v>
      </c>
      <c r="OZ105">
        <f t="shared" si="72"/>
        <v>564.99</v>
      </c>
      <c r="PA105">
        <f t="shared" si="72"/>
        <v>506.16000000000008</v>
      </c>
      <c r="PB105">
        <f t="shared" si="72"/>
        <v>553.15</v>
      </c>
      <c r="PC105">
        <f t="shared" si="72"/>
        <v>794.03</v>
      </c>
      <c r="PD105">
        <f t="shared" si="72"/>
        <v>532.43000000000006</v>
      </c>
      <c r="PE105">
        <f t="shared" si="72"/>
        <v>609.02</v>
      </c>
      <c r="PF105">
        <f t="shared" si="72"/>
        <v>619.75</v>
      </c>
      <c r="PG105">
        <f t="shared" si="72"/>
        <v>597.91999999999996</v>
      </c>
      <c r="PH105">
        <f t="shared" si="72"/>
        <v>665.2600000000001</v>
      </c>
      <c r="PI105">
        <f t="shared" si="72"/>
        <v>519.48</v>
      </c>
      <c r="PJ105">
        <f t="shared" si="72"/>
        <v>533.54</v>
      </c>
      <c r="PK105">
        <f t="shared" si="72"/>
        <v>553.52</v>
      </c>
      <c r="PL105">
        <f t="shared" si="72"/>
        <v>685.2299999999999</v>
      </c>
      <c r="PM105">
        <f t="shared" si="72"/>
        <v>568.00199999999995</v>
      </c>
      <c r="PN105">
        <f t="shared" si="72"/>
        <v>707.31</v>
      </c>
      <c r="PO105">
        <f t="shared" si="72"/>
        <v>554.2600000000001</v>
      </c>
      <c r="PP105">
        <f t="shared" si="72"/>
        <v>657.30799999999999</v>
      </c>
      <c r="PQ105">
        <f t="shared" si="72"/>
        <v>500.24</v>
      </c>
      <c r="PR105">
        <f t="shared" si="72"/>
        <v>594.59</v>
      </c>
      <c r="PS105">
        <f t="shared" si="72"/>
        <v>620.86000000000013</v>
      </c>
      <c r="PT105">
        <f t="shared" si="72"/>
        <v>613.83000000000004</v>
      </c>
      <c r="PU105">
        <f t="shared" si="72"/>
        <v>762.26900000000001</v>
      </c>
      <c r="PV105">
        <f t="shared" si="72"/>
        <v>623.08000000000004</v>
      </c>
      <c r="PW105">
        <f t="shared" si="72"/>
        <v>584.23</v>
      </c>
      <c r="PX105">
        <f t="shared" si="72"/>
        <v>550.29</v>
      </c>
      <c r="PY105">
        <f t="shared" si="72"/>
        <v>530.95000000000005</v>
      </c>
      <c r="PZ105">
        <f t="shared" si="72"/>
        <v>561.21</v>
      </c>
      <c r="QA105">
        <f t="shared" si="72"/>
        <v>512.45000000000005</v>
      </c>
      <c r="QB105">
        <f t="shared" si="72"/>
        <v>573.13</v>
      </c>
      <c r="QC105">
        <f t="shared" si="72"/>
        <v>583.39199999999994</v>
      </c>
      <c r="QD105">
        <f t="shared" si="72"/>
        <v>522.07000000000005</v>
      </c>
      <c r="QE105">
        <f t="shared" si="72"/>
        <v>661.58499999999992</v>
      </c>
      <c r="QF105">
        <f t="shared" si="72"/>
        <v>587.56000000000006</v>
      </c>
      <c r="QG105">
        <f t="shared" si="72"/>
        <v>655.78800000000001</v>
      </c>
      <c r="QH105">
        <f t="shared" si="66"/>
        <v>560.55000000000007</v>
      </c>
      <c r="QI105">
        <f t="shared" si="67"/>
        <v>546.86</v>
      </c>
      <c r="QJ105">
        <f t="shared" si="67"/>
        <v>681.46800000000007</v>
      </c>
      <c r="QK105">
        <f t="shared" si="67"/>
        <v>1026.069</v>
      </c>
      <c r="QL105">
        <f t="shared" si="67"/>
        <v>574.98</v>
      </c>
      <c r="QM105">
        <f t="shared" si="67"/>
        <v>654.0379999999999</v>
      </c>
      <c r="QN105">
        <f t="shared" si="67"/>
        <v>548.71</v>
      </c>
      <c r="QO105">
        <f t="shared" si="67"/>
        <v>517.39800000000002</v>
      </c>
      <c r="QP105">
        <f t="shared" si="67"/>
        <v>703.08</v>
      </c>
      <c r="QQ105">
        <f t="shared" si="67"/>
        <v>649.16500000000008</v>
      </c>
      <c r="QR105">
        <f t="shared" si="67"/>
        <v>621.58799999999997</v>
      </c>
      <c r="QS105">
        <f t="shared" si="67"/>
        <v>695.70899999999995</v>
      </c>
      <c r="QT105">
        <f t="shared" si="67"/>
        <v>561.29</v>
      </c>
      <c r="QU105">
        <f t="shared" si="67"/>
        <v>585.34</v>
      </c>
      <c r="QV105">
        <f t="shared" si="67"/>
        <v>739.024</v>
      </c>
      <c r="QW105">
        <f t="shared" si="67"/>
        <v>567.21</v>
      </c>
      <c r="QX105">
        <f t="shared" si="67"/>
        <v>569.43000000000006</v>
      </c>
      <c r="QY105">
        <f t="shared" si="67"/>
        <v>605.32000000000005</v>
      </c>
      <c r="QZ105">
        <f t="shared" si="67"/>
        <v>611.24</v>
      </c>
      <c r="RA105">
        <f t="shared" si="67"/>
        <v>633.81000000000006</v>
      </c>
      <c r="RB105">
        <f t="shared" si="67"/>
        <v>563.14</v>
      </c>
      <c r="RC105">
        <f t="shared" si="67"/>
        <v>561.29</v>
      </c>
      <c r="RD105">
        <f t="shared" si="67"/>
        <v>582.43500000000006</v>
      </c>
      <c r="RE105">
        <f t="shared" si="67"/>
        <v>609.02599999999995</v>
      </c>
      <c r="RF105">
        <f t="shared" si="67"/>
        <v>660.08</v>
      </c>
      <c r="RG105">
        <f t="shared" si="67"/>
        <v>492.84</v>
      </c>
      <c r="RH105">
        <f t="shared" si="67"/>
        <v>658.23</v>
      </c>
      <c r="RI105">
        <f t="shared" si="67"/>
        <v>583.49</v>
      </c>
      <c r="RJ105">
        <f t="shared" si="67"/>
        <v>529.1</v>
      </c>
      <c r="RK105">
        <f t="shared" si="67"/>
        <v>624.63499999999999</v>
      </c>
      <c r="RL105">
        <f t="shared" si="67"/>
        <v>538.35</v>
      </c>
      <c r="RM105">
        <f t="shared" si="67"/>
        <v>677.16</v>
      </c>
      <c r="RN105">
        <f t="shared" si="67"/>
        <v>550.93000000000006</v>
      </c>
      <c r="RO105">
        <f t="shared" si="67"/>
        <v>557.59</v>
      </c>
      <c r="RP105">
        <f t="shared" si="67"/>
        <v>595.33000000000004</v>
      </c>
      <c r="RQ105">
        <f t="shared" si="67"/>
        <v>678.54599999999994</v>
      </c>
      <c r="RR105">
        <f t="shared" si="67"/>
        <v>662.70799999999997</v>
      </c>
      <c r="RS105">
        <f t="shared" si="67"/>
        <v>574.61</v>
      </c>
      <c r="RT105">
        <f t="shared" si="67"/>
        <v>617.9</v>
      </c>
      <c r="RU105">
        <f t="shared" si="67"/>
        <v>590.52</v>
      </c>
      <c r="RV105">
        <f t="shared" si="67"/>
        <v>768.44699999999989</v>
      </c>
      <c r="RW105">
        <f t="shared" si="67"/>
        <v>534.99599999999998</v>
      </c>
      <c r="RX105">
        <f t="shared" si="67"/>
        <v>653.21</v>
      </c>
      <c r="RY105">
        <f t="shared" si="67"/>
        <v>595.572</v>
      </c>
      <c r="RZ105">
        <f t="shared" si="67"/>
        <v>597.91999999999996</v>
      </c>
      <c r="SA105">
        <f t="shared" si="67"/>
        <v>505.78999999999996</v>
      </c>
      <c r="SB105">
        <f t="shared" si="67"/>
        <v>655.26800000000003</v>
      </c>
      <c r="SC105">
        <f t="shared" si="67"/>
        <v>638.30400000000009</v>
      </c>
      <c r="SD105">
        <f t="shared" si="67"/>
        <v>513.18999999999994</v>
      </c>
      <c r="SE105">
        <f t="shared" si="67"/>
        <v>550.93000000000006</v>
      </c>
      <c r="SF105">
        <f t="shared" si="67"/>
        <v>555</v>
      </c>
      <c r="SG105">
        <f t="shared" si="67"/>
        <v>532.06000000000006</v>
      </c>
    </row>
    <row r="106" spans="1:501" ht="13.5" customHeight="1"/>
    <row r="107" spans="1:501" ht="13.5" customHeight="1">
      <c r="A107" t="s">
        <v>609</v>
      </c>
    </row>
    <row r="108" spans="1:501" ht="13.5" customHeight="1">
      <c r="A108">
        <v>2014</v>
      </c>
      <c r="B108" s="25">
        <f>+(SUM($B32:$B$36,)-MAX($B32:$B$36)-MIN($B$32:$B$36))/3</f>
        <v>691.64666666666653</v>
      </c>
      <c r="C108" s="25">
        <f>+(SUM($B32:$B$36,)-MAX($B32:$B$36)-MIN($B$32:$B$36))/3</f>
        <v>691.64666666666653</v>
      </c>
      <c r="D108" s="25">
        <f>+(SUM($B32:$B$36,)-MAX($B32:$B$36)-MIN($B$32:$B$36))/3</f>
        <v>691.64666666666653</v>
      </c>
      <c r="E108" s="25">
        <f>+(SUM($B32:$B$36,)-MAX($B32:$B$36)-MIN($B$32:$B$36))/3</f>
        <v>691.64666666666653</v>
      </c>
      <c r="F108" s="25">
        <f>+(SUM($B32:$B$36,)-MAX($B32:$B$36)-MIN($B$32:$B$36))/3</f>
        <v>691.64666666666653</v>
      </c>
      <c r="G108" s="25">
        <f>+(SUM($B32:$B$36,)-MAX($B32:$B$36)-MIN($B$32:$B$36))/3</f>
        <v>691.64666666666653</v>
      </c>
      <c r="H108" s="25">
        <f>+(SUM($B32:$B$36,)-MAX($B32:$B$36)-MIN($B$32:$B$36))/3</f>
        <v>691.64666666666653</v>
      </c>
      <c r="I108" s="25">
        <f>+(SUM($B32:$B$36,)-MAX($B32:$B$36)-MIN($B$32:$B$36))/3</f>
        <v>691.64666666666653</v>
      </c>
      <c r="J108" s="25">
        <f>+(SUM($B32:$B$36,)-MAX($B32:$B$36)-MIN($B$32:$B$36))/3</f>
        <v>691.64666666666653</v>
      </c>
      <c r="K108" s="25">
        <f>+(SUM($B32:$B$36,)-MAX($B32:$B$36)-MIN($B$32:$B$36))/3</f>
        <v>691.64666666666653</v>
      </c>
      <c r="L108" s="25">
        <f>+(SUM($B32:$B$36,)-MAX($B32:$B$36)-MIN($B$32:$B$36))/3</f>
        <v>691.64666666666653</v>
      </c>
      <c r="M108" s="25">
        <f>+(SUM($B32:$B$36,)-MAX($B32:$B$36)-MIN($B$32:$B$36))/3</f>
        <v>691.64666666666653</v>
      </c>
      <c r="N108" s="25">
        <f>+(SUM($B32:$B$36,)-MAX($B32:$B$36)-MIN($B$32:$B$36))/3</f>
        <v>691.64666666666653</v>
      </c>
      <c r="O108" s="25">
        <f>+(SUM($B32:$B$36,)-MAX($B32:$B$36)-MIN($B$32:$B$36))/3</f>
        <v>691.64666666666653</v>
      </c>
      <c r="P108" s="25">
        <f>+(SUM($B32:$B$36,)-MAX($B32:$B$36)-MIN($B$32:$B$36))/3</f>
        <v>691.64666666666653</v>
      </c>
      <c r="Q108" s="25">
        <f>+(SUM($B32:$B$36,)-MAX($B32:$B$36)-MIN($B$32:$B$36))/3</f>
        <v>691.64666666666653</v>
      </c>
      <c r="R108" s="25">
        <f>+(SUM($B32:$B$36,)-MAX($B32:$B$36)-MIN($B$32:$B$36))/3</f>
        <v>691.64666666666653</v>
      </c>
      <c r="S108" s="25">
        <f>+(SUM($B32:$B$36,)-MAX($B32:$B$36)-MIN($B$32:$B$36))/3</f>
        <v>691.64666666666653</v>
      </c>
      <c r="T108" s="25">
        <f>+(SUM($B32:$B$36,)-MAX($B32:$B$36)-MIN($B$32:$B$36))/3</f>
        <v>691.64666666666653</v>
      </c>
      <c r="U108" s="25">
        <f>+(SUM($B32:$B$36,)-MAX($B32:$B$36)-MIN($B$32:$B$36))/3</f>
        <v>691.64666666666653</v>
      </c>
      <c r="V108" s="25">
        <f>+(SUM($B32:$B$36,)-MAX($B32:$B$36)-MIN($B$32:$B$36))/3</f>
        <v>691.64666666666653</v>
      </c>
      <c r="W108" s="25">
        <f>+(SUM($B32:$B$36,)-MAX($B32:$B$36)-MIN($B$32:$B$36))/3</f>
        <v>691.64666666666653</v>
      </c>
      <c r="X108" s="25">
        <f>+(SUM($B32:$B$36,)-MAX($B32:$B$36)-MIN($B$32:$B$36))/3</f>
        <v>691.64666666666653</v>
      </c>
      <c r="Y108" s="25">
        <f>+(SUM($B32:$B$36,)-MAX($B32:$B$36)-MIN($B$32:$B$36))/3</f>
        <v>691.64666666666653</v>
      </c>
      <c r="Z108" s="25">
        <f>+(SUM($B32:$B$36,)-MAX($B32:$B$36)-MIN($B$32:$B$36))/3</f>
        <v>691.64666666666653</v>
      </c>
      <c r="AA108" s="25">
        <f>+(SUM($B32:$B$36,)-MAX($B32:$B$36)-MIN($B$32:$B$36))/3</f>
        <v>691.64666666666653</v>
      </c>
      <c r="AB108" s="25">
        <f>+(SUM($B32:$B$36,)-MAX($B32:$B$36)-MIN($B$32:$B$36))/3</f>
        <v>691.64666666666653</v>
      </c>
      <c r="AC108" s="25">
        <f>+(SUM($B32:$B$36,)-MAX($B32:$B$36)-MIN($B$32:$B$36))/3</f>
        <v>691.64666666666653</v>
      </c>
      <c r="AD108" s="25">
        <f>+(SUM($B32:$B$36,)-MAX($B32:$B$36)-MIN($B$32:$B$36))/3</f>
        <v>691.64666666666653</v>
      </c>
      <c r="AE108" s="25">
        <f>+(SUM($B32:$B$36,)-MAX($B32:$B$36)-MIN($B$32:$B$36))/3</f>
        <v>691.64666666666653</v>
      </c>
      <c r="AF108" s="25">
        <f>+(SUM($B32:$B$36,)-MAX($B32:$B$36)-MIN($B$32:$B$36))/3</f>
        <v>691.64666666666653</v>
      </c>
      <c r="AG108" s="25">
        <f>+(SUM($B32:$B$36,)-MAX($B32:$B$36)-MIN($B$32:$B$36))/3</f>
        <v>691.64666666666653</v>
      </c>
      <c r="AH108" s="25">
        <f>+(SUM($B32:$B$36,)-MAX($B32:$B$36)-MIN($B$32:$B$36))/3</f>
        <v>691.64666666666653</v>
      </c>
      <c r="AI108" s="25">
        <f>+(SUM($B32:$B$36,)-MAX($B32:$B$36)-MIN($B$32:$B$36))/3</f>
        <v>691.64666666666653</v>
      </c>
      <c r="AJ108" s="25">
        <f>+(SUM($B32:$B$36,)-MAX($B32:$B$36)-MIN($B$32:$B$36))/3</f>
        <v>691.64666666666653</v>
      </c>
      <c r="AK108" s="25">
        <f>+(SUM($B32:$B$36,)-MAX($B32:$B$36)-MIN($B$32:$B$36))/3</f>
        <v>691.64666666666653</v>
      </c>
      <c r="AL108" s="25">
        <f>+(SUM($B32:$B$36,)-MAX($B32:$B$36)-MIN($B$32:$B$36))/3</f>
        <v>691.64666666666653</v>
      </c>
      <c r="AM108" s="25">
        <f>+(SUM($B32:$B$36,)-MAX($B32:$B$36)-MIN($B$32:$B$36))/3</f>
        <v>691.64666666666653</v>
      </c>
      <c r="AN108" s="25">
        <f>+(SUM($B32:$B$36,)-MAX($B32:$B$36)-MIN($B$32:$B$36))/3</f>
        <v>691.64666666666653</v>
      </c>
      <c r="AO108" s="25">
        <f>+(SUM($B32:$B$36,)-MAX($B32:$B$36)-MIN($B$32:$B$36))/3</f>
        <v>691.64666666666653</v>
      </c>
      <c r="AP108" s="25">
        <f>+(SUM($B32:$B$36,)-MAX($B32:$B$36)-MIN($B$32:$B$36))/3</f>
        <v>691.64666666666653</v>
      </c>
      <c r="AQ108" s="25">
        <f>+(SUM($B32:$B$36,)-MAX($B32:$B$36)-MIN($B$32:$B$36))/3</f>
        <v>691.64666666666653</v>
      </c>
      <c r="AR108" s="25">
        <f>+(SUM($B32:$B$36,)-MAX($B32:$B$36)-MIN($B$32:$B$36))/3</f>
        <v>691.64666666666653</v>
      </c>
      <c r="AS108" s="25">
        <f>+(SUM($B32:$B$36,)-MAX($B32:$B$36)-MIN($B$32:$B$36))/3</f>
        <v>691.64666666666653</v>
      </c>
      <c r="AT108" s="25">
        <f>+(SUM($B32:$B$36,)-MAX($B32:$B$36)-MIN($B$32:$B$36))/3</f>
        <v>691.64666666666653</v>
      </c>
      <c r="AU108" s="25">
        <f>+(SUM($B32:$B$36,)-MAX($B32:$B$36)-MIN($B$32:$B$36))/3</f>
        <v>691.64666666666653</v>
      </c>
      <c r="AV108" s="25">
        <f>+(SUM($B32:$B$36,)-MAX($B32:$B$36)-MIN($B$32:$B$36))/3</f>
        <v>691.64666666666653</v>
      </c>
      <c r="AW108" s="25">
        <f>+(SUM($B32:$B$36,)-MAX($B32:$B$36)-MIN($B$32:$B$36))/3</f>
        <v>691.64666666666653</v>
      </c>
      <c r="AX108" s="25">
        <f>+(SUM($B32:$B$36,)-MAX($B32:$B$36)-MIN($B$32:$B$36))/3</f>
        <v>691.64666666666653</v>
      </c>
      <c r="AY108" s="25">
        <f>+(SUM($B32:$B$36,)-MAX($B32:$B$36)-MIN($B$32:$B$36))/3</f>
        <v>691.64666666666653</v>
      </c>
      <c r="AZ108" s="25">
        <f>+(SUM($B32:$B$36,)-MAX($B32:$B$36)-MIN($B$32:$B$36))/3</f>
        <v>691.64666666666653</v>
      </c>
      <c r="BA108" s="25">
        <f>+(SUM($B32:$B$36,)-MAX($B32:$B$36)-MIN($B$32:$B$36))/3</f>
        <v>691.64666666666653</v>
      </c>
      <c r="BB108" s="25">
        <f>+(SUM($B32:$B$36,)-MAX($B32:$B$36)-MIN($B$32:$B$36))/3</f>
        <v>691.64666666666653</v>
      </c>
      <c r="BC108" s="25">
        <f>+(SUM($B32:$B$36,)-MAX($B32:$B$36)-MIN($B$32:$B$36))/3</f>
        <v>691.64666666666653</v>
      </c>
      <c r="BD108" s="25">
        <f>+(SUM($B32:$B$36,)-MAX($B32:$B$36)-MIN($B$32:$B$36))/3</f>
        <v>691.64666666666653</v>
      </c>
      <c r="BE108" s="25">
        <f>+(SUM($B32:$B$36,)-MAX($B32:$B$36)-MIN($B$32:$B$36))/3</f>
        <v>691.64666666666653</v>
      </c>
      <c r="BF108" s="25">
        <f>+(SUM($B32:$B$36,)-MAX($B32:$B$36)-MIN($B$32:$B$36))/3</f>
        <v>691.64666666666653</v>
      </c>
      <c r="BG108" s="25">
        <f>+(SUM($B32:$B$36,)-MAX($B32:$B$36)-MIN($B$32:$B$36))/3</f>
        <v>691.64666666666653</v>
      </c>
      <c r="BH108" s="25">
        <f>+(SUM($B32:$B$36,)-MAX($B32:$B$36)-MIN($B$32:$B$36))/3</f>
        <v>691.64666666666653</v>
      </c>
      <c r="BI108" s="25">
        <f>+(SUM($B32:$B$36,)-MAX($B32:$B$36)-MIN($B$32:$B$36))/3</f>
        <v>691.64666666666653</v>
      </c>
      <c r="BJ108" s="25">
        <f>+(SUM($B32:$B$36,)-MAX($B32:$B$36)-MIN($B$32:$B$36))/3</f>
        <v>691.64666666666653</v>
      </c>
      <c r="BK108" s="25">
        <f>+(SUM($B32:$B$36,)-MAX($B32:$B$36)-MIN($B$32:$B$36))/3</f>
        <v>691.64666666666653</v>
      </c>
      <c r="BL108" s="25">
        <f>+(SUM($B32:$B$36,)-MAX($B32:$B$36)-MIN($B$32:$B$36))/3</f>
        <v>691.64666666666653</v>
      </c>
      <c r="BM108" s="25">
        <f>+(SUM($B32:$B$36,)-MAX($B32:$B$36)-MIN($B$32:$B$36))/3</f>
        <v>691.64666666666653</v>
      </c>
      <c r="BN108" s="25">
        <f>+(SUM($B32:$B$36,)-MAX($B32:$B$36)-MIN($B$32:$B$36))/3</f>
        <v>691.64666666666653</v>
      </c>
      <c r="BO108" s="25">
        <f>+(SUM($B32:$B$36,)-MAX($B32:$B$36)-MIN($B$32:$B$36))/3</f>
        <v>691.64666666666653</v>
      </c>
      <c r="BP108" s="25">
        <f>+(SUM($B32:$B$36,)-MAX($B32:$B$36)-MIN($B$32:$B$36))/3</f>
        <v>691.64666666666653</v>
      </c>
      <c r="BQ108" s="25">
        <f>+(SUM($B32:$B$36,)-MAX($B32:$B$36)-MIN($B$32:$B$36))/3</f>
        <v>691.64666666666653</v>
      </c>
      <c r="BR108" s="25">
        <f>+(SUM($B32:$B$36,)-MAX($B32:$B$36)-MIN($B$32:$B$36))/3</f>
        <v>691.64666666666653</v>
      </c>
      <c r="BS108" s="25">
        <f>+(SUM($B32:$B$36,)-MAX($B32:$B$36)-MIN($B$32:$B$36))/3</f>
        <v>691.64666666666653</v>
      </c>
      <c r="BT108" s="25">
        <f>+(SUM($B32:$B$36,)-MAX($B32:$B$36)-MIN($B$32:$B$36))/3</f>
        <v>691.64666666666653</v>
      </c>
      <c r="BU108" s="25">
        <f>+(SUM($B32:$B$36,)-MAX($B32:$B$36)-MIN($B$32:$B$36))/3</f>
        <v>691.64666666666653</v>
      </c>
      <c r="BV108" s="25">
        <f>+(SUM($B32:$B$36,)-MAX($B32:$B$36)-MIN($B$32:$B$36))/3</f>
        <v>691.64666666666653</v>
      </c>
      <c r="BW108" s="25">
        <f>+(SUM($B32:$B$36,)-MAX($B32:$B$36)-MIN($B$32:$B$36))/3</f>
        <v>691.64666666666653</v>
      </c>
      <c r="BX108" s="25">
        <f>+(SUM($B32:$B$36,)-MAX($B32:$B$36)-MIN($B$32:$B$36))/3</f>
        <v>691.64666666666653</v>
      </c>
      <c r="BY108" s="25">
        <f>+(SUM($B32:$B$36,)-MAX($B32:$B$36)-MIN($B$32:$B$36))/3</f>
        <v>691.64666666666653</v>
      </c>
      <c r="BZ108" s="25">
        <f>+(SUM($B32:$B$36,)-MAX($B32:$B$36)-MIN($B$32:$B$36))/3</f>
        <v>691.64666666666653</v>
      </c>
      <c r="CA108" s="25">
        <f>+(SUM($B32:$B$36,)-MAX($B32:$B$36)-MIN($B$32:$B$36))/3</f>
        <v>691.64666666666653</v>
      </c>
      <c r="CB108" s="25">
        <f>+(SUM($B32:$B$36,)-MAX($B32:$B$36)-MIN($B$32:$B$36))/3</f>
        <v>691.64666666666653</v>
      </c>
      <c r="CC108" s="25">
        <f>+(SUM($B32:$B$36,)-MAX($B32:$B$36)-MIN($B$32:$B$36))/3</f>
        <v>691.64666666666653</v>
      </c>
      <c r="CD108" s="25">
        <f>+(SUM($B32:$B$36,)-MAX($B32:$B$36)-MIN($B$32:$B$36))/3</f>
        <v>691.64666666666653</v>
      </c>
      <c r="CE108" s="25">
        <f>+(SUM($B32:$B$36,)-MAX($B32:$B$36)-MIN($B$32:$B$36))/3</f>
        <v>691.64666666666653</v>
      </c>
      <c r="CF108" s="25">
        <f>+(SUM($B32:$B$36,)-MAX($B32:$B$36)-MIN($B$32:$B$36))/3</f>
        <v>691.64666666666653</v>
      </c>
      <c r="CG108" s="25">
        <f>+(SUM($B32:$B$36,)-MAX($B32:$B$36)-MIN($B$32:$B$36))/3</f>
        <v>691.64666666666653</v>
      </c>
      <c r="CH108" s="25">
        <f>+(SUM($B32:$B$36,)-MAX($B32:$B$36)-MIN($B$32:$B$36))/3</f>
        <v>691.64666666666653</v>
      </c>
      <c r="CI108" s="25">
        <f>+(SUM($B32:$B$36,)-MAX($B32:$B$36)-MIN($B$32:$B$36))/3</f>
        <v>691.64666666666653</v>
      </c>
      <c r="CJ108" s="25">
        <f>+(SUM($B32:$B$36,)-MAX($B32:$B$36)-MIN($B$32:$B$36))/3</f>
        <v>691.64666666666653</v>
      </c>
      <c r="CK108" s="25">
        <f>+(SUM($B32:$B$36,)-MAX($B32:$B$36)-MIN($B$32:$B$36))/3</f>
        <v>691.64666666666653</v>
      </c>
      <c r="CL108" s="25">
        <f>+(SUM($B32:$B$36,)-MAX($B32:$B$36)-MIN($B$32:$B$36))/3</f>
        <v>691.64666666666653</v>
      </c>
      <c r="CM108" s="25">
        <f>+(SUM($B32:$B$36,)-MAX($B32:$B$36)-MIN($B$32:$B$36))/3</f>
        <v>691.64666666666653</v>
      </c>
      <c r="CN108" s="25">
        <f>+(SUM($B32:$B$36,)-MAX($B32:$B$36)-MIN($B$32:$B$36))/3</f>
        <v>691.64666666666653</v>
      </c>
      <c r="CO108" s="25">
        <f>+(SUM($B32:$B$36,)-MAX($B32:$B$36)-MIN($B$32:$B$36))/3</f>
        <v>691.64666666666653</v>
      </c>
      <c r="CP108" s="25">
        <f>+(SUM($B32:$B$36,)-MAX($B32:$B$36)-MIN($B$32:$B$36))/3</f>
        <v>691.64666666666653</v>
      </c>
      <c r="CQ108" s="25">
        <f>+(SUM($B32:$B$36,)-MAX($B32:$B$36)-MIN($B$32:$B$36))/3</f>
        <v>691.64666666666653</v>
      </c>
      <c r="CR108" s="25">
        <f>+(SUM($B32:$B$36,)-MAX($B32:$B$36)-MIN($B$32:$B$36))/3</f>
        <v>691.64666666666653</v>
      </c>
      <c r="CS108" s="25">
        <f>+(SUM($B32:$B$36,)-MAX($B32:$B$36)-MIN($B$32:$B$36))/3</f>
        <v>691.64666666666653</v>
      </c>
      <c r="CT108" s="25">
        <f>+(SUM($B32:$B$36,)-MAX($B32:$B$36)-MIN($B$32:$B$36))/3</f>
        <v>691.64666666666653</v>
      </c>
      <c r="CU108" s="25">
        <f>+(SUM($B32:$B$36,)-MAX($B32:$B$36)-MIN($B$32:$B$36))/3</f>
        <v>691.64666666666653</v>
      </c>
      <c r="CV108" s="25">
        <f>+(SUM($B32:$B$36,)-MAX($B32:$B$36)-MIN($B$32:$B$36))/3</f>
        <v>691.64666666666653</v>
      </c>
      <c r="CW108" s="25">
        <f>+(SUM($B32:$B$36,)-MAX($B32:$B$36)-MIN($B$32:$B$36))/3</f>
        <v>691.64666666666653</v>
      </c>
      <c r="CX108" s="25">
        <f>+(SUM($B32:$B$36,)-MAX($B32:$B$36)-MIN($B$32:$B$36))/3</f>
        <v>691.64666666666653</v>
      </c>
      <c r="CY108" s="25">
        <f>+(SUM($B32:$B$36,)-MAX($B32:$B$36)-MIN($B$32:$B$36))/3</f>
        <v>691.64666666666653</v>
      </c>
      <c r="CZ108" s="25">
        <f>+(SUM($B32:$B$36,)-MAX($B32:$B$36)-MIN($B$32:$B$36))/3</f>
        <v>691.64666666666653</v>
      </c>
      <c r="DA108" s="25">
        <f>+(SUM($B32:$B$36,)-MAX($B32:$B$36)-MIN($B$32:$B$36))/3</f>
        <v>691.64666666666653</v>
      </c>
      <c r="DB108" s="25">
        <f>+(SUM($B32:$B$36,)-MAX($B32:$B$36)-MIN($B$32:$B$36))/3</f>
        <v>691.64666666666653</v>
      </c>
      <c r="DC108" s="25">
        <f>+(SUM($B32:$B$36,)-MAX($B32:$B$36)-MIN($B$32:$B$36))/3</f>
        <v>691.64666666666653</v>
      </c>
      <c r="DD108" s="25">
        <f>+(SUM($B32:$B$36,)-MAX($B32:$B$36)-MIN($B$32:$B$36))/3</f>
        <v>691.64666666666653</v>
      </c>
      <c r="DE108" s="25">
        <f>+(SUM($B32:$B$36,)-MAX($B32:$B$36)-MIN($B$32:$B$36))/3</f>
        <v>691.64666666666653</v>
      </c>
      <c r="DF108" s="25">
        <f>+(SUM($B32:$B$36,)-MAX($B32:$B$36)-MIN($B$32:$B$36))/3</f>
        <v>691.64666666666653</v>
      </c>
      <c r="DG108" s="25">
        <f>+(SUM($B32:$B$36,)-MAX($B32:$B$36)-MIN($B$32:$B$36))/3</f>
        <v>691.64666666666653</v>
      </c>
      <c r="DH108" s="25">
        <f>+(SUM($B32:$B$36,)-MAX($B32:$B$36)-MIN($B$32:$B$36))/3</f>
        <v>691.64666666666653</v>
      </c>
      <c r="DI108" s="25">
        <f>+(SUM($B32:$B$36,)-MAX($B32:$B$36)-MIN($B$32:$B$36))/3</f>
        <v>691.64666666666653</v>
      </c>
      <c r="DJ108" s="25">
        <f>+(SUM($B32:$B$36,)-MAX($B32:$B$36)-MIN($B$32:$B$36))/3</f>
        <v>691.64666666666653</v>
      </c>
      <c r="DK108" s="25">
        <f>+(SUM($B32:$B$36,)-MAX($B32:$B$36)-MIN($B$32:$B$36))/3</f>
        <v>691.64666666666653</v>
      </c>
      <c r="DL108" s="25">
        <f>+(SUM($B32:$B$36,)-MAX($B32:$B$36)-MIN($B$32:$B$36))/3</f>
        <v>691.64666666666653</v>
      </c>
      <c r="DM108" s="25">
        <f>+(SUM($B32:$B$36,)-MAX($B32:$B$36)-MIN($B$32:$B$36))/3</f>
        <v>691.64666666666653</v>
      </c>
      <c r="DN108" s="25">
        <f>+(SUM($B32:$B$36,)-MAX($B32:$B$36)-MIN($B$32:$B$36))/3</f>
        <v>691.64666666666653</v>
      </c>
      <c r="DO108" s="25">
        <f>+(SUM($B32:$B$36,)-MAX($B32:$B$36)-MIN($B$32:$B$36))/3</f>
        <v>691.64666666666653</v>
      </c>
      <c r="DP108" s="25">
        <f>+(SUM($B32:$B$36,)-MAX($B32:$B$36)-MIN($B$32:$B$36))/3</f>
        <v>691.64666666666653</v>
      </c>
      <c r="DQ108" s="25">
        <f>+(SUM($B32:$B$36,)-MAX($B32:$B$36)-MIN($B$32:$B$36))/3</f>
        <v>691.64666666666653</v>
      </c>
      <c r="DR108" s="25">
        <f>+(SUM($B32:$B$36,)-MAX($B32:$B$36)-MIN($B$32:$B$36))/3</f>
        <v>691.64666666666653</v>
      </c>
      <c r="DS108" s="25">
        <f>+(SUM($B32:$B$36,)-MAX($B32:$B$36)-MIN($B$32:$B$36))/3</f>
        <v>691.64666666666653</v>
      </c>
      <c r="DT108" s="25">
        <f>+(SUM($B32:$B$36,)-MAX($B32:$B$36)-MIN($B$32:$B$36))/3</f>
        <v>691.64666666666653</v>
      </c>
      <c r="DU108" s="25">
        <f>+(SUM($B32:$B$36,)-MAX($B32:$B$36)-MIN($B$32:$B$36))/3</f>
        <v>691.64666666666653</v>
      </c>
      <c r="DV108" s="25">
        <f>+(SUM($B32:$B$36,)-MAX($B32:$B$36)-MIN($B$32:$B$36))/3</f>
        <v>691.64666666666653</v>
      </c>
      <c r="DW108" s="25">
        <f>+(SUM($B32:$B$36,)-MAX($B32:$B$36)-MIN($B$32:$B$36))/3</f>
        <v>691.64666666666653</v>
      </c>
      <c r="DX108" s="25">
        <f>+(SUM($B32:$B$36,)-MAX($B32:$B$36)-MIN($B$32:$B$36))/3</f>
        <v>691.64666666666653</v>
      </c>
      <c r="DY108" s="25">
        <f>+(SUM($B32:$B$36,)-MAX($B32:$B$36)-MIN($B$32:$B$36))/3</f>
        <v>691.64666666666653</v>
      </c>
      <c r="DZ108" s="25">
        <f>+(SUM($B32:$B$36,)-MAX($B32:$B$36)-MIN($B$32:$B$36))/3</f>
        <v>691.64666666666653</v>
      </c>
      <c r="EA108" s="25">
        <f>+(SUM($B32:$B$36,)-MAX($B32:$B$36)-MIN($B$32:$B$36))/3</f>
        <v>691.64666666666653</v>
      </c>
      <c r="EB108" s="25">
        <f>+(SUM($B32:$B$36,)-MAX($B32:$B$36)-MIN($B$32:$B$36))/3</f>
        <v>691.64666666666653</v>
      </c>
      <c r="EC108" s="25">
        <f>+(SUM($B32:$B$36,)-MAX($B32:$B$36)-MIN($B$32:$B$36))/3</f>
        <v>691.64666666666653</v>
      </c>
      <c r="ED108" s="25">
        <f>+(SUM($B32:$B$36,)-MAX($B32:$B$36)-MIN($B$32:$B$36))/3</f>
        <v>691.64666666666653</v>
      </c>
      <c r="EE108" s="25">
        <f>+(SUM($B32:$B$36,)-MAX($B32:$B$36)-MIN($B$32:$B$36))/3</f>
        <v>691.64666666666653</v>
      </c>
      <c r="EF108" s="25">
        <f>+(SUM($B32:$B$36,)-MAX($B32:$B$36)-MIN($B$32:$B$36))/3</f>
        <v>691.64666666666653</v>
      </c>
      <c r="EG108" s="25">
        <f>+(SUM($B32:$B$36,)-MAX($B32:$B$36)-MIN($B$32:$B$36))/3</f>
        <v>691.64666666666653</v>
      </c>
      <c r="EH108" s="25">
        <f>+(SUM($B32:$B$36,)-MAX($B32:$B$36)-MIN($B$32:$B$36))/3</f>
        <v>691.64666666666653</v>
      </c>
      <c r="EI108" s="25">
        <f>+(SUM($B32:$B$36,)-MAX($B32:$B$36)-MIN($B$32:$B$36))/3</f>
        <v>691.64666666666653</v>
      </c>
      <c r="EJ108" s="25">
        <f>+(SUM($B32:$B$36,)-MAX($B32:$B$36)-MIN($B$32:$B$36))/3</f>
        <v>691.64666666666653</v>
      </c>
      <c r="EK108" s="25">
        <f>+(SUM($B32:$B$36,)-MAX($B32:$B$36)-MIN($B$32:$B$36))/3</f>
        <v>691.64666666666653</v>
      </c>
      <c r="EL108" s="25">
        <f>+(SUM($B32:$B$36,)-MAX($B32:$B$36)-MIN($B$32:$B$36))/3</f>
        <v>691.64666666666653</v>
      </c>
      <c r="EM108" s="25">
        <f>+(SUM($B32:$B$36,)-MAX($B32:$B$36)-MIN($B$32:$B$36))/3</f>
        <v>691.64666666666653</v>
      </c>
      <c r="EN108" s="25">
        <f>+(SUM($B32:$B$36,)-MAX($B32:$B$36)-MIN($B$32:$B$36))/3</f>
        <v>691.64666666666653</v>
      </c>
      <c r="EO108" s="25">
        <f>+(SUM($B32:$B$36,)-MAX($B32:$B$36)-MIN($B$32:$B$36))/3</f>
        <v>691.64666666666653</v>
      </c>
      <c r="EP108" s="25">
        <f>+(SUM($B32:$B$36,)-MAX($B32:$B$36)-MIN($B$32:$B$36))/3</f>
        <v>691.64666666666653</v>
      </c>
      <c r="EQ108" s="25">
        <f>+(SUM($B32:$B$36,)-MAX($B32:$B$36)-MIN($B$32:$B$36))/3</f>
        <v>691.64666666666653</v>
      </c>
      <c r="ER108" s="25">
        <f>+(SUM($B32:$B$36,)-MAX($B32:$B$36)-MIN($B$32:$B$36))/3</f>
        <v>691.64666666666653</v>
      </c>
      <c r="ES108" s="25">
        <f>+(SUM($B32:$B$36,)-MAX($B32:$B$36)-MIN($B$32:$B$36))/3</f>
        <v>691.64666666666653</v>
      </c>
      <c r="ET108" s="25">
        <f>+(SUM($B32:$B$36,)-MAX($B32:$B$36)-MIN($B$32:$B$36))/3</f>
        <v>691.64666666666653</v>
      </c>
      <c r="EU108" s="25">
        <f>+(SUM($B32:$B$36,)-MAX($B32:$B$36)-MIN($B$32:$B$36))/3</f>
        <v>691.64666666666653</v>
      </c>
      <c r="EV108" s="25">
        <f>+(SUM($B32:$B$36,)-MAX($B32:$B$36)-MIN($B$32:$B$36))/3</f>
        <v>691.64666666666653</v>
      </c>
      <c r="EW108" s="25">
        <f>+(SUM($B32:$B$36,)-MAX($B32:$B$36)-MIN($B$32:$B$36))/3</f>
        <v>691.64666666666653</v>
      </c>
      <c r="EX108" s="25">
        <f>+(SUM($B32:$B$36,)-MAX($B32:$B$36)-MIN($B$32:$B$36))/3</f>
        <v>691.64666666666653</v>
      </c>
      <c r="EY108" s="25">
        <f>+(SUM($B32:$B$36,)-MAX($B32:$B$36)-MIN($B$32:$B$36))/3</f>
        <v>691.64666666666653</v>
      </c>
      <c r="EZ108" s="25">
        <f>+(SUM($B32:$B$36,)-MAX($B32:$B$36)-MIN($B$32:$B$36))/3</f>
        <v>691.64666666666653</v>
      </c>
      <c r="FA108" s="25">
        <f>+(SUM($B32:$B$36,)-MAX($B32:$B$36)-MIN($B$32:$B$36))/3</f>
        <v>691.64666666666653</v>
      </c>
      <c r="FB108" s="25">
        <f>+(SUM($B32:$B$36,)-MAX($B32:$B$36)-MIN($B$32:$B$36))/3</f>
        <v>691.64666666666653</v>
      </c>
      <c r="FC108" s="25">
        <f>+(SUM($B32:$B$36,)-MAX($B32:$B$36)-MIN($B$32:$B$36))/3</f>
        <v>691.64666666666653</v>
      </c>
      <c r="FD108" s="25">
        <f>+(SUM($B32:$B$36,)-MAX($B32:$B$36)-MIN($B$32:$B$36))/3</f>
        <v>691.64666666666653</v>
      </c>
      <c r="FE108" s="25">
        <f>+(SUM($B32:$B$36,)-MAX($B32:$B$36)-MIN($B$32:$B$36))/3</f>
        <v>691.64666666666653</v>
      </c>
      <c r="FF108" s="25">
        <f>+(SUM($B32:$B$36,)-MAX($B32:$B$36)-MIN($B$32:$B$36))/3</f>
        <v>691.64666666666653</v>
      </c>
      <c r="FG108" s="25">
        <f>+(SUM($B32:$B$36,)-MAX($B32:$B$36)-MIN($B$32:$B$36))/3</f>
        <v>691.64666666666653</v>
      </c>
      <c r="FH108" s="25">
        <f>+(SUM($B32:$B$36,)-MAX($B32:$B$36)-MIN($B$32:$B$36))/3</f>
        <v>691.64666666666653</v>
      </c>
      <c r="FI108" s="25">
        <f>+(SUM($B32:$B$36,)-MAX($B32:$B$36)-MIN($B$32:$B$36))/3</f>
        <v>691.64666666666653</v>
      </c>
      <c r="FJ108" s="25">
        <f>+(SUM($B32:$B$36,)-MAX($B32:$B$36)-MIN($B$32:$B$36))/3</f>
        <v>691.64666666666653</v>
      </c>
      <c r="FK108" s="25">
        <f>+(SUM($B32:$B$36,)-MAX($B32:$B$36)-MIN($B$32:$B$36))/3</f>
        <v>691.64666666666653</v>
      </c>
      <c r="FL108" s="25">
        <f>+(SUM($B32:$B$36,)-MAX($B32:$B$36)-MIN($B$32:$B$36))/3</f>
        <v>691.64666666666653</v>
      </c>
      <c r="FM108" s="25">
        <f>+(SUM($B32:$B$36,)-MAX($B32:$B$36)-MIN($B$32:$B$36))/3</f>
        <v>691.64666666666653</v>
      </c>
      <c r="FN108" s="25">
        <f>+(SUM($B32:$B$36,)-MAX($B32:$B$36)-MIN($B$32:$B$36))/3</f>
        <v>691.64666666666653</v>
      </c>
      <c r="FO108" s="25">
        <f>+(SUM($B32:$B$36,)-MAX($B32:$B$36)-MIN($B$32:$B$36))/3</f>
        <v>691.64666666666653</v>
      </c>
      <c r="FP108" s="25">
        <f>+(SUM($B32:$B$36,)-MAX($B32:$B$36)-MIN($B$32:$B$36))/3</f>
        <v>691.64666666666653</v>
      </c>
      <c r="FQ108" s="25">
        <f>+(SUM($B32:$B$36,)-MAX($B32:$B$36)-MIN($B$32:$B$36))/3</f>
        <v>691.64666666666653</v>
      </c>
      <c r="FR108" s="25">
        <f>+(SUM($B32:$B$36,)-MAX($B32:$B$36)-MIN($B$32:$B$36))/3</f>
        <v>691.64666666666653</v>
      </c>
      <c r="FS108" s="25">
        <f>+(SUM($B32:$B$36,)-MAX($B32:$B$36)-MIN($B$32:$B$36))/3</f>
        <v>691.64666666666653</v>
      </c>
      <c r="FT108" s="25">
        <f>+(SUM($B32:$B$36,)-MAX($B32:$B$36)-MIN($B$32:$B$36))/3</f>
        <v>691.64666666666653</v>
      </c>
      <c r="FU108" s="25">
        <f>+(SUM($B32:$B$36,)-MAX($B32:$B$36)-MIN($B$32:$B$36))/3</f>
        <v>691.64666666666653</v>
      </c>
      <c r="FV108" s="25">
        <f>+(SUM($B32:$B$36,)-MAX($B32:$B$36)-MIN($B$32:$B$36))/3</f>
        <v>691.64666666666653</v>
      </c>
      <c r="FW108" s="25">
        <f>+(SUM($B32:$B$36,)-MAX($B32:$B$36)-MIN($B$32:$B$36))/3</f>
        <v>691.64666666666653</v>
      </c>
      <c r="FX108" s="25">
        <f>+(SUM($B32:$B$36,)-MAX($B32:$B$36)-MIN($B$32:$B$36))/3</f>
        <v>691.64666666666653</v>
      </c>
      <c r="FY108" s="25">
        <f>+(SUM($B32:$B$36,)-MAX($B32:$B$36)-MIN($B$32:$B$36))/3</f>
        <v>691.64666666666653</v>
      </c>
      <c r="FZ108" s="25">
        <f>+(SUM($B32:$B$36,)-MAX($B32:$B$36)-MIN($B$32:$B$36))/3</f>
        <v>691.64666666666653</v>
      </c>
      <c r="GA108" s="25">
        <f>+(SUM($B32:$B$36,)-MAX($B32:$B$36)-MIN($B$32:$B$36))/3</f>
        <v>691.64666666666653</v>
      </c>
      <c r="GB108" s="25">
        <f>+(SUM($B32:$B$36,)-MAX($B32:$B$36)-MIN($B$32:$B$36))/3</f>
        <v>691.64666666666653</v>
      </c>
      <c r="GC108" s="25">
        <f>+(SUM($B32:$B$36,)-MAX($B32:$B$36)-MIN($B$32:$B$36))/3</f>
        <v>691.64666666666653</v>
      </c>
      <c r="GD108" s="25">
        <f>+(SUM($B32:$B$36,)-MAX($B32:$B$36)-MIN($B$32:$B$36))/3</f>
        <v>691.64666666666653</v>
      </c>
      <c r="GE108" s="25">
        <f>+(SUM($B32:$B$36,)-MAX($B32:$B$36)-MIN($B$32:$B$36))/3</f>
        <v>691.64666666666653</v>
      </c>
      <c r="GF108" s="25">
        <f>+(SUM($B32:$B$36,)-MAX($B32:$B$36)-MIN($B$32:$B$36))/3</f>
        <v>691.64666666666653</v>
      </c>
      <c r="GG108" s="25">
        <f>+(SUM($B32:$B$36,)-MAX($B32:$B$36)-MIN($B$32:$B$36))/3</f>
        <v>691.64666666666653</v>
      </c>
      <c r="GH108" s="25">
        <f>+(SUM($B32:$B$36,)-MAX($B32:$B$36)-MIN($B$32:$B$36))/3</f>
        <v>691.64666666666653</v>
      </c>
      <c r="GI108" s="25">
        <f>+(SUM($B32:$B$36,)-MAX($B32:$B$36)-MIN($B$32:$B$36))/3</f>
        <v>691.64666666666653</v>
      </c>
      <c r="GJ108" s="25">
        <f>+(SUM($B32:$B$36,)-MAX($B32:$B$36)-MIN($B$32:$B$36))/3</f>
        <v>691.64666666666653</v>
      </c>
      <c r="GK108" s="25">
        <f>+(SUM($B32:$B$36,)-MAX($B32:$B$36)-MIN($B$32:$B$36))/3</f>
        <v>691.64666666666653</v>
      </c>
      <c r="GL108" s="25">
        <f>+(SUM($B32:$B$36,)-MAX($B32:$B$36)-MIN($B$32:$B$36))/3</f>
        <v>691.64666666666653</v>
      </c>
      <c r="GM108" s="25">
        <f>+(SUM($B32:$B$36,)-MAX($B32:$B$36)-MIN($B$32:$B$36))/3</f>
        <v>691.64666666666653</v>
      </c>
      <c r="GN108" s="25">
        <f>+(SUM($B32:$B$36,)-MAX($B32:$B$36)-MIN($B$32:$B$36))/3</f>
        <v>691.64666666666653</v>
      </c>
      <c r="GO108" s="25">
        <f>+(SUM($B32:$B$36,)-MAX($B32:$B$36)-MIN($B$32:$B$36))/3</f>
        <v>691.64666666666653</v>
      </c>
      <c r="GP108" s="25">
        <f>+(SUM($B32:$B$36,)-MAX($B32:$B$36)-MIN($B$32:$B$36))/3</f>
        <v>691.64666666666653</v>
      </c>
      <c r="GQ108" s="25">
        <f>+(SUM($B32:$B$36,)-MAX($B32:$B$36)-MIN($B$32:$B$36))/3</f>
        <v>691.64666666666653</v>
      </c>
      <c r="GR108" s="25">
        <f>+(SUM($B32:$B$36,)-MAX($B32:$B$36)-MIN($B$32:$B$36))/3</f>
        <v>691.64666666666653</v>
      </c>
      <c r="GS108" s="25">
        <f>+(SUM($B32:$B$36,)-MAX($B32:$B$36)-MIN($B$32:$B$36))/3</f>
        <v>691.64666666666653</v>
      </c>
      <c r="GT108" s="25">
        <f>+(SUM($B32:$B$36,)-MAX($B32:$B$36)-MIN($B$32:$B$36))/3</f>
        <v>691.64666666666653</v>
      </c>
      <c r="GU108" s="25">
        <f>+(SUM($B32:$B$36,)-MAX($B32:$B$36)-MIN($B$32:$B$36))/3</f>
        <v>691.64666666666653</v>
      </c>
      <c r="GV108" s="25">
        <f>+(SUM($B32:$B$36,)-MAX($B32:$B$36)-MIN($B$32:$B$36))/3</f>
        <v>691.64666666666653</v>
      </c>
      <c r="GW108" s="25">
        <f>+(SUM($B32:$B$36,)-MAX($B32:$B$36)-MIN($B$32:$B$36))/3</f>
        <v>691.64666666666653</v>
      </c>
      <c r="GX108" s="25">
        <f>+(SUM($B32:$B$36,)-MAX($B32:$B$36)-MIN($B$32:$B$36))/3</f>
        <v>691.64666666666653</v>
      </c>
      <c r="GY108" s="25">
        <f>+(SUM($B32:$B$36,)-MAX($B32:$B$36)-MIN($B$32:$B$36))/3</f>
        <v>691.64666666666653</v>
      </c>
      <c r="GZ108" s="25">
        <f>+(SUM($B32:$B$36,)-MAX($B32:$B$36)-MIN($B$32:$B$36))/3</f>
        <v>691.64666666666653</v>
      </c>
      <c r="HA108" s="25">
        <f>+(SUM($B32:$B$36,)-MAX($B32:$B$36)-MIN($B$32:$B$36))/3</f>
        <v>691.64666666666653</v>
      </c>
      <c r="HB108" s="25">
        <f>+(SUM($B32:$B$36,)-MAX($B32:$B$36)-MIN($B$32:$B$36))/3</f>
        <v>691.64666666666653</v>
      </c>
      <c r="HC108" s="25">
        <f>+(SUM($B32:$B$36,)-MAX($B32:$B$36)-MIN($B$32:$B$36))/3</f>
        <v>691.64666666666653</v>
      </c>
      <c r="HD108" s="25">
        <f>+(SUM($B32:$B$36,)-MAX($B32:$B$36)-MIN($B$32:$B$36))/3</f>
        <v>691.64666666666653</v>
      </c>
      <c r="HE108" s="25">
        <f>+(SUM($B32:$B$36,)-MAX($B32:$B$36)-MIN($B$32:$B$36))/3</f>
        <v>691.64666666666653</v>
      </c>
      <c r="HF108" s="25">
        <f>+(SUM($B32:$B$36,)-MAX($B32:$B$36)-MIN($B$32:$B$36))/3</f>
        <v>691.64666666666653</v>
      </c>
      <c r="HG108" s="25">
        <f>+(SUM($B32:$B$36,)-MAX($B32:$B$36)-MIN($B$32:$B$36))/3</f>
        <v>691.64666666666653</v>
      </c>
      <c r="HH108" s="25">
        <f>+(SUM($B32:$B$36,)-MAX($B32:$B$36)-MIN($B$32:$B$36))/3</f>
        <v>691.64666666666653</v>
      </c>
      <c r="HI108" s="25">
        <f>+(SUM($B32:$B$36,)-MAX($B32:$B$36)-MIN($B$32:$B$36))/3</f>
        <v>691.64666666666653</v>
      </c>
      <c r="HJ108" s="25">
        <f>+(SUM($B32:$B$36,)-MAX($B32:$B$36)-MIN($B$32:$B$36))/3</f>
        <v>691.64666666666653</v>
      </c>
      <c r="HK108" s="25">
        <f>+(SUM($B32:$B$36,)-MAX($B32:$B$36)-MIN($B$32:$B$36))/3</f>
        <v>691.64666666666653</v>
      </c>
      <c r="HL108" s="25">
        <f>+(SUM($B32:$B$36,)-MAX($B32:$B$36)-MIN($B$32:$B$36))/3</f>
        <v>691.64666666666653</v>
      </c>
      <c r="HM108" s="25">
        <f>+(SUM($B32:$B$36,)-MAX($B32:$B$36)-MIN($B$32:$B$36))/3</f>
        <v>691.64666666666653</v>
      </c>
      <c r="HN108" s="25">
        <f>+(SUM($B32:$B$36,)-MAX($B32:$B$36)-MIN($B$32:$B$36))/3</f>
        <v>691.64666666666653</v>
      </c>
      <c r="HO108" s="25">
        <f>+(SUM($B32:$B$36,)-MAX($B32:$B$36)-MIN($B$32:$B$36))/3</f>
        <v>691.64666666666653</v>
      </c>
      <c r="HP108" s="25">
        <f>+(SUM($B32:$B$36,)-MAX($B32:$B$36)-MIN($B$32:$B$36))/3</f>
        <v>691.64666666666653</v>
      </c>
      <c r="HQ108" s="25">
        <f>+(SUM($B32:$B$36,)-MAX($B32:$B$36)-MIN($B$32:$B$36))/3</f>
        <v>691.64666666666653</v>
      </c>
      <c r="HR108" s="25">
        <f>+(SUM($B32:$B$36,)-MAX($B32:$B$36)-MIN($B$32:$B$36))/3</f>
        <v>691.64666666666653</v>
      </c>
      <c r="HS108" s="25">
        <f>+(SUM($B32:$B$36,)-MAX($B32:$B$36)-MIN($B$32:$B$36))/3</f>
        <v>691.64666666666653</v>
      </c>
      <c r="HT108" s="25">
        <f>+(SUM($B32:$B$36,)-MAX($B32:$B$36)-MIN($B$32:$B$36))/3</f>
        <v>691.64666666666653</v>
      </c>
      <c r="HU108" s="25">
        <f>+(SUM($B32:$B$36,)-MAX($B32:$B$36)-MIN($B$32:$B$36))/3</f>
        <v>691.64666666666653</v>
      </c>
      <c r="HV108" s="25">
        <f>+(SUM($B32:$B$36,)-MAX($B32:$B$36)-MIN($B$32:$B$36))/3</f>
        <v>691.64666666666653</v>
      </c>
      <c r="HW108" s="25">
        <f>+(SUM($B32:$B$36,)-MAX($B32:$B$36)-MIN($B$32:$B$36))/3</f>
        <v>691.64666666666653</v>
      </c>
      <c r="HX108" s="25">
        <f>+(SUM($B32:$B$36,)-MAX($B32:$B$36)-MIN($B$32:$B$36))/3</f>
        <v>691.64666666666653</v>
      </c>
      <c r="HY108" s="25">
        <f>+(SUM($B32:$B$36,)-MAX($B32:$B$36)-MIN($B$32:$B$36))/3</f>
        <v>691.64666666666653</v>
      </c>
      <c r="HZ108" s="25">
        <f>+(SUM($B32:$B$36,)-MAX($B32:$B$36)-MIN($B$32:$B$36))/3</f>
        <v>691.64666666666653</v>
      </c>
      <c r="IA108" s="25">
        <f>+(SUM($B32:$B$36,)-MAX($B32:$B$36)-MIN($B$32:$B$36))/3</f>
        <v>691.64666666666653</v>
      </c>
      <c r="IB108" s="25">
        <f>+(SUM($B32:$B$36,)-MAX($B32:$B$36)-MIN($B$32:$B$36))/3</f>
        <v>691.64666666666653</v>
      </c>
      <c r="IC108" s="25">
        <f>+(SUM($B32:$B$36,)-MAX($B32:$B$36)-MIN($B$32:$B$36))/3</f>
        <v>691.64666666666653</v>
      </c>
      <c r="ID108" s="25">
        <f>+(SUM($B32:$B$36,)-MAX($B32:$B$36)-MIN($B$32:$B$36))/3</f>
        <v>691.64666666666653</v>
      </c>
      <c r="IE108" s="25">
        <f>+(SUM($B32:$B$36,)-MAX($B32:$B$36)-MIN($B$32:$B$36))/3</f>
        <v>691.64666666666653</v>
      </c>
      <c r="IF108" s="25">
        <f>+(SUM($B32:$B$36,)-MAX($B32:$B$36)-MIN($B$32:$B$36))/3</f>
        <v>691.64666666666653</v>
      </c>
      <c r="IG108" s="25">
        <f>+(SUM($B32:$B$36,)-MAX($B32:$B$36)-MIN($B$32:$B$36))/3</f>
        <v>691.64666666666653</v>
      </c>
      <c r="IH108" s="25">
        <f>+(SUM($B32:$B$36,)-MAX($B32:$B$36)-MIN($B$32:$B$36))/3</f>
        <v>691.64666666666653</v>
      </c>
      <c r="II108" s="25">
        <f>+(SUM($B32:$B$36,)-MAX($B32:$B$36)-MIN($B$32:$B$36))/3</f>
        <v>691.64666666666653</v>
      </c>
      <c r="IJ108" s="25">
        <f>+(SUM($B32:$B$36,)-MAX($B32:$B$36)-MIN($B$32:$B$36))/3</f>
        <v>691.64666666666653</v>
      </c>
      <c r="IK108" s="25">
        <f>+(SUM($B32:$B$36,)-MAX($B32:$B$36)-MIN($B$32:$B$36))/3</f>
        <v>691.64666666666653</v>
      </c>
      <c r="IL108" s="25">
        <f>+(SUM($B32:$B$36,)-MAX($B32:$B$36)-MIN($B$32:$B$36))/3</f>
        <v>691.64666666666653</v>
      </c>
      <c r="IM108" s="25">
        <f>+(SUM($B32:$B$36,)-MAX($B32:$B$36)-MIN($B$32:$B$36))/3</f>
        <v>691.64666666666653</v>
      </c>
      <c r="IN108" s="25">
        <f>+(SUM($B32:$B$36,)-MAX($B32:$B$36)-MIN($B$32:$B$36))/3</f>
        <v>691.64666666666653</v>
      </c>
      <c r="IO108" s="25">
        <f>+(SUM($B32:$B$36,)-MAX($B32:$B$36)-MIN($B$32:$B$36))/3</f>
        <v>691.64666666666653</v>
      </c>
      <c r="IP108" s="25">
        <f>+(SUM($B32:$B$36,)-MAX($B32:$B$36)-MIN($B$32:$B$36))/3</f>
        <v>691.64666666666653</v>
      </c>
      <c r="IQ108" s="25">
        <f>+(SUM($B32:$B$36,)-MAX($B32:$B$36)-MIN($B$32:$B$36))/3</f>
        <v>691.64666666666653</v>
      </c>
      <c r="IR108" s="25">
        <f>+(SUM($B32:$B$36,)-MAX($B32:$B$36)-MIN($B$32:$B$36))/3</f>
        <v>691.64666666666653</v>
      </c>
      <c r="IS108" s="25">
        <f>+(SUM($B32:$B$36,)-MAX($B32:$B$36)-MIN($B$32:$B$36))/3</f>
        <v>691.64666666666653</v>
      </c>
      <c r="IT108" s="25">
        <f>+(SUM($B32:$B$36,)-MAX($B32:$B$36)-MIN($B$32:$B$36))/3</f>
        <v>691.64666666666653</v>
      </c>
      <c r="IU108" s="25">
        <f>+(SUM($B32:$B$36,)-MAX($B32:$B$36)-MIN($B$32:$B$36))/3</f>
        <v>691.64666666666653</v>
      </c>
      <c r="IV108" s="25">
        <f>+(SUM($B32:$B$36,)-MAX($B32:$B$36)-MIN($B$32:$B$36))/3</f>
        <v>691.64666666666653</v>
      </c>
      <c r="IW108" s="25">
        <f>+(SUM($B32:$B$36,)-MAX($B32:$B$36)-MIN($B$32:$B$36))/3</f>
        <v>691.64666666666653</v>
      </c>
      <c r="IX108" s="25">
        <f>+(SUM($B32:$B$36,)-MAX($B32:$B$36)-MIN($B$32:$B$36))/3</f>
        <v>691.64666666666653</v>
      </c>
      <c r="IY108" s="25">
        <f>+(SUM($B32:$B$36,)-MAX($B32:$B$36)-MIN($B$32:$B$36))/3</f>
        <v>691.64666666666653</v>
      </c>
      <c r="IZ108" s="25">
        <f>+(SUM($B32:$B$36,)-MAX($B32:$B$36)-MIN($B$32:$B$36))/3</f>
        <v>691.64666666666653</v>
      </c>
      <c r="JA108" s="25">
        <f>+(SUM($B32:$B$36,)-MAX($B32:$B$36)-MIN($B$32:$B$36))/3</f>
        <v>691.64666666666653</v>
      </c>
      <c r="JB108" s="25">
        <f>+(SUM($B32:$B$36,)-MAX($B32:$B$36)-MIN($B$32:$B$36))/3</f>
        <v>691.64666666666653</v>
      </c>
      <c r="JC108" s="25">
        <f>+(SUM($B32:$B$36,)-MAX($B32:$B$36)-MIN($B$32:$B$36))/3</f>
        <v>691.64666666666653</v>
      </c>
      <c r="JD108" s="25">
        <f>+(SUM($B32:$B$36,)-MAX($B32:$B$36)-MIN($B$32:$B$36))/3</f>
        <v>691.64666666666653</v>
      </c>
      <c r="JE108" s="25">
        <f>+(SUM($B32:$B$36,)-MAX($B32:$B$36)-MIN($B$32:$B$36))/3</f>
        <v>691.64666666666653</v>
      </c>
      <c r="JF108" s="25">
        <f>+(SUM($B32:$B$36,)-MAX($B32:$B$36)-MIN($B$32:$B$36))/3</f>
        <v>691.64666666666653</v>
      </c>
      <c r="JG108" s="25">
        <f>+(SUM($B32:$B$36,)-MAX($B32:$B$36)-MIN($B$32:$B$36))/3</f>
        <v>691.64666666666653</v>
      </c>
      <c r="JH108" s="25">
        <f>+(SUM($B32:$B$36,)-MAX($B32:$B$36)-MIN($B$32:$B$36))/3</f>
        <v>691.64666666666653</v>
      </c>
      <c r="JI108" s="25">
        <f>+(SUM($B32:$B$36,)-MAX($B32:$B$36)-MIN($B$32:$B$36))/3</f>
        <v>691.64666666666653</v>
      </c>
      <c r="JJ108" s="25">
        <f>+(SUM($B32:$B$36,)-MAX($B32:$B$36)-MIN($B$32:$B$36))/3</f>
        <v>691.64666666666653</v>
      </c>
      <c r="JK108" s="25">
        <f>+(SUM($B32:$B$36,)-MAX($B32:$B$36)-MIN($B$32:$B$36))/3</f>
        <v>691.64666666666653</v>
      </c>
      <c r="JL108" s="25">
        <f>+(SUM($B32:$B$36,)-MAX($B32:$B$36)-MIN($B$32:$B$36))/3</f>
        <v>691.64666666666653</v>
      </c>
      <c r="JM108" s="25">
        <f>+(SUM($B32:$B$36,)-MAX($B32:$B$36)-MIN($B$32:$B$36))/3</f>
        <v>691.64666666666653</v>
      </c>
      <c r="JN108" s="25">
        <f>+(SUM($B32:$B$36,)-MAX($B32:$B$36)-MIN($B$32:$B$36))/3</f>
        <v>691.64666666666653</v>
      </c>
      <c r="JO108" s="25">
        <f>+(SUM($B32:$B$36,)-MAX($B32:$B$36)-MIN($B$32:$B$36))/3</f>
        <v>691.64666666666653</v>
      </c>
      <c r="JP108" s="25">
        <f>+(SUM($B32:$B$36,)-MAX($B32:$B$36)-MIN($B$32:$B$36))/3</f>
        <v>691.64666666666653</v>
      </c>
      <c r="JQ108" s="25">
        <f>+(SUM($B32:$B$36,)-MAX($B32:$B$36)-MIN($B$32:$B$36))/3</f>
        <v>691.64666666666653</v>
      </c>
      <c r="JR108" s="25">
        <f>+(SUM($B32:$B$36,)-MAX($B32:$B$36)-MIN($B$32:$B$36))/3</f>
        <v>691.64666666666653</v>
      </c>
      <c r="JS108" s="25">
        <f>+(SUM($B32:$B$36,)-MAX($B32:$B$36)-MIN($B$32:$B$36))/3</f>
        <v>691.64666666666653</v>
      </c>
      <c r="JT108" s="25">
        <f>+(SUM($B32:$B$36,)-MAX($B32:$B$36)-MIN($B$32:$B$36))/3</f>
        <v>691.64666666666653</v>
      </c>
      <c r="JU108" s="25">
        <f>+(SUM($B32:$B$36,)-MAX($B32:$B$36)-MIN($B$32:$B$36))/3</f>
        <v>691.64666666666653</v>
      </c>
      <c r="JV108" s="25">
        <f>+(SUM($B32:$B$36,)-MAX($B32:$B$36)-MIN($B$32:$B$36))/3</f>
        <v>691.64666666666653</v>
      </c>
      <c r="JW108" s="25">
        <f>+(SUM($B32:$B$36,)-MAX($B32:$B$36)-MIN($B$32:$B$36))/3</f>
        <v>691.64666666666653</v>
      </c>
      <c r="JX108" s="25">
        <f>+(SUM($B32:$B$36,)-MAX($B32:$B$36)-MIN($B$32:$B$36))/3</f>
        <v>691.64666666666653</v>
      </c>
      <c r="JY108" s="25">
        <f>+(SUM($B32:$B$36,)-MAX($B32:$B$36)-MIN($B$32:$B$36))/3</f>
        <v>691.64666666666653</v>
      </c>
      <c r="JZ108" s="25">
        <f>+(SUM($B32:$B$36,)-MAX($B32:$B$36)-MIN($B$32:$B$36))/3</f>
        <v>691.64666666666653</v>
      </c>
      <c r="KA108" s="25">
        <f>+(SUM($B32:$B$36,)-MAX($B32:$B$36)-MIN($B$32:$B$36))/3</f>
        <v>691.64666666666653</v>
      </c>
      <c r="KB108" s="25">
        <f>+(SUM($B32:$B$36,)-MAX($B32:$B$36)-MIN($B$32:$B$36))/3</f>
        <v>691.64666666666653</v>
      </c>
      <c r="KC108" s="25">
        <f>+(SUM($B32:$B$36,)-MAX($B32:$B$36)-MIN($B$32:$B$36))/3</f>
        <v>691.64666666666653</v>
      </c>
      <c r="KD108" s="25">
        <f>+(SUM($B32:$B$36,)-MAX($B32:$B$36)-MIN($B$32:$B$36))/3</f>
        <v>691.64666666666653</v>
      </c>
      <c r="KE108" s="25">
        <f>+(SUM($B32:$B$36,)-MAX($B32:$B$36)-MIN($B$32:$B$36))/3</f>
        <v>691.64666666666653</v>
      </c>
      <c r="KF108" s="25">
        <f>+(SUM($B32:$B$36,)-MAX($B32:$B$36)-MIN($B$32:$B$36))/3</f>
        <v>691.64666666666653</v>
      </c>
      <c r="KG108" s="25">
        <f>+(SUM($B32:$B$36,)-MAX($B32:$B$36)-MIN($B$32:$B$36))/3</f>
        <v>691.64666666666653</v>
      </c>
      <c r="KH108" s="25">
        <f>+(SUM($B32:$B$36,)-MAX($B32:$B$36)-MIN($B$32:$B$36))/3</f>
        <v>691.64666666666653</v>
      </c>
      <c r="KI108" s="25">
        <f>+(SUM($B32:$B$36,)-MAX($B32:$B$36)-MIN($B$32:$B$36))/3</f>
        <v>691.64666666666653</v>
      </c>
      <c r="KJ108" s="25">
        <f>+(SUM($B32:$B$36,)-MAX($B32:$B$36)-MIN($B$32:$B$36))/3</f>
        <v>691.64666666666653</v>
      </c>
      <c r="KK108" s="25">
        <f>+(SUM($B32:$B$36,)-MAX($B32:$B$36)-MIN($B$32:$B$36))/3</f>
        <v>691.64666666666653</v>
      </c>
      <c r="KL108" s="25">
        <f>+(SUM($B32:$B$36,)-MAX($B32:$B$36)-MIN($B$32:$B$36))/3</f>
        <v>691.64666666666653</v>
      </c>
      <c r="KM108" s="25">
        <f>+(SUM($B32:$B$36,)-MAX($B32:$B$36)-MIN($B$32:$B$36))/3</f>
        <v>691.64666666666653</v>
      </c>
      <c r="KN108" s="25">
        <f>+(SUM($B32:$B$36,)-MAX($B32:$B$36)-MIN($B$32:$B$36))/3</f>
        <v>691.64666666666653</v>
      </c>
      <c r="KO108" s="25">
        <f>+(SUM($B32:$B$36,)-MAX($B32:$B$36)-MIN($B$32:$B$36))/3</f>
        <v>691.64666666666653</v>
      </c>
      <c r="KP108" s="25">
        <f>+(SUM($B32:$B$36,)-MAX($B32:$B$36)-MIN($B$32:$B$36))/3</f>
        <v>691.64666666666653</v>
      </c>
      <c r="KQ108" s="25">
        <f>+(SUM($B32:$B$36,)-MAX($B32:$B$36)-MIN($B$32:$B$36))/3</f>
        <v>691.64666666666653</v>
      </c>
      <c r="KR108" s="25">
        <f>+(SUM($B32:$B$36,)-MAX($B32:$B$36)-MIN($B$32:$B$36))/3</f>
        <v>691.64666666666653</v>
      </c>
      <c r="KS108" s="25">
        <f>+(SUM($B32:$B$36,)-MAX($B32:$B$36)-MIN($B$32:$B$36))/3</f>
        <v>691.64666666666653</v>
      </c>
      <c r="KT108" s="25">
        <f>+(SUM($B32:$B$36,)-MAX($B32:$B$36)-MIN($B$32:$B$36))/3</f>
        <v>691.64666666666653</v>
      </c>
      <c r="KU108" s="25">
        <f>+(SUM($B32:$B$36,)-MAX($B32:$B$36)-MIN($B$32:$B$36))/3</f>
        <v>691.64666666666653</v>
      </c>
      <c r="KV108" s="25">
        <f>+(SUM($B32:$B$36,)-MAX($B32:$B$36)-MIN($B$32:$B$36))/3</f>
        <v>691.64666666666653</v>
      </c>
      <c r="KW108" s="25">
        <f>+(SUM($B32:$B$36,)-MAX($B32:$B$36)-MIN($B$32:$B$36))/3</f>
        <v>691.64666666666653</v>
      </c>
      <c r="KX108" s="25">
        <f>+(SUM($B32:$B$36,)-MAX($B32:$B$36)-MIN($B$32:$B$36))/3</f>
        <v>691.64666666666653</v>
      </c>
      <c r="KY108" s="25">
        <f>+(SUM($B32:$B$36,)-MAX($B32:$B$36)-MIN($B$32:$B$36))/3</f>
        <v>691.64666666666653</v>
      </c>
      <c r="KZ108" s="25">
        <f>+(SUM($B32:$B$36,)-MAX($B32:$B$36)-MIN($B$32:$B$36))/3</f>
        <v>691.64666666666653</v>
      </c>
      <c r="LA108" s="25">
        <f>+(SUM($B32:$B$36,)-MAX($B32:$B$36)-MIN($B$32:$B$36))/3</f>
        <v>691.64666666666653</v>
      </c>
      <c r="LB108" s="25">
        <f>+(SUM($B32:$B$36,)-MAX($B32:$B$36)-MIN($B$32:$B$36))/3</f>
        <v>691.64666666666653</v>
      </c>
      <c r="LC108" s="25">
        <f>+(SUM($B32:$B$36,)-MAX($B32:$B$36)-MIN($B$32:$B$36))/3</f>
        <v>691.64666666666653</v>
      </c>
      <c r="LD108" s="25">
        <f>+(SUM($B32:$B$36,)-MAX($B32:$B$36)-MIN($B$32:$B$36))/3</f>
        <v>691.64666666666653</v>
      </c>
      <c r="LE108" s="25">
        <f>+(SUM($B32:$B$36,)-MAX($B32:$B$36)-MIN($B$32:$B$36))/3</f>
        <v>691.64666666666653</v>
      </c>
      <c r="LF108" s="25">
        <f>+(SUM($B32:$B$36,)-MAX($B32:$B$36)-MIN($B$32:$B$36))/3</f>
        <v>691.64666666666653</v>
      </c>
      <c r="LG108" s="25">
        <f>+(SUM($B32:$B$36,)-MAX($B32:$B$36)-MIN($B$32:$B$36))/3</f>
        <v>691.64666666666653</v>
      </c>
      <c r="LH108" s="25">
        <f>+(SUM($B32:$B$36,)-MAX($B32:$B$36)-MIN($B$32:$B$36))/3</f>
        <v>691.64666666666653</v>
      </c>
      <c r="LI108" s="25">
        <f>+(SUM($B32:$B$36,)-MAX($B32:$B$36)-MIN($B$32:$B$36))/3</f>
        <v>691.64666666666653</v>
      </c>
      <c r="LJ108" s="25">
        <f>+(SUM($B32:$B$36,)-MAX($B32:$B$36)-MIN($B$32:$B$36))/3</f>
        <v>691.64666666666653</v>
      </c>
      <c r="LK108" s="25">
        <f>+(SUM($B32:$B$36,)-MAX($B32:$B$36)-MIN($B$32:$B$36))/3</f>
        <v>691.64666666666653</v>
      </c>
      <c r="LL108" s="25">
        <f>+(SUM($B32:$B$36,)-MAX($B32:$B$36)-MIN($B$32:$B$36))/3</f>
        <v>691.64666666666653</v>
      </c>
      <c r="LM108" s="25">
        <f>+(SUM($B32:$B$36,)-MAX($B32:$B$36)-MIN($B$32:$B$36))/3</f>
        <v>691.64666666666653</v>
      </c>
      <c r="LN108" s="25">
        <f>+(SUM($B32:$B$36,)-MAX($B32:$B$36)-MIN($B$32:$B$36))/3</f>
        <v>691.64666666666653</v>
      </c>
      <c r="LO108" s="25">
        <f>+(SUM($B32:$B$36,)-MAX($B32:$B$36)-MIN($B$32:$B$36))/3</f>
        <v>691.64666666666653</v>
      </c>
      <c r="LP108" s="25">
        <f>+(SUM($B32:$B$36,)-MAX($B32:$B$36)-MIN($B$32:$B$36))/3</f>
        <v>691.64666666666653</v>
      </c>
      <c r="LQ108" s="25">
        <f>+(SUM($B32:$B$36,)-MAX($B32:$B$36)-MIN($B$32:$B$36))/3</f>
        <v>691.64666666666653</v>
      </c>
      <c r="LR108" s="25">
        <f>+(SUM($B32:$B$36,)-MAX($B32:$B$36)-MIN($B$32:$B$36))/3</f>
        <v>691.64666666666653</v>
      </c>
      <c r="LS108" s="25">
        <f>+(SUM($B32:$B$36,)-MAX($B32:$B$36)-MIN($B$32:$B$36))/3</f>
        <v>691.64666666666653</v>
      </c>
      <c r="LT108" s="25">
        <f>+(SUM($B32:$B$36,)-MAX($B32:$B$36)-MIN($B$32:$B$36))/3</f>
        <v>691.64666666666653</v>
      </c>
      <c r="LU108" s="25">
        <f>+(SUM($B32:$B$36,)-MAX($B32:$B$36)-MIN($B$32:$B$36))/3</f>
        <v>691.64666666666653</v>
      </c>
      <c r="LV108" s="25">
        <f>+(SUM($B32:$B$36,)-MAX($B32:$B$36)-MIN($B$32:$B$36))/3</f>
        <v>691.64666666666653</v>
      </c>
      <c r="LW108" s="25">
        <f>+(SUM($B32:$B$36,)-MAX($B32:$B$36)-MIN($B$32:$B$36))/3</f>
        <v>691.64666666666653</v>
      </c>
      <c r="LX108" s="25">
        <f>+(SUM($B32:$B$36,)-MAX($B32:$B$36)-MIN($B$32:$B$36))/3</f>
        <v>691.64666666666653</v>
      </c>
      <c r="LY108" s="25">
        <f>+(SUM($B32:$B$36,)-MAX($B32:$B$36)-MIN($B$32:$B$36))/3</f>
        <v>691.64666666666653</v>
      </c>
      <c r="LZ108" s="25">
        <f>+(SUM($B32:$B$36,)-MAX($B32:$B$36)-MIN($B$32:$B$36))/3</f>
        <v>691.64666666666653</v>
      </c>
      <c r="MA108" s="25">
        <f>+(SUM($B32:$B$36,)-MAX($B32:$B$36)-MIN($B$32:$B$36))/3</f>
        <v>691.64666666666653</v>
      </c>
      <c r="MB108" s="25">
        <f>+(SUM($B32:$B$36,)-MAX($B32:$B$36)-MIN($B$32:$B$36))/3</f>
        <v>691.64666666666653</v>
      </c>
      <c r="MC108" s="25">
        <f>+(SUM($B32:$B$36,)-MAX($B32:$B$36)-MIN($B$32:$B$36))/3</f>
        <v>691.64666666666653</v>
      </c>
      <c r="MD108" s="25">
        <f>+(SUM($B32:$B$36,)-MAX($B32:$B$36)-MIN($B$32:$B$36))/3</f>
        <v>691.64666666666653</v>
      </c>
      <c r="ME108" s="25">
        <f>+(SUM($B32:$B$36,)-MAX($B32:$B$36)-MIN($B$32:$B$36))/3</f>
        <v>691.64666666666653</v>
      </c>
      <c r="MF108" s="25">
        <f>+(SUM($B32:$B$36,)-MAX($B32:$B$36)-MIN($B$32:$B$36))/3</f>
        <v>691.64666666666653</v>
      </c>
      <c r="MG108" s="25">
        <f>+(SUM($B32:$B$36,)-MAX($B32:$B$36)-MIN($B$32:$B$36))/3</f>
        <v>691.64666666666653</v>
      </c>
      <c r="MH108" s="25">
        <f>+(SUM($B32:$B$36,)-MAX($B32:$B$36)-MIN($B$32:$B$36))/3</f>
        <v>691.64666666666653</v>
      </c>
      <c r="MI108" s="25">
        <f>+(SUM($B32:$B$36,)-MAX($B32:$B$36)-MIN($B$32:$B$36))/3</f>
        <v>691.64666666666653</v>
      </c>
      <c r="MJ108" s="25">
        <f>+(SUM($B32:$B$36,)-MAX($B32:$B$36)-MIN($B$32:$B$36))/3</f>
        <v>691.64666666666653</v>
      </c>
      <c r="MK108" s="25">
        <f>+(SUM($B32:$B$36,)-MAX($B32:$B$36)-MIN($B$32:$B$36))/3</f>
        <v>691.64666666666653</v>
      </c>
      <c r="ML108" s="25">
        <f>+(SUM($B32:$B$36,)-MAX($B32:$B$36)-MIN($B$32:$B$36))/3</f>
        <v>691.64666666666653</v>
      </c>
      <c r="MM108" s="25">
        <f>+(SUM($B32:$B$36,)-MAX($B32:$B$36)-MIN($B$32:$B$36))/3</f>
        <v>691.64666666666653</v>
      </c>
      <c r="MN108" s="25">
        <f>+(SUM($B32:$B$36,)-MAX($B32:$B$36)-MIN($B$32:$B$36))/3</f>
        <v>691.64666666666653</v>
      </c>
      <c r="MO108" s="25">
        <f>+(SUM($B32:$B$36,)-MAX($B32:$B$36)-MIN($B$32:$B$36))/3</f>
        <v>691.64666666666653</v>
      </c>
      <c r="MP108" s="25">
        <f>+(SUM($B32:$B$36,)-MAX($B32:$B$36)-MIN($B$32:$B$36))/3</f>
        <v>691.64666666666653</v>
      </c>
      <c r="MQ108" s="25">
        <f>+(SUM($B32:$B$36,)-MAX($B32:$B$36)-MIN($B$32:$B$36))/3</f>
        <v>691.64666666666653</v>
      </c>
      <c r="MR108" s="25">
        <f>+(SUM($B32:$B$36,)-MAX($B32:$B$36)-MIN($B$32:$B$36))/3</f>
        <v>691.64666666666653</v>
      </c>
      <c r="MS108" s="25">
        <f>+(SUM($B32:$B$36,)-MAX($B32:$B$36)-MIN($B$32:$B$36))/3</f>
        <v>691.64666666666653</v>
      </c>
      <c r="MT108" s="25">
        <f>+(SUM($B32:$B$36,)-MAX($B32:$B$36)-MIN($B$32:$B$36))/3</f>
        <v>691.64666666666653</v>
      </c>
      <c r="MU108" s="25">
        <f>+(SUM($B32:$B$36,)-MAX($B32:$B$36)-MIN($B$32:$B$36))/3</f>
        <v>691.64666666666653</v>
      </c>
      <c r="MV108" s="25">
        <f>+(SUM($B32:$B$36,)-MAX($B32:$B$36)-MIN($B$32:$B$36))/3</f>
        <v>691.64666666666653</v>
      </c>
      <c r="MW108" s="25">
        <f>+(SUM($B32:$B$36,)-MAX($B32:$B$36)-MIN($B$32:$B$36))/3</f>
        <v>691.64666666666653</v>
      </c>
      <c r="MX108" s="25">
        <f>+(SUM($B32:$B$36,)-MAX($B32:$B$36)-MIN($B$32:$B$36))/3</f>
        <v>691.64666666666653</v>
      </c>
      <c r="MY108" s="25">
        <f>+(SUM($B32:$B$36,)-MAX($B32:$B$36)-MIN($B$32:$B$36))/3</f>
        <v>691.64666666666653</v>
      </c>
      <c r="MZ108" s="25">
        <f>+(SUM($B32:$B$36,)-MAX($B32:$B$36)-MIN($B$32:$B$36))/3</f>
        <v>691.64666666666653</v>
      </c>
      <c r="NA108" s="25">
        <f>+(SUM($B32:$B$36,)-MAX($B32:$B$36)-MIN($B$32:$B$36))/3</f>
        <v>691.64666666666653</v>
      </c>
      <c r="NB108" s="25">
        <f>+(SUM($B32:$B$36,)-MAX($B32:$B$36)-MIN($B$32:$B$36))/3</f>
        <v>691.64666666666653</v>
      </c>
      <c r="NC108" s="25">
        <f>+(SUM($B32:$B$36,)-MAX($B32:$B$36)-MIN($B$32:$B$36))/3</f>
        <v>691.64666666666653</v>
      </c>
      <c r="ND108" s="25">
        <f>+(SUM($B32:$B$36,)-MAX($B32:$B$36)-MIN($B$32:$B$36))/3</f>
        <v>691.64666666666653</v>
      </c>
      <c r="NE108" s="25">
        <f>+(SUM($B32:$B$36,)-MAX($B32:$B$36)-MIN($B$32:$B$36))/3</f>
        <v>691.64666666666653</v>
      </c>
      <c r="NF108" s="25">
        <f>+(SUM($B32:$B$36,)-MAX($B32:$B$36)-MIN($B$32:$B$36))/3</f>
        <v>691.64666666666653</v>
      </c>
      <c r="NG108" s="25">
        <f>+(SUM($B32:$B$36,)-MAX($B32:$B$36)-MIN($B$32:$B$36))/3</f>
        <v>691.64666666666653</v>
      </c>
      <c r="NH108" s="25">
        <f>+(SUM($B32:$B$36,)-MAX($B32:$B$36)-MIN($B$32:$B$36))/3</f>
        <v>691.64666666666653</v>
      </c>
      <c r="NI108" s="25">
        <f>+(SUM($B32:$B$36,)-MAX($B32:$B$36)-MIN($B$32:$B$36))/3</f>
        <v>691.64666666666653</v>
      </c>
      <c r="NJ108" s="25">
        <f>+(SUM($B32:$B$36,)-MAX($B32:$B$36)-MIN($B$32:$B$36))/3</f>
        <v>691.64666666666653</v>
      </c>
      <c r="NK108" s="25">
        <f>+(SUM($B32:$B$36,)-MAX($B32:$B$36)-MIN($B$32:$B$36))/3</f>
        <v>691.64666666666653</v>
      </c>
      <c r="NL108" s="25">
        <f>+(SUM($B32:$B$36,)-MAX($B32:$B$36)-MIN($B$32:$B$36))/3</f>
        <v>691.64666666666653</v>
      </c>
      <c r="NM108" s="25">
        <f>+(SUM($B32:$B$36,)-MAX($B32:$B$36)-MIN($B$32:$B$36))/3</f>
        <v>691.64666666666653</v>
      </c>
      <c r="NN108" s="25">
        <f>+(SUM($B32:$B$36,)-MAX($B32:$B$36)-MIN($B$32:$B$36))/3</f>
        <v>691.64666666666653</v>
      </c>
      <c r="NO108" s="25">
        <f>+(SUM($B32:$B$36,)-MAX($B32:$B$36)-MIN($B$32:$B$36))/3</f>
        <v>691.64666666666653</v>
      </c>
      <c r="NP108" s="25">
        <f>+(SUM($B32:$B$36,)-MAX($B32:$B$36)-MIN($B$32:$B$36))/3</f>
        <v>691.64666666666653</v>
      </c>
      <c r="NQ108" s="25">
        <f>+(SUM($B32:$B$36,)-MAX($B32:$B$36)-MIN($B$32:$B$36))/3</f>
        <v>691.64666666666653</v>
      </c>
      <c r="NR108" s="25">
        <f>+(SUM($B32:$B$36,)-MAX($B32:$B$36)-MIN($B$32:$B$36))/3</f>
        <v>691.64666666666653</v>
      </c>
      <c r="NS108" s="25">
        <f>+(SUM($B32:$B$36,)-MAX($B32:$B$36)-MIN($B$32:$B$36))/3</f>
        <v>691.64666666666653</v>
      </c>
      <c r="NT108" s="25">
        <f>+(SUM($B32:$B$36,)-MAX($B32:$B$36)-MIN($B$32:$B$36))/3</f>
        <v>691.64666666666653</v>
      </c>
      <c r="NU108" s="25">
        <f>+(SUM($B32:$B$36,)-MAX($B32:$B$36)-MIN($B$32:$B$36))/3</f>
        <v>691.64666666666653</v>
      </c>
      <c r="NV108" s="25">
        <f>+(SUM($B32:$B$36,)-MAX($B32:$B$36)-MIN($B$32:$B$36))/3</f>
        <v>691.64666666666653</v>
      </c>
      <c r="NW108" s="25">
        <f>+(SUM($B32:$B$36,)-MAX($B32:$B$36)-MIN($B$32:$B$36))/3</f>
        <v>691.64666666666653</v>
      </c>
      <c r="NX108" s="25">
        <f>+(SUM($B32:$B$36,)-MAX($B32:$B$36)-MIN($B$32:$B$36))/3</f>
        <v>691.64666666666653</v>
      </c>
      <c r="NY108" s="25">
        <f>+(SUM($B32:$B$36,)-MAX($B32:$B$36)-MIN($B$32:$B$36))/3</f>
        <v>691.64666666666653</v>
      </c>
      <c r="NZ108" s="25">
        <f>+(SUM($B32:$B$36,)-MAX($B32:$B$36)-MIN($B$32:$B$36))/3</f>
        <v>691.64666666666653</v>
      </c>
      <c r="OA108" s="25">
        <f>+(SUM($B32:$B$36,)-MAX($B32:$B$36)-MIN($B$32:$B$36))/3</f>
        <v>691.64666666666653</v>
      </c>
      <c r="OB108" s="25">
        <f>+(SUM($B32:$B$36,)-MAX($B32:$B$36)-MIN($B$32:$B$36))/3</f>
        <v>691.64666666666653</v>
      </c>
      <c r="OC108" s="25">
        <f>+(SUM($B32:$B$36,)-MAX($B32:$B$36)-MIN($B$32:$B$36))/3</f>
        <v>691.64666666666653</v>
      </c>
      <c r="OD108" s="25">
        <f>+(SUM($B32:$B$36,)-MAX($B32:$B$36)-MIN($B$32:$B$36))/3</f>
        <v>691.64666666666653</v>
      </c>
      <c r="OE108" s="25">
        <f>+(SUM($B32:$B$36,)-MAX($B32:$B$36)-MIN($B$32:$B$36))/3</f>
        <v>691.64666666666653</v>
      </c>
      <c r="OF108" s="25">
        <f>+(SUM($B32:$B$36,)-MAX($B32:$B$36)-MIN($B$32:$B$36))/3</f>
        <v>691.64666666666653</v>
      </c>
      <c r="OG108" s="25">
        <f>+(SUM($B32:$B$36,)-MAX($B32:$B$36)-MIN($B$32:$B$36))/3</f>
        <v>691.64666666666653</v>
      </c>
      <c r="OH108" s="25">
        <f>+(SUM($B32:$B$36,)-MAX($B32:$B$36)-MIN($B$32:$B$36))/3</f>
        <v>691.64666666666653</v>
      </c>
      <c r="OI108" s="25">
        <f>+(SUM($B32:$B$36,)-MAX($B32:$B$36)-MIN($B$32:$B$36))/3</f>
        <v>691.64666666666653</v>
      </c>
      <c r="OJ108" s="25">
        <f>+(SUM($B32:$B$36,)-MAX($B32:$B$36)-MIN($B$32:$B$36))/3</f>
        <v>691.64666666666653</v>
      </c>
      <c r="OK108" s="25">
        <f>+(SUM($B32:$B$36,)-MAX($B32:$B$36)-MIN($B$32:$B$36))/3</f>
        <v>691.64666666666653</v>
      </c>
      <c r="OL108" s="25">
        <f>+(SUM($B32:$B$36,)-MAX($B32:$B$36)-MIN($B$32:$B$36))/3</f>
        <v>691.64666666666653</v>
      </c>
      <c r="OM108" s="25">
        <f>+(SUM($B32:$B$36,)-MAX($B32:$B$36)-MIN($B$32:$B$36))/3</f>
        <v>691.64666666666653</v>
      </c>
      <c r="ON108" s="25">
        <f>+(SUM($B32:$B$36,)-MAX($B32:$B$36)-MIN($B$32:$B$36))/3</f>
        <v>691.64666666666653</v>
      </c>
      <c r="OO108" s="25">
        <f>+(SUM($B32:$B$36,)-MAX($B32:$B$36)-MIN($B$32:$B$36))/3</f>
        <v>691.64666666666653</v>
      </c>
      <c r="OP108" s="25">
        <f>+(SUM($B32:$B$36,)-MAX($B32:$B$36)-MIN($B$32:$B$36))/3</f>
        <v>691.64666666666653</v>
      </c>
      <c r="OQ108" s="25">
        <f>+(SUM($B32:$B$36,)-MAX($B32:$B$36)-MIN($B$32:$B$36))/3</f>
        <v>691.64666666666653</v>
      </c>
      <c r="OR108" s="25">
        <f>+(SUM($B32:$B$36,)-MAX($B32:$B$36)-MIN($B$32:$B$36))/3</f>
        <v>691.64666666666653</v>
      </c>
      <c r="OS108" s="25">
        <f>+(SUM($B32:$B$36,)-MAX($B32:$B$36)-MIN($B$32:$B$36))/3</f>
        <v>691.64666666666653</v>
      </c>
      <c r="OT108" s="25">
        <f>+(SUM($B32:$B$36,)-MAX($B32:$B$36)-MIN($B$32:$B$36))/3</f>
        <v>691.64666666666653</v>
      </c>
      <c r="OU108" s="25">
        <f>+(SUM($B32:$B$36,)-MAX($B32:$B$36)-MIN($B$32:$B$36))/3</f>
        <v>691.64666666666653</v>
      </c>
      <c r="OV108" s="25">
        <f>+(SUM($B32:$B$36,)-MAX($B32:$B$36)-MIN($B$32:$B$36))/3</f>
        <v>691.64666666666653</v>
      </c>
      <c r="OW108" s="25">
        <f>+(SUM($B32:$B$36,)-MAX($B32:$B$36)-MIN($B$32:$B$36))/3</f>
        <v>691.64666666666653</v>
      </c>
      <c r="OX108" s="25">
        <f>+(SUM($B32:$B$36,)-MAX($B32:$B$36)-MIN($B$32:$B$36))/3</f>
        <v>691.64666666666653</v>
      </c>
      <c r="OY108" s="25">
        <f>+(SUM($B32:$B$36,)-MAX($B32:$B$36)-MIN($B$32:$B$36))/3</f>
        <v>691.64666666666653</v>
      </c>
      <c r="OZ108" s="25">
        <f>+(SUM($B32:$B$36,)-MAX($B32:$B$36)-MIN($B$32:$B$36))/3</f>
        <v>691.64666666666653</v>
      </c>
      <c r="PA108" s="25">
        <f>+(SUM($B32:$B$36,)-MAX($B32:$B$36)-MIN($B$32:$B$36))/3</f>
        <v>691.64666666666653</v>
      </c>
      <c r="PB108" s="25">
        <f>+(SUM($B32:$B$36,)-MAX($B32:$B$36)-MIN($B$32:$B$36))/3</f>
        <v>691.64666666666653</v>
      </c>
      <c r="PC108" s="25">
        <f>+(SUM($B32:$B$36,)-MAX($B32:$B$36)-MIN($B$32:$B$36))/3</f>
        <v>691.64666666666653</v>
      </c>
      <c r="PD108" s="25">
        <f>+(SUM($B32:$B$36,)-MAX($B32:$B$36)-MIN($B$32:$B$36))/3</f>
        <v>691.64666666666653</v>
      </c>
      <c r="PE108" s="25">
        <f>+(SUM($B32:$B$36,)-MAX($B32:$B$36)-MIN($B$32:$B$36))/3</f>
        <v>691.64666666666653</v>
      </c>
      <c r="PF108" s="25">
        <f>+(SUM($B32:$B$36,)-MAX($B32:$B$36)-MIN($B$32:$B$36))/3</f>
        <v>691.64666666666653</v>
      </c>
      <c r="PG108" s="25">
        <f>+(SUM($B32:$B$36,)-MAX($B32:$B$36)-MIN($B$32:$B$36))/3</f>
        <v>691.64666666666653</v>
      </c>
      <c r="PH108" s="25">
        <f>+(SUM($B32:$B$36,)-MAX($B32:$B$36)-MIN($B$32:$B$36))/3</f>
        <v>691.64666666666653</v>
      </c>
      <c r="PI108" s="25">
        <f>+(SUM($B32:$B$36,)-MAX($B32:$B$36)-MIN($B$32:$B$36))/3</f>
        <v>691.64666666666653</v>
      </c>
      <c r="PJ108" s="25">
        <f>+(SUM($B32:$B$36,)-MAX($B32:$B$36)-MIN($B$32:$B$36))/3</f>
        <v>691.64666666666653</v>
      </c>
      <c r="PK108" s="25">
        <f>+(SUM($B32:$B$36,)-MAX($B32:$B$36)-MIN($B$32:$B$36))/3</f>
        <v>691.64666666666653</v>
      </c>
      <c r="PL108" s="25">
        <f>+(SUM($B32:$B$36,)-MAX($B32:$B$36)-MIN($B$32:$B$36))/3</f>
        <v>691.64666666666653</v>
      </c>
      <c r="PM108" s="25">
        <f>+(SUM($B32:$B$36,)-MAX($B32:$B$36)-MIN($B$32:$B$36))/3</f>
        <v>691.64666666666653</v>
      </c>
      <c r="PN108" s="25">
        <f>+(SUM($B32:$B$36,)-MAX($B32:$B$36)-MIN($B$32:$B$36))/3</f>
        <v>691.64666666666653</v>
      </c>
      <c r="PO108" s="25">
        <f>+(SUM($B32:$B$36,)-MAX($B32:$B$36)-MIN($B$32:$B$36))/3</f>
        <v>691.64666666666653</v>
      </c>
      <c r="PP108" s="25">
        <f>+(SUM($B32:$B$36,)-MAX($B32:$B$36)-MIN($B$32:$B$36))/3</f>
        <v>691.64666666666653</v>
      </c>
      <c r="PQ108" s="25">
        <f>+(SUM($B32:$B$36,)-MAX($B32:$B$36)-MIN($B$32:$B$36))/3</f>
        <v>691.64666666666653</v>
      </c>
      <c r="PR108" s="25">
        <f>+(SUM($B32:$B$36,)-MAX($B32:$B$36)-MIN($B$32:$B$36))/3</f>
        <v>691.64666666666653</v>
      </c>
      <c r="PS108" s="25">
        <f>+(SUM($B32:$B$36,)-MAX($B32:$B$36)-MIN($B$32:$B$36))/3</f>
        <v>691.64666666666653</v>
      </c>
      <c r="PT108" s="25">
        <f>+(SUM($B32:$B$36,)-MAX($B32:$B$36)-MIN($B$32:$B$36))/3</f>
        <v>691.64666666666653</v>
      </c>
      <c r="PU108" s="25">
        <f>+(SUM($B32:$B$36,)-MAX($B32:$B$36)-MIN($B$32:$B$36))/3</f>
        <v>691.64666666666653</v>
      </c>
      <c r="PV108" s="25">
        <f>+(SUM($B32:$B$36,)-MAX($B32:$B$36)-MIN($B$32:$B$36))/3</f>
        <v>691.64666666666653</v>
      </c>
      <c r="PW108" s="25">
        <f>+(SUM($B32:$B$36,)-MAX($B32:$B$36)-MIN($B$32:$B$36))/3</f>
        <v>691.64666666666653</v>
      </c>
      <c r="PX108" s="25">
        <f>+(SUM($B32:$B$36,)-MAX($B32:$B$36)-MIN($B$32:$B$36))/3</f>
        <v>691.64666666666653</v>
      </c>
      <c r="PY108" s="25">
        <f>+(SUM($B32:$B$36,)-MAX($B32:$B$36)-MIN($B$32:$B$36))/3</f>
        <v>691.64666666666653</v>
      </c>
      <c r="PZ108" s="25">
        <f>+(SUM($B32:$B$36,)-MAX($B32:$B$36)-MIN($B$32:$B$36))/3</f>
        <v>691.64666666666653</v>
      </c>
      <c r="QA108" s="25">
        <f>+(SUM($B32:$B$36,)-MAX($B32:$B$36)-MIN($B$32:$B$36))/3</f>
        <v>691.64666666666653</v>
      </c>
      <c r="QB108" s="25">
        <f>+(SUM($B32:$B$36,)-MAX($B32:$B$36)-MIN($B$32:$B$36))/3</f>
        <v>691.64666666666653</v>
      </c>
      <c r="QC108" s="25">
        <f>+(SUM($B32:$B$36,)-MAX($B32:$B$36)-MIN($B$32:$B$36))/3</f>
        <v>691.64666666666653</v>
      </c>
      <c r="QD108" s="25">
        <f>+(SUM($B32:$B$36,)-MAX($B32:$B$36)-MIN($B$32:$B$36))/3</f>
        <v>691.64666666666653</v>
      </c>
      <c r="QE108" s="25">
        <f>+(SUM($B32:$B$36,)-MAX($B32:$B$36)-MIN($B$32:$B$36))/3</f>
        <v>691.64666666666653</v>
      </c>
      <c r="QF108" s="25">
        <f>+(SUM($B32:$B$36,)-MAX($B32:$B$36)-MIN($B$32:$B$36))/3</f>
        <v>691.64666666666653</v>
      </c>
      <c r="QG108" s="25">
        <f>+(SUM($B32:$B$36,)-MAX($B32:$B$36)-MIN($B$32:$B$36))/3</f>
        <v>691.64666666666653</v>
      </c>
      <c r="QH108" s="25">
        <f>+(SUM($B32:$B$36,)-MAX($B32:$B$36)-MIN($B$32:$B$36))/3</f>
        <v>691.64666666666653</v>
      </c>
      <c r="QI108" s="25">
        <f>+(SUM($B32:$B$36,)-MAX($B32:$B$36)-MIN($B$32:$B$36))/3</f>
        <v>691.64666666666653</v>
      </c>
      <c r="QJ108" s="25">
        <f>+(SUM($B32:$B$36,)-MAX($B32:$B$36)-MIN($B$32:$B$36))/3</f>
        <v>691.64666666666653</v>
      </c>
      <c r="QK108" s="25">
        <f>+(SUM($B32:$B$36,)-MAX($B32:$B$36)-MIN($B$32:$B$36))/3</f>
        <v>691.64666666666653</v>
      </c>
      <c r="QL108" s="25">
        <f>+(SUM($B32:$B$36,)-MAX($B32:$B$36)-MIN($B$32:$B$36))/3</f>
        <v>691.64666666666653</v>
      </c>
      <c r="QM108" s="25">
        <f>+(SUM($B32:$B$36,)-MAX($B32:$B$36)-MIN($B$32:$B$36))/3</f>
        <v>691.64666666666653</v>
      </c>
      <c r="QN108" s="25">
        <f>+(SUM($B32:$B$36,)-MAX($B32:$B$36)-MIN($B$32:$B$36))/3</f>
        <v>691.64666666666653</v>
      </c>
      <c r="QO108" s="25">
        <f>+(SUM($B32:$B$36,)-MAX($B32:$B$36)-MIN($B$32:$B$36))/3</f>
        <v>691.64666666666653</v>
      </c>
      <c r="QP108" s="25">
        <f>+(SUM($B32:$B$36,)-MAX($B32:$B$36)-MIN($B$32:$B$36))/3</f>
        <v>691.64666666666653</v>
      </c>
      <c r="QQ108" s="25">
        <f>+(SUM($B32:$B$36,)-MAX($B32:$B$36)-MIN($B$32:$B$36))/3</f>
        <v>691.64666666666653</v>
      </c>
      <c r="QR108" s="25">
        <f>+(SUM($B32:$B$36,)-MAX($B32:$B$36)-MIN($B$32:$B$36))/3</f>
        <v>691.64666666666653</v>
      </c>
      <c r="QS108" s="25">
        <f>+(SUM($B32:$B$36,)-MAX($B32:$B$36)-MIN($B$32:$B$36))/3</f>
        <v>691.64666666666653</v>
      </c>
      <c r="QT108" s="25">
        <f>+(SUM($B32:$B$36,)-MAX($B32:$B$36)-MIN($B$32:$B$36))/3</f>
        <v>691.64666666666653</v>
      </c>
      <c r="QU108" s="25">
        <f>+(SUM($B32:$B$36,)-MAX($B32:$B$36)-MIN($B$32:$B$36))/3</f>
        <v>691.64666666666653</v>
      </c>
      <c r="QV108" s="25">
        <f>+(SUM($B32:$B$36,)-MAX($B32:$B$36)-MIN($B$32:$B$36))/3</f>
        <v>691.64666666666653</v>
      </c>
      <c r="QW108" s="25">
        <f>+(SUM($B32:$B$36,)-MAX($B32:$B$36)-MIN($B$32:$B$36))/3</f>
        <v>691.64666666666653</v>
      </c>
      <c r="QX108" s="25">
        <f>+(SUM($B32:$B$36,)-MAX($B32:$B$36)-MIN($B$32:$B$36))/3</f>
        <v>691.64666666666653</v>
      </c>
      <c r="QY108" s="25">
        <f>+(SUM($B32:$B$36,)-MAX($B32:$B$36)-MIN($B$32:$B$36))/3</f>
        <v>691.64666666666653</v>
      </c>
      <c r="QZ108" s="25">
        <f>+(SUM($B32:$B$36,)-MAX($B32:$B$36)-MIN($B$32:$B$36))/3</f>
        <v>691.64666666666653</v>
      </c>
      <c r="RA108" s="25">
        <f>+(SUM($B32:$B$36,)-MAX($B32:$B$36)-MIN($B$32:$B$36))/3</f>
        <v>691.64666666666653</v>
      </c>
      <c r="RB108" s="25">
        <f>+(SUM($B32:$B$36,)-MAX($B32:$B$36)-MIN($B$32:$B$36))/3</f>
        <v>691.64666666666653</v>
      </c>
      <c r="RC108" s="25">
        <f>+(SUM($B32:$B$36,)-MAX($B32:$B$36)-MIN($B$32:$B$36))/3</f>
        <v>691.64666666666653</v>
      </c>
      <c r="RD108" s="25">
        <f>+(SUM($B32:$B$36,)-MAX($B32:$B$36)-MIN($B$32:$B$36))/3</f>
        <v>691.64666666666653</v>
      </c>
      <c r="RE108" s="25">
        <f>+(SUM($B32:$B$36,)-MAX($B32:$B$36)-MIN($B$32:$B$36))/3</f>
        <v>691.64666666666653</v>
      </c>
      <c r="RF108" s="25">
        <f>+(SUM($B32:$B$36,)-MAX($B32:$B$36)-MIN($B$32:$B$36))/3</f>
        <v>691.64666666666653</v>
      </c>
      <c r="RG108" s="25">
        <f>+(SUM($B32:$B$36,)-MAX($B32:$B$36)-MIN($B$32:$B$36))/3</f>
        <v>691.64666666666653</v>
      </c>
      <c r="RH108" s="25">
        <f>+(SUM($B32:$B$36,)-MAX($B32:$B$36)-MIN($B$32:$B$36))/3</f>
        <v>691.64666666666653</v>
      </c>
      <c r="RI108" s="25">
        <f>+(SUM($B32:$B$36,)-MAX($B32:$B$36)-MIN($B$32:$B$36))/3</f>
        <v>691.64666666666653</v>
      </c>
      <c r="RJ108" s="25">
        <f>+(SUM($B32:$B$36,)-MAX($B32:$B$36)-MIN($B$32:$B$36))/3</f>
        <v>691.64666666666653</v>
      </c>
      <c r="RK108" s="25">
        <f>+(SUM($B32:$B$36,)-MAX($B32:$B$36)-MIN($B$32:$B$36))/3</f>
        <v>691.64666666666653</v>
      </c>
      <c r="RL108" s="25">
        <f>+(SUM($B32:$B$36,)-MAX($B32:$B$36)-MIN($B$32:$B$36))/3</f>
        <v>691.64666666666653</v>
      </c>
      <c r="RM108" s="25">
        <f>+(SUM($B32:$B$36,)-MAX($B32:$B$36)-MIN($B$32:$B$36))/3</f>
        <v>691.64666666666653</v>
      </c>
      <c r="RN108" s="25">
        <f>+(SUM($B32:$B$36,)-MAX($B32:$B$36)-MIN($B$32:$B$36))/3</f>
        <v>691.64666666666653</v>
      </c>
      <c r="RO108" s="25">
        <f>+(SUM($B32:$B$36,)-MAX($B32:$B$36)-MIN($B$32:$B$36))/3</f>
        <v>691.64666666666653</v>
      </c>
      <c r="RP108" s="25">
        <f>+(SUM($B32:$B$36,)-MAX($B32:$B$36)-MIN($B$32:$B$36))/3</f>
        <v>691.64666666666653</v>
      </c>
      <c r="RQ108" s="25">
        <f>+(SUM($B32:$B$36,)-MAX($B32:$B$36)-MIN($B$32:$B$36))/3</f>
        <v>691.64666666666653</v>
      </c>
      <c r="RR108" s="25">
        <f>+(SUM($B32:$B$36,)-MAX($B32:$B$36)-MIN($B$32:$B$36))/3</f>
        <v>691.64666666666653</v>
      </c>
      <c r="RS108" s="25">
        <f>+(SUM($B32:$B$36,)-MAX($B32:$B$36)-MIN($B$32:$B$36))/3</f>
        <v>691.64666666666653</v>
      </c>
      <c r="RT108" s="25">
        <f>+(SUM($B32:$B$36,)-MAX($B32:$B$36)-MIN($B$32:$B$36))/3</f>
        <v>691.64666666666653</v>
      </c>
      <c r="RU108" s="25">
        <f>+(SUM($B32:$B$36,)-MAX($B32:$B$36)-MIN($B$32:$B$36))/3</f>
        <v>691.64666666666653</v>
      </c>
      <c r="RV108" s="25">
        <f>+(SUM($B32:$B$36,)-MAX($B32:$B$36)-MIN($B$32:$B$36))/3</f>
        <v>691.64666666666653</v>
      </c>
      <c r="RW108" s="25">
        <f>+(SUM($B32:$B$36,)-MAX($B32:$B$36)-MIN($B$32:$B$36))/3</f>
        <v>691.64666666666653</v>
      </c>
      <c r="RX108" s="25">
        <f>+(SUM($B32:$B$36,)-MAX($B32:$B$36)-MIN($B$32:$B$36))/3</f>
        <v>691.64666666666653</v>
      </c>
      <c r="RY108" s="25">
        <f>+(SUM($B32:$B$36,)-MAX($B32:$B$36)-MIN($B$32:$B$36))/3</f>
        <v>691.64666666666653</v>
      </c>
      <c r="RZ108" s="25">
        <f>+(SUM($B32:$B$36,)-MAX($B32:$B$36)-MIN($B$32:$B$36))/3</f>
        <v>691.64666666666653</v>
      </c>
      <c r="SA108" s="25">
        <f>+(SUM($B32:$B$36,)-MAX($B32:$B$36)-MIN($B$32:$B$36))/3</f>
        <v>691.64666666666653</v>
      </c>
      <c r="SB108" s="25">
        <f>+(SUM($B32:$B$36,)-MAX($B32:$B$36)-MIN($B$32:$B$36))/3</f>
        <v>691.64666666666653</v>
      </c>
      <c r="SC108" s="25">
        <f>+(SUM($B32:$B$36,)-MAX($B32:$B$36)-MIN($B$32:$B$36))/3</f>
        <v>691.64666666666653</v>
      </c>
      <c r="SD108" s="25">
        <f>+(SUM($B32:$B$36,)-MAX($B32:$B$36)-MIN($B$32:$B$36))/3</f>
        <v>691.64666666666653</v>
      </c>
      <c r="SE108" s="25">
        <f>+(SUM($B32:$B$36,)-MAX($B32:$B$36)-MIN($B$32:$B$36))/3</f>
        <v>691.64666666666653</v>
      </c>
      <c r="SF108" s="25">
        <f>+(SUM($B32:$B$36,)-MAX($B32:$B$36)-MIN($B$32:$B$36))/3</f>
        <v>691.64666666666653</v>
      </c>
      <c r="SG108" s="25">
        <f>+(SUM($B32:$B$36,)-MAX($B32:$B$36)-MIN($B$32:$B$36))/3</f>
        <v>691.64666666666653</v>
      </c>
    </row>
    <row r="109" spans="1:501" ht="13.5" customHeight="1">
      <c r="A109">
        <v>2015</v>
      </c>
      <c r="B109" s="25">
        <f>+(SUM($B33:$B$36,B101)-MAX($B33:$B$36,B101)-MIN($B33:$B$36,B101))/3</f>
        <v>694.52999999999986</v>
      </c>
      <c r="C109" s="25">
        <f>+(SUM($B33:$B$36,C101)-MAX($B33:$B$36,C101)-MIN($B33:$B$36,C101))/3</f>
        <v>771.02999999999986</v>
      </c>
      <c r="D109" s="25">
        <f>+(SUM($B33:$B$36,D101)-MAX($B33:$B$36,D101)-MIN($B33:$B$36,D101))/3</f>
        <v>694.52999999999986</v>
      </c>
      <c r="E109" s="25">
        <f>+(SUM($B33:$B$36,E101)-MAX($B33:$B$36,E101)-MIN($B33:$B$36,E101))/3</f>
        <v>694.52999999999986</v>
      </c>
      <c r="F109" s="25">
        <f>+(SUM($B33:$B$36,F101)-MAX($B33:$B$36,F101)-MIN($B33:$B$36,F101))/3</f>
        <v>694.52999999999986</v>
      </c>
      <c r="G109" s="25">
        <f>+(SUM($B33:$B$36,G101)-MAX($B33:$B$36,G101)-MIN($B33:$B$36,G101))/3</f>
        <v>694.52999999999986</v>
      </c>
      <c r="H109" s="25">
        <f>+(SUM($B33:$B$36,H101)-MAX($B33:$B$36,H101)-MIN($B33:$B$36,H101))/3</f>
        <v>707.02999999999986</v>
      </c>
      <c r="I109" s="25">
        <f>+(SUM($B33:$B$36,I101)-MAX($B33:$B$36,I101)-MIN($B33:$B$36,I101))/3</f>
        <v>704.02999999999986</v>
      </c>
      <c r="J109" s="25">
        <f>+(SUM($B33:$B$36,J101)-MAX($B33:$B$36,J101)-MIN($B33:$B$36,J101))/3</f>
        <v>694.52999999999986</v>
      </c>
      <c r="K109" s="25">
        <f>+(SUM($B33:$B$36,K101)-MAX($B33:$B$36,K101)-MIN($B33:$B$36,K101))/3</f>
        <v>694.52999999999986</v>
      </c>
      <c r="L109" s="25">
        <f>+(SUM($B33:$B$36,L101)-MAX($B33:$B$36,L101)-MIN($B33:$B$36,L101))/3</f>
        <v>728.52999999999986</v>
      </c>
      <c r="M109" s="25">
        <f>+(SUM($B33:$B$36,M101)-MAX($B33:$B$36,M101)-MIN($B33:$B$36,M101))/3</f>
        <v>694.52999999999986</v>
      </c>
      <c r="N109" s="25">
        <f>+(SUM($B33:$B$36,N101)-MAX($B33:$B$36,N101)-MIN($B33:$B$36,N101))/3</f>
        <v>721.02999999999986</v>
      </c>
      <c r="O109" s="25">
        <f>+(SUM($B33:$B$36,O101)-MAX($B33:$B$36,O101)-MIN($B33:$B$36,O101))/3</f>
        <v>694.52999999999986</v>
      </c>
      <c r="P109" s="25">
        <f>+(SUM($B33:$B$36,P101)-MAX($B33:$B$36,P101)-MIN($B33:$B$36,P101))/3</f>
        <v>694.52999999999986</v>
      </c>
      <c r="Q109" s="25">
        <f>+(SUM($B33:$B$36,Q101)-MAX($B33:$B$36,Q101)-MIN($B33:$B$36,Q101))/3</f>
        <v>704.02999999999986</v>
      </c>
      <c r="R109" s="25">
        <f>+(SUM($B33:$B$36,R101)-MAX($B33:$B$36,R101)-MIN($B33:$B$36,R101))/3</f>
        <v>694.52999999999986</v>
      </c>
      <c r="S109" s="25">
        <f>+(SUM($B33:$B$36,S101)-MAX($B33:$B$36,S101)-MIN($B33:$B$36,S101))/3</f>
        <v>768.02999999999986</v>
      </c>
      <c r="T109" s="25">
        <f>+(SUM($B33:$B$36,T101)-MAX($B33:$B$36,T101)-MIN($B33:$B$36,T101))/3</f>
        <v>694.52999999999986</v>
      </c>
      <c r="U109" s="25">
        <f>+(SUM($B33:$B$36,U101)-MAX($B33:$B$36,U101)-MIN($B33:$B$36,U101))/3</f>
        <v>711.52999999999986</v>
      </c>
      <c r="V109" s="25">
        <f>+(SUM($B33:$B$36,V101)-MAX($B33:$B$36,V101)-MIN($B33:$B$36,V101))/3</f>
        <v>759.52999999999986</v>
      </c>
      <c r="W109" s="25">
        <f>+(SUM($B33:$B$36,W101)-MAX($B33:$B$36,W101)-MIN($B33:$B$36,W101))/3</f>
        <v>694.52999999999986</v>
      </c>
      <c r="X109" s="25">
        <f>+(SUM($B33:$B$36,X101)-MAX($B33:$B$36,X101)-MIN($B33:$B$36,X101))/3</f>
        <v>694.52999999999986</v>
      </c>
      <c r="Y109" s="25">
        <f>+(SUM($B33:$B$36,Y101)-MAX($B33:$B$36,Y101)-MIN($B33:$B$36,Y101))/3</f>
        <v>694.52999999999986</v>
      </c>
      <c r="Z109" s="25">
        <f>+(SUM($B33:$B$36,Z101)-MAX($B33:$B$36,Z101)-MIN($B33:$B$36,Z101))/3</f>
        <v>694.52999999999986</v>
      </c>
      <c r="AA109" s="25">
        <f>+(SUM($B33:$B$36,AA101)-MAX($B33:$B$36,AA101)-MIN($B33:$B$36,AA101))/3</f>
        <v>727.52999999999986</v>
      </c>
      <c r="AB109" s="25">
        <f>+(SUM($B33:$B$36,AB101)-MAX($B33:$B$36,AB101)-MIN($B33:$B$36,AB101))/3</f>
        <v>694.52999999999986</v>
      </c>
      <c r="AC109" s="25">
        <f>+(SUM($B33:$B$36,AC101)-MAX($B33:$B$36,AC101)-MIN($B33:$B$36,AC101))/3</f>
        <v>713.52999999999986</v>
      </c>
      <c r="AD109" s="25">
        <f>+(SUM($B33:$B$36,AD101)-MAX($B33:$B$36,AD101)-MIN($B33:$B$36,AD101))/3</f>
        <v>723.52999999999986</v>
      </c>
      <c r="AE109" s="25">
        <f>+(SUM($B33:$B$36,AE101)-MAX($B33:$B$36,AE101)-MIN($B33:$B$36,AE101))/3</f>
        <v>702.52999999999986</v>
      </c>
      <c r="AF109" s="25">
        <f>+(SUM($B33:$B$36,AF101)-MAX($B33:$B$36,AF101)-MIN($B33:$B$36,AF101))/3</f>
        <v>790.87166666666656</v>
      </c>
      <c r="AG109" s="25">
        <f>+(SUM($B33:$B$36,AG101)-MAX($B33:$B$36,AG101)-MIN($B33:$B$36,AG101))/3</f>
        <v>694.52999999999986</v>
      </c>
      <c r="AH109" s="25">
        <f>+(SUM($B33:$B$36,AH101)-MAX($B33:$B$36,AH101)-MIN($B33:$B$36,AH101))/3</f>
        <v>774.02999999999986</v>
      </c>
      <c r="AI109" s="25">
        <f>+(SUM($B33:$B$36,AI101)-MAX($B33:$B$36,AI101)-MIN($B33:$B$36,AI101))/3</f>
        <v>694.52999999999986</v>
      </c>
      <c r="AJ109" s="25">
        <f>+(SUM($B33:$B$36,AJ101)-MAX($B33:$B$36,AJ101)-MIN($B33:$B$36,AJ101))/3</f>
        <v>694.52999999999986</v>
      </c>
      <c r="AK109" s="25">
        <f>+(SUM($B33:$B$36,AK101)-MAX($B33:$B$36,AK101)-MIN($B33:$B$36,AK101))/3</f>
        <v>713.02999999999986</v>
      </c>
      <c r="AL109" s="25">
        <f>+(SUM($B33:$B$36,AL101)-MAX($B33:$B$36,AL101)-MIN($B33:$B$36,AL101))/3</f>
        <v>694.52999999999986</v>
      </c>
      <c r="AM109" s="25">
        <f>+(SUM($B33:$B$36,AM101)-MAX($B33:$B$36,AM101)-MIN($B33:$B$36,AM101))/3</f>
        <v>694.52999999999986</v>
      </c>
      <c r="AN109" s="25">
        <f>+(SUM($B33:$B$36,AN101)-MAX($B33:$B$36,AN101)-MIN($B33:$B$36,AN101))/3</f>
        <v>694.52999999999986</v>
      </c>
      <c r="AO109" s="25">
        <f>+(SUM($B33:$B$36,AO101)-MAX($B33:$B$36,AO101)-MIN($B33:$B$36,AO101))/3</f>
        <v>777.02999999999986</v>
      </c>
      <c r="AP109" s="25">
        <f>+(SUM($B33:$B$36,AP101)-MAX($B33:$B$36,AP101)-MIN($B33:$B$36,AP101))/3</f>
        <v>697.52999999999986</v>
      </c>
      <c r="AQ109" s="25">
        <f>+(SUM($B33:$B$36,AQ101)-MAX($B33:$B$36,AQ101)-MIN($B33:$B$36,AQ101))/3</f>
        <v>785.52999999999986</v>
      </c>
      <c r="AR109" s="25">
        <f>+(SUM($B33:$B$36,AR101)-MAX($B33:$B$36,AR101)-MIN($B33:$B$36,AR101))/3</f>
        <v>730.02999999999986</v>
      </c>
      <c r="AS109" s="25">
        <f>+(SUM($B33:$B$36,AS101)-MAX($B33:$B$36,AS101)-MIN($B33:$B$36,AS101))/3</f>
        <v>694.52999999999986</v>
      </c>
      <c r="AT109" s="25">
        <f>+(SUM($B33:$B$36,AT101)-MAX($B33:$B$36,AT101)-MIN($B33:$B$36,AT101))/3</f>
        <v>694.52999999999986</v>
      </c>
      <c r="AU109" s="25">
        <f>+(SUM($B33:$B$36,AU101)-MAX($B33:$B$36,AU101)-MIN($B33:$B$36,AU101))/3</f>
        <v>694.52999999999986</v>
      </c>
      <c r="AV109" s="25">
        <f>+(SUM($B33:$B$36,AV101)-MAX($B33:$B$36,AV101)-MIN($B33:$B$36,AV101))/3</f>
        <v>790.87166666666656</v>
      </c>
      <c r="AW109" s="25">
        <f>+(SUM($B33:$B$36,AW101)-MAX($B33:$B$36,AW101)-MIN($B33:$B$36,AW101))/3</f>
        <v>705.52999999999986</v>
      </c>
      <c r="AX109" s="25">
        <f>+(SUM($B33:$B$36,AX101)-MAX($B33:$B$36,AX101)-MIN($B33:$B$36,AX101))/3</f>
        <v>697.02999999999986</v>
      </c>
      <c r="AY109" s="25">
        <f>+(SUM($B33:$B$36,AY101)-MAX($B33:$B$36,AY101)-MIN($B33:$B$36,AY101))/3</f>
        <v>726.02999999999986</v>
      </c>
      <c r="AZ109" s="25">
        <f>+(SUM($B33:$B$36,AZ101)-MAX($B33:$B$36,AZ101)-MIN($B33:$B$36,AZ101))/3</f>
        <v>694.52999999999986</v>
      </c>
      <c r="BA109" s="25">
        <f>+(SUM($B33:$B$36,BA101)-MAX($B33:$B$36,BA101)-MIN($B33:$B$36,BA101))/3</f>
        <v>790.87166666666656</v>
      </c>
      <c r="BB109" s="25">
        <f>+(SUM($B33:$B$36,BB101)-MAX($B33:$B$36,BB101)-MIN($B33:$B$36,BB101))/3</f>
        <v>709.02999999999986</v>
      </c>
      <c r="BC109" s="25">
        <f>+(SUM($B33:$B$36,BC101)-MAX($B33:$B$36,BC101)-MIN($B33:$B$36,BC101))/3</f>
        <v>705.52999999999986</v>
      </c>
      <c r="BD109" s="25">
        <f>+(SUM($B33:$B$36,BD101)-MAX($B33:$B$36,BD101)-MIN($B33:$B$36,BD101))/3</f>
        <v>694.52999999999986</v>
      </c>
      <c r="BE109" s="25">
        <f>+(SUM($B33:$B$36,BE101)-MAX($B33:$B$36,BE101)-MIN($B33:$B$36,BE101))/3</f>
        <v>694.52999999999986</v>
      </c>
      <c r="BF109" s="25">
        <f>+(SUM($B33:$B$36,BF101)-MAX($B33:$B$36,BF101)-MIN($B33:$B$36,BF101))/3</f>
        <v>694.52999999999986</v>
      </c>
      <c r="BG109" s="25">
        <f>+(SUM($B33:$B$36,BG101)-MAX($B33:$B$36,BG101)-MIN($B33:$B$36,BG101))/3</f>
        <v>759.52999999999986</v>
      </c>
      <c r="BH109" s="25">
        <f>+(SUM($B33:$B$36,BH101)-MAX($B33:$B$36,BH101)-MIN($B33:$B$36,BH101))/3</f>
        <v>694.52999999999986</v>
      </c>
      <c r="BI109" s="25">
        <f>+(SUM($B33:$B$36,BI101)-MAX($B33:$B$36,BI101)-MIN($B33:$B$36,BI101))/3</f>
        <v>694.52999999999986</v>
      </c>
      <c r="BJ109" s="25">
        <f>+(SUM($B33:$B$36,BJ101)-MAX($B33:$B$36,BJ101)-MIN($B33:$B$36,BJ101))/3</f>
        <v>694.52999999999986</v>
      </c>
      <c r="BK109" s="25">
        <f>+(SUM($B33:$B$36,BK101)-MAX($B33:$B$36,BK101)-MIN($B33:$B$36,BK101))/3</f>
        <v>713.52999999999986</v>
      </c>
      <c r="BL109" s="25">
        <f>+(SUM($B33:$B$36,BL101)-MAX($B33:$B$36,BL101)-MIN($B33:$B$36,BL101))/3</f>
        <v>780.52999999999986</v>
      </c>
      <c r="BM109" s="25">
        <f>+(SUM($B33:$B$36,BM101)-MAX($B33:$B$36,BM101)-MIN($B33:$B$36,BM101))/3</f>
        <v>694.52999999999986</v>
      </c>
      <c r="BN109" s="25">
        <f>+(SUM($B33:$B$36,BN101)-MAX($B33:$B$36,BN101)-MIN($B33:$B$36,BN101))/3</f>
        <v>773.02999999999986</v>
      </c>
      <c r="BO109" s="25">
        <f>+(SUM($B33:$B$36,BO101)-MAX($B33:$B$36,BO101)-MIN($B33:$B$36,BO101))/3</f>
        <v>694.52999999999986</v>
      </c>
      <c r="BP109" s="25">
        <f>+(SUM($B33:$B$36,BP101)-MAX($B33:$B$36,BP101)-MIN($B33:$B$36,BP101))/3</f>
        <v>694.52999999999986</v>
      </c>
      <c r="BQ109" s="25">
        <f>+(SUM($B33:$B$36,BQ101)-MAX($B33:$B$36,BQ101)-MIN($B33:$B$36,BQ101))/3</f>
        <v>757.02999999999986</v>
      </c>
      <c r="BR109" s="25">
        <f>+(SUM($B33:$B$36,BR101)-MAX($B33:$B$36,BR101)-MIN($B33:$B$36,BR101))/3</f>
        <v>694.52999999999986</v>
      </c>
      <c r="BS109" s="25">
        <f>+(SUM($B33:$B$36,BS101)-MAX($B33:$B$36,BS101)-MIN($B33:$B$36,BS101))/3</f>
        <v>694.52999999999986</v>
      </c>
      <c r="BT109" s="25">
        <f>+(SUM($B33:$B$36,BT101)-MAX($B33:$B$36,BT101)-MIN($B33:$B$36,BT101))/3</f>
        <v>711.02999999999986</v>
      </c>
      <c r="BU109" s="25">
        <f>+(SUM($B33:$B$36,BU101)-MAX($B33:$B$36,BU101)-MIN($B33:$B$36,BU101))/3</f>
        <v>694.52999999999986</v>
      </c>
      <c r="BV109" s="25">
        <f>+(SUM($B33:$B$36,BV101)-MAX($B33:$B$36,BV101)-MIN($B33:$B$36,BV101))/3</f>
        <v>694.52999999999986</v>
      </c>
      <c r="BW109" s="25">
        <f>+(SUM($B33:$B$36,BW101)-MAX($B33:$B$36,BW101)-MIN($B33:$B$36,BW101))/3</f>
        <v>777.52999999999986</v>
      </c>
      <c r="BX109" s="25">
        <f>+(SUM($B33:$B$36,BX101)-MAX($B33:$B$36,BX101)-MIN($B33:$B$36,BX101))/3</f>
        <v>694.52999999999986</v>
      </c>
      <c r="BY109" s="25">
        <f>+(SUM($B33:$B$36,BY101)-MAX($B33:$B$36,BY101)-MIN($B33:$B$36,BY101))/3</f>
        <v>694.52999999999986</v>
      </c>
      <c r="BZ109" s="25">
        <f>+(SUM($B33:$B$36,BZ101)-MAX($B33:$B$36,BZ101)-MIN($B33:$B$36,BZ101))/3</f>
        <v>697.02999999999986</v>
      </c>
      <c r="CA109" s="25">
        <f>+(SUM($B33:$B$36,CA101)-MAX($B33:$B$36,CA101)-MIN($B33:$B$36,CA101))/3</f>
        <v>740.02999999999986</v>
      </c>
      <c r="CB109" s="25">
        <f>+(SUM($B33:$B$36,CB101)-MAX($B33:$B$36,CB101)-MIN($B33:$B$36,CB101))/3</f>
        <v>730.52999999999986</v>
      </c>
      <c r="CC109" s="25">
        <f>+(SUM($B33:$B$36,CC101)-MAX($B33:$B$36,CC101)-MIN($B33:$B$36,CC101))/3</f>
        <v>694.52999999999986</v>
      </c>
      <c r="CD109" s="25">
        <f>+(SUM($B33:$B$36,CD101)-MAX($B33:$B$36,CD101)-MIN($B33:$B$36,CD101))/3</f>
        <v>694.52999999999986</v>
      </c>
      <c r="CE109" s="25">
        <f>+(SUM($B33:$B$36,CE101)-MAX($B33:$B$36,CE101)-MIN($B33:$B$36,CE101))/3</f>
        <v>768.02999999999986</v>
      </c>
      <c r="CF109" s="25">
        <f>+(SUM($B33:$B$36,CF101)-MAX($B33:$B$36,CF101)-MIN($B33:$B$36,CF101))/3</f>
        <v>694.52999999999986</v>
      </c>
      <c r="CG109" s="25">
        <f>+(SUM($B33:$B$36,CG101)-MAX($B33:$B$36,CG101)-MIN($B33:$B$36,CG101))/3</f>
        <v>694.52999999999986</v>
      </c>
      <c r="CH109" s="25">
        <f>+(SUM($B33:$B$36,CH101)-MAX($B33:$B$36,CH101)-MIN($B33:$B$36,CH101))/3</f>
        <v>705.52999999999986</v>
      </c>
      <c r="CI109" s="25">
        <f>+(SUM($B33:$B$36,CI101)-MAX($B33:$B$36,CI101)-MIN($B33:$B$36,CI101))/3</f>
        <v>694.52999999999986</v>
      </c>
      <c r="CJ109" s="25">
        <f>+(SUM($B33:$B$36,CJ101)-MAX($B33:$B$36,CJ101)-MIN($B33:$B$36,CJ101))/3</f>
        <v>724.02999999999986</v>
      </c>
      <c r="CK109" s="25">
        <f>+(SUM($B33:$B$36,CK101)-MAX($B33:$B$36,CK101)-MIN($B33:$B$36,CK101))/3</f>
        <v>722.52999999999986</v>
      </c>
      <c r="CL109" s="25">
        <f>+(SUM($B33:$B$36,CL101)-MAX($B33:$B$36,CL101)-MIN($B33:$B$36,CL101))/3</f>
        <v>735.52999999999986</v>
      </c>
      <c r="CM109" s="25">
        <f>+(SUM($B33:$B$36,CM101)-MAX($B33:$B$36,CM101)-MIN($B33:$B$36,CM101))/3</f>
        <v>764.02999999999986</v>
      </c>
      <c r="CN109" s="25">
        <f>+(SUM($B33:$B$36,CN101)-MAX($B33:$B$36,CN101)-MIN($B33:$B$36,CN101))/3</f>
        <v>694.52999999999986</v>
      </c>
      <c r="CO109" s="25">
        <f>+(SUM($B33:$B$36,CO101)-MAX($B33:$B$36,CO101)-MIN($B33:$B$36,CO101))/3</f>
        <v>705.02999999999986</v>
      </c>
      <c r="CP109" s="25">
        <f>+(SUM($B33:$B$36,CP101)-MAX($B33:$B$36,CP101)-MIN($B33:$B$36,CP101))/3</f>
        <v>733.52999999999986</v>
      </c>
      <c r="CQ109" s="25">
        <f>+(SUM($B33:$B$36,CQ101)-MAX($B33:$B$36,CQ101)-MIN($B33:$B$36,CQ101))/3</f>
        <v>694.52999999999986</v>
      </c>
      <c r="CR109" s="25">
        <f>+(SUM($B33:$B$36,CR101)-MAX($B33:$B$36,CR101)-MIN($B33:$B$36,CR101))/3</f>
        <v>694.52999999999986</v>
      </c>
      <c r="CS109" s="25">
        <f>+(SUM($B33:$B$36,CS101)-MAX($B33:$B$36,CS101)-MIN($B33:$B$36,CS101))/3</f>
        <v>721.02999999999986</v>
      </c>
      <c r="CT109" s="25">
        <f>+(SUM($B33:$B$36,CT101)-MAX($B33:$B$36,CT101)-MIN($B33:$B$36,CT101))/3</f>
        <v>694.52999999999986</v>
      </c>
      <c r="CU109" s="25">
        <f>+(SUM($B33:$B$36,CU101)-MAX($B33:$B$36,CU101)-MIN($B33:$B$36,CU101))/3</f>
        <v>790.87166666666656</v>
      </c>
      <c r="CV109" s="25">
        <f>+(SUM($B33:$B$36,CV101)-MAX($B33:$B$36,CV101)-MIN($B33:$B$36,CV101))/3</f>
        <v>702.02999999999986</v>
      </c>
      <c r="CW109" s="25">
        <f>+(SUM($B33:$B$36,CW101)-MAX($B33:$B$36,CW101)-MIN($B33:$B$36,CW101))/3</f>
        <v>747.02999999999986</v>
      </c>
      <c r="CX109" s="25">
        <f>+(SUM($B33:$B$36,CX101)-MAX($B33:$B$36,CX101)-MIN($B33:$B$36,CX101))/3</f>
        <v>718.02999999999986</v>
      </c>
      <c r="CY109" s="25">
        <f>+(SUM($B33:$B$36,CY101)-MAX($B33:$B$36,CY101)-MIN($B33:$B$36,CY101))/3</f>
        <v>694.52999999999986</v>
      </c>
      <c r="CZ109" s="25">
        <f>+(SUM($B33:$B$36,CZ101)-MAX($B33:$B$36,CZ101)-MIN($B33:$B$36,CZ101))/3</f>
        <v>749.52999999999986</v>
      </c>
      <c r="DA109" s="25">
        <f>+(SUM($B33:$B$36,DA101)-MAX($B33:$B$36,DA101)-MIN($B33:$B$36,DA101))/3</f>
        <v>694.52999999999986</v>
      </c>
      <c r="DB109" s="25">
        <f>+(SUM($B33:$B$36,DB101)-MAX($B33:$B$36,DB101)-MIN($B33:$B$36,DB101))/3</f>
        <v>721.52999999999986</v>
      </c>
      <c r="DC109" s="25">
        <f>+(SUM($B33:$B$36,DC101)-MAX($B33:$B$36,DC101)-MIN($B33:$B$36,DC101))/3</f>
        <v>694.52999999999986</v>
      </c>
      <c r="DD109" s="25">
        <f>+(SUM($B33:$B$36,DD101)-MAX($B33:$B$36,DD101)-MIN($B33:$B$36,DD101))/3</f>
        <v>762.02999999999986</v>
      </c>
      <c r="DE109" s="25">
        <f>+(SUM($B33:$B$36,DE101)-MAX($B33:$B$36,DE101)-MIN($B33:$B$36,DE101))/3</f>
        <v>748.52999999999986</v>
      </c>
      <c r="DF109" s="25">
        <f>+(SUM($B33:$B$36,DF101)-MAX($B33:$B$36,DF101)-MIN($B33:$B$36,DF101))/3</f>
        <v>790.87166666666656</v>
      </c>
      <c r="DG109" s="25">
        <f>+(SUM($B33:$B$36,DG101)-MAX($B33:$B$36,DG101)-MIN($B33:$B$36,DG101))/3</f>
        <v>720.02999999999986</v>
      </c>
      <c r="DH109" s="25">
        <f>+(SUM($B33:$B$36,DH101)-MAX($B33:$B$36,DH101)-MIN($B33:$B$36,DH101))/3</f>
        <v>694.52999999999986</v>
      </c>
      <c r="DI109" s="25">
        <f>+(SUM($B33:$B$36,DI101)-MAX($B33:$B$36,DI101)-MIN($B33:$B$36,DI101))/3</f>
        <v>719.52999999999986</v>
      </c>
      <c r="DJ109" s="25">
        <f>+(SUM($B33:$B$36,DJ101)-MAX($B33:$B$36,DJ101)-MIN($B33:$B$36,DJ101))/3</f>
        <v>694.52999999999986</v>
      </c>
      <c r="DK109" s="25">
        <f>+(SUM($B33:$B$36,DK101)-MAX($B33:$B$36,DK101)-MIN($B33:$B$36,DK101))/3</f>
        <v>694.52999999999986</v>
      </c>
      <c r="DL109" s="25">
        <f>+(SUM($B33:$B$36,DL101)-MAX($B33:$B$36,DL101)-MIN($B33:$B$36,DL101))/3</f>
        <v>694.52999999999986</v>
      </c>
      <c r="DM109" s="25">
        <f>+(SUM($B33:$B$36,DM101)-MAX($B33:$B$36,DM101)-MIN($B33:$B$36,DM101))/3</f>
        <v>694.52999999999986</v>
      </c>
      <c r="DN109" s="25">
        <f>+(SUM($B33:$B$36,DN101)-MAX($B33:$B$36,DN101)-MIN($B33:$B$36,DN101))/3</f>
        <v>736.52999999999986</v>
      </c>
      <c r="DO109" s="25">
        <f>+(SUM($B33:$B$36,DO101)-MAX($B33:$B$36,DO101)-MIN($B33:$B$36,DO101))/3</f>
        <v>701.02999999999986</v>
      </c>
      <c r="DP109" s="25">
        <f>+(SUM($B33:$B$36,DP101)-MAX($B33:$B$36,DP101)-MIN($B33:$B$36,DP101))/3</f>
        <v>694.52999999999986</v>
      </c>
      <c r="DQ109" s="25">
        <f>+(SUM($B33:$B$36,DQ101)-MAX($B33:$B$36,DQ101)-MIN($B33:$B$36,DQ101))/3</f>
        <v>694.52999999999986</v>
      </c>
      <c r="DR109" s="25">
        <f>+(SUM($B33:$B$36,DR101)-MAX($B33:$B$36,DR101)-MIN($B33:$B$36,DR101))/3</f>
        <v>694.52999999999986</v>
      </c>
      <c r="DS109" s="25">
        <f>+(SUM($B33:$B$36,DS101)-MAX($B33:$B$36,DS101)-MIN($B33:$B$36,DS101))/3</f>
        <v>775.52999999999986</v>
      </c>
      <c r="DT109" s="25">
        <f>+(SUM($B33:$B$36,DT101)-MAX($B33:$B$36,DT101)-MIN($B33:$B$36,DT101))/3</f>
        <v>694.52999999999986</v>
      </c>
      <c r="DU109" s="25">
        <f>+(SUM($B33:$B$36,DU101)-MAX($B33:$B$36,DU101)-MIN($B33:$B$36,DU101))/3</f>
        <v>763.52999999999986</v>
      </c>
      <c r="DV109" s="25">
        <f>+(SUM($B33:$B$36,DV101)-MAX($B33:$B$36,DV101)-MIN($B33:$B$36,DV101))/3</f>
        <v>726.52999999999986</v>
      </c>
      <c r="DW109" s="25">
        <f>+(SUM($B33:$B$36,DW101)-MAX($B33:$B$36,DW101)-MIN($B33:$B$36,DW101))/3</f>
        <v>747.02999999999986</v>
      </c>
      <c r="DX109" s="25">
        <f>+(SUM($B33:$B$36,DX101)-MAX($B33:$B$36,DX101)-MIN($B33:$B$36,DX101))/3</f>
        <v>756.52999999999986</v>
      </c>
      <c r="DY109" s="25">
        <f>+(SUM($B33:$B$36,DY101)-MAX($B33:$B$36,DY101)-MIN($B33:$B$36,DY101))/3</f>
        <v>694.52999999999986</v>
      </c>
      <c r="DZ109" s="25">
        <f>+(SUM($B33:$B$36,DZ101)-MAX($B33:$B$36,DZ101)-MIN($B33:$B$36,DZ101))/3</f>
        <v>694.52999999999986</v>
      </c>
      <c r="EA109" s="25">
        <f>+(SUM($B33:$B$36,EA101)-MAX($B33:$B$36,EA101)-MIN($B33:$B$36,EA101))/3</f>
        <v>694.52999999999986</v>
      </c>
      <c r="EB109" s="25">
        <f>+(SUM($B33:$B$36,EB101)-MAX($B33:$B$36,EB101)-MIN($B33:$B$36,EB101))/3</f>
        <v>787.52999999999986</v>
      </c>
      <c r="EC109" s="25">
        <f>+(SUM($B33:$B$36,EC101)-MAX($B33:$B$36,EC101)-MIN($B33:$B$36,EC101))/3</f>
        <v>733.02999999999986</v>
      </c>
      <c r="ED109" s="25">
        <f>+(SUM($B33:$B$36,ED101)-MAX($B33:$B$36,ED101)-MIN($B33:$B$36,ED101))/3</f>
        <v>694.52999999999986</v>
      </c>
      <c r="EE109" s="25">
        <f>+(SUM($B33:$B$36,EE101)-MAX($B33:$B$36,EE101)-MIN($B33:$B$36,EE101))/3</f>
        <v>694.52999999999986</v>
      </c>
      <c r="EF109" s="25">
        <f>+(SUM($B33:$B$36,EF101)-MAX($B33:$B$36,EF101)-MIN($B33:$B$36,EF101))/3</f>
        <v>790.87166666666656</v>
      </c>
      <c r="EG109" s="25">
        <f>+(SUM($B33:$B$36,EG101)-MAX($B33:$B$36,EG101)-MIN($B33:$B$36,EG101))/3</f>
        <v>694.52999999999986</v>
      </c>
      <c r="EH109" s="25">
        <f>+(SUM($B33:$B$36,EH101)-MAX($B33:$B$36,EH101)-MIN($B33:$B$36,EH101))/3</f>
        <v>728.52999999999986</v>
      </c>
      <c r="EI109" s="25">
        <f>+(SUM($B33:$B$36,EI101)-MAX($B33:$B$36,EI101)-MIN($B33:$B$36,EI101))/3</f>
        <v>694.52999999999986</v>
      </c>
      <c r="EJ109" s="25">
        <f>+(SUM($B33:$B$36,EJ101)-MAX($B33:$B$36,EJ101)-MIN($B33:$B$36,EJ101))/3</f>
        <v>694.52999999999986</v>
      </c>
      <c r="EK109" s="25">
        <f>+(SUM($B33:$B$36,EK101)-MAX($B33:$B$36,EK101)-MIN($B33:$B$36,EK101))/3</f>
        <v>736.52999999999986</v>
      </c>
      <c r="EL109" s="25">
        <f>+(SUM($B33:$B$36,EL101)-MAX($B33:$B$36,EL101)-MIN($B33:$B$36,EL101))/3</f>
        <v>753.52999999999986</v>
      </c>
      <c r="EM109" s="25">
        <f>+(SUM($B33:$B$36,EM101)-MAX($B33:$B$36,EM101)-MIN($B33:$B$36,EM101))/3</f>
        <v>694.52999999999986</v>
      </c>
      <c r="EN109" s="25">
        <f>+(SUM($B33:$B$36,EN101)-MAX($B33:$B$36,EN101)-MIN($B33:$B$36,EN101))/3</f>
        <v>694.52999999999986</v>
      </c>
      <c r="EO109" s="25">
        <f>+(SUM($B33:$B$36,EO101)-MAX($B33:$B$36,EO101)-MIN($B33:$B$36,EO101))/3</f>
        <v>790.87166666666656</v>
      </c>
      <c r="EP109" s="25">
        <f>+(SUM($B33:$B$36,EP101)-MAX($B33:$B$36,EP101)-MIN($B33:$B$36,EP101))/3</f>
        <v>694.52999999999986</v>
      </c>
      <c r="EQ109" s="25">
        <f>+(SUM($B33:$B$36,EQ101)-MAX($B33:$B$36,EQ101)-MIN($B33:$B$36,EQ101))/3</f>
        <v>694.52999999999986</v>
      </c>
      <c r="ER109" s="25">
        <f>+(SUM($B33:$B$36,ER101)-MAX($B33:$B$36,ER101)-MIN($B33:$B$36,ER101))/3</f>
        <v>750.02999999999986</v>
      </c>
      <c r="ES109" s="25">
        <f>+(SUM($B33:$B$36,ES101)-MAX($B33:$B$36,ES101)-MIN($B33:$B$36,ES101))/3</f>
        <v>694.52999999999986</v>
      </c>
      <c r="ET109" s="25">
        <f>+(SUM($B33:$B$36,ET101)-MAX($B33:$B$36,ET101)-MIN($B33:$B$36,ET101))/3</f>
        <v>694.52999999999986</v>
      </c>
      <c r="EU109" s="25">
        <f>+(SUM($B33:$B$36,EU101)-MAX($B33:$B$36,EU101)-MIN($B33:$B$36,EU101))/3</f>
        <v>694.52999999999986</v>
      </c>
      <c r="EV109" s="25">
        <f>+(SUM($B33:$B$36,EV101)-MAX($B33:$B$36,EV101)-MIN($B33:$B$36,EV101))/3</f>
        <v>694.52999999999986</v>
      </c>
      <c r="EW109" s="25">
        <f>+(SUM($B33:$B$36,EW101)-MAX($B33:$B$36,EW101)-MIN($B33:$B$36,EW101))/3</f>
        <v>711.02999999999986</v>
      </c>
      <c r="EX109" s="25">
        <f>+(SUM($B33:$B$36,EX101)-MAX($B33:$B$36,EX101)-MIN($B33:$B$36,EX101))/3</f>
        <v>694.52999999999986</v>
      </c>
      <c r="EY109" s="25">
        <f>+(SUM($B33:$B$36,EY101)-MAX($B33:$B$36,EY101)-MIN($B33:$B$36,EY101))/3</f>
        <v>694.52999999999986</v>
      </c>
      <c r="EZ109" s="25">
        <f>+(SUM($B33:$B$36,EZ101)-MAX($B33:$B$36,EZ101)-MIN($B33:$B$36,EZ101))/3</f>
        <v>694.52999999999986</v>
      </c>
      <c r="FA109" s="25">
        <f>+(SUM($B33:$B$36,FA101)-MAX($B33:$B$36,FA101)-MIN($B33:$B$36,FA101))/3</f>
        <v>790.87166666666656</v>
      </c>
      <c r="FB109" s="25">
        <f>+(SUM($B33:$B$36,FB101)-MAX($B33:$B$36,FB101)-MIN($B33:$B$36,FB101))/3</f>
        <v>694.52999999999986</v>
      </c>
      <c r="FC109" s="25">
        <f>+(SUM($B33:$B$36,FC101)-MAX($B33:$B$36,FC101)-MIN($B33:$B$36,FC101))/3</f>
        <v>775.02999999999986</v>
      </c>
      <c r="FD109" s="25">
        <f>+(SUM($B33:$B$36,FD101)-MAX($B33:$B$36,FD101)-MIN($B33:$B$36,FD101))/3</f>
        <v>758.02999999999986</v>
      </c>
      <c r="FE109" s="25">
        <f>+(SUM($B33:$B$36,FE101)-MAX($B33:$B$36,FE101)-MIN($B33:$B$36,FE101))/3</f>
        <v>694.52999999999986</v>
      </c>
      <c r="FF109" s="25">
        <f>+(SUM($B33:$B$36,FF101)-MAX($B33:$B$36,FF101)-MIN($B33:$B$36,FF101))/3</f>
        <v>742.02999999999986</v>
      </c>
      <c r="FG109" s="25">
        <f>+(SUM($B33:$B$36,FG101)-MAX($B33:$B$36,FG101)-MIN($B33:$B$36,FG101))/3</f>
        <v>718.02999999999986</v>
      </c>
      <c r="FH109" s="25">
        <f>+(SUM($B33:$B$36,FH101)-MAX($B33:$B$36,FH101)-MIN($B33:$B$36,FH101))/3</f>
        <v>696.02999999999986</v>
      </c>
      <c r="FI109" s="25">
        <f>+(SUM($B33:$B$36,FI101)-MAX($B33:$B$36,FI101)-MIN($B33:$B$36,FI101))/3</f>
        <v>694.52999999999986</v>
      </c>
      <c r="FJ109" s="25">
        <f>+(SUM($B33:$B$36,FJ101)-MAX($B33:$B$36,FJ101)-MIN($B33:$B$36,FJ101))/3</f>
        <v>694.52999999999986</v>
      </c>
      <c r="FK109" s="25">
        <f>+(SUM($B33:$B$36,FK101)-MAX($B33:$B$36,FK101)-MIN($B33:$B$36,FK101))/3</f>
        <v>694.52999999999986</v>
      </c>
      <c r="FL109" s="25">
        <f>+(SUM($B33:$B$36,FL101)-MAX($B33:$B$36,FL101)-MIN($B33:$B$36,FL101))/3</f>
        <v>790.87166666666656</v>
      </c>
      <c r="FM109" s="25">
        <f>+(SUM($B33:$B$36,FM101)-MAX($B33:$B$36,FM101)-MIN($B33:$B$36,FM101))/3</f>
        <v>694.52999999999986</v>
      </c>
      <c r="FN109" s="25">
        <f>+(SUM($B33:$B$36,FN101)-MAX($B33:$B$36,FN101)-MIN($B33:$B$36,FN101))/3</f>
        <v>710.02999999999986</v>
      </c>
      <c r="FO109" s="25">
        <f>+(SUM($B33:$B$36,FO101)-MAX($B33:$B$36,FO101)-MIN($B33:$B$36,FO101))/3</f>
        <v>694.52999999999986</v>
      </c>
      <c r="FP109" s="25">
        <f>+(SUM($B33:$B$36,FP101)-MAX($B33:$B$36,FP101)-MIN($B33:$B$36,FP101))/3</f>
        <v>783.52999999999986</v>
      </c>
      <c r="FQ109" s="25">
        <f>+(SUM($B33:$B$36,FQ101)-MAX($B33:$B$36,FQ101)-MIN($B33:$B$36,FQ101))/3</f>
        <v>694.52999999999986</v>
      </c>
      <c r="FR109" s="25">
        <f>+(SUM($B33:$B$36,FR101)-MAX($B33:$B$36,FR101)-MIN($B33:$B$36,FR101))/3</f>
        <v>694.52999999999986</v>
      </c>
      <c r="FS109" s="25">
        <f>+(SUM($B33:$B$36,FS101)-MAX($B33:$B$36,FS101)-MIN($B33:$B$36,FS101))/3</f>
        <v>747.02999999999986</v>
      </c>
      <c r="FT109" s="25">
        <f>+(SUM($B33:$B$36,FT101)-MAX($B33:$B$36,FT101)-MIN($B33:$B$36,FT101))/3</f>
        <v>694.52999999999986</v>
      </c>
      <c r="FU109" s="25">
        <f>+(SUM($B33:$B$36,FU101)-MAX($B33:$B$36,FU101)-MIN($B33:$B$36,FU101))/3</f>
        <v>700.02999999999986</v>
      </c>
      <c r="FV109" s="25">
        <f>+(SUM($B33:$B$36,FV101)-MAX($B33:$B$36,FV101)-MIN($B33:$B$36,FV101))/3</f>
        <v>702.52999999999986</v>
      </c>
      <c r="FW109" s="25">
        <f>+(SUM($B33:$B$36,FW101)-MAX($B33:$B$36,FW101)-MIN($B33:$B$36,FW101))/3</f>
        <v>715.02999999999986</v>
      </c>
      <c r="FX109" s="25">
        <f>+(SUM($B33:$B$36,FX101)-MAX($B33:$B$36,FX101)-MIN($B33:$B$36,FX101))/3</f>
        <v>694.52999999999986</v>
      </c>
      <c r="FY109" s="25">
        <f>+(SUM($B33:$B$36,FY101)-MAX($B33:$B$36,FY101)-MIN($B33:$B$36,FY101))/3</f>
        <v>697.02999999999986</v>
      </c>
      <c r="FZ109" s="25">
        <f>+(SUM($B33:$B$36,FZ101)-MAX($B33:$B$36,FZ101)-MIN($B33:$B$36,FZ101))/3</f>
        <v>694.52999999999986</v>
      </c>
      <c r="GA109" s="25">
        <f>+(SUM($B33:$B$36,GA101)-MAX($B33:$B$36,GA101)-MIN($B33:$B$36,GA101))/3</f>
        <v>694.52999999999986</v>
      </c>
      <c r="GB109" s="25">
        <f>+(SUM($B33:$B$36,GB101)-MAX($B33:$B$36,GB101)-MIN($B33:$B$36,GB101))/3</f>
        <v>694.52999999999986</v>
      </c>
      <c r="GC109" s="25">
        <f>+(SUM($B33:$B$36,GC101)-MAX($B33:$B$36,GC101)-MIN($B33:$B$36,GC101))/3</f>
        <v>694.52999999999986</v>
      </c>
      <c r="GD109" s="25">
        <f>+(SUM($B33:$B$36,GD101)-MAX($B33:$B$36,GD101)-MIN($B33:$B$36,GD101))/3</f>
        <v>694.52999999999986</v>
      </c>
      <c r="GE109" s="25">
        <f>+(SUM($B33:$B$36,GE101)-MAX($B33:$B$36,GE101)-MIN($B33:$B$36,GE101))/3</f>
        <v>694.52999999999986</v>
      </c>
      <c r="GF109" s="25">
        <f>+(SUM($B33:$B$36,GF101)-MAX($B33:$B$36,GF101)-MIN($B33:$B$36,GF101))/3</f>
        <v>694.52999999999986</v>
      </c>
      <c r="GG109" s="25">
        <f>+(SUM($B33:$B$36,GG101)-MAX($B33:$B$36,GG101)-MIN($B33:$B$36,GG101))/3</f>
        <v>752.02999999999986</v>
      </c>
      <c r="GH109" s="25">
        <f>+(SUM($B33:$B$36,GH101)-MAX($B33:$B$36,GH101)-MIN($B33:$B$36,GH101))/3</f>
        <v>694.52999999999986</v>
      </c>
      <c r="GI109" s="25">
        <f>+(SUM($B33:$B$36,GI101)-MAX($B33:$B$36,GI101)-MIN($B33:$B$36,GI101))/3</f>
        <v>711.02999999999986</v>
      </c>
      <c r="GJ109" s="25">
        <f>+(SUM($B33:$B$36,GJ101)-MAX($B33:$B$36,GJ101)-MIN($B33:$B$36,GJ101))/3</f>
        <v>750.02999999999986</v>
      </c>
      <c r="GK109" s="25">
        <f>+(SUM($B33:$B$36,GK101)-MAX($B33:$B$36,GK101)-MIN($B33:$B$36,GK101))/3</f>
        <v>726.52999999999986</v>
      </c>
      <c r="GL109" s="25">
        <f>+(SUM($B33:$B$36,GL101)-MAX($B33:$B$36,GL101)-MIN($B33:$B$36,GL101))/3</f>
        <v>712.02999999999986</v>
      </c>
      <c r="GM109" s="25">
        <f>+(SUM($B33:$B$36,GM101)-MAX($B33:$B$36,GM101)-MIN($B33:$B$36,GM101))/3</f>
        <v>757.52999999999986</v>
      </c>
      <c r="GN109" s="25">
        <f>+(SUM($B33:$B$36,GN101)-MAX($B33:$B$36,GN101)-MIN($B33:$B$36,GN101))/3</f>
        <v>694.52999999999986</v>
      </c>
      <c r="GO109" s="25">
        <f>+(SUM($B33:$B$36,GO101)-MAX($B33:$B$36,GO101)-MIN($B33:$B$36,GO101))/3</f>
        <v>694.52999999999986</v>
      </c>
      <c r="GP109" s="25">
        <f>+(SUM($B33:$B$36,GP101)-MAX($B33:$B$36,GP101)-MIN($B33:$B$36,GP101))/3</f>
        <v>707.02999999999986</v>
      </c>
      <c r="GQ109" s="25">
        <f>+(SUM($B33:$B$36,GQ101)-MAX($B33:$B$36,GQ101)-MIN($B33:$B$36,GQ101))/3</f>
        <v>694.52999999999986</v>
      </c>
      <c r="GR109" s="25">
        <f>+(SUM($B33:$B$36,GR101)-MAX($B33:$B$36,GR101)-MIN($B33:$B$36,GR101))/3</f>
        <v>694.52999999999986</v>
      </c>
      <c r="GS109" s="25">
        <f>+(SUM($B33:$B$36,GS101)-MAX($B33:$B$36,GS101)-MIN($B33:$B$36,GS101))/3</f>
        <v>767.02999999999986</v>
      </c>
      <c r="GT109" s="25">
        <f>+(SUM($B33:$B$36,GT101)-MAX($B33:$B$36,GT101)-MIN($B33:$B$36,GT101))/3</f>
        <v>790.87166666666656</v>
      </c>
      <c r="GU109" s="25">
        <f>+(SUM($B33:$B$36,GU101)-MAX($B33:$B$36,GU101)-MIN($B33:$B$36,GU101))/3</f>
        <v>694.52999999999986</v>
      </c>
      <c r="GV109" s="25">
        <f>+(SUM($B33:$B$36,GV101)-MAX($B33:$B$36,GV101)-MIN($B33:$B$36,GV101))/3</f>
        <v>694.52999999999986</v>
      </c>
      <c r="GW109" s="25">
        <f>+(SUM($B33:$B$36,GW101)-MAX($B33:$B$36,GW101)-MIN($B33:$B$36,GW101))/3</f>
        <v>714.02999999999986</v>
      </c>
      <c r="GX109" s="25">
        <f>+(SUM($B33:$B$36,GX101)-MAX($B33:$B$36,GX101)-MIN($B33:$B$36,GX101))/3</f>
        <v>722.52999999999986</v>
      </c>
      <c r="GY109" s="25">
        <f>+(SUM($B33:$B$36,GY101)-MAX($B33:$B$36,GY101)-MIN($B33:$B$36,GY101))/3</f>
        <v>694.52999999999986</v>
      </c>
      <c r="GZ109" s="25">
        <f>+(SUM($B33:$B$36,GZ101)-MAX($B33:$B$36,GZ101)-MIN($B33:$B$36,GZ101))/3</f>
        <v>694.52999999999986</v>
      </c>
      <c r="HA109" s="25">
        <f>+(SUM($B33:$B$36,HA101)-MAX($B33:$B$36,HA101)-MIN($B33:$B$36,HA101))/3</f>
        <v>694.52999999999986</v>
      </c>
      <c r="HB109" s="25">
        <f>+(SUM($B33:$B$36,HB101)-MAX($B33:$B$36,HB101)-MIN($B33:$B$36,HB101))/3</f>
        <v>694.52999999999986</v>
      </c>
      <c r="HC109" s="25">
        <f>+(SUM($B33:$B$36,HC101)-MAX($B33:$B$36,HC101)-MIN($B33:$B$36,HC101))/3</f>
        <v>722.52999999999986</v>
      </c>
      <c r="HD109" s="25">
        <f>+(SUM($B33:$B$36,HD101)-MAX($B33:$B$36,HD101)-MIN($B33:$B$36,HD101))/3</f>
        <v>723.02999999999986</v>
      </c>
      <c r="HE109" s="25">
        <f>+(SUM($B33:$B$36,HE101)-MAX($B33:$B$36,HE101)-MIN($B33:$B$36,HE101))/3</f>
        <v>750.52999999999986</v>
      </c>
      <c r="HF109" s="25">
        <f>+(SUM($B33:$B$36,HF101)-MAX($B33:$B$36,HF101)-MIN($B33:$B$36,HF101))/3</f>
        <v>694.52999999999986</v>
      </c>
      <c r="HG109" s="25">
        <f>+(SUM($B33:$B$36,HG101)-MAX($B33:$B$36,HG101)-MIN($B33:$B$36,HG101))/3</f>
        <v>700.02999999999986</v>
      </c>
      <c r="HH109" s="25">
        <f>+(SUM($B33:$B$36,HH101)-MAX($B33:$B$36,HH101)-MIN($B33:$B$36,HH101))/3</f>
        <v>694.52999999999986</v>
      </c>
      <c r="HI109" s="25">
        <f>+(SUM($B33:$B$36,HI101)-MAX($B33:$B$36,HI101)-MIN($B33:$B$36,HI101))/3</f>
        <v>694.52999999999986</v>
      </c>
      <c r="HJ109" s="25">
        <f>+(SUM($B33:$B$36,HJ101)-MAX($B33:$B$36,HJ101)-MIN($B33:$B$36,HJ101))/3</f>
        <v>694.52999999999986</v>
      </c>
      <c r="HK109" s="25">
        <f>+(SUM($B33:$B$36,HK101)-MAX($B33:$B$36,HK101)-MIN($B33:$B$36,HK101))/3</f>
        <v>753.52999999999986</v>
      </c>
      <c r="HL109" s="25">
        <f>+(SUM($B33:$B$36,HL101)-MAX($B33:$B$36,HL101)-MIN($B33:$B$36,HL101))/3</f>
        <v>790.87166666666656</v>
      </c>
      <c r="HM109" s="25">
        <f>+(SUM($B33:$B$36,HM101)-MAX($B33:$B$36,HM101)-MIN($B33:$B$36,HM101))/3</f>
        <v>694.52999999999986</v>
      </c>
      <c r="HN109" s="25">
        <f>+(SUM($B33:$B$36,HN101)-MAX($B33:$B$36,HN101)-MIN($B33:$B$36,HN101))/3</f>
        <v>790.87166666666656</v>
      </c>
      <c r="HO109" s="25">
        <f>+(SUM($B33:$B$36,HO101)-MAX($B33:$B$36,HO101)-MIN($B33:$B$36,HO101))/3</f>
        <v>754.52999999999986</v>
      </c>
      <c r="HP109" s="25">
        <f>+(SUM($B33:$B$36,HP101)-MAX($B33:$B$36,HP101)-MIN($B33:$B$36,HP101))/3</f>
        <v>721.02999999999986</v>
      </c>
      <c r="HQ109" s="25">
        <f>+(SUM($B33:$B$36,HQ101)-MAX($B33:$B$36,HQ101)-MIN($B33:$B$36,HQ101))/3</f>
        <v>694.52999999999986</v>
      </c>
      <c r="HR109" s="25">
        <f>+(SUM($B33:$B$36,HR101)-MAX($B33:$B$36,HR101)-MIN($B33:$B$36,HR101))/3</f>
        <v>744.52999999999986</v>
      </c>
      <c r="HS109" s="25">
        <f>+(SUM($B33:$B$36,HS101)-MAX($B33:$B$36,HS101)-MIN($B33:$B$36,HS101))/3</f>
        <v>694.52999999999986</v>
      </c>
      <c r="HT109" s="25">
        <f>+(SUM($B33:$B$36,HT101)-MAX($B33:$B$36,HT101)-MIN($B33:$B$36,HT101))/3</f>
        <v>694.52999999999986</v>
      </c>
      <c r="HU109" s="25">
        <f>+(SUM($B33:$B$36,HU101)-MAX($B33:$B$36,HU101)-MIN($B33:$B$36,HU101))/3</f>
        <v>748.02999999999986</v>
      </c>
      <c r="HV109" s="25">
        <f>+(SUM($B33:$B$36,HV101)-MAX($B33:$B$36,HV101)-MIN($B33:$B$36,HV101))/3</f>
        <v>694.52999999999986</v>
      </c>
      <c r="HW109" s="25">
        <f>+(SUM($B33:$B$36,HW101)-MAX($B33:$B$36,HW101)-MIN($B33:$B$36,HW101))/3</f>
        <v>766.52999999999986</v>
      </c>
      <c r="HX109" s="25">
        <f>+(SUM($B33:$B$36,HX101)-MAX($B33:$B$36,HX101)-MIN($B33:$B$36,HX101))/3</f>
        <v>694.52999999999986</v>
      </c>
      <c r="HY109" s="25">
        <f>+(SUM($B33:$B$36,HY101)-MAX($B33:$B$36,HY101)-MIN($B33:$B$36,HY101))/3</f>
        <v>703.52999999999986</v>
      </c>
      <c r="HZ109" s="25">
        <f>+(SUM($B33:$B$36,HZ101)-MAX($B33:$B$36,HZ101)-MIN($B33:$B$36,HZ101))/3</f>
        <v>746.02999999999986</v>
      </c>
      <c r="IA109" s="25">
        <f>+(SUM($B33:$B$36,IA101)-MAX($B33:$B$36,IA101)-MIN($B33:$B$36,IA101))/3</f>
        <v>694.52999999999986</v>
      </c>
      <c r="IB109" s="25">
        <f>+(SUM($B33:$B$36,IB101)-MAX($B33:$B$36,IB101)-MIN($B33:$B$36,IB101))/3</f>
        <v>790.87166666666656</v>
      </c>
      <c r="IC109" s="25">
        <f>+(SUM($B33:$B$36,IC101)-MAX($B33:$B$36,IC101)-MIN($B33:$B$36,IC101))/3</f>
        <v>726.52999999999986</v>
      </c>
      <c r="ID109" s="25">
        <f>+(SUM($B33:$B$36,ID101)-MAX($B33:$B$36,ID101)-MIN($B33:$B$36,ID101))/3</f>
        <v>694.52999999999986</v>
      </c>
      <c r="IE109" s="25">
        <f>+(SUM($B33:$B$36,IE101)-MAX($B33:$B$36,IE101)-MIN($B33:$B$36,IE101))/3</f>
        <v>694.52999999999986</v>
      </c>
      <c r="IF109" s="25">
        <f>+(SUM($B33:$B$36,IF101)-MAX($B33:$B$36,IF101)-MIN($B33:$B$36,IF101))/3</f>
        <v>694.52999999999986</v>
      </c>
      <c r="IG109" s="25">
        <f>+(SUM($B33:$B$36,IG101)-MAX($B33:$B$36,IG101)-MIN($B33:$B$36,IG101))/3</f>
        <v>694.52999999999986</v>
      </c>
      <c r="IH109" s="25">
        <f>+(SUM($B33:$B$36,IH101)-MAX($B33:$B$36,IH101)-MIN($B33:$B$36,IH101))/3</f>
        <v>694.52999999999986</v>
      </c>
      <c r="II109" s="25">
        <f>+(SUM($B33:$B$36,II101)-MAX($B33:$B$36,II101)-MIN($B33:$B$36,II101))/3</f>
        <v>726.52999999999986</v>
      </c>
      <c r="IJ109" s="25">
        <f>+(SUM($B33:$B$36,IJ101)-MAX($B33:$B$36,IJ101)-MIN($B33:$B$36,IJ101))/3</f>
        <v>763.02999999999986</v>
      </c>
      <c r="IK109" s="25">
        <f>+(SUM($B33:$B$36,IK101)-MAX($B33:$B$36,IK101)-MIN($B33:$B$36,IK101))/3</f>
        <v>707.52999999999986</v>
      </c>
      <c r="IL109" s="25">
        <f>+(SUM($B33:$B$36,IL101)-MAX($B33:$B$36,IL101)-MIN($B33:$B$36,IL101))/3</f>
        <v>694.52999999999986</v>
      </c>
      <c r="IM109" s="25">
        <f>+(SUM($B33:$B$36,IM101)-MAX($B33:$B$36,IM101)-MIN($B33:$B$36,IM101))/3</f>
        <v>694.52999999999986</v>
      </c>
      <c r="IN109" s="25">
        <f>+(SUM($B33:$B$36,IN101)-MAX($B33:$B$36,IN101)-MIN($B33:$B$36,IN101))/3</f>
        <v>694.52999999999986</v>
      </c>
      <c r="IO109" s="25">
        <f>+(SUM($B33:$B$36,IO101)-MAX($B33:$B$36,IO101)-MIN($B33:$B$36,IO101))/3</f>
        <v>694.52999999999986</v>
      </c>
      <c r="IP109" s="25">
        <f>+(SUM($B33:$B$36,IP101)-MAX($B33:$B$36,IP101)-MIN($B33:$B$36,IP101))/3</f>
        <v>713.52999999999986</v>
      </c>
      <c r="IQ109" s="25">
        <f>+(SUM($B33:$B$36,IQ101)-MAX($B33:$B$36,IQ101)-MIN($B33:$B$36,IQ101))/3</f>
        <v>694.52999999999986</v>
      </c>
      <c r="IR109" s="25">
        <f>+(SUM($B33:$B$36,IR101)-MAX($B33:$B$36,IR101)-MIN($B33:$B$36,IR101))/3</f>
        <v>734.02999999999986</v>
      </c>
      <c r="IS109" s="25">
        <f>+(SUM($B33:$B$36,IS101)-MAX($B33:$B$36,IS101)-MIN($B33:$B$36,IS101))/3</f>
        <v>782.52999999999986</v>
      </c>
      <c r="IT109" s="25">
        <f>+(SUM($B33:$B$36,IT101)-MAX($B33:$B$36,IT101)-MIN($B33:$B$36,IT101))/3</f>
        <v>694.52999999999986</v>
      </c>
      <c r="IU109" s="25">
        <f>+(SUM($B33:$B$36,IU101)-MAX($B33:$B$36,IU101)-MIN($B33:$B$36,IU101))/3</f>
        <v>694.52999999999986</v>
      </c>
      <c r="IV109" s="25">
        <f>+(SUM($B33:$B$36,IV101)-MAX($B33:$B$36,IV101)-MIN($B33:$B$36,IV101))/3</f>
        <v>694.52999999999986</v>
      </c>
      <c r="IW109" s="25">
        <f>+(SUM($B33:$B$36,IW101)-MAX($B33:$B$36,IW101)-MIN($B33:$B$36,IW101))/3</f>
        <v>694.52999999999986</v>
      </c>
      <c r="IX109" s="25">
        <f>+(SUM($B33:$B$36,IX101)-MAX($B33:$B$36,IX101)-MIN($B33:$B$36,IX101))/3</f>
        <v>760.52999999999986</v>
      </c>
      <c r="IY109" s="25">
        <f>+(SUM($B33:$B$36,IY101)-MAX($B33:$B$36,IY101)-MIN($B33:$B$36,IY101))/3</f>
        <v>694.52999999999986</v>
      </c>
      <c r="IZ109" s="25">
        <f>+(SUM($B33:$B$36,IZ101)-MAX($B33:$B$36,IZ101)-MIN($B33:$B$36,IZ101))/3</f>
        <v>694.52999999999986</v>
      </c>
      <c r="JA109" s="25">
        <f>+(SUM($B33:$B$36,JA101)-MAX($B33:$B$36,JA101)-MIN($B33:$B$36,JA101))/3</f>
        <v>734.52999999999986</v>
      </c>
      <c r="JB109" s="25">
        <f>+(SUM($B33:$B$36,JB101)-MAX($B33:$B$36,JB101)-MIN($B33:$B$36,JB101))/3</f>
        <v>694.52999999999986</v>
      </c>
      <c r="JC109" s="25">
        <f>+(SUM($B33:$B$36,JC101)-MAX($B33:$B$36,JC101)-MIN($B33:$B$36,JC101))/3</f>
        <v>725.52999999999986</v>
      </c>
      <c r="JD109" s="25">
        <f>+(SUM($B33:$B$36,JD101)-MAX($B33:$B$36,JD101)-MIN($B33:$B$36,JD101))/3</f>
        <v>725.02999999999986</v>
      </c>
      <c r="JE109" s="25">
        <f>+(SUM($B33:$B$36,JE101)-MAX($B33:$B$36,JE101)-MIN($B33:$B$36,JE101))/3</f>
        <v>694.52999999999986</v>
      </c>
      <c r="JF109" s="25">
        <f>+(SUM($B33:$B$36,JF101)-MAX($B33:$B$36,JF101)-MIN($B33:$B$36,JF101))/3</f>
        <v>721.02999999999986</v>
      </c>
      <c r="JG109" s="25">
        <f>+(SUM($B33:$B$36,JG101)-MAX($B33:$B$36,JG101)-MIN($B33:$B$36,JG101))/3</f>
        <v>751.52999999999986</v>
      </c>
      <c r="JH109" s="25">
        <f>+(SUM($B33:$B$36,JH101)-MAX($B33:$B$36,JH101)-MIN($B33:$B$36,JH101))/3</f>
        <v>694.52999999999986</v>
      </c>
      <c r="JI109" s="25">
        <f>+(SUM($B33:$B$36,JI101)-MAX($B33:$B$36,JI101)-MIN($B33:$B$36,JI101))/3</f>
        <v>706.52999999999986</v>
      </c>
      <c r="JJ109" s="25">
        <f>+(SUM($B33:$B$36,JJ101)-MAX($B33:$B$36,JJ101)-MIN($B33:$B$36,JJ101))/3</f>
        <v>694.52999999999986</v>
      </c>
      <c r="JK109" s="25">
        <f>+(SUM($B33:$B$36,JK101)-MAX($B33:$B$36,JK101)-MIN($B33:$B$36,JK101))/3</f>
        <v>694.52999999999986</v>
      </c>
      <c r="JL109" s="25">
        <f>+(SUM($B33:$B$36,JL101)-MAX($B33:$B$36,JL101)-MIN($B33:$B$36,JL101))/3</f>
        <v>739.02999999999986</v>
      </c>
      <c r="JM109" s="25">
        <f>+(SUM($B33:$B$36,JM101)-MAX($B33:$B$36,JM101)-MIN($B33:$B$36,JM101))/3</f>
        <v>694.52999999999986</v>
      </c>
      <c r="JN109" s="25">
        <f>+(SUM($B33:$B$36,JN101)-MAX($B33:$B$36,JN101)-MIN($B33:$B$36,JN101))/3</f>
        <v>694.52999999999986</v>
      </c>
      <c r="JO109" s="25">
        <f>+(SUM($B33:$B$36,JO101)-MAX($B33:$B$36,JO101)-MIN($B33:$B$36,JO101))/3</f>
        <v>694.52999999999986</v>
      </c>
      <c r="JP109" s="25">
        <f>+(SUM($B33:$B$36,JP101)-MAX($B33:$B$36,JP101)-MIN($B33:$B$36,JP101))/3</f>
        <v>694.52999999999986</v>
      </c>
      <c r="JQ109" s="25">
        <f>+(SUM($B33:$B$36,JQ101)-MAX($B33:$B$36,JQ101)-MIN($B33:$B$36,JQ101))/3</f>
        <v>694.52999999999986</v>
      </c>
      <c r="JR109" s="25">
        <f>+(SUM($B33:$B$36,JR101)-MAX($B33:$B$36,JR101)-MIN($B33:$B$36,JR101))/3</f>
        <v>694.52999999999986</v>
      </c>
      <c r="JS109" s="25">
        <f>+(SUM($B33:$B$36,JS101)-MAX($B33:$B$36,JS101)-MIN($B33:$B$36,JS101))/3</f>
        <v>694.52999999999986</v>
      </c>
      <c r="JT109" s="25">
        <f>+(SUM($B33:$B$36,JT101)-MAX($B33:$B$36,JT101)-MIN($B33:$B$36,JT101))/3</f>
        <v>694.52999999999986</v>
      </c>
      <c r="JU109" s="25">
        <f>+(SUM($B33:$B$36,JU101)-MAX($B33:$B$36,JU101)-MIN($B33:$B$36,JU101))/3</f>
        <v>694.52999999999986</v>
      </c>
      <c r="JV109" s="25">
        <f>+(SUM($B33:$B$36,JV101)-MAX($B33:$B$36,JV101)-MIN($B33:$B$36,JV101))/3</f>
        <v>713.52999999999986</v>
      </c>
      <c r="JW109" s="25">
        <f>+(SUM($B33:$B$36,JW101)-MAX($B33:$B$36,JW101)-MIN($B33:$B$36,JW101))/3</f>
        <v>694.52999999999986</v>
      </c>
      <c r="JX109" s="25">
        <f>+(SUM($B33:$B$36,JX101)-MAX($B33:$B$36,JX101)-MIN($B33:$B$36,JX101))/3</f>
        <v>713.52999999999986</v>
      </c>
      <c r="JY109" s="25">
        <f>+(SUM($B33:$B$36,JY101)-MAX($B33:$B$36,JY101)-MIN($B33:$B$36,JY101))/3</f>
        <v>764.02999999999986</v>
      </c>
      <c r="JZ109" s="25">
        <f>+(SUM($B33:$B$36,JZ101)-MAX($B33:$B$36,JZ101)-MIN($B33:$B$36,JZ101))/3</f>
        <v>732.02999999999986</v>
      </c>
      <c r="KA109" s="25">
        <f>+(SUM($B33:$B$36,KA101)-MAX($B33:$B$36,KA101)-MIN($B33:$B$36,KA101))/3</f>
        <v>718.02999999999986</v>
      </c>
      <c r="KB109" s="25">
        <f>+(SUM($B33:$B$36,KB101)-MAX($B33:$B$36,KB101)-MIN($B33:$B$36,KB101))/3</f>
        <v>694.52999999999986</v>
      </c>
      <c r="KC109" s="25">
        <f>+(SUM($B33:$B$36,KC101)-MAX($B33:$B$36,KC101)-MIN($B33:$B$36,KC101))/3</f>
        <v>702.52999999999986</v>
      </c>
      <c r="KD109" s="25">
        <f>+(SUM($B33:$B$36,KD101)-MAX($B33:$B$36,KD101)-MIN($B33:$B$36,KD101))/3</f>
        <v>723.02999999999986</v>
      </c>
      <c r="KE109" s="25">
        <f>+(SUM($B33:$B$36,KE101)-MAX($B33:$B$36,KE101)-MIN($B33:$B$36,KE101))/3</f>
        <v>694.52999999999986</v>
      </c>
      <c r="KF109" s="25">
        <f>+(SUM($B33:$B$36,KF101)-MAX($B33:$B$36,KF101)-MIN($B33:$B$36,KF101))/3</f>
        <v>694.52999999999986</v>
      </c>
      <c r="KG109" s="25">
        <f>+(SUM($B33:$B$36,KG101)-MAX($B33:$B$36,KG101)-MIN($B33:$B$36,KG101))/3</f>
        <v>764.02999999999986</v>
      </c>
      <c r="KH109" s="25">
        <f>+(SUM($B33:$B$36,KH101)-MAX($B33:$B$36,KH101)-MIN($B33:$B$36,KH101))/3</f>
        <v>737.52999999999986</v>
      </c>
      <c r="KI109" s="25">
        <f>+(SUM($B33:$B$36,KI101)-MAX($B33:$B$36,KI101)-MIN($B33:$B$36,KI101))/3</f>
        <v>694.52999999999986</v>
      </c>
      <c r="KJ109" s="25">
        <f>+(SUM($B33:$B$36,KJ101)-MAX($B33:$B$36,KJ101)-MIN($B33:$B$36,KJ101))/3</f>
        <v>694.52999999999986</v>
      </c>
      <c r="KK109" s="25">
        <f>+(SUM($B33:$B$36,KK101)-MAX($B33:$B$36,KK101)-MIN($B33:$B$36,KK101))/3</f>
        <v>694.52999999999986</v>
      </c>
      <c r="KL109" s="25">
        <f>+(SUM($B33:$B$36,KL101)-MAX($B33:$B$36,KL101)-MIN($B33:$B$36,KL101))/3</f>
        <v>694.52999999999986</v>
      </c>
      <c r="KM109" s="25">
        <f>+(SUM($B33:$B$36,KM101)-MAX($B33:$B$36,KM101)-MIN($B33:$B$36,KM101))/3</f>
        <v>745.52999999999986</v>
      </c>
      <c r="KN109" s="25">
        <f>+(SUM($B33:$B$36,KN101)-MAX($B33:$B$36,KN101)-MIN($B33:$B$36,KN101))/3</f>
        <v>700.52999999999986</v>
      </c>
      <c r="KO109" s="25">
        <f>+(SUM($B33:$B$36,KO101)-MAX($B33:$B$36,KO101)-MIN($B33:$B$36,KO101))/3</f>
        <v>712.52999999999986</v>
      </c>
      <c r="KP109" s="25">
        <f>+(SUM($B33:$B$36,KP101)-MAX($B33:$B$36,KP101)-MIN($B33:$B$36,KP101))/3</f>
        <v>694.52999999999986</v>
      </c>
      <c r="KQ109" s="25">
        <f>+(SUM($B33:$B$36,KQ101)-MAX($B33:$B$36,KQ101)-MIN($B33:$B$36,KQ101))/3</f>
        <v>699.02999999999986</v>
      </c>
      <c r="KR109" s="25">
        <f>+(SUM($B33:$B$36,KR101)-MAX($B33:$B$36,KR101)-MIN($B33:$B$36,KR101))/3</f>
        <v>694.52999999999986</v>
      </c>
      <c r="KS109" s="25">
        <f>+(SUM($B33:$B$36,KS101)-MAX($B33:$B$36,KS101)-MIN($B33:$B$36,KS101))/3</f>
        <v>761.52999999999986</v>
      </c>
      <c r="KT109" s="25">
        <f>+(SUM($B33:$B$36,KT101)-MAX($B33:$B$36,KT101)-MIN($B33:$B$36,KT101))/3</f>
        <v>694.52999999999986</v>
      </c>
      <c r="KU109" s="25">
        <f>+(SUM($B33:$B$36,KU101)-MAX($B33:$B$36,KU101)-MIN($B33:$B$36,KU101))/3</f>
        <v>694.52999999999986</v>
      </c>
      <c r="KV109" s="25">
        <f>+(SUM($B33:$B$36,KV101)-MAX($B33:$B$36,KV101)-MIN($B33:$B$36,KV101))/3</f>
        <v>694.52999999999986</v>
      </c>
      <c r="KW109" s="25">
        <f>+(SUM($B33:$B$36,KW101)-MAX($B33:$B$36,KW101)-MIN($B33:$B$36,KW101))/3</f>
        <v>694.52999999999986</v>
      </c>
      <c r="KX109" s="25">
        <f>+(SUM($B33:$B$36,KX101)-MAX($B33:$B$36,KX101)-MIN($B33:$B$36,KX101))/3</f>
        <v>696.52999999999986</v>
      </c>
      <c r="KY109" s="25">
        <f>+(SUM($B33:$B$36,KY101)-MAX($B33:$B$36,KY101)-MIN($B33:$B$36,KY101))/3</f>
        <v>729.02999999999986</v>
      </c>
      <c r="KZ109" s="25">
        <f>+(SUM($B33:$B$36,KZ101)-MAX($B33:$B$36,KZ101)-MIN($B33:$B$36,KZ101))/3</f>
        <v>759.02999999999986</v>
      </c>
      <c r="LA109" s="25">
        <f>+(SUM($B33:$B$36,LA101)-MAX($B33:$B$36,LA101)-MIN($B33:$B$36,LA101))/3</f>
        <v>694.52999999999986</v>
      </c>
      <c r="LB109" s="25">
        <f>+(SUM($B33:$B$36,LB101)-MAX($B33:$B$36,LB101)-MIN($B33:$B$36,LB101))/3</f>
        <v>744.52999999999986</v>
      </c>
      <c r="LC109" s="25">
        <f>+(SUM($B33:$B$36,LC101)-MAX($B33:$B$36,LC101)-MIN($B33:$B$36,LC101))/3</f>
        <v>695.52999999999986</v>
      </c>
      <c r="LD109" s="25">
        <f>+(SUM($B33:$B$36,LD101)-MAX($B33:$B$36,LD101)-MIN($B33:$B$36,LD101))/3</f>
        <v>694.52999999999986</v>
      </c>
      <c r="LE109" s="25">
        <f>+(SUM($B33:$B$36,LE101)-MAX($B33:$B$36,LE101)-MIN($B33:$B$36,LE101))/3</f>
        <v>694.52999999999986</v>
      </c>
      <c r="LF109" s="25">
        <f>+(SUM($B33:$B$36,LF101)-MAX($B33:$B$36,LF101)-MIN($B33:$B$36,LF101))/3</f>
        <v>694.52999999999986</v>
      </c>
      <c r="LG109" s="25">
        <f>+(SUM($B33:$B$36,LG101)-MAX($B33:$B$36,LG101)-MIN($B33:$B$36,LG101))/3</f>
        <v>694.52999999999986</v>
      </c>
      <c r="LH109" s="25">
        <f>+(SUM($B33:$B$36,LH101)-MAX($B33:$B$36,LH101)-MIN($B33:$B$36,LH101))/3</f>
        <v>743.02999999999986</v>
      </c>
      <c r="LI109" s="25">
        <f>+(SUM($B33:$B$36,LI101)-MAX($B33:$B$36,LI101)-MIN($B33:$B$36,LI101))/3</f>
        <v>694.52999999999986</v>
      </c>
      <c r="LJ109" s="25">
        <f>+(SUM($B33:$B$36,LJ101)-MAX($B33:$B$36,LJ101)-MIN($B33:$B$36,LJ101))/3</f>
        <v>705.02999999999986</v>
      </c>
      <c r="LK109" s="25">
        <f>+(SUM($B33:$B$36,LK101)-MAX($B33:$B$36,LK101)-MIN($B33:$B$36,LK101))/3</f>
        <v>694.52999999999986</v>
      </c>
      <c r="LL109" s="25">
        <f>+(SUM($B33:$B$36,LL101)-MAX($B33:$B$36,LL101)-MIN($B33:$B$36,LL101))/3</f>
        <v>727.02999999999986</v>
      </c>
      <c r="LM109" s="25">
        <f>+(SUM($B33:$B$36,LM101)-MAX($B33:$B$36,LM101)-MIN($B33:$B$36,LM101))/3</f>
        <v>714.52999999999986</v>
      </c>
      <c r="LN109" s="25">
        <f>+(SUM($B33:$B$36,LN101)-MAX($B33:$B$36,LN101)-MIN($B33:$B$36,LN101))/3</f>
        <v>694.52999999999986</v>
      </c>
      <c r="LO109" s="25">
        <f>+(SUM($B33:$B$36,LO101)-MAX($B33:$B$36,LO101)-MIN($B33:$B$36,LO101))/3</f>
        <v>705.52999999999986</v>
      </c>
      <c r="LP109" s="25">
        <f>+(SUM($B33:$B$36,LP101)-MAX($B33:$B$36,LP101)-MIN($B33:$B$36,LP101))/3</f>
        <v>694.52999999999986</v>
      </c>
      <c r="LQ109" s="25">
        <f>+(SUM($B33:$B$36,LQ101)-MAX($B33:$B$36,LQ101)-MIN($B33:$B$36,LQ101))/3</f>
        <v>694.52999999999986</v>
      </c>
      <c r="LR109" s="25">
        <f>+(SUM($B33:$B$36,LR101)-MAX($B33:$B$36,LR101)-MIN($B33:$B$36,LR101))/3</f>
        <v>694.52999999999986</v>
      </c>
      <c r="LS109" s="25">
        <f>+(SUM($B33:$B$36,LS101)-MAX($B33:$B$36,LS101)-MIN($B33:$B$36,LS101))/3</f>
        <v>694.52999999999986</v>
      </c>
      <c r="LT109" s="25">
        <f>+(SUM($B33:$B$36,LT101)-MAX($B33:$B$36,LT101)-MIN($B33:$B$36,LT101))/3</f>
        <v>724.02999999999986</v>
      </c>
      <c r="LU109" s="25">
        <f>+(SUM($B33:$B$36,LU101)-MAX($B33:$B$36,LU101)-MIN($B33:$B$36,LU101))/3</f>
        <v>740.52999999999986</v>
      </c>
      <c r="LV109" s="25">
        <f>+(SUM($B33:$B$36,LV101)-MAX($B33:$B$36,LV101)-MIN($B33:$B$36,LV101))/3</f>
        <v>694.52999999999986</v>
      </c>
      <c r="LW109" s="25">
        <f>+(SUM($B33:$B$36,LW101)-MAX($B33:$B$36,LW101)-MIN($B33:$B$36,LW101))/3</f>
        <v>716.02999999999986</v>
      </c>
      <c r="LX109" s="25">
        <f>+(SUM($B33:$B$36,LX101)-MAX($B33:$B$36,LX101)-MIN($B33:$B$36,LX101))/3</f>
        <v>694.52999999999986</v>
      </c>
      <c r="LY109" s="25">
        <f>+(SUM($B33:$B$36,LY101)-MAX($B33:$B$36,LY101)-MIN($B33:$B$36,LY101))/3</f>
        <v>724.02999999999986</v>
      </c>
      <c r="LZ109" s="25">
        <f>+(SUM($B33:$B$36,LZ101)-MAX($B33:$B$36,LZ101)-MIN($B33:$B$36,LZ101))/3</f>
        <v>721.02999999999986</v>
      </c>
      <c r="MA109" s="25">
        <f>+(SUM($B33:$B$36,MA101)-MAX($B33:$B$36,MA101)-MIN($B33:$B$36,MA101))/3</f>
        <v>724.02999999999986</v>
      </c>
      <c r="MB109" s="25">
        <f>+(SUM($B33:$B$36,MB101)-MAX($B33:$B$36,MB101)-MIN($B33:$B$36,MB101))/3</f>
        <v>728.52999999999986</v>
      </c>
      <c r="MC109" s="25">
        <f>+(SUM($B33:$B$36,MC101)-MAX($B33:$B$36,MC101)-MIN($B33:$B$36,MC101))/3</f>
        <v>694.52999999999986</v>
      </c>
      <c r="MD109" s="25">
        <f>+(SUM($B33:$B$36,MD101)-MAX($B33:$B$36,MD101)-MIN($B33:$B$36,MD101))/3</f>
        <v>694.52999999999986</v>
      </c>
      <c r="ME109" s="25">
        <f>+(SUM($B33:$B$36,ME101)-MAX($B33:$B$36,ME101)-MIN($B33:$B$36,ME101))/3</f>
        <v>714.02999999999986</v>
      </c>
      <c r="MF109" s="25">
        <f>+(SUM($B33:$B$36,MF101)-MAX($B33:$B$36,MF101)-MIN($B33:$B$36,MF101))/3</f>
        <v>746.52999999999986</v>
      </c>
      <c r="MG109" s="25">
        <f>+(SUM($B33:$B$36,MG101)-MAX($B33:$B$36,MG101)-MIN($B33:$B$36,MG101))/3</f>
        <v>733.02999999999986</v>
      </c>
      <c r="MH109" s="25">
        <f>+(SUM($B33:$B$36,MH101)-MAX($B33:$B$36,MH101)-MIN($B33:$B$36,MH101))/3</f>
        <v>694.52999999999986</v>
      </c>
      <c r="MI109" s="25">
        <f>+(SUM($B33:$B$36,MI101)-MAX($B33:$B$36,MI101)-MIN($B33:$B$36,MI101))/3</f>
        <v>706.52999999999986</v>
      </c>
      <c r="MJ109" s="25">
        <f>+(SUM($B33:$B$36,MJ101)-MAX($B33:$B$36,MJ101)-MIN($B33:$B$36,MJ101))/3</f>
        <v>721.52999999999986</v>
      </c>
      <c r="MK109" s="25">
        <f>+(SUM($B33:$B$36,MK101)-MAX($B33:$B$36,MK101)-MIN($B33:$B$36,MK101))/3</f>
        <v>702.52999999999986</v>
      </c>
      <c r="ML109" s="25">
        <f>+(SUM($B33:$B$36,ML101)-MAX($B33:$B$36,ML101)-MIN($B33:$B$36,ML101))/3</f>
        <v>694.52999999999986</v>
      </c>
      <c r="MM109" s="25">
        <f>+(SUM($B33:$B$36,MM101)-MAX($B33:$B$36,MM101)-MIN($B33:$B$36,MM101))/3</f>
        <v>694.52999999999986</v>
      </c>
      <c r="MN109" s="25">
        <f>+(SUM($B33:$B$36,MN101)-MAX($B33:$B$36,MN101)-MIN($B33:$B$36,MN101))/3</f>
        <v>694.52999999999986</v>
      </c>
      <c r="MO109" s="25">
        <f>+(SUM($B33:$B$36,MO101)-MAX($B33:$B$36,MO101)-MIN($B33:$B$36,MO101))/3</f>
        <v>749.02999999999986</v>
      </c>
      <c r="MP109" s="25">
        <f>+(SUM($B33:$B$36,MP101)-MAX($B33:$B$36,MP101)-MIN($B33:$B$36,MP101))/3</f>
        <v>694.52999999999986</v>
      </c>
      <c r="MQ109" s="25">
        <f>+(SUM($B33:$B$36,MQ101)-MAX($B33:$B$36,MQ101)-MIN($B33:$B$36,MQ101))/3</f>
        <v>706.52999999999986</v>
      </c>
      <c r="MR109" s="25">
        <f>+(SUM($B33:$B$36,MR101)-MAX($B33:$B$36,MR101)-MIN($B33:$B$36,MR101))/3</f>
        <v>694.52999999999986</v>
      </c>
      <c r="MS109" s="25">
        <f>+(SUM($B33:$B$36,MS101)-MAX($B33:$B$36,MS101)-MIN($B33:$B$36,MS101))/3</f>
        <v>694.52999999999986</v>
      </c>
      <c r="MT109" s="25">
        <f>+(SUM($B33:$B$36,MT101)-MAX($B33:$B$36,MT101)-MIN($B33:$B$36,MT101))/3</f>
        <v>705.52999999999986</v>
      </c>
      <c r="MU109" s="25">
        <f>+(SUM($B33:$B$36,MU101)-MAX($B33:$B$36,MU101)-MIN($B33:$B$36,MU101))/3</f>
        <v>694.52999999999986</v>
      </c>
      <c r="MV109" s="25">
        <f>+(SUM($B33:$B$36,MV101)-MAX($B33:$B$36,MV101)-MIN($B33:$B$36,MV101))/3</f>
        <v>720.52999999999986</v>
      </c>
      <c r="MW109" s="25">
        <f>+(SUM($B33:$B$36,MW101)-MAX($B33:$B$36,MW101)-MIN($B33:$B$36,MW101))/3</f>
        <v>694.52999999999986</v>
      </c>
      <c r="MX109" s="25">
        <f>+(SUM($B33:$B$36,MX101)-MAX($B33:$B$36,MX101)-MIN($B33:$B$36,MX101))/3</f>
        <v>762.52999999999986</v>
      </c>
      <c r="MY109" s="25">
        <f>+(SUM($B33:$B$36,MY101)-MAX($B33:$B$36,MY101)-MIN($B33:$B$36,MY101))/3</f>
        <v>737.02999999999986</v>
      </c>
      <c r="MZ109" s="25">
        <f>+(SUM($B33:$B$36,MZ101)-MAX($B33:$B$36,MZ101)-MIN($B33:$B$36,MZ101))/3</f>
        <v>728.52999999999986</v>
      </c>
      <c r="NA109" s="25">
        <f>+(SUM($B33:$B$36,NA101)-MAX($B33:$B$36,NA101)-MIN($B33:$B$36,NA101))/3</f>
        <v>707.02999999999986</v>
      </c>
      <c r="NB109" s="25">
        <f>+(SUM($B33:$B$36,NB101)-MAX($B33:$B$36,NB101)-MIN($B33:$B$36,NB101))/3</f>
        <v>700.52999999999986</v>
      </c>
      <c r="NC109" s="25">
        <f>+(SUM($B33:$B$36,NC101)-MAX($B33:$B$36,NC101)-MIN($B33:$B$36,NC101))/3</f>
        <v>694.52999999999986</v>
      </c>
      <c r="ND109" s="25">
        <f>+(SUM($B33:$B$36,ND101)-MAX($B33:$B$36,ND101)-MIN($B33:$B$36,ND101))/3</f>
        <v>699.02999999999986</v>
      </c>
      <c r="NE109" s="25">
        <f>+(SUM($B33:$B$36,NE101)-MAX($B33:$B$36,NE101)-MIN($B33:$B$36,NE101))/3</f>
        <v>694.52999999999986</v>
      </c>
      <c r="NF109" s="25">
        <f>+(SUM($B33:$B$36,NF101)-MAX($B33:$B$36,NF101)-MIN($B33:$B$36,NF101))/3</f>
        <v>694.52999999999986</v>
      </c>
      <c r="NG109" s="25">
        <f>+(SUM($B33:$B$36,NG101)-MAX($B33:$B$36,NG101)-MIN($B33:$B$36,NG101))/3</f>
        <v>694.52999999999986</v>
      </c>
      <c r="NH109" s="25">
        <f>+(SUM($B33:$B$36,NH101)-MAX($B33:$B$36,NH101)-MIN($B33:$B$36,NH101))/3</f>
        <v>790.87166666666656</v>
      </c>
      <c r="NI109" s="25">
        <f>+(SUM($B33:$B$36,NI101)-MAX($B33:$B$36,NI101)-MIN($B33:$B$36,NI101))/3</f>
        <v>694.52999999999986</v>
      </c>
      <c r="NJ109" s="25">
        <f>+(SUM($B33:$B$36,NJ101)-MAX($B33:$B$36,NJ101)-MIN($B33:$B$36,NJ101))/3</f>
        <v>703.02999999999986</v>
      </c>
      <c r="NK109" s="25">
        <f>+(SUM($B33:$B$36,NK101)-MAX($B33:$B$36,NK101)-MIN($B33:$B$36,NK101))/3</f>
        <v>694.52999999999986</v>
      </c>
      <c r="NL109" s="25">
        <f>+(SUM($B33:$B$36,NL101)-MAX($B33:$B$36,NL101)-MIN($B33:$B$36,NL101))/3</f>
        <v>698.02999999999986</v>
      </c>
      <c r="NM109" s="25">
        <f>+(SUM($B33:$B$36,NM101)-MAX($B33:$B$36,NM101)-MIN($B33:$B$36,NM101))/3</f>
        <v>694.52999999999986</v>
      </c>
      <c r="NN109" s="25">
        <f>+(SUM($B33:$B$36,NN101)-MAX($B33:$B$36,NN101)-MIN($B33:$B$36,NN101))/3</f>
        <v>694.52999999999986</v>
      </c>
      <c r="NO109" s="25">
        <f>+(SUM($B33:$B$36,NO101)-MAX($B33:$B$36,NO101)-MIN($B33:$B$36,NO101))/3</f>
        <v>694.52999999999986</v>
      </c>
      <c r="NP109" s="25">
        <f>+(SUM($B33:$B$36,NP101)-MAX($B33:$B$36,NP101)-MIN($B33:$B$36,NP101))/3</f>
        <v>694.52999999999986</v>
      </c>
      <c r="NQ109" s="25">
        <f>+(SUM($B33:$B$36,NQ101)-MAX($B33:$B$36,NQ101)-MIN($B33:$B$36,NQ101))/3</f>
        <v>694.52999999999986</v>
      </c>
      <c r="NR109" s="25">
        <f>+(SUM($B33:$B$36,NR101)-MAX($B33:$B$36,NR101)-MIN($B33:$B$36,NR101))/3</f>
        <v>694.52999999999986</v>
      </c>
      <c r="NS109" s="25">
        <f>+(SUM($B33:$B$36,NS101)-MAX($B33:$B$36,NS101)-MIN($B33:$B$36,NS101))/3</f>
        <v>767.52999999999986</v>
      </c>
      <c r="NT109" s="25">
        <f>+(SUM($B33:$B$36,NT101)-MAX($B33:$B$36,NT101)-MIN($B33:$B$36,NT101))/3</f>
        <v>698.02999999999986</v>
      </c>
      <c r="NU109" s="25">
        <f>+(SUM($B33:$B$36,NU101)-MAX($B33:$B$36,NU101)-MIN($B33:$B$36,NU101))/3</f>
        <v>694.52999999999986</v>
      </c>
      <c r="NV109" s="25">
        <f>+(SUM($B33:$B$36,NV101)-MAX($B33:$B$36,NV101)-MIN($B33:$B$36,NV101))/3</f>
        <v>719.52999999999986</v>
      </c>
      <c r="NW109" s="25">
        <f>+(SUM($B33:$B$36,NW101)-MAX($B33:$B$36,NW101)-MIN($B33:$B$36,NW101))/3</f>
        <v>718.52999999999986</v>
      </c>
      <c r="NX109" s="25">
        <f>+(SUM($B33:$B$36,NX101)-MAX($B33:$B$36,NX101)-MIN($B33:$B$36,NX101))/3</f>
        <v>752.52999999999986</v>
      </c>
      <c r="NY109" s="25">
        <f>+(SUM($B33:$B$36,NY101)-MAX($B33:$B$36,NY101)-MIN($B33:$B$36,NY101))/3</f>
        <v>694.52999999999986</v>
      </c>
      <c r="NZ109" s="25">
        <f>+(SUM($B33:$B$36,NZ101)-MAX($B33:$B$36,NZ101)-MIN($B33:$B$36,NZ101))/3</f>
        <v>698.02999999999986</v>
      </c>
      <c r="OA109" s="25">
        <f>+(SUM($B33:$B$36,OA101)-MAX($B33:$B$36,OA101)-MIN($B33:$B$36,OA101))/3</f>
        <v>694.52999999999986</v>
      </c>
      <c r="OB109" s="25">
        <f>+(SUM($B33:$B$36,OB101)-MAX($B33:$B$36,OB101)-MIN($B33:$B$36,OB101))/3</f>
        <v>694.52999999999986</v>
      </c>
      <c r="OC109" s="25">
        <f>+(SUM($B33:$B$36,OC101)-MAX($B33:$B$36,OC101)-MIN($B33:$B$36,OC101))/3</f>
        <v>701.02999999999986</v>
      </c>
      <c r="OD109" s="25">
        <f>+(SUM($B33:$B$36,OD101)-MAX($B33:$B$36,OD101)-MIN($B33:$B$36,OD101))/3</f>
        <v>694.52999999999986</v>
      </c>
      <c r="OE109" s="25">
        <f>+(SUM($B33:$B$36,OE101)-MAX($B33:$B$36,OE101)-MIN($B33:$B$36,OE101))/3</f>
        <v>706.52999999999986</v>
      </c>
      <c r="OF109" s="25">
        <f>+(SUM($B33:$B$36,OF101)-MAX($B33:$B$36,OF101)-MIN($B33:$B$36,OF101))/3</f>
        <v>694.52999999999986</v>
      </c>
      <c r="OG109" s="25">
        <f>+(SUM($B33:$B$36,OG101)-MAX($B33:$B$36,OG101)-MIN($B33:$B$36,OG101))/3</f>
        <v>694.52999999999986</v>
      </c>
      <c r="OH109" s="25">
        <f>+(SUM($B33:$B$36,OH101)-MAX($B33:$B$36,OH101)-MIN($B33:$B$36,OH101))/3</f>
        <v>694.52999999999986</v>
      </c>
      <c r="OI109" s="25">
        <f>+(SUM($B33:$B$36,OI101)-MAX($B33:$B$36,OI101)-MIN($B33:$B$36,OI101))/3</f>
        <v>694.52999999999986</v>
      </c>
      <c r="OJ109" s="25">
        <f>+(SUM($B33:$B$36,OJ101)-MAX($B33:$B$36,OJ101)-MIN($B33:$B$36,OJ101))/3</f>
        <v>694.52999999999986</v>
      </c>
      <c r="OK109" s="25">
        <f>+(SUM($B33:$B$36,OK101)-MAX($B33:$B$36,OK101)-MIN($B33:$B$36,OK101))/3</f>
        <v>708.02999999999986</v>
      </c>
      <c r="OL109" s="25">
        <f>+(SUM($B33:$B$36,OL101)-MAX($B33:$B$36,OL101)-MIN($B33:$B$36,OL101))/3</f>
        <v>694.52999999999986</v>
      </c>
      <c r="OM109" s="25">
        <f>+(SUM($B33:$B$36,OM101)-MAX($B33:$B$36,OM101)-MIN($B33:$B$36,OM101))/3</f>
        <v>694.52999999999986</v>
      </c>
      <c r="ON109" s="25">
        <f>+(SUM($B33:$B$36,ON101)-MAX($B33:$B$36,ON101)-MIN($B33:$B$36,ON101))/3</f>
        <v>721.02999999999986</v>
      </c>
      <c r="OO109" s="25">
        <f>+(SUM($B33:$B$36,OO101)-MAX($B33:$B$36,OO101)-MIN($B33:$B$36,OO101))/3</f>
        <v>694.52999999999986</v>
      </c>
      <c r="OP109" s="25">
        <f>+(SUM($B33:$B$36,OP101)-MAX($B33:$B$36,OP101)-MIN($B33:$B$36,OP101))/3</f>
        <v>756.52999999999986</v>
      </c>
      <c r="OQ109" s="25">
        <f>+(SUM($B33:$B$36,OQ101)-MAX($B33:$B$36,OQ101)-MIN($B33:$B$36,OQ101))/3</f>
        <v>694.52999999999986</v>
      </c>
      <c r="OR109" s="25">
        <f>+(SUM($B33:$B$36,OR101)-MAX($B33:$B$36,OR101)-MIN($B33:$B$36,OR101))/3</f>
        <v>710.02999999999986</v>
      </c>
      <c r="OS109" s="25">
        <f>+(SUM($B33:$B$36,OS101)-MAX($B33:$B$36,OS101)-MIN($B33:$B$36,OS101))/3</f>
        <v>725.02999999999986</v>
      </c>
      <c r="OT109" s="25">
        <f>+(SUM($B33:$B$36,OT101)-MAX($B33:$B$36,OT101)-MIN($B33:$B$36,OT101))/3</f>
        <v>694.52999999999986</v>
      </c>
      <c r="OU109" s="25">
        <f>+(SUM($B33:$B$36,OU101)-MAX($B33:$B$36,OU101)-MIN($B33:$B$36,OU101))/3</f>
        <v>705.02999999999986</v>
      </c>
      <c r="OV109" s="25">
        <f>+(SUM($B33:$B$36,OV101)-MAX($B33:$B$36,OV101)-MIN($B33:$B$36,OV101))/3</f>
        <v>694.52999999999986</v>
      </c>
      <c r="OW109" s="25">
        <f>+(SUM($B33:$B$36,OW101)-MAX($B33:$B$36,OW101)-MIN($B33:$B$36,OW101))/3</f>
        <v>779.02999999999986</v>
      </c>
      <c r="OX109" s="25">
        <f>+(SUM($B33:$B$36,OX101)-MAX($B33:$B$36,OX101)-MIN($B33:$B$36,OX101))/3</f>
        <v>725.02999999999986</v>
      </c>
      <c r="OY109" s="25">
        <f>+(SUM($B33:$B$36,OY101)-MAX($B33:$B$36,OY101)-MIN($B33:$B$36,OY101))/3</f>
        <v>778.52999999999986</v>
      </c>
      <c r="OZ109" s="25">
        <f>+(SUM($B33:$B$36,OZ101)-MAX($B33:$B$36,OZ101)-MIN($B33:$B$36,OZ101))/3</f>
        <v>694.52999999999986</v>
      </c>
      <c r="PA109" s="25">
        <f>+(SUM($B33:$B$36,PA101)-MAX($B33:$B$36,PA101)-MIN($B33:$B$36,PA101))/3</f>
        <v>700.52999999999986</v>
      </c>
      <c r="PB109" s="25">
        <f>+(SUM($B33:$B$36,PB101)-MAX($B33:$B$36,PB101)-MIN($B33:$B$36,PB101))/3</f>
        <v>701.02999999999986</v>
      </c>
      <c r="PC109" s="25">
        <f>+(SUM($B33:$B$36,PC101)-MAX($B33:$B$36,PC101)-MIN($B33:$B$36,PC101))/3</f>
        <v>726.52999999999986</v>
      </c>
      <c r="PD109" s="25">
        <f>+(SUM($B33:$B$36,PD101)-MAX($B33:$B$36,PD101)-MIN($B33:$B$36,PD101))/3</f>
        <v>711.02999999999986</v>
      </c>
      <c r="PE109" s="25">
        <f>+(SUM($B33:$B$36,PE101)-MAX($B33:$B$36,PE101)-MIN($B33:$B$36,PE101))/3</f>
        <v>694.52999999999986</v>
      </c>
      <c r="PF109" s="25">
        <f>+(SUM($B33:$B$36,PF101)-MAX($B33:$B$36,PF101)-MIN($B33:$B$36,PF101))/3</f>
        <v>715.52999999999986</v>
      </c>
      <c r="PG109" s="25">
        <f>+(SUM($B33:$B$36,PG101)-MAX($B33:$B$36,PG101)-MIN($B33:$B$36,PG101))/3</f>
        <v>694.52999999999986</v>
      </c>
      <c r="PH109" s="25">
        <f>+(SUM($B33:$B$36,PH101)-MAX($B33:$B$36,PH101)-MIN($B33:$B$36,PH101))/3</f>
        <v>694.52999999999986</v>
      </c>
      <c r="PI109" s="25">
        <f>+(SUM($B33:$B$36,PI101)-MAX($B33:$B$36,PI101)-MIN($B33:$B$36,PI101))/3</f>
        <v>694.52999999999986</v>
      </c>
      <c r="PJ109" s="25">
        <f>+(SUM($B33:$B$36,PJ101)-MAX($B33:$B$36,PJ101)-MIN($B33:$B$36,PJ101))/3</f>
        <v>694.52999999999986</v>
      </c>
      <c r="PK109" s="25">
        <f>+(SUM($B33:$B$36,PK101)-MAX($B33:$B$36,PK101)-MIN($B33:$B$36,PK101))/3</f>
        <v>694.52999999999986</v>
      </c>
      <c r="PL109" s="25">
        <f>+(SUM($B33:$B$36,PL101)-MAX($B33:$B$36,PL101)-MIN($B33:$B$36,PL101))/3</f>
        <v>694.52999999999986</v>
      </c>
      <c r="PM109" s="25">
        <f>+(SUM($B33:$B$36,PM101)-MAX($B33:$B$36,PM101)-MIN($B33:$B$36,PM101))/3</f>
        <v>702.02999999999986</v>
      </c>
      <c r="PN109" s="25">
        <f>+(SUM($B33:$B$36,PN101)-MAX($B33:$B$36,PN101)-MIN($B33:$B$36,PN101))/3</f>
        <v>714.52999999999986</v>
      </c>
      <c r="PO109" s="25">
        <f>+(SUM($B33:$B$36,PO101)-MAX($B33:$B$36,PO101)-MIN($B33:$B$36,PO101))/3</f>
        <v>721.02999999999986</v>
      </c>
      <c r="PP109" s="25">
        <f>+(SUM($B33:$B$36,PP101)-MAX($B33:$B$36,PP101)-MIN($B33:$B$36,PP101))/3</f>
        <v>738.02999999999986</v>
      </c>
      <c r="PQ109" s="25">
        <f>+(SUM($B33:$B$36,PQ101)-MAX($B33:$B$36,PQ101)-MIN($B33:$B$36,PQ101))/3</f>
        <v>694.52999999999986</v>
      </c>
      <c r="PR109" s="25">
        <f>+(SUM($B33:$B$36,PR101)-MAX($B33:$B$36,PR101)-MIN($B33:$B$36,PR101))/3</f>
        <v>694.52999999999986</v>
      </c>
      <c r="PS109" s="25">
        <f>+(SUM($B33:$B$36,PS101)-MAX($B33:$B$36,PS101)-MIN($B33:$B$36,PS101))/3</f>
        <v>695.52999999999986</v>
      </c>
      <c r="PT109" s="25">
        <f>+(SUM($B33:$B$36,PT101)-MAX($B33:$B$36,PT101)-MIN($B33:$B$36,PT101))/3</f>
        <v>718.52999999999986</v>
      </c>
      <c r="PU109" s="25">
        <f>+(SUM($B33:$B$36,PU101)-MAX($B33:$B$36,PU101)-MIN($B33:$B$36,PU101))/3</f>
        <v>709.52999999999986</v>
      </c>
      <c r="PV109" s="25">
        <f>+(SUM($B33:$B$36,PV101)-MAX($B33:$B$36,PV101)-MIN($B33:$B$36,PV101))/3</f>
        <v>694.52999999999986</v>
      </c>
      <c r="PW109" s="25">
        <f>+(SUM($B33:$B$36,PW101)-MAX($B33:$B$36,PW101)-MIN($B33:$B$36,PW101))/3</f>
        <v>694.52999999999986</v>
      </c>
      <c r="PX109" s="25">
        <f>+(SUM($B33:$B$36,PX101)-MAX($B33:$B$36,PX101)-MIN($B33:$B$36,PX101))/3</f>
        <v>790.87166666666656</v>
      </c>
      <c r="PY109" s="25">
        <f>+(SUM($B33:$B$36,PY101)-MAX($B33:$B$36,PY101)-MIN($B33:$B$36,PY101))/3</f>
        <v>694.52999999999986</v>
      </c>
      <c r="PZ109" s="25">
        <f>+(SUM($B33:$B$36,PZ101)-MAX($B33:$B$36,PZ101)-MIN($B33:$B$36,PZ101))/3</f>
        <v>694.52999999999986</v>
      </c>
      <c r="QA109" s="25">
        <f>+(SUM($B33:$B$36,QA101)-MAX($B33:$B$36,QA101)-MIN($B33:$B$36,QA101))/3</f>
        <v>694.52999999999986</v>
      </c>
      <c r="QB109" s="25">
        <f>+(SUM($B33:$B$36,QB101)-MAX($B33:$B$36,QB101)-MIN($B33:$B$36,QB101))/3</f>
        <v>737.52999999999986</v>
      </c>
      <c r="QC109" s="25">
        <f>+(SUM($B33:$B$36,QC101)-MAX($B33:$B$36,QC101)-MIN($B33:$B$36,QC101))/3</f>
        <v>694.52999999999986</v>
      </c>
      <c r="QD109" s="25">
        <f>+(SUM($B33:$B$36,QD101)-MAX($B33:$B$36,QD101)-MIN($B33:$B$36,QD101))/3</f>
        <v>694.52999999999986</v>
      </c>
      <c r="QE109" s="25">
        <f>+(SUM($B33:$B$36,QE101)-MAX($B33:$B$36,QE101)-MIN($B33:$B$36,QE101))/3</f>
        <v>790.87166666666656</v>
      </c>
      <c r="QF109" s="25">
        <f>+(SUM($B33:$B$36,QF101)-MAX($B33:$B$36,QF101)-MIN($B33:$B$36,QF101))/3</f>
        <v>717.52999999999986</v>
      </c>
      <c r="QG109" s="25">
        <f>+(SUM($B33:$B$36,QG101)-MAX($B33:$B$36,QG101)-MIN($B33:$B$36,QG101))/3</f>
        <v>694.52999999999986</v>
      </c>
      <c r="QH109" s="25">
        <f>+(SUM($B33:$B$36,QH101)-MAX($B33:$B$36,QH101)-MIN($B33:$B$36,QH101))/3</f>
        <v>723.02999999999986</v>
      </c>
      <c r="QI109" s="25">
        <f>+(SUM($B33:$B$36,QI101)-MAX($B33:$B$36,QI101)-MIN($B33:$B$36,QI101))/3</f>
        <v>694.52999999999986</v>
      </c>
      <c r="QJ109" s="25">
        <f>+(SUM($B33:$B$36,QJ101)-MAX($B33:$B$36,QJ101)-MIN($B33:$B$36,QJ101))/3</f>
        <v>694.52999999999986</v>
      </c>
      <c r="QK109" s="25">
        <f>+(SUM($B33:$B$36,QK101)-MAX($B33:$B$36,QK101)-MIN($B33:$B$36,QK101))/3</f>
        <v>694.52999999999986</v>
      </c>
      <c r="QL109" s="25">
        <f>+(SUM($B33:$B$36,QL101)-MAX($B33:$B$36,QL101)-MIN($B33:$B$36,QL101))/3</f>
        <v>694.52999999999986</v>
      </c>
      <c r="QM109" s="25">
        <f>+(SUM($B33:$B$36,QM101)-MAX($B33:$B$36,QM101)-MIN($B33:$B$36,QM101))/3</f>
        <v>694.52999999999986</v>
      </c>
      <c r="QN109" s="25">
        <f>+(SUM($B33:$B$36,QN101)-MAX($B33:$B$36,QN101)-MIN($B33:$B$36,QN101))/3</f>
        <v>694.52999999999986</v>
      </c>
      <c r="QO109" s="25">
        <f>+(SUM($B33:$B$36,QO101)-MAX($B33:$B$36,QO101)-MIN($B33:$B$36,QO101))/3</f>
        <v>736.02999999999986</v>
      </c>
      <c r="QP109" s="25">
        <f>+(SUM($B33:$B$36,QP101)-MAX($B33:$B$36,QP101)-MIN($B33:$B$36,QP101))/3</f>
        <v>701.52999999999986</v>
      </c>
      <c r="QQ109" s="25">
        <f>+(SUM($B33:$B$36,QQ101)-MAX($B33:$B$36,QQ101)-MIN($B33:$B$36,QQ101))/3</f>
        <v>787.02999999999986</v>
      </c>
      <c r="QR109" s="25">
        <f>+(SUM($B33:$B$36,QR101)-MAX($B33:$B$36,QR101)-MIN($B33:$B$36,QR101))/3</f>
        <v>694.52999999999986</v>
      </c>
      <c r="QS109" s="25">
        <f>+(SUM($B33:$B$36,QS101)-MAX($B33:$B$36,QS101)-MIN($B33:$B$36,QS101))/3</f>
        <v>694.52999999999986</v>
      </c>
      <c r="QT109" s="25">
        <f>+(SUM($B33:$B$36,QT101)-MAX($B33:$B$36,QT101)-MIN($B33:$B$36,QT101))/3</f>
        <v>725.02999999999986</v>
      </c>
      <c r="QU109" s="25">
        <f>+(SUM($B33:$B$36,QU101)-MAX($B33:$B$36,QU101)-MIN($B33:$B$36,QU101))/3</f>
        <v>714.52999999999986</v>
      </c>
      <c r="QV109" s="25">
        <f>+(SUM($B33:$B$36,QV101)-MAX($B33:$B$36,QV101)-MIN($B33:$B$36,QV101))/3</f>
        <v>694.52999999999986</v>
      </c>
      <c r="QW109" s="25">
        <f>+(SUM($B33:$B$36,QW101)-MAX($B33:$B$36,QW101)-MIN($B33:$B$36,QW101))/3</f>
        <v>717.52999999999986</v>
      </c>
      <c r="QX109" s="25">
        <f>+(SUM($B33:$B$36,QX101)-MAX($B33:$B$36,QX101)-MIN($B33:$B$36,QX101))/3</f>
        <v>694.52999999999986</v>
      </c>
      <c r="QY109" s="25">
        <f>+(SUM($B33:$B$36,QY101)-MAX($B33:$B$36,QY101)-MIN($B33:$B$36,QY101))/3</f>
        <v>694.52999999999986</v>
      </c>
      <c r="QZ109" s="25">
        <f>+(SUM($B33:$B$36,QZ101)-MAX($B33:$B$36,QZ101)-MIN($B33:$B$36,QZ101))/3</f>
        <v>694.52999999999986</v>
      </c>
      <c r="RA109" s="25">
        <f>+(SUM($B33:$B$36,RA101)-MAX($B33:$B$36,RA101)-MIN($B33:$B$36,RA101))/3</f>
        <v>756.52999999999986</v>
      </c>
      <c r="RB109" s="25">
        <f>+(SUM($B33:$B$36,RB101)-MAX($B33:$B$36,RB101)-MIN($B33:$B$36,RB101))/3</f>
        <v>694.52999999999986</v>
      </c>
      <c r="RC109" s="25">
        <f>+(SUM($B33:$B$36,RC101)-MAX($B33:$B$36,RC101)-MIN($B33:$B$36,RC101))/3</f>
        <v>694.52999999999986</v>
      </c>
      <c r="RD109" s="25">
        <f>+(SUM($B33:$B$36,RD101)-MAX($B33:$B$36,RD101)-MIN($B33:$B$36,RD101))/3</f>
        <v>699.02999999999986</v>
      </c>
      <c r="RE109" s="25">
        <f>+(SUM($B33:$B$36,RE101)-MAX($B33:$B$36,RE101)-MIN($B33:$B$36,RE101))/3</f>
        <v>694.52999999999986</v>
      </c>
      <c r="RF109" s="25">
        <f>+(SUM($B33:$B$36,RF101)-MAX($B33:$B$36,RF101)-MIN($B33:$B$36,RF101))/3</f>
        <v>790.87166666666656</v>
      </c>
      <c r="RG109" s="25">
        <f>+(SUM($B33:$B$36,RG101)-MAX($B33:$B$36,RG101)-MIN($B33:$B$36,RG101))/3</f>
        <v>790.87166666666656</v>
      </c>
      <c r="RH109" s="25">
        <f>+(SUM($B33:$B$36,RH101)-MAX($B33:$B$36,RH101)-MIN($B33:$B$36,RH101))/3</f>
        <v>694.52999999999986</v>
      </c>
      <c r="RI109" s="25">
        <f>+(SUM($B33:$B$36,RI101)-MAX($B33:$B$36,RI101)-MIN($B33:$B$36,RI101))/3</f>
        <v>694.52999999999986</v>
      </c>
      <c r="RJ109" s="25">
        <f>+(SUM($B33:$B$36,RJ101)-MAX($B33:$B$36,RJ101)-MIN($B33:$B$36,RJ101))/3</f>
        <v>702.02999999999986</v>
      </c>
      <c r="RK109" s="25">
        <f>+(SUM($B33:$B$36,RK101)-MAX($B33:$B$36,RK101)-MIN($B33:$B$36,RK101))/3</f>
        <v>694.52999999999986</v>
      </c>
      <c r="RL109" s="25">
        <f>+(SUM($B33:$B$36,RL101)-MAX($B33:$B$36,RL101)-MIN($B33:$B$36,RL101))/3</f>
        <v>730.52999999999986</v>
      </c>
      <c r="RM109" s="25">
        <f>+(SUM($B33:$B$36,RM101)-MAX($B33:$B$36,RM101)-MIN($B33:$B$36,RM101))/3</f>
        <v>729.02999999999986</v>
      </c>
      <c r="RN109" s="25">
        <f>+(SUM($B33:$B$36,RN101)-MAX($B33:$B$36,RN101)-MIN($B33:$B$36,RN101))/3</f>
        <v>694.52999999999986</v>
      </c>
      <c r="RO109" s="25">
        <f>+(SUM($B33:$B$36,RO101)-MAX($B33:$B$36,RO101)-MIN($B33:$B$36,RO101))/3</f>
        <v>716.52999999999986</v>
      </c>
      <c r="RP109" s="25">
        <f>+(SUM($B33:$B$36,RP101)-MAX($B33:$B$36,RP101)-MIN($B33:$B$36,RP101))/3</f>
        <v>734.02999999999986</v>
      </c>
      <c r="RQ109" s="25">
        <f>+(SUM($B33:$B$36,RQ101)-MAX($B33:$B$36,RQ101)-MIN($B33:$B$36,RQ101))/3</f>
        <v>694.52999999999986</v>
      </c>
      <c r="RR109" s="25">
        <f>+(SUM($B33:$B$36,RR101)-MAX($B33:$B$36,RR101)-MIN($B33:$B$36,RR101))/3</f>
        <v>694.52999999999986</v>
      </c>
      <c r="RS109" s="25">
        <f>+(SUM($B33:$B$36,RS101)-MAX($B33:$B$36,RS101)-MIN($B33:$B$36,RS101))/3</f>
        <v>729.02999999999986</v>
      </c>
      <c r="RT109" s="25">
        <f>+(SUM($B33:$B$36,RT101)-MAX($B33:$B$36,RT101)-MIN($B33:$B$36,RT101))/3</f>
        <v>763.02999999999986</v>
      </c>
      <c r="RU109" s="25">
        <f>+(SUM($B33:$B$36,RU101)-MAX($B33:$B$36,RU101)-MIN($B33:$B$36,RU101))/3</f>
        <v>694.52999999999986</v>
      </c>
      <c r="RV109" s="25">
        <f>+(SUM($B33:$B$36,RV101)-MAX($B33:$B$36,RV101)-MIN($B33:$B$36,RV101))/3</f>
        <v>694.52999999999986</v>
      </c>
      <c r="RW109" s="25">
        <f>+(SUM($B33:$B$36,RW101)-MAX($B33:$B$36,RW101)-MIN($B33:$B$36,RW101))/3</f>
        <v>694.52999999999986</v>
      </c>
      <c r="RX109" s="25">
        <f>+(SUM($B33:$B$36,RX101)-MAX($B33:$B$36,RX101)-MIN($B33:$B$36,RX101))/3</f>
        <v>738.02999999999986</v>
      </c>
      <c r="RY109" s="25">
        <f>+(SUM($B33:$B$36,RY101)-MAX($B33:$B$36,RY101)-MIN($B33:$B$36,RY101))/3</f>
        <v>790.02999999999986</v>
      </c>
      <c r="RZ109" s="25">
        <f>+(SUM($B33:$B$36,RZ101)-MAX($B33:$B$36,RZ101)-MIN($B33:$B$36,RZ101))/3</f>
        <v>697.02999999999986</v>
      </c>
      <c r="SA109" s="25">
        <f>+(SUM($B33:$B$36,SA101)-MAX($B33:$B$36,SA101)-MIN($B33:$B$36,SA101))/3</f>
        <v>702.52999999999986</v>
      </c>
      <c r="SB109" s="25">
        <f>+(SUM($B33:$B$36,SB101)-MAX($B33:$B$36,SB101)-MIN($B33:$B$36,SB101))/3</f>
        <v>694.52999999999986</v>
      </c>
      <c r="SC109" s="25">
        <f>+(SUM($B33:$B$36,SC101)-MAX($B33:$B$36,SC101)-MIN($B33:$B$36,SC101))/3</f>
        <v>694.52999999999986</v>
      </c>
      <c r="SD109" s="25">
        <f>+(SUM($B33:$B$36,SD101)-MAX($B33:$B$36,SD101)-MIN($B33:$B$36,SD101))/3</f>
        <v>694.52999999999986</v>
      </c>
      <c r="SE109" s="25">
        <f>+(SUM($B33:$B$36,SE101)-MAX($B33:$B$36,SE101)-MIN($B33:$B$36,SE101))/3</f>
        <v>781.52999999999986</v>
      </c>
      <c r="SF109" s="25">
        <f>+(SUM($B33:$B$36,SF101)-MAX($B33:$B$36,SF101)-MIN($B33:$B$36,SF101))/3</f>
        <v>699.52999999999986</v>
      </c>
      <c r="SG109" s="25">
        <f>+(SUM($B33:$B$36,SG101)-MAX($B33:$B$36,SG101)-MIN($B33:$B$36,SG101))/3</f>
        <v>701.02999999999986</v>
      </c>
    </row>
    <row r="110" spans="1:501" ht="13.5" customHeight="1">
      <c r="A110">
        <v>2016</v>
      </c>
      <c r="B110" s="25">
        <f>+(SUM($B34:$B$36,B101,B102)-MAX($B34:$B$36,B101,B102)-MIN($B34:$B$36,B101,B102))/3</f>
        <v>653.33666666666659</v>
      </c>
      <c r="C110" s="25">
        <f>+(SUM($B34:$B$36,C101,C102)-MAX($B34:$B$36,C101,C102)-MIN($B34:$B$36,C101,C102))/3</f>
        <v>710.10333333333335</v>
      </c>
      <c r="D110" s="25">
        <f>+(SUM($B34:$B$36,D101,D102)-MAX($B34:$B$36,D101,D102)-MIN($B34:$B$36,D101,D102))/3</f>
        <v>621.10000000000014</v>
      </c>
      <c r="E110" s="25">
        <f>+(SUM($B34:$B$36,E101,E102)-MAX($B34:$B$36,E101,E102)-MIN($B34:$B$36,E101,E102))/3</f>
        <v>641.73533333333319</v>
      </c>
      <c r="F110" s="25">
        <f>+(SUM($B34:$B$36,F101,F102)-MAX($B34:$B$36,F101,F102)-MIN($B34:$B$36,F101,F102))/3</f>
        <v>650.84900000000005</v>
      </c>
      <c r="G110" s="25">
        <f>+(SUM($B34:$B$36,G101,G102)-MAX($B34:$B$36,G101,G102)-MIN($B34:$B$36,G101,G102))/3</f>
        <v>621.1</v>
      </c>
      <c r="H110" s="25">
        <f>+(SUM($B34:$B$36,H101,H102)-MAX($B34:$B$36,H101,H102)-MIN($B34:$B$36,H101,H102))/3</f>
        <v>642.52666666666676</v>
      </c>
      <c r="I110" s="25">
        <f>+(SUM($B34:$B$36,I101,I102)-MAX($B34:$B$36,I101,I102)-MIN($B34:$B$36,I101,I102))/3</f>
        <v>630.6</v>
      </c>
      <c r="J110" s="25">
        <f>+(SUM($B34:$B$36,J101,J102)-MAX($B34:$B$36,J101,J102)-MIN($B34:$B$36,J101,J102))/3</f>
        <v>683.47799999999995</v>
      </c>
      <c r="K110" s="25">
        <f>+(SUM($B34:$B$36,K101,K102)-MAX($B34:$B$36,K101,K102)-MIN($B34:$B$36,K101,K102))/3</f>
        <v>621.10000000000014</v>
      </c>
      <c r="L110" s="25">
        <f>+(SUM($B34:$B$36,L101,L102)-MAX($B34:$B$36,L101,L102)-MIN($B34:$B$36,L101,L102))/3</f>
        <v>655.09999999999991</v>
      </c>
      <c r="M110" s="25">
        <f>+(SUM($B34:$B$36,M101,M102)-MAX($B34:$B$36,M101,M102)-MIN($B34:$B$36,M101,M102))/3</f>
        <v>631.38333333333333</v>
      </c>
      <c r="N110" s="25">
        <f>+(SUM($B34:$B$36,N101,N102)-MAX($B34:$B$36,N101,N102)-MIN($B34:$B$36,N101,N102))/3</f>
        <v>654.62166666666678</v>
      </c>
      <c r="O110" s="25">
        <f>+(SUM($B34:$B$36,O101,O102)-MAX($B34:$B$36,O101,O102)-MIN($B34:$B$36,O101,O102))/3</f>
        <v>621.10000000000014</v>
      </c>
      <c r="P110" s="25">
        <f>+(SUM($B34:$B$36,P101,P102)-MAX($B34:$B$36,P101,P102)-MIN($B34:$B$36,P101,P102))/3</f>
        <v>621.1</v>
      </c>
      <c r="Q110" s="25">
        <f>+(SUM($B34:$B$36,Q101,Q102)-MAX($B34:$B$36,Q101,Q102)-MIN($B34:$B$36,Q101,Q102))/3</f>
        <v>630.6</v>
      </c>
      <c r="R110" s="25">
        <f>+(SUM($B34:$B$36,R101,R102)-MAX($B34:$B$36,R101,R102)-MIN($B34:$B$36,R101,R102))/3</f>
        <v>623.61333333333323</v>
      </c>
      <c r="S110" s="25">
        <f>+(SUM($B34:$B$36,S101,S102)-MAX($B34:$B$36,S101,S102)-MIN($B34:$B$36,S101,S102))/3</f>
        <v>694.59999999999991</v>
      </c>
      <c r="T110" s="25">
        <f>+(SUM($B34:$B$36,T101,T102)-MAX($B34:$B$36,T101,T102)-MIN($B34:$B$36,T101,T102))/3</f>
        <v>626.82000000000016</v>
      </c>
      <c r="U110" s="25">
        <f>+(SUM($B34:$B$36,U101,U102)-MAX($B34:$B$36,U101,U102)-MIN($B34:$B$36,U101,U102))/3</f>
        <v>706.41066666666677</v>
      </c>
      <c r="V110" s="25">
        <f>+(SUM($B34:$B$36,V101,V102)-MAX($B34:$B$36,V101,V102)-MIN($B34:$B$36,V101,V102))/3</f>
        <v>711.43000000000018</v>
      </c>
      <c r="W110" s="25">
        <f>+(SUM($B34:$B$36,W101,W102)-MAX($B34:$B$36,W101,W102)-MIN($B34:$B$36,W101,W102))/3</f>
        <v>621.1</v>
      </c>
      <c r="X110" s="25">
        <f>+(SUM($B34:$B$36,X101,X102)-MAX($B34:$B$36,X101,X102)-MIN($B34:$B$36,X101,X102))/3</f>
        <v>624.59999999999991</v>
      </c>
      <c r="Y110" s="25">
        <f>+(SUM($B34:$B$36,Y101,Y102)-MAX($B34:$B$36,Y101,Y102)-MIN($B34:$B$36,Y101,Y102))/3</f>
        <v>621.1</v>
      </c>
      <c r="Z110" s="25">
        <f>+(SUM($B34:$B$36,Z101,Z102)-MAX($B34:$B$36,Z101,Z102)-MIN($B34:$B$36,Z101,Z102))/3</f>
        <v>621.09999999999991</v>
      </c>
      <c r="AA110" s="25">
        <f>+(SUM($B34:$B$36,AA101,AA102)-MAX($B34:$B$36,AA101,AA102)-MIN($B34:$B$36,AA101,AA102))/3</f>
        <v>666.23333333333346</v>
      </c>
      <c r="AB110" s="25">
        <f>+(SUM($B34:$B$36,AB101,AB102)-MAX($B34:$B$36,AB101,AB102)-MIN($B34:$B$36,AB101,AB102))/3</f>
        <v>659.05399999999997</v>
      </c>
      <c r="AC110" s="25">
        <f>+(SUM($B34:$B$36,AC101,AC102)-MAX($B34:$B$36,AC101,AC102)-MIN($B34:$B$36,AC101,AC102))/3</f>
        <v>668.82333333333327</v>
      </c>
      <c r="AD110" s="25">
        <f>+(SUM($B34:$B$36,AD101,AD102)-MAX($B34:$B$36,AD101,AD102)-MIN($B34:$B$36,AD101,AD102))/3</f>
        <v>674.81333333333339</v>
      </c>
      <c r="AE110" s="25">
        <f>+(SUM($B34:$B$36,AE101,AE102)-MAX($B34:$B$36,AE101,AE102)-MIN($B34:$B$36,AE101,AE102))/3</f>
        <v>653.88400000000013</v>
      </c>
      <c r="AF110" s="25">
        <f>+(SUM($B34:$B$36,AF101,AF102)-MAX($B34:$B$36,AF101,AF102)-MIN($B34:$B$36,AF101,AF102))/3</f>
        <v>752.303</v>
      </c>
      <c r="AG110" s="25">
        <f>+(SUM($B34:$B$36,AG101,AG102)-MAX($B34:$B$36,AG101,AG102)-MIN($B34:$B$36,AG101,AG102))/3</f>
        <v>621.1</v>
      </c>
      <c r="AH110" s="25">
        <f>+(SUM($B34:$B$36,AH101,AH102)-MAX($B34:$B$36,AH101,AH102)-MIN($B34:$B$36,AH101,AH102))/3</f>
        <v>704.71133333333353</v>
      </c>
      <c r="AI110" s="25">
        <f>+(SUM($B34:$B$36,AI101,AI102)-MAX($B34:$B$36,AI101,AI102)-MIN($B34:$B$36,AI101,AI102))/3</f>
        <v>657.47833333333335</v>
      </c>
      <c r="AJ110" s="25">
        <f>+(SUM($B34:$B$36,AJ101,AJ102)-MAX($B34:$B$36,AJ101,AJ102)-MIN($B34:$B$36,AJ101,AJ102))/3</f>
        <v>621.09999999999991</v>
      </c>
      <c r="AK110" s="25">
        <f>+(SUM($B34:$B$36,AK101,AK102)-MAX($B34:$B$36,AK101,AK102)-MIN($B34:$B$36,AK101,AK102))/3</f>
        <v>691.40499999999986</v>
      </c>
      <c r="AL110" s="25">
        <f>+(SUM($B34:$B$36,AL101,AL102)-MAX($B34:$B$36,AL101,AL102)-MIN($B34:$B$36,AL101,AL102))/3</f>
        <v>639.01500000000021</v>
      </c>
      <c r="AM110" s="25">
        <f>+(SUM($B34:$B$36,AM101,AM102)-MAX($B34:$B$36,AM101,AM102)-MIN($B34:$B$36,AM101,AM102))/3</f>
        <v>720.32499999999993</v>
      </c>
      <c r="AN110" s="25">
        <f>+(SUM($B34:$B$36,AN101,AN102)-MAX($B34:$B$36,AN101,AN102)-MIN($B34:$B$36,AN101,AN102))/3</f>
        <v>621.09999999999991</v>
      </c>
      <c r="AO110" s="25">
        <f>+(SUM($B34:$B$36,AO101,AO102)-MAX($B34:$B$36,AO101,AO102)-MIN($B34:$B$36,AO101,AO102))/3</f>
        <v>703.6</v>
      </c>
      <c r="AP110" s="25">
        <f>+(SUM($B34:$B$36,AP101,AP102)-MAX($B34:$B$36,AP101,AP102)-MIN($B34:$B$36,AP101,AP102))/3</f>
        <v>647.70333333333338</v>
      </c>
      <c r="AQ110" s="25">
        <f>+(SUM($B34:$B$36,AQ101,AQ102)-MAX($B34:$B$36,AQ101,AQ102)-MIN($B34:$B$36,AQ101,AQ102))/3</f>
        <v>761.96966666666674</v>
      </c>
      <c r="AR110" s="25">
        <f>+(SUM($B34:$B$36,AR101,AR102)-MAX($B34:$B$36,AR101,AR102)-MIN($B34:$B$36,AR101,AR102))/3</f>
        <v>729.38</v>
      </c>
      <c r="AS110" s="25">
        <f>+(SUM($B34:$B$36,AS101,AS102)-MAX($B34:$B$36,AS101,AS102)-MIN($B34:$B$36,AS101,AS102))/3</f>
        <v>631.2600000000001</v>
      </c>
      <c r="AT110" s="25">
        <f>+(SUM($B34:$B$36,AT101,AT102)-MAX($B34:$B$36,AT101,AT102)-MIN($B34:$B$36,AT101,AT102))/3</f>
        <v>621.1</v>
      </c>
      <c r="AU110" s="25">
        <f>+(SUM($B34:$B$36,AU101,AU102)-MAX($B34:$B$36,AU101,AU102)-MIN($B34:$B$36,AU101,AU102))/3</f>
        <v>626.44999999999993</v>
      </c>
      <c r="AV110" s="25">
        <f>+(SUM($B34:$B$36,AV101,AV102)-MAX($B34:$B$36,AV101,AV102)-MIN($B34:$B$36,AV101,AV102))/3</f>
        <v>717.44166666666661</v>
      </c>
      <c r="AW110" s="25">
        <f>+(SUM($B34:$B$36,AW101,AW102)-MAX($B34:$B$36,AW101,AW102)-MIN($B34:$B$36,AW101,AW102))/3</f>
        <v>689.38333333333333</v>
      </c>
      <c r="AX110" s="25">
        <f>+(SUM($B34:$B$36,AX101,AX102)-MAX($B34:$B$36,AX101,AX102)-MIN($B34:$B$36,AX101,AX102))/3</f>
        <v>699.95666666666682</v>
      </c>
      <c r="AY110" s="25">
        <f>+(SUM($B34:$B$36,AY101,AY102)-MAX($B34:$B$36,AY101,AY102)-MIN($B34:$B$36,AY101,AY102))/3</f>
        <v>683.97799999999995</v>
      </c>
      <c r="AZ110" s="25">
        <f>+(SUM($B34:$B$36,AZ101,AZ102)-MAX($B34:$B$36,AZ101,AZ102)-MIN($B34:$B$36,AZ101,AZ102))/3</f>
        <v>644.98333333333346</v>
      </c>
      <c r="BA110" s="25">
        <f>+(SUM($B34:$B$36,BA101,BA102)-MAX($B34:$B$36,BA101,BA102)-MIN($B34:$B$36,BA101,BA102))/3</f>
        <v>741.41499999999996</v>
      </c>
      <c r="BB110" s="25">
        <f>+(SUM($B34:$B$36,BB101,BB102)-MAX($B34:$B$36,BB101,BB102)-MIN($B34:$B$36,BB101,BB102))/3</f>
        <v>678.09833333333347</v>
      </c>
      <c r="BC110" s="25">
        <f>+(SUM($B34:$B$36,BC101,BC102)-MAX($B34:$B$36,BC101,BC102)-MIN($B34:$B$36,BC101,BC102))/3</f>
        <v>632.1</v>
      </c>
      <c r="BD110" s="25">
        <f>+(SUM($B34:$B$36,BD101,BD102)-MAX($B34:$B$36,BD101,BD102)-MIN($B34:$B$36,BD101,BD102))/3</f>
        <v>621.10000000000014</v>
      </c>
      <c r="BE110" s="25">
        <f>+(SUM($B34:$B$36,BE101,BE102)-MAX($B34:$B$36,BE101,BE102)-MIN($B34:$B$36,BE101,BE102))/3</f>
        <v>659.65133333333335</v>
      </c>
      <c r="BF110" s="25">
        <f>+(SUM($B34:$B$36,BF101,BF102)-MAX($B34:$B$36,BF101,BF102)-MIN($B34:$B$36,BF101,BF102))/3</f>
        <v>621.1</v>
      </c>
      <c r="BG110" s="25">
        <f>+(SUM($B34:$B$36,BG101,BG102)-MAX($B34:$B$36,BG101,BG102)-MIN($B34:$B$36,BG101,BG102))/3</f>
        <v>758.93666666666661</v>
      </c>
      <c r="BH110" s="25">
        <f>+(SUM($B34:$B$36,BH101,BH102)-MAX($B34:$B$36,BH101,BH102)-MIN($B34:$B$36,BH101,BH102))/3</f>
        <v>621.10000000000014</v>
      </c>
      <c r="BI110" s="25">
        <f>+(SUM($B34:$B$36,BI101,BI102)-MAX($B34:$B$36,BI101,BI102)-MIN($B34:$B$36,BI101,BI102))/3</f>
        <v>657.00833333333333</v>
      </c>
      <c r="BJ110" s="25">
        <f>+(SUM($B34:$B$36,BJ101,BJ102)-MAX($B34:$B$36,BJ101,BJ102)-MIN($B34:$B$36,BJ101,BJ102))/3</f>
        <v>632.7399999999999</v>
      </c>
      <c r="BK110" s="25">
        <f>+(SUM($B34:$B$36,BK101,BK102)-MAX($B34:$B$36,BK101,BK102)-MIN($B34:$B$36,BK101,BK102))/3</f>
        <v>710.09</v>
      </c>
      <c r="BL110" s="25">
        <f>+(SUM($B34:$B$36,BL101,BL102)-MAX($B34:$B$36,BL101,BL102)-MIN($B34:$B$36,BL101,BL102))/3</f>
        <v>707.1</v>
      </c>
      <c r="BM110" s="25">
        <f>+(SUM($B34:$B$36,BM101,BM102)-MAX($B34:$B$36,BM101,BM102)-MIN($B34:$B$36,BM101,BM102))/3</f>
        <v>720.32499999999993</v>
      </c>
      <c r="BN110" s="25">
        <f>+(SUM($B34:$B$36,BN101,BN102)-MAX($B34:$B$36,BN101,BN102)-MIN($B34:$B$36,BN101,BN102))/3</f>
        <v>740.26333333333343</v>
      </c>
      <c r="BO110" s="25">
        <f>+(SUM($B34:$B$36,BO101,BO102)-MAX($B34:$B$36,BO101,BO102)-MIN($B34:$B$36,BO101,BO102))/3</f>
        <v>656.01833333333332</v>
      </c>
      <c r="BP110" s="25">
        <f>+(SUM($B34:$B$36,BP101,BP102)-MAX($B34:$B$36,BP101,BP102)-MIN($B34:$B$36,BP101,BP102))/3</f>
        <v>631.87666666666689</v>
      </c>
      <c r="BQ110" s="25">
        <f>+(SUM($B34:$B$36,BQ101,BQ102)-MAX($B34:$B$36,BQ101,BQ102)-MIN($B34:$B$36,BQ101,BQ102))/3</f>
        <v>720.89333333333332</v>
      </c>
      <c r="BR110" s="25">
        <f>+(SUM($B34:$B$36,BR101,BR102)-MAX($B34:$B$36,BR101,BR102)-MIN($B34:$B$36,BR101,BR102))/3</f>
        <v>621.09999999999991</v>
      </c>
      <c r="BS110" s="25">
        <f>+(SUM($B34:$B$36,BS101,BS102)-MAX($B34:$B$36,BS101,BS102)-MIN($B34:$B$36,BS101,BS102))/3</f>
        <v>694.57533333333333</v>
      </c>
      <c r="BT110" s="25">
        <f>+(SUM($B34:$B$36,BT101,BT102)-MAX($B34:$B$36,BT101,BT102)-MIN($B34:$B$36,BT101,BT102))/3</f>
        <v>637.59999999999991</v>
      </c>
      <c r="BU110" s="25">
        <f>+(SUM($B34:$B$36,BU101,BU102)-MAX($B34:$B$36,BU101,BU102)-MIN($B34:$B$36,BU101,BU102))/3</f>
        <v>621.1</v>
      </c>
      <c r="BV110" s="25">
        <f>+(SUM($B34:$B$36,BV101,BV102)-MAX($B34:$B$36,BV101,BV102)-MIN($B34:$B$36,BV101,BV102))/3</f>
        <v>621.1</v>
      </c>
      <c r="BW110" s="25">
        <f>+(SUM($B34:$B$36,BW101,BW102)-MAX($B34:$B$36,BW101,BW102)-MIN($B34:$B$36,BW101,BW102))/3</f>
        <v>717.94600000000003</v>
      </c>
      <c r="BX110" s="25">
        <f>+(SUM($B34:$B$36,BX101,BX102)-MAX($B34:$B$36,BX101,BX102)-MIN($B34:$B$36,BX101,BX102))/3</f>
        <v>686.46133333333353</v>
      </c>
      <c r="BY110" s="25">
        <f>+(SUM($B34:$B$36,BY101,BY102)-MAX($B34:$B$36,BY101,BY102)-MIN($B34:$B$36,BY101,BY102))/3</f>
        <v>645.4433333333335</v>
      </c>
      <c r="BZ110" s="25">
        <f>+(SUM($B34:$B$36,BZ101,BZ102)-MAX($B34:$B$36,BZ101,BZ102)-MIN($B34:$B$36,BZ101,BZ102))/3</f>
        <v>663.56899999999996</v>
      </c>
      <c r="CA110" s="25">
        <f>+(SUM($B34:$B$36,CA101,CA102)-MAX($B34:$B$36,CA101,CA102)-MIN($B34:$B$36,CA101,CA102))/3</f>
        <v>666.6</v>
      </c>
      <c r="CB110" s="25">
        <f>+(SUM($B34:$B$36,CB101,CB102)-MAX($B34:$B$36,CB101,CB102)-MIN($B34:$B$36,CB101,CB102))/3</f>
        <v>657.10000000000014</v>
      </c>
      <c r="CC110" s="25">
        <f>+(SUM($B34:$B$36,CC101,CC102)-MAX($B34:$B$36,CC101,CC102)-MIN($B34:$B$36,CC101,CC102))/3</f>
        <v>720.32499999999993</v>
      </c>
      <c r="CD110" s="25">
        <f>+(SUM($B34:$B$36,CD101,CD102)-MAX($B34:$B$36,CD101,CD102)-MIN($B34:$B$36,CD101,CD102))/3</f>
        <v>634.83666666666659</v>
      </c>
      <c r="CE110" s="25">
        <f>+(SUM($B34:$B$36,CE101,CE102)-MAX($B34:$B$36,CE101,CE102)-MIN($B34:$B$36,CE101,CE102))/3</f>
        <v>694.59999999999991</v>
      </c>
      <c r="CF110" s="25">
        <f>+(SUM($B34:$B$36,CF101,CF102)-MAX($B34:$B$36,CF101,CF102)-MIN($B34:$B$36,CF101,CF102))/3</f>
        <v>664.76666666666654</v>
      </c>
      <c r="CG110" s="25">
        <f>+(SUM($B34:$B$36,CG101,CG102)-MAX($B34:$B$36,CG101,CG102)-MIN($B34:$B$36,CG101,CG102))/3</f>
        <v>621.1</v>
      </c>
      <c r="CH110" s="25">
        <f>+(SUM($B34:$B$36,CH101,CH102)-MAX($B34:$B$36,CH101,CH102)-MIN($B34:$B$36,CH101,CH102))/3</f>
        <v>670.70999999999992</v>
      </c>
      <c r="CI110" s="25">
        <f>+(SUM($B34:$B$36,CI101,CI102)-MAX($B34:$B$36,CI101,CI102)-MIN($B34:$B$36,CI101,CI102))/3</f>
        <v>645.4433333333335</v>
      </c>
      <c r="CJ110" s="25">
        <f>+(SUM($B34:$B$36,CJ101,CJ102)-MAX($B34:$B$36,CJ101,CJ102)-MIN($B34:$B$36,CJ101,CJ102))/3</f>
        <v>650.59999999999991</v>
      </c>
      <c r="CK110" s="25">
        <f>+(SUM($B34:$B$36,CK101,CK102)-MAX($B34:$B$36,CK101,CK102)-MIN($B34:$B$36,CK101,CK102))/3</f>
        <v>656.57933333333324</v>
      </c>
      <c r="CL110" s="25">
        <f>+(SUM($B34:$B$36,CL101,CL102)-MAX($B34:$B$36,CL101,CL102)-MIN($B34:$B$36,CL101,CL102))/3</f>
        <v>711.72666666666657</v>
      </c>
      <c r="CM110" s="25">
        <f>+(SUM($B34:$B$36,CM101,CM102)-MAX($B34:$B$36,CM101,CM102)-MIN($B34:$B$36,CM101,CM102))/3</f>
        <v>726.7833333333333</v>
      </c>
      <c r="CN110" s="25">
        <f>+(SUM($B34:$B$36,CN101,CN102)-MAX($B34:$B$36,CN101,CN102)-MIN($B34:$B$36,CN101,CN102))/3</f>
        <v>644.08666666666659</v>
      </c>
      <c r="CO110" s="25">
        <f>+(SUM($B34:$B$36,CO101,CO102)-MAX($B34:$B$36,CO101,CO102)-MIN($B34:$B$36,CO101,CO102))/3</f>
        <v>631.6</v>
      </c>
      <c r="CP110" s="25">
        <f>+(SUM($B34:$B$36,CP101,CP102)-MAX($B34:$B$36,CP101,CP102)-MIN($B34:$B$36,CP101,CP102))/3</f>
        <v>687.15666666666664</v>
      </c>
      <c r="CQ110" s="25">
        <f>+(SUM($B34:$B$36,CQ101,CQ102)-MAX($B34:$B$36,CQ101,CQ102)-MIN($B34:$B$36,CQ101,CQ102))/3</f>
        <v>621.1</v>
      </c>
      <c r="CR110" s="25">
        <f>+(SUM($B34:$B$36,CR101,CR102)-MAX($B34:$B$36,CR101,CR102)-MIN($B34:$B$36,CR101,CR102))/3</f>
        <v>621.09999999999991</v>
      </c>
      <c r="CS110" s="25">
        <f>+(SUM($B34:$B$36,CS101,CS102)-MAX($B34:$B$36,CS101,CS102)-MIN($B34:$B$36,CS101,CS102))/3</f>
        <v>690.32333333333327</v>
      </c>
      <c r="CT110" s="25">
        <f>+(SUM($B34:$B$36,CT101,CT102)-MAX($B34:$B$36,CT101,CT102)-MIN($B34:$B$36,CT101,CT102))/3</f>
        <v>662.18533333333335</v>
      </c>
      <c r="CU110" s="25">
        <f>+(SUM($B34:$B$36,CU101,CU102)-MAX($B34:$B$36,CU101,CU102)-MIN($B34:$B$36,CU101,CU102))/3</f>
        <v>717.44166666666661</v>
      </c>
      <c r="CV110" s="25">
        <f>+(SUM($B34:$B$36,CV101,CV102)-MAX($B34:$B$36,CV101,CV102)-MIN($B34:$B$36,CV101,CV102))/3</f>
        <v>629.01666666666654</v>
      </c>
      <c r="CW110" s="25">
        <f>+(SUM($B34:$B$36,CW101,CW102)-MAX($B34:$B$36,CW101,CW102)-MIN($B34:$B$36,CW101,CW102))/3</f>
        <v>673.64666666666665</v>
      </c>
      <c r="CX110" s="25">
        <f>+(SUM($B34:$B$36,CX101,CX102)-MAX($B34:$B$36,CX101,CX102)-MIN($B34:$B$36,CX101,CX102))/3</f>
        <v>673.84833333333324</v>
      </c>
      <c r="CY110" s="25">
        <f>+(SUM($B34:$B$36,CY101,CY102)-MAX($B34:$B$36,CY101,CY102)-MIN($B34:$B$36,CY101,CY102))/3</f>
        <v>634.09666666666681</v>
      </c>
      <c r="CZ110" s="25">
        <f>+(SUM($B34:$B$36,CZ101,CZ102)-MAX($B34:$B$36,CZ101,CZ102)-MIN($B34:$B$36,CZ101,CZ102))/3</f>
        <v>720.3033333333334</v>
      </c>
      <c r="DA110" s="25">
        <f>+(SUM($B34:$B$36,DA101,DA102)-MAX($B34:$B$36,DA101,DA102)-MIN($B34:$B$36,DA101,DA102))/3</f>
        <v>621.1</v>
      </c>
      <c r="DB110" s="25">
        <f>+(SUM($B34:$B$36,DB101,DB102)-MAX($B34:$B$36,DB101,DB102)-MIN($B34:$B$36,DB101,DB102))/3</f>
        <v>710.47733333333338</v>
      </c>
      <c r="DC110" s="25">
        <f>+(SUM($B34:$B$36,DC101,DC102)-MAX($B34:$B$36,DC101,DC102)-MIN($B34:$B$36,DC101,DC102))/3</f>
        <v>659.84333333333336</v>
      </c>
      <c r="DD110" s="25">
        <f>+(SUM($B34:$B$36,DD101,DD102)-MAX($B34:$B$36,DD101,DD102)-MIN($B34:$B$36,DD101,DD102))/3</f>
        <v>688.59999999999991</v>
      </c>
      <c r="DE110" s="25">
        <f>+(SUM($B34:$B$36,DE101,DE102)-MAX($B34:$B$36,DE101,DE102)-MIN($B34:$B$36,DE101,DE102))/3</f>
        <v>675.09999999999991</v>
      </c>
      <c r="DF110" s="25">
        <f>+(SUM($B34:$B$36,DF101,DF102)-MAX($B34:$B$36,DF101,DF102)-MIN($B34:$B$36,DF101,DF102))/3</f>
        <v>741.51233333333323</v>
      </c>
      <c r="DG110" s="25">
        <f>+(SUM($B34:$B$36,DG101,DG102)-MAX($B34:$B$36,DG101,DG102)-MIN($B34:$B$36,DG101,DG102))/3</f>
        <v>650.21400000000006</v>
      </c>
      <c r="DH110" s="25">
        <f>+(SUM($B34:$B$36,DH101,DH102)-MAX($B34:$B$36,DH101,DH102)-MIN($B34:$B$36,DH101,DH102))/3</f>
        <v>633.23333333333346</v>
      </c>
      <c r="DI110" s="25">
        <f>+(SUM($B34:$B$36,DI101,DI102)-MAX($B34:$B$36,DI101,DI102)-MIN($B34:$B$36,DI101,DI102))/3</f>
        <v>646.09999999999991</v>
      </c>
      <c r="DJ110" s="25">
        <f>+(SUM($B34:$B$36,DJ101,DJ102)-MAX($B34:$B$36,DJ101,DJ102)-MIN($B34:$B$36,DJ101,DJ102))/3</f>
        <v>669.61666666666667</v>
      </c>
      <c r="DK110" s="25">
        <f>+(SUM($B34:$B$36,DK101,DK102)-MAX($B34:$B$36,DK101,DK102)-MIN($B34:$B$36,DK101,DK102))/3</f>
        <v>632.00000000000011</v>
      </c>
      <c r="DL110" s="25">
        <f>+(SUM($B34:$B$36,DL101,DL102)-MAX($B34:$B$36,DL101,DL102)-MIN($B34:$B$36,DL101,DL102))/3</f>
        <v>635.9466666666666</v>
      </c>
      <c r="DM110" s="25">
        <f>+(SUM($B34:$B$36,DM101,DM102)-MAX($B34:$B$36,DM101,DM102)-MIN($B34:$B$36,DM101,DM102))/3</f>
        <v>621.1</v>
      </c>
      <c r="DN110" s="25">
        <f>+(SUM($B34:$B$36,DN101,DN102)-MAX($B34:$B$36,DN101,DN102)-MIN($B34:$B$36,DN101,DN102))/3</f>
        <v>663.10000000000014</v>
      </c>
      <c r="DO110" s="25">
        <f>+(SUM($B34:$B$36,DO101,DO102)-MAX($B34:$B$36,DO101,DO102)-MIN($B34:$B$36,DO101,DO102))/3</f>
        <v>627.60000000000014</v>
      </c>
      <c r="DP110" s="25">
        <f>+(SUM($B34:$B$36,DP101,DP102)-MAX($B34:$B$36,DP101,DP102)-MIN($B34:$B$36,DP101,DP102))/3</f>
        <v>621.1</v>
      </c>
      <c r="DQ110" s="25">
        <f>+(SUM($B34:$B$36,DQ101,DQ102)-MAX($B34:$B$36,DQ101,DQ102)-MIN($B34:$B$36,DQ101,DQ102))/3</f>
        <v>625.58666666666659</v>
      </c>
      <c r="DR110" s="25">
        <f>+(SUM($B34:$B$36,DR101,DR102)-MAX($B34:$B$36,DR101,DR102)-MIN($B34:$B$36,DR101,DR102))/3</f>
        <v>697.23266666666666</v>
      </c>
      <c r="DS110" s="25">
        <f>+(SUM($B34:$B$36,DS101,DS102)-MAX($B34:$B$36,DS101,DS102)-MIN($B34:$B$36,DS101,DS102))/3</f>
        <v>702.1</v>
      </c>
      <c r="DT110" s="25">
        <f>+(SUM($B34:$B$36,DT101,DT102)-MAX($B34:$B$36,DT101,DT102)-MIN($B34:$B$36,DT101,DT102))/3</f>
        <v>629.5333333333333</v>
      </c>
      <c r="DU110" s="25">
        <f>+(SUM($B34:$B$36,DU101,DU102)-MAX($B34:$B$36,DU101,DU102)-MIN($B34:$B$36,DU101,DU102))/3</f>
        <v>713.88200000000006</v>
      </c>
      <c r="DV110" s="25">
        <f>+(SUM($B34:$B$36,DV101,DV102)-MAX($B34:$B$36,DV101,DV102)-MIN($B34:$B$36,DV101,DV102))/3</f>
        <v>653.09999999999991</v>
      </c>
      <c r="DW110" s="25">
        <f>+(SUM($B34:$B$36,DW101,DW102)-MAX($B34:$B$36,DW101,DW102)-MIN($B34:$B$36,DW101,DW102))/3</f>
        <v>677.7166666666667</v>
      </c>
      <c r="DX110" s="25">
        <f>+(SUM($B34:$B$36,DX101,DX102)-MAX($B34:$B$36,DX101,DX102)-MIN($B34:$B$36,DX101,DX102))/3</f>
        <v>683.1</v>
      </c>
      <c r="DY110" s="25">
        <f>+(SUM($B34:$B$36,DY101,DY102)-MAX($B34:$B$36,DY101,DY102)-MIN($B34:$B$36,DY101,DY102))/3</f>
        <v>621.09999999999991</v>
      </c>
      <c r="DZ110" s="25">
        <f>+(SUM($B34:$B$36,DZ101,DZ102)-MAX($B34:$B$36,DZ101,DZ102)-MIN($B34:$B$36,DZ101,DZ102))/3</f>
        <v>621.10000000000014</v>
      </c>
      <c r="EA110" s="25">
        <f>+(SUM($B34:$B$36,EA101,EA102)-MAX($B34:$B$36,EA101,EA102)-MIN($B34:$B$36,EA101,EA102))/3</f>
        <v>621.09999999999991</v>
      </c>
      <c r="EB110" s="25">
        <f>+(SUM($B34:$B$36,EB101,EB102)-MAX($B34:$B$36,EB101,EB102)-MIN($B34:$B$36,EB101,EB102))/3</f>
        <v>714.1</v>
      </c>
      <c r="EC110" s="25">
        <f>+(SUM($B34:$B$36,EC101,EC102)-MAX($B34:$B$36,EC101,EC102)-MIN($B34:$B$36,EC101,EC102))/3</f>
        <v>659.59999999999991</v>
      </c>
      <c r="ED110" s="25">
        <f>+(SUM($B34:$B$36,ED101,ED102)-MAX($B34:$B$36,ED101,ED102)-MIN($B34:$B$36,ED101,ED102))/3</f>
        <v>621.10000000000014</v>
      </c>
      <c r="EE110" s="25">
        <f>+(SUM($B34:$B$36,EE101,EE102)-MAX($B34:$B$36,EE101,EE102)-MIN($B34:$B$36,EE101,EE102))/3</f>
        <v>621.09999999999991</v>
      </c>
      <c r="EF110" s="25">
        <f>+(SUM($B34:$B$36,EF101,EF102)-MAX($B34:$B$36,EF101,EF102)-MIN($B34:$B$36,EF101,EF102))/3</f>
        <v>727.60166666666657</v>
      </c>
      <c r="EG110" s="25">
        <f>+(SUM($B34:$B$36,EG101,EG102)-MAX($B34:$B$36,EG101,EG102)-MIN($B34:$B$36,EG101,EG102))/3</f>
        <v>621.1</v>
      </c>
      <c r="EH110" s="25">
        <f>+(SUM($B34:$B$36,EH101,EH102)-MAX($B34:$B$36,EH101,EH102)-MIN($B34:$B$36,EH101,EH102))/3</f>
        <v>655.10000000000014</v>
      </c>
      <c r="EI110" s="25">
        <f>+(SUM($B34:$B$36,EI101,EI102)-MAX($B34:$B$36,EI101,EI102)-MIN($B34:$B$36,EI101,EI102))/3</f>
        <v>678.38333333333333</v>
      </c>
      <c r="EJ110" s="25">
        <f>+(SUM($B34:$B$36,EJ101,EJ102)-MAX($B34:$B$36,EJ101,EJ102)-MIN($B34:$B$36,EJ101,EJ102))/3</f>
        <v>622.62666666666689</v>
      </c>
      <c r="EK110" s="25">
        <f>+(SUM($B34:$B$36,EK101,EK102)-MAX($B34:$B$36,EK101,EK102)-MIN($B34:$B$36,EK101,EK102))/3</f>
        <v>663.09999999999991</v>
      </c>
      <c r="EL110" s="25">
        <f>+(SUM($B34:$B$36,EL101,EL102)-MAX($B34:$B$36,EL101,EL102)-MIN($B34:$B$36,EL101,EL102))/3</f>
        <v>680.10000000000014</v>
      </c>
      <c r="EM110" s="25">
        <f>+(SUM($B34:$B$36,EM101,EM102)-MAX($B34:$B$36,EM101,EM102)-MIN($B34:$B$36,EM101,EM102))/3</f>
        <v>621.09999999999991</v>
      </c>
      <c r="EN110" s="25">
        <f>+(SUM($B34:$B$36,EN101,EN102)-MAX($B34:$B$36,EN101,EN102)-MIN($B34:$B$36,EN101,EN102))/3</f>
        <v>621.1</v>
      </c>
      <c r="EO110" s="25">
        <f>+(SUM($B34:$B$36,EO101,EO102)-MAX($B34:$B$36,EO101,EO102)-MIN($B34:$B$36,EO101,EO102))/3</f>
        <v>724.39499999999998</v>
      </c>
      <c r="EP110" s="25">
        <f>+(SUM($B34:$B$36,EP101,EP102)-MAX($B34:$B$36,EP101,EP102)-MIN($B34:$B$36,EP101,EP102))/3</f>
        <v>649.51066666666657</v>
      </c>
      <c r="EQ110" s="25">
        <f>+(SUM($B34:$B$36,EQ101,EQ102)-MAX($B34:$B$36,EQ101,EQ102)-MIN($B34:$B$36,EQ101,EQ102))/3</f>
        <v>643.47000000000014</v>
      </c>
      <c r="ER110" s="25">
        <f>+(SUM($B34:$B$36,ER101,ER102)-MAX($B34:$B$36,ER101,ER102)-MIN($B34:$B$36,ER101,ER102))/3</f>
        <v>757.9050000000002</v>
      </c>
      <c r="ES110" s="25">
        <f>+(SUM($B34:$B$36,ES101,ES102)-MAX($B34:$B$36,ES101,ES102)-MIN($B34:$B$36,ES101,ES102))/3</f>
        <v>639.15333333333353</v>
      </c>
      <c r="ET110" s="25">
        <f>+(SUM($B34:$B$36,ET101,ET102)-MAX($B34:$B$36,ET101,ET102)-MIN($B34:$B$36,ET101,ET102))/3</f>
        <v>662.87</v>
      </c>
      <c r="EU110" s="25">
        <f>+(SUM($B34:$B$36,EU101,EU102)-MAX($B34:$B$36,EU101,EU102)-MIN($B34:$B$36,EU101,EU102))/3</f>
        <v>624.31733333333329</v>
      </c>
      <c r="EV110" s="25">
        <f>+(SUM($B34:$B$36,EV101,EV102)-MAX($B34:$B$36,EV101,EV102)-MIN($B34:$B$36,EV101,EV102))/3</f>
        <v>631.41133333333335</v>
      </c>
      <c r="EW110" s="25">
        <f>+(SUM($B34:$B$36,EW101,EW102)-MAX($B34:$B$36,EW101,EW102)-MIN($B34:$B$36,EW101,EW102))/3</f>
        <v>653.58633333333353</v>
      </c>
      <c r="EX110" s="25">
        <f>+(SUM($B34:$B$36,EX101,EX102)-MAX($B34:$B$36,EX101,EX102)-MIN($B34:$B$36,EX101,EX102))/3</f>
        <v>621.09999999999991</v>
      </c>
      <c r="EY110" s="25">
        <f>+(SUM($B34:$B$36,EY101,EY102)-MAX($B34:$B$36,EY101,EY102)-MIN($B34:$B$36,EY101,EY102))/3</f>
        <v>621.09999999999991</v>
      </c>
      <c r="EZ110" s="25">
        <f>+(SUM($B34:$B$36,EZ101,EZ102)-MAX($B34:$B$36,EZ101,EZ102)-MIN($B34:$B$36,EZ101,EZ102))/3</f>
        <v>651.75366666666662</v>
      </c>
      <c r="FA110" s="25">
        <f>+(SUM($B34:$B$36,FA101,FA102)-MAX($B34:$B$36,FA101,FA102)-MIN($B34:$B$36,FA101,FA102))/3</f>
        <v>749.64499999999998</v>
      </c>
      <c r="FB110" s="25">
        <f>+(SUM($B34:$B$36,FB101,FB102)-MAX($B34:$B$36,FB101,FB102)-MIN($B34:$B$36,FB101,FB102))/3</f>
        <v>652.30466666666678</v>
      </c>
      <c r="FC110" s="25">
        <f>+(SUM($B34:$B$36,FC101,FC102)-MAX($B34:$B$36,FC101,FC102)-MIN($B34:$B$36,FC101,FC102))/3</f>
        <v>784.53933333333327</v>
      </c>
      <c r="FD110" s="25">
        <f>+(SUM($B34:$B$36,FD101,FD102)-MAX($B34:$B$36,FD101,FD102)-MIN($B34:$B$36,FD101,FD102))/3</f>
        <v>684.6</v>
      </c>
      <c r="FE110" s="25">
        <f>+(SUM($B34:$B$36,FE101,FE102)-MAX($B34:$B$36,FE101,FE102)-MIN($B34:$B$36,FE101,FE102))/3</f>
        <v>663.20333333333338</v>
      </c>
      <c r="FF110" s="25">
        <f>+(SUM($B34:$B$36,FF101,FF102)-MAX($B34:$B$36,FF101,FF102)-MIN($B34:$B$36,FF101,FF102))/3</f>
        <v>676.41666666666686</v>
      </c>
      <c r="FG110" s="25">
        <f>+(SUM($B34:$B$36,FG101,FG102)-MAX($B34:$B$36,FG101,FG102)-MIN($B34:$B$36,FG101,FG102))/3</f>
        <v>651.43000000000018</v>
      </c>
      <c r="FH110" s="25">
        <f>+(SUM($B34:$B$36,FH101,FH102)-MAX($B34:$B$36,FH101,FH102)-MIN($B34:$B$36,FH101,FH102))/3</f>
        <v>623.26333333333343</v>
      </c>
      <c r="FI110" s="25">
        <f>+(SUM($B34:$B$36,FI101,FI102)-MAX($B34:$B$36,FI101,FI102)-MIN($B34:$B$36,FI101,FI102))/3</f>
        <v>641.49666666666678</v>
      </c>
      <c r="FJ110" s="25">
        <f>+(SUM($B34:$B$36,FJ101,FJ102)-MAX($B34:$B$36,FJ101,FJ102)-MIN($B34:$B$36,FJ101,FJ102))/3</f>
        <v>627.68333333333328</v>
      </c>
      <c r="FK110" s="25">
        <f>+(SUM($B34:$B$36,FK101,FK102)-MAX($B34:$B$36,FK101,FK102)-MIN($B34:$B$36,FK101,FK102))/3</f>
        <v>621.09999999999991</v>
      </c>
      <c r="FL110" s="25">
        <f>+(SUM($B34:$B$36,FL101,FL102)-MAX($B34:$B$36,FL101,FL102)-MIN($B34:$B$36,FL101,FL102))/3</f>
        <v>770.18899999999996</v>
      </c>
      <c r="FM110" s="25">
        <f>+(SUM($B34:$B$36,FM101,FM102)-MAX($B34:$B$36,FM101,FM102)-MIN($B34:$B$36,FM101,FM102))/3</f>
        <v>645.23833333333323</v>
      </c>
      <c r="FN110" s="25">
        <f>+(SUM($B34:$B$36,FN101,FN102)-MAX($B34:$B$36,FN101,FN102)-MIN($B34:$B$36,FN101,FN102))/3</f>
        <v>646.51333333333343</v>
      </c>
      <c r="FO110" s="25">
        <f>+(SUM($B34:$B$36,FO101,FO102)-MAX($B34:$B$36,FO101,FO102)-MIN($B34:$B$36,FO101,FO102))/3</f>
        <v>621.1</v>
      </c>
      <c r="FP110" s="25">
        <f>+(SUM($B34:$B$36,FP101,FP102)-MAX($B34:$B$36,FP101,FP102)-MIN($B34:$B$36,FP101,FP102))/3</f>
        <v>710.09999999999991</v>
      </c>
      <c r="FQ110" s="25">
        <f>+(SUM($B34:$B$36,FQ101,FQ102)-MAX($B34:$B$36,FQ101,FQ102)-MIN($B34:$B$36,FQ101,FQ102))/3</f>
        <v>643.22333333333347</v>
      </c>
      <c r="FR110" s="25">
        <f>+(SUM($B34:$B$36,FR101,FR102)-MAX($B34:$B$36,FR101,FR102)-MIN($B34:$B$36,FR101,FR102))/3</f>
        <v>621.1</v>
      </c>
      <c r="FS110" s="25">
        <f>+(SUM($B34:$B$36,FS101,FS102)-MAX($B34:$B$36,FS101,FS102)-MIN($B34:$B$36,FS101,FS102))/3</f>
        <v>691.2833333333333</v>
      </c>
      <c r="FT110" s="25">
        <f>+(SUM($B34:$B$36,FT101,FT102)-MAX($B34:$B$36,FT101,FT102)-MIN($B34:$B$36,FT101,FT102))/3</f>
        <v>667.30233333333319</v>
      </c>
      <c r="FU110" s="25">
        <f>+(SUM($B34:$B$36,FU101,FU102)-MAX($B34:$B$36,FU101,FU102)-MIN($B34:$B$36,FU101,FU102))/3</f>
        <v>677.68100000000004</v>
      </c>
      <c r="FV110" s="25">
        <f>+(SUM($B34:$B$36,FV101,FV102)-MAX($B34:$B$36,FV101,FV102)-MIN($B34:$B$36,FV101,FV102))/3</f>
        <v>637.5333333333333</v>
      </c>
      <c r="FW110" s="25">
        <f>+(SUM($B34:$B$36,FW101,FW102)-MAX($B34:$B$36,FW101,FW102)-MIN($B34:$B$36,FW101,FW102))/3</f>
        <v>645.34666666666681</v>
      </c>
      <c r="FX110" s="25">
        <f>+(SUM($B34:$B$36,FX101,FX102)-MAX($B34:$B$36,FX101,FX102)-MIN($B34:$B$36,FX101,FX102))/3</f>
        <v>673.95533333333344</v>
      </c>
      <c r="FY110" s="25">
        <f>+(SUM($B34:$B$36,FY101,FY102)-MAX($B34:$B$36,FY101,FY102)-MIN($B34:$B$36,FY101,FY102))/3</f>
        <v>686.73166666666668</v>
      </c>
      <c r="FZ110" s="25">
        <f>+(SUM($B34:$B$36,FZ101,FZ102)-MAX($B34:$B$36,FZ101,FZ102)-MIN($B34:$B$36,FZ101,FZ102))/3</f>
        <v>621.09999999999991</v>
      </c>
      <c r="GA110" s="25">
        <f>+(SUM($B34:$B$36,GA101,GA102)-MAX($B34:$B$36,GA101,GA102)-MIN($B34:$B$36,GA101,GA102))/3</f>
        <v>628.0920000000001</v>
      </c>
      <c r="GB110" s="25">
        <f>+(SUM($B34:$B$36,GB101,GB102)-MAX($B34:$B$36,GB101,GB102)-MIN($B34:$B$36,GB101,GB102))/3</f>
        <v>631.75333333333322</v>
      </c>
      <c r="GC110" s="25">
        <f>+(SUM($B34:$B$36,GC101,GC102)-MAX($B34:$B$36,GC101,GC102)-MIN($B34:$B$36,GC101,GC102))/3</f>
        <v>668.67933333333337</v>
      </c>
      <c r="GD110" s="25">
        <f>+(SUM($B34:$B$36,GD101,GD102)-MAX($B34:$B$36,GD101,GD102)-MIN($B34:$B$36,GD101,GD102))/3</f>
        <v>621.09999999999991</v>
      </c>
      <c r="GE110" s="25">
        <f>+(SUM($B34:$B$36,GE101,GE102)-MAX($B34:$B$36,GE101,GE102)-MIN($B34:$B$36,GE101,GE102))/3</f>
        <v>651.32733333333351</v>
      </c>
      <c r="GF110" s="25">
        <f>+(SUM($B34:$B$36,GF101,GF102)-MAX($B34:$B$36,GF101,GF102)-MIN($B34:$B$36,GF101,GF102))/3</f>
        <v>621.1</v>
      </c>
      <c r="GG110" s="25">
        <f>+(SUM($B34:$B$36,GG101,GG102)-MAX($B34:$B$36,GG101,GG102)-MIN($B34:$B$36,GG101,GG102))/3</f>
        <v>678.59999999999991</v>
      </c>
      <c r="GH110" s="25">
        <f>+(SUM($B34:$B$36,GH101,GH102)-MAX($B34:$B$36,GH101,GH102)-MIN($B34:$B$36,GH101,GH102))/3</f>
        <v>631.2600000000001</v>
      </c>
      <c r="GI110" s="25">
        <f>+(SUM($B34:$B$36,GI101,GI102)-MAX($B34:$B$36,GI101,GI102)-MIN($B34:$B$36,GI101,GI102))/3</f>
        <v>646.89666666666665</v>
      </c>
      <c r="GJ110" s="25">
        <f>+(SUM($B34:$B$36,GJ101,GJ102)-MAX($B34:$B$36,GJ101,GJ102)-MIN($B34:$B$36,GJ101,GJ102))/3</f>
        <v>676.6</v>
      </c>
      <c r="GK110" s="25">
        <f>+(SUM($B34:$B$36,GK101,GK102)-MAX($B34:$B$36,GK101,GK102)-MIN($B34:$B$36,GK101,GK102))/3</f>
        <v>653.1</v>
      </c>
      <c r="GL110" s="25">
        <f>+(SUM($B34:$B$36,GL101,GL102)-MAX($B34:$B$36,GL101,GL102)-MIN($B34:$B$36,GL101,GL102))/3</f>
        <v>638.60000000000014</v>
      </c>
      <c r="GM110" s="25">
        <f>+(SUM($B34:$B$36,GM101,GM102)-MAX($B34:$B$36,GM101,GM102)-MIN($B34:$B$36,GM101,GM102))/3</f>
        <v>704.49666666666678</v>
      </c>
      <c r="GN110" s="25">
        <f>+(SUM($B34:$B$36,GN101,GN102)-MAX($B34:$B$36,GN101,GN102)-MIN($B34:$B$36,GN101,GN102))/3</f>
        <v>637.05666666666684</v>
      </c>
      <c r="GO110" s="25">
        <f>+(SUM($B34:$B$36,GO101,GO102)-MAX($B34:$B$36,GO101,GO102)-MIN($B34:$B$36,GO101,GO102))/3</f>
        <v>642.60666666666668</v>
      </c>
      <c r="GP110" s="25">
        <f>+(SUM($B34:$B$36,GP101,GP102)-MAX($B34:$B$36,GP101,GP102)-MIN($B34:$B$36,GP101,GP102))/3</f>
        <v>668.92</v>
      </c>
      <c r="GQ110" s="25">
        <f>+(SUM($B34:$B$36,GQ101,GQ102)-MAX($B34:$B$36,GQ101,GQ102)-MIN($B34:$B$36,GQ101,GQ102))/3</f>
        <v>642.85333333333335</v>
      </c>
      <c r="GR110" s="25">
        <f>+(SUM($B34:$B$36,GR101,GR102)-MAX($B34:$B$36,GR101,GR102)-MIN($B34:$B$36,GR101,GR102))/3</f>
        <v>641.62</v>
      </c>
      <c r="GS110" s="25">
        <f>+(SUM($B34:$B$36,GS101,GS102)-MAX($B34:$B$36,GS101,GS102)-MIN($B34:$B$36,GS101,GS102))/3</f>
        <v>693.89333333333332</v>
      </c>
      <c r="GT110" s="25">
        <f>+(SUM($B34:$B$36,GT101,GT102)-MAX($B34:$B$36,GT101,GT102)-MIN($B34:$B$36,GT101,GT102))/3</f>
        <v>741.29166666666663</v>
      </c>
      <c r="GU110" s="25">
        <f>+(SUM($B34:$B$36,GU101,GU102)-MAX($B34:$B$36,GU101,GU102)-MIN($B34:$B$36,GU101,GU102))/3</f>
        <v>621.09999999999991</v>
      </c>
      <c r="GV110" s="25">
        <f>+(SUM($B34:$B$36,GV101,GV102)-MAX($B34:$B$36,GV101,GV102)-MIN($B34:$B$36,GV101,GV102))/3</f>
        <v>621.1</v>
      </c>
      <c r="GW110" s="25">
        <f>+(SUM($B34:$B$36,GW101,GW102)-MAX($B34:$B$36,GW101,GW102)-MIN($B34:$B$36,GW101,GW102))/3</f>
        <v>640.60000000000014</v>
      </c>
      <c r="GX110" s="25">
        <f>+(SUM($B34:$B$36,GX101,GX102)-MAX($B34:$B$36,GX101,GX102)-MIN($B34:$B$36,GX101,GX102))/3</f>
        <v>651.4899999999999</v>
      </c>
      <c r="GY110" s="25">
        <f>+(SUM($B34:$B$36,GY101,GY102)-MAX($B34:$B$36,GY101,GY102)-MIN($B34:$B$36,GY101,GY102))/3</f>
        <v>629.65666666666664</v>
      </c>
      <c r="GZ110" s="25">
        <f>+(SUM($B34:$B$36,GZ101,GZ102)-MAX($B34:$B$36,GZ101,GZ102)-MIN($B34:$B$36,GZ101,GZ102))/3</f>
        <v>640.47833333333335</v>
      </c>
      <c r="HA110" s="25">
        <f>+(SUM($B34:$B$36,HA101,HA102)-MAX($B34:$B$36,HA101,HA102)-MIN($B34:$B$36,HA101,HA102))/3</f>
        <v>621.1</v>
      </c>
      <c r="HB110" s="25">
        <f>+(SUM($B34:$B$36,HB101,HB102)-MAX($B34:$B$36,HB101,HB102)-MIN($B34:$B$36,HB101,HB102))/3</f>
        <v>694.97333333333347</v>
      </c>
      <c r="HC110" s="25">
        <f>+(SUM($B34:$B$36,HC101,HC102)-MAX($B34:$B$36,HC101,HC102)-MIN($B34:$B$36,HC101,HC102))/3</f>
        <v>675.37833333333322</v>
      </c>
      <c r="HD110" s="25">
        <f>+(SUM($B34:$B$36,HD101,HD102)-MAX($B34:$B$36,HD101,HD102)-MIN($B34:$B$36,HD101,HD102))/3</f>
        <v>702.41</v>
      </c>
      <c r="HE110" s="25">
        <f>+(SUM($B34:$B$36,HE101,HE102)-MAX($B34:$B$36,HE101,HE102)-MIN($B34:$B$36,HE101,HE102))/3</f>
        <v>677.1</v>
      </c>
      <c r="HF110" s="25">
        <f>+(SUM($B34:$B$36,HF101,HF102)-MAX($B34:$B$36,HF101,HF102)-MIN($B34:$B$36,HF101,HF102))/3</f>
        <v>629.5333333333333</v>
      </c>
      <c r="HG110" s="25">
        <f>+(SUM($B34:$B$36,HG101,HG102)-MAX($B34:$B$36,HG101,HG102)-MIN($B34:$B$36,HG101,HG102))/3</f>
        <v>665.9899999999999</v>
      </c>
      <c r="HH110" s="25">
        <f>+(SUM($B34:$B$36,HH101,HH102)-MAX($B34:$B$36,HH101,HH102)-MIN($B34:$B$36,HH101,HH102))/3</f>
        <v>621.1</v>
      </c>
      <c r="HI110" s="25">
        <f>+(SUM($B34:$B$36,HI101,HI102)-MAX($B34:$B$36,HI101,HI102)-MIN($B34:$B$36,HI101,HI102))/3</f>
        <v>657.77666666666676</v>
      </c>
      <c r="HJ110" s="25">
        <f>+(SUM($B34:$B$36,HJ101,HJ102)-MAX($B34:$B$36,HJ101,HJ102)-MIN($B34:$B$36,HJ101,HJ102))/3</f>
        <v>635.11866666666674</v>
      </c>
      <c r="HK110" s="25">
        <f>+(SUM($B34:$B$36,HK101,HK102)-MAX($B34:$B$36,HK101,HK102)-MIN($B34:$B$36,HK101,HK102))/3</f>
        <v>745.4473333333334</v>
      </c>
      <c r="HL110" s="25">
        <f>+(SUM($B34:$B$36,HL101,HL102)-MAX($B34:$B$36,HL101,HL102)-MIN($B34:$B$36,HL101,HL102))/3</f>
        <v>717.44166666666661</v>
      </c>
      <c r="HM110" s="25">
        <f>+(SUM($B34:$B$36,HM101,HM102)-MAX($B34:$B$36,HM101,HM102)-MIN($B34:$B$36,HM101,HM102))/3</f>
        <v>634.97566666666671</v>
      </c>
      <c r="HN110" s="25">
        <f>+(SUM($B34:$B$36,HN101,HN102)-MAX($B34:$B$36,HN101,HN102)-MIN($B34:$B$36,HN101,HN102))/3</f>
        <v>723.4083333333333</v>
      </c>
      <c r="HO110" s="25">
        <f>+(SUM($B34:$B$36,HO101,HO102)-MAX($B34:$B$36,HO101,HO102)-MIN($B34:$B$36,HO101,HO102))/3</f>
        <v>701.12666666666689</v>
      </c>
      <c r="HP110" s="25">
        <f>+(SUM($B34:$B$36,HP101,HP102)-MAX($B34:$B$36,HP101,HP102)-MIN($B34:$B$36,HP101,HP102))/3</f>
        <v>681.93333333333328</v>
      </c>
      <c r="HQ110" s="25">
        <f>+(SUM($B34:$B$36,HQ101,HQ102)-MAX($B34:$B$36,HQ101,HQ102)-MIN($B34:$B$36,HQ101,HQ102))/3</f>
        <v>625.2166666666667</v>
      </c>
      <c r="HR110" s="25">
        <f>+(SUM($B34:$B$36,HR101,HR102)-MAX($B34:$B$36,HR101,HR102)-MIN($B34:$B$36,HR101,HR102))/3</f>
        <v>692.11333333333323</v>
      </c>
      <c r="HS110" s="25">
        <f>+(SUM($B34:$B$36,HS101,HS102)-MAX($B34:$B$36,HS101,HS102)-MIN($B34:$B$36,HS101,HS102))/3</f>
        <v>621.76333333333343</v>
      </c>
      <c r="HT110" s="25">
        <f>+(SUM($B34:$B$36,HT101,HT102)-MAX($B34:$B$36,HT101,HT102)-MIN($B34:$B$36,HT101,HT102))/3</f>
        <v>720.32499999999993</v>
      </c>
      <c r="HU110" s="25">
        <f>+(SUM($B34:$B$36,HU101,HU102)-MAX($B34:$B$36,HU101,HU102)-MIN($B34:$B$36,HU101,HU102))/3</f>
        <v>674.6</v>
      </c>
      <c r="HV110" s="25">
        <f>+(SUM($B34:$B$36,HV101,HV102)-MAX($B34:$B$36,HV101,HV102)-MIN($B34:$B$36,HV101,HV102))/3</f>
        <v>621.1</v>
      </c>
      <c r="HW110" s="25">
        <f>+(SUM($B34:$B$36,HW101,HW102)-MAX($B34:$B$36,HW101,HW102)-MIN($B34:$B$36,HW101,HW102))/3</f>
        <v>693.09999999999991</v>
      </c>
      <c r="HX110" s="25">
        <f>+(SUM($B34:$B$36,HX101,HX102)-MAX($B34:$B$36,HX101,HX102)-MIN($B34:$B$36,HX101,HX102))/3</f>
        <v>623.61333333333323</v>
      </c>
      <c r="HY110" s="25">
        <f>+(SUM($B34:$B$36,HY101,HY102)-MAX($B34:$B$36,HY101,HY102)-MIN($B34:$B$36,HY101,HY102))/3</f>
        <v>630.1</v>
      </c>
      <c r="HZ110" s="25">
        <f>+(SUM($B34:$B$36,HZ101,HZ102)-MAX($B34:$B$36,HZ101,HZ102)-MIN($B34:$B$36,HZ101,HZ102))/3</f>
        <v>704.35833333333346</v>
      </c>
      <c r="IA110" s="25">
        <f>+(SUM($B34:$B$36,IA101,IA102)-MAX($B34:$B$36,IA101,IA102)-MIN($B34:$B$36,IA101,IA102))/3</f>
        <v>627.68333333333328</v>
      </c>
      <c r="IB110" s="25">
        <f>+(SUM($B34:$B$36,IB101,IB102)-MAX($B34:$B$36,IB101,IB102)-MIN($B34:$B$36,IB101,IB102))/3</f>
        <v>722.66166666666652</v>
      </c>
      <c r="IC110" s="25">
        <f>+(SUM($B34:$B$36,IC101,IC102)-MAX($B34:$B$36,IC101,IC102)-MIN($B34:$B$36,IC101,IC102))/3</f>
        <v>653.48233333333326</v>
      </c>
      <c r="ID110" s="25">
        <f>+(SUM($B34:$B$36,ID101,ID102)-MAX($B34:$B$36,ID101,ID102)-MIN($B34:$B$36,ID101,ID102))/3</f>
        <v>621.1</v>
      </c>
      <c r="IE110" s="25">
        <f>+(SUM($B34:$B$36,IE101,IE102)-MAX($B34:$B$36,IE101,IE102)-MIN($B34:$B$36,IE101,IE102))/3</f>
        <v>629.16333333333341</v>
      </c>
      <c r="IF110" s="25">
        <f>+(SUM($B34:$B$36,IF101,IF102)-MAX($B34:$B$36,IF101,IF102)-MIN($B34:$B$36,IF101,IF102))/3</f>
        <v>621.1</v>
      </c>
      <c r="IG110" s="25">
        <f>+(SUM($B34:$B$36,IG101,IG102)-MAX($B34:$B$36,IG101,IG102)-MIN($B34:$B$36,IG101,IG102))/3</f>
        <v>655.8033333333334</v>
      </c>
      <c r="IH110" s="25">
        <f>+(SUM($B34:$B$36,IH101,IH102)-MAX($B34:$B$36,IH101,IH102)-MIN($B34:$B$36,IH101,IH102))/3</f>
        <v>634.22000000000014</v>
      </c>
      <c r="II110" s="25">
        <f>+(SUM($B34:$B$36,II101,II102)-MAX($B34:$B$36,II101,II102)-MIN($B34:$B$36,II101,II102))/3</f>
        <v>653.09999999999991</v>
      </c>
      <c r="IJ110" s="25">
        <f>+(SUM($B34:$B$36,IJ101,IJ102)-MAX($B34:$B$36,IJ101,IJ102)-MIN($B34:$B$36,IJ101,IJ102))/3</f>
        <v>689.59999999999991</v>
      </c>
      <c r="IK110" s="25">
        <f>+(SUM($B34:$B$36,IK101,IK102)-MAX($B34:$B$36,IK101,IK102)-MIN($B34:$B$36,IK101,IK102))/3</f>
        <v>634.1</v>
      </c>
      <c r="IL110" s="25">
        <f>+(SUM($B34:$B$36,IL101,IL102)-MAX($B34:$B$36,IL101,IL102)-MIN($B34:$B$36,IL101,IL102))/3</f>
        <v>670.22933333333322</v>
      </c>
      <c r="IM110" s="25">
        <f>+(SUM($B34:$B$36,IM101,IM102)-MAX($B34:$B$36,IM101,IM102)-MIN($B34:$B$36,IM101,IM102))/3</f>
        <v>637.05666666666684</v>
      </c>
      <c r="IN110" s="25">
        <f>+(SUM($B34:$B$36,IN101,IN102)-MAX($B34:$B$36,IN101,IN102)-MIN($B34:$B$36,IN101,IN102))/3</f>
        <v>646.56733333333329</v>
      </c>
      <c r="IO110" s="25">
        <f>+(SUM($B34:$B$36,IO101,IO102)-MAX($B34:$B$36,IO101,IO102)-MIN($B34:$B$36,IO101,IO102))/3</f>
        <v>658.10333333333335</v>
      </c>
      <c r="IP110" s="25">
        <f>+(SUM($B34:$B$36,IP101,IP102)-MAX($B34:$B$36,IP101,IP102)-MIN($B34:$B$36,IP101,IP102))/3</f>
        <v>640.1</v>
      </c>
      <c r="IQ110" s="25">
        <f>+(SUM($B34:$B$36,IQ101,IQ102)-MAX($B34:$B$36,IQ101,IQ102)-MIN($B34:$B$36,IQ101,IQ102))/3</f>
        <v>643.59333333333336</v>
      </c>
      <c r="IR110" s="25">
        <f>+(SUM($B34:$B$36,IR101,IR102)-MAX($B34:$B$36,IR101,IR102)-MIN($B34:$B$36,IR101,IR102))/3</f>
        <v>660.6</v>
      </c>
      <c r="IS110" s="25">
        <f>+(SUM($B34:$B$36,IS101,IS102)-MAX($B34:$B$36,IS101,IS102)-MIN($B34:$B$36,IS101,IS102))/3</f>
        <v>734.5533333333334</v>
      </c>
      <c r="IT110" s="25">
        <f>+(SUM($B34:$B$36,IT101,IT102)-MAX($B34:$B$36,IT101,IT102)-MIN($B34:$B$36,IT101,IT102))/3</f>
        <v>645.00033333333329</v>
      </c>
      <c r="IU110" s="25">
        <f>+(SUM($B34:$B$36,IU101,IU102)-MAX($B34:$B$36,IU101,IU102)-MIN($B34:$B$36,IU101,IU102))/3</f>
        <v>634.34333333333336</v>
      </c>
      <c r="IV110" s="25">
        <f>+(SUM($B34:$B$36,IV101,IV102)-MAX($B34:$B$36,IV101,IV102)-MIN($B34:$B$36,IV101,IV102))/3</f>
        <v>621.09999999999991</v>
      </c>
      <c r="IW110" s="25">
        <f>+(SUM($B34:$B$36,IW101,IW102)-MAX($B34:$B$36,IW101,IW102)-MIN($B34:$B$36,IW101,IW102))/3</f>
        <v>621.10000000000014</v>
      </c>
      <c r="IX110" s="25">
        <f>+(SUM($B34:$B$36,IX101,IX102)-MAX($B34:$B$36,IX101,IX102)-MIN($B34:$B$36,IX101,IX102))/3</f>
        <v>694.35199999999998</v>
      </c>
      <c r="IY110" s="25">
        <f>+(SUM($B34:$B$36,IY101,IY102)-MAX($B34:$B$36,IY101,IY102)-MIN($B34:$B$36,IY101,IY102))/3</f>
        <v>671.89666666666665</v>
      </c>
      <c r="IZ110" s="25">
        <f>+(SUM($B34:$B$36,IZ101,IZ102)-MAX($B34:$B$36,IZ101,IZ102)-MIN($B34:$B$36,IZ101,IZ102))/3</f>
        <v>685.0680000000001</v>
      </c>
      <c r="JA110" s="25">
        <f>+(SUM($B34:$B$36,JA101,JA102)-MAX($B34:$B$36,JA101,JA102)-MIN($B34:$B$36,JA101,JA102))/3</f>
        <v>673.97333333333347</v>
      </c>
      <c r="JB110" s="25">
        <f>+(SUM($B34:$B$36,JB101,JB102)-MAX($B34:$B$36,JB101,JB102)-MIN($B34:$B$36,JB101,JB102))/3</f>
        <v>664.88333333333333</v>
      </c>
      <c r="JC110" s="25">
        <f>+(SUM($B34:$B$36,JC101,JC102)-MAX($B34:$B$36,JC101,JC102)-MIN($B34:$B$36,JC101,JC102))/3</f>
        <v>677.95999999999992</v>
      </c>
      <c r="JD110" s="25">
        <f>+(SUM($B34:$B$36,JD101,JD102)-MAX($B34:$B$36,JD101,JD102)-MIN($B34:$B$36,JD101,JD102))/3</f>
        <v>651.6</v>
      </c>
      <c r="JE110" s="25">
        <f>+(SUM($B34:$B$36,JE101,JE102)-MAX($B34:$B$36,JE101,JE102)-MIN($B34:$B$36,JE101,JE102))/3</f>
        <v>656.70666666666682</v>
      </c>
      <c r="JF110" s="25">
        <f>+(SUM($B34:$B$36,JF101,JF102)-MAX($B34:$B$36,JF101,JF102)-MIN($B34:$B$36,JF101,JF102))/3</f>
        <v>660.22666666666657</v>
      </c>
      <c r="JG110" s="25">
        <f>+(SUM($B34:$B$36,JG101,JG102)-MAX($B34:$B$36,JG101,JG102)-MIN($B34:$B$36,JG101,JG102))/3</f>
        <v>696.89333333333332</v>
      </c>
      <c r="JH110" s="25">
        <f>+(SUM($B34:$B$36,JH101,JH102)-MAX($B34:$B$36,JH101,JH102)-MIN($B34:$B$36,JH101,JH102))/3</f>
        <v>644.33333333333348</v>
      </c>
      <c r="JI110" s="25">
        <f>+(SUM($B34:$B$36,JI101,JI102)-MAX($B34:$B$36,JI101,JI102)-MIN($B34:$B$36,JI101,JI102))/3</f>
        <v>649.91999999999996</v>
      </c>
      <c r="JJ110" s="25">
        <f>+(SUM($B34:$B$36,JJ101,JJ102)-MAX($B34:$B$36,JJ101,JJ102)-MIN($B34:$B$36,JJ101,JJ102))/3</f>
        <v>621.09999999999991</v>
      </c>
      <c r="JK110" s="25">
        <f>+(SUM($B34:$B$36,JK101,JK102)-MAX($B34:$B$36,JK101,JK102)-MIN($B34:$B$36,JK101,JK102))/3</f>
        <v>623.12</v>
      </c>
      <c r="JL110" s="25">
        <f>+(SUM($B34:$B$36,JL101,JL102)-MAX($B34:$B$36,JL101,JL102)-MIN($B34:$B$36,JL101,JL102))/3</f>
        <v>665.59999999999991</v>
      </c>
      <c r="JM110" s="25">
        <f>+(SUM($B34:$B$36,JM101,JM102)-MAX($B34:$B$36,JM101,JM102)-MIN($B34:$B$36,JM101,JM102))/3</f>
        <v>652.75733333333346</v>
      </c>
      <c r="JN110" s="25">
        <f>+(SUM($B34:$B$36,JN101,JN102)-MAX($B34:$B$36,JN101,JN102)-MIN($B34:$B$36,JN101,JN102))/3</f>
        <v>633.86333333333323</v>
      </c>
      <c r="JO110" s="25">
        <f>+(SUM($B34:$B$36,JO101,JO102)-MAX($B34:$B$36,JO101,JO102)-MIN($B34:$B$36,JO101,JO102))/3</f>
        <v>664.87933333333342</v>
      </c>
      <c r="JP110" s="25">
        <f>+(SUM($B34:$B$36,JP101,JP102)-MAX($B34:$B$36,JP101,JP102)-MIN($B34:$B$36,JP101,JP102))/3</f>
        <v>621.09999999999991</v>
      </c>
      <c r="JQ110" s="25">
        <f>+(SUM($B34:$B$36,JQ101,JQ102)-MAX($B34:$B$36,JQ101,JQ102)-MIN($B34:$B$36,JQ101,JQ102))/3</f>
        <v>643.40700000000004</v>
      </c>
      <c r="JR110" s="25">
        <f>+(SUM($B34:$B$36,JR101,JR102)-MAX($B34:$B$36,JR101,JR102)-MIN($B34:$B$36,JR101,JR102))/3</f>
        <v>630.64333333333332</v>
      </c>
      <c r="JS110" s="25">
        <f>+(SUM($B34:$B$36,JS101,JS102)-MAX($B34:$B$36,JS101,JS102)-MIN($B34:$B$36,JS101,JS102))/3</f>
        <v>641.07666666666671</v>
      </c>
      <c r="JT110" s="25">
        <f>+(SUM($B34:$B$36,JT101,JT102)-MAX($B34:$B$36,JT101,JT102)-MIN($B34:$B$36,JT101,JT102))/3</f>
        <v>638.41333333333341</v>
      </c>
      <c r="JU110" s="25">
        <f>+(SUM($B34:$B$36,JU101,JU102)-MAX($B34:$B$36,JU101,JU102)-MIN($B34:$B$36,JU101,JU102))/3</f>
        <v>621.09999999999991</v>
      </c>
      <c r="JV110" s="25">
        <f>+(SUM($B34:$B$36,JV101,JV102)-MAX($B34:$B$36,JV101,JV102)-MIN($B34:$B$36,JV101,JV102))/3</f>
        <v>661.44166666666672</v>
      </c>
      <c r="JW110" s="25">
        <f>+(SUM($B34:$B$36,JW101,JW102)-MAX($B34:$B$36,JW101,JW102)-MIN($B34:$B$36,JW101,JW102))/3</f>
        <v>632.53133333333346</v>
      </c>
      <c r="JX110" s="25">
        <f>+(SUM($B34:$B$36,JX101,JX102)-MAX($B34:$B$36,JX101,JX102)-MIN($B34:$B$36,JX101,JX102))/3</f>
        <v>694.15499999999986</v>
      </c>
      <c r="JY110" s="25">
        <f>+(SUM($B34:$B$36,JY101,JY102)-MAX($B34:$B$36,JY101,JY102)-MIN($B34:$B$36,JY101,JY102))/3</f>
        <v>690.59999999999991</v>
      </c>
      <c r="JZ110" s="25">
        <f>+(SUM($B34:$B$36,JZ101,JZ102)-MAX($B34:$B$36,JZ101,JZ102)-MIN($B34:$B$36,JZ101,JZ102))/3</f>
        <v>658.59999999999991</v>
      </c>
      <c r="KA110" s="25">
        <f>+(SUM($B34:$B$36,KA101,KA102)-MAX($B34:$B$36,KA101,KA102)-MIN($B34:$B$36,KA101,KA102))/3</f>
        <v>644.6</v>
      </c>
      <c r="KB110" s="25">
        <f>+(SUM($B34:$B$36,KB101,KB102)-MAX($B34:$B$36,KB101,KB102)-MIN($B34:$B$36,KB101,KB102))/3</f>
        <v>621.10000000000014</v>
      </c>
      <c r="KC110" s="25">
        <f>+(SUM($B34:$B$36,KC101,KC102)-MAX($B34:$B$36,KC101,KC102)-MIN($B34:$B$36,KC101,KC102))/3</f>
        <v>635.70933333333335</v>
      </c>
      <c r="KD110" s="25">
        <f>+(SUM($B34:$B$36,KD101,KD102)-MAX($B34:$B$36,KD101,KD102)-MIN($B34:$B$36,KD101,KD102))/3</f>
        <v>649.60000000000014</v>
      </c>
      <c r="KE110" s="25">
        <f>+(SUM($B34:$B$36,KE101,KE102)-MAX($B34:$B$36,KE101,KE102)-MIN($B34:$B$36,KE101,KE102))/3</f>
        <v>647.88666666666677</v>
      </c>
      <c r="KF110" s="25">
        <f>+(SUM($B34:$B$36,KF101,KF102)-MAX($B34:$B$36,KF101,KF102)-MIN($B34:$B$36,KF101,KF102))/3</f>
        <v>621.10000000000014</v>
      </c>
      <c r="KG110" s="25">
        <f>+(SUM($B34:$B$36,KG101,KG102)-MAX($B34:$B$36,KG101,KG102)-MIN($B34:$B$36,KG101,KG102))/3</f>
        <v>701.00666666666666</v>
      </c>
      <c r="KH110" s="25">
        <f>+(SUM($B34:$B$36,KH101,KH102)-MAX($B34:$B$36,KH101,KH102)-MIN($B34:$B$36,KH101,KH102))/3</f>
        <v>664.1</v>
      </c>
      <c r="KI110" s="25">
        <f>+(SUM($B34:$B$36,KI101,KI102)-MAX($B34:$B$36,KI101,KI102)-MIN($B34:$B$36,KI101,KI102))/3</f>
        <v>621.09999999999991</v>
      </c>
      <c r="KJ110" s="25">
        <f>+(SUM($B34:$B$36,KJ101,KJ102)-MAX($B34:$B$36,KJ101,KJ102)-MIN($B34:$B$36,KJ101,KJ102))/3</f>
        <v>621.27</v>
      </c>
      <c r="KK110" s="25">
        <f>+(SUM($B34:$B$36,KK101,KK102)-MAX($B34:$B$36,KK101,KK102)-MIN($B34:$B$36,KK101,KK102))/3</f>
        <v>650.68333333333328</v>
      </c>
      <c r="KL110" s="25">
        <f>+(SUM($B34:$B$36,KL101,KL102)-MAX($B34:$B$36,KL101,KL102)-MIN($B34:$B$36,KL101,KL102))/3</f>
        <v>621.09999999999991</v>
      </c>
      <c r="KM110" s="25">
        <f>+(SUM($B34:$B$36,KM101,KM102)-MAX($B34:$B$36,KM101,KM102)-MIN($B34:$B$36,KM101,KM102))/3</f>
        <v>673.75000000000011</v>
      </c>
      <c r="KN110" s="25">
        <f>+(SUM($B34:$B$36,KN101,KN102)-MAX($B34:$B$36,KN101,KN102)-MIN($B34:$B$36,KN101,KN102))/3</f>
        <v>631.58666666666659</v>
      </c>
      <c r="KO110" s="25">
        <f>+(SUM($B34:$B$36,KO101,KO102)-MAX($B34:$B$36,KO101,KO102)-MIN($B34:$B$36,KO101,KO102))/3</f>
        <v>639.1</v>
      </c>
      <c r="KP110" s="25">
        <f>+(SUM($B34:$B$36,KP101,KP102)-MAX($B34:$B$36,KP101,KP102)-MIN($B34:$B$36,KP101,KP102))/3</f>
        <v>646.92333333333329</v>
      </c>
      <c r="KQ110" s="25">
        <f>+(SUM($B34:$B$36,KQ101,KQ102)-MAX($B34:$B$36,KQ101,KQ102)-MIN($B34:$B$36,KQ101,KQ102))/3</f>
        <v>644.80133333333333</v>
      </c>
      <c r="KR110" s="25">
        <f>+(SUM($B34:$B$36,KR101,KR102)-MAX($B34:$B$36,KR101,KR102)-MIN($B34:$B$36,KR101,KR102))/3</f>
        <v>660.74166666666667</v>
      </c>
      <c r="KS110" s="25">
        <f>+(SUM($B34:$B$36,KS101,KS102)-MAX($B34:$B$36,KS101,KS102)-MIN($B34:$B$36,KS101,KS102))/3</f>
        <v>688.1</v>
      </c>
      <c r="KT110" s="25">
        <f>+(SUM($B34:$B$36,KT101,KT102)-MAX($B34:$B$36,KT101,KT102)-MIN($B34:$B$36,KT101,KT102))/3</f>
        <v>658.14666666666665</v>
      </c>
      <c r="KU110" s="25">
        <f>+(SUM($B34:$B$36,KU101,KU102)-MAX($B34:$B$36,KU101,KU102)-MIN($B34:$B$36,KU101,KU102))/3</f>
        <v>621.10000000000014</v>
      </c>
      <c r="KV110" s="25">
        <f>+(SUM($B34:$B$36,KV101,KV102)-MAX($B34:$B$36,KV101,KV102)-MIN($B34:$B$36,KV101,KV102))/3</f>
        <v>643.22333333333347</v>
      </c>
      <c r="KW110" s="25">
        <f>+(SUM($B34:$B$36,KW101,KW102)-MAX($B34:$B$36,KW101,KW102)-MIN($B34:$B$36,KW101,KW102))/3</f>
        <v>621.09999999999991</v>
      </c>
      <c r="KX110" s="25">
        <f>+(SUM($B34:$B$36,KX101,KX102)-MAX($B34:$B$36,KX101,KX102)-MIN($B34:$B$36,KX101,KX102))/3</f>
        <v>651.63666666666677</v>
      </c>
      <c r="KY110" s="25">
        <f>+(SUM($B34:$B$36,KY101,KY102)-MAX($B34:$B$36,KY101,KY102)-MIN($B34:$B$36,KY101,KY102))/3</f>
        <v>658.85333333333335</v>
      </c>
      <c r="KZ110" s="25">
        <f>+(SUM($B34:$B$36,KZ101,KZ102)-MAX($B34:$B$36,KZ101,KZ102)-MIN($B34:$B$36,KZ101,KZ102))/3</f>
        <v>730.89933333333329</v>
      </c>
      <c r="LA110" s="25">
        <f>+(SUM($B34:$B$36,LA101,LA102)-MAX($B34:$B$36,LA101,LA102)-MIN($B34:$B$36,LA101,LA102))/3</f>
        <v>621.1</v>
      </c>
      <c r="LB110" s="25">
        <f>+(SUM($B34:$B$36,LB101,LB102)-MAX($B34:$B$36,LB101,LB102)-MIN($B34:$B$36,LB101,LB102))/3</f>
        <v>714.85566666666682</v>
      </c>
      <c r="LC110" s="25">
        <f>+(SUM($B34:$B$36,LC101,LC102)-MAX($B34:$B$36,LC101,LC102)-MIN($B34:$B$36,LC101,LC102))/3</f>
        <v>622.09999999999991</v>
      </c>
      <c r="LD110" s="25">
        <f>+(SUM($B34:$B$36,LD101,LD102)-MAX($B34:$B$36,LD101,LD102)-MIN($B34:$B$36,LD101,LD102))/3</f>
        <v>664.57533333333333</v>
      </c>
      <c r="LE110" s="25">
        <f>+(SUM($B34:$B$36,LE101,LE102)-MAX($B34:$B$36,LE101,LE102)-MIN($B34:$B$36,LE101,LE102))/3</f>
        <v>684.81</v>
      </c>
      <c r="LF110" s="25">
        <f>+(SUM($B34:$B$36,LF101,LF102)-MAX($B34:$B$36,LF101,LF102)-MIN($B34:$B$36,LF101,LF102))/3</f>
        <v>621.1</v>
      </c>
      <c r="LG110" s="25">
        <f>+(SUM($B34:$B$36,LG101,LG102)-MAX($B34:$B$36,LG101,LG102)-MIN($B34:$B$36,LG101,LG102))/3</f>
        <v>650.37666666666689</v>
      </c>
      <c r="LH110" s="25">
        <f>+(SUM($B34:$B$36,LH101,LH102)-MAX($B34:$B$36,LH101,LH102)-MIN($B34:$B$36,LH101,LH102))/3</f>
        <v>681.85666666666668</v>
      </c>
      <c r="LI110" s="25">
        <f>+(SUM($B34:$B$36,LI101,LI102)-MAX($B34:$B$36,LI101,LI102)-MIN($B34:$B$36,LI101,LI102))/3</f>
        <v>646.02166666666665</v>
      </c>
      <c r="LJ110" s="25">
        <f>+(SUM($B34:$B$36,LJ101,LJ102)-MAX($B34:$B$36,LJ101,LJ102)-MIN($B34:$B$36,LJ101,LJ102))/3</f>
        <v>631.6</v>
      </c>
      <c r="LK110" s="25">
        <f>+(SUM($B34:$B$36,LK101,LK102)-MAX($B34:$B$36,LK101,LK102)-MIN($B34:$B$36,LK101,LK102))/3</f>
        <v>660.45666666666682</v>
      </c>
      <c r="LL110" s="25">
        <f>+(SUM($B34:$B$36,LL101,LL102)-MAX($B34:$B$36,LL101,LL102)-MIN($B34:$B$36,LL101,LL102))/3</f>
        <v>653.6</v>
      </c>
      <c r="LM110" s="25">
        <f>+(SUM($B34:$B$36,LM101,LM102)-MAX($B34:$B$36,LM101,LM102)-MIN($B34:$B$36,LM101,LM102))/3</f>
        <v>641.09999999999991</v>
      </c>
      <c r="LN110" s="25">
        <f>+(SUM($B34:$B$36,LN101,LN102)-MAX($B34:$B$36,LN101,LN102)-MIN($B34:$B$36,LN101,LN102))/3</f>
        <v>657.52999999999986</v>
      </c>
      <c r="LO110" s="25">
        <f>+(SUM($B34:$B$36,LO101,LO102)-MAX($B34:$B$36,LO101,LO102)-MIN($B34:$B$36,LO101,LO102))/3</f>
        <v>632.09999999999991</v>
      </c>
      <c r="LP110" s="25">
        <f>+(SUM($B34:$B$36,LP101,LP102)-MAX($B34:$B$36,LP101,LP102)-MIN($B34:$B$36,LP101,LP102))/3</f>
        <v>655.41533333333325</v>
      </c>
      <c r="LQ110" s="25">
        <f>+(SUM($B34:$B$36,LQ101,LQ102)-MAX($B34:$B$36,LQ101,LQ102)-MIN($B34:$B$36,LQ101,LQ102))/3</f>
        <v>647.64400000000012</v>
      </c>
      <c r="LR110" s="25">
        <f>+(SUM($B34:$B$36,LR101,LR102)-MAX($B34:$B$36,LR101,LR102)-MIN($B34:$B$36,LR101,LR102))/3</f>
        <v>621.09999999999991</v>
      </c>
      <c r="LS110" s="25">
        <f>+(SUM($B34:$B$36,LS101,LS102)-MAX($B34:$B$36,LS101,LS102)-MIN($B34:$B$36,LS101,LS102))/3</f>
        <v>638.90666666666664</v>
      </c>
      <c r="LT110" s="25">
        <f>+(SUM($B34:$B$36,LT101,LT102)-MAX($B34:$B$36,LT101,LT102)-MIN($B34:$B$36,LT101,LT102))/3</f>
        <v>650.6</v>
      </c>
      <c r="LU110" s="25">
        <f>+(SUM($B34:$B$36,LU101,LU102)-MAX($B34:$B$36,LU101,LU102)-MIN($B34:$B$36,LU101,LU102))/3</f>
        <v>748.52133333333325</v>
      </c>
      <c r="LV110" s="25">
        <f>+(SUM($B34:$B$36,LV101,LV102)-MAX($B34:$B$36,LV101,LV102)-MIN($B34:$B$36,LV101,LV102))/3</f>
        <v>628.20733333333328</v>
      </c>
      <c r="LW110" s="25">
        <f>+(SUM($B34:$B$36,LW101,LW102)-MAX($B34:$B$36,LW101,LW102)-MIN($B34:$B$36,LW101,LW102))/3</f>
        <v>674.41033333333337</v>
      </c>
      <c r="LX110" s="25">
        <f>+(SUM($B34:$B$36,LX101,LX102)-MAX($B34:$B$36,LX101,LX102)-MIN($B34:$B$36,LX101,LX102))/3</f>
        <v>720.32499999999993</v>
      </c>
      <c r="LY110" s="25">
        <f>+(SUM($B34:$B$36,LY101,LY102)-MAX($B34:$B$36,LY101,LY102)-MIN($B34:$B$36,LY101,LY102))/3</f>
        <v>656.39666666666665</v>
      </c>
      <c r="LZ110" s="25">
        <f>+(SUM($B34:$B$36,LZ101,LZ102)-MAX($B34:$B$36,LZ101,LZ102)-MIN($B34:$B$36,LZ101,LZ102))/3</f>
        <v>673.33499999999992</v>
      </c>
      <c r="MA110" s="25">
        <f>+(SUM($B34:$B$36,MA101,MA102)-MAX($B34:$B$36,MA101,MA102)-MIN($B34:$B$36,MA101,MA102))/3</f>
        <v>673.09333333333336</v>
      </c>
      <c r="MB110" s="25">
        <f>+(SUM($B34:$B$36,MB101,MB102)-MAX($B34:$B$36,MB101,MB102)-MIN($B34:$B$36,MB101,MB102))/3</f>
        <v>698.3660000000001</v>
      </c>
      <c r="MC110" s="25">
        <f>+(SUM($B34:$B$36,MC101,MC102)-MAX($B34:$B$36,MC101,MC102)-MIN($B34:$B$36,MC101,MC102))/3</f>
        <v>672.12833333333322</v>
      </c>
      <c r="MD110" s="25">
        <f>+(SUM($B34:$B$36,MD101,MD102)-MAX($B34:$B$36,MD101,MD102)-MIN($B34:$B$36,MD101,MD102))/3</f>
        <v>636.1933333333335</v>
      </c>
      <c r="ME110" s="25">
        <f>+(SUM($B34:$B$36,ME101,ME102)-MAX($B34:$B$36,ME101,ME102)-MIN($B34:$B$36,ME101,ME102))/3</f>
        <v>640.6</v>
      </c>
      <c r="MF110" s="25">
        <f>+(SUM($B34:$B$36,MF101,MF102)-MAX($B34:$B$36,MF101,MF102)-MIN($B34:$B$36,MF101,MF102))/3</f>
        <v>675.12</v>
      </c>
      <c r="MG110" s="25">
        <f>+(SUM($B34:$B$36,MG101,MG102)-MAX($B34:$B$36,MG101,MG102)-MIN($B34:$B$36,MG101,MG102))/3</f>
        <v>672.47333333333347</v>
      </c>
      <c r="MH110" s="25">
        <f>+(SUM($B34:$B$36,MH101,MH102)-MAX($B34:$B$36,MH101,MH102)-MIN($B34:$B$36,MH101,MH102))/3</f>
        <v>687.4433333333335</v>
      </c>
      <c r="MI110" s="25">
        <f>+(SUM($B34:$B$36,MI101,MI102)-MAX($B34:$B$36,MI101,MI102)-MIN($B34:$B$36,MI101,MI102))/3</f>
        <v>646.71333333333325</v>
      </c>
      <c r="MJ110" s="25">
        <f>+(SUM($B34:$B$36,MJ101,MJ102)-MAX($B34:$B$36,MJ101,MJ102)-MIN($B34:$B$36,MJ101,MJ102))/3</f>
        <v>653.57333333333327</v>
      </c>
      <c r="MK110" s="25">
        <f>+(SUM($B34:$B$36,MK101,MK102)-MAX($B34:$B$36,MK101,MK102)-MIN($B34:$B$36,MK101,MK102))/3</f>
        <v>643.82333333333327</v>
      </c>
      <c r="ML110" s="25">
        <f>+(SUM($B34:$B$36,ML101,ML102)-MAX($B34:$B$36,ML101,ML102)-MIN($B34:$B$36,ML101,ML102))/3</f>
        <v>677.76733333333334</v>
      </c>
      <c r="MM110" s="25">
        <f>+(SUM($B34:$B$36,MM101,MM102)-MAX($B34:$B$36,MM101,MM102)-MIN($B34:$B$36,MM101,MM102))/3</f>
        <v>621.1</v>
      </c>
      <c r="MN110" s="25">
        <f>+(SUM($B34:$B$36,MN101,MN102)-MAX($B34:$B$36,MN101,MN102)-MIN($B34:$B$36,MN101,MN102))/3</f>
        <v>666.90666666666664</v>
      </c>
      <c r="MO110" s="25">
        <f>+(SUM($B34:$B$36,MO101,MO102)-MAX($B34:$B$36,MO101,MO102)-MIN($B34:$B$36,MO101,MO102))/3</f>
        <v>686.5333333333333</v>
      </c>
      <c r="MP110" s="25">
        <f>+(SUM($B34:$B$36,MP101,MP102)-MAX($B34:$B$36,MP101,MP102)-MIN($B34:$B$36,MP101,MP102))/3</f>
        <v>625.98300000000006</v>
      </c>
      <c r="MQ110" s="25">
        <f>+(SUM($B34:$B$36,MQ101,MQ102)-MAX($B34:$B$36,MQ101,MQ102)-MIN($B34:$B$36,MQ101,MQ102))/3</f>
        <v>662.25333333333322</v>
      </c>
      <c r="MR110" s="25">
        <f>+(SUM($B34:$B$36,MR101,MR102)-MAX($B34:$B$36,MR101,MR102)-MIN($B34:$B$36,MR101,MR102))/3</f>
        <v>638.53666666666675</v>
      </c>
      <c r="MS110" s="25">
        <f>+(SUM($B34:$B$36,MS101,MS102)-MAX($B34:$B$36,MS101,MS102)-MIN($B34:$B$36,MS101,MS102))/3</f>
        <v>674.178</v>
      </c>
      <c r="MT110" s="25">
        <f>+(SUM($B34:$B$36,MT101,MT102)-MAX($B34:$B$36,MT101,MT102)-MIN($B34:$B$36,MT101,MT102))/3</f>
        <v>646.08333333333348</v>
      </c>
      <c r="MU110" s="25">
        <f>+(SUM($B34:$B$36,MU101,MU102)-MAX($B34:$B$36,MU101,MU102)-MIN($B34:$B$36,MU101,MU102))/3</f>
        <v>621.09999999999991</v>
      </c>
      <c r="MV110" s="25">
        <f>+(SUM($B34:$B$36,MV101,MV102)-MAX($B34:$B$36,MV101,MV102)-MIN($B34:$B$36,MV101,MV102))/3</f>
        <v>671.81333333333339</v>
      </c>
      <c r="MW110" s="25">
        <f>+(SUM($B34:$B$36,MW101,MW102)-MAX($B34:$B$36,MW101,MW102)-MIN($B34:$B$36,MW101,MW102))/3</f>
        <v>621.1</v>
      </c>
      <c r="MX110" s="25">
        <f>+(SUM($B34:$B$36,MX101,MX102)-MAX($B34:$B$36,MX101,MX102)-MIN($B34:$B$36,MX101,MX102))/3</f>
        <v>716.27999999999986</v>
      </c>
      <c r="MY110" s="25">
        <f>+(SUM($B34:$B$36,MY101,MY102)-MAX($B34:$B$36,MY101,MY102)-MIN($B34:$B$36,MY101,MY102))/3</f>
        <v>689.03533333333337</v>
      </c>
      <c r="MZ110" s="25">
        <f>+(SUM($B34:$B$36,MZ101,MZ102)-MAX($B34:$B$36,MZ101,MZ102)-MIN($B34:$B$36,MZ101,MZ102))/3</f>
        <v>740.39133333333348</v>
      </c>
      <c r="NA110" s="25">
        <f>+(SUM($B34:$B$36,NA101,NA102)-MAX($B34:$B$36,NA101,NA102)-MIN($B34:$B$36,NA101,NA102))/3</f>
        <v>633.6</v>
      </c>
      <c r="NB110" s="25">
        <f>+(SUM($B34:$B$36,NB101,NB102)-MAX($B34:$B$36,NB101,NB102)-MIN($B34:$B$36,NB101,NB102))/3</f>
        <v>650.08666666666659</v>
      </c>
      <c r="NC110" s="25">
        <f>+(SUM($B34:$B$36,NC101,NC102)-MAX($B34:$B$36,NC101,NC102)-MIN($B34:$B$36,NC101,NC102))/3</f>
        <v>669.81733333333329</v>
      </c>
      <c r="ND110" s="25">
        <f>+(SUM($B34:$B$36,ND101,ND102)-MAX($B34:$B$36,ND101,ND102)-MIN($B34:$B$36,ND101,ND102))/3</f>
        <v>625.59999999999991</v>
      </c>
      <c r="NE110" s="25">
        <f>+(SUM($B34:$B$36,NE101,NE102)-MAX($B34:$B$36,NE101,NE102)-MIN($B34:$B$36,NE101,NE102))/3</f>
        <v>621.1</v>
      </c>
      <c r="NF110" s="25">
        <f>+(SUM($B34:$B$36,NF101,NF102)-MAX($B34:$B$36,NF101,NF102)-MIN($B34:$B$36,NF101,NF102))/3</f>
        <v>678.94399999999996</v>
      </c>
      <c r="NG110" s="25">
        <f>+(SUM($B34:$B$36,NG101,NG102)-MAX($B34:$B$36,NG101,NG102)-MIN($B34:$B$36,NG101,NG102))/3</f>
        <v>667.89733333333345</v>
      </c>
      <c r="NH110" s="25">
        <f>+(SUM($B34:$B$36,NH101,NH102)-MAX($B34:$B$36,NH101,NH102)-MIN($B34:$B$36,NH101,NH102))/3</f>
        <v>717.44166666666661</v>
      </c>
      <c r="NI110" s="25">
        <f>+(SUM($B34:$B$36,NI101,NI102)-MAX($B34:$B$36,NI101,NI102)-MIN($B34:$B$36,NI101,NI102))/3</f>
        <v>622.13333333333333</v>
      </c>
      <c r="NJ110" s="25">
        <f>+(SUM($B34:$B$36,NJ101,NJ102)-MAX($B34:$B$36,NJ101,NJ102)-MIN($B34:$B$36,NJ101,NJ102))/3</f>
        <v>629.60000000000014</v>
      </c>
      <c r="NK110" s="25">
        <f>+(SUM($B34:$B$36,NK101,NK102)-MAX($B34:$B$36,NK101,NK102)-MIN($B34:$B$36,NK101,NK102))/3</f>
        <v>653.79933333333327</v>
      </c>
      <c r="NL110" s="25">
        <f>+(SUM($B34:$B$36,NL101,NL102)-MAX($B34:$B$36,NL101,NL102)-MIN($B34:$B$36,NL101,NL102))/3</f>
        <v>624.6</v>
      </c>
      <c r="NM110" s="25">
        <f>+(SUM($B34:$B$36,NM101,NM102)-MAX($B34:$B$36,NM101,NM102)-MIN($B34:$B$36,NM101,NM102))/3</f>
        <v>659.58733333333339</v>
      </c>
      <c r="NN110" s="25">
        <f>+(SUM($B34:$B$36,NN101,NN102)-MAX($B34:$B$36,NN101,NN102)-MIN($B34:$B$36,NN101,NN102))/3</f>
        <v>637.18000000000018</v>
      </c>
      <c r="NO110" s="25">
        <f>+(SUM($B34:$B$36,NO101,NO102)-MAX($B34:$B$36,NO101,NO102)-MIN($B34:$B$36,NO101,NO102))/3</f>
        <v>647.54000000000008</v>
      </c>
      <c r="NP110" s="25">
        <f>+(SUM($B34:$B$36,NP101,NP102)-MAX($B34:$B$36,NP101,NP102)-MIN($B34:$B$36,NP101,NP102))/3</f>
        <v>684.33800000000019</v>
      </c>
      <c r="NQ110" s="25">
        <f>+(SUM($B34:$B$36,NQ101,NQ102)-MAX($B34:$B$36,NQ101,NQ102)-MIN($B34:$B$36,NQ101,NQ102))/3</f>
        <v>621.09999999999991</v>
      </c>
      <c r="NR110" s="25">
        <f>+(SUM($B34:$B$36,NR101,NR102)-MAX($B34:$B$36,NR101,NR102)-MIN($B34:$B$36,NR101,NR102))/3</f>
        <v>621.1</v>
      </c>
      <c r="NS110" s="25">
        <f>+(SUM($B34:$B$36,NS101,NS102)-MAX($B34:$B$36,NS101,NS102)-MIN($B34:$B$36,NS101,NS102))/3</f>
        <v>709.87666666666655</v>
      </c>
      <c r="NT110" s="25">
        <f>+(SUM($B34:$B$36,NT101,NT102)-MAX($B34:$B$36,NT101,NT102)-MIN($B34:$B$36,NT101,NT102))/3</f>
        <v>637.84333333333336</v>
      </c>
      <c r="NU110" s="25">
        <f>+(SUM($B34:$B$36,NU101,NU102)-MAX($B34:$B$36,NU101,NU102)-MIN($B34:$B$36,NU101,NU102))/3</f>
        <v>640.88</v>
      </c>
      <c r="NV110" s="25">
        <f>+(SUM($B34:$B$36,NV101,NV102)-MAX($B34:$B$36,NV101,NV102)-MIN($B34:$B$36,NV101,NV102))/3</f>
        <v>662.44166666666672</v>
      </c>
      <c r="NW110" s="25">
        <f>+(SUM($B34:$B$36,NW101,NW102)-MAX($B34:$B$36,NW101,NW102)-MIN($B34:$B$36,NW101,NW102))/3</f>
        <v>658.96000000000015</v>
      </c>
      <c r="NX110" s="25">
        <f>+(SUM($B34:$B$36,NX101,NX102)-MAX($B34:$B$36,NX101,NX102)-MIN($B34:$B$36,NX101,NX102))/3</f>
        <v>679.1</v>
      </c>
      <c r="NY110" s="25">
        <f>+(SUM($B34:$B$36,NY101,NY102)-MAX($B34:$B$36,NY101,NY102)-MIN($B34:$B$36,NY101,NY102))/3</f>
        <v>621.1</v>
      </c>
      <c r="NZ110" s="25">
        <f>+(SUM($B34:$B$36,NZ101,NZ102)-MAX($B34:$B$36,NZ101,NZ102)-MIN($B34:$B$36,NZ101,NZ102))/3</f>
        <v>668.40633333333346</v>
      </c>
      <c r="OA110" s="25">
        <f>+(SUM($B34:$B$36,OA101,OA102)-MAX($B34:$B$36,OA101,OA102)-MIN($B34:$B$36,OA101,OA102))/3</f>
        <v>661.25333333333322</v>
      </c>
      <c r="OB110" s="25">
        <f>+(SUM($B34:$B$36,OB101,OB102)-MAX($B34:$B$36,OB101,OB102)-MIN($B34:$B$36,OB101,OB102))/3</f>
        <v>623.24333333333334</v>
      </c>
      <c r="OC110" s="25">
        <f>+(SUM($B34:$B$36,OC101,OC102)-MAX($B34:$B$36,OC101,OC102)-MIN($B34:$B$36,OC101,OC102))/3</f>
        <v>627.6</v>
      </c>
      <c r="OD110" s="25">
        <f>+(SUM($B34:$B$36,OD101,OD102)-MAX($B34:$B$36,OD101,OD102)-MIN($B34:$B$36,OD101,OD102))/3</f>
        <v>628.54666666666662</v>
      </c>
      <c r="OE110" s="25">
        <f>+(SUM($B34:$B$36,OE101,OE102)-MAX($B34:$B$36,OE101,OE102)-MIN($B34:$B$36,OE101,OE102))/3</f>
        <v>633.09999999999991</v>
      </c>
      <c r="OF110" s="25">
        <f>+(SUM($B34:$B$36,OF101,OF102)-MAX($B34:$B$36,OF101,OF102)-MIN($B34:$B$36,OF101,OF102))/3</f>
        <v>650.08066666666662</v>
      </c>
      <c r="OG110" s="25">
        <f>+(SUM($B34:$B$36,OG101,OG102)-MAX($B34:$B$36,OG101,OG102)-MIN($B34:$B$36,OG101,OG102))/3</f>
        <v>621.09999999999991</v>
      </c>
      <c r="OH110" s="25">
        <f>+(SUM($B34:$B$36,OH101,OH102)-MAX($B34:$B$36,OH101,OH102)-MIN($B34:$B$36,OH101,OH102))/3</f>
        <v>621.1</v>
      </c>
      <c r="OI110" s="25">
        <f>+(SUM($B34:$B$36,OI101,OI102)-MAX($B34:$B$36,OI101,OI102)-MIN($B34:$B$36,OI101,OI102))/3</f>
        <v>637.05533333333324</v>
      </c>
      <c r="OJ110" s="25">
        <f>+(SUM($B34:$B$36,OJ101,OJ102)-MAX($B34:$B$36,OJ101,OJ102)-MIN($B34:$B$36,OJ101,OJ102))/3</f>
        <v>632.72466666666685</v>
      </c>
      <c r="OK110" s="25">
        <f>+(SUM($B34:$B$36,OK101,OK102)-MAX($B34:$B$36,OK101,OK102)-MIN($B34:$B$36,OK101,OK102))/3</f>
        <v>643.52666666666676</v>
      </c>
      <c r="OL110" s="25">
        <f>+(SUM($B34:$B$36,OL101,OL102)-MAX($B34:$B$36,OL101,OL102)-MIN($B34:$B$36,OL101,OL102))/3</f>
        <v>621.09999999999991</v>
      </c>
      <c r="OM110" s="25">
        <f>+(SUM($B34:$B$36,OM101,OM102)-MAX($B34:$B$36,OM101,OM102)-MIN($B34:$B$36,OM101,OM102))/3</f>
        <v>621.09999999999991</v>
      </c>
      <c r="ON110" s="25">
        <f>+(SUM($B34:$B$36,ON101,ON102)-MAX($B34:$B$36,ON101,ON102)-MIN($B34:$B$36,ON101,ON102))/3</f>
        <v>673.55399999999997</v>
      </c>
      <c r="OO110" s="25">
        <f>+(SUM($B34:$B$36,OO101,OO102)-MAX($B34:$B$36,OO101,OO102)-MIN($B34:$B$36,OO101,OO102))/3</f>
        <v>621.09999999999991</v>
      </c>
      <c r="OP110" s="25">
        <f>+(SUM($B34:$B$36,OP101,OP102)-MAX($B34:$B$36,OP101,OP102)-MIN($B34:$B$36,OP101,OP102))/3</f>
        <v>683.1</v>
      </c>
      <c r="OQ110" s="25">
        <f>+(SUM($B34:$B$36,OQ101,OQ102)-MAX($B34:$B$36,OQ101,OQ102)-MIN($B34:$B$36,OQ101,OQ102))/3</f>
        <v>624.47666666666657</v>
      </c>
      <c r="OR110" s="25">
        <f>+(SUM($B34:$B$36,OR101,OR102)-MAX($B34:$B$36,OR101,OR102)-MIN($B34:$B$36,OR101,OR102))/3</f>
        <v>735.82499999999993</v>
      </c>
      <c r="OS110" s="25">
        <f>+(SUM($B34:$B$36,OS101,OS102)-MAX($B34:$B$36,OS101,OS102)-MIN($B34:$B$36,OS101,OS102))/3</f>
        <v>651.59999999999991</v>
      </c>
      <c r="OT110" s="25">
        <f>+(SUM($B34:$B$36,OT101,OT102)-MAX($B34:$B$36,OT101,OT102)-MIN($B34:$B$36,OT101,OT102))/3</f>
        <v>621.10000000000014</v>
      </c>
      <c r="OU110" s="25">
        <f>+(SUM($B34:$B$36,OU101,OU102)-MAX($B34:$B$36,OU101,OU102)-MIN($B34:$B$36,OU101,OU102))/3</f>
        <v>631.6</v>
      </c>
      <c r="OV110" s="25">
        <f>+(SUM($B34:$B$36,OV101,OV102)-MAX($B34:$B$36,OV101,OV102)-MIN($B34:$B$36,OV101,OV102))/3</f>
        <v>641.12666666666689</v>
      </c>
      <c r="OW110" s="25">
        <f>+(SUM($B34:$B$36,OW101,OW102)-MAX($B34:$B$36,OW101,OW102)-MIN($B34:$B$36,OW101,OW102))/3</f>
        <v>717.14333333333332</v>
      </c>
      <c r="OX110" s="25">
        <f>+(SUM($B34:$B$36,OX101,OX102)-MAX($B34:$B$36,OX101,OX102)-MIN($B34:$B$36,OX101,OX102))/3</f>
        <v>670.88666666666677</v>
      </c>
      <c r="OY110" s="25">
        <f>+(SUM($B34:$B$36,OY101,OY102)-MAX($B34:$B$36,OY101,OY102)-MIN($B34:$B$36,OY101,OY102))/3</f>
        <v>760.74533333333341</v>
      </c>
      <c r="OZ110" s="25">
        <f>+(SUM($B34:$B$36,OZ101,OZ102)-MAX($B34:$B$36,OZ101,OZ102)-MIN($B34:$B$36,OZ101,OZ102))/3</f>
        <v>621.1</v>
      </c>
      <c r="PA110" s="25">
        <f>+(SUM($B34:$B$36,PA101,PA102)-MAX($B34:$B$36,PA101,PA102)-MIN($B34:$B$36,PA101,PA102))/3</f>
        <v>655.02</v>
      </c>
      <c r="PB110" s="25">
        <f>+(SUM($B34:$B$36,PB101,PB102)-MAX($B34:$B$36,PB101,PB102)-MIN($B34:$B$36,PB101,PB102))/3</f>
        <v>635.91</v>
      </c>
      <c r="PC110" s="25">
        <f>+(SUM($B34:$B$36,PC101,PC102)-MAX($B34:$B$36,PC101,PC102)-MIN($B34:$B$36,PC101,PC102))/3</f>
        <v>653.1</v>
      </c>
      <c r="PD110" s="25">
        <f>+(SUM($B34:$B$36,PD101,PD102)-MAX($B34:$B$36,PD101,PD102)-MIN($B34:$B$36,PD101,PD102))/3</f>
        <v>637.60000000000014</v>
      </c>
      <c r="PE110" s="25">
        <f>+(SUM($B34:$B$36,PE101,PE102)-MAX($B34:$B$36,PE101,PE102)-MIN($B34:$B$36,PE101,PE102))/3</f>
        <v>626.70933333333335</v>
      </c>
      <c r="PF110" s="25">
        <f>+(SUM($B34:$B$36,PF101,PF102)-MAX($B34:$B$36,PF101,PF102)-MIN($B34:$B$36,PF101,PF102))/3</f>
        <v>649.79333333333352</v>
      </c>
      <c r="PG110" s="25">
        <f>+(SUM($B34:$B$36,PG101,PG102)-MAX($B34:$B$36,PG101,PG102)-MIN($B34:$B$36,PG101,PG102))/3</f>
        <v>629.65666666666664</v>
      </c>
      <c r="PH110" s="25">
        <f>+(SUM($B34:$B$36,PH101,PH102)-MAX($B34:$B$36,PH101,PH102)-MIN($B34:$B$36,PH101,PH102))/3</f>
        <v>661.23</v>
      </c>
      <c r="PI110" s="25">
        <f>+(SUM($B34:$B$36,PI101,PI102)-MAX($B34:$B$36,PI101,PI102)-MIN($B34:$B$36,PI101,PI102))/3</f>
        <v>626.82000000000016</v>
      </c>
      <c r="PJ110" s="25">
        <f>+(SUM($B34:$B$36,PJ101,PJ102)-MAX($B34:$B$36,PJ101,PJ102)-MIN($B34:$B$36,PJ101,PJ102))/3</f>
        <v>621.1</v>
      </c>
      <c r="PK110" s="25">
        <f>+(SUM($B34:$B$36,PK101,PK102)-MAX($B34:$B$36,PK101,PK102)-MIN($B34:$B$36,PK101,PK102))/3</f>
        <v>633.48</v>
      </c>
      <c r="PL110" s="25">
        <f>+(SUM($B34:$B$36,PL101,PL102)-MAX($B34:$B$36,PL101,PL102)-MIN($B34:$B$36,PL101,PL102))/3</f>
        <v>627.31333333333339</v>
      </c>
      <c r="PM110" s="25">
        <f>+(SUM($B34:$B$36,PM101,PM102)-MAX($B34:$B$36,PM101,PM102)-MIN($B34:$B$36,PM101,PM102))/3</f>
        <v>628.59999999999991</v>
      </c>
      <c r="PN110" s="25">
        <f>+(SUM($B34:$B$36,PN101,PN102)-MAX($B34:$B$36,PN101,PN102)-MIN($B34:$B$36,PN101,PN102))/3</f>
        <v>684.06333333333339</v>
      </c>
      <c r="PO110" s="25">
        <f>+(SUM($B34:$B$36,PO101,PO102)-MAX($B34:$B$36,PO101,PO102)-MIN($B34:$B$36,PO101,PO102))/3</f>
        <v>647.6</v>
      </c>
      <c r="PP110" s="25">
        <f>+(SUM($B34:$B$36,PP101,PP102)-MAX($B34:$B$36,PP101,PP102)-MIN($B34:$B$36,PP101,PP102))/3</f>
        <v>671.93333333333328</v>
      </c>
      <c r="PQ110" s="25">
        <f>+(SUM($B34:$B$36,PQ101,PQ102)-MAX($B34:$B$36,PQ101,PQ102)-MIN($B34:$B$36,PQ101,PQ102))/3</f>
        <v>627.59900000000005</v>
      </c>
      <c r="PR110" s="25">
        <f>+(SUM($B34:$B$36,PR101,PR102)-MAX($B34:$B$36,PR101,PR102)-MIN($B34:$B$36,PR101,PR102))/3</f>
        <v>625.34</v>
      </c>
      <c r="PS110" s="25">
        <f>+(SUM($B34:$B$36,PS101,PS102)-MAX($B34:$B$36,PS101,PS102)-MIN($B34:$B$36,PS101,PS102))/3</f>
        <v>622.09999999999991</v>
      </c>
      <c r="PT110" s="25">
        <f>+(SUM($B34:$B$36,PT101,PT102)-MAX($B34:$B$36,PT101,PT102)-MIN($B34:$B$36,PT101,PT102))/3</f>
        <v>645.1</v>
      </c>
      <c r="PU110" s="25">
        <f>+(SUM($B34:$B$36,PU101,PU102)-MAX($B34:$B$36,PU101,PU102)-MIN($B34:$B$36,PU101,PU102))/3</f>
        <v>636.09999999999991</v>
      </c>
      <c r="PV110" s="25">
        <f>+(SUM($B34:$B$36,PV101,PV102)-MAX($B34:$B$36,PV101,PV102)-MIN($B34:$B$36,PV101,PV102))/3</f>
        <v>655.0533333333334</v>
      </c>
      <c r="PW110" s="25">
        <f>+(SUM($B34:$B$36,PW101,PW102)-MAX($B34:$B$36,PW101,PW102)-MIN($B34:$B$36,PW101,PW102))/3</f>
        <v>627.68333333333328</v>
      </c>
      <c r="PX110" s="25">
        <f>+(SUM($B34:$B$36,PX101,PX102)-MAX($B34:$B$36,PX101,PX102)-MIN($B34:$B$36,PX101,PX102))/3</f>
        <v>720.20166666666671</v>
      </c>
      <c r="PY110" s="25">
        <f>+(SUM($B34:$B$36,PY101,PY102)-MAX($B34:$B$36,PY101,PY102)-MIN($B34:$B$36,PY101,PY102))/3</f>
        <v>624.10666666666668</v>
      </c>
      <c r="PZ110" s="25">
        <f>+(SUM($B34:$B$36,PZ101,PZ102)-MAX($B34:$B$36,PZ101,PZ102)-MIN($B34:$B$36,PZ101,PZ102))/3</f>
        <v>627.30833333333328</v>
      </c>
      <c r="QA110" s="25">
        <f>+(SUM($B34:$B$36,QA101,QA102)-MAX($B34:$B$36,QA101,QA102)-MIN($B34:$B$36,QA101,QA102))/3</f>
        <v>639.50199999999995</v>
      </c>
      <c r="QB110" s="25">
        <f>+(SUM($B34:$B$36,QB101,QB102)-MAX($B34:$B$36,QB101,QB102)-MIN($B34:$B$36,QB101,QB102))/3</f>
        <v>694.11666666666667</v>
      </c>
      <c r="QC110" s="25">
        <f>+(SUM($B34:$B$36,QC101,QC102)-MAX($B34:$B$36,QC101,QC102)-MIN($B34:$B$36,QC101,QC102))/3</f>
        <v>629.5333333333333</v>
      </c>
      <c r="QD110" s="25">
        <f>+(SUM($B34:$B$36,QD101,QD102)-MAX($B34:$B$36,QD101,QD102)-MIN($B34:$B$36,QD101,QD102))/3</f>
        <v>625.09333333333336</v>
      </c>
      <c r="QE110" s="25">
        <f>+(SUM($B34:$B$36,QE101,QE102)-MAX($B34:$B$36,QE101,QE102)-MIN($B34:$B$36,QE101,QE102))/3</f>
        <v>802.31700000000001</v>
      </c>
      <c r="QF110" s="25">
        <f>+(SUM($B34:$B$36,QF101,QF102)-MAX($B34:$B$36,QF101,QF102)-MIN($B34:$B$36,QF101,QF102))/3</f>
        <v>661.04333333333352</v>
      </c>
      <c r="QG110" s="25">
        <f>+(SUM($B34:$B$36,QG101,QG102)-MAX($B34:$B$36,QG101,QG102)-MIN($B34:$B$36,QG101,QG102))/3</f>
        <v>621.1</v>
      </c>
      <c r="QH110" s="25">
        <f>+(SUM($B34:$B$36,QH101,QH102)-MAX($B34:$B$36,QH101,QH102)-MIN($B34:$B$36,QH101,QH102))/3</f>
        <v>649.59999999999991</v>
      </c>
      <c r="QI110" s="25">
        <f>+(SUM($B34:$B$36,QI101,QI102)-MAX($B34:$B$36,QI101,QI102)-MIN($B34:$B$36,QI101,QI102))/3</f>
        <v>621.10000000000014</v>
      </c>
      <c r="QJ110" s="25">
        <f>+(SUM($B34:$B$36,QJ101,QJ102)-MAX($B34:$B$36,QJ101,QJ102)-MIN($B34:$B$36,QJ101,QJ102))/3</f>
        <v>669.34533333333354</v>
      </c>
      <c r="QK110" s="25">
        <f>+(SUM($B34:$B$36,QK101,QK102)-MAX($B34:$B$36,QK101,QK102)-MIN($B34:$B$36,QK101,QK102))/3</f>
        <v>672.79566666666676</v>
      </c>
      <c r="QL110" s="25">
        <f>+(SUM($B34:$B$36,QL101,QL102)-MAX($B34:$B$36,QL101,QL102)-MIN($B34:$B$36,QL101,QL102))/3</f>
        <v>625.46333333333325</v>
      </c>
      <c r="QM110" s="25">
        <f>+(SUM($B34:$B$36,QM101,QM102)-MAX($B34:$B$36,QM101,QM102)-MIN($B34:$B$36,QM101,QM102))/3</f>
        <v>661.02333333333343</v>
      </c>
      <c r="QN110" s="25">
        <f>+(SUM($B34:$B$36,QN101,QN102)-MAX($B34:$B$36,QN101,QN102)-MIN($B34:$B$36,QN101,QN102))/3</f>
        <v>649.61666666666667</v>
      </c>
      <c r="QO110" s="25">
        <f>+(SUM($B34:$B$36,QO101,QO102)-MAX($B34:$B$36,QO101,QO102)-MIN($B34:$B$36,QO101,QO102))/3</f>
        <v>669.92333333333329</v>
      </c>
      <c r="QP110" s="25">
        <f>+(SUM($B34:$B$36,QP101,QP102)-MAX($B34:$B$36,QP101,QP102)-MIN($B34:$B$36,QP101,QP102))/3</f>
        <v>628.09999999999991</v>
      </c>
      <c r="QQ110" s="25">
        <f>+(SUM($B34:$B$36,QQ101,QQ102)-MAX($B34:$B$36,QQ101,QQ102)-MIN($B34:$B$36,QQ101,QQ102))/3</f>
        <v>713.6</v>
      </c>
      <c r="QR110" s="25">
        <f>+(SUM($B34:$B$36,QR101,QR102)-MAX($B34:$B$36,QR101,QR102)-MIN($B34:$B$36,QR101,QR102))/3</f>
        <v>621.1</v>
      </c>
      <c r="QS110" s="25">
        <f>+(SUM($B34:$B$36,QS101,QS102)-MAX($B34:$B$36,QS101,QS102)-MIN($B34:$B$36,QS101,QS102))/3</f>
        <v>621.1</v>
      </c>
      <c r="QT110" s="25">
        <f>+(SUM($B34:$B$36,QT101,QT102)-MAX($B34:$B$36,QT101,QT102)-MIN($B34:$B$36,QT101,QT102))/3</f>
        <v>654.55666666666684</v>
      </c>
      <c r="QU110" s="25">
        <f>+(SUM($B34:$B$36,QU101,QU102)-MAX($B34:$B$36,QU101,QU102)-MIN($B34:$B$36,QU101,QU102))/3</f>
        <v>672.88333333333333</v>
      </c>
      <c r="QV110" s="25">
        <f>+(SUM($B34:$B$36,QV101,QV102)-MAX($B34:$B$36,QV101,QV102)-MIN($B34:$B$36,QV101,QV102))/3</f>
        <v>651.02599999999995</v>
      </c>
      <c r="QW110" s="25">
        <f>+(SUM($B34:$B$36,QW101,QW102)-MAX($B34:$B$36,QW101,QW102)-MIN($B34:$B$36,QW101,QW102))/3</f>
        <v>648.34</v>
      </c>
      <c r="QX110" s="25">
        <f>+(SUM($B34:$B$36,QX101,QX102)-MAX($B34:$B$36,QX101,QX102)-MIN($B34:$B$36,QX101,QX102))/3</f>
        <v>624.10666666666668</v>
      </c>
      <c r="QY110" s="25">
        <f>+(SUM($B34:$B$36,QY101,QY102)-MAX($B34:$B$36,QY101,QY102)-MIN($B34:$B$36,QY101,QY102))/3</f>
        <v>621.09999999999991</v>
      </c>
      <c r="QZ110" s="25">
        <f>+(SUM($B34:$B$36,QZ101,QZ102)-MAX($B34:$B$36,QZ101,QZ102)-MIN($B34:$B$36,QZ101,QZ102))/3</f>
        <v>701.0723333333334</v>
      </c>
      <c r="RA110" s="25">
        <f>+(SUM($B34:$B$36,RA101,RA102)-MAX($B34:$B$36,RA101,RA102)-MIN($B34:$B$36,RA101,RA102))/3</f>
        <v>683.1</v>
      </c>
      <c r="RB110" s="25">
        <f>+(SUM($B34:$B$36,RB101,RB102)-MAX($B34:$B$36,RB101,RB102)-MIN($B34:$B$36,RB101,RB102))/3</f>
        <v>664.48733333333337</v>
      </c>
      <c r="RC110" s="25">
        <f>+(SUM($B34:$B$36,RC101,RC102)-MAX($B34:$B$36,RC101,RC102)-MIN($B34:$B$36,RC101,RC102))/3</f>
        <v>621.09999999999991</v>
      </c>
      <c r="RD110" s="25">
        <f>+(SUM($B34:$B$36,RD101,RD102)-MAX($B34:$B$36,RD101,RD102)-MIN($B34:$B$36,RD101,RD102))/3</f>
        <v>625.59999999999991</v>
      </c>
      <c r="RE110" s="25">
        <f>+(SUM($B34:$B$36,RE101,RE102)-MAX($B34:$B$36,RE101,RE102)-MIN($B34:$B$36,RE101,RE102))/3</f>
        <v>624.72333333333347</v>
      </c>
      <c r="RF110" s="25">
        <f>+(SUM($B34:$B$36,RF101,RF102)-MAX($B34:$B$36,RF101,RF102)-MIN($B34:$B$36,RF101,RF102))/3</f>
        <v>717.44166666666661</v>
      </c>
      <c r="RG110" s="25">
        <f>+(SUM($B34:$B$36,RG101,RG102)-MAX($B34:$B$36,RG101,RG102)-MIN($B34:$B$36,RG101,RG102))/3</f>
        <v>754.69566666666663</v>
      </c>
      <c r="RH110" s="25">
        <f>+(SUM($B34:$B$36,RH101,RH102)-MAX($B34:$B$36,RH101,RH102)-MIN($B34:$B$36,RH101,RH102))/3</f>
        <v>632.24666666666678</v>
      </c>
      <c r="RI110" s="25">
        <f>+(SUM($B34:$B$36,RI101,RI102)-MAX($B34:$B$36,RI101,RI102)-MIN($B34:$B$36,RI101,RI102))/3</f>
        <v>625.34</v>
      </c>
      <c r="RJ110" s="25">
        <f>+(SUM($B34:$B$36,RJ101,RJ102)-MAX($B34:$B$36,RJ101,RJ102)-MIN($B34:$B$36,RJ101,RJ102))/3</f>
        <v>663.55000000000007</v>
      </c>
      <c r="RK110" s="25">
        <f>+(SUM($B34:$B$36,RK101,RK102)-MAX($B34:$B$36,RK101,RK102)-MIN($B34:$B$36,RK101,RK102))/3</f>
        <v>650.01333333333343</v>
      </c>
      <c r="RL110" s="25">
        <f>+(SUM($B34:$B$36,RL101,RL102)-MAX($B34:$B$36,RL101,RL102)-MIN($B34:$B$36,RL101,RL102))/3</f>
        <v>657.10000000000014</v>
      </c>
      <c r="RM110" s="25">
        <f>+(SUM($B34:$B$36,RM101,RM102)-MAX($B34:$B$36,RM101,RM102)-MIN($B34:$B$36,RM101,RM102))/3</f>
        <v>655.6</v>
      </c>
      <c r="RN110" s="25">
        <f>+(SUM($B34:$B$36,RN101,RN102)-MAX($B34:$B$36,RN101,RN102)-MIN($B34:$B$36,RN101,RN102))/3</f>
        <v>621.1</v>
      </c>
      <c r="RO110" s="25">
        <f>+(SUM($B34:$B$36,RO101,RO102)-MAX($B34:$B$36,RO101,RO102)-MIN($B34:$B$36,RO101,RO102))/3</f>
        <v>652.64333333333332</v>
      </c>
      <c r="RP110" s="25">
        <f>+(SUM($B34:$B$36,RP101,RP102)-MAX($B34:$B$36,RP101,RP102)-MIN($B34:$B$36,RP101,RP102))/3</f>
        <v>674.20433333333324</v>
      </c>
      <c r="RQ110" s="25">
        <f>+(SUM($B34:$B$36,RQ101,RQ102)-MAX($B34:$B$36,RQ101,RQ102)-MIN($B34:$B$36,RQ101,RQ102))/3</f>
        <v>666.15933333333351</v>
      </c>
      <c r="RR110" s="25">
        <f>+(SUM($B34:$B$36,RR101,RR102)-MAX($B34:$B$36,RR101,RR102)-MIN($B34:$B$36,RR101,RR102))/3</f>
        <v>654.93533333333335</v>
      </c>
      <c r="RS110" s="25">
        <f>+(SUM($B34:$B$36,RS101,RS102)-MAX($B34:$B$36,RS101,RS102)-MIN($B34:$B$36,RS101,RS102))/3</f>
        <v>656.14000000000021</v>
      </c>
      <c r="RT110" s="25">
        <f>+(SUM($B34:$B$36,RT101,RT102)-MAX($B34:$B$36,RT101,RT102)-MIN($B34:$B$36,RT101,RT102))/3</f>
        <v>689.6</v>
      </c>
      <c r="RU110" s="25">
        <f>+(SUM($B34:$B$36,RU101,RU102)-MAX($B34:$B$36,RU101,RU102)-MIN($B34:$B$36,RU101,RU102))/3</f>
        <v>621.09999999999991</v>
      </c>
      <c r="RV110" s="25">
        <f>+(SUM($B34:$B$36,RV101,RV102)-MAX($B34:$B$36,RV101,RV102)-MIN($B34:$B$36,RV101,RV102))/3</f>
        <v>703.32900000000018</v>
      </c>
      <c r="RW110" s="25">
        <f>+(SUM($B34:$B$36,RW101,RW102)-MAX($B34:$B$36,RW101,RW102)-MIN($B34:$B$36,RW101,RW102))/3</f>
        <v>621.09999999999991</v>
      </c>
      <c r="RX110" s="25">
        <f>+(SUM($B34:$B$36,RX101,RX102)-MAX($B34:$B$36,RX101,RX102)-MIN($B34:$B$36,RX101,RX102))/3</f>
        <v>682.52999999999986</v>
      </c>
      <c r="RY110" s="25">
        <f>+(SUM($B34:$B$36,RY101,RY102)-MAX($B34:$B$36,RY101,RY102)-MIN($B34:$B$36,RY101,RY102))/3</f>
        <v>716.59999999999991</v>
      </c>
      <c r="RZ110" s="25">
        <f>+(SUM($B34:$B$36,RZ101,RZ102)-MAX($B34:$B$36,RZ101,RZ102)-MIN($B34:$B$36,RZ101,RZ102))/3</f>
        <v>710.20233333333351</v>
      </c>
      <c r="SA110" s="25">
        <f>+(SUM($B34:$B$36,SA101,SA102)-MAX($B34:$B$36,SA101,SA102)-MIN($B34:$B$36,SA101,SA102))/3</f>
        <v>659.73333333333346</v>
      </c>
      <c r="SB110" s="25">
        <f>+(SUM($B34:$B$36,SB101,SB102)-MAX($B34:$B$36,SB101,SB102)-MIN($B34:$B$36,SB101,SB102))/3</f>
        <v>621.09999999999991</v>
      </c>
      <c r="SC110" s="25">
        <f>+(SUM($B34:$B$36,SC101,SC102)-MAX($B34:$B$36,SC101,SC102)-MIN($B34:$B$36,SC101,SC102))/3</f>
        <v>661.83833333333325</v>
      </c>
      <c r="SD110" s="25">
        <f>+(SUM($B34:$B$36,SD101,SD102)-MAX($B34:$B$36,SD101,SD102)-MIN($B34:$B$36,SD101,SD102))/3</f>
        <v>646.18333333333328</v>
      </c>
      <c r="SE110" s="25">
        <f>+(SUM($B34:$B$36,SE101,SE102)-MAX($B34:$B$36,SE101,SE102)-MIN($B34:$B$36,SE101,SE102))/3</f>
        <v>708.1</v>
      </c>
      <c r="SF110" s="25">
        <f>+(SUM($B34:$B$36,SF101,SF102)-MAX($B34:$B$36,SF101,SF102)-MIN($B34:$B$36,SF101,SF102))/3</f>
        <v>716.77699999999993</v>
      </c>
      <c r="SG110" s="25">
        <f>+(SUM($B34:$B$36,SG101,SG102)-MAX($B34:$B$36,SG101,SG102)-MIN($B34:$B$36,SG101,SG102))/3</f>
        <v>667.97666666666657</v>
      </c>
    </row>
    <row r="111" spans="1:501" ht="13.5" customHeight="1">
      <c r="A111">
        <v>2017</v>
      </c>
      <c r="B111" s="25">
        <f>+(SUM($B35:$B$36,B102,B103,B101)-MAX($B35:$B$36,B102,B103,B101)-MIN($B35:$B$36,B102,B103,B101))/3</f>
        <v>598.29000000000008</v>
      </c>
      <c r="C111" s="25">
        <f>+(SUM($B35:$B$36,C102,C103,C101)-MAX($B35:$B$36,C102,C103,C101)-MIN($B35:$B$36,C102,C103,C101))/3</f>
        <v>652.95999999999992</v>
      </c>
      <c r="D111" s="25">
        <f>+(SUM($B35:$B$36,D102,D103,D101)-MAX($B35:$B$36,D102,D103,D101)-MIN($B35:$B$36,D102,D103,D101))/3</f>
        <v>525.97</v>
      </c>
      <c r="E111" s="25">
        <f>+(SUM($B35:$B$36,E102,E103,E101)-MAX($B35:$B$36,E102,E103,E101)-MIN($B35:$B$36,E102,E103,E101))/3</f>
        <v>584.09866666666665</v>
      </c>
      <c r="F111" s="25">
        <f>+(SUM($B35:$B$36,F102,F103,F101)-MAX($B35:$B$36,F102,F103,F101)-MIN($B35:$B$36,F102,F103,F101))/3</f>
        <v>578.98233333333326</v>
      </c>
      <c r="G111" s="25">
        <f>+(SUM($B35:$B$36,G102,G103,G101)-MAX($B35:$B$36,G102,G103,G101)-MIN($B35:$B$36,G102,G103,G101))/3</f>
        <v>564.6966666666666</v>
      </c>
      <c r="H111" s="25">
        <f>+(SUM($B35:$B$36,H102,H103,H101)-MAX($B35:$B$36,H102,H103,H101)-MIN($B35:$B$36,H102,H103,H101))/3</f>
        <v>570.65999999999985</v>
      </c>
      <c r="I111" s="25">
        <f>+(SUM($B35:$B$36,I102,I103,I101)-MAX($B35:$B$36,I102,I103,I101)-MIN($B35:$B$36,I102,I103,I101))/3</f>
        <v>583.10866666666664</v>
      </c>
      <c r="J111" s="25">
        <f>+(SUM($B35:$B$36,J102,J103,J101)-MAX($B35:$B$36,J102,J103,J101)-MIN($B35:$B$36,J102,J103,J101))/3</f>
        <v>628.67066666666676</v>
      </c>
      <c r="K111" s="25">
        <f>+(SUM($B35:$B$36,K102,K103,K101)-MAX($B35:$B$36,K102,K103,K101)-MIN($B35:$B$36,K102,K103,K101))/3</f>
        <v>535.46666666666658</v>
      </c>
      <c r="L111" s="25">
        <f>+(SUM($B35:$B$36,L102,L103,L101)-MAX($B35:$B$36,L102,L103,L101)-MIN($B35:$B$36,L102,L103,L101))/3</f>
        <v>624.79799999999989</v>
      </c>
      <c r="M111" s="25">
        <f>+(SUM($B35:$B$36,M102,M103,M101)-MAX($B35:$B$36,M102,M103,M101)-MIN($B35:$B$36,M102,M103,M101))/3</f>
        <v>616.73066666666682</v>
      </c>
      <c r="N111" s="25">
        <f>+(SUM($B35:$B$36,N102,N103,N101)-MAX($B35:$B$36,N102,N103,N101)-MIN($B35:$B$36,N102,N103,N101))/3</f>
        <v>617.71233333333339</v>
      </c>
      <c r="O111" s="25">
        <f>+(SUM($B35:$B$36,O102,O103,O101)-MAX($B35:$B$36,O102,O103,O101)-MIN($B35:$B$36,O102,O103,O101))/3</f>
        <v>590.46066666666661</v>
      </c>
      <c r="P111" s="25">
        <f>+(SUM($B35:$B$36,P102,P103,P101)-MAX($B35:$B$36,P102,P103,P101)-MIN($B35:$B$36,P102,P103,P101))/3</f>
        <v>579.99</v>
      </c>
      <c r="Q111" s="25">
        <f>+(SUM($B35:$B$36,Q102,Q103,Q101)-MAX($B35:$B$36,Q102,Q103,Q101)-MIN($B35:$B$36,Q102,Q103,Q101))/3</f>
        <v>555.45000000000016</v>
      </c>
      <c r="R111" s="25">
        <f>+(SUM($B35:$B$36,R102,R103,R101)-MAX($B35:$B$36,R102,R103,R101)-MIN($B35:$B$36,R102,R103,R101))/3</f>
        <v>562.40000000000009</v>
      </c>
      <c r="S111" s="25">
        <f>+(SUM($B35:$B$36,S102,S103,S101)-MAX($B35:$B$36,S102,S103,S101)-MIN($B35:$B$36,S102,S103,S101))/3</f>
        <v>623.4616666666667</v>
      </c>
      <c r="T111" s="25">
        <f>+(SUM($B35:$B$36,T102,T103,T101)-MAX($B35:$B$36,T102,T103,T101)-MIN($B35:$B$36,T102,T103,T101))/3</f>
        <v>554.95333333333338</v>
      </c>
      <c r="U111" s="25">
        <f>+(SUM($B35:$B$36,U102,U103,U101)-MAX($B35:$B$36,U102,U103,U101)-MIN($B35:$B$36,U102,U103,U101))/3</f>
        <v>656.66733333333332</v>
      </c>
      <c r="V111" s="25">
        <f>+(SUM($B35:$B$36,V102,V103,V101)-MAX($B35:$B$36,V102,V103,V101)-MIN($B35:$B$36,V102,V103,V101))/3</f>
        <v>639.56333333333316</v>
      </c>
      <c r="W111" s="25">
        <f>+(SUM($B35:$B$36,W102,W103,W101)-MAX($B35:$B$36,W102,W103,W101)-MIN($B35:$B$36,W102,W103,W101))/3</f>
        <v>573.82333333333315</v>
      </c>
      <c r="X111" s="25">
        <f>+(SUM($B35:$B$36,X102,X103,X101)-MAX($B35:$B$36,X102,X103,X101)-MIN($B35:$B$36,X102,X103,X101))/3</f>
        <v>603.74333333333334</v>
      </c>
      <c r="Y111" s="25">
        <f>+(SUM($B35:$B$36,Y102,Y103,Y101)-MAX($B35:$B$36,Y102,Y103,Y101)-MIN($B35:$B$36,Y102,Y103,Y101))/3</f>
        <v>543.85333333333335</v>
      </c>
      <c r="Z111" s="25">
        <f>+(SUM($B35:$B$36,Z102,Z103,Z101)-MAX($B35:$B$36,Z102,Z103,Z101)-MIN($B35:$B$36,Z102,Z103,Z101))/3</f>
        <v>545.45666666666648</v>
      </c>
      <c r="AA111" s="25">
        <f>+(SUM($B35:$B$36,AA102,AA103,AA101)-MAX($B35:$B$36,AA102,AA103,AA101)-MIN($B35:$B$36,AA102,AA103,AA101))/3</f>
        <v>611.18666666666661</v>
      </c>
      <c r="AB111" s="25">
        <f>+(SUM($B35:$B$36,AB102,AB103,AB101)-MAX($B35:$B$36,AB102,AB103,AB101)-MIN($B35:$B$36,AB102,AB103,AB101))/3</f>
        <v>619.21066666666673</v>
      </c>
      <c r="AC111" s="25">
        <f>+(SUM($B35:$B$36,AC102,AC103,AC101)-MAX($B35:$B$36,AC102,AC103,AC101)-MIN($B35:$B$36,AC102,AC103,AC101))/3</f>
        <v>639.43499999999995</v>
      </c>
      <c r="AD111" s="25">
        <f>+(SUM($B35:$B$36,AD102,AD103,AD101)-MAX($B35:$B$36,AD102,AD103,AD101)-MIN($B35:$B$36,AD102,AD103,AD101))/3</f>
        <v>619.82600000000014</v>
      </c>
      <c r="AE111" s="25">
        <f>+(SUM($B35:$B$36,AE102,AE103,AE101)-MAX($B35:$B$36,AE102,AE103,AE101)-MIN($B35:$B$36,AE102,AE103,AE101))/3</f>
        <v>584.16066666666677</v>
      </c>
      <c r="AF111" s="25">
        <f>+(SUM($B35:$B$36,AF102,AF103,AF101)-MAX($B35:$B$36,AF102,AF103,AF101)-MIN($B35:$B$36,AF102,AF103,AF101))/3</f>
        <v>680.43633333333321</v>
      </c>
      <c r="AG111" s="25">
        <f>+(SUM($B35:$B$36,AG102,AG103,AG101)-MAX($B35:$B$36,AG102,AG103,AG101)-MIN($B35:$B$36,AG102,AG103,AG101))/3</f>
        <v>547.05999999999995</v>
      </c>
      <c r="AH111" s="25">
        <f>+(SUM($B35:$B$36,AH102,AH103,AH101)-MAX($B35:$B$36,AH102,AH103,AH101)-MIN($B35:$B$36,AH102,AH103,AH101))/3</f>
        <v>632.84466666666663</v>
      </c>
      <c r="AI111" s="25">
        <f>+(SUM($B35:$B$36,AI102,AI103,AI101)-MAX($B35:$B$36,AI102,AI103,AI101)-MIN($B35:$B$36,AI102,AI103,AI101))/3</f>
        <v>606.50166666666689</v>
      </c>
      <c r="AJ111" s="25">
        <f>+(SUM($B35:$B$36,AJ102,AJ103,AJ101)-MAX($B35:$B$36,AJ102,AJ103,AJ101)-MIN($B35:$B$36,AJ102,AJ103,AJ101))/3</f>
        <v>563.2166666666667</v>
      </c>
      <c r="AK111" s="25">
        <f>+(SUM($B35:$B$36,AK102,AK103,AK101)-MAX($B35:$B$36,AK102,AK103,AK101)-MIN($B35:$B$36,AK102,AK103,AK101))/3</f>
        <v>668.03499999999997</v>
      </c>
      <c r="AL111" s="25">
        <f>+(SUM($B35:$B$36,AL102,AL103,AL101)-MAX($B35:$B$36,AL102,AL103,AL101)-MIN($B35:$B$36,AL102,AL103,AL101))/3</f>
        <v>596.34833333333324</v>
      </c>
      <c r="AM111" s="25">
        <f>+(SUM($B35:$B$36,AM102,AM103,AM101)-MAX($B35:$B$36,AM102,AM103,AM101)-MIN($B35:$B$36,AM102,AM103,AM101))/3</f>
        <v>648.45833333333314</v>
      </c>
      <c r="AN111" s="25">
        <f>+(SUM($B35:$B$36,AN102,AN103,AN101)-MAX($B35:$B$36,AN102,AN103,AN101)-MIN($B35:$B$36,AN102,AN103,AN101))/3</f>
        <v>546.1966666666666</v>
      </c>
      <c r="AO111" s="25">
        <f>+(SUM($B35:$B$36,AO102,AO103,AO101)-MAX($B35:$B$36,AO102,AO103,AO101)-MIN($B35:$B$36,AO102,AO103,AO101))/3</f>
        <v>659.77666666666664</v>
      </c>
      <c r="AP111" s="25">
        <f>+(SUM($B35:$B$36,AP102,AP103,AP101)-MAX($B35:$B$36,AP102,AP103,AP101)-MIN($B35:$B$36,AP102,AP103,AP101))/3</f>
        <v>607.53066666666666</v>
      </c>
      <c r="AQ111" s="25">
        <f>+(SUM($B35:$B$36,AQ102,AQ103,AQ101)-MAX($B35:$B$36,AQ102,AQ103,AQ101)-MIN($B35:$B$36,AQ102,AQ103,AQ101))/3</f>
        <v>690.10300000000007</v>
      </c>
      <c r="AR111" s="25">
        <f>+(SUM($B35:$B$36,AR102,AR103,AR101)-MAX($B35:$B$36,AR102,AR103,AR101)-MIN($B35:$B$36,AR102,AR103,AR101))/3</f>
        <v>662.37</v>
      </c>
      <c r="AS111" s="25">
        <f>+(SUM($B35:$B$36,AS102,AS103,AS101)-MAX($B35:$B$36,AS102,AS103,AS101)-MIN($B35:$B$36,AS102,AS103,AS101))/3</f>
        <v>571.34299999999996</v>
      </c>
      <c r="AT111" s="25">
        <f>+(SUM($B35:$B$36,AT102,AT103,AT101)-MAX($B35:$B$36,AT102,AT103,AT101)-MIN($B35:$B$36,AT102,AT103,AT101))/3</f>
        <v>576.0713333333332</v>
      </c>
      <c r="AU111" s="25">
        <f>+(SUM($B35:$B$36,AU102,AU103,AU101)-MAX($B35:$B$36,AU102,AU103,AU101)-MIN($B35:$B$36,AU102,AU103,AU101))/3</f>
        <v>560.42666666666673</v>
      </c>
      <c r="AV111" s="25">
        <f>+(SUM($B35:$B$36,AV102,AV103,AV101)-MAX($B35:$B$36,AV102,AV103,AV101)-MIN($B35:$B$36,AV102,AV103,AV101))/3</f>
        <v>640.56499999999983</v>
      </c>
      <c r="AW111" s="25">
        <f>+(SUM($B35:$B$36,AW102,AW103,AW101)-MAX($B35:$B$36,AW102,AW103,AW101)-MIN($B35:$B$36,AW102,AW103,AW101))/3</f>
        <v>617.51666666666677</v>
      </c>
      <c r="AX111" s="25">
        <f>+(SUM($B35:$B$36,AX102,AX103,AX101)-MAX($B35:$B$36,AX102,AX103,AX101)-MIN($B35:$B$36,AX102,AX103,AX101))/3</f>
        <v>628.09000000000015</v>
      </c>
      <c r="AY111" s="25">
        <f>+(SUM($B35:$B$36,AY102,AY103,AY101)-MAX($B35:$B$36,AY102,AY103,AY101)-MIN($B35:$B$36,AY102,AY103,AY101))/3</f>
        <v>689.95466666666664</v>
      </c>
      <c r="AZ111" s="25">
        <f>+(SUM($B35:$B$36,AZ102,AZ103,AZ101)-MAX($B35:$B$36,AZ102,AZ103,AZ101)-MIN($B35:$B$36,AZ102,AZ103,AZ101))/3</f>
        <v>594.82599999999991</v>
      </c>
      <c r="BA111" s="25">
        <f>+(SUM($B35:$B$36,BA102,BA103,BA101)-MAX($B35:$B$36,BA102,BA103,BA101)-MIN($B35:$B$36,BA102,BA103,BA101))/3</f>
        <v>722.64499999999998</v>
      </c>
      <c r="BB111" s="25">
        <f>+(SUM($B35:$B$36,BB102,BB103,BB101)-MAX($B35:$B$36,BB102,BB103,BB101)-MIN($B35:$B$36,BB102,BB103,BB101))/3</f>
        <v>606.23166666666657</v>
      </c>
      <c r="BC111" s="25">
        <f>+(SUM($B35:$B$36,BC102,BC103,BC101)-MAX($B35:$B$36,BC102,BC103,BC101)-MIN($B35:$B$36,BC102,BC103,BC101))/3</f>
        <v>550.65999999999985</v>
      </c>
      <c r="BD111" s="25">
        <f>+(SUM($B35:$B$36,BD102,BD103,BD101)-MAX($B35:$B$36,BD102,BD103,BD101)-MIN($B35:$B$36,BD102,BD103,BD101))/3</f>
        <v>607.50099999999998</v>
      </c>
      <c r="BE111" s="25">
        <f>+(SUM($B35:$B$36,BE102,BE103,BE101)-MAX($B35:$B$36,BE102,BE103,BE101)-MIN($B35:$B$36,BE102,BE103,BE101))/3</f>
        <v>587.78466666666679</v>
      </c>
      <c r="BF111" s="25">
        <f>+(SUM($B35:$B$36,BF102,BF103,BF101)-MAX($B35:$B$36,BF102,BF103,BF101)-MIN($B35:$B$36,BF102,BF103,BF101))/3</f>
        <v>554.58333333333337</v>
      </c>
      <c r="BG111" s="25">
        <f>+(SUM($B35:$B$36,BG102,BG103,BG101)-MAX($B35:$B$36,BG102,BG103,BG101)-MIN($B35:$B$36,BG102,BG103,BG101))/3</f>
        <v>730.5913333333333</v>
      </c>
      <c r="BH111" s="25">
        <f>+(SUM($B35:$B$36,BH102,BH103,BH101)-MAX($B35:$B$36,BH102,BH103,BH101)-MIN($B35:$B$36,BH102,BH103,BH101))/3</f>
        <v>556.86166666666679</v>
      </c>
      <c r="BI111" s="25">
        <f>+(SUM($B35:$B$36,BI102,BI103,BI101)-MAX($B35:$B$36,BI102,BI103,BI101)-MIN($B35:$B$36,BI102,BI103,BI101))/3</f>
        <v>585.14166666666677</v>
      </c>
      <c r="BJ111" s="25">
        <f>+(SUM($B35:$B$36,BJ102,BJ103,BJ101)-MAX($B35:$B$36,BJ102,BJ103,BJ101)-MIN($B35:$B$36,BJ102,BJ103,BJ101))/3</f>
        <v>631.5566666666665</v>
      </c>
      <c r="BK111" s="25">
        <f>+(SUM($B35:$B$36,BK102,BK103,BK101)-MAX($B35:$B$36,BK102,BK103,BK101)-MIN($B35:$B$36,BK102,BK103,BK101))/3</f>
        <v>638.22333333333324</v>
      </c>
      <c r="BL111" s="25">
        <f>+(SUM($B35:$B$36,BL102,BL103,BL101)-MAX($B35:$B$36,BL102,BL103,BL101)-MIN($B35:$B$36,BL102,BL103,BL101))/3</f>
        <v>642.20199999999988</v>
      </c>
      <c r="BM111" s="25">
        <f>+(SUM($B35:$B$36,BM102,BM103,BM101)-MAX($B35:$B$36,BM102,BM103,BM101)-MIN($B35:$B$36,BM102,BM103,BM101))/3</f>
        <v>657.63766666666652</v>
      </c>
      <c r="BN111" s="25">
        <f>+(SUM($B35:$B$36,BN102,BN103,BN101)-MAX($B35:$B$36,BN102,BN103,BN101)-MIN($B35:$B$36,BN102,BN103,BN101))/3</f>
        <v>709.75299999999982</v>
      </c>
      <c r="BO111" s="25">
        <f>+(SUM($B35:$B$36,BO102,BO103,BO101)-MAX($B35:$B$36,BO102,BO103,BO101)-MIN($B35:$B$36,BO102,BO103,BO101))/3</f>
        <v>584.15166666666676</v>
      </c>
      <c r="BP111" s="25">
        <f>+(SUM($B35:$B$36,BP102,BP103,BP101)-MAX($B35:$B$36,BP102,BP103,BP101)-MIN($B35:$B$36,BP102,BP103,BP101))/3</f>
        <v>560.0100000000001</v>
      </c>
      <c r="BQ111" s="25">
        <f>+(SUM($B35:$B$36,BQ102,BQ103,BQ101)-MAX($B35:$B$36,BQ102,BQ103,BQ101)-MIN($B35:$B$36,BQ102,BQ103,BQ101))/3</f>
        <v>649.02666666666653</v>
      </c>
      <c r="BR111" s="25">
        <f>+(SUM($B35:$B$36,BR102,BR103,BR101)-MAX($B35:$B$36,BR102,BR103,BR101)-MIN($B35:$B$36,BR102,BR103,BR101))/3</f>
        <v>607.65000000000009</v>
      </c>
      <c r="BS111" s="25">
        <f>+(SUM($B35:$B$36,BS102,BS103,BS101)-MAX($B35:$B$36,BS102,BS103,BS101)-MIN($B35:$B$36,BS102,BS103,BS101))/3</f>
        <v>638.41866666666658</v>
      </c>
      <c r="BT111" s="25">
        <f>+(SUM($B35:$B$36,BT102,BT103,BT101)-MAX($B35:$B$36,BT102,BT103,BT101)-MIN($B35:$B$36,BT102,BT103,BT101))/3</f>
        <v>550.73333333333346</v>
      </c>
      <c r="BU111" s="25">
        <f>+(SUM($B35:$B$36,BU102,BU103,BU101)-MAX($B35:$B$36,BU102,BU103,BU101)-MIN($B35:$B$36,BU102,BU103,BU101))/3</f>
        <v>591.59199999999998</v>
      </c>
      <c r="BV111" s="25">
        <f>+(SUM($B35:$B$36,BV102,BV103,BV101)-MAX($B35:$B$36,BV102,BV103,BV101)-MIN($B35:$B$36,BV102,BV103,BV101))/3</f>
        <v>548.54066666666665</v>
      </c>
      <c r="BW111" s="25">
        <f>+(SUM($B35:$B$36,BW102,BW103,BW101)-MAX($B35:$B$36,BW102,BW103,BW101)-MIN($B35:$B$36,BW102,BW103,BW101))/3</f>
        <v>648.346</v>
      </c>
      <c r="BX111" s="25">
        <f>+(SUM($B35:$B$36,BX102,BX103,BX101)-MAX($B35:$B$36,BX102,BX103,BX101)-MIN($B35:$B$36,BX102,BX103,BX101))/3</f>
        <v>614.59466666666674</v>
      </c>
      <c r="BY111" s="25">
        <f>+(SUM($B35:$B$36,BY102,BY103,BY101)-MAX($B35:$B$36,BY102,BY103,BY101)-MIN($B35:$B$36,BY102,BY103,BY101))/3</f>
        <v>672.80166666666662</v>
      </c>
      <c r="BZ111" s="25">
        <f>+(SUM($B35:$B$36,BZ102,BZ103,BZ101)-MAX($B35:$B$36,BZ102,BZ103,BZ101)-MIN($B35:$B$36,BZ102,BZ103,BZ101))/3</f>
        <v>591.70233333333317</v>
      </c>
      <c r="CA111" s="25">
        <f>+(SUM($B35:$B$36,CA102,CA103,CA101)-MAX($B35:$B$36,CA102,CA103,CA101)-MIN($B35:$B$36,CA102,CA103,CA101))/3</f>
        <v>609.45666666666659</v>
      </c>
      <c r="CB111" s="25">
        <f>+(SUM($B35:$B$36,CB102,CB103,CB101)-MAX($B35:$B$36,CB102,CB103,CB101)-MIN($B35:$B$36,CB102,CB103,CB101))/3</f>
        <v>582.69000000000005</v>
      </c>
      <c r="CC111" s="25">
        <f>+(SUM($B35:$B$36,CC102,CC103,CC101)-MAX($B35:$B$36,CC102,CC103,CC101)-MIN($B35:$B$36,CC102,CC103,CC101))/3</f>
        <v>664.75566666666657</v>
      </c>
      <c r="CD111" s="25">
        <f>+(SUM($B35:$B$36,CD102,CD103,CD101)-MAX($B35:$B$36,CD102,CD103,CD101)-MIN($B35:$B$36,CD102,CD103,CD101))/3</f>
        <v>572.82333333333361</v>
      </c>
      <c r="CE111" s="25">
        <f>+(SUM($B35:$B$36,CE102,CE103,CE101)-MAX($B35:$B$36,CE102,CE103,CE101)-MIN($B35:$B$36,CE102,CE103,CE101))/3</f>
        <v>614.88666666666677</v>
      </c>
      <c r="CF111" s="25">
        <f>+(SUM($B35:$B$36,CF102,CF103,CF101)-MAX($B35:$B$36,CF102,CF103,CF101)-MIN($B35:$B$36,CF102,CF103,CF101))/3</f>
        <v>592.9</v>
      </c>
      <c r="CG111" s="25">
        <f>+(SUM($B35:$B$36,CG102,CG103,CG101)-MAX($B35:$B$36,CG102,CG103,CG101)-MIN($B35:$B$36,CG102,CG103,CG101))/3</f>
        <v>539.90666666666664</v>
      </c>
      <c r="CH111" s="25">
        <f>+(SUM($B35:$B$36,CH102,CH103,CH101)-MAX($B35:$B$36,CH102,CH103,CH101)-MIN($B35:$B$36,CH102,CH103,CH101))/3</f>
        <v>623.43333333333328</v>
      </c>
      <c r="CI111" s="25">
        <f>+(SUM($B35:$B$36,CI102,CI103,CI101)-MAX($B35:$B$36,CI102,CI103,CI101)-MIN($B35:$B$36,CI102,CI103,CI101))/3</f>
        <v>576.42533333333347</v>
      </c>
      <c r="CJ111" s="25">
        <f>+(SUM($B35:$B$36,CJ102,CJ103,CJ101)-MAX($B35:$B$36,CJ102,CJ103,CJ101)-MIN($B35:$B$36,CJ102,CJ103,CJ101))/3</f>
        <v>578.04000000000008</v>
      </c>
      <c r="CK111" s="25">
        <f>+(SUM($B35:$B$36,CK102,CK103,CK101)-MAX($B35:$B$36,CK102,CK103,CK101)-MIN($B35:$B$36,CK102,CK103,CK101))/3</f>
        <v>605.23266666666666</v>
      </c>
      <c r="CL111" s="25">
        <f>+(SUM($B35:$B$36,CL102,CL103,CL101)-MAX($B35:$B$36,CL102,CL103,CL101)-MIN($B35:$B$36,CL102,CL103,CL101))/3</f>
        <v>639.86</v>
      </c>
      <c r="CM111" s="25">
        <f>+(SUM($B35:$B$36,CM102,CM103,CM101)-MAX($B35:$B$36,CM102,CM103,CM101)-MIN($B35:$B$36,CM102,CM103,CM101))/3</f>
        <v>686.9906666666667</v>
      </c>
      <c r="CN111" s="25">
        <f>+(SUM($B35:$B$36,CN102,CN103,CN101)-MAX($B35:$B$36,CN102,CN103,CN101)-MIN($B35:$B$36,CN102,CN103,CN101))/3</f>
        <v>572.21999999999991</v>
      </c>
      <c r="CO111" s="25">
        <f>+(SUM($B35:$B$36,CO102,CO103,CO101)-MAX($B35:$B$36,CO102,CO103,CO101)-MIN($B35:$B$36,CO102,CO103,CO101))/3</f>
        <v>626.32666666666671</v>
      </c>
      <c r="CP111" s="25">
        <f>+(SUM($B35:$B$36,CP102,CP103,CP101)-MAX($B35:$B$36,CP102,CP103,CP101)-MIN($B35:$B$36,CP102,CP103,CP101))/3</f>
        <v>700.18133333333344</v>
      </c>
      <c r="CQ111" s="25">
        <f>+(SUM($B35:$B$36,CQ102,CQ103,CQ101)-MAX($B35:$B$36,CQ102,CQ103,CQ101)-MIN($B35:$B$36,CQ102,CQ103,CQ101))/3</f>
        <v>563.46333333333337</v>
      </c>
      <c r="CR111" s="25">
        <f>+(SUM($B35:$B$36,CR102,CR103,CR101)-MAX($B35:$B$36,CR102,CR103,CR101)-MIN($B35:$B$36,CR102,CR103,CR101))/3</f>
        <v>550.63666666666677</v>
      </c>
      <c r="CS111" s="25">
        <f>+(SUM($B35:$B$36,CS102,CS103,CS101)-MAX($B35:$B$36,CS102,CS103,CS101)-MIN($B35:$B$36,CS102,CS103,CS101))/3</f>
        <v>700.98666666666679</v>
      </c>
      <c r="CT111" s="25">
        <f>+(SUM($B35:$B$36,CT102,CT103,CT101)-MAX($B35:$B$36,CT102,CT103,CT101)-MIN($B35:$B$36,CT102,CT103,CT101))/3</f>
        <v>590.31866666666667</v>
      </c>
      <c r="CU111" s="25">
        <f>+(SUM($B35:$B$36,CU102,CU103,CU101)-MAX($B35:$B$36,CU102,CU103,CU101)-MIN($B35:$B$36,CU102,CU103,CU101))/3</f>
        <v>644.6350000000001</v>
      </c>
      <c r="CV111" s="25">
        <f>+(SUM($B35:$B$36,CV102,CV103,CV101)-MAX($B35:$B$36,CV102,CV103,CV101)-MIN($B35:$B$36,CV102,CV103,CV101))/3</f>
        <v>557.15000000000009</v>
      </c>
      <c r="CW111" s="25">
        <f>+(SUM($B35:$B$36,CW102,CW103,CW101)-MAX($B35:$B$36,CW102,CW103,CW101)-MIN($B35:$B$36,CW102,CW103,CW101))/3</f>
        <v>602.56666666666672</v>
      </c>
      <c r="CX111" s="25">
        <f>+(SUM($B35:$B$36,CX102,CX103,CX101)-MAX($B35:$B$36,CX102,CX103,CX101)-MIN($B35:$B$36,CX102,CX103,CX101))/3</f>
        <v>646.29700000000003</v>
      </c>
      <c r="CY111" s="25">
        <f>+(SUM($B35:$B$36,CY102,CY103,CY101)-MAX($B35:$B$36,CY102,CY103,CY101)-MIN($B35:$B$36,CY102,CY103,CY101))/3</f>
        <v>571.68833333333339</v>
      </c>
      <c r="CZ111" s="25">
        <f>+(SUM($B35:$B$36,CZ102,CZ103,CZ101)-MAX($B35:$B$36,CZ102,CZ103,CZ101)-MIN($B35:$B$36,CZ102,CZ103,CZ101))/3</f>
        <v>651.98599999999999</v>
      </c>
      <c r="DA111" s="25">
        <f>+(SUM($B35:$B$36,DA102,DA103,DA101)-MAX($B35:$B$36,DA102,DA103,DA101)-MIN($B35:$B$36,DA102,DA103,DA101))/3</f>
        <v>553.59666666666658</v>
      </c>
      <c r="DB111" s="25">
        <f>+(SUM($B35:$B$36,DB102,DB103,DB101)-MAX($B35:$B$36,DB102,DB103,DB101)-MIN($B35:$B$36,DB102,DB103,DB101))/3</f>
        <v>650.37399999999991</v>
      </c>
      <c r="DC111" s="25">
        <f>+(SUM($B35:$B$36,DC102,DC103,DC101)-MAX($B35:$B$36,DC102,DC103,DC101)-MIN($B35:$B$36,DC102,DC103,DC101))/3</f>
        <v>607.75666666666666</v>
      </c>
      <c r="DD111" s="25">
        <f>+(SUM($B35:$B$36,DD102,DD103,DD101)-MAX($B35:$B$36,DD102,DD103,DD101)-MIN($B35:$B$36,DD102,DD103,DD101))/3</f>
        <v>611.23000000000013</v>
      </c>
      <c r="DE111" s="25">
        <f>+(SUM($B35:$B$36,DE102,DE103,DE101)-MAX($B35:$B$36,DE102,DE103,DE101)-MIN($B35:$B$36,DE102,DE103,DE101))/3</f>
        <v>602.91</v>
      </c>
      <c r="DF111" s="25">
        <f>+(SUM($B35:$B$36,DF102,DF103,DF101)-MAX($B35:$B$36,DF102,DF103,DF101)-MIN($B35:$B$36,DF102,DF103,DF101))/3</f>
        <v>669.64566666666667</v>
      </c>
      <c r="DG111" s="25">
        <f>+(SUM($B35:$B$36,DG102,DG103,DG101)-MAX($B35:$B$36,DG102,DG103,DG101)-MIN($B35:$B$36,DG102,DG103,DG101))/3</f>
        <v>581.23066666666682</v>
      </c>
      <c r="DH111" s="25">
        <f>+(SUM($B35:$B$36,DH102,DH103,DH101)-MAX($B35:$B$36,DH102,DH103,DH101)-MIN($B35:$B$36,DH102,DH103,DH101))/3</f>
        <v>634.80166666666673</v>
      </c>
      <c r="DI111" s="25">
        <f>+(SUM($B35:$B$36,DI102,DI103,DI101)-MAX($B35:$B$36,DI102,DI103,DI101)-MIN($B35:$B$36,DI102,DI103,DI101))/3</f>
        <v>569.22333333333324</v>
      </c>
      <c r="DJ111" s="25">
        <f>+(SUM($B35:$B$36,DJ102,DJ103,DJ101)-MAX($B35:$B$36,DJ102,DJ103,DJ101)-MIN($B35:$B$36,DJ102,DJ103,DJ101))/3</f>
        <v>614.96533333333343</v>
      </c>
      <c r="DK111" s="25">
        <f>+(SUM($B35:$B$36,DK102,DK103,DK101)-MAX($B35:$B$36,DK102,DK103,DK101)-MIN($B35:$B$36,DK102,DK103,DK101))/3</f>
        <v>560.13333333333333</v>
      </c>
      <c r="DL111" s="25">
        <f>+(SUM($B35:$B$36,DL102,DL103,DL101)-MAX($B35:$B$36,DL102,DL103,DL101)-MIN($B35:$B$36,DL102,DL103,DL101))/3</f>
        <v>592.61666666666667</v>
      </c>
      <c r="DM111" s="25">
        <f>+(SUM($B35:$B$36,DM102,DM103,DM101)-MAX($B35:$B$36,DM102,DM103,DM101)-MIN($B35:$B$36,DM102,DM103,DM101))/3</f>
        <v>547.80533333333346</v>
      </c>
      <c r="DN111" s="25">
        <f>+(SUM($B35:$B$36,DN102,DN103,DN101)-MAX($B35:$B$36,DN102,DN103,DN101)-MIN($B35:$B$36,DN102,DN103,DN101))/3</f>
        <v>623.32833333333326</v>
      </c>
      <c r="DO111" s="25">
        <f>+(SUM($B35:$B$36,DO102,DO103,DO101)-MAX($B35:$B$36,DO102,DO103,DO101)-MIN($B35:$B$36,DO102,DO103,DO101))/3</f>
        <v>553.19000000000005</v>
      </c>
      <c r="DP111" s="25">
        <f>+(SUM($B35:$B$36,DP102,DP103,DP101)-MAX($B35:$B$36,DP102,DP103,DP101)-MIN($B35:$B$36,DP102,DP103,DP101))/3</f>
        <v>542.2983333333334</v>
      </c>
      <c r="DQ111" s="25">
        <f>+(SUM($B35:$B$36,DQ102,DQ103,DQ101)-MAX($B35:$B$36,DQ102,DQ103,DQ101)-MIN($B35:$B$36,DQ102,DQ103,DQ101))/3</f>
        <v>566.14733333333345</v>
      </c>
      <c r="DR111" s="25">
        <f>+(SUM($B35:$B$36,DR102,DR103,DR101)-MAX($B35:$B$36,DR102,DR103,DR101)-MIN($B35:$B$36,DR102,DR103,DR101))/3</f>
        <v>634.60133333333317</v>
      </c>
      <c r="DS111" s="25">
        <f>+(SUM($B35:$B$36,DS102,DS103,DS101)-MAX($B35:$B$36,DS102,DS103,DS101)-MIN($B35:$B$36,DS102,DS103,DS101))/3</f>
        <v>626.94999999999982</v>
      </c>
      <c r="DT111" s="25">
        <f>+(SUM($B35:$B$36,DT102,DT103,DT101)-MAX($B35:$B$36,DT102,DT103,DT101)-MIN($B35:$B$36,DT102,DT103,DT101))/3</f>
        <v>573.74666666666678</v>
      </c>
      <c r="DU111" s="25">
        <f>+(SUM($B35:$B$36,DU102,DU103,DU101)-MAX($B35:$B$36,DU102,DU103,DU101)-MIN($B35:$B$36,DU102,DU103,DU101))/3</f>
        <v>667.46866666666676</v>
      </c>
      <c r="DV111" s="25">
        <f>+(SUM($B35:$B$36,DV102,DV103,DV101)-MAX($B35:$B$36,DV102,DV103,DV101)-MIN($B35:$B$36,DV102,DV103,DV101))/3</f>
        <v>582.88333333333333</v>
      </c>
      <c r="DW111" s="25">
        <f>+(SUM($B35:$B$36,DW102,DW103,DW101)-MAX($B35:$B$36,DW102,DW103,DW101)-MIN($B35:$B$36,DW102,DW103,DW101))/3</f>
        <v>605.85</v>
      </c>
      <c r="DX111" s="25">
        <f>+(SUM($B35:$B$36,DX102,DX103,DX101)-MAX($B35:$B$36,DX102,DX103,DX101)-MIN($B35:$B$36,DX102,DX103,DX101))/3</f>
        <v>661.37800000000004</v>
      </c>
      <c r="DY111" s="25">
        <f>+(SUM($B35:$B$36,DY102,DY103,DY101)-MAX($B35:$B$36,DY102,DY103,DY101)-MIN($B35:$B$36,DY102,DY103,DY101))/3</f>
        <v>599.40666666666664</v>
      </c>
      <c r="DZ111" s="25">
        <f>+(SUM($B35:$B$36,DZ102,DZ103,DZ101)-MAX($B35:$B$36,DZ102,DZ103,DZ101)-MIN($B35:$B$36,DZ102,DZ103,DZ101))/3</f>
        <v>552.73333333333335</v>
      </c>
      <c r="EA111" s="25">
        <f>+(SUM($B35:$B$36,EA102,EA103,EA101)-MAX($B35:$B$36,EA102,EA103,EA101)-MIN($B35:$B$36,EA102,EA103,EA101))/3</f>
        <v>552.2399999999999</v>
      </c>
      <c r="EB111" s="25">
        <f>+(SUM($B35:$B$36,EB102,EB103,EB101)-MAX($B35:$B$36,EB102,EB103,EB101)-MIN($B35:$B$36,EB102,EB103,EB101))/3</f>
        <v>651.51166666666666</v>
      </c>
      <c r="EC111" s="25">
        <f>+(SUM($B35:$B$36,EC102,EC103,EC101)-MAX($B35:$B$36,EC102,EC103,EC101)-MIN($B35:$B$36,EC102,EC103,EC101))/3</f>
        <v>616.33666666666659</v>
      </c>
      <c r="ED111" s="25">
        <f>+(SUM($B35:$B$36,ED102,ED103,ED101)-MAX($B35:$B$36,ED102,ED103,ED101)-MIN($B35:$B$36,ED102,ED103,ED101))/3</f>
        <v>549.83900000000006</v>
      </c>
      <c r="EE111" s="25">
        <f>+(SUM($B35:$B$36,EE102,EE103,EE101)-MAX($B35:$B$36,EE102,EE103,EE101)-MIN($B35:$B$36,EE102,EE103,EE101))/3</f>
        <v>542.49666666666667</v>
      </c>
      <c r="EF111" s="25">
        <f>+(SUM($B35:$B$36,EF102,EF103,EF101)-MAX($B35:$B$36,EF102,EF103,EF101)-MIN($B35:$B$36,EF102,EF103,EF101))/3</f>
        <v>679.4616666666667</v>
      </c>
      <c r="EG111" s="25">
        <f>+(SUM($B35:$B$36,EG102,EG103,EG101)-MAX($B35:$B$36,EG102,EG103,EG101)-MIN($B35:$B$36,EG102,EG103,EG101))/3</f>
        <v>639.07266666666658</v>
      </c>
      <c r="EH111" s="25">
        <f>+(SUM($B35:$B$36,EH102,EH103,EH101)-MAX($B35:$B$36,EH102,EH103,EH101)-MIN($B35:$B$36,EH102,EH103,EH101))/3</f>
        <v>609.50066666666658</v>
      </c>
      <c r="EI111" s="25">
        <f>+(SUM($B35:$B$36,EI102,EI103,EI101)-MAX($B35:$B$36,EI102,EI103,EI101)-MIN($B35:$B$36,EI102,EI103,EI101))/3</f>
        <v>648.00333333333322</v>
      </c>
      <c r="EJ111" s="25">
        <f>+(SUM($B35:$B$36,EJ102,EJ103,EJ101)-MAX($B35:$B$36,EJ102,EJ103,EJ101)-MIN($B35:$B$36,EJ102,EJ103,EJ101))/3</f>
        <v>550.7600000000001</v>
      </c>
      <c r="EK111" s="25">
        <f>+(SUM($B35:$B$36,EK102,EK103,EK101)-MAX($B35:$B$36,EK102,EK103,EK101)-MIN($B35:$B$36,EK102,EK103,EK101))/3</f>
        <v>597.19999999999993</v>
      </c>
      <c r="EL111" s="25">
        <f>+(SUM($B35:$B$36,EL102,EL103,EL101)-MAX($B35:$B$36,EL102,EL103,EL101)-MIN($B35:$B$36,EL102,EL103,EL101))/3</f>
        <v>609.52833333333342</v>
      </c>
      <c r="EM111" s="25">
        <f>+(SUM($B35:$B$36,EM102,EM103,EM101)-MAX($B35:$B$36,EM102,EM103,EM101)-MIN($B35:$B$36,EM102,EM103,EM101))/3</f>
        <v>552.73333333333346</v>
      </c>
      <c r="EN111" s="25">
        <f>+(SUM($B35:$B$36,EN102,EN103,EN101)-MAX($B35:$B$36,EN102,EN103,EN101)-MIN($B35:$B$36,EN102,EN103,EN101))/3</f>
        <v>532.63</v>
      </c>
      <c r="EO111" s="25">
        <f>+(SUM($B35:$B$36,EO102,EO103,EO101)-MAX($B35:$B$36,EO102,EO103,EO101)-MIN($B35:$B$36,EO102,EO103,EO101))/3</f>
        <v>667.14166666666654</v>
      </c>
      <c r="EP111" s="25">
        <f>+(SUM($B35:$B$36,EP102,EP103,EP101)-MAX($B35:$B$36,EP102,EP103,EP101)-MIN($B35:$B$36,EP102,EP103,EP101))/3</f>
        <v>592.73733333333337</v>
      </c>
      <c r="EQ111" s="25">
        <f>+(SUM($B35:$B$36,EQ102,EQ103,EQ101)-MAX($B35:$B$36,EQ102,EQ103,EQ101)-MIN($B35:$B$36,EQ102,EQ103,EQ101))/3</f>
        <v>571.60333333333347</v>
      </c>
      <c r="ER111" s="25">
        <f>+(SUM($B35:$B$36,ER102,ER103,ER101)-MAX($B35:$B$36,ER102,ER103,ER101)-MIN($B35:$B$36,ER102,ER103,ER101))/3</f>
        <v>704.39666666666665</v>
      </c>
      <c r="ES111" s="25">
        <f>+(SUM($B35:$B$36,ES102,ES103,ES101)-MAX($B35:$B$36,ES102,ES103,ES101)-MIN($B35:$B$36,ES102,ES103,ES101))/3</f>
        <v>567.28666666666675</v>
      </c>
      <c r="ET111" s="25">
        <f>+(SUM($B35:$B$36,ET102,ET103,ET101)-MAX($B35:$B$36,ET102,ET103,ET101)-MIN($B35:$B$36,ET102,ET103,ET101))/3</f>
        <v>611.68133333333344</v>
      </c>
      <c r="EU111" s="25">
        <f>+(SUM($B35:$B$36,EU102,EU103,EU101)-MAX($B35:$B$36,EU102,EU103,EU101)-MIN($B35:$B$36,EU102,EU103,EU101))/3</f>
        <v>565.07733333333351</v>
      </c>
      <c r="EV111" s="25">
        <f>+(SUM($B35:$B$36,EV102,EV103,EV101)-MAX($B35:$B$36,EV102,EV103,EV101)-MIN($B35:$B$36,EV102,EV103,EV101))/3</f>
        <v>562.67466666666667</v>
      </c>
      <c r="EW111" s="25">
        <f>+(SUM($B35:$B$36,EW102,EW103,EW101)-MAX($B35:$B$36,EW102,EW103,EW101)-MIN($B35:$B$36,EW102,EW103,EW101))/3</f>
        <v>631.74866666666651</v>
      </c>
      <c r="EX111" s="25">
        <f>+(SUM($B35:$B$36,EX102,EX103,EX101)-MAX($B35:$B$36,EX102,EX103,EX101)-MIN($B35:$B$36,EX102,EX103,EX101))/3</f>
        <v>545.21533333333343</v>
      </c>
      <c r="EY111" s="25">
        <f>+(SUM($B35:$B$36,EY102,EY103,EY101)-MAX($B35:$B$36,EY102,EY103,EY101)-MIN($B35:$B$36,EY102,EY103,EY101))/3</f>
        <v>567.16333333333341</v>
      </c>
      <c r="EZ111" s="25">
        <f>+(SUM($B35:$B$36,EZ102,EZ103,EZ101)-MAX($B35:$B$36,EZ102,EZ103,EZ101)-MIN($B35:$B$36,EZ102,EZ103,EZ101))/3</f>
        <v>579.88699999999983</v>
      </c>
      <c r="FA111" s="25">
        <f>+(SUM($B35:$B$36,FA102,FA103,FA101)-MAX($B35:$B$36,FA102,FA103,FA101)-MIN($B35:$B$36,FA102,FA103,FA101))/3</f>
        <v>746.08399999999995</v>
      </c>
      <c r="FB111" s="25">
        <f>+(SUM($B35:$B$36,FB102,FB103,FB101)-MAX($B35:$B$36,FB102,FB103,FB101)-MIN($B35:$B$36,FB102,FB103,FB101))/3</f>
        <v>580.43799999999999</v>
      </c>
      <c r="FC111" s="25">
        <f>+(SUM($B35:$B$36,FC102,FC103,FC101)-MAX($B35:$B$36,FC102,FC103,FC101)-MIN($B35:$B$36,FC102,FC103,FC101))/3</f>
        <v>811.89766666666662</v>
      </c>
      <c r="FD111" s="25">
        <f>+(SUM($B35:$B$36,FD102,FD103,FD101)-MAX($B35:$B$36,FD102,FD103,FD101)-MIN($B35:$B$36,FD102,FD103,FD101))/3</f>
        <v>614.58066666666684</v>
      </c>
      <c r="FE111" s="25">
        <f>+(SUM($B35:$B$36,FE102,FE103,FE101)-MAX($B35:$B$36,FE102,FE103,FE101)-MIN($B35:$B$36,FE102,FE103,FE101))/3</f>
        <v>640.93533333333335</v>
      </c>
      <c r="FF111" s="25">
        <f>+(SUM($B35:$B$36,FF102,FF103,FF101)-MAX($B35:$B$36,FF102,FF103,FF101)-MIN($B35:$B$36,FF102,FF103,FF101))/3</f>
        <v>604.55000000000007</v>
      </c>
      <c r="FG111" s="25">
        <f>+(SUM($B35:$B$36,FG102,FG103,FG101)-MAX($B35:$B$36,FG102,FG103,FG101)-MIN($B35:$B$36,FG102,FG103,FG101))/3</f>
        <v>579.56333333333339</v>
      </c>
      <c r="FH111" s="25">
        <f>+(SUM($B35:$B$36,FH102,FH103,FH101)-MAX($B35:$B$36,FH102,FH103,FH101)-MIN($B35:$B$36,FH102,FH103,FH101))/3</f>
        <v>591.27999999999986</v>
      </c>
      <c r="FI111" s="25">
        <f>+(SUM($B35:$B$36,FI102,FI103,FI101)-MAX($B35:$B$36,FI102,FI103,FI101)-MIN($B35:$B$36,FI102,FI103,FI101))/3</f>
        <v>596.85400000000016</v>
      </c>
      <c r="FJ111" s="25">
        <f>+(SUM($B35:$B$36,FJ102,FJ103,FJ101)-MAX($B35:$B$36,FJ102,FJ103,FJ101)-MIN($B35:$B$36,FJ102,FJ103,FJ101))/3</f>
        <v>567.21000000000015</v>
      </c>
      <c r="FK111" s="25">
        <f>+(SUM($B35:$B$36,FK102,FK103,FK101)-MAX($B35:$B$36,FK102,FK103,FK101)-MIN($B35:$B$36,FK102,FK103,FK101))/3</f>
        <v>618.16200000000015</v>
      </c>
      <c r="FL111" s="25">
        <f>+(SUM($B35:$B$36,FL102,FL103,FL101)-MAX($B35:$B$36,FL102,FL103,FL101)-MIN($B35:$B$36,FL102,FL103,FL101))/3</f>
        <v>730.01366666666661</v>
      </c>
      <c r="FM111" s="25">
        <f>+(SUM($B35:$B$36,FM102,FM103,FM101)-MAX($B35:$B$36,FM102,FM103,FM101)-MIN($B35:$B$36,FM102,FM103,FM101))/3</f>
        <v>604.49833333333345</v>
      </c>
      <c r="FN111" s="25">
        <f>+(SUM($B35:$B$36,FN102,FN103,FN101)-MAX($B35:$B$36,FN102,FN103,FN101)-MIN($B35:$B$36,FN102,FN103,FN101))/3</f>
        <v>574.64666666666665</v>
      </c>
      <c r="FO111" s="25">
        <f>+(SUM($B35:$B$36,FO102,FO103,FO101)-MAX($B35:$B$36,FO102,FO103,FO101)-MIN($B35:$B$36,FO102,FO103,FO101))/3</f>
        <v>565.26066666666668</v>
      </c>
      <c r="FP111" s="25">
        <f>+(SUM($B35:$B$36,FP102,FP103,FP101)-MAX($B35:$B$36,FP102,FP103,FP101)-MIN($B35:$B$36,FP102,FP103,FP101))/3</f>
        <v>621.87666666666689</v>
      </c>
      <c r="FQ111" s="25">
        <f>+(SUM($B35:$B$36,FQ102,FQ103,FQ101)-MAX($B35:$B$36,FQ102,FQ103,FQ101)-MIN($B35:$B$36,FQ102,FQ103,FQ101))/3</f>
        <v>599.52333333333343</v>
      </c>
      <c r="FR111" s="25">
        <f>+(SUM($B35:$B$36,FR102,FR103,FR101)-MAX($B35:$B$36,FR102,FR103,FR101)-MIN($B35:$B$36,FR102,FR103,FR101))/3</f>
        <v>608.33199999999999</v>
      </c>
      <c r="FS111" s="25">
        <f>+(SUM($B35:$B$36,FS102,FS103,FS101)-MAX($B35:$B$36,FS102,FS103,FS101)-MIN($B35:$B$36,FS102,FS103,FS101))/3</f>
        <v>624.88999999999987</v>
      </c>
      <c r="FT111" s="25">
        <f>+(SUM($B35:$B$36,FT102,FT103,FT101)-MAX($B35:$B$36,FT102,FT103,FT101)-MIN($B35:$B$36,FT102,FT103,FT101))/3</f>
        <v>595.43566666666663</v>
      </c>
      <c r="FU111" s="25">
        <f>+(SUM($B35:$B$36,FU102,FU103,FU101)-MAX($B35:$B$36,FU102,FU103,FU101)-MIN($B35:$B$36,FU102,FU103,FU101))/3</f>
        <v>617.82433333333347</v>
      </c>
      <c r="FV111" s="25">
        <f>+(SUM($B35:$B$36,FV102,FV103,FV101)-MAX($B35:$B$36,FV102,FV103,FV101)-MIN($B35:$B$36,FV102,FV103,FV101))/3</f>
        <v>565.66666666666652</v>
      </c>
      <c r="FW111" s="25">
        <f>+(SUM($B35:$B$36,FW102,FW103,FW101)-MAX($B35:$B$36,FW102,FW103,FW101)-MIN($B35:$B$36,FW102,FW103,FW101))/3</f>
        <v>578.95333333333338</v>
      </c>
      <c r="FX111" s="25">
        <f>+(SUM($B35:$B$36,FX102,FX103,FX101)-MAX($B35:$B$36,FX102,FX103,FX101)-MIN($B35:$B$36,FX102,FX103,FX101))/3</f>
        <v>602.08866666666677</v>
      </c>
      <c r="FY111" s="25">
        <f>+(SUM($B35:$B$36,FY102,FY103,FY101)-MAX($B35:$B$36,FY102,FY103,FY101)-MIN($B35:$B$36,FY102,FY103,FY101))/3</f>
        <v>631.80833333333351</v>
      </c>
      <c r="FZ111" s="25">
        <f>+(SUM($B35:$B$36,FZ102,FZ103,FZ101)-MAX($B35:$B$36,FZ102,FZ103,FZ101)-MIN($B35:$B$36,FZ102,FZ103,FZ101))/3</f>
        <v>559.25666666666666</v>
      </c>
      <c r="GA111" s="25">
        <f>+(SUM($B35:$B$36,GA102,GA103,GA101)-MAX($B35:$B$36,GA102,GA103,GA101)-MIN($B35:$B$36,GA102,GA103,GA101))/3</f>
        <v>597.46533333333343</v>
      </c>
      <c r="GB111" s="25">
        <f>+(SUM($B35:$B$36,GB102,GB103,GB101)-MAX($B35:$B$36,GB102,GB103,GB101)-MIN($B35:$B$36,GB102,GB103,GB101))/3</f>
        <v>585.46333333333325</v>
      </c>
      <c r="GC111" s="25">
        <f>+(SUM($B35:$B$36,GC102,GC103,GC101)-MAX($B35:$B$36,GC102,GC103,GC101)-MIN($B35:$B$36,GC102,GC103,GC101))/3</f>
        <v>610.42599999999993</v>
      </c>
      <c r="GD111" s="25">
        <f>+(SUM($B35:$B$36,GD102,GD103,GD101)-MAX($B35:$B$36,GD102,GD103,GD101)-MIN($B35:$B$36,GD102,GD103,GD101))/3</f>
        <v>533.24666666666678</v>
      </c>
      <c r="GE111" s="25">
        <f>+(SUM($B35:$B$36,GE102,GE103,GE101)-MAX($B35:$B$36,GE102,GE103,GE101)-MIN($B35:$B$36,GE102,GE103,GE101))/3</f>
        <v>581.35733333333326</v>
      </c>
      <c r="GF111" s="25">
        <f>+(SUM($B35:$B$36,GF102,GF103,GF101)-MAX($B35:$B$36,GF102,GF103,GF101)-MIN($B35:$B$36,GF102,GF103,GF101))/3</f>
        <v>529.18466666666666</v>
      </c>
      <c r="GG111" s="25">
        <f>+(SUM($B35:$B$36,GG102,GG103,GG101)-MAX($B35:$B$36,GG102,GG103,GG101)-MIN($B35:$B$36,GG102,GG103,GG101))/3</f>
        <v>622.93666666666661</v>
      </c>
      <c r="GH111" s="25">
        <f>+(SUM($B35:$B$36,GH102,GH103,GH101)-MAX($B35:$B$36,GH102,GH103,GH101)-MIN($B35:$B$36,GH102,GH103,GH101))/3</f>
        <v>559.39333333333343</v>
      </c>
      <c r="GI111" s="25">
        <f>+(SUM($B35:$B$36,GI102,GI103,GI101)-MAX($B35:$B$36,GI102,GI103,GI101)-MIN($B35:$B$36,GI102,GI103,GI101))/3</f>
        <v>630.87466666666671</v>
      </c>
      <c r="GJ111" s="25">
        <f>+(SUM($B35:$B$36,GJ102,GJ103,GJ101)-MAX($B35:$B$36,GJ102,GJ103,GJ101)-MIN($B35:$B$36,GJ102,GJ103,GJ101))/3</f>
        <v>598.36666666666667</v>
      </c>
      <c r="GK111" s="25">
        <f>+(SUM($B35:$B$36,GK102,GK103,GK101)-MAX($B35:$B$36,GK102,GK103,GK101)-MIN($B35:$B$36,GK102,GK103,GK101))/3</f>
        <v>581.03333333333342</v>
      </c>
      <c r="GL111" s="25">
        <f>+(SUM($B35:$B$36,GL102,GL103,GL101)-MAX($B35:$B$36,GL102,GL103,GL101)-MIN($B35:$B$36,GL102,GL103,GL101))/3</f>
        <v>597.4899999999999</v>
      </c>
      <c r="GM111" s="25">
        <f>+(SUM($B35:$B$36,GM102,GM103,GM101)-MAX($B35:$B$36,GM102,GM103,GM101)-MIN($B35:$B$36,GM102,GM103,GM101))/3</f>
        <v>647.64033333333327</v>
      </c>
      <c r="GN111" s="25">
        <f>+(SUM($B35:$B$36,GN102,GN103,GN101)-MAX($B35:$B$36,GN102,GN103,GN101)-MIN($B35:$B$36,GN102,GN103,GN101))/3</f>
        <v>580.90000000000009</v>
      </c>
      <c r="GO111" s="25">
        <f>+(SUM($B35:$B$36,GO102,GO103,GO101)-MAX($B35:$B$36,GO102,GO103,GO101)-MIN($B35:$B$36,GO102,GO103,GO101))/3</f>
        <v>570.74000000000012</v>
      </c>
      <c r="GP111" s="25">
        <f>+(SUM($B35:$B$36,GP102,GP103,GP101)-MAX($B35:$B$36,GP102,GP103,GP101)-MIN($B35:$B$36,GP102,GP103,GP101))/3</f>
        <v>597.0533333333334</v>
      </c>
      <c r="GQ111" s="25">
        <f>+(SUM($B35:$B$36,GQ102,GQ103,GQ101)-MAX($B35:$B$36,GQ102,GQ103,GQ101)-MIN($B35:$B$36,GQ102,GQ103,GQ101))/3</f>
        <v>574.61000000000013</v>
      </c>
      <c r="GR111" s="25">
        <f>+(SUM($B35:$B$36,GR102,GR103,GR101)-MAX($B35:$B$36,GR102,GR103,GR101)-MIN($B35:$B$36,GR102,GR103,GR101))/3</f>
        <v>569.75333333333333</v>
      </c>
      <c r="GS111" s="25">
        <f>+(SUM($B35:$B$36,GS102,GS103,GS101)-MAX($B35:$B$36,GS102,GS103,GS101)-MIN($B35:$B$36,GS102,GS103,GS101))/3</f>
        <v>660.5533333333334</v>
      </c>
      <c r="GT111" s="25">
        <f>+(SUM($B35:$B$36,GT102,GT103,GT101)-MAX($B35:$B$36,GT102,GT103,GT101)-MIN($B35:$B$36,GT102,GT103,GT101))/3</f>
        <v>696.98899999999992</v>
      </c>
      <c r="GU111" s="25">
        <f>+(SUM($B35:$B$36,GU102,GU103,GU101)-MAX($B35:$B$36,GU102,GU103,GU101)-MIN($B35:$B$36,GU102,GU103,GU101))/3</f>
        <v>540.52333333333343</v>
      </c>
      <c r="GV111" s="25">
        <f>+(SUM($B35:$B$36,GV102,GV103,GV101)-MAX($B35:$B$36,GV102,GV103,GV101)-MIN($B35:$B$36,GV102,GV103,GV101))/3</f>
        <v>544.34666666666669</v>
      </c>
      <c r="GW111" s="25">
        <f>+(SUM($B35:$B$36,GW102,GW103,GW101)-MAX($B35:$B$36,GW102,GW103,GW101)-MIN($B35:$B$36,GW102,GW103,GW101))/3</f>
        <v>565.81266666666681</v>
      </c>
      <c r="GX111" s="25">
        <f>+(SUM($B35:$B$36,GX102,GX103,GX101)-MAX($B35:$B$36,GX102,GX103,GX101)-MIN($B35:$B$36,GX102,GX103,GX101))/3</f>
        <v>579.62333333333345</v>
      </c>
      <c r="GY111" s="25">
        <f>+(SUM($B35:$B$36,GY102,GY103,GY101)-MAX($B35:$B$36,GY102,GY103,GY101)-MIN($B35:$B$36,GY102,GY103,GY101))/3</f>
        <v>559.68666666666661</v>
      </c>
      <c r="GZ111" s="25">
        <f>+(SUM($B35:$B$36,GZ102,GZ103,GZ101)-MAX($B35:$B$36,GZ102,GZ103,GZ101)-MIN($B35:$B$36,GZ102,GZ103,GZ101))/3</f>
        <v>568.61166666666668</v>
      </c>
      <c r="HA111" s="25">
        <f>+(SUM($B35:$B$36,HA102,HA103,HA101)-MAX($B35:$B$36,HA102,HA103,HA101)-MIN($B35:$B$36,HA102,HA103,HA101))/3</f>
        <v>556.10966666666661</v>
      </c>
      <c r="HB111" s="25">
        <f>+(SUM($B35:$B$36,HB102,HB103,HB101)-MAX($B35:$B$36,HB102,HB103,HB101)-MIN($B35:$B$36,HB102,HB103,HB101))/3</f>
        <v>623.10666666666668</v>
      </c>
      <c r="HC111" s="25">
        <f>+(SUM($B35:$B$36,HC102,HC103,HC101)-MAX($B35:$B$36,HC102,HC103,HC101)-MIN($B35:$B$36,HC102,HC103,HC101))/3</f>
        <v>676.2403333333333</v>
      </c>
      <c r="HD111" s="25">
        <f>+(SUM($B35:$B$36,HD102,HD103,HD101)-MAX($B35:$B$36,HD102,HD103,HD101)-MIN($B35:$B$36,HD102,HD103,HD101))/3</f>
        <v>630.54333333333341</v>
      </c>
      <c r="HE111" s="25">
        <f>+(SUM($B35:$B$36,HE102,HE103,HE101)-MAX($B35:$B$36,HE102,HE103,HE101)-MIN($B35:$B$36,HE102,HE103,HE101))/3</f>
        <v>602.93666666666684</v>
      </c>
      <c r="HF111" s="25">
        <f>+(SUM($B35:$B$36,HF102,HF103,HF101)-MAX($B35:$B$36,HF102,HF103,HF101)-MIN($B35:$B$36,HF102,HF103,HF101))/3</f>
        <v>569.80000000000007</v>
      </c>
      <c r="HG111" s="25">
        <f>+(SUM($B35:$B$36,HG102,HG103,HG101)-MAX($B35:$B$36,HG102,HG103,HG101)-MIN($B35:$B$36,HG102,HG103,HG101))/3</f>
        <v>594.12333333333311</v>
      </c>
      <c r="HH111" s="25">
        <f>+(SUM($B35:$B$36,HH102,HH103,HH101)-MAX($B35:$B$36,HH102,HH103,HH101)-MIN($B35:$B$36,HH102,HH103,HH101))/3</f>
        <v>550.39</v>
      </c>
      <c r="HI111" s="25">
        <f>+(SUM($B35:$B$36,HI102,HI103,HI101)-MAX($B35:$B$36,HI102,HI103,HI101)-MIN($B35:$B$36,HI102,HI103,HI101))/3</f>
        <v>599.52333333333343</v>
      </c>
      <c r="HJ111" s="25">
        <f>+(SUM($B35:$B$36,HJ102,HJ103,HJ101)-MAX($B35:$B$36,HJ102,HJ103,HJ101)-MIN($B35:$B$36,HJ102,HJ103,HJ101))/3</f>
        <v>628.78400000000011</v>
      </c>
      <c r="HK111" s="25">
        <f>+(SUM($B35:$B$36,HK102,HK103,HK101)-MAX($B35:$B$36,HK102,HK103,HK101)-MIN($B35:$B$36,HK102,HK103,HK101))/3</f>
        <v>737.94466666666676</v>
      </c>
      <c r="HL111" s="25">
        <f>+(SUM($B35:$B$36,HL102,HL103,HL101)-MAX($B35:$B$36,HL102,HL103,HL101)-MIN($B35:$B$36,HL102,HL103,HL101))/3</f>
        <v>666.83500000000004</v>
      </c>
      <c r="HM111" s="25">
        <f>+(SUM($B35:$B$36,HM102,HM103,HM101)-MAX($B35:$B$36,HM102,HM103,HM101)-MIN($B35:$B$36,HM102,HM103,HM101))/3</f>
        <v>566.36233333333337</v>
      </c>
      <c r="HN111" s="25">
        <f>+(SUM($B35:$B$36,HN102,HN103,HN101)-MAX($B35:$B$36,HN102,HN103,HN101)-MIN($B35:$B$36,HN102,HN103,HN101))/3</f>
        <v>651.54166666666663</v>
      </c>
      <c r="HO111" s="25">
        <f>+(SUM($B35:$B$36,HO102,HO103,HO101)-MAX($B35:$B$36,HO102,HO103,HO101)-MIN($B35:$B$36,HO102,HO103,HO101))/3</f>
        <v>633.00666666666666</v>
      </c>
      <c r="HP111" s="25">
        <f>+(SUM($B35:$B$36,HP102,HP103,HP101)-MAX($B35:$B$36,HP102,HP103,HP101)-MIN($B35:$B$36,HP102,HP103,HP101))/3</f>
        <v>629.35333333333335</v>
      </c>
      <c r="HQ111" s="25">
        <f>+(SUM($B35:$B$36,HQ102,HQ103,HQ101)-MAX($B35:$B$36,HQ102,HQ103,HQ101)-MIN($B35:$B$36,HQ102,HQ103,HQ101))/3</f>
        <v>578.92666666666673</v>
      </c>
      <c r="HR111" s="25">
        <f>+(SUM($B35:$B$36,HR102,HR103,HR101)-MAX($B35:$B$36,HR102,HR103,HR101)-MIN($B35:$B$36,HR102,HR103,HR101))/3</f>
        <v>636.77800000000013</v>
      </c>
      <c r="HS111" s="25">
        <f>+(SUM($B35:$B$36,HS102,HS103,HS101)-MAX($B35:$B$36,HS102,HS103,HS101)-MIN($B35:$B$36,HS102,HS103,HS101))/3</f>
        <v>564.47000000000014</v>
      </c>
      <c r="HT111" s="25">
        <f>+(SUM($B35:$B$36,HT102,HT103,HT101)-MAX($B35:$B$36,HT102,HT103,HT101)-MIN($B35:$B$36,HT102,HT103,HT101))/3</f>
        <v>757.03899999999987</v>
      </c>
      <c r="HU111" s="25">
        <f>+(SUM($B35:$B$36,HU102,HU103,HU101)-MAX($B35:$B$36,HU102,HU103,HU101)-MIN($B35:$B$36,HU102,HU103,HU101))/3</f>
        <v>598.2166666666667</v>
      </c>
      <c r="HV111" s="25">
        <f>+(SUM($B35:$B$36,HV102,HV103,HV101)-MAX($B35:$B$36,HV102,HV103,HV101)-MIN($B35:$B$36,HV102,HV103,HV101))/3</f>
        <v>608.81266666666659</v>
      </c>
      <c r="HW111" s="25">
        <f>+(SUM($B35:$B$36,HW102,HW103,HW101)-MAX($B35:$B$36,HW102,HW103,HW101)-MIN($B35:$B$36,HW102,HW103,HW101))/3</f>
        <v>650.59666666666681</v>
      </c>
      <c r="HX111" s="25">
        <f>+(SUM($B35:$B$36,HX102,HX103,HX101)-MAX($B35:$B$36,HX102,HX103,HX101)-MIN($B35:$B$36,HX102,HX103,HX101))/3</f>
        <v>551.74666666666667</v>
      </c>
      <c r="HY111" s="25">
        <f>+(SUM($B35:$B$36,HY102,HY103,HY101)-MAX($B35:$B$36,HY102,HY103,HY101)-MIN($B35:$B$36,HY102,HY103,HY101))/3</f>
        <v>572.46333333333314</v>
      </c>
      <c r="HZ111" s="25">
        <f>+(SUM($B35:$B$36,HZ102,HZ103,HZ101)-MAX($B35:$B$36,HZ102,HZ103,HZ101)-MIN($B35:$B$36,HZ102,HZ103,HZ101))/3</f>
        <v>668.60700000000008</v>
      </c>
      <c r="IA111" s="25">
        <f>+(SUM($B35:$B$36,IA102,IA103,IA101)-MAX($B35:$B$36,IA102,IA103,IA101)-MIN($B35:$B$36,IA102,IA103,IA101))/3</f>
        <v>578.43333333333351</v>
      </c>
      <c r="IB111" s="25">
        <f>+(SUM($B35:$B$36,IB102,IB103,IB101)-MAX($B35:$B$36,IB102,IB103,IB101)-MIN($B35:$B$36,IB102,IB103,IB101))/3</f>
        <v>695.82833333333338</v>
      </c>
      <c r="IC111" s="25">
        <f>+(SUM($B35:$B$36,IC102,IC103,IC101)-MAX($B35:$B$36,IC102,IC103,IC101)-MIN($B35:$B$36,IC102,IC103,IC101))/3</f>
        <v>581.6156666666667</v>
      </c>
      <c r="ID111" s="25">
        <f>+(SUM($B35:$B$36,ID102,ID103,ID101)-MAX($B35:$B$36,ID102,ID103,ID101)-MIN($B35:$B$36,ID102,ID103,ID101))/3</f>
        <v>525.84666666666658</v>
      </c>
      <c r="IE111" s="25">
        <f>+(SUM($B35:$B$36,IE102,IE103,IE101)-MAX($B35:$B$36,IE102,IE103,IE101)-MIN($B35:$B$36,IE102,IE103,IE101))/3</f>
        <v>595.57366666666667</v>
      </c>
      <c r="IF111" s="25">
        <f>+(SUM($B35:$B$36,IF102,IF103,IF101)-MAX($B35:$B$36,IF102,IF103,IF101)-MIN($B35:$B$36,IF102,IF103,IF101))/3</f>
        <v>573.94666666666672</v>
      </c>
      <c r="IG111" s="25">
        <f>+(SUM($B35:$B$36,IG102,IG103,IG101)-MAX($B35:$B$36,IG102,IG103,IG101)-MIN($B35:$B$36,IG102,IG103,IG101))/3</f>
        <v>590.39666666666665</v>
      </c>
      <c r="IH111" s="25">
        <f>+(SUM($B35:$B$36,IH102,IH103,IH101)-MAX($B35:$B$36,IH102,IH103,IH101)-MIN($B35:$B$36,IH102,IH103,IH101))/3</f>
        <v>653.08966666666663</v>
      </c>
      <c r="II111" s="25">
        <f>+(SUM($B35:$B$36,II102,II103,II101)-MAX($B35:$B$36,II102,II103,II101)-MIN($B35:$B$36,II102,II103,II101))/3</f>
        <v>603.84999999999991</v>
      </c>
      <c r="IJ111" s="25">
        <f>+(SUM($B35:$B$36,IJ102,IJ103,IJ101)-MAX($B35:$B$36,IJ102,IJ103,IJ101)-MIN($B35:$B$36,IJ102,IJ103,IJ101))/3</f>
        <v>647.0100000000001</v>
      </c>
      <c r="IK111" s="25">
        <f>+(SUM($B35:$B$36,IK102,IK103,IK101)-MAX($B35:$B$36,IK102,IK103,IK101)-MIN($B35:$B$36,IK102,IK103,IK101))/3</f>
        <v>560.06000000000006</v>
      </c>
      <c r="IL111" s="25">
        <f>+(SUM($B35:$B$36,IL102,IL103,IL101)-MAX($B35:$B$36,IL102,IL103,IL101)-MIN($B35:$B$36,IL102,IL103,IL101))/3</f>
        <v>606.91933333333338</v>
      </c>
      <c r="IM111" s="25">
        <f>+(SUM($B35:$B$36,IM102,IM103,IM101)-MAX($B35:$B$36,IM102,IM103,IM101)-MIN($B35:$B$36,IM102,IM103,IM101))/3</f>
        <v>649.55666666666684</v>
      </c>
      <c r="IN111" s="25">
        <f>+(SUM($B35:$B$36,IN102,IN103,IN101)-MAX($B35:$B$36,IN102,IN103,IN101)-MIN($B35:$B$36,IN102,IN103,IN101))/3</f>
        <v>574.70066666666662</v>
      </c>
      <c r="IO111" s="25">
        <f>+(SUM($B35:$B$36,IO102,IO103,IO101)-MAX($B35:$B$36,IO102,IO103,IO101)-MIN($B35:$B$36,IO102,IO103,IO101))/3</f>
        <v>586.23666666666679</v>
      </c>
      <c r="IP111" s="25">
        <f>+(SUM($B35:$B$36,IP102,IP103,IP101)-MAX($B35:$B$36,IP102,IP103,IP101)-MIN($B35:$B$36,IP102,IP103,IP101))/3</f>
        <v>560.26333333333332</v>
      </c>
      <c r="IQ111" s="25">
        <f>+(SUM($B35:$B$36,IQ102,IQ103,IQ101)-MAX($B35:$B$36,IQ102,IQ103,IQ101)-MIN($B35:$B$36,IQ102,IQ103,IQ101))/3</f>
        <v>571.72666666666657</v>
      </c>
      <c r="IR111" s="25">
        <f>+(SUM($B35:$B$36,IR102,IR103,IR101)-MAX($B35:$B$36,IR102,IR103,IR101)-MIN($B35:$B$36,IR102,IR103,IR101))/3</f>
        <v>604.35533333333331</v>
      </c>
      <c r="IS111" s="25">
        <f>+(SUM($B35:$B$36,IS102,IS103,IS101)-MAX($B35:$B$36,IS102,IS103,IS101)-MIN($B35:$B$36,IS102,IS103,IS101))/3</f>
        <v>662.68666666666661</v>
      </c>
      <c r="IT111" s="25">
        <f>+(SUM($B35:$B$36,IT102,IT103,IT101)-MAX($B35:$B$36,IT102,IT103,IT101)-MIN($B35:$B$36,IT102,IT103,IT101))/3</f>
        <v>573.13366666666673</v>
      </c>
      <c r="IU111" s="25">
        <f>+(SUM($B35:$B$36,IU102,IU103,IU101)-MAX($B35:$B$36,IU102,IU103,IU101)-MIN($B35:$B$36,IU102,IU103,IU101))/3</f>
        <v>565.16</v>
      </c>
      <c r="IV111" s="25">
        <f>+(SUM($B35:$B$36,IV102,IV103,IV101)-MAX($B35:$B$36,IV102,IV103,IV101)-MIN($B35:$B$36,IV102,IV103,IV101))/3</f>
        <v>542.9426666666667</v>
      </c>
      <c r="IW111" s="25">
        <f>+(SUM($B35:$B$36,IW102,IW103,IW101)-MAX($B35:$B$36,IW102,IW103,IW101)-MIN($B35:$B$36,IW102,IW103,IW101))/3</f>
        <v>543.23666666666679</v>
      </c>
      <c r="IX111" s="25">
        <f>+(SUM($B35:$B$36,IX102,IX103,IX101)-MAX($B35:$B$36,IX102,IX103,IX101)-MIN($B35:$B$36,IX102,IX103,IX101))/3</f>
        <v>622.4853333333333</v>
      </c>
      <c r="IY111" s="25">
        <f>+(SUM($B35:$B$36,IY102,IY103,IY101)-MAX($B35:$B$36,IY102,IY103,IY101)-MIN($B35:$B$36,IY102,IY103,IY101))/3</f>
        <v>600.03</v>
      </c>
      <c r="IZ111" s="25">
        <f>+(SUM($B35:$B$36,IZ102,IZ103,IZ101)-MAX($B35:$B$36,IZ102,IZ103,IZ101)-MIN($B35:$B$36,IZ102,IZ103,IZ101))/3</f>
        <v>620.64800000000002</v>
      </c>
      <c r="JA111" s="25">
        <f>+(SUM($B35:$B$36,JA102,JA103,JA101)-MAX($B35:$B$36,JA102,JA103,JA101)-MIN($B35:$B$36,JA102,JA103,JA101))/3</f>
        <v>602.10666666666668</v>
      </c>
      <c r="JB111" s="25">
        <f>+(SUM($B35:$B$36,JB102,JB103,JB101)-MAX($B35:$B$36,JB102,JB103,JB101)-MIN($B35:$B$36,JB102,JB103,JB101))/3</f>
        <v>597.50333333333322</v>
      </c>
      <c r="JC111" s="25">
        <f>+(SUM($B35:$B$36,JC102,JC103,JC101)-MAX($B35:$B$36,JC102,JC103,JC101)-MIN($B35:$B$36,JC102,JC103,JC101))/3</f>
        <v>663.36333333333357</v>
      </c>
      <c r="JD111" s="25">
        <f>+(SUM($B35:$B$36,JD102,JD103,JD101)-MAX($B35:$B$36,JD102,JD103,JD101)-MIN($B35:$B$36,JD102,JD103,JD101))/3</f>
        <v>601.1673333333332</v>
      </c>
      <c r="JE111" s="25">
        <f>+(SUM($B35:$B$36,JE102,JE103,JE101)-MAX($B35:$B$36,JE102,JE103,JE101)-MIN($B35:$B$36,JE102,JE103,JE101))/3</f>
        <v>605.97666666666657</v>
      </c>
      <c r="JF111" s="25">
        <f>+(SUM($B35:$B$36,JF102,JF103,JF101)-MAX($B35:$B$36,JF102,JF103,JF101)-MIN($B35:$B$36,JF102,JF103,JF101))/3</f>
        <v>638.0100000000001</v>
      </c>
      <c r="JG111" s="25">
        <f>+(SUM($B35:$B$36,JG102,JG103,JG101)-MAX($B35:$B$36,JG102,JG103,JG101)-MIN($B35:$B$36,JG102,JG103,JG101))/3</f>
        <v>625.02666666666664</v>
      </c>
      <c r="JH111" s="25">
        <f>+(SUM($B35:$B$36,JH102,JH103,JH101)-MAX($B35:$B$36,JH102,JH103,JH101)-MIN($B35:$B$36,JH102,JH103,JH101))/3</f>
        <v>661.77500000000009</v>
      </c>
      <c r="JI111" s="25">
        <f>+(SUM($B35:$B$36,JI102,JI103,JI101)-MAX($B35:$B$36,JI102,JI103,JI101)-MIN($B35:$B$36,JI102,JI103,JI101))/3</f>
        <v>578.0533333333334</v>
      </c>
      <c r="JJ111" s="25">
        <f>+(SUM($B35:$B$36,JJ102,JJ103,JJ101)-MAX($B35:$B$36,JJ102,JJ103,JJ101)-MIN($B35:$B$36,JJ102,JJ103,JJ101))/3</f>
        <v>580.85466666666662</v>
      </c>
      <c r="JK111" s="25">
        <f>+(SUM($B35:$B$36,JK102,JK103,JK101)-MAX($B35:$B$36,JK102,JK103,JK101)-MIN($B35:$B$36,JK102,JK103,JK101))/3</f>
        <v>551.25333333333322</v>
      </c>
      <c r="JL111" s="25">
        <f>+(SUM($B35:$B$36,JL102,JL103,JL101)-MAX($B35:$B$36,JL102,JL103,JL101)-MIN($B35:$B$36,JL102,JL103,JL101))/3</f>
        <v>611.54000000000008</v>
      </c>
      <c r="JM111" s="25">
        <f>+(SUM($B35:$B$36,JM102,JM103,JM101)-MAX($B35:$B$36,JM102,JM103,JM101)-MIN($B35:$B$36,JM102,JM103,JM101))/3</f>
        <v>641.779</v>
      </c>
      <c r="JN111" s="25">
        <f>+(SUM($B35:$B$36,JN102,JN103,JN101)-MAX($B35:$B$36,JN102,JN103,JN101)-MIN($B35:$B$36,JN102,JN103,JN101))/3</f>
        <v>564.5100000000001</v>
      </c>
      <c r="JO111" s="25">
        <f>+(SUM($B35:$B$36,JO102,JO103,JO101)-MAX($B35:$B$36,JO102,JO103,JO101)-MIN($B35:$B$36,JO102,JO103,JO101))/3</f>
        <v>594.28400000000011</v>
      </c>
      <c r="JP111" s="25">
        <f>+(SUM($B35:$B$36,JP102,JP103,JP101)-MAX($B35:$B$36,JP102,JP103,JP101)-MIN($B35:$B$36,JP102,JP103,JP101))/3</f>
        <v>546.19666666666683</v>
      </c>
      <c r="JQ111" s="25">
        <f>+(SUM($B35:$B$36,JQ102,JQ103,JQ101)-MAX($B35:$B$36,JQ102,JQ103,JQ101)-MIN($B35:$B$36,JQ102,JQ103,JQ101))/3</f>
        <v>571.54033333333336</v>
      </c>
      <c r="JR111" s="25">
        <f>+(SUM($B35:$B$36,JR102,JR103,JR101)-MAX($B35:$B$36,JR102,JR103,JR101)-MIN($B35:$B$36,JR102,JR103,JR101))/3</f>
        <v>585.09333333333336</v>
      </c>
      <c r="JS111" s="25">
        <f>+(SUM($B35:$B$36,JS102,JS103,JS101)-MAX($B35:$B$36,JS102,JS103,JS101)-MIN($B35:$B$36,JS102,JS103,JS101))/3</f>
        <v>569.20999999999992</v>
      </c>
      <c r="JT111" s="25">
        <f>+(SUM($B35:$B$36,JT102,JT103,JT101)-MAX($B35:$B$36,JT102,JT103,JT101)-MIN($B35:$B$36,JT102,JT103,JT101))/3</f>
        <v>566.54666666666662</v>
      </c>
      <c r="JU111" s="25">
        <f>+(SUM($B35:$B$36,JU102,JU103,JU101)-MAX($B35:$B$36,JU102,JU103,JU101)-MIN($B35:$B$36,JU102,JU103,JU101))/3</f>
        <v>579.67866666666657</v>
      </c>
      <c r="JV111" s="25">
        <f>+(SUM($B35:$B$36,JV102,JV103,JV101)-MAX($B35:$B$36,JV102,JV103,JV101)-MIN($B35:$B$36,JV102,JV103,JV101))/3</f>
        <v>618.48166666666668</v>
      </c>
      <c r="JW111" s="25">
        <f>+(SUM($B35:$B$36,JW102,JW103,JW101)-MAX($B35:$B$36,JW102,JW103,JW101)-MIN($B35:$B$36,JW102,JW103,JW101))/3</f>
        <v>618.88766666666663</v>
      </c>
      <c r="JX111" s="25">
        <f>+(SUM($B35:$B$36,JX102,JX103,JX101)-MAX($B35:$B$36,JX102,JX103,JX101)-MIN($B35:$B$36,JX102,JX103,JX101))/3</f>
        <v>632.44833333333327</v>
      </c>
      <c r="JY111" s="25">
        <f>+(SUM($B35:$B$36,JY102,JY103,JY101)-MAX($B35:$B$36,JY102,JY103,JY101)-MIN($B35:$B$36,JY102,JY103,JY101))/3</f>
        <v>626.3033333333334</v>
      </c>
      <c r="JZ111" s="25">
        <f>+(SUM($B35:$B$36,JZ102,JZ103,JZ101)-MAX($B35:$B$36,JZ102,JZ103,JZ101)-MIN($B35:$B$36,JZ102,JZ103,JZ101))/3</f>
        <v>612.41399999999987</v>
      </c>
      <c r="KA111" s="25">
        <f>+(SUM($B35:$B$36,KA102,KA103,KA101)-MAX($B35:$B$36,KA102,KA103,KA101)-MIN($B35:$B$36,KA102,KA103,KA101))/3</f>
        <v>597.57000000000005</v>
      </c>
      <c r="KB111" s="25">
        <f>+(SUM($B35:$B$36,KB102,KB103,KB101)-MAX($B35:$B$36,KB102,KB103,KB101)-MIN($B35:$B$36,KB102,KB103,KB101))/3</f>
        <v>541.50999999999988</v>
      </c>
      <c r="KC111" s="25">
        <f>+(SUM($B35:$B$36,KC102,KC103,KC101)-MAX($B35:$B$36,KC102,KC103,KC101)-MIN($B35:$B$36,KC102,KC103,KC101))/3</f>
        <v>606.89600000000019</v>
      </c>
      <c r="KD111" s="25">
        <f>+(SUM($B35:$B$36,KD102,KD103,KD101)-MAX($B35:$B$36,KD102,KD103,KD101)-MIN($B35:$B$36,KD102,KD103,KD101))/3</f>
        <v>561.99333333333323</v>
      </c>
      <c r="KE111" s="25">
        <f>+(SUM($B35:$B$36,KE102,KE103,KE101)-MAX($B35:$B$36,KE102,KE103,KE101)-MIN($B35:$B$36,KE102,KE103,KE101))/3</f>
        <v>590.28933333333327</v>
      </c>
      <c r="KF111" s="25">
        <f>+(SUM($B35:$B$36,KF102,KF103,KF101)-MAX($B35:$B$36,KF102,KF103,KF101)-MIN($B35:$B$36,KF102,KF103,KF101))/3</f>
        <v>559.3933333333332</v>
      </c>
      <c r="KG111" s="25">
        <f>+(SUM($B35:$B$36,KG102,KG103,KG101)-MAX($B35:$B$36,KG102,KG103,KG101)-MIN($B35:$B$36,KG102,KG103,KG101))/3</f>
        <v>728.33933333333346</v>
      </c>
      <c r="KH111" s="25">
        <f>+(SUM($B35:$B$36,KH102,KH103,KH101)-MAX($B35:$B$36,KH102,KH103,KH101)-MIN($B35:$B$36,KH102,KH103,KH101))/3</f>
        <v>587.96333333333314</v>
      </c>
      <c r="KI111" s="25">
        <f>+(SUM($B35:$B$36,KI102,KI103,KI101)-MAX($B35:$B$36,KI102,KI103,KI101)-MIN($B35:$B$36,KI102,KI103,KI101))/3</f>
        <v>539.41333333333341</v>
      </c>
      <c r="KJ111" s="25">
        <f>+(SUM($B35:$B$36,KJ102,KJ103,KJ101)-MAX($B35:$B$36,KJ102,KJ103,KJ101)-MIN($B35:$B$36,KJ102,KJ103,KJ101))/3</f>
        <v>565.73</v>
      </c>
      <c r="KK111" s="25">
        <f>+(SUM($B35:$B$36,KK102,KK103,KK101)-MAX($B35:$B$36,KK102,KK103,KK101)-MIN($B35:$B$36,KK102,KK103,KK101))/3</f>
        <v>578.81666666666661</v>
      </c>
      <c r="KL111" s="25">
        <f>+(SUM($B35:$B$36,KL102,KL103,KL101)-MAX($B35:$B$36,KL102,KL103,KL101)-MIN($B35:$B$36,KL102,KL103,KL101))/3</f>
        <v>630.34466666666674</v>
      </c>
      <c r="KM111" s="25">
        <f>+(SUM($B35:$B$36,KM102,KM103,KM101)-MAX($B35:$B$36,KM102,KM103,KM101)-MIN($B35:$B$36,KM102,KM103,KM101))/3</f>
        <v>608.22000000000014</v>
      </c>
      <c r="KN111" s="25">
        <f>+(SUM($B35:$B$36,KN102,KN103,KN101)-MAX($B35:$B$36,KN102,KN103,KN101)-MIN($B35:$B$36,KN102,KN103,KN101))/3</f>
        <v>565.93333333333351</v>
      </c>
      <c r="KO111" s="25">
        <f>+(SUM($B35:$B$36,KO102,KO103,KO101)-MAX($B35:$B$36,KO102,KO103,KO101)-MIN($B35:$B$36,KO102,KO103,KO101))/3</f>
        <v>552.97333333333347</v>
      </c>
      <c r="KP111" s="25">
        <f>+(SUM($B35:$B$36,KP102,KP103,KP101)-MAX($B35:$B$36,KP102,KP103,KP101)-MIN($B35:$B$36,KP102,KP103,KP101))/3</f>
        <v>575.05666666666673</v>
      </c>
      <c r="KQ111" s="25">
        <f>+(SUM($B35:$B$36,KQ102,KQ103,KQ101)-MAX($B35:$B$36,KQ102,KQ103,KQ101)-MIN($B35:$B$36,KQ102,KQ103,KQ101))/3</f>
        <v>598.5569999999999</v>
      </c>
      <c r="KR111" s="25">
        <f>+(SUM($B35:$B$36,KR102,KR103,KR101)-MAX($B35:$B$36,KR102,KR103,KR101)-MIN($B35:$B$36,KR102,KR103,KR101))/3</f>
        <v>612.97166666666647</v>
      </c>
      <c r="KS111" s="25">
        <f>+(SUM($B35:$B$36,KS102,KS103,KS101)-MAX($B35:$B$36,KS102,KS103,KS101)-MIN($B35:$B$36,KS102,KS103,KS101))/3</f>
        <v>605.16166666666652</v>
      </c>
      <c r="KT111" s="25">
        <f>+(SUM($B35:$B$36,KT102,KT103,KT101)-MAX($B35:$B$36,KT102,KT103,KT101)-MIN($B35:$B$36,KT102,KT103,KT101))/3</f>
        <v>586.27999999999986</v>
      </c>
      <c r="KU111" s="25">
        <f>+(SUM($B35:$B$36,KU102,KU103,KU101)-MAX($B35:$B$36,KU102,KU103,KU101)-MIN($B35:$B$36,KU102,KU103,KU101))/3</f>
        <v>570.72266666666667</v>
      </c>
      <c r="KV111" s="25">
        <f>+(SUM($B35:$B$36,KV102,KV103,KV101)-MAX($B35:$B$36,KV102,KV103,KV101)-MIN($B35:$B$36,KV102,KV103,KV101))/3</f>
        <v>571.35666666666657</v>
      </c>
      <c r="KW111" s="25">
        <f>+(SUM($B35:$B$36,KW102,KW103,KW101)-MAX($B35:$B$36,KW102,KW103,KW101)-MIN($B35:$B$36,KW102,KW103,KW101))/3</f>
        <v>547.03133333333324</v>
      </c>
      <c r="KX111" s="25">
        <f>+(SUM($B35:$B$36,KX102,KX103,KX101)-MAX($B35:$B$36,KX102,KX103,KX101)-MIN($B35:$B$36,KX102,KX103,KX101))/3</f>
        <v>579.77</v>
      </c>
      <c r="KY111" s="25">
        <f>+(SUM($B35:$B$36,KY102,KY103,KY101)-MAX($B35:$B$36,KY102,KY103,KY101)-MIN($B35:$B$36,KY102,KY103,KY101))/3</f>
        <v>586.98666666666668</v>
      </c>
      <c r="KZ111" s="25">
        <f>+(SUM($B35:$B$36,KZ102,KZ103,KZ101)-MAX($B35:$B$36,KZ102,KZ103,KZ101)-MIN($B35:$B$36,KZ102,KZ103,KZ101))/3</f>
        <v>659.0326666666665</v>
      </c>
      <c r="LA111" s="25">
        <f>+(SUM($B35:$B$36,LA102,LA103,LA101)-MAX($B35:$B$36,LA102,LA103,LA101)-MIN($B35:$B$36,LA102,LA103,LA101))/3</f>
        <v>591.36999999999989</v>
      </c>
      <c r="LB111" s="25">
        <f>+(SUM($B35:$B$36,LB102,LB103,LB101)-MAX($B35:$B$36,LB102,LB103,LB101)-MIN($B35:$B$36,LB102,LB103,LB101))/3</f>
        <v>736.95233333333351</v>
      </c>
      <c r="LC111" s="25">
        <f>+(SUM($B35:$B$36,LC102,LC103,LC101)-MAX($B35:$B$36,LC102,LC103,LC101)-MIN($B35:$B$36,LC102,LC103,LC101))/3</f>
        <v>554.74166666666667</v>
      </c>
      <c r="LD111" s="25">
        <f>+(SUM($B35:$B$36,LD102,LD103,LD101)-MAX($B35:$B$36,LD102,LD103,LD101)-MIN($B35:$B$36,LD102,LD103,LD101))/3</f>
        <v>592.70866666666677</v>
      </c>
      <c r="LE111" s="25">
        <f>+(SUM($B35:$B$36,LE102,LE103,LE101)-MAX($B35:$B$36,LE102,LE103,LE101)-MIN($B35:$B$36,LE102,LE103,LE101))/3</f>
        <v>629.35999999999979</v>
      </c>
      <c r="LF111" s="25">
        <f>+(SUM($B35:$B$36,LF102,LF103,LF101)-MAX($B35:$B$36,LF102,LF103,LF101)-MIN($B35:$B$36,LF102,LF103,LF101))/3</f>
        <v>573.20666666666659</v>
      </c>
      <c r="LG111" s="25">
        <f>+(SUM($B35:$B$36,LG102,LG103,LG101)-MAX($B35:$B$36,LG102,LG103,LG101)-MIN($B35:$B$36,LG102,LG103,LG101))/3</f>
        <v>578.5100000000001</v>
      </c>
      <c r="LH111" s="25">
        <f>+(SUM($B35:$B$36,LH102,LH103,LH101)-MAX($B35:$B$36,LH102,LH103,LH101)-MIN($B35:$B$36,LH102,LH103,LH101))/3</f>
        <v>655.26666666666654</v>
      </c>
      <c r="LI111" s="25">
        <f>+(SUM($B35:$B$36,LI102,LI103,LI101)-MAX($B35:$B$36,LI102,LI103,LI101)-MIN($B35:$B$36,LI102,LI103,LI101))/3</f>
        <v>587.86033333333319</v>
      </c>
      <c r="LJ111" s="25">
        <f>+(SUM($B35:$B$36,LJ102,LJ103,LJ101)-MAX($B35:$B$36,LJ102,LJ103,LJ101)-MIN($B35:$B$36,LJ102,LJ103,LJ101))/3</f>
        <v>562.24666666666656</v>
      </c>
      <c r="LK111" s="25">
        <f>+(SUM($B35:$B$36,LK102,LK103,LK101)-MAX($B35:$B$36,LK102,LK103,LK101)-MIN($B35:$B$36,LK102,LK103,LK101))/3</f>
        <v>588.59</v>
      </c>
      <c r="LL111" s="25">
        <f>+(SUM($B35:$B$36,LL102,LL103,LL101)-MAX($B35:$B$36,LL102,LL103,LL101)-MIN($B35:$B$36,LL102,LL103,LL101))/3</f>
        <v>584.61666666666679</v>
      </c>
      <c r="LM111" s="25">
        <f>+(SUM($B35:$B$36,LM102,LM103,LM101)-MAX($B35:$B$36,LM102,LM103,LM101)-MIN($B35:$B$36,LM102,LM103,LM101))/3</f>
        <v>560.27666666666676</v>
      </c>
      <c r="LN111" s="25">
        <f>+(SUM($B35:$B$36,LN102,LN103,LN101)-MAX($B35:$B$36,LN102,LN103,LN101)-MIN($B35:$B$36,LN102,LN103,LN101))/3</f>
        <v>585.6633333333333</v>
      </c>
      <c r="LO111" s="25">
        <f>+(SUM($B35:$B$36,LO102,LO103,LO101)-MAX($B35:$B$36,LO102,LO103,LO101)-MIN($B35:$B$36,LO102,LO103,LO101))/3</f>
        <v>585.68666666666661</v>
      </c>
      <c r="LP111" s="25">
        <f>+(SUM($B35:$B$36,LP102,LP103,LP101)-MAX($B35:$B$36,LP102,LP103,LP101)-MIN($B35:$B$36,LP102,LP103,LP101))/3</f>
        <v>593.33866666666665</v>
      </c>
      <c r="LQ111" s="25">
        <f>+(SUM($B35:$B$36,LQ102,LQ103,LQ101)-MAX($B35:$B$36,LQ102,LQ103,LQ101)-MIN($B35:$B$36,LQ102,LQ103,LQ101))/3</f>
        <v>587.54066666666665</v>
      </c>
      <c r="LR111" s="25">
        <f>+(SUM($B35:$B$36,LR102,LR103,LR101)-MAX($B35:$B$36,LR102,LR103,LR101)-MIN($B35:$B$36,LR102,LR103,LR101))/3</f>
        <v>586.27999999999986</v>
      </c>
      <c r="LS111" s="25">
        <f>+(SUM($B35:$B$36,LS102,LS103,LS101)-MAX($B35:$B$36,LS102,LS103,LS101)-MIN($B35:$B$36,LS102,LS103,LS101))/3</f>
        <v>582.0916666666667</v>
      </c>
      <c r="LT111" s="25">
        <f>+(SUM($B35:$B$36,LT102,LT103,LT101)-MAX($B35:$B$36,LT102,LT103,LT101)-MIN($B35:$B$36,LT102,LT103,LT101))/3</f>
        <v>636.29200000000003</v>
      </c>
      <c r="LU111" s="25">
        <f>+(SUM($B35:$B$36,LU102,LU103,LU101)-MAX($B35:$B$36,LU102,LU103,LU101)-MIN($B35:$B$36,LU102,LU103,LU101))/3</f>
        <v>687.55466666666678</v>
      </c>
      <c r="LV111" s="25">
        <f>+(SUM($B35:$B$36,LV102,LV103,LV101)-MAX($B35:$B$36,LV102,LV103,LV101)-MIN($B35:$B$36,LV102,LV103,LV101))/3</f>
        <v>556.34066666666649</v>
      </c>
      <c r="LW111" s="25">
        <f>+(SUM($B35:$B$36,LW102,LW103,LW101)-MAX($B35:$B$36,LW102,LW103,LW101)-MIN($B35:$B$36,LW102,LW103,LW101))/3</f>
        <v>664.76033333333351</v>
      </c>
      <c r="LX111" s="25">
        <f>+(SUM($B35:$B$36,LX102,LX103,LX101)-MAX($B35:$B$36,LX102,LX103,LX101)-MIN($B35:$B$36,LX102,LX103,LX101))/3</f>
        <v>648.45833333333337</v>
      </c>
      <c r="LY111" s="25">
        <f>+(SUM($B35:$B$36,LY102,LY103,LY101)-MAX($B35:$B$36,LY102,LY103,LY101)-MIN($B35:$B$36,LY102,LY103,LY101))/3</f>
        <v>584.52999999999986</v>
      </c>
      <c r="LZ111" s="25">
        <f>+(SUM($B35:$B$36,LZ102,LZ103,LZ101)-MAX($B35:$B$36,LZ102,LZ103,LZ101)-MIN($B35:$B$36,LZ102,LZ103,LZ101))/3</f>
        <v>644.28166666666664</v>
      </c>
      <c r="MA111" s="25">
        <f>+(SUM($B35:$B$36,MA102,MA103,MA101)-MAX($B35:$B$36,MA102,MA103,MA101)-MIN($B35:$B$36,MA102,MA103,MA101))/3</f>
        <v>619.52666666666676</v>
      </c>
      <c r="MB111" s="25">
        <f>+(SUM($B35:$B$36,MB102,MB103,MB101)-MAX($B35:$B$36,MB102,MB103,MB101)-MIN($B35:$B$36,MB102,MB103,MB101))/3</f>
        <v>647.26600000000008</v>
      </c>
      <c r="MC111" s="25">
        <f>+(SUM($B35:$B$36,MC102,MC103,MC101)-MAX($B35:$B$36,MC102,MC103,MC101)-MIN($B35:$B$36,MC102,MC103,MC101))/3</f>
        <v>600.26166666666654</v>
      </c>
      <c r="MD111" s="25">
        <f>+(SUM($B35:$B$36,MD102,MD103,MD101)-MAX($B35:$B$36,MD102,MD103,MD101)-MIN($B35:$B$36,MD102,MD103,MD101))/3</f>
        <v>611.97400000000005</v>
      </c>
      <c r="ME111" s="25">
        <f>+(SUM($B35:$B$36,ME102,ME103,ME101)-MAX($B35:$B$36,ME102,ME103,ME101)-MIN($B35:$B$36,ME102,ME103,ME101))/3</f>
        <v>583.82666666666682</v>
      </c>
      <c r="MF111" s="25">
        <f>+(SUM($B35:$B$36,MF102,MF103,MF101)-MAX($B35:$B$36,MF102,MF103,MF101)-MIN($B35:$B$36,MF102,MF103,MF101))/3</f>
        <v>645.60333333333335</v>
      </c>
      <c r="MG111" s="25">
        <f>+(SUM($B35:$B$36,MG102,MG103,MG101)-MAX($B35:$B$36,MG102,MG103,MG101)-MIN($B35:$B$36,MG102,MG103,MG101))/3</f>
        <v>608.54666666666662</v>
      </c>
      <c r="MH111" s="25">
        <f>+(SUM($B35:$B$36,MH102,MH103,MH101)-MAX($B35:$B$36,MH102,MH103,MH101)-MIN($B35:$B$36,MH102,MH103,MH101))/3</f>
        <v>620.52399999999989</v>
      </c>
      <c r="MI111" s="25">
        <f>+(SUM($B35:$B$36,MI102,MI103,MI101)-MAX($B35:$B$36,MI102,MI103,MI101)-MIN($B35:$B$36,MI102,MI103,MI101))/3</f>
        <v>667.07333333333327</v>
      </c>
      <c r="MJ111" s="25">
        <f>+(SUM($B35:$B$36,MJ102,MJ103,MJ101)-MAX($B35:$B$36,MJ102,MJ103,MJ101)-MIN($B35:$B$36,MJ102,MJ103,MJ101))/3</f>
        <v>606.54333333333352</v>
      </c>
      <c r="MK111" s="25">
        <f>+(SUM($B35:$B$36,MK102,MK103,MK101)-MAX($B35:$B$36,MK102,MK103,MK101)-MIN($B35:$B$36,MK102,MK103,MK101))/3</f>
        <v>606.90666666666664</v>
      </c>
      <c r="ML111" s="25">
        <f>+(SUM($B35:$B$36,ML102,ML103,ML101)-MAX($B35:$B$36,ML102,ML103,ML101)-MIN($B35:$B$36,ML102,ML103,ML101))/3</f>
        <v>624.12399999999991</v>
      </c>
      <c r="MM111" s="25">
        <f>+(SUM($B35:$B$36,MM102,MM103,MM101)-MAX($B35:$B$36,MM102,MM103,MM101)-MIN($B35:$B$36,MM102,MM103,MM101))/3</f>
        <v>573.48166666666657</v>
      </c>
      <c r="MN111" s="25">
        <f>+(SUM($B35:$B$36,MN102,MN103,MN101)-MAX($B35:$B$36,MN102,MN103,MN101)-MIN($B35:$B$36,MN102,MN103,MN101))/3</f>
        <v>596.1966666666666</v>
      </c>
      <c r="MO111" s="25">
        <f>+(SUM($B35:$B$36,MO102,MO103,MO101)-MAX($B35:$B$36,MO102,MO103,MO101)-MIN($B35:$B$36,MO102,MO103,MO101))/3</f>
        <v>631.79666666666662</v>
      </c>
      <c r="MP111" s="25">
        <f>+(SUM($B35:$B$36,MP102,MP103,MP101)-MAX($B35:$B$36,MP102,MP103,MP101)-MIN($B35:$B$36,MP102,MP103,MP101))/3</f>
        <v>554.1163333333335</v>
      </c>
      <c r="MQ111" s="25">
        <f>+(SUM($B35:$B$36,MQ102,MQ103,MQ101)-MAX($B35:$B$36,MQ102,MQ103,MQ101)-MIN($B35:$B$36,MQ102,MQ103,MQ101))/3</f>
        <v>590.38666666666666</v>
      </c>
      <c r="MR111" s="25">
        <f>+(SUM($B35:$B$36,MR102,MR103,MR101)-MAX($B35:$B$36,MR102,MR103,MR101)-MIN($B35:$B$36,MR102,MR103,MR101))/3</f>
        <v>570.66333333333341</v>
      </c>
      <c r="MS111" s="25">
        <f>+(SUM($B35:$B$36,MS102,MS103,MS101)-MAX($B35:$B$36,MS102,MS103,MS101)-MIN($B35:$B$36,MS102,MS103,MS101))/3</f>
        <v>602.31133333333332</v>
      </c>
      <c r="MT111" s="25">
        <f>+(SUM($B35:$B$36,MT102,MT103,MT101)-MAX($B35:$B$36,MT102,MT103,MT101)-MIN($B35:$B$36,MT102,MT103,MT101))/3</f>
        <v>607.77666666666676</v>
      </c>
      <c r="MU111" s="25">
        <f>+(SUM($B35:$B$36,MU102,MU103,MU101)-MAX($B35:$B$36,MU102,MU103,MU101)-MIN($B35:$B$36,MU102,MU103,MU101))/3</f>
        <v>537.80999999999995</v>
      </c>
      <c r="MV111" s="25">
        <f>+(SUM($B35:$B$36,MV102,MV103,MV101)-MAX($B35:$B$36,MV102,MV103,MV101)-MIN($B35:$B$36,MV102,MV103,MV101))/3</f>
        <v>621.08333333333348</v>
      </c>
      <c r="MW111" s="25">
        <f>+(SUM($B35:$B$36,MW102,MW103,MW101)-MAX($B35:$B$36,MW102,MW103,MW101)-MIN($B35:$B$36,MW102,MW103,MW101))/3</f>
        <v>544.34666666666658</v>
      </c>
      <c r="MX111" s="25">
        <f>+(SUM($B35:$B$36,MX102,MX103,MX101)-MAX($B35:$B$36,MX102,MX103,MX101)-MIN($B35:$B$36,MX102,MX103,MX101))/3</f>
        <v>675.54000000000008</v>
      </c>
      <c r="MY111" s="25">
        <f>+(SUM($B35:$B$36,MY102,MY103,MY101)-MAX($B35:$B$36,MY102,MY103,MY101)-MIN($B35:$B$36,MY102,MY103,MY101))/3</f>
        <v>640.52533333333315</v>
      </c>
      <c r="MZ111" s="25">
        <f>+(SUM($B35:$B$36,MZ102,MZ103,MZ101)-MAX($B35:$B$36,MZ102,MZ103,MZ101)-MIN($B35:$B$36,MZ102,MZ103,MZ101))/3</f>
        <v>714.28200000000004</v>
      </c>
      <c r="NA111" s="25">
        <f>+(SUM($B35:$B$36,NA102,NA103,NA101)-MAX($B35:$B$36,NA102,NA103,NA101)-MIN($B35:$B$36,NA102,NA103,NA101))/3</f>
        <v>591.75133333333326</v>
      </c>
      <c r="NB111" s="25">
        <f>+(SUM($B35:$B$36,NB102,NB103,NB101)-MAX($B35:$B$36,NB102,NB103,NB101)-MIN($B35:$B$36,NB102,NB103,NB101))/3</f>
        <v>606.05233333333354</v>
      </c>
      <c r="NC111" s="25">
        <f>+(SUM($B35:$B$36,NC102,NC103,NC101)-MAX($B35:$B$36,NC102,NC103,NC101)-MIN($B35:$B$36,NC102,NC103,NC101))/3</f>
        <v>597.95066666666651</v>
      </c>
      <c r="ND111" s="25">
        <f>+(SUM($B35:$B$36,ND102,ND103,ND101)-MAX($B35:$B$36,ND102,ND103,ND101)-MIN($B35:$B$36,ND102,ND103,ND101))/3</f>
        <v>543.72866666666675</v>
      </c>
      <c r="NE111" s="25">
        <f>+(SUM($B35:$B$36,NE102,NE103,NE101)-MAX($B35:$B$36,NE102,NE103,NE101)-MIN($B35:$B$36,NE102,NE103,NE101))/3</f>
        <v>585.27666666666664</v>
      </c>
      <c r="NF111" s="25">
        <f>+(SUM($B35:$B$36,NF102,NF103,NF101)-MAX($B35:$B$36,NF102,NF103,NF101)-MIN($B35:$B$36,NF102,NF103,NF101))/3</f>
        <v>649.62799999999982</v>
      </c>
      <c r="NG111" s="25">
        <f>+(SUM($B35:$B$36,NG102,NG103,NG101)-MAX($B35:$B$36,NG102,NG103,NG101)-MIN($B35:$B$36,NG102,NG103,NG101))/3</f>
        <v>617.68766666666659</v>
      </c>
      <c r="NH111" s="25">
        <f>+(SUM($B35:$B$36,NH102,NH103,NH101)-MAX($B35:$B$36,NH102,NH103,NH101)-MIN($B35:$B$36,NH102,NH103,NH101))/3</f>
        <v>659.5863333333333</v>
      </c>
      <c r="NI111" s="25">
        <f>+(SUM($B35:$B$36,NI102,NI103,NI101)-MAX($B35:$B$36,NI102,NI103,NI101)-MIN($B35:$B$36,NI102,NI103,NI101))/3</f>
        <v>560.05666666666684</v>
      </c>
      <c r="NJ111" s="25">
        <f>+(SUM($B35:$B$36,NJ102,NJ103,NJ101)-MAX($B35:$B$36,NJ102,NJ103,NJ101)-MIN($B35:$B$36,NJ102,NJ103,NJ101))/3</f>
        <v>581.33666666666682</v>
      </c>
      <c r="NK111" s="25">
        <f>+(SUM($B35:$B$36,NK102,NK103,NK101)-MAX($B35:$B$36,NK102,NK103,NK101)-MIN($B35:$B$36,NK102,NK103,NK101))/3</f>
        <v>584.81599999999992</v>
      </c>
      <c r="NL111" s="25">
        <f>+(SUM($B35:$B$36,NL102,NL103,NL101)-MAX($B35:$B$36,NL102,NL103,NL101)-MIN($B35:$B$36,NL102,NL103,NL101))/3</f>
        <v>651.95833333333314</v>
      </c>
      <c r="NM111" s="25">
        <f>+(SUM($B35:$B$36,NM102,NM103,NM101)-MAX($B35:$B$36,NM102,NM103,NM101)-MIN($B35:$B$36,NM102,NM103,NM101))/3</f>
        <v>619.71066666666673</v>
      </c>
      <c r="NN111" s="25">
        <f>+(SUM($B35:$B$36,NN102,NN103,NN101)-MAX($B35:$B$36,NN102,NN103,NN101)-MIN($B35:$B$36,NN102,NN103,NN101))/3</f>
        <v>581.14666666666665</v>
      </c>
      <c r="NO111" s="25">
        <f>+(SUM($B35:$B$36,NO102,NO103,NO101)-MAX($B35:$B$36,NO102,NO103,NO101)-MIN($B35:$B$36,NO102,NO103,NO101))/3</f>
        <v>575.6733333333334</v>
      </c>
      <c r="NP111" s="25">
        <f>+(SUM($B35:$B$36,NP102,NP103,NP101)-MAX($B35:$B$36,NP102,NP103,NP101)-MIN($B35:$B$36,NP102,NP103,NP101))/3</f>
        <v>619.05066666666687</v>
      </c>
      <c r="NQ111" s="25">
        <f>+(SUM($B35:$B$36,NQ102,NQ103,NQ101)-MAX($B35:$B$36,NQ102,NQ103,NQ101)-MIN($B35:$B$36,NQ102,NQ103,NQ101))/3</f>
        <v>550.38999999999987</v>
      </c>
      <c r="NR111" s="25">
        <f>+(SUM($B35:$B$36,NR102,NR103,NR101)-MAX($B35:$B$36,NR102,NR103,NR101)-MIN($B35:$B$36,NR102,NR103,NR101))/3</f>
        <v>552.11666666666679</v>
      </c>
      <c r="NS111" s="25">
        <f>+(SUM($B35:$B$36,NS102,NS103,NS101)-MAX($B35:$B$36,NS102,NS103,NS101)-MIN($B35:$B$36,NS102,NS103,NS101))/3</f>
        <v>654.09</v>
      </c>
      <c r="NT111" s="25">
        <f>+(SUM($B35:$B$36,NT102,NT103,NT101)-MAX($B35:$B$36,NT102,NT103,NT101)-MIN($B35:$B$36,NT102,NT103,NT101))/3</f>
        <v>579.22000000000014</v>
      </c>
      <c r="NU111" s="25">
        <f>+(SUM($B35:$B$36,NU102,NU103,NU101)-MAX($B35:$B$36,NU102,NU103,NU101)-MIN($B35:$B$36,NU102,NU103,NU101))/3</f>
        <v>584.97000000000014</v>
      </c>
      <c r="NV111" s="25">
        <f>+(SUM($B35:$B$36,NV102,NV103,NV101)-MAX($B35:$B$36,NV102,NV103,NV101)-MIN($B35:$B$36,NV102,NV103,NV101))/3</f>
        <v>636.14966666666669</v>
      </c>
      <c r="NW111" s="25">
        <f>+(SUM($B35:$B$36,NW102,NW103,NW101)-MAX($B35:$B$36,NW102,NW103,NW101)-MIN($B35:$B$36,NW102,NW103,NW101))/3</f>
        <v>606.75000000000011</v>
      </c>
      <c r="NX111" s="25">
        <f>+(SUM($B35:$B$36,NX102,NX103,NX101)-MAX($B35:$B$36,NX102,NX103,NX101)-MIN($B35:$B$36,NX102,NX103,NX101))/3</f>
        <v>629.35566666666671</v>
      </c>
      <c r="NY111" s="25">
        <f>+(SUM($B35:$B$36,NY102,NY103,NY101)-MAX($B35:$B$36,NY102,NY103,NY101)-MIN($B35:$B$36,NY102,NY103,NY101))/3</f>
        <v>556.48333333333323</v>
      </c>
      <c r="NZ111" s="25">
        <f>+(SUM($B35:$B$36,NZ102,NZ103,NZ101)-MAX($B35:$B$36,NZ102,NZ103,NZ101)-MIN($B35:$B$36,NZ102,NZ103,NZ101))/3</f>
        <v>596.53966666666656</v>
      </c>
      <c r="OA111" s="25">
        <f>+(SUM($B35:$B$36,OA102,OA103,OA101)-MAX($B35:$B$36,OA102,OA103,OA101)-MIN($B35:$B$36,OA102,OA103,OA101))/3</f>
        <v>612.71966666666674</v>
      </c>
      <c r="OB111" s="25">
        <f>+(SUM($B35:$B$36,OB102,OB103,OB101)-MAX($B35:$B$36,OB102,OB103,OB101)-MIN($B35:$B$36,OB102,OB103,OB101))/3</f>
        <v>565.73</v>
      </c>
      <c r="OC111" s="25">
        <f>+(SUM($B35:$B$36,OC102,OC103,OC101)-MAX($B35:$B$36,OC102,OC103,OC101)-MIN($B35:$B$36,OC102,OC103,OC101))/3</f>
        <v>537.28000000000009</v>
      </c>
      <c r="OD111" s="25">
        <f>+(SUM($B35:$B$36,OD102,OD103,OD101)-MAX($B35:$B$36,OD102,OD103,OD101)-MIN($B35:$B$36,OD102,OD103,OD101))/3</f>
        <v>559.19333333333316</v>
      </c>
      <c r="OE111" s="25">
        <f>+(SUM($B35:$B$36,OE102,OE103,OE101)-MAX($B35:$B$36,OE102,OE103,OE101)-MIN($B35:$B$36,OE102,OE103,OE101))/3</f>
        <v>552.15333333333319</v>
      </c>
      <c r="OF111" s="25">
        <f>+(SUM($B35:$B$36,OF102,OF103,OF101)-MAX($B35:$B$36,OF102,OF103,OF101)-MIN($B35:$B$36,OF102,OF103,OF101))/3</f>
        <v>578.21400000000006</v>
      </c>
      <c r="OG111" s="25">
        <f>+(SUM($B35:$B$36,OG102,OG103,OG101)-MAX($B35:$B$36,OG102,OG103,OG101)-MIN($B35:$B$36,OG102,OG103,OG101))/3</f>
        <v>544.46999999999991</v>
      </c>
      <c r="OH111" s="25">
        <f>+(SUM($B35:$B$36,OH102,OH103,OH101)-MAX($B35:$B$36,OH102,OH103,OH101)-MIN($B35:$B$36,OH102,OH103,OH101))/3</f>
        <v>546.07333333333315</v>
      </c>
      <c r="OI111" s="25">
        <f>+(SUM($B35:$B$36,OI102,OI103,OI101)-MAX($B35:$B$36,OI102,OI103,OI101)-MIN($B35:$B$36,OI102,OI103,OI101))/3</f>
        <v>573.49866666666685</v>
      </c>
      <c r="OJ111" s="25">
        <f>+(SUM($B35:$B$36,OJ102,OJ103,OJ101)-MAX($B35:$B$36,OJ102,OJ103,OJ101)-MIN($B35:$B$36,OJ102,OJ103,OJ101))/3</f>
        <v>560.85800000000006</v>
      </c>
      <c r="OK111" s="25">
        <f>+(SUM($B35:$B$36,OK102,OK103,OK101)-MAX($B35:$B$36,OK102,OK103,OK101)-MIN($B35:$B$36,OK102,OK103,OK101))/3</f>
        <v>571.65999999999985</v>
      </c>
      <c r="OL111" s="25">
        <f>+(SUM($B35:$B$36,OL102,OL103,OL101)-MAX($B35:$B$36,OL102,OL103,OL101)-MIN($B35:$B$36,OL102,OL103,OL101))/3</f>
        <v>548.41666666666652</v>
      </c>
      <c r="OM111" s="25">
        <f>+(SUM($B35:$B$36,OM102,OM103,OM101)-MAX($B35:$B$36,OM102,OM103,OM101)-MIN($B35:$B$36,OM102,OM103,OM101))/3</f>
        <v>548.41666666666663</v>
      </c>
      <c r="ON111" s="25">
        <f>+(SUM($B35:$B$36,ON102,ON103,ON101)-MAX($B35:$B$36,ON102,ON103,ON101)-MIN($B35:$B$36,ON102,ON103,ON101))/3</f>
        <v>601.6873333333333</v>
      </c>
      <c r="OO111" s="25">
        <f>+(SUM($B35:$B$36,OO102,OO103,OO101)-MAX($B35:$B$36,OO102,OO103,OO101)-MIN($B35:$B$36,OO102,OO103,OO101))/3</f>
        <v>596.70933333333335</v>
      </c>
      <c r="OP111" s="25">
        <f>+(SUM($B35:$B$36,OP102,OP103,OP101)-MAX($B35:$B$36,OP102,OP103,OP101)-MIN($B35:$B$36,OP102,OP103,OP101))/3</f>
        <v>620.92366666666658</v>
      </c>
      <c r="OQ111" s="25">
        <f>+(SUM($B35:$B$36,OQ102,OQ103,OQ101)-MAX($B35:$B$36,OQ102,OQ103,OQ101)-MIN($B35:$B$36,OQ102,OQ103,OQ101))/3</f>
        <v>624.0100000000001</v>
      </c>
      <c r="OR111" s="25">
        <f>+(SUM($B35:$B$36,OR102,OR103,OR101)-MAX($B35:$B$36,OR102,OR103,OR101)-MIN($B35:$B$36,OR102,OR103,OR101))/3</f>
        <v>663.95833333333314</v>
      </c>
      <c r="OS111" s="25">
        <f>+(SUM($B35:$B$36,OS102,OS103,OS101)-MAX($B35:$B$36,OS102,OS103,OS101)-MIN($B35:$B$36,OS102,OS103,OS101))/3</f>
        <v>653.18066666666664</v>
      </c>
      <c r="OT111" s="25">
        <f>+(SUM($B35:$B$36,OT102,OT103,OT101)-MAX($B35:$B$36,OT102,OT103,OT101)-MIN($B35:$B$36,OT102,OT103,OT101))/3</f>
        <v>586.52666666666676</v>
      </c>
      <c r="OU111" s="25">
        <f>+(SUM($B35:$B$36,OU102,OU103,OU101)-MAX($B35:$B$36,OU102,OU103,OU101)-MIN($B35:$B$36,OU102,OU103,OU101))/3</f>
        <v>572.11333333333334</v>
      </c>
      <c r="OV111" s="25">
        <f>+(SUM($B35:$B$36,OV102,OV103,OV101)-MAX($B35:$B$36,OV102,OV103,OV101)-MIN($B35:$B$36,OV102,OV103,OV101))/3</f>
        <v>569.25999999999988</v>
      </c>
      <c r="OW111" s="25">
        <f>+(SUM($B35:$B$36,OW102,OW103,OW101)-MAX($B35:$B$36,OW102,OW103,OW101)-MIN($B35:$B$36,OW102,OW103,OW101))/3</f>
        <v>645.27666666666664</v>
      </c>
      <c r="OX111" s="25">
        <f>+(SUM($B35:$B$36,OX102,OX103,OX101)-MAX($B35:$B$36,OX102,OX103,OX101)-MIN($B35:$B$36,OX102,OX103,OX101))/3</f>
        <v>599.02</v>
      </c>
      <c r="OY111" s="25">
        <f>+(SUM($B35:$B$36,OY102,OY103,OY101)-MAX($B35:$B$36,OY102,OY103,OY101)-MIN($B35:$B$36,OY102,OY103,OY101))/3</f>
        <v>754.85133333333317</v>
      </c>
      <c r="OZ111" s="25">
        <f>+(SUM($B35:$B$36,OZ102,OZ103,OZ101)-MAX($B35:$B$36,OZ102,OZ103,OZ101)-MIN($B35:$B$36,OZ102,OZ103,OZ101))/3</f>
        <v>578.63333333333344</v>
      </c>
      <c r="PA111" s="25">
        <f>+(SUM($B35:$B$36,PA102,PA103,PA101)-MAX($B35:$B$36,PA102,PA103,PA101)-MIN($B35:$B$36,PA102,PA103,PA101))/3</f>
        <v>607.51666666666654</v>
      </c>
      <c r="PB111" s="25">
        <f>+(SUM($B35:$B$36,PB102,PB103,PB101)-MAX($B35:$B$36,PB102,PB103,PB101)-MIN($B35:$B$36,PB102,PB103,PB101))/3</f>
        <v>590.11333333333323</v>
      </c>
      <c r="PC111" s="25">
        <f>+(SUM($B35:$B$36,PC102,PC103,PC101)-MAX($B35:$B$36,PC102,PC103,PC101)-MIN($B35:$B$36,PC102,PC103,PC101))/3</f>
        <v>617.46333333333348</v>
      </c>
      <c r="PD111" s="25">
        <f>+(SUM($B35:$B$36,PD102,PD103,PD101)-MAX($B35:$B$36,PD102,PD103,PD101)-MIN($B35:$B$36,PD102,PD103,PD101))/3</f>
        <v>584.15666666666652</v>
      </c>
      <c r="PE111" s="25">
        <f>+(SUM($B35:$B$36,PE102,PE103,PE101)-MAX($B35:$B$36,PE102,PE103,PE101)-MIN($B35:$B$36,PE102,PE103,PE101))/3</f>
        <v>554.84266666666656</v>
      </c>
      <c r="PF111" s="25">
        <f>+(SUM($B35:$B$36,PF102,PF103,PF101)-MAX($B35:$B$36,PF102,PF103,PF101)-MIN($B35:$B$36,PF102,PF103,PF101))/3</f>
        <v>586.23666666666679</v>
      </c>
      <c r="PG111" s="25">
        <f>+(SUM($B35:$B$36,PG102,PG103,PG101)-MAX($B35:$B$36,PG102,PG103,PG101)-MIN($B35:$B$36,PG102,PG103,PG101))/3</f>
        <v>579.45699999999988</v>
      </c>
      <c r="PH111" s="25">
        <f>+(SUM($B35:$B$36,PH102,PH103,PH101)-MAX($B35:$B$36,PH102,PH103,PH101)-MIN($B35:$B$36,PH102,PH103,PH101))/3</f>
        <v>630.53266666666684</v>
      </c>
      <c r="PI111" s="25">
        <f>+(SUM($B35:$B$36,PI102,PI103,PI101)-MAX($B35:$B$36,PI102,PI103,PI101)-MIN($B35:$B$36,PI102,PI103,PI101))/3</f>
        <v>556.11000000000013</v>
      </c>
      <c r="PJ111" s="25">
        <f>+(SUM($B35:$B$36,PJ102,PJ103,PJ101)-MAX($B35:$B$36,PJ102,PJ103,PJ101)-MIN($B35:$B$36,PJ102,PJ103,PJ101))/3</f>
        <v>569.63000000000011</v>
      </c>
      <c r="PK111" s="25">
        <f>+(SUM($B35:$B$36,PK102,PK103,PK101)-MAX($B35:$B$36,PK102,PK103,PK101)-MIN($B35:$B$36,PK102,PK103,PK101))/3</f>
        <v>611.02999999999986</v>
      </c>
      <c r="PL111" s="25">
        <f>+(SUM($B35:$B$36,PL102,PL103,PL101)-MAX($B35:$B$36,PL102,PL103,PL101)-MIN($B35:$B$36,PL102,PL103,PL101))/3</f>
        <v>585.58666666666659</v>
      </c>
      <c r="PM111" s="25">
        <f>+(SUM($B35:$B$36,PM102,PM103,PM101)-MAX($B35:$B$36,PM102,PM103,PM101)-MIN($B35:$B$36,PM102,PM103,PM101))/3</f>
        <v>544.81666666666672</v>
      </c>
      <c r="PN111" s="25">
        <f>+(SUM($B35:$B$36,PN102,PN103,PN101)-MAX($B35:$B$36,PN102,PN103,PN101)-MIN($B35:$B$36,PN102,PN103,PN101))/3</f>
        <v>614.09333333333336</v>
      </c>
      <c r="PO111" s="25">
        <f>+(SUM($B35:$B$36,PO102,PO103,PO101)-MAX($B35:$B$36,PO102,PO103,PO101)-MIN($B35:$B$36,PO102,PO103,PO101))/3</f>
        <v>601.77333333333343</v>
      </c>
      <c r="PP111" s="25">
        <f>+(SUM($B35:$B$36,PP102,PP103,PP101)-MAX($B35:$B$36,PP102,PP103,PP101)-MIN($B35:$B$36,PP102,PP103,PP101))/3</f>
        <v>637.53066666666666</v>
      </c>
      <c r="PQ111" s="25">
        <f>+(SUM($B35:$B$36,PQ102,PQ103,PQ101)-MAX($B35:$B$36,PQ102,PQ103,PQ101)-MIN($B35:$B$36,PQ102,PQ103,PQ101))/3</f>
        <v>594.47966666666662</v>
      </c>
      <c r="PR111" s="25">
        <f>+(SUM($B35:$B$36,PR102,PR103,PR101)-MAX($B35:$B$36,PR102,PR103,PR101)-MIN($B35:$B$36,PR102,PR103,PR101))/3</f>
        <v>553.47333333333324</v>
      </c>
      <c r="PS111" s="25">
        <f>+(SUM($B35:$B$36,PS102,PS103,PS101)-MAX($B35:$B$36,PS102,PS103,PS101)-MIN($B35:$B$36,PS102,PS103,PS101))/3</f>
        <v>559.2833333333333</v>
      </c>
      <c r="PT111" s="25">
        <f>+(SUM($B35:$B$36,PT102,PT103,PT101)-MAX($B35:$B$36,PT102,PT103,PT101)-MIN($B35:$B$36,PT102,PT103,PT101))/3</f>
        <v>567.16899999999998</v>
      </c>
      <c r="PU111" s="25">
        <f>+(SUM($B35:$B$36,PU102,PU103,PU101)-MAX($B35:$B$36,PU102,PU103,PU101)-MIN($B35:$B$36,PU102,PU103,PU101))/3</f>
        <v>572.17333333333329</v>
      </c>
      <c r="PV111" s="25">
        <f>+(SUM($B35:$B$36,PV102,PV103,PV101)-MAX($B35:$B$36,PV102,PV103,PV101)-MIN($B35:$B$36,PV102,PV103,PV101))/3</f>
        <v>603.70666666666682</v>
      </c>
      <c r="PW111" s="25">
        <f>+(SUM($B35:$B$36,PW102,PW103,PW101)-MAX($B35:$B$36,PW102,PW103,PW101)-MIN($B35:$B$36,PW102,PW103,PW101))/3</f>
        <v>583.12</v>
      </c>
      <c r="PX111" s="25">
        <f>+(SUM($B35:$B$36,PX102,PX103,PX101)-MAX($B35:$B$36,PX102,PX103,PX101)-MIN($B35:$B$36,PX102,PX103,PX101))/3</f>
        <v>648.33499999999992</v>
      </c>
      <c r="PY111" s="25">
        <f>+(SUM($B35:$B$36,PY102,PY103,PY101)-MAX($B35:$B$36,PY102,PY103,PY101)-MIN($B35:$B$36,PY102,PY103,PY101))/3</f>
        <v>577.15066666666655</v>
      </c>
      <c r="PZ111" s="25">
        <f>+(SUM($B35:$B$36,PZ102,PZ103,PZ101)-MAX($B35:$B$36,PZ102,PZ103,PZ101)-MIN($B35:$B$36,PZ102,PZ103,PZ101))/3</f>
        <v>601.245</v>
      </c>
      <c r="QA111" s="25">
        <f>+(SUM($B35:$B$36,QA102,QA103,QA101)-MAX($B35:$B$36,QA102,QA103,QA101)-MIN($B35:$B$36,QA102,QA103,QA101))/3</f>
        <v>567.63533333333316</v>
      </c>
      <c r="QB111" s="25">
        <f>+(SUM($B35:$B$36,QB102,QB103,QB101)-MAX($B35:$B$36,QB102,QB103,QB101)-MIN($B35:$B$36,QB102,QB103,QB101))/3</f>
        <v>622.24999999999989</v>
      </c>
      <c r="QC111" s="25">
        <f>+(SUM($B35:$B$36,QC102,QC103,QC101)-MAX($B35:$B$36,QC102,QC103,QC101)-MIN($B35:$B$36,QC102,QC103,QC101))/3</f>
        <v>607.66666666666652</v>
      </c>
      <c r="QD111" s="25">
        <f>+(SUM($B35:$B$36,QD102,QD103,QD101)-MAX($B35:$B$36,QD102,QD103,QD101)-MIN($B35:$B$36,QD102,QD103,QD101))/3</f>
        <v>568.07333333333327</v>
      </c>
      <c r="QE111" s="25">
        <f>+(SUM($B35:$B$36,QE102,QE103,QE101)-MAX($B35:$B$36,QE102,QE103,QE101)-MIN($B35:$B$36,QE102,QE103,QE101))/3</f>
        <v>775.35566666666648</v>
      </c>
      <c r="QF111" s="25">
        <f>+(SUM($B35:$B$36,QF102,QF103,QF101)-MAX($B35:$B$36,QF102,QF103,QF101)-MIN($B35:$B$36,QF102,QF103,QF101))/3</f>
        <v>589.17666666666662</v>
      </c>
      <c r="QG111" s="25">
        <f>+(SUM($B35:$B$36,QG102,QG103,QG101)-MAX($B35:$B$36,QG102,QG103,QG101)-MIN($B35:$B$36,QG102,QG103,QG101))/3</f>
        <v>576.78333333333342</v>
      </c>
      <c r="QH111" s="25">
        <f>+(SUM($B35:$B$36,QH102,QH103,QH101)-MAX($B35:$B$36,QH102,QH103,QH101)-MIN($B35:$B$36,QH102,QH103,QH101))/3</f>
        <v>601.33666666666659</v>
      </c>
      <c r="QI111" s="25">
        <f>+(SUM($B35:$B$36,QI102,QI103,QI101)-MAX($B35:$B$36,QI102,QI103,QI101)-MIN($B35:$B$36,QI102,QI103,QI101))/3</f>
        <v>572.07133333333343</v>
      </c>
      <c r="QJ111" s="25">
        <f>+(SUM($B35:$B$36,QJ102,QJ103,QJ101)-MAX($B35:$B$36,QJ102,QJ103,QJ101)-MIN($B35:$B$36,QJ102,QJ103,QJ101))/3</f>
        <v>628.66666666666686</v>
      </c>
      <c r="QK111" s="25">
        <f>+(SUM($B35:$B$36,QK102,QK103,QK101)-MAX($B35:$B$36,QK102,QK103,QK101)-MIN($B35:$B$36,QK102,QK103,QK101))/3</f>
        <v>608.31333333333339</v>
      </c>
      <c r="QL111" s="25">
        <f>+(SUM($B35:$B$36,QL102,QL103,QL101)-MAX($B35:$B$36,QL102,QL103,QL101)-MIN($B35:$B$36,QL102,QL103,QL101))/3</f>
        <v>559.56333333333339</v>
      </c>
      <c r="QM111" s="25">
        <f>+(SUM($B35:$B$36,QM102,QM103,QM101)-MAX($B35:$B$36,QM102,QM103,QM101)-MIN($B35:$B$36,QM102,QM103,QM101))/3</f>
        <v>604.37333333333345</v>
      </c>
      <c r="QN111" s="25">
        <f>+(SUM($B35:$B$36,QN102,QN103,QN101)-MAX($B35:$B$36,QN102,QN103,QN101)-MIN($B35:$B$36,QN102,QN103,QN101))/3</f>
        <v>591.73333333333346</v>
      </c>
      <c r="QO111" s="25">
        <f>+(SUM($B35:$B$36,QO102,QO103,QO101)-MAX($B35:$B$36,QO102,QO103,QO101)-MIN($B35:$B$36,QO102,QO103,QO101))/3</f>
        <v>598.05666666666673</v>
      </c>
      <c r="QP111" s="25">
        <f>+(SUM($B35:$B$36,QP102,QP103,QP101)-MAX($B35:$B$36,QP102,QP103,QP101)-MIN($B35:$B$36,QP102,QP103,QP101))/3</f>
        <v>565.58666666666659</v>
      </c>
      <c r="QQ111" s="25">
        <f>+(SUM($B35:$B$36,QQ102,QQ103,QQ101)-MAX($B35:$B$36,QQ102,QQ103,QQ101)-MIN($B35:$B$36,QQ102,QQ103,QQ101))/3</f>
        <v>662.11566666666658</v>
      </c>
      <c r="QR111" s="25">
        <f>+(SUM($B35:$B$36,QR102,QR103,QR101)-MAX($B35:$B$36,QR102,QR103,QR101)-MIN($B35:$B$36,QR102,QR103,QR101))/3</f>
        <v>558.77666666666664</v>
      </c>
      <c r="QS111" s="25">
        <f>+(SUM($B35:$B$36,QS102,QS103,QS101)-MAX($B35:$B$36,QS102,QS103,QS101)-MIN($B35:$B$36,QS102,QS103,QS101))/3</f>
        <v>525.88866666666661</v>
      </c>
      <c r="QT111" s="25">
        <f>+(SUM($B35:$B$36,QT102,QT103,QT101)-MAX($B35:$B$36,QT102,QT103,QT101)-MIN($B35:$B$36,QT102,QT103,QT101))/3</f>
        <v>587.88133333333326</v>
      </c>
      <c r="QU111" s="25">
        <f>+(SUM($B35:$B$36,QU102,QU103,QU101)-MAX($B35:$B$36,QU102,QU103,QU101)-MIN($B35:$B$36,QU102,QU103,QU101))/3</f>
        <v>601.01666666666654</v>
      </c>
      <c r="QV111" s="25">
        <f>+(SUM($B35:$B$36,QV102,QV103,QV101)-MAX($B35:$B$36,QV102,QV103,QV101)-MIN($B35:$B$36,QV102,QV103,QV101))/3</f>
        <v>589.19600000000003</v>
      </c>
      <c r="QW111" s="25">
        <f>+(SUM($B35:$B$36,QW102,QW103,QW101)-MAX($B35:$B$36,QW102,QW103,QW101)-MIN($B35:$B$36,QW102,QW103,QW101))/3</f>
        <v>597.50400000000002</v>
      </c>
      <c r="QX111" s="25">
        <f>+(SUM($B35:$B$36,QX102,QX103,QX101)-MAX($B35:$B$36,QX102,QX103,QX101)-MIN($B35:$B$36,QX102,QX103,QX101))/3</f>
        <v>582.54333333333318</v>
      </c>
      <c r="QY111" s="25">
        <f>+(SUM($B35:$B$36,QY102,QY103,QY101)-MAX($B35:$B$36,QY102,QY103,QY101)-MIN($B35:$B$36,QY102,QY103,QY101))/3</f>
        <v>557.91333333333341</v>
      </c>
      <c r="QZ111" s="25">
        <f>+(SUM($B35:$B$36,QZ102,QZ103,QZ101)-MAX($B35:$B$36,QZ102,QZ103,QZ101)-MIN($B35:$B$36,QZ102,QZ103,QZ101))/3</f>
        <v>661.32499999999993</v>
      </c>
      <c r="RA111" s="25">
        <f>+(SUM($B35:$B$36,RA102,RA103,RA101)-MAX($B35:$B$36,RA102,RA103,RA101)-MIN($B35:$B$36,RA102,RA103,RA101))/3</f>
        <v>603.94600000000003</v>
      </c>
      <c r="RB111" s="25">
        <f>+(SUM($B35:$B$36,RB102,RB103,RB101)-MAX($B35:$B$36,RB102,RB103,RB101)-MIN($B35:$B$36,RB102,RB103,RB101))/3</f>
        <v>604.50733333333346</v>
      </c>
      <c r="RC111" s="25">
        <f>+(SUM($B35:$B$36,RC102,RC103,RC101)-MAX($B35:$B$36,RC102,RC103,RC101)-MIN($B35:$B$36,RC102,RC103,RC101))/3</f>
        <v>619.30500000000018</v>
      </c>
      <c r="RD111" s="25">
        <f>+(SUM($B35:$B$36,RD102,RD103,RD101)-MAX($B35:$B$36,RD102,RD103,RD101)-MIN($B35:$B$36,RD102,RD103,RD101))/3</f>
        <v>569.99166666666667</v>
      </c>
      <c r="RE111" s="25">
        <f>+(SUM($B35:$B$36,RE102,RE103,RE101)-MAX($B35:$B$36,RE102,RE103,RE101)-MIN($B35:$B$36,RE102,RE103,RE101))/3</f>
        <v>552.85666666666668</v>
      </c>
      <c r="RF111" s="25">
        <f>+(SUM($B35:$B$36,RF102,RF103,RF101)-MAX($B35:$B$36,RF102,RF103,RF101)-MIN($B35:$B$36,RF102,RF103,RF101))/3</f>
        <v>667.08166666666659</v>
      </c>
      <c r="RG111" s="25">
        <f>+(SUM($B35:$B$36,RG102,RG103,RG101)-MAX($B35:$B$36,RG102,RG103,RG101)-MIN($B35:$B$36,RG102,RG103,RG101))/3</f>
        <v>682.82899999999984</v>
      </c>
      <c r="RH111" s="25">
        <f>+(SUM($B35:$B$36,RH102,RH103,RH101)-MAX($B35:$B$36,RH102,RH103,RH101)-MIN($B35:$B$36,RH102,RH103,RH101))/3</f>
        <v>602.3453333333332</v>
      </c>
      <c r="RI111" s="25">
        <f>+(SUM($B35:$B$36,RI102,RI103,RI101)-MAX($B35:$B$36,RI102,RI103,RI101)-MIN($B35:$B$36,RI102,RI103,RI101))/3</f>
        <v>575.79666666666662</v>
      </c>
      <c r="RJ111" s="25">
        <f>+(SUM($B35:$B$36,RJ102,RJ103,RJ101)-MAX($B35:$B$36,RJ102,RJ103,RJ101)-MIN($B35:$B$36,RJ102,RJ103,RJ101))/3</f>
        <v>605.66666666666686</v>
      </c>
      <c r="RK111" s="25">
        <f>+(SUM($B35:$B$36,RK102,RK103,RK101)-MAX($B35:$B$36,RK102,RK103,RK101)-MIN($B35:$B$36,RK102,RK103,RK101))/3</f>
        <v>578.14666666666665</v>
      </c>
      <c r="RL111" s="25">
        <f>+(SUM($B35:$B$36,RL102,RL103,RL101)-MAX($B35:$B$36,RL102,RL103,RL101)-MIN($B35:$B$36,RL102,RL103,RL101))/3</f>
        <v>601.96000000000015</v>
      </c>
      <c r="RM111" s="25">
        <f>+(SUM($B35:$B$36,RM102,RM103,RM101)-MAX($B35:$B$36,RM102,RM103,RM101)-MIN($B35:$B$36,RM102,RM103,RM101))/3</f>
        <v>572.92666666666685</v>
      </c>
      <c r="RN111" s="25">
        <f>+(SUM($B35:$B$36,RN102,RN103,RN101)-MAX($B35:$B$36,RN102,RN103,RN101)-MIN($B35:$B$36,RN102,RN103,RN101))/3</f>
        <v>559.51666666666677</v>
      </c>
      <c r="RO111" s="25">
        <f>+(SUM($B35:$B$36,RO102,RO103,RO101)-MAX($B35:$B$36,RO102,RO103,RO101)-MIN($B35:$B$36,RO102,RO103,RO101))/3</f>
        <v>601.41999999999996</v>
      </c>
      <c r="RP111" s="25">
        <f>+(SUM($B35:$B$36,RP102,RP103,RP101)-MAX($B35:$B$36,RP102,RP103,RP101)-MIN($B35:$B$36,RP102,RP103,RP101))/3</f>
        <v>639.80766666666671</v>
      </c>
      <c r="RQ111" s="25">
        <f>+(SUM($B35:$B$36,RQ102,RQ103,RQ101)-MAX($B35:$B$36,RQ102,RQ103,RQ101)-MIN($B35:$B$36,RQ102,RQ103,RQ101))/3</f>
        <v>628.13266666666652</v>
      </c>
      <c r="RR111" s="25">
        <f>+(SUM($B35:$B$36,RR102,RR103,RR101)-MAX($B35:$B$36,RR102,RR103,RR101)-MIN($B35:$B$36,RR102,RR103,RR101))/3</f>
        <v>591.99533333333341</v>
      </c>
      <c r="RS111" s="25">
        <f>+(SUM($B35:$B$36,RS102,RS103,RS101)-MAX($B35:$B$36,RS102,RS103,RS101)-MIN($B35:$B$36,RS102,RS103,RS101))/3</f>
        <v>592.43166666666684</v>
      </c>
      <c r="RT111" s="25">
        <f>+(SUM($B35:$B$36,RT102,RT103,RT101)-MAX($B35:$B$36,RT102,RT103,RT101)-MIN($B35:$B$36,RT102,RT103,RT101))/3</f>
        <v>623.08333333333337</v>
      </c>
      <c r="RU111" s="25">
        <f>+(SUM($B35:$B$36,RU102,RU103,RU101)-MAX($B35:$B$36,RU102,RU103,RU101)-MIN($B35:$B$36,RU102,RU103,RU101))/3</f>
        <v>553.47333333333324</v>
      </c>
      <c r="RV111" s="25">
        <f>+(SUM($B35:$B$36,RV102,RV103,RV101)-MAX($B35:$B$36,RV102,RV103,RV101)-MIN($B35:$B$36,RV102,RV103,RV101))/3</f>
        <v>639.44133333333332</v>
      </c>
      <c r="RW111" s="25">
        <f>+(SUM($B35:$B$36,RW102,RW103,RW101)-MAX($B35:$B$36,RW102,RW103,RW101)-MIN($B35:$B$36,RW102,RW103,RW101))/3</f>
        <v>576.03400000000011</v>
      </c>
      <c r="RX111" s="25">
        <f>+(SUM($B35:$B$36,RX102,RX103,RX101)-MAX($B35:$B$36,RX102,RX103,RX101)-MIN($B35:$B$36,RX102,RX103,RX101))/3</f>
        <v>635.41333333333341</v>
      </c>
      <c r="RY111" s="25">
        <f>+(SUM($B35:$B$36,RY102,RY103,RY101)-MAX($B35:$B$36,RY102,RY103,RY101)-MIN($B35:$B$36,RY102,RY103,RY101))/3</f>
        <v>670.56566666666652</v>
      </c>
      <c r="RZ111" s="25">
        <f>+(SUM($B35:$B$36,RZ102,RZ103,RZ101)-MAX($B35:$B$36,RZ102,RZ103,RZ101)-MIN($B35:$B$36,RZ102,RZ103,RZ101))/3</f>
        <v>658.97900000000016</v>
      </c>
      <c r="SA111" s="25">
        <f>+(SUM($B35:$B$36,SA102,SA103,SA101)-MAX($B35:$B$36,SA102,SA103,SA101)-MIN($B35:$B$36,SA102,SA103,SA101))/3</f>
        <v>597.28666666666675</v>
      </c>
      <c r="SB111" s="25">
        <f>+(SUM($B35:$B$36,SB102,SB103,SB101)-MAX($B35:$B$36,SB102,SB103,SB101)-MIN($B35:$B$36,SB102,SB103,SB101))/3</f>
        <v>560.75000000000011</v>
      </c>
      <c r="SC111" s="25">
        <f>+(SUM($B35:$B$36,SC102,SC103,SC101)-MAX($B35:$B$36,SC102,SC103,SC101)-MIN($B35:$B$36,SC102,SC103,SC101))/3</f>
        <v>610.471</v>
      </c>
      <c r="SD111" s="25">
        <f>+(SUM($B35:$B$36,SD102,SD103,SD101)-MAX($B35:$B$36,SD102,SD103,SD101)-MIN($B35:$B$36,SD102,SD103,SD101))/3</f>
        <v>574.31666666666672</v>
      </c>
      <c r="SE111" s="25">
        <f>+(SUM($B35:$B$36,SE102,SE103,SE101)-MAX($B35:$B$36,SE102,SE103,SE101)-MIN($B35:$B$36,SE102,SE103,SE101))/3</f>
        <v>677.10333333333335</v>
      </c>
      <c r="SF111" s="25">
        <f>+(SUM($B35:$B$36,SF102,SF103,SF101)-MAX($B35:$B$36,SF102,SF103,SF101)-MIN($B35:$B$36,SF102,SF103,SF101))/3</f>
        <v>658.1536666666666</v>
      </c>
      <c r="SG111" s="25">
        <f>+(SUM($B35:$B$36,SG102,SG103,SG101)-MAX($B35:$B$36,SG102,SG103,SG101)-MIN($B35:$B$36,SG102,SG103,SG101))/3</f>
        <v>607.99666666666678</v>
      </c>
    </row>
    <row r="112" spans="1:501" ht="13.5" customHeight="1">
      <c r="A112">
        <v>2018</v>
      </c>
      <c r="B112" s="25">
        <f>+(SUM($B36:$B$36,B103,B104,B102,B101)-MAX($B36:$B$36,B103,B104,B102,B101)-MIN($B36:$B$36,B103,B104,B102,B101))/3</f>
        <v>573.37666666666667</v>
      </c>
      <c r="C112" s="25">
        <f>+(SUM($B36:$B$36,C103,C104,C102,C101)-MAX($B36:$B$36,C103,C104,C102,C101)-MIN($B36:$B$36,C103,C104,C102,C101))/3</f>
        <v>591.38333333333333</v>
      </c>
      <c r="D112" s="25">
        <f>+(SUM($B36:$B$36,D103,D104,D102,D101)-MAX($B36:$B$36,D103,D104,D102,D101)-MIN($B36:$B$36,D103,D104,D102,D101))/3</f>
        <v>500.07000000000011</v>
      </c>
      <c r="E112" s="25">
        <f>+(SUM($B36:$B$36,E103,E104,E102,E101)-MAX($B36:$B$36,E103,E104,E102,E101)-MIN($B36:$B$36,E103,E104,E102,E101))/3</f>
        <v>564.00333333333344</v>
      </c>
      <c r="F112" s="25">
        <f>+(SUM($B36:$B$36,F103,F104,F102,F101)-MAX($B36:$B$36,F103,F104,F102,F101)-MIN($B36:$B$36,F103,F104,F102,F101))/3</f>
        <v>561.47333333333324</v>
      </c>
      <c r="G112" s="25">
        <f>+(SUM($B36:$B$36,G103,G104,G102,G101)-MAX($B36:$B$36,G103,G104,G102,G101)-MIN($B36:$B$36,G103,G104,G102,G101))/3</f>
        <v>549.00466666666671</v>
      </c>
      <c r="H112" s="25">
        <f>+(SUM($B36:$B$36,H103,H104,H102,H101)-MAX($B36:$B$36,H103,H104,H102,H101)-MIN($B36:$B$36,H103,H104,H102,H101))/3</f>
        <v>570.66</v>
      </c>
      <c r="I112" s="25">
        <f>+(SUM($B36:$B$36,I103,I104,I102,I101)-MAX($B36:$B$36,I103,I104,I102,I101)-MIN($B36:$B$36,I103,I104,I102,I101))/3</f>
        <v>578.7600000000001</v>
      </c>
      <c r="J112" s="25">
        <f>+(SUM($B36:$B$36,J103,J104,J102,J101)-MAX($B36:$B$36,J103,J104,J102,J101)-MIN($B36:$B$36,J103,J104,J102,J101))/3</f>
        <v>572.38266666666675</v>
      </c>
      <c r="K112" s="25">
        <f>+(SUM($B36:$B$36,K103,K104,K102,K101)-MAX($B36:$B$36,K103,K104,K102,K101)-MIN($B36:$B$36,K103,K104,K102,K101))/3</f>
        <v>535.46666666666658</v>
      </c>
      <c r="L112" s="25">
        <f>+(SUM($B36:$B$36,L103,L104,L102,L101)-MAX($B36:$B$36,L103,L104,L102,L101)-MIN($B36:$B$36,L103,L104,L102,L101))/3</f>
        <v>589.07666666666671</v>
      </c>
      <c r="M112" s="25">
        <f>+(SUM($B36:$B$36,M103,M104,M102,M101)-MAX($B36:$B$36,M103,M104,M102,M101)-MIN($B36:$B$36,M103,M104,M102,M101))/3</f>
        <v>593.48</v>
      </c>
      <c r="N112" s="25">
        <f>+(SUM($B36:$B$36,N103,N104,N102,N101)-MAX($B36:$B$36,N103,N104,N102,N101)-MIN($B36:$B$36,N103,N104,N102,N101))/3</f>
        <v>589.81733333333329</v>
      </c>
      <c r="O112" s="25">
        <f>+(SUM($B36:$B$36,O103,O104,O102,O101)-MAX($B36:$B$36,O103,O104,O102,O101)-MIN($B36:$B$36,O103,O104,O102,O101))/3</f>
        <v>553.47333333333347</v>
      </c>
      <c r="P112" s="25">
        <f>+(SUM($B36:$B$36,P103,P104,P102,P101)-MAX($B36:$B$36,P103,P104,P102,P101)-MIN($B36:$B$36,P103,P104,P102,P101))/3</f>
        <v>562.23000000000013</v>
      </c>
      <c r="Q112" s="25">
        <f>+(SUM($B36:$B$36,Q103,Q104,Q102,Q101)-MAX($B36:$B$36,Q103,Q104,Q102,Q101)-MIN($B36:$B$36,Q103,Q104,Q102,Q101))/3</f>
        <v>555.44999999999993</v>
      </c>
      <c r="R112" s="25">
        <f>+(SUM($B36:$B$36,R103,R104,R102,R101)-MAX($B36:$B$36,R103,R104,R102,R101)-MIN($B36:$B$36,R103,R104,R102,R101))/3</f>
        <v>562.4</v>
      </c>
      <c r="S112" s="25">
        <f>+(SUM($B36:$B$36,S103,S104,S102,S101)-MAX($B36:$B$36,S103,S104,S102,S101)-MIN($B36:$B$36,S103,S104,S102,S101))/3</f>
        <v>623.4616666666667</v>
      </c>
      <c r="T112" s="25">
        <f>+(SUM($B36:$B$36,T103,T104,T102,T101)-MAX($B36:$B$36,T103,T104,T102,T101)-MIN($B36:$B$36,T103,T104,T102,T101))/3</f>
        <v>554.95333333333338</v>
      </c>
      <c r="U112" s="25">
        <f>+(SUM($B36:$B$36,U103,U104,U102,U101)-MAX($B36:$B$36,U103,U104,U102,U101)-MIN($B36:$B$36,U103,U104,U102,U101))/3</f>
        <v>588.35666666666657</v>
      </c>
      <c r="V112" s="25">
        <f>+(SUM($B36:$B$36,V103,V104,V102,V101)-MAX($B36:$B$36,V103,V104,V102,V101)-MIN($B36:$B$36,V103,V104,V102,V101))/3</f>
        <v>571.35666666666668</v>
      </c>
      <c r="W112" s="25">
        <f>+(SUM($B36:$B$36,W103,W104,W102,W101)-MAX($B36:$B$36,W103,W104,W102,W101)-MIN($B36:$B$36,W103,W104,W102,W101))/3</f>
        <v>555.86866666666663</v>
      </c>
      <c r="X112" s="25">
        <f>+(SUM($B36:$B$36,X103,X104,X102,X101)-MAX($B36:$B$36,X103,X104,X102,X101)-MIN($B36:$B$36,X103,X104,X102,X101))/3</f>
        <v>554.2600000000001</v>
      </c>
      <c r="Y112" s="25">
        <f>+(SUM($B36:$B$36,Y103,Y104,Y102,Y101)-MAX($B36:$B$36,Y103,Y104,Y102,Y101)-MIN($B36:$B$36,Y103,Y104,Y102,Y101))/3</f>
        <v>543.85333333333335</v>
      </c>
      <c r="Z112" s="25">
        <f>+(SUM($B36:$B$36,Z103,Z104,Z102,Z101)-MAX($B36:$B$36,Z103,Z104,Z102,Z101)-MIN($B36:$B$36,Z103,Z104,Z102,Z101))/3</f>
        <v>543.11333333333323</v>
      </c>
      <c r="AA112" s="25">
        <f>+(SUM($B36:$B$36,AA103,AA104,AA102,AA101)-MAX($B36:$B$36,AA103,AA104,AA102,AA101)-MIN($B36:$B$36,AA103,AA104,AA102,AA101))/3</f>
        <v>585.94333333333327</v>
      </c>
      <c r="AB112" s="25">
        <f>+(SUM($B36:$B$36,AB103,AB104,AB102,AB101)-MAX($B36:$B$36,AB103,AB104,AB102,AB101)-MIN($B36:$B$36,AB103,AB104,AB102,AB101))/3</f>
        <v>581.25666666666666</v>
      </c>
      <c r="AC112" s="25">
        <f>+(SUM($B36:$B$36,AC103,AC104,AC102,AC101)-MAX($B36:$B$36,AC103,AC104,AC102,AC101)-MIN($B36:$B$36,AC103,AC104,AC102,AC101))/3</f>
        <v>596.95666666666671</v>
      </c>
      <c r="AD112" s="25">
        <f>+(SUM($B36:$B$36,AD103,AD104,AD102,AD101)-MAX($B36:$B$36,AD103,AD104,AD102,AD101)-MIN($B36:$B$36,AD103,AD104,AD102,AD101))/3</f>
        <v>619.82600000000002</v>
      </c>
      <c r="AE112" s="25">
        <f>+(SUM($B36:$B$36,AE103,AE104,AE102,AE101)-MAX($B36:$B$36,AE103,AE104,AE102,AE101)-MIN($B36:$B$36,AE103,AE104,AE102,AE101))/3</f>
        <v>584.16066666666677</v>
      </c>
      <c r="AF112" s="25">
        <f>+(SUM($B36:$B$36,AF103,AF104,AF102,AF101)-MAX($B36:$B$36,AF103,AF104,AF102,AF101)-MIN($B36:$B$36,AF103,AF104,AF102,AF101))/3</f>
        <v>569.78800000000001</v>
      </c>
      <c r="AG112" s="25">
        <f>+(SUM($B36:$B$36,AG103,AG104,AG102,AG101)-MAX($B36:$B$36,AG103,AG104,AG102,AG101)-MIN($B36:$B$36,AG103,AG104,AG102,AG101))/3</f>
        <v>538.42666666666662</v>
      </c>
      <c r="AH112" s="25">
        <f>+(SUM($B36:$B$36,AH103,AH104,AH102,AH101)-MAX($B36:$B$36,AH103,AH104,AH102,AH101)-MIN($B36:$B$36,AH103,AH104,AH102,AH101))/3</f>
        <v>547.91799999999978</v>
      </c>
      <c r="AI112" s="25">
        <f>+(SUM($B36:$B$36,AI103,AI104,AI102,AI101)-MAX($B36:$B$36,AI103,AI104,AI102,AI101)-MIN($B36:$B$36,AI103,AI104,AI102,AI101))/3</f>
        <v>570.12333333333333</v>
      </c>
      <c r="AJ112" s="25">
        <f>+(SUM($B36:$B$36,AJ103,AJ104,AJ102,AJ101)-MAX($B36:$B$36,AJ103,AJ104,AJ102,AJ101)-MIN($B36:$B$36,AJ103,AJ104,AJ102,AJ101))/3</f>
        <v>542.37333333333333</v>
      </c>
      <c r="AK112" s="25">
        <f>+(SUM($B36:$B$36,AK103,AK104,AK102,AK101)-MAX($B36:$B$36,AK103,AK104,AK102,AK101)-MIN($B36:$B$36,AK103,AK104,AK102,AK101))/3</f>
        <v>668.03499999999997</v>
      </c>
      <c r="AL112" s="25">
        <f>+(SUM($B36:$B$36,AL103,AL104,AL102,AL101)-MAX($B36:$B$36,AL103,AL104,AL102,AL101)-MIN($B36:$B$36,AL103,AL104,AL102,AL101))/3</f>
        <v>567.1483333333332</v>
      </c>
      <c r="AM112" s="25">
        <f>+(SUM($B36:$B$36,AM103,AM104,AM102,AM101)-MAX($B36:$B$36,AM103,AM104,AM102,AM101)-MIN($B36:$B$36,AM103,AM104,AM102,AM101))/3</f>
        <v>580.85333333333335</v>
      </c>
      <c r="AN112" s="25">
        <f>+(SUM($B36:$B$36,AN103,AN104,AN102,AN101)-MAX($B36:$B$36,AN103,AN104,AN102,AN101)-MIN($B36:$B$36,AN103,AN104,AN102,AN101))/3</f>
        <v>541.26333333333332</v>
      </c>
      <c r="AO112" s="25">
        <f>+(SUM($B36:$B$36,AO103,AO104,AO102,AO101)-MAX($B36:$B$36,AO103,AO104,AO102,AO101)-MIN($B36:$B$36,AO103,AO104,AO102,AO101))/3</f>
        <v>590.10333333333335</v>
      </c>
      <c r="AP112" s="25">
        <f>+(SUM($B36:$B$36,AP103,AP104,AP102,AP101)-MAX($B36:$B$36,AP103,AP104,AP102,AP101)-MIN($B36:$B$36,AP103,AP104,AP102,AP101))/3</f>
        <v>589.82000000000016</v>
      </c>
      <c r="AQ112" s="25">
        <f>+(SUM($B36:$B$36,AQ103,AQ104,AQ102,AQ101)-MAX($B36:$B$36,AQ103,AQ104,AQ102,AQ101)-MIN($B36:$B$36,AQ103,AQ104,AQ102,AQ101))/3</f>
        <v>596.26633333333336</v>
      </c>
      <c r="AR112" s="25">
        <f>+(SUM($B36:$B$36,AR103,AR104,AR102,AR101)-MAX($B36:$B$36,AR103,AR104,AR102,AR101)-MIN($B36:$B$36,AR103,AR104,AR102,AR101))/3</f>
        <v>615.90666666666675</v>
      </c>
      <c r="AS112" s="25">
        <f>+(SUM($B36:$B$36,AS103,AS104,AS102,AS101)-MAX($B36:$B$36,AS103,AS104,AS102,AS101)-MIN($B36:$B$36,AS103,AS104,AS102,AS101))/3</f>
        <v>571.34299999999996</v>
      </c>
      <c r="AT112" s="25">
        <f>+(SUM($B36:$B$36,AT103,AT104,AT102,AT101)-MAX($B36:$B$36,AT103,AT104,AT102,AT101)-MIN($B36:$B$36,AT103,AT104,AT102,AT101))/3</f>
        <v>542.00333333333322</v>
      </c>
      <c r="AU112" s="25">
        <f>+(SUM($B36:$B$36,AU103,AU104,AU102,AU101)-MAX($B36:$B$36,AU103,AU104,AU102,AU101)-MIN($B36:$B$36,AU103,AU104,AU102,AU101))/3</f>
        <v>560.42666666666673</v>
      </c>
      <c r="AV112" s="25">
        <f>+(SUM($B36:$B$36,AV103,AV104,AV102,AV101)-MAX($B36:$B$36,AV103,AV104,AV102,AV101)-MIN($B36:$B$36,AV103,AV104,AV102,AV101))/3</f>
        <v>557.66666666666674</v>
      </c>
      <c r="AW112" s="25">
        <f>+(SUM($B36:$B$36,AW103,AW104,AW102,AW101)-MAX($B36:$B$36,AW103,AW104,AW102,AW101)-MIN($B36:$B$36,AW103,AW104,AW102,AW101))/3</f>
        <v>582.20199999999988</v>
      </c>
      <c r="AX112" s="25">
        <f>+(SUM($B36:$B$36,AX103,AX104,AX102,AX101)-MAX($B36:$B$36,AX103,AX104,AX102,AX101)-MIN($B36:$B$36,AX103,AX104,AX102,AX101))/3</f>
        <v>628.09</v>
      </c>
      <c r="AY112" s="25">
        <f>+(SUM($B36:$B$36,AY103,AY104,AY102,AY101)-MAX($B36:$B$36,AY103,AY104,AY102,AY101)-MIN($B36:$B$36,AY103,AY104,AY102,AY101))/3</f>
        <v>686.02966666666669</v>
      </c>
      <c r="AZ112" s="25">
        <f>+(SUM($B36:$B$36,AZ103,AZ104,AZ102,AZ101)-MAX($B36:$B$36,AZ103,AZ104,AZ102,AZ101)-MIN($B36:$B$36,AZ103,AZ104,AZ102,AZ101))/3</f>
        <v>594.82600000000002</v>
      </c>
      <c r="BA112" s="25">
        <f>+(SUM($B36:$B$36,BA103,BA104,BA102,BA101)-MAX($B36:$B$36,BA103,BA104,BA102,BA101)-MIN($B36:$B$36,BA103,BA104,BA102,BA101))/3</f>
        <v>630.74333333333334</v>
      </c>
      <c r="BB112" s="25">
        <f>+(SUM($B36:$B$36,BB103,BB104,BB102,BB101)-MAX($B36:$B$36,BB103,BB104,BB102,BB101)-MIN($B36:$B$36,BB103,BB104,BB102,BB101))/3</f>
        <v>561.06666666666661</v>
      </c>
      <c r="BC112" s="25">
        <f>+(SUM($B36:$B$36,BC103,BC104,BC102,BC101)-MAX($B36:$B$36,BC103,BC104,BC102,BC101)-MIN($B36:$B$36,BC103,BC104,BC102,BC101))/3</f>
        <v>550.66</v>
      </c>
      <c r="BD112" s="25">
        <f>+(SUM($B36:$B$36,BD103,BD104,BD102,BD101)-MAX($B36:$B$36,BD103,BD104,BD102,BD101)-MIN($B36:$B$36,BD103,BD104,BD102,BD101))/3</f>
        <v>541.5100000000001</v>
      </c>
      <c r="BE112" s="25">
        <f>+(SUM($B36:$B$36,BE103,BE104,BE102,BE101)-MAX($B36:$B$36,BE103,BE104,BE102,BE101)-MIN($B36:$B$36,BE103,BE104,BE102,BE101))/3</f>
        <v>587.78466666666657</v>
      </c>
      <c r="BF112" s="25">
        <f>+(SUM($B36:$B$36,BF103,BF104,BF102,BF101)-MAX($B36:$B$36,BF103,BF104,BF102,BF101)-MIN($B36:$B$36,BF103,BF104,BF102,BF101))/3</f>
        <v>554.58333333333337</v>
      </c>
      <c r="BG112" s="25">
        <f>+(SUM($B36:$B$36,BG103,BG104,BG102,BG101)-MAX($B36:$B$36,BG103,BG104,BG102,BG101)-MIN($B36:$B$36,BG103,BG104,BG102,BG101))/3</f>
        <v>680.726</v>
      </c>
      <c r="BH112" s="25">
        <f>+(SUM($B36:$B$36,BH103,BH104,BH102,BH101)-MAX($B36:$B$36,BH103,BH104,BH102,BH101)-MIN($B36:$B$36,BH103,BH104,BH102,BH101))/3</f>
        <v>556.86166666666657</v>
      </c>
      <c r="BI112" s="25">
        <f>+(SUM($B36:$B$36,BI103,BI104,BI102,BI101)-MAX($B36:$B$36,BI103,BI104,BI102,BI101)-MIN($B36:$B$36,BI103,BI104,BI102,BI101))/3</f>
        <v>574.63799999999992</v>
      </c>
      <c r="BJ112" s="25">
        <f>+(SUM($B36:$B$36,BJ103,BJ104,BJ102,BJ101)-MAX($B36:$B$36,BJ103,BJ104,BJ102,BJ101)-MIN($B36:$B$36,BJ103,BJ104,BJ102,BJ101))/3</f>
        <v>588.67000000000007</v>
      </c>
      <c r="BK112" s="25">
        <f>+(SUM($B36:$B$36,BK103,BK104,BK102,BK101)-MAX($B36:$B$36,BK103,BK104,BK102,BK101)-MIN($B36:$B$36,BK103,BK104,BK102,BK101))/3</f>
        <v>555.33000000000015</v>
      </c>
      <c r="BL112" s="25">
        <f>+(SUM($B36:$B$36,BL103,BL104,BL102,BL101)-MAX($B36:$B$36,BL103,BL104,BL102,BL101)-MIN($B36:$B$36,BL103,BL104,BL102,BL101))/3</f>
        <v>642.20199999999988</v>
      </c>
      <c r="BM112" s="25">
        <f>+(SUM($B36:$B$36,BM103,BM104,BM102,BM101)-MAX($B36:$B$36,BM103,BM104,BM102,BM101)-MIN($B36:$B$36,BM103,BM104,BM102,BM101))/3</f>
        <v>562.65266666666673</v>
      </c>
      <c r="BN112" s="25">
        <f>+(SUM($B36:$B$36,BN103,BN104,BN102,BN101)-MAX($B36:$B$36,BN103,BN104,BN102,BN101)-MIN($B36:$B$36,BN103,BN104,BN102,BN101))/3</f>
        <v>667.36266666666654</v>
      </c>
      <c r="BO112" s="25">
        <f>+(SUM($B36:$B$36,BO103,BO104,BO102,BO101)-MAX($B36:$B$36,BO103,BO104,BO102,BO101)-MIN($B36:$B$36,BO103,BO104,BO102,BO101))/3</f>
        <v>584.15166666666653</v>
      </c>
      <c r="BP112" s="25">
        <f>+(SUM($B36:$B$36,BP103,BP104,BP102,BP101)-MAX($B36:$B$36,BP103,BP104,BP102,BP101)-MIN($B36:$B$36,BP103,BP104,BP102,BP101))/3</f>
        <v>554.95333333333315</v>
      </c>
      <c r="BQ112" s="25">
        <f>+(SUM($B36:$B$36,BQ103,BQ104,BQ102,BQ101)-MAX($B36:$B$36,BQ103,BQ104,BQ102,BQ101)-MIN($B36:$B$36,BQ103,BQ104,BQ102,BQ101))/3</f>
        <v>573.94666666666672</v>
      </c>
      <c r="BR112" s="25">
        <f>+(SUM($B36:$B$36,BR103,BR104,BR102,BR101)-MAX($B36:$B$36,BR103,BR104,BR102,BR101)-MIN($B36:$B$36,BR103,BR104,BR102,BR101))/3</f>
        <v>548.54</v>
      </c>
      <c r="BS112" s="25">
        <f>+(SUM($B36:$B$36,BS103,BS104,BS102,BS101)-MAX($B36:$B$36,BS103,BS104,BS102,BS101)-MIN($B36:$B$36,BS103,BS104,BS102,BS101))/3</f>
        <v>628.44066666666674</v>
      </c>
      <c r="BT112" s="25">
        <f>+(SUM($B36:$B$36,BT103,BT104,BT102,BT101)-MAX($B36:$B$36,BT103,BT104,BT102,BT101)-MIN($B36:$B$36,BT103,BT104,BT102,BT101))/3</f>
        <v>515.11666666666667</v>
      </c>
      <c r="BU112" s="25">
        <f>+(SUM($B36:$B$36,BU103,BU104,BU102,BU101)-MAX($B36:$B$36,BU103,BU104,BU102,BU101)-MIN($B36:$B$36,BU103,BU104,BU102,BU101))/3</f>
        <v>547.92333333333329</v>
      </c>
      <c r="BV112" s="25">
        <f>+(SUM($B36:$B$36,BV103,BV104,BV102,BV101)-MAX($B36:$B$36,BV103,BV104,BV102,BV101)-MIN($B36:$B$36,BV103,BV104,BV102,BV101))/3</f>
        <v>548.54066666666665</v>
      </c>
      <c r="BW112" s="25">
        <f>+(SUM($B36:$B$36,BW103,BW104,BW102,BW101)-MAX($B36:$B$36,BW103,BW104,BW102,BW101)-MIN($B36:$B$36,BW103,BW104,BW102,BW101))/3</f>
        <v>570.40266666666673</v>
      </c>
      <c r="BX112" s="25">
        <f>+(SUM($B36:$B$36,BX103,BX104,BX102,BX101)-MAX($B36:$B$36,BX103,BX104,BX102,BX101)-MIN($B36:$B$36,BX103,BX104,BX102,BX101))/3</f>
        <v>570.61666666666667</v>
      </c>
      <c r="BY112" s="25">
        <f>+(SUM($B36:$B$36,BY103,BY104,BY102,BY101)-MAX($B36:$B$36,BY103,BY104,BY102,BY101)-MIN($B36:$B$36,BY103,BY104,BY102,BY101))/3</f>
        <v>604.06200000000001</v>
      </c>
      <c r="BZ112" s="25">
        <f>+(SUM($B36:$B$36,BZ103,BZ104,BZ102,BZ101)-MAX($B36:$B$36,BZ103,BZ104,BZ102,BZ101)-MIN($B36:$B$36,BZ103,BZ104,BZ102,BZ101))/3</f>
        <v>583.51666666666677</v>
      </c>
      <c r="CA112" s="25">
        <f>+(SUM($B36:$B$36,CA103,CA104,CA102,CA101)-MAX($B36:$B$36,CA103,CA104,CA102,CA101)-MIN($B36:$B$36,CA103,CA104,CA102,CA101))/3</f>
        <v>595.96866666666665</v>
      </c>
      <c r="CB112" s="25">
        <f>+(SUM($B36:$B$36,CB103,CB104,CB102,CB101)-MAX($B36:$B$36,CB103,CB104,CB102,CB101)-MIN($B36:$B$36,CB103,CB104,CB102,CB101))/3</f>
        <v>532.63</v>
      </c>
      <c r="CC112" s="25">
        <f>+(SUM($B36:$B$36,CC103,CC104,CC102,CC101)-MAX($B36:$B$36,CC103,CC104,CC102,CC101)-MIN($B36:$B$36,CC103,CC104,CC102,CC101))/3</f>
        <v>577.2113333333333</v>
      </c>
      <c r="CD112" s="25">
        <f>+(SUM($B36:$B$36,CD103,CD104,CD102,CD101)-MAX($B36:$B$36,CD103,CD104,CD102,CD101)-MIN($B36:$B$36,CD103,CD104,CD102,CD101))/3</f>
        <v>572.82333333333338</v>
      </c>
      <c r="CE112" s="25">
        <f>+(SUM($B36:$B$36,CE103,CE104,CE102,CE101)-MAX($B36:$B$36,CE103,CE104,CE102,CE101)-MIN($B36:$B$36,CE103,CE104,CE102,CE101))/3</f>
        <v>561.22333333333336</v>
      </c>
      <c r="CF112" s="25">
        <f>+(SUM($B36:$B$36,CF103,CF104,CF102,CF101)-MAX($B36:$B$36,CF103,CF104,CF102,CF101)-MIN($B36:$B$36,CF103,CF104,CF102,CF101))/3</f>
        <v>563.95666666666671</v>
      </c>
      <c r="CG112" s="25">
        <f>+(SUM($B36:$B$36,CG103,CG104,CG102,CG101)-MAX($B36:$B$36,CG103,CG104,CG102,CG101)-MIN($B36:$B$36,CG103,CG104,CG102,CG101))/3</f>
        <v>530.38366666666661</v>
      </c>
      <c r="CH112" s="25">
        <f>+(SUM($B36:$B$36,CH103,CH104,CH102,CH101)-MAX($B36:$B$36,CH103,CH104,CH102,CH101)-MIN($B36:$B$36,CH103,CH104,CH102,CH101))/3</f>
        <v>584.82333333333327</v>
      </c>
      <c r="CI112" s="25">
        <f>+(SUM($B36:$B$36,CI103,CI104,CI102,CI101)-MAX($B36:$B$36,CI103,CI104,CI102,CI101)-MIN($B36:$B$36,CI103,CI104,CI102,CI101))/3</f>
        <v>552.08199999999988</v>
      </c>
      <c r="CJ112" s="25">
        <f>+(SUM($B36:$B$36,CJ103,CJ104,CJ102,CJ101)-MAX($B36:$B$36,CJ103,CJ104,CJ102,CJ101)-MIN($B36:$B$36,CJ103,CJ104,CJ102,CJ101))/3</f>
        <v>575.67500000000007</v>
      </c>
      <c r="CK112" s="25">
        <f>+(SUM($B36:$B$36,CK103,CK104,CK102,CK101)-MAX($B36:$B$36,CK103,CK104,CK102,CK101)-MIN($B36:$B$36,CK103,CK104,CK102,CK101))/3</f>
        <v>574.34933333333322</v>
      </c>
      <c r="CL112" s="25">
        <f>+(SUM($B36:$B$36,CL103,CL104,CL102,CL101)-MAX($B36:$B$36,CL103,CL104,CL102,CL101)-MIN($B36:$B$36,CL103,CL104,CL102,CL101))/3</f>
        <v>600.88666666666666</v>
      </c>
      <c r="CM112" s="25">
        <f>+(SUM($B36:$B$36,CM103,CM104,CM102,CM101)-MAX($B36:$B$36,CM103,CM104,CM102,CM101)-MIN($B36:$B$36,CM103,CM104,CM102,CM101))/3</f>
        <v>614.60733333333337</v>
      </c>
      <c r="CN112" s="25">
        <f>+(SUM($B36:$B$36,CN103,CN104,CN102,CN101)-MAX($B36:$B$36,CN103,CN104,CN102,CN101)-MIN($B36:$B$36,CN103,CN104,CN102,CN101))/3</f>
        <v>563.46333333333325</v>
      </c>
      <c r="CO112" s="25">
        <f>+(SUM($B36:$B$36,CO103,CO104,CO102,CO101)-MAX($B36:$B$36,CO103,CO104,CO102,CO101)-MIN($B36:$B$36,CO103,CO104,CO102,CO101))/3</f>
        <v>585.43500000000006</v>
      </c>
      <c r="CP112" s="25">
        <f>+(SUM($B36:$B$36,CP103,CP104,CP102,CP101)-MAX($B36:$B$36,CP103,CP104,CP102,CP101)-MIN($B36:$B$36,CP103,CP104,CP102,CP101))/3</f>
        <v>627.50633333333337</v>
      </c>
      <c r="CQ112" s="25">
        <f>+(SUM($B36:$B$36,CQ103,CQ104,CQ102,CQ101)-MAX($B36:$B$36,CQ103,CQ104,CQ102,CQ101)-MIN($B36:$B$36,CQ103,CQ104,CQ102,CQ101))/3</f>
        <v>541.54199999999992</v>
      </c>
      <c r="CR112" s="25">
        <f>+(SUM($B36:$B$36,CR103,CR104,CR102,CR101)-MAX($B36:$B$36,CR103,CR104,CR102,CR101)-MIN($B36:$B$36,CR103,CR104,CR102,CR101))/3</f>
        <v>550.63666666666666</v>
      </c>
      <c r="CS112" s="25">
        <f>+(SUM($B36:$B$36,CS103,CS104,CS102,CS101)-MAX($B36:$B$36,CS103,CS104,CS102,CS101)-MIN($B36:$B$36,CS103,CS104,CS102,CS101))/3</f>
        <v>633.05666666666673</v>
      </c>
      <c r="CT112" s="25">
        <f>+(SUM($B36:$B$36,CT103,CT104,CT102,CT101)-MAX($B36:$B$36,CT103,CT104,CT102,CT101)-MIN($B36:$B$36,CT103,CT104,CT102,CT101))/3</f>
        <v>557.89</v>
      </c>
      <c r="CU112" s="25">
        <f>+(SUM($B36:$B$36,CU103,CU104,CU102,CU101)-MAX($B36:$B$36,CU103,CU104,CU102,CU101)-MIN($B36:$B$36,CU103,CU104,CU102,CU101))/3</f>
        <v>562.23</v>
      </c>
      <c r="CV112" s="25">
        <f>+(SUM($B36:$B$36,CV103,CV104,CV102,CV101)-MAX($B36:$B$36,CV103,CV104,CV102,CV101)-MIN($B36:$B$36,CV103,CV104,CV102,CV101))/3</f>
        <v>541.1193333333332</v>
      </c>
      <c r="CW112" s="25">
        <f>+(SUM($B36:$B$36,CW103,CW104,CW102,CW101)-MAX($B36:$B$36,CW103,CW104,CW102,CW101)-MIN($B36:$B$36,CW103,CW104,CW102,CW101))/3</f>
        <v>550.06666666666672</v>
      </c>
      <c r="CX112" s="25">
        <f>+(SUM($B36:$B$36,CX103,CX104,CX102,CX101)-MAX($B36:$B$36,CX103,CX104,CX102,CX101)-MIN($B36:$B$36,CX103,CX104,CX102,CX101))/3</f>
        <v>601.98166666666668</v>
      </c>
      <c r="CY112" s="25">
        <f>+(SUM($B36:$B$36,CY103,CY104,CY102,CY101)-MAX($B36:$B$36,CY103,CY104,CY102,CY101)-MIN($B36:$B$36,CY103,CY104,CY102,CY101))/3</f>
        <v>558.69166666666649</v>
      </c>
      <c r="CZ112" s="25">
        <f>+(SUM($B36:$B$36,CZ103,CZ104,CZ102,CZ101)-MAX($B36:$B$36,CZ103,CZ104,CZ102,CZ101)-MIN($B36:$B$36,CZ103,CZ104,CZ102,CZ101))/3</f>
        <v>615.60933333333332</v>
      </c>
      <c r="DA112" s="25">
        <f>+(SUM($B36:$B$36,DA103,DA104,DA102,DA101)-MAX($B36:$B$36,DA103,DA104,DA102,DA101)-MIN($B36:$B$36,DA103,DA104,DA102,DA101))/3</f>
        <v>553.59666666666669</v>
      </c>
      <c r="DB112" s="25">
        <f>+(SUM($B36:$B$36,DB103,DB104,DB102,DB101)-MAX($B36:$B$36,DB103,DB104,DB102,DB101)-MIN($B36:$B$36,DB103,DB104,DB102,DB101))/3</f>
        <v>587.99666666666656</v>
      </c>
      <c r="DC112" s="25">
        <f>+(SUM($B36:$B$36,DC103,DC104,DC102,DC101)-MAX($B36:$B$36,DC103,DC104,DC102,DC101)-MIN($B36:$B$36,DC103,DC104,DC102,DC101))/3</f>
        <v>607.75666666666666</v>
      </c>
      <c r="DD112" s="25">
        <f>+(SUM($B36:$B$36,DD103,DD104,DD102,DD101)-MAX($B36:$B$36,DD103,DD104,DD102,DD101)-MIN($B36:$B$36,DD103,DD104,DD102,DD101))/3</f>
        <v>582.12500000000011</v>
      </c>
      <c r="DE112" s="25">
        <f>+(SUM($B36:$B$36,DE103,DE104,DE102,DE101)-MAX($B36:$B$36,DE103,DE104,DE102,DE101)-MIN($B36:$B$36,DE103,DE104,DE102,DE101))/3</f>
        <v>557.91333333333341</v>
      </c>
      <c r="DF112" s="25">
        <f>+(SUM($B36:$B$36,DF103,DF104,DF102,DF101)-MAX($B36:$B$36,DF103,DF104,DF102,DF101)-MIN($B36:$B$36,DF103,DF104,DF102,DF101))/3</f>
        <v>599.45066666666662</v>
      </c>
      <c r="DG112" s="25">
        <f>+(SUM($B36:$B$36,DG103,DG104,DG102,DG101)-MAX($B36:$B$36,DG103,DG104,DG102,DG101)-MIN($B36:$B$36,DG103,DG104,DG102,DG101))/3</f>
        <v>573.98400000000004</v>
      </c>
      <c r="DH112" s="25">
        <f>+(SUM($B36:$B$36,DH103,DH104,DH102,DH101)-MAX($B36:$B$36,DH103,DH104,DH102,DH101)-MIN($B36:$B$36,DH103,DH104,DH102,DH101))/3</f>
        <v>608.84733333333327</v>
      </c>
      <c r="DI112" s="25">
        <f>+(SUM($B36:$B$36,DI103,DI104,DI102,DI101)-MAX($B36:$B$36,DI103,DI104,DI102,DI101)-MIN($B36:$B$36,DI103,DI104,DI102,DI101))/3</f>
        <v>551.37666666666667</v>
      </c>
      <c r="DJ112" s="25">
        <f>+(SUM($B36:$B$36,DJ103,DJ104,DJ102,DJ101)-MAX($B36:$B$36,DJ103,DJ104,DJ102,DJ101)-MIN($B36:$B$36,DJ103,DJ104,DJ102,DJ101))/3</f>
        <v>572.16499999999996</v>
      </c>
      <c r="DK112" s="25">
        <f>+(SUM($B36:$B$36,DK103,DK104,DK102,DK101)-MAX($B36:$B$36,DK103,DK104,DK102,DK101)-MIN($B36:$B$36,DK103,DK104,DK102,DK101))/3</f>
        <v>560.13333333333344</v>
      </c>
      <c r="DL112" s="25">
        <f>+(SUM($B36:$B$36,DL103,DL104,DL102,DL101)-MAX($B36:$B$36,DL103,DL104,DL102,DL101)-MIN($B36:$B$36,DL103,DL104,DL102,DL101))/3</f>
        <v>564.08000000000004</v>
      </c>
      <c r="DM112" s="25">
        <f>+(SUM($B36:$B$36,DM103,DM104,DM102,DM101)-MAX($B36:$B$36,DM103,DM104,DM102,DM101)-MIN($B36:$B$36,DM103,DM104,DM102,DM101))/3</f>
        <v>547.80533333333335</v>
      </c>
      <c r="DN112" s="25">
        <f>+(SUM($B36:$B$36,DN103,DN104,DN102,DN101)-MAX($B36:$B$36,DN103,DN104,DN102,DN101)-MIN($B36:$B$36,DN103,DN104,DN102,DN101))/3</f>
        <v>569.98166666666668</v>
      </c>
      <c r="DO112" s="25">
        <f>+(SUM($B36:$B$36,DO103,DO104,DO102,DO101)-MAX($B36:$B$36,DO103,DO104,DO102,DO101)-MIN($B36:$B$36,DO103,DO104,DO102,DO101))/3</f>
        <v>544.84</v>
      </c>
      <c r="DP112" s="25">
        <f>+(SUM($B36:$B$36,DP103,DP104,DP102,DP101)-MAX($B36:$B$36,DP103,DP104,DP102,DP101)-MIN($B36:$B$36,DP103,DP104,DP102,DP101))/3</f>
        <v>542.2983333333334</v>
      </c>
      <c r="DQ112" s="25">
        <f>+(SUM($B36:$B$36,DQ103,DQ104,DQ102,DQ101)-MAX($B36:$B$36,DQ103,DQ104,DQ102,DQ101)-MIN($B36:$B$36,DQ103,DQ104,DQ102,DQ101))/3</f>
        <v>566.14733333333334</v>
      </c>
      <c r="DR112" s="25">
        <f>+(SUM($B36:$B$36,DR103,DR104,DR102,DR101)-MAX($B36:$B$36,DR103,DR104,DR102,DR101)-MIN($B36:$B$36,DR103,DR104,DR102,DR101))/3</f>
        <v>560.3653333333333</v>
      </c>
      <c r="DS112" s="25">
        <f>+(SUM($B36:$B$36,DS103,DS104,DS102,DS101)-MAX($B36:$B$36,DS103,DS104,DS102,DS101)-MIN($B36:$B$36,DS103,DS104,DS102,DS101))/3</f>
        <v>537.56333333333339</v>
      </c>
      <c r="DT112" s="25">
        <f>+(SUM($B36:$B$36,DT103,DT104,DT102,DT101)-MAX($B36:$B$36,DT103,DT104,DT102,DT101)-MIN($B36:$B$36,DT103,DT104,DT102,DT101))/3</f>
        <v>573.74666666666678</v>
      </c>
      <c r="DU112" s="25">
        <f>+(SUM($B36:$B$36,DU103,DU104,DU102,DU101)-MAX($B36:$B$36,DU103,DU104,DU102,DU101)-MIN($B36:$B$36,DU103,DU104,DU102,DU101))/3</f>
        <v>595.58533333333332</v>
      </c>
      <c r="DV112" s="25">
        <f>+(SUM($B36:$B$36,DV103,DV104,DV102,DV101)-MAX($B36:$B$36,DV103,DV104,DV102,DV101)-MIN($B36:$B$36,DV103,DV104,DV102,DV101))/3</f>
        <v>566.42333333333329</v>
      </c>
      <c r="DW112" s="25">
        <f>+(SUM($B36:$B$36,DW103,DW104,DW102,DW101)-MAX($B36:$B$36,DW103,DW104,DW102,DW101)-MIN($B36:$B$36,DW103,DW104,DW102,DW101))/3</f>
        <v>548.16999999999996</v>
      </c>
      <c r="DX112" s="25">
        <f>+(SUM($B36:$B$36,DX103,DX104,DX102,DX101)-MAX($B36:$B$36,DX103,DX104,DX102,DX101)-MIN($B36:$B$36,DX103,DX104,DX102,DX101))/3</f>
        <v>611.21799999999996</v>
      </c>
      <c r="DY112" s="25">
        <f>+(SUM($B36:$B$36,DY103,DY104,DY102,DY101)-MAX($B36:$B$36,DY103,DY104,DY102,DY101)-MIN($B36:$B$36,DY103,DY104,DY102,DY101))/3</f>
        <v>548.78666666666675</v>
      </c>
      <c r="DZ112" s="25">
        <f>+(SUM($B36:$B$36,DZ103,DZ104,DZ102,DZ101)-MAX($B36:$B$36,DZ103,DZ104,DZ102,DZ101)-MIN($B36:$B$36,DZ103,DZ104,DZ102,DZ101))/3</f>
        <v>552.73333333333335</v>
      </c>
      <c r="EA112" s="25">
        <f>+(SUM($B36:$B$36,EA103,EA104,EA102,EA101)-MAX($B36:$B$36,EA103,EA104,EA102,EA101)-MIN($B36:$B$36,EA103,EA104,EA102,EA101))/3</f>
        <v>552.2399999999999</v>
      </c>
      <c r="EB112" s="25">
        <f>+(SUM($B36:$B$36,EB103,EB104,EB102,EB101)-MAX($B36:$B$36,EB103,EB104,EB102,EB101)-MIN($B36:$B$36,EB103,EB104,EB102,EB101))/3</f>
        <v>581.1783333333334</v>
      </c>
      <c r="EC112" s="25">
        <f>+(SUM($B36:$B$36,EC103,EC104,EC102,EC101)-MAX($B36:$B$36,EC103,EC104,EC102,EC101)-MIN($B36:$B$36,EC103,EC104,EC102,EC101))/3</f>
        <v>562.78999999999985</v>
      </c>
      <c r="ED112" s="25">
        <f>+(SUM($B36:$B$36,ED103,ED104,ED102,ED101)-MAX($B36:$B$36,ED103,ED104,ED102,ED101)-MIN($B36:$B$36,ED103,ED104,ED102,ED101))/3</f>
        <v>549.83900000000006</v>
      </c>
      <c r="EE112" s="25">
        <f>+(SUM($B36:$B$36,EE103,EE104,EE102,EE101)-MAX($B36:$B$36,EE103,EE104,EE102,EE101)-MIN($B36:$B$36,EE103,EE104,EE102,EE101))/3</f>
        <v>542.49666666666667</v>
      </c>
      <c r="EF112" s="25">
        <f>+(SUM($B36:$B$36,EF103,EF104,EF102,EF101)-MAX($B36:$B$36,EF103,EF104,EF102,EF101)-MIN($B36:$B$36,EF103,EF104,EF102,EF101))/3</f>
        <v>580.23666666666679</v>
      </c>
      <c r="EG112" s="25">
        <f>+(SUM($B36:$B$36,EG103,EG104,EG102,EG101)-MAX($B36:$B$36,EG103,EG104,EG102,EG101)-MIN($B36:$B$36,EG103,EG104,EG102,EG101))/3</f>
        <v>567.76733333333334</v>
      </c>
      <c r="EH112" s="25">
        <f>+(SUM($B36:$B$36,EH103,EH104,EH102,EH101)-MAX($B36:$B$36,EH103,EH104,EH102,EH101)-MIN($B36:$B$36,EH103,EH104,EH102,EH101))/3</f>
        <v>584.38066666666668</v>
      </c>
      <c r="EI112" s="25">
        <f>+(SUM($B36:$B$36,EI103,EI104,EI102,EI101)-MAX($B36:$B$36,EI103,EI104,EI102,EI101)-MIN($B36:$B$36,EI103,EI104,EI102,EI101))/3</f>
        <v>590.71999999999991</v>
      </c>
      <c r="EJ112" s="25">
        <f>+(SUM($B36:$B$36,EJ103,EJ104,EJ102,EJ101)-MAX($B36:$B$36,EJ103,EJ104,EJ102,EJ101)-MIN($B36:$B$36,EJ103,EJ104,EJ102,EJ101))/3</f>
        <v>550.75999999999988</v>
      </c>
      <c r="EK112" s="25">
        <f>+(SUM($B36:$B$36,EK103,EK104,EK102,EK101)-MAX($B36:$B$36,EK103,EK104,EK102,EK101)-MIN($B36:$B$36,EK103,EK104,EK102,EK101))/3</f>
        <v>557.17333333333329</v>
      </c>
      <c r="EL112" s="25">
        <f>+(SUM($B36:$B$36,EL103,EL104,EL102,EL101)-MAX($B36:$B$36,EL103,EL104,EL102,EL101)-MIN($B36:$B$36,EL103,EL104,EL102,EL101))/3</f>
        <v>551.39166666666677</v>
      </c>
      <c r="EM112" s="25">
        <f>+(SUM($B36:$B$36,EM103,EM104,EM102,EM101)-MAX($B36:$B$36,EM103,EM104,EM102,EM101)-MIN($B36:$B$36,EM103,EM104,EM102,EM101))/3</f>
        <v>552.73333333333323</v>
      </c>
      <c r="EN112" s="25">
        <f>+(SUM($B36:$B$36,EN103,EN104,EN102,EN101)-MAX($B36:$B$36,EN103,EN104,EN102,EN101)-MIN($B36:$B$36,EN103,EN104,EN102,EN101))/3</f>
        <v>523.00999999999988</v>
      </c>
      <c r="EO112" s="25">
        <f>+(SUM($B36:$B$36,EO103,EO104,EO102,EO101)-MAX($B36:$B$36,EO103,EO104,EO102,EO101)-MIN($B36:$B$36,EO103,EO104,EO102,EO101))/3</f>
        <v>649.30933333333348</v>
      </c>
      <c r="EP112" s="25">
        <f>+(SUM($B36:$B$36,EP103,EP104,EP102,EP101)-MAX($B36:$B$36,EP103,EP104,EP102,EP101)-MIN($B36:$B$36,EP103,EP104,EP102,EP101))/3</f>
        <v>564.32666666666671</v>
      </c>
      <c r="EQ112" s="25">
        <f>+(SUM($B36:$B$36,EQ103,EQ104,EQ102,EQ101)-MAX($B36:$B$36,EQ103,EQ104,EQ102,EQ101)-MIN($B36:$B$36,EQ103,EQ104,EQ102,EQ101))/3</f>
        <v>561.38166666666666</v>
      </c>
      <c r="ER112" s="25">
        <f>+(SUM($B36:$B$36,ER103,ER104,ER102,ER101)-MAX($B36:$B$36,ER103,ER104,ER102,ER101)-MIN($B36:$B$36,ER103,ER104,ER102,ER101))/3</f>
        <v>663.37099999999998</v>
      </c>
      <c r="ES112" s="25">
        <f>+(SUM($B36:$B$36,ES103,ES104,ES102,ES101)-MAX($B36:$B$36,ES103,ES104,ES102,ES101)-MIN($B36:$B$36,ES103,ES104,ES102,ES101))/3</f>
        <v>567.28666666666663</v>
      </c>
      <c r="ET112" s="25">
        <f>+(SUM($B36:$B$36,ET103,ET104,ET102,ET101)-MAX($B36:$B$36,ET103,ET104,ET102,ET101)-MIN($B36:$B$36,ET103,ET104,ET102,ET101))/3</f>
        <v>603.01133333333337</v>
      </c>
      <c r="EU112" s="25">
        <f>+(SUM($B36:$B$36,EU103,EU104,EU102,EU101)-MAX($B36:$B$36,EU103,EU104,EU102,EU101)-MIN($B36:$B$36,EU103,EU104,EU102,EU101))/3</f>
        <v>565.07733333333329</v>
      </c>
      <c r="EV112" s="25">
        <f>+(SUM($B36:$B$36,EV103,EV104,EV102,EV101)-MAX($B36:$B$36,EV103,EV104,EV102,EV101)-MIN($B36:$B$36,EV103,EV104,EV102,EV101))/3</f>
        <v>562.67466666666667</v>
      </c>
      <c r="EW112" s="25">
        <f>+(SUM($B36:$B$36,EW103,EW104,EW102,EW101)-MAX($B36:$B$36,EW103,EW104,EW102,EW101)-MIN($B36:$B$36,EW103,EW104,EW102,EW101))/3</f>
        <v>600.89933333333329</v>
      </c>
      <c r="EX112" s="25">
        <f>+(SUM($B36:$B$36,EX103,EX104,EX102,EX101)-MAX($B36:$B$36,EX103,EX104,EX102,EX101)-MIN($B36:$B$36,EX103,EX104,EX102,EX101))/3</f>
        <v>545.21533333333321</v>
      </c>
      <c r="EY112" s="25">
        <f>+(SUM($B36:$B$36,EY103,EY104,EY102,EY101)-MAX($B36:$B$36,EY103,EY104,EY102,EY101)-MIN($B36:$B$36,EY103,EY104,EY102,EY101))/3</f>
        <v>554.46</v>
      </c>
      <c r="EZ112" s="25">
        <f>+(SUM($B36:$B$36,EZ103,EZ104,EZ102,EZ101)-MAX($B36:$B$36,EZ103,EZ104,EZ102,EZ101)-MIN($B36:$B$36,EZ103,EZ104,EZ102,EZ101))/3</f>
        <v>543.48333333333323</v>
      </c>
      <c r="FA112" s="25">
        <f>+(SUM($B36:$B$36,FA103,FA104,FA102,FA101)-MAX($B36:$B$36,FA103,FA104,FA102,FA101)-MIN($B36:$B$36,FA103,FA104,FA102,FA101))/3</f>
        <v>658.02233333333345</v>
      </c>
      <c r="FB112" s="25">
        <f>+(SUM($B36:$B$36,FB103,FB104,FB102,FB101)-MAX($B36:$B$36,FB103,FB104,FB102,FB101)-MIN($B36:$B$36,FB103,FB104,FB102,FB101))/3</f>
        <v>546.07333333333338</v>
      </c>
      <c r="FC112" s="25">
        <f>+(SUM($B36:$B$36,FC103,FC104,FC102,FC101)-MAX($B36:$B$36,FC103,FC104,FC102,FC101)-MIN($B36:$B$36,FC103,FC104,FC102,FC101))/3</f>
        <v>712.67266666666671</v>
      </c>
      <c r="FD112" s="25">
        <f>+(SUM($B36:$B$36,FD103,FD104,FD102,FD101)-MAX($B36:$B$36,FD103,FD104,FD102,FD101)-MIN($B36:$B$36,FD103,FD104,FD102,FD101))/3</f>
        <v>545.16066666666677</v>
      </c>
      <c r="FE112" s="25">
        <f>+(SUM($B36:$B$36,FE103,FE104,FE102,FE101)-MAX($B36:$B$36,FE103,FE104,FE102,FE101)-MIN($B36:$B$36,FE103,FE104,FE102,FE101))/3</f>
        <v>621.57000000000016</v>
      </c>
      <c r="FF112" s="25">
        <f>+(SUM($B36:$B$36,FF103,FF104,FF102,FF101)-MAX($B36:$B$36,FF103,FF104,FF102,FF101)-MIN($B36:$B$36,FF103,FF104,FF102,FF101))/3</f>
        <v>571.13200000000006</v>
      </c>
      <c r="FG112" s="25">
        <f>+(SUM($B36:$B$36,FG103,FG104,FG102,FG101)-MAX($B36:$B$36,FG103,FG104,FG102,FG101)-MIN($B36:$B$36,FG103,FG104,FG102,FG101))/3</f>
        <v>579.56333333333339</v>
      </c>
      <c r="FH112" s="25">
        <f>+(SUM($B36:$B$36,FH103,FH104,FH102,FH101)-MAX($B36:$B$36,FH103,FH104,FH102,FH101)-MIN($B36:$B$36,FH103,FH104,FH102,FH101))/3</f>
        <v>552.30666666666673</v>
      </c>
      <c r="FI112" s="25">
        <f>+(SUM($B36:$B$36,FI103,FI104,FI102,FI101)-MAX($B36:$B$36,FI103,FI104,FI102,FI101)-MIN($B36:$B$36,FI103,FI104,FI102,FI101))/3</f>
        <v>596.85399999999993</v>
      </c>
      <c r="FJ112" s="25">
        <f>+(SUM($B36:$B$36,FJ103,FJ104,FJ102,FJ101)-MAX($B36:$B$36,FJ103,FJ104,FJ102,FJ101)-MIN($B36:$B$36,FJ103,FJ104,FJ102,FJ101))/3</f>
        <v>567.21</v>
      </c>
      <c r="FK112" s="25">
        <f>+(SUM($B36:$B$36,FK103,FK104,FK102,FK101)-MAX($B36:$B$36,FK103,FK104,FK102,FK101)-MIN($B36:$B$36,FK103,FK104,FK102,FK101))/3</f>
        <v>561.4899999999999</v>
      </c>
      <c r="FL112" s="25">
        <f>+(SUM($B36:$B$36,FL103,FL104,FL102,FL101)-MAX($B36:$B$36,FL103,FL104,FL102,FL101)-MIN($B36:$B$36,FL103,FL104,FL102,FL101))/3</f>
        <v>705.69799999999998</v>
      </c>
      <c r="FM112" s="25">
        <f>+(SUM($B36:$B$36,FM103,FM104,FM102,FM101)-MAX($B36:$B$36,FM103,FM104,FM102,FM101)-MIN($B36:$B$36,FM103,FM104,FM102,FM101))/3</f>
        <v>604.49833333333333</v>
      </c>
      <c r="FN112" s="25">
        <f>+(SUM($B36:$B$36,FN103,FN104,FN102,FN101)-MAX($B36:$B$36,FN103,FN104,FN102,FN101)-MIN($B36:$B$36,FN103,FN104,FN102,FN101))/3</f>
        <v>574.64666666666665</v>
      </c>
      <c r="FO112" s="25">
        <f>+(SUM($B36:$B$36,FO103,FO104,FO102,FO101)-MAX($B36:$B$36,FO103,FO104,FO102,FO101)-MIN($B36:$B$36,FO103,FO104,FO102,FO101))/3</f>
        <v>556.1866666666665</v>
      </c>
      <c r="FP112" s="25">
        <f>+(SUM($B36:$B$36,FP103,FP104,FP102,FP101)-MAX($B36:$B$36,FP103,FP104,FP102,FP101)-MIN($B36:$B$36,FP103,FP104,FP102,FP101))/3</f>
        <v>516.47333333333336</v>
      </c>
      <c r="FQ112" s="25">
        <f>+(SUM($B36:$B$36,FQ103,FQ104,FQ102,FQ101)-MAX($B36:$B$36,FQ103,FQ104,FQ102,FQ101)-MIN($B36:$B$36,FQ103,FQ104,FQ102,FQ101))/3</f>
        <v>599.52333333333343</v>
      </c>
      <c r="FR112" s="25">
        <f>+(SUM($B36:$B$36,FR103,FR104,FR102,FR101)-MAX($B36:$B$36,FR103,FR104,FR102,FR101)-MIN($B36:$B$36,FR103,FR104,FR102,FR101))/3</f>
        <v>562.1066666666668</v>
      </c>
      <c r="FS112" s="25">
        <f>+(SUM($B36:$B$36,FS103,FS104,FS102,FS101)-MAX($B36:$B$36,FS103,FS104,FS102,FS101)-MIN($B36:$B$36,FS103,FS104,FS102,FS101))/3</f>
        <v>598.00333333333344</v>
      </c>
      <c r="FT112" s="25">
        <f>+(SUM($B36:$B$36,FT103,FT104,FT102,FT101)-MAX($B36:$B$36,FT103,FT104,FT102,FT101)-MIN($B36:$B$36,FT103,FT104,FT102,FT101))/3</f>
        <v>595.43566666666663</v>
      </c>
      <c r="FU112" s="25">
        <f>+(SUM($B36:$B$36,FU103,FU104,FU102,FU101)-MAX($B36:$B$36,FU103,FU104,FU102,FU101)-MIN($B36:$B$36,FU103,FU104,FU102,FU101))/3</f>
        <v>575.0533333333334</v>
      </c>
      <c r="FV112" s="25">
        <f>+(SUM($B36:$B$36,FV103,FV104,FV102,FV101)-MAX($B36:$B$36,FV103,FV104,FV102,FV101)-MIN($B36:$B$36,FV103,FV104,FV102,FV101))/3</f>
        <v>565.66666666666652</v>
      </c>
      <c r="FW112" s="25">
        <f>+(SUM($B36:$B$36,FW103,FW104,FW102,FW101)-MAX($B36:$B$36,FW103,FW104,FW102,FW101)-MIN($B36:$B$36,FW103,FW104,FW102,FW101))/3</f>
        <v>578.95333333333338</v>
      </c>
      <c r="FX112" s="25">
        <f>+(SUM($B36:$B$36,FX103,FX104,FX102,FX101)-MAX($B36:$B$36,FX103,FX104,FX102,FX101)-MIN($B36:$B$36,FX103,FX104,FX102,FX101))/3</f>
        <v>570.03033333333337</v>
      </c>
      <c r="FY112" s="25">
        <f>+(SUM($B36:$B$36,FY103,FY104,FY102,FY101)-MAX($B36:$B$36,FY103,FY104,FY102,FY101)-MIN($B36:$B$36,FY103,FY104,FY102,FY101))/3</f>
        <v>602.96999999999991</v>
      </c>
      <c r="FZ112" s="25">
        <f>+(SUM($B36:$B$36,FZ103,FZ104,FZ102,FZ101)-MAX($B36:$B$36,FZ103,FZ104,FZ102,FZ101)-MIN($B36:$B$36,FZ103,FZ104,FZ102,FZ101))/3</f>
        <v>559.25666666666666</v>
      </c>
      <c r="GA112" s="25">
        <f>+(SUM($B36:$B$36,GA103,GA104,GA102,GA101)-MAX($B36:$B$36,GA103,GA104,GA102,GA101)-MIN($B36:$B$36,GA103,GA104,GA102,GA101))/3</f>
        <v>569.59199999999998</v>
      </c>
      <c r="GB112" s="25">
        <f>+(SUM($B36:$B$36,GB103,GB104,GB102,GB101)-MAX($B36:$B$36,GB103,GB104,GB102,GB101)-MIN($B36:$B$36,GB103,GB104,GB102,GB101))/3</f>
        <v>559.88666666666666</v>
      </c>
      <c r="GC112" s="25">
        <f>+(SUM($B36:$B$36,GC103,GC104,GC102,GC101)-MAX($B36:$B$36,GC103,GC104,GC102,GC101)-MIN($B36:$B$36,GC103,GC104,GC102,GC101))/3</f>
        <v>573.99333333333334</v>
      </c>
      <c r="GD112" s="25">
        <f>+(SUM($B36:$B$36,GD103,GD104,GD102,GD101)-MAX($B36:$B$36,GD103,GD104,GD102,GD101)-MIN($B36:$B$36,GD103,GD104,GD102,GD101))/3</f>
        <v>533.24666666666656</v>
      </c>
      <c r="GE112" s="25">
        <f>+(SUM($B36:$B$36,GE103,GE104,GE102,GE101)-MAX($B36:$B$36,GE103,GE104,GE102,GE101)-MIN($B36:$B$36,GE103,GE104,GE102,GE101))/3</f>
        <v>551.13</v>
      </c>
      <c r="GF112" s="25">
        <f>+(SUM($B36:$B$36,GF103,GF104,GF102,GF101)-MAX($B36:$B$36,GF103,GF104,GF102,GF101)-MIN($B36:$B$36,GF103,GF104,GF102,GF101))/3</f>
        <v>529.18466666666666</v>
      </c>
      <c r="GG112" s="25">
        <f>+(SUM($B36:$B$36,GG103,GG104,GG102,GG101)-MAX($B36:$B$36,GG103,GG104,GG102,GG101)-MIN($B36:$B$36,GG103,GG104,GG102,GG101))/3</f>
        <v>572.22266666666667</v>
      </c>
      <c r="GH112" s="25">
        <f>+(SUM($B36:$B$36,GH103,GH104,GH102,GH101)-MAX($B36:$B$36,GH103,GH104,GH102,GH101)-MIN($B36:$B$36,GH103,GH104,GH102,GH101))/3</f>
        <v>559.39333333333332</v>
      </c>
      <c r="GI112" s="25">
        <f>+(SUM($B36:$B$36,GI103,GI104,GI102,GI101)-MAX($B36:$B$36,GI103,GI104,GI102,GI101)-MIN($B36:$B$36,GI103,GI104,GI102,GI101))/3</f>
        <v>589.35833333333346</v>
      </c>
      <c r="GJ112" s="25">
        <f>+(SUM($B36:$B$36,GJ103,GJ104,GJ102,GJ101)-MAX($B36:$B$36,GJ103,GJ104,GJ102,GJ101)-MIN($B36:$B$36,GJ103,GJ104,GJ102,GJ101))/3</f>
        <v>525.96999999999991</v>
      </c>
      <c r="GK112" s="25">
        <f>+(SUM($B36:$B$36,GK103,GK104,GK102,GK101)-MAX($B36:$B$36,GK103,GK104,GK102,GK101)-MIN($B36:$B$36,GK103,GK104,GK102,GK101))/3</f>
        <v>581.03333333333342</v>
      </c>
      <c r="GL112" s="25">
        <f>+(SUM($B36:$B$36,GL103,GL104,GL102,GL101)-MAX($B36:$B$36,GL103,GL104,GL102,GL101)-MIN($B36:$B$36,GL103,GL104,GL102,GL101))/3</f>
        <v>575.78333333333319</v>
      </c>
      <c r="GM112" s="25">
        <f>+(SUM($B36:$B$36,GM103,GM104,GM102,GM101)-MAX($B36:$B$36,GM103,GM104,GM102,GM101)-MIN($B36:$B$36,GM103,GM104,GM102,GM101))/3</f>
        <v>584.64033333333327</v>
      </c>
      <c r="GN112" s="25">
        <f>+(SUM($B36:$B$36,GN103,GN104,GN102,GN101)-MAX($B36:$B$36,GN103,GN104,GN102,GN101)-MIN($B36:$B$36,GN103,GN104,GN102,GN101))/3</f>
        <v>580.90000000000009</v>
      </c>
      <c r="GO112" s="25">
        <f>+(SUM($B36:$B$36,GO103,GO104,GO102,GO101)-MAX($B36:$B$36,GO103,GO104,GO102,GO101)-MIN($B36:$B$36,GO103,GO104,GO102,GO101))/3</f>
        <v>561.73666666666668</v>
      </c>
      <c r="GP112" s="25">
        <f>+(SUM($B36:$B$36,GP103,GP104,GP102,GP101)-MAX($B36:$B$36,GP103,GP104,GP102,GP101)-MIN($B36:$B$36,GP103,GP104,GP102,GP101))/3</f>
        <v>597.05333333333328</v>
      </c>
      <c r="GQ112" s="25">
        <f>+(SUM($B36:$B$36,GQ103,GQ104,GQ102,GQ101)-MAX($B36:$B$36,GQ103,GQ104,GQ102,GQ101)-MIN($B36:$B$36,GQ103,GQ104,GQ102,GQ101))/3</f>
        <v>552.85666666666657</v>
      </c>
      <c r="GR112" s="25">
        <f>+(SUM($B36:$B$36,GR103,GR104,GR102,GR101)-MAX($B36:$B$36,GR103,GR104,GR102,GR101)-MIN($B36:$B$36,GR103,GR104,GR102,GR101))/3</f>
        <v>569.75333333333333</v>
      </c>
      <c r="GS112" s="25">
        <f>+(SUM($B36:$B$36,GS103,GS104,GS102,GS101)-MAX($B36:$B$36,GS103,GS104,GS102,GS101)-MIN($B36:$B$36,GS103,GS104,GS102,GS101))/3</f>
        <v>591.38333333333333</v>
      </c>
      <c r="GT112" s="25">
        <f>+(SUM($B36:$B$36,GT103,GT104,GT102,GT101)-MAX($B36:$B$36,GT103,GT104,GT102,GT101)-MIN($B36:$B$36,GT103,GT104,GT102,GT101))/3</f>
        <v>605.95066666666662</v>
      </c>
      <c r="GU112" s="25">
        <f>+(SUM($B36:$B$36,GU103,GU104,GU102,GU101)-MAX($B36:$B$36,GU103,GU104,GU102,GU101)-MIN($B36:$B$36,GU103,GU104,GU102,GU101))/3</f>
        <v>540.5233333333332</v>
      </c>
      <c r="GV112" s="25">
        <f>+(SUM($B36:$B$36,GV103,GV104,GV102,GV101)-MAX($B36:$B$36,GV103,GV104,GV102,GV101)-MIN($B36:$B$36,GV103,GV104,GV102,GV101))/3</f>
        <v>544.34666666666669</v>
      </c>
      <c r="GW112" s="25">
        <f>+(SUM($B36:$B$36,GW103,GW104,GW102,GW101)-MAX($B36:$B$36,GW103,GW104,GW102,GW101)-MIN($B36:$B$36,GW103,GW104,GW102,GW101))/3</f>
        <v>530.77266666666685</v>
      </c>
      <c r="GX112" s="25">
        <f>+(SUM($B36:$B$36,GX103,GX104,GX102,GX101)-MAX($B36:$B$36,GX103,GX104,GX102,GX101)-MIN($B36:$B$36,GX103,GX104,GX102,GX101))/3</f>
        <v>543.97666666666657</v>
      </c>
      <c r="GY112" s="25">
        <f>+(SUM($B36:$B$36,GY103,GY104,GY102,GY101)-MAX($B36:$B$36,GY103,GY104,GY102,GY101)-MIN($B36:$B$36,GY103,GY104,GY102,GY101))/3</f>
        <v>551.13</v>
      </c>
      <c r="GZ112" s="25">
        <f>+(SUM($B36:$B$36,GZ103,GZ104,GZ102,GZ101)-MAX($B36:$B$36,GZ103,GZ104,GZ102,GZ101)-MIN($B36:$B$36,GZ103,GZ104,GZ102,GZ101))/3</f>
        <v>568.61166666666668</v>
      </c>
      <c r="HA112" s="25">
        <f>+(SUM($B36:$B$36,HA103,HA104,HA102,HA101)-MAX($B36:$B$36,HA103,HA104,HA102,HA101)-MIN($B36:$B$36,HA103,HA104,HA102,HA101))/3</f>
        <v>556.10966666666661</v>
      </c>
      <c r="HB112" s="25">
        <f>+(SUM($B36:$B$36,HB103,HB104,HB102,HB101)-MAX($B36:$B$36,HB103,HB104,HB102,HB101)-MIN($B36:$B$36,HB103,HB104,HB102,HB101))/3</f>
        <v>562.10666666666668</v>
      </c>
      <c r="HC112" s="25">
        <f>+(SUM($B36:$B$36,HC103,HC104,HC102,HC101)-MAX($B36:$B$36,HC103,HC104,HC102,HC101)-MIN($B36:$B$36,HC103,HC104,HC102,HC101))/3</f>
        <v>645.7883333333333</v>
      </c>
      <c r="HD112" s="25">
        <f>+(SUM($B36:$B$36,HD103,HD104,HD102,HD101)-MAX($B36:$B$36,HD103,HD104,HD102,HD101)-MIN($B36:$B$36,HD103,HD104,HD102,HD101))/3</f>
        <v>569.39333333333343</v>
      </c>
      <c r="HE112" s="25">
        <f>+(SUM($B36:$B$36,HE103,HE104,HE102,HE101)-MAX($B36:$B$36,HE103,HE104,HE102,HE101)-MIN($B36:$B$36,HE103,HE104,HE102,HE101))/3</f>
        <v>561.61333333333334</v>
      </c>
      <c r="HF112" s="25">
        <f>+(SUM($B36:$B$36,HF103,HF104,HF102,HF101)-MAX($B36:$B$36,HF103,HF104,HF102,HF101)-MIN($B36:$B$36,HF103,HF104,HF102,HF101))/3</f>
        <v>569.80000000000007</v>
      </c>
      <c r="HG112" s="25">
        <f>+(SUM($B36:$B$36,HG103,HG104,HG102,HG101)-MAX($B36:$B$36,HG103,HG104,HG102,HG101)-MIN($B36:$B$36,HG103,HG104,HG102,HG101))/3</f>
        <v>540.22666666666657</v>
      </c>
      <c r="HH112" s="25">
        <f>+(SUM($B36:$B$36,HH103,HH104,HH102,HH101)-MAX($B36:$B$36,HH103,HH104,HH102,HH101)-MIN($B36:$B$36,HH103,HH104,HH102,HH101))/3</f>
        <v>550.39</v>
      </c>
      <c r="HI112" s="25">
        <f>+(SUM($B36:$B$36,HI103,HI104,HI102,HI101)-MAX($B36:$B$36,HI103,HI104,HI102,HI101)-MIN($B36:$B$36,HI103,HI104,HI102,HI101))/3</f>
        <v>566.59333333333336</v>
      </c>
      <c r="HJ112" s="25">
        <f>+(SUM($B36:$B$36,HJ103,HJ104,HJ102,HJ101)-MAX($B36:$B$36,HJ103,HJ104,HJ102,HJ101)-MIN($B36:$B$36,HJ103,HJ104,HJ102,HJ101))/3</f>
        <v>563.25199999999995</v>
      </c>
      <c r="HK112" s="25">
        <f>+(SUM($B36:$B$36,HK103,HK104,HK102,HK101)-MAX($B36:$B$36,HK103,HK104,HK102,HK101)-MIN($B36:$B$36,HK103,HK104,HK102,HK101))/3</f>
        <v>697.80400000000009</v>
      </c>
      <c r="HL112" s="25">
        <f>+(SUM($B36:$B$36,HL103,HL104,HL102,HL101)-MAX($B36:$B$36,HL103,HL104,HL102,HL101)-MIN($B36:$B$36,HL103,HL104,HL102,HL101))/3</f>
        <v>627.86733333333348</v>
      </c>
      <c r="HM112" s="25">
        <f>+(SUM($B36:$B$36,HM103,HM104,HM102,HM101)-MAX($B36:$B$36,HM103,HM104,HM102,HM101)-MIN($B36:$B$36,HM103,HM104,HM102,HM101))/3</f>
        <v>566.36233333333337</v>
      </c>
      <c r="HN112" s="25">
        <f>+(SUM($B36:$B$36,HN103,HN104,HN102,HN101)-MAX($B36:$B$36,HN103,HN104,HN102,HN101)-MIN($B36:$B$36,HN103,HN104,HN102,HN101))/3</f>
        <v>585.09333333333325</v>
      </c>
      <c r="HO112" s="25">
        <f>+(SUM($B36:$B$36,HO103,HO104,HO102,HO101)-MAX($B36:$B$36,HO103,HO104,HO102,HO101)-MIN($B36:$B$36,HO103,HO104,HO102,HO101))/3</f>
        <v>570.12333333333333</v>
      </c>
      <c r="HP112" s="25">
        <f>+(SUM($B36:$B$36,HP103,HP104,HP102,HP101)-MAX($B36:$B$36,HP103,HP104,HP102,HP101)-MIN($B36:$B$36,HP103,HP104,HP102,HP101))/3</f>
        <v>595.02</v>
      </c>
      <c r="HQ112" s="25">
        <f>+(SUM($B36:$B$36,HQ103,HQ104,HQ102,HQ101)-MAX($B36:$B$36,HQ103,HQ104,HQ102,HQ101)-MIN($B36:$B$36,HQ103,HQ104,HQ102,HQ101))/3</f>
        <v>553.34999999999991</v>
      </c>
      <c r="HR112" s="25">
        <f>+(SUM($B36:$B$36,HR103,HR104,HR102,HR101)-MAX($B36:$B$36,HR103,HR104,HR102,HR101)-MIN($B36:$B$36,HR103,HR104,HR102,HR101))/3</f>
        <v>636.77799999999991</v>
      </c>
      <c r="HS112" s="25">
        <f>+(SUM($B36:$B$36,HS103,HS104,HS102,HS101)-MAX($B36:$B$36,HS103,HS104,HS102,HS101)-MIN($B36:$B$36,HS103,HS104,HS102,HS101))/3</f>
        <v>564.47000000000014</v>
      </c>
      <c r="HT112" s="25">
        <f>+(SUM($B36:$B$36,HT103,HT104,HT102,HT101)-MAX($B36:$B$36,HT103,HT104,HT102,HT101)-MIN($B36:$B$36,HT103,HT104,HT102,HT101))/3</f>
        <v>755.2446666666666</v>
      </c>
      <c r="HU112" s="25">
        <f>+(SUM($B36:$B$36,HU103,HU104,HU102,HU101)-MAX($B36:$B$36,HU103,HU104,HU102,HU101)-MIN($B36:$B$36,HU103,HU104,HU102,HU101))/3</f>
        <v>554.91866666666681</v>
      </c>
      <c r="HV112" s="25">
        <f>+(SUM($B36:$B$36,HV103,HV104,HV102,HV101)-MAX($B36:$B$36,HV103,HV104,HV102,HV101)-MIN($B36:$B$36,HV103,HV104,HV102,HV101))/3</f>
        <v>534.11</v>
      </c>
      <c r="HW112" s="25">
        <f>+(SUM($B36:$B$36,HW103,HW104,HW102,HW101)-MAX($B36:$B$36,HW103,HW104,HW102,HW101)-MIN($B36:$B$36,HW103,HW104,HW102,HW101))/3</f>
        <v>580.81666666666672</v>
      </c>
      <c r="HX112" s="25">
        <f>+(SUM($B36:$B$36,HX103,HX104,HX102,HX101)-MAX($B36:$B$36,HX103,HX104,HX102,HX101)-MIN($B36:$B$36,HX103,HX104,HX102,HX101))/3</f>
        <v>551.74666666666667</v>
      </c>
      <c r="HY112" s="25">
        <f>+(SUM($B36:$B$36,HY103,HY104,HY102,HY101)-MAX($B36:$B$36,HY103,HY104,HY102,HY101)-MIN($B36:$B$36,HY103,HY104,HY102,HY101))/3</f>
        <v>556.92333333333329</v>
      </c>
      <c r="HZ112" s="25">
        <f>+(SUM($B36:$B$36,HZ103,HZ104,HZ102,HZ101)-MAX($B36:$B$36,HZ103,HZ104,HZ102,HZ101)-MIN($B36:$B$36,HZ103,HZ104,HZ102,HZ101))/3</f>
        <v>650.51600000000008</v>
      </c>
      <c r="IA112" s="25">
        <f>+(SUM($B36:$B$36,IA103,IA104,IA102,IA101)-MAX($B36:$B$36,IA103,IA104,IA102,IA101)-MIN($B36:$B$36,IA103,IA104,IA102,IA101))/3</f>
        <v>555.81666666666661</v>
      </c>
      <c r="IB112" s="25">
        <f>+(SUM($B36:$B$36,IB103,IB104,IB102,IB101)-MAX($B36:$B$36,IB103,IB104,IB102,IB101)-MIN($B36:$B$36,IB103,IB104,IB102,IB101))/3</f>
        <v>615.15</v>
      </c>
      <c r="IC112" s="25">
        <f>+(SUM($B36:$B$36,IC103,IC104,IC102,IC101)-MAX($B36:$B$36,IC103,IC104,IC102,IC101)-MIN($B36:$B$36,IC103,IC104,IC102,IC101))/3</f>
        <v>570.95233333333329</v>
      </c>
      <c r="ID112" s="25">
        <f>+(SUM($B36:$B$36,ID103,ID104,ID102,ID101)-MAX($B36:$B$36,ID103,ID104,ID102,ID101)-MIN($B36:$B$36,ID103,ID104,ID102,ID101))/3</f>
        <v>501.42666666666656</v>
      </c>
      <c r="IE112" s="25">
        <f>+(SUM($B36:$B$36,IE103,IE104,IE102,IE101)-MAX($B36:$B$36,IE103,IE104,IE102,IE101)-MIN($B36:$B$36,IE103,IE104,IE102,IE101))/3</f>
        <v>570.41666666666663</v>
      </c>
      <c r="IF112" s="25">
        <f>+(SUM($B36:$B$36,IF103,IF104,IF102,IF101)-MAX($B36:$B$36,IF103,IF104,IF102,IF101)-MIN($B36:$B$36,IF103,IF104,IF102,IF101))/3</f>
        <v>549.15666666666652</v>
      </c>
      <c r="IG112" s="25">
        <f>+(SUM($B36:$B$36,IG103,IG104,IG102,IG101)-MAX($B36:$B$36,IG103,IG104,IG102,IG101)-MIN($B36:$B$36,IG103,IG104,IG102,IG101))/3</f>
        <v>590.39666666666665</v>
      </c>
      <c r="IH112" s="25">
        <f>+(SUM($B36:$B$36,IH103,IH104,IH102,IH101)-MAX($B36:$B$36,IH103,IH104,IH102,IH101)-MIN($B36:$B$36,IH103,IH104,IH102,IH101))/3</f>
        <v>570.29333333333318</v>
      </c>
      <c r="II112" s="25">
        <f>+(SUM($B36:$B$36,II103,II104,II102,II101)-MAX($B36:$B$36,II103,II104,II102,II101)-MIN($B36:$B$36,II103,II104,II102,II101))/3</f>
        <v>599.41533333333336</v>
      </c>
      <c r="IJ112" s="25">
        <f>+(SUM($B36:$B$36,IJ103,IJ104,IJ102,IJ101)-MAX($B36:$B$36,IJ103,IJ104,IJ102,IJ101)-MIN($B36:$B$36,IJ103,IJ104,IJ102,IJ101))/3</f>
        <v>617.50199999999995</v>
      </c>
      <c r="IK112" s="25">
        <f>+(SUM($B36:$B$36,IK103,IK104,IK102,IK101)-MAX($B36:$B$36,IK103,IK104,IK102,IK101)-MIN($B36:$B$36,IK103,IK104,IK102,IK101))/3</f>
        <v>540.89333333333332</v>
      </c>
      <c r="IL112" s="25">
        <f>+(SUM($B36:$B$36,IL103,IL104,IL102,IL101)-MAX($B36:$B$36,IL103,IL104,IL102,IL101)-MIN($B36:$B$36,IL103,IL104,IL102,IL101))/3</f>
        <v>576.1633333333333</v>
      </c>
      <c r="IM112" s="25">
        <f>+(SUM($B36:$B$36,IM103,IM104,IM102,IM101)-MAX($B36:$B$36,IM103,IM104,IM102,IM101)-MIN($B36:$B$36,IM103,IM104,IM102,IM101))/3</f>
        <v>584.97000000000014</v>
      </c>
      <c r="IN112" s="25">
        <f>+(SUM($B36:$B$36,IN103,IN104,IN102,IN101)-MAX($B36:$B$36,IN103,IN104,IN102,IN101)-MIN($B36:$B$36,IN103,IN104,IN102,IN101))/3</f>
        <v>574.70066666666662</v>
      </c>
      <c r="IO112" s="25">
        <f>+(SUM($B36:$B$36,IO103,IO104,IO102,IO101)-MAX($B36:$B$36,IO103,IO104,IO102,IO101)-MIN($B36:$B$36,IO103,IO104,IO102,IO101))/3</f>
        <v>535.95999999999992</v>
      </c>
      <c r="IP112" s="25">
        <f>+(SUM($B36:$B$36,IP103,IP104,IP102,IP101)-MAX($B36:$B$36,IP103,IP104,IP102,IP101)-MIN($B36:$B$36,IP103,IP104,IP102,IP101))/3</f>
        <v>549.15666666666664</v>
      </c>
      <c r="IQ112" s="25">
        <f>+(SUM($B36:$B$36,IQ103,IQ104,IQ102,IQ101)-MAX($B36:$B$36,IQ103,IQ104,IQ102,IQ101)-MIN($B36:$B$36,IQ103,IQ104,IQ102,IQ101))/3</f>
        <v>549.40333333333331</v>
      </c>
      <c r="IR112" s="25">
        <f>+(SUM($B36:$B$36,IR103,IR104,IR102,IR101)-MAX($B36:$B$36,IR103,IR104,IR102,IR101)-MIN($B36:$B$36,IR103,IR104,IR102,IR101))/3</f>
        <v>592.17366666666658</v>
      </c>
      <c r="IS112" s="25">
        <f>+(SUM($B36:$B$36,IS103,IS104,IS102,IS101)-MAX($B36:$B$36,IS103,IS104,IS102,IS101)-MIN($B36:$B$36,IS103,IS104,IS102,IS101))/3</f>
        <v>624.20166666666671</v>
      </c>
      <c r="IT112" s="25">
        <f>+(SUM($B36:$B$36,IT103,IT104,IT102,IT101)-MAX($B36:$B$36,IT103,IT104,IT102,IT101)-MIN($B36:$B$36,IT103,IT104,IT102,IT101))/3</f>
        <v>569.28933333333327</v>
      </c>
      <c r="IU112" s="25">
        <f>+(SUM($B36:$B$36,IU103,IU104,IU102,IU101)-MAX($B36:$B$36,IU103,IU104,IU102,IU101)-MIN($B36:$B$36,IU103,IU104,IU102,IU101))/3</f>
        <v>565.16</v>
      </c>
      <c r="IV112" s="25">
        <f>+(SUM($B36:$B$36,IV103,IV104,IV102,IV101)-MAX($B36:$B$36,IV103,IV104,IV102,IV101)-MIN($B36:$B$36,IV103,IV104,IV102,IV101))/3</f>
        <v>528.07933333333324</v>
      </c>
      <c r="IW112" s="25">
        <f>+(SUM($B36:$B$36,IW103,IW104,IW102,IW101)-MAX($B36:$B$36,IW103,IW104,IW102,IW101)-MIN($B36:$B$36,IW103,IW104,IW102,IW101))/3</f>
        <v>543.23666666666679</v>
      </c>
      <c r="IX112" s="25">
        <f>+(SUM($B36:$B$36,IX103,IX104,IX102,IX101)-MAX($B36:$B$36,IX103,IX104,IX102,IX101)-MIN($B36:$B$36,IX103,IX104,IX102,IX101))/3</f>
        <v>552.92999999999995</v>
      </c>
      <c r="IY112" s="25">
        <f>+(SUM($B36:$B$36,IY103,IY104,IY102,IY101)-MAX($B36:$B$36,IY103,IY104,IY102,IY101)-MIN($B36:$B$36,IY103,IY104,IY102,IY101))/3</f>
        <v>553.96666666666681</v>
      </c>
      <c r="IZ112" s="25">
        <f>+(SUM($B36:$B$36,IZ103,IZ104,IZ102,IZ101)-MAX($B36:$B$36,IZ103,IZ104,IZ102,IZ101)-MIN($B36:$B$36,IZ103,IZ104,IZ102,IZ101))/3</f>
        <v>610.31399999999996</v>
      </c>
      <c r="JA112" s="25">
        <f>+(SUM($B36:$B$36,JA103,JA104,JA102,JA101)-MAX($B36:$B$36,JA103,JA104,JA102,JA101)-MIN($B36:$B$36,JA103,JA104,JA102,JA101))/3</f>
        <v>574.51733333333334</v>
      </c>
      <c r="JB112" s="25">
        <f>+(SUM($B36:$B$36,JB103,JB104,JB102,JB101)-MAX($B36:$B$36,JB103,JB104,JB102,JB101)-MIN($B36:$B$36,JB103,JB104,JB102,JB101))/3</f>
        <v>553.71999999999991</v>
      </c>
      <c r="JC112" s="25">
        <f>+(SUM($B36:$B$36,JC103,JC104,JC102,JC101)-MAX($B36:$B$36,JC103,JC104,JC102,JC101)-MIN($B36:$B$36,JC103,JC104,JC102,JC101))/3</f>
        <v>663.36333333333323</v>
      </c>
      <c r="JD112" s="25">
        <f>+(SUM($B36:$B$36,JD103,JD104,JD102,JD101)-MAX($B36:$B$36,JD103,JD104,JD102,JD101)-MIN($B36:$B$36,JD103,JD104,JD102,JD101))/3</f>
        <v>567.58399999999995</v>
      </c>
      <c r="JE112" s="25">
        <f>+(SUM($B36:$B$36,JE103,JE104,JE102,JE101)-MAX($B36:$B$36,JE103,JE104,JE102,JE101)-MIN($B36:$B$36,JE103,JE104,JE102,JE101))/3</f>
        <v>585.34866666666676</v>
      </c>
      <c r="JF112" s="25">
        <f>+(SUM($B36:$B$36,JF103,JF104,JF102,JF101)-MAX($B36:$B$36,JF103,JF104,JF102,JF101)-MIN($B36:$B$36,JF103,JF104,JF102,JF101))/3</f>
        <v>588.3599999999999</v>
      </c>
      <c r="JG112" s="25">
        <f>+(SUM($B36:$B$36,JG103,JG104,JG102,JG101)-MAX($B36:$B$36,JG103,JG104,JG102,JG101)-MIN($B36:$B$36,JG103,JG104,JG102,JG101))/3</f>
        <v>570.22666666666657</v>
      </c>
      <c r="JH112" s="25">
        <f>+(SUM($B36:$B$36,JH103,JH104,JH102,JH101)-MAX($B36:$B$36,JH103,JH104,JH102,JH101)-MIN($B36:$B$36,JH103,JH104,JH102,JH101))/3</f>
        <v>604.21</v>
      </c>
      <c r="JI112" s="25">
        <f>+(SUM($B36:$B$36,JI103,JI104,JI102,JI101)-MAX($B36:$B$36,JI103,JI104,JI102,JI101)-MIN($B36:$B$36,JI103,JI104,JI102,JI101))/3</f>
        <v>578.05333333333328</v>
      </c>
      <c r="JJ112" s="25">
        <f>+(SUM($B36:$B$36,JJ103,JJ104,JJ102,JJ101)-MAX($B36:$B$36,JJ103,JJ104,JJ102,JJ101)-MIN($B36:$B$36,JJ103,JJ104,JJ102,JJ101))/3</f>
        <v>559.0233333333332</v>
      </c>
      <c r="JK112" s="25">
        <f>+(SUM($B36:$B$36,JK103,JK104,JK102,JK101)-MAX($B36:$B$36,JK103,JK104,JK102,JK101)-MIN($B36:$B$36,JK103,JK104,JK102,JK101))/3</f>
        <v>545.70333333333338</v>
      </c>
      <c r="JL112" s="25">
        <f>+(SUM($B36:$B$36,JL103,JL104,JL102,JL101)-MAX($B36:$B$36,JL103,JL104,JL102,JL101)-MIN($B36:$B$36,JL103,JL104,JL102,JL101))/3</f>
        <v>611.54</v>
      </c>
      <c r="JM112" s="25">
        <f>+(SUM($B36:$B$36,JM103,JM104,JM102,JM101)-MAX($B36:$B$36,JM103,JM104,JM102,JM101)-MIN($B36:$B$36,JM103,JM104,JM102,JM101))/3</f>
        <v>585.87066666666669</v>
      </c>
      <c r="JN112" s="25">
        <f>+(SUM($B36:$B$36,JN103,JN104,JN102,JN101)-MAX($B36:$B$36,JN103,JN104,JN102,JN101)-MIN($B36:$B$36,JN103,JN104,JN102,JN101))/3</f>
        <v>564.50999999999988</v>
      </c>
      <c r="JO112" s="25">
        <f>+(SUM($B36:$B$36,JO103,JO104,JO102,JO101)-MAX($B36:$B$36,JO103,JO104,JO102,JO101)-MIN($B36:$B$36,JO103,JO104,JO102,JO101))/3</f>
        <v>550.50466666666671</v>
      </c>
      <c r="JP112" s="25">
        <f>+(SUM($B36:$B$36,JP103,JP104,JP102,JP101)-MAX($B36:$B$36,JP103,JP104,JP102,JP101)-MIN($B36:$B$36,JP103,JP104,JP102,JP101))/3</f>
        <v>542.9899999999999</v>
      </c>
      <c r="JQ112" s="25">
        <f>+(SUM($B36:$B$36,JQ103,JQ104,JQ102,JQ101)-MAX($B36:$B$36,JQ103,JQ104,JQ102,JQ101)-MIN($B36:$B$36,JQ103,JQ104,JQ102,JQ101))/3</f>
        <v>547.80000000000007</v>
      </c>
      <c r="JR112" s="25">
        <f>+(SUM($B36:$B$36,JR103,JR104,JR102,JR101)-MAX($B36:$B$36,JR103,JR104,JR102,JR101)-MIN($B36:$B$36,JR103,JR104,JR102,JR101))/3</f>
        <v>585.09333333333336</v>
      </c>
      <c r="JS112" s="25">
        <f>+(SUM($B36:$B$36,JS103,JS104,JS102,JS101)-MAX($B36:$B$36,JS103,JS104,JS102,JS101)-MIN($B36:$B$36,JS103,JS104,JS102,JS101))/3</f>
        <v>547.80000000000007</v>
      </c>
      <c r="JT112" s="25">
        <f>+(SUM($B36:$B$36,JT103,JT104,JT102,JT101)-MAX($B36:$B$36,JT103,JT104,JT102,JT101)-MIN($B36:$B$36,JT103,JT104,JT102,JT101))/3</f>
        <v>550.02</v>
      </c>
      <c r="JU112" s="25">
        <f>+(SUM($B36:$B$36,JU103,JU104,JU102,JU101)-MAX($B36:$B$36,JU103,JU104,JU102,JU101)-MIN($B36:$B$36,JU103,JU104,JU102,JU101))/3</f>
        <v>570.86333333333334</v>
      </c>
      <c r="JV112" s="25">
        <f>+(SUM($B36:$B$36,JV103,JV104,JV102,JV101)-MAX($B36:$B$36,JV103,JV104,JV102,JV101)-MIN($B36:$B$36,JV103,JV104,JV102,JV101))/3</f>
        <v>602.81833333333327</v>
      </c>
      <c r="JW112" s="25">
        <f>+(SUM($B36:$B$36,JW103,JW104,JW102,JW101)-MAX($B36:$B$36,JW103,JW104,JW102,JW101)-MIN($B36:$B$36,JW103,JW104,JW102,JW101))/3</f>
        <v>573.41466666666668</v>
      </c>
      <c r="JX112" s="25">
        <f>+(SUM($B36:$B$36,JX103,JX104,JX102,JX101)-MAX($B36:$B$36,JX103,JX104,JX102,JX101)-MIN($B36:$B$36,JX103,JX104,JX102,JX101))/3</f>
        <v>596.69333333333327</v>
      </c>
      <c r="JY112" s="25">
        <f>+(SUM($B36:$B$36,JY103,JY104,JY102,JY101)-MAX($B36:$B$36,JY103,JY104,JY102,JY101)-MIN($B36:$B$36,JY103,JY104,JY102,JY101))/3</f>
        <v>564.78733333333332</v>
      </c>
      <c r="JZ112" s="25">
        <f>+(SUM($B36:$B$36,JZ103,JZ104,JZ102,JZ101)-MAX($B36:$B$36,JZ103,JZ104,JZ102,JZ101)-MIN($B36:$B$36,JZ103,JZ104,JZ102,JZ101))/3</f>
        <v>563.9373333333333</v>
      </c>
      <c r="KA112" s="25">
        <f>+(SUM($B36:$B$36,KA103,KA104,KA102,KA101)-MAX($B36:$B$36,KA103,KA104,KA102,KA101)-MIN($B36:$B$36,KA103,KA104,KA102,KA101))/3</f>
        <v>597.57000000000005</v>
      </c>
      <c r="KB112" s="25">
        <f>+(SUM($B36:$B$36,KB103,KB104,KB102,KB101)-MAX($B36:$B$36,KB103,KB104,KB102,KB101)-MIN($B36:$B$36,KB103,KB104,KB102,KB101))/3</f>
        <v>541.5100000000001</v>
      </c>
      <c r="KC112" s="25">
        <f>+(SUM($B36:$B$36,KC103,KC104,KC102,KC101)-MAX($B36:$B$36,KC103,KC104,KC102,KC101)-MIN($B36:$B$36,KC103,KC104,KC102,KC101))/3</f>
        <v>606.89599999999984</v>
      </c>
      <c r="KD112" s="25">
        <f>+(SUM($B36:$B$36,KD103,KD104,KD102,KD101)-MAX($B36:$B$36,KD103,KD104,KD102,KD101)-MIN($B36:$B$36,KD103,KD104,KD102,KD101))/3</f>
        <v>529.30599999999993</v>
      </c>
      <c r="KE112" s="25">
        <f>+(SUM($B36:$B$36,KE103,KE104,KE102,KE101)-MAX($B36:$B$36,KE103,KE104,KE102,KE101)-MIN($B36:$B$36,KE103,KE104,KE102,KE101))/3</f>
        <v>567.31399999999996</v>
      </c>
      <c r="KF112" s="25">
        <f>+(SUM($B36:$B$36,KF103,KF104,KF102,KF101)-MAX($B36:$B$36,KF103,KF104,KF102,KF101)-MIN($B36:$B$36,KF103,KF104,KF102,KF101))/3</f>
        <v>540.99966666666671</v>
      </c>
      <c r="KG112" s="25">
        <f>+(SUM($B36:$B$36,KG103,KG104,KG102,KG101)-MAX($B36:$B$36,KG103,KG104,KG102,KG101)-MIN($B36:$B$36,KG103,KG104,KG102,KG101))/3</f>
        <v>629.13999999999987</v>
      </c>
      <c r="KH112" s="25">
        <f>+(SUM($B36:$B$36,KH103,KH104,KH102,KH101)-MAX($B36:$B$36,KH103,KH104,KH102,KH101)-MIN($B36:$B$36,KH103,KH104,KH102,KH101))/3</f>
        <v>535.59</v>
      </c>
      <c r="KI112" s="25">
        <f>+(SUM($B36:$B$36,KI103,KI104,KI102,KI101)-MAX($B36:$B$36,KI103,KI104,KI102,KI101)-MIN($B36:$B$36,KI103,KI104,KI102,KI101))/3</f>
        <v>529.17666666666662</v>
      </c>
      <c r="KJ112" s="25">
        <f>+(SUM($B36:$B$36,KJ103,KJ104,KJ102,KJ101)-MAX($B36:$B$36,KJ103,KJ104,KJ102,KJ101)-MIN($B36:$B$36,KJ103,KJ104,KJ102,KJ101))/3</f>
        <v>549.40333333333331</v>
      </c>
      <c r="KK112" s="25">
        <f>+(SUM($B36:$B$36,KK103,KK104,KK102,KK101)-MAX($B36:$B$36,KK103,KK104,KK102,KK101)-MIN($B36:$B$36,KK103,KK104,KK102,KK101))/3</f>
        <v>578.81666666666661</v>
      </c>
      <c r="KL112" s="25">
        <f>+(SUM($B36:$B$36,KL103,KL104,KL102,KL101)-MAX($B36:$B$36,KL103,KL104,KL102,KL101)-MIN($B36:$B$36,KL103,KL104,KL102,KL101))/3</f>
        <v>563.46333333333325</v>
      </c>
      <c r="KM112" s="25">
        <f>+(SUM($B36:$B$36,KM103,KM104,KM102,KM101)-MAX($B36:$B$36,KM103,KM104,KM102,KM101)-MIN($B36:$B$36,KM103,KM104,KM102,KM101))/3</f>
        <v>603.97533333333342</v>
      </c>
      <c r="KN112" s="25">
        <f>+(SUM($B36:$B$36,KN103,KN104,KN102,KN101)-MAX($B36:$B$36,KN103,KN104,KN102,KN101)-MIN($B36:$B$36,KN103,KN104,KN102,KN101))/3</f>
        <v>565.93333333333328</v>
      </c>
      <c r="KO112" s="25">
        <f>+(SUM($B36:$B$36,KO103,KO104,KO102,KO101)-MAX($B36:$B$36,KO103,KO104,KO102,KO101)-MIN($B36:$B$36,KO103,KO104,KO102,KO101))/3</f>
        <v>552.97333333333324</v>
      </c>
      <c r="KP112" s="25">
        <f>+(SUM($B36:$B$36,KP103,KP104,KP102,KP101)-MAX($B36:$B$36,KP103,KP104,KP102,KP101)-MIN($B36:$B$36,KP103,KP104,KP102,KP101))/3</f>
        <v>543.86199999999997</v>
      </c>
      <c r="KQ112" s="25">
        <f>+(SUM($B36:$B$36,KQ103,KQ104,KQ102,KQ101)-MAX($B36:$B$36,KQ103,KQ104,KQ102,KQ101)-MIN($B36:$B$36,KQ103,KQ104,KQ102,KQ101))/3</f>
        <v>598.55700000000013</v>
      </c>
      <c r="KR112" s="25">
        <f>+(SUM($B36:$B$36,KR103,KR104,KR102,KR101)-MAX($B36:$B$36,KR103,KR104,KR102,KR101)-MIN($B36:$B$36,KR103,KR104,KR102,KR101))/3</f>
        <v>573.32999999999993</v>
      </c>
      <c r="KS112" s="25">
        <f>+(SUM($B36:$B$36,KS103,KS104,KS102,KS101)-MAX($B36:$B$36,KS103,KS104,KS102,KS101)-MIN($B36:$B$36,KS103,KS104,KS102,KS101))/3</f>
        <v>569.24166666666667</v>
      </c>
      <c r="KT112" s="25">
        <f>+(SUM($B36:$B$36,KT103,KT104,KT102,KT101)-MAX($B36:$B$36,KT103,KT104,KT102,KT101)-MIN($B36:$B$36,KT103,KT104,KT102,KT101))/3</f>
        <v>576.10066666666671</v>
      </c>
      <c r="KU112" s="25">
        <f>+(SUM($B36:$B$36,KU103,KU104,KU102,KU101)-MAX($B36:$B$36,KU103,KU104,KU102,KU101)-MIN($B36:$B$36,KU103,KU104,KU102,KU101))/3</f>
        <v>570.72266666666678</v>
      </c>
      <c r="KV112" s="25">
        <f>+(SUM($B36:$B$36,KV103,KV104,KV102,KV101)-MAX($B36:$B$36,KV103,KV104,KV102,KV101)-MIN($B36:$B$36,KV103,KV104,KV102,KV101))/3</f>
        <v>538.67333333333329</v>
      </c>
      <c r="KW112" s="25">
        <f>+(SUM($B36:$B$36,KW103,KW104,KW102,KW101)-MAX($B36:$B$36,KW103,KW104,KW102,KW101)-MIN($B36:$B$36,KW103,KW104,KW102,KW101))/3</f>
        <v>537.28800000000001</v>
      </c>
      <c r="KX112" s="25">
        <f>+(SUM($B36:$B$36,KX103,KX104,KX102,KX101)-MAX($B36:$B$36,KX103,KX104,KX102,KX101)-MIN($B36:$B$36,KX103,KX104,KX102,KX101))/3</f>
        <v>562.99666666666656</v>
      </c>
      <c r="KY112" s="25">
        <f>+(SUM($B36:$B$36,KY103,KY104,KY102,KY101)-MAX($B36:$B$36,KY103,KY104,KY102,KY101)-MIN($B36:$B$36,KY103,KY104,KY102,KY101))/3</f>
        <v>572.45666666666659</v>
      </c>
      <c r="KZ112" s="25">
        <f>+(SUM($B36:$B$36,KZ103,KZ104,KZ102,KZ101)-MAX($B36:$B$36,KZ103,KZ104,KZ102,KZ101)-MIN($B36:$B$36,KZ103,KZ104,KZ102,KZ101))/3</f>
        <v>609.94933333333336</v>
      </c>
      <c r="LA112" s="25">
        <f>+(SUM($B36:$B$36,LA103,LA104,LA102,LA101)-MAX($B36:$B$36,LA103,LA104,LA102,LA101)-MIN($B36:$B$36,LA103,LA104,LA102,LA101))/3</f>
        <v>546.9366666666665</v>
      </c>
      <c r="LB112" s="25">
        <f>+(SUM($B36:$B$36,LB103,LB104,LB102,LB101)-MAX($B36:$B$36,LB103,LB104,LB102,LB101)-MIN($B36:$B$36,LB103,LB104,LB102,LB101))/3</f>
        <v>725.5296666666668</v>
      </c>
      <c r="LC112" s="25">
        <f>+(SUM($B36:$B$36,LC103,LC104,LC102,LC101)-MAX($B36:$B$36,LC103,LC104,LC102,LC101)-MIN($B36:$B$36,LC103,LC104,LC102,LC101))/3</f>
        <v>554.74166666666667</v>
      </c>
      <c r="LD112" s="25">
        <f>+(SUM($B36:$B$36,LD103,LD104,LD102,LD101)-MAX($B36:$B$36,LD103,LD104,LD102,LD101)-MIN($B36:$B$36,LD103,LD104,LD102,LD101))/3</f>
        <v>574.19333333333327</v>
      </c>
      <c r="LE112" s="25">
        <f>+(SUM($B36:$B$36,LE103,LE104,LE102,LE101)-MAX($B36:$B$36,LE103,LE104,LE102,LE101)-MIN($B36:$B$36,LE103,LE104,LE102,LE101))/3</f>
        <v>572.11</v>
      </c>
      <c r="LF112" s="25">
        <f>+(SUM($B36:$B$36,LF103,LF104,LF102,LF101)-MAX($B36:$B$36,LF103,LF104,LF102,LF101)-MIN($B36:$B$36,LF103,LF104,LF102,LF101))/3</f>
        <v>559.64</v>
      </c>
      <c r="LG112" s="25">
        <f>+(SUM($B36:$B$36,LG103,LG104,LG102,LG101)-MAX($B36:$B$36,LG103,LG104,LG102,LG101)-MIN($B36:$B$36,LG103,LG104,LG102,LG101))/3</f>
        <v>558.03666666666675</v>
      </c>
      <c r="LH112" s="25">
        <f>+(SUM($B36:$B$36,LH103,LH104,LH102,LH101)-MAX($B36:$B$36,LH103,LH104,LH102,LH101)-MIN($B36:$B$36,LH103,LH104,LH102,LH101))/3</f>
        <v>605.90333333333331</v>
      </c>
      <c r="LI112" s="25">
        <f>+(SUM($B36:$B$36,LI103,LI104,LI102,LI101)-MAX($B36:$B$36,LI103,LI104,LI102,LI101)-MIN($B36:$B$36,LI103,LI104,LI102,LI101))/3</f>
        <v>562.93866666666656</v>
      </c>
      <c r="LJ112" s="25">
        <f>+(SUM($B36:$B$36,LJ103,LJ104,LJ102,LJ101)-MAX($B36:$B$36,LJ103,LJ104,LJ102,LJ101)-MIN($B36:$B$36,LJ103,LJ104,LJ102,LJ101))/3</f>
        <v>562.24666666666656</v>
      </c>
      <c r="LK112" s="25">
        <f>+(SUM($B36:$B$36,LK103,LK104,LK102,LK101)-MAX($B36:$B$36,LK103,LK104,LK102,LK101)-MIN($B36:$B$36,LK103,LK104,LK102,LK101))/3</f>
        <v>585.29333333333341</v>
      </c>
      <c r="LL112" s="25">
        <f>+(SUM($B36:$B$36,LL103,LL104,LL102,LL101)-MAX($B36:$B$36,LL103,LL104,LL102,LL101)-MIN($B36:$B$36,LL103,LL104,LL102,LL101))/3</f>
        <v>584.61666666666679</v>
      </c>
      <c r="LM112" s="25">
        <f>+(SUM($B36:$B$36,LM103,LM104,LM102,LM101)-MAX($B36:$B$36,LM103,LM104,LM102,LM101)-MIN($B36:$B$36,LM103,LM104,LM102,LM101))/3</f>
        <v>559.14666666666665</v>
      </c>
      <c r="LN112" s="25">
        <f>+(SUM($B36:$B$36,LN103,LN104,LN102,LN101)-MAX($B36:$B$36,LN103,LN104,LN102,LN101)-MIN($B36:$B$36,LN103,LN104,LN102,LN101))/3</f>
        <v>541.02733333333333</v>
      </c>
      <c r="LO112" s="25">
        <f>+(SUM($B36:$B$36,LO103,LO104,LO102,LO101)-MAX($B36:$B$36,LO103,LO104,LO102,LO101)-MIN($B36:$B$36,LO103,LO104,LO102,LO101))/3</f>
        <v>576.92999999999995</v>
      </c>
      <c r="LP112" s="25">
        <f>+(SUM($B36:$B$36,LP103,LP104,LP102,LP101)-MAX($B36:$B$36,LP103,LP104,LP102,LP101)-MIN($B36:$B$36,LP103,LP104,LP102,LP101))/3</f>
        <v>577.46066666666673</v>
      </c>
      <c r="LQ112" s="25">
        <f>+(SUM($B36:$B$36,LQ103,LQ104,LQ102,LQ101)-MAX($B36:$B$36,LQ103,LQ104,LQ102,LQ101)-MIN($B36:$B$36,LQ103,LQ104,LQ102,LQ101))/3</f>
        <v>587.54066666666665</v>
      </c>
      <c r="LR112" s="25">
        <f>+(SUM($B36:$B$36,LR103,LR104,LR102,LR101)-MAX($B36:$B$36,LR103,LR104,LR102,LR101)-MIN($B36:$B$36,LR103,LR104,LR102,LR101))/3</f>
        <v>586.27999999999986</v>
      </c>
      <c r="LS112" s="25">
        <f>+(SUM($B36:$B$36,LS103,LS104,LS102,LS101)-MAX($B36:$B$36,LS103,LS104,LS102,LS101)-MIN($B36:$B$36,LS103,LS104,LS102,LS101))/3</f>
        <v>582.0916666666667</v>
      </c>
      <c r="LT112" s="25">
        <f>+(SUM($B36:$B$36,LT103,LT104,LT102,LT101)-MAX($B36:$B$36,LT103,LT104,LT102,LT101)-MIN($B36:$B$36,LT103,LT104,LT102,LT101))/3</f>
        <v>585.44000000000005</v>
      </c>
      <c r="LU112" s="25">
        <f>+(SUM($B36:$B$36,LU103,LU104,LU102,LU101)-MAX($B36:$B$36,LU103,LU104,LU102,LU101)-MIN($B36:$B$36,LU103,LU104,LU102,LU101))/3</f>
        <v>634.79333333333341</v>
      </c>
      <c r="LV112" s="25">
        <f>+(SUM($B36:$B$36,LV103,LV104,LV102,LV101)-MAX($B36:$B$36,LV103,LV104,LV102,LV101)-MIN($B36:$B$36,LV103,LV104,LV102,LV101))/3</f>
        <v>556.34066666666661</v>
      </c>
      <c r="LW112" s="25">
        <f>+(SUM($B36:$B$36,LW103,LW104,LW102,LW101)-MAX($B36:$B$36,LW103,LW104,LW102,LW101)-MIN($B36:$B$36,LW103,LW104,LW102,LW101))/3</f>
        <v>611.84033333333343</v>
      </c>
      <c r="LX112" s="25">
        <f>+(SUM($B36:$B$36,LX103,LX104,LX102,LX101)-MAX($B36:$B$36,LX103,LX104,LX102,LX101)-MIN($B36:$B$36,LX103,LX104,LX102,LX101))/3</f>
        <v>588.0766666666666</v>
      </c>
      <c r="LY112" s="25">
        <f>+(SUM($B36:$B$36,LY103,LY104,LY102,LY101)-MAX($B36:$B$36,LY103,LY104,LY102,LY101)-MIN($B36:$B$36,LY103,LY104,LY102,LY101))/3</f>
        <v>570.32899999999984</v>
      </c>
      <c r="LZ112" s="25">
        <f>+(SUM($B36:$B$36,LZ103,LZ104,LZ102,LZ101)-MAX($B36:$B$36,LZ103,LZ104,LZ102,LZ101)-MIN($B36:$B$36,LZ103,LZ104,LZ102,LZ101))/3</f>
        <v>644.28166666666664</v>
      </c>
      <c r="MA112" s="25">
        <f>+(SUM($B36:$B$36,MA103,MA104,MA102,MA101)-MAX($B36:$B$36,MA103,MA104,MA102,MA101)-MIN($B36:$B$36,MA103,MA104,MA102,MA101))/3</f>
        <v>619.52666666666664</v>
      </c>
      <c r="MB112" s="25">
        <f>+(SUM($B36:$B$36,MB103,MB104,MB102,MB101)-MAX($B36:$B$36,MB103,MB104,MB102,MB101)-MIN($B36:$B$36,MB103,MB104,MB102,MB101))/3</f>
        <v>603.99999999999989</v>
      </c>
      <c r="MC112" s="25">
        <f>+(SUM($B36:$B$36,MC103,MC104,MC102,MC101)-MAX($B36:$B$36,MC103,MC104,MC102,MC101)-MIN($B36:$B$36,MC103,MC104,MC102,MC101))/3</f>
        <v>558.9</v>
      </c>
      <c r="MD112" s="25">
        <f>+(SUM($B36:$B$36,MD103,MD104,MD102,MD101)-MAX($B36:$B$36,MD103,MD104,MD102,MD101)-MIN($B36:$B$36,MD103,MD104,MD102,MD101))/3</f>
        <v>564.3266666666666</v>
      </c>
      <c r="ME112" s="25">
        <f>+(SUM($B36:$B$36,ME103,ME104,ME102,ME101)-MAX($B36:$B$36,ME103,ME104,ME102,ME101)-MIN($B36:$B$36,ME103,ME104,ME102,ME101))/3</f>
        <v>580.39333333333343</v>
      </c>
      <c r="MF112" s="25">
        <f>+(SUM($B36:$B$36,MF103,MF104,MF102,MF101)-MAX($B36:$B$36,MF103,MF104,MF102,MF101)-MIN($B36:$B$36,MF103,MF104,MF102,MF101))/3</f>
        <v>621.05800000000011</v>
      </c>
      <c r="MG112" s="25">
        <f>+(SUM($B36:$B$36,MG103,MG104,MG102,MG101)-MAX($B36:$B$36,MG103,MG104,MG102,MG101)-MIN($B36:$B$36,MG103,MG104,MG102,MG101))/3</f>
        <v>606.93066666666664</v>
      </c>
      <c r="MH112" s="25">
        <f>+(SUM($B36:$B$36,MH103,MH104,MH102,MH101)-MAX($B36:$B$36,MH103,MH104,MH102,MH101)-MIN($B36:$B$36,MH103,MH104,MH102,MH101))/3</f>
        <v>578.64733333333334</v>
      </c>
      <c r="MI112" s="25">
        <f>+(SUM($B36:$B$36,MI103,MI104,MI102,MI101)-MAX($B36:$B$36,MI103,MI104,MI102,MI101)-MIN($B36:$B$36,MI103,MI104,MI102,MI101))/3</f>
        <v>574.84666666666681</v>
      </c>
      <c r="MJ112" s="25">
        <f>+(SUM($B36:$B$36,MJ103,MJ104,MJ102,MJ101)-MAX($B36:$B$36,MJ103,MJ104,MJ102,MJ101)-MIN($B36:$B$36,MJ103,MJ104,MJ102,MJ101))/3</f>
        <v>576.66</v>
      </c>
      <c r="MK112" s="25">
        <f>+(SUM($B36:$B$36,MK103,MK104,MK102,MK101)-MAX($B36:$B$36,MK103,MK104,MK102,MK101)-MIN($B36:$B$36,MK103,MK104,MK102,MK101))/3</f>
        <v>571.95666666666659</v>
      </c>
      <c r="ML112" s="25">
        <f>+(SUM($B36:$B$36,ML103,ML104,ML102,ML101)-MAX($B36:$B$36,ML103,ML104,ML102,ML101)-MIN($B36:$B$36,ML103,ML104,ML102,ML101))/3</f>
        <v>567.45666666666682</v>
      </c>
      <c r="MM112" s="25">
        <f>+(SUM($B36:$B$36,MM103,MM104,MM102,MM101)-MAX($B36:$B$36,MM103,MM104,MM102,MM101)-MIN($B36:$B$36,MM103,MM104,MM102,MM101))/3</f>
        <v>554.46</v>
      </c>
      <c r="MN112" s="25">
        <f>+(SUM($B36:$B$36,MN103,MN104,MN102,MN101)-MAX($B36:$B$36,MN103,MN104,MN102,MN101)-MIN($B36:$B$36,MN103,MN104,MN102,MN101))/3</f>
        <v>566.1</v>
      </c>
      <c r="MO112" s="25">
        <f>+(SUM($B36:$B$36,MO103,MO104,MO102,MO101)-MAX($B36:$B$36,MO103,MO104,MO102,MO101)-MIN($B36:$B$36,MO103,MO104,MO102,MO101))/3</f>
        <v>592.69666666666672</v>
      </c>
      <c r="MP112" s="25">
        <f>+(SUM($B36:$B$36,MP103,MP104,MP102,MP101)-MAX($B36:$B$36,MP103,MP104,MP102,MP101)-MIN($B36:$B$36,MP103,MP104,MP102,MP101))/3</f>
        <v>554.11633333333316</v>
      </c>
      <c r="MQ112" s="25">
        <f>+(SUM($B36:$B$36,MQ103,MQ104,MQ102,MQ101)-MAX($B36:$B$36,MQ103,MQ104,MQ102,MQ101)-MIN($B36:$B$36,MQ103,MQ104,MQ102,MQ101))/3</f>
        <v>590.38666666666654</v>
      </c>
      <c r="MR112" s="25">
        <f>+(SUM($B36:$B$36,MR103,MR104,MR102,MR101)-MAX($B36:$B$36,MR103,MR104,MR102,MR101)-MIN($B36:$B$36,MR103,MR104,MR102,MR101))/3</f>
        <v>553.22666666666657</v>
      </c>
      <c r="MS112" s="25">
        <f>+(SUM($B36:$B$36,MS103,MS104,MS102,MS101)-MAX($B36:$B$36,MS103,MS104,MS102,MS101)-MIN($B36:$B$36,MS103,MS104,MS102,MS101))/3</f>
        <v>556.06333333333328</v>
      </c>
      <c r="MT112" s="25">
        <f>+(SUM($B36:$B$36,MT103,MT104,MT102,MT101)-MAX($B36:$B$36,MT103,MT104,MT102,MT101)-MIN($B36:$B$36,MT103,MT104,MT102,MT101))/3</f>
        <v>574.21666666666658</v>
      </c>
      <c r="MU112" s="25">
        <f>+(SUM($B36:$B$36,MU103,MU104,MU102,MU101)-MAX($B36:$B$36,MU103,MU104,MU102,MU101)-MIN($B36:$B$36,MU103,MU104,MU102,MU101))/3</f>
        <v>531.76666666666654</v>
      </c>
      <c r="MV112" s="25">
        <f>+(SUM($B36:$B$36,MV103,MV104,MV102,MV101)-MAX($B36:$B$36,MV103,MV104,MV102,MV101)-MIN($B36:$B$36,MV103,MV104,MV102,MV101))/3</f>
        <v>621.08333333333348</v>
      </c>
      <c r="MW112" s="25">
        <f>+(SUM($B36:$B$36,MW103,MW104,MW102,MW101)-MAX($B36:$B$36,MW103,MW104,MW102,MW101)-MIN($B36:$B$36,MW103,MW104,MW102,MW101))/3</f>
        <v>544.34666666666669</v>
      </c>
      <c r="MX112" s="25">
        <f>+(SUM($B36:$B$36,MX103,MX104,MX102,MX101)-MAX($B36:$B$36,MX103,MX104,MX102,MX101)-MIN($B36:$B$36,MX103,MX104,MX102,MX101))/3</f>
        <v>666</v>
      </c>
      <c r="MY112" s="25">
        <f>+(SUM($B36:$B$36,MY103,MY104,MY102,MY101)-MAX($B36:$B$36,MY103,MY104,MY102,MY101)-MIN($B36:$B$36,MY103,MY104,MY102,MY101))/3</f>
        <v>620.47200000000009</v>
      </c>
      <c r="MZ112" s="25">
        <f>+(SUM($B36:$B$36,MZ103,MZ104,MZ102,MZ101)-MAX($B36:$B$36,MZ103,MZ104,MZ102,MZ101)-MIN($B36:$B$36,MZ103,MZ104,MZ102,MZ101))/3</f>
        <v>662.27566666666655</v>
      </c>
      <c r="NA112" s="25">
        <f>+(SUM($B36:$B$36,NA103,NA104,NA102,NA101)-MAX($B36:$B$36,NA103,NA104,NA102,NA101)-MIN($B36:$B$36,NA103,NA104,NA102,NA101))/3</f>
        <v>567.20666666666659</v>
      </c>
      <c r="NB112" s="25">
        <f>+(SUM($B36:$B$36,NB103,NB104,NB102,NB101)-MAX($B36:$B$36,NB103,NB104,NB102,NB101)-MIN($B36:$B$36,NB103,NB104,NB102,NB101))/3</f>
        <v>578.21999999999991</v>
      </c>
      <c r="NC112" s="25">
        <f>+(SUM($B36:$B$36,NC103,NC104,NC102,NC101)-MAX($B36:$B$36,NC103,NC104,NC102,NC101)-MIN($B36:$B$36,NC103,NC104,NC102,NC101))/3</f>
        <v>537.43999999999994</v>
      </c>
      <c r="ND112" s="25">
        <f>+(SUM($B36:$B$36,ND103,ND104,ND102,ND101)-MAX($B36:$B$36,ND103,ND104,ND102,ND101)-MIN($B36:$B$36,ND103,ND104,ND102,ND101))/3</f>
        <v>541.81866666666656</v>
      </c>
      <c r="NE112" s="25">
        <f>+(SUM($B36:$B$36,NE103,NE104,NE102,NE101)-MAX($B36:$B$36,NE103,NE104,NE102,NE101)-MIN($B36:$B$36,NE103,NE104,NE102,NE101))/3</f>
        <v>585.27666666666664</v>
      </c>
      <c r="NF112" s="25">
        <f>+(SUM($B36:$B$36,NF103,NF104,NF102,NF101)-MAX($B36:$B$36,NF103,NF104,NF102,NF101)-MIN($B36:$B$36,NF103,NF104,NF102,NF101))/3</f>
        <v>591.78399999999999</v>
      </c>
      <c r="NG112" s="25">
        <f>+(SUM($B36:$B$36,NG103,NG104,NG102,NG101)-MAX($B36:$B$36,NG103,NG104,NG102,NG101)-MIN($B36:$B$36,NG103,NG104,NG102,NG101))/3</f>
        <v>577.10366666666653</v>
      </c>
      <c r="NH112" s="25">
        <f>+(SUM($B36:$B$36,NH103,NH104,NH102,NH101)-MAX($B36:$B$36,NH103,NH104,NH102,NH101)-MIN($B36:$B$36,NH103,NH104,NH102,NH101))/3</f>
        <v>552.14466666666669</v>
      </c>
      <c r="NI112" s="25">
        <f>+(SUM($B36:$B$36,NI103,NI104,NI102,NI101)-MAX($B36:$B$36,NI103,NI104,NI102,NI101)-MIN($B36:$B$36,NI103,NI104,NI102,NI101))/3</f>
        <v>560.05666666666684</v>
      </c>
      <c r="NJ112" s="25">
        <f>+(SUM($B36:$B$36,NJ103,NJ104,NJ102,NJ101)-MAX($B36:$B$36,NJ103,NJ104,NJ102,NJ101)-MIN($B36:$B$36,NJ103,NJ104,NJ102,NJ101))/3</f>
        <v>581.33666666666682</v>
      </c>
      <c r="NK112" s="25">
        <f>+(SUM($B36:$B$36,NK103,NK104,NK102,NK101)-MAX($B36:$B$36,NK103,NK104,NK102,NK101)-MIN($B36:$B$36,NK103,NK104,NK102,NK101))/3</f>
        <v>569.18333333333339</v>
      </c>
      <c r="NL112" s="25">
        <f>+(SUM($B36:$B$36,NL103,NL104,NL102,NL101)-MAX($B36:$B$36,NL103,NL104,NL102,NL101)-MIN($B36:$B$36,NL103,NL104,NL102,NL101))/3</f>
        <v>573.92666666666662</v>
      </c>
      <c r="NM112" s="25">
        <f>+(SUM($B36:$B$36,NM103,NM104,NM102,NM101)-MAX($B36:$B$36,NM103,NM104,NM102,NM101)-MIN($B36:$B$36,NM103,NM104,NM102,NM101))/3</f>
        <v>581.22333333333336</v>
      </c>
      <c r="NN112" s="25">
        <f>+(SUM($B36:$B$36,NN103,NN104,NN102,NN101)-MAX($B36:$B$36,NN103,NN104,NN102,NN101)-MIN($B36:$B$36,NN103,NN104,NN102,NN101))/3</f>
        <v>581.14666666666665</v>
      </c>
      <c r="NO112" s="25">
        <f>+(SUM($B36:$B$36,NO103,NO104,NO102,NO101)-MAX($B36:$B$36,NO103,NO104,NO102,NO101)-MIN($B36:$B$36,NO103,NO104,NO102,NO101))/3</f>
        <v>575.6733333333334</v>
      </c>
      <c r="NP112" s="25">
        <f>+(SUM($B36:$B$36,NP103,NP104,NP102,NP101)-MAX($B36:$B$36,NP103,NP104,NP102,NP101)-MIN($B36:$B$36,NP103,NP104,NP102,NP101))/3</f>
        <v>572.38599999999997</v>
      </c>
      <c r="NQ112" s="25">
        <f>+(SUM($B36:$B$36,NQ103,NQ104,NQ102,NQ101)-MAX($B36:$B$36,NQ103,NQ104,NQ102,NQ101)-MIN($B36:$B$36,NQ103,NQ104,NQ102,NQ101))/3</f>
        <v>541.75666666666666</v>
      </c>
      <c r="NR112" s="25">
        <f>+(SUM($B36:$B$36,NR103,NR104,NR102,NR101)-MAX($B36:$B$36,NR103,NR104,NR102,NR101)-MIN($B36:$B$36,NR103,NR104,NR102,NR101))/3</f>
        <v>552.11666666666645</v>
      </c>
      <c r="NS112" s="25">
        <f>+(SUM($B36:$B$36,NS103,NS104,NS102,NS101)-MAX($B36:$B$36,NS103,NS104,NS102,NS101)-MIN($B36:$B$36,NS103,NS104,NS102,NS101))/3</f>
        <v>578.20666666666659</v>
      </c>
      <c r="NT112" s="25">
        <f>+(SUM($B36:$B$36,NT103,NT104,NT102,NT101)-MAX($B36:$B$36,NT103,NT104,NT102,NT101)-MIN($B36:$B$36,NT103,NT104,NT102,NT101))/3</f>
        <v>579.21999999999991</v>
      </c>
      <c r="NU112" s="25">
        <f>+(SUM($B36:$B$36,NU103,NU104,NU102,NU101)-MAX($B36:$B$36,NU103,NU104,NU102,NU101)-MIN($B36:$B$36,NU103,NU104,NU102,NU101))/3</f>
        <v>580.67000000000007</v>
      </c>
      <c r="NV112" s="25">
        <f>+(SUM($B36:$B$36,NV103,NV104,NV102,NV101)-MAX($B36:$B$36,NV103,NV104,NV102,NV101)-MIN($B36:$B$36,NV103,NV104,NV102,NV101))/3</f>
        <v>590.57499999999993</v>
      </c>
      <c r="NW112" s="25">
        <f>+(SUM($B36:$B$36,NW103,NW104,NW102,NW101)-MAX($B36:$B$36,NW103,NW104,NW102,NW101)-MIN($B36:$B$36,NW103,NW104,NW102,NW101))/3</f>
        <v>579.86666666666667</v>
      </c>
      <c r="NX112" s="25">
        <f>+(SUM($B36:$B$36,NX103,NX104,NX102,NX101)-MAX($B36:$B$36,NX103,NX104,NX102,NX101)-MIN($B36:$B$36,NX103,NX104,NX102,NX101))/3</f>
        <v>550.01900000000012</v>
      </c>
      <c r="NY112" s="25">
        <f>+(SUM($B36:$B$36,NY103,NY104,NY102,NY101)-MAX($B36:$B$36,NY103,NY104,NY102,NY101)-MIN($B36:$B$36,NY103,NY104,NY102,NY101))/3</f>
        <v>556.48333333333323</v>
      </c>
      <c r="NZ112" s="25">
        <f>+(SUM($B36:$B$36,NZ103,NZ104,NZ102,NZ101)-MAX($B36:$B$36,NZ103,NZ104,NZ102,NZ101)-MIN($B36:$B$36,NZ103,NZ104,NZ102,NZ101))/3</f>
        <v>551.4233333333334</v>
      </c>
      <c r="OA112" s="25">
        <f>+(SUM($B36:$B$36,OA103,OA104,OA102,OA101)-MAX($B36:$B$36,OA103,OA104,OA102,OA101)-MIN($B36:$B$36,OA103,OA104,OA102,OA101))/3</f>
        <v>580.32866666666678</v>
      </c>
      <c r="OB112" s="25">
        <f>+(SUM($B36:$B$36,OB103,OB104,OB102,OB101)-MAX($B36:$B$36,OB103,OB104,OB102,OB101)-MIN($B36:$B$36,OB103,OB104,OB102,OB101))/3</f>
        <v>551.37666666666667</v>
      </c>
      <c r="OC112" s="25">
        <f>+(SUM($B36:$B$36,OC103,OC104,OC102,OC101)-MAX($B36:$B$36,OC103,OC104,OC102,OC101)-MIN($B36:$B$36,OC103,OC104,OC102,OC101))/3</f>
        <v>537.27999999999986</v>
      </c>
      <c r="OD112" s="25">
        <f>+(SUM($B36:$B$36,OD103,OD104,OD102,OD101)-MAX($B36:$B$36,OD103,OD104,OD102,OD101)-MIN($B36:$B$36,OD103,OD104,OD102,OD101))/3</f>
        <v>551.74666666666656</v>
      </c>
      <c r="OE112" s="25">
        <f>+(SUM($B36:$B$36,OE103,OE104,OE102,OE101)-MAX($B36:$B$36,OE103,OE104,OE102,OE101)-MIN($B36:$B$36,OE103,OE104,OE102,OE101))/3</f>
        <v>552.15333333333331</v>
      </c>
      <c r="OF112" s="25">
        <f>+(SUM($B36:$B$36,OF103,OF104,OF102,OF101)-MAX($B36:$B$36,OF103,OF104,OF102,OF101)-MIN($B36:$B$36,OF103,OF104,OF102,OF101))/3</f>
        <v>545.45666666666671</v>
      </c>
      <c r="OG112" s="25">
        <f>+(SUM($B36:$B$36,OG103,OG104,OG102,OG101)-MAX($B36:$B$36,OG103,OG104,OG102,OG101)-MIN($B36:$B$36,OG103,OG104,OG102,OG101))/3</f>
        <v>544.46999999999991</v>
      </c>
      <c r="OH112" s="25">
        <f>+(SUM($B36:$B$36,OH103,OH104,OH102,OH101)-MAX($B36:$B$36,OH103,OH104,OH102,OH101)-MIN($B36:$B$36,OH103,OH104,OH102,OH101))/3</f>
        <v>543.60666666666657</v>
      </c>
      <c r="OI112" s="25">
        <f>+(SUM($B36:$B$36,OI103,OI104,OI102,OI101)-MAX($B36:$B$36,OI103,OI104,OI102,OI101)-MIN($B36:$B$36,OI103,OI104,OI102,OI101))/3</f>
        <v>573.49866666666685</v>
      </c>
      <c r="OJ112" s="25">
        <f>+(SUM($B36:$B$36,OJ103,OJ104,OJ102,OJ101)-MAX($B36:$B$36,OJ103,OJ104,OJ102,OJ101)-MIN($B36:$B$36,OJ103,OJ104,OJ102,OJ101))/3</f>
        <v>560.85800000000006</v>
      </c>
      <c r="OK112" s="25">
        <f>+(SUM($B36:$B$36,OK103,OK104,OK102,OK101)-MAX($B36:$B$36,OK103,OK104,OK102,OK101)-MIN($B36:$B$36,OK103,OK104,OK102,OK101))/3</f>
        <v>571.66</v>
      </c>
      <c r="OL112" s="25">
        <f>+(SUM($B36:$B$36,OL103,OL104,OL102,OL101)-MAX($B36:$B$36,OL103,OL104,OL102,OL101)-MIN($B36:$B$36,OL103,OL104,OL102,OL101))/3</f>
        <v>548.41666666666663</v>
      </c>
      <c r="OM112" s="25">
        <f>+(SUM($B36:$B$36,OM103,OM104,OM102,OM101)-MAX($B36:$B$36,OM103,OM104,OM102,OM101)-MIN($B36:$B$36,OM103,OM104,OM102,OM101))/3</f>
        <v>548.41666666666663</v>
      </c>
      <c r="ON112" s="25">
        <f>+(SUM($B36:$B$36,ON103,ON104,ON102,ON101)-MAX($B36:$B$36,ON103,ON104,ON102,ON101)-MIN($B36:$B$36,ON103,ON104,ON102,ON101))/3</f>
        <v>569.02066666666667</v>
      </c>
      <c r="OO112" s="25">
        <f>+(SUM($B36:$B$36,OO103,OO104,OO102,OO101)-MAX($B36:$B$36,OO103,OO104,OO102,OO101)-MIN($B36:$B$36,OO103,OO104,OO102,OO101))/3</f>
        <v>572.34333333333336</v>
      </c>
      <c r="OP112" s="25">
        <f>+(SUM($B36:$B$36,OP103,OP104,OP102,OP101)-MAX($B36:$B$36,OP103,OP104,OP102,OP101)-MIN($B36:$B$36,OP103,OP104,OP102,OP101))/3</f>
        <v>562.74266666666654</v>
      </c>
      <c r="OQ112" s="25">
        <f>+(SUM($B36:$B$36,OQ103,OQ104,OQ102,OQ101)-MAX($B36:$B$36,OQ103,OQ104,OQ102,OQ101)-MIN($B36:$B$36,OQ103,OQ104,OQ102,OQ101))/3</f>
        <v>596.69133333333332</v>
      </c>
      <c r="OR112" s="25">
        <f>+(SUM($B36:$B$36,OR103,OR104,OR102,OR101)-MAX($B36:$B$36,OR103,OR104,OR102,OR101)-MIN($B36:$B$36,OR103,OR104,OR102,OR101))/3</f>
        <v>572.36199999999997</v>
      </c>
      <c r="OS112" s="25">
        <f>+(SUM($B36:$B$36,OS103,OS104,OS102,OS101)-MAX($B36:$B$36,OS103,OS104,OS102,OS101)-MIN($B36:$B$36,OS103,OS104,OS102,OS101))/3</f>
        <v>582.99166666666667</v>
      </c>
      <c r="OT112" s="25">
        <f>+(SUM($B36:$B$36,OT103,OT104,OT102,OT101)-MAX($B36:$B$36,OT103,OT104,OT102,OT101)-MIN($B36:$B$36,OT103,OT104,OT102,OT101))/3</f>
        <v>560.13333333333344</v>
      </c>
      <c r="OU112" s="25">
        <f>+(SUM($B36:$B$36,OU103,OU104,OU102,OU101)-MAX($B36:$B$36,OU103,OU104,OU102,OU101)-MIN($B36:$B$36,OU103,OU104,OU102,OU101))/3</f>
        <v>553.47333333333324</v>
      </c>
      <c r="OV112" s="25">
        <f>+(SUM($B36:$B$36,OV103,OV104,OV102,OV101)-MAX($B36:$B$36,OV103,OV104,OV102,OV101)-MIN($B36:$B$36,OV103,OV104,OV102,OV101))/3</f>
        <v>569.2600000000001</v>
      </c>
      <c r="OW112" s="25">
        <f>+(SUM($B36:$B$36,OW103,OW104,OW102,OW101)-MAX($B36:$B$36,OW103,OW104,OW102,OW101)-MIN($B36:$B$36,OW103,OW104,OW102,OW101))/3</f>
        <v>549.71399999999983</v>
      </c>
      <c r="OX112" s="25">
        <f>+(SUM($B36:$B$36,OX103,OX104,OX102,OX101)-MAX($B36:$B$36,OX103,OX104,OX102,OX101)-MIN($B36:$B$36,OX103,OX104,OX102,OX101))/3</f>
        <v>599.02</v>
      </c>
      <c r="OY112" s="25">
        <f>+(SUM($B36:$B$36,OY103,OY104,OY102,OY101)-MAX($B36:$B$36,OY103,OY104,OY102,OY101)-MIN($B36:$B$36,OY103,OY104,OY102,OY101))/3</f>
        <v>740.68400000000008</v>
      </c>
      <c r="OZ112" s="25">
        <f>+(SUM($B36:$B$36,OZ103,OZ104,OZ102,OZ101)-MAX($B36:$B$36,OZ103,OZ104,OZ102,OZ101)-MIN($B36:$B$36,OZ103,OZ104,OZ102,OZ101))/3</f>
        <v>563.21666666666681</v>
      </c>
      <c r="PA112" s="25">
        <f>+(SUM($B36:$B$36,PA103,PA104,PA102,PA101)-MAX($B36:$B$36,PA103,PA104,PA102,PA101)-MIN($B36:$B$36,PA103,PA104,PA102,PA101))/3</f>
        <v>591.73</v>
      </c>
      <c r="PB112" s="25">
        <f>+(SUM($B36:$B$36,PB103,PB104,PB102,PB101)-MAX($B36:$B$36,PB103,PB104,PB102,PB101)-MIN($B36:$B$36,PB103,PB104,PB102,PB101))/3</f>
        <v>564.04333333333341</v>
      </c>
      <c r="PC112" s="25">
        <f>+(SUM($B36:$B$36,PC103,PC104,PC102,PC101)-MAX($B36:$B$36,PC103,PC104,PC102,PC101)-MIN($B36:$B$36,PC103,PC104,PC102,PC101))/3</f>
        <v>584.11666666666667</v>
      </c>
      <c r="PD112" s="25">
        <f>+(SUM($B36:$B$36,PD103,PD104,PD102,PD101)-MAX($B36:$B$36,PD103,PD104,PD102,PD101)-MIN($B36:$B$36,PD103,PD104,PD102,PD101))/3</f>
        <v>579.25000000000011</v>
      </c>
      <c r="PE112" s="25">
        <f>+(SUM($B36:$B$36,PE103,PE104,PE102,PE101)-MAX($B36:$B$36,PE103,PE104,PE102,PE101)-MIN($B36:$B$36,PE103,PE104,PE102,PE101))/3</f>
        <v>554.84266666666656</v>
      </c>
      <c r="PF112" s="25">
        <f>+(SUM($B36:$B$36,PF103,PF104,PF102,PF101)-MAX($B36:$B$36,PF103,PF104,PF102,PF101)-MIN($B36:$B$36,PF103,PF104,PF102,PF101))/3</f>
        <v>586.23666666666668</v>
      </c>
      <c r="PG112" s="25">
        <f>+(SUM($B36:$B$36,PG103,PG104,PG102,PG101)-MAX($B36:$B$36,PG103,PG104,PG102,PG101)-MIN($B36:$B$36,PG103,PG104,PG102,PG101))/3</f>
        <v>570.53600000000006</v>
      </c>
      <c r="PH112" s="25">
        <f>+(SUM($B36:$B$36,PH103,PH104,PH102,PH101)-MAX($B36:$B$36,PH103,PH104,PH102,PH101)-MIN($B36:$B$36,PH103,PH104,PH102,PH101))/3</f>
        <v>630.53266666666661</v>
      </c>
      <c r="PI112" s="25">
        <f>+(SUM($B36:$B$36,PI103,PI104,PI102,PI101)-MAX($B36:$B$36,PI103,PI104,PI102,PI101)-MIN($B36:$B$36,PI103,PI104,PI102,PI101))/3</f>
        <v>550.39</v>
      </c>
      <c r="PJ112" s="25">
        <f>+(SUM($B36:$B$36,PJ103,PJ104,PJ102,PJ101)-MAX($B36:$B$36,PJ103,PJ104,PJ102,PJ101)-MIN($B36:$B$36,PJ103,PJ104,PJ102,PJ101))/3</f>
        <v>555.81666666666661</v>
      </c>
      <c r="PK112" s="25">
        <f>+(SUM($B36:$B$36,PK103,PK104,PK102,PK101)-MAX($B36:$B$36,PK103,PK104,PK102,PK101)-MIN($B36:$B$36,PK103,PK104,PK102,PK101))/3</f>
        <v>570.78666666666652</v>
      </c>
      <c r="PL112" s="25">
        <f>+(SUM($B36:$B$36,PL103,PL104,PL102,PL101)-MAX($B36:$B$36,PL103,PL104,PL102,PL101)-MIN($B36:$B$36,PL103,PL104,PL102,PL101))/3</f>
        <v>585.58666666666659</v>
      </c>
      <c r="PM112" s="25">
        <f>+(SUM($B36:$B$36,PM103,PM104,PM102,PM101)-MAX($B36:$B$36,PM103,PM104,PM102,PM101)-MIN($B36:$B$36,PM103,PM104,PM102,PM101))/3</f>
        <v>544.81666666666661</v>
      </c>
      <c r="PN112" s="25">
        <f>+(SUM($B36:$B$36,PN103,PN104,PN102,PN101)-MAX($B36:$B$36,PN103,PN104,PN102,PN101)-MIN($B36:$B$36,PN103,PN104,PN102,PN101))/3</f>
        <v>580.42666666666673</v>
      </c>
      <c r="PO112" s="25">
        <f>+(SUM($B36:$B$36,PO103,PO104,PO102,PO101)-MAX($B36:$B$36,PO103,PO104,PO102,PO101)-MIN($B36:$B$36,PO103,PO104,PO102,PO101))/3</f>
        <v>583.38199999999995</v>
      </c>
      <c r="PP112" s="25">
        <f>+(SUM($B36:$B$36,PP103,PP104,PP102,PP101)-MAX($B36:$B$36,PP103,PP104,PP102,PP101)-MIN($B36:$B$36,PP103,PP104,PP102,PP101))/3</f>
        <v>603.08266666666668</v>
      </c>
      <c r="PQ112" s="25">
        <f>+(SUM($B36:$B$36,PQ103,PQ104,PQ102,PQ101)-MAX($B36:$B$36,PQ103,PQ104,PQ102,PQ101)-MIN($B36:$B$36,PQ103,PQ104,PQ102,PQ101))/3</f>
        <v>555.73233333333337</v>
      </c>
      <c r="PR112" s="25">
        <f>+(SUM($B36:$B$36,PR103,PR104,PR102,PR101)-MAX($B36:$B$36,PR103,PR104,PR102,PR101)-MIN($B36:$B$36,PR103,PR104,PR102,PR101))/3</f>
        <v>553.47333333333336</v>
      </c>
      <c r="PS112" s="25">
        <f>+(SUM($B36:$B$36,PS103,PS104,PS102,PS101)-MAX($B36:$B$36,PS103,PS104,PS102,PS101)-MIN($B36:$B$36,PS103,PS104,PS102,PS101))/3</f>
        <v>559.2833333333333</v>
      </c>
      <c r="PT112" s="25">
        <f>+(SUM($B36:$B$36,PT103,PT104,PT102,PT101)-MAX($B36:$B$36,PT103,PT104,PT102,PT101)-MIN($B36:$B$36,PT103,PT104,PT102,PT101))/3</f>
        <v>567.16899999999998</v>
      </c>
      <c r="PU112" s="25">
        <f>+(SUM($B36:$B$36,PU103,PU104,PU102,PU101)-MAX($B36:$B$36,PU103,PU104,PU102,PU101)-MIN($B36:$B$36,PU103,PU104,PU102,PU101))/3</f>
        <v>572.17333333333329</v>
      </c>
      <c r="PV112" s="25">
        <f>+(SUM($B36:$B$36,PV103,PV104,PV102,PV101)-MAX($B36:$B$36,PV103,PV104,PV102,PV101)-MIN($B36:$B$36,PV103,PV104,PV102,PV101))/3</f>
        <v>603.70666666666659</v>
      </c>
      <c r="PW112" s="25">
        <f>+(SUM($B36:$B$36,PW103,PW104,PW102,PW101)-MAX($B36:$B$36,PW103,PW104,PW102,PW101)-MIN($B36:$B$36,PW103,PW104,PW102,PW101))/3</f>
        <v>555.81666666666661</v>
      </c>
      <c r="PX112" s="25">
        <f>+(SUM($B36:$B$36,PX103,PX104,PX102,PX101)-MAX($B36:$B$36,PX103,PX104,PX102,PX101)-MIN($B36:$B$36,PX103,PX104,PX102,PX101))/3</f>
        <v>548.17000000000007</v>
      </c>
      <c r="PY112" s="25">
        <f>+(SUM($B36:$B$36,PY103,PY104,PY102,PY101)-MAX($B36:$B$36,PY103,PY104,PY102,PY101)-MIN($B36:$B$36,PY103,PY104,PY102,PY101))/3</f>
        <v>576.95333333333338</v>
      </c>
      <c r="PZ112" s="25">
        <f>+(SUM($B36:$B$36,PZ103,PZ104,PZ102,PZ101)-MAX($B36:$B$36,PZ103,PZ104,PZ102,PZ101)-MIN($B36:$B$36,PZ103,PZ104,PZ102,PZ101))/3</f>
        <v>573.61833333333334</v>
      </c>
      <c r="QA112" s="25">
        <f>+(SUM($B36:$B$36,QA103,QA104,QA102,QA101)-MAX($B36:$B$36,QA103,QA104,QA102,QA101)-MIN($B36:$B$36,QA103,QA104,QA102,QA101))/3</f>
        <v>567.63533333333328</v>
      </c>
      <c r="QB112" s="25">
        <f>+(SUM($B36:$B$36,QB103,QB104,QB102,QB101)-MAX($B36:$B$36,QB103,QB104,QB102,QB101)-MIN($B36:$B$36,QB103,QB104,QB102,QB101))/3</f>
        <v>592.86666666666667</v>
      </c>
      <c r="QC112" s="25">
        <f>+(SUM($B36:$B$36,QC103,QC104,QC102,QC101)-MAX($B36:$B$36,QC103,QC104,QC102,QC101)-MIN($B36:$B$36,QC103,QC104,QC102,QC101))/3</f>
        <v>559.31666666666672</v>
      </c>
      <c r="QD112" s="25">
        <f>+(SUM($B36:$B$36,QD103,QD104,QD102,QD101)-MAX($B36:$B$36,QD103,QD104,QD102,QD101)-MIN($B36:$B$36,QD103,QD104,QD102,QD101))/3</f>
        <v>568.07333333333327</v>
      </c>
      <c r="QE112" s="25">
        <f>+(SUM($B36:$B$36,QE103,QE104,QE102,QE101)-MAX($B36:$B$36,QE103,QE104,QE102,QE101)-MIN($B36:$B$36,QE103,QE104,QE102,QE101))/3</f>
        <v>682.29466666666667</v>
      </c>
      <c r="QF112" s="25">
        <f>+(SUM($B36:$B$36,QF103,QF104,QF102,QF101)-MAX($B36:$B$36,QF103,QF104,QF102,QF101)-MIN($B36:$B$36,QF103,QF104,QF102,QF101))/3</f>
        <v>589.17666666666673</v>
      </c>
      <c r="QG112" s="25">
        <f>+(SUM($B36:$B$36,QG103,QG104,QG102,QG101)-MAX($B36:$B$36,QG103,QG104,QG102,QG101)-MIN($B36:$B$36,QG103,QG104,QG102,QG101))/3</f>
        <v>560.62666666666667</v>
      </c>
      <c r="QH112" s="25">
        <f>+(SUM($B36:$B$36,QH103,QH104,QH102,QH101)-MAX($B36:$B$36,QH103,QH104,QH102,QH101)-MIN($B36:$B$36,QH103,QH104,QH102,QH101))/3</f>
        <v>597.13266666666675</v>
      </c>
      <c r="QI112" s="25">
        <f>+(SUM($B36:$B$36,QI103,QI104,QI102,QI101)-MAX($B36:$B$36,QI103,QI104,QI102,QI101)-MIN($B36:$B$36,QI103,QI104,QI102,QI101))/3</f>
        <v>546.31999999999994</v>
      </c>
      <c r="QJ112" s="25">
        <f>+(SUM($B36:$B$36,QJ103,QJ104,QJ102,QJ101)-MAX($B36:$B$36,QJ103,QJ104,QJ102,QJ101)-MIN($B36:$B$36,QJ103,QJ104,QJ102,QJ101))/3</f>
        <v>602.66799999999978</v>
      </c>
      <c r="QK112" s="25">
        <f>+(SUM($B36:$B$36,QK103,QK104,QK102,QK101)-MAX($B36:$B$36,QK103,QK104,QK102,QK101)-MIN($B36:$B$36,QK103,QK104,QK102,QK101))/3</f>
        <v>569.73766666666677</v>
      </c>
      <c r="QL112" s="25">
        <f>+(SUM($B36:$B$36,QL103,QL104,QL102,QL101)-MAX($B36:$B$36,QL103,QL104,QL102,QL101)-MIN($B36:$B$36,QL103,QL104,QL102,QL101))/3</f>
        <v>559.56333333333339</v>
      </c>
      <c r="QM112" s="25">
        <f>+(SUM($B36:$B$36,QM103,QM104,QM102,QM101)-MAX($B36:$B$36,QM103,QM104,QM102,QM101)-MIN($B36:$B$36,QM103,QM104,QM102,QM101))/3</f>
        <v>573.5</v>
      </c>
      <c r="QN112" s="25">
        <f>+(SUM($B36:$B$36,QN103,QN104,QN102,QN101)-MAX($B36:$B$36,QN103,QN104,QN102,QN101)-MIN($B36:$B$36,QN103,QN104,QN102,QN101))/3</f>
        <v>575.42200000000003</v>
      </c>
      <c r="QO112" s="25">
        <f>+(SUM($B36:$B$36,QO103,QO104,QO102,QO101)-MAX($B36:$B$36,QO103,QO104,QO102,QO101)-MIN($B36:$B$36,QO103,QO104,QO102,QO101))/3</f>
        <v>552.36333333333334</v>
      </c>
      <c r="QP112" s="25">
        <f>+(SUM($B36:$B$36,QP103,QP104,QP102,QP101)-MAX($B36:$B$36,QP103,QP104,QP102,QP101)-MIN($B36:$B$36,QP103,QP104,QP102,QP101))/3</f>
        <v>565.58666666666659</v>
      </c>
      <c r="QQ112" s="25">
        <f>+(SUM($B36:$B$36,QQ103,QQ104,QQ102,QQ101)-MAX($B36:$B$36,QQ103,QQ104,QQ102,QQ101)-MIN($B36:$B$36,QQ103,QQ104,QQ102,QQ101))/3</f>
        <v>605.75233333333324</v>
      </c>
      <c r="QR112" s="25">
        <f>+(SUM($B36:$B$36,QR103,QR104,QR102,QR101)-MAX($B36:$B$36,QR103,QR104,QR102,QR101)-MIN($B36:$B$36,QR103,QR104,QR102,QR101))/3</f>
        <v>542.62</v>
      </c>
      <c r="QS112" s="25">
        <f>+(SUM($B36:$B$36,QS103,QS104,QS102,QS101)-MAX($B36:$B$36,QS103,QS104,QS102,QS101)-MIN($B36:$B$36,QS103,QS104,QS102,QS101))/3</f>
        <v>525.88866666666672</v>
      </c>
      <c r="QT112" s="25">
        <f>+(SUM($B36:$B$36,QT103,QT104,QT102,QT101)-MAX($B36:$B$36,QT103,QT104,QT102,QT101)-MIN($B36:$B$36,QT103,QT104,QT102,QT101))/3</f>
        <v>556.89199999999994</v>
      </c>
      <c r="QU112" s="25">
        <f>+(SUM($B36:$B$36,QU103,QU104,QU102,QU101)-MAX($B36:$B$36,QU103,QU104,QU102,QU101)-MIN($B36:$B$36,QU103,QU104,QU102,QU101))/3</f>
        <v>597.03000000000009</v>
      </c>
      <c r="QV112" s="25">
        <f>+(SUM($B36:$B$36,QV103,QV104,QV102,QV101)-MAX($B36:$B$36,QV103,QV104,QV102,QV101)-MIN($B36:$B$36,QV103,QV104,QV102,QV101))/3</f>
        <v>571.40333333333331</v>
      </c>
      <c r="QW112" s="25">
        <f>+(SUM($B36:$B$36,QW103,QW104,QW102,QW101)-MAX($B36:$B$36,QW103,QW104,QW102,QW101)-MIN($B36:$B$36,QW103,QW104,QW102,QW101))/3</f>
        <v>587.20733333333339</v>
      </c>
      <c r="QX112" s="25">
        <f>+(SUM($B36:$B$36,QX103,QX104,QX102,QX101)-MAX($B36:$B$36,QX103,QX104,QX102,QX101)-MIN($B36:$B$36,QX103,QX104,QX102,QX101))/3</f>
        <v>565.97666666666657</v>
      </c>
      <c r="QY112" s="25">
        <f>+(SUM($B36:$B$36,QY103,QY104,QY102,QY101)-MAX($B36:$B$36,QY103,QY104,QY102,QY101)-MIN($B36:$B$36,QY103,QY104,QY102,QY101))/3</f>
        <v>541.01666666666654</v>
      </c>
      <c r="QZ112" s="25">
        <f>+(SUM($B36:$B$36,QZ103,QZ104,QZ102,QZ101)-MAX($B36:$B$36,QZ103,QZ104,QZ102,QZ101)-MIN($B36:$B$36,QZ103,QZ104,QZ102,QZ101))/3</f>
        <v>581.35266666666666</v>
      </c>
      <c r="RA112" s="25">
        <f>+(SUM($B36:$B$36,RA103,RA104,RA102,RA101)-MAX($B36:$B$36,RA103,RA104,RA102,RA101)-MIN($B36:$B$36,RA103,RA104,RA102,RA101))/3</f>
        <v>573.53466666666657</v>
      </c>
      <c r="RB112" s="25">
        <f>+(SUM($B36:$B$36,RB103,RB104,RB102,RB101)-MAX($B36:$B$36,RB103,RB104,RB102,RB101)-MIN($B36:$B$36,RB103,RB104,RB102,RB101))/3</f>
        <v>589.64366666666672</v>
      </c>
      <c r="RC112" s="25">
        <f>+(SUM($B36:$B$36,RC103,RC104,RC102,RC101)-MAX($B36:$B$36,RC103,RC104,RC102,RC101)-MIN($B36:$B$36,RC103,RC104,RC102,RC101))/3</f>
        <v>564.03633333333335</v>
      </c>
      <c r="RD112" s="25">
        <f>+(SUM($B36:$B$36,RD103,RD104,RD102,RD101)-MAX($B36:$B$36,RD103,RD104,RD102,RD101)-MIN($B36:$B$36,RD103,RD104,RD102,RD101))/3</f>
        <v>549.95666666666659</v>
      </c>
      <c r="RE112" s="25">
        <f>+(SUM($B36:$B$36,RE103,RE104,RE102,RE101)-MAX($B36:$B$36,RE103,RE104,RE102,RE101)-MIN($B36:$B$36,RE103,RE104,RE102,RE101))/3</f>
        <v>552.85666666666668</v>
      </c>
      <c r="RF112" s="25">
        <f>+(SUM($B36:$B$36,RF103,RF104,RF102,RF101)-MAX($B36:$B$36,RF103,RF104,RF102,RF101)-MIN($B36:$B$36,RF103,RF104,RF102,RF101))/3</f>
        <v>586.11599999999987</v>
      </c>
      <c r="RG112" s="25">
        <f>+(SUM($B36:$B$36,RG103,RG104,RG102,RG101)-MAX($B36:$B$36,RG103,RG104,RG102,RG101)-MIN($B36:$B$36,RG103,RG104,RG102,RG101))/3</f>
        <v>595.54066666666665</v>
      </c>
      <c r="RH112" s="25">
        <f>+(SUM($B36:$B$36,RH103,RH104,RH102,RH101)-MAX($B36:$B$36,RH103,RH104,RH102,RH101)-MIN($B36:$B$36,RH103,RH104,RH102,RH101))/3</f>
        <v>592.37</v>
      </c>
      <c r="RI112" s="25">
        <f>+(SUM($B36:$B$36,RI103,RI104,RI102,RI101)-MAX($B36:$B$36,RI103,RI104,RI102,RI101)-MIN($B36:$B$36,RI103,RI104,RI102,RI101))/3</f>
        <v>575.79666666666662</v>
      </c>
      <c r="RJ112" s="25">
        <f>+(SUM($B36:$B$36,RJ103,RJ104,RJ102,RJ101)-MAX($B36:$B$36,RJ103,RJ104,RJ102,RJ101)-MIN($B36:$B$36,RJ103,RJ104,RJ102,RJ101))/3</f>
        <v>599.50266666666676</v>
      </c>
      <c r="RK112" s="25">
        <f>+(SUM($B36:$B$36,RK103,RK104,RK102,RK101)-MAX($B36:$B$36,RK103,RK104,RK102,RK101)-MIN($B36:$B$36,RK103,RK104,RK102,RK101))/3</f>
        <v>547.18333333333328</v>
      </c>
      <c r="RL112" s="25">
        <f>+(SUM($B36:$B$36,RL103,RL104,RL102,RL101)-MAX($B36:$B$36,RL103,RL104,RL102,RL101)-MIN($B36:$B$36,RL103,RL104,RL102,RL101))/3</f>
        <v>579.03333333333342</v>
      </c>
      <c r="RM112" s="25">
        <f>+(SUM($B36:$B$36,RM103,RM104,RM102,RM101)-MAX($B36:$B$36,RM103,RM104,RM102,RM101)-MIN($B36:$B$36,RM103,RM104,RM102,RM101))/3</f>
        <v>531.87766666666676</v>
      </c>
      <c r="RN112" s="25">
        <f>+(SUM($B36:$B$36,RN103,RN104,RN102,RN101)-MAX($B36:$B$36,RN103,RN104,RN102,RN101)-MIN($B36:$B$36,RN103,RN104,RN102,RN101))/3</f>
        <v>542.74333333333345</v>
      </c>
      <c r="RO112" s="25">
        <f>+(SUM($B36:$B$36,RO103,RO104,RO102,RO101)-MAX($B36:$B$36,RO103,RO104,RO102,RO101)-MIN($B36:$B$36,RO103,RO104,RO102,RO101))/3</f>
        <v>601.42000000000007</v>
      </c>
      <c r="RP112" s="25">
        <f>+(SUM($B36:$B$36,RP103,RP104,RP102,RP101)-MAX($B36:$B$36,RP103,RP104,RP102,RP101)-MIN($B36:$B$36,RP103,RP104,RP102,RP101))/3</f>
        <v>597.42433333333338</v>
      </c>
      <c r="RQ112" s="25">
        <f>+(SUM($B36:$B$36,RQ103,RQ104,RQ102,RQ101)-MAX($B36:$B$36,RQ103,RQ104,RQ102,RQ101)-MIN($B36:$B$36,RQ103,RQ104,RQ102,RQ101))/3</f>
        <v>608.0333333333333</v>
      </c>
      <c r="RR112" s="25">
        <f>+(SUM($B36:$B$36,RR103,RR104,RR102,RR101)-MAX($B36:$B$36,RR103,RR104,RR102,RR101)-MIN($B36:$B$36,RR103,RR104,RR102,RR101))/3</f>
        <v>558.16</v>
      </c>
      <c r="RS112" s="25">
        <f>+(SUM($B36:$B$36,RS103,RS104,RS102,RS101)-MAX($B36:$B$36,RS103,RS104,RS102,RS101)-MIN($B36:$B$36,RS103,RS104,RS102,RS101))/3</f>
        <v>566.0716666666666</v>
      </c>
      <c r="RT112" s="25">
        <f>+(SUM($B36:$B$36,RT103,RT104,RT102,RT101)-MAX($B36:$B$36,RT103,RT104,RT102,RT101)-MIN($B36:$B$36,RT103,RT104,RT102,RT101))/3</f>
        <v>564.82000000000005</v>
      </c>
      <c r="RU112" s="25">
        <f>+(SUM($B36:$B$36,RU103,RU104,RU102,RU101)-MAX($B36:$B$36,RU103,RU104,RU102,RU101)-MIN($B36:$B$36,RU103,RU104,RU102,RU101))/3</f>
        <v>553.47333333333324</v>
      </c>
      <c r="RV112" s="25">
        <f>+(SUM($B36:$B$36,RV103,RV104,RV102,RV101)-MAX($B36:$B$36,RV103,RV104,RV102,RV101)-MIN($B36:$B$36,RV103,RV104,RV102,RV101))/3</f>
        <v>571.19566666666663</v>
      </c>
      <c r="RW112" s="25">
        <f>+(SUM($B36:$B$36,RW103,RW104,RW102,RW101)-MAX($B36:$B$36,RW103,RW104,RW102,RW101)-MIN($B36:$B$36,RW103,RW104,RW102,RW101))/3</f>
        <v>545.45666666666659</v>
      </c>
      <c r="RX112" s="25">
        <f>+(SUM($B36:$B$36,RX103,RX104,RX102,RX101)-MAX($B36:$B$36,RX103,RX104,RX102,RX101)-MIN($B36:$B$36,RX103,RX104,RX102,RX101))/3</f>
        <v>589.02999999999986</v>
      </c>
      <c r="RY112" s="25">
        <f>+(SUM($B36:$B$36,RY103,RY104,RY102,RY101)-MAX($B36:$B$36,RY103,RY104,RY102,RY101)-MIN($B36:$B$36,RY103,RY104,RY102,RY101))/3</f>
        <v>584.31566666666652</v>
      </c>
      <c r="RZ112" s="25">
        <f>+(SUM($B36:$B$36,RZ103,RZ104,RZ102,RZ101)-MAX($B36:$B$36,RZ103,RZ104,RZ102,RZ101)-MIN($B36:$B$36,RZ103,RZ104,RZ102,RZ101))/3</f>
        <v>597.37166666666678</v>
      </c>
      <c r="SA112" s="25">
        <f>+(SUM($B36:$B$36,SA103,SA104,SA102,SA101)-MAX($B36:$B$36,SA103,SA104,SA102,SA101)-MIN($B36:$B$36,SA103,SA104,SA102,SA101))/3</f>
        <v>566.69999999999993</v>
      </c>
      <c r="SB112" s="25">
        <f>+(SUM($B36:$B$36,SB103,SB104,SB102,SB101)-MAX($B36:$B$36,SB103,SB104,SB102,SB101)-MIN($B36:$B$36,SB103,SB104,SB102,SB101))/3</f>
        <v>543.52733333333333</v>
      </c>
      <c r="SC112" s="25">
        <f>+(SUM($B36:$B$36,SC103,SC104,SC102,SC101)-MAX($B36:$B$36,SC103,SC104,SC102,SC101)-MIN($B36:$B$36,SC103,SC104,SC102,SC101))/3</f>
        <v>582.60600000000011</v>
      </c>
      <c r="SD112" s="25">
        <f>+(SUM($B36:$B$36,SD103,SD104,SD102,SD101)-MAX($B36:$B$36,SD103,SD104,SD102,SD101)-MIN($B36:$B$36,SD103,SD104,SD102,SD101))/3</f>
        <v>529.91666666666663</v>
      </c>
      <c r="SE112" s="25">
        <f>+(SUM($B36:$B$36,SE103,SE104,SE102,SE101)-MAX($B36:$B$36,SE103,SE104,SE102,SE101)-MIN($B36:$B$36,SE103,SE104,SE102,SE101))/3</f>
        <v>600.83333333333326</v>
      </c>
      <c r="SF112" s="25">
        <f>+(SUM($B36:$B$36,SF103,SF104,SF102,SF101)-MAX($B36:$B$36,SF103,SF104,SF102,SF101)-MIN($B36:$B$36,SF103,SF104,SF102,SF101))/3</f>
        <v>590.03800000000001</v>
      </c>
      <c r="SG112" s="25">
        <f>+(SUM($B36:$B$36,SG103,SG104,SG102,SG101)-MAX($B36:$B$36,SG103,SG104,SG102,SG101)-MIN($B36:$B$36,SG103,SG104,SG102,SG101))/3</f>
        <v>571.12</v>
      </c>
    </row>
    <row r="113" spans="1:501" ht="13.5" customHeight="1"/>
    <row r="114" spans="1:501" ht="13.5" customHeight="1">
      <c r="A114" t="s">
        <v>610</v>
      </c>
      <c r="D114" s="25">
        <f>+'simulations corn farm1'!$Q$64</f>
        <v>1.95</v>
      </c>
    </row>
    <row r="115" spans="1:501" ht="13.5" customHeight="1">
      <c r="A115">
        <v>2014</v>
      </c>
      <c r="B115">
        <f>+MAX($D$114,B72)*B87</f>
        <v>292.5</v>
      </c>
      <c r="C115">
        <f t="shared" ref="C115:BN116" si="76">+MAX($D$114,C72)*C87</f>
        <v>784.50000000000011</v>
      </c>
      <c r="D115">
        <f t="shared" si="76"/>
        <v>454.49999999999994</v>
      </c>
      <c r="E115">
        <f t="shared" si="76"/>
        <v>517.5</v>
      </c>
      <c r="F115">
        <f t="shared" si="76"/>
        <v>438</v>
      </c>
      <c r="G115">
        <f t="shared" si="76"/>
        <v>498</v>
      </c>
      <c r="H115">
        <f t="shared" si="76"/>
        <v>592.5</v>
      </c>
      <c r="I115">
        <f t="shared" si="76"/>
        <v>583.5</v>
      </c>
      <c r="J115">
        <f t="shared" si="76"/>
        <v>391.5</v>
      </c>
      <c r="K115">
        <f t="shared" si="76"/>
        <v>444</v>
      </c>
      <c r="L115">
        <f t="shared" si="76"/>
        <v>657</v>
      </c>
      <c r="M115">
        <f t="shared" si="76"/>
        <v>360</v>
      </c>
      <c r="N115">
        <f t="shared" si="76"/>
        <v>634.50000000000011</v>
      </c>
      <c r="O115">
        <f t="shared" si="76"/>
        <v>555</v>
      </c>
      <c r="P115">
        <f t="shared" si="76"/>
        <v>488.99999999999994</v>
      </c>
      <c r="Q115">
        <f t="shared" si="76"/>
        <v>583.5</v>
      </c>
      <c r="R115">
        <f t="shared" si="76"/>
        <v>526.5</v>
      </c>
      <c r="S115">
        <f t="shared" si="76"/>
        <v>775.5</v>
      </c>
      <c r="T115">
        <f t="shared" si="76"/>
        <v>477</v>
      </c>
      <c r="U115">
        <f t="shared" si="76"/>
        <v>606</v>
      </c>
      <c r="V115">
        <f t="shared" si="76"/>
        <v>750</v>
      </c>
      <c r="W115">
        <f t="shared" si="76"/>
        <v>319.5</v>
      </c>
      <c r="X115">
        <f t="shared" si="76"/>
        <v>292.5</v>
      </c>
      <c r="Y115">
        <f t="shared" si="76"/>
        <v>438</v>
      </c>
      <c r="Z115">
        <f t="shared" si="76"/>
        <v>483.00000000000006</v>
      </c>
      <c r="AA115">
        <f t="shared" si="76"/>
        <v>654</v>
      </c>
      <c r="AB115">
        <f t="shared" si="76"/>
        <v>405</v>
      </c>
      <c r="AC115">
        <f t="shared" si="76"/>
        <v>612</v>
      </c>
      <c r="AD115">
        <f t="shared" si="76"/>
        <v>642</v>
      </c>
      <c r="AE115">
        <f t="shared" si="76"/>
        <v>579</v>
      </c>
      <c r="AF115">
        <f t="shared" si="76"/>
        <v>1023</v>
      </c>
      <c r="AG115">
        <f t="shared" si="76"/>
        <v>364.5</v>
      </c>
      <c r="AH115">
        <f t="shared" si="76"/>
        <v>793.5</v>
      </c>
      <c r="AI115">
        <f t="shared" si="76"/>
        <v>416.99999999999994</v>
      </c>
      <c r="AJ115">
        <f t="shared" si="76"/>
        <v>502.5</v>
      </c>
      <c r="AK115">
        <f t="shared" si="76"/>
        <v>610.5</v>
      </c>
      <c r="AL115">
        <f t="shared" si="76"/>
        <v>328.5</v>
      </c>
      <c r="AM115">
        <f t="shared" si="76"/>
        <v>453</v>
      </c>
      <c r="AN115">
        <f t="shared" si="76"/>
        <v>532.5</v>
      </c>
      <c r="AO115">
        <f t="shared" si="76"/>
        <v>802.5</v>
      </c>
      <c r="AP115">
        <f t="shared" si="76"/>
        <v>564</v>
      </c>
      <c r="AQ115">
        <f t="shared" si="76"/>
        <v>827.99999999999989</v>
      </c>
      <c r="AR115">
        <f t="shared" si="76"/>
        <v>661.5</v>
      </c>
      <c r="AS115">
        <f t="shared" si="76"/>
        <v>550.5</v>
      </c>
      <c r="AT115">
        <f t="shared" si="76"/>
        <v>546</v>
      </c>
      <c r="AU115">
        <f t="shared" si="76"/>
        <v>547.5</v>
      </c>
      <c r="AV115">
        <f t="shared" si="76"/>
        <v>873</v>
      </c>
      <c r="AW115">
        <f t="shared" si="76"/>
        <v>588</v>
      </c>
      <c r="AX115">
        <f t="shared" si="76"/>
        <v>562.5</v>
      </c>
      <c r="AY115">
        <f t="shared" si="76"/>
        <v>649.5</v>
      </c>
      <c r="AZ115">
        <f t="shared" si="76"/>
        <v>550.5</v>
      </c>
      <c r="BA115">
        <f t="shared" si="76"/>
        <v>918</v>
      </c>
      <c r="BB115">
        <f t="shared" si="76"/>
        <v>598.5</v>
      </c>
      <c r="BC115">
        <f t="shared" si="76"/>
        <v>588</v>
      </c>
      <c r="BD115">
        <f t="shared" si="76"/>
        <v>292.5</v>
      </c>
      <c r="BE115">
        <f t="shared" si="76"/>
        <v>397.5</v>
      </c>
      <c r="BF115">
        <f t="shared" si="76"/>
        <v>423</v>
      </c>
      <c r="BG115">
        <f t="shared" si="76"/>
        <v>750</v>
      </c>
      <c r="BH115">
        <f t="shared" si="76"/>
        <v>463.5</v>
      </c>
      <c r="BI115">
        <f t="shared" si="76"/>
        <v>553.5</v>
      </c>
      <c r="BJ115">
        <f t="shared" si="76"/>
        <v>394.5</v>
      </c>
      <c r="BK115">
        <f t="shared" si="76"/>
        <v>612</v>
      </c>
      <c r="BL115">
        <f t="shared" si="76"/>
        <v>813</v>
      </c>
      <c r="BM115">
        <f t="shared" si="76"/>
        <v>427.5</v>
      </c>
      <c r="BN115">
        <f t="shared" si="76"/>
        <v>790.49999999999989</v>
      </c>
      <c r="BO115">
        <f t="shared" ref="BO115:DZ118" si="77">+MAX($D$114,BO72)*BO87</f>
        <v>522</v>
      </c>
      <c r="BP115">
        <f t="shared" si="77"/>
        <v>427.5</v>
      </c>
      <c r="BQ115">
        <f t="shared" si="77"/>
        <v>742.5</v>
      </c>
      <c r="BR115">
        <f t="shared" si="77"/>
        <v>502.5</v>
      </c>
      <c r="BS115">
        <f t="shared" si="77"/>
        <v>553.5</v>
      </c>
      <c r="BT115">
        <f t="shared" si="77"/>
        <v>604.5</v>
      </c>
      <c r="BU115">
        <f t="shared" si="77"/>
        <v>442.5</v>
      </c>
      <c r="BV115">
        <f t="shared" si="77"/>
        <v>450</v>
      </c>
      <c r="BW115">
        <f t="shared" si="77"/>
        <v>804</v>
      </c>
      <c r="BX115">
        <f t="shared" si="77"/>
        <v>423</v>
      </c>
      <c r="BY115">
        <f t="shared" si="77"/>
        <v>491.99999999999994</v>
      </c>
      <c r="BZ115">
        <f t="shared" si="77"/>
        <v>562.5</v>
      </c>
      <c r="CA115">
        <f t="shared" si="77"/>
        <v>691.5</v>
      </c>
      <c r="CB115">
        <f t="shared" si="77"/>
        <v>663</v>
      </c>
      <c r="CC115">
        <f t="shared" si="77"/>
        <v>372</v>
      </c>
      <c r="CD115">
        <f t="shared" si="77"/>
        <v>442.5</v>
      </c>
      <c r="CE115">
        <f t="shared" si="77"/>
        <v>775.5</v>
      </c>
      <c r="CF115">
        <f t="shared" si="77"/>
        <v>369</v>
      </c>
      <c r="CG115">
        <f t="shared" si="77"/>
        <v>547.5</v>
      </c>
      <c r="CH115">
        <f t="shared" si="77"/>
        <v>588</v>
      </c>
      <c r="CI115">
        <f t="shared" si="77"/>
        <v>488.99999999999994</v>
      </c>
      <c r="CJ115">
        <f t="shared" si="77"/>
        <v>643.5</v>
      </c>
      <c r="CK115">
        <f t="shared" si="77"/>
        <v>639</v>
      </c>
      <c r="CL115">
        <f t="shared" si="77"/>
        <v>677.99999999999989</v>
      </c>
      <c r="CM115">
        <f t="shared" si="77"/>
        <v>763.5</v>
      </c>
      <c r="CN115">
        <f t="shared" si="77"/>
        <v>520.5</v>
      </c>
      <c r="CO115">
        <f t="shared" si="77"/>
        <v>586.5</v>
      </c>
      <c r="CP115">
        <f t="shared" si="77"/>
        <v>672.00000000000011</v>
      </c>
      <c r="CQ115">
        <f t="shared" si="77"/>
        <v>436.5</v>
      </c>
      <c r="CR115">
        <f t="shared" si="77"/>
        <v>369</v>
      </c>
      <c r="CS115">
        <f t="shared" si="77"/>
        <v>634.50000000000011</v>
      </c>
      <c r="CT115">
        <f t="shared" si="77"/>
        <v>531</v>
      </c>
      <c r="CU115">
        <f t="shared" si="77"/>
        <v>870</v>
      </c>
      <c r="CV115">
        <f t="shared" si="77"/>
        <v>577.5</v>
      </c>
      <c r="CW115">
        <f t="shared" si="77"/>
        <v>712.5</v>
      </c>
      <c r="CX115">
        <f t="shared" si="77"/>
        <v>625.5</v>
      </c>
      <c r="CY115">
        <f t="shared" si="77"/>
        <v>550.5</v>
      </c>
      <c r="CZ115">
        <f t="shared" si="77"/>
        <v>720</v>
      </c>
      <c r="DA115">
        <f t="shared" si="77"/>
        <v>507</v>
      </c>
      <c r="DB115">
        <f t="shared" si="77"/>
        <v>636</v>
      </c>
      <c r="DC115">
        <f t="shared" si="77"/>
        <v>432</v>
      </c>
      <c r="DD115">
        <f t="shared" si="77"/>
        <v>757.5</v>
      </c>
      <c r="DE115">
        <f t="shared" si="77"/>
        <v>717</v>
      </c>
      <c r="DF115">
        <f t="shared" si="77"/>
        <v>910.5</v>
      </c>
      <c r="DG115">
        <f t="shared" si="77"/>
        <v>631.5</v>
      </c>
      <c r="DH115">
        <f t="shared" si="77"/>
        <v>349.5</v>
      </c>
      <c r="DI115">
        <f t="shared" si="77"/>
        <v>630</v>
      </c>
      <c r="DJ115">
        <f t="shared" si="77"/>
        <v>426</v>
      </c>
      <c r="DK115">
        <f t="shared" si="77"/>
        <v>526.5</v>
      </c>
      <c r="DL115">
        <f t="shared" si="77"/>
        <v>469.5</v>
      </c>
      <c r="DM115">
        <f t="shared" si="77"/>
        <v>400.5</v>
      </c>
      <c r="DN115">
        <f t="shared" si="77"/>
        <v>681</v>
      </c>
      <c r="DO115">
        <f t="shared" si="77"/>
        <v>574.5</v>
      </c>
      <c r="DP115">
        <f t="shared" si="77"/>
        <v>504</v>
      </c>
      <c r="DQ115">
        <f t="shared" si="77"/>
        <v>508.5</v>
      </c>
      <c r="DR115">
        <f t="shared" si="77"/>
        <v>457.5</v>
      </c>
      <c r="DS115">
        <f t="shared" si="77"/>
        <v>798</v>
      </c>
      <c r="DT115">
        <f t="shared" si="77"/>
        <v>463.5</v>
      </c>
      <c r="DU115">
        <f t="shared" si="77"/>
        <v>762</v>
      </c>
      <c r="DV115">
        <f t="shared" si="77"/>
        <v>651</v>
      </c>
      <c r="DW115">
        <f t="shared" si="77"/>
        <v>712.5</v>
      </c>
      <c r="DX115">
        <f t="shared" si="77"/>
        <v>741.00000000000011</v>
      </c>
      <c r="DY115">
        <f t="shared" si="77"/>
        <v>435</v>
      </c>
      <c r="DZ115">
        <f t="shared" si="77"/>
        <v>483.00000000000006</v>
      </c>
      <c r="EA115">
        <f t="shared" ref="EA115:GL119" si="78">+MAX($D$114,EA72)*EA87</f>
        <v>526.5</v>
      </c>
      <c r="EB115">
        <f t="shared" si="78"/>
        <v>833.99999999999989</v>
      </c>
      <c r="EC115">
        <f t="shared" si="78"/>
        <v>670.5</v>
      </c>
      <c r="ED115">
        <f t="shared" si="78"/>
        <v>532.5</v>
      </c>
      <c r="EE115">
        <f t="shared" si="78"/>
        <v>513</v>
      </c>
      <c r="EF115">
        <f t="shared" si="78"/>
        <v>876</v>
      </c>
      <c r="EG115">
        <f t="shared" si="78"/>
        <v>504</v>
      </c>
      <c r="EH115">
        <f t="shared" si="78"/>
        <v>657</v>
      </c>
      <c r="EI115">
        <f t="shared" si="78"/>
        <v>312</v>
      </c>
      <c r="EJ115">
        <f t="shared" si="78"/>
        <v>526.5</v>
      </c>
      <c r="EK115">
        <f t="shared" si="78"/>
        <v>681</v>
      </c>
      <c r="EL115">
        <f t="shared" si="78"/>
        <v>732</v>
      </c>
      <c r="EM115">
        <f t="shared" si="78"/>
        <v>381</v>
      </c>
      <c r="EN115">
        <f t="shared" si="78"/>
        <v>523.5</v>
      </c>
      <c r="EO115">
        <f t="shared" si="78"/>
        <v>849</v>
      </c>
      <c r="EP115">
        <f t="shared" si="78"/>
        <v>547.5</v>
      </c>
      <c r="EQ115">
        <f t="shared" si="78"/>
        <v>553.5</v>
      </c>
      <c r="ER115">
        <f t="shared" si="78"/>
        <v>721.49999999999989</v>
      </c>
      <c r="ES115">
        <f t="shared" si="78"/>
        <v>544.5</v>
      </c>
      <c r="ET115">
        <f t="shared" si="78"/>
        <v>394.5</v>
      </c>
      <c r="EU115">
        <f t="shared" si="78"/>
        <v>478.5</v>
      </c>
      <c r="EV115">
        <f t="shared" si="78"/>
        <v>510</v>
      </c>
      <c r="EW115">
        <f t="shared" si="78"/>
        <v>604.5</v>
      </c>
      <c r="EX115">
        <f t="shared" si="78"/>
        <v>391.5</v>
      </c>
      <c r="EY115">
        <f t="shared" si="78"/>
        <v>522</v>
      </c>
      <c r="EZ115">
        <f t="shared" si="78"/>
        <v>430.5</v>
      </c>
      <c r="FA115">
        <f t="shared" si="78"/>
        <v>1026</v>
      </c>
      <c r="FB115">
        <f t="shared" si="78"/>
        <v>292.5</v>
      </c>
      <c r="FC115">
        <f t="shared" si="78"/>
        <v>796.49999999999989</v>
      </c>
      <c r="FD115">
        <f t="shared" si="78"/>
        <v>745.5</v>
      </c>
      <c r="FE115">
        <f t="shared" si="78"/>
        <v>491.99999999999994</v>
      </c>
      <c r="FF115">
        <f t="shared" si="78"/>
        <v>697.5</v>
      </c>
      <c r="FG115">
        <f t="shared" si="78"/>
        <v>625.5</v>
      </c>
      <c r="FH115">
        <f t="shared" si="78"/>
        <v>559.5</v>
      </c>
      <c r="FI115">
        <f t="shared" si="78"/>
        <v>537</v>
      </c>
      <c r="FJ115">
        <f t="shared" si="78"/>
        <v>292.5</v>
      </c>
      <c r="FK115">
        <f t="shared" si="78"/>
        <v>400.5</v>
      </c>
      <c r="FL115">
        <f t="shared" si="78"/>
        <v>894</v>
      </c>
      <c r="FM115">
        <f t="shared" si="78"/>
        <v>432</v>
      </c>
      <c r="FN115">
        <f t="shared" si="78"/>
        <v>601.5</v>
      </c>
      <c r="FO115">
        <f t="shared" si="78"/>
        <v>292.5</v>
      </c>
      <c r="FP115">
        <f t="shared" si="78"/>
        <v>822.00000000000011</v>
      </c>
      <c r="FQ115">
        <f t="shared" si="78"/>
        <v>537</v>
      </c>
      <c r="FR115">
        <f t="shared" si="78"/>
        <v>412.5</v>
      </c>
      <c r="FS115">
        <f t="shared" si="78"/>
        <v>712.5</v>
      </c>
      <c r="FT115">
        <f t="shared" si="78"/>
        <v>538.5</v>
      </c>
      <c r="FU115">
        <f t="shared" si="78"/>
        <v>571.5</v>
      </c>
      <c r="FV115">
        <f t="shared" si="78"/>
        <v>579</v>
      </c>
      <c r="FW115">
        <f t="shared" si="78"/>
        <v>616.5</v>
      </c>
      <c r="FX115">
        <f t="shared" si="78"/>
        <v>474</v>
      </c>
      <c r="FY115">
        <f t="shared" si="78"/>
        <v>562.5</v>
      </c>
      <c r="FZ115">
        <f t="shared" si="78"/>
        <v>519</v>
      </c>
      <c r="GA115">
        <f t="shared" si="78"/>
        <v>528</v>
      </c>
      <c r="GB115">
        <f t="shared" si="78"/>
        <v>498</v>
      </c>
      <c r="GC115">
        <f t="shared" si="78"/>
        <v>292.5</v>
      </c>
      <c r="GD115">
        <f t="shared" si="78"/>
        <v>498</v>
      </c>
      <c r="GE115">
        <f t="shared" si="78"/>
        <v>334.5</v>
      </c>
      <c r="GF115">
        <f t="shared" si="78"/>
        <v>435</v>
      </c>
      <c r="GG115">
        <f t="shared" si="78"/>
        <v>727.5</v>
      </c>
      <c r="GH115">
        <f t="shared" si="78"/>
        <v>544.5</v>
      </c>
      <c r="GI115">
        <f t="shared" si="78"/>
        <v>604.5</v>
      </c>
      <c r="GJ115">
        <f t="shared" si="78"/>
        <v>721.49999999999989</v>
      </c>
      <c r="GK115">
        <f t="shared" si="78"/>
        <v>651</v>
      </c>
      <c r="GL115">
        <f t="shared" si="78"/>
        <v>607.5</v>
      </c>
      <c r="GM115">
        <f t="shared" ref="GM115:IX118" si="79">+MAX($D$114,GM72)*GM87</f>
        <v>744</v>
      </c>
      <c r="GN115">
        <f t="shared" si="79"/>
        <v>315</v>
      </c>
      <c r="GO115">
        <f t="shared" si="79"/>
        <v>430.5</v>
      </c>
      <c r="GP115">
        <f t="shared" si="79"/>
        <v>592.5</v>
      </c>
      <c r="GQ115">
        <f t="shared" si="79"/>
        <v>547.5</v>
      </c>
      <c r="GR115">
        <f t="shared" si="79"/>
        <v>295.5</v>
      </c>
      <c r="GS115">
        <f t="shared" si="79"/>
        <v>772.5</v>
      </c>
      <c r="GT115">
        <f t="shared" si="79"/>
        <v>879</v>
      </c>
      <c r="GU115">
        <f t="shared" si="79"/>
        <v>292.5</v>
      </c>
      <c r="GV115">
        <f t="shared" si="79"/>
        <v>477</v>
      </c>
      <c r="GW115">
        <f t="shared" si="79"/>
        <v>613.5</v>
      </c>
      <c r="GX115">
        <f t="shared" si="79"/>
        <v>639</v>
      </c>
      <c r="GY115">
        <f t="shared" si="79"/>
        <v>528</v>
      </c>
      <c r="GZ115">
        <f t="shared" si="79"/>
        <v>292.5</v>
      </c>
      <c r="HA115">
        <f t="shared" si="79"/>
        <v>382.5</v>
      </c>
      <c r="HB115">
        <f t="shared" si="79"/>
        <v>483.00000000000006</v>
      </c>
      <c r="HC115">
        <f t="shared" si="79"/>
        <v>639</v>
      </c>
      <c r="HD115">
        <f t="shared" si="79"/>
        <v>640.49999999999989</v>
      </c>
      <c r="HE115">
        <f t="shared" si="79"/>
        <v>723</v>
      </c>
      <c r="HF115">
        <f t="shared" si="79"/>
        <v>481.5</v>
      </c>
      <c r="HG115">
        <f t="shared" si="79"/>
        <v>571.5</v>
      </c>
      <c r="HH115">
        <f t="shared" si="79"/>
        <v>292.5</v>
      </c>
      <c r="HI115">
        <f t="shared" si="79"/>
        <v>292.5</v>
      </c>
      <c r="HJ115">
        <f t="shared" si="79"/>
        <v>465</v>
      </c>
      <c r="HK115">
        <f t="shared" si="79"/>
        <v>732</v>
      </c>
      <c r="HL115">
        <f t="shared" si="79"/>
        <v>855</v>
      </c>
      <c r="HM115">
        <f t="shared" si="79"/>
        <v>403.5</v>
      </c>
      <c r="HN115">
        <f t="shared" si="79"/>
        <v>874.5</v>
      </c>
      <c r="HO115">
        <f t="shared" si="79"/>
        <v>735</v>
      </c>
      <c r="HP115">
        <f t="shared" si="79"/>
        <v>634.50000000000011</v>
      </c>
      <c r="HQ115">
        <f t="shared" si="79"/>
        <v>364.5</v>
      </c>
      <c r="HR115">
        <f t="shared" si="79"/>
        <v>705</v>
      </c>
      <c r="HS115">
        <f t="shared" si="79"/>
        <v>550.5</v>
      </c>
      <c r="HT115">
        <f t="shared" si="79"/>
        <v>292.5</v>
      </c>
      <c r="HU115">
        <f t="shared" si="79"/>
        <v>715.49999999999989</v>
      </c>
      <c r="HV115">
        <f t="shared" si="79"/>
        <v>517.5</v>
      </c>
      <c r="HW115">
        <f t="shared" si="79"/>
        <v>771</v>
      </c>
      <c r="HX115">
        <f t="shared" si="79"/>
        <v>537</v>
      </c>
      <c r="HY115">
        <f t="shared" si="79"/>
        <v>582</v>
      </c>
      <c r="HZ115">
        <f t="shared" si="79"/>
        <v>709.50000000000011</v>
      </c>
      <c r="IA115">
        <f t="shared" si="79"/>
        <v>409.5</v>
      </c>
      <c r="IB115">
        <f t="shared" si="79"/>
        <v>913.5</v>
      </c>
      <c r="IC115">
        <f t="shared" si="79"/>
        <v>651</v>
      </c>
      <c r="ID115">
        <f t="shared" si="79"/>
        <v>462</v>
      </c>
      <c r="IE115">
        <f t="shared" si="79"/>
        <v>432</v>
      </c>
      <c r="IF115">
        <f t="shared" si="79"/>
        <v>364.5</v>
      </c>
      <c r="IG115">
        <f t="shared" si="79"/>
        <v>507</v>
      </c>
      <c r="IH115">
        <f t="shared" si="79"/>
        <v>292.5</v>
      </c>
      <c r="II115">
        <f t="shared" si="79"/>
        <v>651</v>
      </c>
      <c r="IJ115">
        <f t="shared" si="79"/>
        <v>760.5</v>
      </c>
      <c r="IK115">
        <f t="shared" si="79"/>
        <v>594</v>
      </c>
      <c r="IL115">
        <f t="shared" si="79"/>
        <v>543</v>
      </c>
      <c r="IM115">
        <f t="shared" si="79"/>
        <v>328.5</v>
      </c>
      <c r="IN115">
        <f t="shared" si="79"/>
        <v>460.5</v>
      </c>
      <c r="IO115">
        <f t="shared" si="79"/>
        <v>463.5</v>
      </c>
      <c r="IP115">
        <f t="shared" si="79"/>
        <v>612</v>
      </c>
      <c r="IQ115">
        <f t="shared" si="79"/>
        <v>391.5</v>
      </c>
      <c r="IR115">
        <f t="shared" si="79"/>
        <v>673.5</v>
      </c>
      <c r="IS115">
        <f t="shared" si="79"/>
        <v>819</v>
      </c>
      <c r="IT115">
        <f t="shared" si="79"/>
        <v>426</v>
      </c>
      <c r="IU115">
        <f t="shared" si="79"/>
        <v>513</v>
      </c>
      <c r="IV115">
        <f t="shared" si="79"/>
        <v>544.5</v>
      </c>
      <c r="IW115">
        <f t="shared" si="79"/>
        <v>384</v>
      </c>
      <c r="IX115">
        <f t="shared" si="79"/>
        <v>752.99999999999989</v>
      </c>
      <c r="IY115">
        <f t="shared" ref="IY115:LJ119" si="80">+MAX($D$114,IY72)*IY87</f>
        <v>439.5</v>
      </c>
      <c r="IZ115">
        <f t="shared" si="80"/>
        <v>543</v>
      </c>
      <c r="JA115">
        <f t="shared" si="80"/>
        <v>675</v>
      </c>
      <c r="JB115">
        <f t="shared" si="80"/>
        <v>547.5</v>
      </c>
      <c r="JC115">
        <f t="shared" si="80"/>
        <v>648</v>
      </c>
      <c r="JD115">
        <f t="shared" si="80"/>
        <v>646.49999999999989</v>
      </c>
      <c r="JE115">
        <f t="shared" si="80"/>
        <v>465</v>
      </c>
      <c r="JF115">
        <f t="shared" si="80"/>
        <v>634.50000000000011</v>
      </c>
      <c r="JG115">
        <f t="shared" si="80"/>
        <v>726</v>
      </c>
      <c r="JH115">
        <f t="shared" si="80"/>
        <v>385.5</v>
      </c>
      <c r="JI115">
        <f t="shared" si="80"/>
        <v>591</v>
      </c>
      <c r="JJ115">
        <f t="shared" si="80"/>
        <v>555</v>
      </c>
      <c r="JK115">
        <f t="shared" si="80"/>
        <v>466.5</v>
      </c>
      <c r="JL115">
        <f t="shared" si="80"/>
        <v>688.5</v>
      </c>
      <c r="JM115">
        <f t="shared" si="80"/>
        <v>321</v>
      </c>
      <c r="JN115">
        <f t="shared" si="80"/>
        <v>496.5</v>
      </c>
      <c r="JO115">
        <f t="shared" si="80"/>
        <v>370.50000000000006</v>
      </c>
      <c r="JP115">
        <f t="shared" si="80"/>
        <v>477</v>
      </c>
      <c r="JQ115">
        <f t="shared" si="80"/>
        <v>513</v>
      </c>
      <c r="JR115">
        <f t="shared" si="80"/>
        <v>516</v>
      </c>
      <c r="JS115">
        <f t="shared" si="80"/>
        <v>394.5</v>
      </c>
      <c r="JT115">
        <f t="shared" si="80"/>
        <v>405</v>
      </c>
      <c r="JU115">
        <f t="shared" si="80"/>
        <v>508.5</v>
      </c>
      <c r="JV115">
        <f t="shared" si="80"/>
        <v>612</v>
      </c>
      <c r="JW115">
        <f t="shared" si="80"/>
        <v>514.5</v>
      </c>
      <c r="JX115">
        <f t="shared" si="80"/>
        <v>612</v>
      </c>
      <c r="JY115">
        <f t="shared" si="80"/>
        <v>763.5</v>
      </c>
      <c r="JZ115">
        <f t="shared" si="80"/>
        <v>667.5</v>
      </c>
      <c r="KA115">
        <f t="shared" si="80"/>
        <v>625.5</v>
      </c>
      <c r="KB115">
        <f t="shared" si="80"/>
        <v>513</v>
      </c>
      <c r="KC115">
        <f t="shared" si="80"/>
        <v>579</v>
      </c>
      <c r="KD115">
        <f t="shared" si="80"/>
        <v>640.49999999999989</v>
      </c>
      <c r="KE115">
        <f t="shared" si="80"/>
        <v>346.5</v>
      </c>
      <c r="KF115">
        <f t="shared" si="80"/>
        <v>451.49999999999994</v>
      </c>
      <c r="KG115">
        <f t="shared" si="80"/>
        <v>763.5</v>
      </c>
      <c r="KH115">
        <f t="shared" si="80"/>
        <v>683.99999999999989</v>
      </c>
      <c r="KI115">
        <f t="shared" si="80"/>
        <v>292.5</v>
      </c>
      <c r="KJ115">
        <f t="shared" si="80"/>
        <v>544.5</v>
      </c>
      <c r="KK115">
        <f t="shared" si="80"/>
        <v>400.5</v>
      </c>
      <c r="KL115">
        <f t="shared" si="80"/>
        <v>522</v>
      </c>
      <c r="KM115">
        <f t="shared" si="80"/>
        <v>708</v>
      </c>
      <c r="KN115">
        <f t="shared" si="80"/>
        <v>573</v>
      </c>
      <c r="KO115">
        <f t="shared" si="80"/>
        <v>608.99999999999989</v>
      </c>
      <c r="KP115">
        <f t="shared" si="80"/>
        <v>292.5</v>
      </c>
      <c r="KQ115">
        <f t="shared" si="80"/>
        <v>568.5</v>
      </c>
      <c r="KR115">
        <f t="shared" si="80"/>
        <v>540</v>
      </c>
      <c r="KS115">
        <f t="shared" si="80"/>
        <v>756</v>
      </c>
      <c r="KT115">
        <f t="shared" si="80"/>
        <v>520.5</v>
      </c>
      <c r="KU115">
        <f t="shared" si="80"/>
        <v>537</v>
      </c>
      <c r="KV115">
        <f t="shared" si="80"/>
        <v>292.5</v>
      </c>
      <c r="KW115">
        <f t="shared" si="80"/>
        <v>516</v>
      </c>
      <c r="KX115">
        <f t="shared" si="80"/>
        <v>561</v>
      </c>
      <c r="KY115">
        <f t="shared" si="80"/>
        <v>658.5</v>
      </c>
      <c r="KZ115">
        <f t="shared" si="80"/>
        <v>748.5</v>
      </c>
      <c r="LA115">
        <f t="shared" si="80"/>
        <v>292.5</v>
      </c>
      <c r="LB115">
        <f t="shared" si="80"/>
        <v>705</v>
      </c>
      <c r="LC115">
        <f t="shared" si="80"/>
        <v>558</v>
      </c>
      <c r="LD115">
        <f t="shared" si="80"/>
        <v>426</v>
      </c>
      <c r="LE115">
        <f t="shared" si="80"/>
        <v>435</v>
      </c>
      <c r="LF115">
        <f t="shared" si="80"/>
        <v>442.5</v>
      </c>
      <c r="LG115">
        <f t="shared" si="80"/>
        <v>292.5</v>
      </c>
      <c r="LH115">
        <f t="shared" si="80"/>
        <v>700.5</v>
      </c>
      <c r="LI115">
        <f t="shared" si="80"/>
        <v>435</v>
      </c>
      <c r="LJ115">
        <f t="shared" si="80"/>
        <v>586.5</v>
      </c>
      <c r="LK115">
        <f t="shared" ref="LK115:NV118" si="81">+MAX($D$114,LK72)*LK87</f>
        <v>493.5</v>
      </c>
      <c r="LL115">
        <f t="shared" si="81"/>
        <v>652.5</v>
      </c>
      <c r="LM115">
        <f t="shared" si="81"/>
        <v>615</v>
      </c>
      <c r="LN115">
        <f t="shared" si="81"/>
        <v>450</v>
      </c>
      <c r="LO115">
        <f t="shared" si="81"/>
        <v>588</v>
      </c>
      <c r="LP115">
        <f t="shared" si="81"/>
        <v>547.5</v>
      </c>
      <c r="LQ115">
        <f t="shared" si="81"/>
        <v>496.5</v>
      </c>
      <c r="LR115">
        <f t="shared" si="81"/>
        <v>457.5</v>
      </c>
      <c r="LS115">
        <f t="shared" si="81"/>
        <v>336.00000000000006</v>
      </c>
      <c r="LT115">
        <f t="shared" si="81"/>
        <v>643.5</v>
      </c>
      <c r="LU115">
        <f t="shared" si="81"/>
        <v>693</v>
      </c>
      <c r="LV115">
        <f t="shared" si="81"/>
        <v>436.5</v>
      </c>
      <c r="LW115">
        <f t="shared" si="81"/>
        <v>619.5</v>
      </c>
      <c r="LX115">
        <f t="shared" si="81"/>
        <v>555</v>
      </c>
      <c r="LY115">
        <f t="shared" si="81"/>
        <v>643.5</v>
      </c>
      <c r="LZ115">
        <f t="shared" si="81"/>
        <v>634.50000000000011</v>
      </c>
      <c r="MA115">
        <f t="shared" si="81"/>
        <v>643.5</v>
      </c>
      <c r="MB115">
        <f t="shared" si="81"/>
        <v>657</v>
      </c>
      <c r="MC115">
        <f t="shared" si="81"/>
        <v>486.00000000000006</v>
      </c>
      <c r="MD115">
        <f t="shared" si="81"/>
        <v>409.5</v>
      </c>
      <c r="ME115">
        <f t="shared" si="81"/>
        <v>613.5</v>
      </c>
      <c r="MF115">
        <f t="shared" si="81"/>
        <v>711</v>
      </c>
      <c r="MG115">
        <f t="shared" si="81"/>
        <v>670.5</v>
      </c>
      <c r="MH115">
        <f t="shared" si="81"/>
        <v>423</v>
      </c>
      <c r="MI115">
        <f t="shared" si="81"/>
        <v>591</v>
      </c>
      <c r="MJ115">
        <f t="shared" si="81"/>
        <v>636</v>
      </c>
      <c r="MK115">
        <f t="shared" si="81"/>
        <v>579</v>
      </c>
      <c r="ML115">
        <f t="shared" si="81"/>
        <v>292.5</v>
      </c>
      <c r="MM115">
        <f t="shared" si="81"/>
        <v>549</v>
      </c>
      <c r="MN115">
        <f t="shared" si="81"/>
        <v>481.5</v>
      </c>
      <c r="MO115">
        <f t="shared" si="81"/>
        <v>718.5</v>
      </c>
      <c r="MP115">
        <f t="shared" si="81"/>
        <v>433.5</v>
      </c>
      <c r="MQ115">
        <f t="shared" si="81"/>
        <v>591</v>
      </c>
      <c r="MR115">
        <f t="shared" si="81"/>
        <v>307.5</v>
      </c>
      <c r="MS115">
        <f t="shared" si="81"/>
        <v>292.5</v>
      </c>
      <c r="MT115">
        <f t="shared" si="81"/>
        <v>588</v>
      </c>
      <c r="MU115">
        <f t="shared" si="81"/>
        <v>385.5</v>
      </c>
      <c r="MV115">
        <f t="shared" si="81"/>
        <v>633</v>
      </c>
      <c r="MW115">
        <f t="shared" si="81"/>
        <v>351</v>
      </c>
      <c r="MX115">
        <f t="shared" si="81"/>
        <v>758.99999999999989</v>
      </c>
      <c r="MY115">
        <f t="shared" si="81"/>
        <v>682.5</v>
      </c>
      <c r="MZ115">
        <f t="shared" si="81"/>
        <v>657</v>
      </c>
      <c r="NA115">
        <f t="shared" si="81"/>
        <v>592.5</v>
      </c>
      <c r="NB115">
        <f t="shared" si="81"/>
        <v>573</v>
      </c>
      <c r="NC115">
        <f t="shared" si="81"/>
        <v>381</v>
      </c>
      <c r="ND115">
        <f t="shared" si="81"/>
        <v>568.5</v>
      </c>
      <c r="NE115">
        <f t="shared" si="81"/>
        <v>491.99999999999994</v>
      </c>
      <c r="NF115">
        <f t="shared" si="81"/>
        <v>385.5</v>
      </c>
      <c r="NG115">
        <f t="shared" si="81"/>
        <v>379.49999999999994</v>
      </c>
      <c r="NH115">
        <f t="shared" si="81"/>
        <v>859.50000000000011</v>
      </c>
      <c r="NI115">
        <f t="shared" si="81"/>
        <v>517.5</v>
      </c>
      <c r="NJ115">
        <f t="shared" si="81"/>
        <v>580.5</v>
      </c>
      <c r="NK115">
        <f t="shared" si="81"/>
        <v>499.5</v>
      </c>
      <c r="NL115">
        <f t="shared" si="81"/>
        <v>565.5</v>
      </c>
      <c r="NM115">
        <f t="shared" si="81"/>
        <v>532.5</v>
      </c>
      <c r="NN115">
        <f t="shared" si="81"/>
        <v>358.5</v>
      </c>
      <c r="NO115">
        <f t="shared" si="81"/>
        <v>333.00000000000006</v>
      </c>
      <c r="NP115">
        <f t="shared" si="81"/>
        <v>391.5</v>
      </c>
      <c r="NQ115">
        <f t="shared" si="81"/>
        <v>439.5</v>
      </c>
      <c r="NR115">
        <f t="shared" si="81"/>
        <v>520.5</v>
      </c>
      <c r="NS115">
        <f t="shared" si="81"/>
        <v>774</v>
      </c>
      <c r="NT115">
        <f t="shared" si="81"/>
        <v>565.5</v>
      </c>
      <c r="NU115">
        <f t="shared" si="81"/>
        <v>495</v>
      </c>
      <c r="NV115">
        <f t="shared" si="81"/>
        <v>630</v>
      </c>
      <c r="NW115">
        <f t="shared" ref="NW115:QH119" si="82">+MAX($D$114,NW72)*NW87</f>
        <v>627</v>
      </c>
      <c r="NX115">
        <f t="shared" si="82"/>
        <v>729</v>
      </c>
      <c r="NY115">
        <f t="shared" si="82"/>
        <v>534</v>
      </c>
      <c r="NZ115">
        <f t="shared" si="82"/>
        <v>565.5</v>
      </c>
      <c r="OA115">
        <f t="shared" si="82"/>
        <v>292.5</v>
      </c>
      <c r="OB115">
        <f t="shared" si="82"/>
        <v>436.5</v>
      </c>
      <c r="OC115">
        <f t="shared" si="82"/>
        <v>574.5</v>
      </c>
      <c r="OD115">
        <f t="shared" si="82"/>
        <v>531</v>
      </c>
      <c r="OE115">
        <f t="shared" si="82"/>
        <v>591</v>
      </c>
      <c r="OF115">
        <f t="shared" si="82"/>
        <v>522</v>
      </c>
      <c r="OG115">
        <f t="shared" si="82"/>
        <v>292.5</v>
      </c>
      <c r="OH115">
        <f t="shared" si="82"/>
        <v>475.5</v>
      </c>
      <c r="OI115">
        <f t="shared" si="82"/>
        <v>384</v>
      </c>
      <c r="OJ115">
        <f t="shared" si="82"/>
        <v>488.99999999999994</v>
      </c>
      <c r="OK115">
        <f t="shared" si="82"/>
        <v>595.5</v>
      </c>
      <c r="OL115">
        <f t="shared" si="82"/>
        <v>292.5</v>
      </c>
      <c r="OM115">
        <f t="shared" si="82"/>
        <v>382.5</v>
      </c>
      <c r="ON115">
        <f t="shared" si="82"/>
        <v>634.50000000000011</v>
      </c>
      <c r="OO115">
        <f t="shared" si="82"/>
        <v>517.5</v>
      </c>
      <c r="OP115">
        <f t="shared" si="82"/>
        <v>741.00000000000011</v>
      </c>
      <c r="OQ115">
        <f t="shared" si="82"/>
        <v>416.99999999999994</v>
      </c>
      <c r="OR115">
        <f t="shared" si="82"/>
        <v>601.5</v>
      </c>
      <c r="OS115">
        <f t="shared" si="82"/>
        <v>646.49999999999989</v>
      </c>
      <c r="OT115">
        <f t="shared" si="82"/>
        <v>484.5</v>
      </c>
      <c r="OU115">
        <f t="shared" si="82"/>
        <v>586.5</v>
      </c>
      <c r="OV115">
        <f t="shared" si="82"/>
        <v>351</v>
      </c>
      <c r="OW115">
        <f t="shared" si="82"/>
        <v>808.5</v>
      </c>
      <c r="OX115">
        <f t="shared" si="82"/>
        <v>646.49999999999989</v>
      </c>
      <c r="OY115">
        <f t="shared" si="82"/>
        <v>807</v>
      </c>
      <c r="OZ115">
        <f t="shared" si="82"/>
        <v>484.5</v>
      </c>
      <c r="PA115">
        <f t="shared" si="82"/>
        <v>573</v>
      </c>
      <c r="PB115">
        <f t="shared" si="82"/>
        <v>574.5</v>
      </c>
      <c r="PC115">
        <f t="shared" si="82"/>
        <v>651</v>
      </c>
      <c r="PD115">
        <f t="shared" si="82"/>
        <v>604.5</v>
      </c>
      <c r="PE115">
        <f t="shared" si="82"/>
        <v>292.5</v>
      </c>
      <c r="PF115">
        <f t="shared" si="82"/>
        <v>618</v>
      </c>
      <c r="PG115">
        <f t="shared" si="82"/>
        <v>543</v>
      </c>
      <c r="PH115">
        <f t="shared" si="82"/>
        <v>469.5</v>
      </c>
      <c r="PI115">
        <f t="shared" si="82"/>
        <v>295.5</v>
      </c>
      <c r="PJ115">
        <f t="shared" si="82"/>
        <v>501</v>
      </c>
      <c r="PK115">
        <f t="shared" si="82"/>
        <v>466.5</v>
      </c>
      <c r="PL115">
        <f t="shared" si="82"/>
        <v>399</v>
      </c>
      <c r="PM115">
        <f t="shared" si="82"/>
        <v>577.5</v>
      </c>
      <c r="PN115">
        <f t="shared" si="82"/>
        <v>615</v>
      </c>
      <c r="PO115">
        <f t="shared" si="82"/>
        <v>634.50000000000011</v>
      </c>
      <c r="PP115">
        <f t="shared" si="82"/>
        <v>685.5</v>
      </c>
      <c r="PQ115">
        <f t="shared" si="82"/>
        <v>522</v>
      </c>
      <c r="PR115">
        <f t="shared" si="82"/>
        <v>292.5</v>
      </c>
      <c r="PS115">
        <f t="shared" si="82"/>
        <v>558</v>
      </c>
      <c r="PT115">
        <f t="shared" si="82"/>
        <v>627</v>
      </c>
      <c r="PU115">
        <f t="shared" si="82"/>
        <v>600</v>
      </c>
      <c r="PV115">
        <f t="shared" si="82"/>
        <v>405</v>
      </c>
      <c r="PW115">
        <f t="shared" si="82"/>
        <v>429</v>
      </c>
      <c r="PX115">
        <f t="shared" si="82"/>
        <v>861</v>
      </c>
      <c r="PY115">
        <f t="shared" si="82"/>
        <v>517.5</v>
      </c>
      <c r="PZ115">
        <f t="shared" si="82"/>
        <v>358.5</v>
      </c>
      <c r="QA115">
        <f t="shared" si="82"/>
        <v>396</v>
      </c>
      <c r="QB115">
        <f t="shared" si="82"/>
        <v>683.99999999999989</v>
      </c>
      <c r="QC115">
        <f t="shared" si="82"/>
        <v>310.5</v>
      </c>
      <c r="QD115">
        <f t="shared" si="82"/>
        <v>363</v>
      </c>
      <c r="QE115">
        <f t="shared" si="82"/>
        <v>870</v>
      </c>
      <c r="QF115">
        <f t="shared" si="82"/>
        <v>624</v>
      </c>
      <c r="QG115">
        <f t="shared" si="82"/>
        <v>507</v>
      </c>
      <c r="QH115">
        <f t="shared" si="82"/>
        <v>640.49999999999989</v>
      </c>
      <c r="QI115">
        <f t="shared" ref="QI115:SG119" si="83">+MAX($D$114,QI72)*QI87</f>
        <v>413.99999999999994</v>
      </c>
      <c r="QJ115">
        <f t="shared" si="83"/>
        <v>502.5</v>
      </c>
      <c r="QK115">
        <f t="shared" si="83"/>
        <v>466.5</v>
      </c>
      <c r="QL115">
        <f t="shared" si="83"/>
        <v>552</v>
      </c>
      <c r="QM115">
        <f t="shared" si="83"/>
        <v>540</v>
      </c>
      <c r="QN115">
        <f t="shared" si="83"/>
        <v>487.5</v>
      </c>
      <c r="QO115">
        <f t="shared" si="83"/>
        <v>679.5</v>
      </c>
      <c r="QP115">
        <f t="shared" si="83"/>
        <v>576</v>
      </c>
      <c r="QQ115">
        <f t="shared" si="83"/>
        <v>832.5</v>
      </c>
      <c r="QR115">
        <f t="shared" si="83"/>
        <v>292.5</v>
      </c>
      <c r="QS115">
        <f t="shared" si="83"/>
        <v>495</v>
      </c>
      <c r="QT115">
        <f t="shared" si="83"/>
        <v>646.49999999999989</v>
      </c>
      <c r="QU115">
        <f t="shared" si="83"/>
        <v>615</v>
      </c>
      <c r="QV115">
        <f t="shared" si="83"/>
        <v>294</v>
      </c>
      <c r="QW115">
        <f t="shared" si="83"/>
        <v>624</v>
      </c>
      <c r="QX115">
        <f t="shared" si="83"/>
        <v>488.99999999999994</v>
      </c>
      <c r="QY115">
        <f t="shared" si="83"/>
        <v>493.5</v>
      </c>
      <c r="QZ115">
        <f t="shared" si="83"/>
        <v>469.5</v>
      </c>
      <c r="RA115">
        <f t="shared" si="83"/>
        <v>741.00000000000011</v>
      </c>
      <c r="RB115">
        <f t="shared" si="83"/>
        <v>490.5</v>
      </c>
      <c r="RC115">
        <f t="shared" si="83"/>
        <v>471</v>
      </c>
      <c r="RD115">
        <f t="shared" si="83"/>
        <v>568.5</v>
      </c>
      <c r="RE115">
        <f t="shared" si="83"/>
        <v>463.5</v>
      </c>
      <c r="RF115">
        <f t="shared" si="83"/>
        <v>1054.5</v>
      </c>
      <c r="RG115">
        <f t="shared" si="83"/>
        <v>883.5</v>
      </c>
      <c r="RH115">
        <f t="shared" si="83"/>
        <v>438</v>
      </c>
      <c r="RI115">
        <f t="shared" si="83"/>
        <v>496.5</v>
      </c>
      <c r="RJ115">
        <f t="shared" si="83"/>
        <v>577.5</v>
      </c>
      <c r="RK115">
        <f t="shared" si="83"/>
        <v>421.5</v>
      </c>
      <c r="RL115">
        <f t="shared" si="83"/>
        <v>663</v>
      </c>
      <c r="RM115">
        <f t="shared" si="83"/>
        <v>658.5</v>
      </c>
      <c r="RN115">
        <f t="shared" si="83"/>
        <v>555</v>
      </c>
      <c r="RO115">
        <f t="shared" si="83"/>
        <v>621</v>
      </c>
      <c r="RP115">
        <f t="shared" si="83"/>
        <v>673.5</v>
      </c>
      <c r="RQ115">
        <f t="shared" si="83"/>
        <v>484.5</v>
      </c>
      <c r="RR115">
        <f t="shared" si="83"/>
        <v>529.5</v>
      </c>
      <c r="RS115">
        <f t="shared" si="83"/>
        <v>658.5</v>
      </c>
      <c r="RT115">
        <f t="shared" si="83"/>
        <v>760.5</v>
      </c>
      <c r="RU115">
        <f t="shared" si="83"/>
        <v>408.00000000000006</v>
      </c>
      <c r="RV115">
        <f t="shared" si="83"/>
        <v>493.5</v>
      </c>
      <c r="RW115">
        <f t="shared" si="83"/>
        <v>292.5</v>
      </c>
      <c r="RX115">
        <f t="shared" si="83"/>
        <v>685.5</v>
      </c>
      <c r="RY115">
        <f t="shared" si="83"/>
        <v>841.5</v>
      </c>
      <c r="RZ115">
        <f t="shared" si="83"/>
        <v>562.5</v>
      </c>
      <c r="SA115">
        <f t="shared" si="83"/>
        <v>579</v>
      </c>
      <c r="SB115">
        <f t="shared" si="83"/>
        <v>448.50000000000006</v>
      </c>
      <c r="SC115">
        <f t="shared" si="83"/>
        <v>496.5</v>
      </c>
      <c r="SD115">
        <f t="shared" si="83"/>
        <v>540</v>
      </c>
      <c r="SE115">
        <f t="shared" si="83"/>
        <v>816.00000000000011</v>
      </c>
      <c r="SF115">
        <f t="shared" si="83"/>
        <v>570</v>
      </c>
      <c r="SG115">
        <f t="shared" si="83"/>
        <v>574.5</v>
      </c>
    </row>
    <row r="116" spans="1:501" ht="13.5" customHeight="1">
      <c r="A116">
        <v>2015</v>
      </c>
      <c r="B116">
        <f t="shared" ref="B116:Q119" si="84">+MAX($D$114,B73)*B88</f>
        <v>338.91</v>
      </c>
      <c r="C116">
        <f t="shared" si="84"/>
        <v>366.096</v>
      </c>
      <c r="D116">
        <f t="shared" si="84"/>
        <v>338.44799999999998</v>
      </c>
      <c r="E116">
        <f t="shared" si="84"/>
        <v>608.25599999999997</v>
      </c>
      <c r="F116">
        <f t="shared" si="84"/>
        <v>635.59699999999998</v>
      </c>
      <c r="G116">
        <f t="shared" si="84"/>
        <v>545.66399999999999</v>
      </c>
      <c r="H116">
        <f t="shared" si="84"/>
        <v>540.601</v>
      </c>
      <c r="I116">
        <f t="shared" si="84"/>
        <v>329.61600000000004</v>
      </c>
      <c r="J116">
        <f t="shared" si="84"/>
        <v>733.48400000000004</v>
      </c>
      <c r="K116">
        <f t="shared" si="84"/>
        <v>401.19</v>
      </c>
      <c r="L116">
        <f t="shared" si="84"/>
        <v>389.67200000000003</v>
      </c>
      <c r="M116">
        <f t="shared" si="84"/>
        <v>521.04</v>
      </c>
      <c r="N116">
        <f t="shared" si="84"/>
        <v>567.41499999999996</v>
      </c>
      <c r="O116">
        <f t="shared" si="84"/>
        <v>319.40999999999997</v>
      </c>
      <c r="P116">
        <f t="shared" si="84"/>
        <v>436.88099999999997</v>
      </c>
      <c r="Q116">
        <f t="shared" si="84"/>
        <v>405.13200000000006</v>
      </c>
      <c r="R116">
        <f t="shared" si="76"/>
        <v>450.59699999999992</v>
      </c>
      <c r="S116">
        <f t="shared" si="76"/>
        <v>365.76900000000001</v>
      </c>
      <c r="T116">
        <f t="shared" si="76"/>
        <v>402.07200000000006</v>
      </c>
      <c r="U116">
        <f t="shared" si="76"/>
        <v>751.28199999999993</v>
      </c>
      <c r="V116">
        <f t="shared" si="76"/>
        <v>327.98999999999995</v>
      </c>
      <c r="W116">
        <f t="shared" si="76"/>
        <v>384.21000000000004</v>
      </c>
      <c r="X116">
        <f t="shared" si="76"/>
        <v>495.14499999999998</v>
      </c>
      <c r="Y116">
        <f t="shared" si="76"/>
        <v>408.40500000000003</v>
      </c>
      <c r="Z116">
        <f t="shared" si="76"/>
        <v>407.779</v>
      </c>
      <c r="AA116">
        <f t="shared" si="76"/>
        <v>489.82499999999999</v>
      </c>
      <c r="AB116">
        <f t="shared" si="76"/>
        <v>660.21199999999999</v>
      </c>
      <c r="AC116">
        <f t="shared" si="76"/>
        <v>632.52</v>
      </c>
      <c r="AD116">
        <f t="shared" si="76"/>
        <v>447.75899999999996</v>
      </c>
      <c r="AE116">
        <f t="shared" si="76"/>
        <v>620.70200000000011</v>
      </c>
      <c r="AF116">
        <f t="shared" si="76"/>
        <v>650.93399999999997</v>
      </c>
      <c r="AG116">
        <f t="shared" si="76"/>
        <v>328.27500000000003</v>
      </c>
      <c r="AH116">
        <f t="shared" si="76"/>
        <v>558.68399999999997</v>
      </c>
      <c r="AI116">
        <f t="shared" si="76"/>
        <v>655.48500000000013</v>
      </c>
      <c r="AJ116">
        <f t="shared" si="76"/>
        <v>406.40599999999995</v>
      </c>
      <c r="AK116">
        <f t="shared" si="76"/>
        <v>701.76499999999999</v>
      </c>
      <c r="AL116">
        <f t="shared" si="76"/>
        <v>600.09500000000003</v>
      </c>
      <c r="AM116">
        <f t="shared" si="76"/>
        <v>860.78399999999999</v>
      </c>
      <c r="AN116">
        <f t="shared" si="76"/>
        <v>446.19599999999997</v>
      </c>
      <c r="AO116">
        <f t="shared" si="76"/>
        <v>292.55599999999998</v>
      </c>
      <c r="AP116">
        <f t="shared" si="76"/>
        <v>378.63600000000002</v>
      </c>
      <c r="AQ116">
        <f t="shared" si="76"/>
        <v>695.95900000000006</v>
      </c>
      <c r="AR116">
        <f t="shared" si="76"/>
        <v>764.68999999999994</v>
      </c>
      <c r="AS116">
        <f t="shared" si="76"/>
        <v>562.79899999999998</v>
      </c>
      <c r="AT116">
        <f t="shared" si="76"/>
        <v>303.45200000000006</v>
      </c>
      <c r="AU116">
        <f t="shared" si="76"/>
        <v>524.4</v>
      </c>
      <c r="AV116">
        <f t="shared" si="76"/>
        <v>330.28</v>
      </c>
      <c r="AW116">
        <f t="shared" si="76"/>
        <v>718.2</v>
      </c>
      <c r="AX116">
        <f t="shared" si="76"/>
        <v>775.42000000000007</v>
      </c>
      <c r="AY116">
        <f t="shared" si="76"/>
        <v>640.48400000000004</v>
      </c>
      <c r="AZ116">
        <f t="shared" si="76"/>
        <v>618</v>
      </c>
      <c r="BA116">
        <f t="shared" si="76"/>
        <v>538.06200000000001</v>
      </c>
      <c r="BB116">
        <f t="shared" si="76"/>
        <v>673.84500000000003</v>
      </c>
      <c r="BC116">
        <f t="shared" si="76"/>
        <v>272.80500000000001</v>
      </c>
      <c r="BD116">
        <f t="shared" si="76"/>
        <v>482.17400000000004</v>
      </c>
      <c r="BE116">
        <f t="shared" si="76"/>
        <v>662.00400000000002</v>
      </c>
      <c r="BF116">
        <f t="shared" si="76"/>
        <v>301.09800000000001</v>
      </c>
      <c r="BG116">
        <f t="shared" si="76"/>
        <v>764.86</v>
      </c>
      <c r="BH116">
        <f t="shared" si="76"/>
        <v>418.26599999999996</v>
      </c>
      <c r="BI116">
        <f t="shared" si="76"/>
        <v>654.07499999999993</v>
      </c>
      <c r="BJ116">
        <f t="shared" si="76"/>
        <v>545.13700000000006</v>
      </c>
      <c r="BK116">
        <f t="shared" si="76"/>
        <v>756.31999999999994</v>
      </c>
      <c r="BL116">
        <f t="shared" si="76"/>
        <v>416.16</v>
      </c>
      <c r="BM116">
        <f t="shared" si="76"/>
        <v>906.24599999999998</v>
      </c>
      <c r="BN116">
        <f t="shared" si="76"/>
        <v>668.33999999999992</v>
      </c>
      <c r="BO116">
        <f t="shared" si="77"/>
        <v>651.1049999999999</v>
      </c>
      <c r="BP116">
        <f t="shared" si="77"/>
        <v>459.81600000000003</v>
      </c>
      <c r="BQ116">
        <f t="shared" si="77"/>
        <v>346.90500000000003</v>
      </c>
      <c r="BR116">
        <f t="shared" si="77"/>
        <v>542.79899999999998</v>
      </c>
      <c r="BS116">
        <f t="shared" si="77"/>
        <v>766.77599999999995</v>
      </c>
      <c r="BT116">
        <f t="shared" si="77"/>
        <v>481.02499999999998</v>
      </c>
      <c r="BU116">
        <f t="shared" si="77"/>
        <v>285.87</v>
      </c>
      <c r="BV116">
        <f t="shared" si="77"/>
        <v>544.27200000000005</v>
      </c>
      <c r="BW116">
        <f t="shared" si="77"/>
        <v>587.88800000000003</v>
      </c>
      <c r="BX116">
        <f t="shared" si="77"/>
        <v>742.43399999999997</v>
      </c>
      <c r="BY116">
        <f t="shared" si="77"/>
        <v>415.15199999999999</v>
      </c>
      <c r="BZ116">
        <f t="shared" si="77"/>
        <v>666.25700000000006</v>
      </c>
      <c r="CA116">
        <f t="shared" si="77"/>
        <v>340.55</v>
      </c>
      <c r="CB116">
        <f t="shared" si="77"/>
        <v>283.91999999999996</v>
      </c>
      <c r="CC116">
        <f t="shared" si="77"/>
        <v>901.32</v>
      </c>
      <c r="CD116">
        <f t="shared" si="77"/>
        <v>309.66000000000003</v>
      </c>
      <c r="CE116">
        <f t="shared" si="77"/>
        <v>477.59400000000005</v>
      </c>
      <c r="CF116">
        <f t="shared" si="77"/>
        <v>677.35</v>
      </c>
      <c r="CG116">
        <f t="shared" si="77"/>
        <v>490.34999999999997</v>
      </c>
      <c r="CH116">
        <f t="shared" si="77"/>
        <v>662.18</v>
      </c>
      <c r="CI116">
        <f t="shared" si="77"/>
        <v>334.8</v>
      </c>
      <c r="CJ116">
        <f t="shared" si="77"/>
        <v>440.41199999999998</v>
      </c>
      <c r="CK116">
        <f t="shared" si="77"/>
        <v>568.78800000000001</v>
      </c>
      <c r="CL116">
        <f t="shared" si="77"/>
        <v>366.40500000000003</v>
      </c>
      <c r="CM116">
        <f t="shared" si="77"/>
        <v>538.08000000000004</v>
      </c>
      <c r="CN116">
        <f t="shared" si="77"/>
        <v>548.79</v>
      </c>
      <c r="CO116">
        <f t="shared" si="77"/>
        <v>397.04</v>
      </c>
      <c r="CP116">
        <f t="shared" si="77"/>
        <v>530.84799999999996</v>
      </c>
      <c r="CQ116">
        <f t="shared" si="77"/>
        <v>523.27600000000007</v>
      </c>
      <c r="CR116">
        <f t="shared" si="77"/>
        <v>314.96399999999994</v>
      </c>
      <c r="CS116">
        <f t="shared" si="77"/>
        <v>674.5200000000001</v>
      </c>
      <c r="CT116">
        <f t="shared" si="77"/>
        <v>669.60599999999999</v>
      </c>
      <c r="CU116">
        <f t="shared" si="77"/>
        <v>301.096</v>
      </c>
      <c r="CV116">
        <f t="shared" si="77"/>
        <v>304.88</v>
      </c>
      <c r="CW116">
        <f t="shared" si="77"/>
        <v>288.01499999999999</v>
      </c>
      <c r="CX116">
        <f t="shared" si="77"/>
        <v>634.09499999999991</v>
      </c>
      <c r="CY116">
        <f t="shared" si="77"/>
        <v>327.47399999999993</v>
      </c>
      <c r="CZ116">
        <f t="shared" si="77"/>
        <v>678.95999999999992</v>
      </c>
      <c r="DA116">
        <f t="shared" si="77"/>
        <v>358.91199999999998</v>
      </c>
      <c r="DB116">
        <f t="shared" si="77"/>
        <v>733.48200000000008</v>
      </c>
      <c r="DC116">
        <f t="shared" si="77"/>
        <v>662.57999999999993</v>
      </c>
      <c r="DD116">
        <f t="shared" si="77"/>
        <v>489.96</v>
      </c>
      <c r="DE116">
        <f t="shared" si="77"/>
        <v>541.93999999999994</v>
      </c>
      <c r="DF116">
        <f t="shared" si="77"/>
        <v>618.56200000000001</v>
      </c>
      <c r="DG116">
        <f t="shared" si="77"/>
        <v>557.19200000000001</v>
      </c>
      <c r="DH116">
        <f t="shared" si="77"/>
        <v>307.125</v>
      </c>
      <c r="DI116">
        <f t="shared" si="77"/>
        <v>458.46899999999999</v>
      </c>
      <c r="DJ116">
        <f t="shared" si="77"/>
        <v>364.65</v>
      </c>
      <c r="DK116">
        <f t="shared" si="77"/>
        <v>527.40499999999997</v>
      </c>
      <c r="DL116">
        <f t="shared" si="77"/>
        <v>451.95099999999996</v>
      </c>
      <c r="DM116">
        <f t="shared" si="77"/>
        <v>542.06600000000003</v>
      </c>
      <c r="DN116">
        <f t="shared" si="77"/>
        <v>368.654</v>
      </c>
      <c r="DO116">
        <f t="shared" si="77"/>
        <v>283.91999999999996</v>
      </c>
      <c r="DP116">
        <f t="shared" si="77"/>
        <v>480.77</v>
      </c>
      <c r="DQ116">
        <f t="shared" si="77"/>
        <v>295.03500000000003</v>
      </c>
      <c r="DR116">
        <f t="shared" si="77"/>
        <v>774.74800000000005</v>
      </c>
      <c r="DS116">
        <f t="shared" si="77"/>
        <v>282.75</v>
      </c>
      <c r="DT116">
        <f t="shared" si="77"/>
        <v>364.62</v>
      </c>
      <c r="DU116">
        <f t="shared" si="77"/>
        <v>617.69599999999991</v>
      </c>
      <c r="DV116">
        <f t="shared" si="77"/>
        <v>468.52799999999996</v>
      </c>
      <c r="DW116">
        <f t="shared" si="77"/>
        <v>294.45</v>
      </c>
      <c r="DX116">
        <f t="shared" si="77"/>
        <v>408.32</v>
      </c>
      <c r="DY116">
        <f t="shared" si="77"/>
        <v>497.42399999999998</v>
      </c>
      <c r="DZ116">
        <f t="shared" si="77"/>
        <v>362.03199999999998</v>
      </c>
      <c r="EA116">
        <f t="shared" si="78"/>
        <v>396.63000000000005</v>
      </c>
      <c r="EB116">
        <f t="shared" si="78"/>
        <v>386.46</v>
      </c>
      <c r="EC116">
        <f t="shared" si="78"/>
        <v>414.77800000000002</v>
      </c>
      <c r="ED116">
        <f t="shared" si="78"/>
        <v>524.16</v>
      </c>
      <c r="EE116">
        <f t="shared" si="78"/>
        <v>492.01199999999994</v>
      </c>
      <c r="EF116">
        <f t="shared" si="78"/>
        <v>304.005</v>
      </c>
      <c r="EG116">
        <f t="shared" si="78"/>
        <v>348.82800000000003</v>
      </c>
      <c r="EH116">
        <f t="shared" si="78"/>
        <v>367.93399999999997</v>
      </c>
      <c r="EI116">
        <f t="shared" si="78"/>
        <v>718.2</v>
      </c>
      <c r="EJ116">
        <f t="shared" si="78"/>
        <v>412.45300000000003</v>
      </c>
      <c r="EK116">
        <f t="shared" si="78"/>
        <v>451.87799999999999</v>
      </c>
      <c r="EL116">
        <f t="shared" si="78"/>
        <v>387.18600000000004</v>
      </c>
      <c r="EM116">
        <f t="shared" si="78"/>
        <v>534.13599999999997</v>
      </c>
      <c r="EN116">
        <f t="shared" si="78"/>
        <v>370.94400000000002</v>
      </c>
      <c r="EO116">
        <f t="shared" si="78"/>
        <v>441.50400000000002</v>
      </c>
      <c r="EP116">
        <f t="shared" si="78"/>
        <v>631.58199999999999</v>
      </c>
      <c r="EQ116">
        <f t="shared" si="78"/>
        <v>596.88000000000011</v>
      </c>
      <c r="ER116">
        <f t="shared" si="78"/>
        <v>790.2650000000001</v>
      </c>
      <c r="ES116">
        <f t="shared" si="78"/>
        <v>589.149</v>
      </c>
      <c r="ET116">
        <f t="shared" si="78"/>
        <v>671.66000000000008</v>
      </c>
      <c r="EU116">
        <f t="shared" si="78"/>
        <v>556.00199999999995</v>
      </c>
      <c r="EV116">
        <f t="shared" si="78"/>
        <v>577.28399999999999</v>
      </c>
      <c r="EW116">
        <f t="shared" si="78"/>
        <v>594.30899999999997</v>
      </c>
      <c r="EX116">
        <f t="shared" si="78"/>
        <v>534.29599999999994</v>
      </c>
      <c r="EY116">
        <f t="shared" si="78"/>
        <v>429.52500000000003</v>
      </c>
      <c r="EZ116">
        <f t="shared" si="78"/>
        <v>638.31099999999992</v>
      </c>
      <c r="FA116">
        <f t="shared" si="78"/>
        <v>642.95999999999992</v>
      </c>
      <c r="FB116">
        <f t="shared" si="78"/>
        <v>639.96400000000006</v>
      </c>
      <c r="FC116">
        <f t="shared" si="78"/>
        <v>795.16800000000001</v>
      </c>
      <c r="FD116">
        <f t="shared" si="78"/>
        <v>390.92</v>
      </c>
      <c r="FE116">
        <f t="shared" si="78"/>
        <v>425.41199999999998</v>
      </c>
      <c r="FF116">
        <f t="shared" si="78"/>
        <v>509.74</v>
      </c>
      <c r="FG116">
        <f t="shared" si="78"/>
        <v>341.63599999999997</v>
      </c>
      <c r="FH116">
        <f t="shared" si="78"/>
        <v>512.77199999999993</v>
      </c>
      <c r="FI116">
        <f t="shared" si="78"/>
        <v>320.19</v>
      </c>
      <c r="FJ116">
        <f t="shared" si="78"/>
        <v>379.44</v>
      </c>
      <c r="FK116">
        <f t="shared" si="78"/>
        <v>470.25299999999999</v>
      </c>
      <c r="FL116">
        <f t="shared" si="78"/>
        <v>704.5920000000001</v>
      </c>
      <c r="FM116">
        <f t="shared" si="78"/>
        <v>618.76499999999999</v>
      </c>
      <c r="FN116">
        <f t="shared" si="78"/>
        <v>499.79699999999997</v>
      </c>
      <c r="FO116">
        <f t="shared" si="78"/>
        <v>395.87899999999996</v>
      </c>
      <c r="FP116">
        <f t="shared" si="78"/>
        <v>309.34799999999996</v>
      </c>
      <c r="FQ116">
        <f t="shared" si="78"/>
        <v>481.89600000000002</v>
      </c>
      <c r="FR116">
        <f t="shared" si="78"/>
        <v>464.81399999999996</v>
      </c>
      <c r="FS116">
        <f t="shared" si="78"/>
        <v>403.38000000000005</v>
      </c>
      <c r="FT116">
        <f t="shared" si="78"/>
        <v>684.95699999999999</v>
      </c>
      <c r="FU116">
        <f t="shared" si="78"/>
        <v>699.59299999999996</v>
      </c>
      <c r="FV116">
        <f t="shared" si="78"/>
        <v>483.58499999999998</v>
      </c>
      <c r="FW116">
        <f t="shared" si="78"/>
        <v>293.86499999999995</v>
      </c>
      <c r="FX116">
        <f t="shared" si="78"/>
        <v>704.91599999999994</v>
      </c>
      <c r="FY116">
        <f t="shared" si="78"/>
        <v>735.74499999999989</v>
      </c>
      <c r="FZ116">
        <f t="shared" si="78"/>
        <v>453.94999999999993</v>
      </c>
      <c r="GA116">
        <f t="shared" si="78"/>
        <v>567.32600000000002</v>
      </c>
      <c r="GB116">
        <f t="shared" si="78"/>
        <v>451.70700000000005</v>
      </c>
      <c r="GC116">
        <f t="shared" si="78"/>
        <v>689.08799999999997</v>
      </c>
      <c r="GD116">
        <f t="shared" si="78"/>
        <v>345.8</v>
      </c>
      <c r="GE116">
        <f t="shared" si="78"/>
        <v>637.03199999999993</v>
      </c>
      <c r="GF116">
        <f t="shared" si="78"/>
        <v>486.20400000000001</v>
      </c>
      <c r="GG116">
        <f t="shared" si="78"/>
        <v>334.88100000000003</v>
      </c>
      <c r="GH116">
        <f t="shared" si="78"/>
        <v>304.005</v>
      </c>
      <c r="GI116">
        <f t="shared" si="78"/>
        <v>453.18399999999997</v>
      </c>
      <c r="GJ116">
        <f t="shared" si="78"/>
        <v>277.875</v>
      </c>
      <c r="GK116">
        <f t="shared" si="78"/>
        <v>345.15</v>
      </c>
      <c r="GL116">
        <f t="shared" si="78"/>
        <v>496.31799999999993</v>
      </c>
      <c r="GM116">
        <f t="shared" si="79"/>
        <v>504.09399999999994</v>
      </c>
      <c r="GN116">
        <f t="shared" si="79"/>
        <v>454.49799999999999</v>
      </c>
      <c r="GO116">
        <f t="shared" si="79"/>
        <v>406.14599999999996</v>
      </c>
      <c r="GP116">
        <f t="shared" si="79"/>
        <v>343.78500000000003</v>
      </c>
      <c r="GQ116">
        <f t="shared" si="79"/>
        <v>492.59400000000005</v>
      </c>
      <c r="GR116">
        <f t="shared" si="79"/>
        <v>487.97100000000006</v>
      </c>
      <c r="GS116">
        <f t="shared" si="79"/>
        <v>320.94299999999998</v>
      </c>
      <c r="GT116">
        <f t="shared" si="79"/>
        <v>506.01</v>
      </c>
      <c r="GU116">
        <f t="shared" si="79"/>
        <v>493.28800000000001</v>
      </c>
      <c r="GV116">
        <f t="shared" si="79"/>
        <v>371.40500000000003</v>
      </c>
      <c r="GW116">
        <f t="shared" si="79"/>
        <v>340.73599999999999</v>
      </c>
      <c r="GX116">
        <f t="shared" si="79"/>
        <v>553.52</v>
      </c>
      <c r="GY116">
        <f t="shared" si="79"/>
        <v>522.548</v>
      </c>
      <c r="GZ116">
        <f t="shared" si="79"/>
        <v>604.48500000000001</v>
      </c>
      <c r="HA116">
        <f t="shared" si="79"/>
        <v>442.33800000000002</v>
      </c>
      <c r="HB116">
        <f t="shared" si="79"/>
        <v>767.97</v>
      </c>
      <c r="HC116">
        <f t="shared" si="79"/>
        <v>625.18499999999995</v>
      </c>
      <c r="HD116">
        <f t="shared" si="79"/>
        <v>704.78</v>
      </c>
      <c r="HE116">
        <f t="shared" si="79"/>
        <v>490</v>
      </c>
      <c r="HF116">
        <f t="shared" si="79"/>
        <v>381.61500000000001</v>
      </c>
      <c r="HG116">
        <f t="shared" si="79"/>
        <v>398.71200000000005</v>
      </c>
      <c r="HH116">
        <f t="shared" si="79"/>
        <v>510.69600000000003</v>
      </c>
      <c r="HI116">
        <f t="shared" si="79"/>
        <v>436.404</v>
      </c>
      <c r="HJ116">
        <f t="shared" si="79"/>
        <v>588.40599999999995</v>
      </c>
      <c r="HK116">
        <f t="shared" si="79"/>
        <v>742.39199999999994</v>
      </c>
      <c r="HL116">
        <f t="shared" si="79"/>
        <v>461.524</v>
      </c>
      <c r="HM116">
        <f t="shared" si="79"/>
        <v>587.97700000000009</v>
      </c>
      <c r="HN116">
        <f t="shared" si="79"/>
        <v>559.67499999999995</v>
      </c>
      <c r="HO116">
        <f t="shared" si="79"/>
        <v>319.60500000000002</v>
      </c>
      <c r="HP116">
        <f t="shared" si="79"/>
        <v>649.34999999999991</v>
      </c>
      <c r="HQ116">
        <f t="shared" si="79"/>
        <v>391.09</v>
      </c>
      <c r="HR116">
        <f t="shared" si="79"/>
        <v>433.16099999999994</v>
      </c>
      <c r="HS116">
        <f t="shared" si="79"/>
        <v>297.88199999999995</v>
      </c>
      <c r="HT116">
        <f t="shared" si="79"/>
        <v>918.06</v>
      </c>
      <c r="HU116">
        <f t="shared" si="79"/>
        <v>472.32</v>
      </c>
      <c r="HV116">
        <f t="shared" si="79"/>
        <v>458.18200000000002</v>
      </c>
      <c r="HW116">
        <f t="shared" si="79"/>
        <v>379.96000000000004</v>
      </c>
      <c r="HX116">
        <f t="shared" si="79"/>
        <v>513.471</v>
      </c>
      <c r="HY116">
        <f t="shared" si="79"/>
        <v>524.82799999999997</v>
      </c>
      <c r="HZ116">
        <f t="shared" si="79"/>
        <v>641.625</v>
      </c>
      <c r="IA116">
        <f t="shared" si="79"/>
        <v>417.69</v>
      </c>
      <c r="IB116">
        <f t="shared" si="79"/>
        <v>562.00999999999988</v>
      </c>
      <c r="IC116">
        <f t="shared" si="79"/>
        <v>547.49699999999996</v>
      </c>
      <c r="ID116">
        <f t="shared" si="79"/>
        <v>442.51799999999997</v>
      </c>
      <c r="IE116">
        <f t="shared" si="79"/>
        <v>530.44799999999998</v>
      </c>
      <c r="IF116">
        <f t="shared" si="79"/>
        <v>411.80399999999997</v>
      </c>
      <c r="IG116">
        <f t="shared" si="79"/>
        <v>448.29</v>
      </c>
      <c r="IH116">
        <f t="shared" si="79"/>
        <v>539.80300000000011</v>
      </c>
      <c r="II116">
        <f t="shared" si="79"/>
        <v>292.28399999999993</v>
      </c>
      <c r="IJ116">
        <f t="shared" si="79"/>
        <v>394.22800000000001</v>
      </c>
      <c r="IK116">
        <f t="shared" si="79"/>
        <v>517.94500000000005</v>
      </c>
      <c r="IL116">
        <f t="shared" si="79"/>
        <v>693.73799999999994</v>
      </c>
      <c r="IM116">
        <f t="shared" si="79"/>
        <v>558.88800000000003</v>
      </c>
      <c r="IN116">
        <f t="shared" si="79"/>
        <v>622.75199999999995</v>
      </c>
      <c r="IO116">
        <f t="shared" si="79"/>
        <v>657.36</v>
      </c>
      <c r="IP116">
        <f t="shared" si="79"/>
        <v>402.86400000000003</v>
      </c>
      <c r="IQ116">
        <f t="shared" si="79"/>
        <v>603.87600000000009</v>
      </c>
      <c r="IR116">
        <f t="shared" si="79"/>
        <v>506.30000000000007</v>
      </c>
      <c r="IS116">
        <f t="shared" si="79"/>
        <v>615.97800000000007</v>
      </c>
      <c r="IT116">
        <f t="shared" si="79"/>
        <v>618.05100000000004</v>
      </c>
      <c r="IU116">
        <f t="shared" si="79"/>
        <v>308.88</v>
      </c>
      <c r="IV116">
        <f t="shared" si="79"/>
        <v>497.31</v>
      </c>
      <c r="IW116">
        <f t="shared" si="79"/>
        <v>370.44299999999998</v>
      </c>
      <c r="IX116">
        <f t="shared" si="79"/>
        <v>568.10599999999999</v>
      </c>
      <c r="IY116">
        <f t="shared" si="80"/>
        <v>698.74</v>
      </c>
      <c r="IZ116">
        <f t="shared" si="80"/>
        <v>738.25400000000002</v>
      </c>
      <c r="JA116">
        <f t="shared" si="80"/>
        <v>513.82499999999993</v>
      </c>
      <c r="JB116">
        <f t="shared" si="80"/>
        <v>677.69999999999993</v>
      </c>
      <c r="JC116">
        <f t="shared" si="80"/>
        <v>623.92999999999995</v>
      </c>
      <c r="JD116">
        <f t="shared" si="80"/>
        <v>373.17499999999995</v>
      </c>
      <c r="JE116">
        <f t="shared" si="80"/>
        <v>653.16999999999996</v>
      </c>
      <c r="JF116">
        <f t="shared" si="80"/>
        <v>427.90899999999999</v>
      </c>
      <c r="JG116">
        <f t="shared" si="80"/>
        <v>408.87899999999996</v>
      </c>
      <c r="JH116">
        <f t="shared" si="80"/>
        <v>581.08500000000004</v>
      </c>
      <c r="JI116">
        <f t="shared" si="80"/>
        <v>314.53500000000003</v>
      </c>
      <c r="JJ116">
        <f t="shared" si="80"/>
        <v>354.02500000000003</v>
      </c>
      <c r="JK116">
        <f t="shared" si="80"/>
        <v>397.13800000000003</v>
      </c>
      <c r="JL116">
        <f t="shared" si="80"/>
        <v>471.19200000000001</v>
      </c>
      <c r="JM116">
        <f t="shared" si="80"/>
        <v>641.32199999999989</v>
      </c>
      <c r="JN116">
        <f t="shared" si="80"/>
        <v>584.64</v>
      </c>
      <c r="JO116">
        <f t="shared" si="80"/>
        <v>677.68799999999999</v>
      </c>
      <c r="JP116">
        <f t="shared" si="80"/>
        <v>443.3</v>
      </c>
      <c r="JQ116">
        <f t="shared" si="80"/>
        <v>613.27100000000007</v>
      </c>
      <c r="JR116">
        <f t="shared" si="80"/>
        <v>402.48599999999999</v>
      </c>
      <c r="JS116">
        <f t="shared" si="80"/>
        <v>606.28</v>
      </c>
      <c r="JT116">
        <f t="shared" si="80"/>
        <v>412.33499999999992</v>
      </c>
      <c r="JU116">
        <f t="shared" si="80"/>
        <v>282.96800000000002</v>
      </c>
      <c r="JV116">
        <f t="shared" si="80"/>
        <v>610.375</v>
      </c>
      <c r="JW116">
        <f t="shared" si="80"/>
        <v>580.64400000000001</v>
      </c>
      <c r="JX116">
        <f t="shared" si="80"/>
        <v>708.51499999999999</v>
      </c>
      <c r="JY116">
        <f t="shared" si="80"/>
        <v>500.47999999999996</v>
      </c>
      <c r="JZ116">
        <f t="shared" si="80"/>
        <v>516.6</v>
      </c>
      <c r="KA116">
        <f t="shared" si="80"/>
        <v>409.58699999999993</v>
      </c>
      <c r="KB116">
        <f t="shared" si="80"/>
        <v>370.46800000000002</v>
      </c>
      <c r="KC116">
        <f t="shared" si="80"/>
        <v>566.178</v>
      </c>
      <c r="KD116">
        <f t="shared" si="80"/>
        <v>347.56800000000004</v>
      </c>
      <c r="KE116">
        <f t="shared" si="80"/>
        <v>626.71</v>
      </c>
      <c r="KF116">
        <f t="shared" si="80"/>
        <v>440.07799999999997</v>
      </c>
      <c r="KG116">
        <f t="shared" si="80"/>
        <v>515.13</v>
      </c>
      <c r="KH116">
        <f t="shared" si="80"/>
        <v>478.74399999999991</v>
      </c>
      <c r="KI116">
        <f t="shared" si="80"/>
        <v>350.26600000000002</v>
      </c>
      <c r="KJ116">
        <f t="shared" si="80"/>
        <v>501.04200000000003</v>
      </c>
      <c r="KK116">
        <f t="shared" si="80"/>
        <v>635.09999999999991</v>
      </c>
      <c r="KL116">
        <f t="shared" si="80"/>
        <v>521.42999999999995</v>
      </c>
      <c r="KM116">
        <f t="shared" si="80"/>
        <v>369.52</v>
      </c>
      <c r="KN116">
        <f t="shared" si="80"/>
        <v>437.25700000000006</v>
      </c>
      <c r="KO116">
        <f t="shared" si="80"/>
        <v>470.90599999999995</v>
      </c>
      <c r="KP116">
        <f t="shared" si="80"/>
        <v>605.274</v>
      </c>
      <c r="KQ116">
        <f t="shared" si="80"/>
        <v>603.95399999999995</v>
      </c>
      <c r="KR116">
        <f t="shared" si="80"/>
        <v>665.27499999999998</v>
      </c>
      <c r="KS116">
        <f t="shared" si="80"/>
        <v>397.79699999999997</v>
      </c>
      <c r="KT116">
        <f t="shared" si="80"/>
        <v>476.23599999999999</v>
      </c>
      <c r="KU116">
        <f t="shared" si="80"/>
        <v>427.32800000000003</v>
      </c>
      <c r="KV116">
        <f t="shared" si="80"/>
        <v>336.16799999999995</v>
      </c>
      <c r="KW116">
        <f t="shared" si="80"/>
        <v>277.09499999999997</v>
      </c>
      <c r="KX116">
        <f t="shared" si="80"/>
        <v>522.64800000000002</v>
      </c>
      <c r="KY116">
        <f t="shared" si="80"/>
        <v>296.09100000000001</v>
      </c>
      <c r="KZ116">
        <f t="shared" si="80"/>
        <v>682.24800000000005</v>
      </c>
      <c r="LA116">
        <f t="shared" si="80"/>
        <v>470.25</v>
      </c>
      <c r="LB116">
        <f t="shared" si="80"/>
        <v>677.61699999999996</v>
      </c>
      <c r="LC116">
        <f t="shared" si="80"/>
        <v>461.02</v>
      </c>
      <c r="LD116">
        <f t="shared" si="80"/>
        <v>676.77599999999995</v>
      </c>
      <c r="LE116">
        <f t="shared" si="80"/>
        <v>737.48</v>
      </c>
      <c r="LF116">
        <f t="shared" si="80"/>
        <v>455.17899999999997</v>
      </c>
      <c r="LG116">
        <f t="shared" si="80"/>
        <v>335.94400000000002</v>
      </c>
      <c r="LH116">
        <f t="shared" si="80"/>
        <v>477.52799999999996</v>
      </c>
      <c r="LI116">
        <f t="shared" si="80"/>
        <v>621.11500000000001</v>
      </c>
      <c r="LJ116">
        <f t="shared" si="80"/>
        <v>477.36</v>
      </c>
      <c r="LK116">
        <f t="shared" si="81"/>
        <v>664.42000000000007</v>
      </c>
      <c r="LL116">
        <f t="shared" si="81"/>
        <v>414.7</v>
      </c>
      <c r="LM116">
        <f t="shared" si="81"/>
        <v>516.67200000000003</v>
      </c>
      <c r="LN116">
        <f t="shared" si="81"/>
        <v>611.34</v>
      </c>
      <c r="LO116">
        <f t="shared" si="81"/>
        <v>478.96199999999999</v>
      </c>
      <c r="LP116">
        <f t="shared" si="81"/>
        <v>649.29599999999994</v>
      </c>
      <c r="LQ116">
        <f t="shared" si="81"/>
        <v>625.98199999999986</v>
      </c>
      <c r="LR116">
        <f t="shared" si="81"/>
        <v>460.82400000000001</v>
      </c>
      <c r="LS116">
        <f t="shared" si="81"/>
        <v>518.72</v>
      </c>
      <c r="LT116">
        <f t="shared" si="81"/>
        <v>544.56599999999992</v>
      </c>
      <c r="LU116">
        <f t="shared" si="81"/>
        <v>790.61400000000003</v>
      </c>
      <c r="LV116">
        <f t="shared" si="81"/>
        <v>567.67200000000003</v>
      </c>
      <c r="LW116">
        <f t="shared" si="81"/>
        <v>641.78099999999995</v>
      </c>
      <c r="LX116">
        <f t="shared" si="81"/>
        <v>857.69600000000003</v>
      </c>
      <c r="LY116">
        <f t="shared" si="81"/>
        <v>563.74</v>
      </c>
      <c r="LZ116">
        <f t="shared" si="81"/>
        <v>623.55499999999995</v>
      </c>
      <c r="MA116">
        <f t="shared" si="81"/>
        <v>328.48200000000003</v>
      </c>
      <c r="MB116">
        <f t="shared" si="81"/>
        <v>676.14799999999991</v>
      </c>
      <c r="MC116">
        <f t="shared" si="81"/>
        <v>699.43499999999995</v>
      </c>
      <c r="MD116">
        <f t="shared" si="81"/>
        <v>311.80500000000001</v>
      </c>
      <c r="ME116">
        <f t="shared" si="81"/>
        <v>273.19499999999999</v>
      </c>
      <c r="MF116">
        <f t="shared" si="81"/>
        <v>513.59199999999998</v>
      </c>
      <c r="MG116">
        <f t="shared" si="81"/>
        <v>363.62999999999994</v>
      </c>
      <c r="MH116">
        <f t="shared" si="81"/>
        <v>745.38</v>
      </c>
      <c r="MI116">
        <f t="shared" si="81"/>
        <v>439.59899999999999</v>
      </c>
      <c r="MJ116">
        <f t="shared" si="81"/>
        <v>477.59399999999999</v>
      </c>
      <c r="MK116">
        <f t="shared" si="81"/>
        <v>459.64799999999997</v>
      </c>
      <c r="ML116">
        <f t="shared" si="81"/>
        <v>716.35200000000009</v>
      </c>
      <c r="MM116">
        <f t="shared" si="81"/>
        <v>315.00399999999996</v>
      </c>
      <c r="MN116">
        <f t="shared" si="81"/>
        <v>683.77</v>
      </c>
      <c r="MO116">
        <f t="shared" si="81"/>
        <v>579.15</v>
      </c>
      <c r="MP116">
        <f t="shared" si="81"/>
        <v>560.99900000000002</v>
      </c>
      <c r="MQ116">
        <f t="shared" si="81"/>
        <v>334.03500000000003</v>
      </c>
      <c r="MR116">
        <f t="shared" si="81"/>
        <v>367.286</v>
      </c>
      <c r="MS116">
        <f t="shared" si="81"/>
        <v>705.58399999999995</v>
      </c>
      <c r="MT116">
        <f t="shared" si="81"/>
        <v>416.58000000000004</v>
      </c>
      <c r="MU116">
        <f t="shared" si="81"/>
        <v>358.12</v>
      </c>
      <c r="MV116">
        <f t="shared" si="81"/>
        <v>556.7639999999999</v>
      </c>
      <c r="MW116">
        <f t="shared" si="81"/>
        <v>341.50199999999995</v>
      </c>
      <c r="MX116">
        <f t="shared" si="81"/>
        <v>330.91499999999996</v>
      </c>
      <c r="MY116">
        <f t="shared" si="81"/>
        <v>622.65599999999995</v>
      </c>
      <c r="MZ116">
        <f t="shared" si="81"/>
        <v>802.22400000000005</v>
      </c>
      <c r="NA116">
        <f t="shared" si="81"/>
        <v>288.12</v>
      </c>
      <c r="NB116">
        <f t="shared" si="81"/>
        <v>405.77199999999999</v>
      </c>
      <c r="NC116">
        <f t="shared" si="81"/>
        <v>692.50199999999995</v>
      </c>
      <c r="ND116">
        <f t="shared" si="81"/>
        <v>257.59499999999997</v>
      </c>
      <c r="NE116">
        <f t="shared" si="81"/>
        <v>481.28400000000005</v>
      </c>
      <c r="NF116">
        <f t="shared" si="81"/>
        <v>719.88199999999995</v>
      </c>
      <c r="NG116">
        <f t="shared" si="81"/>
        <v>686.74200000000008</v>
      </c>
      <c r="NH116">
        <f t="shared" si="81"/>
        <v>437.11200000000002</v>
      </c>
      <c r="NI116">
        <f t="shared" si="81"/>
        <v>406.89000000000004</v>
      </c>
      <c r="NJ116">
        <f t="shared" si="81"/>
        <v>246.67499999999998</v>
      </c>
      <c r="NK116">
        <f t="shared" si="81"/>
        <v>644.44799999999998</v>
      </c>
      <c r="NL116">
        <f t="shared" si="81"/>
        <v>388.64400000000001</v>
      </c>
      <c r="NM116">
        <f t="shared" si="81"/>
        <v>661.8119999999999</v>
      </c>
      <c r="NN116">
        <f t="shared" si="81"/>
        <v>445.13899999999995</v>
      </c>
      <c r="NO116">
        <f t="shared" si="81"/>
        <v>465.02499999999998</v>
      </c>
      <c r="NP116">
        <f t="shared" si="81"/>
        <v>736.06400000000008</v>
      </c>
      <c r="NQ116">
        <f t="shared" si="81"/>
        <v>508.64099999999996</v>
      </c>
      <c r="NR116">
        <f t="shared" si="81"/>
        <v>434.37800000000004</v>
      </c>
      <c r="NS116">
        <f t="shared" si="81"/>
        <v>593.67999999999995</v>
      </c>
      <c r="NT116">
        <f t="shared" si="81"/>
        <v>483.12</v>
      </c>
      <c r="NU116">
        <f t="shared" si="81"/>
        <v>532.02499999999998</v>
      </c>
      <c r="NV116">
        <f t="shared" si="81"/>
        <v>595.375</v>
      </c>
      <c r="NW116">
        <f t="shared" si="82"/>
        <v>325.745</v>
      </c>
      <c r="NX116">
        <f t="shared" si="82"/>
        <v>404.14500000000004</v>
      </c>
      <c r="NY116">
        <f t="shared" si="82"/>
        <v>531.375</v>
      </c>
      <c r="NZ116">
        <f t="shared" si="82"/>
        <v>677.76900000000001</v>
      </c>
      <c r="OA116">
        <f t="shared" si="82"/>
        <v>666.81000000000006</v>
      </c>
      <c r="OB116">
        <f t="shared" si="82"/>
        <v>469.11600000000004</v>
      </c>
      <c r="OC116">
        <f t="shared" si="82"/>
        <v>245.31</v>
      </c>
      <c r="OD116">
        <f t="shared" si="82"/>
        <v>451.87799999999999</v>
      </c>
      <c r="OE116">
        <f t="shared" si="82"/>
        <v>296.03300000000002</v>
      </c>
      <c r="OF116">
        <f t="shared" si="82"/>
        <v>633.29200000000003</v>
      </c>
      <c r="OG116">
        <f t="shared" si="82"/>
        <v>501.86200000000008</v>
      </c>
      <c r="OH116">
        <f t="shared" si="82"/>
        <v>376.61599999999993</v>
      </c>
      <c r="OI116">
        <f t="shared" si="82"/>
        <v>594.21600000000001</v>
      </c>
      <c r="OJ116">
        <f t="shared" si="82"/>
        <v>581.22400000000005</v>
      </c>
      <c r="OK116">
        <f t="shared" si="82"/>
        <v>528.20900000000006</v>
      </c>
      <c r="OL116">
        <f t="shared" si="82"/>
        <v>407.19</v>
      </c>
      <c r="OM116">
        <f t="shared" si="82"/>
        <v>354.27000000000004</v>
      </c>
      <c r="ON116">
        <f t="shared" si="82"/>
        <v>624.21199999999988</v>
      </c>
      <c r="OO116">
        <f t="shared" si="82"/>
        <v>486.66800000000001</v>
      </c>
      <c r="OP116">
        <f t="shared" si="82"/>
        <v>393.39</v>
      </c>
      <c r="OQ116">
        <f t="shared" si="82"/>
        <v>299.29599999999999</v>
      </c>
      <c r="OR116">
        <f t="shared" si="82"/>
        <v>934.80000000000007</v>
      </c>
      <c r="OS116">
        <f t="shared" si="82"/>
        <v>427.91500000000002</v>
      </c>
      <c r="OT116">
        <f t="shared" si="82"/>
        <v>535.47</v>
      </c>
      <c r="OU116">
        <f t="shared" si="82"/>
        <v>510.50400000000002</v>
      </c>
      <c r="OV116">
        <f t="shared" si="82"/>
        <v>319.60500000000002</v>
      </c>
      <c r="OW116">
        <f t="shared" si="82"/>
        <v>580.98</v>
      </c>
      <c r="OX116">
        <f t="shared" si="82"/>
        <v>533.99099999999999</v>
      </c>
      <c r="OY116">
        <f t="shared" si="82"/>
        <v>713.28599999999994</v>
      </c>
      <c r="OZ116">
        <f t="shared" si="82"/>
        <v>413.44</v>
      </c>
      <c r="PA116">
        <f t="shared" si="82"/>
        <v>435.96800000000002</v>
      </c>
      <c r="PB116">
        <f t="shared" si="82"/>
        <v>526.50400000000002</v>
      </c>
      <c r="PC116">
        <f t="shared" si="82"/>
        <v>418.17999999999995</v>
      </c>
      <c r="PD116">
        <f t="shared" si="82"/>
        <v>295.53399999999999</v>
      </c>
      <c r="PE116">
        <f t="shared" si="82"/>
        <v>563.178</v>
      </c>
      <c r="PF116">
        <f t="shared" si="82"/>
        <v>317.03399999999999</v>
      </c>
      <c r="PG116">
        <f t="shared" si="82"/>
        <v>409.69</v>
      </c>
      <c r="PH116">
        <f t="shared" si="82"/>
        <v>601.86799999999994</v>
      </c>
      <c r="PI116">
        <f t="shared" si="82"/>
        <v>370.08900000000006</v>
      </c>
      <c r="PJ116">
        <f t="shared" si="82"/>
        <v>433.35</v>
      </c>
      <c r="PK116">
        <f t="shared" si="82"/>
        <v>567.72</v>
      </c>
      <c r="PL116">
        <f t="shared" si="82"/>
        <v>308.45400000000001</v>
      </c>
      <c r="PM116">
        <f t="shared" si="82"/>
        <v>406.67400000000004</v>
      </c>
      <c r="PN116">
        <f t="shared" si="82"/>
        <v>675.24</v>
      </c>
      <c r="PO116">
        <f t="shared" si="82"/>
        <v>489.834</v>
      </c>
      <c r="PP116">
        <f t="shared" si="82"/>
        <v>568.35</v>
      </c>
      <c r="PQ116">
        <f t="shared" si="82"/>
        <v>565.84700000000009</v>
      </c>
      <c r="PR116">
        <f t="shared" si="82"/>
        <v>548.49299999999994</v>
      </c>
      <c r="PS116">
        <f t="shared" si="82"/>
        <v>399.58199999999999</v>
      </c>
      <c r="PT116">
        <f t="shared" si="82"/>
        <v>528.15700000000004</v>
      </c>
      <c r="PU116">
        <f t="shared" si="82"/>
        <v>458.87400000000002</v>
      </c>
      <c r="PV116">
        <f t="shared" si="82"/>
        <v>648.20999999999992</v>
      </c>
      <c r="PW116">
        <f t="shared" si="82"/>
        <v>384.03</v>
      </c>
      <c r="PX116">
        <f t="shared" si="82"/>
        <v>353.76400000000001</v>
      </c>
      <c r="PY116">
        <f t="shared" si="82"/>
        <v>292.69499999999999</v>
      </c>
      <c r="PZ116">
        <f t="shared" si="82"/>
        <v>564.97500000000002</v>
      </c>
      <c r="QA116">
        <f t="shared" si="82"/>
        <v>601.55600000000004</v>
      </c>
      <c r="QB116">
        <f t="shared" si="82"/>
        <v>395.59999999999997</v>
      </c>
      <c r="QC116">
        <f t="shared" si="82"/>
        <v>516.03</v>
      </c>
      <c r="QD116">
        <f t="shared" si="82"/>
        <v>365.178</v>
      </c>
      <c r="QE116">
        <f t="shared" si="82"/>
        <v>800.976</v>
      </c>
      <c r="QF116">
        <f t="shared" si="82"/>
        <v>348.62400000000002</v>
      </c>
      <c r="QG116">
        <f t="shared" si="82"/>
        <v>529.58400000000006</v>
      </c>
      <c r="QH116">
        <f t="shared" si="82"/>
        <v>273.58500000000004</v>
      </c>
      <c r="QI116">
        <f t="shared" si="83"/>
        <v>444.50700000000001</v>
      </c>
      <c r="QJ116">
        <f t="shared" si="83"/>
        <v>691.08600000000001</v>
      </c>
      <c r="QK116">
        <f t="shared" si="83"/>
        <v>701.4369999999999</v>
      </c>
      <c r="QL116">
        <f t="shared" si="83"/>
        <v>489.88799999999998</v>
      </c>
      <c r="QM116">
        <f t="shared" si="83"/>
        <v>666.11999999999989</v>
      </c>
      <c r="QN116">
        <f t="shared" si="83"/>
        <v>631.9</v>
      </c>
      <c r="QO116">
        <f t="shared" si="83"/>
        <v>299.52</v>
      </c>
      <c r="QP116">
        <f t="shared" si="83"/>
        <v>504.82799999999997</v>
      </c>
      <c r="QQ116">
        <f t="shared" si="83"/>
        <v>460.41199999999998</v>
      </c>
      <c r="QR116">
        <f t="shared" si="83"/>
        <v>317.72399999999999</v>
      </c>
      <c r="QS116">
        <f t="shared" si="83"/>
        <v>476.31600000000003</v>
      </c>
      <c r="QT116">
        <f t="shared" si="83"/>
        <v>555.22</v>
      </c>
      <c r="QU116">
        <f t="shared" si="83"/>
        <v>641.69999999999993</v>
      </c>
      <c r="QV116">
        <f t="shared" si="83"/>
        <v>636.12800000000004</v>
      </c>
      <c r="QW116">
        <f t="shared" si="83"/>
        <v>426.10199999999998</v>
      </c>
      <c r="QX116">
        <f t="shared" si="83"/>
        <v>535.85699999999997</v>
      </c>
      <c r="QY116">
        <f t="shared" si="83"/>
        <v>398.86</v>
      </c>
      <c r="QZ116">
        <f t="shared" si="83"/>
        <v>786.26699999999994</v>
      </c>
      <c r="RA116">
        <f t="shared" si="83"/>
        <v>524.48800000000006</v>
      </c>
      <c r="RB116">
        <f t="shared" si="83"/>
        <v>676.51200000000006</v>
      </c>
      <c r="RC116">
        <f t="shared" si="83"/>
        <v>275.53500000000003</v>
      </c>
      <c r="RD116">
        <f t="shared" si="83"/>
        <v>519.11399999999992</v>
      </c>
      <c r="RE116">
        <f t="shared" si="83"/>
        <v>474.39</v>
      </c>
      <c r="RF116">
        <f t="shared" si="83"/>
        <v>497.52</v>
      </c>
      <c r="RG116">
        <f t="shared" si="83"/>
        <v>658.11199999999997</v>
      </c>
      <c r="RH116">
        <f t="shared" si="83"/>
        <v>532.78</v>
      </c>
      <c r="RI116">
        <f t="shared" si="83"/>
        <v>327.887</v>
      </c>
      <c r="RJ116">
        <f t="shared" si="83"/>
        <v>651.20000000000005</v>
      </c>
      <c r="RK116">
        <f t="shared" si="83"/>
        <v>633.09</v>
      </c>
      <c r="RL116">
        <f t="shared" si="83"/>
        <v>327.80599999999998</v>
      </c>
      <c r="RM116">
        <f t="shared" si="83"/>
        <v>255.255</v>
      </c>
      <c r="RN116">
        <f t="shared" si="83"/>
        <v>472.76799999999997</v>
      </c>
      <c r="RO116">
        <f t="shared" si="83"/>
        <v>320.12400000000002</v>
      </c>
      <c r="RP116">
        <f t="shared" si="83"/>
        <v>587.16300000000001</v>
      </c>
      <c r="RQ116">
        <f t="shared" si="83"/>
        <v>681.52800000000002</v>
      </c>
      <c r="RR116">
        <f t="shared" si="83"/>
        <v>647.85599999999999</v>
      </c>
      <c r="RS116">
        <f t="shared" si="83"/>
        <v>382.09800000000001</v>
      </c>
      <c r="RT116">
        <f t="shared" si="83"/>
        <v>294.66599999999994</v>
      </c>
      <c r="RU116">
        <f t="shared" si="83"/>
        <v>386.60999999999996</v>
      </c>
      <c r="RV116">
        <f t="shared" si="83"/>
        <v>793.03700000000003</v>
      </c>
      <c r="RW116">
        <f t="shared" si="83"/>
        <v>467.05799999999999</v>
      </c>
      <c r="RX116">
        <f t="shared" si="83"/>
        <v>467.13599999999997</v>
      </c>
      <c r="RY116">
        <f t="shared" si="83"/>
        <v>444.34200000000004</v>
      </c>
      <c r="RZ116">
        <f t="shared" si="83"/>
        <v>806.15700000000004</v>
      </c>
      <c r="SA116">
        <f t="shared" si="83"/>
        <v>595.125</v>
      </c>
      <c r="SB116">
        <f t="shared" si="83"/>
        <v>439.44300000000004</v>
      </c>
      <c r="SC116">
        <f t="shared" si="83"/>
        <v>668.56500000000005</v>
      </c>
      <c r="SD116">
        <f t="shared" si="83"/>
        <v>564.48</v>
      </c>
      <c r="SE116">
        <f t="shared" si="83"/>
        <v>283.14</v>
      </c>
      <c r="SF116">
        <f t="shared" si="83"/>
        <v>818.38099999999997</v>
      </c>
      <c r="SG116">
        <f t="shared" si="83"/>
        <v>633.20399999999995</v>
      </c>
    </row>
    <row r="117" spans="1:501" ht="13.5" customHeight="1">
      <c r="A117">
        <v>2016</v>
      </c>
      <c r="B117">
        <f t="shared" si="84"/>
        <v>314.53500000000003</v>
      </c>
      <c r="C117">
        <f t="shared" ref="C117:BN119" si="85">+MAX($D$114,C74)*C89</f>
        <v>491.56799999999998</v>
      </c>
      <c r="D117">
        <f t="shared" si="85"/>
        <v>331.01600000000002</v>
      </c>
      <c r="E117">
        <f t="shared" si="85"/>
        <v>310.44</v>
      </c>
      <c r="F117">
        <f t="shared" si="85"/>
        <v>366.28199999999998</v>
      </c>
      <c r="G117">
        <f t="shared" si="85"/>
        <v>373.26599999999996</v>
      </c>
      <c r="H117">
        <f t="shared" si="85"/>
        <v>478.60799999999995</v>
      </c>
      <c r="I117">
        <f t="shared" si="85"/>
        <v>619.476</v>
      </c>
      <c r="J117">
        <f t="shared" si="85"/>
        <v>597.52800000000002</v>
      </c>
      <c r="K117">
        <f t="shared" si="85"/>
        <v>487.30499999999995</v>
      </c>
      <c r="L117">
        <f t="shared" si="85"/>
        <v>671.04399999999998</v>
      </c>
      <c r="M117">
        <f t="shared" si="85"/>
        <v>717.99199999999996</v>
      </c>
      <c r="N117">
        <f t="shared" si="85"/>
        <v>651.22199999999998</v>
      </c>
      <c r="O117">
        <f t="shared" si="85"/>
        <v>670.03200000000004</v>
      </c>
      <c r="P117">
        <f t="shared" si="85"/>
        <v>602.37400000000002</v>
      </c>
      <c r="Q117">
        <f t="shared" si="85"/>
        <v>401.65</v>
      </c>
      <c r="R117">
        <f t="shared" si="85"/>
        <v>440.76600000000002</v>
      </c>
      <c r="S117">
        <f t="shared" si="85"/>
        <v>548.53499999999997</v>
      </c>
      <c r="T117">
        <f t="shared" si="85"/>
        <v>335.35599999999999</v>
      </c>
      <c r="U117">
        <f t="shared" si="85"/>
        <v>481.89600000000002</v>
      </c>
      <c r="V117">
        <f t="shared" si="85"/>
        <v>308.02799999999996</v>
      </c>
      <c r="W117">
        <f t="shared" si="85"/>
        <v>553.07999999999993</v>
      </c>
      <c r="X117">
        <f t="shared" si="85"/>
        <v>699.38</v>
      </c>
      <c r="Y117">
        <f t="shared" si="85"/>
        <v>418.29499999999996</v>
      </c>
      <c r="Z117">
        <f t="shared" si="85"/>
        <v>420.786</v>
      </c>
      <c r="AA117">
        <f t="shared" si="85"/>
        <v>314.53500000000003</v>
      </c>
      <c r="AB117">
        <f t="shared" si="85"/>
        <v>642.42000000000007</v>
      </c>
      <c r="AC117">
        <f t="shared" si="85"/>
        <v>673.78499999999997</v>
      </c>
      <c r="AD117">
        <f t="shared" si="85"/>
        <v>596.98800000000006</v>
      </c>
      <c r="AE117">
        <f t="shared" si="85"/>
        <v>451.18800000000005</v>
      </c>
      <c r="AF117">
        <f t="shared" si="85"/>
        <v>387.47600000000006</v>
      </c>
      <c r="AG117">
        <f t="shared" si="85"/>
        <v>344.63</v>
      </c>
      <c r="AH117">
        <f t="shared" si="85"/>
        <v>451.36</v>
      </c>
      <c r="AI117">
        <f t="shared" si="85"/>
        <v>582.68399999999997</v>
      </c>
      <c r="AJ117">
        <f t="shared" si="85"/>
        <v>424.53</v>
      </c>
      <c r="AK117">
        <f t="shared" si="85"/>
        <v>691.83999999999992</v>
      </c>
      <c r="AL117">
        <f t="shared" si="85"/>
        <v>633.94999999999993</v>
      </c>
      <c r="AM117">
        <f t="shared" si="85"/>
        <v>535.44399999999996</v>
      </c>
      <c r="AN117">
        <f t="shared" si="85"/>
        <v>429.79199999999997</v>
      </c>
      <c r="AO117">
        <f t="shared" si="85"/>
        <v>490.75200000000001</v>
      </c>
      <c r="AP117">
        <f t="shared" si="85"/>
        <v>641.43200000000002</v>
      </c>
      <c r="AQ117">
        <f t="shared" si="85"/>
        <v>508.72800000000001</v>
      </c>
      <c r="AR117">
        <f t="shared" si="85"/>
        <v>295.62</v>
      </c>
      <c r="AS117">
        <f t="shared" si="85"/>
        <v>582.19900000000007</v>
      </c>
      <c r="AT117">
        <f t="shared" si="85"/>
        <v>626.86399999999992</v>
      </c>
      <c r="AU117">
        <f t="shared" si="85"/>
        <v>547.11599999999999</v>
      </c>
      <c r="AV117">
        <f t="shared" si="85"/>
        <v>372.79199999999997</v>
      </c>
      <c r="AW117">
        <f t="shared" si="85"/>
        <v>448.32</v>
      </c>
      <c r="AX117">
        <f t="shared" si="85"/>
        <v>466.37900000000002</v>
      </c>
      <c r="AY117">
        <f t="shared" si="85"/>
        <v>779.88</v>
      </c>
      <c r="AZ117">
        <f t="shared" si="85"/>
        <v>611.47799999999995</v>
      </c>
      <c r="BA117">
        <f t="shared" si="85"/>
        <v>705.64</v>
      </c>
      <c r="BB117">
        <f t="shared" si="85"/>
        <v>413.53500000000003</v>
      </c>
      <c r="BC117">
        <f t="shared" si="85"/>
        <v>404.94900000000001</v>
      </c>
      <c r="BD117">
        <f t="shared" si="85"/>
        <v>721.15300000000013</v>
      </c>
      <c r="BE117">
        <f t="shared" si="85"/>
        <v>512.28000000000009</v>
      </c>
      <c r="BF117">
        <f t="shared" si="85"/>
        <v>296.39999999999998</v>
      </c>
      <c r="BG117">
        <f t="shared" si="85"/>
        <v>676.91399999999999</v>
      </c>
      <c r="BH117">
        <f t="shared" si="85"/>
        <v>569.23500000000001</v>
      </c>
      <c r="BI117">
        <f t="shared" si="85"/>
        <v>357.6</v>
      </c>
      <c r="BJ117">
        <f t="shared" si="85"/>
        <v>758.4</v>
      </c>
      <c r="BK117">
        <f t="shared" si="85"/>
        <v>298.35199999999998</v>
      </c>
      <c r="BL117">
        <f t="shared" si="85"/>
        <v>567.25599999999997</v>
      </c>
      <c r="BM117">
        <f t="shared" si="85"/>
        <v>573.88799999999992</v>
      </c>
      <c r="BN117">
        <f t="shared" si="85"/>
        <v>670.41899999999998</v>
      </c>
      <c r="BO117">
        <f t="shared" si="77"/>
        <v>424.61199999999997</v>
      </c>
      <c r="BP117">
        <f t="shared" si="77"/>
        <v>450.21599999999995</v>
      </c>
      <c r="BQ117">
        <f t="shared" si="77"/>
        <v>308.88</v>
      </c>
      <c r="BR117">
        <f t="shared" si="77"/>
        <v>721.59999999999991</v>
      </c>
      <c r="BS117">
        <f t="shared" si="77"/>
        <v>522.904</v>
      </c>
      <c r="BT117">
        <f t="shared" si="77"/>
        <v>461.33500000000004</v>
      </c>
      <c r="BU117">
        <f t="shared" si="77"/>
        <v>673.42599999999993</v>
      </c>
      <c r="BV117">
        <f t="shared" si="77"/>
        <v>411.10300000000007</v>
      </c>
      <c r="BW117">
        <f t="shared" si="77"/>
        <v>536.70499999999993</v>
      </c>
      <c r="BX117">
        <f t="shared" si="77"/>
        <v>529.88400000000001</v>
      </c>
      <c r="BY117">
        <f t="shared" si="77"/>
        <v>871.91</v>
      </c>
      <c r="BZ117">
        <f t="shared" si="77"/>
        <v>395.90100000000001</v>
      </c>
      <c r="CA117">
        <f t="shared" si="77"/>
        <v>563.38799999999992</v>
      </c>
      <c r="CB117">
        <f t="shared" si="77"/>
        <v>408.87</v>
      </c>
      <c r="CC117">
        <f t="shared" si="77"/>
        <v>595.24200000000008</v>
      </c>
      <c r="CD117">
        <f t="shared" si="77"/>
        <v>575.91000000000008</v>
      </c>
      <c r="CE117">
        <f t="shared" si="77"/>
        <v>265.58999999999997</v>
      </c>
      <c r="CF117">
        <f t="shared" si="77"/>
        <v>532.87599999999998</v>
      </c>
      <c r="CG117">
        <f t="shared" si="77"/>
        <v>516.52</v>
      </c>
      <c r="CH117">
        <f t="shared" si="77"/>
        <v>397.21199999999999</v>
      </c>
      <c r="CI117">
        <f t="shared" si="77"/>
        <v>554.89599999999996</v>
      </c>
      <c r="CJ117">
        <f t="shared" si="77"/>
        <v>338.33</v>
      </c>
      <c r="CK117">
        <f t="shared" si="77"/>
        <v>583.26499999999999</v>
      </c>
      <c r="CL117">
        <f t="shared" si="77"/>
        <v>400.47599999999994</v>
      </c>
      <c r="CM117">
        <f t="shared" si="77"/>
        <v>642.572</v>
      </c>
      <c r="CN117">
        <f t="shared" si="77"/>
        <v>498.33599999999996</v>
      </c>
      <c r="CO117">
        <f t="shared" si="77"/>
        <v>746.13</v>
      </c>
      <c r="CP117">
        <f t="shared" si="77"/>
        <v>801.024</v>
      </c>
      <c r="CQ117">
        <f t="shared" si="77"/>
        <v>312.03199999999998</v>
      </c>
      <c r="CR117">
        <f t="shared" si="77"/>
        <v>379.44</v>
      </c>
      <c r="CS117">
        <f t="shared" si="77"/>
        <v>793.94</v>
      </c>
      <c r="CT117">
        <f t="shared" si="77"/>
        <v>367.51</v>
      </c>
      <c r="CU117">
        <f t="shared" si="77"/>
        <v>459.79700000000003</v>
      </c>
      <c r="CV117">
        <f t="shared" si="77"/>
        <v>529.40800000000002</v>
      </c>
      <c r="CW117">
        <f t="shared" si="77"/>
        <v>427.10400000000004</v>
      </c>
      <c r="CX117">
        <f t="shared" si="77"/>
        <v>679.29599999999994</v>
      </c>
      <c r="CY117">
        <f t="shared" si="77"/>
        <v>574.72500000000002</v>
      </c>
      <c r="CZ117">
        <f t="shared" si="77"/>
        <v>556.99800000000005</v>
      </c>
      <c r="DA117">
        <f t="shared" si="77"/>
        <v>294.83999999999997</v>
      </c>
      <c r="DB117">
        <f t="shared" si="77"/>
        <v>306.53999999999996</v>
      </c>
      <c r="DC117">
        <f t="shared" si="77"/>
        <v>471.45599999999996</v>
      </c>
      <c r="DD117">
        <f t="shared" si="77"/>
        <v>399.52799999999996</v>
      </c>
      <c r="DE117">
        <f t="shared" si="77"/>
        <v>532.11400000000003</v>
      </c>
      <c r="DF117">
        <f t="shared" si="77"/>
        <v>469.8</v>
      </c>
      <c r="DG117">
        <f t="shared" si="77"/>
        <v>358.5</v>
      </c>
      <c r="DH117">
        <f t="shared" si="77"/>
        <v>766.65499999999997</v>
      </c>
      <c r="DI117">
        <f t="shared" si="77"/>
        <v>491.11199999999997</v>
      </c>
      <c r="DJ117">
        <f t="shared" si="77"/>
        <v>597.99599999999998</v>
      </c>
      <c r="DK117">
        <f t="shared" si="77"/>
        <v>504.798</v>
      </c>
      <c r="DL117">
        <f t="shared" si="77"/>
        <v>491.904</v>
      </c>
      <c r="DM117">
        <f t="shared" si="77"/>
        <v>505.23200000000003</v>
      </c>
      <c r="DN117">
        <f t="shared" si="77"/>
        <v>642.63499999999999</v>
      </c>
      <c r="DO117">
        <f t="shared" si="77"/>
        <v>502.99</v>
      </c>
      <c r="DP117">
        <f t="shared" si="77"/>
        <v>525.54499999999996</v>
      </c>
      <c r="DQ117">
        <f t="shared" si="77"/>
        <v>583.63199999999995</v>
      </c>
      <c r="DR117">
        <f t="shared" si="77"/>
        <v>574.05599999999993</v>
      </c>
      <c r="DS117">
        <f t="shared" si="77"/>
        <v>370.88799999999998</v>
      </c>
      <c r="DT117">
        <f t="shared" si="77"/>
        <v>313.36499999999995</v>
      </c>
      <c r="DU117">
        <f t="shared" si="77"/>
        <v>595.78200000000004</v>
      </c>
      <c r="DV117">
        <f t="shared" si="77"/>
        <v>435.08</v>
      </c>
      <c r="DW117">
        <f t="shared" si="77"/>
        <v>402.40800000000002</v>
      </c>
      <c r="DX117">
        <f t="shared" si="77"/>
        <v>696.78399999999999</v>
      </c>
      <c r="DY117">
        <f t="shared" si="77"/>
        <v>696.86999999999989</v>
      </c>
      <c r="DZ117">
        <f t="shared" si="77"/>
        <v>377.755</v>
      </c>
      <c r="EA117">
        <f t="shared" si="78"/>
        <v>292.69499999999999</v>
      </c>
      <c r="EB117">
        <f t="shared" si="78"/>
        <v>574.18500000000006</v>
      </c>
      <c r="EC117">
        <f t="shared" si="78"/>
        <v>632.16</v>
      </c>
      <c r="ED117">
        <f t="shared" si="78"/>
        <v>548.16699999999992</v>
      </c>
      <c r="EE117">
        <f t="shared" si="78"/>
        <v>459.30500000000001</v>
      </c>
      <c r="EF117">
        <f t="shared" si="78"/>
        <v>393.88400000000001</v>
      </c>
      <c r="EG117">
        <f t="shared" si="78"/>
        <v>815.86799999999994</v>
      </c>
      <c r="EH117">
        <f t="shared" si="78"/>
        <v>625.15200000000016</v>
      </c>
      <c r="EI117">
        <f t="shared" si="78"/>
        <v>643.61500000000001</v>
      </c>
      <c r="EJ117">
        <f t="shared" si="78"/>
        <v>279.99699999999996</v>
      </c>
      <c r="EK117">
        <f t="shared" si="78"/>
        <v>297.375</v>
      </c>
      <c r="EL117">
        <f t="shared" si="78"/>
        <v>550.23500000000001</v>
      </c>
      <c r="EM117">
        <f t="shared" si="78"/>
        <v>355.18</v>
      </c>
      <c r="EN117">
        <f t="shared" si="78"/>
        <v>444.20199999999994</v>
      </c>
      <c r="EO117">
        <f t="shared" si="78"/>
        <v>590.18999999999994</v>
      </c>
      <c r="EP117">
        <f t="shared" si="78"/>
        <v>458.91300000000001</v>
      </c>
      <c r="EQ117">
        <f t="shared" si="78"/>
        <v>515.87100000000009</v>
      </c>
      <c r="ER117">
        <f t="shared" si="78"/>
        <v>601.42500000000007</v>
      </c>
      <c r="ES117">
        <f t="shared" si="78"/>
        <v>543.03899999999999</v>
      </c>
      <c r="ET117">
        <f t="shared" si="78"/>
        <v>608.3839999999999</v>
      </c>
      <c r="EU117">
        <f t="shared" si="78"/>
        <v>317.37899999999996</v>
      </c>
      <c r="EV117">
        <f t="shared" si="78"/>
        <v>434.07799999999997</v>
      </c>
      <c r="EW117">
        <f t="shared" si="78"/>
        <v>696.4369999999999</v>
      </c>
      <c r="EX117">
        <f t="shared" si="78"/>
        <v>321.12</v>
      </c>
      <c r="EY117">
        <f t="shared" si="78"/>
        <v>373.05999999999995</v>
      </c>
      <c r="EZ117">
        <f t="shared" si="78"/>
        <v>471.9</v>
      </c>
      <c r="FA117">
        <f t="shared" si="78"/>
        <v>751.26700000000017</v>
      </c>
      <c r="FB117">
        <f t="shared" si="78"/>
        <v>432.64</v>
      </c>
      <c r="FC117">
        <f t="shared" si="78"/>
        <v>932.4319999999999</v>
      </c>
      <c r="FD117">
        <f t="shared" si="78"/>
        <v>551.89200000000005</v>
      </c>
      <c r="FE117">
        <f t="shared" si="78"/>
        <v>695.14599999999996</v>
      </c>
      <c r="FF117">
        <f t="shared" si="78"/>
        <v>285.483</v>
      </c>
      <c r="FG117">
        <f t="shared" si="78"/>
        <v>522.72</v>
      </c>
      <c r="FH117">
        <f t="shared" si="78"/>
        <v>635.4</v>
      </c>
      <c r="FI117">
        <f t="shared" si="78"/>
        <v>628.02199999999993</v>
      </c>
      <c r="FJ117">
        <f t="shared" si="78"/>
        <v>484.82099999999997</v>
      </c>
      <c r="FK117">
        <f t="shared" si="78"/>
        <v>753.13600000000008</v>
      </c>
      <c r="FL117">
        <f t="shared" si="78"/>
        <v>641.42400000000009</v>
      </c>
      <c r="FM117">
        <f t="shared" si="78"/>
        <v>527.34500000000003</v>
      </c>
      <c r="FN117">
        <f t="shared" si="78"/>
        <v>388.53000000000003</v>
      </c>
      <c r="FO117">
        <f t="shared" si="78"/>
        <v>594.43200000000002</v>
      </c>
      <c r="FP117">
        <f t="shared" si="78"/>
        <v>408.57600000000002</v>
      </c>
      <c r="FQ117">
        <f t="shared" si="78"/>
        <v>419.43</v>
      </c>
      <c r="FR117">
        <f t="shared" si="78"/>
        <v>723.64599999999996</v>
      </c>
      <c r="FS117">
        <f t="shared" si="78"/>
        <v>532.35</v>
      </c>
      <c r="FT117">
        <f t="shared" si="78"/>
        <v>425.29199999999997</v>
      </c>
      <c r="FU117">
        <f t="shared" si="78"/>
        <v>428.12800000000004</v>
      </c>
      <c r="FV117">
        <f t="shared" si="78"/>
        <v>384.37</v>
      </c>
      <c r="FW117">
        <f t="shared" si="78"/>
        <v>520.18200000000002</v>
      </c>
      <c r="FX117">
        <f t="shared" si="78"/>
        <v>400.5</v>
      </c>
      <c r="FY117">
        <f t="shared" si="78"/>
        <v>485.81399999999996</v>
      </c>
      <c r="FZ117">
        <f t="shared" si="78"/>
        <v>576.42000000000007</v>
      </c>
      <c r="GA117">
        <f t="shared" si="78"/>
        <v>421.96300000000002</v>
      </c>
      <c r="GB117">
        <f t="shared" si="78"/>
        <v>469.83600000000001</v>
      </c>
      <c r="GC117">
        <f t="shared" si="78"/>
        <v>496.73099999999994</v>
      </c>
      <c r="GD117">
        <f t="shared" si="78"/>
        <v>262.66499999999996</v>
      </c>
      <c r="GE117">
        <f t="shared" si="78"/>
        <v>517.72400000000005</v>
      </c>
      <c r="GF117">
        <f t="shared" si="78"/>
        <v>251.74499999999998</v>
      </c>
      <c r="GG117">
        <f t="shared" si="78"/>
        <v>530.64</v>
      </c>
      <c r="GH117">
        <f t="shared" si="78"/>
        <v>506.84800000000001</v>
      </c>
      <c r="GI117">
        <f t="shared" si="78"/>
        <v>713.88400000000001</v>
      </c>
      <c r="GJ117">
        <f t="shared" si="78"/>
        <v>392.54400000000004</v>
      </c>
      <c r="GK117">
        <f t="shared" si="78"/>
        <v>520.90899999999999</v>
      </c>
      <c r="GL117">
        <f t="shared" si="78"/>
        <v>581.66200000000003</v>
      </c>
      <c r="GM117">
        <f t="shared" si="79"/>
        <v>591.38099999999997</v>
      </c>
      <c r="GN117">
        <f t="shared" si="79"/>
        <v>566.21199999999999</v>
      </c>
      <c r="GO117">
        <f t="shared" si="79"/>
        <v>337.72500000000002</v>
      </c>
      <c r="GP117">
        <f t="shared" si="79"/>
        <v>465.79599999999999</v>
      </c>
      <c r="GQ117">
        <f t="shared" si="79"/>
        <v>387.04199999999997</v>
      </c>
      <c r="GR117">
        <f t="shared" si="79"/>
        <v>477.28</v>
      </c>
      <c r="GS117">
        <f t="shared" si="79"/>
        <v>525.96600000000001</v>
      </c>
      <c r="GT117">
        <f t="shared" si="79"/>
        <v>629.04200000000003</v>
      </c>
      <c r="GU117">
        <f t="shared" si="79"/>
        <v>447.108</v>
      </c>
      <c r="GV117">
        <f t="shared" si="79"/>
        <v>441.15899999999993</v>
      </c>
      <c r="GW117">
        <f t="shared" si="79"/>
        <v>537.58800000000008</v>
      </c>
      <c r="GX117">
        <f t="shared" si="79"/>
        <v>516.24200000000008</v>
      </c>
      <c r="GY117">
        <f t="shared" si="79"/>
        <v>535.62799999999993</v>
      </c>
      <c r="GZ117">
        <f t="shared" si="79"/>
        <v>467.48399999999998</v>
      </c>
      <c r="HA117">
        <f t="shared" si="79"/>
        <v>566.97900000000004</v>
      </c>
      <c r="HB117">
        <f t="shared" si="79"/>
        <v>492.78799999999995</v>
      </c>
      <c r="HC117">
        <f t="shared" si="79"/>
        <v>764.53600000000006</v>
      </c>
      <c r="HD117">
        <f t="shared" si="79"/>
        <v>374.79400000000004</v>
      </c>
      <c r="HE117">
        <f t="shared" si="79"/>
        <v>517.59</v>
      </c>
      <c r="HF117">
        <f t="shared" si="79"/>
        <v>307.125</v>
      </c>
      <c r="HG117">
        <f t="shared" si="79"/>
        <v>490.98500000000001</v>
      </c>
      <c r="HH117">
        <f t="shared" si="79"/>
        <v>393.78999999999996</v>
      </c>
      <c r="HI117">
        <f t="shared" si="79"/>
        <v>479.27399999999994</v>
      </c>
      <c r="HJ117">
        <f t="shared" si="79"/>
        <v>742.94599999999991</v>
      </c>
      <c r="HK117">
        <f t="shared" si="79"/>
        <v>739.44199999999989</v>
      </c>
      <c r="HL117">
        <f t="shared" si="79"/>
        <v>471.61399999999998</v>
      </c>
      <c r="HM117">
        <f t="shared" si="79"/>
        <v>449.39700000000005</v>
      </c>
      <c r="HN117">
        <f t="shared" si="79"/>
        <v>340.584</v>
      </c>
      <c r="HO117">
        <f t="shared" si="79"/>
        <v>366.20100000000002</v>
      </c>
      <c r="HP117">
        <f t="shared" si="79"/>
        <v>380.48900000000003</v>
      </c>
      <c r="HQ117">
        <f t="shared" si="79"/>
        <v>505.20000000000005</v>
      </c>
      <c r="HR117">
        <f t="shared" si="79"/>
        <v>595.94399999999996</v>
      </c>
      <c r="HS117">
        <f t="shared" si="79"/>
        <v>590.07000000000005</v>
      </c>
      <c r="HT117">
        <f t="shared" si="79"/>
        <v>872.09199999999998</v>
      </c>
      <c r="HU117">
        <f t="shared" si="79"/>
        <v>239.85</v>
      </c>
      <c r="HV117">
        <f t="shared" si="79"/>
        <v>725.08800000000008</v>
      </c>
      <c r="HW117">
        <f t="shared" si="79"/>
        <v>634.44000000000005</v>
      </c>
      <c r="HX117">
        <f t="shared" si="79"/>
        <v>457.93</v>
      </c>
      <c r="HY117">
        <f t="shared" si="79"/>
        <v>577.89599999999996</v>
      </c>
      <c r="HZ117">
        <f t="shared" si="79"/>
        <v>654.69599999999991</v>
      </c>
      <c r="IA117">
        <f t="shared" si="79"/>
        <v>504.64</v>
      </c>
      <c r="IB117">
        <f t="shared" si="79"/>
        <v>681.45</v>
      </c>
      <c r="IC117">
        <f t="shared" si="79"/>
        <v>495.93</v>
      </c>
      <c r="ID117">
        <f t="shared" si="79"/>
        <v>299.87099999999998</v>
      </c>
      <c r="IE117">
        <f t="shared" si="79"/>
        <v>661.18100000000004</v>
      </c>
      <c r="IF117">
        <f t="shared" si="79"/>
        <v>556.7639999999999</v>
      </c>
      <c r="IG117">
        <f t="shared" si="79"/>
        <v>298.15500000000003</v>
      </c>
      <c r="IH117">
        <f t="shared" si="79"/>
        <v>818.55899999999997</v>
      </c>
      <c r="II117">
        <f t="shared" si="79"/>
        <v>552.78</v>
      </c>
      <c r="IJ117">
        <f t="shared" si="79"/>
        <v>620.46800000000007</v>
      </c>
      <c r="IK117">
        <f t="shared" si="79"/>
        <v>507.5</v>
      </c>
      <c r="IL117">
        <f t="shared" si="79"/>
        <v>517.91</v>
      </c>
      <c r="IM117">
        <f t="shared" si="79"/>
        <v>799.45</v>
      </c>
      <c r="IN117">
        <f t="shared" si="79"/>
        <v>389.08799999999997</v>
      </c>
      <c r="IO117">
        <f t="shared" si="79"/>
        <v>312.37299999999999</v>
      </c>
      <c r="IP117">
        <f t="shared" si="79"/>
        <v>388.29999999999995</v>
      </c>
      <c r="IQ117">
        <f t="shared" si="79"/>
        <v>276.89999999999998</v>
      </c>
      <c r="IR117">
        <f t="shared" si="79"/>
        <v>593.21600000000001</v>
      </c>
      <c r="IS117">
        <f t="shared" si="79"/>
        <v>401.20200000000006</v>
      </c>
      <c r="IT117">
        <f t="shared" si="79"/>
        <v>371.62799999999999</v>
      </c>
      <c r="IU117">
        <f t="shared" si="79"/>
        <v>554.4</v>
      </c>
      <c r="IV117">
        <f t="shared" si="79"/>
        <v>527.47799999999995</v>
      </c>
      <c r="IW117">
        <f t="shared" si="79"/>
        <v>494.08800000000002</v>
      </c>
      <c r="IX117">
        <f t="shared" si="79"/>
        <v>544.33400000000006</v>
      </c>
      <c r="IY117">
        <f t="shared" si="80"/>
        <v>470.64899999999994</v>
      </c>
      <c r="IZ117">
        <f t="shared" si="80"/>
        <v>505.67299999999994</v>
      </c>
      <c r="JA117">
        <f t="shared" si="80"/>
        <v>285.69400000000002</v>
      </c>
      <c r="JB117">
        <f t="shared" si="80"/>
        <v>417.58800000000002</v>
      </c>
      <c r="JC117">
        <f t="shared" si="80"/>
        <v>718.16000000000008</v>
      </c>
      <c r="JD117">
        <f t="shared" si="80"/>
        <v>610.65199999999993</v>
      </c>
      <c r="JE117">
        <f t="shared" si="80"/>
        <v>519.12</v>
      </c>
      <c r="JF117">
        <f t="shared" si="80"/>
        <v>695.3</v>
      </c>
      <c r="JG117">
        <f t="shared" si="80"/>
        <v>512.17200000000003</v>
      </c>
      <c r="JH117">
        <f t="shared" si="80"/>
        <v>814.27499999999998</v>
      </c>
      <c r="JI117">
        <f t="shared" si="80"/>
        <v>501.16399999999999</v>
      </c>
      <c r="JJ117">
        <f t="shared" si="80"/>
        <v>641.21400000000006</v>
      </c>
      <c r="JK117">
        <f t="shared" si="80"/>
        <v>366.66</v>
      </c>
      <c r="JL117">
        <f t="shared" si="80"/>
        <v>452.25900000000001</v>
      </c>
      <c r="JM117">
        <f t="shared" si="80"/>
        <v>729.01499999999999</v>
      </c>
      <c r="JN117">
        <f t="shared" si="80"/>
        <v>440.11799999999994</v>
      </c>
      <c r="JO117">
        <f t="shared" si="80"/>
        <v>550.16399999999999</v>
      </c>
      <c r="JP117">
        <f t="shared" si="80"/>
        <v>489.32399999999996</v>
      </c>
      <c r="JQ117">
        <f t="shared" si="80"/>
        <v>461.30399999999997</v>
      </c>
      <c r="JR117">
        <f t="shared" si="80"/>
        <v>329.55</v>
      </c>
      <c r="JS117">
        <f t="shared" si="80"/>
        <v>530.8599999999999</v>
      </c>
      <c r="JT117">
        <f t="shared" si="80"/>
        <v>366.33800000000002</v>
      </c>
      <c r="JU117">
        <f t="shared" si="80"/>
        <v>637.68600000000004</v>
      </c>
      <c r="JV117">
        <f t="shared" si="80"/>
        <v>426.03900000000004</v>
      </c>
      <c r="JW117">
        <f t="shared" si="80"/>
        <v>721.01900000000001</v>
      </c>
      <c r="JX117">
        <f t="shared" si="80"/>
        <v>433.40199999999999</v>
      </c>
      <c r="JY117">
        <f t="shared" si="80"/>
        <v>312.214</v>
      </c>
      <c r="JZ117">
        <f t="shared" si="80"/>
        <v>623.39199999999994</v>
      </c>
      <c r="KA117">
        <f t="shared" si="80"/>
        <v>345.66800000000001</v>
      </c>
      <c r="KB117">
        <f t="shared" si="80"/>
        <v>268.32</v>
      </c>
      <c r="KC117">
        <f t="shared" si="80"/>
        <v>675.5100000000001</v>
      </c>
      <c r="KD117">
        <f t="shared" si="80"/>
        <v>263.05500000000001</v>
      </c>
      <c r="KE117">
        <f t="shared" si="80"/>
        <v>589.15800000000002</v>
      </c>
      <c r="KF117">
        <f t="shared" si="80"/>
        <v>555.00400000000002</v>
      </c>
      <c r="KG117">
        <f t="shared" si="80"/>
        <v>843.94800000000009</v>
      </c>
      <c r="KH117">
        <f t="shared" si="80"/>
        <v>327.52</v>
      </c>
      <c r="KI117">
        <f t="shared" si="80"/>
        <v>441.452</v>
      </c>
      <c r="KJ117">
        <f t="shared" si="80"/>
        <v>563.15</v>
      </c>
      <c r="KK117">
        <f t="shared" si="80"/>
        <v>490.33199999999999</v>
      </c>
      <c r="KL117">
        <f t="shared" si="80"/>
        <v>789.68399999999997</v>
      </c>
      <c r="KM117">
        <f t="shared" si="80"/>
        <v>534.80000000000007</v>
      </c>
      <c r="KN117">
        <f t="shared" si="80"/>
        <v>297.76499999999999</v>
      </c>
      <c r="KO117">
        <f t="shared" si="80"/>
        <v>390.90800000000002</v>
      </c>
      <c r="KP117">
        <f t="shared" si="80"/>
        <v>304.75600000000003</v>
      </c>
      <c r="KQ117">
        <f t="shared" si="80"/>
        <v>623.21699999999998</v>
      </c>
      <c r="KR117">
        <f t="shared" si="80"/>
        <v>461.47199999999992</v>
      </c>
      <c r="KS117">
        <f t="shared" si="80"/>
        <v>513.13499999999999</v>
      </c>
      <c r="KT117">
        <f t="shared" si="80"/>
        <v>270.46499999999997</v>
      </c>
      <c r="KU117">
        <f t="shared" si="80"/>
        <v>610.81799999999998</v>
      </c>
      <c r="KV117">
        <f t="shared" si="80"/>
        <v>284.358</v>
      </c>
      <c r="KW117">
        <f t="shared" si="80"/>
        <v>539.74400000000003</v>
      </c>
      <c r="KX117">
        <f t="shared" si="80"/>
        <v>376.03500000000003</v>
      </c>
      <c r="KY117">
        <f t="shared" si="80"/>
        <v>413.44</v>
      </c>
      <c r="KZ117">
        <f t="shared" si="80"/>
        <v>505.00299999999999</v>
      </c>
      <c r="LA117">
        <f t="shared" si="80"/>
        <v>672.76</v>
      </c>
      <c r="LB117">
        <f t="shared" si="80"/>
        <v>828.24</v>
      </c>
      <c r="LC117">
        <f t="shared" si="80"/>
        <v>559.875</v>
      </c>
      <c r="LD117">
        <f t="shared" si="80"/>
        <v>519.87</v>
      </c>
      <c r="LE117">
        <f t="shared" si="80"/>
        <v>595.6</v>
      </c>
      <c r="LF117">
        <f t="shared" si="80"/>
        <v>325.84499999999997</v>
      </c>
      <c r="LG117">
        <f t="shared" si="80"/>
        <v>324.15600000000001</v>
      </c>
      <c r="LH117">
        <f t="shared" si="80"/>
        <v>682.18</v>
      </c>
      <c r="LI117">
        <f t="shared" si="80"/>
        <v>587.46600000000001</v>
      </c>
      <c r="LJ117">
        <f t="shared" si="80"/>
        <v>546.40499999999997</v>
      </c>
      <c r="LK117">
        <f t="shared" si="81"/>
        <v>467.166</v>
      </c>
      <c r="LL117">
        <f t="shared" si="81"/>
        <v>349.5</v>
      </c>
      <c r="LM117">
        <f t="shared" si="81"/>
        <v>476.03000000000003</v>
      </c>
      <c r="LN117">
        <f t="shared" si="81"/>
        <v>521.73200000000008</v>
      </c>
      <c r="LO117">
        <f t="shared" si="81"/>
        <v>395.50500000000005</v>
      </c>
      <c r="LP117">
        <f t="shared" si="81"/>
        <v>501.03200000000004</v>
      </c>
      <c r="LQ117">
        <f t="shared" si="81"/>
        <v>443.30399999999992</v>
      </c>
      <c r="LR117">
        <f t="shared" si="81"/>
        <v>536.654</v>
      </c>
      <c r="LS117">
        <f t="shared" si="81"/>
        <v>591.505</v>
      </c>
      <c r="LT117">
        <f t="shared" si="81"/>
        <v>719.02599999999995</v>
      </c>
      <c r="LU117">
        <f t="shared" si="81"/>
        <v>389.68500000000006</v>
      </c>
      <c r="LV117">
        <f t="shared" si="81"/>
        <v>275.14499999999998</v>
      </c>
      <c r="LW117">
        <f t="shared" si="81"/>
        <v>733</v>
      </c>
      <c r="LX117">
        <f t="shared" si="81"/>
        <v>439.15199999999993</v>
      </c>
      <c r="LY117">
        <f t="shared" si="81"/>
        <v>465.23399999999998</v>
      </c>
      <c r="LZ117">
        <f t="shared" si="81"/>
        <v>674.79000000000008</v>
      </c>
      <c r="MA117">
        <f t="shared" si="81"/>
        <v>534.625</v>
      </c>
      <c r="MB117">
        <f t="shared" si="81"/>
        <v>347.09499999999997</v>
      </c>
      <c r="MC117">
        <f t="shared" si="81"/>
        <v>442.548</v>
      </c>
      <c r="MD117">
        <f t="shared" si="81"/>
        <v>689.29199999999992</v>
      </c>
      <c r="ME117">
        <f t="shared" si="81"/>
        <v>513.279</v>
      </c>
      <c r="MF117">
        <f t="shared" si="81"/>
        <v>462.28000000000003</v>
      </c>
      <c r="MG117">
        <f t="shared" si="81"/>
        <v>530.10399999999993</v>
      </c>
      <c r="MH117">
        <f t="shared" si="81"/>
        <v>561.19199999999989</v>
      </c>
      <c r="MI117">
        <f t="shared" si="81"/>
        <v>823.03</v>
      </c>
      <c r="MJ117">
        <f t="shared" si="81"/>
        <v>345.66800000000001</v>
      </c>
      <c r="MK117">
        <f t="shared" si="81"/>
        <v>343.2</v>
      </c>
      <c r="ML117">
        <f t="shared" si="81"/>
        <v>601.02</v>
      </c>
      <c r="MM117">
        <f t="shared" si="81"/>
        <v>619.09499999999991</v>
      </c>
      <c r="MN117">
        <f t="shared" si="81"/>
        <v>546.84799999999996</v>
      </c>
      <c r="MO117">
        <f t="shared" si="81"/>
        <v>597.74</v>
      </c>
      <c r="MP117">
        <f t="shared" si="81"/>
        <v>384.19599999999997</v>
      </c>
      <c r="MQ117">
        <f t="shared" si="81"/>
        <v>464.63300000000004</v>
      </c>
      <c r="MR117">
        <f t="shared" si="81"/>
        <v>404.41200000000003</v>
      </c>
      <c r="MS117">
        <f t="shared" si="81"/>
        <v>501.48000000000008</v>
      </c>
      <c r="MT117">
        <f t="shared" si="81"/>
        <v>647.03000000000009</v>
      </c>
      <c r="MU117">
        <f t="shared" si="81"/>
        <v>453.952</v>
      </c>
      <c r="MV117">
        <f t="shared" si="81"/>
        <v>449.90400000000005</v>
      </c>
      <c r="MW117">
        <f t="shared" si="81"/>
        <v>491.45399999999995</v>
      </c>
      <c r="MX117">
        <f t="shared" si="81"/>
        <v>375.19299999999998</v>
      </c>
      <c r="MY117">
        <f t="shared" si="81"/>
        <v>568.10599999999999</v>
      </c>
      <c r="MZ117">
        <f t="shared" si="81"/>
        <v>683.62199999999996</v>
      </c>
      <c r="NA117">
        <f t="shared" si="81"/>
        <v>636.404</v>
      </c>
      <c r="NB117">
        <f t="shared" si="81"/>
        <v>629.84700000000009</v>
      </c>
      <c r="NC117">
        <f t="shared" si="81"/>
        <v>412.36</v>
      </c>
      <c r="ND117">
        <f t="shared" si="81"/>
        <v>516.33600000000001</v>
      </c>
      <c r="NE117">
        <f t="shared" si="81"/>
        <v>654.48</v>
      </c>
      <c r="NF117">
        <f t="shared" si="81"/>
        <v>674.00200000000007</v>
      </c>
      <c r="NG117">
        <f t="shared" si="81"/>
        <v>611.32100000000003</v>
      </c>
      <c r="NH117">
        <f t="shared" si="81"/>
        <v>588.38400000000001</v>
      </c>
      <c r="NI117">
        <f t="shared" si="81"/>
        <v>332.98399999999998</v>
      </c>
      <c r="NJ117">
        <f t="shared" si="81"/>
        <v>575.46</v>
      </c>
      <c r="NK117">
        <f t="shared" si="81"/>
        <v>292.5</v>
      </c>
      <c r="NL117">
        <f t="shared" si="81"/>
        <v>906.62</v>
      </c>
      <c r="NM117">
        <f t="shared" si="81"/>
        <v>406.22399999999999</v>
      </c>
      <c r="NN117">
        <f t="shared" si="81"/>
        <v>531.255</v>
      </c>
      <c r="NO117">
        <f t="shared" si="81"/>
        <v>490.31200000000001</v>
      </c>
      <c r="NP117">
        <f t="shared" si="81"/>
        <v>566.08800000000008</v>
      </c>
      <c r="NQ117">
        <f t="shared" si="81"/>
        <v>289.77</v>
      </c>
      <c r="NR117">
        <f t="shared" si="81"/>
        <v>498</v>
      </c>
      <c r="NS117">
        <f t="shared" si="81"/>
        <v>594.59</v>
      </c>
      <c r="NT117">
        <f t="shared" si="81"/>
        <v>408.67200000000003</v>
      </c>
      <c r="NU117">
        <f t="shared" si="81"/>
        <v>568.524</v>
      </c>
      <c r="NV117">
        <f t="shared" si="81"/>
        <v>683.07400000000007</v>
      </c>
      <c r="NW117">
        <f t="shared" si="82"/>
        <v>561.14800000000002</v>
      </c>
      <c r="NX117">
        <f t="shared" si="82"/>
        <v>612.71699999999998</v>
      </c>
      <c r="NY117">
        <f t="shared" si="82"/>
        <v>568.1</v>
      </c>
      <c r="NZ117">
        <f t="shared" si="82"/>
        <v>420.74200000000002</v>
      </c>
      <c r="OA117">
        <f t="shared" si="82"/>
        <v>616.34900000000005</v>
      </c>
      <c r="OB117">
        <f t="shared" si="82"/>
        <v>584.63100000000009</v>
      </c>
      <c r="OC117">
        <f t="shared" si="82"/>
        <v>468.43099999999993</v>
      </c>
      <c r="OD117">
        <f t="shared" si="82"/>
        <v>390.71699999999993</v>
      </c>
      <c r="OE117">
        <f t="shared" si="82"/>
        <v>447.79700000000003</v>
      </c>
      <c r="OF117">
        <f t="shared" si="82"/>
        <v>263</v>
      </c>
      <c r="OG117">
        <f t="shared" si="82"/>
        <v>230.49</v>
      </c>
      <c r="OH117">
        <f t="shared" si="82"/>
        <v>343.887</v>
      </c>
      <c r="OI117">
        <f t="shared" si="82"/>
        <v>444.67200000000003</v>
      </c>
      <c r="OJ117">
        <f t="shared" si="82"/>
        <v>281.77499999999998</v>
      </c>
      <c r="OK117">
        <f t="shared" si="82"/>
        <v>453.44</v>
      </c>
      <c r="OL117">
        <f t="shared" si="82"/>
        <v>520.47199999999998</v>
      </c>
      <c r="OM117">
        <f t="shared" si="82"/>
        <v>357.30900000000003</v>
      </c>
      <c r="ON117">
        <f t="shared" si="82"/>
        <v>282.75</v>
      </c>
      <c r="OO117">
        <f t="shared" si="82"/>
        <v>688.77800000000002</v>
      </c>
      <c r="OP117">
        <f t="shared" si="82"/>
        <v>575.42099999999994</v>
      </c>
      <c r="OQ117">
        <f t="shared" si="82"/>
        <v>760.55</v>
      </c>
      <c r="OR117">
        <f t="shared" si="82"/>
        <v>405.6</v>
      </c>
      <c r="OS117">
        <f t="shared" si="82"/>
        <v>766.69200000000001</v>
      </c>
      <c r="OT117">
        <f t="shared" si="82"/>
        <v>346.90500000000003</v>
      </c>
      <c r="OU117">
        <f t="shared" si="82"/>
        <v>561.41199999999992</v>
      </c>
      <c r="OV117">
        <f t="shared" si="82"/>
        <v>282.94499999999999</v>
      </c>
      <c r="OW117">
        <f t="shared" si="82"/>
        <v>521.81200000000001</v>
      </c>
      <c r="OX117">
        <f t="shared" si="82"/>
        <v>360.86700000000002</v>
      </c>
      <c r="OY117">
        <f t="shared" si="82"/>
        <v>744.26800000000003</v>
      </c>
      <c r="OZ117">
        <f t="shared" si="82"/>
        <v>548.80000000000007</v>
      </c>
      <c r="PA117">
        <f t="shared" si="82"/>
        <v>619.43999999999994</v>
      </c>
      <c r="PB117">
        <f t="shared" si="82"/>
        <v>562.10400000000004</v>
      </c>
      <c r="PC117">
        <f t="shared" si="82"/>
        <v>655.04</v>
      </c>
      <c r="PD117">
        <f t="shared" si="82"/>
        <v>593.49</v>
      </c>
      <c r="PE117">
        <f t="shared" si="82"/>
        <v>349.65000000000003</v>
      </c>
      <c r="PF117">
        <f t="shared" si="82"/>
        <v>540.4</v>
      </c>
      <c r="PG117">
        <f t="shared" si="82"/>
        <v>611.351</v>
      </c>
      <c r="PH117">
        <f t="shared" si="82"/>
        <v>669.85799999999995</v>
      </c>
      <c r="PI117">
        <f t="shared" si="82"/>
        <v>435.39800000000002</v>
      </c>
      <c r="PJ117">
        <f t="shared" si="82"/>
        <v>563.20600000000002</v>
      </c>
      <c r="PK117">
        <f t="shared" si="82"/>
        <v>694.59999999999991</v>
      </c>
      <c r="PL117">
        <f t="shared" si="82"/>
        <v>335.59499999999997</v>
      </c>
      <c r="PM117">
        <f t="shared" si="82"/>
        <v>342.24</v>
      </c>
      <c r="PN117">
        <f t="shared" si="82"/>
        <v>416.26799999999997</v>
      </c>
      <c r="PO117">
        <f t="shared" si="82"/>
        <v>624.47</v>
      </c>
      <c r="PP117">
        <f t="shared" si="82"/>
        <v>658.74199999999996</v>
      </c>
      <c r="PQ117">
        <f t="shared" si="82"/>
        <v>662.59199999999998</v>
      </c>
      <c r="PR117">
        <f t="shared" si="82"/>
        <v>357.94499999999999</v>
      </c>
      <c r="PS117">
        <f t="shared" si="82"/>
        <v>302.25</v>
      </c>
      <c r="PT117">
        <f t="shared" si="82"/>
        <v>512.25599999999997</v>
      </c>
      <c r="PU117">
        <f t="shared" si="82"/>
        <v>460.75900000000001</v>
      </c>
      <c r="PV117">
        <f t="shared" si="82"/>
        <v>509.33000000000004</v>
      </c>
      <c r="PW117">
        <f t="shared" si="82"/>
        <v>424.5</v>
      </c>
      <c r="PX117">
        <f t="shared" si="82"/>
        <v>445.10699999999997</v>
      </c>
      <c r="PY117">
        <f t="shared" si="82"/>
        <v>621.08199999999999</v>
      </c>
      <c r="PZ117">
        <f t="shared" si="82"/>
        <v>589.51200000000006</v>
      </c>
      <c r="QA117">
        <f t="shared" si="82"/>
        <v>409.959</v>
      </c>
      <c r="QB117">
        <f t="shared" si="82"/>
        <v>449.202</v>
      </c>
      <c r="QC117">
        <f t="shared" si="82"/>
        <v>696.35</v>
      </c>
      <c r="QD117">
        <f t="shared" si="82"/>
        <v>435.98099999999999</v>
      </c>
      <c r="QE117">
        <f t="shared" si="82"/>
        <v>681.06599999999992</v>
      </c>
      <c r="QF117">
        <f t="shared" si="82"/>
        <v>458.30499999999995</v>
      </c>
      <c r="QG117">
        <f t="shared" si="82"/>
        <v>385.9</v>
      </c>
      <c r="QH117">
        <f t="shared" si="82"/>
        <v>540.43200000000002</v>
      </c>
      <c r="QI117">
        <f t="shared" si="83"/>
        <v>614.86400000000003</v>
      </c>
      <c r="QJ117">
        <f t="shared" si="83"/>
        <v>639.91399999999999</v>
      </c>
      <c r="QK117">
        <f t="shared" si="83"/>
        <v>568.50300000000004</v>
      </c>
      <c r="QL117">
        <f t="shared" si="83"/>
        <v>477.32499999999999</v>
      </c>
      <c r="QM117">
        <f t="shared" si="83"/>
        <v>385.6</v>
      </c>
      <c r="QN117">
        <f t="shared" si="83"/>
        <v>502.44</v>
      </c>
      <c r="QO117">
        <f t="shared" si="83"/>
        <v>397.286</v>
      </c>
      <c r="QP117">
        <f t="shared" si="83"/>
        <v>574.41</v>
      </c>
      <c r="QQ117">
        <f t="shared" si="83"/>
        <v>607.49699999999996</v>
      </c>
      <c r="QR117">
        <f t="shared" si="83"/>
        <v>470.86199999999997</v>
      </c>
      <c r="QS117">
        <f t="shared" si="83"/>
        <v>201.63</v>
      </c>
      <c r="QT117">
        <f t="shared" si="83"/>
        <v>561.92399999999998</v>
      </c>
      <c r="QU117">
        <f t="shared" si="83"/>
        <v>304.11</v>
      </c>
      <c r="QV117">
        <f t="shared" si="83"/>
        <v>539.06799999999998</v>
      </c>
      <c r="QW117">
        <f t="shared" si="83"/>
        <v>609.44200000000001</v>
      </c>
      <c r="QX117">
        <f t="shared" si="83"/>
        <v>637.25999999999988</v>
      </c>
      <c r="QY117">
        <f t="shared" si="83"/>
        <v>496.58699999999993</v>
      </c>
      <c r="QZ117">
        <f t="shared" si="83"/>
        <v>642.70800000000008</v>
      </c>
      <c r="RA117">
        <f t="shared" si="83"/>
        <v>473.17999999999995</v>
      </c>
      <c r="RB117">
        <f t="shared" si="83"/>
        <v>464.03500000000008</v>
      </c>
      <c r="RC117">
        <f t="shared" si="83"/>
        <v>756.56500000000005</v>
      </c>
      <c r="RD117">
        <f t="shared" si="83"/>
        <v>595.125</v>
      </c>
      <c r="RE117">
        <f t="shared" si="83"/>
        <v>484.21999999999997</v>
      </c>
      <c r="RF117">
        <f t="shared" si="83"/>
        <v>412.75</v>
      </c>
      <c r="RG117">
        <f t="shared" si="83"/>
        <v>530.42399999999998</v>
      </c>
      <c r="RH117">
        <f t="shared" si="83"/>
        <v>672.24599999999998</v>
      </c>
      <c r="RI117">
        <f t="shared" si="83"/>
        <v>613.31999999999994</v>
      </c>
      <c r="RJ117">
        <f t="shared" si="83"/>
        <v>510.39</v>
      </c>
      <c r="RK117">
        <f t="shared" si="83"/>
        <v>511.57199999999995</v>
      </c>
      <c r="RL117">
        <f t="shared" si="83"/>
        <v>596.53000000000009</v>
      </c>
      <c r="RM117">
        <f t="shared" si="83"/>
        <v>418.089</v>
      </c>
      <c r="RN117">
        <f t="shared" si="83"/>
        <v>511.67999999999995</v>
      </c>
      <c r="RO117">
        <f t="shared" si="83"/>
        <v>570.46800000000007</v>
      </c>
      <c r="RP117">
        <f t="shared" si="83"/>
        <v>658.76</v>
      </c>
      <c r="RQ117">
        <f t="shared" si="83"/>
        <v>341.44499999999999</v>
      </c>
      <c r="RR117">
        <f t="shared" si="83"/>
        <v>302.05500000000001</v>
      </c>
      <c r="RS117">
        <f t="shared" si="83"/>
        <v>570.82500000000005</v>
      </c>
      <c r="RT117">
        <f t="shared" si="83"/>
        <v>425.59999999999997</v>
      </c>
      <c r="RU117">
        <f t="shared" si="83"/>
        <v>433.65699999999998</v>
      </c>
      <c r="RV117">
        <f t="shared" si="83"/>
        <v>570.28700000000003</v>
      </c>
      <c r="RW117">
        <f t="shared" si="83"/>
        <v>626.75200000000007</v>
      </c>
      <c r="RX117">
        <f t="shared" si="83"/>
        <v>620.6</v>
      </c>
      <c r="RY117">
        <f t="shared" si="83"/>
        <v>623.84699999999987</v>
      </c>
      <c r="RZ117">
        <f t="shared" si="83"/>
        <v>486.62400000000002</v>
      </c>
      <c r="SA117">
        <f t="shared" si="83"/>
        <v>528.02</v>
      </c>
      <c r="SB117">
        <f t="shared" si="83"/>
        <v>555.78</v>
      </c>
      <c r="SC117">
        <f t="shared" si="83"/>
        <v>607.84800000000007</v>
      </c>
      <c r="SD117">
        <f t="shared" si="83"/>
        <v>411.88900000000001</v>
      </c>
      <c r="SE117">
        <f t="shared" si="83"/>
        <v>442.96000000000004</v>
      </c>
      <c r="SF117">
        <f t="shared" si="83"/>
        <v>487.87200000000001</v>
      </c>
      <c r="SG117">
        <f t="shared" si="83"/>
        <v>556.8420000000001</v>
      </c>
    </row>
    <row r="118" spans="1:501" ht="13.5" customHeight="1">
      <c r="A118">
        <v>2017</v>
      </c>
      <c r="B118">
        <f t="shared" si="84"/>
        <v>299.52</v>
      </c>
      <c r="C118">
        <f t="shared" si="85"/>
        <v>581.93899999999996</v>
      </c>
      <c r="D118">
        <f t="shared" si="85"/>
        <v>307.02</v>
      </c>
      <c r="E118">
        <f t="shared" si="85"/>
        <v>438.37599999999998</v>
      </c>
      <c r="F118">
        <f t="shared" si="85"/>
        <v>583.07000000000005</v>
      </c>
      <c r="G118">
        <f t="shared" si="85"/>
        <v>488.94900000000001</v>
      </c>
      <c r="H118">
        <f t="shared" si="85"/>
        <v>520.13599999999997</v>
      </c>
      <c r="I118">
        <f t="shared" si="85"/>
        <v>524.48</v>
      </c>
      <c r="J118">
        <f t="shared" si="85"/>
        <v>491.37200000000001</v>
      </c>
      <c r="K118">
        <f t="shared" si="85"/>
        <v>558.69200000000001</v>
      </c>
      <c r="L118">
        <f t="shared" si="85"/>
        <v>390.14400000000001</v>
      </c>
      <c r="M118">
        <f t="shared" si="85"/>
        <v>473.04</v>
      </c>
      <c r="N118">
        <f t="shared" si="85"/>
        <v>567.53699999999992</v>
      </c>
      <c r="O118">
        <f t="shared" si="85"/>
        <v>486.54200000000003</v>
      </c>
      <c r="P118">
        <f t="shared" si="85"/>
        <v>582.17599999999993</v>
      </c>
      <c r="Q118">
        <f t="shared" si="85"/>
        <v>309.46499999999997</v>
      </c>
      <c r="R118">
        <f t="shared" si="85"/>
        <v>404.09200000000004</v>
      </c>
      <c r="S118">
        <f t="shared" si="85"/>
        <v>789.96799999999996</v>
      </c>
      <c r="T118">
        <f t="shared" si="85"/>
        <v>331.89</v>
      </c>
      <c r="U118">
        <f t="shared" si="85"/>
        <v>506.16099999999994</v>
      </c>
      <c r="V118">
        <f t="shared" si="85"/>
        <v>397.98</v>
      </c>
      <c r="W118">
        <f t="shared" si="85"/>
        <v>566.25599999999997</v>
      </c>
      <c r="X118">
        <f t="shared" si="85"/>
        <v>469.03500000000003</v>
      </c>
      <c r="Y118">
        <f t="shared" si="85"/>
        <v>548.98400000000004</v>
      </c>
      <c r="Z118">
        <f t="shared" si="85"/>
        <v>417.64199999999994</v>
      </c>
      <c r="AA118">
        <f t="shared" si="85"/>
        <v>578.27</v>
      </c>
      <c r="AB118">
        <f t="shared" si="85"/>
        <v>509.08199999999994</v>
      </c>
      <c r="AC118">
        <f t="shared" si="85"/>
        <v>257.98500000000001</v>
      </c>
      <c r="AD118">
        <f t="shared" si="85"/>
        <v>495.14400000000001</v>
      </c>
      <c r="AE118">
        <f t="shared" si="85"/>
        <v>647.904</v>
      </c>
      <c r="AF118">
        <f t="shared" si="85"/>
        <v>269.88</v>
      </c>
      <c r="AG118">
        <f t="shared" si="85"/>
        <v>340.95599999999996</v>
      </c>
      <c r="AH118">
        <f t="shared" si="85"/>
        <v>280.21499999999997</v>
      </c>
      <c r="AI118">
        <f t="shared" si="85"/>
        <v>361.97400000000005</v>
      </c>
      <c r="AJ118">
        <f t="shared" si="85"/>
        <v>318.08100000000002</v>
      </c>
      <c r="AK118">
        <f t="shared" si="85"/>
        <v>803.57400000000007</v>
      </c>
      <c r="AL118">
        <f t="shared" si="85"/>
        <v>521.28</v>
      </c>
      <c r="AM118">
        <f t="shared" si="85"/>
        <v>459.245</v>
      </c>
      <c r="AN118">
        <f t="shared" si="85"/>
        <v>394.20000000000005</v>
      </c>
      <c r="AO118">
        <f t="shared" si="85"/>
        <v>530.92399999999998</v>
      </c>
      <c r="AP118">
        <f t="shared" si="85"/>
        <v>473.82</v>
      </c>
      <c r="AQ118">
        <f t="shared" si="85"/>
        <v>487.40999999999991</v>
      </c>
      <c r="AR118">
        <f t="shared" si="85"/>
        <v>422.5</v>
      </c>
      <c r="AS118">
        <f t="shared" si="85"/>
        <v>588.52499999999998</v>
      </c>
      <c r="AT118">
        <f t="shared" si="85"/>
        <v>424.50299999999993</v>
      </c>
      <c r="AU118">
        <f t="shared" si="85"/>
        <v>556.92000000000007</v>
      </c>
      <c r="AV118">
        <f t="shared" si="85"/>
        <v>537.40599999999995</v>
      </c>
      <c r="AW118">
        <f t="shared" si="85"/>
        <v>612.25600000000009</v>
      </c>
      <c r="AX118">
        <f t="shared" si="85"/>
        <v>796.71999999999991</v>
      </c>
      <c r="AY118">
        <f t="shared" si="85"/>
        <v>768.10500000000002</v>
      </c>
      <c r="AZ118">
        <f t="shared" si="85"/>
        <v>843.125</v>
      </c>
      <c r="BA118">
        <f t="shared" si="85"/>
        <v>456.19200000000001</v>
      </c>
      <c r="BB118">
        <f t="shared" si="85"/>
        <v>535.44000000000005</v>
      </c>
      <c r="BC118">
        <f t="shared" si="85"/>
        <v>791.82</v>
      </c>
      <c r="BD118">
        <f t="shared" si="85"/>
        <v>459.28499999999997</v>
      </c>
      <c r="BE118">
        <f t="shared" si="85"/>
        <v>497.62799999999999</v>
      </c>
      <c r="BF118">
        <f t="shared" si="85"/>
        <v>694.56</v>
      </c>
      <c r="BG118">
        <f t="shared" si="85"/>
        <v>615.2639999999999</v>
      </c>
      <c r="BH118">
        <f t="shared" si="85"/>
        <v>749.74800000000005</v>
      </c>
      <c r="BI118">
        <f t="shared" si="85"/>
        <v>622.56399999999996</v>
      </c>
      <c r="BJ118">
        <f t="shared" si="85"/>
        <v>495.28199999999998</v>
      </c>
      <c r="BK118">
        <f t="shared" si="85"/>
        <v>425.32</v>
      </c>
      <c r="BL118">
        <f t="shared" si="85"/>
        <v>847.35599999999999</v>
      </c>
      <c r="BM118">
        <f t="shared" si="85"/>
        <v>553.02599999999995</v>
      </c>
      <c r="BN118">
        <f t="shared" si="85"/>
        <v>663.32899999999995</v>
      </c>
      <c r="BO118">
        <f t="shared" si="77"/>
        <v>724.92</v>
      </c>
      <c r="BP118">
        <f t="shared" si="77"/>
        <v>549.803</v>
      </c>
      <c r="BQ118">
        <f t="shared" si="77"/>
        <v>387.24600000000004</v>
      </c>
      <c r="BR118">
        <f t="shared" si="77"/>
        <v>296.22800000000001</v>
      </c>
      <c r="BS118">
        <f t="shared" si="77"/>
        <v>736.8420000000001</v>
      </c>
      <c r="BT118">
        <f t="shared" si="77"/>
        <v>422.40000000000003</v>
      </c>
      <c r="BU118">
        <f t="shared" si="77"/>
        <v>503.62500000000006</v>
      </c>
      <c r="BV118">
        <f t="shared" si="77"/>
        <v>618.51599999999996</v>
      </c>
      <c r="BW118">
        <f t="shared" si="77"/>
        <v>470.00499999999994</v>
      </c>
      <c r="BX118">
        <f t="shared" si="77"/>
        <v>471.9</v>
      </c>
      <c r="BY118">
        <f t="shared" si="77"/>
        <v>637.80600000000004</v>
      </c>
      <c r="BZ118">
        <f t="shared" si="77"/>
        <v>641.70000000000005</v>
      </c>
      <c r="CA118">
        <f t="shared" si="77"/>
        <v>651.03600000000006</v>
      </c>
      <c r="CB118">
        <f t="shared" si="77"/>
        <v>474.22</v>
      </c>
      <c r="CC118">
        <f t="shared" si="77"/>
        <v>581.39199999999994</v>
      </c>
      <c r="CD118">
        <f t="shared" si="77"/>
        <v>589.56000000000006</v>
      </c>
      <c r="CE118">
        <f t="shared" si="77"/>
        <v>614.51</v>
      </c>
      <c r="CF118">
        <f t="shared" si="77"/>
        <v>558.6</v>
      </c>
      <c r="CG118">
        <f t="shared" si="77"/>
        <v>526.43100000000004</v>
      </c>
      <c r="CH118">
        <f t="shared" si="77"/>
        <v>444.44799999999998</v>
      </c>
      <c r="CI118">
        <f t="shared" si="77"/>
        <v>511.17599999999999</v>
      </c>
      <c r="CJ118">
        <f t="shared" si="77"/>
        <v>636.40499999999997</v>
      </c>
      <c r="CK118">
        <f t="shared" si="77"/>
        <v>430.33200000000005</v>
      </c>
      <c r="CL118">
        <f t="shared" si="77"/>
        <v>523.60500000000002</v>
      </c>
      <c r="CM118">
        <f t="shared" si="77"/>
        <v>388.36599999999993</v>
      </c>
      <c r="CN118">
        <f t="shared" si="77"/>
        <v>566.75199999999995</v>
      </c>
      <c r="CO118">
        <f t="shared" si="77"/>
        <v>623.45500000000004</v>
      </c>
      <c r="CP118">
        <f t="shared" si="77"/>
        <v>582.99900000000002</v>
      </c>
      <c r="CQ118">
        <f t="shared" si="77"/>
        <v>415.72500000000002</v>
      </c>
      <c r="CR118">
        <f t="shared" si="77"/>
        <v>426.66400000000004</v>
      </c>
      <c r="CS118">
        <f t="shared" si="77"/>
        <v>339.73499999999996</v>
      </c>
      <c r="CT118">
        <f t="shared" si="77"/>
        <v>572.31999999999994</v>
      </c>
      <c r="CU118">
        <f t="shared" si="77"/>
        <v>580.68000000000006</v>
      </c>
      <c r="CV118">
        <f t="shared" si="77"/>
        <v>328.44</v>
      </c>
      <c r="CW118">
        <f t="shared" si="77"/>
        <v>514.5</v>
      </c>
      <c r="CX118">
        <f t="shared" si="77"/>
        <v>268.51499999999999</v>
      </c>
      <c r="CY118">
        <f t="shared" si="77"/>
        <v>401.57600000000002</v>
      </c>
      <c r="CZ118">
        <f t="shared" si="77"/>
        <v>587.75599999999997</v>
      </c>
      <c r="DA118">
        <f t="shared" si="77"/>
        <v>629.71699999999998</v>
      </c>
      <c r="DB118">
        <f t="shared" si="77"/>
        <v>391.39499999999998</v>
      </c>
      <c r="DC118">
        <f t="shared" si="77"/>
        <v>675.80799999999999</v>
      </c>
      <c r="DD118">
        <f t="shared" si="77"/>
        <v>670.18499999999995</v>
      </c>
      <c r="DE118">
        <f t="shared" si="77"/>
        <v>503.36000000000007</v>
      </c>
      <c r="DF118">
        <f t="shared" si="77"/>
        <v>381.77599999999995</v>
      </c>
      <c r="DG118">
        <f t="shared" si="77"/>
        <v>510.88000000000005</v>
      </c>
      <c r="DH118">
        <f t="shared" si="77"/>
        <v>688.79199999999992</v>
      </c>
      <c r="DI118">
        <f t="shared" si="77"/>
        <v>484.53800000000001</v>
      </c>
      <c r="DJ118">
        <f t="shared" si="77"/>
        <v>563.49900000000002</v>
      </c>
      <c r="DK118">
        <f t="shared" si="77"/>
        <v>598.36800000000005</v>
      </c>
      <c r="DL118">
        <f t="shared" si="77"/>
        <v>377.80500000000001</v>
      </c>
      <c r="DM118">
        <f t="shared" si="77"/>
        <v>399.01199999999994</v>
      </c>
      <c r="DN118">
        <f t="shared" si="77"/>
        <v>402.68799999999999</v>
      </c>
      <c r="DO118">
        <f t="shared" si="77"/>
        <v>289.57499999999999</v>
      </c>
      <c r="DP118">
        <f t="shared" si="77"/>
        <v>338.32499999999999</v>
      </c>
      <c r="DQ118">
        <f t="shared" si="77"/>
        <v>467.32400000000001</v>
      </c>
      <c r="DR118">
        <f t="shared" si="77"/>
        <v>499.82</v>
      </c>
      <c r="DS118">
        <f t="shared" si="77"/>
        <v>421.14600000000007</v>
      </c>
      <c r="DT118">
        <f t="shared" si="77"/>
        <v>702.49599999999998</v>
      </c>
      <c r="DU118">
        <f t="shared" si="77"/>
        <v>402.43699999999995</v>
      </c>
      <c r="DV118">
        <f t="shared" si="77"/>
        <v>317.07</v>
      </c>
      <c r="DW118">
        <f t="shared" si="77"/>
        <v>463.13599999999991</v>
      </c>
      <c r="DX118">
        <f t="shared" si="77"/>
        <v>371.86799999999999</v>
      </c>
      <c r="DY118">
        <f t="shared" si="77"/>
        <v>319.64100000000002</v>
      </c>
      <c r="DZ118">
        <f t="shared" ref="DZ118:GK119" si="86">+MAX($D$114,DZ75)*DZ90</f>
        <v>344.65499999999997</v>
      </c>
      <c r="EA118">
        <f t="shared" si="86"/>
        <v>627.52199999999993</v>
      </c>
      <c r="EB118">
        <f t="shared" si="86"/>
        <v>623</v>
      </c>
      <c r="EC118">
        <f t="shared" si="86"/>
        <v>459.67999999999995</v>
      </c>
      <c r="ED118">
        <f t="shared" si="86"/>
        <v>743.72400000000005</v>
      </c>
      <c r="EE118">
        <f t="shared" si="86"/>
        <v>643.71999999999991</v>
      </c>
      <c r="EF118">
        <f t="shared" si="86"/>
        <v>362.52000000000004</v>
      </c>
      <c r="EG118">
        <f t="shared" si="86"/>
        <v>601.952</v>
      </c>
      <c r="EH118">
        <f t="shared" si="86"/>
        <v>492.03599999999994</v>
      </c>
      <c r="EI118">
        <f t="shared" si="86"/>
        <v>340.65599999999995</v>
      </c>
      <c r="EJ118">
        <f t="shared" si="86"/>
        <v>718.91200000000003</v>
      </c>
      <c r="EK118">
        <f t="shared" si="86"/>
        <v>560.91999999999996</v>
      </c>
      <c r="EL118">
        <f t="shared" si="86"/>
        <v>299.89299999999997</v>
      </c>
      <c r="EM118">
        <f t="shared" si="86"/>
        <v>564.26099999999997</v>
      </c>
      <c r="EN118">
        <f t="shared" si="86"/>
        <v>469.25999999999993</v>
      </c>
      <c r="EO118">
        <f t="shared" si="86"/>
        <v>790.52800000000002</v>
      </c>
      <c r="EP118">
        <f t="shared" si="86"/>
        <v>525.54600000000005</v>
      </c>
      <c r="EQ118">
        <f t="shared" si="86"/>
        <v>582.79499999999996</v>
      </c>
      <c r="ER118">
        <f t="shared" si="86"/>
        <v>667.1880000000001</v>
      </c>
      <c r="ES118">
        <f t="shared" si="86"/>
        <v>638.9799999999999</v>
      </c>
      <c r="ET118">
        <f t="shared" si="86"/>
        <v>575.85</v>
      </c>
      <c r="EU118">
        <f t="shared" si="86"/>
        <v>550.74</v>
      </c>
      <c r="EV118">
        <f t="shared" si="86"/>
        <v>643.572</v>
      </c>
      <c r="EW118">
        <f t="shared" si="86"/>
        <v>603.88900000000001</v>
      </c>
      <c r="EX118">
        <f t="shared" si="86"/>
        <v>609.73599999999999</v>
      </c>
      <c r="EY118">
        <f t="shared" si="86"/>
        <v>514.94100000000003</v>
      </c>
      <c r="EZ118">
        <f t="shared" si="86"/>
        <v>238.875</v>
      </c>
      <c r="FA118">
        <f t="shared" si="86"/>
        <v>579.84</v>
      </c>
      <c r="FB118">
        <f t="shared" si="86"/>
        <v>368.55399999999997</v>
      </c>
      <c r="FC118">
        <f t="shared" si="86"/>
        <v>276.51</v>
      </c>
      <c r="FD118">
        <f t="shared" si="86"/>
        <v>336.86399999999998</v>
      </c>
      <c r="FE118">
        <f t="shared" si="86"/>
        <v>637.05000000000007</v>
      </c>
      <c r="FF118">
        <f t="shared" si="86"/>
        <v>597.24599999999998</v>
      </c>
      <c r="FG118">
        <f t="shared" si="86"/>
        <v>713.85599999999999</v>
      </c>
      <c r="FH118">
        <f t="shared" si="86"/>
        <v>520.88400000000001</v>
      </c>
      <c r="FI118">
        <f t="shared" si="86"/>
        <v>473.54999999999995</v>
      </c>
      <c r="FJ118">
        <f t="shared" si="86"/>
        <v>567.21599999999989</v>
      </c>
      <c r="FK118">
        <f t="shared" si="86"/>
        <v>422.36799999999999</v>
      </c>
      <c r="FL118">
        <f t="shared" si="86"/>
        <v>771.07800000000009</v>
      </c>
      <c r="FM118">
        <f t="shared" si="86"/>
        <v>648.19600000000003</v>
      </c>
      <c r="FN118">
        <f t="shared" si="86"/>
        <v>950.43600000000004</v>
      </c>
      <c r="FO118">
        <f t="shared" si="86"/>
        <v>387.84899999999999</v>
      </c>
      <c r="FP118">
        <f t="shared" si="86"/>
        <v>478.44999999999993</v>
      </c>
      <c r="FQ118">
        <f t="shared" si="86"/>
        <v>932.9319999999999</v>
      </c>
      <c r="FR118">
        <f t="shared" si="86"/>
        <v>486.94799999999998</v>
      </c>
      <c r="FS118">
        <f t="shared" si="86"/>
        <v>631.84</v>
      </c>
      <c r="FT118">
        <f t="shared" si="86"/>
        <v>755.65099999999995</v>
      </c>
      <c r="FU118">
        <f t="shared" si="86"/>
        <v>557.38400000000001</v>
      </c>
      <c r="FV118">
        <f t="shared" si="86"/>
        <v>342.41999999999996</v>
      </c>
      <c r="FW118">
        <f t="shared" si="86"/>
        <v>709.15499999999997</v>
      </c>
      <c r="FX118">
        <f t="shared" si="86"/>
        <v>608.7410000000001</v>
      </c>
      <c r="FY118">
        <f t="shared" si="86"/>
        <v>649.2299999999999</v>
      </c>
      <c r="FZ118">
        <f t="shared" si="86"/>
        <v>705.98700000000008</v>
      </c>
      <c r="GA118">
        <f t="shared" si="86"/>
        <v>537.31500000000005</v>
      </c>
      <c r="GB118">
        <f t="shared" si="86"/>
        <v>347.904</v>
      </c>
      <c r="GC118">
        <f t="shared" si="86"/>
        <v>305.565</v>
      </c>
      <c r="GD118">
        <f t="shared" si="86"/>
        <v>585.00400000000002</v>
      </c>
      <c r="GE118">
        <f t="shared" si="86"/>
        <v>385.96799999999996</v>
      </c>
      <c r="GF118">
        <f t="shared" si="86"/>
        <v>560.66999999999996</v>
      </c>
      <c r="GG118">
        <f t="shared" si="86"/>
        <v>575.35799999999995</v>
      </c>
      <c r="GH118">
        <f t="shared" si="86"/>
        <v>402.13500000000005</v>
      </c>
      <c r="GI118">
        <f t="shared" si="86"/>
        <v>589.33500000000004</v>
      </c>
      <c r="GJ118">
        <f t="shared" si="86"/>
        <v>428.4</v>
      </c>
      <c r="GK118">
        <f t="shared" si="86"/>
        <v>705.74</v>
      </c>
      <c r="GL118">
        <f t="shared" si="78"/>
        <v>478.95</v>
      </c>
      <c r="GM118">
        <f t="shared" si="79"/>
        <v>445.50000000000006</v>
      </c>
      <c r="GN118">
        <f t="shared" si="79"/>
        <v>661.62599999999998</v>
      </c>
      <c r="GO118">
        <f t="shared" si="79"/>
        <v>336.11400000000003</v>
      </c>
      <c r="GP118">
        <f t="shared" si="79"/>
        <v>665.13599999999997</v>
      </c>
      <c r="GQ118">
        <f t="shared" si="79"/>
        <v>259.15500000000003</v>
      </c>
      <c r="GR118">
        <f t="shared" si="79"/>
        <v>650.88</v>
      </c>
      <c r="GS118">
        <f t="shared" si="79"/>
        <v>520.70699999999999</v>
      </c>
      <c r="GT118">
        <f t="shared" si="79"/>
        <v>334.83100000000002</v>
      </c>
      <c r="GU118">
        <f t="shared" si="79"/>
        <v>299.71499999999997</v>
      </c>
      <c r="GV118">
        <f t="shared" si="79"/>
        <v>478.02299999999997</v>
      </c>
      <c r="GW118">
        <f t="shared" si="79"/>
        <v>392.964</v>
      </c>
      <c r="GX118">
        <f t="shared" si="79"/>
        <v>460.25200000000001</v>
      </c>
      <c r="GY118">
        <f t="shared" si="79"/>
        <v>532.80000000000007</v>
      </c>
      <c r="GZ118">
        <f t="shared" si="79"/>
        <v>377.86199999999997</v>
      </c>
      <c r="HA118">
        <f t="shared" si="79"/>
        <v>758.26800000000003</v>
      </c>
      <c r="HB118">
        <f t="shared" si="79"/>
        <v>350.98200000000003</v>
      </c>
      <c r="HC118">
        <f t="shared" si="79"/>
        <v>673.18</v>
      </c>
      <c r="HD118">
        <f t="shared" si="79"/>
        <v>450.9</v>
      </c>
      <c r="HE118">
        <f t="shared" si="79"/>
        <v>500.27100000000002</v>
      </c>
      <c r="HF118">
        <f t="shared" si="79"/>
        <v>673.9</v>
      </c>
      <c r="HG118">
        <f t="shared" si="79"/>
        <v>375.084</v>
      </c>
      <c r="HH118">
        <f t="shared" si="79"/>
        <v>639.86</v>
      </c>
      <c r="HI118">
        <f t="shared" si="79"/>
        <v>512.38</v>
      </c>
      <c r="HJ118">
        <f t="shared" si="79"/>
        <v>405.71999999999997</v>
      </c>
      <c r="HK118">
        <f t="shared" si="79"/>
        <v>327.79499999999996</v>
      </c>
      <c r="HL118">
        <f t="shared" si="79"/>
        <v>727.12200000000007</v>
      </c>
      <c r="HM118">
        <f t="shared" si="79"/>
        <v>676.57500000000005</v>
      </c>
      <c r="HN118">
        <f t="shared" si="79"/>
        <v>644.67999999999995</v>
      </c>
      <c r="HO118">
        <f t="shared" si="79"/>
        <v>396.57599999999996</v>
      </c>
      <c r="HP118">
        <f t="shared" si="79"/>
        <v>439.88799999999998</v>
      </c>
      <c r="HQ118">
        <f t="shared" si="79"/>
        <v>468.13599999999997</v>
      </c>
      <c r="HR118">
        <f t="shared" si="79"/>
        <v>798.76800000000003</v>
      </c>
      <c r="HS118">
        <f t="shared" si="79"/>
        <v>456.22800000000001</v>
      </c>
      <c r="HT118">
        <f t="shared" si="79"/>
        <v>838.64199999999994</v>
      </c>
      <c r="HU118">
        <f t="shared" si="79"/>
        <v>585.60599999999999</v>
      </c>
      <c r="HV118">
        <f t="shared" si="79"/>
        <v>352.04</v>
      </c>
      <c r="HW118">
        <f t="shared" si="79"/>
        <v>346.10399999999998</v>
      </c>
      <c r="HX118">
        <f t="shared" si="79"/>
        <v>557.61300000000006</v>
      </c>
      <c r="HY118">
        <f t="shared" si="79"/>
        <v>471.12799999999999</v>
      </c>
      <c r="HZ118">
        <f t="shared" si="79"/>
        <v>655.22700000000009</v>
      </c>
      <c r="IA118">
        <f t="shared" si="79"/>
        <v>444.44799999999998</v>
      </c>
      <c r="IB118">
        <f t="shared" si="79"/>
        <v>553.17999999999995</v>
      </c>
      <c r="IC118">
        <f t="shared" si="79"/>
        <v>573.83900000000006</v>
      </c>
      <c r="ID118">
        <f t="shared" si="79"/>
        <v>468.71999999999997</v>
      </c>
      <c r="IE118">
        <f t="shared" si="79"/>
        <v>351.42600000000004</v>
      </c>
      <c r="IF118">
        <f t="shared" si="79"/>
        <v>541.26</v>
      </c>
      <c r="IG118">
        <f t="shared" si="79"/>
        <v>691.16399999999999</v>
      </c>
      <c r="IH118">
        <f t="shared" si="79"/>
        <v>519.31700000000001</v>
      </c>
      <c r="II118">
        <f t="shared" si="79"/>
        <v>637.69600000000003</v>
      </c>
      <c r="IJ118">
        <f t="shared" si="79"/>
        <v>671.976</v>
      </c>
      <c r="IK118">
        <f t="shared" si="79"/>
        <v>480.96</v>
      </c>
      <c r="IL118">
        <f t="shared" si="79"/>
        <v>601.46999999999991</v>
      </c>
      <c r="IM118">
        <f t="shared" si="79"/>
        <v>553.30599999999993</v>
      </c>
      <c r="IN118">
        <f t="shared" si="79"/>
        <v>637.21999999999991</v>
      </c>
      <c r="IO118">
        <f t="shared" si="79"/>
        <v>499.685</v>
      </c>
      <c r="IP118">
        <f t="shared" si="79"/>
        <v>304.98</v>
      </c>
      <c r="IQ118">
        <f t="shared" si="79"/>
        <v>511.38800000000003</v>
      </c>
      <c r="IR118">
        <f t="shared" si="79"/>
        <v>636.95500000000004</v>
      </c>
      <c r="IS118">
        <f t="shared" si="79"/>
        <v>703.54500000000007</v>
      </c>
      <c r="IT118">
        <f t="shared" si="79"/>
        <v>606.51799999999992</v>
      </c>
      <c r="IU118">
        <f t="shared" si="79"/>
        <v>512.00099999999998</v>
      </c>
      <c r="IV118">
        <f t="shared" si="79"/>
        <v>510.40999999999997</v>
      </c>
      <c r="IW118">
        <f t="shared" si="79"/>
        <v>593.97</v>
      </c>
      <c r="IX118">
        <f t="shared" ref="IX118:LI119" si="87">+MAX($D$114,IX75)*IX90</f>
        <v>512.16</v>
      </c>
      <c r="IY118">
        <f t="shared" si="87"/>
        <v>393.90000000000003</v>
      </c>
      <c r="IZ118">
        <f t="shared" si="87"/>
        <v>707.25200000000007</v>
      </c>
      <c r="JA118">
        <f t="shared" si="87"/>
        <v>592.23199999999997</v>
      </c>
      <c r="JB118">
        <f t="shared" si="87"/>
        <v>534.44600000000003</v>
      </c>
      <c r="JC118">
        <f t="shared" si="87"/>
        <v>846.41200000000003</v>
      </c>
      <c r="JD118">
        <f t="shared" si="87"/>
        <v>301.31200000000007</v>
      </c>
      <c r="JE118">
        <f t="shared" si="87"/>
        <v>591.28600000000006</v>
      </c>
      <c r="JF118">
        <f t="shared" si="87"/>
        <v>392.76400000000001</v>
      </c>
      <c r="JG118">
        <f t="shared" si="87"/>
        <v>561.6</v>
      </c>
      <c r="JH118">
        <f t="shared" si="87"/>
        <v>525.40199999999993</v>
      </c>
      <c r="JI118">
        <f t="shared" si="87"/>
        <v>834.82600000000002</v>
      </c>
      <c r="JJ118">
        <f t="shared" si="87"/>
        <v>532.15199999999993</v>
      </c>
      <c r="JK118">
        <f t="shared" si="87"/>
        <v>308.51599999999996</v>
      </c>
      <c r="JL118">
        <f t="shared" si="87"/>
        <v>725.50399999999991</v>
      </c>
      <c r="JM118">
        <f t="shared" si="87"/>
        <v>518.81399999999996</v>
      </c>
      <c r="JN118">
        <f t="shared" si="87"/>
        <v>649.68600000000004</v>
      </c>
      <c r="JO118">
        <f t="shared" si="87"/>
        <v>432.16200000000003</v>
      </c>
      <c r="JP118">
        <f t="shared" si="87"/>
        <v>520.322</v>
      </c>
      <c r="JQ118">
        <f t="shared" si="87"/>
        <v>285.67500000000001</v>
      </c>
      <c r="JR118">
        <f t="shared" si="87"/>
        <v>730.471</v>
      </c>
      <c r="JS118">
        <f t="shared" si="87"/>
        <v>457.08000000000004</v>
      </c>
      <c r="JT118">
        <f t="shared" si="87"/>
        <v>419.68900000000002</v>
      </c>
      <c r="JU118">
        <f t="shared" si="87"/>
        <v>589.7639999999999</v>
      </c>
      <c r="JV118">
        <f t="shared" si="87"/>
        <v>514.80000000000007</v>
      </c>
      <c r="JW118">
        <f t="shared" si="87"/>
        <v>390.26000000000005</v>
      </c>
      <c r="JX118">
        <f t="shared" si="87"/>
        <v>576.875</v>
      </c>
      <c r="JY118">
        <f t="shared" si="87"/>
        <v>578.952</v>
      </c>
      <c r="JZ118">
        <f t="shared" si="87"/>
        <v>275.14499999999998</v>
      </c>
      <c r="KA118">
        <f t="shared" si="87"/>
        <v>641.01800000000003</v>
      </c>
      <c r="KB118">
        <f t="shared" si="87"/>
        <v>743.99299999999994</v>
      </c>
      <c r="KC118">
        <f t="shared" si="87"/>
        <v>836.952</v>
      </c>
      <c r="KD118">
        <f t="shared" si="87"/>
        <v>542.43799999999999</v>
      </c>
      <c r="KE118">
        <f t="shared" si="87"/>
        <v>557.78399999999999</v>
      </c>
      <c r="KF118">
        <f t="shared" si="87"/>
        <v>521.649</v>
      </c>
      <c r="KG118">
        <f t="shared" si="87"/>
        <v>481.86799999999999</v>
      </c>
      <c r="KH118">
        <f t="shared" si="87"/>
        <v>520.32599999999991</v>
      </c>
      <c r="KI118">
        <f t="shared" si="87"/>
        <v>508.70299999999992</v>
      </c>
      <c r="KJ118">
        <f t="shared" si="87"/>
        <v>472.09499999999997</v>
      </c>
      <c r="KK118">
        <f t="shared" si="87"/>
        <v>456.75</v>
      </c>
      <c r="KL118">
        <f t="shared" si="87"/>
        <v>375.71199999999993</v>
      </c>
      <c r="KM118">
        <f t="shared" si="87"/>
        <v>695.26600000000008</v>
      </c>
      <c r="KN118">
        <f t="shared" si="87"/>
        <v>600.95000000000005</v>
      </c>
      <c r="KO118">
        <f t="shared" si="87"/>
        <v>469.68000000000006</v>
      </c>
      <c r="KP118">
        <f t="shared" si="87"/>
        <v>530.23599999999988</v>
      </c>
      <c r="KQ118">
        <f t="shared" si="87"/>
        <v>636.59099999999989</v>
      </c>
      <c r="KR118">
        <f t="shared" si="87"/>
        <v>497.82400000000001</v>
      </c>
      <c r="KS118">
        <f t="shared" si="87"/>
        <v>392.44800000000004</v>
      </c>
      <c r="KT118">
        <f t="shared" si="87"/>
        <v>626.95200000000011</v>
      </c>
      <c r="KU118">
        <f t="shared" si="87"/>
        <v>615.38099999999997</v>
      </c>
      <c r="KV118">
        <f t="shared" si="87"/>
        <v>381.13400000000001</v>
      </c>
      <c r="KW118">
        <f t="shared" si="87"/>
        <v>415.80699999999996</v>
      </c>
      <c r="KX118">
        <f t="shared" si="87"/>
        <v>306.53999999999996</v>
      </c>
      <c r="KY118">
        <f t="shared" si="87"/>
        <v>614.91</v>
      </c>
      <c r="KZ118">
        <f t="shared" si="87"/>
        <v>477.75</v>
      </c>
      <c r="LA118">
        <f t="shared" si="87"/>
        <v>457.81200000000007</v>
      </c>
      <c r="LB118">
        <f t="shared" si="87"/>
        <v>793.97199999999998</v>
      </c>
      <c r="LC118">
        <f t="shared" si="87"/>
        <v>683.904</v>
      </c>
      <c r="LD118">
        <f t="shared" si="87"/>
        <v>533.92200000000003</v>
      </c>
      <c r="LE118">
        <f t="shared" si="87"/>
        <v>506.09900000000005</v>
      </c>
      <c r="LF118">
        <f t="shared" si="87"/>
        <v>532.30100000000004</v>
      </c>
      <c r="LG118">
        <f t="shared" si="87"/>
        <v>377.71200000000005</v>
      </c>
      <c r="LH118">
        <f t="shared" si="87"/>
        <v>474.77400000000006</v>
      </c>
      <c r="LI118">
        <f t="shared" si="87"/>
        <v>427.12800000000004</v>
      </c>
      <c r="LJ118">
        <f t="shared" si="80"/>
        <v>611.73599999999999</v>
      </c>
      <c r="LK118">
        <f t="shared" si="81"/>
        <v>344.95499999999998</v>
      </c>
      <c r="LL118">
        <f t="shared" si="81"/>
        <v>687.3</v>
      </c>
      <c r="LM118">
        <f t="shared" si="81"/>
        <v>571.93799999999999</v>
      </c>
      <c r="LN118">
        <f t="shared" si="81"/>
        <v>267.93</v>
      </c>
      <c r="LO118">
        <f t="shared" si="81"/>
        <v>515.84</v>
      </c>
      <c r="LP118">
        <f t="shared" si="81"/>
        <v>601.66199999999992</v>
      </c>
      <c r="LQ118">
        <f t="shared" si="81"/>
        <v>638</v>
      </c>
      <c r="LR118">
        <f t="shared" si="81"/>
        <v>762.49599999999998</v>
      </c>
      <c r="LS118">
        <f t="shared" si="81"/>
        <v>369.51099999999997</v>
      </c>
      <c r="LT118">
        <f t="shared" si="81"/>
        <v>327.63400000000001</v>
      </c>
      <c r="LU118">
        <f t="shared" si="81"/>
        <v>516.11800000000005</v>
      </c>
      <c r="LV118">
        <f t="shared" si="81"/>
        <v>505.11999999999995</v>
      </c>
      <c r="LW118">
        <f t="shared" si="81"/>
        <v>302.64</v>
      </c>
      <c r="LX118">
        <f t="shared" si="81"/>
        <v>662.88</v>
      </c>
      <c r="LY118">
        <f t="shared" si="81"/>
        <v>600.89700000000005</v>
      </c>
      <c r="LZ118">
        <f t="shared" si="81"/>
        <v>741.21100000000013</v>
      </c>
      <c r="MA118">
        <f t="shared" si="81"/>
        <v>671.65700000000015</v>
      </c>
      <c r="MB118">
        <f t="shared" si="81"/>
        <v>391.43700000000001</v>
      </c>
      <c r="MC118">
        <f t="shared" si="81"/>
        <v>303.22499999999997</v>
      </c>
      <c r="MD118">
        <f t="shared" si="81"/>
        <v>541.29600000000005</v>
      </c>
      <c r="ME118">
        <f t="shared" si="81"/>
        <v>603.20000000000005</v>
      </c>
      <c r="MF118">
        <f t="shared" si="81"/>
        <v>637.36399999999992</v>
      </c>
      <c r="MG118">
        <f t="shared" si="81"/>
        <v>665.65199999999993</v>
      </c>
      <c r="MH118">
        <f t="shared" si="81"/>
        <v>562.79999999999995</v>
      </c>
      <c r="MI118">
        <f t="shared" si="81"/>
        <v>502.15199999999999</v>
      </c>
      <c r="MJ118">
        <f t="shared" si="81"/>
        <v>545.9079999999999</v>
      </c>
      <c r="MK118">
        <f t="shared" si="81"/>
        <v>538.19999999999993</v>
      </c>
      <c r="ML118">
        <f t="shared" si="81"/>
        <v>505.23200000000008</v>
      </c>
      <c r="MM118">
        <f t="shared" si="81"/>
        <v>530.13100000000009</v>
      </c>
      <c r="MN118">
        <f t="shared" si="81"/>
        <v>421.85199999999998</v>
      </c>
      <c r="MO118">
        <f t="shared" si="81"/>
        <v>601.20000000000005</v>
      </c>
      <c r="MP118">
        <f t="shared" si="81"/>
        <v>725.005</v>
      </c>
      <c r="MQ118">
        <f t="shared" si="81"/>
        <v>691.67899999999997</v>
      </c>
      <c r="MR118">
        <f t="shared" si="81"/>
        <v>407.34</v>
      </c>
      <c r="MS118">
        <f t="shared" si="81"/>
        <v>456.53599999999994</v>
      </c>
      <c r="MT118">
        <f t="shared" si="81"/>
        <v>472.35</v>
      </c>
      <c r="MU118">
        <f t="shared" si="81"/>
        <v>525.26199999999994</v>
      </c>
      <c r="MV118">
        <f t="shared" si="81"/>
        <v>837.01800000000003</v>
      </c>
      <c r="MW118">
        <f t="shared" si="81"/>
        <v>603.72799999999995</v>
      </c>
      <c r="MX118">
        <f t="shared" si="81"/>
        <v>507.31799999999998</v>
      </c>
      <c r="MY118">
        <f t="shared" si="81"/>
        <v>496.19</v>
      </c>
      <c r="MZ118">
        <f t="shared" si="81"/>
        <v>646.20500000000004</v>
      </c>
      <c r="NA118">
        <f t="shared" si="81"/>
        <v>441.09</v>
      </c>
      <c r="NB118">
        <f t="shared" si="81"/>
        <v>454.57800000000003</v>
      </c>
      <c r="NC118">
        <f t="shared" si="81"/>
        <v>316.24899999999997</v>
      </c>
      <c r="ND118">
        <f t="shared" si="81"/>
        <v>339.18299999999999</v>
      </c>
      <c r="NE118">
        <f t="shared" si="81"/>
        <v>681.81999999999994</v>
      </c>
      <c r="NF118">
        <f t="shared" si="81"/>
        <v>517.43299999999999</v>
      </c>
      <c r="NG118">
        <f t="shared" si="81"/>
        <v>560.40899999999999</v>
      </c>
      <c r="NH118">
        <f t="shared" si="81"/>
        <v>376.46999999999997</v>
      </c>
      <c r="NI118">
        <f t="shared" si="81"/>
        <v>743.37400000000002</v>
      </c>
      <c r="NJ118">
        <f t="shared" si="81"/>
        <v>778.72</v>
      </c>
      <c r="NK118">
        <f t="shared" si="81"/>
        <v>502.26499999999999</v>
      </c>
      <c r="NL118">
        <f t="shared" si="81"/>
        <v>609.92999999999995</v>
      </c>
      <c r="NM118">
        <f t="shared" si="81"/>
        <v>437.988</v>
      </c>
      <c r="NN118">
        <f t="shared" si="81"/>
        <v>596.6880000000001</v>
      </c>
      <c r="NO118">
        <f t="shared" si="81"/>
        <v>638.23599999999999</v>
      </c>
      <c r="NP118">
        <f t="shared" si="81"/>
        <v>573.51599999999996</v>
      </c>
      <c r="NQ118">
        <f t="shared" si="81"/>
        <v>460.46000000000004</v>
      </c>
      <c r="NR118">
        <f t="shared" si="81"/>
        <v>551.12</v>
      </c>
      <c r="NS118">
        <f t="shared" si="81"/>
        <v>447.2</v>
      </c>
      <c r="NT118">
        <f t="shared" si="81"/>
        <v>904.80000000000007</v>
      </c>
      <c r="NU118">
        <f t="shared" si="81"/>
        <v>592.79000000000008</v>
      </c>
      <c r="NV118">
        <f t="shared" ref="NV118:QG119" si="88">+MAX($D$114,NV75)*NV90</f>
        <v>285.28500000000003</v>
      </c>
      <c r="NW118">
        <f t="shared" si="88"/>
        <v>538.15</v>
      </c>
      <c r="NX118">
        <f t="shared" si="88"/>
        <v>441.89099999999996</v>
      </c>
      <c r="NY118">
        <f t="shared" si="88"/>
        <v>877.83199999999999</v>
      </c>
      <c r="NZ118">
        <f t="shared" si="88"/>
        <v>529.20900000000006</v>
      </c>
      <c r="OA118">
        <f t="shared" si="88"/>
        <v>569.63700000000006</v>
      </c>
      <c r="OB118">
        <f t="shared" si="88"/>
        <v>522.44499999999994</v>
      </c>
      <c r="OC118">
        <f t="shared" si="88"/>
        <v>748.99200000000008</v>
      </c>
      <c r="OD118">
        <f t="shared" si="88"/>
        <v>284.89499999999998</v>
      </c>
      <c r="OE118">
        <f t="shared" si="88"/>
        <v>336.4</v>
      </c>
      <c r="OF118">
        <f t="shared" si="88"/>
        <v>464.166</v>
      </c>
      <c r="OG118">
        <f t="shared" si="88"/>
        <v>563.04000000000008</v>
      </c>
      <c r="OH118">
        <f t="shared" si="88"/>
        <v>288.59999999999997</v>
      </c>
      <c r="OI118">
        <f t="shared" si="88"/>
        <v>664.24199999999996</v>
      </c>
      <c r="OJ118">
        <f t="shared" si="88"/>
        <v>507.06</v>
      </c>
      <c r="OK118">
        <f t="shared" si="88"/>
        <v>469.39499999999998</v>
      </c>
      <c r="OL118">
        <f t="shared" si="88"/>
        <v>623.3370000000001</v>
      </c>
      <c r="OM118">
        <f t="shared" si="88"/>
        <v>451.98</v>
      </c>
      <c r="ON118">
        <f t="shared" si="88"/>
        <v>342.13799999999998</v>
      </c>
      <c r="OO118">
        <f t="shared" si="88"/>
        <v>409.34399999999999</v>
      </c>
      <c r="OP118">
        <f t="shared" si="88"/>
        <v>566.45699999999999</v>
      </c>
      <c r="OQ118">
        <f t="shared" si="88"/>
        <v>678.59400000000005</v>
      </c>
      <c r="OR118">
        <f t="shared" si="88"/>
        <v>569.23599999999999</v>
      </c>
      <c r="OS118">
        <f t="shared" si="88"/>
        <v>556.125</v>
      </c>
      <c r="OT118">
        <f t="shared" si="88"/>
        <v>507.06000000000006</v>
      </c>
      <c r="OU118">
        <f t="shared" si="88"/>
        <v>461.90999999999997</v>
      </c>
      <c r="OV118">
        <f t="shared" si="88"/>
        <v>785.10900000000004</v>
      </c>
      <c r="OW118">
        <f t="shared" si="88"/>
        <v>449.85299999999995</v>
      </c>
      <c r="OX118">
        <f t="shared" si="88"/>
        <v>712.9849999999999</v>
      </c>
      <c r="OY118">
        <f t="shared" si="88"/>
        <v>764.49799999999993</v>
      </c>
      <c r="OZ118">
        <f t="shared" si="88"/>
        <v>518.33999999999992</v>
      </c>
      <c r="PA118">
        <f t="shared" si="88"/>
        <v>535.5</v>
      </c>
      <c r="PB118">
        <f t="shared" si="88"/>
        <v>433.44</v>
      </c>
      <c r="PC118">
        <f t="shared" si="88"/>
        <v>493.5</v>
      </c>
      <c r="PD118">
        <f t="shared" si="88"/>
        <v>310.83</v>
      </c>
      <c r="PE118">
        <f t="shared" si="88"/>
        <v>630.60199999999998</v>
      </c>
      <c r="PF118">
        <f t="shared" si="88"/>
        <v>750.58199999999999</v>
      </c>
      <c r="PG118">
        <f t="shared" si="88"/>
        <v>584.58799999999997</v>
      </c>
      <c r="PH118">
        <f t="shared" si="88"/>
        <v>750.27</v>
      </c>
      <c r="PI118">
        <f t="shared" si="88"/>
        <v>472.37399999999997</v>
      </c>
      <c r="PJ118">
        <f t="shared" si="88"/>
        <v>543.15</v>
      </c>
      <c r="PK118">
        <f t="shared" si="88"/>
        <v>379.995</v>
      </c>
      <c r="PL118">
        <f t="shared" si="88"/>
        <v>670.94999999999993</v>
      </c>
      <c r="PM118">
        <f t="shared" si="88"/>
        <v>669.43799999999999</v>
      </c>
      <c r="PN118">
        <f t="shared" si="88"/>
        <v>550.95999999999992</v>
      </c>
      <c r="PO118">
        <f t="shared" si="88"/>
        <v>579.32600000000002</v>
      </c>
      <c r="PP118">
        <f t="shared" si="88"/>
        <v>582.15600000000006</v>
      </c>
      <c r="PQ118">
        <f t="shared" si="88"/>
        <v>317.25399999999996</v>
      </c>
      <c r="PR118">
        <f t="shared" si="88"/>
        <v>760.05799999999999</v>
      </c>
      <c r="PS118">
        <f t="shared" si="88"/>
        <v>660.14199999999994</v>
      </c>
      <c r="PT118">
        <f t="shared" si="88"/>
        <v>697.85599999999999</v>
      </c>
      <c r="PU118">
        <f t="shared" si="88"/>
        <v>434.76400000000007</v>
      </c>
      <c r="PV118">
        <f t="shared" si="88"/>
        <v>804</v>
      </c>
      <c r="PW118">
        <f t="shared" si="88"/>
        <v>341.75399999999996</v>
      </c>
      <c r="PX118">
        <f t="shared" si="88"/>
        <v>500.37399999999997</v>
      </c>
      <c r="PY118">
        <f t="shared" si="88"/>
        <v>528.255</v>
      </c>
      <c r="PZ118">
        <f t="shared" si="88"/>
        <v>316.68</v>
      </c>
      <c r="QA118">
        <f t="shared" si="88"/>
        <v>723.29</v>
      </c>
      <c r="QB118">
        <f t="shared" si="88"/>
        <v>595.84999999999991</v>
      </c>
      <c r="QC118">
        <f t="shared" si="88"/>
        <v>448.48999999999995</v>
      </c>
      <c r="QD118">
        <f t="shared" si="88"/>
        <v>508.37700000000001</v>
      </c>
      <c r="QE118">
        <f t="shared" si="88"/>
        <v>564.84199999999998</v>
      </c>
      <c r="QF118">
        <f t="shared" si="88"/>
        <v>702.5920000000001</v>
      </c>
      <c r="QG118">
        <f t="shared" si="88"/>
        <v>536.59799999999996</v>
      </c>
      <c r="QH118">
        <f t="shared" si="82"/>
        <v>627.88800000000003</v>
      </c>
      <c r="QI118">
        <f t="shared" si="83"/>
        <v>393.76300000000003</v>
      </c>
      <c r="QJ118">
        <f t="shared" si="83"/>
        <v>439.10499999999996</v>
      </c>
      <c r="QK118">
        <f t="shared" si="83"/>
        <v>481.23200000000003</v>
      </c>
      <c r="QL118">
        <f t="shared" si="83"/>
        <v>447.84900000000005</v>
      </c>
      <c r="QM118">
        <f t="shared" si="83"/>
        <v>530.1</v>
      </c>
      <c r="QN118">
        <f t="shared" si="83"/>
        <v>582.96600000000001</v>
      </c>
      <c r="QO118">
        <f t="shared" si="83"/>
        <v>467.94</v>
      </c>
      <c r="QP118">
        <f t="shared" si="83"/>
        <v>632.77200000000005</v>
      </c>
      <c r="QQ118">
        <f t="shared" si="83"/>
        <v>521.76300000000003</v>
      </c>
      <c r="QR118">
        <f t="shared" si="83"/>
        <v>482.39700000000005</v>
      </c>
      <c r="QS118">
        <f t="shared" si="83"/>
        <v>561.6</v>
      </c>
      <c r="QT118">
        <f t="shared" si="83"/>
        <v>553.53200000000004</v>
      </c>
      <c r="QU118">
        <f t="shared" si="83"/>
        <v>507.19599999999997</v>
      </c>
      <c r="QV118">
        <f t="shared" si="83"/>
        <v>422.1</v>
      </c>
      <c r="QW118">
        <f t="shared" si="83"/>
        <v>541.81399999999996</v>
      </c>
      <c r="QX118">
        <f t="shared" si="83"/>
        <v>309.66000000000003</v>
      </c>
      <c r="QY118">
        <f t="shared" si="83"/>
        <v>458.25</v>
      </c>
      <c r="QZ118">
        <f t="shared" si="83"/>
        <v>454.86</v>
      </c>
      <c r="RA118">
        <f t="shared" si="83"/>
        <v>649.76599999999996</v>
      </c>
      <c r="RB118">
        <f t="shared" si="83"/>
        <v>631.92099999999994</v>
      </c>
      <c r="RC118">
        <f t="shared" si="83"/>
        <v>590.75900000000001</v>
      </c>
      <c r="RD118">
        <f t="shared" si="83"/>
        <v>513.96900000000005</v>
      </c>
      <c r="RE118">
        <f t="shared" si="83"/>
        <v>613.30500000000006</v>
      </c>
      <c r="RF118">
        <f t="shared" si="83"/>
        <v>601.12799999999993</v>
      </c>
      <c r="RG118">
        <f t="shared" si="83"/>
        <v>582.16</v>
      </c>
      <c r="RH118">
        <f t="shared" si="83"/>
        <v>338.52</v>
      </c>
      <c r="RI118">
        <f t="shared" si="83"/>
        <v>628.5</v>
      </c>
      <c r="RJ118">
        <f t="shared" si="83"/>
        <v>632.70799999999997</v>
      </c>
      <c r="RK118">
        <f t="shared" si="83"/>
        <v>378.14</v>
      </c>
      <c r="RL118">
        <f t="shared" si="83"/>
        <v>313.16999999999996</v>
      </c>
      <c r="RM118">
        <f t="shared" si="83"/>
        <v>535.35300000000007</v>
      </c>
      <c r="RN118">
        <f t="shared" si="83"/>
        <v>387.47600000000006</v>
      </c>
      <c r="RO118">
        <f t="shared" si="83"/>
        <v>624.36</v>
      </c>
      <c r="RP118">
        <f t="shared" si="83"/>
        <v>524.9</v>
      </c>
      <c r="RQ118">
        <f t="shared" si="83"/>
        <v>540.63800000000003</v>
      </c>
      <c r="RR118">
        <f t="shared" si="83"/>
        <v>446.82400000000001</v>
      </c>
      <c r="RS118">
        <f t="shared" si="83"/>
        <v>328.86</v>
      </c>
      <c r="RT118">
        <f t="shared" si="83"/>
        <v>516.05799999999999</v>
      </c>
      <c r="RU118">
        <f t="shared" si="83"/>
        <v>465.59999999999997</v>
      </c>
      <c r="RV118">
        <f t="shared" si="83"/>
        <v>456.33000000000004</v>
      </c>
      <c r="RW118">
        <f t="shared" si="83"/>
        <v>401.76</v>
      </c>
      <c r="RX118">
        <f t="shared" si="83"/>
        <v>383.81199999999995</v>
      </c>
      <c r="RY118">
        <f t="shared" si="83"/>
        <v>409.5</v>
      </c>
      <c r="RZ118">
        <f t="shared" si="83"/>
        <v>621.33500000000004</v>
      </c>
      <c r="SA118">
        <f t="shared" si="83"/>
        <v>478.548</v>
      </c>
      <c r="SB118">
        <f t="shared" si="83"/>
        <v>529.23199999999997</v>
      </c>
      <c r="SC118">
        <f t="shared" si="83"/>
        <v>417.38400000000001</v>
      </c>
      <c r="SD118">
        <f t="shared" si="83"/>
        <v>459.36</v>
      </c>
      <c r="SE118">
        <f t="shared" si="83"/>
        <v>442.77299999999997</v>
      </c>
      <c r="SF118">
        <f t="shared" si="83"/>
        <v>614.03400000000011</v>
      </c>
      <c r="SG118">
        <f t="shared" si="83"/>
        <v>522.23500000000001</v>
      </c>
    </row>
    <row r="119" spans="1:501" ht="13.5" customHeight="1">
      <c r="A119">
        <v>2018</v>
      </c>
      <c r="B119">
        <f t="shared" si="84"/>
        <v>276.70499999999998</v>
      </c>
      <c r="C119">
        <f t="shared" si="85"/>
        <v>681.86299999999994</v>
      </c>
      <c r="D119">
        <f t="shared" si="85"/>
        <v>274.56200000000007</v>
      </c>
      <c r="E119">
        <f t="shared" si="85"/>
        <v>521.54399999999998</v>
      </c>
      <c r="F119">
        <f t="shared" si="85"/>
        <v>411.63099999999991</v>
      </c>
      <c r="G119">
        <f t="shared" si="85"/>
        <v>723.66899999999998</v>
      </c>
      <c r="H119">
        <f t="shared" si="85"/>
        <v>439.75199999999995</v>
      </c>
      <c r="I119">
        <f t="shared" si="85"/>
        <v>738.15599999999995</v>
      </c>
      <c r="J119">
        <f t="shared" si="85"/>
        <v>365.35599999999999</v>
      </c>
      <c r="K119">
        <f t="shared" si="85"/>
        <v>641.81799999999987</v>
      </c>
      <c r="L119">
        <f t="shared" si="85"/>
        <v>756.17399999999998</v>
      </c>
      <c r="M119">
        <f t="shared" si="85"/>
        <v>483.41300000000001</v>
      </c>
      <c r="N119">
        <f t="shared" si="85"/>
        <v>640.5</v>
      </c>
      <c r="O119">
        <f t="shared" si="85"/>
        <v>285.67500000000001</v>
      </c>
      <c r="P119">
        <f t="shared" si="85"/>
        <v>585.91800000000001</v>
      </c>
      <c r="Q119">
        <f t="shared" si="85"/>
        <v>750.52299999999991</v>
      </c>
      <c r="R119">
        <f t="shared" si="85"/>
        <v>337.73999999999995</v>
      </c>
      <c r="S119">
        <f t="shared" si="85"/>
        <v>403.83600000000001</v>
      </c>
      <c r="T119">
        <f t="shared" si="85"/>
        <v>736.93600000000004</v>
      </c>
      <c r="U119">
        <f t="shared" si="85"/>
        <v>696.94500000000005</v>
      </c>
      <c r="V119">
        <f t="shared" si="85"/>
        <v>471.36599999999993</v>
      </c>
      <c r="W119">
        <f t="shared" si="85"/>
        <v>578.58499999999992</v>
      </c>
      <c r="X119">
        <f t="shared" si="85"/>
        <v>633.27599999999995</v>
      </c>
      <c r="Y119">
        <f t="shared" si="85"/>
        <v>542.53099999999995</v>
      </c>
      <c r="Z119">
        <f t="shared" si="85"/>
        <v>413.86799999999999</v>
      </c>
      <c r="AA119">
        <f t="shared" si="85"/>
        <v>433.00400000000002</v>
      </c>
      <c r="AB119">
        <f t="shared" si="85"/>
        <v>503.43399999999997</v>
      </c>
      <c r="AC119">
        <f t="shared" si="85"/>
        <v>401.47199999999998</v>
      </c>
      <c r="AD119">
        <f t="shared" si="85"/>
        <v>619.78800000000012</v>
      </c>
      <c r="AE119">
        <f t="shared" si="85"/>
        <v>290.16000000000003</v>
      </c>
      <c r="AF119">
        <f t="shared" si="85"/>
        <v>559.36799999999994</v>
      </c>
      <c r="AG119">
        <f t="shared" si="85"/>
        <v>296.43099999999998</v>
      </c>
      <c r="AH119">
        <f t="shared" si="85"/>
        <v>730.29599999999994</v>
      </c>
      <c r="AI119">
        <f t="shared" si="85"/>
        <v>661.05000000000007</v>
      </c>
      <c r="AJ119">
        <f t="shared" si="85"/>
        <v>311.80500000000001</v>
      </c>
      <c r="AK119">
        <f t="shared" si="85"/>
        <v>377.19399999999996</v>
      </c>
      <c r="AL119">
        <f t="shared" si="85"/>
        <v>545.05200000000002</v>
      </c>
      <c r="AM119">
        <f t="shared" si="85"/>
        <v>657</v>
      </c>
      <c r="AN119">
        <f t="shared" si="85"/>
        <v>348.39000000000004</v>
      </c>
      <c r="AO119">
        <f t="shared" si="85"/>
        <v>572.02</v>
      </c>
      <c r="AP119">
        <f t="shared" si="85"/>
        <v>714.97800000000007</v>
      </c>
      <c r="AQ119">
        <f t="shared" si="85"/>
        <v>441.464</v>
      </c>
      <c r="AR119">
        <f t="shared" si="85"/>
        <v>436.57000000000005</v>
      </c>
      <c r="AS119">
        <f t="shared" si="85"/>
        <v>582.10199999999998</v>
      </c>
      <c r="AT119">
        <f t="shared" si="85"/>
        <v>759.91300000000001</v>
      </c>
      <c r="AU119">
        <f t="shared" si="85"/>
        <v>565.24800000000005</v>
      </c>
      <c r="AV119">
        <f t="shared" si="85"/>
        <v>565.0680000000001</v>
      </c>
      <c r="AW119">
        <f t="shared" si="85"/>
        <v>393.25</v>
      </c>
      <c r="AX119">
        <f t="shared" si="85"/>
        <v>480.79200000000009</v>
      </c>
      <c r="AY119">
        <f t="shared" si="85"/>
        <v>317.14</v>
      </c>
      <c r="AZ119">
        <f t="shared" si="85"/>
        <v>311.80500000000001</v>
      </c>
      <c r="BA119">
        <f t="shared" si="85"/>
        <v>597.81200000000001</v>
      </c>
      <c r="BB119">
        <f t="shared" si="85"/>
        <v>682.91000000000008</v>
      </c>
      <c r="BC119">
        <f t="shared" si="85"/>
        <v>505.93199999999996</v>
      </c>
      <c r="BD119">
        <f t="shared" si="85"/>
        <v>610.80799999999999</v>
      </c>
      <c r="BE119">
        <f t="shared" si="85"/>
        <v>749.75699999999995</v>
      </c>
      <c r="BF119">
        <f t="shared" si="85"/>
        <v>661.19999999999993</v>
      </c>
      <c r="BG119">
        <f t="shared" si="85"/>
        <v>721.97</v>
      </c>
      <c r="BH119">
        <f t="shared" si="85"/>
        <v>418.70999999999992</v>
      </c>
      <c r="BI119">
        <f t="shared" si="85"/>
        <v>334.27699999999999</v>
      </c>
      <c r="BJ119">
        <f t="shared" si="85"/>
        <v>685.41800000000001</v>
      </c>
      <c r="BK119">
        <f t="shared" si="85"/>
        <v>522.60800000000006</v>
      </c>
      <c r="BL119">
        <f t="shared" si="85"/>
        <v>487.82299999999998</v>
      </c>
      <c r="BM119">
        <f t="shared" si="85"/>
        <v>523.9</v>
      </c>
      <c r="BN119">
        <f t="shared" si="85"/>
        <v>659.32</v>
      </c>
      <c r="BO119">
        <f t="shared" ref="BO119:DZ119" si="89">+MAX($D$114,BO76)*BO91</f>
        <v>430.09500000000003</v>
      </c>
      <c r="BP119">
        <f t="shared" si="89"/>
        <v>690.86400000000003</v>
      </c>
      <c r="BQ119">
        <f t="shared" si="89"/>
        <v>448.97700000000003</v>
      </c>
      <c r="BR119">
        <f t="shared" si="89"/>
        <v>463.45000000000005</v>
      </c>
      <c r="BS119">
        <f t="shared" si="89"/>
        <v>521.84800000000007</v>
      </c>
      <c r="BT119">
        <f t="shared" si="89"/>
        <v>333.35</v>
      </c>
      <c r="BU119">
        <f t="shared" si="89"/>
        <v>494.08000000000004</v>
      </c>
      <c r="BV119">
        <f t="shared" si="89"/>
        <v>449.24799999999993</v>
      </c>
      <c r="BW119">
        <f t="shared" si="89"/>
        <v>366.84999999999997</v>
      </c>
      <c r="BX119">
        <f t="shared" si="89"/>
        <v>711.95999999999992</v>
      </c>
      <c r="BY119">
        <f t="shared" si="89"/>
        <v>605.26800000000003</v>
      </c>
      <c r="BZ119">
        <f t="shared" si="89"/>
        <v>772.63200000000006</v>
      </c>
      <c r="CA119">
        <f t="shared" si="89"/>
        <v>479.44900000000001</v>
      </c>
      <c r="CB119">
        <f t="shared" si="89"/>
        <v>755.16</v>
      </c>
      <c r="CC119">
        <f t="shared" si="89"/>
        <v>564.56999999999994</v>
      </c>
      <c r="CD119">
        <f t="shared" si="89"/>
        <v>576.15599999999995</v>
      </c>
      <c r="CE119">
        <f t="shared" si="89"/>
        <v>399.09</v>
      </c>
      <c r="CF119">
        <f t="shared" si="89"/>
        <v>445.79700000000003</v>
      </c>
      <c r="CG119">
        <f t="shared" si="89"/>
        <v>537.81000000000006</v>
      </c>
      <c r="CH119">
        <f t="shared" si="89"/>
        <v>579.92999999999995</v>
      </c>
      <c r="CI119">
        <f t="shared" si="89"/>
        <v>442.82999999999993</v>
      </c>
      <c r="CJ119">
        <f t="shared" si="89"/>
        <v>538.197</v>
      </c>
      <c r="CK119">
        <f t="shared" si="89"/>
        <v>435.84800000000001</v>
      </c>
      <c r="CL119">
        <f t="shared" si="89"/>
        <v>696.69899999999996</v>
      </c>
      <c r="CM119">
        <f t="shared" si="89"/>
        <v>629.61200000000008</v>
      </c>
      <c r="CN119">
        <f t="shared" si="89"/>
        <v>505.23200000000008</v>
      </c>
      <c r="CO119">
        <f t="shared" si="89"/>
        <v>414.24599999999998</v>
      </c>
      <c r="CP119">
        <f t="shared" si="89"/>
        <v>351.08000000000004</v>
      </c>
      <c r="CQ119">
        <f t="shared" si="89"/>
        <v>683.52499999999998</v>
      </c>
      <c r="CR119">
        <f t="shared" si="89"/>
        <v>515.35</v>
      </c>
      <c r="CS119">
        <f t="shared" si="89"/>
        <v>423.137</v>
      </c>
      <c r="CT119">
        <f t="shared" si="89"/>
        <v>332.529</v>
      </c>
      <c r="CU119">
        <f t="shared" si="89"/>
        <v>569.08000000000004</v>
      </c>
      <c r="CV119">
        <f t="shared" si="89"/>
        <v>509.00700000000001</v>
      </c>
      <c r="CW119">
        <f t="shared" si="89"/>
        <v>600.005</v>
      </c>
      <c r="CX119">
        <f t="shared" si="89"/>
        <v>397.46</v>
      </c>
      <c r="CY119">
        <f t="shared" si="89"/>
        <v>765.54500000000007</v>
      </c>
      <c r="CZ119">
        <f t="shared" si="89"/>
        <v>481.99800000000005</v>
      </c>
      <c r="DA119">
        <f t="shared" si="89"/>
        <v>569.26799999999992</v>
      </c>
      <c r="DB119">
        <f t="shared" si="89"/>
        <v>564.89400000000001</v>
      </c>
      <c r="DC119">
        <f t="shared" si="89"/>
        <v>480.69699999999995</v>
      </c>
      <c r="DD119">
        <f t="shared" si="89"/>
        <v>540.56499999999994</v>
      </c>
      <c r="DE119">
        <f t="shared" si="89"/>
        <v>462.73500000000001</v>
      </c>
      <c r="DF119">
        <f t="shared" si="89"/>
        <v>641.35599999999999</v>
      </c>
      <c r="DG119">
        <f t="shared" si="89"/>
        <v>518.36400000000003</v>
      </c>
      <c r="DH119">
        <f t="shared" si="89"/>
        <v>640.87099999999998</v>
      </c>
      <c r="DI119">
        <f t="shared" si="89"/>
        <v>472.78800000000001</v>
      </c>
      <c r="DJ119">
        <f t="shared" si="89"/>
        <v>527.61400000000003</v>
      </c>
      <c r="DK119">
        <f t="shared" si="89"/>
        <v>556.75099999999998</v>
      </c>
      <c r="DL119">
        <f t="shared" si="89"/>
        <v>401.154</v>
      </c>
      <c r="DM119">
        <f t="shared" si="89"/>
        <v>563.7059999999999</v>
      </c>
      <c r="DN119">
        <f t="shared" si="89"/>
        <v>660.26499999999999</v>
      </c>
      <c r="DO119">
        <f t="shared" si="89"/>
        <v>494.53300000000002</v>
      </c>
      <c r="DP119">
        <f t="shared" si="89"/>
        <v>479.95</v>
      </c>
      <c r="DQ119">
        <f t="shared" si="89"/>
        <v>813.38400000000001</v>
      </c>
      <c r="DR119">
        <f t="shared" si="89"/>
        <v>396.58</v>
      </c>
      <c r="DS119">
        <f t="shared" si="89"/>
        <v>460.84</v>
      </c>
      <c r="DT119">
        <f t="shared" si="89"/>
        <v>639.42399999999998</v>
      </c>
      <c r="DU119">
        <f t="shared" si="89"/>
        <v>333.23600000000005</v>
      </c>
      <c r="DV119">
        <f t="shared" si="89"/>
        <v>736.34500000000003</v>
      </c>
      <c r="DW119">
        <f t="shared" si="89"/>
        <v>505.274</v>
      </c>
      <c r="DX119">
        <f t="shared" si="89"/>
        <v>524.07600000000002</v>
      </c>
      <c r="DY119">
        <f t="shared" si="89"/>
        <v>512.63299999999992</v>
      </c>
      <c r="DZ119">
        <f t="shared" si="89"/>
        <v>771.13</v>
      </c>
      <c r="EA119">
        <f t="shared" si="86"/>
        <v>543.58600000000001</v>
      </c>
      <c r="EB119">
        <f t="shared" si="86"/>
        <v>439.63200000000001</v>
      </c>
      <c r="EC119">
        <f t="shared" si="86"/>
        <v>272.80500000000001</v>
      </c>
      <c r="ED119">
        <f t="shared" si="86"/>
        <v>763.78500000000008</v>
      </c>
      <c r="EE119">
        <f t="shared" si="86"/>
        <v>656.46400000000006</v>
      </c>
      <c r="EF119">
        <f t="shared" si="86"/>
        <v>430.56</v>
      </c>
      <c r="EG119">
        <f t="shared" si="86"/>
        <v>622.20400000000006</v>
      </c>
      <c r="EH119">
        <f t="shared" si="86"/>
        <v>803.23</v>
      </c>
      <c r="EI119">
        <f t="shared" si="86"/>
        <v>662.11500000000001</v>
      </c>
      <c r="EJ119">
        <f t="shared" si="86"/>
        <v>565.08000000000004</v>
      </c>
      <c r="EK119">
        <f t="shared" si="86"/>
        <v>419.58000000000004</v>
      </c>
      <c r="EL119">
        <f t="shared" si="86"/>
        <v>511.21200000000005</v>
      </c>
      <c r="EM119">
        <f t="shared" si="86"/>
        <v>360.99199999999996</v>
      </c>
      <c r="EN119">
        <f t="shared" si="86"/>
        <v>488.06400000000002</v>
      </c>
      <c r="EO119">
        <f t="shared" si="86"/>
        <v>480.60700000000003</v>
      </c>
      <c r="EP119">
        <f t="shared" si="86"/>
        <v>313.36499999999995</v>
      </c>
      <c r="EQ119">
        <f t="shared" si="86"/>
        <v>646.17600000000004</v>
      </c>
      <c r="ER119">
        <f t="shared" si="86"/>
        <v>735.16800000000001</v>
      </c>
      <c r="ES119">
        <f t="shared" si="86"/>
        <v>758.11000000000013</v>
      </c>
      <c r="ET119">
        <f t="shared" si="86"/>
        <v>370.851</v>
      </c>
      <c r="EU119">
        <f t="shared" si="86"/>
        <v>565.43200000000002</v>
      </c>
      <c r="EV119">
        <f t="shared" si="86"/>
        <v>332.33900000000006</v>
      </c>
      <c r="EW119">
        <f t="shared" si="86"/>
        <v>703.73599999999999</v>
      </c>
      <c r="EX119">
        <f t="shared" si="86"/>
        <v>360.68400000000003</v>
      </c>
      <c r="EY119">
        <f t="shared" si="86"/>
        <v>618.44999999999993</v>
      </c>
      <c r="EZ119">
        <f t="shared" si="86"/>
        <v>605.90599999999995</v>
      </c>
      <c r="FA119">
        <f t="shared" si="86"/>
        <v>476.25600000000003</v>
      </c>
      <c r="FB119">
        <f t="shared" si="86"/>
        <v>693.78300000000002</v>
      </c>
      <c r="FC119">
        <f t="shared" si="86"/>
        <v>293.86499999999995</v>
      </c>
      <c r="FD119">
        <f t="shared" si="86"/>
        <v>516.20000000000005</v>
      </c>
      <c r="FE119">
        <f t="shared" si="86"/>
        <v>454.4</v>
      </c>
      <c r="FF119">
        <f t="shared" si="86"/>
        <v>513.76</v>
      </c>
      <c r="FG119">
        <f t="shared" si="86"/>
        <v>427.52</v>
      </c>
      <c r="FH119">
        <f t="shared" si="86"/>
        <v>584.64</v>
      </c>
      <c r="FI119">
        <f t="shared" si="86"/>
        <v>772.19400000000007</v>
      </c>
      <c r="FJ119">
        <f t="shared" si="86"/>
        <v>660.24</v>
      </c>
      <c r="FK119">
        <f t="shared" si="86"/>
        <v>530.34299999999996</v>
      </c>
      <c r="FL119">
        <f t="shared" si="86"/>
        <v>690.42000000000007</v>
      </c>
      <c r="FM119">
        <f t="shared" si="86"/>
        <v>520.14599999999996</v>
      </c>
      <c r="FN119">
        <f t="shared" si="86"/>
        <v>625.55499999999995</v>
      </c>
      <c r="FO119">
        <f t="shared" si="86"/>
        <v>574.55999999999995</v>
      </c>
      <c r="FP119">
        <f t="shared" si="86"/>
        <v>549.64800000000002</v>
      </c>
      <c r="FQ119">
        <f t="shared" si="86"/>
        <v>757.08699999999999</v>
      </c>
      <c r="FR119">
        <f t="shared" si="86"/>
        <v>710.84199999999998</v>
      </c>
      <c r="FS119">
        <f t="shared" si="86"/>
        <v>342.00900000000001</v>
      </c>
      <c r="FT119">
        <f t="shared" si="86"/>
        <v>494.40000000000003</v>
      </c>
      <c r="FU119">
        <f t="shared" si="86"/>
        <v>700.05599999999993</v>
      </c>
      <c r="FV119">
        <f t="shared" si="86"/>
        <v>663</v>
      </c>
      <c r="FW119">
        <f t="shared" si="86"/>
        <v>477.375</v>
      </c>
      <c r="FX119">
        <f t="shared" si="86"/>
        <v>453.58299999999997</v>
      </c>
      <c r="FY119">
        <f t="shared" si="86"/>
        <v>367.01000000000005</v>
      </c>
      <c r="FZ119">
        <f t="shared" si="86"/>
        <v>669.73200000000008</v>
      </c>
      <c r="GA119">
        <f t="shared" si="86"/>
        <v>639.79200000000003</v>
      </c>
      <c r="GB119">
        <f t="shared" si="86"/>
        <v>334.57499999999999</v>
      </c>
      <c r="GC119">
        <f t="shared" si="86"/>
        <v>573.67999999999995</v>
      </c>
      <c r="GD119">
        <f t="shared" si="86"/>
        <v>468.23399999999992</v>
      </c>
      <c r="GE119">
        <f t="shared" si="86"/>
        <v>617.09799999999996</v>
      </c>
      <c r="GF119">
        <f t="shared" si="86"/>
        <v>712.65599999999995</v>
      </c>
      <c r="GG119">
        <f t="shared" si="86"/>
        <v>855.83100000000013</v>
      </c>
      <c r="GH119">
        <f t="shared" si="86"/>
        <v>578.9559999999999</v>
      </c>
      <c r="GI119">
        <f t="shared" si="86"/>
        <v>582.97199999999998</v>
      </c>
      <c r="GJ119">
        <f t="shared" si="86"/>
        <v>663.39</v>
      </c>
      <c r="GK119">
        <f t="shared" si="86"/>
        <v>454.197</v>
      </c>
      <c r="GL119">
        <f t="shared" si="78"/>
        <v>402.822</v>
      </c>
      <c r="GM119">
        <f t="shared" ref="GM119:IX119" si="90">+MAX($D$114,GM76)*GM91</f>
        <v>662.23300000000006</v>
      </c>
      <c r="GN119">
        <f t="shared" si="90"/>
        <v>833.18399999999997</v>
      </c>
      <c r="GO119">
        <f t="shared" si="90"/>
        <v>347.88</v>
      </c>
      <c r="GP119">
        <f t="shared" si="90"/>
        <v>469.55999999999995</v>
      </c>
      <c r="GQ119">
        <f t="shared" si="90"/>
        <v>693.42</v>
      </c>
      <c r="GR119">
        <f t="shared" si="90"/>
        <v>395.88200000000001</v>
      </c>
      <c r="GS119">
        <f t="shared" si="90"/>
        <v>525.346</v>
      </c>
      <c r="GT119">
        <f t="shared" si="90"/>
        <v>490.96</v>
      </c>
      <c r="GU119">
        <f t="shared" si="90"/>
        <v>622.56399999999996</v>
      </c>
      <c r="GV119">
        <f t="shared" si="90"/>
        <v>519.87</v>
      </c>
      <c r="GW119">
        <f t="shared" si="90"/>
        <v>582.71199999999988</v>
      </c>
      <c r="GX119">
        <f t="shared" si="90"/>
        <v>543.83999999999992</v>
      </c>
      <c r="GY119">
        <f t="shared" si="90"/>
        <v>520.44600000000003</v>
      </c>
      <c r="GZ119">
        <f t="shared" si="90"/>
        <v>647.61300000000006</v>
      </c>
      <c r="HA119">
        <f t="shared" si="90"/>
        <v>437.08</v>
      </c>
      <c r="HB119">
        <f t="shared" si="90"/>
        <v>689.47200000000009</v>
      </c>
      <c r="HC119">
        <f t="shared" si="90"/>
        <v>816.12900000000002</v>
      </c>
      <c r="HD119">
        <f t="shared" si="90"/>
        <v>471.61799999999999</v>
      </c>
      <c r="HE119">
        <f t="shared" si="90"/>
        <v>351.75</v>
      </c>
      <c r="HF119">
        <f t="shared" si="90"/>
        <v>598.59</v>
      </c>
      <c r="HG119">
        <f t="shared" si="90"/>
        <v>585.58500000000004</v>
      </c>
      <c r="HH119">
        <f t="shared" si="90"/>
        <v>504.33600000000001</v>
      </c>
      <c r="HI119">
        <f t="shared" si="90"/>
        <v>536.55199999999991</v>
      </c>
      <c r="HJ119">
        <f t="shared" si="90"/>
        <v>618.36300000000006</v>
      </c>
      <c r="HK119">
        <f t="shared" si="90"/>
        <v>300.68899999999996</v>
      </c>
      <c r="HL119">
        <f t="shared" si="90"/>
        <v>543.6</v>
      </c>
      <c r="HM119">
        <f t="shared" si="90"/>
        <v>505.34399999999999</v>
      </c>
      <c r="HN119">
        <f t="shared" si="90"/>
        <v>545.02700000000004</v>
      </c>
      <c r="HO119">
        <f t="shared" si="90"/>
        <v>532.62700000000007</v>
      </c>
      <c r="HP119">
        <f t="shared" si="90"/>
        <v>579.92399999999998</v>
      </c>
      <c r="HQ119">
        <f t="shared" si="90"/>
        <v>552.82499999999993</v>
      </c>
      <c r="HR119">
        <f t="shared" si="90"/>
        <v>489.64799999999997</v>
      </c>
      <c r="HS119">
        <f t="shared" si="90"/>
        <v>543.31499999999994</v>
      </c>
      <c r="HT119">
        <f t="shared" si="90"/>
        <v>817.25599999999997</v>
      </c>
      <c r="HU119">
        <f t="shared" si="90"/>
        <v>390.69</v>
      </c>
      <c r="HV119">
        <f t="shared" si="90"/>
        <v>525.95000000000005</v>
      </c>
      <c r="HW119">
        <f t="shared" si="90"/>
        <v>472.79699999999991</v>
      </c>
      <c r="HX119">
        <f t="shared" si="90"/>
        <v>673.3599999999999</v>
      </c>
      <c r="HY119">
        <f t="shared" si="90"/>
        <v>521.73400000000004</v>
      </c>
      <c r="HZ119">
        <f t="shared" si="90"/>
        <v>655.84400000000005</v>
      </c>
      <c r="IA119">
        <f t="shared" si="90"/>
        <v>512.65800000000002</v>
      </c>
      <c r="IB119">
        <f t="shared" si="90"/>
        <v>466.45600000000002</v>
      </c>
      <c r="IC119">
        <f t="shared" si="90"/>
        <v>500.85</v>
      </c>
      <c r="ID119">
        <f t="shared" si="90"/>
        <v>675.21600000000001</v>
      </c>
      <c r="IE119">
        <f t="shared" si="90"/>
        <v>500.97299999999996</v>
      </c>
      <c r="IF119">
        <f t="shared" si="90"/>
        <v>676.83199999999999</v>
      </c>
      <c r="IG119">
        <f t="shared" si="90"/>
        <v>529.34</v>
      </c>
      <c r="IH119">
        <f t="shared" si="90"/>
        <v>721.27499999999998</v>
      </c>
      <c r="II119">
        <f t="shared" si="90"/>
        <v>332.44599999999997</v>
      </c>
      <c r="IJ119">
        <f t="shared" si="90"/>
        <v>301.71800000000002</v>
      </c>
      <c r="IK119">
        <f t="shared" si="90"/>
        <v>454.25600000000003</v>
      </c>
      <c r="IL119">
        <f t="shared" si="90"/>
        <v>487.40700000000004</v>
      </c>
      <c r="IM119">
        <f t="shared" si="90"/>
        <v>688.69999999999993</v>
      </c>
      <c r="IN119">
        <f t="shared" si="90"/>
        <v>377.05500000000006</v>
      </c>
      <c r="IO119">
        <f t="shared" si="90"/>
        <v>769.18399999999997</v>
      </c>
      <c r="IP119">
        <f t="shared" si="90"/>
        <v>658.26400000000012</v>
      </c>
      <c r="IQ119">
        <f t="shared" si="90"/>
        <v>757.35</v>
      </c>
      <c r="IR119">
        <f t="shared" si="90"/>
        <v>518.70000000000005</v>
      </c>
      <c r="IS119">
        <f t="shared" si="90"/>
        <v>627.28099999999995</v>
      </c>
      <c r="IT119">
        <f t="shared" si="90"/>
        <v>465.80100000000004</v>
      </c>
      <c r="IU119">
        <f t="shared" si="90"/>
        <v>755.35599999999999</v>
      </c>
      <c r="IV119">
        <f t="shared" si="90"/>
        <v>777.38000000000011</v>
      </c>
      <c r="IW119">
        <f t="shared" si="90"/>
        <v>728.91000000000008</v>
      </c>
      <c r="IX119">
        <f t="shared" si="90"/>
        <v>479.97499999999997</v>
      </c>
      <c r="IY119">
        <f t="shared" si="87"/>
        <v>714.30600000000004</v>
      </c>
      <c r="IZ119">
        <f t="shared" si="87"/>
        <v>490.44699999999995</v>
      </c>
      <c r="JA119">
        <f t="shared" si="87"/>
        <v>504</v>
      </c>
      <c r="JB119">
        <f t="shared" si="87"/>
        <v>684.28800000000001</v>
      </c>
      <c r="JC119">
        <f t="shared" si="87"/>
        <v>278.26499999999999</v>
      </c>
      <c r="JD119">
        <f t="shared" si="87"/>
        <v>544.51800000000003</v>
      </c>
      <c r="JE119">
        <f t="shared" si="87"/>
        <v>476.61799999999994</v>
      </c>
      <c r="JF119">
        <f t="shared" si="87"/>
        <v>617.60400000000004</v>
      </c>
      <c r="JG119">
        <f t="shared" si="87"/>
        <v>360.036</v>
      </c>
      <c r="JH119">
        <f t="shared" si="87"/>
        <v>701.16199999999992</v>
      </c>
      <c r="JI119">
        <f t="shared" si="87"/>
        <v>493.49299999999994</v>
      </c>
      <c r="JJ119">
        <f t="shared" si="87"/>
        <v>386.00099999999998</v>
      </c>
      <c r="JK119">
        <f t="shared" si="87"/>
        <v>348.66</v>
      </c>
      <c r="JL119">
        <f t="shared" si="87"/>
        <v>710.18999999999994</v>
      </c>
      <c r="JM119">
        <f t="shared" si="87"/>
        <v>384.37</v>
      </c>
      <c r="JN119">
        <f t="shared" si="87"/>
        <v>472.75200000000007</v>
      </c>
      <c r="JO119">
        <f t="shared" si="87"/>
        <v>399.31199999999995</v>
      </c>
      <c r="JP119">
        <f t="shared" si="87"/>
        <v>553.52</v>
      </c>
      <c r="JQ119">
        <f t="shared" si="87"/>
        <v>515.86900000000003</v>
      </c>
      <c r="JR119">
        <f t="shared" si="87"/>
        <v>495.34400000000005</v>
      </c>
      <c r="JS119">
        <f t="shared" si="87"/>
        <v>327.11600000000004</v>
      </c>
      <c r="JT119">
        <f t="shared" si="87"/>
        <v>463.85400000000004</v>
      </c>
      <c r="JU119">
        <f t="shared" si="87"/>
        <v>409.851</v>
      </c>
      <c r="JV119">
        <f t="shared" si="87"/>
        <v>584.32799999999997</v>
      </c>
      <c r="JW119">
        <f t="shared" si="87"/>
        <v>505.76400000000001</v>
      </c>
      <c r="JX119">
        <f t="shared" si="87"/>
        <v>798.75199999999995</v>
      </c>
      <c r="JY119">
        <f t="shared" si="87"/>
        <v>422.14400000000001</v>
      </c>
      <c r="JZ119">
        <f t="shared" si="87"/>
        <v>314.04599999999999</v>
      </c>
      <c r="KA119">
        <f t="shared" si="87"/>
        <v>500.57799999999997</v>
      </c>
      <c r="KB119">
        <f t="shared" si="87"/>
        <v>620.024</v>
      </c>
      <c r="KC119">
        <f t="shared" si="87"/>
        <v>290.69</v>
      </c>
      <c r="KD119">
        <f t="shared" si="87"/>
        <v>447.90299999999996</v>
      </c>
      <c r="KE119">
        <f t="shared" si="87"/>
        <v>525.48099999999999</v>
      </c>
      <c r="KF119">
        <f t="shared" si="87"/>
        <v>647.99200000000008</v>
      </c>
      <c r="KG119">
        <f t="shared" si="87"/>
        <v>337.4</v>
      </c>
      <c r="KH119">
        <f t="shared" si="87"/>
        <v>545.79200000000003</v>
      </c>
      <c r="KI119">
        <f t="shared" si="87"/>
        <v>581.9849999999999</v>
      </c>
      <c r="KJ119">
        <f t="shared" si="87"/>
        <v>525.88800000000003</v>
      </c>
      <c r="KK119">
        <f t="shared" si="87"/>
        <v>693.52800000000002</v>
      </c>
      <c r="KL119">
        <f t="shared" si="87"/>
        <v>463.86599999999993</v>
      </c>
      <c r="KM119">
        <f t="shared" si="87"/>
        <v>423.06299999999999</v>
      </c>
      <c r="KN119">
        <f t="shared" si="87"/>
        <v>491.74399999999997</v>
      </c>
      <c r="KO119">
        <f t="shared" si="87"/>
        <v>377.17500000000001</v>
      </c>
      <c r="KP119">
        <f t="shared" si="87"/>
        <v>411.13600000000002</v>
      </c>
      <c r="KQ119">
        <f t="shared" si="87"/>
        <v>653.55399999999997</v>
      </c>
      <c r="KR119">
        <f t="shared" si="87"/>
        <v>768.3839999999999</v>
      </c>
      <c r="KS119">
        <f t="shared" si="87"/>
        <v>575.4</v>
      </c>
      <c r="KT119">
        <f t="shared" si="87"/>
        <v>573.77499999999998</v>
      </c>
      <c r="KU119">
        <f t="shared" si="87"/>
        <v>627.26299999999992</v>
      </c>
      <c r="KV119">
        <f t="shared" si="87"/>
        <v>435.12</v>
      </c>
      <c r="KW119">
        <f t="shared" si="87"/>
        <v>693.32999999999993</v>
      </c>
      <c r="KX119">
        <f t="shared" si="87"/>
        <v>733.02299999999991</v>
      </c>
      <c r="KY119">
        <f t="shared" si="87"/>
        <v>797.35500000000002</v>
      </c>
      <c r="KZ119">
        <f t="shared" si="87"/>
        <v>302.21399999999994</v>
      </c>
      <c r="LA119">
        <f t="shared" si="87"/>
        <v>626.77799999999991</v>
      </c>
      <c r="LB119">
        <f t="shared" si="87"/>
        <v>317.07</v>
      </c>
      <c r="LC119">
        <f t="shared" si="87"/>
        <v>584.39099999999996</v>
      </c>
      <c r="LD119">
        <f t="shared" si="87"/>
        <v>356.91500000000002</v>
      </c>
      <c r="LE119">
        <f t="shared" si="87"/>
        <v>393.25</v>
      </c>
      <c r="LF119">
        <f t="shared" si="87"/>
        <v>683.85099999999989</v>
      </c>
      <c r="LG119">
        <f t="shared" si="87"/>
        <v>432.15000000000003</v>
      </c>
      <c r="LH119">
        <f t="shared" si="87"/>
        <v>657.53800000000001</v>
      </c>
      <c r="LI119">
        <f t="shared" si="87"/>
        <v>316.28999999999996</v>
      </c>
      <c r="LJ119">
        <f t="shared" si="80"/>
        <v>518.61</v>
      </c>
      <c r="LK119">
        <f t="shared" ref="LK119:NV119" si="91">+MAX($D$114,LK76)*LK91</f>
        <v>589.51900000000001</v>
      </c>
      <c r="LL119">
        <f t="shared" si="91"/>
        <v>477.82599999999996</v>
      </c>
      <c r="LM119">
        <f t="shared" si="91"/>
        <v>519.75</v>
      </c>
      <c r="LN119">
        <f t="shared" si="91"/>
        <v>415.01200000000006</v>
      </c>
      <c r="LO119">
        <f t="shared" si="91"/>
        <v>603.70399999999995</v>
      </c>
      <c r="LP119">
        <f t="shared" si="91"/>
        <v>465.30900000000003</v>
      </c>
      <c r="LQ119">
        <f t="shared" si="91"/>
        <v>412.03600000000006</v>
      </c>
      <c r="LR119">
        <f t="shared" si="91"/>
        <v>543.68099999999993</v>
      </c>
      <c r="LS119">
        <f t="shared" si="91"/>
        <v>485.85599999999994</v>
      </c>
      <c r="LT119">
        <f t="shared" si="91"/>
        <v>426.666</v>
      </c>
      <c r="LU119">
        <f t="shared" si="91"/>
        <v>488.82399999999996</v>
      </c>
      <c r="LV119">
        <f t="shared" si="91"/>
        <v>535.76199999999994</v>
      </c>
      <c r="LW119">
        <f t="shared" si="91"/>
        <v>394.41999999999996</v>
      </c>
      <c r="LX119">
        <f t="shared" si="91"/>
        <v>480.952</v>
      </c>
      <c r="LY119">
        <f t="shared" si="91"/>
        <v>543.10199999999998</v>
      </c>
      <c r="LZ119">
        <f t="shared" si="91"/>
        <v>555.77399999999989</v>
      </c>
      <c r="MA119">
        <f t="shared" si="91"/>
        <v>365.58600000000001</v>
      </c>
      <c r="MB119">
        <f t="shared" si="91"/>
        <v>500.327</v>
      </c>
      <c r="MC119">
        <f t="shared" si="91"/>
        <v>624.375</v>
      </c>
      <c r="MD119">
        <f t="shared" si="91"/>
        <v>622.51200000000006</v>
      </c>
      <c r="ME119">
        <f t="shared" si="91"/>
        <v>283.87900000000002</v>
      </c>
      <c r="MF119">
        <f t="shared" si="91"/>
        <v>563.89200000000005</v>
      </c>
      <c r="MG119">
        <f t="shared" si="91"/>
        <v>394.63200000000001</v>
      </c>
      <c r="MH119">
        <f t="shared" si="91"/>
        <v>408.702</v>
      </c>
      <c r="MI119">
        <f t="shared" si="91"/>
        <v>408.12599999999998</v>
      </c>
      <c r="MJ119">
        <f t="shared" si="91"/>
        <v>487.70799999999997</v>
      </c>
      <c r="MK119">
        <f t="shared" si="91"/>
        <v>484.43100000000004</v>
      </c>
      <c r="ML119">
        <f t="shared" si="91"/>
        <v>544.09399999999994</v>
      </c>
      <c r="MM119">
        <f t="shared" si="91"/>
        <v>416.91099999999994</v>
      </c>
      <c r="MN119">
        <f t="shared" si="91"/>
        <v>726.20400000000006</v>
      </c>
      <c r="MO119">
        <f t="shared" si="91"/>
        <v>606.33600000000001</v>
      </c>
      <c r="MP119">
        <f t="shared" si="91"/>
        <v>466.14600000000002</v>
      </c>
      <c r="MQ119">
        <f t="shared" si="91"/>
        <v>487.32799999999997</v>
      </c>
      <c r="MR119">
        <f t="shared" si="91"/>
        <v>523.3359999999999</v>
      </c>
      <c r="MS119">
        <f t="shared" si="91"/>
        <v>331.43599999999998</v>
      </c>
      <c r="MT119">
        <f t="shared" si="91"/>
        <v>350.61</v>
      </c>
      <c r="MU119">
        <f t="shared" si="91"/>
        <v>600.58199999999999</v>
      </c>
      <c r="MV119">
        <f t="shared" si="91"/>
        <v>641.57100000000003</v>
      </c>
      <c r="MW119">
        <f t="shared" si="91"/>
        <v>828.85400000000004</v>
      </c>
      <c r="MX119">
        <f t="shared" si="91"/>
        <v>385.52800000000002</v>
      </c>
      <c r="MY119">
        <f t="shared" si="91"/>
        <v>390.90299999999996</v>
      </c>
      <c r="MZ119">
        <f t="shared" si="91"/>
        <v>861.27</v>
      </c>
      <c r="NA119">
        <f t="shared" si="91"/>
        <v>617.54200000000003</v>
      </c>
      <c r="NB119">
        <f t="shared" si="91"/>
        <v>909.83199999999999</v>
      </c>
      <c r="NC119">
        <f t="shared" si="91"/>
        <v>589.47499999999991</v>
      </c>
      <c r="ND119">
        <f t="shared" si="91"/>
        <v>588.24</v>
      </c>
      <c r="NE119">
        <f t="shared" si="91"/>
        <v>271.63499999999999</v>
      </c>
      <c r="NF119">
        <f t="shared" si="91"/>
        <v>520.70399999999995</v>
      </c>
      <c r="NG119">
        <f t="shared" si="91"/>
        <v>510.72</v>
      </c>
      <c r="NH119">
        <f t="shared" si="91"/>
        <v>515.59199999999998</v>
      </c>
      <c r="NI119">
        <f t="shared" si="91"/>
        <v>666.62900000000002</v>
      </c>
      <c r="NJ119">
        <f t="shared" si="91"/>
        <v>509.11799999999999</v>
      </c>
      <c r="NK119">
        <f t="shared" si="91"/>
        <v>550.23500000000001</v>
      </c>
      <c r="NL119">
        <f t="shared" si="91"/>
        <v>472.76799999999997</v>
      </c>
      <c r="NM119">
        <f t="shared" si="91"/>
        <v>587.38</v>
      </c>
      <c r="NN119">
        <f t="shared" si="91"/>
        <v>668.45100000000002</v>
      </c>
      <c r="NO119">
        <f t="shared" si="91"/>
        <v>635.47199999999998</v>
      </c>
      <c r="NP119">
        <f t="shared" si="91"/>
        <v>447.28599999999994</v>
      </c>
      <c r="NQ119">
        <f t="shared" si="91"/>
        <v>601.79999999999995</v>
      </c>
      <c r="NR119">
        <f t="shared" si="91"/>
        <v>472.33699999999999</v>
      </c>
      <c r="NS119">
        <f t="shared" si="91"/>
        <v>423.5</v>
      </c>
      <c r="NT119">
        <f t="shared" si="91"/>
        <v>658.5</v>
      </c>
      <c r="NU119">
        <f t="shared" si="91"/>
        <v>620.15</v>
      </c>
      <c r="NV119">
        <f t="shared" si="91"/>
        <v>364.57299999999998</v>
      </c>
      <c r="NW119">
        <f t="shared" si="88"/>
        <v>398.17699999999996</v>
      </c>
      <c r="NX119">
        <f t="shared" si="88"/>
        <v>660.72300000000007</v>
      </c>
      <c r="NY119">
        <f t="shared" si="88"/>
        <v>393.82400000000001</v>
      </c>
      <c r="NZ119">
        <f t="shared" si="88"/>
        <v>681.84900000000005</v>
      </c>
      <c r="OA119">
        <f t="shared" si="88"/>
        <v>527.69600000000003</v>
      </c>
      <c r="OB119">
        <f t="shared" si="88"/>
        <v>677.75999999999988</v>
      </c>
      <c r="OC119">
        <f t="shared" si="88"/>
        <v>495.279</v>
      </c>
      <c r="OD119">
        <f t="shared" si="88"/>
        <v>583.16</v>
      </c>
      <c r="OE119">
        <f t="shared" si="88"/>
        <v>569.54700000000003</v>
      </c>
      <c r="OF119">
        <f t="shared" si="88"/>
        <v>614.97800000000007</v>
      </c>
      <c r="OG119">
        <f t="shared" si="88"/>
        <v>313.565</v>
      </c>
      <c r="OH119">
        <f t="shared" si="88"/>
        <v>697.125</v>
      </c>
      <c r="OI119">
        <f t="shared" si="88"/>
        <v>493.45200000000006</v>
      </c>
      <c r="OJ119">
        <f t="shared" si="88"/>
        <v>583.20000000000005</v>
      </c>
      <c r="OK119">
        <f t="shared" si="88"/>
        <v>363.36</v>
      </c>
      <c r="OL119">
        <f t="shared" si="88"/>
        <v>302.25</v>
      </c>
      <c r="OM119">
        <f t="shared" si="88"/>
        <v>438.12799999999993</v>
      </c>
      <c r="ON119">
        <f t="shared" si="88"/>
        <v>528.43200000000002</v>
      </c>
      <c r="OO119">
        <f t="shared" si="88"/>
        <v>458.66</v>
      </c>
      <c r="OP119">
        <f t="shared" si="88"/>
        <v>425.62100000000004</v>
      </c>
      <c r="OQ119">
        <f t="shared" si="88"/>
        <v>639.73699999999997</v>
      </c>
      <c r="OR119">
        <f t="shared" si="88"/>
        <v>307.916</v>
      </c>
      <c r="OS119">
        <f t="shared" si="88"/>
        <v>425.68</v>
      </c>
      <c r="OT119">
        <f t="shared" si="88"/>
        <v>604.84599999999989</v>
      </c>
      <c r="OU119">
        <f t="shared" si="88"/>
        <v>507.35999999999996</v>
      </c>
      <c r="OV119">
        <f t="shared" si="88"/>
        <v>847.46699999999998</v>
      </c>
      <c r="OW119">
        <f t="shared" si="88"/>
        <v>527.16499999999996</v>
      </c>
      <c r="OX119">
        <f t="shared" si="88"/>
        <v>513.60400000000004</v>
      </c>
      <c r="OY119">
        <f t="shared" si="88"/>
        <v>783.54899999999998</v>
      </c>
      <c r="OZ119">
        <f t="shared" si="88"/>
        <v>506.96399999999994</v>
      </c>
      <c r="PA119">
        <f t="shared" si="88"/>
        <v>295.48800000000006</v>
      </c>
      <c r="PB119">
        <f t="shared" si="88"/>
        <v>442.52</v>
      </c>
      <c r="PC119">
        <f t="shared" si="88"/>
        <v>794.03</v>
      </c>
      <c r="PD119">
        <f t="shared" si="88"/>
        <v>493.57700000000006</v>
      </c>
      <c r="PE119">
        <f t="shared" si="88"/>
        <v>530.01200000000006</v>
      </c>
      <c r="PF119">
        <f t="shared" si="88"/>
        <v>505.85</v>
      </c>
      <c r="PG119">
        <f t="shared" si="88"/>
        <v>544.59199999999998</v>
      </c>
      <c r="PH119">
        <f t="shared" si="88"/>
        <v>350.61</v>
      </c>
      <c r="PI119">
        <f t="shared" si="88"/>
        <v>499.82400000000001</v>
      </c>
      <c r="PJ119">
        <f t="shared" si="88"/>
        <v>529.21399999999994</v>
      </c>
      <c r="PK119">
        <f t="shared" si="88"/>
        <v>498.16800000000001</v>
      </c>
      <c r="PL119">
        <f t="shared" si="88"/>
        <v>685.2299999999999</v>
      </c>
      <c r="PM119">
        <f t="shared" si="88"/>
        <v>568.00199999999995</v>
      </c>
      <c r="PN119">
        <f t="shared" si="88"/>
        <v>707.31</v>
      </c>
      <c r="PO119">
        <f t="shared" si="88"/>
        <v>543.774</v>
      </c>
      <c r="PP119">
        <f t="shared" si="88"/>
        <v>657.30799999999999</v>
      </c>
      <c r="PQ119">
        <f t="shared" si="88"/>
        <v>406.95199999999994</v>
      </c>
      <c r="PR119">
        <f t="shared" si="88"/>
        <v>459.60199999999998</v>
      </c>
      <c r="PS119">
        <f t="shared" si="88"/>
        <v>599.04600000000005</v>
      </c>
      <c r="PT119">
        <f t="shared" si="88"/>
        <v>608.85300000000007</v>
      </c>
      <c r="PU119">
        <f t="shared" si="88"/>
        <v>762.26900000000001</v>
      </c>
      <c r="PV119">
        <f t="shared" si="88"/>
        <v>597.81999999999994</v>
      </c>
      <c r="PW119">
        <f t="shared" si="88"/>
        <v>352.11700000000002</v>
      </c>
      <c r="PX119">
        <f t="shared" si="88"/>
        <v>550.29</v>
      </c>
      <c r="PY119">
        <f t="shared" si="88"/>
        <v>279.82499999999999</v>
      </c>
      <c r="PZ119">
        <f t="shared" si="88"/>
        <v>561.21</v>
      </c>
      <c r="QA119">
        <f t="shared" si="88"/>
        <v>479.21</v>
      </c>
      <c r="QB119">
        <f t="shared" si="88"/>
        <v>334.58400000000006</v>
      </c>
      <c r="QC119">
        <f t="shared" si="88"/>
        <v>583.39199999999994</v>
      </c>
      <c r="QD119">
        <f t="shared" si="88"/>
        <v>433.17699999999996</v>
      </c>
      <c r="QE119">
        <f t="shared" si="88"/>
        <v>661.58499999999992</v>
      </c>
      <c r="QF119">
        <f t="shared" si="88"/>
        <v>492.28000000000003</v>
      </c>
      <c r="QG119">
        <f t="shared" si="88"/>
        <v>655.78800000000001</v>
      </c>
      <c r="QH119">
        <f t="shared" si="82"/>
        <v>299.96999999999997</v>
      </c>
      <c r="QI119">
        <f t="shared" si="83"/>
        <v>537.99200000000008</v>
      </c>
      <c r="QJ119">
        <f t="shared" si="83"/>
        <v>681.46800000000007</v>
      </c>
      <c r="QK119">
        <f t="shared" si="83"/>
        <v>1026.069</v>
      </c>
      <c r="QL119">
        <f t="shared" si="83"/>
        <v>413.36400000000003</v>
      </c>
      <c r="QM119">
        <f t="shared" si="83"/>
        <v>654.0379999999999</v>
      </c>
      <c r="QN119">
        <f t="shared" si="83"/>
        <v>476.04300000000001</v>
      </c>
      <c r="QO119">
        <f t="shared" si="83"/>
        <v>517.39800000000002</v>
      </c>
      <c r="QP119">
        <f t="shared" si="83"/>
        <v>703.08</v>
      </c>
      <c r="QQ119">
        <f t="shared" si="83"/>
        <v>649.16500000000008</v>
      </c>
      <c r="QR119">
        <f t="shared" si="83"/>
        <v>621.58799999999997</v>
      </c>
      <c r="QS119">
        <f t="shared" si="83"/>
        <v>695.70899999999995</v>
      </c>
      <c r="QT119">
        <f t="shared" si="83"/>
        <v>546.12</v>
      </c>
      <c r="QU119">
        <f t="shared" si="83"/>
        <v>558.44599999999991</v>
      </c>
      <c r="QV119">
        <f t="shared" si="83"/>
        <v>739.024</v>
      </c>
      <c r="QW119">
        <f t="shared" si="83"/>
        <v>298.935</v>
      </c>
      <c r="QX119">
        <f t="shared" si="83"/>
        <v>424.76400000000001</v>
      </c>
      <c r="QY119">
        <f t="shared" si="83"/>
        <v>536.60799999999995</v>
      </c>
      <c r="QZ119">
        <f t="shared" si="83"/>
        <v>322.14</v>
      </c>
      <c r="RA119">
        <f t="shared" si="83"/>
        <v>594.41100000000006</v>
      </c>
      <c r="RB119">
        <f t="shared" si="83"/>
        <v>420.07199999999995</v>
      </c>
      <c r="RC119">
        <f t="shared" si="83"/>
        <v>480.88899999999995</v>
      </c>
      <c r="RD119">
        <f t="shared" si="83"/>
        <v>582.43500000000006</v>
      </c>
      <c r="RE119">
        <f t="shared" si="83"/>
        <v>609.02599999999995</v>
      </c>
      <c r="RF119">
        <f t="shared" si="83"/>
        <v>538.76800000000003</v>
      </c>
      <c r="RG119">
        <f t="shared" si="83"/>
        <v>468.86399999999998</v>
      </c>
      <c r="RH119">
        <f t="shared" si="83"/>
        <v>528.36300000000006</v>
      </c>
      <c r="RI119">
        <f t="shared" si="83"/>
        <v>488.87</v>
      </c>
      <c r="RJ119">
        <f t="shared" si="83"/>
        <v>377.52000000000004</v>
      </c>
      <c r="RK119">
        <f t="shared" si="83"/>
        <v>624.63499999999999</v>
      </c>
      <c r="RL119">
        <f t="shared" si="83"/>
        <v>477.23999999999995</v>
      </c>
      <c r="RM119">
        <f t="shared" si="83"/>
        <v>677.16</v>
      </c>
      <c r="RN119">
        <f t="shared" si="83"/>
        <v>446.70000000000005</v>
      </c>
      <c r="RO119">
        <f t="shared" si="83"/>
        <v>444.565</v>
      </c>
      <c r="RP119">
        <f t="shared" si="83"/>
        <v>548.6690000000001</v>
      </c>
      <c r="RQ119">
        <f t="shared" si="83"/>
        <v>678.54599999999994</v>
      </c>
      <c r="RR119">
        <f t="shared" si="83"/>
        <v>662.70799999999997</v>
      </c>
      <c r="RS119">
        <f t="shared" si="83"/>
        <v>549.76200000000006</v>
      </c>
      <c r="RT119">
        <f t="shared" si="83"/>
        <v>611.22</v>
      </c>
      <c r="RU119">
        <f t="shared" si="83"/>
        <v>497.952</v>
      </c>
      <c r="RV119">
        <f t="shared" si="83"/>
        <v>768.44699999999989</v>
      </c>
      <c r="RW119">
        <f t="shared" si="83"/>
        <v>534.99599999999998</v>
      </c>
      <c r="RX119">
        <f t="shared" si="83"/>
        <v>653.21</v>
      </c>
      <c r="RY119">
        <f t="shared" si="83"/>
        <v>595.572</v>
      </c>
      <c r="RZ119">
        <f t="shared" si="83"/>
        <v>315.12</v>
      </c>
      <c r="SA119">
        <f t="shared" si="83"/>
        <v>419.66899999999993</v>
      </c>
      <c r="SB119">
        <f t="shared" si="83"/>
        <v>655.26800000000003</v>
      </c>
      <c r="SC119">
        <f t="shared" si="83"/>
        <v>638.30400000000009</v>
      </c>
      <c r="SD119">
        <f t="shared" si="83"/>
        <v>484.06299999999999</v>
      </c>
      <c r="SE119">
        <f t="shared" si="83"/>
        <v>455.63400000000001</v>
      </c>
      <c r="SF119">
        <f t="shared" si="83"/>
        <v>346.5</v>
      </c>
      <c r="SG119">
        <f t="shared" si="83"/>
        <v>488.92</v>
      </c>
    </row>
    <row r="120" spans="1:501" ht="13.5" customHeight="1"/>
    <row r="121" spans="1:501" ht="13.5" customHeight="1">
      <c r="A121" t="str">
        <f>+'simulations corn farm1'!A101</f>
        <v>DATA POINT VALIDATION</v>
      </c>
    </row>
    <row r="122" spans="1:501" ht="13.5" customHeight="1">
      <c r="A122">
        <v>2014</v>
      </c>
      <c r="B122">
        <f>+'simulations corn farm1'!B101</f>
        <v>1</v>
      </c>
      <c r="C122">
        <f>+'simulations corn farm1'!C101</f>
        <v>1</v>
      </c>
      <c r="D122">
        <f>+'simulations corn farm1'!D101</f>
        <v>1</v>
      </c>
      <c r="E122">
        <f>+'simulations corn farm1'!E101</f>
        <v>1</v>
      </c>
      <c r="F122">
        <f>+'simulations corn farm1'!F101</f>
        <v>1</v>
      </c>
      <c r="G122">
        <f>+'simulations corn farm1'!G101</f>
        <v>1</v>
      </c>
      <c r="H122">
        <f>+'simulations corn farm1'!H101</f>
        <v>1</v>
      </c>
      <c r="I122">
        <f>+'simulations corn farm1'!I101</f>
        <v>1</v>
      </c>
      <c r="J122">
        <f>+'simulations corn farm1'!J101</f>
        <v>1</v>
      </c>
      <c r="K122">
        <f>+'simulations corn farm1'!K101</f>
        <v>1</v>
      </c>
      <c r="L122">
        <f>+'simulations corn farm1'!L101</f>
        <v>1</v>
      </c>
      <c r="M122">
        <f>+'simulations corn farm1'!M101</f>
        <v>1</v>
      </c>
      <c r="N122">
        <f>+'simulations corn farm1'!N101</f>
        <v>1</v>
      </c>
      <c r="O122">
        <f>+'simulations corn farm1'!O101</f>
        <v>1</v>
      </c>
      <c r="P122">
        <f>+'simulations corn farm1'!P101</f>
        <v>1</v>
      </c>
      <c r="Q122">
        <f>+'simulations corn farm1'!Q101</f>
        <v>1</v>
      </c>
      <c r="R122">
        <f>+'simulations corn farm1'!R101</f>
        <v>1</v>
      </c>
      <c r="S122">
        <f>+'simulations corn farm1'!S101</f>
        <v>1</v>
      </c>
      <c r="T122">
        <f>+'simulations corn farm1'!T101</f>
        <v>1</v>
      </c>
      <c r="U122">
        <f>+'simulations corn farm1'!U101</f>
        <v>1</v>
      </c>
      <c r="V122">
        <f>+'simulations corn farm1'!V101</f>
        <v>1</v>
      </c>
      <c r="W122">
        <f>+'simulations corn farm1'!W101</f>
        <v>1</v>
      </c>
      <c r="X122">
        <f>+'simulations corn farm1'!X101</f>
        <v>1</v>
      </c>
      <c r="Y122">
        <f>+'simulations corn farm1'!Y101</f>
        <v>1</v>
      </c>
      <c r="Z122">
        <f>+'simulations corn farm1'!Z101</f>
        <v>1</v>
      </c>
      <c r="AA122">
        <f>+'simulations corn farm1'!AA101</f>
        <v>1</v>
      </c>
      <c r="AB122">
        <f>+'simulations corn farm1'!AB101</f>
        <v>1</v>
      </c>
      <c r="AC122">
        <f>+'simulations corn farm1'!AC101</f>
        <v>1</v>
      </c>
      <c r="AD122">
        <f>+'simulations corn farm1'!AD101</f>
        <v>1</v>
      </c>
      <c r="AE122">
        <f>+'simulations corn farm1'!AE101</f>
        <v>1</v>
      </c>
      <c r="AF122">
        <f>+'simulations corn farm1'!AF101</f>
        <v>1</v>
      </c>
      <c r="AG122">
        <f>+'simulations corn farm1'!AG101</f>
        <v>1</v>
      </c>
      <c r="AH122">
        <f>+'simulations corn farm1'!AH101</f>
        <v>1</v>
      </c>
      <c r="AI122">
        <f>+'simulations corn farm1'!AI101</f>
        <v>1</v>
      </c>
      <c r="AJ122">
        <f>+'simulations corn farm1'!AJ101</f>
        <v>1</v>
      </c>
      <c r="AK122">
        <f>+'simulations corn farm1'!AK101</f>
        <v>1</v>
      </c>
      <c r="AL122">
        <f>+'simulations corn farm1'!AL101</f>
        <v>1</v>
      </c>
      <c r="AM122">
        <f>+'simulations corn farm1'!AM101</f>
        <v>1</v>
      </c>
      <c r="AN122">
        <f>+'simulations corn farm1'!AN101</f>
        <v>1</v>
      </c>
      <c r="AO122">
        <f>+'simulations corn farm1'!AO101</f>
        <v>1</v>
      </c>
      <c r="AP122">
        <f>+'simulations corn farm1'!AP101</f>
        <v>1</v>
      </c>
      <c r="AQ122">
        <f>+'simulations corn farm1'!AQ101</f>
        <v>1</v>
      </c>
      <c r="AR122">
        <f>+'simulations corn farm1'!AR101</f>
        <v>1</v>
      </c>
      <c r="AS122">
        <f>+'simulations corn farm1'!AS101</f>
        <v>1</v>
      </c>
      <c r="AT122">
        <f>+'simulations corn farm1'!AT101</f>
        <v>1</v>
      </c>
      <c r="AU122">
        <f>+'simulations corn farm1'!AU101</f>
        <v>1</v>
      </c>
      <c r="AV122">
        <f>+'simulations corn farm1'!AV101</f>
        <v>1</v>
      </c>
      <c r="AW122">
        <f>+'simulations corn farm1'!AW101</f>
        <v>1</v>
      </c>
      <c r="AX122">
        <f>+'simulations corn farm1'!AX101</f>
        <v>1</v>
      </c>
      <c r="AY122">
        <f>+'simulations corn farm1'!AY101</f>
        <v>1</v>
      </c>
      <c r="AZ122">
        <f>+'simulations corn farm1'!AZ101</f>
        <v>1</v>
      </c>
      <c r="BA122">
        <f>+'simulations corn farm1'!BA101</f>
        <v>1</v>
      </c>
      <c r="BB122">
        <f>+'simulations corn farm1'!BB101</f>
        <v>1</v>
      </c>
      <c r="BC122">
        <f>+'simulations corn farm1'!BC101</f>
        <v>1</v>
      </c>
      <c r="BD122">
        <f>+'simulations corn farm1'!BD101</f>
        <v>1</v>
      </c>
      <c r="BE122">
        <f>+'simulations corn farm1'!BE101</f>
        <v>1</v>
      </c>
      <c r="BF122">
        <f>+'simulations corn farm1'!BF101</f>
        <v>1</v>
      </c>
      <c r="BG122">
        <f>+'simulations corn farm1'!BG101</f>
        <v>1</v>
      </c>
      <c r="BH122">
        <f>+'simulations corn farm1'!BH101</f>
        <v>1</v>
      </c>
      <c r="BI122">
        <f>+'simulations corn farm1'!BI101</f>
        <v>1</v>
      </c>
      <c r="BJ122">
        <f>+'simulations corn farm1'!BJ101</f>
        <v>1</v>
      </c>
      <c r="BK122">
        <f>+'simulations corn farm1'!BK101</f>
        <v>1</v>
      </c>
      <c r="BL122">
        <f>+'simulations corn farm1'!BL101</f>
        <v>1</v>
      </c>
      <c r="BM122">
        <f>+'simulations corn farm1'!BM101</f>
        <v>1</v>
      </c>
      <c r="BN122">
        <f>+'simulations corn farm1'!BN101</f>
        <v>1</v>
      </c>
      <c r="BO122">
        <f>+'simulations corn farm1'!BO101</f>
        <v>1</v>
      </c>
      <c r="BP122">
        <f>+'simulations corn farm1'!BP101</f>
        <v>1</v>
      </c>
      <c r="BQ122">
        <f>+'simulations corn farm1'!BQ101</f>
        <v>1</v>
      </c>
      <c r="BR122">
        <f>+'simulations corn farm1'!BR101</f>
        <v>1</v>
      </c>
      <c r="BS122">
        <f>+'simulations corn farm1'!BS101</f>
        <v>1</v>
      </c>
      <c r="BT122">
        <f>+'simulations corn farm1'!BT101</f>
        <v>1</v>
      </c>
      <c r="BU122">
        <f>+'simulations corn farm1'!BU101</f>
        <v>1</v>
      </c>
      <c r="BV122">
        <f>+'simulations corn farm1'!BV101</f>
        <v>1</v>
      </c>
      <c r="BW122">
        <f>+'simulations corn farm1'!BW101</f>
        <v>1</v>
      </c>
      <c r="BX122">
        <f>+'simulations corn farm1'!BX101</f>
        <v>1</v>
      </c>
      <c r="BY122">
        <f>+'simulations corn farm1'!BY101</f>
        <v>1</v>
      </c>
      <c r="BZ122">
        <f>+'simulations corn farm1'!BZ101</f>
        <v>1</v>
      </c>
      <c r="CA122">
        <f>+'simulations corn farm1'!CA101</f>
        <v>1</v>
      </c>
      <c r="CB122">
        <f>+'simulations corn farm1'!CB101</f>
        <v>1</v>
      </c>
      <c r="CC122">
        <f>+'simulations corn farm1'!CC101</f>
        <v>1</v>
      </c>
      <c r="CD122">
        <f>+'simulations corn farm1'!CD101</f>
        <v>1</v>
      </c>
      <c r="CE122">
        <f>+'simulations corn farm1'!CE101</f>
        <v>1</v>
      </c>
      <c r="CF122">
        <f>+'simulations corn farm1'!CF101</f>
        <v>1</v>
      </c>
      <c r="CG122">
        <f>+'simulations corn farm1'!CG101</f>
        <v>1</v>
      </c>
      <c r="CH122">
        <f>+'simulations corn farm1'!CH101</f>
        <v>1</v>
      </c>
      <c r="CI122">
        <f>+'simulations corn farm1'!CI101</f>
        <v>1</v>
      </c>
      <c r="CJ122">
        <f>+'simulations corn farm1'!CJ101</f>
        <v>1</v>
      </c>
      <c r="CK122">
        <f>+'simulations corn farm1'!CK101</f>
        <v>1</v>
      </c>
      <c r="CL122">
        <f>+'simulations corn farm1'!CL101</f>
        <v>1</v>
      </c>
      <c r="CM122">
        <f>+'simulations corn farm1'!CM101</f>
        <v>1</v>
      </c>
      <c r="CN122">
        <f>+'simulations corn farm1'!CN101</f>
        <v>1</v>
      </c>
      <c r="CO122">
        <f>+'simulations corn farm1'!CO101</f>
        <v>1</v>
      </c>
      <c r="CP122">
        <f>+'simulations corn farm1'!CP101</f>
        <v>1</v>
      </c>
      <c r="CQ122">
        <f>+'simulations corn farm1'!CQ101</f>
        <v>1</v>
      </c>
      <c r="CR122">
        <f>+'simulations corn farm1'!CR101</f>
        <v>1</v>
      </c>
      <c r="CS122">
        <f>+'simulations corn farm1'!CS101</f>
        <v>1</v>
      </c>
      <c r="CT122">
        <f>+'simulations corn farm1'!CT101</f>
        <v>1</v>
      </c>
      <c r="CU122">
        <f>+'simulations corn farm1'!CU101</f>
        <v>1</v>
      </c>
      <c r="CV122">
        <f>+'simulations corn farm1'!CV101</f>
        <v>1</v>
      </c>
      <c r="CW122">
        <f>+'simulations corn farm1'!CW101</f>
        <v>1</v>
      </c>
      <c r="CX122">
        <f>+'simulations corn farm1'!CX101</f>
        <v>1</v>
      </c>
      <c r="CY122">
        <f>+'simulations corn farm1'!CY101</f>
        <v>1</v>
      </c>
      <c r="CZ122">
        <f>+'simulations corn farm1'!CZ101</f>
        <v>1</v>
      </c>
      <c r="DA122">
        <f>+'simulations corn farm1'!DA101</f>
        <v>1</v>
      </c>
      <c r="DB122">
        <f>+'simulations corn farm1'!DB101</f>
        <v>1</v>
      </c>
      <c r="DC122">
        <f>+'simulations corn farm1'!DC101</f>
        <v>1</v>
      </c>
      <c r="DD122">
        <f>+'simulations corn farm1'!DD101</f>
        <v>1</v>
      </c>
      <c r="DE122">
        <f>+'simulations corn farm1'!DE101</f>
        <v>1</v>
      </c>
      <c r="DF122">
        <f>+'simulations corn farm1'!DF101</f>
        <v>1</v>
      </c>
      <c r="DG122">
        <f>+'simulations corn farm1'!DG101</f>
        <v>1</v>
      </c>
      <c r="DH122">
        <f>+'simulations corn farm1'!DH101</f>
        <v>1</v>
      </c>
      <c r="DI122">
        <f>+'simulations corn farm1'!DI101</f>
        <v>1</v>
      </c>
      <c r="DJ122">
        <f>+'simulations corn farm1'!DJ101</f>
        <v>1</v>
      </c>
      <c r="DK122">
        <f>+'simulations corn farm1'!DK101</f>
        <v>1</v>
      </c>
      <c r="DL122">
        <f>+'simulations corn farm1'!DL101</f>
        <v>1</v>
      </c>
      <c r="DM122">
        <f>+'simulations corn farm1'!DM101</f>
        <v>1</v>
      </c>
      <c r="DN122">
        <f>+'simulations corn farm1'!DN101</f>
        <v>1</v>
      </c>
      <c r="DO122">
        <f>+'simulations corn farm1'!DO101</f>
        <v>1</v>
      </c>
      <c r="DP122">
        <f>+'simulations corn farm1'!DP101</f>
        <v>1</v>
      </c>
      <c r="DQ122">
        <f>+'simulations corn farm1'!DQ101</f>
        <v>1</v>
      </c>
      <c r="DR122">
        <f>+'simulations corn farm1'!DR101</f>
        <v>1</v>
      </c>
      <c r="DS122">
        <f>+'simulations corn farm1'!DS101</f>
        <v>1</v>
      </c>
      <c r="DT122">
        <f>+'simulations corn farm1'!DT101</f>
        <v>1</v>
      </c>
      <c r="DU122">
        <f>+'simulations corn farm1'!DU101</f>
        <v>1</v>
      </c>
      <c r="DV122">
        <f>+'simulations corn farm1'!DV101</f>
        <v>1</v>
      </c>
      <c r="DW122">
        <f>+'simulations corn farm1'!DW101</f>
        <v>1</v>
      </c>
      <c r="DX122">
        <f>+'simulations corn farm1'!DX101</f>
        <v>1</v>
      </c>
      <c r="DY122">
        <f>+'simulations corn farm1'!DY101</f>
        <v>1</v>
      </c>
      <c r="DZ122">
        <f>+'simulations corn farm1'!DZ101</f>
        <v>1</v>
      </c>
      <c r="EA122">
        <f>+'simulations corn farm1'!EA101</f>
        <v>1</v>
      </c>
      <c r="EB122">
        <f>+'simulations corn farm1'!EB101</f>
        <v>1</v>
      </c>
      <c r="EC122">
        <f>+'simulations corn farm1'!EC101</f>
        <v>1</v>
      </c>
      <c r="ED122">
        <f>+'simulations corn farm1'!ED101</f>
        <v>1</v>
      </c>
      <c r="EE122">
        <f>+'simulations corn farm1'!EE101</f>
        <v>1</v>
      </c>
      <c r="EF122">
        <f>+'simulations corn farm1'!EF101</f>
        <v>1</v>
      </c>
      <c r="EG122">
        <f>+'simulations corn farm1'!EG101</f>
        <v>1</v>
      </c>
      <c r="EH122">
        <f>+'simulations corn farm1'!EH101</f>
        <v>1</v>
      </c>
      <c r="EI122">
        <f>+'simulations corn farm1'!EI101</f>
        <v>1</v>
      </c>
      <c r="EJ122">
        <f>+'simulations corn farm1'!EJ101</f>
        <v>1</v>
      </c>
      <c r="EK122">
        <f>+'simulations corn farm1'!EK101</f>
        <v>1</v>
      </c>
      <c r="EL122">
        <f>+'simulations corn farm1'!EL101</f>
        <v>1</v>
      </c>
      <c r="EM122">
        <f>+'simulations corn farm1'!EM101</f>
        <v>1</v>
      </c>
      <c r="EN122">
        <f>+'simulations corn farm1'!EN101</f>
        <v>1</v>
      </c>
      <c r="EO122">
        <f>+'simulations corn farm1'!EO101</f>
        <v>1</v>
      </c>
      <c r="EP122">
        <f>+'simulations corn farm1'!EP101</f>
        <v>1</v>
      </c>
      <c r="EQ122">
        <f>+'simulations corn farm1'!EQ101</f>
        <v>1</v>
      </c>
      <c r="ER122">
        <f>+'simulations corn farm1'!ER101</f>
        <v>1</v>
      </c>
      <c r="ES122">
        <f>+'simulations corn farm1'!ES101</f>
        <v>1</v>
      </c>
      <c r="ET122">
        <f>+'simulations corn farm1'!ET101</f>
        <v>1</v>
      </c>
      <c r="EU122">
        <f>+'simulations corn farm1'!EU101</f>
        <v>1</v>
      </c>
      <c r="EV122">
        <f>+'simulations corn farm1'!EV101</f>
        <v>1</v>
      </c>
      <c r="EW122">
        <f>+'simulations corn farm1'!EW101</f>
        <v>1</v>
      </c>
      <c r="EX122">
        <f>+'simulations corn farm1'!EX101</f>
        <v>1</v>
      </c>
      <c r="EY122">
        <f>+'simulations corn farm1'!EY101</f>
        <v>1</v>
      </c>
      <c r="EZ122">
        <f>+'simulations corn farm1'!EZ101</f>
        <v>1</v>
      </c>
      <c r="FA122">
        <f>+'simulations corn farm1'!FA101</f>
        <v>1</v>
      </c>
      <c r="FB122">
        <f>+'simulations corn farm1'!FB101</f>
        <v>1</v>
      </c>
      <c r="FC122">
        <f>+'simulations corn farm1'!FC101</f>
        <v>1</v>
      </c>
      <c r="FD122">
        <f>+'simulations corn farm1'!FD101</f>
        <v>1</v>
      </c>
      <c r="FE122">
        <f>+'simulations corn farm1'!FE101</f>
        <v>1</v>
      </c>
      <c r="FF122">
        <f>+'simulations corn farm1'!FF101</f>
        <v>1</v>
      </c>
      <c r="FG122">
        <f>+'simulations corn farm1'!FG101</f>
        <v>1</v>
      </c>
      <c r="FH122">
        <f>+'simulations corn farm1'!FH101</f>
        <v>1</v>
      </c>
      <c r="FI122">
        <f>+'simulations corn farm1'!FI101</f>
        <v>1</v>
      </c>
      <c r="FJ122">
        <f>+'simulations corn farm1'!FJ101</f>
        <v>1</v>
      </c>
      <c r="FK122">
        <f>+'simulations corn farm1'!FK101</f>
        <v>1</v>
      </c>
      <c r="FL122">
        <f>+'simulations corn farm1'!FL101</f>
        <v>1</v>
      </c>
      <c r="FM122">
        <f>+'simulations corn farm1'!FM101</f>
        <v>1</v>
      </c>
      <c r="FN122">
        <f>+'simulations corn farm1'!FN101</f>
        <v>1</v>
      </c>
      <c r="FO122">
        <f>+'simulations corn farm1'!FO101</f>
        <v>1</v>
      </c>
      <c r="FP122">
        <f>+'simulations corn farm1'!FP101</f>
        <v>1</v>
      </c>
      <c r="FQ122">
        <f>+'simulations corn farm1'!FQ101</f>
        <v>1</v>
      </c>
      <c r="FR122">
        <f>+'simulations corn farm1'!FR101</f>
        <v>1</v>
      </c>
      <c r="FS122">
        <f>+'simulations corn farm1'!FS101</f>
        <v>1</v>
      </c>
      <c r="FT122">
        <f>+'simulations corn farm1'!FT101</f>
        <v>1</v>
      </c>
      <c r="FU122">
        <f>+'simulations corn farm1'!FU101</f>
        <v>1</v>
      </c>
      <c r="FV122">
        <f>+'simulations corn farm1'!FV101</f>
        <v>1</v>
      </c>
      <c r="FW122">
        <f>+'simulations corn farm1'!FW101</f>
        <v>1</v>
      </c>
      <c r="FX122">
        <f>+'simulations corn farm1'!FX101</f>
        <v>1</v>
      </c>
      <c r="FY122">
        <f>+'simulations corn farm1'!FY101</f>
        <v>1</v>
      </c>
      <c r="FZ122">
        <f>+'simulations corn farm1'!FZ101</f>
        <v>1</v>
      </c>
      <c r="GA122">
        <f>+'simulations corn farm1'!GA101</f>
        <v>1</v>
      </c>
      <c r="GB122">
        <f>+'simulations corn farm1'!GB101</f>
        <v>1</v>
      </c>
      <c r="GC122">
        <f>+'simulations corn farm1'!GC101</f>
        <v>1</v>
      </c>
      <c r="GD122">
        <f>+'simulations corn farm1'!GD101</f>
        <v>1</v>
      </c>
      <c r="GE122">
        <f>+'simulations corn farm1'!GE101</f>
        <v>1</v>
      </c>
      <c r="GF122">
        <f>+'simulations corn farm1'!GF101</f>
        <v>1</v>
      </c>
      <c r="GG122">
        <f>+'simulations corn farm1'!GG101</f>
        <v>1</v>
      </c>
      <c r="GH122">
        <f>+'simulations corn farm1'!GH101</f>
        <v>1</v>
      </c>
      <c r="GI122">
        <f>+'simulations corn farm1'!GI101</f>
        <v>1</v>
      </c>
      <c r="GJ122">
        <f>+'simulations corn farm1'!GJ101</f>
        <v>1</v>
      </c>
      <c r="GK122">
        <f>+'simulations corn farm1'!GK101</f>
        <v>1</v>
      </c>
      <c r="GL122">
        <f>+'simulations corn farm1'!GL101</f>
        <v>1</v>
      </c>
      <c r="GM122">
        <f>+'simulations corn farm1'!GM101</f>
        <v>1</v>
      </c>
      <c r="GN122">
        <f>+'simulations corn farm1'!GN101</f>
        <v>1</v>
      </c>
      <c r="GO122">
        <f>+'simulations corn farm1'!GO101</f>
        <v>1</v>
      </c>
      <c r="GP122">
        <f>+'simulations corn farm1'!GP101</f>
        <v>1</v>
      </c>
      <c r="GQ122">
        <f>+'simulations corn farm1'!GQ101</f>
        <v>1</v>
      </c>
      <c r="GR122">
        <f>+'simulations corn farm1'!GR101</f>
        <v>1</v>
      </c>
      <c r="GS122">
        <f>+'simulations corn farm1'!GS101</f>
        <v>1</v>
      </c>
      <c r="GT122">
        <f>+'simulations corn farm1'!GT101</f>
        <v>1</v>
      </c>
      <c r="GU122">
        <f>+'simulations corn farm1'!GU101</f>
        <v>1</v>
      </c>
      <c r="GV122">
        <f>+'simulations corn farm1'!GV101</f>
        <v>1</v>
      </c>
      <c r="GW122">
        <f>+'simulations corn farm1'!GW101</f>
        <v>1</v>
      </c>
      <c r="GX122">
        <f>+'simulations corn farm1'!GX101</f>
        <v>1</v>
      </c>
      <c r="GY122">
        <f>+'simulations corn farm1'!GY101</f>
        <v>1</v>
      </c>
      <c r="GZ122">
        <f>+'simulations corn farm1'!GZ101</f>
        <v>1</v>
      </c>
      <c r="HA122">
        <f>+'simulations corn farm1'!HA101</f>
        <v>1</v>
      </c>
      <c r="HB122">
        <f>+'simulations corn farm1'!HB101</f>
        <v>1</v>
      </c>
      <c r="HC122">
        <f>+'simulations corn farm1'!HC101</f>
        <v>1</v>
      </c>
      <c r="HD122">
        <f>+'simulations corn farm1'!HD101</f>
        <v>1</v>
      </c>
      <c r="HE122">
        <f>+'simulations corn farm1'!HE101</f>
        <v>1</v>
      </c>
      <c r="HF122">
        <f>+'simulations corn farm1'!HF101</f>
        <v>1</v>
      </c>
      <c r="HG122">
        <f>+'simulations corn farm1'!HG101</f>
        <v>1</v>
      </c>
      <c r="HH122">
        <f>+'simulations corn farm1'!HH101</f>
        <v>1</v>
      </c>
      <c r="HI122">
        <f>+'simulations corn farm1'!HI101</f>
        <v>1</v>
      </c>
      <c r="HJ122">
        <f>+'simulations corn farm1'!HJ101</f>
        <v>1</v>
      </c>
      <c r="HK122">
        <f>+'simulations corn farm1'!HK101</f>
        <v>1</v>
      </c>
      <c r="HL122">
        <f>+'simulations corn farm1'!HL101</f>
        <v>1</v>
      </c>
      <c r="HM122">
        <f>+'simulations corn farm1'!HM101</f>
        <v>1</v>
      </c>
      <c r="HN122">
        <f>+'simulations corn farm1'!HN101</f>
        <v>1</v>
      </c>
      <c r="HO122">
        <f>+'simulations corn farm1'!HO101</f>
        <v>1</v>
      </c>
      <c r="HP122">
        <f>+'simulations corn farm1'!HP101</f>
        <v>1</v>
      </c>
      <c r="HQ122">
        <f>+'simulations corn farm1'!HQ101</f>
        <v>1</v>
      </c>
      <c r="HR122">
        <f>+'simulations corn farm1'!HR101</f>
        <v>1</v>
      </c>
      <c r="HS122">
        <f>+'simulations corn farm1'!HS101</f>
        <v>1</v>
      </c>
      <c r="HT122">
        <f>+'simulations corn farm1'!HT101</f>
        <v>1</v>
      </c>
      <c r="HU122">
        <f>+'simulations corn farm1'!HU101</f>
        <v>1</v>
      </c>
      <c r="HV122">
        <f>+'simulations corn farm1'!HV101</f>
        <v>1</v>
      </c>
      <c r="HW122">
        <f>+'simulations corn farm1'!HW101</f>
        <v>1</v>
      </c>
      <c r="HX122">
        <f>+'simulations corn farm1'!HX101</f>
        <v>1</v>
      </c>
      <c r="HY122">
        <f>+'simulations corn farm1'!HY101</f>
        <v>1</v>
      </c>
      <c r="HZ122">
        <f>+'simulations corn farm1'!HZ101</f>
        <v>1</v>
      </c>
      <c r="IA122">
        <f>+'simulations corn farm1'!IA101</f>
        <v>1</v>
      </c>
      <c r="IB122">
        <f>+'simulations corn farm1'!IB101</f>
        <v>1</v>
      </c>
      <c r="IC122">
        <f>+'simulations corn farm1'!IC101</f>
        <v>1</v>
      </c>
      <c r="ID122">
        <f>+'simulations corn farm1'!ID101</f>
        <v>1</v>
      </c>
      <c r="IE122">
        <f>+'simulations corn farm1'!IE101</f>
        <v>1</v>
      </c>
      <c r="IF122">
        <f>+'simulations corn farm1'!IF101</f>
        <v>1</v>
      </c>
      <c r="IG122">
        <f>+'simulations corn farm1'!IG101</f>
        <v>1</v>
      </c>
      <c r="IH122">
        <f>+'simulations corn farm1'!IH101</f>
        <v>1</v>
      </c>
      <c r="II122">
        <f>+'simulations corn farm1'!II101</f>
        <v>1</v>
      </c>
      <c r="IJ122">
        <f>+'simulations corn farm1'!IJ101</f>
        <v>1</v>
      </c>
      <c r="IK122">
        <f>+'simulations corn farm1'!IK101</f>
        <v>1</v>
      </c>
      <c r="IL122">
        <f>+'simulations corn farm1'!IL101</f>
        <v>1</v>
      </c>
      <c r="IM122">
        <f>+'simulations corn farm1'!IM101</f>
        <v>1</v>
      </c>
      <c r="IN122">
        <f>+'simulations corn farm1'!IN101</f>
        <v>1</v>
      </c>
      <c r="IO122">
        <f>+'simulations corn farm1'!IO101</f>
        <v>1</v>
      </c>
      <c r="IP122">
        <f>+'simulations corn farm1'!IP101</f>
        <v>1</v>
      </c>
      <c r="IQ122">
        <f>+'simulations corn farm1'!IQ101</f>
        <v>1</v>
      </c>
      <c r="IR122">
        <f>+'simulations corn farm1'!IR101</f>
        <v>1</v>
      </c>
      <c r="IS122">
        <f>+'simulations corn farm1'!IS101</f>
        <v>1</v>
      </c>
      <c r="IT122">
        <f>+'simulations corn farm1'!IT101</f>
        <v>1</v>
      </c>
      <c r="IU122">
        <f>+'simulations corn farm1'!IU101</f>
        <v>1</v>
      </c>
      <c r="IV122">
        <f>+'simulations corn farm1'!IV101</f>
        <v>1</v>
      </c>
      <c r="IW122">
        <f>+'simulations corn farm1'!IW101</f>
        <v>1</v>
      </c>
      <c r="IX122">
        <f>+'simulations corn farm1'!IX101</f>
        <v>1</v>
      </c>
      <c r="IY122">
        <f>+'simulations corn farm1'!IY101</f>
        <v>1</v>
      </c>
      <c r="IZ122">
        <f>+'simulations corn farm1'!IZ101</f>
        <v>1</v>
      </c>
      <c r="JA122">
        <f>+'simulations corn farm1'!JA101</f>
        <v>1</v>
      </c>
      <c r="JB122">
        <f>+'simulations corn farm1'!JB101</f>
        <v>1</v>
      </c>
      <c r="JC122">
        <f>+'simulations corn farm1'!JC101</f>
        <v>1</v>
      </c>
      <c r="JD122">
        <f>+'simulations corn farm1'!JD101</f>
        <v>1</v>
      </c>
      <c r="JE122">
        <f>+'simulations corn farm1'!JE101</f>
        <v>1</v>
      </c>
      <c r="JF122">
        <f>+'simulations corn farm1'!JF101</f>
        <v>1</v>
      </c>
      <c r="JG122">
        <f>+'simulations corn farm1'!JG101</f>
        <v>1</v>
      </c>
      <c r="JH122">
        <f>+'simulations corn farm1'!JH101</f>
        <v>1</v>
      </c>
      <c r="JI122">
        <f>+'simulations corn farm1'!JI101</f>
        <v>1</v>
      </c>
      <c r="JJ122">
        <f>+'simulations corn farm1'!JJ101</f>
        <v>1</v>
      </c>
      <c r="JK122">
        <f>+'simulations corn farm1'!JK101</f>
        <v>1</v>
      </c>
      <c r="JL122">
        <f>+'simulations corn farm1'!JL101</f>
        <v>1</v>
      </c>
      <c r="JM122">
        <f>+'simulations corn farm1'!JM101</f>
        <v>1</v>
      </c>
      <c r="JN122">
        <f>+'simulations corn farm1'!JN101</f>
        <v>1</v>
      </c>
      <c r="JO122">
        <f>+'simulations corn farm1'!JO101</f>
        <v>1</v>
      </c>
      <c r="JP122">
        <f>+'simulations corn farm1'!JP101</f>
        <v>1</v>
      </c>
      <c r="JQ122">
        <f>+'simulations corn farm1'!JQ101</f>
        <v>1</v>
      </c>
      <c r="JR122">
        <f>+'simulations corn farm1'!JR101</f>
        <v>1</v>
      </c>
      <c r="JS122">
        <f>+'simulations corn farm1'!JS101</f>
        <v>1</v>
      </c>
      <c r="JT122">
        <f>+'simulations corn farm1'!JT101</f>
        <v>1</v>
      </c>
      <c r="JU122">
        <f>+'simulations corn farm1'!JU101</f>
        <v>1</v>
      </c>
      <c r="JV122">
        <f>+'simulations corn farm1'!JV101</f>
        <v>1</v>
      </c>
      <c r="JW122">
        <f>+'simulations corn farm1'!JW101</f>
        <v>1</v>
      </c>
      <c r="JX122">
        <f>+'simulations corn farm1'!JX101</f>
        <v>1</v>
      </c>
      <c r="JY122">
        <f>+'simulations corn farm1'!JY101</f>
        <v>1</v>
      </c>
      <c r="JZ122">
        <f>+'simulations corn farm1'!JZ101</f>
        <v>1</v>
      </c>
      <c r="KA122">
        <f>+'simulations corn farm1'!KA101</f>
        <v>1</v>
      </c>
      <c r="KB122">
        <f>+'simulations corn farm1'!KB101</f>
        <v>1</v>
      </c>
      <c r="KC122">
        <f>+'simulations corn farm1'!KC101</f>
        <v>1</v>
      </c>
      <c r="KD122">
        <f>+'simulations corn farm1'!KD101</f>
        <v>1</v>
      </c>
      <c r="KE122">
        <f>+'simulations corn farm1'!KE101</f>
        <v>1</v>
      </c>
      <c r="KF122">
        <f>+'simulations corn farm1'!KF101</f>
        <v>1</v>
      </c>
      <c r="KG122">
        <f>+'simulations corn farm1'!KG101</f>
        <v>1</v>
      </c>
      <c r="KH122">
        <f>+'simulations corn farm1'!KH101</f>
        <v>1</v>
      </c>
      <c r="KI122">
        <f>+'simulations corn farm1'!KI101</f>
        <v>1</v>
      </c>
      <c r="KJ122">
        <f>+'simulations corn farm1'!KJ101</f>
        <v>1</v>
      </c>
      <c r="KK122">
        <f>+'simulations corn farm1'!KK101</f>
        <v>1</v>
      </c>
      <c r="KL122">
        <f>+'simulations corn farm1'!KL101</f>
        <v>1</v>
      </c>
      <c r="KM122">
        <f>+'simulations corn farm1'!KM101</f>
        <v>1</v>
      </c>
      <c r="KN122">
        <f>+'simulations corn farm1'!KN101</f>
        <v>1</v>
      </c>
      <c r="KO122">
        <f>+'simulations corn farm1'!KO101</f>
        <v>1</v>
      </c>
      <c r="KP122">
        <f>+'simulations corn farm1'!KP101</f>
        <v>1</v>
      </c>
      <c r="KQ122">
        <f>+'simulations corn farm1'!KQ101</f>
        <v>1</v>
      </c>
      <c r="KR122">
        <f>+'simulations corn farm1'!KR101</f>
        <v>1</v>
      </c>
      <c r="KS122">
        <f>+'simulations corn farm1'!KS101</f>
        <v>1</v>
      </c>
      <c r="KT122">
        <f>+'simulations corn farm1'!KT101</f>
        <v>1</v>
      </c>
      <c r="KU122">
        <f>+'simulations corn farm1'!KU101</f>
        <v>1</v>
      </c>
      <c r="KV122">
        <f>+'simulations corn farm1'!KV101</f>
        <v>1</v>
      </c>
      <c r="KW122">
        <f>+'simulations corn farm1'!KW101</f>
        <v>1</v>
      </c>
      <c r="KX122">
        <f>+'simulations corn farm1'!KX101</f>
        <v>1</v>
      </c>
      <c r="KY122">
        <f>+'simulations corn farm1'!KY101</f>
        <v>1</v>
      </c>
      <c r="KZ122">
        <f>+'simulations corn farm1'!KZ101</f>
        <v>1</v>
      </c>
      <c r="LA122">
        <f>+'simulations corn farm1'!LA101</f>
        <v>1</v>
      </c>
      <c r="LB122">
        <f>+'simulations corn farm1'!LB101</f>
        <v>1</v>
      </c>
      <c r="LC122">
        <f>+'simulations corn farm1'!LC101</f>
        <v>1</v>
      </c>
      <c r="LD122">
        <f>+'simulations corn farm1'!LD101</f>
        <v>1</v>
      </c>
      <c r="LE122">
        <f>+'simulations corn farm1'!LE101</f>
        <v>1</v>
      </c>
      <c r="LF122">
        <f>+'simulations corn farm1'!LF101</f>
        <v>1</v>
      </c>
      <c r="LG122">
        <f>+'simulations corn farm1'!LG101</f>
        <v>1</v>
      </c>
      <c r="LH122">
        <f>+'simulations corn farm1'!LH101</f>
        <v>1</v>
      </c>
      <c r="LI122">
        <f>+'simulations corn farm1'!LI101</f>
        <v>1</v>
      </c>
      <c r="LJ122">
        <f>+'simulations corn farm1'!LJ101</f>
        <v>1</v>
      </c>
      <c r="LK122">
        <f>+'simulations corn farm1'!LK101</f>
        <v>1</v>
      </c>
      <c r="LL122">
        <f>+'simulations corn farm1'!LL101</f>
        <v>1</v>
      </c>
      <c r="LM122">
        <f>+'simulations corn farm1'!LM101</f>
        <v>1</v>
      </c>
      <c r="LN122">
        <f>+'simulations corn farm1'!LN101</f>
        <v>1</v>
      </c>
      <c r="LO122">
        <f>+'simulations corn farm1'!LO101</f>
        <v>1</v>
      </c>
      <c r="LP122">
        <f>+'simulations corn farm1'!LP101</f>
        <v>1</v>
      </c>
      <c r="LQ122">
        <f>+'simulations corn farm1'!LQ101</f>
        <v>1</v>
      </c>
      <c r="LR122">
        <f>+'simulations corn farm1'!LR101</f>
        <v>1</v>
      </c>
      <c r="LS122">
        <f>+'simulations corn farm1'!LS101</f>
        <v>1</v>
      </c>
      <c r="LT122">
        <f>+'simulations corn farm1'!LT101</f>
        <v>1</v>
      </c>
      <c r="LU122">
        <f>+'simulations corn farm1'!LU101</f>
        <v>1</v>
      </c>
      <c r="LV122">
        <f>+'simulations corn farm1'!LV101</f>
        <v>1</v>
      </c>
      <c r="LW122">
        <f>+'simulations corn farm1'!LW101</f>
        <v>1</v>
      </c>
      <c r="LX122">
        <f>+'simulations corn farm1'!LX101</f>
        <v>1</v>
      </c>
      <c r="LY122">
        <f>+'simulations corn farm1'!LY101</f>
        <v>1</v>
      </c>
      <c r="LZ122">
        <f>+'simulations corn farm1'!LZ101</f>
        <v>1</v>
      </c>
      <c r="MA122">
        <f>+'simulations corn farm1'!MA101</f>
        <v>1</v>
      </c>
      <c r="MB122">
        <f>+'simulations corn farm1'!MB101</f>
        <v>1</v>
      </c>
      <c r="MC122">
        <f>+'simulations corn farm1'!MC101</f>
        <v>1</v>
      </c>
      <c r="MD122">
        <f>+'simulations corn farm1'!MD101</f>
        <v>1</v>
      </c>
      <c r="ME122">
        <f>+'simulations corn farm1'!ME101</f>
        <v>1</v>
      </c>
      <c r="MF122">
        <f>+'simulations corn farm1'!MF101</f>
        <v>1</v>
      </c>
      <c r="MG122">
        <f>+'simulations corn farm1'!MG101</f>
        <v>1</v>
      </c>
      <c r="MH122">
        <f>+'simulations corn farm1'!MH101</f>
        <v>1</v>
      </c>
      <c r="MI122">
        <f>+'simulations corn farm1'!MI101</f>
        <v>1</v>
      </c>
      <c r="MJ122">
        <f>+'simulations corn farm1'!MJ101</f>
        <v>1</v>
      </c>
      <c r="MK122">
        <f>+'simulations corn farm1'!MK101</f>
        <v>1</v>
      </c>
      <c r="ML122">
        <f>+'simulations corn farm1'!ML101</f>
        <v>1</v>
      </c>
      <c r="MM122">
        <f>+'simulations corn farm1'!MM101</f>
        <v>1</v>
      </c>
      <c r="MN122">
        <f>+'simulations corn farm1'!MN101</f>
        <v>1</v>
      </c>
      <c r="MO122">
        <f>+'simulations corn farm1'!MO101</f>
        <v>1</v>
      </c>
      <c r="MP122">
        <f>+'simulations corn farm1'!MP101</f>
        <v>1</v>
      </c>
      <c r="MQ122">
        <f>+'simulations corn farm1'!MQ101</f>
        <v>1</v>
      </c>
      <c r="MR122">
        <f>+'simulations corn farm1'!MR101</f>
        <v>1</v>
      </c>
      <c r="MS122">
        <f>+'simulations corn farm1'!MS101</f>
        <v>1</v>
      </c>
      <c r="MT122">
        <f>+'simulations corn farm1'!MT101</f>
        <v>1</v>
      </c>
      <c r="MU122">
        <f>+'simulations corn farm1'!MU101</f>
        <v>1</v>
      </c>
      <c r="MV122">
        <f>+'simulations corn farm1'!MV101</f>
        <v>1</v>
      </c>
      <c r="MW122">
        <f>+'simulations corn farm1'!MW101</f>
        <v>1</v>
      </c>
      <c r="MX122">
        <f>+'simulations corn farm1'!MX101</f>
        <v>1</v>
      </c>
      <c r="MY122">
        <f>+'simulations corn farm1'!MY101</f>
        <v>1</v>
      </c>
      <c r="MZ122">
        <f>+'simulations corn farm1'!MZ101</f>
        <v>1</v>
      </c>
      <c r="NA122">
        <f>+'simulations corn farm1'!NA101</f>
        <v>1</v>
      </c>
      <c r="NB122">
        <f>+'simulations corn farm1'!NB101</f>
        <v>1</v>
      </c>
      <c r="NC122">
        <f>+'simulations corn farm1'!NC101</f>
        <v>1</v>
      </c>
      <c r="ND122">
        <f>+'simulations corn farm1'!ND101</f>
        <v>1</v>
      </c>
      <c r="NE122">
        <f>+'simulations corn farm1'!NE101</f>
        <v>1</v>
      </c>
      <c r="NF122">
        <f>+'simulations corn farm1'!NF101</f>
        <v>1</v>
      </c>
      <c r="NG122">
        <f>+'simulations corn farm1'!NG101</f>
        <v>1</v>
      </c>
      <c r="NH122">
        <f>+'simulations corn farm1'!NH101</f>
        <v>1</v>
      </c>
      <c r="NI122">
        <f>+'simulations corn farm1'!NI101</f>
        <v>1</v>
      </c>
      <c r="NJ122">
        <f>+'simulations corn farm1'!NJ101</f>
        <v>1</v>
      </c>
      <c r="NK122">
        <f>+'simulations corn farm1'!NK101</f>
        <v>1</v>
      </c>
      <c r="NL122">
        <f>+'simulations corn farm1'!NL101</f>
        <v>1</v>
      </c>
      <c r="NM122">
        <f>+'simulations corn farm1'!NM101</f>
        <v>1</v>
      </c>
      <c r="NN122">
        <f>+'simulations corn farm1'!NN101</f>
        <v>1</v>
      </c>
      <c r="NO122">
        <f>+'simulations corn farm1'!NO101</f>
        <v>1</v>
      </c>
      <c r="NP122">
        <f>+'simulations corn farm1'!NP101</f>
        <v>1</v>
      </c>
      <c r="NQ122">
        <f>+'simulations corn farm1'!NQ101</f>
        <v>1</v>
      </c>
      <c r="NR122">
        <f>+'simulations corn farm1'!NR101</f>
        <v>1</v>
      </c>
      <c r="NS122">
        <f>+'simulations corn farm1'!NS101</f>
        <v>1</v>
      </c>
      <c r="NT122">
        <f>+'simulations corn farm1'!NT101</f>
        <v>1</v>
      </c>
      <c r="NU122">
        <f>+'simulations corn farm1'!NU101</f>
        <v>1</v>
      </c>
      <c r="NV122">
        <f>+'simulations corn farm1'!NV101</f>
        <v>1</v>
      </c>
      <c r="NW122">
        <f>+'simulations corn farm1'!NW101</f>
        <v>1</v>
      </c>
      <c r="NX122">
        <f>+'simulations corn farm1'!NX101</f>
        <v>1</v>
      </c>
      <c r="NY122">
        <f>+'simulations corn farm1'!NY101</f>
        <v>1</v>
      </c>
      <c r="NZ122">
        <f>+'simulations corn farm1'!NZ101</f>
        <v>1</v>
      </c>
      <c r="OA122">
        <f>+'simulations corn farm1'!OA101</f>
        <v>1</v>
      </c>
      <c r="OB122">
        <f>+'simulations corn farm1'!OB101</f>
        <v>1</v>
      </c>
      <c r="OC122">
        <f>+'simulations corn farm1'!OC101</f>
        <v>1</v>
      </c>
      <c r="OD122">
        <f>+'simulations corn farm1'!OD101</f>
        <v>1</v>
      </c>
      <c r="OE122">
        <f>+'simulations corn farm1'!OE101</f>
        <v>1</v>
      </c>
      <c r="OF122">
        <f>+'simulations corn farm1'!OF101</f>
        <v>1</v>
      </c>
      <c r="OG122">
        <f>+'simulations corn farm1'!OG101</f>
        <v>1</v>
      </c>
      <c r="OH122">
        <f>+'simulations corn farm1'!OH101</f>
        <v>1</v>
      </c>
      <c r="OI122">
        <f>+'simulations corn farm1'!OI101</f>
        <v>1</v>
      </c>
      <c r="OJ122">
        <f>+'simulations corn farm1'!OJ101</f>
        <v>1</v>
      </c>
      <c r="OK122">
        <f>+'simulations corn farm1'!OK101</f>
        <v>1</v>
      </c>
      <c r="OL122">
        <f>+'simulations corn farm1'!OL101</f>
        <v>1</v>
      </c>
      <c r="OM122">
        <f>+'simulations corn farm1'!OM101</f>
        <v>1</v>
      </c>
      <c r="ON122">
        <f>+'simulations corn farm1'!ON101</f>
        <v>1</v>
      </c>
      <c r="OO122">
        <f>+'simulations corn farm1'!OO101</f>
        <v>1</v>
      </c>
      <c r="OP122">
        <f>+'simulations corn farm1'!OP101</f>
        <v>1</v>
      </c>
      <c r="OQ122">
        <f>+'simulations corn farm1'!OQ101</f>
        <v>1</v>
      </c>
      <c r="OR122">
        <f>+'simulations corn farm1'!OR101</f>
        <v>1</v>
      </c>
      <c r="OS122">
        <f>+'simulations corn farm1'!OS101</f>
        <v>1</v>
      </c>
      <c r="OT122">
        <f>+'simulations corn farm1'!OT101</f>
        <v>1</v>
      </c>
      <c r="OU122">
        <f>+'simulations corn farm1'!OU101</f>
        <v>1</v>
      </c>
      <c r="OV122">
        <f>+'simulations corn farm1'!OV101</f>
        <v>1</v>
      </c>
      <c r="OW122">
        <f>+'simulations corn farm1'!OW101</f>
        <v>1</v>
      </c>
      <c r="OX122">
        <f>+'simulations corn farm1'!OX101</f>
        <v>1</v>
      </c>
      <c r="OY122">
        <f>+'simulations corn farm1'!OY101</f>
        <v>1</v>
      </c>
      <c r="OZ122">
        <f>+'simulations corn farm1'!OZ101</f>
        <v>1</v>
      </c>
      <c r="PA122">
        <f>+'simulations corn farm1'!PA101</f>
        <v>1</v>
      </c>
      <c r="PB122">
        <f>+'simulations corn farm1'!PB101</f>
        <v>1</v>
      </c>
      <c r="PC122">
        <f>+'simulations corn farm1'!PC101</f>
        <v>1</v>
      </c>
      <c r="PD122">
        <f>+'simulations corn farm1'!PD101</f>
        <v>1</v>
      </c>
      <c r="PE122">
        <f>+'simulations corn farm1'!PE101</f>
        <v>1</v>
      </c>
      <c r="PF122">
        <f>+'simulations corn farm1'!PF101</f>
        <v>1</v>
      </c>
      <c r="PG122">
        <f>+'simulations corn farm1'!PG101</f>
        <v>1</v>
      </c>
      <c r="PH122">
        <f>+'simulations corn farm1'!PH101</f>
        <v>1</v>
      </c>
      <c r="PI122">
        <f>+'simulations corn farm1'!PI101</f>
        <v>1</v>
      </c>
      <c r="PJ122">
        <f>+'simulations corn farm1'!PJ101</f>
        <v>1</v>
      </c>
      <c r="PK122">
        <f>+'simulations corn farm1'!PK101</f>
        <v>1</v>
      </c>
      <c r="PL122">
        <f>+'simulations corn farm1'!PL101</f>
        <v>1</v>
      </c>
      <c r="PM122">
        <f>+'simulations corn farm1'!PM101</f>
        <v>1</v>
      </c>
      <c r="PN122">
        <f>+'simulations corn farm1'!PN101</f>
        <v>1</v>
      </c>
      <c r="PO122">
        <f>+'simulations corn farm1'!PO101</f>
        <v>1</v>
      </c>
      <c r="PP122">
        <f>+'simulations corn farm1'!PP101</f>
        <v>1</v>
      </c>
      <c r="PQ122">
        <f>+'simulations corn farm1'!PQ101</f>
        <v>1</v>
      </c>
      <c r="PR122">
        <f>+'simulations corn farm1'!PR101</f>
        <v>1</v>
      </c>
      <c r="PS122">
        <f>+'simulations corn farm1'!PS101</f>
        <v>1</v>
      </c>
      <c r="PT122">
        <f>+'simulations corn farm1'!PT101</f>
        <v>1</v>
      </c>
      <c r="PU122">
        <f>+'simulations corn farm1'!PU101</f>
        <v>1</v>
      </c>
      <c r="PV122">
        <f>+'simulations corn farm1'!PV101</f>
        <v>1</v>
      </c>
      <c r="PW122">
        <f>+'simulations corn farm1'!PW101</f>
        <v>1</v>
      </c>
      <c r="PX122">
        <f>+'simulations corn farm1'!PX101</f>
        <v>1</v>
      </c>
      <c r="PY122">
        <f>+'simulations corn farm1'!PY101</f>
        <v>1</v>
      </c>
      <c r="PZ122">
        <f>+'simulations corn farm1'!PZ101</f>
        <v>1</v>
      </c>
      <c r="QA122">
        <f>+'simulations corn farm1'!QA101</f>
        <v>1</v>
      </c>
      <c r="QB122">
        <f>+'simulations corn farm1'!QB101</f>
        <v>1</v>
      </c>
      <c r="QC122">
        <f>+'simulations corn farm1'!QC101</f>
        <v>1</v>
      </c>
      <c r="QD122">
        <f>+'simulations corn farm1'!QD101</f>
        <v>1</v>
      </c>
      <c r="QE122">
        <f>+'simulations corn farm1'!QE101</f>
        <v>1</v>
      </c>
      <c r="QF122">
        <f>+'simulations corn farm1'!QF101</f>
        <v>1</v>
      </c>
      <c r="QG122">
        <f>+'simulations corn farm1'!QG101</f>
        <v>1</v>
      </c>
      <c r="QH122">
        <f>+'simulations corn farm1'!QH101</f>
        <v>1</v>
      </c>
      <c r="QI122">
        <f>+'simulations corn farm1'!QI101</f>
        <v>1</v>
      </c>
      <c r="QJ122">
        <f>+'simulations corn farm1'!QJ101</f>
        <v>1</v>
      </c>
      <c r="QK122">
        <f>+'simulations corn farm1'!QK101</f>
        <v>1</v>
      </c>
      <c r="QL122">
        <f>+'simulations corn farm1'!QL101</f>
        <v>1</v>
      </c>
      <c r="QM122">
        <f>+'simulations corn farm1'!QM101</f>
        <v>1</v>
      </c>
      <c r="QN122">
        <f>+'simulations corn farm1'!QN101</f>
        <v>1</v>
      </c>
      <c r="QO122">
        <f>+'simulations corn farm1'!QO101</f>
        <v>1</v>
      </c>
      <c r="QP122">
        <f>+'simulations corn farm1'!QP101</f>
        <v>1</v>
      </c>
      <c r="QQ122">
        <f>+'simulations corn farm1'!QQ101</f>
        <v>1</v>
      </c>
      <c r="QR122">
        <f>+'simulations corn farm1'!QR101</f>
        <v>1</v>
      </c>
      <c r="QS122">
        <f>+'simulations corn farm1'!QS101</f>
        <v>1</v>
      </c>
      <c r="QT122">
        <f>+'simulations corn farm1'!QT101</f>
        <v>1</v>
      </c>
      <c r="QU122">
        <f>+'simulations corn farm1'!QU101</f>
        <v>1</v>
      </c>
      <c r="QV122">
        <f>+'simulations corn farm1'!QV101</f>
        <v>1</v>
      </c>
      <c r="QW122">
        <f>+'simulations corn farm1'!QW101</f>
        <v>1</v>
      </c>
      <c r="QX122">
        <f>+'simulations corn farm1'!QX101</f>
        <v>1</v>
      </c>
      <c r="QY122">
        <f>+'simulations corn farm1'!QY101</f>
        <v>1</v>
      </c>
      <c r="QZ122">
        <f>+'simulations corn farm1'!QZ101</f>
        <v>1</v>
      </c>
      <c r="RA122">
        <f>+'simulations corn farm1'!RA101</f>
        <v>1</v>
      </c>
      <c r="RB122">
        <f>+'simulations corn farm1'!RB101</f>
        <v>1</v>
      </c>
      <c r="RC122">
        <f>+'simulations corn farm1'!RC101</f>
        <v>1</v>
      </c>
      <c r="RD122">
        <f>+'simulations corn farm1'!RD101</f>
        <v>1</v>
      </c>
      <c r="RE122">
        <f>+'simulations corn farm1'!RE101</f>
        <v>1</v>
      </c>
      <c r="RF122">
        <f>+'simulations corn farm1'!RF101</f>
        <v>1</v>
      </c>
      <c r="RG122">
        <f>+'simulations corn farm1'!RG101</f>
        <v>1</v>
      </c>
      <c r="RH122">
        <f>+'simulations corn farm1'!RH101</f>
        <v>1</v>
      </c>
      <c r="RI122">
        <f>+'simulations corn farm1'!RI101</f>
        <v>1</v>
      </c>
      <c r="RJ122">
        <f>+'simulations corn farm1'!RJ101</f>
        <v>1</v>
      </c>
      <c r="RK122">
        <f>+'simulations corn farm1'!RK101</f>
        <v>1</v>
      </c>
      <c r="RL122">
        <f>+'simulations corn farm1'!RL101</f>
        <v>1</v>
      </c>
      <c r="RM122">
        <f>+'simulations corn farm1'!RM101</f>
        <v>1</v>
      </c>
      <c r="RN122">
        <f>+'simulations corn farm1'!RN101</f>
        <v>1</v>
      </c>
      <c r="RO122">
        <f>+'simulations corn farm1'!RO101</f>
        <v>1</v>
      </c>
      <c r="RP122">
        <f>+'simulations corn farm1'!RP101</f>
        <v>1</v>
      </c>
      <c r="RQ122">
        <f>+'simulations corn farm1'!RQ101</f>
        <v>1</v>
      </c>
      <c r="RR122">
        <f>+'simulations corn farm1'!RR101</f>
        <v>1</v>
      </c>
      <c r="RS122">
        <f>+'simulations corn farm1'!RS101</f>
        <v>1</v>
      </c>
      <c r="RT122">
        <f>+'simulations corn farm1'!RT101</f>
        <v>1</v>
      </c>
      <c r="RU122">
        <f>+'simulations corn farm1'!RU101</f>
        <v>1</v>
      </c>
      <c r="RV122">
        <f>+'simulations corn farm1'!RV101</f>
        <v>1</v>
      </c>
      <c r="RW122">
        <f>+'simulations corn farm1'!RW101</f>
        <v>1</v>
      </c>
      <c r="RX122">
        <f>+'simulations corn farm1'!RX101</f>
        <v>1</v>
      </c>
      <c r="RY122">
        <f>+'simulations corn farm1'!RY101</f>
        <v>1</v>
      </c>
      <c r="RZ122">
        <f>+'simulations corn farm1'!RZ101</f>
        <v>1</v>
      </c>
      <c r="SA122">
        <f>+'simulations corn farm1'!SA101</f>
        <v>1</v>
      </c>
      <c r="SB122">
        <f>+'simulations corn farm1'!SB101</f>
        <v>1</v>
      </c>
      <c r="SC122">
        <f>+'simulations corn farm1'!SC101</f>
        <v>1</v>
      </c>
      <c r="SD122">
        <f>+'simulations corn farm1'!SD101</f>
        <v>1</v>
      </c>
      <c r="SE122">
        <f>+'simulations corn farm1'!SE101</f>
        <v>1</v>
      </c>
      <c r="SF122">
        <f>+'simulations corn farm1'!SF101</f>
        <v>1</v>
      </c>
      <c r="SG122">
        <f>+'simulations corn farm1'!SG101</f>
        <v>1</v>
      </c>
    </row>
    <row r="123" spans="1:501" ht="13.5" customHeight="1">
      <c r="A123">
        <v>2015</v>
      </c>
      <c r="B123">
        <f>+'simulations corn farm1'!B140</f>
        <v>1</v>
      </c>
      <c r="C123">
        <f>+'simulations corn farm1'!C140</f>
        <v>1</v>
      </c>
      <c r="D123">
        <f>+'simulations corn farm1'!D140</f>
        <v>1</v>
      </c>
      <c r="E123">
        <f>+'simulations corn farm1'!E140</f>
        <v>1</v>
      </c>
      <c r="F123">
        <f>+'simulations corn farm1'!F140</f>
        <v>1</v>
      </c>
      <c r="G123">
        <f>+'simulations corn farm1'!G140</f>
        <v>1</v>
      </c>
      <c r="H123">
        <f>+'simulations corn farm1'!H140</f>
        <v>1</v>
      </c>
      <c r="I123">
        <f>+'simulations corn farm1'!I140</f>
        <v>1</v>
      </c>
      <c r="J123">
        <f>+'simulations corn farm1'!J140</f>
        <v>1</v>
      </c>
      <c r="K123">
        <f>+'simulations corn farm1'!K140</f>
        <v>1</v>
      </c>
      <c r="L123">
        <f>+'simulations corn farm1'!L140</f>
        <v>1</v>
      </c>
      <c r="M123">
        <f>+'simulations corn farm1'!M140</f>
        <v>1</v>
      </c>
      <c r="N123">
        <f>+'simulations corn farm1'!N140</f>
        <v>1</v>
      </c>
      <c r="O123">
        <f>+'simulations corn farm1'!O140</f>
        <v>1</v>
      </c>
      <c r="P123">
        <f>+'simulations corn farm1'!P140</f>
        <v>1</v>
      </c>
      <c r="Q123">
        <f>+'simulations corn farm1'!Q140</f>
        <v>1</v>
      </c>
      <c r="R123">
        <f>+'simulations corn farm1'!R140</f>
        <v>1</v>
      </c>
      <c r="S123">
        <f>+'simulations corn farm1'!S140</f>
        <v>1</v>
      </c>
      <c r="T123">
        <f>+'simulations corn farm1'!T140</f>
        <v>1</v>
      </c>
      <c r="U123">
        <f>+'simulations corn farm1'!U140</f>
        <v>1</v>
      </c>
      <c r="V123">
        <f>+'simulations corn farm1'!V140</f>
        <v>1</v>
      </c>
      <c r="W123">
        <f>+'simulations corn farm1'!W140</f>
        <v>1</v>
      </c>
      <c r="X123">
        <f>+'simulations corn farm1'!X140</f>
        <v>1</v>
      </c>
      <c r="Y123">
        <f>+'simulations corn farm1'!Y140</f>
        <v>1</v>
      </c>
      <c r="Z123">
        <f>+'simulations corn farm1'!Z140</f>
        <v>1</v>
      </c>
      <c r="AA123">
        <f>+'simulations corn farm1'!AA140</f>
        <v>1</v>
      </c>
      <c r="AB123">
        <f>+'simulations corn farm1'!AB140</f>
        <v>1</v>
      </c>
      <c r="AC123">
        <f>+'simulations corn farm1'!AC140</f>
        <v>1</v>
      </c>
      <c r="AD123">
        <f>+'simulations corn farm1'!AD140</f>
        <v>1</v>
      </c>
      <c r="AE123">
        <f>+'simulations corn farm1'!AE140</f>
        <v>1</v>
      </c>
      <c r="AF123">
        <f>+'simulations corn farm1'!AF140</f>
        <v>1</v>
      </c>
      <c r="AG123">
        <f>+'simulations corn farm1'!AG140</f>
        <v>1</v>
      </c>
      <c r="AH123">
        <f>+'simulations corn farm1'!AH140</f>
        <v>1</v>
      </c>
      <c r="AI123">
        <f>+'simulations corn farm1'!AI140</f>
        <v>1</v>
      </c>
      <c r="AJ123">
        <f>+'simulations corn farm1'!AJ140</f>
        <v>1</v>
      </c>
      <c r="AK123">
        <f>+'simulations corn farm1'!AK140</f>
        <v>1</v>
      </c>
      <c r="AL123">
        <f>+'simulations corn farm1'!AL140</f>
        <v>1</v>
      </c>
      <c r="AM123">
        <f>+'simulations corn farm1'!AM140</f>
        <v>1</v>
      </c>
      <c r="AN123">
        <f>+'simulations corn farm1'!AN140</f>
        <v>1</v>
      </c>
      <c r="AO123">
        <f>+'simulations corn farm1'!AO140</f>
        <v>1</v>
      </c>
      <c r="AP123">
        <f>+'simulations corn farm1'!AP140</f>
        <v>1</v>
      </c>
      <c r="AQ123">
        <f>+'simulations corn farm1'!AQ140</f>
        <v>1</v>
      </c>
      <c r="AR123">
        <f>+'simulations corn farm1'!AR140</f>
        <v>1</v>
      </c>
      <c r="AS123">
        <f>+'simulations corn farm1'!AS140</f>
        <v>1</v>
      </c>
      <c r="AT123">
        <f>+'simulations corn farm1'!AT140</f>
        <v>1</v>
      </c>
      <c r="AU123">
        <f>+'simulations corn farm1'!AU140</f>
        <v>1</v>
      </c>
      <c r="AV123">
        <f>+'simulations corn farm1'!AV140</f>
        <v>1</v>
      </c>
      <c r="AW123">
        <f>+'simulations corn farm1'!AW140</f>
        <v>1</v>
      </c>
      <c r="AX123">
        <f>+'simulations corn farm1'!AX140</f>
        <v>1</v>
      </c>
      <c r="AY123">
        <f>+'simulations corn farm1'!AY140</f>
        <v>1</v>
      </c>
      <c r="AZ123">
        <f>+'simulations corn farm1'!AZ140</f>
        <v>1</v>
      </c>
      <c r="BA123">
        <f>+'simulations corn farm1'!BA140</f>
        <v>1</v>
      </c>
      <c r="BB123">
        <f>+'simulations corn farm1'!BB140</f>
        <v>1</v>
      </c>
      <c r="BC123">
        <f>+'simulations corn farm1'!BC140</f>
        <v>1</v>
      </c>
      <c r="BD123">
        <f>+'simulations corn farm1'!BD140</f>
        <v>1</v>
      </c>
      <c r="BE123">
        <f>+'simulations corn farm1'!BE140</f>
        <v>1</v>
      </c>
      <c r="BF123">
        <f>+'simulations corn farm1'!BF140</f>
        <v>1</v>
      </c>
      <c r="BG123">
        <f>+'simulations corn farm1'!BG140</f>
        <v>1</v>
      </c>
      <c r="BH123">
        <f>+'simulations corn farm1'!BH140</f>
        <v>1</v>
      </c>
      <c r="BI123">
        <f>+'simulations corn farm1'!BI140</f>
        <v>1</v>
      </c>
      <c r="BJ123">
        <f>+'simulations corn farm1'!BJ140</f>
        <v>1</v>
      </c>
      <c r="BK123">
        <f>+'simulations corn farm1'!BK140</f>
        <v>1</v>
      </c>
      <c r="BL123">
        <f>+'simulations corn farm1'!BL140</f>
        <v>1</v>
      </c>
      <c r="BM123">
        <f>+'simulations corn farm1'!BM140</f>
        <v>1</v>
      </c>
      <c r="BN123">
        <f>+'simulations corn farm1'!BN140</f>
        <v>1</v>
      </c>
      <c r="BO123">
        <f>+'simulations corn farm1'!BO140</f>
        <v>1</v>
      </c>
      <c r="BP123">
        <f>+'simulations corn farm1'!BP140</f>
        <v>1</v>
      </c>
      <c r="BQ123">
        <f>+'simulations corn farm1'!BQ140</f>
        <v>1</v>
      </c>
      <c r="BR123">
        <f>+'simulations corn farm1'!BR140</f>
        <v>1</v>
      </c>
      <c r="BS123">
        <f>+'simulations corn farm1'!BS140</f>
        <v>1</v>
      </c>
      <c r="BT123">
        <f>+'simulations corn farm1'!BT140</f>
        <v>1</v>
      </c>
      <c r="BU123">
        <f>+'simulations corn farm1'!BU140</f>
        <v>1</v>
      </c>
      <c r="BV123">
        <f>+'simulations corn farm1'!BV140</f>
        <v>1</v>
      </c>
      <c r="BW123">
        <f>+'simulations corn farm1'!BW140</f>
        <v>1</v>
      </c>
      <c r="BX123">
        <f>+'simulations corn farm1'!BX140</f>
        <v>1</v>
      </c>
      <c r="BY123">
        <f>+'simulations corn farm1'!BY140</f>
        <v>1</v>
      </c>
      <c r="BZ123">
        <f>+'simulations corn farm1'!BZ140</f>
        <v>1</v>
      </c>
      <c r="CA123">
        <f>+'simulations corn farm1'!CA140</f>
        <v>1</v>
      </c>
      <c r="CB123">
        <f>+'simulations corn farm1'!CB140</f>
        <v>1</v>
      </c>
      <c r="CC123">
        <f>+'simulations corn farm1'!CC140</f>
        <v>1</v>
      </c>
      <c r="CD123">
        <f>+'simulations corn farm1'!CD140</f>
        <v>1</v>
      </c>
      <c r="CE123">
        <f>+'simulations corn farm1'!CE140</f>
        <v>1</v>
      </c>
      <c r="CF123">
        <f>+'simulations corn farm1'!CF140</f>
        <v>1</v>
      </c>
      <c r="CG123">
        <f>+'simulations corn farm1'!CG140</f>
        <v>1</v>
      </c>
      <c r="CH123">
        <f>+'simulations corn farm1'!CH140</f>
        <v>1</v>
      </c>
      <c r="CI123">
        <f>+'simulations corn farm1'!CI140</f>
        <v>1</v>
      </c>
      <c r="CJ123">
        <f>+'simulations corn farm1'!CJ140</f>
        <v>1</v>
      </c>
      <c r="CK123">
        <f>+'simulations corn farm1'!CK140</f>
        <v>1</v>
      </c>
      <c r="CL123">
        <f>+'simulations corn farm1'!CL140</f>
        <v>1</v>
      </c>
      <c r="CM123">
        <f>+'simulations corn farm1'!CM140</f>
        <v>1</v>
      </c>
      <c r="CN123">
        <f>+'simulations corn farm1'!CN140</f>
        <v>1</v>
      </c>
      <c r="CO123">
        <f>+'simulations corn farm1'!CO140</f>
        <v>1</v>
      </c>
      <c r="CP123">
        <f>+'simulations corn farm1'!CP140</f>
        <v>1</v>
      </c>
      <c r="CQ123">
        <f>+'simulations corn farm1'!CQ140</f>
        <v>1</v>
      </c>
      <c r="CR123">
        <f>+'simulations corn farm1'!CR140</f>
        <v>1</v>
      </c>
      <c r="CS123">
        <f>+'simulations corn farm1'!CS140</f>
        <v>1</v>
      </c>
      <c r="CT123">
        <f>+'simulations corn farm1'!CT140</f>
        <v>1</v>
      </c>
      <c r="CU123">
        <f>+'simulations corn farm1'!CU140</f>
        <v>1</v>
      </c>
      <c r="CV123">
        <f>+'simulations corn farm1'!CV140</f>
        <v>1</v>
      </c>
      <c r="CW123">
        <f>+'simulations corn farm1'!CW140</f>
        <v>1</v>
      </c>
      <c r="CX123">
        <f>+'simulations corn farm1'!CX140</f>
        <v>1</v>
      </c>
      <c r="CY123">
        <f>+'simulations corn farm1'!CY140</f>
        <v>1</v>
      </c>
      <c r="CZ123">
        <f>+'simulations corn farm1'!CZ140</f>
        <v>1</v>
      </c>
      <c r="DA123">
        <f>+'simulations corn farm1'!DA140</f>
        <v>1</v>
      </c>
      <c r="DB123">
        <f>+'simulations corn farm1'!DB140</f>
        <v>1</v>
      </c>
      <c r="DC123">
        <f>+'simulations corn farm1'!DC140</f>
        <v>1</v>
      </c>
      <c r="DD123">
        <f>+'simulations corn farm1'!DD140</f>
        <v>1</v>
      </c>
      <c r="DE123">
        <f>+'simulations corn farm1'!DE140</f>
        <v>1</v>
      </c>
      <c r="DF123">
        <f>+'simulations corn farm1'!DF140</f>
        <v>1</v>
      </c>
      <c r="DG123">
        <f>+'simulations corn farm1'!DG140</f>
        <v>1</v>
      </c>
      <c r="DH123">
        <f>+'simulations corn farm1'!DH140</f>
        <v>1</v>
      </c>
      <c r="DI123">
        <f>+'simulations corn farm1'!DI140</f>
        <v>1</v>
      </c>
      <c r="DJ123">
        <f>+'simulations corn farm1'!DJ140</f>
        <v>1</v>
      </c>
      <c r="DK123">
        <f>+'simulations corn farm1'!DK140</f>
        <v>1</v>
      </c>
      <c r="DL123">
        <f>+'simulations corn farm1'!DL140</f>
        <v>1</v>
      </c>
      <c r="DM123">
        <f>+'simulations corn farm1'!DM140</f>
        <v>1</v>
      </c>
      <c r="DN123">
        <f>+'simulations corn farm1'!DN140</f>
        <v>1</v>
      </c>
      <c r="DO123">
        <f>+'simulations corn farm1'!DO140</f>
        <v>1</v>
      </c>
      <c r="DP123">
        <f>+'simulations corn farm1'!DP140</f>
        <v>1</v>
      </c>
      <c r="DQ123">
        <f>+'simulations corn farm1'!DQ140</f>
        <v>1</v>
      </c>
      <c r="DR123">
        <f>+'simulations corn farm1'!DR140</f>
        <v>1</v>
      </c>
      <c r="DS123">
        <f>+'simulations corn farm1'!DS140</f>
        <v>1</v>
      </c>
      <c r="DT123">
        <f>+'simulations corn farm1'!DT140</f>
        <v>1</v>
      </c>
      <c r="DU123">
        <f>+'simulations corn farm1'!DU140</f>
        <v>1</v>
      </c>
      <c r="DV123">
        <f>+'simulations corn farm1'!DV140</f>
        <v>1</v>
      </c>
      <c r="DW123">
        <f>+'simulations corn farm1'!DW140</f>
        <v>1</v>
      </c>
      <c r="DX123">
        <f>+'simulations corn farm1'!DX140</f>
        <v>1</v>
      </c>
      <c r="DY123">
        <f>+'simulations corn farm1'!DY140</f>
        <v>1</v>
      </c>
      <c r="DZ123">
        <f>+'simulations corn farm1'!DZ140</f>
        <v>1</v>
      </c>
      <c r="EA123">
        <f>+'simulations corn farm1'!EA140</f>
        <v>1</v>
      </c>
      <c r="EB123">
        <f>+'simulations corn farm1'!EB140</f>
        <v>1</v>
      </c>
      <c r="EC123">
        <f>+'simulations corn farm1'!EC140</f>
        <v>1</v>
      </c>
      <c r="ED123">
        <f>+'simulations corn farm1'!ED140</f>
        <v>1</v>
      </c>
      <c r="EE123">
        <f>+'simulations corn farm1'!EE140</f>
        <v>1</v>
      </c>
      <c r="EF123">
        <f>+'simulations corn farm1'!EF140</f>
        <v>1</v>
      </c>
      <c r="EG123">
        <f>+'simulations corn farm1'!EG140</f>
        <v>1</v>
      </c>
      <c r="EH123">
        <f>+'simulations corn farm1'!EH140</f>
        <v>1</v>
      </c>
      <c r="EI123">
        <f>+'simulations corn farm1'!EI140</f>
        <v>1</v>
      </c>
      <c r="EJ123">
        <f>+'simulations corn farm1'!EJ140</f>
        <v>1</v>
      </c>
      <c r="EK123">
        <f>+'simulations corn farm1'!EK140</f>
        <v>1</v>
      </c>
      <c r="EL123">
        <f>+'simulations corn farm1'!EL140</f>
        <v>1</v>
      </c>
      <c r="EM123">
        <f>+'simulations corn farm1'!EM140</f>
        <v>1</v>
      </c>
      <c r="EN123">
        <f>+'simulations corn farm1'!EN140</f>
        <v>1</v>
      </c>
      <c r="EO123">
        <f>+'simulations corn farm1'!EO140</f>
        <v>1</v>
      </c>
      <c r="EP123">
        <f>+'simulations corn farm1'!EP140</f>
        <v>1</v>
      </c>
      <c r="EQ123">
        <f>+'simulations corn farm1'!EQ140</f>
        <v>1</v>
      </c>
      <c r="ER123">
        <f>+'simulations corn farm1'!ER140</f>
        <v>1</v>
      </c>
      <c r="ES123">
        <f>+'simulations corn farm1'!ES140</f>
        <v>1</v>
      </c>
      <c r="ET123">
        <f>+'simulations corn farm1'!ET140</f>
        <v>1</v>
      </c>
      <c r="EU123">
        <f>+'simulations corn farm1'!EU140</f>
        <v>1</v>
      </c>
      <c r="EV123">
        <f>+'simulations corn farm1'!EV140</f>
        <v>1</v>
      </c>
      <c r="EW123">
        <f>+'simulations corn farm1'!EW140</f>
        <v>1</v>
      </c>
      <c r="EX123">
        <f>+'simulations corn farm1'!EX140</f>
        <v>1</v>
      </c>
      <c r="EY123">
        <f>+'simulations corn farm1'!EY140</f>
        <v>1</v>
      </c>
      <c r="EZ123">
        <f>+'simulations corn farm1'!EZ140</f>
        <v>1</v>
      </c>
      <c r="FA123">
        <f>+'simulations corn farm1'!FA140</f>
        <v>1</v>
      </c>
      <c r="FB123">
        <f>+'simulations corn farm1'!FB140</f>
        <v>1</v>
      </c>
      <c r="FC123">
        <f>+'simulations corn farm1'!FC140</f>
        <v>1</v>
      </c>
      <c r="FD123">
        <f>+'simulations corn farm1'!FD140</f>
        <v>1</v>
      </c>
      <c r="FE123">
        <f>+'simulations corn farm1'!FE140</f>
        <v>1</v>
      </c>
      <c r="FF123">
        <f>+'simulations corn farm1'!FF140</f>
        <v>1</v>
      </c>
      <c r="FG123">
        <f>+'simulations corn farm1'!FG140</f>
        <v>1</v>
      </c>
      <c r="FH123">
        <f>+'simulations corn farm1'!FH140</f>
        <v>1</v>
      </c>
      <c r="FI123">
        <f>+'simulations corn farm1'!FI140</f>
        <v>1</v>
      </c>
      <c r="FJ123">
        <f>+'simulations corn farm1'!FJ140</f>
        <v>1</v>
      </c>
      <c r="FK123">
        <f>+'simulations corn farm1'!FK140</f>
        <v>1</v>
      </c>
      <c r="FL123">
        <f>+'simulations corn farm1'!FL140</f>
        <v>1</v>
      </c>
      <c r="FM123">
        <f>+'simulations corn farm1'!FM140</f>
        <v>1</v>
      </c>
      <c r="FN123">
        <f>+'simulations corn farm1'!FN140</f>
        <v>1</v>
      </c>
      <c r="FO123">
        <f>+'simulations corn farm1'!FO140</f>
        <v>1</v>
      </c>
      <c r="FP123">
        <f>+'simulations corn farm1'!FP140</f>
        <v>1</v>
      </c>
      <c r="FQ123">
        <f>+'simulations corn farm1'!FQ140</f>
        <v>1</v>
      </c>
      <c r="FR123">
        <f>+'simulations corn farm1'!FR140</f>
        <v>1</v>
      </c>
      <c r="FS123">
        <f>+'simulations corn farm1'!FS140</f>
        <v>1</v>
      </c>
      <c r="FT123">
        <f>+'simulations corn farm1'!FT140</f>
        <v>1</v>
      </c>
      <c r="FU123">
        <f>+'simulations corn farm1'!FU140</f>
        <v>1</v>
      </c>
      <c r="FV123">
        <f>+'simulations corn farm1'!FV140</f>
        <v>1</v>
      </c>
      <c r="FW123">
        <f>+'simulations corn farm1'!FW140</f>
        <v>1</v>
      </c>
      <c r="FX123">
        <f>+'simulations corn farm1'!FX140</f>
        <v>1</v>
      </c>
      <c r="FY123">
        <f>+'simulations corn farm1'!FY140</f>
        <v>1</v>
      </c>
      <c r="FZ123">
        <f>+'simulations corn farm1'!FZ140</f>
        <v>1</v>
      </c>
      <c r="GA123">
        <f>+'simulations corn farm1'!GA140</f>
        <v>1</v>
      </c>
      <c r="GB123">
        <f>+'simulations corn farm1'!GB140</f>
        <v>1</v>
      </c>
      <c r="GC123">
        <f>+'simulations corn farm1'!GC140</f>
        <v>1</v>
      </c>
      <c r="GD123">
        <f>+'simulations corn farm1'!GD140</f>
        <v>1</v>
      </c>
      <c r="GE123">
        <f>+'simulations corn farm1'!GE140</f>
        <v>1</v>
      </c>
      <c r="GF123">
        <f>+'simulations corn farm1'!GF140</f>
        <v>1</v>
      </c>
      <c r="GG123">
        <f>+'simulations corn farm1'!GG140</f>
        <v>1</v>
      </c>
      <c r="GH123">
        <f>+'simulations corn farm1'!GH140</f>
        <v>1</v>
      </c>
      <c r="GI123">
        <f>+'simulations corn farm1'!GI140</f>
        <v>1</v>
      </c>
      <c r="GJ123">
        <f>+'simulations corn farm1'!GJ140</f>
        <v>1</v>
      </c>
      <c r="GK123">
        <f>+'simulations corn farm1'!GK140</f>
        <v>1</v>
      </c>
      <c r="GL123">
        <f>+'simulations corn farm1'!GL140</f>
        <v>1</v>
      </c>
      <c r="GM123">
        <f>+'simulations corn farm1'!GM140</f>
        <v>1</v>
      </c>
      <c r="GN123">
        <f>+'simulations corn farm1'!GN140</f>
        <v>1</v>
      </c>
      <c r="GO123">
        <f>+'simulations corn farm1'!GO140</f>
        <v>1</v>
      </c>
      <c r="GP123">
        <f>+'simulations corn farm1'!GP140</f>
        <v>1</v>
      </c>
      <c r="GQ123">
        <f>+'simulations corn farm1'!GQ140</f>
        <v>1</v>
      </c>
      <c r="GR123">
        <f>+'simulations corn farm1'!GR140</f>
        <v>1</v>
      </c>
      <c r="GS123">
        <f>+'simulations corn farm1'!GS140</f>
        <v>1</v>
      </c>
      <c r="GT123">
        <f>+'simulations corn farm1'!GT140</f>
        <v>1</v>
      </c>
      <c r="GU123">
        <f>+'simulations corn farm1'!GU140</f>
        <v>1</v>
      </c>
      <c r="GV123">
        <f>+'simulations corn farm1'!GV140</f>
        <v>1</v>
      </c>
      <c r="GW123">
        <f>+'simulations corn farm1'!GW140</f>
        <v>1</v>
      </c>
      <c r="GX123">
        <f>+'simulations corn farm1'!GX140</f>
        <v>1</v>
      </c>
      <c r="GY123">
        <f>+'simulations corn farm1'!GY140</f>
        <v>1</v>
      </c>
      <c r="GZ123">
        <f>+'simulations corn farm1'!GZ140</f>
        <v>1</v>
      </c>
      <c r="HA123">
        <f>+'simulations corn farm1'!HA140</f>
        <v>1</v>
      </c>
      <c r="HB123">
        <f>+'simulations corn farm1'!HB140</f>
        <v>1</v>
      </c>
      <c r="HC123">
        <f>+'simulations corn farm1'!HC140</f>
        <v>1</v>
      </c>
      <c r="HD123">
        <f>+'simulations corn farm1'!HD140</f>
        <v>1</v>
      </c>
      <c r="HE123">
        <f>+'simulations corn farm1'!HE140</f>
        <v>1</v>
      </c>
      <c r="HF123">
        <f>+'simulations corn farm1'!HF140</f>
        <v>1</v>
      </c>
      <c r="HG123">
        <f>+'simulations corn farm1'!HG140</f>
        <v>1</v>
      </c>
      <c r="HH123">
        <f>+'simulations corn farm1'!HH140</f>
        <v>1</v>
      </c>
      <c r="HI123">
        <f>+'simulations corn farm1'!HI140</f>
        <v>1</v>
      </c>
      <c r="HJ123">
        <f>+'simulations corn farm1'!HJ140</f>
        <v>1</v>
      </c>
      <c r="HK123">
        <f>+'simulations corn farm1'!HK140</f>
        <v>1</v>
      </c>
      <c r="HL123">
        <f>+'simulations corn farm1'!HL140</f>
        <v>1</v>
      </c>
      <c r="HM123">
        <f>+'simulations corn farm1'!HM140</f>
        <v>1</v>
      </c>
      <c r="HN123">
        <f>+'simulations corn farm1'!HN140</f>
        <v>1</v>
      </c>
      <c r="HO123">
        <f>+'simulations corn farm1'!HO140</f>
        <v>1</v>
      </c>
      <c r="HP123">
        <f>+'simulations corn farm1'!HP140</f>
        <v>1</v>
      </c>
      <c r="HQ123">
        <f>+'simulations corn farm1'!HQ140</f>
        <v>1</v>
      </c>
      <c r="HR123">
        <f>+'simulations corn farm1'!HR140</f>
        <v>1</v>
      </c>
      <c r="HS123">
        <f>+'simulations corn farm1'!HS140</f>
        <v>1</v>
      </c>
      <c r="HT123">
        <f>+'simulations corn farm1'!HT140</f>
        <v>1</v>
      </c>
      <c r="HU123">
        <f>+'simulations corn farm1'!HU140</f>
        <v>1</v>
      </c>
      <c r="HV123">
        <f>+'simulations corn farm1'!HV140</f>
        <v>1</v>
      </c>
      <c r="HW123">
        <f>+'simulations corn farm1'!HW140</f>
        <v>1</v>
      </c>
      <c r="HX123">
        <f>+'simulations corn farm1'!HX140</f>
        <v>1</v>
      </c>
      <c r="HY123">
        <f>+'simulations corn farm1'!HY140</f>
        <v>1</v>
      </c>
      <c r="HZ123">
        <f>+'simulations corn farm1'!HZ140</f>
        <v>1</v>
      </c>
      <c r="IA123">
        <f>+'simulations corn farm1'!IA140</f>
        <v>1</v>
      </c>
      <c r="IB123">
        <f>+'simulations corn farm1'!IB140</f>
        <v>1</v>
      </c>
      <c r="IC123">
        <f>+'simulations corn farm1'!IC140</f>
        <v>1</v>
      </c>
      <c r="ID123">
        <f>+'simulations corn farm1'!ID140</f>
        <v>1</v>
      </c>
      <c r="IE123">
        <f>+'simulations corn farm1'!IE140</f>
        <v>1</v>
      </c>
      <c r="IF123">
        <f>+'simulations corn farm1'!IF140</f>
        <v>1</v>
      </c>
      <c r="IG123">
        <f>+'simulations corn farm1'!IG140</f>
        <v>1</v>
      </c>
      <c r="IH123">
        <f>+'simulations corn farm1'!IH140</f>
        <v>1</v>
      </c>
      <c r="II123">
        <f>+'simulations corn farm1'!II140</f>
        <v>1</v>
      </c>
      <c r="IJ123">
        <f>+'simulations corn farm1'!IJ140</f>
        <v>1</v>
      </c>
      <c r="IK123">
        <f>+'simulations corn farm1'!IK140</f>
        <v>1</v>
      </c>
      <c r="IL123">
        <f>+'simulations corn farm1'!IL140</f>
        <v>1</v>
      </c>
      <c r="IM123">
        <f>+'simulations corn farm1'!IM140</f>
        <v>1</v>
      </c>
      <c r="IN123">
        <f>+'simulations corn farm1'!IN140</f>
        <v>1</v>
      </c>
      <c r="IO123">
        <f>+'simulations corn farm1'!IO140</f>
        <v>1</v>
      </c>
      <c r="IP123">
        <f>+'simulations corn farm1'!IP140</f>
        <v>1</v>
      </c>
      <c r="IQ123">
        <f>+'simulations corn farm1'!IQ140</f>
        <v>1</v>
      </c>
      <c r="IR123">
        <f>+'simulations corn farm1'!IR140</f>
        <v>1</v>
      </c>
      <c r="IS123">
        <f>+'simulations corn farm1'!IS140</f>
        <v>1</v>
      </c>
      <c r="IT123">
        <f>+'simulations corn farm1'!IT140</f>
        <v>1</v>
      </c>
      <c r="IU123">
        <f>+'simulations corn farm1'!IU140</f>
        <v>1</v>
      </c>
      <c r="IV123">
        <f>+'simulations corn farm1'!IV140</f>
        <v>1</v>
      </c>
      <c r="IW123">
        <f>+'simulations corn farm1'!IW140</f>
        <v>1</v>
      </c>
      <c r="IX123">
        <f>+'simulations corn farm1'!IX140</f>
        <v>1</v>
      </c>
      <c r="IY123">
        <f>+'simulations corn farm1'!IY140</f>
        <v>1</v>
      </c>
      <c r="IZ123">
        <f>+'simulations corn farm1'!IZ140</f>
        <v>1</v>
      </c>
      <c r="JA123">
        <f>+'simulations corn farm1'!JA140</f>
        <v>1</v>
      </c>
      <c r="JB123">
        <f>+'simulations corn farm1'!JB140</f>
        <v>1</v>
      </c>
      <c r="JC123">
        <f>+'simulations corn farm1'!JC140</f>
        <v>1</v>
      </c>
      <c r="JD123">
        <f>+'simulations corn farm1'!JD140</f>
        <v>1</v>
      </c>
      <c r="JE123">
        <f>+'simulations corn farm1'!JE140</f>
        <v>1</v>
      </c>
      <c r="JF123">
        <f>+'simulations corn farm1'!JF140</f>
        <v>1</v>
      </c>
      <c r="JG123">
        <f>+'simulations corn farm1'!JG140</f>
        <v>1</v>
      </c>
      <c r="JH123">
        <f>+'simulations corn farm1'!JH140</f>
        <v>1</v>
      </c>
      <c r="JI123">
        <f>+'simulations corn farm1'!JI140</f>
        <v>1</v>
      </c>
      <c r="JJ123">
        <f>+'simulations corn farm1'!JJ140</f>
        <v>1</v>
      </c>
      <c r="JK123">
        <f>+'simulations corn farm1'!JK140</f>
        <v>1</v>
      </c>
      <c r="JL123">
        <f>+'simulations corn farm1'!JL140</f>
        <v>1</v>
      </c>
      <c r="JM123">
        <f>+'simulations corn farm1'!JM140</f>
        <v>1</v>
      </c>
      <c r="JN123">
        <f>+'simulations corn farm1'!JN140</f>
        <v>1</v>
      </c>
      <c r="JO123">
        <f>+'simulations corn farm1'!JO140</f>
        <v>1</v>
      </c>
      <c r="JP123">
        <f>+'simulations corn farm1'!JP140</f>
        <v>1</v>
      </c>
      <c r="JQ123">
        <f>+'simulations corn farm1'!JQ140</f>
        <v>1</v>
      </c>
      <c r="JR123">
        <f>+'simulations corn farm1'!JR140</f>
        <v>1</v>
      </c>
      <c r="JS123">
        <f>+'simulations corn farm1'!JS140</f>
        <v>1</v>
      </c>
      <c r="JT123">
        <f>+'simulations corn farm1'!JT140</f>
        <v>1</v>
      </c>
      <c r="JU123">
        <f>+'simulations corn farm1'!JU140</f>
        <v>1</v>
      </c>
      <c r="JV123">
        <f>+'simulations corn farm1'!JV140</f>
        <v>1</v>
      </c>
      <c r="JW123">
        <f>+'simulations corn farm1'!JW140</f>
        <v>1</v>
      </c>
      <c r="JX123">
        <f>+'simulations corn farm1'!JX140</f>
        <v>1</v>
      </c>
      <c r="JY123">
        <f>+'simulations corn farm1'!JY140</f>
        <v>1</v>
      </c>
      <c r="JZ123">
        <f>+'simulations corn farm1'!JZ140</f>
        <v>1</v>
      </c>
      <c r="KA123">
        <f>+'simulations corn farm1'!KA140</f>
        <v>1</v>
      </c>
      <c r="KB123">
        <f>+'simulations corn farm1'!KB140</f>
        <v>1</v>
      </c>
      <c r="KC123">
        <f>+'simulations corn farm1'!KC140</f>
        <v>1</v>
      </c>
      <c r="KD123">
        <f>+'simulations corn farm1'!KD140</f>
        <v>1</v>
      </c>
      <c r="KE123">
        <f>+'simulations corn farm1'!KE140</f>
        <v>1</v>
      </c>
      <c r="KF123">
        <f>+'simulations corn farm1'!KF140</f>
        <v>1</v>
      </c>
      <c r="KG123">
        <f>+'simulations corn farm1'!KG140</f>
        <v>1</v>
      </c>
      <c r="KH123">
        <f>+'simulations corn farm1'!KH140</f>
        <v>1</v>
      </c>
      <c r="KI123">
        <f>+'simulations corn farm1'!KI140</f>
        <v>1</v>
      </c>
      <c r="KJ123">
        <f>+'simulations corn farm1'!KJ140</f>
        <v>1</v>
      </c>
      <c r="KK123">
        <f>+'simulations corn farm1'!KK140</f>
        <v>1</v>
      </c>
      <c r="KL123">
        <f>+'simulations corn farm1'!KL140</f>
        <v>1</v>
      </c>
      <c r="KM123">
        <f>+'simulations corn farm1'!KM140</f>
        <v>1</v>
      </c>
      <c r="KN123">
        <f>+'simulations corn farm1'!KN140</f>
        <v>1</v>
      </c>
      <c r="KO123">
        <f>+'simulations corn farm1'!KO140</f>
        <v>1</v>
      </c>
      <c r="KP123">
        <f>+'simulations corn farm1'!KP140</f>
        <v>1</v>
      </c>
      <c r="KQ123">
        <f>+'simulations corn farm1'!KQ140</f>
        <v>1</v>
      </c>
      <c r="KR123">
        <f>+'simulations corn farm1'!KR140</f>
        <v>1</v>
      </c>
      <c r="KS123">
        <f>+'simulations corn farm1'!KS140</f>
        <v>1</v>
      </c>
      <c r="KT123">
        <f>+'simulations corn farm1'!KT140</f>
        <v>1</v>
      </c>
      <c r="KU123">
        <f>+'simulations corn farm1'!KU140</f>
        <v>1</v>
      </c>
      <c r="KV123">
        <f>+'simulations corn farm1'!KV140</f>
        <v>1</v>
      </c>
      <c r="KW123">
        <f>+'simulations corn farm1'!KW140</f>
        <v>1</v>
      </c>
      <c r="KX123">
        <f>+'simulations corn farm1'!KX140</f>
        <v>1</v>
      </c>
      <c r="KY123">
        <f>+'simulations corn farm1'!KY140</f>
        <v>1</v>
      </c>
      <c r="KZ123">
        <f>+'simulations corn farm1'!KZ140</f>
        <v>1</v>
      </c>
      <c r="LA123">
        <f>+'simulations corn farm1'!LA140</f>
        <v>1</v>
      </c>
      <c r="LB123">
        <f>+'simulations corn farm1'!LB140</f>
        <v>1</v>
      </c>
      <c r="LC123">
        <f>+'simulations corn farm1'!LC140</f>
        <v>1</v>
      </c>
      <c r="LD123">
        <f>+'simulations corn farm1'!LD140</f>
        <v>1</v>
      </c>
      <c r="LE123">
        <f>+'simulations corn farm1'!LE140</f>
        <v>1</v>
      </c>
      <c r="LF123">
        <f>+'simulations corn farm1'!LF140</f>
        <v>1</v>
      </c>
      <c r="LG123">
        <f>+'simulations corn farm1'!LG140</f>
        <v>1</v>
      </c>
      <c r="LH123">
        <f>+'simulations corn farm1'!LH140</f>
        <v>1</v>
      </c>
      <c r="LI123">
        <f>+'simulations corn farm1'!LI140</f>
        <v>1</v>
      </c>
      <c r="LJ123">
        <f>+'simulations corn farm1'!LJ140</f>
        <v>1</v>
      </c>
      <c r="LK123">
        <f>+'simulations corn farm1'!LK140</f>
        <v>1</v>
      </c>
      <c r="LL123">
        <f>+'simulations corn farm1'!LL140</f>
        <v>1</v>
      </c>
      <c r="LM123">
        <f>+'simulations corn farm1'!LM140</f>
        <v>1</v>
      </c>
      <c r="LN123">
        <f>+'simulations corn farm1'!LN140</f>
        <v>1</v>
      </c>
      <c r="LO123">
        <f>+'simulations corn farm1'!LO140</f>
        <v>1</v>
      </c>
      <c r="LP123">
        <f>+'simulations corn farm1'!LP140</f>
        <v>1</v>
      </c>
      <c r="LQ123">
        <f>+'simulations corn farm1'!LQ140</f>
        <v>1</v>
      </c>
      <c r="LR123">
        <f>+'simulations corn farm1'!LR140</f>
        <v>1</v>
      </c>
      <c r="LS123">
        <f>+'simulations corn farm1'!LS140</f>
        <v>1</v>
      </c>
      <c r="LT123">
        <f>+'simulations corn farm1'!LT140</f>
        <v>1</v>
      </c>
      <c r="LU123">
        <f>+'simulations corn farm1'!LU140</f>
        <v>1</v>
      </c>
      <c r="LV123">
        <f>+'simulations corn farm1'!LV140</f>
        <v>1</v>
      </c>
      <c r="LW123">
        <f>+'simulations corn farm1'!LW140</f>
        <v>1</v>
      </c>
      <c r="LX123">
        <f>+'simulations corn farm1'!LX140</f>
        <v>1</v>
      </c>
      <c r="LY123">
        <f>+'simulations corn farm1'!LY140</f>
        <v>1</v>
      </c>
      <c r="LZ123">
        <f>+'simulations corn farm1'!LZ140</f>
        <v>1</v>
      </c>
      <c r="MA123">
        <f>+'simulations corn farm1'!MA140</f>
        <v>1</v>
      </c>
      <c r="MB123">
        <f>+'simulations corn farm1'!MB140</f>
        <v>1</v>
      </c>
      <c r="MC123">
        <f>+'simulations corn farm1'!MC140</f>
        <v>1</v>
      </c>
      <c r="MD123">
        <f>+'simulations corn farm1'!MD140</f>
        <v>1</v>
      </c>
      <c r="ME123">
        <f>+'simulations corn farm1'!ME140</f>
        <v>1</v>
      </c>
      <c r="MF123">
        <f>+'simulations corn farm1'!MF140</f>
        <v>1</v>
      </c>
      <c r="MG123">
        <f>+'simulations corn farm1'!MG140</f>
        <v>1</v>
      </c>
      <c r="MH123">
        <f>+'simulations corn farm1'!MH140</f>
        <v>1</v>
      </c>
      <c r="MI123">
        <f>+'simulations corn farm1'!MI140</f>
        <v>1</v>
      </c>
      <c r="MJ123">
        <f>+'simulations corn farm1'!MJ140</f>
        <v>1</v>
      </c>
      <c r="MK123">
        <f>+'simulations corn farm1'!MK140</f>
        <v>1</v>
      </c>
      <c r="ML123">
        <f>+'simulations corn farm1'!ML140</f>
        <v>1</v>
      </c>
      <c r="MM123">
        <f>+'simulations corn farm1'!MM140</f>
        <v>1</v>
      </c>
      <c r="MN123">
        <f>+'simulations corn farm1'!MN140</f>
        <v>1</v>
      </c>
      <c r="MO123">
        <f>+'simulations corn farm1'!MO140</f>
        <v>1</v>
      </c>
      <c r="MP123">
        <f>+'simulations corn farm1'!MP140</f>
        <v>1</v>
      </c>
      <c r="MQ123">
        <f>+'simulations corn farm1'!MQ140</f>
        <v>1</v>
      </c>
      <c r="MR123">
        <f>+'simulations corn farm1'!MR140</f>
        <v>1</v>
      </c>
      <c r="MS123">
        <f>+'simulations corn farm1'!MS140</f>
        <v>1</v>
      </c>
      <c r="MT123">
        <f>+'simulations corn farm1'!MT140</f>
        <v>1</v>
      </c>
      <c r="MU123">
        <f>+'simulations corn farm1'!MU140</f>
        <v>1</v>
      </c>
      <c r="MV123">
        <f>+'simulations corn farm1'!MV140</f>
        <v>1</v>
      </c>
      <c r="MW123">
        <f>+'simulations corn farm1'!MW140</f>
        <v>1</v>
      </c>
      <c r="MX123">
        <f>+'simulations corn farm1'!MX140</f>
        <v>1</v>
      </c>
      <c r="MY123">
        <f>+'simulations corn farm1'!MY140</f>
        <v>1</v>
      </c>
      <c r="MZ123">
        <f>+'simulations corn farm1'!MZ140</f>
        <v>1</v>
      </c>
      <c r="NA123">
        <f>+'simulations corn farm1'!NA140</f>
        <v>1</v>
      </c>
      <c r="NB123">
        <f>+'simulations corn farm1'!NB140</f>
        <v>1</v>
      </c>
      <c r="NC123">
        <f>+'simulations corn farm1'!NC140</f>
        <v>1</v>
      </c>
      <c r="ND123">
        <f>+'simulations corn farm1'!ND140</f>
        <v>1</v>
      </c>
      <c r="NE123">
        <f>+'simulations corn farm1'!NE140</f>
        <v>1</v>
      </c>
      <c r="NF123">
        <f>+'simulations corn farm1'!NF140</f>
        <v>1</v>
      </c>
      <c r="NG123">
        <f>+'simulations corn farm1'!NG140</f>
        <v>1</v>
      </c>
      <c r="NH123">
        <f>+'simulations corn farm1'!NH140</f>
        <v>1</v>
      </c>
      <c r="NI123">
        <f>+'simulations corn farm1'!NI140</f>
        <v>1</v>
      </c>
      <c r="NJ123">
        <f>+'simulations corn farm1'!NJ140</f>
        <v>1</v>
      </c>
      <c r="NK123">
        <f>+'simulations corn farm1'!NK140</f>
        <v>1</v>
      </c>
      <c r="NL123">
        <f>+'simulations corn farm1'!NL140</f>
        <v>1</v>
      </c>
      <c r="NM123">
        <f>+'simulations corn farm1'!NM140</f>
        <v>1</v>
      </c>
      <c r="NN123">
        <f>+'simulations corn farm1'!NN140</f>
        <v>1</v>
      </c>
      <c r="NO123">
        <f>+'simulations corn farm1'!NO140</f>
        <v>1</v>
      </c>
      <c r="NP123">
        <f>+'simulations corn farm1'!NP140</f>
        <v>1</v>
      </c>
      <c r="NQ123">
        <f>+'simulations corn farm1'!NQ140</f>
        <v>1</v>
      </c>
      <c r="NR123">
        <f>+'simulations corn farm1'!NR140</f>
        <v>1</v>
      </c>
      <c r="NS123">
        <f>+'simulations corn farm1'!NS140</f>
        <v>1</v>
      </c>
      <c r="NT123">
        <f>+'simulations corn farm1'!NT140</f>
        <v>1</v>
      </c>
      <c r="NU123">
        <f>+'simulations corn farm1'!NU140</f>
        <v>1</v>
      </c>
      <c r="NV123">
        <f>+'simulations corn farm1'!NV140</f>
        <v>1</v>
      </c>
      <c r="NW123">
        <f>+'simulations corn farm1'!NW140</f>
        <v>1</v>
      </c>
      <c r="NX123">
        <f>+'simulations corn farm1'!NX140</f>
        <v>1</v>
      </c>
      <c r="NY123">
        <f>+'simulations corn farm1'!NY140</f>
        <v>1</v>
      </c>
      <c r="NZ123">
        <f>+'simulations corn farm1'!NZ140</f>
        <v>1</v>
      </c>
      <c r="OA123">
        <f>+'simulations corn farm1'!OA140</f>
        <v>1</v>
      </c>
      <c r="OB123">
        <f>+'simulations corn farm1'!OB140</f>
        <v>1</v>
      </c>
      <c r="OC123">
        <f>+'simulations corn farm1'!OC140</f>
        <v>1</v>
      </c>
      <c r="OD123">
        <f>+'simulations corn farm1'!OD140</f>
        <v>1</v>
      </c>
      <c r="OE123">
        <f>+'simulations corn farm1'!OE140</f>
        <v>1</v>
      </c>
      <c r="OF123">
        <f>+'simulations corn farm1'!OF140</f>
        <v>1</v>
      </c>
      <c r="OG123">
        <f>+'simulations corn farm1'!OG140</f>
        <v>1</v>
      </c>
      <c r="OH123">
        <f>+'simulations corn farm1'!OH140</f>
        <v>1</v>
      </c>
      <c r="OI123">
        <f>+'simulations corn farm1'!OI140</f>
        <v>1</v>
      </c>
      <c r="OJ123">
        <f>+'simulations corn farm1'!OJ140</f>
        <v>1</v>
      </c>
      <c r="OK123">
        <f>+'simulations corn farm1'!OK140</f>
        <v>1</v>
      </c>
      <c r="OL123">
        <f>+'simulations corn farm1'!OL140</f>
        <v>1</v>
      </c>
      <c r="OM123">
        <f>+'simulations corn farm1'!OM140</f>
        <v>1</v>
      </c>
      <c r="ON123">
        <f>+'simulations corn farm1'!ON140</f>
        <v>1</v>
      </c>
      <c r="OO123">
        <f>+'simulations corn farm1'!OO140</f>
        <v>1</v>
      </c>
      <c r="OP123">
        <f>+'simulations corn farm1'!OP140</f>
        <v>1</v>
      </c>
      <c r="OQ123">
        <f>+'simulations corn farm1'!OQ140</f>
        <v>1</v>
      </c>
      <c r="OR123">
        <f>+'simulations corn farm1'!OR140</f>
        <v>1</v>
      </c>
      <c r="OS123">
        <f>+'simulations corn farm1'!OS140</f>
        <v>1</v>
      </c>
      <c r="OT123">
        <f>+'simulations corn farm1'!OT140</f>
        <v>1</v>
      </c>
      <c r="OU123">
        <f>+'simulations corn farm1'!OU140</f>
        <v>1</v>
      </c>
      <c r="OV123">
        <f>+'simulations corn farm1'!OV140</f>
        <v>1</v>
      </c>
      <c r="OW123">
        <f>+'simulations corn farm1'!OW140</f>
        <v>1</v>
      </c>
      <c r="OX123">
        <f>+'simulations corn farm1'!OX140</f>
        <v>1</v>
      </c>
      <c r="OY123">
        <f>+'simulations corn farm1'!OY140</f>
        <v>1</v>
      </c>
      <c r="OZ123">
        <f>+'simulations corn farm1'!OZ140</f>
        <v>1</v>
      </c>
      <c r="PA123">
        <f>+'simulations corn farm1'!PA140</f>
        <v>1</v>
      </c>
      <c r="PB123">
        <f>+'simulations corn farm1'!PB140</f>
        <v>1</v>
      </c>
      <c r="PC123">
        <f>+'simulations corn farm1'!PC140</f>
        <v>1</v>
      </c>
      <c r="PD123">
        <f>+'simulations corn farm1'!PD140</f>
        <v>1</v>
      </c>
      <c r="PE123">
        <f>+'simulations corn farm1'!PE140</f>
        <v>1</v>
      </c>
      <c r="PF123">
        <f>+'simulations corn farm1'!PF140</f>
        <v>1</v>
      </c>
      <c r="PG123">
        <f>+'simulations corn farm1'!PG140</f>
        <v>1</v>
      </c>
      <c r="PH123">
        <f>+'simulations corn farm1'!PH140</f>
        <v>1</v>
      </c>
      <c r="PI123">
        <f>+'simulations corn farm1'!PI140</f>
        <v>1</v>
      </c>
      <c r="PJ123">
        <f>+'simulations corn farm1'!PJ140</f>
        <v>1</v>
      </c>
      <c r="PK123">
        <f>+'simulations corn farm1'!PK140</f>
        <v>1</v>
      </c>
      <c r="PL123">
        <f>+'simulations corn farm1'!PL140</f>
        <v>1</v>
      </c>
      <c r="PM123">
        <f>+'simulations corn farm1'!PM140</f>
        <v>1</v>
      </c>
      <c r="PN123">
        <f>+'simulations corn farm1'!PN140</f>
        <v>1</v>
      </c>
      <c r="PO123">
        <f>+'simulations corn farm1'!PO140</f>
        <v>1</v>
      </c>
      <c r="PP123">
        <f>+'simulations corn farm1'!PP140</f>
        <v>1</v>
      </c>
      <c r="PQ123">
        <f>+'simulations corn farm1'!PQ140</f>
        <v>1</v>
      </c>
      <c r="PR123">
        <f>+'simulations corn farm1'!PR140</f>
        <v>1</v>
      </c>
      <c r="PS123">
        <f>+'simulations corn farm1'!PS140</f>
        <v>1</v>
      </c>
      <c r="PT123">
        <f>+'simulations corn farm1'!PT140</f>
        <v>1</v>
      </c>
      <c r="PU123">
        <f>+'simulations corn farm1'!PU140</f>
        <v>1</v>
      </c>
      <c r="PV123">
        <f>+'simulations corn farm1'!PV140</f>
        <v>1</v>
      </c>
      <c r="PW123">
        <f>+'simulations corn farm1'!PW140</f>
        <v>1</v>
      </c>
      <c r="PX123">
        <f>+'simulations corn farm1'!PX140</f>
        <v>1</v>
      </c>
      <c r="PY123">
        <f>+'simulations corn farm1'!PY140</f>
        <v>1</v>
      </c>
      <c r="PZ123">
        <f>+'simulations corn farm1'!PZ140</f>
        <v>1</v>
      </c>
      <c r="QA123">
        <f>+'simulations corn farm1'!QA140</f>
        <v>1</v>
      </c>
      <c r="QB123">
        <f>+'simulations corn farm1'!QB140</f>
        <v>1</v>
      </c>
      <c r="QC123">
        <f>+'simulations corn farm1'!QC140</f>
        <v>1</v>
      </c>
      <c r="QD123">
        <f>+'simulations corn farm1'!QD140</f>
        <v>1</v>
      </c>
      <c r="QE123">
        <f>+'simulations corn farm1'!QE140</f>
        <v>1</v>
      </c>
      <c r="QF123">
        <f>+'simulations corn farm1'!QF140</f>
        <v>1</v>
      </c>
      <c r="QG123">
        <f>+'simulations corn farm1'!QG140</f>
        <v>1</v>
      </c>
      <c r="QH123">
        <f>+'simulations corn farm1'!QH140</f>
        <v>1</v>
      </c>
      <c r="QI123">
        <f>+'simulations corn farm1'!QI140</f>
        <v>1</v>
      </c>
      <c r="QJ123">
        <f>+'simulations corn farm1'!QJ140</f>
        <v>1</v>
      </c>
      <c r="QK123">
        <f>+'simulations corn farm1'!QK140</f>
        <v>1</v>
      </c>
      <c r="QL123">
        <f>+'simulations corn farm1'!QL140</f>
        <v>1</v>
      </c>
      <c r="QM123">
        <f>+'simulations corn farm1'!QM140</f>
        <v>1</v>
      </c>
      <c r="QN123">
        <f>+'simulations corn farm1'!QN140</f>
        <v>1</v>
      </c>
      <c r="QO123">
        <f>+'simulations corn farm1'!QO140</f>
        <v>1</v>
      </c>
      <c r="QP123">
        <f>+'simulations corn farm1'!QP140</f>
        <v>1</v>
      </c>
      <c r="QQ123">
        <f>+'simulations corn farm1'!QQ140</f>
        <v>1</v>
      </c>
      <c r="QR123">
        <f>+'simulations corn farm1'!QR140</f>
        <v>1</v>
      </c>
      <c r="QS123">
        <f>+'simulations corn farm1'!QS140</f>
        <v>1</v>
      </c>
      <c r="QT123">
        <f>+'simulations corn farm1'!QT140</f>
        <v>1</v>
      </c>
      <c r="QU123">
        <f>+'simulations corn farm1'!QU140</f>
        <v>1</v>
      </c>
      <c r="QV123">
        <f>+'simulations corn farm1'!QV140</f>
        <v>1</v>
      </c>
      <c r="QW123">
        <f>+'simulations corn farm1'!QW140</f>
        <v>1</v>
      </c>
      <c r="QX123">
        <f>+'simulations corn farm1'!QX140</f>
        <v>1</v>
      </c>
      <c r="QY123">
        <f>+'simulations corn farm1'!QY140</f>
        <v>1</v>
      </c>
      <c r="QZ123">
        <f>+'simulations corn farm1'!QZ140</f>
        <v>1</v>
      </c>
      <c r="RA123">
        <f>+'simulations corn farm1'!RA140</f>
        <v>1</v>
      </c>
      <c r="RB123">
        <f>+'simulations corn farm1'!RB140</f>
        <v>1</v>
      </c>
      <c r="RC123">
        <f>+'simulations corn farm1'!RC140</f>
        <v>1</v>
      </c>
      <c r="RD123">
        <f>+'simulations corn farm1'!RD140</f>
        <v>1</v>
      </c>
      <c r="RE123">
        <f>+'simulations corn farm1'!RE140</f>
        <v>1</v>
      </c>
      <c r="RF123">
        <f>+'simulations corn farm1'!RF140</f>
        <v>1</v>
      </c>
      <c r="RG123">
        <f>+'simulations corn farm1'!RG140</f>
        <v>1</v>
      </c>
      <c r="RH123">
        <f>+'simulations corn farm1'!RH140</f>
        <v>1</v>
      </c>
      <c r="RI123">
        <f>+'simulations corn farm1'!RI140</f>
        <v>1</v>
      </c>
      <c r="RJ123">
        <f>+'simulations corn farm1'!RJ140</f>
        <v>1</v>
      </c>
      <c r="RK123">
        <f>+'simulations corn farm1'!RK140</f>
        <v>1</v>
      </c>
      <c r="RL123">
        <f>+'simulations corn farm1'!RL140</f>
        <v>1</v>
      </c>
      <c r="RM123">
        <f>+'simulations corn farm1'!RM140</f>
        <v>1</v>
      </c>
      <c r="RN123">
        <f>+'simulations corn farm1'!RN140</f>
        <v>1</v>
      </c>
      <c r="RO123">
        <f>+'simulations corn farm1'!RO140</f>
        <v>1</v>
      </c>
      <c r="RP123">
        <f>+'simulations corn farm1'!RP140</f>
        <v>1</v>
      </c>
      <c r="RQ123">
        <f>+'simulations corn farm1'!RQ140</f>
        <v>1</v>
      </c>
      <c r="RR123">
        <f>+'simulations corn farm1'!RR140</f>
        <v>1</v>
      </c>
      <c r="RS123">
        <f>+'simulations corn farm1'!RS140</f>
        <v>1</v>
      </c>
      <c r="RT123">
        <f>+'simulations corn farm1'!RT140</f>
        <v>1</v>
      </c>
      <c r="RU123">
        <f>+'simulations corn farm1'!RU140</f>
        <v>1</v>
      </c>
      <c r="RV123">
        <f>+'simulations corn farm1'!RV140</f>
        <v>1</v>
      </c>
      <c r="RW123">
        <f>+'simulations corn farm1'!RW140</f>
        <v>1</v>
      </c>
      <c r="RX123">
        <f>+'simulations corn farm1'!RX140</f>
        <v>1</v>
      </c>
      <c r="RY123">
        <f>+'simulations corn farm1'!RY140</f>
        <v>1</v>
      </c>
      <c r="RZ123">
        <f>+'simulations corn farm1'!RZ140</f>
        <v>1</v>
      </c>
      <c r="SA123">
        <f>+'simulations corn farm1'!SA140</f>
        <v>1</v>
      </c>
      <c r="SB123">
        <f>+'simulations corn farm1'!SB140</f>
        <v>1</v>
      </c>
      <c r="SC123">
        <f>+'simulations corn farm1'!SC140</f>
        <v>1</v>
      </c>
      <c r="SD123">
        <f>+'simulations corn farm1'!SD140</f>
        <v>1</v>
      </c>
      <c r="SE123">
        <f>+'simulations corn farm1'!SE140</f>
        <v>1</v>
      </c>
      <c r="SF123">
        <f>+'simulations corn farm1'!SF140</f>
        <v>1</v>
      </c>
      <c r="SG123">
        <f>+'simulations corn farm1'!SG140</f>
        <v>1</v>
      </c>
    </row>
    <row r="124" spans="1:501" ht="13.5" customHeight="1">
      <c r="A124">
        <v>2016</v>
      </c>
      <c r="B124">
        <f>+'simulations corn farm1'!B185</f>
        <v>1</v>
      </c>
      <c r="C124">
        <f>+'simulations corn farm1'!C185</f>
        <v>1</v>
      </c>
      <c r="D124">
        <f>+'simulations corn farm1'!D185</f>
        <v>1</v>
      </c>
      <c r="E124">
        <f>+'simulations corn farm1'!E185</f>
        <v>1</v>
      </c>
      <c r="F124">
        <f>+'simulations corn farm1'!F185</f>
        <v>1</v>
      </c>
      <c r="G124">
        <f>+'simulations corn farm1'!G185</f>
        <v>1</v>
      </c>
      <c r="H124">
        <f>+'simulations corn farm1'!H185</f>
        <v>1</v>
      </c>
      <c r="I124">
        <f>+'simulations corn farm1'!I185</f>
        <v>1</v>
      </c>
      <c r="J124">
        <f>+'simulations corn farm1'!J185</f>
        <v>1</v>
      </c>
      <c r="K124">
        <f>+'simulations corn farm1'!K185</f>
        <v>1</v>
      </c>
      <c r="L124">
        <f>+'simulations corn farm1'!L185</f>
        <v>1</v>
      </c>
      <c r="M124">
        <f>+'simulations corn farm1'!M185</f>
        <v>1</v>
      </c>
      <c r="N124">
        <f>+'simulations corn farm1'!N185</f>
        <v>1</v>
      </c>
      <c r="O124">
        <f>+'simulations corn farm1'!O185</f>
        <v>1</v>
      </c>
      <c r="P124">
        <f>+'simulations corn farm1'!P185</f>
        <v>1</v>
      </c>
      <c r="Q124">
        <f>+'simulations corn farm1'!Q185</f>
        <v>1</v>
      </c>
      <c r="R124">
        <f>+'simulations corn farm1'!R185</f>
        <v>1</v>
      </c>
      <c r="S124">
        <f>+'simulations corn farm1'!S185</f>
        <v>1</v>
      </c>
      <c r="T124">
        <f>+'simulations corn farm1'!T185</f>
        <v>1</v>
      </c>
      <c r="U124">
        <f>+'simulations corn farm1'!U185</f>
        <v>1</v>
      </c>
      <c r="V124">
        <f>+'simulations corn farm1'!V185</f>
        <v>1</v>
      </c>
      <c r="W124">
        <f>+'simulations corn farm1'!W185</f>
        <v>1</v>
      </c>
      <c r="X124">
        <f>+'simulations corn farm1'!X185</f>
        <v>1</v>
      </c>
      <c r="Y124">
        <f>+'simulations corn farm1'!Y185</f>
        <v>1</v>
      </c>
      <c r="Z124">
        <f>+'simulations corn farm1'!Z185</f>
        <v>1</v>
      </c>
      <c r="AA124">
        <f>+'simulations corn farm1'!AA185</f>
        <v>1</v>
      </c>
      <c r="AB124">
        <f>+'simulations corn farm1'!AB185</f>
        <v>1</v>
      </c>
      <c r="AC124">
        <f>+'simulations corn farm1'!AC185</f>
        <v>1</v>
      </c>
      <c r="AD124">
        <f>+'simulations corn farm1'!AD185</f>
        <v>1</v>
      </c>
      <c r="AE124">
        <f>+'simulations corn farm1'!AE185</f>
        <v>1</v>
      </c>
      <c r="AF124">
        <f>+'simulations corn farm1'!AF185</f>
        <v>1</v>
      </c>
      <c r="AG124">
        <f>+'simulations corn farm1'!AG185</f>
        <v>1</v>
      </c>
      <c r="AH124">
        <f>+'simulations corn farm1'!AH185</f>
        <v>1</v>
      </c>
      <c r="AI124">
        <f>+'simulations corn farm1'!AI185</f>
        <v>1</v>
      </c>
      <c r="AJ124">
        <f>+'simulations corn farm1'!AJ185</f>
        <v>1</v>
      </c>
      <c r="AK124">
        <f>+'simulations corn farm1'!AK185</f>
        <v>1</v>
      </c>
      <c r="AL124">
        <f>+'simulations corn farm1'!AL185</f>
        <v>1</v>
      </c>
      <c r="AM124">
        <f>+'simulations corn farm1'!AM185</f>
        <v>1</v>
      </c>
      <c r="AN124">
        <f>+'simulations corn farm1'!AN185</f>
        <v>1</v>
      </c>
      <c r="AO124">
        <f>+'simulations corn farm1'!AO185</f>
        <v>1</v>
      </c>
      <c r="AP124">
        <f>+'simulations corn farm1'!AP185</f>
        <v>1</v>
      </c>
      <c r="AQ124">
        <f>+'simulations corn farm1'!AQ185</f>
        <v>1</v>
      </c>
      <c r="AR124">
        <f>+'simulations corn farm1'!AR185</f>
        <v>1</v>
      </c>
      <c r="AS124">
        <f>+'simulations corn farm1'!AS185</f>
        <v>1</v>
      </c>
      <c r="AT124">
        <f>+'simulations corn farm1'!AT185</f>
        <v>1</v>
      </c>
      <c r="AU124">
        <f>+'simulations corn farm1'!AU185</f>
        <v>1</v>
      </c>
      <c r="AV124">
        <f>+'simulations corn farm1'!AV185</f>
        <v>1</v>
      </c>
      <c r="AW124">
        <f>+'simulations corn farm1'!AW185</f>
        <v>1</v>
      </c>
      <c r="AX124">
        <f>+'simulations corn farm1'!AX185</f>
        <v>1</v>
      </c>
      <c r="AY124">
        <f>+'simulations corn farm1'!AY185</f>
        <v>1</v>
      </c>
      <c r="AZ124">
        <f>+'simulations corn farm1'!AZ185</f>
        <v>1</v>
      </c>
      <c r="BA124">
        <f>+'simulations corn farm1'!BA185</f>
        <v>1</v>
      </c>
      <c r="BB124">
        <f>+'simulations corn farm1'!BB185</f>
        <v>1</v>
      </c>
      <c r="BC124">
        <f>+'simulations corn farm1'!BC185</f>
        <v>1</v>
      </c>
      <c r="BD124">
        <f>+'simulations corn farm1'!BD185</f>
        <v>1</v>
      </c>
      <c r="BE124">
        <f>+'simulations corn farm1'!BE185</f>
        <v>1</v>
      </c>
      <c r="BF124">
        <f>+'simulations corn farm1'!BF185</f>
        <v>1</v>
      </c>
      <c r="BG124">
        <f>+'simulations corn farm1'!BG185</f>
        <v>1</v>
      </c>
      <c r="BH124">
        <f>+'simulations corn farm1'!BH185</f>
        <v>1</v>
      </c>
      <c r="BI124">
        <f>+'simulations corn farm1'!BI185</f>
        <v>1</v>
      </c>
      <c r="BJ124">
        <f>+'simulations corn farm1'!BJ185</f>
        <v>1</v>
      </c>
      <c r="BK124">
        <f>+'simulations corn farm1'!BK185</f>
        <v>1</v>
      </c>
      <c r="BL124">
        <f>+'simulations corn farm1'!BL185</f>
        <v>1</v>
      </c>
      <c r="BM124">
        <f>+'simulations corn farm1'!BM185</f>
        <v>1</v>
      </c>
      <c r="BN124">
        <f>+'simulations corn farm1'!BN185</f>
        <v>1</v>
      </c>
      <c r="BO124">
        <f>+'simulations corn farm1'!BO185</f>
        <v>1</v>
      </c>
      <c r="BP124">
        <f>+'simulations corn farm1'!BP185</f>
        <v>1</v>
      </c>
      <c r="BQ124">
        <f>+'simulations corn farm1'!BQ185</f>
        <v>1</v>
      </c>
      <c r="BR124">
        <f>+'simulations corn farm1'!BR185</f>
        <v>1</v>
      </c>
      <c r="BS124">
        <f>+'simulations corn farm1'!BS185</f>
        <v>1</v>
      </c>
      <c r="BT124">
        <f>+'simulations corn farm1'!BT185</f>
        <v>1</v>
      </c>
      <c r="BU124">
        <f>+'simulations corn farm1'!BU185</f>
        <v>1</v>
      </c>
      <c r="BV124">
        <f>+'simulations corn farm1'!BV185</f>
        <v>1</v>
      </c>
      <c r="BW124">
        <f>+'simulations corn farm1'!BW185</f>
        <v>1</v>
      </c>
      <c r="BX124">
        <f>+'simulations corn farm1'!BX185</f>
        <v>1</v>
      </c>
      <c r="BY124">
        <f>+'simulations corn farm1'!BY185</f>
        <v>1</v>
      </c>
      <c r="BZ124">
        <f>+'simulations corn farm1'!BZ185</f>
        <v>1</v>
      </c>
      <c r="CA124">
        <f>+'simulations corn farm1'!CA185</f>
        <v>1</v>
      </c>
      <c r="CB124">
        <f>+'simulations corn farm1'!CB185</f>
        <v>1</v>
      </c>
      <c r="CC124">
        <f>+'simulations corn farm1'!CC185</f>
        <v>1</v>
      </c>
      <c r="CD124">
        <f>+'simulations corn farm1'!CD185</f>
        <v>1</v>
      </c>
      <c r="CE124">
        <f>+'simulations corn farm1'!CE185</f>
        <v>1</v>
      </c>
      <c r="CF124">
        <f>+'simulations corn farm1'!CF185</f>
        <v>1</v>
      </c>
      <c r="CG124">
        <f>+'simulations corn farm1'!CG185</f>
        <v>1</v>
      </c>
      <c r="CH124">
        <f>+'simulations corn farm1'!CH185</f>
        <v>1</v>
      </c>
      <c r="CI124">
        <f>+'simulations corn farm1'!CI185</f>
        <v>1</v>
      </c>
      <c r="CJ124">
        <f>+'simulations corn farm1'!CJ185</f>
        <v>1</v>
      </c>
      <c r="CK124">
        <f>+'simulations corn farm1'!CK185</f>
        <v>1</v>
      </c>
      <c r="CL124">
        <f>+'simulations corn farm1'!CL185</f>
        <v>1</v>
      </c>
      <c r="CM124">
        <f>+'simulations corn farm1'!CM185</f>
        <v>1</v>
      </c>
      <c r="CN124">
        <f>+'simulations corn farm1'!CN185</f>
        <v>1</v>
      </c>
      <c r="CO124">
        <f>+'simulations corn farm1'!CO185</f>
        <v>1</v>
      </c>
      <c r="CP124">
        <f>+'simulations corn farm1'!CP185</f>
        <v>1</v>
      </c>
      <c r="CQ124">
        <f>+'simulations corn farm1'!CQ185</f>
        <v>1</v>
      </c>
      <c r="CR124">
        <f>+'simulations corn farm1'!CR185</f>
        <v>1</v>
      </c>
      <c r="CS124">
        <f>+'simulations corn farm1'!CS185</f>
        <v>1</v>
      </c>
      <c r="CT124">
        <f>+'simulations corn farm1'!CT185</f>
        <v>1</v>
      </c>
      <c r="CU124">
        <f>+'simulations corn farm1'!CU185</f>
        <v>1</v>
      </c>
      <c r="CV124">
        <f>+'simulations corn farm1'!CV185</f>
        <v>1</v>
      </c>
      <c r="CW124">
        <f>+'simulations corn farm1'!CW185</f>
        <v>1</v>
      </c>
      <c r="CX124">
        <f>+'simulations corn farm1'!CX185</f>
        <v>1</v>
      </c>
      <c r="CY124">
        <f>+'simulations corn farm1'!CY185</f>
        <v>1</v>
      </c>
      <c r="CZ124">
        <f>+'simulations corn farm1'!CZ185</f>
        <v>1</v>
      </c>
      <c r="DA124">
        <f>+'simulations corn farm1'!DA185</f>
        <v>1</v>
      </c>
      <c r="DB124">
        <f>+'simulations corn farm1'!DB185</f>
        <v>1</v>
      </c>
      <c r="DC124">
        <f>+'simulations corn farm1'!DC185</f>
        <v>1</v>
      </c>
      <c r="DD124">
        <f>+'simulations corn farm1'!DD185</f>
        <v>1</v>
      </c>
      <c r="DE124">
        <f>+'simulations corn farm1'!DE185</f>
        <v>1</v>
      </c>
      <c r="DF124">
        <f>+'simulations corn farm1'!DF185</f>
        <v>1</v>
      </c>
      <c r="DG124">
        <f>+'simulations corn farm1'!DG185</f>
        <v>1</v>
      </c>
      <c r="DH124">
        <f>+'simulations corn farm1'!DH185</f>
        <v>1</v>
      </c>
      <c r="DI124">
        <f>+'simulations corn farm1'!DI185</f>
        <v>1</v>
      </c>
      <c r="DJ124">
        <f>+'simulations corn farm1'!DJ185</f>
        <v>1</v>
      </c>
      <c r="DK124">
        <f>+'simulations corn farm1'!DK185</f>
        <v>1</v>
      </c>
      <c r="DL124">
        <f>+'simulations corn farm1'!DL185</f>
        <v>1</v>
      </c>
      <c r="DM124">
        <f>+'simulations corn farm1'!DM185</f>
        <v>1</v>
      </c>
      <c r="DN124">
        <f>+'simulations corn farm1'!DN185</f>
        <v>1</v>
      </c>
      <c r="DO124">
        <f>+'simulations corn farm1'!DO185</f>
        <v>1</v>
      </c>
      <c r="DP124">
        <f>+'simulations corn farm1'!DP185</f>
        <v>1</v>
      </c>
      <c r="DQ124">
        <f>+'simulations corn farm1'!DQ185</f>
        <v>1</v>
      </c>
      <c r="DR124">
        <f>+'simulations corn farm1'!DR185</f>
        <v>1</v>
      </c>
      <c r="DS124">
        <f>+'simulations corn farm1'!DS185</f>
        <v>1</v>
      </c>
      <c r="DT124">
        <f>+'simulations corn farm1'!DT185</f>
        <v>1</v>
      </c>
      <c r="DU124">
        <f>+'simulations corn farm1'!DU185</f>
        <v>1</v>
      </c>
      <c r="DV124">
        <f>+'simulations corn farm1'!DV185</f>
        <v>1</v>
      </c>
      <c r="DW124">
        <f>+'simulations corn farm1'!DW185</f>
        <v>1</v>
      </c>
      <c r="DX124">
        <f>+'simulations corn farm1'!DX185</f>
        <v>1</v>
      </c>
      <c r="DY124">
        <f>+'simulations corn farm1'!DY185</f>
        <v>1</v>
      </c>
      <c r="DZ124">
        <f>+'simulations corn farm1'!DZ185</f>
        <v>1</v>
      </c>
      <c r="EA124">
        <f>+'simulations corn farm1'!EA185</f>
        <v>1</v>
      </c>
      <c r="EB124">
        <f>+'simulations corn farm1'!EB185</f>
        <v>1</v>
      </c>
      <c r="EC124">
        <f>+'simulations corn farm1'!EC185</f>
        <v>1</v>
      </c>
      <c r="ED124">
        <f>+'simulations corn farm1'!ED185</f>
        <v>1</v>
      </c>
      <c r="EE124">
        <f>+'simulations corn farm1'!EE185</f>
        <v>1</v>
      </c>
      <c r="EF124">
        <f>+'simulations corn farm1'!EF185</f>
        <v>1</v>
      </c>
      <c r="EG124">
        <f>+'simulations corn farm1'!EG185</f>
        <v>1</v>
      </c>
      <c r="EH124">
        <f>+'simulations corn farm1'!EH185</f>
        <v>1</v>
      </c>
      <c r="EI124">
        <f>+'simulations corn farm1'!EI185</f>
        <v>1</v>
      </c>
      <c r="EJ124">
        <f>+'simulations corn farm1'!EJ185</f>
        <v>1</v>
      </c>
      <c r="EK124">
        <f>+'simulations corn farm1'!EK185</f>
        <v>1</v>
      </c>
      <c r="EL124">
        <f>+'simulations corn farm1'!EL185</f>
        <v>1</v>
      </c>
      <c r="EM124">
        <f>+'simulations corn farm1'!EM185</f>
        <v>1</v>
      </c>
      <c r="EN124">
        <f>+'simulations corn farm1'!EN185</f>
        <v>1</v>
      </c>
      <c r="EO124">
        <f>+'simulations corn farm1'!EO185</f>
        <v>1</v>
      </c>
      <c r="EP124">
        <f>+'simulations corn farm1'!EP185</f>
        <v>1</v>
      </c>
      <c r="EQ124">
        <f>+'simulations corn farm1'!EQ185</f>
        <v>1</v>
      </c>
      <c r="ER124">
        <f>+'simulations corn farm1'!ER185</f>
        <v>1</v>
      </c>
      <c r="ES124">
        <f>+'simulations corn farm1'!ES185</f>
        <v>1</v>
      </c>
      <c r="ET124">
        <f>+'simulations corn farm1'!ET185</f>
        <v>1</v>
      </c>
      <c r="EU124">
        <f>+'simulations corn farm1'!EU185</f>
        <v>1</v>
      </c>
      <c r="EV124">
        <f>+'simulations corn farm1'!EV185</f>
        <v>1</v>
      </c>
      <c r="EW124">
        <f>+'simulations corn farm1'!EW185</f>
        <v>1</v>
      </c>
      <c r="EX124">
        <f>+'simulations corn farm1'!EX185</f>
        <v>1</v>
      </c>
      <c r="EY124">
        <f>+'simulations corn farm1'!EY185</f>
        <v>1</v>
      </c>
      <c r="EZ124">
        <f>+'simulations corn farm1'!EZ185</f>
        <v>1</v>
      </c>
      <c r="FA124">
        <f>+'simulations corn farm1'!FA185</f>
        <v>1</v>
      </c>
      <c r="FB124">
        <f>+'simulations corn farm1'!FB185</f>
        <v>1</v>
      </c>
      <c r="FC124">
        <f>+'simulations corn farm1'!FC185</f>
        <v>1</v>
      </c>
      <c r="FD124">
        <f>+'simulations corn farm1'!FD185</f>
        <v>1</v>
      </c>
      <c r="FE124">
        <f>+'simulations corn farm1'!FE185</f>
        <v>1</v>
      </c>
      <c r="FF124">
        <f>+'simulations corn farm1'!FF185</f>
        <v>1</v>
      </c>
      <c r="FG124">
        <f>+'simulations corn farm1'!FG185</f>
        <v>1</v>
      </c>
      <c r="FH124">
        <f>+'simulations corn farm1'!FH185</f>
        <v>1</v>
      </c>
      <c r="FI124">
        <f>+'simulations corn farm1'!FI185</f>
        <v>1</v>
      </c>
      <c r="FJ124">
        <f>+'simulations corn farm1'!FJ185</f>
        <v>1</v>
      </c>
      <c r="FK124">
        <f>+'simulations corn farm1'!FK185</f>
        <v>1</v>
      </c>
      <c r="FL124">
        <f>+'simulations corn farm1'!FL185</f>
        <v>1</v>
      </c>
      <c r="FM124">
        <f>+'simulations corn farm1'!FM185</f>
        <v>1</v>
      </c>
      <c r="FN124">
        <f>+'simulations corn farm1'!FN185</f>
        <v>1</v>
      </c>
      <c r="FO124">
        <f>+'simulations corn farm1'!FO185</f>
        <v>1</v>
      </c>
      <c r="FP124">
        <f>+'simulations corn farm1'!FP185</f>
        <v>1</v>
      </c>
      <c r="FQ124">
        <f>+'simulations corn farm1'!FQ185</f>
        <v>1</v>
      </c>
      <c r="FR124">
        <f>+'simulations corn farm1'!FR185</f>
        <v>1</v>
      </c>
      <c r="FS124">
        <f>+'simulations corn farm1'!FS185</f>
        <v>1</v>
      </c>
      <c r="FT124">
        <f>+'simulations corn farm1'!FT185</f>
        <v>1</v>
      </c>
      <c r="FU124">
        <f>+'simulations corn farm1'!FU185</f>
        <v>1</v>
      </c>
      <c r="FV124">
        <f>+'simulations corn farm1'!FV185</f>
        <v>1</v>
      </c>
      <c r="FW124">
        <f>+'simulations corn farm1'!FW185</f>
        <v>1</v>
      </c>
      <c r="FX124">
        <f>+'simulations corn farm1'!FX185</f>
        <v>1</v>
      </c>
      <c r="FY124">
        <f>+'simulations corn farm1'!FY185</f>
        <v>1</v>
      </c>
      <c r="FZ124">
        <f>+'simulations corn farm1'!FZ185</f>
        <v>1</v>
      </c>
      <c r="GA124">
        <f>+'simulations corn farm1'!GA185</f>
        <v>1</v>
      </c>
      <c r="GB124">
        <f>+'simulations corn farm1'!GB185</f>
        <v>1</v>
      </c>
      <c r="GC124">
        <f>+'simulations corn farm1'!GC185</f>
        <v>1</v>
      </c>
      <c r="GD124">
        <f>+'simulations corn farm1'!GD185</f>
        <v>1</v>
      </c>
      <c r="GE124">
        <f>+'simulations corn farm1'!GE185</f>
        <v>1</v>
      </c>
      <c r="GF124">
        <f>+'simulations corn farm1'!GF185</f>
        <v>1</v>
      </c>
      <c r="GG124">
        <f>+'simulations corn farm1'!GG185</f>
        <v>1</v>
      </c>
      <c r="GH124">
        <f>+'simulations corn farm1'!GH185</f>
        <v>1</v>
      </c>
      <c r="GI124">
        <f>+'simulations corn farm1'!GI185</f>
        <v>1</v>
      </c>
      <c r="GJ124">
        <f>+'simulations corn farm1'!GJ185</f>
        <v>1</v>
      </c>
      <c r="GK124">
        <f>+'simulations corn farm1'!GK185</f>
        <v>1</v>
      </c>
      <c r="GL124">
        <f>+'simulations corn farm1'!GL185</f>
        <v>1</v>
      </c>
      <c r="GM124">
        <f>+'simulations corn farm1'!GM185</f>
        <v>1</v>
      </c>
      <c r="GN124">
        <f>+'simulations corn farm1'!GN185</f>
        <v>1</v>
      </c>
      <c r="GO124">
        <f>+'simulations corn farm1'!GO185</f>
        <v>1</v>
      </c>
      <c r="GP124">
        <f>+'simulations corn farm1'!GP185</f>
        <v>1</v>
      </c>
      <c r="GQ124">
        <f>+'simulations corn farm1'!GQ185</f>
        <v>1</v>
      </c>
      <c r="GR124">
        <f>+'simulations corn farm1'!GR185</f>
        <v>1</v>
      </c>
      <c r="GS124">
        <f>+'simulations corn farm1'!GS185</f>
        <v>1</v>
      </c>
      <c r="GT124">
        <f>+'simulations corn farm1'!GT185</f>
        <v>1</v>
      </c>
      <c r="GU124">
        <f>+'simulations corn farm1'!GU185</f>
        <v>1</v>
      </c>
      <c r="GV124">
        <f>+'simulations corn farm1'!GV185</f>
        <v>1</v>
      </c>
      <c r="GW124">
        <f>+'simulations corn farm1'!GW185</f>
        <v>1</v>
      </c>
      <c r="GX124">
        <f>+'simulations corn farm1'!GX185</f>
        <v>1</v>
      </c>
      <c r="GY124">
        <f>+'simulations corn farm1'!GY185</f>
        <v>1</v>
      </c>
      <c r="GZ124">
        <f>+'simulations corn farm1'!GZ185</f>
        <v>1</v>
      </c>
      <c r="HA124">
        <f>+'simulations corn farm1'!HA185</f>
        <v>1</v>
      </c>
      <c r="HB124">
        <f>+'simulations corn farm1'!HB185</f>
        <v>1</v>
      </c>
      <c r="HC124">
        <f>+'simulations corn farm1'!HC185</f>
        <v>1</v>
      </c>
      <c r="HD124">
        <f>+'simulations corn farm1'!HD185</f>
        <v>1</v>
      </c>
      <c r="HE124">
        <f>+'simulations corn farm1'!HE185</f>
        <v>1</v>
      </c>
      <c r="HF124">
        <f>+'simulations corn farm1'!HF185</f>
        <v>1</v>
      </c>
      <c r="HG124">
        <f>+'simulations corn farm1'!HG185</f>
        <v>1</v>
      </c>
      <c r="HH124">
        <f>+'simulations corn farm1'!HH185</f>
        <v>1</v>
      </c>
      <c r="HI124">
        <f>+'simulations corn farm1'!HI185</f>
        <v>1</v>
      </c>
      <c r="HJ124">
        <f>+'simulations corn farm1'!HJ185</f>
        <v>1</v>
      </c>
      <c r="HK124">
        <f>+'simulations corn farm1'!HK185</f>
        <v>1</v>
      </c>
      <c r="HL124">
        <f>+'simulations corn farm1'!HL185</f>
        <v>1</v>
      </c>
      <c r="HM124">
        <f>+'simulations corn farm1'!HM185</f>
        <v>1</v>
      </c>
      <c r="HN124">
        <f>+'simulations corn farm1'!HN185</f>
        <v>1</v>
      </c>
      <c r="HO124">
        <f>+'simulations corn farm1'!HO185</f>
        <v>1</v>
      </c>
      <c r="HP124">
        <f>+'simulations corn farm1'!HP185</f>
        <v>1</v>
      </c>
      <c r="HQ124">
        <f>+'simulations corn farm1'!HQ185</f>
        <v>1</v>
      </c>
      <c r="HR124">
        <f>+'simulations corn farm1'!HR185</f>
        <v>1</v>
      </c>
      <c r="HS124">
        <f>+'simulations corn farm1'!HS185</f>
        <v>1</v>
      </c>
      <c r="HT124">
        <f>+'simulations corn farm1'!HT185</f>
        <v>1</v>
      </c>
      <c r="HU124">
        <f>+'simulations corn farm1'!HU185</f>
        <v>1</v>
      </c>
      <c r="HV124">
        <f>+'simulations corn farm1'!HV185</f>
        <v>1</v>
      </c>
      <c r="HW124">
        <f>+'simulations corn farm1'!HW185</f>
        <v>1</v>
      </c>
      <c r="HX124">
        <f>+'simulations corn farm1'!HX185</f>
        <v>1</v>
      </c>
      <c r="HY124">
        <f>+'simulations corn farm1'!HY185</f>
        <v>1</v>
      </c>
      <c r="HZ124">
        <f>+'simulations corn farm1'!HZ185</f>
        <v>1</v>
      </c>
      <c r="IA124">
        <f>+'simulations corn farm1'!IA185</f>
        <v>1</v>
      </c>
      <c r="IB124">
        <f>+'simulations corn farm1'!IB185</f>
        <v>1</v>
      </c>
      <c r="IC124">
        <f>+'simulations corn farm1'!IC185</f>
        <v>1</v>
      </c>
      <c r="ID124">
        <f>+'simulations corn farm1'!ID185</f>
        <v>1</v>
      </c>
      <c r="IE124">
        <f>+'simulations corn farm1'!IE185</f>
        <v>1</v>
      </c>
      <c r="IF124">
        <f>+'simulations corn farm1'!IF185</f>
        <v>1</v>
      </c>
      <c r="IG124">
        <f>+'simulations corn farm1'!IG185</f>
        <v>1</v>
      </c>
      <c r="IH124">
        <f>+'simulations corn farm1'!IH185</f>
        <v>1</v>
      </c>
      <c r="II124">
        <f>+'simulations corn farm1'!II185</f>
        <v>1</v>
      </c>
      <c r="IJ124">
        <f>+'simulations corn farm1'!IJ185</f>
        <v>1</v>
      </c>
      <c r="IK124">
        <f>+'simulations corn farm1'!IK185</f>
        <v>1</v>
      </c>
      <c r="IL124">
        <f>+'simulations corn farm1'!IL185</f>
        <v>1</v>
      </c>
      <c r="IM124">
        <f>+'simulations corn farm1'!IM185</f>
        <v>1</v>
      </c>
      <c r="IN124">
        <f>+'simulations corn farm1'!IN185</f>
        <v>1</v>
      </c>
      <c r="IO124">
        <f>+'simulations corn farm1'!IO185</f>
        <v>1</v>
      </c>
      <c r="IP124">
        <f>+'simulations corn farm1'!IP185</f>
        <v>1</v>
      </c>
      <c r="IQ124">
        <f>+'simulations corn farm1'!IQ185</f>
        <v>1</v>
      </c>
      <c r="IR124">
        <f>+'simulations corn farm1'!IR185</f>
        <v>1</v>
      </c>
      <c r="IS124">
        <f>+'simulations corn farm1'!IS185</f>
        <v>1</v>
      </c>
      <c r="IT124">
        <f>+'simulations corn farm1'!IT185</f>
        <v>1</v>
      </c>
      <c r="IU124">
        <f>+'simulations corn farm1'!IU185</f>
        <v>1</v>
      </c>
      <c r="IV124">
        <f>+'simulations corn farm1'!IV185</f>
        <v>1</v>
      </c>
      <c r="IW124">
        <f>+'simulations corn farm1'!IW185</f>
        <v>1</v>
      </c>
      <c r="IX124">
        <f>+'simulations corn farm1'!IX185</f>
        <v>1</v>
      </c>
      <c r="IY124">
        <f>+'simulations corn farm1'!IY185</f>
        <v>1</v>
      </c>
      <c r="IZ124">
        <f>+'simulations corn farm1'!IZ185</f>
        <v>1</v>
      </c>
      <c r="JA124">
        <f>+'simulations corn farm1'!JA185</f>
        <v>1</v>
      </c>
      <c r="JB124">
        <f>+'simulations corn farm1'!JB185</f>
        <v>1</v>
      </c>
      <c r="JC124">
        <f>+'simulations corn farm1'!JC185</f>
        <v>1</v>
      </c>
      <c r="JD124">
        <f>+'simulations corn farm1'!JD185</f>
        <v>1</v>
      </c>
      <c r="JE124">
        <f>+'simulations corn farm1'!JE185</f>
        <v>1</v>
      </c>
      <c r="JF124">
        <f>+'simulations corn farm1'!JF185</f>
        <v>1</v>
      </c>
      <c r="JG124">
        <f>+'simulations corn farm1'!JG185</f>
        <v>1</v>
      </c>
      <c r="JH124">
        <f>+'simulations corn farm1'!JH185</f>
        <v>1</v>
      </c>
      <c r="JI124">
        <f>+'simulations corn farm1'!JI185</f>
        <v>1</v>
      </c>
      <c r="JJ124">
        <f>+'simulations corn farm1'!JJ185</f>
        <v>1</v>
      </c>
      <c r="JK124">
        <f>+'simulations corn farm1'!JK185</f>
        <v>1</v>
      </c>
      <c r="JL124">
        <f>+'simulations corn farm1'!JL185</f>
        <v>1</v>
      </c>
      <c r="JM124">
        <f>+'simulations corn farm1'!JM185</f>
        <v>1</v>
      </c>
      <c r="JN124">
        <f>+'simulations corn farm1'!JN185</f>
        <v>1</v>
      </c>
      <c r="JO124">
        <f>+'simulations corn farm1'!JO185</f>
        <v>1</v>
      </c>
      <c r="JP124">
        <f>+'simulations corn farm1'!JP185</f>
        <v>1</v>
      </c>
      <c r="JQ124">
        <f>+'simulations corn farm1'!JQ185</f>
        <v>1</v>
      </c>
      <c r="JR124">
        <f>+'simulations corn farm1'!JR185</f>
        <v>1</v>
      </c>
      <c r="JS124">
        <f>+'simulations corn farm1'!JS185</f>
        <v>1</v>
      </c>
      <c r="JT124">
        <f>+'simulations corn farm1'!JT185</f>
        <v>1</v>
      </c>
      <c r="JU124">
        <f>+'simulations corn farm1'!JU185</f>
        <v>1</v>
      </c>
      <c r="JV124">
        <f>+'simulations corn farm1'!JV185</f>
        <v>1</v>
      </c>
      <c r="JW124">
        <f>+'simulations corn farm1'!JW185</f>
        <v>1</v>
      </c>
      <c r="JX124">
        <f>+'simulations corn farm1'!JX185</f>
        <v>1</v>
      </c>
      <c r="JY124">
        <f>+'simulations corn farm1'!JY185</f>
        <v>1</v>
      </c>
      <c r="JZ124">
        <f>+'simulations corn farm1'!JZ185</f>
        <v>1</v>
      </c>
      <c r="KA124">
        <f>+'simulations corn farm1'!KA185</f>
        <v>1</v>
      </c>
      <c r="KB124">
        <f>+'simulations corn farm1'!KB185</f>
        <v>1</v>
      </c>
      <c r="KC124">
        <f>+'simulations corn farm1'!KC185</f>
        <v>1</v>
      </c>
      <c r="KD124">
        <f>+'simulations corn farm1'!KD185</f>
        <v>1</v>
      </c>
      <c r="KE124">
        <f>+'simulations corn farm1'!KE185</f>
        <v>1</v>
      </c>
      <c r="KF124">
        <f>+'simulations corn farm1'!KF185</f>
        <v>1</v>
      </c>
      <c r="KG124">
        <f>+'simulations corn farm1'!KG185</f>
        <v>1</v>
      </c>
      <c r="KH124">
        <f>+'simulations corn farm1'!KH185</f>
        <v>1</v>
      </c>
      <c r="KI124">
        <f>+'simulations corn farm1'!KI185</f>
        <v>1</v>
      </c>
      <c r="KJ124">
        <f>+'simulations corn farm1'!KJ185</f>
        <v>1</v>
      </c>
      <c r="KK124">
        <f>+'simulations corn farm1'!KK185</f>
        <v>1</v>
      </c>
      <c r="KL124">
        <f>+'simulations corn farm1'!KL185</f>
        <v>1</v>
      </c>
      <c r="KM124">
        <f>+'simulations corn farm1'!KM185</f>
        <v>1</v>
      </c>
      <c r="KN124">
        <f>+'simulations corn farm1'!KN185</f>
        <v>1</v>
      </c>
      <c r="KO124">
        <f>+'simulations corn farm1'!KO185</f>
        <v>1</v>
      </c>
      <c r="KP124">
        <f>+'simulations corn farm1'!KP185</f>
        <v>1</v>
      </c>
      <c r="KQ124">
        <f>+'simulations corn farm1'!KQ185</f>
        <v>1</v>
      </c>
      <c r="KR124">
        <f>+'simulations corn farm1'!KR185</f>
        <v>1</v>
      </c>
      <c r="KS124">
        <f>+'simulations corn farm1'!KS185</f>
        <v>1</v>
      </c>
      <c r="KT124">
        <f>+'simulations corn farm1'!KT185</f>
        <v>1</v>
      </c>
      <c r="KU124">
        <f>+'simulations corn farm1'!KU185</f>
        <v>1</v>
      </c>
      <c r="KV124">
        <f>+'simulations corn farm1'!KV185</f>
        <v>1</v>
      </c>
      <c r="KW124">
        <f>+'simulations corn farm1'!KW185</f>
        <v>1</v>
      </c>
      <c r="KX124">
        <f>+'simulations corn farm1'!KX185</f>
        <v>1</v>
      </c>
      <c r="KY124">
        <f>+'simulations corn farm1'!KY185</f>
        <v>1</v>
      </c>
      <c r="KZ124">
        <f>+'simulations corn farm1'!KZ185</f>
        <v>1</v>
      </c>
      <c r="LA124">
        <f>+'simulations corn farm1'!LA185</f>
        <v>1</v>
      </c>
      <c r="LB124">
        <f>+'simulations corn farm1'!LB185</f>
        <v>1</v>
      </c>
      <c r="LC124">
        <f>+'simulations corn farm1'!LC185</f>
        <v>1</v>
      </c>
      <c r="LD124">
        <f>+'simulations corn farm1'!LD185</f>
        <v>1</v>
      </c>
      <c r="LE124">
        <f>+'simulations corn farm1'!LE185</f>
        <v>1</v>
      </c>
      <c r="LF124">
        <f>+'simulations corn farm1'!LF185</f>
        <v>1</v>
      </c>
      <c r="LG124">
        <f>+'simulations corn farm1'!LG185</f>
        <v>1</v>
      </c>
      <c r="LH124">
        <f>+'simulations corn farm1'!LH185</f>
        <v>1</v>
      </c>
      <c r="LI124">
        <f>+'simulations corn farm1'!LI185</f>
        <v>1</v>
      </c>
      <c r="LJ124">
        <f>+'simulations corn farm1'!LJ185</f>
        <v>1</v>
      </c>
      <c r="LK124">
        <f>+'simulations corn farm1'!LK185</f>
        <v>1</v>
      </c>
      <c r="LL124">
        <f>+'simulations corn farm1'!LL185</f>
        <v>1</v>
      </c>
      <c r="LM124">
        <f>+'simulations corn farm1'!LM185</f>
        <v>1</v>
      </c>
      <c r="LN124">
        <f>+'simulations corn farm1'!LN185</f>
        <v>1</v>
      </c>
      <c r="LO124">
        <f>+'simulations corn farm1'!LO185</f>
        <v>1</v>
      </c>
      <c r="LP124">
        <f>+'simulations corn farm1'!LP185</f>
        <v>1</v>
      </c>
      <c r="LQ124">
        <f>+'simulations corn farm1'!LQ185</f>
        <v>1</v>
      </c>
      <c r="LR124">
        <f>+'simulations corn farm1'!LR185</f>
        <v>1</v>
      </c>
      <c r="LS124">
        <f>+'simulations corn farm1'!LS185</f>
        <v>1</v>
      </c>
      <c r="LT124">
        <f>+'simulations corn farm1'!LT185</f>
        <v>1</v>
      </c>
      <c r="LU124">
        <f>+'simulations corn farm1'!LU185</f>
        <v>1</v>
      </c>
      <c r="LV124">
        <f>+'simulations corn farm1'!LV185</f>
        <v>1</v>
      </c>
      <c r="LW124">
        <f>+'simulations corn farm1'!LW185</f>
        <v>1</v>
      </c>
      <c r="LX124">
        <f>+'simulations corn farm1'!LX185</f>
        <v>1</v>
      </c>
      <c r="LY124">
        <f>+'simulations corn farm1'!LY185</f>
        <v>1</v>
      </c>
      <c r="LZ124">
        <f>+'simulations corn farm1'!LZ185</f>
        <v>1</v>
      </c>
      <c r="MA124">
        <f>+'simulations corn farm1'!MA185</f>
        <v>1</v>
      </c>
      <c r="MB124">
        <f>+'simulations corn farm1'!MB185</f>
        <v>1</v>
      </c>
      <c r="MC124">
        <f>+'simulations corn farm1'!MC185</f>
        <v>1</v>
      </c>
      <c r="MD124">
        <f>+'simulations corn farm1'!MD185</f>
        <v>1</v>
      </c>
      <c r="ME124">
        <f>+'simulations corn farm1'!ME185</f>
        <v>1</v>
      </c>
      <c r="MF124">
        <f>+'simulations corn farm1'!MF185</f>
        <v>1</v>
      </c>
      <c r="MG124">
        <f>+'simulations corn farm1'!MG185</f>
        <v>1</v>
      </c>
      <c r="MH124">
        <f>+'simulations corn farm1'!MH185</f>
        <v>1</v>
      </c>
      <c r="MI124">
        <f>+'simulations corn farm1'!MI185</f>
        <v>1</v>
      </c>
      <c r="MJ124">
        <f>+'simulations corn farm1'!MJ185</f>
        <v>1</v>
      </c>
      <c r="MK124">
        <f>+'simulations corn farm1'!MK185</f>
        <v>1</v>
      </c>
      <c r="ML124">
        <f>+'simulations corn farm1'!ML185</f>
        <v>1</v>
      </c>
      <c r="MM124">
        <f>+'simulations corn farm1'!MM185</f>
        <v>1</v>
      </c>
      <c r="MN124">
        <f>+'simulations corn farm1'!MN185</f>
        <v>1</v>
      </c>
      <c r="MO124">
        <f>+'simulations corn farm1'!MO185</f>
        <v>1</v>
      </c>
      <c r="MP124">
        <f>+'simulations corn farm1'!MP185</f>
        <v>1</v>
      </c>
      <c r="MQ124">
        <f>+'simulations corn farm1'!MQ185</f>
        <v>1</v>
      </c>
      <c r="MR124">
        <f>+'simulations corn farm1'!MR185</f>
        <v>1</v>
      </c>
      <c r="MS124">
        <f>+'simulations corn farm1'!MS185</f>
        <v>1</v>
      </c>
      <c r="MT124">
        <f>+'simulations corn farm1'!MT185</f>
        <v>1</v>
      </c>
      <c r="MU124">
        <f>+'simulations corn farm1'!MU185</f>
        <v>1</v>
      </c>
      <c r="MV124">
        <f>+'simulations corn farm1'!MV185</f>
        <v>1</v>
      </c>
      <c r="MW124">
        <f>+'simulations corn farm1'!MW185</f>
        <v>1</v>
      </c>
      <c r="MX124">
        <f>+'simulations corn farm1'!MX185</f>
        <v>1</v>
      </c>
      <c r="MY124">
        <f>+'simulations corn farm1'!MY185</f>
        <v>1</v>
      </c>
      <c r="MZ124">
        <f>+'simulations corn farm1'!MZ185</f>
        <v>1</v>
      </c>
      <c r="NA124">
        <f>+'simulations corn farm1'!NA185</f>
        <v>1</v>
      </c>
      <c r="NB124">
        <f>+'simulations corn farm1'!NB185</f>
        <v>1</v>
      </c>
      <c r="NC124">
        <f>+'simulations corn farm1'!NC185</f>
        <v>1</v>
      </c>
      <c r="ND124">
        <f>+'simulations corn farm1'!ND185</f>
        <v>1</v>
      </c>
      <c r="NE124">
        <f>+'simulations corn farm1'!NE185</f>
        <v>1</v>
      </c>
      <c r="NF124">
        <f>+'simulations corn farm1'!NF185</f>
        <v>1</v>
      </c>
      <c r="NG124">
        <f>+'simulations corn farm1'!NG185</f>
        <v>1</v>
      </c>
      <c r="NH124">
        <f>+'simulations corn farm1'!NH185</f>
        <v>1</v>
      </c>
      <c r="NI124">
        <f>+'simulations corn farm1'!NI185</f>
        <v>1</v>
      </c>
      <c r="NJ124">
        <f>+'simulations corn farm1'!NJ185</f>
        <v>1</v>
      </c>
      <c r="NK124">
        <f>+'simulations corn farm1'!NK185</f>
        <v>1</v>
      </c>
      <c r="NL124">
        <f>+'simulations corn farm1'!NL185</f>
        <v>1</v>
      </c>
      <c r="NM124">
        <f>+'simulations corn farm1'!NM185</f>
        <v>1</v>
      </c>
      <c r="NN124">
        <f>+'simulations corn farm1'!NN185</f>
        <v>1</v>
      </c>
      <c r="NO124">
        <f>+'simulations corn farm1'!NO185</f>
        <v>1</v>
      </c>
      <c r="NP124">
        <f>+'simulations corn farm1'!NP185</f>
        <v>1</v>
      </c>
      <c r="NQ124">
        <f>+'simulations corn farm1'!NQ185</f>
        <v>1</v>
      </c>
      <c r="NR124">
        <f>+'simulations corn farm1'!NR185</f>
        <v>1</v>
      </c>
      <c r="NS124">
        <f>+'simulations corn farm1'!NS185</f>
        <v>1</v>
      </c>
      <c r="NT124">
        <f>+'simulations corn farm1'!NT185</f>
        <v>1</v>
      </c>
      <c r="NU124">
        <f>+'simulations corn farm1'!NU185</f>
        <v>1</v>
      </c>
      <c r="NV124">
        <f>+'simulations corn farm1'!NV185</f>
        <v>1</v>
      </c>
      <c r="NW124">
        <f>+'simulations corn farm1'!NW185</f>
        <v>1</v>
      </c>
      <c r="NX124">
        <f>+'simulations corn farm1'!NX185</f>
        <v>1</v>
      </c>
      <c r="NY124">
        <f>+'simulations corn farm1'!NY185</f>
        <v>1</v>
      </c>
      <c r="NZ124">
        <f>+'simulations corn farm1'!NZ185</f>
        <v>1</v>
      </c>
      <c r="OA124">
        <f>+'simulations corn farm1'!OA185</f>
        <v>1</v>
      </c>
      <c r="OB124">
        <f>+'simulations corn farm1'!OB185</f>
        <v>1</v>
      </c>
      <c r="OC124">
        <f>+'simulations corn farm1'!OC185</f>
        <v>1</v>
      </c>
      <c r="OD124">
        <f>+'simulations corn farm1'!OD185</f>
        <v>1</v>
      </c>
      <c r="OE124">
        <f>+'simulations corn farm1'!OE185</f>
        <v>1</v>
      </c>
      <c r="OF124">
        <f>+'simulations corn farm1'!OF185</f>
        <v>1</v>
      </c>
      <c r="OG124">
        <f>+'simulations corn farm1'!OG185</f>
        <v>1</v>
      </c>
      <c r="OH124">
        <f>+'simulations corn farm1'!OH185</f>
        <v>1</v>
      </c>
      <c r="OI124">
        <f>+'simulations corn farm1'!OI185</f>
        <v>1</v>
      </c>
      <c r="OJ124">
        <f>+'simulations corn farm1'!OJ185</f>
        <v>1</v>
      </c>
      <c r="OK124">
        <f>+'simulations corn farm1'!OK185</f>
        <v>1</v>
      </c>
      <c r="OL124">
        <f>+'simulations corn farm1'!OL185</f>
        <v>1</v>
      </c>
      <c r="OM124">
        <f>+'simulations corn farm1'!OM185</f>
        <v>1</v>
      </c>
      <c r="ON124">
        <f>+'simulations corn farm1'!ON185</f>
        <v>1</v>
      </c>
      <c r="OO124">
        <f>+'simulations corn farm1'!OO185</f>
        <v>1</v>
      </c>
      <c r="OP124">
        <f>+'simulations corn farm1'!OP185</f>
        <v>1</v>
      </c>
      <c r="OQ124">
        <f>+'simulations corn farm1'!OQ185</f>
        <v>1</v>
      </c>
      <c r="OR124">
        <f>+'simulations corn farm1'!OR185</f>
        <v>1</v>
      </c>
      <c r="OS124">
        <f>+'simulations corn farm1'!OS185</f>
        <v>1</v>
      </c>
      <c r="OT124">
        <f>+'simulations corn farm1'!OT185</f>
        <v>1</v>
      </c>
      <c r="OU124">
        <f>+'simulations corn farm1'!OU185</f>
        <v>1</v>
      </c>
      <c r="OV124">
        <f>+'simulations corn farm1'!OV185</f>
        <v>1</v>
      </c>
      <c r="OW124">
        <f>+'simulations corn farm1'!OW185</f>
        <v>1</v>
      </c>
      <c r="OX124">
        <f>+'simulations corn farm1'!OX185</f>
        <v>1</v>
      </c>
      <c r="OY124">
        <f>+'simulations corn farm1'!OY185</f>
        <v>1</v>
      </c>
      <c r="OZ124">
        <f>+'simulations corn farm1'!OZ185</f>
        <v>1</v>
      </c>
      <c r="PA124">
        <f>+'simulations corn farm1'!PA185</f>
        <v>1</v>
      </c>
      <c r="PB124">
        <f>+'simulations corn farm1'!PB185</f>
        <v>1</v>
      </c>
      <c r="PC124">
        <f>+'simulations corn farm1'!PC185</f>
        <v>1</v>
      </c>
      <c r="PD124">
        <f>+'simulations corn farm1'!PD185</f>
        <v>1</v>
      </c>
      <c r="PE124">
        <f>+'simulations corn farm1'!PE185</f>
        <v>1</v>
      </c>
      <c r="PF124">
        <f>+'simulations corn farm1'!PF185</f>
        <v>1</v>
      </c>
      <c r="PG124">
        <f>+'simulations corn farm1'!PG185</f>
        <v>1</v>
      </c>
      <c r="PH124">
        <f>+'simulations corn farm1'!PH185</f>
        <v>1</v>
      </c>
      <c r="PI124">
        <f>+'simulations corn farm1'!PI185</f>
        <v>1</v>
      </c>
      <c r="PJ124">
        <f>+'simulations corn farm1'!PJ185</f>
        <v>1</v>
      </c>
      <c r="PK124">
        <f>+'simulations corn farm1'!PK185</f>
        <v>1</v>
      </c>
      <c r="PL124">
        <f>+'simulations corn farm1'!PL185</f>
        <v>1</v>
      </c>
      <c r="PM124">
        <f>+'simulations corn farm1'!PM185</f>
        <v>1</v>
      </c>
      <c r="PN124">
        <f>+'simulations corn farm1'!PN185</f>
        <v>1</v>
      </c>
      <c r="PO124">
        <f>+'simulations corn farm1'!PO185</f>
        <v>1</v>
      </c>
      <c r="PP124">
        <f>+'simulations corn farm1'!PP185</f>
        <v>1</v>
      </c>
      <c r="PQ124">
        <f>+'simulations corn farm1'!PQ185</f>
        <v>1</v>
      </c>
      <c r="PR124">
        <f>+'simulations corn farm1'!PR185</f>
        <v>1</v>
      </c>
      <c r="PS124">
        <f>+'simulations corn farm1'!PS185</f>
        <v>1</v>
      </c>
      <c r="PT124">
        <f>+'simulations corn farm1'!PT185</f>
        <v>1</v>
      </c>
      <c r="PU124">
        <f>+'simulations corn farm1'!PU185</f>
        <v>1</v>
      </c>
      <c r="PV124">
        <f>+'simulations corn farm1'!PV185</f>
        <v>1</v>
      </c>
      <c r="PW124">
        <f>+'simulations corn farm1'!PW185</f>
        <v>1</v>
      </c>
      <c r="PX124">
        <f>+'simulations corn farm1'!PX185</f>
        <v>1</v>
      </c>
      <c r="PY124">
        <f>+'simulations corn farm1'!PY185</f>
        <v>1</v>
      </c>
      <c r="PZ124">
        <f>+'simulations corn farm1'!PZ185</f>
        <v>1</v>
      </c>
      <c r="QA124">
        <f>+'simulations corn farm1'!QA185</f>
        <v>1</v>
      </c>
      <c r="QB124">
        <f>+'simulations corn farm1'!QB185</f>
        <v>1</v>
      </c>
      <c r="QC124">
        <f>+'simulations corn farm1'!QC185</f>
        <v>1</v>
      </c>
      <c r="QD124">
        <f>+'simulations corn farm1'!QD185</f>
        <v>1</v>
      </c>
      <c r="QE124">
        <f>+'simulations corn farm1'!QE185</f>
        <v>1</v>
      </c>
      <c r="QF124">
        <f>+'simulations corn farm1'!QF185</f>
        <v>1</v>
      </c>
      <c r="QG124">
        <f>+'simulations corn farm1'!QG185</f>
        <v>1</v>
      </c>
      <c r="QH124">
        <f>+'simulations corn farm1'!QH185</f>
        <v>1</v>
      </c>
      <c r="QI124">
        <f>+'simulations corn farm1'!QI185</f>
        <v>1</v>
      </c>
      <c r="QJ124">
        <f>+'simulations corn farm1'!QJ185</f>
        <v>1</v>
      </c>
      <c r="QK124">
        <f>+'simulations corn farm1'!QK185</f>
        <v>1</v>
      </c>
      <c r="QL124">
        <f>+'simulations corn farm1'!QL185</f>
        <v>1</v>
      </c>
      <c r="QM124">
        <f>+'simulations corn farm1'!QM185</f>
        <v>1</v>
      </c>
      <c r="QN124">
        <f>+'simulations corn farm1'!QN185</f>
        <v>1</v>
      </c>
      <c r="QO124">
        <f>+'simulations corn farm1'!QO185</f>
        <v>1</v>
      </c>
      <c r="QP124">
        <f>+'simulations corn farm1'!QP185</f>
        <v>1</v>
      </c>
      <c r="QQ124">
        <f>+'simulations corn farm1'!QQ185</f>
        <v>1</v>
      </c>
      <c r="QR124">
        <f>+'simulations corn farm1'!QR185</f>
        <v>1</v>
      </c>
      <c r="QS124">
        <f>+'simulations corn farm1'!QS185</f>
        <v>1</v>
      </c>
      <c r="QT124">
        <f>+'simulations corn farm1'!QT185</f>
        <v>1</v>
      </c>
      <c r="QU124">
        <f>+'simulations corn farm1'!QU185</f>
        <v>1</v>
      </c>
      <c r="QV124">
        <f>+'simulations corn farm1'!QV185</f>
        <v>1</v>
      </c>
      <c r="QW124">
        <f>+'simulations corn farm1'!QW185</f>
        <v>1</v>
      </c>
      <c r="QX124">
        <f>+'simulations corn farm1'!QX185</f>
        <v>1</v>
      </c>
      <c r="QY124">
        <f>+'simulations corn farm1'!QY185</f>
        <v>1</v>
      </c>
      <c r="QZ124">
        <f>+'simulations corn farm1'!QZ185</f>
        <v>1</v>
      </c>
      <c r="RA124">
        <f>+'simulations corn farm1'!RA185</f>
        <v>1</v>
      </c>
      <c r="RB124">
        <f>+'simulations corn farm1'!RB185</f>
        <v>1</v>
      </c>
      <c r="RC124">
        <f>+'simulations corn farm1'!RC185</f>
        <v>1</v>
      </c>
      <c r="RD124">
        <f>+'simulations corn farm1'!RD185</f>
        <v>1</v>
      </c>
      <c r="RE124">
        <f>+'simulations corn farm1'!RE185</f>
        <v>1</v>
      </c>
      <c r="RF124">
        <f>+'simulations corn farm1'!RF185</f>
        <v>1</v>
      </c>
      <c r="RG124">
        <f>+'simulations corn farm1'!RG185</f>
        <v>1</v>
      </c>
      <c r="RH124">
        <f>+'simulations corn farm1'!RH185</f>
        <v>1</v>
      </c>
      <c r="RI124">
        <f>+'simulations corn farm1'!RI185</f>
        <v>1</v>
      </c>
      <c r="RJ124">
        <f>+'simulations corn farm1'!RJ185</f>
        <v>1</v>
      </c>
      <c r="RK124">
        <f>+'simulations corn farm1'!RK185</f>
        <v>1</v>
      </c>
      <c r="RL124">
        <f>+'simulations corn farm1'!RL185</f>
        <v>1</v>
      </c>
      <c r="RM124">
        <f>+'simulations corn farm1'!RM185</f>
        <v>1</v>
      </c>
      <c r="RN124">
        <f>+'simulations corn farm1'!RN185</f>
        <v>1</v>
      </c>
      <c r="RO124">
        <f>+'simulations corn farm1'!RO185</f>
        <v>1</v>
      </c>
      <c r="RP124">
        <f>+'simulations corn farm1'!RP185</f>
        <v>1</v>
      </c>
      <c r="RQ124">
        <f>+'simulations corn farm1'!RQ185</f>
        <v>1</v>
      </c>
      <c r="RR124">
        <f>+'simulations corn farm1'!RR185</f>
        <v>1</v>
      </c>
      <c r="RS124">
        <f>+'simulations corn farm1'!RS185</f>
        <v>1</v>
      </c>
      <c r="RT124">
        <f>+'simulations corn farm1'!RT185</f>
        <v>1</v>
      </c>
      <c r="RU124">
        <f>+'simulations corn farm1'!RU185</f>
        <v>1</v>
      </c>
      <c r="RV124">
        <f>+'simulations corn farm1'!RV185</f>
        <v>1</v>
      </c>
      <c r="RW124">
        <f>+'simulations corn farm1'!RW185</f>
        <v>1</v>
      </c>
      <c r="RX124">
        <f>+'simulations corn farm1'!RX185</f>
        <v>1</v>
      </c>
      <c r="RY124">
        <f>+'simulations corn farm1'!RY185</f>
        <v>1</v>
      </c>
      <c r="RZ124">
        <f>+'simulations corn farm1'!RZ185</f>
        <v>1</v>
      </c>
      <c r="SA124">
        <f>+'simulations corn farm1'!SA185</f>
        <v>1</v>
      </c>
      <c r="SB124">
        <f>+'simulations corn farm1'!SB185</f>
        <v>1</v>
      </c>
      <c r="SC124">
        <f>+'simulations corn farm1'!SC185</f>
        <v>1</v>
      </c>
      <c r="SD124">
        <f>+'simulations corn farm1'!SD185</f>
        <v>1</v>
      </c>
      <c r="SE124">
        <f>+'simulations corn farm1'!SE185</f>
        <v>1</v>
      </c>
      <c r="SF124">
        <f>+'simulations corn farm1'!SF185</f>
        <v>1</v>
      </c>
      <c r="SG124">
        <f>+'simulations corn farm1'!SG185</f>
        <v>1</v>
      </c>
    </row>
    <row r="125" spans="1:501" ht="13.5" customHeight="1">
      <c r="A125">
        <v>2017</v>
      </c>
      <c r="B125">
        <f>+'simulations corn farm1'!B228</f>
        <v>1</v>
      </c>
      <c r="C125">
        <f>+'simulations corn farm1'!C228</f>
        <v>1</v>
      </c>
      <c r="D125">
        <f>+'simulations corn farm1'!D228</f>
        <v>1</v>
      </c>
      <c r="E125">
        <f>+'simulations corn farm1'!E228</f>
        <v>1</v>
      </c>
      <c r="F125">
        <f>+'simulations corn farm1'!F228</f>
        <v>1</v>
      </c>
      <c r="G125">
        <f>+'simulations corn farm1'!G228</f>
        <v>1</v>
      </c>
      <c r="H125">
        <f>+'simulations corn farm1'!H228</f>
        <v>1</v>
      </c>
      <c r="I125">
        <f>+'simulations corn farm1'!I228</f>
        <v>1</v>
      </c>
      <c r="J125">
        <f>+'simulations corn farm1'!J228</f>
        <v>1</v>
      </c>
      <c r="K125">
        <f>+'simulations corn farm1'!K228</f>
        <v>1</v>
      </c>
      <c r="L125">
        <f>+'simulations corn farm1'!L228</f>
        <v>1</v>
      </c>
      <c r="M125">
        <f>+'simulations corn farm1'!M228</f>
        <v>1</v>
      </c>
      <c r="N125">
        <f>+'simulations corn farm1'!N228</f>
        <v>1</v>
      </c>
      <c r="O125">
        <f>+'simulations corn farm1'!O228</f>
        <v>1</v>
      </c>
      <c r="P125">
        <f>+'simulations corn farm1'!P228</f>
        <v>1</v>
      </c>
      <c r="Q125">
        <f>+'simulations corn farm1'!Q228</f>
        <v>1</v>
      </c>
      <c r="R125">
        <f>+'simulations corn farm1'!R228</f>
        <v>1</v>
      </c>
      <c r="S125">
        <f>+'simulations corn farm1'!S228</f>
        <v>1</v>
      </c>
      <c r="T125">
        <f>+'simulations corn farm1'!T228</f>
        <v>1</v>
      </c>
      <c r="U125">
        <f>+'simulations corn farm1'!U228</f>
        <v>1</v>
      </c>
      <c r="V125">
        <f>+'simulations corn farm1'!V228</f>
        <v>1</v>
      </c>
      <c r="W125">
        <f>+'simulations corn farm1'!W228</f>
        <v>1</v>
      </c>
      <c r="X125">
        <f>+'simulations corn farm1'!X228</f>
        <v>1</v>
      </c>
      <c r="Y125">
        <f>+'simulations corn farm1'!Y228</f>
        <v>1</v>
      </c>
      <c r="Z125">
        <f>+'simulations corn farm1'!Z228</f>
        <v>1</v>
      </c>
      <c r="AA125">
        <f>+'simulations corn farm1'!AA228</f>
        <v>1</v>
      </c>
      <c r="AB125">
        <f>+'simulations corn farm1'!AB228</f>
        <v>1</v>
      </c>
      <c r="AC125">
        <f>+'simulations corn farm1'!AC228</f>
        <v>1</v>
      </c>
      <c r="AD125">
        <f>+'simulations corn farm1'!AD228</f>
        <v>1</v>
      </c>
      <c r="AE125">
        <f>+'simulations corn farm1'!AE228</f>
        <v>1</v>
      </c>
      <c r="AF125">
        <f>+'simulations corn farm1'!AF228</f>
        <v>1</v>
      </c>
      <c r="AG125">
        <f>+'simulations corn farm1'!AG228</f>
        <v>1</v>
      </c>
      <c r="AH125">
        <f>+'simulations corn farm1'!AH228</f>
        <v>1</v>
      </c>
      <c r="AI125">
        <f>+'simulations corn farm1'!AI228</f>
        <v>1</v>
      </c>
      <c r="AJ125">
        <f>+'simulations corn farm1'!AJ228</f>
        <v>1</v>
      </c>
      <c r="AK125">
        <f>+'simulations corn farm1'!AK228</f>
        <v>1</v>
      </c>
      <c r="AL125">
        <f>+'simulations corn farm1'!AL228</f>
        <v>1</v>
      </c>
      <c r="AM125">
        <f>+'simulations corn farm1'!AM228</f>
        <v>1</v>
      </c>
      <c r="AN125">
        <f>+'simulations corn farm1'!AN228</f>
        <v>1</v>
      </c>
      <c r="AO125">
        <f>+'simulations corn farm1'!AO228</f>
        <v>1</v>
      </c>
      <c r="AP125">
        <f>+'simulations corn farm1'!AP228</f>
        <v>1</v>
      </c>
      <c r="AQ125">
        <f>+'simulations corn farm1'!AQ228</f>
        <v>1</v>
      </c>
      <c r="AR125">
        <f>+'simulations corn farm1'!AR228</f>
        <v>1</v>
      </c>
      <c r="AS125">
        <f>+'simulations corn farm1'!AS228</f>
        <v>1</v>
      </c>
      <c r="AT125">
        <f>+'simulations corn farm1'!AT228</f>
        <v>1</v>
      </c>
      <c r="AU125">
        <f>+'simulations corn farm1'!AU228</f>
        <v>1</v>
      </c>
      <c r="AV125">
        <f>+'simulations corn farm1'!AV228</f>
        <v>1</v>
      </c>
      <c r="AW125">
        <f>+'simulations corn farm1'!AW228</f>
        <v>1</v>
      </c>
      <c r="AX125">
        <f>+'simulations corn farm1'!AX228</f>
        <v>1</v>
      </c>
      <c r="AY125">
        <f>+'simulations corn farm1'!AY228</f>
        <v>1</v>
      </c>
      <c r="AZ125">
        <f>+'simulations corn farm1'!AZ228</f>
        <v>1</v>
      </c>
      <c r="BA125">
        <f>+'simulations corn farm1'!BA228</f>
        <v>1</v>
      </c>
      <c r="BB125">
        <f>+'simulations corn farm1'!BB228</f>
        <v>1</v>
      </c>
      <c r="BC125">
        <f>+'simulations corn farm1'!BC228</f>
        <v>1</v>
      </c>
      <c r="BD125">
        <f>+'simulations corn farm1'!BD228</f>
        <v>1</v>
      </c>
      <c r="BE125">
        <f>+'simulations corn farm1'!BE228</f>
        <v>1</v>
      </c>
      <c r="BF125">
        <f>+'simulations corn farm1'!BF228</f>
        <v>1</v>
      </c>
      <c r="BG125">
        <f>+'simulations corn farm1'!BG228</f>
        <v>1</v>
      </c>
      <c r="BH125">
        <f>+'simulations corn farm1'!BH228</f>
        <v>1</v>
      </c>
      <c r="BI125">
        <f>+'simulations corn farm1'!BI228</f>
        <v>1</v>
      </c>
      <c r="BJ125">
        <f>+'simulations corn farm1'!BJ228</f>
        <v>1</v>
      </c>
      <c r="BK125">
        <f>+'simulations corn farm1'!BK228</f>
        <v>1</v>
      </c>
      <c r="BL125">
        <f>+'simulations corn farm1'!BL228</f>
        <v>1</v>
      </c>
      <c r="BM125">
        <f>+'simulations corn farm1'!BM228</f>
        <v>1</v>
      </c>
      <c r="BN125">
        <f>+'simulations corn farm1'!BN228</f>
        <v>1</v>
      </c>
      <c r="BO125">
        <f>+'simulations corn farm1'!BO228</f>
        <v>1</v>
      </c>
      <c r="BP125">
        <f>+'simulations corn farm1'!BP228</f>
        <v>1</v>
      </c>
      <c r="BQ125">
        <f>+'simulations corn farm1'!BQ228</f>
        <v>1</v>
      </c>
      <c r="BR125">
        <f>+'simulations corn farm1'!BR228</f>
        <v>1</v>
      </c>
      <c r="BS125">
        <f>+'simulations corn farm1'!BS228</f>
        <v>1</v>
      </c>
      <c r="BT125">
        <f>+'simulations corn farm1'!BT228</f>
        <v>1</v>
      </c>
      <c r="BU125">
        <f>+'simulations corn farm1'!BU228</f>
        <v>1</v>
      </c>
      <c r="BV125">
        <f>+'simulations corn farm1'!BV228</f>
        <v>1</v>
      </c>
      <c r="BW125">
        <f>+'simulations corn farm1'!BW228</f>
        <v>1</v>
      </c>
      <c r="BX125">
        <f>+'simulations corn farm1'!BX228</f>
        <v>1</v>
      </c>
      <c r="BY125">
        <f>+'simulations corn farm1'!BY228</f>
        <v>1</v>
      </c>
      <c r="BZ125">
        <f>+'simulations corn farm1'!BZ228</f>
        <v>1</v>
      </c>
      <c r="CA125">
        <f>+'simulations corn farm1'!CA228</f>
        <v>1</v>
      </c>
      <c r="CB125">
        <f>+'simulations corn farm1'!CB228</f>
        <v>1</v>
      </c>
      <c r="CC125">
        <f>+'simulations corn farm1'!CC228</f>
        <v>1</v>
      </c>
      <c r="CD125">
        <f>+'simulations corn farm1'!CD228</f>
        <v>1</v>
      </c>
      <c r="CE125">
        <f>+'simulations corn farm1'!CE228</f>
        <v>1</v>
      </c>
      <c r="CF125">
        <f>+'simulations corn farm1'!CF228</f>
        <v>1</v>
      </c>
      <c r="CG125">
        <f>+'simulations corn farm1'!CG228</f>
        <v>1</v>
      </c>
      <c r="CH125">
        <f>+'simulations corn farm1'!CH228</f>
        <v>1</v>
      </c>
      <c r="CI125">
        <f>+'simulations corn farm1'!CI228</f>
        <v>1</v>
      </c>
      <c r="CJ125">
        <f>+'simulations corn farm1'!CJ228</f>
        <v>1</v>
      </c>
      <c r="CK125">
        <f>+'simulations corn farm1'!CK228</f>
        <v>1</v>
      </c>
      <c r="CL125">
        <f>+'simulations corn farm1'!CL228</f>
        <v>1</v>
      </c>
      <c r="CM125">
        <f>+'simulations corn farm1'!CM228</f>
        <v>1</v>
      </c>
      <c r="CN125">
        <f>+'simulations corn farm1'!CN228</f>
        <v>1</v>
      </c>
      <c r="CO125">
        <f>+'simulations corn farm1'!CO228</f>
        <v>1</v>
      </c>
      <c r="CP125">
        <f>+'simulations corn farm1'!CP228</f>
        <v>1</v>
      </c>
      <c r="CQ125">
        <f>+'simulations corn farm1'!CQ228</f>
        <v>1</v>
      </c>
      <c r="CR125">
        <f>+'simulations corn farm1'!CR228</f>
        <v>1</v>
      </c>
      <c r="CS125">
        <f>+'simulations corn farm1'!CS228</f>
        <v>1</v>
      </c>
      <c r="CT125">
        <f>+'simulations corn farm1'!CT228</f>
        <v>1</v>
      </c>
      <c r="CU125">
        <f>+'simulations corn farm1'!CU228</f>
        <v>1</v>
      </c>
      <c r="CV125">
        <f>+'simulations corn farm1'!CV228</f>
        <v>1</v>
      </c>
      <c r="CW125">
        <f>+'simulations corn farm1'!CW228</f>
        <v>1</v>
      </c>
      <c r="CX125">
        <f>+'simulations corn farm1'!CX228</f>
        <v>1</v>
      </c>
      <c r="CY125">
        <f>+'simulations corn farm1'!CY228</f>
        <v>1</v>
      </c>
      <c r="CZ125">
        <f>+'simulations corn farm1'!CZ228</f>
        <v>1</v>
      </c>
      <c r="DA125">
        <f>+'simulations corn farm1'!DA228</f>
        <v>1</v>
      </c>
      <c r="DB125">
        <f>+'simulations corn farm1'!DB228</f>
        <v>1</v>
      </c>
      <c r="DC125">
        <f>+'simulations corn farm1'!DC228</f>
        <v>1</v>
      </c>
      <c r="DD125">
        <f>+'simulations corn farm1'!DD228</f>
        <v>1</v>
      </c>
      <c r="DE125">
        <f>+'simulations corn farm1'!DE228</f>
        <v>1</v>
      </c>
      <c r="DF125">
        <f>+'simulations corn farm1'!DF228</f>
        <v>1</v>
      </c>
      <c r="DG125">
        <f>+'simulations corn farm1'!DG228</f>
        <v>1</v>
      </c>
      <c r="DH125">
        <f>+'simulations corn farm1'!DH228</f>
        <v>1</v>
      </c>
      <c r="DI125">
        <f>+'simulations corn farm1'!DI228</f>
        <v>1</v>
      </c>
      <c r="DJ125">
        <f>+'simulations corn farm1'!DJ228</f>
        <v>1</v>
      </c>
      <c r="DK125">
        <f>+'simulations corn farm1'!DK228</f>
        <v>1</v>
      </c>
      <c r="DL125">
        <f>+'simulations corn farm1'!DL228</f>
        <v>1</v>
      </c>
      <c r="DM125">
        <f>+'simulations corn farm1'!DM228</f>
        <v>1</v>
      </c>
      <c r="DN125">
        <f>+'simulations corn farm1'!DN228</f>
        <v>1</v>
      </c>
      <c r="DO125">
        <f>+'simulations corn farm1'!DO228</f>
        <v>1</v>
      </c>
      <c r="DP125">
        <f>+'simulations corn farm1'!DP228</f>
        <v>1</v>
      </c>
      <c r="DQ125">
        <f>+'simulations corn farm1'!DQ228</f>
        <v>1</v>
      </c>
      <c r="DR125">
        <f>+'simulations corn farm1'!DR228</f>
        <v>1</v>
      </c>
      <c r="DS125">
        <f>+'simulations corn farm1'!DS228</f>
        <v>1</v>
      </c>
      <c r="DT125">
        <f>+'simulations corn farm1'!DT228</f>
        <v>1</v>
      </c>
      <c r="DU125">
        <f>+'simulations corn farm1'!DU228</f>
        <v>1</v>
      </c>
      <c r="DV125">
        <f>+'simulations corn farm1'!DV228</f>
        <v>1</v>
      </c>
      <c r="DW125">
        <f>+'simulations corn farm1'!DW228</f>
        <v>1</v>
      </c>
      <c r="DX125">
        <f>+'simulations corn farm1'!DX228</f>
        <v>1</v>
      </c>
      <c r="DY125">
        <f>+'simulations corn farm1'!DY228</f>
        <v>1</v>
      </c>
      <c r="DZ125">
        <f>+'simulations corn farm1'!DZ228</f>
        <v>1</v>
      </c>
      <c r="EA125">
        <f>+'simulations corn farm1'!EA228</f>
        <v>1</v>
      </c>
      <c r="EB125">
        <f>+'simulations corn farm1'!EB228</f>
        <v>1</v>
      </c>
      <c r="EC125">
        <f>+'simulations corn farm1'!EC228</f>
        <v>1</v>
      </c>
      <c r="ED125">
        <f>+'simulations corn farm1'!ED228</f>
        <v>1</v>
      </c>
      <c r="EE125">
        <f>+'simulations corn farm1'!EE228</f>
        <v>1</v>
      </c>
      <c r="EF125">
        <f>+'simulations corn farm1'!EF228</f>
        <v>1</v>
      </c>
      <c r="EG125">
        <f>+'simulations corn farm1'!EG228</f>
        <v>1</v>
      </c>
      <c r="EH125">
        <f>+'simulations corn farm1'!EH228</f>
        <v>1</v>
      </c>
      <c r="EI125">
        <f>+'simulations corn farm1'!EI228</f>
        <v>1</v>
      </c>
      <c r="EJ125">
        <f>+'simulations corn farm1'!EJ228</f>
        <v>1</v>
      </c>
      <c r="EK125">
        <f>+'simulations corn farm1'!EK228</f>
        <v>1</v>
      </c>
      <c r="EL125">
        <f>+'simulations corn farm1'!EL228</f>
        <v>1</v>
      </c>
      <c r="EM125">
        <f>+'simulations corn farm1'!EM228</f>
        <v>1</v>
      </c>
      <c r="EN125">
        <f>+'simulations corn farm1'!EN228</f>
        <v>1</v>
      </c>
      <c r="EO125">
        <f>+'simulations corn farm1'!EO228</f>
        <v>1</v>
      </c>
      <c r="EP125">
        <f>+'simulations corn farm1'!EP228</f>
        <v>1</v>
      </c>
      <c r="EQ125">
        <f>+'simulations corn farm1'!EQ228</f>
        <v>1</v>
      </c>
      <c r="ER125">
        <f>+'simulations corn farm1'!ER228</f>
        <v>1</v>
      </c>
      <c r="ES125">
        <f>+'simulations corn farm1'!ES228</f>
        <v>1</v>
      </c>
      <c r="ET125">
        <f>+'simulations corn farm1'!ET228</f>
        <v>1</v>
      </c>
      <c r="EU125">
        <f>+'simulations corn farm1'!EU228</f>
        <v>1</v>
      </c>
      <c r="EV125">
        <f>+'simulations corn farm1'!EV228</f>
        <v>1</v>
      </c>
      <c r="EW125">
        <f>+'simulations corn farm1'!EW228</f>
        <v>1</v>
      </c>
      <c r="EX125">
        <f>+'simulations corn farm1'!EX228</f>
        <v>1</v>
      </c>
      <c r="EY125">
        <f>+'simulations corn farm1'!EY228</f>
        <v>1</v>
      </c>
      <c r="EZ125">
        <f>+'simulations corn farm1'!EZ228</f>
        <v>1</v>
      </c>
      <c r="FA125">
        <f>+'simulations corn farm1'!FA228</f>
        <v>1</v>
      </c>
      <c r="FB125">
        <f>+'simulations corn farm1'!FB228</f>
        <v>1</v>
      </c>
      <c r="FC125">
        <f>+'simulations corn farm1'!FC228</f>
        <v>1</v>
      </c>
      <c r="FD125">
        <f>+'simulations corn farm1'!FD228</f>
        <v>1</v>
      </c>
      <c r="FE125">
        <f>+'simulations corn farm1'!FE228</f>
        <v>1</v>
      </c>
      <c r="FF125">
        <f>+'simulations corn farm1'!FF228</f>
        <v>1</v>
      </c>
      <c r="FG125">
        <f>+'simulations corn farm1'!FG228</f>
        <v>1</v>
      </c>
      <c r="FH125">
        <f>+'simulations corn farm1'!FH228</f>
        <v>1</v>
      </c>
      <c r="FI125">
        <f>+'simulations corn farm1'!FI228</f>
        <v>1</v>
      </c>
      <c r="FJ125">
        <f>+'simulations corn farm1'!FJ228</f>
        <v>1</v>
      </c>
      <c r="FK125">
        <f>+'simulations corn farm1'!FK228</f>
        <v>1</v>
      </c>
      <c r="FL125">
        <f>+'simulations corn farm1'!FL228</f>
        <v>1</v>
      </c>
      <c r="FM125">
        <f>+'simulations corn farm1'!FM228</f>
        <v>1</v>
      </c>
      <c r="FN125">
        <f>+'simulations corn farm1'!FN228</f>
        <v>1</v>
      </c>
      <c r="FO125">
        <f>+'simulations corn farm1'!FO228</f>
        <v>1</v>
      </c>
      <c r="FP125">
        <f>+'simulations corn farm1'!FP228</f>
        <v>1</v>
      </c>
      <c r="FQ125">
        <f>+'simulations corn farm1'!FQ228</f>
        <v>1</v>
      </c>
      <c r="FR125">
        <f>+'simulations corn farm1'!FR228</f>
        <v>1</v>
      </c>
      <c r="FS125">
        <f>+'simulations corn farm1'!FS228</f>
        <v>1</v>
      </c>
      <c r="FT125">
        <f>+'simulations corn farm1'!FT228</f>
        <v>1</v>
      </c>
      <c r="FU125">
        <f>+'simulations corn farm1'!FU228</f>
        <v>1</v>
      </c>
      <c r="FV125">
        <f>+'simulations corn farm1'!FV228</f>
        <v>1</v>
      </c>
      <c r="FW125">
        <f>+'simulations corn farm1'!FW228</f>
        <v>1</v>
      </c>
      <c r="FX125">
        <f>+'simulations corn farm1'!FX228</f>
        <v>1</v>
      </c>
      <c r="FY125">
        <f>+'simulations corn farm1'!FY228</f>
        <v>1</v>
      </c>
      <c r="FZ125">
        <f>+'simulations corn farm1'!FZ228</f>
        <v>1</v>
      </c>
      <c r="GA125">
        <f>+'simulations corn farm1'!GA228</f>
        <v>1</v>
      </c>
      <c r="GB125">
        <f>+'simulations corn farm1'!GB228</f>
        <v>1</v>
      </c>
      <c r="GC125">
        <f>+'simulations corn farm1'!GC228</f>
        <v>1</v>
      </c>
      <c r="GD125">
        <f>+'simulations corn farm1'!GD228</f>
        <v>1</v>
      </c>
      <c r="GE125">
        <f>+'simulations corn farm1'!GE228</f>
        <v>1</v>
      </c>
      <c r="GF125">
        <f>+'simulations corn farm1'!GF228</f>
        <v>1</v>
      </c>
      <c r="GG125">
        <f>+'simulations corn farm1'!GG228</f>
        <v>1</v>
      </c>
      <c r="GH125">
        <f>+'simulations corn farm1'!GH228</f>
        <v>1</v>
      </c>
      <c r="GI125">
        <f>+'simulations corn farm1'!GI228</f>
        <v>1</v>
      </c>
      <c r="GJ125">
        <f>+'simulations corn farm1'!GJ228</f>
        <v>1</v>
      </c>
      <c r="GK125">
        <f>+'simulations corn farm1'!GK228</f>
        <v>1</v>
      </c>
      <c r="GL125">
        <f>+'simulations corn farm1'!GL228</f>
        <v>1</v>
      </c>
      <c r="GM125">
        <f>+'simulations corn farm1'!GM228</f>
        <v>1</v>
      </c>
      <c r="GN125">
        <f>+'simulations corn farm1'!GN228</f>
        <v>1</v>
      </c>
      <c r="GO125">
        <f>+'simulations corn farm1'!GO228</f>
        <v>1</v>
      </c>
      <c r="GP125">
        <f>+'simulations corn farm1'!GP228</f>
        <v>1</v>
      </c>
      <c r="GQ125">
        <f>+'simulations corn farm1'!GQ228</f>
        <v>1</v>
      </c>
      <c r="GR125">
        <f>+'simulations corn farm1'!GR228</f>
        <v>1</v>
      </c>
      <c r="GS125">
        <f>+'simulations corn farm1'!GS228</f>
        <v>1</v>
      </c>
      <c r="GT125">
        <f>+'simulations corn farm1'!GT228</f>
        <v>1</v>
      </c>
      <c r="GU125">
        <f>+'simulations corn farm1'!GU228</f>
        <v>1</v>
      </c>
      <c r="GV125">
        <f>+'simulations corn farm1'!GV228</f>
        <v>1</v>
      </c>
      <c r="GW125">
        <f>+'simulations corn farm1'!GW228</f>
        <v>1</v>
      </c>
      <c r="GX125">
        <f>+'simulations corn farm1'!GX228</f>
        <v>1</v>
      </c>
      <c r="GY125">
        <f>+'simulations corn farm1'!GY228</f>
        <v>1</v>
      </c>
      <c r="GZ125">
        <f>+'simulations corn farm1'!GZ228</f>
        <v>1</v>
      </c>
      <c r="HA125">
        <f>+'simulations corn farm1'!HA228</f>
        <v>1</v>
      </c>
      <c r="HB125">
        <f>+'simulations corn farm1'!HB228</f>
        <v>1</v>
      </c>
      <c r="HC125">
        <f>+'simulations corn farm1'!HC228</f>
        <v>1</v>
      </c>
      <c r="HD125">
        <f>+'simulations corn farm1'!HD228</f>
        <v>1</v>
      </c>
      <c r="HE125">
        <f>+'simulations corn farm1'!HE228</f>
        <v>1</v>
      </c>
      <c r="HF125">
        <f>+'simulations corn farm1'!HF228</f>
        <v>1</v>
      </c>
      <c r="HG125">
        <f>+'simulations corn farm1'!HG228</f>
        <v>1</v>
      </c>
      <c r="HH125">
        <f>+'simulations corn farm1'!HH228</f>
        <v>1</v>
      </c>
      <c r="HI125">
        <f>+'simulations corn farm1'!HI228</f>
        <v>1</v>
      </c>
      <c r="HJ125">
        <f>+'simulations corn farm1'!HJ228</f>
        <v>1</v>
      </c>
      <c r="HK125">
        <f>+'simulations corn farm1'!HK228</f>
        <v>1</v>
      </c>
      <c r="HL125">
        <f>+'simulations corn farm1'!HL228</f>
        <v>1</v>
      </c>
      <c r="HM125">
        <f>+'simulations corn farm1'!HM228</f>
        <v>1</v>
      </c>
      <c r="HN125">
        <f>+'simulations corn farm1'!HN228</f>
        <v>1</v>
      </c>
      <c r="HO125">
        <f>+'simulations corn farm1'!HO228</f>
        <v>1</v>
      </c>
      <c r="HP125">
        <f>+'simulations corn farm1'!HP228</f>
        <v>1</v>
      </c>
      <c r="HQ125">
        <f>+'simulations corn farm1'!HQ228</f>
        <v>1</v>
      </c>
      <c r="HR125">
        <f>+'simulations corn farm1'!HR228</f>
        <v>1</v>
      </c>
      <c r="HS125">
        <f>+'simulations corn farm1'!HS228</f>
        <v>1</v>
      </c>
      <c r="HT125">
        <f>+'simulations corn farm1'!HT228</f>
        <v>1</v>
      </c>
      <c r="HU125">
        <f>+'simulations corn farm1'!HU228</f>
        <v>1</v>
      </c>
      <c r="HV125">
        <f>+'simulations corn farm1'!HV228</f>
        <v>1</v>
      </c>
      <c r="HW125">
        <f>+'simulations corn farm1'!HW228</f>
        <v>1</v>
      </c>
      <c r="HX125">
        <f>+'simulations corn farm1'!HX228</f>
        <v>1</v>
      </c>
      <c r="HY125">
        <f>+'simulations corn farm1'!HY228</f>
        <v>1</v>
      </c>
      <c r="HZ125">
        <f>+'simulations corn farm1'!HZ228</f>
        <v>1</v>
      </c>
      <c r="IA125">
        <f>+'simulations corn farm1'!IA228</f>
        <v>1</v>
      </c>
      <c r="IB125">
        <f>+'simulations corn farm1'!IB228</f>
        <v>1</v>
      </c>
      <c r="IC125">
        <f>+'simulations corn farm1'!IC228</f>
        <v>1</v>
      </c>
      <c r="ID125">
        <f>+'simulations corn farm1'!ID228</f>
        <v>1</v>
      </c>
      <c r="IE125">
        <f>+'simulations corn farm1'!IE228</f>
        <v>1</v>
      </c>
      <c r="IF125">
        <f>+'simulations corn farm1'!IF228</f>
        <v>1</v>
      </c>
      <c r="IG125">
        <f>+'simulations corn farm1'!IG228</f>
        <v>1</v>
      </c>
      <c r="IH125">
        <f>+'simulations corn farm1'!IH228</f>
        <v>1</v>
      </c>
      <c r="II125">
        <f>+'simulations corn farm1'!II228</f>
        <v>1</v>
      </c>
      <c r="IJ125">
        <f>+'simulations corn farm1'!IJ228</f>
        <v>1</v>
      </c>
      <c r="IK125">
        <f>+'simulations corn farm1'!IK228</f>
        <v>1</v>
      </c>
      <c r="IL125">
        <f>+'simulations corn farm1'!IL228</f>
        <v>1</v>
      </c>
      <c r="IM125">
        <f>+'simulations corn farm1'!IM228</f>
        <v>1</v>
      </c>
      <c r="IN125">
        <f>+'simulations corn farm1'!IN228</f>
        <v>1</v>
      </c>
      <c r="IO125">
        <f>+'simulations corn farm1'!IO228</f>
        <v>1</v>
      </c>
      <c r="IP125">
        <f>+'simulations corn farm1'!IP228</f>
        <v>1</v>
      </c>
      <c r="IQ125">
        <f>+'simulations corn farm1'!IQ228</f>
        <v>1</v>
      </c>
      <c r="IR125">
        <f>+'simulations corn farm1'!IR228</f>
        <v>1</v>
      </c>
      <c r="IS125">
        <f>+'simulations corn farm1'!IS228</f>
        <v>1</v>
      </c>
      <c r="IT125">
        <f>+'simulations corn farm1'!IT228</f>
        <v>1</v>
      </c>
      <c r="IU125">
        <f>+'simulations corn farm1'!IU228</f>
        <v>1</v>
      </c>
      <c r="IV125">
        <f>+'simulations corn farm1'!IV228</f>
        <v>1</v>
      </c>
      <c r="IW125">
        <f>+'simulations corn farm1'!IW228</f>
        <v>1</v>
      </c>
      <c r="IX125">
        <f>+'simulations corn farm1'!IX228</f>
        <v>1</v>
      </c>
      <c r="IY125">
        <f>+'simulations corn farm1'!IY228</f>
        <v>1</v>
      </c>
      <c r="IZ125">
        <f>+'simulations corn farm1'!IZ228</f>
        <v>1</v>
      </c>
      <c r="JA125">
        <f>+'simulations corn farm1'!JA228</f>
        <v>1</v>
      </c>
      <c r="JB125">
        <f>+'simulations corn farm1'!JB228</f>
        <v>1</v>
      </c>
      <c r="JC125">
        <f>+'simulations corn farm1'!JC228</f>
        <v>1</v>
      </c>
      <c r="JD125">
        <f>+'simulations corn farm1'!JD228</f>
        <v>1</v>
      </c>
      <c r="JE125">
        <f>+'simulations corn farm1'!JE228</f>
        <v>1</v>
      </c>
      <c r="JF125">
        <f>+'simulations corn farm1'!JF228</f>
        <v>1</v>
      </c>
      <c r="JG125">
        <f>+'simulations corn farm1'!JG228</f>
        <v>1</v>
      </c>
      <c r="JH125">
        <f>+'simulations corn farm1'!JH228</f>
        <v>1</v>
      </c>
      <c r="JI125">
        <f>+'simulations corn farm1'!JI228</f>
        <v>1</v>
      </c>
      <c r="JJ125">
        <f>+'simulations corn farm1'!JJ228</f>
        <v>1</v>
      </c>
      <c r="JK125">
        <f>+'simulations corn farm1'!JK228</f>
        <v>1</v>
      </c>
      <c r="JL125">
        <f>+'simulations corn farm1'!JL228</f>
        <v>1</v>
      </c>
      <c r="JM125">
        <f>+'simulations corn farm1'!JM228</f>
        <v>1</v>
      </c>
      <c r="JN125">
        <f>+'simulations corn farm1'!JN228</f>
        <v>1</v>
      </c>
      <c r="JO125">
        <f>+'simulations corn farm1'!JO228</f>
        <v>1</v>
      </c>
      <c r="JP125">
        <f>+'simulations corn farm1'!JP228</f>
        <v>1</v>
      </c>
      <c r="JQ125">
        <f>+'simulations corn farm1'!JQ228</f>
        <v>1</v>
      </c>
      <c r="JR125">
        <f>+'simulations corn farm1'!JR228</f>
        <v>1</v>
      </c>
      <c r="JS125">
        <f>+'simulations corn farm1'!JS228</f>
        <v>1</v>
      </c>
      <c r="JT125">
        <f>+'simulations corn farm1'!JT228</f>
        <v>1</v>
      </c>
      <c r="JU125">
        <f>+'simulations corn farm1'!JU228</f>
        <v>1</v>
      </c>
      <c r="JV125">
        <f>+'simulations corn farm1'!JV228</f>
        <v>1</v>
      </c>
      <c r="JW125">
        <f>+'simulations corn farm1'!JW228</f>
        <v>1</v>
      </c>
      <c r="JX125">
        <f>+'simulations corn farm1'!JX228</f>
        <v>1</v>
      </c>
      <c r="JY125">
        <f>+'simulations corn farm1'!JY228</f>
        <v>1</v>
      </c>
      <c r="JZ125">
        <f>+'simulations corn farm1'!JZ228</f>
        <v>1</v>
      </c>
      <c r="KA125">
        <f>+'simulations corn farm1'!KA228</f>
        <v>1</v>
      </c>
      <c r="KB125">
        <f>+'simulations corn farm1'!KB228</f>
        <v>1</v>
      </c>
      <c r="KC125">
        <f>+'simulations corn farm1'!KC228</f>
        <v>1</v>
      </c>
      <c r="KD125">
        <f>+'simulations corn farm1'!KD228</f>
        <v>1</v>
      </c>
      <c r="KE125">
        <f>+'simulations corn farm1'!KE228</f>
        <v>1</v>
      </c>
      <c r="KF125">
        <f>+'simulations corn farm1'!KF228</f>
        <v>1</v>
      </c>
      <c r="KG125">
        <f>+'simulations corn farm1'!KG228</f>
        <v>1</v>
      </c>
      <c r="KH125">
        <f>+'simulations corn farm1'!KH228</f>
        <v>1</v>
      </c>
      <c r="KI125">
        <f>+'simulations corn farm1'!KI228</f>
        <v>1</v>
      </c>
      <c r="KJ125">
        <f>+'simulations corn farm1'!KJ228</f>
        <v>1</v>
      </c>
      <c r="KK125">
        <f>+'simulations corn farm1'!KK228</f>
        <v>1</v>
      </c>
      <c r="KL125">
        <f>+'simulations corn farm1'!KL228</f>
        <v>1</v>
      </c>
      <c r="KM125">
        <f>+'simulations corn farm1'!KM228</f>
        <v>1</v>
      </c>
      <c r="KN125">
        <f>+'simulations corn farm1'!KN228</f>
        <v>1</v>
      </c>
      <c r="KO125">
        <f>+'simulations corn farm1'!KO228</f>
        <v>1</v>
      </c>
      <c r="KP125">
        <f>+'simulations corn farm1'!KP228</f>
        <v>1</v>
      </c>
      <c r="KQ125">
        <f>+'simulations corn farm1'!KQ228</f>
        <v>1</v>
      </c>
      <c r="KR125">
        <f>+'simulations corn farm1'!KR228</f>
        <v>1</v>
      </c>
      <c r="KS125">
        <f>+'simulations corn farm1'!KS228</f>
        <v>1</v>
      </c>
      <c r="KT125">
        <f>+'simulations corn farm1'!KT228</f>
        <v>1</v>
      </c>
      <c r="KU125">
        <f>+'simulations corn farm1'!KU228</f>
        <v>1</v>
      </c>
      <c r="KV125">
        <f>+'simulations corn farm1'!KV228</f>
        <v>1</v>
      </c>
      <c r="KW125">
        <f>+'simulations corn farm1'!KW228</f>
        <v>1</v>
      </c>
      <c r="KX125">
        <f>+'simulations corn farm1'!KX228</f>
        <v>1</v>
      </c>
      <c r="KY125">
        <f>+'simulations corn farm1'!KY228</f>
        <v>1</v>
      </c>
      <c r="KZ125">
        <f>+'simulations corn farm1'!KZ228</f>
        <v>1</v>
      </c>
      <c r="LA125">
        <f>+'simulations corn farm1'!LA228</f>
        <v>1</v>
      </c>
      <c r="LB125">
        <f>+'simulations corn farm1'!LB228</f>
        <v>1</v>
      </c>
      <c r="LC125">
        <f>+'simulations corn farm1'!LC228</f>
        <v>1</v>
      </c>
      <c r="LD125">
        <f>+'simulations corn farm1'!LD228</f>
        <v>1</v>
      </c>
      <c r="LE125">
        <f>+'simulations corn farm1'!LE228</f>
        <v>1</v>
      </c>
      <c r="LF125">
        <f>+'simulations corn farm1'!LF228</f>
        <v>1</v>
      </c>
      <c r="LG125">
        <f>+'simulations corn farm1'!LG228</f>
        <v>1</v>
      </c>
      <c r="LH125">
        <f>+'simulations corn farm1'!LH228</f>
        <v>1</v>
      </c>
      <c r="LI125">
        <f>+'simulations corn farm1'!LI228</f>
        <v>1</v>
      </c>
      <c r="LJ125">
        <f>+'simulations corn farm1'!LJ228</f>
        <v>1</v>
      </c>
      <c r="LK125">
        <f>+'simulations corn farm1'!LK228</f>
        <v>1</v>
      </c>
      <c r="LL125">
        <f>+'simulations corn farm1'!LL228</f>
        <v>1</v>
      </c>
      <c r="LM125">
        <f>+'simulations corn farm1'!LM228</f>
        <v>1</v>
      </c>
      <c r="LN125">
        <f>+'simulations corn farm1'!LN228</f>
        <v>1</v>
      </c>
      <c r="LO125">
        <f>+'simulations corn farm1'!LO228</f>
        <v>1</v>
      </c>
      <c r="LP125">
        <f>+'simulations corn farm1'!LP228</f>
        <v>1</v>
      </c>
      <c r="LQ125">
        <f>+'simulations corn farm1'!LQ228</f>
        <v>1</v>
      </c>
      <c r="LR125">
        <f>+'simulations corn farm1'!LR228</f>
        <v>1</v>
      </c>
      <c r="LS125">
        <f>+'simulations corn farm1'!LS228</f>
        <v>1</v>
      </c>
      <c r="LT125">
        <f>+'simulations corn farm1'!LT228</f>
        <v>1</v>
      </c>
      <c r="LU125">
        <f>+'simulations corn farm1'!LU228</f>
        <v>1</v>
      </c>
      <c r="LV125">
        <f>+'simulations corn farm1'!LV228</f>
        <v>1</v>
      </c>
      <c r="LW125">
        <f>+'simulations corn farm1'!LW228</f>
        <v>1</v>
      </c>
      <c r="LX125">
        <f>+'simulations corn farm1'!LX228</f>
        <v>1</v>
      </c>
      <c r="LY125">
        <f>+'simulations corn farm1'!LY228</f>
        <v>1</v>
      </c>
      <c r="LZ125">
        <f>+'simulations corn farm1'!LZ228</f>
        <v>1</v>
      </c>
      <c r="MA125">
        <f>+'simulations corn farm1'!MA228</f>
        <v>1</v>
      </c>
      <c r="MB125">
        <f>+'simulations corn farm1'!MB228</f>
        <v>1</v>
      </c>
      <c r="MC125">
        <f>+'simulations corn farm1'!MC228</f>
        <v>1</v>
      </c>
      <c r="MD125">
        <f>+'simulations corn farm1'!MD228</f>
        <v>1</v>
      </c>
      <c r="ME125">
        <f>+'simulations corn farm1'!ME228</f>
        <v>1</v>
      </c>
      <c r="MF125">
        <f>+'simulations corn farm1'!MF228</f>
        <v>1</v>
      </c>
      <c r="MG125">
        <f>+'simulations corn farm1'!MG228</f>
        <v>1</v>
      </c>
      <c r="MH125">
        <f>+'simulations corn farm1'!MH228</f>
        <v>1</v>
      </c>
      <c r="MI125">
        <f>+'simulations corn farm1'!MI228</f>
        <v>1</v>
      </c>
      <c r="MJ125">
        <f>+'simulations corn farm1'!MJ228</f>
        <v>1</v>
      </c>
      <c r="MK125">
        <f>+'simulations corn farm1'!MK228</f>
        <v>1</v>
      </c>
      <c r="ML125">
        <f>+'simulations corn farm1'!ML228</f>
        <v>1</v>
      </c>
      <c r="MM125">
        <f>+'simulations corn farm1'!MM228</f>
        <v>1</v>
      </c>
      <c r="MN125">
        <f>+'simulations corn farm1'!MN228</f>
        <v>1</v>
      </c>
      <c r="MO125">
        <f>+'simulations corn farm1'!MO228</f>
        <v>1</v>
      </c>
      <c r="MP125">
        <f>+'simulations corn farm1'!MP228</f>
        <v>1</v>
      </c>
      <c r="MQ125">
        <f>+'simulations corn farm1'!MQ228</f>
        <v>1</v>
      </c>
      <c r="MR125">
        <f>+'simulations corn farm1'!MR228</f>
        <v>1</v>
      </c>
      <c r="MS125">
        <f>+'simulations corn farm1'!MS228</f>
        <v>1</v>
      </c>
      <c r="MT125">
        <f>+'simulations corn farm1'!MT228</f>
        <v>1</v>
      </c>
      <c r="MU125">
        <f>+'simulations corn farm1'!MU228</f>
        <v>1</v>
      </c>
      <c r="MV125">
        <f>+'simulations corn farm1'!MV228</f>
        <v>1</v>
      </c>
      <c r="MW125">
        <f>+'simulations corn farm1'!MW228</f>
        <v>1</v>
      </c>
      <c r="MX125">
        <f>+'simulations corn farm1'!MX228</f>
        <v>1</v>
      </c>
      <c r="MY125">
        <f>+'simulations corn farm1'!MY228</f>
        <v>1</v>
      </c>
      <c r="MZ125">
        <f>+'simulations corn farm1'!MZ228</f>
        <v>1</v>
      </c>
      <c r="NA125">
        <f>+'simulations corn farm1'!NA228</f>
        <v>1</v>
      </c>
      <c r="NB125">
        <f>+'simulations corn farm1'!NB228</f>
        <v>1</v>
      </c>
      <c r="NC125">
        <f>+'simulations corn farm1'!NC228</f>
        <v>1</v>
      </c>
      <c r="ND125">
        <f>+'simulations corn farm1'!ND228</f>
        <v>1</v>
      </c>
      <c r="NE125">
        <f>+'simulations corn farm1'!NE228</f>
        <v>1</v>
      </c>
      <c r="NF125">
        <f>+'simulations corn farm1'!NF228</f>
        <v>1</v>
      </c>
      <c r="NG125">
        <f>+'simulations corn farm1'!NG228</f>
        <v>1</v>
      </c>
      <c r="NH125">
        <f>+'simulations corn farm1'!NH228</f>
        <v>1</v>
      </c>
      <c r="NI125">
        <f>+'simulations corn farm1'!NI228</f>
        <v>1</v>
      </c>
      <c r="NJ125">
        <f>+'simulations corn farm1'!NJ228</f>
        <v>1</v>
      </c>
      <c r="NK125">
        <f>+'simulations corn farm1'!NK228</f>
        <v>1</v>
      </c>
      <c r="NL125">
        <f>+'simulations corn farm1'!NL228</f>
        <v>1</v>
      </c>
      <c r="NM125">
        <f>+'simulations corn farm1'!NM228</f>
        <v>1</v>
      </c>
      <c r="NN125">
        <f>+'simulations corn farm1'!NN228</f>
        <v>1</v>
      </c>
      <c r="NO125">
        <f>+'simulations corn farm1'!NO228</f>
        <v>1</v>
      </c>
      <c r="NP125">
        <f>+'simulations corn farm1'!NP228</f>
        <v>1</v>
      </c>
      <c r="NQ125">
        <f>+'simulations corn farm1'!NQ228</f>
        <v>1</v>
      </c>
      <c r="NR125">
        <f>+'simulations corn farm1'!NR228</f>
        <v>1</v>
      </c>
      <c r="NS125">
        <f>+'simulations corn farm1'!NS228</f>
        <v>1</v>
      </c>
      <c r="NT125">
        <f>+'simulations corn farm1'!NT228</f>
        <v>1</v>
      </c>
      <c r="NU125">
        <f>+'simulations corn farm1'!NU228</f>
        <v>1</v>
      </c>
      <c r="NV125">
        <f>+'simulations corn farm1'!NV228</f>
        <v>1</v>
      </c>
      <c r="NW125">
        <f>+'simulations corn farm1'!NW228</f>
        <v>1</v>
      </c>
      <c r="NX125">
        <f>+'simulations corn farm1'!NX228</f>
        <v>1</v>
      </c>
      <c r="NY125">
        <f>+'simulations corn farm1'!NY228</f>
        <v>1</v>
      </c>
      <c r="NZ125">
        <f>+'simulations corn farm1'!NZ228</f>
        <v>1</v>
      </c>
      <c r="OA125">
        <f>+'simulations corn farm1'!OA228</f>
        <v>1</v>
      </c>
      <c r="OB125">
        <f>+'simulations corn farm1'!OB228</f>
        <v>1</v>
      </c>
      <c r="OC125">
        <f>+'simulations corn farm1'!OC228</f>
        <v>1</v>
      </c>
      <c r="OD125">
        <f>+'simulations corn farm1'!OD228</f>
        <v>1</v>
      </c>
      <c r="OE125">
        <f>+'simulations corn farm1'!OE228</f>
        <v>1</v>
      </c>
      <c r="OF125">
        <f>+'simulations corn farm1'!OF228</f>
        <v>1</v>
      </c>
      <c r="OG125">
        <f>+'simulations corn farm1'!OG228</f>
        <v>1</v>
      </c>
      <c r="OH125">
        <f>+'simulations corn farm1'!OH228</f>
        <v>1</v>
      </c>
      <c r="OI125">
        <f>+'simulations corn farm1'!OI228</f>
        <v>1</v>
      </c>
      <c r="OJ125">
        <f>+'simulations corn farm1'!OJ228</f>
        <v>1</v>
      </c>
      <c r="OK125">
        <f>+'simulations corn farm1'!OK228</f>
        <v>1</v>
      </c>
      <c r="OL125">
        <f>+'simulations corn farm1'!OL228</f>
        <v>1</v>
      </c>
      <c r="OM125">
        <f>+'simulations corn farm1'!OM228</f>
        <v>1</v>
      </c>
      <c r="ON125">
        <f>+'simulations corn farm1'!ON228</f>
        <v>1</v>
      </c>
      <c r="OO125">
        <f>+'simulations corn farm1'!OO228</f>
        <v>1</v>
      </c>
      <c r="OP125">
        <f>+'simulations corn farm1'!OP228</f>
        <v>1</v>
      </c>
      <c r="OQ125">
        <f>+'simulations corn farm1'!OQ228</f>
        <v>1</v>
      </c>
      <c r="OR125">
        <f>+'simulations corn farm1'!OR228</f>
        <v>1</v>
      </c>
      <c r="OS125">
        <f>+'simulations corn farm1'!OS228</f>
        <v>1</v>
      </c>
      <c r="OT125">
        <f>+'simulations corn farm1'!OT228</f>
        <v>1</v>
      </c>
      <c r="OU125">
        <f>+'simulations corn farm1'!OU228</f>
        <v>1</v>
      </c>
      <c r="OV125">
        <f>+'simulations corn farm1'!OV228</f>
        <v>1</v>
      </c>
      <c r="OW125">
        <f>+'simulations corn farm1'!OW228</f>
        <v>1</v>
      </c>
      <c r="OX125">
        <f>+'simulations corn farm1'!OX228</f>
        <v>1</v>
      </c>
      <c r="OY125">
        <f>+'simulations corn farm1'!OY228</f>
        <v>1</v>
      </c>
      <c r="OZ125">
        <f>+'simulations corn farm1'!OZ228</f>
        <v>1</v>
      </c>
      <c r="PA125">
        <f>+'simulations corn farm1'!PA228</f>
        <v>1</v>
      </c>
      <c r="PB125">
        <f>+'simulations corn farm1'!PB228</f>
        <v>1</v>
      </c>
      <c r="PC125">
        <f>+'simulations corn farm1'!PC228</f>
        <v>1</v>
      </c>
      <c r="PD125">
        <f>+'simulations corn farm1'!PD228</f>
        <v>1</v>
      </c>
      <c r="PE125">
        <f>+'simulations corn farm1'!PE228</f>
        <v>1</v>
      </c>
      <c r="PF125">
        <f>+'simulations corn farm1'!PF228</f>
        <v>1</v>
      </c>
      <c r="PG125">
        <f>+'simulations corn farm1'!PG228</f>
        <v>1</v>
      </c>
      <c r="PH125">
        <f>+'simulations corn farm1'!PH228</f>
        <v>1</v>
      </c>
      <c r="PI125">
        <f>+'simulations corn farm1'!PI228</f>
        <v>1</v>
      </c>
      <c r="PJ125">
        <f>+'simulations corn farm1'!PJ228</f>
        <v>1</v>
      </c>
      <c r="PK125">
        <f>+'simulations corn farm1'!PK228</f>
        <v>1</v>
      </c>
      <c r="PL125">
        <f>+'simulations corn farm1'!PL228</f>
        <v>1</v>
      </c>
      <c r="PM125">
        <f>+'simulations corn farm1'!PM228</f>
        <v>1</v>
      </c>
      <c r="PN125">
        <f>+'simulations corn farm1'!PN228</f>
        <v>1</v>
      </c>
      <c r="PO125">
        <f>+'simulations corn farm1'!PO228</f>
        <v>1</v>
      </c>
      <c r="PP125">
        <f>+'simulations corn farm1'!PP228</f>
        <v>1</v>
      </c>
      <c r="PQ125">
        <f>+'simulations corn farm1'!PQ228</f>
        <v>1</v>
      </c>
      <c r="PR125">
        <f>+'simulations corn farm1'!PR228</f>
        <v>1</v>
      </c>
      <c r="PS125">
        <f>+'simulations corn farm1'!PS228</f>
        <v>1</v>
      </c>
      <c r="PT125">
        <f>+'simulations corn farm1'!PT228</f>
        <v>1</v>
      </c>
      <c r="PU125">
        <f>+'simulations corn farm1'!PU228</f>
        <v>1</v>
      </c>
      <c r="PV125">
        <f>+'simulations corn farm1'!PV228</f>
        <v>1</v>
      </c>
      <c r="PW125">
        <f>+'simulations corn farm1'!PW228</f>
        <v>1</v>
      </c>
      <c r="PX125">
        <f>+'simulations corn farm1'!PX228</f>
        <v>1</v>
      </c>
      <c r="PY125">
        <f>+'simulations corn farm1'!PY228</f>
        <v>1</v>
      </c>
      <c r="PZ125">
        <f>+'simulations corn farm1'!PZ228</f>
        <v>1</v>
      </c>
      <c r="QA125">
        <f>+'simulations corn farm1'!QA228</f>
        <v>1</v>
      </c>
      <c r="QB125">
        <f>+'simulations corn farm1'!QB228</f>
        <v>1</v>
      </c>
      <c r="QC125">
        <f>+'simulations corn farm1'!QC228</f>
        <v>1</v>
      </c>
      <c r="QD125">
        <f>+'simulations corn farm1'!QD228</f>
        <v>1</v>
      </c>
      <c r="QE125">
        <f>+'simulations corn farm1'!QE228</f>
        <v>1</v>
      </c>
      <c r="QF125">
        <f>+'simulations corn farm1'!QF228</f>
        <v>1</v>
      </c>
      <c r="QG125">
        <f>+'simulations corn farm1'!QG228</f>
        <v>1</v>
      </c>
      <c r="QH125">
        <f>+'simulations corn farm1'!QH228</f>
        <v>1</v>
      </c>
      <c r="QI125">
        <f>+'simulations corn farm1'!QI228</f>
        <v>1</v>
      </c>
      <c r="QJ125">
        <f>+'simulations corn farm1'!QJ228</f>
        <v>1</v>
      </c>
      <c r="QK125">
        <f>+'simulations corn farm1'!QK228</f>
        <v>1</v>
      </c>
      <c r="QL125">
        <f>+'simulations corn farm1'!QL228</f>
        <v>1</v>
      </c>
      <c r="QM125">
        <f>+'simulations corn farm1'!QM228</f>
        <v>1</v>
      </c>
      <c r="QN125">
        <f>+'simulations corn farm1'!QN228</f>
        <v>1</v>
      </c>
      <c r="QO125">
        <f>+'simulations corn farm1'!QO228</f>
        <v>1</v>
      </c>
      <c r="QP125">
        <f>+'simulations corn farm1'!QP228</f>
        <v>1</v>
      </c>
      <c r="QQ125">
        <f>+'simulations corn farm1'!QQ228</f>
        <v>1</v>
      </c>
      <c r="QR125">
        <f>+'simulations corn farm1'!QR228</f>
        <v>1</v>
      </c>
      <c r="QS125">
        <f>+'simulations corn farm1'!QS228</f>
        <v>1</v>
      </c>
      <c r="QT125">
        <f>+'simulations corn farm1'!QT228</f>
        <v>1</v>
      </c>
      <c r="QU125">
        <f>+'simulations corn farm1'!QU228</f>
        <v>1</v>
      </c>
      <c r="QV125">
        <f>+'simulations corn farm1'!QV228</f>
        <v>1</v>
      </c>
      <c r="QW125">
        <f>+'simulations corn farm1'!QW228</f>
        <v>1</v>
      </c>
      <c r="QX125">
        <f>+'simulations corn farm1'!QX228</f>
        <v>1</v>
      </c>
      <c r="QY125">
        <f>+'simulations corn farm1'!QY228</f>
        <v>1</v>
      </c>
      <c r="QZ125">
        <f>+'simulations corn farm1'!QZ228</f>
        <v>1</v>
      </c>
      <c r="RA125">
        <f>+'simulations corn farm1'!RA228</f>
        <v>1</v>
      </c>
      <c r="RB125">
        <f>+'simulations corn farm1'!RB228</f>
        <v>1</v>
      </c>
      <c r="RC125">
        <f>+'simulations corn farm1'!RC228</f>
        <v>1</v>
      </c>
      <c r="RD125">
        <f>+'simulations corn farm1'!RD228</f>
        <v>1</v>
      </c>
      <c r="RE125">
        <f>+'simulations corn farm1'!RE228</f>
        <v>1</v>
      </c>
      <c r="RF125">
        <f>+'simulations corn farm1'!RF228</f>
        <v>1</v>
      </c>
      <c r="RG125">
        <f>+'simulations corn farm1'!RG228</f>
        <v>1</v>
      </c>
      <c r="RH125">
        <f>+'simulations corn farm1'!RH228</f>
        <v>1</v>
      </c>
      <c r="RI125">
        <f>+'simulations corn farm1'!RI228</f>
        <v>1</v>
      </c>
      <c r="RJ125">
        <f>+'simulations corn farm1'!RJ228</f>
        <v>1</v>
      </c>
      <c r="RK125">
        <f>+'simulations corn farm1'!RK228</f>
        <v>1</v>
      </c>
      <c r="RL125">
        <f>+'simulations corn farm1'!RL228</f>
        <v>1</v>
      </c>
      <c r="RM125">
        <f>+'simulations corn farm1'!RM228</f>
        <v>1</v>
      </c>
      <c r="RN125">
        <f>+'simulations corn farm1'!RN228</f>
        <v>1</v>
      </c>
      <c r="RO125">
        <f>+'simulations corn farm1'!RO228</f>
        <v>1</v>
      </c>
      <c r="RP125">
        <f>+'simulations corn farm1'!RP228</f>
        <v>1</v>
      </c>
      <c r="RQ125">
        <f>+'simulations corn farm1'!RQ228</f>
        <v>1</v>
      </c>
      <c r="RR125">
        <f>+'simulations corn farm1'!RR228</f>
        <v>1</v>
      </c>
      <c r="RS125">
        <f>+'simulations corn farm1'!RS228</f>
        <v>1</v>
      </c>
      <c r="RT125">
        <f>+'simulations corn farm1'!RT228</f>
        <v>1</v>
      </c>
      <c r="RU125">
        <f>+'simulations corn farm1'!RU228</f>
        <v>1</v>
      </c>
      <c r="RV125">
        <f>+'simulations corn farm1'!RV228</f>
        <v>1</v>
      </c>
      <c r="RW125">
        <f>+'simulations corn farm1'!RW228</f>
        <v>1</v>
      </c>
      <c r="RX125">
        <f>+'simulations corn farm1'!RX228</f>
        <v>1</v>
      </c>
      <c r="RY125">
        <f>+'simulations corn farm1'!RY228</f>
        <v>1</v>
      </c>
      <c r="RZ125">
        <f>+'simulations corn farm1'!RZ228</f>
        <v>1</v>
      </c>
      <c r="SA125">
        <f>+'simulations corn farm1'!SA228</f>
        <v>1</v>
      </c>
      <c r="SB125">
        <f>+'simulations corn farm1'!SB228</f>
        <v>1</v>
      </c>
      <c r="SC125">
        <f>+'simulations corn farm1'!SC228</f>
        <v>1</v>
      </c>
      <c r="SD125">
        <f>+'simulations corn farm1'!SD228</f>
        <v>1</v>
      </c>
      <c r="SE125">
        <f>+'simulations corn farm1'!SE228</f>
        <v>1</v>
      </c>
      <c r="SF125">
        <f>+'simulations corn farm1'!SF228</f>
        <v>1</v>
      </c>
      <c r="SG125">
        <f>+'simulations corn farm1'!SG228</f>
        <v>1</v>
      </c>
    </row>
    <row r="126" spans="1:501" ht="13.5" customHeight="1">
      <c r="A126">
        <v>2018</v>
      </c>
      <c r="B126">
        <f>+'simulations corn farm1'!B272</f>
        <v>1</v>
      </c>
      <c r="C126">
        <f>+'simulations corn farm1'!C272</f>
        <v>1</v>
      </c>
      <c r="D126">
        <f>+'simulations corn farm1'!D272</f>
        <v>1</v>
      </c>
      <c r="E126">
        <f>+'simulations corn farm1'!E272</f>
        <v>1</v>
      </c>
      <c r="F126">
        <f>+'simulations corn farm1'!F272</f>
        <v>1</v>
      </c>
      <c r="G126">
        <f>+'simulations corn farm1'!G272</f>
        <v>1</v>
      </c>
      <c r="H126">
        <f>+'simulations corn farm1'!H272</f>
        <v>1</v>
      </c>
      <c r="I126">
        <f>+'simulations corn farm1'!I272</f>
        <v>1</v>
      </c>
      <c r="J126">
        <f>+'simulations corn farm1'!J272</f>
        <v>1</v>
      </c>
      <c r="K126">
        <f>+'simulations corn farm1'!K272</f>
        <v>1</v>
      </c>
      <c r="L126">
        <f>+'simulations corn farm1'!L272</f>
        <v>1</v>
      </c>
      <c r="M126">
        <f>+'simulations corn farm1'!M272</f>
        <v>1</v>
      </c>
      <c r="N126">
        <f>+'simulations corn farm1'!N272</f>
        <v>1</v>
      </c>
      <c r="O126">
        <f>+'simulations corn farm1'!O272</f>
        <v>1</v>
      </c>
      <c r="P126">
        <f>+'simulations corn farm1'!P272</f>
        <v>1</v>
      </c>
      <c r="Q126">
        <f>+'simulations corn farm1'!Q272</f>
        <v>1</v>
      </c>
      <c r="R126">
        <f>+'simulations corn farm1'!R272</f>
        <v>1</v>
      </c>
      <c r="S126">
        <f>+'simulations corn farm1'!S272</f>
        <v>1</v>
      </c>
      <c r="T126">
        <f>+'simulations corn farm1'!T272</f>
        <v>1</v>
      </c>
      <c r="U126">
        <f>+'simulations corn farm1'!U272</f>
        <v>1</v>
      </c>
      <c r="V126">
        <f>+'simulations corn farm1'!V272</f>
        <v>1</v>
      </c>
      <c r="W126">
        <f>+'simulations corn farm1'!W272</f>
        <v>1</v>
      </c>
      <c r="X126">
        <f>+'simulations corn farm1'!X272</f>
        <v>1</v>
      </c>
      <c r="Y126">
        <f>+'simulations corn farm1'!Y272</f>
        <v>1</v>
      </c>
      <c r="Z126">
        <f>+'simulations corn farm1'!Z272</f>
        <v>1</v>
      </c>
      <c r="AA126">
        <f>+'simulations corn farm1'!AA272</f>
        <v>1</v>
      </c>
      <c r="AB126">
        <f>+'simulations corn farm1'!AB272</f>
        <v>1</v>
      </c>
      <c r="AC126">
        <f>+'simulations corn farm1'!AC272</f>
        <v>1</v>
      </c>
      <c r="AD126">
        <f>+'simulations corn farm1'!AD272</f>
        <v>1</v>
      </c>
      <c r="AE126">
        <f>+'simulations corn farm1'!AE272</f>
        <v>1</v>
      </c>
      <c r="AF126">
        <f>+'simulations corn farm1'!AF272</f>
        <v>1</v>
      </c>
      <c r="AG126">
        <f>+'simulations corn farm1'!AG272</f>
        <v>1</v>
      </c>
      <c r="AH126">
        <f>+'simulations corn farm1'!AH272</f>
        <v>1</v>
      </c>
      <c r="AI126">
        <f>+'simulations corn farm1'!AI272</f>
        <v>1</v>
      </c>
      <c r="AJ126">
        <f>+'simulations corn farm1'!AJ272</f>
        <v>1</v>
      </c>
      <c r="AK126">
        <f>+'simulations corn farm1'!AK272</f>
        <v>1</v>
      </c>
      <c r="AL126">
        <f>+'simulations corn farm1'!AL272</f>
        <v>1</v>
      </c>
      <c r="AM126">
        <f>+'simulations corn farm1'!AM272</f>
        <v>1</v>
      </c>
      <c r="AN126">
        <f>+'simulations corn farm1'!AN272</f>
        <v>1</v>
      </c>
      <c r="AO126">
        <f>+'simulations corn farm1'!AO272</f>
        <v>1</v>
      </c>
      <c r="AP126">
        <f>+'simulations corn farm1'!AP272</f>
        <v>1</v>
      </c>
      <c r="AQ126">
        <f>+'simulations corn farm1'!AQ272</f>
        <v>1</v>
      </c>
      <c r="AR126">
        <f>+'simulations corn farm1'!AR272</f>
        <v>1</v>
      </c>
      <c r="AS126">
        <f>+'simulations corn farm1'!AS272</f>
        <v>1</v>
      </c>
      <c r="AT126">
        <f>+'simulations corn farm1'!AT272</f>
        <v>1</v>
      </c>
      <c r="AU126">
        <f>+'simulations corn farm1'!AU272</f>
        <v>1</v>
      </c>
      <c r="AV126">
        <f>+'simulations corn farm1'!AV272</f>
        <v>1</v>
      </c>
      <c r="AW126">
        <f>+'simulations corn farm1'!AW272</f>
        <v>1</v>
      </c>
      <c r="AX126">
        <f>+'simulations corn farm1'!AX272</f>
        <v>1</v>
      </c>
      <c r="AY126">
        <f>+'simulations corn farm1'!AY272</f>
        <v>1</v>
      </c>
      <c r="AZ126">
        <f>+'simulations corn farm1'!AZ272</f>
        <v>1</v>
      </c>
      <c r="BA126">
        <f>+'simulations corn farm1'!BA272</f>
        <v>1</v>
      </c>
      <c r="BB126">
        <f>+'simulations corn farm1'!BB272</f>
        <v>1</v>
      </c>
      <c r="BC126">
        <f>+'simulations corn farm1'!BC272</f>
        <v>1</v>
      </c>
      <c r="BD126">
        <f>+'simulations corn farm1'!BD272</f>
        <v>1</v>
      </c>
      <c r="BE126">
        <f>+'simulations corn farm1'!BE272</f>
        <v>1</v>
      </c>
      <c r="BF126">
        <f>+'simulations corn farm1'!BF272</f>
        <v>1</v>
      </c>
      <c r="BG126">
        <f>+'simulations corn farm1'!BG272</f>
        <v>1</v>
      </c>
      <c r="BH126">
        <f>+'simulations corn farm1'!BH272</f>
        <v>1</v>
      </c>
      <c r="BI126">
        <f>+'simulations corn farm1'!BI272</f>
        <v>1</v>
      </c>
      <c r="BJ126">
        <f>+'simulations corn farm1'!BJ272</f>
        <v>1</v>
      </c>
      <c r="BK126">
        <f>+'simulations corn farm1'!BK272</f>
        <v>1</v>
      </c>
      <c r="BL126">
        <f>+'simulations corn farm1'!BL272</f>
        <v>1</v>
      </c>
      <c r="BM126">
        <f>+'simulations corn farm1'!BM272</f>
        <v>1</v>
      </c>
      <c r="BN126">
        <f>+'simulations corn farm1'!BN272</f>
        <v>1</v>
      </c>
      <c r="BO126">
        <f>+'simulations corn farm1'!BO272</f>
        <v>1</v>
      </c>
      <c r="BP126">
        <f>+'simulations corn farm1'!BP272</f>
        <v>1</v>
      </c>
      <c r="BQ126">
        <f>+'simulations corn farm1'!BQ272</f>
        <v>1</v>
      </c>
      <c r="BR126">
        <f>+'simulations corn farm1'!BR272</f>
        <v>1</v>
      </c>
      <c r="BS126">
        <f>+'simulations corn farm1'!BS272</f>
        <v>1</v>
      </c>
      <c r="BT126">
        <f>+'simulations corn farm1'!BT272</f>
        <v>1</v>
      </c>
      <c r="BU126">
        <f>+'simulations corn farm1'!BU272</f>
        <v>1</v>
      </c>
      <c r="BV126">
        <f>+'simulations corn farm1'!BV272</f>
        <v>1</v>
      </c>
      <c r="BW126">
        <f>+'simulations corn farm1'!BW272</f>
        <v>1</v>
      </c>
      <c r="BX126">
        <f>+'simulations corn farm1'!BX272</f>
        <v>1</v>
      </c>
      <c r="BY126">
        <f>+'simulations corn farm1'!BY272</f>
        <v>1</v>
      </c>
      <c r="BZ126">
        <f>+'simulations corn farm1'!BZ272</f>
        <v>1</v>
      </c>
      <c r="CA126">
        <f>+'simulations corn farm1'!CA272</f>
        <v>1</v>
      </c>
      <c r="CB126">
        <f>+'simulations corn farm1'!CB272</f>
        <v>1</v>
      </c>
      <c r="CC126">
        <f>+'simulations corn farm1'!CC272</f>
        <v>1</v>
      </c>
      <c r="CD126">
        <f>+'simulations corn farm1'!CD272</f>
        <v>1</v>
      </c>
      <c r="CE126">
        <f>+'simulations corn farm1'!CE272</f>
        <v>1</v>
      </c>
      <c r="CF126">
        <f>+'simulations corn farm1'!CF272</f>
        <v>1</v>
      </c>
      <c r="CG126">
        <f>+'simulations corn farm1'!CG272</f>
        <v>1</v>
      </c>
      <c r="CH126">
        <f>+'simulations corn farm1'!CH272</f>
        <v>1</v>
      </c>
      <c r="CI126">
        <f>+'simulations corn farm1'!CI272</f>
        <v>1</v>
      </c>
      <c r="CJ126">
        <f>+'simulations corn farm1'!CJ272</f>
        <v>1</v>
      </c>
      <c r="CK126">
        <f>+'simulations corn farm1'!CK272</f>
        <v>1</v>
      </c>
      <c r="CL126">
        <f>+'simulations corn farm1'!CL272</f>
        <v>1</v>
      </c>
      <c r="CM126">
        <f>+'simulations corn farm1'!CM272</f>
        <v>1</v>
      </c>
      <c r="CN126">
        <f>+'simulations corn farm1'!CN272</f>
        <v>1</v>
      </c>
      <c r="CO126">
        <f>+'simulations corn farm1'!CO272</f>
        <v>1</v>
      </c>
      <c r="CP126">
        <f>+'simulations corn farm1'!CP272</f>
        <v>1</v>
      </c>
      <c r="CQ126">
        <f>+'simulations corn farm1'!CQ272</f>
        <v>1</v>
      </c>
      <c r="CR126">
        <f>+'simulations corn farm1'!CR272</f>
        <v>1</v>
      </c>
      <c r="CS126">
        <f>+'simulations corn farm1'!CS272</f>
        <v>1</v>
      </c>
      <c r="CT126">
        <f>+'simulations corn farm1'!CT272</f>
        <v>1</v>
      </c>
      <c r="CU126">
        <f>+'simulations corn farm1'!CU272</f>
        <v>1</v>
      </c>
      <c r="CV126">
        <f>+'simulations corn farm1'!CV272</f>
        <v>1</v>
      </c>
      <c r="CW126">
        <f>+'simulations corn farm1'!CW272</f>
        <v>1</v>
      </c>
      <c r="CX126">
        <f>+'simulations corn farm1'!CX272</f>
        <v>1</v>
      </c>
      <c r="CY126">
        <f>+'simulations corn farm1'!CY272</f>
        <v>1</v>
      </c>
      <c r="CZ126">
        <f>+'simulations corn farm1'!CZ272</f>
        <v>1</v>
      </c>
      <c r="DA126">
        <f>+'simulations corn farm1'!DA272</f>
        <v>1</v>
      </c>
      <c r="DB126">
        <f>+'simulations corn farm1'!DB272</f>
        <v>1</v>
      </c>
      <c r="DC126">
        <f>+'simulations corn farm1'!DC272</f>
        <v>1</v>
      </c>
      <c r="DD126">
        <f>+'simulations corn farm1'!DD272</f>
        <v>1</v>
      </c>
      <c r="DE126">
        <f>+'simulations corn farm1'!DE272</f>
        <v>1</v>
      </c>
      <c r="DF126">
        <f>+'simulations corn farm1'!DF272</f>
        <v>1</v>
      </c>
      <c r="DG126">
        <f>+'simulations corn farm1'!DG272</f>
        <v>1</v>
      </c>
      <c r="DH126">
        <f>+'simulations corn farm1'!DH272</f>
        <v>1</v>
      </c>
      <c r="DI126">
        <f>+'simulations corn farm1'!DI272</f>
        <v>1</v>
      </c>
      <c r="DJ126">
        <f>+'simulations corn farm1'!DJ272</f>
        <v>1</v>
      </c>
      <c r="DK126">
        <f>+'simulations corn farm1'!DK272</f>
        <v>1</v>
      </c>
      <c r="DL126">
        <f>+'simulations corn farm1'!DL272</f>
        <v>1</v>
      </c>
      <c r="DM126">
        <f>+'simulations corn farm1'!DM272</f>
        <v>1</v>
      </c>
      <c r="DN126">
        <f>+'simulations corn farm1'!DN272</f>
        <v>1</v>
      </c>
      <c r="DO126">
        <f>+'simulations corn farm1'!DO272</f>
        <v>1</v>
      </c>
      <c r="DP126">
        <f>+'simulations corn farm1'!DP272</f>
        <v>1</v>
      </c>
      <c r="DQ126">
        <f>+'simulations corn farm1'!DQ272</f>
        <v>1</v>
      </c>
      <c r="DR126">
        <f>+'simulations corn farm1'!DR272</f>
        <v>1</v>
      </c>
      <c r="DS126">
        <f>+'simulations corn farm1'!DS272</f>
        <v>1</v>
      </c>
      <c r="DT126">
        <f>+'simulations corn farm1'!DT272</f>
        <v>1</v>
      </c>
      <c r="DU126">
        <f>+'simulations corn farm1'!DU272</f>
        <v>1</v>
      </c>
      <c r="DV126">
        <f>+'simulations corn farm1'!DV272</f>
        <v>1</v>
      </c>
      <c r="DW126">
        <f>+'simulations corn farm1'!DW272</f>
        <v>1</v>
      </c>
      <c r="DX126">
        <f>+'simulations corn farm1'!DX272</f>
        <v>1</v>
      </c>
      <c r="DY126">
        <f>+'simulations corn farm1'!DY272</f>
        <v>1</v>
      </c>
      <c r="DZ126">
        <f>+'simulations corn farm1'!DZ272</f>
        <v>1</v>
      </c>
      <c r="EA126">
        <f>+'simulations corn farm1'!EA272</f>
        <v>1</v>
      </c>
      <c r="EB126">
        <f>+'simulations corn farm1'!EB272</f>
        <v>1</v>
      </c>
      <c r="EC126">
        <f>+'simulations corn farm1'!EC272</f>
        <v>1</v>
      </c>
      <c r="ED126">
        <f>+'simulations corn farm1'!ED272</f>
        <v>1</v>
      </c>
      <c r="EE126">
        <f>+'simulations corn farm1'!EE272</f>
        <v>1</v>
      </c>
      <c r="EF126">
        <f>+'simulations corn farm1'!EF272</f>
        <v>1</v>
      </c>
      <c r="EG126">
        <f>+'simulations corn farm1'!EG272</f>
        <v>1</v>
      </c>
      <c r="EH126">
        <f>+'simulations corn farm1'!EH272</f>
        <v>1</v>
      </c>
      <c r="EI126">
        <f>+'simulations corn farm1'!EI272</f>
        <v>1</v>
      </c>
      <c r="EJ126">
        <f>+'simulations corn farm1'!EJ272</f>
        <v>1</v>
      </c>
      <c r="EK126">
        <f>+'simulations corn farm1'!EK272</f>
        <v>1</v>
      </c>
      <c r="EL126">
        <f>+'simulations corn farm1'!EL272</f>
        <v>1</v>
      </c>
      <c r="EM126">
        <f>+'simulations corn farm1'!EM272</f>
        <v>1</v>
      </c>
      <c r="EN126">
        <f>+'simulations corn farm1'!EN272</f>
        <v>1</v>
      </c>
      <c r="EO126">
        <f>+'simulations corn farm1'!EO272</f>
        <v>1</v>
      </c>
      <c r="EP126">
        <f>+'simulations corn farm1'!EP272</f>
        <v>1</v>
      </c>
      <c r="EQ126">
        <f>+'simulations corn farm1'!EQ272</f>
        <v>1</v>
      </c>
      <c r="ER126">
        <f>+'simulations corn farm1'!ER272</f>
        <v>1</v>
      </c>
      <c r="ES126">
        <f>+'simulations corn farm1'!ES272</f>
        <v>1</v>
      </c>
      <c r="ET126">
        <f>+'simulations corn farm1'!ET272</f>
        <v>1</v>
      </c>
      <c r="EU126">
        <f>+'simulations corn farm1'!EU272</f>
        <v>1</v>
      </c>
      <c r="EV126">
        <f>+'simulations corn farm1'!EV272</f>
        <v>1</v>
      </c>
      <c r="EW126">
        <f>+'simulations corn farm1'!EW272</f>
        <v>1</v>
      </c>
      <c r="EX126">
        <f>+'simulations corn farm1'!EX272</f>
        <v>1</v>
      </c>
      <c r="EY126">
        <f>+'simulations corn farm1'!EY272</f>
        <v>1</v>
      </c>
      <c r="EZ126">
        <f>+'simulations corn farm1'!EZ272</f>
        <v>1</v>
      </c>
      <c r="FA126">
        <f>+'simulations corn farm1'!FA272</f>
        <v>1</v>
      </c>
      <c r="FB126">
        <f>+'simulations corn farm1'!FB272</f>
        <v>1</v>
      </c>
      <c r="FC126">
        <f>+'simulations corn farm1'!FC272</f>
        <v>1</v>
      </c>
      <c r="FD126">
        <f>+'simulations corn farm1'!FD272</f>
        <v>1</v>
      </c>
      <c r="FE126">
        <f>+'simulations corn farm1'!FE272</f>
        <v>1</v>
      </c>
      <c r="FF126">
        <f>+'simulations corn farm1'!FF272</f>
        <v>1</v>
      </c>
      <c r="FG126">
        <f>+'simulations corn farm1'!FG272</f>
        <v>1</v>
      </c>
      <c r="FH126">
        <f>+'simulations corn farm1'!FH272</f>
        <v>1</v>
      </c>
      <c r="FI126">
        <f>+'simulations corn farm1'!FI272</f>
        <v>1</v>
      </c>
      <c r="FJ126">
        <f>+'simulations corn farm1'!FJ272</f>
        <v>1</v>
      </c>
      <c r="FK126">
        <f>+'simulations corn farm1'!FK272</f>
        <v>1</v>
      </c>
      <c r="FL126">
        <f>+'simulations corn farm1'!FL272</f>
        <v>1</v>
      </c>
      <c r="FM126">
        <f>+'simulations corn farm1'!FM272</f>
        <v>1</v>
      </c>
      <c r="FN126">
        <f>+'simulations corn farm1'!FN272</f>
        <v>1</v>
      </c>
      <c r="FO126">
        <f>+'simulations corn farm1'!FO272</f>
        <v>1</v>
      </c>
      <c r="FP126">
        <f>+'simulations corn farm1'!FP272</f>
        <v>1</v>
      </c>
      <c r="FQ126">
        <f>+'simulations corn farm1'!FQ272</f>
        <v>1</v>
      </c>
      <c r="FR126">
        <f>+'simulations corn farm1'!FR272</f>
        <v>1</v>
      </c>
      <c r="FS126">
        <f>+'simulations corn farm1'!FS272</f>
        <v>1</v>
      </c>
      <c r="FT126">
        <f>+'simulations corn farm1'!FT272</f>
        <v>1</v>
      </c>
      <c r="FU126">
        <f>+'simulations corn farm1'!FU272</f>
        <v>1</v>
      </c>
      <c r="FV126">
        <f>+'simulations corn farm1'!FV272</f>
        <v>1</v>
      </c>
      <c r="FW126">
        <f>+'simulations corn farm1'!FW272</f>
        <v>1</v>
      </c>
      <c r="FX126">
        <f>+'simulations corn farm1'!FX272</f>
        <v>1</v>
      </c>
      <c r="FY126">
        <f>+'simulations corn farm1'!FY272</f>
        <v>1</v>
      </c>
      <c r="FZ126">
        <f>+'simulations corn farm1'!FZ272</f>
        <v>1</v>
      </c>
      <c r="GA126">
        <f>+'simulations corn farm1'!GA272</f>
        <v>1</v>
      </c>
      <c r="GB126">
        <f>+'simulations corn farm1'!GB272</f>
        <v>1</v>
      </c>
      <c r="GC126">
        <f>+'simulations corn farm1'!GC272</f>
        <v>1</v>
      </c>
      <c r="GD126">
        <f>+'simulations corn farm1'!GD272</f>
        <v>1</v>
      </c>
      <c r="GE126">
        <f>+'simulations corn farm1'!GE272</f>
        <v>1</v>
      </c>
      <c r="GF126">
        <f>+'simulations corn farm1'!GF272</f>
        <v>1</v>
      </c>
      <c r="GG126">
        <f>+'simulations corn farm1'!GG272</f>
        <v>1</v>
      </c>
      <c r="GH126">
        <f>+'simulations corn farm1'!GH272</f>
        <v>1</v>
      </c>
      <c r="GI126">
        <f>+'simulations corn farm1'!GI272</f>
        <v>1</v>
      </c>
      <c r="GJ126">
        <f>+'simulations corn farm1'!GJ272</f>
        <v>1</v>
      </c>
      <c r="GK126">
        <f>+'simulations corn farm1'!GK272</f>
        <v>1</v>
      </c>
      <c r="GL126">
        <f>+'simulations corn farm1'!GL272</f>
        <v>1</v>
      </c>
      <c r="GM126">
        <f>+'simulations corn farm1'!GM272</f>
        <v>1</v>
      </c>
      <c r="GN126">
        <f>+'simulations corn farm1'!GN272</f>
        <v>1</v>
      </c>
      <c r="GO126">
        <f>+'simulations corn farm1'!GO272</f>
        <v>1</v>
      </c>
      <c r="GP126">
        <f>+'simulations corn farm1'!GP272</f>
        <v>1</v>
      </c>
      <c r="GQ126">
        <f>+'simulations corn farm1'!GQ272</f>
        <v>1</v>
      </c>
      <c r="GR126">
        <f>+'simulations corn farm1'!GR272</f>
        <v>1</v>
      </c>
      <c r="GS126">
        <f>+'simulations corn farm1'!GS272</f>
        <v>1</v>
      </c>
      <c r="GT126">
        <f>+'simulations corn farm1'!GT272</f>
        <v>1</v>
      </c>
      <c r="GU126">
        <f>+'simulations corn farm1'!GU272</f>
        <v>1</v>
      </c>
      <c r="GV126">
        <f>+'simulations corn farm1'!GV272</f>
        <v>1</v>
      </c>
      <c r="GW126">
        <f>+'simulations corn farm1'!GW272</f>
        <v>1</v>
      </c>
      <c r="GX126">
        <f>+'simulations corn farm1'!GX272</f>
        <v>1</v>
      </c>
      <c r="GY126">
        <f>+'simulations corn farm1'!GY272</f>
        <v>1</v>
      </c>
      <c r="GZ126">
        <f>+'simulations corn farm1'!GZ272</f>
        <v>1</v>
      </c>
      <c r="HA126">
        <f>+'simulations corn farm1'!HA272</f>
        <v>1</v>
      </c>
      <c r="HB126">
        <f>+'simulations corn farm1'!HB272</f>
        <v>1</v>
      </c>
      <c r="HC126">
        <f>+'simulations corn farm1'!HC272</f>
        <v>1</v>
      </c>
      <c r="HD126">
        <f>+'simulations corn farm1'!HD272</f>
        <v>1</v>
      </c>
      <c r="HE126">
        <f>+'simulations corn farm1'!HE272</f>
        <v>1</v>
      </c>
      <c r="HF126">
        <f>+'simulations corn farm1'!HF272</f>
        <v>1</v>
      </c>
      <c r="HG126">
        <f>+'simulations corn farm1'!HG272</f>
        <v>1</v>
      </c>
      <c r="HH126">
        <f>+'simulations corn farm1'!HH272</f>
        <v>1</v>
      </c>
      <c r="HI126">
        <f>+'simulations corn farm1'!HI272</f>
        <v>1</v>
      </c>
      <c r="HJ126">
        <f>+'simulations corn farm1'!HJ272</f>
        <v>1</v>
      </c>
      <c r="HK126">
        <f>+'simulations corn farm1'!HK272</f>
        <v>1</v>
      </c>
      <c r="HL126">
        <f>+'simulations corn farm1'!HL272</f>
        <v>1</v>
      </c>
      <c r="HM126">
        <f>+'simulations corn farm1'!HM272</f>
        <v>1</v>
      </c>
      <c r="HN126">
        <f>+'simulations corn farm1'!HN272</f>
        <v>1</v>
      </c>
      <c r="HO126">
        <f>+'simulations corn farm1'!HO272</f>
        <v>1</v>
      </c>
      <c r="HP126">
        <f>+'simulations corn farm1'!HP272</f>
        <v>1</v>
      </c>
      <c r="HQ126">
        <f>+'simulations corn farm1'!HQ272</f>
        <v>1</v>
      </c>
      <c r="HR126">
        <f>+'simulations corn farm1'!HR272</f>
        <v>1</v>
      </c>
      <c r="HS126">
        <f>+'simulations corn farm1'!HS272</f>
        <v>1</v>
      </c>
      <c r="HT126">
        <f>+'simulations corn farm1'!HT272</f>
        <v>1</v>
      </c>
      <c r="HU126">
        <f>+'simulations corn farm1'!HU272</f>
        <v>1</v>
      </c>
      <c r="HV126">
        <f>+'simulations corn farm1'!HV272</f>
        <v>1</v>
      </c>
      <c r="HW126">
        <f>+'simulations corn farm1'!HW272</f>
        <v>1</v>
      </c>
      <c r="HX126">
        <f>+'simulations corn farm1'!HX272</f>
        <v>1</v>
      </c>
      <c r="HY126">
        <f>+'simulations corn farm1'!HY272</f>
        <v>1</v>
      </c>
      <c r="HZ126">
        <f>+'simulations corn farm1'!HZ272</f>
        <v>1</v>
      </c>
      <c r="IA126">
        <f>+'simulations corn farm1'!IA272</f>
        <v>1</v>
      </c>
      <c r="IB126">
        <f>+'simulations corn farm1'!IB272</f>
        <v>1</v>
      </c>
      <c r="IC126">
        <f>+'simulations corn farm1'!IC272</f>
        <v>1</v>
      </c>
      <c r="ID126">
        <f>+'simulations corn farm1'!ID272</f>
        <v>1</v>
      </c>
      <c r="IE126">
        <f>+'simulations corn farm1'!IE272</f>
        <v>1</v>
      </c>
      <c r="IF126">
        <f>+'simulations corn farm1'!IF272</f>
        <v>1</v>
      </c>
      <c r="IG126">
        <f>+'simulations corn farm1'!IG272</f>
        <v>1</v>
      </c>
      <c r="IH126">
        <f>+'simulations corn farm1'!IH272</f>
        <v>1</v>
      </c>
      <c r="II126">
        <f>+'simulations corn farm1'!II272</f>
        <v>1</v>
      </c>
      <c r="IJ126">
        <f>+'simulations corn farm1'!IJ272</f>
        <v>1</v>
      </c>
      <c r="IK126">
        <f>+'simulations corn farm1'!IK272</f>
        <v>1</v>
      </c>
      <c r="IL126">
        <f>+'simulations corn farm1'!IL272</f>
        <v>1</v>
      </c>
      <c r="IM126">
        <f>+'simulations corn farm1'!IM272</f>
        <v>1</v>
      </c>
      <c r="IN126">
        <f>+'simulations corn farm1'!IN272</f>
        <v>1</v>
      </c>
      <c r="IO126">
        <f>+'simulations corn farm1'!IO272</f>
        <v>1</v>
      </c>
      <c r="IP126">
        <f>+'simulations corn farm1'!IP272</f>
        <v>1</v>
      </c>
      <c r="IQ126">
        <f>+'simulations corn farm1'!IQ272</f>
        <v>1</v>
      </c>
      <c r="IR126">
        <f>+'simulations corn farm1'!IR272</f>
        <v>1</v>
      </c>
      <c r="IS126">
        <f>+'simulations corn farm1'!IS272</f>
        <v>1</v>
      </c>
      <c r="IT126">
        <f>+'simulations corn farm1'!IT272</f>
        <v>1</v>
      </c>
      <c r="IU126">
        <f>+'simulations corn farm1'!IU272</f>
        <v>1</v>
      </c>
      <c r="IV126">
        <f>+'simulations corn farm1'!IV272</f>
        <v>1</v>
      </c>
      <c r="IW126">
        <f>+'simulations corn farm1'!IW272</f>
        <v>1</v>
      </c>
      <c r="IX126">
        <f>+'simulations corn farm1'!IX272</f>
        <v>1</v>
      </c>
      <c r="IY126">
        <f>+'simulations corn farm1'!IY272</f>
        <v>1</v>
      </c>
      <c r="IZ126">
        <f>+'simulations corn farm1'!IZ272</f>
        <v>1</v>
      </c>
      <c r="JA126">
        <f>+'simulations corn farm1'!JA272</f>
        <v>1</v>
      </c>
      <c r="JB126">
        <f>+'simulations corn farm1'!JB272</f>
        <v>1</v>
      </c>
      <c r="JC126">
        <f>+'simulations corn farm1'!JC272</f>
        <v>1</v>
      </c>
      <c r="JD126">
        <f>+'simulations corn farm1'!JD272</f>
        <v>1</v>
      </c>
      <c r="JE126">
        <f>+'simulations corn farm1'!JE272</f>
        <v>1</v>
      </c>
      <c r="JF126">
        <f>+'simulations corn farm1'!JF272</f>
        <v>1</v>
      </c>
      <c r="JG126">
        <f>+'simulations corn farm1'!JG272</f>
        <v>1</v>
      </c>
      <c r="JH126">
        <f>+'simulations corn farm1'!JH272</f>
        <v>1</v>
      </c>
      <c r="JI126">
        <f>+'simulations corn farm1'!JI272</f>
        <v>1</v>
      </c>
      <c r="JJ126">
        <f>+'simulations corn farm1'!JJ272</f>
        <v>1</v>
      </c>
      <c r="JK126">
        <f>+'simulations corn farm1'!JK272</f>
        <v>1</v>
      </c>
      <c r="JL126">
        <f>+'simulations corn farm1'!JL272</f>
        <v>1</v>
      </c>
      <c r="JM126">
        <f>+'simulations corn farm1'!JM272</f>
        <v>1</v>
      </c>
      <c r="JN126">
        <f>+'simulations corn farm1'!JN272</f>
        <v>1</v>
      </c>
      <c r="JO126">
        <f>+'simulations corn farm1'!JO272</f>
        <v>1</v>
      </c>
      <c r="JP126">
        <f>+'simulations corn farm1'!JP272</f>
        <v>1</v>
      </c>
      <c r="JQ126">
        <f>+'simulations corn farm1'!JQ272</f>
        <v>1</v>
      </c>
      <c r="JR126">
        <f>+'simulations corn farm1'!JR272</f>
        <v>1</v>
      </c>
      <c r="JS126">
        <f>+'simulations corn farm1'!JS272</f>
        <v>1</v>
      </c>
      <c r="JT126">
        <f>+'simulations corn farm1'!JT272</f>
        <v>1</v>
      </c>
      <c r="JU126">
        <f>+'simulations corn farm1'!JU272</f>
        <v>1</v>
      </c>
      <c r="JV126">
        <f>+'simulations corn farm1'!JV272</f>
        <v>1</v>
      </c>
      <c r="JW126">
        <f>+'simulations corn farm1'!JW272</f>
        <v>1</v>
      </c>
      <c r="JX126">
        <f>+'simulations corn farm1'!JX272</f>
        <v>1</v>
      </c>
      <c r="JY126">
        <f>+'simulations corn farm1'!JY272</f>
        <v>1</v>
      </c>
      <c r="JZ126">
        <f>+'simulations corn farm1'!JZ272</f>
        <v>1</v>
      </c>
      <c r="KA126">
        <f>+'simulations corn farm1'!KA272</f>
        <v>1</v>
      </c>
      <c r="KB126">
        <f>+'simulations corn farm1'!KB272</f>
        <v>1</v>
      </c>
      <c r="KC126">
        <f>+'simulations corn farm1'!KC272</f>
        <v>1</v>
      </c>
      <c r="KD126">
        <f>+'simulations corn farm1'!KD272</f>
        <v>1</v>
      </c>
      <c r="KE126">
        <f>+'simulations corn farm1'!KE272</f>
        <v>1</v>
      </c>
      <c r="KF126">
        <f>+'simulations corn farm1'!KF272</f>
        <v>1</v>
      </c>
      <c r="KG126">
        <f>+'simulations corn farm1'!KG272</f>
        <v>1</v>
      </c>
      <c r="KH126">
        <f>+'simulations corn farm1'!KH272</f>
        <v>1</v>
      </c>
      <c r="KI126">
        <f>+'simulations corn farm1'!KI272</f>
        <v>1</v>
      </c>
      <c r="KJ126">
        <f>+'simulations corn farm1'!KJ272</f>
        <v>1</v>
      </c>
      <c r="KK126">
        <f>+'simulations corn farm1'!KK272</f>
        <v>1</v>
      </c>
      <c r="KL126">
        <f>+'simulations corn farm1'!KL272</f>
        <v>1</v>
      </c>
      <c r="KM126">
        <f>+'simulations corn farm1'!KM272</f>
        <v>1</v>
      </c>
      <c r="KN126">
        <f>+'simulations corn farm1'!KN272</f>
        <v>1</v>
      </c>
      <c r="KO126">
        <f>+'simulations corn farm1'!KO272</f>
        <v>1</v>
      </c>
      <c r="KP126">
        <f>+'simulations corn farm1'!KP272</f>
        <v>1</v>
      </c>
      <c r="KQ126">
        <f>+'simulations corn farm1'!KQ272</f>
        <v>1</v>
      </c>
      <c r="KR126">
        <f>+'simulations corn farm1'!KR272</f>
        <v>1</v>
      </c>
      <c r="KS126">
        <f>+'simulations corn farm1'!KS272</f>
        <v>1</v>
      </c>
      <c r="KT126">
        <f>+'simulations corn farm1'!KT272</f>
        <v>1</v>
      </c>
      <c r="KU126">
        <f>+'simulations corn farm1'!KU272</f>
        <v>1</v>
      </c>
      <c r="KV126">
        <f>+'simulations corn farm1'!KV272</f>
        <v>1</v>
      </c>
      <c r="KW126">
        <f>+'simulations corn farm1'!KW272</f>
        <v>1</v>
      </c>
      <c r="KX126">
        <f>+'simulations corn farm1'!KX272</f>
        <v>1</v>
      </c>
      <c r="KY126">
        <f>+'simulations corn farm1'!KY272</f>
        <v>1</v>
      </c>
      <c r="KZ126">
        <f>+'simulations corn farm1'!KZ272</f>
        <v>1</v>
      </c>
      <c r="LA126">
        <f>+'simulations corn farm1'!LA272</f>
        <v>1</v>
      </c>
      <c r="LB126">
        <f>+'simulations corn farm1'!LB272</f>
        <v>1</v>
      </c>
      <c r="LC126">
        <f>+'simulations corn farm1'!LC272</f>
        <v>1</v>
      </c>
      <c r="LD126">
        <f>+'simulations corn farm1'!LD272</f>
        <v>1</v>
      </c>
      <c r="LE126">
        <f>+'simulations corn farm1'!LE272</f>
        <v>1</v>
      </c>
      <c r="LF126">
        <f>+'simulations corn farm1'!LF272</f>
        <v>1</v>
      </c>
      <c r="LG126">
        <f>+'simulations corn farm1'!LG272</f>
        <v>1</v>
      </c>
      <c r="LH126">
        <f>+'simulations corn farm1'!LH272</f>
        <v>1</v>
      </c>
      <c r="LI126">
        <f>+'simulations corn farm1'!LI272</f>
        <v>1</v>
      </c>
      <c r="LJ126">
        <f>+'simulations corn farm1'!LJ272</f>
        <v>1</v>
      </c>
      <c r="LK126">
        <f>+'simulations corn farm1'!LK272</f>
        <v>1</v>
      </c>
      <c r="LL126">
        <f>+'simulations corn farm1'!LL272</f>
        <v>1</v>
      </c>
      <c r="LM126">
        <f>+'simulations corn farm1'!LM272</f>
        <v>1</v>
      </c>
      <c r="LN126">
        <f>+'simulations corn farm1'!LN272</f>
        <v>1</v>
      </c>
      <c r="LO126">
        <f>+'simulations corn farm1'!LO272</f>
        <v>1</v>
      </c>
      <c r="LP126">
        <f>+'simulations corn farm1'!LP272</f>
        <v>1</v>
      </c>
      <c r="LQ126">
        <f>+'simulations corn farm1'!LQ272</f>
        <v>1</v>
      </c>
      <c r="LR126">
        <f>+'simulations corn farm1'!LR272</f>
        <v>1</v>
      </c>
      <c r="LS126">
        <f>+'simulations corn farm1'!LS272</f>
        <v>1</v>
      </c>
      <c r="LT126">
        <f>+'simulations corn farm1'!LT272</f>
        <v>1</v>
      </c>
      <c r="LU126">
        <f>+'simulations corn farm1'!LU272</f>
        <v>1</v>
      </c>
      <c r="LV126">
        <f>+'simulations corn farm1'!LV272</f>
        <v>1</v>
      </c>
      <c r="LW126">
        <f>+'simulations corn farm1'!LW272</f>
        <v>1</v>
      </c>
      <c r="LX126">
        <f>+'simulations corn farm1'!LX272</f>
        <v>1</v>
      </c>
      <c r="LY126">
        <f>+'simulations corn farm1'!LY272</f>
        <v>1</v>
      </c>
      <c r="LZ126">
        <f>+'simulations corn farm1'!LZ272</f>
        <v>1</v>
      </c>
      <c r="MA126">
        <f>+'simulations corn farm1'!MA272</f>
        <v>1</v>
      </c>
      <c r="MB126">
        <f>+'simulations corn farm1'!MB272</f>
        <v>1</v>
      </c>
      <c r="MC126">
        <f>+'simulations corn farm1'!MC272</f>
        <v>1</v>
      </c>
      <c r="MD126">
        <f>+'simulations corn farm1'!MD272</f>
        <v>1</v>
      </c>
      <c r="ME126">
        <f>+'simulations corn farm1'!ME272</f>
        <v>1</v>
      </c>
      <c r="MF126">
        <f>+'simulations corn farm1'!MF272</f>
        <v>1</v>
      </c>
      <c r="MG126">
        <f>+'simulations corn farm1'!MG272</f>
        <v>1</v>
      </c>
      <c r="MH126">
        <f>+'simulations corn farm1'!MH272</f>
        <v>1</v>
      </c>
      <c r="MI126">
        <f>+'simulations corn farm1'!MI272</f>
        <v>1</v>
      </c>
      <c r="MJ126">
        <f>+'simulations corn farm1'!MJ272</f>
        <v>1</v>
      </c>
      <c r="MK126">
        <f>+'simulations corn farm1'!MK272</f>
        <v>1</v>
      </c>
      <c r="ML126">
        <f>+'simulations corn farm1'!ML272</f>
        <v>1</v>
      </c>
      <c r="MM126">
        <f>+'simulations corn farm1'!MM272</f>
        <v>1</v>
      </c>
      <c r="MN126">
        <f>+'simulations corn farm1'!MN272</f>
        <v>1</v>
      </c>
      <c r="MO126">
        <f>+'simulations corn farm1'!MO272</f>
        <v>1</v>
      </c>
      <c r="MP126">
        <f>+'simulations corn farm1'!MP272</f>
        <v>1</v>
      </c>
      <c r="MQ126">
        <f>+'simulations corn farm1'!MQ272</f>
        <v>1</v>
      </c>
      <c r="MR126">
        <f>+'simulations corn farm1'!MR272</f>
        <v>1</v>
      </c>
      <c r="MS126">
        <f>+'simulations corn farm1'!MS272</f>
        <v>1</v>
      </c>
      <c r="MT126">
        <f>+'simulations corn farm1'!MT272</f>
        <v>1</v>
      </c>
      <c r="MU126">
        <f>+'simulations corn farm1'!MU272</f>
        <v>1</v>
      </c>
      <c r="MV126">
        <f>+'simulations corn farm1'!MV272</f>
        <v>1</v>
      </c>
      <c r="MW126">
        <f>+'simulations corn farm1'!MW272</f>
        <v>1</v>
      </c>
      <c r="MX126">
        <f>+'simulations corn farm1'!MX272</f>
        <v>1</v>
      </c>
      <c r="MY126">
        <f>+'simulations corn farm1'!MY272</f>
        <v>1</v>
      </c>
      <c r="MZ126">
        <f>+'simulations corn farm1'!MZ272</f>
        <v>1</v>
      </c>
      <c r="NA126">
        <f>+'simulations corn farm1'!NA272</f>
        <v>1</v>
      </c>
      <c r="NB126">
        <f>+'simulations corn farm1'!NB272</f>
        <v>1</v>
      </c>
      <c r="NC126">
        <f>+'simulations corn farm1'!NC272</f>
        <v>1</v>
      </c>
      <c r="ND126">
        <f>+'simulations corn farm1'!ND272</f>
        <v>1</v>
      </c>
      <c r="NE126">
        <f>+'simulations corn farm1'!NE272</f>
        <v>1</v>
      </c>
      <c r="NF126">
        <f>+'simulations corn farm1'!NF272</f>
        <v>1</v>
      </c>
      <c r="NG126">
        <f>+'simulations corn farm1'!NG272</f>
        <v>1</v>
      </c>
      <c r="NH126">
        <f>+'simulations corn farm1'!NH272</f>
        <v>1</v>
      </c>
      <c r="NI126">
        <f>+'simulations corn farm1'!NI272</f>
        <v>1</v>
      </c>
      <c r="NJ126">
        <f>+'simulations corn farm1'!NJ272</f>
        <v>1</v>
      </c>
      <c r="NK126">
        <f>+'simulations corn farm1'!NK272</f>
        <v>1</v>
      </c>
      <c r="NL126">
        <f>+'simulations corn farm1'!NL272</f>
        <v>1</v>
      </c>
      <c r="NM126">
        <f>+'simulations corn farm1'!NM272</f>
        <v>1</v>
      </c>
      <c r="NN126">
        <f>+'simulations corn farm1'!NN272</f>
        <v>1</v>
      </c>
      <c r="NO126">
        <f>+'simulations corn farm1'!NO272</f>
        <v>1</v>
      </c>
      <c r="NP126">
        <f>+'simulations corn farm1'!NP272</f>
        <v>1</v>
      </c>
      <c r="NQ126">
        <f>+'simulations corn farm1'!NQ272</f>
        <v>1</v>
      </c>
      <c r="NR126">
        <f>+'simulations corn farm1'!NR272</f>
        <v>1</v>
      </c>
      <c r="NS126">
        <f>+'simulations corn farm1'!NS272</f>
        <v>1</v>
      </c>
      <c r="NT126">
        <f>+'simulations corn farm1'!NT272</f>
        <v>1</v>
      </c>
      <c r="NU126">
        <f>+'simulations corn farm1'!NU272</f>
        <v>1</v>
      </c>
      <c r="NV126">
        <f>+'simulations corn farm1'!NV272</f>
        <v>1</v>
      </c>
      <c r="NW126">
        <f>+'simulations corn farm1'!NW272</f>
        <v>1</v>
      </c>
      <c r="NX126">
        <f>+'simulations corn farm1'!NX272</f>
        <v>1</v>
      </c>
      <c r="NY126">
        <f>+'simulations corn farm1'!NY272</f>
        <v>1</v>
      </c>
      <c r="NZ126">
        <f>+'simulations corn farm1'!NZ272</f>
        <v>1</v>
      </c>
      <c r="OA126">
        <f>+'simulations corn farm1'!OA272</f>
        <v>1</v>
      </c>
      <c r="OB126">
        <f>+'simulations corn farm1'!OB272</f>
        <v>1</v>
      </c>
      <c r="OC126">
        <f>+'simulations corn farm1'!OC272</f>
        <v>1</v>
      </c>
      <c r="OD126">
        <f>+'simulations corn farm1'!OD272</f>
        <v>1</v>
      </c>
      <c r="OE126">
        <f>+'simulations corn farm1'!OE272</f>
        <v>1</v>
      </c>
      <c r="OF126">
        <f>+'simulations corn farm1'!OF272</f>
        <v>1</v>
      </c>
      <c r="OG126">
        <f>+'simulations corn farm1'!OG272</f>
        <v>1</v>
      </c>
      <c r="OH126">
        <f>+'simulations corn farm1'!OH272</f>
        <v>1</v>
      </c>
      <c r="OI126">
        <f>+'simulations corn farm1'!OI272</f>
        <v>1</v>
      </c>
      <c r="OJ126">
        <f>+'simulations corn farm1'!OJ272</f>
        <v>1</v>
      </c>
      <c r="OK126">
        <f>+'simulations corn farm1'!OK272</f>
        <v>1</v>
      </c>
      <c r="OL126">
        <f>+'simulations corn farm1'!OL272</f>
        <v>1</v>
      </c>
      <c r="OM126">
        <f>+'simulations corn farm1'!OM272</f>
        <v>1</v>
      </c>
      <c r="ON126">
        <f>+'simulations corn farm1'!ON272</f>
        <v>1</v>
      </c>
      <c r="OO126">
        <f>+'simulations corn farm1'!OO272</f>
        <v>1</v>
      </c>
      <c r="OP126">
        <f>+'simulations corn farm1'!OP272</f>
        <v>1</v>
      </c>
      <c r="OQ126">
        <f>+'simulations corn farm1'!OQ272</f>
        <v>1</v>
      </c>
      <c r="OR126">
        <f>+'simulations corn farm1'!OR272</f>
        <v>1</v>
      </c>
      <c r="OS126">
        <f>+'simulations corn farm1'!OS272</f>
        <v>1</v>
      </c>
      <c r="OT126">
        <f>+'simulations corn farm1'!OT272</f>
        <v>1</v>
      </c>
      <c r="OU126">
        <f>+'simulations corn farm1'!OU272</f>
        <v>1</v>
      </c>
      <c r="OV126">
        <f>+'simulations corn farm1'!OV272</f>
        <v>1</v>
      </c>
      <c r="OW126">
        <f>+'simulations corn farm1'!OW272</f>
        <v>1</v>
      </c>
      <c r="OX126">
        <f>+'simulations corn farm1'!OX272</f>
        <v>1</v>
      </c>
      <c r="OY126">
        <f>+'simulations corn farm1'!OY272</f>
        <v>1</v>
      </c>
      <c r="OZ126">
        <f>+'simulations corn farm1'!OZ272</f>
        <v>1</v>
      </c>
      <c r="PA126">
        <f>+'simulations corn farm1'!PA272</f>
        <v>1</v>
      </c>
      <c r="PB126">
        <f>+'simulations corn farm1'!PB272</f>
        <v>1</v>
      </c>
      <c r="PC126">
        <f>+'simulations corn farm1'!PC272</f>
        <v>1</v>
      </c>
      <c r="PD126">
        <f>+'simulations corn farm1'!PD272</f>
        <v>1</v>
      </c>
      <c r="PE126">
        <f>+'simulations corn farm1'!PE272</f>
        <v>1</v>
      </c>
      <c r="PF126">
        <f>+'simulations corn farm1'!PF272</f>
        <v>1</v>
      </c>
      <c r="PG126">
        <f>+'simulations corn farm1'!PG272</f>
        <v>1</v>
      </c>
      <c r="PH126">
        <f>+'simulations corn farm1'!PH272</f>
        <v>1</v>
      </c>
      <c r="PI126">
        <f>+'simulations corn farm1'!PI272</f>
        <v>1</v>
      </c>
      <c r="PJ126">
        <f>+'simulations corn farm1'!PJ272</f>
        <v>1</v>
      </c>
      <c r="PK126">
        <f>+'simulations corn farm1'!PK272</f>
        <v>1</v>
      </c>
      <c r="PL126">
        <f>+'simulations corn farm1'!PL272</f>
        <v>1</v>
      </c>
      <c r="PM126">
        <f>+'simulations corn farm1'!PM272</f>
        <v>1</v>
      </c>
      <c r="PN126">
        <f>+'simulations corn farm1'!PN272</f>
        <v>1</v>
      </c>
      <c r="PO126">
        <f>+'simulations corn farm1'!PO272</f>
        <v>1</v>
      </c>
      <c r="PP126">
        <f>+'simulations corn farm1'!PP272</f>
        <v>1</v>
      </c>
      <c r="PQ126">
        <f>+'simulations corn farm1'!PQ272</f>
        <v>1</v>
      </c>
      <c r="PR126">
        <f>+'simulations corn farm1'!PR272</f>
        <v>1</v>
      </c>
      <c r="PS126">
        <f>+'simulations corn farm1'!PS272</f>
        <v>1</v>
      </c>
      <c r="PT126">
        <f>+'simulations corn farm1'!PT272</f>
        <v>1</v>
      </c>
      <c r="PU126">
        <f>+'simulations corn farm1'!PU272</f>
        <v>1</v>
      </c>
      <c r="PV126">
        <f>+'simulations corn farm1'!PV272</f>
        <v>1</v>
      </c>
      <c r="PW126">
        <f>+'simulations corn farm1'!PW272</f>
        <v>1</v>
      </c>
      <c r="PX126">
        <f>+'simulations corn farm1'!PX272</f>
        <v>1</v>
      </c>
      <c r="PY126">
        <f>+'simulations corn farm1'!PY272</f>
        <v>1</v>
      </c>
      <c r="PZ126">
        <f>+'simulations corn farm1'!PZ272</f>
        <v>1</v>
      </c>
      <c r="QA126">
        <f>+'simulations corn farm1'!QA272</f>
        <v>1</v>
      </c>
      <c r="QB126">
        <f>+'simulations corn farm1'!QB272</f>
        <v>1</v>
      </c>
      <c r="QC126">
        <f>+'simulations corn farm1'!QC272</f>
        <v>1</v>
      </c>
      <c r="QD126">
        <f>+'simulations corn farm1'!QD272</f>
        <v>1</v>
      </c>
      <c r="QE126">
        <f>+'simulations corn farm1'!QE272</f>
        <v>1</v>
      </c>
      <c r="QF126">
        <f>+'simulations corn farm1'!QF272</f>
        <v>1</v>
      </c>
      <c r="QG126">
        <f>+'simulations corn farm1'!QG272</f>
        <v>1</v>
      </c>
      <c r="QH126">
        <f>+'simulations corn farm1'!QH272</f>
        <v>1</v>
      </c>
      <c r="QI126">
        <f>+'simulations corn farm1'!QI272</f>
        <v>1</v>
      </c>
      <c r="QJ126">
        <f>+'simulations corn farm1'!QJ272</f>
        <v>1</v>
      </c>
      <c r="QK126">
        <f>+'simulations corn farm1'!QK272</f>
        <v>1</v>
      </c>
      <c r="QL126">
        <f>+'simulations corn farm1'!QL272</f>
        <v>1</v>
      </c>
      <c r="QM126">
        <f>+'simulations corn farm1'!QM272</f>
        <v>1</v>
      </c>
      <c r="QN126">
        <f>+'simulations corn farm1'!QN272</f>
        <v>1</v>
      </c>
      <c r="QO126">
        <f>+'simulations corn farm1'!QO272</f>
        <v>1</v>
      </c>
      <c r="QP126">
        <f>+'simulations corn farm1'!QP272</f>
        <v>1</v>
      </c>
      <c r="QQ126">
        <f>+'simulations corn farm1'!QQ272</f>
        <v>1</v>
      </c>
      <c r="QR126">
        <f>+'simulations corn farm1'!QR272</f>
        <v>1</v>
      </c>
      <c r="QS126">
        <f>+'simulations corn farm1'!QS272</f>
        <v>1</v>
      </c>
      <c r="QT126">
        <f>+'simulations corn farm1'!QT272</f>
        <v>1</v>
      </c>
      <c r="QU126">
        <f>+'simulations corn farm1'!QU272</f>
        <v>1</v>
      </c>
      <c r="QV126">
        <f>+'simulations corn farm1'!QV272</f>
        <v>1</v>
      </c>
      <c r="QW126">
        <f>+'simulations corn farm1'!QW272</f>
        <v>1</v>
      </c>
      <c r="QX126">
        <f>+'simulations corn farm1'!QX272</f>
        <v>1</v>
      </c>
      <c r="QY126">
        <f>+'simulations corn farm1'!QY272</f>
        <v>1</v>
      </c>
      <c r="QZ126">
        <f>+'simulations corn farm1'!QZ272</f>
        <v>1</v>
      </c>
      <c r="RA126">
        <f>+'simulations corn farm1'!RA272</f>
        <v>1</v>
      </c>
      <c r="RB126">
        <f>+'simulations corn farm1'!RB272</f>
        <v>1</v>
      </c>
      <c r="RC126">
        <f>+'simulations corn farm1'!RC272</f>
        <v>1</v>
      </c>
      <c r="RD126">
        <f>+'simulations corn farm1'!RD272</f>
        <v>1</v>
      </c>
      <c r="RE126">
        <f>+'simulations corn farm1'!RE272</f>
        <v>1</v>
      </c>
      <c r="RF126">
        <f>+'simulations corn farm1'!RF272</f>
        <v>1</v>
      </c>
      <c r="RG126">
        <f>+'simulations corn farm1'!RG272</f>
        <v>1</v>
      </c>
      <c r="RH126">
        <f>+'simulations corn farm1'!RH272</f>
        <v>1</v>
      </c>
      <c r="RI126">
        <f>+'simulations corn farm1'!RI272</f>
        <v>1</v>
      </c>
      <c r="RJ126">
        <f>+'simulations corn farm1'!RJ272</f>
        <v>1</v>
      </c>
      <c r="RK126">
        <f>+'simulations corn farm1'!RK272</f>
        <v>1</v>
      </c>
      <c r="RL126">
        <f>+'simulations corn farm1'!RL272</f>
        <v>1</v>
      </c>
      <c r="RM126">
        <f>+'simulations corn farm1'!RM272</f>
        <v>1</v>
      </c>
      <c r="RN126">
        <f>+'simulations corn farm1'!RN272</f>
        <v>1</v>
      </c>
      <c r="RO126">
        <f>+'simulations corn farm1'!RO272</f>
        <v>1</v>
      </c>
      <c r="RP126">
        <f>+'simulations corn farm1'!RP272</f>
        <v>1</v>
      </c>
      <c r="RQ126">
        <f>+'simulations corn farm1'!RQ272</f>
        <v>1</v>
      </c>
      <c r="RR126">
        <f>+'simulations corn farm1'!RR272</f>
        <v>1</v>
      </c>
      <c r="RS126">
        <f>+'simulations corn farm1'!RS272</f>
        <v>1</v>
      </c>
      <c r="RT126">
        <f>+'simulations corn farm1'!RT272</f>
        <v>1</v>
      </c>
      <c r="RU126">
        <f>+'simulations corn farm1'!RU272</f>
        <v>1</v>
      </c>
      <c r="RV126">
        <f>+'simulations corn farm1'!RV272</f>
        <v>1</v>
      </c>
      <c r="RW126">
        <f>+'simulations corn farm1'!RW272</f>
        <v>1</v>
      </c>
      <c r="RX126">
        <f>+'simulations corn farm1'!RX272</f>
        <v>1</v>
      </c>
      <c r="RY126">
        <f>+'simulations corn farm1'!RY272</f>
        <v>1</v>
      </c>
      <c r="RZ126">
        <f>+'simulations corn farm1'!RZ272</f>
        <v>1</v>
      </c>
      <c r="SA126">
        <f>+'simulations corn farm1'!SA272</f>
        <v>1</v>
      </c>
      <c r="SB126">
        <f>+'simulations corn farm1'!SB272</f>
        <v>1</v>
      </c>
      <c r="SC126">
        <f>+'simulations corn farm1'!SC272</f>
        <v>1</v>
      </c>
      <c r="SD126">
        <f>+'simulations corn farm1'!SD272</f>
        <v>1</v>
      </c>
      <c r="SE126">
        <f>+'simulations corn farm1'!SE272</f>
        <v>1</v>
      </c>
      <c r="SF126">
        <f>+'simulations corn farm1'!SF272</f>
        <v>1</v>
      </c>
      <c r="SG126">
        <f>+'simulations corn farm1'!SG272</f>
        <v>1</v>
      </c>
    </row>
    <row r="127" spans="1:501" ht="13.5" customHeight="1"/>
    <row r="128" spans="1:501" ht="13.5" customHeight="1"/>
    <row r="131" spans="1:6">
      <c r="A131" s="90" t="s">
        <v>606</v>
      </c>
      <c r="B131" s="90" t="s">
        <v>600</v>
      </c>
      <c r="C131" s="90"/>
      <c r="D131" s="90"/>
      <c r="E131" s="90"/>
      <c r="F131" s="90"/>
    </row>
    <row r="132" spans="1:6">
      <c r="A132" t="s">
        <v>370</v>
      </c>
      <c r="B132" s="237">
        <f>+SUM('Step 1-Farm Data'!$D$17:$E$17)</f>
        <v>200</v>
      </c>
    </row>
    <row r="134" spans="1:6">
      <c r="A134" s="90" t="s">
        <v>599</v>
      </c>
      <c r="B134" s="90" t="s">
        <v>600</v>
      </c>
      <c r="C134" s="90"/>
      <c r="D134" s="90"/>
      <c r="E134" s="90"/>
      <c r="F134" s="90"/>
    </row>
    <row r="135" spans="1:6">
      <c r="A135" s="90">
        <v>2014</v>
      </c>
      <c r="B135">
        <f>+'Step 1-Farm Data'!D42</f>
        <v>150</v>
      </c>
      <c r="C135" s="99"/>
      <c r="D135" s="99"/>
      <c r="E135" s="99"/>
      <c r="F135" s="99"/>
    </row>
    <row r="136" spans="1:6">
      <c r="A136" s="90">
        <v>2015</v>
      </c>
      <c r="B136">
        <f>+'Step 1-Farm Data'!D43</f>
        <v>0</v>
      </c>
      <c r="C136" s="99"/>
      <c r="D136" s="99"/>
      <c r="E136" s="99"/>
      <c r="F136" s="99"/>
    </row>
    <row r="137" spans="1:6">
      <c r="A137" s="90">
        <v>2016</v>
      </c>
      <c r="B137">
        <f>+'Step 1-Farm Data'!D44</f>
        <v>200</v>
      </c>
      <c r="C137" s="99"/>
      <c r="D137" s="99"/>
      <c r="E137" s="99"/>
      <c r="F137" s="99"/>
    </row>
    <row r="138" spans="1:6">
      <c r="A138" s="90">
        <v>2017</v>
      </c>
      <c r="B138">
        <f>+'Step 1-Farm Data'!D45</f>
        <v>0</v>
      </c>
      <c r="C138" s="99"/>
      <c r="D138" s="99"/>
      <c r="E138" s="99"/>
      <c r="F138" s="99"/>
    </row>
    <row r="139" spans="1:6">
      <c r="A139" s="90">
        <v>2018</v>
      </c>
      <c r="B139">
        <f>+'Step 1-Farm Data'!D46</f>
        <v>200</v>
      </c>
    </row>
    <row r="141" spans="1:6">
      <c r="A141" s="90" t="s">
        <v>601</v>
      </c>
      <c r="B141" s="90" t="s">
        <v>602</v>
      </c>
    </row>
    <row r="142" spans="1:6" s="99" customFormat="1">
      <c r="A142" s="249">
        <v>2014</v>
      </c>
      <c r="B142" s="99">
        <f t="shared" ref="B142:B146" si="92">+B135</f>
        <v>150</v>
      </c>
    </row>
    <row r="143" spans="1:6" s="99" customFormat="1">
      <c r="A143" s="249">
        <v>2015</v>
      </c>
      <c r="B143" s="99">
        <f t="shared" si="92"/>
        <v>0</v>
      </c>
    </row>
    <row r="144" spans="1:6" s="99" customFormat="1">
      <c r="A144" s="249">
        <v>2016</v>
      </c>
      <c r="B144" s="99">
        <f t="shared" si="92"/>
        <v>200</v>
      </c>
    </row>
    <row r="145" spans="1:503" s="99" customFormat="1">
      <c r="A145" s="249">
        <v>2017</v>
      </c>
      <c r="B145" s="99">
        <f t="shared" si="92"/>
        <v>0</v>
      </c>
    </row>
    <row r="146" spans="1:503" s="99" customFormat="1">
      <c r="A146" s="249">
        <v>2018</v>
      </c>
      <c r="B146" s="99">
        <f t="shared" si="92"/>
        <v>200</v>
      </c>
    </row>
    <row r="147" spans="1:503" s="99" customFormat="1"/>
    <row r="150" spans="1:503" s="243" customFormat="1">
      <c r="A150" s="243" t="s">
        <v>365</v>
      </c>
    </row>
    <row r="152" spans="1:503">
      <c r="A152" s="90" t="s">
        <v>462</v>
      </c>
      <c r="B152">
        <v>1</v>
      </c>
      <c r="C152">
        <v>2</v>
      </c>
      <c r="D152">
        <v>3</v>
      </c>
      <c r="E152">
        <v>4</v>
      </c>
      <c r="F152">
        <v>5</v>
      </c>
      <c r="G152">
        <v>6</v>
      </c>
      <c r="H152">
        <v>7</v>
      </c>
      <c r="I152">
        <v>8</v>
      </c>
      <c r="J152">
        <v>9</v>
      </c>
      <c r="K152">
        <v>10</v>
      </c>
      <c r="L152">
        <v>11</v>
      </c>
      <c r="M152">
        <v>12</v>
      </c>
      <c r="N152">
        <v>13</v>
      </c>
      <c r="O152">
        <v>14</v>
      </c>
      <c r="P152">
        <v>15</v>
      </c>
      <c r="Q152">
        <v>16</v>
      </c>
      <c r="R152">
        <v>17</v>
      </c>
      <c r="S152">
        <v>18</v>
      </c>
      <c r="T152">
        <v>19</v>
      </c>
      <c r="U152">
        <v>20</v>
      </c>
      <c r="V152">
        <v>21</v>
      </c>
      <c r="W152">
        <v>22</v>
      </c>
      <c r="X152">
        <v>23</v>
      </c>
      <c r="Y152">
        <v>24</v>
      </c>
      <c r="Z152">
        <v>25</v>
      </c>
      <c r="AA152">
        <v>26</v>
      </c>
      <c r="AB152">
        <v>27</v>
      </c>
      <c r="AC152">
        <v>28</v>
      </c>
      <c r="AD152">
        <v>29</v>
      </c>
      <c r="AE152">
        <v>30</v>
      </c>
      <c r="AF152">
        <v>31</v>
      </c>
      <c r="AG152">
        <v>32</v>
      </c>
      <c r="AH152">
        <v>33</v>
      </c>
      <c r="AI152">
        <v>34</v>
      </c>
      <c r="AJ152">
        <v>35</v>
      </c>
      <c r="AK152">
        <v>36</v>
      </c>
      <c r="AL152">
        <v>37</v>
      </c>
      <c r="AM152">
        <v>38</v>
      </c>
      <c r="AN152">
        <v>39</v>
      </c>
      <c r="AO152">
        <v>40</v>
      </c>
      <c r="AP152">
        <v>41</v>
      </c>
      <c r="AQ152">
        <v>42</v>
      </c>
      <c r="AR152">
        <v>43</v>
      </c>
      <c r="AS152">
        <v>44</v>
      </c>
      <c r="AT152">
        <v>45</v>
      </c>
      <c r="AU152">
        <v>46</v>
      </c>
      <c r="AV152">
        <v>47</v>
      </c>
      <c r="AW152">
        <v>48</v>
      </c>
      <c r="AX152">
        <v>49</v>
      </c>
      <c r="AY152">
        <v>50</v>
      </c>
      <c r="AZ152">
        <v>51</v>
      </c>
      <c r="BA152">
        <v>52</v>
      </c>
      <c r="BB152">
        <v>53</v>
      </c>
      <c r="BC152">
        <v>54</v>
      </c>
      <c r="BD152">
        <v>55</v>
      </c>
      <c r="BE152">
        <v>56</v>
      </c>
      <c r="BF152">
        <v>57</v>
      </c>
      <c r="BG152">
        <v>58</v>
      </c>
      <c r="BH152">
        <v>59</v>
      </c>
      <c r="BI152">
        <v>60</v>
      </c>
      <c r="BJ152">
        <v>61</v>
      </c>
      <c r="BK152">
        <v>62</v>
      </c>
      <c r="BL152">
        <v>63</v>
      </c>
      <c r="BM152">
        <v>64</v>
      </c>
      <c r="BN152">
        <v>65</v>
      </c>
      <c r="BO152">
        <v>66</v>
      </c>
      <c r="BP152">
        <v>67</v>
      </c>
      <c r="BQ152">
        <v>68</v>
      </c>
      <c r="BR152">
        <v>69</v>
      </c>
      <c r="BS152">
        <v>70</v>
      </c>
      <c r="BT152">
        <v>71</v>
      </c>
      <c r="BU152">
        <v>72</v>
      </c>
      <c r="BV152">
        <v>73</v>
      </c>
      <c r="BW152">
        <v>74</v>
      </c>
      <c r="BX152">
        <v>75</v>
      </c>
      <c r="BY152">
        <v>76</v>
      </c>
      <c r="BZ152">
        <v>77</v>
      </c>
      <c r="CA152">
        <v>78</v>
      </c>
      <c r="CB152">
        <v>79</v>
      </c>
      <c r="CC152">
        <v>80</v>
      </c>
      <c r="CD152">
        <v>81</v>
      </c>
      <c r="CE152">
        <v>82</v>
      </c>
      <c r="CF152">
        <v>83</v>
      </c>
      <c r="CG152">
        <v>84</v>
      </c>
      <c r="CH152">
        <v>85</v>
      </c>
      <c r="CI152">
        <v>86</v>
      </c>
      <c r="CJ152">
        <v>87</v>
      </c>
      <c r="CK152">
        <v>88</v>
      </c>
      <c r="CL152">
        <v>89</v>
      </c>
      <c r="CM152">
        <v>90</v>
      </c>
      <c r="CN152">
        <v>91</v>
      </c>
      <c r="CO152">
        <v>92</v>
      </c>
      <c r="CP152">
        <v>93</v>
      </c>
      <c r="CQ152">
        <v>94</v>
      </c>
      <c r="CR152">
        <v>95</v>
      </c>
      <c r="CS152">
        <v>96</v>
      </c>
      <c r="CT152">
        <v>97</v>
      </c>
      <c r="CU152">
        <v>98</v>
      </c>
      <c r="CV152">
        <v>99</v>
      </c>
      <c r="CW152">
        <v>100</v>
      </c>
      <c r="CX152">
        <v>101</v>
      </c>
      <c r="CY152">
        <v>102</v>
      </c>
      <c r="CZ152">
        <v>103</v>
      </c>
      <c r="DA152">
        <v>104</v>
      </c>
      <c r="DB152">
        <v>105</v>
      </c>
      <c r="DC152">
        <v>106</v>
      </c>
      <c r="DD152">
        <v>107</v>
      </c>
      <c r="DE152">
        <v>108</v>
      </c>
      <c r="DF152">
        <v>109</v>
      </c>
      <c r="DG152">
        <v>110</v>
      </c>
      <c r="DH152">
        <v>111</v>
      </c>
      <c r="DI152">
        <v>112</v>
      </c>
      <c r="DJ152">
        <v>113</v>
      </c>
      <c r="DK152">
        <v>114</v>
      </c>
      <c r="DL152">
        <v>115</v>
      </c>
      <c r="DM152">
        <v>116</v>
      </c>
      <c r="DN152">
        <v>117</v>
      </c>
      <c r="DO152">
        <v>118</v>
      </c>
      <c r="DP152">
        <v>119</v>
      </c>
      <c r="DQ152">
        <v>120</v>
      </c>
      <c r="DR152">
        <v>121</v>
      </c>
      <c r="DS152">
        <v>122</v>
      </c>
      <c r="DT152">
        <v>123</v>
      </c>
      <c r="DU152">
        <v>124</v>
      </c>
      <c r="DV152">
        <v>125</v>
      </c>
      <c r="DW152">
        <v>126</v>
      </c>
      <c r="DX152">
        <v>127</v>
      </c>
      <c r="DY152">
        <v>128</v>
      </c>
      <c r="DZ152">
        <v>129</v>
      </c>
      <c r="EA152">
        <v>130</v>
      </c>
      <c r="EB152">
        <v>131</v>
      </c>
      <c r="EC152">
        <v>132</v>
      </c>
      <c r="ED152">
        <v>133</v>
      </c>
      <c r="EE152">
        <v>134</v>
      </c>
      <c r="EF152">
        <v>135</v>
      </c>
      <c r="EG152">
        <v>136</v>
      </c>
      <c r="EH152">
        <v>137</v>
      </c>
      <c r="EI152">
        <v>138</v>
      </c>
      <c r="EJ152">
        <v>139</v>
      </c>
      <c r="EK152">
        <v>140</v>
      </c>
      <c r="EL152">
        <v>141</v>
      </c>
      <c r="EM152">
        <v>142</v>
      </c>
      <c r="EN152">
        <v>143</v>
      </c>
      <c r="EO152">
        <v>144</v>
      </c>
      <c r="EP152">
        <v>145</v>
      </c>
      <c r="EQ152">
        <v>146</v>
      </c>
      <c r="ER152">
        <v>147</v>
      </c>
      <c r="ES152">
        <v>148</v>
      </c>
      <c r="ET152">
        <v>149</v>
      </c>
      <c r="EU152">
        <v>150</v>
      </c>
      <c r="EV152">
        <v>151</v>
      </c>
      <c r="EW152">
        <v>152</v>
      </c>
      <c r="EX152">
        <v>153</v>
      </c>
      <c r="EY152">
        <v>154</v>
      </c>
      <c r="EZ152">
        <v>155</v>
      </c>
      <c r="FA152">
        <v>156</v>
      </c>
      <c r="FB152">
        <v>157</v>
      </c>
      <c r="FC152">
        <v>158</v>
      </c>
      <c r="FD152">
        <v>159</v>
      </c>
      <c r="FE152">
        <v>160</v>
      </c>
      <c r="FF152">
        <v>161</v>
      </c>
      <c r="FG152">
        <v>162</v>
      </c>
      <c r="FH152">
        <v>163</v>
      </c>
      <c r="FI152">
        <v>164</v>
      </c>
      <c r="FJ152">
        <v>165</v>
      </c>
      <c r="FK152">
        <v>166</v>
      </c>
      <c r="FL152">
        <v>167</v>
      </c>
      <c r="FM152">
        <v>168</v>
      </c>
      <c r="FN152">
        <v>169</v>
      </c>
      <c r="FO152">
        <v>170</v>
      </c>
      <c r="FP152">
        <v>171</v>
      </c>
      <c r="FQ152">
        <v>172</v>
      </c>
      <c r="FR152">
        <v>173</v>
      </c>
      <c r="FS152">
        <v>174</v>
      </c>
      <c r="FT152">
        <v>175</v>
      </c>
      <c r="FU152">
        <v>176</v>
      </c>
      <c r="FV152">
        <v>177</v>
      </c>
      <c r="FW152">
        <v>178</v>
      </c>
      <c r="FX152">
        <v>179</v>
      </c>
      <c r="FY152">
        <v>180</v>
      </c>
      <c r="FZ152">
        <v>181</v>
      </c>
      <c r="GA152">
        <v>182</v>
      </c>
      <c r="GB152">
        <v>183</v>
      </c>
      <c r="GC152">
        <v>184</v>
      </c>
      <c r="GD152">
        <v>185</v>
      </c>
      <c r="GE152">
        <v>186</v>
      </c>
      <c r="GF152">
        <v>187</v>
      </c>
      <c r="GG152">
        <v>188</v>
      </c>
      <c r="GH152">
        <v>189</v>
      </c>
      <c r="GI152">
        <v>190</v>
      </c>
      <c r="GJ152">
        <v>191</v>
      </c>
      <c r="GK152">
        <v>192</v>
      </c>
      <c r="GL152">
        <v>193</v>
      </c>
      <c r="GM152">
        <v>194</v>
      </c>
      <c r="GN152">
        <v>195</v>
      </c>
      <c r="GO152">
        <v>196</v>
      </c>
      <c r="GP152">
        <v>197</v>
      </c>
      <c r="GQ152">
        <v>198</v>
      </c>
      <c r="GR152">
        <v>199</v>
      </c>
      <c r="GS152">
        <v>200</v>
      </c>
      <c r="GT152">
        <v>201</v>
      </c>
      <c r="GU152">
        <v>202</v>
      </c>
      <c r="GV152">
        <v>203</v>
      </c>
      <c r="GW152">
        <v>204</v>
      </c>
      <c r="GX152">
        <v>205</v>
      </c>
      <c r="GY152">
        <v>206</v>
      </c>
      <c r="GZ152">
        <v>207</v>
      </c>
      <c r="HA152">
        <v>208</v>
      </c>
      <c r="HB152">
        <v>209</v>
      </c>
      <c r="HC152">
        <v>210</v>
      </c>
      <c r="HD152">
        <v>211</v>
      </c>
      <c r="HE152">
        <v>212</v>
      </c>
      <c r="HF152">
        <v>213</v>
      </c>
      <c r="HG152">
        <v>214</v>
      </c>
      <c r="HH152">
        <v>215</v>
      </c>
      <c r="HI152">
        <v>216</v>
      </c>
      <c r="HJ152">
        <v>217</v>
      </c>
      <c r="HK152">
        <v>218</v>
      </c>
      <c r="HL152">
        <v>219</v>
      </c>
      <c r="HM152">
        <v>220</v>
      </c>
      <c r="HN152">
        <v>221</v>
      </c>
      <c r="HO152">
        <v>222</v>
      </c>
      <c r="HP152">
        <v>223</v>
      </c>
      <c r="HQ152">
        <v>224</v>
      </c>
      <c r="HR152">
        <v>225</v>
      </c>
      <c r="HS152">
        <v>226</v>
      </c>
      <c r="HT152">
        <v>227</v>
      </c>
      <c r="HU152">
        <v>228</v>
      </c>
      <c r="HV152">
        <v>229</v>
      </c>
      <c r="HW152">
        <v>230</v>
      </c>
      <c r="HX152">
        <v>231</v>
      </c>
      <c r="HY152">
        <v>232</v>
      </c>
      <c r="HZ152">
        <v>233</v>
      </c>
      <c r="IA152">
        <v>234</v>
      </c>
      <c r="IB152">
        <v>235</v>
      </c>
      <c r="IC152">
        <v>236</v>
      </c>
      <c r="ID152">
        <v>237</v>
      </c>
      <c r="IE152">
        <v>238</v>
      </c>
      <c r="IF152">
        <v>239</v>
      </c>
      <c r="IG152">
        <v>240</v>
      </c>
      <c r="IH152">
        <v>241</v>
      </c>
      <c r="II152">
        <v>242</v>
      </c>
      <c r="IJ152">
        <v>243</v>
      </c>
      <c r="IK152">
        <v>244</v>
      </c>
      <c r="IL152">
        <v>245</v>
      </c>
      <c r="IM152">
        <v>246</v>
      </c>
      <c r="IN152">
        <v>247</v>
      </c>
      <c r="IO152">
        <v>248</v>
      </c>
      <c r="IP152">
        <v>249</v>
      </c>
      <c r="IQ152">
        <v>250</v>
      </c>
      <c r="IR152">
        <v>251</v>
      </c>
      <c r="IS152">
        <v>252</v>
      </c>
      <c r="IT152">
        <v>253</v>
      </c>
      <c r="IU152">
        <v>254</v>
      </c>
      <c r="IV152">
        <v>255</v>
      </c>
      <c r="IW152">
        <v>256</v>
      </c>
      <c r="IX152">
        <v>257</v>
      </c>
      <c r="IY152">
        <v>258</v>
      </c>
      <c r="IZ152">
        <v>259</v>
      </c>
      <c r="JA152">
        <v>260</v>
      </c>
      <c r="JB152">
        <v>261</v>
      </c>
      <c r="JC152">
        <v>262</v>
      </c>
      <c r="JD152">
        <v>263</v>
      </c>
      <c r="JE152">
        <v>264</v>
      </c>
      <c r="JF152">
        <v>265</v>
      </c>
      <c r="JG152">
        <v>266</v>
      </c>
      <c r="JH152">
        <v>267</v>
      </c>
      <c r="JI152">
        <v>268</v>
      </c>
      <c r="JJ152">
        <v>269</v>
      </c>
      <c r="JK152">
        <v>270</v>
      </c>
      <c r="JL152">
        <v>271</v>
      </c>
      <c r="JM152">
        <v>272</v>
      </c>
      <c r="JN152">
        <v>273</v>
      </c>
      <c r="JO152">
        <v>274</v>
      </c>
      <c r="JP152">
        <v>275</v>
      </c>
      <c r="JQ152">
        <v>276</v>
      </c>
      <c r="JR152">
        <v>277</v>
      </c>
      <c r="JS152">
        <v>278</v>
      </c>
      <c r="JT152">
        <v>279</v>
      </c>
      <c r="JU152">
        <v>280</v>
      </c>
      <c r="JV152">
        <v>281</v>
      </c>
      <c r="JW152">
        <v>282</v>
      </c>
      <c r="JX152">
        <v>283</v>
      </c>
      <c r="JY152">
        <v>284</v>
      </c>
      <c r="JZ152">
        <v>285</v>
      </c>
      <c r="KA152">
        <v>286</v>
      </c>
      <c r="KB152">
        <v>287</v>
      </c>
      <c r="KC152">
        <v>288</v>
      </c>
      <c r="KD152">
        <v>289</v>
      </c>
      <c r="KE152">
        <v>290</v>
      </c>
      <c r="KF152">
        <v>291</v>
      </c>
      <c r="KG152">
        <v>292</v>
      </c>
      <c r="KH152">
        <v>293</v>
      </c>
      <c r="KI152">
        <v>294</v>
      </c>
      <c r="KJ152">
        <v>295</v>
      </c>
      <c r="KK152">
        <v>296</v>
      </c>
      <c r="KL152">
        <v>297</v>
      </c>
      <c r="KM152">
        <v>298</v>
      </c>
      <c r="KN152">
        <v>299</v>
      </c>
      <c r="KO152">
        <v>300</v>
      </c>
      <c r="KP152">
        <v>301</v>
      </c>
      <c r="KQ152">
        <v>302</v>
      </c>
      <c r="KR152">
        <v>303</v>
      </c>
      <c r="KS152">
        <v>304</v>
      </c>
      <c r="KT152">
        <v>305</v>
      </c>
      <c r="KU152">
        <v>306</v>
      </c>
      <c r="KV152">
        <v>307</v>
      </c>
      <c r="KW152">
        <v>308</v>
      </c>
      <c r="KX152">
        <v>309</v>
      </c>
      <c r="KY152">
        <v>310</v>
      </c>
      <c r="KZ152">
        <v>311</v>
      </c>
      <c r="LA152">
        <v>312</v>
      </c>
      <c r="LB152">
        <v>313</v>
      </c>
      <c r="LC152">
        <v>314</v>
      </c>
      <c r="LD152">
        <v>315</v>
      </c>
      <c r="LE152">
        <v>316</v>
      </c>
      <c r="LF152">
        <v>317</v>
      </c>
      <c r="LG152">
        <v>318</v>
      </c>
      <c r="LH152">
        <v>319</v>
      </c>
      <c r="LI152">
        <v>320</v>
      </c>
      <c r="LJ152">
        <v>321</v>
      </c>
      <c r="LK152">
        <v>322</v>
      </c>
      <c r="LL152">
        <v>323</v>
      </c>
      <c r="LM152">
        <v>324</v>
      </c>
      <c r="LN152">
        <v>325</v>
      </c>
      <c r="LO152">
        <v>326</v>
      </c>
      <c r="LP152">
        <v>327</v>
      </c>
      <c r="LQ152">
        <v>328</v>
      </c>
      <c r="LR152">
        <v>329</v>
      </c>
      <c r="LS152">
        <v>330</v>
      </c>
      <c r="LT152">
        <v>331</v>
      </c>
      <c r="LU152">
        <v>332</v>
      </c>
      <c r="LV152">
        <v>333</v>
      </c>
      <c r="LW152">
        <v>334</v>
      </c>
      <c r="LX152">
        <v>335</v>
      </c>
      <c r="LY152">
        <v>336</v>
      </c>
      <c r="LZ152">
        <v>337</v>
      </c>
      <c r="MA152">
        <v>338</v>
      </c>
      <c r="MB152">
        <v>339</v>
      </c>
      <c r="MC152">
        <v>340</v>
      </c>
      <c r="MD152">
        <v>341</v>
      </c>
      <c r="ME152">
        <v>342</v>
      </c>
      <c r="MF152">
        <v>343</v>
      </c>
      <c r="MG152">
        <v>344</v>
      </c>
      <c r="MH152">
        <v>345</v>
      </c>
      <c r="MI152">
        <v>346</v>
      </c>
      <c r="MJ152">
        <v>347</v>
      </c>
      <c r="MK152">
        <v>348</v>
      </c>
      <c r="ML152">
        <v>349</v>
      </c>
      <c r="MM152">
        <v>350</v>
      </c>
      <c r="MN152">
        <v>351</v>
      </c>
      <c r="MO152">
        <v>352</v>
      </c>
      <c r="MP152">
        <v>353</v>
      </c>
      <c r="MQ152">
        <v>354</v>
      </c>
      <c r="MR152">
        <v>355</v>
      </c>
      <c r="MS152">
        <v>356</v>
      </c>
      <c r="MT152">
        <v>357</v>
      </c>
      <c r="MU152">
        <v>358</v>
      </c>
      <c r="MV152">
        <v>359</v>
      </c>
      <c r="MW152">
        <v>360</v>
      </c>
      <c r="MX152">
        <v>361</v>
      </c>
      <c r="MY152">
        <v>362</v>
      </c>
      <c r="MZ152">
        <v>363</v>
      </c>
      <c r="NA152">
        <v>364</v>
      </c>
      <c r="NB152">
        <v>365</v>
      </c>
      <c r="NC152">
        <v>366</v>
      </c>
      <c r="ND152">
        <v>367</v>
      </c>
      <c r="NE152">
        <v>368</v>
      </c>
      <c r="NF152">
        <v>369</v>
      </c>
      <c r="NG152">
        <v>370</v>
      </c>
      <c r="NH152">
        <v>371</v>
      </c>
      <c r="NI152">
        <v>372</v>
      </c>
      <c r="NJ152">
        <v>373</v>
      </c>
      <c r="NK152">
        <v>374</v>
      </c>
      <c r="NL152">
        <v>375</v>
      </c>
      <c r="NM152">
        <v>376</v>
      </c>
      <c r="NN152">
        <v>377</v>
      </c>
      <c r="NO152">
        <v>378</v>
      </c>
      <c r="NP152">
        <v>379</v>
      </c>
      <c r="NQ152">
        <v>380</v>
      </c>
      <c r="NR152">
        <v>381</v>
      </c>
      <c r="NS152">
        <v>382</v>
      </c>
      <c r="NT152">
        <v>383</v>
      </c>
      <c r="NU152">
        <v>384</v>
      </c>
      <c r="NV152">
        <v>385</v>
      </c>
      <c r="NW152">
        <v>386</v>
      </c>
      <c r="NX152">
        <v>387</v>
      </c>
      <c r="NY152">
        <v>388</v>
      </c>
      <c r="NZ152">
        <v>389</v>
      </c>
      <c r="OA152">
        <v>390</v>
      </c>
      <c r="OB152">
        <v>391</v>
      </c>
      <c r="OC152">
        <v>392</v>
      </c>
      <c r="OD152">
        <v>393</v>
      </c>
      <c r="OE152">
        <v>394</v>
      </c>
      <c r="OF152">
        <v>395</v>
      </c>
      <c r="OG152">
        <v>396</v>
      </c>
      <c r="OH152">
        <v>397</v>
      </c>
      <c r="OI152">
        <v>398</v>
      </c>
      <c r="OJ152">
        <v>399</v>
      </c>
      <c r="OK152">
        <v>400</v>
      </c>
      <c r="OL152">
        <v>401</v>
      </c>
      <c r="OM152">
        <v>402</v>
      </c>
      <c r="ON152">
        <v>403</v>
      </c>
      <c r="OO152">
        <v>404</v>
      </c>
      <c r="OP152">
        <v>405</v>
      </c>
      <c r="OQ152">
        <v>406</v>
      </c>
      <c r="OR152">
        <v>407</v>
      </c>
      <c r="OS152">
        <v>408</v>
      </c>
      <c r="OT152">
        <v>409</v>
      </c>
      <c r="OU152">
        <v>410</v>
      </c>
      <c r="OV152">
        <v>411</v>
      </c>
      <c r="OW152">
        <v>412</v>
      </c>
      <c r="OX152">
        <v>413</v>
      </c>
      <c r="OY152">
        <v>414</v>
      </c>
      <c r="OZ152">
        <v>415</v>
      </c>
      <c r="PA152">
        <v>416</v>
      </c>
      <c r="PB152">
        <v>417</v>
      </c>
      <c r="PC152">
        <v>418</v>
      </c>
      <c r="PD152">
        <v>419</v>
      </c>
      <c r="PE152">
        <v>420</v>
      </c>
      <c r="PF152">
        <v>421</v>
      </c>
      <c r="PG152">
        <v>422</v>
      </c>
      <c r="PH152">
        <v>423</v>
      </c>
      <c r="PI152">
        <v>424</v>
      </c>
      <c r="PJ152">
        <v>425</v>
      </c>
      <c r="PK152">
        <v>426</v>
      </c>
      <c r="PL152">
        <v>427</v>
      </c>
      <c r="PM152">
        <v>428</v>
      </c>
      <c r="PN152">
        <v>429</v>
      </c>
      <c r="PO152">
        <v>430</v>
      </c>
      <c r="PP152">
        <v>431</v>
      </c>
      <c r="PQ152">
        <v>432</v>
      </c>
      <c r="PR152">
        <v>433</v>
      </c>
      <c r="PS152">
        <v>434</v>
      </c>
      <c r="PT152">
        <v>435</v>
      </c>
      <c r="PU152">
        <v>436</v>
      </c>
      <c r="PV152">
        <v>437</v>
      </c>
      <c r="PW152">
        <v>438</v>
      </c>
      <c r="PX152">
        <v>439</v>
      </c>
      <c r="PY152">
        <v>440</v>
      </c>
      <c r="PZ152">
        <v>441</v>
      </c>
      <c r="QA152">
        <v>442</v>
      </c>
      <c r="QB152">
        <v>443</v>
      </c>
      <c r="QC152">
        <v>444</v>
      </c>
      <c r="QD152">
        <v>445</v>
      </c>
      <c r="QE152">
        <v>446</v>
      </c>
      <c r="QF152">
        <v>447</v>
      </c>
      <c r="QG152">
        <v>448</v>
      </c>
      <c r="QH152">
        <v>449</v>
      </c>
      <c r="QI152">
        <v>450</v>
      </c>
      <c r="QJ152">
        <v>451</v>
      </c>
      <c r="QK152">
        <v>452</v>
      </c>
      <c r="QL152">
        <v>453</v>
      </c>
      <c r="QM152">
        <v>454</v>
      </c>
      <c r="QN152">
        <v>455</v>
      </c>
      <c r="QO152">
        <v>456</v>
      </c>
      <c r="QP152">
        <v>457</v>
      </c>
      <c r="QQ152">
        <v>458</v>
      </c>
      <c r="QR152">
        <v>459</v>
      </c>
      <c r="QS152">
        <v>460</v>
      </c>
      <c r="QT152">
        <v>461</v>
      </c>
      <c r="QU152">
        <v>462</v>
      </c>
      <c r="QV152">
        <v>463</v>
      </c>
      <c r="QW152">
        <v>464</v>
      </c>
      <c r="QX152">
        <v>465</v>
      </c>
      <c r="QY152">
        <v>466</v>
      </c>
      <c r="QZ152">
        <v>467</v>
      </c>
      <c r="RA152">
        <v>468</v>
      </c>
      <c r="RB152">
        <v>469</v>
      </c>
      <c r="RC152">
        <v>470</v>
      </c>
      <c r="RD152">
        <v>471</v>
      </c>
      <c r="RE152">
        <v>472</v>
      </c>
      <c r="RF152">
        <v>473</v>
      </c>
      <c r="RG152">
        <v>474</v>
      </c>
      <c r="RH152">
        <v>475</v>
      </c>
      <c r="RI152">
        <v>476</v>
      </c>
      <c r="RJ152">
        <v>477</v>
      </c>
      <c r="RK152">
        <v>478</v>
      </c>
      <c r="RL152">
        <v>479</v>
      </c>
      <c r="RM152">
        <v>480</v>
      </c>
      <c r="RN152">
        <v>481</v>
      </c>
      <c r="RO152">
        <v>482</v>
      </c>
      <c r="RP152">
        <v>483</v>
      </c>
      <c r="RQ152">
        <v>484</v>
      </c>
      <c r="RR152">
        <v>485</v>
      </c>
      <c r="RS152">
        <v>486</v>
      </c>
      <c r="RT152">
        <v>487</v>
      </c>
      <c r="RU152">
        <v>488</v>
      </c>
      <c r="RV152">
        <v>489</v>
      </c>
      <c r="RW152">
        <v>490</v>
      </c>
      <c r="RX152">
        <v>491</v>
      </c>
      <c r="RY152">
        <v>492</v>
      </c>
      <c r="RZ152">
        <v>493</v>
      </c>
      <c r="SA152">
        <v>494</v>
      </c>
      <c r="SB152">
        <v>495</v>
      </c>
      <c r="SC152">
        <v>496</v>
      </c>
      <c r="SD152">
        <v>497</v>
      </c>
      <c r="SE152">
        <v>498</v>
      </c>
      <c r="SF152">
        <v>499</v>
      </c>
      <c r="SG152">
        <v>500</v>
      </c>
    </row>
    <row r="153" spans="1:503">
      <c r="A153">
        <v>2014</v>
      </c>
      <c r="B153" s="25">
        <f>+'simulations soy farm1 '!B87</f>
        <v>7.81</v>
      </c>
      <c r="C153" s="25">
        <f>+'simulations soy farm1 '!C87</f>
        <v>8.66</v>
      </c>
      <c r="D153" s="25">
        <f>+'simulations soy farm1 '!D87</f>
        <v>9.57</v>
      </c>
      <c r="E153" s="25">
        <f>+'simulations soy farm1 '!E87</f>
        <v>11.86</v>
      </c>
      <c r="F153" s="25">
        <f>+'simulations soy farm1 '!F87</f>
        <v>10.4</v>
      </c>
      <c r="G153" s="25">
        <f>+'simulations soy farm1 '!G87</f>
        <v>10.75</v>
      </c>
      <c r="H153" s="25">
        <f>+'simulations soy farm1 '!H87</f>
        <v>10.75</v>
      </c>
      <c r="I153" s="25">
        <f>+'simulations soy farm1 '!I87</f>
        <v>10.33</v>
      </c>
      <c r="J153" s="25">
        <f>+'simulations soy farm1 '!J87</f>
        <v>9.0500000000000007</v>
      </c>
      <c r="K153" s="25">
        <f>+'simulations soy farm1 '!K87</f>
        <v>10.91</v>
      </c>
      <c r="L153" s="25">
        <f>+'simulations soy farm1 '!L87</f>
        <v>9.7200000000000006</v>
      </c>
      <c r="M153" s="25">
        <f>+'simulations soy farm1 '!M87</f>
        <v>9.1300000000000008</v>
      </c>
      <c r="N153" s="25">
        <f>+'simulations soy farm1 '!N87</f>
        <v>10</v>
      </c>
      <c r="O153" s="25">
        <f>+'simulations soy farm1 '!O87</f>
        <v>9.3000000000000007</v>
      </c>
      <c r="P153" s="25">
        <f>+'simulations soy farm1 '!P87</f>
        <v>10.9</v>
      </c>
      <c r="Q153" s="25">
        <f>+'simulations soy farm1 '!Q87</f>
        <v>10.39</v>
      </c>
      <c r="R153" s="25">
        <f>+'simulations soy farm1 '!R87</f>
        <v>10.29</v>
      </c>
      <c r="S153" s="25">
        <f>+'simulations soy farm1 '!S87</f>
        <v>9.25</v>
      </c>
      <c r="T153" s="25">
        <f>+'simulations soy farm1 '!T87</f>
        <v>9.39</v>
      </c>
      <c r="U153" s="25">
        <f>+'simulations soy farm1 '!U87</f>
        <v>11.4</v>
      </c>
      <c r="V153" s="25">
        <f>+'simulations soy farm1 '!V87</f>
        <v>9.74</v>
      </c>
      <c r="W153" s="25">
        <f>+'simulations soy farm1 '!W87</f>
        <v>10.41</v>
      </c>
      <c r="X153" s="25">
        <f>+'simulations soy farm1 '!X87</f>
        <v>11.83</v>
      </c>
      <c r="Y153" s="25">
        <f>+'simulations soy farm1 '!Y87</f>
        <v>11.19</v>
      </c>
      <c r="Z153" s="25">
        <f>+'simulations soy farm1 '!Z87</f>
        <v>10.28</v>
      </c>
      <c r="AA153" s="25">
        <f>+'simulations soy farm1 '!AA87</f>
        <v>10.51</v>
      </c>
      <c r="AB153" s="25">
        <f>+'simulations soy farm1 '!AB87</f>
        <v>10.58</v>
      </c>
      <c r="AC153" s="25">
        <f>+'simulations soy farm1 '!AC87</f>
        <v>10.97</v>
      </c>
      <c r="AD153" s="25">
        <f>+'simulations soy farm1 '!AD87</f>
        <v>10.99</v>
      </c>
      <c r="AE153" s="25">
        <f>+'simulations soy farm1 '!AE87</f>
        <v>10</v>
      </c>
      <c r="AF153" s="25">
        <f>+'simulations soy farm1 '!AF87</f>
        <v>11.31</v>
      </c>
      <c r="AG153" s="25">
        <f>+'simulations soy farm1 '!AG87</f>
        <v>10.49</v>
      </c>
      <c r="AH153" s="25">
        <f>+'simulations soy farm1 '!AH87</f>
        <v>9.42</v>
      </c>
      <c r="AI153" s="25">
        <f>+'simulations soy farm1 '!AI87</f>
        <v>10.61</v>
      </c>
      <c r="AJ153" s="25">
        <f>+'simulations soy farm1 '!AJ87</f>
        <v>10.95</v>
      </c>
      <c r="AK153" s="25">
        <f>+'simulations soy farm1 '!AK87</f>
        <v>9.8800000000000008</v>
      </c>
      <c r="AL153" s="25">
        <f>+'simulations soy farm1 '!AL87</f>
        <v>8.6</v>
      </c>
      <c r="AM153" s="25">
        <f>+'simulations soy farm1 '!AM87</f>
        <v>11.67</v>
      </c>
      <c r="AN153" s="25">
        <f>+'simulations soy farm1 '!AN87</f>
        <v>10.59</v>
      </c>
      <c r="AO153" s="25">
        <f>+'simulations soy farm1 '!AO87</f>
        <v>9.59</v>
      </c>
      <c r="AP153" s="25">
        <f>+'simulations soy farm1 '!AP87</f>
        <v>11.5</v>
      </c>
      <c r="AQ153" s="25">
        <f>+'simulations soy farm1 '!AQ87</f>
        <v>11.85</v>
      </c>
      <c r="AR153" s="25">
        <f>+'simulations soy farm1 '!AR87</f>
        <v>9.32</v>
      </c>
      <c r="AS153" s="25">
        <f>+'simulations soy farm1 '!AS87</f>
        <v>10.5</v>
      </c>
      <c r="AT153" s="25">
        <f>+'simulations soy farm1 '!AT87</f>
        <v>8.6199999999999992</v>
      </c>
      <c r="AU153" s="25">
        <f>+'simulations soy farm1 '!AU87</f>
        <v>9.69</v>
      </c>
      <c r="AV153" s="25">
        <f>+'simulations soy farm1 '!AV87</f>
        <v>8.92</v>
      </c>
      <c r="AW153" s="25">
        <f>+'simulations soy farm1 '!AW87</f>
        <v>10.32</v>
      </c>
      <c r="AX153" s="25">
        <f>+'simulations soy farm1 '!AX87</f>
        <v>10.41</v>
      </c>
      <c r="AY153" s="25">
        <f>+'simulations soy farm1 '!AY87</f>
        <v>11.28</v>
      </c>
      <c r="AZ153" s="25">
        <f>+'simulations soy farm1 '!AZ87</f>
        <v>9.0299999999999994</v>
      </c>
      <c r="BA153" s="25">
        <f>+'simulations soy farm1 '!BA87</f>
        <v>11.73</v>
      </c>
      <c r="BB153" s="25">
        <f>+'simulations soy farm1 '!BB87</f>
        <v>10.11</v>
      </c>
      <c r="BC153" s="25">
        <f>+'simulations soy farm1 '!BC87</f>
        <v>10.33</v>
      </c>
      <c r="BD153" s="25">
        <f>+'simulations soy farm1 '!BD87</f>
        <v>11.38</v>
      </c>
      <c r="BE153" s="25">
        <f>+'simulations soy farm1 '!BE87</f>
        <v>10.02</v>
      </c>
      <c r="BF153" s="25">
        <f>+'simulations soy farm1 '!BF87</f>
        <v>10.44</v>
      </c>
      <c r="BG153" s="25">
        <f>+'simulations soy farm1 '!BG87</f>
        <v>10.48</v>
      </c>
      <c r="BH153" s="25">
        <f>+'simulations soy farm1 '!BH87</f>
        <v>10.76</v>
      </c>
      <c r="BI153" s="25">
        <f>+'simulations soy farm1 '!BI87</f>
        <v>11.9</v>
      </c>
      <c r="BJ153" s="25">
        <f>+'simulations soy farm1 '!BJ87</f>
        <v>11.44</v>
      </c>
      <c r="BK153" s="25">
        <f>+'simulations soy farm1 '!BK87</f>
        <v>12.51</v>
      </c>
      <c r="BL153" s="25">
        <f>+'simulations soy farm1 '!BL87</f>
        <v>11.46</v>
      </c>
      <c r="BM153" s="25">
        <f>+'simulations soy farm1 '!BM87</f>
        <v>10.7</v>
      </c>
      <c r="BN153" s="25">
        <f>+'simulations soy farm1 '!BN87</f>
        <v>9.8000000000000007</v>
      </c>
      <c r="BO153" s="25">
        <f>+'simulations soy farm1 '!BO87</f>
        <v>8.77</v>
      </c>
      <c r="BP153" s="25">
        <f>+'simulations soy farm1 '!BP87</f>
        <v>10</v>
      </c>
      <c r="BQ153" s="25">
        <f>+'simulations soy farm1 '!BQ87</f>
        <v>11.1</v>
      </c>
      <c r="BR153" s="25">
        <f>+'simulations soy farm1 '!BR87</f>
        <v>9.3800000000000008</v>
      </c>
      <c r="BS153" s="25">
        <f>+'simulations soy farm1 '!BS87</f>
        <v>9.84</v>
      </c>
      <c r="BT153" s="25">
        <f>+'simulations soy farm1 '!BT87</f>
        <v>10.84</v>
      </c>
      <c r="BU153" s="25">
        <f>+'simulations soy farm1 '!BU87</f>
        <v>8.17</v>
      </c>
      <c r="BV153" s="25">
        <f>+'simulations soy farm1 '!BV87</f>
        <v>9.39</v>
      </c>
      <c r="BW153" s="25">
        <f>+'simulations soy farm1 '!BW87</f>
        <v>9.48</v>
      </c>
      <c r="BX153" s="25">
        <f>+'simulations soy farm1 '!BX87</f>
        <v>10.38</v>
      </c>
      <c r="BY153" s="25">
        <f>+'simulations soy farm1 '!BY87</f>
        <v>9.11</v>
      </c>
      <c r="BZ153" s="25">
        <f>+'simulations soy farm1 '!BZ87</f>
        <v>12.19</v>
      </c>
      <c r="CA153" s="25">
        <f>+'simulations soy farm1 '!CA87</f>
        <v>10.36</v>
      </c>
      <c r="CB153" s="25">
        <f>+'simulations soy farm1 '!CB87</f>
        <v>9.69</v>
      </c>
      <c r="CC153" s="25">
        <f>+'simulations soy farm1 '!CC87</f>
        <v>11.07</v>
      </c>
      <c r="CD153" s="25">
        <f>+'simulations soy farm1 '!CD87</f>
        <v>10.26</v>
      </c>
      <c r="CE153" s="25">
        <f>+'simulations soy farm1 '!CE87</f>
        <v>9.33</v>
      </c>
      <c r="CF153" s="25">
        <f>+'simulations soy farm1 '!CF87</f>
        <v>12.9</v>
      </c>
      <c r="CG153" s="25">
        <f>+'simulations soy farm1 '!CG87</f>
        <v>10.47</v>
      </c>
      <c r="CH153" s="25">
        <f>+'simulations soy farm1 '!CH87</f>
        <v>8.34</v>
      </c>
      <c r="CI153" s="25">
        <f>+'simulations soy farm1 '!CI87</f>
        <v>8.1999999999999993</v>
      </c>
      <c r="CJ153" s="25">
        <f>+'simulations soy farm1 '!CJ87</f>
        <v>10.220000000000001</v>
      </c>
      <c r="CK153" s="25">
        <f>+'simulations soy farm1 '!CK87</f>
        <v>10.25</v>
      </c>
      <c r="CL153" s="25">
        <f>+'simulations soy farm1 '!CL87</f>
        <v>10.81</v>
      </c>
      <c r="CM153" s="25">
        <f>+'simulations soy farm1 '!CM87</f>
        <v>11.32</v>
      </c>
      <c r="CN153" s="25">
        <f>+'simulations soy farm1 '!CN87</f>
        <v>11.16</v>
      </c>
      <c r="CO153" s="25">
        <f>+'simulations soy farm1 '!CO87</f>
        <v>9.25</v>
      </c>
      <c r="CP153" s="25">
        <f>+'simulations soy farm1 '!CP87</f>
        <v>9.19</v>
      </c>
      <c r="CQ153" s="25">
        <f>+'simulations soy farm1 '!CQ87</f>
        <v>10.64</v>
      </c>
      <c r="CR153" s="25">
        <f>+'simulations soy farm1 '!CR87</f>
        <v>9.0299999999999994</v>
      </c>
      <c r="CS153" s="25">
        <f>+'simulations soy farm1 '!CS87</f>
        <v>10.82</v>
      </c>
      <c r="CT153" s="25">
        <f>+'simulations soy farm1 '!CT87</f>
        <v>10.44</v>
      </c>
      <c r="CU153" s="25">
        <f>+'simulations soy farm1 '!CU87</f>
        <v>9.68</v>
      </c>
      <c r="CV153" s="25">
        <f>+'simulations soy farm1 '!CV87</f>
        <v>10.02</v>
      </c>
      <c r="CW153" s="25">
        <f>+'simulations soy farm1 '!CW87</f>
        <v>11.4</v>
      </c>
      <c r="CX153" s="25">
        <f>+'simulations soy farm1 '!CX87</f>
        <v>11.55</v>
      </c>
      <c r="CY153" s="25">
        <f>+'simulations soy farm1 '!CY87</f>
        <v>10.37</v>
      </c>
      <c r="CZ153" s="25">
        <f>+'simulations soy farm1 '!CZ87</f>
        <v>10.91</v>
      </c>
      <c r="DA153" s="25">
        <f>+'simulations soy farm1 '!DA87</f>
        <v>10.96</v>
      </c>
      <c r="DB153" s="25">
        <f>+'simulations soy farm1 '!DB87</f>
        <v>10.55</v>
      </c>
      <c r="DC153" s="25">
        <f>+'simulations soy farm1 '!DC87</f>
        <v>10.38</v>
      </c>
      <c r="DD153" s="25">
        <f>+'simulations soy farm1 '!DD87</f>
        <v>9.91</v>
      </c>
      <c r="DE153" s="25">
        <f>+'simulations soy farm1 '!DE87</f>
        <v>9.83</v>
      </c>
      <c r="DF153" s="25">
        <f>+'simulations soy farm1 '!DF87</f>
        <v>10.36</v>
      </c>
      <c r="DG153" s="25">
        <f>+'simulations soy farm1 '!DG87</f>
        <v>9.09</v>
      </c>
      <c r="DH153" s="25">
        <f>+'simulations soy farm1 '!DH87</f>
        <v>12.42</v>
      </c>
      <c r="DI153" s="25">
        <f>+'simulations soy farm1 '!DI87</f>
        <v>12.93</v>
      </c>
      <c r="DJ153" s="25">
        <f>+'simulations soy farm1 '!DJ87</f>
        <v>10.42</v>
      </c>
      <c r="DK153" s="25">
        <f>+'simulations soy farm1 '!DK87</f>
        <v>9.81</v>
      </c>
      <c r="DL153" s="25">
        <f>+'simulations soy farm1 '!DL87</f>
        <v>10.73</v>
      </c>
      <c r="DM153" s="25">
        <f>+'simulations soy farm1 '!DM87</f>
        <v>11.15</v>
      </c>
      <c r="DN153" s="25">
        <f>+'simulations soy farm1 '!DN87</f>
        <v>9.2100000000000009</v>
      </c>
      <c r="DO153" s="25">
        <f>+'simulations soy farm1 '!DO87</f>
        <v>8.1</v>
      </c>
      <c r="DP153" s="25">
        <f>+'simulations soy farm1 '!DP87</f>
        <v>10.220000000000001</v>
      </c>
      <c r="DQ153" s="25">
        <f>+'simulations soy farm1 '!DQ87</f>
        <v>10.61</v>
      </c>
      <c r="DR153" s="25">
        <f>+'simulations soy farm1 '!DR87</f>
        <v>8.5299999999999994</v>
      </c>
      <c r="DS153" s="25">
        <f>+'simulations soy farm1 '!DS87</f>
        <v>8.68</v>
      </c>
      <c r="DT153" s="25">
        <f>+'simulations soy farm1 '!DT87</f>
        <v>8.75</v>
      </c>
      <c r="DU153" s="25">
        <f>+'simulations soy farm1 '!DU87</f>
        <v>11.5</v>
      </c>
      <c r="DV153" s="25">
        <f>+'simulations soy farm1 '!DV87</f>
        <v>10.81</v>
      </c>
      <c r="DW153" s="25">
        <f>+'simulations soy farm1 '!DW87</f>
        <v>10.41</v>
      </c>
      <c r="DX153" s="25">
        <f>+'simulations soy farm1 '!DX87</f>
        <v>10.31</v>
      </c>
      <c r="DY153" s="25">
        <f>+'simulations soy farm1 '!DY87</f>
        <v>10.09</v>
      </c>
      <c r="DZ153" s="25">
        <f>+'simulations soy farm1 '!DZ87</f>
        <v>9.44</v>
      </c>
      <c r="EA153" s="25">
        <f>+'simulations soy farm1 '!EA87</f>
        <v>10.8</v>
      </c>
      <c r="EB153" s="25">
        <f>+'simulations soy farm1 '!EB87</f>
        <v>9.69</v>
      </c>
      <c r="EC153" s="25">
        <f>+'simulations soy farm1 '!EC87</f>
        <v>11.23</v>
      </c>
      <c r="ED153" s="25">
        <f>+'simulations soy farm1 '!ED87</f>
        <v>10.39</v>
      </c>
      <c r="EE153" s="25">
        <f>+'simulations soy farm1 '!EE87</f>
        <v>8.14</v>
      </c>
      <c r="EF153" s="25">
        <f>+'simulations soy farm1 '!EF87</f>
        <v>9.65</v>
      </c>
      <c r="EG153" s="25">
        <f>+'simulations soy farm1 '!EG87</f>
        <v>10.63</v>
      </c>
      <c r="EH153" s="25">
        <f>+'simulations soy farm1 '!EH87</f>
        <v>11.12</v>
      </c>
      <c r="EI153" s="25">
        <f>+'simulations soy farm1 '!EI87</f>
        <v>9.76</v>
      </c>
      <c r="EJ153" s="25">
        <f>+'simulations soy farm1 '!EJ87</f>
        <v>11.15</v>
      </c>
      <c r="EK153" s="25">
        <f>+'simulations soy farm1 '!EK87</f>
        <v>10.39</v>
      </c>
      <c r="EL153" s="25">
        <f>+'simulations soy farm1 '!EL87</f>
        <v>10.81</v>
      </c>
      <c r="EM153" s="25">
        <f>+'simulations soy farm1 '!EM87</f>
        <v>8.82</v>
      </c>
      <c r="EN153" s="25">
        <f>+'simulations soy farm1 '!EN87</f>
        <v>10.29</v>
      </c>
      <c r="EO153" s="25">
        <f>+'simulations soy farm1 '!EO87</f>
        <v>11.54</v>
      </c>
      <c r="EP153" s="25">
        <f>+'simulations soy farm1 '!EP87</f>
        <v>8.42</v>
      </c>
      <c r="EQ153" s="25">
        <f>+'simulations soy farm1 '!EQ87</f>
        <v>11.63</v>
      </c>
      <c r="ER153" s="25">
        <f>+'simulations soy farm1 '!ER87</f>
        <v>9.89</v>
      </c>
      <c r="ES153" s="25">
        <f>+'simulations soy farm1 '!ES87</f>
        <v>9.3699999999999992</v>
      </c>
      <c r="ET153" s="25">
        <f>+'simulations soy farm1 '!ET87</f>
        <v>10.27</v>
      </c>
      <c r="EU153" s="25">
        <f>+'simulations soy farm1 '!EU87</f>
        <v>10.1</v>
      </c>
      <c r="EV153" s="25">
        <f>+'simulations soy farm1 '!EV87</f>
        <v>9.8000000000000007</v>
      </c>
      <c r="EW153" s="25">
        <f>+'simulations soy farm1 '!EW87</f>
        <v>10.34</v>
      </c>
      <c r="EX153" s="25">
        <f>+'simulations soy farm1 '!EX87</f>
        <v>10.72</v>
      </c>
      <c r="EY153" s="25">
        <f>+'simulations soy farm1 '!EY87</f>
        <v>9.57</v>
      </c>
      <c r="EZ153" s="25">
        <f>+'simulations soy farm1 '!EZ87</f>
        <v>10.96</v>
      </c>
      <c r="FA153" s="25">
        <f>+'simulations soy farm1 '!FA87</f>
        <v>9.64</v>
      </c>
      <c r="FB153" s="25">
        <f>+'simulations soy farm1 '!FB87</f>
        <v>9.65</v>
      </c>
      <c r="FC153" s="25">
        <f>+'simulations soy farm1 '!FC87</f>
        <v>10.89</v>
      </c>
      <c r="FD153" s="25">
        <f>+'simulations soy farm1 '!FD87</f>
        <v>11.81</v>
      </c>
      <c r="FE153" s="25">
        <f>+'simulations soy farm1 '!FE87</f>
        <v>10.82</v>
      </c>
      <c r="FF153" s="25">
        <f>+'simulations soy farm1 '!FF87</f>
        <v>10.210000000000001</v>
      </c>
      <c r="FG153" s="25">
        <f>+'simulations soy farm1 '!FG87</f>
        <v>9.1199999999999992</v>
      </c>
      <c r="FH153" s="25">
        <f>+'simulations soy farm1 '!FH87</f>
        <v>11.16</v>
      </c>
      <c r="FI153" s="25">
        <f>+'simulations soy farm1 '!FI87</f>
        <v>10.54</v>
      </c>
      <c r="FJ153" s="25">
        <f>+'simulations soy farm1 '!FJ87</f>
        <v>9.09</v>
      </c>
      <c r="FK153" s="25">
        <f>+'simulations soy farm1 '!FK87</f>
        <v>8.9</v>
      </c>
      <c r="FL153" s="25">
        <f>+'simulations soy farm1 '!FL87</f>
        <v>10.68</v>
      </c>
      <c r="FM153" s="25">
        <f>+'simulations soy farm1 '!FM87</f>
        <v>12.18</v>
      </c>
      <c r="FN153" s="25">
        <f>+'simulations soy farm1 '!FN87</f>
        <v>10</v>
      </c>
      <c r="FO153" s="25">
        <f>+'simulations soy farm1 '!FO87</f>
        <v>9.6199999999999992</v>
      </c>
      <c r="FP153" s="25">
        <f>+'simulations soy farm1 '!FP87</f>
        <v>9.91</v>
      </c>
      <c r="FQ153" s="25">
        <f>+'simulations soy farm1 '!FQ87</f>
        <v>10.9</v>
      </c>
      <c r="FR153" s="25">
        <f>+'simulations soy farm1 '!FR87</f>
        <v>11.62</v>
      </c>
      <c r="FS153" s="25">
        <f>+'simulations soy farm1 '!FS87</f>
        <v>9.93</v>
      </c>
      <c r="FT153" s="25">
        <f>+'simulations soy farm1 '!FT87</f>
        <v>9.0399999999999991</v>
      </c>
      <c r="FU153" s="25">
        <f>+'simulations soy farm1 '!FU87</f>
        <v>10.19</v>
      </c>
      <c r="FV153" s="25">
        <f>+'simulations soy farm1 '!FV87</f>
        <v>9.2200000000000006</v>
      </c>
      <c r="FW153" s="25">
        <f>+'simulations soy farm1 '!FW87</f>
        <v>11.58</v>
      </c>
      <c r="FX153" s="25">
        <f>+'simulations soy farm1 '!FX87</f>
        <v>10.1</v>
      </c>
      <c r="FY153" s="25">
        <f>+'simulations soy farm1 '!FY87</f>
        <v>12.21</v>
      </c>
      <c r="FZ153" s="25">
        <f>+'simulations soy farm1 '!FZ87</f>
        <v>9.77</v>
      </c>
      <c r="GA153" s="25">
        <f>+'simulations soy farm1 '!GA87</f>
        <v>9.2899999999999991</v>
      </c>
      <c r="GB153" s="25">
        <f>+'simulations soy farm1 '!GB87</f>
        <v>9.57</v>
      </c>
      <c r="GC153" s="25">
        <f>+'simulations soy farm1 '!GC87</f>
        <v>8.7799999999999994</v>
      </c>
      <c r="GD153" s="25">
        <f>+'simulations soy farm1 '!GD87</f>
        <v>11.25</v>
      </c>
      <c r="GE153" s="25">
        <f>+'simulations soy farm1 '!GE87</f>
        <v>11.83</v>
      </c>
      <c r="GF153" s="25">
        <f>+'simulations soy farm1 '!GF87</f>
        <v>10.37</v>
      </c>
      <c r="GG153" s="25">
        <f>+'simulations soy farm1 '!GG87</f>
        <v>8.98</v>
      </c>
      <c r="GH153" s="25">
        <f>+'simulations soy farm1 '!GH87</f>
        <v>8.5399999999999991</v>
      </c>
      <c r="GI153" s="25">
        <f>+'simulations soy farm1 '!GI87</f>
        <v>9</v>
      </c>
      <c r="GJ153" s="25">
        <f>+'simulations soy farm1 '!GJ87</f>
        <v>11.46</v>
      </c>
      <c r="GK153" s="25">
        <f>+'simulations soy farm1 '!GK87</f>
        <v>10.44</v>
      </c>
      <c r="GL153" s="25">
        <f>+'simulations soy farm1 '!GL87</f>
        <v>10.86</v>
      </c>
      <c r="GM153" s="25">
        <f>+'simulations soy farm1 '!GM87</f>
        <v>10.88</v>
      </c>
      <c r="GN153" s="25">
        <f>+'simulations soy farm1 '!GN87</f>
        <v>8.82</v>
      </c>
      <c r="GO153" s="25">
        <f>+'simulations soy farm1 '!GO87</f>
        <v>11.09</v>
      </c>
      <c r="GP153" s="25">
        <f>+'simulations soy farm1 '!GP87</f>
        <v>8.6199999999999992</v>
      </c>
      <c r="GQ153" s="25">
        <f>+'simulations soy farm1 '!GQ87</f>
        <v>8.83</v>
      </c>
      <c r="GR153" s="25">
        <f>+'simulations soy farm1 '!GR87</f>
        <v>8.76</v>
      </c>
      <c r="GS153" s="25">
        <f>+'simulations soy farm1 '!GS87</f>
        <v>9.17</v>
      </c>
      <c r="GT153" s="25">
        <f>+'simulations soy farm1 '!GT87</f>
        <v>9.0399999999999991</v>
      </c>
      <c r="GU153" s="25">
        <f>+'simulations soy farm1 '!GU87</f>
        <v>10.47</v>
      </c>
      <c r="GV153" s="25">
        <f>+'simulations soy farm1 '!GV87</f>
        <v>11.11</v>
      </c>
      <c r="GW153" s="25">
        <f>+'simulations soy farm1 '!GW87</f>
        <v>10.26</v>
      </c>
      <c r="GX153" s="25">
        <f>+'simulations soy farm1 '!GX87</f>
        <v>9.02</v>
      </c>
      <c r="GY153" s="25">
        <f>+'simulations soy farm1 '!GY87</f>
        <v>11.88</v>
      </c>
      <c r="GZ153" s="25">
        <f>+'simulations soy farm1 '!GZ87</f>
        <v>10.75</v>
      </c>
      <c r="HA153" s="25">
        <f>+'simulations soy farm1 '!HA87</f>
        <v>11.3</v>
      </c>
      <c r="HB153" s="25">
        <f>+'simulations soy farm1 '!HB87</f>
        <v>9.66</v>
      </c>
      <c r="HC153" s="25">
        <f>+'simulations soy farm1 '!HC87</f>
        <v>10.83</v>
      </c>
      <c r="HD153" s="25">
        <f>+'simulations soy farm1 '!HD87</f>
        <v>10.6</v>
      </c>
      <c r="HE153" s="25">
        <f>+'simulations soy farm1 '!HE87</f>
        <v>8.65</v>
      </c>
      <c r="HF153" s="25">
        <f>+'simulations soy farm1 '!HF87</f>
        <v>9.7200000000000006</v>
      </c>
      <c r="HG153" s="25">
        <f>+'simulations soy farm1 '!HG87</f>
        <v>11.6</v>
      </c>
      <c r="HH153" s="25">
        <f>+'simulations soy farm1 '!HH87</f>
        <v>9.65</v>
      </c>
      <c r="HI153" s="25">
        <f>+'simulations soy farm1 '!HI87</f>
        <v>9.5</v>
      </c>
      <c r="HJ153" s="25">
        <f>+'simulations soy farm1 '!HJ87</f>
        <v>10.79</v>
      </c>
      <c r="HK153" s="25">
        <f>+'simulations soy farm1 '!HK87</f>
        <v>12.76</v>
      </c>
      <c r="HL153" s="25">
        <f>+'simulations soy farm1 '!HL87</f>
        <v>9.8000000000000007</v>
      </c>
      <c r="HM153" s="25">
        <f>+'simulations soy farm1 '!HM87</f>
        <v>11.13</v>
      </c>
      <c r="HN153" s="25">
        <f>+'simulations soy farm1 '!HN87</f>
        <v>10.87</v>
      </c>
      <c r="HO153" s="25">
        <f>+'simulations soy farm1 '!HO87</f>
        <v>10.220000000000001</v>
      </c>
      <c r="HP153" s="25">
        <f>+'simulations soy farm1 '!HP87</f>
        <v>10.84</v>
      </c>
      <c r="HQ153" s="25">
        <f>+'simulations soy farm1 '!HQ87</f>
        <v>9.43</v>
      </c>
      <c r="HR153" s="25">
        <f>+'simulations soy farm1 '!HR87</f>
        <v>9.65</v>
      </c>
      <c r="HS153" s="25">
        <f>+'simulations soy farm1 '!HS87</f>
        <v>9.23</v>
      </c>
      <c r="HT153" s="25">
        <f>+'simulations soy farm1 '!HT87</f>
        <v>9.9600000000000009</v>
      </c>
      <c r="HU153" s="25">
        <f>+'simulations soy farm1 '!HU87</f>
        <v>10.52</v>
      </c>
      <c r="HV153" s="25">
        <f>+'simulations soy farm1 '!HV87</f>
        <v>9.81</v>
      </c>
      <c r="HW153" s="25">
        <f>+'simulations soy farm1 '!HW87</f>
        <v>9.25</v>
      </c>
      <c r="HX153" s="25">
        <f>+'simulations soy farm1 '!HX87</f>
        <v>9.89</v>
      </c>
      <c r="HY153" s="25">
        <f>+'simulations soy farm1 '!HY87</f>
        <v>11</v>
      </c>
      <c r="HZ153" s="25">
        <f>+'simulations soy farm1 '!HZ87</f>
        <v>10.6</v>
      </c>
      <c r="IA153" s="25">
        <f>+'simulations soy farm1 '!IA87</f>
        <v>11.4</v>
      </c>
      <c r="IB153" s="25">
        <f>+'simulations soy farm1 '!IB87</f>
        <v>9.26</v>
      </c>
      <c r="IC153" s="25">
        <f>+'simulations soy farm1 '!IC87</f>
        <v>9.15</v>
      </c>
      <c r="ID153" s="25">
        <f>+'simulations soy farm1 '!ID87</f>
        <v>11.14</v>
      </c>
      <c r="IE153" s="25">
        <f>+'simulations soy farm1 '!IE87</f>
        <v>10.33</v>
      </c>
      <c r="IF153" s="25">
        <f>+'simulations soy farm1 '!IF87</f>
        <v>8.2799999999999994</v>
      </c>
      <c r="IG153" s="25">
        <f>+'simulations soy farm1 '!IG87</f>
        <v>9.6</v>
      </c>
      <c r="IH153" s="25">
        <f>+'simulations soy farm1 '!IH87</f>
        <v>10.98</v>
      </c>
      <c r="II153" s="25">
        <f>+'simulations soy farm1 '!II87</f>
        <v>9.31</v>
      </c>
      <c r="IJ153" s="25">
        <f>+'simulations soy farm1 '!IJ87</f>
        <v>11.87</v>
      </c>
      <c r="IK153" s="25">
        <f>+'simulations soy farm1 '!IK87</f>
        <v>8.06</v>
      </c>
      <c r="IL153" s="25">
        <f>+'simulations soy farm1 '!IL87</f>
        <v>10.83</v>
      </c>
      <c r="IM153" s="25">
        <f>+'simulations soy farm1 '!IM87</f>
        <v>9.73</v>
      </c>
      <c r="IN153" s="25">
        <f>+'simulations soy farm1 '!IN87</f>
        <v>9.4600000000000009</v>
      </c>
      <c r="IO153" s="25">
        <f>+'simulations soy farm1 '!IO87</f>
        <v>9.4600000000000009</v>
      </c>
      <c r="IP153" s="25">
        <f>+'simulations soy farm1 '!IP87</f>
        <v>10.32</v>
      </c>
      <c r="IQ153" s="25">
        <f>+'simulations soy farm1 '!IQ87</f>
        <v>10.71</v>
      </c>
      <c r="IR153" s="25">
        <f>+'simulations soy farm1 '!IR87</f>
        <v>9.67</v>
      </c>
      <c r="IS153" s="25">
        <f>+'simulations soy farm1 '!IS87</f>
        <v>10.27</v>
      </c>
      <c r="IT153" s="25">
        <f>+'simulations soy farm1 '!IT87</f>
        <v>10.62</v>
      </c>
      <c r="IU153" s="25">
        <f>+'simulations soy farm1 '!IU87</f>
        <v>10.65</v>
      </c>
      <c r="IV153" s="25">
        <f>+'simulations soy farm1 '!IV87</f>
        <v>10.45</v>
      </c>
      <c r="IW153" s="25">
        <f>+'simulations soy farm1 '!IW87</f>
        <v>11.9</v>
      </c>
      <c r="IX153" s="25">
        <f>+'simulations soy farm1 '!IX87</f>
        <v>10.210000000000001</v>
      </c>
      <c r="IY153" s="25">
        <f>+'simulations soy farm1 '!IY87</f>
        <v>9.9499999999999993</v>
      </c>
      <c r="IZ153" s="25">
        <f>+'simulations soy farm1 '!IZ87</f>
        <v>10.029999999999999</v>
      </c>
      <c r="JA153" s="25">
        <f>+'simulations soy farm1 '!JA87</f>
        <v>12.02</v>
      </c>
      <c r="JB153" s="25">
        <f>+'simulations soy farm1 '!JB87</f>
        <v>10.29</v>
      </c>
      <c r="JC153" s="25">
        <f>+'simulations soy farm1 '!JC87</f>
        <v>10.09</v>
      </c>
      <c r="JD153" s="25">
        <f>+'simulations soy farm1 '!JD87</f>
        <v>9.65</v>
      </c>
      <c r="JE153" s="25">
        <f>+'simulations soy farm1 '!JE87</f>
        <v>10.57</v>
      </c>
      <c r="JF153" s="25">
        <f>+'simulations soy farm1 '!JF87</f>
        <v>10.95</v>
      </c>
      <c r="JG153" s="25">
        <f>+'simulations soy farm1 '!JG87</f>
        <v>8.99</v>
      </c>
      <c r="JH153" s="25">
        <f>+'simulations soy farm1 '!JH87</f>
        <v>10.97</v>
      </c>
      <c r="JI153" s="25">
        <f>+'simulations soy farm1 '!JI87</f>
        <v>10.34</v>
      </c>
      <c r="JJ153" s="25">
        <f>+'simulations soy farm1 '!JJ87</f>
        <v>8.83</v>
      </c>
      <c r="JK153" s="25">
        <f>+'simulations soy farm1 '!JK87</f>
        <v>11.41</v>
      </c>
      <c r="JL153" s="25">
        <f>+'simulations soy farm1 '!JL87</f>
        <v>10.44</v>
      </c>
      <c r="JM153" s="25">
        <f>+'simulations soy farm1 '!JM87</f>
        <v>9.15</v>
      </c>
      <c r="JN153" s="25">
        <f>+'simulations soy farm1 '!JN87</f>
        <v>8.01</v>
      </c>
      <c r="JO153" s="25">
        <f>+'simulations soy farm1 '!JO87</f>
        <v>10.19</v>
      </c>
      <c r="JP153" s="25">
        <f>+'simulations soy farm1 '!JP87</f>
        <v>10.52</v>
      </c>
      <c r="JQ153" s="25">
        <f>+'simulations soy farm1 '!JQ87</f>
        <v>8.68</v>
      </c>
      <c r="JR153" s="25">
        <f>+'simulations soy farm1 '!JR87</f>
        <v>9.93</v>
      </c>
      <c r="JS153" s="25">
        <f>+'simulations soy farm1 '!JS87</f>
        <v>11.65</v>
      </c>
      <c r="JT153" s="25">
        <f>+'simulations soy farm1 '!JT87</f>
        <v>10.65</v>
      </c>
      <c r="JU153" s="25">
        <f>+'simulations soy farm1 '!JU87</f>
        <v>9.8699999999999992</v>
      </c>
      <c r="JV153" s="25">
        <f>+'simulations soy farm1 '!JV87</f>
        <v>10.43</v>
      </c>
      <c r="JW153" s="25">
        <f>+'simulations soy farm1 '!JW87</f>
        <v>10.84</v>
      </c>
      <c r="JX153" s="25">
        <f>+'simulations soy farm1 '!JX87</f>
        <v>11.45</v>
      </c>
      <c r="JY153" s="25">
        <f>+'simulations soy farm1 '!JY87</f>
        <v>12.3</v>
      </c>
      <c r="JZ153" s="25">
        <f>+'simulations soy farm1 '!JZ87</f>
        <v>10.44</v>
      </c>
      <c r="KA153" s="25">
        <f>+'simulations soy farm1 '!KA87</f>
        <v>9.57</v>
      </c>
      <c r="KB153" s="25">
        <f>+'simulations soy farm1 '!KB87</f>
        <v>9.92</v>
      </c>
      <c r="KC153" s="25">
        <f>+'simulations soy farm1 '!KC87</f>
        <v>9.67</v>
      </c>
      <c r="KD153" s="25">
        <f>+'simulations soy farm1 '!KD87</f>
        <v>11.03</v>
      </c>
      <c r="KE153" s="25">
        <f>+'simulations soy farm1 '!KE87</f>
        <v>11.35</v>
      </c>
      <c r="KF153" s="25">
        <f>+'simulations soy farm1 '!KF87</f>
        <v>8.76</v>
      </c>
      <c r="KG153" s="25">
        <f>+'simulations soy farm1 '!KG87</f>
        <v>9.89</v>
      </c>
      <c r="KH153" s="25">
        <f>+'simulations soy farm1 '!KH87</f>
        <v>10.68</v>
      </c>
      <c r="KI153" s="25">
        <f>+'simulations soy farm1 '!KI87</f>
        <v>11.75</v>
      </c>
      <c r="KJ153" s="25">
        <f>+'simulations soy farm1 '!KJ87</f>
        <v>9.66</v>
      </c>
      <c r="KK153" s="25">
        <f>+'simulations soy farm1 '!KK87</f>
        <v>10.53</v>
      </c>
      <c r="KL153" s="25">
        <f>+'simulations soy farm1 '!KL87</f>
        <v>9.5500000000000007</v>
      </c>
      <c r="KM153" s="25">
        <f>+'simulations soy farm1 '!KM87</f>
        <v>10.69</v>
      </c>
      <c r="KN153" s="25">
        <f>+'simulations soy farm1 '!KN87</f>
        <v>9.5</v>
      </c>
      <c r="KO153" s="25">
        <f>+'simulations soy farm1 '!KO87</f>
        <v>9.8000000000000007</v>
      </c>
      <c r="KP153" s="25">
        <f>+'simulations soy farm1 '!KP87</f>
        <v>10.11</v>
      </c>
      <c r="KQ153" s="25">
        <f>+'simulations soy farm1 '!KQ87</f>
        <v>10.36</v>
      </c>
      <c r="KR153" s="25">
        <f>+'simulations soy farm1 '!KR87</f>
        <v>10.77</v>
      </c>
      <c r="KS153" s="25">
        <f>+'simulations soy farm1 '!KS87</f>
        <v>8.6199999999999992</v>
      </c>
      <c r="KT153" s="25">
        <f>+'simulations soy farm1 '!KT87</f>
        <v>9.9700000000000006</v>
      </c>
      <c r="KU153" s="25">
        <f>+'simulations soy farm1 '!KU87</f>
        <v>9.6199999999999992</v>
      </c>
      <c r="KV153" s="25">
        <f>+'simulations soy farm1 '!KV87</f>
        <v>9.44</v>
      </c>
      <c r="KW153" s="25">
        <f>+'simulations soy farm1 '!KW87</f>
        <v>8.7899999999999991</v>
      </c>
      <c r="KX153" s="25">
        <f>+'simulations soy farm1 '!KX87</f>
        <v>10.5</v>
      </c>
      <c r="KY153" s="25">
        <f>+'simulations soy farm1 '!KY87</f>
        <v>9.36</v>
      </c>
      <c r="KZ153" s="25">
        <f>+'simulations soy farm1 '!KZ87</f>
        <v>12.49</v>
      </c>
      <c r="LA153" s="25">
        <f>+'simulations soy farm1 '!LA87</f>
        <v>9.18</v>
      </c>
      <c r="LB153" s="25">
        <f>+'simulations soy farm1 '!LB87</f>
        <v>9.19</v>
      </c>
      <c r="LC153" s="25">
        <f>+'simulations soy farm1 '!LC87</f>
        <v>9.4700000000000006</v>
      </c>
      <c r="LD153" s="25">
        <f>+'simulations soy farm1 '!LD87</f>
        <v>11.38</v>
      </c>
      <c r="LE153" s="25">
        <f>+'simulations soy farm1 '!LE87</f>
        <v>10.45</v>
      </c>
      <c r="LF153" s="25">
        <f>+'simulations soy farm1 '!LF87</f>
        <v>11.39</v>
      </c>
      <c r="LG153" s="25">
        <f>+'simulations soy farm1 '!LG87</f>
        <v>11.21</v>
      </c>
      <c r="LH153" s="25">
        <f>+'simulations soy farm1 '!LH87</f>
        <v>11.03</v>
      </c>
      <c r="LI153" s="25">
        <f>+'simulations soy farm1 '!LI87</f>
        <v>11.46</v>
      </c>
      <c r="LJ153" s="25">
        <f>+'simulations soy farm1 '!LJ87</f>
        <v>10.45</v>
      </c>
      <c r="LK153" s="25">
        <f>+'simulations soy farm1 '!LK87</f>
        <v>9.99</v>
      </c>
      <c r="LL153" s="25">
        <f>+'simulations soy farm1 '!LL87</f>
        <v>10.27</v>
      </c>
      <c r="LM153" s="25">
        <f>+'simulations soy farm1 '!LM87</f>
        <v>8.7100000000000009</v>
      </c>
      <c r="LN153" s="25">
        <f>+'simulations soy farm1 '!LN87</f>
        <v>9.91</v>
      </c>
      <c r="LO153" s="25">
        <f>+'simulations soy farm1 '!LO87</f>
        <v>10.28</v>
      </c>
      <c r="LP153" s="25">
        <f>+'simulations soy farm1 '!LP87</f>
        <v>10.58</v>
      </c>
      <c r="LQ153" s="25">
        <f>+'simulations soy farm1 '!LQ87</f>
        <v>11.08</v>
      </c>
      <c r="LR153" s="25">
        <f>+'simulations soy farm1 '!LR87</f>
        <v>11.65</v>
      </c>
      <c r="LS153" s="25">
        <f>+'simulations soy farm1 '!LS87</f>
        <v>9.98</v>
      </c>
      <c r="LT153" s="25">
        <f>+'simulations soy farm1 '!LT87</f>
        <v>10.07</v>
      </c>
      <c r="LU153" s="25">
        <f>+'simulations soy farm1 '!LU87</f>
        <v>10.87</v>
      </c>
      <c r="LV153" s="25">
        <f>+'simulations soy farm1 '!LV87</f>
        <v>8.7100000000000009</v>
      </c>
      <c r="LW153" s="25">
        <f>+'simulations soy farm1 '!LW87</f>
        <v>8.9</v>
      </c>
      <c r="LX153" s="25">
        <f>+'simulations soy farm1 '!LX87</f>
        <v>10.11</v>
      </c>
      <c r="LY153" s="25">
        <f>+'simulations soy farm1 '!LY87</f>
        <v>10.83</v>
      </c>
      <c r="LZ153" s="25">
        <f>+'simulations soy farm1 '!LZ87</f>
        <v>10</v>
      </c>
      <c r="MA153" s="25">
        <f>+'simulations soy farm1 '!MA87</f>
        <v>10.38</v>
      </c>
      <c r="MB153" s="25">
        <f>+'simulations soy farm1 '!MB87</f>
        <v>10.41</v>
      </c>
      <c r="MC153" s="25">
        <f>+'simulations soy farm1 '!MC87</f>
        <v>10.44</v>
      </c>
      <c r="MD153" s="25">
        <f>+'simulations soy farm1 '!MD87</f>
        <v>9.58</v>
      </c>
      <c r="ME153" s="25">
        <f>+'simulations soy farm1 '!ME87</f>
        <v>10.210000000000001</v>
      </c>
      <c r="MF153" s="25">
        <f>+'simulations soy farm1 '!MF87</f>
        <v>9.75</v>
      </c>
      <c r="MG153" s="25">
        <f>+'simulations soy farm1 '!MG87</f>
        <v>9.4499999999999993</v>
      </c>
      <c r="MH153" s="25">
        <f>+'simulations soy farm1 '!MH87</f>
        <v>10.4</v>
      </c>
      <c r="MI153" s="25">
        <f>+'simulations soy farm1 '!MI87</f>
        <v>10.67</v>
      </c>
      <c r="MJ153" s="25">
        <f>+'simulations soy farm1 '!MJ87</f>
        <v>9.64</v>
      </c>
      <c r="MK153" s="25">
        <f>+'simulations soy farm1 '!MK87</f>
        <v>10.09</v>
      </c>
      <c r="ML153" s="25">
        <f>+'simulations soy farm1 '!ML87</f>
        <v>9.94</v>
      </c>
      <c r="MM153" s="25">
        <f>+'simulations soy farm1 '!MM87</f>
        <v>11.33</v>
      </c>
      <c r="MN153" s="25">
        <f>+'simulations soy farm1 '!MN87</f>
        <v>9.65</v>
      </c>
      <c r="MO153" s="25">
        <f>+'simulations soy farm1 '!MO87</f>
        <v>10.37</v>
      </c>
      <c r="MP153" s="25">
        <f>+'simulations soy farm1 '!MP87</f>
        <v>9.8800000000000008</v>
      </c>
      <c r="MQ153" s="25">
        <f>+'simulations soy farm1 '!MQ87</f>
        <v>9.5500000000000007</v>
      </c>
      <c r="MR153" s="25">
        <f>+'simulations soy farm1 '!MR87</f>
        <v>9.56</v>
      </c>
      <c r="MS153" s="25">
        <f>+'simulations soy farm1 '!MS87</f>
        <v>11.46</v>
      </c>
      <c r="MT153" s="25">
        <f>+'simulations soy farm1 '!MT87</f>
        <v>10.93</v>
      </c>
      <c r="MU153" s="25">
        <f>+'simulations soy farm1 '!MU87</f>
        <v>8.58</v>
      </c>
      <c r="MV153" s="25">
        <f>+'simulations soy farm1 '!MV87</f>
        <v>9.92</v>
      </c>
      <c r="MW153" s="25">
        <f>+'simulations soy farm1 '!MW87</f>
        <v>9.98</v>
      </c>
      <c r="MX153" s="25">
        <f>+'simulations soy farm1 '!MX87</f>
        <v>10.53</v>
      </c>
      <c r="MY153" s="25">
        <f>+'simulations soy farm1 '!MY87</f>
        <v>10.199999999999999</v>
      </c>
      <c r="MZ153" s="25">
        <f>+'simulations soy farm1 '!MZ87</f>
        <v>10.38</v>
      </c>
      <c r="NA153" s="25">
        <f>+'simulations soy farm1 '!NA87</f>
        <v>10.65</v>
      </c>
      <c r="NB153" s="25">
        <f>+'simulations soy farm1 '!NB87</f>
        <v>10.27</v>
      </c>
      <c r="NC153" s="25">
        <f>+'simulations soy farm1 '!NC87</f>
        <v>11.47</v>
      </c>
      <c r="ND153" s="25">
        <f>+'simulations soy farm1 '!ND87</f>
        <v>10.74</v>
      </c>
      <c r="NE153" s="25">
        <f>+'simulations soy farm1 '!NE87</f>
        <v>8.75</v>
      </c>
      <c r="NF153" s="25">
        <f>+'simulations soy farm1 '!NF87</f>
        <v>10.26</v>
      </c>
      <c r="NG153" s="25">
        <f>+'simulations soy farm1 '!NG87</f>
        <v>11.09</v>
      </c>
      <c r="NH153" s="25">
        <f>+'simulations soy farm1 '!NH87</f>
        <v>11.12</v>
      </c>
      <c r="NI153" s="25">
        <f>+'simulations soy farm1 '!NI87</f>
        <v>11.05</v>
      </c>
      <c r="NJ153" s="25">
        <f>+'simulations soy farm1 '!NJ87</f>
        <v>10.82</v>
      </c>
      <c r="NK153" s="25">
        <f>+'simulations soy farm1 '!NK87</f>
        <v>8.9600000000000009</v>
      </c>
      <c r="NL153" s="25">
        <f>+'simulations soy farm1 '!NL87</f>
        <v>10.5</v>
      </c>
      <c r="NM153" s="25">
        <f>+'simulations soy farm1 '!NM87</f>
        <v>9.93</v>
      </c>
      <c r="NN153" s="25">
        <f>+'simulations soy farm1 '!NN87</f>
        <v>9.43</v>
      </c>
      <c r="NO153" s="25">
        <f>+'simulations soy farm1 '!NO87</f>
        <v>12.77</v>
      </c>
      <c r="NP153" s="25">
        <f>+'simulations soy farm1 '!NP87</f>
        <v>10.02</v>
      </c>
      <c r="NQ153" s="25">
        <f>+'simulations soy farm1 '!NQ87</f>
        <v>9.6</v>
      </c>
      <c r="NR153" s="25">
        <f>+'simulations soy farm1 '!NR87</f>
        <v>10.28</v>
      </c>
      <c r="NS153" s="25">
        <f>+'simulations soy farm1 '!NS87</f>
        <v>10.77</v>
      </c>
      <c r="NT153" s="25">
        <f>+'simulations soy farm1 '!NT87</f>
        <v>9.06</v>
      </c>
      <c r="NU153" s="25">
        <f>+'simulations soy farm1 '!NU87</f>
        <v>9.59</v>
      </c>
      <c r="NV153" s="25">
        <f>+'simulations soy farm1 '!NV87</f>
        <v>10.51</v>
      </c>
      <c r="NW153" s="25">
        <f>+'simulations soy farm1 '!NW87</f>
        <v>8.4600000000000009</v>
      </c>
      <c r="NX153" s="25">
        <f>+'simulations soy farm1 '!NX87</f>
        <v>8.44</v>
      </c>
      <c r="NY153" s="25">
        <f>+'simulations soy farm1 '!NY87</f>
        <v>9.89</v>
      </c>
      <c r="NZ153" s="25">
        <f>+'simulations soy farm1 '!NZ87</f>
        <v>10.16</v>
      </c>
      <c r="OA153" s="25">
        <f>+'simulations soy farm1 '!OA87</f>
        <v>9.42</v>
      </c>
      <c r="OB153" s="25">
        <f>+'simulations soy farm1 '!OB87</f>
        <v>9.8000000000000007</v>
      </c>
      <c r="OC153" s="25">
        <f>+'simulations soy farm1 '!OC87</f>
        <v>11.11</v>
      </c>
      <c r="OD153" s="25">
        <f>+'simulations soy farm1 '!OD87</f>
        <v>9.51</v>
      </c>
      <c r="OE153" s="25">
        <f>+'simulations soy farm1 '!OE87</f>
        <v>10.36</v>
      </c>
      <c r="OF153" s="25">
        <f>+'simulations soy farm1 '!OF87</f>
        <v>8.67</v>
      </c>
      <c r="OG153" s="25">
        <f>+'simulations soy farm1 '!OG87</f>
        <v>10.64</v>
      </c>
      <c r="OH153" s="25">
        <f>+'simulations soy farm1 '!OH87</f>
        <v>7.7</v>
      </c>
      <c r="OI153" s="25">
        <f>+'simulations soy farm1 '!OI87</f>
        <v>9.66</v>
      </c>
      <c r="OJ153" s="25">
        <f>+'simulations soy farm1 '!OJ87</f>
        <v>8.82</v>
      </c>
      <c r="OK153" s="25">
        <f>+'simulations soy farm1 '!OK87</f>
        <v>8.99</v>
      </c>
      <c r="OL153" s="25">
        <f>+'simulations soy farm1 '!OL87</f>
        <v>9.4700000000000006</v>
      </c>
      <c r="OM153" s="25">
        <f>+'simulations soy farm1 '!OM87</f>
        <v>11.19</v>
      </c>
      <c r="ON153" s="25">
        <f>+'simulations soy farm1 '!ON87</f>
        <v>9.77</v>
      </c>
      <c r="OO153" s="25">
        <f>+'simulations soy farm1 '!OO87</f>
        <v>10.31</v>
      </c>
      <c r="OP153" s="25">
        <f>+'simulations soy farm1 '!OP87</f>
        <v>11.71</v>
      </c>
      <c r="OQ153" s="25">
        <f>+'simulations soy farm1 '!OQ87</f>
        <v>9.2899999999999991</v>
      </c>
      <c r="OR153" s="25">
        <f>+'simulations soy farm1 '!OR87</f>
        <v>10.4</v>
      </c>
      <c r="OS153" s="25">
        <f>+'simulations soy farm1 '!OS87</f>
        <v>10.47</v>
      </c>
      <c r="OT153" s="25">
        <f>+'simulations soy farm1 '!OT87</f>
        <v>10.130000000000001</v>
      </c>
      <c r="OU153" s="25">
        <f>+'simulations soy farm1 '!OU87</f>
        <v>10.19</v>
      </c>
      <c r="OV153" s="25">
        <f>+'simulations soy farm1 '!OV87</f>
        <v>11.43</v>
      </c>
      <c r="OW153" s="25">
        <f>+'simulations soy farm1 '!OW87</f>
        <v>10.06</v>
      </c>
      <c r="OX153" s="25">
        <f>+'simulations soy farm1 '!OX87</f>
        <v>9.41</v>
      </c>
      <c r="OY153" s="25">
        <f>+'simulations soy farm1 '!OY87</f>
        <v>10.61</v>
      </c>
      <c r="OZ153" s="25">
        <f>+'simulations soy farm1 '!OZ87</f>
        <v>9.7799999999999994</v>
      </c>
      <c r="PA153" s="25">
        <f>+'simulations soy farm1 '!PA87</f>
        <v>9.08</v>
      </c>
      <c r="PB153" s="25">
        <f>+'simulations soy farm1 '!PB87</f>
        <v>11.3</v>
      </c>
      <c r="PC153" s="25">
        <f>+'simulations soy farm1 '!PC87</f>
        <v>11.08</v>
      </c>
      <c r="PD153" s="25">
        <f>+'simulations soy farm1 '!PD87</f>
        <v>11.44</v>
      </c>
      <c r="PE153" s="25">
        <f>+'simulations soy farm1 '!PE87</f>
        <v>10.7</v>
      </c>
      <c r="PF153" s="25">
        <f>+'simulations soy farm1 '!PF87</f>
        <v>10.79</v>
      </c>
      <c r="PG153" s="25">
        <f>+'simulations soy farm1 '!PG87</f>
        <v>10.61</v>
      </c>
      <c r="PH153" s="25">
        <f>+'simulations soy farm1 '!PH87</f>
        <v>9.02</v>
      </c>
      <c r="PI153" s="25">
        <f>+'simulations soy farm1 '!PI87</f>
        <v>10.35</v>
      </c>
      <c r="PJ153" s="25">
        <f>+'simulations soy farm1 '!PJ87</f>
        <v>10.67</v>
      </c>
      <c r="PK153" s="25">
        <f>+'simulations soy farm1 '!PK87</f>
        <v>10.52</v>
      </c>
      <c r="PL153" s="25">
        <f>+'simulations soy farm1 '!PL87</f>
        <v>10.59</v>
      </c>
      <c r="PM153" s="25">
        <f>+'simulations soy farm1 '!PM87</f>
        <v>11.91</v>
      </c>
      <c r="PN153" s="25">
        <f>+'simulations soy farm1 '!PN87</f>
        <v>9.36</v>
      </c>
      <c r="PO153" s="25">
        <f>+'simulations soy farm1 '!PO87</f>
        <v>10.24</v>
      </c>
      <c r="PP153" s="25">
        <f>+'simulations soy farm1 '!PP87</f>
        <v>8.11</v>
      </c>
      <c r="PQ153" s="25">
        <f>+'simulations soy farm1 '!PQ87</f>
        <v>8.6</v>
      </c>
      <c r="PR153" s="25">
        <f>+'simulations soy farm1 '!PR87</f>
        <v>8.85</v>
      </c>
      <c r="PS153" s="25">
        <f>+'simulations soy farm1 '!PS87</f>
        <v>11.5</v>
      </c>
      <c r="PT153" s="25">
        <f>+'simulations soy farm1 '!PT87</f>
        <v>11.03</v>
      </c>
      <c r="PU153" s="25">
        <f>+'simulations soy farm1 '!PU87</f>
        <v>9.74</v>
      </c>
      <c r="PV153" s="25">
        <f>+'simulations soy farm1 '!PV87</f>
        <v>9.76</v>
      </c>
      <c r="PW153" s="25">
        <f>+'simulations soy farm1 '!PW87</f>
        <v>11.08</v>
      </c>
      <c r="PX153" s="25">
        <f>+'simulations soy farm1 '!PX87</f>
        <v>10.72</v>
      </c>
      <c r="PY153" s="25">
        <f>+'simulations soy farm1 '!PY87</f>
        <v>12.36</v>
      </c>
      <c r="PZ153" s="25">
        <f>+'simulations soy farm1 '!PZ87</f>
        <v>10.93</v>
      </c>
      <c r="QA153" s="25">
        <f>+'simulations soy farm1 '!QA87</f>
        <v>11.57</v>
      </c>
      <c r="QB153" s="25">
        <f>+'simulations soy farm1 '!QB87</f>
        <v>10.32</v>
      </c>
      <c r="QC153" s="25">
        <f>+'simulations soy farm1 '!QC87</f>
        <v>13.24</v>
      </c>
      <c r="QD153" s="25">
        <f>+'simulations soy farm1 '!QD87</f>
        <v>11.57</v>
      </c>
      <c r="QE153" s="25">
        <f>+'simulations soy farm1 '!QE87</f>
        <v>11.37</v>
      </c>
      <c r="QF153" s="25">
        <f>+'simulations soy farm1 '!QF87</f>
        <v>10.83</v>
      </c>
      <c r="QG153" s="25">
        <f>+'simulations soy farm1 '!QG87</f>
        <v>10.02</v>
      </c>
      <c r="QH153" s="25">
        <f>+'simulations soy farm1 '!QH87</f>
        <v>10.63</v>
      </c>
      <c r="QI153" s="25">
        <f>+'simulations soy farm1 '!QI87</f>
        <v>8.17</v>
      </c>
      <c r="QJ153" s="25">
        <f>+'simulations soy farm1 '!QJ87</f>
        <v>9.1300000000000008</v>
      </c>
      <c r="QK153" s="25">
        <f>+'simulations soy farm1 '!QK87</f>
        <v>10.61</v>
      </c>
      <c r="QL153" s="25">
        <f>+'simulations soy farm1 '!QL87</f>
        <v>9.3800000000000008</v>
      </c>
      <c r="QM153" s="25">
        <f>+'simulations soy farm1 '!QM87</f>
        <v>11.55</v>
      </c>
      <c r="QN153" s="25">
        <f>+'simulations soy farm1 '!QN87</f>
        <v>8.89</v>
      </c>
      <c r="QO153" s="25">
        <f>+'simulations soy farm1 '!QO87</f>
        <v>9.76</v>
      </c>
      <c r="QP153" s="25">
        <f>+'simulations soy farm1 '!QP87</f>
        <v>11.39</v>
      </c>
      <c r="QQ153" s="25">
        <f>+'simulations soy farm1 '!QQ87</f>
        <v>9</v>
      </c>
      <c r="QR153" s="25">
        <f>+'simulations soy farm1 '!QR87</f>
        <v>9.83</v>
      </c>
      <c r="QS153" s="25">
        <f>+'simulations soy farm1 '!QS87</f>
        <v>9.94</v>
      </c>
      <c r="QT153" s="25">
        <f>+'simulations soy farm1 '!QT87</f>
        <v>9.7799999999999994</v>
      </c>
      <c r="QU153" s="25">
        <f>+'simulations soy farm1 '!QU87</f>
        <v>10.71</v>
      </c>
      <c r="QV153" s="25">
        <f>+'simulations soy farm1 '!QV87</f>
        <v>10.77</v>
      </c>
      <c r="QW153" s="25">
        <f>+'simulations soy farm1 '!QW87</f>
        <v>9.5399999999999991</v>
      </c>
      <c r="QX153" s="25">
        <f>+'simulations soy farm1 '!QX87</f>
        <v>10.64</v>
      </c>
      <c r="QY153" s="25">
        <f>+'simulations soy farm1 '!QY87</f>
        <v>10.61</v>
      </c>
      <c r="QZ153" s="25">
        <f>+'simulations soy farm1 '!QZ87</f>
        <v>9.25</v>
      </c>
      <c r="RA153" s="25">
        <f>+'simulations soy farm1 '!RA87</f>
        <v>9.65</v>
      </c>
      <c r="RB153" s="25">
        <f>+'simulations soy farm1 '!RB87</f>
        <v>11.48</v>
      </c>
      <c r="RC153" s="25">
        <f>+'simulations soy farm1 '!RC87</f>
        <v>12.3</v>
      </c>
      <c r="RD153" s="25">
        <f>+'simulations soy farm1 '!RD87</f>
        <v>9.5500000000000007</v>
      </c>
      <c r="RE153" s="25">
        <f>+'simulations soy farm1 '!RE87</f>
        <v>11.03</v>
      </c>
      <c r="RF153" s="25">
        <f>+'simulations soy farm1 '!RF87</f>
        <v>10.34</v>
      </c>
      <c r="RG153" s="25">
        <f>+'simulations soy farm1 '!RG87</f>
        <v>9.8800000000000008</v>
      </c>
      <c r="RH153" s="25">
        <f>+'simulations soy farm1 '!RH87</f>
        <v>10.35</v>
      </c>
      <c r="RI153" s="25">
        <f>+'simulations soy farm1 '!RI87</f>
        <v>10.56</v>
      </c>
      <c r="RJ153" s="25">
        <f>+'simulations soy farm1 '!RJ87</f>
        <v>10.5</v>
      </c>
      <c r="RK153" s="25">
        <f>+'simulations soy farm1 '!RK87</f>
        <v>10.119999999999999</v>
      </c>
      <c r="RL153" s="25">
        <f>+'simulations soy farm1 '!RL87</f>
        <v>11.61</v>
      </c>
      <c r="RM153" s="25">
        <f>+'simulations soy farm1 '!RM87</f>
        <v>10.45</v>
      </c>
      <c r="RN153" s="25">
        <f>+'simulations soy farm1 '!RN87</f>
        <v>10.49</v>
      </c>
      <c r="RO153" s="25">
        <f>+'simulations soy farm1 '!RO87</f>
        <v>10.27</v>
      </c>
      <c r="RP153" s="25">
        <f>+'simulations soy farm1 '!RP87</f>
        <v>9.92</v>
      </c>
      <c r="RQ153" s="25">
        <f>+'simulations soy farm1 '!RQ87</f>
        <v>10.95</v>
      </c>
      <c r="RR153" s="25">
        <f>+'simulations soy farm1 '!RR87</f>
        <v>9.2899999999999991</v>
      </c>
      <c r="RS153" s="25">
        <f>+'simulations soy farm1 '!RS87</f>
        <v>9.98</v>
      </c>
      <c r="RT153" s="25">
        <f>+'simulations soy farm1 '!RT87</f>
        <v>10.039999999999999</v>
      </c>
      <c r="RU153" s="25">
        <f>+'simulations soy farm1 '!RU87</f>
        <v>12.24</v>
      </c>
      <c r="RV153" s="25">
        <f>+'simulations soy farm1 '!RV87</f>
        <v>11.12</v>
      </c>
      <c r="RW153" s="25">
        <f>+'simulations soy farm1 '!RW87</f>
        <v>11.32</v>
      </c>
      <c r="RX153" s="25">
        <f>+'simulations soy farm1 '!RX87</f>
        <v>10.119999999999999</v>
      </c>
      <c r="RY153" s="25">
        <f>+'simulations soy farm1 '!RY87</f>
        <v>10.24</v>
      </c>
      <c r="RZ153" s="25">
        <f>+'simulations soy farm1 '!RZ87</f>
        <v>9.2799999999999994</v>
      </c>
      <c r="SA153" s="25">
        <f>+'simulations soy farm1 '!SA87</f>
        <v>11.37</v>
      </c>
      <c r="SB153" s="25">
        <f>+'simulations soy farm1 '!SB87</f>
        <v>9.23</v>
      </c>
      <c r="SC153" s="25">
        <f>+'simulations soy farm1 '!SC87</f>
        <v>9.4499999999999993</v>
      </c>
      <c r="SD153" s="25">
        <f>+'simulations soy farm1 '!SD87</f>
        <v>10.4</v>
      </c>
      <c r="SE153" s="25">
        <f>+'simulations soy farm1 '!SE87</f>
        <v>9.26</v>
      </c>
      <c r="SF153" s="25">
        <f>+'simulations soy farm1 '!SF87</f>
        <v>10.72</v>
      </c>
      <c r="SG153" s="25">
        <f>+'simulations soy farm1 '!SG87</f>
        <v>9.58</v>
      </c>
      <c r="SH153" s="25"/>
      <c r="SI153" s="25"/>
    </row>
    <row r="154" spans="1:503">
      <c r="A154">
        <v>2015</v>
      </c>
      <c r="B154" s="25">
        <f>+'simulations soy farm1 '!B127</f>
        <v>6.15</v>
      </c>
      <c r="C154" s="25">
        <f>+'simulations soy farm1 '!C127</f>
        <v>7.86</v>
      </c>
      <c r="D154" s="25">
        <f>+'simulations soy farm1 '!D127</f>
        <v>7.72</v>
      </c>
      <c r="E154" s="25">
        <f>+'simulations soy farm1 '!E127</f>
        <v>7.8</v>
      </c>
      <c r="F154" s="25">
        <f>+'simulations soy farm1 '!F127</f>
        <v>6.98</v>
      </c>
      <c r="G154" s="25">
        <f>+'simulations soy farm1 '!G127</f>
        <v>7.11</v>
      </c>
      <c r="H154" s="25">
        <f>+'simulations soy farm1 '!H127</f>
        <v>8.82</v>
      </c>
      <c r="I154" s="25">
        <f>+'simulations soy farm1 '!I127</f>
        <v>7.46</v>
      </c>
      <c r="J154" s="25">
        <f>+'simulations soy farm1 '!J127</f>
        <v>9.6300000000000008</v>
      </c>
      <c r="K154" s="25">
        <f>+'simulations soy farm1 '!K127</f>
        <v>9.7899999999999991</v>
      </c>
      <c r="L154" s="25">
        <f>+'simulations soy farm1 '!L127</f>
        <v>9.2799999999999994</v>
      </c>
      <c r="M154" s="25">
        <f>+'simulations soy farm1 '!M127</f>
        <v>8.5299999999999994</v>
      </c>
      <c r="N154" s="25">
        <f>+'simulations soy farm1 '!N127</f>
        <v>8.33</v>
      </c>
      <c r="O154" s="25">
        <f>+'simulations soy farm1 '!O127</f>
        <v>9.36</v>
      </c>
      <c r="P154" s="25">
        <f>+'simulations soy farm1 '!P127</f>
        <v>9.4600000000000009</v>
      </c>
      <c r="Q154" s="25">
        <f>+'simulations soy farm1 '!Q127</f>
        <v>8.23</v>
      </c>
      <c r="R154" s="25">
        <f>+'simulations soy farm1 '!R127</f>
        <v>8.34</v>
      </c>
      <c r="S154" s="25">
        <f>+'simulations soy farm1 '!S127</f>
        <v>8.51</v>
      </c>
      <c r="T154" s="25">
        <f>+'simulations soy farm1 '!T127</f>
        <v>7.29</v>
      </c>
      <c r="U154" s="25">
        <f>+'simulations soy farm1 '!U127</f>
        <v>7.64</v>
      </c>
      <c r="V154" s="25">
        <f>+'simulations soy farm1 '!V127</f>
        <v>8.3000000000000007</v>
      </c>
      <c r="W154" s="25">
        <f>+'simulations soy farm1 '!W127</f>
        <v>9.2100000000000009</v>
      </c>
      <c r="X154" s="25">
        <f>+'simulations soy farm1 '!X127</f>
        <v>8.25</v>
      </c>
      <c r="Y154" s="25">
        <f>+'simulations soy farm1 '!Y127</f>
        <v>9.76</v>
      </c>
      <c r="Z154" s="25">
        <f>+'simulations soy farm1 '!Z127</f>
        <v>8.51</v>
      </c>
      <c r="AA154" s="25">
        <f>+'simulations soy farm1 '!AA127</f>
        <v>7.82</v>
      </c>
      <c r="AB154" s="25">
        <f>+'simulations soy farm1 '!AB127</f>
        <v>8.34</v>
      </c>
      <c r="AC154" s="25">
        <f>+'simulations soy farm1 '!AC127</f>
        <v>9.7799999999999994</v>
      </c>
      <c r="AD154" s="25">
        <f>+'simulations soy farm1 '!AD127</f>
        <v>7.93</v>
      </c>
      <c r="AE154" s="25">
        <f>+'simulations soy farm1 '!AE127</f>
        <v>9.2899999999999991</v>
      </c>
      <c r="AF154" s="25">
        <f>+'simulations soy farm1 '!AF127</f>
        <v>8.6199999999999992</v>
      </c>
      <c r="AG154" s="25">
        <f>+'simulations soy farm1 '!AG127</f>
        <v>8.82</v>
      </c>
      <c r="AH154" s="25">
        <f>+'simulations soy farm1 '!AH127</f>
        <v>9.8800000000000008</v>
      </c>
      <c r="AI154" s="25">
        <f>+'simulations soy farm1 '!AI127</f>
        <v>8.0299999999999994</v>
      </c>
      <c r="AJ154" s="25">
        <f>+'simulations soy farm1 '!AJ127</f>
        <v>8.98</v>
      </c>
      <c r="AK154" s="25">
        <f>+'simulations soy farm1 '!AK127</f>
        <v>8.4600000000000009</v>
      </c>
      <c r="AL154" s="25">
        <f>+'simulations soy farm1 '!AL127</f>
        <v>9.68</v>
      </c>
      <c r="AM154" s="25">
        <f>+'simulations soy farm1 '!AM127</f>
        <v>8.69</v>
      </c>
      <c r="AN154" s="25">
        <f>+'simulations soy farm1 '!AN127</f>
        <v>8.68</v>
      </c>
      <c r="AO154" s="25">
        <f>+'simulations soy farm1 '!AO127</f>
        <v>8.32</v>
      </c>
      <c r="AP154" s="25">
        <f>+'simulations soy farm1 '!AP127</f>
        <v>8.4700000000000006</v>
      </c>
      <c r="AQ154" s="25">
        <f>+'simulations soy farm1 '!AQ127</f>
        <v>9.23</v>
      </c>
      <c r="AR154" s="25">
        <f>+'simulations soy farm1 '!AR127</f>
        <v>8.02</v>
      </c>
      <c r="AS154" s="25">
        <f>+'simulations soy farm1 '!AS127</f>
        <v>9</v>
      </c>
      <c r="AT154" s="25">
        <f>+'simulations soy farm1 '!AT127</f>
        <v>8.93</v>
      </c>
      <c r="AU154" s="25">
        <f>+'simulations soy farm1 '!AU127</f>
        <v>8.0399999999999991</v>
      </c>
      <c r="AV154" s="25">
        <f>+'simulations soy farm1 '!AV127</f>
        <v>7.83</v>
      </c>
      <c r="AW154" s="25">
        <f>+'simulations soy farm1 '!AW127</f>
        <v>10.01</v>
      </c>
      <c r="AX154" s="25">
        <f>+'simulations soy farm1 '!AX127</f>
        <v>6.55</v>
      </c>
      <c r="AY154" s="25">
        <f>+'simulations soy farm1 '!AY127</f>
        <v>10.06</v>
      </c>
      <c r="AZ154" s="25">
        <f>+'simulations soy farm1 '!AZ127</f>
        <v>7.82</v>
      </c>
      <c r="BA154" s="25">
        <f>+'simulations soy farm1 '!BA127</f>
        <v>8.17</v>
      </c>
      <c r="BB154" s="25">
        <f>+'simulations soy farm1 '!BB127</f>
        <v>9.26</v>
      </c>
      <c r="BC154" s="25">
        <f>+'simulations soy farm1 '!BC127</f>
        <v>10.9</v>
      </c>
      <c r="BD154" s="25">
        <f>+'simulations soy farm1 '!BD127</f>
        <v>8.1199999999999992</v>
      </c>
      <c r="BE154" s="25">
        <f>+'simulations soy farm1 '!BE127</f>
        <v>7.32</v>
      </c>
      <c r="BF154" s="25">
        <f>+'simulations soy farm1 '!BF127</f>
        <v>8.48</v>
      </c>
      <c r="BG154" s="25">
        <f>+'simulations soy farm1 '!BG127</f>
        <v>8.6999999999999993</v>
      </c>
      <c r="BH154" s="25">
        <f>+'simulations soy farm1 '!BH127</f>
        <v>9.99</v>
      </c>
      <c r="BI154" s="25">
        <f>+'simulations soy farm1 '!BI127</f>
        <v>8.1199999999999992</v>
      </c>
      <c r="BJ154" s="25">
        <f>+'simulations soy farm1 '!BJ127</f>
        <v>7.88</v>
      </c>
      <c r="BK154" s="25">
        <f>+'simulations soy farm1 '!BK127</f>
        <v>7.71</v>
      </c>
      <c r="BL154" s="25">
        <f>+'simulations soy farm1 '!BL127</f>
        <v>7.79</v>
      </c>
      <c r="BM154" s="25">
        <f>+'simulations soy farm1 '!BM127</f>
        <v>8.43</v>
      </c>
      <c r="BN154" s="25">
        <f>+'simulations soy farm1 '!BN127</f>
        <v>7.97</v>
      </c>
      <c r="BO154" s="25">
        <f>+'simulations soy farm1 '!BO127</f>
        <v>8.5500000000000007</v>
      </c>
      <c r="BP154" s="25">
        <f>+'simulations soy farm1 '!BP127</f>
        <v>8.58</v>
      </c>
      <c r="BQ154" s="25">
        <f>+'simulations soy farm1 '!BQ127</f>
        <v>9.94</v>
      </c>
      <c r="BR154" s="25">
        <f>+'simulations soy farm1 '!BR127</f>
        <v>8.34</v>
      </c>
      <c r="BS154" s="25">
        <f>+'simulations soy farm1 '!BS127</f>
        <v>9.36</v>
      </c>
      <c r="BT154" s="25">
        <f>+'simulations soy farm1 '!BT127</f>
        <v>8.89</v>
      </c>
      <c r="BU154" s="25">
        <f>+'simulations soy farm1 '!BU127</f>
        <v>9.36</v>
      </c>
      <c r="BV154" s="25">
        <f>+'simulations soy farm1 '!BV127</f>
        <v>9.0299999999999994</v>
      </c>
      <c r="BW154" s="25">
        <f>+'simulations soy farm1 '!BW127</f>
        <v>6.53</v>
      </c>
      <c r="BX154" s="25">
        <f>+'simulations soy farm1 '!BX127</f>
        <v>7.85</v>
      </c>
      <c r="BY154" s="25">
        <f>+'simulations soy farm1 '!BY127</f>
        <v>10.25</v>
      </c>
      <c r="BZ154" s="25">
        <f>+'simulations soy farm1 '!BZ127</f>
        <v>8.0500000000000007</v>
      </c>
      <c r="CA154" s="25">
        <f>+'simulations soy farm1 '!CA127</f>
        <v>9.81</v>
      </c>
      <c r="CB154" s="25">
        <f>+'simulations soy farm1 '!CB127</f>
        <v>8.66</v>
      </c>
      <c r="CC154" s="25">
        <f>+'simulations soy farm1 '!CC127</f>
        <v>8.94</v>
      </c>
      <c r="CD154" s="25">
        <f>+'simulations soy farm1 '!CD127</f>
        <v>8.11</v>
      </c>
      <c r="CE154" s="25">
        <f>+'simulations soy farm1 '!CE127</f>
        <v>9.17</v>
      </c>
      <c r="CF154" s="25">
        <f>+'simulations soy farm1 '!CF127</f>
        <v>9.31</v>
      </c>
      <c r="CG154" s="25">
        <f>+'simulations soy farm1 '!CG127</f>
        <v>8.8699999999999992</v>
      </c>
      <c r="CH154" s="25">
        <f>+'simulations soy farm1 '!CH127</f>
        <v>7.96</v>
      </c>
      <c r="CI154" s="25">
        <f>+'simulations soy farm1 '!CI127</f>
        <v>9.19</v>
      </c>
      <c r="CJ154" s="25">
        <f>+'simulations soy farm1 '!CJ127</f>
        <v>7.64</v>
      </c>
      <c r="CK154" s="25">
        <f>+'simulations soy farm1 '!CK127</f>
        <v>8.2799999999999994</v>
      </c>
      <c r="CL154" s="25">
        <f>+'simulations soy farm1 '!CL127</f>
        <v>10.050000000000001</v>
      </c>
      <c r="CM154" s="25">
        <f>+'simulations soy farm1 '!CM127</f>
        <v>7.99</v>
      </c>
      <c r="CN154" s="25">
        <f>+'simulations soy farm1 '!CN127</f>
        <v>9.6</v>
      </c>
      <c r="CO154" s="25">
        <f>+'simulations soy farm1 '!CO127</f>
        <v>9.5</v>
      </c>
      <c r="CP154" s="25">
        <f>+'simulations soy farm1 '!CP127</f>
        <v>9.19</v>
      </c>
      <c r="CQ154" s="25">
        <f>+'simulations soy farm1 '!CQ127</f>
        <v>7.14</v>
      </c>
      <c r="CR154" s="25">
        <f>+'simulations soy farm1 '!CR127</f>
        <v>7.45</v>
      </c>
      <c r="CS154" s="25">
        <f>+'simulations soy farm1 '!CS127</f>
        <v>9.5500000000000007</v>
      </c>
      <c r="CT154" s="25">
        <f>+'simulations soy farm1 '!CT127</f>
        <v>11.46</v>
      </c>
      <c r="CU154" s="25">
        <f>+'simulations soy farm1 '!CU127</f>
        <v>8.4700000000000006</v>
      </c>
      <c r="CV154" s="25">
        <f>+'simulations soy farm1 '!CV127</f>
        <v>10.07</v>
      </c>
      <c r="CW154" s="25">
        <f>+'simulations soy farm1 '!CW127</f>
        <v>7.14</v>
      </c>
      <c r="CX154" s="25">
        <f>+'simulations soy farm1 '!CX127</f>
        <v>6.42</v>
      </c>
      <c r="CY154" s="25">
        <f>+'simulations soy farm1 '!CY127</f>
        <v>7.46</v>
      </c>
      <c r="CZ154" s="25">
        <f>+'simulations soy farm1 '!CZ127</f>
        <v>8.8699999999999992</v>
      </c>
      <c r="DA154" s="25">
        <f>+'simulations soy farm1 '!DA127</f>
        <v>8.6999999999999993</v>
      </c>
      <c r="DB154" s="25">
        <f>+'simulations soy farm1 '!DB127</f>
        <v>9.34</v>
      </c>
      <c r="DC154" s="25">
        <f>+'simulations soy farm1 '!DC127</f>
        <v>7.2</v>
      </c>
      <c r="DD154" s="25">
        <f>+'simulations soy farm1 '!DD127</f>
        <v>6.8</v>
      </c>
      <c r="DE154" s="25">
        <f>+'simulations soy farm1 '!DE127</f>
        <v>7.63</v>
      </c>
      <c r="DF154" s="25">
        <f>+'simulations soy farm1 '!DF127</f>
        <v>7.87</v>
      </c>
      <c r="DG154" s="25">
        <f>+'simulations soy farm1 '!DG127</f>
        <v>8.1</v>
      </c>
      <c r="DH154" s="25">
        <f>+'simulations soy farm1 '!DH127</f>
        <v>9.93</v>
      </c>
      <c r="DI154" s="25">
        <f>+'simulations soy farm1 '!DI127</f>
        <v>9.66</v>
      </c>
      <c r="DJ154" s="25">
        <f>+'simulations soy farm1 '!DJ127</f>
        <v>8.23</v>
      </c>
      <c r="DK154" s="25">
        <f>+'simulations soy farm1 '!DK127</f>
        <v>8.2200000000000006</v>
      </c>
      <c r="DL154" s="25">
        <f>+'simulations soy farm1 '!DL127</f>
        <v>8.98</v>
      </c>
      <c r="DM154" s="25">
        <f>+'simulations soy farm1 '!DM127</f>
        <v>8.48</v>
      </c>
      <c r="DN154" s="25">
        <f>+'simulations soy farm1 '!DN127</f>
        <v>8.8699999999999992</v>
      </c>
      <c r="DO154" s="25">
        <f>+'simulations soy farm1 '!DO127</f>
        <v>8.5</v>
      </c>
      <c r="DP154" s="25">
        <f>+'simulations soy farm1 '!DP127</f>
        <v>9.11</v>
      </c>
      <c r="DQ154" s="25">
        <f>+'simulations soy farm1 '!DQ127</f>
        <v>7.92</v>
      </c>
      <c r="DR154" s="25">
        <f>+'simulations soy farm1 '!DR127</f>
        <v>9.23</v>
      </c>
      <c r="DS154" s="25">
        <f>+'simulations soy farm1 '!DS127</f>
        <v>7.58</v>
      </c>
      <c r="DT154" s="25">
        <f>+'simulations soy farm1 '!DT127</f>
        <v>10.02</v>
      </c>
      <c r="DU154" s="25">
        <f>+'simulations soy farm1 '!DU127</f>
        <v>9.02</v>
      </c>
      <c r="DV154" s="25">
        <f>+'simulations soy farm1 '!DV127</f>
        <v>8.48</v>
      </c>
      <c r="DW154" s="25">
        <f>+'simulations soy farm1 '!DW127</f>
        <v>9.23</v>
      </c>
      <c r="DX154" s="25">
        <f>+'simulations soy farm1 '!DX127</f>
        <v>10.130000000000001</v>
      </c>
      <c r="DY154" s="25">
        <f>+'simulations soy farm1 '!DY127</f>
        <v>9.16</v>
      </c>
      <c r="DZ154" s="25">
        <f>+'simulations soy farm1 '!DZ127</f>
        <v>7.41</v>
      </c>
      <c r="EA154" s="25">
        <f>+'simulations soy farm1 '!EA127</f>
        <v>8.5500000000000007</v>
      </c>
      <c r="EB154" s="25">
        <f>+'simulations soy farm1 '!EB127</f>
        <v>8.82</v>
      </c>
      <c r="EC154" s="25">
        <f>+'simulations soy farm1 '!EC127</f>
        <v>8.26</v>
      </c>
      <c r="ED154" s="25">
        <f>+'simulations soy farm1 '!ED127</f>
        <v>8.99</v>
      </c>
      <c r="EE154" s="25">
        <f>+'simulations soy farm1 '!EE127</f>
        <v>7.39</v>
      </c>
      <c r="EF154" s="25">
        <f>+'simulations soy farm1 '!EF127</f>
        <v>8.15</v>
      </c>
      <c r="EG154" s="25">
        <f>+'simulations soy farm1 '!EG127</f>
        <v>8.3800000000000008</v>
      </c>
      <c r="EH154" s="25">
        <f>+'simulations soy farm1 '!EH127</f>
        <v>8.1199999999999992</v>
      </c>
      <c r="EI154" s="25">
        <f>+'simulations soy farm1 '!EI127</f>
        <v>6.96</v>
      </c>
      <c r="EJ154" s="25">
        <f>+'simulations soy farm1 '!EJ127</f>
        <v>8.8699999999999992</v>
      </c>
      <c r="EK154" s="25">
        <f>+'simulations soy farm1 '!EK127</f>
        <v>7.56</v>
      </c>
      <c r="EL154" s="25">
        <f>+'simulations soy farm1 '!EL127</f>
        <v>7.33</v>
      </c>
      <c r="EM154" s="25">
        <f>+'simulations soy farm1 '!EM127</f>
        <v>8.6999999999999993</v>
      </c>
      <c r="EN154" s="25">
        <f>+'simulations soy farm1 '!EN127</f>
        <v>8.57</v>
      </c>
      <c r="EO154" s="25">
        <f>+'simulations soy farm1 '!EO127</f>
        <v>7.77</v>
      </c>
      <c r="EP154" s="25">
        <f>+'simulations soy farm1 '!EP127</f>
        <v>8.3000000000000007</v>
      </c>
      <c r="EQ154" s="25">
        <f>+'simulations soy farm1 '!EQ127</f>
        <v>10.72</v>
      </c>
      <c r="ER154" s="25">
        <f>+'simulations soy farm1 '!ER127</f>
        <v>8.26</v>
      </c>
      <c r="ES154" s="25">
        <f>+'simulations soy farm1 '!ES127</f>
        <v>7.98</v>
      </c>
      <c r="ET154" s="25">
        <f>+'simulations soy farm1 '!ET127</f>
        <v>7.93</v>
      </c>
      <c r="EU154" s="25">
        <f>+'simulations soy farm1 '!EU127</f>
        <v>9.4700000000000006</v>
      </c>
      <c r="EV154" s="25">
        <f>+'simulations soy farm1 '!EV127</f>
        <v>9.27</v>
      </c>
      <c r="EW154" s="25">
        <f>+'simulations soy farm1 '!EW127</f>
        <v>8.81</v>
      </c>
      <c r="EX154" s="25">
        <f>+'simulations soy farm1 '!EX127</f>
        <v>7.63</v>
      </c>
      <c r="EY154" s="25">
        <f>+'simulations soy farm1 '!EY127</f>
        <v>8.77</v>
      </c>
      <c r="EZ154" s="25">
        <f>+'simulations soy farm1 '!EZ127</f>
        <v>8.19</v>
      </c>
      <c r="FA154" s="25">
        <f>+'simulations soy farm1 '!FA127</f>
        <v>7.52</v>
      </c>
      <c r="FB154" s="25">
        <f>+'simulations soy farm1 '!FB127</f>
        <v>6.04</v>
      </c>
      <c r="FC154" s="25">
        <f>+'simulations soy farm1 '!FC127</f>
        <v>9.25</v>
      </c>
      <c r="FD154" s="25">
        <f>+'simulations soy farm1 '!FD127</f>
        <v>8.1199999999999992</v>
      </c>
      <c r="FE154" s="25">
        <f>+'simulations soy farm1 '!FE127</f>
        <v>8.56</v>
      </c>
      <c r="FF154" s="25">
        <f>+'simulations soy farm1 '!FF127</f>
        <v>7.35</v>
      </c>
      <c r="FG154" s="25">
        <f>+'simulations soy farm1 '!FG127</f>
        <v>8.66</v>
      </c>
      <c r="FH154" s="25">
        <f>+'simulations soy farm1 '!FH127</f>
        <v>9.42</v>
      </c>
      <c r="FI154" s="25">
        <f>+'simulations soy farm1 '!FI127</f>
        <v>7.71</v>
      </c>
      <c r="FJ154" s="25">
        <f>+'simulations soy farm1 '!FJ127</f>
        <v>7.96</v>
      </c>
      <c r="FK154" s="25">
        <f>+'simulations soy farm1 '!FK127</f>
        <v>8.36</v>
      </c>
      <c r="FL154" s="25">
        <f>+'simulations soy farm1 '!FL127</f>
        <v>8.8699999999999992</v>
      </c>
      <c r="FM154" s="25">
        <f>+'simulations soy farm1 '!FM127</f>
        <v>8.57</v>
      </c>
      <c r="FN154" s="25">
        <f>+'simulations soy farm1 '!FN127</f>
        <v>7.67</v>
      </c>
      <c r="FO154" s="25">
        <f>+'simulations soy farm1 '!FO127</f>
        <v>8.9</v>
      </c>
      <c r="FP154" s="25">
        <f>+'simulations soy farm1 '!FP127</f>
        <v>8.66</v>
      </c>
      <c r="FQ154" s="25">
        <f>+'simulations soy farm1 '!FQ127</f>
        <v>8.74</v>
      </c>
      <c r="FR154" s="25">
        <f>+'simulations soy farm1 '!FR127</f>
        <v>8</v>
      </c>
      <c r="FS154" s="25">
        <f>+'simulations soy farm1 '!FS127</f>
        <v>9.06</v>
      </c>
      <c r="FT154" s="25">
        <f>+'simulations soy farm1 '!FT127</f>
        <v>8.75</v>
      </c>
      <c r="FU154" s="25">
        <f>+'simulations soy farm1 '!FU127</f>
        <v>9.43</v>
      </c>
      <c r="FV154" s="25">
        <f>+'simulations soy farm1 '!FV127</f>
        <v>10.44</v>
      </c>
      <c r="FW154" s="25">
        <f>+'simulations soy farm1 '!FW127</f>
        <v>8.01</v>
      </c>
      <c r="FX154" s="25">
        <f>+'simulations soy farm1 '!FX127</f>
        <v>10.25</v>
      </c>
      <c r="FY154" s="25">
        <f>+'simulations soy farm1 '!FY127</f>
        <v>8.15</v>
      </c>
      <c r="FZ154" s="25">
        <f>+'simulations soy farm1 '!FZ127</f>
        <v>8.3800000000000008</v>
      </c>
      <c r="GA154" s="25">
        <f>+'simulations soy farm1 '!GA127</f>
        <v>8.5500000000000007</v>
      </c>
      <c r="GB154" s="25">
        <f>+'simulations soy farm1 '!GB127</f>
        <v>7.65</v>
      </c>
      <c r="GC154" s="25">
        <f>+'simulations soy farm1 '!GC127</f>
        <v>9.18</v>
      </c>
      <c r="GD154" s="25">
        <f>+'simulations soy farm1 '!GD127</f>
        <v>9.01</v>
      </c>
      <c r="GE154" s="25">
        <f>+'simulations soy farm1 '!GE127</f>
        <v>8.89</v>
      </c>
      <c r="GF154" s="25">
        <f>+'simulations soy farm1 '!GF127</f>
        <v>10.3</v>
      </c>
      <c r="GG154" s="25">
        <f>+'simulations soy farm1 '!GG127</f>
        <v>8.19</v>
      </c>
      <c r="GH154" s="25">
        <f>+'simulations soy farm1 '!GH127</f>
        <v>8.76</v>
      </c>
      <c r="GI154" s="25">
        <f>+'simulations soy farm1 '!GI127</f>
        <v>9.2799999999999994</v>
      </c>
      <c r="GJ154" s="25">
        <f>+'simulations soy farm1 '!GJ127</f>
        <v>7.17</v>
      </c>
      <c r="GK154" s="25">
        <f>+'simulations soy farm1 '!GK127</f>
        <v>10.67</v>
      </c>
      <c r="GL154" s="25">
        <f>+'simulations soy farm1 '!GL127</f>
        <v>8.86</v>
      </c>
      <c r="GM154" s="25">
        <f>+'simulations soy farm1 '!GM127</f>
        <v>7.71</v>
      </c>
      <c r="GN154" s="25">
        <f>+'simulations soy farm1 '!GN127</f>
        <v>8</v>
      </c>
      <c r="GO154" s="25">
        <f>+'simulations soy farm1 '!GO127</f>
        <v>9.23</v>
      </c>
      <c r="GP154" s="25">
        <f>+'simulations soy farm1 '!GP127</f>
        <v>8.41</v>
      </c>
      <c r="GQ154" s="25">
        <f>+'simulations soy farm1 '!GQ127</f>
        <v>9.92</v>
      </c>
      <c r="GR154" s="25">
        <f>+'simulations soy farm1 '!GR127</f>
        <v>8.14</v>
      </c>
      <c r="GS154" s="25">
        <f>+'simulations soy farm1 '!GS127</f>
        <v>8.0500000000000007</v>
      </c>
      <c r="GT154" s="25">
        <f>+'simulations soy farm1 '!GT127</f>
        <v>8.48</v>
      </c>
      <c r="GU154" s="25">
        <f>+'simulations soy farm1 '!GU127</f>
        <v>7.89</v>
      </c>
      <c r="GV154" s="25">
        <f>+'simulations soy farm1 '!GV127</f>
        <v>9.44</v>
      </c>
      <c r="GW154" s="25">
        <f>+'simulations soy farm1 '!GW127</f>
        <v>6.88</v>
      </c>
      <c r="GX154" s="25">
        <f>+'simulations soy farm1 '!GX127</f>
        <v>6.49</v>
      </c>
      <c r="GY154" s="25">
        <f>+'simulations soy farm1 '!GY127</f>
        <v>11.25</v>
      </c>
      <c r="GZ154" s="25">
        <f>+'simulations soy farm1 '!GZ127</f>
        <v>8.2200000000000006</v>
      </c>
      <c r="HA154" s="25">
        <f>+'simulations soy farm1 '!HA127</f>
        <v>7.42</v>
      </c>
      <c r="HB154" s="25">
        <f>+'simulations soy farm1 '!HB127</f>
        <v>9.68</v>
      </c>
      <c r="HC154" s="25">
        <f>+'simulations soy farm1 '!HC127</f>
        <v>9.33</v>
      </c>
      <c r="HD154" s="25">
        <f>+'simulations soy farm1 '!HD127</f>
        <v>9.73</v>
      </c>
      <c r="HE154" s="25">
        <f>+'simulations soy farm1 '!HE127</f>
        <v>9.68</v>
      </c>
      <c r="HF154" s="25">
        <f>+'simulations soy farm1 '!HF127</f>
        <v>7.51</v>
      </c>
      <c r="HG154" s="25">
        <f>+'simulations soy farm1 '!HG127</f>
        <v>8.44</v>
      </c>
      <c r="HH154" s="25">
        <f>+'simulations soy farm1 '!HH127</f>
        <v>9.64</v>
      </c>
      <c r="HI154" s="25">
        <f>+'simulations soy farm1 '!HI127</f>
        <v>8.2100000000000009</v>
      </c>
      <c r="HJ154" s="25">
        <f>+'simulations soy farm1 '!HJ127</f>
        <v>6.92</v>
      </c>
      <c r="HK154" s="25">
        <f>+'simulations soy farm1 '!HK127</f>
        <v>6.73</v>
      </c>
      <c r="HL154" s="25">
        <f>+'simulations soy farm1 '!HL127</f>
        <v>10.65</v>
      </c>
      <c r="HM154" s="25">
        <f>+'simulations soy farm1 '!HM127</f>
        <v>8.23</v>
      </c>
      <c r="HN154" s="25">
        <f>+'simulations soy farm1 '!HN127</f>
        <v>8.17</v>
      </c>
      <c r="HO154" s="25">
        <f>+'simulations soy farm1 '!HO127</f>
        <v>8.83</v>
      </c>
      <c r="HP154" s="25">
        <f>+'simulations soy farm1 '!HP127</f>
        <v>10.06</v>
      </c>
      <c r="HQ154" s="25">
        <f>+'simulations soy farm1 '!HQ127</f>
        <v>8.0299999999999994</v>
      </c>
      <c r="HR154" s="25">
        <f>+'simulations soy farm1 '!HR127</f>
        <v>8.9</v>
      </c>
      <c r="HS154" s="25">
        <f>+'simulations soy farm1 '!HS127</f>
        <v>9.14</v>
      </c>
      <c r="HT154" s="25">
        <f>+'simulations soy farm1 '!HT127</f>
        <v>8.2200000000000006</v>
      </c>
      <c r="HU154" s="25">
        <f>+'simulations soy farm1 '!HU127</f>
        <v>7.7</v>
      </c>
      <c r="HV154" s="25">
        <f>+'simulations soy farm1 '!HV127</f>
        <v>8.76</v>
      </c>
      <c r="HW154" s="25">
        <f>+'simulations soy farm1 '!HW127</f>
        <v>8.66</v>
      </c>
      <c r="HX154" s="25">
        <f>+'simulations soy farm1 '!HX127</f>
        <v>8.2799999999999994</v>
      </c>
      <c r="HY154" s="25">
        <f>+'simulations soy farm1 '!HY127</f>
        <v>9.24</v>
      </c>
      <c r="HZ154" s="25">
        <f>+'simulations soy farm1 '!HZ127</f>
        <v>8.82</v>
      </c>
      <c r="IA154" s="25">
        <f>+'simulations soy farm1 '!IA127</f>
        <v>10.220000000000001</v>
      </c>
      <c r="IB154" s="25">
        <f>+'simulations soy farm1 '!IB127</f>
        <v>11.35</v>
      </c>
      <c r="IC154" s="25">
        <f>+'simulations soy farm1 '!IC127</f>
        <v>6.86</v>
      </c>
      <c r="ID154" s="25">
        <f>+'simulations soy farm1 '!ID127</f>
        <v>7.81</v>
      </c>
      <c r="IE154" s="25">
        <f>+'simulations soy farm1 '!IE127</f>
        <v>9.51</v>
      </c>
      <c r="IF154" s="25">
        <f>+'simulations soy farm1 '!IF127</f>
        <v>7.61</v>
      </c>
      <c r="IG154" s="25">
        <f>+'simulations soy farm1 '!IG127</f>
        <v>7.09</v>
      </c>
      <c r="IH154" s="25">
        <f>+'simulations soy farm1 '!IH127</f>
        <v>7.83</v>
      </c>
      <c r="II154" s="25">
        <f>+'simulations soy farm1 '!II127</f>
        <v>8.57</v>
      </c>
      <c r="IJ154" s="25">
        <f>+'simulations soy farm1 '!IJ127</f>
        <v>7.88</v>
      </c>
      <c r="IK154" s="25">
        <f>+'simulations soy farm1 '!IK127</f>
        <v>10.19</v>
      </c>
      <c r="IL154" s="25">
        <f>+'simulations soy farm1 '!IL127</f>
        <v>7.7</v>
      </c>
      <c r="IM154" s="25">
        <f>+'simulations soy farm1 '!IM127</f>
        <v>9.27</v>
      </c>
      <c r="IN154" s="25">
        <f>+'simulations soy farm1 '!IN127</f>
        <v>9.1</v>
      </c>
      <c r="IO154" s="25">
        <f>+'simulations soy farm1 '!IO127</f>
        <v>8.89</v>
      </c>
      <c r="IP154" s="25">
        <f>+'simulations soy farm1 '!IP127</f>
        <v>8.0500000000000007</v>
      </c>
      <c r="IQ154" s="25">
        <f>+'simulations soy farm1 '!IQ127</f>
        <v>7.41</v>
      </c>
      <c r="IR154" s="25">
        <f>+'simulations soy farm1 '!IR127</f>
        <v>7.89</v>
      </c>
      <c r="IS154" s="25">
        <f>+'simulations soy farm1 '!IS127</f>
        <v>7.53</v>
      </c>
      <c r="IT154" s="25">
        <f>+'simulations soy farm1 '!IT127</f>
        <v>7.57</v>
      </c>
      <c r="IU154" s="25">
        <f>+'simulations soy farm1 '!IU127</f>
        <v>7.99</v>
      </c>
      <c r="IV154" s="25">
        <f>+'simulations soy farm1 '!IV127</f>
        <v>9.02</v>
      </c>
      <c r="IW154" s="25">
        <f>+'simulations soy farm1 '!IW127</f>
        <v>7.36</v>
      </c>
      <c r="IX154" s="25">
        <f>+'simulations soy farm1 '!IX127</f>
        <v>8.2899999999999991</v>
      </c>
      <c r="IY154" s="25">
        <f>+'simulations soy farm1 '!IY127</f>
        <v>6.86</v>
      </c>
      <c r="IZ154" s="25">
        <f>+'simulations soy farm1 '!IZ127</f>
        <v>9.77</v>
      </c>
      <c r="JA154" s="25">
        <f>+'simulations soy farm1 '!JA127</f>
        <v>8.77</v>
      </c>
      <c r="JB154" s="25">
        <f>+'simulations soy farm1 '!JB127</f>
        <v>9.7899999999999991</v>
      </c>
      <c r="JC154" s="25">
        <f>+'simulations soy farm1 '!JC127</f>
        <v>8.56</v>
      </c>
      <c r="JD154" s="25">
        <f>+'simulations soy farm1 '!JD127</f>
        <v>9.14</v>
      </c>
      <c r="JE154" s="25">
        <f>+'simulations soy farm1 '!JE127</f>
        <v>7.59</v>
      </c>
      <c r="JF154" s="25">
        <f>+'simulations soy farm1 '!JF127</f>
        <v>7.97</v>
      </c>
      <c r="JG154" s="25">
        <f>+'simulations soy farm1 '!JG127</f>
        <v>8.2899999999999991</v>
      </c>
      <c r="JH154" s="25">
        <f>+'simulations soy farm1 '!JH127</f>
        <v>7.56</v>
      </c>
      <c r="JI154" s="25">
        <f>+'simulations soy farm1 '!JI127</f>
        <v>11.45</v>
      </c>
      <c r="JJ154" s="25">
        <f>+'simulations soy farm1 '!JJ127</f>
        <v>9.1300000000000008</v>
      </c>
      <c r="JK154" s="25">
        <f>+'simulations soy farm1 '!JK127</f>
        <v>9.42</v>
      </c>
      <c r="JL154" s="25">
        <f>+'simulations soy farm1 '!JL127</f>
        <v>7.99</v>
      </c>
      <c r="JM154" s="25">
        <f>+'simulations soy farm1 '!JM127</f>
        <v>10.119999999999999</v>
      </c>
      <c r="JN154" s="25">
        <f>+'simulations soy farm1 '!JN127</f>
        <v>8.43</v>
      </c>
      <c r="JO154" s="25">
        <f>+'simulations soy farm1 '!JO127</f>
        <v>7.82</v>
      </c>
      <c r="JP154" s="25">
        <f>+'simulations soy farm1 '!JP127</f>
        <v>8.99</v>
      </c>
      <c r="JQ154" s="25">
        <f>+'simulations soy farm1 '!JQ127</f>
        <v>8.75</v>
      </c>
      <c r="JR154" s="25">
        <f>+'simulations soy farm1 '!JR127</f>
        <v>7.62</v>
      </c>
      <c r="JS154" s="25">
        <f>+'simulations soy farm1 '!JS127</f>
        <v>8.91</v>
      </c>
      <c r="JT154" s="25">
        <f>+'simulations soy farm1 '!JT127</f>
        <v>9.0299999999999994</v>
      </c>
      <c r="JU154" s="25">
        <f>+'simulations soy farm1 '!JU127</f>
        <v>7.09</v>
      </c>
      <c r="JV154" s="25">
        <f>+'simulations soy farm1 '!JV127</f>
        <v>9.48</v>
      </c>
      <c r="JW154" s="25">
        <f>+'simulations soy farm1 '!JW127</f>
        <v>10.66</v>
      </c>
      <c r="JX154" s="25">
        <f>+'simulations soy farm1 '!JX127</f>
        <v>7.58</v>
      </c>
      <c r="JY154" s="25">
        <f>+'simulations soy farm1 '!JY127</f>
        <v>8.64</v>
      </c>
      <c r="JZ154" s="25">
        <f>+'simulations soy farm1 '!JZ127</f>
        <v>8.94</v>
      </c>
      <c r="KA154" s="25">
        <f>+'simulations soy farm1 '!KA127</f>
        <v>10.199999999999999</v>
      </c>
      <c r="KB154" s="25">
        <f>+'simulations soy farm1 '!KB127</f>
        <v>7.66</v>
      </c>
      <c r="KC154" s="25">
        <f>+'simulations soy farm1 '!KC127</f>
        <v>8.3000000000000007</v>
      </c>
      <c r="KD154" s="25">
        <f>+'simulations soy farm1 '!KD127</f>
        <v>8.3800000000000008</v>
      </c>
      <c r="KE154" s="25">
        <f>+'simulations soy farm1 '!KE127</f>
        <v>9.08</v>
      </c>
      <c r="KF154" s="25">
        <f>+'simulations soy farm1 '!KF127</f>
        <v>7.68</v>
      </c>
      <c r="KG154" s="25">
        <f>+'simulations soy farm1 '!KG127</f>
        <v>9.86</v>
      </c>
      <c r="KH154" s="25">
        <f>+'simulations soy farm1 '!KH127</f>
        <v>8.07</v>
      </c>
      <c r="KI154" s="25">
        <f>+'simulations soy farm1 '!KI127</f>
        <v>7.28</v>
      </c>
      <c r="KJ154" s="25">
        <f>+'simulations soy farm1 '!KJ127</f>
        <v>7.97</v>
      </c>
      <c r="KK154" s="25">
        <f>+'simulations soy farm1 '!KK127</f>
        <v>7.96</v>
      </c>
      <c r="KL154" s="25">
        <f>+'simulations soy farm1 '!KL127</f>
        <v>8.4700000000000006</v>
      </c>
      <c r="KM154" s="25">
        <f>+'simulations soy farm1 '!KM127</f>
        <v>6.18</v>
      </c>
      <c r="KN154" s="25">
        <f>+'simulations soy farm1 '!KN127</f>
        <v>10.5</v>
      </c>
      <c r="KO154" s="25">
        <f>+'simulations soy farm1 '!KO127</f>
        <v>7.7</v>
      </c>
      <c r="KP154" s="25">
        <f>+'simulations soy farm1 '!KP127</f>
        <v>6.67</v>
      </c>
      <c r="KQ154" s="25">
        <f>+'simulations soy farm1 '!KQ127</f>
        <v>8.9</v>
      </c>
      <c r="KR154" s="25">
        <f>+'simulations soy farm1 '!KR127</f>
        <v>7.16</v>
      </c>
      <c r="KS154" s="25">
        <f>+'simulations soy farm1 '!KS127</f>
        <v>8.3800000000000008</v>
      </c>
      <c r="KT154" s="25">
        <f>+'simulations soy farm1 '!KT127</f>
        <v>7.72</v>
      </c>
      <c r="KU154" s="25">
        <f>+'simulations soy farm1 '!KU127</f>
        <v>8.1300000000000008</v>
      </c>
      <c r="KV154" s="25">
        <f>+'simulations soy farm1 '!KV127</f>
        <v>7.95</v>
      </c>
      <c r="KW154" s="25">
        <f>+'simulations soy farm1 '!KW127</f>
        <v>9.1</v>
      </c>
      <c r="KX154" s="25">
        <f>+'simulations soy farm1 '!KX127</f>
        <v>8.3699999999999992</v>
      </c>
      <c r="KY154" s="25">
        <f>+'simulations soy farm1 '!KY127</f>
        <v>8.52</v>
      </c>
      <c r="KZ154" s="25">
        <f>+'simulations soy farm1 '!KZ127</f>
        <v>9.2799999999999994</v>
      </c>
      <c r="LA154" s="25">
        <f>+'simulations soy farm1 '!LA127</f>
        <v>8.76</v>
      </c>
      <c r="LB154" s="25">
        <f>+'simulations soy farm1 '!LB127</f>
        <v>7.67</v>
      </c>
      <c r="LC154" s="25">
        <f>+'simulations soy farm1 '!LC127</f>
        <v>7.88</v>
      </c>
      <c r="LD154" s="25">
        <f>+'simulations soy farm1 '!LD127</f>
        <v>8.76</v>
      </c>
      <c r="LE154" s="25">
        <f>+'simulations soy farm1 '!LE127</f>
        <v>8.07</v>
      </c>
      <c r="LF154" s="25">
        <f>+'simulations soy farm1 '!LF127</f>
        <v>7.95</v>
      </c>
      <c r="LG154" s="25">
        <f>+'simulations soy farm1 '!LG127</f>
        <v>9.67</v>
      </c>
      <c r="LH154" s="25">
        <f>+'simulations soy farm1 '!LH127</f>
        <v>7.99</v>
      </c>
      <c r="LI154" s="25">
        <f>+'simulations soy farm1 '!LI127</f>
        <v>8.77</v>
      </c>
      <c r="LJ154" s="25">
        <f>+'simulations soy farm1 '!LJ127</f>
        <v>8.6999999999999993</v>
      </c>
      <c r="LK154" s="25">
        <f>+'simulations soy farm1 '!LK127</f>
        <v>10.4</v>
      </c>
      <c r="LL154" s="25">
        <f>+'simulations soy farm1 '!LL127</f>
        <v>7.69</v>
      </c>
      <c r="LM154" s="25">
        <f>+'simulations soy farm1 '!LM127</f>
        <v>5.93</v>
      </c>
      <c r="LN154" s="25">
        <f>+'simulations soy farm1 '!LN127</f>
        <v>8.8800000000000008</v>
      </c>
      <c r="LO154" s="25">
        <f>+'simulations soy farm1 '!LO127</f>
        <v>9.31</v>
      </c>
      <c r="LP154" s="25">
        <f>+'simulations soy farm1 '!LP127</f>
        <v>7.16</v>
      </c>
      <c r="LQ154" s="25">
        <f>+'simulations soy farm1 '!LQ127</f>
        <v>7.83</v>
      </c>
      <c r="LR154" s="25">
        <f>+'simulations soy farm1 '!LR127</f>
        <v>8.3699999999999992</v>
      </c>
      <c r="LS154" s="25">
        <f>+'simulations soy farm1 '!LS127</f>
        <v>9.19</v>
      </c>
      <c r="LT154" s="25">
        <f>+'simulations soy farm1 '!LT127</f>
        <v>8.67</v>
      </c>
      <c r="LU154" s="25">
        <f>+'simulations soy farm1 '!LU127</f>
        <v>9.84</v>
      </c>
      <c r="LV154" s="25">
        <f>+'simulations soy farm1 '!LV127</f>
        <v>8.41</v>
      </c>
      <c r="LW154" s="25">
        <f>+'simulations soy farm1 '!LW127</f>
        <v>7.73</v>
      </c>
      <c r="LX154" s="25">
        <f>+'simulations soy farm1 '!LX127</f>
        <v>9.9499999999999993</v>
      </c>
      <c r="LY154" s="25">
        <f>+'simulations soy farm1 '!LY127</f>
        <v>9.06</v>
      </c>
      <c r="LZ154" s="25">
        <f>+'simulations soy farm1 '!LZ127</f>
        <v>8.33</v>
      </c>
      <c r="MA154" s="25">
        <f>+'simulations soy farm1 '!MA127</f>
        <v>9.85</v>
      </c>
      <c r="MB154" s="25">
        <f>+'simulations soy farm1 '!MB127</f>
        <v>9.15</v>
      </c>
      <c r="MC154" s="25">
        <f>+'simulations soy farm1 '!MC127</f>
        <v>7.51</v>
      </c>
      <c r="MD154" s="25">
        <f>+'simulations soy farm1 '!MD127</f>
        <v>7.41</v>
      </c>
      <c r="ME154" s="25">
        <f>+'simulations soy farm1 '!ME127</f>
        <v>9.6</v>
      </c>
      <c r="MF154" s="25">
        <f>+'simulations soy farm1 '!MF127</f>
        <v>10.55</v>
      </c>
      <c r="MG154" s="25">
        <f>+'simulations soy farm1 '!MG127</f>
        <v>8.68</v>
      </c>
      <c r="MH154" s="25">
        <f>+'simulations soy farm1 '!MH127</f>
        <v>8.0500000000000007</v>
      </c>
      <c r="MI154" s="25">
        <f>+'simulations soy farm1 '!MI127</f>
        <v>8.06</v>
      </c>
      <c r="MJ154" s="25">
        <f>+'simulations soy farm1 '!MJ127</f>
        <v>10.33</v>
      </c>
      <c r="MK154" s="25">
        <f>+'simulations soy farm1 '!MK127</f>
        <v>7.56</v>
      </c>
      <c r="ML154" s="25">
        <f>+'simulations soy farm1 '!ML127</f>
        <v>7.81</v>
      </c>
      <c r="MM154" s="25">
        <f>+'simulations soy farm1 '!MM127</f>
        <v>8.59</v>
      </c>
      <c r="MN154" s="25">
        <f>+'simulations soy farm1 '!MN127</f>
        <v>9.86</v>
      </c>
      <c r="MO154" s="25">
        <f>+'simulations soy farm1 '!MO127</f>
        <v>8.52</v>
      </c>
      <c r="MP154" s="25">
        <f>+'simulations soy farm1 '!MP127</f>
        <v>9.67</v>
      </c>
      <c r="MQ154" s="25">
        <f>+'simulations soy farm1 '!MQ127</f>
        <v>9.01</v>
      </c>
      <c r="MR154" s="25">
        <f>+'simulations soy farm1 '!MR127</f>
        <v>8.08</v>
      </c>
      <c r="MS154" s="25">
        <f>+'simulations soy farm1 '!MS127</f>
        <v>8.9</v>
      </c>
      <c r="MT154" s="25">
        <f>+'simulations soy farm1 '!MT127</f>
        <v>8.19</v>
      </c>
      <c r="MU154" s="25">
        <f>+'simulations soy farm1 '!MU127</f>
        <v>7.62</v>
      </c>
      <c r="MV154" s="25">
        <f>+'simulations soy farm1 '!MV127</f>
        <v>7.43</v>
      </c>
      <c r="MW154" s="25">
        <f>+'simulations soy farm1 '!MW127</f>
        <v>8.75</v>
      </c>
      <c r="MX154" s="25">
        <f>+'simulations soy farm1 '!MX127</f>
        <v>9.07</v>
      </c>
      <c r="MY154" s="25">
        <f>+'simulations soy farm1 '!MY127</f>
        <v>8.0399999999999991</v>
      </c>
      <c r="MZ154" s="25">
        <f>+'simulations soy farm1 '!MZ127</f>
        <v>8.83</v>
      </c>
      <c r="NA154" s="25">
        <f>+'simulations soy farm1 '!NA127</f>
        <v>7.75</v>
      </c>
      <c r="NB154" s="25">
        <f>+'simulations soy farm1 '!NB127</f>
        <v>7.36</v>
      </c>
      <c r="NC154" s="25">
        <f>+'simulations soy farm1 '!NC127</f>
        <v>8.65</v>
      </c>
      <c r="ND154" s="25">
        <f>+'simulations soy farm1 '!ND127</f>
        <v>7.74</v>
      </c>
      <c r="NE154" s="25">
        <f>+'simulations soy farm1 '!NE127</f>
        <v>7.82</v>
      </c>
      <c r="NF154" s="25">
        <f>+'simulations soy farm1 '!NF127</f>
        <v>8.1199999999999992</v>
      </c>
      <c r="NG154" s="25">
        <f>+'simulations soy farm1 '!NG127</f>
        <v>8.82</v>
      </c>
      <c r="NH154" s="25">
        <f>+'simulations soy farm1 '!NH127</f>
        <v>7.76</v>
      </c>
      <c r="NI154" s="25">
        <f>+'simulations soy farm1 '!NI127</f>
        <v>8.85</v>
      </c>
      <c r="NJ154" s="25">
        <f>+'simulations soy farm1 '!NJ127</f>
        <v>7.58</v>
      </c>
      <c r="NK154" s="25">
        <f>+'simulations soy farm1 '!NK127</f>
        <v>8.33</v>
      </c>
      <c r="NL154" s="25">
        <f>+'simulations soy farm1 '!NL127</f>
        <v>8.08</v>
      </c>
      <c r="NM154" s="25">
        <f>+'simulations soy farm1 '!NM127</f>
        <v>9.1</v>
      </c>
      <c r="NN154" s="25">
        <f>+'simulations soy farm1 '!NN127</f>
        <v>8.1999999999999993</v>
      </c>
      <c r="NO154" s="25">
        <f>+'simulations soy farm1 '!NO127</f>
        <v>7.56</v>
      </c>
      <c r="NP154" s="25">
        <f>+'simulations soy farm1 '!NP127</f>
        <v>7.73</v>
      </c>
      <c r="NQ154" s="25">
        <f>+'simulations soy farm1 '!NQ127</f>
        <v>8.91</v>
      </c>
      <c r="NR154" s="25">
        <f>+'simulations soy farm1 '!NR127</f>
        <v>8.57</v>
      </c>
      <c r="NS154" s="25">
        <f>+'simulations soy farm1 '!NS127</f>
        <v>8.6</v>
      </c>
      <c r="NT154" s="25">
        <f>+'simulations soy farm1 '!NT127</f>
        <v>10.1</v>
      </c>
      <c r="NU154" s="25">
        <f>+'simulations soy farm1 '!NU127</f>
        <v>8.11</v>
      </c>
      <c r="NV154" s="25">
        <f>+'simulations soy farm1 '!NV127</f>
        <v>9.1300000000000008</v>
      </c>
      <c r="NW154" s="25">
        <f>+'simulations soy farm1 '!NW127</f>
        <v>8.32</v>
      </c>
      <c r="NX154" s="25">
        <f>+'simulations soy farm1 '!NX127</f>
        <v>8.64</v>
      </c>
      <c r="NY154" s="25">
        <f>+'simulations soy farm1 '!NY127</f>
        <v>8.6300000000000008</v>
      </c>
      <c r="NZ154" s="25">
        <f>+'simulations soy farm1 '!NZ127</f>
        <v>9.5</v>
      </c>
      <c r="OA154" s="25">
        <f>+'simulations soy farm1 '!OA127</f>
        <v>7.09</v>
      </c>
      <c r="OB154" s="25">
        <f>+'simulations soy farm1 '!OB127</f>
        <v>8.5399999999999991</v>
      </c>
      <c r="OC154" s="25">
        <f>+'simulations soy farm1 '!OC127</f>
        <v>7.94</v>
      </c>
      <c r="OD154" s="25">
        <f>+'simulations soy farm1 '!OD127</f>
        <v>7.27</v>
      </c>
      <c r="OE154" s="25">
        <f>+'simulations soy farm1 '!OE127</f>
        <v>6.82</v>
      </c>
      <c r="OF154" s="25">
        <f>+'simulations soy farm1 '!OF127</f>
        <v>8.1999999999999993</v>
      </c>
      <c r="OG154" s="25">
        <f>+'simulations soy farm1 '!OG127</f>
        <v>7.62</v>
      </c>
      <c r="OH154" s="25">
        <f>+'simulations soy farm1 '!OH127</f>
        <v>9.86</v>
      </c>
      <c r="OI154" s="25">
        <f>+'simulations soy farm1 '!OI127</f>
        <v>9.58</v>
      </c>
      <c r="OJ154" s="25">
        <f>+'simulations soy farm1 '!OJ127</f>
        <v>8.3000000000000007</v>
      </c>
      <c r="OK154" s="25">
        <f>+'simulations soy farm1 '!OK127</f>
        <v>10.85</v>
      </c>
      <c r="OL154" s="25">
        <f>+'simulations soy farm1 '!OL127</f>
        <v>8.48</v>
      </c>
      <c r="OM154" s="25">
        <f>+'simulations soy farm1 '!OM127</f>
        <v>9.6</v>
      </c>
      <c r="ON154" s="25">
        <f>+'simulations soy farm1 '!ON127</f>
        <v>8.4600000000000009</v>
      </c>
      <c r="OO154" s="25">
        <f>+'simulations soy farm1 '!OO127</f>
        <v>9.3000000000000007</v>
      </c>
      <c r="OP154" s="25">
        <f>+'simulations soy farm1 '!OP127</f>
        <v>7.91</v>
      </c>
      <c r="OQ154" s="25">
        <f>+'simulations soy farm1 '!OQ127</f>
        <v>7</v>
      </c>
      <c r="OR154" s="25">
        <f>+'simulations soy farm1 '!OR127</f>
        <v>9.99</v>
      </c>
      <c r="OS154" s="25">
        <f>+'simulations soy farm1 '!OS127</f>
        <v>7.74</v>
      </c>
      <c r="OT154" s="25">
        <f>+'simulations soy farm1 '!OT127</f>
        <v>9.44</v>
      </c>
      <c r="OU154" s="25">
        <f>+'simulations soy farm1 '!OU127</f>
        <v>8.4</v>
      </c>
      <c r="OV154" s="25">
        <f>+'simulations soy farm1 '!OV127</f>
        <v>9.5299999999999994</v>
      </c>
      <c r="OW154" s="25">
        <f>+'simulations soy farm1 '!OW127</f>
        <v>7.9</v>
      </c>
      <c r="OX154" s="25">
        <f>+'simulations soy farm1 '!OX127</f>
        <v>9.89</v>
      </c>
      <c r="OY154" s="25">
        <f>+'simulations soy farm1 '!OY127</f>
        <v>8.92</v>
      </c>
      <c r="OZ154" s="25">
        <f>+'simulations soy farm1 '!OZ127</f>
        <v>8.14</v>
      </c>
      <c r="PA154" s="25">
        <f>+'simulations soy farm1 '!PA127</f>
        <v>9.2100000000000009</v>
      </c>
      <c r="PB154" s="25">
        <f>+'simulations soy farm1 '!PB127</f>
        <v>9.32</v>
      </c>
      <c r="PC154" s="25">
        <f>+'simulations soy farm1 '!PC127</f>
        <v>8.16</v>
      </c>
      <c r="PD154" s="25">
        <f>+'simulations soy farm1 '!PD127</f>
        <v>8.11</v>
      </c>
      <c r="PE154" s="25">
        <f>+'simulations soy farm1 '!PE127</f>
        <v>7.92</v>
      </c>
      <c r="PF154" s="25">
        <f>+'simulations soy farm1 '!PF127</f>
        <v>7.38</v>
      </c>
      <c r="PG154" s="25">
        <f>+'simulations soy farm1 '!PG127</f>
        <v>8.25</v>
      </c>
      <c r="PH154" s="25">
        <f>+'simulations soy farm1 '!PH127</f>
        <v>7.96</v>
      </c>
      <c r="PI154" s="25">
        <f>+'simulations soy farm1 '!PI127</f>
        <v>8.9600000000000009</v>
      </c>
      <c r="PJ154" s="25">
        <f>+'simulations soy farm1 '!PJ127</f>
        <v>9.11</v>
      </c>
      <c r="PK154" s="25">
        <f>+'simulations soy farm1 '!PK127</f>
        <v>9.83</v>
      </c>
      <c r="PL154" s="25">
        <f>+'simulations soy farm1 '!PL127</f>
        <v>8.69</v>
      </c>
      <c r="PM154" s="25">
        <f>+'simulations soy farm1 '!PM127</f>
        <v>9.16</v>
      </c>
      <c r="PN154" s="25">
        <f>+'simulations soy farm1 '!PN127</f>
        <v>8.4600000000000009</v>
      </c>
      <c r="PO154" s="25">
        <f>+'simulations soy farm1 '!PO127</f>
        <v>8.43</v>
      </c>
      <c r="PP154" s="25">
        <f>+'simulations soy farm1 '!PP127</f>
        <v>10.79</v>
      </c>
      <c r="PQ154" s="25">
        <f>+'simulations soy farm1 '!PQ127</f>
        <v>7.9</v>
      </c>
      <c r="PR154" s="25">
        <f>+'simulations soy farm1 '!PR127</f>
        <v>8.8699999999999992</v>
      </c>
      <c r="PS154" s="25">
        <f>+'simulations soy farm1 '!PS127</f>
        <v>8.89</v>
      </c>
      <c r="PT154" s="25">
        <f>+'simulations soy farm1 '!PT127</f>
        <v>9.2200000000000006</v>
      </c>
      <c r="PU154" s="25">
        <f>+'simulations soy farm1 '!PU127</f>
        <v>7.48</v>
      </c>
      <c r="PV154" s="25">
        <f>+'simulations soy farm1 '!PV127</f>
        <v>9.8800000000000008</v>
      </c>
      <c r="PW154" s="25">
        <f>+'simulations soy farm1 '!PW127</f>
        <v>9.2799999999999994</v>
      </c>
      <c r="PX154" s="25">
        <f>+'simulations soy farm1 '!PX127</f>
        <v>9.61</v>
      </c>
      <c r="PY154" s="25">
        <f>+'simulations soy farm1 '!PY127</f>
        <v>8.84</v>
      </c>
      <c r="PZ154" s="25">
        <f>+'simulations soy farm1 '!PZ127</f>
        <v>8.26</v>
      </c>
      <c r="QA154" s="25">
        <f>+'simulations soy farm1 '!QA127</f>
        <v>8.49</v>
      </c>
      <c r="QB154" s="25">
        <f>+'simulations soy farm1 '!QB127</f>
        <v>9.61</v>
      </c>
      <c r="QC154" s="25">
        <f>+'simulations soy farm1 '!QC127</f>
        <v>8.2899999999999991</v>
      </c>
      <c r="QD154" s="25">
        <f>+'simulations soy farm1 '!QD127</f>
        <v>10.38</v>
      </c>
      <c r="QE154" s="25">
        <f>+'simulations soy farm1 '!QE127</f>
        <v>9.4600000000000009</v>
      </c>
      <c r="QF154" s="25">
        <f>+'simulations soy farm1 '!QF127</f>
        <v>7.46</v>
      </c>
      <c r="QG154" s="25">
        <f>+'simulations soy farm1 '!QG127</f>
        <v>9.3000000000000007</v>
      </c>
      <c r="QH154" s="25">
        <f>+'simulations soy farm1 '!QH127</f>
        <v>11.49</v>
      </c>
      <c r="QI154" s="25">
        <f>+'simulations soy farm1 '!QI127</f>
        <v>8.15</v>
      </c>
      <c r="QJ154" s="25">
        <f>+'simulations soy farm1 '!QJ127</f>
        <v>9.17</v>
      </c>
      <c r="QK154" s="25">
        <f>+'simulations soy farm1 '!QK127</f>
        <v>8.08</v>
      </c>
      <c r="QL154" s="25">
        <f>+'simulations soy farm1 '!QL127</f>
        <v>7.36</v>
      </c>
      <c r="QM154" s="25">
        <f>+'simulations soy farm1 '!QM127</f>
        <v>7.8</v>
      </c>
      <c r="QN154" s="25">
        <f>+'simulations soy farm1 '!QN127</f>
        <v>8.77</v>
      </c>
      <c r="QO154" s="25">
        <f>+'simulations soy farm1 '!QO127</f>
        <v>8.58</v>
      </c>
      <c r="QP154" s="25">
        <f>+'simulations soy farm1 '!QP127</f>
        <v>10.23</v>
      </c>
      <c r="QQ154" s="25">
        <f>+'simulations soy farm1 '!QQ127</f>
        <v>8.6300000000000008</v>
      </c>
      <c r="QR154" s="25">
        <f>+'simulations soy farm1 '!QR127</f>
        <v>8.49</v>
      </c>
      <c r="QS154" s="25">
        <f>+'simulations soy farm1 '!QS127</f>
        <v>9.1300000000000008</v>
      </c>
      <c r="QT154" s="25">
        <f>+'simulations soy farm1 '!QT127</f>
        <v>7.94</v>
      </c>
      <c r="QU154" s="25">
        <f>+'simulations soy farm1 '!QU127</f>
        <v>9.81</v>
      </c>
      <c r="QV154" s="25">
        <f>+'simulations soy farm1 '!QV127</f>
        <v>8.34</v>
      </c>
      <c r="QW154" s="25">
        <f>+'simulations soy farm1 '!QW127</f>
        <v>9.5</v>
      </c>
      <c r="QX154" s="25">
        <f>+'simulations soy farm1 '!QX127</f>
        <v>9.73</v>
      </c>
      <c r="QY154" s="25">
        <f>+'simulations soy farm1 '!QY127</f>
        <v>8.9499999999999993</v>
      </c>
      <c r="QZ154" s="25">
        <f>+'simulations soy farm1 '!QZ127</f>
        <v>9.57</v>
      </c>
      <c r="RA154" s="25">
        <f>+'simulations soy farm1 '!RA127</f>
        <v>7.61</v>
      </c>
      <c r="RB154" s="25">
        <f>+'simulations soy farm1 '!RB127</f>
        <v>8.17</v>
      </c>
      <c r="RC154" s="25">
        <f>+'simulations soy farm1 '!RC127</f>
        <v>9.17</v>
      </c>
      <c r="RD154" s="25">
        <f>+'simulations soy farm1 '!RD127</f>
        <v>7.92</v>
      </c>
      <c r="RE154" s="25">
        <f>+'simulations soy farm1 '!RE127</f>
        <v>9.8699999999999992</v>
      </c>
      <c r="RF154" s="25">
        <f>+'simulations soy farm1 '!RF127</f>
        <v>7.41</v>
      </c>
      <c r="RG154" s="25">
        <f>+'simulations soy farm1 '!RG127</f>
        <v>7.84</v>
      </c>
      <c r="RH154" s="25">
        <f>+'simulations soy farm1 '!RH127</f>
        <v>9.44</v>
      </c>
      <c r="RI154" s="25">
        <f>+'simulations soy farm1 '!RI127</f>
        <v>8.2100000000000009</v>
      </c>
      <c r="RJ154" s="25">
        <f>+'simulations soy farm1 '!RJ127</f>
        <v>6.5</v>
      </c>
      <c r="RK154" s="25">
        <f>+'simulations soy farm1 '!RK127</f>
        <v>7.36</v>
      </c>
      <c r="RL154" s="25">
        <f>+'simulations soy farm1 '!RL127</f>
        <v>8.06</v>
      </c>
      <c r="RM154" s="25">
        <f>+'simulations soy farm1 '!RM127</f>
        <v>9.6199999999999992</v>
      </c>
      <c r="RN154" s="25">
        <f>+'simulations soy farm1 '!RN127</f>
        <v>8.65</v>
      </c>
      <c r="RO154" s="25">
        <f>+'simulations soy farm1 '!RO127</f>
        <v>9.9700000000000006</v>
      </c>
      <c r="RP154" s="25">
        <f>+'simulations soy farm1 '!RP127</f>
        <v>7.99</v>
      </c>
      <c r="RQ154" s="25">
        <f>+'simulations soy farm1 '!RQ127</f>
        <v>7.34</v>
      </c>
      <c r="RR154" s="25">
        <f>+'simulations soy farm1 '!RR127</f>
        <v>8.4700000000000006</v>
      </c>
      <c r="RS154" s="25">
        <f>+'simulations soy farm1 '!RS127</f>
        <v>9.5399999999999991</v>
      </c>
      <c r="RT154" s="25">
        <f>+'simulations soy farm1 '!RT127</f>
        <v>8.75</v>
      </c>
      <c r="RU154" s="25">
        <f>+'simulations soy farm1 '!RU127</f>
        <v>6.53</v>
      </c>
      <c r="RV154" s="25">
        <f>+'simulations soy farm1 '!RV127</f>
        <v>8.39</v>
      </c>
      <c r="RW154" s="25">
        <f>+'simulations soy farm1 '!RW127</f>
        <v>7.89</v>
      </c>
      <c r="RX154" s="25">
        <f>+'simulations soy farm1 '!RX127</f>
        <v>10.14</v>
      </c>
      <c r="RY154" s="25">
        <f>+'simulations soy farm1 '!RY127</f>
        <v>9.89</v>
      </c>
      <c r="RZ154" s="25">
        <f>+'simulations soy farm1 '!RZ127</f>
        <v>8.64</v>
      </c>
      <c r="SA154" s="25">
        <f>+'simulations soy farm1 '!SA127</f>
        <v>9.4</v>
      </c>
      <c r="SB154" s="25">
        <f>+'simulations soy farm1 '!SB127</f>
        <v>7.97</v>
      </c>
      <c r="SC154" s="25">
        <f>+'simulations soy farm1 '!SC127</f>
        <v>9.48</v>
      </c>
      <c r="SD154" s="25">
        <f>+'simulations soy farm1 '!SD127</f>
        <v>8.7100000000000009</v>
      </c>
      <c r="SE154" s="25">
        <f>+'simulations soy farm1 '!SE127</f>
        <v>7.87</v>
      </c>
      <c r="SF154" s="25">
        <f>+'simulations soy farm1 '!SF127</f>
        <v>7.14</v>
      </c>
      <c r="SG154" s="25">
        <f>+'simulations soy farm1 '!SG127</f>
        <v>7.8</v>
      </c>
      <c r="SH154" s="25"/>
      <c r="SI154" s="25"/>
    </row>
    <row r="155" spans="1:503">
      <c r="A155">
        <v>2016</v>
      </c>
      <c r="B155" s="25">
        <f>+'simulations soy farm1 '!B171</f>
        <v>6.24</v>
      </c>
      <c r="C155" s="25">
        <f>+'simulations soy farm1 '!C171</f>
        <v>8.4499999999999993</v>
      </c>
      <c r="D155" s="25">
        <f>+'simulations soy farm1 '!D171</f>
        <v>7.61</v>
      </c>
      <c r="E155" s="25">
        <f>+'simulations soy farm1 '!E171</f>
        <v>8.6300000000000008</v>
      </c>
      <c r="F155" s="25">
        <f>+'simulations soy farm1 '!F171</f>
        <v>8.67</v>
      </c>
      <c r="G155" s="25">
        <f>+'simulations soy farm1 '!G171</f>
        <v>8.44</v>
      </c>
      <c r="H155" s="25">
        <f>+'simulations soy farm1 '!H171</f>
        <v>8.66</v>
      </c>
      <c r="I155" s="25">
        <f>+'simulations soy farm1 '!I171</f>
        <v>9.2100000000000009</v>
      </c>
      <c r="J155" s="25">
        <f>+'simulations soy farm1 '!J171</f>
        <v>8.85</v>
      </c>
      <c r="K155" s="25">
        <f>+'simulations soy farm1 '!K171</f>
        <v>6.84</v>
      </c>
      <c r="L155" s="25">
        <f>+'simulations soy farm1 '!L171</f>
        <v>7.88</v>
      </c>
      <c r="M155" s="25">
        <f>+'simulations soy farm1 '!M171</f>
        <v>9.73</v>
      </c>
      <c r="N155" s="25">
        <f>+'simulations soy farm1 '!N171</f>
        <v>8.4</v>
      </c>
      <c r="O155" s="25">
        <f>+'simulations soy farm1 '!O171</f>
        <v>8.3699999999999992</v>
      </c>
      <c r="P155" s="25">
        <f>+'simulations soy farm1 '!P171</f>
        <v>9.85</v>
      </c>
      <c r="Q155" s="25">
        <f>+'simulations soy farm1 '!Q171</f>
        <v>7.76</v>
      </c>
      <c r="R155" s="25">
        <f>+'simulations soy farm1 '!R171</f>
        <v>8.14</v>
      </c>
      <c r="S155" s="25">
        <f>+'simulations soy farm1 '!S171</f>
        <v>9.5500000000000007</v>
      </c>
      <c r="T155" s="25">
        <f>+'simulations soy farm1 '!T171</f>
        <v>6.43</v>
      </c>
      <c r="U155" s="25">
        <f>+'simulations soy farm1 '!U171</f>
        <v>8.57</v>
      </c>
      <c r="V155" s="25">
        <f>+'simulations soy farm1 '!V171</f>
        <v>8.6</v>
      </c>
      <c r="W155" s="25">
        <f>+'simulations soy farm1 '!W171</f>
        <v>10.1</v>
      </c>
      <c r="X155" s="25">
        <f>+'simulations soy farm1 '!X171</f>
        <v>9.61</v>
      </c>
      <c r="Y155" s="25">
        <f>+'simulations soy farm1 '!Y171</f>
        <v>10.23</v>
      </c>
      <c r="Z155" s="25">
        <f>+'simulations soy farm1 '!Z171</f>
        <v>8.49</v>
      </c>
      <c r="AA155" s="25">
        <f>+'simulations soy farm1 '!AA171</f>
        <v>9.69</v>
      </c>
      <c r="AB155" s="25">
        <f>+'simulations soy farm1 '!AB171</f>
        <v>7.78</v>
      </c>
      <c r="AC155" s="25">
        <f>+'simulations soy farm1 '!AC171</f>
        <v>6.5</v>
      </c>
      <c r="AD155" s="25">
        <f>+'simulations soy farm1 '!AD171</f>
        <v>9.33</v>
      </c>
      <c r="AE155" s="25">
        <f>+'simulations soy farm1 '!AE171</f>
        <v>7.52</v>
      </c>
      <c r="AF155" s="25">
        <f>+'simulations soy farm1 '!AF171</f>
        <v>7.8</v>
      </c>
      <c r="AG155" s="25">
        <f>+'simulations soy farm1 '!AG171</f>
        <v>8.9</v>
      </c>
      <c r="AH155" s="25">
        <f>+'simulations soy farm1 '!AH171</f>
        <v>8.84</v>
      </c>
      <c r="AI155" s="25">
        <f>+'simulations soy farm1 '!AI171</f>
        <v>10.66</v>
      </c>
      <c r="AJ155" s="25">
        <f>+'simulations soy farm1 '!AJ171</f>
        <v>8.7899999999999991</v>
      </c>
      <c r="AK155" s="25">
        <f>+'simulations soy farm1 '!AK171</f>
        <v>8.7899999999999991</v>
      </c>
      <c r="AL155" s="25">
        <f>+'simulations soy farm1 '!AL171</f>
        <v>9.09</v>
      </c>
      <c r="AM155" s="25">
        <f>+'simulations soy farm1 '!AM171</f>
        <v>7.77</v>
      </c>
      <c r="AN155" s="25">
        <f>+'simulations soy farm1 '!AN171</f>
        <v>8.52</v>
      </c>
      <c r="AO155" s="25">
        <f>+'simulations soy farm1 '!AO171</f>
        <v>8.76</v>
      </c>
      <c r="AP155" s="25">
        <f>+'simulations soy farm1 '!AP171</f>
        <v>7.1</v>
      </c>
      <c r="AQ155" s="25">
        <f>+'simulations soy farm1 '!AQ171</f>
        <v>8.76</v>
      </c>
      <c r="AR155" s="25">
        <f>+'simulations soy farm1 '!AR171</f>
        <v>8.41</v>
      </c>
      <c r="AS155" s="25">
        <f>+'simulations soy farm1 '!AS171</f>
        <v>9.2799999999999994</v>
      </c>
      <c r="AT155" s="25">
        <f>+'simulations soy farm1 '!AT171</f>
        <v>7.95</v>
      </c>
      <c r="AU155" s="25">
        <f>+'simulations soy farm1 '!AU171</f>
        <v>8.1300000000000008</v>
      </c>
      <c r="AV155" s="25">
        <f>+'simulations soy farm1 '!AV171</f>
        <v>8.3000000000000007</v>
      </c>
      <c r="AW155" s="25">
        <f>+'simulations soy farm1 '!AW171</f>
        <v>8.09</v>
      </c>
      <c r="AX155" s="25">
        <f>+'simulations soy farm1 '!AX171</f>
        <v>8.4700000000000006</v>
      </c>
      <c r="AY155" s="25">
        <f>+'simulations soy farm1 '!AY171</f>
        <v>6.48</v>
      </c>
      <c r="AZ155" s="25">
        <f>+'simulations soy farm1 '!AZ171</f>
        <v>8.24</v>
      </c>
      <c r="BA155" s="25">
        <f>+'simulations soy farm1 '!BA171</f>
        <v>9.42</v>
      </c>
      <c r="BB155" s="25">
        <f>+'simulations soy farm1 '!BB171</f>
        <v>7.21</v>
      </c>
      <c r="BC155" s="25">
        <f>+'simulations soy farm1 '!BC171</f>
        <v>8.3800000000000008</v>
      </c>
      <c r="BD155" s="25">
        <f>+'simulations soy farm1 '!BD171</f>
        <v>9.4600000000000009</v>
      </c>
      <c r="BE155" s="25">
        <f>+'simulations soy farm1 '!BE171</f>
        <v>9.42</v>
      </c>
      <c r="BF155" s="25">
        <f>+'simulations soy farm1 '!BF171</f>
        <v>8.2799999999999994</v>
      </c>
      <c r="BG155" s="25">
        <f>+'simulations soy farm1 '!BG171</f>
        <v>8.67</v>
      </c>
      <c r="BH155" s="25">
        <f>+'simulations soy farm1 '!BH171</f>
        <v>7.52</v>
      </c>
      <c r="BI155" s="25">
        <f>+'simulations soy farm1 '!BI171</f>
        <v>9.2200000000000006</v>
      </c>
      <c r="BJ155" s="25">
        <f>+'simulations soy farm1 '!BJ171</f>
        <v>8.91</v>
      </c>
      <c r="BK155" s="25">
        <f>+'simulations soy farm1 '!BK171</f>
        <v>8.4</v>
      </c>
      <c r="BL155" s="25">
        <f>+'simulations soy farm1 '!BL171</f>
        <v>8.76</v>
      </c>
      <c r="BM155" s="25">
        <f>+'simulations soy farm1 '!BM171</f>
        <v>7.9</v>
      </c>
      <c r="BN155" s="25">
        <f>+'simulations soy farm1 '!BN171</f>
        <v>7.89</v>
      </c>
      <c r="BO155" s="25">
        <f>+'simulations soy farm1 '!BO171</f>
        <v>10.29</v>
      </c>
      <c r="BP155" s="25">
        <f>+'simulations soy farm1 '!BP171</f>
        <v>8.92</v>
      </c>
      <c r="BQ155" s="25">
        <f>+'simulations soy farm1 '!BQ171</f>
        <v>6.72</v>
      </c>
      <c r="BR155" s="25">
        <f>+'simulations soy farm1 '!BR171</f>
        <v>8.98</v>
      </c>
      <c r="BS155" s="25">
        <f>+'simulations soy farm1 '!BS171</f>
        <v>7.88</v>
      </c>
      <c r="BT155" s="25">
        <f>+'simulations soy farm1 '!BT171</f>
        <v>8.7100000000000009</v>
      </c>
      <c r="BU155" s="25">
        <f>+'simulations soy farm1 '!BU171</f>
        <v>8.7799999999999994</v>
      </c>
      <c r="BV155" s="25">
        <f>+'simulations soy farm1 '!BV171</f>
        <v>7.69</v>
      </c>
      <c r="BW155" s="25">
        <f>+'simulations soy farm1 '!BW171</f>
        <v>9.44</v>
      </c>
      <c r="BX155" s="25">
        <f>+'simulations soy farm1 '!BX171</f>
        <v>10.130000000000001</v>
      </c>
      <c r="BY155" s="25">
        <f>+'simulations soy farm1 '!BY171</f>
        <v>9.33</v>
      </c>
      <c r="BZ155" s="25">
        <f>+'simulations soy farm1 '!BZ171</f>
        <v>9</v>
      </c>
      <c r="CA155" s="25">
        <f>+'simulations soy farm1 '!CA171</f>
        <v>7.86</v>
      </c>
      <c r="CB155" s="25">
        <f>+'simulations soy farm1 '!CB171</f>
        <v>9.4600000000000009</v>
      </c>
      <c r="CC155" s="25">
        <f>+'simulations soy farm1 '!CC171</f>
        <v>8.64</v>
      </c>
      <c r="CD155" s="25">
        <f>+'simulations soy farm1 '!CD171</f>
        <v>7.62</v>
      </c>
      <c r="CE155" s="25">
        <f>+'simulations soy farm1 '!CE171</f>
        <v>8.0399999999999991</v>
      </c>
      <c r="CF155" s="25">
        <f>+'simulations soy farm1 '!CF171</f>
        <v>8.77</v>
      </c>
      <c r="CG155" s="25">
        <f>+'simulations soy farm1 '!CG171</f>
        <v>9.02</v>
      </c>
      <c r="CH155" s="25">
        <f>+'simulations soy farm1 '!CH171</f>
        <v>8.69</v>
      </c>
      <c r="CI155" s="25">
        <f>+'simulations soy farm1 '!CI171</f>
        <v>8.51</v>
      </c>
      <c r="CJ155" s="25">
        <f>+'simulations soy farm1 '!CJ171</f>
        <v>9.74</v>
      </c>
      <c r="CK155" s="25">
        <f>+'simulations soy farm1 '!CK171</f>
        <v>8.0500000000000007</v>
      </c>
      <c r="CL155" s="25">
        <f>+'simulations soy farm1 '!CL171</f>
        <v>7.52</v>
      </c>
      <c r="CM155" s="25">
        <f>+'simulations soy farm1 '!CM171</f>
        <v>9.1999999999999993</v>
      </c>
      <c r="CN155" s="25">
        <f>+'simulations soy farm1 '!CN171</f>
        <v>9.81</v>
      </c>
      <c r="CO155" s="25">
        <f>+'simulations soy farm1 '!CO171</f>
        <v>8.58</v>
      </c>
      <c r="CP155" s="25">
        <f>+'simulations soy farm1 '!CP171</f>
        <v>8.17</v>
      </c>
      <c r="CQ155" s="25">
        <f>+'simulations soy farm1 '!CQ171</f>
        <v>8.56</v>
      </c>
      <c r="CR155" s="25">
        <f>+'simulations soy farm1 '!CR171</f>
        <v>7.61</v>
      </c>
      <c r="CS155" s="25">
        <f>+'simulations soy farm1 '!CS171</f>
        <v>10.53</v>
      </c>
      <c r="CT155" s="25">
        <f>+'simulations soy farm1 '!CT171</f>
        <v>8.3000000000000007</v>
      </c>
      <c r="CU155" s="25">
        <f>+'simulations soy farm1 '!CU171</f>
        <v>9</v>
      </c>
      <c r="CV155" s="25">
        <f>+'simulations soy farm1 '!CV171</f>
        <v>8.44</v>
      </c>
      <c r="CW155" s="25">
        <f>+'simulations soy farm1 '!CW171</f>
        <v>7.99</v>
      </c>
      <c r="CX155" s="25">
        <f>+'simulations soy farm1 '!CX171</f>
        <v>7.41</v>
      </c>
      <c r="CY155" s="25">
        <f>+'simulations soy farm1 '!CY171</f>
        <v>9.17</v>
      </c>
      <c r="CZ155" s="25">
        <f>+'simulations soy farm1 '!CZ171</f>
        <v>8.6199999999999992</v>
      </c>
      <c r="DA155" s="25">
        <f>+'simulations soy farm1 '!DA171</f>
        <v>8.26</v>
      </c>
      <c r="DB155" s="25">
        <f>+'simulations soy farm1 '!DB171</f>
        <v>10.32</v>
      </c>
      <c r="DC155" s="25">
        <f>+'simulations soy farm1 '!DC171</f>
        <v>8.85</v>
      </c>
      <c r="DD155" s="25">
        <f>+'simulations soy farm1 '!DD171</f>
        <v>9.09</v>
      </c>
      <c r="DE155" s="25">
        <f>+'simulations soy farm1 '!DE171</f>
        <v>6.66</v>
      </c>
      <c r="DF155" s="25">
        <f>+'simulations soy farm1 '!DF171</f>
        <v>10.42</v>
      </c>
      <c r="DG155" s="25">
        <f>+'simulations soy farm1 '!DG171</f>
        <v>8.69</v>
      </c>
      <c r="DH155" s="25">
        <f>+'simulations soy farm1 '!DH171</f>
        <v>9.64</v>
      </c>
      <c r="DI155" s="25">
        <f>+'simulations soy farm1 '!DI171</f>
        <v>9.25</v>
      </c>
      <c r="DJ155" s="25">
        <f>+'simulations soy farm1 '!DJ171</f>
        <v>7.7</v>
      </c>
      <c r="DK155" s="25">
        <f>+'simulations soy farm1 '!DK171</f>
        <v>8.3800000000000008</v>
      </c>
      <c r="DL155" s="25">
        <f>+'simulations soy farm1 '!DL171</f>
        <v>8.98</v>
      </c>
      <c r="DM155" s="25">
        <f>+'simulations soy farm1 '!DM171</f>
        <v>7.53</v>
      </c>
      <c r="DN155" s="25">
        <f>+'simulations soy farm1 '!DN171</f>
        <v>7.41</v>
      </c>
      <c r="DO155" s="25">
        <f>+'simulations soy farm1 '!DO171</f>
        <v>10.61</v>
      </c>
      <c r="DP155" s="25">
        <f>+'simulations soy farm1 '!DP171</f>
        <v>10.220000000000001</v>
      </c>
      <c r="DQ155" s="25">
        <f>+'simulations soy farm1 '!DQ171</f>
        <v>9.84</v>
      </c>
      <c r="DR155" s="25">
        <f>+'simulations soy farm1 '!DR171</f>
        <v>8.52</v>
      </c>
      <c r="DS155" s="25">
        <f>+'simulations soy farm1 '!DS171</f>
        <v>8.01</v>
      </c>
      <c r="DT155" s="25">
        <f>+'simulations soy farm1 '!DT171</f>
        <v>9.3800000000000008</v>
      </c>
      <c r="DU155" s="25">
        <f>+'simulations soy farm1 '!DU171</f>
        <v>8.5399999999999991</v>
      </c>
      <c r="DV155" s="25">
        <f>+'simulations soy farm1 '!DV171</f>
        <v>7.9</v>
      </c>
      <c r="DW155" s="25">
        <f>+'simulations soy farm1 '!DW171</f>
        <v>10.18</v>
      </c>
      <c r="DX155" s="25">
        <f>+'simulations soy farm1 '!DX171</f>
        <v>8.18</v>
      </c>
      <c r="DY155" s="25">
        <f>+'simulations soy farm1 '!DY171</f>
        <v>6.7</v>
      </c>
      <c r="DZ155" s="25">
        <f>+'simulations soy farm1 '!DZ171</f>
        <v>6.94</v>
      </c>
      <c r="EA155" s="25">
        <f>+'simulations soy farm1 '!EA171</f>
        <v>8.07</v>
      </c>
      <c r="EB155" s="25">
        <f>+'simulations soy farm1 '!EB171</f>
        <v>10.15</v>
      </c>
      <c r="EC155" s="25">
        <f>+'simulations soy farm1 '!EC171</f>
        <v>10.29</v>
      </c>
      <c r="ED155" s="25">
        <f>+'simulations soy farm1 '!ED171</f>
        <v>9.41</v>
      </c>
      <c r="EE155" s="25">
        <f>+'simulations soy farm1 '!EE171</f>
        <v>7.87</v>
      </c>
      <c r="EF155" s="25">
        <f>+'simulations soy farm1 '!EF171</f>
        <v>8.39</v>
      </c>
      <c r="EG155" s="25">
        <f>+'simulations soy farm1 '!EG171</f>
        <v>7.84</v>
      </c>
      <c r="EH155" s="25">
        <f>+'simulations soy farm1 '!EH171</f>
        <v>9.7200000000000006</v>
      </c>
      <c r="EI155" s="25">
        <f>+'simulations soy farm1 '!EI171</f>
        <v>9.36</v>
      </c>
      <c r="EJ155" s="25">
        <f>+'simulations soy farm1 '!EJ171</f>
        <v>8.4600000000000009</v>
      </c>
      <c r="EK155" s="25">
        <f>+'simulations soy farm1 '!EK171</f>
        <v>9.3000000000000007</v>
      </c>
      <c r="EL155" s="25">
        <f>+'simulations soy farm1 '!EL171</f>
        <v>8.58</v>
      </c>
      <c r="EM155" s="25">
        <f>+'simulations soy farm1 '!EM171</f>
        <v>7.12</v>
      </c>
      <c r="EN155" s="25">
        <f>+'simulations soy farm1 '!EN171</f>
        <v>8.61</v>
      </c>
      <c r="EO155" s="25">
        <f>+'simulations soy farm1 '!EO171</f>
        <v>8.69</v>
      </c>
      <c r="EP155" s="25">
        <f>+'simulations soy farm1 '!EP171</f>
        <v>9.4</v>
      </c>
      <c r="EQ155" s="25">
        <f>+'simulations soy farm1 '!EQ171</f>
        <v>6.91</v>
      </c>
      <c r="ER155" s="25">
        <f>+'simulations soy farm1 '!ER171</f>
        <v>8.3699999999999992</v>
      </c>
      <c r="ES155" s="25">
        <f>+'simulations soy farm1 '!ES171</f>
        <v>8.2899999999999991</v>
      </c>
      <c r="ET155" s="25">
        <f>+'simulations soy farm1 '!ET171</f>
        <v>6.8</v>
      </c>
      <c r="EU155" s="25">
        <f>+'simulations soy farm1 '!EU171</f>
        <v>7.73</v>
      </c>
      <c r="EV155" s="25">
        <f>+'simulations soy farm1 '!EV171</f>
        <v>7.75</v>
      </c>
      <c r="EW155" s="25">
        <f>+'simulations soy farm1 '!EW171</f>
        <v>9.0399999999999991</v>
      </c>
      <c r="EX155" s="25">
        <f>+'simulations soy farm1 '!EX171</f>
        <v>9.0299999999999994</v>
      </c>
      <c r="EY155" s="25">
        <f>+'simulations soy farm1 '!EY171</f>
        <v>10.18</v>
      </c>
      <c r="EZ155" s="25">
        <f>+'simulations soy farm1 '!EZ171</f>
        <v>10.66</v>
      </c>
      <c r="FA155" s="25">
        <f>+'simulations soy farm1 '!FA171</f>
        <v>6.82</v>
      </c>
      <c r="FB155" s="25">
        <f>+'simulations soy farm1 '!FB171</f>
        <v>9.15</v>
      </c>
      <c r="FC155" s="25">
        <f>+'simulations soy farm1 '!FC171</f>
        <v>9.36</v>
      </c>
      <c r="FD155" s="25">
        <f>+'simulations soy farm1 '!FD171</f>
        <v>9.24</v>
      </c>
      <c r="FE155" s="25">
        <f>+'simulations soy farm1 '!FE171</f>
        <v>8.07</v>
      </c>
      <c r="FF155" s="25">
        <f>+'simulations soy farm1 '!FF171</f>
        <v>9.2100000000000009</v>
      </c>
      <c r="FG155" s="25">
        <f>+'simulations soy farm1 '!FG171</f>
        <v>10.68</v>
      </c>
      <c r="FH155" s="25">
        <f>+'simulations soy farm1 '!FH171</f>
        <v>9.43</v>
      </c>
      <c r="FI155" s="25">
        <f>+'simulations soy farm1 '!FI171</f>
        <v>9.39</v>
      </c>
      <c r="FJ155" s="25">
        <f>+'simulations soy farm1 '!FJ171</f>
        <v>8.44</v>
      </c>
      <c r="FK155" s="25">
        <f>+'simulations soy farm1 '!FK171</f>
        <v>9.3699999999999992</v>
      </c>
      <c r="FL155" s="25">
        <f>+'simulations soy farm1 '!FL171</f>
        <v>8.82</v>
      </c>
      <c r="FM155" s="25">
        <f>+'simulations soy farm1 '!FM171</f>
        <v>7.16</v>
      </c>
      <c r="FN155" s="25">
        <f>+'simulations soy farm1 '!FN171</f>
        <v>10.84</v>
      </c>
      <c r="FO155" s="25">
        <f>+'simulations soy farm1 '!FO171</f>
        <v>6.67</v>
      </c>
      <c r="FP155" s="25">
        <f>+'simulations soy farm1 '!FP171</f>
        <v>9.1999999999999993</v>
      </c>
      <c r="FQ155" s="25">
        <f>+'simulations soy farm1 '!FQ171</f>
        <v>8.3800000000000008</v>
      </c>
      <c r="FR155" s="25">
        <f>+'simulations soy farm1 '!FR171</f>
        <v>9.0500000000000007</v>
      </c>
      <c r="FS155" s="25">
        <f>+'simulations soy farm1 '!FS171</f>
        <v>6.67</v>
      </c>
      <c r="FT155" s="25">
        <f>+'simulations soy farm1 '!FT171</f>
        <v>7.12</v>
      </c>
      <c r="FU155" s="25">
        <f>+'simulations soy farm1 '!FU171</f>
        <v>7.51</v>
      </c>
      <c r="FV155" s="25">
        <f>+'simulations soy farm1 '!FV171</f>
        <v>9.33</v>
      </c>
      <c r="FW155" s="25">
        <f>+'simulations soy farm1 '!FW171</f>
        <v>9.09</v>
      </c>
      <c r="FX155" s="25">
        <f>+'simulations soy farm1 '!FX171</f>
        <v>8.44</v>
      </c>
      <c r="FY155" s="25">
        <f>+'simulations soy farm1 '!FY171</f>
        <v>9.23</v>
      </c>
      <c r="FZ155" s="25">
        <f>+'simulations soy farm1 '!FZ171</f>
        <v>8.7100000000000009</v>
      </c>
      <c r="GA155" s="25">
        <f>+'simulations soy farm1 '!GA171</f>
        <v>9.61</v>
      </c>
      <c r="GB155" s="25">
        <f>+'simulations soy farm1 '!GB171</f>
        <v>7.43</v>
      </c>
      <c r="GC155" s="25">
        <f>+'simulations soy farm1 '!GC171</f>
        <v>8.36</v>
      </c>
      <c r="GD155" s="25">
        <f>+'simulations soy farm1 '!GD171</f>
        <v>8.65</v>
      </c>
      <c r="GE155" s="25">
        <f>+'simulations soy farm1 '!GE171</f>
        <v>8.19</v>
      </c>
      <c r="GF155" s="25">
        <f>+'simulations soy farm1 '!GF171</f>
        <v>8.1999999999999993</v>
      </c>
      <c r="GG155" s="25">
        <f>+'simulations soy farm1 '!GG171</f>
        <v>8.93</v>
      </c>
      <c r="GH155" s="25">
        <f>+'simulations soy farm1 '!GH171</f>
        <v>7.55</v>
      </c>
      <c r="GI155" s="25">
        <f>+'simulations soy farm1 '!GI171</f>
        <v>8.42</v>
      </c>
      <c r="GJ155" s="25">
        <f>+'simulations soy farm1 '!GJ171</f>
        <v>7.98</v>
      </c>
      <c r="GK155" s="25">
        <f>+'simulations soy farm1 '!GK171</f>
        <v>8.24</v>
      </c>
      <c r="GL155" s="25">
        <f>+'simulations soy farm1 '!GL171</f>
        <v>8.64</v>
      </c>
      <c r="GM155" s="25">
        <f>+'simulations soy farm1 '!GM171</f>
        <v>9.02</v>
      </c>
      <c r="GN155" s="25">
        <f>+'simulations soy farm1 '!GN171</f>
        <v>8.6300000000000008</v>
      </c>
      <c r="GO155" s="25">
        <f>+'simulations soy farm1 '!GO171</f>
        <v>9.15</v>
      </c>
      <c r="GP155" s="25">
        <f>+'simulations soy farm1 '!GP171</f>
        <v>9.67</v>
      </c>
      <c r="GQ155" s="25">
        <f>+'simulations soy farm1 '!GQ171</f>
        <v>9.26</v>
      </c>
      <c r="GR155" s="25">
        <f>+'simulations soy farm1 '!GR171</f>
        <v>8.93</v>
      </c>
      <c r="GS155" s="25">
        <f>+'simulations soy farm1 '!GS171</f>
        <v>8.56</v>
      </c>
      <c r="GT155" s="25">
        <f>+'simulations soy farm1 '!GT171</f>
        <v>9.6300000000000008</v>
      </c>
      <c r="GU155" s="25">
        <f>+'simulations soy farm1 '!GU171</f>
        <v>10.1</v>
      </c>
      <c r="GV155" s="25">
        <f>+'simulations soy farm1 '!GV171</f>
        <v>9.52</v>
      </c>
      <c r="GW155" s="25">
        <f>+'simulations soy farm1 '!GW171</f>
        <v>8.76</v>
      </c>
      <c r="GX155" s="25">
        <f>+'simulations soy farm1 '!GX171</f>
        <v>9.99</v>
      </c>
      <c r="GY155" s="25">
        <f>+'simulations soy farm1 '!GY171</f>
        <v>6.81</v>
      </c>
      <c r="GZ155" s="25">
        <f>+'simulations soy farm1 '!GZ171</f>
        <v>7.09</v>
      </c>
      <c r="HA155" s="25">
        <f>+'simulations soy farm1 '!HA171</f>
        <v>8.34</v>
      </c>
      <c r="HB155" s="25">
        <f>+'simulations soy farm1 '!HB171</f>
        <v>8.48</v>
      </c>
      <c r="HC155" s="25">
        <f>+'simulations soy farm1 '!HC171</f>
        <v>9.6199999999999992</v>
      </c>
      <c r="HD155" s="25">
        <f>+'simulations soy farm1 '!HD171</f>
        <v>7.4</v>
      </c>
      <c r="HE155" s="25">
        <f>+'simulations soy farm1 '!HE171</f>
        <v>9.08</v>
      </c>
      <c r="HF155" s="25">
        <f>+'simulations soy farm1 '!HF171</f>
        <v>5.92</v>
      </c>
      <c r="HG155" s="25">
        <f>+'simulations soy farm1 '!HG171</f>
        <v>6.67</v>
      </c>
      <c r="HH155" s="25">
        <f>+'simulations soy farm1 '!HH171</f>
        <v>8.44</v>
      </c>
      <c r="HI155" s="25">
        <f>+'simulations soy farm1 '!HI171</f>
        <v>8.6300000000000008</v>
      </c>
      <c r="HJ155" s="25">
        <f>+'simulations soy farm1 '!HJ171</f>
        <v>8.27</v>
      </c>
      <c r="HK155" s="25">
        <f>+'simulations soy farm1 '!HK171</f>
        <v>7.16</v>
      </c>
      <c r="HL155" s="25">
        <f>+'simulations soy farm1 '!HL171</f>
        <v>8.8699999999999992</v>
      </c>
      <c r="HM155" s="25">
        <f>+'simulations soy farm1 '!HM171</f>
        <v>10.34</v>
      </c>
      <c r="HN155" s="25">
        <f>+'simulations soy farm1 '!HN171</f>
        <v>10.91</v>
      </c>
      <c r="HO155" s="25">
        <f>+'simulations soy farm1 '!HO171</f>
        <v>9.24</v>
      </c>
      <c r="HP155" s="25">
        <f>+'simulations soy farm1 '!HP171</f>
        <v>7.48</v>
      </c>
      <c r="HQ155" s="25">
        <f>+'simulations soy farm1 '!HQ171</f>
        <v>8.34</v>
      </c>
      <c r="HR155" s="25">
        <f>+'simulations soy farm1 '!HR171</f>
        <v>6.53</v>
      </c>
      <c r="HS155" s="25">
        <f>+'simulations soy farm1 '!HS171</f>
        <v>8.06</v>
      </c>
      <c r="HT155" s="25">
        <f>+'simulations soy farm1 '!HT171</f>
        <v>8.2200000000000006</v>
      </c>
      <c r="HU155" s="25">
        <f>+'simulations soy farm1 '!HU171</f>
        <v>9.39</v>
      </c>
      <c r="HV155" s="25">
        <f>+'simulations soy farm1 '!HV171</f>
        <v>9.61</v>
      </c>
      <c r="HW155" s="25">
        <f>+'simulations soy farm1 '!HW171</f>
        <v>10.27</v>
      </c>
      <c r="HX155" s="25">
        <f>+'simulations soy farm1 '!HX171</f>
        <v>8.42</v>
      </c>
      <c r="HY155" s="25">
        <f>+'simulations soy farm1 '!HY171</f>
        <v>9.2200000000000006</v>
      </c>
      <c r="HZ155" s="25">
        <f>+'simulations soy farm1 '!HZ171</f>
        <v>8.7899999999999991</v>
      </c>
      <c r="IA155" s="25">
        <f>+'simulations soy farm1 '!IA171</f>
        <v>6.67</v>
      </c>
      <c r="IB155" s="25">
        <f>+'simulations soy farm1 '!IB171</f>
        <v>9.4700000000000006</v>
      </c>
      <c r="IC155" s="25">
        <f>+'simulations soy farm1 '!IC171</f>
        <v>10.25</v>
      </c>
      <c r="ID155" s="25">
        <f>+'simulations soy farm1 '!ID171</f>
        <v>8.9700000000000006</v>
      </c>
      <c r="IE155" s="25">
        <f>+'simulations soy farm1 '!IE171</f>
        <v>7.46</v>
      </c>
      <c r="IF155" s="25">
        <f>+'simulations soy farm1 '!IF171</f>
        <v>8.15</v>
      </c>
      <c r="IG155" s="25">
        <f>+'simulations soy farm1 '!IG171</f>
        <v>9.75</v>
      </c>
      <c r="IH155" s="25">
        <f>+'simulations soy farm1 '!IH171</f>
        <v>9.14</v>
      </c>
      <c r="II155" s="25">
        <f>+'simulations soy farm1 '!II171</f>
        <v>9.65</v>
      </c>
      <c r="IJ155" s="25">
        <f>+'simulations soy farm1 '!IJ171</f>
        <v>8.75</v>
      </c>
      <c r="IK155" s="25">
        <f>+'simulations soy farm1 '!IK171</f>
        <v>9.8000000000000007</v>
      </c>
      <c r="IL155" s="25">
        <f>+'simulations soy farm1 '!IL171</f>
        <v>9.0399999999999991</v>
      </c>
      <c r="IM155" s="25">
        <f>+'simulations soy farm1 '!IM171</f>
        <v>7.84</v>
      </c>
      <c r="IN155" s="25">
        <f>+'simulations soy farm1 '!IN171</f>
        <v>7.77</v>
      </c>
      <c r="IO155" s="25">
        <f>+'simulations soy farm1 '!IO171</f>
        <v>7.12</v>
      </c>
      <c r="IP155" s="25">
        <f>+'simulations soy farm1 '!IP171</f>
        <v>7.29</v>
      </c>
      <c r="IQ155" s="25">
        <f>+'simulations soy farm1 '!IQ171</f>
        <v>8.76</v>
      </c>
      <c r="IR155" s="25">
        <f>+'simulations soy farm1 '!IR171</f>
        <v>7.85</v>
      </c>
      <c r="IS155" s="25">
        <f>+'simulations soy farm1 '!IS171</f>
        <v>9.4</v>
      </c>
      <c r="IT155" s="25">
        <f>+'simulations soy farm1 '!IT171</f>
        <v>9.0399999999999991</v>
      </c>
      <c r="IU155" s="25">
        <f>+'simulations soy farm1 '!IU171</f>
        <v>10.11</v>
      </c>
      <c r="IV155" s="25">
        <f>+'simulations soy farm1 '!IV171</f>
        <v>9.3800000000000008</v>
      </c>
      <c r="IW155" s="25">
        <f>+'simulations soy farm1 '!IW171</f>
        <v>8.0299999999999994</v>
      </c>
      <c r="IX155" s="25">
        <f>+'simulations soy farm1 '!IX171</f>
        <v>8.1</v>
      </c>
      <c r="IY155" s="25">
        <f>+'simulations soy farm1 '!IY171</f>
        <v>9.07</v>
      </c>
      <c r="IZ155" s="25">
        <f>+'simulations soy farm1 '!IZ171</f>
        <v>8.1999999999999993</v>
      </c>
      <c r="JA155" s="25">
        <f>+'simulations soy farm1 '!JA171</f>
        <v>7.87</v>
      </c>
      <c r="JB155" s="25">
        <f>+'simulations soy farm1 '!JB171</f>
        <v>7.93</v>
      </c>
      <c r="JC155" s="25">
        <f>+'simulations soy farm1 '!JC171</f>
        <v>8.7799999999999994</v>
      </c>
      <c r="JD155" s="25">
        <f>+'simulations soy farm1 '!JD171</f>
        <v>7.65</v>
      </c>
      <c r="JE155" s="25">
        <f>+'simulations soy farm1 '!JE171</f>
        <v>9.1199999999999992</v>
      </c>
      <c r="JF155" s="25">
        <f>+'simulations soy farm1 '!JF171</f>
        <v>9.49</v>
      </c>
      <c r="JG155" s="25">
        <f>+'simulations soy farm1 '!JG171</f>
        <v>9.1300000000000008</v>
      </c>
      <c r="JH155" s="25">
        <f>+'simulations soy farm1 '!JH171</f>
        <v>8.7200000000000006</v>
      </c>
      <c r="JI155" s="25">
        <f>+'simulations soy farm1 '!JI171</f>
        <v>8.4</v>
      </c>
      <c r="JJ155" s="25">
        <f>+'simulations soy farm1 '!JJ171</f>
        <v>8.25</v>
      </c>
      <c r="JK155" s="25">
        <f>+'simulations soy farm1 '!JK171</f>
        <v>9.25</v>
      </c>
      <c r="JL155" s="25">
        <f>+'simulations soy farm1 '!JL171</f>
        <v>6.25</v>
      </c>
      <c r="JM155" s="25">
        <f>+'simulations soy farm1 '!JM171</f>
        <v>9.2200000000000006</v>
      </c>
      <c r="JN155" s="25">
        <f>+'simulations soy farm1 '!JN171</f>
        <v>10.050000000000001</v>
      </c>
      <c r="JO155" s="25">
        <f>+'simulations soy farm1 '!JO171</f>
        <v>11.49</v>
      </c>
      <c r="JP155" s="25">
        <f>+'simulations soy farm1 '!JP171</f>
        <v>9.24</v>
      </c>
      <c r="JQ155" s="25">
        <f>+'simulations soy farm1 '!JQ171</f>
        <v>7.42</v>
      </c>
      <c r="JR155" s="25">
        <f>+'simulations soy farm1 '!JR171</f>
        <v>10.68</v>
      </c>
      <c r="JS155" s="25">
        <f>+'simulations soy farm1 '!JS171</f>
        <v>8.27</v>
      </c>
      <c r="JT155" s="25">
        <f>+'simulations soy farm1 '!JT171</f>
        <v>9.15</v>
      </c>
      <c r="JU155" s="25">
        <f>+'simulations soy farm1 '!JU171</f>
        <v>9.36</v>
      </c>
      <c r="JV155" s="25">
        <f>+'simulations soy farm1 '!JV171</f>
        <v>7.15</v>
      </c>
      <c r="JW155" s="25">
        <f>+'simulations soy farm1 '!JW171</f>
        <v>7.81</v>
      </c>
      <c r="JX155" s="25">
        <f>+'simulations soy farm1 '!JX171</f>
        <v>8.4600000000000009</v>
      </c>
      <c r="JY155" s="25">
        <f>+'simulations soy farm1 '!JY171</f>
        <v>7.42</v>
      </c>
      <c r="JZ155" s="25">
        <f>+'simulations soy farm1 '!JZ171</f>
        <v>9.2200000000000006</v>
      </c>
      <c r="KA155" s="25">
        <f>+'simulations soy farm1 '!KA171</f>
        <v>8.92</v>
      </c>
      <c r="KB155" s="25">
        <f>+'simulations soy farm1 '!KB171</f>
        <v>6.23</v>
      </c>
      <c r="KC155" s="25">
        <f>+'simulations soy farm1 '!KC171</f>
        <v>8.65</v>
      </c>
      <c r="KD155" s="25">
        <f>+'simulations soy farm1 '!KD171</f>
        <v>7.32</v>
      </c>
      <c r="KE155" s="25">
        <f>+'simulations soy farm1 '!KE171</f>
        <v>8.6999999999999993</v>
      </c>
      <c r="KF155" s="25">
        <f>+'simulations soy farm1 '!KF171</f>
        <v>8.1199999999999992</v>
      </c>
      <c r="KG155" s="25">
        <f>+'simulations soy farm1 '!KG171</f>
        <v>8.42</v>
      </c>
      <c r="KH155" s="25">
        <f>+'simulations soy farm1 '!KH171</f>
        <v>10.62</v>
      </c>
      <c r="KI155" s="25">
        <f>+'simulations soy farm1 '!KI171</f>
        <v>7.97</v>
      </c>
      <c r="KJ155" s="25">
        <f>+'simulations soy farm1 '!KJ171</f>
        <v>8.0299999999999994</v>
      </c>
      <c r="KK155" s="25">
        <f>+'simulations soy farm1 '!KK171</f>
        <v>10.31</v>
      </c>
      <c r="KL155" s="25">
        <f>+'simulations soy farm1 '!KL171</f>
        <v>9.1300000000000008</v>
      </c>
      <c r="KM155" s="25">
        <f>+'simulations soy farm1 '!KM171</f>
        <v>8.11</v>
      </c>
      <c r="KN155" s="25">
        <f>+'simulations soy farm1 '!KN171</f>
        <v>9.11</v>
      </c>
      <c r="KO155" s="25">
        <f>+'simulations soy farm1 '!KO171</f>
        <v>7.13</v>
      </c>
      <c r="KP155" s="25">
        <f>+'simulations soy farm1 '!KP171</f>
        <v>8.81</v>
      </c>
      <c r="KQ155" s="25">
        <f>+'simulations soy farm1 '!KQ171</f>
        <v>9.2100000000000009</v>
      </c>
      <c r="KR155" s="25">
        <f>+'simulations soy farm1 '!KR171</f>
        <v>8.4600000000000009</v>
      </c>
      <c r="KS155" s="25">
        <f>+'simulations soy farm1 '!KS171</f>
        <v>9.58</v>
      </c>
      <c r="KT155" s="25">
        <f>+'simulations soy farm1 '!KT171</f>
        <v>6.54</v>
      </c>
      <c r="KU155" s="25">
        <f>+'simulations soy farm1 '!KU171</f>
        <v>8.3800000000000008</v>
      </c>
      <c r="KV155" s="25">
        <f>+'simulations soy farm1 '!KV171</f>
        <v>8.1999999999999993</v>
      </c>
      <c r="KW155" s="25">
        <f>+'simulations soy farm1 '!KW171</f>
        <v>8.2200000000000006</v>
      </c>
      <c r="KX155" s="25">
        <f>+'simulations soy farm1 '!KX171</f>
        <v>7.97</v>
      </c>
      <c r="KY155" s="25">
        <f>+'simulations soy farm1 '!KY171</f>
        <v>9.43</v>
      </c>
      <c r="KZ155" s="25">
        <f>+'simulations soy farm1 '!KZ171</f>
        <v>8.74</v>
      </c>
      <c r="LA155" s="25">
        <f>+'simulations soy farm1 '!LA171</f>
        <v>6.95</v>
      </c>
      <c r="LB155" s="25">
        <f>+'simulations soy farm1 '!LB171</f>
        <v>7.87</v>
      </c>
      <c r="LC155" s="25">
        <f>+'simulations soy farm1 '!LC171</f>
        <v>8.0299999999999994</v>
      </c>
      <c r="LD155" s="25">
        <f>+'simulations soy farm1 '!LD171</f>
        <v>8.1</v>
      </c>
      <c r="LE155" s="25">
        <f>+'simulations soy farm1 '!LE171</f>
        <v>7.05</v>
      </c>
      <c r="LF155" s="25">
        <f>+'simulations soy farm1 '!LF171</f>
        <v>9.07</v>
      </c>
      <c r="LG155" s="25">
        <f>+'simulations soy farm1 '!LG171</f>
        <v>9.91</v>
      </c>
      <c r="LH155" s="25">
        <f>+'simulations soy farm1 '!LH171</f>
        <v>9.4499999999999993</v>
      </c>
      <c r="LI155" s="25">
        <f>+'simulations soy farm1 '!LI171</f>
        <v>8.06</v>
      </c>
      <c r="LJ155" s="25">
        <f>+'simulations soy farm1 '!LJ171</f>
        <v>8.69</v>
      </c>
      <c r="LK155" s="25">
        <f>+'simulations soy farm1 '!LK171</f>
        <v>8.6199999999999992</v>
      </c>
      <c r="LL155" s="25">
        <f>+'simulations soy farm1 '!LL171</f>
        <v>9.7799999999999994</v>
      </c>
      <c r="LM155" s="25">
        <f>+'simulations soy farm1 '!LM171</f>
        <v>10.119999999999999</v>
      </c>
      <c r="LN155" s="25">
        <f>+'simulations soy farm1 '!LN171</f>
        <v>9.8800000000000008</v>
      </c>
      <c r="LO155" s="25">
        <f>+'simulations soy farm1 '!LO171</f>
        <v>6.91</v>
      </c>
      <c r="LP155" s="25">
        <f>+'simulations soy farm1 '!LP171</f>
        <v>8.64</v>
      </c>
      <c r="LQ155" s="25">
        <f>+'simulations soy farm1 '!LQ171</f>
        <v>9.06</v>
      </c>
      <c r="LR155" s="25">
        <f>+'simulations soy farm1 '!LR171</f>
        <v>10.39</v>
      </c>
      <c r="LS155" s="25">
        <f>+'simulations soy farm1 '!LS171</f>
        <v>7.24</v>
      </c>
      <c r="LT155" s="25">
        <f>+'simulations soy farm1 '!LT171</f>
        <v>9.02</v>
      </c>
      <c r="LU155" s="25">
        <f>+'simulations soy farm1 '!LU171</f>
        <v>7.08</v>
      </c>
      <c r="LV155" s="25">
        <f>+'simulations soy farm1 '!LV171</f>
        <v>9.6199999999999992</v>
      </c>
      <c r="LW155" s="25">
        <f>+'simulations soy farm1 '!LW171</f>
        <v>8.15</v>
      </c>
      <c r="LX155" s="25">
        <f>+'simulations soy farm1 '!LX171</f>
        <v>8.27</v>
      </c>
      <c r="LY155" s="25">
        <f>+'simulations soy farm1 '!LY171</f>
        <v>9.0399999999999991</v>
      </c>
      <c r="LZ155" s="25">
        <f>+'simulations soy farm1 '!LZ171</f>
        <v>8.41</v>
      </c>
      <c r="MA155" s="25">
        <f>+'simulations soy farm1 '!MA171</f>
        <v>7.88</v>
      </c>
      <c r="MB155" s="25">
        <f>+'simulations soy farm1 '!MB171</f>
        <v>9.82</v>
      </c>
      <c r="MC155" s="25">
        <f>+'simulations soy farm1 '!MC171</f>
        <v>9.15</v>
      </c>
      <c r="MD155" s="25">
        <f>+'simulations soy farm1 '!MD171</f>
        <v>6.21</v>
      </c>
      <c r="ME155" s="25">
        <f>+'simulations soy farm1 '!ME171</f>
        <v>7.78</v>
      </c>
      <c r="MF155" s="25">
        <f>+'simulations soy farm1 '!MF171</f>
        <v>8.89</v>
      </c>
      <c r="MG155" s="25">
        <f>+'simulations soy farm1 '!MG171</f>
        <v>9.9</v>
      </c>
      <c r="MH155" s="25">
        <f>+'simulations soy farm1 '!MH171</f>
        <v>7.09</v>
      </c>
      <c r="MI155" s="25">
        <f>+'simulations soy farm1 '!MI171</f>
        <v>10.59</v>
      </c>
      <c r="MJ155" s="25">
        <f>+'simulations soy farm1 '!MJ171</f>
        <v>8.92</v>
      </c>
      <c r="MK155" s="25">
        <f>+'simulations soy farm1 '!MK171</f>
        <v>9.7899999999999991</v>
      </c>
      <c r="ML155" s="25">
        <f>+'simulations soy farm1 '!ML171</f>
        <v>7.23</v>
      </c>
      <c r="MM155" s="25">
        <f>+'simulations soy farm1 '!MM171</f>
        <v>7.71</v>
      </c>
      <c r="MN155" s="25">
        <f>+'simulations soy farm1 '!MN171</f>
        <v>8.6300000000000008</v>
      </c>
      <c r="MO155" s="25">
        <f>+'simulations soy farm1 '!MO171</f>
        <v>8.42</v>
      </c>
      <c r="MP155" s="25">
        <f>+'simulations soy farm1 '!MP171</f>
        <v>8.26</v>
      </c>
      <c r="MQ155" s="25">
        <f>+'simulations soy farm1 '!MQ171</f>
        <v>7.43</v>
      </c>
      <c r="MR155" s="25">
        <f>+'simulations soy farm1 '!MR171</f>
        <v>8.33</v>
      </c>
      <c r="MS155" s="25">
        <f>+'simulations soy farm1 '!MS171</f>
        <v>8.34</v>
      </c>
      <c r="MT155" s="25">
        <f>+'simulations soy farm1 '!MT171</f>
        <v>10.85</v>
      </c>
      <c r="MU155" s="25">
        <f>+'simulations soy farm1 '!MU171</f>
        <v>8.1</v>
      </c>
      <c r="MV155" s="25">
        <f>+'simulations soy farm1 '!MV171</f>
        <v>9.81</v>
      </c>
      <c r="MW155" s="25">
        <f>+'simulations soy farm1 '!MW171</f>
        <v>9.34</v>
      </c>
      <c r="MX155" s="25">
        <f>+'simulations soy farm1 '!MX171</f>
        <v>9.39</v>
      </c>
      <c r="MY155" s="25">
        <f>+'simulations soy farm1 '!MY171</f>
        <v>7.5</v>
      </c>
      <c r="MZ155" s="25">
        <f>+'simulations soy farm1 '!MZ171</f>
        <v>9.02</v>
      </c>
      <c r="NA155" s="25">
        <f>+'simulations soy farm1 '!NA171</f>
        <v>9.31</v>
      </c>
      <c r="NB155" s="25">
        <f>+'simulations soy farm1 '!NB171</f>
        <v>9.16</v>
      </c>
      <c r="NC155" s="25">
        <f>+'simulations soy farm1 '!NC171</f>
        <v>7.77</v>
      </c>
      <c r="ND155" s="25">
        <f>+'simulations soy farm1 '!ND171</f>
        <v>9.19</v>
      </c>
      <c r="NE155" s="25">
        <f>+'simulations soy farm1 '!NE171</f>
        <v>8.35</v>
      </c>
      <c r="NF155" s="25">
        <f>+'simulations soy farm1 '!NF171</f>
        <v>7.64</v>
      </c>
      <c r="NG155" s="25">
        <f>+'simulations soy farm1 '!NG171</f>
        <v>8.39</v>
      </c>
      <c r="NH155" s="25">
        <f>+'simulations soy farm1 '!NH171</f>
        <v>8.9</v>
      </c>
      <c r="NI155" s="25">
        <f>+'simulations soy farm1 '!NI171</f>
        <v>8.48</v>
      </c>
      <c r="NJ155" s="25">
        <f>+'simulations soy farm1 '!NJ171</f>
        <v>8.8699999999999992</v>
      </c>
      <c r="NK155" s="25">
        <f>+'simulations soy farm1 '!NK171</f>
        <v>9.24</v>
      </c>
      <c r="NL155" s="25">
        <f>+'simulations soy farm1 '!NL171</f>
        <v>6.99</v>
      </c>
      <c r="NM155" s="25">
        <f>+'simulations soy farm1 '!NM171</f>
        <v>6.97</v>
      </c>
      <c r="NN155" s="25">
        <f>+'simulations soy farm1 '!NN171</f>
        <v>8.65</v>
      </c>
      <c r="NO155" s="25">
        <f>+'simulations soy farm1 '!NO171</f>
        <v>8.17</v>
      </c>
      <c r="NP155" s="25">
        <f>+'simulations soy farm1 '!NP171</f>
        <v>6.23</v>
      </c>
      <c r="NQ155" s="25">
        <f>+'simulations soy farm1 '!NQ171</f>
        <v>6.83</v>
      </c>
      <c r="NR155" s="25">
        <f>+'simulations soy farm1 '!NR171</f>
        <v>8.6199999999999992</v>
      </c>
      <c r="NS155" s="25">
        <f>+'simulations soy farm1 '!NS171</f>
        <v>8.1999999999999993</v>
      </c>
      <c r="NT155" s="25">
        <f>+'simulations soy farm1 '!NT171</f>
        <v>9.26</v>
      </c>
      <c r="NU155" s="25">
        <f>+'simulations soy farm1 '!NU171</f>
        <v>8.36</v>
      </c>
      <c r="NV155" s="25">
        <f>+'simulations soy farm1 '!NV171</f>
        <v>9.58</v>
      </c>
      <c r="NW155" s="25">
        <f>+'simulations soy farm1 '!NW171</f>
        <v>9.44</v>
      </c>
      <c r="NX155" s="25">
        <f>+'simulations soy farm1 '!NX171</f>
        <v>7.06</v>
      </c>
      <c r="NY155" s="25">
        <f>+'simulations soy farm1 '!NY171</f>
        <v>9.15</v>
      </c>
      <c r="NZ155" s="25">
        <f>+'simulations soy farm1 '!NZ171</f>
        <v>7.7</v>
      </c>
      <c r="OA155" s="25">
        <f>+'simulations soy farm1 '!OA171</f>
        <v>10.11</v>
      </c>
      <c r="OB155" s="25">
        <f>+'simulations soy farm1 '!OB171</f>
        <v>9.0299999999999994</v>
      </c>
      <c r="OC155" s="25">
        <f>+'simulations soy farm1 '!OC171</f>
        <v>9.26</v>
      </c>
      <c r="OD155" s="25">
        <f>+'simulations soy farm1 '!OD171</f>
        <v>10.48</v>
      </c>
      <c r="OE155" s="25">
        <f>+'simulations soy farm1 '!OE171</f>
        <v>8.6300000000000008</v>
      </c>
      <c r="OF155" s="25">
        <f>+'simulations soy farm1 '!OF171</f>
        <v>9.07</v>
      </c>
      <c r="OG155" s="25">
        <f>+'simulations soy farm1 '!OG171</f>
        <v>9.1</v>
      </c>
      <c r="OH155" s="25">
        <f>+'simulations soy farm1 '!OH171</f>
        <v>9.4600000000000009</v>
      </c>
      <c r="OI155" s="25">
        <f>+'simulations soy farm1 '!OI171</f>
        <v>8.36</v>
      </c>
      <c r="OJ155" s="25">
        <f>+'simulations soy farm1 '!OJ171</f>
        <v>9.24</v>
      </c>
      <c r="OK155" s="25">
        <f>+'simulations soy farm1 '!OK171</f>
        <v>9.67</v>
      </c>
      <c r="OL155" s="25">
        <f>+'simulations soy farm1 '!OL171</f>
        <v>9.23</v>
      </c>
      <c r="OM155" s="25">
        <f>+'simulations soy farm1 '!OM171</f>
        <v>9.77</v>
      </c>
      <c r="ON155" s="25">
        <f>+'simulations soy farm1 '!ON171</f>
        <v>8.89</v>
      </c>
      <c r="OO155" s="25">
        <f>+'simulations soy farm1 '!OO171</f>
        <v>6.68</v>
      </c>
      <c r="OP155" s="25">
        <f>+'simulations soy farm1 '!OP171</f>
        <v>8.85</v>
      </c>
      <c r="OQ155" s="25">
        <f>+'simulations soy farm1 '!OQ171</f>
        <v>10.220000000000001</v>
      </c>
      <c r="OR155" s="25">
        <f>+'simulations soy farm1 '!OR171</f>
        <v>7.99</v>
      </c>
      <c r="OS155" s="25">
        <f>+'simulations soy farm1 '!OS171</f>
        <v>9.56</v>
      </c>
      <c r="OT155" s="25">
        <f>+'simulations soy farm1 '!OT171</f>
        <v>7.63</v>
      </c>
      <c r="OU155" s="25">
        <f>+'simulations soy farm1 '!OU171</f>
        <v>8.35</v>
      </c>
      <c r="OV155" s="25">
        <f>+'simulations soy farm1 '!OV171</f>
        <v>9.41</v>
      </c>
      <c r="OW155" s="25">
        <f>+'simulations soy farm1 '!OW171</f>
        <v>7.31</v>
      </c>
      <c r="OX155" s="25">
        <f>+'simulations soy farm1 '!OX171</f>
        <v>8.86</v>
      </c>
      <c r="OY155" s="25">
        <f>+'simulations soy farm1 '!OY171</f>
        <v>8.98</v>
      </c>
      <c r="OZ155" s="25">
        <f>+'simulations soy farm1 '!OZ171</f>
        <v>8.25</v>
      </c>
      <c r="PA155" s="25">
        <f>+'simulations soy farm1 '!PA171</f>
        <v>8.2799999999999994</v>
      </c>
      <c r="PB155" s="25">
        <f>+'simulations soy farm1 '!PB171</f>
        <v>9.15</v>
      </c>
      <c r="PC155" s="25">
        <f>+'simulations soy farm1 '!PC171</f>
        <v>9.9499999999999993</v>
      </c>
      <c r="PD155" s="25">
        <f>+'simulations soy farm1 '!PD171</f>
        <v>9.41</v>
      </c>
      <c r="PE155" s="25">
        <f>+'simulations soy farm1 '!PE171</f>
        <v>9.68</v>
      </c>
      <c r="PF155" s="25">
        <f>+'simulations soy farm1 '!PF171</f>
        <v>8.65</v>
      </c>
      <c r="PG155" s="25">
        <f>+'simulations soy farm1 '!PG171</f>
        <v>7.47</v>
      </c>
      <c r="PH155" s="25">
        <f>+'simulations soy farm1 '!PH171</f>
        <v>8.48</v>
      </c>
      <c r="PI155" s="25">
        <f>+'simulations soy farm1 '!PI171</f>
        <v>9.3800000000000008</v>
      </c>
      <c r="PJ155" s="25">
        <f>+'simulations soy farm1 '!PJ171</f>
        <v>9.31</v>
      </c>
      <c r="PK155" s="25">
        <f>+'simulations soy farm1 '!PK171</f>
        <v>7.68</v>
      </c>
      <c r="PL155" s="25">
        <f>+'simulations soy farm1 '!PL171</f>
        <v>8.5500000000000007</v>
      </c>
      <c r="PM155" s="25">
        <f>+'simulations soy farm1 '!PM171</f>
        <v>8.6300000000000008</v>
      </c>
      <c r="PN155" s="25">
        <f>+'simulations soy farm1 '!PN171</f>
        <v>9.2799999999999994</v>
      </c>
      <c r="PO155" s="25">
        <f>+'simulations soy farm1 '!PO171</f>
        <v>8.3800000000000008</v>
      </c>
      <c r="PP155" s="25">
        <f>+'simulations soy farm1 '!PP171</f>
        <v>10.3</v>
      </c>
      <c r="PQ155" s="25">
        <f>+'simulations soy farm1 '!PQ171</f>
        <v>8.5299999999999994</v>
      </c>
      <c r="PR155" s="25">
        <f>+'simulations soy farm1 '!PR171</f>
        <v>7.72</v>
      </c>
      <c r="PS155" s="25">
        <f>+'simulations soy farm1 '!PS171</f>
        <v>8.3000000000000007</v>
      </c>
      <c r="PT155" s="25">
        <f>+'simulations soy farm1 '!PT171</f>
        <v>9.17</v>
      </c>
      <c r="PU155" s="25">
        <f>+'simulations soy farm1 '!PU171</f>
        <v>10.82</v>
      </c>
      <c r="PV155" s="25">
        <f>+'simulations soy farm1 '!PV171</f>
        <v>8.56</v>
      </c>
      <c r="PW155" s="25">
        <f>+'simulations soy farm1 '!PW171</f>
        <v>9.24</v>
      </c>
      <c r="PX155" s="25">
        <f>+'simulations soy farm1 '!PX171</f>
        <v>6.74</v>
      </c>
      <c r="PY155" s="25">
        <f>+'simulations soy farm1 '!PY171</f>
        <v>7.97</v>
      </c>
      <c r="PZ155" s="25">
        <f>+'simulations soy farm1 '!PZ171</f>
        <v>6.83</v>
      </c>
      <c r="QA155" s="25">
        <f>+'simulations soy farm1 '!QA171</f>
        <v>7.13</v>
      </c>
      <c r="QB155" s="25">
        <f>+'simulations soy farm1 '!QB171</f>
        <v>7.66</v>
      </c>
      <c r="QC155" s="25">
        <f>+'simulations soy farm1 '!QC171</f>
        <v>9.5299999999999994</v>
      </c>
      <c r="QD155" s="25">
        <f>+'simulations soy farm1 '!QD171</f>
        <v>6.61</v>
      </c>
      <c r="QE155" s="25">
        <f>+'simulations soy farm1 '!QE171</f>
        <v>9.33</v>
      </c>
      <c r="QF155" s="25">
        <f>+'simulations soy farm1 '!QF171</f>
        <v>8.6999999999999993</v>
      </c>
      <c r="QG155" s="25">
        <f>+'simulations soy farm1 '!QG171</f>
        <v>7.5</v>
      </c>
      <c r="QH155" s="25">
        <f>+'simulations soy farm1 '!QH171</f>
        <v>8.11</v>
      </c>
      <c r="QI155" s="25">
        <f>+'simulations soy farm1 '!QI171</f>
        <v>9.09</v>
      </c>
      <c r="QJ155" s="25">
        <f>+'simulations soy farm1 '!QJ171</f>
        <v>8.18</v>
      </c>
      <c r="QK155" s="25">
        <f>+'simulations soy farm1 '!QK171</f>
        <v>6.34</v>
      </c>
      <c r="QL155" s="25">
        <f>+'simulations soy farm1 '!QL171</f>
        <v>6.89</v>
      </c>
      <c r="QM155" s="25">
        <f>+'simulations soy farm1 '!QM171</f>
        <v>8.73</v>
      </c>
      <c r="QN155" s="25">
        <f>+'simulations soy farm1 '!QN171</f>
        <v>7.36</v>
      </c>
      <c r="QO155" s="25">
        <f>+'simulations soy farm1 '!QO171</f>
        <v>9.18</v>
      </c>
      <c r="QP155" s="25">
        <f>+'simulations soy farm1 '!QP171</f>
        <v>6.71</v>
      </c>
      <c r="QQ155" s="25">
        <f>+'simulations soy farm1 '!QQ171</f>
        <v>10.76</v>
      </c>
      <c r="QR155" s="25">
        <f>+'simulations soy farm1 '!QR171</f>
        <v>8.89</v>
      </c>
      <c r="QS155" s="25">
        <f>+'simulations soy farm1 '!QS171</f>
        <v>7.11</v>
      </c>
      <c r="QT155" s="25">
        <f>+'simulations soy farm1 '!QT171</f>
        <v>7.84</v>
      </c>
      <c r="QU155" s="25">
        <f>+'simulations soy farm1 '!QU171</f>
        <v>7.35</v>
      </c>
      <c r="QV155" s="25">
        <f>+'simulations soy farm1 '!QV171</f>
        <v>7.54</v>
      </c>
      <c r="QW155" s="25">
        <f>+'simulations soy farm1 '!QW171</f>
        <v>8.36</v>
      </c>
      <c r="QX155" s="25">
        <f>+'simulations soy farm1 '!QX171</f>
        <v>7.33</v>
      </c>
      <c r="QY155" s="25">
        <f>+'simulations soy farm1 '!QY171</f>
        <v>9.0399999999999991</v>
      </c>
      <c r="QZ155" s="25">
        <f>+'simulations soy farm1 '!QZ171</f>
        <v>8.66</v>
      </c>
      <c r="RA155" s="25">
        <f>+'simulations soy farm1 '!RA171</f>
        <v>7.17</v>
      </c>
      <c r="RB155" s="25">
        <f>+'simulations soy farm1 '!RB171</f>
        <v>9.5399999999999991</v>
      </c>
      <c r="RC155" s="25">
        <f>+'simulations soy farm1 '!RC171</f>
        <v>8.59</v>
      </c>
      <c r="RD155" s="25">
        <f>+'simulations soy farm1 '!RD171</f>
        <v>8.0299999999999994</v>
      </c>
      <c r="RE155" s="25">
        <f>+'simulations soy farm1 '!RE171</f>
        <v>6.69</v>
      </c>
      <c r="RF155" s="25">
        <f>+'simulations soy farm1 '!RF171</f>
        <v>9.1199999999999992</v>
      </c>
      <c r="RG155" s="25">
        <f>+'simulations soy farm1 '!RG171</f>
        <v>7.45</v>
      </c>
      <c r="RH155" s="25">
        <f>+'simulations soy farm1 '!RH171</f>
        <v>7.22</v>
      </c>
      <c r="RI155" s="25">
        <f>+'simulations soy farm1 '!RI171</f>
        <v>7.42</v>
      </c>
      <c r="RJ155" s="25">
        <f>+'simulations soy farm1 '!RJ171</f>
        <v>8.3699999999999992</v>
      </c>
      <c r="RK155" s="25">
        <f>+'simulations soy farm1 '!RK171</f>
        <v>9.35</v>
      </c>
      <c r="RL155" s="25">
        <f>+'simulations soy farm1 '!RL171</f>
        <v>9.18</v>
      </c>
      <c r="RM155" s="25">
        <f>+'simulations soy farm1 '!RM171</f>
        <v>7.47</v>
      </c>
      <c r="RN155" s="25">
        <f>+'simulations soy farm1 '!RN171</f>
        <v>8.57</v>
      </c>
      <c r="RO155" s="25">
        <f>+'simulations soy farm1 '!RO171</f>
        <v>8.11</v>
      </c>
      <c r="RP155" s="25">
        <f>+'simulations soy farm1 '!RP171</f>
        <v>7.78</v>
      </c>
      <c r="RQ155" s="25">
        <f>+'simulations soy farm1 '!RQ171</f>
        <v>8.48</v>
      </c>
      <c r="RR155" s="25">
        <f>+'simulations soy farm1 '!RR171</f>
        <v>9.36</v>
      </c>
      <c r="RS155" s="25">
        <f>+'simulations soy farm1 '!RS171</f>
        <v>7.99</v>
      </c>
      <c r="RT155" s="25">
        <f>+'simulations soy farm1 '!RT171</f>
        <v>9.25</v>
      </c>
      <c r="RU155" s="25">
        <f>+'simulations soy farm1 '!RU171</f>
        <v>7.07</v>
      </c>
      <c r="RV155" s="25">
        <f>+'simulations soy farm1 '!RV171</f>
        <v>7.22</v>
      </c>
      <c r="RW155" s="25">
        <f>+'simulations soy farm1 '!RW171</f>
        <v>9.01</v>
      </c>
      <c r="RX155" s="25">
        <f>+'simulations soy farm1 '!RX171</f>
        <v>8.3699999999999992</v>
      </c>
      <c r="RY155" s="25">
        <f>+'simulations soy farm1 '!RY171</f>
        <v>8.08</v>
      </c>
      <c r="RZ155" s="25">
        <f>+'simulations soy farm1 '!RZ171</f>
        <v>10.06</v>
      </c>
      <c r="SA155" s="25">
        <f>+'simulations soy farm1 '!SA171</f>
        <v>9.23</v>
      </c>
      <c r="SB155" s="25">
        <f>+'simulations soy farm1 '!SB171</f>
        <v>8.3800000000000008</v>
      </c>
      <c r="SC155" s="25">
        <f>+'simulations soy farm1 '!SC171</f>
        <v>8.42</v>
      </c>
      <c r="SD155" s="25">
        <f>+'simulations soy farm1 '!SD171</f>
        <v>8.77</v>
      </c>
      <c r="SE155" s="25">
        <f>+'simulations soy farm1 '!SE171</f>
        <v>8.18</v>
      </c>
      <c r="SF155" s="25">
        <f>+'simulations soy farm1 '!SF171</f>
        <v>8.49</v>
      </c>
      <c r="SG155" s="25">
        <f>+'simulations soy farm1 '!SG171</f>
        <v>7.75</v>
      </c>
      <c r="SH155" s="25"/>
      <c r="SI155" s="25"/>
    </row>
    <row r="156" spans="1:503">
      <c r="A156">
        <v>2017</v>
      </c>
      <c r="B156" s="25">
        <f>+'simulations soy farm1 '!B216</f>
        <v>6.52</v>
      </c>
      <c r="C156" s="25">
        <f>+'simulations soy farm1 '!C216</f>
        <v>9.1999999999999993</v>
      </c>
      <c r="D156" s="25">
        <f>+'simulations soy farm1 '!D216</f>
        <v>7.66</v>
      </c>
      <c r="E156" s="25">
        <f>+'simulations soy farm1 '!E216</f>
        <v>9.73</v>
      </c>
      <c r="F156" s="25">
        <f>+'simulations soy farm1 '!F216</f>
        <v>6.94</v>
      </c>
      <c r="G156" s="25">
        <f>+'simulations soy farm1 '!G216</f>
        <v>9.76</v>
      </c>
      <c r="H156" s="25">
        <f>+'simulations soy farm1 '!H216</f>
        <v>8.69</v>
      </c>
      <c r="I156" s="25">
        <f>+'simulations soy farm1 '!I216</f>
        <v>8.39</v>
      </c>
      <c r="J156" s="25">
        <f>+'simulations soy farm1 '!J216</f>
        <v>8.4600000000000009</v>
      </c>
      <c r="K156" s="25">
        <f>+'simulations soy farm1 '!K216</f>
        <v>7.9</v>
      </c>
      <c r="L156" s="25">
        <f>+'simulations soy farm1 '!L216</f>
        <v>9.3800000000000008</v>
      </c>
      <c r="M156" s="25">
        <f>+'simulations soy farm1 '!M216</f>
        <v>8.1300000000000008</v>
      </c>
      <c r="N156" s="25">
        <f>+'simulations soy farm1 '!N216</f>
        <v>8.68</v>
      </c>
      <c r="O156" s="25">
        <f>+'simulations soy farm1 '!O216</f>
        <v>7.17</v>
      </c>
      <c r="P156" s="25">
        <f>+'simulations soy farm1 '!P216</f>
        <v>10.81</v>
      </c>
      <c r="Q156" s="25">
        <f>+'simulations soy farm1 '!Q216</f>
        <v>6.97</v>
      </c>
      <c r="R156" s="25">
        <f>+'simulations soy farm1 '!R216</f>
        <v>8.1</v>
      </c>
      <c r="S156" s="25">
        <f>+'simulations soy farm1 '!S216</f>
        <v>7.88</v>
      </c>
      <c r="T156" s="25">
        <f>+'simulations soy farm1 '!T216</f>
        <v>10.220000000000001</v>
      </c>
      <c r="U156" s="25">
        <f>+'simulations soy farm1 '!U216</f>
        <v>9.7200000000000006</v>
      </c>
      <c r="V156" s="25">
        <f>+'simulations soy farm1 '!V216</f>
        <v>9.11</v>
      </c>
      <c r="W156" s="25">
        <f>+'simulations soy farm1 '!W216</f>
        <v>7.62</v>
      </c>
      <c r="X156" s="25">
        <f>+'simulations soy farm1 '!X216</f>
        <v>8.3000000000000007</v>
      </c>
      <c r="Y156" s="25">
        <f>+'simulations soy farm1 '!Y216</f>
        <v>6.5</v>
      </c>
      <c r="Z156" s="25">
        <f>+'simulations soy farm1 '!Z216</f>
        <v>8.67</v>
      </c>
      <c r="AA156" s="25">
        <f>+'simulations soy farm1 '!AA216</f>
        <v>8.7899999999999991</v>
      </c>
      <c r="AB156" s="25">
        <f>+'simulations soy farm1 '!AB216</f>
        <v>6.36</v>
      </c>
      <c r="AC156" s="25">
        <f>+'simulations soy farm1 '!AC216</f>
        <v>7.72</v>
      </c>
      <c r="AD156" s="25">
        <f>+'simulations soy farm1 '!AD216</f>
        <v>8.2200000000000006</v>
      </c>
      <c r="AE156" s="25">
        <f>+'simulations soy farm1 '!AE216</f>
        <v>8.84</v>
      </c>
      <c r="AF156" s="25">
        <f>+'simulations soy farm1 '!AF216</f>
        <v>10.130000000000001</v>
      </c>
      <c r="AG156" s="25">
        <f>+'simulations soy farm1 '!AG216</f>
        <v>9.19</v>
      </c>
      <c r="AH156" s="25">
        <f>+'simulations soy farm1 '!AH216</f>
        <v>8.31</v>
      </c>
      <c r="AI156" s="25">
        <f>+'simulations soy farm1 '!AI216</f>
        <v>9.17</v>
      </c>
      <c r="AJ156" s="25">
        <f>+'simulations soy farm1 '!AJ216</f>
        <v>8.81</v>
      </c>
      <c r="AK156" s="25">
        <f>+'simulations soy farm1 '!AK216</f>
        <v>9.35</v>
      </c>
      <c r="AL156" s="25">
        <f>+'simulations soy farm1 '!AL216</f>
        <v>8.8800000000000008</v>
      </c>
      <c r="AM156" s="25">
        <f>+'simulations soy farm1 '!AM216</f>
        <v>9.89</v>
      </c>
      <c r="AN156" s="25">
        <f>+'simulations soy farm1 '!AN216</f>
        <v>8.56</v>
      </c>
      <c r="AO156" s="25">
        <f>+'simulations soy farm1 '!AO216</f>
        <v>9.44</v>
      </c>
      <c r="AP156" s="25">
        <f>+'simulations soy farm1 '!AP216</f>
        <v>9.2100000000000009</v>
      </c>
      <c r="AQ156" s="25">
        <f>+'simulations soy farm1 '!AQ216</f>
        <v>8.5500000000000007</v>
      </c>
      <c r="AR156" s="25">
        <f>+'simulations soy farm1 '!AR216</f>
        <v>8.98</v>
      </c>
      <c r="AS156" s="25">
        <f>+'simulations soy farm1 '!AS216</f>
        <v>9.81</v>
      </c>
      <c r="AT156" s="25">
        <f>+'simulations soy farm1 '!AT216</f>
        <v>9.98</v>
      </c>
      <c r="AU156" s="25">
        <f>+'simulations soy farm1 '!AU216</f>
        <v>8.43</v>
      </c>
      <c r="AV156" s="25">
        <f>+'simulations soy farm1 '!AV216</f>
        <v>8.93</v>
      </c>
      <c r="AW156" s="25">
        <f>+'simulations soy farm1 '!AW216</f>
        <v>9.35</v>
      </c>
      <c r="AX156" s="25">
        <f>+'simulations soy farm1 '!AX216</f>
        <v>10.130000000000001</v>
      </c>
      <c r="AY156" s="25">
        <f>+'simulations soy farm1 '!AY216</f>
        <v>7.51</v>
      </c>
      <c r="AZ156" s="25">
        <f>+'simulations soy farm1 '!AZ216</f>
        <v>8.82</v>
      </c>
      <c r="BA156" s="25">
        <f>+'simulations soy farm1 '!BA216</f>
        <v>8.1</v>
      </c>
      <c r="BB156" s="25">
        <f>+'simulations soy farm1 '!BB216</f>
        <v>8.5500000000000007</v>
      </c>
      <c r="BC156" s="25">
        <f>+'simulations soy farm1 '!BC216</f>
        <v>9.9499999999999993</v>
      </c>
      <c r="BD156" s="25">
        <f>+'simulations soy farm1 '!BD216</f>
        <v>8.24</v>
      </c>
      <c r="BE156" s="25">
        <f>+'simulations soy farm1 '!BE216</f>
        <v>8.8000000000000007</v>
      </c>
      <c r="BF156" s="25">
        <f>+'simulations soy farm1 '!BF216</f>
        <v>8.26</v>
      </c>
      <c r="BG156" s="25">
        <f>+'simulations soy farm1 '!BG216</f>
        <v>8.84</v>
      </c>
      <c r="BH156" s="25">
        <f>+'simulations soy farm1 '!BH216</f>
        <v>8.48</v>
      </c>
      <c r="BI156" s="25">
        <f>+'simulations soy farm1 '!BI216</f>
        <v>7.74</v>
      </c>
      <c r="BJ156" s="25">
        <f>+'simulations soy farm1 '!BJ216</f>
        <v>6.65</v>
      </c>
      <c r="BK156" s="25">
        <f>+'simulations soy farm1 '!BK216</f>
        <v>9.23</v>
      </c>
      <c r="BL156" s="25">
        <f>+'simulations soy farm1 '!BL216</f>
        <v>10.24</v>
      </c>
      <c r="BM156" s="25">
        <f>+'simulations soy farm1 '!BM216</f>
        <v>7.05</v>
      </c>
      <c r="BN156" s="25">
        <f>+'simulations soy farm1 '!BN216</f>
        <v>7.99</v>
      </c>
      <c r="BO156" s="25">
        <f>+'simulations soy farm1 '!BO216</f>
        <v>8.5500000000000007</v>
      </c>
      <c r="BP156" s="25">
        <f>+'simulations soy farm1 '!BP216</f>
        <v>9.49</v>
      </c>
      <c r="BQ156" s="25">
        <f>+'simulations soy farm1 '!BQ216</f>
        <v>7.74</v>
      </c>
      <c r="BR156" s="25">
        <f>+'simulations soy farm1 '!BR216</f>
        <v>10.07</v>
      </c>
      <c r="BS156" s="25">
        <f>+'simulations soy farm1 '!BS216</f>
        <v>9.31</v>
      </c>
      <c r="BT156" s="25">
        <f>+'simulations soy farm1 '!BT216</f>
        <v>8.73</v>
      </c>
      <c r="BU156" s="25">
        <f>+'simulations soy farm1 '!BU216</f>
        <v>8.48</v>
      </c>
      <c r="BV156" s="25">
        <f>+'simulations soy farm1 '!BV216</f>
        <v>9.3000000000000007</v>
      </c>
      <c r="BW156" s="25">
        <f>+'simulations soy farm1 '!BW216</f>
        <v>9.06</v>
      </c>
      <c r="BX156" s="25">
        <f>+'simulations soy farm1 '!BX216</f>
        <v>9.1300000000000008</v>
      </c>
      <c r="BY156" s="25">
        <f>+'simulations soy farm1 '!BY216</f>
        <v>9.06</v>
      </c>
      <c r="BZ156" s="25">
        <f>+'simulations soy farm1 '!BZ216</f>
        <v>6.82</v>
      </c>
      <c r="CA156" s="25">
        <f>+'simulations soy farm1 '!CA216</f>
        <v>9.02</v>
      </c>
      <c r="CB156" s="25">
        <f>+'simulations soy farm1 '!CB216</f>
        <v>7.35</v>
      </c>
      <c r="CC156" s="25">
        <f>+'simulations soy farm1 '!CC216</f>
        <v>8.5399999999999991</v>
      </c>
      <c r="CD156" s="25">
        <f>+'simulations soy farm1 '!CD216</f>
        <v>5.13</v>
      </c>
      <c r="CE156" s="25">
        <f>+'simulations soy farm1 '!CE216</f>
        <v>9.8800000000000008</v>
      </c>
      <c r="CF156" s="25">
        <f>+'simulations soy farm1 '!CF216</f>
        <v>8.5</v>
      </c>
      <c r="CG156" s="25">
        <f>+'simulations soy farm1 '!CG216</f>
        <v>9.3800000000000008</v>
      </c>
      <c r="CH156" s="25">
        <f>+'simulations soy farm1 '!CH216</f>
        <v>9.7100000000000009</v>
      </c>
      <c r="CI156" s="25">
        <f>+'simulations soy farm1 '!CI216</f>
        <v>8.02</v>
      </c>
      <c r="CJ156" s="25">
        <f>+'simulations soy farm1 '!CJ216</f>
        <v>8.98</v>
      </c>
      <c r="CK156" s="25">
        <f>+'simulations soy farm1 '!CK216</f>
        <v>7.98</v>
      </c>
      <c r="CL156" s="25">
        <f>+'simulations soy farm1 '!CL216</f>
        <v>8.4499999999999993</v>
      </c>
      <c r="CM156" s="25">
        <f>+'simulations soy farm1 '!CM216</f>
        <v>7.88</v>
      </c>
      <c r="CN156" s="25">
        <f>+'simulations soy farm1 '!CN216</f>
        <v>10.26</v>
      </c>
      <c r="CO156" s="25">
        <f>+'simulations soy farm1 '!CO216</f>
        <v>7.9</v>
      </c>
      <c r="CP156" s="25">
        <f>+'simulations soy farm1 '!CP216</f>
        <v>10.45</v>
      </c>
      <c r="CQ156" s="25">
        <f>+'simulations soy farm1 '!CQ216</f>
        <v>10.199999999999999</v>
      </c>
      <c r="CR156" s="25">
        <f>+'simulations soy farm1 '!CR216</f>
        <v>7.96</v>
      </c>
      <c r="CS156" s="25">
        <f>+'simulations soy farm1 '!CS216</f>
        <v>7.51</v>
      </c>
      <c r="CT156" s="25">
        <f>+'simulations soy farm1 '!CT216</f>
        <v>9.65</v>
      </c>
      <c r="CU156" s="25">
        <f>+'simulations soy farm1 '!CU216</f>
        <v>9.8800000000000008</v>
      </c>
      <c r="CV156" s="25">
        <f>+'simulations soy farm1 '!CV216</f>
        <v>10.64</v>
      </c>
      <c r="CW156" s="25">
        <f>+'simulations soy farm1 '!CW216</f>
        <v>8.7799999999999994</v>
      </c>
      <c r="CX156" s="25">
        <f>+'simulations soy farm1 '!CX216</f>
        <v>8.08</v>
      </c>
      <c r="CY156" s="25">
        <f>+'simulations soy farm1 '!CY216</f>
        <v>8.32</v>
      </c>
      <c r="CZ156" s="25">
        <f>+'simulations soy farm1 '!CZ216</f>
        <v>8.58</v>
      </c>
      <c r="DA156" s="25">
        <f>+'simulations soy farm1 '!DA216</f>
        <v>7.92</v>
      </c>
      <c r="DB156" s="25">
        <f>+'simulations soy farm1 '!DB216</f>
        <v>7.65</v>
      </c>
      <c r="DC156" s="25">
        <f>+'simulations soy farm1 '!DC216</f>
        <v>7.73</v>
      </c>
      <c r="DD156" s="25">
        <f>+'simulations soy farm1 '!DD216</f>
        <v>8.4499999999999993</v>
      </c>
      <c r="DE156" s="25">
        <f>+'simulations soy farm1 '!DE216</f>
        <v>9.91</v>
      </c>
      <c r="DF156" s="25">
        <f>+'simulations soy farm1 '!DF216</f>
        <v>9.25</v>
      </c>
      <c r="DG156" s="25">
        <f>+'simulations soy farm1 '!DG216</f>
        <v>9.52</v>
      </c>
      <c r="DH156" s="25">
        <f>+'simulations soy farm1 '!DH216</f>
        <v>9.64</v>
      </c>
      <c r="DI156" s="25">
        <f>+'simulations soy farm1 '!DI216</f>
        <v>9.15</v>
      </c>
      <c r="DJ156" s="25">
        <f>+'simulations soy farm1 '!DJ216</f>
        <v>5.97</v>
      </c>
      <c r="DK156" s="25">
        <f>+'simulations soy farm1 '!DK216</f>
        <v>8.74</v>
      </c>
      <c r="DL156" s="25">
        <f>+'simulations soy farm1 '!DL216</f>
        <v>9.19</v>
      </c>
      <c r="DM156" s="25">
        <f>+'simulations soy farm1 '!DM216</f>
        <v>9.6999999999999993</v>
      </c>
      <c r="DN156" s="25">
        <f>+'simulations soy farm1 '!DN216</f>
        <v>9.08</v>
      </c>
      <c r="DO156" s="25">
        <f>+'simulations soy farm1 '!DO216</f>
        <v>8.6999999999999993</v>
      </c>
      <c r="DP156" s="25">
        <f>+'simulations soy farm1 '!DP216</f>
        <v>7.86</v>
      </c>
      <c r="DQ156" s="25">
        <f>+'simulations soy farm1 '!DQ216</f>
        <v>8.86</v>
      </c>
      <c r="DR156" s="25">
        <f>+'simulations soy farm1 '!DR216</f>
        <v>8</v>
      </c>
      <c r="DS156" s="25">
        <f>+'simulations soy farm1 '!DS216</f>
        <v>8.57</v>
      </c>
      <c r="DT156" s="25">
        <f>+'simulations soy farm1 '!DT216</f>
        <v>9.2100000000000009</v>
      </c>
      <c r="DU156" s="25">
        <f>+'simulations soy farm1 '!DU216</f>
        <v>8.26</v>
      </c>
      <c r="DV156" s="25">
        <f>+'simulations soy farm1 '!DV216</f>
        <v>6.75</v>
      </c>
      <c r="DW156" s="25">
        <f>+'simulations soy farm1 '!DW216</f>
        <v>7.68</v>
      </c>
      <c r="DX156" s="25">
        <f>+'simulations soy farm1 '!DX216</f>
        <v>9.51</v>
      </c>
      <c r="DY156" s="25">
        <f>+'simulations soy farm1 '!DY216</f>
        <v>8.33</v>
      </c>
      <c r="DZ156" s="25">
        <f>+'simulations soy farm1 '!DZ216</f>
        <v>10.66</v>
      </c>
      <c r="EA156" s="25">
        <f>+'simulations soy farm1 '!EA216</f>
        <v>7.58</v>
      </c>
      <c r="EB156" s="25">
        <f>+'simulations soy farm1 '!EB216</f>
        <v>8.17</v>
      </c>
      <c r="EC156" s="25">
        <f>+'simulations soy farm1 '!EC216</f>
        <v>8.84</v>
      </c>
      <c r="ED156" s="25">
        <f>+'simulations soy farm1 '!ED216</f>
        <v>10.220000000000001</v>
      </c>
      <c r="EE156" s="25">
        <f>+'simulations soy farm1 '!EE216</f>
        <v>8.4499999999999993</v>
      </c>
      <c r="EF156" s="25">
        <f>+'simulations soy farm1 '!EF216</f>
        <v>8.81</v>
      </c>
      <c r="EG156" s="25">
        <f>+'simulations soy farm1 '!EG216</f>
        <v>6.81</v>
      </c>
      <c r="EH156" s="25">
        <f>+'simulations soy farm1 '!EH216</f>
        <v>8.57</v>
      </c>
      <c r="EI156" s="25">
        <f>+'simulations soy farm1 '!EI216</f>
        <v>8.86</v>
      </c>
      <c r="EJ156" s="25">
        <f>+'simulations soy farm1 '!EJ216</f>
        <v>8.2200000000000006</v>
      </c>
      <c r="EK156" s="25">
        <f>+'simulations soy farm1 '!EK216</f>
        <v>8.48</v>
      </c>
      <c r="EL156" s="25">
        <f>+'simulations soy farm1 '!EL216</f>
        <v>10.11</v>
      </c>
      <c r="EM156" s="25">
        <f>+'simulations soy farm1 '!EM216</f>
        <v>8.98</v>
      </c>
      <c r="EN156" s="25">
        <f>+'simulations soy farm1 '!EN216</f>
        <v>8.85</v>
      </c>
      <c r="EO156" s="25">
        <f>+'simulations soy farm1 '!EO216</f>
        <v>9.9700000000000006</v>
      </c>
      <c r="EP156" s="25">
        <f>+'simulations soy farm1 '!EP216</f>
        <v>7.9</v>
      </c>
      <c r="EQ156" s="25">
        <f>+'simulations soy farm1 '!EQ216</f>
        <v>7.6</v>
      </c>
      <c r="ER156" s="25">
        <f>+'simulations soy farm1 '!ER216</f>
        <v>8.68</v>
      </c>
      <c r="ES156" s="25">
        <f>+'simulations soy farm1 '!ES216</f>
        <v>8.7899999999999991</v>
      </c>
      <c r="ET156" s="25">
        <f>+'simulations soy farm1 '!ET216</f>
        <v>9.6199999999999992</v>
      </c>
      <c r="EU156" s="25">
        <f>+'simulations soy farm1 '!EU216</f>
        <v>9</v>
      </c>
      <c r="EV156" s="25">
        <f>+'simulations soy farm1 '!EV216</f>
        <v>9.18</v>
      </c>
      <c r="EW156" s="25">
        <f>+'simulations soy farm1 '!EW216</f>
        <v>9.48</v>
      </c>
      <c r="EX156" s="25">
        <f>+'simulations soy farm1 '!EX216</f>
        <v>7.88</v>
      </c>
      <c r="EY156" s="25">
        <f>+'simulations soy farm1 '!EY216</f>
        <v>8.25</v>
      </c>
      <c r="EZ156" s="25">
        <f>+'simulations soy farm1 '!EZ216</f>
        <v>9.02</v>
      </c>
      <c r="FA156" s="25">
        <f>+'simulations soy farm1 '!FA216</f>
        <v>10.199999999999999</v>
      </c>
      <c r="FB156" s="25">
        <f>+'simulations soy farm1 '!FB216</f>
        <v>8.65</v>
      </c>
      <c r="FC156" s="25">
        <f>+'simulations soy farm1 '!FC216</f>
        <v>9.67</v>
      </c>
      <c r="FD156" s="25">
        <f>+'simulations soy farm1 '!FD216</f>
        <v>7.8</v>
      </c>
      <c r="FE156" s="25">
        <f>+'simulations soy farm1 '!FE216</f>
        <v>7.56</v>
      </c>
      <c r="FF156" s="25">
        <f>+'simulations soy farm1 '!FF216</f>
        <v>8.4499999999999993</v>
      </c>
      <c r="FG156" s="25">
        <f>+'simulations soy farm1 '!FG216</f>
        <v>8.56</v>
      </c>
      <c r="FH156" s="25">
        <f>+'simulations soy farm1 '!FH216</f>
        <v>9.65</v>
      </c>
      <c r="FI156" s="25">
        <f>+'simulations soy farm1 '!FI216</f>
        <v>8.51</v>
      </c>
      <c r="FJ156" s="25">
        <f>+'simulations soy farm1 '!FJ216</f>
        <v>9.11</v>
      </c>
      <c r="FK156" s="25">
        <f>+'simulations soy farm1 '!FK216</f>
        <v>7.72</v>
      </c>
      <c r="FL156" s="25">
        <f>+'simulations soy farm1 '!FL216</f>
        <v>8.9600000000000009</v>
      </c>
      <c r="FM156" s="25">
        <f>+'simulations soy farm1 '!FM216</f>
        <v>9.15</v>
      </c>
      <c r="FN156" s="25">
        <f>+'simulations soy farm1 '!FN216</f>
        <v>9.5500000000000007</v>
      </c>
      <c r="FO156" s="25">
        <f>+'simulations soy farm1 '!FO216</f>
        <v>8.56</v>
      </c>
      <c r="FP156" s="25">
        <f>+'simulations soy farm1 '!FP216</f>
        <v>10.199999999999999</v>
      </c>
      <c r="FQ156" s="25">
        <f>+'simulations soy farm1 '!FQ216</f>
        <v>8.19</v>
      </c>
      <c r="FR156" s="25">
        <f>+'simulations soy farm1 '!FR216</f>
        <v>7.37</v>
      </c>
      <c r="FS156" s="25">
        <f>+'simulations soy farm1 '!FS216</f>
        <v>8.41</v>
      </c>
      <c r="FT156" s="25">
        <f>+'simulations soy farm1 '!FT216</f>
        <v>8.93</v>
      </c>
      <c r="FU156" s="25">
        <f>+'simulations soy farm1 '!FU216</f>
        <v>8.74</v>
      </c>
      <c r="FV156" s="25">
        <f>+'simulations soy farm1 '!FV216</f>
        <v>9.0299999999999994</v>
      </c>
      <c r="FW156" s="25">
        <f>+'simulations soy farm1 '!FW216</f>
        <v>7.52</v>
      </c>
      <c r="FX156" s="25">
        <f>+'simulations soy farm1 '!FX216</f>
        <v>10.51</v>
      </c>
      <c r="FY156" s="25">
        <f>+'simulations soy farm1 '!FY216</f>
        <v>7.71</v>
      </c>
      <c r="FZ156" s="25">
        <f>+'simulations soy farm1 '!FZ216</f>
        <v>9.27</v>
      </c>
      <c r="GA156" s="25">
        <f>+'simulations soy farm1 '!GA216</f>
        <v>7.93</v>
      </c>
      <c r="GB156" s="25">
        <f>+'simulations soy farm1 '!GB216</f>
        <v>7.29</v>
      </c>
      <c r="GC156" s="25">
        <f>+'simulations soy farm1 '!GC216</f>
        <v>7.51</v>
      </c>
      <c r="GD156" s="25">
        <f>+'simulations soy farm1 '!GD216</f>
        <v>8.5</v>
      </c>
      <c r="GE156" s="25">
        <f>+'simulations soy farm1 '!GE216</f>
        <v>7.28</v>
      </c>
      <c r="GF156" s="25">
        <f>+'simulations soy farm1 '!GF216</f>
        <v>9.51</v>
      </c>
      <c r="GG156" s="25">
        <f>+'simulations soy farm1 '!GG216</f>
        <v>10.16</v>
      </c>
      <c r="GH156" s="25">
        <f>+'simulations soy farm1 '!GH216</f>
        <v>9.36</v>
      </c>
      <c r="GI156" s="25">
        <f>+'simulations soy farm1 '!GI216</f>
        <v>7.61</v>
      </c>
      <c r="GJ156" s="25">
        <f>+'simulations soy farm1 '!GJ216</f>
        <v>8.75</v>
      </c>
      <c r="GK156" s="25">
        <f>+'simulations soy farm1 '!GK216</f>
        <v>9.5299999999999994</v>
      </c>
      <c r="GL156" s="25">
        <f>+'simulations soy farm1 '!GL216</f>
        <v>8.6300000000000008</v>
      </c>
      <c r="GM156" s="25">
        <f>+'simulations soy farm1 '!GM216</f>
        <v>7.73</v>
      </c>
      <c r="GN156" s="25">
        <f>+'simulations soy farm1 '!GN216</f>
        <v>9.5</v>
      </c>
      <c r="GO156" s="25">
        <f>+'simulations soy farm1 '!GO216</f>
        <v>9.27</v>
      </c>
      <c r="GP156" s="25">
        <f>+'simulations soy farm1 '!GP216</f>
        <v>8.1999999999999993</v>
      </c>
      <c r="GQ156" s="25">
        <f>+'simulations soy farm1 '!GQ216</f>
        <v>9.0500000000000007</v>
      </c>
      <c r="GR156" s="25">
        <f>+'simulations soy farm1 '!GR216</f>
        <v>10.3</v>
      </c>
      <c r="GS156" s="25">
        <f>+'simulations soy farm1 '!GS216</f>
        <v>9.27</v>
      </c>
      <c r="GT156" s="25">
        <f>+'simulations soy farm1 '!GT216</f>
        <v>8.06</v>
      </c>
      <c r="GU156" s="25">
        <f>+'simulations soy farm1 '!GU216</f>
        <v>9.07</v>
      </c>
      <c r="GV156" s="25">
        <f>+'simulations soy farm1 '!GV216</f>
        <v>9.7899999999999991</v>
      </c>
      <c r="GW156" s="25">
        <f>+'simulations soy farm1 '!GW216</f>
        <v>7.59</v>
      </c>
      <c r="GX156" s="25">
        <f>+'simulations soy farm1 '!GX216</f>
        <v>9.75</v>
      </c>
      <c r="GY156" s="25">
        <f>+'simulations soy farm1 '!GY216</f>
        <v>7.42</v>
      </c>
      <c r="GZ156" s="25">
        <f>+'simulations soy farm1 '!GZ216</f>
        <v>9.49</v>
      </c>
      <c r="HA156" s="25">
        <f>+'simulations soy farm1 '!HA216</f>
        <v>9.3000000000000007</v>
      </c>
      <c r="HB156" s="25">
        <f>+'simulations soy farm1 '!HB216</f>
        <v>7.23</v>
      </c>
      <c r="HC156" s="25">
        <f>+'simulations soy farm1 '!HC216</f>
        <v>10.19</v>
      </c>
      <c r="HD156" s="25">
        <f>+'simulations soy farm1 '!HD216</f>
        <v>8.44</v>
      </c>
      <c r="HE156" s="25">
        <f>+'simulations soy farm1 '!HE216</f>
        <v>8.85</v>
      </c>
      <c r="HF156" s="25">
        <f>+'simulations soy farm1 '!HF216</f>
        <v>9.83</v>
      </c>
      <c r="HG156" s="25">
        <f>+'simulations soy farm1 '!HG216</f>
        <v>9.01</v>
      </c>
      <c r="HH156" s="25">
        <f>+'simulations soy farm1 '!HH216</f>
        <v>7.05</v>
      </c>
      <c r="HI156" s="25">
        <f>+'simulations soy farm1 '!HI216</f>
        <v>9.25</v>
      </c>
      <c r="HJ156" s="25">
        <f>+'simulations soy farm1 '!HJ216</f>
        <v>9.39</v>
      </c>
      <c r="HK156" s="25">
        <f>+'simulations soy farm1 '!HK216</f>
        <v>7.65</v>
      </c>
      <c r="HL156" s="25">
        <f>+'simulations soy farm1 '!HL216</f>
        <v>8.17</v>
      </c>
      <c r="HM156" s="25">
        <f>+'simulations soy farm1 '!HM216</f>
        <v>8.8800000000000008</v>
      </c>
      <c r="HN156" s="25">
        <f>+'simulations soy farm1 '!HN216</f>
        <v>9.09</v>
      </c>
      <c r="HO156" s="25">
        <f>+'simulations soy farm1 '!HO216</f>
        <v>9.98</v>
      </c>
      <c r="HP156" s="25">
        <f>+'simulations soy farm1 '!HP216</f>
        <v>8.4</v>
      </c>
      <c r="HQ156" s="25">
        <f>+'simulations soy farm1 '!HQ216</f>
        <v>8.84</v>
      </c>
      <c r="HR156" s="25">
        <f>+'simulations soy farm1 '!HR216</f>
        <v>8.52</v>
      </c>
      <c r="HS156" s="25">
        <f>+'simulations soy farm1 '!HS216</f>
        <v>10</v>
      </c>
      <c r="HT156" s="25">
        <f>+'simulations soy farm1 '!HT216</f>
        <v>8.42</v>
      </c>
      <c r="HU156" s="25">
        <f>+'simulations soy farm1 '!HU216</f>
        <v>8.51</v>
      </c>
      <c r="HV156" s="25">
        <f>+'simulations soy farm1 '!HV216</f>
        <v>7.58</v>
      </c>
      <c r="HW156" s="25">
        <f>+'simulations soy farm1 '!HW216</f>
        <v>8.41</v>
      </c>
      <c r="HX156" s="25">
        <f>+'simulations soy farm1 '!HX216</f>
        <v>8.77</v>
      </c>
      <c r="HY156" s="25">
        <f>+'simulations soy farm1 '!HY216</f>
        <v>9.42</v>
      </c>
      <c r="HZ156" s="25">
        <f>+'simulations soy farm1 '!HZ216</f>
        <v>8.9600000000000009</v>
      </c>
      <c r="IA156" s="25">
        <f>+'simulations soy farm1 '!IA216</f>
        <v>7.53</v>
      </c>
      <c r="IB156" s="25">
        <f>+'simulations soy farm1 '!IB216</f>
        <v>9.17</v>
      </c>
      <c r="IC156" s="25">
        <f>+'simulations soy farm1 '!IC216</f>
        <v>9.8800000000000008</v>
      </c>
      <c r="ID156" s="25">
        <f>+'simulations soy farm1 '!ID216</f>
        <v>7.4</v>
      </c>
      <c r="IE156" s="25">
        <f>+'simulations soy farm1 '!IE216</f>
        <v>8.6199999999999992</v>
      </c>
      <c r="IF156" s="25">
        <f>+'simulations soy farm1 '!IF216</f>
        <v>8.81</v>
      </c>
      <c r="IG156" s="25">
        <f>+'simulations soy farm1 '!IG216</f>
        <v>9.3000000000000007</v>
      </c>
      <c r="IH156" s="25">
        <f>+'simulations soy farm1 '!IH216</f>
        <v>7.94</v>
      </c>
      <c r="II156" s="25">
        <f>+'simulations soy farm1 '!II216</f>
        <v>7.97</v>
      </c>
      <c r="IJ156" s="25">
        <f>+'simulations soy farm1 '!IJ216</f>
        <v>10.039999999999999</v>
      </c>
      <c r="IK156" s="25">
        <f>+'simulations soy farm1 '!IK216</f>
        <v>9.76</v>
      </c>
      <c r="IL156" s="25">
        <f>+'simulations soy farm1 '!IL216</f>
        <v>7.83</v>
      </c>
      <c r="IM156" s="25">
        <f>+'simulations soy farm1 '!IM216</f>
        <v>9.32</v>
      </c>
      <c r="IN156" s="25">
        <f>+'simulations soy farm1 '!IN216</f>
        <v>9.36</v>
      </c>
      <c r="IO156" s="25">
        <f>+'simulations soy farm1 '!IO216</f>
        <v>8.8000000000000007</v>
      </c>
      <c r="IP156" s="25">
        <f>+'simulations soy farm1 '!IP216</f>
        <v>9.99</v>
      </c>
      <c r="IQ156" s="25">
        <f>+'simulations soy farm1 '!IQ216</f>
        <v>6.87</v>
      </c>
      <c r="IR156" s="25">
        <f>+'simulations soy farm1 '!IR216</f>
        <v>8</v>
      </c>
      <c r="IS156" s="25">
        <f>+'simulations soy farm1 '!IS216</f>
        <v>8.65</v>
      </c>
      <c r="IT156" s="25">
        <f>+'simulations soy farm1 '!IT216</f>
        <v>7.97</v>
      </c>
      <c r="IU156" s="25">
        <f>+'simulations soy farm1 '!IU216</f>
        <v>8.99</v>
      </c>
      <c r="IV156" s="25">
        <f>+'simulations soy farm1 '!IV216</f>
        <v>10.06</v>
      </c>
      <c r="IW156" s="25">
        <f>+'simulations soy farm1 '!IW216</f>
        <v>8.73</v>
      </c>
      <c r="IX156" s="25">
        <f>+'simulations soy farm1 '!IX216</f>
        <v>8.09</v>
      </c>
      <c r="IY156" s="25">
        <f>+'simulations soy farm1 '!IY216</f>
        <v>8.41</v>
      </c>
      <c r="IZ156" s="25">
        <f>+'simulations soy farm1 '!IZ216</f>
        <v>9.75</v>
      </c>
      <c r="JA156" s="25">
        <f>+'simulations soy farm1 '!JA216</f>
        <v>10.01</v>
      </c>
      <c r="JB156" s="25">
        <f>+'simulations soy farm1 '!JB216</f>
        <v>9.14</v>
      </c>
      <c r="JC156" s="25">
        <f>+'simulations soy farm1 '!JC216</f>
        <v>9.2100000000000009</v>
      </c>
      <c r="JD156" s="25">
        <f>+'simulations soy farm1 '!JD216</f>
        <v>9.14</v>
      </c>
      <c r="JE156" s="25">
        <f>+'simulations soy farm1 '!JE216</f>
        <v>8.1300000000000008</v>
      </c>
      <c r="JF156" s="25">
        <f>+'simulations soy farm1 '!JF216</f>
        <v>8.42</v>
      </c>
      <c r="JG156" s="25">
        <f>+'simulations soy farm1 '!JG216</f>
        <v>6.8</v>
      </c>
      <c r="JH156" s="25">
        <f>+'simulations soy farm1 '!JH216</f>
        <v>10.54</v>
      </c>
      <c r="JI156" s="25">
        <f>+'simulations soy farm1 '!JI216</f>
        <v>9.98</v>
      </c>
      <c r="JJ156" s="25">
        <f>+'simulations soy farm1 '!JJ216</f>
        <v>6.96</v>
      </c>
      <c r="JK156" s="25">
        <f>+'simulations soy farm1 '!JK216</f>
        <v>9.3000000000000007</v>
      </c>
      <c r="JL156" s="25">
        <f>+'simulations soy farm1 '!JL216</f>
        <v>9.3800000000000008</v>
      </c>
      <c r="JM156" s="25">
        <f>+'simulations soy farm1 '!JM216</f>
        <v>8.92</v>
      </c>
      <c r="JN156" s="25">
        <f>+'simulations soy farm1 '!JN216</f>
        <v>8.5299999999999994</v>
      </c>
      <c r="JO156" s="25">
        <f>+'simulations soy farm1 '!JO216</f>
        <v>9.4700000000000006</v>
      </c>
      <c r="JP156" s="25">
        <f>+'simulations soy farm1 '!JP216</f>
        <v>9.7100000000000009</v>
      </c>
      <c r="JQ156" s="25">
        <f>+'simulations soy farm1 '!JQ216</f>
        <v>9.2200000000000006</v>
      </c>
      <c r="JR156" s="25">
        <f>+'simulations soy farm1 '!JR216</f>
        <v>9.56</v>
      </c>
      <c r="JS156" s="25">
        <f>+'simulations soy farm1 '!JS216</f>
        <v>7.65</v>
      </c>
      <c r="JT156" s="25">
        <f>+'simulations soy farm1 '!JT216</f>
        <v>9.48</v>
      </c>
      <c r="JU156" s="25">
        <f>+'simulations soy farm1 '!JU216</f>
        <v>8.8000000000000007</v>
      </c>
      <c r="JV156" s="25">
        <f>+'simulations soy farm1 '!JV216</f>
        <v>8.35</v>
      </c>
      <c r="JW156" s="25">
        <f>+'simulations soy farm1 '!JW216</f>
        <v>8.74</v>
      </c>
      <c r="JX156" s="25">
        <f>+'simulations soy farm1 '!JX216</f>
        <v>9.4700000000000006</v>
      </c>
      <c r="JY156" s="25">
        <f>+'simulations soy farm1 '!JY216</f>
        <v>9.33</v>
      </c>
      <c r="JZ156" s="25">
        <f>+'simulations soy farm1 '!JZ216</f>
        <v>9.74</v>
      </c>
      <c r="KA156" s="25">
        <f>+'simulations soy farm1 '!KA216</f>
        <v>8.3699999999999992</v>
      </c>
      <c r="KB156" s="25">
        <f>+'simulations soy farm1 '!KB216</f>
        <v>9.7200000000000006</v>
      </c>
      <c r="KC156" s="25">
        <f>+'simulations soy farm1 '!KC216</f>
        <v>9.2200000000000006</v>
      </c>
      <c r="KD156" s="25">
        <f>+'simulations soy farm1 '!KD216</f>
        <v>9.5299999999999994</v>
      </c>
      <c r="KE156" s="25">
        <f>+'simulations soy farm1 '!KE216</f>
        <v>8.56</v>
      </c>
      <c r="KF156" s="25">
        <f>+'simulations soy farm1 '!KF216</f>
        <v>8.7100000000000009</v>
      </c>
      <c r="KG156" s="25">
        <f>+'simulations soy farm1 '!KG216</f>
        <v>10.96</v>
      </c>
      <c r="KH156" s="25">
        <f>+'simulations soy farm1 '!KH216</f>
        <v>9.1300000000000008</v>
      </c>
      <c r="KI156" s="25">
        <f>+'simulations soy farm1 '!KI216</f>
        <v>8.68</v>
      </c>
      <c r="KJ156" s="25">
        <f>+'simulations soy farm1 '!KJ216</f>
        <v>8.2899999999999991</v>
      </c>
      <c r="KK156" s="25">
        <f>+'simulations soy farm1 '!KK216</f>
        <v>9.1199999999999992</v>
      </c>
      <c r="KL156" s="25">
        <f>+'simulations soy farm1 '!KL216</f>
        <v>10.44</v>
      </c>
      <c r="KM156" s="25">
        <f>+'simulations soy farm1 '!KM216</f>
        <v>9.19</v>
      </c>
      <c r="KN156" s="25">
        <f>+'simulations soy farm1 '!KN216</f>
        <v>8.67</v>
      </c>
      <c r="KO156" s="25">
        <f>+'simulations soy farm1 '!KO216</f>
        <v>10.39</v>
      </c>
      <c r="KP156" s="25">
        <f>+'simulations soy farm1 '!KP216</f>
        <v>7.84</v>
      </c>
      <c r="KQ156" s="25">
        <f>+'simulations soy farm1 '!KQ216</f>
        <v>9.77</v>
      </c>
      <c r="KR156" s="25">
        <f>+'simulations soy farm1 '!KR216</f>
        <v>9.8000000000000007</v>
      </c>
      <c r="KS156" s="25">
        <f>+'simulations soy farm1 '!KS216</f>
        <v>8.11</v>
      </c>
      <c r="KT156" s="25">
        <f>+'simulations soy farm1 '!KT216</f>
        <v>9.75</v>
      </c>
      <c r="KU156" s="25">
        <f>+'simulations soy farm1 '!KU216</f>
        <v>8.82</v>
      </c>
      <c r="KV156" s="25">
        <f>+'simulations soy farm1 '!KV216</f>
        <v>8.6300000000000008</v>
      </c>
      <c r="KW156" s="25">
        <f>+'simulations soy farm1 '!KW216</f>
        <v>6.61</v>
      </c>
      <c r="KX156" s="25">
        <f>+'simulations soy farm1 '!KX216</f>
        <v>7.59</v>
      </c>
      <c r="KY156" s="25">
        <f>+'simulations soy farm1 '!KY216</f>
        <v>7.6</v>
      </c>
      <c r="KZ156" s="25">
        <f>+'simulations soy farm1 '!KZ216</f>
        <v>8.4600000000000009</v>
      </c>
      <c r="LA156" s="25">
        <f>+'simulations soy farm1 '!LA216</f>
        <v>8.82</v>
      </c>
      <c r="LB156" s="25">
        <f>+'simulations soy farm1 '!LB216</f>
        <v>8.26</v>
      </c>
      <c r="LC156" s="25">
        <f>+'simulations soy farm1 '!LC216</f>
        <v>8.3800000000000008</v>
      </c>
      <c r="LD156" s="25">
        <f>+'simulations soy farm1 '!LD216</f>
        <v>7.14</v>
      </c>
      <c r="LE156" s="25">
        <f>+'simulations soy farm1 '!LE216</f>
        <v>9.64</v>
      </c>
      <c r="LF156" s="25">
        <f>+'simulations soy farm1 '!LF216</f>
        <v>7.54</v>
      </c>
      <c r="LG156" s="25">
        <f>+'simulations soy farm1 '!LG216</f>
        <v>10.42</v>
      </c>
      <c r="LH156" s="25">
        <f>+'simulations soy farm1 '!LH216</f>
        <v>8.35</v>
      </c>
      <c r="LI156" s="25">
        <f>+'simulations soy farm1 '!LI216</f>
        <v>6.79</v>
      </c>
      <c r="LJ156" s="25">
        <f>+'simulations soy farm1 '!LJ216</f>
        <v>8.89</v>
      </c>
      <c r="LK156" s="25">
        <f>+'simulations soy farm1 '!LK216</f>
        <v>7.41</v>
      </c>
      <c r="LL156" s="25">
        <f>+'simulations soy farm1 '!LL216</f>
        <v>8.98</v>
      </c>
      <c r="LM156" s="25">
        <f>+'simulations soy farm1 '!LM216</f>
        <v>9.9700000000000006</v>
      </c>
      <c r="LN156" s="25">
        <f>+'simulations soy farm1 '!LN216</f>
        <v>7.84</v>
      </c>
      <c r="LO156" s="25">
        <f>+'simulations soy farm1 '!LO216</f>
        <v>8.3000000000000007</v>
      </c>
      <c r="LP156" s="25">
        <f>+'simulations soy farm1 '!LP216</f>
        <v>10.83</v>
      </c>
      <c r="LQ156" s="25">
        <f>+'simulations soy farm1 '!LQ216</f>
        <v>7.7</v>
      </c>
      <c r="LR156" s="25">
        <f>+'simulations soy farm1 '!LR216</f>
        <v>8.77</v>
      </c>
      <c r="LS156" s="25">
        <f>+'simulations soy farm1 '!LS216</f>
        <v>8.64</v>
      </c>
      <c r="LT156" s="25">
        <f>+'simulations soy farm1 '!LT216</f>
        <v>9.64</v>
      </c>
      <c r="LU156" s="25">
        <f>+'simulations soy farm1 '!LU216</f>
        <v>8.07</v>
      </c>
      <c r="LV156" s="25">
        <f>+'simulations soy farm1 '!LV216</f>
        <v>8.1300000000000008</v>
      </c>
      <c r="LW156" s="25">
        <f>+'simulations soy farm1 '!LW216</f>
        <v>8.73</v>
      </c>
      <c r="LX156" s="25">
        <f>+'simulations soy farm1 '!LX216</f>
        <v>9.84</v>
      </c>
      <c r="LY156" s="25">
        <f>+'simulations soy farm1 '!LY216</f>
        <v>9.2200000000000006</v>
      </c>
      <c r="LZ156" s="25">
        <f>+'simulations soy farm1 '!LZ216</f>
        <v>8.69</v>
      </c>
      <c r="MA156" s="25">
        <f>+'simulations soy farm1 '!MA216</f>
        <v>9.0299999999999994</v>
      </c>
      <c r="MB156" s="25">
        <f>+'simulations soy farm1 '!MB216</f>
        <v>7.19</v>
      </c>
      <c r="MC156" s="25">
        <f>+'simulations soy farm1 '!MC216</f>
        <v>8.25</v>
      </c>
      <c r="MD156" s="25">
        <f>+'simulations soy farm1 '!MD216</f>
        <v>9.98</v>
      </c>
      <c r="ME156" s="25">
        <f>+'simulations soy farm1 '!ME216</f>
        <v>9</v>
      </c>
      <c r="MF156" s="25">
        <f>+'simulations soy farm1 '!MF216</f>
        <v>8.24</v>
      </c>
      <c r="MG156" s="25">
        <f>+'simulations soy farm1 '!MG216</f>
        <v>8.14</v>
      </c>
      <c r="MH156" s="25">
        <f>+'simulations soy farm1 '!MH216</f>
        <v>9.7100000000000009</v>
      </c>
      <c r="MI156" s="25">
        <f>+'simulations soy farm1 '!MI216</f>
        <v>9.1300000000000008</v>
      </c>
      <c r="MJ156" s="25">
        <f>+'simulations soy farm1 '!MJ216</f>
        <v>8.33</v>
      </c>
      <c r="MK156" s="25">
        <f>+'simulations soy farm1 '!MK216</f>
        <v>9.08</v>
      </c>
      <c r="ML156" s="25">
        <f>+'simulations soy farm1 '!ML216</f>
        <v>10.38</v>
      </c>
      <c r="MM156" s="25">
        <f>+'simulations soy farm1 '!MM216</f>
        <v>9.9</v>
      </c>
      <c r="MN156" s="25">
        <f>+'simulations soy farm1 '!MN216</f>
        <v>7.78</v>
      </c>
      <c r="MO156" s="25">
        <f>+'simulations soy farm1 '!MO216</f>
        <v>8.51</v>
      </c>
      <c r="MP156" s="25">
        <f>+'simulations soy farm1 '!MP216</f>
        <v>10.039999999999999</v>
      </c>
      <c r="MQ156" s="25">
        <f>+'simulations soy farm1 '!MQ216</f>
        <v>8.9700000000000006</v>
      </c>
      <c r="MR156" s="25">
        <f>+'simulations soy farm1 '!MR216</f>
        <v>8.77</v>
      </c>
      <c r="MS156" s="25">
        <f>+'simulations soy farm1 '!MS216</f>
        <v>7.88</v>
      </c>
      <c r="MT156" s="25">
        <f>+'simulations soy farm1 '!MT216</f>
        <v>9.06</v>
      </c>
      <c r="MU156" s="25">
        <f>+'simulations soy farm1 '!MU216</f>
        <v>8.6999999999999993</v>
      </c>
      <c r="MV156" s="25">
        <f>+'simulations soy farm1 '!MV216</f>
        <v>9.19</v>
      </c>
      <c r="MW156" s="25">
        <f>+'simulations soy farm1 '!MW216</f>
        <v>10.7</v>
      </c>
      <c r="MX156" s="25">
        <f>+'simulations soy farm1 '!MX216</f>
        <v>10</v>
      </c>
      <c r="MY156" s="25">
        <f>+'simulations soy farm1 '!MY216</f>
        <v>10.71</v>
      </c>
      <c r="MZ156" s="25">
        <f>+'simulations soy farm1 '!MZ216</f>
        <v>9.43</v>
      </c>
      <c r="NA156" s="25">
        <f>+'simulations soy farm1 '!NA216</f>
        <v>8.36</v>
      </c>
      <c r="NB156" s="25">
        <f>+'simulations soy farm1 '!NB216</f>
        <v>8.36</v>
      </c>
      <c r="NC156" s="25">
        <f>+'simulations soy farm1 '!NC216</f>
        <v>9.9700000000000006</v>
      </c>
      <c r="ND156" s="25">
        <f>+'simulations soy farm1 '!ND216</f>
        <v>8.14</v>
      </c>
      <c r="NE156" s="25">
        <f>+'simulations soy farm1 '!NE216</f>
        <v>9.0500000000000007</v>
      </c>
      <c r="NF156" s="25">
        <f>+'simulations soy farm1 '!NF216</f>
        <v>6.49</v>
      </c>
      <c r="NG156" s="25">
        <f>+'simulations soy farm1 '!NG216</f>
        <v>8.1300000000000008</v>
      </c>
      <c r="NH156" s="25">
        <f>+'simulations soy farm1 '!NH216</f>
        <v>7.08</v>
      </c>
      <c r="NI156" s="25">
        <f>+'simulations soy farm1 '!NI216</f>
        <v>8.2899999999999991</v>
      </c>
      <c r="NJ156" s="25">
        <f>+'simulations soy farm1 '!NJ216</f>
        <v>7.34</v>
      </c>
      <c r="NK156" s="25">
        <f>+'simulations soy farm1 '!NK216</f>
        <v>7.4</v>
      </c>
      <c r="NL156" s="25">
        <f>+'simulations soy farm1 '!NL216</f>
        <v>9.57</v>
      </c>
      <c r="NM156" s="25">
        <f>+'simulations soy farm1 '!NM216</f>
        <v>8.52</v>
      </c>
      <c r="NN156" s="25">
        <f>+'simulations soy farm1 '!NN216</f>
        <v>9.33</v>
      </c>
      <c r="NO156" s="25">
        <f>+'simulations soy farm1 '!NO216</f>
        <v>8.8800000000000008</v>
      </c>
      <c r="NP156" s="25">
        <f>+'simulations soy farm1 '!NP216</f>
        <v>9.65</v>
      </c>
      <c r="NQ156" s="25">
        <f>+'simulations soy farm1 '!NQ216</f>
        <v>8.6199999999999992</v>
      </c>
      <c r="NR156" s="25">
        <f>+'simulations soy farm1 '!NR216</f>
        <v>8.8699999999999992</v>
      </c>
      <c r="NS156" s="25">
        <f>+'simulations soy farm1 '!NS216</f>
        <v>7.9</v>
      </c>
      <c r="NT156" s="25">
        <f>+'simulations soy farm1 '!NT216</f>
        <v>9</v>
      </c>
      <c r="NU156" s="25">
        <f>+'simulations soy farm1 '!NU216</f>
        <v>8.81</v>
      </c>
      <c r="NV156" s="25">
        <f>+'simulations soy farm1 '!NV216</f>
        <v>10.59</v>
      </c>
      <c r="NW156" s="25">
        <f>+'simulations soy farm1 '!NW216</f>
        <v>7.95</v>
      </c>
      <c r="NX156" s="25">
        <f>+'simulations soy farm1 '!NX216</f>
        <v>9.01</v>
      </c>
      <c r="NY156" s="25">
        <f>+'simulations soy farm1 '!NY216</f>
        <v>10.07</v>
      </c>
      <c r="NZ156" s="25">
        <f>+'simulations soy farm1 '!NZ216</f>
        <v>8.94</v>
      </c>
      <c r="OA156" s="25">
        <f>+'simulations soy farm1 '!OA216</f>
        <v>9.65</v>
      </c>
      <c r="OB156" s="25">
        <f>+'simulations soy farm1 '!OB216</f>
        <v>9.84</v>
      </c>
      <c r="OC156" s="25">
        <f>+'simulations soy farm1 '!OC216</f>
        <v>8.06</v>
      </c>
      <c r="OD156" s="25">
        <f>+'simulations soy farm1 '!OD216</f>
        <v>9.7899999999999991</v>
      </c>
      <c r="OE156" s="25">
        <f>+'simulations soy farm1 '!OE216</f>
        <v>6.62</v>
      </c>
      <c r="OF156" s="25">
        <f>+'simulations soy farm1 '!OF216</f>
        <v>6.66</v>
      </c>
      <c r="OG156" s="25">
        <f>+'simulations soy farm1 '!OG216</f>
        <v>8.0399999999999991</v>
      </c>
      <c r="OH156" s="25">
        <f>+'simulations soy farm1 '!OH216</f>
        <v>9.4</v>
      </c>
      <c r="OI156" s="25">
        <f>+'simulations soy farm1 '!OI216</f>
        <v>11.14</v>
      </c>
      <c r="OJ156" s="25">
        <f>+'simulations soy farm1 '!OJ216</f>
        <v>7.46</v>
      </c>
      <c r="OK156" s="25">
        <f>+'simulations soy farm1 '!OK216</f>
        <v>9.4600000000000009</v>
      </c>
      <c r="OL156" s="25">
        <f>+'simulations soy farm1 '!OL216</f>
        <v>6.54</v>
      </c>
      <c r="OM156" s="25">
        <f>+'simulations soy farm1 '!OM216</f>
        <v>10.16</v>
      </c>
      <c r="ON156" s="25">
        <f>+'simulations soy farm1 '!ON216</f>
        <v>9.59</v>
      </c>
      <c r="OO156" s="25">
        <f>+'simulations soy farm1 '!OO216</f>
        <v>8.1999999999999993</v>
      </c>
      <c r="OP156" s="25">
        <f>+'simulations soy farm1 '!OP216</f>
        <v>10.53</v>
      </c>
      <c r="OQ156" s="25">
        <f>+'simulations soy farm1 '!OQ216</f>
        <v>9.7899999999999991</v>
      </c>
      <c r="OR156" s="25">
        <f>+'simulations soy farm1 '!OR216</f>
        <v>9.16</v>
      </c>
      <c r="OS156" s="25">
        <f>+'simulations soy farm1 '!OS216</f>
        <v>8.6999999999999993</v>
      </c>
      <c r="OT156" s="25">
        <f>+'simulations soy farm1 '!OT216</f>
        <v>8.8800000000000008</v>
      </c>
      <c r="OU156" s="25">
        <f>+'simulations soy farm1 '!OU216</f>
        <v>8.49</v>
      </c>
      <c r="OV156" s="25">
        <f>+'simulations soy farm1 '!OV216</f>
        <v>9.51</v>
      </c>
      <c r="OW156" s="25">
        <f>+'simulations soy farm1 '!OW216</f>
        <v>10.36</v>
      </c>
      <c r="OX156" s="25">
        <f>+'simulations soy farm1 '!OX216</f>
        <v>8.34</v>
      </c>
      <c r="OY156" s="25">
        <f>+'simulations soy farm1 '!OY216</f>
        <v>9.24</v>
      </c>
      <c r="OZ156" s="25">
        <f>+'simulations soy farm1 '!OZ216</f>
        <v>8.56</v>
      </c>
      <c r="PA156" s="25">
        <f>+'simulations soy farm1 '!PA216</f>
        <v>6.8</v>
      </c>
      <c r="PB156" s="25">
        <f>+'simulations soy farm1 '!PB216</f>
        <v>9.1999999999999993</v>
      </c>
      <c r="PC156" s="25">
        <f>+'simulations soy farm1 '!PC216</f>
        <v>8.73</v>
      </c>
      <c r="PD156" s="25">
        <f>+'simulations soy farm1 '!PD216</f>
        <v>8.17</v>
      </c>
      <c r="PE156" s="25">
        <f>+'simulations soy farm1 '!PE216</f>
        <v>8.6999999999999993</v>
      </c>
      <c r="PF156" s="25">
        <f>+'simulations soy farm1 '!PF216</f>
        <v>10.43</v>
      </c>
      <c r="PG156" s="25">
        <f>+'simulations soy farm1 '!PG216</f>
        <v>9.98</v>
      </c>
      <c r="PH156" s="25">
        <f>+'simulations soy farm1 '!PH216</f>
        <v>9.17</v>
      </c>
      <c r="PI156" s="25">
        <f>+'simulations soy farm1 '!PI216</f>
        <v>10.19</v>
      </c>
      <c r="PJ156" s="25">
        <f>+'simulations soy farm1 '!PJ216</f>
        <v>9.74</v>
      </c>
      <c r="PK156" s="25">
        <f>+'simulations soy farm1 '!PK216</f>
        <v>8.74</v>
      </c>
      <c r="PL156" s="25">
        <f>+'simulations soy farm1 '!PL216</f>
        <v>8.6</v>
      </c>
      <c r="PM156" s="25">
        <f>+'simulations soy farm1 '!PM216</f>
        <v>8.33</v>
      </c>
      <c r="PN156" s="25">
        <f>+'simulations soy farm1 '!PN216</f>
        <v>7.14</v>
      </c>
      <c r="PO156" s="25">
        <f>+'simulations soy farm1 '!PO216</f>
        <v>8.52</v>
      </c>
      <c r="PP156" s="25">
        <f>+'simulations soy farm1 '!PP216</f>
        <v>10.28</v>
      </c>
      <c r="PQ156" s="25">
        <f>+'simulations soy farm1 '!PQ216</f>
        <v>9.36</v>
      </c>
      <c r="PR156" s="25">
        <f>+'simulations soy farm1 '!PR216</f>
        <v>9.5</v>
      </c>
      <c r="PS156" s="25">
        <f>+'simulations soy farm1 '!PS216</f>
        <v>7.78</v>
      </c>
      <c r="PT156" s="25">
        <f>+'simulations soy farm1 '!PT216</f>
        <v>9.32</v>
      </c>
      <c r="PU156" s="25">
        <f>+'simulations soy farm1 '!PU216</f>
        <v>9.7200000000000006</v>
      </c>
      <c r="PV156" s="25">
        <f>+'simulations soy farm1 '!PV216</f>
        <v>7.47</v>
      </c>
      <c r="PW156" s="25">
        <f>+'simulations soy farm1 '!PW216</f>
        <v>9.4</v>
      </c>
      <c r="PX156" s="25">
        <f>+'simulations soy farm1 '!PX216</f>
        <v>7.97</v>
      </c>
      <c r="PY156" s="25">
        <f>+'simulations soy farm1 '!PY216</f>
        <v>10.25</v>
      </c>
      <c r="PZ156" s="25">
        <f>+'simulations soy farm1 '!PZ216</f>
        <v>9.27</v>
      </c>
      <c r="QA156" s="25">
        <f>+'simulations soy farm1 '!QA216</f>
        <v>9.2100000000000009</v>
      </c>
      <c r="QB156" s="25">
        <f>+'simulations soy farm1 '!QB216</f>
        <v>8.81</v>
      </c>
      <c r="QC156" s="25">
        <f>+'simulations soy farm1 '!QC216</f>
        <v>8.14</v>
      </c>
      <c r="QD156" s="25">
        <f>+'simulations soy farm1 '!QD216</f>
        <v>7.41</v>
      </c>
      <c r="QE156" s="25">
        <f>+'simulations soy farm1 '!QE216</f>
        <v>9.43</v>
      </c>
      <c r="QF156" s="25">
        <f>+'simulations soy farm1 '!QF216</f>
        <v>10.73</v>
      </c>
      <c r="QG156" s="25">
        <f>+'simulations soy farm1 '!QG216</f>
        <v>8.81</v>
      </c>
      <c r="QH156" s="25">
        <f>+'simulations soy farm1 '!QH216</f>
        <v>9.2200000000000006</v>
      </c>
      <c r="QI156" s="25">
        <f>+'simulations soy farm1 '!QI216</f>
        <v>7.14</v>
      </c>
      <c r="QJ156" s="25">
        <f>+'simulations soy farm1 '!QJ216</f>
        <v>10.54</v>
      </c>
      <c r="QK156" s="25">
        <f>+'simulations soy farm1 '!QK216</f>
        <v>9.3000000000000007</v>
      </c>
      <c r="QL156" s="25">
        <f>+'simulations soy farm1 '!QL216</f>
        <v>10.68</v>
      </c>
      <c r="QM156" s="25">
        <f>+'simulations soy farm1 '!QM216</f>
        <v>10.09</v>
      </c>
      <c r="QN156" s="25">
        <f>+'simulations soy farm1 '!QN216</f>
        <v>9.1199999999999992</v>
      </c>
      <c r="QO156" s="25">
        <f>+'simulations soy farm1 '!QO216</f>
        <v>10.35</v>
      </c>
      <c r="QP156" s="25">
        <f>+'simulations soy farm1 '!QP216</f>
        <v>7.56</v>
      </c>
      <c r="QQ156" s="25">
        <f>+'simulations soy farm1 '!QQ216</f>
        <v>8.6</v>
      </c>
      <c r="QR156" s="25">
        <f>+'simulations soy farm1 '!QR216</f>
        <v>9.5399999999999991</v>
      </c>
      <c r="QS156" s="25">
        <f>+'simulations soy farm1 '!QS216</f>
        <v>8.59</v>
      </c>
      <c r="QT156" s="25">
        <f>+'simulations soy farm1 '!QT216</f>
        <v>7.91</v>
      </c>
      <c r="QU156" s="25">
        <f>+'simulations soy farm1 '!QU216</f>
        <v>8.34</v>
      </c>
      <c r="QV156" s="25">
        <f>+'simulations soy farm1 '!QV216</f>
        <v>9.9600000000000009</v>
      </c>
      <c r="QW156" s="25">
        <f>+'simulations soy farm1 '!QW216</f>
        <v>6.53</v>
      </c>
      <c r="QX156" s="25">
        <f>+'simulations soy farm1 '!QX216</f>
        <v>8.36</v>
      </c>
      <c r="QY156" s="25">
        <f>+'simulations soy farm1 '!QY216</f>
        <v>9.33</v>
      </c>
      <c r="QZ156" s="25">
        <f>+'simulations soy farm1 '!QZ216</f>
        <v>8.07</v>
      </c>
      <c r="RA156" s="25">
        <f>+'simulations soy farm1 '!RA216</f>
        <v>10.86</v>
      </c>
      <c r="RB156" s="25">
        <f>+'simulations soy farm1 '!RB216</f>
        <v>8.3000000000000007</v>
      </c>
      <c r="RC156" s="25">
        <f>+'simulations soy farm1 '!RC216</f>
        <v>8.2200000000000006</v>
      </c>
      <c r="RD156" s="25">
        <f>+'simulations soy farm1 '!RD216</f>
        <v>8.34</v>
      </c>
      <c r="RE156" s="25">
        <f>+'simulations soy farm1 '!RE216</f>
        <v>7.75</v>
      </c>
      <c r="RF156" s="25">
        <f>+'simulations soy farm1 '!RF216</f>
        <v>8.26</v>
      </c>
      <c r="RG156" s="25">
        <f>+'simulations soy farm1 '!RG216</f>
        <v>6.68</v>
      </c>
      <c r="RH156" s="25">
        <f>+'simulations soy farm1 '!RH216</f>
        <v>8.44</v>
      </c>
      <c r="RI156" s="25">
        <f>+'simulations soy farm1 '!RI216</f>
        <v>9.94</v>
      </c>
      <c r="RJ156" s="25">
        <f>+'simulations soy farm1 '!RJ216</f>
        <v>9.76</v>
      </c>
      <c r="RK156" s="25">
        <f>+'simulations soy farm1 '!RK216</f>
        <v>8.67</v>
      </c>
      <c r="RL156" s="25">
        <f>+'simulations soy farm1 '!RL216</f>
        <v>7.74</v>
      </c>
      <c r="RM156" s="25">
        <f>+'simulations soy farm1 '!RM216</f>
        <v>8.57</v>
      </c>
      <c r="RN156" s="25">
        <f>+'simulations soy farm1 '!RN216</f>
        <v>8.69</v>
      </c>
      <c r="RO156" s="25">
        <f>+'simulations soy farm1 '!RO216</f>
        <v>9.41</v>
      </c>
      <c r="RP156" s="25">
        <f>+'simulations soy farm1 '!RP216</f>
        <v>7.71</v>
      </c>
      <c r="RQ156" s="25">
        <f>+'simulations soy farm1 '!RQ216</f>
        <v>9.73</v>
      </c>
      <c r="RR156" s="25">
        <f>+'simulations soy farm1 '!RR216</f>
        <v>7.5</v>
      </c>
      <c r="RS156" s="25">
        <f>+'simulations soy farm1 '!RS216</f>
        <v>9.4</v>
      </c>
      <c r="RT156" s="25">
        <f>+'simulations soy farm1 '!RT216</f>
        <v>10.210000000000001</v>
      </c>
      <c r="RU156" s="25">
        <f>+'simulations soy farm1 '!RU216</f>
        <v>7.59</v>
      </c>
      <c r="RV156" s="25">
        <f>+'simulations soy farm1 '!RV216</f>
        <v>9.4</v>
      </c>
      <c r="RW156" s="25">
        <f>+'simulations soy farm1 '!RW216</f>
        <v>7.39</v>
      </c>
      <c r="RX156" s="25">
        <f>+'simulations soy farm1 '!RX216</f>
        <v>10.14</v>
      </c>
      <c r="RY156" s="25">
        <f>+'simulations soy farm1 '!RY216</f>
        <v>9.39</v>
      </c>
      <c r="RZ156" s="25">
        <f>+'simulations soy farm1 '!RZ216</f>
        <v>8.31</v>
      </c>
      <c r="SA156" s="25">
        <f>+'simulations soy farm1 '!SA216</f>
        <v>9.2899999999999991</v>
      </c>
      <c r="SB156" s="25">
        <f>+'simulations soy farm1 '!SB216</f>
        <v>8.9600000000000009</v>
      </c>
      <c r="SC156" s="25">
        <f>+'simulations soy farm1 '!SC216</f>
        <v>7.22</v>
      </c>
      <c r="SD156" s="25">
        <f>+'simulations soy farm1 '!SD216</f>
        <v>9.0299999999999994</v>
      </c>
      <c r="SE156" s="25">
        <f>+'simulations soy farm1 '!SE216</f>
        <v>8.67</v>
      </c>
      <c r="SF156" s="25">
        <f>+'simulations soy farm1 '!SF216</f>
        <v>9.91</v>
      </c>
      <c r="SG156" s="25">
        <f>+'simulations soy farm1 '!SG216</f>
        <v>7.91</v>
      </c>
      <c r="SH156" s="25"/>
      <c r="SI156" s="25"/>
    </row>
    <row r="157" spans="1:503">
      <c r="A157">
        <v>2018</v>
      </c>
      <c r="B157" s="25">
        <f>+'simulations soy farm1 '!B261</f>
        <v>6.86</v>
      </c>
      <c r="C157" s="25">
        <f>+'simulations soy farm1 '!C261</f>
        <v>10.16</v>
      </c>
      <c r="D157" s="25">
        <f>+'simulations soy farm1 '!D261</f>
        <v>7.71</v>
      </c>
      <c r="E157" s="25">
        <f>+'simulations soy farm1 '!E261</f>
        <v>7.9</v>
      </c>
      <c r="F157" s="25">
        <f>+'simulations soy farm1 '!F261</f>
        <v>9.14</v>
      </c>
      <c r="G157" s="25">
        <f>+'simulations soy farm1 '!G261</f>
        <v>8.2799999999999994</v>
      </c>
      <c r="H157" s="25">
        <f>+'simulations soy farm1 '!H261</f>
        <v>8.7799999999999994</v>
      </c>
      <c r="I157" s="25">
        <f>+'simulations soy farm1 '!I261</f>
        <v>10.62</v>
      </c>
      <c r="J157" s="25">
        <f>+'simulations soy farm1 '!J261</f>
        <v>7.89</v>
      </c>
      <c r="K157" s="25">
        <f>+'simulations soy farm1 '!K261</f>
        <v>8.65</v>
      </c>
      <c r="L157" s="25">
        <f>+'simulations soy farm1 '!L261</f>
        <v>8.2100000000000009</v>
      </c>
      <c r="M157" s="25">
        <f>+'simulations soy farm1 '!M261</f>
        <v>9.4</v>
      </c>
      <c r="N157" s="25">
        <f>+'simulations soy farm1 '!N261</f>
        <v>9</v>
      </c>
      <c r="O157" s="25">
        <f>+'simulations soy farm1 '!O261</f>
        <v>9.5500000000000007</v>
      </c>
      <c r="P157" s="25">
        <f>+'simulations soy farm1 '!P261</f>
        <v>7.47</v>
      </c>
      <c r="Q157" s="25">
        <f>+'simulations soy farm1 '!Q261</f>
        <v>10.15</v>
      </c>
      <c r="R157" s="25">
        <f>+'simulations soy farm1 '!R261</f>
        <v>8.0399999999999991</v>
      </c>
      <c r="S157" s="25">
        <f>+'simulations soy farm1 '!S261</f>
        <v>9.1300000000000008</v>
      </c>
      <c r="T157" s="25">
        <f>+'simulations soy farm1 '!T261</f>
        <v>10.039999999999999</v>
      </c>
      <c r="U157" s="25">
        <f>+'simulations soy farm1 '!U261</f>
        <v>7.99</v>
      </c>
      <c r="V157" s="25">
        <f>+'simulations soy farm1 '!V261</f>
        <v>9.68</v>
      </c>
      <c r="W157" s="25">
        <f>+'simulations soy farm1 '!W261</f>
        <v>8.57</v>
      </c>
      <c r="X157" s="25">
        <f>+'simulations soy farm1 '!X261</f>
        <v>9.82</v>
      </c>
      <c r="Y157" s="25">
        <f>+'simulations soy farm1 '!Y261</f>
        <v>7.61</v>
      </c>
      <c r="Z157" s="25">
        <f>+'simulations soy farm1 '!Z261</f>
        <v>8.9</v>
      </c>
      <c r="AA157" s="25">
        <f>+'simulations soy farm1 '!AA261</f>
        <v>7.94</v>
      </c>
      <c r="AB157" s="25">
        <f>+'simulations soy farm1 '!AB261</f>
        <v>9.92</v>
      </c>
      <c r="AC157" s="25">
        <f>+'simulations soy farm1 '!AC261</f>
        <v>8.4600000000000009</v>
      </c>
      <c r="AD157" s="25">
        <f>+'simulations soy farm1 '!AD261</f>
        <v>9.86</v>
      </c>
      <c r="AE157" s="25">
        <f>+'simulations soy farm1 '!AE261</f>
        <v>10.29</v>
      </c>
      <c r="AF157" s="25">
        <f>+'simulations soy farm1 '!AF261</f>
        <v>9.32</v>
      </c>
      <c r="AG157" s="25">
        <f>+'simulations soy farm1 '!AG261</f>
        <v>9.52</v>
      </c>
      <c r="AH157" s="25">
        <f>+'simulations soy farm1 '!AH261</f>
        <v>6.71</v>
      </c>
      <c r="AI157" s="25">
        <f>+'simulations soy farm1 '!AI261</f>
        <v>8.6</v>
      </c>
      <c r="AJ157" s="25">
        <f>+'simulations soy farm1 '!AJ261</f>
        <v>8.8800000000000008</v>
      </c>
      <c r="AK157" s="25">
        <f>+'simulations soy farm1 '!AK261</f>
        <v>10.01</v>
      </c>
      <c r="AL157" s="25">
        <f>+'simulations soy farm1 '!AL261</f>
        <v>8.73</v>
      </c>
      <c r="AM157" s="25">
        <f>+'simulations soy farm1 '!AM261</f>
        <v>9.1199999999999992</v>
      </c>
      <c r="AN157" s="25">
        <f>+'simulations soy farm1 '!AN261</f>
        <v>8.64</v>
      </c>
      <c r="AO157" s="25">
        <f>+'simulations soy farm1 '!AO261</f>
        <v>10.36</v>
      </c>
      <c r="AP157" s="25">
        <f>+'simulations soy farm1 '!AP261</f>
        <v>8.41</v>
      </c>
      <c r="AQ157" s="25">
        <f>+'simulations soy farm1 '!AQ261</f>
        <v>8.32</v>
      </c>
      <c r="AR157" s="25">
        <f>+'simulations soy farm1 '!AR261</f>
        <v>9.6199999999999992</v>
      </c>
      <c r="AS157" s="25">
        <f>+'simulations soy farm1 '!AS261</f>
        <v>10.5</v>
      </c>
      <c r="AT157" s="25">
        <f>+'simulations soy farm1 '!AT261</f>
        <v>9.07</v>
      </c>
      <c r="AU157" s="25">
        <f>+'simulations soy farm1 '!AU261</f>
        <v>8.7799999999999994</v>
      </c>
      <c r="AV157" s="25">
        <f>+'simulations soy farm1 '!AV261</f>
        <v>9.6300000000000008</v>
      </c>
      <c r="AW157" s="25">
        <f>+'simulations soy farm1 '!AW261</f>
        <v>7.81</v>
      </c>
      <c r="AX157" s="25">
        <f>+'simulations soy farm1 '!AX261</f>
        <v>8.7200000000000006</v>
      </c>
      <c r="AY157" s="25">
        <f>+'simulations soy farm1 '!AY261</f>
        <v>8.18</v>
      </c>
      <c r="AZ157" s="25">
        <f>+'simulations soy farm1 '!AZ261</f>
        <v>9.4499999999999993</v>
      </c>
      <c r="BA157" s="25">
        <f>+'simulations soy farm1 '!BA261</f>
        <v>9.56</v>
      </c>
      <c r="BB157" s="25">
        <f>+'simulations soy farm1 '!BB261</f>
        <v>9.67</v>
      </c>
      <c r="BC157" s="25">
        <f>+'simulations soy farm1 '!BC261</f>
        <v>8.6199999999999992</v>
      </c>
      <c r="BD157" s="25">
        <f>+'simulations soy farm1 '!BD261</f>
        <v>9.7899999999999991</v>
      </c>
      <c r="BE157" s="25">
        <f>+'simulations soy farm1 '!BE261</f>
        <v>8.2200000000000006</v>
      </c>
      <c r="BF157" s="25">
        <f>+'simulations soy farm1 '!BF261</f>
        <v>8.23</v>
      </c>
      <c r="BG157" s="25">
        <f>+'simulations soy farm1 '!BG261</f>
        <v>9.07</v>
      </c>
      <c r="BH157" s="25">
        <f>+'simulations soy farm1 '!BH261</f>
        <v>9.34</v>
      </c>
      <c r="BI157" s="25">
        <f>+'simulations soy farm1 '!BI261</f>
        <v>9.1999999999999993</v>
      </c>
      <c r="BJ157" s="25">
        <f>+'simulations soy farm1 '!BJ261</f>
        <v>8.82</v>
      </c>
      <c r="BK157" s="25">
        <f>+'simulations soy farm1 '!BK261</f>
        <v>10.34</v>
      </c>
      <c r="BL157" s="25">
        <f>+'simulations soy farm1 '!BL261</f>
        <v>8.48</v>
      </c>
      <c r="BM157" s="25">
        <f>+'simulations soy farm1 '!BM261</f>
        <v>10.029999999999999</v>
      </c>
      <c r="BN157" s="25">
        <f>+'simulations soy farm1 '!BN261</f>
        <v>8.1300000000000008</v>
      </c>
      <c r="BO157" s="25">
        <f>+'simulations soy farm1 '!BO261</f>
        <v>10.1</v>
      </c>
      <c r="BP157" s="25">
        <f>+'simulations soy farm1 '!BP261</f>
        <v>10.199999999999999</v>
      </c>
      <c r="BQ157" s="25">
        <f>+'simulations soy farm1 '!BQ261</f>
        <v>8.43</v>
      </c>
      <c r="BR157" s="25">
        <f>+'simulations soy farm1 '!BR261</f>
        <v>7.97</v>
      </c>
      <c r="BS157" s="25">
        <f>+'simulations soy farm1 '!BS261</f>
        <v>8.01</v>
      </c>
      <c r="BT157" s="25">
        <f>+'simulations soy farm1 '!BT261</f>
        <v>8.8000000000000007</v>
      </c>
      <c r="BU157" s="25">
        <f>+'simulations soy farm1 '!BU261</f>
        <v>8.11</v>
      </c>
      <c r="BV157" s="25">
        <f>+'simulations soy farm1 '!BV261</f>
        <v>8.1999999999999993</v>
      </c>
      <c r="BW157" s="25">
        <f>+'simulations soy farm1 '!BW261</f>
        <v>8.83</v>
      </c>
      <c r="BX157" s="25">
        <f>+'simulations soy farm1 '!BX261</f>
        <v>8.61</v>
      </c>
      <c r="BY157" s="25">
        <f>+'simulations soy farm1 '!BY261</f>
        <v>8.92</v>
      </c>
      <c r="BZ157" s="25">
        <f>+'simulations soy farm1 '!BZ261</f>
        <v>8.7799999999999994</v>
      </c>
      <c r="CA157" s="25">
        <f>+'simulations soy farm1 '!CA261</f>
        <v>10.55</v>
      </c>
      <c r="CB157" s="25">
        <f>+'simulations soy farm1 '!CB261</f>
        <v>8.66</v>
      </c>
      <c r="CC157" s="25">
        <f>+'simulations soy farm1 '!CC261</f>
        <v>8.4600000000000009</v>
      </c>
      <c r="CD157" s="25">
        <f>+'simulations soy farm1 '!CD261</f>
        <v>10.039999999999999</v>
      </c>
      <c r="CE157" s="25">
        <f>+'simulations soy farm1 '!CE261</f>
        <v>8.89</v>
      </c>
      <c r="CF157" s="25">
        <f>+'simulations soy farm1 '!CF261</f>
        <v>8.17</v>
      </c>
      <c r="CG157" s="25">
        <f>+'simulations soy farm1 '!CG261</f>
        <v>9.8000000000000007</v>
      </c>
      <c r="CH157" s="25">
        <f>+'simulations soy farm1 '!CH261</f>
        <v>7.71</v>
      </c>
      <c r="CI157" s="25">
        <f>+'simulations soy farm1 '!CI261</f>
        <v>10.73</v>
      </c>
      <c r="CJ157" s="25">
        <f>+'simulations soy farm1 '!CJ261</f>
        <v>8.4499999999999993</v>
      </c>
      <c r="CK157" s="25">
        <f>+'simulations soy farm1 '!CK261</f>
        <v>7.82</v>
      </c>
      <c r="CL157" s="25">
        <f>+'simulations soy farm1 '!CL261</f>
        <v>9.2899999999999991</v>
      </c>
      <c r="CM157" s="25">
        <f>+'simulations soy farm1 '!CM261</f>
        <v>9.39</v>
      </c>
      <c r="CN157" s="25">
        <f>+'simulations soy farm1 '!CN261</f>
        <v>10.84</v>
      </c>
      <c r="CO157" s="25">
        <f>+'simulations soy farm1 '!CO261</f>
        <v>10.15</v>
      </c>
      <c r="CP157" s="25">
        <f>+'simulations soy farm1 '!CP261</f>
        <v>9.2200000000000006</v>
      </c>
      <c r="CQ157" s="25">
        <f>+'simulations soy farm1 '!CQ261</f>
        <v>8.68</v>
      </c>
      <c r="CR157" s="25">
        <f>+'simulations soy farm1 '!CR261</f>
        <v>8.36</v>
      </c>
      <c r="CS157" s="25">
        <f>+'simulations soy farm1 '!CS261</f>
        <v>8.33</v>
      </c>
      <c r="CT157" s="25">
        <f>+'simulations soy farm1 '!CT261</f>
        <v>8.2799999999999994</v>
      </c>
      <c r="CU157" s="25">
        <f>+'simulations soy farm1 '!CU261</f>
        <v>7.4</v>
      </c>
      <c r="CV157" s="25">
        <f>+'simulations soy farm1 '!CV261</f>
        <v>9.0500000000000007</v>
      </c>
      <c r="CW157" s="25">
        <f>+'simulations soy farm1 '!CW261</f>
        <v>9.6</v>
      </c>
      <c r="CX157" s="25">
        <f>+'simulations soy farm1 '!CX261</f>
        <v>8.6999999999999993</v>
      </c>
      <c r="CY157" s="25">
        <f>+'simulations soy farm1 '!CY261</f>
        <v>10.36</v>
      </c>
      <c r="CZ157" s="25">
        <f>+'simulations soy farm1 '!CZ261</f>
        <v>8.56</v>
      </c>
      <c r="DA157" s="25">
        <f>+'simulations soy farm1 '!DA261</f>
        <v>11.53</v>
      </c>
      <c r="DB157" s="25">
        <f>+'simulations soy farm1 '!DB261</f>
        <v>8.5399999999999991</v>
      </c>
      <c r="DC157" s="25">
        <f>+'simulations soy farm1 '!DC261</f>
        <v>9.5299999999999994</v>
      </c>
      <c r="DD157" s="25">
        <f>+'simulations soy farm1 '!DD261</f>
        <v>7.12</v>
      </c>
      <c r="DE157" s="25">
        <f>+'simulations soy farm1 '!DE261</f>
        <v>9.64</v>
      </c>
      <c r="DF157" s="25">
        <f>+'simulations soy farm1 '!DF261</f>
        <v>8.7799999999999994</v>
      </c>
      <c r="DG157" s="25">
        <f>+'simulations soy farm1 '!DG261</f>
        <v>11.05</v>
      </c>
      <c r="DH157" s="25">
        <f>+'simulations soy farm1 '!DH261</f>
        <v>9.73</v>
      </c>
      <c r="DI157" s="25">
        <f>+'simulations soy farm1 '!DI261</f>
        <v>9.15</v>
      </c>
      <c r="DJ157" s="25">
        <f>+'simulations soy farm1 '!DJ261</f>
        <v>9.9700000000000006</v>
      </c>
      <c r="DK157" s="25">
        <f>+'simulations soy farm1 '!DK261</f>
        <v>9.15</v>
      </c>
      <c r="DL157" s="25">
        <f>+'simulations soy farm1 '!DL261</f>
        <v>9.44</v>
      </c>
      <c r="DM157" s="25">
        <f>+'simulations soy farm1 '!DM261</f>
        <v>9.0399999999999991</v>
      </c>
      <c r="DN157" s="25">
        <f>+'simulations soy farm1 '!DN261</f>
        <v>7.77</v>
      </c>
      <c r="DO157" s="25">
        <f>+'simulations soy farm1 '!DO261</f>
        <v>10.68</v>
      </c>
      <c r="DP157" s="25">
        <f>+'simulations soy farm1 '!DP261</f>
        <v>8.84</v>
      </c>
      <c r="DQ157" s="25">
        <f>+'simulations soy farm1 '!DQ261</f>
        <v>8.0399999999999991</v>
      </c>
      <c r="DR157" s="25">
        <f>+'simulations soy farm1 '!DR261</f>
        <v>10.59</v>
      </c>
      <c r="DS157" s="25">
        <f>+'simulations soy farm1 '!DS261</f>
        <v>9.16</v>
      </c>
      <c r="DT157" s="25">
        <f>+'simulations soy farm1 '!DT261</f>
        <v>9.15</v>
      </c>
      <c r="DU157" s="25">
        <f>+'simulations soy farm1 '!DU261</f>
        <v>7.76</v>
      </c>
      <c r="DV157" s="25">
        <f>+'simulations soy farm1 '!DV261</f>
        <v>9.8800000000000008</v>
      </c>
      <c r="DW157" s="25">
        <f>+'simulations soy farm1 '!DW261</f>
        <v>8.61</v>
      </c>
      <c r="DX157" s="25">
        <f>+'simulations soy farm1 '!DX261</f>
        <v>8.14</v>
      </c>
      <c r="DY157" s="25">
        <f>+'simulations soy farm1 '!DY261</f>
        <v>9.3699999999999992</v>
      </c>
      <c r="DZ157" s="25">
        <f>+'simulations soy farm1 '!DZ261</f>
        <v>10.29</v>
      </c>
      <c r="EA157" s="25">
        <f>+'simulations soy farm1 '!EA261</f>
        <v>10.42</v>
      </c>
      <c r="EB157" s="25">
        <f>+'simulations soy farm1 '!EB261</f>
        <v>9.32</v>
      </c>
      <c r="EC157" s="25">
        <f>+'simulations soy farm1 '!EC261</f>
        <v>7.62</v>
      </c>
      <c r="ED157" s="25">
        <f>+'simulations soy farm1 '!ED261</f>
        <v>7.32</v>
      </c>
      <c r="EE157" s="25">
        <f>+'simulations soy farm1 '!EE261</f>
        <v>9.0399999999999991</v>
      </c>
      <c r="EF157" s="25">
        <f>+'simulations soy farm1 '!EF261</f>
        <v>9.2899999999999991</v>
      </c>
      <c r="EG157" s="25">
        <f>+'simulations soy farm1 '!EG261</f>
        <v>9.98</v>
      </c>
      <c r="EH157" s="25">
        <f>+'simulations soy farm1 '!EH261</f>
        <v>10.64</v>
      </c>
      <c r="EI157" s="25">
        <f>+'simulations soy farm1 '!EI261</f>
        <v>8.43</v>
      </c>
      <c r="EJ157" s="25">
        <f>+'simulations soy farm1 '!EJ261</f>
        <v>7.82</v>
      </c>
      <c r="EK157" s="25">
        <f>+'simulations soy farm1 '!EK261</f>
        <v>11.03</v>
      </c>
      <c r="EL157" s="25">
        <f>+'simulations soy farm1 '!EL261</f>
        <v>8.56</v>
      </c>
      <c r="EM157" s="25">
        <f>+'simulations soy farm1 '!EM261</f>
        <v>7.62</v>
      </c>
      <c r="EN157" s="25">
        <f>+'simulations soy farm1 '!EN261</f>
        <v>9.1300000000000008</v>
      </c>
      <c r="EO157" s="25">
        <f>+'simulations soy farm1 '!EO261</f>
        <v>8.27</v>
      </c>
      <c r="EP157" s="25">
        <f>+'simulations soy farm1 '!EP261</f>
        <v>9.26</v>
      </c>
      <c r="EQ157" s="25">
        <f>+'simulations soy farm1 '!EQ261</f>
        <v>8.18</v>
      </c>
      <c r="ER157" s="25">
        <f>+'simulations soy farm1 '!ER261</f>
        <v>9.0500000000000007</v>
      </c>
      <c r="ES157" s="25">
        <f>+'simulations soy farm1 '!ES261</f>
        <v>9.34</v>
      </c>
      <c r="ET157" s="25">
        <f>+'simulations soy farm1 '!ET261</f>
        <v>9.23</v>
      </c>
      <c r="EU157" s="25">
        <f>+'simulations soy farm1 '!EU261</f>
        <v>10.74</v>
      </c>
      <c r="EV157" s="25">
        <f>+'simulations soy farm1 '!EV261</f>
        <v>7.7</v>
      </c>
      <c r="EW157" s="25">
        <f>+'simulations soy farm1 '!EW261</f>
        <v>10</v>
      </c>
      <c r="EX157" s="25">
        <f>+'simulations soy farm1 '!EX261</f>
        <v>9.5399999999999991</v>
      </c>
      <c r="EY157" s="25">
        <f>+'simulations soy farm1 '!EY261</f>
        <v>9.44</v>
      </c>
      <c r="EZ157" s="25">
        <f>+'simulations soy farm1 '!EZ261</f>
        <v>8.2200000000000006</v>
      </c>
      <c r="FA157" s="25">
        <f>+'simulations soy farm1 '!FA261</f>
        <v>9.93</v>
      </c>
      <c r="FB157" s="25">
        <f>+'simulations soy farm1 '!FB261</f>
        <v>8.1</v>
      </c>
      <c r="FC157" s="25">
        <f>+'simulations soy farm1 '!FC261</f>
        <v>10.039999999999999</v>
      </c>
      <c r="FD157" s="25">
        <f>+'simulations soy farm1 '!FD261</f>
        <v>9.26</v>
      </c>
      <c r="FE157" s="25">
        <f>+'simulations soy farm1 '!FE261</f>
        <v>10.38</v>
      </c>
      <c r="FF157" s="25">
        <f>+'simulations soy farm1 '!FF261</f>
        <v>11.26</v>
      </c>
      <c r="FG157" s="25">
        <f>+'simulations soy farm1 '!FG261</f>
        <v>10.039999999999999</v>
      </c>
      <c r="FH157" s="25">
        <f>+'simulations soy farm1 '!FH261</f>
        <v>9.91</v>
      </c>
      <c r="FI157" s="25">
        <f>+'simulations soy farm1 '!FI261</f>
        <v>10.97</v>
      </c>
      <c r="FJ157" s="25">
        <f>+'simulations soy farm1 '!FJ261</f>
        <v>9.8800000000000008</v>
      </c>
      <c r="FK157" s="25">
        <f>+'simulations soy farm1 '!FK261</f>
        <v>9.07</v>
      </c>
      <c r="FL157" s="25">
        <f>+'simulations soy farm1 '!FL261</f>
        <v>9.16</v>
      </c>
      <c r="FM157" s="25">
        <f>+'simulations soy farm1 '!FM261</f>
        <v>8.2100000000000009</v>
      </c>
      <c r="FN157" s="25">
        <f>+'simulations soy farm1 '!FN261</f>
        <v>9.25</v>
      </c>
      <c r="FO157" s="25">
        <f>+'simulations soy farm1 '!FO261</f>
        <v>9.8699999999999992</v>
      </c>
      <c r="FP157" s="25">
        <f>+'simulations soy farm1 '!FP261</f>
        <v>7.8</v>
      </c>
      <c r="FQ157" s="25">
        <f>+'simulations soy farm1 '!FQ261</f>
        <v>7.86</v>
      </c>
      <c r="FR157" s="25">
        <f>+'simulations soy farm1 '!FR261</f>
        <v>9</v>
      </c>
      <c r="FS157" s="25">
        <f>+'simulations soy farm1 '!FS261</f>
        <v>9.5299999999999994</v>
      </c>
      <c r="FT157" s="25">
        <f>+'simulations soy farm1 '!FT261</f>
        <v>7.22</v>
      </c>
      <c r="FU157" s="25">
        <f>+'simulations soy farm1 '!FU261</f>
        <v>9.9600000000000009</v>
      </c>
      <c r="FV157" s="25">
        <f>+'simulations soy farm1 '!FV261</f>
        <v>8.85</v>
      </c>
      <c r="FW157" s="25">
        <f>+'simulations soy farm1 '!FW261</f>
        <v>9.09</v>
      </c>
      <c r="FX157" s="25">
        <f>+'simulations soy farm1 '!FX261</f>
        <v>8.99</v>
      </c>
      <c r="FY157" s="25">
        <f>+'simulations soy farm1 '!FY261</f>
        <v>9.16</v>
      </c>
      <c r="FZ157" s="25">
        <f>+'simulations soy farm1 '!FZ261</f>
        <v>9.92</v>
      </c>
      <c r="GA157" s="25">
        <f>+'simulations soy farm1 '!GA261</f>
        <v>9.17</v>
      </c>
      <c r="GB157" s="25">
        <f>+'simulations soy farm1 '!GB261</f>
        <v>12.77</v>
      </c>
      <c r="GC157" s="25">
        <f>+'simulations soy farm1 '!GC261</f>
        <v>9.84</v>
      </c>
      <c r="GD157" s="25">
        <f>+'simulations soy farm1 '!GD261</f>
        <v>8.34</v>
      </c>
      <c r="GE157" s="25">
        <f>+'simulations soy farm1 '!GE261</f>
        <v>9.84</v>
      </c>
      <c r="GF157" s="25">
        <f>+'simulations soy farm1 '!GF261</f>
        <v>8.1</v>
      </c>
      <c r="GG157" s="25">
        <f>+'simulations soy farm1 '!GG261</f>
        <v>8.19</v>
      </c>
      <c r="GH157" s="25">
        <f>+'simulations soy farm1 '!GH261</f>
        <v>8.48</v>
      </c>
      <c r="GI157" s="25">
        <f>+'simulations soy farm1 '!GI261</f>
        <v>9.89</v>
      </c>
      <c r="GJ157" s="25">
        <f>+'simulations soy farm1 '!GJ261</f>
        <v>9.5500000000000007</v>
      </c>
      <c r="GK157" s="25">
        <f>+'simulations soy farm1 '!GK261</f>
        <v>8.11</v>
      </c>
      <c r="GL157" s="25">
        <f>+'simulations soy farm1 '!GL261</f>
        <v>8.65</v>
      </c>
      <c r="GM157" s="25">
        <f>+'simulations soy farm1 '!GM261</f>
        <v>9.3699999999999992</v>
      </c>
      <c r="GN157" s="25">
        <f>+'simulations soy farm1 '!GN261</f>
        <v>11.23</v>
      </c>
      <c r="GO157" s="25">
        <f>+'simulations soy farm1 '!GO261</f>
        <v>9.4499999999999993</v>
      </c>
      <c r="GP157" s="25">
        <f>+'simulations soy farm1 '!GP261</f>
        <v>9.57</v>
      </c>
      <c r="GQ157" s="25">
        <f>+'simulations soy farm1 '!GQ261</f>
        <v>8.94</v>
      </c>
      <c r="GR157" s="25">
        <f>+'simulations soy farm1 '!GR261</f>
        <v>8.32</v>
      </c>
      <c r="GS157" s="25">
        <f>+'simulations soy farm1 '!GS261</f>
        <v>10.18</v>
      </c>
      <c r="GT157" s="25">
        <f>+'simulations soy farm1 '!GT261</f>
        <v>9.35</v>
      </c>
      <c r="GU157" s="25">
        <f>+'simulations soy farm1 '!GU261</f>
        <v>8.5</v>
      </c>
      <c r="GV157" s="25">
        <f>+'simulations soy farm1 '!GV261</f>
        <v>10.119999999999999</v>
      </c>
      <c r="GW157" s="25">
        <f>+'simulations soy farm1 '!GW261</f>
        <v>9.4700000000000006</v>
      </c>
      <c r="GX157" s="25">
        <f>+'simulations soy farm1 '!GX261</f>
        <v>9.7200000000000006</v>
      </c>
      <c r="GY157" s="25">
        <f>+'simulations soy farm1 '!GY261</f>
        <v>7.96</v>
      </c>
      <c r="GZ157" s="25">
        <f>+'simulations soy farm1 '!GZ261</f>
        <v>8.94</v>
      </c>
      <c r="HA157" s="25">
        <f>+'simulations soy farm1 '!HA261</f>
        <v>10.96</v>
      </c>
      <c r="HB157" s="25">
        <f>+'simulations soy farm1 '!HB261</f>
        <v>9.48</v>
      </c>
      <c r="HC157" s="25">
        <f>+'simulations soy farm1 '!HC261</f>
        <v>11.14</v>
      </c>
      <c r="HD157" s="25">
        <f>+'simulations soy farm1 '!HD261</f>
        <v>9.34</v>
      </c>
      <c r="HE157" s="25">
        <f>+'simulations soy farm1 '!HE261</f>
        <v>8.69</v>
      </c>
      <c r="HF157" s="25">
        <f>+'simulations soy farm1 '!HF261</f>
        <v>9.6</v>
      </c>
      <c r="HG157" s="25">
        <f>+'simulations soy farm1 '!HG261</f>
        <v>8.02</v>
      </c>
      <c r="HH157" s="25">
        <f>+'simulations soy farm1 '!HH261</f>
        <v>9.42</v>
      </c>
      <c r="HI157" s="25">
        <f>+'simulations soy farm1 '!HI261</f>
        <v>10.01</v>
      </c>
      <c r="HJ157" s="25">
        <f>+'simulations soy farm1 '!HJ261</f>
        <v>7.5</v>
      </c>
      <c r="HK157" s="25">
        <f>+'simulations soy farm1 '!HK261</f>
        <v>8.14</v>
      </c>
      <c r="HL157" s="25">
        <f>+'simulations soy farm1 '!HL261</f>
        <v>10.41</v>
      </c>
      <c r="HM157" s="25">
        <f>+'simulations soy farm1 '!HM261</f>
        <v>7.83</v>
      </c>
      <c r="HN157" s="25">
        <f>+'simulations soy farm1 '!HN261</f>
        <v>8.3699999999999992</v>
      </c>
      <c r="HO157" s="25">
        <f>+'simulations soy farm1 '!HO261</f>
        <v>6.53</v>
      </c>
      <c r="HP157" s="25">
        <f>+'simulations soy farm1 '!HP261</f>
        <v>9.2100000000000009</v>
      </c>
      <c r="HQ157" s="25">
        <f>+'simulations soy farm1 '!HQ261</f>
        <v>9.39</v>
      </c>
      <c r="HR157" s="25">
        <f>+'simulations soy farm1 '!HR261</f>
        <v>9.7899999999999991</v>
      </c>
      <c r="HS157" s="25">
        <f>+'simulations soy farm1 '!HS261</f>
        <v>9</v>
      </c>
      <c r="HT157" s="25">
        <f>+'simulations soy farm1 '!HT261</f>
        <v>8.67</v>
      </c>
      <c r="HU157" s="25">
        <f>+'simulations soy farm1 '!HU261</f>
        <v>11</v>
      </c>
      <c r="HV157" s="25">
        <f>+'simulations soy farm1 '!HV261</f>
        <v>8.75</v>
      </c>
      <c r="HW157" s="25">
        <f>+'simulations soy farm1 '!HW261</f>
        <v>9.75</v>
      </c>
      <c r="HX157" s="25">
        <f>+'simulations soy farm1 '!HX261</f>
        <v>9.16</v>
      </c>
      <c r="HY157" s="25">
        <f>+'simulations soy farm1 '!HY261</f>
        <v>9.66</v>
      </c>
      <c r="HZ157" s="25">
        <f>+'simulations soy farm1 '!HZ261</f>
        <v>9.18</v>
      </c>
      <c r="IA157" s="25">
        <f>+'simulations soy farm1 '!IA261</f>
        <v>8.17</v>
      </c>
      <c r="IB157" s="25">
        <f>+'simulations soy farm1 '!IB261</f>
        <v>9.02</v>
      </c>
      <c r="IC157" s="25">
        <f>+'simulations soy farm1 '!IC261</f>
        <v>9.82</v>
      </c>
      <c r="ID157" s="25">
        <f>+'simulations soy farm1 '!ID261</f>
        <v>9.09</v>
      </c>
      <c r="IE157" s="25">
        <f>+'simulations soy farm1 '!IE261</f>
        <v>9.69</v>
      </c>
      <c r="IF157" s="25">
        <f>+'simulations soy farm1 '!IF261</f>
        <v>9.52</v>
      </c>
      <c r="IG157" s="25">
        <f>+'simulations soy farm1 '!IG261</f>
        <v>9.09</v>
      </c>
      <c r="IH157" s="25">
        <f>+'simulations soy farm1 '!IH261</f>
        <v>9.5299999999999994</v>
      </c>
      <c r="II157" s="25">
        <f>+'simulations soy farm1 '!II261</f>
        <v>9.1999999999999993</v>
      </c>
      <c r="IJ157" s="25">
        <f>+'simulations soy farm1 '!IJ261</f>
        <v>8.2799999999999994</v>
      </c>
      <c r="IK157" s="25">
        <f>+'simulations soy farm1 '!IK261</f>
        <v>9.84</v>
      </c>
      <c r="IL157" s="25">
        <f>+'simulations soy farm1 '!IL261</f>
        <v>9.4600000000000009</v>
      </c>
      <c r="IM157" s="25">
        <f>+'simulations soy farm1 '!IM261</f>
        <v>8.1</v>
      </c>
      <c r="IN157" s="25">
        <f>+'simulations soy farm1 '!IN261</f>
        <v>8.2799999999999994</v>
      </c>
      <c r="IO157" s="25">
        <f>+'simulations soy farm1 '!IO261</f>
        <v>10.53</v>
      </c>
      <c r="IP157" s="25">
        <f>+'simulations soy farm1 '!IP261</f>
        <v>9.52</v>
      </c>
      <c r="IQ157" s="25">
        <f>+'simulations soy farm1 '!IQ261</f>
        <v>9.0299999999999994</v>
      </c>
      <c r="IR157" s="25">
        <f>+'simulations soy farm1 '!IR261</f>
        <v>8.1999999999999993</v>
      </c>
      <c r="IS157" s="25">
        <f>+'simulations soy farm1 '!IS261</f>
        <v>7.66</v>
      </c>
      <c r="IT157" s="25">
        <f>+'simulations soy farm1 '!IT261</f>
        <v>9.67</v>
      </c>
      <c r="IU157" s="25">
        <f>+'simulations soy farm1 '!IU261</f>
        <v>8.2899999999999991</v>
      </c>
      <c r="IV157" s="25">
        <f>+'simulations soy farm1 '!IV261</f>
        <v>11.72</v>
      </c>
      <c r="IW157" s="25">
        <f>+'simulations soy farm1 '!IW261</f>
        <v>9.4700000000000006</v>
      </c>
      <c r="IX157" s="25">
        <f>+'simulations soy farm1 '!IX261</f>
        <v>8.06</v>
      </c>
      <c r="IY157" s="25">
        <f>+'simulations soy farm1 '!IY261</f>
        <v>12.04</v>
      </c>
      <c r="IZ157" s="25">
        <f>+'simulations soy farm1 '!IZ261</f>
        <v>8.56</v>
      </c>
      <c r="JA157" s="25">
        <f>+'simulations soy farm1 '!JA261</f>
        <v>9.17</v>
      </c>
      <c r="JB157" s="25">
        <f>+'simulations soy farm1 '!JB261</f>
        <v>12.13</v>
      </c>
      <c r="JC157" s="25">
        <f>+'simulations soy farm1 '!JC261</f>
        <v>9.7100000000000009</v>
      </c>
      <c r="JD157" s="25">
        <f>+'simulations soy farm1 '!JD261</f>
        <v>7.68</v>
      </c>
      <c r="JE157" s="25">
        <f>+'simulations soy farm1 '!JE261</f>
        <v>9.9</v>
      </c>
      <c r="JF157" s="25">
        <f>+'simulations soy farm1 '!JF261</f>
        <v>10.28</v>
      </c>
      <c r="JG157" s="25">
        <f>+'simulations soy farm1 '!JG261</f>
        <v>8.65</v>
      </c>
      <c r="JH157" s="25">
        <f>+'simulations soy farm1 '!JH261</f>
        <v>8.7200000000000006</v>
      </c>
      <c r="JI157" s="25">
        <f>+'simulations soy farm1 '!JI261</f>
        <v>8.64</v>
      </c>
      <c r="JJ157" s="25">
        <f>+'simulations soy farm1 '!JJ261</f>
        <v>9.57</v>
      </c>
      <c r="JK157" s="25">
        <f>+'simulations soy farm1 '!JK261</f>
        <v>9.43</v>
      </c>
      <c r="JL157" s="25">
        <f>+'simulations soy farm1 '!JL261</f>
        <v>8.91</v>
      </c>
      <c r="JM157" s="25">
        <f>+'simulations soy farm1 '!JM261</f>
        <v>8.7100000000000009</v>
      </c>
      <c r="JN157" s="25">
        <f>+'simulations soy farm1 '!JN261</f>
        <v>10.15</v>
      </c>
      <c r="JO157" s="25">
        <f>+'simulations soy farm1 '!JO261</f>
        <v>9.1</v>
      </c>
      <c r="JP157" s="25">
        <f>+'simulations soy farm1 '!JP261</f>
        <v>10.3</v>
      </c>
      <c r="JQ157" s="25">
        <f>+'simulations soy farm1 '!JQ261</f>
        <v>8.25</v>
      </c>
      <c r="JR157" s="25">
        <f>+'simulations soy farm1 '!JR261</f>
        <v>9.2799999999999994</v>
      </c>
      <c r="JS157" s="25">
        <f>+'simulations soy farm1 '!JS261</f>
        <v>10.17</v>
      </c>
      <c r="JT157" s="25">
        <f>+'simulations soy farm1 '!JT261</f>
        <v>9.8699999999999992</v>
      </c>
      <c r="JU157" s="25">
        <f>+'simulations soy farm1 '!JU261</f>
        <v>8.3000000000000007</v>
      </c>
      <c r="JV157" s="25">
        <f>+'simulations soy farm1 '!JV261</f>
        <v>9.2799999999999994</v>
      </c>
      <c r="JW157" s="25">
        <f>+'simulations soy farm1 '!JW261</f>
        <v>9.68</v>
      </c>
      <c r="JX157" s="25">
        <f>+'simulations soy farm1 '!JX261</f>
        <v>7.26</v>
      </c>
      <c r="JY157" s="25">
        <f>+'simulations soy farm1 '!JY261</f>
        <v>8.5</v>
      </c>
      <c r="JZ157" s="25">
        <f>+'simulations soy farm1 '!JZ261</f>
        <v>10.4</v>
      </c>
      <c r="KA157" s="25">
        <f>+'simulations soy farm1 '!KA261</f>
        <v>7.09</v>
      </c>
      <c r="KB157" s="25">
        <f>+'simulations soy farm1 '!KB261</f>
        <v>9.43</v>
      </c>
      <c r="KC157" s="25">
        <f>+'simulations soy farm1 '!KC261</f>
        <v>9.89</v>
      </c>
      <c r="KD157" s="25">
        <f>+'simulations soy farm1 '!KD261</f>
        <v>8.9</v>
      </c>
      <c r="KE157" s="25">
        <f>+'simulations soy farm1 '!KE261</f>
        <v>8.42</v>
      </c>
      <c r="KF157" s="25">
        <f>+'simulations soy farm1 '!KF261</f>
        <v>9.34</v>
      </c>
      <c r="KG157" s="25">
        <f>+'simulations soy farm1 '!KG261</f>
        <v>9.15</v>
      </c>
      <c r="KH157" s="25">
        <f>+'simulations soy farm1 '!KH261</f>
        <v>8.51</v>
      </c>
      <c r="KI157" s="25">
        <f>+'simulations soy farm1 '!KI261</f>
        <v>9.42</v>
      </c>
      <c r="KJ157" s="25">
        <f>+'simulations soy farm1 '!KJ261</f>
        <v>8.6</v>
      </c>
      <c r="KK157" s="25">
        <f>+'simulations soy farm1 '!KK261</f>
        <v>8.5500000000000007</v>
      </c>
      <c r="KL157" s="25">
        <f>+'simulations soy farm1 '!KL261</f>
        <v>8.19</v>
      </c>
      <c r="KM157" s="25">
        <f>+'simulations soy farm1 '!KM261</f>
        <v>11.06</v>
      </c>
      <c r="KN157" s="25">
        <f>+'simulations soy farm1 '!KN261</f>
        <v>8.19</v>
      </c>
      <c r="KO157" s="25">
        <f>+'simulations soy farm1 '!KO261</f>
        <v>9.98</v>
      </c>
      <c r="KP157" s="25">
        <f>+'simulations soy farm1 '!KP261</f>
        <v>9.73</v>
      </c>
      <c r="KQ157" s="25">
        <f>+'simulations soy farm1 '!KQ261</f>
        <v>10.52</v>
      </c>
      <c r="KR157" s="25">
        <f>+'simulations soy farm1 '!KR261</f>
        <v>8.31</v>
      </c>
      <c r="KS157" s="25">
        <f>+'simulations soy farm1 '!KS261</f>
        <v>9.4600000000000009</v>
      </c>
      <c r="KT157" s="25">
        <f>+'simulations soy farm1 '!KT261</f>
        <v>9.44</v>
      </c>
      <c r="KU157" s="25">
        <f>+'simulations soy farm1 '!KU261</f>
        <v>9.32</v>
      </c>
      <c r="KV157" s="25">
        <f>+'simulations soy farm1 '!KV261</f>
        <v>9.1</v>
      </c>
      <c r="KW157" s="25">
        <f>+'simulations soy farm1 '!KW261</f>
        <v>9.51</v>
      </c>
      <c r="KX157" s="25">
        <f>+'simulations soy farm1 '!KX261</f>
        <v>10.69</v>
      </c>
      <c r="KY157" s="25">
        <f>+'simulations soy farm1 '!KY261</f>
        <v>8.9</v>
      </c>
      <c r="KZ157" s="25">
        <f>+'simulations soy farm1 '!KZ261</f>
        <v>8.1</v>
      </c>
      <c r="LA157" s="25">
        <f>+'simulations soy farm1 '!LA261</f>
        <v>10.81</v>
      </c>
      <c r="LB157" s="25">
        <f>+'simulations soy farm1 '!LB261</f>
        <v>8.6999999999999993</v>
      </c>
      <c r="LC157" s="25">
        <f>+'simulations soy farm1 '!LC261</f>
        <v>8.77</v>
      </c>
      <c r="LD157" s="25">
        <f>+'simulations soy farm1 '!LD261</f>
        <v>9.84</v>
      </c>
      <c r="LE157" s="25">
        <f>+'simulations soy farm1 '!LE261</f>
        <v>9.18</v>
      </c>
      <c r="LF157" s="25">
        <f>+'simulations soy farm1 '!LF261</f>
        <v>9.1300000000000008</v>
      </c>
      <c r="LG157" s="25">
        <f>+'simulations soy farm1 '!LG261</f>
        <v>11.2</v>
      </c>
      <c r="LH157" s="25">
        <f>+'simulations soy farm1 '!LH261</f>
        <v>10.07</v>
      </c>
      <c r="LI157" s="25">
        <f>+'simulations soy farm1 '!LI261</f>
        <v>9.7100000000000009</v>
      </c>
      <c r="LJ157" s="25">
        <f>+'simulations soy farm1 '!LJ261</f>
        <v>9.14</v>
      </c>
      <c r="LK157" s="25">
        <f>+'simulations soy farm1 '!LK261</f>
        <v>9.4499999999999993</v>
      </c>
      <c r="LL157" s="25">
        <f>+'simulations soy farm1 '!LL261</f>
        <v>8.44</v>
      </c>
      <c r="LM157" s="25">
        <f>+'simulations soy farm1 '!LM261</f>
        <v>10</v>
      </c>
      <c r="LN157" s="25">
        <f>+'simulations soy farm1 '!LN261</f>
        <v>8.92</v>
      </c>
      <c r="LO157" s="25">
        <f>+'simulations soy farm1 '!LO261</f>
        <v>9.27</v>
      </c>
      <c r="LP157" s="25">
        <f>+'simulations soy farm1 '!LP261</f>
        <v>8.91</v>
      </c>
      <c r="LQ157" s="25">
        <f>+'simulations soy farm1 '!LQ261</f>
        <v>9.2899999999999991</v>
      </c>
      <c r="LR157" s="25">
        <f>+'simulations soy farm1 '!LR261</f>
        <v>6.71</v>
      </c>
      <c r="LS157" s="25">
        <f>+'simulations soy farm1 '!LS261</f>
        <v>9.86</v>
      </c>
      <c r="LT157" s="25">
        <f>+'simulations soy farm1 '!LT261</f>
        <v>10.47</v>
      </c>
      <c r="LU157" s="25">
        <f>+'simulations soy farm1 '!LU261</f>
        <v>8.83</v>
      </c>
      <c r="LV157" s="25">
        <f>+'simulations soy farm1 '!LV261</f>
        <v>9.48</v>
      </c>
      <c r="LW157" s="25">
        <f>+'simulations soy farm1 '!LW261</f>
        <v>9.34</v>
      </c>
      <c r="LX157" s="25">
        <f>+'simulations soy farm1 '!LX261</f>
        <v>8.61</v>
      </c>
      <c r="LY157" s="25">
        <f>+'simulations soy farm1 '!LY261</f>
        <v>9.4499999999999993</v>
      </c>
      <c r="LZ157" s="25">
        <f>+'simulations soy farm1 '!LZ261</f>
        <v>9.02</v>
      </c>
      <c r="MA157" s="25">
        <f>+'simulations soy farm1 '!MA261</f>
        <v>10.56</v>
      </c>
      <c r="MB157" s="25">
        <f>+'simulations soy farm1 '!MB261</f>
        <v>8.3000000000000007</v>
      </c>
      <c r="MC157" s="25">
        <f>+'simulations soy farm1 '!MC261</f>
        <v>10.16</v>
      </c>
      <c r="MD157" s="25">
        <f>+'simulations soy farm1 '!MD261</f>
        <v>9.7799999999999994</v>
      </c>
      <c r="ME157" s="25">
        <f>+'simulations soy farm1 '!ME261</f>
        <v>10.64</v>
      </c>
      <c r="MF157" s="25">
        <f>+'simulations soy farm1 '!MF261</f>
        <v>10.65</v>
      </c>
      <c r="MG157" s="25">
        <f>+'simulations soy farm1 '!MG261</f>
        <v>9.35</v>
      </c>
      <c r="MH157" s="25">
        <f>+'simulations soy farm1 '!MH261</f>
        <v>9.27</v>
      </c>
      <c r="MI157" s="25">
        <f>+'simulations soy farm1 '!MI261</f>
        <v>8.52</v>
      </c>
      <c r="MJ157" s="25">
        <f>+'simulations soy farm1 '!MJ261</f>
        <v>11.83</v>
      </c>
      <c r="MK157" s="25">
        <f>+'simulations soy farm1 '!MK261</f>
        <v>8.66</v>
      </c>
      <c r="ML157" s="25">
        <f>+'simulations soy farm1 '!ML261</f>
        <v>9.91</v>
      </c>
      <c r="MM157" s="25">
        <f>+'simulations soy farm1 '!MM261</f>
        <v>9.17</v>
      </c>
      <c r="MN157" s="25">
        <f>+'simulations soy farm1 '!MN261</f>
        <v>9.85</v>
      </c>
      <c r="MO157" s="25">
        <f>+'simulations soy farm1 '!MO261</f>
        <v>8.65</v>
      </c>
      <c r="MP157" s="25">
        <f>+'simulations soy farm1 '!MP261</f>
        <v>8.84</v>
      </c>
      <c r="MQ157" s="25">
        <f>+'simulations soy farm1 '!MQ261</f>
        <v>6.33</v>
      </c>
      <c r="MR157" s="25">
        <f>+'simulations soy farm1 '!MR261</f>
        <v>9.26</v>
      </c>
      <c r="MS157" s="25">
        <f>+'simulations soy farm1 '!MS261</f>
        <v>10.64</v>
      </c>
      <c r="MT157" s="25">
        <f>+'simulations soy farm1 '!MT261</f>
        <v>8.3000000000000007</v>
      </c>
      <c r="MU157" s="25">
        <f>+'simulations soy farm1 '!MU261</f>
        <v>9.34</v>
      </c>
      <c r="MV157" s="25">
        <f>+'simulations soy farm1 '!MV261</f>
        <v>8.86</v>
      </c>
      <c r="MW157" s="25">
        <f>+'simulations soy farm1 '!MW261</f>
        <v>8.09</v>
      </c>
      <c r="MX157" s="25">
        <f>+'simulations soy farm1 '!MX261</f>
        <v>10.98</v>
      </c>
      <c r="MY157" s="25">
        <f>+'simulations soy farm1 '!MY261</f>
        <v>9.93</v>
      </c>
      <c r="MZ157" s="25">
        <f>+'simulations soy farm1 '!MZ261</f>
        <v>9.91</v>
      </c>
      <c r="NA157" s="25">
        <f>+'simulations soy farm1 '!NA261</f>
        <v>10.28</v>
      </c>
      <c r="NB157" s="25">
        <f>+'simulations soy farm1 '!NB261</f>
        <v>10.58</v>
      </c>
      <c r="NC157" s="25">
        <f>+'simulations soy farm1 '!NC261</f>
        <v>9.1999999999999993</v>
      </c>
      <c r="ND157" s="25">
        <f>+'simulations soy farm1 '!ND261</f>
        <v>9.83</v>
      </c>
      <c r="NE157" s="25">
        <f>+'simulations soy farm1 '!NE261</f>
        <v>9.84</v>
      </c>
      <c r="NF157" s="25">
        <f>+'simulations soy farm1 '!NF261</f>
        <v>10.09</v>
      </c>
      <c r="NG157" s="25">
        <f>+'simulations soy farm1 '!NG261</f>
        <v>7.57</v>
      </c>
      <c r="NH157" s="25">
        <f>+'simulations soy farm1 '!NH261</f>
        <v>8.9700000000000006</v>
      </c>
      <c r="NI157" s="25">
        <f>+'simulations soy farm1 '!NI261</f>
        <v>8.01</v>
      </c>
      <c r="NJ157" s="25">
        <f>+'simulations soy farm1 '!NJ261</f>
        <v>9.15</v>
      </c>
      <c r="NK157" s="25">
        <f>+'simulations soy farm1 '!NK261</f>
        <v>8.86</v>
      </c>
      <c r="NL157" s="25">
        <f>+'simulations soy farm1 '!NL261</f>
        <v>9.1</v>
      </c>
      <c r="NM157" s="25">
        <f>+'simulations soy farm1 '!NM261</f>
        <v>9.69</v>
      </c>
      <c r="NN157" s="25">
        <f>+'simulations soy farm1 '!NN261</f>
        <v>10.19</v>
      </c>
      <c r="NO157" s="25">
        <f>+'simulations soy farm1 '!NO261</f>
        <v>9.66</v>
      </c>
      <c r="NP157" s="25">
        <f>+'simulations soy farm1 '!NP261</f>
        <v>9.33</v>
      </c>
      <c r="NQ157" s="25">
        <f>+'simulations soy farm1 '!NQ261</f>
        <v>9.98</v>
      </c>
      <c r="NR157" s="25">
        <f>+'simulations soy farm1 '!NR261</f>
        <v>9.16</v>
      </c>
      <c r="NS157" s="25">
        <f>+'simulations soy farm1 '!NS261</f>
        <v>6.68</v>
      </c>
      <c r="NT157" s="25">
        <f>+'simulations soy farm1 '!NT261</f>
        <v>8.83</v>
      </c>
      <c r="NU157" s="25">
        <f>+'simulations soy farm1 '!NU261</f>
        <v>9.3000000000000007</v>
      </c>
      <c r="NV157" s="25">
        <f>+'simulations soy farm1 '!NV261</f>
        <v>7.68</v>
      </c>
      <c r="NW157" s="25">
        <f>+'simulations soy farm1 '!NW261</f>
        <v>9.31</v>
      </c>
      <c r="NX157" s="25">
        <f>+'simulations soy farm1 '!NX261</f>
        <v>7.81</v>
      </c>
      <c r="NY157" s="25">
        <f>+'simulations soy farm1 '!NY261</f>
        <v>7.63</v>
      </c>
      <c r="NZ157" s="25">
        <f>+'simulations soy farm1 '!NZ261</f>
        <v>10.47</v>
      </c>
      <c r="OA157" s="25">
        <f>+'simulations soy farm1 '!OA261</f>
        <v>9.52</v>
      </c>
      <c r="OB157" s="25">
        <f>+'simulations soy farm1 '!OB261</f>
        <v>7.05</v>
      </c>
      <c r="OC157" s="25">
        <f>+'simulations soy farm1 '!OC261</f>
        <v>9.6300000000000008</v>
      </c>
      <c r="OD157" s="25">
        <f>+'simulations soy farm1 '!OD261</f>
        <v>9.6300000000000008</v>
      </c>
      <c r="OE157" s="25">
        <f>+'simulations soy farm1 '!OE261</f>
        <v>9.1</v>
      </c>
      <c r="OF157" s="25">
        <f>+'simulations soy farm1 '!OF261</f>
        <v>8.67</v>
      </c>
      <c r="OG157" s="25">
        <f>+'simulations soy farm1 '!OG261</f>
        <v>9.75</v>
      </c>
      <c r="OH157" s="25">
        <f>+'simulations soy farm1 '!OH261</f>
        <v>9.44</v>
      </c>
      <c r="OI157" s="25">
        <f>+'simulations soy farm1 '!OI261</f>
        <v>9.24</v>
      </c>
      <c r="OJ157" s="25">
        <f>+'simulations soy farm1 '!OJ261</f>
        <v>8.91</v>
      </c>
      <c r="OK157" s="25">
        <f>+'simulations soy farm1 '!OK261</f>
        <v>9.41</v>
      </c>
      <c r="OL157" s="25">
        <f>+'simulations soy farm1 '!OL261</f>
        <v>8.49</v>
      </c>
      <c r="OM157" s="25">
        <f>+'simulations soy farm1 '!OM261</f>
        <v>10.64</v>
      </c>
      <c r="ON157" s="25">
        <f>+'simulations soy farm1 '!ON261</f>
        <v>10.62</v>
      </c>
      <c r="OO157" s="25">
        <f>+'simulations soy farm1 '!OO261</f>
        <v>9.14</v>
      </c>
      <c r="OP157" s="25">
        <f>+'simulations soy farm1 '!OP261</f>
        <v>8.57</v>
      </c>
      <c r="OQ157" s="25">
        <f>+'simulations soy farm1 '!OQ261</f>
        <v>9.69</v>
      </c>
      <c r="OR157" s="25">
        <f>+'simulations soy farm1 '!OR261</f>
        <v>11.87</v>
      </c>
      <c r="OS157" s="25">
        <f>+'simulations soy farm1 '!OS261</f>
        <v>7.7</v>
      </c>
      <c r="OT157" s="25">
        <f>+'simulations soy farm1 '!OT261</f>
        <v>10.3</v>
      </c>
      <c r="OU157" s="25">
        <f>+'simulations soy farm1 '!OU261</f>
        <v>8.69</v>
      </c>
      <c r="OV157" s="25">
        <f>+'simulations soy farm1 '!OV261</f>
        <v>9.68</v>
      </c>
      <c r="OW157" s="25">
        <f>+'simulations soy farm1 '!OW261</f>
        <v>9.85</v>
      </c>
      <c r="OX157" s="25">
        <f>+'simulations soy farm1 '!OX261</f>
        <v>7.17</v>
      </c>
      <c r="OY157" s="25">
        <f>+'simulations soy farm1 '!OY261</f>
        <v>9.5500000000000007</v>
      </c>
      <c r="OZ157" s="25">
        <f>+'simulations soy farm1 '!OZ261</f>
        <v>8.92</v>
      </c>
      <c r="PA157" s="25">
        <f>+'simulations soy farm1 '!PA261</f>
        <v>9.49</v>
      </c>
      <c r="PB157" s="25">
        <f>+'simulations soy farm1 '!PB261</f>
        <v>9.32</v>
      </c>
      <c r="PC157" s="25">
        <f>+'simulations soy farm1 '!PC261</f>
        <v>7.19</v>
      </c>
      <c r="PD157" s="25">
        <f>+'simulations soy farm1 '!PD261</f>
        <v>9.68</v>
      </c>
      <c r="PE157" s="25">
        <f>+'simulations soy farm1 '!PE261</f>
        <v>7.44</v>
      </c>
      <c r="PF157" s="25">
        <f>+'simulations soy farm1 '!PF261</f>
        <v>8.73</v>
      </c>
      <c r="PG157" s="25">
        <f>+'simulations soy farm1 '!PG261</f>
        <v>9.41</v>
      </c>
      <c r="PH157" s="25">
        <f>+'simulations soy farm1 '!PH261</f>
        <v>10.02</v>
      </c>
      <c r="PI157" s="25">
        <f>+'simulations soy farm1 '!PI261</f>
        <v>7.31</v>
      </c>
      <c r="PJ157" s="25">
        <f>+'simulations soy farm1 '!PJ261</f>
        <v>10.24</v>
      </c>
      <c r="PK157" s="25">
        <f>+'simulations soy farm1 '!PK261</f>
        <v>9.8000000000000007</v>
      </c>
      <c r="PL157" s="25">
        <f>+'simulations soy farm1 '!PL261</f>
        <v>8.6999999999999993</v>
      </c>
      <c r="PM157" s="25">
        <f>+'simulations soy farm1 '!PM261</f>
        <v>7.86</v>
      </c>
      <c r="PN157" s="25">
        <f>+'simulations soy farm1 '!PN261</f>
        <v>8.66</v>
      </c>
      <c r="PO157" s="25">
        <f>+'simulations soy farm1 '!PO261</f>
        <v>8.7100000000000009</v>
      </c>
      <c r="PP157" s="25">
        <f>+'simulations soy farm1 '!PP261</f>
        <v>10.39</v>
      </c>
      <c r="PQ157" s="25">
        <f>+'simulations soy farm1 '!PQ261</f>
        <v>10.6</v>
      </c>
      <c r="PR157" s="25">
        <f>+'simulations soy farm1 '!PR261</f>
        <v>8.6199999999999992</v>
      </c>
      <c r="PS157" s="25">
        <f>+'simulations soy farm1 '!PS261</f>
        <v>10.4</v>
      </c>
      <c r="PT157" s="25">
        <f>+'simulations soy farm1 '!PT261</f>
        <v>9.5299999999999994</v>
      </c>
      <c r="PU157" s="25">
        <f>+'simulations soy farm1 '!PU261</f>
        <v>9.5</v>
      </c>
      <c r="PV157" s="25">
        <f>+'simulations soy farm1 '!PV261</f>
        <v>9.57</v>
      </c>
      <c r="PW157" s="25">
        <f>+'simulations soy farm1 '!PW261</f>
        <v>9.6199999999999992</v>
      </c>
      <c r="PX157" s="25">
        <f>+'simulations soy farm1 '!PX261</f>
        <v>8.77</v>
      </c>
      <c r="PY157" s="25">
        <f>+'simulations soy farm1 '!PY261</f>
        <v>9.2899999999999991</v>
      </c>
      <c r="PZ157" s="25">
        <f>+'simulations soy farm1 '!PZ261</f>
        <v>8.6300000000000008</v>
      </c>
      <c r="QA157" s="25">
        <f>+'simulations soy farm1 '!QA261</f>
        <v>8.4</v>
      </c>
      <c r="QB157" s="25">
        <f>+'simulations soy farm1 '!QB261</f>
        <v>10.02</v>
      </c>
      <c r="QC157" s="25">
        <f>+'simulations soy farm1 '!QC261</f>
        <v>9.5500000000000007</v>
      </c>
      <c r="QD157" s="25">
        <f>+'simulations soy farm1 '!QD261</f>
        <v>8.01</v>
      </c>
      <c r="QE157" s="25">
        <f>+'simulations soy farm1 '!QE261</f>
        <v>9.58</v>
      </c>
      <c r="QF157" s="25">
        <f>+'simulations soy farm1 '!QF261</f>
        <v>8.81</v>
      </c>
      <c r="QG157" s="25">
        <f>+'simulations soy farm1 '!QG261</f>
        <v>10.19</v>
      </c>
      <c r="QH157" s="25">
        <f>+'simulations soy farm1 '!QH261</f>
        <v>11.85</v>
      </c>
      <c r="QI157" s="25">
        <f>+'simulations soy farm1 '!QI261</f>
        <v>8.82</v>
      </c>
      <c r="QJ157" s="25">
        <f>+'simulations soy farm1 '!QJ261</f>
        <v>9.26</v>
      </c>
      <c r="QK157" s="25">
        <f>+'simulations soy farm1 '!QK261</f>
        <v>8.76</v>
      </c>
      <c r="QL157" s="25">
        <f>+'simulations soy farm1 '!QL261</f>
        <v>10.33</v>
      </c>
      <c r="QM157" s="25">
        <f>+'simulations soy farm1 '!QM261</f>
        <v>8.3699999999999992</v>
      </c>
      <c r="QN157" s="25">
        <f>+'simulations soy farm1 '!QN261</f>
        <v>8.01</v>
      </c>
      <c r="QO157" s="25">
        <f>+'simulations soy farm1 '!QO261</f>
        <v>8.0299999999999994</v>
      </c>
      <c r="QP157" s="25">
        <f>+'simulations soy farm1 '!QP261</f>
        <v>8.1999999999999993</v>
      </c>
      <c r="QQ157" s="25">
        <f>+'simulations soy farm1 '!QQ261</f>
        <v>10.17</v>
      </c>
      <c r="QR157" s="25">
        <f>+'simulations soy farm1 '!QR261</f>
        <v>10.43</v>
      </c>
      <c r="QS157" s="25">
        <f>+'simulations soy farm1 '!QS261</f>
        <v>9.7899999999999991</v>
      </c>
      <c r="QT157" s="25">
        <f>+'simulations soy farm1 '!QT261</f>
        <v>8</v>
      </c>
      <c r="QU157" s="25">
        <f>+'simulations soy farm1 '!QU261</f>
        <v>9.18</v>
      </c>
      <c r="QV157" s="25">
        <f>+'simulations soy farm1 '!QV261</f>
        <v>9.35</v>
      </c>
      <c r="QW157" s="25">
        <f>+'simulations soy farm1 '!QW261</f>
        <v>9.35</v>
      </c>
      <c r="QX157" s="25">
        <f>+'simulations soy farm1 '!QX261</f>
        <v>9.23</v>
      </c>
      <c r="QY157" s="25">
        <f>+'simulations soy farm1 '!QY261</f>
        <v>9.67</v>
      </c>
      <c r="QZ157" s="25">
        <f>+'simulations soy farm1 '!QZ261</f>
        <v>10.49</v>
      </c>
      <c r="RA157" s="25">
        <f>+'simulations soy farm1 '!RA261</f>
        <v>10.26</v>
      </c>
      <c r="RB157" s="25">
        <f>+'simulations soy farm1 '!RB261</f>
        <v>9.86</v>
      </c>
      <c r="RC157" s="25">
        <f>+'simulations soy farm1 '!RC261</f>
        <v>7.44</v>
      </c>
      <c r="RD157" s="25">
        <f>+'simulations soy farm1 '!RD261</f>
        <v>8.6999999999999993</v>
      </c>
      <c r="RE157" s="25">
        <f>+'simulations soy farm1 '!RE261</f>
        <v>8.4700000000000006</v>
      </c>
      <c r="RF157" s="25">
        <f>+'simulations soy farm1 '!RF261</f>
        <v>10.25</v>
      </c>
      <c r="RG157" s="25">
        <f>+'simulations soy farm1 '!RG261</f>
        <v>10.37</v>
      </c>
      <c r="RH157" s="25">
        <f>+'simulations soy farm1 '!RH261</f>
        <v>9.42</v>
      </c>
      <c r="RI157" s="25">
        <f>+'simulations soy farm1 '!RI261</f>
        <v>9.4</v>
      </c>
      <c r="RJ157" s="25">
        <f>+'simulations soy farm1 '!RJ261</f>
        <v>8.3800000000000008</v>
      </c>
      <c r="RK157" s="25">
        <f>+'simulations soy farm1 '!RK261</f>
        <v>7.87</v>
      </c>
      <c r="RL157" s="25">
        <f>+'simulations soy farm1 '!RL261</f>
        <v>9.24</v>
      </c>
      <c r="RM157" s="25">
        <f>+'simulations soy farm1 '!RM261</f>
        <v>9.57</v>
      </c>
      <c r="RN157" s="25">
        <f>+'simulations soy farm1 '!RN261</f>
        <v>8.85</v>
      </c>
      <c r="RO157" s="25">
        <f>+'simulations soy farm1 '!RO261</f>
        <v>7.98</v>
      </c>
      <c r="RP157" s="25">
        <f>+'simulations soy farm1 '!RP261</f>
        <v>7.49</v>
      </c>
      <c r="RQ157" s="25">
        <f>+'simulations soy farm1 '!RQ261</f>
        <v>8.16</v>
      </c>
      <c r="RR157" s="25">
        <f>+'simulations soy farm1 '!RR261</f>
        <v>8.85</v>
      </c>
      <c r="RS157" s="25">
        <f>+'simulations soy farm1 '!RS261</f>
        <v>8.11</v>
      </c>
      <c r="RT157" s="25">
        <f>+'simulations soy farm1 '!RT261</f>
        <v>7.7</v>
      </c>
      <c r="RU157" s="25">
        <f>+'simulations soy farm1 '!RU261</f>
        <v>8.1</v>
      </c>
      <c r="RV157" s="25">
        <f>+'simulations soy farm1 '!RV261</f>
        <v>8.75</v>
      </c>
      <c r="RW157" s="25">
        <f>+'simulations soy farm1 '!RW261</f>
        <v>9.06</v>
      </c>
      <c r="RX157" s="25">
        <f>+'simulations soy farm1 '!RX261</f>
        <v>8.82</v>
      </c>
      <c r="RY157" s="25">
        <f>+'simulations soy farm1 '!RY261</f>
        <v>7.96</v>
      </c>
      <c r="RZ157" s="25">
        <f>+'simulations soy farm1 '!RZ261</f>
        <v>9.6</v>
      </c>
      <c r="SA157" s="25">
        <f>+'simulations soy farm1 '!SA261</f>
        <v>9.42</v>
      </c>
      <c r="SB157" s="25">
        <f>+'simulations soy farm1 '!SB261</f>
        <v>9.61</v>
      </c>
      <c r="SC157" s="25">
        <f>+'simulations soy farm1 '!SC261</f>
        <v>9.5299999999999994</v>
      </c>
      <c r="SD157" s="25">
        <f>+'simulations soy farm1 '!SD261</f>
        <v>9.34</v>
      </c>
      <c r="SE157" s="25">
        <f>+'simulations soy farm1 '!SE261</f>
        <v>9.1999999999999993</v>
      </c>
      <c r="SF157" s="25">
        <f>+'simulations soy farm1 '!SF261</f>
        <v>8.4499999999999993</v>
      </c>
      <c r="SG157" s="25">
        <f>+'simulations soy farm1 '!SG261</f>
        <v>8.1</v>
      </c>
      <c r="SH157" s="25"/>
      <c r="SI157" s="25"/>
    </row>
    <row r="159" spans="1:503">
      <c r="A159" s="90" t="s">
        <v>605</v>
      </c>
      <c r="C159" s="25">
        <f>+'simulations soy farm1 '!$Q$63</f>
        <v>8.4</v>
      </c>
    </row>
    <row r="160" spans="1:503">
      <c r="A160">
        <v>2014</v>
      </c>
      <c r="B160" s="25">
        <f>+MAX($C$159,B153)</f>
        <v>8.4</v>
      </c>
      <c r="C160" s="25">
        <f t="shared" ref="C160:BN161" si="93">+MAX($C$159,C153)</f>
        <v>8.66</v>
      </c>
      <c r="D160" s="25">
        <f t="shared" si="93"/>
        <v>9.57</v>
      </c>
      <c r="E160" s="25">
        <f t="shared" si="93"/>
        <v>11.86</v>
      </c>
      <c r="F160" s="25">
        <f t="shared" si="93"/>
        <v>10.4</v>
      </c>
      <c r="G160" s="25">
        <f t="shared" si="93"/>
        <v>10.75</v>
      </c>
      <c r="H160" s="25">
        <f t="shared" si="93"/>
        <v>10.75</v>
      </c>
      <c r="I160" s="25">
        <f t="shared" si="93"/>
        <v>10.33</v>
      </c>
      <c r="J160" s="25">
        <f t="shared" si="93"/>
        <v>9.0500000000000007</v>
      </c>
      <c r="K160" s="25">
        <f t="shared" si="93"/>
        <v>10.91</v>
      </c>
      <c r="L160" s="25">
        <f t="shared" si="93"/>
        <v>9.7200000000000006</v>
      </c>
      <c r="M160" s="25">
        <f t="shared" si="93"/>
        <v>9.1300000000000008</v>
      </c>
      <c r="N160" s="25">
        <f t="shared" si="93"/>
        <v>10</v>
      </c>
      <c r="O160" s="25">
        <f t="shared" si="93"/>
        <v>9.3000000000000007</v>
      </c>
      <c r="P160" s="25">
        <f t="shared" si="93"/>
        <v>10.9</v>
      </c>
      <c r="Q160" s="25">
        <f t="shared" si="93"/>
        <v>10.39</v>
      </c>
      <c r="R160" s="25">
        <f t="shared" si="93"/>
        <v>10.29</v>
      </c>
      <c r="S160" s="25">
        <f t="shared" si="93"/>
        <v>9.25</v>
      </c>
      <c r="T160" s="25">
        <f t="shared" si="93"/>
        <v>9.39</v>
      </c>
      <c r="U160" s="25">
        <f t="shared" si="93"/>
        <v>11.4</v>
      </c>
      <c r="V160" s="25">
        <f t="shared" si="93"/>
        <v>9.74</v>
      </c>
      <c r="W160" s="25">
        <f t="shared" si="93"/>
        <v>10.41</v>
      </c>
      <c r="X160" s="25">
        <f t="shared" si="93"/>
        <v>11.83</v>
      </c>
      <c r="Y160" s="25">
        <f t="shared" si="93"/>
        <v>11.19</v>
      </c>
      <c r="Z160" s="25">
        <f t="shared" si="93"/>
        <v>10.28</v>
      </c>
      <c r="AA160" s="25">
        <f t="shared" si="93"/>
        <v>10.51</v>
      </c>
      <c r="AB160" s="25">
        <f t="shared" si="93"/>
        <v>10.58</v>
      </c>
      <c r="AC160" s="25">
        <f t="shared" si="93"/>
        <v>10.97</v>
      </c>
      <c r="AD160" s="25">
        <f t="shared" si="93"/>
        <v>10.99</v>
      </c>
      <c r="AE160" s="25">
        <f t="shared" si="93"/>
        <v>10</v>
      </c>
      <c r="AF160" s="25">
        <f t="shared" si="93"/>
        <v>11.31</v>
      </c>
      <c r="AG160" s="25">
        <f t="shared" si="93"/>
        <v>10.49</v>
      </c>
      <c r="AH160" s="25">
        <f t="shared" si="93"/>
        <v>9.42</v>
      </c>
      <c r="AI160" s="25">
        <f t="shared" si="93"/>
        <v>10.61</v>
      </c>
      <c r="AJ160" s="25">
        <f t="shared" si="93"/>
        <v>10.95</v>
      </c>
      <c r="AK160" s="25">
        <f t="shared" si="93"/>
        <v>9.8800000000000008</v>
      </c>
      <c r="AL160" s="25">
        <f t="shared" si="93"/>
        <v>8.6</v>
      </c>
      <c r="AM160" s="25">
        <f t="shared" si="93"/>
        <v>11.67</v>
      </c>
      <c r="AN160" s="25">
        <f t="shared" si="93"/>
        <v>10.59</v>
      </c>
      <c r="AO160" s="25">
        <f t="shared" si="93"/>
        <v>9.59</v>
      </c>
      <c r="AP160" s="25">
        <f t="shared" si="93"/>
        <v>11.5</v>
      </c>
      <c r="AQ160" s="25">
        <f t="shared" si="93"/>
        <v>11.85</v>
      </c>
      <c r="AR160" s="25">
        <f t="shared" si="93"/>
        <v>9.32</v>
      </c>
      <c r="AS160" s="25">
        <f t="shared" si="93"/>
        <v>10.5</v>
      </c>
      <c r="AT160" s="25">
        <f t="shared" si="93"/>
        <v>8.6199999999999992</v>
      </c>
      <c r="AU160" s="25">
        <f t="shared" si="93"/>
        <v>9.69</v>
      </c>
      <c r="AV160" s="25">
        <f t="shared" si="93"/>
        <v>8.92</v>
      </c>
      <c r="AW160" s="25">
        <f t="shared" si="93"/>
        <v>10.32</v>
      </c>
      <c r="AX160" s="25">
        <f t="shared" si="93"/>
        <v>10.41</v>
      </c>
      <c r="AY160" s="25">
        <f t="shared" si="93"/>
        <v>11.28</v>
      </c>
      <c r="AZ160" s="25">
        <f t="shared" si="93"/>
        <v>9.0299999999999994</v>
      </c>
      <c r="BA160" s="25">
        <f t="shared" si="93"/>
        <v>11.73</v>
      </c>
      <c r="BB160" s="25">
        <f t="shared" si="93"/>
        <v>10.11</v>
      </c>
      <c r="BC160" s="25">
        <f t="shared" si="93"/>
        <v>10.33</v>
      </c>
      <c r="BD160" s="25">
        <f t="shared" si="93"/>
        <v>11.38</v>
      </c>
      <c r="BE160" s="25">
        <f t="shared" si="93"/>
        <v>10.02</v>
      </c>
      <c r="BF160" s="25">
        <f t="shared" si="93"/>
        <v>10.44</v>
      </c>
      <c r="BG160" s="25">
        <f t="shared" si="93"/>
        <v>10.48</v>
      </c>
      <c r="BH160" s="25">
        <f t="shared" si="93"/>
        <v>10.76</v>
      </c>
      <c r="BI160" s="25">
        <f t="shared" si="93"/>
        <v>11.9</v>
      </c>
      <c r="BJ160" s="25">
        <f t="shared" si="93"/>
        <v>11.44</v>
      </c>
      <c r="BK160" s="25">
        <f t="shared" si="93"/>
        <v>12.51</v>
      </c>
      <c r="BL160" s="25">
        <f t="shared" si="93"/>
        <v>11.46</v>
      </c>
      <c r="BM160" s="25">
        <f t="shared" si="93"/>
        <v>10.7</v>
      </c>
      <c r="BN160" s="25">
        <f t="shared" si="93"/>
        <v>9.8000000000000007</v>
      </c>
      <c r="BO160" s="25">
        <f t="shared" ref="BO160:DZ163" si="94">+MAX($C$159,BO153)</f>
        <v>8.77</v>
      </c>
      <c r="BP160" s="25">
        <f t="shared" si="94"/>
        <v>10</v>
      </c>
      <c r="BQ160" s="25">
        <f t="shared" si="94"/>
        <v>11.1</v>
      </c>
      <c r="BR160" s="25">
        <f t="shared" si="94"/>
        <v>9.3800000000000008</v>
      </c>
      <c r="BS160" s="25">
        <f t="shared" si="94"/>
        <v>9.84</v>
      </c>
      <c r="BT160" s="25">
        <f t="shared" si="94"/>
        <v>10.84</v>
      </c>
      <c r="BU160" s="25">
        <f t="shared" si="94"/>
        <v>8.4</v>
      </c>
      <c r="BV160" s="25">
        <f t="shared" si="94"/>
        <v>9.39</v>
      </c>
      <c r="BW160" s="25">
        <f t="shared" si="94"/>
        <v>9.48</v>
      </c>
      <c r="BX160" s="25">
        <f t="shared" si="94"/>
        <v>10.38</v>
      </c>
      <c r="BY160" s="25">
        <f t="shared" si="94"/>
        <v>9.11</v>
      </c>
      <c r="BZ160" s="25">
        <f t="shared" si="94"/>
        <v>12.19</v>
      </c>
      <c r="CA160" s="25">
        <f t="shared" si="94"/>
        <v>10.36</v>
      </c>
      <c r="CB160" s="25">
        <f t="shared" si="94"/>
        <v>9.69</v>
      </c>
      <c r="CC160" s="25">
        <f t="shared" si="94"/>
        <v>11.07</v>
      </c>
      <c r="CD160" s="25">
        <f t="shared" si="94"/>
        <v>10.26</v>
      </c>
      <c r="CE160" s="25">
        <f t="shared" si="94"/>
        <v>9.33</v>
      </c>
      <c r="CF160" s="25">
        <f t="shared" si="94"/>
        <v>12.9</v>
      </c>
      <c r="CG160" s="25">
        <f t="shared" si="94"/>
        <v>10.47</v>
      </c>
      <c r="CH160" s="25">
        <f t="shared" si="94"/>
        <v>8.4</v>
      </c>
      <c r="CI160" s="25">
        <f t="shared" si="94"/>
        <v>8.4</v>
      </c>
      <c r="CJ160" s="25">
        <f t="shared" si="94"/>
        <v>10.220000000000001</v>
      </c>
      <c r="CK160" s="25">
        <f t="shared" si="94"/>
        <v>10.25</v>
      </c>
      <c r="CL160" s="25">
        <f t="shared" si="94"/>
        <v>10.81</v>
      </c>
      <c r="CM160" s="25">
        <f t="shared" si="94"/>
        <v>11.32</v>
      </c>
      <c r="CN160" s="25">
        <f t="shared" si="94"/>
        <v>11.16</v>
      </c>
      <c r="CO160" s="25">
        <f t="shared" si="94"/>
        <v>9.25</v>
      </c>
      <c r="CP160" s="25">
        <f t="shared" si="94"/>
        <v>9.19</v>
      </c>
      <c r="CQ160" s="25">
        <f t="shared" si="94"/>
        <v>10.64</v>
      </c>
      <c r="CR160" s="25">
        <f t="shared" si="94"/>
        <v>9.0299999999999994</v>
      </c>
      <c r="CS160" s="25">
        <f t="shared" si="94"/>
        <v>10.82</v>
      </c>
      <c r="CT160" s="25">
        <f t="shared" si="94"/>
        <v>10.44</v>
      </c>
      <c r="CU160" s="25">
        <f t="shared" si="94"/>
        <v>9.68</v>
      </c>
      <c r="CV160" s="25">
        <f t="shared" si="94"/>
        <v>10.02</v>
      </c>
      <c r="CW160" s="25">
        <f t="shared" si="94"/>
        <v>11.4</v>
      </c>
      <c r="CX160" s="25">
        <f t="shared" si="94"/>
        <v>11.55</v>
      </c>
      <c r="CY160" s="25">
        <f t="shared" si="94"/>
        <v>10.37</v>
      </c>
      <c r="CZ160" s="25">
        <f t="shared" si="94"/>
        <v>10.91</v>
      </c>
      <c r="DA160" s="25">
        <f t="shared" si="94"/>
        <v>10.96</v>
      </c>
      <c r="DB160" s="25">
        <f t="shared" si="94"/>
        <v>10.55</v>
      </c>
      <c r="DC160" s="25">
        <f t="shared" si="94"/>
        <v>10.38</v>
      </c>
      <c r="DD160" s="25">
        <f t="shared" si="94"/>
        <v>9.91</v>
      </c>
      <c r="DE160" s="25">
        <f t="shared" si="94"/>
        <v>9.83</v>
      </c>
      <c r="DF160" s="25">
        <f t="shared" si="94"/>
        <v>10.36</v>
      </c>
      <c r="DG160" s="25">
        <f t="shared" si="94"/>
        <v>9.09</v>
      </c>
      <c r="DH160" s="25">
        <f t="shared" si="94"/>
        <v>12.42</v>
      </c>
      <c r="DI160" s="25">
        <f t="shared" si="94"/>
        <v>12.93</v>
      </c>
      <c r="DJ160" s="25">
        <f t="shared" si="94"/>
        <v>10.42</v>
      </c>
      <c r="DK160" s="25">
        <f t="shared" si="94"/>
        <v>9.81</v>
      </c>
      <c r="DL160" s="25">
        <f t="shared" si="94"/>
        <v>10.73</v>
      </c>
      <c r="DM160" s="25">
        <f t="shared" si="94"/>
        <v>11.15</v>
      </c>
      <c r="DN160" s="25">
        <f t="shared" si="94"/>
        <v>9.2100000000000009</v>
      </c>
      <c r="DO160" s="25">
        <f t="shared" si="94"/>
        <v>8.4</v>
      </c>
      <c r="DP160" s="25">
        <f t="shared" si="94"/>
        <v>10.220000000000001</v>
      </c>
      <c r="DQ160" s="25">
        <f t="shared" si="94"/>
        <v>10.61</v>
      </c>
      <c r="DR160" s="25">
        <f t="shared" si="94"/>
        <v>8.5299999999999994</v>
      </c>
      <c r="DS160" s="25">
        <f t="shared" si="94"/>
        <v>8.68</v>
      </c>
      <c r="DT160" s="25">
        <f t="shared" si="94"/>
        <v>8.75</v>
      </c>
      <c r="DU160" s="25">
        <f t="shared" si="94"/>
        <v>11.5</v>
      </c>
      <c r="DV160" s="25">
        <f t="shared" si="94"/>
        <v>10.81</v>
      </c>
      <c r="DW160" s="25">
        <f t="shared" si="94"/>
        <v>10.41</v>
      </c>
      <c r="DX160" s="25">
        <f t="shared" si="94"/>
        <v>10.31</v>
      </c>
      <c r="DY160" s="25">
        <f t="shared" si="94"/>
        <v>10.09</v>
      </c>
      <c r="DZ160" s="25">
        <f t="shared" si="94"/>
        <v>9.44</v>
      </c>
      <c r="EA160" s="25">
        <f t="shared" ref="EA160:GL164" si="95">+MAX($C$159,EA153)</f>
        <v>10.8</v>
      </c>
      <c r="EB160" s="25">
        <f t="shared" si="95"/>
        <v>9.69</v>
      </c>
      <c r="EC160" s="25">
        <f t="shared" si="95"/>
        <v>11.23</v>
      </c>
      <c r="ED160" s="25">
        <f t="shared" si="95"/>
        <v>10.39</v>
      </c>
      <c r="EE160" s="25">
        <f t="shared" si="95"/>
        <v>8.4</v>
      </c>
      <c r="EF160" s="25">
        <f t="shared" si="95"/>
        <v>9.65</v>
      </c>
      <c r="EG160" s="25">
        <f t="shared" si="95"/>
        <v>10.63</v>
      </c>
      <c r="EH160" s="25">
        <f t="shared" si="95"/>
        <v>11.12</v>
      </c>
      <c r="EI160" s="25">
        <f t="shared" si="95"/>
        <v>9.76</v>
      </c>
      <c r="EJ160" s="25">
        <f t="shared" si="95"/>
        <v>11.15</v>
      </c>
      <c r="EK160" s="25">
        <f t="shared" si="95"/>
        <v>10.39</v>
      </c>
      <c r="EL160" s="25">
        <f t="shared" si="95"/>
        <v>10.81</v>
      </c>
      <c r="EM160" s="25">
        <f t="shared" si="95"/>
        <v>8.82</v>
      </c>
      <c r="EN160" s="25">
        <f t="shared" si="95"/>
        <v>10.29</v>
      </c>
      <c r="EO160" s="25">
        <f t="shared" si="95"/>
        <v>11.54</v>
      </c>
      <c r="EP160" s="25">
        <f t="shared" si="95"/>
        <v>8.42</v>
      </c>
      <c r="EQ160" s="25">
        <f t="shared" si="95"/>
        <v>11.63</v>
      </c>
      <c r="ER160" s="25">
        <f t="shared" si="95"/>
        <v>9.89</v>
      </c>
      <c r="ES160" s="25">
        <f t="shared" si="95"/>
        <v>9.3699999999999992</v>
      </c>
      <c r="ET160" s="25">
        <f t="shared" si="95"/>
        <v>10.27</v>
      </c>
      <c r="EU160" s="25">
        <f t="shared" si="95"/>
        <v>10.1</v>
      </c>
      <c r="EV160" s="25">
        <f t="shared" si="95"/>
        <v>9.8000000000000007</v>
      </c>
      <c r="EW160" s="25">
        <f t="shared" si="95"/>
        <v>10.34</v>
      </c>
      <c r="EX160" s="25">
        <f t="shared" si="95"/>
        <v>10.72</v>
      </c>
      <c r="EY160" s="25">
        <f t="shared" si="95"/>
        <v>9.57</v>
      </c>
      <c r="EZ160" s="25">
        <f t="shared" si="95"/>
        <v>10.96</v>
      </c>
      <c r="FA160" s="25">
        <f t="shared" si="95"/>
        <v>9.64</v>
      </c>
      <c r="FB160" s="25">
        <f t="shared" si="95"/>
        <v>9.65</v>
      </c>
      <c r="FC160" s="25">
        <f t="shared" si="95"/>
        <v>10.89</v>
      </c>
      <c r="FD160" s="25">
        <f t="shared" si="95"/>
        <v>11.81</v>
      </c>
      <c r="FE160" s="25">
        <f t="shared" si="95"/>
        <v>10.82</v>
      </c>
      <c r="FF160" s="25">
        <f t="shared" si="95"/>
        <v>10.210000000000001</v>
      </c>
      <c r="FG160" s="25">
        <f t="shared" si="95"/>
        <v>9.1199999999999992</v>
      </c>
      <c r="FH160" s="25">
        <f t="shared" si="95"/>
        <v>11.16</v>
      </c>
      <c r="FI160" s="25">
        <f t="shared" si="95"/>
        <v>10.54</v>
      </c>
      <c r="FJ160" s="25">
        <f t="shared" si="95"/>
        <v>9.09</v>
      </c>
      <c r="FK160" s="25">
        <f t="shared" si="95"/>
        <v>8.9</v>
      </c>
      <c r="FL160" s="25">
        <f t="shared" si="95"/>
        <v>10.68</v>
      </c>
      <c r="FM160" s="25">
        <f t="shared" si="95"/>
        <v>12.18</v>
      </c>
      <c r="FN160" s="25">
        <f t="shared" si="95"/>
        <v>10</v>
      </c>
      <c r="FO160" s="25">
        <f t="shared" si="95"/>
        <v>9.6199999999999992</v>
      </c>
      <c r="FP160" s="25">
        <f t="shared" si="95"/>
        <v>9.91</v>
      </c>
      <c r="FQ160" s="25">
        <f t="shared" si="95"/>
        <v>10.9</v>
      </c>
      <c r="FR160" s="25">
        <f t="shared" si="95"/>
        <v>11.62</v>
      </c>
      <c r="FS160" s="25">
        <f t="shared" si="95"/>
        <v>9.93</v>
      </c>
      <c r="FT160" s="25">
        <f t="shared" si="95"/>
        <v>9.0399999999999991</v>
      </c>
      <c r="FU160" s="25">
        <f t="shared" si="95"/>
        <v>10.19</v>
      </c>
      <c r="FV160" s="25">
        <f t="shared" si="95"/>
        <v>9.2200000000000006</v>
      </c>
      <c r="FW160" s="25">
        <f t="shared" si="95"/>
        <v>11.58</v>
      </c>
      <c r="FX160" s="25">
        <f t="shared" si="95"/>
        <v>10.1</v>
      </c>
      <c r="FY160" s="25">
        <f t="shared" si="95"/>
        <v>12.21</v>
      </c>
      <c r="FZ160" s="25">
        <f t="shared" si="95"/>
        <v>9.77</v>
      </c>
      <c r="GA160" s="25">
        <f t="shared" si="95"/>
        <v>9.2899999999999991</v>
      </c>
      <c r="GB160" s="25">
        <f t="shared" si="95"/>
        <v>9.57</v>
      </c>
      <c r="GC160" s="25">
        <f t="shared" si="95"/>
        <v>8.7799999999999994</v>
      </c>
      <c r="GD160" s="25">
        <f t="shared" si="95"/>
        <v>11.25</v>
      </c>
      <c r="GE160" s="25">
        <f t="shared" si="95"/>
        <v>11.83</v>
      </c>
      <c r="GF160" s="25">
        <f t="shared" si="95"/>
        <v>10.37</v>
      </c>
      <c r="GG160" s="25">
        <f t="shared" si="95"/>
        <v>8.98</v>
      </c>
      <c r="GH160" s="25">
        <f t="shared" si="95"/>
        <v>8.5399999999999991</v>
      </c>
      <c r="GI160" s="25">
        <f t="shared" si="95"/>
        <v>9</v>
      </c>
      <c r="GJ160" s="25">
        <f t="shared" si="95"/>
        <v>11.46</v>
      </c>
      <c r="GK160" s="25">
        <f t="shared" si="95"/>
        <v>10.44</v>
      </c>
      <c r="GL160" s="25">
        <f t="shared" si="95"/>
        <v>10.86</v>
      </c>
      <c r="GM160" s="25">
        <f t="shared" ref="GM160:IX163" si="96">+MAX($C$159,GM153)</f>
        <v>10.88</v>
      </c>
      <c r="GN160" s="25">
        <f t="shared" si="96"/>
        <v>8.82</v>
      </c>
      <c r="GO160" s="25">
        <f t="shared" si="96"/>
        <v>11.09</v>
      </c>
      <c r="GP160" s="25">
        <f t="shared" si="96"/>
        <v>8.6199999999999992</v>
      </c>
      <c r="GQ160" s="25">
        <f t="shared" si="96"/>
        <v>8.83</v>
      </c>
      <c r="GR160" s="25">
        <f t="shared" si="96"/>
        <v>8.76</v>
      </c>
      <c r="GS160" s="25">
        <f t="shared" si="96"/>
        <v>9.17</v>
      </c>
      <c r="GT160" s="25">
        <f t="shared" si="96"/>
        <v>9.0399999999999991</v>
      </c>
      <c r="GU160" s="25">
        <f t="shared" si="96"/>
        <v>10.47</v>
      </c>
      <c r="GV160" s="25">
        <f t="shared" si="96"/>
        <v>11.11</v>
      </c>
      <c r="GW160" s="25">
        <f t="shared" si="96"/>
        <v>10.26</v>
      </c>
      <c r="GX160" s="25">
        <f t="shared" si="96"/>
        <v>9.02</v>
      </c>
      <c r="GY160" s="25">
        <f t="shared" si="96"/>
        <v>11.88</v>
      </c>
      <c r="GZ160" s="25">
        <f t="shared" si="96"/>
        <v>10.75</v>
      </c>
      <c r="HA160" s="25">
        <f t="shared" si="96"/>
        <v>11.3</v>
      </c>
      <c r="HB160" s="25">
        <f t="shared" si="96"/>
        <v>9.66</v>
      </c>
      <c r="HC160" s="25">
        <f t="shared" si="96"/>
        <v>10.83</v>
      </c>
      <c r="HD160" s="25">
        <f t="shared" si="96"/>
        <v>10.6</v>
      </c>
      <c r="HE160" s="25">
        <f t="shared" si="96"/>
        <v>8.65</v>
      </c>
      <c r="HF160" s="25">
        <f t="shared" si="96"/>
        <v>9.7200000000000006</v>
      </c>
      <c r="HG160" s="25">
        <f t="shared" si="96"/>
        <v>11.6</v>
      </c>
      <c r="HH160" s="25">
        <f t="shared" si="96"/>
        <v>9.65</v>
      </c>
      <c r="HI160" s="25">
        <f t="shared" si="96"/>
        <v>9.5</v>
      </c>
      <c r="HJ160" s="25">
        <f t="shared" si="96"/>
        <v>10.79</v>
      </c>
      <c r="HK160" s="25">
        <f t="shared" si="96"/>
        <v>12.76</v>
      </c>
      <c r="HL160" s="25">
        <f t="shared" si="96"/>
        <v>9.8000000000000007</v>
      </c>
      <c r="HM160" s="25">
        <f t="shared" si="96"/>
        <v>11.13</v>
      </c>
      <c r="HN160" s="25">
        <f t="shared" si="96"/>
        <v>10.87</v>
      </c>
      <c r="HO160" s="25">
        <f t="shared" si="96"/>
        <v>10.220000000000001</v>
      </c>
      <c r="HP160" s="25">
        <f t="shared" si="96"/>
        <v>10.84</v>
      </c>
      <c r="HQ160" s="25">
        <f t="shared" si="96"/>
        <v>9.43</v>
      </c>
      <c r="HR160" s="25">
        <f t="shared" si="96"/>
        <v>9.65</v>
      </c>
      <c r="HS160" s="25">
        <f t="shared" si="96"/>
        <v>9.23</v>
      </c>
      <c r="HT160" s="25">
        <f t="shared" si="96"/>
        <v>9.9600000000000009</v>
      </c>
      <c r="HU160" s="25">
        <f t="shared" si="96"/>
        <v>10.52</v>
      </c>
      <c r="HV160" s="25">
        <f t="shared" si="96"/>
        <v>9.81</v>
      </c>
      <c r="HW160" s="25">
        <f t="shared" si="96"/>
        <v>9.25</v>
      </c>
      <c r="HX160" s="25">
        <f t="shared" si="96"/>
        <v>9.89</v>
      </c>
      <c r="HY160" s="25">
        <f t="shared" si="96"/>
        <v>11</v>
      </c>
      <c r="HZ160" s="25">
        <f t="shared" si="96"/>
        <v>10.6</v>
      </c>
      <c r="IA160" s="25">
        <f t="shared" si="96"/>
        <v>11.4</v>
      </c>
      <c r="IB160" s="25">
        <f t="shared" si="96"/>
        <v>9.26</v>
      </c>
      <c r="IC160" s="25">
        <f t="shared" si="96"/>
        <v>9.15</v>
      </c>
      <c r="ID160" s="25">
        <f t="shared" si="96"/>
        <v>11.14</v>
      </c>
      <c r="IE160" s="25">
        <f t="shared" si="96"/>
        <v>10.33</v>
      </c>
      <c r="IF160" s="25">
        <f t="shared" si="96"/>
        <v>8.4</v>
      </c>
      <c r="IG160" s="25">
        <f t="shared" si="96"/>
        <v>9.6</v>
      </c>
      <c r="IH160" s="25">
        <f t="shared" si="96"/>
        <v>10.98</v>
      </c>
      <c r="II160" s="25">
        <f t="shared" si="96"/>
        <v>9.31</v>
      </c>
      <c r="IJ160" s="25">
        <f t="shared" si="96"/>
        <v>11.87</v>
      </c>
      <c r="IK160" s="25">
        <f t="shared" si="96"/>
        <v>8.4</v>
      </c>
      <c r="IL160" s="25">
        <f t="shared" si="96"/>
        <v>10.83</v>
      </c>
      <c r="IM160" s="25">
        <f t="shared" si="96"/>
        <v>9.73</v>
      </c>
      <c r="IN160" s="25">
        <f t="shared" si="96"/>
        <v>9.4600000000000009</v>
      </c>
      <c r="IO160" s="25">
        <f t="shared" si="96"/>
        <v>9.4600000000000009</v>
      </c>
      <c r="IP160" s="25">
        <f t="shared" si="96"/>
        <v>10.32</v>
      </c>
      <c r="IQ160" s="25">
        <f t="shared" si="96"/>
        <v>10.71</v>
      </c>
      <c r="IR160" s="25">
        <f t="shared" si="96"/>
        <v>9.67</v>
      </c>
      <c r="IS160" s="25">
        <f t="shared" si="96"/>
        <v>10.27</v>
      </c>
      <c r="IT160" s="25">
        <f t="shared" si="96"/>
        <v>10.62</v>
      </c>
      <c r="IU160" s="25">
        <f t="shared" si="96"/>
        <v>10.65</v>
      </c>
      <c r="IV160" s="25">
        <f t="shared" si="96"/>
        <v>10.45</v>
      </c>
      <c r="IW160" s="25">
        <f t="shared" si="96"/>
        <v>11.9</v>
      </c>
      <c r="IX160" s="25">
        <f t="shared" si="96"/>
        <v>10.210000000000001</v>
      </c>
      <c r="IY160" s="25">
        <f t="shared" ref="IY160:LJ164" si="97">+MAX($C$159,IY153)</f>
        <v>9.9499999999999993</v>
      </c>
      <c r="IZ160" s="25">
        <f t="shared" si="97"/>
        <v>10.029999999999999</v>
      </c>
      <c r="JA160" s="25">
        <f t="shared" si="97"/>
        <v>12.02</v>
      </c>
      <c r="JB160" s="25">
        <f t="shared" si="97"/>
        <v>10.29</v>
      </c>
      <c r="JC160" s="25">
        <f t="shared" si="97"/>
        <v>10.09</v>
      </c>
      <c r="JD160" s="25">
        <f t="shared" si="97"/>
        <v>9.65</v>
      </c>
      <c r="JE160" s="25">
        <f t="shared" si="97"/>
        <v>10.57</v>
      </c>
      <c r="JF160" s="25">
        <f t="shared" si="97"/>
        <v>10.95</v>
      </c>
      <c r="JG160" s="25">
        <f t="shared" si="97"/>
        <v>8.99</v>
      </c>
      <c r="JH160" s="25">
        <f t="shared" si="97"/>
        <v>10.97</v>
      </c>
      <c r="JI160" s="25">
        <f t="shared" si="97"/>
        <v>10.34</v>
      </c>
      <c r="JJ160" s="25">
        <f t="shared" si="97"/>
        <v>8.83</v>
      </c>
      <c r="JK160" s="25">
        <f t="shared" si="97"/>
        <v>11.41</v>
      </c>
      <c r="JL160" s="25">
        <f t="shared" si="97"/>
        <v>10.44</v>
      </c>
      <c r="JM160" s="25">
        <f t="shared" si="97"/>
        <v>9.15</v>
      </c>
      <c r="JN160" s="25">
        <f t="shared" si="97"/>
        <v>8.4</v>
      </c>
      <c r="JO160" s="25">
        <f t="shared" si="97"/>
        <v>10.19</v>
      </c>
      <c r="JP160" s="25">
        <f t="shared" si="97"/>
        <v>10.52</v>
      </c>
      <c r="JQ160" s="25">
        <f t="shared" si="97"/>
        <v>8.68</v>
      </c>
      <c r="JR160" s="25">
        <f t="shared" si="97"/>
        <v>9.93</v>
      </c>
      <c r="JS160" s="25">
        <f t="shared" si="97"/>
        <v>11.65</v>
      </c>
      <c r="JT160" s="25">
        <f t="shared" si="97"/>
        <v>10.65</v>
      </c>
      <c r="JU160" s="25">
        <f t="shared" si="97"/>
        <v>9.8699999999999992</v>
      </c>
      <c r="JV160" s="25">
        <f t="shared" si="97"/>
        <v>10.43</v>
      </c>
      <c r="JW160" s="25">
        <f t="shared" si="97"/>
        <v>10.84</v>
      </c>
      <c r="JX160" s="25">
        <f t="shared" si="97"/>
        <v>11.45</v>
      </c>
      <c r="JY160" s="25">
        <f t="shared" si="97"/>
        <v>12.3</v>
      </c>
      <c r="JZ160" s="25">
        <f t="shared" si="97"/>
        <v>10.44</v>
      </c>
      <c r="KA160" s="25">
        <f t="shared" si="97"/>
        <v>9.57</v>
      </c>
      <c r="KB160" s="25">
        <f t="shared" si="97"/>
        <v>9.92</v>
      </c>
      <c r="KC160" s="25">
        <f t="shared" si="97"/>
        <v>9.67</v>
      </c>
      <c r="KD160" s="25">
        <f t="shared" si="97"/>
        <v>11.03</v>
      </c>
      <c r="KE160" s="25">
        <f t="shared" si="97"/>
        <v>11.35</v>
      </c>
      <c r="KF160" s="25">
        <f t="shared" si="97"/>
        <v>8.76</v>
      </c>
      <c r="KG160" s="25">
        <f t="shared" si="97"/>
        <v>9.89</v>
      </c>
      <c r="KH160" s="25">
        <f t="shared" si="97"/>
        <v>10.68</v>
      </c>
      <c r="KI160" s="25">
        <f t="shared" si="97"/>
        <v>11.75</v>
      </c>
      <c r="KJ160" s="25">
        <f t="shared" si="97"/>
        <v>9.66</v>
      </c>
      <c r="KK160" s="25">
        <f t="shared" si="97"/>
        <v>10.53</v>
      </c>
      <c r="KL160" s="25">
        <f t="shared" si="97"/>
        <v>9.5500000000000007</v>
      </c>
      <c r="KM160" s="25">
        <f t="shared" si="97"/>
        <v>10.69</v>
      </c>
      <c r="KN160" s="25">
        <f t="shared" si="97"/>
        <v>9.5</v>
      </c>
      <c r="KO160" s="25">
        <f t="shared" si="97"/>
        <v>9.8000000000000007</v>
      </c>
      <c r="KP160" s="25">
        <f t="shared" si="97"/>
        <v>10.11</v>
      </c>
      <c r="KQ160" s="25">
        <f t="shared" si="97"/>
        <v>10.36</v>
      </c>
      <c r="KR160" s="25">
        <f t="shared" si="97"/>
        <v>10.77</v>
      </c>
      <c r="KS160" s="25">
        <f t="shared" si="97"/>
        <v>8.6199999999999992</v>
      </c>
      <c r="KT160" s="25">
        <f t="shared" si="97"/>
        <v>9.9700000000000006</v>
      </c>
      <c r="KU160" s="25">
        <f t="shared" si="97"/>
        <v>9.6199999999999992</v>
      </c>
      <c r="KV160" s="25">
        <f t="shared" si="97"/>
        <v>9.44</v>
      </c>
      <c r="KW160" s="25">
        <f t="shared" si="97"/>
        <v>8.7899999999999991</v>
      </c>
      <c r="KX160" s="25">
        <f t="shared" si="97"/>
        <v>10.5</v>
      </c>
      <c r="KY160" s="25">
        <f t="shared" si="97"/>
        <v>9.36</v>
      </c>
      <c r="KZ160" s="25">
        <f t="shared" si="97"/>
        <v>12.49</v>
      </c>
      <c r="LA160" s="25">
        <f t="shared" si="97"/>
        <v>9.18</v>
      </c>
      <c r="LB160" s="25">
        <f t="shared" si="97"/>
        <v>9.19</v>
      </c>
      <c r="LC160" s="25">
        <f t="shared" si="97"/>
        <v>9.4700000000000006</v>
      </c>
      <c r="LD160" s="25">
        <f t="shared" si="97"/>
        <v>11.38</v>
      </c>
      <c r="LE160" s="25">
        <f t="shared" si="97"/>
        <v>10.45</v>
      </c>
      <c r="LF160" s="25">
        <f t="shared" si="97"/>
        <v>11.39</v>
      </c>
      <c r="LG160" s="25">
        <f t="shared" si="97"/>
        <v>11.21</v>
      </c>
      <c r="LH160" s="25">
        <f t="shared" si="97"/>
        <v>11.03</v>
      </c>
      <c r="LI160" s="25">
        <f t="shared" si="97"/>
        <v>11.46</v>
      </c>
      <c r="LJ160" s="25">
        <f t="shared" si="97"/>
        <v>10.45</v>
      </c>
      <c r="LK160" s="25">
        <f t="shared" ref="LK160:NV163" si="98">+MAX($C$159,LK153)</f>
        <v>9.99</v>
      </c>
      <c r="LL160" s="25">
        <f t="shared" si="98"/>
        <v>10.27</v>
      </c>
      <c r="LM160" s="25">
        <f t="shared" si="98"/>
        <v>8.7100000000000009</v>
      </c>
      <c r="LN160" s="25">
        <f t="shared" si="98"/>
        <v>9.91</v>
      </c>
      <c r="LO160" s="25">
        <f t="shared" si="98"/>
        <v>10.28</v>
      </c>
      <c r="LP160" s="25">
        <f t="shared" si="98"/>
        <v>10.58</v>
      </c>
      <c r="LQ160" s="25">
        <f t="shared" si="98"/>
        <v>11.08</v>
      </c>
      <c r="LR160" s="25">
        <f t="shared" si="98"/>
        <v>11.65</v>
      </c>
      <c r="LS160" s="25">
        <f t="shared" si="98"/>
        <v>9.98</v>
      </c>
      <c r="LT160" s="25">
        <f t="shared" si="98"/>
        <v>10.07</v>
      </c>
      <c r="LU160" s="25">
        <f t="shared" si="98"/>
        <v>10.87</v>
      </c>
      <c r="LV160" s="25">
        <f t="shared" si="98"/>
        <v>8.7100000000000009</v>
      </c>
      <c r="LW160" s="25">
        <f t="shared" si="98"/>
        <v>8.9</v>
      </c>
      <c r="LX160" s="25">
        <f t="shared" si="98"/>
        <v>10.11</v>
      </c>
      <c r="LY160" s="25">
        <f t="shared" si="98"/>
        <v>10.83</v>
      </c>
      <c r="LZ160" s="25">
        <f t="shared" si="98"/>
        <v>10</v>
      </c>
      <c r="MA160" s="25">
        <f t="shared" si="98"/>
        <v>10.38</v>
      </c>
      <c r="MB160" s="25">
        <f t="shared" si="98"/>
        <v>10.41</v>
      </c>
      <c r="MC160" s="25">
        <f t="shared" si="98"/>
        <v>10.44</v>
      </c>
      <c r="MD160" s="25">
        <f t="shared" si="98"/>
        <v>9.58</v>
      </c>
      <c r="ME160" s="25">
        <f t="shared" si="98"/>
        <v>10.210000000000001</v>
      </c>
      <c r="MF160" s="25">
        <f t="shared" si="98"/>
        <v>9.75</v>
      </c>
      <c r="MG160" s="25">
        <f t="shared" si="98"/>
        <v>9.4499999999999993</v>
      </c>
      <c r="MH160" s="25">
        <f t="shared" si="98"/>
        <v>10.4</v>
      </c>
      <c r="MI160" s="25">
        <f t="shared" si="98"/>
        <v>10.67</v>
      </c>
      <c r="MJ160" s="25">
        <f t="shared" si="98"/>
        <v>9.64</v>
      </c>
      <c r="MK160" s="25">
        <f t="shared" si="98"/>
        <v>10.09</v>
      </c>
      <c r="ML160" s="25">
        <f t="shared" si="98"/>
        <v>9.94</v>
      </c>
      <c r="MM160" s="25">
        <f t="shared" si="98"/>
        <v>11.33</v>
      </c>
      <c r="MN160" s="25">
        <f t="shared" si="98"/>
        <v>9.65</v>
      </c>
      <c r="MO160" s="25">
        <f t="shared" si="98"/>
        <v>10.37</v>
      </c>
      <c r="MP160" s="25">
        <f t="shared" si="98"/>
        <v>9.8800000000000008</v>
      </c>
      <c r="MQ160" s="25">
        <f t="shared" si="98"/>
        <v>9.5500000000000007</v>
      </c>
      <c r="MR160" s="25">
        <f t="shared" si="98"/>
        <v>9.56</v>
      </c>
      <c r="MS160" s="25">
        <f t="shared" si="98"/>
        <v>11.46</v>
      </c>
      <c r="MT160" s="25">
        <f t="shared" si="98"/>
        <v>10.93</v>
      </c>
      <c r="MU160" s="25">
        <f t="shared" si="98"/>
        <v>8.58</v>
      </c>
      <c r="MV160" s="25">
        <f t="shared" si="98"/>
        <v>9.92</v>
      </c>
      <c r="MW160" s="25">
        <f t="shared" si="98"/>
        <v>9.98</v>
      </c>
      <c r="MX160" s="25">
        <f t="shared" si="98"/>
        <v>10.53</v>
      </c>
      <c r="MY160" s="25">
        <f t="shared" si="98"/>
        <v>10.199999999999999</v>
      </c>
      <c r="MZ160" s="25">
        <f t="shared" si="98"/>
        <v>10.38</v>
      </c>
      <c r="NA160" s="25">
        <f t="shared" si="98"/>
        <v>10.65</v>
      </c>
      <c r="NB160" s="25">
        <f t="shared" si="98"/>
        <v>10.27</v>
      </c>
      <c r="NC160" s="25">
        <f t="shared" si="98"/>
        <v>11.47</v>
      </c>
      <c r="ND160" s="25">
        <f t="shared" si="98"/>
        <v>10.74</v>
      </c>
      <c r="NE160" s="25">
        <f t="shared" si="98"/>
        <v>8.75</v>
      </c>
      <c r="NF160" s="25">
        <f t="shared" si="98"/>
        <v>10.26</v>
      </c>
      <c r="NG160" s="25">
        <f t="shared" si="98"/>
        <v>11.09</v>
      </c>
      <c r="NH160" s="25">
        <f t="shared" si="98"/>
        <v>11.12</v>
      </c>
      <c r="NI160" s="25">
        <f t="shared" si="98"/>
        <v>11.05</v>
      </c>
      <c r="NJ160" s="25">
        <f t="shared" si="98"/>
        <v>10.82</v>
      </c>
      <c r="NK160" s="25">
        <f t="shared" si="98"/>
        <v>8.9600000000000009</v>
      </c>
      <c r="NL160" s="25">
        <f t="shared" si="98"/>
        <v>10.5</v>
      </c>
      <c r="NM160" s="25">
        <f t="shared" si="98"/>
        <v>9.93</v>
      </c>
      <c r="NN160" s="25">
        <f t="shared" si="98"/>
        <v>9.43</v>
      </c>
      <c r="NO160" s="25">
        <f t="shared" si="98"/>
        <v>12.77</v>
      </c>
      <c r="NP160" s="25">
        <f t="shared" si="98"/>
        <v>10.02</v>
      </c>
      <c r="NQ160" s="25">
        <f t="shared" si="98"/>
        <v>9.6</v>
      </c>
      <c r="NR160" s="25">
        <f t="shared" si="98"/>
        <v>10.28</v>
      </c>
      <c r="NS160" s="25">
        <f t="shared" si="98"/>
        <v>10.77</v>
      </c>
      <c r="NT160" s="25">
        <f t="shared" si="98"/>
        <v>9.06</v>
      </c>
      <c r="NU160" s="25">
        <f t="shared" si="98"/>
        <v>9.59</v>
      </c>
      <c r="NV160" s="25">
        <f t="shared" si="98"/>
        <v>10.51</v>
      </c>
      <c r="NW160" s="25">
        <f t="shared" ref="NW160:QH164" si="99">+MAX($C$159,NW153)</f>
        <v>8.4600000000000009</v>
      </c>
      <c r="NX160" s="25">
        <f t="shared" si="99"/>
        <v>8.44</v>
      </c>
      <c r="NY160" s="25">
        <f t="shared" si="99"/>
        <v>9.89</v>
      </c>
      <c r="NZ160" s="25">
        <f t="shared" si="99"/>
        <v>10.16</v>
      </c>
      <c r="OA160" s="25">
        <f t="shared" si="99"/>
        <v>9.42</v>
      </c>
      <c r="OB160" s="25">
        <f t="shared" si="99"/>
        <v>9.8000000000000007</v>
      </c>
      <c r="OC160" s="25">
        <f t="shared" si="99"/>
        <v>11.11</v>
      </c>
      <c r="OD160" s="25">
        <f t="shared" si="99"/>
        <v>9.51</v>
      </c>
      <c r="OE160" s="25">
        <f t="shared" si="99"/>
        <v>10.36</v>
      </c>
      <c r="OF160" s="25">
        <f t="shared" si="99"/>
        <v>8.67</v>
      </c>
      <c r="OG160" s="25">
        <f t="shared" si="99"/>
        <v>10.64</v>
      </c>
      <c r="OH160" s="25">
        <f t="shared" si="99"/>
        <v>8.4</v>
      </c>
      <c r="OI160" s="25">
        <f t="shared" si="99"/>
        <v>9.66</v>
      </c>
      <c r="OJ160" s="25">
        <f t="shared" si="99"/>
        <v>8.82</v>
      </c>
      <c r="OK160" s="25">
        <f t="shared" si="99"/>
        <v>8.99</v>
      </c>
      <c r="OL160" s="25">
        <f t="shared" si="99"/>
        <v>9.4700000000000006</v>
      </c>
      <c r="OM160" s="25">
        <f t="shared" si="99"/>
        <v>11.19</v>
      </c>
      <c r="ON160" s="25">
        <f t="shared" si="99"/>
        <v>9.77</v>
      </c>
      <c r="OO160" s="25">
        <f t="shared" si="99"/>
        <v>10.31</v>
      </c>
      <c r="OP160" s="25">
        <f t="shared" si="99"/>
        <v>11.71</v>
      </c>
      <c r="OQ160" s="25">
        <f t="shared" si="99"/>
        <v>9.2899999999999991</v>
      </c>
      <c r="OR160" s="25">
        <f t="shared" si="99"/>
        <v>10.4</v>
      </c>
      <c r="OS160" s="25">
        <f t="shared" si="99"/>
        <v>10.47</v>
      </c>
      <c r="OT160" s="25">
        <f t="shared" si="99"/>
        <v>10.130000000000001</v>
      </c>
      <c r="OU160" s="25">
        <f t="shared" si="99"/>
        <v>10.19</v>
      </c>
      <c r="OV160" s="25">
        <f t="shared" si="99"/>
        <v>11.43</v>
      </c>
      <c r="OW160" s="25">
        <f t="shared" si="99"/>
        <v>10.06</v>
      </c>
      <c r="OX160" s="25">
        <f t="shared" si="99"/>
        <v>9.41</v>
      </c>
      <c r="OY160" s="25">
        <f t="shared" si="99"/>
        <v>10.61</v>
      </c>
      <c r="OZ160" s="25">
        <f t="shared" si="99"/>
        <v>9.7799999999999994</v>
      </c>
      <c r="PA160" s="25">
        <f t="shared" si="99"/>
        <v>9.08</v>
      </c>
      <c r="PB160" s="25">
        <f t="shared" si="99"/>
        <v>11.3</v>
      </c>
      <c r="PC160" s="25">
        <f t="shared" si="99"/>
        <v>11.08</v>
      </c>
      <c r="PD160" s="25">
        <f t="shared" si="99"/>
        <v>11.44</v>
      </c>
      <c r="PE160" s="25">
        <f t="shared" si="99"/>
        <v>10.7</v>
      </c>
      <c r="PF160" s="25">
        <f t="shared" si="99"/>
        <v>10.79</v>
      </c>
      <c r="PG160" s="25">
        <f t="shared" si="99"/>
        <v>10.61</v>
      </c>
      <c r="PH160" s="25">
        <f t="shared" si="99"/>
        <v>9.02</v>
      </c>
      <c r="PI160" s="25">
        <f t="shared" si="99"/>
        <v>10.35</v>
      </c>
      <c r="PJ160" s="25">
        <f t="shared" si="99"/>
        <v>10.67</v>
      </c>
      <c r="PK160" s="25">
        <f t="shared" si="99"/>
        <v>10.52</v>
      </c>
      <c r="PL160" s="25">
        <f t="shared" si="99"/>
        <v>10.59</v>
      </c>
      <c r="PM160" s="25">
        <f t="shared" si="99"/>
        <v>11.91</v>
      </c>
      <c r="PN160" s="25">
        <f t="shared" si="99"/>
        <v>9.36</v>
      </c>
      <c r="PO160" s="25">
        <f t="shared" si="99"/>
        <v>10.24</v>
      </c>
      <c r="PP160" s="25">
        <f t="shared" si="99"/>
        <v>8.4</v>
      </c>
      <c r="PQ160" s="25">
        <f t="shared" si="99"/>
        <v>8.6</v>
      </c>
      <c r="PR160" s="25">
        <f t="shared" si="99"/>
        <v>8.85</v>
      </c>
      <c r="PS160" s="25">
        <f t="shared" si="99"/>
        <v>11.5</v>
      </c>
      <c r="PT160" s="25">
        <f t="shared" si="99"/>
        <v>11.03</v>
      </c>
      <c r="PU160" s="25">
        <f t="shared" si="99"/>
        <v>9.74</v>
      </c>
      <c r="PV160" s="25">
        <f t="shared" si="99"/>
        <v>9.76</v>
      </c>
      <c r="PW160" s="25">
        <f t="shared" si="99"/>
        <v>11.08</v>
      </c>
      <c r="PX160" s="25">
        <f t="shared" si="99"/>
        <v>10.72</v>
      </c>
      <c r="PY160" s="25">
        <f t="shared" si="99"/>
        <v>12.36</v>
      </c>
      <c r="PZ160" s="25">
        <f t="shared" si="99"/>
        <v>10.93</v>
      </c>
      <c r="QA160" s="25">
        <f t="shared" si="99"/>
        <v>11.57</v>
      </c>
      <c r="QB160" s="25">
        <f t="shared" si="99"/>
        <v>10.32</v>
      </c>
      <c r="QC160" s="25">
        <f t="shared" si="99"/>
        <v>13.24</v>
      </c>
      <c r="QD160" s="25">
        <f t="shared" si="99"/>
        <v>11.57</v>
      </c>
      <c r="QE160" s="25">
        <f t="shared" si="99"/>
        <v>11.37</v>
      </c>
      <c r="QF160" s="25">
        <f t="shared" si="99"/>
        <v>10.83</v>
      </c>
      <c r="QG160" s="25">
        <f t="shared" si="99"/>
        <v>10.02</v>
      </c>
      <c r="QH160" s="25">
        <f t="shared" si="99"/>
        <v>10.63</v>
      </c>
      <c r="QI160" s="25">
        <f t="shared" ref="QI160:SG164" si="100">+MAX($C$159,QI153)</f>
        <v>8.4</v>
      </c>
      <c r="QJ160" s="25">
        <f t="shared" si="100"/>
        <v>9.1300000000000008</v>
      </c>
      <c r="QK160" s="25">
        <f t="shared" si="100"/>
        <v>10.61</v>
      </c>
      <c r="QL160" s="25">
        <f t="shared" si="100"/>
        <v>9.3800000000000008</v>
      </c>
      <c r="QM160" s="25">
        <f t="shared" si="100"/>
        <v>11.55</v>
      </c>
      <c r="QN160" s="25">
        <f t="shared" si="100"/>
        <v>8.89</v>
      </c>
      <c r="QO160" s="25">
        <f t="shared" si="100"/>
        <v>9.76</v>
      </c>
      <c r="QP160" s="25">
        <f t="shared" si="100"/>
        <v>11.39</v>
      </c>
      <c r="QQ160" s="25">
        <f t="shared" si="100"/>
        <v>9</v>
      </c>
      <c r="QR160" s="25">
        <f t="shared" si="100"/>
        <v>9.83</v>
      </c>
      <c r="QS160" s="25">
        <f t="shared" si="100"/>
        <v>9.94</v>
      </c>
      <c r="QT160" s="25">
        <f t="shared" si="100"/>
        <v>9.7799999999999994</v>
      </c>
      <c r="QU160" s="25">
        <f t="shared" si="100"/>
        <v>10.71</v>
      </c>
      <c r="QV160" s="25">
        <f t="shared" si="100"/>
        <v>10.77</v>
      </c>
      <c r="QW160" s="25">
        <f t="shared" si="100"/>
        <v>9.5399999999999991</v>
      </c>
      <c r="QX160" s="25">
        <f t="shared" si="100"/>
        <v>10.64</v>
      </c>
      <c r="QY160" s="25">
        <f t="shared" si="100"/>
        <v>10.61</v>
      </c>
      <c r="QZ160" s="25">
        <f t="shared" si="100"/>
        <v>9.25</v>
      </c>
      <c r="RA160" s="25">
        <f t="shared" si="100"/>
        <v>9.65</v>
      </c>
      <c r="RB160" s="25">
        <f t="shared" si="100"/>
        <v>11.48</v>
      </c>
      <c r="RC160" s="25">
        <f t="shared" si="100"/>
        <v>12.3</v>
      </c>
      <c r="RD160" s="25">
        <f t="shared" si="100"/>
        <v>9.5500000000000007</v>
      </c>
      <c r="RE160" s="25">
        <f t="shared" si="100"/>
        <v>11.03</v>
      </c>
      <c r="RF160" s="25">
        <f t="shared" si="100"/>
        <v>10.34</v>
      </c>
      <c r="RG160" s="25">
        <f t="shared" si="100"/>
        <v>9.8800000000000008</v>
      </c>
      <c r="RH160" s="25">
        <f t="shared" si="100"/>
        <v>10.35</v>
      </c>
      <c r="RI160" s="25">
        <f t="shared" si="100"/>
        <v>10.56</v>
      </c>
      <c r="RJ160" s="25">
        <f t="shared" si="100"/>
        <v>10.5</v>
      </c>
      <c r="RK160" s="25">
        <f t="shared" si="100"/>
        <v>10.119999999999999</v>
      </c>
      <c r="RL160" s="25">
        <f t="shared" si="100"/>
        <v>11.61</v>
      </c>
      <c r="RM160" s="25">
        <f t="shared" si="100"/>
        <v>10.45</v>
      </c>
      <c r="RN160" s="25">
        <f t="shared" si="100"/>
        <v>10.49</v>
      </c>
      <c r="RO160" s="25">
        <f t="shared" si="100"/>
        <v>10.27</v>
      </c>
      <c r="RP160" s="25">
        <f t="shared" si="100"/>
        <v>9.92</v>
      </c>
      <c r="RQ160" s="25">
        <f t="shared" si="100"/>
        <v>10.95</v>
      </c>
      <c r="RR160" s="25">
        <f t="shared" si="100"/>
        <v>9.2899999999999991</v>
      </c>
      <c r="RS160" s="25">
        <f t="shared" si="100"/>
        <v>9.98</v>
      </c>
      <c r="RT160" s="25">
        <f t="shared" si="100"/>
        <v>10.039999999999999</v>
      </c>
      <c r="RU160" s="25">
        <f t="shared" si="100"/>
        <v>12.24</v>
      </c>
      <c r="RV160" s="25">
        <f t="shared" si="100"/>
        <v>11.12</v>
      </c>
      <c r="RW160" s="25">
        <f t="shared" si="100"/>
        <v>11.32</v>
      </c>
      <c r="RX160" s="25">
        <f t="shared" si="100"/>
        <v>10.119999999999999</v>
      </c>
      <c r="RY160" s="25">
        <f t="shared" si="100"/>
        <v>10.24</v>
      </c>
      <c r="RZ160" s="25">
        <f t="shared" si="100"/>
        <v>9.2799999999999994</v>
      </c>
      <c r="SA160" s="25">
        <f t="shared" si="100"/>
        <v>11.37</v>
      </c>
      <c r="SB160" s="25">
        <f t="shared" si="100"/>
        <v>9.23</v>
      </c>
      <c r="SC160" s="25">
        <f t="shared" si="100"/>
        <v>9.4499999999999993</v>
      </c>
      <c r="SD160" s="25">
        <f t="shared" si="100"/>
        <v>10.4</v>
      </c>
      <c r="SE160" s="25">
        <f t="shared" si="100"/>
        <v>9.26</v>
      </c>
      <c r="SF160" s="25">
        <f t="shared" si="100"/>
        <v>10.72</v>
      </c>
      <c r="SG160" s="25">
        <f t="shared" si="100"/>
        <v>9.58</v>
      </c>
    </row>
    <row r="161" spans="1:501">
      <c r="A161">
        <v>2015</v>
      </c>
      <c r="B161" s="25">
        <f t="shared" ref="B161:Q164" si="101">+MAX($C$159,B154)</f>
        <v>8.4</v>
      </c>
      <c r="C161" s="25">
        <f t="shared" si="101"/>
        <v>8.4</v>
      </c>
      <c r="D161" s="25">
        <f t="shared" si="101"/>
        <v>8.4</v>
      </c>
      <c r="E161" s="25">
        <f t="shared" si="101"/>
        <v>8.4</v>
      </c>
      <c r="F161" s="25">
        <f t="shared" si="101"/>
        <v>8.4</v>
      </c>
      <c r="G161" s="25">
        <f t="shared" si="101"/>
        <v>8.4</v>
      </c>
      <c r="H161" s="25">
        <f t="shared" si="101"/>
        <v>8.82</v>
      </c>
      <c r="I161" s="25">
        <f t="shared" si="101"/>
        <v>8.4</v>
      </c>
      <c r="J161" s="25">
        <f t="shared" si="101"/>
        <v>9.6300000000000008</v>
      </c>
      <c r="K161" s="25">
        <f t="shared" si="101"/>
        <v>9.7899999999999991</v>
      </c>
      <c r="L161" s="25">
        <f t="shared" si="101"/>
        <v>9.2799999999999994</v>
      </c>
      <c r="M161" s="25">
        <f t="shared" si="101"/>
        <v>8.5299999999999994</v>
      </c>
      <c r="N161" s="25">
        <f t="shared" si="101"/>
        <v>8.4</v>
      </c>
      <c r="O161" s="25">
        <f t="shared" si="101"/>
        <v>9.36</v>
      </c>
      <c r="P161" s="25">
        <f t="shared" si="101"/>
        <v>9.4600000000000009</v>
      </c>
      <c r="Q161" s="25">
        <f t="shared" si="101"/>
        <v>8.4</v>
      </c>
      <c r="R161" s="25">
        <f t="shared" si="93"/>
        <v>8.4</v>
      </c>
      <c r="S161" s="25">
        <f t="shared" si="93"/>
        <v>8.51</v>
      </c>
      <c r="T161" s="25">
        <f t="shared" si="93"/>
        <v>8.4</v>
      </c>
      <c r="U161" s="25">
        <f t="shared" si="93"/>
        <v>8.4</v>
      </c>
      <c r="V161" s="25">
        <f t="shared" si="93"/>
        <v>8.4</v>
      </c>
      <c r="W161" s="25">
        <f t="shared" si="93"/>
        <v>9.2100000000000009</v>
      </c>
      <c r="X161" s="25">
        <f t="shared" si="93"/>
        <v>8.4</v>
      </c>
      <c r="Y161" s="25">
        <f t="shared" si="93"/>
        <v>9.76</v>
      </c>
      <c r="Z161" s="25">
        <f t="shared" si="93"/>
        <v>8.51</v>
      </c>
      <c r="AA161" s="25">
        <f t="shared" si="93"/>
        <v>8.4</v>
      </c>
      <c r="AB161" s="25">
        <f t="shared" si="93"/>
        <v>8.4</v>
      </c>
      <c r="AC161" s="25">
        <f t="shared" si="93"/>
        <v>9.7799999999999994</v>
      </c>
      <c r="AD161" s="25">
        <f t="shared" si="93"/>
        <v>8.4</v>
      </c>
      <c r="AE161" s="25">
        <f t="shared" si="93"/>
        <v>9.2899999999999991</v>
      </c>
      <c r="AF161" s="25">
        <f t="shared" si="93"/>
        <v>8.6199999999999992</v>
      </c>
      <c r="AG161" s="25">
        <f t="shared" si="93"/>
        <v>8.82</v>
      </c>
      <c r="AH161" s="25">
        <f t="shared" si="93"/>
        <v>9.8800000000000008</v>
      </c>
      <c r="AI161" s="25">
        <f t="shared" si="93"/>
        <v>8.4</v>
      </c>
      <c r="AJ161" s="25">
        <f t="shared" si="93"/>
        <v>8.98</v>
      </c>
      <c r="AK161" s="25">
        <f t="shared" si="93"/>
        <v>8.4600000000000009</v>
      </c>
      <c r="AL161" s="25">
        <f t="shared" si="93"/>
        <v>9.68</v>
      </c>
      <c r="AM161" s="25">
        <f t="shared" si="93"/>
        <v>8.69</v>
      </c>
      <c r="AN161" s="25">
        <f t="shared" si="93"/>
        <v>8.68</v>
      </c>
      <c r="AO161" s="25">
        <f t="shared" si="93"/>
        <v>8.4</v>
      </c>
      <c r="AP161" s="25">
        <f t="shared" si="93"/>
        <v>8.4700000000000006</v>
      </c>
      <c r="AQ161" s="25">
        <f t="shared" si="93"/>
        <v>9.23</v>
      </c>
      <c r="AR161" s="25">
        <f t="shared" si="93"/>
        <v>8.4</v>
      </c>
      <c r="AS161" s="25">
        <f t="shared" si="93"/>
        <v>9</v>
      </c>
      <c r="AT161" s="25">
        <f t="shared" si="93"/>
        <v>8.93</v>
      </c>
      <c r="AU161" s="25">
        <f t="shared" si="93"/>
        <v>8.4</v>
      </c>
      <c r="AV161" s="25">
        <f t="shared" si="93"/>
        <v>8.4</v>
      </c>
      <c r="AW161" s="25">
        <f t="shared" si="93"/>
        <v>10.01</v>
      </c>
      <c r="AX161" s="25">
        <f t="shared" si="93"/>
        <v>8.4</v>
      </c>
      <c r="AY161" s="25">
        <f t="shared" si="93"/>
        <v>10.06</v>
      </c>
      <c r="AZ161" s="25">
        <f t="shared" si="93"/>
        <v>8.4</v>
      </c>
      <c r="BA161" s="25">
        <f t="shared" si="93"/>
        <v>8.4</v>
      </c>
      <c r="BB161" s="25">
        <f t="shared" si="93"/>
        <v>9.26</v>
      </c>
      <c r="BC161" s="25">
        <f t="shared" si="93"/>
        <v>10.9</v>
      </c>
      <c r="BD161" s="25">
        <f t="shared" si="93"/>
        <v>8.4</v>
      </c>
      <c r="BE161" s="25">
        <f t="shared" si="93"/>
        <v>8.4</v>
      </c>
      <c r="BF161" s="25">
        <f t="shared" si="93"/>
        <v>8.48</v>
      </c>
      <c r="BG161" s="25">
        <f t="shared" si="93"/>
        <v>8.6999999999999993</v>
      </c>
      <c r="BH161" s="25">
        <f t="shared" si="93"/>
        <v>9.99</v>
      </c>
      <c r="BI161" s="25">
        <f t="shared" si="93"/>
        <v>8.4</v>
      </c>
      <c r="BJ161" s="25">
        <f t="shared" si="93"/>
        <v>8.4</v>
      </c>
      <c r="BK161" s="25">
        <f t="shared" si="93"/>
        <v>8.4</v>
      </c>
      <c r="BL161" s="25">
        <f t="shared" si="93"/>
        <v>8.4</v>
      </c>
      <c r="BM161" s="25">
        <f t="shared" si="93"/>
        <v>8.43</v>
      </c>
      <c r="BN161" s="25">
        <f t="shared" si="93"/>
        <v>8.4</v>
      </c>
      <c r="BO161" s="25">
        <f t="shared" si="94"/>
        <v>8.5500000000000007</v>
      </c>
      <c r="BP161" s="25">
        <f t="shared" si="94"/>
        <v>8.58</v>
      </c>
      <c r="BQ161" s="25">
        <f t="shared" si="94"/>
        <v>9.94</v>
      </c>
      <c r="BR161" s="25">
        <f t="shared" si="94"/>
        <v>8.4</v>
      </c>
      <c r="BS161" s="25">
        <f t="shared" si="94"/>
        <v>9.36</v>
      </c>
      <c r="BT161" s="25">
        <f t="shared" si="94"/>
        <v>8.89</v>
      </c>
      <c r="BU161" s="25">
        <f t="shared" si="94"/>
        <v>9.36</v>
      </c>
      <c r="BV161" s="25">
        <f t="shared" si="94"/>
        <v>9.0299999999999994</v>
      </c>
      <c r="BW161" s="25">
        <f t="shared" si="94"/>
        <v>8.4</v>
      </c>
      <c r="BX161" s="25">
        <f t="shared" si="94"/>
        <v>8.4</v>
      </c>
      <c r="BY161" s="25">
        <f t="shared" si="94"/>
        <v>10.25</v>
      </c>
      <c r="BZ161" s="25">
        <f t="shared" si="94"/>
        <v>8.4</v>
      </c>
      <c r="CA161" s="25">
        <f t="shared" si="94"/>
        <v>9.81</v>
      </c>
      <c r="CB161" s="25">
        <f t="shared" si="94"/>
        <v>8.66</v>
      </c>
      <c r="CC161" s="25">
        <f t="shared" si="94"/>
        <v>8.94</v>
      </c>
      <c r="CD161" s="25">
        <f t="shared" si="94"/>
        <v>8.4</v>
      </c>
      <c r="CE161" s="25">
        <f t="shared" si="94"/>
        <v>9.17</v>
      </c>
      <c r="CF161" s="25">
        <f t="shared" si="94"/>
        <v>9.31</v>
      </c>
      <c r="CG161" s="25">
        <f t="shared" si="94"/>
        <v>8.8699999999999992</v>
      </c>
      <c r="CH161" s="25">
        <f t="shared" si="94"/>
        <v>8.4</v>
      </c>
      <c r="CI161" s="25">
        <f t="shared" si="94"/>
        <v>9.19</v>
      </c>
      <c r="CJ161" s="25">
        <f t="shared" si="94"/>
        <v>8.4</v>
      </c>
      <c r="CK161" s="25">
        <f t="shared" si="94"/>
        <v>8.4</v>
      </c>
      <c r="CL161" s="25">
        <f t="shared" si="94"/>
        <v>10.050000000000001</v>
      </c>
      <c r="CM161" s="25">
        <f t="shared" si="94"/>
        <v>8.4</v>
      </c>
      <c r="CN161" s="25">
        <f t="shared" si="94"/>
        <v>9.6</v>
      </c>
      <c r="CO161" s="25">
        <f t="shared" si="94"/>
        <v>9.5</v>
      </c>
      <c r="CP161" s="25">
        <f t="shared" si="94"/>
        <v>9.19</v>
      </c>
      <c r="CQ161" s="25">
        <f t="shared" si="94"/>
        <v>8.4</v>
      </c>
      <c r="CR161" s="25">
        <f t="shared" si="94"/>
        <v>8.4</v>
      </c>
      <c r="CS161" s="25">
        <f t="shared" si="94"/>
        <v>9.5500000000000007</v>
      </c>
      <c r="CT161" s="25">
        <f t="shared" si="94"/>
        <v>11.46</v>
      </c>
      <c r="CU161" s="25">
        <f t="shared" si="94"/>
        <v>8.4700000000000006</v>
      </c>
      <c r="CV161" s="25">
        <f t="shared" si="94"/>
        <v>10.07</v>
      </c>
      <c r="CW161" s="25">
        <f t="shared" si="94"/>
        <v>8.4</v>
      </c>
      <c r="CX161" s="25">
        <f t="shared" si="94"/>
        <v>8.4</v>
      </c>
      <c r="CY161" s="25">
        <f t="shared" si="94"/>
        <v>8.4</v>
      </c>
      <c r="CZ161" s="25">
        <f t="shared" si="94"/>
        <v>8.8699999999999992</v>
      </c>
      <c r="DA161" s="25">
        <f t="shared" si="94"/>
        <v>8.6999999999999993</v>
      </c>
      <c r="DB161" s="25">
        <f t="shared" si="94"/>
        <v>9.34</v>
      </c>
      <c r="DC161" s="25">
        <f t="shared" si="94"/>
        <v>8.4</v>
      </c>
      <c r="DD161" s="25">
        <f t="shared" si="94"/>
        <v>8.4</v>
      </c>
      <c r="DE161" s="25">
        <f t="shared" si="94"/>
        <v>8.4</v>
      </c>
      <c r="DF161" s="25">
        <f t="shared" si="94"/>
        <v>8.4</v>
      </c>
      <c r="DG161" s="25">
        <f t="shared" si="94"/>
        <v>8.4</v>
      </c>
      <c r="DH161" s="25">
        <f t="shared" si="94"/>
        <v>9.93</v>
      </c>
      <c r="DI161" s="25">
        <f t="shared" si="94"/>
        <v>9.66</v>
      </c>
      <c r="DJ161" s="25">
        <f t="shared" si="94"/>
        <v>8.4</v>
      </c>
      <c r="DK161" s="25">
        <f t="shared" si="94"/>
        <v>8.4</v>
      </c>
      <c r="DL161" s="25">
        <f t="shared" si="94"/>
        <v>8.98</v>
      </c>
      <c r="DM161" s="25">
        <f t="shared" si="94"/>
        <v>8.48</v>
      </c>
      <c r="DN161" s="25">
        <f t="shared" si="94"/>
        <v>8.8699999999999992</v>
      </c>
      <c r="DO161" s="25">
        <f t="shared" si="94"/>
        <v>8.5</v>
      </c>
      <c r="DP161" s="25">
        <f t="shared" si="94"/>
        <v>9.11</v>
      </c>
      <c r="DQ161" s="25">
        <f t="shared" si="94"/>
        <v>8.4</v>
      </c>
      <c r="DR161" s="25">
        <f t="shared" si="94"/>
        <v>9.23</v>
      </c>
      <c r="DS161" s="25">
        <f t="shared" si="94"/>
        <v>8.4</v>
      </c>
      <c r="DT161" s="25">
        <f t="shared" si="94"/>
        <v>10.02</v>
      </c>
      <c r="DU161" s="25">
        <f t="shared" si="94"/>
        <v>9.02</v>
      </c>
      <c r="DV161" s="25">
        <f t="shared" si="94"/>
        <v>8.48</v>
      </c>
      <c r="DW161" s="25">
        <f t="shared" si="94"/>
        <v>9.23</v>
      </c>
      <c r="DX161" s="25">
        <f t="shared" si="94"/>
        <v>10.130000000000001</v>
      </c>
      <c r="DY161" s="25">
        <f t="shared" si="94"/>
        <v>9.16</v>
      </c>
      <c r="DZ161" s="25">
        <f t="shared" si="94"/>
        <v>8.4</v>
      </c>
      <c r="EA161" s="25">
        <f t="shared" si="95"/>
        <v>8.5500000000000007</v>
      </c>
      <c r="EB161" s="25">
        <f t="shared" si="95"/>
        <v>8.82</v>
      </c>
      <c r="EC161" s="25">
        <f t="shared" si="95"/>
        <v>8.4</v>
      </c>
      <c r="ED161" s="25">
        <f t="shared" si="95"/>
        <v>8.99</v>
      </c>
      <c r="EE161" s="25">
        <f t="shared" si="95"/>
        <v>8.4</v>
      </c>
      <c r="EF161" s="25">
        <f t="shared" si="95"/>
        <v>8.4</v>
      </c>
      <c r="EG161" s="25">
        <f t="shared" si="95"/>
        <v>8.4</v>
      </c>
      <c r="EH161" s="25">
        <f t="shared" si="95"/>
        <v>8.4</v>
      </c>
      <c r="EI161" s="25">
        <f t="shared" si="95"/>
        <v>8.4</v>
      </c>
      <c r="EJ161" s="25">
        <f t="shared" si="95"/>
        <v>8.8699999999999992</v>
      </c>
      <c r="EK161" s="25">
        <f t="shared" si="95"/>
        <v>8.4</v>
      </c>
      <c r="EL161" s="25">
        <f t="shared" si="95"/>
        <v>8.4</v>
      </c>
      <c r="EM161" s="25">
        <f t="shared" si="95"/>
        <v>8.6999999999999993</v>
      </c>
      <c r="EN161" s="25">
        <f t="shared" si="95"/>
        <v>8.57</v>
      </c>
      <c r="EO161" s="25">
        <f t="shared" si="95"/>
        <v>8.4</v>
      </c>
      <c r="EP161" s="25">
        <f t="shared" si="95"/>
        <v>8.4</v>
      </c>
      <c r="EQ161" s="25">
        <f t="shared" si="95"/>
        <v>10.72</v>
      </c>
      <c r="ER161" s="25">
        <f t="shared" si="95"/>
        <v>8.4</v>
      </c>
      <c r="ES161" s="25">
        <f t="shared" si="95"/>
        <v>8.4</v>
      </c>
      <c r="ET161" s="25">
        <f t="shared" si="95"/>
        <v>8.4</v>
      </c>
      <c r="EU161" s="25">
        <f t="shared" si="95"/>
        <v>9.4700000000000006</v>
      </c>
      <c r="EV161" s="25">
        <f t="shared" si="95"/>
        <v>9.27</v>
      </c>
      <c r="EW161" s="25">
        <f t="shared" si="95"/>
        <v>8.81</v>
      </c>
      <c r="EX161" s="25">
        <f t="shared" si="95"/>
        <v>8.4</v>
      </c>
      <c r="EY161" s="25">
        <f t="shared" si="95"/>
        <v>8.77</v>
      </c>
      <c r="EZ161" s="25">
        <f t="shared" si="95"/>
        <v>8.4</v>
      </c>
      <c r="FA161" s="25">
        <f t="shared" si="95"/>
        <v>8.4</v>
      </c>
      <c r="FB161" s="25">
        <f t="shared" si="95"/>
        <v>8.4</v>
      </c>
      <c r="FC161" s="25">
        <f t="shared" si="95"/>
        <v>9.25</v>
      </c>
      <c r="FD161" s="25">
        <f t="shared" si="95"/>
        <v>8.4</v>
      </c>
      <c r="FE161" s="25">
        <f t="shared" si="95"/>
        <v>8.56</v>
      </c>
      <c r="FF161" s="25">
        <f t="shared" si="95"/>
        <v>8.4</v>
      </c>
      <c r="FG161" s="25">
        <f t="shared" si="95"/>
        <v>8.66</v>
      </c>
      <c r="FH161" s="25">
        <f t="shared" si="95"/>
        <v>9.42</v>
      </c>
      <c r="FI161" s="25">
        <f t="shared" si="95"/>
        <v>8.4</v>
      </c>
      <c r="FJ161" s="25">
        <f t="shared" si="95"/>
        <v>8.4</v>
      </c>
      <c r="FK161" s="25">
        <f t="shared" si="95"/>
        <v>8.4</v>
      </c>
      <c r="FL161" s="25">
        <f t="shared" si="95"/>
        <v>8.8699999999999992</v>
      </c>
      <c r="FM161" s="25">
        <f t="shared" si="95"/>
        <v>8.57</v>
      </c>
      <c r="FN161" s="25">
        <f t="shared" si="95"/>
        <v>8.4</v>
      </c>
      <c r="FO161" s="25">
        <f t="shared" si="95"/>
        <v>8.9</v>
      </c>
      <c r="FP161" s="25">
        <f t="shared" si="95"/>
        <v>8.66</v>
      </c>
      <c r="FQ161" s="25">
        <f t="shared" si="95"/>
        <v>8.74</v>
      </c>
      <c r="FR161" s="25">
        <f t="shared" si="95"/>
        <v>8.4</v>
      </c>
      <c r="FS161" s="25">
        <f t="shared" si="95"/>
        <v>9.06</v>
      </c>
      <c r="FT161" s="25">
        <f t="shared" si="95"/>
        <v>8.75</v>
      </c>
      <c r="FU161" s="25">
        <f t="shared" si="95"/>
        <v>9.43</v>
      </c>
      <c r="FV161" s="25">
        <f t="shared" si="95"/>
        <v>10.44</v>
      </c>
      <c r="FW161" s="25">
        <f t="shared" si="95"/>
        <v>8.4</v>
      </c>
      <c r="FX161" s="25">
        <f t="shared" si="95"/>
        <v>10.25</v>
      </c>
      <c r="FY161" s="25">
        <f t="shared" si="95"/>
        <v>8.4</v>
      </c>
      <c r="FZ161" s="25">
        <f t="shared" si="95"/>
        <v>8.4</v>
      </c>
      <c r="GA161" s="25">
        <f t="shared" si="95"/>
        <v>8.5500000000000007</v>
      </c>
      <c r="GB161" s="25">
        <f t="shared" si="95"/>
        <v>8.4</v>
      </c>
      <c r="GC161" s="25">
        <f t="shared" si="95"/>
        <v>9.18</v>
      </c>
      <c r="GD161" s="25">
        <f t="shared" si="95"/>
        <v>9.01</v>
      </c>
      <c r="GE161" s="25">
        <f t="shared" si="95"/>
        <v>8.89</v>
      </c>
      <c r="GF161" s="25">
        <f t="shared" si="95"/>
        <v>10.3</v>
      </c>
      <c r="GG161" s="25">
        <f t="shared" si="95"/>
        <v>8.4</v>
      </c>
      <c r="GH161" s="25">
        <f t="shared" si="95"/>
        <v>8.76</v>
      </c>
      <c r="GI161" s="25">
        <f t="shared" si="95"/>
        <v>9.2799999999999994</v>
      </c>
      <c r="GJ161" s="25">
        <f t="shared" si="95"/>
        <v>8.4</v>
      </c>
      <c r="GK161" s="25">
        <f t="shared" si="95"/>
        <v>10.67</v>
      </c>
      <c r="GL161" s="25">
        <f t="shared" si="95"/>
        <v>8.86</v>
      </c>
      <c r="GM161" s="25">
        <f t="shared" si="96"/>
        <v>8.4</v>
      </c>
      <c r="GN161" s="25">
        <f t="shared" si="96"/>
        <v>8.4</v>
      </c>
      <c r="GO161" s="25">
        <f t="shared" si="96"/>
        <v>9.23</v>
      </c>
      <c r="GP161" s="25">
        <f t="shared" si="96"/>
        <v>8.41</v>
      </c>
      <c r="GQ161" s="25">
        <f t="shared" si="96"/>
        <v>9.92</v>
      </c>
      <c r="GR161" s="25">
        <f t="shared" si="96"/>
        <v>8.4</v>
      </c>
      <c r="GS161" s="25">
        <f t="shared" si="96"/>
        <v>8.4</v>
      </c>
      <c r="GT161" s="25">
        <f t="shared" si="96"/>
        <v>8.48</v>
      </c>
      <c r="GU161" s="25">
        <f t="shared" si="96"/>
        <v>8.4</v>
      </c>
      <c r="GV161" s="25">
        <f t="shared" si="96"/>
        <v>9.44</v>
      </c>
      <c r="GW161" s="25">
        <f t="shared" si="96"/>
        <v>8.4</v>
      </c>
      <c r="GX161" s="25">
        <f t="shared" si="96"/>
        <v>8.4</v>
      </c>
      <c r="GY161" s="25">
        <f t="shared" si="96"/>
        <v>11.25</v>
      </c>
      <c r="GZ161" s="25">
        <f t="shared" si="96"/>
        <v>8.4</v>
      </c>
      <c r="HA161" s="25">
        <f t="shared" si="96"/>
        <v>8.4</v>
      </c>
      <c r="HB161" s="25">
        <f t="shared" si="96"/>
        <v>9.68</v>
      </c>
      <c r="HC161" s="25">
        <f t="shared" si="96"/>
        <v>9.33</v>
      </c>
      <c r="HD161" s="25">
        <f t="shared" si="96"/>
        <v>9.73</v>
      </c>
      <c r="HE161" s="25">
        <f t="shared" si="96"/>
        <v>9.68</v>
      </c>
      <c r="HF161" s="25">
        <f t="shared" si="96"/>
        <v>8.4</v>
      </c>
      <c r="HG161" s="25">
        <f t="shared" si="96"/>
        <v>8.44</v>
      </c>
      <c r="HH161" s="25">
        <f t="shared" si="96"/>
        <v>9.64</v>
      </c>
      <c r="HI161" s="25">
        <f t="shared" si="96"/>
        <v>8.4</v>
      </c>
      <c r="HJ161" s="25">
        <f t="shared" si="96"/>
        <v>8.4</v>
      </c>
      <c r="HK161" s="25">
        <f t="shared" si="96"/>
        <v>8.4</v>
      </c>
      <c r="HL161" s="25">
        <f t="shared" si="96"/>
        <v>10.65</v>
      </c>
      <c r="HM161" s="25">
        <f t="shared" si="96"/>
        <v>8.4</v>
      </c>
      <c r="HN161" s="25">
        <f t="shared" si="96"/>
        <v>8.4</v>
      </c>
      <c r="HO161" s="25">
        <f t="shared" si="96"/>
        <v>8.83</v>
      </c>
      <c r="HP161" s="25">
        <f t="shared" si="96"/>
        <v>10.06</v>
      </c>
      <c r="HQ161" s="25">
        <f t="shared" si="96"/>
        <v>8.4</v>
      </c>
      <c r="HR161" s="25">
        <f t="shared" si="96"/>
        <v>8.9</v>
      </c>
      <c r="HS161" s="25">
        <f t="shared" si="96"/>
        <v>9.14</v>
      </c>
      <c r="HT161" s="25">
        <f t="shared" si="96"/>
        <v>8.4</v>
      </c>
      <c r="HU161" s="25">
        <f t="shared" si="96"/>
        <v>8.4</v>
      </c>
      <c r="HV161" s="25">
        <f t="shared" si="96"/>
        <v>8.76</v>
      </c>
      <c r="HW161" s="25">
        <f t="shared" si="96"/>
        <v>8.66</v>
      </c>
      <c r="HX161" s="25">
        <f t="shared" si="96"/>
        <v>8.4</v>
      </c>
      <c r="HY161" s="25">
        <f t="shared" si="96"/>
        <v>9.24</v>
      </c>
      <c r="HZ161" s="25">
        <f t="shared" si="96"/>
        <v>8.82</v>
      </c>
      <c r="IA161" s="25">
        <f t="shared" si="96"/>
        <v>10.220000000000001</v>
      </c>
      <c r="IB161" s="25">
        <f t="shared" si="96"/>
        <v>11.35</v>
      </c>
      <c r="IC161" s="25">
        <f t="shared" si="96"/>
        <v>8.4</v>
      </c>
      <c r="ID161" s="25">
        <f t="shared" si="96"/>
        <v>8.4</v>
      </c>
      <c r="IE161" s="25">
        <f t="shared" si="96"/>
        <v>9.51</v>
      </c>
      <c r="IF161" s="25">
        <f t="shared" si="96"/>
        <v>8.4</v>
      </c>
      <c r="IG161" s="25">
        <f t="shared" si="96"/>
        <v>8.4</v>
      </c>
      <c r="IH161" s="25">
        <f t="shared" si="96"/>
        <v>8.4</v>
      </c>
      <c r="II161" s="25">
        <f t="shared" si="96"/>
        <v>8.57</v>
      </c>
      <c r="IJ161" s="25">
        <f t="shared" si="96"/>
        <v>8.4</v>
      </c>
      <c r="IK161" s="25">
        <f t="shared" si="96"/>
        <v>10.19</v>
      </c>
      <c r="IL161" s="25">
        <f t="shared" si="96"/>
        <v>8.4</v>
      </c>
      <c r="IM161" s="25">
        <f t="shared" si="96"/>
        <v>9.27</v>
      </c>
      <c r="IN161" s="25">
        <f t="shared" si="96"/>
        <v>9.1</v>
      </c>
      <c r="IO161" s="25">
        <f t="shared" si="96"/>
        <v>8.89</v>
      </c>
      <c r="IP161" s="25">
        <f t="shared" si="96"/>
        <v>8.4</v>
      </c>
      <c r="IQ161" s="25">
        <f t="shared" si="96"/>
        <v>8.4</v>
      </c>
      <c r="IR161" s="25">
        <f t="shared" si="96"/>
        <v>8.4</v>
      </c>
      <c r="IS161" s="25">
        <f t="shared" si="96"/>
        <v>8.4</v>
      </c>
      <c r="IT161" s="25">
        <f t="shared" si="96"/>
        <v>8.4</v>
      </c>
      <c r="IU161" s="25">
        <f t="shared" si="96"/>
        <v>8.4</v>
      </c>
      <c r="IV161" s="25">
        <f t="shared" si="96"/>
        <v>9.02</v>
      </c>
      <c r="IW161" s="25">
        <f t="shared" si="96"/>
        <v>8.4</v>
      </c>
      <c r="IX161" s="25">
        <f t="shared" si="96"/>
        <v>8.4</v>
      </c>
      <c r="IY161" s="25">
        <f t="shared" si="97"/>
        <v>8.4</v>
      </c>
      <c r="IZ161" s="25">
        <f t="shared" si="97"/>
        <v>9.77</v>
      </c>
      <c r="JA161" s="25">
        <f t="shared" si="97"/>
        <v>8.77</v>
      </c>
      <c r="JB161" s="25">
        <f t="shared" si="97"/>
        <v>9.7899999999999991</v>
      </c>
      <c r="JC161" s="25">
        <f t="shared" si="97"/>
        <v>8.56</v>
      </c>
      <c r="JD161" s="25">
        <f t="shared" si="97"/>
        <v>9.14</v>
      </c>
      <c r="JE161" s="25">
        <f t="shared" si="97"/>
        <v>8.4</v>
      </c>
      <c r="JF161" s="25">
        <f t="shared" si="97"/>
        <v>8.4</v>
      </c>
      <c r="JG161" s="25">
        <f t="shared" si="97"/>
        <v>8.4</v>
      </c>
      <c r="JH161" s="25">
        <f t="shared" si="97"/>
        <v>8.4</v>
      </c>
      <c r="JI161" s="25">
        <f t="shared" si="97"/>
        <v>11.45</v>
      </c>
      <c r="JJ161" s="25">
        <f t="shared" si="97"/>
        <v>9.1300000000000008</v>
      </c>
      <c r="JK161" s="25">
        <f t="shared" si="97"/>
        <v>9.42</v>
      </c>
      <c r="JL161" s="25">
        <f t="shared" si="97"/>
        <v>8.4</v>
      </c>
      <c r="JM161" s="25">
        <f t="shared" si="97"/>
        <v>10.119999999999999</v>
      </c>
      <c r="JN161" s="25">
        <f t="shared" si="97"/>
        <v>8.43</v>
      </c>
      <c r="JO161" s="25">
        <f t="shared" si="97"/>
        <v>8.4</v>
      </c>
      <c r="JP161" s="25">
        <f t="shared" si="97"/>
        <v>8.99</v>
      </c>
      <c r="JQ161" s="25">
        <f t="shared" si="97"/>
        <v>8.75</v>
      </c>
      <c r="JR161" s="25">
        <f t="shared" si="97"/>
        <v>8.4</v>
      </c>
      <c r="JS161" s="25">
        <f t="shared" si="97"/>
        <v>8.91</v>
      </c>
      <c r="JT161" s="25">
        <f t="shared" si="97"/>
        <v>9.0299999999999994</v>
      </c>
      <c r="JU161" s="25">
        <f t="shared" si="97"/>
        <v>8.4</v>
      </c>
      <c r="JV161" s="25">
        <f t="shared" si="97"/>
        <v>9.48</v>
      </c>
      <c r="JW161" s="25">
        <f t="shared" si="97"/>
        <v>10.66</v>
      </c>
      <c r="JX161" s="25">
        <f t="shared" si="97"/>
        <v>8.4</v>
      </c>
      <c r="JY161" s="25">
        <f t="shared" si="97"/>
        <v>8.64</v>
      </c>
      <c r="JZ161" s="25">
        <f t="shared" si="97"/>
        <v>8.94</v>
      </c>
      <c r="KA161" s="25">
        <f t="shared" si="97"/>
        <v>10.199999999999999</v>
      </c>
      <c r="KB161" s="25">
        <f t="shared" si="97"/>
        <v>8.4</v>
      </c>
      <c r="KC161" s="25">
        <f t="shared" si="97"/>
        <v>8.4</v>
      </c>
      <c r="KD161" s="25">
        <f t="shared" si="97"/>
        <v>8.4</v>
      </c>
      <c r="KE161" s="25">
        <f t="shared" si="97"/>
        <v>9.08</v>
      </c>
      <c r="KF161" s="25">
        <f t="shared" si="97"/>
        <v>8.4</v>
      </c>
      <c r="KG161" s="25">
        <f t="shared" si="97"/>
        <v>9.86</v>
      </c>
      <c r="KH161" s="25">
        <f t="shared" si="97"/>
        <v>8.4</v>
      </c>
      <c r="KI161" s="25">
        <f t="shared" si="97"/>
        <v>8.4</v>
      </c>
      <c r="KJ161" s="25">
        <f t="shared" si="97"/>
        <v>8.4</v>
      </c>
      <c r="KK161" s="25">
        <f t="shared" si="97"/>
        <v>8.4</v>
      </c>
      <c r="KL161" s="25">
        <f t="shared" si="97"/>
        <v>8.4700000000000006</v>
      </c>
      <c r="KM161" s="25">
        <f t="shared" si="97"/>
        <v>8.4</v>
      </c>
      <c r="KN161" s="25">
        <f t="shared" si="97"/>
        <v>10.5</v>
      </c>
      <c r="KO161" s="25">
        <f t="shared" si="97"/>
        <v>8.4</v>
      </c>
      <c r="KP161" s="25">
        <f t="shared" si="97"/>
        <v>8.4</v>
      </c>
      <c r="KQ161" s="25">
        <f t="shared" si="97"/>
        <v>8.9</v>
      </c>
      <c r="KR161" s="25">
        <f t="shared" si="97"/>
        <v>8.4</v>
      </c>
      <c r="KS161" s="25">
        <f t="shared" si="97"/>
        <v>8.4</v>
      </c>
      <c r="KT161" s="25">
        <f t="shared" si="97"/>
        <v>8.4</v>
      </c>
      <c r="KU161" s="25">
        <f t="shared" si="97"/>
        <v>8.4</v>
      </c>
      <c r="KV161" s="25">
        <f t="shared" si="97"/>
        <v>8.4</v>
      </c>
      <c r="KW161" s="25">
        <f t="shared" si="97"/>
        <v>9.1</v>
      </c>
      <c r="KX161" s="25">
        <f t="shared" si="97"/>
        <v>8.4</v>
      </c>
      <c r="KY161" s="25">
        <f t="shared" si="97"/>
        <v>8.52</v>
      </c>
      <c r="KZ161" s="25">
        <f t="shared" si="97"/>
        <v>9.2799999999999994</v>
      </c>
      <c r="LA161" s="25">
        <f t="shared" si="97"/>
        <v>8.76</v>
      </c>
      <c r="LB161" s="25">
        <f t="shared" si="97"/>
        <v>8.4</v>
      </c>
      <c r="LC161" s="25">
        <f t="shared" si="97"/>
        <v>8.4</v>
      </c>
      <c r="LD161" s="25">
        <f t="shared" si="97"/>
        <v>8.76</v>
      </c>
      <c r="LE161" s="25">
        <f t="shared" si="97"/>
        <v>8.4</v>
      </c>
      <c r="LF161" s="25">
        <f t="shared" si="97"/>
        <v>8.4</v>
      </c>
      <c r="LG161" s="25">
        <f t="shared" si="97"/>
        <v>9.67</v>
      </c>
      <c r="LH161" s="25">
        <f t="shared" si="97"/>
        <v>8.4</v>
      </c>
      <c r="LI161" s="25">
        <f t="shared" si="97"/>
        <v>8.77</v>
      </c>
      <c r="LJ161" s="25">
        <f t="shared" si="97"/>
        <v>8.6999999999999993</v>
      </c>
      <c r="LK161" s="25">
        <f t="shared" si="98"/>
        <v>10.4</v>
      </c>
      <c r="LL161" s="25">
        <f t="shared" si="98"/>
        <v>8.4</v>
      </c>
      <c r="LM161" s="25">
        <f t="shared" si="98"/>
        <v>8.4</v>
      </c>
      <c r="LN161" s="25">
        <f t="shared" si="98"/>
        <v>8.8800000000000008</v>
      </c>
      <c r="LO161" s="25">
        <f t="shared" si="98"/>
        <v>9.31</v>
      </c>
      <c r="LP161" s="25">
        <f t="shared" si="98"/>
        <v>8.4</v>
      </c>
      <c r="LQ161" s="25">
        <f t="shared" si="98"/>
        <v>8.4</v>
      </c>
      <c r="LR161" s="25">
        <f t="shared" si="98"/>
        <v>8.4</v>
      </c>
      <c r="LS161" s="25">
        <f t="shared" si="98"/>
        <v>9.19</v>
      </c>
      <c r="LT161" s="25">
        <f t="shared" si="98"/>
        <v>8.67</v>
      </c>
      <c r="LU161" s="25">
        <f t="shared" si="98"/>
        <v>9.84</v>
      </c>
      <c r="LV161" s="25">
        <f t="shared" si="98"/>
        <v>8.41</v>
      </c>
      <c r="LW161" s="25">
        <f t="shared" si="98"/>
        <v>8.4</v>
      </c>
      <c r="LX161" s="25">
        <f t="shared" si="98"/>
        <v>9.9499999999999993</v>
      </c>
      <c r="LY161" s="25">
        <f t="shared" si="98"/>
        <v>9.06</v>
      </c>
      <c r="LZ161" s="25">
        <f t="shared" si="98"/>
        <v>8.4</v>
      </c>
      <c r="MA161" s="25">
        <f t="shared" si="98"/>
        <v>9.85</v>
      </c>
      <c r="MB161" s="25">
        <f t="shared" si="98"/>
        <v>9.15</v>
      </c>
      <c r="MC161" s="25">
        <f t="shared" si="98"/>
        <v>8.4</v>
      </c>
      <c r="MD161" s="25">
        <f t="shared" si="98"/>
        <v>8.4</v>
      </c>
      <c r="ME161" s="25">
        <f t="shared" si="98"/>
        <v>9.6</v>
      </c>
      <c r="MF161" s="25">
        <f t="shared" si="98"/>
        <v>10.55</v>
      </c>
      <c r="MG161" s="25">
        <f t="shared" si="98"/>
        <v>8.68</v>
      </c>
      <c r="MH161" s="25">
        <f t="shared" si="98"/>
        <v>8.4</v>
      </c>
      <c r="MI161" s="25">
        <f t="shared" si="98"/>
        <v>8.4</v>
      </c>
      <c r="MJ161" s="25">
        <f t="shared" si="98"/>
        <v>10.33</v>
      </c>
      <c r="MK161" s="25">
        <f t="shared" si="98"/>
        <v>8.4</v>
      </c>
      <c r="ML161" s="25">
        <f t="shared" si="98"/>
        <v>8.4</v>
      </c>
      <c r="MM161" s="25">
        <f t="shared" si="98"/>
        <v>8.59</v>
      </c>
      <c r="MN161" s="25">
        <f t="shared" si="98"/>
        <v>9.86</v>
      </c>
      <c r="MO161" s="25">
        <f t="shared" si="98"/>
        <v>8.52</v>
      </c>
      <c r="MP161" s="25">
        <f t="shared" si="98"/>
        <v>9.67</v>
      </c>
      <c r="MQ161" s="25">
        <f t="shared" si="98"/>
        <v>9.01</v>
      </c>
      <c r="MR161" s="25">
        <f t="shared" si="98"/>
        <v>8.4</v>
      </c>
      <c r="MS161" s="25">
        <f t="shared" si="98"/>
        <v>8.9</v>
      </c>
      <c r="MT161" s="25">
        <f t="shared" si="98"/>
        <v>8.4</v>
      </c>
      <c r="MU161" s="25">
        <f t="shared" si="98"/>
        <v>8.4</v>
      </c>
      <c r="MV161" s="25">
        <f t="shared" si="98"/>
        <v>8.4</v>
      </c>
      <c r="MW161" s="25">
        <f t="shared" si="98"/>
        <v>8.75</v>
      </c>
      <c r="MX161" s="25">
        <f t="shared" si="98"/>
        <v>9.07</v>
      </c>
      <c r="MY161" s="25">
        <f t="shared" si="98"/>
        <v>8.4</v>
      </c>
      <c r="MZ161" s="25">
        <f t="shared" si="98"/>
        <v>8.83</v>
      </c>
      <c r="NA161" s="25">
        <f t="shared" si="98"/>
        <v>8.4</v>
      </c>
      <c r="NB161" s="25">
        <f t="shared" si="98"/>
        <v>8.4</v>
      </c>
      <c r="NC161" s="25">
        <f t="shared" si="98"/>
        <v>8.65</v>
      </c>
      <c r="ND161" s="25">
        <f t="shared" si="98"/>
        <v>8.4</v>
      </c>
      <c r="NE161" s="25">
        <f t="shared" si="98"/>
        <v>8.4</v>
      </c>
      <c r="NF161" s="25">
        <f t="shared" si="98"/>
        <v>8.4</v>
      </c>
      <c r="NG161" s="25">
        <f t="shared" si="98"/>
        <v>8.82</v>
      </c>
      <c r="NH161" s="25">
        <f t="shared" si="98"/>
        <v>8.4</v>
      </c>
      <c r="NI161" s="25">
        <f t="shared" si="98"/>
        <v>8.85</v>
      </c>
      <c r="NJ161" s="25">
        <f t="shared" si="98"/>
        <v>8.4</v>
      </c>
      <c r="NK161" s="25">
        <f t="shared" si="98"/>
        <v>8.4</v>
      </c>
      <c r="NL161" s="25">
        <f t="shared" si="98"/>
        <v>8.4</v>
      </c>
      <c r="NM161" s="25">
        <f t="shared" si="98"/>
        <v>9.1</v>
      </c>
      <c r="NN161" s="25">
        <f t="shared" si="98"/>
        <v>8.4</v>
      </c>
      <c r="NO161" s="25">
        <f t="shared" si="98"/>
        <v>8.4</v>
      </c>
      <c r="NP161" s="25">
        <f t="shared" si="98"/>
        <v>8.4</v>
      </c>
      <c r="NQ161" s="25">
        <f t="shared" si="98"/>
        <v>8.91</v>
      </c>
      <c r="NR161" s="25">
        <f t="shared" si="98"/>
        <v>8.57</v>
      </c>
      <c r="NS161" s="25">
        <f t="shared" si="98"/>
        <v>8.6</v>
      </c>
      <c r="NT161" s="25">
        <f t="shared" si="98"/>
        <v>10.1</v>
      </c>
      <c r="NU161" s="25">
        <f t="shared" si="98"/>
        <v>8.4</v>
      </c>
      <c r="NV161" s="25">
        <f t="shared" si="98"/>
        <v>9.1300000000000008</v>
      </c>
      <c r="NW161" s="25">
        <f t="shared" si="99"/>
        <v>8.4</v>
      </c>
      <c r="NX161" s="25">
        <f t="shared" si="99"/>
        <v>8.64</v>
      </c>
      <c r="NY161" s="25">
        <f t="shared" si="99"/>
        <v>8.6300000000000008</v>
      </c>
      <c r="NZ161" s="25">
        <f t="shared" si="99"/>
        <v>9.5</v>
      </c>
      <c r="OA161" s="25">
        <f t="shared" si="99"/>
        <v>8.4</v>
      </c>
      <c r="OB161" s="25">
        <f t="shared" si="99"/>
        <v>8.5399999999999991</v>
      </c>
      <c r="OC161" s="25">
        <f t="shared" si="99"/>
        <v>8.4</v>
      </c>
      <c r="OD161" s="25">
        <f t="shared" si="99"/>
        <v>8.4</v>
      </c>
      <c r="OE161" s="25">
        <f t="shared" si="99"/>
        <v>8.4</v>
      </c>
      <c r="OF161" s="25">
        <f t="shared" si="99"/>
        <v>8.4</v>
      </c>
      <c r="OG161" s="25">
        <f t="shared" si="99"/>
        <v>8.4</v>
      </c>
      <c r="OH161" s="25">
        <f t="shared" si="99"/>
        <v>9.86</v>
      </c>
      <c r="OI161" s="25">
        <f t="shared" si="99"/>
        <v>9.58</v>
      </c>
      <c r="OJ161" s="25">
        <f t="shared" si="99"/>
        <v>8.4</v>
      </c>
      <c r="OK161" s="25">
        <f t="shared" si="99"/>
        <v>10.85</v>
      </c>
      <c r="OL161" s="25">
        <f t="shared" si="99"/>
        <v>8.48</v>
      </c>
      <c r="OM161" s="25">
        <f t="shared" si="99"/>
        <v>9.6</v>
      </c>
      <c r="ON161" s="25">
        <f t="shared" si="99"/>
        <v>8.4600000000000009</v>
      </c>
      <c r="OO161" s="25">
        <f t="shared" si="99"/>
        <v>9.3000000000000007</v>
      </c>
      <c r="OP161" s="25">
        <f t="shared" si="99"/>
        <v>8.4</v>
      </c>
      <c r="OQ161" s="25">
        <f t="shared" si="99"/>
        <v>8.4</v>
      </c>
      <c r="OR161" s="25">
        <f t="shared" si="99"/>
        <v>9.99</v>
      </c>
      <c r="OS161" s="25">
        <f t="shared" si="99"/>
        <v>8.4</v>
      </c>
      <c r="OT161" s="25">
        <f t="shared" si="99"/>
        <v>9.44</v>
      </c>
      <c r="OU161" s="25">
        <f t="shared" si="99"/>
        <v>8.4</v>
      </c>
      <c r="OV161" s="25">
        <f t="shared" si="99"/>
        <v>9.5299999999999994</v>
      </c>
      <c r="OW161" s="25">
        <f t="shared" si="99"/>
        <v>8.4</v>
      </c>
      <c r="OX161" s="25">
        <f t="shared" si="99"/>
        <v>9.89</v>
      </c>
      <c r="OY161" s="25">
        <f t="shared" si="99"/>
        <v>8.92</v>
      </c>
      <c r="OZ161" s="25">
        <f t="shared" si="99"/>
        <v>8.4</v>
      </c>
      <c r="PA161" s="25">
        <f t="shared" si="99"/>
        <v>9.2100000000000009</v>
      </c>
      <c r="PB161" s="25">
        <f t="shared" si="99"/>
        <v>9.32</v>
      </c>
      <c r="PC161" s="25">
        <f t="shared" si="99"/>
        <v>8.4</v>
      </c>
      <c r="PD161" s="25">
        <f t="shared" si="99"/>
        <v>8.4</v>
      </c>
      <c r="PE161" s="25">
        <f t="shared" si="99"/>
        <v>8.4</v>
      </c>
      <c r="PF161" s="25">
        <f t="shared" si="99"/>
        <v>8.4</v>
      </c>
      <c r="PG161" s="25">
        <f t="shared" si="99"/>
        <v>8.4</v>
      </c>
      <c r="PH161" s="25">
        <f t="shared" si="99"/>
        <v>8.4</v>
      </c>
      <c r="PI161" s="25">
        <f t="shared" si="99"/>
        <v>8.9600000000000009</v>
      </c>
      <c r="PJ161" s="25">
        <f t="shared" si="99"/>
        <v>9.11</v>
      </c>
      <c r="PK161" s="25">
        <f t="shared" si="99"/>
        <v>9.83</v>
      </c>
      <c r="PL161" s="25">
        <f t="shared" si="99"/>
        <v>8.69</v>
      </c>
      <c r="PM161" s="25">
        <f t="shared" si="99"/>
        <v>9.16</v>
      </c>
      <c r="PN161" s="25">
        <f t="shared" si="99"/>
        <v>8.4600000000000009</v>
      </c>
      <c r="PO161" s="25">
        <f t="shared" si="99"/>
        <v>8.43</v>
      </c>
      <c r="PP161" s="25">
        <f t="shared" si="99"/>
        <v>10.79</v>
      </c>
      <c r="PQ161" s="25">
        <f t="shared" si="99"/>
        <v>8.4</v>
      </c>
      <c r="PR161" s="25">
        <f t="shared" si="99"/>
        <v>8.8699999999999992</v>
      </c>
      <c r="PS161" s="25">
        <f t="shared" si="99"/>
        <v>8.89</v>
      </c>
      <c r="PT161" s="25">
        <f t="shared" si="99"/>
        <v>9.2200000000000006</v>
      </c>
      <c r="PU161" s="25">
        <f t="shared" si="99"/>
        <v>8.4</v>
      </c>
      <c r="PV161" s="25">
        <f t="shared" si="99"/>
        <v>9.8800000000000008</v>
      </c>
      <c r="PW161" s="25">
        <f t="shared" si="99"/>
        <v>9.2799999999999994</v>
      </c>
      <c r="PX161" s="25">
        <f t="shared" si="99"/>
        <v>9.61</v>
      </c>
      <c r="PY161" s="25">
        <f t="shared" si="99"/>
        <v>8.84</v>
      </c>
      <c r="PZ161" s="25">
        <f t="shared" si="99"/>
        <v>8.4</v>
      </c>
      <c r="QA161" s="25">
        <f t="shared" si="99"/>
        <v>8.49</v>
      </c>
      <c r="QB161" s="25">
        <f t="shared" si="99"/>
        <v>9.61</v>
      </c>
      <c r="QC161" s="25">
        <f t="shared" si="99"/>
        <v>8.4</v>
      </c>
      <c r="QD161" s="25">
        <f t="shared" si="99"/>
        <v>10.38</v>
      </c>
      <c r="QE161" s="25">
        <f t="shared" si="99"/>
        <v>9.4600000000000009</v>
      </c>
      <c r="QF161" s="25">
        <f t="shared" si="99"/>
        <v>8.4</v>
      </c>
      <c r="QG161" s="25">
        <f t="shared" si="99"/>
        <v>9.3000000000000007</v>
      </c>
      <c r="QH161" s="25">
        <f t="shared" si="99"/>
        <v>11.49</v>
      </c>
      <c r="QI161" s="25">
        <f t="shared" si="100"/>
        <v>8.4</v>
      </c>
      <c r="QJ161" s="25">
        <f t="shared" si="100"/>
        <v>9.17</v>
      </c>
      <c r="QK161" s="25">
        <f t="shared" si="100"/>
        <v>8.4</v>
      </c>
      <c r="QL161" s="25">
        <f t="shared" si="100"/>
        <v>8.4</v>
      </c>
      <c r="QM161" s="25">
        <f t="shared" si="100"/>
        <v>8.4</v>
      </c>
      <c r="QN161" s="25">
        <f t="shared" si="100"/>
        <v>8.77</v>
      </c>
      <c r="QO161" s="25">
        <f t="shared" si="100"/>
        <v>8.58</v>
      </c>
      <c r="QP161" s="25">
        <f t="shared" si="100"/>
        <v>10.23</v>
      </c>
      <c r="QQ161" s="25">
        <f t="shared" si="100"/>
        <v>8.6300000000000008</v>
      </c>
      <c r="QR161" s="25">
        <f t="shared" si="100"/>
        <v>8.49</v>
      </c>
      <c r="QS161" s="25">
        <f t="shared" si="100"/>
        <v>9.1300000000000008</v>
      </c>
      <c r="QT161" s="25">
        <f t="shared" si="100"/>
        <v>8.4</v>
      </c>
      <c r="QU161" s="25">
        <f t="shared" si="100"/>
        <v>9.81</v>
      </c>
      <c r="QV161" s="25">
        <f t="shared" si="100"/>
        <v>8.4</v>
      </c>
      <c r="QW161" s="25">
        <f t="shared" si="100"/>
        <v>9.5</v>
      </c>
      <c r="QX161" s="25">
        <f t="shared" si="100"/>
        <v>9.73</v>
      </c>
      <c r="QY161" s="25">
        <f t="shared" si="100"/>
        <v>8.9499999999999993</v>
      </c>
      <c r="QZ161" s="25">
        <f t="shared" si="100"/>
        <v>9.57</v>
      </c>
      <c r="RA161" s="25">
        <f t="shared" si="100"/>
        <v>8.4</v>
      </c>
      <c r="RB161" s="25">
        <f t="shared" si="100"/>
        <v>8.4</v>
      </c>
      <c r="RC161" s="25">
        <f t="shared" si="100"/>
        <v>9.17</v>
      </c>
      <c r="RD161" s="25">
        <f t="shared" si="100"/>
        <v>8.4</v>
      </c>
      <c r="RE161" s="25">
        <f t="shared" si="100"/>
        <v>9.8699999999999992</v>
      </c>
      <c r="RF161" s="25">
        <f t="shared" si="100"/>
        <v>8.4</v>
      </c>
      <c r="RG161" s="25">
        <f t="shared" si="100"/>
        <v>8.4</v>
      </c>
      <c r="RH161" s="25">
        <f t="shared" si="100"/>
        <v>9.44</v>
      </c>
      <c r="RI161" s="25">
        <f t="shared" si="100"/>
        <v>8.4</v>
      </c>
      <c r="RJ161" s="25">
        <f t="shared" si="100"/>
        <v>8.4</v>
      </c>
      <c r="RK161" s="25">
        <f t="shared" si="100"/>
        <v>8.4</v>
      </c>
      <c r="RL161" s="25">
        <f t="shared" si="100"/>
        <v>8.4</v>
      </c>
      <c r="RM161" s="25">
        <f t="shared" si="100"/>
        <v>9.6199999999999992</v>
      </c>
      <c r="RN161" s="25">
        <f t="shared" si="100"/>
        <v>8.65</v>
      </c>
      <c r="RO161" s="25">
        <f t="shared" si="100"/>
        <v>9.9700000000000006</v>
      </c>
      <c r="RP161" s="25">
        <f t="shared" si="100"/>
        <v>8.4</v>
      </c>
      <c r="RQ161" s="25">
        <f t="shared" si="100"/>
        <v>8.4</v>
      </c>
      <c r="RR161" s="25">
        <f t="shared" si="100"/>
        <v>8.4700000000000006</v>
      </c>
      <c r="RS161" s="25">
        <f t="shared" si="100"/>
        <v>9.5399999999999991</v>
      </c>
      <c r="RT161" s="25">
        <f t="shared" si="100"/>
        <v>8.75</v>
      </c>
      <c r="RU161" s="25">
        <f t="shared" si="100"/>
        <v>8.4</v>
      </c>
      <c r="RV161" s="25">
        <f t="shared" si="100"/>
        <v>8.4</v>
      </c>
      <c r="RW161" s="25">
        <f t="shared" si="100"/>
        <v>8.4</v>
      </c>
      <c r="RX161" s="25">
        <f t="shared" si="100"/>
        <v>10.14</v>
      </c>
      <c r="RY161" s="25">
        <f t="shared" si="100"/>
        <v>9.89</v>
      </c>
      <c r="RZ161" s="25">
        <f t="shared" si="100"/>
        <v>8.64</v>
      </c>
      <c r="SA161" s="25">
        <f t="shared" si="100"/>
        <v>9.4</v>
      </c>
      <c r="SB161" s="25">
        <f t="shared" si="100"/>
        <v>8.4</v>
      </c>
      <c r="SC161" s="25">
        <f t="shared" si="100"/>
        <v>9.48</v>
      </c>
      <c r="SD161" s="25">
        <f t="shared" si="100"/>
        <v>8.7100000000000009</v>
      </c>
      <c r="SE161" s="25">
        <f t="shared" si="100"/>
        <v>8.4</v>
      </c>
      <c r="SF161" s="25">
        <f t="shared" si="100"/>
        <v>8.4</v>
      </c>
      <c r="SG161" s="25">
        <f t="shared" si="100"/>
        <v>8.4</v>
      </c>
    </row>
    <row r="162" spans="1:501">
      <c r="A162">
        <v>2016</v>
      </c>
      <c r="B162" s="25">
        <f t="shared" si="101"/>
        <v>8.4</v>
      </c>
      <c r="C162" s="25">
        <f t="shared" ref="C162:BN164" si="102">+MAX($C$159,C155)</f>
        <v>8.4499999999999993</v>
      </c>
      <c r="D162" s="25">
        <f t="shared" si="102"/>
        <v>8.4</v>
      </c>
      <c r="E162" s="25">
        <f t="shared" si="102"/>
        <v>8.6300000000000008</v>
      </c>
      <c r="F162" s="25">
        <f t="shared" si="102"/>
        <v>8.67</v>
      </c>
      <c r="G162" s="25">
        <f t="shared" si="102"/>
        <v>8.44</v>
      </c>
      <c r="H162" s="25">
        <f t="shared" si="102"/>
        <v>8.66</v>
      </c>
      <c r="I162" s="25">
        <f t="shared" si="102"/>
        <v>9.2100000000000009</v>
      </c>
      <c r="J162" s="25">
        <f t="shared" si="102"/>
        <v>8.85</v>
      </c>
      <c r="K162" s="25">
        <f t="shared" si="102"/>
        <v>8.4</v>
      </c>
      <c r="L162" s="25">
        <f t="shared" si="102"/>
        <v>8.4</v>
      </c>
      <c r="M162" s="25">
        <f t="shared" si="102"/>
        <v>9.73</v>
      </c>
      <c r="N162" s="25">
        <f t="shared" si="102"/>
        <v>8.4</v>
      </c>
      <c r="O162" s="25">
        <f t="shared" si="102"/>
        <v>8.4</v>
      </c>
      <c r="P162" s="25">
        <f t="shared" si="102"/>
        <v>9.85</v>
      </c>
      <c r="Q162" s="25">
        <f t="shared" si="102"/>
        <v>8.4</v>
      </c>
      <c r="R162" s="25">
        <f t="shared" si="102"/>
        <v>8.4</v>
      </c>
      <c r="S162" s="25">
        <f t="shared" si="102"/>
        <v>9.5500000000000007</v>
      </c>
      <c r="T162" s="25">
        <f t="shared" si="102"/>
        <v>8.4</v>
      </c>
      <c r="U162" s="25">
        <f t="shared" si="102"/>
        <v>8.57</v>
      </c>
      <c r="V162" s="25">
        <f t="shared" si="102"/>
        <v>8.6</v>
      </c>
      <c r="W162" s="25">
        <f t="shared" si="102"/>
        <v>10.1</v>
      </c>
      <c r="X162" s="25">
        <f t="shared" si="102"/>
        <v>9.61</v>
      </c>
      <c r="Y162" s="25">
        <f t="shared" si="102"/>
        <v>10.23</v>
      </c>
      <c r="Z162" s="25">
        <f t="shared" si="102"/>
        <v>8.49</v>
      </c>
      <c r="AA162" s="25">
        <f t="shared" si="102"/>
        <v>9.69</v>
      </c>
      <c r="AB162" s="25">
        <f t="shared" si="102"/>
        <v>8.4</v>
      </c>
      <c r="AC162" s="25">
        <f t="shared" si="102"/>
        <v>8.4</v>
      </c>
      <c r="AD162" s="25">
        <f t="shared" si="102"/>
        <v>9.33</v>
      </c>
      <c r="AE162" s="25">
        <f t="shared" si="102"/>
        <v>8.4</v>
      </c>
      <c r="AF162" s="25">
        <f t="shared" si="102"/>
        <v>8.4</v>
      </c>
      <c r="AG162" s="25">
        <f t="shared" si="102"/>
        <v>8.9</v>
      </c>
      <c r="AH162" s="25">
        <f t="shared" si="102"/>
        <v>8.84</v>
      </c>
      <c r="AI162" s="25">
        <f t="shared" si="102"/>
        <v>10.66</v>
      </c>
      <c r="AJ162" s="25">
        <f t="shared" si="102"/>
        <v>8.7899999999999991</v>
      </c>
      <c r="AK162" s="25">
        <f t="shared" si="102"/>
        <v>8.7899999999999991</v>
      </c>
      <c r="AL162" s="25">
        <f t="shared" si="102"/>
        <v>9.09</v>
      </c>
      <c r="AM162" s="25">
        <f t="shared" si="102"/>
        <v>8.4</v>
      </c>
      <c r="AN162" s="25">
        <f t="shared" si="102"/>
        <v>8.52</v>
      </c>
      <c r="AO162" s="25">
        <f t="shared" si="102"/>
        <v>8.76</v>
      </c>
      <c r="AP162" s="25">
        <f t="shared" si="102"/>
        <v>8.4</v>
      </c>
      <c r="AQ162" s="25">
        <f t="shared" si="102"/>
        <v>8.76</v>
      </c>
      <c r="AR162" s="25">
        <f t="shared" si="102"/>
        <v>8.41</v>
      </c>
      <c r="AS162" s="25">
        <f t="shared" si="102"/>
        <v>9.2799999999999994</v>
      </c>
      <c r="AT162" s="25">
        <f t="shared" si="102"/>
        <v>8.4</v>
      </c>
      <c r="AU162" s="25">
        <f t="shared" si="102"/>
        <v>8.4</v>
      </c>
      <c r="AV162" s="25">
        <f t="shared" si="102"/>
        <v>8.4</v>
      </c>
      <c r="AW162" s="25">
        <f t="shared" si="102"/>
        <v>8.4</v>
      </c>
      <c r="AX162" s="25">
        <f t="shared" si="102"/>
        <v>8.4700000000000006</v>
      </c>
      <c r="AY162" s="25">
        <f t="shared" si="102"/>
        <v>8.4</v>
      </c>
      <c r="AZ162" s="25">
        <f t="shared" si="102"/>
        <v>8.4</v>
      </c>
      <c r="BA162" s="25">
        <f t="shared" si="102"/>
        <v>9.42</v>
      </c>
      <c r="BB162" s="25">
        <f t="shared" si="102"/>
        <v>8.4</v>
      </c>
      <c r="BC162" s="25">
        <f t="shared" si="102"/>
        <v>8.4</v>
      </c>
      <c r="BD162" s="25">
        <f t="shared" si="102"/>
        <v>9.4600000000000009</v>
      </c>
      <c r="BE162" s="25">
        <f t="shared" si="102"/>
        <v>9.42</v>
      </c>
      <c r="BF162" s="25">
        <f t="shared" si="102"/>
        <v>8.4</v>
      </c>
      <c r="BG162" s="25">
        <f t="shared" si="102"/>
        <v>8.67</v>
      </c>
      <c r="BH162" s="25">
        <f t="shared" si="102"/>
        <v>8.4</v>
      </c>
      <c r="BI162" s="25">
        <f t="shared" si="102"/>
        <v>9.2200000000000006</v>
      </c>
      <c r="BJ162" s="25">
        <f t="shared" si="102"/>
        <v>8.91</v>
      </c>
      <c r="BK162" s="25">
        <f t="shared" si="102"/>
        <v>8.4</v>
      </c>
      <c r="BL162" s="25">
        <f t="shared" si="102"/>
        <v>8.76</v>
      </c>
      <c r="BM162" s="25">
        <f t="shared" si="102"/>
        <v>8.4</v>
      </c>
      <c r="BN162" s="25">
        <f t="shared" si="102"/>
        <v>8.4</v>
      </c>
      <c r="BO162" s="25">
        <f t="shared" si="94"/>
        <v>10.29</v>
      </c>
      <c r="BP162" s="25">
        <f t="shared" si="94"/>
        <v>8.92</v>
      </c>
      <c r="BQ162" s="25">
        <f t="shared" si="94"/>
        <v>8.4</v>
      </c>
      <c r="BR162" s="25">
        <f t="shared" si="94"/>
        <v>8.98</v>
      </c>
      <c r="BS162" s="25">
        <f t="shared" si="94"/>
        <v>8.4</v>
      </c>
      <c r="BT162" s="25">
        <f t="shared" si="94"/>
        <v>8.7100000000000009</v>
      </c>
      <c r="BU162" s="25">
        <f t="shared" si="94"/>
        <v>8.7799999999999994</v>
      </c>
      <c r="BV162" s="25">
        <f t="shared" si="94"/>
        <v>8.4</v>
      </c>
      <c r="BW162" s="25">
        <f t="shared" si="94"/>
        <v>9.44</v>
      </c>
      <c r="BX162" s="25">
        <f t="shared" si="94"/>
        <v>10.130000000000001</v>
      </c>
      <c r="BY162" s="25">
        <f t="shared" si="94"/>
        <v>9.33</v>
      </c>
      <c r="BZ162" s="25">
        <f t="shared" si="94"/>
        <v>9</v>
      </c>
      <c r="CA162" s="25">
        <f t="shared" si="94"/>
        <v>8.4</v>
      </c>
      <c r="CB162" s="25">
        <f t="shared" si="94"/>
        <v>9.4600000000000009</v>
      </c>
      <c r="CC162" s="25">
        <f t="shared" si="94"/>
        <v>8.64</v>
      </c>
      <c r="CD162" s="25">
        <f t="shared" si="94"/>
        <v>8.4</v>
      </c>
      <c r="CE162" s="25">
        <f t="shared" si="94"/>
        <v>8.4</v>
      </c>
      <c r="CF162" s="25">
        <f t="shared" si="94"/>
        <v>8.77</v>
      </c>
      <c r="CG162" s="25">
        <f t="shared" si="94"/>
        <v>9.02</v>
      </c>
      <c r="CH162" s="25">
        <f t="shared" si="94"/>
        <v>8.69</v>
      </c>
      <c r="CI162" s="25">
        <f t="shared" si="94"/>
        <v>8.51</v>
      </c>
      <c r="CJ162" s="25">
        <f t="shared" si="94"/>
        <v>9.74</v>
      </c>
      <c r="CK162" s="25">
        <f t="shared" si="94"/>
        <v>8.4</v>
      </c>
      <c r="CL162" s="25">
        <f t="shared" si="94"/>
        <v>8.4</v>
      </c>
      <c r="CM162" s="25">
        <f t="shared" si="94"/>
        <v>9.1999999999999993</v>
      </c>
      <c r="CN162" s="25">
        <f t="shared" si="94"/>
        <v>9.81</v>
      </c>
      <c r="CO162" s="25">
        <f t="shared" si="94"/>
        <v>8.58</v>
      </c>
      <c r="CP162" s="25">
        <f t="shared" si="94"/>
        <v>8.4</v>
      </c>
      <c r="CQ162" s="25">
        <f t="shared" si="94"/>
        <v>8.56</v>
      </c>
      <c r="CR162" s="25">
        <f t="shared" si="94"/>
        <v>8.4</v>
      </c>
      <c r="CS162" s="25">
        <f t="shared" si="94"/>
        <v>10.53</v>
      </c>
      <c r="CT162" s="25">
        <f t="shared" si="94"/>
        <v>8.4</v>
      </c>
      <c r="CU162" s="25">
        <f t="shared" si="94"/>
        <v>9</v>
      </c>
      <c r="CV162" s="25">
        <f t="shared" si="94"/>
        <v>8.44</v>
      </c>
      <c r="CW162" s="25">
        <f t="shared" si="94"/>
        <v>8.4</v>
      </c>
      <c r="CX162" s="25">
        <f t="shared" si="94"/>
        <v>8.4</v>
      </c>
      <c r="CY162" s="25">
        <f t="shared" si="94"/>
        <v>9.17</v>
      </c>
      <c r="CZ162" s="25">
        <f t="shared" si="94"/>
        <v>8.6199999999999992</v>
      </c>
      <c r="DA162" s="25">
        <f t="shared" si="94"/>
        <v>8.4</v>
      </c>
      <c r="DB162" s="25">
        <f t="shared" si="94"/>
        <v>10.32</v>
      </c>
      <c r="DC162" s="25">
        <f t="shared" si="94"/>
        <v>8.85</v>
      </c>
      <c r="DD162" s="25">
        <f t="shared" si="94"/>
        <v>9.09</v>
      </c>
      <c r="DE162" s="25">
        <f t="shared" si="94"/>
        <v>8.4</v>
      </c>
      <c r="DF162" s="25">
        <f t="shared" si="94"/>
        <v>10.42</v>
      </c>
      <c r="DG162" s="25">
        <f t="shared" si="94"/>
        <v>8.69</v>
      </c>
      <c r="DH162" s="25">
        <f t="shared" si="94"/>
        <v>9.64</v>
      </c>
      <c r="DI162" s="25">
        <f t="shared" si="94"/>
        <v>9.25</v>
      </c>
      <c r="DJ162" s="25">
        <f t="shared" si="94"/>
        <v>8.4</v>
      </c>
      <c r="DK162" s="25">
        <f t="shared" si="94"/>
        <v>8.4</v>
      </c>
      <c r="DL162" s="25">
        <f t="shared" si="94"/>
        <v>8.98</v>
      </c>
      <c r="DM162" s="25">
        <f t="shared" si="94"/>
        <v>8.4</v>
      </c>
      <c r="DN162" s="25">
        <f t="shared" si="94"/>
        <v>8.4</v>
      </c>
      <c r="DO162" s="25">
        <f t="shared" si="94"/>
        <v>10.61</v>
      </c>
      <c r="DP162" s="25">
        <f t="shared" si="94"/>
        <v>10.220000000000001</v>
      </c>
      <c r="DQ162" s="25">
        <f t="shared" si="94"/>
        <v>9.84</v>
      </c>
      <c r="DR162" s="25">
        <f t="shared" si="94"/>
        <v>8.52</v>
      </c>
      <c r="DS162" s="25">
        <f t="shared" si="94"/>
        <v>8.4</v>
      </c>
      <c r="DT162" s="25">
        <f t="shared" si="94"/>
        <v>9.3800000000000008</v>
      </c>
      <c r="DU162" s="25">
        <f t="shared" si="94"/>
        <v>8.5399999999999991</v>
      </c>
      <c r="DV162" s="25">
        <f t="shared" si="94"/>
        <v>8.4</v>
      </c>
      <c r="DW162" s="25">
        <f t="shared" si="94"/>
        <v>10.18</v>
      </c>
      <c r="DX162" s="25">
        <f t="shared" si="94"/>
        <v>8.4</v>
      </c>
      <c r="DY162" s="25">
        <f t="shared" si="94"/>
        <v>8.4</v>
      </c>
      <c r="DZ162" s="25">
        <f t="shared" si="94"/>
        <v>8.4</v>
      </c>
      <c r="EA162" s="25">
        <f t="shared" si="95"/>
        <v>8.4</v>
      </c>
      <c r="EB162" s="25">
        <f t="shared" si="95"/>
        <v>10.15</v>
      </c>
      <c r="EC162" s="25">
        <f t="shared" si="95"/>
        <v>10.29</v>
      </c>
      <c r="ED162" s="25">
        <f t="shared" si="95"/>
        <v>9.41</v>
      </c>
      <c r="EE162" s="25">
        <f t="shared" si="95"/>
        <v>8.4</v>
      </c>
      <c r="EF162" s="25">
        <f t="shared" si="95"/>
        <v>8.4</v>
      </c>
      <c r="EG162" s="25">
        <f t="shared" si="95"/>
        <v>8.4</v>
      </c>
      <c r="EH162" s="25">
        <f t="shared" si="95"/>
        <v>9.7200000000000006</v>
      </c>
      <c r="EI162" s="25">
        <f t="shared" si="95"/>
        <v>9.36</v>
      </c>
      <c r="EJ162" s="25">
        <f t="shared" si="95"/>
        <v>8.4600000000000009</v>
      </c>
      <c r="EK162" s="25">
        <f t="shared" si="95"/>
        <v>9.3000000000000007</v>
      </c>
      <c r="EL162" s="25">
        <f t="shared" si="95"/>
        <v>8.58</v>
      </c>
      <c r="EM162" s="25">
        <f t="shared" si="95"/>
        <v>8.4</v>
      </c>
      <c r="EN162" s="25">
        <f t="shared" si="95"/>
        <v>8.61</v>
      </c>
      <c r="EO162" s="25">
        <f t="shared" si="95"/>
        <v>8.69</v>
      </c>
      <c r="EP162" s="25">
        <f t="shared" si="95"/>
        <v>9.4</v>
      </c>
      <c r="EQ162" s="25">
        <f t="shared" si="95"/>
        <v>8.4</v>
      </c>
      <c r="ER162" s="25">
        <f t="shared" si="95"/>
        <v>8.4</v>
      </c>
      <c r="ES162" s="25">
        <f t="shared" si="95"/>
        <v>8.4</v>
      </c>
      <c r="ET162" s="25">
        <f t="shared" si="95"/>
        <v>8.4</v>
      </c>
      <c r="EU162" s="25">
        <f t="shared" si="95"/>
        <v>8.4</v>
      </c>
      <c r="EV162" s="25">
        <f t="shared" si="95"/>
        <v>8.4</v>
      </c>
      <c r="EW162" s="25">
        <f t="shared" si="95"/>
        <v>9.0399999999999991</v>
      </c>
      <c r="EX162" s="25">
        <f t="shared" si="95"/>
        <v>9.0299999999999994</v>
      </c>
      <c r="EY162" s="25">
        <f t="shared" si="95"/>
        <v>10.18</v>
      </c>
      <c r="EZ162" s="25">
        <f t="shared" si="95"/>
        <v>10.66</v>
      </c>
      <c r="FA162" s="25">
        <f t="shared" si="95"/>
        <v>8.4</v>
      </c>
      <c r="FB162" s="25">
        <f t="shared" si="95"/>
        <v>9.15</v>
      </c>
      <c r="FC162" s="25">
        <f t="shared" si="95"/>
        <v>9.36</v>
      </c>
      <c r="FD162" s="25">
        <f t="shared" si="95"/>
        <v>9.24</v>
      </c>
      <c r="FE162" s="25">
        <f t="shared" si="95"/>
        <v>8.4</v>
      </c>
      <c r="FF162" s="25">
        <f t="shared" si="95"/>
        <v>9.2100000000000009</v>
      </c>
      <c r="FG162" s="25">
        <f t="shared" si="95"/>
        <v>10.68</v>
      </c>
      <c r="FH162" s="25">
        <f t="shared" si="95"/>
        <v>9.43</v>
      </c>
      <c r="FI162" s="25">
        <f t="shared" si="95"/>
        <v>9.39</v>
      </c>
      <c r="FJ162" s="25">
        <f t="shared" si="95"/>
        <v>8.44</v>
      </c>
      <c r="FK162" s="25">
        <f t="shared" si="95"/>
        <v>9.3699999999999992</v>
      </c>
      <c r="FL162" s="25">
        <f t="shared" si="95"/>
        <v>8.82</v>
      </c>
      <c r="FM162" s="25">
        <f t="shared" si="95"/>
        <v>8.4</v>
      </c>
      <c r="FN162" s="25">
        <f t="shared" si="95"/>
        <v>10.84</v>
      </c>
      <c r="FO162" s="25">
        <f t="shared" si="95"/>
        <v>8.4</v>
      </c>
      <c r="FP162" s="25">
        <f t="shared" si="95"/>
        <v>9.1999999999999993</v>
      </c>
      <c r="FQ162" s="25">
        <f t="shared" si="95"/>
        <v>8.4</v>
      </c>
      <c r="FR162" s="25">
        <f t="shared" si="95"/>
        <v>9.0500000000000007</v>
      </c>
      <c r="FS162" s="25">
        <f t="shared" si="95"/>
        <v>8.4</v>
      </c>
      <c r="FT162" s="25">
        <f t="shared" si="95"/>
        <v>8.4</v>
      </c>
      <c r="FU162" s="25">
        <f t="shared" si="95"/>
        <v>8.4</v>
      </c>
      <c r="FV162" s="25">
        <f t="shared" si="95"/>
        <v>9.33</v>
      </c>
      <c r="FW162" s="25">
        <f t="shared" si="95"/>
        <v>9.09</v>
      </c>
      <c r="FX162" s="25">
        <f t="shared" si="95"/>
        <v>8.44</v>
      </c>
      <c r="FY162" s="25">
        <f t="shared" si="95"/>
        <v>9.23</v>
      </c>
      <c r="FZ162" s="25">
        <f t="shared" si="95"/>
        <v>8.7100000000000009</v>
      </c>
      <c r="GA162" s="25">
        <f t="shared" si="95"/>
        <v>9.61</v>
      </c>
      <c r="GB162" s="25">
        <f t="shared" si="95"/>
        <v>8.4</v>
      </c>
      <c r="GC162" s="25">
        <f t="shared" si="95"/>
        <v>8.4</v>
      </c>
      <c r="GD162" s="25">
        <f t="shared" si="95"/>
        <v>8.65</v>
      </c>
      <c r="GE162" s="25">
        <f t="shared" si="95"/>
        <v>8.4</v>
      </c>
      <c r="GF162" s="25">
        <f t="shared" si="95"/>
        <v>8.4</v>
      </c>
      <c r="GG162" s="25">
        <f t="shared" si="95"/>
        <v>8.93</v>
      </c>
      <c r="GH162" s="25">
        <f t="shared" si="95"/>
        <v>8.4</v>
      </c>
      <c r="GI162" s="25">
        <f t="shared" si="95"/>
        <v>8.42</v>
      </c>
      <c r="GJ162" s="25">
        <f t="shared" si="95"/>
        <v>8.4</v>
      </c>
      <c r="GK162" s="25">
        <f t="shared" si="95"/>
        <v>8.4</v>
      </c>
      <c r="GL162" s="25">
        <f t="shared" si="95"/>
        <v>8.64</v>
      </c>
      <c r="GM162" s="25">
        <f t="shared" si="96"/>
        <v>9.02</v>
      </c>
      <c r="GN162" s="25">
        <f t="shared" si="96"/>
        <v>8.6300000000000008</v>
      </c>
      <c r="GO162" s="25">
        <f t="shared" si="96"/>
        <v>9.15</v>
      </c>
      <c r="GP162" s="25">
        <f t="shared" si="96"/>
        <v>9.67</v>
      </c>
      <c r="GQ162" s="25">
        <f t="shared" si="96"/>
        <v>9.26</v>
      </c>
      <c r="GR162" s="25">
        <f t="shared" si="96"/>
        <v>8.93</v>
      </c>
      <c r="GS162" s="25">
        <f t="shared" si="96"/>
        <v>8.56</v>
      </c>
      <c r="GT162" s="25">
        <f t="shared" si="96"/>
        <v>9.6300000000000008</v>
      </c>
      <c r="GU162" s="25">
        <f t="shared" si="96"/>
        <v>10.1</v>
      </c>
      <c r="GV162" s="25">
        <f t="shared" si="96"/>
        <v>9.52</v>
      </c>
      <c r="GW162" s="25">
        <f t="shared" si="96"/>
        <v>8.76</v>
      </c>
      <c r="GX162" s="25">
        <f t="shared" si="96"/>
        <v>9.99</v>
      </c>
      <c r="GY162" s="25">
        <f t="shared" si="96"/>
        <v>8.4</v>
      </c>
      <c r="GZ162" s="25">
        <f t="shared" si="96"/>
        <v>8.4</v>
      </c>
      <c r="HA162" s="25">
        <f t="shared" si="96"/>
        <v>8.4</v>
      </c>
      <c r="HB162" s="25">
        <f t="shared" si="96"/>
        <v>8.48</v>
      </c>
      <c r="HC162" s="25">
        <f t="shared" si="96"/>
        <v>9.6199999999999992</v>
      </c>
      <c r="HD162" s="25">
        <f t="shared" si="96"/>
        <v>8.4</v>
      </c>
      <c r="HE162" s="25">
        <f t="shared" si="96"/>
        <v>9.08</v>
      </c>
      <c r="HF162" s="25">
        <f t="shared" si="96"/>
        <v>8.4</v>
      </c>
      <c r="HG162" s="25">
        <f t="shared" si="96"/>
        <v>8.4</v>
      </c>
      <c r="HH162" s="25">
        <f t="shared" si="96"/>
        <v>8.44</v>
      </c>
      <c r="HI162" s="25">
        <f t="shared" si="96"/>
        <v>8.6300000000000008</v>
      </c>
      <c r="HJ162" s="25">
        <f t="shared" si="96"/>
        <v>8.4</v>
      </c>
      <c r="HK162" s="25">
        <f t="shared" si="96"/>
        <v>8.4</v>
      </c>
      <c r="HL162" s="25">
        <f t="shared" si="96"/>
        <v>8.8699999999999992</v>
      </c>
      <c r="HM162" s="25">
        <f t="shared" si="96"/>
        <v>10.34</v>
      </c>
      <c r="HN162" s="25">
        <f t="shared" si="96"/>
        <v>10.91</v>
      </c>
      <c r="HO162" s="25">
        <f t="shared" si="96"/>
        <v>9.24</v>
      </c>
      <c r="HP162" s="25">
        <f t="shared" si="96"/>
        <v>8.4</v>
      </c>
      <c r="HQ162" s="25">
        <f t="shared" si="96"/>
        <v>8.4</v>
      </c>
      <c r="HR162" s="25">
        <f t="shared" si="96"/>
        <v>8.4</v>
      </c>
      <c r="HS162" s="25">
        <f t="shared" si="96"/>
        <v>8.4</v>
      </c>
      <c r="HT162" s="25">
        <f t="shared" si="96"/>
        <v>8.4</v>
      </c>
      <c r="HU162" s="25">
        <f t="shared" si="96"/>
        <v>9.39</v>
      </c>
      <c r="HV162" s="25">
        <f t="shared" si="96"/>
        <v>9.61</v>
      </c>
      <c r="HW162" s="25">
        <f t="shared" si="96"/>
        <v>10.27</v>
      </c>
      <c r="HX162" s="25">
        <f t="shared" si="96"/>
        <v>8.42</v>
      </c>
      <c r="HY162" s="25">
        <f t="shared" si="96"/>
        <v>9.2200000000000006</v>
      </c>
      <c r="HZ162" s="25">
        <f t="shared" si="96"/>
        <v>8.7899999999999991</v>
      </c>
      <c r="IA162" s="25">
        <f t="shared" si="96"/>
        <v>8.4</v>
      </c>
      <c r="IB162" s="25">
        <f t="shared" si="96"/>
        <v>9.4700000000000006</v>
      </c>
      <c r="IC162" s="25">
        <f t="shared" si="96"/>
        <v>10.25</v>
      </c>
      <c r="ID162" s="25">
        <f t="shared" si="96"/>
        <v>8.9700000000000006</v>
      </c>
      <c r="IE162" s="25">
        <f t="shared" si="96"/>
        <v>8.4</v>
      </c>
      <c r="IF162" s="25">
        <f t="shared" si="96"/>
        <v>8.4</v>
      </c>
      <c r="IG162" s="25">
        <f t="shared" si="96"/>
        <v>9.75</v>
      </c>
      <c r="IH162" s="25">
        <f t="shared" si="96"/>
        <v>9.14</v>
      </c>
      <c r="II162" s="25">
        <f t="shared" si="96"/>
        <v>9.65</v>
      </c>
      <c r="IJ162" s="25">
        <f t="shared" si="96"/>
        <v>8.75</v>
      </c>
      <c r="IK162" s="25">
        <f t="shared" si="96"/>
        <v>9.8000000000000007</v>
      </c>
      <c r="IL162" s="25">
        <f t="shared" si="96"/>
        <v>9.0399999999999991</v>
      </c>
      <c r="IM162" s="25">
        <f t="shared" si="96"/>
        <v>8.4</v>
      </c>
      <c r="IN162" s="25">
        <f t="shared" si="96"/>
        <v>8.4</v>
      </c>
      <c r="IO162" s="25">
        <f t="shared" si="96"/>
        <v>8.4</v>
      </c>
      <c r="IP162" s="25">
        <f t="shared" si="96"/>
        <v>8.4</v>
      </c>
      <c r="IQ162" s="25">
        <f t="shared" si="96"/>
        <v>8.76</v>
      </c>
      <c r="IR162" s="25">
        <f t="shared" si="96"/>
        <v>8.4</v>
      </c>
      <c r="IS162" s="25">
        <f t="shared" si="96"/>
        <v>9.4</v>
      </c>
      <c r="IT162" s="25">
        <f t="shared" si="96"/>
        <v>9.0399999999999991</v>
      </c>
      <c r="IU162" s="25">
        <f t="shared" si="96"/>
        <v>10.11</v>
      </c>
      <c r="IV162" s="25">
        <f t="shared" si="96"/>
        <v>9.3800000000000008</v>
      </c>
      <c r="IW162" s="25">
        <f t="shared" si="96"/>
        <v>8.4</v>
      </c>
      <c r="IX162" s="25">
        <f t="shared" si="96"/>
        <v>8.4</v>
      </c>
      <c r="IY162" s="25">
        <f t="shared" si="97"/>
        <v>9.07</v>
      </c>
      <c r="IZ162" s="25">
        <f t="shared" si="97"/>
        <v>8.4</v>
      </c>
      <c r="JA162" s="25">
        <f t="shared" si="97"/>
        <v>8.4</v>
      </c>
      <c r="JB162" s="25">
        <f t="shared" si="97"/>
        <v>8.4</v>
      </c>
      <c r="JC162" s="25">
        <f t="shared" si="97"/>
        <v>8.7799999999999994</v>
      </c>
      <c r="JD162" s="25">
        <f t="shared" si="97"/>
        <v>8.4</v>
      </c>
      <c r="JE162" s="25">
        <f t="shared" si="97"/>
        <v>9.1199999999999992</v>
      </c>
      <c r="JF162" s="25">
        <f t="shared" si="97"/>
        <v>9.49</v>
      </c>
      <c r="JG162" s="25">
        <f t="shared" si="97"/>
        <v>9.1300000000000008</v>
      </c>
      <c r="JH162" s="25">
        <f t="shared" si="97"/>
        <v>8.7200000000000006</v>
      </c>
      <c r="JI162" s="25">
        <f t="shared" si="97"/>
        <v>8.4</v>
      </c>
      <c r="JJ162" s="25">
        <f t="shared" si="97"/>
        <v>8.4</v>
      </c>
      <c r="JK162" s="25">
        <f t="shared" si="97"/>
        <v>9.25</v>
      </c>
      <c r="JL162" s="25">
        <f t="shared" si="97"/>
        <v>8.4</v>
      </c>
      <c r="JM162" s="25">
        <f t="shared" si="97"/>
        <v>9.2200000000000006</v>
      </c>
      <c r="JN162" s="25">
        <f t="shared" si="97"/>
        <v>10.050000000000001</v>
      </c>
      <c r="JO162" s="25">
        <f t="shared" si="97"/>
        <v>11.49</v>
      </c>
      <c r="JP162" s="25">
        <f t="shared" si="97"/>
        <v>9.24</v>
      </c>
      <c r="JQ162" s="25">
        <f t="shared" si="97"/>
        <v>8.4</v>
      </c>
      <c r="JR162" s="25">
        <f t="shared" si="97"/>
        <v>10.68</v>
      </c>
      <c r="JS162" s="25">
        <f t="shared" si="97"/>
        <v>8.4</v>
      </c>
      <c r="JT162" s="25">
        <f t="shared" si="97"/>
        <v>9.15</v>
      </c>
      <c r="JU162" s="25">
        <f t="shared" si="97"/>
        <v>9.36</v>
      </c>
      <c r="JV162" s="25">
        <f t="shared" si="97"/>
        <v>8.4</v>
      </c>
      <c r="JW162" s="25">
        <f t="shared" si="97"/>
        <v>8.4</v>
      </c>
      <c r="JX162" s="25">
        <f t="shared" si="97"/>
        <v>8.4600000000000009</v>
      </c>
      <c r="JY162" s="25">
        <f t="shared" si="97"/>
        <v>8.4</v>
      </c>
      <c r="JZ162" s="25">
        <f t="shared" si="97"/>
        <v>9.2200000000000006</v>
      </c>
      <c r="KA162" s="25">
        <f t="shared" si="97"/>
        <v>8.92</v>
      </c>
      <c r="KB162" s="25">
        <f t="shared" si="97"/>
        <v>8.4</v>
      </c>
      <c r="KC162" s="25">
        <f t="shared" si="97"/>
        <v>8.65</v>
      </c>
      <c r="KD162" s="25">
        <f t="shared" si="97"/>
        <v>8.4</v>
      </c>
      <c r="KE162" s="25">
        <f t="shared" si="97"/>
        <v>8.6999999999999993</v>
      </c>
      <c r="KF162" s="25">
        <f t="shared" si="97"/>
        <v>8.4</v>
      </c>
      <c r="KG162" s="25">
        <f t="shared" si="97"/>
        <v>8.42</v>
      </c>
      <c r="KH162" s="25">
        <f t="shared" si="97"/>
        <v>10.62</v>
      </c>
      <c r="KI162" s="25">
        <f t="shared" si="97"/>
        <v>8.4</v>
      </c>
      <c r="KJ162" s="25">
        <f t="shared" si="97"/>
        <v>8.4</v>
      </c>
      <c r="KK162" s="25">
        <f t="shared" si="97"/>
        <v>10.31</v>
      </c>
      <c r="KL162" s="25">
        <f t="shared" si="97"/>
        <v>9.1300000000000008</v>
      </c>
      <c r="KM162" s="25">
        <f t="shared" si="97"/>
        <v>8.4</v>
      </c>
      <c r="KN162" s="25">
        <f t="shared" si="97"/>
        <v>9.11</v>
      </c>
      <c r="KO162" s="25">
        <f t="shared" si="97"/>
        <v>8.4</v>
      </c>
      <c r="KP162" s="25">
        <f t="shared" si="97"/>
        <v>8.81</v>
      </c>
      <c r="KQ162" s="25">
        <f t="shared" si="97"/>
        <v>9.2100000000000009</v>
      </c>
      <c r="KR162" s="25">
        <f t="shared" si="97"/>
        <v>8.4600000000000009</v>
      </c>
      <c r="KS162" s="25">
        <f t="shared" si="97"/>
        <v>9.58</v>
      </c>
      <c r="KT162" s="25">
        <f t="shared" si="97"/>
        <v>8.4</v>
      </c>
      <c r="KU162" s="25">
        <f t="shared" si="97"/>
        <v>8.4</v>
      </c>
      <c r="KV162" s="25">
        <f t="shared" si="97"/>
        <v>8.4</v>
      </c>
      <c r="KW162" s="25">
        <f t="shared" si="97"/>
        <v>8.4</v>
      </c>
      <c r="KX162" s="25">
        <f t="shared" si="97"/>
        <v>8.4</v>
      </c>
      <c r="KY162" s="25">
        <f t="shared" si="97"/>
        <v>9.43</v>
      </c>
      <c r="KZ162" s="25">
        <f t="shared" si="97"/>
        <v>8.74</v>
      </c>
      <c r="LA162" s="25">
        <f t="shared" si="97"/>
        <v>8.4</v>
      </c>
      <c r="LB162" s="25">
        <f t="shared" si="97"/>
        <v>8.4</v>
      </c>
      <c r="LC162" s="25">
        <f t="shared" si="97"/>
        <v>8.4</v>
      </c>
      <c r="LD162" s="25">
        <f t="shared" si="97"/>
        <v>8.4</v>
      </c>
      <c r="LE162" s="25">
        <f t="shared" si="97"/>
        <v>8.4</v>
      </c>
      <c r="LF162" s="25">
        <f t="shared" si="97"/>
        <v>9.07</v>
      </c>
      <c r="LG162" s="25">
        <f t="shared" si="97"/>
        <v>9.91</v>
      </c>
      <c r="LH162" s="25">
        <f t="shared" si="97"/>
        <v>9.4499999999999993</v>
      </c>
      <c r="LI162" s="25">
        <f t="shared" si="97"/>
        <v>8.4</v>
      </c>
      <c r="LJ162" s="25">
        <f t="shared" si="97"/>
        <v>8.69</v>
      </c>
      <c r="LK162" s="25">
        <f t="shared" si="98"/>
        <v>8.6199999999999992</v>
      </c>
      <c r="LL162" s="25">
        <f t="shared" si="98"/>
        <v>9.7799999999999994</v>
      </c>
      <c r="LM162" s="25">
        <f t="shared" si="98"/>
        <v>10.119999999999999</v>
      </c>
      <c r="LN162" s="25">
        <f t="shared" si="98"/>
        <v>9.8800000000000008</v>
      </c>
      <c r="LO162" s="25">
        <f t="shared" si="98"/>
        <v>8.4</v>
      </c>
      <c r="LP162" s="25">
        <f t="shared" si="98"/>
        <v>8.64</v>
      </c>
      <c r="LQ162" s="25">
        <f t="shared" si="98"/>
        <v>9.06</v>
      </c>
      <c r="LR162" s="25">
        <f t="shared" si="98"/>
        <v>10.39</v>
      </c>
      <c r="LS162" s="25">
        <f t="shared" si="98"/>
        <v>8.4</v>
      </c>
      <c r="LT162" s="25">
        <f t="shared" si="98"/>
        <v>9.02</v>
      </c>
      <c r="LU162" s="25">
        <f t="shared" si="98"/>
        <v>8.4</v>
      </c>
      <c r="LV162" s="25">
        <f t="shared" si="98"/>
        <v>9.6199999999999992</v>
      </c>
      <c r="LW162" s="25">
        <f t="shared" si="98"/>
        <v>8.4</v>
      </c>
      <c r="LX162" s="25">
        <f t="shared" si="98"/>
        <v>8.4</v>
      </c>
      <c r="LY162" s="25">
        <f t="shared" si="98"/>
        <v>9.0399999999999991</v>
      </c>
      <c r="LZ162" s="25">
        <f t="shared" si="98"/>
        <v>8.41</v>
      </c>
      <c r="MA162" s="25">
        <f t="shared" si="98"/>
        <v>8.4</v>
      </c>
      <c r="MB162" s="25">
        <f t="shared" si="98"/>
        <v>9.82</v>
      </c>
      <c r="MC162" s="25">
        <f t="shared" si="98"/>
        <v>9.15</v>
      </c>
      <c r="MD162" s="25">
        <f t="shared" si="98"/>
        <v>8.4</v>
      </c>
      <c r="ME162" s="25">
        <f t="shared" si="98"/>
        <v>8.4</v>
      </c>
      <c r="MF162" s="25">
        <f t="shared" si="98"/>
        <v>8.89</v>
      </c>
      <c r="MG162" s="25">
        <f t="shared" si="98"/>
        <v>9.9</v>
      </c>
      <c r="MH162" s="25">
        <f t="shared" si="98"/>
        <v>8.4</v>
      </c>
      <c r="MI162" s="25">
        <f t="shared" si="98"/>
        <v>10.59</v>
      </c>
      <c r="MJ162" s="25">
        <f t="shared" si="98"/>
        <v>8.92</v>
      </c>
      <c r="MK162" s="25">
        <f t="shared" si="98"/>
        <v>9.7899999999999991</v>
      </c>
      <c r="ML162" s="25">
        <f t="shared" si="98"/>
        <v>8.4</v>
      </c>
      <c r="MM162" s="25">
        <f t="shared" si="98"/>
        <v>8.4</v>
      </c>
      <c r="MN162" s="25">
        <f t="shared" si="98"/>
        <v>8.6300000000000008</v>
      </c>
      <c r="MO162" s="25">
        <f t="shared" si="98"/>
        <v>8.42</v>
      </c>
      <c r="MP162" s="25">
        <f t="shared" si="98"/>
        <v>8.4</v>
      </c>
      <c r="MQ162" s="25">
        <f t="shared" si="98"/>
        <v>8.4</v>
      </c>
      <c r="MR162" s="25">
        <f t="shared" si="98"/>
        <v>8.4</v>
      </c>
      <c r="MS162" s="25">
        <f t="shared" si="98"/>
        <v>8.4</v>
      </c>
      <c r="MT162" s="25">
        <f t="shared" si="98"/>
        <v>10.85</v>
      </c>
      <c r="MU162" s="25">
        <f t="shared" si="98"/>
        <v>8.4</v>
      </c>
      <c r="MV162" s="25">
        <f t="shared" si="98"/>
        <v>9.81</v>
      </c>
      <c r="MW162" s="25">
        <f t="shared" si="98"/>
        <v>9.34</v>
      </c>
      <c r="MX162" s="25">
        <f t="shared" si="98"/>
        <v>9.39</v>
      </c>
      <c r="MY162" s="25">
        <f t="shared" si="98"/>
        <v>8.4</v>
      </c>
      <c r="MZ162" s="25">
        <f t="shared" si="98"/>
        <v>9.02</v>
      </c>
      <c r="NA162" s="25">
        <f t="shared" si="98"/>
        <v>9.31</v>
      </c>
      <c r="NB162" s="25">
        <f t="shared" si="98"/>
        <v>9.16</v>
      </c>
      <c r="NC162" s="25">
        <f t="shared" si="98"/>
        <v>8.4</v>
      </c>
      <c r="ND162" s="25">
        <f t="shared" si="98"/>
        <v>9.19</v>
      </c>
      <c r="NE162" s="25">
        <f t="shared" si="98"/>
        <v>8.4</v>
      </c>
      <c r="NF162" s="25">
        <f t="shared" si="98"/>
        <v>8.4</v>
      </c>
      <c r="NG162" s="25">
        <f t="shared" si="98"/>
        <v>8.4</v>
      </c>
      <c r="NH162" s="25">
        <f t="shared" si="98"/>
        <v>8.9</v>
      </c>
      <c r="NI162" s="25">
        <f t="shared" si="98"/>
        <v>8.48</v>
      </c>
      <c r="NJ162" s="25">
        <f t="shared" si="98"/>
        <v>8.8699999999999992</v>
      </c>
      <c r="NK162" s="25">
        <f t="shared" si="98"/>
        <v>9.24</v>
      </c>
      <c r="NL162" s="25">
        <f t="shared" si="98"/>
        <v>8.4</v>
      </c>
      <c r="NM162" s="25">
        <f t="shared" si="98"/>
        <v>8.4</v>
      </c>
      <c r="NN162" s="25">
        <f t="shared" si="98"/>
        <v>8.65</v>
      </c>
      <c r="NO162" s="25">
        <f t="shared" si="98"/>
        <v>8.4</v>
      </c>
      <c r="NP162" s="25">
        <f t="shared" si="98"/>
        <v>8.4</v>
      </c>
      <c r="NQ162" s="25">
        <f t="shared" si="98"/>
        <v>8.4</v>
      </c>
      <c r="NR162" s="25">
        <f t="shared" si="98"/>
        <v>8.6199999999999992</v>
      </c>
      <c r="NS162" s="25">
        <f t="shared" si="98"/>
        <v>8.4</v>
      </c>
      <c r="NT162" s="25">
        <f t="shared" si="98"/>
        <v>9.26</v>
      </c>
      <c r="NU162" s="25">
        <f t="shared" si="98"/>
        <v>8.4</v>
      </c>
      <c r="NV162" s="25">
        <f t="shared" si="98"/>
        <v>9.58</v>
      </c>
      <c r="NW162" s="25">
        <f t="shared" si="99"/>
        <v>9.44</v>
      </c>
      <c r="NX162" s="25">
        <f t="shared" si="99"/>
        <v>8.4</v>
      </c>
      <c r="NY162" s="25">
        <f t="shared" si="99"/>
        <v>9.15</v>
      </c>
      <c r="NZ162" s="25">
        <f t="shared" si="99"/>
        <v>8.4</v>
      </c>
      <c r="OA162" s="25">
        <f t="shared" si="99"/>
        <v>10.11</v>
      </c>
      <c r="OB162" s="25">
        <f t="shared" si="99"/>
        <v>9.0299999999999994</v>
      </c>
      <c r="OC162" s="25">
        <f t="shared" si="99"/>
        <v>9.26</v>
      </c>
      <c r="OD162" s="25">
        <f t="shared" si="99"/>
        <v>10.48</v>
      </c>
      <c r="OE162" s="25">
        <f t="shared" si="99"/>
        <v>8.6300000000000008</v>
      </c>
      <c r="OF162" s="25">
        <f t="shared" si="99"/>
        <v>9.07</v>
      </c>
      <c r="OG162" s="25">
        <f t="shared" si="99"/>
        <v>9.1</v>
      </c>
      <c r="OH162" s="25">
        <f t="shared" si="99"/>
        <v>9.4600000000000009</v>
      </c>
      <c r="OI162" s="25">
        <f t="shared" si="99"/>
        <v>8.4</v>
      </c>
      <c r="OJ162" s="25">
        <f t="shared" si="99"/>
        <v>9.24</v>
      </c>
      <c r="OK162" s="25">
        <f t="shared" si="99"/>
        <v>9.67</v>
      </c>
      <c r="OL162" s="25">
        <f t="shared" si="99"/>
        <v>9.23</v>
      </c>
      <c r="OM162" s="25">
        <f t="shared" si="99"/>
        <v>9.77</v>
      </c>
      <c r="ON162" s="25">
        <f t="shared" si="99"/>
        <v>8.89</v>
      </c>
      <c r="OO162" s="25">
        <f t="shared" si="99"/>
        <v>8.4</v>
      </c>
      <c r="OP162" s="25">
        <f t="shared" si="99"/>
        <v>8.85</v>
      </c>
      <c r="OQ162" s="25">
        <f t="shared" si="99"/>
        <v>10.220000000000001</v>
      </c>
      <c r="OR162" s="25">
        <f t="shared" si="99"/>
        <v>8.4</v>
      </c>
      <c r="OS162" s="25">
        <f t="shared" si="99"/>
        <v>9.56</v>
      </c>
      <c r="OT162" s="25">
        <f t="shared" si="99"/>
        <v>8.4</v>
      </c>
      <c r="OU162" s="25">
        <f t="shared" si="99"/>
        <v>8.4</v>
      </c>
      <c r="OV162" s="25">
        <f t="shared" si="99"/>
        <v>9.41</v>
      </c>
      <c r="OW162" s="25">
        <f t="shared" si="99"/>
        <v>8.4</v>
      </c>
      <c r="OX162" s="25">
        <f t="shared" si="99"/>
        <v>8.86</v>
      </c>
      <c r="OY162" s="25">
        <f t="shared" si="99"/>
        <v>8.98</v>
      </c>
      <c r="OZ162" s="25">
        <f t="shared" si="99"/>
        <v>8.4</v>
      </c>
      <c r="PA162" s="25">
        <f t="shared" si="99"/>
        <v>8.4</v>
      </c>
      <c r="PB162" s="25">
        <f t="shared" si="99"/>
        <v>9.15</v>
      </c>
      <c r="PC162" s="25">
        <f t="shared" si="99"/>
        <v>9.9499999999999993</v>
      </c>
      <c r="PD162" s="25">
        <f t="shared" si="99"/>
        <v>9.41</v>
      </c>
      <c r="PE162" s="25">
        <f t="shared" si="99"/>
        <v>9.68</v>
      </c>
      <c r="PF162" s="25">
        <f t="shared" si="99"/>
        <v>8.65</v>
      </c>
      <c r="PG162" s="25">
        <f t="shared" si="99"/>
        <v>8.4</v>
      </c>
      <c r="PH162" s="25">
        <f t="shared" si="99"/>
        <v>8.48</v>
      </c>
      <c r="PI162" s="25">
        <f t="shared" si="99"/>
        <v>9.3800000000000008</v>
      </c>
      <c r="PJ162" s="25">
        <f t="shared" si="99"/>
        <v>9.31</v>
      </c>
      <c r="PK162" s="25">
        <f t="shared" si="99"/>
        <v>8.4</v>
      </c>
      <c r="PL162" s="25">
        <f t="shared" si="99"/>
        <v>8.5500000000000007</v>
      </c>
      <c r="PM162" s="25">
        <f t="shared" si="99"/>
        <v>8.6300000000000008</v>
      </c>
      <c r="PN162" s="25">
        <f t="shared" si="99"/>
        <v>9.2799999999999994</v>
      </c>
      <c r="PO162" s="25">
        <f t="shared" si="99"/>
        <v>8.4</v>
      </c>
      <c r="PP162" s="25">
        <f t="shared" si="99"/>
        <v>10.3</v>
      </c>
      <c r="PQ162" s="25">
        <f t="shared" si="99"/>
        <v>8.5299999999999994</v>
      </c>
      <c r="PR162" s="25">
        <f t="shared" si="99"/>
        <v>8.4</v>
      </c>
      <c r="PS162" s="25">
        <f t="shared" si="99"/>
        <v>8.4</v>
      </c>
      <c r="PT162" s="25">
        <f t="shared" si="99"/>
        <v>9.17</v>
      </c>
      <c r="PU162" s="25">
        <f t="shared" si="99"/>
        <v>10.82</v>
      </c>
      <c r="PV162" s="25">
        <f t="shared" si="99"/>
        <v>8.56</v>
      </c>
      <c r="PW162" s="25">
        <f t="shared" si="99"/>
        <v>9.24</v>
      </c>
      <c r="PX162" s="25">
        <f t="shared" si="99"/>
        <v>8.4</v>
      </c>
      <c r="PY162" s="25">
        <f t="shared" si="99"/>
        <v>8.4</v>
      </c>
      <c r="PZ162" s="25">
        <f t="shared" si="99"/>
        <v>8.4</v>
      </c>
      <c r="QA162" s="25">
        <f t="shared" si="99"/>
        <v>8.4</v>
      </c>
      <c r="QB162" s="25">
        <f t="shared" si="99"/>
        <v>8.4</v>
      </c>
      <c r="QC162" s="25">
        <f t="shared" si="99"/>
        <v>9.5299999999999994</v>
      </c>
      <c r="QD162" s="25">
        <f t="shared" si="99"/>
        <v>8.4</v>
      </c>
      <c r="QE162" s="25">
        <f t="shared" si="99"/>
        <v>9.33</v>
      </c>
      <c r="QF162" s="25">
        <f t="shared" si="99"/>
        <v>8.6999999999999993</v>
      </c>
      <c r="QG162" s="25">
        <f t="shared" si="99"/>
        <v>8.4</v>
      </c>
      <c r="QH162" s="25">
        <f t="shared" si="99"/>
        <v>8.4</v>
      </c>
      <c r="QI162" s="25">
        <f t="shared" si="100"/>
        <v>9.09</v>
      </c>
      <c r="QJ162" s="25">
        <f t="shared" si="100"/>
        <v>8.4</v>
      </c>
      <c r="QK162" s="25">
        <f t="shared" si="100"/>
        <v>8.4</v>
      </c>
      <c r="QL162" s="25">
        <f t="shared" si="100"/>
        <v>8.4</v>
      </c>
      <c r="QM162" s="25">
        <f t="shared" si="100"/>
        <v>8.73</v>
      </c>
      <c r="QN162" s="25">
        <f t="shared" si="100"/>
        <v>8.4</v>
      </c>
      <c r="QO162" s="25">
        <f t="shared" si="100"/>
        <v>9.18</v>
      </c>
      <c r="QP162" s="25">
        <f t="shared" si="100"/>
        <v>8.4</v>
      </c>
      <c r="QQ162" s="25">
        <f t="shared" si="100"/>
        <v>10.76</v>
      </c>
      <c r="QR162" s="25">
        <f t="shared" si="100"/>
        <v>8.89</v>
      </c>
      <c r="QS162" s="25">
        <f t="shared" si="100"/>
        <v>8.4</v>
      </c>
      <c r="QT162" s="25">
        <f t="shared" si="100"/>
        <v>8.4</v>
      </c>
      <c r="QU162" s="25">
        <f t="shared" si="100"/>
        <v>8.4</v>
      </c>
      <c r="QV162" s="25">
        <f t="shared" si="100"/>
        <v>8.4</v>
      </c>
      <c r="QW162" s="25">
        <f t="shared" si="100"/>
        <v>8.4</v>
      </c>
      <c r="QX162" s="25">
        <f t="shared" si="100"/>
        <v>8.4</v>
      </c>
      <c r="QY162" s="25">
        <f t="shared" si="100"/>
        <v>9.0399999999999991</v>
      </c>
      <c r="QZ162" s="25">
        <f t="shared" si="100"/>
        <v>8.66</v>
      </c>
      <c r="RA162" s="25">
        <f t="shared" si="100"/>
        <v>8.4</v>
      </c>
      <c r="RB162" s="25">
        <f t="shared" si="100"/>
        <v>9.5399999999999991</v>
      </c>
      <c r="RC162" s="25">
        <f t="shared" si="100"/>
        <v>8.59</v>
      </c>
      <c r="RD162" s="25">
        <f t="shared" si="100"/>
        <v>8.4</v>
      </c>
      <c r="RE162" s="25">
        <f t="shared" si="100"/>
        <v>8.4</v>
      </c>
      <c r="RF162" s="25">
        <f t="shared" si="100"/>
        <v>9.1199999999999992</v>
      </c>
      <c r="RG162" s="25">
        <f t="shared" si="100"/>
        <v>8.4</v>
      </c>
      <c r="RH162" s="25">
        <f t="shared" si="100"/>
        <v>8.4</v>
      </c>
      <c r="RI162" s="25">
        <f t="shared" si="100"/>
        <v>8.4</v>
      </c>
      <c r="RJ162" s="25">
        <f t="shared" si="100"/>
        <v>8.4</v>
      </c>
      <c r="RK162" s="25">
        <f t="shared" si="100"/>
        <v>9.35</v>
      </c>
      <c r="RL162" s="25">
        <f t="shared" si="100"/>
        <v>9.18</v>
      </c>
      <c r="RM162" s="25">
        <f t="shared" si="100"/>
        <v>8.4</v>
      </c>
      <c r="RN162" s="25">
        <f t="shared" si="100"/>
        <v>8.57</v>
      </c>
      <c r="RO162" s="25">
        <f t="shared" si="100"/>
        <v>8.4</v>
      </c>
      <c r="RP162" s="25">
        <f t="shared" si="100"/>
        <v>8.4</v>
      </c>
      <c r="RQ162" s="25">
        <f t="shared" si="100"/>
        <v>8.48</v>
      </c>
      <c r="RR162" s="25">
        <f t="shared" si="100"/>
        <v>9.36</v>
      </c>
      <c r="RS162" s="25">
        <f t="shared" si="100"/>
        <v>8.4</v>
      </c>
      <c r="RT162" s="25">
        <f t="shared" si="100"/>
        <v>9.25</v>
      </c>
      <c r="RU162" s="25">
        <f t="shared" si="100"/>
        <v>8.4</v>
      </c>
      <c r="RV162" s="25">
        <f t="shared" si="100"/>
        <v>8.4</v>
      </c>
      <c r="RW162" s="25">
        <f t="shared" si="100"/>
        <v>9.01</v>
      </c>
      <c r="RX162" s="25">
        <f t="shared" si="100"/>
        <v>8.4</v>
      </c>
      <c r="RY162" s="25">
        <f t="shared" si="100"/>
        <v>8.4</v>
      </c>
      <c r="RZ162" s="25">
        <f t="shared" si="100"/>
        <v>10.06</v>
      </c>
      <c r="SA162" s="25">
        <f t="shared" si="100"/>
        <v>9.23</v>
      </c>
      <c r="SB162" s="25">
        <f t="shared" si="100"/>
        <v>8.4</v>
      </c>
      <c r="SC162" s="25">
        <f t="shared" si="100"/>
        <v>8.42</v>
      </c>
      <c r="SD162" s="25">
        <f t="shared" si="100"/>
        <v>8.77</v>
      </c>
      <c r="SE162" s="25">
        <f t="shared" si="100"/>
        <v>8.4</v>
      </c>
      <c r="SF162" s="25">
        <f t="shared" si="100"/>
        <v>8.49</v>
      </c>
      <c r="SG162" s="25">
        <f t="shared" si="100"/>
        <v>8.4</v>
      </c>
    </row>
    <row r="163" spans="1:501">
      <c r="A163">
        <v>2017</v>
      </c>
      <c r="B163" s="25">
        <f t="shared" si="101"/>
        <v>8.4</v>
      </c>
      <c r="C163" s="25">
        <f t="shared" si="102"/>
        <v>9.1999999999999993</v>
      </c>
      <c r="D163" s="25">
        <f t="shared" si="102"/>
        <v>8.4</v>
      </c>
      <c r="E163" s="25">
        <f t="shared" si="102"/>
        <v>9.73</v>
      </c>
      <c r="F163" s="25">
        <f t="shared" si="102"/>
        <v>8.4</v>
      </c>
      <c r="G163" s="25">
        <f t="shared" si="102"/>
        <v>9.76</v>
      </c>
      <c r="H163" s="25">
        <f t="shared" si="102"/>
        <v>8.69</v>
      </c>
      <c r="I163" s="25">
        <f t="shared" si="102"/>
        <v>8.4</v>
      </c>
      <c r="J163" s="25">
        <f t="shared" si="102"/>
        <v>8.4600000000000009</v>
      </c>
      <c r="K163" s="25">
        <f t="shared" si="102"/>
        <v>8.4</v>
      </c>
      <c r="L163" s="25">
        <f t="shared" si="102"/>
        <v>9.3800000000000008</v>
      </c>
      <c r="M163" s="25">
        <f t="shared" si="102"/>
        <v>8.4</v>
      </c>
      <c r="N163" s="25">
        <f t="shared" si="102"/>
        <v>8.68</v>
      </c>
      <c r="O163" s="25">
        <f t="shared" si="102"/>
        <v>8.4</v>
      </c>
      <c r="P163" s="25">
        <f t="shared" si="102"/>
        <v>10.81</v>
      </c>
      <c r="Q163" s="25">
        <f t="shared" si="102"/>
        <v>8.4</v>
      </c>
      <c r="R163" s="25">
        <f t="shared" si="102"/>
        <v>8.4</v>
      </c>
      <c r="S163" s="25">
        <f t="shared" si="102"/>
        <v>8.4</v>
      </c>
      <c r="T163" s="25">
        <f t="shared" si="102"/>
        <v>10.220000000000001</v>
      </c>
      <c r="U163" s="25">
        <f t="shared" si="102"/>
        <v>9.7200000000000006</v>
      </c>
      <c r="V163" s="25">
        <f t="shared" si="102"/>
        <v>9.11</v>
      </c>
      <c r="W163" s="25">
        <f t="shared" si="102"/>
        <v>8.4</v>
      </c>
      <c r="X163" s="25">
        <f t="shared" si="102"/>
        <v>8.4</v>
      </c>
      <c r="Y163" s="25">
        <f t="shared" si="102"/>
        <v>8.4</v>
      </c>
      <c r="Z163" s="25">
        <f t="shared" si="102"/>
        <v>8.67</v>
      </c>
      <c r="AA163" s="25">
        <f t="shared" si="102"/>
        <v>8.7899999999999991</v>
      </c>
      <c r="AB163" s="25">
        <f t="shared" si="102"/>
        <v>8.4</v>
      </c>
      <c r="AC163" s="25">
        <f t="shared" si="102"/>
        <v>8.4</v>
      </c>
      <c r="AD163" s="25">
        <f t="shared" si="102"/>
        <v>8.4</v>
      </c>
      <c r="AE163" s="25">
        <f t="shared" si="102"/>
        <v>8.84</v>
      </c>
      <c r="AF163" s="25">
        <f t="shared" si="102"/>
        <v>10.130000000000001</v>
      </c>
      <c r="AG163" s="25">
        <f t="shared" si="102"/>
        <v>9.19</v>
      </c>
      <c r="AH163" s="25">
        <f t="shared" si="102"/>
        <v>8.4</v>
      </c>
      <c r="AI163" s="25">
        <f t="shared" si="102"/>
        <v>9.17</v>
      </c>
      <c r="AJ163" s="25">
        <f t="shared" si="102"/>
        <v>8.81</v>
      </c>
      <c r="AK163" s="25">
        <f t="shared" si="102"/>
        <v>9.35</v>
      </c>
      <c r="AL163" s="25">
        <f t="shared" si="102"/>
        <v>8.8800000000000008</v>
      </c>
      <c r="AM163" s="25">
        <f t="shared" si="102"/>
        <v>9.89</v>
      </c>
      <c r="AN163" s="25">
        <f t="shared" si="102"/>
        <v>8.56</v>
      </c>
      <c r="AO163" s="25">
        <f t="shared" si="102"/>
        <v>9.44</v>
      </c>
      <c r="AP163" s="25">
        <f t="shared" si="102"/>
        <v>9.2100000000000009</v>
      </c>
      <c r="AQ163" s="25">
        <f t="shared" si="102"/>
        <v>8.5500000000000007</v>
      </c>
      <c r="AR163" s="25">
        <f t="shared" si="102"/>
        <v>8.98</v>
      </c>
      <c r="AS163" s="25">
        <f t="shared" si="102"/>
        <v>9.81</v>
      </c>
      <c r="AT163" s="25">
        <f t="shared" si="102"/>
        <v>9.98</v>
      </c>
      <c r="AU163" s="25">
        <f t="shared" si="102"/>
        <v>8.43</v>
      </c>
      <c r="AV163" s="25">
        <f t="shared" si="102"/>
        <v>8.93</v>
      </c>
      <c r="AW163" s="25">
        <f t="shared" si="102"/>
        <v>9.35</v>
      </c>
      <c r="AX163" s="25">
        <f t="shared" si="102"/>
        <v>10.130000000000001</v>
      </c>
      <c r="AY163" s="25">
        <f t="shared" si="102"/>
        <v>8.4</v>
      </c>
      <c r="AZ163" s="25">
        <f t="shared" si="102"/>
        <v>8.82</v>
      </c>
      <c r="BA163" s="25">
        <f t="shared" si="102"/>
        <v>8.4</v>
      </c>
      <c r="BB163" s="25">
        <f t="shared" si="102"/>
        <v>8.5500000000000007</v>
      </c>
      <c r="BC163" s="25">
        <f t="shared" si="102"/>
        <v>9.9499999999999993</v>
      </c>
      <c r="BD163" s="25">
        <f t="shared" si="102"/>
        <v>8.4</v>
      </c>
      <c r="BE163" s="25">
        <f t="shared" si="102"/>
        <v>8.8000000000000007</v>
      </c>
      <c r="BF163" s="25">
        <f t="shared" si="102"/>
        <v>8.4</v>
      </c>
      <c r="BG163" s="25">
        <f t="shared" si="102"/>
        <v>8.84</v>
      </c>
      <c r="BH163" s="25">
        <f t="shared" si="102"/>
        <v>8.48</v>
      </c>
      <c r="BI163" s="25">
        <f t="shared" si="102"/>
        <v>8.4</v>
      </c>
      <c r="BJ163" s="25">
        <f t="shared" si="102"/>
        <v>8.4</v>
      </c>
      <c r="BK163" s="25">
        <f t="shared" si="102"/>
        <v>9.23</v>
      </c>
      <c r="BL163" s="25">
        <f t="shared" si="102"/>
        <v>10.24</v>
      </c>
      <c r="BM163" s="25">
        <f t="shared" si="102"/>
        <v>8.4</v>
      </c>
      <c r="BN163" s="25">
        <f t="shared" si="102"/>
        <v>8.4</v>
      </c>
      <c r="BO163" s="25">
        <f t="shared" si="94"/>
        <v>8.5500000000000007</v>
      </c>
      <c r="BP163" s="25">
        <f t="shared" si="94"/>
        <v>9.49</v>
      </c>
      <c r="BQ163" s="25">
        <f t="shared" si="94"/>
        <v>8.4</v>
      </c>
      <c r="BR163" s="25">
        <f t="shared" si="94"/>
        <v>10.07</v>
      </c>
      <c r="BS163" s="25">
        <f t="shared" si="94"/>
        <v>9.31</v>
      </c>
      <c r="BT163" s="25">
        <f t="shared" si="94"/>
        <v>8.73</v>
      </c>
      <c r="BU163" s="25">
        <f t="shared" si="94"/>
        <v>8.48</v>
      </c>
      <c r="BV163" s="25">
        <f t="shared" si="94"/>
        <v>9.3000000000000007</v>
      </c>
      <c r="BW163" s="25">
        <f t="shared" si="94"/>
        <v>9.06</v>
      </c>
      <c r="BX163" s="25">
        <f t="shared" si="94"/>
        <v>9.1300000000000008</v>
      </c>
      <c r="BY163" s="25">
        <f t="shared" si="94"/>
        <v>9.06</v>
      </c>
      <c r="BZ163" s="25">
        <f t="shared" si="94"/>
        <v>8.4</v>
      </c>
      <c r="CA163" s="25">
        <f t="shared" si="94"/>
        <v>9.02</v>
      </c>
      <c r="CB163" s="25">
        <f t="shared" si="94"/>
        <v>8.4</v>
      </c>
      <c r="CC163" s="25">
        <f t="shared" si="94"/>
        <v>8.5399999999999991</v>
      </c>
      <c r="CD163" s="25">
        <f t="shared" si="94"/>
        <v>8.4</v>
      </c>
      <c r="CE163" s="25">
        <f t="shared" si="94"/>
        <v>9.8800000000000008</v>
      </c>
      <c r="CF163" s="25">
        <f t="shared" si="94"/>
        <v>8.5</v>
      </c>
      <c r="CG163" s="25">
        <f t="shared" si="94"/>
        <v>9.3800000000000008</v>
      </c>
      <c r="CH163" s="25">
        <f t="shared" si="94"/>
        <v>9.7100000000000009</v>
      </c>
      <c r="CI163" s="25">
        <f t="shared" si="94"/>
        <v>8.4</v>
      </c>
      <c r="CJ163" s="25">
        <f t="shared" si="94"/>
        <v>8.98</v>
      </c>
      <c r="CK163" s="25">
        <f t="shared" si="94"/>
        <v>8.4</v>
      </c>
      <c r="CL163" s="25">
        <f t="shared" si="94"/>
        <v>8.4499999999999993</v>
      </c>
      <c r="CM163" s="25">
        <f t="shared" si="94"/>
        <v>8.4</v>
      </c>
      <c r="CN163" s="25">
        <f t="shared" si="94"/>
        <v>10.26</v>
      </c>
      <c r="CO163" s="25">
        <f t="shared" si="94"/>
        <v>8.4</v>
      </c>
      <c r="CP163" s="25">
        <f t="shared" si="94"/>
        <v>10.45</v>
      </c>
      <c r="CQ163" s="25">
        <f t="shared" si="94"/>
        <v>10.199999999999999</v>
      </c>
      <c r="CR163" s="25">
        <f t="shared" si="94"/>
        <v>8.4</v>
      </c>
      <c r="CS163" s="25">
        <f t="shared" si="94"/>
        <v>8.4</v>
      </c>
      <c r="CT163" s="25">
        <f t="shared" si="94"/>
        <v>9.65</v>
      </c>
      <c r="CU163" s="25">
        <f t="shared" si="94"/>
        <v>9.8800000000000008</v>
      </c>
      <c r="CV163" s="25">
        <f t="shared" si="94"/>
        <v>10.64</v>
      </c>
      <c r="CW163" s="25">
        <f t="shared" si="94"/>
        <v>8.7799999999999994</v>
      </c>
      <c r="CX163" s="25">
        <f t="shared" si="94"/>
        <v>8.4</v>
      </c>
      <c r="CY163" s="25">
        <f t="shared" si="94"/>
        <v>8.4</v>
      </c>
      <c r="CZ163" s="25">
        <f t="shared" si="94"/>
        <v>8.58</v>
      </c>
      <c r="DA163" s="25">
        <f t="shared" si="94"/>
        <v>8.4</v>
      </c>
      <c r="DB163" s="25">
        <f t="shared" si="94"/>
        <v>8.4</v>
      </c>
      <c r="DC163" s="25">
        <f t="shared" si="94"/>
        <v>8.4</v>
      </c>
      <c r="DD163" s="25">
        <f t="shared" si="94"/>
        <v>8.4499999999999993</v>
      </c>
      <c r="DE163" s="25">
        <f t="shared" si="94"/>
        <v>9.91</v>
      </c>
      <c r="DF163" s="25">
        <f t="shared" si="94"/>
        <v>9.25</v>
      </c>
      <c r="DG163" s="25">
        <f t="shared" si="94"/>
        <v>9.52</v>
      </c>
      <c r="DH163" s="25">
        <f t="shared" si="94"/>
        <v>9.64</v>
      </c>
      <c r="DI163" s="25">
        <f t="shared" si="94"/>
        <v>9.15</v>
      </c>
      <c r="DJ163" s="25">
        <f t="shared" si="94"/>
        <v>8.4</v>
      </c>
      <c r="DK163" s="25">
        <f t="shared" si="94"/>
        <v>8.74</v>
      </c>
      <c r="DL163" s="25">
        <f t="shared" si="94"/>
        <v>9.19</v>
      </c>
      <c r="DM163" s="25">
        <f t="shared" si="94"/>
        <v>9.6999999999999993</v>
      </c>
      <c r="DN163" s="25">
        <f t="shared" si="94"/>
        <v>9.08</v>
      </c>
      <c r="DO163" s="25">
        <f t="shared" si="94"/>
        <v>8.6999999999999993</v>
      </c>
      <c r="DP163" s="25">
        <f t="shared" si="94"/>
        <v>8.4</v>
      </c>
      <c r="DQ163" s="25">
        <f t="shared" si="94"/>
        <v>8.86</v>
      </c>
      <c r="DR163" s="25">
        <f t="shared" si="94"/>
        <v>8.4</v>
      </c>
      <c r="DS163" s="25">
        <f t="shared" si="94"/>
        <v>8.57</v>
      </c>
      <c r="DT163" s="25">
        <f t="shared" si="94"/>
        <v>9.2100000000000009</v>
      </c>
      <c r="DU163" s="25">
        <f t="shared" si="94"/>
        <v>8.4</v>
      </c>
      <c r="DV163" s="25">
        <f t="shared" si="94"/>
        <v>8.4</v>
      </c>
      <c r="DW163" s="25">
        <f t="shared" si="94"/>
        <v>8.4</v>
      </c>
      <c r="DX163" s="25">
        <f t="shared" si="94"/>
        <v>9.51</v>
      </c>
      <c r="DY163" s="25">
        <f t="shared" si="94"/>
        <v>8.4</v>
      </c>
      <c r="DZ163" s="25">
        <f t="shared" ref="DZ163:GK164" si="103">+MAX($C$159,DZ156)</f>
        <v>10.66</v>
      </c>
      <c r="EA163" s="25">
        <f t="shared" si="103"/>
        <v>8.4</v>
      </c>
      <c r="EB163" s="25">
        <f t="shared" si="103"/>
        <v>8.4</v>
      </c>
      <c r="EC163" s="25">
        <f t="shared" si="103"/>
        <v>8.84</v>
      </c>
      <c r="ED163" s="25">
        <f t="shared" si="103"/>
        <v>10.220000000000001</v>
      </c>
      <c r="EE163" s="25">
        <f t="shared" si="103"/>
        <v>8.4499999999999993</v>
      </c>
      <c r="EF163" s="25">
        <f t="shared" si="103"/>
        <v>8.81</v>
      </c>
      <c r="EG163" s="25">
        <f t="shared" si="103"/>
        <v>8.4</v>
      </c>
      <c r="EH163" s="25">
        <f t="shared" si="103"/>
        <v>8.57</v>
      </c>
      <c r="EI163" s="25">
        <f t="shared" si="103"/>
        <v>8.86</v>
      </c>
      <c r="EJ163" s="25">
        <f t="shared" si="103"/>
        <v>8.4</v>
      </c>
      <c r="EK163" s="25">
        <f t="shared" si="103"/>
        <v>8.48</v>
      </c>
      <c r="EL163" s="25">
        <f t="shared" si="103"/>
        <v>10.11</v>
      </c>
      <c r="EM163" s="25">
        <f t="shared" si="103"/>
        <v>8.98</v>
      </c>
      <c r="EN163" s="25">
        <f t="shared" si="103"/>
        <v>8.85</v>
      </c>
      <c r="EO163" s="25">
        <f t="shared" si="103"/>
        <v>9.9700000000000006</v>
      </c>
      <c r="EP163" s="25">
        <f t="shared" si="103"/>
        <v>8.4</v>
      </c>
      <c r="EQ163" s="25">
        <f t="shared" si="103"/>
        <v>8.4</v>
      </c>
      <c r="ER163" s="25">
        <f t="shared" si="103"/>
        <v>8.68</v>
      </c>
      <c r="ES163" s="25">
        <f t="shared" si="103"/>
        <v>8.7899999999999991</v>
      </c>
      <c r="ET163" s="25">
        <f t="shared" si="103"/>
        <v>9.6199999999999992</v>
      </c>
      <c r="EU163" s="25">
        <f t="shared" si="103"/>
        <v>9</v>
      </c>
      <c r="EV163" s="25">
        <f t="shared" si="103"/>
        <v>9.18</v>
      </c>
      <c r="EW163" s="25">
        <f t="shared" si="103"/>
        <v>9.48</v>
      </c>
      <c r="EX163" s="25">
        <f t="shared" si="103"/>
        <v>8.4</v>
      </c>
      <c r="EY163" s="25">
        <f t="shared" si="103"/>
        <v>8.4</v>
      </c>
      <c r="EZ163" s="25">
        <f t="shared" si="103"/>
        <v>9.02</v>
      </c>
      <c r="FA163" s="25">
        <f t="shared" si="103"/>
        <v>10.199999999999999</v>
      </c>
      <c r="FB163" s="25">
        <f t="shared" si="103"/>
        <v>8.65</v>
      </c>
      <c r="FC163" s="25">
        <f t="shared" si="103"/>
        <v>9.67</v>
      </c>
      <c r="FD163" s="25">
        <f t="shared" si="103"/>
        <v>8.4</v>
      </c>
      <c r="FE163" s="25">
        <f t="shared" si="103"/>
        <v>8.4</v>
      </c>
      <c r="FF163" s="25">
        <f t="shared" si="103"/>
        <v>8.4499999999999993</v>
      </c>
      <c r="FG163" s="25">
        <f t="shared" si="103"/>
        <v>8.56</v>
      </c>
      <c r="FH163" s="25">
        <f t="shared" si="103"/>
        <v>9.65</v>
      </c>
      <c r="FI163" s="25">
        <f t="shared" si="103"/>
        <v>8.51</v>
      </c>
      <c r="FJ163" s="25">
        <f t="shared" si="103"/>
        <v>9.11</v>
      </c>
      <c r="FK163" s="25">
        <f t="shared" si="103"/>
        <v>8.4</v>
      </c>
      <c r="FL163" s="25">
        <f t="shared" si="103"/>
        <v>8.9600000000000009</v>
      </c>
      <c r="FM163" s="25">
        <f t="shared" si="103"/>
        <v>9.15</v>
      </c>
      <c r="FN163" s="25">
        <f t="shared" si="103"/>
        <v>9.5500000000000007</v>
      </c>
      <c r="FO163" s="25">
        <f t="shared" si="103"/>
        <v>8.56</v>
      </c>
      <c r="FP163" s="25">
        <f t="shared" si="103"/>
        <v>10.199999999999999</v>
      </c>
      <c r="FQ163" s="25">
        <f t="shared" si="103"/>
        <v>8.4</v>
      </c>
      <c r="FR163" s="25">
        <f t="shared" si="103"/>
        <v>8.4</v>
      </c>
      <c r="FS163" s="25">
        <f t="shared" si="103"/>
        <v>8.41</v>
      </c>
      <c r="FT163" s="25">
        <f t="shared" si="103"/>
        <v>8.93</v>
      </c>
      <c r="FU163" s="25">
        <f t="shared" si="103"/>
        <v>8.74</v>
      </c>
      <c r="FV163" s="25">
        <f t="shared" si="103"/>
        <v>9.0299999999999994</v>
      </c>
      <c r="FW163" s="25">
        <f t="shared" si="103"/>
        <v>8.4</v>
      </c>
      <c r="FX163" s="25">
        <f t="shared" si="103"/>
        <v>10.51</v>
      </c>
      <c r="FY163" s="25">
        <f t="shared" si="103"/>
        <v>8.4</v>
      </c>
      <c r="FZ163" s="25">
        <f t="shared" si="103"/>
        <v>9.27</v>
      </c>
      <c r="GA163" s="25">
        <f t="shared" si="103"/>
        <v>8.4</v>
      </c>
      <c r="GB163" s="25">
        <f t="shared" si="103"/>
        <v>8.4</v>
      </c>
      <c r="GC163" s="25">
        <f t="shared" si="103"/>
        <v>8.4</v>
      </c>
      <c r="GD163" s="25">
        <f t="shared" si="103"/>
        <v>8.5</v>
      </c>
      <c r="GE163" s="25">
        <f t="shared" si="103"/>
        <v>8.4</v>
      </c>
      <c r="GF163" s="25">
        <f t="shared" si="103"/>
        <v>9.51</v>
      </c>
      <c r="GG163" s="25">
        <f t="shared" si="103"/>
        <v>10.16</v>
      </c>
      <c r="GH163" s="25">
        <f t="shared" si="103"/>
        <v>9.36</v>
      </c>
      <c r="GI163" s="25">
        <f t="shared" si="103"/>
        <v>8.4</v>
      </c>
      <c r="GJ163" s="25">
        <f t="shared" si="103"/>
        <v>8.75</v>
      </c>
      <c r="GK163" s="25">
        <f t="shared" si="103"/>
        <v>9.5299999999999994</v>
      </c>
      <c r="GL163" s="25">
        <f t="shared" si="95"/>
        <v>8.6300000000000008</v>
      </c>
      <c r="GM163" s="25">
        <f t="shared" si="96"/>
        <v>8.4</v>
      </c>
      <c r="GN163" s="25">
        <f t="shared" si="96"/>
        <v>9.5</v>
      </c>
      <c r="GO163" s="25">
        <f t="shared" si="96"/>
        <v>9.27</v>
      </c>
      <c r="GP163" s="25">
        <f t="shared" si="96"/>
        <v>8.4</v>
      </c>
      <c r="GQ163" s="25">
        <f t="shared" si="96"/>
        <v>9.0500000000000007</v>
      </c>
      <c r="GR163" s="25">
        <f t="shared" si="96"/>
        <v>10.3</v>
      </c>
      <c r="GS163" s="25">
        <f t="shared" si="96"/>
        <v>9.27</v>
      </c>
      <c r="GT163" s="25">
        <f t="shared" si="96"/>
        <v>8.4</v>
      </c>
      <c r="GU163" s="25">
        <f t="shared" si="96"/>
        <v>9.07</v>
      </c>
      <c r="GV163" s="25">
        <f t="shared" si="96"/>
        <v>9.7899999999999991</v>
      </c>
      <c r="GW163" s="25">
        <f t="shared" si="96"/>
        <v>8.4</v>
      </c>
      <c r="GX163" s="25">
        <f t="shared" si="96"/>
        <v>9.75</v>
      </c>
      <c r="GY163" s="25">
        <f t="shared" si="96"/>
        <v>8.4</v>
      </c>
      <c r="GZ163" s="25">
        <f t="shared" si="96"/>
        <v>9.49</v>
      </c>
      <c r="HA163" s="25">
        <f t="shared" si="96"/>
        <v>9.3000000000000007</v>
      </c>
      <c r="HB163" s="25">
        <f t="shared" si="96"/>
        <v>8.4</v>
      </c>
      <c r="HC163" s="25">
        <f t="shared" si="96"/>
        <v>10.19</v>
      </c>
      <c r="HD163" s="25">
        <f t="shared" si="96"/>
        <v>8.44</v>
      </c>
      <c r="HE163" s="25">
        <f t="shared" si="96"/>
        <v>8.85</v>
      </c>
      <c r="HF163" s="25">
        <f t="shared" si="96"/>
        <v>9.83</v>
      </c>
      <c r="HG163" s="25">
        <f t="shared" si="96"/>
        <v>9.01</v>
      </c>
      <c r="HH163" s="25">
        <f t="shared" si="96"/>
        <v>8.4</v>
      </c>
      <c r="HI163" s="25">
        <f t="shared" si="96"/>
        <v>9.25</v>
      </c>
      <c r="HJ163" s="25">
        <f t="shared" si="96"/>
        <v>9.39</v>
      </c>
      <c r="HK163" s="25">
        <f t="shared" si="96"/>
        <v>8.4</v>
      </c>
      <c r="HL163" s="25">
        <f t="shared" si="96"/>
        <v>8.4</v>
      </c>
      <c r="HM163" s="25">
        <f t="shared" si="96"/>
        <v>8.8800000000000008</v>
      </c>
      <c r="HN163" s="25">
        <f t="shared" si="96"/>
        <v>9.09</v>
      </c>
      <c r="HO163" s="25">
        <f t="shared" si="96"/>
        <v>9.98</v>
      </c>
      <c r="HP163" s="25">
        <f t="shared" si="96"/>
        <v>8.4</v>
      </c>
      <c r="HQ163" s="25">
        <f t="shared" si="96"/>
        <v>8.84</v>
      </c>
      <c r="HR163" s="25">
        <f t="shared" si="96"/>
        <v>8.52</v>
      </c>
      <c r="HS163" s="25">
        <f t="shared" si="96"/>
        <v>10</v>
      </c>
      <c r="HT163" s="25">
        <f t="shared" si="96"/>
        <v>8.42</v>
      </c>
      <c r="HU163" s="25">
        <f t="shared" si="96"/>
        <v>8.51</v>
      </c>
      <c r="HV163" s="25">
        <f t="shared" si="96"/>
        <v>8.4</v>
      </c>
      <c r="HW163" s="25">
        <f t="shared" si="96"/>
        <v>8.41</v>
      </c>
      <c r="HX163" s="25">
        <f t="shared" si="96"/>
        <v>8.77</v>
      </c>
      <c r="HY163" s="25">
        <f t="shared" si="96"/>
        <v>9.42</v>
      </c>
      <c r="HZ163" s="25">
        <f t="shared" si="96"/>
        <v>8.9600000000000009</v>
      </c>
      <c r="IA163" s="25">
        <f t="shared" si="96"/>
        <v>8.4</v>
      </c>
      <c r="IB163" s="25">
        <f t="shared" si="96"/>
        <v>9.17</v>
      </c>
      <c r="IC163" s="25">
        <f t="shared" si="96"/>
        <v>9.8800000000000008</v>
      </c>
      <c r="ID163" s="25">
        <f t="shared" si="96"/>
        <v>8.4</v>
      </c>
      <c r="IE163" s="25">
        <f t="shared" si="96"/>
        <v>8.6199999999999992</v>
      </c>
      <c r="IF163" s="25">
        <f t="shared" si="96"/>
        <v>8.81</v>
      </c>
      <c r="IG163" s="25">
        <f t="shared" si="96"/>
        <v>9.3000000000000007</v>
      </c>
      <c r="IH163" s="25">
        <f t="shared" si="96"/>
        <v>8.4</v>
      </c>
      <c r="II163" s="25">
        <f t="shared" si="96"/>
        <v>8.4</v>
      </c>
      <c r="IJ163" s="25">
        <f t="shared" si="96"/>
        <v>10.039999999999999</v>
      </c>
      <c r="IK163" s="25">
        <f t="shared" si="96"/>
        <v>9.76</v>
      </c>
      <c r="IL163" s="25">
        <f t="shared" si="96"/>
        <v>8.4</v>
      </c>
      <c r="IM163" s="25">
        <f t="shared" si="96"/>
        <v>9.32</v>
      </c>
      <c r="IN163" s="25">
        <f t="shared" si="96"/>
        <v>9.36</v>
      </c>
      <c r="IO163" s="25">
        <f t="shared" si="96"/>
        <v>8.8000000000000007</v>
      </c>
      <c r="IP163" s="25">
        <f t="shared" si="96"/>
        <v>9.99</v>
      </c>
      <c r="IQ163" s="25">
        <f t="shared" si="96"/>
        <v>8.4</v>
      </c>
      <c r="IR163" s="25">
        <f t="shared" si="96"/>
        <v>8.4</v>
      </c>
      <c r="IS163" s="25">
        <f t="shared" si="96"/>
        <v>8.65</v>
      </c>
      <c r="IT163" s="25">
        <f t="shared" si="96"/>
        <v>8.4</v>
      </c>
      <c r="IU163" s="25">
        <f t="shared" si="96"/>
        <v>8.99</v>
      </c>
      <c r="IV163" s="25">
        <f t="shared" si="96"/>
        <v>10.06</v>
      </c>
      <c r="IW163" s="25">
        <f t="shared" si="96"/>
        <v>8.73</v>
      </c>
      <c r="IX163" s="25">
        <f t="shared" ref="IX163:LI164" si="104">+MAX($C$159,IX156)</f>
        <v>8.4</v>
      </c>
      <c r="IY163" s="25">
        <f t="shared" si="104"/>
        <v>8.41</v>
      </c>
      <c r="IZ163" s="25">
        <f t="shared" si="104"/>
        <v>9.75</v>
      </c>
      <c r="JA163" s="25">
        <f t="shared" si="104"/>
        <v>10.01</v>
      </c>
      <c r="JB163" s="25">
        <f t="shared" si="104"/>
        <v>9.14</v>
      </c>
      <c r="JC163" s="25">
        <f t="shared" si="104"/>
        <v>9.2100000000000009</v>
      </c>
      <c r="JD163" s="25">
        <f t="shared" si="104"/>
        <v>9.14</v>
      </c>
      <c r="JE163" s="25">
        <f t="shared" si="104"/>
        <v>8.4</v>
      </c>
      <c r="JF163" s="25">
        <f t="shared" si="104"/>
        <v>8.42</v>
      </c>
      <c r="JG163" s="25">
        <f t="shared" si="104"/>
        <v>8.4</v>
      </c>
      <c r="JH163" s="25">
        <f t="shared" si="104"/>
        <v>10.54</v>
      </c>
      <c r="JI163" s="25">
        <f t="shared" si="104"/>
        <v>9.98</v>
      </c>
      <c r="JJ163" s="25">
        <f t="shared" si="104"/>
        <v>8.4</v>
      </c>
      <c r="JK163" s="25">
        <f t="shared" si="104"/>
        <v>9.3000000000000007</v>
      </c>
      <c r="JL163" s="25">
        <f t="shared" si="104"/>
        <v>9.3800000000000008</v>
      </c>
      <c r="JM163" s="25">
        <f t="shared" si="104"/>
        <v>8.92</v>
      </c>
      <c r="JN163" s="25">
        <f t="shared" si="104"/>
        <v>8.5299999999999994</v>
      </c>
      <c r="JO163" s="25">
        <f t="shared" si="104"/>
        <v>9.4700000000000006</v>
      </c>
      <c r="JP163" s="25">
        <f t="shared" si="104"/>
        <v>9.7100000000000009</v>
      </c>
      <c r="JQ163" s="25">
        <f t="shared" si="104"/>
        <v>9.2200000000000006</v>
      </c>
      <c r="JR163" s="25">
        <f t="shared" si="104"/>
        <v>9.56</v>
      </c>
      <c r="JS163" s="25">
        <f t="shared" si="104"/>
        <v>8.4</v>
      </c>
      <c r="JT163" s="25">
        <f t="shared" si="104"/>
        <v>9.48</v>
      </c>
      <c r="JU163" s="25">
        <f t="shared" si="104"/>
        <v>8.8000000000000007</v>
      </c>
      <c r="JV163" s="25">
        <f t="shared" si="104"/>
        <v>8.4</v>
      </c>
      <c r="JW163" s="25">
        <f t="shared" si="104"/>
        <v>8.74</v>
      </c>
      <c r="JX163" s="25">
        <f t="shared" si="104"/>
        <v>9.4700000000000006</v>
      </c>
      <c r="JY163" s="25">
        <f t="shared" si="104"/>
        <v>9.33</v>
      </c>
      <c r="JZ163" s="25">
        <f t="shared" si="104"/>
        <v>9.74</v>
      </c>
      <c r="KA163" s="25">
        <f t="shared" si="104"/>
        <v>8.4</v>
      </c>
      <c r="KB163" s="25">
        <f t="shared" si="104"/>
        <v>9.7200000000000006</v>
      </c>
      <c r="KC163" s="25">
        <f t="shared" si="104"/>
        <v>9.2200000000000006</v>
      </c>
      <c r="KD163" s="25">
        <f t="shared" si="104"/>
        <v>9.5299999999999994</v>
      </c>
      <c r="KE163" s="25">
        <f t="shared" si="104"/>
        <v>8.56</v>
      </c>
      <c r="KF163" s="25">
        <f t="shared" si="104"/>
        <v>8.7100000000000009</v>
      </c>
      <c r="KG163" s="25">
        <f t="shared" si="104"/>
        <v>10.96</v>
      </c>
      <c r="KH163" s="25">
        <f t="shared" si="104"/>
        <v>9.1300000000000008</v>
      </c>
      <c r="KI163" s="25">
        <f t="shared" si="104"/>
        <v>8.68</v>
      </c>
      <c r="KJ163" s="25">
        <f t="shared" si="104"/>
        <v>8.4</v>
      </c>
      <c r="KK163" s="25">
        <f t="shared" si="104"/>
        <v>9.1199999999999992</v>
      </c>
      <c r="KL163" s="25">
        <f t="shared" si="104"/>
        <v>10.44</v>
      </c>
      <c r="KM163" s="25">
        <f t="shared" si="104"/>
        <v>9.19</v>
      </c>
      <c r="KN163" s="25">
        <f t="shared" si="104"/>
        <v>8.67</v>
      </c>
      <c r="KO163" s="25">
        <f t="shared" si="104"/>
        <v>10.39</v>
      </c>
      <c r="KP163" s="25">
        <f t="shared" si="104"/>
        <v>8.4</v>
      </c>
      <c r="KQ163" s="25">
        <f t="shared" si="104"/>
        <v>9.77</v>
      </c>
      <c r="KR163" s="25">
        <f t="shared" si="104"/>
        <v>9.8000000000000007</v>
      </c>
      <c r="KS163" s="25">
        <f t="shared" si="104"/>
        <v>8.4</v>
      </c>
      <c r="KT163" s="25">
        <f t="shared" si="104"/>
        <v>9.75</v>
      </c>
      <c r="KU163" s="25">
        <f t="shared" si="104"/>
        <v>8.82</v>
      </c>
      <c r="KV163" s="25">
        <f t="shared" si="104"/>
        <v>8.6300000000000008</v>
      </c>
      <c r="KW163" s="25">
        <f t="shared" si="104"/>
        <v>8.4</v>
      </c>
      <c r="KX163" s="25">
        <f t="shared" si="104"/>
        <v>8.4</v>
      </c>
      <c r="KY163" s="25">
        <f t="shared" si="104"/>
        <v>8.4</v>
      </c>
      <c r="KZ163" s="25">
        <f t="shared" si="104"/>
        <v>8.4600000000000009</v>
      </c>
      <c r="LA163" s="25">
        <f t="shared" si="104"/>
        <v>8.82</v>
      </c>
      <c r="LB163" s="25">
        <f t="shared" si="104"/>
        <v>8.4</v>
      </c>
      <c r="LC163" s="25">
        <f t="shared" si="104"/>
        <v>8.4</v>
      </c>
      <c r="LD163" s="25">
        <f t="shared" si="104"/>
        <v>8.4</v>
      </c>
      <c r="LE163" s="25">
        <f t="shared" si="104"/>
        <v>9.64</v>
      </c>
      <c r="LF163" s="25">
        <f t="shared" si="104"/>
        <v>8.4</v>
      </c>
      <c r="LG163" s="25">
        <f t="shared" si="104"/>
        <v>10.42</v>
      </c>
      <c r="LH163" s="25">
        <f t="shared" si="104"/>
        <v>8.4</v>
      </c>
      <c r="LI163" s="25">
        <f t="shared" si="104"/>
        <v>8.4</v>
      </c>
      <c r="LJ163" s="25">
        <f t="shared" si="97"/>
        <v>8.89</v>
      </c>
      <c r="LK163" s="25">
        <f t="shared" si="98"/>
        <v>8.4</v>
      </c>
      <c r="LL163" s="25">
        <f t="shared" si="98"/>
        <v>8.98</v>
      </c>
      <c r="LM163" s="25">
        <f t="shared" si="98"/>
        <v>9.9700000000000006</v>
      </c>
      <c r="LN163" s="25">
        <f t="shared" si="98"/>
        <v>8.4</v>
      </c>
      <c r="LO163" s="25">
        <f t="shared" si="98"/>
        <v>8.4</v>
      </c>
      <c r="LP163" s="25">
        <f t="shared" si="98"/>
        <v>10.83</v>
      </c>
      <c r="LQ163" s="25">
        <f t="shared" si="98"/>
        <v>8.4</v>
      </c>
      <c r="LR163" s="25">
        <f t="shared" si="98"/>
        <v>8.77</v>
      </c>
      <c r="LS163" s="25">
        <f t="shared" si="98"/>
        <v>8.64</v>
      </c>
      <c r="LT163" s="25">
        <f t="shared" si="98"/>
        <v>9.64</v>
      </c>
      <c r="LU163" s="25">
        <f t="shared" si="98"/>
        <v>8.4</v>
      </c>
      <c r="LV163" s="25">
        <f t="shared" si="98"/>
        <v>8.4</v>
      </c>
      <c r="LW163" s="25">
        <f t="shared" si="98"/>
        <v>8.73</v>
      </c>
      <c r="LX163" s="25">
        <f t="shared" si="98"/>
        <v>9.84</v>
      </c>
      <c r="LY163" s="25">
        <f t="shared" si="98"/>
        <v>9.2200000000000006</v>
      </c>
      <c r="LZ163" s="25">
        <f t="shared" si="98"/>
        <v>8.69</v>
      </c>
      <c r="MA163" s="25">
        <f t="shared" si="98"/>
        <v>9.0299999999999994</v>
      </c>
      <c r="MB163" s="25">
        <f t="shared" si="98"/>
        <v>8.4</v>
      </c>
      <c r="MC163" s="25">
        <f t="shared" si="98"/>
        <v>8.4</v>
      </c>
      <c r="MD163" s="25">
        <f t="shared" si="98"/>
        <v>9.98</v>
      </c>
      <c r="ME163" s="25">
        <f t="shared" si="98"/>
        <v>9</v>
      </c>
      <c r="MF163" s="25">
        <f t="shared" si="98"/>
        <v>8.4</v>
      </c>
      <c r="MG163" s="25">
        <f t="shared" si="98"/>
        <v>8.4</v>
      </c>
      <c r="MH163" s="25">
        <f t="shared" si="98"/>
        <v>9.7100000000000009</v>
      </c>
      <c r="MI163" s="25">
        <f t="shared" si="98"/>
        <v>9.1300000000000008</v>
      </c>
      <c r="MJ163" s="25">
        <f t="shared" si="98"/>
        <v>8.4</v>
      </c>
      <c r="MK163" s="25">
        <f t="shared" si="98"/>
        <v>9.08</v>
      </c>
      <c r="ML163" s="25">
        <f t="shared" si="98"/>
        <v>10.38</v>
      </c>
      <c r="MM163" s="25">
        <f t="shared" si="98"/>
        <v>9.9</v>
      </c>
      <c r="MN163" s="25">
        <f t="shared" si="98"/>
        <v>8.4</v>
      </c>
      <c r="MO163" s="25">
        <f t="shared" si="98"/>
        <v>8.51</v>
      </c>
      <c r="MP163" s="25">
        <f t="shared" si="98"/>
        <v>10.039999999999999</v>
      </c>
      <c r="MQ163" s="25">
        <f t="shared" si="98"/>
        <v>8.9700000000000006</v>
      </c>
      <c r="MR163" s="25">
        <f t="shared" si="98"/>
        <v>8.77</v>
      </c>
      <c r="MS163" s="25">
        <f t="shared" si="98"/>
        <v>8.4</v>
      </c>
      <c r="MT163" s="25">
        <f t="shared" si="98"/>
        <v>9.06</v>
      </c>
      <c r="MU163" s="25">
        <f t="shared" si="98"/>
        <v>8.6999999999999993</v>
      </c>
      <c r="MV163" s="25">
        <f t="shared" si="98"/>
        <v>9.19</v>
      </c>
      <c r="MW163" s="25">
        <f t="shared" si="98"/>
        <v>10.7</v>
      </c>
      <c r="MX163" s="25">
        <f t="shared" si="98"/>
        <v>10</v>
      </c>
      <c r="MY163" s="25">
        <f t="shared" si="98"/>
        <v>10.71</v>
      </c>
      <c r="MZ163" s="25">
        <f t="shared" si="98"/>
        <v>9.43</v>
      </c>
      <c r="NA163" s="25">
        <f t="shared" si="98"/>
        <v>8.4</v>
      </c>
      <c r="NB163" s="25">
        <f t="shared" si="98"/>
        <v>8.4</v>
      </c>
      <c r="NC163" s="25">
        <f t="shared" si="98"/>
        <v>9.9700000000000006</v>
      </c>
      <c r="ND163" s="25">
        <f t="shared" si="98"/>
        <v>8.4</v>
      </c>
      <c r="NE163" s="25">
        <f t="shared" si="98"/>
        <v>9.0500000000000007</v>
      </c>
      <c r="NF163" s="25">
        <f t="shared" si="98"/>
        <v>8.4</v>
      </c>
      <c r="NG163" s="25">
        <f t="shared" si="98"/>
        <v>8.4</v>
      </c>
      <c r="NH163" s="25">
        <f t="shared" si="98"/>
        <v>8.4</v>
      </c>
      <c r="NI163" s="25">
        <f t="shared" si="98"/>
        <v>8.4</v>
      </c>
      <c r="NJ163" s="25">
        <f t="shared" si="98"/>
        <v>8.4</v>
      </c>
      <c r="NK163" s="25">
        <f t="shared" si="98"/>
        <v>8.4</v>
      </c>
      <c r="NL163" s="25">
        <f t="shared" si="98"/>
        <v>9.57</v>
      </c>
      <c r="NM163" s="25">
        <f t="shared" si="98"/>
        <v>8.52</v>
      </c>
      <c r="NN163" s="25">
        <f t="shared" si="98"/>
        <v>9.33</v>
      </c>
      <c r="NO163" s="25">
        <f t="shared" si="98"/>
        <v>8.8800000000000008</v>
      </c>
      <c r="NP163" s="25">
        <f t="shared" si="98"/>
        <v>9.65</v>
      </c>
      <c r="NQ163" s="25">
        <f t="shared" si="98"/>
        <v>8.6199999999999992</v>
      </c>
      <c r="NR163" s="25">
        <f t="shared" si="98"/>
        <v>8.8699999999999992</v>
      </c>
      <c r="NS163" s="25">
        <f t="shared" si="98"/>
        <v>8.4</v>
      </c>
      <c r="NT163" s="25">
        <f t="shared" si="98"/>
        <v>9</v>
      </c>
      <c r="NU163" s="25">
        <f t="shared" si="98"/>
        <v>8.81</v>
      </c>
      <c r="NV163" s="25">
        <f t="shared" ref="NV163:QG164" si="105">+MAX($C$159,NV156)</f>
        <v>10.59</v>
      </c>
      <c r="NW163" s="25">
        <f t="shared" si="105"/>
        <v>8.4</v>
      </c>
      <c r="NX163" s="25">
        <f t="shared" si="105"/>
        <v>9.01</v>
      </c>
      <c r="NY163" s="25">
        <f t="shared" si="105"/>
        <v>10.07</v>
      </c>
      <c r="NZ163" s="25">
        <f t="shared" si="105"/>
        <v>8.94</v>
      </c>
      <c r="OA163" s="25">
        <f t="shared" si="105"/>
        <v>9.65</v>
      </c>
      <c r="OB163" s="25">
        <f t="shared" si="105"/>
        <v>9.84</v>
      </c>
      <c r="OC163" s="25">
        <f t="shared" si="105"/>
        <v>8.4</v>
      </c>
      <c r="OD163" s="25">
        <f t="shared" si="105"/>
        <v>9.7899999999999991</v>
      </c>
      <c r="OE163" s="25">
        <f t="shared" si="105"/>
        <v>8.4</v>
      </c>
      <c r="OF163" s="25">
        <f t="shared" si="105"/>
        <v>8.4</v>
      </c>
      <c r="OG163" s="25">
        <f t="shared" si="105"/>
        <v>8.4</v>
      </c>
      <c r="OH163" s="25">
        <f t="shared" si="105"/>
        <v>9.4</v>
      </c>
      <c r="OI163" s="25">
        <f t="shared" si="105"/>
        <v>11.14</v>
      </c>
      <c r="OJ163" s="25">
        <f t="shared" si="105"/>
        <v>8.4</v>
      </c>
      <c r="OK163" s="25">
        <f t="shared" si="105"/>
        <v>9.4600000000000009</v>
      </c>
      <c r="OL163" s="25">
        <f t="shared" si="105"/>
        <v>8.4</v>
      </c>
      <c r="OM163" s="25">
        <f t="shared" si="105"/>
        <v>10.16</v>
      </c>
      <c r="ON163" s="25">
        <f t="shared" si="105"/>
        <v>9.59</v>
      </c>
      <c r="OO163" s="25">
        <f t="shared" si="105"/>
        <v>8.4</v>
      </c>
      <c r="OP163" s="25">
        <f t="shared" si="105"/>
        <v>10.53</v>
      </c>
      <c r="OQ163" s="25">
        <f t="shared" si="105"/>
        <v>9.7899999999999991</v>
      </c>
      <c r="OR163" s="25">
        <f t="shared" si="105"/>
        <v>9.16</v>
      </c>
      <c r="OS163" s="25">
        <f t="shared" si="105"/>
        <v>8.6999999999999993</v>
      </c>
      <c r="OT163" s="25">
        <f t="shared" si="105"/>
        <v>8.8800000000000008</v>
      </c>
      <c r="OU163" s="25">
        <f t="shared" si="105"/>
        <v>8.49</v>
      </c>
      <c r="OV163" s="25">
        <f t="shared" si="105"/>
        <v>9.51</v>
      </c>
      <c r="OW163" s="25">
        <f t="shared" si="105"/>
        <v>10.36</v>
      </c>
      <c r="OX163" s="25">
        <f t="shared" si="105"/>
        <v>8.4</v>
      </c>
      <c r="OY163" s="25">
        <f t="shared" si="105"/>
        <v>9.24</v>
      </c>
      <c r="OZ163" s="25">
        <f t="shared" si="105"/>
        <v>8.56</v>
      </c>
      <c r="PA163" s="25">
        <f t="shared" si="105"/>
        <v>8.4</v>
      </c>
      <c r="PB163" s="25">
        <f t="shared" si="105"/>
        <v>9.1999999999999993</v>
      </c>
      <c r="PC163" s="25">
        <f t="shared" si="105"/>
        <v>8.73</v>
      </c>
      <c r="PD163" s="25">
        <f t="shared" si="105"/>
        <v>8.4</v>
      </c>
      <c r="PE163" s="25">
        <f t="shared" si="105"/>
        <v>8.6999999999999993</v>
      </c>
      <c r="PF163" s="25">
        <f t="shared" si="105"/>
        <v>10.43</v>
      </c>
      <c r="PG163" s="25">
        <f t="shared" si="105"/>
        <v>9.98</v>
      </c>
      <c r="PH163" s="25">
        <f t="shared" si="105"/>
        <v>9.17</v>
      </c>
      <c r="PI163" s="25">
        <f t="shared" si="105"/>
        <v>10.19</v>
      </c>
      <c r="PJ163" s="25">
        <f t="shared" si="105"/>
        <v>9.74</v>
      </c>
      <c r="PK163" s="25">
        <f t="shared" si="105"/>
        <v>8.74</v>
      </c>
      <c r="PL163" s="25">
        <f t="shared" si="105"/>
        <v>8.6</v>
      </c>
      <c r="PM163" s="25">
        <f t="shared" si="105"/>
        <v>8.4</v>
      </c>
      <c r="PN163" s="25">
        <f t="shared" si="105"/>
        <v>8.4</v>
      </c>
      <c r="PO163" s="25">
        <f t="shared" si="105"/>
        <v>8.52</v>
      </c>
      <c r="PP163" s="25">
        <f t="shared" si="105"/>
        <v>10.28</v>
      </c>
      <c r="PQ163" s="25">
        <f t="shared" si="105"/>
        <v>9.36</v>
      </c>
      <c r="PR163" s="25">
        <f t="shared" si="105"/>
        <v>9.5</v>
      </c>
      <c r="PS163" s="25">
        <f t="shared" si="105"/>
        <v>8.4</v>
      </c>
      <c r="PT163" s="25">
        <f t="shared" si="105"/>
        <v>9.32</v>
      </c>
      <c r="PU163" s="25">
        <f t="shared" si="105"/>
        <v>9.7200000000000006</v>
      </c>
      <c r="PV163" s="25">
        <f t="shared" si="105"/>
        <v>8.4</v>
      </c>
      <c r="PW163" s="25">
        <f t="shared" si="105"/>
        <v>9.4</v>
      </c>
      <c r="PX163" s="25">
        <f t="shared" si="105"/>
        <v>8.4</v>
      </c>
      <c r="PY163" s="25">
        <f t="shared" si="105"/>
        <v>10.25</v>
      </c>
      <c r="PZ163" s="25">
        <f t="shared" si="105"/>
        <v>9.27</v>
      </c>
      <c r="QA163" s="25">
        <f t="shared" si="105"/>
        <v>9.2100000000000009</v>
      </c>
      <c r="QB163" s="25">
        <f t="shared" si="105"/>
        <v>8.81</v>
      </c>
      <c r="QC163" s="25">
        <f t="shared" si="105"/>
        <v>8.4</v>
      </c>
      <c r="QD163" s="25">
        <f t="shared" si="105"/>
        <v>8.4</v>
      </c>
      <c r="QE163" s="25">
        <f t="shared" si="105"/>
        <v>9.43</v>
      </c>
      <c r="QF163" s="25">
        <f t="shared" si="105"/>
        <v>10.73</v>
      </c>
      <c r="QG163" s="25">
        <f t="shared" si="105"/>
        <v>8.81</v>
      </c>
      <c r="QH163" s="25">
        <f t="shared" si="99"/>
        <v>9.2200000000000006</v>
      </c>
      <c r="QI163" s="25">
        <f t="shared" si="100"/>
        <v>8.4</v>
      </c>
      <c r="QJ163" s="25">
        <f t="shared" si="100"/>
        <v>10.54</v>
      </c>
      <c r="QK163" s="25">
        <f t="shared" si="100"/>
        <v>9.3000000000000007</v>
      </c>
      <c r="QL163" s="25">
        <f t="shared" si="100"/>
        <v>10.68</v>
      </c>
      <c r="QM163" s="25">
        <f t="shared" si="100"/>
        <v>10.09</v>
      </c>
      <c r="QN163" s="25">
        <f t="shared" si="100"/>
        <v>9.1199999999999992</v>
      </c>
      <c r="QO163" s="25">
        <f t="shared" si="100"/>
        <v>10.35</v>
      </c>
      <c r="QP163" s="25">
        <f t="shared" si="100"/>
        <v>8.4</v>
      </c>
      <c r="QQ163" s="25">
        <f t="shared" si="100"/>
        <v>8.6</v>
      </c>
      <c r="QR163" s="25">
        <f t="shared" si="100"/>
        <v>9.5399999999999991</v>
      </c>
      <c r="QS163" s="25">
        <f t="shared" si="100"/>
        <v>8.59</v>
      </c>
      <c r="QT163" s="25">
        <f t="shared" si="100"/>
        <v>8.4</v>
      </c>
      <c r="QU163" s="25">
        <f t="shared" si="100"/>
        <v>8.4</v>
      </c>
      <c r="QV163" s="25">
        <f t="shared" si="100"/>
        <v>9.9600000000000009</v>
      </c>
      <c r="QW163" s="25">
        <f t="shared" si="100"/>
        <v>8.4</v>
      </c>
      <c r="QX163" s="25">
        <f t="shared" si="100"/>
        <v>8.4</v>
      </c>
      <c r="QY163" s="25">
        <f t="shared" si="100"/>
        <v>9.33</v>
      </c>
      <c r="QZ163" s="25">
        <f t="shared" si="100"/>
        <v>8.4</v>
      </c>
      <c r="RA163" s="25">
        <f t="shared" si="100"/>
        <v>10.86</v>
      </c>
      <c r="RB163" s="25">
        <f t="shared" si="100"/>
        <v>8.4</v>
      </c>
      <c r="RC163" s="25">
        <f t="shared" si="100"/>
        <v>8.4</v>
      </c>
      <c r="RD163" s="25">
        <f t="shared" si="100"/>
        <v>8.4</v>
      </c>
      <c r="RE163" s="25">
        <f t="shared" si="100"/>
        <v>8.4</v>
      </c>
      <c r="RF163" s="25">
        <f t="shared" si="100"/>
        <v>8.4</v>
      </c>
      <c r="RG163" s="25">
        <f t="shared" si="100"/>
        <v>8.4</v>
      </c>
      <c r="RH163" s="25">
        <f t="shared" si="100"/>
        <v>8.44</v>
      </c>
      <c r="RI163" s="25">
        <f t="shared" si="100"/>
        <v>9.94</v>
      </c>
      <c r="RJ163" s="25">
        <f t="shared" si="100"/>
        <v>9.76</v>
      </c>
      <c r="RK163" s="25">
        <f t="shared" si="100"/>
        <v>8.67</v>
      </c>
      <c r="RL163" s="25">
        <f t="shared" si="100"/>
        <v>8.4</v>
      </c>
      <c r="RM163" s="25">
        <f t="shared" si="100"/>
        <v>8.57</v>
      </c>
      <c r="RN163" s="25">
        <f t="shared" si="100"/>
        <v>8.69</v>
      </c>
      <c r="RO163" s="25">
        <f t="shared" si="100"/>
        <v>9.41</v>
      </c>
      <c r="RP163" s="25">
        <f t="shared" si="100"/>
        <v>8.4</v>
      </c>
      <c r="RQ163" s="25">
        <f t="shared" si="100"/>
        <v>9.73</v>
      </c>
      <c r="RR163" s="25">
        <f t="shared" si="100"/>
        <v>8.4</v>
      </c>
      <c r="RS163" s="25">
        <f t="shared" si="100"/>
        <v>9.4</v>
      </c>
      <c r="RT163" s="25">
        <f t="shared" si="100"/>
        <v>10.210000000000001</v>
      </c>
      <c r="RU163" s="25">
        <f t="shared" si="100"/>
        <v>8.4</v>
      </c>
      <c r="RV163" s="25">
        <f t="shared" si="100"/>
        <v>9.4</v>
      </c>
      <c r="RW163" s="25">
        <f t="shared" si="100"/>
        <v>8.4</v>
      </c>
      <c r="RX163" s="25">
        <f t="shared" si="100"/>
        <v>10.14</v>
      </c>
      <c r="RY163" s="25">
        <f t="shared" si="100"/>
        <v>9.39</v>
      </c>
      <c r="RZ163" s="25">
        <f t="shared" si="100"/>
        <v>8.4</v>
      </c>
      <c r="SA163" s="25">
        <f t="shared" si="100"/>
        <v>9.2899999999999991</v>
      </c>
      <c r="SB163" s="25">
        <f t="shared" si="100"/>
        <v>8.9600000000000009</v>
      </c>
      <c r="SC163" s="25">
        <f t="shared" si="100"/>
        <v>8.4</v>
      </c>
      <c r="SD163" s="25">
        <f t="shared" si="100"/>
        <v>9.0299999999999994</v>
      </c>
      <c r="SE163" s="25">
        <f t="shared" si="100"/>
        <v>8.67</v>
      </c>
      <c r="SF163" s="25">
        <f t="shared" si="100"/>
        <v>9.91</v>
      </c>
      <c r="SG163" s="25">
        <f t="shared" si="100"/>
        <v>8.4</v>
      </c>
    </row>
    <row r="164" spans="1:501">
      <c r="A164">
        <v>2018</v>
      </c>
      <c r="B164" s="25">
        <f t="shared" si="101"/>
        <v>8.4</v>
      </c>
      <c r="C164" s="25">
        <f t="shared" si="102"/>
        <v>10.16</v>
      </c>
      <c r="D164" s="25">
        <f t="shared" si="102"/>
        <v>8.4</v>
      </c>
      <c r="E164" s="25">
        <f t="shared" si="102"/>
        <v>8.4</v>
      </c>
      <c r="F164" s="25">
        <f t="shared" si="102"/>
        <v>9.14</v>
      </c>
      <c r="G164" s="25">
        <f t="shared" si="102"/>
        <v>8.4</v>
      </c>
      <c r="H164" s="25">
        <f t="shared" si="102"/>
        <v>8.7799999999999994</v>
      </c>
      <c r="I164" s="25">
        <f t="shared" si="102"/>
        <v>10.62</v>
      </c>
      <c r="J164" s="25">
        <f t="shared" si="102"/>
        <v>8.4</v>
      </c>
      <c r="K164" s="25">
        <f t="shared" si="102"/>
        <v>8.65</v>
      </c>
      <c r="L164" s="25">
        <f t="shared" si="102"/>
        <v>8.4</v>
      </c>
      <c r="M164" s="25">
        <f t="shared" si="102"/>
        <v>9.4</v>
      </c>
      <c r="N164" s="25">
        <f t="shared" si="102"/>
        <v>9</v>
      </c>
      <c r="O164" s="25">
        <f t="shared" si="102"/>
        <v>9.5500000000000007</v>
      </c>
      <c r="P164" s="25">
        <f t="shared" si="102"/>
        <v>8.4</v>
      </c>
      <c r="Q164" s="25">
        <f t="shared" si="102"/>
        <v>10.15</v>
      </c>
      <c r="R164" s="25">
        <f t="shared" si="102"/>
        <v>8.4</v>
      </c>
      <c r="S164" s="25">
        <f t="shared" si="102"/>
        <v>9.1300000000000008</v>
      </c>
      <c r="T164" s="25">
        <f t="shared" si="102"/>
        <v>10.039999999999999</v>
      </c>
      <c r="U164" s="25">
        <f t="shared" si="102"/>
        <v>8.4</v>
      </c>
      <c r="V164" s="25">
        <f t="shared" si="102"/>
        <v>9.68</v>
      </c>
      <c r="W164" s="25">
        <f t="shared" si="102"/>
        <v>8.57</v>
      </c>
      <c r="X164" s="25">
        <f t="shared" si="102"/>
        <v>9.82</v>
      </c>
      <c r="Y164" s="25">
        <f t="shared" si="102"/>
        <v>8.4</v>
      </c>
      <c r="Z164" s="25">
        <f t="shared" si="102"/>
        <v>8.9</v>
      </c>
      <c r="AA164" s="25">
        <f t="shared" si="102"/>
        <v>8.4</v>
      </c>
      <c r="AB164" s="25">
        <f t="shared" si="102"/>
        <v>9.92</v>
      </c>
      <c r="AC164" s="25">
        <f t="shared" si="102"/>
        <v>8.4600000000000009</v>
      </c>
      <c r="AD164" s="25">
        <f t="shared" si="102"/>
        <v>9.86</v>
      </c>
      <c r="AE164" s="25">
        <f t="shared" si="102"/>
        <v>10.29</v>
      </c>
      <c r="AF164" s="25">
        <f t="shared" si="102"/>
        <v>9.32</v>
      </c>
      <c r="AG164" s="25">
        <f t="shared" si="102"/>
        <v>9.52</v>
      </c>
      <c r="AH164" s="25">
        <f t="shared" si="102"/>
        <v>8.4</v>
      </c>
      <c r="AI164" s="25">
        <f t="shared" si="102"/>
        <v>8.6</v>
      </c>
      <c r="AJ164" s="25">
        <f t="shared" si="102"/>
        <v>8.8800000000000008</v>
      </c>
      <c r="AK164" s="25">
        <f t="shared" si="102"/>
        <v>10.01</v>
      </c>
      <c r="AL164" s="25">
        <f t="shared" si="102"/>
        <v>8.73</v>
      </c>
      <c r="AM164" s="25">
        <f t="shared" si="102"/>
        <v>9.1199999999999992</v>
      </c>
      <c r="AN164" s="25">
        <f t="shared" si="102"/>
        <v>8.64</v>
      </c>
      <c r="AO164" s="25">
        <f t="shared" si="102"/>
        <v>10.36</v>
      </c>
      <c r="AP164" s="25">
        <f t="shared" si="102"/>
        <v>8.41</v>
      </c>
      <c r="AQ164" s="25">
        <f t="shared" si="102"/>
        <v>8.4</v>
      </c>
      <c r="AR164" s="25">
        <f t="shared" si="102"/>
        <v>9.6199999999999992</v>
      </c>
      <c r="AS164" s="25">
        <f t="shared" si="102"/>
        <v>10.5</v>
      </c>
      <c r="AT164" s="25">
        <f t="shared" si="102"/>
        <v>9.07</v>
      </c>
      <c r="AU164" s="25">
        <f t="shared" si="102"/>
        <v>8.7799999999999994</v>
      </c>
      <c r="AV164" s="25">
        <f t="shared" si="102"/>
        <v>9.6300000000000008</v>
      </c>
      <c r="AW164" s="25">
        <f t="shared" si="102"/>
        <v>8.4</v>
      </c>
      <c r="AX164" s="25">
        <f t="shared" si="102"/>
        <v>8.7200000000000006</v>
      </c>
      <c r="AY164" s="25">
        <f t="shared" si="102"/>
        <v>8.4</v>
      </c>
      <c r="AZ164" s="25">
        <f t="shared" si="102"/>
        <v>9.4499999999999993</v>
      </c>
      <c r="BA164" s="25">
        <f t="shared" si="102"/>
        <v>9.56</v>
      </c>
      <c r="BB164" s="25">
        <f t="shared" si="102"/>
        <v>9.67</v>
      </c>
      <c r="BC164" s="25">
        <f t="shared" si="102"/>
        <v>8.6199999999999992</v>
      </c>
      <c r="BD164" s="25">
        <f t="shared" si="102"/>
        <v>9.7899999999999991</v>
      </c>
      <c r="BE164" s="25">
        <f t="shared" si="102"/>
        <v>8.4</v>
      </c>
      <c r="BF164" s="25">
        <f t="shared" si="102"/>
        <v>8.4</v>
      </c>
      <c r="BG164" s="25">
        <f t="shared" si="102"/>
        <v>9.07</v>
      </c>
      <c r="BH164" s="25">
        <f t="shared" si="102"/>
        <v>9.34</v>
      </c>
      <c r="BI164" s="25">
        <f t="shared" si="102"/>
        <v>9.1999999999999993</v>
      </c>
      <c r="BJ164" s="25">
        <f t="shared" si="102"/>
        <v>8.82</v>
      </c>
      <c r="BK164" s="25">
        <f t="shared" si="102"/>
        <v>10.34</v>
      </c>
      <c r="BL164" s="25">
        <f t="shared" si="102"/>
        <v>8.48</v>
      </c>
      <c r="BM164" s="25">
        <f t="shared" si="102"/>
        <v>10.029999999999999</v>
      </c>
      <c r="BN164" s="25">
        <f t="shared" si="102"/>
        <v>8.4</v>
      </c>
      <c r="BO164" s="25">
        <f t="shared" ref="BO164:DZ164" si="106">+MAX($C$159,BO157)</f>
        <v>10.1</v>
      </c>
      <c r="BP164" s="25">
        <f t="shared" si="106"/>
        <v>10.199999999999999</v>
      </c>
      <c r="BQ164" s="25">
        <f t="shared" si="106"/>
        <v>8.43</v>
      </c>
      <c r="BR164" s="25">
        <f t="shared" si="106"/>
        <v>8.4</v>
      </c>
      <c r="BS164" s="25">
        <f t="shared" si="106"/>
        <v>8.4</v>
      </c>
      <c r="BT164" s="25">
        <f t="shared" si="106"/>
        <v>8.8000000000000007</v>
      </c>
      <c r="BU164" s="25">
        <f t="shared" si="106"/>
        <v>8.4</v>
      </c>
      <c r="BV164" s="25">
        <f t="shared" si="106"/>
        <v>8.4</v>
      </c>
      <c r="BW164" s="25">
        <f t="shared" si="106"/>
        <v>8.83</v>
      </c>
      <c r="BX164" s="25">
        <f t="shared" si="106"/>
        <v>8.61</v>
      </c>
      <c r="BY164" s="25">
        <f t="shared" si="106"/>
        <v>8.92</v>
      </c>
      <c r="BZ164" s="25">
        <f t="shared" si="106"/>
        <v>8.7799999999999994</v>
      </c>
      <c r="CA164" s="25">
        <f t="shared" si="106"/>
        <v>10.55</v>
      </c>
      <c r="CB164" s="25">
        <f t="shared" si="106"/>
        <v>8.66</v>
      </c>
      <c r="CC164" s="25">
        <f t="shared" si="106"/>
        <v>8.4600000000000009</v>
      </c>
      <c r="CD164" s="25">
        <f t="shared" si="106"/>
        <v>10.039999999999999</v>
      </c>
      <c r="CE164" s="25">
        <f t="shared" si="106"/>
        <v>8.89</v>
      </c>
      <c r="CF164" s="25">
        <f t="shared" si="106"/>
        <v>8.4</v>
      </c>
      <c r="CG164" s="25">
        <f t="shared" si="106"/>
        <v>9.8000000000000007</v>
      </c>
      <c r="CH164" s="25">
        <f t="shared" si="106"/>
        <v>8.4</v>
      </c>
      <c r="CI164" s="25">
        <f t="shared" si="106"/>
        <v>10.73</v>
      </c>
      <c r="CJ164" s="25">
        <f t="shared" si="106"/>
        <v>8.4499999999999993</v>
      </c>
      <c r="CK164" s="25">
        <f t="shared" si="106"/>
        <v>8.4</v>
      </c>
      <c r="CL164" s="25">
        <f t="shared" si="106"/>
        <v>9.2899999999999991</v>
      </c>
      <c r="CM164" s="25">
        <f t="shared" si="106"/>
        <v>9.39</v>
      </c>
      <c r="CN164" s="25">
        <f t="shared" si="106"/>
        <v>10.84</v>
      </c>
      <c r="CO164" s="25">
        <f t="shared" si="106"/>
        <v>10.15</v>
      </c>
      <c r="CP164" s="25">
        <f t="shared" si="106"/>
        <v>9.2200000000000006</v>
      </c>
      <c r="CQ164" s="25">
        <f t="shared" si="106"/>
        <v>8.68</v>
      </c>
      <c r="CR164" s="25">
        <f t="shared" si="106"/>
        <v>8.4</v>
      </c>
      <c r="CS164" s="25">
        <f t="shared" si="106"/>
        <v>8.4</v>
      </c>
      <c r="CT164" s="25">
        <f t="shared" si="106"/>
        <v>8.4</v>
      </c>
      <c r="CU164" s="25">
        <f t="shared" si="106"/>
        <v>8.4</v>
      </c>
      <c r="CV164" s="25">
        <f t="shared" si="106"/>
        <v>9.0500000000000007</v>
      </c>
      <c r="CW164" s="25">
        <f t="shared" si="106"/>
        <v>9.6</v>
      </c>
      <c r="CX164" s="25">
        <f t="shared" si="106"/>
        <v>8.6999999999999993</v>
      </c>
      <c r="CY164" s="25">
        <f t="shared" si="106"/>
        <v>10.36</v>
      </c>
      <c r="CZ164" s="25">
        <f t="shared" si="106"/>
        <v>8.56</v>
      </c>
      <c r="DA164" s="25">
        <f t="shared" si="106"/>
        <v>11.53</v>
      </c>
      <c r="DB164" s="25">
        <f t="shared" si="106"/>
        <v>8.5399999999999991</v>
      </c>
      <c r="DC164" s="25">
        <f t="shared" si="106"/>
        <v>9.5299999999999994</v>
      </c>
      <c r="DD164" s="25">
        <f t="shared" si="106"/>
        <v>8.4</v>
      </c>
      <c r="DE164" s="25">
        <f t="shared" si="106"/>
        <v>9.64</v>
      </c>
      <c r="DF164" s="25">
        <f t="shared" si="106"/>
        <v>8.7799999999999994</v>
      </c>
      <c r="DG164" s="25">
        <f t="shared" si="106"/>
        <v>11.05</v>
      </c>
      <c r="DH164" s="25">
        <f t="shared" si="106"/>
        <v>9.73</v>
      </c>
      <c r="DI164" s="25">
        <f t="shared" si="106"/>
        <v>9.15</v>
      </c>
      <c r="DJ164" s="25">
        <f t="shared" si="106"/>
        <v>9.9700000000000006</v>
      </c>
      <c r="DK164" s="25">
        <f t="shared" si="106"/>
        <v>9.15</v>
      </c>
      <c r="DL164" s="25">
        <f t="shared" si="106"/>
        <v>9.44</v>
      </c>
      <c r="DM164" s="25">
        <f t="shared" si="106"/>
        <v>9.0399999999999991</v>
      </c>
      <c r="DN164" s="25">
        <f t="shared" si="106"/>
        <v>8.4</v>
      </c>
      <c r="DO164" s="25">
        <f t="shared" si="106"/>
        <v>10.68</v>
      </c>
      <c r="DP164" s="25">
        <f t="shared" si="106"/>
        <v>8.84</v>
      </c>
      <c r="DQ164" s="25">
        <f t="shared" si="106"/>
        <v>8.4</v>
      </c>
      <c r="DR164" s="25">
        <f t="shared" si="106"/>
        <v>10.59</v>
      </c>
      <c r="DS164" s="25">
        <f t="shared" si="106"/>
        <v>9.16</v>
      </c>
      <c r="DT164" s="25">
        <f t="shared" si="106"/>
        <v>9.15</v>
      </c>
      <c r="DU164" s="25">
        <f t="shared" si="106"/>
        <v>8.4</v>
      </c>
      <c r="DV164" s="25">
        <f t="shared" si="106"/>
        <v>9.8800000000000008</v>
      </c>
      <c r="DW164" s="25">
        <f t="shared" si="106"/>
        <v>8.61</v>
      </c>
      <c r="DX164" s="25">
        <f t="shared" si="106"/>
        <v>8.4</v>
      </c>
      <c r="DY164" s="25">
        <f t="shared" si="106"/>
        <v>9.3699999999999992</v>
      </c>
      <c r="DZ164" s="25">
        <f t="shared" si="106"/>
        <v>10.29</v>
      </c>
      <c r="EA164" s="25">
        <f t="shared" si="103"/>
        <v>10.42</v>
      </c>
      <c r="EB164" s="25">
        <f t="shared" si="103"/>
        <v>9.32</v>
      </c>
      <c r="EC164" s="25">
        <f t="shared" si="103"/>
        <v>8.4</v>
      </c>
      <c r="ED164" s="25">
        <f t="shared" si="103"/>
        <v>8.4</v>
      </c>
      <c r="EE164" s="25">
        <f t="shared" si="103"/>
        <v>9.0399999999999991</v>
      </c>
      <c r="EF164" s="25">
        <f t="shared" si="103"/>
        <v>9.2899999999999991</v>
      </c>
      <c r="EG164" s="25">
        <f t="shared" si="103"/>
        <v>9.98</v>
      </c>
      <c r="EH164" s="25">
        <f t="shared" si="103"/>
        <v>10.64</v>
      </c>
      <c r="EI164" s="25">
        <f t="shared" si="103"/>
        <v>8.43</v>
      </c>
      <c r="EJ164" s="25">
        <f t="shared" si="103"/>
        <v>8.4</v>
      </c>
      <c r="EK164" s="25">
        <f t="shared" si="103"/>
        <v>11.03</v>
      </c>
      <c r="EL164" s="25">
        <f t="shared" si="103"/>
        <v>8.56</v>
      </c>
      <c r="EM164" s="25">
        <f t="shared" si="103"/>
        <v>8.4</v>
      </c>
      <c r="EN164" s="25">
        <f t="shared" si="103"/>
        <v>9.1300000000000008</v>
      </c>
      <c r="EO164" s="25">
        <f t="shared" si="103"/>
        <v>8.4</v>
      </c>
      <c r="EP164" s="25">
        <f t="shared" si="103"/>
        <v>9.26</v>
      </c>
      <c r="EQ164" s="25">
        <f t="shared" si="103"/>
        <v>8.4</v>
      </c>
      <c r="ER164" s="25">
        <f t="shared" si="103"/>
        <v>9.0500000000000007</v>
      </c>
      <c r="ES164" s="25">
        <f t="shared" si="103"/>
        <v>9.34</v>
      </c>
      <c r="ET164" s="25">
        <f t="shared" si="103"/>
        <v>9.23</v>
      </c>
      <c r="EU164" s="25">
        <f t="shared" si="103"/>
        <v>10.74</v>
      </c>
      <c r="EV164" s="25">
        <f t="shared" si="103"/>
        <v>8.4</v>
      </c>
      <c r="EW164" s="25">
        <f t="shared" si="103"/>
        <v>10</v>
      </c>
      <c r="EX164" s="25">
        <f t="shared" si="103"/>
        <v>9.5399999999999991</v>
      </c>
      <c r="EY164" s="25">
        <f t="shared" si="103"/>
        <v>9.44</v>
      </c>
      <c r="EZ164" s="25">
        <f t="shared" si="103"/>
        <v>8.4</v>
      </c>
      <c r="FA164" s="25">
        <f t="shared" si="103"/>
        <v>9.93</v>
      </c>
      <c r="FB164" s="25">
        <f t="shared" si="103"/>
        <v>8.4</v>
      </c>
      <c r="FC164" s="25">
        <f t="shared" si="103"/>
        <v>10.039999999999999</v>
      </c>
      <c r="FD164" s="25">
        <f t="shared" si="103"/>
        <v>9.26</v>
      </c>
      <c r="FE164" s="25">
        <f t="shared" si="103"/>
        <v>10.38</v>
      </c>
      <c r="FF164" s="25">
        <f t="shared" si="103"/>
        <v>11.26</v>
      </c>
      <c r="FG164" s="25">
        <f t="shared" si="103"/>
        <v>10.039999999999999</v>
      </c>
      <c r="FH164" s="25">
        <f t="shared" si="103"/>
        <v>9.91</v>
      </c>
      <c r="FI164" s="25">
        <f t="shared" si="103"/>
        <v>10.97</v>
      </c>
      <c r="FJ164" s="25">
        <f t="shared" si="103"/>
        <v>9.8800000000000008</v>
      </c>
      <c r="FK164" s="25">
        <f t="shared" si="103"/>
        <v>9.07</v>
      </c>
      <c r="FL164" s="25">
        <f t="shared" si="103"/>
        <v>9.16</v>
      </c>
      <c r="FM164" s="25">
        <f t="shared" si="103"/>
        <v>8.4</v>
      </c>
      <c r="FN164" s="25">
        <f t="shared" si="103"/>
        <v>9.25</v>
      </c>
      <c r="FO164" s="25">
        <f t="shared" si="103"/>
        <v>9.8699999999999992</v>
      </c>
      <c r="FP164" s="25">
        <f t="shared" si="103"/>
        <v>8.4</v>
      </c>
      <c r="FQ164" s="25">
        <f t="shared" si="103"/>
        <v>8.4</v>
      </c>
      <c r="FR164" s="25">
        <f t="shared" si="103"/>
        <v>9</v>
      </c>
      <c r="FS164" s="25">
        <f t="shared" si="103"/>
        <v>9.5299999999999994</v>
      </c>
      <c r="FT164" s="25">
        <f t="shared" si="103"/>
        <v>8.4</v>
      </c>
      <c r="FU164" s="25">
        <f t="shared" si="103"/>
        <v>9.9600000000000009</v>
      </c>
      <c r="FV164" s="25">
        <f t="shared" si="103"/>
        <v>8.85</v>
      </c>
      <c r="FW164" s="25">
        <f t="shared" si="103"/>
        <v>9.09</v>
      </c>
      <c r="FX164" s="25">
        <f t="shared" si="103"/>
        <v>8.99</v>
      </c>
      <c r="FY164" s="25">
        <f t="shared" si="103"/>
        <v>9.16</v>
      </c>
      <c r="FZ164" s="25">
        <f t="shared" si="103"/>
        <v>9.92</v>
      </c>
      <c r="GA164" s="25">
        <f t="shared" si="103"/>
        <v>9.17</v>
      </c>
      <c r="GB164" s="25">
        <f t="shared" si="103"/>
        <v>12.77</v>
      </c>
      <c r="GC164" s="25">
        <f t="shared" si="103"/>
        <v>9.84</v>
      </c>
      <c r="GD164" s="25">
        <f t="shared" si="103"/>
        <v>8.4</v>
      </c>
      <c r="GE164" s="25">
        <f t="shared" si="103"/>
        <v>9.84</v>
      </c>
      <c r="GF164" s="25">
        <f t="shared" si="103"/>
        <v>8.4</v>
      </c>
      <c r="GG164" s="25">
        <f t="shared" si="103"/>
        <v>8.4</v>
      </c>
      <c r="GH164" s="25">
        <f t="shared" si="103"/>
        <v>8.48</v>
      </c>
      <c r="GI164" s="25">
        <f t="shared" si="103"/>
        <v>9.89</v>
      </c>
      <c r="GJ164" s="25">
        <f t="shared" si="103"/>
        <v>9.5500000000000007</v>
      </c>
      <c r="GK164" s="25">
        <f t="shared" si="103"/>
        <v>8.4</v>
      </c>
      <c r="GL164" s="25">
        <f t="shared" si="95"/>
        <v>8.65</v>
      </c>
      <c r="GM164" s="25">
        <f t="shared" ref="GM164:IX164" si="107">+MAX($C$159,GM157)</f>
        <v>9.3699999999999992</v>
      </c>
      <c r="GN164" s="25">
        <f t="shared" si="107"/>
        <v>11.23</v>
      </c>
      <c r="GO164" s="25">
        <f t="shared" si="107"/>
        <v>9.4499999999999993</v>
      </c>
      <c r="GP164" s="25">
        <f t="shared" si="107"/>
        <v>9.57</v>
      </c>
      <c r="GQ164" s="25">
        <f t="shared" si="107"/>
        <v>8.94</v>
      </c>
      <c r="GR164" s="25">
        <f t="shared" si="107"/>
        <v>8.4</v>
      </c>
      <c r="GS164" s="25">
        <f t="shared" si="107"/>
        <v>10.18</v>
      </c>
      <c r="GT164" s="25">
        <f t="shared" si="107"/>
        <v>9.35</v>
      </c>
      <c r="GU164" s="25">
        <f t="shared" si="107"/>
        <v>8.5</v>
      </c>
      <c r="GV164" s="25">
        <f t="shared" si="107"/>
        <v>10.119999999999999</v>
      </c>
      <c r="GW164" s="25">
        <f t="shared" si="107"/>
        <v>9.4700000000000006</v>
      </c>
      <c r="GX164" s="25">
        <f t="shared" si="107"/>
        <v>9.7200000000000006</v>
      </c>
      <c r="GY164" s="25">
        <f t="shared" si="107"/>
        <v>8.4</v>
      </c>
      <c r="GZ164" s="25">
        <f t="shared" si="107"/>
        <v>8.94</v>
      </c>
      <c r="HA164" s="25">
        <f t="shared" si="107"/>
        <v>10.96</v>
      </c>
      <c r="HB164" s="25">
        <f t="shared" si="107"/>
        <v>9.48</v>
      </c>
      <c r="HC164" s="25">
        <f t="shared" si="107"/>
        <v>11.14</v>
      </c>
      <c r="HD164" s="25">
        <f t="shared" si="107"/>
        <v>9.34</v>
      </c>
      <c r="HE164" s="25">
        <f t="shared" si="107"/>
        <v>8.69</v>
      </c>
      <c r="HF164" s="25">
        <f t="shared" si="107"/>
        <v>9.6</v>
      </c>
      <c r="HG164" s="25">
        <f t="shared" si="107"/>
        <v>8.4</v>
      </c>
      <c r="HH164" s="25">
        <f t="shared" si="107"/>
        <v>9.42</v>
      </c>
      <c r="HI164" s="25">
        <f t="shared" si="107"/>
        <v>10.01</v>
      </c>
      <c r="HJ164" s="25">
        <f t="shared" si="107"/>
        <v>8.4</v>
      </c>
      <c r="HK164" s="25">
        <f t="shared" si="107"/>
        <v>8.4</v>
      </c>
      <c r="HL164" s="25">
        <f t="shared" si="107"/>
        <v>10.41</v>
      </c>
      <c r="HM164" s="25">
        <f t="shared" si="107"/>
        <v>8.4</v>
      </c>
      <c r="HN164" s="25">
        <f t="shared" si="107"/>
        <v>8.4</v>
      </c>
      <c r="HO164" s="25">
        <f t="shared" si="107"/>
        <v>8.4</v>
      </c>
      <c r="HP164" s="25">
        <f t="shared" si="107"/>
        <v>9.2100000000000009</v>
      </c>
      <c r="HQ164" s="25">
        <f t="shared" si="107"/>
        <v>9.39</v>
      </c>
      <c r="HR164" s="25">
        <f t="shared" si="107"/>
        <v>9.7899999999999991</v>
      </c>
      <c r="HS164" s="25">
        <f t="shared" si="107"/>
        <v>9</v>
      </c>
      <c r="HT164" s="25">
        <f t="shared" si="107"/>
        <v>8.67</v>
      </c>
      <c r="HU164" s="25">
        <f t="shared" si="107"/>
        <v>11</v>
      </c>
      <c r="HV164" s="25">
        <f t="shared" si="107"/>
        <v>8.75</v>
      </c>
      <c r="HW164" s="25">
        <f t="shared" si="107"/>
        <v>9.75</v>
      </c>
      <c r="HX164" s="25">
        <f t="shared" si="107"/>
        <v>9.16</v>
      </c>
      <c r="HY164" s="25">
        <f t="shared" si="107"/>
        <v>9.66</v>
      </c>
      <c r="HZ164" s="25">
        <f t="shared" si="107"/>
        <v>9.18</v>
      </c>
      <c r="IA164" s="25">
        <f t="shared" si="107"/>
        <v>8.4</v>
      </c>
      <c r="IB164" s="25">
        <f t="shared" si="107"/>
        <v>9.02</v>
      </c>
      <c r="IC164" s="25">
        <f t="shared" si="107"/>
        <v>9.82</v>
      </c>
      <c r="ID164" s="25">
        <f t="shared" si="107"/>
        <v>9.09</v>
      </c>
      <c r="IE164" s="25">
        <f t="shared" si="107"/>
        <v>9.69</v>
      </c>
      <c r="IF164" s="25">
        <f t="shared" si="107"/>
        <v>9.52</v>
      </c>
      <c r="IG164" s="25">
        <f t="shared" si="107"/>
        <v>9.09</v>
      </c>
      <c r="IH164" s="25">
        <f t="shared" si="107"/>
        <v>9.5299999999999994</v>
      </c>
      <c r="II164" s="25">
        <f t="shared" si="107"/>
        <v>9.1999999999999993</v>
      </c>
      <c r="IJ164" s="25">
        <f t="shared" si="107"/>
        <v>8.4</v>
      </c>
      <c r="IK164" s="25">
        <f t="shared" si="107"/>
        <v>9.84</v>
      </c>
      <c r="IL164" s="25">
        <f t="shared" si="107"/>
        <v>9.4600000000000009</v>
      </c>
      <c r="IM164" s="25">
        <f t="shared" si="107"/>
        <v>8.4</v>
      </c>
      <c r="IN164" s="25">
        <f t="shared" si="107"/>
        <v>8.4</v>
      </c>
      <c r="IO164" s="25">
        <f t="shared" si="107"/>
        <v>10.53</v>
      </c>
      <c r="IP164" s="25">
        <f t="shared" si="107"/>
        <v>9.52</v>
      </c>
      <c r="IQ164" s="25">
        <f t="shared" si="107"/>
        <v>9.0299999999999994</v>
      </c>
      <c r="IR164" s="25">
        <f t="shared" si="107"/>
        <v>8.4</v>
      </c>
      <c r="IS164" s="25">
        <f t="shared" si="107"/>
        <v>8.4</v>
      </c>
      <c r="IT164" s="25">
        <f t="shared" si="107"/>
        <v>9.67</v>
      </c>
      <c r="IU164" s="25">
        <f t="shared" si="107"/>
        <v>8.4</v>
      </c>
      <c r="IV164" s="25">
        <f t="shared" si="107"/>
        <v>11.72</v>
      </c>
      <c r="IW164" s="25">
        <f t="shared" si="107"/>
        <v>9.4700000000000006</v>
      </c>
      <c r="IX164" s="25">
        <f t="shared" si="107"/>
        <v>8.4</v>
      </c>
      <c r="IY164" s="25">
        <f t="shared" si="104"/>
        <v>12.04</v>
      </c>
      <c r="IZ164" s="25">
        <f t="shared" si="104"/>
        <v>8.56</v>
      </c>
      <c r="JA164" s="25">
        <f t="shared" si="104"/>
        <v>9.17</v>
      </c>
      <c r="JB164" s="25">
        <f t="shared" si="104"/>
        <v>12.13</v>
      </c>
      <c r="JC164" s="25">
        <f t="shared" si="104"/>
        <v>9.7100000000000009</v>
      </c>
      <c r="JD164" s="25">
        <f t="shared" si="104"/>
        <v>8.4</v>
      </c>
      <c r="JE164" s="25">
        <f t="shared" si="104"/>
        <v>9.9</v>
      </c>
      <c r="JF164" s="25">
        <f t="shared" si="104"/>
        <v>10.28</v>
      </c>
      <c r="JG164" s="25">
        <f t="shared" si="104"/>
        <v>8.65</v>
      </c>
      <c r="JH164" s="25">
        <f t="shared" si="104"/>
        <v>8.7200000000000006</v>
      </c>
      <c r="JI164" s="25">
        <f t="shared" si="104"/>
        <v>8.64</v>
      </c>
      <c r="JJ164" s="25">
        <f t="shared" si="104"/>
        <v>9.57</v>
      </c>
      <c r="JK164" s="25">
        <f t="shared" si="104"/>
        <v>9.43</v>
      </c>
      <c r="JL164" s="25">
        <f t="shared" si="104"/>
        <v>8.91</v>
      </c>
      <c r="JM164" s="25">
        <f t="shared" si="104"/>
        <v>8.7100000000000009</v>
      </c>
      <c r="JN164" s="25">
        <f t="shared" si="104"/>
        <v>10.15</v>
      </c>
      <c r="JO164" s="25">
        <f t="shared" si="104"/>
        <v>9.1</v>
      </c>
      <c r="JP164" s="25">
        <f t="shared" si="104"/>
        <v>10.3</v>
      </c>
      <c r="JQ164" s="25">
        <f t="shared" si="104"/>
        <v>8.4</v>
      </c>
      <c r="JR164" s="25">
        <f t="shared" si="104"/>
        <v>9.2799999999999994</v>
      </c>
      <c r="JS164" s="25">
        <f t="shared" si="104"/>
        <v>10.17</v>
      </c>
      <c r="JT164" s="25">
        <f t="shared" si="104"/>
        <v>9.8699999999999992</v>
      </c>
      <c r="JU164" s="25">
        <f t="shared" si="104"/>
        <v>8.4</v>
      </c>
      <c r="JV164" s="25">
        <f t="shared" si="104"/>
        <v>9.2799999999999994</v>
      </c>
      <c r="JW164" s="25">
        <f t="shared" si="104"/>
        <v>9.68</v>
      </c>
      <c r="JX164" s="25">
        <f t="shared" si="104"/>
        <v>8.4</v>
      </c>
      <c r="JY164" s="25">
        <f t="shared" si="104"/>
        <v>8.5</v>
      </c>
      <c r="JZ164" s="25">
        <f t="shared" si="104"/>
        <v>10.4</v>
      </c>
      <c r="KA164" s="25">
        <f t="shared" si="104"/>
        <v>8.4</v>
      </c>
      <c r="KB164" s="25">
        <f t="shared" si="104"/>
        <v>9.43</v>
      </c>
      <c r="KC164" s="25">
        <f t="shared" si="104"/>
        <v>9.89</v>
      </c>
      <c r="KD164" s="25">
        <f t="shared" si="104"/>
        <v>8.9</v>
      </c>
      <c r="KE164" s="25">
        <f t="shared" si="104"/>
        <v>8.42</v>
      </c>
      <c r="KF164" s="25">
        <f t="shared" si="104"/>
        <v>9.34</v>
      </c>
      <c r="KG164" s="25">
        <f t="shared" si="104"/>
        <v>9.15</v>
      </c>
      <c r="KH164" s="25">
        <f t="shared" si="104"/>
        <v>8.51</v>
      </c>
      <c r="KI164" s="25">
        <f t="shared" si="104"/>
        <v>9.42</v>
      </c>
      <c r="KJ164" s="25">
        <f t="shared" si="104"/>
        <v>8.6</v>
      </c>
      <c r="KK164" s="25">
        <f t="shared" si="104"/>
        <v>8.5500000000000007</v>
      </c>
      <c r="KL164" s="25">
        <f t="shared" si="104"/>
        <v>8.4</v>
      </c>
      <c r="KM164" s="25">
        <f t="shared" si="104"/>
        <v>11.06</v>
      </c>
      <c r="KN164" s="25">
        <f t="shared" si="104"/>
        <v>8.4</v>
      </c>
      <c r="KO164" s="25">
        <f t="shared" si="104"/>
        <v>9.98</v>
      </c>
      <c r="KP164" s="25">
        <f t="shared" si="104"/>
        <v>9.73</v>
      </c>
      <c r="KQ164" s="25">
        <f t="shared" si="104"/>
        <v>10.52</v>
      </c>
      <c r="KR164" s="25">
        <f t="shared" si="104"/>
        <v>8.4</v>
      </c>
      <c r="KS164" s="25">
        <f t="shared" si="104"/>
        <v>9.4600000000000009</v>
      </c>
      <c r="KT164" s="25">
        <f t="shared" si="104"/>
        <v>9.44</v>
      </c>
      <c r="KU164" s="25">
        <f t="shared" si="104"/>
        <v>9.32</v>
      </c>
      <c r="KV164" s="25">
        <f t="shared" si="104"/>
        <v>9.1</v>
      </c>
      <c r="KW164" s="25">
        <f t="shared" si="104"/>
        <v>9.51</v>
      </c>
      <c r="KX164" s="25">
        <f t="shared" si="104"/>
        <v>10.69</v>
      </c>
      <c r="KY164" s="25">
        <f t="shared" si="104"/>
        <v>8.9</v>
      </c>
      <c r="KZ164" s="25">
        <f t="shared" si="104"/>
        <v>8.4</v>
      </c>
      <c r="LA164" s="25">
        <f t="shared" si="104"/>
        <v>10.81</v>
      </c>
      <c r="LB164" s="25">
        <f t="shared" si="104"/>
        <v>8.6999999999999993</v>
      </c>
      <c r="LC164" s="25">
        <f t="shared" si="104"/>
        <v>8.77</v>
      </c>
      <c r="LD164" s="25">
        <f t="shared" si="104"/>
        <v>9.84</v>
      </c>
      <c r="LE164" s="25">
        <f t="shared" si="104"/>
        <v>9.18</v>
      </c>
      <c r="LF164" s="25">
        <f t="shared" si="104"/>
        <v>9.1300000000000008</v>
      </c>
      <c r="LG164" s="25">
        <f t="shared" si="104"/>
        <v>11.2</v>
      </c>
      <c r="LH164" s="25">
        <f t="shared" si="104"/>
        <v>10.07</v>
      </c>
      <c r="LI164" s="25">
        <f t="shared" si="104"/>
        <v>9.7100000000000009</v>
      </c>
      <c r="LJ164" s="25">
        <f t="shared" si="97"/>
        <v>9.14</v>
      </c>
      <c r="LK164" s="25">
        <f t="shared" ref="LK164:NV164" si="108">+MAX($C$159,LK157)</f>
        <v>9.4499999999999993</v>
      </c>
      <c r="LL164" s="25">
        <f t="shared" si="108"/>
        <v>8.44</v>
      </c>
      <c r="LM164" s="25">
        <f t="shared" si="108"/>
        <v>10</v>
      </c>
      <c r="LN164" s="25">
        <f t="shared" si="108"/>
        <v>8.92</v>
      </c>
      <c r="LO164" s="25">
        <f t="shared" si="108"/>
        <v>9.27</v>
      </c>
      <c r="LP164" s="25">
        <f t="shared" si="108"/>
        <v>8.91</v>
      </c>
      <c r="LQ164" s="25">
        <f t="shared" si="108"/>
        <v>9.2899999999999991</v>
      </c>
      <c r="LR164" s="25">
        <f t="shared" si="108"/>
        <v>8.4</v>
      </c>
      <c r="LS164" s="25">
        <f t="shared" si="108"/>
        <v>9.86</v>
      </c>
      <c r="LT164" s="25">
        <f t="shared" si="108"/>
        <v>10.47</v>
      </c>
      <c r="LU164" s="25">
        <f t="shared" si="108"/>
        <v>8.83</v>
      </c>
      <c r="LV164" s="25">
        <f t="shared" si="108"/>
        <v>9.48</v>
      </c>
      <c r="LW164" s="25">
        <f t="shared" si="108"/>
        <v>9.34</v>
      </c>
      <c r="LX164" s="25">
        <f t="shared" si="108"/>
        <v>8.61</v>
      </c>
      <c r="LY164" s="25">
        <f t="shared" si="108"/>
        <v>9.4499999999999993</v>
      </c>
      <c r="LZ164" s="25">
        <f t="shared" si="108"/>
        <v>9.02</v>
      </c>
      <c r="MA164" s="25">
        <f t="shared" si="108"/>
        <v>10.56</v>
      </c>
      <c r="MB164" s="25">
        <f t="shared" si="108"/>
        <v>8.4</v>
      </c>
      <c r="MC164" s="25">
        <f t="shared" si="108"/>
        <v>10.16</v>
      </c>
      <c r="MD164" s="25">
        <f t="shared" si="108"/>
        <v>9.7799999999999994</v>
      </c>
      <c r="ME164" s="25">
        <f t="shared" si="108"/>
        <v>10.64</v>
      </c>
      <c r="MF164" s="25">
        <f t="shared" si="108"/>
        <v>10.65</v>
      </c>
      <c r="MG164" s="25">
        <f t="shared" si="108"/>
        <v>9.35</v>
      </c>
      <c r="MH164" s="25">
        <f t="shared" si="108"/>
        <v>9.27</v>
      </c>
      <c r="MI164" s="25">
        <f t="shared" si="108"/>
        <v>8.52</v>
      </c>
      <c r="MJ164" s="25">
        <f t="shared" si="108"/>
        <v>11.83</v>
      </c>
      <c r="MK164" s="25">
        <f t="shared" si="108"/>
        <v>8.66</v>
      </c>
      <c r="ML164" s="25">
        <f t="shared" si="108"/>
        <v>9.91</v>
      </c>
      <c r="MM164" s="25">
        <f t="shared" si="108"/>
        <v>9.17</v>
      </c>
      <c r="MN164" s="25">
        <f t="shared" si="108"/>
        <v>9.85</v>
      </c>
      <c r="MO164" s="25">
        <f t="shared" si="108"/>
        <v>8.65</v>
      </c>
      <c r="MP164" s="25">
        <f t="shared" si="108"/>
        <v>8.84</v>
      </c>
      <c r="MQ164" s="25">
        <f t="shared" si="108"/>
        <v>8.4</v>
      </c>
      <c r="MR164" s="25">
        <f t="shared" si="108"/>
        <v>9.26</v>
      </c>
      <c r="MS164" s="25">
        <f t="shared" si="108"/>
        <v>10.64</v>
      </c>
      <c r="MT164" s="25">
        <f t="shared" si="108"/>
        <v>8.4</v>
      </c>
      <c r="MU164" s="25">
        <f t="shared" si="108"/>
        <v>9.34</v>
      </c>
      <c r="MV164" s="25">
        <f t="shared" si="108"/>
        <v>8.86</v>
      </c>
      <c r="MW164" s="25">
        <f t="shared" si="108"/>
        <v>8.4</v>
      </c>
      <c r="MX164" s="25">
        <f t="shared" si="108"/>
        <v>10.98</v>
      </c>
      <c r="MY164" s="25">
        <f t="shared" si="108"/>
        <v>9.93</v>
      </c>
      <c r="MZ164" s="25">
        <f t="shared" si="108"/>
        <v>9.91</v>
      </c>
      <c r="NA164" s="25">
        <f t="shared" si="108"/>
        <v>10.28</v>
      </c>
      <c r="NB164" s="25">
        <f t="shared" si="108"/>
        <v>10.58</v>
      </c>
      <c r="NC164" s="25">
        <f t="shared" si="108"/>
        <v>9.1999999999999993</v>
      </c>
      <c r="ND164" s="25">
        <f t="shared" si="108"/>
        <v>9.83</v>
      </c>
      <c r="NE164" s="25">
        <f t="shared" si="108"/>
        <v>9.84</v>
      </c>
      <c r="NF164" s="25">
        <f t="shared" si="108"/>
        <v>10.09</v>
      </c>
      <c r="NG164" s="25">
        <f t="shared" si="108"/>
        <v>8.4</v>
      </c>
      <c r="NH164" s="25">
        <f t="shared" si="108"/>
        <v>8.9700000000000006</v>
      </c>
      <c r="NI164" s="25">
        <f t="shared" si="108"/>
        <v>8.4</v>
      </c>
      <c r="NJ164" s="25">
        <f t="shared" si="108"/>
        <v>9.15</v>
      </c>
      <c r="NK164" s="25">
        <f t="shared" si="108"/>
        <v>8.86</v>
      </c>
      <c r="NL164" s="25">
        <f t="shared" si="108"/>
        <v>9.1</v>
      </c>
      <c r="NM164" s="25">
        <f t="shared" si="108"/>
        <v>9.69</v>
      </c>
      <c r="NN164" s="25">
        <f t="shared" si="108"/>
        <v>10.19</v>
      </c>
      <c r="NO164" s="25">
        <f t="shared" si="108"/>
        <v>9.66</v>
      </c>
      <c r="NP164" s="25">
        <f t="shared" si="108"/>
        <v>9.33</v>
      </c>
      <c r="NQ164" s="25">
        <f t="shared" si="108"/>
        <v>9.98</v>
      </c>
      <c r="NR164" s="25">
        <f t="shared" si="108"/>
        <v>9.16</v>
      </c>
      <c r="NS164" s="25">
        <f t="shared" si="108"/>
        <v>8.4</v>
      </c>
      <c r="NT164" s="25">
        <f t="shared" si="108"/>
        <v>8.83</v>
      </c>
      <c r="NU164" s="25">
        <f t="shared" si="108"/>
        <v>9.3000000000000007</v>
      </c>
      <c r="NV164" s="25">
        <f t="shared" si="108"/>
        <v>8.4</v>
      </c>
      <c r="NW164" s="25">
        <f t="shared" si="105"/>
        <v>9.31</v>
      </c>
      <c r="NX164" s="25">
        <f t="shared" si="105"/>
        <v>8.4</v>
      </c>
      <c r="NY164" s="25">
        <f t="shared" si="105"/>
        <v>8.4</v>
      </c>
      <c r="NZ164" s="25">
        <f t="shared" si="105"/>
        <v>10.47</v>
      </c>
      <c r="OA164" s="25">
        <f t="shared" si="105"/>
        <v>9.52</v>
      </c>
      <c r="OB164" s="25">
        <f t="shared" si="105"/>
        <v>8.4</v>
      </c>
      <c r="OC164" s="25">
        <f t="shared" si="105"/>
        <v>9.6300000000000008</v>
      </c>
      <c r="OD164" s="25">
        <f t="shared" si="105"/>
        <v>9.6300000000000008</v>
      </c>
      <c r="OE164" s="25">
        <f t="shared" si="105"/>
        <v>9.1</v>
      </c>
      <c r="OF164" s="25">
        <f t="shared" si="105"/>
        <v>8.67</v>
      </c>
      <c r="OG164" s="25">
        <f t="shared" si="105"/>
        <v>9.75</v>
      </c>
      <c r="OH164" s="25">
        <f t="shared" si="105"/>
        <v>9.44</v>
      </c>
      <c r="OI164" s="25">
        <f t="shared" si="105"/>
        <v>9.24</v>
      </c>
      <c r="OJ164" s="25">
        <f t="shared" si="105"/>
        <v>8.91</v>
      </c>
      <c r="OK164" s="25">
        <f t="shared" si="105"/>
        <v>9.41</v>
      </c>
      <c r="OL164" s="25">
        <f t="shared" si="105"/>
        <v>8.49</v>
      </c>
      <c r="OM164" s="25">
        <f t="shared" si="105"/>
        <v>10.64</v>
      </c>
      <c r="ON164" s="25">
        <f t="shared" si="105"/>
        <v>10.62</v>
      </c>
      <c r="OO164" s="25">
        <f t="shared" si="105"/>
        <v>9.14</v>
      </c>
      <c r="OP164" s="25">
        <f t="shared" si="105"/>
        <v>8.57</v>
      </c>
      <c r="OQ164" s="25">
        <f t="shared" si="105"/>
        <v>9.69</v>
      </c>
      <c r="OR164" s="25">
        <f t="shared" si="105"/>
        <v>11.87</v>
      </c>
      <c r="OS164" s="25">
        <f t="shared" si="105"/>
        <v>8.4</v>
      </c>
      <c r="OT164" s="25">
        <f t="shared" si="105"/>
        <v>10.3</v>
      </c>
      <c r="OU164" s="25">
        <f t="shared" si="105"/>
        <v>8.69</v>
      </c>
      <c r="OV164" s="25">
        <f t="shared" si="105"/>
        <v>9.68</v>
      </c>
      <c r="OW164" s="25">
        <f t="shared" si="105"/>
        <v>9.85</v>
      </c>
      <c r="OX164" s="25">
        <f t="shared" si="105"/>
        <v>8.4</v>
      </c>
      <c r="OY164" s="25">
        <f t="shared" si="105"/>
        <v>9.5500000000000007</v>
      </c>
      <c r="OZ164" s="25">
        <f t="shared" si="105"/>
        <v>8.92</v>
      </c>
      <c r="PA164" s="25">
        <f t="shared" si="105"/>
        <v>9.49</v>
      </c>
      <c r="PB164" s="25">
        <f t="shared" si="105"/>
        <v>9.32</v>
      </c>
      <c r="PC164" s="25">
        <f t="shared" si="105"/>
        <v>8.4</v>
      </c>
      <c r="PD164" s="25">
        <f t="shared" si="105"/>
        <v>9.68</v>
      </c>
      <c r="PE164" s="25">
        <f t="shared" si="105"/>
        <v>8.4</v>
      </c>
      <c r="PF164" s="25">
        <f t="shared" si="105"/>
        <v>8.73</v>
      </c>
      <c r="PG164" s="25">
        <f t="shared" si="105"/>
        <v>9.41</v>
      </c>
      <c r="PH164" s="25">
        <f t="shared" si="105"/>
        <v>10.02</v>
      </c>
      <c r="PI164" s="25">
        <f t="shared" si="105"/>
        <v>8.4</v>
      </c>
      <c r="PJ164" s="25">
        <f t="shared" si="105"/>
        <v>10.24</v>
      </c>
      <c r="PK164" s="25">
        <f t="shared" si="105"/>
        <v>9.8000000000000007</v>
      </c>
      <c r="PL164" s="25">
        <f t="shared" si="105"/>
        <v>8.6999999999999993</v>
      </c>
      <c r="PM164" s="25">
        <f t="shared" si="105"/>
        <v>8.4</v>
      </c>
      <c r="PN164" s="25">
        <f t="shared" si="105"/>
        <v>8.66</v>
      </c>
      <c r="PO164" s="25">
        <f t="shared" si="105"/>
        <v>8.7100000000000009</v>
      </c>
      <c r="PP164" s="25">
        <f t="shared" si="105"/>
        <v>10.39</v>
      </c>
      <c r="PQ164" s="25">
        <f t="shared" si="105"/>
        <v>10.6</v>
      </c>
      <c r="PR164" s="25">
        <f t="shared" si="105"/>
        <v>8.6199999999999992</v>
      </c>
      <c r="PS164" s="25">
        <f t="shared" si="105"/>
        <v>10.4</v>
      </c>
      <c r="PT164" s="25">
        <f t="shared" si="105"/>
        <v>9.5299999999999994</v>
      </c>
      <c r="PU164" s="25">
        <f t="shared" si="105"/>
        <v>9.5</v>
      </c>
      <c r="PV164" s="25">
        <f t="shared" si="105"/>
        <v>9.57</v>
      </c>
      <c r="PW164" s="25">
        <f t="shared" si="105"/>
        <v>9.6199999999999992</v>
      </c>
      <c r="PX164" s="25">
        <f t="shared" si="105"/>
        <v>8.77</v>
      </c>
      <c r="PY164" s="25">
        <f t="shared" si="105"/>
        <v>9.2899999999999991</v>
      </c>
      <c r="PZ164" s="25">
        <f t="shared" si="105"/>
        <v>8.6300000000000008</v>
      </c>
      <c r="QA164" s="25">
        <f t="shared" si="105"/>
        <v>8.4</v>
      </c>
      <c r="QB164" s="25">
        <f t="shared" si="105"/>
        <v>10.02</v>
      </c>
      <c r="QC164" s="25">
        <f t="shared" si="105"/>
        <v>9.5500000000000007</v>
      </c>
      <c r="QD164" s="25">
        <f t="shared" si="105"/>
        <v>8.4</v>
      </c>
      <c r="QE164" s="25">
        <f t="shared" si="105"/>
        <v>9.58</v>
      </c>
      <c r="QF164" s="25">
        <f t="shared" si="105"/>
        <v>8.81</v>
      </c>
      <c r="QG164" s="25">
        <f t="shared" si="105"/>
        <v>10.19</v>
      </c>
      <c r="QH164" s="25">
        <f t="shared" si="99"/>
        <v>11.85</v>
      </c>
      <c r="QI164" s="25">
        <f t="shared" si="100"/>
        <v>8.82</v>
      </c>
      <c r="QJ164" s="25">
        <f t="shared" si="100"/>
        <v>9.26</v>
      </c>
      <c r="QK164" s="25">
        <f t="shared" si="100"/>
        <v>8.76</v>
      </c>
      <c r="QL164" s="25">
        <f t="shared" si="100"/>
        <v>10.33</v>
      </c>
      <c r="QM164" s="25">
        <f t="shared" si="100"/>
        <v>8.4</v>
      </c>
      <c r="QN164" s="25">
        <f t="shared" si="100"/>
        <v>8.4</v>
      </c>
      <c r="QO164" s="25">
        <f t="shared" si="100"/>
        <v>8.4</v>
      </c>
      <c r="QP164" s="25">
        <f t="shared" si="100"/>
        <v>8.4</v>
      </c>
      <c r="QQ164" s="25">
        <f t="shared" si="100"/>
        <v>10.17</v>
      </c>
      <c r="QR164" s="25">
        <f t="shared" si="100"/>
        <v>10.43</v>
      </c>
      <c r="QS164" s="25">
        <f t="shared" si="100"/>
        <v>9.7899999999999991</v>
      </c>
      <c r="QT164" s="25">
        <f t="shared" si="100"/>
        <v>8.4</v>
      </c>
      <c r="QU164" s="25">
        <f t="shared" si="100"/>
        <v>9.18</v>
      </c>
      <c r="QV164" s="25">
        <f t="shared" si="100"/>
        <v>9.35</v>
      </c>
      <c r="QW164" s="25">
        <f t="shared" si="100"/>
        <v>9.35</v>
      </c>
      <c r="QX164" s="25">
        <f t="shared" si="100"/>
        <v>9.23</v>
      </c>
      <c r="QY164" s="25">
        <f t="shared" si="100"/>
        <v>9.67</v>
      </c>
      <c r="QZ164" s="25">
        <f t="shared" si="100"/>
        <v>10.49</v>
      </c>
      <c r="RA164" s="25">
        <f t="shared" si="100"/>
        <v>10.26</v>
      </c>
      <c r="RB164" s="25">
        <f t="shared" si="100"/>
        <v>9.86</v>
      </c>
      <c r="RC164" s="25">
        <f t="shared" si="100"/>
        <v>8.4</v>
      </c>
      <c r="RD164" s="25">
        <f t="shared" si="100"/>
        <v>8.6999999999999993</v>
      </c>
      <c r="RE164" s="25">
        <f t="shared" si="100"/>
        <v>8.4700000000000006</v>
      </c>
      <c r="RF164" s="25">
        <f t="shared" si="100"/>
        <v>10.25</v>
      </c>
      <c r="RG164" s="25">
        <f t="shared" si="100"/>
        <v>10.37</v>
      </c>
      <c r="RH164" s="25">
        <f t="shared" si="100"/>
        <v>9.42</v>
      </c>
      <c r="RI164" s="25">
        <f t="shared" si="100"/>
        <v>9.4</v>
      </c>
      <c r="RJ164" s="25">
        <f t="shared" si="100"/>
        <v>8.4</v>
      </c>
      <c r="RK164" s="25">
        <f t="shared" si="100"/>
        <v>8.4</v>
      </c>
      <c r="RL164" s="25">
        <f t="shared" si="100"/>
        <v>9.24</v>
      </c>
      <c r="RM164" s="25">
        <f t="shared" si="100"/>
        <v>9.57</v>
      </c>
      <c r="RN164" s="25">
        <f t="shared" si="100"/>
        <v>8.85</v>
      </c>
      <c r="RO164" s="25">
        <f t="shared" si="100"/>
        <v>8.4</v>
      </c>
      <c r="RP164" s="25">
        <f t="shared" si="100"/>
        <v>8.4</v>
      </c>
      <c r="RQ164" s="25">
        <f t="shared" si="100"/>
        <v>8.4</v>
      </c>
      <c r="RR164" s="25">
        <f t="shared" si="100"/>
        <v>8.85</v>
      </c>
      <c r="RS164" s="25">
        <f t="shared" si="100"/>
        <v>8.4</v>
      </c>
      <c r="RT164" s="25">
        <f t="shared" si="100"/>
        <v>8.4</v>
      </c>
      <c r="RU164" s="25">
        <f t="shared" si="100"/>
        <v>8.4</v>
      </c>
      <c r="RV164" s="25">
        <f t="shared" si="100"/>
        <v>8.75</v>
      </c>
      <c r="RW164" s="25">
        <f t="shared" si="100"/>
        <v>9.06</v>
      </c>
      <c r="RX164" s="25">
        <f t="shared" si="100"/>
        <v>8.82</v>
      </c>
      <c r="RY164" s="25">
        <f t="shared" si="100"/>
        <v>8.4</v>
      </c>
      <c r="RZ164" s="25">
        <f t="shared" si="100"/>
        <v>9.6</v>
      </c>
      <c r="SA164" s="25">
        <f t="shared" si="100"/>
        <v>9.42</v>
      </c>
      <c r="SB164" s="25">
        <f t="shared" si="100"/>
        <v>9.61</v>
      </c>
      <c r="SC164" s="25">
        <f t="shared" si="100"/>
        <v>9.5299999999999994</v>
      </c>
      <c r="SD164" s="25">
        <f t="shared" si="100"/>
        <v>9.34</v>
      </c>
      <c r="SE164" s="25">
        <f t="shared" si="100"/>
        <v>9.1999999999999993</v>
      </c>
      <c r="SF164" s="25">
        <f t="shared" si="100"/>
        <v>8.4499999999999993</v>
      </c>
      <c r="SG164" s="25">
        <f t="shared" si="100"/>
        <v>8.4</v>
      </c>
    </row>
    <row r="166" spans="1:501">
      <c r="A166" s="90" t="s">
        <v>604</v>
      </c>
    </row>
    <row r="167" spans="1:501">
      <c r="A167" t="s">
        <v>567</v>
      </c>
    </row>
    <row r="168" spans="1:501">
      <c r="A168">
        <v>2014</v>
      </c>
      <c r="B168">
        <f>+'simulations soy farm1 '!B89</f>
        <v>52</v>
      </c>
      <c r="C168">
        <f>+'simulations soy farm1 '!C89</f>
        <v>52</v>
      </c>
      <c r="D168">
        <f>+'simulations soy farm1 '!D89</f>
        <v>52</v>
      </c>
      <c r="E168">
        <f>+'simulations soy farm1 '!E89</f>
        <v>52</v>
      </c>
      <c r="F168">
        <f>+'simulations soy farm1 '!F89</f>
        <v>52</v>
      </c>
      <c r="G168">
        <f>+'simulations soy farm1 '!G89</f>
        <v>52</v>
      </c>
      <c r="H168">
        <f>+'simulations soy farm1 '!H89</f>
        <v>52</v>
      </c>
      <c r="I168">
        <f>+'simulations soy farm1 '!I89</f>
        <v>52</v>
      </c>
      <c r="J168">
        <f>+'simulations soy farm1 '!J89</f>
        <v>52</v>
      </c>
      <c r="K168">
        <f>+'simulations soy farm1 '!K89</f>
        <v>52</v>
      </c>
      <c r="L168">
        <f>+'simulations soy farm1 '!L89</f>
        <v>52</v>
      </c>
      <c r="M168">
        <f>+'simulations soy farm1 '!M89</f>
        <v>52</v>
      </c>
      <c r="N168">
        <f>+'simulations soy farm1 '!N89</f>
        <v>52</v>
      </c>
      <c r="O168">
        <f>+'simulations soy farm1 '!O89</f>
        <v>52</v>
      </c>
      <c r="P168">
        <f>+'simulations soy farm1 '!P89</f>
        <v>52</v>
      </c>
      <c r="Q168">
        <f>+'simulations soy farm1 '!Q89</f>
        <v>52</v>
      </c>
      <c r="R168">
        <f>+'simulations soy farm1 '!R89</f>
        <v>52</v>
      </c>
      <c r="S168">
        <f>+'simulations soy farm1 '!S89</f>
        <v>52</v>
      </c>
      <c r="T168">
        <f>+'simulations soy farm1 '!T89</f>
        <v>52</v>
      </c>
      <c r="U168">
        <f>+'simulations soy farm1 '!U89</f>
        <v>52</v>
      </c>
      <c r="V168">
        <f>+'simulations soy farm1 '!V89</f>
        <v>52</v>
      </c>
      <c r="W168">
        <f>+'simulations soy farm1 '!W89</f>
        <v>52</v>
      </c>
      <c r="X168">
        <f>+'simulations soy farm1 '!X89</f>
        <v>52</v>
      </c>
      <c r="Y168">
        <f>+'simulations soy farm1 '!Y89</f>
        <v>52</v>
      </c>
      <c r="Z168">
        <f>+'simulations soy farm1 '!Z89</f>
        <v>52</v>
      </c>
      <c r="AA168">
        <f>+'simulations soy farm1 '!AA89</f>
        <v>52</v>
      </c>
      <c r="AB168">
        <f>+'simulations soy farm1 '!AB89</f>
        <v>52</v>
      </c>
      <c r="AC168">
        <f>+'simulations soy farm1 '!AC89</f>
        <v>52</v>
      </c>
      <c r="AD168">
        <f>+'simulations soy farm1 '!AD89</f>
        <v>52</v>
      </c>
      <c r="AE168">
        <f>+'simulations soy farm1 '!AE89</f>
        <v>52</v>
      </c>
      <c r="AF168">
        <f>+'simulations soy farm1 '!AF89</f>
        <v>52</v>
      </c>
      <c r="AG168">
        <f>+'simulations soy farm1 '!AG89</f>
        <v>52</v>
      </c>
      <c r="AH168">
        <f>+'simulations soy farm1 '!AH89</f>
        <v>52</v>
      </c>
      <c r="AI168">
        <f>+'simulations soy farm1 '!AI89</f>
        <v>52</v>
      </c>
      <c r="AJ168">
        <f>+'simulations soy farm1 '!AJ89</f>
        <v>52</v>
      </c>
      <c r="AK168">
        <f>+'simulations soy farm1 '!AK89</f>
        <v>52</v>
      </c>
      <c r="AL168">
        <f>+'simulations soy farm1 '!AL89</f>
        <v>52</v>
      </c>
      <c r="AM168">
        <f>+'simulations soy farm1 '!AM89</f>
        <v>52</v>
      </c>
      <c r="AN168">
        <f>+'simulations soy farm1 '!AN89</f>
        <v>52</v>
      </c>
      <c r="AO168">
        <f>+'simulations soy farm1 '!AO89</f>
        <v>52</v>
      </c>
      <c r="AP168">
        <f>+'simulations soy farm1 '!AP89</f>
        <v>52</v>
      </c>
      <c r="AQ168">
        <f>+'simulations soy farm1 '!AQ89</f>
        <v>52</v>
      </c>
      <c r="AR168">
        <f>+'simulations soy farm1 '!AR89</f>
        <v>52</v>
      </c>
      <c r="AS168">
        <f>+'simulations soy farm1 '!AS89</f>
        <v>52</v>
      </c>
      <c r="AT168">
        <f>+'simulations soy farm1 '!AT89</f>
        <v>52</v>
      </c>
      <c r="AU168">
        <f>+'simulations soy farm1 '!AU89</f>
        <v>52</v>
      </c>
      <c r="AV168">
        <f>+'simulations soy farm1 '!AV89</f>
        <v>52</v>
      </c>
      <c r="AW168">
        <f>+'simulations soy farm1 '!AW89</f>
        <v>52</v>
      </c>
      <c r="AX168">
        <f>+'simulations soy farm1 '!AX89</f>
        <v>52</v>
      </c>
      <c r="AY168">
        <f>+'simulations soy farm1 '!AY89</f>
        <v>52</v>
      </c>
      <c r="AZ168">
        <f>+'simulations soy farm1 '!AZ89</f>
        <v>52</v>
      </c>
      <c r="BA168">
        <f>+'simulations soy farm1 '!BA89</f>
        <v>52</v>
      </c>
      <c r="BB168">
        <f>+'simulations soy farm1 '!BB89</f>
        <v>52</v>
      </c>
      <c r="BC168">
        <f>+'simulations soy farm1 '!BC89</f>
        <v>52</v>
      </c>
      <c r="BD168">
        <f>+'simulations soy farm1 '!BD89</f>
        <v>52</v>
      </c>
      <c r="BE168">
        <f>+'simulations soy farm1 '!BE89</f>
        <v>52</v>
      </c>
      <c r="BF168">
        <f>+'simulations soy farm1 '!BF89</f>
        <v>52</v>
      </c>
      <c r="BG168">
        <f>+'simulations soy farm1 '!BG89</f>
        <v>52</v>
      </c>
      <c r="BH168">
        <f>+'simulations soy farm1 '!BH89</f>
        <v>52</v>
      </c>
      <c r="BI168">
        <f>+'simulations soy farm1 '!BI89</f>
        <v>52</v>
      </c>
      <c r="BJ168">
        <f>+'simulations soy farm1 '!BJ89</f>
        <v>52</v>
      </c>
      <c r="BK168">
        <f>+'simulations soy farm1 '!BK89</f>
        <v>52</v>
      </c>
      <c r="BL168">
        <f>+'simulations soy farm1 '!BL89</f>
        <v>52</v>
      </c>
      <c r="BM168">
        <f>+'simulations soy farm1 '!BM89</f>
        <v>52</v>
      </c>
      <c r="BN168">
        <f>+'simulations soy farm1 '!BN89</f>
        <v>52</v>
      </c>
      <c r="BO168">
        <f>+'simulations soy farm1 '!BO89</f>
        <v>52</v>
      </c>
      <c r="BP168">
        <f>+'simulations soy farm1 '!BP89</f>
        <v>52</v>
      </c>
      <c r="BQ168">
        <f>+'simulations soy farm1 '!BQ89</f>
        <v>52</v>
      </c>
      <c r="BR168">
        <f>+'simulations soy farm1 '!BR89</f>
        <v>52</v>
      </c>
      <c r="BS168">
        <f>+'simulations soy farm1 '!BS89</f>
        <v>52</v>
      </c>
      <c r="BT168">
        <f>+'simulations soy farm1 '!BT89</f>
        <v>52</v>
      </c>
      <c r="BU168">
        <f>+'simulations soy farm1 '!BU89</f>
        <v>52</v>
      </c>
      <c r="BV168">
        <f>+'simulations soy farm1 '!BV89</f>
        <v>52</v>
      </c>
      <c r="BW168">
        <f>+'simulations soy farm1 '!BW89</f>
        <v>52</v>
      </c>
      <c r="BX168">
        <f>+'simulations soy farm1 '!BX89</f>
        <v>52</v>
      </c>
      <c r="BY168">
        <f>+'simulations soy farm1 '!BY89</f>
        <v>52</v>
      </c>
      <c r="BZ168">
        <f>+'simulations soy farm1 '!BZ89</f>
        <v>52</v>
      </c>
      <c r="CA168">
        <f>+'simulations soy farm1 '!CA89</f>
        <v>52</v>
      </c>
      <c r="CB168">
        <f>+'simulations soy farm1 '!CB89</f>
        <v>52</v>
      </c>
      <c r="CC168">
        <f>+'simulations soy farm1 '!CC89</f>
        <v>52</v>
      </c>
      <c r="CD168">
        <f>+'simulations soy farm1 '!CD89</f>
        <v>52</v>
      </c>
      <c r="CE168">
        <f>+'simulations soy farm1 '!CE89</f>
        <v>52</v>
      </c>
      <c r="CF168">
        <f>+'simulations soy farm1 '!CF89</f>
        <v>52</v>
      </c>
      <c r="CG168">
        <f>+'simulations soy farm1 '!CG89</f>
        <v>52</v>
      </c>
      <c r="CH168">
        <f>+'simulations soy farm1 '!CH89</f>
        <v>52</v>
      </c>
      <c r="CI168">
        <f>+'simulations soy farm1 '!CI89</f>
        <v>52</v>
      </c>
      <c r="CJ168">
        <f>+'simulations soy farm1 '!CJ89</f>
        <v>52</v>
      </c>
      <c r="CK168">
        <f>+'simulations soy farm1 '!CK89</f>
        <v>52</v>
      </c>
      <c r="CL168">
        <f>+'simulations soy farm1 '!CL89</f>
        <v>52</v>
      </c>
      <c r="CM168">
        <f>+'simulations soy farm1 '!CM89</f>
        <v>52</v>
      </c>
      <c r="CN168">
        <f>+'simulations soy farm1 '!CN89</f>
        <v>52</v>
      </c>
      <c r="CO168">
        <f>+'simulations soy farm1 '!CO89</f>
        <v>52</v>
      </c>
      <c r="CP168">
        <f>+'simulations soy farm1 '!CP89</f>
        <v>52</v>
      </c>
      <c r="CQ168">
        <f>+'simulations soy farm1 '!CQ89</f>
        <v>52</v>
      </c>
      <c r="CR168">
        <f>+'simulations soy farm1 '!CR89</f>
        <v>52</v>
      </c>
      <c r="CS168">
        <f>+'simulations soy farm1 '!CS89</f>
        <v>52</v>
      </c>
      <c r="CT168">
        <f>+'simulations soy farm1 '!CT89</f>
        <v>52</v>
      </c>
      <c r="CU168">
        <f>+'simulations soy farm1 '!CU89</f>
        <v>52</v>
      </c>
      <c r="CV168">
        <f>+'simulations soy farm1 '!CV89</f>
        <v>52</v>
      </c>
      <c r="CW168">
        <f>+'simulations soy farm1 '!CW89</f>
        <v>52</v>
      </c>
      <c r="CX168">
        <f>+'simulations soy farm1 '!CX89</f>
        <v>52</v>
      </c>
      <c r="CY168">
        <f>+'simulations soy farm1 '!CY89</f>
        <v>52</v>
      </c>
      <c r="CZ168">
        <f>+'simulations soy farm1 '!CZ89</f>
        <v>52</v>
      </c>
      <c r="DA168">
        <f>+'simulations soy farm1 '!DA89</f>
        <v>52</v>
      </c>
      <c r="DB168">
        <f>+'simulations soy farm1 '!DB89</f>
        <v>52</v>
      </c>
      <c r="DC168">
        <f>+'simulations soy farm1 '!DC89</f>
        <v>52</v>
      </c>
      <c r="DD168">
        <f>+'simulations soy farm1 '!DD89</f>
        <v>52</v>
      </c>
      <c r="DE168">
        <f>+'simulations soy farm1 '!DE89</f>
        <v>52</v>
      </c>
      <c r="DF168">
        <f>+'simulations soy farm1 '!DF89</f>
        <v>52</v>
      </c>
      <c r="DG168">
        <f>+'simulations soy farm1 '!DG89</f>
        <v>52</v>
      </c>
      <c r="DH168">
        <f>+'simulations soy farm1 '!DH89</f>
        <v>52</v>
      </c>
      <c r="DI168">
        <f>+'simulations soy farm1 '!DI89</f>
        <v>52</v>
      </c>
      <c r="DJ168">
        <f>+'simulations soy farm1 '!DJ89</f>
        <v>52</v>
      </c>
      <c r="DK168">
        <f>+'simulations soy farm1 '!DK89</f>
        <v>52</v>
      </c>
      <c r="DL168">
        <f>+'simulations soy farm1 '!DL89</f>
        <v>52</v>
      </c>
      <c r="DM168">
        <f>+'simulations soy farm1 '!DM89</f>
        <v>52</v>
      </c>
      <c r="DN168">
        <f>+'simulations soy farm1 '!DN89</f>
        <v>52</v>
      </c>
      <c r="DO168">
        <f>+'simulations soy farm1 '!DO89</f>
        <v>52</v>
      </c>
      <c r="DP168">
        <f>+'simulations soy farm1 '!DP89</f>
        <v>52</v>
      </c>
      <c r="DQ168">
        <f>+'simulations soy farm1 '!DQ89</f>
        <v>52</v>
      </c>
      <c r="DR168">
        <f>+'simulations soy farm1 '!DR89</f>
        <v>52</v>
      </c>
      <c r="DS168">
        <f>+'simulations soy farm1 '!DS89</f>
        <v>52</v>
      </c>
      <c r="DT168">
        <f>+'simulations soy farm1 '!DT89</f>
        <v>52</v>
      </c>
      <c r="DU168">
        <f>+'simulations soy farm1 '!DU89</f>
        <v>52</v>
      </c>
      <c r="DV168">
        <f>+'simulations soy farm1 '!DV89</f>
        <v>52</v>
      </c>
      <c r="DW168">
        <f>+'simulations soy farm1 '!DW89</f>
        <v>52</v>
      </c>
      <c r="DX168">
        <f>+'simulations soy farm1 '!DX89</f>
        <v>52</v>
      </c>
      <c r="DY168">
        <f>+'simulations soy farm1 '!DY89</f>
        <v>52</v>
      </c>
      <c r="DZ168">
        <f>+'simulations soy farm1 '!DZ89</f>
        <v>52</v>
      </c>
      <c r="EA168">
        <f>+'simulations soy farm1 '!EA89</f>
        <v>52</v>
      </c>
      <c r="EB168">
        <f>+'simulations soy farm1 '!EB89</f>
        <v>52</v>
      </c>
      <c r="EC168">
        <f>+'simulations soy farm1 '!EC89</f>
        <v>52</v>
      </c>
      <c r="ED168">
        <f>+'simulations soy farm1 '!ED89</f>
        <v>52</v>
      </c>
      <c r="EE168">
        <f>+'simulations soy farm1 '!EE89</f>
        <v>52</v>
      </c>
      <c r="EF168">
        <f>+'simulations soy farm1 '!EF89</f>
        <v>52</v>
      </c>
      <c r="EG168">
        <f>+'simulations soy farm1 '!EG89</f>
        <v>52</v>
      </c>
      <c r="EH168">
        <f>+'simulations soy farm1 '!EH89</f>
        <v>52</v>
      </c>
      <c r="EI168">
        <f>+'simulations soy farm1 '!EI89</f>
        <v>52</v>
      </c>
      <c r="EJ168">
        <f>+'simulations soy farm1 '!EJ89</f>
        <v>52</v>
      </c>
      <c r="EK168">
        <f>+'simulations soy farm1 '!EK89</f>
        <v>52</v>
      </c>
      <c r="EL168">
        <f>+'simulations soy farm1 '!EL89</f>
        <v>52</v>
      </c>
      <c r="EM168">
        <f>+'simulations soy farm1 '!EM89</f>
        <v>52</v>
      </c>
      <c r="EN168">
        <f>+'simulations soy farm1 '!EN89</f>
        <v>52</v>
      </c>
      <c r="EO168">
        <f>+'simulations soy farm1 '!EO89</f>
        <v>52</v>
      </c>
      <c r="EP168">
        <f>+'simulations soy farm1 '!EP89</f>
        <v>52</v>
      </c>
      <c r="EQ168">
        <f>+'simulations soy farm1 '!EQ89</f>
        <v>52</v>
      </c>
      <c r="ER168">
        <f>+'simulations soy farm1 '!ER89</f>
        <v>52</v>
      </c>
      <c r="ES168">
        <f>+'simulations soy farm1 '!ES89</f>
        <v>52</v>
      </c>
      <c r="ET168">
        <f>+'simulations soy farm1 '!ET89</f>
        <v>52</v>
      </c>
      <c r="EU168">
        <f>+'simulations soy farm1 '!EU89</f>
        <v>52</v>
      </c>
      <c r="EV168">
        <f>+'simulations soy farm1 '!EV89</f>
        <v>52</v>
      </c>
      <c r="EW168">
        <f>+'simulations soy farm1 '!EW89</f>
        <v>52</v>
      </c>
      <c r="EX168">
        <f>+'simulations soy farm1 '!EX89</f>
        <v>52</v>
      </c>
      <c r="EY168">
        <f>+'simulations soy farm1 '!EY89</f>
        <v>52</v>
      </c>
      <c r="EZ168">
        <f>+'simulations soy farm1 '!EZ89</f>
        <v>52</v>
      </c>
      <c r="FA168">
        <f>+'simulations soy farm1 '!FA89</f>
        <v>52</v>
      </c>
      <c r="FB168">
        <f>+'simulations soy farm1 '!FB89</f>
        <v>52</v>
      </c>
      <c r="FC168">
        <f>+'simulations soy farm1 '!FC89</f>
        <v>52</v>
      </c>
      <c r="FD168">
        <f>+'simulations soy farm1 '!FD89</f>
        <v>52</v>
      </c>
      <c r="FE168">
        <f>+'simulations soy farm1 '!FE89</f>
        <v>52</v>
      </c>
      <c r="FF168">
        <f>+'simulations soy farm1 '!FF89</f>
        <v>52</v>
      </c>
      <c r="FG168">
        <f>+'simulations soy farm1 '!FG89</f>
        <v>52</v>
      </c>
      <c r="FH168">
        <f>+'simulations soy farm1 '!FH89</f>
        <v>52</v>
      </c>
      <c r="FI168">
        <f>+'simulations soy farm1 '!FI89</f>
        <v>52</v>
      </c>
      <c r="FJ168">
        <f>+'simulations soy farm1 '!FJ89</f>
        <v>52</v>
      </c>
      <c r="FK168">
        <f>+'simulations soy farm1 '!FK89</f>
        <v>52</v>
      </c>
      <c r="FL168">
        <f>+'simulations soy farm1 '!FL89</f>
        <v>52</v>
      </c>
      <c r="FM168">
        <f>+'simulations soy farm1 '!FM89</f>
        <v>52</v>
      </c>
      <c r="FN168">
        <f>+'simulations soy farm1 '!FN89</f>
        <v>52</v>
      </c>
      <c r="FO168">
        <f>+'simulations soy farm1 '!FO89</f>
        <v>52</v>
      </c>
      <c r="FP168">
        <f>+'simulations soy farm1 '!FP89</f>
        <v>52</v>
      </c>
      <c r="FQ168">
        <f>+'simulations soy farm1 '!FQ89</f>
        <v>52</v>
      </c>
      <c r="FR168">
        <f>+'simulations soy farm1 '!FR89</f>
        <v>52</v>
      </c>
      <c r="FS168">
        <f>+'simulations soy farm1 '!FS89</f>
        <v>52</v>
      </c>
      <c r="FT168">
        <f>+'simulations soy farm1 '!FT89</f>
        <v>52</v>
      </c>
      <c r="FU168">
        <f>+'simulations soy farm1 '!FU89</f>
        <v>52</v>
      </c>
      <c r="FV168">
        <f>+'simulations soy farm1 '!FV89</f>
        <v>52</v>
      </c>
      <c r="FW168">
        <f>+'simulations soy farm1 '!FW89</f>
        <v>52</v>
      </c>
      <c r="FX168">
        <f>+'simulations soy farm1 '!FX89</f>
        <v>52</v>
      </c>
      <c r="FY168">
        <f>+'simulations soy farm1 '!FY89</f>
        <v>52</v>
      </c>
      <c r="FZ168">
        <f>+'simulations soy farm1 '!FZ89</f>
        <v>52</v>
      </c>
      <c r="GA168">
        <f>+'simulations soy farm1 '!GA89</f>
        <v>52</v>
      </c>
      <c r="GB168">
        <f>+'simulations soy farm1 '!GB89</f>
        <v>52</v>
      </c>
      <c r="GC168">
        <f>+'simulations soy farm1 '!GC89</f>
        <v>52</v>
      </c>
      <c r="GD168">
        <f>+'simulations soy farm1 '!GD89</f>
        <v>52</v>
      </c>
      <c r="GE168">
        <f>+'simulations soy farm1 '!GE89</f>
        <v>52</v>
      </c>
      <c r="GF168">
        <f>+'simulations soy farm1 '!GF89</f>
        <v>52</v>
      </c>
      <c r="GG168">
        <f>+'simulations soy farm1 '!GG89</f>
        <v>52</v>
      </c>
      <c r="GH168">
        <f>+'simulations soy farm1 '!GH89</f>
        <v>52</v>
      </c>
      <c r="GI168">
        <f>+'simulations soy farm1 '!GI89</f>
        <v>52</v>
      </c>
      <c r="GJ168">
        <f>+'simulations soy farm1 '!GJ89</f>
        <v>52</v>
      </c>
      <c r="GK168">
        <f>+'simulations soy farm1 '!GK89</f>
        <v>52</v>
      </c>
      <c r="GL168">
        <f>+'simulations soy farm1 '!GL89</f>
        <v>52</v>
      </c>
      <c r="GM168">
        <f>+'simulations soy farm1 '!GM89</f>
        <v>52</v>
      </c>
      <c r="GN168">
        <f>+'simulations soy farm1 '!GN89</f>
        <v>52</v>
      </c>
      <c r="GO168">
        <f>+'simulations soy farm1 '!GO89</f>
        <v>52</v>
      </c>
      <c r="GP168">
        <f>+'simulations soy farm1 '!GP89</f>
        <v>52</v>
      </c>
      <c r="GQ168">
        <f>+'simulations soy farm1 '!GQ89</f>
        <v>52</v>
      </c>
      <c r="GR168">
        <f>+'simulations soy farm1 '!GR89</f>
        <v>52</v>
      </c>
      <c r="GS168">
        <f>+'simulations soy farm1 '!GS89</f>
        <v>52</v>
      </c>
      <c r="GT168">
        <f>+'simulations soy farm1 '!GT89</f>
        <v>52</v>
      </c>
      <c r="GU168">
        <f>+'simulations soy farm1 '!GU89</f>
        <v>52</v>
      </c>
      <c r="GV168">
        <f>+'simulations soy farm1 '!GV89</f>
        <v>52</v>
      </c>
      <c r="GW168">
        <f>+'simulations soy farm1 '!GW89</f>
        <v>52</v>
      </c>
      <c r="GX168">
        <f>+'simulations soy farm1 '!GX89</f>
        <v>52</v>
      </c>
      <c r="GY168">
        <f>+'simulations soy farm1 '!GY89</f>
        <v>52</v>
      </c>
      <c r="GZ168">
        <f>+'simulations soy farm1 '!GZ89</f>
        <v>52</v>
      </c>
      <c r="HA168">
        <f>+'simulations soy farm1 '!HA89</f>
        <v>52</v>
      </c>
      <c r="HB168">
        <f>+'simulations soy farm1 '!HB89</f>
        <v>52</v>
      </c>
      <c r="HC168">
        <f>+'simulations soy farm1 '!HC89</f>
        <v>52</v>
      </c>
      <c r="HD168">
        <f>+'simulations soy farm1 '!HD89</f>
        <v>52</v>
      </c>
      <c r="HE168">
        <f>+'simulations soy farm1 '!HE89</f>
        <v>52</v>
      </c>
      <c r="HF168">
        <f>+'simulations soy farm1 '!HF89</f>
        <v>52</v>
      </c>
      <c r="HG168">
        <f>+'simulations soy farm1 '!HG89</f>
        <v>52</v>
      </c>
      <c r="HH168">
        <f>+'simulations soy farm1 '!HH89</f>
        <v>52</v>
      </c>
      <c r="HI168">
        <f>+'simulations soy farm1 '!HI89</f>
        <v>52</v>
      </c>
      <c r="HJ168">
        <f>+'simulations soy farm1 '!HJ89</f>
        <v>52</v>
      </c>
      <c r="HK168">
        <f>+'simulations soy farm1 '!HK89</f>
        <v>52</v>
      </c>
      <c r="HL168">
        <f>+'simulations soy farm1 '!HL89</f>
        <v>52</v>
      </c>
      <c r="HM168">
        <f>+'simulations soy farm1 '!HM89</f>
        <v>52</v>
      </c>
      <c r="HN168">
        <f>+'simulations soy farm1 '!HN89</f>
        <v>52</v>
      </c>
      <c r="HO168">
        <f>+'simulations soy farm1 '!HO89</f>
        <v>52</v>
      </c>
      <c r="HP168">
        <f>+'simulations soy farm1 '!HP89</f>
        <v>52</v>
      </c>
      <c r="HQ168">
        <f>+'simulations soy farm1 '!HQ89</f>
        <v>52</v>
      </c>
      <c r="HR168">
        <f>+'simulations soy farm1 '!HR89</f>
        <v>52</v>
      </c>
      <c r="HS168">
        <f>+'simulations soy farm1 '!HS89</f>
        <v>52</v>
      </c>
      <c r="HT168">
        <f>+'simulations soy farm1 '!HT89</f>
        <v>52</v>
      </c>
      <c r="HU168">
        <f>+'simulations soy farm1 '!HU89</f>
        <v>52</v>
      </c>
      <c r="HV168">
        <f>+'simulations soy farm1 '!HV89</f>
        <v>52</v>
      </c>
      <c r="HW168">
        <f>+'simulations soy farm1 '!HW89</f>
        <v>52</v>
      </c>
      <c r="HX168">
        <f>+'simulations soy farm1 '!HX89</f>
        <v>52</v>
      </c>
      <c r="HY168">
        <f>+'simulations soy farm1 '!HY89</f>
        <v>52</v>
      </c>
      <c r="HZ168">
        <f>+'simulations soy farm1 '!HZ89</f>
        <v>52</v>
      </c>
      <c r="IA168">
        <f>+'simulations soy farm1 '!IA89</f>
        <v>52</v>
      </c>
      <c r="IB168">
        <f>+'simulations soy farm1 '!IB89</f>
        <v>52</v>
      </c>
      <c r="IC168">
        <f>+'simulations soy farm1 '!IC89</f>
        <v>52</v>
      </c>
      <c r="ID168">
        <f>+'simulations soy farm1 '!ID89</f>
        <v>52</v>
      </c>
      <c r="IE168">
        <f>+'simulations soy farm1 '!IE89</f>
        <v>52</v>
      </c>
      <c r="IF168">
        <f>+'simulations soy farm1 '!IF89</f>
        <v>52</v>
      </c>
      <c r="IG168">
        <f>+'simulations soy farm1 '!IG89</f>
        <v>52</v>
      </c>
      <c r="IH168">
        <f>+'simulations soy farm1 '!IH89</f>
        <v>52</v>
      </c>
      <c r="II168">
        <f>+'simulations soy farm1 '!II89</f>
        <v>52</v>
      </c>
      <c r="IJ168">
        <f>+'simulations soy farm1 '!IJ89</f>
        <v>52</v>
      </c>
      <c r="IK168">
        <f>+'simulations soy farm1 '!IK89</f>
        <v>52</v>
      </c>
      <c r="IL168">
        <f>+'simulations soy farm1 '!IL89</f>
        <v>52</v>
      </c>
      <c r="IM168">
        <f>+'simulations soy farm1 '!IM89</f>
        <v>52</v>
      </c>
      <c r="IN168">
        <f>+'simulations soy farm1 '!IN89</f>
        <v>52</v>
      </c>
      <c r="IO168">
        <f>+'simulations soy farm1 '!IO89</f>
        <v>52</v>
      </c>
      <c r="IP168">
        <f>+'simulations soy farm1 '!IP89</f>
        <v>52</v>
      </c>
      <c r="IQ168">
        <f>+'simulations soy farm1 '!IQ89</f>
        <v>52</v>
      </c>
      <c r="IR168">
        <f>+'simulations soy farm1 '!IR89</f>
        <v>52</v>
      </c>
      <c r="IS168">
        <f>+'simulations soy farm1 '!IS89</f>
        <v>52</v>
      </c>
      <c r="IT168">
        <f>+'simulations soy farm1 '!IT89</f>
        <v>52</v>
      </c>
      <c r="IU168">
        <f>+'simulations soy farm1 '!IU89</f>
        <v>52</v>
      </c>
      <c r="IV168">
        <f>+'simulations soy farm1 '!IV89</f>
        <v>52</v>
      </c>
      <c r="IW168">
        <f>+'simulations soy farm1 '!IW89</f>
        <v>52</v>
      </c>
      <c r="IX168">
        <f>+'simulations soy farm1 '!IX89</f>
        <v>52</v>
      </c>
      <c r="IY168">
        <f>+'simulations soy farm1 '!IY89</f>
        <v>52</v>
      </c>
      <c r="IZ168">
        <f>+'simulations soy farm1 '!IZ89</f>
        <v>52</v>
      </c>
      <c r="JA168">
        <f>+'simulations soy farm1 '!JA89</f>
        <v>52</v>
      </c>
      <c r="JB168">
        <f>+'simulations soy farm1 '!JB89</f>
        <v>52</v>
      </c>
      <c r="JC168">
        <f>+'simulations soy farm1 '!JC89</f>
        <v>52</v>
      </c>
      <c r="JD168">
        <f>+'simulations soy farm1 '!JD89</f>
        <v>52</v>
      </c>
      <c r="JE168">
        <f>+'simulations soy farm1 '!JE89</f>
        <v>52</v>
      </c>
      <c r="JF168">
        <f>+'simulations soy farm1 '!JF89</f>
        <v>52</v>
      </c>
      <c r="JG168">
        <f>+'simulations soy farm1 '!JG89</f>
        <v>52</v>
      </c>
      <c r="JH168">
        <f>+'simulations soy farm1 '!JH89</f>
        <v>52</v>
      </c>
      <c r="JI168">
        <f>+'simulations soy farm1 '!JI89</f>
        <v>52</v>
      </c>
      <c r="JJ168">
        <f>+'simulations soy farm1 '!JJ89</f>
        <v>52</v>
      </c>
      <c r="JK168">
        <f>+'simulations soy farm1 '!JK89</f>
        <v>52</v>
      </c>
      <c r="JL168">
        <f>+'simulations soy farm1 '!JL89</f>
        <v>52</v>
      </c>
      <c r="JM168">
        <f>+'simulations soy farm1 '!JM89</f>
        <v>52</v>
      </c>
      <c r="JN168">
        <f>+'simulations soy farm1 '!JN89</f>
        <v>52</v>
      </c>
      <c r="JO168">
        <f>+'simulations soy farm1 '!JO89</f>
        <v>52</v>
      </c>
      <c r="JP168">
        <f>+'simulations soy farm1 '!JP89</f>
        <v>52</v>
      </c>
      <c r="JQ168">
        <f>+'simulations soy farm1 '!JQ89</f>
        <v>52</v>
      </c>
      <c r="JR168">
        <f>+'simulations soy farm1 '!JR89</f>
        <v>52</v>
      </c>
      <c r="JS168">
        <f>+'simulations soy farm1 '!JS89</f>
        <v>52</v>
      </c>
      <c r="JT168">
        <f>+'simulations soy farm1 '!JT89</f>
        <v>52</v>
      </c>
      <c r="JU168">
        <f>+'simulations soy farm1 '!JU89</f>
        <v>52</v>
      </c>
      <c r="JV168">
        <f>+'simulations soy farm1 '!JV89</f>
        <v>52</v>
      </c>
      <c r="JW168">
        <f>+'simulations soy farm1 '!JW89</f>
        <v>52</v>
      </c>
      <c r="JX168">
        <f>+'simulations soy farm1 '!JX89</f>
        <v>52</v>
      </c>
      <c r="JY168">
        <f>+'simulations soy farm1 '!JY89</f>
        <v>52</v>
      </c>
      <c r="JZ168">
        <f>+'simulations soy farm1 '!JZ89</f>
        <v>52</v>
      </c>
      <c r="KA168">
        <f>+'simulations soy farm1 '!KA89</f>
        <v>52</v>
      </c>
      <c r="KB168">
        <f>+'simulations soy farm1 '!KB89</f>
        <v>52</v>
      </c>
      <c r="KC168">
        <f>+'simulations soy farm1 '!KC89</f>
        <v>52</v>
      </c>
      <c r="KD168">
        <f>+'simulations soy farm1 '!KD89</f>
        <v>52</v>
      </c>
      <c r="KE168">
        <f>+'simulations soy farm1 '!KE89</f>
        <v>52</v>
      </c>
      <c r="KF168">
        <f>+'simulations soy farm1 '!KF89</f>
        <v>52</v>
      </c>
      <c r="KG168">
        <f>+'simulations soy farm1 '!KG89</f>
        <v>52</v>
      </c>
      <c r="KH168">
        <f>+'simulations soy farm1 '!KH89</f>
        <v>52</v>
      </c>
      <c r="KI168">
        <f>+'simulations soy farm1 '!KI89</f>
        <v>52</v>
      </c>
      <c r="KJ168">
        <f>+'simulations soy farm1 '!KJ89</f>
        <v>52</v>
      </c>
      <c r="KK168">
        <f>+'simulations soy farm1 '!KK89</f>
        <v>52</v>
      </c>
      <c r="KL168">
        <f>+'simulations soy farm1 '!KL89</f>
        <v>52</v>
      </c>
      <c r="KM168">
        <f>+'simulations soy farm1 '!KM89</f>
        <v>52</v>
      </c>
      <c r="KN168">
        <f>+'simulations soy farm1 '!KN89</f>
        <v>52</v>
      </c>
      <c r="KO168">
        <f>+'simulations soy farm1 '!KO89</f>
        <v>52</v>
      </c>
      <c r="KP168">
        <f>+'simulations soy farm1 '!KP89</f>
        <v>52</v>
      </c>
      <c r="KQ168">
        <f>+'simulations soy farm1 '!KQ89</f>
        <v>52</v>
      </c>
      <c r="KR168">
        <f>+'simulations soy farm1 '!KR89</f>
        <v>52</v>
      </c>
      <c r="KS168">
        <f>+'simulations soy farm1 '!KS89</f>
        <v>52</v>
      </c>
      <c r="KT168">
        <f>+'simulations soy farm1 '!KT89</f>
        <v>52</v>
      </c>
      <c r="KU168">
        <f>+'simulations soy farm1 '!KU89</f>
        <v>52</v>
      </c>
      <c r="KV168">
        <f>+'simulations soy farm1 '!KV89</f>
        <v>52</v>
      </c>
      <c r="KW168">
        <f>+'simulations soy farm1 '!KW89</f>
        <v>52</v>
      </c>
      <c r="KX168">
        <f>+'simulations soy farm1 '!KX89</f>
        <v>52</v>
      </c>
      <c r="KY168">
        <f>+'simulations soy farm1 '!KY89</f>
        <v>52</v>
      </c>
      <c r="KZ168">
        <f>+'simulations soy farm1 '!KZ89</f>
        <v>52</v>
      </c>
      <c r="LA168">
        <f>+'simulations soy farm1 '!LA89</f>
        <v>52</v>
      </c>
      <c r="LB168">
        <f>+'simulations soy farm1 '!LB89</f>
        <v>52</v>
      </c>
      <c r="LC168">
        <f>+'simulations soy farm1 '!LC89</f>
        <v>52</v>
      </c>
      <c r="LD168">
        <f>+'simulations soy farm1 '!LD89</f>
        <v>52</v>
      </c>
      <c r="LE168">
        <f>+'simulations soy farm1 '!LE89</f>
        <v>52</v>
      </c>
      <c r="LF168">
        <f>+'simulations soy farm1 '!LF89</f>
        <v>52</v>
      </c>
      <c r="LG168">
        <f>+'simulations soy farm1 '!LG89</f>
        <v>52</v>
      </c>
      <c r="LH168">
        <f>+'simulations soy farm1 '!LH89</f>
        <v>52</v>
      </c>
      <c r="LI168">
        <f>+'simulations soy farm1 '!LI89</f>
        <v>52</v>
      </c>
      <c r="LJ168">
        <f>+'simulations soy farm1 '!LJ89</f>
        <v>52</v>
      </c>
      <c r="LK168">
        <f>+'simulations soy farm1 '!LK89</f>
        <v>52</v>
      </c>
      <c r="LL168">
        <f>+'simulations soy farm1 '!LL89</f>
        <v>52</v>
      </c>
      <c r="LM168">
        <f>+'simulations soy farm1 '!LM89</f>
        <v>52</v>
      </c>
      <c r="LN168">
        <f>+'simulations soy farm1 '!LN89</f>
        <v>52</v>
      </c>
      <c r="LO168">
        <f>+'simulations soy farm1 '!LO89</f>
        <v>52</v>
      </c>
      <c r="LP168">
        <f>+'simulations soy farm1 '!LP89</f>
        <v>52</v>
      </c>
      <c r="LQ168">
        <f>+'simulations soy farm1 '!LQ89</f>
        <v>52</v>
      </c>
      <c r="LR168">
        <f>+'simulations soy farm1 '!LR89</f>
        <v>52</v>
      </c>
      <c r="LS168">
        <f>+'simulations soy farm1 '!LS89</f>
        <v>52</v>
      </c>
      <c r="LT168">
        <f>+'simulations soy farm1 '!LT89</f>
        <v>52</v>
      </c>
      <c r="LU168">
        <f>+'simulations soy farm1 '!LU89</f>
        <v>52</v>
      </c>
      <c r="LV168">
        <f>+'simulations soy farm1 '!LV89</f>
        <v>52</v>
      </c>
      <c r="LW168">
        <f>+'simulations soy farm1 '!LW89</f>
        <v>52</v>
      </c>
      <c r="LX168">
        <f>+'simulations soy farm1 '!LX89</f>
        <v>52</v>
      </c>
      <c r="LY168">
        <f>+'simulations soy farm1 '!LY89</f>
        <v>52</v>
      </c>
      <c r="LZ168">
        <f>+'simulations soy farm1 '!LZ89</f>
        <v>52</v>
      </c>
      <c r="MA168">
        <f>+'simulations soy farm1 '!MA89</f>
        <v>52</v>
      </c>
      <c r="MB168">
        <f>+'simulations soy farm1 '!MB89</f>
        <v>52</v>
      </c>
      <c r="MC168">
        <f>+'simulations soy farm1 '!MC89</f>
        <v>52</v>
      </c>
      <c r="MD168">
        <f>+'simulations soy farm1 '!MD89</f>
        <v>52</v>
      </c>
      <c r="ME168">
        <f>+'simulations soy farm1 '!ME89</f>
        <v>52</v>
      </c>
      <c r="MF168">
        <f>+'simulations soy farm1 '!MF89</f>
        <v>52</v>
      </c>
      <c r="MG168">
        <f>+'simulations soy farm1 '!MG89</f>
        <v>52</v>
      </c>
      <c r="MH168">
        <f>+'simulations soy farm1 '!MH89</f>
        <v>52</v>
      </c>
      <c r="MI168">
        <f>+'simulations soy farm1 '!MI89</f>
        <v>52</v>
      </c>
      <c r="MJ168">
        <f>+'simulations soy farm1 '!MJ89</f>
        <v>52</v>
      </c>
      <c r="MK168">
        <f>+'simulations soy farm1 '!MK89</f>
        <v>52</v>
      </c>
      <c r="ML168">
        <f>+'simulations soy farm1 '!ML89</f>
        <v>52</v>
      </c>
      <c r="MM168">
        <f>+'simulations soy farm1 '!MM89</f>
        <v>52</v>
      </c>
      <c r="MN168">
        <f>+'simulations soy farm1 '!MN89</f>
        <v>52</v>
      </c>
      <c r="MO168">
        <f>+'simulations soy farm1 '!MO89</f>
        <v>52</v>
      </c>
      <c r="MP168">
        <f>+'simulations soy farm1 '!MP89</f>
        <v>52</v>
      </c>
      <c r="MQ168">
        <f>+'simulations soy farm1 '!MQ89</f>
        <v>52</v>
      </c>
      <c r="MR168">
        <f>+'simulations soy farm1 '!MR89</f>
        <v>52</v>
      </c>
      <c r="MS168">
        <f>+'simulations soy farm1 '!MS89</f>
        <v>52</v>
      </c>
      <c r="MT168">
        <f>+'simulations soy farm1 '!MT89</f>
        <v>52</v>
      </c>
      <c r="MU168">
        <f>+'simulations soy farm1 '!MU89</f>
        <v>52</v>
      </c>
      <c r="MV168">
        <f>+'simulations soy farm1 '!MV89</f>
        <v>52</v>
      </c>
      <c r="MW168">
        <f>+'simulations soy farm1 '!MW89</f>
        <v>52</v>
      </c>
      <c r="MX168">
        <f>+'simulations soy farm1 '!MX89</f>
        <v>52</v>
      </c>
      <c r="MY168">
        <f>+'simulations soy farm1 '!MY89</f>
        <v>52</v>
      </c>
      <c r="MZ168">
        <f>+'simulations soy farm1 '!MZ89</f>
        <v>52</v>
      </c>
      <c r="NA168">
        <f>+'simulations soy farm1 '!NA89</f>
        <v>52</v>
      </c>
      <c r="NB168">
        <f>+'simulations soy farm1 '!NB89</f>
        <v>52</v>
      </c>
      <c r="NC168">
        <f>+'simulations soy farm1 '!NC89</f>
        <v>52</v>
      </c>
      <c r="ND168">
        <f>+'simulations soy farm1 '!ND89</f>
        <v>52</v>
      </c>
      <c r="NE168">
        <f>+'simulations soy farm1 '!NE89</f>
        <v>52</v>
      </c>
      <c r="NF168">
        <f>+'simulations soy farm1 '!NF89</f>
        <v>52</v>
      </c>
      <c r="NG168">
        <f>+'simulations soy farm1 '!NG89</f>
        <v>52</v>
      </c>
      <c r="NH168">
        <f>+'simulations soy farm1 '!NH89</f>
        <v>52</v>
      </c>
      <c r="NI168">
        <f>+'simulations soy farm1 '!NI89</f>
        <v>52</v>
      </c>
      <c r="NJ168">
        <f>+'simulations soy farm1 '!NJ89</f>
        <v>52</v>
      </c>
      <c r="NK168">
        <f>+'simulations soy farm1 '!NK89</f>
        <v>52</v>
      </c>
      <c r="NL168">
        <f>+'simulations soy farm1 '!NL89</f>
        <v>52</v>
      </c>
      <c r="NM168">
        <f>+'simulations soy farm1 '!NM89</f>
        <v>52</v>
      </c>
      <c r="NN168">
        <f>+'simulations soy farm1 '!NN89</f>
        <v>52</v>
      </c>
      <c r="NO168">
        <f>+'simulations soy farm1 '!NO89</f>
        <v>52</v>
      </c>
      <c r="NP168">
        <f>+'simulations soy farm1 '!NP89</f>
        <v>52</v>
      </c>
      <c r="NQ168">
        <f>+'simulations soy farm1 '!NQ89</f>
        <v>52</v>
      </c>
      <c r="NR168">
        <f>+'simulations soy farm1 '!NR89</f>
        <v>52</v>
      </c>
      <c r="NS168">
        <f>+'simulations soy farm1 '!NS89</f>
        <v>52</v>
      </c>
      <c r="NT168">
        <f>+'simulations soy farm1 '!NT89</f>
        <v>52</v>
      </c>
      <c r="NU168">
        <f>+'simulations soy farm1 '!NU89</f>
        <v>52</v>
      </c>
      <c r="NV168">
        <f>+'simulations soy farm1 '!NV89</f>
        <v>52</v>
      </c>
      <c r="NW168">
        <f>+'simulations soy farm1 '!NW89</f>
        <v>52</v>
      </c>
      <c r="NX168">
        <f>+'simulations soy farm1 '!NX89</f>
        <v>52</v>
      </c>
      <c r="NY168">
        <f>+'simulations soy farm1 '!NY89</f>
        <v>52</v>
      </c>
      <c r="NZ168">
        <f>+'simulations soy farm1 '!NZ89</f>
        <v>52</v>
      </c>
      <c r="OA168">
        <f>+'simulations soy farm1 '!OA89</f>
        <v>52</v>
      </c>
      <c r="OB168">
        <f>+'simulations soy farm1 '!OB89</f>
        <v>52</v>
      </c>
      <c r="OC168">
        <f>+'simulations soy farm1 '!OC89</f>
        <v>52</v>
      </c>
      <c r="OD168">
        <f>+'simulations soy farm1 '!OD89</f>
        <v>52</v>
      </c>
      <c r="OE168">
        <f>+'simulations soy farm1 '!OE89</f>
        <v>52</v>
      </c>
      <c r="OF168">
        <f>+'simulations soy farm1 '!OF89</f>
        <v>52</v>
      </c>
      <c r="OG168">
        <f>+'simulations soy farm1 '!OG89</f>
        <v>52</v>
      </c>
      <c r="OH168">
        <f>+'simulations soy farm1 '!OH89</f>
        <v>52</v>
      </c>
      <c r="OI168">
        <f>+'simulations soy farm1 '!OI89</f>
        <v>52</v>
      </c>
      <c r="OJ168">
        <f>+'simulations soy farm1 '!OJ89</f>
        <v>52</v>
      </c>
      <c r="OK168">
        <f>+'simulations soy farm1 '!OK89</f>
        <v>52</v>
      </c>
      <c r="OL168">
        <f>+'simulations soy farm1 '!OL89</f>
        <v>52</v>
      </c>
      <c r="OM168">
        <f>+'simulations soy farm1 '!OM89</f>
        <v>52</v>
      </c>
      <c r="ON168">
        <f>+'simulations soy farm1 '!ON89</f>
        <v>52</v>
      </c>
      <c r="OO168">
        <f>+'simulations soy farm1 '!OO89</f>
        <v>52</v>
      </c>
      <c r="OP168">
        <f>+'simulations soy farm1 '!OP89</f>
        <v>52</v>
      </c>
      <c r="OQ168">
        <f>+'simulations soy farm1 '!OQ89</f>
        <v>52</v>
      </c>
      <c r="OR168">
        <f>+'simulations soy farm1 '!OR89</f>
        <v>52</v>
      </c>
      <c r="OS168">
        <f>+'simulations soy farm1 '!OS89</f>
        <v>52</v>
      </c>
      <c r="OT168">
        <f>+'simulations soy farm1 '!OT89</f>
        <v>52</v>
      </c>
      <c r="OU168">
        <f>+'simulations soy farm1 '!OU89</f>
        <v>52</v>
      </c>
      <c r="OV168">
        <f>+'simulations soy farm1 '!OV89</f>
        <v>52</v>
      </c>
      <c r="OW168">
        <f>+'simulations soy farm1 '!OW89</f>
        <v>52</v>
      </c>
      <c r="OX168">
        <f>+'simulations soy farm1 '!OX89</f>
        <v>52</v>
      </c>
      <c r="OY168">
        <f>+'simulations soy farm1 '!OY89</f>
        <v>52</v>
      </c>
      <c r="OZ168">
        <f>+'simulations soy farm1 '!OZ89</f>
        <v>52</v>
      </c>
      <c r="PA168">
        <f>+'simulations soy farm1 '!PA89</f>
        <v>52</v>
      </c>
      <c r="PB168">
        <f>+'simulations soy farm1 '!PB89</f>
        <v>52</v>
      </c>
      <c r="PC168">
        <f>+'simulations soy farm1 '!PC89</f>
        <v>52</v>
      </c>
      <c r="PD168">
        <f>+'simulations soy farm1 '!PD89</f>
        <v>52</v>
      </c>
      <c r="PE168">
        <f>+'simulations soy farm1 '!PE89</f>
        <v>52</v>
      </c>
      <c r="PF168">
        <f>+'simulations soy farm1 '!PF89</f>
        <v>52</v>
      </c>
      <c r="PG168">
        <f>+'simulations soy farm1 '!PG89</f>
        <v>52</v>
      </c>
      <c r="PH168">
        <f>+'simulations soy farm1 '!PH89</f>
        <v>52</v>
      </c>
      <c r="PI168">
        <f>+'simulations soy farm1 '!PI89</f>
        <v>52</v>
      </c>
      <c r="PJ168">
        <f>+'simulations soy farm1 '!PJ89</f>
        <v>52</v>
      </c>
      <c r="PK168">
        <f>+'simulations soy farm1 '!PK89</f>
        <v>52</v>
      </c>
      <c r="PL168">
        <f>+'simulations soy farm1 '!PL89</f>
        <v>52</v>
      </c>
      <c r="PM168">
        <f>+'simulations soy farm1 '!PM89</f>
        <v>52</v>
      </c>
      <c r="PN168">
        <f>+'simulations soy farm1 '!PN89</f>
        <v>52</v>
      </c>
      <c r="PO168">
        <f>+'simulations soy farm1 '!PO89</f>
        <v>52</v>
      </c>
      <c r="PP168">
        <f>+'simulations soy farm1 '!PP89</f>
        <v>52</v>
      </c>
      <c r="PQ168">
        <f>+'simulations soy farm1 '!PQ89</f>
        <v>52</v>
      </c>
      <c r="PR168">
        <f>+'simulations soy farm1 '!PR89</f>
        <v>52</v>
      </c>
      <c r="PS168">
        <f>+'simulations soy farm1 '!PS89</f>
        <v>52</v>
      </c>
      <c r="PT168">
        <f>+'simulations soy farm1 '!PT89</f>
        <v>52</v>
      </c>
      <c r="PU168">
        <f>+'simulations soy farm1 '!PU89</f>
        <v>52</v>
      </c>
      <c r="PV168">
        <f>+'simulations soy farm1 '!PV89</f>
        <v>52</v>
      </c>
      <c r="PW168">
        <f>+'simulations soy farm1 '!PW89</f>
        <v>52</v>
      </c>
      <c r="PX168">
        <f>+'simulations soy farm1 '!PX89</f>
        <v>52</v>
      </c>
      <c r="PY168">
        <f>+'simulations soy farm1 '!PY89</f>
        <v>52</v>
      </c>
      <c r="PZ168">
        <f>+'simulations soy farm1 '!PZ89</f>
        <v>52</v>
      </c>
      <c r="QA168">
        <f>+'simulations soy farm1 '!QA89</f>
        <v>52</v>
      </c>
      <c r="QB168">
        <f>+'simulations soy farm1 '!QB89</f>
        <v>52</v>
      </c>
      <c r="QC168">
        <f>+'simulations soy farm1 '!QC89</f>
        <v>52</v>
      </c>
      <c r="QD168">
        <f>+'simulations soy farm1 '!QD89</f>
        <v>52</v>
      </c>
      <c r="QE168">
        <f>+'simulations soy farm1 '!QE89</f>
        <v>52</v>
      </c>
      <c r="QF168">
        <f>+'simulations soy farm1 '!QF89</f>
        <v>52</v>
      </c>
      <c r="QG168">
        <f>+'simulations soy farm1 '!QG89</f>
        <v>52</v>
      </c>
      <c r="QH168">
        <f>+'simulations soy farm1 '!QH89</f>
        <v>52</v>
      </c>
      <c r="QI168">
        <f>+'simulations soy farm1 '!QI89</f>
        <v>52</v>
      </c>
      <c r="QJ168">
        <f>+'simulations soy farm1 '!QJ89</f>
        <v>52</v>
      </c>
      <c r="QK168">
        <f>+'simulations soy farm1 '!QK89</f>
        <v>52</v>
      </c>
      <c r="QL168">
        <f>+'simulations soy farm1 '!QL89</f>
        <v>52</v>
      </c>
      <c r="QM168">
        <f>+'simulations soy farm1 '!QM89</f>
        <v>52</v>
      </c>
      <c r="QN168">
        <f>+'simulations soy farm1 '!QN89</f>
        <v>52</v>
      </c>
      <c r="QO168">
        <f>+'simulations soy farm1 '!QO89</f>
        <v>52</v>
      </c>
      <c r="QP168">
        <f>+'simulations soy farm1 '!QP89</f>
        <v>52</v>
      </c>
      <c r="QQ168">
        <f>+'simulations soy farm1 '!QQ89</f>
        <v>52</v>
      </c>
      <c r="QR168">
        <f>+'simulations soy farm1 '!QR89</f>
        <v>52</v>
      </c>
      <c r="QS168">
        <f>+'simulations soy farm1 '!QS89</f>
        <v>52</v>
      </c>
      <c r="QT168">
        <f>+'simulations soy farm1 '!QT89</f>
        <v>52</v>
      </c>
      <c r="QU168">
        <f>+'simulations soy farm1 '!QU89</f>
        <v>52</v>
      </c>
      <c r="QV168">
        <f>+'simulations soy farm1 '!QV89</f>
        <v>52</v>
      </c>
      <c r="QW168">
        <f>+'simulations soy farm1 '!QW89</f>
        <v>52</v>
      </c>
      <c r="QX168">
        <f>+'simulations soy farm1 '!QX89</f>
        <v>52</v>
      </c>
      <c r="QY168">
        <f>+'simulations soy farm1 '!QY89</f>
        <v>52</v>
      </c>
      <c r="QZ168">
        <f>+'simulations soy farm1 '!QZ89</f>
        <v>52</v>
      </c>
      <c r="RA168">
        <f>+'simulations soy farm1 '!RA89</f>
        <v>52</v>
      </c>
      <c r="RB168">
        <f>+'simulations soy farm1 '!RB89</f>
        <v>52</v>
      </c>
      <c r="RC168">
        <f>+'simulations soy farm1 '!RC89</f>
        <v>52</v>
      </c>
      <c r="RD168">
        <f>+'simulations soy farm1 '!RD89</f>
        <v>52</v>
      </c>
      <c r="RE168">
        <f>+'simulations soy farm1 '!RE89</f>
        <v>52</v>
      </c>
      <c r="RF168">
        <f>+'simulations soy farm1 '!RF89</f>
        <v>52</v>
      </c>
      <c r="RG168">
        <f>+'simulations soy farm1 '!RG89</f>
        <v>52</v>
      </c>
      <c r="RH168">
        <f>+'simulations soy farm1 '!RH89</f>
        <v>52</v>
      </c>
      <c r="RI168">
        <f>+'simulations soy farm1 '!RI89</f>
        <v>52</v>
      </c>
      <c r="RJ168">
        <f>+'simulations soy farm1 '!RJ89</f>
        <v>52</v>
      </c>
      <c r="RK168">
        <f>+'simulations soy farm1 '!RK89</f>
        <v>52</v>
      </c>
      <c r="RL168">
        <f>+'simulations soy farm1 '!RL89</f>
        <v>52</v>
      </c>
      <c r="RM168">
        <f>+'simulations soy farm1 '!RM89</f>
        <v>52</v>
      </c>
      <c r="RN168">
        <f>+'simulations soy farm1 '!RN89</f>
        <v>52</v>
      </c>
      <c r="RO168">
        <f>+'simulations soy farm1 '!RO89</f>
        <v>52</v>
      </c>
      <c r="RP168">
        <f>+'simulations soy farm1 '!RP89</f>
        <v>52</v>
      </c>
      <c r="RQ168">
        <f>+'simulations soy farm1 '!RQ89</f>
        <v>52</v>
      </c>
      <c r="RR168">
        <f>+'simulations soy farm1 '!RR89</f>
        <v>52</v>
      </c>
      <c r="RS168">
        <f>+'simulations soy farm1 '!RS89</f>
        <v>52</v>
      </c>
      <c r="RT168">
        <f>+'simulations soy farm1 '!RT89</f>
        <v>52</v>
      </c>
      <c r="RU168">
        <f>+'simulations soy farm1 '!RU89</f>
        <v>52</v>
      </c>
      <c r="RV168">
        <f>+'simulations soy farm1 '!RV89</f>
        <v>52</v>
      </c>
      <c r="RW168">
        <f>+'simulations soy farm1 '!RW89</f>
        <v>52</v>
      </c>
      <c r="RX168">
        <f>+'simulations soy farm1 '!RX89</f>
        <v>52</v>
      </c>
      <c r="RY168">
        <f>+'simulations soy farm1 '!RY89</f>
        <v>52</v>
      </c>
      <c r="RZ168">
        <f>+'simulations soy farm1 '!RZ89</f>
        <v>52</v>
      </c>
      <c r="SA168">
        <f>+'simulations soy farm1 '!SA89</f>
        <v>52</v>
      </c>
      <c r="SB168">
        <f>+'simulations soy farm1 '!SB89</f>
        <v>52</v>
      </c>
      <c r="SC168">
        <f>+'simulations soy farm1 '!SC89</f>
        <v>52</v>
      </c>
      <c r="SD168">
        <f>+'simulations soy farm1 '!SD89</f>
        <v>52</v>
      </c>
      <c r="SE168">
        <f>+'simulations soy farm1 '!SE89</f>
        <v>52</v>
      </c>
      <c r="SF168">
        <f>+'simulations soy farm1 '!SF89</f>
        <v>52</v>
      </c>
      <c r="SG168">
        <f>+'simulations soy farm1 '!SG89</f>
        <v>52</v>
      </c>
    </row>
    <row r="169" spans="1:501">
      <c r="A169">
        <v>2015</v>
      </c>
      <c r="B169">
        <f>+'simulations soy farm1 '!B129</f>
        <v>52.5</v>
      </c>
      <c r="C169">
        <f>+'simulations soy farm1 '!C129</f>
        <v>51</v>
      </c>
      <c r="D169">
        <f>+'simulations soy farm1 '!D129</f>
        <v>52.2</v>
      </c>
      <c r="E169">
        <f>+'simulations soy farm1 '!E129</f>
        <v>50.4</v>
      </c>
      <c r="F169">
        <f>+'simulations soy farm1 '!F129</f>
        <v>52.1</v>
      </c>
      <c r="G169">
        <f>+'simulations soy farm1 '!G129</f>
        <v>51.7</v>
      </c>
      <c r="H169">
        <f>+'simulations soy farm1 '!H129</f>
        <v>51.1</v>
      </c>
      <c r="I169">
        <f>+'simulations soy farm1 '!I129</f>
        <v>52.8</v>
      </c>
      <c r="J169">
        <f>+'simulations soy farm1 '!J129</f>
        <v>49.8</v>
      </c>
      <c r="K169">
        <f>+'simulations soy farm1 '!K129</f>
        <v>48.1</v>
      </c>
      <c r="L169">
        <f>+'simulations soy farm1 '!L129</f>
        <v>50</v>
      </c>
      <c r="M169">
        <f>+'simulations soy farm1 '!M129</f>
        <v>49.9</v>
      </c>
      <c r="N169">
        <f>+'simulations soy farm1 '!N129</f>
        <v>50.4</v>
      </c>
      <c r="O169">
        <f>+'simulations soy farm1 '!O129</f>
        <v>49.7</v>
      </c>
      <c r="P169">
        <f>+'simulations soy farm1 '!P129</f>
        <v>49.1</v>
      </c>
      <c r="Q169">
        <f>+'simulations soy farm1 '!Q129</f>
        <v>50.5</v>
      </c>
      <c r="R169">
        <f>+'simulations soy farm1 '!R129</f>
        <v>51.1</v>
      </c>
      <c r="S169">
        <f>+'simulations soy farm1 '!S129</f>
        <v>51.7</v>
      </c>
      <c r="T169">
        <f>+'simulations soy farm1 '!T129</f>
        <v>52</v>
      </c>
      <c r="U169">
        <f>+'simulations soy farm1 '!U129</f>
        <v>52</v>
      </c>
      <c r="V169">
        <f>+'simulations soy farm1 '!V129</f>
        <v>51.1</v>
      </c>
      <c r="W169">
        <f>+'simulations soy farm1 '!W129</f>
        <v>50.4</v>
      </c>
      <c r="X169">
        <f>+'simulations soy farm1 '!X129</f>
        <v>51.6</v>
      </c>
      <c r="Y169">
        <f>+'simulations soy farm1 '!Y129</f>
        <v>49.8</v>
      </c>
      <c r="Z169">
        <f>+'simulations soy farm1 '!Z129</f>
        <v>49.2</v>
      </c>
      <c r="AA169">
        <f>+'simulations soy farm1 '!AA129</f>
        <v>50.6</v>
      </c>
      <c r="AB169">
        <f>+'simulations soy farm1 '!AB129</f>
        <v>51.8</v>
      </c>
      <c r="AC169">
        <f>+'simulations soy farm1 '!AC129</f>
        <v>48.9</v>
      </c>
      <c r="AD169">
        <f>+'simulations soy farm1 '!AD129</f>
        <v>50</v>
      </c>
      <c r="AE169">
        <f>+'simulations soy farm1 '!AE129</f>
        <v>49.4</v>
      </c>
      <c r="AF169">
        <f>+'simulations soy farm1 '!AF129</f>
        <v>50.2</v>
      </c>
      <c r="AG169">
        <f>+'simulations soy farm1 '!AG129</f>
        <v>49.7</v>
      </c>
      <c r="AH169">
        <f>+'simulations soy farm1 '!AH129</f>
        <v>49.8</v>
      </c>
      <c r="AI169">
        <f>+'simulations soy farm1 '!AI129</f>
        <v>52</v>
      </c>
      <c r="AJ169">
        <f>+'simulations soy farm1 '!AJ129</f>
        <v>50.4</v>
      </c>
      <c r="AK169">
        <f>+'simulations soy farm1 '!AK129</f>
        <v>50.9</v>
      </c>
      <c r="AL169">
        <f>+'simulations soy farm1 '!AL129</f>
        <v>49.6</v>
      </c>
      <c r="AM169">
        <f>+'simulations soy farm1 '!AM129</f>
        <v>50.4</v>
      </c>
      <c r="AN169">
        <f>+'simulations soy farm1 '!AN129</f>
        <v>50.1</v>
      </c>
      <c r="AO169">
        <f>+'simulations soy farm1 '!AO129</f>
        <v>51.3</v>
      </c>
      <c r="AP169">
        <f>+'simulations soy farm1 '!AP129</f>
        <v>50.7</v>
      </c>
      <c r="AQ169">
        <f>+'simulations soy farm1 '!AQ129</f>
        <v>50.8</v>
      </c>
      <c r="AR169">
        <f>+'simulations soy farm1 '!AR129</f>
        <v>51.5</v>
      </c>
      <c r="AS169">
        <f>+'simulations soy farm1 '!AS129</f>
        <v>49.6</v>
      </c>
      <c r="AT169">
        <f>+'simulations soy farm1 '!AT129</f>
        <v>50.7</v>
      </c>
      <c r="AU169">
        <f>+'simulations soy farm1 '!AU129</f>
        <v>50.9</v>
      </c>
      <c r="AV169">
        <f>+'simulations soy farm1 '!AV129</f>
        <v>51.1</v>
      </c>
      <c r="AW169">
        <f>+'simulations soy farm1 '!AW129</f>
        <v>47.7</v>
      </c>
      <c r="AX169">
        <f>+'simulations soy farm1 '!AX129</f>
        <v>53.5</v>
      </c>
      <c r="AY169">
        <f>+'simulations soy farm1 '!AY129</f>
        <v>48.9</v>
      </c>
      <c r="AZ169">
        <f>+'simulations soy farm1 '!AZ129</f>
        <v>50.7</v>
      </c>
      <c r="BA169">
        <f>+'simulations soy farm1 '!BA129</f>
        <v>51</v>
      </c>
      <c r="BB169">
        <f>+'simulations soy farm1 '!BB129</f>
        <v>50.2</v>
      </c>
      <c r="BC169">
        <f>+'simulations soy farm1 '!BC129</f>
        <v>48.3</v>
      </c>
      <c r="BD169">
        <f>+'simulations soy farm1 '!BD129</f>
        <v>50.9</v>
      </c>
      <c r="BE169">
        <f>+'simulations soy farm1 '!BE129</f>
        <v>51.9</v>
      </c>
      <c r="BF169">
        <f>+'simulations soy farm1 '!BF129</f>
        <v>50.6</v>
      </c>
      <c r="BG169">
        <f>+'simulations soy farm1 '!BG129</f>
        <v>50.7</v>
      </c>
      <c r="BH169">
        <f>+'simulations soy farm1 '!BH129</f>
        <v>48.7</v>
      </c>
      <c r="BI169">
        <f>+'simulations soy farm1 '!BI129</f>
        <v>51.2</v>
      </c>
      <c r="BJ169">
        <f>+'simulations soy farm1 '!BJ129</f>
        <v>50.8</v>
      </c>
      <c r="BK169">
        <f>+'simulations soy farm1 '!BK129</f>
        <v>52.3</v>
      </c>
      <c r="BL169">
        <f>+'simulations soy farm1 '!BL129</f>
        <v>51.2</v>
      </c>
      <c r="BM169">
        <f>+'simulations soy farm1 '!BM129</f>
        <v>51.2</v>
      </c>
      <c r="BN169">
        <f>+'simulations soy farm1 '!BN129</f>
        <v>50.3</v>
      </c>
      <c r="BO169">
        <f>+'simulations soy farm1 '!BO129</f>
        <v>49.9</v>
      </c>
      <c r="BP169">
        <f>+'simulations soy farm1 '!BP129</f>
        <v>51.1</v>
      </c>
      <c r="BQ169">
        <f>+'simulations soy farm1 '!BQ129</f>
        <v>49.1</v>
      </c>
      <c r="BR169">
        <f>+'simulations soy farm1 '!BR129</f>
        <v>50.1</v>
      </c>
      <c r="BS169">
        <f>+'simulations soy farm1 '!BS129</f>
        <v>49.3</v>
      </c>
      <c r="BT169">
        <f>+'simulations soy farm1 '!BT129</f>
        <v>50.6</v>
      </c>
      <c r="BU169">
        <f>+'simulations soy farm1 '!BU129</f>
        <v>49.2</v>
      </c>
      <c r="BV169">
        <f>+'simulations soy farm1 '!BV129</f>
        <v>50.3</v>
      </c>
      <c r="BW169">
        <f>+'simulations soy farm1 '!BW129</f>
        <v>53.7</v>
      </c>
      <c r="BX169">
        <f>+'simulations soy farm1 '!BX129</f>
        <v>51.2</v>
      </c>
      <c r="BY169">
        <f>+'simulations soy farm1 '!BY129</f>
        <v>48.9</v>
      </c>
      <c r="BZ169">
        <f>+'simulations soy farm1 '!BZ129</f>
        <v>51.1</v>
      </c>
      <c r="CA169">
        <f>+'simulations soy farm1 '!CA129</f>
        <v>49.5</v>
      </c>
      <c r="CB169">
        <f>+'simulations soy farm1 '!CB129</f>
        <v>50.5</v>
      </c>
      <c r="CC169">
        <f>+'simulations soy farm1 '!CC129</f>
        <v>50.6</v>
      </c>
      <c r="CD169">
        <f>+'simulations soy farm1 '!CD129</f>
        <v>51</v>
      </c>
      <c r="CE169">
        <f>+'simulations soy farm1 '!CE129</f>
        <v>49.2</v>
      </c>
      <c r="CF169">
        <f>+'simulations soy farm1 '!CF129</f>
        <v>49.5</v>
      </c>
      <c r="CG169">
        <f>+'simulations soy farm1 '!CG129</f>
        <v>50</v>
      </c>
      <c r="CH169">
        <f>+'simulations soy farm1 '!CH129</f>
        <v>50.7</v>
      </c>
      <c r="CI169">
        <f>+'simulations soy farm1 '!CI129</f>
        <v>50.7</v>
      </c>
      <c r="CJ169">
        <f>+'simulations soy farm1 '!CJ129</f>
        <v>52</v>
      </c>
      <c r="CK169">
        <f>+'simulations soy farm1 '!CK129</f>
        <v>51.5</v>
      </c>
      <c r="CL169">
        <f>+'simulations soy farm1 '!CL129</f>
        <v>49.5</v>
      </c>
      <c r="CM169">
        <f>+'simulations soy farm1 '!CM129</f>
        <v>52</v>
      </c>
      <c r="CN169">
        <f>+'simulations soy farm1 '!CN129</f>
        <v>50.2</v>
      </c>
      <c r="CO169">
        <f>+'simulations soy farm1 '!CO129</f>
        <v>49.2</v>
      </c>
      <c r="CP169">
        <f>+'simulations soy farm1 '!CP129</f>
        <v>50.3</v>
      </c>
      <c r="CQ169">
        <f>+'simulations soy farm1 '!CQ129</f>
        <v>51.4</v>
      </c>
      <c r="CR169">
        <f>+'simulations soy farm1 '!CR129</f>
        <v>51.7</v>
      </c>
      <c r="CS169">
        <f>+'simulations soy farm1 '!CS129</f>
        <v>49</v>
      </c>
      <c r="CT169">
        <f>+'simulations soy farm1 '!CT129</f>
        <v>47.5</v>
      </c>
      <c r="CU169">
        <f>+'simulations soy farm1 '!CU129</f>
        <v>50.2</v>
      </c>
      <c r="CV169">
        <f>+'simulations soy farm1 '!CV129</f>
        <v>48.8</v>
      </c>
      <c r="CW169">
        <f>+'simulations soy farm1 '!CW129</f>
        <v>52.1</v>
      </c>
      <c r="CX169">
        <f>+'simulations soy farm1 '!CX129</f>
        <v>53.1</v>
      </c>
      <c r="CY169">
        <f>+'simulations soy farm1 '!CY129</f>
        <v>51.8</v>
      </c>
      <c r="CZ169">
        <f>+'simulations soy farm1 '!CZ129</f>
        <v>48.9</v>
      </c>
      <c r="DA169">
        <f>+'simulations soy farm1 '!DA129</f>
        <v>50.2</v>
      </c>
      <c r="DB169">
        <f>+'simulations soy farm1 '!DB129</f>
        <v>49.4</v>
      </c>
      <c r="DC169">
        <f>+'simulations soy farm1 '!DC129</f>
        <v>51.2</v>
      </c>
      <c r="DD169">
        <f>+'simulations soy farm1 '!DD129</f>
        <v>52.3</v>
      </c>
      <c r="DE169">
        <f>+'simulations soy farm1 '!DE129</f>
        <v>51.2</v>
      </c>
      <c r="DF169">
        <f>+'simulations soy farm1 '!DF129</f>
        <v>50.8</v>
      </c>
      <c r="DG169">
        <f>+'simulations soy farm1 '!DG129</f>
        <v>51</v>
      </c>
      <c r="DH169">
        <f>+'simulations soy farm1 '!DH129</f>
        <v>48.8</v>
      </c>
      <c r="DI169">
        <f>+'simulations soy farm1 '!DI129</f>
        <v>50.4</v>
      </c>
      <c r="DJ169">
        <f>+'simulations soy farm1 '!DJ129</f>
        <v>51.3</v>
      </c>
      <c r="DK169">
        <f>+'simulations soy farm1 '!DK129</f>
        <v>50.5</v>
      </c>
      <c r="DL169">
        <f>+'simulations soy farm1 '!DL129</f>
        <v>49.7</v>
      </c>
      <c r="DM169">
        <f>+'simulations soy farm1 '!DM129</f>
        <v>51.1</v>
      </c>
      <c r="DN169">
        <f>+'simulations soy farm1 '!DN129</f>
        <v>50.5</v>
      </c>
      <c r="DO169">
        <f>+'simulations soy farm1 '!DO129</f>
        <v>50.3</v>
      </c>
      <c r="DP169">
        <f>+'simulations soy farm1 '!DP129</f>
        <v>51.3</v>
      </c>
      <c r="DQ169">
        <f>+'simulations soy farm1 '!DQ129</f>
        <v>50.2</v>
      </c>
      <c r="DR169">
        <f>+'simulations soy farm1 '!DR129</f>
        <v>49.2</v>
      </c>
      <c r="DS169">
        <f>+'simulations soy farm1 '!DS129</f>
        <v>53</v>
      </c>
      <c r="DT169">
        <f>+'simulations soy farm1 '!DT129</f>
        <v>48.7</v>
      </c>
      <c r="DU169">
        <f>+'simulations soy farm1 '!DU129</f>
        <v>50.9</v>
      </c>
      <c r="DV169">
        <f>+'simulations soy farm1 '!DV129</f>
        <v>50.2</v>
      </c>
      <c r="DW169">
        <f>+'simulations soy farm1 '!DW129</f>
        <v>49.6</v>
      </c>
      <c r="DX169">
        <f>+'simulations soy farm1 '!DX129</f>
        <v>50.2</v>
      </c>
      <c r="DY169">
        <f>+'simulations soy farm1 '!DY129</f>
        <v>49.9</v>
      </c>
      <c r="DZ169">
        <f>+'simulations soy farm1 '!DZ129</f>
        <v>52.1</v>
      </c>
      <c r="EA169">
        <f>+'simulations soy farm1 '!EA129</f>
        <v>50.8</v>
      </c>
      <c r="EB169">
        <f>+'simulations soy farm1 '!EB129</f>
        <v>51.1</v>
      </c>
      <c r="EC169">
        <f>+'simulations soy farm1 '!EC129</f>
        <v>51.3</v>
      </c>
      <c r="ED169">
        <f>+'simulations soy farm1 '!ED129</f>
        <v>50.8</v>
      </c>
      <c r="EE169">
        <f>+'simulations soy farm1 '!EE129</f>
        <v>52</v>
      </c>
      <c r="EF169">
        <f>+'simulations soy farm1 '!EF129</f>
        <v>50</v>
      </c>
      <c r="EG169">
        <f>+'simulations soy farm1 '!EG129</f>
        <v>50.8</v>
      </c>
      <c r="EH169">
        <f>+'simulations soy farm1 '!EH129</f>
        <v>49.5</v>
      </c>
      <c r="EI169">
        <f>+'simulations soy farm1 '!EI129</f>
        <v>52</v>
      </c>
      <c r="EJ169">
        <f>+'simulations soy farm1 '!EJ129</f>
        <v>50.3</v>
      </c>
      <c r="EK169">
        <f>+'simulations soy farm1 '!EK129</f>
        <v>50.8</v>
      </c>
      <c r="EL169">
        <f>+'simulations soy farm1 '!EL129</f>
        <v>51.3</v>
      </c>
      <c r="EM169">
        <f>+'simulations soy farm1 '!EM129</f>
        <v>51.1</v>
      </c>
      <c r="EN169">
        <f>+'simulations soy farm1 '!EN129</f>
        <v>49.7</v>
      </c>
      <c r="EO169">
        <f>+'simulations soy farm1 '!EO129</f>
        <v>51.6</v>
      </c>
      <c r="EP169">
        <f>+'simulations soy farm1 '!EP129</f>
        <v>50</v>
      </c>
      <c r="EQ169">
        <f>+'simulations soy farm1 '!EQ129</f>
        <v>49.1</v>
      </c>
      <c r="ER169">
        <f>+'simulations soy farm1 '!ER129</f>
        <v>51.6</v>
      </c>
      <c r="ES169">
        <f>+'simulations soy farm1 '!ES129</f>
        <v>50.5</v>
      </c>
      <c r="ET169">
        <f>+'simulations soy farm1 '!ET129</f>
        <v>51.6</v>
      </c>
      <c r="EU169">
        <f>+'simulations soy farm1 '!EU129</f>
        <v>50.8</v>
      </c>
      <c r="EV169">
        <f>+'simulations soy farm1 '!EV129</f>
        <v>50.1</v>
      </c>
      <c r="EW169">
        <f>+'simulations soy farm1 '!EW129</f>
        <v>50.7</v>
      </c>
      <c r="EX169">
        <f>+'simulations soy farm1 '!EX129</f>
        <v>51.1</v>
      </c>
      <c r="EY169">
        <f>+'simulations soy farm1 '!EY129</f>
        <v>50.9</v>
      </c>
      <c r="EZ169">
        <f>+'simulations soy farm1 '!EZ129</f>
        <v>51.2</v>
      </c>
      <c r="FA169">
        <f>+'simulations soy farm1 '!FA129</f>
        <v>51.3</v>
      </c>
      <c r="FB169">
        <f>+'simulations soy farm1 '!FB129</f>
        <v>52.9</v>
      </c>
      <c r="FC169">
        <f>+'simulations soy farm1 '!FC129</f>
        <v>50.1</v>
      </c>
      <c r="FD169">
        <f>+'simulations soy farm1 '!FD129</f>
        <v>51</v>
      </c>
      <c r="FE169">
        <f>+'simulations soy farm1 '!FE129</f>
        <v>51</v>
      </c>
      <c r="FF169">
        <f>+'simulations soy farm1 '!FF129</f>
        <v>51</v>
      </c>
      <c r="FG169">
        <f>+'simulations soy farm1 '!FG129</f>
        <v>51.1</v>
      </c>
      <c r="FH169">
        <f>+'simulations soy farm1 '!FH129</f>
        <v>49.7</v>
      </c>
      <c r="FI169">
        <f>+'simulations soy farm1 '!FI129</f>
        <v>51.7</v>
      </c>
      <c r="FJ169">
        <f>+'simulations soy farm1 '!FJ129</f>
        <v>51.4</v>
      </c>
      <c r="FK169">
        <f>+'simulations soy farm1 '!FK129</f>
        <v>50.7</v>
      </c>
      <c r="FL169">
        <f>+'simulations soy farm1 '!FL129</f>
        <v>50.4</v>
      </c>
      <c r="FM169">
        <f>+'simulations soy farm1 '!FM129</f>
        <v>50.9</v>
      </c>
      <c r="FN169">
        <f>+'simulations soy farm1 '!FN129</f>
        <v>51.5</v>
      </c>
      <c r="FO169">
        <f>+'simulations soy farm1 '!FO129</f>
        <v>49.2</v>
      </c>
      <c r="FP169">
        <f>+'simulations soy farm1 '!FP129</f>
        <v>51.3</v>
      </c>
      <c r="FQ169">
        <f>+'simulations soy farm1 '!FQ129</f>
        <v>50.9</v>
      </c>
      <c r="FR169">
        <f>+'simulations soy farm1 '!FR129</f>
        <v>51.1</v>
      </c>
      <c r="FS169">
        <f>+'simulations soy farm1 '!FS129</f>
        <v>50.1</v>
      </c>
      <c r="FT169">
        <f>+'simulations soy farm1 '!FT129</f>
        <v>50.9</v>
      </c>
      <c r="FU169">
        <f>+'simulations soy farm1 '!FU129</f>
        <v>49.4</v>
      </c>
      <c r="FV169">
        <f>+'simulations soy farm1 '!FV129</f>
        <v>48.3</v>
      </c>
      <c r="FW169">
        <f>+'simulations soy farm1 '!FW129</f>
        <v>50.9</v>
      </c>
      <c r="FX169">
        <f>+'simulations soy farm1 '!FX129</f>
        <v>49.3</v>
      </c>
      <c r="FY169">
        <f>+'simulations soy farm1 '!FY129</f>
        <v>51.5</v>
      </c>
      <c r="FZ169">
        <f>+'simulations soy farm1 '!FZ129</f>
        <v>50.1</v>
      </c>
      <c r="GA169">
        <f>+'simulations soy farm1 '!GA129</f>
        <v>51.2</v>
      </c>
      <c r="GB169">
        <f>+'simulations soy farm1 '!GB129</f>
        <v>51.1</v>
      </c>
      <c r="GC169">
        <f>+'simulations soy farm1 '!GC129</f>
        <v>49.6</v>
      </c>
      <c r="GD169">
        <f>+'simulations soy farm1 '!GD129</f>
        <v>49.7</v>
      </c>
      <c r="GE169">
        <f>+'simulations soy farm1 '!GE129</f>
        <v>50.2</v>
      </c>
      <c r="GF169">
        <f>+'simulations soy farm1 '!GF129</f>
        <v>48.9</v>
      </c>
      <c r="GG169">
        <f>+'simulations soy farm1 '!GG129</f>
        <v>50.9</v>
      </c>
      <c r="GH169">
        <f>+'simulations soy farm1 '!GH129</f>
        <v>49.7</v>
      </c>
      <c r="GI169">
        <f>+'simulations soy farm1 '!GI129</f>
        <v>50</v>
      </c>
      <c r="GJ169">
        <f>+'simulations soy farm1 '!GJ129</f>
        <v>51.7</v>
      </c>
      <c r="GK169">
        <f>+'simulations soy farm1 '!GK129</f>
        <v>47.9</v>
      </c>
      <c r="GL169">
        <f>+'simulations soy farm1 '!GL129</f>
        <v>50</v>
      </c>
      <c r="GM169">
        <f>+'simulations soy farm1 '!GM129</f>
        <v>50.7</v>
      </c>
      <c r="GN169">
        <f>+'simulations soy farm1 '!GN129</f>
        <v>51.3</v>
      </c>
      <c r="GO169">
        <f>+'simulations soy farm1 '!GO129</f>
        <v>49.5</v>
      </c>
      <c r="GP169">
        <f>+'simulations soy farm1 '!GP129</f>
        <v>51.2</v>
      </c>
      <c r="GQ169">
        <f>+'simulations soy farm1 '!GQ129</f>
        <v>49.6</v>
      </c>
      <c r="GR169">
        <f>+'simulations soy farm1 '!GR129</f>
        <v>50.4</v>
      </c>
      <c r="GS169">
        <f>+'simulations soy farm1 '!GS129</f>
        <v>51</v>
      </c>
      <c r="GT169">
        <f>+'simulations soy farm1 '!GT129</f>
        <v>51.4</v>
      </c>
      <c r="GU169">
        <f>+'simulations soy farm1 '!GU129</f>
        <v>51.7</v>
      </c>
      <c r="GV169">
        <f>+'simulations soy farm1 '!GV129</f>
        <v>50.6</v>
      </c>
      <c r="GW169">
        <f>+'simulations soy farm1 '!GW129</f>
        <v>52.5</v>
      </c>
      <c r="GX169">
        <f>+'simulations soy farm1 '!GX129</f>
        <v>52.7</v>
      </c>
      <c r="GY169">
        <f>+'simulations soy farm1 '!GY129</f>
        <v>49</v>
      </c>
      <c r="GZ169">
        <f>+'simulations soy farm1 '!GZ129</f>
        <v>51.4</v>
      </c>
      <c r="HA169">
        <f>+'simulations soy farm1 '!HA129</f>
        <v>51.1</v>
      </c>
      <c r="HB169">
        <f>+'simulations soy farm1 '!HB129</f>
        <v>49.8</v>
      </c>
      <c r="HC169">
        <f>+'simulations soy farm1 '!HC129</f>
        <v>49.5</v>
      </c>
      <c r="HD169">
        <f>+'simulations soy farm1 '!HD129</f>
        <v>51</v>
      </c>
      <c r="HE169">
        <f>+'simulations soy farm1 '!HE129</f>
        <v>49.4</v>
      </c>
      <c r="HF169">
        <f>+'simulations soy farm1 '!HF129</f>
        <v>52.6</v>
      </c>
      <c r="HG169">
        <f>+'simulations soy farm1 '!HG129</f>
        <v>50.7</v>
      </c>
      <c r="HH169">
        <f>+'simulations soy farm1 '!HH129</f>
        <v>50.4</v>
      </c>
      <c r="HI169">
        <f>+'simulations soy farm1 '!HI129</f>
        <v>51.1</v>
      </c>
      <c r="HJ169">
        <f>+'simulations soy farm1 '!HJ129</f>
        <v>52.1</v>
      </c>
      <c r="HK169">
        <f>+'simulations soy farm1 '!HK129</f>
        <v>51.3</v>
      </c>
      <c r="HL169">
        <f>+'simulations soy farm1 '!HL129</f>
        <v>48.8</v>
      </c>
      <c r="HM169">
        <f>+'simulations soy farm1 '!HM129</f>
        <v>50.5</v>
      </c>
      <c r="HN169">
        <f>+'simulations soy farm1 '!HN129</f>
        <v>51.3</v>
      </c>
      <c r="HO169">
        <f>+'simulations soy farm1 '!HO129</f>
        <v>50.9</v>
      </c>
      <c r="HP169">
        <f>+'simulations soy farm1 '!HP129</f>
        <v>49.5</v>
      </c>
      <c r="HQ169">
        <f>+'simulations soy farm1 '!HQ129</f>
        <v>49.7</v>
      </c>
      <c r="HR169">
        <f>+'simulations soy farm1 '!HR129</f>
        <v>50.4</v>
      </c>
      <c r="HS169">
        <f>+'simulations soy farm1 '!HS129</f>
        <v>49.5</v>
      </c>
      <c r="HT169">
        <f>+'simulations soy farm1 '!HT129</f>
        <v>49.9</v>
      </c>
      <c r="HU169">
        <f>+'simulations soy farm1 '!HU129</f>
        <v>51.9</v>
      </c>
      <c r="HV169">
        <f>+'simulations soy farm1 '!HV129</f>
        <v>49.9</v>
      </c>
      <c r="HW169">
        <f>+'simulations soy farm1 '!HW129</f>
        <v>50.4</v>
      </c>
      <c r="HX169">
        <f>+'simulations soy farm1 '!HX129</f>
        <v>50.7</v>
      </c>
      <c r="HY169">
        <f>+'simulations soy farm1 '!HY129</f>
        <v>49.9</v>
      </c>
      <c r="HZ169">
        <f>+'simulations soy farm1 '!HZ129</f>
        <v>51</v>
      </c>
      <c r="IA169">
        <f>+'simulations soy farm1 '!IA129</f>
        <v>50.1</v>
      </c>
      <c r="IB169">
        <f>+'simulations soy farm1 '!IB129</f>
        <v>47.5</v>
      </c>
      <c r="IC169">
        <f>+'simulations soy farm1 '!IC129</f>
        <v>52.7</v>
      </c>
      <c r="ID169">
        <f>+'simulations soy farm1 '!ID129</f>
        <v>50.7</v>
      </c>
      <c r="IE169">
        <f>+'simulations soy farm1 '!IE129</f>
        <v>48.9</v>
      </c>
      <c r="IF169">
        <f>+'simulations soy farm1 '!IF129</f>
        <v>51.5</v>
      </c>
      <c r="IG169">
        <f>+'simulations soy farm1 '!IG129</f>
        <v>51.3</v>
      </c>
      <c r="IH169">
        <f>+'simulations soy farm1 '!IH129</f>
        <v>51.3</v>
      </c>
      <c r="II169">
        <f>+'simulations soy farm1 '!II129</f>
        <v>50.1</v>
      </c>
      <c r="IJ169">
        <f>+'simulations soy farm1 '!IJ129</f>
        <v>49.8</v>
      </c>
      <c r="IK169">
        <f>+'simulations soy farm1 '!IK129</f>
        <v>49.7</v>
      </c>
      <c r="IL169">
        <f>+'simulations soy farm1 '!IL129</f>
        <v>50.5</v>
      </c>
      <c r="IM169">
        <f>+'simulations soy farm1 '!IM129</f>
        <v>50.7</v>
      </c>
      <c r="IN169">
        <f>+'simulations soy farm1 '!IN129</f>
        <v>50.4</v>
      </c>
      <c r="IO169">
        <f>+'simulations soy farm1 '!IO129</f>
        <v>50.9</v>
      </c>
      <c r="IP169">
        <f>+'simulations soy farm1 '!IP129</f>
        <v>51.2</v>
      </c>
      <c r="IQ169">
        <f>+'simulations soy farm1 '!IQ129</f>
        <v>51.9</v>
      </c>
      <c r="IR169">
        <f>+'simulations soy farm1 '!IR129</f>
        <v>49.9</v>
      </c>
      <c r="IS169">
        <f>+'simulations soy farm1 '!IS129</f>
        <v>50.7</v>
      </c>
      <c r="IT169">
        <f>+'simulations soy farm1 '!IT129</f>
        <v>50.9</v>
      </c>
      <c r="IU169">
        <f>+'simulations soy farm1 '!IU129</f>
        <v>51.5</v>
      </c>
      <c r="IV169">
        <f>+'simulations soy farm1 '!IV129</f>
        <v>51.2</v>
      </c>
      <c r="IW169">
        <f>+'simulations soy farm1 '!IW129</f>
        <v>50.3</v>
      </c>
      <c r="IX169">
        <f>+'simulations soy farm1 '!IX129</f>
        <v>51</v>
      </c>
      <c r="IY169">
        <f>+'simulations soy farm1 '!IY129</f>
        <v>51.7</v>
      </c>
      <c r="IZ169">
        <f>+'simulations soy farm1 '!IZ129</f>
        <v>49.1</v>
      </c>
      <c r="JA169">
        <f>+'simulations soy farm1 '!JA129</f>
        <v>50.8</v>
      </c>
      <c r="JB169">
        <f>+'simulations soy farm1 '!JB129</f>
        <v>49.6</v>
      </c>
      <c r="JC169">
        <f>+'simulations soy farm1 '!JC129</f>
        <v>50.9</v>
      </c>
      <c r="JD169">
        <f>+'simulations soy farm1 '!JD129</f>
        <v>50.6</v>
      </c>
      <c r="JE169">
        <f>+'simulations soy farm1 '!JE129</f>
        <v>51.9</v>
      </c>
      <c r="JF169">
        <f>+'simulations soy farm1 '!JF129</f>
        <v>51.4</v>
      </c>
      <c r="JG169">
        <f>+'simulations soy farm1 '!JG129</f>
        <v>50.9</v>
      </c>
      <c r="JH169">
        <f>+'simulations soy farm1 '!JH129</f>
        <v>51.5</v>
      </c>
      <c r="JI169">
        <f>+'simulations soy farm1 '!JI129</f>
        <v>47.2</v>
      </c>
      <c r="JJ169">
        <f>+'simulations soy farm1 '!JJ129</f>
        <v>50.7</v>
      </c>
      <c r="JK169">
        <f>+'simulations soy farm1 '!JK129</f>
        <v>50</v>
      </c>
      <c r="JL169">
        <f>+'simulations soy farm1 '!JL129</f>
        <v>50.8</v>
      </c>
      <c r="JM169">
        <f>+'simulations soy farm1 '!JM129</f>
        <v>49.2</v>
      </c>
      <c r="JN169">
        <f>+'simulations soy farm1 '!JN129</f>
        <v>49.6</v>
      </c>
      <c r="JO169">
        <f>+'simulations soy farm1 '!JO129</f>
        <v>51</v>
      </c>
      <c r="JP169">
        <f>+'simulations soy farm1 '!JP129</f>
        <v>49.5</v>
      </c>
      <c r="JQ169">
        <f>+'simulations soy farm1 '!JQ129</f>
        <v>50.1</v>
      </c>
      <c r="JR169">
        <f>+'simulations soy farm1 '!JR129</f>
        <v>50</v>
      </c>
      <c r="JS169">
        <f>+'simulations soy farm1 '!JS129</f>
        <v>50.4</v>
      </c>
      <c r="JT169">
        <f>+'simulations soy farm1 '!JT129</f>
        <v>49.5</v>
      </c>
      <c r="JU169">
        <f>+'simulations soy farm1 '!JU129</f>
        <v>51.8</v>
      </c>
      <c r="JV169">
        <f>+'simulations soy farm1 '!JV129</f>
        <v>49.9</v>
      </c>
      <c r="JW169">
        <f>+'simulations soy farm1 '!JW129</f>
        <v>48.9</v>
      </c>
      <c r="JX169">
        <f>+'simulations soy farm1 '!JX129</f>
        <v>52.2</v>
      </c>
      <c r="JY169">
        <f>+'simulations soy farm1 '!JY129</f>
        <v>50.8</v>
      </c>
      <c r="JZ169">
        <f>+'simulations soy farm1 '!JZ129</f>
        <v>50.5</v>
      </c>
      <c r="KA169">
        <f>+'simulations soy farm1 '!KA129</f>
        <v>48.4</v>
      </c>
      <c r="KB169">
        <f>+'simulations soy farm1 '!KB129</f>
        <v>50.7</v>
      </c>
      <c r="KC169">
        <f>+'simulations soy farm1 '!KC129</f>
        <v>50.5</v>
      </c>
      <c r="KD169">
        <f>+'simulations soy farm1 '!KD129</f>
        <v>52.1</v>
      </c>
      <c r="KE169">
        <f>+'simulations soy farm1 '!KE129</f>
        <v>49.5</v>
      </c>
      <c r="KF169">
        <f>+'simulations soy farm1 '!KF129</f>
        <v>51.3</v>
      </c>
      <c r="KG169">
        <f>+'simulations soy farm1 '!KG129</f>
        <v>49.2</v>
      </c>
      <c r="KH169">
        <f>+'simulations soy farm1 '!KH129</f>
        <v>50.7</v>
      </c>
      <c r="KI169">
        <f>+'simulations soy farm1 '!KI129</f>
        <v>52.2</v>
      </c>
      <c r="KJ169">
        <f>+'simulations soy farm1 '!KJ129</f>
        <v>51.3</v>
      </c>
      <c r="KK169">
        <f>+'simulations soy farm1 '!KK129</f>
        <v>51.2</v>
      </c>
      <c r="KL169">
        <f>+'simulations soy farm1 '!KL129</f>
        <v>51.1</v>
      </c>
      <c r="KM169">
        <f>+'simulations soy farm1 '!KM129</f>
        <v>53.4</v>
      </c>
      <c r="KN169">
        <f>+'simulations soy farm1 '!KN129</f>
        <v>48.9</v>
      </c>
      <c r="KO169">
        <f>+'simulations soy farm1 '!KO129</f>
        <v>51.6</v>
      </c>
      <c r="KP169">
        <f>+'simulations soy farm1 '!KP129</f>
        <v>51.9</v>
      </c>
      <c r="KQ169">
        <f>+'simulations soy farm1 '!KQ129</f>
        <v>50.3</v>
      </c>
      <c r="KR169">
        <f>+'simulations soy farm1 '!KR129</f>
        <v>51.4</v>
      </c>
      <c r="KS169">
        <f>+'simulations soy farm1 '!KS129</f>
        <v>50.3</v>
      </c>
      <c r="KT169">
        <f>+'simulations soy farm1 '!KT129</f>
        <v>50.8</v>
      </c>
      <c r="KU169">
        <f>+'simulations soy farm1 '!KU129</f>
        <v>51.2</v>
      </c>
      <c r="KV169">
        <f>+'simulations soy farm1 '!KV129</f>
        <v>50.6</v>
      </c>
      <c r="KW169">
        <f>+'simulations soy farm1 '!KW129</f>
        <v>49.9</v>
      </c>
      <c r="KX169">
        <f>+'simulations soy farm1 '!KX129</f>
        <v>51.5</v>
      </c>
      <c r="KY169">
        <f>+'simulations soy farm1 '!KY129</f>
        <v>50.9</v>
      </c>
      <c r="KZ169">
        <f>+'simulations soy farm1 '!KZ129</f>
        <v>50</v>
      </c>
      <c r="LA169">
        <f>+'simulations soy farm1 '!LA129</f>
        <v>49.3</v>
      </c>
      <c r="LB169">
        <f>+'simulations soy farm1 '!LB129</f>
        <v>51.8</v>
      </c>
      <c r="LC169">
        <f>+'simulations soy farm1 '!LC129</f>
        <v>51.8</v>
      </c>
      <c r="LD169">
        <f>+'simulations soy farm1 '!LD129</f>
        <v>50.9</v>
      </c>
      <c r="LE169">
        <f>+'simulations soy farm1 '!LE129</f>
        <v>51.9</v>
      </c>
      <c r="LF169">
        <f>+'simulations soy farm1 '!LF129</f>
        <v>50.6</v>
      </c>
      <c r="LG169">
        <f>+'simulations soy farm1 '!LG129</f>
        <v>49.2</v>
      </c>
      <c r="LH169">
        <f>+'simulations soy farm1 '!LH129</f>
        <v>51.7</v>
      </c>
      <c r="LI169">
        <f>+'simulations soy farm1 '!LI129</f>
        <v>51.2</v>
      </c>
      <c r="LJ169">
        <f>+'simulations soy farm1 '!LJ129</f>
        <v>50.4</v>
      </c>
      <c r="LK169">
        <f>+'simulations soy farm1 '!LK129</f>
        <v>48.5</v>
      </c>
      <c r="LL169">
        <f>+'simulations soy farm1 '!LL129</f>
        <v>50.8</v>
      </c>
      <c r="LM169">
        <f>+'simulations soy farm1 '!LM129</f>
        <v>52.5</v>
      </c>
      <c r="LN169">
        <f>+'simulations soy farm1 '!LN129</f>
        <v>50</v>
      </c>
      <c r="LO169">
        <f>+'simulations soy farm1 '!LO129</f>
        <v>49.9</v>
      </c>
      <c r="LP169">
        <f>+'simulations soy farm1 '!LP129</f>
        <v>51.2</v>
      </c>
      <c r="LQ169">
        <f>+'simulations soy farm1 '!LQ129</f>
        <v>51.3</v>
      </c>
      <c r="LR169">
        <f>+'simulations soy farm1 '!LR129</f>
        <v>50.7</v>
      </c>
      <c r="LS169">
        <f>+'simulations soy farm1 '!LS129</f>
        <v>49.2</v>
      </c>
      <c r="LT169">
        <f>+'simulations soy farm1 '!LT129</f>
        <v>51</v>
      </c>
      <c r="LU169">
        <f>+'simulations soy farm1 '!LU129</f>
        <v>49.2</v>
      </c>
      <c r="LV169">
        <f>+'simulations soy farm1 '!LV129</f>
        <v>51.7</v>
      </c>
      <c r="LW169">
        <f>+'simulations soy farm1 '!LW129</f>
        <v>51.3</v>
      </c>
      <c r="LX169">
        <f>+'simulations soy farm1 '!LX129</f>
        <v>49.5</v>
      </c>
      <c r="LY169">
        <f>+'simulations soy farm1 '!LY129</f>
        <v>49.9</v>
      </c>
      <c r="LZ169">
        <f>+'simulations soy farm1 '!LZ129</f>
        <v>50.7</v>
      </c>
      <c r="MA169">
        <f>+'simulations soy farm1 '!MA129</f>
        <v>49.2</v>
      </c>
      <c r="MB169">
        <f>+'simulations soy farm1 '!MB129</f>
        <v>50.1</v>
      </c>
      <c r="MC169">
        <f>+'simulations soy farm1 '!MC129</f>
        <v>51.9</v>
      </c>
      <c r="MD169">
        <f>+'simulations soy farm1 '!MD129</f>
        <v>51.7</v>
      </c>
      <c r="ME169">
        <f>+'simulations soy farm1 '!ME129</f>
        <v>50.1</v>
      </c>
      <c r="MF169">
        <f>+'simulations soy farm1 '!MF129</f>
        <v>48.3</v>
      </c>
      <c r="MG169">
        <f>+'simulations soy farm1 '!MG129</f>
        <v>50.7</v>
      </c>
      <c r="MH169">
        <f>+'simulations soy farm1 '!MH129</f>
        <v>51.6</v>
      </c>
      <c r="MI169">
        <f>+'simulations soy farm1 '!MI129</f>
        <v>51.3</v>
      </c>
      <c r="MJ169">
        <f>+'simulations soy farm1 '!MJ129</f>
        <v>49.4</v>
      </c>
      <c r="MK169">
        <f>+'simulations soy farm1 '!MK129</f>
        <v>50.6</v>
      </c>
      <c r="ML169">
        <f>+'simulations soy farm1 '!ML129</f>
        <v>51</v>
      </c>
      <c r="MM169">
        <f>+'simulations soy farm1 '!MM129</f>
        <v>49.3</v>
      </c>
      <c r="MN169">
        <f>+'simulations soy farm1 '!MN129</f>
        <v>49.7</v>
      </c>
      <c r="MO169">
        <f>+'simulations soy farm1 '!MO129</f>
        <v>50.8</v>
      </c>
      <c r="MP169">
        <f>+'simulations soy farm1 '!MP129</f>
        <v>49</v>
      </c>
      <c r="MQ169">
        <f>+'simulations soy farm1 '!MQ129</f>
        <v>49.6</v>
      </c>
      <c r="MR169">
        <f>+'simulations soy farm1 '!MR129</f>
        <v>50.9</v>
      </c>
      <c r="MS169">
        <f>+'simulations soy farm1 '!MS129</f>
        <v>50.1</v>
      </c>
      <c r="MT169">
        <f>+'simulations soy farm1 '!MT129</f>
        <v>50.5</v>
      </c>
      <c r="MU169">
        <f>+'simulations soy farm1 '!MU129</f>
        <v>50.9</v>
      </c>
      <c r="MV169">
        <f>+'simulations soy farm1 '!MV129</f>
        <v>51.6</v>
      </c>
      <c r="MW169">
        <f>+'simulations soy farm1 '!MW129</f>
        <v>50.5</v>
      </c>
      <c r="MX169">
        <f>+'simulations soy farm1 '!MX129</f>
        <v>50.2</v>
      </c>
      <c r="MY169">
        <f>+'simulations soy farm1 '!MY129</f>
        <v>50.8</v>
      </c>
      <c r="MZ169">
        <f>+'simulations soy farm1 '!MZ129</f>
        <v>50.5</v>
      </c>
      <c r="NA169">
        <f>+'simulations soy farm1 '!NA129</f>
        <v>51.8</v>
      </c>
      <c r="NB169">
        <f>+'simulations soy farm1 '!NB129</f>
        <v>51.8</v>
      </c>
      <c r="NC169">
        <f>+'simulations soy farm1 '!NC129</f>
        <v>50.7</v>
      </c>
      <c r="ND169">
        <f>+'simulations soy farm1 '!ND129</f>
        <v>50.8</v>
      </c>
      <c r="NE169">
        <f>+'simulations soy farm1 '!NE129</f>
        <v>51.1</v>
      </c>
      <c r="NF169">
        <f>+'simulations soy farm1 '!NF129</f>
        <v>50.9</v>
      </c>
      <c r="NG169">
        <f>+'simulations soy farm1 '!NG129</f>
        <v>50.2</v>
      </c>
      <c r="NH169">
        <f>+'simulations soy farm1 '!NH129</f>
        <v>51.6</v>
      </c>
      <c r="NI169">
        <f>+'simulations soy farm1 '!NI129</f>
        <v>50.5</v>
      </c>
      <c r="NJ169">
        <f>+'simulations soy farm1 '!NJ129</f>
        <v>51.5</v>
      </c>
      <c r="NK169">
        <f>+'simulations soy farm1 '!NK129</f>
        <v>49.6</v>
      </c>
      <c r="NL169">
        <f>+'simulations soy farm1 '!NL129</f>
        <v>50.2</v>
      </c>
      <c r="NM169">
        <f>+'simulations soy farm1 '!NM129</f>
        <v>50</v>
      </c>
      <c r="NN169">
        <f>+'simulations soy farm1 '!NN129</f>
        <v>50.8</v>
      </c>
      <c r="NO169">
        <f>+'simulations soy farm1 '!NO129</f>
        <v>51.3</v>
      </c>
      <c r="NP169">
        <f>+'simulations soy farm1 '!NP129</f>
        <v>50.3</v>
      </c>
      <c r="NQ169">
        <f>+'simulations soy farm1 '!NQ129</f>
        <v>50.5</v>
      </c>
      <c r="NR169">
        <f>+'simulations soy farm1 '!NR129</f>
        <v>50.4</v>
      </c>
      <c r="NS169">
        <f>+'simulations soy farm1 '!NS129</f>
        <v>51.1</v>
      </c>
      <c r="NT169">
        <f>+'simulations soy farm1 '!NT129</f>
        <v>48.1</v>
      </c>
      <c r="NU169">
        <f>+'simulations soy farm1 '!NU129</f>
        <v>49.7</v>
      </c>
      <c r="NV169">
        <f>+'simulations soy farm1 '!NV129</f>
        <v>49.3</v>
      </c>
      <c r="NW169">
        <f>+'simulations soy farm1 '!NW129</f>
        <v>50.9</v>
      </c>
      <c r="NX169">
        <f>+'simulations soy farm1 '!NX129</f>
        <v>50.5</v>
      </c>
      <c r="NY169">
        <f>+'simulations soy farm1 '!NY129</f>
        <v>51.4</v>
      </c>
      <c r="NZ169">
        <f>+'simulations soy farm1 '!NZ129</f>
        <v>49.7</v>
      </c>
      <c r="OA169">
        <f>+'simulations soy farm1 '!OA129</f>
        <v>52.5</v>
      </c>
      <c r="OB169">
        <f>+'simulations soy farm1 '!OB129</f>
        <v>51.4</v>
      </c>
      <c r="OC169">
        <f>+'simulations soy farm1 '!OC129</f>
        <v>51.5</v>
      </c>
      <c r="OD169">
        <f>+'simulations soy farm1 '!OD129</f>
        <v>51.9</v>
      </c>
      <c r="OE169">
        <f>+'simulations soy farm1 '!OE129</f>
        <v>50.7</v>
      </c>
      <c r="OF169">
        <f>+'simulations soy farm1 '!OF129</f>
        <v>51</v>
      </c>
      <c r="OG169">
        <f>+'simulations soy farm1 '!OG129</f>
        <v>51.1</v>
      </c>
      <c r="OH169">
        <f>+'simulations soy farm1 '!OH129</f>
        <v>50.6</v>
      </c>
      <c r="OI169">
        <f>+'simulations soy farm1 '!OI129</f>
        <v>49.9</v>
      </c>
      <c r="OJ169">
        <f>+'simulations soy farm1 '!OJ129</f>
        <v>50</v>
      </c>
      <c r="OK169">
        <f>+'simulations soy farm1 '!OK129</f>
        <v>47.9</v>
      </c>
      <c r="OL169">
        <f>+'simulations soy farm1 '!OL129</f>
        <v>51.2</v>
      </c>
      <c r="OM169">
        <f>+'simulations soy farm1 '!OM129</f>
        <v>48.4</v>
      </c>
      <c r="ON169">
        <f>+'simulations soy farm1 '!ON129</f>
        <v>51.3</v>
      </c>
      <c r="OO169">
        <f>+'simulations soy farm1 '!OO129</f>
        <v>49.4</v>
      </c>
      <c r="OP169">
        <f>+'simulations soy farm1 '!OP129</f>
        <v>52.2</v>
      </c>
      <c r="OQ169">
        <f>+'simulations soy farm1 '!OQ129</f>
        <v>51.2</v>
      </c>
      <c r="OR169">
        <f>+'simulations soy farm1 '!OR129</f>
        <v>49</v>
      </c>
      <c r="OS169">
        <f>+'simulations soy farm1 '!OS129</f>
        <v>50.5</v>
      </c>
      <c r="OT169">
        <f>+'simulations soy farm1 '!OT129</f>
        <v>49.9</v>
      </c>
      <c r="OU169">
        <f>+'simulations soy farm1 '!OU129</f>
        <v>50.3</v>
      </c>
      <c r="OV169">
        <f>+'simulations soy farm1 '!OV129</f>
        <v>49.8</v>
      </c>
      <c r="OW169">
        <f>+'simulations soy farm1 '!OW129</f>
        <v>51</v>
      </c>
      <c r="OX169">
        <f>+'simulations soy farm1 '!OX129</f>
        <v>49</v>
      </c>
      <c r="OY169">
        <f>+'simulations soy farm1 '!OY129</f>
        <v>50.5</v>
      </c>
      <c r="OZ169">
        <f>+'simulations soy farm1 '!OZ129</f>
        <v>50.7</v>
      </c>
      <c r="PA169">
        <f>+'simulations soy farm1 '!PA129</f>
        <v>49.9</v>
      </c>
      <c r="PB169">
        <f>+'simulations soy farm1 '!PB129</f>
        <v>50</v>
      </c>
      <c r="PC169">
        <f>+'simulations soy farm1 '!PC129</f>
        <v>50.2</v>
      </c>
      <c r="PD169">
        <f>+'simulations soy farm1 '!PD129</f>
        <v>50.6</v>
      </c>
      <c r="PE169">
        <f>+'simulations soy farm1 '!PE129</f>
        <v>50.9</v>
      </c>
      <c r="PF169">
        <f>+'simulations soy farm1 '!PF129</f>
        <v>52.4</v>
      </c>
      <c r="PG169">
        <f>+'simulations soy farm1 '!PG129</f>
        <v>51.6</v>
      </c>
      <c r="PH169">
        <f>+'simulations soy farm1 '!PH129</f>
        <v>50.6</v>
      </c>
      <c r="PI169">
        <f>+'simulations soy farm1 '!PI129</f>
        <v>50.1</v>
      </c>
      <c r="PJ169">
        <f>+'simulations soy farm1 '!PJ129</f>
        <v>50.7</v>
      </c>
      <c r="PK169">
        <f>+'simulations soy farm1 '!PK129</f>
        <v>49.2</v>
      </c>
      <c r="PL169">
        <f>+'simulations soy farm1 '!PL129</f>
        <v>50.6</v>
      </c>
      <c r="PM169">
        <f>+'simulations soy farm1 '!PM129</f>
        <v>49.7</v>
      </c>
      <c r="PN169">
        <f>+'simulations soy farm1 '!PN129</f>
        <v>50.2</v>
      </c>
      <c r="PO169">
        <f>+'simulations soy farm1 '!PO129</f>
        <v>50.9</v>
      </c>
      <c r="PP169">
        <f>+'simulations soy farm1 '!PP129</f>
        <v>47.9</v>
      </c>
      <c r="PQ169">
        <f>+'simulations soy farm1 '!PQ129</f>
        <v>51.1</v>
      </c>
      <c r="PR169">
        <f>+'simulations soy farm1 '!PR129</f>
        <v>50.3</v>
      </c>
      <c r="PS169">
        <f>+'simulations soy farm1 '!PS129</f>
        <v>50.1</v>
      </c>
      <c r="PT169">
        <f>+'simulations soy farm1 '!PT129</f>
        <v>49.9</v>
      </c>
      <c r="PU169">
        <f>+'simulations soy farm1 '!PU129</f>
        <v>50.8</v>
      </c>
      <c r="PV169">
        <f>+'simulations soy farm1 '!PV129</f>
        <v>49.5</v>
      </c>
      <c r="PW169">
        <f>+'simulations soy farm1 '!PW129</f>
        <v>49.6</v>
      </c>
      <c r="PX169">
        <f>+'simulations soy farm1 '!PX129</f>
        <v>50.2</v>
      </c>
      <c r="PY169">
        <f>+'simulations soy farm1 '!PY129</f>
        <v>49.9</v>
      </c>
      <c r="PZ169">
        <f>+'simulations soy farm1 '!PZ129</f>
        <v>50</v>
      </c>
      <c r="QA169">
        <f>+'simulations soy farm1 '!QA129</f>
        <v>50.6</v>
      </c>
      <c r="QB169">
        <f>+'simulations soy farm1 '!QB129</f>
        <v>49.5</v>
      </c>
      <c r="QC169">
        <f>+'simulations soy farm1 '!QC129</f>
        <v>50.6</v>
      </c>
      <c r="QD169">
        <f>+'simulations soy farm1 '!QD129</f>
        <v>49.1</v>
      </c>
      <c r="QE169">
        <f>+'simulations soy farm1 '!QE129</f>
        <v>48.1</v>
      </c>
      <c r="QF169">
        <f>+'simulations soy farm1 '!QF129</f>
        <v>52.2</v>
      </c>
      <c r="QG169">
        <f>+'simulations soy farm1 '!QG129</f>
        <v>51.3</v>
      </c>
      <c r="QH169">
        <f>+'simulations soy farm1 '!QH129</f>
        <v>47</v>
      </c>
      <c r="QI169">
        <f>+'simulations soy farm1 '!QI129</f>
        <v>50.9</v>
      </c>
      <c r="QJ169">
        <f>+'simulations soy farm1 '!QJ129</f>
        <v>50.6</v>
      </c>
      <c r="QK169">
        <f>+'simulations soy farm1 '!QK129</f>
        <v>51</v>
      </c>
      <c r="QL169">
        <f>+'simulations soy farm1 '!QL129</f>
        <v>51.1</v>
      </c>
      <c r="QM169">
        <f>+'simulations soy farm1 '!QM129</f>
        <v>50.9</v>
      </c>
      <c r="QN169">
        <f>+'simulations soy farm1 '!QN129</f>
        <v>50.1</v>
      </c>
      <c r="QO169">
        <f>+'simulations soy farm1 '!QO129</f>
        <v>50.6</v>
      </c>
      <c r="QP169">
        <f>+'simulations soy farm1 '!QP129</f>
        <v>48.6</v>
      </c>
      <c r="QQ169">
        <f>+'simulations soy farm1 '!QQ129</f>
        <v>50.6</v>
      </c>
      <c r="QR169">
        <f>+'simulations soy farm1 '!QR129</f>
        <v>50.1</v>
      </c>
      <c r="QS169">
        <f>+'simulations soy farm1 '!QS129</f>
        <v>49.9</v>
      </c>
      <c r="QT169">
        <f>+'simulations soy farm1 '!QT129</f>
        <v>50.8</v>
      </c>
      <c r="QU169">
        <f>+'simulations soy farm1 '!QU129</f>
        <v>49.4</v>
      </c>
      <c r="QV169">
        <f>+'simulations soy farm1 '!QV129</f>
        <v>51.6</v>
      </c>
      <c r="QW169">
        <f>+'simulations soy farm1 '!QW129</f>
        <v>50</v>
      </c>
      <c r="QX169">
        <f>+'simulations soy farm1 '!QX129</f>
        <v>49.4</v>
      </c>
      <c r="QY169">
        <f>+'simulations soy farm1 '!QY129</f>
        <v>50.5</v>
      </c>
      <c r="QZ169">
        <f>+'simulations soy farm1 '!QZ129</f>
        <v>49.4</v>
      </c>
      <c r="RA169">
        <f>+'simulations soy farm1 '!RA129</f>
        <v>51.1</v>
      </c>
      <c r="RB169">
        <f>+'simulations soy farm1 '!RB129</f>
        <v>51.3</v>
      </c>
      <c r="RC169">
        <f>+'simulations soy farm1 '!RC129</f>
        <v>49.5</v>
      </c>
      <c r="RD169">
        <f>+'simulations soy farm1 '!RD129</f>
        <v>51</v>
      </c>
      <c r="RE169">
        <f>+'simulations soy farm1 '!RE129</f>
        <v>48.8</v>
      </c>
      <c r="RF169">
        <f>+'simulations soy farm1 '!RF129</f>
        <v>51.2</v>
      </c>
      <c r="RG169">
        <f>+'simulations soy farm1 '!RG129</f>
        <v>51.3</v>
      </c>
      <c r="RH169">
        <f>+'simulations soy farm1 '!RH129</f>
        <v>49.5</v>
      </c>
      <c r="RI169">
        <f>+'simulations soy farm1 '!RI129</f>
        <v>49.7</v>
      </c>
      <c r="RJ169">
        <f>+'simulations soy farm1 '!RJ129</f>
        <v>52.3</v>
      </c>
      <c r="RK169">
        <f>+'simulations soy farm1 '!RK129</f>
        <v>52</v>
      </c>
      <c r="RL169">
        <f>+'simulations soy farm1 '!RL129</f>
        <v>51.6</v>
      </c>
      <c r="RM169">
        <f>+'simulations soy farm1 '!RM129</f>
        <v>49.8</v>
      </c>
      <c r="RN169">
        <f>+'simulations soy farm1 '!RN129</f>
        <v>49.7</v>
      </c>
      <c r="RO169">
        <f>+'simulations soy farm1 '!RO129</f>
        <v>49.3</v>
      </c>
      <c r="RP169">
        <f>+'simulations soy farm1 '!RP129</f>
        <v>51.5</v>
      </c>
      <c r="RQ169">
        <f>+'simulations soy farm1 '!RQ129</f>
        <v>51.3</v>
      </c>
      <c r="RR169">
        <f>+'simulations soy farm1 '!RR129</f>
        <v>50.7</v>
      </c>
      <c r="RS169">
        <f>+'simulations soy farm1 '!RS129</f>
        <v>49.8</v>
      </c>
      <c r="RT169">
        <f>+'simulations soy farm1 '!RT129</f>
        <v>49.2</v>
      </c>
      <c r="RU169">
        <f>+'simulations soy farm1 '!RU129</f>
        <v>52.7</v>
      </c>
      <c r="RV169">
        <f>+'simulations soy farm1 '!RV129</f>
        <v>52.1</v>
      </c>
      <c r="RW169">
        <f>+'simulations soy farm1 '!RW129</f>
        <v>50.6</v>
      </c>
      <c r="RX169">
        <f>+'simulations soy farm1 '!RX129</f>
        <v>48.4</v>
      </c>
      <c r="RY169">
        <f>+'simulations soy farm1 '!RY129</f>
        <v>49.6</v>
      </c>
      <c r="RZ169">
        <f>+'simulations soy farm1 '!RZ129</f>
        <v>50.9</v>
      </c>
      <c r="SA169">
        <f>+'simulations soy farm1 '!SA129</f>
        <v>49.4</v>
      </c>
      <c r="SB169">
        <f>+'simulations soy farm1 '!SB129</f>
        <v>50.6</v>
      </c>
      <c r="SC169">
        <f>+'simulations soy farm1 '!SC129</f>
        <v>49.6</v>
      </c>
      <c r="SD169">
        <f>+'simulations soy farm1 '!SD129</f>
        <v>50.8</v>
      </c>
      <c r="SE169">
        <f>+'simulations soy farm1 '!SE129</f>
        <v>50.5</v>
      </c>
      <c r="SF169">
        <f>+'simulations soy farm1 '!SF129</f>
        <v>52.2</v>
      </c>
      <c r="SG169">
        <f>+'simulations soy farm1 '!SG129</f>
        <v>50.1</v>
      </c>
    </row>
    <row r="170" spans="1:501">
      <c r="A170">
        <v>2016</v>
      </c>
      <c r="B170">
        <f>+'simulations soy farm1 '!B173</f>
        <v>53.4</v>
      </c>
      <c r="C170">
        <f>+'simulations soy farm1 '!C173</f>
        <v>50.9</v>
      </c>
      <c r="D170">
        <f>+'simulations soy farm1 '!D173</f>
        <v>52.9</v>
      </c>
      <c r="E170">
        <f>+'simulations soy farm1 '!E173</f>
        <v>50.7</v>
      </c>
      <c r="F170">
        <f>+'simulations soy farm1 '!F173</f>
        <v>50.7</v>
      </c>
      <c r="G170">
        <f>+'simulations soy farm1 '!G173</f>
        <v>52.1</v>
      </c>
      <c r="H170">
        <f>+'simulations soy farm1 '!H173</f>
        <v>50.8</v>
      </c>
      <c r="I170">
        <f>+'simulations soy farm1 '!I173</f>
        <v>50.7</v>
      </c>
      <c r="J170">
        <f>+'simulations soy farm1 '!J173</f>
        <v>51.4</v>
      </c>
      <c r="K170">
        <f>+'simulations soy farm1 '!K173</f>
        <v>53.3</v>
      </c>
      <c r="L170">
        <f>+'simulations soy farm1 '!L173</f>
        <v>50.5</v>
      </c>
      <c r="M170">
        <f>+'simulations soy farm1 '!M173</f>
        <v>49</v>
      </c>
      <c r="N170">
        <f>+'simulations soy farm1 '!N173</f>
        <v>51.9</v>
      </c>
      <c r="O170">
        <f>+'simulations soy farm1 '!O173</f>
        <v>51.6</v>
      </c>
      <c r="P170">
        <f>+'simulations soy farm1 '!P173</f>
        <v>49.8</v>
      </c>
      <c r="Q170">
        <f>+'simulations soy farm1 '!Q173</f>
        <v>50.8</v>
      </c>
      <c r="R170">
        <f>+'simulations soy farm1 '!R173</f>
        <v>51.7</v>
      </c>
      <c r="S170">
        <f>+'simulations soy farm1 '!S173</f>
        <v>50.4</v>
      </c>
      <c r="T170">
        <f>+'simulations soy farm1 '!T173</f>
        <v>52.2</v>
      </c>
      <c r="U170">
        <f>+'simulations soy farm1 '!U173</f>
        <v>51.2</v>
      </c>
      <c r="V170">
        <f>+'simulations soy farm1 '!V173</f>
        <v>51</v>
      </c>
      <c r="W170">
        <f>+'simulations soy farm1 '!W173</f>
        <v>49.1</v>
      </c>
      <c r="X170">
        <f>+'simulations soy farm1 '!X173</f>
        <v>48.5</v>
      </c>
      <c r="Y170">
        <f>+'simulations soy farm1 '!Y173</f>
        <v>50.4</v>
      </c>
      <c r="Z170">
        <f>+'simulations soy farm1 '!Z173</f>
        <v>52.3</v>
      </c>
      <c r="AA170">
        <f>+'simulations soy farm1 '!AA173</f>
        <v>49.7</v>
      </c>
      <c r="AB170">
        <f>+'simulations soy farm1 '!AB173</f>
        <v>51.6</v>
      </c>
      <c r="AC170">
        <f>+'simulations soy farm1 '!AC173</f>
        <v>52.8</v>
      </c>
      <c r="AD170">
        <f>+'simulations soy farm1 '!AD173</f>
        <v>50.4</v>
      </c>
      <c r="AE170">
        <f>+'simulations soy farm1 '!AE173</f>
        <v>52.5</v>
      </c>
      <c r="AF170">
        <f>+'simulations soy farm1 '!AF173</f>
        <v>51.4</v>
      </c>
      <c r="AG170">
        <f>+'simulations soy farm1 '!AG173</f>
        <v>50.4</v>
      </c>
      <c r="AH170">
        <f>+'simulations soy farm1 '!AH173</f>
        <v>51.8</v>
      </c>
      <c r="AI170">
        <f>+'simulations soy farm1 '!AI173</f>
        <v>49.6</v>
      </c>
      <c r="AJ170">
        <f>+'simulations soy farm1 '!AJ173</f>
        <v>50.5</v>
      </c>
      <c r="AK170">
        <f>+'simulations soy farm1 '!AK173</f>
        <v>50</v>
      </c>
      <c r="AL170">
        <f>+'simulations soy farm1 '!AL173</f>
        <v>51.4</v>
      </c>
      <c r="AM170">
        <f>+'simulations soy farm1 '!AM173</f>
        <v>53.1</v>
      </c>
      <c r="AN170">
        <f>+'simulations soy farm1 '!AN173</f>
        <v>50.9</v>
      </c>
      <c r="AO170">
        <f>+'simulations soy farm1 '!AO173</f>
        <v>52.2</v>
      </c>
      <c r="AP170">
        <f>+'simulations soy farm1 '!AP173</f>
        <v>52.5</v>
      </c>
      <c r="AQ170">
        <f>+'simulations soy farm1 '!AQ173</f>
        <v>51.2</v>
      </c>
      <c r="AR170">
        <f>+'simulations soy farm1 '!AR173</f>
        <v>51</v>
      </c>
      <c r="AS170">
        <f>+'simulations soy farm1 '!AS173</f>
        <v>50.3</v>
      </c>
      <c r="AT170">
        <f>+'simulations soy farm1 '!AT173</f>
        <v>51.4</v>
      </c>
      <c r="AU170">
        <f>+'simulations soy farm1 '!AU173</f>
        <v>51.4</v>
      </c>
      <c r="AV170">
        <f>+'simulations soy farm1 '!AV173</f>
        <v>51.6</v>
      </c>
      <c r="AW170">
        <f>+'simulations soy farm1 '!AW173</f>
        <v>52.1</v>
      </c>
      <c r="AX170">
        <f>+'simulations soy farm1 '!AX173</f>
        <v>50.8</v>
      </c>
      <c r="AY170">
        <f>+'simulations soy farm1 '!AY173</f>
        <v>54.1</v>
      </c>
      <c r="AZ170">
        <f>+'simulations soy farm1 '!AZ173</f>
        <v>51.7</v>
      </c>
      <c r="BA170">
        <f>+'simulations soy farm1 '!BA173</f>
        <v>50.8</v>
      </c>
      <c r="BB170">
        <f>+'simulations soy farm1 '!BB173</f>
        <v>52.5</v>
      </c>
      <c r="BC170">
        <f>+'simulations soy farm1 '!BC173</f>
        <v>51.3</v>
      </c>
      <c r="BD170">
        <f>+'simulations soy farm1 '!BD173</f>
        <v>50.4</v>
      </c>
      <c r="BE170">
        <f>+'simulations soy farm1 '!BE173</f>
        <v>49</v>
      </c>
      <c r="BF170">
        <f>+'simulations soy farm1 '!BF173</f>
        <v>51.1</v>
      </c>
      <c r="BG170">
        <f>+'simulations soy farm1 '!BG173</f>
        <v>49.8</v>
      </c>
      <c r="BH170">
        <f>+'simulations soy farm1 '!BH173</f>
        <v>52.8</v>
      </c>
      <c r="BI170">
        <f>+'simulations soy farm1 '!BI173</f>
        <v>49.4</v>
      </c>
      <c r="BJ170">
        <f>+'simulations soy farm1 '!BJ173</f>
        <v>50.4</v>
      </c>
      <c r="BK170">
        <f>+'simulations soy farm1 '!BK173</f>
        <v>51.9</v>
      </c>
      <c r="BL170">
        <f>+'simulations soy farm1 '!BL173</f>
        <v>50.8</v>
      </c>
      <c r="BM170">
        <f>+'simulations soy farm1 '!BM173</f>
        <v>51.6</v>
      </c>
      <c r="BN170">
        <f>+'simulations soy farm1 '!BN173</f>
        <v>50.7</v>
      </c>
      <c r="BO170">
        <f>+'simulations soy farm1 '!BO173</f>
        <v>49.4</v>
      </c>
      <c r="BP170">
        <f>+'simulations soy farm1 '!BP173</f>
        <v>50.7</v>
      </c>
      <c r="BQ170">
        <f>+'simulations soy farm1 '!BQ173</f>
        <v>52.2</v>
      </c>
      <c r="BR170">
        <f>+'simulations soy farm1 '!BR173</f>
        <v>51.2</v>
      </c>
      <c r="BS170">
        <f>+'simulations soy farm1 '!BS173</f>
        <v>50.9</v>
      </c>
      <c r="BT170">
        <f>+'simulations soy farm1 '!BT173</f>
        <v>51.4</v>
      </c>
      <c r="BU170">
        <f>+'simulations soy farm1 '!BU173</f>
        <v>51.3</v>
      </c>
      <c r="BV170">
        <f>+'simulations soy farm1 '!BV173</f>
        <v>51.7</v>
      </c>
      <c r="BW170">
        <f>+'simulations soy farm1 '!BW173</f>
        <v>51.4</v>
      </c>
      <c r="BX170">
        <f>+'simulations soy farm1 '!BX173</f>
        <v>48.9</v>
      </c>
      <c r="BY170">
        <f>+'simulations soy farm1 '!BY173</f>
        <v>49.7</v>
      </c>
      <c r="BZ170">
        <f>+'simulations soy farm1 '!BZ173</f>
        <v>51.4</v>
      </c>
      <c r="CA170">
        <f>+'simulations soy farm1 '!CA173</f>
        <v>52.6</v>
      </c>
      <c r="CB170">
        <f>+'simulations soy farm1 '!CB173</f>
        <v>50.5</v>
      </c>
      <c r="CC170">
        <f>+'simulations soy farm1 '!CC173</f>
        <v>51.1</v>
      </c>
      <c r="CD170">
        <f>+'simulations soy farm1 '!CD173</f>
        <v>51.5</v>
      </c>
      <c r="CE170">
        <f>+'simulations soy farm1 '!CE173</f>
        <v>51.3</v>
      </c>
      <c r="CF170">
        <f>+'simulations soy farm1 '!CF173</f>
        <v>51.1</v>
      </c>
      <c r="CG170">
        <f>+'simulations soy farm1 '!CG173</f>
        <v>50.5</v>
      </c>
      <c r="CH170">
        <f>+'simulations soy farm1 '!CH173</f>
        <v>52.8</v>
      </c>
      <c r="CI170">
        <f>+'simulations soy farm1 '!CI173</f>
        <v>51.5</v>
      </c>
      <c r="CJ170">
        <f>+'simulations soy farm1 '!CJ173</f>
        <v>50.5</v>
      </c>
      <c r="CK170">
        <f>+'simulations soy farm1 '!CK173</f>
        <v>51.8</v>
      </c>
      <c r="CL170">
        <f>+'simulations soy farm1 '!CL173</f>
        <v>51.8</v>
      </c>
      <c r="CM170">
        <f>+'simulations soy farm1 '!CM173</f>
        <v>50.3</v>
      </c>
      <c r="CN170">
        <f>+'simulations soy farm1 '!CN173</f>
        <v>49.9</v>
      </c>
      <c r="CO170">
        <f>+'simulations soy farm1 '!CO173</f>
        <v>51.8</v>
      </c>
      <c r="CP170">
        <f>+'simulations soy farm1 '!CP173</f>
        <v>51.2</v>
      </c>
      <c r="CQ170">
        <f>+'simulations soy farm1 '!CQ173</f>
        <v>51.9</v>
      </c>
      <c r="CR170">
        <f>+'simulations soy farm1 '!CR173</f>
        <v>51.7</v>
      </c>
      <c r="CS170">
        <f>+'simulations soy farm1 '!CS173</f>
        <v>48.9</v>
      </c>
      <c r="CT170">
        <f>+'simulations soy farm1 '!CT173</f>
        <v>51.9</v>
      </c>
      <c r="CU170">
        <f>+'simulations soy farm1 '!CU173</f>
        <v>51.3</v>
      </c>
      <c r="CV170">
        <f>+'simulations soy farm1 '!CV173</f>
        <v>50.9</v>
      </c>
      <c r="CW170">
        <f>+'simulations soy farm1 '!CW173</f>
        <v>51.8</v>
      </c>
      <c r="CX170">
        <f>+'simulations soy farm1 '!CX173</f>
        <v>51.5</v>
      </c>
      <c r="CY170">
        <f>+'simulations soy farm1 '!CY173</f>
        <v>51.7</v>
      </c>
      <c r="CZ170">
        <f>+'simulations soy farm1 '!CZ173</f>
        <v>51.1</v>
      </c>
      <c r="DA170">
        <f>+'simulations soy farm1 '!DA173</f>
        <v>51</v>
      </c>
      <c r="DB170">
        <f>+'simulations soy farm1 '!DB173</f>
        <v>49.6</v>
      </c>
      <c r="DC170">
        <f>+'simulations soy farm1 '!DC173</f>
        <v>50.5</v>
      </c>
      <c r="DD170">
        <f>+'simulations soy farm1 '!DD173</f>
        <v>50.8</v>
      </c>
      <c r="DE170">
        <f>+'simulations soy farm1 '!DE173</f>
        <v>52.3</v>
      </c>
      <c r="DF170">
        <f>+'simulations soy farm1 '!DF173</f>
        <v>49.9</v>
      </c>
      <c r="DG170">
        <f>+'simulations soy farm1 '!DG173</f>
        <v>50.3</v>
      </c>
      <c r="DH170">
        <f>+'simulations soy farm1 '!DH173</f>
        <v>49.8</v>
      </c>
      <c r="DI170">
        <f>+'simulations soy farm1 '!DI173</f>
        <v>50.7</v>
      </c>
      <c r="DJ170">
        <f>+'simulations soy farm1 '!DJ173</f>
        <v>51.9</v>
      </c>
      <c r="DK170">
        <f>+'simulations soy farm1 '!DK173</f>
        <v>51.6</v>
      </c>
      <c r="DL170">
        <f>+'simulations soy farm1 '!DL173</f>
        <v>49.8</v>
      </c>
      <c r="DM170">
        <f>+'simulations soy farm1 '!DM173</f>
        <v>51.9</v>
      </c>
      <c r="DN170">
        <f>+'simulations soy farm1 '!DN173</f>
        <v>51.4</v>
      </c>
      <c r="DO170">
        <f>+'simulations soy farm1 '!DO173</f>
        <v>49.1</v>
      </c>
      <c r="DP170">
        <f>+'simulations soy farm1 '!DP173</f>
        <v>48.9</v>
      </c>
      <c r="DQ170">
        <f>+'simulations soy farm1 '!DQ173</f>
        <v>50.7</v>
      </c>
      <c r="DR170">
        <f>+'simulations soy farm1 '!DR173</f>
        <v>52.2</v>
      </c>
      <c r="DS170">
        <f>+'simulations soy farm1 '!DS173</f>
        <v>50.6</v>
      </c>
      <c r="DT170">
        <f>+'simulations soy farm1 '!DT173</f>
        <v>49.8</v>
      </c>
      <c r="DU170">
        <f>+'simulations soy farm1 '!DU173</f>
        <v>51.5</v>
      </c>
      <c r="DV170">
        <f>+'simulations soy farm1 '!DV173</f>
        <v>50.5</v>
      </c>
      <c r="DW170">
        <f>+'simulations soy farm1 '!DW173</f>
        <v>49.5</v>
      </c>
      <c r="DX170">
        <f>+'simulations soy farm1 '!DX173</f>
        <v>51.1</v>
      </c>
      <c r="DY170">
        <f>+'simulations soy farm1 '!DY173</f>
        <v>54.4</v>
      </c>
      <c r="DZ170">
        <f>+'simulations soy farm1 '!DZ173</f>
        <v>52.5</v>
      </c>
      <c r="EA170">
        <f>+'simulations soy farm1 '!EA173</f>
        <v>51.9</v>
      </c>
      <c r="EB170">
        <f>+'simulations soy farm1 '!EB173</f>
        <v>49.6</v>
      </c>
      <c r="EC170">
        <f>+'simulations soy farm1 '!EC173</f>
        <v>50.2</v>
      </c>
      <c r="ED170">
        <f>+'simulations soy farm1 '!ED173</f>
        <v>49.6</v>
      </c>
      <c r="EE170">
        <f>+'simulations soy farm1 '!EE173</f>
        <v>51</v>
      </c>
      <c r="EF170">
        <f>+'simulations soy farm1 '!EF173</f>
        <v>51.8</v>
      </c>
      <c r="EG170">
        <f>+'simulations soy farm1 '!EG173</f>
        <v>50.4</v>
      </c>
      <c r="EH170">
        <f>+'simulations soy farm1 '!EH173</f>
        <v>50.4</v>
      </c>
      <c r="EI170">
        <f>+'simulations soy farm1 '!EI173</f>
        <v>50.4</v>
      </c>
      <c r="EJ170">
        <f>+'simulations soy farm1 '!EJ173</f>
        <v>52.4</v>
      </c>
      <c r="EK170">
        <f>+'simulations soy farm1 '!EK173</f>
        <v>49.7</v>
      </c>
      <c r="EL170">
        <f>+'simulations soy farm1 '!EL173</f>
        <v>50.6</v>
      </c>
      <c r="EM170">
        <f>+'simulations soy farm1 '!EM173</f>
        <v>53</v>
      </c>
      <c r="EN170">
        <f>+'simulations soy farm1 '!EN173</f>
        <v>52.1</v>
      </c>
      <c r="EO170">
        <f>+'simulations soy farm1 '!EO173</f>
        <v>51.3</v>
      </c>
      <c r="EP170">
        <f>+'simulations soy farm1 '!EP173</f>
        <v>50.7</v>
      </c>
      <c r="EQ170">
        <f>+'simulations soy farm1 '!EQ173</f>
        <v>52.6</v>
      </c>
      <c r="ER170">
        <f>+'simulations soy farm1 '!ER173</f>
        <v>51.9</v>
      </c>
      <c r="ES170">
        <f>+'simulations soy farm1 '!ES173</f>
        <v>52</v>
      </c>
      <c r="ET170">
        <f>+'simulations soy farm1 '!ET173</f>
        <v>52.7</v>
      </c>
      <c r="EU170">
        <f>+'simulations soy farm1 '!EU173</f>
        <v>52.2</v>
      </c>
      <c r="EV170">
        <f>+'simulations soy farm1 '!EV173</f>
        <v>51.5</v>
      </c>
      <c r="EW170">
        <f>+'simulations soy farm1 '!EW173</f>
        <v>50.6</v>
      </c>
      <c r="EX170">
        <f>+'simulations soy farm1 '!EX173</f>
        <v>50.9</v>
      </c>
      <c r="EY170">
        <f>+'simulations soy farm1 '!EY173</f>
        <v>48.8</v>
      </c>
      <c r="EZ170">
        <f>+'simulations soy farm1 '!EZ173</f>
        <v>48</v>
      </c>
      <c r="FA170">
        <f>+'simulations soy farm1 '!FA173</f>
        <v>53.2</v>
      </c>
      <c r="FB170">
        <f>+'simulations soy farm1 '!FB173</f>
        <v>50.5</v>
      </c>
      <c r="FC170">
        <f>+'simulations soy farm1 '!FC173</f>
        <v>50.3</v>
      </c>
      <c r="FD170">
        <f>+'simulations soy farm1 '!FD173</f>
        <v>50.5</v>
      </c>
      <c r="FE170">
        <f>+'simulations soy farm1 '!FE173</f>
        <v>51.4</v>
      </c>
      <c r="FF170">
        <f>+'simulations soy farm1 '!FF173</f>
        <v>51</v>
      </c>
      <c r="FG170">
        <f>+'simulations soy farm1 '!FG173</f>
        <v>47.9</v>
      </c>
      <c r="FH170">
        <f>+'simulations soy farm1 '!FH173</f>
        <v>51.4</v>
      </c>
      <c r="FI170">
        <f>+'simulations soy farm1 '!FI173</f>
        <v>50.7</v>
      </c>
      <c r="FJ170">
        <f>+'simulations soy farm1 '!FJ173</f>
        <v>51.3</v>
      </c>
      <c r="FK170">
        <f>+'simulations soy farm1 '!FK173</f>
        <v>50.9</v>
      </c>
      <c r="FL170">
        <f>+'simulations soy farm1 '!FL173</f>
        <v>51.4</v>
      </c>
      <c r="FM170">
        <f>+'simulations soy farm1 '!FM173</f>
        <v>52.2</v>
      </c>
      <c r="FN170">
        <f>+'simulations soy farm1 '!FN173</f>
        <v>48.2</v>
      </c>
      <c r="FO170">
        <f>+'simulations soy farm1 '!FO173</f>
        <v>53.2</v>
      </c>
      <c r="FP170">
        <f>+'simulations soy farm1 '!FP173</f>
        <v>51.2</v>
      </c>
      <c r="FQ170">
        <f>+'simulations soy farm1 '!FQ173</f>
        <v>51.7</v>
      </c>
      <c r="FR170">
        <f>+'simulations soy farm1 '!FR173</f>
        <v>50.3</v>
      </c>
      <c r="FS170">
        <f>+'simulations soy farm1 '!FS173</f>
        <v>53.1</v>
      </c>
      <c r="FT170">
        <f>+'simulations soy farm1 '!FT173</f>
        <v>51.5</v>
      </c>
      <c r="FU170">
        <f>+'simulations soy farm1 '!FU173</f>
        <v>51.7</v>
      </c>
      <c r="FV170">
        <f>+'simulations soy farm1 '!FV173</f>
        <v>50.5</v>
      </c>
      <c r="FW170">
        <f>+'simulations soy farm1 '!FW173</f>
        <v>50.3</v>
      </c>
      <c r="FX170">
        <f>+'simulations soy farm1 '!FX173</f>
        <v>51.2</v>
      </c>
      <c r="FY170">
        <f>+'simulations soy farm1 '!FY173</f>
        <v>51</v>
      </c>
      <c r="FZ170">
        <f>+'simulations soy farm1 '!FZ173</f>
        <v>51.3</v>
      </c>
      <c r="GA170">
        <f>+'simulations soy farm1 '!GA173</f>
        <v>49.6</v>
      </c>
      <c r="GB170">
        <f>+'simulations soy farm1 '!GB173</f>
        <v>51.5</v>
      </c>
      <c r="GC170">
        <f>+'simulations soy farm1 '!GC173</f>
        <v>51.2</v>
      </c>
      <c r="GD170">
        <f>+'simulations soy farm1 '!GD173</f>
        <v>50.6</v>
      </c>
      <c r="GE170">
        <f>+'simulations soy farm1 '!GE173</f>
        <v>51.7</v>
      </c>
      <c r="GF170">
        <f>+'simulations soy farm1 '!GF173</f>
        <v>51.4</v>
      </c>
      <c r="GG170">
        <f>+'simulations soy farm1 '!GG173</f>
        <v>51.7</v>
      </c>
      <c r="GH170">
        <f>+'simulations soy farm1 '!GH173</f>
        <v>52.1</v>
      </c>
      <c r="GI170">
        <f>+'simulations soy farm1 '!GI173</f>
        <v>50.5</v>
      </c>
      <c r="GJ170">
        <f>+'simulations soy farm1 '!GJ173</f>
        <v>51.7</v>
      </c>
      <c r="GK170">
        <f>+'simulations soy farm1 '!GK173</f>
        <v>50.6</v>
      </c>
      <c r="GL170">
        <f>+'simulations soy farm1 '!GL173</f>
        <v>51.3</v>
      </c>
      <c r="GM170">
        <f>+'simulations soy farm1 '!GM173</f>
        <v>51.5</v>
      </c>
      <c r="GN170">
        <f>+'simulations soy farm1 '!GN173</f>
        <v>51.3</v>
      </c>
      <c r="GO170">
        <f>+'simulations soy farm1 '!GO173</f>
        <v>51.2</v>
      </c>
      <c r="GP170">
        <f>+'simulations soy farm1 '!GP173</f>
        <v>50.2</v>
      </c>
      <c r="GQ170">
        <f>+'simulations soy farm1 '!GQ173</f>
        <v>49.7</v>
      </c>
      <c r="GR170">
        <f>+'simulations soy farm1 '!GR173</f>
        <v>49.7</v>
      </c>
      <c r="GS170">
        <f>+'simulations soy farm1 '!GS173</f>
        <v>52.1</v>
      </c>
      <c r="GT170">
        <f>+'simulations soy farm1 '!GT173</f>
        <v>49.5</v>
      </c>
      <c r="GU170">
        <f>+'simulations soy farm1 '!GU173</f>
        <v>50</v>
      </c>
      <c r="GV170">
        <f>+'simulations soy farm1 '!GV173</f>
        <v>50.5</v>
      </c>
      <c r="GW170">
        <f>+'simulations soy farm1 '!GW173</f>
        <v>51.4</v>
      </c>
      <c r="GX170">
        <f>+'simulations soy farm1 '!GX173</f>
        <v>50.9</v>
      </c>
      <c r="GY170">
        <f>+'simulations soy farm1 '!GY173</f>
        <v>51.8</v>
      </c>
      <c r="GZ170">
        <f>+'simulations soy farm1 '!GZ173</f>
        <v>51.9</v>
      </c>
      <c r="HA170">
        <f>+'simulations soy farm1 '!HA173</f>
        <v>50.6</v>
      </c>
      <c r="HB170">
        <f>+'simulations soy farm1 '!HB173</f>
        <v>50.9</v>
      </c>
      <c r="HC170">
        <f>+'simulations soy farm1 '!HC173</f>
        <v>51</v>
      </c>
      <c r="HD170">
        <f>+'simulations soy farm1 '!HD173</f>
        <v>51.3</v>
      </c>
      <c r="HE170">
        <f>+'simulations soy farm1 '!HE173</f>
        <v>49.7</v>
      </c>
      <c r="HF170">
        <f>+'simulations soy farm1 '!HF173</f>
        <v>52.4</v>
      </c>
      <c r="HG170">
        <f>+'simulations soy farm1 '!HG173</f>
        <v>52.7</v>
      </c>
      <c r="HH170">
        <f>+'simulations soy farm1 '!HH173</f>
        <v>51.6</v>
      </c>
      <c r="HI170">
        <f>+'simulations soy farm1 '!HI173</f>
        <v>51.7</v>
      </c>
      <c r="HJ170">
        <f>+'simulations soy farm1 '!HJ173</f>
        <v>52.3</v>
      </c>
      <c r="HK170">
        <f>+'simulations soy farm1 '!HK173</f>
        <v>52.4</v>
      </c>
      <c r="HL170">
        <f>+'simulations soy farm1 '!HL173</f>
        <v>51.2</v>
      </c>
      <c r="HM170">
        <f>+'simulations soy farm1 '!HM173</f>
        <v>49.3</v>
      </c>
      <c r="HN170">
        <f>+'simulations soy farm1 '!HN173</f>
        <v>49</v>
      </c>
      <c r="HO170">
        <f>+'simulations soy farm1 '!HO173</f>
        <v>50</v>
      </c>
      <c r="HP170">
        <f>+'simulations soy farm1 '!HP173</f>
        <v>51.4</v>
      </c>
      <c r="HQ170">
        <f>+'simulations soy farm1 '!HQ173</f>
        <v>51.5</v>
      </c>
      <c r="HR170">
        <f>+'simulations soy farm1 '!HR173</f>
        <v>53.1</v>
      </c>
      <c r="HS170">
        <f>+'simulations soy farm1 '!HS173</f>
        <v>52.6</v>
      </c>
      <c r="HT170">
        <f>+'simulations soy farm1 '!HT173</f>
        <v>50.6</v>
      </c>
      <c r="HU170">
        <f>+'simulations soy farm1 '!HU173</f>
        <v>49.9</v>
      </c>
      <c r="HV170">
        <f>+'simulations soy farm1 '!HV173</f>
        <v>50.5</v>
      </c>
      <c r="HW170">
        <f>+'simulations soy farm1 '!HW173</f>
        <v>50.1</v>
      </c>
      <c r="HX170">
        <f>+'simulations soy farm1 '!HX173</f>
        <v>49.6</v>
      </c>
      <c r="HY170">
        <f>+'simulations soy farm1 '!HY173</f>
        <v>50</v>
      </c>
      <c r="HZ170">
        <f>+'simulations soy farm1 '!HZ173</f>
        <v>51.5</v>
      </c>
      <c r="IA170">
        <f>+'simulations soy farm1 '!IA173</f>
        <v>53</v>
      </c>
      <c r="IB170">
        <f>+'simulations soy farm1 '!IB173</f>
        <v>50</v>
      </c>
      <c r="IC170">
        <f>+'simulations soy farm1 '!IC173</f>
        <v>49</v>
      </c>
      <c r="ID170">
        <f>+'simulations soy farm1 '!ID173</f>
        <v>50.2</v>
      </c>
      <c r="IE170">
        <f>+'simulations soy farm1 '!IE173</f>
        <v>51.4</v>
      </c>
      <c r="IF170">
        <f>+'simulations soy farm1 '!IF173</f>
        <v>50.8</v>
      </c>
      <c r="IG170">
        <f>+'simulations soy farm1 '!IG173</f>
        <v>50.5</v>
      </c>
      <c r="IH170">
        <f>+'simulations soy farm1 '!IH173</f>
        <v>50.9</v>
      </c>
      <c r="II170">
        <f>+'simulations soy farm1 '!II173</f>
        <v>50.2</v>
      </c>
      <c r="IJ170">
        <f>+'simulations soy farm1 '!IJ173</f>
        <v>50.9</v>
      </c>
      <c r="IK170">
        <f>+'simulations soy farm1 '!IK173</f>
        <v>50.8</v>
      </c>
      <c r="IL170">
        <f>+'simulations soy farm1 '!IL173</f>
        <v>51</v>
      </c>
      <c r="IM170">
        <f>+'simulations soy farm1 '!IM173</f>
        <v>51.6</v>
      </c>
      <c r="IN170">
        <f>+'simulations soy farm1 '!IN173</f>
        <v>51.3</v>
      </c>
      <c r="IO170">
        <f>+'simulations soy farm1 '!IO173</f>
        <v>52.7</v>
      </c>
      <c r="IP170">
        <f>+'simulations soy farm1 '!IP173</f>
        <v>52.1</v>
      </c>
      <c r="IQ170">
        <f>+'simulations soy farm1 '!IQ173</f>
        <v>50.9</v>
      </c>
      <c r="IR170">
        <f>+'simulations soy farm1 '!IR173</f>
        <v>52</v>
      </c>
      <c r="IS170">
        <f>+'simulations soy farm1 '!IS173</f>
        <v>50.8</v>
      </c>
      <c r="IT170">
        <f>+'simulations soy farm1 '!IT173</f>
        <v>51.4</v>
      </c>
      <c r="IU170">
        <f>+'simulations soy farm1 '!IU173</f>
        <v>49.1</v>
      </c>
      <c r="IV170">
        <f>+'simulations soy farm1 '!IV173</f>
        <v>49.6</v>
      </c>
      <c r="IW170">
        <f>+'simulations soy farm1 '!IW173</f>
        <v>51.9</v>
      </c>
      <c r="IX170">
        <f>+'simulations soy farm1 '!IX173</f>
        <v>51.7</v>
      </c>
      <c r="IY170">
        <f>+'simulations soy farm1 '!IY173</f>
        <v>51.7</v>
      </c>
      <c r="IZ170">
        <f>+'simulations soy farm1 '!IZ173</f>
        <v>51</v>
      </c>
      <c r="JA170">
        <f>+'simulations soy farm1 '!JA173</f>
        <v>51.7</v>
      </c>
      <c r="JB170">
        <f>+'simulations soy farm1 '!JB173</f>
        <v>52.2</v>
      </c>
      <c r="JC170">
        <f>+'simulations soy farm1 '!JC173</f>
        <v>51</v>
      </c>
      <c r="JD170">
        <f>+'simulations soy farm1 '!JD173</f>
        <v>51.8</v>
      </c>
      <c r="JE170">
        <f>+'simulations soy farm1 '!JE173</f>
        <v>50.8</v>
      </c>
      <c r="JF170">
        <f>+'simulations soy farm1 '!JF173</f>
        <v>50.4</v>
      </c>
      <c r="JG170">
        <f>+'simulations soy farm1 '!JG173</f>
        <v>51.7</v>
      </c>
      <c r="JH170">
        <f>+'simulations soy farm1 '!JH173</f>
        <v>51</v>
      </c>
      <c r="JI170">
        <f>+'simulations soy farm1 '!JI173</f>
        <v>51.2</v>
      </c>
      <c r="JJ170">
        <f>+'simulations soy farm1 '!JJ173</f>
        <v>51.7</v>
      </c>
      <c r="JK170">
        <f>+'simulations soy farm1 '!JK173</f>
        <v>51</v>
      </c>
      <c r="JL170">
        <f>+'simulations soy farm1 '!JL173</f>
        <v>53.5</v>
      </c>
      <c r="JM170">
        <f>+'simulations soy farm1 '!JM173</f>
        <v>51.5</v>
      </c>
      <c r="JN170">
        <f>+'simulations soy farm1 '!JN173</f>
        <v>50.3</v>
      </c>
      <c r="JO170">
        <f>+'simulations soy farm1 '!JO173</f>
        <v>48.7</v>
      </c>
      <c r="JP170">
        <f>+'simulations soy farm1 '!JP173</f>
        <v>49.8</v>
      </c>
      <c r="JQ170">
        <f>+'simulations soy farm1 '!JQ173</f>
        <v>51.7</v>
      </c>
      <c r="JR170">
        <f>+'simulations soy farm1 '!JR173</f>
        <v>50</v>
      </c>
      <c r="JS170">
        <f>+'simulations soy farm1 '!JS173</f>
        <v>51.4</v>
      </c>
      <c r="JT170">
        <f>+'simulations soy farm1 '!JT173</f>
        <v>51.3</v>
      </c>
      <c r="JU170">
        <f>+'simulations soy farm1 '!JU173</f>
        <v>49.6</v>
      </c>
      <c r="JV170">
        <f>+'simulations soy farm1 '!JV173</f>
        <v>52.8</v>
      </c>
      <c r="JW170">
        <f>+'simulations soy farm1 '!JW173</f>
        <v>52</v>
      </c>
      <c r="JX170">
        <f>+'simulations soy farm1 '!JX173</f>
        <v>51.6</v>
      </c>
      <c r="JY170">
        <f>+'simulations soy farm1 '!JY173</f>
        <v>52.4</v>
      </c>
      <c r="JZ170">
        <f>+'simulations soy farm1 '!JZ173</f>
        <v>50.7</v>
      </c>
      <c r="KA170">
        <f>+'simulations soy farm1 '!KA173</f>
        <v>50.6</v>
      </c>
      <c r="KB170">
        <f>+'simulations soy farm1 '!KB173</f>
        <v>52.8</v>
      </c>
      <c r="KC170">
        <f>+'simulations soy farm1 '!KC173</f>
        <v>50.2</v>
      </c>
      <c r="KD170">
        <f>+'simulations soy farm1 '!KD173</f>
        <v>53</v>
      </c>
      <c r="KE170">
        <f>+'simulations soy farm1 '!KE173</f>
        <v>49.6</v>
      </c>
      <c r="KF170">
        <f>+'simulations soy farm1 '!KF173</f>
        <v>50.5</v>
      </c>
      <c r="KG170">
        <f>+'simulations soy farm1 '!KG173</f>
        <v>51.5</v>
      </c>
      <c r="KH170">
        <f>+'simulations soy farm1 '!KH173</f>
        <v>49.3</v>
      </c>
      <c r="KI170">
        <f>+'simulations soy farm1 '!KI173</f>
        <v>52</v>
      </c>
      <c r="KJ170">
        <f>+'simulations soy farm1 '!KJ173</f>
        <v>51.3</v>
      </c>
      <c r="KK170">
        <f>+'simulations soy farm1 '!KK173</f>
        <v>50.2</v>
      </c>
      <c r="KL170">
        <f>+'simulations soy farm1 '!KL173</f>
        <v>49.8</v>
      </c>
      <c r="KM170">
        <f>+'simulations soy farm1 '!KM173</f>
        <v>51.9</v>
      </c>
      <c r="KN170">
        <f>+'simulations soy farm1 '!KN173</f>
        <v>50.9</v>
      </c>
      <c r="KO170">
        <f>+'simulations soy farm1 '!KO173</f>
        <v>53.1</v>
      </c>
      <c r="KP170">
        <f>+'simulations soy farm1 '!KP173</f>
        <v>50.5</v>
      </c>
      <c r="KQ170">
        <f>+'simulations soy farm1 '!KQ173</f>
        <v>51</v>
      </c>
      <c r="KR170">
        <f>+'simulations soy farm1 '!KR173</f>
        <v>50.4</v>
      </c>
      <c r="KS170">
        <f>+'simulations soy farm1 '!KS173</f>
        <v>50</v>
      </c>
      <c r="KT170">
        <f>+'simulations soy farm1 '!KT173</f>
        <v>52</v>
      </c>
      <c r="KU170">
        <f>+'simulations soy farm1 '!KU173</f>
        <v>52</v>
      </c>
      <c r="KV170">
        <f>+'simulations soy farm1 '!KV173</f>
        <v>50.6</v>
      </c>
      <c r="KW170">
        <f>+'simulations soy farm1 '!KW173</f>
        <v>51.3</v>
      </c>
      <c r="KX170">
        <f>+'simulations soy farm1 '!KX173</f>
        <v>51.8</v>
      </c>
      <c r="KY170">
        <f>+'simulations soy farm1 '!KY173</f>
        <v>49.5</v>
      </c>
      <c r="KZ170">
        <f>+'simulations soy farm1 '!KZ173</f>
        <v>50.4</v>
      </c>
      <c r="LA170">
        <f>+'simulations soy farm1 '!LA173</f>
        <v>51.5</v>
      </c>
      <c r="LB170">
        <f>+'simulations soy farm1 '!LB173</f>
        <v>51.6</v>
      </c>
      <c r="LC170">
        <f>+'simulations soy farm1 '!LC173</f>
        <v>51.4</v>
      </c>
      <c r="LD170">
        <f>+'simulations soy farm1 '!LD173</f>
        <v>50.7</v>
      </c>
      <c r="LE170">
        <f>+'simulations soy farm1 '!LE173</f>
        <v>53.3</v>
      </c>
      <c r="LF170">
        <f>+'simulations soy farm1 '!LF173</f>
        <v>50.5</v>
      </c>
      <c r="LG170">
        <f>+'simulations soy farm1 '!LG173</f>
        <v>50.9</v>
      </c>
      <c r="LH170">
        <f>+'simulations soy farm1 '!LH173</f>
        <v>49.1</v>
      </c>
      <c r="LI170">
        <f>+'simulations soy farm1 '!LI173</f>
        <v>51.4</v>
      </c>
      <c r="LJ170">
        <f>+'simulations soy farm1 '!LJ173</f>
        <v>50.3</v>
      </c>
      <c r="LK170">
        <f>+'simulations soy farm1 '!LK173</f>
        <v>51</v>
      </c>
      <c r="LL170">
        <f>+'simulations soy farm1 '!LL173</f>
        <v>50.6</v>
      </c>
      <c r="LM170">
        <f>+'simulations soy farm1 '!LM173</f>
        <v>49.8</v>
      </c>
      <c r="LN170">
        <f>+'simulations soy farm1 '!LN173</f>
        <v>49.6</v>
      </c>
      <c r="LO170">
        <f>+'simulations soy farm1 '!LO173</f>
        <v>52.7</v>
      </c>
      <c r="LP170">
        <f>+'simulations soy farm1 '!LP173</f>
        <v>51.3</v>
      </c>
      <c r="LQ170">
        <f>+'simulations soy farm1 '!LQ173</f>
        <v>50.7</v>
      </c>
      <c r="LR170">
        <f>+'simulations soy farm1 '!LR173</f>
        <v>49.5</v>
      </c>
      <c r="LS170">
        <f>+'simulations soy farm1 '!LS173</f>
        <v>52.4</v>
      </c>
      <c r="LT170">
        <f>+'simulations soy farm1 '!LT173</f>
        <v>50.9</v>
      </c>
      <c r="LU170">
        <f>+'simulations soy farm1 '!LU173</f>
        <v>51.3</v>
      </c>
      <c r="LV170">
        <f>+'simulations soy farm1 '!LV173</f>
        <v>50.2</v>
      </c>
      <c r="LW170">
        <f>+'simulations soy farm1 '!LW173</f>
        <v>51.6</v>
      </c>
      <c r="LX170">
        <f>+'simulations soy farm1 '!LX173</f>
        <v>51.2</v>
      </c>
      <c r="LY170">
        <f>+'simulations soy farm1 '!LY173</f>
        <v>51</v>
      </c>
      <c r="LZ170">
        <f>+'simulations soy farm1 '!LZ173</f>
        <v>51.1</v>
      </c>
      <c r="MA170">
        <f>+'simulations soy farm1 '!MA173</f>
        <v>51.5</v>
      </c>
      <c r="MB170">
        <f>+'simulations soy farm1 '!MB173</f>
        <v>49.4</v>
      </c>
      <c r="MC170">
        <f>+'simulations soy farm1 '!MC173</f>
        <v>50.4</v>
      </c>
      <c r="MD170">
        <f>+'simulations soy farm1 '!MD173</f>
        <v>54.1</v>
      </c>
      <c r="ME170">
        <f>+'simulations soy farm1 '!ME173</f>
        <v>51.2</v>
      </c>
      <c r="MF170">
        <f>+'simulations soy farm1 '!MF173</f>
        <v>51.2</v>
      </c>
      <c r="MG170">
        <f>+'simulations soy farm1 '!MG173</f>
        <v>50.3</v>
      </c>
      <c r="MH170">
        <f>+'simulations soy farm1 '!MH173</f>
        <v>52</v>
      </c>
      <c r="MI170">
        <f>+'simulations soy farm1 '!MI173</f>
        <v>49.4</v>
      </c>
      <c r="MJ170">
        <f>+'simulations soy farm1 '!MJ173</f>
        <v>50.8</v>
      </c>
      <c r="MK170">
        <f>+'simulations soy farm1 '!MK173</f>
        <v>51</v>
      </c>
      <c r="ML170">
        <f>+'simulations soy farm1 '!ML173</f>
        <v>52.5</v>
      </c>
      <c r="MM170">
        <f>+'simulations soy farm1 '!MM173</f>
        <v>52.3</v>
      </c>
      <c r="MN170">
        <f>+'simulations soy farm1 '!MN173</f>
        <v>51</v>
      </c>
      <c r="MO170">
        <f>+'simulations soy farm1 '!MO173</f>
        <v>51.2</v>
      </c>
      <c r="MP170">
        <f>+'simulations soy farm1 '!MP173</f>
        <v>51.1</v>
      </c>
      <c r="MQ170">
        <f>+'simulations soy farm1 '!MQ173</f>
        <v>53</v>
      </c>
      <c r="MR170">
        <f>+'simulations soy farm1 '!MR173</f>
        <v>51.7</v>
      </c>
      <c r="MS170">
        <f>+'simulations soy farm1 '!MS173</f>
        <v>50.6</v>
      </c>
      <c r="MT170">
        <f>+'simulations soy farm1 '!MT173</f>
        <v>49.2</v>
      </c>
      <c r="MU170">
        <f>+'simulations soy farm1 '!MU173</f>
        <v>50.7</v>
      </c>
      <c r="MV170">
        <f>+'simulations soy farm1 '!MV173</f>
        <v>50.3</v>
      </c>
      <c r="MW170">
        <f>+'simulations soy farm1 '!MW173</f>
        <v>50</v>
      </c>
      <c r="MX170">
        <f>+'simulations soy farm1 '!MX173</f>
        <v>50.3</v>
      </c>
      <c r="MY170">
        <f>+'simulations soy farm1 '!MY173</f>
        <v>51.8</v>
      </c>
      <c r="MZ170">
        <f>+'simulations soy farm1 '!MZ173</f>
        <v>49.9</v>
      </c>
      <c r="NA170">
        <f>+'simulations soy farm1 '!NA173</f>
        <v>49.6</v>
      </c>
      <c r="NB170">
        <f>+'simulations soy farm1 '!NB173</f>
        <v>51.6</v>
      </c>
      <c r="NC170">
        <f>+'simulations soy farm1 '!NC173</f>
        <v>51.9</v>
      </c>
      <c r="ND170">
        <f>+'simulations soy farm1 '!ND173</f>
        <v>49.5</v>
      </c>
      <c r="NE170">
        <f>+'simulations soy farm1 '!NE173</f>
        <v>51.9</v>
      </c>
      <c r="NF170">
        <f>+'simulations soy farm1 '!NF173</f>
        <v>51.1</v>
      </c>
      <c r="NG170">
        <f>+'simulations soy farm1 '!NG173</f>
        <v>50.9</v>
      </c>
      <c r="NH170">
        <f>+'simulations soy farm1 '!NH173</f>
        <v>51.2</v>
      </c>
      <c r="NI170">
        <f>+'simulations soy farm1 '!NI173</f>
        <v>51.2</v>
      </c>
      <c r="NJ170">
        <f>+'simulations soy farm1 '!NJ173</f>
        <v>51.1</v>
      </c>
      <c r="NK170">
        <f>+'simulations soy farm1 '!NK173</f>
        <v>50.7</v>
      </c>
      <c r="NL170">
        <f>+'simulations soy farm1 '!NL173</f>
        <v>52.4</v>
      </c>
      <c r="NM170">
        <f>+'simulations soy farm1 '!NM173</f>
        <v>52.2</v>
      </c>
      <c r="NN170">
        <f>+'simulations soy farm1 '!NN173</f>
        <v>51</v>
      </c>
      <c r="NO170">
        <f>+'simulations soy farm1 '!NO173</f>
        <v>52.3</v>
      </c>
      <c r="NP170">
        <f>+'simulations soy farm1 '!NP173</f>
        <v>53.1</v>
      </c>
      <c r="NQ170">
        <f>+'simulations soy farm1 '!NQ173</f>
        <v>52.8</v>
      </c>
      <c r="NR170">
        <f>+'simulations soy farm1 '!NR173</f>
        <v>50</v>
      </c>
      <c r="NS170">
        <f>+'simulations soy farm1 '!NS173</f>
        <v>51.5</v>
      </c>
      <c r="NT170">
        <f>+'simulations soy farm1 '!NT173</f>
        <v>49.8</v>
      </c>
      <c r="NU170">
        <f>+'simulations soy farm1 '!NU173</f>
        <v>50.5</v>
      </c>
      <c r="NV170">
        <f>+'simulations soy farm1 '!NV173</f>
        <v>49.5</v>
      </c>
      <c r="NW170">
        <f>+'simulations soy farm1 '!NW173</f>
        <v>50.2</v>
      </c>
      <c r="NX170">
        <f>+'simulations soy farm1 '!NX173</f>
        <v>52.4</v>
      </c>
      <c r="NY170">
        <f>+'simulations soy farm1 '!NY173</f>
        <v>50.1</v>
      </c>
      <c r="NZ170">
        <f>+'simulations soy farm1 '!NZ173</f>
        <v>52</v>
      </c>
      <c r="OA170">
        <f>+'simulations soy farm1 '!OA173</f>
        <v>50.4</v>
      </c>
      <c r="OB170">
        <f>+'simulations soy farm1 '!OB173</f>
        <v>51</v>
      </c>
      <c r="OC170">
        <f>+'simulations soy farm1 '!OC173</f>
        <v>50.8</v>
      </c>
      <c r="OD170">
        <f>+'simulations soy farm1 '!OD173</f>
        <v>50.1</v>
      </c>
      <c r="OE170">
        <f>+'simulations soy farm1 '!OE173</f>
        <v>50.5</v>
      </c>
      <c r="OF170">
        <f>+'simulations soy farm1 '!OF173</f>
        <v>50.4</v>
      </c>
      <c r="OG170">
        <f>+'simulations soy farm1 '!OG173</f>
        <v>51</v>
      </c>
      <c r="OH170">
        <f>+'simulations soy farm1 '!OH173</f>
        <v>49</v>
      </c>
      <c r="OI170">
        <f>+'simulations soy farm1 '!OI173</f>
        <v>51.6</v>
      </c>
      <c r="OJ170">
        <f>+'simulations soy farm1 '!OJ173</f>
        <v>50.6</v>
      </c>
      <c r="OK170">
        <f>+'simulations soy farm1 '!OK173</f>
        <v>50.2</v>
      </c>
      <c r="OL170">
        <f>+'simulations soy farm1 '!OL173</f>
        <v>51.2</v>
      </c>
      <c r="OM170">
        <f>+'simulations soy farm1 '!OM173</f>
        <v>49.7</v>
      </c>
      <c r="ON170">
        <f>+'simulations soy farm1 '!ON173</f>
        <v>52.8</v>
      </c>
      <c r="OO170">
        <f>+'simulations soy farm1 '!OO173</f>
        <v>53.2</v>
      </c>
      <c r="OP170">
        <f>+'simulations soy farm1 '!OP173</f>
        <v>51.1</v>
      </c>
      <c r="OQ170">
        <f>+'simulations soy farm1 '!OQ173</f>
        <v>48.8</v>
      </c>
      <c r="OR170">
        <f>+'simulations soy farm1 '!OR173</f>
        <v>50.9</v>
      </c>
      <c r="OS170">
        <f>+'simulations soy farm1 '!OS173</f>
        <v>49.1</v>
      </c>
      <c r="OT170">
        <f>+'simulations soy farm1 '!OT173</f>
        <v>52.6</v>
      </c>
      <c r="OU170">
        <f>+'simulations soy farm1 '!OU173</f>
        <v>52.1</v>
      </c>
      <c r="OV170">
        <f>+'simulations soy farm1 '!OV173</f>
        <v>49.8</v>
      </c>
      <c r="OW170">
        <f>+'simulations soy farm1 '!OW173</f>
        <v>52.2</v>
      </c>
      <c r="OX170">
        <f>+'simulations soy farm1 '!OX173</f>
        <v>51.4</v>
      </c>
      <c r="OY170">
        <f>+'simulations soy farm1 '!OY173</f>
        <v>51</v>
      </c>
      <c r="OZ170">
        <f>+'simulations soy farm1 '!OZ173</f>
        <v>51.5</v>
      </c>
      <c r="PA170">
        <f>+'simulations soy farm1 '!PA173</f>
        <v>50.4</v>
      </c>
      <c r="PB170">
        <f>+'simulations soy farm1 '!PB173</f>
        <v>50.4</v>
      </c>
      <c r="PC170">
        <f>+'simulations soy farm1 '!PC173</f>
        <v>49.1</v>
      </c>
      <c r="PD170">
        <f>+'simulations soy farm1 '!PD173</f>
        <v>50.5</v>
      </c>
      <c r="PE170">
        <f>+'simulations soy farm1 '!PE173</f>
        <v>48.8</v>
      </c>
      <c r="PF170">
        <f>+'simulations soy farm1 '!PF173</f>
        <v>51.6</v>
      </c>
      <c r="PG170">
        <f>+'simulations soy farm1 '!PG173</f>
        <v>52.1</v>
      </c>
      <c r="PH170">
        <f>+'simulations soy farm1 '!PH173</f>
        <v>50.7</v>
      </c>
      <c r="PI170">
        <f>+'simulations soy farm1 '!PI173</f>
        <v>50.5</v>
      </c>
      <c r="PJ170">
        <f>+'simulations soy farm1 '!PJ173</f>
        <v>49.8</v>
      </c>
      <c r="PK170">
        <f>+'simulations soy farm1 '!PK173</f>
        <v>51.8</v>
      </c>
      <c r="PL170">
        <f>+'simulations soy farm1 '!PL173</f>
        <v>50.8</v>
      </c>
      <c r="PM170">
        <f>+'simulations soy farm1 '!PM173</f>
        <v>50.6</v>
      </c>
      <c r="PN170">
        <f>+'simulations soy farm1 '!PN173</f>
        <v>49.4</v>
      </c>
      <c r="PO170">
        <f>+'simulations soy farm1 '!PO173</f>
        <v>51.9</v>
      </c>
      <c r="PP170">
        <f>+'simulations soy farm1 '!PP173</f>
        <v>49.7</v>
      </c>
      <c r="PQ170">
        <f>+'simulations soy farm1 '!PQ173</f>
        <v>51.4</v>
      </c>
      <c r="PR170">
        <f>+'simulations soy farm1 '!PR173</f>
        <v>52.3</v>
      </c>
      <c r="PS170">
        <f>+'simulations soy farm1 '!PS173</f>
        <v>50.8</v>
      </c>
      <c r="PT170">
        <f>+'simulations soy farm1 '!PT173</f>
        <v>50.7</v>
      </c>
      <c r="PU170">
        <f>+'simulations soy farm1 '!PU173</f>
        <v>49.5</v>
      </c>
      <c r="PV170">
        <f>+'simulations soy farm1 '!PV173</f>
        <v>51.1</v>
      </c>
      <c r="PW170">
        <f>+'simulations soy farm1 '!PW173</f>
        <v>51.5</v>
      </c>
      <c r="PX170">
        <f>+'simulations soy farm1 '!PX173</f>
        <v>53.4</v>
      </c>
      <c r="PY170">
        <f>+'simulations soy farm1 '!PY173</f>
        <v>50.2</v>
      </c>
      <c r="PZ170">
        <f>+'simulations soy farm1 '!PZ173</f>
        <v>52.5</v>
      </c>
      <c r="QA170">
        <f>+'simulations soy farm1 '!QA173</f>
        <v>51.1</v>
      </c>
      <c r="QB170">
        <f>+'simulations soy farm1 '!QB173</f>
        <v>51.5</v>
      </c>
      <c r="QC170">
        <f>+'simulations soy farm1 '!QC173</f>
        <v>50.3</v>
      </c>
      <c r="QD170">
        <f>+'simulations soy farm1 '!QD173</f>
        <v>52.5</v>
      </c>
      <c r="QE170">
        <f>+'simulations soy farm1 '!QE173</f>
        <v>50.3</v>
      </c>
      <c r="QF170">
        <f>+'simulations soy farm1 '!QF173</f>
        <v>51.1</v>
      </c>
      <c r="QG170">
        <f>+'simulations soy farm1 '!QG173</f>
        <v>51.6</v>
      </c>
      <c r="QH170">
        <f>+'simulations soy farm1 '!QH173</f>
        <v>51.2</v>
      </c>
      <c r="QI170">
        <f>+'simulations soy farm1 '!QI173</f>
        <v>50.5</v>
      </c>
      <c r="QJ170">
        <f>+'simulations soy farm1 '!QJ173</f>
        <v>52.4</v>
      </c>
      <c r="QK170">
        <f>+'simulations soy farm1 '!QK173</f>
        <v>52.7</v>
      </c>
      <c r="QL170">
        <f>+'simulations soy farm1 '!QL173</f>
        <v>52.1</v>
      </c>
      <c r="QM170">
        <f>+'simulations soy farm1 '!QM173</f>
        <v>50.8</v>
      </c>
      <c r="QN170">
        <f>+'simulations soy farm1 '!QN173</f>
        <v>50.9</v>
      </c>
      <c r="QO170">
        <f>+'simulations soy farm1 '!QO173</f>
        <v>50.8</v>
      </c>
      <c r="QP170">
        <f>+'simulations soy farm1 '!QP173</f>
        <v>51.9</v>
      </c>
      <c r="QQ170">
        <f>+'simulations soy farm1 '!QQ173</f>
        <v>49.7</v>
      </c>
      <c r="QR170">
        <f>+'simulations soy farm1 '!QR173</f>
        <v>50.9</v>
      </c>
      <c r="QS170">
        <f>+'simulations soy farm1 '!QS173</f>
        <v>52.2</v>
      </c>
      <c r="QT170">
        <f>+'simulations soy farm1 '!QT173</f>
        <v>51.3</v>
      </c>
      <c r="QU170">
        <f>+'simulations soy farm1 '!QU173</f>
        <v>52.4</v>
      </c>
      <c r="QV170">
        <f>+'simulations soy farm1 '!QV173</f>
        <v>50.5</v>
      </c>
      <c r="QW170">
        <f>+'simulations soy farm1 '!QW173</f>
        <v>50.4</v>
      </c>
      <c r="QX170">
        <f>+'simulations soy farm1 '!QX173</f>
        <v>52.1</v>
      </c>
      <c r="QY170">
        <f>+'simulations soy farm1 '!QY173</f>
        <v>49.9</v>
      </c>
      <c r="QZ170">
        <f>+'simulations soy farm1 '!QZ173</f>
        <v>51.7</v>
      </c>
      <c r="RA170">
        <f>+'simulations soy farm1 '!RA173</f>
        <v>52.1</v>
      </c>
      <c r="RB170">
        <f>+'simulations soy farm1 '!RB173</f>
        <v>51.1</v>
      </c>
      <c r="RC170">
        <f>+'simulations soy farm1 '!RC173</f>
        <v>51</v>
      </c>
      <c r="RD170">
        <f>+'simulations soy farm1 '!RD173</f>
        <v>50.7</v>
      </c>
      <c r="RE170">
        <f>+'simulations soy farm1 '!RE173</f>
        <v>52.8</v>
      </c>
      <c r="RF170">
        <f>+'simulations soy farm1 '!RF173</f>
        <v>50.9</v>
      </c>
      <c r="RG170">
        <f>+'simulations soy farm1 '!RG173</f>
        <v>51.2</v>
      </c>
      <c r="RH170">
        <f>+'simulations soy farm1 '!RH173</f>
        <v>51.9</v>
      </c>
      <c r="RI170">
        <f>+'simulations soy farm1 '!RI173</f>
        <v>51.8</v>
      </c>
      <c r="RJ170">
        <f>+'simulations soy farm1 '!RJ173</f>
        <v>51.7</v>
      </c>
      <c r="RK170">
        <f>+'simulations soy farm1 '!RK173</f>
        <v>51</v>
      </c>
      <c r="RL170">
        <f>+'simulations soy farm1 '!RL173</f>
        <v>49.9</v>
      </c>
      <c r="RM170">
        <f>+'simulations soy farm1 '!RM173</f>
        <v>52</v>
      </c>
      <c r="RN170">
        <f>+'simulations soy farm1 '!RN173</f>
        <v>51.5</v>
      </c>
      <c r="RO170">
        <f>+'simulations soy farm1 '!RO173</f>
        <v>51</v>
      </c>
      <c r="RP170">
        <f>+'simulations soy farm1 '!RP173</f>
        <v>51.6</v>
      </c>
      <c r="RQ170">
        <f>+'simulations soy farm1 '!RQ173</f>
        <v>51</v>
      </c>
      <c r="RR170">
        <f>+'simulations soy farm1 '!RR173</f>
        <v>51.1</v>
      </c>
      <c r="RS170">
        <f>+'simulations soy farm1 '!RS173</f>
        <v>51.6</v>
      </c>
      <c r="RT170">
        <f>+'simulations soy farm1 '!RT173</f>
        <v>51.1</v>
      </c>
      <c r="RU170">
        <f>+'simulations soy farm1 '!RU173</f>
        <v>52.7</v>
      </c>
      <c r="RV170">
        <f>+'simulations soy farm1 '!RV173</f>
        <v>52.8</v>
      </c>
      <c r="RW170">
        <f>+'simulations soy farm1 '!RW173</f>
        <v>50.4</v>
      </c>
      <c r="RX170">
        <f>+'simulations soy farm1 '!RX173</f>
        <v>51.2</v>
      </c>
      <c r="RY170">
        <f>+'simulations soy farm1 '!RY173</f>
        <v>51.5</v>
      </c>
      <c r="RZ170">
        <f>+'simulations soy farm1 '!RZ173</f>
        <v>50.4</v>
      </c>
      <c r="SA170">
        <f>+'simulations soy farm1 '!SA173</f>
        <v>50.6</v>
      </c>
      <c r="SB170">
        <f>+'simulations soy farm1 '!SB173</f>
        <v>51.8</v>
      </c>
      <c r="SC170">
        <f>+'simulations soy farm1 '!SC173</f>
        <v>51.4</v>
      </c>
      <c r="SD170">
        <f>+'simulations soy farm1 '!SD173</f>
        <v>51.2</v>
      </c>
      <c r="SE170">
        <f>+'simulations soy farm1 '!SE173</f>
        <v>51.3</v>
      </c>
      <c r="SF170">
        <f>+'simulations soy farm1 '!SF173</f>
        <v>52.5</v>
      </c>
      <c r="SG170">
        <f>+'simulations soy farm1 '!SG173</f>
        <v>51.4</v>
      </c>
    </row>
    <row r="171" spans="1:501">
      <c r="A171">
        <v>2017</v>
      </c>
      <c r="B171">
        <f>+'simulations soy farm1 '!B218</f>
        <v>54.6</v>
      </c>
      <c r="C171">
        <f>+'simulations soy farm1 '!C218</f>
        <v>50.9</v>
      </c>
      <c r="D171">
        <f>+'simulations soy farm1 '!D218</f>
        <v>53.7</v>
      </c>
      <c r="E171">
        <f>+'simulations soy farm1 '!E218</f>
        <v>50.7</v>
      </c>
      <c r="F171">
        <f>+'simulations soy farm1 '!F218</f>
        <v>52.2</v>
      </c>
      <c r="G171">
        <f>+'simulations soy farm1 '!G218</f>
        <v>50.7</v>
      </c>
      <c r="H171">
        <f>+'simulations soy farm1 '!H218</f>
        <v>52.2</v>
      </c>
      <c r="I171">
        <f>+'simulations soy farm1 '!I218</f>
        <v>51.5</v>
      </c>
      <c r="J171">
        <f>+'simulations soy farm1 '!J218</f>
        <v>53.2</v>
      </c>
      <c r="K171">
        <f>+'simulations soy farm1 '!K218</f>
        <v>52.9</v>
      </c>
      <c r="L171">
        <f>+'simulations soy farm1 '!L218</f>
        <v>51.1</v>
      </c>
      <c r="M171">
        <f>+'simulations soy farm1 '!M218</f>
        <v>53.1</v>
      </c>
      <c r="N171">
        <f>+'simulations soy farm1 '!N218</f>
        <v>51.7</v>
      </c>
      <c r="O171">
        <f>+'simulations soy farm1 '!O218</f>
        <v>52</v>
      </c>
      <c r="P171">
        <f>+'simulations soy farm1 '!P218</f>
        <v>50</v>
      </c>
      <c r="Q171">
        <f>+'simulations soy farm1 '!Q218</f>
        <v>53.7</v>
      </c>
      <c r="R171">
        <f>+'simulations soy farm1 '!R218</f>
        <v>52.2</v>
      </c>
      <c r="S171">
        <f>+'simulations soy farm1 '!S218</f>
        <v>52.1</v>
      </c>
      <c r="T171">
        <f>+'simulations soy farm1 '!T218</f>
        <v>50.4</v>
      </c>
      <c r="U171">
        <f>+'simulations soy farm1 '!U218</f>
        <v>50.5</v>
      </c>
      <c r="V171">
        <f>+'simulations soy farm1 '!V218</f>
        <v>50.9</v>
      </c>
      <c r="W171">
        <f>+'simulations soy farm1 '!W218</f>
        <v>52.6</v>
      </c>
      <c r="X171">
        <f>+'simulations soy farm1 '!X218</f>
        <v>51.3</v>
      </c>
      <c r="Y171">
        <f>+'simulations soy farm1 '!Y218</f>
        <v>52.9</v>
      </c>
      <c r="Z171">
        <f>+'simulations soy farm1 '!Z218</f>
        <v>52.6</v>
      </c>
      <c r="AA171">
        <f>+'simulations soy farm1 '!AA218</f>
        <v>51.4</v>
      </c>
      <c r="AB171">
        <f>+'simulations soy farm1 '!AB218</f>
        <v>54.4</v>
      </c>
      <c r="AC171">
        <f>+'simulations soy farm1 '!AC218</f>
        <v>53</v>
      </c>
      <c r="AD171">
        <f>+'simulations soy farm1 '!AD218</f>
        <v>53.2</v>
      </c>
      <c r="AE171">
        <f>+'simulations soy farm1 '!AE218</f>
        <v>51.4</v>
      </c>
      <c r="AF171">
        <f>+'simulations soy farm1 '!AF218</f>
        <v>50</v>
      </c>
      <c r="AG171">
        <f>+'simulations soy farm1 '!AG218</f>
        <v>51.1</v>
      </c>
      <c r="AH171">
        <f>+'simulations soy farm1 '!AH218</f>
        <v>51.4</v>
      </c>
      <c r="AI171">
        <f>+'simulations soy farm1 '!AI218</f>
        <v>51.2</v>
      </c>
      <c r="AJ171">
        <f>+'simulations soy farm1 '!AJ218</f>
        <v>52.2</v>
      </c>
      <c r="AK171">
        <f>+'simulations soy farm1 '!AK218</f>
        <v>51.1</v>
      </c>
      <c r="AL171">
        <f>+'simulations soy farm1 '!AL218</f>
        <v>51.3</v>
      </c>
      <c r="AM171">
        <f>+'simulations soy farm1 '!AM218</f>
        <v>50.7</v>
      </c>
      <c r="AN171">
        <f>+'simulations soy farm1 '!AN218</f>
        <v>51.7</v>
      </c>
      <c r="AO171">
        <f>+'simulations soy farm1 '!AO218</f>
        <v>50.5</v>
      </c>
      <c r="AP171">
        <f>+'simulations soy farm1 '!AP218</f>
        <v>51.6</v>
      </c>
      <c r="AQ171">
        <f>+'simulations soy farm1 '!AQ218</f>
        <v>51.8</v>
      </c>
      <c r="AR171">
        <f>+'simulations soy farm1 '!AR218</f>
        <v>52.1</v>
      </c>
      <c r="AS171">
        <f>+'simulations soy farm1 '!AS218</f>
        <v>50.9</v>
      </c>
      <c r="AT171">
        <f>+'simulations soy farm1 '!AT218</f>
        <v>51.2</v>
      </c>
      <c r="AU171">
        <f>+'simulations soy farm1 '!AU218</f>
        <v>51.9</v>
      </c>
      <c r="AV171">
        <f>+'simulations soy farm1 '!AV218</f>
        <v>52.5</v>
      </c>
      <c r="AW171">
        <f>+'simulations soy farm1 '!AW218</f>
        <v>51.4</v>
      </c>
      <c r="AX171">
        <f>+'simulations soy farm1 '!AX218</f>
        <v>50.5</v>
      </c>
      <c r="AY171">
        <f>+'simulations soy farm1 '!AY218</f>
        <v>53</v>
      </c>
      <c r="AZ171">
        <f>+'simulations soy farm1 '!AZ218</f>
        <v>51</v>
      </c>
      <c r="BA171">
        <f>+'simulations soy farm1 '!BA218</f>
        <v>53.4</v>
      </c>
      <c r="BB171">
        <f>+'simulations soy farm1 '!BB218</f>
        <v>52</v>
      </c>
      <c r="BC171">
        <f>+'simulations soy farm1 '!BC218</f>
        <v>50.9</v>
      </c>
      <c r="BD171">
        <f>+'simulations soy farm1 '!BD218</f>
        <v>52.3</v>
      </c>
      <c r="BE171">
        <f>+'simulations soy farm1 '!BE218</f>
        <v>51.4</v>
      </c>
      <c r="BF171">
        <f>+'simulations soy farm1 '!BF218</f>
        <v>51.6</v>
      </c>
      <c r="BG171">
        <f>+'simulations soy farm1 '!BG218</f>
        <v>51.4</v>
      </c>
      <c r="BH171">
        <f>+'simulations soy farm1 '!BH218</f>
        <v>52.1</v>
      </c>
      <c r="BI171">
        <f>+'simulations soy farm1 '!BI218</f>
        <v>52.3</v>
      </c>
      <c r="BJ171">
        <f>+'simulations soy farm1 '!BJ218</f>
        <v>52.9</v>
      </c>
      <c r="BK171">
        <f>+'simulations soy farm1 '!BK218</f>
        <v>51.6</v>
      </c>
      <c r="BL171">
        <f>+'simulations soy farm1 '!BL218</f>
        <v>50.1</v>
      </c>
      <c r="BM171">
        <f>+'simulations soy farm1 '!BM218</f>
        <v>52.5</v>
      </c>
      <c r="BN171">
        <f>+'simulations soy farm1 '!BN218</f>
        <v>53.7</v>
      </c>
      <c r="BO171">
        <f>+'simulations soy farm1 '!BO218</f>
        <v>52.1</v>
      </c>
      <c r="BP171">
        <f>+'simulations soy farm1 '!BP218</f>
        <v>52.7</v>
      </c>
      <c r="BQ171">
        <f>+'simulations soy farm1 '!BQ218</f>
        <v>51.9</v>
      </c>
      <c r="BR171">
        <f>+'simulations soy farm1 '!BR218</f>
        <v>50.5</v>
      </c>
      <c r="BS171">
        <f>+'simulations soy farm1 '!BS218</f>
        <v>49.9</v>
      </c>
      <c r="BT171">
        <f>+'simulations soy farm1 '!BT218</f>
        <v>52.2</v>
      </c>
      <c r="BU171">
        <f>+'simulations soy farm1 '!BU218</f>
        <v>51.6</v>
      </c>
      <c r="BV171">
        <f>+'simulations soy farm1 '!BV218</f>
        <v>50.8</v>
      </c>
      <c r="BW171">
        <f>+'simulations soy farm1 '!BW218</f>
        <v>52.3</v>
      </c>
      <c r="BX171">
        <f>+'simulations soy farm1 '!BX218</f>
        <v>51.5</v>
      </c>
      <c r="BY171">
        <f>+'simulations soy farm1 '!BY218</f>
        <v>52</v>
      </c>
      <c r="BZ171">
        <f>+'simulations soy farm1 '!BZ218</f>
        <v>52.8</v>
      </c>
      <c r="CA171">
        <f>+'simulations soy farm1 '!CA218</f>
        <v>51.2</v>
      </c>
      <c r="CB171">
        <f>+'simulations soy farm1 '!CB218</f>
        <v>53.2</v>
      </c>
      <c r="CC171">
        <f>+'simulations soy farm1 '!CC218</f>
        <v>51.6</v>
      </c>
      <c r="CD171">
        <f>+'simulations soy farm1 '!CD218</f>
        <v>55.5</v>
      </c>
      <c r="CE171">
        <f>+'simulations soy farm1 '!CE218</f>
        <v>50.8</v>
      </c>
      <c r="CF171">
        <f>+'simulations soy farm1 '!CF218</f>
        <v>53.2</v>
      </c>
      <c r="CG171">
        <f>+'simulations soy farm1 '!CG218</f>
        <v>50.9</v>
      </c>
      <c r="CH171">
        <f>+'simulations soy farm1 '!CH218</f>
        <v>51.2</v>
      </c>
      <c r="CI171">
        <f>+'simulations soy farm1 '!CI218</f>
        <v>52.3</v>
      </c>
      <c r="CJ171">
        <f>+'simulations soy farm1 '!CJ218</f>
        <v>51.6</v>
      </c>
      <c r="CK171">
        <f>+'simulations soy farm1 '!CK218</f>
        <v>52.3</v>
      </c>
      <c r="CL171">
        <f>+'simulations soy farm1 '!CL218</f>
        <v>50.6</v>
      </c>
      <c r="CM171">
        <f>+'simulations soy farm1 '!CM218</f>
        <v>52.9</v>
      </c>
      <c r="CN171">
        <f>+'simulations soy farm1 '!CN218</f>
        <v>49</v>
      </c>
      <c r="CO171">
        <f>+'simulations soy farm1 '!CO218</f>
        <v>52.5</v>
      </c>
      <c r="CP171">
        <f>+'simulations soy farm1 '!CP218</f>
        <v>51.4</v>
      </c>
      <c r="CQ171">
        <f>+'simulations soy farm1 '!CQ218</f>
        <v>50.5</v>
      </c>
      <c r="CR171">
        <f>+'simulations soy farm1 '!CR218</f>
        <v>51.5</v>
      </c>
      <c r="CS171">
        <f>+'simulations soy farm1 '!CS218</f>
        <v>52.4</v>
      </c>
      <c r="CT171">
        <f>+'simulations soy farm1 '!CT218</f>
        <v>50.8</v>
      </c>
      <c r="CU171">
        <f>+'simulations soy farm1 '!CU218</f>
        <v>50.6</v>
      </c>
      <c r="CV171">
        <f>+'simulations soy farm1 '!CV218</f>
        <v>49.9</v>
      </c>
      <c r="CW171">
        <f>+'simulations soy farm1 '!CW218</f>
        <v>51.8</v>
      </c>
      <c r="CX171">
        <f>+'simulations soy farm1 '!CX218</f>
        <v>52.2</v>
      </c>
      <c r="CY171">
        <f>+'simulations soy farm1 '!CY218</f>
        <v>51.6</v>
      </c>
      <c r="CZ171">
        <f>+'simulations soy farm1 '!CZ218</f>
        <v>51</v>
      </c>
      <c r="DA171">
        <f>+'simulations soy farm1 '!DA218</f>
        <v>51.9</v>
      </c>
      <c r="DB171">
        <f>+'simulations soy farm1 '!DB218</f>
        <v>53.2</v>
      </c>
      <c r="DC171">
        <f>+'simulations soy farm1 '!DC218</f>
        <v>52.3</v>
      </c>
      <c r="DD171">
        <f>+'simulations soy farm1 '!DD218</f>
        <v>52</v>
      </c>
      <c r="DE171">
        <f>+'simulations soy farm1 '!DE218</f>
        <v>49.3</v>
      </c>
      <c r="DF171">
        <f>+'simulations soy farm1 '!DF218</f>
        <v>50.8</v>
      </c>
      <c r="DG171">
        <f>+'simulations soy farm1 '!DG218</f>
        <v>51.3</v>
      </c>
      <c r="DH171">
        <f>+'simulations soy farm1 '!DH218</f>
        <v>50.7</v>
      </c>
      <c r="DI171">
        <f>+'simulations soy farm1 '!DI218</f>
        <v>51.1</v>
      </c>
      <c r="DJ171">
        <f>+'simulations soy farm1 '!DJ218</f>
        <v>53.8</v>
      </c>
      <c r="DK171">
        <f>+'simulations soy farm1 '!DK218</f>
        <v>51.2</v>
      </c>
      <c r="DL171">
        <f>+'simulations soy farm1 '!DL218</f>
        <v>52.1</v>
      </c>
      <c r="DM171">
        <f>+'simulations soy farm1 '!DM218</f>
        <v>50.2</v>
      </c>
      <c r="DN171">
        <f>+'simulations soy farm1 '!DN218</f>
        <v>51.4</v>
      </c>
      <c r="DO171">
        <f>+'simulations soy farm1 '!DO218</f>
        <v>51.5</v>
      </c>
      <c r="DP171">
        <f>+'simulations soy farm1 '!DP218</f>
        <v>51.9</v>
      </c>
      <c r="DQ171">
        <f>+'simulations soy farm1 '!DQ218</f>
        <v>51.8</v>
      </c>
      <c r="DR171">
        <f>+'simulations soy farm1 '!DR218</f>
        <v>52.9</v>
      </c>
      <c r="DS171">
        <f>+'simulations soy farm1 '!DS218</f>
        <v>51</v>
      </c>
      <c r="DT171">
        <f>+'simulations soy farm1 '!DT218</f>
        <v>50.7</v>
      </c>
      <c r="DU171">
        <f>+'simulations soy farm1 '!DU218</f>
        <v>52.2</v>
      </c>
      <c r="DV171">
        <f>+'simulations soy farm1 '!DV218</f>
        <v>53.8</v>
      </c>
      <c r="DW171">
        <f>+'simulations soy farm1 '!DW218</f>
        <v>52.6</v>
      </c>
      <c r="DX171">
        <f>+'simulations soy farm1 '!DX218</f>
        <v>51.1</v>
      </c>
      <c r="DY171">
        <f>+'simulations soy farm1 '!DY218</f>
        <v>52.1</v>
      </c>
      <c r="DZ171">
        <f>+'simulations soy farm1 '!DZ218</f>
        <v>49.4</v>
      </c>
      <c r="EA171">
        <f>+'simulations soy farm1 '!EA218</f>
        <v>53.1</v>
      </c>
      <c r="EB171">
        <f>+'simulations soy farm1 '!EB218</f>
        <v>54.1</v>
      </c>
      <c r="EC171">
        <f>+'simulations soy farm1 '!EC218</f>
        <v>52.3</v>
      </c>
      <c r="ED171">
        <f>+'simulations soy farm1 '!ED218</f>
        <v>50.2</v>
      </c>
      <c r="EE171">
        <f>+'simulations soy farm1 '!EE218</f>
        <v>51.9</v>
      </c>
      <c r="EF171">
        <f>+'simulations soy farm1 '!EF218</f>
        <v>51.7</v>
      </c>
      <c r="EG171">
        <f>+'simulations soy farm1 '!EG218</f>
        <v>53.2</v>
      </c>
      <c r="EH171">
        <f>+'simulations soy farm1 '!EH218</f>
        <v>51.7</v>
      </c>
      <c r="EI171">
        <f>+'simulations soy farm1 '!EI218</f>
        <v>51.5</v>
      </c>
      <c r="EJ171">
        <f>+'simulations soy farm1 '!EJ218</f>
        <v>52</v>
      </c>
      <c r="EK171">
        <f>+'simulations soy farm1 '!EK218</f>
        <v>50.9</v>
      </c>
      <c r="EL171">
        <f>+'simulations soy farm1 '!EL218</f>
        <v>49.8</v>
      </c>
      <c r="EM171">
        <f>+'simulations soy farm1 '!EM218</f>
        <v>52</v>
      </c>
      <c r="EN171">
        <f>+'simulations soy farm1 '!EN218</f>
        <v>52.1</v>
      </c>
      <c r="EO171">
        <f>+'simulations soy farm1 '!EO218</f>
        <v>50.8</v>
      </c>
      <c r="EP171">
        <f>+'simulations soy farm1 '!EP218</f>
        <v>52.1</v>
      </c>
      <c r="EQ171">
        <f>+'simulations soy farm1 '!EQ218</f>
        <v>52.4</v>
      </c>
      <c r="ER171">
        <f>+'simulations soy farm1 '!ER218</f>
        <v>52.1</v>
      </c>
      <c r="ES171">
        <f>+'simulations soy farm1 '!ES218</f>
        <v>51.7</v>
      </c>
      <c r="ET171">
        <f>+'simulations soy farm1 '!ET218</f>
        <v>50.6</v>
      </c>
      <c r="EU171">
        <f>+'simulations soy farm1 '!EU218</f>
        <v>51.5</v>
      </c>
      <c r="EV171">
        <f>+'simulations soy farm1 '!EV218</f>
        <v>52.6</v>
      </c>
      <c r="EW171">
        <f>+'simulations soy farm1 '!EW218</f>
        <v>50.6</v>
      </c>
      <c r="EX171">
        <f>+'simulations soy farm1 '!EX218</f>
        <v>53.5</v>
      </c>
      <c r="EY171">
        <f>+'simulations soy farm1 '!EY218</f>
        <v>51.8</v>
      </c>
      <c r="EZ171">
        <f>+'simulations soy farm1 '!EZ218</f>
        <v>51.1</v>
      </c>
      <c r="FA171">
        <f>+'simulations soy farm1 '!FA218</f>
        <v>50.1</v>
      </c>
      <c r="FB171">
        <f>+'simulations soy farm1 '!FB218</f>
        <v>51.3</v>
      </c>
      <c r="FC171">
        <f>+'simulations soy farm1 '!FC218</f>
        <v>50.5</v>
      </c>
      <c r="FD171">
        <f>+'simulations soy farm1 '!FD218</f>
        <v>52.4</v>
      </c>
      <c r="FE171">
        <f>+'simulations soy farm1 '!FE218</f>
        <v>51.8</v>
      </c>
      <c r="FF171">
        <f>+'simulations soy farm1 '!FF218</f>
        <v>51.7</v>
      </c>
      <c r="FG171">
        <f>+'simulations soy farm1 '!FG218</f>
        <v>51.3</v>
      </c>
      <c r="FH171">
        <f>+'simulations soy farm1 '!FH218</f>
        <v>50.9</v>
      </c>
      <c r="FI171">
        <f>+'simulations soy farm1 '!FI218</f>
        <v>52.1</v>
      </c>
      <c r="FJ171">
        <f>+'simulations soy farm1 '!FJ218</f>
        <v>51.3</v>
      </c>
      <c r="FK171">
        <f>+'simulations soy farm1 '!FK218</f>
        <v>51.8</v>
      </c>
      <c r="FL171">
        <f>+'simulations soy farm1 '!FL218</f>
        <v>50.7</v>
      </c>
      <c r="FM171">
        <f>+'simulations soy farm1 '!FM218</f>
        <v>50.5</v>
      </c>
      <c r="FN171">
        <f>+'simulations soy farm1 '!FN218</f>
        <v>51</v>
      </c>
      <c r="FO171">
        <f>+'simulations soy farm1 '!FO218</f>
        <v>51.9</v>
      </c>
      <c r="FP171">
        <f>+'simulations soy farm1 '!FP218</f>
        <v>51</v>
      </c>
      <c r="FQ171">
        <f>+'simulations soy farm1 '!FQ218</f>
        <v>52.6</v>
      </c>
      <c r="FR171">
        <f>+'simulations soy farm1 '!FR218</f>
        <v>54.3</v>
      </c>
      <c r="FS171">
        <f>+'simulations soy farm1 '!FS218</f>
        <v>52.9</v>
      </c>
      <c r="FT171">
        <f>+'simulations soy farm1 '!FT218</f>
        <v>51.2</v>
      </c>
      <c r="FU171">
        <f>+'simulations soy farm1 '!FU218</f>
        <v>51.5</v>
      </c>
      <c r="FV171">
        <f>+'simulations soy farm1 '!FV218</f>
        <v>52.3</v>
      </c>
      <c r="FW171">
        <f>+'simulations soy farm1 '!FW218</f>
        <v>52.2</v>
      </c>
      <c r="FX171">
        <f>+'simulations soy farm1 '!FX218</f>
        <v>49.8</v>
      </c>
      <c r="FY171">
        <f>+'simulations soy farm1 '!FY218</f>
        <v>53</v>
      </c>
      <c r="FZ171">
        <f>+'simulations soy farm1 '!FZ218</f>
        <v>50.9</v>
      </c>
      <c r="GA171">
        <f>+'simulations soy farm1 '!GA218</f>
        <v>52.2</v>
      </c>
      <c r="GB171">
        <f>+'simulations soy farm1 '!GB218</f>
        <v>54.3</v>
      </c>
      <c r="GC171">
        <f>+'simulations soy farm1 '!GC218</f>
        <v>53.1</v>
      </c>
      <c r="GD171">
        <f>+'simulations soy farm1 '!GD218</f>
        <v>51.5</v>
      </c>
      <c r="GE171">
        <f>+'simulations soy farm1 '!GE218</f>
        <v>53.8</v>
      </c>
      <c r="GF171">
        <f>+'simulations soy farm1 '!GF218</f>
        <v>51.1</v>
      </c>
      <c r="GG171">
        <f>+'simulations soy farm1 '!GG218</f>
        <v>50.3</v>
      </c>
      <c r="GH171">
        <f>+'simulations soy farm1 '!GH218</f>
        <v>50</v>
      </c>
      <c r="GI171">
        <f>+'simulations soy farm1 '!GI218</f>
        <v>52.9</v>
      </c>
      <c r="GJ171">
        <f>+'simulations soy farm1 '!GJ218</f>
        <v>51.9</v>
      </c>
      <c r="GK171">
        <f>+'simulations soy farm1 '!GK218</f>
        <v>50.3</v>
      </c>
      <c r="GL171">
        <f>+'simulations soy farm1 '!GL218</f>
        <v>50.7</v>
      </c>
      <c r="GM171">
        <f>+'simulations soy farm1 '!GM218</f>
        <v>52.7</v>
      </c>
      <c r="GN171">
        <f>+'simulations soy farm1 '!GN218</f>
        <v>51.3</v>
      </c>
      <c r="GO171">
        <f>+'simulations soy farm1 '!GO218</f>
        <v>51.2</v>
      </c>
      <c r="GP171">
        <f>+'simulations soy farm1 '!GP218</f>
        <v>51.7</v>
      </c>
      <c r="GQ171">
        <f>+'simulations soy farm1 '!GQ218</f>
        <v>51.4</v>
      </c>
      <c r="GR171">
        <f>+'simulations soy farm1 '!GR218</f>
        <v>51</v>
      </c>
      <c r="GS171">
        <f>+'simulations soy farm1 '!GS218</f>
        <v>51</v>
      </c>
      <c r="GT171">
        <f>+'simulations soy farm1 '!GT218</f>
        <v>52</v>
      </c>
      <c r="GU171">
        <f>+'simulations soy farm1 '!GU218</f>
        <v>51.3</v>
      </c>
      <c r="GV171">
        <f>+'simulations soy farm1 '!GV218</f>
        <v>50.6</v>
      </c>
      <c r="GW171">
        <f>+'simulations soy farm1 '!GW218</f>
        <v>53.1</v>
      </c>
      <c r="GX171">
        <f>+'simulations soy farm1 '!GX218</f>
        <v>50.2</v>
      </c>
      <c r="GY171">
        <f>+'simulations soy farm1 '!GY218</f>
        <v>52.5</v>
      </c>
      <c r="GZ171">
        <f>+'simulations soy farm1 '!GZ218</f>
        <v>51.1</v>
      </c>
      <c r="HA171">
        <f>+'simulations soy farm1 '!HA218</f>
        <v>50.2</v>
      </c>
      <c r="HB171">
        <f>+'simulations soy farm1 '!HB218</f>
        <v>54</v>
      </c>
      <c r="HC171">
        <f>+'simulations soy farm1 '!HC218</f>
        <v>50.5</v>
      </c>
      <c r="HD171">
        <f>+'simulations soy farm1 '!HD218</f>
        <v>51.4</v>
      </c>
      <c r="HE171">
        <f>+'simulations soy farm1 '!HE218</f>
        <v>51.8</v>
      </c>
      <c r="HF171">
        <f>+'simulations soy farm1 '!HF218</f>
        <v>50</v>
      </c>
      <c r="HG171">
        <f>+'simulations soy farm1 '!HG218</f>
        <v>51.3</v>
      </c>
      <c r="HH171">
        <f>+'simulations soy farm1 '!HH218</f>
        <v>53.3</v>
      </c>
      <c r="HI171">
        <f>+'simulations soy farm1 '!HI218</f>
        <v>50.6</v>
      </c>
      <c r="HJ171">
        <f>+'simulations soy farm1 '!HJ218</f>
        <v>50.8</v>
      </c>
      <c r="HK171">
        <f>+'simulations soy farm1 '!HK218</f>
        <v>51.6</v>
      </c>
      <c r="HL171">
        <f>+'simulations soy farm1 '!HL218</f>
        <v>53.2</v>
      </c>
      <c r="HM171">
        <f>+'simulations soy farm1 '!HM218</f>
        <v>51.3</v>
      </c>
      <c r="HN171">
        <f>+'simulations soy farm1 '!HN218</f>
        <v>50.7</v>
      </c>
      <c r="HO171">
        <f>+'simulations soy farm1 '!HO218</f>
        <v>50.6</v>
      </c>
      <c r="HP171">
        <f>+'simulations soy farm1 '!HP218</f>
        <v>52.2</v>
      </c>
      <c r="HQ171">
        <f>+'simulations soy farm1 '!HQ218</f>
        <v>51.2</v>
      </c>
      <c r="HR171">
        <f>+'simulations soy farm1 '!HR218</f>
        <v>52.2</v>
      </c>
      <c r="HS171">
        <f>+'simulations soy farm1 '!HS218</f>
        <v>51</v>
      </c>
      <c r="HT171">
        <f>+'simulations soy farm1 '!HT218</f>
        <v>51.2</v>
      </c>
      <c r="HU171">
        <f>+'simulations soy farm1 '!HU218</f>
        <v>52</v>
      </c>
      <c r="HV171">
        <f>+'simulations soy farm1 '!HV218</f>
        <v>52.1</v>
      </c>
      <c r="HW171">
        <f>+'simulations soy farm1 '!HW218</f>
        <v>51.2</v>
      </c>
      <c r="HX171">
        <f>+'simulations soy farm1 '!HX218</f>
        <v>51.7</v>
      </c>
      <c r="HY171">
        <f>+'simulations soy farm1 '!HY218</f>
        <v>51.8</v>
      </c>
      <c r="HZ171">
        <f>+'simulations soy farm1 '!HZ218</f>
        <v>52</v>
      </c>
      <c r="IA171">
        <f>+'simulations soy farm1 '!IA218</f>
        <v>52.6</v>
      </c>
      <c r="IB171">
        <f>+'simulations soy farm1 '!IB218</f>
        <v>51.3</v>
      </c>
      <c r="IC171">
        <f>+'simulations soy farm1 '!IC218</f>
        <v>50.6</v>
      </c>
      <c r="ID171">
        <f>+'simulations soy farm1 '!ID218</f>
        <v>52.2</v>
      </c>
      <c r="IE171">
        <f>+'simulations soy farm1 '!IE218</f>
        <v>51.3</v>
      </c>
      <c r="IF171">
        <f>+'simulations soy farm1 '!IF218</f>
        <v>51.9</v>
      </c>
      <c r="IG171">
        <f>+'simulations soy farm1 '!IG218</f>
        <v>51</v>
      </c>
      <c r="IH171">
        <f>+'simulations soy farm1 '!IH218</f>
        <v>52.9</v>
      </c>
      <c r="II171">
        <f>+'simulations soy farm1 '!II218</f>
        <v>53</v>
      </c>
      <c r="IJ171">
        <f>+'simulations soy farm1 '!IJ218</f>
        <v>51.6</v>
      </c>
      <c r="IK171">
        <f>+'simulations soy farm1 '!IK218</f>
        <v>49.5</v>
      </c>
      <c r="IL171">
        <f>+'simulations soy farm1 '!IL218</f>
        <v>52.2</v>
      </c>
      <c r="IM171">
        <f>+'simulations soy farm1 '!IM218</f>
        <v>52</v>
      </c>
      <c r="IN171">
        <f>+'simulations soy farm1 '!IN218</f>
        <v>51.6</v>
      </c>
      <c r="IO171">
        <f>+'simulations soy farm1 '!IO218</f>
        <v>51.8</v>
      </c>
      <c r="IP171">
        <f>+'simulations soy farm1 '!IP218</f>
        <v>50.2</v>
      </c>
      <c r="IQ171">
        <f>+'simulations soy farm1 '!IQ218</f>
        <v>52.9</v>
      </c>
      <c r="IR171">
        <f>+'simulations soy farm1 '!IR218</f>
        <v>52.1</v>
      </c>
      <c r="IS171">
        <f>+'simulations soy farm1 '!IS218</f>
        <v>51.6</v>
      </c>
      <c r="IT171">
        <f>+'simulations soy farm1 '!IT218</f>
        <v>52.4</v>
      </c>
      <c r="IU171">
        <f>+'simulations soy farm1 '!IU218</f>
        <v>51.5</v>
      </c>
      <c r="IV171">
        <f>+'simulations soy farm1 '!IV218</f>
        <v>50</v>
      </c>
      <c r="IW171">
        <f>+'simulations soy farm1 '!IW218</f>
        <v>51.6</v>
      </c>
      <c r="IX171">
        <f>+'simulations soy farm1 '!IX218</f>
        <v>52.5</v>
      </c>
      <c r="IY171">
        <f>+'simulations soy farm1 '!IY218</f>
        <v>52.1</v>
      </c>
      <c r="IZ171">
        <f>+'simulations soy farm1 '!IZ218</f>
        <v>50.4</v>
      </c>
      <c r="JA171">
        <f>+'simulations soy farm1 '!JA218</f>
        <v>50</v>
      </c>
      <c r="JB171">
        <f>+'simulations soy farm1 '!JB218</f>
        <v>50.1</v>
      </c>
      <c r="JC171">
        <f>+'simulations soy farm1 '!JC218</f>
        <v>51</v>
      </c>
      <c r="JD171">
        <f>+'simulations soy farm1 '!JD218</f>
        <v>50.6</v>
      </c>
      <c r="JE171">
        <f>+'simulations soy farm1 '!JE218</f>
        <v>52.1</v>
      </c>
      <c r="JF171">
        <f>+'simulations soy farm1 '!JF218</f>
        <v>51.8</v>
      </c>
      <c r="JG171">
        <f>+'simulations soy farm1 '!JG218</f>
        <v>53.1</v>
      </c>
      <c r="JH171">
        <f>+'simulations soy farm1 '!JH218</f>
        <v>50.2</v>
      </c>
      <c r="JI171">
        <f>+'simulations soy farm1 '!JI218</f>
        <v>51.3</v>
      </c>
      <c r="JJ171">
        <f>+'simulations soy farm1 '!JJ218</f>
        <v>53.3</v>
      </c>
      <c r="JK171">
        <f>+'simulations soy farm1 '!JK218</f>
        <v>52.6</v>
      </c>
      <c r="JL171">
        <f>+'simulations soy farm1 '!JL218</f>
        <v>50.5</v>
      </c>
      <c r="JM171">
        <f>+'simulations soy farm1 '!JM218</f>
        <v>51.4</v>
      </c>
      <c r="JN171">
        <f>+'simulations soy farm1 '!JN218</f>
        <v>51.9</v>
      </c>
      <c r="JO171">
        <f>+'simulations soy farm1 '!JO218</f>
        <v>51.8</v>
      </c>
      <c r="JP171">
        <f>+'simulations soy farm1 '!JP218</f>
        <v>50</v>
      </c>
      <c r="JQ171">
        <f>+'simulations soy farm1 '!JQ218</f>
        <v>50.8</v>
      </c>
      <c r="JR171">
        <f>+'simulations soy farm1 '!JR218</f>
        <v>51.3</v>
      </c>
      <c r="JS171">
        <f>+'simulations soy farm1 '!JS218</f>
        <v>52.5</v>
      </c>
      <c r="JT171">
        <f>+'simulations soy farm1 '!JT218</f>
        <v>51.2</v>
      </c>
      <c r="JU171">
        <f>+'simulations soy farm1 '!JU218</f>
        <v>51.9</v>
      </c>
      <c r="JV171">
        <f>+'simulations soy farm1 '!JV218</f>
        <v>50.8</v>
      </c>
      <c r="JW171">
        <f>+'simulations soy farm1 '!JW218</f>
        <v>51.9</v>
      </c>
      <c r="JX171">
        <f>+'simulations soy farm1 '!JX218</f>
        <v>51.1</v>
      </c>
      <c r="JY171">
        <f>+'simulations soy farm1 '!JY218</f>
        <v>51.4</v>
      </c>
      <c r="JZ171">
        <f>+'simulations soy farm1 '!JZ218</f>
        <v>50.9</v>
      </c>
      <c r="KA171">
        <f>+'simulations soy farm1 '!KA218</f>
        <v>52.1</v>
      </c>
      <c r="KB171">
        <f>+'simulations soy farm1 '!KB218</f>
        <v>50.8</v>
      </c>
      <c r="KC171">
        <f>+'simulations soy farm1 '!KC218</f>
        <v>51.9</v>
      </c>
      <c r="KD171">
        <f>+'simulations soy farm1 '!KD218</f>
        <v>51.6</v>
      </c>
      <c r="KE171">
        <f>+'simulations soy farm1 '!KE218</f>
        <v>52.5</v>
      </c>
      <c r="KF171">
        <f>+'simulations soy farm1 '!KF218</f>
        <v>51.9</v>
      </c>
      <c r="KG171">
        <f>+'simulations soy farm1 '!KG218</f>
        <v>48.4</v>
      </c>
      <c r="KH171">
        <f>+'simulations soy farm1 '!KH218</f>
        <v>51.6</v>
      </c>
      <c r="KI171">
        <f>+'simulations soy farm1 '!KI218</f>
        <v>52.1</v>
      </c>
      <c r="KJ171">
        <f>+'simulations soy farm1 '!KJ218</f>
        <v>51.1</v>
      </c>
      <c r="KK171">
        <f>+'simulations soy farm1 '!KK218</f>
        <v>50.7</v>
      </c>
      <c r="KL171">
        <f>+'simulations soy farm1 '!KL218</f>
        <v>50</v>
      </c>
      <c r="KM171">
        <f>+'simulations soy farm1 '!KM218</f>
        <v>51.4</v>
      </c>
      <c r="KN171">
        <f>+'simulations soy farm1 '!KN218</f>
        <v>52.2</v>
      </c>
      <c r="KO171">
        <f>+'simulations soy farm1 '!KO218</f>
        <v>49.5</v>
      </c>
      <c r="KP171">
        <f>+'simulations soy farm1 '!KP218</f>
        <v>51.9</v>
      </c>
      <c r="KQ171">
        <f>+'simulations soy farm1 '!KQ218</f>
        <v>49.7</v>
      </c>
      <c r="KR171">
        <f>+'simulations soy farm1 '!KR218</f>
        <v>51.4</v>
      </c>
      <c r="KS171">
        <f>+'simulations soy farm1 '!KS218</f>
        <v>52.2</v>
      </c>
      <c r="KT171">
        <f>+'simulations soy farm1 '!KT218</f>
        <v>51.7</v>
      </c>
      <c r="KU171">
        <f>+'simulations soy farm1 '!KU218</f>
        <v>50.8</v>
      </c>
      <c r="KV171">
        <f>+'simulations soy farm1 '!KV218</f>
        <v>52.7</v>
      </c>
      <c r="KW171">
        <f>+'simulations soy farm1 '!KW218</f>
        <v>53.5</v>
      </c>
      <c r="KX171">
        <f>+'simulations soy farm1 '!KX218</f>
        <v>52.4</v>
      </c>
      <c r="KY171">
        <f>+'simulations soy farm1 '!KY218</f>
        <v>52.6</v>
      </c>
      <c r="KZ171">
        <f>+'simulations soy farm1 '!KZ218</f>
        <v>52.4</v>
      </c>
      <c r="LA171">
        <f>+'simulations soy farm1 '!LA218</f>
        <v>50.7</v>
      </c>
      <c r="LB171">
        <f>+'simulations soy farm1 '!LB218</f>
        <v>51.3</v>
      </c>
      <c r="LC171">
        <f>+'simulations soy farm1 '!LC218</f>
        <v>53.1</v>
      </c>
      <c r="LD171">
        <f>+'simulations soy farm1 '!LD218</f>
        <v>52.8</v>
      </c>
      <c r="LE171">
        <f>+'simulations soy farm1 '!LE218</f>
        <v>51.8</v>
      </c>
      <c r="LF171">
        <f>+'simulations soy farm1 '!LF218</f>
        <v>52.8</v>
      </c>
      <c r="LG171">
        <f>+'simulations soy farm1 '!LG218</f>
        <v>50.4</v>
      </c>
      <c r="LH171">
        <f>+'simulations soy farm1 '!LH218</f>
        <v>51.5</v>
      </c>
      <c r="LI171">
        <f>+'simulations soy farm1 '!LI218</f>
        <v>54.2</v>
      </c>
      <c r="LJ171">
        <f>+'simulations soy farm1 '!LJ218</f>
        <v>51.9</v>
      </c>
      <c r="LK171">
        <f>+'simulations soy farm1 '!LK218</f>
        <v>53.1</v>
      </c>
      <c r="LL171">
        <f>+'simulations soy farm1 '!LL218</f>
        <v>51.4</v>
      </c>
      <c r="LM171">
        <f>+'simulations soy farm1 '!LM218</f>
        <v>51</v>
      </c>
      <c r="LN171">
        <f>+'simulations soy farm1 '!LN218</f>
        <v>52</v>
      </c>
      <c r="LO171">
        <f>+'simulations soy farm1 '!LO218</f>
        <v>52.4</v>
      </c>
      <c r="LP171">
        <f>+'simulations soy farm1 '!LP218</f>
        <v>49.3</v>
      </c>
      <c r="LQ171">
        <f>+'simulations soy farm1 '!LQ218</f>
        <v>52.4</v>
      </c>
      <c r="LR171">
        <f>+'simulations soy farm1 '!LR218</f>
        <v>51.7</v>
      </c>
      <c r="LS171">
        <f>+'simulations soy farm1 '!LS218</f>
        <v>51.1</v>
      </c>
      <c r="LT171">
        <f>+'simulations soy farm1 '!LT218</f>
        <v>50.8</v>
      </c>
      <c r="LU171">
        <f>+'simulations soy farm1 '!LU218</f>
        <v>52.6</v>
      </c>
      <c r="LV171">
        <f>+'simulations soy farm1 '!LV218</f>
        <v>51.3</v>
      </c>
      <c r="LW171">
        <f>+'simulations soy farm1 '!LW218</f>
        <v>52</v>
      </c>
      <c r="LX171">
        <f>+'simulations soy farm1 '!LX218</f>
        <v>50.2</v>
      </c>
      <c r="LY171">
        <f>+'simulations soy farm1 '!LY218</f>
        <v>50.6</v>
      </c>
      <c r="LZ171">
        <f>+'simulations soy farm1 '!LZ218</f>
        <v>51.4</v>
      </c>
      <c r="MA171">
        <f>+'simulations soy farm1 '!MA218</f>
        <v>51.2</v>
      </c>
      <c r="MB171">
        <f>+'simulations soy farm1 '!MB218</f>
        <v>53.5</v>
      </c>
      <c r="MC171">
        <f>+'simulations soy farm1 '!MC218</f>
        <v>53.5</v>
      </c>
      <c r="MD171">
        <f>+'simulations soy farm1 '!MD218</f>
        <v>50.3</v>
      </c>
      <c r="ME171">
        <f>+'simulations soy farm1 '!ME218</f>
        <v>51.5</v>
      </c>
      <c r="MF171">
        <f>+'simulations soy farm1 '!MF218</f>
        <v>51.9</v>
      </c>
      <c r="MG171">
        <f>+'simulations soy farm1 '!MG218</f>
        <v>52.7</v>
      </c>
      <c r="MH171">
        <f>+'simulations soy farm1 '!MH218</f>
        <v>51</v>
      </c>
      <c r="MI171">
        <f>+'simulations soy farm1 '!MI218</f>
        <v>51</v>
      </c>
      <c r="MJ171">
        <f>+'simulations soy farm1 '!MJ218</f>
        <v>51.7</v>
      </c>
      <c r="MK171">
        <f>+'simulations soy farm1 '!MK218</f>
        <v>51.9</v>
      </c>
      <c r="ML171">
        <f>+'simulations soy farm1 '!ML218</f>
        <v>49.2</v>
      </c>
      <c r="MM171">
        <f>+'simulations soy farm1 '!MM218</f>
        <v>50.7</v>
      </c>
      <c r="MN171">
        <f>+'simulations soy farm1 '!MN218</f>
        <v>52.1</v>
      </c>
      <c r="MO171">
        <f>+'simulations soy farm1 '!MO218</f>
        <v>51.6</v>
      </c>
      <c r="MP171">
        <f>+'simulations soy farm1 '!MP218</f>
        <v>50.6</v>
      </c>
      <c r="MQ171">
        <f>+'simulations soy farm1 '!MQ218</f>
        <v>51.8</v>
      </c>
      <c r="MR171">
        <f>+'simulations soy farm1 '!MR218</f>
        <v>50.8</v>
      </c>
      <c r="MS171">
        <f>+'simulations soy farm1 '!MS218</f>
        <v>53</v>
      </c>
      <c r="MT171">
        <f>+'simulations soy farm1 '!MT218</f>
        <v>51.9</v>
      </c>
      <c r="MU171">
        <f>+'simulations soy farm1 '!MU218</f>
        <v>52.6</v>
      </c>
      <c r="MV171">
        <f>+'simulations soy farm1 '!MV218</f>
        <v>51.7</v>
      </c>
      <c r="MW171">
        <f>+'simulations soy farm1 '!MW218</f>
        <v>50.7</v>
      </c>
      <c r="MX171">
        <f>+'simulations soy farm1 '!MX218</f>
        <v>50.4</v>
      </c>
      <c r="MY171">
        <f>+'simulations soy farm1 '!MY218</f>
        <v>49.8</v>
      </c>
      <c r="MZ171">
        <f>+'simulations soy farm1 '!MZ218</f>
        <v>51.1</v>
      </c>
      <c r="NA171">
        <f>+'simulations soy farm1 '!NA218</f>
        <v>51.7</v>
      </c>
      <c r="NB171">
        <f>+'simulations soy farm1 '!NB218</f>
        <v>51.6</v>
      </c>
      <c r="NC171">
        <f>+'simulations soy farm1 '!NC218</f>
        <v>50.6</v>
      </c>
      <c r="ND171">
        <f>+'simulations soy farm1 '!ND218</f>
        <v>52.8</v>
      </c>
      <c r="NE171">
        <f>+'simulations soy farm1 '!NE218</f>
        <v>51</v>
      </c>
      <c r="NF171">
        <f>+'simulations soy farm1 '!NF218</f>
        <v>53.9</v>
      </c>
      <c r="NG171">
        <f>+'simulations soy farm1 '!NG218</f>
        <v>51.7</v>
      </c>
      <c r="NH171">
        <f>+'simulations soy farm1 '!NH218</f>
        <v>53.6</v>
      </c>
      <c r="NI171">
        <f>+'simulations soy farm1 '!NI218</f>
        <v>51.9</v>
      </c>
      <c r="NJ171">
        <f>+'simulations soy farm1 '!NJ218</f>
        <v>53.4</v>
      </c>
      <c r="NK171">
        <f>+'simulations soy farm1 '!NK218</f>
        <v>52.3</v>
      </c>
      <c r="NL171">
        <f>+'simulations soy farm1 '!NL218</f>
        <v>51.4</v>
      </c>
      <c r="NM171">
        <f>+'simulations soy farm1 '!NM218</f>
        <v>51.4</v>
      </c>
      <c r="NN171">
        <f>+'simulations soy farm1 '!NN218</f>
        <v>51.2</v>
      </c>
      <c r="NO171">
        <f>+'simulations soy farm1 '!NO218</f>
        <v>51.4</v>
      </c>
      <c r="NP171">
        <f>+'simulations soy farm1 '!NP218</f>
        <v>51.9</v>
      </c>
      <c r="NQ171">
        <f>+'simulations soy farm1 '!NQ218</f>
        <v>52</v>
      </c>
      <c r="NR171">
        <f>+'simulations soy farm1 '!NR218</f>
        <v>51.8</v>
      </c>
      <c r="NS171">
        <f>+'simulations soy farm1 '!NS218</f>
        <v>51.9</v>
      </c>
      <c r="NT171">
        <f>+'simulations soy farm1 '!NT218</f>
        <v>51</v>
      </c>
      <c r="NU171">
        <f>+'simulations soy farm1 '!NU218</f>
        <v>51</v>
      </c>
      <c r="NV171">
        <f>+'simulations soy farm1 '!NV218</f>
        <v>49.5</v>
      </c>
      <c r="NW171">
        <f>+'simulations soy farm1 '!NW218</f>
        <v>52</v>
      </c>
      <c r="NX171">
        <f>+'simulations soy farm1 '!NX218</f>
        <v>51.4</v>
      </c>
      <c r="NY171">
        <f>+'simulations soy farm1 '!NY218</f>
        <v>50.5</v>
      </c>
      <c r="NZ171">
        <f>+'simulations soy farm1 '!NZ218</f>
        <v>52</v>
      </c>
      <c r="OA171">
        <f>+'simulations soy farm1 '!OA218</f>
        <v>51.6</v>
      </c>
      <c r="OB171">
        <f>+'simulations soy farm1 '!OB218</f>
        <v>50.6</v>
      </c>
      <c r="OC171">
        <f>+'simulations soy farm1 '!OC218</f>
        <v>52.4</v>
      </c>
      <c r="OD171">
        <f>+'simulations soy farm1 '!OD218</f>
        <v>50</v>
      </c>
      <c r="OE171">
        <f>+'simulations soy farm1 '!OE218</f>
        <v>53.3</v>
      </c>
      <c r="OF171">
        <f>+'simulations soy farm1 '!OF218</f>
        <v>52.6</v>
      </c>
      <c r="OG171">
        <f>+'simulations soy farm1 '!OG218</f>
        <v>51.6</v>
      </c>
      <c r="OH171">
        <f>+'simulations soy farm1 '!OH218</f>
        <v>50.1</v>
      </c>
      <c r="OI171">
        <f>+'simulations soy farm1 '!OI218</f>
        <v>50</v>
      </c>
      <c r="OJ171">
        <f>+'simulations soy farm1 '!OJ218</f>
        <v>53.8</v>
      </c>
      <c r="OK171">
        <f>+'simulations soy farm1 '!OK218</f>
        <v>49.9</v>
      </c>
      <c r="OL171">
        <f>+'simulations soy farm1 '!OL218</f>
        <v>54.2</v>
      </c>
      <c r="OM171">
        <f>+'simulations soy farm1 '!OM218</f>
        <v>50.5</v>
      </c>
      <c r="ON171">
        <f>+'simulations soy farm1 '!ON218</f>
        <v>50.3</v>
      </c>
      <c r="OO171">
        <f>+'simulations soy farm1 '!OO218</f>
        <v>52</v>
      </c>
      <c r="OP171">
        <f>+'simulations soy farm1 '!OP218</f>
        <v>49.9</v>
      </c>
      <c r="OQ171">
        <f>+'simulations soy farm1 '!OQ218</f>
        <v>49.5</v>
      </c>
      <c r="OR171">
        <f>+'simulations soy farm1 '!OR218</f>
        <v>52.1</v>
      </c>
      <c r="OS171">
        <f>+'simulations soy farm1 '!OS218</f>
        <v>52.6</v>
      </c>
      <c r="OT171">
        <f>+'simulations soy farm1 '!OT218</f>
        <v>51</v>
      </c>
      <c r="OU171">
        <f>+'simulations soy farm1 '!OU218</f>
        <v>52</v>
      </c>
      <c r="OV171">
        <f>+'simulations soy farm1 '!OV218</f>
        <v>51.4</v>
      </c>
      <c r="OW171">
        <f>+'simulations soy farm1 '!OW218</f>
        <v>50.4</v>
      </c>
      <c r="OX171">
        <f>+'simulations soy farm1 '!OX218</f>
        <v>51.8</v>
      </c>
      <c r="OY171">
        <f>+'simulations soy farm1 '!OY218</f>
        <v>51.5</v>
      </c>
      <c r="OZ171">
        <f>+'simulations soy farm1 '!OZ218</f>
        <v>52.3</v>
      </c>
      <c r="PA171">
        <f>+'simulations soy farm1 '!PA218</f>
        <v>53.6</v>
      </c>
      <c r="PB171">
        <f>+'simulations soy farm1 '!PB218</f>
        <v>50.6</v>
      </c>
      <c r="PC171">
        <f>+'simulations soy farm1 '!PC218</f>
        <v>50.6</v>
      </c>
      <c r="PD171">
        <f>+'simulations soy farm1 '!PD218</f>
        <v>52.8</v>
      </c>
      <c r="PE171">
        <f>+'simulations soy farm1 '!PE218</f>
        <v>51.9</v>
      </c>
      <c r="PF171">
        <f>+'simulations soy farm1 '!PF218</f>
        <v>50.6</v>
      </c>
      <c r="PG171">
        <f>+'simulations soy farm1 '!PG218</f>
        <v>50.1</v>
      </c>
      <c r="PH171">
        <f>+'simulations soy farm1 '!PH218</f>
        <v>50.9</v>
      </c>
      <c r="PI171">
        <f>+'simulations soy farm1 '!PI218</f>
        <v>50.7</v>
      </c>
      <c r="PJ171">
        <f>+'simulations soy farm1 '!PJ218</f>
        <v>50.7</v>
      </c>
      <c r="PK171">
        <f>+'simulations soy farm1 '!PK218</f>
        <v>51.8</v>
      </c>
      <c r="PL171">
        <f>+'simulations soy farm1 '!PL218</f>
        <v>52.8</v>
      </c>
      <c r="PM171">
        <f>+'simulations soy farm1 '!PM218</f>
        <v>51.6</v>
      </c>
      <c r="PN171">
        <f>+'simulations soy farm1 '!PN218</f>
        <v>53.6</v>
      </c>
      <c r="PO171">
        <f>+'simulations soy farm1 '!PO218</f>
        <v>51</v>
      </c>
      <c r="PP171">
        <f>+'simulations soy farm1 '!PP218</f>
        <v>49.4</v>
      </c>
      <c r="PQ171">
        <f>+'simulations soy farm1 '!PQ218</f>
        <v>51.8</v>
      </c>
      <c r="PR171">
        <f>+'simulations soy farm1 '!PR218</f>
        <v>50.3</v>
      </c>
      <c r="PS171">
        <f>+'simulations soy farm1 '!PS218</f>
        <v>53.9</v>
      </c>
      <c r="PT171">
        <f>+'simulations soy farm1 '!PT218</f>
        <v>51.5</v>
      </c>
      <c r="PU171">
        <f>+'simulations soy farm1 '!PU218</f>
        <v>50.6</v>
      </c>
      <c r="PV171">
        <f>+'simulations soy farm1 '!PV218</f>
        <v>52.8</v>
      </c>
      <c r="PW171">
        <f>+'simulations soy farm1 '!PW218</f>
        <v>51.3</v>
      </c>
      <c r="PX171">
        <f>+'simulations soy farm1 '!PX218</f>
        <v>54</v>
      </c>
      <c r="PY171">
        <f>+'simulations soy farm1 '!PY218</f>
        <v>50.8</v>
      </c>
      <c r="PZ171">
        <f>+'simulations soy farm1 '!PZ218</f>
        <v>51.7</v>
      </c>
      <c r="QA171">
        <f>+'simulations soy farm1 '!QA218</f>
        <v>51.3</v>
      </c>
      <c r="QB171">
        <f>+'simulations soy farm1 '!QB218</f>
        <v>50.9</v>
      </c>
      <c r="QC171">
        <f>+'simulations soy farm1 '!QC218</f>
        <v>52.5</v>
      </c>
      <c r="QD171">
        <f>+'simulations soy farm1 '!QD218</f>
        <v>52.1</v>
      </c>
      <c r="QE171">
        <f>+'simulations soy farm1 '!QE218</f>
        <v>51.8</v>
      </c>
      <c r="QF171">
        <f>+'simulations soy farm1 '!QF218</f>
        <v>49.7</v>
      </c>
      <c r="QG171">
        <f>+'simulations soy farm1 '!QG218</f>
        <v>51.5</v>
      </c>
      <c r="QH171">
        <f>+'simulations soy farm1 '!QH218</f>
        <v>51.4</v>
      </c>
      <c r="QI171">
        <f>+'simulations soy farm1 '!QI218</f>
        <v>52.8</v>
      </c>
      <c r="QJ171">
        <f>+'simulations soy farm1 '!QJ218</f>
        <v>49.3</v>
      </c>
      <c r="QK171">
        <f>+'simulations soy farm1 '!QK218</f>
        <v>50.4</v>
      </c>
      <c r="QL171">
        <f>+'simulations soy farm1 '!QL218</f>
        <v>49.6</v>
      </c>
      <c r="QM171">
        <f>+'simulations soy farm1 '!QM218</f>
        <v>50.5</v>
      </c>
      <c r="QN171">
        <f>+'simulations soy farm1 '!QN218</f>
        <v>51.7</v>
      </c>
      <c r="QO171">
        <f>+'simulations soy farm1 '!QO218</f>
        <v>50.7</v>
      </c>
      <c r="QP171">
        <f>+'simulations soy farm1 '!QP218</f>
        <v>53.6</v>
      </c>
      <c r="QQ171">
        <f>+'simulations soy farm1 '!QQ218</f>
        <v>50.8</v>
      </c>
      <c r="QR171">
        <f>+'simulations soy farm1 '!QR218</f>
        <v>52.2</v>
      </c>
      <c r="QS171">
        <f>+'simulations soy farm1 '!QS218</f>
        <v>51.7</v>
      </c>
      <c r="QT171">
        <f>+'simulations soy farm1 '!QT218</f>
        <v>52</v>
      </c>
      <c r="QU171">
        <f>+'simulations soy farm1 '!QU218</f>
        <v>52.8</v>
      </c>
      <c r="QV171">
        <f>+'simulations soy farm1 '!QV218</f>
        <v>49.8</v>
      </c>
      <c r="QW171">
        <f>+'simulations soy farm1 '!QW218</f>
        <v>53.5</v>
      </c>
      <c r="QX171">
        <f>+'simulations soy farm1 '!QX218</f>
        <v>52</v>
      </c>
      <c r="QY171">
        <f>+'simulations soy farm1 '!QY218</f>
        <v>51.2</v>
      </c>
      <c r="QZ171">
        <f>+'simulations soy farm1 '!QZ218</f>
        <v>52.2</v>
      </c>
      <c r="RA171">
        <f>+'simulations soy farm1 '!RA218</f>
        <v>49.7</v>
      </c>
      <c r="RB171">
        <f>+'simulations soy farm1 '!RB218</f>
        <v>51.1</v>
      </c>
      <c r="RC171">
        <f>+'simulations soy farm1 '!RC218</f>
        <v>52.5</v>
      </c>
      <c r="RD171">
        <f>+'simulations soy farm1 '!RD218</f>
        <v>52.4</v>
      </c>
      <c r="RE171">
        <f>+'simulations soy farm1 '!RE218</f>
        <v>53.6</v>
      </c>
      <c r="RF171">
        <f>+'simulations soy farm1 '!RF218</f>
        <v>51.4</v>
      </c>
      <c r="RG171">
        <f>+'simulations soy farm1 '!RG218</f>
        <v>53.5</v>
      </c>
      <c r="RH171">
        <f>+'simulations soy farm1 '!RH218</f>
        <v>51.4</v>
      </c>
      <c r="RI171">
        <f>+'simulations soy farm1 '!RI218</f>
        <v>50.8</v>
      </c>
      <c r="RJ171">
        <f>+'simulations soy farm1 '!RJ218</f>
        <v>49.9</v>
      </c>
      <c r="RK171">
        <f>+'simulations soy farm1 '!RK218</f>
        <v>52.6</v>
      </c>
      <c r="RL171">
        <f>+'simulations soy farm1 '!RL218</f>
        <v>52.3</v>
      </c>
      <c r="RM171">
        <f>+'simulations soy farm1 '!RM218</f>
        <v>51.6</v>
      </c>
      <c r="RN171">
        <f>+'simulations soy farm1 '!RN218</f>
        <v>51.6</v>
      </c>
      <c r="RO171">
        <f>+'simulations soy farm1 '!RO218</f>
        <v>52</v>
      </c>
      <c r="RP171">
        <f>+'simulations soy farm1 '!RP218</f>
        <v>51.3</v>
      </c>
      <c r="RQ171">
        <f>+'simulations soy farm1 '!RQ218</f>
        <v>50.7</v>
      </c>
      <c r="RR171">
        <f>+'simulations soy farm1 '!RR218</f>
        <v>52.3</v>
      </c>
      <c r="RS171">
        <f>+'simulations soy farm1 '!RS218</f>
        <v>51</v>
      </c>
      <c r="RT171">
        <f>+'simulations soy farm1 '!RT218</f>
        <v>50.7</v>
      </c>
      <c r="RU171">
        <f>+'simulations soy farm1 '!RU218</f>
        <v>52.8</v>
      </c>
      <c r="RV171">
        <f>+'simulations soy farm1 '!RV218</f>
        <v>51.4</v>
      </c>
      <c r="RW171">
        <f>+'simulations soy farm1 '!RW218</f>
        <v>52.6</v>
      </c>
      <c r="RX171">
        <f>+'simulations soy farm1 '!RX218</f>
        <v>51.1</v>
      </c>
      <c r="RY171">
        <f>+'simulations soy farm1 '!RY218</f>
        <v>50.9</v>
      </c>
      <c r="RZ171">
        <f>+'simulations soy farm1 '!RZ218</f>
        <v>53.2</v>
      </c>
      <c r="SA171">
        <f>+'simulations soy farm1 '!SA218</f>
        <v>51.8</v>
      </c>
      <c r="SB171">
        <f>+'simulations soy farm1 '!SB218</f>
        <v>51.3</v>
      </c>
      <c r="SC171">
        <f>+'simulations soy farm1 '!SC218</f>
        <v>53.7</v>
      </c>
      <c r="SD171">
        <f>+'simulations soy farm1 '!SD218</f>
        <v>51.6</v>
      </c>
      <c r="SE171">
        <f>+'simulations soy farm1 '!SE218</f>
        <v>52.1</v>
      </c>
      <c r="SF171">
        <f>+'simulations soy farm1 '!SF218</f>
        <v>50.1</v>
      </c>
      <c r="SG171">
        <f>+'simulations soy farm1 '!SG218</f>
        <v>52.4</v>
      </c>
    </row>
    <row r="172" spans="1:501">
      <c r="A172">
        <v>2018</v>
      </c>
      <c r="B172">
        <f>+'simulations soy farm1 '!B263</f>
        <v>53.6</v>
      </c>
      <c r="C172">
        <f>+'simulations soy farm1 '!C263</f>
        <v>50.8</v>
      </c>
      <c r="D172">
        <f>+'simulations soy farm1 '!D263</f>
        <v>54.6</v>
      </c>
      <c r="E172">
        <f>+'simulations soy farm1 '!E263</f>
        <v>53.3</v>
      </c>
      <c r="F172">
        <f>+'simulations soy farm1 '!F263</f>
        <v>52.5</v>
      </c>
      <c r="G172">
        <f>+'simulations soy farm1 '!G263</f>
        <v>53.7</v>
      </c>
      <c r="H172">
        <f>+'simulations soy farm1 '!H263</f>
        <v>52</v>
      </c>
      <c r="I172">
        <f>+'simulations soy farm1 '!I263</f>
        <v>51.4</v>
      </c>
      <c r="J172">
        <f>+'simulations soy farm1 '!J263</f>
        <v>52.5</v>
      </c>
      <c r="K172">
        <f>+'simulations soy farm1 '!K263</f>
        <v>52.8</v>
      </c>
      <c r="L172">
        <f>+'simulations soy farm1 '!L263</f>
        <v>53.8</v>
      </c>
      <c r="M172">
        <f>+'simulations soy farm1 '!M263</f>
        <v>52.4</v>
      </c>
      <c r="N172">
        <f>+'simulations soy farm1 '!N263</f>
        <v>51.4</v>
      </c>
      <c r="O172">
        <f>+'simulations soy farm1 '!O263</f>
        <v>51.5</v>
      </c>
      <c r="P172">
        <f>+'simulations soy farm1 '!P263</f>
        <v>54.1</v>
      </c>
      <c r="Q172">
        <f>+'simulations soy farm1 '!Q263</f>
        <v>51.2</v>
      </c>
      <c r="R172">
        <f>+'simulations soy farm1 '!R263</f>
        <v>52.9</v>
      </c>
      <c r="S172">
        <f>+'simulations soy farm1 '!S263</f>
        <v>53.1</v>
      </c>
      <c r="T172">
        <f>+'simulations soy farm1 '!T263</f>
        <v>51.9</v>
      </c>
      <c r="U172">
        <f>+'simulations soy farm1 '!U263</f>
        <v>52.1</v>
      </c>
      <c r="V172">
        <f>+'simulations soy farm1 '!V263</f>
        <v>50.1</v>
      </c>
      <c r="W172">
        <f>+'simulations soy farm1 '!W263</f>
        <v>53.3</v>
      </c>
      <c r="X172">
        <f>+'simulations soy farm1 '!X263</f>
        <v>51</v>
      </c>
      <c r="Y172">
        <f>+'simulations soy farm1 '!Y263</f>
        <v>53.1</v>
      </c>
      <c r="Z172">
        <f>+'simulations soy farm1 '!Z263</f>
        <v>53</v>
      </c>
      <c r="AA172">
        <f>+'simulations soy farm1 '!AA263</f>
        <v>53.1</v>
      </c>
      <c r="AB172">
        <f>+'simulations soy farm1 '!AB263</f>
        <v>51.1</v>
      </c>
      <c r="AC172">
        <f>+'simulations soy farm1 '!AC263</f>
        <v>52</v>
      </c>
      <c r="AD172">
        <f>+'simulations soy farm1 '!AD263</f>
        <v>51.4</v>
      </c>
      <c r="AE172">
        <f>+'simulations soy farm1 '!AE263</f>
        <v>49.8</v>
      </c>
      <c r="AF172">
        <f>+'simulations soy farm1 '!AF263</f>
        <v>51.3</v>
      </c>
      <c r="AG172">
        <f>+'simulations soy farm1 '!AG263</f>
        <v>51.8</v>
      </c>
      <c r="AH172">
        <f>+'simulations soy farm1 '!AH263</f>
        <v>53.9</v>
      </c>
      <c r="AI172">
        <f>+'simulations soy farm1 '!AI263</f>
        <v>51.9</v>
      </c>
      <c r="AJ172">
        <f>+'simulations soy farm1 '!AJ263</f>
        <v>52.2</v>
      </c>
      <c r="AK172">
        <f>+'simulations soy farm1 '!AK263</f>
        <v>52</v>
      </c>
      <c r="AL172">
        <f>+'simulations soy farm1 '!AL263</f>
        <v>52.8</v>
      </c>
      <c r="AM172">
        <f>+'simulations soy farm1 '!AM263</f>
        <v>51.1</v>
      </c>
      <c r="AN172">
        <f>+'simulations soy farm1 '!AN263</f>
        <v>52.4</v>
      </c>
      <c r="AO172">
        <f>+'simulations soy farm1 '!AO263</f>
        <v>50.8</v>
      </c>
      <c r="AP172">
        <f>+'simulations soy farm1 '!AP263</f>
        <v>53.2</v>
      </c>
      <c r="AQ172">
        <f>+'simulations soy farm1 '!AQ263</f>
        <v>52.4</v>
      </c>
      <c r="AR172">
        <f>+'simulations soy farm1 '!AR263</f>
        <v>51.5</v>
      </c>
      <c r="AS172">
        <f>+'simulations soy farm1 '!AS263</f>
        <v>51.4</v>
      </c>
      <c r="AT172">
        <f>+'simulations soy farm1 '!AT263</f>
        <v>52</v>
      </c>
      <c r="AU172">
        <f>+'simulations soy farm1 '!AU263</f>
        <v>52.5</v>
      </c>
      <c r="AV172">
        <f>+'simulations soy farm1 '!AV263</f>
        <v>51.2</v>
      </c>
      <c r="AW172">
        <f>+'simulations soy farm1 '!AW263</f>
        <v>53.3</v>
      </c>
      <c r="AX172">
        <f>+'simulations soy farm1 '!AX263</f>
        <v>53</v>
      </c>
      <c r="AY172">
        <f>+'simulations soy farm1 '!AY263</f>
        <v>52.7</v>
      </c>
      <c r="AZ172">
        <f>+'simulations soy farm1 '!AZ263</f>
        <v>52</v>
      </c>
      <c r="BA172">
        <f>+'simulations soy farm1 '!BA263</f>
        <v>51.2</v>
      </c>
      <c r="BB172">
        <f>+'simulations soy farm1 '!BB263</f>
        <v>51.8</v>
      </c>
      <c r="BC172">
        <f>+'simulations soy farm1 '!BC263</f>
        <v>53.1</v>
      </c>
      <c r="BD172">
        <f>+'simulations soy farm1 '!BD263</f>
        <v>51.9</v>
      </c>
      <c r="BE172">
        <f>+'simulations soy farm1 '!BE263</f>
        <v>53.2</v>
      </c>
      <c r="BF172">
        <f>+'simulations soy farm1 '!BF263</f>
        <v>52.2</v>
      </c>
      <c r="BG172">
        <f>+'simulations soy farm1 '!BG263</f>
        <v>52.5</v>
      </c>
      <c r="BH172">
        <f>+'simulations soy farm1 '!BH263</f>
        <v>51.8</v>
      </c>
      <c r="BI172">
        <f>+'simulations soy farm1 '!BI263</f>
        <v>52.4</v>
      </c>
      <c r="BJ172">
        <f>+'simulations soy farm1 '!BJ263</f>
        <v>51.7</v>
      </c>
      <c r="BK172">
        <f>+'simulations soy farm1 '!BK263</f>
        <v>51.3</v>
      </c>
      <c r="BL172">
        <f>+'simulations soy farm1 '!BL263</f>
        <v>52.2</v>
      </c>
      <c r="BM172">
        <f>+'simulations soy farm1 '!BM263</f>
        <v>51.8</v>
      </c>
      <c r="BN172">
        <f>+'simulations soy farm1 '!BN263</f>
        <v>53.8</v>
      </c>
      <c r="BO172">
        <f>+'simulations soy farm1 '!BO263</f>
        <v>52.1</v>
      </c>
      <c r="BP172">
        <f>+'simulations soy farm1 '!BP263</f>
        <v>51.3</v>
      </c>
      <c r="BQ172">
        <f>+'simulations soy farm1 '!BQ263</f>
        <v>51.6</v>
      </c>
      <c r="BR172">
        <f>+'simulations soy farm1 '!BR263</f>
        <v>52.5</v>
      </c>
      <c r="BS172">
        <f>+'simulations soy farm1 '!BS263</f>
        <v>54</v>
      </c>
      <c r="BT172">
        <f>+'simulations soy farm1 '!BT263</f>
        <v>53.1</v>
      </c>
      <c r="BU172">
        <f>+'simulations soy farm1 '!BU263</f>
        <v>53.8</v>
      </c>
      <c r="BV172">
        <f>+'simulations soy farm1 '!BV263</f>
        <v>52.1</v>
      </c>
      <c r="BW172">
        <f>+'simulations soy farm1 '!BW263</f>
        <v>53.1</v>
      </c>
      <c r="BX172">
        <f>+'simulations soy farm1 '!BX263</f>
        <v>52</v>
      </c>
      <c r="BY172">
        <f>+'simulations soy farm1 '!BY263</f>
        <v>52.5</v>
      </c>
      <c r="BZ172">
        <f>+'simulations soy farm1 '!BZ263</f>
        <v>52.3</v>
      </c>
      <c r="CA172">
        <f>+'simulations soy farm1 '!CA263</f>
        <v>51.3</v>
      </c>
      <c r="CB172">
        <f>+'simulations soy farm1 '!CB263</f>
        <v>53.1</v>
      </c>
      <c r="CC172">
        <f>+'simulations soy farm1 '!CC263</f>
        <v>52</v>
      </c>
      <c r="CD172">
        <f>+'simulations soy farm1 '!CD263</f>
        <v>51.4</v>
      </c>
      <c r="CE172">
        <f>+'simulations soy farm1 '!CE263</f>
        <v>52.8</v>
      </c>
      <c r="CF172">
        <f>+'simulations soy farm1 '!CF263</f>
        <v>52.7</v>
      </c>
      <c r="CG172">
        <f>+'simulations soy farm1 '!CG263</f>
        <v>51.4</v>
      </c>
      <c r="CH172">
        <f>+'simulations soy farm1 '!CH263</f>
        <v>53.2</v>
      </c>
      <c r="CI172">
        <f>+'simulations soy farm1 '!CI263</f>
        <v>50.4</v>
      </c>
      <c r="CJ172">
        <f>+'simulations soy farm1 '!CJ263</f>
        <v>52.7</v>
      </c>
      <c r="CK172">
        <f>+'simulations soy farm1 '!CK263</f>
        <v>53</v>
      </c>
      <c r="CL172">
        <f>+'simulations soy farm1 '!CL263</f>
        <v>52.2</v>
      </c>
      <c r="CM172">
        <f>+'simulations soy farm1 '!CM263</f>
        <v>51.3</v>
      </c>
      <c r="CN172">
        <f>+'simulations soy farm1 '!CN263</f>
        <v>50.7</v>
      </c>
      <c r="CO172">
        <f>+'simulations soy farm1 '!CO263</f>
        <v>50.9</v>
      </c>
      <c r="CP172">
        <f>+'simulations soy farm1 '!CP263</f>
        <v>52.2</v>
      </c>
      <c r="CQ172">
        <f>+'simulations soy farm1 '!CQ263</f>
        <v>52</v>
      </c>
      <c r="CR172">
        <f>+'simulations soy farm1 '!CR263</f>
        <v>53.2</v>
      </c>
      <c r="CS172">
        <f>+'simulations soy farm1 '!CS263</f>
        <v>52.5</v>
      </c>
      <c r="CT172">
        <f>+'simulations soy farm1 '!CT263</f>
        <v>52.1</v>
      </c>
      <c r="CU172">
        <f>+'simulations soy farm1 '!CU263</f>
        <v>52.7</v>
      </c>
      <c r="CV172">
        <f>+'simulations soy farm1 '!CV263</f>
        <v>52.2</v>
      </c>
      <c r="CW172">
        <f>+'simulations soy farm1 '!CW263</f>
        <v>51.8</v>
      </c>
      <c r="CX172">
        <f>+'simulations soy farm1 '!CX263</f>
        <v>52.8</v>
      </c>
      <c r="CY172">
        <f>+'simulations soy farm1 '!CY263</f>
        <v>51</v>
      </c>
      <c r="CZ172">
        <f>+'simulations soy farm1 '!CZ263</f>
        <v>52.8</v>
      </c>
      <c r="DA172">
        <f>+'simulations soy farm1 '!DA263</f>
        <v>49.3</v>
      </c>
      <c r="DB172">
        <f>+'simulations soy farm1 '!DB263</f>
        <v>52</v>
      </c>
      <c r="DC172">
        <f>+'simulations soy farm1 '!DC263</f>
        <v>51.7</v>
      </c>
      <c r="DD172">
        <f>+'simulations soy farm1 '!DD263</f>
        <v>53.8</v>
      </c>
      <c r="DE172">
        <f>+'simulations soy farm1 '!DE263</f>
        <v>52.2</v>
      </c>
      <c r="DF172">
        <f>+'simulations soy farm1 '!DF263</f>
        <v>52.7</v>
      </c>
      <c r="DG172">
        <f>+'simulations soy farm1 '!DG263</f>
        <v>50.1</v>
      </c>
      <c r="DH172">
        <f>+'simulations soy farm1 '!DH263</f>
        <v>51.6</v>
      </c>
      <c r="DI172">
        <f>+'simulations soy farm1 '!DI263</f>
        <v>51.2</v>
      </c>
      <c r="DJ172">
        <f>+'simulations soy farm1 '!DJ263</f>
        <v>50.6</v>
      </c>
      <c r="DK172">
        <f>+'simulations soy farm1 '!DK263</f>
        <v>52.3</v>
      </c>
      <c r="DL172">
        <f>+'simulations soy farm1 '!DL263</f>
        <v>52.2</v>
      </c>
      <c r="DM172">
        <f>+'simulations soy farm1 '!DM263</f>
        <v>52.7</v>
      </c>
      <c r="DN172">
        <f>+'simulations soy farm1 '!DN263</f>
        <v>51.4</v>
      </c>
      <c r="DO172">
        <f>+'simulations soy farm1 '!DO263</f>
        <v>50.6</v>
      </c>
      <c r="DP172">
        <f>+'simulations soy farm1 '!DP263</f>
        <v>52</v>
      </c>
      <c r="DQ172">
        <f>+'simulations soy farm1 '!DQ263</f>
        <v>53</v>
      </c>
      <c r="DR172">
        <f>+'simulations soy farm1 '!DR263</f>
        <v>51.2</v>
      </c>
      <c r="DS172">
        <f>+'simulations soy farm1 '!DS263</f>
        <v>51.4</v>
      </c>
      <c r="DT172">
        <f>+'simulations soy farm1 '!DT263</f>
        <v>51.5</v>
      </c>
      <c r="DU172">
        <f>+'simulations soy farm1 '!DU263</f>
        <v>53.2</v>
      </c>
      <c r="DV172">
        <f>+'simulations soy farm1 '!DV263</f>
        <v>51.5</v>
      </c>
      <c r="DW172">
        <f>+'simulations soy farm1 '!DW263</f>
        <v>52.7</v>
      </c>
      <c r="DX172">
        <f>+'simulations soy farm1 '!DX263</f>
        <v>53.7</v>
      </c>
      <c r="DY172">
        <f>+'simulations soy farm1 '!DY263</f>
        <v>51.3</v>
      </c>
      <c r="DZ172">
        <f>+'simulations soy farm1 '!DZ263</f>
        <v>51.6</v>
      </c>
      <c r="EA172">
        <f>+'simulations soy farm1 '!EA263</f>
        <v>51.6</v>
      </c>
      <c r="EB172">
        <f>+'simulations soy farm1 '!EB263</f>
        <v>52</v>
      </c>
      <c r="EC172">
        <f>+'simulations soy farm1 '!EC263</f>
        <v>54.3</v>
      </c>
      <c r="ED172">
        <f>+'simulations soy farm1 '!ED263</f>
        <v>53.8</v>
      </c>
      <c r="EE172">
        <f>+'simulations soy farm1 '!EE263</f>
        <v>52.7</v>
      </c>
      <c r="EF172">
        <f>+'simulations soy farm1 '!EF263</f>
        <v>51.7</v>
      </c>
      <c r="EG172">
        <f>+'simulations soy farm1 '!EG263</f>
        <v>52.1</v>
      </c>
      <c r="EH172">
        <f>+'simulations soy farm1 '!EH263</f>
        <v>50.1</v>
      </c>
      <c r="EI172">
        <f>+'simulations soy farm1 '!EI263</f>
        <v>52.6</v>
      </c>
      <c r="EJ172">
        <f>+'simulations soy farm1 '!EJ263</f>
        <v>53.9</v>
      </c>
      <c r="EK172">
        <f>+'simulations soy farm1 '!EK263</f>
        <v>51.8</v>
      </c>
      <c r="EL172">
        <f>+'simulations soy farm1 '!EL263</f>
        <v>51.6</v>
      </c>
      <c r="EM172">
        <f>+'simulations soy farm1 '!EM263</f>
        <v>53.9</v>
      </c>
      <c r="EN172">
        <f>+'simulations soy farm1 '!EN263</f>
        <v>52.4</v>
      </c>
      <c r="EO172">
        <f>+'simulations soy farm1 '!EO263</f>
        <v>52.9</v>
      </c>
      <c r="EP172">
        <f>+'simulations soy farm1 '!EP263</f>
        <v>52.7</v>
      </c>
      <c r="EQ172">
        <f>+'simulations soy farm1 '!EQ263</f>
        <v>52.2</v>
      </c>
      <c r="ER172">
        <f>+'simulations soy farm1 '!ER263</f>
        <v>52.5</v>
      </c>
      <c r="ES172">
        <f>+'simulations soy farm1 '!ES263</f>
        <v>51.5</v>
      </c>
      <c r="ET172">
        <f>+'simulations soy farm1 '!ET263</f>
        <v>51.2</v>
      </c>
      <c r="EU172">
        <f>+'simulations soy farm1 '!EU263</f>
        <v>50.4</v>
      </c>
      <c r="EV172">
        <f>+'simulations soy farm1 '!EV263</f>
        <v>53.6</v>
      </c>
      <c r="EW172">
        <f>+'simulations soy farm1 '!EW263</f>
        <v>52.3</v>
      </c>
      <c r="EX172">
        <f>+'simulations soy farm1 '!EX263</f>
        <v>51.4</v>
      </c>
      <c r="EY172">
        <f>+'simulations soy farm1 '!EY263</f>
        <v>51.9</v>
      </c>
      <c r="EZ172">
        <f>+'simulations soy farm1 '!EZ263</f>
        <v>53.1</v>
      </c>
      <c r="FA172">
        <f>+'simulations soy farm1 '!FA263</f>
        <v>51.8</v>
      </c>
      <c r="FB172">
        <f>+'simulations soy farm1 '!FB263</f>
        <v>51.8</v>
      </c>
      <c r="FC172">
        <f>+'simulations soy farm1 '!FC263</f>
        <v>50.6</v>
      </c>
      <c r="FD172">
        <f>+'simulations soy farm1 '!FD263</f>
        <v>51.8</v>
      </c>
      <c r="FE172">
        <f>+'simulations soy farm1 '!FE263</f>
        <v>51.4</v>
      </c>
      <c r="FF172">
        <f>+'simulations soy farm1 '!FF263</f>
        <v>51.6</v>
      </c>
      <c r="FG172">
        <f>+'simulations soy farm1 '!FG263</f>
        <v>51.1</v>
      </c>
      <c r="FH172">
        <f>+'simulations soy farm1 '!FH263</f>
        <v>50.6</v>
      </c>
      <c r="FI172">
        <f>+'simulations soy farm1 '!FI263</f>
        <v>50.7</v>
      </c>
      <c r="FJ172">
        <f>+'simulations soy farm1 '!FJ263</f>
        <v>51.3</v>
      </c>
      <c r="FK172">
        <f>+'simulations soy farm1 '!FK263</f>
        <v>52</v>
      </c>
      <c r="FL172">
        <f>+'simulations soy farm1 '!FL263</f>
        <v>51.8</v>
      </c>
      <c r="FM172">
        <f>+'simulations soy farm1 '!FM263</f>
        <v>53.3</v>
      </c>
      <c r="FN172">
        <f>+'simulations soy farm1 '!FN263</f>
        <v>52.9</v>
      </c>
      <c r="FO172">
        <f>+'simulations soy farm1 '!FO263</f>
        <v>51.2</v>
      </c>
      <c r="FP172">
        <f>+'simulations soy farm1 '!FP263</f>
        <v>53.8</v>
      </c>
      <c r="FQ172">
        <f>+'simulations soy farm1 '!FQ263</f>
        <v>53.6</v>
      </c>
      <c r="FR172">
        <f>+'simulations soy farm1 '!FR263</f>
        <v>52.5</v>
      </c>
      <c r="FS172">
        <f>+'simulations soy farm1 '!FS263</f>
        <v>51.1</v>
      </c>
      <c r="FT172">
        <f>+'simulations soy farm1 '!FT263</f>
        <v>53.9</v>
      </c>
      <c r="FU172">
        <f>+'simulations soy farm1 '!FU263</f>
        <v>51.3</v>
      </c>
      <c r="FV172">
        <f>+'simulations soy farm1 '!FV263</f>
        <v>52.1</v>
      </c>
      <c r="FW172">
        <f>+'simulations soy farm1 '!FW263</f>
        <v>51.2</v>
      </c>
      <c r="FX172">
        <f>+'simulations soy farm1 '!FX263</f>
        <v>51.6</v>
      </c>
      <c r="FY172">
        <f>+'simulations soy farm1 '!FY263</f>
        <v>52.4</v>
      </c>
      <c r="FZ172">
        <f>+'simulations soy farm1 '!FZ263</f>
        <v>52.3</v>
      </c>
      <c r="GA172">
        <f>+'simulations soy farm1 '!GA263</f>
        <v>52.3</v>
      </c>
      <c r="GB172">
        <f>+'simulations soy farm1 '!GB263</f>
        <v>49.4</v>
      </c>
      <c r="GC172">
        <f>+'simulations soy farm1 '!GC263</f>
        <v>52.6</v>
      </c>
      <c r="GD172">
        <f>+'simulations soy farm1 '!GD263</f>
        <v>52.5</v>
      </c>
      <c r="GE172">
        <f>+'simulations soy farm1 '!GE263</f>
        <v>50.8</v>
      </c>
      <c r="GF172">
        <f>+'simulations soy farm1 '!GF263</f>
        <v>53.3</v>
      </c>
      <c r="GG172">
        <f>+'simulations soy farm1 '!GG263</f>
        <v>53.5</v>
      </c>
      <c r="GH172">
        <f>+'simulations soy farm1 '!GH263</f>
        <v>52.6</v>
      </c>
      <c r="GI172">
        <f>+'simulations soy farm1 '!GI263</f>
        <v>51</v>
      </c>
      <c r="GJ172">
        <f>+'simulations soy farm1 '!GJ263</f>
        <v>52.2</v>
      </c>
      <c r="GK172">
        <f>+'simulations soy farm1 '!GK263</f>
        <v>52.3</v>
      </c>
      <c r="GL172">
        <f>+'simulations soy farm1 '!GL263</f>
        <v>52.4</v>
      </c>
      <c r="GM172">
        <f>+'simulations soy farm1 '!GM263</f>
        <v>51.7</v>
      </c>
      <c r="GN172">
        <f>+'simulations soy farm1 '!GN263</f>
        <v>50.6</v>
      </c>
      <c r="GO172">
        <f>+'simulations soy farm1 '!GO263</f>
        <v>51.1</v>
      </c>
      <c r="GP172">
        <f>+'simulations soy farm1 '!GP263</f>
        <v>52.6</v>
      </c>
      <c r="GQ172">
        <f>+'simulations soy farm1 '!GQ263</f>
        <v>53.2</v>
      </c>
      <c r="GR172">
        <f>+'simulations soy farm1 '!GR263</f>
        <v>53.1</v>
      </c>
      <c r="GS172">
        <f>+'simulations soy farm1 '!GS263</f>
        <v>51.7</v>
      </c>
      <c r="GT172">
        <f>+'simulations soy farm1 '!GT263</f>
        <v>52</v>
      </c>
      <c r="GU172">
        <f>+'simulations soy farm1 '!GU263</f>
        <v>52.3</v>
      </c>
      <c r="GV172">
        <f>+'simulations soy farm1 '!GV263</f>
        <v>50.5</v>
      </c>
      <c r="GW172">
        <f>+'simulations soy farm1 '!GW263</f>
        <v>52.2</v>
      </c>
      <c r="GX172">
        <f>+'simulations soy farm1 '!GX263</f>
        <v>51.4</v>
      </c>
      <c r="GY172">
        <f>+'simulations soy farm1 '!GY263</f>
        <v>53.1</v>
      </c>
      <c r="GZ172">
        <f>+'simulations soy farm1 '!GZ263</f>
        <v>53.2</v>
      </c>
      <c r="HA172">
        <f>+'simulations soy farm1 '!HA263</f>
        <v>51.5</v>
      </c>
      <c r="HB172">
        <f>+'simulations soy farm1 '!HB263</f>
        <v>51.9</v>
      </c>
      <c r="HC172">
        <f>+'simulations soy farm1 '!HC263</f>
        <v>49.9</v>
      </c>
      <c r="HD172">
        <f>+'simulations soy farm1 '!HD263</f>
        <v>51.6</v>
      </c>
      <c r="HE172">
        <f>+'simulations soy farm1 '!HE263</f>
        <v>52.2</v>
      </c>
      <c r="HF172">
        <f>+'simulations soy farm1 '!HF263</f>
        <v>51.2</v>
      </c>
      <c r="HG172">
        <f>+'simulations soy farm1 '!HG263</f>
        <v>52.8</v>
      </c>
      <c r="HH172">
        <f>+'simulations soy farm1 '!HH263</f>
        <v>51.9</v>
      </c>
      <c r="HI172">
        <f>+'simulations soy farm1 '!HI263</f>
        <v>51.1</v>
      </c>
      <c r="HJ172">
        <f>+'simulations soy farm1 '!HJ263</f>
        <v>53.7</v>
      </c>
      <c r="HK172">
        <f>+'simulations soy farm1 '!HK263</f>
        <v>53</v>
      </c>
      <c r="HL172">
        <f>+'simulations soy farm1 '!HL263</f>
        <v>50.4</v>
      </c>
      <c r="HM172">
        <f>+'simulations soy farm1 '!HM263</f>
        <v>53</v>
      </c>
      <c r="HN172">
        <f>+'simulations soy farm1 '!HN263</f>
        <v>53.2</v>
      </c>
      <c r="HO172">
        <f>+'simulations soy farm1 '!HO263</f>
        <v>54.9</v>
      </c>
      <c r="HP172">
        <f>+'simulations soy farm1 '!HP263</f>
        <v>51.4</v>
      </c>
      <c r="HQ172">
        <f>+'simulations soy farm1 '!HQ263</f>
        <v>52.7</v>
      </c>
      <c r="HR172">
        <f>+'simulations soy farm1 '!HR263</f>
        <v>52</v>
      </c>
      <c r="HS172">
        <f>+'simulations soy farm1 '!HS263</f>
        <v>52.3</v>
      </c>
      <c r="HT172">
        <f>+'simulations soy farm1 '!HT263</f>
        <v>51.8</v>
      </c>
      <c r="HU172">
        <f>+'simulations soy farm1 '!HU263</f>
        <v>49.3</v>
      </c>
      <c r="HV172">
        <f>+'simulations soy farm1 '!HV263</f>
        <v>52.6</v>
      </c>
      <c r="HW172">
        <f>+'simulations soy farm1 '!HW263</f>
        <v>51.5</v>
      </c>
      <c r="HX172">
        <f>+'simulations soy farm1 '!HX263</f>
        <v>51.2</v>
      </c>
      <c r="HY172">
        <f>+'simulations soy farm1 '!HY263</f>
        <v>51.8</v>
      </c>
      <c r="HZ172">
        <f>+'simulations soy farm1 '!HZ263</f>
        <v>52.4</v>
      </c>
      <c r="IA172">
        <f>+'simulations soy farm1 '!IA263</f>
        <v>52.3</v>
      </c>
      <c r="IB172">
        <f>+'simulations soy farm1 '!IB263</f>
        <v>52.4</v>
      </c>
      <c r="IC172">
        <f>+'simulations soy farm1 '!IC263</f>
        <v>51.8</v>
      </c>
      <c r="ID172">
        <f>+'simulations soy farm1 '!ID263</f>
        <v>51.4</v>
      </c>
      <c r="IE172">
        <f>+'simulations soy farm1 '!IE263</f>
        <v>51.2</v>
      </c>
      <c r="IF172">
        <f>+'simulations soy farm1 '!IF263</f>
        <v>51.3</v>
      </c>
      <c r="IG172">
        <f>+'simulations soy farm1 '!IG263</f>
        <v>53.4</v>
      </c>
      <c r="IH172">
        <f>+'simulations soy farm1 '!IH263</f>
        <v>52.6</v>
      </c>
      <c r="II172">
        <f>+'simulations soy farm1 '!II263</f>
        <v>51.5</v>
      </c>
      <c r="IJ172">
        <f>+'simulations soy farm1 '!IJ263</f>
        <v>52.7</v>
      </c>
      <c r="IK172">
        <f>+'simulations soy farm1 '!IK263</f>
        <v>50.7</v>
      </c>
      <c r="IL172">
        <f>+'simulations soy farm1 '!IL263</f>
        <v>52.7</v>
      </c>
      <c r="IM172">
        <f>+'simulations soy farm1 '!IM263</f>
        <v>52.9</v>
      </c>
      <c r="IN172">
        <f>+'simulations soy farm1 '!IN263</f>
        <v>52.5</v>
      </c>
      <c r="IO172">
        <f>+'simulations soy farm1 '!IO263</f>
        <v>50.9</v>
      </c>
      <c r="IP172">
        <f>+'simulations soy farm1 '!IP263</f>
        <v>50.9</v>
      </c>
      <c r="IQ172">
        <f>+'simulations soy farm1 '!IQ263</f>
        <v>51</v>
      </c>
      <c r="IR172">
        <f>+'simulations soy farm1 '!IR263</f>
        <v>51.5</v>
      </c>
      <c r="IS172">
        <f>+'simulations soy farm1 '!IS263</f>
        <v>52.6</v>
      </c>
      <c r="IT172">
        <f>+'simulations soy farm1 '!IT263</f>
        <v>51.2</v>
      </c>
      <c r="IU172">
        <f>+'simulations soy farm1 '!IU263</f>
        <v>53.6</v>
      </c>
      <c r="IV172">
        <f>+'simulations soy farm1 '!IV263</f>
        <v>49.6</v>
      </c>
      <c r="IW172">
        <f>+'simulations soy farm1 '!IW263</f>
        <v>51.3</v>
      </c>
      <c r="IX172">
        <f>+'simulations soy farm1 '!IX263</f>
        <v>53.4</v>
      </c>
      <c r="IY172">
        <f>+'simulations soy farm1 '!IY263</f>
        <v>49.2</v>
      </c>
      <c r="IZ172">
        <f>+'simulations soy farm1 '!IZ263</f>
        <v>52.2</v>
      </c>
      <c r="JA172">
        <f>+'simulations soy farm1 '!JA263</f>
        <v>52.8</v>
      </c>
      <c r="JB172">
        <f>+'simulations soy farm1 '!JB263</f>
        <v>49</v>
      </c>
      <c r="JC172">
        <f>+'simulations soy farm1 '!JC263</f>
        <v>51</v>
      </c>
      <c r="JD172">
        <f>+'simulations soy farm1 '!JD263</f>
        <v>53.8</v>
      </c>
      <c r="JE172">
        <f>+'simulations soy farm1 '!JE263</f>
        <v>51</v>
      </c>
      <c r="JF172">
        <f>+'simulations soy farm1 '!JF263</f>
        <v>50.7</v>
      </c>
      <c r="JG172">
        <f>+'simulations soy farm1 '!JG263</f>
        <v>52.8</v>
      </c>
      <c r="JH172">
        <f>+'simulations soy farm1 '!JH263</f>
        <v>52.5</v>
      </c>
      <c r="JI172">
        <f>+'simulations soy farm1 '!JI263</f>
        <v>52.2</v>
      </c>
      <c r="JJ172">
        <f>+'simulations soy farm1 '!JJ263</f>
        <v>51.5</v>
      </c>
      <c r="JK172">
        <f>+'simulations soy farm1 '!JK263</f>
        <v>51.3</v>
      </c>
      <c r="JL172">
        <f>+'simulations soy farm1 '!JL263</f>
        <v>52.3</v>
      </c>
      <c r="JM172">
        <f>+'simulations soy farm1 '!JM263</f>
        <v>53.2</v>
      </c>
      <c r="JN172">
        <f>+'simulations soy farm1 '!JN263</f>
        <v>50.9</v>
      </c>
      <c r="JO172">
        <f>+'simulations soy farm1 '!JO263</f>
        <v>51.6</v>
      </c>
      <c r="JP172">
        <f>+'simulations soy farm1 '!JP263</f>
        <v>50.2</v>
      </c>
      <c r="JQ172">
        <f>+'simulations soy farm1 '!JQ263</f>
        <v>52.2</v>
      </c>
      <c r="JR172">
        <f>+'simulations soy farm1 '!JR263</f>
        <v>52.1</v>
      </c>
      <c r="JS172">
        <f>+'simulations soy farm1 '!JS263</f>
        <v>51</v>
      </c>
      <c r="JT172">
        <f>+'simulations soy farm1 '!JT263</f>
        <v>51.2</v>
      </c>
      <c r="JU172">
        <f>+'simulations soy farm1 '!JU263</f>
        <v>52.5</v>
      </c>
      <c r="JV172">
        <f>+'simulations soy farm1 '!JV263</f>
        <v>51.5</v>
      </c>
      <c r="JW172">
        <f>+'simulations soy farm1 '!JW263</f>
        <v>51.9</v>
      </c>
      <c r="JX172">
        <f>+'simulations soy farm1 '!JX263</f>
        <v>53.5</v>
      </c>
      <c r="JY172">
        <f>+'simulations soy farm1 '!JY263</f>
        <v>52.9</v>
      </c>
      <c r="JZ172">
        <f>+'simulations soy farm1 '!JZ263</f>
        <v>51</v>
      </c>
      <c r="KA172">
        <f>+'simulations soy farm1 '!KA263</f>
        <v>54.5</v>
      </c>
      <c r="KB172">
        <f>+'simulations soy farm1 '!KB263</f>
        <v>52.1</v>
      </c>
      <c r="KC172">
        <f>+'simulations soy farm1 '!KC263</f>
        <v>51.7</v>
      </c>
      <c r="KD172">
        <f>+'simulations soy farm1 '!KD263</f>
        <v>52.7</v>
      </c>
      <c r="KE172">
        <f>+'simulations soy farm1 '!KE263</f>
        <v>53.1</v>
      </c>
      <c r="KF172">
        <f>+'simulations soy farm1 '!KF263</f>
        <v>51.4</v>
      </c>
      <c r="KG172">
        <f>+'simulations soy farm1 '!KG263</f>
        <v>51.8</v>
      </c>
      <c r="KH172">
        <f>+'simulations soy farm1 '!KH263</f>
        <v>53.3</v>
      </c>
      <c r="KI172">
        <f>+'simulations soy farm1 '!KI263</f>
        <v>52.1</v>
      </c>
      <c r="KJ172">
        <f>+'simulations soy farm1 '!KJ263</f>
        <v>53</v>
      </c>
      <c r="KK172">
        <f>+'simulations soy farm1 '!KK263</f>
        <v>52.5</v>
      </c>
      <c r="KL172">
        <f>+'simulations soy farm1 '!KL263</f>
        <v>53.2</v>
      </c>
      <c r="KM172">
        <f>+'simulations soy farm1 '!KM263</f>
        <v>50.4</v>
      </c>
      <c r="KN172">
        <f>+'simulations soy farm1 '!KN263</f>
        <v>53.8</v>
      </c>
      <c r="KO172">
        <f>+'simulations soy farm1 '!KO263</f>
        <v>51</v>
      </c>
      <c r="KP172">
        <f>+'simulations soy farm1 '!KP263</f>
        <v>50.9</v>
      </c>
      <c r="KQ172">
        <f>+'simulations soy farm1 '!KQ263</f>
        <v>50.5</v>
      </c>
      <c r="KR172">
        <f>+'simulations soy farm1 '!KR263</f>
        <v>53</v>
      </c>
      <c r="KS172">
        <f>+'simulations soy farm1 '!KS263</f>
        <v>51.9</v>
      </c>
      <c r="KT172">
        <f>+'simulations soy farm1 '!KT263</f>
        <v>52.3</v>
      </c>
      <c r="KU172">
        <f>+'simulations soy farm1 '!KU263</f>
        <v>51.6</v>
      </c>
      <c r="KV172">
        <f>+'simulations soy farm1 '!KV263</f>
        <v>52.6</v>
      </c>
      <c r="KW172">
        <f>+'simulations soy farm1 '!KW263</f>
        <v>51.9</v>
      </c>
      <c r="KX172">
        <f>+'simulations soy farm1 '!KX263</f>
        <v>49.9</v>
      </c>
      <c r="KY172">
        <f>+'simulations soy farm1 '!KY263</f>
        <v>53</v>
      </c>
      <c r="KZ172">
        <f>+'simulations soy farm1 '!KZ263</f>
        <v>52.8</v>
      </c>
      <c r="LA172">
        <f>+'simulations soy farm1 '!LA263</f>
        <v>49.8</v>
      </c>
      <c r="LB172">
        <f>+'simulations soy farm1 '!LB263</f>
        <v>52.8</v>
      </c>
      <c r="LC172">
        <f>+'simulations soy farm1 '!LC263</f>
        <v>52.4</v>
      </c>
      <c r="LD172">
        <f>+'simulations soy farm1 '!LD263</f>
        <v>51.6</v>
      </c>
      <c r="LE172">
        <f>+'simulations soy farm1 '!LE263</f>
        <v>53</v>
      </c>
      <c r="LF172">
        <f>+'simulations soy farm1 '!LF263</f>
        <v>52.5</v>
      </c>
      <c r="LG172">
        <f>+'simulations soy farm1 '!LG263</f>
        <v>50.1</v>
      </c>
      <c r="LH172">
        <f>+'simulations soy farm1 '!LH263</f>
        <v>51</v>
      </c>
      <c r="LI172">
        <f>+'simulations soy farm1 '!LI263</f>
        <v>51.4</v>
      </c>
      <c r="LJ172">
        <f>+'simulations soy farm1 '!LJ263</f>
        <v>51.8</v>
      </c>
      <c r="LK172">
        <f>+'simulations soy farm1 '!LK263</f>
        <v>52.6</v>
      </c>
      <c r="LL172">
        <f>+'simulations soy farm1 '!LL263</f>
        <v>52</v>
      </c>
      <c r="LM172">
        <f>+'simulations soy farm1 '!LM263</f>
        <v>53</v>
      </c>
      <c r="LN172">
        <f>+'simulations soy farm1 '!LN263</f>
        <v>51.7</v>
      </c>
      <c r="LO172">
        <f>+'simulations soy farm1 '!LO263</f>
        <v>52.6</v>
      </c>
      <c r="LP172">
        <f>+'simulations soy farm1 '!LP263</f>
        <v>52.6</v>
      </c>
      <c r="LQ172">
        <f>+'simulations soy farm1 '!LQ263</f>
        <v>51.6</v>
      </c>
      <c r="LR172">
        <f>+'simulations soy farm1 '!LR263</f>
        <v>54.3</v>
      </c>
      <c r="LS172">
        <f>+'simulations soy farm1 '!LS263</f>
        <v>51.7</v>
      </c>
      <c r="LT172">
        <f>+'simulations soy farm1 '!LT263</f>
        <v>50.5</v>
      </c>
      <c r="LU172">
        <f>+'simulations soy farm1 '!LU263</f>
        <v>52.3</v>
      </c>
      <c r="LV172">
        <f>+'simulations soy farm1 '!LV263</f>
        <v>52</v>
      </c>
      <c r="LW172">
        <f>+'simulations soy farm1 '!LW263</f>
        <v>52.4</v>
      </c>
      <c r="LX172">
        <f>+'simulations soy farm1 '!LX263</f>
        <v>51.4</v>
      </c>
      <c r="LY172">
        <f>+'simulations soy farm1 '!LY263</f>
        <v>51.8</v>
      </c>
      <c r="LZ172">
        <f>+'simulations soy farm1 '!LZ263</f>
        <v>51.7</v>
      </c>
      <c r="MA172">
        <f>+'simulations soy farm1 '!MA263</f>
        <v>50.7</v>
      </c>
      <c r="MB172">
        <f>+'simulations soy farm1 '!MB263</f>
        <v>52.7</v>
      </c>
      <c r="MC172">
        <f>+'simulations soy farm1 '!MC263</f>
        <v>51.3</v>
      </c>
      <c r="MD172">
        <f>+'simulations soy farm1 '!MD263</f>
        <v>51.7</v>
      </c>
      <c r="ME172">
        <f>+'simulations soy farm1 '!ME263</f>
        <v>51.6</v>
      </c>
      <c r="MF172">
        <f>+'simulations soy farm1 '!MF263</f>
        <v>51.7</v>
      </c>
      <c r="MG172">
        <f>+'simulations soy farm1 '!MG263</f>
        <v>52.6</v>
      </c>
      <c r="MH172">
        <f>+'simulations soy farm1 '!MH263</f>
        <v>50.9</v>
      </c>
      <c r="MI172">
        <f>+'simulations soy farm1 '!MI263</f>
        <v>51.9</v>
      </c>
      <c r="MJ172">
        <f>+'simulations soy farm1 '!MJ263</f>
        <v>48.8</v>
      </c>
      <c r="MK172">
        <f>+'simulations soy farm1 '!MK263</f>
        <v>52.7</v>
      </c>
      <c r="ML172">
        <f>+'simulations soy farm1 '!ML263</f>
        <v>51.2</v>
      </c>
      <c r="MM172">
        <f>+'simulations soy farm1 '!MM263</f>
        <v>51.7</v>
      </c>
      <c r="MN172">
        <f>+'simulations soy farm1 '!MN263</f>
        <v>50.7</v>
      </c>
      <c r="MO172">
        <f>+'simulations soy farm1 '!MO263</f>
        <v>52</v>
      </c>
      <c r="MP172">
        <f>+'simulations soy farm1 '!MP263</f>
        <v>52.7</v>
      </c>
      <c r="MQ172">
        <f>+'simulations soy farm1 '!MQ263</f>
        <v>54.5</v>
      </c>
      <c r="MR172">
        <f>+'simulations soy farm1 '!MR263</f>
        <v>51.8</v>
      </c>
      <c r="MS172">
        <f>+'simulations soy farm1 '!MS263</f>
        <v>50.9</v>
      </c>
      <c r="MT172">
        <f>+'simulations soy farm1 '!MT263</f>
        <v>51.9</v>
      </c>
      <c r="MU172">
        <f>+'simulations soy farm1 '!MU263</f>
        <v>52.4</v>
      </c>
      <c r="MV172">
        <f>+'simulations soy farm1 '!MV263</f>
        <v>52.9</v>
      </c>
      <c r="MW172">
        <f>+'simulations soy farm1 '!MW263</f>
        <v>53.1</v>
      </c>
      <c r="MX172">
        <f>+'simulations soy farm1 '!MX263</f>
        <v>50.2</v>
      </c>
      <c r="MY172">
        <f>+'simulations soy farm1 '!MY263</f>
        <v>51.3</v>
      </c>
      <c r="MZ172">
        <f>+'simulations soy farm1 '!MZ263</f>
        <v>52.6</v>
      </c>
      <c r="NA172">
        <f>+'simulations soy farm1 '!NA263</f>
        <v>51.2</v>
      </c>
      <c r="NB172">
        <f>+'simulations soy farm1 '!NB263</f>
        <v>50.9</v>
      </c>
      <c r="NC172">
        <f>+'simulations soy farm1 '!NC263</f>
        <v>51.9</v>
      </c>
      <c r="ND172">
        <f>+'simulations soy farm1 '!ND263</f>
        <v>51.8</v>
      </c>
      <c r="NE172">
        <f>+'simulations soy farm1 '!NE263</f>
        <v>51.7</v>
      </c>
      <c r="NF172">
        <f>+'simulations soy farm1 '!NF263</f>
        <v>51</v>
      </c>
      <c r="NG172">
        <f>+'simulations soy farm1 '!NG263</f>
        <v>52.7</v>
      </c>
      <c r="NH172">
        <f>+'simulations soy farm1 '!NH263</f>
        <v>52.9</v>
      </c>
      <c r="NI172">
        <f>+'simulations soy farm1 '!NI263</f>
        <v>52.8</v>
      </c>
      <c r="NJ172">
        <f>+'simulations soy farm1 '!NJ263</f>
        <v>52.9</v>
      </c>
      <c r="NK172">
        <f>+'simulations soy farm1 '!NK263</f>
        <v>52.7</v>
      </c>
      <c r="NL172">
        <f>+'simulations soy farm1 '!NL263</f>
        <v>51.4</v>
      </c>
      <c r="NM172">
        <f>+'simulations soy farm1 '!NM263</f>
        <v>50.9</v>
      </c>
      <c r="NN172">
        <f>+'simulations soy farm1 '!NN263</f>
        <v>51.2</v>
      </c>
      <c r="NO172">
        <f>+'simulations soy farm1 '!NO263</f>
        <v>52.5</v>
      </c>
      <c r="NP172">
        <f>+'simulations soy farm1 '!NP263</f>
        <v>51.8</v>
      </c>
      <c r="NQ172">
        <f>+'simulations soy farm1 '!NQ263</f>
        <v>51.5</v>
      </c>
      <c r="NR172">
        <f>+'simulations soy farm1 '!NR263</f>
        <v>51.8</v>
      </c>
      <c r="NS172">
        <f>+'simulations soy farm1 '!NS263</f>
        <v>54.9</v>
      </c>
      <c r="NT172">
        <f>+'simulations soy farm1 '!NT263</f>
        <v>52</v>
      </c>
      <c r="NU172">
        <f>+'simulations soy farm1 '!NU263</f>
        <v>51.5</v>
      </c>
      <c r="NV172">
        <f>+'simulations soy farm1 '!NV263</f>
        <v>52.9</v>
      </c>
      <c r="NW172">
        <f>+'simulations soy farm1 '!NW263</f>
        <v>51.2</v>
      </c>
      <c r="NX172">
        <f>+'simulations soy farm1 '!NX263</f>
        <v>53.2</v>
      </c>
      <c r="NY172">
        <f>+'simulations soy farm1 '!NY263</f>
        <v>53.8</v>
      </c>
      <c r="NZ172">
        <f>+'simulations soy farm1 '!NZ263</f>
        <v>52</v>
      </c>
      <c r="OA172">
        <f>+'simulations soy farm1 '!OA263</f>
        <v>52.4</v>
      </c>
      <c r="OB172">
        <f>+'simulations soy farm1 '!OB263</f>
        <v>53.3</v>
      </c>
      <c r="OC172">
        <f>+'simulations soy farm1 '!OC263</f>
        <v>51.6</v>
      </c>
      <c r="OD172">
        <f>+'simulations soy farm1 '!OD263</f>
        <v>51.3</v>
      </c>
      <c r="OE172">
        <f>+'simulations soy farm1 '!OE263</f>
        <v>52.2</v>
      </c>
      <c r="OF172">
        <f>+'simulations soy farm1 '!OF263</f>
        <v>53</v>
      </c>
      <c r="OG172">
        <f>+'simulations soy farm1 '!OG263</f>
        <v>51.6</v>
      </c>
      <c r="OH172">
        <f>+'simulations soy farm1 '!OH263</f>
        <v>51</v>
      </c>
      <c r="OI172">
        <f>+'simulations soy farm1 '!OI263</f>
        <v>52.6</v>
      </c>
      <c r="OJ172">
        <f>+'simulations soy farm1 '!OJ263</f>
        <v>52.1</v>
      </c>
      <c r="OK172">
        <f>+'simulations soy farm1 '!OK263</f>
        <v>51.8</v>
      </c>
      <c r="OL172">
        <f>+'simulations soy farm1 '!OL263</f>
        <v>53.4</v>
      </c>
      <c r="OM172">
        <f>+'simulations soy farm1 '!OM263</f>
        <v>51.4</v>
      </c>
      <c r="ON172">
        <f>+'simulations soy farm1 '!ON263</f>
        <v>50.4</v>
      </c>
      <c r="OO172">
        <f>+'simulations soy farm1 '!OO263</f>
        <v>51.2</v>
      </c>
      <c r="OP172">
        <f>+'simulations soy farm1 '!OP263</f>
        <v>51.6</v>
      </c>
      <c r="OQ172">
        <f>+'simulations soy farm1 '!OQ263</f>
        <v>52.7</v>
      </c>
      <c r="OR172">
        <f>+'simulations soy farm1 '!OR263</f>
        <v>50</v>
      </c>
      <c r="OS172">
        <f>+'simulations soy farm1 '!OS263</f>
        <v>53.9</v>
      </c>
      <c r="OT172">
        <f>+'simulations soy farm1 '!OT263</f>
        <v>51.1</v>
      </c>
      <c r="OU172">
        <f>+'simulations soy farm1 '!OU263</f>
        <v>52</v>
      </c>
      <c r="OV172">
        <f>+'simulations soy farm1 '!OV263</f>
        <v>51.4</v>
      </c>
      <c r="OW172">
        <f>+'simulations soy farm1 '!OW263</f>
        <v>51.8</v>
      </c>
      <c r="OX172">
        <f>+'simulations soy farm1 '!OX263</f>
        <v>54.8</v>
      </c>
      <c r="OY172">
        <f>+'simulations soy farm1 '!OY263</f>
        <v>51.9</v>
      </c>
      <c r="OZ172">
        <f>+'simulations soy farm1 '!OZ263</f>
        <v>51.2</v>
      </c>
      <c r="PA172">
        <f>+'simulations soy farm1 '!PA263</f>
        <v>51.4</v>
      </c>
      <c r="PB172">
        <f>+'simulations soy farm1 '!PB263</f>
        <v>52.7</v>
      </c>
      <c r="PC172">
        <f>+'simulations soy farm1 '!PC263</f>
        <v>55.1</v>
      </c>
      <c r="PD172">
        <f>+'simulations soy farm1 '!PD263</f>
        <v>51.1</v>
      </c>
      <c r="PE172">
        <f>+'simulations soy farm1 '!PE263</f>
        <v>53.2</v>
      </c>
      <c r="PF172">
        <f>+'simulations soy farm1 '!PF263</f>
        <v>52.6</v>
      </c>
      <c r="PG172">
        <f>+'simulations soy farm1 '!PG263</f>
        <v>52.4</v>
      </c>
      <c r="PH172">
        <f>+'simulations soy farm1 '!PH263</f>
        <v>51</v>
      </c>
      <c r="PI172">
        <f>+'simulations soy farm1 '!PI263</f>
        <v>54.2</v>
      </c>
      <c r="PJ172">
        <f>+'simulations soy farm1 '!PJ263</f>
        <v>51.5</v>
      </c>
      <c r="PK172">
        <f>+'simulations soy farm1 '!PK263</f>
        <v>51.8</v>
      </c>
      <c r="PL172">
        <f>+'simulations soy farm1 '!PL263</f>
        <v>52.6</v>
      </c>
      <c r="PM172">
        <f>+'simulations soy farm1 '!PM263</f>
        <v>52.7</v>
      </c>
      <c r="PN172">
        <f>+'simulations soy farm1 '!PN263</f>
        <v>52.7</v>
      </c>
      <c r="PO172">
        <f>+'simulations soy farm1 '!PO263</f>
        <v>52.1</v>
      </c>
      <c r="PP172">
        <f>+'simulations soy farm1 '!PP263</f>
        <v>51</v>
      </c>
      <c r="PQ172">
        <f>+'simulations soy farm1 '!PQ263</f>
        <v>49.8</v>
      </c>
      <c r="PR172">
        <f>+'simulations soy farm1 '!PR263</f>
        <v>52.5</v>
      </c>
      <c r="PS172">
        <f>+'simulations soy farm1 '!PS263</f>
        <v>51.5</v>
      </c>
      <c r="PT172">
        <f>+'simulations soy farm1 '!PT263</f>
        <v>52.4</v>
      </c>
      <c r="PU172">
        <f>+'simulations soy farm1 '!PU263</f>
        <v>50.6</v>
      </c>
      <c r="PV172">
        <f>+'simulations soy farm1 '!PV263</f>
        <v>51.7</v>
      </c>
      <c r="PW172">
        <f>+'simulations soy farm1 '!PW263</f>
        <v>51.4</v>
      </c>
      <c r="PX172">
        <f>+'simulations soy farm1 '!PX263</f>
        <v>51.6</v>
      </c>
      <c r="PY172">
        <f>+'simulations soy farm1 '!PY263</f>
        <v>52.1</v>
      </c>
      <c r="PZ172">
        <f>+'simulations soy farm1 '!PZ263</f>
        <v>51.9</v>
      </c>
      <c r="QA172">
        <f>+'simulations soy farm1 '!QA263</f>
        <v>51.3</v>
      </c>
      <c r="QB172">
        <f>+'simulations soy farm1 '!QB263</f>
        <v>52.3</v>
      </c>
      <c r="QC172">
        <f>+'simulations soy farm1 '!QC263</f>
        <v>52.4</v>
      </c>
      <c r="QD172">
        <f>+'simulations soy farm1 '!QD263</f>
        <v>53.8</v>
      </c>
      <c r="QE172">
        <f>+'simulations soy farm1 '!QE263</f>
        <v>51.4</v>
      </c>
      <c r="QF172">
        <f>+'simulations soy farm1 '!QF263</f>
        <v>51.2</v>
      </c>
      <c r="QG172">
        <f>+'simulations soy farm1 '!QG263</f>
        <v>51.4</v>
      </c>
      <c r="QH172">
        <f>+'simulations soy farm1 '!QH263</f>
        <v>50.5</v>
      </c>
      <c r="QI172">
        <f>+'simulations soy farm1 '!QI263</f>
        <v>51.9</v>
      </c>
      <c r="QJ172">
        <f>+'simulations soy farm1 '!QJ263</f>
        <v>51.5</v>
      </c>
      <c r="QK172">
        <f>+'simulations soy farm1 '!QK263</f>
        <v>53.2</v>
      </c>
      <c r="QL172">
        <f>+'simulations soy farm1 '!QL263</f>
        <v>50.7</v>
      </c>
      <c r="QM172">
        <f>+'simulations soy farm1 '!QM263</f>
        <v>52.9</v>
      </c>
      <c r="QN172">
        <f>+'simulations soy farm1 '!QN263</f>
        <v>52.9</v>
      </c>
      <c r="QO172">
        <f>+'simulations soy farm1 '!QO263</f>
        <v>53.8</v>
      </c>
      <c r="QP172">
        <f>+'simulations soy farm1 '!QP263</f>
        <v>53.4</v>
      </c>
      <c r="QQ172">
        <f>+'simulations soy farm1 '!QQ263</f>
        <v>50.8</v>
      </c>
      <c r="QR172">
        <f>+'simulations soy farm1 '!QR263</f>
        <v>50.8</v>
      </c>
      <c r="QS172">
        <f>+'simulations soy farm1 '!QS263</f>
        <v>51.5</v>
      </c>
      <c r="QT172">
        <f>+'simulations soy farm1 '!QT263</f>
        <v>52.6</v>
      </c>
      <c r="QU172">
        <f>+'simulations soy farm1 '!QU263</f>
        <v>51.4</v>
      </c>
      <c r="QV172">
        <f>+'simulations soy farm1 '!QV263</f>
        <v>51.3</v>
      </c>
      <c r="QW172">
        <f>+'simulations soy farm1 '!QW263</f>
        <v>52.6</v>
      </c>
      <c r="QX172">
        <f>+'simulations soy farm1 '!QX263</f>
        <v>52</v>
      </c>
      <c r="QY172">
        <f>+'simulations soy farm1 '!QY263</f>
        <v>52.6</v>
      </c>
      <c r="QZ172">
        <f>+'simulations soy farm1 '!QZ263</f>
        <v>49.9</v>
      </c>
      <c r="RA172">
        <f>+'simulations soy farm1 '!RA263</f>
        <v>51.1</v>
      </c>
      <c r="RB172">
        <f>+'simulations soy farm1 '!RB263</f>
        <v>50.9</v>
      </c>
      <c r="RC172">
        <f>+'simulations soy farm1 '!RC263</f>
        <v>54.8</v>
      </c>
      <c r="RD172">
        <f>+'simulations soy farm1 '!RD263</f>
        <v>52.3</v>
      </c>
      <c r="RE172">
        <f>+'simulations soy farm1 '!RE263</f>
        <v>52.5</v>
      </c>
      <c r="RF172">
        <f>+'simulations soy farm1 '!RF263</f>
        <v>51.2</v>
      </c>
      <c r="RG172">
        <f>+'simulations soy farm1 '!RG263</f>
        <v>50.2</v>
      </c>
      <c r="RH172">
        <f>+'simulations soy farm1 '!RH263</f>
        <v>51.2</v>
      </c>
      <c r="RI172">
        <f>+'simulations soy farm1 '!RI263</f>
        <v>52.7</v>
      </c>
      <c r="RJ172">
        <f>+'simulations soy farm1 '!RJ263</f>
        <v>52.5</v>
      </c>
      <c r="RK172">
        <f>+'simulations soy farm1 '!RK263</f>
        <v>54.9</v>
      </c>
      <c r="RL172">
        <f>+'simulations soy farm1 '!RL263</f>
        <v>52.2</v>
      </c>
      <c r="RM172">
        <f>+'simulations soy farm1 '!RM263</f>
        <v>51.2</v>
      </c>
      <c r="RN172">
        <f>+'simulations soy farm1 '!RN263</f>
        <v>51.6</v>
      </c>
      <c r="RO172">
        <f>+'simulations soy farm1 '!RO263</f>
        <v>53.4</v>
      </c>
      <c r="RP172">
        <f>+'simulations soy farm1 '!RP263</f>
        <v>53.7</v>
      </c>
      <c r="RQ172">
        <f>+'simulations soy farm1 '!RQ263</f>
        <v>52.9</v>
      </c>
      <c r="RR172">
        <f>+'simulations soy farm1 '!RR263</f>
        <v>52.4</v>
      </c>
      <c r="RS172">
        <f>+'simulations soy farm1 '!RS263</f>
        <v>52.8</v>
      </c>
      <c r="RT172">
        <f>+'simulations soy farm1 '!RT263</f>
        <v>53.3</v>
      </c>
      <c r="RU172">
        <f>+'simulations soy farm1 '!RU263</f>
        <v>53</v>
      </c>
      <c r="RV172">
        <f>+'simulations soy farm1 '!RV263</f>
        <v>52.5</v>
      </c>
      <c r="RW172">
        <f>+'simulations soy farm1 '!RW263</f>
        <v>52.1</v>
      </c>
      <c r="RX172">
        <f>+'simulations soy farm1 '!RX263</f>
        <v>51.9</v>
      </c>
      <c r="RY172">
        <f>+'simulations soy farm1 '!RY263</f>
        <v>52.7</v>
      </c>
      <c r="RZ172">
        <f>+'simulations soy farm1 '!RZ263</f>
        <v>50.9</v>
      </c>
      <c r="SA172">
        <f>+'simulations soy farm1 '!SA263</f>
        <v>51.2</v>
      </c>
      <c r="SB172">
        <f>+'simulations soy farm1 '!SB263</f>
        <v>52.7</v>
      </c>
      <c r="SC172">
        <f>+'simulations soy farm1 '!SC263</f>
        <v>51</v>
      </c>
      <c r="SD172">
        <f>+'simulations soy farm1 '!SD263</f>
        <v>52</v>
      </c>
      <c r="SE172">
        <f>+'simulations soy farm1 '!SE263</f>
        <v>51.2</v>
      </c>
      <c r="SF172">
        <f>+'simulations soy farm1 '!SF263</f>
        <v>52.5</v>
      </c>
      <c r="SG172">
        <f>+'simulations soy farm1 '!SG263</f>
        <v>53.4</v>
      </c>
    </row>
    <row r="174" spans="1:501">
      <c r="A174" t="s">
        <v>598</v>
      </c>
      <c r="C174">
        <f>+'simulations soy farm1 '!$Y$64</f>
        <v>33.599999999999994</v>
      </c>
    </row>
    <row r="175" spans="1:501">
      <c r="A175">
        <v>2014</v>
      </c>
      <c r="B175">
        <f>+MAX(B168,$C$174)</f>
        <v>52</v>
      </c>
      <c r="C175">
        <f t="shared" ref="C175:BN175" si="109">+MAX(C168,$C$174)</f>
        <v>52</v>
      </c>
      <c r="D175">
        <f t="shared" si="109"/>
        <v>52</v>
      </c>
      <c r="E175">
        <f t="shared" si="109"/>
        <v>52</v>
      </c>
      <c r="F175">
        <f t="shared" si="109"/>
        <v>52</v>
      </c>
      <c r="G175">
        <f t="shared" si="109"/>
        <v>52</v>
      </c>
      <c r="H175">
        <f t="shared" si="109"/>
        <v>52</v>
      </c>
      <c r="I175">
        <f t="shared" si="109"/>
        <v>52</v>
      </c>
      <c r="J175">
        <f t="shared" si="109"/>
        <v>52</v>
      </c>
      <c r="K175">
        <f t="shared" si="109"/>
        <v>52</v>
      </c>
      <c r="L175">
        <f t="shared" si="109"/>
        <v>52</v>
      </c>
      <c r="M175">
        <f t="shared" si="109"/>
        <v>52</v>
      </c>
      <c r="N175">
        <f t="shared" si="109"/>
        <v>52</v>
      </c>
      <c r="O175">
        <f t="shared" si="109"/>
        <v>52</v>
      </c>
      <c r="P175">
        <f t="shared" si="109"/>
        <v>52</v>
      </c>
      <c r="Q175">
        <f t="shared" si="109"/>
        <v>52</v>
      </c>
      <c r="R175">
        <f t="shared" si="109"/>
        <v>52</v>
      </c>
      <c r="S175">
        <f t="shared" si="109"/>
        <v>52</v>
      </c>
      <c r="T175">
        <f t="shared" si="109"/>
        <v>52</v>
      </c>
      <c r="U175">
        <f t="shared" si="109"/>
        <v>52</v>
      </c>
      <c r="V175">
        <f t="shared" si="109"/>
        <v>52</v>
      </c>
      <c r="W175">
        <f t="shared" si="109"/>
        <v>52</v>
      </c>
      <c r="X175">
        <f t="shared" si="109"/>
        <v>52</v>
      </c>
      <c r="Y175">
        <f t="shared" si="109"/>
        <v>52</v>
      </c>
      <c r="Z175">
        <f t="shared" si="109"/>
        <v>52</v>
      </c>
      <c r="AA175">
        <f t="shared" si="109"/>
        <v>52</v>
      </c>
      <c r="AB175">
        <f t="shared" si="109"/>
        <v>52</v>
      </c>
      <c r="AC175">
        <f t="shared" si="109"/>
        <v>52</v>
      </c>
      <c r="AD175">
        <f t="shared" si="109"/>
        <v>52</v>
      </c>
      <c r="AE175">
        <f t="shared" si="109"/>
        <v>52</v>
      </c>
      <c r="AF175">
        <f t="shared" si="109"/>
        <v>52</v>
      </c>
      <c r="AG175">
        <f t="shared" si="109"/>
        <v>52</v>
      </c>
      <c r="AH175">
        <f t="shared" si="109"/>
        <v>52</v>
      </c>
      <c r="AI175">
        <f t="shared" si="109"/>
        <v>52</v>
      </c>
      <c r="AJ175">
        <f t="shared" si="109"/>
        <v>52</v>
      </c>
      <c r="AK175">
        <f t="shared" si="109"/>
        <v>52</v>
      </c>
      <c r="AL175">
        <f t="shared" si="109"/>
        <v>52</v>
      </c>
      <c r="AM175">
        <f t="shared" si="109"/>
        <v>52</v>
      </c>
      <c r="AN175">
        <f t="shared" si="109"/>
        <v>52</v>
      </c>
      <c r="AO175">
        <f t="shared" si="109"/>
        <v>52</v>
      </c>
      <c r="AP175">
        <f t="shared" si="109"/>
        <v>52</v>
      </c>
      <c r="AQ175">
        <f t="shared" si="109"/>
        <v>52</v>
      </c>
      <c r="AR175">
        <f t="shared" si="109"/>
        <v>52</v>
      </c>
      <c r="AS175">
        <f t="shared" si="109"/>
        <v>52</v>
      </c>
      <c r="AT175">
        <f t="shared" si="109"/>
        <v>52</v>
      </c>
      <c r="AU175">
        <f t="shared" si="109"/>
        <v>52</v>
      </c>
      <c r="AV175">
        <f t="shared" si="109"/>
        <v>52</v>
      </c>
      <c r="AW175">
        <f t="shared" si="109"/>
        <v>52</v>
      </c>
      <c r="AX175">
        <f t="shared" si="109"/>
        <v>52</v>
      </c>
      <c r="AY175">
        <f t="shared" si="109"/>
        <v>52</v>
      </c>
      <c r="AZ175">
        <f t="shared" si="109"/>
        <v>52</v>
      </c>
      <c r="BA175">
        <f t="shared" si="109"/>
        <v>52</v>
      </c>
      <c r="BB175">
        <f t="shared" si="109"/>
        <v>52</v>
      </c>
      <c r="BC175">
        <f t="shared" si="109"/>
        <v>52</v>
      </c>
      <c r="BD175">
        <f t="shared" si="109"/>
        <v>52</v>
      </c>
      <c r="BE175">
        <f t="shared" si="109"/>
        <v>52</v>
      </c>
      <c r="BF175">
        <f t="shared" si="109"/>
        <v>52</v>
      </c>
      <c r="BG175">
        <f t="shared" si="109"/>
        <v>52</v>
      </c>
      <c r="BH175">
        <f t="shared" si="109"/>
        <v>52</v>
      </c>
      <c r="BI175">
        <f t="shared" si="109"/>
        <v>52</v>
      </c>
      <c r="BJ175">
        <f t="shared" si="109"/>
        <v>52</v>
      </c>
      <c r="BK175">
        <f t="shared" si="109"/>
        <v>52</v>
      </c>
      <c r="BL175">
        <f t="shared" si="109"/>
        <v>52</v>
      </c>
      <c r="BM175">
        <f t="shared" si="109"/>
        <v>52</v>
      </c>
      <c r="BN175">
        <f t="shared" si="109"/>
        <v>52</v>
      </c>
      <c r="BO175">
        <f t="shared" ref="BO175:DZ175" si="110">+MAX(BO168,$C$174)</f>
        <v>52</v>
      </c>
      <c r="BP175">
        <f t="shared" si="110"/>
        <v>52</v>
      </c>
      <c r="BQ175">
        <f t="shared" si="110"/>
        <v>52</v>
      </c>
      <c r="BR175">
        <f t="shared" si="110"/>
        <v>52</v>
      </c>
      <c r="BS175">
        <f t="shared" si="110"/>
        <v>52</v>
      </c>
      <c r="BT175">
        <f t="shared" si="110"/>
        <v>52</v>
      </c>
      <c r="BU175">
        <f t="shared" si="110"/>
        <v>52</v>
      </c>
      <c r="BV175">
        <f t="shared" si="110"/>
        <v>52</v>
      </c>
      <c r="BW175">
        <f t="shared" si="110"/>
        <v>52</v>
      </c>
      <c r="BX175">
        <f t="shared" si="110"/>
        <v>52</v>
      </c>
      <c r="BY175">
        <f t="shared" si="110"/>
        <v>52</v>
      </c>
      <c r="BZ175">
        <f t="shared" si="110"/>
        <v>52</v>
      </c>
      <c r="CA175">
        <f t="shared" si="110"/>
        <v>52</v>
      </c>
      <c r="CB175">
        <f t="shared" si="110"/>
        <v>52</v>
      </c>
      <c r="CC175">
        <f t="shared" si="110"/>
        <v>52</v>
      </c>
      <c r="CD175">
        <f t="shared" si="110"/>
        <v>52</v>
      </c>
      <c r="CE175">
        <f t="shared" si="110"/>
        <v>52</v>
      </c>
      <c r="CF175">
        <f t="shared" si="110"/>
        <v>52</v>
      </c>
      <c r="CG175">
        <f t="shared" si="110"/>
        <v>52</v>
      </c>
      <c r="CH175">
        <f t="shared" si="110"/>
        <v>52</v>
      </c>
      <c r="CI175">
        <f t="shared" si="110"/>
        <v>52</v>
      </c>
      <c r="CJ175">
        <f t="shared" si="110"/>
        <v>52</v>
      </c>
      <c r="CK175">
        <f t="shared" si="110"/>
        <v>52</v>
      </c>
      <c r="CL175">
        <f t="shared" si="110"/>
        <v>52</v>
      </c>
      <c r="CM175">
        <f t="shared" si="110"/>
        <v>52</v>
      </c>
      <c r="CN175">
        <f t="shared" si="110"/>
        <v>52</v>
      </c>
      <c r="CO175">
        <f t="shared" si="110"/>
        <v>52</v>
      </c>
      <c r="CP175">
        <f t="shared" si="110"/>
        <v>52</v>
      </c>
      <c r="CQ175">
        <f t="shared" si="110"/>
        <v>52</v>
      </c>
      <c r="CR175">
        <f t="shared" si="110"/>
        <v>52</v>
      </c>
      <c r="CS175">
        <f t="shared" si="110"/>
        <v>52</v>
      </c>
      <c r="CT175">
        <f t="shared" si="110"/>
        <v>52</v>
      </c>
      <c r="CU175">
        <f t="shared" si="110"/>
        <v>52</v>
      </c>
      <c r="CV175">
        <f t="shared" si="110"/>
        <v>52</v>
      </c>
      <c r="CW175">
        <f t="shared" si="110"/>
        <v>52</v>
      </c>
      <c r="CX175">
        <f t="shared" si="110"/>
        <v>52</v>
      </c>
      <c r="CY175">
        <f t="shared" si="110"/>
        <v>52</v>
      </c>
      <c r="CZ175">
        <f t="shared" si="110"/>
        <v>52</v>
      </c>
      <c r="DA175">
        <f t="shared" si="110"/>
        <v>52</v>
      </c>
      <c r="DB175">
        <f t="shared" si="110"/>
        <v>52</v>
      </c>
      <c r="DC175">
        <f t="shared" si="110"/>
        <v>52</v>
      </c>
      <c r="DD175">
        <f t="shared" si="110"/>
        <v>52</v>
      </c>
      <c r="DE175">
        <f t="shared" si="110"/>
        <v>52</v>
      </c>
      <c r="DF175">
        <f t="shared" si="110"/>
        <v>52</v>
      </c>
      <c r="DG175">
        <f t="shared" si="110"/>
        <v>52</v>
      </c>
      <c r="DH175">
        <f t="shared" si="110"/>
        <v>52</v>
      </c>
      <c r="DI175">
        <f t="shared" si="110"/>
        <v>52</v>
      </c>
      <c r="DJ175">
        <f t="shared" si="110"/>
        <v>52</v>
      </c>
      <c r="DK175">
        <f t="shared" si="110"/>
        <v>52</v>
      </c>
      <c r="DL175">
        <f t="shared" si="110"/>
        <v>52</v>
      </c>
      <c r="DM175">
        <f t="shared" si="110"/>
        <v>52</v>
      </c>
      <c r="DN175">
        <f t="shared" si="110"/>
        <v>52</v>
      </c>
      <c r="DO175">
        <f t="shared" si="110"/>
        <v>52</v>
      </c>
      <c r="DP175">
        <f t="shared" si="110"/>
        <v>52</v>
      </c>
      <c r="DQ175">
        <f t="shared" si="110"/>
        <v>52</v>
      </c>
      <c r="DR175">
        <f t="shared" si="110"/>
        <v>52</v>
      </c>
      <c r="DS175">
        <f t="shared" si="110"/>
        <v>52</v>
      </c>
      <c r="DT175">
        <f t="shared" si="110"/>
        <v>52</v>
      </c>
      <c r="DU175">
        <f t="shared" si="110"/>
        <v>52</v>
      </c>
      <c r="DV175">
        <f t="shared" si="110"/>
        <v>52</v>
      </c>
      <c r="DW175">
        <f t="shared" si="110"/>
        <v>52</v>
      </c>
      <c r="DX175">
        <f t="shared" si="110"/>
        <v>52</v>
      </c>
      <c r="DY175">
        <f t="shared" si="110"/>
        <v>52</v>
      </c>
      <c r="DZ175">
        <f t="shared" si="110"/>
        <v>52</v>
      </c>
      <c r="EA175">
        <f t="shared" ref="EA175:GL175" si="111">+MAX(EA168,$C$174)</f>
        <v>52</v>
      </c>
      <c r="EB175">
        <f t="shared" si="111"/>
        <v>52</v>
      </c>
      <c r="EC175">
        <f t="shared" si="111"/>
        <v>52</v>
      </c>
      <c r="ED175">
        <f t="shared" si="111"/>
        <v>52</v>
      </c>
      <c r="EE175">
        <f t="shared" si="111"/>
        <v>52</v>
      </c>
      <c r="EF175">
        <f t="shared" si="111"/>
        <v>52</v>
      </c>
      <c r="EG175">
        <f t="shared" si="111"/>
        <v>52</v>
      </c>
      <c r="EH175">
        <f t="shared" si="111"/>
        <v>52</v>
      </c>
      <c r="EI175">
        <f t="shared" si="111"/>
        <v>52</v>
      </c>
      <c r="EJ175">
        <f t="shared" si="111"/>
        <v>52</v>
      </c>
      <c r="EK175">
        <f t="shared" si="111"/>
        <v>52</v>
      </c>
      <c r="EL175">
        <f t="shared" si="111"/>
        <v>52</v>
      </c>
      <c r="EM175">
        <f t="shared" si="111"/>
        <v>52</v>
      </c>
      <c r="EN175">
        <f t="shared" si="111"/>
        <v>52</v>
      </c>
      <c r="EO175">
        <f t="shared" si="111"/>
        <v>52</v>
      </c>
      <c r="EP175">
        <f t="shared" si="111"/>
        <v>52</v>
      </c>
      <c r="EQ175">
        <f t="shared" si="111"/>
        <v>52</v>
      </c>
      <c r="ER175">
        <f t="shared" si="111"/>
        <v>52</v>
      </c>
      <c r="ES175">
        <f t="shared" si="111"/>
        <v>52</v>
      </c>
      <c r="ET175">
        <f t="shared" si="111"/>
        <v>52</v>
      </c>
      <c r="EU175">
        <f t="shared" si="111"/>
        <v>52</v>
      </c>
      <c r="EV175">
        <f t="shared" si="111"/>
        <v>52</v>
      </c>
      <c r="EW175">
        <f t="shared" si="111"/>
        <v>52</v>
      </c>
      <c r="EX175">
        <f t="shared" si="111"/>
        <v>52</v>
      </c>
      <c r="EY175">
        <f t="shared" si="111"/>
        <v>52</v>
      </c>
      <c r="EZ175">
        <f t="shared" si="111"/>
        <v>52</v>
      </c>
      <c r="FA175">
        <f t="shared" si="111"/>
        <v>52</v>
      </c>
      <c r="FB175">
        <f t="shared" si="111"/>
        <v>52</v>
      </c>
      <c r="FC175">
        <f t="shared" si="111"/>
        <v>52</v>
      </c>
      <c r="FD175">
        <f t="shared" si="111"/>
        <v>52</v>
      </c>
      <c r="FE175">
        <f t="shared" si="111"/>
        <v>52</v>
      </c>
      <c r="FF175">
        <f t="shared" si="111"/>
        <v>52</v>
      </c>
      <c r="FG175">
        <f t="shared" si="111"/>
        <v>52</v>
      </c>
      <c r="FH175">
        <f t="shared" si="111"/>
        <v>52</v>
      </c>
      <c r="FI175">
        <f t="shared" si="111"/>
        <v>52</v>
      </c>
      <c r="FJ175">
        <f t="shared" si="111"/>
        <v>52</v>
      </c>
      <c r="FK175">
        <f t="shared" si="111"/>
        <v>52</v>
      </c>
      <c r="FL175">
        <f t="shared" si="111"/>
        <v>52</v>
      </c>
      <c r="FM175">
        <f t="shared" si="111"/>
        <v>52</v>
      </c>
      <c r="FN175">
        <f t="shared" si="111"/>
        <v>52</v>
      </c>
      <c r="FO175">
        <f t="shared" si="111"/>
        <v>52</v>
      </c>
      <c r="FP175">
        <f t="shared" si="111"/>
        <v>52</v>
      </c>
      <c r="FQ175">
        <f t="shared" si="111"/>
        <v>52</v>
      </c>
      <c r="FR175">
        <f t="shared" si="111"/>
        <v>52</v>
      </c>
      <c r="FS175">
        <f t="shared" si="111"/>
        <v>52</v>
      </c>
      <c r="FT175">
        <f t="shared" si="111"/>
        <v>52</v>
      </c>
      <c r="FU175">
        <f t="shared" si="111"/>
        <v>52</v>
      </c>
      <c r="FV175">
        <f t="shared" si="111"/>
        <v>52</v>
      </c>
      <c r="FW175">
        <f t="shared" si="111"/>
        <v>52</v>
      </c>
      <c r="FX175">
        <f t="shared" si="111"/>
        <v>52</v>
      </c>
      <c r="FY175">
        <f t="shared" si="111"/>
        <v>52</v>
      </c>
      <c r="FZ175">
        <f t="shared" si="111"/>
        <v>52</v>
      </c>
      <c r="GA175">
        <f t="shared" si="111"/>
        <v>52</v>
      </c>
      <c r="GB175">
        <f t="shared" si="111"/>
        <v>52</v>
      </c>
      <c r="GC175">
        <f t="shared" si="111"/>
        <v>52</v>
      </c>
      <c r="GD175">
        <f t="shared" si="111"/>
        <v>52</v>
      </c>
      <c r="GE175">
        <f t="shared" si="111"/>
        <v>52</v>
      </c>
      <c r="GF175">
        <f t="shared" si="111"/>
        <v>52</v>
      </c>
      <c r="GG175">
        <f t="shared" si="111"/>
        <v>52</v>
      </c>
      <c r="GH175">
        <f t="shared" si="111"/>
        <v>52</v>
      </c>
      <c r="GI175">
        <f t="shared" si="111"/>
        <v>52</v>
      </c>
      <c r="GJ175">
        <f t="shared" si="111"/>
        <v>52</v>
      </c>
      <c r="GK175">
        <f t="shared" si="111"/>
        <v>52</v>
      </c>
      <c r="GL175">
        <f t="shared" si="111"/>
        <v>52</v>
      </c>
      <c r="GM175">
        <f t="shared" ref="GM175:IX175" si="112">+MAX(GM168,$C$174)</f>
        <v>52</v>
      </c>
      <c r="GN175">
        <f t="shared" si="112"/>
        <v>52</v>
      </c>
      <c r="GO175">
        <f t="shared" si="112"/>
        <v>52</v>
      </c>
      <c r="GP175">
        <f t="shared" si="112"/>
        <v>52</v>
      </c>
      <c r="GQ175">
        <f t="shared" si="112"/>
        <v>52</v>
      </c>
      <c r="GR175">
        <f t="shared" si="112"/>
        <v>52</v>
      </c>
      <c r="GS175">
        <f t="shared" si="112"/>
        <v>52</v>
      </c>
      <c r="GT175">
        <f t="shared" si="112"/>
        <v>52</v>
      </c>
      <c r="GU175">
        <f t="shared" si="112"/>
        <v>52</v>
      </c>
      <c r="GV175">
        <f t="shared" si="112"/>
        <v>52</v>
      </c>
      <c r="GW175">
        <f t="shared" si="112"/>
        <v>52</v>
      </c>
      <c r="GX175">
        <f t="shared" si="112"/>
        <v>52</v>
      </c>
      <c r="GY175">
        <f t="shared" si="112"/>
        <v>52</v>
      </c>
      <c r="GZ175">
        <f t="shared" si="112"/>
        <v>52</v>
      </c>
      <c r="HA175">
        <f t="shared" si="112"/>
        <v>52</v>
      </c>
      <c r="HB175">
        <f t="shared" si="112"/>
        <v>52</v>
      </c>
      <c r="HC175">
        <f t="shared" si="112"/>
        <v>52</v>
      </c>
      <c r="HD175">
        <f t="shared" si="112"/>
        <v>52</v>
      </c>
      <c r="HE175">
        <f t="shared" si="112"/>
        <v>52</v>
      </c>
      <c r="HF175">
        <f t="shared" si="112"/>
        <v>52</v>
      </c>
      <c r="HG175">
        <f t="shared" si="112"/>
        <v>52</v>
      </c>
      <c r="HH175">
        <f t="shared" si="112"/>
        <v>52</v>
      </c>
      <c r="HI175">
        <f t="shared" si="112"/>
        <v>52</v>
      </c>
      <c r="HJ175">
        <f t="shared" si="112"/>
        <v>52</v>
      </c>
      <c r="HK175">
        <f t="shared" si="112"/>
        <v>52</v>
      </c>
      <c r="HL175">
        <f t="shared" si="112"/>
        <v>52</v>
      </c>
      <c r="HM175">
        <f t="shared" si="112"/>
        <v>52</v>
      </c>
      <c r="HN175">
        <f t="shared" si="112"/>
        <v>52</v>
      </c>
      <c r="HO175">
        <f t="shared" si="112"/>
        <v>52</v>
      </c>
      <c r="HP175">
        <f t="shared" si="112"/>
        <v>52</v>
      </c>
      <c r="HQ175">
        <f t="shared" si="112"/>
        <v>52</v>
      </c>
      <c r="HR175">
        <f t="shared" si="112"/>
        <v>52</v>
      </c>
      <c r="HS175">
        <f t="shared" si="112"/>
        <v>52</v>
      </c>
      <c r="HT175">
        <f t="shared" si="112"/>
        <v>52</v>
      </c>
      <c r="HU175">
        <f t="shared" si="112"/>
        <v>52</v>
      </c>
      <c r="HV175">
        <f t="shared" si="112"/>
        <v>52</v>
      </c>
      <c r="HW175">
        <f t="shared" si="112"/>
        <v>52</v>
      </c>
      <c r="HX175">
        <f t="shared" si="112"/>
        <v>52</v>
      </c>
      <c r="HY175">
        <f t="shared" si="112"/>
        <v>52</v>
      </c>
      <c r="HZ175">
        <f t="shared" si="112"/>
        <v>52</v>
      </c>
      <c r="IA175">
        <f t="shared" si="112"/>
        <v>52</v>
      </c>
      <c r="IB175">
        <f t="shared" si="112"/>
        <v>52</v>
      </c>
      <c r="IC175">
        <f t="shared" si="112"/>
        <v>52</v>
      </c>
      <c r="ID175">
        <f t="shared" si="112"/>
        <v>52</v>
      </c>
      <c r="IE175">
        <f t="shared" si="112"/>
        <v>52</v>
      </c>
      <c r="IF175">
        <f t="shared" si="112"/>
        <v>52</v>
      </c>
      <c r="IG175">
        <f t="shared" si="112"/>
        <v>52</v>
      </c>
      <c r="IH175">
        <f t="shared" si="112"/>
        <v>52</v>
      </c>
      <c r="II175">
        <f t="shared" si="112"/>
        <v>52</v>
      </c>
      <c r="IJ175">
        <f t="shared" si="112"/>
        <v>52</v>
      </c>
      <c r="IK175">
        <f t="shared" si="112"/>
        <v>52</v>
      </c>
      <c r="IL175">
        <f t="shared" si="112"/>
        <v>52</v>
      </c>
      <c r="IM175">
        <f t="shared" si="112"/>
        <v>52</v>
      </c>
      <c r="IN175">
        <f t="shared" si="112"/>
        <v>52</v>
      </c>
      <c r="IO175">
        <f t="shared" si="112"/>
        <v>52</v>
      </c>
      <c r="IP175">
        <f t="shared" si="112"/>
        <v>52</v>
      </c>
      <c r="IQ175">
        <f t="shared" si="112"/>
        <v>52</v>
      </c>
      <c r="IR175">
        <f t="shared" si="112"/>
        <v>52</v>
      </c>
      <c r="IS175">
        <f t="shared" si="112"/>
        <v>52</v>
      </c>
      <c r="IT175">
        <f t="shared" si="112"/>
        <v>52</v>
      </c>
      <c r="IU175">
        <f t="shared" si="112"/>
        <v>52</v>
      </c>
      <c r="IV175">
        <f t="shared" si="112"/>
        <v>52</v>
      </c>
      <c r="IW175">
        <f t="shared" si="112"/>
        <v>52</v>
      </c>
      <c r="IX175">
        <f t="shared" si="112"/>
        <v>52</v>
      </c>
      <c r="IY175">
        <f t="shared" ref="IY175:LJ175" si="113">+MAX(IY168,$C$174)</f>
        <v>52</v>
      </c>
      <c r="IZ175">
        <f t="shared" si="113"/>
        <v>52</v>
      </c>
      <c r="JA175">
        <f t="shared" si="113"/>
        <v>52</v>
      </c>
      <c r="JB175">
        <f t="shared" si="113"/>
        <v>52</v>
      </c>
      <c r="JC175">
        <f t="shared" si="113"/>
        <v>52</v>
      </c>
      <c r="JD175">
        <f t="shared" si="113"/>
        <v>52</v>
      </c>
      <c r="JE175">
        <f t="shared" si="113"/>
        <v>52</v>
      </c>
      <c r="JF175">
        <f t="shared" si="113"/>
        <v>52</v>
      </c>
      <c r="JG175">
        <f t="shared" si="113"/>
        <v>52</v>
      </c>
      <c r="JH175">
        <f t="shared" si="113"/>
        <v>52</v>
      </c>
      <c r="JI175">
        <f t="shared" si="113"/>
        <v>52</v>
      </c>
      <c r="JJ175">
        <f t="shared" si="113"/>
        <v>52</v>
      </c>
      <c r="JK175">
        <f t="shared" si="113"/>
        <v>52</v>
      </c>
      <c r="JL175">
        <f t="shared" si="113"/>
        <v>52</v>
      </c>
      <c r="JM175">
        <f t="shared" si="113"/>
        <v>52</v>
      </c>
      <c r="JN175">
        <f t="shared" si="113"/>
        <v>52</v>
      </c>
      <c r="JO175">
        <f t="shared" si="113"/>
        <v>52</v>
      </c>
      <c r="JP175">
        <f t="shared" si="113"/>
        <v>52</v>
      </c>
      <c r="JQ175">
        <f t="shared" si="113"/>
        <v>52</v>
      </c>
      <c r="JR175">
        <f t="shared" si="113"/>
        <v>52</v>
      </c>
      <c r="JS175">
        <f t="shared" si="113"/>
        <v>52</v>
      </c>
      <c r="JT175">
        <f t="shared" si="113"/>
        <v>52</v>
      </c>
      <c r="JU175">
        <f t="shared" si="113"/>
        <v>52</v>
      </c>
      <c r="JV175">
        <f t="shared" si="113"/>
        <v>52</v>
      </c>
      <c r="JW175">
        <f t="shared" si="113"/>
        <v>52</v>
      </c>
      <c r="JX175">
        <f t="shared" si="113"/>
        <v>52</v>
      </c>
      <c r="JY175">
        <f t="shared" si="113"/>
        <v>52</v>
      </c>
      <c r="JZ175">
        <f t="shared" si="113"/>
        <v>52</v>
      </c>
      <c r="KA175">
        <f t="shared" si="113"/>
        <v>52</v>
      </c>
      <c r="KB175">
        <f t="shared" si="113"/>
        <v>52</v>
      </c>
      <c r="KC175">
        <f t="shared" si="113"/>
        <v>52</v>
      </c>
      <c r="KD175">
        <f t="shared" si="113"/>
        <v>52</v>
      </c>
      <c r="KE175">
        <f t="shared" si="113"/>
        <v>52</v>
      </c>
      <c r="KF175">
        <f t="shared" si="113"/>
        <v>52</v>
      </c>
      <c r="KG175">
        <f t="shared" si="113"/>
        <v>52</v>
      </c>
      <c r="KH175">
        <f t="shared" si="113"/>
        <v>52</v>
      </c>
      <c r="KI175">
        <f t="shared" si="113"/>
        <v>52</v>
      </c>
      <c r="KJ175">
        <f t="shared" si="113"/>
        <v>52</v>
      </c>
      <c r="KK175">
        <f t="shared" si="113"/>
        <v>52</v>
      </c>
      <c r="KL175">
        <f t="shared" si="113"/>
        <v>52</v>
      </c>
      <c r="KM175">
        <f t="shared" si="113"/>
        <v>52</v>
      </c>
      <c r="KN175">
        <f t="shared" si="113"/>
        <v>52</v>
      </c>
      <c r="KO175">
        <f t="shared" si="113"/>
        <v>52</v>
      </c>
      <c r="KP175">
        <f t="shared" si="113"/>
        <v>52</v>
      </c>
      <c r="KQ175">
        <f t="shared" si="113"/>
        <v>52</v>
      </c>
      <c r="KR175">
        <f t="shared" si="113"/>
        <v>52</v>
      </c>
      <c r="KS175">
        <f t="shared" si="113"/>
        <v>52</v>
      </c>
      <c r="KT175">
        <f t="shared" si="113"/>
        <v>52</v>
      </c>
      <c r="KU175">
        <f t="shared" si="113"/>
        <v>52</v>
      </c>
      <c r="KV175">
        <f t="shared" si="113"/>
        <v>52</v>
      </c>
      <c r="KW175">
        <f t="shared" si="113"/>
        <v>52</v>
      </c>
      <c r="KX175">
        <f t="shared" si="113"/>
        <v>52</v>
      </c>
      <c r="KY175">
        <f t="shared" si="113"/>
        <v>52</v>
      </c>
      <c r="KZ175">
        <f t="shared" si="113"/>
        <v>52</v>
      </c>
      <c r="LA175">
        <f t="shared" si="113"/>
        <v>52</v>
      </c>
      <c r="LB175">
        <f t="shared" si="113"/>
        <v>52</v>
      </c>
      <c r="LC175">
        <f t="shared" si="113"/>
        <v>52</v>
      </c>
      <c r="LD175">
        <f t="shared" si="113"/>
        <v>52</v>
      </c>
      <c r="LE175">
        <f t="shared" si="113"/>
        <v>52</v>
      </c>
      <c r="LF175">
        <f t="shared" si="113"/>
        <v>52</v>
      </c>
      <c r="LG175">
        <f t="shared" si="113"/>
        <v>52</v>
      </c>
      <c r="LH175">
        <f t="shared" si="113"/>
        <v>52</v>
      </c>
      <c r="LI175">
        <f t="shared" si="113"/>
        <v>52</v>
      </c>
      <c r="LJ175">
        <f t="shared" si="113"/>
        <v>52</v>
      </c>
      <c r="LK175">
        <f t="shared" ref="LK175:NV175" si="114">+MAX(LK168,$C$174)</f>
        <v>52</v>
      </c>
      <c r="LL175">
        <f t="shared" si="114"/>
        <v>52</v>
      </c>
      <c r="LM175">
        <f t="shared" si="114"/>
        <v>52</v>
      </c>
      <c r="LN175">
        <f t="shared" si="114"/>
        <v>52</v>
      </c>
      <c r="LO175">
        <f t="shared" si="114"/>
        <v>52</v>
      </c>
      <c r="LP175">
        <f t="shared" si="114"/>
        <v>52</v>
      </c>
      <c r="LQ175">
        <f t="shared" si="114"/>
        <v>52</v>
      </c>
      <c r="LR175">
        <f t="shared" si="114"/>
        <v>52</v>
      </c>
      <c r="LS175">
        <f t="shared" si="114"/>
        <v>52</v>
      </c>
      <c r="LT175">
        <f t="shared" si="114"/>
        <v>52</v>
      </c>
      <c r="LU175">
        <f t="shared" si="114"/>
        <v>52</v>
      </c>
      <c r="LV175">
        <f t="shared" si="114"/>
        <v>52</v>
      </c>
      <c r="LW175">
        <f t="shared" si="114"/>
        <v>52</v>
      </c>
      <c r="LX175">
        <f t="shared" si="114"/>
        <v>52</v>
      </c>
      <c r="LY175">
        <f t="shared" si="114"/>
        <v>52</v>
      </c>
      <c r="LZ175">
        <f t="shared" si="114"/>
        <v>52</v>
      </c>
      <c r="MA175">
        <f t="shared" si="114"/>
        <v>52</v>
      </c>
      <c r="MB175">
        <f t="shared" si="114"/>
        <v>52</v>
      </c>
      <c r="MC175">
        <f t="shared" si="114"/>
        <v>52</v>
      </c>
      <c r="MD175">
        <f t="shared" si="114"/>
        <v>52</v>
      </c>
      <c r="ME175">
        <f t="shared" si="114"/>
        <v>52</v>
      </c>
      <c r="MF175">
        <f t="shared" si="114"/>
        <v>52</v>
      </c>
      <c r="MG175">
        <f t="shared" si="114"/>
        <v>52</v>
      </c>
      <c r="MH175">
        <f t="shared" si="114"/>
        <v>52</v>
      </c>
      <c r="MI175">
        <f t="shared" si="114"/>
        <v>52</v>
      </c>
      <c r="MJ175">
        <f t="shared" si="114"/>
        <v>52</v>
      </c>
      <c r="MK175">
        <f t="shared" si="114"/>
        <v>52</v>
      </c>
      <c r="ML175">
        <f t="shared" si="114"/>
        <v>52</v>
      </c>
      <c r="MM175">
        <f t="shared" si="114"/>
        <v>52</v>
      </c>
      <c r="MN175">
        <f t="shared" si="114"/>
        <v>52</v>
      </c>
      <c r="MO175">
        <f t="shared" si="114"/>
        <v>52</v>
      </c>
      <c r="MP175">
        <f t="shared" si="114"/>
        <v>52</v>
      </c>
      <c r="MQ175">
        <f t="shared" si="114"/>
        <v>52</v>
      </c>
      <c r="MR175">
        <f t="shared" si="114"/>
        <v>52</v>
      </c>
      <c r="MS175">
        <f t="shared" si="114"/>
        <v>52</v>
      </c>
      <c r="MT175">
        <f t="shared" si="114"/>
        <v>52</v>
      </c>
      <c r="MU175">
        <f t="shared" si="114"/>
        <v>52</v>
      </c>
      <c r="MV175">
        <f t="shared" si="114"/>
        <v>52</v>
      </c>
      <c r="MW175">
        <f t="shared" si="114"/>
        <v>52</v>
      </c>
      <c r="MX175">
        <f t="shared" si="114"/>
        <v>52</v>
      </c>
      <c r="MY175">
        <f t="shared" si="114"/>
        <v>52</v>
      </c>
      <c r="MZ175">
        <f t="shared" si="114"/>
        <v>52</v>
      </c>
      <c r="NA175">
        <f t="shared" si="114"/>
        <v>52</v>
      </c>
      <c r="NB175">
        <f t="shared" si="114"/>
        <v>52</v>
      </c>
      <c r="NC175">
        <f t="shared" si="114"/>
        <v>52</v>
      </c>
      <c r="ND175">
        <f t="shared" si="114"/>
        <v>52</v>
      </c>
      <c r="NE175">
        <f t="shared" si="114"/>
        <v>52</v>
      </c>
      <c r="NF175">
        <f t="shared" si="114"/>
        <v>52</v>
      </c>
      <c r="NG175">
        <f t="shared" si="114"/>
        <v>52</v>
      </c>
      <c r="NH175">
        <f t="shared" si="114"/>
        <v>52</v>
      </c>
      <c r="NI175">
        <f t="shared" si="114"/>
        <v>52</v>
      </c>
      <c r="NJ175">
        <f t="shared" si="114"/>
        <v>52</v>
      </c>
      <c r="NK175">
        <f t="shared" si="114"/>
        <v>52</v>
      </c>
      <c r="NL175">
        <f t="shared" si="114"/>
        <v>52</v>
      </c>
      <c r="NM175">
        <f t="shared" si="114"/>
        <v>52</v>
      </c>
      <c r="NN175">
        <f t="shared" si="114"/>
        <v>52</v>
      </c>
      <c r="NO175">
        <f t="shared" si="114"/>
        <v>52</v>
      </c>
      <c r="NP175">
        <f t="shared" si="114"/>
        <v>52</v>
      </c>
      <c r="NQ175">
        <f t="shared" si="114"/>
        <v>52</v>
      </c>
      <c r="NR175">
        <f t="shared" si="114"/>
        <v>52</v>
      </c>
      <c r="NS175">
        <f t="shared" si="114"/>
        <v>52</v>
      </c>
      <c r="NT175">
        <f t="shared" si="114"/>
        <v>52</v>
      </c>
      <c r="NU175">
        <f t="shared" si="114"/>
        <v>52</v>
      </c>
      <c r="NV175">
        <f t="shared" si="114"/>
        <v>52</v>
      </c>
      <c r="NW175">
        <f t="shared" ref="NW175:QH175" si="115">+MAX(NW168,$C$174)</f>
        <v>52</v>
      </c>
      <c r="NX175">
        <f t="shared" si="115"/>
        <v>52</v>
      </c>
      <c r="NY175">
        <f t="shared" si="115"/>
        <v>52</v>
      </c>
      <c r="NZ175">
        <f t="shared" si="115"/>
        <v>52</v>
      </c>
      <c r="OA175">
        <f t="shared" si="115"/>
        <v>52</v>
      </c>
      <c r="OB175">
        <f t="shared" si="115"/>
        <v>52</v>
      </c>
      <c r="OC175">
        <f t="shared" si="115"/>
        <v>52</v>
      </c>
      <c r="OD175">
        <f t="shared" si="115"/>
        <v>52</v>
      </c>
      <c r="OE175">
        <f t="shared" si="115"/>
        <v>52</v>
      </c>
      <c r="OF175">
        <f t="shared" si="115"/>
        <v>52</v>
      </c>
      <c r="OG175">
        <f t="shared" si="115"/>
        <v>52</v>
      </c>
      <c r="OH175">
        <f t="shared" si="115"/>
        <v>52</v>
      </c>
      <c r="OI175">
        <f t="shared" si="115"/>
        <v>52</v>
      </c>
      <c r="OJ175">
        <f t="shared" si="115"/>
        <v>52</v>
      </c>
      <c r="OK175">
        <f t="shared" si="115"/>
        <v>52</v>
      </c>
      <c r="OL175">
        <f t="shared" si="115"/>
        <v>52</v>
      </c>
      <c r="OM175">
        <f t="shared" si="115"/>
        <v>52</v>
      </c>
      <c r="ON175">
        <f t="shared" si="115"/>
        <v>52</v>
      </c>
      <c r="OO175">
        <f t="shared" si="115"/>
        <v>52</v>
      </c>
      <c r="OP175">
        <f t="shared" si="115"/>
        <v>52</v>
      </c>
      <c r="OQ175">
        <f t="shared" si="115"/>
        <v>52</v>
      </c>
      <c r="OR175">
        <f t="shared" si="115"/>
        <v>52</v>
      </c>
      <c r="OS175">
        <f t="shared" si="115"/>
        <v>52</v>
      </c>
      <c r="OT175">
        <f t="shared" si="115"/>
        <v>52</v>
      </c>
      <c r="OU175">
        <f t="shared" si="115"/>
        <v>52</v>
      </c>
      <c r="OV175">
        <f t="shared" si="115"/>
        <v>52</v>
      </c>
      <c r="OW175">
        <f t="shared" si="115"/>
        <v>52</v>
      </c>
      <c r="OX175">
        <f t="shared" si="115"/>
        <v>52</v>
      </c>
      <c r="OY175">
        <f t="shared" si="115"/>
        <v>52</v>
      </c>
      <c r="OZ175">
        <f t="shared" si="115"/>
        <v>52</v>
      </c>
      <c r="PA175">
        <f t="shared" si="115"/>
        <v>52</v>
      </c>
      <c r="PB175">
        <f t="shared" si="115"/>
        <v>52</v>
      </c>
      <c r="PC175">
        <f t="shared" si="115"/>
        <v>52</v>
      </c>
      <c r="PD175">
        <f t="shared" si="115"/>
        <v>52</v>
      </c>
      <c r="PE175">
        <f t="shared" si="115"/>
        <v>52</v>
      </c>
      <c r="PF175">
        <f t="shared" si="115"/>
        <v>52</v>
      </c>
      <c r="PG175">
        <f t="shared" si="115"/>
        <v>52</v>
      </c>
      <c r="PH175">
        <f t="shared" si="115"/>
        <v>52</v>
      </c>
      <c r="PI175">
        <f t="shared" si="115"/>
        <v>52</v>
      </c>
      <c r="PJ175">
        <f t="shared" si="115"/>
        <v>52</v>
      </c>
      <c r="PK175">
        <f t="shared" si="115"/>
        <v>52</v>
      </c>
      <c r="PL175">
        <f t="shared" si="115"/>
        <v>52</v>
      </c>
      <c r="PM175">
        <f t="shared" si="115"/>
        <v>52</v>
      </c>
      <c r="PN175">
        <f t="shared" si="115"/>
        <v>52</v>
      </c>
      <c r="PO175">
        <f t="shared" si="115"/>
        <v>52</v>
      </c>
      <c r="PP175">
        <f t="shared" si="115"/>
        <v>52</v>
      </c>
      <c r="PQ175">
        <f t="shared" si="115"/>
        <v>52</v>
      </c>
      <c r="PR175">
        <f t="shared" si="115"/>
        <v>52</v>
      </c>
      <c r="PS175">
        <f t="shared" si="115"/>
        <v>52</v>
      </c>
      <c r="PT175">
        <f t="shared" si="115"/>
        <v>52</v>
      </c>
      <c r="PU175">
        <f t="shared" si="115"/>
        <v>52</v>
      </c>
      <c r="PV175">
        <f t="shared" si="115"/>
        <v>52</v>
      </c>
      <c r="PW175">
        <f t="shared" si="115"/>
        <v>52</v>
      </c>
      <c r="PX175">
        <f t="shared" si="115"/>
        <v>52</v>
      </c>
      <c r="PY175">
        <f t="shared" si="115"/>
        <v>52</v>
      </c>
      <c r="PZ175">
        <f t="shared" si="115"/>
        <v>52</v>
      </c>
      <c r="QA175">
        <f t="shared" si="115"/>
        <v>52</v>
      </c>
      <c r="QB175">
        <f t="shared" si="115"/>
        <v>52</v>
      </c>
      <c r="QC175">
        <f t="shared" si="115"/>
        <v>52</v>
      </c>
      <c r="QD175">
        <f t="shared" si="115"/>
        <v>52</v>
      </c>
      <c r="QE175">
        <f t="shared" si="115"/>
        <v>52</v>
      </c>
      <c r="QF175">
        <f t="shared" si="115"/>
        <v>52</v>
      </c>
      <c r="QG175">
        <f t="shared" si="115"/>
        <v>52</v>
      </c>
      <c r="QH175">
        <f t="shared" si="115"/>
        <v>52</v>
      </c>
      <c r="QI175">
        <f t="shared" ref="QI175:SG175" si="116">+MAX(QI168,$C$174)</f>
        <v>52</v>
      </c>
      <c r="QJ175">
        <f t="shared" si="116"/>
        <v>52</v>
      </c>
      <c r="QK175">
        <f t="shared" si="116"/>
        <v>52</v>
      </c>
      <c r="QL175">
        <f t="shared" si="116"/>
        <v>52</v>
      </c>
      <c r="QM175">
        <f t="shared" si="116"/>
        <v>52</v>
      </c>
      <c r="QN175">
        <f t="shared" si="116"/>
        <v>52</v>
      </c>
      <c r="QO175">
        <f t="shared" si="116"/>
        <v>52</v>
      </c>
      <c r="QP175">
        <f t="shared" si="116"/>
        <v>52</v>
      </c>
      <c r="QQ175">
        <f t="shared" si="116"/>
        <v>52</v>
      </c>
      <c r="QR175">
        <f t="shared" si="116"/>
        <v>52</v>
      </c>
      <c r="QS175">
        <f t="shared" si="116"/>
        <v>52</v>
      </c>
      <c r="QT175">
        <f t="shared" si="116"/>
        <v>52</v>
      </c>
      <c r="QU175">
        <f t="shared" si="116"/>
        <v>52</v>
      </c>
      <c r="QV175">
        <f t="shared" si="116"/>
        <v>52</v>
      </c>
      <c r="QW175">
        <f t="shared" si="116"/>
        <v>52</v>
      </c>
      <c r="QX175">
        <f t="shared" si="116"/>
        <v>52</v>
      </c>
      <c r="QY175">
        <f t="shared" si="116"/>
        <v>52</v>
      </c>
      <c r="QZ175">
        <f t="shared" si="116"/>
        <v>52</v>
      </c>
      <c r="RA175">
        <f t="shared" si="116"/>
        <v>52</v>
      </c>
      <c r="RB175">
        <f t="shared" si="116"/>
        <v>52</v>
      </c>
      <c r="RC175">
        <f t="shared" si="116"/>
        <v>52</v>
      </c>
      <c r="RD175">
        <f t="shared" si="116"/>
        <v>52</v>
      </c>
      <c r="RE175">
        <f t="shared" si="116"/>
        <v>52</v>
      </c>
      <c r="RF175">
        <f t="shared" si="116"/>
        <v>52</v>
      </c>
      <c r="RG175">
        <f t="shared" si="116"/>
        <v>52</v>
      </c>
      <c r="RH175">
        <f t="shared" si="116"/>
        <v>52</v>
      </c>
      <c r="RI175">
        <f t="shared" si="116"/>
        <v>52</v>
      </c>
      <c r="RJ175">
        <f t="shared" si="116"/>
        <v>52</v>
      </c>
      <c r="RK175">
        <f t="shared" si="116"/>
        <v>52</v>
      </c>
      <c r="RL175">
        <f t="shared" si="116"/>
        <v>52</v>
      </c>
      <c r="RM175">
        <f t="shared" si="116"/>
        <v>52</v>
      </c>
      <c r="RN175">
        <f t="shared" si="116"/>
        <v>52</v>
      </c>
      <c r="RO175">
        <f t="shared" si="116"/>
        <v>52</v>
      </c>
      <c r="RP175">
        <f t="shared" si="116"/>
        <v>52</v>
      </c>
      <c r="RQ175">
        <f t="shared" si="116"/>
        <v>52</v>
      </c>
      <c r="RR175">
        <f t="shared" si="116"/>
        <v>52</v>
      </c>
      <c r="RS175">
        <f t="shared" si="116"/>
        <v>52</v>
      </c>
      <c r="RT175">
        <f t="shared" si="116"/>
        <v>52</v>
      </c>
      <c r="RU175">
        <f t="shared" si="116"/>
        <v>52</v>
      </c>
      <c r="RV175">
        <f t="shared" si="116"/>
        <v>52</v>
      </c>
      <c r="RW175">
        <f t="shared" si="116"/>
        <v>52</v>
      </c>
      <c r="RX175">
        <f t="shared" si="116"/>
        <v>52</v>
      </c>
      <c r="RY175">
        <f t="shared" si="116"/>
        <v>52</v>
      </c>
      <c r="RZ175">
        <f t="shared" si="116"/>
        <v>52</v>
      </c>
      <c r="SA175">
        <f t="shared" si="116"/>
        <v>52</v>
      </c>
      <c r="SB175">
        <f t="shared" si="116"/>
        <v>52</v>
      </c>
      <c r="SC175">
        <f t="shared" si="116"/>
        <v>52</v>
      </c>
      <c r="SD175">
        <f t="shared" si="116"/>
        <v>52</v>
      </c>
      <c r="SE175">
        <f t="shared" si="116"/>
        <v>52</v>
      </c>
      <c r="SF175">
        <f t="shared" si="116"/>
        <v>52</v>
      </c>
      <c r="SG175">
        <f t="shared" si="116"/>
        <v>52</v>
      </c>
    </row>
    <row r="176" spans="1:501">
      <c r="A176">
        <v>2015</v>
      </c>
      <c r="B176">
        <f>+MAX(B169,$C$174)</f>
        <v>52.5</v>
      </c>
      <c r="C176">
        <f t="shared" ref="C176:BN176" si="117">+MAX(C169,$C$174)</f>
        <v>51</v>
      </c>
      <c r="D176">
        <f t="shared" si="117"/>
        <v>52.2</v>
      </c>
      <c r="E176">
        <f t="shared" si="117"/>
        <v>50.4</v>
      </c>
      <c r="F176">
        <f t="shared" si="117"/>
        <v>52.1</v>
      </c>
      <c r="G176">
        <f t="shared" si="117"/>
        <v>51.7</v>
      </c>
      <c r="H176">
        <f t="shared" si="117"/>
        <v>51.1</v>
      </c>
      <c r="I176">
        <f t="shared" si="117"/>
        <v>52.8</v>
      </c>
      <c r="J176">
        <f t="shared" si="117"/>
        <v>49.8</v>
      </c>
      <c r="K176">
        <f t="shared" si="117"/>
        <v>48.1</v>
      </c>
      <c r="L176">
        <f t="shared" si="117"/>
        <v>50</v>
      </c>
      <c r="M176">
        <f t="shared" si="117"/>
        <v>49.9</v>
      </c>
      <c r="N176">
        <f t="shared" si="117"/>
        <v>50.4</v>
      </c>
      <c r="O176">
        <f t="shared" si="117"/>
        <v>49.7</v>
      </c>
      <c r="P176">
        <f t="shared" si="117"/>
        <v>49.1</v>
      </c>
      <c r="Q176">
        <f t="shared" si="117"/>
        <v>50.5</v>
      </c>
      <c r="R176">
        <f t="shared" si="117"/>
        <v>51.1</v>
      </c>
      <c r="S176">
        <f t="shared" si="117"/>
        <v>51.7</v>
      </c>
      <c r="T176">
        <f t="shared" si="117"/>
        <v>52</v>
      </c>
      <c r="U176">
        <f t="shared" si="117"/>
        <v>52</v>
      </c>
      <c r="V176">
        <f t="shared" si="117"/>
        <v>51.1</v>
      </c>
      <c r="W176">
        <f t="shared" si="117"/>
        <v>50.4</v>
      </c>
      <c r="X176">
        <f t="shared" si="117"/>
        <v>51.6</v>
      </c>
      <c r="Y176">
        <f t="shared" si="117"/>
        <v>49.8</v>
      </c>
      <c r="Z176">
        <f t="shared" si="117"/>
        <v>49.2</v>
      </c>
      <c r="AA176">
        <f t="shared" si="117"/>
        <v>50.6</v>
      </c>
      <c r="AB176">
        <f t="shared" si="117"/>
        <v>51.8</v>
      </c>
      <c r="AC176">
        <f t="shared" si="117"/>
        <v>48.9</v>
      </c>
      <c r="AD176">
        <f t="shared" si="117"/>
        <v>50</v>
      </c>
      <c r="AE176">
        <f t="shared" si="117"/>
        <v>49.4</v>
      </c>
      <c r="AF176">
        <f t="shared" si="117"/>
        <v>50.2</v>
      </c>
      <c r="AG176">
        <f t="shared" si="117"/>
        <v>49.7</v>
      </c>
      <c r="AH176">
        <f t="shared" si="117"/>
        <v>49.8</v>
      </c>
      <c r="AI176">
        <f t="shared" si="117"/>
        <v>52</v>
      </c>
      <c r="AJ176">
        <f t="shared" si="117"/>
        <v>50.4</v>
      </c>
      <c r="AK176">
        <f t="shared" si="117"/>
        <v>50.9</v>
      </c>
      <c r="AL176">
        <f t="shared" si="117"/>
        <v>49.6</v>
      </c>
      <c r="AM176">
        <f t="shared" si="117"/>
        <v>50.4</v>
      </c>
      <c r="AN176">
        <f t="shared" si="117"/>
        <v>50.1</v>
      </c>
      <c r="AO176">
        <f t="shared" si="117"/>
        <v>51.3</v>
      </c>
      <c r="AP176">
        <f t="shared" si="117"/>
        <v>50.7</v>
      </c>
      <c r="AQ176">
        <f t="shared" si="117"/>
        <v>50.8</v>
      </c>
      <c r="AR176">
        <f t="shared" si="117"/>
        <v>51.5</v>
      </c>
      <c r="AS176">
        <f t="shared" si="117"/>
        <v>49.6</v>
      </c>
      <c r="AT176">
        <f t="shared" si="117"/>
        <v>50.7</v>
      </c>
      <c r="AU176">
        <f t="shared" si="117"/>
        <v>50.9</v>
      </c>
      <c r="AV176">
        <f t="shared" si="117"/>
        <v>51.1</v>
      </c>
      <c r="AW176">
        <f t="shared" si="117"/>
        <v>47.7</v>
      </c>
      <c r="AX176">
        <f t="shared" si="117"/>
        <v>53.5</v>
      </c>
      <c r="AY176">
        <f t="shared" si="117"/>
        <v>48.9</v>
      </c>
      <c r="AZ176">
        <f t="shared" si="117"/>
        <v>50.7</v>
      </c>
      <c r="BA176">
        <f t="shared" si="117"/>
        <v>51</v>
      </c>
      <c r="BB176">
        <f t="shared" si="117"/>
        <v>50.2</v>
      </c>
      <c r="BC176">
        <f t="shared" si="117"/>
        <v>48.3</v>
      </c>
      <c r="BD176">
        <f t="shared" si="117"/>
        <v>50.9</v>
      </c>
      <c r="BE176">
        <f t="shared" si="117"/>
        <v>51.9</v>
      </c>
      <c r="BF176">
        <f t="shared" si="117"/>
        <v>50.6</v>
      </c>
      <c r="BG176">
        <f t="shared" si="117"/>
        <v>50.7</v>
      </c>
      <c r="BH176">
        <f t="shared" si="117"/>
        <v>48.7</v>
      </c>
      <c r="BI176">
        <f t="shared" si="117"/>
        <v>51.2</v>
      </c>
      <c r="BJ176">
        <f t="shared" si="117"/>
        <v>50.8</v>
      </c>
      <c r="BK176">
        <f t="shared" si="117"/>
        <v>52.3</v>
      </c>
      <c r="BL176">
        <f t="shared" si="117"/>
        <v>51.2</v>
      </c>
      <c r="BM176">
        <f t="shared" si="117"/>
        <v>51.2</v>
      </c>
      <c r="BN176">
        <f t="shared" si="117"/>
        <v>50.3</v>
      </c>
      <c r="BO176">
        <f t="shared" ref="BO176:DZ176" si="118">+MAX(BO169,$C$174)</f>
        <v>49.9</v>
      </c>
      <c r="BP176">
        <f t="shared" si="118"/>
        <v>51.1</v>
      </c>
      <c r="BQ176">
        <f t="shared" si="118"/>
        <v>49.1</v>
      </c>
      <c r="BR176">
        <f t="shared" si="118"/>
        <v>50.1</v>
      </c>
      <c r="BS176">
        <f t="shared" si="118"/>
        <v>49.3</v>
      </c>
      <c r="BT176">
        <f t="shared" si="118"/>
        <v>50.6</v>
      </c>
      <c r="BU176">
        <f t="shared" si="118"/>
        <v>49.2</v>
      </c>
      <c r="BV176">
        <f t="shared" si="118"/>
        <v>50.3</v>
      </c>
      <c r="BW176">
        <f t="shared" si="118"/>
        <v>53.7</v>
      </c>
      <c r="BX176">
        <f t="shared" si="118"/>
        <v>51.2</v>
      </c>
      <c r="BY176">
        <f t="shared" si="118"/>
        <v>48.9</v>
      </c>
      <c r="BZ176">
        <f t="shared" si="118"/>
        <v>51.1</v>
      </c>
      <c r="CA176">
        <f t="shared" si="118"/>
        <v>49.5</v>
      </c>
      <c r="CB176">
        <f t="shared" si="118"/>
        <v>50.5</v>
      </c>
      <c r="CC176">
        <f t="shared" si="118"/>
        <v>50.6</v>
      </c>
      <c r="CD176">
        <f t="shared" si="118"/>
        <v>51</v>
      </c>
      <c r="CE176">
        <f t="shared" si="118"/>
        <v>49.2</v>
      </c>
      <c r="CF176">
        <f t="shared" si="118"/>
        <v>49.5</v>
      </c>
      <c r="CG176">
        <f t="shared" si="118"/>
        <v>50</v>
      </c>
      <c r="CH176">
        <f t="shared" si="118"/>
        <v>50.7</v>
      </c>
      <c r="CI176">
        <f t="shared" si="118"/>
        <v>50.7</v>
      </c>
      <c r="CJ176">
        <f t="shared" si="118"/>
        <v>52</v>
      </c>
      <c r="CK176">
        <f t="shared" si="118"/>
        <v>51.5</v>
      </c>
      <c r="CL176">
        <f t="shared" si="118"/>
        <v>49.5</v>
      </c>
      <c r="CM176">
        <f t="shared" si="118"/>
        <v>52</v>
      </c>
      <c r="CN176">
        <f t="shared" si="118"/>
        <v>50.2</v>
      </c>
      <c r="CO176">
        <f t="shared" si="118"/>
        <v>49.2</v>
      </c>
      <c r="CP176">
        <f t="shared" si="118"/>
        <v>50.3</v>
      </c>
      <c r="CQ176">
        <f t="shared" si="118"/>
        <v>51.4</v>
      </c>
      <c r="CR176">
        <f t="shared" si="118"/>
        <v>51.7</v>
      </c>
      <c r="CS176">
        <f t="shared" si="118"/>
        <v>49</v>
      </c>
      <c r="CT176">
        <f t="shared" si="118"/>
        <v>47.5</v>
      </c>
      <c r="CU176">
        <f t="shared" si="118"/>
        <v>50.2</v>
      </c>
      <c r="CV176">
        <f t="shared" si="118"/>
        <v>48.8</v>
      </c>
      <c r="CW176">
        <f t="shared" si="118"/>
        <v>52.1</v>
      </c>
      <c r="CX176">
        <f t="shared" si="118"/>
        <v>53.1</v>
      </c>
      <c r="CY176">
        <f t="shared" si="118"/>
        <v>51.8</v>
      </c>
      <c r="CZ176">
        <f t="shared" si="118"/>
        <v>48.9</v>
      </c>
      <c r="DA176">
        <f t="shared" si="118"/>
        <v>50.2</v>
      </c>
      <c r="DB176">
        <f t="shared" si="118"/>
        <v>49.4</v>
      </c>
      <c r="DC176">
        <f t="shared" si="118"/>
        <v>51.2</v>
      </c>
      <c r="DD176">
        <f t="shared" si="118"/>
        <v>52.3</v>
      </c>
      <c r="DE176">
        <f t="shared" si="118"/>
        <v>51.2</v>
      </c>
      <c r="DF176">
        <f t="shared" si="118"/>
        <v>50.8</v>
      </c>
      <c r="DG176">
        <f t="shared" si="118"/>
        <v>51</v>
      </c>
      <c r="DH176">
        <f t="shared" si="118"/>
        <v>48.8</v>
      </c>
      <c r="DI176">
        <f t="shared" si="118"/>
        <v>50.4</v>
      </c>
      <c r="DJ176">
        <f t="shared" si="118"/>
        <v>51.3</v>
      </c>
      <c r="DK176">
        <f t="shared" si="118"/>
        <v>50.5</v>
      </c>
      <c r="DL176">
        <f t="shared" si="118"/>
        <v>49.7</v>
      </c>
      <c r="DM176">
        <f t="shared" si="118"/>
        <v>51.1</v>
      </c>
      <c r="DN176">
        <f t="shared" si="118"/>
        <v>50.5</v>
      </c>
      <c r="DO176">
        <f t="shared" si="118"/>
        <v>50.3</v>
      </c>
      <c r="DP176">
        <f t="shared" si="118"/>
        <v>51.3</v>
      </c>
      <c r="DQ176">
        <f t="shared" si="118"/>
        <v>50.2</v>
      </c>
      <c r="DR176">
        <f t="shared" si="118"/>
        <v>49.2</v>
      </c>
      <c r="DS176">
        <f t="shared" si="118"/>
        <v>53</v>
      </c>
      <c r="DT176">
        <f t="shared" si="118"/>
        <v>48.7</v>
      </c>
      <c r="DU176">
        <f t="shared" si="118"/>
        <v>50.9</v>
      </c>
      <c r="DV176">
        <f t="shared" si="118"/>
        <v>50.2</v>
      </c>
      <c r="DW176">
        <f t="shared" si="118"/>
        <v>49.6</v>
      </c>
      <c r="DX176">
        <f t="shared" si="118"/>
        <v>50.2</v>
      </c>
      <c r="DY176">
        <f t="shared" si="118"/>
        <v>49.9</v>
      </c>
      <c r="DZ176">
        <f t="shared" si="118"/>
        <v>52.1</v>
      </c>
      <c r="EA176">
        <f t="shared" ref="EA176:GL176" si="119">+MAX(EA169,$C$174)</f>
        <v>50.8</v>
      </c>
      <c r="EB176">
        <f t="shared" si="119"/>
        <v>51.1</v>
      </c>
      <c r="EC176">
        <f t="shared" si="119"/>
        <v>51.3</v>
      </c>
      <c r="ED176">
        <f t="shared" si="119"/>
        <v>50.8</v>
      </c>
      <c r="EE176">
        <f t="shared" si="119"/>
        <v>52</v>
      </c>
      <c r="EF176">
        <f t="shared" si="119"/>
        <v>50</v>
      </c>
      <c r="EG176">
        <f t="shared" si="119"/>
        <v>50.8</v>
      </c>
      <c r="EH176">
        <f t="shared" si="119"/>
        <v>49.5</v>
      </c>
      <c r="EI176">
        <f t="shared" si="119"/>
        <v>52</v>
      </c>
      <c r="EJ176">
        <f t="shared" si="119"/>
        <v>50.3</v>
      </c>
      <c r="EK176">
        <f t="shared" si="119"/>
        <v>50.8</v>
      </c>
      <c r="EL176">
        <f t="shared" si="119"/>
        <v>51.3</v>
      </c>
      <c r="EM176">
        <f t="shared" si="119"/>
        <v>51.1</v>
      </c>
      <c r="EN176">
        <f t="shared" si="119"/>
        <v>49.7</v>
      </c>
      <c r="EO176">
        <f t="shared" si="119"/>
        <v>51.6</v>
      </c>
      <c r="EP176">
        <f t="shared" si="119"/>
        <v>50</v>
      </c>
      <c r="EQ176">
        <f t="shared" si="119"/>
        <v>49.1</v>
      </c>
      <c r="ER176">
        <f t="shared" si="119"/>
        <v>51.6</v>
      </c>
      <c r="ES176">
        <f t="shared" si="119"/>
        <v>50.5</v>
      </c>
      <c r="ET176">
        <f t="shared" si="119"/>
        <v>51.6</v>
      </c>
      <c r="EU176">
        <f t="shared" si="119"/>
        <v>50.8</v>
      </c>
      <c r="EV176">
        <f t="shared" si="119"/>
        <v>50.1</v>
      </c>
      <c r="EW176">
        <f t="shared" si="119"/>
        <v>50.7</v>
      </c>
      <c r="EX176">
        <f t="shared" si="119"/>
        <v>51.1</v>
      </c>
      <c r="EY176">
        <f t="shared" si="119"/>
        <v>50.9</v>
      </c>
      <c r="EZ176">
        <f t="shared" si="119"/>
        <v>51.2</v>
      </c>
      <c r="FA176">
        <f t="shared" si="119"/>
        <v>51.3</v>
      </c>
      <c r="FB176">
        <f t="shared" si="119"/>
        <v>52.9</v>
      </c>
      <c r="FC176">
        <f t="shared" si="119"/>
        <v>50.1</v>
      </c>
      <c r="FD176">
        <f t="shared" si="119"/>
        <v>51</v>
      </c>
      <c r="FE176">
        <f t="shared" si="119"/>
        <v>51</v>
      </c>
      <c r="FF176">
        <f t="shared" si="119"/>
        <v>51</v>
      </c>
      <c r="FG176">
        <f t="shared" si="119"/>
        <v>51.1</v>
      </c>
      <c r="FH176">
        <f t="shared" si="119"/>
        <v>49.7</v>
      </c>
      <c r="FI176">
        <f t="shared" si="119"/>
        <v>51.7</v>
      </c>
      <c r="FJ176">
        <f t="shared" si="119"/>
        <v>51.4</v>
      </c>
      <c r="FK176">
        <f t="shared" si="119"/>
        <v>50.7</v>
      </c>
      <c r="FL176">
        <f t="shared" si="119"/>
        <v>50.4</v>
      </c>
      <c r="FM176">
        <f t="shared" si="119"/>
        <v>50.9</v>
      </c>
      <c r="FN176">
        <f t="shared" si="119"/>
        <v>51.5</v>
      </c>
      <c r="FO176">
        <f t="shared" si="119"/>
        <v>49.2</v>
      </c>
      <c r="FP176">
        <f t="shared" si="119"/>
        <v>51.3</v>
      </c>
      <c r="FQ176">
        <f t="shared" si="119"/>
        <v>50.9</v>
      </c>
      <c r="FR176">
        <f t="shared" si="119"/>
        <v>51.1</v>
      </c>
      <c r="FS176">
        <f t="shared" si="119"/>
        <v>50.1</v>
      </c>
      <c r="FT176">
        <f t="shared" si="119"/>
        <v>50.9</v>
      </c>
      <c r="FU176">
        <f t="shared" si="119"/>
        <v>49.4</v>
      </c>
      <c r="FV176">
        <f t="shared" si="119"/>
        <v>48.3</v>
      </c>
      <c r="FW176">
        <f t="shared" si="119"/>
        <v>50.9</v>
      </c>
      <c r="FX176">
        <f t="shared" si="119"/>
        <v>49.3</v>
      </c>
      <c r="FY176">
        <f t="shared" si="119"/>
        <v>51.5</v>
      </c>
      <c r="FZ176">
        <f t="shared" si="119"/>
        <v>50.1</v>
      </c>
      <c r="GA176">
        <f t="shared" si="119"/>
        <v>51.2</v>
      </c>
      <c r="GB176">
        <f t="shared" si="119"/>
        <v>51.1</v>
      </c>
      <c r="GC176">
        <f t="shared" si="119"/>
        <v>49.6</v>
      </c>
      <c r="GD176">
        <f t="shared" si="119"/>
        <v>49.7</v>
      </c>
      <c r="GE176">
        <f t="shared" si="119"/>
        <v>50.2</v>
      </c>
      <c r="GF176">
        <f t="shared" si="119"/>
        <v>48.9</v>
      </c>
      <c r="GG176">
        <f t="shared" si="119"/>
        <v>50.9</v>
      </c>
      <c r="GH176">
        <f t="shared" si="119"/>
        <v>49.7</v>
      </c>
      <c r="GI176">
        <f t="shared" si="119"/>
        <v>50</v>
      </c>
      <c r="GJ176">
        <f t="shared" si="119"/>
        <v>51.7</v>
      </c>
      <c r="GK176">
        <f t="shared" si="119"/>
        <v>47.9</v>
      </c>
      <c r="GL176">
        <f t="shared" si="119"/>
        <v>50</v>
      </c>
      <c r="GM176">
        <f t="shared" ref="GM176:IX176" si="120">+MAX(GM169,$C$174)</f>
        <v>50.7</v>
      </c>
      <c r="GN176">
        <f t="shared" si="120"/>
        <v>51.3</v>
      </c>
      <c r="GO176">
        <f t="shared" si="120"/>
        <v>49.5</v>
      </c>
      <c r="GP176">
        <f t="shared" si="120"/>
        <v>51.2</v>
      </c>
      <c r="GQ176">
        <f t="shared" si="120"/>
        <v>49.6</v>
      </c>
      <c r="GR176">
        <f t="shared" si="120"/>
        <v>50.4</v>
      </c>
      <c r="GS176">
        <f t="shared" si="120"/>
        <v>51</v>
      </c>
      <c r="GT176">
        <f t="shared" si="120"/>
        <v>51.4</v>
      </c>
      <c r="GU176">
        <f t="shared" si="120"/>
        <v>51.7</v>
      </c>
      <c r="GV176">
        <f t="shared" si="120"/>
        <v>50.6</v>
      </c>
      <c r="GW176">
        <f t="shared" si="120"/>
        <v>52.5</v>
      </c>
      <c r="GX176">
        <f t="shared" si="120"/>
        <v>52.7</v>
      </c>
      <c r="GY176">
        <f t="shared" si="120"/>
        <v>49</v>
      </c>
      <c r="GZ176">
        <f t="shared" si="120"/>
        <v>51.4</v>
      </c>
      <c r="HA176">
        <f t="shared" si="120"/>
        <v>51.1</v>
      </c>
      <c r="HB176">
        <f t="shared" si="120"/>
        <v>49.8</v>
      </c>
      <c r="HC176">
        <f t="shared" si="120"/>
        <v>49.5</v>
      </c>
      <c r="HD176">
        <f t="shared" si="120"/>
        <v>51</v>
      </c>
      <c r="HE176">
        <f t="shared" si="120"/>
        <v>49.4</v>
      </c>
      <c r="HF176">
        <f t="shared" si="120"/>
        <v>52.6</v>
      </c>
      <c r="HG176">
        <f t="shared" si="120"/>
        <v>50.7</v>
      </c>
      <c r="HH176">
        <f t="shared" si="120"/>
        <v>50.4</v>
      </c>
      <c r="HI176">
        <f t="shared" si="120"/>
        <v>51.1</v>
      </c>
      <c r="HJ176">
        <f t="shared" si="120"/>
        <v>52.1</v>
      </c>
      <c r="HK176">
        <f t="shared" si="120"/>
        <v>51.3</v>
      </c>
      <c r="HL176">
        <f t="shared" si="120"/>
        <v>48.8</v>
      </c>
      <c r="HM176">
        <f t="shared" si="120"/>
        <v>50.5</v>
      </c>
      <c r="HN176">
        <f t="shared" si="120"/>
        <v>51.3</v>
      </c>
      <c r="HO176">
        <f t="shared" si="120"/>
        <v>50.9</v>
      </c>
      <c r="HP176">
        <f t="shared" si="120"/>
        <v>49.5</v>
      </c>
      <c r="HQ176">
        <f t="shared" si="120"/>
        <v>49.7</v>
      </c>
      <c r="HR176">
        <f t="shared" si="120"/>
        <v>50.4</v>
      </c>
      <c r="HS176">
        <f t="shared" si="120"/>
        <v>49.5</v>
      </c>
      <c r="HT176">
        <f t="shared" si="120"/>
        <v>49.9</v>
      </c>
      <c r="HU176">
        <f t="shared" si="120"/>
        <v>51.9</v>
      </c>
      <c r="HV176">
        <f t="shared" si="120"/>
        <v>49.9</v>
      </c>
      <c r="HW176">
        <f t="shared" si="120"/>
        <v>50.4</v>
      </c>
      <c r="HX176">
        <f t="shared" si="120"/>
        <v>50.7</v>
      </c>
      <c r="HY176">
        <f t="shared" si="120"/>
        <v>49.9</v>
      </c>
      <c r="HZ176">
        <f t="shared" si="120"/>
        <v>51</v>
      </c>
      <c r="IA176">
        <f t="shared" si="120"/>
        <v>50.1</v>
      </c>
      <c r="IB176">
        <f t="shared" si="120"/>
        <v>47.5</v>
      </c>
      <c r="IC176">
        <f t="shared" si="120"/>
        <v>52.7</v>
      </c>
      <c r="ID176">
        <f t="shared" si="120"/>
        <v>50.7</v>
      </c>
      <c r="IE176">
        <f t="shared" si="120"/>
        <v>48.9</v>
      </c>
      <c r="IF176">
        <f t="shared" si="120"/>
        <v>51.5</v>
      </c>
      <c r="IG176">
        <f t="shared" si="120"/>
        <v>51.3</v>
      </c>
      <c r="IH176">
        <f t="shared" si="120"/>
        <v>51.3</v>
      </c>
      <c r="II176">
        <f t="shared" si="120"/>
        <v>50.1</v>
      </c>
      <c r="IJ176">
        <f t="shared" si="120"/>
        <v>49.8</v>
      </c>
      <c r="IK176">
        <f t="shared" si="120"/>
        <v>49.7</v>
      </c>
      <c r="IL176">
        <f t="shared" si="120"/>
        <v>50.5</v>
      </c>
      <c r="IM176">
        <f t="shared" si="120"/>
        <v>50.7</v>
      </c>
      <c r="IN176">
        <f t="shared" si="120"/>
        <v>50.4</v>
      </c>
      <c r="IO176">
        <f t="shared" si="120"/>
        <v>50.9</v>
      </c>
      <c r="IP176">
        <f t="shared" si="120"/>
        <v>51.2</v>
      </c>
      <c r="IQ176">
        <f t="shared" si="120"/>
        <v>51.9</v>
      </c>
      <c r="IR176">
        <f t="shared" si="120"/>
        <v>49.9</v>
      </c>
      <c r="IS176">
        <f t="shared" si="120"/>
        <v>50.7</v>
      </c>
      <c r="IT176">
        <f t="shared" si="120"/>
        <v>50.9</v>
      </c>
      <c r="IU176">
        <f t="shared" si="120"/>
        <v>51.5</v>
      </c>
      <c r="IV176">
        <f t="shared" si="120"/>
        <v>51.2</v>
      </c>
      <c r="IW176">
        <f t="shared" si="120"/>
        <v>50.3</v>
      </c>
      <c r="IX176">
        <f t="shared" si="120"/>
        <v>51</v>
      </c>
      <c r="IY176">
        <f t="shared" ref="IY176:LJ176" si="121">+MAX(IY169,$C$174)</f>
        <v>51.7</v>
      </c>
      <c r="IZ176">
        <f t="shared" si="121"/>
        <v>49.1</v>
      </c>
      <c r="JA176">
        <f t="shared" si="121"/>
        <v>50.8</v>
      </c>
      <c r="JB176">
        <f t="shared" si="121"/>
        <v>49.6</v>
      </c>
      <c r="JC176">
        <f t="shared" si="121"/>
        <v>50.9</v>
      </c>
      <c r="JD176">
        <f t="shared" si="121"/>
        <v>50.6</v>
      </c>
      <c r="JE176">
        <f t="shared" si="121"/>
        <v>51.9</v>
      </c>
      <c r="JF176">
        <f t="shared" si="121"/>
        <v>51.4</v>
      </c>
      <c r="JG176">
        <f t="shared" si="121"/>
        <v>50.9</v>
      </c>
      <c r="JH176">
        <f t="shared" si="121"/>
        <v>51.5</v>
      </c>
      <c r="JI176">
        <f t="shared" si="121"/>
        <v>47.2</v>
      </c>
      <c r="JJ176">
        <f t="shared" si="121"/>
        <v>50.7</v>
      </c>
      <c r="JK176">
        <f t="shared" si="121"/>
        <v>50</v>
      </c>
      <c r="JL176">
        <f t="shared" si="121"/>
        <v>50.8</v>
      </c>
      <c r="JM176">
        <f t="shared" si="121"/>
        <v>49.2</v>
      </c>
      <c r="JN176">
        <f t="shared" si="121"/>
        <v>49.6</v>
      </c>
      <c r="JO176">
        <f t="shared" si="121"/>
        <v>51</v>
      </c>
      <c r="JP176">
        <f t="shared" si="121"/>
        <v>49.5</v>
      </c>
      <c r="JQ176">
        <f t="shared" si="121"/>
        <v>50.1</v>
      </c>
      <c r="JR176">
        <f t="shared" si="121"/>
        <v>50</v>
      </c>
      <c r="JS176">
        <f t="shared" si="121"/>
        <v>50.4</v>
      </c>
      <c r="JT176">
        <f t="shared" si="121"/>
        <v>49.5</v>
      </c>
      <c r="JU176">
        <f t="shared" si="121"/>
        <v>51.8</v>
      </c>
      <c r="JV176">
        <f t="shared" si="121"/>
        <v>49.9</v>
      </c>
      <c r="JW176">
        <f t="shared" si="121"/>
        <v>48.9</v>
      </c>
      <c r="JX176">
        <f t="shared" si="121"/>
        <v>52.2</v>
      </c>
      <c r="JY176">
        <f t="shared" si="121"/>
        <v>50.8</v>
      </c>
      <c r="JZ176">
        <f t="shared" si="121"/>
        <v>50.5</v>
      </c>
      <c r="KA176">
        <f t="shared" si="121"/>
        <v>48.4</v>
      </c>
      <c r="KB176">
        <f t="shared" si="121"/>
        <v>50.7</v>
      </c>
      <c r="KC176">
        <f t="shared" si="121"/>
        <v>50.5</v>
      </c>
      <c r="KD176">
        <f t="shared" si="121"/>
        <v>52.1</v>
      </c>
      <c r="KE176">
        <f t="shared" si="121"/>
        <v>49.5</v>
      </c>
      <c r="KF176">
        <f t="shared" si="121"/>
        <v>51.3</v>
      </c>
      <c r="KG176">
        <f t="shared" si="121"/>
        <v>49.2</v>
      </c>
      <c r="KH176">
        <f t="shared" si="121"/>
        <v>50.7</v>
      </c>
      <c r="KI176">
        <f t="shared" si="121"/>
        <v>52.2</v>
      </c>
      <c r="KJ176">
        <f t="shared" si="121"/>
        <v>51.3</v>
      </c>
      <c r="KK176">
        <f t="shared" si="121"/>
        <v>51.2</v>
      </c>
      <c r="KL176">
        <f t="shared" si="121"/>
        <v>51.1</v>
      </c>
      <c r="KM176">
        <f t="shared" si="121"/>
        <v>53.4</v>
      </c>
      <c r="KN176">
        <f t="shared" si="121"/>
        <v>48.9</v>
      </c>
      <c r="KO176">
        <f t="shared" si="121"/>
        <v>51.6</v>
      </c>
      <c r="KP176">
        <f t="shared" si="121"/>
        <v>51.9</v>
      </c>
      <c r="KQ176">
        <f t="shared" si="121"/>
        <v>50.3</v>
      </c>
      <c r="KR176">
        <f t="shared" si="121"/>
        <v>51.4</v>
      </c>
      <c r="KS176">
        <f t="shared" si="121"/>
        <v>50.3</v>
      </c>
      <c r="KT176">
        <f t="shared" si="121"/>
        <v>50.8</v>
      </c>
      <c r="KU176">
        <f t="shared" si="121"/>
        <v>51.2</v>
      </c>
      <c r="KV176">
        <f t="shared" si="121"/>
        <v>50.6</v>
      </c>
      <c r="KW176">
        <f t="shared" si="121"/>
        <v>49.9</v>
      </c>
      <c r="KX176">
        <f t="shared" si="121"/>
        <v>51.5</v>
      </c>
      <c r="KY176">
        <f t="shared" si="121"/>
        <v>50.9</v>
      </c>
      <c r="KZ176">
        <f t="shared" si="121"/>
        <v>50</v>
      </c>
      <c r="LA176">
        <f t="shared" si="121"/>
        <v>49.3</v>
      </c>
      <c r="LB176">
        <f t="shared" si="121"/>
        <v>51.8</v>
      </c>
      <c r="LC176">
        <f t="shared" si="121"/>
        <v>51.8</v>
      </c>
      <c r="LD176">
        <f t="shared" si="121"/>
        <v>50.9</v>
      </c>
      <c r="LE176">
        <f t="shared" si="121"/>
        <v>51.9</v>
      </c>
      <c r="LF176">
        <f t="shared" si="121"/>
        <v>50.6</v>
      </c>
      <c r="LG176">
        <f t="shared" si="121"/>
        <v>49.2</v>
      </c>
      <c r="LH176">
        <f t="shared" si="121"/>
        <v>51.7</v>
      </c>
      <c r="LI176">
        <f t="shared" si="121"/>
        <v>51.2</v>
      </c>
      <c r="LJ176">
        <f t="shared" si="121"/>
        <v>50.4</v>
      </c>
      <c r="LK176">
        <f t="shared" ref="LK176:NV176" si="122">+MAX(LK169,$C$174)</f>
        <v>48.5</v>
      </c>
      <c r="LL176">
        <f t="shared" si="122"/>
        <v>50.8</v>
      </c>
      <c r="LM176">
        <f t="shared" si="122"/>
        <v>52.5</v>
      </c>
      <c r="LN176">
        <f t="shared" si="122"/>
        <v>50</v>
      </c>
      <c r="LO176">
        <f t="shared" si="122"/>
        <v>49.9</v>
      </c>
      <c r="LP176">
        <f t="shared" si="122"/>
        <v>51.2</v>
      </c>
      <c r="LQ176">
        <f t="shared" si="122"/>
        <v>51.3</v>
      </c>
      <c r="LR176">
        <f t="shared" si="122"/>
        <v>50.7</v>
      </c>
      <c r="LS176">
        <f t="shared" si="122"/>
        <v>49.2</v>
      </c>
      <c r="LT176">
        <f t="shared" si="122"/>
        <v>51</v>
      </c>
      <c r="LU176">
        <f t="shared" si="122"/>
        <v>49.2</v>
      </c>
      <c r="LV176">
        <f t="shared" si="122"/>
        <v>51.7</v>
      </c>
      <c r="LW176">
        <f t="shared" si="122"/>
        <v>51.3</v>
      </c>
      <c r="LX176">
        <f t="shared" si="122"/>
        <v>49.5</v>
      </c>
      <c r="LY176">
        <f t="shared" si="122"/>
        <v>49.9</v>
      </c>
      <c r="LZ176">
        <f t="shared" si="122"/>
        <v>50.7</v>
      </c>
      <c r="MA176">
        <f t="shared" si="122"/>
        <v>49.2</v>
      </c>
      <c r="MB176">
        <f t="shared" si="122"/>
        <v>50.1</v>
      </c>
      <c r="MC176">
        <f t="shared" si="122"/>
        <v>51.9</v>
      </c>
      <c r="MD176">
        <f t="shared" si="122"/>
        <v>51.7</v>
      </c>
      <c r="ME176">
        <f t="shared" si="122"/>
        <v>50.1</v>
      </c>
      <c r="MF176">
        <f t="shared" si="122"/>
        <v>48.3</v>
      </c>
      <c r="MG176">
        <f t="shared" si="122"/>
        <v>50.7</v>
      </c>
      <c r="MH176">
        <f t="shared" si="122"/>
        <v>51.6</v>
      </c>
      <c r="MI176">
        <f t="shared" si="122"/>
        <v>51.3</v>
      </c>
      <c r="MJ176">
        <f t="shared" si="122"/>
        <v>49.4</v>
      </c>
      <c r="MK176">
        <f t="shared" si="122"/>
        <v>50.6</v>
      </c>
      <c r="ML176">
        <f t="shared" si="122"/>
        <v>51</v>
      </c>
      <c r="MM176">
        <f t="shared" si="122"/>
        <v>49.3</v>
      </c>
      <c r="MN176">
        <f t="shared" si="122"/>
        <v>49.7</v>
      </c>
      <c r="MO176">
        <f t="shared" si="122"/>
        <v>50.8</v>
      </c>
      <c r="MP176">
        <f t="shared" si="122"/>
        <v>49</v>
      </c>
      <c r="MQ176">
        <f t="shared" si="122"/>
        <v>49.6</v>
      </c>
      <c r="MR176">
        <f t="shared" si="122"/>
        <v>50.9</v>
      </c>
      <c r="MS176">
        <f t="shared" si="122"/>
        <v>50.1</v>
      </c>
      <c r="MT176">
        <f t="shared" si="122"/>
        <v>50.5</v>
      </c>
      <c r="MU176">
        <f t="shared" si="122"/>
        <v>50.9</v>
      </c>
      <c r="MV176">
        <f t="shared" si="122"/>
        <v>51.6</v>
      </c>
      <c r="MW176">
        <f t="shared" si="122"/>
        <v>50.5</v>
      </c>
      <c r="MX176">
        <f t="shared" si="122"/>
        <v>50.2</v>
      </c>
      <c r="MY176">
        <f t="shared" si="122"/>
        <v>50.8</v>
      </c>
      <c r="MZ176">
        <f t="shared" si="122"/>
        <v>50.5</v>
      </c>
      <c r="NA176">
        <f t="shared" si="122"/>
        <v>51.8</v>
      </c>
      <c r="NB176">
        <f t="shared" si="122"/>
        <v>51.8</v>
      </c>
      <c r="NC176">
        <f t="shared" si="122"/>
        <v>50.7</v>
      </c>
      <c r="ND176">
        <f t="shared" si="122"/>
        <v>50.8</v>
      </c>
      <c r="NE176">
        <f t="shared" si="122"/>
        <v>51.1</v>
      </c>
      <c r="NF176">
        <f t="shared" si="122"/>
        <v>50.9</v>
      </c>
      <c r="NG176">
        <f t="shared" si="122"/>
        <v>50.2</v>
      </c>
      <c r="NH176">
        <f t="shared" si="122"/>
        <v>51.6</v>
      </c>
      <c r="NI176">
        <f t="shared" si="122"/>
        <v>50.5</v>
      </c>
      <c r="NJ176">
        <f t="shared" si="122"/>
        <v>51.5</v>
      </c>
      <c r="NK176">
        <f t="shared" si="122"/>
        <v>49.6</v>
      </c>
      <c r="NL176">
        <f t="shared" si="122"/>
        <v>50.2</v>
      </c>
      <c r="NM176">
        <f t="shared" si="122"/>
        <v>50</v>
      </c>
      <c r="NN176">
        <f t="shared" si="122"/>
        <v>50.8</v>
      </c>
      <c r="NO176">
        <f t="shared" si="122"/>
        <v>51.3</v>
      </c>
      <c r="NP176">
        <f t="shared" si="122"/>
        <v>50.3</v>
      </c>
      <c r="NQ176">
        <f t="shared" si="122"/>
        <v>50.5</v>
      </c>
      <c r="NR176">
        <f t="shared" si="122"/>
        <v>50.4</v>
      </c>
      <c r="NS176">
        <f t="shared" si="122"/>
        <v>51.1</v>
      </c>
      <c r="NT176">
        <f t="shared" si="122"/>
        <v>48.1</v>
      </c>
      <c r="NU176">
        <f t="shared" si="122"/>
        <v>49.7</v>
      </c>
      <c r="NV176">
        <f t="shared" si="122"/>
        <v>49.3</v>
      </c>
      <c r="NW176">
        <f t="shared" ref="NW176:QH176" si="123">+MAX(NW169,$C$174)</f>
        <v>50.9</v>
      </c>
      <c r="NX176">
        <f t="shared" si="123"/>
        <v>50.5</v>
      </c>
      <c r="NY176">
        <f t="shared" si="123"/>
        <v>51.4</v>
      </c>
      <c r="NZ176">
        <f t="shared" si="123"/>
        <v>49.7</v>
      </c>
      <c r="OA176">
        <f t="shared" si="123"/>
        <v>52.5</v>
      </c>
      <c r="OB176">
        <f t="shared" si="123"/>
        <v>51.4</v>
      </c>
      <c r="OC176">
        <f t="shared" si="123"/>
        <v>51.5</v>
      </c>
      <c r="OD176">
        <f t="shared" si="123"/>
        <v>51.9</v>
      </c>
      <c r="OE176">
        <f t="shared" si="123"/>
        <v>50.7</v>
      </c>
      <c r="OF176">
        <f t="shared" si="123"/>
        <v>51</v>
      </c>
      <c r="OG176">
        <f t="shared" si="123"/>
        <v>51.1</v>
      </c>
      <c r="OH176">
        <f t="shared" si="123"/>
        <v>50.6</v>
      </c>
      <c r="OI176">
        <f t="shared" si="123"/>
        <v>49.9</v>
      </c>
      <c r="OJ176">
        <f t="shared" si="123"/>
        <v>50</v>
      </c>
      <c r="OK176">
        <f t="shared" si="123"/>
        <v>47.9</v>
      </c>
      <c r="OL176">
        <f t="shared" si="123"/>
        <v>51.2</v>
      </c>
      <c r="OM176">
        <f t="shared" si="123"/>
        <v>48.4</v>
      </c>
      <c r="ON176">
        <f t="shared" si="123"/>
        <v>51.3</v>
      </c>
      <c r="OO176">
        <f t="shared" si="123"/>
        <v>49.4</v>
      </c>
      <c r="OP176">
        <f t="shared" si="123"/>
        <v>52.2</v>
      </c>
      <c r="OQ176">
        <f t="shared" si="123"/>
        <v>51.2</v>
      </c>
      <c r="OR176">
        <f t="shared" si="123"/>
        <v>49</v>
      </c>
      <c r="OS176">
        <f t="shared" si="123"/>
        <v>50.5</v>
      </c>
      <c r="OT176">
        <f t="shared" si="123"/>
        <v>49.9</v>
      </c>
      <c r="OU176">
        <f t="shared" si="123"/>
        <v>50.3</v>
      </c>
      <c r="OV176">
        <f t="shared" si="123"/>
        <v>49.8</v>
      </c>
      <c r="OW176">
        <f t="shared" si="123"/>
        <v>51</v>
      </c>
      <c r="OX176">
        <f t="shared" si="123"/>
        <v>49</v>
      </c>
      <c r="OY176">
        <f t="shared" si="123"/>
        <v>50.5</v>
      </c>
      <c r="OZ176">
        <f t="shared" si="123"/>
        <v>50.7</v>
      </c>
      <c r="PA176">
        <f t="shared" si="123"/>
        <v>49.9</v>
      </c>
      <c r="PB176">
        <f t="shared" si="123"/>
        <v>50</v>
      </c>
      <c r="PC176">
        <f t="shared" si="123"/>
        <v>50.2</v>
      </c>
      <c r="PD176">
        <f t="shared" si="123"/>
        <v>50.6</v>
      </c>
      <c r="PE176">
        <f t="shared" si="123"/>
        <v>50.9</v>
      </c>
      <c r="PF176">
        <f t="shared" si="123"/>
        <v>52.4</v>
      </c>
      <c r="PG176">
        <f t="shared" si="123"/>
        <v>51.6</v>
      </c>
      <c r="PH176">
        <f t="shared" si="123"/>
        <v>50.6</v>
      </c>
      <c r="PI176">
        <f t="shared" si="123"/>
        <v>50.1</v>
      </c>
      <c r="PJ176">
        <f t="shared" si="123"/>
        <v>50.7</v>
      </c>
      <c r="PK176">
        <f t="shared" si="123"/>
        <v>49.2</v>
      </c>
      <c r="PL176">
        <f t="shared" si="123"/>
        <v>50.6</v>
      </c>
      <c r="PM176">
        <f t="shared" si="123"/>
        <v>49.7</v>
      </c>
      <c r="PN176">
        <f t="shared" si="123"/>
        <v>50.2</v>
      </c>
      <c r="PO176">
        <f t="shared" si="123"/>
        <v>50.9</v>
      </c>
      <c r="PP176">
        <f t="shared" si="123"/>
        <v>47.9</v>
      </c>
      <c r="PQ176">
        <f t="shared" si="123"/>
        <v>51.1</v>
      </c>
      <c r="PR176">
        <f t="shared" si="123"/>
        <v>50.3</v>
      </c>
      <c r="PS176">
        <f t="shared" si="123"/>
        <v>50.1</v>
      </c>
      <c r="PT176">
        <f t="shared" si="123"/>
        <v>49.9</v>
      </c>
      <c r="PU176">
        <f t="shared" si="123"/>
        <v>50.8</v>
      </c>
      <c r="PV176">
        <f t="shared" si="123"/>
        <v>49.5</v>
      </c>
      <c r="PW176">
        <f t="shared" si="123"/>
        <v>49.6</v>
      </c>
      <c r="PX176">
        <f t="shared" si="123"/>
        <v>50.2</v>
      </c>
      <c r="PY176">
        <f t="shared" si="123"/>
        <v>49.9</v>
      </c>
      <c r="PZ176">
        <f t="shared" si="123"/>
        <v>50</v>
      </c>
      <c r="QA176">
        <f t="shared" si="123"/>
        <v>50.6</v>
      </c>
      <c r="QB176">
        <f t="shared" si="123"/>
        <v>49.5</v>
      </c>
      <c r="QC176">
        <f t="shared" si="123"/>
        <v>50.6</v>
      </c>
      <c r="QD176">
        <f t="shared" si="123"/>
        <v>49.1</v>
      </c>
      <c r="QE176">
        <f t="shared" si="123"/>
        <v>48.1</v>
      </c>
      <c r="QF176">
        <f t="shared" si="123"/>
        <v>52.2</v>
      </c>
      <c r="QG176">
        <f t="shared" si="123"/>
        <v>51.3</v>
      </c>
      <c r="QH176">
        <f t="shared" si="123"/>
        <v>47</v>
      </c>
      <c r="QI176">
        <f t="shared" ref="QI176:SG176" si="124">+MAX(QI169,$C$174)</f>
        <v>50.9</v>
      </c>
      <c r="QJ176">
        <f t="shared" si="124"/>
        <v>50.6</v>
      </c>
      <c r="QK176">
        <f t="shared" si="124"/>
        <v>51</v>
      </c>
      <c r="QL176">
        <f t="shared" si="124"/>
        <v>51.1</v>
      </c>
      <c r="QM176">
        <f t="shared" si="124"/>
        <v>50.9</v>
      </c>
      <c r="QN176">
        <f t="shared" si="124"/>
        <v>50.1</v>
      </c>
      <c r="QO176">
        <f t="shared" si="124"/>
        <v>50.6</v>
      </c>
      <c r="QP176">
        <f t="shared" si="124"/>
        <v>48.6</v>
      </c>
      <c r="QQ176">
        <f t="shared" si="124"/>
        <v>50.6</v>
      </c>
      <c r="QR176">
        <f t="shared" si="124"/>
        <v>50.1</v>
      </c>
      <c r="QS176">
        <f t="shared" si="124"/>
        <v>49.9</v>
      </c>
      <c r="QT176">
        <f t="shared" si="124"/>
        <v>50.8</v>
      </c>
      <c r="QU176">
        <f t="shared" si="124"/>
        <v>49.4</v>
      </c>
      <c r="QV176">
        <f t="shared" si="124"/>
        <v>51.6</v>
      </c>
      <c r="QW176">
        <f t="shared" si="124"/>
        <v>50</v>
      </c>
      <c r="QX176">
        <f t="shared" si="124"/>
        <v>49.4</v>
      </c>
      <c r="QY176">
        <f t="shared" si="124"/>
        <v>50.5</v>
      </c>
      <c r="QZ176">
        <f t="shared" si="124"/>
        <v>49.4</v>
      </c>
      <c r="RA176">
        <f t="shared" si="124"/>
        <v>51.1</v>
      </c>
      <c r="RB176">
        <f t="shared" si="124"/>
        <v>51.3</v>
      </c>
      <c r="RC176">
        <f t="shared" si="124"/>
        <v>49.5</v>
      </c>
      <c r="RD176">
        <f t="shared" si="124"/>
        <v>51</v>
      </c>
      <c r="RE176">
        <f t="shared" si="124"/>
        <v>48.8</v>
      </c>
      <c r="RF176">
        <f t="shared" si="124"/>
        <v>51.2</v>
      </c>
      <c r="RG176">
        <f t="shared" si="124"/>
        <v>51.3</v>
      </c>
      <c r="RH176">
        <f t="shared" si="124"/>
        <v>49.5</v>
      </c>
      <c r="RI176">
        <f t="shared" si="124"/>
        <v>49.7</v>
      </c>
      <c r="RJ176">
        <f t="shared" si="124"/>
        <v>52.3</v>
      </c>
      <c r="RK176">
        <f t="shared" si="124"/>
        <v>52</v>
      </c>
      <c r="RL176">
        <f t="shared" si="124"/>
        <v>51.6</v>
      </c>
      <c r="RM176">
        <f t="shared" si="124"/>
        <v>49.8</v>
      </c>
      <c r="RN176">
        <f t="shared" si="124"/>
        <v>49.7</v>
      </c>
      <c r="RO176">
        <f t="shared" si="124"/>
        <v>49.3</v>
      </c>
      <c r="RP176">
        <f t="shared" si="124"/>
        <v>51.5</v>
      </c>
      <c r="RQ176">
        <f t="shared" si="124"/>
        <v>51.3</v>
      </c>
      <c r="RR176">
        <f t="shared" si="124"/>
        <v>50.7</v>
      </c>
      <c r="RS176">
        <f t="shared" si="124"/>
        <v>49.8</v>
      </c>
      <c r="RT176">
        <f t="shared" si="124"/>
        <v>49.2</v>
      </c>
      <c r="RU176">
        <f t="shared" si="124"/>
        <v>52.7</v>
      </c>
      <c r="RV176">
        <f t="shared" si="124"/>
        <v>52.1</v>
      </c>
      <c r="RW176">
        <f t="shared" si="124"/>
        <v>50.6</v>
      </c>
      <c r="RX176">
        <f t="shared" si="124"/>
        <v>48.4</v>
      </c>
      <c r="RY176">
        <f t="shared" si="124"/>
        <v>49.6</v>
      </c>
      <c r="RZ176">
        <f t="shared" si="124"/>
        <v>50.9</v>
      </c>
      <c r="SA176">
        <f t="shared" si="124"/>
        <v>49.4</v>
      </c>
      <c r="SB176">
        <f t="shared" si="124"/>
        <v>50.6</v>
      </c>
      <c r="SC176">
        <f t="shared" si="124"/>
        <v>49.6</v>
      </c>
      <c r="SD176">
        <f t="shared" si="124"/>
        <v>50.8</v>
      </c>
      <c r="SE176">
        <f t="shared" si="124"/>
        <v>50.5</v>
      </c>
      <c r="SF176">
        <f t="shared" si="124"/>
        <v>52.2</v>
      </c>
      <c r="SG176">
        <f t="shared" si="124"/>
        <v>50.1</v>
      </c>
    </row>
    <row r="177" spans="1:501">
      <c r="A177">
        <v>2016</v>
      </c>
      <c r="B177">
        <f>+MAX(B170,$C$174)</f>
        <v>53.4</v>
      </c>
      <c r="C177">
        <f t="shared" ref="C177:BN177" si="125">+MAX(C170,$C$174)</f>
        <v>50.9</v>
      </c>
      <c r="D177">
        <f t="shared" si="125"/>
        <v>52.9</v>
      </c>
      <c r="E177">
        <f t="shared" si="125"/>
        <v>50.7</v>
      </c>
      <c r="F177">
        <f t="shared" si="125"/>
        <v>50.7</v>
      </c>
      <c r="G177">
        <f t="shared" si="125"/>
        <v>52.1</v>
      </c>
      <c r="H177">
        <f t="shared" si="125"/>
        <v>50.8</v>
      </c>
      <c r="I177">
        <f t="shared" si="125"/>
        <v>50.7</v>
      </c>
      <c r="J177">
        <f t="shared" si="125"/>
        <v>51.4</v>
      </c>
      <c r="K177">
        <f t="shared" si="125"/>
        <v>53.3</v>
      </c>
      <c r="L177">
        <f t="shared" si="125"/>
        <v>50.5</v>
      </c>
      <c r="M177">
        <f t="shared" si="125"/>
        <v>49</v>
      </c>
      <c r="N177">
        <f t="shared" si="125"/>
        <v>51.9</v>
      </c>
      <c r="O177">
        <f t="shared" si="125"/>
        <v>51.6</v>
      </c>
      <c r="P177">
        <f t="shared" si="125"/>
        <v>49.8</v>
      </c>
      <c r="Q177">
        <f t="shared" si="125"/>
        <v>50.8</v>
      </c>
      <c r="R177">
        <f t="shared" si="125"/>
        <v>51.7</v>
      </c>
      <c r="S177">
        <f t="shared" si="125"/>
        <v>50.4</v>
      </c>
      <c r="T177">
        <f t="shared" si="125"/>
        <v>52.2</v>
      </c>
      <c r="U177">
        <f t="shared" si="125"/>
        <v>51.2</v>
      </c>
      <c r="V177">
        <f t="shared" si="125"/>
        <v>51</v>
      </c>
      <c r="W177">
        <f t="shared" si="125"/>
        <v>49.1</v>
      </c>
      <c r="X177">
        <f t="shared" si="125"/>
        <v>48.5</v>
      </c>
      <c r="Y177">
        <f t="shared" si="125"/>
        <v>50.4</v>
      </c>
      <c r="Z177">
        <f t="shared" si="125"/>
        <v>52.3</v>
      </c>
      <c r="AA177">
        <f t="shared" si="125"/>
        <v>49.7</v>
      </c>
      <c r="AB177">
        <f t="shared" si="125"/>
        <v>51.6</v>
      </c>
      <c r="AC177">
        <f t="shared" si="125"/>
        <v>52.8</v>
      </c>
      <c r="AD177">
        <f t="shared" si="125"/>
        <v>50.4</v>
      </c>
      <c r="AE177">
        <f t="shared" si="125"/>
        <v>52.5</v>
      </c>
      <c r="AF177">
        <f t="shared" si="125"/>
        <v>51.4</v>
      </c>
      <c r="AG177">
        <f t="shared" si="125"/>
        <v>50.4</v>
      </c>
      <c r="AH177">
        <f t="shared" si="125"/>
        <v>51.8</v>
      </c>
      <c r="AI177">
        <f t="shared" si="125"/>
        <v>49.6</v>
      </c>
      <c r="AJ177">
        <f t="shared" si="125"/>
        <v>50.5</v>
      </c>
      <c r="AK177">
        <f t="shared" si="125"/>
        <v>50</v>
      </c>
      <c r="AL177">
        <f t="shared" si="125"/>
        <v>51.4</v>
      </c>
      <c r="AM177">
        <f t="shared" si="125"/>
        <v>53.1</v>
      </c>
      <c r="AN177">
        <f t="shared" si="125"/>
        <v>50.9</v>
      </c>
      <c r="AO177">
        <f t="shared" si="125"/>
        <v>52.2</v>
      </c>
      <c r="AP177">
        <f t="shared" si="125"/>
        <v>52.5</v>
      </c>
      <c r="AQ177">
        <f t="shared" si="125"/>
        <v>51.2</v>
      </c>
      <c r="AR177">
        <f t="shared" si="125"/>
        <v>51</v>
      </c>
      <c r="AS177">
        <f t="shared" si="125"/>
        <v>50.3</v>
      </c>
      <c r="AT177">
        <f t="shared" si="125"/>
        <v>51.4</v>
      </c>
      <c r="AU177">
        <f t="shared" si="125"/>
        <v>51.4</v>
      </c>
      <c r="AV177">
        <f t="shared" si="125"/>
        <v>51.6</v>
      </c>
      <c r="AW177">
        <f t="shared" si="125"/>
        <v>52.1</v>
      </c>
      <c r="AX177">
        <f t="shared" si="125"/>
        <v>50.8</v>
      </c>
      <c r="AY177">
        <f t="shared" si="125"/>
        <v>54.1</v>
      </c>
      <c r="AZ177">
        <f t="shared" si="125"/>
        <v>51.7</v>
      </c>
      <c r="BA177">
        <f t="shared" si="125"/>
        <v>50.8</v>
      </c>
      <c r="BB177">
        <f t="shared" si="125"/>
        <v>52.5</v>
      </c>
      <c r="BC177">
        <f t="shared" si="125"/>
        <v>51.3</v>
      </c>
      <c r="BD177">
        <f t="shared" si="125"/>
        <v>50.4</v>
      </c>
      <c r="BE177">
        <f t="shared" si="125"/>
        <v>49</v>
      </c>
      <c r="BF177">
        <f t="shared" si="125"/>
        <v>51.1</v>
      </c>
      <c r="BG177">
        <f t="shared" si="125"/>
        <v>49.8</v>
      </c>
      <c r="BH177">
        <f t="shared" si="125"/>
        <v>52.8</v>
      </c>
      <c r="BI177">
        <f t="shared" si="125"/>
        <v>49.4</v>
      </c>
      <c r="BJ177">
        <f t="shared" si="125"/>
        <v>50.4</v>
      </c>
      <c r="BK177">
        <f t="shared" si="125"/>
        <v>51.9</v>
      </c>
      <c r="BL177">
        <f t="shared" si="125"/>
        <v>50.8</v>
      </c>
      <c r="BM177">
        <f t="shared" si="125"/>
        <v>51.6</v>
      </c>
      <c r="BN177">
        <f t="shared" si="125"/>
        <v>50.7</v>
      </c>
      <c r="BO177">
        <f t="shared" ref="BO177:DZ177" si="126">+MAX(BO170,$C$174)</f>
        <v>49.4</v>
      </c>
      <c r="BP177">
        <f t="shared" si="126"/>
        <v>50.7</v>
      </c>
      <c r="BQ177">
        <f t="shared" si="126"/>
        <v>52.2</v>
      </c>
      <c r="BR177">
        <f t="shared" si="126"/>
        <v>51.2</v>
      </c>
      <c r="BS177">
        <f t="shared" si="126"/>
        <v>50.9</v>
      </c>
      <c r="BT177">
        <f t="shared" si="126"/>
        <v>51.4</v>
      </c>
      <c r="BU177">
        <f t="shared" si="126"/>
        <v>51.3</v>
      </c>
      <c r="BV177">
        <f t="shared" si="126"/>
        <v>51.7</v>
      </c>
      <c r="BW177">
        <f t="shared" si="126"/>
        <v>51.4</v>
      </c>
      <c r="BX177">
        <f t="shared" si="126"/>
        <v>48.9</v>
      </c>
      <c r="BY177">
        <f t="shared" si="126"/>
        <v>49.7</v>
      </c>
      <c r="BZ177">
        <f t="shared" si="126"/>
        <v>51.4</v>
      </c>
      <c r="CA177">
        <f t="shared" si="126"/>
        <v>52.6</v>
      </c>
      <c r="CB177">
        <f t="shared" si="126"/>
        <v>50.5</v>
      </c>
      <c r="CC177">
        <f t="shared" si="126"/>
        <v>51.1</v>
      </c>
      <c r="CD177">
        <f t="shared" si="126"/>
        <v>51.5</v>
      </c>
      <c r="CE177">
        <f t="shared" si="126"/>
        <v>51.3</v>
      </c>
      <c r="CF177">
        <f t="shared" si="126"/>
        <v>51.1</v>
      </c>
      <c r="CG177">
        <f t="shared" si="126"/>
        <v>50.5</v>
      </c>
      <c r="CH177">
        <f t="shared" si="126"/>
        <v>52.8</v>
      </c>
      <c r="CI177">
        <f t="shared" si="126"/>
        <v>51.5</v>
      </c>
      <c r="CJ177">
        <f t="shared" si="126"/>
        <v>50.5</v>
      </c>
      <c r="CK177">
        <f t="shared" si="126"/>
        <v>51.8</v>
      </c>
      <c r="CL177">
        <f t="shared" si="126"/>
        <v>51.8</v>
      </c>
      <c r="CM177">
        <f t="shared" si="126"/>
        <v>50.3</v>
      </c>
      <c r="CN177">
        <f t="shared" si="126"/>
        <v>49.9</v>
      </c>
      <c r="CO177">
        <f t="shared" si="126"/>
        <v>51.8</v>
      </c>
      <c r="CP177">
        <f t="shared" si="126"/>
        <v>51.2</v>
      </c>
      <c r="CQ177">
        <f t="shared" si="126"/>
        <v>51.9</v>
      </c>
      <c r="CR177">
        <f t="shared" si="126"/>
        <v>51.7</v>
      </c>
      <c r="CS177">
        <f t="shared" si="126"/>
        <v>48.9</v>
      </c>
      <c r="CT177">
        <f t="shared" si="126"/>
        <v>51.9</v>
      </c>
      <c r="CU177">
        <f t="shared" si="126"/>
        <v>51.3</v>
      </c>
      <c r="CV177">
        <f t="shared" si="126"/>
        <v>50.9</v>
      </c>
      <c r="CW177">
        <f t="shared" si="126"/>
        <v>51.8</v>
      </c>
      <c r="CX177">
        <f t="shared" si="126"/>
        <v>51.5</v>
      </c>
      <c r="CY177">
        <f t="shared" si="126"/>
        <v>51.7</v>
      </c>
      <c r="CZ177">
        <f t="shared" si="126"/>
        <v>51.1</v>
      </c>
      <c r="DA177">
        <f t="shared" si="126"/>
        <v>51</v>
      </c>
      <c r="DB177">
        <f t="shared" si="126"/>
        <v>49.6</v>
      </c>
      <c r="DC177">
        <f t="shared" si="126"/>
        <v>50.5</v>
      </c>
      <c r="DD177">
        <f t="shared" si="126"/>
        <v>50.8</v>
      </c>
      <c r="DE177">
        <f t="shared" si="126"/>
        <v>52.3</v>
      </c>
      <c r="DF177">
        <f t="shared" si="126"/>
        <v>49.9</v>
      </c>
      <c r="DG177">
        <f t="shared" si="126"/>
        <v>50.3</v>
      </c>
      <c r="DH177">
        <f t="shared" si="126"/>
        <v>49.8</v>
      </c>
      <c r="DI177">
        <f t="shared" si="126"/>
        <v>50.7</v>
      </c>
      <c r="DJ177">
        <f t="shared" si="126"/>
        <v>51.9</v>
      </c>
      <c r="DK177">
        <f t="shared" si="126"/>
        <v>51.6</v>
      </c>
      <c r="DL177">
        <f t="shared" si="126"/>
        <v>49.8</v>
      </c>
      <c r="DM177">
        <f t="shared" si="126"/>
        <v>51.9</v>
      </c>
      <c r="DN177">
        <f t="shared" si="126"/>
        <v>51.4</v>
      </c>
      <c r="DO177">
        <f t="shared" si="126"/>
        <v>49.1</v>
      </c>
      <c r="DP177">
        <f t="shared" si="126"/>
        <v>48.9</v>
      </c>
      <c r="DQ177">
        <f t="shared" si="126"/>
        <v>50.7</v>
      </c>
      <c r="DR177">
        <f t="shared" si="126"/>
        <v>52.2</v>
      </c>
      <c r="DS177">
        <f t="shared" si="126"/>
        <v>50.6</v>
      </c>
      <c r="DT177">
        <f t="shared" si="126"/>
        <v>49.8</v>
      </c>
      <c r="DU177">
        <f t="shared" si="126"/>
        <v>51.5</v>
      </c>
      <c r="DV177">
        <f t="shared" si="126"/>
        <v>50.5</v>
      </c>
      <c r="DW177">
        <f t="shared" si="126"/>
        <v>49.5</v>
      </c>
      <c r="DX177">
        <f t="shared" si="126"/>
        <v>51.1</v>
      </c>
      <c r="DY177">
        <f t="shared" si="126"/>
        <v>54.4</v>
      </c>
      <c r="DZ177">
        <f t="shared" si="126"/>
        <v>52.5</v>
      </c>
      <c r="EA177">
        <f t="shared" ref="EA177:GL177" si="127">+MAX(EA170,$C$174)</f>
        <v>51.9</v>
      </c>
      <c r="EB177">
        <f t="shared" si="127"/>
        <v>49.6</v>
      </c>
      <c r="EC177">
        <f t="shared" si="127"/>
        <v>50.2</v>
      </c>
      <c r="ED177">
        <f t="shared" si="127"/>
        <v>49.6</v>
      </c>
      <c r="EE177">
        <f t="shared" si="127"/>
        <v>51</v>
      </c>
      <c r="EF177">
        <f t="shared" si="127"/>
        <v>51.8</v>
      </c>
      <c r="EG177">
        <f t="shared" si="127"/>
        <v>50.4</v>
      </c>
      <c r="EH177">
        <f t="shared" si="127"/>
        <v>50.4</v>
      </c>
      <c r="EI177">
        <f t="shared" si="127"/>
        <v>50.4</v>
      </c>
      <c r="EJ177">
        <f t="shared" si="127"/>
        <v>52.4</v>
      </c>
      <c r="EK177">
        <f t="shared" si="127"/>
        <v>49.7</v>
      </c>
      <c r="EL177">
        <f t="shared" si="127"/>
        <v>50.6</v>
      </c>
      <c r="EM177">
        <f t="shared" si="127"/>
        <v>53</v>
      </c>
      <c r="EN177">
        <f t="shared" si="127"/>
        <v>52.1</v>
      </c>
      <c r="EO177">
        <f t="shared" si="127"/>
        <v>51.3</v>
      </c>
      <c r="EP177">
        <f t="shared" si="127"/>
        <v>50.7</v>
      </c>
      <c r="EQ177">
        <f t="shared" si="127"/>
        <v>52.6</v>
      </c>
      <c r="ER177">
        <f t="shared" si="127"/>
        <v>51.9</v>
      </c>
      <c r="ES177">
        <f t="shared" si="127"/>
        <v>52</v>
      </c>
      <c r="ET177">
        <f t="shared" si="127"/>
        <v>52.7</v>
      </c>
      <c r="EU177">
        <f t="shared" si="127"/>
        <v>52.2</v>
      </c>
      <c r="EV177">
        <f t="shared" si="127"/>
        <v>51.5</v>
      </c>
      <c r="EW177">
        <f t="shared" si="127"/>
        <v>50.6</v>
      </c>
      <c r="EX177">
        <f t="shared" si="127"/>
        <v>50.9</v>
      </c>
      <c r="EY177">
        <f t="shared" si="127"/>
        <v>48.8</v>
      </c>
      <c r="EZ177">
        <f t="shared" si="127"/>
        <v>48</v>
      </c>
      <c r="FA177">
        <f t="shared" si="127"/>
        <v>53.2</v>
      </c>
      <c r="FB177">
        <f t="shared" si="127"/>
        <v>50.5</v>
      </c>
      <c r="FC177">
        <f t="shared" si="127"/>
        <v>50.3</v>
      </c>
      <c r="FD177">
        <f t="shared" si="127"/>
        <v>50.5</v>
      </c>
      <c r="FE177">
        <f t="shared" si="127"/>
        <v>51.4</v>
      </c>
      <c r="FF177">
        <f t="shared" si="127"/>
        <v>51</v>
      </c>
      <c r="FG177">
        <f t="shared" si="127"/>
        <v>47.9</v>
      </c>
      <c r="FH177">
        <f t="shared" si="127"/>
        <v>51.4</v>
      </c>
      <c r="FI177">
        <f t="shared" si="127"/>
        <v>50.7</v>
      </c>
      <c r="FJ177">
        <f t="shared" si="127"/>
        <v>51.3</v>
      </c>
      <c r="FK177">
        <f t="shared" si="127"/>
        <v>50.9</v>
      </c>
      <c r="FL177">
        <f t="shared" si="127"/>
        <v>51.4</v>
      </c>
      <c r="FM177">
        <f t="shared" si="127"/>
        <v>52.2</v>
      </c>
      <c r="FN177">
        <f t="shared" si="127"/>
        <v>48.2</v>
      </c>
      <c r="FO177">
        <f t="shared" si="127"/>
        <v>53.2</v>
      </c>
      <c r="FP177">
        <f t="shared" si="127"/>
        <v>51.2</v>
      </c>
      <c r="FQ177">
        <f t="shared" si="127"/>
        <v>51.7</v>
      </c>
      <c r="FR177">
        <f t="shared" si="127"/>
        <v>50.3</v>
      </c>
      <c r="FS177">
        <f t="shared" si="127"/>
        <v>53.1</v>
      </c>
      <c r="FT177">
        <f t="shared" si="127"/>
        <v>51.5</v>
      </c>
      <c r="FU177">
        <f t="shared" si="127"/>
        <v>51.7</v>
      </c>
      <c r="FV177">
        <f t="shared" si="127"/>
        <v>50.5</v>
      </c>
      <c r="FW177">
        <f t="shared" si="127"/>
        <v>50.3</v>
      </c>
      <c r="FX177">
        <f t="shared" si="127"/>
        <v>51.2</v>
      </c>
      <c r="FY177">
        <f t="shared" si="127"/>
        <v>51</v>
      </c>
      <c r="FZ177">
        <f t="shared" si="127"/>
        <v>51.3</v>
      </c>
      <c r="GA177">
        <f t="shared" si="127"/>
        <v>49.6</v>
      </c>
      <c r="GB177">
        <f t="shared" si="127"/>
        <v>51.5</v>
      </c>
      <c r="GC177">
        <f t="shared" si="127"/>
        <v>51.2</v>
      </c>
      <c r="GD177">
        <f t="shared" si="127"/>
        <v>50.6</v>
      </c>
      <c r="GE177">
        <f t="shared" si="127"/>
        <v>51.7</v>
      </c>
      <c r="GF177">
        <f t="shared" si="127"/>
        <v>51.4</v>
      </c>
      <c r="GG177">
        <f t="shared" si="127"/>
        <v>51.7</v>
      </c>
      <c r="GH177">
        <f t="shared" si="127"/>
        <v>52.1</v>
      </c>
      <c r="GI177">
        <f t="shared" si="127"/>
        <v>50.5</v>
      </c>
      <c r="GJ177">
        <f t="shared" si="127"/>
        <v>51.7</v>
      </c>
      <c r="GK177">
        <f t="shared" si="127"/>
        <v>50.6</v>
      </c>
      <c r="GL177">
        <f t="shared" si="127"/>
        <v>51.3</v>
      </c>
      <c r="GM177">
        <f t="shared" ref="GM177:IX177" si="128">+MAX(GM170,$C$174)</f>
        <v>51.5</v>
      </c>
      <c r="GN177">
        <f t="shared" si="128"/>
        <v>51.3</v>
      </c>
      <c r="GO177">
        <f t="shared" si="128"/>
        <v>51.2</v>
      </c>
      <c r="GP177">
        <f t="shared" si="128"/>
        <v>50.2</v>
      </c>
      <c r="GQ177">
        <f t="shared" si="128"/>
        <v>49.7</v>
      </c>
      <c r="GR177">
        <f t="shared" si="128"/>
        <v>49.7</v>
      </c>
      <c r="GS177">
        <f t="shared" si="128"/>
        <v>52.1</v>
      </c>
      <c r="GT177">
        <f t="shared" si="128"/>
        <v>49.5</v>
      </c>
      <c r="GU177">
        <f t="shared" si="128"/>
        <v>50</v>
      </c>
      <c r="GV177">
        <f t="shared" si="128"/>
        <v>50.5</v>
      </c>
      <c r="GW177">
        <f t="shared" si="128"/>
        <v>51.4</v>
      </c>
      <c r="GX177">
        <f t="shared" si="128"/>
        <v>50.9</v>
      </c>
      <c r="GY177">
        <f t="shared" si="128"/>
        <v>51.8</v>
      </c>
      <c r="GZ177">
        <f t="shared" si="128"/>
        <v>51.9</v>
      </c>
      <c r="HA177">
        <f t="shared" si="128"/>
        <v>50.6</v>
      </c>
      <c r="HB177">
        <f t="shared" si="128"/>
        <v>50.9</v>
      </c>
      <c r="HC177">
        <f t="shared" si="128"/>
        <v>51</v>
      </c>
      <c r="HD177">
        <f t="shared" si="128"/>
        <v>51.3</v>
      </c>
      <c r="HE177">
        <f t="shared" si="128"/>
        <v>49.7</v>
      </c>
      <c r="HF177">
        <f t="shared" si="128"/>
        <v>52.4</v>
      </c>
      <c r="HG177">
        <f t="shared" si="128"/>
        <v>52.7</v>
      </c>
      <c r="HH177">
        <f t="shared" si="128"/>
        <v>51.6</v>
      </c>
      <c r="HI177">
        <f t="shared" si="128"/>
        <v>51.7</v>
      </c>
      <c r="HJ177">
        <f t="shared" si="128"/>
        <v>52.3</v>
      </c>
      <c r="HK177">
        <f t="shared" si="128"/>
        <v>52.4</v>
      </c>
      <c r="HL177">
        <f t="shared" si="128"/>
        <v>51.2</v>
      </c>
      <c r="HM177">
        <f t="shared" si="128"/>
        <v>49.3</v>
      </c>
      <c r="HN177">
        <f t="shared" si="128"/>
        <v>49</v>
      </c>
      <c r="HO177">
        <f t="shared" si="128"/>
        <v>50</v>
      </c>
      <c r="HP177">
        <f t="shared" si="128"/>
        <v>51.4</v>
      </c>
      <c r="HQ177">
        <f t="shared" si="128"/>
        <v>51.5</v>
      </c>
      <c r="HR177">
        <f t="shared" si="128"/>
        <v>53.1</v>
      </c>
      <c r="HS177">
        <f t="shared" si="128"/>
        <v>52.6</v>
      </c>
      <c r="HT177">
        <f t="shared" si="128"/>
        <v>50.6</v>
      </c>
      <c r="HU177">
        <f t="shared" si="128"/>
        <v>49.9</v>
      </c>
      <c r="HV177">
        <f t="shared" si="128"/>
        <v>50.5</v>
      </c>
      <c r="HW177">
        <f t="shared" si="128"/>
        <v>50.1</v>
      </c>
      <c r="HX177">
        <f t="shared" si="128"/>
        <v>49.6</v>
      </c>
      <c r="HY177">
        <f t="shared" si="128"/>
        <v>50</v>
      </c>
      <c r="HZ177">
        <f t="shared" si="128"/>
        <v>51.5</v>
      </c>
      <c r="IA177">
        <f t="shared" si="128"/>
        <v>53</v>
      </c>
      <c r="IB177">
        <f t="shared" si="128"/>
        <v>50</v>
      </c>
      <c r="IC177">
        <f t="shared" si="128"/>
        <v>49</v>
      </c>
      <c r="ID177">
        <f t="shared" si="128"/>
        <v>50.2</v>
      </c>
      <c r="IE177">
        <f t="shared" si="128"/>
        <v>51.4</v>
      </c>
      <c r="IF177">
        <f t="shared" si="128"/>
        <v>50.8</v>
      </c>
      <c r="IG177">
        <f t="shared" si="128"/>
        <v>50.5</v>
      </c>
      <c r="IH177">
        <f t="shared" si="128"/>
        <v>50.9</v>
      </c>
      <c r="II177">
        <f t="shared" si="128"/>
        <v>50.2</v>
      </c>
      <c r="IJ177">
        <f t="shared" si="128"/>
        <v>50.9</v>
      </c>
      <c r="IK177">
        <f t="shared" si="128"/>
        <v>50.8</v>
      </c>
      <c r="IL177">
        <f t="shared" si="128"/>
        <v>51</v>
      </c>
      <c r="IM177">
        <f t="shared" si="128"/>
        <v>51.6</v>
      </c>
      <c r="IN177">
        <f t="shared" si="128"/>
        <v>51.3</v>
      </c>
      <c r="IO177">
        <f t="shared" si="128"/>
        <v>52.7</v>
      </c>
      <c r="IP177">
        <f t="shared" si="128"/>
        <v>52.1</v>
      </c>
      <c r="IQ177">
        <f t="shared" si="128"/>
        <v>50.9</v>
      </c>
      <c r="IR177">
        <f t="shared" si="128"/>
        <v>52</v>
      </c>
      <c r="IS177">
        <f t="shared" si="128"/>
        <v>50.8</v>
      </c>
      <c r="IT177">
        <f t="shared" si="128"/>
        <v>51.4</v>
      </c>
      <c r="IU177">
        <f t="shared" si="128"/>
        <v>49.1</v>
      </c>
      <c r="IV177">
        <f t="shared" si="128"/>
        <v>49.6</v>
      </c>
      <c r="IW177">
        <f t="shared" si="128"/>
        <v>51.9</v>
      </c>
      <c r="IX177">
        <f t="shared" si="128"/>
        <v>51.7</v>
      </c>
      <c r="IY177">
        <f t="shared" ref="IY177:LJ177" si="129">+MAX(IY170,$C$174)</f>
        <v>51.7</v>
      </c>
      <c r="IZ177">
        <f t="shared" si="129"/>
        <v>51</v>
      </c>
      <c r="JA177">
        <f t="shared" si="129"/>
        <v>51.7</v>
      </c>
      <c r="JB177">
        <f t="shared" si="129"/>
        <v>52.2</v>
      </c>
      <c r="JC177">
        <f t="shared" si="129"/>
        <v>51</v>
      </c>
      <c r="JD177">
        <f t="shared" si="129"/>
        <v>51.8</v>
      </c>
      <c r="JE177">
        <f t="shared" si="129"/>
        <v>50.8</v>
      </c>
      <c r="JF177">
        <f t="shared" si="129"/>
        <v>50.4</v>
      </c>
      <c r="JG177">
        <f t="shared" si="129"/>
        <v>51.7</v>
      </c>
      <c r="JH177">
        <f t="shared" si="129"/>
        <v>51</v>
      </c>
      <c r="JI177">
        <f t="shared" si="129"/>
        <v>51.2</v>
      </c>
      <c r="JJ177">
        <f t="shared" si="129"/>
        <v>51.7</v>
      </c>
      <c r="JK177">
        <f t="shared" si="129"/>
        <v>51</v>
      </c>
      <c r="JL177">
        <f t="shared" si="129"/>
        <v>53.5</v>
      </c>
      <c r="JM177">
        <f t="shared" si="129"/>
        <v>51.5</v>
      </c>
      <c r="JN177">
        <f t="shared" si="129"/>
        <v>50.3</v>
      </c>
      <c r="JO177">
        <f t="shared" si="129"/>
        <v>48.7</v>
      </c>
      <c r="JP177">
        <f t="shared" si="129"/>
        <v>49.8</v>
      </c>
      <c r="JQ177">
        <f t="shared" si="129"/>
        <v>51.7</v>
      </c>
      <c r="JR177">
        <f t="shared" si="129"/>
        <v>50</v>
      </c>
      <c r="JS177">
        <f t="shared" si="129"/>
        <v>51.4</v>
      </c>
      <c r="JT177">
        <f t="shared" si="129"/>
        <v>51.3</v>
      </c>
      <c r="JU177">
        <f t="shared" si="129"/>
        <v>49.6</v>
      </c>
      <c r="JV177">
        <f t="shared" si="129"/>
        <v>52.8</v>
      </c>
      <c r="JW177">
        <f t="shared" si="129"/>
        <v>52</v>
      </c>
      <c r="JX177">
        <f t="shared" si="129"/>
        <v>51.6</v>
      </c>
      <c r="JY177">
        <f t="shared" si="129"/>
        <v>52.4</v>
      </c>
      <c r="JZ177">
        <f t="shared" si="129"/>
        <v>50.7</v>
      </c>
      <c r="KA177">
        <f t="shared" si="129"/>
        <v>50.6</v>
      </c>
      <c r="KB177">
        <f t="shared" si="129"/>
        <v>52.8</v>
      </c>
      <c r="KC177">
        <f t="shared" si="129"/>
        <v>50.2</v>
      </c>
      <c r="KD177">
        <f t="shared" si="129"/>
        <v>53</v>
      </c>
      <c r="KE177">
        <f t="shared" si="129"/>
        <v>49.6</v>
      </c>
      <c r="KF177">
        <f t="shared" si="129"/>
        <v>50.5</v>
      </c>
      <c r="KG177">
        <f t="shared" si="129"/>
        <v>51.5</v>
      </c>
      <c r="KH177">
        <f t="shared" si="129"/>
        <v>49.3</v>
      </c>
      <c r="KI177">
        <f t="shared" si="129"/>
        <v>52</v>
      </c>
      <c r="KJ177">
        <f t="shared" si="129"/>
        <v>51.3</v>
      </c>
      <c r="KK177">
        <f t="shared" si="129"/>
        <v>50.2</v>
      </c>
      <c r="KL177">
        <f t="shared" si="129"/>
        <v>49.8</v>
      </c>
      <c r="KM177">
        <f t="shared" si="129"/>
        <v>51.9</v>
      </c>
      <c r="KN177">
        <f t="shared" si="129"/>
        <v>50.9</v>
      </c>
      <c r="KO177">
        <f t="shared" si="129"/>
        <v>53.1</v>
      </c>
      <c r="KP177">
        <f t="shared" si="129"/>
        <v>50.5</v>
      </c>
      <c r="KQ177">
        <f t="shared" si="129"/>
        <v>51</v>
      </c>
      <c r="KR177">
        <f t="shared" si="129"/>
        <v>50.4</v>
      </c>
      <c r="KS177">
        <f t="shared" si="129"/>
        <v>50</v>
      </c>
      <c r="KT177">
        <f t="shared" si="129"/>
        <v>52</v>
      </c>
      <c r="KU177">
        <f t="shared" si="129"/>
        <v>52</v>
      </c>
      <c r="KV177">
        <f t="shared" si="129"/>
        <v>50.6</v>
      </c>
      <c r="KW177">
        <f t="shared" si="129"/>
        <v>51.3</v>
      </c>
      <c r="KX177">
        <f t="shared" si="129"/>
        <v>51.8</v>
      </c>
      <c r="KY177">
        <f t="shared" si="129"/>
        <v>49.5</v>
      </c>
      <c r="KZ177">
        <f t="shared" si="129"/>
        <v>50.4</v>
      </c>
      <c r="LA177">
        <f t="shared" si="129"/>
        <v>51.5</v>
      </c>
      <c r="LB177">
        <f t="shared" si="129"/>
        <v>51.6</v>
      </c>
      <c r="LC177">
        <f t="shared" si="129"/>
        <v>51.4</v>
      </c>
      <c r="LD177">
        <f t="shared" si="129"/>
        <v>50.7</v>
      </c>
      <c r="LE177">
        <f t="shared" si="129"/>
        <v>53.3</v>
      </c>
      <c r="LF177">
        <f t="shared" si="129"/>
        <v>50.5</v>
      </c>
      <c r="LG177">
        <f t="shared" si="129"/>
        <v>50.9</v>
      </c>
      <c r="LH177">
        <f t="shared" si="129"/>
        <v>49.1</v>
      </c>
      <c r="LI177">
        <f t="shared" si="129"/>
        <v>51.4</v>
      </c>
      <c r="LJ177">
        <f t="shared" si="129"/>
        <v>50.3</v>
      </c>
      <c r="LK177">
        <f t="shared" ref="LK177:NV177" si="130">+MAX(LK170,$C$174)</f>
        <v>51</v>
      </c>
      <c r="LL177">
        <f t="shared" si="130"/>
        <v>50.6</v>
      </c>
      <c r="LM177">
        <f t="shared" si="130"/>
        <v>49.8</v>
      </c>
      <c r="LN177">
        <f t="shared" si="130"/>
        <v>49.6</v>
      </c>
      <c r="LO177">
        <f t="shared" si="130"/>
        <v>52.7</v>
      </c>
      <c r="LP177">
        <f t="shared" si="130"/>
        <v>51.3</v>
      </c>
      <c r="LQ177">
        <f t="shared" si="130"/>
        <v>50.7</v>
      </c>
      <c r="LR177">
        <f t="shared" si="130"/>
        <v>49.5</v>
      </c>
      <c r="LS177">
        <f t="shared" si="130"/>
        <v>52.4</v>
      </c>
      <c r="LT177">
        <f t="shared" si="130"/>
        <v>50.9</v>
      </c>
      <c r="LU177">
        <f t="shared" si="130"/>
        <v>51.3</v>
      </c>
      <c r="LV177">
        <f t="shared" si="130"/>
        <v>50.2</v>
      </c>
      <c r="LW177">
        <f t="shared" si="130"/>
        <v>51.6</v>
      </c>
      <c r="LX177">
        <f t="shared" si="130"/>
        <v>51.2</v>
      </c>
      <c r="LY177">
        <f t="shared" si="130"/>
        <v>51</v>
      </c>
      <c r="LZ177">
        <f t="shared" si="130"/>
        <v>51.1</v>
      </c>
      <c r="MA177">
        <f t="shared" si="130"/>
        <v>51.5</v>
      </c>
      <c r="MB177">
        <f t="shared" si="130"/>
        <v>49.4</v>
      </c>
      <c r="MC177">
        <f t="shared" si="130"/>
        <v>50.4</v>
      </c>
      <c r="MD177">
        <f t="shared" si="130"/>
        <v>54.1</v>
      </c>
      <c r="ME177">
        <f t="shared" si="130"/>
        <v>51.2</v>
      </c>
      <c r="MF177">
        <f t="shared" si="130"/>
        <v>51.2</v>
      </c>
      <c r="MG177">
        <f t="shared" si="130"/>
        <v>50.3</v>
      </c>
      <c r="MH177">
        <f t="shared" si="130"/>
        <v>52</v>
      </c>
      <c r="MI177">
        <f t="shared" si="130"/>
        <v>49.4</v>
      </c>
      <c r="MJ177">
        <f t="shared" si="130"/>
        <v>50.8</v>
      </c>
      <c r="MK177">
        <f t="shared" si="130"/>
        <v>51</v>
      </c>
      <c r="ML177">
        <f t="shared" si="130"/>
        <v>52.5</v>
      </c>
      <c r="MM177">
        <f t="shared" si="130"/>
        <v>52.3</v>
      </c>
      <c r="MN177">
        <f t="shared" si="130"/>
        <v>51</v>
      </c>
      <c r="MO177">
        <f t="shared" si="130"/>
        <v>51.2</v>
      </c>
      <c r="MP177">
        <f t="shared" si="130"/>
        <v>51.1</v>
      </c>
      <c r="MQ177">
        <f t="shared" si="130"/>
        <v>53</v>
      </c>
      <c r="MR177">
        <f t="shared" si="130"/>
        <v>51.7</v>
      </c>
      <c r="MS177">
        <f t="shared" si="130"/>
        <v>50.6</v>
      </c>
      <c r="MT177">
        <f t="shared" si="130"/>
        <v>49.2</v>
      </c>
      <c r="MU177">
        <f t="shared" si="130"/>
        <v>50.7</v>
      </c>
      <c r="MV177">
        <f t="shared" si="130"/>
        <v>50.3</v>
      </c>
      <c r="MW177">
        <f t="shared" si="130"/>
        <v>50</v>
      </c>
      <c r="MX177">
        <f t="shared" si="130"/>
        <v>50.3</v>
      </c>
      <c r="MY177">
        <f t="shared" si="130"/>
        <v>51.8</v>
      </c>
      <c r="MZ177">
        <f t="shared" si="130"/>
        <v>49.9</v>
      </c>
      <c r="NA177">
        <f t="shared" si="130"/>
        <v>49.6</v>
      </c>
      <c r="NB177">
        <f t="shared" si="130"/>
        <v>51.6</v>
      </c>
      <c r="NC177">
        <f t="shared" si="130"/>
        <v>51.9</v>
      </c>
      <c r="ND177">
        <f t="shared" si="130"/>
        <v>49.5</v>
      </c>
      <c r="NE177">
        <f t="shared" si="130"/>
        <v>51.9</v>
      </c>
      <c r="NF177">
        <f t="shared" si="130"/>
        <v>51.1</v>
      </c>
      <c r="NG177">
        <f t="shared" si="130"/>
        <v>50.9</v>
      </c>
      <c r="NH177">
        <f t="shared" si="130"/>
        <v>51.2</v>
      </c>
      <c r="NI177">
        <f t="shared" si="130"/>
        <v>51.2</v>
      </c>
      <c r="NJ177">
        <f t="shared" si="130"/>
        <v>51.1</v>
      </c>
      <c r="NK177">
        <f t="shared" si="130"/>
        <v>50.7</v>
      </c>
      <c r="NL177">
        <f t="shared" si="130"/>
        <v>52.4</v>
      </c>
      <c r="NM177">
        <f t="shared" si="130"/>
        <v>52.2</v>
      </c>
      <c r="NN177">
        <f t="shared" si="130"/>
        <v>51</v>
      </c>
      <c r="NO177">
        <f t="shared" si="130"/>
        <v>52.3</v>
      </c>
      <c r="NP177">
        <f t="shared" si="130"/>
        <v>53.1</v>
      </c>
      <c r="NQ177">
        <f t="shared" si="130"/>
        <v>52.8</v>
      </c>
      <c r="NR177">
        <f t="shared" si="130"/>
        <v>50</v>
      </c>
      <c r="NS177">
        <f t="shared" si="130"/>
        <v>51.5</v>
      </c>
      <c r="NT177">
        <f t="shared" si="130"/>
        <v>49.8</v>
      </c>
      <c r="NU177">
        <f t="shared" si="130"/>
        <v>50.5</v>
      </c>
      <c r="NV177">
        <f t="shared" si="130"/>
        <v>49.5</v>
      </c>
      <c r="NW177">
        <f t="shared" ref="NW177:QH177" si="131">+MAX(NW170,$C$174)</f>
        <v>50.2</v>
      </c>
      <c r="NX177">
        <f t="shared" si="131"/>
        <v>52.4</v>
      </c>
      <c r="NY177">
        <f t="shared" si="131"/>
        <v>50.1</v>
      </c>
      <c r="NZ177">
        <f t="shared" si="131"/>
        <v>52</v>
      </c>
      <c r="OA177">
        <f t="shared" si="131"/>
        <v>50.4</v>
      </c>
      <c r="OB177">
        <f t="shared" si="131"/>
        <v>51</v>
      </c>
      <c r="OC177">
        <f t="shared" si="131"/>
        <v>50.8</v>
      </c>
      <c r="OD177">
        <f t="shared" si="131"/>
        <v>50.1</v>
      </c>
      <c r="OE177">
        <f t="shared" si="131"/>
        <v>50.5</v>
      </c>
      <c r="OF177">
        <f t="shared" si="131"/>
        <v>50.4</v>
      </c>
      <c r="OG177">
        <f t="shared" si="131"/>
        <v>51</v>
      </c>
      <c r="OH177">
        <f t="shared" si="131"/>
        <v>49</v>
      </c>
      <c r="OI177">
        <f t="shared" si="131"/>
        <v>51.6</v>
      </c>
      <c r="OJ177">
        <f t="shared" si="131"/>
        <v>50.6</v>
      </c>
      <c r="OK177">
        <f t="shared" si="131"/>
        <v>50.2</v>
      </c>
      <c r="OL177">
        <f t="shared" si="131"/>
        <v>51.2</v>
      </c>
      <c r="OM177">
        <f t="shared" si="131"/>
        <v>49.7</v>
      </c>
      <c r="ON177">
        <f t="shared" si="131"/>
        <v>52.8</v>
      </c>
      <c r="OO177">
        <f t="shared" si="131"/>
        <v>53.2</v>
      </c>
      <c r="OP177">
        <f t="shared" si="131"/>
        <v>51.1</v>
      </c>
      <c r="OQ177">
        <f t="shared" si="131"/>
        <v>48.8</v>
      </c>
      <c r="OR177">
        <f t="shared" si="131"/>
        <v>50.9</v>
      </c>
      <c r="OS177">
        <f t="shared" si="131"/>
        <v>49.1</v>
      </c>
      <c r="OT177">
        <f t="shared" si="131"/>
        <v>52.6</v>
      </c>
      <c r="OU177">
        <f t="shared" si="131"/>
        <v>52.1</v>
      </c>
      <c r="OV177">
        <f t="shared" si="131"/>
        <v>49.8</v>
      </c>
      <c r="OW177">
        <f t="shared" si="131"/>
        <v>52.2</v>
      </c>
      <c r="OX177">
        <f t="shared" si="131"/>
        <v>51.4</v>
      </c>
      <c r="OY177">
        <f t="shared" si="131"/>
        <v>51</v>
      </c>
      <c r="OZ177">
        <f t="shared" si="131"/>
        <v>51.5</v>
      </c>
      <c r="PA177">
        <f t="shared" si="131"/>
        <v>50.4</v>
      </c>
      <c r="PB177">
        <f t="shared" si="131"/>
        <v>50.4</v>
      </c>
      <c r="PC177">
        <f t="shared" si="131"/>
        <v>49.1</v>
      </c>
      <c r="PD177">
        <f t="shared" si="131"/>
        <v>50.5</v>
      </c>
      <c r="PE177">
        <f t="shared" si="131"/>
        <v>48.8</v>
      </c>
      <c r="PF177">
        <f t="shared" si="131"/>
        <v>51.6</v>
      </c>
      <c r="PG177">
        <f t="shared" si="131"/>
        <v>52.1</v>
      </c>
      <c r="PH177">
        <f t="shared" si="131"/>
        <v>50.7</v>
      </c>
      <c r="PI177">
        <f t="shared" si="131"/>
        <v>50.5</v>
      </c>
      <c r="PJ177">
        <f t="shared" si="131"/>
        <v>49.8</v>
      </c>
      <c r="PK177">
        <f t="shared" si="131"/>
        <v>51.8</v>
      </c>
      <c r="PL177">
        <f t="shared" si="131"/>
        <v>50.8</v>
      </c>
      <c r="PM177">
        <f t="shared" si="131"/>
        <v>50.6</v>
      </c>
      <c r="PN177">
        <f t="shared" si="131"/>
        <v>49.4</v>
      </c>
      <c r="PO177">
        <f t="shared" si="131"/>
        <v>51.9</v>
      </c>
      <c r="PP177">
        <f t="shared" si="131"/>
        <v>49.7</v>
      </c>
      <c r="PQ177">
        <f t="shared" si="131"/>
        <v>51.4</v>
      </c>
      <c r="PR177">
        <f t="shared" si="131"/>
        <v>52.3</v>
      </c>
      <c r="PS177">
        <f t="shared" si="131"/>
        <v>50.8</v>
      </c>
      <c r="PT177">
        <f t="shared" si="131"/>
        <v>50.7</v>
      </c>
      <c r="PU177">
        <f t="shared" si="131"/>
        <v>49.5</v>
      </c>
      <c r="PV177">
        <f t="shared" si="131"/>
        <v>51.1</v>
      </c>
      <c r="PW177">
        <f t="shared" si="131"/>
        <v>51.5</v>
      </c>
      <c r="PX177">
        <f t="shared" si="131"/>
        <v>53.4</v>
      </c>
      <c r="PY177">
        <f t="shared" si="131"/>
        <v>50.2</v>
      </c>
      <c r="PZ177">
        <f t="shared" si="131"/>
        <v>52.5</v>
      </c>
      <c r="QA177">
        <f t="shared" si="131"/>
        <v>51.1</v>
      </c>
      <c r="QB177">
        <f t="shared" si="131"/>
        <v>51.5</v>
      </c>
      <c r="QC177">
        <f t="shared" si="131"/>
        <v>50.3</v>
      </c>
      <c r="QD177">
        <f t="shared" si="131"/>
        <v>52.5</v>
      </c>
      <c r="QE177">
        <f t="shared" si="131"/>
        <v>50.3</v>
      </c>
      <c r="QF177">
        <f t="shared" si="131"/>
        <v>51.1</v>
      </c>
      <c r="QG177">
        <f t="shared" si="131"/>
        <v>51.6</v>
      </c>
      <c r="QH177">
        <f t="shared" si="131"/>
        <v>51.2</v>
      </c>
      <c r="QI177">
        <f t="shared" ref="QI177:SG177" si="132">+MAX(QI170,$C$174)</f>
        <v>50.5</v>
      </c>
      <c r="QJ177">
        <f t="shared" si="132"/>
        <v>52.4</v>
      </c>
      <c r="QK177">
        <f t="shared" si="132"/>
        <v>52.7</v>
      </c>
      <c r="QL177">
        <f t="shared" si="132"/>
        <v>52.1</v>
      </c>
      <c r="QM177">
        <f t="shared" si="132"/>
        <v>50.8</v>
      </c>
      <c r="QN177">
        <f t="shared" si="132"/>
        <v>50.9</v>
      </c>
      <c r="QO177">
        <f t="shared" si="132"/>
        <v>50.8</v>
      </c>
      <c r="QP177">
        <f t="shared" si="132"/>
        <v>51.9</v>
      </c>
      <c r="QQ177">
        <f t="shared" si="132"/>
        <v>49.7</v>
      </c>
      <c r="QR177">
        <f t="shared" si="132"/>
        <v>50.9</v>
      </c>
      <c r="QS177">
        <f t="shared" si="132"/>
        <v>52.2</v>
      </c>
      <c r="QT177">
        <f t="shared" si="132"/>
        <v>51.3</v>
      </c>
      <c r="QU177">
        <f t="shared" si="132"/>
        <v>52.4</v>
      </c>
      <c r="QV177">
        <f t="shared" si="132"/>
        <v>50.5</v>
      </c>
      <c r="QW177">
        <f t="shared" si="132"/>
        <v>50.4</v>
      </c>
      <c r="QX177">
        <f t="shared" si="132"/>
        <v>52.1</v>
      </c>
      <c r="QY177">
        <f t="shared" si="132"/>
        <v>49.9</v>
      </c>
      <c r="QZ177">
        <f t="shared" si="132"/>
        <v>51.7</v>
      </c>
      <c r="RA177">
        <f t="shared" si="132"/>
        <v>52.1</v>
      </c>
      <c r="RB177">
        <f t="shared" si="132"/>
        <v>51.1</v>
      </c>
      <c r="RC177">
        <f t="shared" si="132"/>
        <v>51</v>
      </c>
      <c r="RD177">
        <f t="shared" si="132"/>
        <v>50.7</v>
      </c>
      <c r="RE177">
        <f t="shared" si="132"/>
        <v>52.8</v>
      </c>
      <c r="RF177">
        <f t="shared" si="132"/>
        <v>50.9</v>
      </c>
      <c r="RG177">
        <f t="shared" si="132"/>
        <v>51.2</v>
      </c>
      <c r="RH177">
        <f t="shared" si="132"/>
        <v>51.9</v>
      </c>
      <c r="RI177">
        <f t="shared" si="132"/>
        <v>51.8</v>
      </c>
      <c r="RJ177">
        <f t="shared" si="132"/>
        <v>51.7</v>
      </c>
      <c r="RK177">
        <f t="shared" si="132"/>
        <v>51</v>
      </c>
      <c r="RL177">
        <f t="shared" si="132"/>
        <v>49.9</v>
      </c>
      <c r="RM177">
        <f t="shared" si="132"/>
        <v>52</v>
      </c>
      <c r="RN177">
        <f t="shared" si="132"/>
        <v>51.5</v>
      </c>
      <c r="RO177">
        <f t="shared" si="132"/>
        <v>51</v>
      </c>
      <c r="RP177">
        <f t="shared" si="132"/>
        <v>51.6</v>
      </c>
      <c r="RQ177">
        <f t="shared" si="132"/>
        <v>51</v>
      </c>
      <c r="RR177">
        <f t="shared" si="132"/>
        <v>51.1</v>
      </c>
      <c r="RS177">
        <f t="shared" si="132"/>
        <v>51.6</v>
      </c>
      <c r="RT177">
        <f t="shared" si="132"/>
        <v>51.1</v>
      </c>
      <c r="RU177">
        <f t="shared" si="132"/>
        <v>52.7</v>
      </c>
      <c r="RV177">
        <f t="shared" si="132"/>
        <v>52.8</v>
      </c>
      <c r="RW177">
        <f t="shared" si="132"/>
        <v>50.4</v>
      </c>
      <c r="RX177">
        <f t="shared" si="132"/>
        <v>51.2</v>
      </c>
      <c r="RY177">
        <f t="shared" si="132"/>
        <v>51.5</v>
      </c>
      <c r="RZ177">
        <f t="shared" si="132"/>
        <v>50.4</v>
      </c>
      <c r="SA177">
        <f t="shared" si="132"/>
        <v>50.6</v>
      </c>
      <c r="SB177">
        <f t="shared" si="132"/>
        <v>51.8</v>
      </c>
      <c r="SC177">
        <f t="shared" si="132"/>
        <v>51.4</v>
      </c>
      <c r="SD177">
        <f t="shared" si="132"/>
        <v>51.2</v>
      </c>
      <c r="SE177">
        <f t="shared" si="132"/>
        <v>51.3</v>
      </c>
      <c r="SF177">
        <f t="shared" si="132"/>
        <v>52.5</v>
      </c>
      <c r="SG177">
        <f t="shared" si="132"/>
        <v>51.4</v>
      </c>
    </row>
    <row r="178" spans="1:501">
      <c r="A178">
        <v>2017</v>
      </c>
      <c r="B178">
        <f>+MAX(B171,$C$174)</f>
        <v>54.6</v>
      </c>
      <c r="C178">
        <f t="shared" ref="C178:BN178" si="133">+MAX(C171,$C$174)</f>
        <v>50.9</v>
      </c>
      <c r="D178">
        <f t="shared" si="133"/>
        <v>53.7</v>
      </c>
      <c r="E178">
        <f t="shared" si="133"/>
        <v>50.7</v>
      </c>
      <c r="F178">
        <f t="shared" si="133"/>
        <v>52.2</v>
      </c>
      <c r="G178">
        <f t="shared" si="133"/>
        <v>50.7</v>
      </c>
      <c r="H178">
        <f t="shared" si="133"/>
        <v>52.2</v>
      </c>
      <c r="I178">
        <f t="shared" si="133"/>
        <v>51.5</v>
      </c>
      <c r="J178">
        <f t="shared" si="133"/>
        <v>53.2</v>
      </c>
      <c r="K178">
        <f t="shared" si="133"/>
        <v>52.9</v>
      </c>
      <c r="L178">
        <f t="shared" si="133"/>
        <v>51.1</v>
      </c>
      <c r="M178">
        <f t="shared" si="133"/>
        <v>53.1</v>
      </c>
      <c r="N178">
        <f t="shared" si="133"/>
        <v>51.7</v>
      </c>
      <c r="O178">
        <f t="shared" si="133"/>
        <v>52</v>
      </c>
      <c r="P178">
        <f t="shared" si="133"/>
        <v>50</v>
      </c>
      <c r="Q178">
        <f t="shared" si="133"/>
        <v>53.7</v>
      </c>
      <c r="R178">
        <f t="shared" si="133"/>
        <v>52.2</v>
      </c>
      <c r="S178">
        <f t="shared" si="133"/>
        <v>52.1</v>
      </c>
      <c r="T178">
        <f t="shared" si="133"/>
        <v>50.4</v>
      </c>
      <c r="U178">
        <f t="shared" si="133"/>
        <v>50.5</v>
      </c>
      <c r="V178">
        <f t="shared" si="133"/>
        <v>50.9</v>
      </c>
      <c r="W178">
        <f t="shared" si="133"/>
        <v>52.6</v>
      </c>
      <c r="X178">
        <f t="shared" si="133"/>
        <v>51.3</v>
      </c>
      <c r="Y178">
        <f t="shared" si="133"/>
        <v>52.9</v>
      </c>
      <c r="Z178">
        <f t="shared" si="133"/>
        <v>52.6</v>
      </c>
      <c r="AA178">
        <f t="shared" si="133"/>
        <v>51.4</v>
      </c>
      <c r="AB178">
        <f t="shared" si="133"/>
        <v>54.4</v>
      </c>
      <c r="AC178">
        <f t="shared" si="133"/>
        <v>53</v>
      </c>
      <c r="AD178">
        <f t="shared" si="133"/>
        <v>53.2</v>
      </c>
      <c r="AE178">
        <f t="shared" si="133"/>
        <v>51.4</v>
      </c>
      <c r="AF178">
        <f t="shared" si="133"/>
        <v>50</v>
      </c>
      <c r="AG178">
        <f t="shared" si="133"/>
        <v>51.1</v>
      </c>
      <c r="AH178">
        <f t="shared" si="133"/>
        <v>51.4</v>
      </c>
      <c r="AI178">
        <f t="shared" si="133"/>
        <v>51.2</v>
      </c>
      <c r="AJ178">
        <f t="shared" si="133"/>
        <v>52.2</v>
      </c>
      <c r="AK178">
        <f t="shared" si="133"/>
        <v>51.1</v>
      </c>
      <c r="AL178">
        <f t="shared" si="133"/>
        <v>51.3</v>
      </c>
      <c r="AM178">
        <f t="shared" si="133"/>
        <v>50.7</v>
      </c>
      <c r="AN178">
        <f t="shared" si="133"/>
        <v>51.7</v>
      </c>
      <c r="AO178">
        <f t="shared" si="133"/>
        <v>50.5</v>
      </c>
      <c r="AP178">
        <f t="shared" si="133"/>
        <v>51.6</v>
      </c>
      <c r="AQ178">
        <f t="shared" si="133"/>
        <v>51.8</v>
      </c>
      <c r="AR178">
        <f t="shared" si="133"/>
        <v>52.1</v>
      </c>
      <c r="AS178">
        <f t="shared" si="133"/>
        <v>50.9</v>
      </c>
      <c r="AT178">
        <f t="shared" si="133"/>
        <v>51.2</v>
      </c>
      <c r="AU178">
        <f t="shared" si="133"/>
        <v>51.9</v>
      </c>
      <c r="AV178">
        <f t="shared" si="133"/>
        <v>52.5</v>
      </c>
      <c r="AW178">
        <f t="shared" si="133"/>
        <v>51.4</v>
      </c>
      <c r="AX178">
        <f t="shared" si="133"/>
        <v>50.5</v>
      </c>
      <c r="AY178">
        <f t="shared" si="133"/>
        <v>53</v>
      </c>
      <c r="AZ178">
        <f t="shared" si="133"/>
        <v>51</v>
      </c>
      <c r="BA178">
        <f t="shared" si="133"/>
        <v>53.4</v>
      </c>
      <c r="BB178">
        <f t="shared" si="133"/>
        <v>52</v>
      </c>
      <c r="BC178">
        <f t="shared" si="133"/>
        <v>50.9</v>
      </c>
      <c r="BD178">
        <f t="shared" si="133"/>
        <v>52.3</v>
      </c>
      <c r="BE178">
        <f t="shared" si="133"/>
        <v>51.4</v>
      </c>
      <c r="BF178">
        <f t="shared" si="133"/>
        <v>51.6</v>
      </c>
      <c r="BG178">
        <f t="shared" si="133"/>
        <v>51.4</v>
      </c>
      <c r="BH178">
        <f t="shared" si="133"/>
        <v>52.1</v>
      </c>
      <c r="BI178">
        <f t="shared" si="133"/>
        <v>52.3</v>
      </c>
      <c r="BJ178">
        <f t="shared" si="133"/>
        <v>52.9</v>
      </c>
      <c r="BK178">
        <f t="shared" si="133"/>
        <v>51.6</v>
      </c>
      <c r="BL178">
        <f t="shared" si="133"/>
        <v>50.1</v>
      </c>
      <c r="BM178">
        <f t="shared" si="133"/>
        <v>52.5</v>
      </c>
      <c r="BN178">
        <f t="shared" si="133"/>
        <v>53.7</v>
      </c>
      <c r="BO178">
        <f t="shared" ref="BO178:DZ178" si="134">+MAX(BO171,$C$174)</f>
        <v>52.1</v>
      </c>
      <c r="BP178">
        <f t="shared" si="134"/>
        <v>52.7</v>
      </c>
      <c r="BQ178">
        <f t="shared" si="134"/>
        <v>51.9</v>
      </c>
      <c r="BR178">
        <f t="shared" si="134"/>
        <v>50.5</v>
      </c>
      <c r="BS178">
        <f t="shared" si="134"/>
        <v>49.9</v>
      </c>
      <c r="BT178">
        <f t="shared" si="134"/>
        <v>52.2</v>
      </c>
      <c r="BU178">
        <f t="shared" si="134"/>
        <v>51.6</v>
      </c>
      <c r="BV178">
        <f t="shared" si="134"/>
        <v>50.8</v>
      </c>
      <c r="BW178">
        <f t="shared" si="134"/>
        <v>52.3</v>
      </c>
      <c r="BX178">
        <f t="shared" si="134"/>
        <v>51.5</v>
      </c>
      <c r="BY178">
        <f t="shared" si="134"/>
        <v>52</v>
      </c>
      <c r="BZ178">
        <f t="shared" si="134"/>
        <v>52.8</v>
      </c>
      <c r="CA178">
        <f t="shared" si="134"/>
        <v>51.2</v>
      </c>
      <c r="CB178">
        <f t="shared" si="134"/>
        <v>53.2</v>
      </c>
      <c r="CC178">
        <f t="shared" si="134"/>
        <v>51.6</v>
      </c>
      <c r="CD178">
        <f t="shared" si="134"/>
        <v>55.5</v>
      </c>
      <c r="CE178">
        <f t="shared" si="134"/>
        <v>50.8</v>
      </c>
      <c r="CF178">
        <f t="shared" si="134"/>
        <v>53.2</v>
      </c>
      <c r="CG178">
        <f t="shared" si="134"/>
        <v>50.9</v>
      </c>
      <c r="CH178">
        <f t="shared" si="134"/>
        <v>51.2</v>
      </c>
      <c r="CI178">
        <f t="shared" si="134"/>
        <v>52.3</v>
      </c>
      <c r="CJ178">
        <f t="shared" si="134"/>
        <v>51.6</v>
      </c>
      <c r="CK178">
        <f t="shared" si="134"/>
        <v>52.3</v>
      </c>
      <c r="CL178">
        <f t="shared" si="134"/>
        <v>50.6</v>
      </c>
      <c r="CM178">
        <f t="shared" si="134"/>
        <v>52.9</v>
      </c>
      <c r="CN178">
        <f t="shared" si="134"/>
        <v>49</v>
      </c>
      <c r="CO178">
        <f t="shared" si="134"/>
        <v>52.5</v>
      </c>
      <c r="CP178">
        <f t="shared" si="134"/>
        <v>51.4</v>
      </c>
      <c r="CQ178">
        <f t="shared" si="134"/>
        <v>50.5</v>
      </c>
      <c r="CR178">
        <f t="shared" si="134"/>
        <v>51.5</v>
      </c>
      <c r="CS178">
        <f t="shared" si="134"/>
        <v>52.4</v>
      </c>
      <c r="CT178">
        <f t="shared" si="134"/>
        <v>50.8</v>
      </c>
      <c r="CU178">
        <f t="shared" si="134"/>
        <v>50.6</v>
      </c>
      <c r="CV178">
        <f t="shared" si="134"/>
        <v>49.9</v>
      </c>
      <c r="CW178">
        <f t="shared" si="134"/>
        <v>51.8</v>
      </c>
      <c r="CX178">
        <f t="shared" si="134"/>
        <v>52.2</v>
      </c>
      <c r="CY178">
        <f t="shared" si="134"/>
        <v>51.6</v>
      </c>
      <c r="CZ178">
        <f t="shared" si="134"/>
        <v>51</v>
      </c>
      <c r="DA178">
        <f t="shared" si="134"/>
        <v>51.9</v>
      </c>
      <c r="DB178">
        <f t="shared" si="134"/>
        <v>53.2</v>
      </c>
      <c r="DC178">
        <f t="shared" si="134"/>
        <v>52.3</v>
      </c>
      <c r="DD178">
        <f t="shared" si="134"/>
        <v>52</v>
      </c>
      <c r="DE178">
        <f t="shared" si="134"/>
        <v>49.3</v>
      </c>
      <c r="DF178">
        <f t="shared" si="134"/>
        <v>50.8</v>
      </c>
      <c r="DG178">
        <f t="shared" si="134"/>
        <v>51.3</v>
      </c>
      <c r="DH178">
        <f t="shared" si="134"/>
        <v>50.7</v>
      </c>
      <c r="DI178">
        <f t="shared" si="134"/>
        <v>51.1</v>
      </c>
      <c r="DJ178">
        <f t="shared" si="134"/>
        <v>53.8</v>
      </c>
      <c r="DK178">
        <f t="shared" si="134"/>
        <v>51.2</v>
      </c>
      <c r="DL178">
        <f t="shared" si="134"/>
        <v>52.1</v>
      </c>
      <c r="DM178">
        <f t="shared" si="134"/>
        <v>50.2</v>
      </c>
      <c r="DN178">
        <f t="shared" si="134"/>
        <v>51.4</v>
      </c>
      <c r="DO178">
        <f t="shared" si="134"/>
        <v>51.5</v>
      </c>
      <c r="DP178">
        <f t="shared" si="134"/>
        <v>51.9</v>
      </c>
      <c r="DQ178">
        <f t="shared" si="134"/>
        <v>51.8</v>
      </c>
      <c r="DR178">
        <f t="shared" si="134"/>
        <v>52.9</v>
      </c>
      <c r="DS178">
        <f t="shared" si="134"/>
        <v>51</v>
      </c>
      <c r="DT178">
        <f t="shared" si="134"/>
        <v>50.7</v>
      </c>
      <c r="DU178">
        <f t="shared" si="134"/>
        <v>52.2</v>
      </c>
      <c r="DV178">
        <f t="shared" si="134"/>
        <v>53.8</v>
      </c>
      <c r="DW178">
        <f t="shared" si="134"/>
        <v>52.6</v>
      </c>
      <c r="DX178">
        <f t="shared" si="134"/>
        <v>51.1</v>
      </c>
      <c r="DY178">
        <f t="shared" si="134"/>
        <v>52.1</v>
      </c>
      <c r="DZ178">
        <f t="shared" si="134"/>
        <v>49.4</v>
      </c>
      <c r="EA178">
        <f t="shared" ref="EA178:GL178" si="135">+MAX(EA171,$C$174)</f>
        <v>53.1</v>
      </c>
      <c r="EB178">
        <f t="shared" si="135"/>
        <v>54.1</v>
      </c>
      <c r="EC178">
        <f t="shared" si="135"/>
        <v>52.3</v>
      </c>
      <c r="ED178">
        <f t="shared" si="135"/>
        <v>50.2</v>
      </c>
      <c r="EE178">
        <f t="shared" si="135"/>
        <v>51.9</v>
      </c>
      <c r="EF178">
        <f t="shared" si="135"/>
        <v>51.7</v>
      </c>
      <c r="EG178">
        <f t="shared" si="135"/>
        <v>53.2</v>
      </c>
      <c r="EH178">
        <f t="shared" si="135"/>
        <v>51.7</v>
      </c>
      <c r="EI178">
        <f t="shared" si="135"/>
        <v>51.5</v>
      </c>
      <c r="EJ178">
        <f t="shared" si="135"/>
        <v>52</v>
      </c>
      <c r="EK178">
        <f t="shared" si="135"/>
        <v>50.9</v>
      </c>
      <c r="EL178">
        <f t="shared" si="135"/>
        <v>49.8</v>
      </c>
      <c r="EM178">
        <f t="shared" si="135"/>
        <v>52</v>
      </c>
      <c r="EN178">
        <f t="shared" si="135"/>
        <v>52.1</v>
      </c>
      <c r="EO178">
        <f t="shared" si="135"/>
        <v>50.8</v>
      </c>
      <c r="EP178">
        <f t="shared" si="135"/>
        <v>52.1</v>
      </c>
      <c r="EQ178">
        <f t="shared" si="135"/>
        <v>52.4</v>
      </c>
      <c r="ER178">
        <f t="shared" si="135"/>
        <v>52.1</v>
      </c>
      <c r="ES178">
        <f t="shared" si="135"/>
        <v>51.7</v>
      </c>
      <c r="ET178">
        <f t="shared" si="135"/>
        <v>50.6</v>
      </c>
      <c r="EU178">
        <f t="shared" si="135"/>
        <v>51.5</v>
      </c>
      <c r="EV178">
        <f t="shared" si="135"/>
        <v>52.6</v>
      </c>
      <c r="EW178">
        <f t="shared" si="135"/>
        <v>50.6</v>
      </c>
      <c r="EX178">
        <f t="shared" si="135"/>
        <v>53.5</v>
      </c>
      <c r="EY178">
        <f t="shared" si="135"/>
        <v>51.8</v>
      </c>
      <c r="EZ178">
        <f t="shared" si="135"/>
        <v>51.1</v>
      </c>
      <c r="FA178">
        <f t="shared" si="135"/>
        <v>50.1</v>
      </c>
      <c r="FB178">
        <f t="shared" si="135"/>
        <v>51.3</v>
      </c>
      <c r="FC178">
        <f t="shared" si="135"/>
        <v>50.5</v>
      </c>
      <c r="FD178">
        <f t="shared" si="135"/>
        <v>52.4</v>
      </c>
      <c r="FE178">
        <f t="shared" si="135"/>
        <v>51.8</v>
      </c>
      <c r="FF178">
        <f t="shared" si="135"/>
        <v>51.7</v>
      </c>
      <c r="FG178">
        <f t="shared" si="135"/>
        <v>51.3</v>
      </c>
      <c r="FH178">
        <f t="shared" si="135"/>
        <v>50.9</v>
      </c>
      <c r="FI178">
        <f t="shared" si="135"/>
        <v>52.1</v>
      </c>
      <c r="FJ178">
        <f t="shared" si="135"/>
        <v>51.3</v>
      </c>
      <c r="FK178">
        <f t="shared" si="135"/>
        <v>51.8</v>
      </c>
      <c r="FL178">
        <f t="shared" si="135"/>
        <v>50.7</v>
      </c>
      <c r="FM178">
        <f t="shared" si="135"/>
        <v>50.5</v>
      </c>
      <c r="FN178">
        <f t="shared" si="135"/>
        <v>51</v>
      </c>
      <c r="FO178">
        <f t="shared" si="135"/>
        <v>51.9</v>
      </c>
      <c r="FP178">
        <f t="shared" si="135"/>
        <v>51</v>
      </c>
      <c r="FQ178">
        <f t="shared" si="135"/>
        <v>52.6</v>
      </c>
      <c r="FR178">
        <f t="shared" si="135"/>
        <v>54.3</v>
      </c>
      <c r="FS178">
        <f t="shared" si="135"/>
        <v>52.9</v>
      </c>
      <c r="FT178">
        <f t="shared" si="135"/>
        <v>51.2</v>
      </c>
      <c r="FU178">
        <f t="shared" si="135"/>
        <v>51.5</v>
      </c>
      <c r="FV178">
        <f t="shared" si="135"/>
        <v>52.3</v>
      </c>
      <c r="FW178">
        <f t="shared" si="135"/>
        <v>52.2</v>
      </c>
      <c r="FX178">
        <f t="shared" si="135"/>
        <v>49.8</v>
      </c>
      <c r="FY178">
        <f t="shared" si="135"/>
        <v>53</v>
      </c>
      <c r="FZ178">
        <f t="shared" si="135"/>
        <v>50.9</v>
      </c>
      <c r="GA178">
        <f t="shared" si="135"/>
        <v>52.2</v>
      </c>
      <c r="GB178">
        <f t="shared" si="135"/>
        <v>54.3</v>
      </c>
      <c r="GC178">
        <f t="shared" si="135"/>
        <v>53.1</v>
      </c>
      <c r="GD178">
        <f t="shared" si="135"/>
        <v>51.5</v>
      </c>
      <c r="GE178">
        <f t="shared" si="135"/>
        <v>53.8</v>
      </c>
      <c r="GF178">
        <f t="shared" si="135"/>
        <v>51.1</v>
      </c>
      <c r="GG178">
        <f t="shared" si="135"/>
        <v>50.3</v>
      </c>
      <c r="GH178">
        <f t="shared" si="135"/>
        <v>50</v>
      </c>
      <c r="GI178">
        <f t="shared" si="135"/>
        <v>52.9</v>
      </c>
      <c r="GJ178">
        <f t="shared" si="135"/>
        <v>51.9</v>
      </c>
      <c r="GK178">
        <f t="shared" si="135"/>
        <v>50.3</v>
      </c>
      <c r="GL178">
        <f t="shared" si="135"/>
        <v>50.7</v>
      </c>
      <c r="GM178">
        <f t="shared" ref="GM178:IX178" si="136">+MAX(GM171,$C$174)</f>
        <v>52.7</v>
      </c>
      <c r="GN178">
        <f t="shared" si="136"/>
        <v>51.3</v>
      </c>
      <c r="GO178">
        <f t="shared" si="136"/>
        <v>51.2</v>
      </c>
      <c r="GP178">
        <f t="shared" si="136"/>
        <v>51.7</v>
      </c>
      <c r="GQ178">
        <f t="shared" si="136"/>
        <v>51.4</v>
      </c>
      <c r="GR178">
        <f t="shared" si="136"/>
        <v>51</v>
      </c>
      <c r="GS178">
        <f t="shared" si="136"/>
        <v>51</v>
      </c>
      <c r="GT178">
        <f t="shared" si="136"/>
        <v>52</v>
      </c>
      <c r="GU178">
        <f t="shared" si="136"/>
        <v>51.3</v>
      </c>
      <c r="GV178">
        <f t="shared" si="136"/>
        <v>50.6</v>
      </c>
      <c r="GW178">
        <f t="shared" si="136"/>
        <v>53.1</v>
      </c>
      <c r="GX178">
        <f t="shared" si="136"/>
        <v>50.2</v>
      </c>
      <c r="GY178">
        <f t="shared" si="136"/>
        <v>52.5</v>
      </c>
      <c r="GZ178">
        <f t="shared" si="136"/>
        <v>51.1</v>
      </c>
      <c r="HA178">
        <f t="shared" si="136"/>
        <v>50.2</v>
      </c>
      <c r="HB178">
        <f t="shared" si="136"/>
        <v>54</v>
      </c>
      <c r="HC178">
        <f t="shared" si="136"/>
        <v>50.5</v>
      </c>
      <c r="HD178">
        <f t="shared" si="136"/>
        <v>51.4</v>
      </c>
      <c r="HE178">
        <f t="shared" si="136"/>
        <v>51.8</v>
      </c>
      <c r="HF178">
        <f t="shared" si="136"/>
        <v>50</v>
      </c>
      <c r="HG178">
        <f t="shared" si="136"/>
        <v>51.3</v>
      </c>
      <c r="HH178">
        <f t="shared" si="136"/>
        <v>53.3</v>
      </c>
      <c r="HI178">
        <f t="shared" si="136"/>
        <v>50.6</v>
      </c>
      <c r="HJ178">
        <f t="shared" si="136"/>
        <v>50.8</v>
      </c>
      <c r="HK178">
        <f t="shared" si="136"/>
        <v>51.6</v>
      </c>
      <c r="HL178">
        <f t="shared" si="136"/>
        <v>53.2</v>
      </c>
      <c r="HM178">
        <f t="shared" si="136"/>
        <v>51.3</v>
      </c>
      <c r="HN178">
        <f t="shared" si="136"/>
        <v>50.7</v>
      </c>
      <c r="HO178">
        <f t="shared" si="136"/>
        <v>50.6</v>
      </c>
      <c r="HP178">
        <f t="shared" si="136"/>
        <v>52.2</v>
      </c>
      <c r="HQ178">
        <f t="shared" si="136"/>
        <v>51.2</v>
      </c>
      <c r="HR178">
        <f t="shared" si="136"/>
        <v>52.2</v>
      </c>
      <c r="HS178">
        <f t="shared" si="136"/>
        <v>51</v>
      </c>
      <c r="HT178">
        <f t="shared" si="136"/>
        <v>51.2</v>
      </c>
      <c r="HU178">
        <f t="shared" si="136"/>
        <v>52</v>
      </c>
      <c r="HV178">
        <f t="shared" si="136"/>
        <v>52.1</v>
      </c>
      <c r="HW178">
        <f t="shared" si="136"/>
        <v>51.2</v>
      </c>
      <c r="HX178">
        <f t="shared" si="136"/>
        <v>51.7</v>
      </c>
      <c r="HY178">
        <f t="shared" si="136"/>
        <v>51.8</v>
      </c>
      <c r="HZ178">
        <f t="shared" si="136"/>
        <v>52</v>
      </c>
      <c r="IA178">
        <f t="shared" si="136"/>
        <v>52.6</v>
      </c>
      <c r="IB178">
        <f t="shared" si="136"/>
        <v>51.3</v>
      </c>
      <c r="IC178">
        <f t="shared" si="136"/>
        <v>50.6</v>
      </c>
      <c r="ID178">
        <f t="shared" si="136"/>
        <v>52.2</v>
      </c>
      <c r="IE178">
        <f t="shared" si="136"/>
        <v>51.3</v>
      </c>
      <c r="IF178">
        <f t="shared" si="136"/>
        <v>51.9</v>
      </c>
      <c r="IG178">
        <f t="shared" si="136"/>
        <v>51</v>
      </c>
      <c r="IH178">
        <f t="shared" si="136"/>
        <v>52.9</v>
      </c>
      <c r="II178">
        <f t="shared" si="136"/>
        <v>53</v>
      </c>
      <c r="IJ178">
        <f t="shared" si="136"/>
        <v>51.6</v>
      </c>
      <c r="IK178">
        <f t="shared" si="136"/>
        <v>49.5</v>
      </c>
      <c r="IL178">
        <f t="shared" si="136"/>
        <v>52.2</v>
      </c>
      <c r="IM178">
        <f t="shared" si="136"/>
        <v>52</v>
      </c>
      <c r="IN178">
        <f t="shared" si="136"/>
        <v>51.6</v>
      </c>
      <c r="IO178">
        <f t="shared" si="136"/>
        <v>51.8</v>
      </c>
      <c r="IP178">
        <f t="shared" si="136"/>
        <v>50.2</v>
      </c>
      <c r="IQ178">
        <f t="shared" si="136"/>
        <v>52.9</v>
      </c>
      <c r="IR178">
        <f t="shared" si="136"/>
        <v>52.1</v>
      </c>
      <c r="IS178">
        <f t="shared" si="136"/>
        <v>51.6</v>
      </c>
      <c r="IT178">
        <f t="shared" si="136"/>
        <v>52.4</v>
      </c>
      <c r="IU178">
        <f t="shared" si="136"/>
        <v>51.5</v>
      </c>
      <c r="IV178">
        <f t="shared" si="136"/>
        <v>50</v>
      </c>
      <c r="IW178">
        <f t="shared" si="136"/>
        <v>51.6</v>
      </c>
      <c r="IX178">
        <f t="shared" si="136"/>
        <v>52.5</v>
      </c>
      <c r="IY178">
        <f t="shared" ref="IY178:LJ178" si="137">+MAX(IY171,$C$174)</f>
        <v>52.1</v>
      </c>
      <c r="IZ178">
        <f t="shared" si="137"/>
        <v>50.4</v>
      </c>
      <c r="JA178">
        <f t="shared" si="137"/>
        <v>50</v>
      </c>
      <c r="JB178">
        <f t="shared" si="137"/>
        <v>50.1</v>
      </c>
      <c r="JC178">
        <f t="shared" si="137"/>
        <v>51</v>
      </c>
      <c r="JD178">
        <f t="shared" si="137"/>
        <v>50.6</v>
      </c>
      <c r="JE178">
        <f t="shared" si="137"/>
        <v>52.1</v>
      </c>
      <c r="JF178">
        <f t="shared" si="137"/>
        <v>51.8</v>
      </c>
      <c r="JG178">
        <f t="shared" si="137"/>
        <v>53.1</v>
      </c>
      <c r="JH178">
        <f t="shared" si="137"/>
        <v>50.2</v>
      </c>
      <c r="JI178">
        <f t="shared" si="137"/>
        <v>51.3</v>
      </c>
      <c r="JJ178">
        <f t="shared" si="137"/>
        <v>53.3</v>
      </c>
      <c r="JK178">
        <f t="shared" si="137"/>
        <v>52.6</v>
      </c>
      <c r="JL178">
        <f t="shared" si="137"/>
        <v>50.5</v>
      </c>
      <c r="JM178">
        <f t="shared" si="137"/>
        <v>51.4</v>
      </c>
      <c r="JN178">
        <f t="shared" si="137"/>
        <v>51.9</v>
      </c>
      <c r="JO178">
        <f t="shared" si="137"/>
        <v>51.8</v>
      </c>
      <c r="JP178">
        <f t="shared" si="137"/>
        <v>50</v>
      </c>
      <c r="JQ178">
        <f t="shared" si="137"/>
        <v>50.8</v>
      </c>
      <c r="JR178">
        <f t="shared" si="137"/>
        <v>51.3</v>
      </c>
      <c r="JS178">
        <f t="shared" si="137"/>
        <v>52.5</v>
      </c>
      <c r="JT178">
        <f t="shared" si="137"/>
        <v>51.2</v>
      </c>
      <c r="JU178">
        <f t="shared" si="137"/>
        <v>51.9</v>
      </c>
      <c r="JV178">
        <f t="shared" si="137"/>
        <v>50.8</v>
      </c>
      <c r="JW178">
        <f t="shared" si="137"/>
        <v>51.9</v>
      </c>
      <c r="JX178">
        <f t="shared" si="137"/>
        <v>51.1</v>
      </c>
      <c r="JY178">
        <f t="shared" si="137"/>
        <v>51.4</v>
      </c>
      <c r="JZ178">
        <f t="shared" si="137"/>
        <v>50.9</v>
      </c>
      <c r="KA178">
        <f t="shared" si="137"/>
        <v>52.1</v>
      </c>
      <c r="KB178">
        <f t="shared" si="137"/>
        <v>50.8</v>
      </c>
      <c r="KC178">
        <f t="shared" si="137"/>
        <v>51.9</v>
      </c>
      <c r="KD178">
        <f t="shared" si="137"/>
        <v>51.6</v>
      </c>
      <c r="KE178">
        <f t="shared" si="137"/>
        <v>52.5</v>
      </c>
      <c r="KF178">
        <f t="shared" si="137"/>
        <v>51.9</v>
      </c>
      <c r="KG178">
        <f t="shared" si="137"/>
        <v>48.4</v>
      </c>
      <c r="KH178">
        <f t="shared" si="137"/>
        <v>51.6</v>
      </c>
      <c r="KI178">
        <f t="shared" si="137"/>
        <v>52.1</v>
      </c>
      <c r="KJ178">
        <f t="shared" si="137"/>
        <v>51.1</v>
      </c>
      <c r="KK178">
        <f t="shared" si="137"/>
        <v>50.7</v>
      </c>
      <c r="KL178">
        <f t="shared" si="137"/>
        <v>50</v>
      </c>
      <c r="KM178">
        <f t="shared" si="137"/>
        <v>51.4</v>
      </c>
      <c r="KN178">
        <f t="shared" si="137"/>
        <v>52.2</v>
      </c>
      <c r="KO178">
        <f t="shared" si="137"/>
        <v>49.5</v>
      </c>
      <c r="KP178">
        <f t="shared" si="137"/>
        <v>51.9</v>
      </c>
      <c r="KQ178">
        <f t="shared" si="137"/>
        <v>49.7</v>
      </c>
      <c r="KR178">
        <f t="shared" si="137"/>
        <v>51.4</v>
      </c>
      <c r="KS178">
        <f t="shared" si="137"/>
        <v>52.2</v>
      </c>
      <c r="KT178">
        <f t="shared" si="137"/>
        <v>51.7</v>
      </c>
      <c r="KU178">
        <f t="shared" si="137"/>
        <v>50.8</v>
      </c>
      <c r="KV178">
        <f t="shared" si="137"/>
        <v>52.7</v>
      </c>
      <c r="KW178">
        <f t="shared" si="137"/>
        <v>53.5</v>
      </c>
      <c r="KX178">
        <f t="shared" si="137"/>
        <v>52.4</v>
      </c>
      <c r="KY178">
        <f t="shared" si="137"/>
        <v>52.6</v>
      </c>
      <c r="KZ178">
        <f t="shared" si="137"/>
        <v>52.4</v>
      </c>
      <c r="LA178">
        <f t="shared" si="137"/>
        <v>50.7</v>
      </c>
      <c r="LB178">
        <f t="shared" si="137"/>
        <v>51.3</v>
      </c>
      <c r="LC178">
        <f t="shared" si="137"/>
        <v>53.1</v>
      </c>
      <c r="LD178">
        <f t="shared" si="137"/>
        <v>52.8</v>
      </c>
      <c r="LE178">
        <f t="shared" si="137"/>
        <v>51.8</v>
      </c>
      <c r="LF178">
        <f t="shared" si="137"/>
        <v>52.8</v>
      </c>
      <c r="LG178">
        <f t="shared" si="137"/>
        <v>50.4</v>
      </c>
      <c r="LH178">
        <f t="shared" si="137"/>
        <v>51.5</v>
      </c>
      <c r="LI178">
        <f t="shared" si="137"/>
        <v>54.2</v>
      </c>
      <c r="LJ178">
        <f t="shared" si="137"/>
        <v>51.9</v>
      </c>
      <c r="LK178">
        <f t="shared" ref="LK178:NV178" si="138">+MAX(LK171,$C$174)</f>
        <v>53.1</v>
      </c>
      <c r="LL178">
        <f t="shared" si="138"/>
        <v>51.4</v>
      </c>
      <c r="LM178">
        <f t="shared" si="138"/>
        <v>51</v>
      </c>
      <c r="LN178">
        <f t="shared" si="138"/>
        <v>52</v>
      </c>
      <c r="LO178">
        <f t="shared" si="138"/>
        <v>52.4</v>
      </c>
      <c r="LP178">
        <f t="shared" si="138"/>
        <v>49.3</v>
      </c>
      <c r="LQ178">
        <f t="shared" si="138"/>
        <v>52.4</v>
      </c>
      <c r="LR178">
        <f t="shared" si="138"/>
        <v>51.7</v>
      </c>
      <c r="LS178">
        <f t="shared" si="138"/>
        <v>51.1</v>
      </c>
      <c r="LT178">
        <f t="shared" si="138"/>
        <v>50.8</v>
      </c>
      <c r="LU178">
        <f t="shared" si="138"/>
        <v>52.6</v>
      </c>
      <c r="LV178">
        <f t="shared" si="138"/>
        <v>51.3</v>
      </c>
      <c r="LW178">
        <f t="shared" si="138"/>
        <v>52</v>
      </c>
      <c r="LX178">
        <f t="shared" si="138"/>
        <v>50.2</v>
      </c>
      <c r="LY178">
        <f t="shared" si="138"/>
        <v>50.6</v>
      </c>
      <c r="LZ178">
        <f t="shared" si="138"/>
        <v>51.4</v>
      </c>
      <c r="MA178">
        <f t="shared" si="138"/>
        <v>51.2</v>
      </c>
      <c r="MB178">
        <f t="shared" si="138"/>
        <v>53.5</v>
      </c>
      <c r="MC178">
        <f t="shared" si="138"/>
        <v>53.5</v>
      </c>
      <c r="MD178">
        <f t="shared" si="138"/>
        <v>50.3</v>
      </c>
      <c r="ME178">
        <f t="shared" si="138"/>
        <v>51.5</v>
      </c>
      <c r="MF178">
        <f t="shared" si="138"/>
        <v>51.9</v>
      </c>
      <c r="MG178">
        <f t="shared" si="138"/>
        <v>52.7</v>
      </c>
      <c r="MH178">
        <f t="shared" si="138"/>
        <v>51</v>
      </c>
      <c r="MI178">
        <f t="shared" si="138"/>
        <v>51</v>
      </c>
      <c r="MJ178">
        <f t="shared" si="138"/>
        <v>51.7</v>
      </c>
      <c r="MK178">
        <f t="shared" si="138"/>
        <v>51.9</v>
      </c>
      <c r="ML178">
        <f t="shared" si="138"/>
        <v>49.2</v>
      </c>
      <c r="MM178">
        <f t="shared" si="138"/>
        <v>50.7</v>
      </c>
      <c r="MN178">
        <f t="shared" si="138"/>
        <v>52.1</v>
      </c>
      <c r="MO178">
        <f t="shared" si="138"/>
        <v>51.6</v>
      </c>
      <c r="MP178">
        <f t="shared" si="138"/>
        <v>50.6</v>
      </c>
      <c r="MQ178">
        <f t="shared" si="138"/>
        <v>51.8</v>
      </c>
      <c r="MR178">
        <f t="shared" si="138"/>
        <v>50.8</v>
      </c>
      <c r="MS178">
        <f t="shared" si="138"/>
        <v>53</v>
      </c>
      <c r="MT178">
        <f t="shared" si="138"/>
        <v>51.9</v>
      </c>
      <c r="MU178">
        <f t="shared" si="138"/>
        <v>52.6</v>
      </c>
      <c r="MV178">
        <f t="shared" si="138"/>
        <v>51.7</v>
      </c>
      <c r="MW178">
        <f t="shared" si="138"/>
        <v>50.7</v>
      </c>
      <c r="MX178">
        <f t="shared" si="138"/>
        <v>50.4</v>
      </c>
      <c r="MY178">
        <f t="shared" si="138"/>
        <v>49.8</v>
      </c>
      <c r="MZ178">
        <f t="shared" si="138"/>
        <v>51.1</v>
      </c>
      <c r="NA178">
        <f t="shared" si="138"/>
        <v>51.7</v>
      </c>
      <c r="NB178">
        <f t="shared" si="138"/>
        <v>51.6</v>
      </c>
      <c r="NC178">
        <f t="shared" si="138"/>
        <v>50.6</v>
      </c>
      <c r="ND178">
        <f t="shared" si="138"/>
        <v>52.8</v>
      </c>
      <c r="NE178">
        <f t="shared" si="138"/>
        <v>51</v>
      </c>
      <c r="NF178">
        <f t="shared" si="138"/>
        <v>53.9</v>
      </c>
      <c r="NG178">
        <f t="shared" si="138"/>
        <v>51.7</v>
      </c>
      <c r="NH178">
        <f t="shared" si="138"/>
        <v>53.6</v>
      </c>
      <c r="NI178">
        <f t="shared" si="138"/>
        <v>51.9</v>
      </c>
      <c r="NJ178">
        <f t="shared" si="138"/>
        <v>53.4</v>
      </c>
      <c r="NK178">
        <f t="shared" si="138"/>
        <v>52.3</v>
      </c>
      <c r="NL178">
        <f t="shared" si="138"/>
        <v>51.4</v>
      </c>
      <c r="NM178">
        <f t="shared" si="138"/>
        <v>51.4</v>
      </c>
      <c r="NN178">
        <f t="shared" si="138"/>
        <v>51.2</v>
      </c>
      <c r="NO178">
        <f t="shared" si="138"/>
        <v>51.4</v>
      </c>
      <c r="NP178">
        <f t="shared" si="138"/>
        <v>51.9</v>
      </c>
      <c r="NQ178">
        <f t="shared" si="138"/>
        <v>52</v>
      </c>
      <c r="NR178">
        <f t="shared" si="138"/>
        <v>51.8</v>
      </c>
      <c r="NS178">
        <f t="shared" si="138"/>
        <v>51.9</v>
      </c>
      <c r="NT178">
        <f t="shared" si="138"/>
        <v>51</v>
      </c>
      <c r="NU178">
        <f t="shared" si="138"/>
        <v>51</v>
      </c>
      <c r="NV178">
        <f t="shared" si="138"/>
        <v>49.5</v>
      </c>
      <c r="NW178">
        <f t="shared" ref="NW178:QH178" si="139">+MAX(NW171,$C$174)</f>
        <v>52</v>
      </c>
      <c r="NX178">
        <f t="shared" si="139"/>
        <v>51.4</v>
      </c>
      <c r="NY178">
        <f t="shared" si="139"/>
        <v>50.5</v>
      </c>
      <c r="NZ178">
        <f t="shared" si="139"/>
        <v>52</v>
      </c>
      <c r="OA178">
        <f t="shared" si="139"/>
        <v>51.6</v>
      </c>
      <c r="OB178">
        <f t="shared" si="139"/>
        <v>50.6</v>
      </c>
      <c r="OC178">
        <f t="shared" si="139"/>
        <v>52.4</v>
      </c>
      <c r="OD178">
        <f t="shared" si="139"/>
        <v>50</v>
      </c>
      <c r="OE178">
        <f t="shared" si="139"/>
        <v>53.3</v>
      </c>
      <c r="OF178">
        <f t="shared" si="139"/>
        <v>52.6</v>
      </c>
      <c r="OG178">
        <f t="shared" si="139"/>
        <v>51.6</v>
      </c>
      <c r="OH178">
        <f t="shared" si="139"/>
        <v>50.1</v>
      </c>
      <c r="OI178">
        <f t="shared" si="139"/>
        <v>50</v>
      </c>
      <c r="OJ178">
        <f t="shared" si="139"/>
        <v>53.8</v>
      </c>
      <c r="OK178">
        <f t="shared" si="139"/>
        <v>49.9</v>
      </c>
      <c r="OL178">
        <f t="shared" si="139"/>
        <v>54.2</v>
      </c>
      <c r="OM178">
        <f t="shared" si="139"/>
        <v>50.5</v>
      </c>
      <c r="ON178">
        <f t="shared" si="139"/>
        <v>50.3</v>
      </c>
      <c r="OO178">
        <f t="shared" si="139"/>
        <v>52</v>
      </c>
      <c r="OP178">
        <f t="shared" si="139"/>
        <v>49.9</v>
      </c>
      <c r="OQ178">
        <f t="shared" si="139"/>
        <v>49.5</v>
      </c>
      <c r="OR178">
        <f t="shared" si="139"/>
        <v>52.1</v>
      </c>
      <c r="OS178">
        <f t="shared" si="139"/>
        <v>52.6</v>
      </c>
      <c r="OT178">
        <f t="shared" si="139"/>
        <v>51</v>
      </c>
      <c r="OU178">
        <f t="shared" si="139"/>
        <v>52</v>
      </c>
      <c r="OV178">
        <f t="shared" si="139"/>
        <v>51.4</v>
      </c>
      <c r="OW178">
        <f t="shared" si="139"/>
        <v>50.4</v>
      </c>
      <c r="OX178">
        <f t="shared" si="139"/>
        <v>51.8</v>
      </c>
      <c r="OY178">
        <f t="shared" si="139"/>
        <v>51.5</v>
      </c>
      <c r="OZ178">
        <f t="shared" si="139"/>
        <v>52.3</v>
      </c>
      <c r="PA178">
        <f t="shared" si="139"/>
        <v>53.6</v>
      </c>
      <c r="PB178">
        <f t="shared" si="139"/>
        <v>50.6</v>
      </c>
      <c r="PC178">
        <f t="shared" si="139"/>
        <v>50.6</v>
      </c>
      <c r="PD178">
        <f t="shared" si="139"/>
        <v>52.8</v>
      </c>
      <c r="PE178">
        <f t="shared" si="139"/>
        <v>51.9</v>
      </c>
      <c r="PF178">
        <f t="shared" si="139"/>
        <v>50.6</v>
      </c>
      <c r="PG178">
        <f t="shared" si="139"/>
        <v>50.1</v>
      </c>
      <c r="PH178">
        <f t="shared" si="139"/>
        <v>50.9</v>
      </c>
      <c r="PI178">
        <f t="shared" si="139"/>
        <v>50.7</v>
      </c>
      <c r="PJ178">
        <f t="shared" si="139"/>
        <v>50.7</v>
      </c>
      <c r="PK178">
        <f t="shared" si="139"/>
        <v>51.8</v>
      </c>
      <c r="PL178">
        <f t="shared" si="139"/>
        <v>52.8</v>
      </c>
      <c r="PM178">
        <f t="shared" si="139"/>
        <v>51.6</v>
      </c>
      <c r="PN178">
        <f t="shared" si="139"/>
        <v>53.6</v>
      </c>
      <c r="PO178">
        <f t="shared" si="139"/>
        <v>51</v>
      </c>
      <c r="PP178">
        <f t="shared" si="139"/>
        <v>49.4</v>
      </c>
      <c r="PQ178">
        <f t="shared" si="139"/>
        <v>51.8</v>
      </c>
      <c r="PR178">
        <f t="shared" si="139"/>
        <v>50.3</v>
      </c>
      <c r="PS178">
        <f t="shared" si="139"/>
        <v>53.9</v>
      </c>
      <c r="PT178">
        <f t="shared" si="139"/>
        <v>51.5</v>
      </c>
      <c r="PU178">
        <f t="shared" si="139"/>
        <v>50.6</v>
      </c>
      <c r="PV178">
        <f t="shared" si="139"/>
        <v>52.8</v>
      </c>
      <c r="PW178">
        <f t="shared" si="139"/>
        <v>51.3</v>
      </c>
      <c r="PX178">
        <f t="shared" si="139"/>
        <v>54</v>
      </c>
      <c r="PY178">
        <f t="shared" si="139"/>
        <v>50.8</v>
      </c>
      <c r="PZ178">
        <f t="shared" si="139"/>
        <v>51.7</v>
      </c>
      <c r="QA178">
        <f t="shared" si="139"/>
        <v>51.3</v>
      </c>
      <c r="QB178">
        <f t="shared" si="139"/>
        <v>50.9</v>
      </c>
      <c r="QC178">
        <f t="shared" si="139"/>
        <v>52.5</v>
      </c>
      <c r="QD178">
        <f t="shared" si="139"/>
        <v>52.1</v>
      </c>
      <c r="QE178">
        <f t="shared" si="139"/>
        <v>51.8</v>
      </c>
      <c r="QF178">
        <f t="shared" si="139"/>
        <v>49.7</v>
      </c>
      <c r="QG178">
        <f t="shared" si="139"/>
        <v>51.5</v>
      </c>
      <c r="QH178">
        <f t="shared" si="139"/>
        <v>51.4</v>
      </c>
      <c r="QI178">
        <f t="shared" ref="QI178:SG178" si="140">+MAX(QI171,$C$174)</f>
        <v>52.8</v>
      </c>
      <c r="QJ178">
        <f t="shared" si="140"/>
        <v>49.3</v>
      </c>
      <c r="QK178">
        <f t="shared" si="140"/>
        <v>50.4</v>
      </c>
      <c r="QL178">
        <f t="shared" si="140"/>
        <v>49.6</v>
      </c>
      <c r="QM178">
        <f t="shared" si="140"/>
        <v>50.5</v>
      </c>
      <c r="QN178">
        <f t="shared" si="140"/>
        <v>51.7</v>
      </c>
      <c r="QO178">
        <f t="shared" si="140"/>
        <v>50.7</v>
      </c>
      <c r="QP178">
        <f t="shared" si="140"/>
        <v>53.6</v>
      </c>
      <c r="QQ178">
        <f t="shared" si="140"/>
        <v>50.8</v>
      </c>
      <c r="QR178">
        <f t="shared" si="140"/>
        <v>52.2</v>
      </c>
      <c r="QS178">
        <f t="shared" si="140"/>
        <v>51.7</v>
      </c>
      <c r="QT178">
        <f t="shared" si="140"/>
        <v>52</v>
      </c>
      <c r="QU178">
        <f t="shared" si="140"/>
        <v>52.8</v>
      </c>
      <c r="QV178">
        <f t="shared" si="140"/>
        <v>49.8</v>
      </c>
      <c r="QW178">
        <f t="shared" si="140"/>
        <v>53.5</v>
      </c>
      <c r="QX178">
        <f t="shared" si="140"/>
        <v>52</v>
      </c>
      <c r="QY178">
        <f t="shared" si="140"/>
        <v>51.2</v>
      </c>
      <c r="QZ178">
        <f t="shared" si="140"/>
        <v>52.2</v>
      </c>
      <c r="RA178">
        <f t="shared" si="140"/>
        <v>49.7</v>
      </c>
      <c r="RB178">
        <f t="shared" si="140"/>
        <v>51.1</v>
      </c>
      <c r="RC178">
        <f t="shared" si="140"/>
        <v>52.5</v>
      </c>
      <c r="RD178">
        <f t="shared" si="140"/>
        <v>52.4</v>
      </c>
      <c r="RE178">
        <f t="shared" si="140"/>
        <v>53.6</v>
      </c>
      <c r="RF178">
        <f t="shared" si="140"/>
        <v>51.4</v>
      </c>
      <c r="RG178">
        <f t="shared" si="140"/>
        <v>53.5</v>
      </c>
      <c r="RH178">
        <f t="shared" si="140"/>
        <v>51.4</v>
      </c>
      <c r="RI178">
        <f t="shared" si="140"/>
        <v>50.8</v>
      </c>
      <c r="RJ178">
        <f t="shared" si="140"/>
        <v>49.9</v>
      </c>
      <c r="RK178">
        <f t="shared" si="140"/>
        <v>52.6</v>
      </c>
      <c r="RL178">
        <f t="shared" si="140"/>
        <v>52.3</v>
      </c>
      <c r="RM178">
        <f t="shared" si="140"/>
        <v>51.6</v>
      </c>
      <c r="RN178">
        <f t="shared" si="140"/>
        <v>51.6</v>
      </c>
      <c r="RO178">
        <f t="shared" si="140"/>
        <v>52</v>
      </c>
      <c r="RP178">
        <f t="shared" si="140"/>
        <v>51.3</v>
      </c>
      <c r="RQ178">
        <f t="shared" si="140"/>
        <v>50.7</v>
      </c>
      <c r="RR178">
        <f t="shared" si="140"/>
        <v>52.3</v>
      </c>
      <c r="RS178">
        <f t="shared" si="140"/>
        <v>51</v>
      </c>
      <c r="RT178">
        <f t="shared" si="140"/>
        <v>50.7</v>
      </c>
      <c r="RU178">
        <f t="shared" si="140"/>
        <v>52.8</v>
      </c>
      <c r="RV178">
        <f t="shared" si="140"/>
        <v>51.4</v>
      </c>
      <c r="RW178">
        <f t="shared" si="140"/>
        <v>52.6</v>
      </c>
      <c r="RX178">
        <f t="shared" si="140"/>
        <v>51.1</v>
      </c>
      <c r="RY178">
        <f t="shared" si="140"/>
        <v>50.9</v>
      </c>
      <c r="RZ178">
        <f t="shared" si="140"/>
        <v>53.2</v>
      </c>
      <c r="SA178">
        <f t="shared" si="140"/>
        <v>51.8</v>
      </c>
      <c r="SB178">
        <f t="shared" si="140"/>
        <v>51.3</v>
      </c>
      <c r="SC178">
        <f t="shared" si="140"/>
        <v>53.7</v>
      </c>
      <c r="SD178">
        <f t="shared" si="140"/>
        <v>51.6</v>
      </c>
      <c r="SE178">
        <f t="shared" si="140"/>
        <v>52.1</v>
      </c>
      <c r="SF178">
        <f t="shared" si="140"/>
        <v>50.1</v>
      </c>
      <c r="SG178">
        <f t="shared" si="140"/>
        <v>52.4</v>
      </c>
    </row>
    <row r="179" spans="1:501" ht="13.5" customHeight="1">
      <c r="A179">
        <v>2018</v>
      </c>
      <c r="B179">
        <f>+MAX(B172,$C$174)</f>
        <v>53.6</v>
      </c>
      <c r="C179">
        <f t="shared" ref="C179:BN179" si="141">+MAX(C172,$C$174)</f>
        <v>50.8</v>
      </c>
      <c r="D179">
        <f t="shared" si="141"/>
        <v>54.6</v>
      </c>
      <c r="E179">
        <f t="shared" si="141"/>
        <v>53.3</v>
      </c>
      <c r="F179">
        <f t="shared" si="141"/>
        <v>52.5</v>
      </c>
      <c r="G179">
        <f t="shared" si="141"/>
        <v>53.7</v>
      </c>
      <c r="H179">
        <f t="shared" si="141"/>
        <v>52</v>
      </c>
      <c r="I179">
        <f t="shared" si="141"/>
        <v>51.4</v>
      </c>
      <c r="J179">
        <f t="shared" si="141"/>
        <v>52.5</v>
      </c>
      <c r="K179">
        <f t="shared" si="141"/>
        <v>52.8</v>
      </c>
      <c r="L179">
        <f t="shared" si="141"/>
        <v>53.8</v>
      </c>
      <c r="M179">
        <f t="shared" si="141"/>
        <v>52.4</v>
      </c>
      <c r="N179">
        <f t="shared" si="141"/>
        <v>51.4</v>
      </c>
      <c r="O179">
        <f t="shared" si="141"/>
        <v>51.5</v>
      </c>
      <c r="P179">
        <f t="shared" si="141"/>
        <v>54.1</v>
      </c>
      <c r="Q179">
        <f t="shared" si="141"/>
        <v>51.2</v>
      </c>
      <c r="R179">
        <f t="shared" si="141"/>
        <v>52.9</v>
      </c>
      <c r="S179">
        <f t="shared" si="141"/>
        <v>53.1</v>
      </c>
      <c r="T179">
        <f t="shared" si="141"/>
        <v>51.9</v>
      </c>
      <c r="U179">
        <f t="shared" si="141"/>
        <v>52.1</v>
      </c>
      <c r="V179">
        <f t="shared" si="141"/>
        <v>50.1</v>
      </c>
      <c r="W179">
        <f t="shared" si="141"/>
        <v>53.3</v>
      </c>
      <c r="X179">
        <f t="shared" si="141"/>
        <v>51</v>
      </c>
      <c r="Y179">
        <f t="shared" si="141"/>
        <v>53.1</v>
      </c>
      <c r="Z179">
        <f t="shared" si="141"/>
        <v>53</v>
      </c>
      <c r="AA179">
        <f t="shared" si="141"/>
        <v>53.1</v>
      </c>
      <c r="AB179">
        <f t="shared" si="141"/>
        <v>51.1</v>
      </c>
      <c r="AC179">
        <f t="shared" si="141"/>
        <v>52</v>
      </c>
      <c r="AD179">
        <f t="shared" si="141"/>
        <v>51.4</v>
      </c>
      <c r="AE179">
        <f t="shared" si="141"/>
        <v>49.8</v>
      </c>
      <c r="AF179">
        <f t="shared" si="141"/>
        <v>51.3</v>
      </c>
      <c r="AG179">
        <f t="shared" si="141"/>
        <v>51.8</v>
      </c>
      <c r="AH179">
        <f t="shared" si="141"/>
        <v>53.9</v>
      </c>
      <c r="AI179">
        <f t="shared" si="141"/>
        <v>51.9</v>
      </c>
      <c r="AJ179">
        <f t="shared" si="141"/>
        <v>52.2</v>
      </c>
      <c r="AK179">
        <f t="shared" si="141"/>
        <v>52</v>
      </c>
      <c r="AL179">
        <f t="shared" si="141"/>
        <v>52.8</v>
      </c>
      <c r="AM179">
        <f t="shared" si="141"/>
        <v>51.1</v>
      </c>
      <c r="AN179">
        <f t="shared" si="141"/>
        <v>52.4</v>
      </c>
      <c r="AO179">
        <f t="shared" si="141"/>
        <v>50.8</v>
      </c>
      <c r="AP179">
        <f t="shared" si="141"/>
        <v>53.2</v>
      </c>
      <c r="AQ179">
        <f t="shared" si="141"/>
        <v>52.4</v>
      </c>
      <c r="AR179">
        <f t="shared" si="141"/>
        <v>51.5</v>
      </c>
      <c r="AS179">
        <f t="shared" si="141"/>
        <v>51.4</v>
      </c>
      <c r="AT179">
        <f t="shared" si="141"/>
        <v>52</v>
      </c>
      <c r="AU179">
        <f t="shared" si="141"/>
        <v>52.5</v>
      </c>
      <c r="AV179">
        <f t="shared" si="141"/>
        <v>51.2</v>
      </c>
      <c r="AW179">
        <f t="shared" si="141"/>
        <v>53.3</v>
      </c>
      <c r="AX179">
        <f t="shared" si="141"/>
        <v>53</v>
      </c>
      <c r="AY179">
        <f t="shared" si="141"/>
        <v>52.7</v>
      </c>
      <c r="AZ179">
        <f t="shared" si="141"/>
        <v>52</v>
      </c>
      <c r="BA179">
        <f t="shared" si="141"/>
        <v>51.2</v>
      </c>
      <c r="BB179">
        <f t="shared" si="141"/>
        <v>51.8</v>
      </c>
      <c r="BC179">
        <f t="shared" si="141"/>
        <v>53.1</v>
      </c>
      <c r="BD179">
        <f t="shared" si="141"/>
        <v>51.9</v>
      </c>
      <c r="BE179">
        <f t="shared" si="141"/>
        <v>53.2</v>
      </c>
      <c r="BF179">
        <f t="shared" si="141"/>
        <v>52.2</v>
      </c>
      <c r="BG179">
        <f t="shared" si="141"/>
        <v>52.5</v>
      </c>
      <c r="BH179">
        <f t="shared" si="141"/>
        <v>51.8</v>
      </c>
      <c r="BI179">
        <f t="shared" si="141"/>
        <v>52.4</v>
      </c>
      <c r="BJ179">
        <f t="shared" si="141"/>
        <v>51.7</v>
      </c>
      <c r="BK179">
        <f t="shared" si="141"/>
        <v>51.3</v>
      </c>
      <c r="BL179">
        <f t="shared" si="141"/>
        <v>52.2</v>
      </c>
      <c r="BM179">
        <f t="shared" si="141"/>
        <v>51.8</v>
      </c>
      <c r="BN179">
        <f t="shared" si="141"/>
        <v>53.8</v>
      </c>
      <c r="BO179">
        <f t="shared" ref="BO179:DZ179" si="142">+MAX(BO172,$C$174)</f>
        <v>52.1</v>
      </c>
      <c r="BP179">
        <f t="shared" si="142"/>
        <v>51.3</v>
      </c>
      <c r="BQ179">
        <f t="shared" si="142"/>
        <v>51.6</v>
      </c>
      <c r="BR179">
        <f t="shared" si="142"/>
        <v>52.5</v>
      </c>
      <c r="BS179">
        <f t="shared" si="142"/>
        <v>54</v>
      </c>
      <c r="BT179">
        <f t="shared" si="142"/>
        <v>53.1</v>
      </c>
      <c r="BU179">
        <f t="shared" si="142"/>
        <v>53.8</v>
      </c>
      <c r="BV179">
        <f t="shared" si="142"/>
        <v>52.1</v>
      </c>
      <c r="BW179">
        <f t="shared" si="142"/>
        <v>53.1</v>
      </c>
      <c r="BX179">
        <f t="shared" si="142"/>
        <v>52</v>
      </c>
      <c r="BY179">
        <f t="shared" si="142"/>
        <v>52.5</v>
      </c>
      <c r="BZ179">
        <f t="shared" si="142"/>
        <v>52.3</v>
      </c>
      <c r="CA179">
        <f t="shared" si="142"/>
        <v>51.3</v>
      </c>
      <c r="CB179">
        <f t="shared" si="142"/>
        <v>53.1</v>
      </c>
      <c r="CC179">
        <f t="shared" si="142"/>
        <v>52</v>
      </c>
      <c r="CD179">
        <f t="shared" si="142"/>
        <v>51.4</v>
      </c>
      <c r="CE179">
        <f t="shared" si="142"/>
        <v>52.8</v>
      </c>
      <c r="CF179">
        <f t="shared" si="142"/>
        <v>52.7</v>
      </c>
      <c r="CG179">
        <f t="shared" si="142"/>
        <v>51.4</v>
      </c>
      <c r="CH179">
        <f t="shared" si="142"/>
        <v>53.2</v>
      </c>
      <c r="CI179">
        <f t="shared" si="142"/>
        <v>50.4</v>
      </c>
      <c r="CJ179">
        <f t="shared" si="142"/>
        <v>52.7</v>
      </c>
      <c r="CK179">
        <f t="shared" si="142"/>
        <v>53</v>
      </c>
      <c r="CL179">
        <f t="shared" si="142"/>
        <v>52.2</v>
      </c>
      <c r="CM179">
        <f t="shared" si="142"/>
        <v>51.3</v>
      </c>
      <c r="CN179">
        <f t="shared" si="142"/>
        <v>50.7</v>
      </c>
      <c r="CO179">
        <f t="shared" si="142"/>
        <v>50.9</v>
      </c>
      <c r="CP179">
        <f t="shared" si="142"/>
        <v>52.2</v>
      </c>
      <c r="CQ179">
        <f t="shared" si="142"/>
        <v>52</v>
      </c>
      <c r="CR179">
        <f t="shared" si="142"/>
        <v>53.2</v>
      </c>
      <c r="CS179">
        <f t="shared" si="142"/>
        <v>52.5</v>
      </c>
      <c r="CT179">
        <f t="shared" si="142"/>
        <v>52.1</v>
      </c>
      <c r="CU179">
        <f t="shared" si="142"/>
        <v>52.7</v>
      </c>
      <c r="CV179">
        <f t="shared" si="142"/>
        <v>52.2</v>
      </c>
      <c r="CW179">
        <f t="shared" si="142"/>
        <v>51.8</v>
      </c>
      <c r="CX179">
        <f t="shared" si="142"/>
        <v>52.8</v>
      </c>
      <c r="CY179">
        <f t="shared" si="142"/>
        <v>51</v>
      </c>
      <c r="CZ179">
        <f t="shared" si="142"/>
        <v>52.8</v>
      </c>
      <c r="DA179">
        <f t="shared" si="142"/>
        <v>49.3</v>
      </c>
      <c r="DB179">
        <f t="shared" si="142"/>
        <v>52</v>
      </c>
      <c r="DC179">
        <f t="shared" si="142"/>
        <v>51.7</v>
      </c>
      <c r="DD179">
        <f t="shared" si="142"/>
        <v>53.8</v>
      </c>
      <c r="DE179">
        <f t="shared" si="142"/>
        <v>52.2</v>
      </c>
      <c r="DF179">
        <f t="shared" si="142"/>
        <v>52.7</v>
      </c>
      <c r="DG179">
        <f t="shared" si="142"/>
        <v>50.1</v>
      </c>
      <c r="DH179">
        <f t="shared" si="142"/>
        <v>51.6</v>
      </c>
      <c r="DI179">
        <f t="shared" si="142"/>
        <v>51.2</v>
      </c>
      <c r="DJ179">
        <f t="shared" si="142"/>
        <v>50.6</v>
      </c>
      <c r="DK179">
        <f t="shared" si="142"/>
        <v>52.3</v>
      </c>
      <c r="DL179">
        <f t="shared" si="142"/>
        <v>52.2</v>
      </c>
      <c r="DM179">
        <f t="shared" si="142"/>
        <v>52.7</v>
      </c>
      <c r="DN179">
        <f t="shared" si="142"/>
        <v>51.4</v>
      </c>
      <c r="DO179">
        <f t="shared" si="142"/>
        <v>50.6</v>
      </c>
      <c r="DP179">
        <f t="shared" si="142"/>
        <v>52</v>
      </c>
      <c r="DQ179">
        <f t="shared" si="142"/>
        <v>53</v>
      </c>
      <c r="DR179">
        <f t="shared" si="142"/>
        <v>51.2</v>
      </c>
      <c r="DS179">
        <f t="shared" si="142"/>
        <v>51.4</v>
      </c>
      <c r="DT179">
        <f t="shared" si="142"/>
        <v>51.5</v>
      </c>
      <c r="DU179">
        <f t="shared" si="142"/>
        <v>53.2</v>
      </c>
      <c r="DV179">
        <f t="shared" si="142"/>
        <v>51.5</v>
      </c>
      <c r="DW179">
        <f t="shared" si="142"/>
        <v>52.7</v>
      </c>
      <c r="DX179">
        <f t="shared" si="142"/>
        <v>53.7</v>
      </c>
      <c r="DY179">
        <f t="shared" si="142"/>
        <v>51.3</v>
      </c>
      <c r="DZ179">
        <f t="shared" si="142"/>
        <v>51.6</v>
      </c>
      <c r="EA179">
        <f t="shared" ref="EA179:GL179" si="143">+MAX(EA172,$C$174)</f>
        <v>51.6</v>
      </c>
      <c r="EB179">
        <f t="shared" si="143"/>
        <v>52</v>
      </c>
      <c r="EC179">
        <f t="shared" si="143"/>
        <v>54.3</v>
      </c>
      <c r="ED179">
        <f t="shared" si="143"/>
        <v>53.8</v>
      </c>
      <c r="EE179">
        <f t="shared" si="143"/>
        <v>52.7</v>
      </c>
      <c r="EF179">
        <f t="shared" si="143"/>
        <v>51.7</v>
      </c>
      <c r="EG179">
        <f t="shared" si="143"/>
        <v>52.1</v>
      </c>
      <c r="EH179">
        <f t="shared" si="143"/>
        <v>50.1</v>
      </c>
      <c r="EI179">
        <f t="shared" si="143"/>
        <v>52.6</v>
      </c>
      <c r="EJ179">
        <f t="shared" si="143"/>
        <v>53.9</v>
      </c>
      <c r="EK179">
        <f t="shared" si="143"/>
        <v>51.8</v>
      </c>
      <c r="EL179">
        <f t="shared" si="143"/>
        <v>51.6</v>
      </c>
      <c r="EM179">
        <f t="shared" si="143"/>
        <v>53.9</v>
      </c>
      <c r="EN179">
        <f t="shared" si="143"/>
        <v>52.4</v>
      </c>
      <c r="EO179">
        <f t="shared" si="143"/>
        <v>52.9</v>
      </c>
      <c r="EP179">
        <f t="shared" si="143"/>
        <v>52.7</v>
      </c>
      <c r="EQ179">
        <f t="shared" si="143"/>
        <v>52.2</v>
      </c>
      <c r="ER179">
        <f t="shared" si="143"/>
        <v>52.5</v>
      </c>
      <c r="ES179">
        <f t="shared" si="143"/>
        <v>51.5</v>
      </c>
      <c r="ET179">
        <f t="shared" si="143"/>
        <v>51.2</v>
      </c>
      <c r="EU179">
        <f t="shared" si="143"/>
        <v>50.4</v>
      </c>
      <c r="EV179">
        <f t="shared" si="143"/>
        <v>53.6</v>
      </c>
      <c r="EW179">
        <f t="shared" si="143"/>
        <v>52.3</v>
      </c>
      <c r="EX179">
        <f t="shared" si="143"/>
        <v>51.4</v>
      </c>
      <c r="EY179">
        <f t="shared" si="143"/>
        <v>51.9</v>
      </c>
      <c r="EZ179">
        <f t="shared" si="143"/>
        <v>53.1</v>
      </c>
      <c r="FA179">
        <f t="shared" si="143"/>
        <v>51.8</v>
      </c>
      <c r="FB179">
        <f t="shared" si="143"/>
        <v>51.8</v>
      </c>
      <c r="FC179">
        <f t="shared" si="143"/>
        <v>50.6</v>
      </c>
      <c r="FD179">
        <f t="shared" si="143"/>
        <v>51.8</v>
      </c>
      <c r="FE179">
        <f t="shared" si="143"/>
        <v>51.4</v>
      </c>
      <c r="FF179">
        <f t="shared" si="143"/>
        <v>51.6</v>
      </c>
      <c r="FG179">
        <f t="shared" si="143"/>
        <v>51.1</v>
      </c>
      <c r="FH179">
        <f t="shared" si="143"/>
        <v>50.6</v>
      </c>
      <c r="FI179">
        <f t="shared" si="143"/>
        <v>50.7</v>
      </c>
      <c r="FJ179">
        <f t="shared" si="143"/>
        <v>51.3</v>
      </c>
      <c r="FK179">
        <f t="shared" si="143"/>
        <v>52</v>
      </c>
      <c r="FL179">
        <f t="shared" si="143"/>
        <v>51.8</v>
      </c>
      <c r="FM179">
        <f t="shared" si="143"/>
        <v>53.3</v>
      </c>
      <c r="FN179">
        <f t="shared" si="143"/>
        <v>52.9</v>
      </c>
      <c r="FO179">
        <f t="shared" si="143"/>
        <v>51.2</v>
      </c>
      <c r="FP179">
        <f t="shared" si="143"/>
        <v>53.8</v>
      </c>
      <c r="FQ179">
        <f t="shared" si="143"/>
        <v>53.6</v>
      </c>
      <c r="FR179">
        <f t="shared" si="143"/>
        <v>52.5</v>
      </c>
      <c r="FS179">
        <f t="shared" si="143"/>
        <v>51.1</v>
      </c>
      <c r="FT179">
        <f t="shared" si="143"/>
        <v>53.9</v>
      </c>
      <c r="FU179">
        <f t="shared" si="143"/>
        <v>51.3</v>
      </c>
      <c r="FV179">
        <f t="shared" si="143"/>
        <v>52.1</v>
      </c>
      <c r="FW179">
        <f t="shared" si="143"/>
        <v>51.2</v>
      </c>
      <c r="FX179">
        <f t="shared" si="143"/>
        <v>51.6</v>
      </c>
      <c r="FY179">
        <f t="shared" si="143"/>
        <v>52.4</v>
      </c>
      <c r="FZ179">
        <f t="shared" si="143"/>
        <v>52.3</v>
      </c>
      <c r="GA179">
        <f t="shared" si="143"/>
        <v>52.3</v>
      </c>
      <c r="GB179">
        <f t="shared" si="143"/>
        <v>49.4</v>
      </c>
      <c r="GC179">
        <f t="shared" si="143"/>
        <v>52.6</v>
      </c>
      <c r="GD179">
        <f t="shared" si="143"/>
        <v>52.5</v>
      </c>
      <c r="GE179">
        <f t="shared" si="143"/>
        <v>50.8</v>
      </c>
      <c r="GF179">
        <f t="shared" si="143"/>
        <v>53.3</v>
      </c>
      <c r="GG179">
        <f t="shared" si="143"/>
        <v>53.5</v>
      </c>
      <c r="GH179">
        <f t="shared" si="143"/>
        <v>52.6</v>
      </c>
      <c r="GI179">
        <f t="shared" si="143"/>
        <v>51</v>
      </c>
      <c r="GJ179">
        <f t="shared" si="143"/>
        <v>52.2</v>
      </c>
      <c r="GK179">
        <f t="shared" si="143"/>
        <v>52.3</v>
      </c>
      <c r="GL179">
        <f t="shared" si="143"/>
        <v>52.4</v>
      </c>
      <c r="GM179">
        <f t="shared" ref="GM179:IX179" si="144">+MAX(GM172,$C$174)</f>
        <v>51.7</v>
      </c>
      <c r="GN179">
        <f t="shared" si="144"/>
        <v>50.6</v>
      </c>
      <c r="GO179">
        <f t="shared" si="144"/>
        <v>51.1</v>
      </c>
      <c r="GP179">
        <f t="shared" si="144"/>
        <v>52.6</v>
      </c>
      <c r="GQ179">
        <f t="shared" si="144"/>
        <v>53.2</v>
      </c>
      <c r="GR179">
        <f t="shared" si="144"/>
        <v>53.1</v>
      </c>
      <c r="GS179">
        <f t="shared" si="144"/>
        <v>51.7</v>
      </c>
      <c r="GT179">
        <f t="shared" si="144"/>
        <v>52</v>
      </c>
      <c r="GU179">
        <f t="shared" si="144"/>
        <v>52.3</v>
      </c>
      <c r="GV179">
        <f t="shared" si="144"/>
        <v>50.5</v>
      </c>
      <c r="GW179">
        <f t="shared" si="144"/>
        <v>52.2</v>
      </c>
      <c r="GX179">
        <f t="shared" si="144"/>
        <v>51.4</v>
      </c>
      <c r="GY179">
        <f t="shared" si="144"/>
        <v>53.1</v>
      </c>
      <c r="GZ179">
        <f t="shared" si="144"/>
        <v>53.2</v>
      </c>
      <c r="HA179">
        <f t="shared" si="144"/>
        <v>51.5</v>
      </c>
      <c r="HB179">
        <f t="shared" si="144"/>
        <v>51.9</v>
      </c>
      <c r="HC179">
        <f t="shared" si="144"/>
        <v>49.9</v>
      </c>
      <c r="HD179">
        <f t="shared" si="144"/>
        <v>51.6</v>
      </c>
      <c r="HE179">
        <f t="shared" si="144"/>
        <v>52.2</v>
      </c>
      <c r="HF179">
        <f t="shared" si="144"/>
        <v>51.2</v>
      </c>
      <c r="HG179">
        <f t="shared" si="144"/>
        <v>52.8</v>
      </c>
      <c r="HH179">
        <f t="shared" si="144"/>
        <v>51.9</v>
      </c>
      <c r="HI179">
        <f t="shared" si="144"/>
        <v>51.1</v>
      </c>
      <c r="HJ179">
        <f t="shared" si="144"/>
        <v>53.7</v>
      </c>
      <c r="HK179">
        <f t="shared" si="144"/>
        <v>53</v>
      </c>
      <c r="HL179">
        <f t="shared" si="144"/>
        <v>50.4</v>
      </c>
      <c r="HM179">
        <f t="shared" si="144"/>
        <v>53</v>
      </c>
      <c r="HN179">
        <f t="shared" si="144"/>
        <v>53.2</v>
      </c>
      <c r="HO179">
        <f t="shared" si="144"/>
        <v>54.9</v>
      </c>
      <c r="HP179">
        <f t="shared" si="144"/>
        <v>51.4</v>
      </c>
      <c r="HQ179">
        <f t="shared" si="144"/>
        <v>52.7</v>
      </c>
      <c r="HR179">
        <f t="shared" si="144"/>
        <v>52</v>
      </c>
      <c r="HS179">
        <f t="shared" si="144"/>
        <v>52.3</v>
      </c>
      <c r="HT179">
        <f t="shared" si="144"/>
        <v>51.8</v>
      </c>
      <c r="HU179">
        <f t="shared" si="144"/>
        <v>49.3</v>
      </c>
      <c r="HV179">
        <f t="shared" si="144"/>
        <v>52.6</v>
      </c>
      <c r="HW179">
        <f t="shared" si="144"/>
        <v>51.5</v>
      </c>
      <c r="HX179">
        <f t="shared" si="144"/>
        <v>51.2</v>
      </c>
      <c r="HY179">
        <f t="shared" si="144"/>
        <v>51.8</v>
      </c>
      <c r="HZ179">
        <f t="shared" si="144"/>
        <v>52.4</v>
      </c>
      <c r="IA179">
        <f t="shared" si="144"/>
        <v>52.3</v>
      </c>
      <c r="IB179">
        <f t="shared" si="144"/>
        <v>52.4</v>
      </c>
      <c r="IC179">
        <f t="shared" si="144"/>
        <v>51.8</v>
      </c>
      <c r="ID179">
        <f t="shared" si="144"/>
        <v>51.4</v>
      </c>
      <c r="IE179">
        <f t="shared" si="144"/>
        <v>51.2</v>
      </c>
      <c r="IF179">
        <f t="shared" si="144"/>
        <v>51.3</v>
      </c>
      <c r="IG179">
        <f t="shared" si="144"/>
        <v>53.4</v>
      </c>
      <c r="IH179">
        <f t="shared" si="144"/>
        <v>52.6</v>
      </c>
      <c r="II179">
        <f t="shared" si="144"/>
        <v>51.5</v>
      </c>
      <c r="IJ179">
        <f t="shared" si="144"/>
        <v>52.7</v>
      </c>
      <c r="IK179">
        <f t="shared" si="144"/>
        <v>50.7</v>
      </c>
      <c r="IL179">
        <f t="shared" si="144"/>
        <v>52.7</v>
      </c>
      <c r="IM179">
        <f t="shared" si="144"/>
        <v>52.9</v>
      </c>
      <c r="IN179">
        <f t="shared" si="144"/>
        <v>52.5</v>
      </c>
      <c r="IO179">
        <f t="shared" si="144"/>
        <v>50.9</v>
      </c>
      <c r="IP179">
        <f t="shared" si="144"/>
        <v>50.9</v>
      </c>
      <c r="IQ179">
        <f t="shared" si="144"/>
        <v>51</v>
      </c>
      <c r="IR179">
        <f t="shared" si="144"/>
        <v>51.5</v>
      </c>
      <c r="IS179">
        <f t="shared" si="144"/>
        <v>52.6</v>
      </c>
      <c r="IT179">
        <f t="shared" si="144"/>
        <v>51.2</v>
      </c>
      <c r="IU179">
        <f t="shared" si="144"/>
        <v>53.6</v>
      </c>
      <c r="IV179">
        <f t="shared" si="144"/>
        <v>49.6</v>
      </c>
      <c r="IW179">
        <f t="shared" si="144"/>
        <v>51.3</v>
      </c>
      <c r="IX179">
        <f t="shared" si="144"/>
        <v>53.4</v>
      </c>
      <c r="IY179">
        <f t="shared" ref="IY179:LJ179" si="145">+MAX(IY172,$C$174)</f>
        <v>49.2</v>
      </c>
      <c r="IZ179">
        <f t="shared" si="145"/>
        <v>52.2</v>
      </c>
      <c r="JA179">
        <f t="shared" si="145"/>
        <v>52.8</v>
      </c>
      <c r="JB179">
        <f t="shared" si="145"/>
        <v>49</v>
      </c>
      <c r="JC179">
        <f t="shared" si="145"/>
        <v>51</v>
      </c>
      <c r="JD179">
        <f t="shared" si="145"/>
        <v>53.8</v>
      </c>
      <c r="JE179">
        <f t="shared" si="145"/>
        <v>51</v>
      </c>
      <c r="JF179">
        <f t="shared" si="145"/>
        <v>50.7</v>
      </c>
      <c r="JG179">
        <f t="shared" si="145"/>
        <v>52.8</v>
      </c>
      <c r="JH179">
        <f t="shared" si="145"/>
        <v>52.5</v>
      </c>
      <c r="JI179">
        <f t="shared" si="145"/>
        <v>52.2</v>
      </c>
      <c r="JJ179">
        <f t="shared" si="145"/>
        <v>51.5</v>
      </c>
      <c r="JK179">
        <f t="shared" si="145"/>
        <v>51.3</v>
      </c>
      <c r="JL179">
        <f t="shared" si="145"/>
        <v>52.3</v>
      </c>
      <c r="JM179">
        <f t="shared" si="145"/>
        <v>53.2</v>
      </c>
      <c r="JN179">
        <f t="shared" si="145"/>
        <v>50.9</v>
      </c>
      <c r="JO179">
        <f t="shared" si="145"/>
        <v>51.6</v>
      </c>
      <c r="JP179">
        <f t="shared" si="145"/>
        <v>50.2</v>
      </c>
      <c r="JQ179">
        <f t="shared" si="145"/>
        <v>52.2</v>
      </c>
      <c r="JR179">
        <f t="shared" si="145"/>
        <v>52.1</v>
      </c>
      <c r="JS179">
        <f t="shared" si="145"/>
        <v>51</v>
      </c>
      <c r="JT179">
        <f t="shared" si="145"/>
        <v>51.2</v>
      </c>
      <c r="JU179">
        <f t="shared" si="145"/>
        <v>52.5</v>
      </c>
      <c r="JV179">
        <f t="shared" si="145"/>
        <v>51.5</v>
      </c>
      <c r="JW179">
        <f t="shared" si="145"/>
        <v>51.9</v>
      </c>
      <c r="JX179">
        <f t="shared" si="145"/>
        <v>53.5</v>
      </c>
      <c r="JY179">
        <f t="shared" si="145"/>
        <v>52.9</v>
      </c>
      <c r="JZ179">
        <f t="shared" si="145"/>
        <v>51</v>
      </c>
      <c r="KA179">
        <f t="shared" si="145"/>
        <v>54.5</v>
      </c>
      <c r="KB179">
        <f t="shared" si="145"/>
        <v>52.1</v>
      </c>
      <c r="KC179">
        <f t="shared" si="145"/>
        <v>51.7</v>
      </c>
      <c r="KD179">
        <f t="shared" si="145"/>
        <v>52.7</v>
      </c>
      <c r="KE179">
        <f t="shared" si="145"/>
        <v>53.1</v>
      </c>
      <c r="KF179">
        <f t="shared" si="145"/>
        <v>51.4</v>
      </c>
      <c r="KG179">
        <f t="shared" si="145"/>
        <v>51.8</v>
      </c>
      <c r="KH179">
        <f t="shared" si="145"/>
        <v>53.3</v>
      </c>
      <c r="KI179">
        <f t="shared" si="145"/>
        <v>52.1</v>
      </c>
      <c r="KJ179">
        <f t="shared" si="145"/>
        <v>53</v>
      </c>
      <c r="KK179">
        <f t="shared" si="145"/>
        <v>52.5</v>
      </c>
      <c r="KL179">
        <f t="shared" si="145"/>
        <v>53.2</v>
      </c>
      <c r="KM179">
        <f t="shared" si="145"/>
        <v>50.4</v>
      </c>
      <c r="KN179">
        <f t="shared" si="145"/>
        <v>53.8</v>
      </c>
      <c r="KO179">
        <f t="shared" si="145"/>
        <v>51</v>
      </c>
      <c r="KP179">
        <f t="shared" si="145"/>
        <v>50.9</v>
      </c>
      <c r="KQ179">
        <f t="shared" si="145"/>
        <v>50.5</v>
      </c>
      <c r="KR179">
        <f t="shared" si="145"/>
        <v>53</v>
      </c>
      <c r="KS179">
        <f t="shared" si="145"/>
        <v>51.9</v>
      </c>
      <c r="KT179">
        <f t="shared" si="145"/>
        <v>52.3</v>
      </c>
      <c r="KU179">
        <f t="shared" si="145"/>
        <v>51.6</v>
      </c>
      <c r="KV179">
        <f t="shared" si="145"/>
        <v>52.6</v>
      </c>
      <c r="KW179">
        <f t="shared" si="145"/>
        <v>51.9</v>
      </c>
      <c r="KX179">
        <f t="shared" si="145"/>
        <v>49.9</v>
      </c>
      <c r="KY179">
        <f t="shared" si="145"/>
        <v>53</v>
      </c>
      <c r="KZ179">
        <f t="shared" si="145"/>
        <v>52.8</v>
      </c>
      <c r="LA179">
        <f t="shared" si="145"/>
        <v>49.8</v>
      </c>
      <c r="LB179">
        <f t="shared" si="145"/>
        <v>52.8</v>
      </c>
      <c r="LC179">
        <f t="shared" si="145"/>
        <v>52.4</v>
      </c>
      <c r="LD179">
        <f t="shared" si="145"/>
        <v>51.6</v>
      </c>
      <c r="LE179">
        <f t="shared" si="145"/>
        <v>53</v>
      </c>
      <c r="LF179">
        <f t="shared" si="145"/>
        <v>52.5</v>
      </c>
      <c r="LG179">
        <f t="shared" si="145"/>
        <v>50.1</v>
      </c>
      <c r="LH179">
        <f t="shared" si="145"/>
        <v>51</v>
      </c>
      <c r="LI179">
        <f t="shared" si="145"/>
        <v>51.4</v>
      </c>
      <c r="LJ179">
        <f t="shared" si="145"/>
        <v>51.8</v>
      </c>
      <c r="LK179">
        <f t="shared" ref="LK179:NV179" si="146">+MAX(LK172,$C$174)</f>
        <v>52.6</v>
      </c>
      <c r="LL179">
        <f t="shared" si="146"/>
        <v>52</v>
      </c>
      <c r="LM179">
        <f t="shared" si="146"/>
        <v>53</v>
      </c>
      <c r="LN179">
        <f t="shared" si="146"/>
        <v>51.7</v>
      </c>
      <c r="LO179">
        <f t="shared" si="146"/>
        <v>52.6</v>
      </c>
      <c r="LP179">
        <f t="shared" si="146"/>
        <v>52.6</v>
      </c>
      <c r="LQ179">
        <f t="shared" si="146"/>
        <v>51.6</v>
      </c>
      <c r="LR179">
        <f t="shared" si="146"/>
        <v>54.3</v>
      </c>
      <c r="LS179">
        <f t="shared" si="146"/>
        <v>51.7</v>
      </c>
      <c r="LT179">
        <f t="shared" si="146"/>
        <v>50.5</v>
      </c>
      <c r="LU179">
        <f t="shared" si="146"/>
        <v>52.3</v>
      </c>
      <c r="LV179">
        <f t="shared" si="146"/>
        <v>52</v>
      </c>
      <c r="LW179">
        <f t="shared" si="146"/>
        <v>52.4</v>
      </c>
      <c r="LX179">
        <f t="shared" si="146"/>
        <v>51.4</v>
      </c>
      <c r="LY179">
        <f t="shared" si="146"/>
        <v>51.8</v>
      </c>
      <c r="LZ179">
        <f t="shared" si="146"/>
        <v>51.7</v>
      </c>
      <c r="MA179">
        <f t="shared" si="146"/>
        <v>50.7</v>
      </c>
      <c r="MB179">
        <f t="shared" si="146"/>
        <v>52.7</v>
      </c>
      <c r="MC179">
        <f t="shared" si="146"/>
        <v>51.3</v>
      </c>
      <c r="MD179">
        <f t="shared" si="146"/>
        <v>51.7</v>
      </c>
      <c r="ME179">
        <f t="shared" si="146"/>
        <v>51.6</v>
      </c>
      <c r="MF179">
        <f t="shared" si="146"/>
        <v>51.7</v>
      </c>
      <c r="MG179">
        <f t="shared" si="146"/>
        <v>52.6</v>
      </c>
      <c r="MH179">
        <f t="shared" si="146"/>
        <v>50.9</v>
      </c>
      <c r="MI179">
        <f t="shared" si="146"/>
        <v>51.9</v>
      </c>
      <c r="MJ179">
        <f t="shared" si="146"/>
        <v>48.8</v>
      </c>
      <c r="MK179">
        <f t="shared" si="146"/>
        <v>52.7</v>
      </c>
      <c r="ML179">
        <f t="shared" si="146"/>
        <v>51.2</v>
      </c>
      <c r="MM179">
        <f t="shared" si="146"/>
        <v>51.7</v>
      </c>
      <c r="MN179">
        <f t="shared" si="146"/>
        <v>50.7</v>
      </c>
      <c r="MO179">
        <f t="shared" si="146"/>
        <v>52</v>
      </c>
      <c r="MP179">
        <f t="shared" si="146"/>
        <v>52.7</v>
      </c>
      <c r="MQ179">
        <f t="shared" si="146"/>
        <v>54.5</v>
      </c>
      <c r="MR179">
        <f t="shared" si="146"/>
        <v>51.8</v>
      </c>
      <c r="MS179">
        <f t="shared" si="146"/>
        <v>50.9</v>
      </c>
      <c r="MT179">
        <f t="shared" si="146"/>
        <v>51.9</v>
      </c>
      <c r="MU179">
        <f t="shared" si="146"/>
        <v>52.4</v>
      </c>
      <c r="MV179">
        <f t="shared" si="146"/>
        <v>52.9</v>
      </c>
      <c r="MW179">
        <f t="shared" si="146"/>
        <v>53.1</v>
      </c>
      <c r="MX179">
        <f t="shared" si="146"/>
        <v>50.2</v>
      </c>
      <c r="MY179">
        <f t="shared" si="146"/>
        <v>51.3</v>
      </c>
      <c r="MZ179">
        <f t="shared" si="146"/>
        <v>52.6</v>
      </c>
      <c r="NA179">
        <f t="shared" si="146"/>
        <v>51.2</v>
      </c>
      <c r="NB179">
        <f t="shared" si="146"/>
        <v>50.9</v>
      </c>
      <c r="NC179">
        <f t="shared" si="146"/>
        <v>51.9</v>
      </c>
      <c r="ND179">
        <f t="shared" si="146"/>
        <v>51.8</v>
      </c>
      <c r="NE179">
        <f t="shared" si="146"/>
        <v>51.7</v>
      </c>
      <c r="NF179">
        <f t="shared" si="146"/>
        <v>51</v>
      </c>
      <c r="NG179">
        <f t="shared" si="146"/>
        <v>52.7</v>
      </c>
      <c r="NH179">
        <f t="shared" si="146"/>
        <v>52.9</v>
      </c>
      <c r="NI179">
        <f t="shared" si="146"/>
        <v>52.8</v>
      </c>
      <c r="NJ179">
        <f t="shared" si="146"/>
        <v>52.9</v>
      </c>
      <c r="NK179">
        <f t="shared" si="146"/>
        <v>52.7</v>
      </c>
      <c r="NL179">
        <f t="shared" si="146"/>
        <v>51.4</v>
      </c>
      <c r="NM179">
        <f t="shared" si="146"/>
        <v>50.9</v>
      </c>
      <c r="NN179">
        <f t="shared" si="146"/>
        <v>51.2</v>
      </c>
      <c r="NO179">
        <f t="shared" si="146"/>
        <v>52.5</v>
      </c>
      <c r="NP179">
        <f t="shared" si="146"/>
        <v>51.8</v>
      </c>
      <c r="NQ179">
        <f t="shared" si="146"/>
        <v>51.5</v>
      </c>
      <c r="NR179">
        <f t="shared" si="146"/>
        <v>51.8</v>
      </c>
      <c r="NS179">
        <f t="shared" si="146"/>
        <v>54.9</v>
      </c>
      <c r="NT179">
        <f t="shared" si="146"/>
        <v>52</v>
      </c>
      <c r="NU179">
        <f t="shared" si="146"/>
        <v>51.5</v>
      </c>
      <c r="NV179">
        <f t="shared" si="146"/>
        <v>52.9</v>
      </c>
      <c r="NW179">
        <f t="shared" ref="NW179:QH179" si="147">+MAX(NW172,$C$174)</f>
        <v>51.2</v>
      </c>
      <c r="NX179">
        <f t="shared" si="147"/>
        <v>53.2</v>
      </c>
      <c r="NY179">
        <f t="shared" si="147"/>
        <v>53.8</v>
      </c>
      <c r="NZ179">
        <f t="shared" si="147"/>
        <v>52</v>
      </c>
      <c r="OA179">
        <f t="shared" si="147"/>
        <v>52.4</v>
      </c>
      <c r="OB179">
        <f t="shared" si="147"/>
        <v>53.3</v>
      </c>
      <c r="OC179">
        <f t="shared" si="147"/>
        <v>51.6</v>
      </c>
      <c r="OD179">
        <f t="shared" si="147"/>
        <v>51.3</v>
      </c>
      <c r="OE179">
        <f t="shared" si="147"/>
        <v>52.2</v>
      </c>
      <c r="OF179">
        <f t="shared" si="147"/>
        <v>53</v>
      </c>
      <c r="OG179">
        <f t="shared" si="147"/>
        <v>51.6</v>
      </c>
      <c r="OH179">
        <f t="shared" si="147"/>
        <v>51</v>
      </c>
      <c r="OI179">
        <f t="shared" si="147"/>
        <v>52.6</v>
      </c>
      <c r="OJ179">
        <f t="shared" si="147"/>
        <v>52.1</v>
      </c>
      <c r="OK179">
        <f t="shared" si="147"/>
        <v>51.8</v>
      </c>
      <c r="OL179">
        <f t="shared" si="147"/>
        <v>53.4</v>
      </c>
      <c r="OM179">
        <f t="shared" si="147"/>
        <v>51.4</v>
      </c>
      <c r="ON179">
        <f t="shared" si="147"/>
        <v>50.4</v>
      </c>
      <c r="OO179">
        <f t="shared" si="147"/>
        <v>51.2</v>
      </c>
      <c r="OP179">
        <f t="shared" si="147"/>
        <v>51.6</v>
      </c>
      <c r="OQ179">
        <f t="shared" si="147"/>
        <v>52.7</v>
      </c>
      <c r="OR179">
        <f t="shared" si="147"/>
        <v>50</v>
      </c>
      <c r="OS179">
        <f t="shared" si="147"/>
        <v>53.9</v>
      </c>
      <c r="OT179">
        <f t="shared" si="147"/>
        <v>51.1</v>
      </c>
      <c r="OU179">
        <f t="shared" si="147"/>
        <v>52</v>
      </c>
      <c r="OV179">
        <f t="shared" si="147"/>
        <v>51.4</v>
      </c>
      <c r="OW179">
        <f t="shared" si="147"/>
        <v>51.8</v>
      </c>
      <c r="OX179">
        <f t="shared" si="147"/>
        <v>54.8</v>
      </c>
      <c r="OY179">
        <f t="shared" si="147"/>
        <v>51.9</v>
      </c>
      <c r="OZ179">
        <f t="shared" si="147"/>
        <v>51.2</v>
      </c>
      <c r="PA179">
        <f t="shared" si="147"/>
        <v>51.4</v>
      </c>
      <c r="PB179">
        <f t="shared" si="147"/>
        <v>52.7</v>
      </c>
      <c r="PC179">
        <f t="shared" si="147"/>
        <v>55.1</v>
      </c>
      <c r="PD179">
        <f t="shared" si="147"/>
        <v>51.1</v>
      </c>
      <c r="PE179">
        <f t="shared" si="147"/>
        <v>53.2</v>
      </c>
      <c r="PF179">
        <f t="shared" si="147"/>
        <v>52.6</v>
      </c>
      <c r="PG179">
        <f t="shared" si="147"/>
        <v>52.4</v>
      </c>
      <c r="PH179">
        <f t="shared" si="147"/>
        <v>51</v>
      </c>
      <c r="PI179">
        <f t="shared" si="147"/>
        <v>54.2</v>
      </c>
      <c r="PJ179">
        <f t="shared" si="147"/>
        <v>51.5</v>
      </c>
      <c r="PK179">
        <f t="shared" si="147"/>
        <v>51.8</v>
      </c>
      <c r="PL179">
        <f t="shared" si="147"/>
        <v>52.6</v>
      </c>
      <c r="PM179">
        <f t="shared" si="147"/>
        <v>52.7</v>
      </c>
      <c r="PN179">
        <f t="shared" si="147"/>
        <v>52.7</v>
      </c>
      <c r="PO179">
        <f t="shared" si="147"/>
        <v>52.1</v>
      </c>
      <c r="PP179">
        <f t="shared" si="147"/>
        <v>51</v>
      </c>
      <c r="PQ179">
        <f t="shared" si="147"/>
        <v>49.8</v>
      </c>
      <c r="PR179">
        <f t="shared" si="147"/>
        <v>52.5</v>
      </c>
      <c r="PS179">
        <f t="shared" si="147"/>
        <v>51.5</v>
      </c>
      <c r="PT179">
        <f t="shared" si="147"/>
        <v>52.4</v>
      </c>
      <c r="PU179">
        <f t="shared" si="147"/>
        <v>50.6</v>
      </c>
      <c r="PV179">
        <f t="shared" si="147"/>
        <v>51.7</v>
      </c>
      <c r="PW179">
        <f t="shared" si="147"/>
        <v>51.4</v>
      </c>
      <c r="PX179">
        <f t="shared" si="147"/>
        <v>51.6</v>
      </c>
      <c r="PY179">
        <f t="shared" si="147"/>
        <v>52.1</v>
      </c>
      <c r="PZ179">
        <f t="shared" si="147"/>
        <v>51.9</v>
      </c>
      <c r="QA179">
        <f t="shared" si="147"/>
        <v>51.3</v>
      </c>
      <c r="QB179">
        <f t="shared" si="147"/>
        <v>52.3</v>
      </c>
      <c r="QC179">
        <f t="shared" si="147"/>
        <v>52.4</v>
      </c>
      <c r="QD179">
        <f t="shared" si="147"/>
        <v>53.8</v>
      </c>
      <c r="QE179">
        <f t="shared" si="147"/>
        <v>51.4</v>
      </c>
      <c r="QF179">
        <f t="shared" si="147"/>
        <v>51.2</v>
      </c>
      <c r="QG179">
        <f t="shared" si="147"/>
        <v>51.4</v>
      </c>
      <c r="QH179">
        <f t="shared" si="147"/>
        <v>50.5</v>
      </c>
      <c r="QI179">
        <f t="shared" ref="QI179:SG179" si="148">+MAX(QI172,$C$174)</f>
        <v>51.9</v>
      </c>
      <c r="QJ179">
        <f t="shared" si="148"/>
        <v>51.5</v>
      </c>
      <c r="QK179">
        <f t="shared" si="148"/>
        <v>53.2</v>
      </c>
      <c r="QL179">
        <f t="shared" si="148"/>
        <v>50.7</v>
      </c>
      <c r="QM179">
        <f t="shared" si="148"/>
        <v>52.9</v>
      </c>
      <c r="QN179">
        <f t="shared" si="148"/>
        <v>52.9</v>
      </c>
      <c r="QO179">
        <f t="shared" si="148"/>
        <v>53.8</v>
      </c>
      <c r="QP179">
        <f t="shared" si="148"/>
        <v>53.4</v>
      </c>
      <c r="QQ179">
        <f t="shared" si="148"/>
        <v>50.8</v>
      </c>
      <c r="QR179">
        <f t="shared" si="148"/>
        <v>50.8</v>
      </c>
      <c r="QS179">
        <f t="shared" si="148"/>
        <v>51.5</v>
      </c>
      <c r="QT179">
        <f t="shared" si="148"/>
        <v>52.6</v>
      </c>
      <c r="QU179">
        <f t="shared" si="148"/>
        <v>51.4</v>
      </c>
      <c r="QV179">
        <f t="shared" si="148"/>
        <v>51.3</v>
      </c>
      <c r="QW179">
        <f t="shared" si="148"/>
        <v>52.6</v>
      </c>
      <c r="QX179">
        <f t="shared" si="148"/>
        <v>52</v>
      </c>
      <c r="QY179">
        <f t="shared" si="148"/>
        <v>52.6</v>
      </c>
      <c r="QZ179">
        <f t="shared" si="148"/>
        <v>49.9</v>
      </c>
      <c r="RA179">
        <f t="shared" si="148"/>
        <v>51.1</v>
      </c>
      <c r="RB179">
        <f t="shared" si="148"/>
        <v>50.9</v>
      </c>
      <c r="RC179">
        <f t="shared" si="148"/>
        <v>54.8</v>
      </c>
      <c r="RD179">
        <f t="shared" si="148"/>
        <v>52.3</v>
      </c>
      <c r="RE179">
        <f t="shared" si="148"/>
        <v>52.5</v>
      </c>
      <c r="RF179">
        <f t="shared" si="148"/>
        <v>51.2</v>
      </c>
      <c r="RG179">
        <f t="shared" si="148"/>
        <v>50.2</v>
      </c>
      <c r="RH179">
        <f t="shared" si="148"/>
        <v>51.2</v>
      </c>
      <c r="RI179">
        <f t="shared" si="148"/>
        <v>52.7</v>
      </c>
      <c r="RJ179">
        <f t="shared" si="148"/>
        <v>52.5</v>
      </c>
      <c r="RK179">
        <f t="shared" si="148"/>
        <v>54.9</v>
      </c>
      <c r="RL179">
        <f t="shared" si="148"/>
        <v>52.2</v>
      </c>
      <c r="RM179">
        <f t="shared" si="148"/>
        <v>51.2</v>
      </c>
      <c r="RN179">
        <f t="shared" si="148"/>
        <v>51.6</v>
      </c>
      <c r="RO179">
        <f t="shared" si="148"/>
        <v>53.4</v>
      </c>
      <c r="RP179">
        <f t="shared" si="148"/>
        <v>53.7</v>
      </c>
      <c r="RQ179">
        <f t="shared" si="148"/>
        <v>52.9</v>
      </c>
      <c r="RR179">
        <f t="shared" si="148"/>
        <v>52.4</v>
      </c>
      <c r="RS179">
        <f t="shared" si="148"/>
        <v>52.8</v>
      </c>
      <c r="RT179">
        <f t="shared" si="148"/>
        <v>53.3</v>
      </c>
      <c r="RU179">
        <f t="shared" si="148"/>
        <v>53</v>
      </c>
      <c r="RV179">
        <f t="shared" si="148"/>
        <v>52.5</v>
      </c>
      <c r="RW179">
        <f t="shared" si="148"/>
        <v>52.1</v>
      </c>
      <c r="RX179">
        <f t="shared" si="148"/>
        <v>51.9</v>
      </c>
      <c r="RY179">
        <f t="shared" si="148"/>
        <v>52.7</v>
      </c>
      <c r="RZ179">
        <f t="shared" si="148"/>
        <v>50.9</v>
      </c>
      <c r="SA179">
        <f t="shared" si="148"/>
        <v>51.2</v>
      </c>
      <c r="SB179">
        <f t="shared" si="148"/>
        <v>52.7</v>
      </c>
      <c r="SC179">
        <f t="shared" si="148"/>
        <v>51</v>
      </c>
      <c r="SD179">
        <f t="shared" si="148"/>
        <v>52</v>
      </c>
      <c r="SE179">
        <f t="shared" si="148"/>
        <v>51.2</v>
      </c>
      <c r="SF179">
        <f t="shared" si="148"/>
        <v>52.5</v>
      </c>
      <c r="SG179">
        <f t="shared" si="148"/>
        <v>53.4</v>
      </c>
    </row>
    <row r="181" spans="1:501">
      <c r="A181" t="s">
        <v>608</v>
      </c>
    </row>
    <row r="182" spans="1:501">
      <c r="A182">
        <v>2014</v>
      </c>
      <c r="B182">
        <f>+B160*B175</f>
        <v>436.8</v>
      </c>
      <c r="C182">
        <f t="shared" ref="C182:BN183" si="149">+C160*C175</f>
        <v>450.32</v>
      </c>
      <c r="D182">
        <f t="shared" si="149"/>
        <v>497.64</v>
      </c>
      <c r="E182">
        <f t="shared" si="149"/>
        <v>616.72</v>
      </c>
      <c r="F182">
        <f t="shared" si="149"/>
        <v>540.80000000000007</v>
      </c>
      <c r="G182">
        <f t="shared" si="149"/>
        <v>559</v>
      </c>
      <c r="H182">
        <f t="shared" si="149"/>
        <v>559</v>
      </c>
      <c r="I182">
        <f t="shared" si="149"/>
        <v>537.16</v>
      </c>
      <c r="J182">
        <f t="shared" si="149"/>
        <v>470.6</v>
      </c>
      <c r="K182">
        <f t="shared" si="149"/>
        <v>567.32000000000005</v>
      </c>
      <c r="L182">
        <f t="shared" si="149"/>
        <v>505.44000000000005</v>
      </c>
      <c r="M182">
        <f t="shared" si="149"/>
        <v>474.76000000000005</v>
      </c>
      <c r="N182">
        <f t="shared" si="149"/>
        <v>520</v>
      </c>
      <c r="O182">
        <f t="shared" si="149"/>
        <v>483.6</v>
      </c>
      <c r="P182">
        <f t="shared" si="149"/>
        <v>566.80000000000007</v>
      </c>
      <c r="Q182">
        <f t="shared" si="149"/>
        <v>540.28</v>
      </c>
      <c r="R182">
        <f t="shared" si="149"/>
        <v>535.07999999999993</v>
      </c>
      <c r="S182">
        <f t="shared" si="149"/>
        <v>481</v>
      </c>
      <c r="T182">
        <f t="shared" si="149"/>
        <v>488.28000000000003</v>
      </c>
      <c r="U182">
        <f t="shared" si="149"/>
        <v>592.80000000000007</v>
      </c>
      <c r="V182">
        <f t="shared" si="149"/>
        <v>506.48</v>
      </c>
      <c r="W182">
        <f t="shared" si="149"/>
        <v>541.32000000000005</v>
      </c>
      <c r="X182">
        <f t="shared" si="149"/>
        <v>615.16</v>
      </c>
      <c r="Y182">
        <f t="shared" si="149"/>
        <v>581.88</v>
      </c>
      <c r="Z182">
        <f t="shared" si="149"/>
        <v>534.55999999999995</v>
      </c>
      <c r="AA182">
        <f t="shared" si="149"/>
        <v>546.52</v>
      </c>
      <c r="AB182">
        <f t="shared" si="149"/>
        <v>550.16</v>
      </c>
      <c r="AC182">
        <f t="shared" si="149"/>
        <v>570.44000000000005</v>
      </c>
      <c r="AD182">
        <f t="shared" si="149"/>
        <v>571.48</v>
      </c>
      <c r="AE182">
        <f t="shared" si="149"/>
        <v>520</v>
      </c>
      <c r="AF182">
        <f t="shared" si="149"/>
        <v>588.12</v>
      </c>
      <c r="AG182">
        <f t="shared" si="149"/>
        <v>545.48</v>
      </c>
      <c r="AH182">
        <f t="shared" si="149"/>
        <v>489.84</v>
      </c>
      <c r="AI182">
        <f t="shared" si="149"/>
        <v>551.72</v>
      </c>
      <c r="AJ182">
        <f t="shared" si="149"/>
        <v>569.4</v>
      </c>
      <c r="AK182">
        <f t="shared" si="149"/>
        <v>513.76</v>
      </c>
      <c r="AL182">
        <f t="shared" si="149"/>
        <v>447.2</v>
      </c>
      <c r="AM182">
        <f t="shared" si="149"/>
        <v>606.84</v>
      </c>
      <c r="AN182">
        <f t="shared" si="149"/>
        <v>550.67999999999995</v>
      </c>
      <c r="AO182">
        <f t="shared" si="149"/>
        <v>498.68</v>
      </c>
      <c r="AP182">
        <f t="shared" si="149"/>
        <v>598</v>
      </c>
      <c r="AQ182">
        <f t="shared" si="149"/>
        <v>616.19999999999993</v>
      </c>
      <c r="AR182">
        <f t="shared" si="149"/>
        <v>484.64</v>
      </c>
      <c r="AS182">
        <f t="shared" si="149"/>
        <v>546</v>
      </c>
      <c r="AT182">
        <f t="shared" si="149"/>
        <v>448.23999999999995</v>
      </c>
      <c r="AU182">
        <f t="shared" si="149"/>
        <v>503.88</v>
      </c>
      <c r="AV182">
        <f t="shared" si="149"/>
        <v>463.84</v>
      </c>
      <c r="AW182">
        <f t="shared" si="149"/>
        <v>536.64</v>
      </c>
      <c r="AX182">
        <f t="shared" si="149"/>
        <v>541.32000000000005</v>
      </c>
      <c r="AY182">
        <f t="shared" si="149"/>
        <v>586.55999999999995</v>
      </c>
      <c r="AZ182">
        <f t="shared" si="149"/>
        <v>469.55999999999995</v>
      </c>
      <c r="BA182">
        <f t="shared" si="149"/>
        <v>609.96</v>
      </c>
      <c r="BB182">
        <f t="shared" si="149"/>
        <v>525.72</v>
      </c>
      <c r="BC182">
        <f t="shared" si="149"/>
        <v>537.16</v>
      </c>
      <c r="BD182">
        <f t="shared" si="149"/>
        <v>591.76</v>
      </c>
      <c r="BE182">
        <f t="shared" si="149"/>
        <v>521.04</v>
      </c>
      <c r="BF182">
        <f t="shared" si="149"/>
        <v>542.88</v>
      </c>
      <c r="BG182">
        <f t="shared" si="149"/>
        <v>544.96</v>
      </c>
      <c r="BH182">
        <f t="shared" si="149"/>
        <v>559.52</v>
      </c>
      <c r="BI182">
        <f t="shared" si="149"/>
        <v>618.80000000000007</v>
      </c>
      <c r="BJ182">
        <f t="shared" si="149"/>
        <v>594.88</v>
      </c>
      <c r="BK182">
        <f t="shared" si="149"/>
        <v>650.52</v>
      </c>
      <c r="BL182">
        <f t="shared" si="149"/>
        <v>595.92000000000007</v>
      </c>
      <c r="BM182">
        <f t="shared" si="149"/>
        <v>556.4</v>
      </c>
      <c r="BN182">
        <f t="shared" si="149"/>
        <v>509.6</v>
      </c>
      <c r="BO182">
        <f t="shared" ref="BO182:DZ185" si="150">+BO160*BO175</f>
        <v>456.03999999999996</v>
      </c>
      <c r="BP182">
        <f t="shared" si="150"/>
        <v>520</v>
      </c>
      <c r="BQ182">
        <f t="shared" si="150"/>
        <v>577.19999999999993</v>
      </c>
      <c r="BR182">
        <f t="shared" si="150"/>
        <v>487.76000000000005</v>
      </c>
      <c r="BS182">
        <f t="shared" si="150"/>
        <v>511.68</v>
      </c>
      <c r="BT182">
        <f t="shared" si="150"/>
        <v>563.67999999999995</v>
      </c>
      <c r="BU182">
        <f t="shared" si="150"/>
        <v>436.8</v>
      </c>
      <c r="BV182">
        <f t="shared" si="150"/>
        <v>488.28000000000003</v>
      </c>
      <c r="BW182">
        <f t="shared" si="150"/>
        <v>492.96000000000004</v>
      </c>
      <c r="BX182">
        <f t="shared" si="150"/>
        <v>539.76</v>
      </c>
      <c r="BY182">
        <f t="shared" si="150"/>
        <v>473.71999999999997</v>
      </c>
      <c r="BZ182">
        <f t="shared" si="150"/>
        <v>633.88</v>
      </c>
      <c r="CA182">
        <f t="shared" si="150"/>
        <v>538.72</v>
      </c>
      <c r="CB182">
        <f t="shared" si="150"/>
        <v>503.88</v>
      </c>
      <c r="CC182">
        <f t="shared" si="150"/>
        <v>575.64</v>
      </c>
      <c r="CD182">
        <f t="shared" si="150"/>
        <v>533.52</v>
      </c>
      <c r="CE182">
        <f t="shared" si="150"/>
        <v>485.16</v>
      </c>
      <c r="CF182">
        <f t="shared" si="150"/>
        <v>670.80000000000007</v>
      </c>
      <c r="CG182">
        <f t="shared" si="150"/>
        <v>544.44000000000005</v>
      </c>
      <c r="CH182">
        <f t="shared" si="150"/>
        <v>436.8</v>
      </c>
      <c r="CI182">
        <f t="shared" si="150"/>
        <v>436.8</v>
      </c>
      <c r="CJ182">
        <f t="shared" si="150"/>
        <v>531.44000000000005</v>
      </c>
      <c r="CK182">
        <f t="shared" si="150"/>
        <v>533</v>
      </c>
      <c r="CL182">
        <f t="shared" si="150"/>
        <v>562.12</v>
      </c>
      <c r="CM182">
        <f t="shared" si="150"/>
        <v>588.64</v>
      </c>
      <c r="CN182">
        <f t="shared" si="150"/>
        <v>580.32000000000005</v>
      </c>
      <c r="CO182">
        <f t="shared" si="150"/>
        <v>481</v>
      </c>
      <c r="CP182">
        <f t="shared" si="150"/>
        <v>477.88</v>
      </c>
      <c r="CQ182">
        <f t="shared" si="150"/>
        <v>553.28</v>
      </c>
      <c r="CR182">
        <f t="shared" si="150"/>
        <v>469.55999999999995</v>
      </c>
      <c r="CS182">
        <f t="shared" si="150"/>
        <v>562.64</v>
      </c>
      <c r="CT182">
        <f t="shared" si="150"/>
        <v>542.88</v>
      </c>
      <c r="CU182">
        <f t="shared" si="150"/>
        <v>503.36</v>
      </c>
      <c r="CV182">
        <f t="shared" si="150"/>
        <v>521.04</v>
      </c>
      <c r="CW182">
        <f t="shared" si="150"/>
        <v>592.80000000000007</v>
      </c>
      <c r="CX182">
        <f t="shared" si="150"/>
        <v>600.6</v>
      </c>
      <c r="CY182">
        <f t="shared" si="150"/>
        <v>539.24</v>
      </c>
      <c r="CZ182">
        <f t="shared" si="150"/>
        <v>567.32000000000005</v>
      </c>
      <c r="DA182">
        <f t="shared" si="150"/>
        <v>569.92000000000007</v>
      </c>
      <c r="DB182">
        <f t="shared" si="150"/>
        <v>548.6</v>
      </c>
      <c r="DC182">
        <f t="shared" si="150"/>
        <v>539.76</v>
      </c>
      <c r="DD182">
        <f t="shared" si="150"/>
        <v>515.32000000000005</v>
      </c>
      <c r="DE182">
        <f t="shared" si="150"/>
        <v>511.16</v>
      </c>
      <c r="DF182">
        <f t="shared" si="150"/>
        <v>538.72</v>
      </c>
      <c r="DG182">
        <f t="shared" si="150"/>
        <v>472.68</v>
      </c>
      <c r="DH182">
        <f t="shared" si="150"/>
        <v>645.84</v>
      </c>
      <c r="DI182">
        <f t="shared" si="150"/>
        <v>672.36</v>
      </c>
      <c r="DJ182">
        <f t="shared" si="150"/>
        <v>541.84</v>
      </c>
      <c r="DK182">
        <f t="shared" si="150"/>
        <v>510.12</v>
      </c>
      <c r="DL182">
        <f t="shared" si="150"/>
        <v>557.96</v>
      </c>
      <c r="DM182">
        <f t="shared" si="150"/>
        <v>579.80000000000007</v>
      </c>
      <c r="DN182">
        <f t="shared" si="150"/>
        <v>478.92000000000007</v>
      </c>
      <c r="DO182">
        <f t="shared" si="150"/>
        <v>436.8</v>
      </c>
      <c r="DP182">
        <f t="shared" si="150"/>
        <v>531.44000000000005</v>
      </c>
      <c r="DQ182">
        <f t="shared" si="150"/>
        <v>551.72</v>
      </c>
      <c r="DR182">
        <f t="shared" si="150"/>
        <v>443.55999999999995</v>
      </c>
      <c r="DS182">
        <f t="shared" si="150"/>
        <v>451.36</v>
      </c>
      <c r="DT182">
        <f t="shared" si="150"/>
        <v>455</v>
      </c>
      <c r="DU182">
        <f t="shared" si="150"/>
        <v>598</v>
      </c>
      <c r="DV182">
        <f t="shared" si="150"/>
        <v>562.12</v>
      </c>
      <c r="DW182">
        <f t="shared" si="150"/>
        <v>541.32000000000005</v>
      </c>
      <c r="DX182">
        <f t="shared" si="150"/>
        <v>536.12</v>
      </c>
      <c r="DY182">
        <f t="shared" si="150"/>
        <v>524.67999999999995</v>
      </c>
      <c r="DZ182">
        <f t="shared" si="150"/>
        <v>490.88</v>
      </c>
      <c r="EA182">
        <f t="shared" ref="EA182:GL186" si="151">+EA160*EA175</f>
        <v>561.6</v>
      </c>
      <c r="EB182">
        <f t="shared" si="151"/>
        <v>503.88</v>
      </c>
      <c r="EC182">
        <f t="shared" si="151"/>
        <v>583.96</v>
      </c>
      <c r="ED182">
        <f t="shared" si="151"/>
        <v>540.28</v>
      </c>
      <c r="EE182">
        <f t="shared" si="151"/>
        <v>436.8</v>
      </c>
      <c r="EF182">
        <f t="shared" si="151"/>
        <v>501.8</v>
      </c>
      <c r="EG182">
        <f t="shared" si="151"/>
        <v>552.76</v>
      </c>
      <c r="EH182">
        <f t="shared" si="151"/>
        <v>578.24</v>
      </c>
      <c r="EI182">
        <f t="shared" si="151"/>
        <v>507.52</v>
      </c>
      <c r="EJ182">
        <f t="shared" si="151"/>
        <v>579.80000000000007</v>
      </c>
      <c r="EK182">
        <f t="shared" si="151"/>
        <v>540.28</v>
      </c>
      <c r="EL182">
        <f t="shared" si="151"/>
        <v>562.12</v>
      </c>
      <c r="EM182">
        <f t="shared" si="151"/>
        <v>458.64</v>
      </c>
      <c r="EN182">
        <f t="shared" si="151"/>
        <v>535.07999999999993</v>
      </c>
      <c r="EO182">
        <f t="shared" si="151"/>
        <v>600.07999999999993</v>
      </c>
      <c r="EP182">
        <f t="shared" si="151"/>
        <v>437.84</v>
      </c>
      <c r="EQ182">
        <f t="shared" si="151"/>
        <v>604.76</v>
      </c>
      <c r="ER182">
        <f t="shared" si="151"/>
        <v>514.28</v>
      </c>
      <c r="ES182">
        <f t="shared" si="151"/>
        <v>487.23999999999995</v>
      </c>
      <c r="ET182">
        <f t="shared" si="151"/>
        <v>534.04</v>
      </c>
      <c r="EU182">
        <f t="shared" si="151"/>
        <v>525.19999999999993</v>
      </c>
      <c r="EV182">
        <f t="shared" si="151"/>
        <v>509.6</v>
      </c>
      <c r="EW182">
        <f t="shared" si="151"/>
        <v>537.67999999999995</v>
      </c>
      <c r="EX182">
        <f t="shared" si="151"/>
        <v>557.44000000000005</v>
      </c>
      <c r="EY182">
        <f t="shared" si="151"/>
        <v>497.64</v>
      </c>
      <c r="EZ182">
        <f t="shared" si="151"/>
        <v>569.92000000000007</v>
      </c>
      <c r="FA182">
        <f t="shared" si="151"/>
        <v>501.28000000000003</v>
      </c>
      <c r="FB182">
        <f t="shared" si="151"/>
        <v>501.8</v>
      </c>
      <c r="FC182">
        <f t="shared" si="151"/>
        <v>566.28</v>
      </c>
      <c r="FD182">
        <f t="shared" si="151"/>
        <v>614.12</v>
      </c>
      <c r="FE182">
        <f t="shared" si="151"/>
        <v>562.64</v>
      </c>
      <c r="FF182">
        <f t="shared" si="151"/>
        <v>530.92000000000007</v>
      </c>
      <c r="FG182">
        <f t="shared" si="151"/>
        <v>474.23999999999995</v>
      </c>
      <c r="FH182">
        <f t="shared" si="151"/>
        <v>580.32000000000005</v>
      </c>
      <c r="FI182">
        <f t="shared" si="151"/>
        <v>548.07999999999993</v>
      </c>
      <c r="FJ182">
        <f t="shared" si="151"/>
        <v>472.68</v>
      </c>
      <c r="FK182">
        <f t="shared" si="151"/>
        <v>462.8</v>
      </c>
      <c r="FL182">
        <f t="shared" si="151"/>
        <v>555.36</v>
      </c>
      <c r="FM182">
        <f t="shared" si="151"/>
        <v>633.36</v>
      </c>
      <c r="FN182">
        <f t="shared" si="151"/>
        <v>520</v>
      </c>
      <c r="FO182">
        <f t="shared" si="151"/>
        <v>500.23999999999995</v>
      </c>
      <c r="FP182">
        <f t="shared" si="151"/>
        <v>515.32000000000005</v>
      </c>
      <c r="FQ182">
        <f t="shared" si="151"/>
        <v>566.80000000000007</v>
      </c>
      <c r="FR182">
        <f t="shared" si="151"/>
        <v>604.24</v>
      </c>
      <c r="FS182">
        <f t="shared" si="151"/>
        <v>516.36</v>
      </c>
      <c r="FT182">
        <f t="shared" si="151"/>
        <v>470.07999999999993</v>
      </c>
      <c r="FU182">
        <f t="shared" si="151"/>
        <v>529.88</v>
      </c>
      <c r="FV182">
        <f t="shared" si="151"/>
        <v>479.44000000000005</v>
      </c>
      <c r="FW182">
        <f t="shared" si="151"/>
        <v>602.16</v>
      </c>
      <c r="FX182">
        <f t="shared" si="151"/>
        <v>525.19999999999993</v>
      </c>
      <c r="FY182">
        <f t="shared" si="151"/>
        <v>634.92000000000007</v>
      </c>
      <c r="FZ182">
        <f t="shared" si="151"/>
        <v>508.03999999999996</v>
      </c>
      <c r="GA182">
        <f t="shared" si="151"/>
        <v>483.07999999999993</v>
      </c>
      <c r="GB182">
        <f t="shared" si="151"/>
        <v>497.64</v>
      </c>
      <c r="GC182">
        <f t="shared" si="151"/>
        <v>456.55999999999995</v>
      </c>
      <c r="GD182">
        <f t="shared" si="151"/>
        <v>585</v>
      </c>
      <c r="GE182">
        <f t="shared" si="151"/>
        <v>615.16</v>
      </c>
      <c r="GF182">
        <f t="shared" si="151"/>
        <v>539.24</v>
      </c>
      <c r="GG182">
        <f t="shared" si="151"/>
        <v>466.96000000000004</v>
      </c>
      <c r="GH182">
        <f t="shared" si="151"/>
        <v>444.07999999999993</v>
      </c>
      <c r="GI182">
        <f t="shared" si="151"/>
        <v>468</v>
      </c>
      <c r="GJ182">
        <f t="shared" si="151"/>
        <v>595.92000000000007</v>
      </c>
      <c r="GK182">
        <f t="shared" si="151"/>
        <v>542.88</v>
      </c>
      <c r="GL182">
        <f t="shared" si="151"/>
        <v>564.72</v>
      </c>
      <c r="GM182">
        <f t="shared" ref="GM182:IX185" si="152">+GM160*GM175</f>
        <v>565.76</v>
      </c>
      <c r="GN182">
        <f t="shared" si="152"/>
        <v>458.64</v>
      </c>
      <c r="GO182">
        <f t="shared" si="152"/>
        <v>576.67999999999995</v>
      </c>
      <c r="GP182">
        <f t="shared" si="152"/>
        <v>448.23999999999995</v>
      </c>
      <c r="GQ182">
        <f t="shared" si="152"/>
        <v>459.16</v>
      </c>
      <c r="GR182">
        <f t="shared" si="152"/>
        <v>455.52</v>
      </c>
      <c r="GS182">
        <f t="shared" si="152"/>
        <v>476.84</v>
      </c>
      <c r="GT182">
        <f t="shared" si="152"/>
        <v>470.07999999999993</v>
      </c>
      <c r="GU182">
        <f t="shared" si="152"/>
        <v>544.44000000000005</v>
      </c>
      <c r="GV182">
        <f t="shared" si="152"/>
        <v>577.72</v>
      </c>
      <c r="GW182">
        <f t="shared" si="152"/>
        <v>533.52</v>
      </c>
      <c r="GX182">
        <f t="shared" si="152"/>
        <v>469.03999999999996</v>
      </c>
      <c r="GY182">
        <f t="shared" si="152"/>
        <v>617.76</v>
      </c>
      <c r="GZ182">
        <f t="shared" si="152"/>
        <v>559</v>
      </c>
      <c r="HA182">
        <f t="shared" si="152"/>
        <v>587.6</v>
      </c>
      <c r="HB182">
        <f t="shared" si="152"/>
        <v>502.32</v>
      </c>
      <c r="HC182">
        <f t="shared" si="152"/>
        <v>563.16</v>
      </c>
      <c r="HD182">
        <f t="shared" si="152"/>
        <v>551.19999999999993</v>
      </c>
      <c r="HE182">
        <f t="shared" si="152"/>
        <v>449.8</v>
      </c>
      <c r="HF182">
        <f t="shared" si="152"/>
        <v>505.44000000000005</v>
      </c>
      <c r="HG182">
        <f t="shared" si="152"/>
        <v>603.19999999999993</v>
      </c>
      <c r="HH182">
        <f t="shared" si="152"/>
        <v>501.8</v>
      </c>
      <c r="HI182">
        <f t="shared" si="152"/>
        <v>494</v>
      </c>
      <c r="HJ182">
        <f t="shared" si="152"/>
        <v>561.07999999999993</v>
      </c>
      <c r="HK182">
        <f t="shared" si="152"/>
        <v>663.52</v>
      </c>
      <c r="HL182">
        <f t="shared" si="152"/>
        <v>509.6</v>
      </c>
      <c r="HM182">
        <f t="shared" si="152"/>
        <v>578.76</v>
      </c>
      <c r="HN182">
        <f t="shared" si="152"/>
        <v>565.24</v>
      </c>
      <c r="HO182">
        <f t="shared" si="152"/>
        <v>531.44000000000005</v>
      </c>
      <c r="HP182">
        <f t="shared" si="152"/>
        <v>563.67999999999995</v>
      </c>
      <c r="HQ182">
        <f t="shared" si="152"/>
        <v>490.36</v>
      </c>
      <c r="HR182">
        <f t="shared" si="152"/>
        <v>501.8</v>
      </c>
      <c r="HS182">
        <f t="shared" si="152"/>
        <v>479.96000000000004</v>
      </c>
      <c r="HT182">
        <f t="shared" si="152"/>
        <v>517.92000000000007</v>
      </c>
      <c r="HU182">
        <f t="shared" si="152"/>
        <v>547.04</v>
      </c>
      <c r="HV182">
        <f t="shared" si="152"/>
        <v>510.12</v>
      </c>
      <c r="HW182">
        <f t="shared" si="152"/>
        <v>481</v>
      </c>
      <c r="HX182">
        <f t="shared" si="152"/>
        <v>514.28</v>
      </c>
      <c r="HY182">
        <f t="shared" si="152"/>
        <v>572</v>
      </c>
      <c r="HZ182">
        <f t="shared" si="152"/>
        <v>551.19999999999993</v>
      </c>
      <c r="IA182">
        <f t="shared" si="152"/>
        <v>592.80000000000007</v>
      </c>
      <c r="IB182">
        <f t="shared" si="152"/>
        <v>481.52</v>
      </c>
      <c r="IC182">
        <f t="shared" si="152"/>
        <v>475.8</v>
      </c>
      <c r="ID182">
        <f t="shared" si="152"/>
        <v>579.28</v>
      </c>
      <c r="IE182">
        <f t="shared" si="152"/>
        <v>537.16</v>
      </c>
      <c r="IF182">
        <f t="shared" si="152"/>
        <v>436.8</v>
      </c>
      <c r="IG182">
        <f t="shared" si="152"/>
        <v>499.2</v>
      </c>
      <c r="IH182">
        <f t="shared" si="152"/>
        <v>570.96</v>
      </c>
      <c r="II182">
        <f t="shared" si="152"/>
        <v>484.12</v>
      </c>
      <c r="IJ182">
        <f t="shared" si="152"/>
        <v>617.24</v>
      </c>
      <c r="IK182">
        <f t="shared" si="152"/>
        <v>436.8</v>
      </c>
      <c r="IL182">
        <f t="shared" si="152"/>
        <v>563.16</v>
      </c>
      <c r="IM182">
        <f t="shared" si="152"/>
        <v>505.96000000000004</v>
      </c>
      <c r="IN182">
        <f t="shared" si="152"/>
        <v>491.92000000000007</v>
      </c>
      <c r="IO182">
        <f t="shared" si="152"/>
        <v>491.92000000000007</v>
      </c>
      <c r="IP182">
        <f t="shared" si="152"/>
        <v>536.64</v>
      </c>
      <c r="IQ182">
        <f t="shared" si="152"/>
        <v>556.92000000000007</v>
      </c>
      <c r="IR182">
        <f t="shared" si="152"/>
        <v>502.84</v>
      </c>
      <c r="IS182">
        <f t="shared" si="152"/>
        <v>534.04</v>
      </c>
      <c r="IT182">
        <f t="shared" si="152"/>
        <v>552.24</v>
      </c>
      <c r="IU182">
        <f t="shared" si="152"/>
        <v>553.80000000000007</v>
      </c>
      <c r="IV182">
        <f t="shared" si="152"/>
        <v>543.4</v>
      </c>
      <c r="IW182">
        <f t="shared" si="152"/>
        <v>618.80000000000007</v>
      </c>
      <c r="IX182">
        <f t="shared" si="152"/>
        <v>530.92000000000007</v>
      </c>
      <c r="IY182">
        <f t="shared" ref="IY182:LJ186" si="153">+IY160*IY175</f>
        <v>517.4</v>
      </c>
      <c r="IZ182">
        <f t="shared" si="153"/>
        <v>521.55999999999995</v>
      </c>
      <c r="JA182">
        <f t="shared" si="153"/>
        <v>625.04</v>
      </c>
      <c r="JB182">
        <f t="shared" si="153"/>
        <v>535.07999999999993</v>
      </c>
      <c r="JC182">
        <f t="shared" si="153"/>
        <v>524.67999999999995</v>
      </c>
      <c r="JD182">
        <f t="shared" si="153"/>
        <v>501.8</v>
      </c>
      <c r="JE182">
        <f t="shared" si="153"/>
        <v>549.64</v>
      </c>
      <c r="JF182">
        <f t="shared" si="153"/>
        <v>569.4</v>
      </c>
      <c r="JG182">
        <f t="shared" si="153"/>
        <v>467.48</v>
      </c>
      <c r="JH182">
        <f t="shared" si="153"/>
        <v>570.44000000000005</v>
      </c>
      <c r="JI182">
        <f t="shared" si="153"/>
        <v>537.67999999999995</v>
      </c>
      <c r="JJ182">
        <f t="shared" si="153"/>
        <v>459.16</v>
      </c>
      <c r="JK182">
        <f t="shared" si="153"/>
        <v>593.32000000000005</v>
      </c>
      <c r="JL182">
        <f t="shared" si="153"/>
        <v>542.88</v>
      </c>
      <c r="JM182">
        <f t="shared" si="153"/>
        <v>475.8</v>
      </c>
      <c r="JN182">
        <f t="shared" si="153"/>
        <v>436.8</v>
      </c>
      <c r="JO182">
        <f t="shared" si="153"/>
        <v>529.88</v>
      </c>
      <c r="JP182">
        <f t="shared" si="153"/>
        <v>547.04</v>
      </c>
      <c r="JQ182">
        <f t="shared" si="153"/>
        <v>451.36</v>
      </c>
      <c r="JR182">
        <f t="shared" si="153"/>
        <v>516.36</v>
      </c>
      <c r="JS182">
        <f t="shared" si="153"/>
        <v>605.80000000000007</v>
      </c>
      <c r="JT182">
        <f t="shared" si="153"/>
        <v>553.80000000000007</v>
      </c>
      <c r="JU182">
        <f t="shared" si="153"/>
        <v>513.24</v>
      </c>
      <c r="JV182">
        <f t="shared" si="153"/>
        <v>542.36</v>
      </c>
      <c r="JW182">
        <f t="shared" si="153"/>
        <v>563.67999999999995</v>
      </c>
      <c r="JX182">
        <f t="shared" si="153"/>
        <v>595.4</v>
      </c>
      <c r="JY182">
        <f t="shared" si="153"/>
        <v>639.6</v>
      </c>
      <c r="JZ182">
        <f t="shared" si="153"/>
        <v>542.88</v>
      </c>
      <c r="KA182">
        <f t="shared" si="153"/>
        <v>497.64</v>
      </c>
      <c r="KB182">
        <f t="shared" si="153"/>
        <v>515.84</v>
      </c>
      <c r="KC182">
        <f t="shared" si="153"/>
        <v>502.84</v>
      </c>
      <c r="KD182">
        <f t="shared" si="153"/>
        <v>573.55999999999995</v>
      </c>
      <c r="KE182">
        <f t="shared" si="153"/>
        <v>590.19999999999993</v>
      </c>
      <c r="KF182">
        <f t="shared" si="153"/>
        <v>455.52</v>
      </c>
      <c r="KG182">
        <f t="shared" si="153"/>
        <v>514.28</v>
      </c>
      <c r="KH182">
        <f t="shared" si="153"/>
        <v>555.36</v>
      </c>
      <c r="KI182">
        <f t="shared" si="153"/>
        <v>611</v>
      </c>
      <c r="KJ182">
        <f t="shared" si="153"/>
        <v>502.32</v>
      </c>
      <c r="KK182">
        <f t="shared" si="153"/>
        <v>547.55999999999995</v>
      </c>
      <c r="KL182">
        <f t="shared" si="153"/>
        <v>496.6</v>
      </c>
      <c r="KM182">
        <f t="shared" si="153"/>
        <v>555.88</v>
      </c>
      <c r="KN182">
        <f t="shared" si="153"/>
        <v>494</v>
      </c>
      <c r="KO182">
        <f t="shared" si="153"/>
        <v>509.6</v>
      </c>
      <c r="KP182">
        <f t="shared" si="153"/>
        <v>525.72</v>
      </c>
      <c r="KQ182">
        <f t="shared" si="153"/>
        <v>538.72</v>
      </c>
      <c r="KR182">
        <f t="shared" si="153"/>
        <v>560.04</v>
      </c>
      <c r="KS182">
        <f t="shared" si="153"/>
        <v>448.23999999999995</v>
      </c>
      <c r="KT182">
        <f t="shared" si="153"/>
        <v>518.44000000000005</v>
      </c>
      <c r="KU182">
        <f t="shared" si="153"/>
        <v>500.23999999999995</v>
      </c>
      <c r="KV182">
        <f t="shared" si="153"/>
        <v>490.88</v>
      </c>
      <c r="KW182">
        <f t="shared" si="153"/>
        <v>457.07999999999993</v>
      </c>
      <c r="KX182">
        <f t="shared" si="153"/>
        <v>546</v>
      </c>
      <c r="KY182">
        <f t="shared" si="153"/>
        <v>486.71999999999997</v>
      </c>
      <c r="KZ182">
        <f t="shared" si="153"/>
        <v>649.48</v>
      </c>
      <c r="LA182">
        <f t="shared" si="153"/>
        <v>477.36</v>
      </c>
      <c r="LB182">
        <f t="shared" si="153"/>
        <v>477.88</v>
      </c>
      <c r="LC182">
        <f t="shared" si="153"/>
        <v>492.44000000000005</v>
      </c>
      <c r="LD182">
        <f t="shared" si="153"/>
        <v>591.76</v>
      </c>
      <c r="LE182">
        <f t="shared" si="153"/>
        <v>543.4</v>
      </c>
      <c r="LF182">
        <f t="shared" si="153"/>
        <v>592.28</v>
      </c>
      <c r="LG182">
        <f t="shared" si="153"/>
        <v>582.92000000000007</v>
      </c>
      <c r="LH182">
        <f t="shared" si="153"/>
        <v>573.55999999999995</v>
      </c>
      <c r="LI182">
        <f t="shared" si="153"/>
        <v>595.92000000000007</v>
      </c>
      <c r="LJ182">
        <f t="shared" si="153"/>
        <v>543.4</v>
      </c>
      <c r="LK182">
        <f t="shared" ref="LK182:NV185" si="154">+LK160*LK175</f>
        <v>519.48</v>
      </c>
      <c r="LL182">
        <f t="shared" si="154"/>
        <v>534.04</v>
      </c>
      <c r="LM182">
        <f t="shared" si="154"/>
        <v>452.92000000000007</v>
      </c>
      <c r="LN182">
        <f t="shared" si="154"/>
        <v>515.32000000000005</v>
      </c>
      <c r="LO182">
        <f t="shared" si="154"/>
        <v>534.55999999999995</v>
      </c>
      <c r="LP182">
        <f t="shared" si="154"/>
        <v>550.16</v>
      </c>
      <c r="LQ182">
        <f t="shared" si="154"/>
        <v>576.16</v>
      </c>
      <c r="LR182">
        <f t="shared" si="154"/>
        <v>605.80000000000007</v>
      </c>
      <c r="LS182">
        <f t="shared" si="154"/>
        <v>518.96</v>
      </c>
      <c r="LT182">
        <f t="shared" si="154"/>
        <v>523.64</v>
      </c>
      <c r="LU182">
        <f t="shared" si="154"/>
        <v>565.24</v>
      </c>
      <c r="LV182">
        <f t="shared" si="154"/>
        <v>452.92000000000007</v>
      </c>
      <c r="LW182">
        <f t="shared" si="154"/>
        <v>462.8</v>
      </c>
      <c r="LX182">
        <f t="shared" si="154"/>
        <v>525.72</v>
      </c>
      <c r="LY182">
        <f t="shared" si="154"/>
        <v>563.16</v>
      </c>
      <c r="LZ182">
        <f t="shared" si="154"/>
        <v>520</v>
      </c>
      <c r="MA182">
        <f t="shared" si="154"/>
        <v>539.76</v>
      </c>
      <c r="MB182">
        <f t="shared" si="154"/>
        <v>541.32000000000005</v>
      </c>
      <c r="MC182">
        <f t="shared" si="154"/>
        <v>542.88</v>
      </c>
      <c r="MD182">
        <f t="shared" si="154"/>
        <v>498.16</v>
      </c>
      <c r="ME182">
        <f t="shared" si="154"/>
        <v>530.92000000000007</v>
      </c>
      <c r="MF182">
        <f t="shared" si="154"/>
        <v>507</v>
      </c>
      <c r="MG182">
        <f t="shared" si="154"/>
        <v>491.4</v>
      </c>
      <c r="MH182">
        <f t="shared" si="154"/>
        <v>540.80000000000007</v>
      </c>
      <c r="MI182">
        <f t="shared" si="154"/>
        <v>554.84</v>
      </c>
      <c r="MJ182">
        <f t="shared" si="154"/>
        <v>501.28000000000003</v>
      </c>
      <c r="MK182">
        <f t="shared" si="154"/>
        <v>524.67999999999995</v>
      </c>
      <c r="ML182">
        <f t="shared" si="154"/>
        <v>516.88</v>
      </c>
      <c r="MM182">
        <f t="shared" si="154"/>
        <v>589.16</v>
      </c>
      <c r="MN182">
        <f t="shared" si="154"/>
        <v>501.8</v>
      </c>
      <c r="MO182">
        <f t="shared" si="154"/>
        <v>539.24</v>
      </c>
      <c r="MP182">
        <f t="shared" si="154"/>
        <v>513.76</v>
      </c>
      <c r="MQ182">
        <f t="shared" si="154"/>
        <v>496.6</v>
      </c>
      <c r="MR182">
        <f t="shared" si="154"/>
        <v>497.12</v>
      </c>
      <c r="MS182">
        <f t="shared" si="154"/>
        <v>595.92000000000007</v>
      </c>
      <c r="MT182">
        <f t="shared" si="154"/>
        <v>568.36</v>
      </c>
      <c r="MU182">
        <f t="shared" si="154"/>
        <v>446.16</v>
      </c>
      <c r="MV182">
        <f t="shared" si="154"/>
        <v>515.84</v>
      </c>
      <c r="MW182">
        <f t="shared" si="154"/>
        <v>518.96</v>
      </c>
      <c r="MX182">
        <f t="shared" si="154"/>
        <v>547.55999999999995</v>
      </c>
      <c r="MY182">
        <f t="shared" si="154"/>
        <v>530.4</v>
      </c>
      <c r="MZ182">
        <f t="shared" si="154"/>
        <v>539.76</v>
      </c>
      <c r="NA182">
        <f t="shared" si="154"/>
        <v>553.80000000000007</v>
      </c>
      <c r="NB182">
        <f t="shared" si="154"/>
        <v>534.04</v>
      </c>
      <c r="NC182">
        <f t="shared" si="154"/>
        <v>596.44000000000005</v>
      </c>
      <c r="ND182">
        <f t="shared" si="154"/>
        <v>558.48</v>
      </c>
      <c r="NE182">
        <f t="shared" si="154"/>
        <v>455</v>
      </c>
      <c r="NF182">
        <f t="shared" si="154"/>
        <v>533.52</v>
      </c>
      <c r="NG182">
        <f t="shared" si="154"/>
        <v>576.67999999999995</v>
      </c>
      <c r="NH182">
        <f t="shared" si="154"/>
        <v>578.24</v>
      </c>
      <c r="NI182">
        <f t="shared" si="154"/>
        <v>574.6</v>
      </c>
      <c r="NJ182">
        <f t="shared" si="154"/>
        <v>562.64</v>
      </c>
      <c r="NK182">
        <f t="shared" si="154"/>
        <v>465.92000000000007</v>
      </c>
      <c r="NL182">
        <f t="shared" si="154"/>
        <v>546</v>
      </c>
      <c r="NM182">
        <f t="shared" si="154"/>
        <v>516.36</v>
      </c>
      <c r="NN182">
        <f t="shared" si="154"/>
        <v>490.36</v>
      </c>
      <c r="NO182">
        <f t="shared" si="154"/>
        <v>664.04</v>
      </c>
      <c r="NP182">
        <f t="shared" si="154"/>
        <v>521.04</v>
      </c>
      <c r="NQ182">
        <f t="shared" si="154"/>
        <v>499.2</v>
      </c>
      <c r="NR182">
        <f t="shared" si="154"/>
        <v>534.55999999999995</v>
      </c>
      <c r="NS182">
        <f t="shared" si="154"/>
        <v>560.04</v>
      </c>
      <c r="NT182">
        <f t="shared" si="154"/>
        <v>471.12</v>
      </c>
      <c r="NU182">
        <f t="shared" si="154"/>
        <v>498.68</v>
      </c>
      <c r="NV182">
        <f t="shared" si="154"/>
        <v>546.52</v>
      </c>
      <c r="NW182">
        <f t="shared" ref="NW182:QH186" si="155">+NW160*NW175</f>
        <v>439.92000000000007</v>
      </c>
      <c r="NX182">
        <f t="shared" si="155"/>
        <v>438.88</v>
      </c>
      <c r="NY182">
        <f t="shared" si="155"/>
        <v>514.28</v>
      </c>
      <c r="NZ182">
        <f t="shared" si="155"/>
        <v>528.32000000000005</v>
      </c>
      <c r="OA182">
        <f t="shared" si="155"/>
        <v>489.84</v>
      </c>
      <c r="OB182">
        <f t="shared" si="155"/>
        <v>509.6</v>
      </c>
      <c r="OC182">
        <f t="shared" si="155"/>
        <v>577.72</v>
      </c>
      <c r="OD182">
        <f t="shared" si="155"/>
        <v>494.52</v>
      </c>
      <c r="OE182">
        <f t="shared" si="155"/>
        <v>538.72</v>
      </c>
      <c r="OF182">
        <f t="shared" si="155"/>
        <v>450.84</v>
      </c>
      <c r="OG182">
        <f t="shared" si="155"/>
        <v>553.28</v>
      </c>
      <c r="OH182">
        <f t="shared" si="155"/>
        <v>436.8</v>
      </c>
      <c r="OI182">
        <f t="shared" si="155"/>
        <v>502.32</v>
      </c>
      <c r="OJ182">
        <f t="shared" si="155"/>
        <v>458.64</v>
      </c>
      <c r="OK182">
        <f t="shared" si="155"/>
        <v>467.48</v>
      </c>
      <c r="OL182">
        <f t="shared" si="155"/>
        <v>492.44000000000005</v>
      </c>
      <c r="OM182">
        <f t="shared" si="155"/>
        <v>581.88</v>
      </c>
      <c r="ON182">
        <f t="shared" si="155"/>
        <v>508.03999999999996</v>
      </c>
      <c r="OO182">
        <f t="shared" si="155"/>
        <v>536.12</v>
      </c>
      <c r="OP182">
        <f t="shared" si="155"/>
        <v>608.92000000000007</v>
      </c>
      <c r="OQ182">
        <f t="shared" si="155"/>
        <v>483.07999999999993</v>
      </c>
      <c r="OR182">
        <f t="shared" si="155"/>
        <v>540.80000000000007</v>
      </c>
      <c r="OS182">
        <f t="shared" si="155"/>
        <v>544.44000000000005</v>
      </c>
      <c r="OT182">
        <f t="shared" si="155"/>
        <v>526.76</v>
      </c>
      <c r="OU182">
        <f t="shared" si="155"/>
        <v>529.88</v>
      </c>
      <c r="OV182">
        <f t="shared" si="155"/>
        <v>594.36</v>
      </c>
      <c r="OW182">
        <f t="shared" si="155"/>
        <v>523.12</v>
      </c>
      <c r="OX182">
        <f t="shared" si="155"/>
        <v>489.32</v>
      </c>
      <c r="OY182">
        <f t="shared" si="155"/>
        <v>551.72</v>
      </c>
      <c r="OZ182">
        <f t="shared" si="155"/>
        <v>508.55999999999995</v>
      </c>
      <c r="PA182">
        <f t="shared" si="155"/>
        <v>472.16</v>
      </c>
      <c r="PB182">
        <f t="shared" si="155"/>
        <v>587.6</v>
      </c>
      <c r="PC182">
        <f t="shared" si="155"/>
        <v>576.16</v>
      </c>
      <c r="PD182">
        <f t="shared" si="155"/>
        <v>594.88</v>
      </c>
      <c r="PE182">
        <f t="shared" si="155"/>
        <v>556.4</v>
      </c>
      <c r="PF182">
        <f t="shared" si="155"/>
        <v>561.07999999999993</v>
      </c>
      <c r="PG182">
        <f t="shared" si="155"/>
        <v>551.72</v>
      </c>
      <c r="PH182">
        <f t="shared" si="155"/>
        <v>469.03999999999996</v>
      </c>
      <c r="PI182">
        <f t="shared" si="155"/>
        <v>538.19999999999993</v>
      </c>
      <c r="PJ182">
        <f t="shared" si="155"/>
        <v>554.84</v>
      </c>
      <c r="PK182">
        <f t="shared" si="155"/>
        <v>547.04</v>
      </c>
      <c r="PL182">
        <f t="shared" si="155"/>
        <v>550.67999999999995</v>
      </c>
      <c r="PM182">
        <f t="shared" si="155"/>
        <v>619.32000000000005</v>
      </c>
      <c r="PN182">
        <f t="shared" si="155"/>
        <v>486.71999999999997</v>
      </c>
      <c r="PO182">
        <f t="shared" si="155"/>
        <v>532.48</v>
      </c>
      <c r="PP182">
        <f t="shared" si="155"/>
        <v>436.8</v>
      </c>
      <c r="PQ182">
        <f t="shared" si="155"/>
        <v>447.2</v>
      </c>
      <c r="PR182">
        <f t="shared" si="155"/>
        <v>460.2</v>
      </c>
      <c r="PS182">
        <f t="shared" si="155"/>
        <v>598</v>
      </c>
      <c r="PT182">
        <f t="shared" si="155"/>
        <v>573.55999999999995</v>
      </c>
      <c r="PU182">
        <f t="shared" si="155"/>
        <v>506.48</v>
      </c>
      <c r="PV182">
        <f t="shared" si="155"/>
        <v>507.52</v>
      </c>
      <c r="PW182">
        <f t="shared" si="155"/>
        <v>576.16</v>
      </c>
      <c r="PX182">
        <f t="shared" si="155"/>
        <v>557.44000000000005</v>
      </c>
      <c r="PY182">
        <f t="shared" si="155"/>
        <v>642.72</v>
      </c>
      <c r="PZ182">
        <f t="shared" si="155"/>
        <v>568.36</v>
      </c>
      <c r="QA182">
        <f t="shared" si="155"/>
        <v>601.64</v>
      </c>
      <c r="QB182">
        <f t="shared" si="155"/>
        <v>536.64</v>
      </c>
      <c r="QC182">
        <f t="shared" si="155"/>
        <v>688.48</v>
      </c>
      <c r="QD182">
        <f t="shared" si="155"/>
        <v>601.64</v>
      </c>
      <c r="QE182">
        <f t="shared" si="155"/>
        <v>591.24</v>
      </c>
      <c r="QF182">
        <f t="shared" si="155"/>
        <v>563.16</v>
      </c>
      <c r="QG182">
        <f t="shared" si="155"/>
        <v>521.04</v>
      </c>
      <c r="QH182">
        <f t="shared" si="155"/>
        <v>552.76</v>
      </c>
      <c r="QI182">
        <f t="shared" ref="QI182:SG186" si="156">+QI160*QI175</f>
        <v>436.8</v>
      </c>
      <c r="QJ182">
        <f t="shared" si="156"/>
        <v>474.76000000000005</v>
      </c>
      <c r="QK182">
        <f t="shared" si="156"/>
        <v>551.72</v>
      </c>
      <c r="QL182">
        <f t="shared" si="156"/>
        <v>487.76000000000005</v>
      </c>
      <c r="QM182">
        <f t="shared" si="156"/>
        <v>600.6</v>
      </c>
      <c r="QN182">
        <f t="shared" si="156"/>
        <v>462.28000000000003</v>
      </c>
      <c r="QO182">
        <f t="shared" si="156"/>
        <v>507.52</v>
      </c>
      <c r="QP182">
        <f t="shared" si="156"/>
        <v>592.28</v>
      </c>
      <c r="QQ182">
        <f t="shared" si="156"/>
        <v>468</v>
      </c>
      <c r="QR182">
        <f t="shared" si="156"/>
        <v>511.16</v>
      </c>
      <c r="QS182">
        <f t="shared" si="156"/>
        <v>516.88</v>
      </c>
      <c r="QT182">
        <f t="shared" si="156"/>
        <v>508.55999999999995</v>
      </c>
      <c r="QU182">
        <f t="shared" si="156"/>
        <v>556.92000000000007</v>
      </c>
      <c r="QV182">
        <f t="shared" si="156"/>
        <v>560.04</v>
      </c>
      <c r="QW182">
        <f t="shared" si="156"/>
        <v>496.07999999999993</v>
      </c>
      <c r="QX182">
        <f t="shared" si="156"/>
        <v>553.28</v>
      </c>
      <c r="QY182">
        <f t="shared" si="156"/>
        <v>551.72</v>
      </c>
      <c r="QZ182">
        <f t="shared" si="156"/>
        <v>481</v>
      </c>
      <c r="RA182">
        <f t="shared" si="156"/>
        <v>501.8</v>
      </c>
      <c r="RB182">
        <f t="shared" si="156"/>
        <v>596.96</v>
      </c>
      <c r="RC182">
        <f t="shared" si="156"/>
        <v>639.6</v>
      </c>
      <c r="RD182">
        <f t="shared" si="156"/>
        <v>496.6</v>
      </c>
      <c r="RE182">
        <f t="shared" si="156"/>
        <v>573.55999999999995</v>
      </c>
      <c r="RF182">
        <f t="shared" si="156"/>
        <v>537.67999999999995</v>
      </c>
      <c r="RG182">
        <f t="shared" si="156"/>
        <v>513.76</v>
      </c>
      <c r="RH182">
        <f t="shared" si="156"/>
        <v>538.19999999999993</v>
      </c>
      <c r="RI182">
        <f t="shared" si="156"/>
        <v>549.12</v>
      </c>
      <c r="RJ182">
        <f t="shared" si="156"/>
        <v>546</v>
      </c>
      <c r="RK182">
        <f t="shared" si="156"/>
        <v>526.24</v>
      </c>
      <c r="RL182">
        <f t="shared" si="156"/>
        <v>603.72</v>
      </c>
      <c r="RM182">
        <f t="shared" si="156"/>
        <v>543.4</v>
      </c>
      <c r="RN182">
        <f t="shared" si="156"/>
        <v>545.48</v>
      </c>
      <c r="RO182">
        <f t="shared" si="156"/>
        <v>534.04</v>
      </c>
      <c r="RP182">
        <f t="shared" si="156"/>
        <v>515.84</v>
      </c>
      <c r="RQ182">
        <f t="shared" si="156"/>
        <v>569.4</v>
      </c>
      <c r="RR182">
        <f t="shared" si="156"/>
        <v>483.07999999999993</v>
      </c>
      <c r="RS182">
        <f t="shared" si="156"/>
        <v>518.96</v>
      </c>
      <c r="RT182">
        <f t="shared" si="156"/>
        <v>522.07999999999993</v>
      </c>
      <c r="RU182">
        <f t="shared" si="156"/>
        <v>636.48</v>
      </c>
      <c r="RV182">
        <f t="shared" si="156"/>
        <v>578.24</v>
      </c>
      <c r="RW182">
        <f t="shared" si="156"/>
        <v>588.64</v>
      </c>
      <c r="RX182">
        <f t="shared" si="156"/>
        <v>526.24</v>
      </c>
      <c r="RY182">
        <f t="shared" si="156"/>
        <v>532.48</v>
      </c>
      <c r="RZ182">
        <f t="shared" si="156"/>
        <v>482.55999999999995</v>
      </c>
      <c r="SA182">
        <f t="shared" si="156"/>
        <v>591.24</v>
      </c>
      <c r="SB182">
        <f t="shared" si="156"/>
        <v>479.96000000000004</v>
      </c>
      <c r="SC182">
        <f t="shared" si="156"/>
        <v>491.4</v>
      </c>
      <c r="SD182">
        <f t="shared" si="156"/>
        <v>540.80000000000007</v>
      </c>
      <c r="SE182">
        <f t="shared" si="156"/>
        <v>481.52</v>
      </c>
      <c r="SF182">
        <f t="shared" si="156"/>
        <v>557.44000000000005</v>
      </c>
      <c r="SG182">
        <f t="shared" si="156"/>
        <v>498.16</v>
      </c>
    </row>
    <row r="183" spans="1:501">
      <c r="A183">
        <v>2015</v>
      </c>
      <c r="B183">
        <f t="shared" ref="B183:Q186" si="157">+B161*B176</f>
        <v>441</v>
      </c>
      <c r="C183">
        <f t="shared" si="157"/>
        <v>428.40000000000003</v>
      </c>
      <c r="D183">
        <f t="shared" si="157"/>
        <v>438.48</v>
      </c>
      <c r="E183">
        <f t="shared" si="157"/>
        <v>423.36</v>
      </c>
      <c r="F183">
        <f t="shared" si="157"/>
        <v>437.64000000000004</v>
      </c>
      <c r="G183">
        <f t="shared" si="157"/>
        <v>434.28000000000003</v>
      </c>
      <c r="H183">
        <f t="shared" si="157"/>
        <v>450.70200000000006</v>
      </c>
      <c r="I183">
        <f t="shared" si="157"/>
        <v>443.52</v>
      </c>
      <c r="J183">
        <f t="shared" si="157"/>
        <v>479.57400000000001</v>
      </c>
      <c r="K183">
        <f t="shared" si="157"/>
        <v>470.899</v>
      </c>
      <c r="L183">
        <f t="shared" si="157"/>
        <v>463.99999999999994</v>
      </c>
      <c r="M183">
        <f t="shared" si="157"/>
        <v>425.64699999999993</v>
      </c>
      <c r="N183">
        <f t="shared" si="157"/>
        <v>423.36</v>
      </c>
      <c r="O183">
        <f t="shared" si="157"/>
        <v>465.19200000000001</v>
      </c>
      <c r="P183">
        <f t="shared" si="157"/>
        <v>464.48600000000005</v>
      </c>
      <c r="Q183">
        <f t="shared" si="157"/>
        <v>424.20000000000005</v>
      </c>
      <c r="R183">
        <f t="shared" si="149"/>
        <v>429.24</v>
      </c>
      <c r="S183">
        <f t="shared" si="149"/>
        <v>439.96700000000004</v>
      </c>
      <c r="T183">
        <f t="shared" si="149"/>
        <v>436.8</v>
      </c>
      <c r="U183">
        <f t="shared" si="149"/>
        <v>436.8</v>
      </c>
      <c r="V183">
        <f t="shared" si="149"/>
        <v>429.24</v>
      </c>
      <c r="W183">
        <f t="shared" si="149"/>
        <v>464.18400000000003</v>
      </c>
      <c r="X183">
        <f t="shared" si="149"/>
        <v>433.44000000000005</v>
      </c>
      <c r="Y183">
        <f t="shared" si="149"/>
        <v>486.04799999999994</v>
      </c>
      <c r="Z183">
        <f t="shared" si="149"/>
        <v>418.69200000000001</v>
      </c>
      <c r="AA183">
        <f t="shared" si="149"/>
        <v>425.04</v>
      </c>
      <c r="AB183">
        <f t="shared" si="149"/>
        <v>435.12</v>
      </c>
      <c r="AC183">
        <f t="shared" si="149"/>
        <v>478.24199999999996</v>
      </c>
      <c r="AD183">
        <f t="shared" si="149"/>
        <v>420</v>
      </c>
      <c r="AE183">
        <f t="shared" si="149"/>
        <v>458.92599999999993</v>
      </c>
      <c r="AF183">
        <f t="shared" si="149"/>
        <v>432.72399999999999</v>
      </c>
      <c r="AG183">
        <f t="shared" si="149"/>
        <v>438.35400000000004</v>
      </c>
      <c r="AH183">
        <f t="shared" si="149"/>
        <v>492.024</v>
      </c>
      <c r="AI183">
        <f t="shared" si="149"/>
        <v>436.8</v>
      </c>
      <c r="AJ183">
        <f t="shared" si="149"/>
        <v>452.59199999999998</v>
      </c>
      <c r="AK183">
        <f t="shared" si="149"/>
        <v>430.61400000000003</v>
      </c>
      <c r="AL183">
        <f t="shared" si="149"/>
        <v>480.12799999999999</v>
      </c>
      <c r="AM183">
        <f t="shared" si="149"/>
        <v>437.97599999999994</v>
      </c>
      <c r="AN183">
        <f t="shared" si="149"/>
        <v>434.86799999999999</v>
      </c>
      <c r="AO183">
        <f t="shared" si="149"/>
        <v>430.92</v>
      </c>
      <c r="AP183">
        <f t="shared" si="149"/>
        <v>429.42900000000003</v>
      </c>
      <c r="AQ183">
        <f t="shared" si="149"/>
        <v>468.88400000000001</v>
      </c>
      <c r="AR183">
        <f t="shared" si="149"/>
        <v>432.6</v>
      </c>
      <c r="AS183">
        <f t="shared" si="149"/>
        <v>446.40000000000003</v>
      </c>
      <c r="AT183">
        <f t="shared" si="149"/>
        <v>452.75100000000003</v>
      </c>
      <c r="AU183">
        <f t="shared" si="149"/>
        <v>427.56</v>
      </c>
      <c r="AV183">
        <f t="shared" si="149"/>
        <v>429.24</v>
      </c>
      <c r="AW183">
        <f t="shared" si="149"/>
        <v>477.47700000000003</v>
      </c>
      <c r="AX183">
        <f t="shared" si="149"/>
        <v>449.40000000000003</v>
      </c>
      <c r="AY183">
        <f t="shared" si="149"/>
        <v>491.93400000000003</v>
      </c>
      <c r="AZ183">
        <f t="shared" si="149"/>
        <v>425.88000000000005</v>
      </c>
      <c r="BA183">
        <f t="shared" si="149"/>
        <v>428.40000000000003</v>
      </c>
      <c r="BB183">
        <f t="shared" si="149"/>
        <v>464.85200000000003</v>
      </c>
      <c r="BC183">
        <f t="shared" si="149"/>
        <v>526.47</v>
      </c>
      <c r="BD183">
        <f t="shared" si="149"/>
        <v>427.56</v>
      </c>
      <c r="BE183">
        <f t="shared" si="149"/>
        <v>435.96</v>
      </c>
      <c r="BF183">
        <f t="shared" si="149"/>
        <v>429.08800000000002</v>
      </c>
      <c r="BG183">
        <f t="shared" si="149"/>
        <v>441.09</v>
      </c>
      <c r="BH183">
        <f t="shared" si="149"/>
        <v>486.51300000000003</v>
      </c>
      <c r="BI183">
        <f t="shared" si="149"/>
        <v>430.08000000000004</v>
      </c>
      <c r="BJ183">
        <f t="shared" si="149"/>
        <v>426.71999999999997</v>
      </c>
      <c r="BK183">
        <f t="shared" si="149"/>
        <v>439.32</v>
      </c>
      <c r="BL183">
        <f t="shared" si="149"/>
        <v>430.08000000000004</v>
      </c>
      <c r="BM183">
        <f t="shared" si="149"/>
        <v>431.61599999999999</v>
      </c>
      <c r="BN183">
        <f t="shared" si="149"/>
        <v>422.52</v>
      </c>
      <c r="BO183">
        <f t="shared" si="150"/>
        <v>426.64500000000004</v>
      </c>
      <c r="BP183">
        <f t="shared" si="150"/>
        <v>438.43799999999999</v>
      </c>
      <c r="BQ183">
        <f t="shared" si="150"/>
        <v>488.05399999999997</v>
      </c>
      <c r="BR183">
        <f t="shared" si="150"/>
        <v>420.84000000000003</v>
      </c>
      <c r="BS183">
        <f t="shared" si="150"/>
        <v>461.44799999999992</v>
      </c>
      <c r="BT183">
        <f t="shared" si="150"/>
        <v>449.83400000000006</v>
      </c>
      <c r="BU183">
        <f t="shared" si="150"/>
        <v>460.512</v>
      </c>
      <c r="BV183">
        <f t="shared" si="150"/>
        <v>454.20899999999995</v>
      </c>
      <c r="BW183">
        <f t="shared" si="150"/>
        <v>451.08000000000004</v>
      </c>
      <c r="BX183">
        <f t="shared" si="150"/>
        <v>430.08000000000004</v>
      </c>
      <c r="BY183">
        <f t="shared" si="150"/>
        <v>501.22499999999997</v>
      </c>
      <c r="BZ183">
        <f t="shared" si="150"/>
        <v>429.24</v>
      </c>
      <c r="CA183">
        <f t="shared" si="150"/>
        <v>485.59500000000003</v>
      </c>
      <c r="CB183">
        <f t="shared" si="150"/>
        <v>437.33</v>
      </c>
      <c r="CC183">
        <f t="shared" si="150"/>
        <v>452.36399999999998</v>
      </c>
      <c r="CD183">
        <f t="shared" si="150"/>
        <v>428.40000000000003</v>
      </c>
      <c r="CE183">
        <f t="shared" si="150"/>
        <v>451.16400000000004</v>
      </c>
      <c r="CF183">
        <f t="shared" si="150"/>
        <v>460.84500000000003</v>
      </c>
      <c r="CG183">
        <f t="shared" si="150"/>
        <v>443.49999999999994</v>
      </c>
      <c r="CH183">
        <f t="shared" si="150"/>
        <v>425.88000000000005</v>
      </c>
      <c r="CI183">
        <f t="shared" si="150"/>
        <v>465.93299999999999</v>
      </c>
      <c r="CJ183">
        <f t="shared" si="150"/>
        <v>436.8</v>
      </c>
      <c r="CK183">
        <f t="shared" si="150"/>
        <v>432.6</v>
      </c>
      <c r="CL183">
        <f t="shared" si="150"/>
        <v>497.47500000000002</v>
      </c>
      <c r="CM183">
        <f t="shared" si="150"/>
        <v>436.8</v>
      </c>
      <c r="CN183">
        <f t="shared" si="150"/>
        <v>481.92</v>
      </c>
      <c r="CO183">
        <f t="shared" si="150"/>
        <v>467.40000000000003</v>
      </c>
      <c r="CP183">
        <f t="shared" si="150"/>
        <v>462.25699999999995</v>
      </c>
      <c r="CQ183">
        <f t="shared" si="150"/>
        <v>431.76</v>
      </c>
      <c r="CR183">
        <f t="shared" si="150"/>
        <v>434.28000000000003</v>
      </c>
      <c r="CS183">
        <f t="shared" si="150"/>
        <v>467.95000000000005</v>
      </c>
      <c r="CT183">
        <f t="shared" si="150"/>
        <v>544.35</v>
      </c>
      <c r="CU183">
        <f t="shared" si="150"/>
        <v>425.19400000000007</v>
      </c>
      <c r="CV183">
        <f t="shared" si="150"/>
        <v>491.416</v>
      </c>
      <c r="CW183">
        <f t="shared" si="150"/>
        <v>437.64000000000004</v>
      </c>
      <c r="CX183">
        <f t="shared" si="150"/>
        <v>446.04</v>
      </c>
      <c r="CY183">
        <f t="shared" si="150"/>
        <v>435.12</v>
      </c>
      <c r="CZ183">
        <f t="shared" si="150"/>
        <v>433.74299999999994</v>
      </c>
      <c r="DA183">
        <f t="shared" si="150"/>
        <v>436.74</v>
      </c>
      <c r="DB183">
        <f t="shared" si="150"/>
        <v>461.39599999999996</v>
      </c>
      <c r="DC183">
        <f t="shared" si="150"/>
        <v>430.08000000000004</v>
      </c>
      <c r="DD183">
        <f t="shared" si="150"/>
        <v>439.32</v>
      </c>
      <c r="DE183">
        <f t="shared" si="150"/>
        <v>430.08000000000004</v>
      </c>
      <c r="DF183">
        <f t="shared" si="150"/>
        <v>426.71999999999997</v>
      </c>
      <c r="DG183">
        <f t="shared" si="150"/>
        <v>428.40000000000003</v>
      </c>
      <c r="DH183">
        <f t="shared" si="150"/>
        <v>484.58399999999995</v>
      </c>
      <c r="DI183">
        <f t="shared" si="150"/>
        <v>486.86399999999998</v>
      </c>
      <c r="DJ183">
        <f t="shared" si="150"/>
        <v>430.92</v>
      </c>
      <c r="DK183">
        <f t="shared" si="150"/>
        <v>424.20000000000005</v>
      </c>
      <c r="DL183">
        <f t="shared" si="150"/>
        <v>446.30600000000004</v>
      </c>
      <c r="DM183">
        <f t="shared" si="150"/>
        <v>433.32800000000003</v>
      </c>
      <c r="DN183">
        <f t="shared" si="150"/>
        <v>447.93499999999995</v>
      </c>
      <c r="DO183">
        <f t="shared" si="150"/>
        <v>427.54999999999995</v>
      </c>
      <c r="DP183">
        <f t="shared" si="150"/>
        <v>467.34299999999996</v>
      </c>
      <c r="DQ183">
        <f t="shared" si="150"/>
        <v>421.68000000000006</v>
      </c>
      <c r="DR183">
        <f t="shared" si="150"/>
        <v>454.11600000000004</v>
      </c>
      <c r="DS183">
        <f t="shared" si="150"/>
        <v>445.20000000000005</v>
      </c>
      <c r="DT183">
        <f t="shared" si="150"/>
        <v>487.97399999999999</v>
      </c>
      <c r="DU183">
        <f t="shared" si="150"/>
        <v>459.11799999999994</v>
      </c>
      <c r="DV183">
        <f t="shared" si="150"/>
        <v>425.69600000000003</v>
      </c>
      <c r="DW183">
        <f t="shared" si="150"/>
        <v>457.80800000000005</v>
      </c>
      <c r="DX183">
        <f t="shared" si="150"/>
        <v>508.52600000000007</v>
      </c>
      <c r="DY183">
        <f t="shared" si="150"/>
        <v>457.084</v>
      </c>
      <c r="DZ183">
        <f t="shared" si="150"/>
        <v>437.64000000000004</v>
      </c>
      <c r="EA183">
        <f t="shared" si="151"/>
        <v>434.34000000000003</v>
      </c>
      <c r="EB183">
        <f t="shared" si="151"/>
        <v>450.70200000000006</v>
      </c>
      <c r="EC183">
        <f t="shared" si="151"/>
        <v>430.92</v>
      </c>
      <c r="ED183">
        <f t="shared" si="151"/>
        <v>456.69200000000001</v>
      </c>
      <c r="EE183">
        <f t="shared" si="151"/>
        <v>436.8</v>
      </c>
      <c r="EF183">
        <f t="shared" si="151"/>
        <v>420</v>
      </c>
      <c r="EG183">
        <f t="shared" si="151"/>
        <v>426.71999999999997</v>
      </c>
      <c r="EH183">
        <f t="shared" si="151"/>
        <v>415.8</v>
      </c>
      <c r="EI183">
        <f t="shared" si="151"/>
        <v>436.8</v>
      </c>
      <c r="EJ183">
        <f t="shared" si="151"/>
        <v>446.16099999999994</v>
      </c>
      <c r="EK183">
        <f t="shared" si="151"/>
        <v>426.71999999999997</v>
      </c>
      <c r="EL183">
        <f t="shared" si="151"/>
        <v>430.92</v>
      </c>
      <c r="EM183">
        <f t="shared" si="151"/>
        <v>444.57</v>
      </c>
      <c r="EN183">
        <f t="shared" si="151"/>
        <v>425.92900000000003</v>
      </c>
      <c r="EO183">
        <f t="shared" si="151"/>
        <v>433.44000000000005</v>
      </c>
      <c r="EP183">
        <f t="shared" si="151"/>
        <v>420</v>
      </c>
      <c r="EQ183">
        <f t="shared" si="151"/>
        <v>526.35200000000009</v>
      </c>
      <c r="ER183">
        <f t="shared" si="151"/>
        <v>433.44000000000005</v>
      </c>
      <c r="ES183">
        <f t="shared" si="151"/>
        <v>424.20000000000005</v>
      </c>
      <c r="ET183">
        <f t="shared" si="151"/>
        <v>433.44000000000005</v>
      </c>
      <c r="EU183">
        <f t="shared" si="151"/>
        <v>481.07600000000002</v>
      </c>
      <c r="EV183">
        <f t="shared" si="151"/>
        <v>464.42699999999996</v>
      </c>
      <c r="EW183">
        <f t="shared" si="151"/>
        <v>446.66700000000003</v>
      </c>
      <c r="EX183">
        <f t="shared" si="151"/>
        <v>429.24</v>
      </c>
      <c r="EY183">
        <f t="shared" si="151"/>
        <v>446.39299999999997</v>
      </c>
      <c r="EZ183">
        <f t="shared" si="151"/>
        <v>430.08000000000004</v>
      </c>
      <c r="FA183">
        <f t="shared" si="151"/>
        <v>430.92</v>
      </c>
      <c r="FB183">
        <f t="shared" si="151"/>
        <v>444.36</v>
      </c>
      <c r="FC183">
        <f t="shared" si="151"/>
        <v>463.42500000000001</v>
      </c>
      <c r="FD183">
        <f t="shared" si="151"/>
        <v>428.40000000000003</v>
      </c>
      <c r="FE183">
        <f t="shared" si="151"/>
        <v>436.56</v>
      </c>
      <c r="FF183">
        <f t="shared" si="151"/>
        <v>428.40000000000003</v>
      </c>
      <c r="FG183">
        <f t="shared" si="151"/>
        <v>442.52600000000001</v>
      </c>
      <c r="FH183">
        <f t="shared" si="151"/>
        <v>468.17400000000004</v>
      </c>
      <c r="FI183">
        <f t="shared" si="151"/>
        <v>434.28000000000003</v>
      </c>
      <c r="FJ183">
        <f t="shared" si="151"/>
        <v>431.76</v>
      </c>
      <c r="FK183">
        <f t="shared" si="151"/>
        <v>425.88000000000005</v>
      </c>
      <c r="FL183">
        <f t="shared" si="151"/>
        <v>447.04799999999994</v>
      </c>
      <c r="FM183">
        <f t="shared" si="151"/>
        <v>436.21300000000002</v>
      </c>
      <c r="FN183">
        <f t="shared" si="151"/>
        <v>432.6</v>
      </c>
      <c r="FO183">
        <f t="shared" si="151"/>
        <v>437.88000000000005</v>
      </c>
      <c r="FP183">
        <f t="shared" si="151"/>
        <v>444.25799999999998</v>
      </c>
      <c r="FQ183">
        <f t="shared" si="151"/>
        <v>444.86599999999999</v>
      </c>
      <c r="FR183">
        <f t="shared" si="151"/>
        <v>429.24</v>
      </c>
      <c r="FS183">
        <f t="shared" si="151"/>
        <v>453.90600000000006</v>
      </c>
      <c r="FT183">
        <f t="shared" si="151"/>
        <v>445.375</v>
      </c>
      <c r="FU183">
        <f t="shared" si="151"/>
        <v>465.84199999999998</v>
      </c>
      <c r="FV183">
        <f t="shared" si="151"/>
        <v>504.25199999999995</v>
      </c>
      <c r="FW183">
        <f t="shared" si="151"/>
        <v>427.56</v>
      </c>
      <c r="FX183">
        <f t="shared" si="151"/>
        <v>505.32499999999999</v>
      </c>
      <c r="FY183">
        <f t="shared" si="151"/>
        <v>432.6</v>
      </c>
      <c r="FZ183">
        <f t="shared" si="151"/>
        <v>420.84000000000003</v>
      </c>
      <c r="GA183">
        <f t="shared" si="151"/>
        <v>437.76000000000005</v>
      </c>
      <c r="GB183">
        <f t="shared" si="151"/>
        <v>429.24</v>
      </c>
      <c r="GC183">
        <f t="shared" si="151"/>
        <v>455.32799999999997</v>
      </c>
      <c r="GD183">
        <f t="shared" si="151"/>
        <v>447.79700000000003</v>
      </c>
      <c r="GE183">
        <f t="shared" si="151"/>
        <v>446.27800000000008</v>
      </c>
      <c r="GF183">
        <f t="shared" si="151"/>
        <v>503.67</v>
      </c>
      <c r="GG183">
        <f t="shared" si="151"/>
        <v>427.56</v>
      </c>
      <c r="GH183">
        <f t="shared" si="151"/>
        <v>435.37200000000001</v>
      </c>
      <c r="GI183">
        <f t="shared" si="151"/>
        <v>463.99999999999994</v>
      </c>
      <c r="GJ183">
        <f t="shared" si="151"/>
        <v>434.28000000000003</v>
      </c>
      <c r="GK183">
        <f t="shared" si="151"/>
        <v>511.09299999999996</v>
      </c>
      <c r="GL183">
        <f t="shared" si="151"/>
        <v>443</v>
      </c>
      <c r="GM183">
        <f t="shared" si="152"/>
        <v>425.88000000000005</v>
      </c>
      <c r="GN183">
        <f t="shared" si="152"/>
        <v>430.92</v>
      </c>
      <c r="GO183">
        <f t="shared" si="152"/>
        <v>456.88500000000005</v>
      </c>
      <c r="GP183">
        <f t="shared" si="152"/>
        <v>430.59200000000004</v>
      </c>
      <c r="GQ183">
        <f t="shared" si="152"/>
        <v>492.03199999999998</v>
      </c>
      <c r="GR183">
        <f t="shared" si="152"/>
        <v>423.36</v>
      </c>
      <c r="GS183">
        <f t="shared" si="152"/>
        <v>428.40000000000003</v>
      </c>
      <c r="GT183">
        <f t="shared" si="152"/>
        <v>435.87200000000001</v>
      </c>
      <c r="GU183">
        <f t="shared" si="152"/>
        <v>434.28000000000003</v>
      </c>
      <c r="GV183">
        <f t="shared" si="152"/>
        <v>477.66399999999999</v>
      </c>
      <c r="GW183">
        <f t="shared" si="152"/>
        <v>441</v>
      </c>
      <c r="GX183">
        <f t="shared" si="152"/>
        <v>442.68000000000006</v>
      </c>
      <c r="GY183">
        <f t="shared" si="152"/>
        <v>551.25</v>
      </c>
      <c r="GZ183">
        <f t="shared" si="152"/>
        <v>431.76</v>
      </c>
      <c r="HA183">
        <f t="shared" si="152"/>
        <v>429.24</v>
      </c>
      <c r="HB183">
        <f t="shared" si="152"/>
        <v>482.06399999999996</v>
      </c>
      <c r="HC183">
        <f t="shared" si="152"/>
        <v>461.83499999999998</v>
      </c>
      <c r="HD183">
        <f t="shared" si="152"/>
        <v>496.23</v>
      </c>
      <c r="HE183">
        <f t="shared" si="152"/>
        <v>478.19199999999995</v>
      </c>
      <c r="HF183">
        <f t="shared" si="152"/>
        <v>441.84000000000003</v>
      </c>
      <c r="HG183">
        <f t="shared" si="152"/>
        <v>427.90800000000002</v>
      </c>
      <c r="HH183">
        <f t="shared" si="152"/>
        <v>485.85599999999999</v>
      </c>
      <c r="HI183">
        <f t="shared" si="152"/>
        <v>429.24</v>
      </c>
      <c r="HJ183">
        <f t="shared" si="152"/>
        <v>437.64000000000004</v>
      </c>
      <c r="HK183">
        <f t="shared" si="152"/>
        <v>430.92</v>
      </c>
      <c r="HL183">
        <f t="shared" si="152"/>
        <v>519.72</v>
      </c>
      <c r="HM183">
        <f t="shared" si="152"/>
        <v>424.20000000000005</v>
      </c>
      <c r="HN183">
        <f t="shared" si="152"/>
        <v>430.92</v>
      </c>
      <c r="HO183">
        <f t="shared" si="152"/>
        <v>449.447</v>
      </c>
      <c r="HP183">
        <f t="shared" si="152"/>
        <v>497.97</v>
      </c>
      <c r="HQ183">
        <f t="shared" si="152"/>
        <v>417.48</v>
      </c>
      <c r="HR183">
        <f t="shared" si="152"/>
        <v>448.56</v>
      </c>
      <c r="HS183">
        <f t="shared" si="152"/>
        <v>452.43</v>
      </c>
      <c r="HT183">
        <f t="shared" si="152"/>
        <v>419.16</v>
      </c>
      <c r="HU183">
        <f t="shared" si="152"/>
        <v>435.96</v>
      </c>
      <c r="HV183">
        <f t="shared" si="152"/>
        <v>437.12399999999997</v>
      </c>
      <c r="HW183">
        <f t="shared" si="152"/>
        <v>436.464</v>
      </c>
      <c r="HX183">
        <f t="shared" si="152"/>
        <v>425.88000000000005</v>
      </c>
      <c r="HY183">
        <f t="shared" si="152"/>
        <v>461.07600000000002</v>
      </c>
      <c r="HZ183">
        <f t="shared" si="152"/>
        <v>449.82</v>
      </c>
      <c r="IA183">
        <f t="shared" si="152"/>
        <v>512.02200000000005</v>
      </c>
      <c r="IB183">
        <f t="shared" si="152"/>
        <v>539.125</v>
      </c>
      <c r="IC183">
        <f t="shared" si="152"/>
        <v>442.68000000000006</v>
      </c>
      <c r="ID183">
        <f t="shared" si="152"/>
        <v>425.88000000000005</v>
      </c>
      <c r="IE183">
        <f t="shared" si="152"/>
        <v>465.03899999999999</v>
      </c>
      <c r="IF183">
        <f t="shared" si="152"/>
        <v>432.6</v>
      </c>
      <c r="IG183">
        <f t="shared" si="152"/>
        <v>430.92</v>
      </c>
      <c r="IH183">
        <f t="shared" si="152"/>
        <v>430.92</v>
      </c>
      <c r="II183">
        <f t="shared" si="152"/>
        <v>429.35700000000003</v>
      </c>
      <c r="IJ183">
        <f t="shared" si="152"/>
        <v>418.32</v>
      </c>
      <c r="IK183">
        <f t="shared" si="152"/>
        <v>506.44299999999998</v>
      </c>
      <c r="IL183">
        <f t="shared" si="152"/>
        <v>424.20000000000005</v>
      </c>
      <c r="IM183">
        <f t="shared" si="152"/>
        <v>469.98900000000003</v>
      </c>
      <c r="IN183">
        <f t="shared" si="152"/>
        <v>458.64</v>
      </c>
      <c r="IO183">
        <f t="shared" si="152"/>
        <v>452.50100000000003</v>
      </c>
      <c r="IP183">
        <f t="shared" si="152"/>
        <v>430.08000000000004</v>
      </c>
      <c r="IQ183">
        <f t="shared" si="152"/>
        <v>435.96</v>
      </c>
      <c r="IR183">
        <f t="shared" si="152"/>
        <v>419.16</v>
      </c>
      <c r="IS183">
        <f t="shared" si="152"/>
        <v>425.88000000000005</v>
      </c>
      <c r="IT183">
        <f t="shared" si="152"/>
        <v>427.56</v>
      </c>
      <c r="IU183">
        <f t="shared" si="152"/>
        <v>432.6</v>
      </c>
      <c r="IV183">
        <f t="shared" si="152"/>
        <v>461.82400000000001</v>
      </c>
      <c r="IW183">
        <f t="shared" si="152"/>
        <v>422.52</v>
      </c>
      <c r="IX183">
        <f t="shared" si="152"/>
        <v>428.40000000000003</v>
      </c>
      <c r="IY183">
        <f t="shared" si="153"/>
        <v>434.28000000000003</v>
      </c>
      <c r="IZ183">
        <f t="shared" si="153"/>
        <v>479.70699999999999</v>
      </c>
      <c r="JA183">
        <f t="shared" si="153"/>
        <v>445.51599999999996</v>
      </c>
      <c r="JB183">
        <f t="shared" si="153"/>
        <v>485.58399999999995</v>
      </c>
      <c r="JC183">
        <f t="shared" si="153"/>
        <v>435.70400000000001</v>
      </c>
      <c r="JD183">
        <f t="shared" si="153"/>
        <v>462.48400000000004</v>
      </c>
      <c r="JE183">
        <f t="shared" si="153"/>
        <v>435.96</v>
      </c>
      <c r="JF183">
        <f t="shared" si="153"/>
        <v>431.76</v>
      </c>
      <c r="JG183">
        <f t="shared" si="153"/>
        <v>427.56</v>
      </c>
      <c r="JH183">
        <f t="shared" si="153"/>
        <v>432.6</v>
      </c>
      <c r="JI183">
        <f t="shared" si="153"/>
        <v>540.44000000000005</v>
      </c>
      <c r="JJ183">
        <f t="shared" si="153"/>
        <v>462.89100000000008</v>
      </c>
      <c r="JK183">
        <f t="shared" si="153"/>
        <v>471</v>
      </c>
      <c r="JL183">
        <f t="shared" si="153"/>
        <v>426.71999999999997</v>
      </c>
      <c r="JM183">
        <f t="shared" si="153"/>
        <v>497.904</v>
      </c>
      <c r="JN183">
        <f t="shared" si="153"/>
        <v>418.12799999999999</v>
      </c>
      <c r="JO183">
        <f t="shared" si="153"/>
        <v>428.40000000000003</v>
      </c>
      <c r="JP183">
        <f t="shared" si="153"/>
        <v>445.005</v>
      </c>
      <c r="JQ183">
        <f t="shared" si="153"/>
        <v>438.375</v>
      </c>
      <c r="JR183">
        <f t="shared" si="153"/>
        <v>420</v>
      </c>
      <c r="JS183">
        <f t="shared" si="153"/>
        <v>449.06400000000002</v>
      </c>
      <c r="JT183">
        <f t="shared" si="153"/>
        <v>446.98499999999996</v>
      </c>
      <c r="JU183">
        <f t="shared" si="153"/>
        <v>435.12</v>
      </c>
      <c r="JV183">
        <f t="shared" si="153"/>
        <v>473.05200000000002</v>
      </c>
      <c r="JW183">
        <f t="shared" si="153"/>
        <v>521.274</v>
      </c>
      <c r="JX183">
        <f t="shared" si="153"/>
        <v>438.48</v>
      </c>
      <c r="JY183">
        <f t="shared" si="153"/>
        <v>438.91199999999998</v>
      </c>
      <c r="JZ183">
        <f t="shared" si="153"/>
        <v>451.46999999999997</v>
      </c>
      <c r="KA183">
        <f t="shared" si="153"/>
        <v>493.67999999999995</v>
      </c>
      <c r="KB183">
        <f t="shared" si="153"/>
        <v>425.88000000000005</v>
      </c>
      <c r="KC183">
        <f t="shared" si="153"/>
        <v>424.20000000000005</v>
      </c>
      <c r="KD183">
        <f t="shared" si="153"/>
        <v>437.64000000000004</v>
      </c>
      <c r="KE183">
        <f t="shared" si="153"/>
        <v>449.46</v>
      </c>
      <c r="KF183">
        <f t="shared" si="153"/>
        <v>430.92</v>
      </c>
      <c r="KG183">
        <f t="shared" si="153"/>
        <v>485.11200000000002</v>
      </c>
      <c r="KH183">
        <f t="shared" si="153"/>
        <v>425.88000000000005</v>
      </c>
      <c r="KI183">
        <f t="shared" si="153"/>
        <v>438.48</v>
      </c>
      <c r="KJ183">
        <f t="shared" si="153"/>
        <v>430.92</v>
      </c>
      <c r="KK183">
        <f t="shared" si="153"/>
        <v>430.08000000000004</v>
      </c>
      <c r="KL183">
        <f t="shared" si="153"/>
        <v>432.81700000000006</v>
      </c>
      <c r="KM183">
        <f t="shared" si="153"/>
        <v>448.56</v>
      </c>
      <c r="KN183">
        <f t="shared" si="153"/>
        <v>513.44999999999993</v>
      </c>
      <c r="KO183">
        <f t="shared" si="153"/>
        <v>433.44000000000005</v>
      </c>
      <c r="KP183">
        <f t="shared" si="153"/>
        <v>435.96</v>
      </c>
      <c r="KQ183">
        <f t="shared" si="153"/>
        <v>447.67</v>
      </c>
      <c r="KR183">
        <f t="shared" si="153"/>
        <v>431.76</v>
      </c>
      <c r="KS183">
        <f t="shared" si="153"/>
        <v>422.52</v>
      </c>
      <c r="KT183">
        <f t="shared" si="153"/>
        <v>426.71999999999997</v>
      </c>
      <c r="KU183">
        <f t="shared" si="153"/>
        <v>430.08000000000004</v>
      </c>
      <c r="KV183">
        <f t="shared" si="153"/>
        <v>425.04</v>
      </c>
      <c r="KW183">
        <f t="shared" si="153"/>
        <v>454.09</v>
      </c>
      <c r="KX183">
        <f t="shared" si="153"/>
        <v>432.6</v>
      </c>
      <c r="KY183">
        <f t="shared" si="153"/>
        <v>433.66799999999995</v>
      </c>
      <c r="KZ183">
        <f t="shared" si="153"/>
        <v>463.99999999999994</v>
      </c>
      <c r="LA183">
        <f t="shared" si="153"/>
        <v>431.86799999999994</v>
      </c>
      <c r="LB183">
        <f t="shared" si="153"/>
        <v>435.12</v>
      </c>
      <c r="LC183">
        <f t="shared" si="153"/>
        <v>435.12</v>
      </c>
      <c r="LD183">
        <f t="shared" si="153"/>
        <v>445.88399999999996</v>
      </c>
      <c r="LE183">
        <f t="shared" si="153"/>
        <v>435.96</v>
      </c>
      <c r="LF183">
        <f t="shared" si="153"/>
        <v>425.04</v>
      </c>
      <c r="LG183">
        <f t="shared" si="153"/>
        <v>475.76400000000001</v>
      </c>
      <c r="LH183">
        <f t="shared" si="153"/>
        <v>434.28000000000003</v>
      </c>
      <c r="LI183">
        <f t="shared" si="153"/>
        <v>449.024</v>
      </c>
      <c r="LJ183">
        <f t="shared" si="153"/>
        <v>438.47999999999996</v>
      </c>
      <c r="LK183">
        <f t="shared" si="154"/>
        <v>504.40000000000003</v>
      </c>
      <c r="LL183">
        <f t="shared" si="154"/>
        <v>426.71999999999997</v>
      </c>
      <c r="LM183">
        <f t="shared" si="154"/>
        <v>441</v>
      </c>
      <c r="LN183">
        <f t="shared" si="154"/>
        <v>444.00000000000006</v>
      </c>
      <c r="LO183">
        <f t="shared" si="154"/>
        <v>464.56900000000002</v>
      </c>
      <c r="LP183">
        <f t="shared" si="154"/>
        <v>430.08000000000004</v>
      </c>
      <c r="LQ183">
        <f t="shared" si="154"/>
        <v>430.92</v>
      </c>
      <c r="LR183">
        <f t="shared" si="154"/>
        <v>425.88000000000005</v>
      </c>
      <c r="LS183">
        <f t="shared" si="154"/>
        <v>452.14800000000002</v>
      </c>
      <c r="LT183">
        <f t="shared" si="154"/>
        <v>442.17</v>
      </c>
      <c r="LU183">
        <f t="shared" si="154"/>
        <v>484.12800000000004</v>
      </c>
      <c r="LV183">
        <f t="shared" si="154"/>
        <v>434.79700000000003</v>
      </c>
      <c r="LW183">
        <f t="shared" si="154"/>
        <v>430.92</v>
      </c>
      <c r="LX183">
        <f t="shared" si="154"/>
        <v>492.52499999999998</v>
      </c>
      <c r="LY183">
        <f t="shared" si="154"/>
        <v>452.09399999999999</v>
      </c>
      <c r="LZ183">
        <f t="shared" si="154"/>
        <v>425.88000000000005</v>
      </c>
      <c r="MA183">
        <f t="shared" si="154"/>
        <v>484.62</v>
      </c>
      <c r="MB183">
        <f t="shared" si="154"/>
        <v>458.41500000000002</v>
      </c>
      <c r="MC183">
        <f t="shared" si="154"/>
        <v>435.96</v>
      </c>
      <c r="MD183">
        <f t="shared" si="154"/>
        <v>434.28000000000003</v>
      </c>
      <c r="ME183">
        <f t="shared" si="154"/>
        <v>480.96</v>
      </c>
      <c r="MF183">
        <f t="shared" si="154"/>
        <v>509.565</v>
      </c>
      <c r="MG183">
        <f t="shared" si="154"/>
        <v>440.07600000000002</v>
      </c>
      <c r="MH183">
        <f t="shared" si="154"/>
        <v>433.44000000000005</v>
      </c>
      <c r="MI183">
        <f t="shared" si="154"/>
        <v>430.92</v>
      </c>
      <c r="MJ183">
        <f t="shared" si="154"/>
        <v>510.30199999999996</v>
      </c>
      <c r="MK183">
        <f t="shared" si="154"/>
        <v>425.04</v>
      </c>
      <c r="ML183">
        <f t="shared" si="154"/>
        <v>428.40000000000003</v>
      </c>
      <c r="MM183">
        <f t="shared" si="154"/>
        <v>423.48699999999997</v>
      </c>
      <c r="MN183">
        <f t="shared" si="154"/>
        <v>490.04199999999997</v>
      </c>
      <c r="MO183">
        <f t="shared" si="154"/>
        <v>432.81599999999997</v>
      </c>
      <c r="MP183">
        <f t="shared" si="154"/>
        <v>473.83</v>
      </c>
      <c r="MQ183">
        <f t="shared" si="154"/>
        <v>446.89600000000002</v>
      </c>
      <c r="MR183">
        <f t="shared" si="154"/>
        <v>427.56</v>
      </c>
      <c r="MS183">
        <f t="shared" si="154"/>
        <v>445.89000000000004</v>
      </c>
      <c r="MT183">
        <f t="shared" si="154"/>
        <v>424.20000000000005</v>
      </c>
      <c r="MU183">
        <f t="shared" si="154"/>
        <v>427.56</v>
      </c>
      <c r="MV183">
        <f t="shared" si="154"/>
        <v>433.44000000000005</v>
      </c>
      <c r="MW183">
        <f t="shared" si="154"/>
        <v>441.875</v>
      </c>
      <c r="MX183">
        <f t="shared" si="154"/>
        <v>455.31400000000002</v>
      </c>
      <c r="MY183">
        <f t="shared" si="154"/>
        <v>426.71999999999997</v>
      </c>
      <c r="MZ183">
        <f t="shared" si="154"/>
        <v>445.91500000000002</v>
      </c>
      <c r="NA183">
        <f t="shared" si="154"/>
        <v>435.12</v>
      </c>
      <c r="NB183">
        <f t="shared" si="154"/>
        <v>435.12</v>
      </c>
      <c r="NC183">
        <f t="shared" si="154"/>
        <v>438.55500000000006</v>
      </c>
      <c r="ND183">
        <f t="shared" si="154"/>
        <v>426.71999999999997</v>
      </c>
      <c r="NE183">
        <f t="shared" si="154"/>
        <v>429.24</v>
      </c>
      <c r="NF183">
        <f t="shared" si="154"/>
        <v>427.56</v>
      </c>
      <c r="NG183">
        <f t="shared" si="154"/>
        <v>442.76400000000007</v>
      </c>
      <c r="NH183">
        <f t="shared" si="154"/>
        <v>433.44000000000005</v>
      </c>
      <c r="NI183">
        <f t="shared" si="154"/>
        <v>446.92499999999995</v>
      </c>
      <c r="NJ183">
        <f t="shared" si="154"/>
        <v>432.6</v>
      </c>
      <c r="NK183">
        <f t="shared" si="154"/>
        <v>416.64000000000004</v>
      </c>
      <c r="NL183">
        <f t="shared" si="154"/>
        <v>421.68000000000006</v>
      </c>
      <c r="NM183">
        <f t="shared" si="154"/>
        <v>455</v>
      </c>
      <c r="NN183">
        <f t="shared" si="154"/>
        <v>426.71999999999997</v>
      </c>
      <c r="NO183">
        <f t="shared" si="154"/>
        <v>430.92</v>
      </c>
      <c r="NP183">
        <f t="shared" si="154"/>
        <v>422.52</v>
      </c>
      <c r="NQ183">
        <f t="shared" si="154"/>
        <v>449.95499999999998</v>
      </c>
      <c r="NR183">
        <f t="shared" si="154"/>
        <v>431.928</v>
      </c>
      <c r="NS183">
        <f t="shared" si="154"/>
        <v>439.46</v>
      </c>
      <c r="NT183">
        <f t="shared" si="154"/>
        <v>485.81</v>
      </c>
      <c r="NU183">
        <f t="shared" si="154"/>
        <v>417.48</v>
      </c>
      <c r="NV183">
        <f t="shared" si="154"/>
        <v>450.10900000000004</v>
      </c>
      <c r="NW183">
        <f t="shared" si="155"/>
        <v>427.56</v>
      </c>
      <c r="NX183">
        <f t="shared" si="155"/>
        <v>436.32000000000005</v>
      </c>
      <c r="NY183">
        <f t="shared" si="155"/>
        <v>443.58200000000005</v>
      </c>
      <c r="NZ183">
        <f t="shared" si="155"/>
        <v>472.15000000000003</v>
      </c>
      <c r="OA183">
        <f t="shared" si="155"/>
        <v>441</v>
      </c>
      <c r="OB183">
        <f t="shared" si="155"/>
        <v>438.95599999999996</v>
      </c>
      <c r="OC183">
        <f t="shared" si="155"/>
        <v>432.6</v>
      </c>
      <c r="OD183">
        <f t="shared" si="155"/>
        <v>435.96</v>
      </c>
      <c r="OE183">
        <f t="shared" si="155"/>
        <v>425.88000000000005</v>
      </c>
      <c r="OF183">
        <f t="shared" si="155"/>
        <v>428.40000000000003</v>
      </c>
      <c r="OG183">
        <f t="shared" si="155"/>
        <v>429.24</v>
      </c>
      <c r="OH183">
        <f t="shared" si="155"/>
        <v>498.916</v>
      </c>
      <c r="OI183">
        <f t="shared" si="155"/>
        <v>478.04199999999997</v>
      </c>
      <c r="OJ183">
        <f t="shared" si="155"/>
        <v>420</v>
      </c>
      <c r="OK183">
        <f t="shared" si="155"/>
        <v>519.71499999999992</v>
      </c>
      <c r="OL183">
        <f t="shared" si="155"/>
        <v>434.17600000000004</v>
      </c>
      <c r="OM183">
        <f t="shared" si="155"/>
        <v>464.64</v>
      </c>
      <c r="ON183">
        <f t="shared" si="155"/>
        <v>433.99800000000005</v>
      </c>
      <c r="OO183">
        <f t="shared" si="155"/>
        <v>459.42</v>
      </c>
      <c r="OP183">
        <f t="shared" si="155"/>
        <v>438.48</v>
      </c>
      <c r="OQ183">
        <f t="shared" si="155"/>
        <v>430.08000000000004</v>
      </c>
      <c r="OR183">
        <f t="shared" si="155"/>
        <v>489.51</v>
      </c>
      <c r="OS183">
        <f t="shared" si="155"/>
        <v>424.20000000000005</v>
      </c>
      <c r="OT183">
        <f t="shared" si="155"/>
        <v>471.05599999999998</v>
      </c>
      <c r="OU183">
        <f t="shared" si="155"/>
        <v>422.52</v>
      </c>
      <c r="OV183">
        <f t="shared" si="155"/>
        <v>474.59399999999994</v>
      </c>
      <c r="OW183">
        <f t="shared" si="155"/>
        <v>428.40000000000003</v>
      </c>
      <c r="OX183">
        <f t="shared" si="155"/>
        <v>484.61</v>
      </c>
      <c r="OY183">
        <f t="shared" si="155"/>
        <v>450.46</v>
      </c>
      <c r="OZ183">
        <f t="shared" si="155"/>
        <v>425.88000000000005</v>
      </c>
      <c r="PA183">
        <f t="shared" si="155"/>
        <v>459.57900000000001</v>
      </c>
      <c r="PB183">
        <f t="shared" si="155"/>
        <v>466</v>
      </c>
      <c r="PC183">
        <f t="shared" si="155"/>
        <v>421.68000000000006</v>
      </c>
      <c r="PD183">
        <f t="shared" si="155"/>
        <v>425.04</v>
      </c>
      <c r="PE183">
        <f t="shared" si="155"/>
        <v>427.56</v>
      </c>
      <c r="PF183">
        <f t="shared" si="155"/>
        <v>440.16</v>
      </c>
      <c r="PG183">
        <f t="shared" si="155"/>
        <v>433.44000000000005</v>
      </c>
      <c r="PH183">
        <f t="shared" si="155"/>
        <v>425.04</v>
      </c>
      <c r="PI183">
        <f t="shared" si="155"/>
        <v>448.89600000000007</v>
      </c>
      <c r="PJ183">
        <f t="shared" si="155"/>
        <v>461.87700000000001</v>
      </c>
      <c r="PK183">
        <f t="shared" si="155"/>
        <v>483.63600000000002</v>
      </c>
      <c r="PL183">
        <f t="shared" si="155"/>
        <v>439.714</v>
      </c>
      <c r="PM183">
        <f t="shared" si="155"/>
        <v>455.25200000000001</v>
      </c>
      <c r="PN183">
        <f t="shared" si="155"/>
        <v>424.69200000000006</v>
      </c>
      <c r="PO183">
        <f t="shared" si="155"/>
        <v>429.08699999999999</v>
      </c>
      <c r="PP183">
        <f t="shared" si="155"/>
        <v>516.84099999999989</v>
      </c>
      <c r="PQ183">
        <f t="shared" si="155"/>
        <v>429.24</v>
      </c>
      <c r="PR183">
        <f t="shared" si="155"/>
        <v>446.16099999999994</v>
      </c>
      <c r="PS183">
        <f t="shared" si="155"/>
        <v>445.38900000000007</v>
      </c>
      <c r="PT183">
        <f t="shared" si="155"/>
        <v>460.07800000000003</v>
      </c>
      <c r="PU183">
        <f t="shared" si="155"/>
        <v>426.71999999999997</v>
      </c>
      <c r="PV183">
        <f t="shared" si="155"/>
        <v>489.06000000000006</v>
      </c>
      <c r="PW183">
        <f t="shared" si="155"/>
        <v>460.28799999999995</v>
      </c>
      <c r="PX183">
        <f t="shared" si="155"/>
        <v>482.42200000000003</v>
      </c>
      <c r="PY183">
        <f t="shared" si="155"/>
        <v>441.11599999999999</v>
      </c>
      <c r="PZ183">
        <f t="shared" si="155"/>
        <v>420</v>
      </c>
      <c r="QA183">
        <f t="shared" si="155"/>
        <v>429.59400000000005</v>
      </c>
      <c r="QB183">
        <f t="shared" si="155"/>
        <v>475.69499999999999</v>
      </c>
      <c r="QC183">
        <f t="shared" si="155"/>
        <v>425.04</v>
      </c>
      <c r="QD183">
        <f t="shared" si="155"/>
        <v>509.65800000000007</v>
      </c>
      <c r="QE183">
        <f t="shared" si="155"/>
        <v>455.02600000000007</v>
      </c>
      <c r="QF183">
        <f t="shared" si="155"/>
        <v>438.48</v>
      </c>
      <c r="QG183">
        <f t="shared" si="155"/>
        <v>477.09000000000003</v>
      </c>
      <c r="QH183">
        <f t="shared" si="155"/>
        <v>540.03</v>
      </c>
      <c r="QI183">
        <f t="shared" si="156"/>
        <v>427.56</v>
      </c>
      <c r="QJ183">
        <f t="shared" si="156"/>
        <v>464.00200000000001</v>
      </c>
      <c r="QK183">
        <f t="shared" si="156"/>
        <v>428.40000000000003</v>
      </c>
      <c r="QL183">
        <f t="shared" si="156"/>
        <v>429.24</v>
      </c>
      <c r="QM183">
        <f t="shared" si="156"/>
        <v>427.56</v>
      </c>
      <c r="QN183">
        <f t="shared" si="156"/>
        <v>439.37700000000001</v>
      </c>
      <c r="QO183">
        <f t="shared" si="156"/>
        <v>434.14800000000002</v>
      </c>
      <c r="QP183">
        <f t="shared" si="156"/>
        <v>497.17800000000005</v>
      </c>
      <c r="QQ183">
        <f t="shared" si="156"/>
        <v>436.67800000000005</v>
      </c>
      <c r="QR183">
        <f t="shared" si="156"/>
        <v>425.34900000000005</v>
      </c>
      <c r="QS183">
        <f t="shared" si="156"/>
        <v>455.58700000000005</v>
      </c>
      <c r="QT183">
        <f t="shared" si="156"/>
        <v>426.71999999999997</v>
      </c>
      <c r="QU183">
        <f t="shared" si="156"/>
        <v>484.61400000000003</v>
      </c>
      <c r="QV183">
        <f t="shared" si="156"/>
        <v>433.44000000000005</v>
      </c>
      <c r="QW183">
        <f t="shared" si="156"/>
        <v>475</v>
      </c>
      <c r="QX183">
        <f t="shared" si="156"/>
        <v>480.66200000000003</v>
      </c>
      <c r="QY183">
        <f t="shared" si="156"/>
        <v>451.97499999999997</v>
      </c>
      <c r="QZ183">
        <f t="shared" si="156"/>
        <v>472.75799999999998</v>
      </c>
      <c r="RA183">
        <f t="shared" si="156"/>
        <v>429.24</v>
      </c>
      <c r="RB183">
        <f t="shared" si="156"/>
        <v>430.92</v>
      </c>
      <c r="RC183">
        <f t="shared" si="156"/>
        <v>453.91500000000002</v>
      </c>
      <c r="RD183">
        <f t="shared" si="156"/>
        <v>428.40000000000003</v>
      </c>
      <c r="RE183">
        <f t="shared" si="156"/>
        <v>481.65599999999995</v>
      </c>
      <c r="RF183">
        <f t="shared" si="156"/>
        <v>430.08000000000004</v>
      </c>
      <c r="RG183">
        <f t="shared" si="156"/>
        <v>430.92</v>
      </c>
      <c r="RH183">
        <f t="shared" si="156"/>
        <v>467.28</v>
      </c>
      <c r="RI183">
        <f t="shared" si="156"/>
        <v>417.48</v>
      </c>
      <c r="RJ183">
        <f t="shared" si="156"/>
        <v>439.32</v>
      </c>
      <c r="RK183">
        <f t="shared" si="156"/>
        <v>436.8</v>
      </c>
      <c r="RL183">
        <f t="shared" si="156"/>
        <v>433.44000000000005</v>
      </c>
      <c r="RM183">
        <f t="shared" si="156"/>
        <v>479.07599999999991</v>
      </c>
      <c r="RN183">
        <f t="shared" si="156"/>
        <v>429.90500000000003</v>
      </c>
      <c r="RO183">
        <f t="shared" si="156"/>
        <v>491.52100000000002</v>
      </c>
      <c r="RP183">
        <f t="shared" si="156"/>
        <v>432.6</v>
      </c>
      <c r="RQ183">
        <f t="shared" si="156"/>
        <v>430.92</v>
      </c>
      <c r="RR183">
        <f t="shared" si="156"/>
        <v>429.42900000000003</v>
      </c>
      <c r="RS183">
        <f t="shared" si="156"/>
        <v>475.09199999999993</v>
      </c>
      <c r="RT183">
        <f t="shared" si="156"/>
        <v>430.5</v>
      </c>
      <c r="RU183">
        <f t="shared" si="156"/>
        <v>442.68000000000006</v>
      </c>
      <c r="RV183">
        <f t="shared" si="156"/>
        <v>437.64000000000004</v>
      </c>
      <c r="RW183">
        <f t="shared" si="156"/>
        <v>425.04</v>
      </c>
      <c r="RX183">
        <f t="shared" si="156"/>
        <v>490.77600000000001</v>
      </c>
      <c r="RY183">
        <f t="shared" si="156"/>
        <v>490.54400000000004</v>
      </c>
      <c r="RZ183">
        <f t="shared" si="156"/>
        <v>439.77600000000001</v>
      </c>
      <c r="SA183">
        <f t="shared" si="156"/>
        <v>464.36</v>
      </c>
      <c r="SB183">
        <f t="shared" si="156"/>
        <v>425.04</v>
      </c>
      <c r="SC183">
        <f t="shared" si="156"/>
        <v>470.20800000000003</v>
      </c>
      <c r="SD183">
        <f t="shared" si="156"/>
        <v>442.46800000000002</v>
      </c>
      <c r="SE183">
        <f t="shared" si="156"/>
        <v>424.20000000000005</v>
      </c>
      <c r="SF183">
        <f t="shared" si="156"/>
        <v>438.48</v>
      </c>
      <c r="SG183">
        <f t="shared" si="156"/>
        <v>420.84000000000003</v>
      </c>
    </row>
    <row r="184" spans="1:501">
      <c r="A184">
        <v>2016</v>
      </c>
      <c r="B184">
        <f t="shared" si="157"/>
        <v>448.56</v>
      </c>
      <c r="C184">
        <f t="shared" ref="C184:BN186" si="158">+C162*C177</f>
        <v>430.10499999999996</v>
      </c>
      <c r="D184">
        <f t="shared" si="158"/>
        <v>444.36</v>
      </c>
      <c r="E184">
        <f t="shared" si="158"/>
        <v>437.54100000000005</v>
      </c>
      <c r="F184">
        <f t="shared" si="158"/>
        <v>439.56900000000002</v>
      </c>
      <c r="G184">
        <f t="shared" si="158"/>
        <v>439.72399999999999</v>
      </c>
      <c r="H184">
        <f t="shared" si="158"/>
        <v>439.928</v>
      </c>
      <c r="I184">
        <f t="shared" si="158"/>
        <v>466.94700000000006</v>
      </c>
      <c r="J184">
        <f t="shared" si="158"/>
        <v>454.89</v>
      </c>
      <c r="K184">
        <f t="shared" si="158"/>
        <v>447.71999999999997</v>
      </c>
      <c r="L184">
        <f t="shared" si="158"/>
        <v>424.20000000000005</v>
      </c>
      <c r="M184">
        <f t="shared" si="158"/>
        <v>476.77000000000004</v>
      </c>
      <c r="N184">
        <f t="shared" si="158"/>
        <v>435.96</v>
      </c>
      <c r="O184">
        <f t="shared" si="158"/>
        <v>433.44000000000005</v>
      </c>
      <c r="P184">
        <f t="shared" si="158"/>
        <v>490.53</v>
      </c>
      <c r="Q184">
        <f t="shared" si="158"/>
        <v>426.71999999999997</v>
      </c>
      <c r="R184">
        <f t="shared" si="158"/>
        <v>434.28000000000003</v>
      </c>
      <c r="S184">
        <f t="shared" si="158"/>
        <v>481.32000000000005</v>
      </c>
      <c r="T184">
        <f t="shared" si="158"/>
        <v>438.48</v>
      </c>
      <c r="U184">
        <f t="shared" si="158"/>
        <v>438.78400000000005</v>
      </c>
      <c r="V184">
        <f t="shared" si="158"/>
        <v>438.59999999999997</v>
      </c>
      <c r="W184">
        <f t="shared" si="158"/>
        <v>495.91</v>
      </c>
      <c r="X184">
        <f t="shared" si="158"/>
        <v>466.08499999999998</v>
      </c>
      <c r="Y184">
        <f t="shared" si="158"/>
        <v>515.59199999999998</v>
      </c>
      <c r="Z184">
        <f t="shared" si="158"/>
        <v>444.02699999999999</v>
      </c>
      <c r="AA184">
        <f t="shared" si="158"/>
        <v>481.59300000000002</v>
      </c>
      <c r="AB184">
        <f t="shared" si="158"/>
        <v>433.44000000000005</v>
      </c>
      <c r="AC184">
        <f t="shared" si="158"/>
        <v>443.52</v>
      </c>
      <c r="AD184">
        <f t="shared" si="158"/>
        <v>470.23199999999997</v>
      </c>
      <c r="AE184">
        <f t="shared" si="158"/>
        <v>441</v>
      </c>
      <c r="AF184">
        <f t="shared" si="158"/>
        <v>431.76</v>
      </c>
      <c r="AG184">
        <f t="shared" si="158"/>
        <v>448.56</v>
      </c>
      <c r="AH184">
        <f t="shared" si="158"/>
        <v>457.91199999999998</v>
      </c>
      <c r="AI184">
        <f t="shared" si="158"/>
        <v>528.73599999999999</v>
      </c>
      <c r="AJ184">
        <f t="shared" si="158"/>
        <v>443.89499999999998</v>
      </c>
      <c r="AK184">
        <f t="shared" si="158"/>
        <v>439.49999999999994</v>
      </c>
      <c r="AL184">
        <f t="shared" si="158"/>
        <v>467.226</v>
      </c>
      <c r="AM184">
        <f t="shared" si="158"/>
        <v>446.04</v>
      </c>
      <c r="AN184">
        <f t="shared" si="158"/>
        <v>433.66799999999995</v>
      </c>
      <c r="AO184">
        <f t="shared" si="158"/>
        <v>457.27199999999999</v>
      </c>
      <c r="AP184">
        <f t="shared" si="158"/>
        <v>441</v>
      </c>
      <c r="AQ184">
        <f t="shared" si="158"/>
        <v>448.512</v>
      </c>
      <c r="AR184">
        <f t="shared" si="158"/>
        <v>428.91</v>
      </c>
      <c r="AS184">
        <f t="shared" si="158"/>
        <v>466.78399999999993</v>
      </c>
      <c r="AT184">
        <f t="shared" si="158"/>
        <v>431.76</v>
      </c>
      <c r="AU184">
        <f t="shared" si="158"/>
        <v>431.76</v>
      </c>
      <c r="AV184">
        <f t="shared" si="158"/>
        <v>433.44000000000005</v>
      </c>
      <c r="AW184">
        <f t="shared" si="158"/>
        <v>437.64000000000004</v>
      </c>
      <c r="AX184">
        <f t="shared" si="158"/>
        <v>430.27600000000001</v>
      </c>
      <c r="AY184">
        <f t="shared" si="158"/>
        <v>454.44000000000005</v>
      </c>
      <c r="AZ184">
        <f t="shared" si="158"/>
        <v>434.28000000000003</v>
      </c>
      <c r="BA184">
        <f t="shared" si="158"/>
        <v>478.53599999999994</v>
      </c>
      <c r="BB184">
        <f t="shared" si="158"/>
        <v>441</v>
      </c>
      <c r="BC184">
        <f t="shared" si="158"/>
        <v>430.92</v>
      </c>
      <c r="BD184">
        <f t="shared" si="158"/>
        <v>476.78400000000005</v>
      </c>
      <c r="BE184">
        <f t="shared" si="158"/>
        <v>461.58</v>
      </c>
      <c r="BF184">
        <f t="shared" si="158"/>
        <v>429.24</v>
      </c>
      <c r="BG184">
        <f t="shared" si="158"/>
        <v>431.76599999999996</v>
      </c>
      <c r="BH184">
        <f t="shared" si="158"/>
        <v>443.52</v>
      </c>
      <c r="BI184">
        <f t="shared" si="158"/>
        <v>455.46800000000002</v>
      </c>
      <c r="BJ184">
        <f t="shared" si="158"/>
        <v>449.06400000000002</v>
      </c>
      <c r="BK184">
        <f t="shared" si="158"/>
        <v>435.96</v>
      </c>
      <c r="BL184">
        <f t="shared" si="158"/>
        <v>445.00799999999998</v>
      </c>
      <c r="BM184">
        <f t="shared" si="158"/>
        <v>433.44000000000005</v>
      </c>
      <c r="BN184">
        <f t="shared" si="158"/>
        <v>425.88000000000005</v>
      </c>
      <c r="BO184">
        <f t="shared" si="150"/>
        <v>508.32599999999996</v>
      </c>
      <c r="BP184">
        <f t="shared" si="150"/>
        <v>452.24400000000003</v>
      </c>
      <c r="BQ184">
        <f t="shared" si="150"/>
        <v>438.48</v>
      </c>
      <c r="BR184">
        <f t="shared" si="150"/>
        <v>459.77600000000007</v>
      </c>
      <c r="BS184">
        <f t="shared" si="150"/>
        <v>427.56</v>
      </c>
      <c r="BT184">
        <f t="shared" si="150"/>
        <v>447.69400000000002</v>
      </c>
      <c r="BU184">
        <f t="shared" si="150"/>
        <v>450.41399999999993</v>
      </c>
      <c r="BV184">
        <f t="shared" si="150"/>
        <v>434.28000000000003</v>
      </c>
      <c r="BW184">
        <f t="shared" si="150"/>
        <v>485.21599999999995</v>
      </c>
      <c r="BX184">
        <f t="shared" si="150"/>
        <v>495.35700000000003</v>
      </c>
      <c r="BY184">
        <f t="shared" si="150"/>
        <v>463.70100000000002</v>
      </c>
      <c r="BZ184">
        <f t="shared" si="150"/>
        <v>462.59999999999997</v>
      </c>
      <c r="CA184">
        <f t="shared" si="150"/>
        <v>441.84000000000003</v>
      </c>
      <c r="CB184">
        <f t="shared" si="150"/>
        <v>477.73</v>
      </c>
      <c r="CC184">
        <f t="shared" si="150"/>
        <v>441.50400000000002</v>
      </c>
      <c r="CD184">
        <f t="shared" si="150"/>
        <v>432.6</v>
      </c>
      <c r="CE184">
        <f t="shared" si="150"/>
        <v>430.92</v>
      </c>
      <c r="CF184">
        <f t="shared" si="150"/>
        <v>448.14699999999999</v>
      </c>
      <c r="CG184">
        <f t="shared" si="150"/>
        <v>455.51</v>
      </c>
      <c r="CH184">
        <f t="shared" si="150"/>
        <v>458.83199999999994</v>
      </c>
      <c r="CI184">
        <f t="shared" si="150"/>
        <v>438.26499999999999</v>
      </c>
      <c r="CJ184">
        <f t="shared" si="150"/>
        <v>491.87</v>
      </c>
      <c r="CK184">
        <f t="shared" si="150"/>
        <v>435.12</v>
      </c>
      <c r="CL184">
        <f t="shared" si="150"/>
        <v>435.12</v>
      </c>
      <c r="CM184">
        <f t="shared" si="150"/>
        <v>462.75999999999993</v>
      </c>
      <c r="CN184">
        <f t="shared" si="150"/>
        <v>489.51900000000001</v>
      </c>
      <c r="CO184">
        <f t="shared" si="150"/>
        <v>444.44399999999996</v>
      </c>
      <c r="CP184">
        <f t="shared" si="150"/>
        <v>430.08000000000004</v>
      </c>
      <c r="CQ184">
        <f t="shared" si="150"/>
        <v>444.26400000000001</v>
      </c>
      <c r="CR184">
        <f t="shared" si="150"/>
        <v>434.28000000000003</v>
      </c>
      <c r="CS184">
        <f t="shared" si="150"/>
        <v>514.91699999999992</v>
      </c>
      <c r="CT184">
        <f t="shared" si="150"/>
        <v>435.96</v>
      </c>
      <c r="CU184">
        <f t="shared" si="150"/>
        <v>461.7</v>
      </c>
      <c r="CV184">
        <f t="shared" si="150"/>
        <v>429.59599999999995</v>
      </c>
      <c r="CW184">
        <f t="shared" si="150"/>
        <v>435.12</v>
      </c>
      <c r="CX184">
        <f t="shared" si="150"/>
        <v>432.6</v>
      </c>
      <c r="CY184">
        <f t="shared" si="150"/>
        <v>474.089</v>
      </c>
      <c r="CZ184">
        <f t="shared" si="150"/>
        <v>440.48199999999997</v>
      </c>
      <c r="DA184">
        <f t="shared" si="150"/>
        <v>428.40000000000003</v>
      </c>
      <c r="DB184">
        <f t="shared" si="150"/>
        <v>511.87200000000001</v>
      </c>
      <c r="DC184">
        <f t="shared" si="150"/>
        <v>446.92499999999995</v>
      </c>
      <c r="DD184">
        <f t="shared" si="150"/>
        <v>461.77199999999999</v>
      </c>
      <c r="DE184">
        <f t="shared" si="150"/>
        <v>439.32</v>
      </c>
      <c r="DF184">
        <f t="shared" si="150"/>
        <v>519.95799999999997</v>
      </c>
      <c r="DG184">
        <f t="shared" si="150"/>
        <v>437.10699999999997</v>
      </c>
      <c r="DH184">
        <f t="shared" si="150"/>
        <v>480.072</v>
      </c>
      <c r="DI184">
        <f t="shared" si="150"/>
        <v>468.97500000000002</v>
      </c>
      <c r="DJ184">
        <f t="shared" si="150"/>
        <v>435.96</v>
      </c>
      <c r="DK184">
        <f t="shared" si="150"/>
        <v>433.44000000000005</v>
      </c>
      <c r="DL184">
        <f t="shared" si="150"/>
        <v>447.20400000000001</v>
      </c>
      <c r="DM184">
        <f t="shared" si="150"/>
        <v>435.96</v>
      </c>
      <c r="DN184">
        <f t="shared" si="150"/>
        <v>431.76</v>
      </c>
      <c r="DO184">
        <f t="shared" si="150"/>
        <v>520.95100000000002</v>
      </c>
      <c r="DP184">
        <f t="shared" si="150"/>
        <v>499.75800000000004</v>
      </c>
      <c r="DQ184">
        <f t="shared" si="150"/>
        <v>498.88800000000003</v>
      </c>
      <c r="DR184">
        <f t="shared" si="150"/>
        <v>444.74400000000003</v>
      </c>
      <c r="DS184">
        <f t="shared" si="150"/>
        <v>425.04</v>
      </c>
      <c r="DT184">
        <f t="shared" si="150"/>
        <v>467.12400000000002</v>
      </c>
      <c r="DU184">
        <f t="shared" si="150"/>
        <v>439.80999999999995</v>
      </c>
      <c r="DV184">
        <f t="shared" si="150"/>
        <v>424.20000000000005</v>
      </c>
      <c r="DW184">
        <f t="shared" si="150"/>
        <v>503.90999999999997</v>
      </c>
      <c r="DX184">
        <f t="shared" si="150"/>
        <v>429.24</v>
      </c>
      <c r="DY184">
        <f t="shared" si="150"/>
        <v>456.96</v>
      </c>
      <c r="DZ184">
        <f t="shared" si="150"/>
        <v>441</v>
      </c>
      <c r="EA184">
        <f t="shared" si="151"/>
        <v>435.96</v>
      </c>
      <c r="EB184">
        <f t="shared" si="151"/>
        <v>503.44000000000005</v>
      </c>
      <c r="EC184">
        <f t="shared" si="151"/>
        <v>516.55799999999999</v>
      </c>
      <c r="ED184">
        <f t="shared" si="151"/>
        <v>466.73600000000005</v>
      </c>
      <c r="EE184">
        <f t="shared" si="151"/>
        <v>428.40000000000003</v>
      </c>
      <c r="EF184">
        <f t="shared" si="151"/>
        <v>435.12</v>
      </c>
      <c r="EG184">
        <f t="shared" si="151"/>
        <v>423.36</v>
      </c>
      <c r="EH184">
        <f t="shared" si="151"/>
        <v>489.88800000000003</v>
      </c>
      <c r="EI184">
        <f t="shared" si="151"/>
        <v>471.74399999999997</v>
      </c>
      <c r="EJ184">
        <f t="shared" si="151"/>
        <v>443.30400000000003</v>
      </c>
      <c r="EK184">
        <f t="shared" si="151"/>
        <v>462.21000000000004</v>
      </c>
      <c r="EL184">
        <f t="shared" si="151"/>
        <v>434.14800000000002</v>
      </c>
      <c r="EM184">
        <f t="shared" si="151"/>
        <v>445.20000000000005</v>
      </c>
      <c r="EN184">
        <f t="shared" si="151"/>
        <v>448.58099999999996</v>
      </c>
      <c r="EO184">
        <f t="shared" si="151"/>
        <v>445.79699999999997</v>
      </c>
      <c r="EP184">
        <f t="shared" si="151"/>
        <v>476.58000000000004</v>
      </c>
      <c r="EQ184">
        <f t="shared" si="151"/>
        <v>441.84000000000003</v>
      </c>
      <c r="ER184">
        <f t="shared" si="151"/>
        <v>435.96</v>
      </c>
      <c r="ES184">
        <f t="shared" si="151"/>
        <v>436.8</v>
      </c>
      <c r="ET184">
        <f t="shared" si="151"/>
        <v>442.68000000000006</v>
      </c>
      <c r="EU184">
        <f t="shared" si="151"/>
        <v>438.48</v>
      </c>
      <c r="EV184">
        <f t="shared" si="151"/>
        <v>432.6</v>
      </c>
      <c r="EW184">
        <f t="shared" si="151"/>
        <v>457.42399999999998</v>
      </c>
      <c r="EX184">
        <f t="shared" si="151"/>
        <v>459.62699999999995</v>
      </c>
      <c r="EY184">
        <f t="shared" si="151"/>
        <v>496.78399999999993</v>
      </c>
      <c r="EZ184">
        <f t="shared" si="151"/>
        <v>511.68</v>
      </c>
      <c r="FA184">
        <f t="shared" si="151"/>
        <v>446.88000000000005</v>
      </c>
      <c r="FB184">
        <f t="shared" si="151"/>
        <v>462.07500000000005</v>
      </c>
      <c r="FC184">
        <f t="shared" si="151"/>
        <v>470.80799999999994</v>
      </c>
      <c r="FD184">
        <f t="shared" si="151"/>
        <v>466.62</v>
      </c>
      <c r="FE184">
        <f t="shared" si="151"/>
        <v>431.76</v>
      </c>
      <c r="FF184">
        <f t="shared" si="151"/>
        <v>469.71000000000004</v>
      </c>
      <c r="FG184">
        <f t="shared" si="151"/>
        <v>511.57199999999995</v>
      </c>
      <c r="FH184">
        <f t="shared" si="151"/>
        <v>484.702</v>
      </c>
      <c r="FI184">
        <f t="shared" si="151"/>
        <v>476.07300000000004</v>
      </c>
      <c r="FJ184">
        <f t="shared" si="151"/>
        <v>432.97199999999992</v>
      </c>
      <c r="FK184">
        <f t="shared" si="151"/>
        <v>476.93299999999994</v>
      </c>
      <c r="FL184">
        <f t="shared" si="151"/>
        <v>453.34800000000001</v>
      </c>
      <c r="FM184">
        <f t="shared" si="151"/>
        <v>438.48</v>
      </c>
      <c r="FN184">
        <f t="shared" si="151"/>
        <v>522.48800000000006</v>
      </c>
      <c r="FO184">
        <f t="shared" si="151"/>
        <v>446.88000000000005</v>
      </c>
      <c r="FP184">
        <f t="shared" si="151"/>
        <v>471.03999999999996</v>
      </c>
      <c r="FQ184">
        <f t="shared" si="151"/>
        <v>434.28000000000003</v>
      </c>
      <c r="FR184">
        <f t="shared" si="151"/>
        <v>455.21500000000003</v>
      </c>
      <c r="FS184">
        <f t="shared" si="151"/>
        <v>446.04</v>
      </c>
      <c r="FT184">
        <f t="shared" si="151"/>
        <v>432.6</v>
      </c>
      <c r="FU184">
        <f t="shared" si="151"/>
        <v>434.28000000000003</v>
      </c>
      <c r="FV184">
        <f t="shared" si="151"/>
        <v>471.16500000000002</v>
      </c>
      <c r="FW184">
        <f t="shared" si="151"/>
        <v>457.22699999999998</v>
      </c>
      <c r="FX184">
        <f t="shared" si="151"/>
        <v>432.12799999999999</v>
      </c>
      <c r="FY184">
        <f t="shared" si="151"/>
        <v>470.73</v>
      </c>
      <c r="FZ184">
        <f t="shared" si="151"/>
        <v>446.82300000000004</v>
      </c>
      <c r="GA184">
        <f t="shared" si="151"/>
        <v>476.65600000000001</v>
      </c>
      <c r="GB184">
        <f t="shared" si="151"/>
        <v>432.6</v>
      </c>
      <c r="GC184">
        <f t="shared" si="151"/>
        <v>430.08000000000004</v>
      </c>
      <c r="GD184">
        <f t="shared" si="151"/>
        <v>437.69000000000005</v>
      </c>
      <c r="GE184">
        <f t="shared" si="151"/>
        <v>434.28000000000003</v>
      </c>
      <c r="GF184">
        <f t="shared" si="151"/>
        <v>431.76</v>
      </c>
      <c r="GG184">
        <f t="shared" si="151"/>
        <v>461.68099999999998</v>
      </c>
      <c r="GH184">
        <f t="shared" si="151"/>
        <v>437.64000000000004</v>
      </c>
      <c r="GI184">
        <f t="shared" si="151"/>
        <v>425.21</v>
      </c>
      <c r="GJ184">
        <f t="shared" si="151"/>
        <v>434.28000000000003</v>
      </c>
      <c r="GK184">
        <f t="shared" si="151"/>
        <v>425.04</v>
      </c>
      <c r="GL184">
        <f t="shared" si="151"/>
        <v>443.23200000000003</v>
      </c>
      <c r="GM184">
        <f t="shared" si="152"/>
        <v>464.53</v>
      </c>
      <c r="GN184">
        <f t="shared" si="152"/>
        <v>442.71899999999999</v>
      </c>
      <c r="GO184">
        <f t="shared" si="152"/>
        <v>468.48</v>
      </c>
      <c r="GP184">
        <f t="shared" si="152"/>
        <v>485.43400000000003</v>
      </c>
      <c r="GQ184">
        <f t="shared" si="152"/>
        <v>460.22200000000004</v>
      </c>
      <c r="GR184">
        <f t="shared" si="152"/>
        <v>443.82100000000003</v>
      </c>
      <c r="GS184">
        <f t="shared" si="152"/>
        <v>445.97600000000006</v>
      </c>
      <c r="GT184">
        <f t="shared" si="152"/>
        <v>476.68500000000006</v>
      </c>
      <c r="GU184">
        <f t="shared" si="152"/>
        <v>505</v>
      </c>
      <c r="GV184">
        <f t="shared" si="152"/>
        <v>480.76</v>
      </c>
      <c r="GW184">
        <f t="shared" si="152"/>
        <v>450.26399999999995</v>
      </c>
      <c r="GX184">
        <f t="shared" si="152"/>
        <v>508.49099999999999</v>
      </c>
      <c r="GY184">
        <f t="shared" si="152"/>
        <v>435.12</v>
      </c>
      <c r="GZ184">
        <f t="shared" si="152"/>
        <v>435.96</v>
      </c>
      <c r="HA184">
        <f t="shared" si="152"/>
        <v>425.04</v>
      </c>
      <c r="HB184">
        <f t="shared" si="152"/>
        <v>431.63200000000001</v>
      </c>
      <c r="HC184">
        <f t="shared" si="152"/>
        <v>490.61999999999995</v>
      </c>
      <c r="HD184">
        <f t="shared" si="152"/>
        <v>430.92</v>
      </c>
      <c r="HE184">
        <f t="shared" si="152"/>
        <v>451.27600000000001</v>
      </c>
      <c r="HF184">
        <f t="shared" si="152"/>
        <v>440.16</v>
      </c>
      <c r="HG184">
        <f t="shared" si="152"/>
        <v>442.68000000000006</v>
      </c>
      <c r="HH184">
        <f t="shared" si="152"/>
        <v>435.50399999999996</v>
      </c>
      <c r="HI184">
        <f t="shared" si="152"/>
        <v>446.17100000000005</v>
      </c>
      <c r="HJ184">
        <f t="shared" si="152"/>
        <v>439.32</v>
      </c>
      <c r="HK184">
        <f t="shared" si="152"/>
        <v>440.16</v>
      </c>
      <c r="HL184">
        <f t="shared" si="152"/>
        <v>454.14400000000001</v>
      </c>
      <c r="HM184">
        <f t="shared" si="152"/>
        <v>509.76199999999994</v>
      </c>
      <c r="HN184">
        <f t="shared" si="152"/>
        <v>534.59</v>
      </c>
      <c r="HO184">
        <f t="shared" si="152"/>
        <v>462</v>
      </c>
      <c r="HP184">
        <f t="shared" si="152"/>
        <v>431.76</v>
      </c>
      <c r="HQ184">
        <f t="shared" si="152"/>
        <v>432.6</v>
      </c>
      <c r="HR184">
        <f t="shared" si="152"/>
        <v>446.04</v>
      </c>
      <c r="HS184">
        <f t="shared" si="152"/>
        <v>441.84000000000003</v>
      </c>
      <c r="HT184">
        <f t="shared" si="152"/>
        <v>425.04</v>
      </c>
      <c r="HU184">
        <f t="shared" si="152"/>
        <v>468.56100000000004</v>
      </c>
      <c r="HV184">
        <f t="shared" si="152"/>
        <v>485.30499999999995</v>
      </c>
      <c r="HW184">
        <f t="shared" si="152"/>
        <v>514.52700000000004</v>
      </c>
      <c r="HX184">
        <f t="shared" si="152"/>
        <v>417.63200000000001</v>
      </c>
      <c r="HY184">
        <f t="shared" si="152"/>
        <v>461.00000000000006</v>
      </c>
      <c r="HZ184">
        <f t="shared" si="152"/>
        <v>452.68499999999995</v>
      </c>
      <c r="IA184">
        <f t="shared" si="152"/>
        <v>445.20000000000005</v>
      </c>
      <c r="IB184">
        <f t="shared" si="152"/>
        <v>473.50000000000006</v>
      </c>
      <c r="IC184">
        <f t="shared" si="152"/>
        <v>502.25</v>
      </c>
      <c r="ID184">
        <f t="shared" si="152"/>
        <v>450.29400000000004</v>
      </c>
      <c r="IE184">
        <f t="shared" si="152"/>
        <v>431.76</v>
      </c>
      <c r="IF184">
        <f t="shared" si="152"/>
        <v>426.71999999999997</v>
      </c>
      <c r="IG184">
        <f t="shared" si="152"/>
        <v>492.375</v>
      </c>
      <c r="IH184">
        <f t="shared" si="152"/>
        <v>465.226</v>
      </c>
      <c r="II184">
        <f t="shared" si="152"/>
        <v>484.43000000000006</v>
      </c>
      <c r="IJ184">
        <f t="shared" si="152"/>
        <v>445.375</v>
      </c>
      <c r="IK184">
        <f t="shared" si="152"/>
        <v>497.84000000000003</v>
      </c>
      <c r="IL184">
        <f t="shared" si="152"/>
        <v>461.03999999999996</v>
      </c>
      <c r="IM184">
        <f t="shared" si="152"/>
        <v>433.44000000000005</v>
      </c>
      <c r="IN184">
        <f t="shared" si="152"/>
        <v>430.92</v>
      </c>
      <c r="IO184">
        <f t="shared" si="152"/>
        <v>442.68000000000006</v>
      </c>
      <c r="IP184">
        <f t="shared" si="152"/>
        <v>437.64000000000004</v>
      </c>
      <c r="IQ184">
        <f t="shared" si="152"/>
        <v>445.88399999999996</v>
      </c>
      <c r="IR184">
        <f t="shared" si="152"/>
        <v>436.8</v>
      </c>
      <c r="IS184">
        <f t="shared" si="152"/>
        <v>477.52</v>
      </c>
      <c r="IT184">
        <f t="shared" si="152"/>
        <v>464.65599999999995</v>
      </c>
      <c r="IU184">
        <f t="shared" si="152"/>
        <v>496.40100000000001</v>
      </c>
      <c r="IV184">
        <f t="shared" si="152"/>
        <v>465.24800000000005</v>
      </c>
      <c r="IW184">
        <f t="shared" si="152"/>
        <v>435.96</v>
      </c>
      <c r="IX184">
        <f t="shared" si="152"/>
        <v>434.28000000000003</v>
      </c>
      <c r="IY184">
        <f t="shared" si="153"/>
        <v>468.91900000000004</v>
      </c>
      <c r="IZ184">
        <f t="shared" si="153"/>
        <v>428.40000000000003</v>
      </c>
      <c r="JA184">
        <f t="shared" si="153"/>
        <v>434.28000000000003</v>
      </c>
      <c r="JB184">
        <f t="shared" si="153"/>
        <v>438.48</v>
      </c>
      <c r="JC184">
        <f t="shared" si="153"/>
        <v>447.78</v>
      </c>
      <c r="JD184">
        <f t="shared" si="153"/>
        <v>435.12</v>
      </c>
      <c r="JE184">
        <f t="shared" si="153"/>
        <v>463.29599999999994</v>
      </c>
      <c r="JF184">
        <f t="shared" si="153"/>
        <v>478.29599999999999</v>
      </c>
      <c r="JG184">
        <f t="shared" si="153"/>
        <v>472.02100000000007</v>
      </c>
      <c r="JH184">
        <f t="shared" si="153"/>
        <v>444.72</v>
      </c>
      <c r="JI184">
        <f t="shared" si="153"/>
        <v>430.08000000000004</v>
      </c>
      <c r="JJ184">
        <f t="shared" si="153"/>
        <v>434.28000000000003</v>
      </c>
      <c r="JK184">
        <f t="shared" si="153"/>
        <v>471.75</v>
      </c>
      <c r="JL184">
        <f t="shared" si="153"/>
        <v>449.40000000000003</v>
      </c>
      <c r="JM184">
        <f t="shared" si="153"/>
        <v>474.83000000000004</v>
      </c>
      <c r="JN184">
        <f t="shared" si="153"/>
        <v>505.51499999999999</v>
      </c>
      <c r="JO184">
        <f t="shared" si="153"/>
        <v>559.56299999999999</v>
      </c>
      <c r="JP184">
        <f t="shared" si="153"/>
        <v>460.15199999999999</v>
      </c>
      <c r="JQ184">
        <f t="shared" si="153"/>
        <v>434.28000000000003</v>
      </c>
      <c r="JR184">
        <f t="shared" si="153"/>
        <v>534</v>
      </c>
      <c r="JS184">
        <f t="shared" si="153"/>
        <v>431.76</v>
      </c>
      <c r="JT184">
        <f t="shared" si="153"/>
        <v>469.39499999999998</v>
      </c>
      <c r="JU184">
        <f t="shared" si="153"/>
        <v>464.25599999999997</v>
      </c>
      <c r="JV184">
        <f t="shared" si="153"/>
        <v>443.52</v>
      </c>
      <c r="JW184">
        <f t="shared" si="153"/>
        <v>436.8</v>
      </c>
      <c r="JX184">
        <f t="shared" si="153"/>
        <v>436.53600000000006</v>
      </c>
      <c r="JY184">
        <f t="shared" si="153"/>
        <v>440.16</v>
      </c>
      <c r="JZ184">
        <f t="shared" si="153"/>
        <v>467.45400000000006</v>
      </c>
      <c r="KA184">
        <f t="shared" si="153"/>
        <v>451.35200000000003</v>
      </c>
      <c r="KB184">
        <f t="shared" si="153"/>
        <v>443.52</v>
      </c>
      <c r="KC184">
        <f t="shared" si="153"/>
        <v>434.23</v>
      </c>
      <c r="KD184">
        <f t="shared" si="153"/>
        <v>445.20000000000005</v>
      </c>
      <c r="KE184">
        <f t="shared" si="153"/>
        <v>431.52</v>
      </c>
      <c r="KF184">
        <f t="shared" si="153"/>
        <v>424.20000000000005</v>
      </c>
      <c r="KG184">
        <f t="shared" si="153"/>
        <v>433.63</v>
      </c>
      <c r="KH184">
        <f t="shared" si="153"/>
        <v>523.56599999999992</v>
      </c>
      <c r="KI184">
        <f t="shared" si="153"/>
        <v>436.8</v>
      </c>
      <c r="KJ184">
        <f t="shared" si="153"/>
        <v>430.92</v>
      </c>
      <c r="KK184">
        <f t="shared" si="153"/>
        <v>517.56200000000001</v>
      </c>
      <c r="KL184">
        <f t="shared" si="153"/>
        <v>454.67400000000004</v>
      </c>
      <c r="KM184">
        <f t="shared" si="153"/>
        <v>435.96</v>
      </c>
      <c r="KN184">
        <f t="shared" si="153"/>
        <v>463.69899999999996</v>
      </c>
      <c r="KO184">
        <f t="shared" si="153"/>
        <v>446.04</v>
      </c>
      <c r="KP184">
        <f t="shared" si="153"/>
        <v>444.90500000000003</v>
      </c>
      <c r="KQ184">
        <f t="shared" si="153"/>
        <v>469.71000000000004</v>
      </c>
      <c r="KR184">
        <f t="shared" si="153"/>
        <v>426.38400000000001</v>
      </c>
      <c r="KS184">
        <f t="shared" si="153"/>
        <v>479</v>
      </c>
      <c r="KT184">
        <f t="shared" si="153"/>
        <v>436.8</v>
      </c>
      <c r="KU184">
        <f t="shared" si="153"/>
        <v>436.8</v>
      </c>
      <c r="KV184">
        <f t="shared" si="153"/>
        <v>425.04</v>
      </c>
      <c r="KW184">
        <f t="shared" si="153"/>
        <v>430.92</v>
      </c>
      <c r="KX184">
        <f t="shared" si="153"/>
        <v>435.12</v>
      </c>
      <c r="KY184">
        <f t="shared" si="153"/>
        <v>466.78499999999997</v>
      </c>
      <c r="KZ184">
        <f t="shared" si="153"/>
        <v>440.49599999999998</v>
      </c>
      <c r="LA184">
        <f t="shared" si="153"/>
        <v>432.6</v>
      </c>
      <c r="LB184">
        <f t="shared" si="153"/>
        <v>433.44000000000005</v>
      </c>
      <c r="LC184">
        <f t="shared" si="153"/>
        <v>431.76</v>
      </c>
      <c r="LD184">
        <f t="shared" si="153"/>
        <v>425.88000000000005</v>
      </c>
      <c r="LE184">
        <f t="shared" si="153"/>
        <v>447.71999999999997</v>
      </c>
      <c r="LF184">
        <f t="shared" si="153"/>
        <v>458.03500000000003</v>
      </c>
      <c r="LG184">
        <f t="shared" si="153"/>
        <v>504.41899999999998</v>
      </c>
      <c r="LH184">
        <f t="shared" si="153"/>
        <v>463.995</v>
      </c>
      <c r="LI184">
        <f t="shared" si="153"/>
        <v>431.76</v>
      </c>
      <c r="LJ184">
        <f t="shared" si="153"/>
        <v>437.10699999999997</v>
      </c>
      <c r="LK184">
        <f t="shared" si="154"/>
        <v>439.61999999999995</v>
      </c>
      <c r="LL184">
        <f t="shared" si="154"/>
        <v>494.86799999999999</v>
      </c>
      <c r="LM184">
        <f t="shared" si="154"/>
        <v>503.97599999999994</v>
      </c>
      <c r="LN184">
        <f t="shared" si="154"/>
        <v>490.04800000000006</v>
      </c>
      <c r="LO184">
        <f t="shared" si="154"/>
        <v>442.68000000000006</v>
      </c>
      <c r="LP184">
        <f t="shared" si="154"/>
        <v>443.23200000000003</v>
      </c>
      <c r="LQ184">
        <f t="shared" si="154"/>
        <v>459.34200000000004</v>
      </c>
      <c r="LR184">
        <f t="shared" si="154"/>
        <v>514.30500000000006</v>
      </c>
      <c r="LS184">
        <f t="shared" si="154"/>
        <v>440.16</v>
      </c>
      <c r="LT184">
        <f t="shared" si="154"/>
        <v>459.11799999999994</v>
      </c>
      <c r="LU184">
        <f t="shared" si="154"/>
        <v>430.92</v>
      </c>
      <c r="LV184">
        <f t="shared" si="154"/>
        <v>482.92399999999998</v>
      </c>
      <c r="LW184">
        <f t="shared" si="154"/>
        <v>433.44000000000005</v>
      </c>
      <c r="LX184">
        <f t="shared" si="154"/>
        <v>430.08000000000004</v>
      </c>
      <c r="LY184">
        <f t="shared" si="154"/>
        <v>461.03999999999996</v>
      </c>
      <c r="LZ184">
        <f t="shared" si="154"/>
        <v>429.75100000000003</v>
      </c>
      <c r="MA184">
        <f t="shared" si="154"/>
        <v>432.6</v>
      </c>
      <c r="MB184">
        <f t="shared" si="154"/>
        <v>485.108</v>
      </c>
      <c r="MC184">
        <f t="shared" si="154"/>
        <v>461.16</v>
      </c>
      <c r="MD184">
        <f t="shared" si="154"/>
        <v>454.44000000000005</v>
      </c>
      <c r="ME184">
        <f t="shared" si="154"/>
        <v>430.08000000000004</v>
      </c>
      <c r="MF184">
        <f t="shared" si="154"/>
        <v>455.16800000000006</v>
      </c>
      <c r="MG184">
        <f t="shared" si="154"/>
        <v>497.96999999999997</v>
      </c>
      <c r="MH184">
        <f t="shared" si="154"/>
        <v>436.8</v>
      </c>
      <c r="MI184">
        <f t="shared" si="154"/>
        <v>523.14599999999996</v>
      </c>
      <c r="MJ184">
        <f t="shared" si="154"/>
        <v>453.13599999999997</v>
      </c>
      <c r="MK184">
        <f t="shared" si="154"/>
        <v>499.28999999999996</v>
      </c>
      <c r="ML184">
        <f t="shared" si="154"/>
        <v>441</v>
      </c>
      <c r="MM184">
        <f t="shared" si="154"/>
        <v>439.32</v>
      </c>
      <c r="MN184">
        <f t="shared" si="154"/>
        <v>440.13000000000005</v>
      </c>
      <c r="MO184">
        <f t="shared" si="154"/>
        <v>431.10400000000004</v>
      </c>
      <c r="MP184">
        <f t="shared" si="154"/>
        <v>429.24</v>
      </c>
      <c r="MQ184">
        <f t="shared" si="154"/>
        <v>445.20000000000005</v>
      </c>
      <c r="MR184">
        <f t="shared" si="154"/>
        <v>434.28000000000003</v>
      </c>
      <c r="MS184">
        <f t="shared" si="154"/>
        <v>425.04</v>
      </c>
      <c r="MT184">
        <f t="shared" si="154"/>
        <v>533.82000000000005</v>
      </c>
      <c r="MU184">
        <f t="shared" si="154"/>
        <v>425.88000000000005</v>
      </c>
      <c r="MV184">
        <f t="shared" si="154"/>
        <v>493.44299999999998</v>
      </c>
      <c r="MW184">
        <f t="shared" si="154"/>
        <v>467</v>
      </c>
      <c r="MX184">
        <f t="shared" si="154"/>
        <v>472.31700000000001</v>
      </c>
      <c r="MY184">
        <f t="shared" si="154"/>
        <v>435.12</v>
      </c>
      <c r="MZ184">
        <f t="shared" si="154"/>
        <v>450.09799999999996</v>
      </c>
      <c r="NA184">
        <f t="shared" si="154"/>
        <v>461.77600000000001</v>
      </c>
      <c r="NB184">
        <f t="shared" si="154"/>
        <v>472.65600000000001</v>
      </c>
      <c r="NC184">
        <f t="shared" si="154"/>
        <v>435.96</v>
      </c>
      <c r="ND184">
        <f t="shared" si="154"/>
        <v>454.90499999999997</v>
      </c>
      <c r="NE184">
        <f t="shared" si="154"/>
        <v>435.96</v>
      </c>
      <c r="NF184">
        <f t="shared" si="154"/>
        <v>429.24</v>
      </c>
      <c r="NG184">
        <f t="shared" si="154"/>
        <v>427.56</v>
      </c>
      <c r="NH184">
        <f t="shared" si="154"/>
        <v>455.68000000000006</v>
      </c>
      <c r="NI184">
        <f t="shared" si="154"/>
        <v>434.17600000000004</v>
      </c>
      <c r="NJ184">
        <f t="shared" si="154"/>
        <v>453.25699999999995</v>
      </c>
      <c r="NK184">
        <f t="shared" si="154"/>
        <v>468.46800000000002</v>
      </c>
      <c r="NL184">
        <f t="shared" si="154"/>
        <v>440.16</v>
      </c>
      <c r="NM184">
        <f t="shared" si="154"/>
        <v>438.48</v>
      </c>
      <c r="NN184">
        <f t="shared" si="154"/>
        <v>441.15000000000003</v>
      </c>
      <c r="NO184">
        <f t="shared" si="154"/>
        <v>439.32</v>
      </c>
      <c r="NP184">
        <f t="shared" si="154"/>
        <v>446.04</v>
      </c>
      <c r="NQ184">
        <f t="shared" si="154"/>
        <v>443.52</v>
      </c>
      <c r="NR184">
        <f t="shared" si="154"/>
        <v>430.99999999999994</v>
      </c>
      <c r="NS184">
        <f t="shared" si="154"/>
        <v>432.6</v>
      </c>
      <c r="NT184">
        <f t="shared" si="154"/>
        <v>461.14799999999997</v>
      </c>
      <c r="NU184">
        <f t="shared" si="154"/>
        <v>424.20000000000005</v>
      </c>
      <c r="NV184">
        <f t="shared" si="154"/>
        <v>474.21</v>
      </c>
      <c r="NW184">
        <f t="shared" si="155"/>
        <v>473.88799999999998</v>
      </c>
      <c r="NX184">
        <f t="shared" si="155"/>
        <v>440.16</v>
      </c>
      <c r="NY184">
        <f t="shared" si="155"/>
        <v>458.41500000000002</v>
      </c>
      <c r="NZ184">
        <f t="shared" si="155"/>
        <v>436.8</v>
      </c>
      <c r="OA184">
        <f t="shared" si="155"/>
        <v>509.54399999999998</v>
      </c>
      <c r="OB184">
        <f t="shared" si="155"/>
        <v>460.53</v>
      </c>
      <c r="OC184">
        <f t="shared" si="155"/>
        <v>470.40799999999996</v>
      </c>
      <c r="OD184">
        <f t="shared" si="155"/>
        <v>525.048</v>
      </c>
      <c r="OE184">
        <f t="shared" si="155"/>
        <v>435.81500000000005</v>
      </c>
      <c r="OF184">
        <f t="shared" si="155"/>
        <v>457.12799999999999</v>
      </c>
      <c r="OG184">
        <f t="shared" si="155"/>
        <v>464.09999999999997</v>
      </c>
      <c r="OH184">
        <f t="shared" si="155"/>
        <v>463.54</v>
      </c>
      <c r="OI184">
        <f t="shared" si="155"/>
        <v>433.44000000000005</v>
      </c>
      <c r="OJ184">
        <f t="shared" si="155"/>
        <v>467.54400000000004</v>
      </c>
      <c r="OK184">
        <f t="shared" si="155"/>
        <v>485.43400000000003</v>
      </c>
      <c r="OL184">
        <f t="shared" si="155"/>
        <v>472.57600000000002</v>
      </c>
      <c r="OM184">
        <f t="shared" si="155"/>
        <v>485.56900000000002</v>
      </c>
      <c r="ON184">
        <f t="shared" si="155"/>
        <v>469.392</v>
      </c>
      <c r="OO184">
        <f t="shared" si="155"/>
        <v>446.88000000000005</v>
      </c>
      <c r="OP184">
        <f t="shared" si="155"/>
        <v>452.23500000000001</v>
      </c>
      <c r="OQ184">
        <f t="shared" si="155"/>
        <v>498.73599999999999</v>
      </c>
      <c r="OR184">
        <f t="shared" si="155"/>
        <v>427.56</v>
      </c>
      <c r="OS184">
        <f t="shared" si="155"/>
        <v>469.39600000000002</v>
      </c>
      <c r="OT184">
        <f t="shared" si="155"/>
        <v>441.84000000000003</v>
      </c>
      <c r="OU184">
        <f t="shared" si="155"/>
        <v>437.64000000000004</v>
      </c>
      <c r="OV184">
        <f t="shared" si="155"/>
        <v>468.61799999999999</v>
      </c>
      <c r="OW184">
        <f t="shared" si="155"/>
        <v>438.48</v>
      </c>
      <c r="OX184">
        <f t="shared" si="155"/>
        <v>455.40399999999994</v>
      </c>
      <c r="OY184">
        <f t="shared" si="155"/>
        <v>457.98</v>
      </c>
      <c r="OZ184">
        <f t="shared" si="155"/>
        <v>432.6</v>
      </c>
      <c r="PA184">
        <f t="shared" si="155"/>
        <v>423.36</v>
      </c>
      <c r="PB184">
        <f t="shared" si="155"/>
        <v>461.16</v>
      </c>
      <c r="PC184">
        <f t="shared" si="155"/>
        <v>488.54499999999996</v>
      </c>
      <c r="PD184">
        <f t="shared" si="155"/>
        <v>475.20499999999998</v>
      </c>
      <c r="PE184">
        <f t="shared" si="155"/>
        <v>472.38399999999996</v>
      </c>
      <c r="PF184">
        <f t="shared" si="155"/>
        <v>446.34000000000003</v>
      </c>
      <c r="PG184">
        <f t="shared" si="155"/>
        <v>437.64000000000004</v>
      </c>
      <c r="PH184">
        <f t="shared" si="155"/>
        <v>429.93600000000004</v>
      </c>
      <c r="PI184">
        <f t="shared" si="155"/>
        <v>473.69000000000005</v>
      </c>
      <c r="PJ184">
        <f t="shared" si="155"/>
        <v>463.63799999999998</v>
      </c>
      <c r="PK184">
        <f t="shared" si="155"/>
        <v>435.12</v>
      </c>
      <c r="PL184">
        <f t="shared" si="155"/>
        <v>434.34000000000003</v>
      </c>
      <c r="PM184">
        <f t="shared" si="155"/>
        <v>436.67800000000005</v>
      </c>
      <c r="PN184">
        <f t="shared" si="155"/>
        <v>458.43199999999996</v>
      </c>
      <c r="PO184">
        <f t="shared" si="155"/>
        <v>435.96</v>
      </c>
      <c r="PP184">
        <f t="shared" si="155"/>
        <v>511.91000000000008</v>
      </c>
      <c r="PQ184">
        <f t="shared" si="155"/>
        <v>438.44199999999995</v>
      </c>
      <c r="PR184">
        <f t="shared" si="155"/>
        <v>439.32</v>
      </c>
      <c r="PS184">
        <f t="shared" si="155"/>
        <v>426.71999999999997</v>
      </c>
      <c r="PT184">
        <f t="shared" si="155"/>
        <v>464.91900000000004</v>
      </c>
      <c r="PU184">
        <f t="shared" si="155"/>
        <v>535.59</v>
      </c>
      <c r="PV184">
        <f t="shared" si="155"/>
        <v>437.41600000000005</v>
      </c>
      <c r="PW184">
        <f t="shared" si="155"/>
        <v>475.86</v>
      </c>
      <c r="PX184">
        <f t="shared" si="155"/>
        <v>448.56</v>
      </c>
      <c r="PY184">
        <f t="shared" si="155"/>
        <v>421.68000000000006</v>
      </c>
      <c r="PZ184">
        <f t="shared" si="155"/>
        <v>441</v>
      </c>
      <c r="QA184">
        <f t="shared" si="155"/>
        <v>429.24</v>
      </c>
      <c r="QB184">
        <f t="shared" si="155"/>
        <v>432.6</v>
      </c>
      <c r="QC184">
        <f t="shared" si="155"/>
        <v>479.35899999999992</v>
      </c>
      <c r="QD184">
        <f t="shared" si="155"/>
        <v>441</v>
      </c>
      <c r="QE184">
        <f t="shared" si="155"/>
        <v>469.29899999999998</v>
      </c>
      <c r="QF184">
        <f t="shared" si="155"/>
        <v>444.57</v>
      </c>
      <c r="QG184">
        <f t="shared" si="155"/>
        <v>433.44000000000005</v>
      </c>
      <c r="QH184">
        <f t="shared" si="155"/>
        <v>430.08000000000004</v>
      </c>
      <c r="QI184">
        <f t="shared" si="156"/>
        <v>459.04500000000002</v>
      </c>
      <c r="QJ184">
        <f t="shared" si="156"/>
        <v>440.16</v>
      </c>
      <c r="QK184">
        <f t="shared" si="156"/>
        <v>442.68000000000006</v>
      </c>
      <c r="QL184">
        <f t="shared" si="156"/>
        <v>437.64000000000004</v>
      </c>
      <c r="QM184">
        <f t="shared" si="156"/>
        <v>443.48399999999998</v>
      </c>
      <c r="QN184">
        <f t="shared" si="156"/>
        <v>427.56</v>
      </c>
      <c r="QO184">
        <f t="shared" si="156"/>
        <v>466.34399999999994</v>
      </c>
      <c r="QP184">
        <f t="shared" si="156"/>
        <v>435.96</v>
      </c>
      <c r="QQ184">
        <f t="shared" si="156"/>
        <v>534.77200000000005</v>
      </c>
      <c r="QR184">
        <f t="shared" si="156"/>
        <v>452.50100000000003</v>
      </c>
      <c r="QS184">
        <f t="shared" si="156"/>
        <v>438.48</v>
      </c>
      <c r="QT184">
        <f t="shared" si="156"/>
        <v>430.92</v>
      </c>
      <c r="QU184">
        <f t="shared" si="156"/>
        <v>440.16</v>
      </c>
      <c r="QV184">
        <f t="shared" si="156"/>
        <v>424.20000000000005</v>
      </c>
      <c r="QW184">
        <f t="shared" si="156"/>
        <v>423.36</v>
      </c>
      <c r="QX184">
        <f t="shared" si="156"/>
        <v>437.64000000000004</v>
      </c>
      <c r="QY184">
        <f t="shared" si="156"/>
        <v>451.09599999999995</v>
      </c>
      <c r="QZ184">
        <f t="shared" si="156"/>
        <v>447.72200000000004</v>
      </c>
      <c r="RA184">
        <f t="shared" si="156"/>
        <v>437.64000000000004</v>
      </c>
      <c r="RB184">
        <f t="shared" si="156"/>
        <v>487.49399999999997</v>
      </c>
      <c r="RC184">
        <f t="shared" si="156"/>
        <v>438.09</v>
      </c>
      <c r="RD184">
        <f t="shared" si="156"/>
        <v>425.88000000000005</v>
      </c>
      <c r="RE184">
        <f t="shared" si="156"/>
        <v>443.52</v>
      </c>
      <c r="RF184">
        <f t="shared" si="156"/>
        <v>464.20799999999997</v>
      </c>
      <c r="RG184">
        <f t="shared" si="156"/>
        <v>430.08000000000004</v>
      </c>
      <c r="RH184">
        <f t="shared" si="156"/>
        <v>435.96</v>
      </c>
      <c r="RI184">
        <f t="shared" si="156"/>
        <v>435.12</v>
      </c>
      <c r="RJ184">
        <f t="shared" si="156"/>
        <v>434.28000000000003</v>
      </c>
      <c r="RK184">
        <f t="shared" si="156"/>
        <v>476.84999999999997</v>
      </c>
      <c r="RL184">
        <f t="shared" si="156"/>
        <v>458.08199999999999</v>
      </c>
      <c r="RM184">
        <f t="shared" si="156"/>
        <v>436.8</v>
      </c>
      <c r="RN184">
        <f t="shared" si="156"/>
        <v>441.35500000000002</v>
      </c>
      <c r="RO184">
        <f t="shared" si="156"/>
        <v>428.40000000000003</v>
      </c>
      <c r="RP184">
        <f t="shared" si="156"/>
        <v>433.44000000000005</v>
      </c>
      <c r="RQ184">
        <f t="shared" si="156"/>
        <v>432.48</v>
      </c>
      <c r="RR184">
        <f t="shared" si="156"/>
        <v>478.29599999999999</v>
      </c>
      <c r="RS184">
        <f t="shared" si="156"/>
        <v>433.44000000000005</v>
      </c>
      <c r="RT184">
        <f t="shared" si="156"/>
        <v>472.67500000000001</v>
      </c>
      <c r="RU184">
        <f t="shared" si="156"/>
        <v>442.68000000000006</v>
      </c>
      <c r="RV184">
        <f t="shared" si="156"/>
        <v>443.52</v>
      </c>
      <c r="RW184">
        <f t="shared" si="156"/>
        <v>454.10399999999998</v>
      </c>
      <c r="RX184">
        <f t="shared" si="156"/>
        <v>430.08000000000004</v>
      </c>
      <c r="RY184">
        <f t="shared" si="156"/>
        <v>432.6</v>
      </c>
      <c r="RZ184">
        <f t="shared" si="156"/>
        <v>507.024</v>
      </c>
      <c r="SA184">
        <f t="shared" si="156"/>
        <v>467.03800000000001</v>
      </c>
      <c r="SB184">
        <f t="shared" si="156"/>
        <v>435.12</v>
      </c>
      <c r="SC184">
        <f t="shared" si="156"/>
        <v>432.78800000000001</v>
      </c>
      <c r="SD184">
        <f t="shared" si="156"/>
        <v>449.024</v>
      </c>
      <c r="SE184">
        <f t="shared" si="156"/>
        <v>430.92</v>
      </c>
      <c r="SF184">
        <f t="shared" si="156"/>
        <v>445.72500000000002</v>
      </c>
      <c r="SG184">
        <f t="shared" si="156"/>
        <v>431.76</v>
      </c>
    </row>
    <row r="185" spans="1:501">
      <c r="A185">
        <v>2017</v>
      </c>
      <c r="B185">
        <f t="shared" si="157"/>
        <v>458.64000000000004</v>
      </c>
      <c r="C185">
        <f t="shared" si="158"/>
        <v>468.28</v>
      </c>
      <c r="D185">
        <f t="shared" si="158"/>
        <v>451.08000000000004</v>
      </c>
      <c r="E185">
        <f t="shared" si="158"/>
        <v>493.31100000000004</v>
      </c>
      <c r="F185">
        <f t="shared" si="158"/>
        <v>438.48</v>
      </c>
      <c r="G185">
        <f t="shared" si="158"/>
        <v>494.83199999999999</v>
      </c>
      <c r="H185">
        <f t="shared" si="158"/>
        <v>453.61799999999999</v>
      </c>
      <c r="I185">
        <f t="shared" si="158"/>
        <v>432.6</v>
      </c>
      <c r="J185">
        <f t="shared" si="158"/>
        <v>450.07200000000006</v>
      </c>
      <c r="K185">
        <f t="shared" si="158"/>
        <v>444.36</v>
      </c>
      <c r="L185">
        <f t="shared" si="158"/>
        <v>479.31800000000004</v>
      </c>
      <c r="M185">
        <f t="shared" si="158"/>
        <v>446.04</v>
      </c>
      <c r="N185">
        <f t="shared" si="158"/>
        <v>448.75600000000003</v>
      </c>
      <c r="O185">
        <f t="shared" si="158"/>
        <v>436.8</v>
      </c>
      <c r="P185">
        <f t="shared" si="158"/>
        <v>540.5</v>
      </c>
      <c r="Q185">
        <f t="shared" si="158"/>
        <v>451.08000000000004</v>
      </c>
      <c r="R185">
        <f t="shared" si="158"/>
        <v>438.48</v>
      </c>
      <c r="S185">
        <f t="shared" si="158"/>
        <v>437.64000000000004</v>
      </c>
      <c r="T185">
        <f t="shared" si="158"/>
        <v>515.08799999999997</v>
      </c>
      <c r="U185">
        <f t="shared" si="158"/>
        <v>490.86</v>
      </c>
      <c r="V185">
        <f t="shared" si="158"/>
        <v>463.69899999999996</v>
      </c>
      <c r="W185">
        <f t="shared" si="158"/>
        <v>441.84000000000003</v>
      </c>
      <c r="X185">
        <f t="shared" si="158"/>
        <v>430.92</v>
      </c>
      <c r="Y185">
        <f t="shared" si="158"/>
        <v>444.36</v>
      </c>
      <c r="Z185">
        <f t="shared" si="158"/>
        <v>456.04200000000003</v>
      </c>
      <c r="AA185">
        <f t="shared" si="158"/>
        <v>451.80599999999993</v>
      </c>
      <c r="AB185">
        <f t="shared" si="158"/>
        <v>456.96</v>
      </c>
      <c r="AC185">
        <f t="shared" si="158"/>
        <v>445.20000000000005</v>
      </c>
      <c r="AD185">
        <f t="shared" si="158"/>
        <v>446.88000000000005</v>
      </c>
      <c r="AE185">
        <f t="shared" si="158"/>
        <v>454.37599999999998</v>
      </c>
      <c r="AF185">
        <f t="shared" si="158"/>
        <v>506.50000000000006</v>
      </c>
      <c r="AG185">
        <f t="shared" si="158"/>
        <v>469.60899999999998</v>
      </c>
      <c r="AH185">
        <f t="shared" si="158"/>
        <v>431.76</v>
      </c>
      <c r="AI185">
        <f t="shared" si="158"/>
        <v>469.50400000000002</v>
      </c>
      <c r="AJ185">
        <f t="shared" si="158"/>
        <v>459.88200000000006</v>
      </c>
      <c r="AK185">
        <f t="shared" si="158"/>
        <v>477.78499999999997</v>
      </c>
      <c r="AL185">
        <f t="shared" si="158"/>
        <v>455.54400000000004</v>
      </c>
      <c r="AM185">
        <f t="shared" si="158"/>
        <v>501.42300000000006</v>
      </c>
      <c r="AN185">
        <f t="shared" si="158"/>
        <v>442.55200000000008</v>
      </c>
      <c r="AO185">
        <f t="shared" si="158"/>
        <v>476.71999999999997</v>
      </c>
      <c r="AP185">
        <f t="shared" si="158"/>
        <v>475.23600000000005</v>
      </c>
      <c r="AQ185">
        <f t="shared" si="158"/>
        <v>442.89</v>
      </c>
      <c r="AR185">
        <f t="shared" si="158"/>
        <v>467.85800000000006</v>
      </c>
      <c r="AS185">
        <f t="shared" si="158"/>
        <v>499.32900000000001</v>
      </c>
      <c r="AT185">
        <f t="shared" si="158"/>
        <v>510.97600000000006</v>
      </c>
      <c r="AU185">
        <f t="shared" si="158"/>
        <v>437.517</v>
      </c>
      <c r="AV185">
        <f t="shared" si="158"/>
        <v>468.82499999999999</v>
      </c>
      <c r="AW185">
        <f t="shared" si="158"/>
        <v>480.59</v>
      </c>
      <c r="AX185">
        <f t="shared" si="158"/>
        <v>511.56500000000005</v>
      </c>
      <c r="AY185">
        <f t="shared" si="158"/>
        <v>445.20000000000005</v>
      </c>
      <c r="AZ185">
        <f t="shared" si="158"/>
        <v>449.82</v>
      </c>
      <c r="BA185">
        <f t="shared" si="158"/>
        <v>448.56</v>
      </c>
      <c r="BB185">
        <f t="shared" si="158"/>
        <v>444.6</v>
      </c>
      <c r="BC185">
        <f t="shared" si="158"/>
        <v>506.45499999999993</v>
      </c>
      <c r="BD185">
        <f t="shared" si="158"/>
        <v>439.32</v>
      </c>
      <c r="BE185">
        <f t="shared" si="158"/>
        <v>452.32000000000005</v>
      </c>
      <c r="BF185">
        <f t="shared" si="158"/>
        <v>433.44000000000005</v>
      </c>
      <c r="BG185">
        <f t="shared" si="158"/>
        <v>454.37599999999998</v>
      </c>
      <c r="BH185">
        <f t="shared" si="158"/>
        <v>441.80800000000005</v>
      </c>
      <c r="BI185">
        <f t="shared" si="158"/>
        <v>439.32</v>
      </c>
      <c r="BJ185">
        <f t="shared" si="158"/>
        <v>444.36</v>
      </c>
      <c r="BK185">
        <f t="shared" si="158"/>
        <v>476.26800000000003</v>
      </c>
      <c r="BL185">
        <f t="shared" si="158"/>
        <v>513.024</v>
      </c>
      <c r="BM185">
        <f t="shared" si="158"/>
        <v>441</v>
      </c>
      <c r="BN185">
        <f t="shared" si="158"/>
        <v>451.08000000000004</v>
      </c>
      <c r="BO185">
        <f t="shared" si="150"/>
        <v>445.45500000000004</v>
      </c>
      <c r="BP185">
        <f t="shared" si="150"/>
        <v>500.12300000000005</v>
      </c>
      <c r="BQ185">
        <f t="shared" si="150"/>
        <v>435.96</v>
      </c>
      <c r="BR185">
        <f t="shared" si="150"/>
        <v>508.53500000000003</v>
      </c>
      <c r="BS185">
        <f t="shared" si="150"/>
        <v>464.56900000000002</v>
      </c>
      <c r="BT185">
        <f t="shared" si="150"/>
        <v>455.70600000000007</v>
      </c>
      <c r="BU185">
        <f t="shared" si="150"/>
        <v>437.56800000000004</v>
      </c>
      <c r="BV185">
        <f t="shared" si="150"/>
        <v>472.44</v>
      </c>
      <c r="BW185">
        <f t="shared" si="150"/>
        <v>473.83800000000002</v>
      </c>
      <c r="BX185">
        <f t="shared" si="150"/>
        <v>470.19500000000005</v>
      </c>
      <c r="BY185">
        <f t="shared" si="150"/>
        <v>471.12</v>
      </c>
      <c r="BZ185">
        <f t="shared" si="150"/>
        <v>443.52</v>
      </c>
      <c r="CA185">
        <f t="shared" si="150"/>
        <v>461.82400000000001</v>
      </c>
      <c r="CB185">
        <f t="shared" si="150"/>
        <v>446.88000000000005</v>
      </c>
      <c r="CC185">
        <f t="shared" si="150"/>
        <v>440.66399999999999</v>
      </c>
      <c r="CD185">
        <f t="shared" si="150"/>
        <v>466.20000000000005</v>
      </c>
      <c r="CE185">
        <f t="shared" si="150"/>
        <v>501.904</v>
      </c>
      <c r="CF185">
        <f t="shared" si="150"/>
        <v>452.20000000000005</v>
      </c>
      <c r="CG185">
        <f t="shared" si="150"/>
        <v>477.44200000000001</v>
      </c>
      <c r="CH185">
        <f t="shared" si="150"/>
        <v>497.15200000000004</v>
      </c>
      <c r="CI185">
        <f t="shared" si="150"/>
        <v>439.32</v>
      </c>
      <c r="CJ185">
        <f t="shared" si="150"/>
        <v>463.36800000000005</v>
      </c>
      <c r="CK185">
        <f t="shared" si="150"/>
        <v>439.32</v>
      </c>
      <c r="CL185">
        <f t="shared" si="150"/>
        <v>427.57</v>
      </c>
      <c r="CM185">
        <f t="shared" si="150"/>
        <v>444.36</v>
      </c>
      <c r="CN185">
        <f t="shared" si="150"/>
        <v>502.74</v>
      </c>
      <c r="CO185">
        <f t="shared" si="150"/>
        <v>441</v>
      </c>
      <c r="CP185">
        <f t="shared" si="150"/>
        <v>537.13</v>
      </c>
      <c r="CQ185">
        <f t="shared" si="150"/>
        <v>515.09999999999991</v>
      </c>
      <c r="CR185">
        <f t="shared" si="150"/>
        <v>432.6</v>
      </c>
      <c r="CS185">
        <f t="shared" si="150"/>
        <v>440.16</v>
      </c>
      <c r="CT185">
        <f t="shared" si="150"/>
        <v>490.21999999999997</v>
      </c>
      <c r="CU185">
        <f t="shared" si="150"/>
        <v>499.92800000000005</v>
      </c>
      <c r="CV185">
        <f t="shared" si="150"/>
        <v>530.93600000000004</v>
      </c>
      <c r="CW185">
        <f t="shared" si="150"/>
        <v>454.80399999999992</v>
      </c>
      <c r="CX185">
        <f t="shared" si="150"/>
        <v>438.48</v>
      </c>
      <c r="CY185">
        <f t="shared" si="150"/>
        <v>433.44000000000005</v>
      </c>
      <c r="CZ185">
        <f t="shared" si="150"/>
        <v>437.58</v>
      </c>
      <c r="DA185">
        <f t="shared" si="150"/>
        <v>435.96</v>
      </c>
      <c r="DB185">
        <f t="shared" si="150"/>
        <v>446.88000000000005</v>
      </c>
      <c r="DC185">
        <f t="shared" si="150"/>
        <v>439.32</v>
      </c>
      <c r="DD185">
        <f t="shared" si="150"/>
        <v>439.4</v>
      </c>
      <c r="DE185">
        <f t="shared" si="150"/>
        <v>488.56299999999999</v>
      </c>
      <c r="DF185">
        <f t="shared" si="150"/>
        <v>469.9</v>
      </c>
      <c r="DG185">
        <f t="shared" si="150"/>
        <v>488.37599999999998</v>
      </c>
      <c r="DH185">
        <f t="shared" si="150"/>
        <v>488.74800000000005</v>
      </c>
      <c r="DI185">
        <f t="shared" si="150"/>
        <v>467.56500000000005</v>
      </c>
      <c r="DJ185">
        <f t="shared" si="150"/>
        <v>451.92</v>
      </c>
      <c r="DK185">
        <f t="shared" si="150"/>
        <v>447.48800000000006</v>
      </c>
      <c r="DL185">
        <f t="shared" si="150"/>
        <v>478.79899999999998</v>
      </c>
      <c r="DM185">
        <f t="shared" si="150"/>
        <v>486.94</v>
      </c>
      <c r="DN185">
        <f t="shared" si="150"/>
        <v>466.71199999999999</v>
      </c>
      <c r="DO185">
        <f t="shared" si="150"/>
        <v>448.04999999999995</v>
      </c>
      <c r="DP185">
        <f t="shared" si="150"/>
        <v>435.96</v>
      </c>
      <c r="DQ185">
        <f t="shared" si="150"/>
        <v>458.94799999999992</v>
      </c>
      <c r="DR185">
        <f t="shared" si="150"/>
        <v>444.36</v>
      </c>
      <c r="DS185">
        <f t="shared" si="150"/>
        <v>437.07</v>
      </c>
      <c r="DT185">
        <f t="shared" si="150"/>
        <v>466.94700000000006</v>
      </c>
      <c r="DU185">
        <f t="shared" si="150"/>
        <v>438.48</v>
      </c>
      <c r="DV185">
        <f t="shared" si="150"/>
        <v>451.92</v>
      </c>
      <c r="DW185">
        <f t="shared" si="150"/>
        <v>441.84000000000003</v>
      </c>
      <c r="DX185">
        <f t="shared" si="150"/>
        <v>485.96100000000001</v>
      </c>
      <c r="DY185">
        <f t="shared" si="150"/>
        <v>437.64000000000004</v>
      </c>
      <c r="DZ185">
        <f t="shared" ref="DZ185:GK186" si="159">+DZ163*DZ178</f>
        <v>526.60400000000004</v>
      </c>
      <c r="EA185">
        <f t="shared" si="159"/>
        <v>446.04</v>
      </c>
      <c r="EB185">
        <f t="shared" si="159"/>
        <v>454.44000000000005</v>
      </c>
      <c r="EC185">
        <f t="shared" si="159"/>
        <v>462.33199999999999</v>
      </c>
      <c r="ED185">
        <f t="shared" si="159"/>
        <v>513.0440000000001</v>
      </c>
      <c r="EE185">
        <f t="shared" si="159"/>
        <v>438.55499999999995</v>
      </c>
      <c r="EF185">
        <f t="shared" si="159"/>
        <v>455.47700000000003</v>
      </c>
      <c r="EG185">
        <f t="shared" si="159"/>
        <v>446.88000000000005</v>
      </c>
      <c r="EH185">
        <f t="shared" si="159"/>
        <v>443.06900000000002</v>
      </c>
      <c r="EI185">
        <f t="shared" si="159"/>
        <v>456.28999999999996</v>
      </c>
      <c r="EJ185">
        <f t="shared" si="159"/>
        <v>436.8</v>
      </c>
      <c r="EK185">
        <f t="shared" si="159"/>
        <v>431.63200000000001</v>
      </c>
      <c r="EL185">
        <f t="shared" si="159"/>
        <v>503.47799999999995</v>
      </c>
      <c r="EM185">
        <f t="shared" si="159"/>
        <v>466.96000000000004</v>
      </c>
      <c r="EN185">
        <f t="shared" si="159"/>
        <v>461.08499999999998</v>
      </c>
      <c r="EO185">
        <f t="shared" si="159"/>
        <v>506.476</v>
      </c>
      <c r="EP185">
        <f t="shared" si="159"/>
        <v>437.64000000000004</v>
      </c>
      <c r="EQ185">
        <f t="shared" si="159"/>
        <v>440.16</v>
      </c>
      <c r="ER185">
        <f t="shared" si="159"/>
        <v>452.22800000000001</v>
      </c>
      <c r="ES185">
        <f t="shared" si="159"/>
        <v>454.44299999999998</v>
      </c>
      <c r="ET185">
        <f t="shared" si="159"/>
        <v>486.77199999999999</v>
      </c>
      <c r="EU185">
        <f t="shared" si="159"/>
        <v>463.5</v>
      </c>
      <c r="EV185">
        <f t="shared" si="159"/>
        <v>482.86799999999999</v>
      </c>
      <c r="EW185">
        <f t="shared" si="159"/>
        <v>479.68800000000005</v>
      </c>
      <c r="EX185">
        <f t="shared" si="159"/>
        <v>449.40000000000003</v>
      </c>
      <c r="EY185">
        <f t="shared" si="159"/>
        <v>435.12</v>
      </c>
      <c r="EZ185">
        <f t="shared" si="159"/>
        <v>460.92199999999997</v>
      </c>
      <c r="FA185">
        <f t="shared" si="159"/>
        <v>511.02</v>
      </c>
      <c r="FB185">
        <f t="shared" si="159"/>
        <v>443.745</v>
      </c>
      <c r="FC185">
        <f t="shared" si="159"/>
        <v>488.33499999999998</v>
      </c>
      <c r="FD185">
        <f t="shared" si="159"/>
        <v>440.16</v>
      </c>
      <c r="FE185">
        <f t="shared" si="159"/>
        <v>435.12</v>
      </c>
      <c r="FF185">
        <f t="shared" si="159"/>
        <v>436.86500000000001</v>
      </c>
      <c r="FG185">
        <f t="shared" si="159"/>
        <v>439.12799999999999</v>
      </c>
      <c r="FH185">
        <f t="shared" si="159"/>
        <v>491.185</v>
      </c>
      <c r="FI185">
        <f t="shared" si="159"/>
        <v>443.37099999999998</v>
      </c>
      <c r="FJ185">
        <f t="shared" si="159"/>
        <v>467.34299999999996</v>
      </c>
      <c r="FK185">
        <f t="shared" si="159"/>
        <v>435.12</v>
      </c>
      <c r="FL185">
        <f t="shared" si="159"/>
        <v>454.27200000000005</v>
      </c>
      <c r="FM185">
        <f t="shared" si="159"/>
        <v>462.07500000000005</v>
      </c>
      <c r="FN185">
        <f t="shared" si="159"/>
        <v>487.05</v>
      </c>
      <c r="FO185">
        <f t="shared" si="159"/>
        <v>444.26400000000001</v>
      </c>
      <c r="FP185">
        <f t="shared" si="159"/>
        <v>520.19999999999993</v>
      </c>
      <c r="FQ185">
        <f t="shared" si="159"/>
        <v>441.84000000000003</v>
      </c>
      <c r="FR185">
        <f t="shared" si="159"/>
        <v>456.12</v>
      </c>
      <c r="FS185">
        <f t="shared" si="159"/>
        <v>444.88900000000001</v>
      </c>
      <c r="FT185">
        <f t="shared" si="159"/>
        <v>457.21600000000001</v>
      </c>
      <c r="FU185">
        <f t="shared" si="159"/>
        <v>450.11</v>
      </c>
      <c r="FV185">
        <f t="shared" si="159"/>
        <v>472.26899999999995</v>
      </c>
      <c r="FW185">
        <f t="shared" si="159"/>
        <v>438.48</v>
      </c>
      <c r="FX185">
        <f t="shared" si="159"/>
        <v>523.39799999999991</v>
      </c>
      <c r="FY185">
        <f t="shared" si="159"/>
        <v>445.20000000000005</v>
      </c>
      <c r="FZ185">
        <f t="shared" si="159"/>
        <v>471.84299999999996</v>
      </c>
      <c r="GA185">
        <f t="shared" si="159"/>
        <v>438.48</v>
      </c>
      <c r="GB185">
        <f t="shared" si="159"/>
        <v>456.12</v>
      </c>
      <c r="GC185">
        <f t="shared" si="159"/>
        <v>446.04</v>
      </c>
      <c r="GD185">
        <f t="shared" si="159"/>
        <v>437.75</v>
      </c>
      <c r="GE185">
        <f t="shared" si="159"/>
        <v>451.92</v>
      </c>
      <c r="GF185">
        <f t="shared" si="159"/>
        <v>485.96100000000001</v>
      </c>
      <c r="GG185">
        <f t="shared" si="159"/>
        <v>511.048</v>
      </c>
      <c r="GH185">
        <f t="shared" si="159"/>
        <v>468</v>
      </c>
      <c r="GI185">
        <f t="shared" si="159"/>
        <v>444.36</v>
      </c>
      <c r="GJ185">
        <f t="shared" si="159"/>
        <v>454.125</v>
      </c>
      <c r="GK185">
        <f t="shared" si="159"/>
        <v>479.35899999999992</v>
      </c>
      <c r="GL185">
        <f t="shared" si="151"/>
        <v>437.54100000000005</v>
      </c>
      <c r="GM185">
        <f t="shared" si="152"/>
        <v>442.68000000000006</v>
      </c>
      <c r="GN185">
        <f t="shared" si="152"/>
        <v>487.34999999999997</v>
      </c>
      <c r="GO185">
        <f t="shared" si="152"/>
        <v>474.62400000000002</v>
      </c>
      <c r="GP185">
        <f t="shared" si="152"/>
        <v>434.28000000000003</v>
      </c>
      <c r="GQ185">
        <f t="shared" si="152"/>
        <v>465.17</v>
      </c>
      <c r="GR185">
        <f t="shared" si="152"/>
        <v>525.30000000000007</v>
      </c>
      <c r="GS185">
        <f t="shared" si="152"/>
        <v>472.77</v>
      </c>
      <c r="GT185">
        <f t="shared" si="152"/>
        <v>436.8</v>
      </c>
      <c r="GU185">
        <f t="shared" si="152"/>
        <v>465.291</v>
      </c>
      <c r="GV185">
        <f t="shared" si="152"/>
        <v>495.37399999999997</v>
      </c>
      <c r="GW185">
        <f t="shared" si="152"/>
        <v>446.04</v>
      </c>
      <c r="GX185">
        <f t="shared" si="152"/>
        <v>489.45000000000005</v>
      </c>
      <c r="GY185">
        <f t="shared" si="152"/>
        <v>441</v>
      </c>
      <c r="GZ185">
        <f t="shared" si="152"/>
        <v>484.93900000000002</v>
      </c>
      <c r="HA185">
        <f t="shared" si="152"/>
        <v>466.86000000000007</v>
      </c>
      <c r="HB185">
        <f t="shared" si="152"/>
        <v>453.6</v>
      </c>
      <c r="HC185">
        <f t="shared" si="152"/>
        <v>514.59500000000003</v>
      </c>
      <c r="HD185">
        <f t="shared" si="152"/>
        <v>433.81599999999997</v>
      </c>
      <c r="HE185">
        <f t="shared" si="152"/>
        <v>458.42999999999995</v>
      </c>
      <c r="HF185">
        <f t="shared" si="152"/>
        <v>491.5</v>
      </c>
      <c r="HG185">
        <f t="shared" si="152"/>
        <v>462.21299999999997</v>
      </c>
      <c r="HH185">
        <f t="shared" si="152"/>
        <v>447.71999999999997</v>
      </c>
      <c r="HI185">
        <f t="shared" si="152"/>
        <v>468.05</v>
      </c>
      <c r="HJ185">
        <f t="shared" si="152"/>
        <v>477.012</v>
      </c>
      <c r="HK185">
        <f t="shared" si="152"/>
        <v>433.44000000000005</v>
      </c>
      <c r="HL185">
        <f t="shared" si="152"/>
        <v>446.88000000000005</v>
      </c>
      <c r="HM185">
        <f t="shared" si="152"/>
        <v>455.54400000000004</v>
      </c>
      <c r="HN185">
        <f t="shared" si="152"/>
        <v>460.863</v>
      </c>
      <c r="HO185">
        <f t="shared" si="152"/>
        <v>504.98800000000006</v>
      </c>
      <c r="HP185">
        <f t="shared" si="152"/>
        <v>438.48</v>
      </c>
      <c r="HQ185">
        <f t="shared" si="152"/>
        <v>452.608</v>
      </c>
      <c r="HR185">
        <f t="shared" si="152"/>
        <v>444.74400000000003</v>
      </c>
      <c r="HS185">
        <f t="shared" si="152"/>
        <v>510</v>
      </c>
      <c r="HT185">
        <f t="shared" si="152"/>
        <v>431.10400000000004</v>
      </c>
      <c r="HU185">
        <f t="shared" si="152"/>
        <v>442.52</v>
      </c>
      <c r="HV185">
        <f t="shared" si="152"/>
        <v>437.64000000000004</v>
      </c>
      <c r="HW185">
        <f t="shared" si="152"/>
        <v>430.59200000000004</v>
      </c>
      <c r="HX185">
        <f t="shared" si="152"/>
        <v>453.40899999999999</v>
      </c>
      <c r="HY185">
        <f t="shared" si="152"/>
        <v>487.95599999999996</v>
      </c>
      <c r="HZ185">
        <f t="shared" si="152"/>
        <v>465.92000000000007</v>
      </c>
      <c r="IA185">
        <f t="shared" si="152"/>
        <v>441.84000000000003</v>
      </c>
      <c r="IB185">
        <f t="shared" si="152"/>
        <v>470.42099999999999</v>
      </c>
      <c r="IC185">
        <f t="shared" si="152"/>
        <v>499.92800000000005</v>
      </c>
      <c r="ID185">
        <f t="shared" si="152"/>
        <v>438.48</v>
      </c>
      <c r="IE185">
        <f t="shared" si="152"/>
        <v>442.20599999999996</v>
      </c>
      <c r="IF185">
        <f t="shared" si="152"/>
        <v>457.23900000000003</v>
      </c>
      <c r="IG185">
        <f t="shared" si="152"/>
        <v>474.3</v>
      </c>
      <c r="IH185">
        <f t="shared" si="152"/>
        <v>444.36</v>
      </c>
      <c r="II185">
        <f t="shared" si="152"/>
        <v>445.20000000000005</v>
      </c>
      <c r="IJ185">
        <f t="shared" si="152"/>
        <v>518.06399999999996</v>
      </c>
      <c r="IK185">
        <f t="shared" si="152"/>
        <v>483.12</v>
      </c>
      <c r="IL185">
        <f t="shared" si="152"/>
        <v>438.48</v>
      </c>
      <c r="IM185">
        <f t="shared" si="152"/>
        <v>484.64</v>
      </c>
      <c r="IN185">
        <f t="shared" si="152"/>
        <v>482.976</v>
      </c>
      <c r="IO185">
        <f t="shared" si="152"/>
        <v>455.84000000000003</v>
      </c>
      <c r="IP185">
        <f t="shared" si="152"/>
        <v>501.49800000000005</v>
      </c>
      <c r="IQ185">
        <f t="shared" si="152"/>
        <v>444.36</v>
      </c>
      <c r="IR185">
        <f t="shared" si="152"/>
        <v>437.64000000000004</v>
      </c>
      <c r="IS185">
        <f t="shared" si="152"/>
        <v>446.34000000000003</v>
      </c>
      <c r="IT185">
        <f t="shared" si="152"/>
        <v>440.16</v>
      </c>
      <c r="IU185">
        <f t="shared" si="152"/>
        <v>462.98500000000001</v>
      </c>
      <c r="IV185">
        <f t="shared" si="152"/>
        <v>503</v>
      </c>
      <c r="IW185">
        <f t="shared" si="152"/>
        <v>450.46800000000002</v>
      </c>
      <c r="IX185">
        <f t="shared" ref="IX185:LI186" si="160">+IX163*IX178</f>
        <v>441</v>
      </c>
      <c r="IY185">
        <f t="shared" si="160"/>
        <v>438.161</v>
      </c>
      <c r="IZ185">
        <f t="shared" si="160"/>
        <v>491.4</v>
      </c>
      <c r="JA185">
        <f t="shared" si="160"/>
        <v>500.5</v>
      </c>
      <c r="JB185">
        <f t="shared" si="160"/>
        <v>457.91400000000004</v>
      </c>
      <c r="JC185">
        <f t="shared" si="160"/>
        <v>469.71000000000004</v>
      </c>
      <c r="JD185">
        <f t="shared" si="160"/>
        <v>462.48400000000004</v>
      </c>
      <c r="JE185">
        <f t="shared" si="160"/>
        <v>437.64000000000004</v>
      </c>
      <c r="JF185">
        <f t="shared" si="160"/>
        <v>436.15599999999995</v>
      </c>
      <c r="JG185">
        <f t="shared" si="160"/>
        <v>446.04</v>
      </c>
      <c r="JH185">
        <f t="shared" si="160"/>
        <v>529.10799999999995</v>
      </c>
      <c r="JI185">
        <f t="shared" si="160"/>
        <v>511.97399999999999</v>
      </c>
      <c r="JJ185">
        <f t="shared" si="160"/>
        <v>447.71999999999997</v>
      </c>
      <c r="JK185">
        <f t="shared" si="160"/>
        <v>489.18000000000006</v>
      </c>
      <c r="JL185">
        <f t="shared" si="160"/>
        <v>473.69000000000005</v>
      </c>
      <c r="JM185">
        <f t="shared" si="160"/>
        <v>458.488</v>
      </c>
      <c r="JN185">
        <f t="shared" si="160"/>
        <v>442.70699999999994</v>
      </c>
      <c r="JO185">
        <f t="shared" si="160"/>
        <v>490.54599999999999</v>
      </c>
      <c r="JP185">
        <f t="shared" si="160"/>
        <v>485.50000000000006</v>
      </c>
      <c r="JQ185">
        <f t="shared" si="160"/>
        <v>468.37600000000003</v>
      </c>
      <c r="JR185">
        <f t="shared" si="160"/>
        <v>490.428</v>
      </c>
      <c r="JS185">
        <f t="shared" si="160"/>
        <v>441</v>
      </c>
      <c r="JT185">
        <f t="shared" si="160"/>
        <v>485.37600000000003</v>
      </c>
      <c r="JU185">
        <f t="shared" si="160"/>
        <v>456.72</v>
      </c>
      <c r="JV185">
        <f t="shared" si="160"/>
        <v>426.71999999999997</v>
      </c>
      <c r="JW185">
        <f t="shared" si="160"/>
        <v>453.60599999999999</v>
      </c>
      <c r="JX185">
        <f t="shared" si="160"/>
        <v>483.91700000000003</v>
      </c>
      <c r="JY185">
        <f t="shared" si="160"/>
        <v>479.56200000000001</v>
      </c>
      <c r="JZ185">
        <f t="shared" si="160"/>
        <v>495.76600000000002</v>
      </c>
      <c r="KA185">
        <f t="shared" si="160"/>
        <v>437.64000000000004</v>
      </c>
      <c r="KB185">
        <f t="shared" si="160"/>
        <v>493.77600000000001</v>
      </c>
      <c r="KC185">
        <f t="shared" si="160"/>
        <v>478.51800000000003</v>
      </c>
      <c r="KD185">
        <f t="shared" si="160"/>
        <v>491.74799999999999</v>
      </c>
      <c r="KE185">
        <f t="shared" si="160"/>
        <v>449.40000000000003</v>
      </c>
      <c r="KF185">
        <f t="shared" si="160"/>
        <v>452.04900000000004</v>
      </c>
      <c r="KG185">
        <f t="shared" si="160"/>
        <v>530.46400000000006</v>
      </c>
      <c r="KH185">
        <f t="shared" si="160"/>
        <v>471.10800000000006</v>
      </c>
      <c r="KI185">
        <f t="shared" si="160"/>
        <v>452.22800000000001</v>
      </c>
      <c r="KJ185">
        <f t="shared" si="160"/>
        <v>429.24</v>
      </c>
      <c r="KK185">
        <f t="shared" si="160"/>
        <v>462.38400000000001</v>
      </c>
      <c r="KL185">
        <f t="shared" si="160"/>
        <v>522</v>
      </c>
      <c r="KM185">
        <f t="shared" si="160"/>
        <v>472.36599999999999</v>
      </c>
      <c r="KN185">
        <f t="shared" si="160"/>
        <v>452.57400000000001</v>
      </c>
      <c r="KO185">
        <f t="shared" si="160"/>
        <v>514.30500000000006</v>
      </c>
      <c r="KP185">
        <f t="shared" si="160"/>
        <v>435.96</v>
      </c>
      <c r="KQ185">
        <f t="shared" si="160"/>
        <v>485.56900000000002</v>
      </c>
      <c r="KR185">
        <f t="shared" si="160"/>
        <v>503.72</v>
      </c>
      <c r="KS185">
        <f t="shared" si="160"/>
        <v>438.48</v>
      </c>
      <c r="KT185">
        <f t="shared" si="160"/>
        <v>504.07500000000005</v>
      </c>
      <c r="KU185">
        <f t="shared" si="160"/>
        <v>448.05599999999998</v>
      </c>
      <c r="KV185">
        <f t="shared" si="160"/>
        <v>454.80100000000004</v>
      </c>
      <c r="KW185">
        <f t="shared" si="160"/>
        <v>449.40000000000003</v>
      </c>
      <c r="KX185">
        <f t="shared" si="160"/>
        <v>440.16</v>
      </c>
      <c r="KY185">
        <f t="shared" si="160"/>
        <v>441.84000000000003</v>
      </c>
      <c r="KZ185">
        <f t="shared" si="160"/>
        <v>443.30400000000003</v>
      </c>
      <c r="LA185">
        <f t="shared" si="160"/>
        <v>447.17400000000004</v>
      </c>
      <c r="LB185">
        <f t="shared" si="160"/>
        <v>430.92</v>
      </c>
      <c r="LC185">
        <f t="shared" si="160"/>
        <v>446.04</v>
      </c>
      <c r="LD185">
        <f t="shared" si="160"/>
        <v>443.52</v>
      </c>
      <c r="LE185">
        <f t="shared" si="160"/>
        <v>499.35199999999998</v>
      </c>
      <c r="LF185">
        <f t="shared" si="160"/>
        <v>443.52</v>
      </c>
      <c r="LG185">
        <f t="shared" si="160"/>
        <v>525.16800000000001</v>
      </c>
      <c r="LH185">
        <f t="shared" si="160"/>
        <v>432.6</v>
      </c>
      <c r="LI185">
        <f t="shared" si="160"/>
        <v>455.28000000000003</v>
      </c>
      <c r="LJ185">
        <f t="shared" si="153"/>
        <v>461.39100000000002</v>
      </c>
      <c r="LK185">
        <f t="shared" si="154"/>
        <v>446.04</v>
      </c>
      <c r="LL185">
        <f t="shared" si="154"/>
        <v>461.572</v>
      </c>
      <c r="LM185">
        <f t="shared" si="154"/>
        <v>508.47</v>
      </c>
      <c r="LN185">
        <f t="shared" si="154"/>
        <v>436.8</v>
      </c>
      <c r="LO185">
        <f t="shared" si="154"/>
        <v>440.16</v>
      </c>
      <c r="LP185">
        <f t="shared" si="154"/>
        <v>533.91899999999998</v>
      </c>
      <c r="LQ185">
        <f t="shared" si="154"/>
        <v>440.16</v>
      </c>
      <c r="LR185">
        <f t="shared" si="154"/>
        <v>453.40899999999999</v>
      </c>
      <c r="LS185">
        <f t="shared" si="154"/>
        <v>441.50400000000002</v>
      </c>
      <c r="LT185">
        <f t="shared" si="154"/>
        <v>489.71199999999999</v>
      </c>
      <c r="LU185">
        <f t="shared" si="154"/>
        <v>441.84000000000003</v>
      </c>
      <c r="LV185">
        <f t="shared" si="154"/>
        <v>430.92</v>
      </c>
      <c r="LW185">
        <f t="shared" si="154"/>
        <v>453.96000000000004</v>
      </c>
      <c r="LX185">
        <f t="shared" si="154"/>
        <v>493.96800000000002</v>
      </c>
      <c r="LY185">
        <f t="shared" si="154"/>
        <v>466.53200000000004</v>
      </c>
      <c r="LZ185">
        <f t="shared" si="154"/>
        <v>446.66599999999994</v>
      </c>
      <c r="MA185">
        <f t="shared" si="154"/>
        <v>462.33600000000001</v>
      </c>
      <c r="MB185">
        <f t="shared" si="154"/>
        <v>449.40000000000003</v>
      </c>
      <c r="MC185">
        <f t="shared" si="154"/>
        <v>449.40000000000003</v>
      </c>
      <c r="MD185">
        <f t="shared" si="154"/>
        <v>501.99399999999997</v>
      </c>
      <c r="ME185">
        <f t="shared" si="154"/>
        <v>463.5</v>
      </c>
      <c r="MF185">
        <f t="shared" si="154"/>
        <v>435.96</v>
      </c>
      <c r="MG185">
        <f t="shared" si="154"/>
        <v>442.68000000000006</v>
      </c>
      <c r="MH185">
        <f t="shared" si="154"/>
        <v>495.21000000000004</v>
      </c>
      <c r="MI185">
        <f t="shared" si="154"/>
        <v>465.63000000000005</v>
      </c>
      <c r="MJ185">
        <f t="shared" si="154"/>
        <v>434.28000000000003</v>
      </c>
      <c r="MK185">
        <f t="shared" si="154"/>
        <v>471.25200000000001</v>
      </c>
      <c r="ML185">
        <f t="shared" si="154"/>
        <v>510.69600000000008</v>
      </c>
      <c r="MM185">
        <f t="shared" si="154"/>
        <v>501.93000000000006</v>
      </c>
      <c r="MN185">
        <f t="shared" si="154"/>
        <v>437.64000000000004</v>
      </c>
      <c r="MO185">
        <f t="shared" si="154"/>
        <v>439.11599999999999</v>
      </c>
      <c r="MP185">
        <f t="shared" si="154"/>
        <v>508.02399999999994</v>
      </c>
      <c r="MQ185">
        <f t="shared" si="154"/>
        <v>464.64600000000002</v>
      </c>
      <c r="MR185">
        <f t="shared" si="154"/>
        <v>445.51599999999996</v>
      </c>
      <c r="MS185">
        <f t="shared" si="154"/>
        <v>445.20000000000005</v>
      </c>
      <c r="MT185">
        <f t="shared" si="154"/>
        <v>470.214</v>
      </c>
      <c r="MU185">
        <f t="shared" si="154"/>
        <v>457.61999999999995</v>
      </c>
      <c r="MV185">
        <f t="shared" si="154"/>
        <v>475.12299999999999</v>
      </c>
      <c r="MW185">
        <f t="shared" si="154"/>
        <v>542.49</v>
      </c>
      <c r="MX185">
        <f t="shared" si="154"/>
        <v>504</v>
      </c>
      <c r="MY185">
        <f t="shared" si="154"/>
        <v>533.35800000000006</v>
      </c>
      <c r="MZ185">
        <f t="shared" si="154"/>
        <v>481.87299999999999</v>
      </c>
      <c r="NA185">
        <f t="shared" si="154"/>
        <v>434.28000000000003</v>
      </c>
      <c r="NB185">
        <f t="shared" si="154"/>
        <v>433.44000000000005</v>
      </c>
      <c r="NC185">
        <f t="shared" si="154"/>
        <v>504.48200000000003</v>
      </c>
      <c r="ND185">
        <f t="shared" si="154"/>
        <v>443.52</v>
      </c>
      <c r="NE185">
        <f t="shared" si="154"/>
        <v>461.55</v>
      </c>
      <c r="NF185">
        <f t="shared" si="154"/>
        <v>452.76</v>
      </c>
      <c r="NG185">
        <f t="shared" si="154"/>
        <v>434.28000000000003</v>
      </c>
      <c r="NH185">
        <f t="shared" si="154"/>
        <v>450.24</v>
      </c>
      <c r="NI185">
        <f t="shared" si="154"/>
        <v>435.96</v>
      </c>
      <c r="NJ185">
        <f t="shared" si="154"/>
        <v>448.56</v>
      </c>
      <c r="NK185">
        <f t="shared" si="154"/>
        <v>439.32</v>
      </c>
      <c r="NL185">
        <f t="shared" si="154"/>
        <v>491.89800000000002</v>
      </c>
      <c r="NM185">
        <f t="shared" si="154"/>
        <v>437.92799999999994</v>
      </c>
      <c r="NN185">
        <f t="shared" si="154"/>
        <v>477.69600000000003</v>
      </c>
      <c r="NO185">
        <f t="shared" si="154"/>
        <v>456.43200000000002</v>
      </c>
      <c r="NP185">
        <f t="shared" si="154"/>
        <v>500.83499999999998</v>
      </c>
      <c r="NQ185">
        <f t="shared" si="154"/>
        <v>448.23999999999995</v>
      </c>
      <c r="NR185">
        <f t="shared" si="154"/>
        <v>459.46599999999995</v>
      </c>
      <c r="NS185">
        <f t="shared" si="154"/>
        <v>435.96</v>
      </c>
      <c r="NT185">
        <f t="shared" si="154"/>
        <v>459</v>
      </c>
      <c r="NU185">
        <f t="shared" si="154"/>
        <v>449.31</v>
      </c>
      <c r="NV185">
        <f t="shared" ref="NV185:QG186" si="161">+NV163*NV178</f>
        <v>524.20500000000004</v>
      </c>
      <c r="NW185">
        <f t="shared" si="161"/>
        <v>436.8</v>
      </c>
      <c r="NX185">
        <f t="shared" si="161"/>
        <v>463.11399999999998</v>
      </c>
      <c r="NY185">
        <f t="shared" si="161"/>
        <v>508.53500000000003</v>
      </c>
      <c r="NZ185">
        <f t="shared" si="161"/>
        <v>464.88</v>
      </c>
      <c r="OA185">
        <f t="shared" si="161"/>
        <v>497.94000000000005</v>
      </c>
      <c r="OB185">
        <f t="shared" si="161"/>
        <v>497.904</v>
      </c>
      <c r="OC185">
        <f t="shared" si="161"/>
        <v>440.16</v>
      </c>
      <c r="OD185">
        <f t="shared" si="161"/>
        <v>489.49999999999994</v>
      </c>
      <c r="OE185">
        <f t="shared" si="161"/>
        <v>447.71999999999997</v>
      </c>
      <c r="OF185">
        <f t="shared" si="161"/>
        <v>441.84000000000003</v>
      </c>
      <c r="OG185">
        <f t="shared" si="161"/>
        <v>433.44000000000005</v>
      </c>
      <c r="OH185">
        <f t="shared" si="161"/>
        <v>470.94000000000005</v>
      </c>
      <c r="OI185">
        <f t="shared" si="161"/>
        <v>557</v>
      </c>
      <c r="OJ185">
        <f t="shared" si="161"/>
        <v>451.92</v>
      </c>
      <c r="OK185">
        <f t="shared" si="161"/>
        <v>472.05400000000003</v>
      </c>
      <c r="OL185">
        <f t="shared" si="161"/>
        <v>455.28000000000003</v>
      </c>
      <c r="OM185">
        <f t="shared" si="161"/>
        <v>513.08000000000004</v>
      </c>
      <c r="ON185">
        <f t="shared" si="161"/>
        <v>482.37699999999995</v>
      </c>
      <c r="OO185">
        <f t="shared" si="161"/>
        <v>436.8</v>
      </c>
      <c r="OP185">
        <f t="shared" si="161"/>
        <v>525.447</v>
      </c>
      <c r="OQ185">
        <f t="shared" si="161"/>
        <v>484.60499999999996</v>
      </c>
      <c r="OR185">
        <f t="shared" si="161"/>
        <v>477.23600000000005</v>
      </c>
      <c r="OS185">
        <f t="shared" si="161"/>
        <v>457.61999999999995</v>
      </c>
      <c r="OT185">
        <f t="shared" si="161"/>
        <v>452.88000000000005</v>
      </c>
      <c r="OU185">
        <f t="shared" si="161"/>
        <v>441.48</v>
      </c>
      <c r="OV185">
        <f t="shared" si="161"/>
        <v>488.81399999999996</v>
      </c>
      <c r="OW185">
        <f t="shared" si="161"/>
        <v>522.14400000000001</v>
      </c>
      <c r="OX185">
        <f t="shared" si="161"/>
        <v>435.12</v>
      </c>
      <c r="OY185">
        <f t="shared" si="161"/>
        <v>475.86</v>
      </c>
      <c r="OZ185">
        <f t="shared" si="161"/>
        <v>447.68799999999999</v>
      </c>
      <c r="PA185">
        <f t="shared" si="161"/>
        <v>450.24</v>
      </c>
      <c r="PB185">
        <f t="shared" si="161"/>
        <v>465.52</v>
      </c>
      <c r="PC185">
        <f t="shared" si="161"/>
        <v>441.73800000000006</v>
      </c>
      <c r="PD185">
        <f t="shared" si="161"/>
        <v>443.52</v>
      </c>
      <c r="PE185">
        <f t="shared" si="161"/>
        <v>451.53</v>
      </c>
      <c r="PF185">
        <f t="shared" si="161"/>
        <v>527.75800000000004</v>
      </c>
      <c r="PG185">
        <f t="shared" si="161"/>
        <v>499.99800000000005</v>
      </c>
      <c r="PH185">
        <f t="shared" si="161"/>
        <v>466.75299999999999</v>
      </c>
      <c r="PI185">
        <f t="shared" si="161"/>
        <v>516.63300000000004</v>
      </c>
      <c r="PJ185">
        <f t="shared" si="161"/>
        <v>493.81800000000004</v>
      </c>
      <c r="PK185">
        <f t="shared" si="161"/>
        <v>452.73199999999997</v>
      </c>
      <c r="PL185">
        <f t="shared" si="161"/>
        <v>454.08</v>
      </c>
      <c r="PM185">
        <f t="shared" si="161"/>
        <v>433.44000000000005</v>
      </c>
      <c r="PN185">
        <f t="shared" si="161"/>
        <v>450.24</v>
      </c>
      <c r="PO185">
        <f t="shared" si="161"/>
        <v>434.52</v>
      </c>
      <c r="PP185">
        <f t="shared" si="161"/>
        <v>507.83199999999994</v>
      </c>
      <c r="PQ185">
        <f t="shared" si="161"/>
        <v>484.84799999999996</v>
      </c>
      <c r="PR185">
        <f t="shared" si="161"/>
        <v>477.84999999999997</v>
      </c>
      <c r="PS185">
        <f t="shared" si="161"/>
        <v>452.76</v>
      </c>
      <c r="PT185">
        <f t="shared" si="161"/>
        <v>479.98</v>
      </c>
      <c r="PU185">
        <f t="shared" si="161"/>
        <v>491.83200000000005</v>
      </c>
      <c r="PV185">
        <f t="shared" si="161"/>
        <v>443.52</v>
      </c>
      <c r="PW185">
        <f t="shared" si="161"/>
        <v>482.21999999999997</v>
      </c>
      <c r="PX185">
        <f t="shared" si="161"/>
        <v>453.6</v>
      </c>
      <c r="PY185">
        <f t="shared" si="161"/>
        <v>520.69999999999993</v>
      </c>
      <c r="PZ185">
        <f t="shared" si="161"/>
        <v>479.25900000000001</v>
      </c>
      <c r="QA185">
        <f t="shared" si="161"/>
        <v>472.47300000000001</v>
      </c>
      <c r="QB185">
        <f t="shared" si="161"/>
        <v>448.42900000000003</v>
      </c>
      <c r="QC185">
        <f t="shared" si="161"/>
        <v>441</v>
      </c>
      <c r="QD185">
        <f t="shared" si="161"/>
        <v>437.64000000000004</v>
      </c>
      <c r="QE185">
        <f t="shared" si="161"/>
        <v>488.47399999999993</v>
      </c>
      <c r="QF185">
        <f t="shared" si="161"/>
        <v>533.28100000000006</v>
      </c>
      <c r="QG185">
        <f t="shared" si="161"/>
        <v>453.71500000000003</v>
      </c>
      <c r="QH185">
        <f t="shared" si="155"/>
        <v>473.90800000000002</v>
      </c>
      <c r="QI185">
        <f t="shared" si="156"/>
        <v>443.52</v>
      </c>
      <c r="QJ185">
        <f t="shared" si="156"/>
        <v>519.62199999999996</v>
      </c>
      <c r="QK185">
        <f t="shared" si="156"/>
        <v>468.72</v>
      </c>
      <c r="QL185">
        <f t="shared" si="156"/>
        <v>529.72799999999995</v>
      </c>
      <c r="QM185">
        <f t="shared" si="156"/>
        <v>509.54500000000002</v>
      </c>
      <c r="QN185">
        <f t="shared" si="156"/>
        <v>471.50399999999996</v>
      </c>
      <c r="QO185">
        <f t="shared" si="156"/>
        <v>524.745</v>
      </c>
      <c r="QP185">
        <f t="shared" si="156"/>
        <v>450.24</v>
      </c>
      <c r="QQ185">
        <f t="shared" si="156"/>
        <v>436.87999999999994</v>
      </c>
      <c r="QR185">
        <f t="shared" si="156"/>
        <v>497.988</v>
      </c>
      <c r="QS185">
        <f t="shared" si="156"/>
        <v>444.10300000000001</v>
      </c>
      <c r="QT185">
        <f t="shared" si="156"/>
        <v>436.8</v>
      </c>
      <c r="QU185">
        <f t="shared" si="156"/>
        <v>443.52</v>
      </c>
      <c r="QV185">
        <f t="shared" si="156"/>
        <v>496.00800000000004</v>
      </c>
      <c r="QW185">
        <f t="shared" si="156"/>
        <v>449.40000000000003</v>
      </c>
      <c r="QX185">
        <f t="shared" si="156"/>
        <v>436.8</v>
      </c>
      <c r="QY185">
        <f t="shared" si="156"/>
        <v>477.69600000000003</v>
      </c>
      <c r="QZ185">
        <f t="shared" si="156"/>
        <v>438.48</v>
      </c>
      <c r="RA185">
        <f t="shared" si="156"/>
        <v>539.74199999999996</v>
      </c>
      <c r="RB185">
        <f t="shared" si="156"/>
        <v>429.24</v>
      </c>
      <c r="RC185">
        <f t="shared" si="156"/>
        <v>441</v>
      </c>
      <c r="RD185">
        <f t="shared" si="156"/>
        <v>440.16</v>
      </c>
      <c r="RE185">
        <f t="shared" si="156"/>
        <v>450.24</v>
      </c>
      <c r="RF185">
        <f t="shared" si="156"/>
        <v>431.76</v>
      </c>
      <c r="RG185">
        <f t="shared" si="156"/>
        <v>449.40000000000003</v>
      </c>
      <c r="RH185">
        <f t="shared" si="156"/>
        <v>433.81599999999997</v>
      </c>
      <c r="RI185">
        <f t="shared" si="156"/>
        <v>504.95199999999994</v>
      </c>
      <c r="RJ185">
        <f t="shared" si="156"/>
        <v>487.024</v>
      </c>
      <c r="RK185">
        <f t="shared" si="156"/>
        <v>456.04200000000003</v>
      </c>
      <c r="RL185">
        <f t="shared" si="156"/>
        <v>439.32</v>
      </c>
      <c r="RM185">
        <f t="shared" si="156"/>
        <v>442.21200000000005</v>
      </c>
      <c r="RN185">
        <f t="shared" si="156"/>
        <v>448.404</v>
      </c>
      <c r="RO185">
        <f t="shared" si="156"/>
        <v>489.32</v>
      </c>
      <c r="RP185">
        <f t="shared" si="156"/>
        <v>430.92</v>
      </c>
      <c r="RQ185">
        <f t="shared" si="156"/>
        <v>493.31100000000004</v>
      </c>
      <c r="RR185">
        <f t="shared" si="156"/>
        <v>439.32</v>
      </c>
      <c r="RS185">
        <f t="shared" si="156"/>
        <v>479.40000000000003</v>
      </c>
      <c r="RT185">
        <f t="shared" si="156"/>
        <v>517.64700000000005</v>
      </c>
      <c r="RU185">
        <f t="shared" si="156"/>
        <v>443.52</v>
      </c>
      <c r="RV185">
        <f t="shared" si="156"/>
        <v>483.16</v>
      </c>
      <c r="RW185">
        <f t="shared" si="156"/>
        <v>441.84000000000003</v>
      </c>
      <c r="RX185">
        <f t="shared" si="156"/>
        <v>518.154</v>
      </c>
      <c r="RY185">
        <f t="shared" si="156"/>
        <v>477.95100000000002</v>
      </c>
      <c r="RZ185">
        <f t="shared" si="156"/>
        <v>446.88000000000005</v>
      </c>
      <c r="SA185">
        <f t="shared" si="156"/>
        <v>481.22199999999992</v>
      </c>
      <c r="SB185">
        <f t="shared" si="156"/>
        <v>459.64800000000002</v>
      </c>
      <c r="SC185">
        <f t="shared" si="156"/>
        <v>451.08000000000004</v>
      </c>
      <c r="SD185">
        <f t="shared" si="156"/>
        <v>465.94799999999998</v>
      </c>
      <c r="SE185">
        <f t="shared" si="156"/>
        <v>451.70699999999999</v>
      </c>
      <c r="SF185">
        <f t="shared" si="156"/>
        <v>496.49100000000004</v>
      </c>
      <c r="SG185">
        <f t="shared" si="156"/>
        <v>440.16</v>
      </c>
    </row>
    <row r="186" spans="1:501">
      <c r="A186">
        <v>2018</v>
      </c>
      <c r="B186">
        <f t="shared" si="157"/>
        <v>450.24</v>
      </c>
      <c r="C186">
        <f t="shared" si="158"/>
        <v>516.12799999999993</v>
      </c>
      <c r="D186">
        <f t="shared" si="158"/>
        <v>458.64000000000004</v>
      </c>
      <c r="E186">
        <f t="shared" si="158"/>
        <v>447.71999999999997</v>
      </c>
      <c r="F186">
        <f t="shared" si="158"/>
        <v>479.85</v>
      </c>
      <c r="G186">
        <f t="shared" si="158"/>
        <v>451.08000000000004</v>
      </c>
      <c r="H186">
        <f t="shared" si="158"/>
        <v>456.55999999999995</v>
      </c>
      <c r="I186">
        <f t="shared" si="158"/>
        <v>545.86799999999994</v>
      </c>
      <c r="J186">
        <f t="shared" si="158"/>
        <v>441</v>
      </c>
      <c r="K186">
        <f t="shared" si="158"/>
        <v>456.71999999999997</v>
      </c>
      <c r="L186">
        <f t="shared" si="158"/>
        <v>451.92</v>
      </c>
      <c r="M186">
        <f t="shared" si="158"/>
        <v>492.56</v>
      </c>
      <c r="N186">
        <f t="shared" si="158"/>
        <v>462.59999999999997</v>
      </c>
      <c r="O186">
        <f t="shared" si="158"/>
        <v>491.82500000000005</v>
      </c>
      <c r="P186">
        <f t="shared" si="158"/>
        <v>454.44000000000005</v>
      </c>
      <c r="Q186">
        <f t="shared" si="158"/>
        <v>519.68000000000006</v>
      </c>
      <c r="R186">
        <f t="shared" si="158"/>
        <v>444.36</v>
      </c>
      <c r="S186">
        <f t="shared" si="158"/>
        <v>484.80300000000005</v>
      </c>
      <c r="T186">
        <f t="shared" si="158"/>
        <v>521.07599999999991</v>
      </c>
      <c r="U186">
        <f t="shared" si="158"/>
        <v>437.64000000000004</v>
      </c>
      <c r="V186">
        <f t="shared" si="158"/>
        <v>484.96800000000002</v>
      </c>
      <c r="W186">
        <f t="shared" si="158"/>
        <v>456.78100000000001</v>
      </c>
      <c r="X186">
        <f t="shared" si="158"/>
        <v>500.82</v>
      </c>
      <c r="Y186">
        <f t="shared" si="158"/>
        <v>446.04</v>
      </c>
      <c r="Z186">
        <f t="shared" si="158"/>
        <v>471.70000000000005</v>
      </c>
      <c r="AA186">
        <f t="shared" si="158"/>
        <v>446.04</v>
      </c>
      <c r="AB186">
        <f t="shared" si="158"/>
        <v>506.91200000000003</v>
      </c>
      <c r="AC186">
        <f t="shared" si="158"/>
        <v>439.92000000000007</v>
      </c>
      <c r="AD186">
        <f t="shared" si="158"/>
        <v>506.80399999999997</v>
      </c>
      <c r="AE186">
        <f t="shared" si="158"/>
        <v>512.44199999999989</v>
      </c>
      <c r="AF186">
        <f t="shared" si="158"/>
        <v>478.11599999999999</v>
      </c>
      <c r="AG186">
        <f t="shared" si="158"/>
        <v>493.13599999999997</v>
      </c>
      <c r="AH186">
        <f t="shared" si="158"/>
        <v>452.76</v>
      </c>
      <c r="AI186">
        <f t="shared" si="158"/>
        <v>446.34</v>
      </c>
      <c r="AJ186">
        <f t="shared" si="158"/>
        <v>463.53600000000006</v>
      </c>
      <c r="AK186">
        <f t="shared" si="158"/>
        <v>520.52</v>
      </c>
      <c r="AL186">
        <f t="shared" si="158"/>
        <v>460.94400000000002</v>
      </c>
      <c r="AM186">
        <f t="shared" si="158"/>
        <v>466.03199999999998</v>
      </c>
      <c r="AN186">
        <f t="shared" si="158"/>
        <v>452.73599999999999</v>
      </c>
      <c r="AO186">
        <f t="shared" si="158"/>
        <v>526.2879999999999</v>
      </c>
      <c r="AP186">
        <f t="shared" si="158"/>
        <v>447.41200000000003</v>
      </c>
      <c r="AQ186">
        <f t="shared" si="158"/>
        <v>440.16</v>
      </c>
      <c r="AR186">
        <f t="shared" si="158"/>
        <v>495.42999999999995</v>
      </c>
      <c r="AS186">
        <f t="shared" si="158"/>
        <v>539.69999999999993</v>
      </c>
      <c r="AT186">
        <f t="shared" si="158"/>
        <v>471.64</v>
      </c>
      <c r="AU186">
        <f t="shared" si="158"/>
        <v>460.95</v>
      </c>
      <c r="AV186">
        <f t="shared" si="158"/>
        <v>493.05600000000004</v>
      </c>
      <c r="AW186">
        <f t="shared" si="158"/>
        <v>447.71999999999997</v>
      </c>
      <c r="AX186">
        <f t="shared" si="158"/>
        <v>462.16</v>
      </c>
      <c r="AY186">
        <f t="shared" si="158"/>
        <v>442.68000000000006</v>
      </c>
      <c r="AZ186">
        <f t="shared" si="158"/>
        <v>491.4</v>
      </c>
      <c r="BA186">
        <f t="shared" si="158"/>
        <v>489.47200000000004</v>
      </c>
      <c r="BB186">
        <f t="shared" si="158"/>
        <v>500.90599999999995</v>
      </c>
      <c r="BC186">
        <f t="shared" si="158"/>
        <v>457.72199999999998</v>
      </c>
      <c r="BD186">
        <f t="shared" si="158"/>
        <v>508.10099999999994</v>
      </c>
      <c r="BE186">
        <f t="shared" si="158"/>
        <v>446.88000000000005</v>
      </c>
      <c r="BF186">
        <f t="shared" si="158"/>
        <v>438.48</v>
      </c>
      <c r="BG186">
        <f t="shared" si="158"/>
        <v>476.17500000000001</v>
      </c>
      <c r="BH186">
        <f t="shared" si="158"/>
        <v>483.81199999999995</v>
      </c>
      <c r="BI186">
        <f t="shared" si="158"/>
        <v>482.07999999999993</v>
      </c>
      <c r="BJ186">
        <f t="shared" si="158"/>
        <v>455.99400000000003</v>
      </c>
      <c r="BK186">
        <f t="shared" si="158"/>
        <v>530.44200000000001</v>
      </c>
      <c r="BL186">
        <f t="shared" si="158"/>
        <v>442.65600000000006</v>
      </c>
      <c r="BM186">
        <f t="shared" si="158"/>
        <v>519.55399999999997</v>
      </c>
      <c r="BN186">
        <f t="shared" si="158"/>
        <v>451.92</v>
      </c>
      <c r="BO186">
        <f t="shared" ref="BO186:DZ186" si="162">+BO164*BO179</f>
        <v>526.21</v>
      </c>
      <c r="BP186">
        <f t="shared" si="162"/>
        <v>523.26</v>
      </c>
      <c r="BQ186">
        <f t="shared" si="162"/>
        <v>434.988</v>
      </c>
      <c r="BR186">
        <f t="shared" si="162"/>
        <v>441</v>
      </c>
      <c r="BS186">
        <f t="shared" si="162"/>
        <v>453.6</v>
      </c>
      <c r="BT186">
        <f t="shared" si="162"/>
        <v>467.28000000000003</v>
      </c>
      <c r="BU186">
        <f t="shared" si="162"/>
        <v>451.92</v>
      </c>
      <c r="BV186">
        <f t="shared" si="162"/>
        <v>437.64000000000004</v>
      </c>
      <c r="BW186">
        <f t="shared" si="162"/>
        <v>468.87299999999999</v>
      </c>
      <c r="BX186">
        <f t="shared" si="162"/>
        <v>447.71999999999997</v>
      </c>
      <c r="BY186">
        <f t="shared" si="162"/>
        <v>468.3</v>
      </c>
      <c r="BZ186">
        <f t="shared" si="162"/>
        <v>459.19399999999996</v>
      </c>
      <c r="CA186">
        <f t="shared" si="162"/>
        <v>541.21500000000003</v>
      </c>
      <c r="CB186">
        <f t="shared" si="162"/>
        <v>459.846</v>
      </c>
      <c r="CC186">
        <f t="shared" si="162"/>
        <v>439.92000000000007</v>
      </c>
      <c r="CD186">
        <f t="shared" si="162"/>
        <v>516.05599999999993</v>
      </c>
      <c r="CE186">
        <f t="shared" si="162"/>
        <v>469.392</v>
      </c>
      <c r="CF186">
        <f t="shared" si="162"/>
        <v>442.68000000000006</v>
      </c>
      <c r="CG186">
        <f t="shared" si="162"/>
        <v>503.72</v>
      </c>
      <c r="CH186">
        <f t="shared" si="162"/>
        <v>446.88000000000005</v>
      </c>
      <c r="CI186">
        <f t="shared" si="162"/>
        <v>540.79200000000003</v>
      </c>
      <c r="CJ186">
        <f t="shared" si="162"/>
        <v>445.315</v>
      </c>
      <c r="CK186">
        <f t="shared" si="162"/>
        <v>445.20000000000005</v>
      </c>
      <c r="CL186">
        <f t="shared" si="162"/>
        <v>484.93799999999999</v>
      </c>
      <c r="CM186">
        <f t="shared" si="162"/>
        <v>481.70699999999999</v>
      </c>
      <c r="CN186">
        <f t="shared" si="162"/>
        <v>549.58800000000008</v>
      </c>
      <c r="CO186">
        <f t="shared" si="162"/>
        <v>516.63499999999999</v>
      </c>
      <c r="CP186">
        <f t="shared" si="162"/>
        <v>481.28400000000005</v>
      </c>
      <c r="CQ186">
        <f t="shared" si="162"/>
        <v>451.36</v>
      </c>
      <c r="CR186">
        <f t="shared" si="162"/>
        <v>446.88000000000005</v>
      </c>
      <c r="CS186">
        <f t="shared" si="162"/>
        <v>441</v>
      </c>
      <c r="CT186">
        <f t="shared" si="162"/>
        <v>437.64000000000004</v>
      </c>
      <c r="CU186">
        <f t="shared" si="162"/>
        <v>442.68000000000006</v>
      </c>
      <c r="CV186">
        <f t="shared" si="162"/>
        <v>472.41000000000008</v>
      </c>
      <c r="CW186">
        <f t="shared" si="162"/>
        <v>497.28</v>
      </c>
      <c r="CX186">
        <f t="shared" si="162"/>
        <v>459.35999999999996</v>
      </c>
      <c r="CY186">
        <f t="shared" si="162"/>
        <v>528.36</v>
      </c>
      <c r="CZ186">
        <f t="shared" si="162"/>
        <v>451.96800000000002</v>
      </c>
      <c r="DA186">
        <f t="shared" si="162"/>
        <v>568.42899999999997</v>
      </c>
      <c r="DB186">
        <f t="shared" si="162"/>
        <v>444.07999999999993</v>
      </c>
      <c r="DC186">
        <f t="shared" si="162"/>
        <v>492.70100000000002</v>
      </c>
      <c r="DD186">
        <f t="shared" si="162"/>
        <v>451.92</v>
      </c>
      <c r="DE186">
        <f t="shared" si="162"/>
        <v>503.20800000000008</v>
      </c>
      <c r="DF186">
        <f t="shared" si="162"/>
        <v>462.70600000000002</v>
      </c>
      <c r="DG186">
        <f t="shared" si="162"/>
        <v>553.60500000000002</v>
      </c>
      <c r="DH186">
        <f t="shared" si="162"/>
        <v>502.06800000000004</v>
      </c>
      <c r="DI186">
        <f t="shared" si="162"/>
        <v>468.48</v>
      </c>
      <c r="DJ186">
        <f t="shared" si="162"/>
        <v>504.48200000000003</v>
      </c>
      <c r="DK186">
        <f t="shared" si="162"/>
        <v>478.54500000000002</v>
      </c>
      <c r="DL186">
        <f t="shared" si="162"/>
        <v>492.76800000000003</v>
      </c>
      <c r="DM186">
        <f t="shared" si="162"/>
        <v>476.40799999999996</v>
      </c>
      <c r="DN186">
        <f t="shared" si="162"/>
        <v>431.76</v>
      </c>
      <c r="DO186">
        <f t="shared" si="162"/>
        <v>540.40800000000002</v>
      </c>
      <c r="DP186">
        <f t="shared" si="162"/>
        <v>459.68</v>
      </c>
      <c r="DQ186">
        <f t="shared" si="162"/>
        <v>445.20000000000005</v>
      </c>
      <c r="DR186">
        <f t="shared" si="162"/>
        <v>542.20799999999997</v>
      </c>
      <c r="DS186">
        <f t="shared" si="162"/>
        <v>470.82400000000001</v>
      </c>
      <c r="DT186">
        <f t="shared" si="162"/>
        <v>471.22500000000002</v>
      </c>
      <c r="DU186">
        <f t="shared" si="162"/>
        <v>446.88000000000005</v>
      </c>
      <c r="DV186">
        <f t="shared" si="162"/>
        <v>508.82000000000005</v>
      </c>
      <c r="DW186">
        <f t="shared" si="162"/>
        <v>453.74700000000001</v>
      </c>
      <c r="DX186">
        <f t="shared" si="162"/>
        <v>451.08000000000004</v>
      </c>
      <c r="DY186">
        <f t="shared" si="162"/>
        <v>480.68099999999993</v>
      </c>
      <c r="DZ186">
        <f t="shared" si="162"/>
        <v>530.96399999999994</v>
      </c>
      <c r="EA186">
        <f t="shared" si="159"/>
        <v>537.67200000000003</v>
      </c>
      <c r="EB186">
        <f t="shared" si="159"/>
        <v>484.64</v>
      </c>
      <c r="EC186">
        <f t="shared" si="159"/>
        <v>456.12</v>
      </c>
      <c r="ED186">
        <f t="shared" si="159"/>
        <v>451.92</v>
      </c>
      <c r="EE186">
        <f t="shared" si="159"/>
        <v>476.40799999999996</v>
      </c>
      <c r="EF186">
        <f t="shared" si="159"/>
        <v>480.29300000000001</v>
      </c>
      <c r="EG186">
        <f t="shared" si="159"/>
        <v>519.95800000000008</v>
      </c>
      <c r="EH186">
        <f t="shared" si="159"/>
        <v>533.06400000000008</v>
      </c>
      <c r="EI186">
        <f t="shared" si="159"/>
        <v>443.41800000000001</v>
      </c>
      <c r="EJ186">
        <f t="shared" si="159"/>
        <v>452.76</v>
      </c>
      <c r="EK186">
        <f t="shared" si="159"/>
        <v>571.35399999999993</v>
      </c>
      <c r="EL186">
        <f t="shared" si="159"/>
        <v>441.69600000000003</v>
      </c>
      <c r="EM186">
        <f t="shared" si="159"/>
        <v>452.76</v>
      </c>
      <c r="EN186">
        <f t="shared" si="159"/>
        <v>478.41200000000003</v>
      </c>
      <c r="EO186">
        <f t="shared" si="159"/>
        <v>444.36</v>
      </c>
      <c r="EP186">
        <f t="shared" si="159"/>
        <v>488.00200000000001</v>
      </c>
      <c r="EQ186">
        <f t="shared" si="159"/>
        <v>438.48</v>
      </c>
      <c r="ER186">
        <f t="shared" si="159"/>
        <v>475.12500000000006</v>
      </c>
      <c r="ES186">
        <f t="shared" si="159"/>
        <v>481.01</v>
      </c>
      <c r="ET186">
        <f t="shared" si="159"/>
        <v>472.57600000000002</v>
      </c>
      <c r="EU186">
        <f t="shared" si="159"/>
        <v>541.29600000000005</v>
      </c>
      <c r="EV186">
        <f t="shared" si="159"/>
        <v>450.24</v>
      </c>
      <c r="EW186">
        <f t="shared" si="159"/>
        <v>523</v>
      </c>
      <c r="EX186">
        <f t="shared" si="159"/>
        <v>490.35599999999994</v>
      </c>
      <c r="EY186">
        <f t="shared" si="159"/>
        <v>489.93599999999998</v>
      </c>
      <c r="EZ186">
        <f t="shared" si="159"/>
        <v>446.04</v>
      </c>
      <c r="FA186">
        <f t="shared" si="159"/>
        <v>514.37399999999991</v>
      </c>
      <c r="FB186">
        <f t="shared" si="159"/>
        <v>435.12</v>
      </c>
      <c r="FC186">
        <f t="shared" si="159"/>
        <v>508.02399999999994</v>
      </c>
      <c r="FD186">
        <f t="shared" si="159"/>
        <v>479.66799999999995</v>
      </c>
      <c r="FE186">
        <f t="shared" si="159"/>
        <v>533.53200000000004</v>
      </c>
      <c r="FF186">
        <f t="shared" si="159"/>
        <v>581.01599999999996</v>
      </c>
      <c r="FG186">
        <f t="shared" si="159"/>
        <v>513.04399999999998</v>
      </c>
      <c r="FH186">
        <f t="shared" si="159"/>
        <v>501.44600000000003</v>
      </c>
      <c r="FI186">
        <f t="shared" si="159"/>
        <v>556.17900000000009</v>
      </c>
      <c r="FJ186">
        <f t="shared" si="159"/>
        <v>506.84399999999999</v>
      </c>
      <c r="FK186">
        <f t="shared" si="159"/>
        <v>471.64</v>
      </c>
      <c r="FL186">
        <f t="shared" si="159"/>
        <v>474.488</v>
      </c>
      <c r="FM186">
        <f t="shared" si="159"/>
        <v>447.71999999999997</v>
      </c>
      <c r="FN186">
        <f t="shared" si="159"/>
        <v>489.32499999999999</v>
      </c>
      <c r="FO186">
        <f t="shared" si="159"/>
        <v>505.34399999999999</v>
      </c>
      <c r="FP186">
        <f t="shared" si="159"/>
        <v>451.92</v>
      </c>
      <c r="FQ186">
        <f t="shared" si="159"/>
        <v>450.24</v>
      </c>
      <c r="FR186">
        <f t="shared" si="159"/>
        <v>472.5</v>
      </c>
      <c r="FS186">
        <f t="shared" si="159"/>
        <v>486.983</v>
      </c>
      <c r="FT186">
        <f t="shared" si="159"/>
        <v>452.76</v>
      </c>
      <c r="FU186">
        <f t="shared" si="159"/>
        <v>510.94800000000004</v>
      </c>
      <c r="FV186">
        <f t="shared" si="159"/>
        <v>461.08499999999998</v>
      </c>
      <c r="FW186">
        <f t="shared" si="159"/>
        <v>465.40800000000002</v>
      </c>
      <c r="FX186">
        <f t="shared" si="159"/>
        <v>463.88400000000001</v>
      </c>
      <c r="FY186">
        <f t="shared" si="159"/>
        <v>479.98399999999998</v>
      </c>
      <c r="FZ186">
        <f t="shared" si="159"/>
        <v>518.81599999999992</v>
      </c>
      <c r="GA186">
        <f t="shared" si="159"/>
        <v>479.59099999999995</v>
      </c>
      <c r="GB186">
        <f t="shared" si="159"/>
        <v>630.83799999999997</v>
      </c>
      <c r="GC186">
        <f t="shared" si="159"/>
        <v>517.58400000000006</v>
      </c>
      <c r="GD186">
        <f t="shared" si="159"/>
        <v>441</v>
      </c>
      <c r="GE186">
        <f t="shared" si="159"/>
        <v>499.87199999999996</v>
      </c>
      <c r="GF186">
        <f t="shared" si="159"/>
        <v>447.71999999999997</v>
      </c>
      <c r="GG186">
        <f t="shared" si="159"/>
        <v>449.40000000000003</v>
      </c>
      <c r="GH186">
        <f t="shared" si="159"/>
        <v>446.04800000000006</v>
      </c>
      <c r="GI186">
        <f t="shared" si="159"/>
        <v>504.39000000000004</v>
      </c>
      <c r="GJ186">
        <f t="shared" si="159"/>
        <v>498.51000000000005</v>
      </c>
      <c r="GK186">
        <f t="shared" si="159"/>
        <v>439.32</v>
      </c>
      <c r="GL186">
        <f t="shared" si="151"/>
        <v>453.26</v>
      </c>
      <c r="GM186">
        <f t="shared" ref="GM186:IX186" si="163">+GM164*GM179</f>
        <v>484.42899999999997</v>
      </c>
      <c r="GN186">
        <f t="shared" si="163"/>
        <v>568.23800000000006</v>
      </c>
      <c r="GO186">
        <f t="shared" si="163"/>
        <v>482.89499999999998</v>
      </c>
      <c r="GP186">
        <f t="shared" si="163"/>
        <v>503.38200000000001</v>
      </c>
      <c r="GQ186">
        <f t="shared" si="163"/>
        <v>475.608</v>
      </c>
      <c r="GR186">
        <f t="shared" si="163"/>
        <v>446.04</v>
      </c>
      <c r="GS186">
        <f t="shared" si="163"/>
        <v>526.30600000000004</v>
      </c>
      <c r="GT186">
        <f t="shared" si="163"/>
        <v>486.2</v>
      </c>
      <c r="GU186">
        <f t="shared" si="163"/>
        <v>444.54999999999995</v>
      </c>
      <c r="GV186">
        <f t="shared" si="163"/>
        <v>511.05999999999995</v>
      </c>
      <c r="GW186">
        <f t="shared" si="163"/>
        <v>494.33400000000006</v>
      </c>
      <c r="GX186">
        <f t="shared" si="163"/>
        <v>499.608</v>
      </c>
      <c r="GY186">
        <f t="shared" si="163"/>
        <v>446.04</v>
      </c>
      <c r="GZ186">
        <f t="shared" si="163"/>
        <v>475.608</v>
      </c>
      <c r="HA186">
        <f t="shared" si="163"/>
        <v>564.44000000000005</v>
      </c>
      <c r="HB186">
        <f t="shared" si="163"/>
        <v>492.012</v>
      </c>
      <c r="HC186">
        <f t="shared" si="163"/>
        <v>555.88599999999997</v>
      </c>
      <c r="HD186">
        <f t="shared" si="163"/>
        <v>481.94400000000002</v>
      </c>
      <c r="HE186">
        <f t="shared" si="163"/>
        <v>453.61799999999999</v>
      </c>
      <c r="HF186">
        <f t="shared" si="163"/>
        <v>491.52</v>
      </c>
      <c r="HG186">
        <f t="shared" si="163"/>
        <v>443.52</v>
      </c>
      <c r="HH186">
        <f t="shared" si="163"/>
        <v>488.89799999999997</v>
      </c>
      <c r="HI186">
        <f t="shared" si="163"/>
        <v>511.51100000000002</v>
      </c>
      <c r="HJ186">
        <f t="shared" si="163"/>
        <v>451.08000000000004</v>
      </c>
      <c r="HK186">
        <f t="shared" si="163"/>
        <v>445.20000000000005</v>
      </c>
      <c r="HL186">
        <f t="shared" si="163"/>
        <v>524.66399999999999</v>
      </c>
      <c r="HM186">
        <f t="shared" si="163"/>
        <v>445.20000000000005</v>
      </c>
      <c r="HN186">
        <f t="shared" si="163"/>
        <v>446.88000000000005</v>
      </c>
      <c r="HO186">
        <f t="shared" si="163"/>
        <v>461.16</v>
      </c>
      <c r="HP186">
        <f t="shared" si="163"/>
        <v>473.39400000000001</v>
      </c>
      <c r="HQ186">
        <f t="shared" si="163"/>
        <v>494.85300000000007</v>
      </c>
      <c r="HR186">
        <f t="shared" si="163"/>
        <v>509.07999999999993</v>
      </c>
      <c r="HS186">
        <f t="shared" si="163"/>
        <v>470.7</v>
      </c>
      <c r="HT186">
        <f t="shared" si="163"/>
        <v>449.10599999999999</v>
      </c>
      <c r="HU186">
        <f t="shared" si="163"/>
        <v>542.29999999999995</v>
      </c>
      <c r="HV186">
        <f t="shared" si="163"/>
        <v>460.25</v>
      </c>
      <c r="HW186">
        <f t="shared" si="163"/>
        <v>502.125</v>
      </c>
      <c r="HX186">
        <f t="shared" si="163"/>
        <v>468.99200000000002</v>
      </c>
      <c r="HY186">
        <f t="shared" si="163"/>
        <v>500.38799999999998</v>
      </c>
      <c r="HZ186">
        <f t="shared" si="163"/>
        <v>481.03199999999998</v>
      </c>
      <c r="IA186">
        <f t="shared" si="163"/>
        <v>439.32</v>
      </c>
      <c r="IB186">
        <f t="shared" si="163"/>
        <v>472.64799999999997</v>
      </c>
      <c r="IC186">
        <f t="shared" si="163"/>
        <v>508.67599999999999</v>
      </c>
      <c r="ID186">
        <f t="shared" si="163"/>
        <v>467.226</v>
      </c>
      <c r="IE186">
        <f t="shared" si="163"/>
        <v>496.12799999999999</v>
      </c>
      <c r="IF186">
        <f t="shared" si="163"/>
        <v>488.37599999999998</v>
      </c>
      <c r="IG186">
        <f t="shared" si="163"/>
        <v>485.40600000000001</v>
      </c>
      <c r="IH186">
        <f t="shared" si="163"/>
        <v>501.27799999999996</v>
      </c>
      <c r="II186">
        <f t="shared" si="163"/>
        <v>473.79999999999995</v>
      </c>
      <c r="IJ186">
        <f t="shared" si="163"/>
        <v>442.68000000000006</v>
      </c>
      <c r="IK186">
        <f t="shared" si="163"/>
        <v>498.88800000000003</v>
      </c>
      <c r="IL186">
        <f t="shared" si="163"/>
        <v>498.54200000000009</v>
      </c>
      <c r="IM186">
        <f t="shared" si="163"/>
        <v>444.36</v>
      </c>
      <c r="IN186">
        <f t="shared" si="163"/>
        <v>441</v>
      </c>
      <c r="IO186">
        <f t="shared" si="163"/>
        <v>535.97699999999998</v>
      </c>
      <c r="IP186">
        <f t="shared" si="163"/>
        <v>484.56799999999998</v>
      </c>
      <c r="IQ186">
        <f t="shared" si="163"/>
        <v>460.53</v>
      </c>
      <c r="IR186">
        <f t="shared" si="163"/>
        <v>432.6</v>
      </c>
      <c r="IS186">
        <f t="shared" si="163"/>
        <v>441.84000000000003</v>
      </c>
      <c r="IT186">
        <f t="shared" si="163"/>
        <v>495.10400000000004</v>
      </c>
      <c r="IU186">
        <f t="shared" si="163"/>
        <v>450.24</v>
      </c>
      <c r="IV186">
        <f t="shared" si="163"/>
        <v>581.31200000000001</v>
      </c>
      <c r="IW186">
        <f t="shared" si="163"/>
        <v>485.81099999999998</v>
      </c>
      <c r="IX186">
        <f t="shared" si="163"/>
        <v>448.56</v>
      </c>
      <c r="IY186">
        <f t="shared" si="160"/>
        <v>592.36799999999994</v>
      </c>
      <c r="IZ186">
        <f t="shared" si="160"/>
        <v>446.83200000000005</v>
      </c>
      <c r="JA186">
        <f t="shared" si="160"/>
        <v>484.17599999999999</v>
      </c>
      <c r="JB186">
        <f t="shared" si="160"/>
        <v>594.37</v>
      </c>
      <c r="JC186">
        <f t="shared" si="160"/>
        <v>495.21000000000004</v>
      </c>
      <c r="JD186">
        <f t="shared" si="160"/>
        <v>451.92</v>
      </c>
      <c r="JE186">
        <f t="shared" si="160"/>
        <v>504.90000000000003</v>
      </c>
      <c r="JF186">
        <f t="shared" si="160"/>
        <v>521.19600000000003</v>
      </c>
      <c r="JG186">
        <f t="shared" si="160"/>
        <v>456.71999999999997</v>
      </c>
      <c r="JH186">
        <f t="shared" si="160"/>
        <v>457.8</v>
      </c>
      <c r="JI186">
        <f t="shared" si="160"/>
        <v>451.00800000000004</v>
      </c>
      <c r="JJ186">
        <f t="shared" si="160"/>
        <v>492.85500000000002</v>
      </c>
      <c r="JK186">
        <f t="shared" si="160"/>
        <v>483.75899999999996</v>
      </c>
      <c r="JL186">
        <f t="shared" si="160"/>
        <v>465.99299999999999</v>
      </c>
      <c r="JM186">
        <f t="shared" si="160"/>
        <v>463.37200000000007</v>
      </c>
      <c r="JN186">
        <f t="shared" si="160"/>
        <v>516.63499999999999</v>
      </c>
      <c r="JO186">
        <f t="shared" si="160"/>
        <v>469.56</v>
      </c>
      <c r="JP186">
        <f t="shared" si="160"/>
        <v>517.06000000000006</v>
      </c>
      <c r="JQ186">
        <f t="shared" si="160"/>
        <v>438.48</v>
      </c>
      <c r="JR186">
        <f t="shared" si="160"/>
        <v>483.488</v>
      </c>
      <c r="JS186">
        <f t="shared" si="160"/>
        <v>518.66999999999996</v>
      </c>
      <c r="JT186">
        <f t="shared" si="160"/>
        <v>505.34399999999999</v>
      </c>
      <c r="JU186">
        <f t="shared" si="160"/>
        <v>441</v>
      </c>
      <c r="JV186">
        <f t="shared" si="160"/>
        <v>477.91999999999996</v>
      </c>
      <c r="JW186">
        <f t="shared" si="160"/>
        <v>502.392</v>
      </c>
      <c r="JX186">
        <f t="shared" si="160"/>
        <v>449.40000000000003</v>
      </c>
      <c r="JY186">
        <f t="shared" si="160"/>
        <v>449.65</v>
      </c>
      <c r="JZ186">
        <f t="shared" si="160"/>
        <v>530.4</v>
      </c>
      <c r="KA186">
        <f t="shared" si="160"/>
        <v>457.8</v>
      </c>
      <c r="KB186">
        <f t="shared" si="160"/>
        <v>491.303</v>
      </c>
      <c r="KC186">
        <f t="shared" si="160"/>
        <v>511.31300000000005</v>
      </c>
      <c r="KD186">
        <f t="shared" si="160"/>
        <v>469.03000000000003</v>
      </c>
      <c r="KE186">
        <f t="shared" si="160"/>
        <v>447.10200000000003</v>
      </c>
      <c r="KF186">
        <f t="shared" si="160"/>
        <v>480.07599999999996</v>
      </c>
      <c r="KG186">
        <f t="shared" si="160"/>
        <v>473.96999999999997</v>
      </c>
      <c r="KH186">
        <f t="shared" si="160"/>
        <v>453.58299999999997</v>
      </c>
      <c r="KI186">
        <f t="shared" si="160"/>
        <v>490.78199999999998</v>
      </c>
      <c r="KJ186">
        <f t="shared" si="160"/>
        <v>455.79999999999995</v>
      </c>
      <c r="KK186">
        <f t="shared" si="160"/>
        <v>448.87500000000006</v>
      </c>
      <c r="KL186">
        <f t="shared" si="160"/>
        <v>446.88000000000005</v>
      </c>
      <c r="KM186">
        <f t="shared" si="160"/>
        <v>557.42399999999998</v>
      </c>
      <c r="KN186">
        <f t="shared" si="160"/>
        <v>451.92</v>
      </c>
      <c r="KO186">
        <f t="shared" si="160"/>
        <v>508.98</v>
      </c>
      <c r="KP186">
        <f t="shared" si="160"/>
        <v>495.25700000000001</v>
      </c>
      <c r="KQ186">
        <f t="shared" si="160"/>
        <v>531.26</v>
      </c>
      <c r="KR186">
        <f t="shared" si="160"/>
        <v>445.20000000000005</v>
      </c>
      <c r="KS186">
        <f t="shared" si="160"/>
        <v>490.97400000000005</v>
      </c>
      <c r="KT186">
        <f t="shared" si="160"/>
        <v>493.71199999999993</v>
      </c>
      <c r="KU186">
        <f t="shared" si="160"/>
        <v>480.91200000000003</v>
      </c>
      <c r="KV186">
        <f t="shared" si="160"/>
        <v>478.65999999999997</v>
      </c>
      <c r="KW186">
        <f t="shared" si="160"/>
        <v>493.56899999999996</v>
      </c>
      <c r="KX186">
        <f t="shared" si="160"/>
        <v>533.43099999999993</v>
      </c>
      <c r="KY186">
        <f t="shared" si="160"/>
        <v>471.70000000000005</v>
      </c>
      <c r="KZ186">
        <f t="shared" si="160"/>
        <v>443.52</v>
      </c>
      <c r="LA186">
        <f t="shared" si="160"/>
        <v>538.33799999999997</v>
      </c>
      <c r="LB186">
        <f t="shared" si="160"/>
        <v>459.35999999999996</v>
      </c>
      <c r="LC186">
        <f t="shared" si="160"/>
        <v>459.54799999999994</v>
      </c>
      <c r="LD186">
        <f t="shared" si="160"/>
        <v>507.74400000000003</v>
      </c>
      <c r="LE186">
        <f t="shared" si="160"/>
        <v>486.53999999999996</v>
      </c>
      <c r="LF186">
        <f t="shared" si="160"/>
        <v>479.32500000000005</v>
      </c>
      <c r="LG186">
        <f t="shared" si="160"/>
        <v>561.12</v>
      </c>
      <c r="LH186">
        <f t="shared" si="160"/>
        <v>513.57000000000005</v>
      </c>
      <c r="LI186">
        <f t="shared" si="160"/>
        <v>499.09400000000005</v>
      </c>
      <c r="LJ186">
        <f t="shared" si="153"/>
        <v>473.452</v>
      </c>
      <c r="LK186">
        <f t="shared" ref="LK186:NV186" si="164">+LK164*LK179</f>
        <v>497.07</v>
      </c>
      <c r="LL186">
        <f t="shared" si="164"/>
        <v>438.88</v>
      </c>
      <c r="LM186">
        <f t="shared" si="164"/>
        <v>530</v>
      </c>
      <c r="LN186">
        <f t="shared" si="164"/>
        <v>461.16400000000004</v>
      </c>
      <c r="LO186">
        <f t="shared" si="164"/>
        <v>487.60199999999998</v>
      </c>
      <c r="LP186">
        <f t="shared" si="164"/>
        <v>468.666</v>
      </c>
      <c r="LQ186">
        <f t="shared" si="164"/>
        <v>479.36399999999998</v>
      </c>
      <c r="LR186">
        <f t="shared" si="164"/>
        <v>456.12</v>
      </c>
      <c r="LS186">
        <f t="shared" si="164"/>
        <v>509.762</v>
      </c>
      <c r="LT186">
        <f t="shared" si="164"/>
        <v>528.73500000000001</v>
      </c>
      <c r="LU186">
        <f t="shared" si="164"/>
        <v>461.80899999999997</v>
      </c>
      <c r="LV186">
        <f t="shared" si="164"/>
        <v>492.96000000000004</v>
      </c>
      <c r="LW186">
        <f t="shared" si="164"/>
        <v>489.416</v>
      </c>
      <c r="LX186">
        <f t="shared" si="164"/>
        <v>442.55399999999997</v>
      </c>
      <c r="LY186">
        <f t="shared" si="164"/>
        <v>489.50999999999993</v>
      </c>
      <c r="LZ186">
        <f t="shared" si="164"/>
        <v>466.334</v>
      </c>
      <c r="MA186">
        <f t="shared" si="164"/>
        <v>535.39200000000005</v>
      </c>
      <c r="MB186">
        <f t="shared" si="164"/>
        <v>442.68000000000006</v>
      </c>
      <c r="MC186">
        <f t="shared" si="164"/>
        <v>521.20799999999997</v>
      </c>
      <c r="MD186">
        <f t="shared" si="164"/>
        <v>505.62599999999998</v>
      </c>
      <c r="ME186">
        <f t="shared" si="164"/>
        <v>549.024</v>
      </c>
      <c r="MF186">
        <f t="shared" si="164"/>
        <v>550.60500000000002</v>
      </c>
      <c r="MG186">
        <f t="shared" si="164"/>
        <v>491.81</v>
      </c>
      <c r="MH186">
        <f t="shared" si="164"/>
        <v>471.84299999999996</v>
      </c>
      <c r="MI186">
        <f t="shared" si="164"/>
        <v>442.18799999999999</v>
      </c>
      <c r="MJ186">
        <f t="shared" si="164"/>
        <v>577.30399999999997</v>
      </c>
      <c r="MK186">
        <f t="shared" si="164"/>
        <v>456.38200000000001</v>
      </c>
      <c r="ML186">
        <f t="shared" si="164"/>
        <v>507.39200000000005</v>
      </c>
      <c r="MM186">
        <f t="shared" si="164"/>
        <v>474.089</v>
      </c>
      <c r="MN186">
        <f t="shared" si="164"/>
        <v>499.39499999999998</v>
      </c>
      <c r="MO186">
        <f t="shared" si="164"/>
        <v>449.8</v>
      </c>
      <c r="MP186">
        <f t="shared" si="164"/>
        <v>465.86799999999999</v>
      </c>
      <c r="MQ186">
        <f t="shared" si="164"/>
        <v>457.8</v>
      </c>
      <c r="MR186">
        <f t="shared" si="164"/>
        <v>479.66799999999995</v>
      </c>
      <c r="MS186">
        <f t="shared" si="164"/>
        <v>541.57600000000002</v>
      </c>
      <c r="MT186">
        <f t="shared" si="164"/>
        <v>435.96</v>
      </c>
      <c r="MU186">
        <f t="shared" si="164"/>
        <v>489.416</v>
      </c>
      <c r="MV186">
        <f t="shared" si="164"/>
        <v>468.69399999999996</v>
      </c>
      <c r="MW186">
        <f t="shared" si="164"/>
        <v>446.04</v>
      </c>
      <c r="MX186">
        <f t="shared" si="164"/>
        <v>551.19600000000003</v>
      </c>
      <c r="MY186">
        <f t="shared" si="164"/>
        <v>509.40899999999993</v>
      </c>
      <c r="MZ186">
        <f t="shared" si="164"/>
        <v>521.26600000000008</v>
      </c>
      <c r="NA186">
        <f t="shared" si="164"/>
        <v>526.33600000000001</v>
      </c>
      <c r="NB186">
        <f t="shared" si="164"/>
        <v>538.52199999999993</v>
      </c>
      <c r="NC186">
        <f t="shared" si="164"/>
        <v>477.47999999999996</v>
      </c>
      <c r="ND186">
        <f t="shared" si="164"/>
        <v>509.19399999999996</v>
      </c>
      <c r="NE186">
        <f t="shared" si="164"/>
        <v>508.72800000000001</v>
      </c>
      <c r="NF186">
        <f t="shared" si="164"/>
        <v>514.59</v>
      </c>
      <c r="NG186">
        <f t="shared" si="164"/>
        <v>442.68000000000006</v>
      </c>
      <c r="NH186">
        <f t="shared" si="164"/>
        <v>474.51300000000003</v>
      </c>
      <c r="NI186">
        <f t="shared" si="164"/>
        <v>443.52</v>
      </c>
      <c r="NJ186">
        <f t="shared" si="164"/>
        <v>484.03500000000003</v>
      </c>
      <c r="NK186">
        <f t="shared" si="164"/>
        <v>466.92199999999997</v>
      </c>
      <c r="NL186">
        <f t="shared" si="164"/>
        <v>467.73999999999995</v>
      </c>
      <c r="NM186">
        <f t="shared" si="164"/>
        <v>493.22099999999995</v>
      </c>
      <c r="NN186">
        <f t="shared" si="164"/>
        <v>521.72799999999995</v>
      </c>
      <c r="NO186">
        <f t="shared" si="164"/>
        <v>507.15000000000003</v>
      </c>
      <c r="NP186">
        <f t="shared" si="164"/>
        <v>483.29399999999998</v>
      </c>
      <c r="NQ186">
        <f t="shared" si="164"/>
        <v>513.97</v>
      </c>
      <c r="NR186">
        <f t="shared" si="164"/>
        <v>474.488</v>
      </c>
      <c r="NS186">
        <f t="shared" si="164"/>
        <v>461.16</v>
      </c>
      <c r="NT186">
        <f t="shared" si="164"/>
        <v>459.16</v>
      </c>
      <c r="NU186">
        <f t="shared" si="164"/>
        <v>478.95000000000005</v>
      </c>
      <c r="NV186">
        <f t="shared" si="164"/>
        <v>444.36</v>
      </c>
      <c r="NW186">
        <f t="shared" si="161"/>
        <v>476.67200000000003</v>
      </c>
      <c r="NX186">
        <f t="shared" si="161"/>
        <v>446.88000000000005</v>
      </c>
      <c r="NY186">
        <f t="shared" si="161"/>
        <v>451.92</v>
      </c>
      <c r="NZ186">
        <f t="shared" si="161"/>
        <v>544.44000000000005</v>
      </c>
      <c r="OA186">
        <f t="shared" si="161"/>
        <v>498.84799999999996</v>
      </c>
      <c r="OB186">
        <f t="shared" si="161"/>
        <v>447.71999999999997</v>
      </c>
      <c r="OC186">
        <f t="shared" si="161"/>
        <v>496.90800000000007</v>
      </c>
      <c r="OD186">
        <f t="shared" si="161"/>
        <v>494.01900000000001</v>
      </c>
      <c r="OE186">
        <f t="shared" si="161"/>
        <v>475.02</v>
      </c>
      <c r="OF186">
        <f t="shared" si="161"/>
        <v>459.51</v>
      </c>
      <c r="OG186">
        <f t="shared" si="161"/>
        <v>503.1</v>
      </c>
      <c r="OH186">
        <f t="shared" si="161"/>
        <v>481.44</v>
      </c>
      <c r="OI186">
        <f t="shared" si="161"/>
        <v>486.024</v>
      </c>
      <c r="OJ186">
        <f t="shared" si="161"/>
        <v>464.21100000000001</v>
      </c>
      <c r="OK186">
        <f t="shared" si="161"/>
        <v>487.43799999999999</v>
      </c>
      <c r="OL186">
        <f t="shared" si="161"/>
        <v>453.36599999999999</v>
      </c>
      <c r="OM186">
        <f t="shared" si="161"/>
        <v>546.89599999999996</v>
      </c>
      <c r="ON186">
        <f t="shared" si="161"/>
        <v>535.24799999999993</v>
      </c>
      <c r="OO186">
        <f t="shared" si="161"/>
        <v>467.96800000000007</v>
      </c>
      <c r="OP186">
        <f t="shared" si="161"/>
        <v>442.21200000000005</v>
      </c>
      <c r="OQ186">
        <f t="shared" si="161"/>
        <v>510.66300000000001</v>
      </c>
      <c r="OR186">
        <f t="shared" si="161"/>
        <v>593.5</v>
      </c>
      <c r="OS186">
        <f t="shared" si="161"/>
        <v>452.76</v>
      </c>
      <c r="OT186">
        <f t="shared" si="161"/>
        <v>526.33000000000004</v>
      </c>
      <c r="OU186">
        <f t="shared" si="161"/>
        <v>451.88</v>
      </c>
      <c r="OV186">
        <f t="shared" si="161"/>
        <v>497.55199999999996</v>
      </c>
      <c r="OW186">
        <f t="shared" si="161"/>
        <v>510.22999999999996</v>
      </c>
      <c r="OX186">
        <f t="shared" si="161"/>
        <v>460.32</v>
      </c>
      <c r="OY186">
        <f t="shared" si="161"/>
        <v>495.64500000000004</v>
      </c>
      <c r="OZ186">
        <f t="shared" si="161"/>
        <v>456.70400000000001</v>
      </c>
      <c r="PA186">
        <f t="shared" si="161"/>
        <v>487.786</v>
      </c>
      <c r="PB186">
        <f t="shared" si="161"/>
        <v>491.16400000000004</v>
      </c>
      <c r="PC186">
        <f t="shared" si="161"/>
        <v>462.84000000000003</v>
      </c>
      <c r="PD186">
        <f t="shared" si="161"/>
        <v>494.64800000000002</v>
      </c>
      <c r="PE186">
        <f t="shared" si="161"/>
        <v>446.88000000000005</v>
      </c>
      <c r="PF186">
        <f t="shared" si="161"/>
        <v>459.19800000000004</v>
      </c>
      <c r="PG186">
        <f t="shared" si="161"/>
        <v>493.084</v>
      </c>
      <c r="PH186">
        <f t="shared" si="161"/>
        <v>511.02</v>
      </c>
      <c r="PI186">
        <f t="shared" si="161"/>
        <v>455.28000000000003</v>
      </c>
      <c r="PJ186">
        <f t="shared" si="161"/>
        <v>527.36</v>
      </c>
      <c r="PK186">
        <f t="shared" si="161"/>
        <v>507.64</v>
      </c>
      <c r="PL186">
        <f t="shared" si="161"/>
        <v>457.61999999999995</v>
      </c>
      <c r="PM186">
        <f t="shared" si="161"/>
        <v>442.68000000000006</v>
      </c>
      <c r="PN186">
        <f t="shared" si="161"/>
        <v>456.38200000000001</v>
      </c>
      <c r="PO186">
        <f t="shared" si="161"/>
        <v>453.79100000000005</v>
      </c>
      <c r="PP186">
        <f t="shared" si="161"/>
        <v>529.89</v>
      </c>
      <c r="PQ186">
        <f t="shared" si="161"/>
        <v>527.88</v>
      </c>
      <c r="PR186">
        <f t="shared" si="161"/>
        <v>452.54999999999995</v>
      </c>
      <c r="PS186">
        <f t="shared" si="161"/>
        <v>535.6</v>
      </c>
      <c r="PT186">
        <f t="shared" si="161"/>
        <v>499.37199999999996</v>
      </c>
      <c r="PU186">
        <f t="shared" si="161"/>
        <v>480.7</v>
      </c>
      <c r="PV186">
        <f t="shared" si="161"/>
        <v>494.76900000000006</v>
      </c>
      <c r="PW186">
        <f t="shared" si="161"/>
        <v>494.46799999999996</v>
      </c>
      <c r="PX186">
        <f t="shared" si="161"/>
        <v>452.53199999999998</v>
      </c>
      <c r="PY186">
        <f t="shared" si="161"/>
        <v>484.00899999999996</v>
      </c>
      <c r="PZ186">
        <f t="shared" si="161"/>
        <v>447.89700000000005</v>
      </c>
      <c r="QA186">
        <f t="shared" si="161"/>
        <v>430.92</v>
      </c>
      <c r="QB186">
        <f t="shared" si="161"/>
        <v>524.04599999999994</v>
      </c>
      <c r="QC186">
        <f t="shared" si="161"/>
        <v>500.42</v>
      </c>
      <c r="QD186">
        <f t="shared" si="161"/>
        <v>451.92</v>
      </c>
      <c r="QE186">
        <f t="shared" si="161"/>
        <v>492.41199999999998</v>
      </c>
      <c r="QF186">
        <f t="shared" si="161"/>
        <v>451.07200000000006</v>
      </c>
      <c r="QG186">
        <f t="shared" si="161"/>
        <v>523.76599999999996</v>
      </c>
      <c r="QH186">
        <f t="shared" si="155"/>
        <v>598.42499999999995</v>
      </c>
      <c r="QI186">
        <f t="shared" si="156"/>
        <v>457.75799999999998</v>
      </c>
      <c r="QJ186">
        <f t="shared" si="156"/>
        <v>476.89</v>
      </c>
      <c r="QK186">
        <f t="shared" si="156"/>
        <v>466.03200000000004</v>
      </c>
      <c r="QL186">
        <f t="shared" si="156"/>
        <v>523.73099999999999</v>
      </c>
      <c r="QM186">
        <f t="shared" si="156"/>
        <v>444.36</v>
      </c>
      <c r="QN186">
        <f t="shared" si="156"/>
        <v>444.36</v>
      </c>
      <c r="QO186">
        <f t="shared" si="156"/>
        <v>451.92</v>
      </c>
      <c r="QP186">
        <f t="shared" si="156"/>
        <v>448.56</v>
      </c>
      <c r="QQ186">
        <f t="shared" si="156"/>
        <v>516.63599999999997</v>
      </c>
      <c r="QR186">
        <f t="shared" si="156"/>
        <v>529.84399999999994</v>
      </c>
      <c r="QS186">
        <f t="shared" si="156"/>
        <v>504.18499999999995</v>
      </c>
      <c r="QT186">
        <f t="shared" si="156"/>
        <v>441.84000000000003</v>
      </c>
      <c r="QU186">
        <f t="shared" si="156"/>
        <v>471.85199999999998</v>
      </c>
      <c r="QV186">
        <f t="shared" si="156"/>
        <v>479.65499999999997</v>
      </c>
      <c r="QW186">
        <f t="shared" si="156"/>
        <v>491.81</v>
      </c>
      <c r="QX186">
        <f t="shared" si="156"/>
        <v>479.96000000000004</v>
      </c>
      <c r="QY186">
        <f t="shared" si="156"/>
        <v>508.642</v>
      </c>
      <c r="QZ186">
        <f t="shared" si="156"/>
        <v>523.45100000000002</v>
      </c>
      <c r="RA186">
        <f t="shared" si="156"/>
        <v>524.28600000000006</v>
      </c>
      <c r="RB186">
        <f t="shared" si="156"/>
        <v>501.87399999999997</v>
      </c>
      <c r="RC186">
        <f t="shared" si="156"/>
        <v>460.32</v>
      </c>
      <c r="RD186">
        <f t="shared" si="156"/>
        <v>455.00999999999993</v>
      </c>
      <c r="RE186">
        <f t="shared" si="156"/>
        <v>444.67500000000001</v>
      </c>
      <c r="RF186">
        <f t="shared" si="156"/>
        <v>524.80000000000007</v>
      </c>
      <c r="RG186">
        <f t="shared" si="156"/>
        <v>520.57399999999996</v>
      </c>
      <c r="RH186">
        <f t="shared" si="156"/>
        <v>482.30400000000003</v>
      </c>
      <c r="RI186">
        <f t="shared" si="156"/>
        <v>495.38000000000005</v>
      </c>
      <c r="RJ186">
        <f t="shared" si="156"/>
        <v>441</v>
      </c>
      <c r="RK186">
        <f t="shared" si="156"/>
        <v>461.16</v>
      </c>
      <c r="RL186">
        <f t="shared" si="156"/>
        <v>482.32800000000003</v>
      </c>
      <c r="RM186">
        <f t="shared" si="156"/>
        <v>489.98400000000004</v>
      </c>
      <c r="RN186">
        <f t="shared" si="156"/>
        <v>456.65999999999997</v>
      </c>
      <c r="RO186">
        <f t="shared" si="156"/>
        <v>448.56</v>
      </c>
      <c r="RP186">
        <f t="shared" si="156"/>
        <v>451.08000000000004</v>
      </c>
      <c r="RQ186">
        <f t="shared" si="156"/>
        <v>444.36</v>
      </c>
      <c r="RR186">
        <f t="shared" si="156"/>
        <v>463.73999999999995</v>
      </c>
      <c r="RS186">
        <f t="shared" si="156"/>
        <v>443.52</v>
      </c>
      <c r="RT186">
        <f t="shared" si="156"/>
        <v>447.71999999999997</v>
      </c>
      <c r="RU186">
        <f t="shared" si="156"/>
        <v>445.20000000000005</v>
      </c>
      <c r="RV186">
        <f t="shared" si="156"/>
        <v>459.375</v>
      </c>
      <c r="RW186">
        <f t="shared" si="156"/>
        <v>472.02600000000001</v>
      </c>
      <c r="RX186">
        <f t="shared" si="156"/>
        <v>457.75799999999998</v>
      </c>
      <c r="RY186">
        <f t="shared" si="156"/>
        <v>442.68000000000006</v>
      </c>
      <c r="RZ186">
        <f t="shared" si="156"/>
        <v>488.64</v>
      </c>
      <c r="SA186">
        <f t="shared" si="156"/>
        <v>482.30400000000003</v>
      </c>
      <c r="SB186">
        <f t="shared" si="156"/>
        <v>506.447</v>
      </c>
      <c r="SC186">
        <f t="shared" si="156"/>
        <v>486.03</v>
      </c>
      <c r="SD186">
        <f t="shared" si="156"/>
        <v>485.68</v>
      </c>
      <c r="SE186">
        <f t="shared" si="156"/>
        <v>471.03999999999996</v>
      </c>
      <c r="SF186">
        <f t="shared" si="156"/>
        <v>443.62499999999994</v>
      </c>
      <c r="SG186">
        <f t="shared" si="156"/>
        <v>448.56</v>
      </c>
    </row>
    <row r="188" spans="1:501">
      <c r="A188" t="s">
        <v>609</v>
      </c>
    </row>
    <row r="189" spans="1:501">
      <c r="A189">
        <v>2014</v>
      </c>
      <c r="B189" s="25">
        <f>+(SUM($C32:$C$36)-MAX($C32:$C$36)-MIN($C32:$C$36))/3</f>
        <v>521.11333333333323</v>
      </c>
      <c r="C189" s="25">
        <f>+(SUM($C32:$C$36)-MAX($C32:$C$36)-MIN($C32:$C$36))/3</f>
        <v>521.11333333333323</v>
      </c>
      <c r="D189" s="25">
        <f>+(SUM($C32:$C$36)-MAX($C32:$C$36)-MIN($C32:$C$36))/3</f>
        <v>521.11333333333323</v>
      </c>
      <c r="E189" s="25">
        <f>+(SUM($C32:$C$36)-MAX($C32:$C$36)-MIN($C32:$C$36))/3</f>
        <v>521.11333333333323</v>
      </c>
      <c r="F189" s="25">
        <f>+(SUM($C32:$C$36)-MAX($C32:$C$36)-MIN($C32:$C$36))/3</f>
        <v>521.11333333333323</v>
      </c>
      <c r="G189" s="25">
        <f>+(SUM($C32:$C$36)-MAX($C32:$C$36)-MIN($C32:$C$36))/3</f>
        <v>521.11333333333323</v>
      </c>
      <c r="H189" s="25">
        <f>+(SUM($C32:$C$36)-MAX($C32:$C$36)-MIN($C32:$C$36))/3</f>
        <v>521.11333333333323</v>
      </c>
      <c r="I189" s="25">
        <f>+(SUM($C32:$C$36)-MAX($C32:$C$36)-MIN($C32:$C$36))/3</f>
        <v>521.11333333333323</v>
      </c>
      <c r="J189" s="25">
        <f>+(SUM($C32:$C$36)-MAX($C32:$C$36)-MIN($C32:$C$36))/3</f>
        <v>521.11333333333323</v>
      </c>
      <c r="K189" s="25">
        <f>+(SUM($C32:$C$36)-MAX($C32:$C$36)-MIN($C32:$C$36))/3</f>
        <v>521.11333333333323</v>
      </c>
      <c r="L189" s="25">
        <f>+(SUM($C32:$C$36)-MAX($C32:$C$36)-MIN($C32:$C$36))/3</f>
        <v>521.11333333333323</v>
      </c>
      <c r="M189" s="25">
        <f>+(SUM($C32:$C$36)-MAX($C32:$C$36)-MIN($C32:$C$36))/3</f>
        <v>521.11333333333323</v>
      </c>
      <c r="N189" s="25">
        <f>+(SUM($C32:$C$36)-MAX($C32:$C$36)-MIN($C32:$C$36))/3</f>
        <v>521.11333333333323</v>
      </c>
      <c r="O189" s="25">
        <f>+(SUM($C32:$C$36)-MAX($C32:$C$36)-MIN($C32:$C$36))/3</f>
        <v>521.11333333333323</v>
      </c>
      <c r="P189" s="25">
        <f>+(SUM($C32:$C$36)-MAX($C32:$C$36)-MIN($C32:$C$36))/3</f>
        <v>521.11333333333323</v>
      </c>
      <c r="Q189" s="25">
        <f>+(SUM($C32:$C$36)-MAX($C32:$C$36)-MIN($C32:$C$36))/3</f>
        <v>521.11333333333323</v>
      </c>
      <c r="R189" s="25">
        <f>+(SUM($C32:$C$36)-MAX($C32:$C$36)-MIN($C32:$C$36))/3</f>
        <v>521.11333333333323</v>
      </c>
      <c r="S189" s="25">
        <f>+(SUM($C32:$C$36)-MAX($C32:$C$36)-MIN($C32:$C$36))/3</f>
        <v>521.11333333333323</v>
      </c>
      <c r="T189" s="25">
        <f>+(SUM($C32:$C$36)-MAX($C32:$C$36)-MIN($C32:$C$36))/3</f>
        <v>521.11333333333323</v>
      </c>
      <c r="U189" s="25">
        <f>+(SUM($C32:$C$36)-MAX($C32:$C$36)-MIN($C32:$C$36))/3</f>
        <v>521.11333333333323</v>
      </c>
      <c r="V189" s="25">
        <f>+(SUM($C32:$C$36)-MAX($C32:$C$36)-MIN($C32:$C$36))/3</f>
        <v>521.11333333333323</v>
      </c>
      <c r="W189" s="25">
        <f>+(SUM($C32:$C$36)-MAX($C32:$C$36)-MIN($C32:$C$36))/3</f>
        <v>521.11333333333323</v>
      </c>
      <c r="X189" s="25">
        <f>+(SUM($C32:$C$36)-MAX($C32:$C$36)-MIN($C32:$C$36))/3</f>
        <v>521.11333333333323</v>
      </c>
      <c r="Y189" s="25">
        <f>+(SUM($C32:$C$36)-MAX($C32:$C$36)-MIN($C32:$C$36))/3</f>
        <v>521.11333333333323</v>
      </c>
      <c r="Z189" s="25">
        <f>+(SUM($C32:$C$36)-MAX($C32:$C$36)-MIN($C32:$C$36))/3</f>
        <v>521.11333333333323</v>
      </c>
      <c r="AA189" s="25">
        <f>+(SUM($C32:$C$36)-MAX($C32:$C$36)-MIN($C32:$C$36))/3</f>
        <v>521.11333333333323</v>
      </c>
      <c r="AB189" s="25">
        <f>+(SUM($C32:$C$36)-MAX($C32:$C$36)-MIN($C32:$C$36))/3</f>
        <v>521.11333333333323</v>
      </c>
      <c r="AC189" s="25">
        <f>+(SUM($C32:$C$36)-MAX($C32:$C$36)-MIN($C32:$C$36))/3</f>
        <v>521.11333333333323</v>
      </c>
      <c r="AD189" s="25">
        <f>+(SUM($C32:$C$36)-MAX($C32:$C$36)-MIN($C32:$C$36))/3</f>
        <v>521.11333333333323</v>
      </c>
      <c r="AE189" s="25">
        <f>+(SUM($C32:$C$36)-MAX($C32:$C$36)-MIN($C32:$C$36))/3</f>
        <v>521.11333333333323</v>
      </c>
      <c r="AF189" s="25">
        <f>+(SUM($C32:$C$36)-MAX($C32:$C$36)-MIN($C32:$C$36))/3</f>
        <v>521.11333333333323</v>
      </c>
      <c r="AG189" s="25">
        <f>+(SUM($C32:$C$36)-MAX($C32:$C$36)-MIN($C32:$C$36))/3</f>
        <v>521.11333333333323</v>
      </c>
      <c r="AH189" s="25">
        <f>+(SUM($C32:$C$36)-MAX($C32:$C$36)-MIN($C32:$C$36))/3</f>
        <v>521.11333333333323</v>
      </c>
      <c r="AI189" s="25">
        <f>+(SUM($C32:$C$36)-MAX($C32:$C$36)-MIN($C32:$C$36))/3</f>
        <v>521.11333333333323</v>
      </c>
      <c r="AJ189" s="25">
        <f>+(SUM($C32:$C$36)-MAX($C32:$C$36)-MIN($C32:$C$36))/3</f>
        <v>521.11333333333323</v>
      </c>
      <c r="AK189" s="25">
        <f>+(SUM($C32:$C$36)-MAX($C32:$C$36)-MIN($C32:$C$36))/3</f>
        <v>521.11333333333323</v>
      </c>
      <c r="AL189" s="25">
        <f>+(SUM($C32:$C$36)-MAX($C32:$C$36)-MIN($C32:$C$36))/3</f>
        <v>521.11333333333323</v>
      </c>
      <c r="AM189" s="25">
        <f>+(SUM($C32:$C$36)-MAX($C32:$C$36)-MIN($C32:$C$36))/3</f>
        <v>521.11333333333323</v>
      </c>
      <c r="AN189" s="25">
        <f>+(SUM($C32:$C$36)-MAX($C32:$C$36)-MIN($C32:$C$36))/3</f>
        <v>521.11333333333323</v>
      </c>
      <c r="AO189" s="25">
        <f>+(SUM($C32:$C$36)-MAX($C32:$C$36)-MIN($C32:$C$36))/3</f>
        <v>521.11333333333323</v>
      </c>
      <c r="AP189" s="25">
        <f>+(SUM($C32:$C$36)-MAX($C32:$C$36)-MIN($C32:$C$36))/3</f>
        <v>521.11333333333323</v>
      </c>
      <c r="AQ189" s="25">
        <f>+(SUM($C32:$C$36)-MAX($C32:$C$36)-MIN($C32:$C$36))/3</f>
        <v>521.11333333333323</v>
      </c>
      <c r="AR189" s="25">
        <f>+(SUM($C32:$C$36)-MAX($C32:$C$36)-MIN($C32:$C$36))/3</f>
        <v>521.11333333333323</v>
      </c>
      <c r="AS189" s="25">
        <f>+(SUM($C32:$C$36)-MAX($C32:$C$36)-MIN($C32:$C$36))/3</f>
        <v>521.11333333333323</v>
      </c>
      <c r="AT189" s="25">
        <f>+(SUM($C32:$C$36)-MAX($C32:$C$36)-MIN($C32:$C$36))/3</f>
        <v>521.11333333333323</v>
      </c>
      <c r="AU189" s="25">
        <f>+(SUM($C32:$C$36)-MAX($C32:$C$36)-MIN($C32:$C$36))/3</f>
        <v>521.11333333333323</v>
      </c>
      <c r="AV189" s="25">
        <f>+(SUM($C32:$C$36)-MAX($C32:$C$36)-MIN($C32:$C$36))/3</f>
        <v>521.11333333333323</v>
      </c>
      <c r="AW189" s="25">
        <f>+(SUM($C32:$C$36)-MAX($C32:$C$36)-MIN($C32:$C$36))/3</f>
        <v>521.11333333333323</v>
      </c>
      <c r="AX189" s="25">
        <f>+(SUM($C32:$C$36)-MAX($C32:$C$36)-MIN($C32:$C$36))/3</f>
        <v>521.11333333333323</v>
      </c>
      <c r="AY189" s="25">
        <f>+(SUM($C32:$C$36)-MAX($C32:$C$36)-MIN($C32:$C$36))/3</f>
        <v>521.11333333333323</v>
      </c>
      <c r="AZ189" s="25">
        <f>+(SUM($C32:$C$36)-MAX($C32:$C$36)-MIN($C32:$C$36))/3</f>
        <v>521.11333333333323</v>
      </c>
      <c r="BA189" s="25">
        <f>+(SUM($C32:$C$36)-MAX($C32:$C$36)-MIN($C32:$C$36))/3</f>
        <v>521.11333333333323</v>
      </c>
      <c r="BB189" s="25">
        <f>+(SUM($C32:$C$36)-MAX($C32:$C$36)-MIN($C32:$C$36))/3</f>
        <v>521.11333333333323</v>
      </c>
      <c r="BC189" s="25">
        <f>+(SUM($C32:$C$36)-MAX($C32:$C$36)-MIN($C32:$C$36))/3</f>
        <v>521.11333333333323</v>
      </c>
      <c r="BD189" s="25">
        <f>+(SUM($C32:$C$36)-MAX($C32:$C$36)-MIN($C32:$C$36))/3</f>
        <v>521.11333333333323</v>
      </c>
      <c r="BE189" s="25">
        <f>+(SUM($C32:$C$36)-MAX($C32:$C$36)-MIN($C32:$C$36))/3</f>
        <v>521.11333333333323</v>
      </c>
      <c r="BF189" s="25">
        <f>+(SUM($C32:$C$36)-MAX($C32:$C$36)-MIN($C32:$C$36))/3</f>
        <v>521.11333333333323</v>
      </c>
      <c r="BG189" s="25">
        <f>+(SUM($C32:$C$36)-MAX($C32:$C$36)-MIN($C32:$C$36))/3</f>
        <v>521.11333333333323</v>
      </c>
      <c r="BH189" s="25">
        <f>+(SUM($C32:$C$36)-MAX($C32:$C$36)-MIN($C32:$C$36))/3</f>
        <v>521.11333333333323</v>
      </c>
      <c r="BI189" s="25">
        <f>+(SUM($C32:$C$36)-MAX($C32:$C$36)-MIN($C32:$C$36))/3</f>
        <v>521.11333333333323</v>
      </c>
      <c r="BJ189" s="25">
        <f>+(SUM($C32:$C$36)-MAX($C32:$C$36)-MIN($C32:$C$36))/3</f>
        <v>521.11333333333323</v>
      </c>
      <c r="BK189" s="25">
        <f>+(SUM($C32:$C$36)-MAX($C32:$C$36)-MIN($C32:$C$36))/3</f>
        <v>521.11333333333323</v>
      </c>
      <c r="BL189" s="25">
        <f>+(SUM($C32:$C$36)-MAX($C32:$C$36)-MIN($C32:$C$36))/3</f>
        <v>521.11333333333323</v>
      </c>
      <c r="BM189" s="25">
        <f>+(SUM($C32:$C$36)-MAX($C32:$C$36)-MIN($C32:$C$36))/3</f>
        <v>521.11333333333323</v>
      </c>
      <c r="BN189" s="25">
        <f>+(SUM($C32:$C$36)-MAX($C32:$C$36)-MIN($C32:$C$36))/3</f>
        <v>521.11333333333323</v>
      </c>
      <c r="BO189" s="25">
        <f>+(SUM($C32:$C$36)-MAX($C32:$C$36)-MIN($C32:$C$36))/3</f>
        <v>521.11333333333323</v>
      </c>
      <c r="BP189" s="25">
        <f>+(SUM($C32:$C$36)-MAX($C32:$C$36)-MIN($C32:$C$36))/3</f>
        <v>521.11333333333323</v>
      </c>
      <c r="BQ189" s="25">
        <f>+(SUM($C32:$C$36)-MAX($C32:$C$36)-MIN($C32:$C$36))/3</f>
        <v>521.11333333333323</v>
      </c>
      <c r="BR189" s="25">
        <f>+(SUM($C32:$C$36)-MAX($C32:$C$36)-MIN($C32:$C$36))/3</f>
        <v>521.11333333333323</v>
      </c>
      <c r="BS189" s="25">
        <f>+(SUM($C32:$C$36)-MAX($C32:$C$36)-MIN($C32:$C$36))/3</f>
        <v>521.11333333333323</v>
      </c>
      <c r="BT189" s="25">
        <f>+(SUM($C32:$C$36)-MAX($C32:$C$36)-MIN($C32:$C$36))/3</f>
        <v>521.11333333333323</v>
      </c>
      <c r="BU189" s="25">
        <f>+(SUM($C32:$C$36)-MAX($C32:$C$36)-MIN($C32:$C$36))/3</f>
        <v>521.11333333333323</v>
      </c>
      <c r="BV189" s="25">
        <f>+(SUM($C32:$C$36)-MAX($C32:$C$36)-MIN($C32:$C$36))/3</f>
        <v>521.11333333333323</v>
      </c>
      <c r="BW189" s="25">
        <f>+(SUM($C32:$C$36)-MAX($C32:$C$36)-MIN($C32:$C$36))/3</f>
        <v>521.11333333333323</v>
      </c>
      <c r="BX189" s="25">
        <f>+(SUM($C32:$C$36)-MAX($C32:$C$36)-MIN($C32:$C$36))/3</f>
        <v>521.11333333333323</v>
      </c>
      <c r="BY189" s="25">
        <f>+(SUM($C32:$C$36)-MAX($C32:$C$36)-MIN($C32:$C$36))/3</f>
        <v>521.11333333333323</v>
      </c>
      <c r="BZ189" s="25">
        <f>+(SUM($C32:$C$36)-MAX($C32:$C$36)-MIN($C32:$C$36))/3</f>
        <v>521.11333333333323</v>
      </c>
      <c r="CA189" s="25">
        <f>+(SUM($C32:$C$36)-MAX($C32:$C$36)-MIN($C32:$C$36))/3</f>
        <v>521.11333333333323</v>
      </c>
      <c r="CB189" s="25">
        <f>+(SUM($C32:$C$36)-MAX($C32:$C$36)-MIN($C32:$C$36))/3</f>
        <v>521.11333333333323</v>
      </c>
      <c r="CC189" s="25">
        <f>+(SUM($C32:$C$36)-MAX($C32:$C$36)-MIN($C32:$C$36))/3</f>
        <v>521.11333333333323</v>
      </c>
      <c r="CD189" s="25">
        <f>+(SUM($C32:$C$36)-MAX($C32:$C$36)-MIN($C32:$C$36))/3</f>
        <v>521.11333333333323</v>
      </c>
      <c r="CE189" s="25">
        <f>+(SUM($C32:$C$36)-MAX($C32:$C$36)-MIN($C32:$C$36))/3</f>
        <v>521.11333333333323</v>
      </c>
      <c r="CF189" s="25">
        <f>+(SUM($C32:$C$36)-MAX($C32:$C$36)-MIN($C32:$C$36))/3</f>
        <v>521.11333333333323</v>
      </c>
      <c r="CG189" s="25">
        <f>+(SUM($C32:$C$36)-MAX($C32:$C$36)-MIN($C32:$C$36))/3</f>
        <v>521.11333333333323</v>
      </c>
      <c r="CH189" s="25">
        <f>+(SUM($C32:$C$36)-MAX($C32:$C$36)-MIN($C32:$C$36))/3</f>
        <v>521.11333333333323</v>
      </c>
      <c r="CI189" s="25">
        <f>+(SUM($C32:$C$36)-MAX($C32:$C$36)-MIN($C32:$C$36))/3</f>
        <v>521.11333333333323</v>
      </c>
      <c r="CJ189" s="25">
        <f>+(SUM($C32:$C$36)-MAX($C32:$C$36)-MIN($C32:$C$36))/3</f>
        <v>521.11333333333323</v>
      </c>
      <c r="CK189" s="25">
        <f>+(SUM($C32:$C$36)-MAX($C32:$C$36)-MIN($C32:$C$36))/3</f>
        <v>521.11333333333323</v>
      </c>
      <c r="CL189" s="25">
        <f>+(SUM($C32:$C$36)-MAX($C32:$C$36)-MIN($C32:$C$36))/3</f>
        <v>521.11333333333323</v>
      </c>
      <c r="CM189" s="25">
        <f>+(SUM($C32:$C$36)-MAX($C32:$C$36)-MIN($C32:$C$36))/3</f>
        <v>521.11333333333323</v>
      </c>
      <c r="CN189" s="25">
        <f>+(SUM($C32:$C$36)-MAX($C32:$C$36)-MIN($C32:$C$36))/3</f>
        <v>521.11333333333323</v>
      </c>
      <c r="CO189" s="25">
        <f>+(SUM($C32:$C$36)-MAX($C32:$C$36)-MIN($C32:$C$36))/3</f>
        <v>521.11333333333323</v>
      </c>
      <c r="CP189" s="25">
        <f>+(SUM($C32:$C$36)-MAX($C32:$C$36)-MIN($C32:$C$36))/3</f>
        <v>521.11333333333323</v>
      </c>
      <c r="CQ189" s="25">
        <f>+(SUM($C32:$C$36)-MAX($C32:$C$36)-MIN($C32:$C$36))/3</f>
        <v>521.11333333333323</v>
      </c>
      <c r="CR189" s="25">
        <f>+(SUM($C32:$C$36)-MAX($C32:$C$36)-MIN($C32:$C$36))/3</f>
        <v>521.11333333333323</v>
      </c>
      <c r="CS189" s="25">
        <f>+(SUM($C32:$C$36)-MAX($C32:$C$36)-MIN($C32:$C$36))/3</f>
        <v>521.11333333333323</v>
      </c>
      <c r="CT189" s="25">
        <f>+(SUM($C32:$C$36)-MAX($C32:$C$36)-MIN($C32:$C$36))/3</f>
        <v>521.11333333333323</v>
      </c>
      <c r="CU189" s="25">
        <f>+(SUM($C32:$C$36)-MAX($C32:$C$36)-MIN($C32:$C$36))/3</f>
        <v>521.11333333333323</v>
      </c>
      <c r="CV189" s="25">
        <f>+(SUM($C32:$C$36)-MAX($C32:$C$36)-MIN($C32:$C$36))/3</f>
        <v>521.11333333333323</v>
      </c>
      <c r="CW189" s="25">
        <f>+(SUM($C32:$C$36)-MAX($C32:$C$36)-MIN($C32:$C$36))/3</f>
        <v>521.11333333333323</v>
      </c>
      <c r="CX189" s="25">
        <f>+(SUM($C32:$C$36)-MAX($C32:$C$36)-MIN($C32:$C$36))/3</f>
        <v>521.11333333333323</v>
      </c>
      <c r="CY189" s="25">
        <f>+(SUM($C32:$C$36)-MAX($C32:$C$36)-MIN($C32:$C$36))/3</f>
        <v>521.11333333333323</v>
      </c>
      <c r="CZ189" s="25">
        <f>+(SUM($C32:$C$36)-MAX($C32:$C$36)-MIN($C32:$C$36))/3</f>
        <v>521.11333333333323</v>
      </c>
      <c r="DA189" s="25">
        <f>+(SUM($C32:$C$36)-MAX($C32:$C$36)-MIN($C32:$C$36))/3</f>
        <v>521.11333333333323</v>
      </c>
      <c r="DB189" s="25">
        <f>+(SUM($C32:$C$36)-MAX($C32:$C$36)-MIN($C32:$C$36))/3</f>
        <v>521.11333333333323</v>
      </c>
      <c r="DC189" s="25">
        <f>+(SUM($C32:$C$36)-MAX($C32:$C$36)-MIN($C32:$C$36))/3</f>
        <v>521.11333333333323</v>
      </c>
      <c r="DD189" s="25">
        <f>+(SUM($C32:$C$36)-MAX($C32:$C$36)-MIN($C32:$C$36))/3</f>
        <v>521.11333333333323</v>
      </c>
      <c r="DE189" s="25">
        <f>+(SUM($C32:$C$36)-MAX($C32:$C$36)-MIN($C32:$C$36))/3</f>
        <v>521.11333333333323</v>
      </c>
      <c r="DF189" s="25">
        <f>+(SUM($C32:$C$36)-MAX($C32:$C$36)-MIN($C32:$C$36))/3</f>
        <v>521.11333333333323</v>
      </c>
      <c r="DG189" s="25">
        <f>+(SUM($C32:$C$36)-MAX($C32:$C$36)-MIN($C32:$C$36))/3</f>
        <v>521.11333333333323</v>
      </c>
      <c r="DH189" s="25">
        <f>+(SUM($C32:$C$36)-MAX($C32:$C$36)-MIN($C32:$C$36))/3</f>
        <v>521.11333333333323</v>
      </c>
      <c r="DI189" s="25">
        <f>+(SUM($C32:$C$36)-MAX($C32:$C$36)-MIN($C32:$C$36))/3</f>
        <v>521.11333333333323</v>
      </c>
      <c r="DJ189" s="25">
        <f>+(SUM($C32:$C$36)-MAX($C32:$C$36)-MIN($C32:$C$36))/3</f>
        <v>521.11333333333323</v>
      </c>
      <c r="DK189" s="25">
        <f>+(SUM($C32:$C$36)-MAX($C32:$C$36)-MIN($C32:$C$36))/3</f>
        <v>521.11333333333323</v>
      </c>
      <c r="DL189" s="25">
        <f>+(SUM($C32:$C$36)-MAX($C32:$C$36)-MIN($C32:$C$36))/3</f>
        <v>521.11333333333323</v>
      </c>
      <c r="DM189" s="25">
        <f>+(SUM($C32:$C$36)-MAX($C32:$C$36)-MIN($C32:$C$36))/3</f>
        <v>521.11333333333323</v>
      </c>
      <c r="DN189" s="25">
        <f>+(SUM($C32:$C$36)-MAX($C32:$C$36)-MIN($C32:$C$36))/3</f>
        <v>521.11333333333323</v>
      </c>
      <c r="DO189" s="25">
        <f>+(SUM($C32:$C$36)-MAX($C32:$C$36)-MIN($C32:$C$36))/3</f>
        <v>521.11333333333323</v>
      </c>
      <c r="DP189" s="25">
        <f>+(SUM($C32:$C$36)-MAX($C32:$C$36)-MIN($C32:$C$36))/3</f>
        <v>521.11333333333323</v>
      </c>
      <c r="DQ189" s="25">
        <f>+(SUM($C32:$C$36)-MAX($C32:$C$36)-MIN($C32:$C$36))/3</f>
        <v>521.11333333333323</v>
      </c>
      <c r="DR189" s="25">
        <f>+(SUM($C32:$C$36)-MAX($C32:$C$36)-MIN($C32:$C$36))/3</f>
        <v>521.11333333333323</v>
      </c>
      <c r="DS189" s="25">
        <f>+(SUM($C32:$C$36)-MAX($C32:$C$36)-MIN($C32:$C$36))/3</f>
        <v>521.11333333333323</v>
      </c>
      <c r="DT189" s="25">
        <f>+(SUM($C32:$C$36)-MAX($C32:$C$36)-MIN($C32:$C$36))/3</f>
        <v>521.11333333333323</v>
      </c>
      <c r="DU189" s="25">
        <f>+(SUM($C32:$C$36)-MAX($C32:$C$36)-MIN($C32:$C$36))/3</f>
        <v>521.11333333333323</v>
      </c>
      <c r="DV189" s="25">
        <f>+(SUM($C32:$C$36)-MAX($C32:$C$36)-MIN($C32:$C$36))/3</f>
        <v>521.11333333333323</v>
      </c>
      <c r="DW189" s="25">
        <f>+(SUM($C32:$C$36)-MAX($C32:$C$36)-MIN($C32:$C$36))/3</f>
        <v>521.11333333333323</v>
      </c>
      <c r="DX189" s="25">
        <f>+(SUM($C32:$C$36)-MAX($C32:$C$36)-MIN($C32:$C$36))/3</f>
        <v>521.11333333333323</v>
      </c>
      <c r="DY189" s="25">
        <f>+(SUM($C32:$C$36)-MAX($C32:$C$36)-MIN($C32:$C$36))/3</f>
        <v>521.11333333333323</v>
      </c>
      <c r="DZ189" s="25">
        <f>+(SUM($C32:$C$36)-MAX($C32:$C$36)-MIN($C32:$C$36))/3</f>
        <v>521.11333333333323</v>
      </c>
      <c r="EA189" s="25">
        <f>+(SUM($C32:$C$36)-MAX($C32:$C$36)-MIN($C32:$C$36))/3</f>
        <v>521.11333333333323</v>
      </c>
      <c r="EB189" s="25">
        <f>+(SUM($C32:$C$36)-MAX($C32:$C$36)-MIN($C32:$C$36))/3</f>
        <v>521.11333333333323</v>
      </c>
      <c r="EC189" s="25">
        <f>+(SUM($C32:$C$36)-MAX($C32:$C$36)-MIN($C32:$C$36))/3</f>
        <v>521.11333333333323</v>
      </c>
      <c r="ED189" s="25">
        <f>+(SUM($C32:$C$36)-MAX($C32:$C$36)-MIN($C32:$C$36))/3</f>
        <v>521.11333333333323</v>
      </c>
      <c r="EE189" s="25">
        <f>+(SUM($C32:$C$36)-MAX($C32:$C$36)-MIN($C32:$C$36))/3</f>
        <v>521.11333333333323</v>
      </c>
      <c r="EF189" s="25">
        <f>+(SUM($C32:$C$36)-MAX($C32:$C$36)-MIN($C32:$C$36))/3</f>
        <v>521.11333333333323</v>
      </c>
      <c r="EG189" s="25">
        <f>+(SUM($C32:$C$36)-MAX($C32:$C$36)-MIN($C32:$C$36))/3</f>
        <v>521.11333333333323</v>
      </c>
      <c r="EH189" s="25">
        <f>+(SUM($C32:$C$36)-MAX($C32:$C$36)-MIN($C32:$C$36))/3</f>
        <v>521.11333333333323</v>
      </c>
      <c r="EI189" s="25">
        <f>+(SUM($C32:$C$36)-MAX($C32:$C$36)-MIN($C32:$C$36))/3</f>
        <v>521.11333333333323</v>
      </c>
      <c r="EJ189" s="25">
        <f>+(SUM($C32:$C$36)-MAX($C32:$C$36)-MIN($C32:$C$36))/3</f>
        <v>521.11333333333323</v>
      </c>
      <c r="EK189" s="25">
        <f>+(SUM($C32:$C$36)-MAX($C32:$C$36)-MIN($C32:$C$36))/3</f>
        <v>521.11333333333323</v>
      </c>
      <c r="EL189" s="25">
        <f>+(SUM($C32:$C$36)-MAX($C32:$C$36)-MIN($C32:$C$36))/3</f>
        <v>521.11333333333323</v>
      </c>
      <c r="EM189" s="25">
        <f>+(SUM($C32:$C$36)-MAX($C32:$C$36)-MIN($C32:$C$36))/3</f>
        <v>521.11333333333323</v>
      </c>
      <c r="EN189" s="25">
        <f>+(SUM($C32:$C$36)-MAX($C32:$C$36)-MIN($C32:$C$36))/3</f>
        <v>521.11333333333323</v>
      </c>
      <c r="EO189" s="25">
        <f>+(SUM($C32:$C$36)-MAX($C32:$C$36)-MIN($C32:$C$36))/3</f>
        <v>521.11333333333323</v>
      </c>
      <c r="EP189" s="25">
        <f>+(SUM($C32:$C$36)-MAX($C32:$C$36)-MIN($C32:$C$36))/3</f>
        <v>521.11333333333323</v>
      </c>
      <c r="EQ189" s="25">
        <f>+(SUM($C32:$C$36)-MAX($C32:$C$36)-MIN($C32:$C$36))/3</f>
        <v>521.11333333333323</v>
      </c>
      <c r="ER189" s="25">
        <f>+(SUM($C32:$C$36)-MAX($C32:$C$36)-MIN($C32:$C$36))/3</f>
        <v>521.11333333333323</v>
      </c>
      <c r="ES189" s="25">
        <f>+(SUM($C32:$C$36)-MAX($C32:$C$36)-MIN($C32:$C$36))/3</f>
        <v>521.11333333333323</v>
      </c>
      <c r="ET189" s="25">
        <f>+(SUM($C32:$C$36)-MAX($C32:$C$36)-MIN($C32:$C$36))/3</f>
        <v>521.11333333333323</v>
      </c>
      <c r="EU189" s="25">
        <f>+(SUM($C32:$C$36)-MAX($C32:$C$36)-MIN($C32:$C$36))/3</f>
        <v>521.11333333333323</v>
      </c>
      <c r="EV189" s="25">
        <f>+(SUM($C32:$C$36)-MAX($C32:$C$36)-MIN($C32:$C$36))/3</f>
        <v>521.11333333333323</v>
      </c>
      <c r="EW189" s="25">
        <f>+(SUM($C32:$C$36)-MAX($C32:$C$36)-MIN($C32:$C$36))/3</f>
        <v>521.11333333333323</v>
      </c>
      <c r="EX189" s="25">
        <f>+(SUM($C32:$C$36)-MAX($C32:$C$36)-MIN($C32:$C$36))/3</f>
        <v>521.11333333333323</v>
      </c>
      <c r="EY189" s="25">
        <f>+(SUM($C32:$C$36)-MAX($C32:$C$36)-MIN($C32:$C$36))/3</f>
        <v>521.11333333333323</v>
      </c>
      <c r="EZ189" s="25">
        <f>+(SUM($C32:$C$36)-MAX($C32:$C$36)-MIN($C32:$C$36))/3</f>
        <v>521.11333333333323</v>
      </c>
      <c r="FA189" s="25">
        <f>+(SUM($C32:$C$36)-MAX($C32:$C$36)-MIN($C32:$C$36))/3</f>
        <v>521.11333333333323</v>
      </c>
      <c r="FB189" s="25">
        <f>+(SUM($C32:$C$36)-MAX($C32:$C$36)-MIN($C32:$C$36))/3</f>
        <v>521.11333333333323</v>
      </c>
      <c r="FC189" s="25">
        <f>+(SUM($C32:$C$36)-MAX($C32:$C$36)-MIN($C32:$C$36))/3</f>
        <v>521.11333333333323</v>
      </c>
      <c r="FD189" s="25">
        <f>+(SUM($C32:$C$36)-MAX($C32:$C$36)-MIN($C32:$C$36))/3</f>
        <v>521.11333333333323</v>
      </c>
      <c r="FE189" s="25">
        <f>+(SUM($C32:$C$36)-MAX($C32:$C$36)-MIN($C32:$C$36))/3</f>
        <v>521.11333333333323</v>
      </c>
      <c r="FF189" s="25">
        <f>+(SUM($C32:$C$36)-MAX($C32:$C$36)-MIN($C32:$C$36))/3</f>
        <v>521.11333333333323</v>
      </c>
      <c r="FG189" s="25">
        <f>+(SUM($C32:$C$36)-MAX($C32:$C$36)-MIN($C32:$C$36))/3</f>
        <v>521.11333333333323</v>
      </c>
      <c r="FH189" s="25">
        <f>+(SUM($C32:$C$36)-MAX($C32:$C$36)-MIN($C32:$C$36))/3</f>
        <v>521.11333333333323</v>
      </c>
      <c r="FI189" s="25">
        <f>+(SUM($C32:$C$36)-MAX($C32:$C$36)-MIN($C32:$C$36))/3</f>
        <v>521.11333333333323</v>
      </c>
      <c r="FJ189" s="25">
        <f>+(SUM($C32:$C$36)-MAX($C32:$C$36)-MIN($C32:$C$36))/3</f>
        <v>521.11333333333323</v>
      </c>
      <c r="FK189" s="25">
        <f>+(SUM($C32:$C$36)-MAX($C32:$C$36)-MIN($C32:$C$36))/3</f>
        <v>521.11333333333323</v>
      </c>
      <c r="FL189" s="25">
        <f>+(SUM($C32:$C$36)-MAX($C32:$C$36)-MIN($C32:$C$36))/3</f>
        <v>521.11333333333323</v>
      </c>
      <c r="FM189" s="25">
        <f>+(SUM($C32:$C$36)-MAX($C32:$C$36)-MIN($C32:$C$36))/3</f>
        <v>521.11333333333323</v>
      </c>
      <c r="FN189" s="25">
        <f>+(SUM($C32:$C$36)-MAX($C32:$C$36)-MIN($C32:$C$36))/3</f>
        <v>521.11333333333323</v>
      </c>
      <c r="FO189" s="25">
        <f>+(SUM($C32:$C$36)-MAX($C32:$C$36)-MIN($C32:$C$36))/3</f>
        <v>521.11333333333323</v>
      </c>
      <c r="FP189" s="25">
        <f>+(SUM($C32:$C$36)-MAX($C32:$C$36)-MIN($C32:$C$36))/3</f>
        <v>521.11333333333323</v>
      </c>
      <c r="FQ189" s="25">
        <f>+(SUM($C32:$C$36)-MAX($C32:$C$36)-MIN($C32:$C$36))/3</f>
        <v>521.11333333333323</v>
      </c>
      <c r="FR189" s="25">
        <f>+(SUM($C32:$C$36)-MAX($C32:$C$36)-MIN($C32:$C$36))/3</f>
        <v>521.11333333333323</v>
      </c>
      <c r="FS189" s="25">
        <f>+(SUM($C32:$C$36)-MAX($C32:$C$36)-MIN($C32:$C$36))/3</f>
        <v>521.11333333333323</v>
      </c>
      <c r="FT189" s="25">
        <f>+(SUM($C32:$C$36)-MAX($C32:$C$36)-MIN($C32:$C$36))/3</f>
        <v>521.11333333333323</v>
      </c>
      <c r="FU189" s="25">
        <f>+(SUM($C32:$C$36)-MAX($C32:$C$36)-MIN($C32:$C$36))/3</f>
        <v>521.11333333333323</v>
      </c>
      <c r="FV189" s="25">
        <f>+(SUM($C32:$C$36)-MAX($C32:$C$36)-MIN($C32:$C$36))/3</f>
        <v>521.11333333333323</v>
      </c>
      <c r="FW189" s="25">
        <f>+(SUM($C32:$C$36)-MAX($C32:$C$36)-MIN($C32:$C$36))/3</f>
        <v>521.11333333333323</v>
      </c>
      <c r="FX189" s="25">
        <f>+(SUM($C32:$C$36)-MAX($C32:$C$36)-MIN($C32:$C$36))/3</f>
        <v>521.11333333333323</v>
      </c>
      <c r="FY189" s="25">
        <f>+(SUM($C32:$C$36)-MAX($C32:$C$36)-MIN($C32:$C$36))/3</f>
        <v>521.11333333333323</v>
      </c>
      <c r="FZ189" s="25">
        <f>+(SUM($C32:$C$36)-MAX($C32:$C$36)-MIN($C32:$C$36))/3</f>
        <v>521.11333333333323</v>
      </c>
      <c r="GA189" s="25">
        <f>+(SUM($C32:$C$36)-MAX($C32:$C$36)-MIN($C32:$C$36))/3</f>
        <v>521.11333333333323</v>
      </c>
      <c r="GB189" s="25">
        <f>+(SUM($C32:$C$36)-MAX($C32:$C$36)-MIN($C32:$C$36))/3</f>
        <v>521.11333333333323</v>
      </c>
      <c r="GC189" s="25">
        <f>+(SUM($C32:$C$36)-MAX($C32:$C$36)-MIN($C32:$C$36))/3</f>
        <v>521.11333333333323</v>
      </c>
      <c r="GD189" s="25">
        <f>+(SUM($C32:$C$36)-MAX($C32:$C$36)-MIN($C32:$C$36))/3</f>
        <v>521.11333333333323</v>
      </c>
      <c r="GE189" s="25">
        <f>+(SUM($C32:$C$36)-MAX($C32:$C$36)-MIN($C32:$C$36))/3</f>
        <v>521.11333333333323</v>
      </c>
      <c r="GF189" s="25">
        <f>+(SUM($C32:$C$36)-MAX($C32:$C$36)-MIN($C32:$C$36))/3</f>
        <v>521.11333333333323</v>
      </c>
      <c r="GG189" s="25">
        <f>+(SUM($C32:$C$36)-MAX($C32:$C$36)-MIN($C32:$C$36))/3</f>
        <v>521.11333333333323</v>
      </c>
      <c r="GH189" s="25">
        <f>+(SUM($C32:$C$36)-MAX($C32:$C$36)-MIN($C32:$C$36))/3</f>
        <v>521.11333333333323</v>
      </c>
      <c r="GI189" s="25">
        <f>+(SUM($C32:$C$36)-MAX($C32:$C$36)-MIN($C32:$C$36))/3</f>
        <v>521.11333333333323</v>
      </c>
      <c r="GJ189" s="25">
        <f>+(SUM($C32:$C$36)-MAX($C32:$C$36)-MIN($C32:$C$36))/3</f>
        <v>521.11333333333323</v>
      </c>
      <c r="GK189" s="25">
        <f>+(SUM($C32:$C$36)-MAX($C32:$C$36)-MIN($C32:$C$36))/3</f>
        <v>521.11333333333323</v>
      </c>
      <c r="GL189" s="25">
        <f>+(SUM($C32:$C$36)-MAX($C32:$C$36)-MIN($C32:$C$36))/3</f>
        <v>521.11333333333323</v>
      </c>
      <c r="GM189" s="25">
        <f>+(SUM($C32:$C$36)-MAX($C32:$C$36)-MIN($C32:$C$36))/3</f>
        <v>521.11333333333323</v>
      </c>
      <c r="GN189" s="25">
        <f>+(SUM($C32:$C$36)-MAX($C32:$C$36)-MIN($C32:$C$36))/3</f>
        <v>521.11333333333323</v>
      </c>
      <c r="GO189" s="25">
        <f>+(SUM($C32:$C$36)-MAX($C32:$C$36)-MIN($C32:$C$36))/3</f>
        <v>521.11333333333323</v>
      </c>
      <c r="GP189" s="25">
        <f>+(SUM($C32:$C$36)-MAX($C32:$C$36)-MIN($C32:$C$36))/3</f>
        <v>521.11333333333323</v>
      </c>
      <c r="GQ189" s="25">
        <f>+(SUM($C32:$C$36)-MAX($C32:$C$36)-MIN($C32:$C$36))/3</f>
        <v>521.11333333333323</v>
      </c>
      <c r="GR189" s="25">
        <f>+(SUM($C32:$C$36)-MAX($C32:$C$36)-MIN($C32:$C$36))/3</f>
        <v>521.11333333333323</v>
      </c>
      <c r="GS189" s="25">
        <f>+(SUM($C32:$C$36)-MAX($C32:$C$36)-MIN($C32:$C$36))/3</f>
        <v>521.11333333333323</v>
      </c>
      <c r="GT189" s="25">
        <f>+(SUM($C32:$C$36)-MAX($C32:$C$36)-MIN($C32:$C$36))/3</f>
        <v>521.11333333333323</v>
      </c>
      <c r="GU189" s="25">
        <f>+(SUM($C32:$C$36)-MAX($C32:$C$36)-MIN($C32:$C$36))/3</f>
        <v>521.11333333333323</v>
      </c>
      <c r="GV189" s="25">
        <f>+(SUM($C32:$C$36)-MAX($C32:$C$36)-MIN($C32:$C$36))/3</f>
        <v>521.11333333333323</v>
      </c>
      <c r="GW189" s="25">
        <f>+(SUM($C32:$C$36)-MAX($C32:$C$36)-MIN($C32:$C$36))/3</f>
        <v>521.11333333333323</v>
      </c>
      <c r="GX189" s="25">
        <f>+(SUM($C32:$C$36)-MAX($C32:$C$36)-MIN($C32:$C$36))/3</f>
        <v>521.11333333333323</v>
      </c>
      <c r="GY189" s="25">
        <f>+(SUM($C32:$C$36)-MAX($C32:$C$36)-MIN($C32:$C$36))/3</f>
        <v>521.11333333333323</v>
      </c>
      <c r="GZ189" s="25">
        <f>+(SUM($C32:$C$36)-MAX($C32:$C$36)-MIN($C32:$C$36))/3</f>
        <v>521.11333333333323</v>
      </c>
      <c r="HA189" s="25">
        <f>+(SUM($C32:$C$36)-MAX($C32:$C$36)-MIN($C32:$C$36))/3</f>
        <v>521.11333333333323</v>
      </c>
      <c r="HB189" s="25">
        <f>+(SUM($C32:$C$36)-MAX($C32:$C$36)-MIN($C32:$C$36))/3</f>
        <v>521.11333333333323</v>
      </c>
      <c r="HC189" s="25">
        <f>+(SUM($C32:$C$36)-MAX($C32:$C$36)-MIN($C32:$C$36))/3</f>
        <v>521.11333333333323</v>
      </c>
      <c r="HD189" s="25">
        <f>+(SUM($C32:$C$36)-MAX($C32:$C$36)-MIN($C32:$C$36))/3</f>
        <v>521.11333333333323</v>
      </c>
      <c r="HE189" s="25">
        <f>+(SUM($C32:$C$36)-MAX($C32:$C$36)-MIN($C32:$C$36))/3</f>
        <v>521.11333333333323</v>
      </c>
      <c r="HF189" s="25">
        <f>+(SUM($C32:$C$36)-MAX($C32:$C$36)-MIN($C32:$C$36))/3</f>
        <v>521.11333333333323</v>
      </c>
      <c r="HG189" s="25">
        <f>+(SUM($C32:$C$36)-MAX($C32:$C$36)-MIN($C32:$C$36))/3</f>
        <v>521.11333333333323</v>
      </c>
      <c r="HH189" s="25">
        <f>+(SUM($C32:$C$36)-MAX($C32:$C$36)-MIN($C32:$C$36))/3</f>
        <v>521.11333333333323</v>
      </c>
      <c r="HI189" s="25">
        <f>+(SUM($C32:$C$36)-MAX($C32:$C$36)-MIN($C32:$C$36))/3</f>
        <v>521.11333333333323</v>
      </c>
      <c r="HJ189" s="25">
        <f>+(SUM($C32:$C$36)-MAX($C32:$C$36)-MIN($C32:$C$36))/3</f>
        <v>521.11333333333323</v>
      </c>
      <c r="HK189" s="25">
        <f>+(SUM($C32:$C$36)-MAX($C32:$C$36)-MIN($C32:$C$36))/3</f>
        <v>521.11333333333323</v>
      </c>
      <c r="HL189" s="25">
        <f>+(SUM($C32:$C$36)-MAX($C32:$C$36)-MIN($C32:$C$36))/3</f>
        <v>521.11333333333323</v>
      </c>
      <c r="HM189" s="25">
        <f>+(SUM($C32:$C$36)-MAX($C32:$C$36)-MIN($C32:$C$36))/3</f>
        <v>521.11333333333323</v>
      </c>
      <c r="HN189" s="25">
        <f>+(SUM($C32:$C$36)-MAX($C32:$C$36)-MIN($C32:$C$36))/3</f>
        <v>521.11333333333323</v>
      </c>
      <c r="HO189" s="25">
        <f>+(SUM($C32:$C$36)-MAX($C32:$C$36)-MIN($C32:$C$36))/3</f>
        <v>521.11333333333323</v>
      </c>
      <c r="HP189" s="25">
        <f>+(SUM($C32:$C$36)-MAX($C32:$C$36)-MIN($C32:$C$36))/3</f>
        <v>521.11333333333323</v>
      </c>
      <c r="HQ189" s="25">
        <f>+(SUM($C32:$C$36)-MAX($C32:$C$36)-MIN($C32:$C$36))/3</f>
        <v>521.11333333333323</v>
      </c>
      <c r="HR189" s="25">
        <f>+(SUM($C32:$C$36)-MAX($C32:$C$36)-MIN($C32:$C$36))/3</f>
        <v>521.11333333333323</v>
      </c>
      <c r="HS189" s="25">
        <f>+(SUM($C32:$C$36)-MAX($C32:$C$36)-MIN($C32:$C$36))/3</f>
        <v>521.11333333333323</v>
      </c>
      <c r="HT189" s="25">
        <f>+(SUM($C32:$C$36)-MAX($C32:$C$36)-MIN($C32:$C$36))/3</f>
        <v>521.11333333333323</v>
      </c>
      <c r="HU189" s="25">
        <f>+(SUM($C32:$C$36)-MAX($C32:$C$36)-MIN($C32:$C$36))/3</f>
        <v>521.11333333333323</v>
      </c>
      <c r="HV189" s="25">
        <f>+(SUM($C32:$C$36)-MAX($C32:$C$36)-MIN($C32:$C$36))/3</f>
        <v>521.11333333333323</v>
      </c>
      <c r="HW189" s="25">
        <f>+(SUM($C32:$C$36)-MAX($C32:$C$36)-MIN($C32:$C$36))/3</f>
        <v>521.11333333333323</v>
      </c>
      <c r="HX189" s="25">
        <f>+(SUM($C32:$C$36)-MAX($C32:$C$36)-MIN($C32:$C$36))/3</f>
        <v>521.11333333333323</v>
      </c>
      <c r="HY189" s="25">
        <f>+(SUM($C32:$C$36)-MAX($C32:$C$36)-MIN($C32:$C$36))/3</f>
        <v>521.11333333333323</v>
      </c>
      <c r="HZ189" s="25">
        <f>+(SUM($C32:$C$36)-MAX($C32:$C$36)-MIN($C32:$C$36))/3</f>
        <v>521.11333333333323</v>
      </c>
      <c r="IA189" s="25">
        <f>+(SUM($C32:$C$36)-MAX($C32:$C$36)-MIN($C32:$C$36))/3</f>
        <v>521.11333333333323</v>
      </c>
      <c r="IB189" s="25">
        <f>+(SUM($C32:$C$36)-MAX($C32:$C$36)-MIN($C32:$C$36))/3</f>
        <v>521.11333333333323</v>
      </c>
      <c r="IC189" s="25">
        <f>+(SUM($C32:$C$36)-MAX($C32:$C$36)-MIN($C32:$C$36))/3</f>
        <v>521.11333333333323</v>
      </c>
      <c r="ID189" s="25">
        <f>+(SUM($C32:$C$36)-MAX($C32:$C$36)-MIN($C32:$C$36))/3</f>
        <v>521.11333333333323</v>
      </c>
      <c r="IE189" s="25">
        <f>+(SUM($C32:$C$36)-MAX($C32:$C$36)-MIN($C32:$C$36))/3</f>
        <v>521.11333333333323</v>
      </c>
      <c r="IF189" s="25">
        <f>+(SUM($C32:$C$36)-MAX($C32:$C$36)-MIN($C32:$C$36))/3</f>
        <v>521.11333333333323</v>
      </c>
      <c r="IG189" s="25">
        <f>+(SUM($C32:$C$36)-MAX($C32:$C$36)-MIN($C32:$C$36))/3</f>
        <v>521.11333333333323</v>
      </c>
      <c r="IH189" s="25">
        <f>+(SUM($C32:$C$36)-MAX($C32:$C$36)-MIN($C32:$C$36))/3</f>
        <v>521.11333333333323</v>
      </c>
      <c r="II189" s="25">
        <f>+(SUM($C32:$C$36)-MAX($C32:$C$36)-MIN($C32:$C$36))/3</f>
        <v>521.11333333333323</v>
      </c>
      <c r="IJ189" s="25">
        <f>+(SUM($C32:$C$36)-MAX($C32:$C$36)-MIN($C32:$C$36))/3</f>
        <v>521.11333333333323</v>
      </c>
      <c r="IK189" s="25">
        <f>+(SUM($C32:$C$36)-MAX($C32:$C$36)-MIN($C32:$C$36))/3</f>
        <v>521.11333333333323</v>
      </c>
      <c r="IL189" s="25">
        <f>+(SUM($C32:$C$36)-MAX($C32:$C$36)-MIN($C32:$C$36))/3</f>
        <v>521.11333333333323</v>
      </c>
      <c r="IM189" s="25">
        <f>+(SUM($C32:$C$36)-MAX($C32:$C$36)-MIN($C32:$C$36))/3</f>
        <v>521.11333333333323</v>
      </c>
      <c r="IN189" s="25">
        <f>+(SUM($C32:$C$36)-MAX($C32:$C$36)-MIN($C32:$C$36))/3</f>
        <v>521.11333333333323</v>
      </c>
      <c r="IO189" s="25">
        <f>+(SUM($C32:$C$36)-MAX($C32:$C$36)-MIN($C32:$C$36))/3</f>
        <v>521.11333333333323</v>
      </c>
      <c r="IP189" s="25">
        <f>+(SUM($C32:$C$36)-MAX($C32:$C$36)-MIN($C32:$C$36))/3</f>
        <v>521.11333333333323</v>
      </c>
      <c r="IQ189" s="25">
        <f>+(SUM($C32:$C$36)-MAX($C32:$C$36)-MIN($C32:$C$36))/3</f>
        <v>521.11333333333323</v>
      </c>
      <c r="IR189" s="25">
        <f>+(SUM($C32:$C$36)-MAX($C32:$C$36)-MIN($C32:$C$36))/3</f>
        <v>521.11333333333323</v>
      </c>
      <c r="IS189" s="25">
        <f>+(SUM($C32:$C$36)-MAX($C32:$C$36)-MIN($C32:$C$36))/3</f>
        <v>521.11333333333323</v>
      </c>
      <c r="IT189" s="25">
        <f>+(SUM($C32:$C$36)-MAX($C32:$C$36)-MIN($C32:$C$36))/3</f>
        <v>521.11333333333323</v>
      </c>
      <c r="IU189" s="25">
        <f>+(SUM($C32:$C$36)-MAX($C32:$C$36)-MIN($C32:$C$36))/3</f>
        <v>521.11333333333323</v>
      </c>
      <c r="IV189" s="25">
        <f>+(SUM($C32:$C$36)-MAX($C32:$C$36)-MIN($C32:$C$36))/3</f>
        <v>521.11333333333323</v>
      </c>
      <c r="IW189" s="25">
        <f>+(SUM($C32:$C$36)-MAX($C32:$C$36)-MIN($C32:$C$36))/3</f>
        <v>521.11333333333323</v>
      </c>
      <c r="IX189" s="25">
        <f>+(SUM($C32:$C$36)-MAX($C32:$C$36)-MIN($C32:$C$36))/3</f>
        <v>521.11333333333323</v>
      </c>
      <c r="IY189" s="25">
        <f>+(SUM($C32:$C$36)-MAX($C32:$C$36)-MIN($C32:$C$36))/3</f>
        <v>521.11333333333323</v>
      </c>
      <c r="IZ189" s="25">
        <f>+(SUM($C32:$C$36)-MAX($C32:$C$36)-MIN($C32:$C$36))/3</f>
        <v>521.11333333333323</v>
      </c>
      <c r="JA189" s="25">
        <f>+(SUM($C32:$C$36)-MAX($C32:$C$36)-MIN($C32:$C$36))/3</f>
        <v>521.11333333333323</v>
      </c>
      <c r="JB189" s="25">
        <f>+(SUM($C32:$C$36)-MAX($C32:$C$36)-MIN($C32:$C$36))/3</f>
        <v>521.11333333333323</v>
      </c>
      <c r="JC189" s="25">
        <f>+(SUM($C32:$C$36)-MAX($C32:$C$36)-MIN($C32:$C$36))/3</f>
        <v>521.11333333333323</v>
      </c>
      <c r="JD189" s="25">
        <f>+(SUM($C32:$C$36)-MAX($C32:$C$36)-MIN($C32:$C$36))/3</f>
        <v>521.11333333333323</v>
      </c>
      <c r="JE189" s="25">
        <f>+(SUM($C32:$C$36)-MAX($C32:$C$36)-MIN($C32:$C$36))/3</f>
        <v>521.11333333333323</v>
      </c>
      <c r="JF189" s="25">
        <f>+(SUM($C32:$C$36)-MAX($C32:$C$36)-MIN($C32:$C$36))/3</f>
        <v>521.11333333333323</v>
      </c>
      <c r="JG189" s="25">
        <f>+(SUM($C32:$C$36)-MAX($C32:$C$36)-MIN($C32:$C$36))/3</f>
        <v>521.11333333333323</v>
      </c>
      <c r="JH189" s="25">
        <f>+(SUM($C32:$C$36)-MAX($C32:$C$36)-MIN($C32:$C$36))/3</f>
        <v>521.11333333333323</v>
      </c>
      <c r="JI189" s="25">
        <f>+(SUM($C32:$C$36)-MAX($C32:$C$36)-MIN($C32:$C$36))/3</f>
        <v>521.11333333333323</v>
      </c>
      <c r="JJ189" s="25">
        <f>+(SUM($C32:$C$36)-MAX($C32:$C$36)-MIN($C32:$C$36))/3</f>
        <v>521.11333333333323</v>
      </c>
      <c r="JK189" s="25">
        <f>+(SUM($C32:$C$36)-MAX($C32:$C$36)-MIN($C32:$C$36))/3</f>
        <v>521.11333333333323</v>
      </c>
      <c r="JL189" s="25">
        <f>+(SUM($C32:$C$36)-MAX($C32:$C$36)-MIN($C32:$C$36))/3</f>
        <v>521.11333333333323</v>
      </c>
      <c r="JM189" s="25">
        <f>+(SUM($C32:$C$36)-MAX($C32:$C$36)-MIN($C32:$C$36))/3</f>
        <v>521.11333333333323</v>
      </c>
      <c r="JN189" s="25">
        <f>+(SUM($C32:$C$36)-MAX($C32:$C$36)-MIN($C32:$C$36))/3</f>
        <v>521.11333333333323</v>
      </c>
      <c r="JO189" s="25">
        <f>+(SUM($C32:$C$36)-MAX($C32:$C$36)-MIN($C32:$C$36))/3</f>
        <v>521.11333333333323</v>
      </c>
      <c r="JP189" s="25">
        <f>+(SUM($C32:$C$36)-MAX($C32:$C$36)-MIN($C32:$C$36))/3</f>
        <v>521.11333333333323</v>
      </c>
      <c r="JQ189" s="25">
        <f>+(SUM($C32:$C$36)-MAX($C32:$C$36)-MIN($C32:$C$36))/3</f>
        <v>521.11333333333323</v>
      </c>
      <c r="JR189" s="25">
        <f>+(SUM($C32:$C$36)-MAX($C32:$C$36)-MIN($C32:$C$36))/3</f>
        <v>521.11333333333323</v>
      </c>
      <c r="JS189" s="25">
        <f>+(SUM($C32:$C$36)-MAX($C32:$C$36)-MIN($C32:$C$36))/3</f>
        <v>521.11333333333323</v>
      </c>
      <c r="JT189" s="25">
        <f>+(SUM($C32:$C$36)-MAX($C32:$C$36)-MIN($C32:$C$36))/3</f>
        <v>521.11333333333323</v>
      </c>
      <c r="JU189" s="25">
        <f>+(SUM($C32:$C$36)-MAX($C32:$C$36)-MIN($C32:$C$36))/3</f>
        <v>521.11333333333323</v>
      </c>
      <c r="JV189" s="25">
        <f>+(SUM($C32:$C$36)-MAX($C32:$C$36)-MIN($C32:$C$36))/3</f>
        <v>521.11333333333323</v>
      </c>
      <c r="JW189" s="25">
        <f>+(SUM($C32:$C$36)-MAX($C32:$C$36)-MIN($C32:$C$36))/3</f>
        <v>521.11333333333323</v>
      </c>
      <c r="JX189" s="25">
        <f>+(SUM($C32:$C$36)-MAX($C32:$C$36)-MIN($C32:$C$36))/3</f>
        <v>521.11333333333323</v>
      </c>
      <c r="JY189" s="25">
        <f>+(SUM($C32:$C$36)-MAX($C32:$C$36)-MIN($C32:$C$36))/3</f>
        <v>521.11333333333323</v>
      </c>
      <c r="JZ189" s="25">
        <f>+(SUM($C32:$C$36)-MAX($C32:$C$36)-MIN($C32:$C$36))/3</f>
        <v>521.11333333333323</v>
      </c>
      <c r="KA189" s="25">
        <f>+(SUM($C32:$C$36)-MAX($C32:$C$36)-MIN($C32:$C$36))/3</f>
        <v>521.11333333333323</v>
      </c>
      <c r="KB189" s="25">
        <f>+(SUM($C32:$C$36)-MAX($C32:$C$36)-MIN($C32:$C$36))/3</f>
        <v>521.11333333333323</v>
      </c>
      <c r="KC189" s="25">
        <f>+(SUM($C32:$C$36)-MAX($C32:$C$36)-MIN($C32:$C$36))/3</f>
        <v>521.11333333333323</v>
      </c>
      <c r="KD189" s="25">
        <f>+(SUM($C32:$C$36)-MAX($C32:$C$36)-MIN($C32:$C$36))/3</f>
        <v>521.11333333333323</v>
      </c>
      <c r="KE189" s="25">
        <f>+(SUM($C32:$C$36)-MAX($C32:$C$36)-MIN($C32:$C$36))/3</f>
        <v>521.11333333333323</v>
      </c>
      <c r="KF189" s="25">
        <f>+(SUM($C32:$C$36)-MAX($C32:$C$36)-MIN($C32:$C$36))/3</f>
        <v>521.11333333333323</v>
      </c>
      <c r="KG189" s="25">
        <f>+(SUM($C32:$C$36)-MAX($C32:$C$36)-MIN($C32:$C$36))/3</f>
        <v>521.11333333333323</v>
      </c>
      <c r="KH189" s="25">
        <f>+(SUM($C32:$C$36)-MAX($C32:$C$36)-MIN($C32:$C$36))/3</f>
        <v>521.11333333333323</v>
      </c>
      <c r="KI189" s="25">
        <f>+(SUM($C32:$C$36)-MAX($C32:$C$36)-MIN($C32:$C$36))/3</f>
        <v>521.11333333333323</v>
      </c>
      <c r="KJ189" s="25">
        <f>+(SUM($C32:$C$36)-MAX($C32:$C$36)-MIN($C32:$C$36))/3</f>
        <v>521.11333333333323</v>
      </c>
      <c r="KK189" s="25">
        <f>+(SUM($C32:$C$36)-MAX($C32:$C$36)-MIN($C32:$C$36))/3</f>
        <v>521.11333333333323</v>
      </c>
      <c r="KL189" s="25">
        <f>+(SUM($C32:$C$36)-MAX($C32:$C$36)-MIN($C32:$C$36))/3</f>
        <v>521.11333333333323</v>
      </c>
      <c r="KM189" s="25">
        <f>+(SUM($C32:$C$36)-MAX($C32:$C$36)-MIN($C32:$C$36))/3</f>
        <v>521.11333333333323</v>
      </c>
      <c r="KN189" s="25">
        <f>+(SUM($C32:$C$36)-MAX($C32:$C$36)-MIN($C32:$C$36))/3</f>
        <v>521.11333333333323</v>
      </c>
      <c r="KO189" s="25">
        <f>+(SUM($C32:$C$36)-MAX($C32:$C$36)-MIN($C32:$C$36))/3</f>
        <v>521.11333333333323</v>
      </c>
      <c r="KP189" s="25">
        <f>+(SUM($C32:$C$36)-MAX($C32:$C$36)-MIN($C32:$C$36))/3</f>
        <v>521.11333333333323</v>
      </c>
      <c r="KQ189" s="25">
        <f>+(SUM($C32:$C$36)-MAX($C32:$C$36)-MIN($C32:$C$36))/3</f>
        <v>521.11333333333323</v>
      </c>
      <c r="KR189" s="25">
        <f>+(SUM($C32:$C$36)-MAX($C32:$C$36)-MIN($C32:$C$36))/3</f>
        <v>521.11333333333323</v>
      </c>
      <c r="KS189" s="25">
        <f>+(SUM($C32:$C$36)-MAX($C32:$C$36)-MIN($C32:$C$36))/3</f>
        <v>521.11333333333323</v>
      </c>
      <c r="KT189" s="25">
        <f>+(SUM($C32:$C$36)-MAX($C32:$C$36)-MIN($C32:$C$36))/3</f>
        <v>521.11333333333323</v>
      </c>
      <c r="KU189" s="25">
        <f>+(SUM($C32:$C$36)-MAX($C32:$C$36)-MIN($C32:$C$36))/3</f>
        <v>521.11333333333323</v>
      </c>
      <c r="KV189" s="25">
        <f>+(SUM($C32:$C$36)-MAX($C32:$C$36)-MIN($C32:$C$36))/3</f>
        <v>521.11333333333323</v>
      </c>
      <c r="KW189" s="25">
        <f>+(SUM($C32:$C$36)-MAX($C32:$C$36)-MIN($C32:$C$36))/3</f>
        <v>521.11333333333323</v>
      </c>
      <c r="KX189" s="25">
        <f>+(SUM($C32:$C$36)-MAX($C32:$C$36)-MIN($C32:$C$36))/3</f>
        <v>521.11333333333323</v>
      </c>
      <c r="KY189" s="25">
        <f>+(SUM($C32:$C$36)-MAX($C32:$C$36)-MIN($C32:$C$36))/3</f>
        <v>521.11333333333323</v>
      </c>
      <c r="KZ189" s="25">
        <f>+(SUM($C32:$C$36)-MAX($C32:$C$36)-MIN($C32:$C$36))/3</f>
        <v>521.11333333333323</v>
      </c>
      <c r="LA189" s="25">
        <f>+(SUM($C32:$C$36)-MAX($C32:$C$36)-MIN($C32:$C$36))/3</f>
        <v>521.11333333333323</v>
      </c>
      <c r="LB189" s="25">
        <f>+(SUM($C32:$C$36)-MAX($C32:$C$36)-MIN($C32:$C$36))/3</f>
        <v>521.11333333333323</v>
      </c>
      <c r="LC189" s="25">
        <f>+(SUM($C32:$C$36)-MAX($C32:$C$36)-MIN($C32:$C$36))/3</f>
        <v>521.11333333333323</v>
      </c>
      <c r="LD189" s="25">
        <f>+(SUM($C32:$C$36)-MAX($C32:$C$36)-MIN($C32:$C$36))/3</f>
        <v>521.11333333333323</v>
      </c>
      <c r="LE189" s="25">
        <f>+(SUM($C32:$C$36)-MAX($C32:$C$36)-MIN($C32:$C$36))/3</f>
        <v>521.11333333333323</v>
      </c>
      <c r="LF189" s="25">
        <f>+(SUM($C32:$C$36)-MAX($C32:$C$36)-MIN($C32:$C$36))/3</f>
        <v>521.11333333333323</v>
      </c>
      <c r="LG189" s="25">
        <f>+(SUM($C32:$C$36)-MAX($C32:$C$36)-MIN($C32:$C$36))/3</f>
        <v>521.11333333333323</v>
      </c>
      <c r="LH189" s="25">
        <f>+(SUM($C32:$C$36)-MAX($C32:$C$36)-MIN($C32:$C$36))/3</f>
        <v>521.11333333333323</v>
      </c>
      <c r="LI189" s="25">
        <f>+(SUM($C32:$C$36)-MAX($C32:$C$36)-MIN($C32:$C$36))/3</f>
        <v>521.11333333333323</v>
      </c>
      <c r="LJ189" s="25">
        <f>+(SUM($C32:$C$36)-MAX($C32:$C$36)-MIN($C32:$C$36))/3</f>
        <v>521.11333333333323</v>
      </c>
      <c r="LK189" s="25">
        <f>+(SUM($C32:$C$36)-MAX($C32:$C$36)-MIN($C32:$C$36))/3</f>
        <v>521.11333333333323</v>
      </c>
      <c r="LL189" s="25">
        <f>+(SUM($C32:$C$36)-MAX($C32:$C$36)-MIN($C32:$C$36))/3</f>
        <v>521.11333333333323</v>
      </c>
      <c r="LM189" s="25">
        <f>+(SUM($C32:$C$36)-MAX($C32:$C$36)-MIN($C32:$C$36))/3</f>
        <v>521.11333333333323</v>
      </c>
      <c r="LN189" s="25">
        <f>+(SUM($C32:$C$36)-MAX($C32:$C$36)-MIN($C32:$C$36))/3</f>
        <v>521.11333333333323</v>
      </c>
      <c r="LO189" s="25">
        <f>+(SUM($C32:$C$36)-MAX($C32:$C$36)-MIN($C32:$C$36))/3</f>
        <v>521.11333333333323</v>
      </c>
      <c r="LP189" s="25">
        <f>+(SUM($C32:$C$36)-MAX($C32:$C$36)-MIN($C32:$C$36))/3</f>
        <v>521.11333333333323</v>
      </c>
      <c r="LQ189" s="25">
        <f>+(SUM($C32:$C$36)-MAX($C32:$C$36)-MIN($C32:$C$36))/3</f>
        <v>521.11333333333323</v>
      </c>
      <c r="LR189" s="25">
        <f>+(SUM($C32:$C$36)-MAX($C32:$C$36)-MIN($C32:$C$36))/3</f>
        <v>521.11333333333323</v>
      </c>
      <c r="LS189" s="25">
        <f>+(SUM($C32:$C$36)-MAX($C32:$C$36)-MIN($C32:$C$36))/3</f>
        <v>521.11333333333323</v>
      </c>
      <c r="LT189" s="25">
        <f>+(SUM($C32:$C$36)-MAX($C32:$C$36)-MIN($C32:$C$36))/3</f>
        <v>521.11333333333323</v>
      </c>
      <c r="LU189" s="25">
        <f>+(SUM($C32:$C$36)-MAX($C32:$C$36)-MIN($C32:$C$36))/3</f>
        <v>521.11333333333323</v>
      </c>
      <c r="LV189" s="25">
        <f>+(SUM($C32:$C$36)-MAX($C32:$C$36)-MIN($C32:$C$36))/3</f>
        <v>521.11333333333323</v>
      </c>
      <c r="LW189" s="25">
        <f>+(SUM($C32:$C$36)-MAX($C32:$C$36)-MIN($C32:$C$36))/3</f>
        <v>521.11333333333323</v>
      </c>
      <c r="LX189" s="25">
        <f>+(SUM($C32:$C$36)-MAX($C32:$C$36)-MIN($C32:$C$36))/3</f>
        <v>521.11333333333323</v>
      </c>
      <c r="LY189" s="25">
        <f>+(SUM($C32:$C$36)-MAX($C32:$C$36)-MIN($C32:$C$36))/3</f>
        <v>521.11333333333323</v>
      </c>
      <c r="LZ189" s="25">
        <f>+(SUM($C32:$C$36)-MAX($C32:$C$36)-MIN($C32:$C$36))/3</f>
        <v>521.11333333333323</v>
      </c>
      <c r="MA189" s="25">
        <f>+(SUM($C32:$C$36)-MAX($C32:$C$36)-MIN($C32:$C$36))/3</f>
        <v>521.11333333333323</v>
      </c>
      <c r="MB189" s="25">
        <f>+(SUM($C32:$C$36)-MAX($C32:$C$36)-MIN($C32:$C$36))/3</f>
        <v>521.11333333333323</v>
      </c>
      <c r="MC189" s="25">
        <f>+(SUM($C32:$C$36)-MAX($C32:$C$36)-MIN($C32:$C$36))/3</f>
        <v>521.11333333333323</v>
      </c>
      <c r="MD189" s="25">
        <f>+(SUM($C32:$C$36)-MAX($C32:$C$36)-MIN($C32:$C$36))/3</f>
        <v>521.11333333333323</v>
      </c>
      <c r="ME189" s="25">
        <f>+(SUM($C32:$C$36)-MAX($C32:$C$36)-MIN($C32:$C$36))/3</f>
        <v>521.11333333333323</v>
      </c>
      <c r="MF189" s="25">
        <f>+(SUM($C32:$C$36)-MAX($C32:$C$36)-MIN($C32:$C$36))/3</f>
        <v>521.11333333333323</v>
      </c>
      <c r="MG189" s="25">
        <f>+(SUM($C32:$C$36)-MAX($C32:$C$36)-MIN($C32:$C$36))/3</f>
        <v>521.11333333333323</v>
      </c>
      <c r="MH189" s="25">
        <f>+(SUM($C32:$C$36)-MAX($C32:$C$36)-MIN($C32:$C$36))/3</f>
        <v>521.11333333333323</v>
      </c>
      <c r="MI189" s="25">
        <f>+(SUM($C32:$C$36)-MAX($C32:$C$36)-MIN($C32:$C$36))/3</f>
        <v>521.11333333333323</v>
      </c>
      <c r="MJ189" s="25">
        <f>+(SUM($C32:$C$36)-MAX($C32:$C$36)-MIN($C32:$C$36))/3</f>
        <v>521.11333333333323</v>
      </c>
      <c r="MK189" s="25">
        <f>+(SUM($C32:$C$36)-MAX($C32:$C$36)-MIN($C32:$C$36))/3</f>
        <v>521.11333333333323</v>
      </c>
      <c r="ML189" s="25">
        <f>+(SUM($C32:$C$36)-MAX($C32:$C$36)-MIN($C32:$C$36))/3</f>
        <v>521.11333333333323</v>
      </c>
      <c r="MM189" s="25">
        <f>+(SUM($C32:$C$36)-MAX($C32:$C$36)-MIN($C32:$C$36))/3</f>
        <v>521.11333333333323</v>
      </c>
      <c r="MN189" s="25">
        <f>+(SUM($C32:$C$36)-MAX($C32:$C$36)-MIN($C32:$C$36))/3</f>
        <v>521.11333333333323</v>
      </c>
      <c r="MO189" s="25">
        <f>+(SUM($C32:$C$36)-MAX($C32:$C$36)-MIN($C32:$C$36))/3</f>
        <v>521.11333333333323</v>
      </c>
      <c r="MP189" s="25">
        <f>+(SUM($C32:$C$36)-MAX($C32:$C$36)-MIN($C32:$C$36))/3</f>
        <v>521.11333333333323</v>
      </c>
      <c r="MQ189" s="25">
        <f>+(SUM($C32:$C$36)-MAX($C32:$C$36)-MIN($C32:$C$36))/3</f>
        <v>521.11333333333323</v>
      </c>
      <c r="MR189" s="25">
        <f>+(SUM($C32:$C$36)-MAX($C32:$C$36)-MIN($C32:$C$36))/3</f>
        <v>521.11333333333323</v>
      </c>
      <c r="MS189" s="25">
        <f>+(SUM($C32:$C$36)-MAX($C32:$C$36)-MIN($C32:$C$36))/3</f>
        <v>521.11333333333323</v>
      </c>
      <c r="MT189" s="25">
        <f>+(SUM($C32:$C$36)-MAX($C32:$C$36)-MIN($C32:$C$36))/3</f>
        <v>521.11333333333323</v>
      </c>
      <c r="MU189" s="25">
        <f>+(SUM($C32:$C$36)-MAX($C32:$C$36)-MIN($C32:$C$36))/3</f>
        <v>521.11333333333323</v>
      </c>
      <c r="MV189" s="25">
        <f>+(SUM($C32:$C$36)-MAX($C32:$C$36)-MIN($C32:$C$36))/3</f>
        <v>521.11333333333323</v>
      </c>
      <c r="MW189" s="25">
        <f>+(SUM($C32:$C$36)-MAX($C32:$C$36)-MIN($C32:$C$36))/3</f>
        <v>521.11333333333323</v>
      </c>
      <c r="MX189" s="25">
        <f>+(SUM($C32:$C$36)-MAX($C32:$C$36)-MIN($C32:$C$36))/3</f>
        <v>521.11333333333323</v>
      </c>
      <c r="MY189" s="25">
        <f>+(SUM($C32:$C$36)-MAX($C32:$C$36)-MIN($C32:$C$36))/3</f>
        <v>521.11333333333323</v>
      </c>
      <c r="MZ189" s="25">
        <f>+(SUM($C32:$C$36)-MAX($C32:$C$36)-MIN($C32:$C$36))/3</f>
        <v>521.11333333333323</v>
      </c>
      <c r="NA189" s="25">
        <f>+(SUM($C32:$C$36)-MAX($C32:$C$36)-MIN($C32:$C$36))/3</f>
        <v>521.11333333333323</v>
      </c>
      <c r="NB189" s="25">
        <f>+(SUM($C32:$C$36)-MAX($C32:$C$36)-MIN($C32:$C$36))/3</f>
        <v>521.11333333333323</v>
      </c>
      <c r="NC189" s="25">
        <f>+(SUM($C32:$C$36)-MAX($C32:$C$36)-MIN($C32:$C$36))/3</f>
        <v>521.11333333333323</v>
      </c>
      <c r="ND189" s="25">
        <f>+(SUM($C32:$C$36)-MAX($C32:$C$36)-MIN($C32:$C$36))/3</f>
        <v>521.11333333333323</v>
      </c>
      <c r="NE189" s="25">
        <f>+(SUM($C32:$C$36)-MAX($C32:$C$36)-MIN($C32:$C$36))/3</f>
        <v>521.11333333333323</v>
      </c>
      <c r="NF189" s="25">
        <f>+(SUM($C32:$C$36)-MAX($C32:$C$36)-MIN($C32:$C$36))/3</f>
        <v>521.11333333333323</v>
      </c>
      <c r="NG189" s="25">
        <f>+(SUM($C32:$C$36)-MAX($C32:$C$36)-MIN($C32:$C$36))/3</f>
        <v>521.11333333333323</v>
      </c>
      <c r="NH189" s="25">
        <f>+(SUM($C32:$C$36)-MAX($C32:$C$36)-MIN($C32:$C$36))/3</f>
        <v>521.11333333333323</v>
      </c>
      <c r="NI189" s="25">
        <f>+(SUM($C32:$C$36)-MAX($C32:$C$36)-MIN($C32:$C$36))/3</f>
        <v>521.11333333333323</v>
      </c>
      <c r="NJ189" s="25">
        <f>+(SUM($C32:$C$36)-MAX($C32:$C$36)-MIN($C32:$C$36))/3</f>
        <v>521.11333333333323</v>
      </c>
      <c r="NK189" s="25">
        <f>+(SUM($C32:$C$36)-MAX($C32:$C$36)-MIN($C32:$C$36))/3</f>
        <v>521.11333333333323</v>
      </c>
      <c r="NL189" s="25">
        <f>+(SUM($C32:$C$36)-MAX($C32:$C$36)-MIN($C32:$C$36))/3</f>
        <v>521.11333333333323</v>
      </c>
      <c r="NM189" s="25">
        <f>+(SUM($C32:$C$36)-MAX($C32:$C$36)-MIN($C32:$C$36))/3</f>
        <v>521.11333333333323</v>
      </c>
      <c r="NN189" s="25">
        <f>+(SUM($C32:$C$36)-MAX($C32:$C$36)-MIN($C32:$C$36))/3</f>
        <v>521.11333333333323</v>
      </c>
      <c r="NO189" s="25">
        <f>+(SUM($C32:$C$36)-MAX($C32:$C$36)-MIN($C32:$C$36))/3</f>
        <v>521.11333333333323</v>
      </c>
      <c r="NP189" s="25">
        <f>+(SUM($C32:$C$36)-MAX($C32:$C$36)-MIN($C32:$C$36))/3</f>
        <v>521.11333333333323</v>
      </c>
      <c r="NQ189" s="25">
        <f>+(SUM($C32:$C$36)-MAX($C32:$C$36)-MIN($C32:$C$36))/3</f>
        <v>521.11333333333323</v>
      </c>
      <c r="NR189" s="25">
        <f>+(SUM($C32:$C$36)-MAX($C32:$C$36)-MIN($C32:$C$36))/3</f>
        <v>521.11333333333323</v>
      </c>
      <c r="NS189" s="25">
        <f>+(SUM($C32:$C$36)-MAX($C32:$C$36)-MIN($C32:$C$36))/3</f>
        <v>521.11333333333323</v>
      </c>
      <c r="NT189" s="25">
        <f>+(SUM($C32:$C$36)-MAX($C32:$C$36)-MIN($C32:$C$36))/3</f>
        <v>521.11333333333323</v>
      </c>
      <c r="NU189" s="25">
        <f>+(SUM($C32:$C$36)-MAX($C32:$C$36)-MIN($C32:$C$36))/3</f>
        <v>521.11333333333323</v>
      </c>
      <c r="NV189" s="25">
        <f>+(SUM($C32:$C$36)-MAX($C32:$C$36)-MIN($C32:$C$36))/3</f>
        <v>521.11333333333323</v>
      </c>
      <c r="NW189" s="25">
        <f>+(SUM($C32:$C$36)-MAX($C32:$C$36)-MIN($C32:$C$36))/3</f>
        <v>521.11333333333323</v>
      </c>
      <c r="NX189" s="25">
        <f>+(SUM($C32:$C$36)-MAX($C32:$C$36)-MIN($C32:$C$36))/3</f>
        <v>521.11333333333323</v>
      </c>
      <c r="NY189" s="25">
        <f>+(SUM($C32:$C$36)-MAX($C32:$C$36)-MIN($C32:$C$36))/3</f>
        <v>521.11333333333323</v>
      </c>
      <c r="NZ189" s="25">
        <f>+(SUM($C32:$C$36)-MAX($C32:$C$36)-MIN($C32:$C$36))/3</f>
        <v>521.11333333333323</v>
      </c>
      <c r="OA189" s="25">
        <f>+(SUM($C32:$C$36)-MAX($C32:$C$36)-MIN($C32:$C$36))/3</f>
        <v>521.11333333333323</v>
      </c>
      <c r="OB189" s="25">
        <f>+(SUM($C32:$C$36)-MAX($C32:$C$36)-MIN($C32:$C$36))/3</f>
        <v>521.11333333333323</v>
      </c>
      <c r="OC189" s="25">
        <f>+(SUM($C32:$C$36)-MAX($C32:$C$36)-MIN($C32:$C$36))/3</f>
        <v>521.11333333333323</v>
      </c>
      <c r="OD189" s="25">
        <f>+(SUM($C32:$C$36)-MAX($C32:$C$36)-MIN($C32:$C$36))/3</f>
        <v>521.11333333333323</v>
      </c>
      <c r="OE189" s="25">
        <f>+(SUM($C32:$C$36)-MAX($C32:$C$36)-MIN($C32:$C$36))/3</f>
        <v>521.11333333333323</v>
      </c>
      <c r="OF189" s="25">
        <f>+(SUM($C32:$C$36)-MAX($C32:$C$36)-MIN($C32:$C$36))/3</f>
        <v>521.11333333333323</v>
      </c>
      <c r="OG189" s="25">
        <f>+(SUM($C32:$C$36)-MAX($C32:$C$36)-MIN($C32:$C$36))/3</f>
        <v>521.11333333333323</v>
      </c>
      <c r="OH189" s="25">
        <f>+(SUM($C32:$C$36)-MAX($C32:$C$36)-MIN($C32:$C$36))/3</f>
        <v>521.11333333333323</v>
      </c>
      <c r="OI189" s="25">
        <f>+(SUM($C32:$C$36)-MAX($C32:$C$36)-MIN($C32:$C$36))/3</f>
        <v>521.11333333333323</v>
      </c>
      <c r="OJ189" s="25">
        <f>+(SUM($C32:$C$36)-MAX($C32:$C$36)-MIN($C32:$C$36))/3</f>
        <v>521.11333333333323</v>
      </c>
      <c r="OK189" s="25">
        <f>+(SUM($C32:$C$36)-MAX($C32:$C$36)-MIN($C32:$C$36))/3</f>
        <v>521.11333333333323</v>
      </c>
      <c r="OL189" s="25">
        <f>+(SUM($C32:$C$36)-MAX($C32:$C$36)-MIN($C32:$C$36))/3</f>
        <v>521.11333333333323</v>
      </c>
      <c r="OM189" s="25">
        <f>+(SUM($C32:$C$36)-MAX($C32:$C$36)-MIN($C32:$C$36))/3</f>
        <v>521.11333333333323</v>
      </c>
      <c r="ON189" s="25">
        <f>+(SUM($C32:$C$36)-MAX($C32:$C$36)-MIN($C32:$C$36))/3</f>
        <v>521.11333333333323</v>
      </c>
      <c r="OO189" s="25">
        <f>+(SUM($C32:$C$36)-MAX($C32:$C$36)-MIN($C32:$C$36))/3</f>
        <v>521.11333333333323</v>
      </c>
      <c r="OP189" s="25">
        <f>+(SUM($C32:$C$36)-MAX($C32:$C$36)-MIN($C32:$C$36))/3</f>
        <v>521.11333333333323</v>
      </c>
      <c r="OQ189" s="25">
        <f>+(SUM($C32:$C$36)-MAX($C32:$C$36)-MIN($C32:$C$36))/3</f>
        <v>521.11333333333323</v>
      </c>
      <c r="OR189" s="25">
        <f>+(SUM($C32:$C$36)-MAX($C32:$C$36)-MIN($C32:$C$36))/3</f>
        <v>521.11333333333323</v>
      </c>
      <c r="OS189" s="25">
        <f>+(SUM($C32:$C$36)-MAX($C32:$C$36)-MIN($C32:$C$36))/3</f>
        <v>521.11333333333323</v>
      </c>
      <c r="OT189" s="25">
        <f>+(SUM($C32:$C$36)-MAX($C32:$C$36)-MIN($C32:$C$36))/3</f>
        <v>521.11333333333323</v>
      </c>
      <c r="OU189" s="25">
        <f>+(SUM($C32:$C$36)-MAX($C32:$C$36)-MIN($C32:$C$36))/3</f>
        <v>521.11333333333323</v>
      </c>
      <c r="OV189" s="25">
        <f>+(SUM($C32:$C$36)-MAX($C32:$C$36)-MIN($C32:$C$36))/3</f>
        <v>521.11333333333323</v>
      </c>
      <c r="OW189" s="25">
        <f>+(SUM($C32:$C$36)-MAX($C32:$C$36)-MIN($C32:$C$36))/3</f>
        <v>521.11333333333323</v>
      </c>
      <c r="OX189" s="25">
        <f>+(SUM($C32:$C$36)-MAX($C32:$C$36)-MIN($C32:$C$36))/3</f>
        <v>521.11333333333323</v>
      </c>
      <c r="OY189" s="25">
        <f>+(SUM($C32:$C$36)-MAX($C32:$C$36)-MIN($C32:$C$36))/3</f>
        <v>521.11333333333323</v>
      </c>
      <c r="OZ189" s="25">
        <f>+(SUM($C32:$C$36)-MAX($C32:$C$36)-MIN($C32:$C$36))/3</f>
        <v>521.11333333333323</v>
      </c>
      <c r="PA189" s="25">
        <f>+(SUM($C32:$C$36)-MAX($C32:$C$36)-MIN($C32:$C$36))/3</f>
        <v>521.11333333333323</v>
      </c>
      <c r="PB189" s="25">
        <f>+(SUM($C32:$C$36)-MAX($C32:$C$36)-MIN($C32:$C$36))/3</f>
        <v>521.11333333333323</v>
      </c>
      <c r="PC189" s="25">
        <f>+(SUM($C32:$C$36)-MAX($C32:$C$36)-MIN($C32:$C$36))/3</f>
        <v>521.11333333333323</v>
      </c>
      <c r="PD189" s="25">
        <f>+(SUM($C32:$C$36)-MAX($C32:$C$36)-MIN($C32:$C$36))/3</f>
        <v>521.11333333333323</v>
      </c>
      <c r="PE189" s="25">
        <f>+(SUM($C32:$C$36)-MAX($C32:$C$36)-MIN($C32:$C$36))/3</f>
        <v>521.11333333333323</v>
      </c>
      <c r="PF189" s="25">
        <f>+(SUM($C32:$C$36)-MAX($C32:$C$36)-MIN($C32:$C$36))/3</f>
        <v>521.11333333333323</v>
      </c>
      <c r="PG189" s="25">
        <f>+(SUM($C32:$C$36)-MAX($C32:$C$36)-MIN($C32:$C$36))/3</f>
        <v>521.11333333333323</v>
      </c>
      <c r="PH189" s="25">
        <f>+(SUM($C32:$C$36)-MAX($C32:$C$36)-MIN($C32:$C$36))/3</f>
        <v>521.11333333333323</v>
      </c>
      <c r="PI189" s="25">
        <f>+(SUM($C32:$C$36)-MAX($C32:$C$36)-MIN($C32:$C$36))/3</f>
        <v>521.11333333333323</v>
      </c>
      <c r="PJ189" s="25">
        <f>+(SUM($C32:$C$36)-MAX($C32:$C$36)-MIN($C32:$C$36))/3</f>
        <v>521.11333333333323</v>
      </c>
      <c r="PK189" s="25">
        <f>+(SUM($C32:$C$36)-MAX($C32:$C$36)-MIN($C32:$C$36))/3</f>
        <v>521.11333333333323</v>
      </c>
      <c r="PL189" s="25">
        <f>+(SUM($C32:$C$36)-MAX($C32:$C$36)-MIN($C32:$C$36))/3</f>
        <v>521.11333333333323</v>
      </c>
      <c r="PM189" s="25">
        <f>+(SUM($C32:$C$36)-MAX($C32:$C$36)-MIN($C32:$C$36))/3</f>
        <v>521.11333333333323</v>
      </c>
      <c r="PN189" s="25">
        <f>+(SUM($C32:$C$36)-MAX($C32:$C$36)-MIN($C32:$C$36))/3</f>
        <v>521.11333333333323</v>
      </c>
      <c r="PO189" s="25">
        <f>+(SUM($C32:$C$36)-MAX($C32:$C$36)-MIN($C32:$C$36))/3</f>
        <v>521.11333333333323</v>
      </c>
      <c r="PP189" s="25">
        <f>+(SUM($C32:$C$36)-MAX($C32:$C$36)-MIN($C32:$C$36))/3</f>
        <v>521.11333333333323</v>
      </c>
      <c r="PQ189" s="25">
        <f>+(SUM($C32:$C$36)-MAX($C32:$C$36)-MIN($C32:$C$36))/3</f>
        <v>521.11333333333323</v>
      </c>
      <c r="PR189" s="25">
        <f>+(SUM($C32:$C$36)-MAX($C32:$C$36)-MIN($C32:$C$36))/3</f>
        <v>521.11333333333323</v>
      </c>
      <c r="PS189" s="25">
        <f>+(SUM($C32:$C$36)-MAX($C32:$C$36)-MIN($C32:$C$36))/3</f>
        <v>521.11333333333323</v>
      </c>
      <c r="PT189" s="25">
        <f>+(SUM($C32:$C$36)-MAX($C32:$C$36)-MIN($C32:$C$36))/3</f>
        <v>521.11333333333323</v>
      </c>
      <c r="PU189" s="25">
        <f>+(SUM($C32:$C$36)-MAX($C32:$C$36)-MIN($C32:$C$36))/3</f>
        <v>521.11333333333323</v>
      </c>
      <c r="PV189" s="25">
        <f>+(SUM($C32:$C$36)-MAX($C32:$C$36)-MIN($C32:$C$36))/3</f>
        <v>521.11333333333323</v>
      </c>
      <c r="PW189" s="25">
        <f>+(SUM($C32:$C$36)-MAX($C32:$C$36)-MIN($C32:$C$36))/3</f>
        <v>521.11333333333323</v>
      </c>
      <c r="PX189" s="25">
        <f>+(SUM($C32:$C$36)-MAX($C32:$C$36)-MIN($C32:$C$36))/3</f>
        <v>521.11333333333323</v>
      </c>
      <c r="PY189" s="25">
        <f>+(SUM($C32:$C$36)-MAX($C32:$C$36)-MIN($C32:$C$36))/3</f>
        <v>521.11333333333323</v>
      </c>
      <c r="PZ189" s="25">
        <f>+(SUM($C32:$C$36)-MAX($C32:$C$36)-MIN($C32:$C$36))/3</f>
        <v>521.11333333333323</v>
      </c>
      <c r="QA189" s="25">
        <f>+(SUM($C32:$C$36)-MAX($C32:$C$36)-MIN($C32:$C$36))/3</f>
        <v>521.11333333333323</v>
      </c>
      <c r="QB189" s="25">
        <f>+(SUM($C32:$C$36)-MAX($C32:$C$36)-MIN($C32:$C$36))/3</f>
        <v>521.11333333333323</v>
      </c>
      <c r="QC189" s="25">
        <f>+(SUM($C32:$C$36)-MAX($C32:$C$36)-MIN($C32:$C$36))/3</f>
        <v>521.11333333333323</v>
      </c>
      <c r="QD189" s="25">
        <f>+(SUM($C32:$C$36)-MAX($C32:$C$36)-MIN($C32:$C$36))/3</f>
        <v>521.11333333333323</v>
      </c>
      <c r="QE189" s="25">
        <f>+(SUM($C32:$C$36)-MAX($C32:$C$36)-MIN($C32:$C$36))/3</f>
        <v>521.11333333333323</v>
      </c>
      <c r="QF189" s="25">
        <f>+(SUM($C32:$C$36)-MAX($C32:$C$36)-MIN($C32:$C$36))/3</f>
        <v>521.11333333333323</v>
      </c>
      <c r="QG189" s="25">
        <f>+(SUM($C32:$C$36)-MAX($C32:$C$36)-MIN($C32:$C$36))/3</f>
        <v>521.11333333333323</v>
      </c>
      <c r="QH189" s="25">
        <f>+(SUM($C32:$C$36)-MAX($C32:$C$36)-MIN($C32:$C$36))/3</f>
        <v>521.11333333333323</v>
      </c>
      <c r="QI189" s="25">
        <f>+(SUM($C32:$C$36)-MAX($C32:$C$36)-MIN($C32:$C$36))/3</f>
        <v>521.11333333333323</v>
      </c>
      <c r="QJ189" s="25">
        <f>+(SUM($C32:$C$36)-MAX($C32:$C$36)-MIN($C32:$C$36))/3</f>
        <v>521.11333333333323</v>
      </c>
      <c r="QK189" s="25">
        <f>+(SUM($C32:$C$36)-MAX($C32:$C$36)-MIN($C32:$C$36))/3</f>
        <v>521.11333333333323</v>
      </c>
      <c r="QL189" s="25">
        <f>+(SUM($C32:$C$36)-MAX($C32:$C$36)-MIN($C32:$C$36))/3</f>
        <v>521.11333333333323</v>
      </c>
      <c r="QM189" s="25">
        <f>+(SUM($C32:$C$36)-MAX($C32:$C$36)-MIN($C32:$C$36))/3</f>
        <v>521.11333333333323</v>
      </c>
      <c r="QN189" s="25">
        <f>+(SUM($C32:$C$36)-MAX($C32:$C$36)-MIN($C32:$C$36))/3</f>
        <v>521.11333333333323</v>
      </c>
      <c r="QO189" s="25">
        <f>+(SUM($C32:$C$36)-MAX($C32:$C$36)-MIN($C32:$C$36))/3</f>
        <v>521.11333333333323</v>
      </c>
      <c r="QP189" s="25">
        <f>+(SUM($C32:$C$36)-MAX($C32:$C$36)-MIN($C32:$C$36))/3</f>
        <v>521.11333333333323</v>
      </c>
      <c r="QQ189" s="25">
        <f>+(SUM($C32:$C$36)-MAX($C32:$C$36)-MIN($C32:$C$36))/3</f>
        <v>521.11333333333323</v>
      </c>
      <c r="QR189" s="25">
        <f>+(SUM($C32:$C$36)-MAX($C32:$C$36)-MIN($C32:$C$36))/3</f>
        <v>521.11333333333323</v>
      </c>
      <c r="QS189" s="25">
        <f>+(SUM($C32:$C$36)-MAX($C32:$C$36)-MIN($C32:$C$36))/3</f>
        <v>521.11333333333323</v>
      </c>
      <c r="QT189" s="25">
        <f>+(SUM($C32:$C$36)-MAX($C32:$C$36)-MIN($C32:$C$36))/3</f>
        <v>521.11333333333323</v>
      </c>
      <c r="QU189" s="25">
        <f>+(SUM($C32:$C$36)-MAX($C32:$C$36)-MIN($C32:$C$36))/3</f>
        <v>521.11333333333323</v>
      </c>
      <c r="QV189" s="25">
        <f>+(SUM($C32:$C$36)-MAX($C32:$C$36)-MIN($C32:$C$36))/3</f>
        <v>521.11333333333323</v>
      </c>
      <c r="QW189" s="25">
        <f>+(SUM($C32:$C$36)-MAX($C32:$C$36)-MIN($C32:$C$36))/3</f>
        <v>521.11333333333323</v>
      </c>
      <c r="QX189" s="25">
        <f>+(SUM($C32:$C$36)-MAX($C32:$C$36)-MIN($C32:$C$36))/3</f>
        <v>521.11333333333323</v>
      </c>
      <c r="QY189" s="25">
        <f>+(SUM($C32:$C$36)-MAX($C32:$C$36)-MIN($C32:$C$36))/3</f>
        <v>521.11333333333323</v>
      </c>
      <c r="QZ189" s="25">
        <f>+(SUM($C32:$C$36)-MAX($C32:$C$36)-MIN($C32:$C$36))/3</f>
        <v>521.11333333333323</v>
      </c>
      <c r="RA189" s="25">
        <f>+(SUM($C32:$C$36)-MAX($C32:$C$36)-MIN($C32:$C$36))/3</f>
        <v>521.11333333333323</v>
      </c>
      <c r="RB189" s="25">
        <f>+(SUM($C32:$C$36)-MAX($C32:$C$36)-MIN($C32:$C$36))/3</f>
        <v>521.11333333333323</v>
      </c>
      <c r="RC189" s="25">
        <f>+(SUM($C32:$C$36)-MAX($C32:$C$36)-MIN($C32:$C$36))/3</f>
        <v>521.11333333333323</v>
      </c>
      <c r="RD189" s="25">
        <f>+(SUM($C32:$C$36)-MAX($C32:$C$36)-MIN($C32:$C$36))/3</f>
        <v>521.11333333333323</v>
      </c>
      <c r="RE189" s="25">
        <f>+(SUM($C32:$C$36)-MAX($C32:$C$36)-MIN($C32:$C$36))/3</f>
        <v>521.11333333333323</v>
      </c>
      <c r="RF189" s="25">
        <f>+(SUM($C32:$C$36)-MAX($C32:$C$36)-MIN($C32:$C$36))/3</f>
        <v>521.11333333333323</v>
      </c>
      <c r="RG189" s="25">
        <f>+(SUM($C32:$C$36)-MAX($C32:$C$36)-MIN($C32:$C$36))/3</f>
        <v>521.11333333333323</v>
      </c>
      <c r="RH189" s="25">
        <f>+(SUM($C32:$C$36)-MAX($C32:$C$36)-MIN($C32:$C$36))/3</f>
        <v>521.11333333333323</v>
      </c>
      <c r="RI189" s="25">
        <f>+(SUM($C32:$C$36)-MAX($C32:$C$36)-MIN($C32:$C$36))/3</f>
        <v>521.11333333333323</v>
      </c>
      <c r="RJ189" s="25">
        <f>+(SUM($C32:$C$36)-MAX($C32:$C$36)-MIN($C32:$C$36))/3</f>
        <v>521.11333333333323</v>
      </c>
      <c r="RK189" s="25">
        <f>+(SUM($C32:$C$36)-MAX($C32:$C$36)-MIN($C32:$C$36))/3</f>
        <v>521.11333333333323</v>
      </c>
      <c r="RL189" s="25">
        <f>+(SUM($C32:$C$36)-MAX($C32:$C$36)-MIN($C32:$C$36))/3</f>
        <v>521.11333333333323</v>
      </c>
      <c r="RM189" s="25">
        <f>+(SUM($C32:$C$36)-MAX($C32:$C$36)-MIN($C32:$C$36))/3</f>
        <v>521.11333333333323</v>
      </c>
      <c r="RN189" s="25">
        <f>+(SUM($C32:$C$36)-MAX($C32:$C$36)-MIN($C32:$C$36))/3</f>
        <v>521.11333333333323</v>
      </c>
      <c r="RO189" s="25">
        <f>+(SUM($C32:$C$36)-MAX($C32:$C$36)-MIN($C32:$C$36))/3</f>
        <v>521.11333333333323</v>
      </c>
      <c r="RP189" s="25">
        <f>+(SUM($C32:$C$36)-MAX($C32:$C$36)-MIN($C32:$C$36))/3</f>
        <v>521.11333333333323</v>
      </c>
      <c r="RQ189" s="25">
        <f>+(SUM($C32:$C$36)-MAX($C32:$C$36)-MIN($C32:$C$36))/3</f>
        <v>521.11333333333323</v>
      </c>
      <c r="RR189" s="25">
        <f>+(SUM($C32:$C$36)-MAX($C32:$C$36)-MIN($C32:$C$36))/3</f>
        <v>521.11333333333323</v>
      </c>
      <c r="RS189" s="25">
        <f>+(SUM($C32:$C$36)-MAX($C32:$C$36)-MIN($C32:$C$36))/3</f>
        <v>521.11333333333323</v>
      </c>
      <c r="RT189" s="25">
        <f>+(SUM($C32:$C$36)-MAX($C32:$C$36)-MIN($C32:$C$36))/3</f>
        <v>521.11333333333323</v>
      </c>
      <c r="RU189" s="25">
        <f>+(SUM($C32:$C$36)-MAX($C32:$C$36)-MIN($C32:$C$36))/3</f>
        <v>521.11333333333323</v>
      </c>
      <c r="RV189" s="25">
        <f>+(SUM($C32:$C$36)-MAX($C32:$C$36)-MIN($C32:$C$36))/3</f>
        <v>521.11333333333323</v>
      </c>
      <c r="RW189" s="25">
        <f>+(SUM($C32:$C$36)-MAX($C32:$C$36)-MIN($C32:$C$36))/3</f>
        <v>521.11333333333323</v>
      </c>
      <c r="RX189" s="25">
        <f>+(SUM($C32:$C$36)-MAX($C32:$C$36)-MIN($C32:$C$36))/3</f>
        <v>521.11333333333323</v>
      </c>
      <c r="RY189" s="25">
        <f>+(SUM($C32:$C$36)-MAX($C32:$C$36)-MIN($C32:$C$36))/3</f>
        <v>521.11333333333323</v>
      </c>
      <c r="RZ189" s="25">
        <f>+(SUM($C32:$C$36)-MAX($C32:$C$36)-MIN($C32:$C$36))/3</f>
        <v>521.11333333333323</v>
      </c>
      <c r="SA189" s="25">
        <f>+(SUM($C32:$C$36)-MAX($C32:$C$36)-MIN($C32:$C$36))/3</f>
        <v>521.11333333333323</v>
      </c>
      <c r="SB189" s="25">
        <f>+(SUM($C32:$C$36)-MAX($C32:$C$36)-MIN($C32:$C$36))/3</f>
        <v>521.11333333333323</v>
      </c>
      <c r="SC189" s="25">
        <f>+(SUM($C32:$C$36)-MAX($C32:$C$36)-MIN($C32:$C$36))/3</f>
        <v>521.11333333333323</v>
      </c>
      <c r="SD189" s="25">
        <f>+(SUM($C32:$C$36)-MAX($C32:$C$36)-MIN($C32:$C$36))/3</f>
        <v>521.11333333333323</v>
      </c>
      <c r="SE189" s="25">
        <f>+(SUM($C32:$C$36)-MAX($C32:$C$36)-MIN($C32:$C$36))/3</f>
        <v>521.11333333333323</v>
      </c>
      <c r="SF189" s="25">
        <f>+(SUM($C32:$C$36)-MAX($C32:$C$36)-MIN($C32:$C$36))/3</f>
        <v>521.11333333333323</v>
      </c>
      <c r="SG189" s="25">
        <f>+(SUM($C32:$C$36)-MAX($C32:$C$36)-MIN($C32:$C$36))/3</f>
        <v>521.11333333333323</v>
      </c>
    </row>
    <row r="190" spans="1:501">
      <c r="A190">
        <v>2015</v>
      </c>
      <c r="B190" s="25">
        <f>+(SUM($C33:$C$36,B182)-MAX($C33:$C$36,B182,)-MIN($C33:$C$36,B182))/3</f>
        <v>506.88000000000011</v>
      </c>
      <c r="C190" s="25">
        <f>+(SUM($C33:$C$36,C182)-MAX($C33:$C$36,C182,)-MIN($C33:$C$36,C182))/3</f>
        <v>511.38666666666677</v>
      </c>
      <c r="D190" s="25">
        <f>+(SUM($C33:$C$36,D182)-MAX($C33:$C$36,D182,)-MIN($C33:$C$36,D182))/3</f>
        <v>527.16</v>
      </c>
      <c r="E190" s="25">
        <f>+(SUM($C33:$C$36,E182)-MAX($C33:$C$36,E182,)-MIN($C33:$C$36,E182))/3</f>
        <v>566.85333333333335</v>
      </c>
      <c r="F190" s="25">
        <f>+(SUM($C33:$C$36,F182)-MAX($C33:$C$36,F182,)-MIN($C33:$C$36,F182))/3</f>
        <v>541.54666666666674</v>
      </c>
      <c r="G190" s="25">
        <f>+(SUM($C33:$C$36,G182)-MAX($C33:$C$36,G182,)-MIN($C33:$C$36,G182))/3</f>
        <v>547.61333333333334</v>
      </c>
      <c r="H190" s="25">
        <f>+(SUM($C33:$C$36,H182)-MAX($C33:$C$36,H182,)-MIN($C33:$C$36,H182))/3</f>
        <v>547.61333333333334</v>
      </c>
      <c r="I190" s="25">
        <f>+(SUM($C33:$C$36,I182)-MAX($C33:$C$36,I182,)-MIN($C33:$C$36,I182))/3</f>
        <v>540.33333333333337</v>
      </c>
      <c r="J190" s="25">
        <f>+(SUM($C33:$C$36,J182)-MAX($C33:$C$36,J182,)-MIN($C33:$C$36,J182))/3</f>
        <v>518.14666666666665</v>
      </c>
      <c r="K190" s="25">
        <f>+(SUM($C33:$C$36,K182)-MAX($C33:$C$36,K182,)-MIN($C33:$C$36,K182))/3</f>
        <v>550.38666666666677</v>
      </c>
      <c r="L190" s="25">
        <f>+(SUM($C33:$C$36,L182)-MAX($C33:$C$36,L182,)-MIN($C33:$C$36,L182))/3</f>
        <v>529.7600000000001</v>
      </c>
      <c r="M190" s="25">
        <f>+(SUM($C33:$C$36,M182)-MAX($C33:$C$36,M182,)-MIN($C33:$C$36,M182))/3</f>
        <v>519.53333333333342</v>
      </c>
      <c r="N190" s="25">
        <f>+(SUM($C33:$C$36,N182)-MAX($C33:$C$36,N182,)-MIN($C33:$C$36,N182))/3</f>
        <v>534.61333333333334</v>
      </c>
      <c r="O190" s="25">
        <f>+(SUM($C33:$C$36,O182)-MAX($C33:$C$36,O182,)-MIN($C33:$C$36,O182))/3</f>
        <v>522.48</v>
      </c>
      <c r="P190" s="25">
        <f>+(SUM($C33:$C$36,P182)-MAX($C33:$C$36,P182,)-MIN($C33:$C$36,P182))/3</f>
        <v>550.21333333333348</v>
      </c>
      <c r="Q190" s="25">
        <f>+(SUM($C33:$C$36,Q182)-MAX($C33:$C$36,Q182,)-MIN($C33:$C$36,Q182))/3</f>
        <v>541.37333333333345</v>
      </c>
      <c r="R190" s="25">
        <f>+(SUM($C33:$C$36,R182)-MAX($C33:$C$36,R182,)-MIN($C33:$C$36,R182))/3</f>
        <v>539.64</v>
      </c>
      <c r="S190" s="25">
        <f>+(SUM($C33:$C$36,S182)-MAX($C33:$C$36,S182,)-MIN($C33:$C$36,S182))/3</f>
        <v>521.61333333333334</v>
      </c>
      <c r="T190" s="25">
        <f>+(SUM($C33:$C$36,T182)-MAX($C33:$C$36,T182,)-MIN($C33:$C$36,T182))/3</f>
        <v>524.04000000000008</v>
      </c>
      <c r="U190" s="25">
        <f>+(SUM($C33:$C$36,U182)-MAX($C33:$C$36,U182,)-MIN($C33:$C$36,U182))/3</f>
        <v>558.88000000000011</v>
      </c>
      <c r="V190" s="25">
        <f>+(SUM($C33:$C$36,V182)-MAX($C33:$C$36,V182,)-MIN($C33:$C$36,V182))/3</f>
        <v>530.10666666666668</v>
      </c>
      <c r="W190" s="25">
        <f>+(SUM($C33:$C$36,W182)-MAX($C33:$C$36,W182,)-MIN($C33:$C$36,W182))/3</f>
        <v>541.72000000000014</v>
      </c>
      <c r="X190" s="25">
        <f>+(SUM($C33:$C$36,X182)-MAX($C33:$C$36,X182,)-MIN($C33:$C$36,X182))/3</f>
        <v>566.33333333333337</v>
      </c>
      <c r="Y190" s="25">
        <f>+(SUM($C33:$C$36,Y182)-MAX($C33:$C$36,Y182,)-MIN($C33:$C$36,Y182))/3</f>
        <v>555.24000000000012</v>
      </c>
      <c r="Z190" s="25">
        <f>+(SUM($C33:$C$36,Z182)-MAX($C33:$C$36,Z182,)-MIN($C33:$C$36,Z182))/3</f>
        <v>539.4666666666667</v>
      </c>
      <c r="AA190" s="25">
        <f>+(SUM($C33:$C$36,AA182)-MAX($C33:$C$36,AA182,)-MIN($C33:$C$36,AA182))/3</f>
        <v>543.45333333333338</v>
      </c>
      <c r="AB190" s="25">
        <f>+(SUM($C33:$C$36,AB182)-MAX($C33:$C$36,AB182,)-MIN($C33:$C$36,AB182))/3</f>
        <v>544.66666666666663</v>
      </c>
      <c r="AC190" s="25">
        <f>+(SUM($C33:$C$36,AC182)-MAX($C33:$C$36,AC182,)-MIN($C33:$C$36,AC182))/3</f>
        <v>551.42666666666673</v>
      </c>
      <c r="AD190" s="25">
        <f>+(SUM($C33:$C$36,AD182)-MAX($C33:$C$36,AD182,)-MIN($C33:$C$36,AD182))/3</f>
        <v>551.77333333333343</v>
      </c>
      <c r="AE190" s="25">
        <f>+(SUM($C33:$C$36,AE182)-MAX($C33:$C$36,AE182,)-MIN($C33:$C$36,AE182))/3</f>
        <v>534.61333333333334</v>
      </c>
      <c r="AF190" s="25">
        <f>+(SUM($C33:$C$36,AF182)-MAX($C33:$C$36,AF182,)-MIN($C33:$C$36,AF182))/3</f>
        <v>557.32000000000005</v>
      </c>
      <c r="AG190" s="25">
        <f>+(SUM($C33:$C$36,AG182)-MAX($C33:$C$36,AG182,)-MIN($C33:$C$36,AG182))/3</f>
        <v>543.10666666666668</v>
      </c>
      <c r="AH190" s="25">
        <f>+(SUM($C33:$C$36,AH182)-MAX($C33:$C$36,AH182,)-MIN($C33:$C$36,AH182))/3</f>
        <v>524.56000000000006</v>
      </c>
      <c r="AI190" s="25">
        <f>+(SUM($C33:$C$36,AI182)-MAX($C33:$C$36,AI182,)-MIN($C33:$C$36,AI182))/3</f>
        <v>545.18666666666661</v>
      </c>
      <c r="AJ190" s="25">
        <f>+(SUM($C33:$C$36,AJ182)-MAX($C33:$C$36,AJ182,)-MIN($C33:$C$36,AJ182))/3</f>
        <v>551.08000000000004</v>
      </c>
      <c r="AK190" s="25">
        <f>+(SUM($C33:$C$36,AK182)-MAX($C33:$C$36,AK182,)-MIN($C33:$C$36,AK182))/3</f>
        <v>532.5333333333333</v>
      </c>
      <c r="AL190" s="25">
        <f>+(SUM($C33:$C$36,AL182)-MAX($C33:$C$36,AL182,)-MIN($C33:$C$36,AL182))/3</f>
        <v>510.34666666666664</v>
      </c>
      <c r="AM190" s="25">
        <f>+(SUM($C33:$C$36,AM182)-MAX($C33:$C$36,AM182,)-MIN($C33:$C$36,AM182))/3</f>
        <v>563.56000000000006</v>
      </c>
      <c r="AN190" s="25">
        <f>+(SUM($C33:$C$36,AN182)-MAX($C33:$C$36,AN182,)-MIN($C33:$C$36,AN182))/3</f>
        <v>544.84</v>
      </c>
      <c r="AO190" s="25">
        <f>+(SUM($C33:$C$36,AO182)-MAX($C33:$C$36,AO182,)-MIN($C33:$C$36,AO182))/3</f>
        <v>527.50666666666666</v>
      </c>
      <c r="AP190" s="25">
        <f>+(SUM($C33:$C$36,AP182)-MAX($C33:$C$36,AP182,)-MIN($C33:$C$36,AP182))/3</f>
        <v>560.61333333333334</v>
      </c>
      <c r="AQ190" s="25">
        <f>+(SUM($C33:$C$36,AQ182)-MAX($C33:$C$36,AQ182,)-MIN($C33:$C$36,AQ182))/3</f>
        <v>566.67999999999995</v>
      </c>
      <c r="AR190" s="25">
        <f>+(SUM($C33:$C$36,AR182)-MAX($C33:$C$36,AR182,)-MIN($C33:$C$36,AR182))/3</f>
        <v>522.82666666666671</v>
      </c>
      <c r="AS190" s="25">
        <f>+(SUM($C33:$C$36,AS182)-MAX($C33:$C$36,AS182,)-MIN($C33:$C$36,AS182))/3</f>
        <v>543.28000000000009</v>
      </c>
      <c r="AT190" s="25">
        <f>+(SUM($C33:$C$36,AT182)-MAX($C33:$C$36,AT182,)-MIN($C33:$C$36,AT182))/3</f>
        <v>510.69333333333333</v>
      </c>
      <c r="AU190" s="25">
        <f>+(SUM($C33:$C$36,AU182)-MAX($C33:$C$36,AU182,)-MIN($C33:$C$36,AU182))/3</f>
        <v>529.24000000000012</v>
      </c>
      <c r="AV190" s="25">
        <f>+(SUM($C33:$C$36,AV182)-MAX($C33:$C$36,AV182,)-MIN($C33:$C$36,AV182))/3</f>
        <v>515.89333333333343</v>
      </c>
      <c r="AW190" s="25">
        <f>+(SUM($C33:$C$36,AW182)-MAX($C33:$C$36,AW182,)-MIN($C33:$C$36,AW182))/3</f>
        <v>540.16</v>
      </c>
      <c r="AX190" s="25">
        <f>+(SUM($C33:$C$36,AX182)-MAX($C33:$C$36,AX182,)-MIN($C33:$C$36,AX182))/3</f>
        <v>541.72000000000014</v>
      </c>
      <c r="AY190" s="25">
        <f>+(SUM($C33:$C$36,AY182)-MAX($C33:$C$36,AY182,)-MIN($C33:$C$36,AY182))/3</f>
        <v>556.80000000000007</v>
      </c>
      <c r="AZ190" s="25">
        <f>+(SUM($C33:$C$36,AZ182)-MAX($C33:$C$36,AZ182,)-MIN($C33:$C$36,AZ182))/3</f>
        <v>517.80000000000007</v>
      </c>
      <c r="BA190" s="25">
        <f>+(SUM($C33:$C$36,BA182)-MAX($C33:$C$36,BA182,)-MIN($C33:$C$36,BA182))/3</f>
        <v>564.6</v>
      </c>
      <c r="BB190" s="25">
        <f>+(SUM($C33:$C$36,BB182)-MAX($C33:$C$36,BB182,)-MIN($C33:$C$36,BB182))/3</f>
        <v>536.52</v>
      </c>
      <c r="BC190" s="25">
        <f>+(SUM($C33:$C$36,BC182)-MAX($C33:$C$36,BC182,)-MIN($C33:$C$36,BC182))/3</f>
        <v>540.33333333333337</v>
      </c>
      <c r="BD190" s="25">
        <f>+(SUM($C33:$C$36,BD182)-MAX($C33:$C$36,BD182,)-MIN($C33:$C$36,BD182))/3</f>
        <v>558.5333333333333</v>
      </c>
      <c r="BE190" s="25">
        <f>+(SUM($C33:$C$36,BE182)-MAX($C33:$C$36,BE182,)-MIN($C33:$C$36,BE182))/3</f>
        <v>534.96</v>
      </c>
      <c r="BF190" s="25">
        <f>+(SUM($C33:$C$36,BF182)-MAX($C33:$C$36,BF182,)-MIN($C33:$C$36,BF182))/3</f>
        <v>542.24000000000012</v>
      </c>
      <c r="BG190" s="25">
        <f>+(SUM($C33:$C$36,BG182)-MAX($C33:$C$36,BG182,)-MIN($C33:$C$36,BG182))/3</f>
        <v>542.93333333333339</v>
      </c>
      <c r="BH190" s="25">
        <f>+(SUM($C33:$C$36,BH182)-MAX($C33:$C$36,BH182,)-MIN($C33:$C$36,BH182))/3</f>
        <v>547.78666666666675</v>
      </c>
      <c r="BI190" s="25">
        <f>+(SUM($C33:$C$36,BI182)-MAX($C33:$C$36,BI182,)-MIN($C33:$C$36,BI182))/3</f>
        <v>567.54666666666674</v>
      </c>
      <c r="BJ190" s="25">
        <f>+(SUM($C33:$C$36,BJ182)-MAX($C33:$C$36,BJ182,)-MIN($C33:$C$36,BJ182))/3</f>
        <v>559.57333333333338</v>
      </c>
      <c r="BK190" s="25">
        <f>+(SUM($C33:$C$36,BK182)-MAX($C33:$C$36,BK182,)-MIN($C33:$C$36,BK182))/3</f>
        <v>573.61333333333334</v>
      </c>
      <c r="BL190" s="25">
        <f>+(SUM($C33:$C$36,BL182)-MAX($C33:$C$36,BL182,)-MIN($C33:$C$36,BL182))/3</f>
        <v>559.92000000000007</v>
      </c>
      <c r="BM190" s="25">
        <f>+(SUM($C33:$C$36,BM182)-MAX($C33:$C$36,BM182,)-MIN($C33:$C$36,BM182))/3</f>
        <v>546.74666666666678</v>
      </c>
      <c r="BN190" s="25">
        <f>+(SUM($C33:$C$36,BN182)-MAX($C33:$C$36,BN182,)-MIN($C33:$C$36,BN182))/3</f>
        <v>531.14666666666665</v>
      </c>
      <c r="BO190" s="25">
        <f>+(SUM($C33:$C$36,BO182)-MAX($C33:$C$36,BO182,)-MIN($C33:$C$36,BO182))/3</f>
        <v>513.29333333333341</v>
      </c>
      <c r="BP190" s="25">
        <f>+(SUM($C33:$C$36,BP182)-MAX($C33:$C$36,BP182,)-MIN($C33:$C$36,BP182))/3</f>
        <v>534.61333333333334</v>
      </c>
      <c r="BQ190" s="25">
        <f>+(SUM($C33:$C$36,BQ182)-MAX($C33:$C$36,BQ182,)-MIN($C33:$C$36,BQ182))/3</f>
        <v>553.67999999999995</v>
      </c>
      <c r="BR190" s="25">
        <f>+(SUM($C33:$C$36,BR182)-MAX($C33:$C$36,BR182,)-MIN($C33:$C$36,BR182))/3</f>
        <v>523.86666666666679</v>
      </c>
      <c r="BS190" s="25">
        <f>+(SUM($C33:$C$36,BS182)-MAX($C33:$C$36,BS182,)-MIN($C33:$C$36,BS182))/3</f>
        <v>531.84</v>
      </c>
      <c r="BT190" s="25">
        <f>+(SUM($C33:$C$36,BT182)-MAX($C33:$C$36,BT182,)-MIN($C33:$C$36,BT182))/3</f>
        <v>549.17333333333329</v>
      </c>
      <c r="BU190" s="25">
        <f>+(SUM($C33:$C$36,BU182)-MAX($C33:$C$36,BU182,)-MIN($C33:$C$36,BU182))/3</f>
        <v>506.88000000000011</v>
      </c>
      <c r="BV190" s="25">
        <f>+(SUM($C33:$C$36,BV182)-MAX($C33:$C$36,BV182,)-MIN($C33:$C$36,BV182))/3</f>
        <v>524.04000000000008</v>
      </c>
      <c r="BW190" s="25">
        <f>+(SUM($C33:$C$36,BW182)-MAX($C33:$C$36,BW182,)-MIN($C33:$C$36,BW182))/3</f>
        <v>525.6</v>
      </c>
      <c r="BX190" s="25">
        <f>+(SUM($C33:$C$36,BX182)-MAX($C33:$C$36,BX182,)-MIN($C33:$C$36,BX182))/3</f>
        <v>541.19999999999993</v>
      </c>
      <c r="BY190" s="25">
        <f>+(SUM($C33:$C$36,BY182)-MAX($C33:$C$36,BY182,)-MIN($C33:$C$36,BY182))/3</f>
        <v>519.18666666666661</v>
      </c>
      <c r="BZ190" s="25">
        <f>+(SUM($C33:$C$36,BZ182)-MAX($C33:$C$36,BZ182,)-MIN($C33:$C$36,BZ182))/3</f>
        <v>572.57333333333338</v>
      </c>
      <c r="CA190" s="25">
        <f>+(SUM($C33:$C$36,CA182)-MAX($C33:$C$36,CA182,)-MIN($C33:$C$36,CA182))/3</f>
        <v>540.85333333333335</v>
      </c>
      <c r="CB190" s="25">
        <f>+(SUM($C33:$C$36,CB182)-MAX($C33:$C$36,CB182,)-MIN($C33:$C$36,CB182))/3</f>
        <v>529.24000000000012</v>
      </c>
      <c r="CC190" s="25">
        <f>+(SUM($C33:$C$36,CC182)-MAX($C33:$C$36,CC182,)-MIN($C33:$C$36,CC182))/3</f>
        <v>553.16</v>
      </c>
      <c r="CD190" s="25">
        <f>+(SUM($C33:$C$36,CD182)-MAX($C33:$C$36,CD182,)-MIN($C33:$C$36,CD182))/3</f>
        <v>539.12</v>
      </c>
      <c r="CE190" s="25">
        <f>+(SUM($C33:$C$36,CE182)-MAX($C33:$C$36,CE182,)-MIN($C33:$C$36,CE182))/3</f>
        <v>523</v>
      </c>
      <c r="CF190" s="25">
        <f>+(SUM($C33:$C$36,CF182)-MAX($C33:$C$36,CF182,)-MIN($C33:$C$36,CF182))/3</f>
        <v>573.61333333333334</v>
      </c>
      <c r="CG190" s="25">
        <f>+(SUM($C33:$C$36,CG182)-MAX($C33:$C$36,CG182,)-MIN($C33:$C$36,CG182))/3</f>
        <v>542.7600000000001</v>
      </c>
      <c r="CH190" s="25">
        <f>+(SUM($C33:$C$36,CH182)-MAX($C33:$C$36,CH182,)-MIN($C33:$C$36,CH182))/3</f>
        <v>506.88000000000011</v>
      </c>
      <c r="CI190" s="25">
        <f>+(SUM($C33:$C$36,CI182)-MAX($C33:$C$36,CI182,)-MIN($C33:$C$36,CI182))/3</f>
        <v>506.88000000000011</v>
      </c>
      <c r="CJ190" s="25">
        <f>+(SUM($C33:$C$36,CJ182)-MAX($C33:$C$36,CJ182,)-MIN($C33:$C$36,CJ182))/3</f>
        <v>538.42666666666673</v>
      </c>
      <c r="CK190" s="25">
        <f>+(SUM($C33:$C$36,CK182)-MAX($C33:$C$36,CK182,)-MIN($C33:$C$36,CK182))/3</f>
        <v>538.94666666666672</v>
      </c>
      <c r="CL190" s="25">
        <f>+(SUM($C33:$C$36,CL182)-MAX($C33:$C$36,CL182,)-MIN($C33:$C$36,CL182))/3</f>
        <v>548.65333333333331</v>
      </c>
      <c r="CM190" s="25">
        <f>+(SUM($C33:$C$36,CM182)-MAX($C33:$C$36,CM182,)-MIN($C33:$C$36,CM182))/3</f>
        <v>557.49333333333334</v>
      </c>
      <c r="CN190" s="25">
        <f>+(SUM($C33:$C$36,CN182)-MAX($C33:$C$36,CN182,)-MIN($C33:$C$36,CN182))/3</f>
        <v>554.72000000000014</v>
      </c>
      <c r="CO190" s="25">
        <f>+(SUM($C33:$C$36,CO182)-MAX($C33:$C$36,CO182,)-MIN($C33:$C$36,CO182))/3</f>
        <v>521.61333333333334</v>
      </c>
      <c r="CP190" s="25">
        <f>+(SUM($C33:$C$36,CP182)-MAX($C33:$C$36,CP182,)-MIN($C33:$C$36,CP182))/3</f>
        <v>520.57333333333338</v>
      </c>
      <c r="CQ190" s="25">
        <f>+(SUM($C33:$C$36,CQ182)-MAX($C33:$C$36,CQ182,)-MIN($C33:$C$36,CQ182))/3</f>
        <v>545.70666666666682</v>
      </c>
      <c r="CR190" s="25">
        <f>+(SUM($C33:$C$36,CR182)-MAX($C33:$C$36,CR182,)-MIN($C33:$C$36,CR182))/3</f>
        <v>517.80000000000007</v>
      </c>
      <c r="CS190" s="25">
        <f>+(SUM($C33:$C$36,CS182)-MAX($C33:$C$36,CS182,)-MIN($C33:$C$36,CS182))/3</f>
        <v>548.82666666666671</v>
      </c>
      <c r="CT190" s="25">
        <f>+(SUM($C33:$C$36,CT182)-MAX($C33:$C$36,CT182,)-MIN($C33:$C$36,CT182))/3</f>
        <v>542.24000000000012</v>
      </c>
      <c r="CU190" s="25">
        <f>+(SUM($C33:$C$36,CU182)-MAX($C33:$C$36,CU182,)-MIN($C33:$C$36,CU182))/3</f>
        <v>529.06666666666672</v>
      </c>
      <c r="CV190" s="25">
        <f>+(SUM($C33:$C$36,CV182)-MAX($C33:$C$36,CV182,)-MIN($C33:$C$36,CV182))/3</f>
        <v>534.96</v>
      </c>
      <c r="CW190" s="25">
        <f>+(SUM($C33:$C$36,CW182)-MAX($C33:$C$36,CW182,)-MIN($C33:$C$36,CW182))/3</f>
        <v>558.88000000000011</v>
      </c>
      <c r="CX190" s="25">
        <f>+(SUM($C33:$C$36,CX182)-MAX($C33:$C$36,CX182,)-MIN($C33:$C$36,CX182))/3</f>
        <v>561.48</v>
      </c>
      <c r="CY190" s="25">
        <f>+(SUM($C33:$C$36,CY182)-MAX($C33:$C$36,CY182,)-MIN($C33:$C$36,CY182))/3</f>
        <v>541.02666666666676</v>
      </c>
      <c r="CZ190" s="25">
        <f>+(SUM($C33:$C$36,CZ182)-MAX($C33:$C$36,CZ182,)-MIN($C33:$C$36,CZ182))/3</f>
        <v>550.38666666666677</v>
      </c>
      <c r="DA190" s="25">
        <f>+(SUM($C33:$C$36,DA182)-MAX($C33:$C$36,DA182,)-MIN($C33:$C$36,DA182))/3</f>
        <v>551.25333333333344</v>
      </c>
      <c r="DB190" s="25">
        <f>+(SUM($C33:$C$36,DB182)-MAX($C33:$C$36,DB182,)-MIN($C33:$C$36,DB182))/3</f>
        <v>544.14666666666665</v>
      </c>
      <c r="DC190" s="25">
        <f>+(SUM($C33:$C$36,DC182)-MAX($C33:$C$36,DC182,)-MIN($C33:$C$36,DC182))/3</f>
        <v>541.19999999999993</v>
      </c>
      <c r="DD190" s="25">
        <f>+(SUM($C33:$C$36,DD182)-MAX($C33:$C$36,DD182,)-MIN($C33:$C$36,DD182))/3</f>
        <v>533.0533333333334</v>
      </c>
      <c r="DE190" s="25">
        <f>+(SUM($C33:$C$36,DE182)-MAX($C33:$C$36,DE182,)-MIN($C33:$C$36,DE182))/3</f>
        <v>531.66666666666663</v>
      </c>
      <c r="DF190" s="25">
        <f>+(SUM($C33:$C$36,DF182)-MAX($C33:$C$36,DF182,)-MIN($C33:$C$36,DF182))/3</f>
        <v>540.85333333333335</v>
      </c>
      <c r="DG190" s="25">
        <f>+(SUM($C33:$C$36,DG182)-MAX($C33:$C$36,DG182,)-MIN($C33:$C$36,DG182))/3</f>
        <v>518.84</v>
      </c>
      <c r="DH190" s="25">
        <f>+(SUM($C33:$C$36,DH182)-MAX($C33:$C$36,DH182,)-MIN($C33:$C$36,DH182))/3</f>
        <v>573.61333333333334</v>
      </c>
      <c r="DI190" s="25">
        <f>+(SUM($C33:$C$36,DI182)-MAX($C33:$C$36,DI182,)-MIN($C33:$C$36,DI182))/3</f>
        <v>573.61333333333334</v>
      </c>
      <c r="DJ190" s="25">
        <f>+(SUM($C33:$C$36,DJ182)-MAX($C33:$C$36,DJ182,)-MIN($C33:$C$36,DJ182))/3</f>
        <v>541.89333333333343</v>
      </c>
      <c r="DK190" s="25">
        <f>+(SUM($C33:$C$36,DK182)-MAX($C33:$C$36,DK182,)-MIN($C33:$C$36,DK182))/3</f>
        <v>531.32000000000005</v>
      </c>
      <c r="DL190" s="25">
        <f>+(SUM($C33:$C$36,DL182)-MAX($C33:$C$36,DL182,)-MIN($C33:$C$36,DL182))/3</f>
        <v>547.26666666666677</v>
      </c>
      <c r="DM190" s="25">
        <f>+(SUM($C33:$C$36,DM182)-MAX($C33:$C$36,DM182,)-MIN($C33:$C$36,DM182))/3</f>
        <v>554.54666666666674</v>
      </c>
      <c r="DN190" s="25">
        <f>+(SUM($C33:$C$36,DN182)-MAX($C33:$C$36,DN182,)-MIN($C33:$C$36,DN182))/3</f>
        <v>520.92000000000007</v>
      </c>
      <c r="DO190" s="25">
        <f>+(SUM($C33:$C$36,DO182)-MAX($C33:$C$36,DO182,)-MIN($C33:$C$36,DO182))/3</f>
        <v>506.88000000000011</v>
      </c>
      <c r="DP190" s="25">
        <f>+(SUM($C33:$C$36,DP182)-MAX($C33:$C$36,DP182,)-MIN($C33:$C$36,DP182))/3</f>
        <v>538.42666666666673</v>
      </c>
      <c r="DQ190" s="25">
        <f>+(SUM($C33:$C$36,DQ182)-MAX($C33:$C$36,DQ182,)-MIN($C33:$C$36,DQ182))/3</f>
        <v>545.18666666666661</v>
      </c>
      <c r="DR190" s="25">
        <f>+(SUM($C33:$C$36,DR182)-MAX($C33:$C$36,DR182,)-MIN($C33:$C$36,DR182))/3</f>
        <v>509.13333333333338</v>
      </c>
      <c r="DS190" s="25">
        <f>+(SUM($C33:$C$36,DS182)-MAX($C33:$C$36,DS182,)-MIN($C33:$C$36,DS182))/3</f>
        <v>511.73333333333341</v>
      </c>
      <c r="DT190" s="25">
        <f>+(SUM($C33:$C$36,DT182)-MAX($C33:$C$36,DT182,)-MIN($C33:$C$36,DT182))/3</f>
        <v>512.94666666666672</v>
      </c>
      <c r="DU190" s="25">
        <f>+(SUM($C33:$C$36,DU182)-MAX($C33:$C$36,DU182,)-MIN($C33:$C$36,DU182))/3</f>
        <v>560.61333333333334</v>
      </c>
      <c r="DV190" s="25">
        <f>+(SUM($C33:$C$36,DV182)-MAX($C33:$C$36,DV182,)-MIN($C33:$C$36,DV182))/3</f>
        <v>548.65333333333331</v>
      </c>
      <c r="DW190" s="25">
        <f>+(SUM($C33:$C$36,DW182)-MAX($C33:$C$36,DW182,)-MIN($C33:$C$36,DW182))/3</f>
        <v>541.72000000000014</v>
      </c>
      <c r="DX190" s="25">
        <f>+(SUM($C33:$C$36,DX182)-MAX($C33:$C$36,DX182,)-MIN($C33:$C$36,DX182))/3</f>
        <v>539.98666666666668</v>
      </c>
      <c r="DY190" s="25">
        <f>+(SUM($C33:$C$36,DY182)-MAX($C33:$C$36,DY182,)-MIN($C33:$C$36,DY182))/3</f>
        <v>536.17333333333329</v>
      </c>
      <c r="DZ190" s="25">
        <f>+(SUM($C33:$C$36,DZ182)-MAX($C33:$C$36,DZ182,)-MIN($C33:$C$36,DZ182))/3</f>
        <v>524.90666666666675</v>
      </c>
      <c r="EA190" s="25">
        <f>+(SUM($C33:$C$36,EA182)-MAX($C33:$C$36,EA182,)-MIN($C33:$C$36,EA182))/3</f>
        <v>548.48</v>
      </c>
      <c r="EB190" s="25">
        <f>+(SUM($C33:$C$36,EB182)-MAX($C33:$C$36,EB182,)-MIN($C33:$C$36,EB182))/3</f>
        <v>529.24000000000012</v>
      </c>
      <c r="EC190" s="25">
        <f>+(SUM($C33:$C$36,EC182)-MAX($C33:$C$36,EC182,)-MIN($C33:$C$36,EC182))/3</f>
        <v>555.93333333333339</v>
      </c>
      <c r="ED190" s="25">
        <f>+(SUM($C33:$C$36,ED182)-MAX($C33:$C$36,ED182,)-MIN($C33:$C$36,ED182))/3</f>
        <v>541.37333333333345</v>
      </c>
      <c r="EE190" s="25">
        <f>+(SUM($C33:$C$36,EE182)-MAX($C33:$C$36,EE182,)-MIN($C33:$C$36,EE182))/3</f>
        <v>506.88000000000011</v>
      </c>
      <c r="EF190" s="25">
        <f>+(SUM($C33:$C$36,EF182)-MAX($C33:$C$36,EF182,)-MIN($C33:$C$36,EF182))/3</f>
        <v>528.54666666666674</v>
      </c>
      <c r="EG190" s="25">
        <f>+(SUM($C33:$C$36,EG182)-MAX($C33:$C$36,EG182,)-MIN($C33:$C$36,EG182))/3</f>
        <v>545.5333333333333</v>
      </c>
      <c r="EH190" s="25">
        <f>+(SUM($C33:$C$36,EH182)-MAX($C33:$C$36,EH182,)-MIN($C33:$C$36,EH182))/3</f>
        <v>554.02666666666676</v>
      </c>
      <c r="EI190" s="25">
        <f>+(SUM($C33:$C$36,EI182)-MAX($C33:$C$36,EI182,)-MIN($C33:$C$36,EI182))/3</f>
        <v>530.45333333333338</v>
      </c>
      <c r="EJ190" s="25">
        <f>+(SUM($C33:$C$36,EJ182)-MAX($C33:$C$36,EJ182,)-MIN($C33:$C$36,EJ182))/3</f>
        <v>554.54666666666674</v>
      </c>
      <c r="EK190" s="25">
        <f>+(SUM($C33:$C$36,EK182)-MAX($C33:$C$36,EK182,)-MIN($C33:$C$36,EK182))/3</f>
        <v>541.37333333333345</v>
      </c>
      <c r="EL190" s="25">
        <f>+(SUM($C33:$C$36,EL182)-MAX($C33:$C$36,EL182,)-MIN($C33:$C$36,EL182))/3</f>
        <v>548.65333333333331</v>
      </c>
      <c r="EM190" s="25">
        <f>+(SUM($C33:$C$36,EM182)-MAX($C33:$C$36,EM182,)-MIN($C33:$C$36,EM182))/3</f>
        <v>514.16</v>
      </c>
      <c r="EN190" s="25">
        <f>+(SUM($C33:$C$36,EN182)-MAX($C33:$C$36,EN182,)-MIN($C33:$C$36,EN182))/3</f>
        <v>539.64</v>
      </c>
      <c r="EO190" s="25">
        <f>+(SUM($C33:$C$36,EO182)-MAX($C33:$C$36,EO182,)-MIN($C33:$C$36,EO182))/3</f>
        <v>561.30666666666673</v>
      </c>
      <c r="EP190" s="25">
        <f>+(SUM($C33:$C$36,EP182)-MAX($C33:$C$36,EP182,)-MIN($C33:$C$36,EP182))/3</f>
        <v>507.22666666666674</v>
      </c>
      <c r="EQ190" s="25">
        <f>+(SUM($C33:$C$36,EQ182)-MAX($C33:$C$36,EQ182,)-MIN($C33:$C$36,EQ182))/3</f>
        <v>562.86666666666667</v>
      </c>
      <c r="ER190" s="25">
        <f>+(SUM($C33:$C$36,ER182)-MAX($C33:$C$36,ER182,)-MIN($C33:$C$36,ER182))/3</f>
        <v>532.70666666666682</v>
      </c>
      <c r="ES190" s="25">
        <f>+(SUM($C33:$C$36,ES182)-MAX($C33:$C$36,ES182,)-MIN($C33:$C$36,ES182))/3</f>
        <v>523.69333333333327</v>
      </c>
      <c r="ET190" s="25">
        <f>+(SUM($C33:$C$36,ET182)-MAX($C33:$C$36,ET182,)-MIN($C33:$C$36,ET182))/3</f>
        <v>539.29333333333341</v>
      </c>
      <c r="EU190" s="25">
        <f>+(SUM($C33:$C$36,EU182)-MAX($C33:$C$36,EU182,)-MIN($C33:$C$36,EU182))/3</f>
        <v>536.34666666666669</v>
      </c>
      <c r="EV190" s="25">
        <f>+(SUM($C33:$C$36,EV182)-MAX($C33:$C$36,EV182,)-MIN($C33:$C$36,EV182))/3</f>
        <v>531.14666666666665</v>
      </c>
      <c r="EW190" s="25">
        <f>+(SUM($C33:$C$36,EW182)-MAX($C33:$C$36,EW182,)-MIN($C33:$C$36,EW182))/3</f>
        <v>540.50666666666666</v>
      </c>
      <c r="EX190" s="25">
        <f>+(SUM($C33:$C$36,EX182)-MAX($C33:$C$36,EX182,)-MIN($C33:$C$36,EX182))/3</f>
        <v>547.09333333333336</v>
      </c>
      <c r="EY190" s="25">
        <f>+(SUM($C33:$C$36,EY182)-MAX($C33:$C$36,EY182,)-MIN($C33:$C$36,EY182))/3</f>
        <v>527.16</v>
      </c>
      <c r="EZ190" s="25">
        <f>+(SUM($C33:$C$36,EZ182)-MAX($C33:$C$36,EZ182,)-MIN($C33:$C$36,EZ182))/3</f>
        <v>551.25333333333344</v>
      </c>
      <c r="FA190" s="25">
        <f>+(SUM($C33:$C$36,FA182)-MAX($C33:$C$36,FA182,)-MIN($C33:$C$36,FA182))/3</f>
        <v>528.37333333333345</v>
      </c>
      <c r="FB190" s="25">
        <f>+(SUM($C33:$C$36,FB182)-MAX($C33:$C$36,FB182,)-MIN($C33:$C$36,FB182))/3</f>
        <v>528.54666666666674</v>
      </c>
      <c r="FC190" s="25">
        <f>+(SUM($C33:$C$36,FC182)-MAX($C33:$C$36,FC182,)-MIN($C33:$C$36,FC182))/3</f>
        <v>550.04000000000008</v>
      </c>
      <c r="FD190" s="25">
        <f>+(SUM($C33:$C$36,FD182)-MAX($C33:$C$36,FD182,)-MIN($C33:$C$36,FD182))/3</f>
        <v>565.98666666666668</v>
      </c>
      <c r="FE190" s="25">
        <f>+(SUM($C33:$C$36,FE182)-MAX($C33:$C$36,FE182,)-MIN($C33:$C$36,FE182))/3</f>
        <v>548.82666666666671</v>
      </c>
      <c r="FF190" s="25">
        <f>+(SUM($C33:$C$36,FF182)-MAX($C33:$C$36,FF182,)-MIN($C33:$C$36,FF182))/3</f>
        <v>538.25333333333344</v>
      </c>
      <c r="FG190" s="25">
        <f>+(SUM($C33:$C$36,FG182)-MAX($C33:$C$36,FG182,)-MIN($C33:$C$36,FG182))/3</f>
        <v>519.36</v>
      </c>
      <c r="FH190" s="25">
        <f>+(SUM($C33:$C$36,FH182)-MAX($C33:$C$36,FH182,)-MIN($C33:$C$36,FH182))/3</f>
        <v>554.72000000000014</v>
      </c>
      <c r="FI190" s="25">
        <f>+(SUM($C33:$C$36,FI182)-MAX($C33:$C$36,FI182,)-MIN($C33:$C$36,FI182))/3</f>
        <v>543.97333333333336</v>
      </c>
      <c r="FJ190" s="25">
        <f>+(SUM($C33:$C$36,FJ182)-MAX($C33:$C$36,FJ182,)-MIN($C33:$C$36,FJ182))/3</f>
        <v>518.84</v>
      </c>
      <c r="FK190" s="25">
        <f>+(SUM($C33:$C$36,FK182)-MAX($C33:$C$36,FK182,)-MIN($C33:$C$36,FK182))/3</f>
        <v>515.54666666666674</v>
      </c>
      <c r="FL190" s="25">
        <f>+(SUM($C33:$C$36,FL182)-MAX($C33:$C$36,FL182,)-MIN($C33:$C$36,FL182))/3</f>
        <v>546.40000000000009</v>
      </c>
      <c r="FM190" s="25">
        <f>+(SUM($C33:$C$36,FM182)-MAX($C33:$C$36,FM182,)-MIN($C33:$C$36,FM182))/3</f>
        <v>572.40000000000009</v>
      </c>
      <c r="FN190" s="25">
        <f>+(SUM($C33:$C$36,FN182)-MAX($C33:$C$36,FN182,)-MIN($C33:$C$36,FN182))/3</f>
        <v>534.61333333333334</v>
      </c>
      <c r="FO190" s="25">
        <f>+(SUM($C33:$C$36,FO182)-MAX($C33:$C$36,FO182,)-MIN($C33:$C$36,FO182))/3</f>
        <v>528.02666666666664</v>
      </c>
      <c r="FP190" s="25">
        <f>+(SUM($C33:$C$36,FP182)-MAX($C33:$C$36,FP182,)-MIN($C33:$C$36,FP182))/3</f>
        <v>533.0533333333334</v>
      </c>
      <c r="FQ190" s="25">
        <f>+(SUM($C33:$C$36,FQ182)-MAX($C33:$C$36,FQ182,)-MIN($C33:$C$36,FQ182))/3</f>
        <v>550.21333333333348</v>
      </c>
      <c r="FR190" s="25">
        <f>+(SUM($C33:$C$36,FR182)-MAX($C33:$C$36,FR182,)-MIN($C33:$C$36,FR182))/3</f>
        <v>562.6933333333335</v>
      </c>
      <c r="FS190" s="25">
        <f>+(SUM($C33:$C$36,FS182)-MAX($C33:$C$36,FS182,)-MIN($C33:$C$36,FS182))/3</f>
        <v>533.40000000000009</v>
      </c>
      <c r="FT190" s="25">
        <f>+(SUM($C33:$C$36,FT182)-MAX($C33:$C$36,FT182,)-MIN($C33:$C$36,FT182))/3</f>
        <v>517.97333333333336</v>
      </c>
      <c r="FU190" s="25">
        <f>+(SUM($C33:$C$36,FU182)-MAX($C33:$C$36,FU182,)-MIN($C33:$C$36,FU182))/3</f>
        <v>537.90666666666675</v>
      </c>
      <c r="FV190" s="25">
        <f>+(SUM($C33:$C$36,FV182)-MAX($C33:$C$36,FV182,)-MIN($C33:$C$36,FV182))/3</f>
        <v>521.09333333333336</v>
      </c>
      <c r="FW190" s="25">
        <f>+(SUM($C33:$C$36,FW182)-MAX($C33:$C$36,FW182,)-MIN($C33:$C$36,FW182))/3</f>
        <v>562</v>
      </c>
      <c r="FX190" s="25">
        <f>+(SUM($C33:$C$36,FX182)-MAX($C33:$C$36,FX182,)-MIN($C33:$C$36,FX182))/3</f>
        <v>536.34666666666669</v>
      </c>
      <c r="FY190" s="25">
        <f>+(SUM($C33:$C$36,FY182)-MAX($C33:$C$36,FY182,)-MIN($C33:$C$36,FY182))/3</f>
        <v>572.92000000000007</v>
      </c>
      <c r="FZ190" s="25">
        <f>+(SUM($C33:$C$36,FZ182)-MAX($C33:$C$36,FZ182,)-MIN($C33:$C$36,FZ182))/3</f>
        <v>530.62666666666667</v>
      </c>
      <c r="GA190" s="25">
        <f>+(SUM($C33:$C$36,GA182)-MAX($C33:$C$36,GA182,)-MIN($C33:$C$36,GA182))/3</f>
        <v>522.30666666666673</v>
      </c>
      <c r="GB190" s="25">
        <f>+(SUM($C33:$C$36,GB182)-MAX($C33:$C$36,GB182,)-MIN($C33:$C$36,GB182))/3</f>
        <v>527.16</v>
      </c>
      <c r="GC190" s="25">
        <f>+(SUM($C33:$C$36,GC182)-MAX($C33:$C$36,GC182,)-MIN($C33:$C$36,GC182))/3</f>
        <v>513.4666666666667</v>
      </c>
      <c r="GD190" s="25">
        <f>+(SUM($C33:$C$36,GD182)-MAX($C33:$C$36,GD182,)-MIN($C33:$C$36,GD182))/3</f>
        <v>556.28000000000009</v>
      </c>
      <c r="GE190" s="25">
        <f>+(SUM($C33:$C$36,GE182)-MAX($C33:$C$36,GE182,)-MIN($C33:$C$36,GE182))/3</f>
        <v>566.33333333333337</v>
      </c>
      <c r="GF190" s="25">
        <f>+(SUM($C33:$C$36,GF182)-MAX($C33:$C$36,GF182,)-MIN($C33:$C$36,GF182))/3</f>
        <v>541.02666666666676</v>
      </c>
      <c r="GG190" s="25">
        <f>+(SUM($C33:$C$36,GG182)-MAX($C33:$C$36,GG182,)-MIN($C33:$C$36,GG182))/3</f>
        <v>516.93333333333339</v>
      </c>
      <c r="GH190" s="25">
        <f>+(SUM($C33:$C$36,GH182)-MAX($C33:$C$36,GH182,)-MIN($C33:$C$36,GH182))/3</f>
        <v>509.30666666666667</v>
      </c>
      <c r="GI190" s="25">
        <f>+(SUM($C33:$C$36,GI182)-MAX($C33:$C$36,GI182,)-MIN($C33:$C$36,GI182))/3</f>
        <v>517.28000000000009</v>
      </c>
      <c r="GJ190" s="25">
        <f>+(SUM($C33:$C$36,GJ182)-MAX($C33:$C$36,GJ182,)-MIN($C33:$C$36,GJ182))/3</f>
        <v>559.92000000000007</v>
      </c>
      <c r="GK190" s="25">
        <f>+(SUM($C33:$C$36,GK182)-MAX($C33:$C$36,GK182,)-MIN($C33:$C$36,GK182))/3</f>
        <v>542.24000000000012</v>
      </c>
      <c r="GL190" s="25">
        <f>+(SUM($C33:$C$36,GL182)-MAX($C33:$C$36,GL182,)-MIN($C33:$C$36,GL182))/3</f>
        <v>549.52</v>
      </c>
      <c r="GM190" s="25">
        <f>+(SUM($C33:$C$36,GM182)-MAX($C33:$C$36,GM182,)-MIN($C33:$C$36,GM182))/3</f>
        <v>549.86666666666667</v>
      </c>
      <c r="GN190" s="25">
        <f>+(SUM($C33:$C$36,GN182)-MAX($C33:$C$36,GN182,)-MIN($C33:$C$36,GN182))/3</f>
        <v>514.16</v>
      </c>
      <c r="GO190" s="25">
        <f>+(SUM($C33:$C$36,GO182)-MAX($C33:$C$36,GO182,)-MIN($C33:$C$36,GO182))/3</f>
        <v>553.50666666666666</v>
      </c>
      <c r="GP190" s="25">
        <f>+(SUM($C33:$C$36,GP182)-MAX($C33:$C$36,GP182,)-MIN($C33:$C$36,GP182))/3</f>
        <v>510.69333333333333</v>
      </c>
      <c r="GQ190" s="25">
        <f>+(SUM($C33:$C$36,GQ182)-MAX($C33:$C$36,GQ182,)-MIN($C33:$C$36,GQ182))/3</f>
        <v>514.33333333333337</v>
      </c>
      <c r="GR190" s="25">
        <f>+(SUM($C33:$C$36,GR182)-MAX($C33:$C$36,GR182,)-MIN($C33:$C$36,GR182))/3</f>
        <v>513.12</v>
      </c>
      <c r="GS190" s="25">
        <f>+(SUM($C33:$C$36,GS182)-MAX($C33:$C$36,GS182,)-MIN($C33:$C$36,GS182))/3</f>
        <v>520.2266666666668</v>
      </c>
      <c r="GT190" s="25">
        <f>+(SUM($C33:$C$36,GT182)-MAX($C33:$C$36,GT182,)-MIN($C33:$C$36,GT182))/3</f>
        <v>517.97333333333336</v>
      </c>
      <c r="GU190" s="25">
        <f>+(SUM($C33:$C$36,GU182)-MAX($C33:$C$36,GU182,)-MIN($C33:$C$36,GU182))/3</f>
        <v>542.7600000000001</v>
      </c>
      <c r="GV190" s="25">
        <f>+(SUM($C33:$C$36,GV182)-MAX($C33:$C$36,GV182,)-MIN($C33:$C$36,GV182))/3</f>
        <v>553.85333333333335</v>
      </c>
      <c r="GW190" s="25">
        <f>+(SUM($C33:$C$36,GW182)-MAX($C33:$C$36,GW182,)-MIN($C33:$C$36,GW182))/3</f>
        <v>539.12</v>
      </c>
      <c r="GX190" s="25">
        <f>+(SUM($C33:$C$36,GX182)-MAX($C33:$C$36,GX182,)-MIN($C33:$C$36,GX182))/3</f>
        <v>517.62666666666667</v>
      </c>
      <c r="GY190" s="25">
        <f>+(SUM($C33:$C$36,GY182)-MAX($C33:$C$36,GY182,)-MIN($C33:$C$36,GY182))/3</f>
        <v>567.19999999999993</v>
      </c>
      <c r="GZ190" s="25">
        <f>+(SUM($C33:$C$36,GZ182)-MAX($C33:$C$36,GZ182,)-MIN($C33:$C$36,GZ182))/3</f>
        <v>547.61333333333334</v>
      </c>
      <c r="HA190" s="25">
        <f>+(SUM($C33:$C$36,HA182)-MAX($C33:$C$36,HA182,)-MIN($C33:$C$36,HA182))/3</f>
        <v>557.14666666666665</v>
      </c>
      <c r="HB190" s="25">
        <f>+(SUM($C33:$C$36,HB182)-MAX($C33:$C$36,HB182,)-MIN($C33:$C$36,HB182))/3</f>
        <v>528.72000000000014</v>
      </c>
      <c r="HC190" s="25">
        <f>+(SUM($C33:$C$36,HC182)-MAX($C33:$C$36,HC182,)-MIN($C33:$C$36,HC182))/3</f>
        <v>549</v>
      </c>
      <c r="HD190" s="25">
        <f>+(SUM($C33:$C$36,HD182)-MAX($C33:$C$36,HD182,)-MIN($C33:$C$36,HD182))/3</f>
        <v>545.01333333333332</v>
      </c>
      <c r="HE190" s="25">
        <f>+(SUM($C33:$C$36,HE182)-MAX($C33:$C$36,HE182,)-MIN($C33:$C$36,HE182))/3</f>
        <v>511.21333333333342</v>
      </c>
      <c r="HF190" s="25">
        <f>+(SUM($C33:$C$36,HF182)-MAX($C33:$C$36,HF182,)-MIN($C33:$C$36,HF182))/3</f>
        <v>529.7600000000001</v>
      </c>
      <c r="HG190" s="25">
        <f>+(SUM($C33:$C$36,HG182)-MAX($C33:$C$36,HG182,)-MIN($C33:$C$36,HG182))/3</f>
        <v>562.34666666666669</v>
      </c>
      <c r="HH190" s="25">
        <f>+(SUM($C33:$C$36,HH182)-MAX($C33:$C$36,HH182,)-MIN($C33:$C$36,HH182))/3</f>
        <v>528.54666666666674</v>
      </c>
      <c r="HI190" s="25">
        <f>+(SUM($C33:$C$36,HI182)-MAX($C33:$C$36,HI182,)-MIN($C33:$C$36,HI182))/3</f>
        <v>525.94666666666672</v>
      </c>
      <c r="HJ190" s="25">
        <f>+(SUM($C33:$C$36,HJ182)-MAX($C33:$C$36,HJ182,)-MIN($C33:$C$36,HJ182))/3</f>
        <v>548.30666666666673</v>
      </c>
      <c r="HK190" s="25">
        <f>+(SUM($C33:$C$36,HK182)-MAX($C33:$C$36,HK182,)-MIN($C33:$C$36,HK182))/3</f>
        <v>573.61333333333334</v>
      </c>
      <c r="HL190" s="25">
        <f>+(SUM($C33:$C$36,HL182)-MAX($C33:$C$36,HL182,)-MIN($C33:$C$36,HL182))/3</f>
        <v>531.14666666666665</v>
      </c>
      <c r="HM190" s="25">
        <f>+(SUM($C33:$C$36,HM182)-MAX($C33:$C$36,HM182,)-MIN($C33:$C$36,HM182))/3</f>
        <v>554.19999999999993</v>
      </c>
      <c r="HN190" s="25">
        <f>+(SUM($C33:$C$36,HN182)-MAX($C33:$C$36,HN182,)-MIN($C33:$C$36,HN182))/3</f>
        <v>549.6933333333335</v>
      </c>
      <c r="HO190" s="25">
        <f>+(SUM($C33:$C$36,HO182)-MAX($C33:$C$36,HO182,)-MIN($C33:$C$36,HO182))/3</f>
        <v>538.42666666666673</v>
      </c>
      <c r="HP190" s="25">
        <f>+(SUM($C33:$C$36,HP182)-MAX($C33:$C$36,HP182,)-MIN($C33:$C$36,HP182))/3</f>
        <v>549.17333333333329</v>
      </c>
      <c r="HQ190" s="25">
        <f>+(SUM($C33:$C$36,HQ182)-MAX($C33:$C$36,HQ182,)-MIN($C33:$C$36,HQ182))/3</f>
        <v>524.73333333333346</v>
      </c>
      <c r="HR190" s="25">
        <f>+(SUM($C33:$C$36,HR182)-MAX($C33:$C$36,HR182,)-MIN($C33:$C$36,HR182))/3</f>
        <v>528.54666666666674</v>
      </c>
      <c r="HS190" s="25">
        <f>+(SUM($C33:$C$36,HS182)-MAX($C33:$C$36,HS182,)-MIN($C33:$C$36,HS182))/3</f>
        <v>521.26666666666677</v>
      </c>
      <c r="HT190" s="25">
        <f>+(SUM($C33:$C$36,HT182)-MAX($C33:$C$36,HT182,)-MIN($C33:$C$36,HT182))/3</f>
        <v>533.92000000000007</v>
      </c>
      <c r="HU190" s="25">
        <f>+(SUM($C33:$C$36,HU182)-MAX($C33:$C$36,HU182,)-MIN($C33:$C$36,HU182))/3</f>
        <v>543.62666666666667</v>
      </c>
      <c r="HV190" s="25">
        <f>+(SUM($C33:$C$36,HV182)-MAX($C33:$C$36,HV182,)-MIN($C33:$C$36,HV182))/3</f>
        <v>531.32000000000005</v>
      </c>
      <c r="HW190" s="25">
        <f>+(SUM($C33:$C$36,HW182)-MAX($C33:$C$36,HW182,)-MIN($C33:$C$36,HW182))/3</f>
        <v>521.61333333333334</v>
      </c>
      <c r="HX190" s="25">
        <f>+(SUM($C33:$C$36,HX182)-MAX($C33:$C$36,HX182,)-MIN($C33:$C$36,HX182))/3</f>
        <v>532.70666666666682</v>
      </c>
      <c r="HY190" s="25">
        <f>+(SUM($C33:$C$36,HY182)-MAX($C33:$C$36,HY182,)-MIN($C33:$C$36,HY182))/3</f>
        <v>551.94666666666672</v>
      </c>
      <c r="HZ190" s="25">
        <f>+(SUM($C33:$C$36,HZ182)-MAX($C33:$C$36,HZ182,)-MIN($C33:$C$36,HZ182))/3</f>
        <v>545.01333333333332</v>
      </c>
      <c r="IA190" s="25">
        <f>+(SUM($C33:$C$36,IA182)-MAX($C33:$C$36,IA182,)-MIN($C33:$C$36,IA182))/3</f>
        <v>558.88000000000011</v>
      </c>
      <c r="IB190" s="25">
        <f>+(SUM($C33:$C$36,IB182)-MAX($C33:$C$36,IB182,)-MIN($C33:$C$36,IB182))/3</f>
        <v>521.78666666666675</v>
      </c>
      <c r="IC190" s="25">
        <f>+(SUM($C33:$C$36,IC182)-MAX($C33:$C$36,IC182,)-MIN($C33:$C$36,IC182))/3</f>
        <v>519.88000000000011</v>
      </c>
      <c r="ID190" s="25">
        <f>+(SUM($C33:$C$36,ID182)-MAX($C33:$C$36,ID182,)-MIN($C33:$C$36,ID182))/3</f>
        <v>554.37333333333345</v>
      </c>
      <c r="IE190" s="25">
        <f>+(SUM($C33:$C$36,IE182)-MAX($C33:$C$36,IE182,)-MIN($C33:$C$36,IE182))/3</f>
        <v>540.33333333333337</v>
      </c>
      <c r="IF190" s="25">
        <f>+(SUM($C33:$C$36,IF182)-MAX($C33:$C$36,IF182,)-MIN($C33:$C$36,IF182))/3</f>
        <v>506.88000000000011</v>
      </c>
      <c r="IG190" s="25">
        <f>+(SUM($C33:$C$36,IG182)-MAX($C33:$C$36,IG182,)-MIN($C33:$C$36,IG182))/3</f>
        <v>527.67999999999995</v>
      </c>
      <c r="IH190" s="25">
        <f>+(SUM($C33:$C$36,IH182)-MAX($C33:$C$36,IH182,)-MIN($C33:$C$36,IH182))/3</f>
        <v>551.6</v>
      </c>
      <c r="II190" s="25">
        <f>+(SUM($C33:$C$36,II182)-MAX($C33:$C$36,II182,)-MIN($C33:$C$36,II182))/3</f>
        <v>522.65333333333331</v>
      </c>
      <c r="IJ190" s="25">
        <f>+(SUM($C33:$C$36,IJ182)-MAX($C33:$C$36,IJ182,)-MIN($C33:$C$36,IJ182))/3</f>
        <v>567.02666666666676</v>
      </c>
      <c r="IK190" s="25">
        <f>+(SUM($C33:$C$36,IK182)-MAX($C33:$C$36,IK182,)-MIN($C33:$C$36,IK182))/3</f>
        <v>506.88000000000011</v>
      </c>
      <c r="IL190" s="25">
        <f>+(SUM($C33:$C$36,IL182)-MAX($C33:$C$36,IL182,)-MIN($C33:$C$36,IL182))/3</f>
        <v>549</v>
      </c>
      <c r="IM190" s="25">
        <f>+(SUM($C33:$C$36,IM182)-MAX($C33:$C$36,IM182,)-MIN($C33:$C$36,IM182))/3</f>
        <v>529.93333333333339</v>
      </c>
      <c r="IN190" s="25">
        <f>+(SUM($C33:$C$36,IN182)-MAX($C33:$C$36,IN182,)-MIN($C33:$C$36,IN182))/3</f>
        <v>525.25333333333344</v>
      </c>
      <c r="IO190" s="25">
        <f>+(SUM($C33:$C$36,IO182)-MAX($C33:$C$36,IO182,)-MIN($C33:$C$36,IO182))/3</f>
        <v>525.25333333333344</v>
      </c>
      <c r="IP190" s="25">
        <f>+(SUM($C33:$C$36,IP182)-MAX($C33:$C$36,IP182,)-MIN($C33:$C$36,IP182))/3</f>
        <v>540.16</v>
      </c>
      <c r="IQ190" s="25">
        <f>+(SUM($C33:$C$36,IQ182)-MAX($C33:$C$36,IQ182,)-MIN($C33:$C$36,IQ182))/3</f>
        <v>546.92000000000007</v>
      </c>
      <c r="IR190" s="25">
        <f>+(SUM($C33:$C$36,IR182)-MAX($C33:$C$36,IR182,)-MIN($C33:$C$36,IR182))/3</f>
        <v>528.89333333333343</v>
      </c>
      <c r="IS190" s="25">
        <f>+(SUM($C33:$C$36,IS182)-MAX($C33:$C$36,IS182,)-MIN($C33:$C$36,IS182))/3</f>
        <v>539.29333333333341</v>
      </c>
      <c r="IT190" s="25">
        <f>+(SUM($C33:$C$36,IT182)-MAX($C33:$C$36,IT182,)-MIN($C33:$C$36,IT182))/3</f>
        <v>545.36000000000013</v>
      </c>
      <c r="IU190" s="25">
        <f>+(SUM($C33:$C$36,IU182)-MAX($C33:$C$36,IU182,)-MIN($C33:$C$36,IU182))/3</f>
        <v>545.88000000000011</v>
      </c>
      <c r="IV190" s="25">
        <f>+(SUM($C33:$C$36,IV182)-MAX($C33:$C$36,IV182,)-MIN($C33:$C$36,IV182))/3</f>
        <v>542.41333333333341</v>
      </c>
      <c r="IW190" s="25">
        <f>+(SUM($C33:$C$36,IW182)-MAX($C33:$C$36,IW182,)-MIN($C33:$C$36,IW182))/3</f>
        <v>567.54666666666674</v>
      </c>
      <c r="IX190" s="25">
        <f>+(SUM($C33:$C$36,IX182)-MAX($C33:$C$36,IX182,)-MIN($C33:$C$36,IX182))/3</f>
        <v>538.25333333333344</v>
      </c>
      <c r="IY190" s="25">
        <f>+(SUM($C33:$C$36,IY182)-MAX($C33:$C$36,IY182,)-MIN($C33:$C$36,IY182))/3</f>
        <v>533.74666666666678</v>
      </c>
      <c r="IZ190" s="25">
        <f>+(SUM($C33:$C$36,IZ182)-MAX($C33:$C$36,IZ182,)-MIN($C33:$C$36,IZ182))/3</f>
        <v>535.13333333333333</v>
      </c>
      <c r="JA190" s="25">
        <f>+(SUM($C33:$C$36,JA182)-MAX($C33:$C$36,JA182,)-MIN($C33:$C$36,JA182))/3</f>
        <v>569.62666666666667</v>
      </c>
      <c r="JB190" s="25">
        <f>+(SUM($C33:$C$36,JB182)-MAX($C33:$C$36,JB182,)-MIN($C33:$C$36,JB182))/3</f>
        <v>539.64</v>
      </c>
      <c r="JC190" s="25">
        <f>+(SUM($C33:$C$36,JC182)-MAX($C33:$C$36,JC182,)-MIN($C33:$C$36,JC182))/3</f>
        <v>536.17333333333329</v>
      </c>
      <c r="JD190" s="25">
        <f>+(SUM($C33:$C$36,JD182)-MAX($C33:$C$36,JD182,)-MIN($C33:$C$36,JD182))/3</f>
        <v>528.54666666666674</v>
      </c>
      <c r="JE190" s="25">
        <f>+(SUM($C33:$C$36,JE182)-MAX($C33:$C$36,JE182,)-MIN($C33:$C$36,JE182))/3</f>
        <v>544.49333333333334</v>
      </c>
      <c r="JF190" s="25">
        <f>+(SUM($C33:$C$36,JF182)-MAX($C33:$C$36,JF182,)-MIN($C33:$C$36,JF182))/3</f>
        <v>551.08000000000004</v>
      </c>
      <c r="JG190" s="25">
        <f>+(SUM($C33:$C$36,JG182)-MAX($C33:$C$36,JG182,)-MIN($C33:$C$36,JG182))/3</f>
        <v>517.10666666666668</v>
      </c>
      <c r="JH190" s="25">
        <f>+(SUM($C33:$C$36,JH182)-MAX($C33:$C$36,JH182,)-MIN($C33:$C$36,JH182))/3</f>
        <v>551.42666666666673</v>
      </c>
      <c r="JI190" s="25">
        <f>+(SUM($C33:$C$36,JI182)-MAX($C33:$C$36,JI182,)-MIN($C33:$C$36,JI182))/3</f>
        <v>540.50666666666666</v>
      </c>
      <c r="JJ190" s="25">
        <f>+(SUM($C33:$C$36,JJ182)-MAX($C33:$C$36,JJ182,)-MIN($C33:$C$36,JJ182))/3</f>
        <v>514.33333333333337</v>
      </c>
      <c r="JK190" s="25">
        <f>+(SUM($C33:$C$36,JK182)-MAX($C33:$C$36,JK182,)-MIN($C33:$C$36,JK182))/3</f>
        <v>559.0533333333334</v>
      </c>
      <c r="JL190" s="25">
        <f>+(SUM($C33:$C$36,JL182)-MAX($C33:$C$36,JL182,)-MIN($C33:$C$36,JL182))/3</f>
        <v>542.24000000000012</v>
      </c>
      <c r="JM190" s="25">
        <f>+(SUM($C33:$C$36,JM182)-MAX($C33:$C$36,JM182,)-MIN($C33:$C$36,JM182))/3</f>
        <v>519.88000000000011</v>
      </c>
      <c r="JN190" s="25">
        <f>+(SUM($C33:$C$36,JN182)-MAX($C33:$C$36,JN182,)-MIN($C33:$C$36,JN182))/3</f>
        <v>506.88000000000011</v>
      </c>
      <c r="JO190" s="25">
        <f>+(SUM($C33:$C$36,JO182)-MAX($C33:$C$36,JO182,)-MIN($C33:$C$36,JO182))/3</f>
        <v>537.90666666666675</v>
      </c>
      <c r="JP190" s="25">
        <f>+(SUM($C33:$C$36,JP182)-MAX($C33:$C$36,JP182,)-MIN($C33:$C$36,JP182))/3</f>
        <v>543.62666666666667</v>
      </c>
      <c r="JQ190" s="25">
        <f>+(SUM($C33:$C$36,JQ182)-MAX($C33:$C$36,JQ182,)-MIN($C33:$C$36,JQ182))/3</f>
        <v>511.73333333333341</v>
      </c>
      <c r="JR190" s="25">
        <f>+(SUM($C33:$C$36,JR182)-MAX($C33:$C$36,JR182,)-MIN($C33:$C$36,JR182))/3</f>
        <v>533.40000000000009</v>
      </c>
      <c r="JS190" s="25">
        <f>+(SUM($C33:$C$36,JS182)-MAX($C33:$C$36,JS182,)-MIN($C33:$C$36,JS182))/3</f>
        <v>563.21333333333348</v>
      </c>
      <c r="JT190" s="25">
        <f>+(SUM($C33:$C$36,JT182)-MAX($C33:$C$36,JT182,)-MIN($C33:$C$36,JT182))/3</f>
        <v>545.88000000000011</v>
      </c>
      <c r="JU190" s="25">
        <f>+(SUM($C33:$C$36,JU182)-MAX($C33:$C$36,JU182,)-MIN($C33:$C$36,JU182))/3</f>
        <v>532.36000000000013</v>
      </c>
      <c r="JV190" s="25">
        <f>+(SUM($C33:$C$36,JV182)-MAX($C33:$C$36,JV182,)-MIN($C33:$C$36,JV182))/3</f>
        <v>542.06666666666672</v>
      </c>
      <c r="JW190" s="25">
        <f>+(SUM($C33:$C$36,JW182)-MAX($C33:$C$36,JW182,)-MIN($C33:$C$36,JW182))/3</f>
        <v>549.17333333333329</v>
      </c>
      <c r="JX190" s="25">
        <f>+(SUM($C33:$C$36,JX182)-MAX($C33:$C$36,JX182,)-MIN($C33:$C$36,JX182))/3</f>
        <v>559.74666666666678</v>
      </c>
      <c r="JY190" s="25">
        <f>+(SUM($C33:$C$36,JY182)-MAX($C33:$C$36,JY182,)-MIN($C33:$C$36,JY182))/3</f>
        <v>573.61333333333334</v>
      </c>
      <c r="JZ190" s="25">
        <f>+(SUM($C33:$C$36,JZ182)-MAX($C33:$C$36,JZ182,)-MIN($C33:$C$36,JZ182))/3</f>
        <v>542.24000000000012</v>
      </c>
      <c r="KA190" s="25">
        <f>+(SUM($C33:$C$36,KA182)-MAX($C33:$C$36,KA182,)-MIN($C33:$C$36,KA182))/3</f>
        <v>527.16</v>
      </c>
      <c r="KB190" s="25">
        <f>+(SUM($C33:$C$36,KB182)-MAX($C33:$C$36,KB182,)-MIN($C33:$C$36,KB182))/3</f>
        <v>533.2266666666668</v>
      </c>
      <c r="KC190" s="25">
        <f>+(SUM($C33:$C$36,KC182)-MAX($C33:$C$36,KC182,)-MIN($C33:$C$36,KC182))/3</f>
        <v>528.89333333333343</v>
      </c>
      <c r="KD190" s="25">
        <f>+(SUM($C33:$C$36,KD182)-MAX($C33:$C$36,KD182,)-MIN($C33:$C$36,KD182))/3</f>
        <v>552.4666666666667</v>
      </c>
      <c r="KE190" s="25">
        <f>+(SUM($C33:$C$36,KE182)-MAX($C33:$C$36,KE182,)-MIN($C33:$C$36,KE182))/3</f>
        <v>558.01333333333332</v>
      </c>
      <c r="KF190" s="25">
        <f>+(SUM($C33:$C$36,KF182)-MAX($C33:$C$36,KF182,)-MIN($C33:$C$36,KF182))/3</f>
        <v>513.12</v>
      </c>
      <c r="KG190" s="25">
        <f>+(SUM($C33:$C$36,KG182)-MAX($C33:$C$36,KG182,)-MIN($C33:$C$36,KG182))/3</f>
        <v>532.70666666666682</v>
      </c>
      <c r="KH190" s="25">
        <f>+(SUM($C33:$C$36,KH182)-MAX($C33:$C$36,KH182,)-MIN($C33:$C$36,KH182))/3</f>
        <v>546.40000000000009</v>
      </c>
      <c r="KI190" s="25">
        <f>+(SUM($C33:$C$36,KI182)-MAX($C33:$C$36,KI182,)-MIN($C33:$C$36,KI182))/3</f>
        <v>564.94666666666672</v>
      </c>
      <c r="KJ190" s="25">
        <f>+(SUM($C33:$C$36,KJ182)-MAX($C33:$C$36,KJ182,)-MIN($C33:$C$36,KJ182))/3</f>
        <v>528.72000000000014</v>
      </c>
      <c r="KK190" s="25">
        <f>+(SUM($C33:$C$36,KK182)-MAX($C33:$C$36,KK182,)-MIN($C33:$C$36,KK182))/3</f>
        <v>543.80000000000007</v>
      </c>
      <c r="KL190" s="25">
        <f>+(SUM($C33:$C$36,KL182)-MAX($C33:$C$36,KL182,)-MIN($C33:$C$36,KL182))/3</f>
        <v>526.81333333333339</v>
      </c>
      <c r="KM190" s="25">
        <f>+(SUM($C33:$C$36,KM182)-MAX($C33:$C$36,KM182,)-MIN($C33:$C$36,KM182))/3</f>
        <v>546.57333333333338</v>
      </c>
      <c r="KN190" s="25">
        <f>+(SUM($C33:$C$36,KN182)-MAX($C33:$C$36,KN182,)-MIN($C33:$C$36,KN182))/3</f>
        <v>525.94666666666672</v>
      </c>
      <c r="KO190" s="25">
        <f>+(SUM($C33:$C$36,KO182)-MAX($C33:$C$36,KO182,)-MIN($C33:$C$36,KO182))/3</f>
        <v>531.14666666666665</v>
      </c>
      <c r="KP190" s="25">
        <f>+(SUM($C33:$C$36,KP182)-MAX($C33:$C$36,KP182,)-MIN($C33:$C$36,KP182))/3</f>
        <v>536.52</v>
      </c>
      <c r="KQ190" s="25">
        <f>+(SUM($C33:$C$36,KQ182)-MAX($C33:$C$36,KQ182,)-MIN($C33:$C$36,KQ182))/3</f>
        <v>540.85333333333335</v>
      </c>
      <c r="KR190" s="25">
        <f>+(SUM($C33:$C$36,KR182)-MAX($C33:$C$36,KR182,)-MIN($C33:$C$36,KR182))/3</f>
        <v>547.96</v>
      </c>
      <c r="KS190" s="25">
        <f>+(SUM($C33:$C$36,KS182)-MAX($C33:$C$36,KS182,)-MIN($C33:$C$36,KS182))/3</f>
        <v>510.69333333333333</v>
      </c>
      <c r="KT190" s="25">
        <f>+(SUM($C33:$C$36,KT182)-MAX($C33:$C$36,KT182,)-MIN($C33:$C$36,KT182))/3</f>
        <v>534.09333333333336</v>
      </c>
      <c r="KU190" s="25">
        <f>+(SUM($C33:$C$36,KU182)-MAX($C33:$C$36,KU182,)-MIN($C33:$C$36,KU182))/3</f>
        <v>528.02666666666664</v>
      </c>
      <c r="KV190" s="25">
        <f>+(SUM($C33:$C$36,KV182)-MAX($C33:$C$36,KV182,)-MIN($C33:$C$36,KV182))/3</f>
        <v>524.90666666666675</v>
      </c>
      <c r="KW190" s="25">
        <f>+(SUM($C33:$C$36,KW182)-MAX($C33:$C$36,KW182,)-MIN($C33:$C$36,KW182))/3</f>
        <v>513.64</v>
      </c>
      <c r="KX190" s="25">
        <f>+(SUM($C33:$C$36,KX182)-MAX($C33:$C$36,KX182,)-MIN($C33:$C$36,KX182))/3</f>
        <v>543.28000000000009</v>
      </c>
      <c r="KY190" s="25">
        <f>+(SUM($C33:$C$36,KY182)-MAX($C33:$C$36,KY182,)-MIN($C33:$C$36,KY182))/3</f>
        <v>523.52</v>
      </c>
      <c r="KZ190" s="25">
        <f>+(SUM($C33:$C$36,KZ182)-MAX($C33:$C$36,KZ182,)-MIN($C33:$C$36,KZ182))/3</f>
        <v>573.61333333333334</v>
      </c>
      <c r="LA190" s="25">
        <f>+(SUM($C33:$C$36,LA182)-MAX($C33:$C$36,LA182,)-MIN($C33:$C$36,LA182))/3</f>
        <v>520.40000000000009</v>
      </c>
      <c r="LB190" s="25">
        <f>+(SUM($C33:$C$36,LB182)-MAX($C33:$C$36,LB182,)-MIN($C33:$C$36,LB182))/3</f>
        <v>520.57333333333338</v>
      </c>
      <c r="LC190" s="25">
        <f>+(SUM($C33:$C$36,LC182)-MAX($C33:$C$36,LC182,)-MIN($C33:$C$36,LC182))/3</f>
        <v>525.42666666666673</v>
      </c>
      <c r="LD190" s="25">
        <f>+(SUM($C33:$C$36,LD182)-MAX($C33:$C$36,LD182,)-MIN($C33:$C$36,LD182))/3</f>
        <v>558.5333333333333</v>
      </c>
      <c r="LE190" s="25">
        <f>+(SUM($C33:$C$36,LE182)-MAX($C33:$C$36,LE182,)-MIN($C33:$C$36,LE182))/3</f>
        <v>542.41333333333341</v>
      </c>
      <c r="LF190" s="25">
        <f>+(SUM($C33:$C$36,LF182)-MAX($C33:$C$36,LF182,)-MIN($C33:$C$36,LF182))/3</f>
        <v>558.70666666666682</v>
      </c>
      <c r="LG190" s="25">
        <f>+(SUM($C33:$C$36,LG182)-MAX($C33:$C$36,LG182,)-MIN($C33:$C$36,LG182))/3</f>
        <v>555.5866666666667</v>
      </c>
      <c r="LH190" s="25">
        <f>+(SUM($C33:$C$36,LH182)-MAX($C33:$C$36,LH182,)-MIN($C33:$C$36,LH182))/3</f>
        <v>552.4666666666667</v>
      </c>
      <c r="LI190" s="25">
        <f>+(SUM($C33:$C$36,LI182)-MAX($C33:$C$36,LI182,)-MIN($C33:$C$36,LI182))/3</f>
        <v>559.92000000000007</v>
      </c>
      <c r="LJ190" s="25">
        <f>+(SUM($C33:$C$36,LJ182)-MAX($C33:$C$36,LJ182,)-MIN($C33:$C$36,LJ182))/3</f>
        <v>542.41333333333341</v>
      </c>
      <c r="LK190" s="25">
        <f>+(SUM($C33:$C$36,LK182)-MAX($C33:$C$36,LK182,)-MIN($C33:$C$36,LK182))/3</f>
        <v>534.44000000000005</v>
      </c>
      <c r="LL190" s="25">
        <f>+(SUM($C33:$C$36,LL182)-MAX($C33:$C$36,LL182,)-MIN($C33:$C$36,LL182))/3</f>
        <v>539.29333333333341</v>
      </c>
      <c r="LM190" s="25">
        <f>+(SUM($C33:$C$36,LM182)-MAX($C33:$C$36,LM182,)-MIN($C33:$C$36,LM182))/3</f>
        <v>512.25333333333344</v>
      </c>
      <c r="LN190" s="25">
        <f>+(SUM($C33:$C$36,LN182)-MAX($C33:$C$36,LN182,)-MIN($C33:$C$36,LN182))/3</f>
        <v>533.0533333333334</v>
      </c>
      <c r="LO190" s="25">
        <f>+(SUM($C33:$C$36,LO182)-MAX($C33:$C$36,LO182,)-MIN($C33:$C$36,LO182))/3</f>
        <v>539.4666666666667</v>
      </c>
      <c r="LP190" s="25">
        <f>+(SUM($C33:$C$36,LP182)-MAX($C33:$C$36,LP182,)-MIN($C33:$C$36,LP182))/3</f>
        <v>544.66666666666663</v>
      </c>
      <c r="LQ190" s="25">
        <f>+(SUM($C33:$C$36,LQ182)-MAX($C33:$C$36,LQ182,)-MIN($C33:$C$36,LQ182))/3</f>
        <v>553.33333333333337</v>
      </c>
      <c r="LR190" s="25">
        <f>+(SUM($C33:$C$36,LR182)-MAX($C33:$C$36,LR182,)-MIN($C33:$C$36,LR182))/3</f>
        <v>563.21333333333348</v>
      </c>
      <c r="LS190" s="25">
        <f>+(SUM($C33:$C$36,LS182)-MAX($C33:$C$36,LS182,)-MIN($C33:$C$36,LS182))/3</f>
        <v>534.26666666666677</v>
      </c>
      <c r="LT190" s="25">
        <f>+(SUM($C33:$C$36,LT182)-MAX($C33:$C$36,LT182,)-MIN($C33:$C$36,LT182))/3</f>
        <v>535.82666666666671</v>
      </c>
      <c r="LU190" s="25">
        <f>+(SUM($C33:$C$36,LU182)-MAX($C33:$C$36,LU182,)-MIN($C33:$C$36,LU182))/3</f>
        <v>549.6933333333335</v>
      </c>
      <c r="LV190" s="25">
        <f>+(SUM($C33:$C$36,LV182)-MAX($C33:$C$36,LV182,)-MIN($C33:$C$36,LV182))/3</f>
        <v>512.25333333333344</v>
      </c>
      <c r="LW190" s="25">
        <f>+(SUM($C33:$C$36,LW182)-MAX($C33:$C$36,LW182,)-MIN($C33:$C$36,LW182))/3</f>
        <v>515.54666666666674</v>
      </c>
      <c r="LX190" s="25">
        <f>+(SUM($C33:$C$36,LX182)-MAX($C33:$C$36,LX182,)-MIN($C33:$C$36,LX182))/3</f>
        <v>536.52</v>
      </c>
      <c r="LY190" s="25">
        <f>+(SUM($C33:$C$36,LY182)-MAX($C33:$C$36,LY182,)-MIN($C33:$C$36,LY182))/3</f>
        <v>549</v>
      </c>
      <c r="LZ190" s="25">
        <f>+(SUM($C33:$C$36,LZ182)-MAX($C33:$C$36,LZ182,)-MIN($C33:$C$36,LZ182))/3</f>
        <v>534.61333333333334</v>
      </c>
      <c r="MA190" s="25">
        <f>+(SUM($C33:$C$36,MA182)-MAX($C33:$C$36,MA182,)-MIN($C33:$C$36,MA182))/3</f>
        <v>541.19999999999993</v>
      </c>
      <c r="MB190" s="25">
        <f>+(SUM($C33:$C$36,MB182)-MAX($C33:$C$36,MB182,)-MIN($C33:$C$36,MB182))/3</f>
        <v>541.72000000000014</v>
      </c>
      <c r="MC190" s="25">
        <f>+(SUM($C33:$C$36,MC182)-MAX($C33:$C$36,MC182,)-MIN($C33:$C$36,MC182))/3</f>
        <v>542.24000000000012</v>
      </c>
      <c r="MD190" s="25">
        <f>+(SUM($C33:$C$36,MD182)-MAX($C33:$C$36,MD182,)-MIN($C33:$C$36,MD182))/3</f>
        <v>527.33333333333337</v>
      </c>
      <c r="ME190" s="25">
        <f>+(SUM($C33:$C$36,ME182)-MAX($C33:$C$36,ME182,)-MIN($C33:$C$36,ME182))/3</f>
        <v>538.25333333333344</v>
      </c>
      <c r="MF190" s="25">
        <f>+(SUM($C33:$C$36,MF182)-MAX($C33:$C$36,MF182,)-MIN($C33:$C$36,MF182))/3</f>
        <v>530.28000000000009</v>
      </c>
      <c r="MG190" s="25">
        <f>+(SUM($C33:$C$36,MG182)-MAX($C33:$C$36,MG182,)-MIN($C33:$C$36,MG182))/3</f>
        <v>525.08000000000004</v>
      </c>
      <c r="MH190" s="25">
        <f>+(SUM($C33:$C$36,MH182)-MAX($C33:$C$36,MH182,)-MIN($C33:$C$36,MH182))/3</f>
        <v>541.54666666666674</v>
      </c>
      <c r="MI190" s="25">
        <f>+(SUM($C33:$C$36,MI182)-MAX($C33:$C$36,MI182,)-MIN($C33:$C$36,MI182))/3</f>
        <v>546.2266666666668</v>
      </c>
      <c r="MJ190" s="25">
        <f>+(SUM($C33:$C$36,MJ182)-MAX($C33:$C$36,MJ182,)-MIN($C33:$C$36,MJ182))/3</f>
        <v>528.37333333333345</v>
      </c>
      <c r="MK190" s="25">
        <f>+(SUM($C33:$C$36,MK182)-MAX($C33:$C$36,MK182,)-MIN($C33:$C$36,MK182))/3</f>
        <v>536.17333333333329</v>
      </c>
      <c r="ML190" s="25">
        <f>+(SUM($C33:$C$36,ML182)-MAX($C33:$C$36,ML182,)-MIN($C33:$C$36,ML182))/3</f>
        <v>533.57333333333338</v>
      </c>
      <c r="MM190" s="25">
        <f>+(SUM($C33:$C$36,MM182)-MAX($C33:$C$36,MM182,)-MIN($C33:$C$36,MM182))/3</f>
        <v>557.66666666666663</v>
      </c>
      <c r="MN190" s="25">
        <f>+(SUM($C33:$C$36,MN182)-MAX($C33:$C$36,MN182,)-MIN($C33:$C$36,MN182))/3</f>
        <v>528.54666666666674</v>
      </c>
      <c r="MO190" s="25">
        <f>+(SUM($C33:$C$36,MO182)-MAX($C33:$C$36,MO182,)-MIN($C33:$C$36,MO182))/3</f>
        <v>541.02666666666676</v>
      </c>
      <c r="MP190" s="25">
        <f>+(SUM($C33:$C$36,MP182)-MAX($C33:$C$36,MP182,)-MIN($C33:$C$36,MP182))/3</f>
        <v>532.5333333333333</v>
      </c>
      <c r="MQ190" s="25">
        <f>+(SUM($C33:$C$36,MQ182)-MAX($C33:$C$36,MQ182,)-MIN($C33:$C$36,MQ182))/3</f>
        <v>526.81333333333339</v>
      </c>
      <c r="MR190" s="25">
        <f>+(SUM($C33:$C$36,MR182)-MAX($C33:$C$36,MR182,)-MIN($C33:$C$36,MR182))/3</f>
        <v>526.98666666666668</v>
      </c>
      <c r="MS190" s="25">
        <f>+(SUM($C33:$C$36,MS182)-MAX($C33:$C$36,MS182,)-MIN($C33:$C$36,MS182))/3</f>
        <v>559.92000000000007</v>
      </c>
      <c r="MT190" s="25">
        <f>+(SUM($C33:$C$36,MT182)-MAX($C33:$C$36,MT182,)-MIN($C33:$C$36,MT182))/3</f>
        <v>550.73333333333346</v>
      </c>
      <c r="MU190" s="25">
        <f>+(SUM($C33:$C$36,MU182)-MAX($C33:$C$36,MU182,)-MIN($C33:$C$36,MU182))/3</f>
        <v>510</v>
      </c>
      <c r="MV190" s="25">
        <f>+(SUM($C33:$C$36,MV182)-MAX($C33:$C$36,MV182,)-MIN($C33:$C$36,MV182))/3</f>
        <v>533.2266666666668</v>
      </c>
      <c r="MW190" s="25">
        <f>+(SUM($C33:$C$36,MW182)-MAX($C33:$C$36,MW182,)-MIN($C33:$C$36,MW182))/3</f>
        <v>534.26666666666677</v>
      </c>
      <c r="MX190" s="25">
        <f>+(SUM($C33:$C$36,MX182)-MAX($C33:$C$36,MX182,)-MIN($C33:$C$36,MX182))/3</f>
        <v>543.80000000000007</v>
      </c>
      <c r="MY190" s="25">
        <f>+(SUM($C33:$C$36,MY182)-MAX($C33:$C$36,MY182,)-MIN($C33:$C$36,MY182))/3</f>
        <v>538.08000000000004</v>
      </c>
      <c r="MZ190" s="25">
        <f>+(SUM($C33:$C$36,MZ182)-MAX($C33:$C$36,MZ182,)-MIN($C33:$C$36,MZ182))/3</f>
        <v>541.19999999999993</v>
      </c>
      <c r="NA190" s="25">
        <f>+(SUM($C33:$C$36,NA182)-MAX($C33:$C$36,NA182,)-MIN($C33:$C$36,NA182))/3</f>
        <v>545.88000000000011</v>
      </c>
      <c r="NB190" s="25">
        <f>+(SUM($C33:$C$36,NB182)-MAX($C33:$C$36,NB182,)-MIN($C33:$C$36,NB182))/3</f>
        <v>539.29333333333341</v>
      </c>
      <c r="NC190" s="25">
        <f>+(SUM($C33:$C$36,NC182)-MAX($C33:$C$36,NC182,)-MIN($C33:$C$36,NC182))/3</f>
        <v>560.09333333333336</v>
      </c>
      <c r="ND190" s="25">
        <f>+(SUM($C33:$C$36,ND182)-MAX($C33:$C$36,ND182,)-MIN($C33:$C$36,ND182))/3</f>
        <v>547.44000000000005</v>
      </c>
      <c r="NE190" s="25">
        <f>+(SUM($C33:$C$36,NE182)-MAX($C33:$C$36,NE182,)-MIN($C33:$C$36,NE182))/3</f>
        <v>512.94666666666672</v>
      </c>
      <c r="NF190" s="25">
        <f>+(SUM($C33:$C$36,NF182)-MAX($C33:$C$36,NF182,)-MIN($C33:$C$36,NF182))/3</f>
        <v>539.12</v>
      </c>
      <c r="NG190" s="25">
        <f>+(SUM($C33:$C$36,NG182)-MAX($C33:$C$36,NG182,)-MIN($C33:$C$36,NG182))/3</f>
        <v>553.50666666666666</v>
      </c>
      <c r="NH190" s="25">
        <f>+(SUM($C33:$C$36,NH182)-MAX($C33:$C$36,NH182,)-MIN($C33:$C$36,NH182))/3</f>
        <v>554.02666666666676</v>
      </c>
      <c r="NI190" s="25">
        <f>+(SUM($C33:$C$36,NI182)-MAX($C33:$C$36,NI182,)-MIN($C33:$C$36,NI182))/3</f>
        <v>552.81333333333339</v>
      </c>
      <c r="NJ190" s="25">
        <f>+(SUM($C33:$C$36,NJ182)-MAX($C33:$C$36,NJ182,)-MIN($C33:$C$36,NJ182))/3</f>
        <v>548.82666666666671</v>
      </c>
      <c r="NK190" s="25">
        <f>+(SUM($C33:$C$36,NK182)-MAX($C33:$C$36,NK182,)-MIN($C33:$C$36,NK182))/3</f>
        <v>516.5866666666667</v>
      </c>
      <c r="NL190" s="25">
        <f>+(SUM($C33:$C$36,NL182)-MAX($C33:$C$36,NL182,)-MIN($C33:$C$36,NL182))/3</f>
        <v>543.28000000000009</v>
      </c>
      <c r="NM190" s="25">
        <f>+(SUM($C33:$C$36,NM182)-MAX($C33:$C$36,NM182,)-MIN($C33:$C$36,NM182))/3</f>
        <v>533.40000000000009</v>
      </c>
      <c r="NN190" s="25">
        <f>+(SUM($C33:$C$36,NN182)-MAX($C33:$C$36,NN182,)-MIN($C33:$C$36,NN182))/3</f>
        <v>524.73333333333346</v>
      </c>
      <c r="NO190" s="25">
        <f>+(SUM($C33:$C$36,NO182)-MAX($C33:$C$36,NO182,)-MIN($C33:$C$36,NO182))/3</f>
        <v>573.61333333333334</v>
      </c>
      <c r="NP190" s="25">
        <f>+(SUM($C33:$C$36,NP182)-MAX($C33:$C$36,NP182,)-MIN($C33:$C$36,NP182))/3</f>
        <v>534.96</v>
      </c>
      <c r="NQ190" s="25">
        <f>+(SUM($C33:$C$36,NQ182)-MAX($C33:$C$36,NQ182,)-MIN($C33:$C$36,NQ182))/3</f>
        <v>527.67999999999995</v>
      </c>
      <c r="NR190" s="25">
        <f>+(SUM($C33:$C$36,NR182)-MAX($C33:$C$36,NR182,)-MIN($C33:$C$36,NR182))/3</f>
        <v>539.4666666666667</v>
      </c>
      <c r="NS190" s="25">
        <f>+(SUM($C33:$C$36,NS182)-MAX($C33:$C$36,NS182,)-MIN($C33:$C$36,NS182))/3</f>
        <v>547.96</v>
      </c>
      <c r="NT190" s="25">
        <f>+(SUM($C33:$C$36,NT182)-MAX($C33:$C$36,NT182,)-MIN($C33:$C$36,NT182))/3</f>
        <v>518.32000000000005</v>
      </c>
      <c r="NU190" s="25">
        <f>+(SUM($C33:$C$36,NU182)-MAX($C33:$C$36,NU182,)-MIN($C33:$C$36,NU182))/3</f>
        <v>527.50666666666666</v>
      </c>
      <c r="NV190" s="25">
        <f>+(SUM($C33:$C$36,NV182)-MAX($C33:$C$36,NV182,)-MIN($C33:$C$36,NV182))/3</f>
        <v>543.45333333333338</v>
      </c>
      <c r="NW190" s="25">
        <f>+(SUM($C33:$C$36,NW182)-MAX($C33:$C$36,NW182,)-MIN($C33:$C$36,NW182))/3</f>
        <v>507.92000000000007</v>
      </c>
      <c r="NX190" s="25">
        <f>+(SUM($C33:$C$36,NX182)-MAX($C33:$C$36,NX182,)-MIN($C33:$C$36,NX182))/3</f>
        <v>507.57333333333344</v>
      </c>
      <c r="NY190" s="25">
        <f>+(SUM($C33:$C$36,NY182)-MAX($C33:$C$36,NY182,)-MIN($C33:$C$36,NY182))/3</f>
        <v>532.70666666666682</v>
      </c>
      <c r="NZ190" s="25">
        <f>+(SUM($C33:$C$36,NZ182)-MAX($C33:$C$36,NZ182,)-MIN($C33:$C$36,NZ182))/3</f>
        <v>537.38666666666677</v>
      </c>
      <c r="OA190" s="25">
        <f>+(SUM($C33:$C$36,OA182)-MAX($C33:$C$36,OA182,)-MIN($C33:$C$36,OA182))/3</f>
        <v>524.56000000000006</v>
      </c>
      <c r="OB190" s="25">
        <f>+(SUM($C33:$C$36,OB182)-MAX($C33:$C$36,OB182,)-MIN($C33:$C$36,OB182))/3</f>
        <v>531.14666666666665</v>
      </c>
      <c r="OC190" s="25">
        <f>+(SUM($C33:$C$36,OC182)-MAX($C33:$C$36,OC182,)-MIN($C33:$C$36,OC182))/3</f>
        <v>553.85333333333335</v>
      </c>
      <c r="OD190" s="25">
        <f>+(SUM($C33:$C$36,OD182)-MAX($C33:$C$36,OD182,)-MIN($C33:$C$36,OD182))/3</f>
        <v>526.12</v>
      </c>
      <c r="OE190" s="25">
        <f>+(SUM($C33:$C$36,OE182)-MAX($C33:$C$36,OE182,)-MIN($C33:$C$36,OE182))/3</f>
        <v>540.85333333333335</v>
      </c>
      <c r="OF190" s="25">
        <f>+(SUM($C33:$C$36,OF182)-MAX($C33:$C$36,OF182,)-MIN($C33:$C$36,OF182))/3</f>
        <v>511.56000000000012</v>
      </c>
      <c r="OG190" s="25">
        <f>+(SUM($C33:$C$36,OG182)-MAX($C33:$C$36,OG182,)-MIN($C33:$C$36,OG182))/3</f>
        <v>545.70666666666682</v>
      </c>
      <c r="OH190" s="25">
        <f>+(SUM($C33:$C$36,OH182)-MAX($C33:$C$36,OH182,)-MIN($C33:$C$36,OH182))/3</f>
        <v>506.88000000000011</v>
      </c>
      <c r="OI190" s="25">
        <f>+(SUM($C33:$C$36,OI182)-MAX($C33:$C$36,OI182,)-MIN($C33:$C$36,OI182))/3</f>
        <v>528.72000000000014</v>
      </c>
      <c r="OJ190" s="25">
        <f>+(SUM($C33:$C$36,OJ182)-MAX($C33:$C$36,OJ182,)-MIN($C33:$C$36,OJ182))/3</f>
        <v>514.16</v>
      </c>
      <c r="OK190" s="25">
        <f>+(SUM($C33:$C$36,OK182)-MAX($C33:$C$36,OK182,)-MIN($C33:$C$36,OK182))/3</f>
        <v>517.10666666666668</v>
      </c>
      <c r="OL190" s="25">
        <f>+(SUM($C33:$C$36,OL182)-MAX($C33:$C$36,OL182,)-MIN($C33:$C$36,OL182))/3</f>
        <v>525.42666666666673</v>
      </c>
      <c r="OM190" s="25">
        <f>+(SUM($C33:$C$36,OM182)-MAX($C33:$C$36,OM182,)-MIN($C33:$C$36,OM182))/3</f>
        <v>555.24000000000012</v>
      </c>
      <c r="ON190" s="25">
        <f>+(SUM($C33:$C$36,ON182)-MAX($C33:$C$36,ON182,)-MIN($C33:$C$36,ON182))/3</f>
        <v>530.62666666666667</v>
      </c>
      <c r="OO190" s="25">
        <f>+(SUM($C33:$C$36,OO182)-MAX($C33:$C$36,OO182,)-MIN($C33:$C$36,OO182))/3</f>
        <v>539.98666666666668</v>
      </c>
      <c r="OP190" s="25">
        <f>+(SUM($C33:$C$36,OP182)-MAX($C33:$C$36,OP182,)-MIN($C33:$C$36,OP182))/3</f>
        <v>564.25333333333344</v>
      </c>
      <c r="OQ190" s="25">
        <f>+(SUM($C33:$C$36,OQ182)-MAX($C33:$C$36,OQ182,)-MIN($C33:$C$36,OQ182))/3</f>
        <v>522.30666666666673</v>
      </c>
      <c r="OR190" s="25">
        <f>+(SUM($C33:$C$36,OR182)-MAX($C33:$C$36,OR182,)-MIN($C33:$C$36,OR182))/3</f>
        <v>541.54666666666674</v>
      </c>
      <c r="OS190" s="25">
        <f>+(SUM($C33:$C$36,OS182)-MAX($C33:$C$36,OS182,)-MIN($C33:$C$36,OS182))/3</f>
        <v>542.7600000000001</v>
      </c>
      <c r="OT190" s="25">
        <f>+(SUM($C33:$C$36,OT182)-MAX($C33:$C$36,OT182,)-MIN($C33:$C$36,OT182))/3</f>
        <v>536.86666666666667</v>
      </c>
      <c r="OU190" s="25">
        <f>+(SUM($C33:$C$36,OU182)-MAX($C33:$C$36,OU182,)-MIN($C33:$C$36,OU182))/3</f>
        <v>537.90666666666675</v>
      </c>
      <c r="OV190" s="25">
        <f>+(SUM($C33:$C$36,OV182)-MAX($C33:$C$36,OV182,)-MIN($C33:$C$36,OV182))/3</f>
        <v>559.40000000000009</v>
      </c>
      <c r="OW190" s="25">
        <f>+(SUM($C33:$C$36,OW182)-MAX($C33:$C$36,OW182,)-MIN($C33:$C$36,OW182))/3</f>
        <v>535.65333333333331</v>
      </c>
      <c r="OX190" s="25">
        <f>+(SUM($C33:$C$36,OX182)-MAX($C33:$C$36,OX182,)-MIN($C33:$C$36,OX182))/3</f>
        <v>524.38666666666677</v>
      </c>
      <c r="OY190" s="25">
        <f>+(SUM($C33:$C$36,OY182)-MAX($C33:$C$36,OY182,)-MIN($C33:$C$36,OY182))/3</f>
        <v>545.18666666666661</v>
      </c>
      <c r="OZ190" s="25">
        <f>+(SUM($C33:$C$36,OZ182)-MAX($C33:$C$36,OZ182,)-MIN($C33:$C$36,OZ182))/3</f>
        <v>530.80000000000007</v>
      </c>
      <c r="PA190" s="25">
        <f>+(SUM($C33:$C$36,PA182)-MAX($C33:$C$36,PA182,)-MIN($C33:$C$36,PA182))/3</f>
        <v>518.66666666666663</v>
      </c>
      <c r="PB190" s="25">
        <f>+(SUM($C33:$C$36,PB182)-MAX($C33:$C$36,PB182,)-MIN($C33:$C$36,PB182))/3</f>
        <v>557.14666666666665</v>
      </c>
      <c r="PC190" s="25">
        <f>+(SUM($C33:$C$36,PC182)-MAX($C33:$C$36,PC182,)-MIN($C33:$C$36,PC182))/3</f>
        <v>553.33333333333337</v>
      </c>
      <c r="PD190" s="25">
        <f>+(SUM($C33:$C$36,PD182)-MAX($C33:$C$36,PD182,)-MIN($C33:$C$36,PD182))/3</f>
        <v>559.57333333333338</v>
      </c>
      <c r="PE190" s="25">
        <f>+(SUM($C33:$C$36,PE182)-MAX($C33:$C$36,PE182,)-MIN($C33:$C$36,PE182))/3</f>
        <v>546.74666666666678</v>
      </c>
      <c r="PF190" s="25">
        <f>+(SUM($C33:$C$36,PF182)-MAX($C33:$C$36,PF182,)-MIN($C33:$C$36,PF182))/3</f>
        <v>548.30666666666673</v>
      </c>
      <c r="PG190" s="25">
        <f>+(SUM($C33:$C$36,PG182)-MAX($C33:$C$36,PG182,)-MIN($C33:$C$36,PG182))/3</f>
        <v>545.18666666666661</v>
      </c>
      <c r="PH190" s="25">
        <f>+(SUM($C33:$C$36,PH182)-MAX($C33:$C$36,PH182,)-MIN($C33:$C$36,PH182))/3</f>
        <v>517.62666666666667</v>
      </c>
      <c r="PI190" s="25">
        <f>+(SUM($C33:$C$36,PI182)-MAX($C33:$C$36,PI182,)-MIN($C33:$C$36,PI182))/3</f>
        <v>540.67999999999995</v>
      </c>
      <c r="PJ190" s="25">
        <f>+(SUM($C33:$C$36,PJ182)-MAX($C33:$C$36,PJ182,)-MIN($C33:$C$36,PJ182))/3</f>
        <v>546.2266666666668</v>
      </c>
      <c r="PK190" s="25">
        <f>+(SUM($C33:$C$36,PK182)-MAX($C33:$C$36,PK182,)-MIN($C33:$C$36,PK182))/3</f>
        <v>543.62666666666667</v>
      </c>
      <c r="PL190" s="25">
        <f>+(SUM($C33:$C$36,PL182)-MAX($C33:$C$36,PL182,)-MIN($C33:$C$36,PL182))/3</f>
        <v>544.84</v>
      </c>
      <c r="PM190" s="25">
        <f>+(SUM($C33:$C$36,PM182)-MAX($C33:$C$36,PM182,)-MIN($C33:$C$36,PM182))/3</f>
        <v>567.72000000000014</v>
      </c>
      <c r="PN190" s="25">
        <f>+(SUM($C33:$C$36,PN182)-MAX($C33:$C$36,PN182,)-MIN($C33:$C$36,PN182))/3</f>
        <v>523.52</v>
      </c>
      <c r="PO190" s="25">
        <f>+(SUM($C33:$C$36,PO182)-MAX($C33:$C$36,PO182,)-MIN($C33:$C$36,PO182))/3</f>
        <v>538.77333333333343</v>
      </c>
      <c r="PP190" s="25">
        <f>+(SUM($C33:$C$36,PP182)-MAX($C33:$C$36,PP182,)-MIN($C33:$C$36,PP182))/3</f>
        <v>506.88000000000011</v>
      </c>
      <c r="PQ190" s="25">
        <f>+(SUM($C33:$C$36,PQ182)-MAX($C33:$C$36,PQ182,)-MIN($C33:$C$36,PQ182))/3</f>
        <v>510.34666666666664</v>
      </c>
      <c r="PR190" s="25">
        <f>+(SUM($C33:$C$36,PR182)-MAX($C33:$C$36,PR182,)-MIN($C33:$C$36,PR182))/3</f>
        <v>514.67999999999995</v>
      </c>
      <c r="PS190" s="25">
        <f>+(SUM($C33:$C$36,PS182)-MAX($C33:$C$36,PS182,)-MIN($C33:$C$36,PS182))/3</f>
        <v>560.61333333333334</v>
      </c>
      <c r="PT190" s="25">
        <f>+(SUM($C33:$C$36,PT182)-MAX($C33:$C$36,PT182,)-MIN($C33:$C$36,PT182))/3</f>
        <v>552.4666666666667</v>
      </c>
      <c r="PU190" s="25">
        <f>+(SUM($C33:$C$36,PU182)-MAX($C33:$C$36,PU182,)-MIN($C33:$C$36,PU182))/3</f>
        <v>530.10666666666668</v>
      </c>
      <c r="PV190" s="25">
        <f>+(SUM($C33:$C$36,PV182)-MAX($C33:$C$36,PV182,)-MIN($C33:$C$36,PV182))/3</f>
        <v>530.45333333333338</v>
      </c>
      <c r="PW190" s="25">
        <f>+(SUM($C33:$C$36,PW182)-MAX($C33:$C$36,PW182,)-MIN($C33:$C$36,PW182))/3</f>
        <v>553.33333333333337</v>
      </c>
      <c r="PX190" s="25">
        <f>+(SUM($C33:$C$36,PX182)-MAX($C33:$C$36,PX182,)-MIN($C33:$C$36,PX182))/3</f>
        <v>547.09333333333336</v>
      </c>
      <c r="PY190" s="25">
        <f>+(SUM($C33:$C$36,PY182)-MAX($C33:$C$36,PY182,)-MIN($C33:$C$36,PY182))/3</f>
        <v>573.61333333333323</v>
      </c>
      <c r="PZ190" s="25">
        <f>+(SUM($C33:$C$36,PZ182)-MAX($C33:$C$36,PZ182,)-MIN($C33:$C$36,PZ182))/3</f>
        <v>550.73333333333346</v>
      </c>
      <c r="QA190" s="25">
        <f>+(SUM($C33:$C$36,QA182)-MAX($C33:$C$36,QA182,)-MIN($C33:$C$36,QA182))/3</f>
        <v>561.82666666666671</v>
      </c>
      <c r="QB190" s="25">
        <f>+(SUM($C33:$C$36,QB182)-MAX($C33:$C$36,QB182,)-MIN($C33:$C$36,QB182))/3</f>
        <v>540.16</v>
      </c>
      <c r="QC190" s="25">
        <f>+(SUM($C33:$C$36,QC182)-MAX($C33:$C$36,QC182,)-MIN($C33:$C$36,QC182))/3</f>
        <v>573.61333333333334</v>
      </c>
      <c r="QD190" s="25">
        <f>+(SUM($C33:$C$36,QD182)-MAX($C33:$C$36,QD182,)-MIN($C33:$C$36,QD182))/3</f>
        <v>561.82666666666671</v>
      </c>
      <c r="QE190" s="25">
        <f>+(SUM($C33:$C$36,QE182)-MAX($C33:$C$36,QE182,)-MIN($C33:$C$36,QE182))/3</f>
        <v>558.36000000000013</v>
      </c>
      <c r="QF190" s="25">
        <f>+(SUM($C33:$C$36,QF182)-MAX($C33:$C$36,QF182,)-MIN($C33:$C$36,QF182))/3</f>
        <v>549</v>
      </c>
      <c r="QG190" s="25">
        <f>+(SUM($C33:$C$36,QG182)-MAX($C33:$C$36,QG182,)-MIN($C33:$C$36,QG182))/3</f>
        <v>534.96</v>
      </c>
      <c r="QH190" s="25">
        <f>+(SUM($C33:$C$36,QH182)-MAX($C33:$C$36,QH182,)-MIN($C33:$C$36,QH182))/3</f>
        <v>545.5333333333333</v>
      </c>
      <c r="QI190" s="25">
        <f>+(SUM($C33:$C$36,QI182)-MAX($C33:$C$36,QI182,)-MIN($C33:$C$36,QI182))/3</f>
        <v>506.88000000000011</v>
      </c>
      <c r="QJ190" s="25">
        <f>+(SUM($C33:$C$36,QJ182)-MAX($C33:$C$36,QJ182,)-MIN($C33:$C$36,QJ182))/3</f>
        <v>519.53333333333342</v>
      </c>
      <c r="QK190" s="25">
        <f>+(SUM($C33:$C$36,QK182)-MAX($C33:$C$36,QK182,)-MIN($C33:$C$36,QK182))/3</f>
        <v>545.18666666666661</v>
      </c>
      <c r="QL190" s="25">
        <f>+(SUM($C33:$C$36,QL182)-MAX($C33:$C$36,QL182,)-MIN($C33:$C$36,QL182))/3</f>
        <v>523.86666666666679</v>
      </c>
      <c r="QM190" s="25">
        <f>+(SUM($C33:$C$36,QM182)-MAX($C33:$C$36,QM182,)-MIN($C33:$C$36,QM182))/3</f>
        <v>561.48</v>
      </c>
      <c r="QN190" s="25">
        <f>+(SUM($C33:$C$36,QN182)-MAX($C33:$C$36,QN182,)-MIN($C33:$C$36,QN182))/3</f>
        <v>515.37333333333345</v>
      </c>
      <c r="QO190" s="25">
        <f>+(SUM($C33:$C$36,QO182)-MAX($C33:$C$36,QO182,)-MIN($C33:$C$36,QO182))/3</f>
        <v>530.45333333333338</v>
      </c>
      <c r="QP190" s="25">
        <f>+(SUM($C33:$C$36,QP182)-MAX($C33:$C$36,QP182,)-MIN($C33:$C$36,QP182))/3</f>
        <v>558.70666666666682</v>
      </c>
      <c r="QQ190" s="25">
        <f>+(SUM($C33:$C$36,QQ182)-MAX($C33:$C$36,QQ182,)-MIN($C33:$C$36,QQ182))/3</f>
        <v>517.28000000000009</v>
      </c>
      <c r="QR190" s="25">
        <f>+(SUM($C33:$C$36,QR182)-MAX($C33:$C$36,QR182,)-MIN($C33:$C$36,QR182))/3</f>
        <v>531.66666666666663</v>
      </c>
      <c r="QS190" s="25">
        <f>+(SUM($C33:$C$36,QS182)-MAX($C33:$C$36,QS182,)-MIN($C33:$C$36,QS182))/3</f>
        <v>533.57333333333338</v>
      </c>
      <c r="QT190" s="25">
        <f>+(SUM($C33:$C$36,QT182)-MAX($C33:$C$36,QT182,)-MIN($C33:$C$36,QT182))/3</f>
        <v>530.80000000000007</v>
      </c>
      <c r="QU190" s="25">
        <f>+(SUM($C33:$C$36,QU182)-MAX($C33:$C$36,QU182,)-MIN($C33:$C$36,QU182))/3</f>
        <v>546.92000000000007</v>
      </c>
      <c r="QV190" s="25">
        <f>+(SUM($C33:$C$36,QV182)-MAX($C33:$C$36,QV182,)-MIN($C33:$C$36,QV182))/3</f>
        <v>547.96</v>
      </c>
      <c r="QW190" s="25">
        <f>+(SUM($C33:$C$36,QW182)-MAX($C33:$C$36,QW182,)-MIN($C33:$C$36,QW182))/3</f>
        <v>526.64</v>
      </c>
      <c r="QX190" s="25">
        <f>+(SUM($C33:$C$36,QX182)-MAX($C33:$C$36,QX182,)-MIN($C33:$C$36,QX182))/3</f>
        <v>545.70666666666682</v>
      </c>
      <c r="QY190" s="25">
        <f>+(SUM($C33:$C$36,QY182)-MAX($C33:$C$36,QY182,)-MIN($C33:$C$36,QY182))/3</f>
        <v>545.18666666666661</v>
      </c>
      <c r="QZ190" s="25">
        <f>+(SUM($C33:$C$36,QZ182)-MAX($C33:$C$36,QZ182,)-MIN($C33:$C$36,QZ182))/3</f>
        <v>521.61333333333334</v>
      </c>
      <c r="RA190" s="25">
        <f>+(SUM($C33:$C$36,RA182)-MAX($C33:$C$36,RA182,)-MIN($C33:$C$36,RA182))/3</f>
        <v>528.54666666666674</v>
      </c>
      <c r="RB190" s="25">
        <f>+(SUM($C33:$C$36,RB182)-MAX($C33:$C$36,RB182,)-MIN($C33:$C$36,RB182))/3</f>
        <v>560.26666666666677</v>
      </c>
      <c r="RC190" s="25">
        <f>+(SUM($C33:$C$36,RC182)-MAX($C33:$C$36,RC182,)-MIN($C33:$C$36,RC182))/3</f>
        <v>573.61333333333334</v>
      </c>
      <c r="RD190" s="25">
        <f>+(SUM($C33:$C$36,RD182)-MAX($C33:$C$36,RD182,)-MIN($C33:$C$36,RD182))/3</f>
        <v>526.81333333333339</v>
      </c>
      <c r="RE190" s="25">
        <f>+(SUM($C33:$C$36,RE182)-MAX($C33:$C$36,RE182,)-MIN($C33:$C$36,RE182))/3</f>
        <v>552.4666666666667</v>
      </c>
      <c r="RF190" s="25">
        <f>+(SUM($C33:$C$36,RF182)-MAX($C33:$C$36,RF182,)-MIN($C33:$C$36,RF182))/3</f>
        <v>540.50666666666666</v>
      </c>
      <c r="RG190" s="25">
        <f>+(SUM($C33:$C$36,RG182)-MAX($C33:$C$36,RG182,)-MIN($C33:$C$36,RG182))/3</f>
        <v>532.5333333333333</v>
      </c>
      <c r="RH190" s="25">
        <f>+(SUM($C33:$C$36,RH182)-MAX($C33:$C$36,RH182,)-MIN($C33:$C$36,RH182))/3</f>
        <v>540.67999999999995</v>
      </c>
      <c r="RI190" s="25">
        <f>+(SUM($C33:$C$36,RI182)-MAX($C33:$C$36,RI182,)-MIN($C33:$C$36,RI182))/3</f>
        <v>544.32000000000005</v>
      </c>
      <c r="RJ190" s="25">
        <f>+(SUM($C33:$C$36,RJ182)-MAX($C33:$C$36,RJ182,)-MIN($C33:$C$36,RJ182))/3</f>
        <v>543.28000000000009</v>
      </c>
      <c r="RK190" s="25">
        <f>+(SUM($C33:$C$36,RK182)-MAX($C33:$C$36,RK182,)-MIN($C33:$C$36,RK182))/3</f>
        <v>536.6933333333335</v>
      </c>
      <c r="RL190" s="25">
        <f>+(SUM($C33:$C$36,RL182)-MAX($C33:$C$36,RL182,)-MIN($C33:$C$36,RL182))/3</f>
        <v>562.52</v>
      </c>
      <c r="RM190" s="25">
        <f>+(SUM($C33:$C$36,RM182)-MAX($C33:$C$36,RM182,)-MIN($C33:$C$36,RM182))/3</f>
        <v>542.41333333333341</v>
      </c>
      <c r="RN190" s="25">
        <f>+(SUM($C33:$C$36,RN182)-MAX($C33:$C$36,RN182,)-MIN($C33:$C$36,RN182))/3</f>
        <v>543.10666666666668</v>
      </c>
      <c r="RO190" s="25">
        <f>+(SUM($C33:$C$36,RO182)-MAX($C33:$C$36,RO182,)-MIN($C33:$C$36,RO182))/3</f>
        <v>539.29333333333341</v>
      </c>
      <c r="RP190" s="25">
        <f>+(SUM($C33:$C$36,RP182)-MAX($C33:$C$36,RP182,)-MIN($C33:$C$36,RP182))/3</f>
        <v>533.2266666666668</v>
      </c>
      <c r="RQ190" s="25">
        <f>+(SUM($C33:$C$36,RQ182)-MAX($C33:$C$36,RQ182,)-MIN($C33:$C$36,RQ182))/3</f>
        <v>551.08000000000004</v>
      </c>
      <c r="RR190" s="25">
        <f>+(SUM($C33:$C$36,RR182)-MAX($C33:$C$36,RR182,)-MIN($C33:$C$36,RR182))/3</f>
        <v>522.30666666666673</v>
      </c>
      <c r="RS190" s="25">
        <f>+(SUM($C33:$C$36,RS182)-MAX($C33:$C$36,RS182,)-MIN($C33:$C$36,RS182))/3</f>
        <v>534.26666666666677</v>
      </c>
      <c r="RT190" s="25">
        <f>+(SUM($C33:$C$36,RT182)-MAX($C33:$C$36,RT182,)-MIN($C33:$C$36,RT182))/3</f>
        <v>535.30666666666673</v>
      </c>
      <c r="RU190" s="25">
        <f>+(SUM($C33:$C$36,RU182)-MAX($C33:$C$36,RU182,)-MIN($C33:$C$36,RU182))/3</f>
        <v>573.44000000000005</v>
      </c>
      <c r="RV190" s="25">
        <f>+(SUM($C33:$C$36,RV182)-MAX($C33:$C$36,RV182,)-MIN($C33:$C$36,RV182))/3</f>
        <v>554.02666666666676</v>
      </c>
      <c r="RW190" s="25">
        <f>+(SUM($C33:$C$36,RW182)-MAX($C33:$C$36,RW182,)-MIN($C33:$C$36,RW182))/3</f>
        <v>557.49333333333334</v>
      </c>
      <c r="RX190" s="25">
        <f>+(SUM($C33:$C$36,RX182)-MAX($C33:$C$36,RX182,)-MIN($C33:$C$36,RX182))/3</f>
        <v>536.6933333333335</v>
      </c>
      <c r="RY190" s="25">
        <f>+(SUM($C33:$C$36,RY182)-MAX($C33:$C$36,RY182,)-MIN($C33:$C$36,RY182))/3</f>
        <v>538.77333333333343</v>
      </c>
      <c r="RZ190" s="25">
        <f>+(SUM($C33:$C$36,RZ182)-MAX($C33:$C$36,RZ182,)-MIN($C33:$C$36,RZ182))/3</f>
        <v>522.13333333333333</v>
      </c>
      <c r="SA190" s="25">
        <f>+(SUM($C33:$C$36,SA182)-MAX($C33:$C$36,SA182,)-MIN($C33:$C$36,SA182))/3</f>
        <v>558.36000000000013</v>
      </c>
      <c r="SB190" s="25">
        <f>+(SUM($C33:$C$36,SB182)-MAX($C33:$C$36,SB182,)-MIN($C33:$C$36,SB182))/3</f>
        <v>521.26666666666677</v>
      </c>
      <c r="SC190" s="25">
        <f>+(SUM($C33:$C$36,SC182)-MAX($C33:$C$36,SC182,)-MIN($C33:$C$36,SC182))/3</f>
        <v>525.08000000000004</v>
      </c>
      <c r="SD190" s="25">
        <f>+(SUM($C33:$C$36,SD182)-MAX($C33:$C$36,SD182,)-MIN($C33:$C$36,SD182))/3</f>
        <v>541.54666666666674</v>
      </c>
      <c r="SE190" s="25">
        <f>+(SUM($C33:$C$36,SE182)-MAX($C33:$C$36,SE182,)-MIN($C33:$C$36,SE182))/3</f>
        <v>521.78666666666675</v>
      </c>
      <c r="SF190" s="25">
        <f>+(SUM($C33:$C$36,SF182)-MAX($C33:$C$36,SF182,)-MIN($C33:$C$36,SF182))/3</f>
        <v>547.09333333333336</v>
      </c>
      <c r="SG190" s="25">
        <f>+(SUM($C33:$C$36,SG182)-MAX($C33:$C$36,SG182,)-MIN($C33:$C$36,SG182))/3</f>
        <v>527.33333333333337</v>
      </c>
    </row>
    <row r="191" spans="1:501">
      <c r="A191">
        <v>2016</v>
      </c>
      <c r="B191" s="25">
        <f>+(SUM($C34:$C$36,B183,B182)-MAX($C34:$C$36,B183,B182)-MIN($C34:$C$36,B183,B182))/3</f>
        <v>508.28000000000014</v>
      </c>
      <c r="C191" s="25">
        <f>+(SUM($C34:$C$36,C183,C182)-MAX($C34:$C$36,C183,C182)-MIN($C34:$C$36,C183,C182))/3</f>
        <v>511.3866666666666</v>
      </c>
      <c r="D191" s="25">
        <f>+(SUM($C34:$C$36,D183,D182)-MAX($C34:$C$36,D183,D182)-MIN($C34:$C$36,D183,D182))/3</f>
        <v>527.15999999999985</v>
      </c>
      <c r="E191" s="25">
        <f>+(SUM($C34:$C$36,E183,E182)-MAX($C34:$C$36,E183,E182)-MIN($C34:$C$36,E183,E182))/3</f>
        <v>566.85333333333335</v>
      </c>
      <c r="F191" s="25">
        <f>+(SUM($C34:$C$36,F183,F182)-MAX($C34:$C$36,F183,F182)-MIN($C34:$C$36,F183,F182))/3</f>
        <v>541.54666666666674</v>
      </c>
      <c r="G191" s="25">
        <f>+(SUM($C34:$C$36,G183,G182)-MAX($C34:$C$36,G183,G182)-MIN($C34:$C$36,G183,G182))/3</f>
        <v>547.61333333333334</v>
      </c>
      <c r="H191" s="25">
        <f>+(SUM($C34:$C$36,H183,H182)-MAX($C34:$C$36,H183,H182)-MIN($C34:$C$36,H183,H182))/3</f>
        <v>547.61333333333334</v>
      </c>
      <c r="I191" s="25">
        <f>+(SUM($C34:$C$36,I183,I182)-MAX($C34:$C$36,I183,I182)-MIN($C34:$C$36,I183,I182))/3</f>
        <v>540.33333333333314</v>
      </c>
      <c r="J191" s="25">
        <f>+(SUM($C34:$C$36,J183,J182)-MAX($C34:$C$36,J183,J182)-MIN($C34:$C$36,J183,J182))/3</f>
        <v>521.13799999999992</v>
      </c>
      <c r="K191" s="25">
        <f>+(SUM($C34:$C$36,K183,K182)-MAX($C34:$C$36,K183,K182)-MIN($C34:$C$36,K183,K182))/3</f>
        <v>550.38666666666677</v>
      </c>
      <c r="L191" s="25">
        <f>+(SUM($C34:$C$36,L183,L182)-MAX($C34:$C$36,L183,L182)-MIN($C34:$C$36,L183,L182))/3</f>
        <v>529.75999999999988</v>
      </c>
      <c r="M191" s="25">
        <f>+(SUM($C34:$C$36,M183,M182)-MAX($C34:$C$36,M183,M182)-MIN($C34:$C$36,M183,M182))/3</f>
        <v>519.53333333333342</v>
      </c>
      <c r="N191" s="25">
        <f>+(SUM($C34:$C$36,N183,N182)-MAX($C34:$C$36,N183,N182)-MIN($C34:$C$36,N183,N182))/3</f>
        <v>534.61333333333323</v>
      </c>
      <c r="O191" s="25">
        <f>+(SUM($C34:$C$36,O183,O182)-MAX($C34:$C$36,O183,O182)-MIN($C34:$C$36,O183,O182))/3</f>
        <v>522.48</v>
      </c>
      <c r="P191" s="25">
        <f>+(SUM($C34:$C$36,P183,P182)-MAX($C34:$C$36,P183,P182)-MIN($C34:$C$36,P183,P182))/3</f>
        <v>550.21333333333337</v>
      </c>
      <c r="Q191" s="25">
        <f>+(SUM($C34:$C$36,Q183,Q182)-MAX($C34:$C$36,Q183,Q182)-MIN($C34:$C$36,Q183,Q182))/3</f>
        <v>541.37333333333322</v>
      </c>
      <c r="R191" s="25">
        <f>+(SUM($C34:$C$36,R183,R182)-MAX($C34:$C$36,R183,R182)-MIN($C34:$C$36,R183,R182))/3</f>
        <v>539.64</v>
      </c>
      <c r="S191" s="25">
        <f>+(SUM($C34:$C$36,S183,S182)-MAX($C34:$C$36,S183,S182)-MIN($C34:$C$36,S183,S182))/3</f>
        <v>521.61333333333323</v>
      </c>
      <c r="T191" s="25">
        <f>+(SUM($C34:$C$36,T183,T182)-MAX($C34:$C$36,T183,T182)-MIN($C34:$C$36,T183,T182))/3</f>
        <v>524.04000000000008</v>
      </c>
      <c r="U191" s="25">
        <f>+(SUM($C34:$C$36,U183,U182)-MAX($C34:$C$36,U183,U182)-MIN($C34:$C$36,U183,U182))/3</f>
        <v>558.88</v>
      </c>
      <c r="V191" s="25">
        <f>+(SUM($C34:$C$36,V183,V182)-MAX($C34:$C$36,V183,V182)-MIN($C34:$C$36,V183,V182))/3</f>
        <v>530.10666666666668</v>
      </c>
      <c r="W191" s="25">
        <f>+(SUM($C34:$C$36,W183,W182)-MAX($C34:$C$36,W183,W182)-MIN($C34:$C$36,W183,W182))/3</f>
        <v>541.72</v>
      </c>
      <c r="X191" s="25">
        <f>+(SUM($C34:$C$36,X183,X182)-MAX($C34:$C$36,X183,X182)-MIN($C34:$C$36,X183,X182))/3</f>
        <v>566.33333333333314</v>
      </c>
      <c r="Y191" s="25">
        <f>+(SUM($C34:$C$36,Y183,Y182)-MAX($C34:$C$36,Y183,Y182)-MIN($C34:$C$36,Y183,Y182))/3</f>
        <v>555.976</v>
      </c>
      <c r="Z191" s="25">
        <f>+(SUM($C34:$C$36,Z183,Z182)-MAX($C34:$C$36,Z183,Z182)-MIN($C34:$C$36,Z183,Z182))/3</f>
        <v>539.4666666666667</v>
      </c>
      <c r="AA191" s="25">
        <f>+(SUM($C34:$C$36,AA183,AA182)-MAX($C34:$C$36,AA183,AA182)-MIN($C34:$C$36,AA183,AA182))/3</f>
        <v>543.45333333333338</v>
      </c>
      <c r="AB191" s="25">
        <f>+(SUM($C34:$C$36,AB183,AB182)-MAX($C34:$C$36,AB183,AB182)-MIN($C34:$C$36,AB183,AB182))/3</f>
        <v>544.66666666666663</v>
      </c>
      <c r="AC191" s="25">
        <f>+(SUM($C34:$C$36,AC183,AC182)-MAX($C34:$C$36,AC183,AC182)-MIN($C34:$C$36,AC183,AC182))/3</f>
        <v>551.42666666666662</v>
      </c>
      <c r="AD191" s="25">
        <f>+(SUM($C34:$C$36,AD183,AD182)-MAX($C34:$C$36,AD183,AD182)-MIN($C34:$C$36,AD183,AD182))/3</f>
        <v>551.77333333333343</v>
      </c>
      <c r="AE191" s="25">
        <f>+(SUM($C34:$C$36,AE183,AE182)-MAX($C34:$C$36,AE183,AE182)-MIN($C34:$C$36,AE183,AE182))/3</f>
        <v>534.61333333333323</v>
      </c>
      <c r="AF191" s="25">
        <f>+(SUM($C34:$C$36,AF183,AF182)-MAX($C34:$C$36,AF183,AF182)-MIN($C34:$C$36,AF183,AF182))/3</f>
        <v>557.31999999999994</v>
      </c>
      <c r="AG191" s="25">
        <f>+(SUM($C34:$C$36,AG183,AG182)-MAX($C34:$C$36,AG183,AG182)-MIN($C34:$C$36,AG183,AG182))/3</f>
        <v>543.10666666666668</v>
      </c>
      <c r="AH191" s="25">
        <f>+(SUM($C34:$C$36,AH183,AH182)-MAX($C34:$C$36,AH183,AH182)-MIN($C34:$C$36,AH183,AH182))/3</f>
        <v>527.28800000000012</v>
      </c>
      <c r="AI191" s="25">
        <f>+(SUM($C34:$C$36,AI183,AI182)-MAX($C34:$C$36,AI183,AI182)-MIN($C34:$C$36,AI183,AI182))/3</f>
        <v>545.18666666666661</v>
      </c>
      <c r="AJ191" s="25">
        <f>+(SUM($C34:$C$36,AJ183,AJ182)-MAX($C34:$C$36,AJ183,AJ182)-MIN($C34:$C$36,AJ183,AJ182))/3</f>
        <v>551.07999999999993</v>
      </c>
      <c r="AK191" s="25">
        <f>+(SUM($C34:$C$36,AK183,AK182)-MAX($C34:$C$36,AK183,AK182)-MIN($C34:$C$36,AK183,AK182))/3</f>
        <v>532.5333333333333</v>
      </c>
      <c r="AL191" s="25">
        <f>+(SUM($C34:$C$36,AL183,AL182)-MAX($C34:$C$36,AL183,AL182)-MIN($C34:$C$36,AL183,AL182))/3</f>
        <v>521.32266666666658</v>
      </c>
      <c r="AM191" s="25">
        <f>+(SUM($C34:$C$36,AM183,AM182)-MAX($C34:$C$36,AM183,AM182)-MIN($C34:$C$36,AM183,AM182))/3</f>
        <v>563.56000000000006</v>
      </c>
      <c r="AN191" s="25">
        <f>+(SUM($C34:$C$36,AN183,AN182)-MAX($C34:$C$36,AN183,AN182)-MIN($C34:$C$36,AN183,AN182))/3</f>
        <v>544.84</v>
      </c>
      <c r="AO191" s="25">
        <f>+(SUM($C34:$C$36,AO183,AO182)-MAX($C34:$C$36,AO183,AO182)-MIN($C34:$C$36,AO183,AO182))/3</f>
        <v>527.50666666666655</v>
      </c>
      <c r="AP191" s="25">
        <f>+(SUM($C34:$C$36,AP183,AP182)-MAX($C34:$C$36,AP183,AP182)-MIN($C34:$C$36,AP183,AP182))/3</f>
        <v>560.61333333333323</v>
      </c>
      <c r="AQ191" s="25">
        <f>+(SUM($C34:$C$36,AQ183,AQ182)-MAX($C34:$C$36,AQ183,AQ182)-MIN($C34:$C$36,AQ183,AQ182))/3</f>
        <v>566.67999999999995</v>
      </c>
      <c r="AR191" s="25">
        <f>+(SUM($C34:$C$36,AR183,AR182)-MAX($C34:$C$36,AR183,AR182)-MIN($C34:$C$36,AR183,AR182))/3</f>
        <v>522.82666666666671</v>
      </c>
      <c r="AS191" s="25">
        <f>+(SUM($C34:$C$36,AS183,AS182)-MAX($C34:$C$36,AS183,AS182)-MIN($C34:$C$36,AS183,AS182))/3</f>
        <v>543.27999999999986</v>
      </c>
      <c r="AT191" s="25">
        <f>+(SUM($C34:$C$36,AT183,AT182)-MAX($C34:$C$36,AT183,AT182)-MIN($C34:$C$36,AT183,AT182))/3</f>
        <v>512.19699999999989</v>
      </c>
      <c r="AU191" s="25">
        <f>+(SUM($C34:$C$36,AU183,AU182)-MAX($C34:$C$36,AU183,AU182)-MIN($C34:$C$36,AU183,AU182))/3</f>
        <v>529.24000000000012</v>
      </c>
      <c r="AV191" s="25">
        <f>+(SUM($C34:$C$36,AV183,AV182)-MAX($C34:$C$36,AV183,AV182)-MIN($C34:$C$36,AV183,AV182))/3</f>
        <v>515.89333333333332</v>
      </c>
      <c r="AW191" s="25">
        <f>+(SUM($C34:$C$36,AW183,AW182)-MAX($C34:$C$36,AW183,AW182)-MIN($C34:$C$36,AW183,AW182))/3</f>
        <v>540.16</v>
      </c>
      <c r="AX191" s="25">
        <f>+(SUM($C34:$C$36,AX183,AX182)-MAX($C34:$C$36,AX183,AX182)-MIN($C34:$C$36,AX183,AX182))/3</f>
        <v>541.71999999999991</v>
      </c>
      <c r="AY191" s="25">
        <f>+(SUM($C34:$C$36,AY183,AY182)-MAX($C34:$C$36,AY183,AY182)-MIN($C34:$C$36,AY183,AY182))/3</f>
        <v>559.49799999999993</v>
      </c>
      <c r="AZ191" s="25">
        <f>+(SUM($C34:$C$36,AZ183,AZ182)-MAX($C34:$C$36,AZ183,AZ182)-MIN($C34:$C$36,AZ183,AZ182))/3</f>
        <v>517.79999999999984</v>
      </c>
      <c r="BA191" s="25">
        <f>+(SUM($C34:$C$36,BA183,BA182)-MAX($C34:$C$36,BA183,BA182)-MIN($C34:$C$36,BA183,BA182))/3</f>
        <v>564.59999999999991</v>
      </c>
      <c r="BB191" s="25">
        <f>+(SUM($C34:$C$36,BB183,BB182)-MAX($C34:$C$36,BB183,BB182)-MIN($C34:$C$36,BB183,BB182))/3</f>
        <v>536.5200000000001</v>
      </c>
      <c r="BC191" s="25">
        <f>+(SUM($C34:$C$36,BC183,BC182)-MAX($C34:$C$36,BC183,BC182)-MIN($C34:$C$36,BC183,BC182))/3</f>
        <v>554.54333333333329</v>
      </c>
      <c r="BD191" s="25">
        <f>+(SUM($C34:$C$36,BD183,BD182)-MAX($C34:$C$36,BD183,BD182)-MIN($C34:$C$36,BD183,BD182))/3</f>
        <v>558.5333333333333</v>
      </c>
      <c r="BE191" s="25">
        <f>+(SUM($C34:$C$36,BE183,BE182)-MAX($C34:$C$36,BE183,BE182)-MIN($C34:$C$36,BE183,BE182))/3</f>
        <v>534.95999999999992</v>
      </c>
      <c r="BF191" s="25">
        <f>+(SUM($C34:$C$36,BF183,BF182)-MAX($C34:$C$36,BF183,BF182)-MIN($C34:$C$36,BF183,BF182))/3</f>
        <v>542.24</v>
      </c>
      <c r="BG191" s="25">
        <f>+(SUM($C34:$C$36,BG183,BG182)-MAX($C34:$C$36,BG183,BG182)-MIN($C34:$C$36,BG183,BG182))/3</f>
        <v>542.93333333333328</v>
      </c>
      <c r="BH191" s="25">
        <f>+(SUM($C34:$C$36,BH183,BH182)-MAX($C34:$C$36,BH183,BH182)-MIN($C34:$C$36,BH183,BH182))/3</f>
        <v>548.67766666666671</v>
      </c>
      <c r="BI191" s="25">
        <f>+(SUM($C34:$C$36,BI183,BI182)-MAX($C34:$C$36,BI183,BI182)-MIN($C34:$C$36,BI183,BI182))/3</f>
        <v>567.54666666666674</v>
      </c>
      <c r="BJ191" s="25">
        <f>+(SUM($C34:$C$36,BJ183,BJ182)-MAX($C34:$C$36,BJ183,BJ182)-MIN($C34:$C$36,BJ183,BJ182))/3</f>
        <v>559.57333333333338</v>
      </c>
      <c r="BK191" s="25">
        <f>+(SUM($C34:$C$36,BK183,BK182)-MAX($C34:$C$36,BK183,BK182)-MIN($C34:$C$36,BK183,BK182))/3</f>
        <v>573.61333333333334</v>
      </c>
      <c r="BL191" s="25">
        <f>+(SUM($C34:$C$36,BL183,BL182)-MAX($C34:$C$36,BL183,BL182)-MIN($C34:$C$36,BL183,BL182))/3</f>
        <v>559.92000000000007</v>
      </c>
      <c r="BM191" s="25">
        <f>+(SUM($C34:$C$36,BM183,BM182)-MAX($C34:$C$36,BM183,BM182)-MIN($C34:$C$36,BM183,BM182))/3</f>
        <v>546.74666666666678</v>
      </c>
      <c r="BN191" s="25">
        <f>+(SUM($C34:$C$36,BN183,BN182)-MAX($C34:$C$36,BN183,BN182)-MIN($C34:$C$36,BN183,BN182))/3</f>
        <v>531.14666666666653</v>
      </c>
      <c r="BO191" s="25">
        <f>+(SUM($C34:$C$36,BO183,BO182)-MAX($C34:$C$36,BO183,BO182)-MIN($C34:$C$36,BO183,BO182))/3</f>
        <v>513.29333333333341</v>
      </c>
      <c r="BP191" s="25">
        <f>+(SUM($C34:$C$36,BP183,BP182)-MAX($C34:$C$36,BP183,BP182)-MIN($C34:$C$36,BP183,BP182))/3</f>
        <v>534.61333333333323</v>
      </c>
      <c r="BQ191" s="25">
        <f>+(SUM($C34:$C$36,BQ183,BQ182)-MAX($C34:$C$36,BQ183,BQ182)-MIN($C34:$C$36,BQ183,BQ182))/3</f>
        <v>555.08466666666652</v>
      </c>
      <c r="BR191" s="25">
        <f>+(SUM($C34:$C$36,BR183,BR182)-MAX($C34:$C$36,BR183,BR182)-MIN($C34:$C$36,BR183,BR182))/3</f>
        <v>523.86666666666667</v>
      </c>
      <c r="BS191" s="25">
        <f>+(SUM($C34:$C$36,BS183,BS182)-MAX($C34:$C$36,BS183,BS182)-MIN($C34:$C$36,BS183,BS182))/3</f>
        <v>531.84</v>
      </c>
      <c r="BT191" s="25">
        <f>+(SUM($C34:$C$36,BT183,BT182)-MAX($C34:$C$36,BT183,BT182)-MIN($C34:$C$36,BT183,BT182))/3</f>
        <v>549.17333333333329</v>
      </c>
      <c r="BU191" s="25">
        <f>+(SUM($C34:$C$36,BU183,BU182)-MAX($C34:$C$36,BU183,BU182)-MIN($C34:$C$36,BU183,BU182))/3</f>
        <v>514.78399999999999</v>
      </c>
      <c r="BV191" s="25">
        <f>+(SUM($C34:$C$36,BV183,BV182)-MAX($C34:$C$36,BV183,BV182)-MIN($C34:$C$36,BV183,BV182))/3</f>
        <v>524.04000000000008</v>
      </c>
      <c r="BW191" s="25">
        <f>+(SUM($C34:$C$36,BW183,BW182)-MAX($C34:$C$36,BW183,BW182)-MIN($C34:$C$36,BW183,BW182))/3</f>
        <v>525.6</v>
      </c>
      <c r="BX191" s="25">
        <f>+(SUM($C34:$C$36,BX183,BX182)-MAX($C34:$C$36,BX183,BX182)-MIN($C34:$C$36,BX183,BX182))/3</f>
        <v>541.20000000000016</v>
      </c>
      <c r="BY191" s="25">
        <f>+(SUM($C34:$C$36,BY183,BY182)-MAX($C34:$C$36,BY183,BY182)-MIN($C34:$C$36,BY183,BY182))/3</f>
        <v>528.3549999999999</v>
      </c>
      <c r="BZ191" s="25">
        <f>+(SUM($C34:$C$36,BZ183,BZ182)-MAX($C34:$C$36,BZ183,BZ182)-MIN($C34:$C$36,BZ183,BZ182))/3</f>
        <v>572.57333333333338</v>
      </c>
      <c r="CA191" s="25">
        <f>+(SUM($C34:$C$36,CA183,CA182)-MAX($C34:$C$36,CA183,CA182)-MIN($C34:$C$36,CA183,CA182))/3</f>
        <v>541.43833333333328</v>
      </c>
      <c r="CB191" s="25">
        <f>+(SUM($C34:$C$36,CB183,CB182)-MAX($C34:$C$36,CB183,CB182)-MIN($C34:$C$36,CB183,CB182))/3</f>
        <v>529.24000000000012</v>
      </c>
      <c r="CC191" s="25">
        <f>+(SUM($C34:$C$36,CC183,CC182)-MAX($C34:$C$36,CC183,CC182)-MIN($C34:$C$36,CC183,CC182))/3</f>
        <v>553.15999999999985</v>
      </c>
      <c r="CD191" s="25">
        <f>+(SUM($C34:$C$36,CD183,CD182)-MAX($C34:$C$36,CD183,CD182)-MIN($C34:$C$36,CD183,CD182))/3</f>
        <v>539.11999999999989</v>
      </c>
      <c r="CE191" s="25">
        <f>+(SUM($C34:$C$36,CE183,CE182)-MAX($C34:$C$36,CE183,CE182)-MIN($C34:$C$36,CE183,CE182))/3</f>
        <v>522.99999999999989</v>
      </c>
      <c r="CF191" s="25">
        <f>+(SUM($C34:$C$36,CF183,CF182)-MAX($C34:$C$36,CF183,CF182)-MIN($C34:$C$36,CF183,CF182))/3</f>
        <v>573.61333333333334</v>
      </c>
      <c r="CG191" s="25">
        <f>+(SUM($C34:$C$36,CG183,CG182)-MAX($C34:$C$36,CG183,CG182)-MIN($C34:$C$36,CG183,CG182))/3</f>
        <v>542.75999999999988</v>
      </c>
      <c r="CH191" s="25">
        <f>+(SUM($C34:$C$36,CH183,CH182)-MAX($C34:$C$36,CH183,CH182)-MIN($C34:$C$36,CH183,CH182))/3</f>
        <v>506.87999999999994</v>
      </c>
      <c r="CI191" s="25">
        <f>+(SUM($C34:$C$36,CI183,CI182)-MAX($C34:$C$36,CI183,CI182)-MIN($C34:$C$36,CI183,CI182))/3</f>
        <v>516.59100000000012</v>
      </c>
      <c r="CJ191" s="25">
        <f>+(SUM($C34:$C$36,CJ183,CJ182)-MAX($C34:$C$36,CJ183,CJ182)-MIN($C34:$C$36,CJ183,CJ182))/3</f>
        <v>538.42666666666662</v>
      </c>
      <c r="CK191" s="25">
        <f>+(SUM($C34:$C$36,CK183,CK182)-MAX($C34:$C$36,CK183,CK182)-MIN($C34:$C$36,CK183,CK182))/3</f>
        <v>538.94666666666672</v>
      </c>
      <c r="CL191" s="25">
        <f>+(SUM($C34:$C$36,CL183,CL182)-MAX($C34:$C$36,CL183,CL182)-MIN($C34:$C$36,CL183,CL182))/3</f>
        <v>553.19833333333338</v>
      </c>
      <c r="CM191" s="25">
        <f>+(SUM($C34:$C$36,CM183,CM182)-MAX($C34:$C$36,CM183,CM182)-MIN($C34:$C$36,CM183,CM182))/3</f>
        <v>557.49333333333323</v>
      </c>
      <c r="CN191" s="25">
        <f>+(SUM($C34:$C$36,CN183,CN182)-MAX($C34:$C$36,CN183,CN182)-MIN($C34:$C$36,CN183,CN182))/3</f>
        <v>554.71999999999991</v>
      </c>
      <c r="CO191" s="25">
        <f>+(SUM($C34:$C$36,CO183,CO182)-MAX($C34:$C$36,CO183,CO182)-MIN($C34:$C$36,CO183,CO182))/3</f>
        <v>521.61333333333323</v>
      </c>
      <c r="CP191" s="25">
        <f>+(SUM($C34:$C$36,CP183,CP182)-MAX($C34:$C$36,CP183,CP182)-MIN($C34:$C$36,CP183,CP182))/3</f>
        <v>520.57333333333327</v>
      </c>
      <c r="CQ191" s="25">
        <f>+(SUM($C34:$C$36,CQ183,CQ182)-MAX($C34:$C$36,CQ183,CQ182)-MIN($C34:$C$36,CQ183,CQ182))/3</f>
        <v>545.70666666666671</v>
      </c>
      <c r="CR191" s="25">
        <f>+(SUM($C34:$C$36,CR183,CR182)-MAX($C34:$C$36,CR183,CR182)-MIN($C34:$C$36,CR183,CR182))/3</f>
        <v>517.79999999999995</v>
      </c>
      <c r="CS191" s="25">
        <f>+(SUM($C34:$C$36,CS183,CS182)-MAX($C34:$C$36,CS183,CS182)-MIN($C34:$C$36,CS183,CS182))/3</f>
        <v>548.8266666666666</v>
      </c>
      <c r="CT191" s="25">
        <f>+(SUM($C34:$C$36,CT183,CT182)-MAX($C34:$C$36,CT183,CT182)-MIN($C34:$C$36,CT183,CT182))/3</f>
        <v>562.41000000000008</v>
      </c>
      <c r="CU191" s="25">
        <f>+(SUM($C34:$C$36,CU183,CU182)-MAX($C34:$C$36,CU183,CU182)-MIN($C34:$C$36,CU183,CU182))/3</f>
        <v>529.06666666666672</v>
      </c>
      <c r="CV191" s="25">
        <f>+(SUM($C34:$C$36,CV183,CV182)-MAX($C34:$C$36,CV183,CV182)-MIN($C34:$C$36,CV183,CV182))/3</f>
        <v>537.4853333333333</v>
      </c>
      <c r="CW191" s="25">
        <f>+(SUM($C34:$C$36,CW183,CW182)-MAX($C34:$C$36,CW183,CW182)-MIN($C34:$C$36,CW183,CW182))/3</f>
        <v>558.88</v>
      </c>
      <c r="CX191" s="25">
        <f>+(SUM($C34:$C$36,CX183,CX182)-MAX($C34:$C$36,CX183,CX182)-MIN($C34:$C$36,CX183,CX182))/3</f>
        <v>561.48</v>
      </c>
      <c r="CY191" s="25">
        <f>+(SUM($C34:$C$36,CY183,CY182)-MAX($C34:$C$36,CY183,CY182)-MIN($C34:$C$36,CY183,CY182))/3</f>
        <v>541.02666666666664</v>
      </c>
      <c r="CZ191" s="25">
        <f>+(SUM($C34:$C$36,CZ183,CZ182)-MAX($C34:$C$36,CZ183,CZ182)-MIN($C34:$C$36,CZ183,CZ182))/3</f>
        <v>550.38666666666666</v>
      </c>
      <c r="DA191" s="25">
        <f>+(SUM($C34:$C$36,DA183,DA182)-MAX($C34:$C$36,DA183,DA182)-MIN($C34:$C$36,DA183,DA182))/3</f>
        <v>551.25333333333333</v>
      </c>
      <c r="DB191" s="25">
        <f>+(SUM($C34:$C$36,DB183,DB182)-MAX($C34:$C$36,DB183,DB182)-MIN($C34:$C$36,DB183,DB182))/3</f>
        <v>544.14666666666665</v>
      </c>
      <c r="DC191" s="25">
        <f>+(SUM($C34:$C$36,DC183,DC182)-MAX($C34:$C$36,DC183,DC182)-MIN($C34:$C$36,DC183,DC182))/3</f>
        <v>541.20000000000016</v>
      </c>
      <c r="DD191" s="25">
        <f>+(SUM($C34:$C$36,DD183,DD182)-MAX($C34:$C$36,DD183,DD182)-MIN($C34:$C$36,DD183,DD182))/3</f>
        <v>533.0533333333334</v>
      </c>
      <c r="DE191" s="25">
        <f>+(SUM($C34:$C$36,DE183,DE182)-MAX($C34:$C$36,DE183,DE182)-MIN($C34:$C$36,DE183,DE182))/3</f>
        <v>531.66666666666663</v>
      </c>
      <c r="DF191" s="25">
        <f>+(SUM($C34:$C$36,DF183,DF182)-MAX($C34:$C$36,DF183,DF182)-MIN($C34:$C$36,DF183,DF182))/3</f>
        <v>540.85333333333324</v>
      </c>
      <c r="DG191" s="25">
        <f>+(SUM($C34:$C$36,DG183,DG182)-MAX($C34:$C$36,DG183,DG182)-MIN($C34:$C$36,DG183,DG182))/3</f>
        <v>518.8399999999998</v>
      </c>
      <c r="DH191" s="25">
        <f>+(SUM($C34:$C$36,DH183,DH182)-MAX($C34:$C$36,DH183,DH182)-MIN($C34:$C$36,DH183,DH182))/3</f>
        <v>573.86133333333339</v>
      </c>
      <c r="DI191" s="25">
        <f>+(SUM($C34:$C$36,DI183,DI182)-MAX($C34:$C$36,DI183,DI182)-MIN($C34:$C$36,DI183,DI182))/3</f>
        <v>574.62133333333327</v>
      </c>
      <c r="DJ191" s="25">
        <f>+(SUM($C34:$C$36,DJ183,DJ182)-MAX($C34:$C$36,DJ183,DJ182)-MIN($C34:$C$36,DJ183,DJ182))/3</f>
        <v>541.89333333333332</v>
      </c>
      <c r="DK191" s="25">
        <f>+(SUM($C34:$C$36,DK183,DK182)-MAX($C34:$C$36,DK183,DK182)-MIN($C34:$C$36,DK183,DK182))/3</f>
        <v>531.31999999999994</v>
      </c>
      <c r="DL191" s="25">
        <f>+(SUM($C34:$C$36,DL183,DL182)-MAX($C34:$C$36,DL183,DL182)-MIN($C34:$C$36,DL183,DL182))/3</f>
        <v>547.26666666666654</v>
      </c>
      <c r="DM191" s="25">
        <f>+(SUM($C34:$C$36,DM183,DM182)-MAX($C34:$C$36,DM183,DM182)-MIN($C34:$C$36,DM183,DM182))/3</f>
        <v>554.54666666666674</v>
      </c>
      <c r="DN191" s="25">
        <f>+(SUM($C34:$C$36,DN183,DN182)-MAX($C34:$C$36,DN183,DN182)-MIN($C34:$C$36,DN183,DN182))/3</f>
        <v>520.91999999999996</v>
      </c>
      <c r="DO191" s="25">
        <f>+(SUM($C34:$C$36,DO183,DO182)-MAX($C34:$C$36,DO183,DO182)-MIN($C34:$C$36,DO183,DO182))/3</f>
        <v>506.88000000000005</v>
      </c>
      <c r="DP191" s="25">
        <f>+(SUM($C34:$C$36,DP183,DP182)-MAX($C34:$C$36,DP183,DP182)-MIN($C34:$C$36,DP183,DP182))/3</f>
        <v>538.42666666666673</v>
      </c>
      <c r="DQ191" s="25">
        <f>+(SUM($C34:$C$36,DQ183,DQ182)-MAX($C34:$C$36,DQ183,DQ182)-MIN($C34:$C$36,DQ183,DQ182))/3</f>
        <v>545.18666666666661</v>
      </c>
      <c r="DR191" s="25">
        <f>+(SUM($C34:$C$36,DR183,DR182)-MAX($C34:$C$36,DR183,DR182)-MIN($C34:$C$36,DR183,DR182))/3</f>
        <v>512.65200000000004</v>
      </c>
      <c r="DS191" s="25">
        <f>+(SUM($C34:$C$36,DS183,DS182)-MAX($C34:$C$36,DS183,DS182)-MIN($C34:$C$36,DS183,DS182))/3</f>
        <v>511.73333333333335</v>
      </c>
      <c r="DT191" s="25">
        <f>+(SUM($C34:$C$36,DT183,DT182)-MAX($C34:$C$36,DT183,DT182)-MIN($C34:$C$36,DT183,DT182))/3</f>
        <v>523.93799999999999</v>
      </c>
      <c r="DU191" s="25">
        <f>+(SUM($C34:$C$36,DU183,DU182)-MAX($C34:$C$36,DU183,DU182)-MIN($C34:$C$36,DU183,DU182))/3</f>
        <v>560.61333333333323</v>
      </c>
      <c r="DV191" s="25">
        <f>+(SUM($C34:$C$36,DV183,DV182)-MAX($C34:$C$36,DV183,DV182)-MIN($C34:$C$36,DV183,DV182))/3</f>
        <v>548.65333333333331</v>
      </c>
      <c r="DW191" s="25">
        <f>+(SUM($C34:$C$36,DW183,DW182)-MAX($C34:$C$36,DW183,DW182)-MIN($C34:$C$36,DW183,DW182))/3</f>
        <v>541.72000000000014</v>
      </c>
      <c r="DX191" s="25">
        <f>+(SUM($C34:$C$36,DX183,DX182)-MAX($C34:$C$36,DX183,DX182)-MIN($C34:$C$36,DX183,DX182))/3</f>
        <v>548.21533333333332</v>
      </c>
      <c r="DY191" s="25">
        <f>+(SUM($C34:$C$36,DY183,DY182)-MAX($C34:$C$36,DY183,DY182)-MIN($C34:$C$36,DY183,DY182))/3</f>
        <v>536.17333333333329</v>
      </c>
      <c r="DZ191" s="25">
        <f>+(SUM($C34:$C$36,DZ183,DZ182)-MAX($C34:$C$36,DZ183,DZ182)-MIN($C34:$C$36,DZ183,DZ182))/3</f>
        <v>524.90666666666664</v>
      </c>
      <c r="EA191" s="25">
        <f>+(SUM($C34:$C$36,EA183,EA182)-MAX($C34:$C$36,EA183,EA182)-MIN($C34:$C$36,EA183,EA182))/3</f>
        <v>548.4799999999999</v>
      </c>
      <c r="EB191" s="25">
        <f>+(SUM($C34:$C$36,EB183,EB182)-MAX($C34:$C$36,EB183,EB182)-MIN($C34:$C$36,EB183,EB182))/3</f>
        <v>529.24</v>
      </c>
      <c r="EC191" s="25">
        <f>+(SUM($C34:$C$36,EC183,EC182)-MAX($C34:$C$36,EC183,EC182)-MIN($C34:$C$36,EC183,EC182))/3</f>
        <v>555.93333333333328</v>
      </c>
      <c r="ED191" s="25">
        <f>+(SUM($C34:$C$36,ED183,ED182)-MAX($C34:$C$36,ED183,ED182)-MIN($C34:$C$36,ED183,ED182))/3</f>
        <v>541.37333333333333</v>
      </c>
      <c r="EE191" s="25">
        <f>+(SUM($C34:$C$36,EE183,EE182)-MAX($C34:$C$36,EE183,EE182)-MIN($C34:$C$36,EE183,EE182))/3</f>
        <v>506.88000000000005</v>
      </c>
      <c r="EF191" s="25">
        <f>+(SUM($C34:$C$36,EF183,EF182)-MAX($C34:$C$36,EF183,EF182)-MIN($C34:$C$36,EF183,EF182))/3</f>
        <v>528.54666666666674</v>
      </c>
      <c r="EG191" s="25">
        <f>+(SUM($C34:$C$36,EG183,EG182)-MAX($C34:$C$36,EG183,EG182)-MIN($C34:$C$36,EG183,EG182))/3</f>
        <v>545.53333333333319</v>
      </c>
      <c r="EH191" s="25">
        <f>+(SUM($C34:$C$36,EH183,EH182)-MAX($C34:$C$36,EH183,EH182)-MIN($C34:$C$36,EH183,EH182))/3</f>
        <v>554.02666666666676</v>
      </c>
      <c r="EI191" s="25">
        <f>+(SUM($C34:$C$36,EI183,EI182)-MAX($C34:$C$36,EI183,EI182)-MIN($C34:$C$36,EI183,EI182))/3</f>
        <v>530.45333333333326</v>
      </c>
      <c r="EJ191" s="25">
        <f>+(SUM($C34:$C$36,EJ183,EJ182)-MAX($C34:$C$36,EJ183,EJ182)-MIN($C34:$C$36,EJ183,EJ182))/3</f>
        <v>554.54666666666662</v>
      </c>
      <c r="EK191" s="25">
        <f>+(SUM($C34:$C$36,EK183,EK182)-MAX($C34:$C$36,EK183,EK182)-MIN($C34:$C$36,EK183,EK182))/3</f>
        <v>541.37333333333333</v>
      </c>
      <c r="EL191" s="25">
        <f>+(SUM($C34:$C$36,EL183,EL182)-MAX($C34:$C$36,EL183,EL182)-MIN($C34:$C$36,EL183,EL182))/3</f>
        <v>548.65333333333319</v>
      </c>
      <c r="EM191" s="25">
        <f>+(SUM($C34:$C$36,EM183,EM182)-MAX($C34:$C$36,EM183,EM182)-MIN($C34:$C$36,EM183,EM182))/3</f>
        <v>514.16</v>
      </c>
      <c r="EN191" s="25">
        <f>+(SUM($C34:$C$36,EN183,EN182)-MAX($C34:$C$36,EN183,EN182)-MIN($C34:$C$36,EN183,EN182))/3</f>
        <v>539.63999999999987</v>
      </c>
      <c r="EO191" s="25">
        <f>+(SUM($C34:$C$36,EO183,EO182)-MAX($C34:$C$36,EO183,EO182)-MIN($C34:$C$36,EO183,EO182))/3</f>
        <v>561.3066666666665</v>
      </c>
      <c r="EP191" s="25">
        <f>+(SUM($C34:$C$36,EP183,EP182)-MAX($C34:$C$36,EP183,EP182)-MIN($C34:$C$36,EP183,EP182))/3</f>
        <v>507.22666666666674</v>
      </c>
      <c r="EQ191" s="25">
        <f>+(SUM($C34:$C$36,EQ183,EQ182)-MAX($C34:$C$36,EQ183,EQ182)-MIN($C34:$C$36,EQ183,EQ182))/3</f>
        <v>577.03733333333344</v>
      </c>
      <c r="ER191" s="25">
        <f>+(SUM($C34:$C$36,ER183,ER182)-MAX($C34:$C$36,ER183,ER182)-MIN($C34:$C$36,ER183,ER182))/3</f>
        <v>532.70666666666648</v>
      </c>
      <c r="ES191" s="25">
        <f>+(SUM($C34:$C$36,ES183,ES182)-MAX($C34:$C$36,ES183,ES182)-MIN($C34:$C$36,ES183,ES182))/3</f>
        <v>523.69333333333327</v>
      </c>
      <c r="ET191" s="25">
        <f>+(SUM($C34:$C$36,ET183,ET182)-MAX($C34:$C$36,ET183,ET182)-MIN($C34:$C$36,ET183,ET182))/3</f>
        <v>539.29333333333318</v>
      </c>
      <c r="EU191" s="25">
        <f>+(SUM($C34:$C$36,EU183,EU182)-MAX($C34:$C$36,EU183,EU182)-MIN($C34:$C$36,EU183,EU182))/3</f>
        <v>536.34666666666669</v>
      </c>
      <c r="EV191" s="25">
        <f>+(SUM($C34:$C$36,EV183,EV182)-MAX($C34:$C$36,EV183,EV182)-MIN($C34:$C$36,EV183,EV182))/3</f>
        <v>531.14666666666665</v>
      </c>
      <c r="EW191" s="25">
        <f>+(SUM($C34:$C$36,EW183,EW182)-MAX($C34:$C$36,EW183,EW182)-MIN($C34:$C$36,EW183,EW182))/3</f>
        <v>540.50666666666666</v>
      </c>
      <c r="EX191" s="25">
        <f>+(SUM($C34:$C$36,EX183,EX182)-MAX($C34:$C$36,EX183,EX182)-MIN($C34:$C$36,EX183,EX182))/3</f>
        <v>547.09333333333336</v>
      </c>
      <c r="EY191" s="25">
        <f>+(SUM($C34:$C$36,EY183,EY182)-MAX($C34:$C$36,EY183,EY182)-MIN($C34:$C$36,EY183,EY182))/3</f>
        <v>527.15999999999985</v>
      </c>
      <c r="EZ191" s="25">
        <f>+(SUM($C34:$C$36,EZ183,EZ182)-MAX($C34:$C$36,EZ183,EZ182)-MIN($C34:$C$36,EZ183,EZ182))/3</f>
        <v>551.25333333333344</v>
      </c>
      <c r="FA191" s="25">
        <f>+(SUM($C34:$C$36,FA183,FA182)-MAX($C34:$C$36,FA183,FA182)-MIN($C34:$C$36,FA183,FA182))/3</f>
        <v>528.37333333333333</v>
      </c>
      <c r="FB191" s="25">
        <f>+(SUM($C34:$C$36,FB183,FB182)-MAX($C34:$C$36,FB183,FB182)-MIN($C34:$C$36,FB183,FB182))/3</f>
        <v>528.54666666666662</v>
      </c>
      <c r="FC191" s="25">
        <f>+(SUM($C34:$C$36,FC183,FC182)-MAX($C34:$C$36,FC183,FC182)-MIN($C34:$C$36,FC183,FC182))/3</f>
        <v>550.04000000000008</v>
      </c>
      <c r="FD191" s="25">
        <f>+(SUM($C34:$C$36,FD183,FD182)-MAX($C34:$C$36,FD183,FD182)-MIN($C34:$C$36,FD183,FD182))/3</f>
        <v>565.98666666666657</v>
      </c>
      <c r="FE191" s="25">
        <f>+(SUM($C34:$C$36,FE183,FE182)-MAX($C34:$C$36,FE183,FE182)-MIN($C34:$C$36,FE183,FE182))/3</f>
        <v>548.82666666666671</v>
      </c>
      <c r="FF191" s="25">
        <f>+(SUM($C34:$C$36,FF183,FF182)-MAX($C34:$C$36,FF183,FF182)-MIN($C34:$C$36,FF183,FF182))/3</f>
        <v>538.25333333333322</v>
      </c>
      <c r="FG191" s="25">
        <f>+(SUM($C34:$C$36,FG183,FG182)-MAX($C34:$C$36,FG183,FG182)-MIN($C34:$C$36,FG183,FG182))/3</f>
        <v>519.3599999999999</v>
      </c>
      <c r="FH191" s="25">
        <f>+(SUM($C34:$C$36,FH183,FH182)-MAX($C34:$C$36,FH183,FH182)-MIN($C34:$C$36,FH183,FH182))/3</f>
        <v>554.72000000000014</v>
      </c>
      <c r="FI191" s="25">
        <f>+(SUM($C34:$C$36,FI183,FI182)-MAX($C34:$C$36,FI183,FI182)-MIN($C34:$C$36,FI183,FI182))/3</f>
        <v>543.97333333333324</v>
      </c>
      <c r="FJ191" s="25">
        <f>+(SUM($C34:$C$36,FJ183,FJ182)-MAX($C34:$C$36,FJ183,FJ182)-MIN($C34:$C$36,FJ183,FJ182))/3</f>
        <v>518.83999999999992</v>
      </c>
      <c r="FK191" s="25">
        <f>+(SUM($C34:$C$36,FK183,FK182)-MAX($C34:$C$36,FK183,FK182)-MIN($C34:$C$36,FK183,FK182))/3</f>
        <v>515.54666666666662</v>
      </c>
      <c r="FL191" s="25">
        <f>+(SUM($C34:$C$36,FL183,FL182)-MAX($C34:$C$36,FL183,FL182)-MIN($C34:$C$36,FL183,FL182))/3</f>
        <v>546.4</v>
      </c>
      <c r="FM191" s="25">
        <f>+(SUM($C34:$C$36,FM183,FM182)-MAX($C34:$C$36,FM183,FM182)-MIN($C34:$C$36,FM183,FM182))/3</f>
        <v>572.4</v>
      </c>
      <c r="FN191" s="25">
        <f>+(SUM($C34:$C$36,FN183,FN182)-MAX($C34:$C$36,FN183,FN182)-MIN($C34:$C$36,FN183,FN182))/3</f>
        <v>534.61333333333334</v>
      </c>
      <c r="FO191" s="25">
        <f>+(SUM($C34:$C$36,FO183,FO182)-MAX($C34:$C$36,FO183,FO182)-MIN($C34:$C$36,FO183,FO182))/3</f>
        <v>528.02666666666653</v>
      </c>
      <c r="FP191" s="25">
        <f>+(SUM($C34:$C$36,FP183,FP182)-MAX($C34:$C$36,FP183,FP182)-MIN($C34:$C$36,FP183,FP182))/3</f>
        <v>533.0533333333334</v>
      </c>
      <c r="FQ191" s="25">
        <f>+(SUM($C34:$C$36,FQ183,FQ182)-MAX($C34:$C$36,FQ183,FQ182)-MIN($C34:$C$36,FQ183,FQ182))/3</f>
        <v>550.21333333333348</v>
      </c>
      <c r="FR191" s="25">
        <f>+(SUM($C34:$C$36,FR183,FR182)-MAX($C34:$C$36,FR183,FR182)-MIN($C34:$C$36,FR183,FR182))/3</f>
        <v>562.69333333333327</v>
      </c>
      <c r="FS191" s="25">
        <f>+(SUM($C34:$C$36,FS183,FS182)-MAX($C34:$C$36,FS183,FS182)-MIN($C34:$C$36,FS183,FS182))/3</f>
        <v>533.40000000000009</v>
      </c>
      <c r="FT191" s="25">
        <f>+(SUM($C34:$C$36,FT183,FT182)-MAX($C34:$C$36,FT183,FT182)-MIN($C34:$C$36,FT183,FT182))/3</f>
        <v>517.97333333333336</v>
      </c>
      <c r="FU191" s="25">
        <f>+(SUM($C34:$C$36,FU183,FU182)-MAX($C34:$C$36,FU183,FU182)-MIN($C34:$C$36,FU183,FU182))/3</f>
        <v>537.90666666666664</v>
      </c>
      <c r="FV191" s="25">
        <f>+(SUM($C34:$C$36,FV183,FV182)-MAX($C34:$C$36,FV183,FV182)-MIN($C34:$C$36,FV183,FV182))/3</f>
        <v>529.36399999999992</v>
      </c>
      <c r="FW191" s="25">
        <f>+(SUM($C34:$C$36,FW183,FW182)-MAX($C34:$C$36,FW183,FW182)-MIN($C34:$C$36,FW183,FW182))/3</f>
        <v>562</v>
      </c>
      <c r="FX191" s="25">
        <f>+(SUM($C34:$C$36,FX183,FX182)-MAX($C34:$C$36,FX183,FX182)-MIN($C34:$C$36,FX183,FX182))/3</f>
        <v>543.50833333333333</v>
      </c>
      <c r="FY191" s="25">
        <f>+(SUM($C34:$C$36,FY183,FY182)-MAX($C34:$C$36,FY183,FY182)-MIN($C34:$C$36,FY183,FY182))/3</f>
        <v>572.92000000000007</v>
      </c>
      <c r="FZ191" s="25">
        <f>+(SUM($C34:$C$36,FZ183,FZ182)-MAX($C34:$C$36,FZ183,FZ182)-MIN($C34:$C$36,FZ183,FZ182))/3</f>
        <v>530.62666666666655</v>
      </c>
      <c r="GA191" s="25">
        <f>+(SUM($C34:$C$36,GA183,GA182)-MAX($C34:$C$36,GA183,GA182)-MIN($C34:$C$36,GA183,GA182))/3</f>
        <v>522.30666666666662</v>
      </c>
      <c r="GB191" s="25">
        <f>+(SUM($C34:$C$36,GB183,GB182)-MAX($C34:$C$36,GB183,GB182)-MIN($C34:$C$36,GB183,GB182))/3</f>
        <v>527.16</v>
      </c>
      <c r="GC191" s="25">
        <f>+(SUM($C34:$C$36,GC183,GC182)-MAX($C34:$C$36,GC183,GC182)-MIN($C34:$C$36,GC183,GC182))/3</f>
        <v>513.46666666666658</v>
      </c>
      <c r="GD191" s="25">
        <f>+(SUM($C34:$C$36,GD183,GD182)-MAX($C34:$C$36,GD183,GD182)-MIN($C34:$C$36,GD183,GD182))/3</f>
        <v>556.27999999999986</v>
      </c>
      <c r="GE191" s="25">
        <f>+(SUM($C34:$C$36,GE183,GE182)-MAX($C34:$C$36,GE183,GE182)-MIN($C34:$C$36,GE183,GE182))/3</f>
        <v>566.33333333333326</v>
      </c>
      <c r="GF191" s="25">
        <f>+(SUM($C34:$C$36,GF183,GF182)-MAX($C34:$C$36,GF183,GF182)-MIN($C34:$C$36,GF183,GF182))/3</f>
        <v>547.63666666666666</v>
      </c>
      <c r="GG191" s="25">
        <f>+(SUM($C34:$C$36,GG183,GG182)-MAX($C34:$C$36,GG183,GG182)-MIN($C34:$C$36,GG183,GG182))/3</f>
        <v>516.93333333333339</v>
      </c>
      <c r="GH191" s="25">
        <f>+(SUM($C34:$C$36,GH183,GH182)-MAX($C34:$C$36,GH183,GH182)-MIN($C34:$C$36,GH183,GH182))/3</f>
        <v>509.30666666666662</v>
      </c>
      <c r="GI191" s="25">
        <f>+(SUM($C34:$C$36,GI183,GI182)-MAX($C34:$C$36,GI183,GI182)-MIN($C34:$C$36,GI183,GI182))/3</f>
        <v>517.27999999999986</v>
      </c>
      <c r="GJ191" s="25">
        <f>+(SUM($C34:$C$36,GJ183,GJ182)-MAX($C34:$C$36,GJ183,GJ182)-MIN($C34:$C$36,GJ183,GJ182))/3</f>
        <v>559.91999999999996</v>
      </c>
      <c r="GK191" s="25">
        <f>+(SUM($C34:$C$36,GK183,GK182)-MAX($C34:$C$36,GK183,GK182)-MIN($C34:$C$36,GK183,GK182))/3</f>
        <v>551.32433333333336</v>
      </c>
      <c r="GL191" s="25">
        <f>+(SUM($C34:$C$36,GL183,GL182)-MAX($C34:$C$36,GL183,GL182)-MIN($C34:$C$36,GL183,GL182))/3</f>
        <v>549.5200000000001</v>
      </c>
      <c r="GM191" s="25">
        <f>+(SUM($C34:$C$36,GM183,GM182)-MAX($C34:$C$36,GM183,GM182)-MIN($C34:$C$36,GM183,GM182))/3</f>
        <v>549.86666666666645</v>
      </c>
      <c r="GN191" s="25">
        <f>+(SUM($C34:$C$36,GN183,GN182)-MAX($C34:$C$36,GN183,GN182)-MIN($C34:$C$36,GN183,GN182))/3</f>
        <v>514.15999999999985</v>
      </c>
      <c r="GO191" s="25">
        <f>+(SUM($C34:$C$36,GO183,GO182)-MAX($C34:$C$36,GO183,GO182)-MIN($C34:$C$36,GO183,GO182))/3</f>
        <v>553.50666666666655</v>
      </c>
      <c r="GP191" s="25">
        <f>+(SUM($C34:$C$36,GP183,GP182)-MAX($C34:$C$36,GP183,GP182)-MIN($C34:$C$36,GP183,GP182))/3</f>
        <v>510.69333333333316</v>
      </c>
      <c r="GQ191" s="25">
        <f>+(SUM($C34:$C$36,GQ183,GQ182)-MAX($C34:$C$36,GQ183,GQ182)-MIN($C34:$C$36,GQ183,GQ182))/3</f>
        <v>525.29066666666654</v>
      </c>
      <c r="GR191" s="25">
        <f>+(SUM($C34:$C$36,GR183,GR182)-MAX($C34:$C$36,GR183,GR182)-MIN($C34:$C$36,GR183,GR182))/3</f>
        <v>513.11999999999989</v>
      </c>
      <c r="GS191" s="25">
        <f>+(SUM($C34:$C$36,GS183,GS182)-MAX($C34:$C$36,GS183,GS182)-MIN($C34:$C$36,GS183,GS182))/3</f>
        <v>520.22666666666657</v>
      </c>
      <c r="GT191" s="25">
        <f>+(SUM($C34:$C$36,GT183,GT182)-MAX($C34:$C$36,GT183,GT182)-MIN($C34:$C$36,GT183,GT182))/3</f>
        <v>517.97333333333324</v>
      </c>
      <c r="GU191" s="25">
        <f>+(SUM($C34:$C$36,GU183,GU182)-MAX($C34:$C$36,GU183,GU182)-MIN($C34:$C$36,GU183,GU182))/3</f>
        <v>542.76</v>
      </c>
      <c r="GV191" s="25">
        <f>+(SUM($C34:$C$36,GV183,GV182)-MAX($C34:$C$36,GV183,GV182)-MIN($C34:$C$36,GV183,GV182))/3</f>
        <v>553.85333333333335</v>
      </c>
      <c r="GW191" s="25">
        <f>+(SUM($C34:$C$36,GW183,GW182)-MAX($C34:$C$36,GW183,GW182)-MIN($C34:$C$36,GW183,GW182))/3</f>
        <v>539.12</v>
      </c>
      <c r="GX191" s="25">
        <f>+(SUM($C34:$C$36,GX183,GX182)-MAX($C34:$C$36,GX183,GX182)-MIN($C34:$C$36,GX183,GX182))/3</f>
        <v>517.62666666666667</v>
      </c>
      <c r="GY191" s="25">
        <f>+(SUM($C34:$C$36,GY183,GY182)-MAX($C34:$C$36,GY183,GY182)-MIN($C34:$C$36,GY183,GY182))/3</f>
        <v>589.67000000000019</v>
      </c>
      <c r="GZ191" s="25">
        <f>+(SUM($C34:$C$36,GZ183,GZ182)-MAX($C34:$C$36,GZ183,GZ182)-MIN($C34:$C$36,GZ183,GZ182))/3</f>
        <v>547.61333333333334</v>
      </c>
      <c r="HA191" s="25">
        <f>+(SUM($C34:$C$36,HA183,HA182)-MAX($C34:$C$36,HA183,HA182)-MIN($C34:$C$36,HA183,HA182))/3</f>
        <v>557.14666666666665</v>
      </c>
      <c r="HB191" s="25">
        <f>+(SUM($C34:$C$36,HB183,HB182)-MAX($C34:$C$36,HB183,HB182)-MIN($C34:$C$36,HB183,HB182))/3</f>
        <v>528.72000000000014</v>
      </c>
      <c r="HC191" s="25">
        <f>+(SUM($C34:$C$36,HC183,HC182)-MAX($C34:$C$36,HC183,HC182)-MIN($C34:$C$36,HC183,HC182))/3</f>
        <v>548.99999999999989</v>
      </c>
      <c r="HD191" s="25">
        <f>+(SUM($C34:$C$36,HD183,HD182)-MAX($C34:$C$36,HD183,HD182)-MIN($C34:$C$36,HD183,HD182))/3</f>
        <v>549.1433333333332</v>
      </c>
      <c r="HE191" s="25">
        <f>+(SUM($C34:$C$36,HE183,HE182)-MAX($C34:$C$36,HE183,HE182)-MIN($C34:$C$36,HE183,HE182))/3</f>
        <v>520.67733333333331</v>
      </c>
      <c r="HF191" s="25">
        <f>+(SUM($C34:$C$36,HF183,HF182)-MAX($C34:$C$36,HF183,HF182)-MIN($C34:$C$36,HF183,HF182))/3</f>
        <v>529.75999999999988</v>
      </c>
      <c r="HG191" s="25">
        <f>+(SUM($C34:$C$36,HG183,HG182)-MAX($C34:$C$36,HG183,HG182)-MIN($C34:$C$36,HG183,HG182))/3</f>
        <v>562.34666666666669</v>
      </c>
      <c r="HH191" s="25">
        <f>+(SUM($C34:$C$36,HH183,HH182)-MAX($C34:$C$36,HH183,HH182)-MIN($C34:$C$36,HH183,HH182))/3</f>
        <v>529.21866666666676</v>
      </c>
      <c r="HI191" s="25">
        <f>+(SUM($C34:$C$36,HI183,HI182)-MAX($C34:$C$36,HI183,HI182)-MIN($C34:$C$36,HI183,HI182))/3</f>
        <v>525.9466666666666</v>
      </c>
      <c r="HJ191" s="25">
        <f>+(SUM($C34:$C$36,HJ183,HJ182)-MAX($C34:$C$36,HJ183,HJ182)-MIN($C34:$C$36,HJ183,HJ182))/3</f>
        <v>548.30666666666662</v>
      </c>
      <c r="HK191" s="25">
        <f>+(SUM($C34:$C$36,HK183,HK182)-MAX($C34:$C$36,HK183,HK182)-MIN($C34:$C$36,HK183,HK182))/3</f>
        <v>573.61333333333323</v>
      </c>
      <c r="HL191" s="25">
        <f>+(SUM($C34:$C$36,HL183,HL182)-MAX($C34:$C$36,HL183,HL182)-MIN($C34:$C$36,HL183,HL182))/3</f>
        <v>543.10666666666668</v>
      </c>
      <c r="HM191" s="25">
        <f>+(SUM($C34:$C$36,HM183,HM182)-MAX($C34:$C$36,HM183,HM182)-MIN($C34:$C$36,HM183,HM182))/3</f>
        <v>554.20000000000005</v>
      </c>
      <c r="HN191" s="25">
        <f>+(SUM($C34:$C$36,HN183,HN182)-MAX($C34:$C$36,HN183,HN182)-MIN($C34:$C$36,HN183,HN182))/3</f>
        <v>549.69333333333327</v>
      </c>
      <c r="HO191" s="25">
        <f>+(SUM($C34:$C$36,HO183,HO182)-MAX($C34:$C$36,HO183,HO182)-MIN($C34:$C$36,HO183,HO182))/3</f>
        <v>538.42666666666662</v>
      </c>
      <c r="HP191" s="25">
        <f>+(SUM($C34:$C$36,HP183,HP182)-MAX($C34:$C$36,HP183,HP182)-MIN($C34:$C$36,HP183,HP182))/3</f>
        <v>553.88333333333333</v>
      </c>
      <c r="HQ191" s="25">
        <f>+(SUM($C34:$C$36,HQ183,HQ182)-MAX($C34:$C$36,HQ183,HQ182)-MIN($C34:$C$36,HQ183,HQ182))/3</f>
        <v>524.73333333333323</v>
      </c>
      <c r="HR191" s="25">
        <f>+(SUM($C34:$C$36,HR183,HR182)-MAX($C34:$C$36,HR183,HR182)-MIN($C34:$C$36,HR183,HR182))/3</f>
        <v>528.54666666666674</v>
      </c>
      <c r="HS191" s="25">
        <f>+(SUM($C34:$C$36,HS183,HS182)-MAX($C34:$C$36,HS183,HS182)-MIN($C34:$C$36,HS183,HS182))/3</f>
        <v>521.26666666666665</v>
      </c>
      <c r="HT191" s="25">
        <f>+(SUM($C34:$C$36,HT183,HT182)-MAX($C34:$C$36,HT183,HT182)-MIN($C34:$C$36,HT183,HT182))/3</f>
        <v>533.91999999999996</v>
      </c>
      <c r="HU191" s="25">
        <f>+(SUM($C34:$C$36,HU183,HU182)-MAX($C34:$C$36,HU183,HU182)-MIN($C34:$C$36,HU183,HU182))/3</f>
        <v>543.62666666666655</v>
      </c>
      <c r="HV191" s="25">
        <f>+(SUM($C34:$C$36,HV183,HV182)-MAX($C34:$C$36,HV183,HV182)-MIN($C34:$C$36,HV183,HV182))/3</f>
        <v>531.31999999999994</v>
      </c>
      <c r="HW191" s="25">
        <f>+(SUM($C34:$C$36,HW183,HW182)-MAX($C34:$C$36,HW183,HW182)-MIN($C34:$C$36,HW183,HW182))/3</f>
        <v>521.61333333333334</v>
      </c>
      <c r="HX191" s="25">
        <f>+(SUM($C34:$C$36,HX183,HX182)-MAX($C34:$C$36,HX183,HX182)-MIN($C34:$C$36,HX183,HX182))/3</f>
        <v>532.70666666666659</v>
      </c>
      <c r="HY191" s="25">
        <f>+(SUM($C34:$C$36,HY183,HY182)-MAX($C34:$C$36,HY183,HY182)-MIN($C34:$C$36,HY183,HY182))/3</f>
        <v>551.94666666666672</v>
      </c>
      <c r="HZ191" s="25">
        <f>+(SUM($C34:$C$36,HZ183,HZ182)-MAX($C34:$C$36,HZ183,HZ182)-MIN($C34:$C$36,HZ183,HZ182))/3</f>
        <v>545.01333333333321</v>
      </c>
      <c r="IA191" s="25">
        <f>+(SUM($C34:$C$36,IA183,IA182)-MAX($C34:$C$36,IA183,IA182)-MIN($C34:$C$36,IA183,IA182))/3</f>
        <v>568.27400000000011</v>
      </c>
      <c r="IB191" s="25">
        <f>+(SUM($C34:$C$36,IB183,IB182)-MAX($C34:$C$36,IB183,IB182)-MIN($C34:$C$36,IB183,IB182))/3</f>
        <v>540.98833333333334</v>
      </c>
      <c r="IC191" s="25">
        <f>+(SUM($C34:$C$36,IC183,IC182)-MAX($C34:$C$36,IC183,IC182)-MIN($C34:$C$36,IC183,IC182))/3</f>
        <v>519.88</v>
      </c>
      <c r="ID191" s="25">
        <f>+(SUM($C34:$C$36,ID183,ID182)-MAX($C34:$C$36,ID183,ID182)-MIN($C34:$C$36,ID183,ID182))/3</f>
        <v>554.37333333333333</v>
      </c>
      <c r="IE191" s="25">
        <f>+(SUM($C34:$C$36,IE183,IE182)-MAX($C34:$C$36,IE183,IE182)-MIN($C34:$C$36,IE183,IE182))/3</f>
        <v>540.33333333333326</v>
      </c>
      <c r="IF191" s="25">
        <f>+(SUM($C34:$C$36,IF183,IF182)-MAX($C34:$C$36,IF183,IF182)-MIN($C34:$C$36,IF183,IF182))/3</f>
        <v>506.88000000000011</v>
      </c>
      <c r="IG191" s="25">
        <f>+(SUM($C34:$C$36,IG183,IG182)-MAX($C34:$C$36,IG183,IG182)-MIN($C34:$C$36,IG183,IG182))/3</f>
        <v>527.67999999999984</v>
      </c>
      <c r="IH191" s="25">
        <f>+(SUM($C34:$C$36,IH183,IH182)-MAX($C34:$C$36,IH183,IH182)-MIN($C34:$C$36,IH183,IH182))/3</f>
        <v>551.59999999999991</v>
      </c>
      <c r="II191" s="25">
        <f>+(SUM($C34:$C$36,II183,II182)-MAX($C34:$C$36,II183,II182)-MIN($C34:$C$36,II183,II182))/3</f>
        <v>522.65333333333331</v>
      </c>
      <c r="IJ191" s="25">
        <f>+(SUM($C34:$C$36,IJ183,IJ182)-MAX($C34:$C$36,IJ183,IJ182)-MIN($C34:$C$36,IJ183,IJ182))/3</f>
        <v>567.02666666666653</v>
      </c>
      <c r="IK191" s="25">
        <f>+(SUM($C34:$C$36,IK183,IK182)-MAX($C34:$C$36,IK183,IK182)-MIN($C34:$C$36,IK183,IK182))/3</f>
        <v>530.09433333333334</v>
      </c>
      <c r="IL191" s="25">
        <f>+(SUM($C34:$C$36,IL183,IL182)-MAX($C34:$C$36,IL183,IL182)-MIN($C34:$C$36,IL183,IL182))/3</f>
        <v>548.99999999999989</v>
      </c>
      <c r="IM191" s="25">
        <f>+(SUM($C34:$C$36,IM183,IM182)-MAX($C34:$C$36,IM183,IM182)-MIN($C34:$C$36,IM183,IM182))/3</f>
        <v>529.93333333333328</v>
      </c>
      <c r="IN191" s="25">
        <f>+(SUM($C34:$C$36,IN183,IN182)-MAX($C34:$C$36,IN183,IN182)-MIN($C34:$C$36,IN183,IN182))/3</f>
        <v>525.25333333333344</v>
      </c>
      <c r="IO191" s="25">
        <f>+(SUM($C34:$C$36,IO183,IO182)-MAX($C34:$C$36,IO183,IO182)-MIN($C34:$C$36,IO183,IO182))/3</f>
        <v>525.25333333333333</v>
      </c>
      <c r="IP191" s="25">
        <f>+(SUM($C34:$C$36,IP183,IP182)-MAX($C34:$C$36,IP183,IP182)-MIN($C34:$C$36,IP183,IP182))/3</f>
        <v>540.16</v>
      </c>
      <c r="IQ191" s="25">
        <f>+(SUM($C34:$C$36,IQ183,IQ182)-MAX($C34:$C$36,IQ183,IQ182)-MIN($C34:$C$36,IQ183,IQ182))/3</f>
        <v>546.91999999999996</v>
      </c>
      <c r="IR191" s="25">
        <f>+(SUM($C34:$C$36,IR183,IR182)-MAX($C34:$C$36,IR183,IR182)-MIN($C34:$C$36,IR183,IR182))/3</f>
        <v>528.89333333333332</v>
      </c>
      <c r="IS191" s="25">
        <f>+(SUM($C34:$C$36,IS183,IS182)-MAX($C34:$C$36,IS183,IS182)-MIN($C34:$C$36,IS183,IS182))/3</f>
        <v>539.29333333333318</v>
      </c>
      <c r="IT191" s="25">
        <f>+(SUM($C34:$C$36,IT183,IT182)-MAX($C34:$C$36,IT183,IT182)-MIN($C34:$C$36,IT183,IT182))/3</f>
        <v>545.36000000000013</v>
      </c>
      <c r="IU191" s="25">
        <f>+(SUM($C34:$C$36,IU183,IU182)-MAX($C34:$C$36,IU183,IU182)-MIN($C34:$C$36,IU183,IU182))/3</f>
        <v>545.88000000000011</v>
      </c>
      <c r="IV191" s="25">
        <f>+(SUM($C34:$C$36,IV183,IV182)-MAX($C34:$C$36,IV183,IV182)-MIN($C34:$C$36,IV183,IV182))/3</f>
        <v>542.4133333333333</v>
      </c>
      <c r="IW191" s="25">
        <f>+(SUM($C34:$C$36,IW183,IW182)-MAX($C34:$C$36,IW183,IW182)-MIN($C34:$C$36,IW183,IW182))/3</f>
        <v>567.54666666666662</v>
      </c>
      <c r="IX191" s="25">
        <f>+(SUM($C34:$C$36,IX183,IX182)-MAX($C34:$C$36,IX183,IX182)-MIN($C34:$C$36,IX183,IX182))/3</f>
        <v>538.25333333333322</v>
      </c>
      <c r="IY191" s="25">
        <f>+(SUM($C34:$C$36,IY183,IY182)-MAX($C34:$C$36,IY183,IY182)-MIN($C34:$C$36,IY183,IY182))/3</f>
        <v>533.74666666666667</v>
      </c>
      <c r="IZ191" s="25">
        <f>+(SUM($C34:$C$36,IZ183,IZ182)-MAX($C34:$C$36,IZ183,IZ182)-MIN($C34:$C$36,IZ183,IZ182))/3</f>
        <v>535.13333333333333</v>
      </c>
      <c r="JA191" s="25">
        <f>+(SUM($C34:$C$36,JA183,JA182)-MAX($C34:$C$36,JA183,JA182)-MIN($C34:$C$36,JA183,JA182))/3</f>
        <v>569.62666666666655</v>
      </c>
      <c r="JB191" s="25">
        <f>+(SUM($C34:$C$36,JB183,JB182)-MAX($C34:$C$36,JB183,JB182)-MIN($C34:$C$36,JB183,JB182))/3</f>
        <v>540.22133333333329</v>
      </c>
      <c r="JC191" s="25">
        <f>+(SUM($C34:$C$36,JC183,JC182)-MAX($C34:$C$36,JC183,JC182)-MIN($C34:$C$36,JC183,JC182))/3</f>
        <v>536.17333333333329</v>
      </c>
      <c r="JD191" s="25">
        <f>+(SUM($C34:$C$36,JD183,JD182)-MAX($C34:$C$36,JD183,JD182)-MIN($C34:$C$36,JD183,JD182))/3</f>
        <v>528.54666666666674</v>
      </c>
      <c r="JE191" s="25">
        <f>+(SUM($C34:$C$36,JE183,JE182)-MAX($C34:$C$36,JE183,JE182)-MIN($C34:$C$36,JE183,JE182))/3</f>
        <v>544.49333333333323</v>
      </c>
      <c r="JF191" s="25">
        <f>+(SUM($C34:$C$36,JF183,JF182)-MAX($C34:$C$36,JF183,JF182)-MIN($C34:$C$36,JF183,JF182))/3</f>
        <v>551.08000000000004</v>
      </c>
      <c r="JG191" s="25">
        <f>+(SUM($C34:$C$36,JG183,JG182)-MAX($C34:$C$36,JG183,JG182)-MIN($C34:$C$36,JG183,JG182))/3</f>
        <v>517.10666666666668</v>
      </c>
      <c r="JH191" s="25">
        <f>+(SUM($C34:$C$36,JH183,JH182)-MAX($C34:$C$36,JH183,JH182)-MIN($C34:$C$36,JH183,JH182))/3</f>
        <v>551.42666666666673</v>
      </c>
      <c r="JI191" s="25">
        <f>+(SUM($C34:$C$36,JI183,JI182)-MAX($C34:$C$36,JI183,JI182)-MIN($C34:$C$36,JI183,JI182))/3</f>
        <v>559.37333333333322</v>
      </c>
      <c r="JJ191" s="25">
        <f>+(SUM($C34:$C$36,JJ183,JJ182)-MAX($C34:$C$36,JJ183,JJ182)-MIN($C34:$C$36,JJ183,JJ182))/3</f>
        <v>515.57699999999988</v>
      </c>
      <c r="JK191" s="25">
        <f>+(SUM($C34:$C$36,JK183,JK182)-MAX($C34:$C$36,JK183,JK182)-MIN($C34:$C$36,JK183,JK182))/3</f>
        <v>559.0533333333334</v>
      </c>
      <c r="JL191" s="25">
        <f>+(SUM($C34:$C$36,JL183,JL182)-MAX($C34:$C$36,JL183,JL182)-MIN($C34:$C$36,JL183,JL182))/3</f>
        <v>542.24</v>
      </c>
      <c r="JM191" s="25">
        <f>+(SUM($C34:$C$36,JM183,JM182)-MAX($C34:$C$36,JM183,JM182)-MIN($C34:$C$36,JM183,JM182))/3</f>
        <v>527.24799999999993</v>
      </c>
      <c r="JN191" s="25">
        <f>+(SUM($C34:$C$36,JN183,JN182)-MAX($C34:$C$36,JN183,JN182)-MIN($C34:$C$36,JN183,JN182))/3</f>
        <v>506.88000000000005</v>
      </c>
      <c r="JO191" s="25">
        <f>+(SUM($C34:$C$36,JO183,JO182)-MAX($C34:$C$36,JO183,JO182)-MIN($C34:$C$36,JO183,JO182))/3</f>
        <v>537.90666666666664</v>
      </c>
      <c r="JP191" s="25">
        <f>+(SUM($C34:$C$36,JP183,JP182)-MAX($C34:$C$36,JP183,JP182)-MIN($C34:$C$36,JP183,JP182))/3</f>
        <v>543.62666666666655</v>
      </c>
      <c r="JQ191" s="25">
        <f>+(SUM($C34:$C$36,JQ183,JQ182)-MAX($C34:$C$36,JQ183,JQ182)-MIN($C34:$C$36,JQ183,JQ182))/3</f>
        <v>511.73333333333341</v>
      </c>
      <c r="JR191" s="25">
        <f>+(SUM($C34:$C$36,JR183,JR182)-MAX($C34:$C$36,JR183,JR182)-MIN($C34:$C$36,JR183,JR182))/3</f>
        <v>533.40000000000009</v>
      </c>
      <c r="JS191" s="25">
        <f>+(SUM($C34:$C$36,JS183,JS182)-MAX($C34:$C$36,JS183,JS182)-MIN($C34:$C$36,JS183,JS182))/3</f>
        <v>563.21333333333337</v>
      </c>
      <c r="JT191" s="25">
        <f>+(SUM($C34:$C$36,JT183,JT182)-MAX($C34:$C$36,JT183,JT182)-MIN($C34:$C$36,JT183,JT182))/3</f>
        <v>545.88</v>
      </c>
      <c r="JU191" s="25">
        <f>+(SUM($C34:$C$36,JU183,JU182)-MAX($C34:$C$36,JU183,JU182)-MIN($C34:$C$36,JU183,JU182))/3</f>
        <v>532.36</v>
      </c>
      <c r="JV191" s="25">
        <f>+(SUM($C34:$C$36,JV183,JV182)-MAX($C34:$C$36,JV183,JV182)-MIN($C34:$C$36,JV183,JV182))/3</f>
        <v>542.06666666666661</v>
      </c>
      <c r="JW191" s="25">
        <f>+(SUM($C34:$C$36,JW183,JW182)-MAX($C34:$C$36,JW183,JW182)-MIN($C34:$C$36,JW183,JW182))/3</f>
        <v>561.65133333333335</v>
      </c>
      <c r="JX191" s="25">
        <f>+(SUM($C34:$C$36,JX183,JX182)-MAX($C34:$C$36,JX183,JX182)-MIN($C34:$C$36,JX183,JX182))/3</f>
        <v>559.74666666666656</v>
      </c>
      <c r="JY191" s="25">
        <f>+(SUM($C34:$C$36,JY183,JY182)-MAX($C34:$C$36,JY183,JY182)-MIN($C34:$C$36,JY183,JY182))/3</f>
        <v>573.61333333333334</v>
      </c>
      <c r="JZ191" s="25">
        <f>+(SUM($C34:$C$36,JZ183,JZ182)-MAX($C34:$C$36,JZ183,JZ182)-MIN($C34:$C$36,JZ183,JZ182))/3</f>
        <v>542.24</v>
      </c>
      <c r="KA191" s="25">
        <f>+(SUM($C34:$C$36,KA183,KA182)-MAX($C34:$C$36,KA183,KA182)-MIN($C34:$C$36,KA183,KA182))/3</f>
        <v>530.43999999999994</v>
      </c>
      <c r="KB191" s="25">
        <f>+(SUM($C34:$C$36,KB183,KB182)-MAX($C34:$C$36,KB183,KB182)-MIN($C34:$C$36,KB183,KB182))/3</f>
        <v>533.22666666666657</v>
      </c>
      <c r="KC191" s="25">
        <f>+(SUM($C34:$C$36,KC183,KC182)-MAX($C34:$C$36,KC183,KC182)-MIN($C34:$C$36,KC183,KC182))/3</f>
        <v>528.89333333333332</v>
      </c>
      <c r="KD191" s="25">
        <f>+(SUM($C34:$C$36,KD183,KD182)-MAX($C34:$C$36,KD183,KD182)-MIN($C34:$C$36,KD183,KD182))/3</f>
        <v>552.46666666666658</v>
      </c>
      <c r="KE191" s="25">
        <f>+(SUM($C34:$C$36,KE183,KE182)-MAX($C34:$C$36,KE183,KE182)-MIN($C34:$C$36,KE183,KE182))/3</f>
        <v>558.01333333333321</v>
      </c>
      <c r="KF191" s="25">
        <f>+(SUM($C34:$C$36,KF183,KF182)-MAX($C34:$C$36,KF183,KF182)-MIN($C34:$C$36,KF183,KF182))/3</f>
        <v>513.11999999999989</v>
      </c>
      <c r="KG191" s="25">
        <f>+(SUM($C34:$C$36,KG183,KG182)-MAX($C34:$C$36,KG183,KG182)-MIN($C34:$C$36,KG183,KG182))/3</f>
        <v>533.13066666666668</v>
      </c>
      <c r="KH191" s="25">
        <f>+(SUM($C34:$C$36,KH183,KH182)-MAX($C34:$C$36,KH183,KH182)-MIN($C34:$C$36,KH183,KH182))/3</f>
        <v>546.4</v>
      </c>
      <c r="KI191" s="25">
        <f>+(SUM($C34:$C$36,KI183,KI182)-MAX($C34:$C$36,KI183,KI182)-MIN($C34:$C$36,KI183,KI182))/3</f>
        <v>564.9466666666666</v>
      </c>
      <c r="KJ191" s="25">
        <f>+(SUM($C34:$C$36,KJ183,KJ182)-MAX($C34:$C$36,KJ183,KJ182)-MIN($C34:$C$36,KJ183,KJ182))/3</f>
        <v>528.71999999999991</v>
      </c>
      <c r="KK191" s="25">
        <f>+(SUM($C34:$C$36,KK183,KK182)-MAX($C34:$C$36,KK183,KK182)-MIN($C34:$C$36,KK183,KK182))/3</f>
        <v>543.80000000000007</v>
      </c>
      <c r="KL191" s="25">
        <f>+(SUM($C34:$C$36,KL183,KL182)-MAX($C34:$C$36,KL183,KL182)-MIN($C34:$C$36,KL183,KL182))/3</f>
        <v>526.81333333333339</v>
      </c>
      <c r="KM191" s="25">
        <f>+(SUM($C34:$C$36,KM183,KM182)-MAX($C34:$C$36,KM183,KM182)-MIN($C34:$C$36,KM183,KM182))/3</f>
        <v>546.57333333333338</v>
      </c>
      <c r="KN191" s="25">
        <f>+(SUM($C34:$C$36,KN183,KN182)-MAX($C34:$C$36,KN183,KN182)-MIN($C34:$C$36,KN183,KN182))/3</f>
        <v>535.81666666666672</v>
      </c>
      <c r="KO191" s="25">
        <f>+(SUM($C34:$C$36,KO183,KO182)-MAX($C34:$C$36,KO183,KO182)-MIN($C34:$C$36,KO183,KO182))/3</f>
        <v>531.14666666666653</v>
      </c>
      <c r="KP191" s="25">
        <f>+(SUM($C34:$C$36,KP183,KP182)-MAX($C34:$C$36,KP183,KP182)-MIN($C34:$C$36,KP183,KP182))/3</f>
        <v>536.51999999999987</v>
      </c>
      <c r="KQ191" s="25">
        <f>+(SUM($C34:$C$36,KQ183,KQ182)-MAX($C34:$C$36,KQ183,KQ182)-MIN($C34:$C$36,KQ183,KQ182))/3</f>
        <v>540.85333333333313</v>
      </c>
      <c r="KR191" s="25">
        <f>+(SUM($C34:$C$36,KR183,KR182)-MAX($C34:$C$36,KR183,KR182)-MIN($C34:$C$36,KR183,KR182))/3</f>
        <v>547.95999999999992</v>
      </c>
      <c r="KS191" s="25">
        <f>+(SUM($C34:$C$36,KS183,KS182)-MAX($C34:$C$36,KS183,KS182)-MIN($C34:$C$36,KS183,KS182))/3</f>
        <v>510.69333333333316</v>
      </c>
      <c r="KT191" s="25">
        <f>+(SUM($C34:$C$36,KT183,KT182)-MAX($C34:$C$36,KT183,KT182)-MIN($C34:$C$36,KT183,KT182))/3</f>
        <v>534.09333333333336</v>
      </c>
      <c r="KU191" s="25">
        <f>+(SUM($C34:$C$36,KU183,KU182)-MAX($C34:$C$36,KU183,KU182)-MIN($C34:$C$36,KU183,KU182))/3</f>
        <v>528.02666666666664</v>
      </c>
      <c r="KV191" s="25">
        <f>+(SUM($C34:$C$36,KV183,KV182)-MAX($C34:$C$36,KV183,KV182)-MIN($C34:$C$36,KV183,KV182))/3</f>
        <v>524.90666666666675</v>
      </c>
      <c r="KW191" s="25">
        <f>+(SUM($C34:$C$36,KW183,KW182)-MAX($C34:$C$36,KW183,KW182)-MIN($C34:$C$36,KW183,KW182))/3</f>
        <v>513.64</v>
      </c>
      <c r="KX191" s="25">
        <f>+(SUM($C34:$C$36,KX183,KX182)-MAX($C34:$C$36,KX183,KX182)-MIN($C34:$C$36,KX183,KX182))/3</f>
        <v>543.28000000000009</v>
      </c>
      <c r="KY191" s="25">
        <f>+(SUM($C34:$C$36,KY183,KY182)-MAX($C34:$C$36,KY183,KY182)-MIN($C34:$C$36,KY183,KY182))/3</f>
        <v>523.51999999999987</v>
      </c>
      <c r="KZ191" s="25">
        <f>+(SUM($C34:$C$36,KZ183,KZ182)-MAX($C34:$C$36,KZ183,KZ182)-MIN($C34:$C$36,KZ183,KZ182))/3</f>
        <v>573.61333333333323</v>
      </c>
      <c r="LA191" s="25">
        <f>+(SUM($C34:$C$36,LA183,LA182)-MAX($C34:$C$36,LA183,LA182)-MIN($C34:$C$36,LA183,LA182))/3</f>
        <v>520.4</v>
      </c>
      <c r="LB191" s="25">
        <f>+(SUM($C34:$C$36,LB183,LB182)-MAX($C34:$C$36,LB183,LB182)-MIN($C34:$C$36,LB183,LB182))/3</f>
        <v>520.57333333333338</v>
      </c>
      <c r="LC191" s="25">
        <f>+(SUM($C34:$C$36,LC183,LC182)-MAX($C34:$C$36,LC183,LC182)-MIN($C34:$C$36,LC183,LC182))/3</f>
        <v>525.42666666666673</v>
      </c>
      <c r="LD191" s="25">
        <f>+(SUM($C34:$C$36,LD183,LD182)-MAX($C34:$C$36,LD183,LD182)-MIN($C34:$C$36,LD183,LD182))/3</f>
        <v>558.53333333333319</v>
      </c>
      <c r="LE191" s="25">
        <f>+(SUM($C34:$C$36,LE183,LE182)-MAX($C34:$C$36,LE183,LE182)-MIN($C34:$C$36,LE183,LE182))/3</f>
        <v>542.4133333333333</v>
      </c>
      <c r="LF191" s="25">
        <f>+(SUM($C34:$C$36,LF183,LF182)-MAX($C34:$C$36,LF183,LF182)-MIN($C34:$C$36,LF183,LF182))/3</f>
        <v>558.70666666666659</v>
      </c>
      <c r="LG191" s="25">
        <f>+(SUM($C34:$C$36,LG183,LG182)-MAX($C34:$C$36,LG183,LG182)-MIN($C34:$C$36,LG183,LG182))/3</f>
        <v>555.58666666666659</v>
      </c>
      <c r="LH191" s="25">
        <f>+(SUM($C34:$C$36,LH183,LH182)-MAX($C34:$C$36,LH183,LH182)-MIN($C34:$C$36,LH183,LH182))/3</f>
        <v>552.46666666666658</v>
      </c>
      <c r="LI191" s="25">
        <f>+(SUM($C34:$C$36,LI183,LI182)-MAX($C34:$C$36,LI183,LI182)-MIN($C34:$C$36,LI183,LI182))/3</f>
        <v>559.92000000000007</v>
      </c>
      <c r="LJ191" s="25">
        <f>+(SUM($C34:$C$36,LJ183,LJ182)-MAX($C34:$C$36,LJ183,LJ182)-MIN($C34:$C$36,LJ183,LJ182))/3</f>
        <v>542.4133333333333</v>
      </c>
      <c r="LK191" s="25">
        <f>+(SUM($C34:$C$36,LK183,LK182)-MAX($C34:$C$36,LK183,LK182)-MIN($C34:$C$36,LK183,LK182))/3</f>
        <v>541.29333333333329</v>
      </c>
      <c r="LL191" s="25">
        <f>+(SUM($C34:$C$36,LL183,LL182)-MAX($C34:$C$36,LL183,LL182)-MIN($C34:$C$36,LL183,LL182))/3</f>
        <v>539.29333333333329</v>
      </c>
      <c r="LM191" s="25">
        <f>+(SUM($C34:$C$36,LM183,LM182)-MAX($C34:$C$36,LM183,LM182)-MIN($C34:$C$36,LM183,LM182))/3</f>
        <v>512.25333333333344</v>
      </c>
      <c r="LN191" s="25">
        <f>+(SUM($C34:$C$36,LN183,LN182)-MAX($C34:$C$36,LN183,LN182)-MIN($C34:$C$36,LN183,LN182))/3</f>
        <v>533.0533333333334</v>
      </c>
      <c r="LO191" s="25">
        <f>+(SUM($C34:$C$36,LO183,LO182)-MAX($C34:$C$36,LO183,LO182)-MIN($C34:$C$36,LO183,LO182))/3</f>
        <v>539.4666666666667</v>
      </c>
      <c r="LP191" s="25">
        <f>+(SUM($C34:$C$36,LP183,LP182)-MAX($C34:$C$36,LP183,LP182)-MIN($C34:$C$36,LP183,LP182))/3</f>
        <v>544.66666666666663</v>
      </c>
      <c r="LQ191" s="25">
        <f>+(SUM($C34:$C$36,LQ183,LQ182)-MAX($C34:$C$36,LQ183,LQ182)-MIN($C34:$C$36,LQ183,LQ182))/3</f>
        <v>553.33333333333314</v>
      </c>
      <c r="LR191" s="25">
        <f>+(SUM($C34:$C$36,LR183,LR182)-MAX($C34:$C$36,LR183,LR182)-MIN($C34:$C$36,LR183,LR182))/3</f>
        <v>563.21333333333325</v>
      </c>
      <c r="LS191" s="25">
        <f>+(SUM($C34:$C$36,LS183,LS182)-MAX($C34:$C$36,LS183,LS182)-MIN($C34:$C$36,LS183,LS182))/3</f>
        <v>534.26666666666654</v>
      </c>
      <c r="LT191" s="25">
        <f>+(SUM($C34:$C$36,LT183,LT182)-MAX($C34:$C$36,LT183,LT182)-MIN($C34:$C$36,LT183,LT182))/3</f>
        <v>535.82666666666648</v>
      </c>
      <c r="LU191" s="25">
        <f>+(SUM($C34:$C$36,LU183,LU182)-MAX($C34:$C$36,LU183,LU182)-MIN($C34:$C$36,LU183,LU182))/3</f>
        <v>549.78933333333327</v>
      </c>
      <c r="LV191" s="25">
        <f>+(SUM($C34:$C$36,LV183,LV182)-MAX($C34:$C$36,LV183,LV182)-MIN($C34:$C$36,LV183,LV182))/3</f>
        <v>512.25333333333322</v>
      </c>
      <c r="LW191" s="25">
        <f>+(SUM($C34:$C$36,LW183,LW182)-MAX($C34:$C$36,LW183,LW182)-MIN($C34:$C$36,LW183,LW182))/3</f>
        <v>515.54666666666662</v>
      </c>
      <c r="LX191" s="25">
        <f>+(SUM($C34:$C$36,LX183,LX182)-MAX($C34:$C$36,LX183,LX182)-MIN($C34:$C$36,LX183,LX182))/3</f>
        <v>539.41500000000008</v>
      </c>
      <c r="LY191" s="25">
        <f>+(SUM($C34:$C$36,LY183,LY182)-MAX($C34:$C$36,LY183,LY182)-MIN($C34:$C$36,LY183,LY182))/3</f>
        <v>548.99999999999989</v>
      </c>
      <c r="LZ191" s="25">
        <f>+(SUM($C34:$C$36,LZ183,LZ182)-MAX($C34:$C$36,LZ183,LZ182)-MIN($C34:$C$36,LZ183,LZ182))/3</f>
        <v>534.61333333333323</v>
      </c>
      <c r="MA191" s="25">
        <f>+(SUM($C34:$C$36,MA183,MA182)-MAX($C34:$C$36,MA183,MA182)-MIN($C34:$C$36,MA183,MA182))/3</f>
        <v>541.46000000000015</v>
      </c>
      <c r="MB191" s="25">
        <f>+(SUM($C34:$C$36,MB183,MB182)-MAX($C34:$C$36,MB183,MB182)-MIN($C34:$C$36,MB183,MB182))/3</f>
        <v>541.72000000000014</v>
      </c>
      <c r="MC191" s="25">
        <f>+(SUM($C34:$C$36,MC183,MC182)-MAX($C34:$C$36,MC183,MC182)-MIN($C34:$C$36,MC183,MC182))/3</f>
        <v>542.2399999999999</v>
      </c>
      <c r="MD191" s="25">
        <f>+(SUM($C34:$C$36,MD183,MD182)-MAX($C34:$C$36,MD183,MD182)-MIN($C34:$C$36,MD183,MD182))/3</f>
        <v>527.33333333333326</v>
      </c>
      <c r="ME191" s="25">
        <f>+(SUM($C34:$C$36,ME183,ME182)-MAX($C34:$C$36,ME183,ME182)-MIN($C34:$C$36,ME183,ME182))/3</f>
        <v>538.25333333333322</v>
      </c>
      <c r="MF191" s="25">
        <f>+(SUM($C34:$C$36,MF183,MF182)-MAX($C34:$C$36,MF183,MF182)-MIN($C34:$C$36,MF183,MF182))/3</f>
        <v>538.8549999999999</v>
      </c>
      <c r="MG191" s="25">
        <f>+(SUM($C34:$C$36,MG183,MG182)-MAX($C34:$C$36,MG183,MG182)-MIN($C34:$C$36,MG183,MG182))/3</f>
        <v>525.08000000000004</v>
      </c>
      <c r="MH191" s="25">
        <f>+(SUM($C34:$C$36,MH183,MH182)-MAX($C34:$C$36,MH183,MH182)-MIN($C34:$C$36,MH183,MH182))/3</f>
        <v>541.54666666666662</v>
      </c>
      <c r="MI191" s="25">
        <f>+(SUM($C34:$C$36,MI183,MI182)-MAX($C34:$C$36,MI183,MI182)-MIN($C34:$C$36,MI183,MI182))/3</f>
        <v>546.22666666666657</v>
      </c>
      <c r="MJ191" s="25">
        <f>+(SUM($C34:$C$36,MJ183,MJ182)-MAX($C34:$C$36,MJ183,MJ182)-MIN($C34:$C$36,MJ183,MJ182))/3</f>
        <v>537.19400000000007</v>
      </c>
      <c r="MK191" s="25">
        <f>+(SUM($C34:$C$36,MK183,MK182)-MAX($C34:$C$36,MK183,MK182)-MIN($C34:$C$36,MK183,MK182))/3</f>
        <v>536.17333333333329</v>
      </c>
      <c r="ML191" s="25">
        <f>+(SUM($C34:$C$36,ML183,ML182)-MAX($C34:$C$36,ML183,ML182)-MIN($C34:$C$36,ML183,ML182))/3</f>
        <v>533.57333333333327</v>
      </c>
      <c r="MM191" s="25">
        <f>+(SUM($C34:$C$36,MM183,MM182)-MAX($C34:$C$36,MM183,MM182)-MIN($C34:$C$36,MM183,MM182))/3</f>
        <v>557.66666666666652</v>
      </c>
      <c r="MN191" s="25">
        <f>+(SUM($C34:$C$36,MN183,MN182)-MAX($C34:$C$36,MN183,MN182)-MIN($C34:$C$36,MN183,MN182))/3</f>
        <v>530.61400000000015</v>
      </c>
      <c r="MO191" s="25">
        <f>+(SUM($C34:$C$36,MO183,MO182)-MAX($C34:$C$36,MO183,MO182)-MIN($C34:$C$36,MO183,MO182))/3</f>
        <v>541.02666666666653</v>
      </c>
      <c r="MP191" s="25">
        <f>+(SUM($C34:$C$36,MP183,MP182)-MAX($C34:$C$36,MP183,MP182)-MIN($C34:$C$36,MP183,MP182))/3</f>
        <v>532.53333333333342</v>
      </c>
      <c r="MQ191" s="25">
        <f>+(SUM($C34:$C$36,MQ183,MQ182)-MAX($C34:$C$36,MQ183,MQ182)-MIN($C34:$C$36,MQ183,MQ182))/3</f>
        <v>526.81333333333328</v>
      </c>
      <c r="MR191" s="25">
        <f>+(SUM($C34:$C$36,MR183,MR182)-MAX($C34:$C$36,MR183,MR182)-MIN($C34:$C$36,MR183,MR182))/3</f>
        <v>526.98666666666668</v>
      </c>
      <c r="MS191" s="25">
        <f>+(SUM($C34:$C$36,MS183,MS182)-MAX($C34:$C$36,MS183,MS182)-MIN($C34:$C$36,MS183,MS182))/3</f>
        <v>559.91999999999996</v>
      </c>
      <c r="MT191" s="25">
        <f>+(SUM($C34:$C$36,MT183,MT182)-MAX($C34:$C$36,MT183,MT182)-MIN($C34:$C$36,MT183,MT182))/3</f>
        <v>550.73333333333335</v>
      </c>
      <c r="MU191" s="25">
        <f>+(SUM($C34:$C$36,MU183,MU182)-MAX($C34:$C$36,MU183,MU182)-MIN($C34:$C$36,MU183,MU182))/3</f>
        <v>510</v>
      </c>
      <c r="MV191" s="25">
        <f>+(SUM($C34:$C$36,MV183,MV182)-MAX($C34:$C$36,MV183,MV182)-MIN($C34:$C$36,MV183,MV182))/3</f>
        <v>533.22666666666657</v>
      </c>
      <c r="MW191" s="25">
        <f>+(SUM($C34:$C$36,MW183,MW182)-MAX($C34:$C$36,MW183,MW182)-MIN($C34:$C$36,MW183,MW182))/3</f>
        <v>534.26666666666677</v>
      </c>
      <c r="MX191" s="25">
        <f>+(SUM($C34:$C$36,MX183,MX182)-MAX($C34:$C$36,MX183,MX182)-MIN($C34:$C$36,MX183,MX182))/3</f>
        <v>543.79999999999995</v>
      </c>
      <c r="MY191" s="25">
        <f>+(SUM($C34:$C$36,MY183,MY182)-MAX($C34:$C$36,MY183,MY182)-MIN($C34:$C$36,MY183,MY182))/3</f>
        <v>538.08000000000004</v>
      </c>
      <c r="MZ191" s="25">
        <f>+(SUM($C34:$C$36,MZ183,MZ182)-MAX($C34:$C$36,MZ183,MZ182)-MIN($C34:$C$36,MZ183,MZ182))/3</f>
        <v>541.20000000000016</v>
      </c>
      <c r="NA191" s="25">
        <f>+(SUM($C34:$C$36,NA183,NA182)-MAX($C34:$C$36,NA183,NA182)-MIN($C34:$C$36,NA183,NA182))/3</f>
        <v>545.88000000000011</v>
      </c>
      <c r="NB191" s="25">
        <f>+(SUM($C34:$C$36,NB183,NB182)-MAX($C34:$C$36,NB183,NB182)-MIN($C34:$C$36,NB183,NB182))/3</f>
        <v>539.29333333333341</v>
      </c>
      <c r="NC191" s="25">
        <f>+(SUM($C34:$C$36,NC183,NC182)-MAX($C34:$C$36,NC183,NC182)-MIN($C34:$C$36,NC183,NC182))/3</f>
        <v>560.09333333333336</v>
      </c>
      <c r="ND191" s="25">
        <f>+(SUM($C34:$C$36,ND183,ND182)-MAX($C34:$C$36,ND183,ND182)-MIN($C34:$C$36,ND183,ND182))/3</f>
        <v>547.43999999999994</v>
      </c>
      <c r="NE191" s="25">
        <f>+(SUM($C34:$C$36,NE183,NE182)-MAX($C34:$C$36,NE183,NE182)-MIN($C34:$C$36,NE183,NE182))/3</f>
        <v>512.9466666666666</v>
      </c>
      <c r="NF191" s="25">
        <f>+(SUM($C34:$C$36,NF183,NF182)-MAX($C34:$C$36,NF183,NF182)-MIN($C34:$C$36,NF183,NF182))/3</f>
        <v>539.12</v>
      </c>
      <c r="NG191" s="25">
        <f>+(SUM($C34:$C$36,NG183,NG182)-MAX($C34:$C$36,NG183,NG182)-MIN($C34:$C$36,NG183,NG182))/3</f>
        <v>553.50666666666655</v>
      </c>
      <c r="NH191" s="25">
        <f>+(SUM($C34:$C$36,NH183,NH182)-MAX($C34:$C$36,NH183,NH182)-MIN($C34:$C$36,NH183,NH182))/3</f>
        <v>554.02666666666653</v>
      </c>
      <c r="NI191" s="25">
        <f>+(SUM($C34:$C$36,NI183,NI182)-MAX($C34:$C$36,NI183,NI182)-MIN($C34:$C$36,NI183,NI182))/3</f>
        <v>552.81333333333328</v>
      </c>
      <c r="NJ191" s="25">
        <f>+(SUM($C34:$C$36,NJ183,NJ182)-MAX($C34:$C$36,NJ183,NJ182)-MIN($C34:$C$36,NJ183,NJ182))/3</f>
        <v>548.82666666666671</v>
      </c>
      <c r="NK191" s="25">
        <f>+(SUM($C34:$C$36,NK183,NK182)-MAX($C34:$C$36,NK183,NK182)-MIN($C34:$C$36,NK183,NK182))/3</f>
        <v>516.5866666666667</v>
      </c>
      <c r="NL191" s="25">
        <f>+(SUM($C34:$C$36,NL183,NL182)-MAX($C34:$C$36,NL183,NL182)-MIN($C34:$C$36,NL183,NL182))/3</f>
        <v>543.28</v>
      </c>
      <c r="NM191" s="25">
        <f>+(SUM($C34:$C$36,NM183,NM182)-MAX($C34:$C$36,NM183,NM182)-MIN($C34:$C$36,NM183,NM182))/3</f>
        <v>533.40000000000009</v>
      </c>
      <c r="NN191" s="25">
        <f>+(SUM($C34:$C$36,NN183,NN182)-MAX($C34:$C$36,NN183,NN182)-MIN($C34:$C$36,NN183,NN182))/3</f>
        <v>524.73333333333335</v>
      </c>
      <c r="NO191" s="25">
        <f>+(SUM($C34:$C$36,NO183,NO182)-MAX($C34:$C$36,NO183,NO182)-MIN($C34:$C$36,NO183,NO182))/3</f>
        <v>573.61333333333323</v>
      </c>
      <c r="NP191" s="25">
        <f>+(SUM($C34:$C$36,NP183,NP182)-MAX($C34:$C$36,NP183,NP182)-MIN($C34:$C$36,NP183,NP182))/3</f>
        <v>534.95999999999992</v>
      </c>
      <c r="NQ191" s="25">
        <f>+(SUM($C34:$C$36,NQ183,NQ182)-MAX($C34:$C$36,NQ183,NQ182)-MIN($C34:$C$36,NQ183,NQ182))/3</f>
        <v>527.67999999999995</v>
      </c>
      <c r="NR191" s="25">
        <f>+(SUM($C34:$C$36,NR183,NR182)-MAX($C34:$C$36,NR183,NR182)-MIN($C34:$C$36,NR183,NR182))/3</f>
        <v>539.4666666666667</v>
      </c>
      <c r="NS191" s="25">
        <f>+(SUM($C34:$C$36,NS183,NS182)-MAX($C34:$C$36,NS183,NS182)-MIN($C34:$C$36,NS183,NS182))/3</f>
        <v>547.95999999999992</v>
      </c>
      <c r="NT191" s="25">
        <f>+(SUM($C34:$C$36,NT183,NT182)-MAX($C34:$C$36,NT183,NT182)-MIN($C34:$C$36,NT183,NT182))/3</f>
        <v>523.2166666666667</v>
      </c>
      <c r="NU191" s="25">
        <f>+(SUM($C34:$C$36,NU183,NU182)-MAX($C34:$C$36,NU183,NU182)-MIN($C34:$C$36,NU183,NU182))/3</f>
        <v>527.50666666666655</v>
      </c>
      <c r="NV191" s="25">
        <f>+(SUM($C34:$C$36,NV183,NV182)-MAX($C34:$C$36,NV183,NV182)-MIN($C34:$C$36,NV183,NV182))/3</f>
        <v>543.45333333333338</v>
      </c>
      <c r="NW191" s="25">
        <f>+(SUM($C34:$C$36,NW183,NW182)-MAX($C34:$C$36,NW183,NW182)-MIN($C34:$C$36,NW183,NW182))/3</f>
        <v>507.92000000000007</v>
      </c>
      <c r="NX191" s="25">
        <f>+(SUM($C34:$C$36,NX183,NX182)-MAX($C34:$C$36,NX183,NX182)-MIN($C34:$C$36,NX183,NX182))/3</f>
        <v>507.57333333333327</v>
      </c>
      <c r="NY191" s="25">
        <f>+(SUM($C34:$C$36,NY183,NY182)-MAX($C34:$C$36,NY183,NY182)-MIN($C34:$C$36,NY183,NY182))/3</f>
        <v>532.70666666666671</v>
      </c>
      <c r="NZ191" s="25">
        <f>+(SUM($C34:$C$36,NZ183,NZ182)-MAX($C34:$C$36,NZ183,NZ182)-MIN($C34:$C$36,NZ183,NZ182))/3</f>
        <v>537.38666666666666</v>
      </c>
      <c r="OA191" s="25">
        <f>+(SUM($C34:$C$36,OA183,OA182)-MAX($C34:$C$36,OA183,OA182)-MIN($C34:$C$36,OA183,OA182))/3</f>
        <v>524.56000000000006</v>
      </c>
      <c r="OB191" s="25">
        <f>+(SUM($C34:$C$36,OB183,OB182)-MAX($C34:$C$36,OB183,OB182)-MIN($C34:$C$36,OB183,OB182))/3</f>
        <v>531.14666666666665</v>
      </c>
      <c r="OC191" s="25">
        <f>+(SUM($C34:$C$36,OC183,OC182)-MAX($C34:$C$36,OC183,OC182)-MIN($C34:$C$36,OC183,OC182))/3</f>
        <v>553.85333333333335</v>
      </c>
      <c r="OD191" s="25">
        <f>+(SUM($C34:$C$36,OD183,OD182)-MAX($C34:$C$36,OD183,OD182)-MIN($C34:$C$36,OD183,OD182))/3</f>
        <v>526.11999999999989</v>
      </c>
      <c r="OE191" s="25">
        <f>+(SUM($C34:$C$36,OE183,OE182)-MAX($C34:$C$36,OE183,OE182)-MIN($C34:$C$36,OE183,OE182))/3</f>
        <v>540.85333333333313</v>
      </c>
      <c r="OF191" s="25">
        <f>+(SUM($C34:$C$36,OF183,OF182)-MAX($C34:$C$36,OF183,OF182)-MIN($C34:$C$36,OF183,OF182))/3</f>
        <v>511.55999999999995</v>
      </c>
      <c r="OG191" s="25">
        <f>+(SUM($C34:$C$36,OG183,OG182)-MAX($C34:$C$36,OG183,OG182)-MIN($C34:$C$36,OG183,OG182))/3</f>
        <v>545.70666666666659</v>
      </c>
      <c r="OH191" s="25">
        <f>+(SUM($C34:$C$36,OH183,OH182)-MAX($C34:$C$36,OH183,OH182)-MIN($C34:$C$36,OH183,OH182))/3</f>
        <v>527.58533333333332</v>
      </c>
      <c r="OI191" s="25">
        <f>+(SUM($C34:$C$36,OI183,OI182)-MAX($C34:$C$36,OI183,OI182)-MIN($C34:$C$36,OI183,OI182))/3</f>
        <v>528.72000000000014</v>
      </c>
      <c r="OJ191" s="25">
        <f>+(SUM($C34:$C$36,OJ183,OJ182)-MAX($C34:$C$36,OJ183,OJ182)-MIN($C34:$C$36,OJ183,OJ182))/3</f>
        <v>514.16</v>
      </c>
      <c r="OK191" s="25">
        <f>+(SUM($C34:$C$36,OK183,OK182)-MAX($C34:$C$36,OK183,OK182)-MIN($C34:$C$36,OK183,OK182))/3</f>
        <v>534.51833333333332</v>
      </c>
      <c r="OL191" s="25">
        <f>+(SUM($C34:$C$36,OL183,OL182)-MAX($C34:$C$36,OL183,OL182)-MIN($C34:$C$36,OL183,OL182))/3</f>
        <v>525.42666666666673</v>
      </c>
      <c r="OM191" s="25">
        <f>+(SUM($C34:$C$36,OM183,OM182)-MAX($C34:$C$36,OM183,OM182)-MIN($C34:$C$36,OM183,OM182))/3</f>
        <v>555.24000000000012</v>
      </c>
      <c r="ON191" s="25">
        <f>+(SUM($C34:$C$36,ON183,ON182)-MAX($C34:$C$36,ON183,ON182)-MIN($C34:$C$36,ON183,ON182))/3</f>
        <v>530.62666666666655</v>
      </c>
      <c r="OO191" s="25">
        <f>+(SUM($C34:$C$36,OO183,OO182)-MAX($C34:$C$36,OO183,OO182)-MIN($C34:$C$36,OO183,OO182))/3</f>
        <v>539.98666666666657</v>
      </c>
      <c r="OP191" s="25">
        <f>+(SUM($C34:$C$36,OP183,OP182)-MAX($C34:$C$36,OP183,OP182)-MIN($C34:$C$36,OP183,OP182))/3</f>
        <v>564.25333333333322</v>
      </c>
      <c r="OQ191" s="25">
        <f>+(SUM($C34:$C$36,OQ183,OQ182)-MAX($C34:$C$36,OQ183,OQ182)-MIN($C34:$C$36,OQ183,OQ182))/3</f>
        <v>522.30666666666673</v>
      </c>
      <c r="OR191" s="25">
        <f>+(SUM($C34:$C$36,OR183,OR182)-MAX($C34:$C$36,OR183,OR182)-MIN($C34:$C$36,OR183,OR182))/3</f>
        <v>543.43666666666672</v>
      </c>
      <c r="OS191" s="25">
        <f>+(SUM($C34:$C$36,OS183,OS182)-MAX($C34:$C$36,OS183,OS182)-MIN($C34:$C$36,OS183,OS182))/3</f>
        <v>542.76</v>
      </c>
      <c r="OT191" s="25">
        <f>+(SUM($C34:$C$36,OT183,OT182)-MAX($C34:$C$36,OT183,OT182)-MIN($C34:$C$36,OT183,OT182))/3</f>
        <v>536.86666666666667</v>
      </c>
      <c r="OU191" s="25">
        <f>+(SUM($C34:$C$36,OU183,OU182)-MAX($C34:$C$36,OU183,OU182)-MIN($C34:$C$36,OU183,OU182))/3</f>
        <v>537.90666666666664</v>
      </c>
      <c r="OV191" s="25">
        <f>+(SUM($C34:$C$36,OV183,OV182)-MAX($C34:$C$36,OV183,OV182)-MIN($C34:$C$36,OV183,OV182))/3</f>
        <v>559.4</v>
      </c>
      <c r="OW191" s="25">
        <f>+(SUM($C34:$C$36,OW183,OW182)-MAX($C34:$C$36,OW183,OW182)-MIN($C34:$C$36,OW183,OW182))/3</f>
        <v>535.65333333333319</v>
      </c>
      <c r="OX191" s="25">
        <f>+(SUM($C34:$C$36,OX183,OX182)-MAX($C34:$C$36,OX183,OX182)-MIN($C34:$C$36,OX183,OX182))/3</f>
        <v>524.64333333333332</v>
      </c>
      <c r="OY191" s="25">
        <f>+(SUM($C34:$C$36,OY183,OY182)-MAX($C34:$C$36,OY183,OY182)-MIN($C34:$C$36,OY183,OY182))/3</f>
        <v>545.1866666666665</v>
      </c>
      <c r="OZ191" s="25">
        <f>+(SUM($C34:$C$36,OZ183,OZ182)-MAX($C34:$C$36,OZ183,OZ182)-MIN($C34:$C$36,OZ183,OZ182))/3</f>
        <v>530.79999999999984</v>
      </c>
      <c r="PA191" s="25">
        <f>+(SUM($C34:$C$36,PA183,PA182)-MAX($C34:$C$36,PA183,PA182)-MIN($C34:$C$36,PA183,PA182))/3</f>
        <v>518.66666666666663</v>
      </c>
      <c r="PB191" s="25">
        <f>+(SUM($C34:$C$36,PB183,PB182)-MAX($C34:$C$36,PB183,PB182)-MIN($C34:$C$36,PB183,PB182))/3</f>
        <v>557.14666666666665</v>
      </c>
      <c r="PC191" s="25">
        <f>+(SUM($C34:$C$36,PC183,PC182)-MAX($C34:$C$36,PC183,PC182)-MIN($C34:$C$36,PC183,PC182))/3</f>
        <v>553.33333333333326</v>
      </c>
      <c r="PD191" s="25">
        <f>+(SUM($C34:$C$36,PD183,PD182)-MAX($C34:$C$36,PD183,PD182)-MIN($C34:$C$36,PD183,PD182))/3</f>
        <v>559.57333333333338</v>
      </c>
      <c r="PE191" s="25">
        <f>+(SUM($C34:$C$36,PE183,PE182)-MAX($C34:$C$36,PE183,PE182)-MIN($C34:$C$36,PE183,PE182))/3</f>
        <v>546.74666666666678</v>
      </c>
      <c r="PF191" s="25">
        <f>+(SUM($C34:$C$36,PF183,PF182)-MAX($C34:$C$36,PF183,PF182)-MIN($C34:$C$36,PF183,PF182))/3</f>
        <v>548.30666666666662</v>
      </c>
      <c r="PG191" s="25">
        <f>+(SUM($C34:$C$36,PG183,PG182)-MAX($C34:$C$36,PG183,PG182)-MIN($C34:$C$36,PG183,PG182))/3</f>
        <v>545.18666666666661</v>
      </c>
      <c r="PH191" s="25">
        <f>+(SUM($C34:$C$36,PH183,PH182)-MAX($C34:$C$36,PH183,PH182)-MIN($C34:$C$36,PH183,PH182))/3</f>
        <v>517.62666666666667</v>
      </c>
      <c r="PI191" s="25">
        <f>+(SUM($C34:$C$36,PI183,PI182)-MAX($C34:$C$36,PI183,PI182)-MIN($C34:$C$36,PI183,PI182))/3</f>
        <v>540.67999999999984</v>
      </c>
      <c r="PJ191" s="25">
        <f>+(SUM($C34:$C$36,PJ183,PJ182)-MAX($C34:$C$36,PJ183,PJ182)-MIN($C34:$C$36,PJ183,PJ182))/3</f>
        <v>546.2266666666668</v>
      </c>
      <c r="PK191" s="25">
        <f>+(SUM($C34:$C$36,PK183,PK182)-MAX($C34:$C$36,PK183,PK182)-MIN($C34:$C$36,PK183,PK182))/3</f>
        <v>543.62666666666667</v>
      </c>
      <c r="PL191" s="25">
        <f>+(SUM($C34:$C$36,PL183,PL182)-MAX($C34:$C$36,PL183,PL182)-MIN($C34:$C$36,PL183,PL182))/3</f>
        <v>544.84</v>
      </c>
      <c r="PM191" s="25">
        <f>+(SUM($C34:$C$36,PM183,PM182)-MAX($C34:$C$36,PM183,PM182)-MIN($C34:$C$36,PM183,PM182))/3</f>
        <v>567.72000000000014</v>
      </c>
      <c r="PN191" s="25">
        <f>+(SUM($C34:$C$36,PN183,PN182)-MAX($C34:$C$36,PN183,PN182)-MIN($C34:$C$36,PN183,PN182))/3</f>
        <v>523.52</v>
      </c>
      <c r="PO191" s="25">
        <f>+(SUM($C34:$C$36,PO183,PO182)-MAX($C34:$C$36,PO183,PO182)-MIN($C34:$C$36,PO183,PO182))/3</f>
        <v>538.7733333333332</v>
      </c>
      <c r="PP191" s="25">
        <f>+(SUM($C34:$C$36,PP183,PP182)-MAX($C34:$C$36,PP183,PP182)-MIN($C34:$C$36,PP183,PP182))/3</f>
        <v>533.56033333333323</v>
      </c>
      <c r="PQ191" s="25">
        <f>+(SUM($C34:$C$36,PQ183,PQ182)-MAX($C34:$C$36,PQ183,PQ182)-MIN($C34:$C$36,PQ183,PQ182))/3</f>
        <v>510.34666666666658</v>
      </c>
      <c r="PR191" s="25">
        <f>+(SUM($C34:$C$36,PR183,PR182)-MAX($C34:$C$36,PR183,PR182)-MIN($C34:$C$36,PR183,PR182))/3</f>
        <v>514.67999999999984</v>
      </c>
      <c r="PS191" s="25">
        <f>+(SUM($C34:$C$36,PS183,PS182)-MAX($C34:$C$36,PS183,PS182)-MIN($C34:$C$36,PS183,PS182))/3</f>
        <v>560.61333333333323</v>
      </c>
      <c r="PT191" s="25">
        <f>+(SUM($C34:$C$36,PT183,PT182)-MAX($C34:$C$36,PT183,PT182)-MIN($C34:$C$36,PT183,PT182))/3</f>
        <v>552.4666666666667</v>
      </c>
      <c r="PU191" s="25">
        <f>+(SUM($C34:$C$36,PU183,PU182)-MAX($C34:$C$36,PU183,PU182)-MIN($C34:$C$36,PU183,PU182))/3</f>
        <v>530.10666666666668</v>
      </c>
      <c r="PV191" s="25">
        <f>+(SUM($C34:$C$36,PV183,PV182)-MAX($C34:$C$36,PV183,PV182)-MIN($C34:$C$36,PV183,PV182))/3</f>
        <v>532.19333333333338</v>
      </c>
      <c r="PW191" s="25">
        <f>+(SUM($C34:$C$36,PW183,PW182)-MAX($C34:$C$36,PW183,PW182)-MIN($C34:$C$36,PW183,PW182))/3</f>
        <v>553.33333333333314</v>
      </c>
      <c r="PX191" s="25">
        <f>+(SUM($C34:$C$36,PX183,PX182)-MAX($C34:$C$36,PX183,PX182)-MIN($C34:$C$36,PX183,PX182))/3</f>
        <v>547.09333333333325</v>
      </c>
      <c r="PY191" s="25">
        <f>+(SUM($C34:$C$36,PY183,PY182)-MAX($C34:$C$36,PY183,PY182)-MIN($C34:$C$36,PY183,PY182))/3</f>
        <v>573.61333333333334</v>
      </c>
      <c r="PZ191" s="25">
        <f>+(SUM($C34:$C$36,PZ183,PZ182)-MAX($C34:$C$36,PZ183,PZ182)-MIN($C34:$C$36,PZ183,PZ182))/3</f>
        <v>550.73333333333346</v>
      </c>
      <c r="QA191" s="25">
        <f>+(SUM($C34:$C$36,QA183,QA182)-MAX($C34:$C$36,QA183,QA182)-MIN($C34:$C$36,QA183,QA182))/3</f>
        <v>561.82666666666671</v>
      </c>
      <c r="QB191" s="25">
        <f>+(SUM($C34:$C$36,QB183,QB182)-MAX($C34:$C$36,QB183,QB182)-MIN($C34:$C$36,QB183,QB182))/3</f>
        <v>540.16</v>
      </c>
      <c r="QC191" s="25">
        <f>+(SUM($C34:$C$36,QC183,QC182)-MAX($C34:$C$36,QC183,QC182)-MIN($C34:$C$36,QC183,QC182))/3</f>
        <v>573.61333333333334</v>
      </c>
      <c r="QD191" s="25">
        <f>+(SUM($C34:$C$36,QD183,QD182)-MAX($C34:$C$36,QD183,QD182)-MIN($C34:$C$36,QD183,QD182))/3</f>
        <v>570.43266666666671</v>
      </c>
      <c r="QE191" s="25">
        <f>+(SUM($C34:$C$36,QE183,QE182)-MAX($C34:$C$36,QE183,QE182)-MIN($C34:$C$36,QE183,QE182))/3</f>
        <v>558.3599999999999</v>
      </c>
      <c r="QF191" s="25">
        <f>+(SUM($C34:$C$36,QF183,QF182)-MAX($C34:$C$36,QF183,QF182)-MIN($C34:$C$36,QF183,QF182))/3</f>
        <v>548.99999999999989</v>
      </c>
      <c r="QG191" s="25">
        <f>+(SUM($C34:$C$36,QG183,QG182)-MAX($C34:$C$36,QG183,QG182)-MIN($C34:$C$36,QG183,QG182))/3</f>
        <v>534.95999999999992</v>
      </c>
      <c r="QH191" s="25">
        <f>+(SUM($C34:$C$36,QH183,QH182)-MAX($C34:$C$36,QH183,QH182)-MIN($C34:$C$36,QH183,QH182))/3</f>
        <v>564.26333333333343</v>
      </c>
      <c r="QI191" s="25">
        <f>+(SUM($C34:$C$36,QI183,QI182)-MAX($C34:$C$36,QI183,QI182)-MIN($C34:$C$36,QI183,QI182))/3</f>
        <v>506.88000000000011</v>
      </c>
      <c r="QJ191" s="25">
        <f>+(SUM($C34:$C$36,QJ183,QJ182)-MAX($C34:$C$36,QJ183,QJ182)-MIN($C34:$C$36,QJ183,QJ182))/3</f>
        <v>519.53333333333342</v>
      </c>
      <c r="QK191" s="25">
        <f>+(SUM($C34:$C$36,QK183,QK182)-MAX($C34:$C$36,QK183,QK182)-MIN($C34:$C$36,QK183,QK182))/3</f>
        <v>545.18666666666661</v>
      </c>
      <c r="QL191" s="25">
        <f>+(SUM($C34:$C$36,QL183,QL182)-MAX($C34:$C$36,QL183,QL182)-MIN($C34:$C$36,QL183,QL182))/3</f>
        <v>523.86666666666667</v>
      </c>
      <c r="QM191" s="25">
        <f>+(SUM($C34:$C$36,QM183,QM182)-MAX($C34:$C$36,QM183,QM182)-MIN($C34:$C$36,QM183,QM182))/3</f>
        <v>561.48</v>
      </c>
      <c r="QN191" s="25">
        <f>+(SUM($C34:$C$36,QN183,QN182)-MAX($C34:$C$36,QN183,QN182)-MIN($C34:$C$36,QN183,QN182))/3</f>
        <v>515.37333333333345</v>
      </c>
      <c r="QO191" s="25">
        <f>+(SUM($C34:$C$36,QO183,QO182)-MAX($C34:$C$36,QO183,QO182)-MIN($C34:$C$36,QO183,QO182))/3</f>
        <v>530.45333333333326</v>
      </c>
      <c r="QP191" s="25">
        <f>+(SUM($C34:$C$36,QP183,QP182)-MAX($C34:$C$36,QP183,QP182)-MIN($C34:$C$36,QP183,QP182))/3</f>
        <v>563.15266666666662</v>
      </c>
      <c r="QQ191" s="25">
        <f>+(SUM($C34:$C$36,QQ183,QQ182)-MAX($C34:$C$36,QQ183,QQ182)-MIN($C34:$C$36,QQ183,QQ182))/3</f>
        <v>517.28</v>
      </c>
      <c r="QR191" s="25">
        <f>+(SUM($C34:$C$36,QR183,QR182)-MAX($C34:$C$36,QR183,QR182)-MIN($C34:$C$36,QR183,QR182))/3</f>
        <v>531.66666666666652</v>
      </c>
      <c r="QS191" s="25">
        <f>+(SUM($C34:$C$36,QS183,QS182)-MAX($C34:$C$36,QS183,QS182)-MIN($C34:$C$36,QS183,QS182))/3</f>
        <v>533.57333333333338</v>
      </c>
      <c r="QT191" s="25">
        <f>+(SUM($C34:$C$36,QT183,QT182)-MAX($C34:$C$36,QT183,QT182)-MIN($C34:$C$36,QT183,QT182))/3</f>
        <v>530.79999999999995</v>
      </c>
      <c r="QU191" s="25">
        <f>+(SUM($C34:$C$36,QU183,QU182)-MAX($C34:$C$36,QU183,QU182)-MIN($C34:$C$36,QU183,QU182))/3</f>
        <v>547.178</v>
      </c>
      <c r="QV191" s="25">
        <f>+(SUM($C34:$C$36,QV183,QV182)-MAX($C34:$C$36,QV183,QV182)-MIN($C34:$C$36,QV183,QV182))/3</f>
        <v>547.95999999999992</v>
      </c>
      <c r="QW191" s="25">
        <f>+(SUM($C34:$C$36,QW183,QW182)-MAX($C34:$C$36,QW183,QW182)-MIN($C34:$C$36,QW183,QW182))/3</f>
        <v>526.64</v>
      </c>
      <c r="QX191" s="25">
        <f>+(SUM($C34:$C$36,QX183,QX182)-MAX($C34:$C$36,QX183,QX182)-MIN($C34:$C$36,QX183,QX182))/3</f>
        <v>545.70666666666671</v>
      </c>
      <c r="QY191" s="25">
        <f>+(SUM($C34:$C$36,QY183,QY182)-MAX($C34:$C$36,QY183,QY182)-MIN($C34:$C$36,QY183,QY182))/3</f>
        <v>545.18666666666661</v>
      </c>
      <c r="QZ191" s="25">
        <f>+(SUM($C34:$C$36,QZ183,QZ182)-MAX($C34:$C$36,QZ183,QZ182)-MIN($C34:$C$36,QZ183,QZ182))/3</f>
        <v>521.61333333333334</v>
      </c>
      <c r="RA191" s="25">
        <f>+(SUM($C34:$C$36,RA183,RA182)-MAX($C34:$C$36,RA183,RA182)-MIN($C34:$C$36,RA183,RA182))/3</f>
        <v>528.54666666666674</v>
      </c>
      <c r="RB191" s="25">
        <f>+(SUM($C34:$C$36,RB183,RB182)-MAX($C34:$C$36,RB183,RB182)-MIN($C34:$C$36,RB183,RB182))/3</f>
        <v>560.26666666666654</v>
      </c>
      <c r="RC191" s="25">
        <f>+(SUM($C34:$C$36,RC183,RC182)-MAX($C34:$C$36,RC183,RC182)-MIN($C34:$C$36,RC183,RC182))/3</f>
        <v>573.61333333333334</v>
      </c>
      <c r="RD191" s="25">
        <f>+(SUM($C34:$C$36,RD183,RD182)-MAX($C34:$C$36,RD183,RD182)-MIN($C34:$C$36,RD183,RD182))/3</f>
        <v>526.81333333333316</v>
      </c>
      <c r="RE191" s="25">
        <f>+(SUM($C34:$C$36,RE183,RE182)-MAX($C34:$C$36,RE183,RE182)-MIN($C34:$C$36,RE183,RE182))/3</f>
        <v>552.4666666666667</v>
      </c>
      <c r="RF191" s="25">
        <f>+(SUM($C34:$C$36,RF183,RF182)-MAX($C34:$C$36,RF183,RF182)-MIN($C34:$C$36,RF183,RF182))/3</f>
        <v>540.50666666666666</v>
      </c>
      <c r="RG191" s="25">
        <f>+(SUM($C34:$C$36,RG183,RG182)-MAX($C34:$C$36,RG183,RG182)-MIN($C34:$C$36,RG183,RG182))/3</f>
        <v>532.53333333333319</v>
      </c>
      <c r="RH191" s="25">
        <f>+(SUM($C34:$C$36,RH183,RH182)-MAX($C34:$C$36,RH183,RH182)-MIN($C34:$C$36,RH183,RH182))/3</f>
        <v>540.67999999999995</v>
      </c>
      <c r="RI191" s="25">
        <f>+(SUM($C34:$C$36,RI183,RI182)-MAX($C34:$C$36,RI183,RI182)-MIN($C34:$C$36,RI183,RI182))/3</f>
        <v>544.31999999999982</v>
      </c>
      <c r="RJ191" s="25">
        <f>+(SUM($C34:$C$36,RJ183,RJ182)-MAX($C34:$C$36,RJ183,RJ182)-MIN($C34:$C$36,RJ183,RJ182))/3</f>
        <v>543.28</v>
      </c>
      <c r="RK191" s="25">
        <f>+(SUM($C34:$C$36,RK183,RK182)-MAX($C34:$C$36,RK183,RK182)-MIN($C34:$C$36,RK183,RK182))/3</f>
        <v>536.69333333333338</v>
      </c>
      <c r="RL191" s="25">
        <f>+(SUM($C34:$C$36,RL183,RL182)-MAX($C34:$C$36,RL183,RL182)-MIN($C34:$C$36,RL183,RL182))/3</f>
        <v>562.52</v>
      </c>
      <c r="RM191" s="25">
        <f>+(SUM($C34:$C$36,RM183,RM182)-MAX($C34:$C$36,RM183,RM182)-MIN($C34:$C$36,RM183,RM182))/3</f>
        <v>542.4133333333333</v>
      </c>
      <c r="RN191" s="25">
        <f>+(SUM($C34:$C$36,RN183,RN182)-MAX($C34:$C$36,RN183,RN182)-MIN($C34:$C$36,RN183,RN182))/3</f>
        <v>543.10666666666668</v>
      </c>
      <c r="RO191" s="25">
        <f>+(SUM($C34:$C$36,RO183,RO182)-MAX($C34:$C$36,RO183,RO182)-MIN($C34:$C$36,RO183,RO182))/3</f>
        <v>541.85366666666664</v>
      </c>
      <c r="RP191" s="25">
        <f>+(SUM($C34:$C$36,RP183,RP182)-MAX($C34:$C$36,RP183,RP182)-MIN($C34:$C$36,RP183,RP182))/3</f>
        <v>533.2266666666668</v>
      </c>
      <c r="RQ191" s="25">
        <f>+(SUM($C34:$C$36,RQ183,RQ182)-MAX($C34:$C$36,RQ183,RQ182)-MIN($C34:$C$36,RQ183,RQ182))/3</f>
        <v>551.07999999999993</v>
      </c>
      <c r="RR191" s="25">
        <f>+(SUM($C34:$C$36,RR183,RR182)-MAX($C34:$C$36,RR183,RR182)-MIN($C34:$C$36,RR183,RR182))/3</f>
        <v>522.3066666666665</v>
      </c>
      <c r="RS191" s="25">
        <f>+(SUM($C34:$C$36,RS183,RS182)-MAX($C34:$C$36,RS183,RS182)-MIN($C34:$C$36,RS183,RS182))/3</f>
        <v>534.26666666666665</v>
      </c>
      <c r="RT191" s="25">
        <f>+(SUM($C34:$C$36,RT183,RT182)-MAX($C34:$C$36,RT183,RT182)-MIN($C34:$C$36,RT183,RT182))/3</f>
        <v>535.30666666666673</v>
      </c>
      <c r="RU191" s="25">
        <f>+(SUM($C34:$C$36,RU183,RU182)-MAX($C34:$C$36,RU183,RU182)-MIN($C34:$C$36,RU183,RU182))/3</f>
        <v>573.43999999999994</v>
      </c>
      <c r="RV191" s="25">
        <f>+(SUM($C34:$C$36,RV183,RV182)-MAX($C34:$C$36,RV183,RV182)-MIN($C34:$C$36,RV183,RV182))/3</f>
        <v>554.02666666666676</v>
      </c>
      <c r="RW191" s="25">
        <f>+(SUM($C34:$C$36,RW183,RW182)-MAX($C34:$C$36,RW183,RW182)-MIN($C34:$C$36,RW183,RW182))/3</f>
        <v>557.49333333333334</v>
      </c>
      <c r="RX191" s="25">
        <f>+(SUM($C34:$C$36,RX183,RX182)-MAX($C34:$C$36,RX183,RX182)-MIN($C34:$C$36,RX183,RX182))/3</f>
        <v>539.00533333333328</v>
      </c>
      <c r="RY191" s="25">
        <f>+(SUM($C34:$C$36,RY183,RY182)-MAX($C34:$C$36,RY183,RY182)-MIN($C34:$C$36,RY183,RY182))/3</f>
        <v>541.00800000000004</v>
      </c>
      <c r="RZ191" s="25">
        <f>+(SUM($C34:$C$36,RZ183,RZ182)-MAX($C34:$C$36,RZ183,RZ182)-MIN($C34:$C$36,RZ183,RZ182))/3</f>
        <v>522.13333333333333</v>
      </c>
      <c r="SA191" s="25">
        <f>+(SUM($C34:$C$36,SA183,SA182)-MAX($C34:$C$36,SA183,SA182)-MIN($C34:$C$36,SA183,SA182))/3</f>
        <v>558.35999999999979</v>
      </c>
      <c r="SB191" s="25">
        <f>+(SUM($C34:$C$36,SB183,SB182)-MAX($C34:$C$36,SB183,SB182)-MIN($C34:$C$36,SB183,SB182))/3</f>
        <v>521.26666666666677</v>
      </c>
      <c r="SC191" s="25">
        <f>+(SUM($C34:$C$36,SC183,SC182)-MAX($C34:$C$36,SC183,SC182)-MIN($C34:$C$36,SC183,SC182))/3</f>
        <v>525.07999999999993</v>
      </c>
      <c r="SD191" s="25">
        <f>+(SUM($C34:$C$36,SD183,SD182)-MAX($C34:$C$36,SD183,SD182)-MIN($C34:$C$36,SD183,SD182))/3</f>
        <v>541.54666666666674</v>
      </c>
      <c r="SE191" s="25">
        <f>+(SUM($C34:$C$36,SE183,SE182)-MAX($C34:$C$36,SE183,SE182)-MIN($C34:$C$36,SE183,SE182))/3</f>
        <v>521.78666666666663</v>
      </c>
      <c r="SF191" s="25">
        <f>+(SUM($C34:$C$36,SF183,SF182)-MAX($C34:$C$36,SF183,SF182)-MIN($C34:$C$36,SF183,SF182))/3</f>
        <v>547.09333333333325</v>
      </c>
      <c r="SG191" s="25">
        <f>+(SUM($C34:$C$36,SG183,SG182)-MAX($C34:$C$36,SG183,SG182)-MIN($C34:$C$36,SG183,SG182))/3</f>
        <v>527.33333333333314</v>
      </c>
    </row>
    <row r="192" spans="1:501">
      <c r="A192">
        <v>2017</v>
      </c>
      <c r="B192" s="25">
        <f>+(SUM($C35:$C$36,B184,B183,B182)-MAX($C35:$C$36,B184,B183,B182)-MIN($C35:$C$36,B184,B183,B182))/3</f>
        <v>457.79999999999995</v>
      </c>
      <c r="C192" s="25">
        <f>+(SUM($C35:$C$36,C184,C183,C182)-MAX($C35:$C$36,C184,C183,C182)-MIN($C35:$C$36,C184,C183,C182))/3</f>
        <v>454.75499999999994</v>
      </c>
      <c r="D192" s="25">
        <f>+(SUM($C35:$C$36,D184,D183,D182)-MAX($C35:$C$36,D184,D183,D182)-MIN($C35:$C$36,D184,D183,D182))/3</f>
        <v>475.27999999999992</v>
      </c>
      <c r="E192" s="25">
        <f>+(SUM($C35:$C$36,E184,E183,E182)-MAX($C35:$C$36,E184,E183,E182)-MIN($C35:$C$36,E184,E183,E182))/3</f>
        <v>512.70033333333333</v>
      </c>
      <c r="F192" s="25">
        <f>+(SUM($C35:$C$36,F184,F183,F182)-MAX($C35:$C$36,F184,F183,F182)-MIN($C35:$C$36,F184,F183,F182))/3</f>
        <v>488.06966666666671</v>
      </c>
      <c r="G192" s="25">
        <f>+(SUM($C35:$C$36,G184,G183,G182)-MAX($C35:$C$36,G184,G183,G182)-MIN($C35:$C$36,G184,G183,G182))/3</f>
        <v>494.18800000000005</v>
      </c>
      <c r="H192" s="25">
        <f>+(SUM($C35:$C$36,H184,H183,H182)-MAX($C35:$C$36,H184,H183,H182)-MIN($C35:$C$36,H184,H183,H182))/3</f>
        <v>497.84733333333344</v>
      </c>
      <c r="I192" s="25">
        <f>+(SUM($C35:$C$36,I184,I183,I182)-MAX($C35:$C$36,I184,I183,I182)-MIN($C35:$C$36,I184,I183,I182))/3</f>
        <v>495.98233333333337</v>
      </c>
      <c r="J192" s="25">
        <f>+(SUM($C35:$C$36,J184,J183,J182)-MAX($C35:$C$36,J184,J183,J182)-MIN($C35:$C$36,J184,J183,J182))/3</f>
        <v>478.00466666666671</v>
      </c>
      <c r="K192" s="25">
        <f>+(SUM($C35:$C$36,K184,K183,K182)-MAX($C35:$C$36,K184,K183,K182)-MIN($C35:$C$36,K184,K183,K182))/3</f>
        <v>507.35300000000001</v>
      </c>
      <c r="L192" s="25">
        <f>+(SUM($C35:$C$36,L184,L183,L182)-MAX($C35:$C$36,L184,L183,L182)-MIN($C35:$C$36,L184,L183,L182))/3</f>
        <v>484.42666666666668</v>
      </c>
      <c r="M192" s="25">
        <f>+(SUM($C35:$C$36,M184,M183,M182)-MAX($C35:$C$36,M184,M183,M182)-MIN($C35:$C$36,M184,M183,M182))/3</f>
        <v>478.45666666666665</v>
      </c>
      <c r="N192" s="25">
        <f>+(SUM($C35:$C$36,N184,N183,N182)-MAX($C35:$C$36,N184,N183,N182)-MIN($C35:$C$36,N184,N183,N182))/3</f>
        <v>479.93333333333322</v>
      </c>
      <c r="O192" s="25">
        <f>+(SUM($C35:$C$36,O184,O183,O182)-MAX($C35:$C$36,O184,O183,O182)-MIN($C35:$C$36,O184,O183,O182))/3</f>
        <v>477.54400000000004</v>
      </c>
      <c r="P192" s="25">
        <f>+(SUM($C35:$C$36,P184,P183,P182)-MAX($C35:$C$36,P184,P183,P182)-MIN($C35:$C$36,P184,P183,P182))/3</f>
        <v>513.72333333333324</v>
      </c>
      <c r="Q192" s="25">
        <f>+(SUM($C35:$C$36,Q184,Q183,Q182)-MAX($C35:$C$36,Q184,Q183,Q182)-MIN($C35:$C$36,Q184,Q183,Q182))/3</f>
        <v>483.61333333333329</v>
      </c>
      <c r="R192" s="25">
        <f>+(SUM($C35:$C$36,R184,R183,R182)-MAX($C35:$C$36,R184,R183,R182)-MIN($C35:$C$36,R184,R183,R182))/3</f>
        <v>484.39999999999986</v>
      </c>
      <c r="S192" s="25">
        <f>+(SUM($C35:$C$36,S184,S183,S182)-MAX($C35:$C$36,S184,S183,S182)-MIN($C35:$C$36,S184,S183,S182))/3</f>
        <v>482.05333333333328</v>
      </c>
      <c r="T192" s="25">
        <f>+(SUM($C35:$C$36,T184,T183,T182)-MAX($C35:$C$36,T184,T183,T182)-MIN($C35:$C$36,T184,T183,T182))/3</f>
        <v>470.20000000000005</v>
      </c>
      <c r="U192" s="25">
        <f>+(SUM($C35:$C$36,U184,U183,U182)-MAX($C35:$C$36,U184,U183,U182)-MIN($C35:$C$36,U184,U183,U182))/3</f>
        <v>505.14133333333342</v>
      </c>
      <c r="V192" s="25">
        <f>+(SUM($C35:$C$36,V184,V183,V182)-MAX($C35:$C$36,V184,V183,V182)-MIN($C35:$C$36,V184,V183,V182))/3</f>
        <v>476.30666666666662</v>
      </c>
      <c r="W192" s="25">
        <f>+(SUM($C35:$C$36,W184,W183,W182)-MAX($C35:$C$36,W184,W183,W182)-MIN($C35:$C$36,W184,W183,W182))/3</f>
        <v>507.02333333333348</v>
      </c>
      <c r="X192" s="25">
        <f>+(SUM($C35:$C$36,X184,X183,X182)-MAX($C35:$C$36,X184,X183,X182)-MIN($C35:$C$36,X184,X183,X182))/3</f>
        <v>521.69500000000005</v>
      </c>
      <c r="Y192" s="25">
        <f>+(SUM($C35:$C$36,Y184,Y183,Y182)-MAX($C35:$C$36,Y184,Y183,Y182)-MIN($C35:$C$36,Y184,Y183,Y182))/3</f>
        <v>527.83999999999992</v>
      </c>
      <c r="Z192" s="25">
        <f>+(SUM($C35:$C$36,Z184,Z183,Z182)-MAX($C35:$C$36,Z184,Z183,Z182)-MIN($C35:$C$36,Z184,Z183,Z182))/3</f>
        <v>487.47566666666654</v>
      </c>
      <c r="AA192" s="25">
        <f>+(SUM($C35:$C$36,AA184,AA183,AA182)-MAX($C35:$C$36,AA184,AA183,AA182)-MIN($C35:$C$36,AA184,AA183,AA182))/3</f>
        <v>503.98433333333332</v>
      </c>
      <c r="AB192" s="25">
        <f>+(SUM($C35:$C$36,AB184,AB183,AB182)-MAX($C35:$C$36,AB184,AB183,AB182)-MIN($C35:$C$36,AB184,AB183,AB182))/3</f>
        <v>489.70666666666665</v>
      </c>
      <c r="AC192" s="25">
        <f>+(SUM($C35:$C$36,AC184,AC183,AC182)-MAX($C35:$C$36,AC184,AC183,AC182)-MIN($C35:$C$36,AC184,AC183,AC182))/3</f>
        <v>510.84066666666666</v>
      </c>
      <c r="AD192" s="25">
        <f>+(SUM($C35:$C$36,AD184,AD183,AD182)-MAX($C35:$C$36,AD184,AD183,AD182)-MIN($C35:$C$36,AD184,AD183,AD182))/3</f>
        <v>508.51733333333323</v>
      </c>
      <c r="AE192" s="25">
        <f>+(SUM($C35:$C$36,AE184,AE183,AE182)-MAX($C35:$C$36,AE184,AE183,AE182)-MIN($C35:$C$36,AE184,AE183,AE182))/3</f>
        <v>487.58866666666654</v>
      </c>
      <c r="AF192" s="25">
        <f>+(SUM($C35:$C$36,AF184,AF183,AF182)-MAX($C35:$C$36,AF184,AF183,AF182)-MIN($C35:$C$36,AF184,AF183,AF182))/3</f>
        <v>501.56133333333332</v>
      </c>
      <c r="AG192" s="25">
        <f>+(SUM($C35:$C$36,AG184,AG183,AG182)-MAX($C35:$C$36,AG184,AG183,AG182)-MIN($C35:$C$36,AG184,AG183,AG182))/3</f>
        <v>492.62666666666661</v>
      </c>
      <c r="AH192" s="25">
        <f>+(SUM($C35:$C$36,AH184,AH183,AH182)-MAX($C35:$C$36,AH184,AH183,AH182)-MIN($C35:$C$36,AH184,AH183,AH182))/3</f>
        <v>488.56799999999998</v>
      </c>
      <c r="AI192" s="25">
        <f>+(SUM($C35:$C$36,AI184,AI183,AI182)-MAX($C35:$C$36,AI184,AI183,AI182)-MIN($C35:$C$36,AI184,AI183,AI182))/3</f>
        <v>521.43200000000013</v>
      </c>
      <c r="AJ192" s="25">
        <f>+(SUM($C35:$C$36,AJ184,AJ183,AJ182)-MAX($C35:$C$36,AJ184,AJ183,AJ182)-MIN($C35:$C$36,AJ184,AJ183,AJ182))/3</f>
        <v>501.94399999999996</v>
      </c>
      <c r="AK192" s="25">
        <f>+(SUM($C35:$C$36,AK184,AK183,AK182)-MAX($C35:$C$36,AK184,AK183,AK182)-MIN($C35:$C$36,AK184,AK183,AK182))/3</f>
        <v>479.0333333333333</v>
      </c>
      <c r="AL192" s="25">
        <f>+(SUM($C35:$C$36,AL184,AL183,AL182)-MAX($C35:$C$36,AL184,AL183,AL182)-MIN($C35:$C$36,AL184,AL183,AL182))/3</f>
        <v>477.0646666666666</v>
      </c>
      <c r="AM192" s="25">
        <f>+(SUM($C35:$C$36,AM184,AM183,AM182)-MAX($C35:$C$36,AM184,AM183,AM182)-MIN($C35:$C$36,AM184,AM183,AM182))/3</f>
        <v>512.24</v>
      </c>
      <c r="AN192" s="25">
        <f>+(SUM($C35:$C$36,AN184,AN183,AN182)-MAX($C35:$C$36,AN184,AN183,AN182)-MIN($C35:$C$36,AN184,AN183,AN182))/3</f>
        <v>489.79599999999988</v>
      </c>
      <c r="AO192" s="25">
        <f>+(SUM($C35:$C$36,AO184,AO183,AO182)-MAX($C35:$C$36,AO184,AO183,AO182)-MIN($C35:$C$36,AO184,AO183,AO182))/3</f>
        <v>479.93066666666664</v>
      </c>
      <c r="AP192" s="25">
        <f>+(SUM($C35:$C$36,AP184,AP183,AP182)-MAX($C35:$C$36,AP184,AP183,AP182)-MIN($C35:$C$36,AP184,AP183,AP182))/3</f>
        <v>507.6133333333334</v>
      </c>
      <c r="AQ192" s="25">
        <f>+(SUM($C35:$C$36,AQ184,AQ183,AQ182)-MAX($C35:$C$36,AQ184,AQ183,AQ182)-MIN($C35:$C$36,AQ184,AQ183,AQ182))/3</f>
        <v>522.97466666666662</v>
      </c>
      <c r="AR192" s="25">
        <f>+(SUM($C35:$C$36,AR184,AR183,AR182)-MAX($C35:$C$36,AR184,AR183,AR182)-MIN($C35:$C$36,AR184,AR183,AR182))/3</f>
        <v>467.02666666666659</v>
      </c>
      <c r="AS192" s="25">
        <f>+(SUM($C35:$C$36,AS184,AS183,AS182)-MAX($C35:$C$36,AS184,AS183,AS182)-MIN($C35:$C$36,AS184,AS183,AS182))/3</f>
        <v>498.8746666666666</v>
      </c>
      <c r="AT192" s="25">
        <f>+(SUM($C35:$C$36,AT184,AT183,AT182)-MAX($C35:$C$36,AT184,AT183,AT182)-MIN($C35:$C$36,AT184,AT183,AT182))/3</f>
        <v>461.6103333333333</v>
      </c>
      <c r="AU192" s="25">
        <f>+(SUM($C35:$C$36,AU184,AU183,AU182)-MAX($C35:$C$36,AU184,AU183,AU182)-MIN($C35:$C$36,AU184,AU183,AU182))/3</f>
        <v>473.16</v>
      </c>
      <c r="AV192" s="25">
        <f>+(SUM($C35:$C$36,AV184,AV183,AV182)-MAX($C35:$C$36,AV184,AV183,AV182)-MIN($C35:$C$36,AV184,AV183,AV182))/3</f>
        <v>460.37333333333339</v>
      </c>
      <c r="AW192" s="25">
        <f>+(SUM($C35:$C$36,AW184,AW183,AW182)-MAX($C35:$C$36,AW184,AW183,AW182)-MIN($C35:$C$36,AW184,AW183,AW182))/3</f>
        <v>499.31900000000002</v>
      </c>
      <c r="AX192" s="25">
        <f>+(SUM($C35:$C$36,AX184,AX183,AX182)-MAX($C35:$C$36,AX184,AX183,AX182)-MIN($C35:$C$36,AX184,AX183,AX182))/3</f>
        <v>491.52000000000004</v>
      </c>
      <c r="AY192" s="25">
        <f>+(SUM($C35:$C$36,AY184,AY183,AY182)-MAX($C35:$C$36,AY184,AY183,AY182)-MIN($C35:$C$36,AY184,AY183,AY182))/3</f>
        <v>520.77799999999991</v>
      </c>
      <c r="AZ192" s="25">
        <f>+(SUM($C35:$C$36,AZ184,AZ183,AZ182)-MAX($C35:$C$36,AZ184,AZ183,AZ182)-MIN($C35:$C$36,AZ184,AZ183,AZ182))/3</f>
        <v>462.55999999999995</v>
      </c>
      <c r="BA192" s="25">
        <f>+(SUM($C35:$C$36,BA184,BA183,BA182)-MAX($C35:$C$36,BA184,BA183,BA182)-MIN($C35:$C$36,BA184,BA183,BA182))/3</f>
        <v>524.11199999999997</v>
      </c>
      <c r="BB192" s="25">
        <f>+(SUM($C35:$C$36,BB184,BB183,BB182)-MAX($C35:$C$36,BB184,BB183,BB182)-MIN($C35:$C$36,BB184,BB183,BB182))/3</f>
        <v>491.47066666666677</v>
      </c>
      <c r="BC192" s="25">
        <f>+(SUM($C35:$C$36,BC184,BC183,BC182)-MAX($C35:$C$36,BC184,BC183,BC182)-MIN($C35:$C$36,BC184,BC183,BC182))/3</f>
        <v>515.82333333333327</v>
      </c>
      <c r="BD192" s="25">
        <f>+(SUM($C35:$C$36,BD184,BD183,BD182)-MAX($C35:$C$36,BD184,BD183,BD182)-MIN($C35:$C$36,BD184,BD183,BD182))/3</f>
        <v>517.4613333333333</v>
      </c>
      <c r="BE192" s="25">
        <f>+(SUM($C35:$C$36,BE184,BE183,BE182)-MAX($C35:$C$36,BE184,BE183,BE182)-MIN($C35:$C$36,BE184,BE183,BE182))/3</f>
        <v>488.82</v>
      </c>
      <c r="BF192" s="25">
        <f>+(SUM($C35:$C$36,BF184,BF183,BF182)-MAX($C35:$C$36,BF184,BF183,BF182)-MIN($C35:$C$36,BF184,BF183,BF182))/3</f>
        <v>485.31999999999994</v>
      </c>
      <c r="BG192" s="25">
        <f>+(SUM($C35:$C$36,BG184,BG183,BG182)-MAX($C35:$C$36,BG184,BG183,BG182)-MIN($C35:$C$36,BG184,BG183,BG182))/3</f>
        <v>489.96333333333331</v>
      </c>
      <c r="BH192" s="25">
        <f>+(SUM($C35:$C$36,BH184,BH183,BH182)-MAX($C35:$C$36,BH184,BH183,BH182)-MIN($C35:$C$36,BH184,BH183,BH182))/3</f>
        <v>509.95766666666668</v>
      </c>
      <c r="BI192" s="25">
        <f>+(SUM($C35:$C$36,BI184,BI183,BI182)-MAX($C35:$C$36,BI184,BI183,BI182)-MIN($C35:$C$36,BI184,BI183,BI182))/3</f>
        <v>519.36933333333343</v>
      </c>
      <c r="BJ192" s="25">
        <f>+(SUM($C35:$C$36,BJ184,BJ183,BJ182)-MAX($C35:$C$36,BJ184,BJ183,BJ182)-MIN($C35:$C$36,BJ184,BJ183,BJ182))/3</f>
        <v>509.26133333333331</v>
      </c>
      <c r="BK192" s="25">
        <f>+(SUM($C35:$C$36,BK184,BK183,BK182)-MAX($C35:$C$36,BK184,BK183,BK182)-MIN($C35:$C$36,BK184,BK183,BK182))/3</f>
        <v>520.05333333333328</v>
      </c>
      <c r="BL192" s="25">
        <f>+(SUM($C35:$C$36,BL184,BL183,BL182)-MAX($C35:$C$36,BL184,BL183,BL182)-MIN($C35:$C$36,BL184,BL183,BL182))/3</f>
        <v>508.25600000000003</v>
      </c>
      <c r="BM192" s="25">
        <f>+(SUM($C35:$C$36,BM184,BM183,BM182)-MAX($C35:$C$36,BM184,BM183,BM182)-MIN($C35:$C$36,BM184,BM183,BM182))/3</f>
        <v>491.22666666666663</v>
      </c>
      <c r="BN192" s="25">
        <f>+(SUM($C35:$C$36,BN184,BN183,BN182)-MAX($C35:$C$36,BN184,BN183,BN182)-MIN($C35:$C$36,BN184,BN183,BN182))/3</f>
        <v>473.10666666666674</v>
      </c>
      <c r="BO192" s="25">
        <f>+(SUM($C35:$C$36,BO184,BO183,BO182)-MAX($C35:$C$36,BO184,BO183,BO182)-MIN($C35:$C$36,BO184,BO183,BO182))/3</f>
        <v>482.73533333333336</v>
      </c>
      <c r="BP192" s="25">
        <f>+(SUM($C35:$C$36,BP184,BP183,BP182)-MAX($C35:$C$36,BP184,BP183,BP182)-MIN($C35:$C$36,BP184,BP183,BP182))/3</f>
        <v>485.36133333333328</v>
      </c>
      <c r="BQ192" s="25">
        <f>+(SUM($C35:$C$36,BQ184,BQ183,BQ182)-MAX($C35:$C$36,BQ184,BQ183,BQ182)-MIN($C35:$C$36,BQ184,BQ183,BQ182))/3</f>
        <v>516.36466666666649</v>
      </c>
      <c r="BR192" s="25">
        <f>+(SUM($C35:$C$36,BR184,BR183,BR182)-MAX($C35:$C$36,BR184,BR183,BR182)-MIN($C35:$C$36,BR184,BR183,BR182))/3</f>
        <v>477.1253333333334</v>
      </c>
      <c r="BS192" s="25">
        <f>+(SUM($C35:$C$36,BS184,BS183,BS182)-MAX($C35:$C$36,BS184,BS183,BS182)-MIN($C35:$C$36,BS184,BS183,BS182))/3</f>
        <v>485.65599999999995</v>
      </c>
      <c r="BT192" s="25">
        <f>+(SUM($C35:$C$36,BT184,BT183,BT182)-MAX($C35:$C$36,BT184,BT183,BT182)-MIN($C35:$C$36,BT184,BT183,BT182))/3</f>
        <v>499.11799999999994</v>
      </c>
      <c r="BU192" s="25">
        <f>+(SUM($C35:$C$36,BU184,BU183,BU182)-MAX($C35:$C$36,BU184,BU183,BU182)-MIN($C35:$C$36,BU184,BU183,BU182))/3</f>
        <v>464.92199999999997</v>
      </c>
      <c r="BV192" s="25">
        <f>+(SUM($C35:$C$36,BV184,BV183,BV182)-MAX($C35:$C$36,BV184,BV183,BV182)-MIN($C35:$C$36,BV184,BV183,BV182))/3</f>
        <v>475.44299999999998</v>
      </c>
      <c r="BW192" s="25">
        <f>+(SUM($C35:$C$36,BW184,BW183,BW182)-MAX($C35:$C$36,BW184,BW183,BW182)-MIN($C35:$C$36,BW184,BW183,BW182))/3</f>
        <v>487.33866666666671</v>
      </c>
      <c r="BX192" s="25">
        <f>+(SUM($C35:$C$36,BX184,BX183,BX182)-MAX($C35:$C$36,BX184,BX183,BX182)-MIN($C35:$C$36,BX184,BX183,BX182))/3</f>
        <v>506.31900000000013</v>
      </c>
      <c r="BY192" s="25">
        <f>+(SUM($C35:$C$36,BY184,BY183,BY182)-MAX($C35:$C$36,BY184,BY183,BY182)-MIN($C35:$C$36,BY184,BY183,BY182))/3</f>
        <v>486.2616666666666</v>
      </c>
      <c r="BZ192" s="25">
        <f>+(SUM($C35:$C$36,BZ184,BZ183,BZ182)-MAX($C35:$C$36,BZ184,BZ183,BZ182)-MIN($C35:$C$36,BZ184,BZ183,BZ182))/3</f>
        <v>526.77333333333331</v>
      </c>
      <c r="CA192" s="25">
        <f>+(SUM($C35:$C$36,CA184,CA183,CA182)-MAX($C35:$C$36,CA184,CA183,CA182)-MIN($C35:$C$36,CA184,CA183,CA182))/3</f>
        <v>502.71833333333325</v>
      </c>
      <c r="CB192" s="25">
        <f>+(SUM($C35:$C$36,CB184,CB183,CB182)-MAX($C35:$C$36,CB184,CB183,CB182)-MIN($C35:$C$36,CB184,CB183,CB182))/3</f>
        <v>488.48333333333329</v>
      </c>
      <c r="CC192" s="25">
        <f>+(SUM($C35:$C$36,CC184,CC183,CC182)-MAX($C35:$C$36,CC184,CC183,CC182)-MIN($C35:$C$36,CC184,CC183,CC182))/3</f>
        <v>503.94800000000004</v>
      </c>
      <c r="CD192" s="25">
        <f>+(SUM($C35:$C$36,CD184,CD183,CD182)-MAX($C35:$C$36,CD184,CD183,CD182)-MIN($C35:$C$36,CD184,CD183,CD182))/3</f>
        <v>483.32</v>
      </c>
      <c r="CE192" s="25">
        <f>+(SUM($C35:$C$36,CE184,CE183,CE182)-MAX($C35:$C$36,CE184,CE183,CE182)-MIN($C35:$C$36,CE184,CE183,CE182))/3</f>
        <v>473.38799999999992</v>
      </c>
      <c r="CF192" s="25">
        <f>+(SUM($C35:$C$36,CF184,CF183,CF182)-MAX($C35:$C$36,CF184,CF183,CF182)-MIN($C35:$C$36,CF184,CF183,CF182))/3</f>
        <v>527.22833333333335</v>
      </c>
      <c r="CG192" s="25">
        <f>+(SUM($C35:$C$36,CG184,CG183,CG182)-MAX($C35:$C$36,CG184,CG183,CG182)-MIN($C35:$C$36,CG184,CG183,CG182))/3</f>
        <v>494.59666666666664</v>
      </c>
      <c r="CH192" s="25">
        <f>+(SUM($C35:$C$36,CH184,CH183,CH182)-MAX($C35:$C$36,CH184,CH183,CH182)-MIN($C35:$C$36,CH184,CH183,CH182))/3</f>
        <v>459.8239999999999</v>
      </c>
      <c r="CI192" s="25">
        <f>+(SUM($C35:$C$36,CI184,CI183,CI182)-MAX($C35:$C$36,CI184,CI183,CI182)-MIN($C35:$C$36,CI184,CI183,CI182))/3</f>
        <v>462.67933333333343</v>
      </c>
      <c r="CJ192" s="25">
        <f>+(SUM($C35:$C$36,CJ184,CJ183,CJ182)-MAX($C35:$C$36,CJ184,CJ183,CJ182)-MIN($C35:$C$36,CJ184,CJ183,CJ182))/3</f>
        <v>502.38333333333344</v>
      </c>
      <c r="CK192" s="25">
        <f>+(SUM($C35:$C$36,CK184,CK183,CK182)-MAX($C35:$C$36,CK184,CK183,CK182)-MIN($C35:$C$36,CK184,CK183,CK182))/3</f>
        <v>483.98666666666668</v>
      </c>
      <c r="CL192" s="25">
        <f>+(SUM($C35:$C$36,CL184,CL183,CL182)-MAX($C35:$C$36,CL184,CL183,CL182)-MIN($C35:$C$36,CL184,CL183,CL182))/3</f>
        <v>514.47833333333335</v>
      </c>
      <c r="CM192" s="25">
        <f>+(SUM($C35:$C$36,CM184,CM183,CM182)-MAX($C35:$C$36,CM184,CM183,CM182)-MIN($C35:$C$36,CM184,CM183,CM182))/3</f>
        <v>511.74666666666667</v>
      </c>
      <c r="CN192" s="25">
        <f>+(SUM($C35:$C$36,CN184,CN183,CN182)-MAX($C35:$C$36,CN184,CN183,CN182)-MIN($C35:$C$36,CN184,CN183,CN182))/3</f>
        <v>517.89300000000003</v>
      </c>
      <c r="CO192" s="25">
        <f>+(SUM($C35:$C$36,CO184,CO183,CO182)-MAX($C35:$C$36,CO184,CO183,CO182)-MIN($C35:$C$36,CO184,CO183,CO182))/3</f>
        <v>477.41333333333341</v>
      </c>
      <c r="CP192" s="25">
        <f>+(SUM($C35:$C$36,CP184,CP183,CP182)-MAX($C35:$C$36,CP184,CP183,CP182)-MIN($C35:$C$36,CP184,CP183,CP182))/3</f>
        <v>474.65900000000011</v>
      </c>
      <c r="CQ192" s="25">
        <f>+(SUM($C35:$C$36,CQ184,CQ183,CQ182)-MAX($C35:$C$36,CQ184,CQ183,CQ182)-MIN($C35:$C$36,CQ184,CQ183,CQ182))/3</f>
        <v>493.79466666666661</v>
      </c>
      <c r="CR192" s="25">
        <f>+(SUM($C35:$C$36,CR184,CR183,CR182)-MAX($C35:$C$36,CR184,CR183,CR182)-MIN($C35:$C$36,CR184,CR183,CR182))/3</f>
        <v>462.56</v>
      </c>
      <c r="CS192" s="25">
        <f>+(SUM($C35:$C$36,CS184,CS183,CS182)-MAX($C35:$C$36,CS184,CS183,CS182)-MIN($C35:$C$36,CS184,CS183,CS182))/3</f>
        <v>520.46566666666661</v>
      </c>
      <c r="CT192" s="25">
        <f>+(SUM($C35:$C$36,CT184,CT183,CT182)-MAX($C35:$C$36,CT184,CT183,CT182)-MIN($C35:$C$36,CT184,CT183,CT182))/3</f>
        <v>523.69000000000005</v>
      </c>
      <c r="CU192" s="25">
        <f>+(SUM($C35:$C$36,CU184,CU183,CU182)-MAX($C35:$C$36,CU184,CU183,CU182)-MIN($C35:$C$36,CU184,CU183,CU182))/3</f>
        <v>482.9666666666667</v>
      </c>
      <c r="CV192" s="25">
        <f>+(SUM($C35:$C$36,CV184,CV183,CV182)-MAX($C35:$C$36,CV184,CV183,CV182)-MIN($C35:$C$36,CV184,CV183,CV182))/3</f>
        <v>498.76533333333327</v>
      </c>
      <c r="CW192" s="25">
        <f>+(SUM($C35:$C$36,CW184,CW183,CW182)-MAX($C35:$C$36,CW184,CW183,CW182)-MIN($C35:$C$36,CW184,CW183,CW182))/3</f>
        <v>504.76000000000005</v>
      </c>
      <c r="CX192" s="25">
        <f>+(SUM($C35:$C$36,CX184,CX183,CX182)-MAX($C35:$C$36,CX184,CX183,CX182)-MIN($C35:$C$36,CX184,CX183,CX182))/3</f>
        <v>510.16</v>
      </c>
      <c r="CY192" s="25">
        <f>+(SUM($C35:$C$36,CY184,CY183,CY182)-MAX($C35:$C$36,CY184,CY183,CY182)-MIN($C35:$C$36,CY184,CY183,CY182))/3</f>
        <v>499.05633333333327</v>
      </c>
      <c r="CZ192" s="25">
        <f>+(SUM($C35:$C$36,CZ184,CZ183,CZ182)-MAX($C35:$C$36,CZ184,CZ183,CZ182)-MIN($C35:$C$36,CZ184,CZ183,CZ182))/3</f>
        <v>497.21399999999994</v>
      </c>
      <c r="DA192" s="25">
        <f>+(SUM($C35:$C$36,DA184,DA183,DA182)-MAX($C35:$C$36,DA184,DA183,DA182)-MIN($C35:$C$36,DA184,DA183,DA182))/3</f>
        <v>496.83333333333331</v>
      </c>
      <c r="DB192" s="25">
        <f>+(SUM($C35:$C$36,DB184,DB183,DB182)-MAX($C35:$C$36,DB184,DB183,DB182)-MIN($C35:$C$36,DB184,DB183,DB182))/3</f>
        <v>514.77066666666667</v>
      </c>
      <c r="DC192" s="25">
        <f>+(SUM($C35:$C$36,DC184,DC183,DC182)-MAX($C35:$C$36,DC184,DC183,DC182)-MIN($C35:$C$36,DC184,DC183,DC182))/3</f>
        <v>490.1749999999999</v>
      </c>
      <c r="DD192" s="25">
        <f>+(SUM($C35:$C$36,DD184,DD183,DD182)-MAX($C35:$C$36,DD184,DD183,DD182)-MIN($C35:$C$36,DD184,DD183,DD182))/3</f>
        <v>486.97733333333332</v>
      </c>
      <c r="DE192" s="25">
        <f>+(SUM($C35:$C$36,DE184,DE183,DE182)-MAX($C35:$C$36,DE184,DE183,DE182)-MIN($C35:$C$36,DE184,DE183,DE182))/3</f>
        <v>478.10666666666657</v>
      </c>
      <c r="DF192" s="25">
        <f>+(SUM($C35:$C$36,DF184,DF183,DF182)-MAX($C35:$C$36,DF184,DF183,DF182)-MIN($C35:$C$36,DF184,DF183,DF182))/3</f>
        <v>514.17266666666649</v>
      </c>
      <c r="DG192" s="25">
        <f>+(SUM($C35:$C$36,DG184,DG183,DG182)-MAX($C35:$C$36,DG184,DG183,DG182)-MIN($C35:$C$36,DG184,DG183,DG182))/3</f>
        <v>464.54233333333332</v>
      </c>
      <c r="DH192" s="25">
        <f>+(SUM($C35:$C$36,DH184,DH183,DH182)-MAX($C35:$C$36,DH184,DH183,DH182)-MIN($C35:$C$36,DH184,DH183,DH182))/3</f>
        <v>535.14133333333314</v>
      </c>
      <c r="DI192" s="25">
        <f>+(SUM($C35:$C$36,DI184,DI183,DI182)-MAX($C35:$C$36,DI184,DI183,DI182)-MIN($C35:$C$36,DI184,DI183,DI182))/3</f>
        <v>535.90133333333335</v>
      </c>
      <c r="DJ192" s="25">
        <f>+(SUM($C35:$C$36,DJ184,DJ183,DJ182)-MAX($C35:$C$36,DJ184,DJ183,DJ182)-MIN($C35:$C$36,DJ184,DJ183,DJ182))/3</f>
        <v>487.21333333333331</v>
      </c>
      <c r="DK192" s="25">
        <f>+(SUM($C35:$C$36,DK184,DK183,DK182)-MAX($C35:$C$36,DK184,DK183,DK182)-MIN($C35:$C$36,DK184,DK183,DK182))/3</f>
        <v>475.79999999999995</v>
      </c>
      <c r="DL192" s="25">
        <f>+(SUM($C35:$C$36,DL184,DL183,DL182)-MAX($C35:$C$36,DL184,DL183,DL182)-MIN($C35:$C$36,DL184,DL183,DL182))/3</f>
        <v>496.33466666666664</v>
      </c>
      <c r="DM192" s="25">
        <f>+(SUM($C35:$C$36,DM184,DM183,DM182)-MAX($C35:$C$36,DM184,DM183,DM182)-MIN($C35:$C$36,DM184,DM183,DM182))/3</f>
        <v>499.86666666666662</v>
      </c>
      <c r="DN192" s="25">
        <f>+(SUM($C35:$C$36,DN184,DN183,DN182)-MAX($C35:$C$36,DN184,DN183,DN182)-MIN($C35:$C$36,DN184,DN183,DN182))/3</f>
        <v>470.23166666666663</v>
      </c>
      <c r="DO192" s="25">
        <f>+(SUM($C35:$C$36,DO184,DO183,DO182)-MAX($C35:$C$36,DO184,DO183,DO182)-MIN($C35:$C$36,DO184,DO183,DO182))/3</f>
        <v>480.53033333333337</v>
      </c>
      <c r="DP192" s="25">
        <f>+(SUM($C35:$C$36,DP184,DP183,DP182)-MAX($C35:$C$36,DP184,DP183,DP182)-MIN($C35:$C$36,DP184,DP183,DP182))/3</f>
        <v>505.01266666666669</v>
      </c>
      <c r="DQ192" s="25">
        <f>+(SUM($C35:$C$36,DQ184,DQ183,DQ182)-MAX($C35:$C$36,DQ184,DQ183,DQ182)-MIN($C35:$C$36,DQ184,DQ183,DQ182))/3</f>
        <v>511.48266666666672</v>
      </c>
      <c r="DR192" s="25">
        <f>+(SUM($C35:$C$36,DR184,DR183,DR182)-MAX($C35:$C$36,DR184,DR183,DR182)-MIN($C35:$C$36,DR184,DR183,DR182))/3</f>
        <v>460.89999999999992</v>
      </c>
      <c r="DS192" s="25">
        <f>+(SUM($C35:$C$36,DS184,DS183,DS182)-MAX($C35:$C$36,DS184,DS183,DS182)-MIN($C35:$C$36,DS184,DS183,DS182))/3</f>
        <v>460.13333333333338</v>
      </c>
      <c r="DT192" s="25">
        <f>+(SUM($C35:$C$36,DT184,DT183,DT182)-MAX($C35:$C$36,DT184,DT183,DT182)-MIN($C35:$C$36,DT184,DT183,DT182))/3</f>
        <v>479.64600000000002</v>
      </c>
      <c r="DU192" s="25">
        <f>+(SUM($C35:$C$36,DU184,DU183,DU182)-MAX($C35:$C$36,DU184,DU183,DU182)-MIN($C35:$C$36,DU184,DU183,DU182))/3</f>
        <v>513.65266666666673</v>
      </c>
      <c r="DV192" s="25">
        <f>+(SUM($C35:$C$36,DV184,DV183,DV182)-MAX($C35:$C$36,DV184,DV183,DV182)-MIN($C35:$C$36,DV184,DV183,DV182))/3</f>
        <v>490.55199999999991</v>
      </c>
      <c r="DW192" s="25">
        <f>+(SUM($C35:$C$36,DW184,DW183,DW182)-MAX($C35:$C$36,DW184,DW183,DW182)-MIN($C35:$C$36,DW184,DW183,DW182))/3</f>
        <v>509.69000000000005</v>
      </c>
      <c r="DX192" s="25">
        <f>+(SUM($C35:$C$36,DX184,DX183,DX182)-MAX($C35:$C$36,DX184,DX183,DX182)-MIN($C35:$C$36,DX184,DX183,DX182))/3</f>
        <v>509.49533333333324</v>
      </c>
      <c r="DY192" s="25">
        <f>+(SUM($C35:$C$36,DY184,DY183,DY182)-MAX($C35:$C$36,DY184,DY183,DY182)-MIN($C35:$C$36,DY184,DY183,DY182))/3</f>
        <v>488.53466666666662</v>
      </c>
      <c r="DZ192" s="25">
        <f>+(SUM($C35:$C$36,DZ184,DZ183,DZ182)-MAX($C35:$C$36,DZ184,DZ183,DZ182)-MIN($C35:$C$36,DZ184,DZ183,DZ182))/3</f>
        <v>471.90666666666669</v>
      </c>
      <c r="EA192" s="25">
        <f>+(SUM($C35:$C$36,EA184,EA183,EA182)-MAX($C35:$C$36,EA184,EA183,EA182)-MIN($C35:$C$36,EA184,EA183,EA182))/3</f>
        <v>493.7999999999999</v>
      </c>
      <c r="EB192" s="25">
        <f>+(SUM($C35:$C$36,EB184,EB183,EB182)-MAX($C35:$C$36,EB184,EB183,EB182)-MIN($C35:$C$36,EB184,EB183,EB182))/3</f>
        <v>497.05333333333334</v>
      </c>
      <c r="EC192" s="25">
        <f>+(SUM($C35:$C$36,EC184,EC183,EC182)-MAX($C35:$C$36,EC184,EC183,EC182)-MIN($C35:$C$36,EC184,EC183,EC182))/3</f>
        <v>528.1193333333332</v>
      </c>
      <c r="ED192" s="25">
        <f>+(SUM($C35:$C$36,ED184,ED183,ED182)-MAX($C35:$C$36,ED184,ED183,ED182)-MIN($C35:$C$36,ED184,ED183,ED182))/3</f>
        <v>496.95199999999994</v>
      </c>
      <c r="EE192" s="25">
        <f>+(SUM($C35:$C$36,EE184,EE183,EE182)-MAX($C35:$C$36,EE184,EE183,EE182)-MIN($C35:$C$36,EE184,EE183,EE182))/3</f>
        <v>452.48</v>
      </c>
      <c r="EF192" s="25">
        <f>+(SUM($C35:$C$36,EF184,EF183,EF182)-MAX($C35:$C$36,EF184,EF183,EF182)-MIN($C35:$C$36,EF184,EF183,EF182))/3</f>
        <v>473.58666666666676</v>
      </c>
      <c r="EG192" s="25">
        <f>+(SUM($C35:$C$36,EG184,EG183,EG182)-MAX($C35:$C$36,EG184,EG183,EG182)-MIN($C35:$C$36,EG184,EG183,EG182))/3</f>
        <v>487.77333333333326</v>
      </c>
      <c r="EH192" s="25">
        <f>+(SUM($C35:$C$36,EH184,EH183,EH182)-MAX($C35:$C$36,EH184,EH183,EH182)-MIN($C35:$C$36,EH184,EH183,EH182))/3</f>
        <v>517.32266666666669</v>
      </c>
      <c r="EI192" s="25">
        <f>+(SUM($C35:$C$36,EI184,EI183,EI182)-MAX($C35:$C$36,EI184,EI183,EI182)-MIN($C35:$C$36,EI184,EI183,EI182))/3</f>
        <v>487.7013333333332</v>
      </c>
      <c r="EJ192" s="25">
        <f>+(SUM($C35:$C$36,EJ184,EJ183,EJ182)-MAX($C35:$C$36,EJ184,EJ183,EJ182)-MIN($C35:$C$36,EJ184,EJ183,EJ182))/3</f>
        <v>503.267</v>
      </c>
      <c r="EK192" s="25">
        <f>+(SUM($C35:$C$36,EK184,EK183,EK182)-MAX($C35:$C$36,EK184,EK183,EK182)-MIN($C35:$C$36,EK184,EK183,EK182))/3</f>
        <v>495.44333333333338</v>
      </c>
      <c r="EL192" s="25">
        <f>+(SUM($C35:$C$36,EL184,EL183,EL182)-MAX($C35:$C$36,EL184,EL183,EL182)-MIN($C35:$C$36,EL184,EL183,EL182))/3</f>
        <v>493.36933333333326</v>
      </c>
      <c r="EM192" s="25">
        <f>+(SUM($C35:$C$36,EM184,EM183,EM182)-MAX($C35:$C$36,EM184,EM183,EM182)-MIN($C35:$C$36,EM184,EM183,EM182))/3</f>
        <v>462.56</v>
      </c>
      <c r="EN192" s="25">
        <f>+(SUM($C35:$C$36,EN184,EN183,EN182)-MAX($C35:$C$36,EN184,EN183,EN182)-MIN($C35:$C$36,EN184,EN183,EN182))/3</f>
        <v>489.16699999999992</v>
      </c>
      <c r="EO192" s="25">
        <f>+(SUM($C35:$C$36,EO184,EO183,EO182)-MAX($C35:$C$36,EO184,EO183,EO182)-MIN($C35:$C$36,EO184,EO183,EO182))/3</f>
        <v>509.90566666666672</v>
      </c>
      <c r="EP192" s="25">
        <f>+(SUM($C35:$C$36,EP184,EP183,EP182)-MAX($C35:$C$36,EP184,EP183,EP182)-MIN($C35:$C$36,EP184,EP183,EP182))/3</f>
        <v>466.08666666666676</v>
      </c>
      <c r="EQ192" s="25">
        <f>+(SUM($C35:$C$36,EQ184,EQ183,EQ182)-MAX($C35:$C$36,EQ184,EQ183,EQ182)-MIN($C35:$C$36,EQ184,EQ183,EQ182))/3</f>
        <v>538.31733333333341</v>
      </c>
      <c r="ER192" s="25">
        <f>+(SUM($C35:$C$36,ER184,ER183,ER182)-MAX($C35:$C$36,ER184,ER183,ER182)-MIN($C35:$C$36,ER184,ER183,ER182))/3</f>
        <v>478.02666666666664</v>
      </c>
      <c r="ES192" s="25">
        <f>+(SUM($C35:$C$36,ES184,ES183,ES182)-MAX($C35:$C$36,ES184,ES183,ES182)-MIN($C35:$C$36,ES184,ES183,ES182))/3</f>
        <v>469.29333333333329</v>
      </c>
      <c r="ET192" s="25">
        <f>+(SUM($C35:$C$36,ET184,ET183,ET182)-MAX($C35:$C$36,ET184,ET183,ET182)-MIN($C35:$C$36,ET184,ET183,ET182))/3</f>
        <v>486.8533333333333</v>
      </c>
      <c r="EU192" s="25">
        <f>+(SUM($C35:$C$36,EU184,EU183,EU182)-MAX($C35:$C$36,EU184,EU183,EU182)-MIN($C35:$C$36,EU184,EU183,EU182))/3</f>
        <v>496.70533333333333</v>
      </c>
      <c r="EV192" s="25">
        <f>+(SUM($C35:$C$36,EV184,EV183,EV182)-MAX($C35:$C$36,EV184,EV183,EV182)-MIN($C35:$C$36,EV184,EV183,EV182))/3</f>
        <v>485.95566666666673</v>
      </c>
      <c r="EW192" s="25">
        <f>+(SUM($C35:$C$36,EW184,EW183,EW182)-MAX($C35:$C$36,EW184,EW183,EW182)-MIN($C35:$C$36,EW184,EW183,EW182))/3</f>
        <v>492.98133333333334</v>
      </c>
      <c r="EX192" s="25">
        <f>+(SUM($C35:$C$36,EX184,EX183,EX182)-MAX($C35:$C$36,EX184,EX183,EX182)-MIN($C35:$C$36,EX184,EX183,EX182))/3</f>
        <v>500.30233333333331</v>
      </c>
      <c r="EY192" s="25">
        <f>+(SUM($C35:$C$36,EY184,EY183,EY182)-MAX($C35:$C$36,EY184,EY183,EY182)-MIN($C35:$C$36,EY184,EY183,EY182))/3</f>
        <v>492.75466666666654</v>
      </c>
      <c r="EZ192" s="25">
        <f>+(SUM($C35:$C$36,EZ184,EZ183,EZ182)-MAX($C35:$C$36,EZ184,EZ183,EZ182)-MIN($C35:$C$36,EZ184,EZ183,EZ182))/3</f>
        <v>521.81333333333339</v>
      </c>
      <c r="FA192" s="25">
        <f>+(SUM($C35:$C$36,FA184,FA183,FA182)-MAX($C35:$C$36,FA184,FA183,FA182)-MIN($C35:$C$36,FA184,FA183,FA182))/3</f>
        <v>477.33333333333331</v>
      </c>
      <c r="FB192" s="25">
        <f>+(SUM($C35:$C$36,FB184,FB183,FB182)-MAX($C35:$C$36,FB184,FB183,FB182)-MIN($C35:$C$36,FB184,FB183,FB182))/3</f>
        <v>482.57166666666672</v>
      </c>
      <c r="FC192" s="25">
        <f>+(SUM($C35:$C$36,FC184,FC183,FC182)-MAX($C35:$C$36,FC184,FC183,FC182)-MIN($C35:$C$36,FC184,FC183,FC182))/3</f>
        <v>506.97600000000006</v>
      </c>
      <c r="FD192" s="25">
        <f>+(SUM($C35:$C$36,FD184,FD183,FD182)-MAX($C35:$C$36,FD184,FD183,FD182)-MIN($C35:$C$36,FD184,FD183,FD182))/3</f>
        <v>521.52666666666664</v>
      </c>
      <c r="FE192" s="25">
        <f>+(SUM($C35:$C$36,FE184,FE183,FE182)-MAX($C35:$C$36,FE184,FE183,FE182)-MIN($C35:$C$36,FE184,FE183,FE182))/3</f>
        <v>494.34666666666658</v>
      </c>
      <c r="FF192" s="25">
        <f>+(SUM($C35:$C$36,FF184,FF183,FF182)-MAX($C35:$C$36,FF184,FF183,FF182)-MIN($C35:$C$36,FF184,FF183,FF182))/3</f>
        <v>494.82333333333327</v>
      </c>
      <c r="FG192" s="25">
        <f>+(SUM($C35:$C$36,FG184,FG183,FG182)-MAX($C35:$C$36,FG184,FG183,FG182)-MIN($C35:$C$36,FG184,FG183,FG182))/3</f>
        <v>489.88399999999979</v>
      </c>
      <c r="FH192" s="25">
        <f>+(SUM($C35:$C$36,FH184,FH183,FH182)-MAX($C35:$C$36,FH184,FH183,FH182)-MIN($C35:$C$36,FH184,FH183,FH182))/3</f>
        <v>516.28733333333332</v>
      </c>
      <c r="FI192" s="25">
        <f>+(SUM($C35:$C$36,FI184,FI183,FI182)-MAX($C35:$C$36,FI184,FI183,FI182)-MIN($C35:$C$36,FI184,FI183,FI182))/3</f>
        <v>502.66433333333339</v>
      </c>
      <c r="FJ192" s="25">
        <f>+(SUM($C35:$C$36,FJ184,FJ183,FJ182)-MAX($C35:$C$36,FJ184,FJ183,FJ182)-MIN($C35:$C$36,FJ184,FJ183,FJ182))/3</f>
        <v>463.16399999999999</v>
      </c>
      <c r="FK192" s="25">
        <f>+(SUM($C35:$C$36,FK184,FK183,FK182)-MAX($C35:$C$36,FK184,FK183,FK182)-MIN($C35:$C$36,FK184,FK183,FK182))/3</f>
        <v>474.52433333333329</v>
      </c>
      <c r="FL192" s="25">
        <f>+(SUM($C35:$C$36,FL184,FL183,FL182)-MAX($C35:$C$36,FL184,FL183,FL182)-MIN($C35:$C$36,FL184,FL183,FL182))/3</f>
        <v>497.51600000000002</v>
      </c>
      <c r="FM192" s="25">
        <f>+(SUM($C35:$C$36,FM184,FM183,FM182)-MAX($C35:$C$36,FM184,FM183,FM182)-MIN($C35:$C$36,FM184,FM183,FM182))/3</f>
        <v>518.56000000000006</v>
      </c>
      <c r="FN192" s="25">
        <f>+(SUM($C35:$C$36,FN184,FN183,FN182)-MAX($C35:$C$36,FN184,FN183,FN182)-MIN($C35:$C$36,FN184,FN183,FN182))/3</f>
        <v>508.77600000000001</v>
      </c>
      <c r="FO192" s="25">
        <f>+(SUM($C35:$C$36,FO184,FO183,FO182)-MAX($C35:$C$36,FO184,FO183,FO182)-MIN($C35:$C$36,FO184,FO183,FO182))/3</f>
        <v>476.98666666666668</v>
      </c>
      <c r="FP192" s="25">
        <f>+(SUM($C35:$C$36,FP184,FP183,FP182)-MAX($C35:$C$36,FP184,FP183,FP182)-MIN($C35:$C$36,FP184,FP183,FP182))/3</f>
        <v>490.06666666666666</v>
      </c>
      <c r="FQ192" s="25">
        <f>+(SUM($C35:$C$36,FQ184,FQ183,FQ182)-MAX($C35:$C$36,FQ184,FQ183,FQ182)-MIN($C35:$C$36,FQ184,FQ183,FQ182))/3</f>
        <v>498.50200000000001</v>
      </c>
      <c r="FR192" s="25">
        <f>+(SUM($C35:$C$36,FR184,FR183,FR182)-MAX($C35:$C$36,FR184,FR183,FR182)-MIN($C35:$C$36,FR184,FR183,FR182))/3</f>
        <v>514.43166666666662</v>
      </c>
      <c r="FS192" s="25">
        <f>+(SUM($C35:$C$36,FS184,FS183,FS182)-MAX($C35:$C$36,FS184,FS183,FS182)-MIN($C35:$C$36,FS184,FS183,FS182))/3</f>
        <v>484.70200000000006</v>
      </c>
      <c r="FT192" s="25">
        <f>+(SUM($C35:$C$36,FT184,FT183,FT182)-MAX($C35:$C$36,FT184,FT183,FT182)-MIN($C35:$C$36,FT184,FT183,FT182))/3</f>
        <v>466.43166666666667</v>
      </c>
      <c r="FU192" s="25">
        <f>+(SUM($C35:$C$36,FU184,FU183,FU182)-MAX($C35:$C$36,FU184,FU183,FU182)-MIN($C35:$C$36,FU184,FU183,FU182))/3</f>
        <v>493.18733333333336</v>
      </c>
      <c r="FV192" s="25">
        <f>+(SUM($C35:$C$36,FV184,FV183,FV182)-MAX($C35:$C$36,FV184,FV183,FV182)-MIN($C35:$C$36,FV184,FV183,FV182))/3</f>
        <v>489.17733333333325</v>
      </c>
      <c r="FW192" s="25">
        <f>+(SUM($C35:$C$36,FW184,FW183,FW182)-MAX($C35:$C$36,FW184,FW183,FW182)-MIN($C35:$C$36,FW184,FW183,FW182))/3</f>
        <v>514.40899999999999</v>
      </c>
      <c r="FX192" s="25">
        <f>+(SUM($C35:$C$36,FX184,FX183,FX182)-MAX($C35:$C$36,FX184,FX183,FX182)-MIN($C35:$C$36,FX184,FX183,FX182))/3</f>
        <v>504.78833333333318</v>
      </c>
      <c r="FY192" s="25">
        <f>+(SUM($C35:$C$36,FY184,FY183,FY182)-MAX($C35:$C$36,FY184,FY183,FY182)-MIN($C35:$C$36,FY184,FY183,FY182))/3</f>
        <v>529.83000000000004</v>
      </c>
      <c r="FZ192" s="25">
        <f>+(SUM($C35:$C$36,FZ184,FZ183,FZ182)-MAX($C35:$C$36,FZ184,FZ183,FZ182)-MIN($C35:$C$36,FZ184,FZ183,FZ182))/3</f>
        <v>479.56766666666664</v>
      </c>
      <c r="GA192" s="25">
        <f>+(SUM($C35:$C$36,GA184,GA183,GA182)-MAX($C35:$C$36,GA184,GA183,GA182)-MIN($C35:$C$36,GA184,GA183,GA182))/3</f>
        <v>481.19199999999995</v>
      </c>
      <c r="GB192" s="25">
        <f>+(SUM($C35:$C$36,GB184,GB183,GB182)-MAX($C35:$C$36,GB184,GB183,GB182)-MIN($C35:$C$36,GB184,GB183,GB182))/3</f>
        <v>471.36000000000007</v>
      </c>
      <c r="GC192" s="25">
        <f>+(SUM($C35:$C$36,GC184,GC183,GC182)-MAX($C35:$C$36,GC184,GC183,GC182)-MIN($C35:$C$36,GC184,GC183,GC182))/3</f>
        <v>465.24266666666671</v>
      </c>
      <c r="GD192" s="25">
        <f>+(SUM($C35:$C$36,GD184,GD183,GD182)-MAX($C35:$C$36,GD184,GD183,GD182)-MIN($C35:$C$36,GD184,GD183,GD182))/3</f>
        <v>505.5456666666667</v>
      </c>
      <c r="GE192" s="25">
        <f>+(SUM($C35:$C$36,GE184,GE183,GE182)-MAX($C35:$C$36,GE184,GE183,GE182)-MIN($C35:$C$36,GE184,GE183,GE182))/3</f>
        <v>515.09266666666667</v>
      </c>
      <c r="GF192" s="25">
        <f>+(SUM($C35:$C$36,GF184,GF183,GF182)-MAX($C35:$C$36,GF184,GF183,GF182)-MIN($C35:$C$36,GF184,GF183,GF182))/3</f>
        <v>508.91666666666674</v>
      </c>
      <c r="GG192" s="25">
        <f>+(SUM($C35:$C$36,GG184,GG183,GG182)-MAX($C35:$C$36,GG184,GG183,GG182)-MIN($C35:$C$36,GG184,GG183,GG182))/3</f>
        <v>470.82700000000006</v>
      </c>
      <c r="GH192" s="25">
        <f>+(SUM($C35:$C$36,GH184,GH183,GH182)-MAX($C35:$C$36,GH184,GH183,GH182)-MIN($C35:$C$36,GH184,GH183,GH182))/3</f>
        <v>455.18666666666655</v>
      </c>
      <c r="GI192" s="25">
        <f>+(SUM($C35:$C$36,GI184,GI183,GI182)-MAX($C35:$C$36,GI184,GI183,GI182)-MIN($C35:$C$36,GI184,GI183,GI182))/3</f>
        <v>471.94666666666672</v>
      </c>
      <c r="GJ192" s="25">
        <f>+(SUM($C35:$C$36,GJ184,GJ183,GJ182)-MAX($C35:$C$36,GJ184,GJ183,GJ182)-MIN($C35:$C$36,GJ184,GJ183,GJ182))/3</f>
        <v>504.67999999999989</v>
      </c>
      <c r="GK192" s="25">
        <f>+(SUM($C35:$C$36,GK184,GK183,GK182)-MAX($C35:$C$36,GK184,GK183,GK182)-MIN($C35:$C$36,GK184,GK183,GK182))/3</f>
        <v>512.60433333333333</v>
      </c>
      <c r="GL192" s="25">
        <f>+(SUM($C35:$C$36,GL184,GL183,GL182)-MAX($C35:$C$36,GL184,GL183,GL182)-MIN($C35:$C$36,GL184,GL183,GL182))/3</f>
        <v>497.26399999999995</v>
      </c>
      <c r="GM192" s="25">
        <f>+(SUM($C35:$C$36,GM184,GM183,GM182)-MAX($C35:$C$36,GM184,GM183,GM182)-MIN($C35:$C$36,GM184,GM183,GM182))/3</f>
        <v>504.71000000000004</v>
      </c>
      <c r="GN192" s="25">
        <f>+(SUM($C35:$C$36,GN184,GN183,GN182)-MAX($C35:$C$36,GN184,GN183,GN182)-MIN($C35:$C$36,GN184,GN183,GN182))/3</f>
        <v>461.733</v>
      </c>
      <c r="GO192" s="25">
        <f>+(SUM($C35:$C$36,GO184,GO183,GO182)-MAX($C35:$C$36,GO184,GO183,GO182)-MIN($C35:$C$36,GO184,GO183,GO182))/3</f>
        <v>509.66666666666657</v>
      </c>
      <c r="GP192" s="25">
        <f>+(SUM($C35:$C$36,GP184,GP183,GP182)-MAX($C35:$C$36,GP184,GP183,GP182)-MIN($C35:$C$36,GP184,GP183,GP182))/3</f>
        <v>472.50466666666654</v>
      </c>
      <c r="GQ192" s="25">
        <f>+(SUM($C35:$C$36,GQ184,GQ183,GQ182)-MAX($C35:$C$36,GQ184,GQ183,GQ182)-MIN($C35:$C$36,GQ184,GQ183,GQ182))/3</f>
        <v>478.69799999999992</v>
      </c>
      <c r="GR192" s="25">
        <f>+(SUM($C35:$C$36,GR184,GR183,GR182)-MAX($C35:$C$36,GR184,GR183,GR182)-MIN($C35:$C$36,GR184,GR183,GR182))/3</f>
        <v>461.06033333333335</v>
      </c>
      <c r="GS192" s="25">
        <f>+(SUM($C35:$C$36,GS184,GS183,GS182)-MAX($C35:$C$36,GS184,GS183,GS182)-MIN($C35:$C$36,GS184,GS183,GS182))/3</f>
        <v>468.88533333333334</v>
      </c>
      <c r="GT192" s="25">
        <f>+(SUM($C35:$C$36,GT184,GT183,GT182)-MAX($C35:$C$36,GT184,GT183,GT182)-MIN($C35:$C$36,GT184,GT183,GT182))/3</f>
        <v>476.86833333333328</v>
      </c>
      <c r="GU192" s="25">
        <f>+(SUM($C35:$C$36,GU184,GU183,GU182)-MAX($C35:$C$36,GU184,GU183,GU182)-MIN($C35:$C$36,GU184,GU183,GU182))/3</f>
        <v>511.09333333333331</v>
      </c>
      <c r="GV192" s="25">
        <f>+(SUM($C35:$C$36,GV184,GV183,GV182)-MAX($C35:$C$36,GV184,GV183,GV182)-MIN($C35:$C$36,GV184,GV183,GV182))/3</f>
        <v>514.1066666666668</v>
      </c>
      <c r="GW192" s="25">
        <f>+(SUM($C35:$C$36,GW184,GW183,GW182)-MAX($C35:$C$36,GW184,GW183,GW182)-MIN($C35:$C$36,GW184,GW183,GW182))/3</f>
        <v>489.20799999999991</v>
      </c>
      <c r="GX192" s="25">
        <f>+(SUM($C35:$C$36,GX184,GX183,GX182)-MAX($C35:$C$36,GX184,GX183,GX182)-MIN($C35:$C$36,GX184,GX183,GX182))/3</f>
        <v>487.12366666666662</v>
      </c>
      <c r="GY192" s="25">
        <f>+(SUM($C35:$C$36,GY184,GY183,GY182)-MAX($C35:$C$36,GY184,GY183,GY182)-MIN($C35:$C$36,GY184,GY183,GY182))/3</f>
        <v>550.95000000000016</v>
      </c>
      <c r="GZ192" s="25">
        <f>+(SUM($C35:$C$36,GZ184,GZ183,GZ182)-MAX($C35:$C$36,GZ184,GZ183,GZ182)-MIN($C35:$C$36,GZ184,GZ183,GZ182))/3</f>
        <v>492.93333333333334</v>
      </c>
      <c r="HA192" s="25">
        <f>+(SUM($C35:$C$36,HA184,HA183,HA182)-MAX($C35:$C$36,HA184,HA183,HA182)-MIN($C35:$C$36,HA184,HA183,HA182))/3</f>
        <v>500.22666666666663</v>
      </c>
      <c r="HB192" s="25">
        <f>+(SUM($C35:$C$36,HB184,HB183,HB182)-MAX($C35:$C$36,HB184,HB183,HB182)-MIN($C35:$C$36,HB184,HB183,HB182))/3</f>
        <v>489.40800000000007</v>
      </c>
      <c r="HC192" s="25">
        <f>+(SUM($C35:$C$36,HC184,HC183,HC182)-MAX($C35:$C$36,HC184,HC183,HC182)-MIN($C35:$C$36,HC184,HC183,HC182))/3</f>
        <v>512.53999999999985</v>
      </c>
      <c r="HD192" s="25">
        <f>+(SUM($C35:$C$36,HD184,HD183,HD182)-MAX($C35:$C$36,HD184,HD183,HD182)-MIN($C35:$C$36,HD184,HD183,HD182))/3</f>
        <v>510.42333333333335</v>
      </c>
      <c r="HE192" s="25">
        <f>+(SUM($C35:$C$36,HE184,HE183,HE182)-MAX($C35:$C$36,HE184,HE183,HE182)-MIN($C35:$C$36,HE184,HE183,HE182))/3</f>
        <v>471.10266666666672</v>
      </c>
      <c r="HF192" s="25">
        <f>+(SUM($C35:$C$36,HF184,HF183,HF182)-MAX($C35:$C$36,HF184,HF183,HF182)-MIN($C35:$C$36,HF184,HF183,HF182))/3</f>
        <v>477.04</v>
      </c>
      <c r="HG192" s="25">
        <f>+(SUM($C35:$C$36,HG184,HG183,HG182)-MAX($C35:$C$36,HG184,HG183,HG182)-MIN($C35:$C$36,HG184,HG183,HG182))/3</f>
        <v>509.90666666666658</v>
      </c>
      <c r="HH192" s="25">
        <f>+(SUM($C35:$C$36,HH184,HH183,HH182)-MAX($C35:$C$36,HH184,HH183,HH182)-MIN($C35:$C$36,HH184,HH183,HH182))/3</f>
        <v>490.49866666666668</v>
      </c>
      <c r="HI192" s="25">
        <f>+(SUM($C35:$C$36,HI184,HI183,HI182)-MAX($C35:$C$36,HI184,HI183,HI182)-MIN($C35:$C$36,HI184,HI183,HI182))/3</f>
        <v>474.67033333333342</v>
      </c>
      <c r="HJ192" s="25">
        <f>+(SUM($C35:$C$36,HJ184,HJ183,HJ182)-MAX($C35:$C$36,HJ184,HJ183,HJ182)-MIN($C35:$C$36,HJ184,HJ183,HJ182))/3</f>
        <v>494.74666666666667</v>
      </c>
      <c r="HK192" s="25">
        <f>+(SUM($C35:$C$36,HK184,HK183,HK182)-MAX($C35:$C$36,HK184,HK183,HK182)-MIN($C35:$C$36,HK184,HK183,HK182))/3</f>
        <v>520.33333333333337</v>
      </c>
      <c r="HL192" s="25">
        <f>+(SUM($C35:$C$36,HL184,HL183,HL182)-MAX($C35:$C$36,HL184,HL183,HL182)-MIN($C35:$C$36,HL184,HL183,HL182))/3</f>
        <v>504.38666666666654</v>
      </c>
      <c r="HM192" s="25">
        <f>+(SUM($C35:$C$36,HM184,HM183,HM182)-MAX($C35:$C$36,HM184,HM183,HM182)-MIN($C35:$C$36,HM184,HM183,HM182))/3</f>
        <v>524.12066666666658</v>
      </c>
      <c r="HN192" s="25">
        <f>+(SUM($C35:$C$36,HN184,HN183,HN182)-MAX($C35:$C$36,HN184,HN183,HN182)-MIN($C35:$C$36,HN184,HN183,HN182))/3</f>
        <v>527.89</v>
      </c>
      <c r="HO192" s="25">
        <f>+(SUM($C35:$C$36,HO184,HO183,HO182)-MAX($C35:$C$36,HO184,HO183,HO182)-MIN($C35:$C$36,HO184,HO183,HO182))/3</f>
        <v>492.42666666666656</v>
      </c>
      <c r="HP192" s="25">
        <f>+(SUM($C35:$C$36,HP184,HP183,HP182)-MAX($C35:$C$36,HP184,HP183,HP182)-MIN($C35:$C$36,HP184,HP183,HP182))/3</f>
        <v>515.16333333333318</v>
      </c>
      <c r="HQ192" s="25">
        <f>+(SUM($C35:$C$36,HQ184,HQ183,HQ182)-MAX($C35:$C$36,HQ184,HQ183,HQ182)-MIN($C35:$C$36,HQ184,HQ183,HQ182))/3</f>
        <v>468.93333333333339</v>
      </c>
      <c r="HR192" s="25">
        <f>+(SUM($C35:$C$36,HR184,HR183,HR182)-MAX($C35:$C$36,HR184,HR183,HR182)-MIN($C35:$C$36,HR184,HR183,HR182))/3</f>
        <v>478.06666666666661</v>
      </c>
      <c r="HS192" s="25">
        <f>+(SUM($C35:$C$36,HS184,HS183,HS182)-MAX($C35:$C$36,HS184,HS183,HS182)-MIN($C35:$C$36,HS184,HS183,HS182))/3</f>
        <v>472.07666666666654</v>
      </c>
      <c r="HT192" s="25">
        <f>+(SUM($C35:$C$36,HT184,HT183,HT182)-MAX($C35:$C$36,HT184,HT183,HT182)-MIN($C35:$C$36,HT184,HT183,HT182))/3</f>
        <v>475.59999999999997</v>
      </c>
      <c r="HU192" s="25">
        <f>+(SUM($C35:$C$36,HU184,HU183,HU182)-MAX($C35:$C$36,HU184,HU183,HU182)-MIN($C35:$C$36,HU184,HU183,HU182))/3</f>
        <v>499.81366666666662</v>
      </c>
      <c r="HV192" s="25">
        <f>+(SUM($C35:$C$36,HV184,HV183,HV182)-MAX($C35:$C$36,HV184,HV183,HV182)-MIN($C35:$C$36,HV184,HV183,HV182))/3</f>
        <v>493.08833333333337</v>
      </c>
      <c r="HW192" s="25">
        <f>+(SUM($C35:$C$36,HW184,HW183,HW182)-MAX($C35:$C$36,HW184,HW183,HW182)-MIN($C35:$C$36,HW184,HW183,HW182))/3</f>
        <v>493.12233333333342</v>
      </c>
      <c r="HX192" s="25">
        <f>+(SUM($C35:$C$36,HX184,HX183,HX182)-MAX($C35:$C$36,HX184,HX183,HX182)-MIN($C35:$C$36,HX184,HX183,HX182))/3</f>
        <v>474.66666666666669</v>
      </c>
      <c r="HY192" s="25">
        <f>+(SUM($C35:$C$36,HY184,HY183,HY182)-MAX($C35:$C$36,HY184,HY183,HY182)-MIN($C35:$C$36,HY184,HY183,HY182))/3</f>
        <v>505.63866666666672</v>
      </c>
      <c r="HZ192" s="25">
        <f>+(SUM($C35:$C$36,HZ184,HZ183,HZ182)-MAX($C35:$C$36,HZ184,HZ183,HZ182)-MIN($C35:$C$36,HZ184,HZ183,HZ182))/3</f>
        <v>495.90833333333325</v>
      </c>
      <c r="IA192" s="25">
        <f>+(SUM($C35:$C$36,IA184,IA183,IA182)-MAX($C35:$C$36,IA184,IA183,IA182)-MIN($C35:$C$36,IA184,IA183,IA182))/3</f>
        <v>529.55399999999997</v>
      </c>
      <c r="IB192" s="25">
        <f>+(SUM($C35:$C$36,IB184,IB183,IB182)-MAX($C35:$C$36,IB184,IB183,IB182)-MIN($C35:$C$36,IB184,IB183,IB182))/3</f>
        <v>501.49500000000006</v>
      </c>
      <c r="IC192" s="25">
        <f>+(SUM($C35:$C$36,IC184,IC183,IC182)-MAX($C35:$C$36,IC184,IC183,IC182)-MIN($C35:$C$36,IC184,IC183,IC182))/3</f>
        <v>487.29666666666668</v>
      </c>
      <c r="ID192" s="25">
        <f>+(SUM($C35:$C$36,ID184,ID183,ID182)-MAX($C35:$C$36,ID184,ID183,ID182)-MIN($C35:$C$36,ID184,ID183,ID182))/3</f>
        <v>504.47133333333323</v>
      </c>
      <c r="IE192" s="25">
        <f>+(SUM($C35:$C$36,IE184,IE183,IE182)-MAX($C35:$C$36,IE184,IE183,IE182)-MIN($C35:$C$36,IE184,IE183,IE182))/3</f>
        <v>495.34633333333335</v>
      </c>
      <c r="IF192" s="25">
        <f>+(SUM($C35:$C$36,IF184,IF183,IF182)-MAX($C35:$C$36,IF184,IF183,IF182)-MIN($C35:$C$36,IF184,IF183,IF182))/3</f>
        <v>451.08</v>
      </c>
      <c r="IG192" s="25">
        <f>+(SUM($C35:$C$36,IG184,IG183,IG182)-MAX($C35:$C$36,IG184,IG183,IG182)-MIN($C35:$C$36,IG184,IG183,IG182))/3</f>
        <v>491.80500000000001</v>
      </c>
      <c r="IH192" s="25">
        <f>+(SUM($C35:$C$36,IH184,IH183,IH182)-MAX($C35:$C$36,IH184,IH183,IH182)-MIN($C35:$C$36,IH184,IH183,IH182))/3</f>
        <v>506.6753333333333</v>
      </c>
      <c r="II192" s="25">
        <f>+(SUM($C35:$C$36,II184,II183,II182)-MAX($C35:$C$36,II184,II183,II182)-MIN($C35:$C$36,II184,II183,II182))/3</f>
        <v>484.12999999999994</v>
      </c>
      <c r="IJ192" s="25">
        <f>+(SUM($C35:$C$36,IJ184,IJ183,IJ182)-MAX($C35:$C$36,IJ184,IJ183,IJ182)-MIN($C35:$C$36,IJ184,IJ183,IJ182))/3</f>
        <v>515.4849999999999</v>
      </c>
      <c r="IK192" s="25">
        <f>+(SUM($C35:$C$36,IK184,IK183,IK182)-MAX($C35:$C$36,IK184,IK183,IK182)-MIN($C35:$C$36,IK184,IK183,IK182))/3</f>
        <v>496.04099999999994</v>
      </c>
      <c r="IL192" s="25">
        <f>+(SUM($C35:$C$36,IL184,IL183,IL182)-MAX($C35:$C$36,IL184,IL183,IL182)-MIN($C35:$C$36,IL184,IL183,IL182))/3</f>
        <v>502.67999999999989</v>
      </c>
      <c r="IM192" s="25">
        <f>+(SUM($C35:$C$36,IM184,IM183,IM182)-MAX($C35:$C$36,IM184,IM183,IM182)-MIN($C35:$C$36,IM184,IM183,IM182))/3</f>
        <v>486.5963333333334</v>
      </c>
      <c r="IN192" s="25">
        <f>+(SUM($C35:$C$36,IN184,IN183,IN182)-MAX($C35:$C$36,IN184,IN183,IN182)-MIN($C35:$C$36,IN184,IN183,IN182))/3</f>
        <v>478.13333333333338</v>
      </c>
      <c r="IO192" s="25">
        <f>+(SUM($C35:$C$36,IO184,IO183,IO182)-MAX($C35:$C$36,IO184,IO183,IO182)-MIN($C35:$C$36,IO184,IO183,IO182))/3</f>
        <v>476.08699999999993</v>
      </c>
      <c r="IP192" s="25">
        <f>+(SUM($C35:$C$36,IP184,IP183,IP182)-MAX($C35:$C$36,IP184,IP183,IP182)-MIN($C35:$C$36,IP184,IP183,IP182))/3</f>
        <v>486.03999999999996</v>
      </c>
      <c r="IQ192" s="25">
        <f>+(SUM($C35:$C$36,IQ184,IQ183,IQ182)-MAX($C35:$C$36,IQ184,IQ183,IQ182)-MIN($C35:$C$36,IQ184,IQ183,IQ182))/3</f>
        <v>495.54800000000006</v>
      </c>
      <c r="IR192" s="25">
        <f>+(SUM($C35:$C$36,IR184,IR183,IR182)-MAX($C35:$C$36,IR184,IR183,IR182)-MIN($C35:$C$36,IR184,IR183,IR182))/3</f>
        <v>474.49333333333328</v>
      </c>
      <c r="IS192" s="25">
        <f>+(SUM($C35:$C$36,IS184,IS183,IS182)-MAX($C35:$C$36,IS184,IS183,IS182)-MIN($C35:$C$36,IS184,IS183,IS182))/3</f>
        <v>498.46666666666653</v>
      </c>
      <c r="IT192" s="25">
        <f>+(SUM($C35:$C$36,IT184,IT183,IT182)-MAX($C35:$C$36,IT184,IT183,IT182)-MIN($C35:$C$36,IT184,IT183,IT182))/3</f>
        <v>500.24533333333329</v>
      </c>
      <c r="IU192" s="25">
        <f>+(SUM($C35:$C$36,IU184,IU183,IU182)-MAX($C35:$C$36,IU184,IU183,IU182)-MIN($C35:$C$36,IU184,IU183,IU182))/3</f>
        <v>511.34700000000004</v>
      </c>
      <c r="IV192" s="25">
        <f>+(SUM($C35:$C$36,IV184,IV183,IV182)-MAX($C35:$C$36,IV184,IV183,IV182)-MIN($C35:$C$36,IV184,IV183,IV182))/3</f>
        <v>497.49599999999992</v>
      </c>
      <c r="IW192" s="25">
        <f>+(SUM($C35:$C$36,IW184,IW183,IW182)-MAX($C35:$C$36,IW184,IW183,IW182)-MIN($C35:$C$36,IW184,IW183,IW182))/3</f>
        <v>512.86666666666667</v>
      </c>
      <c r="IX192" s="25">
        <f>+(SUM($C35:$C$36,IX184,IX183,IX182)-MAX($C35:$C$36,IX184,IX183,IX182)-MIN($C35:$C$36,IX184,IX183,IX182))/3</f>
        <v>483.01333333333332</v>
      </c>
      <c r="IY192" s="25">
        <f>+(SUM($C35:$C$36,IY184,IY183,IY182)-MAX($C35:$C$36,IY184,IY183,IY182)-MIN($C35:$C$36,IY184,IY183,IY182))/3</f>
        <v>490.05299999999994</v>
      </c>
      <c r="IZ192" s="25">
        <f>+(SUM($C35:$C$36,IZ184,IZ183,IZ182)-MAX($C35:$C$36,IZ184,IZ183,IZ182)-MIN($C35:$C$36,IZ184,IZ183,IZ182))/3</f>
        <v>495.03566666666666</v>
      </c>
      <c r="JA192" s="25">
        <f>+(SUM($C35:$C$36,JA184,JA183,JA182)-MAX($C35:$C$36,JA184,JA183,JA182)-MIN($C35:$C$36,JA184,JA183,JA182))/3</f>
        <v>518.13199999999995</v>
      </c>
      <c r="JB192" s="25">
        <f>+(SUM($C35:$C$36,JB184,JB183,JB182)-MAX($C35:$C$36,JB184,JB183,JB182)-MIN($C35:$C$36,JB184,JB183,JB182))/3</f>
        <v>501.50133333333332</v>
      </c>
      <c r="JC192" s="25">
        <f>+(SUM($C35:$C$36,JC184,JC183,JC182)-MAX($C35:$C$36,JC184,JC183,JC182)-MIN($C35:$C$36,JC184,JC183,JC182))/3</f>
        <v>485.43333333333334</v>
      </c>
      <c r="JD192" s="25">
        <f>+(SUM($C35:$C$36,JD184,JD183,JD182)-MAX($C35:$C$36,JD184,JD183,JD182)-MIN($C35:$C$36,JD184,JD183,JD182))/3</f>
        <v>482.70800000000008</v>
      </c>
      <c r="JE192" s="25">
        <f>+(SUM($C35:$C$36,JE184,JE183,JE182)-MAX($C35:$C$36,JE184,JE183,JE182)-MIN($C35:$C$36,JE184,JE183,JE182))/3</f>
        <v>498.9253333333333</v>
      </c>
      <c r="JF192" s="25">
        <f>+(SUM($C35:$C$36,JF184,JF183,JF182)-MAX($C35:$C$36,JF184,JF183,JF182)-MIN($C35:$C$36,JF184,JF183,JF182))/3</f>
        <v>510.51199999999994</v>
      </c>
      <c r="JG192" s="25">
        <f>+(SUM($C35:$C$36,JG184,JG183,JG182)-MAX($C35:$C$36,JG184,JG183,JG182)-MIN($C35:$C$36,JG184,JG183,JG182))/3</f>
        <v>474.44699999999995</v>
      </c>
      <c r="JH192" s="25">
        <f>+(SUM($C35:$C$36,JH184,JH183,JH182)-MAX($C35:$C$36,JH184,JH183,JH182)-MIN($C35:$C$36,JH184,JH183,JH182))/3</f>
        <v>499.66666666666669</v>
      </c>
      <c r="JI192" s="25">
        <f>+(SUM($C35:$C$36,JI184,JI183,JI182)-MAX($C35:$C$36,JI184,JI183,JI182)-MIN($C35:$C$36,JI184,JI183,JI182))/3</f>
        <v>520.65333333333331</v>
      </c>
      <c r="JJ192" s="25">
        <f>+(SUM($C35:$C$36,JJ184,JJ183,JJ182)-MAX($C35:$C$36,JJ184,JJ183,JJ182)-MIN($C35:$C$36,JJ184,JJ183,JJ182))/3</f>
        <v>468.63033333333328</v>
      </c>
      <c r="JK192" s="25">
        <f>+(SUM($C35:$C$36,JK184,JK183,JK182)-MAX($C35:$C$36,JK184,JK183,JK182)-MIN($C35:$C$36,JK184,JK183,JK182))/3</f>
        <v>516.3033333333334</v>
      </c>
      <c r="JL192" s="25">
        <f>+(SUM($C35:$C$36,JL184,JL183,JL182)-MAX($C35:$C$36,JL184,JL183,JL182)-MIN($C35:$C$36,JL184,JL183,JL182))/3</f>
        <v>492.04</v>
      </c>
      <c r="JM192" s="25">
        <f>+(SUM($C35:$C$36,JM184,JM183,JM182)-MAX($C35:$C$36,JM184,JM183,JM182)-MIN($C35:$C$36,JM184,JM183,JM182))/3</f>
        <v>485.84800000000013</v>
      </c>
      <c r="JN192" s="25">
        <f>+(SUM($C35:$C$36,JN184,JN183,JN182)-MAX($C35:$C$36,JN184,JN183,JN182)-MIN($C35:$C$36,JN184,JN183,JN182))/3</f>
        <v>475.38499999999999</v>
      </c>
      <c r="JO192" s="25">
        <f>+(SUM($C35:$C$36,JO184,JO183,JO182)-MAX($C35:$C$36,JO184,JO183,JO182)-MIN($C35:$C$36,JO184,JO183,JO182))/3</f>
        <v>524.4276666666666</v>
      </c>
      <c r="JP192" s="25">
        <f>+(SUM($C35:$C$36,JP184,JP183,JP182)-MAX($C35:$C$36,JP184,JP183,JP182)-MIN($C35:$C$36,JP184,JP183,JP182))/3</f>
        <v>497.01066666666657</v>
      </c>
      <c r="JQ192" s="25">
        <f>+(SUM($C35:$C$36,JQ184,JQ183,JQ182)-MAX($C35:$C$36,JQ184,JQ183,JQ182)-MIN($C35:$C$36,JQ184,JQ183,JQ182))/3</f>
        <v>457.85833333333335</v>
      </c>
      <c r="JR192" s="25">
        <f>+(SUM($C35:$C$36,JR184,JR183,JR182)-MAX($C35:$C$36,JR184,JR183,JR182)-MIN($C35:$C$36,JR184,JR183,JR182))/3</f>
        <v>511.40000000000009</v>
      </c>
      <c r="JS192" s="25">
        <f>+(SUM($C35:$C$36,JS184,JS183,JS182)-MAX($C35:$C$36,JS184,JS183,JS182)-MIN($C35:$C$36,JS184,JS183,JS182))/3</f>
        <v>512.90133333333335</v>
      </c>
      <c r="JT192" s="25">
        <f>+(SUM($C35:$C$36,JT184,JT183,JT182)-MAX($C35:$C$36,JT184,JT183,JT182)-MIN($C35:$C$36,JT184,JT183,JT182))/3</f>
        <v>502.34500000000003</v>
      </c>
      <c r="JU192" s="25">
        <f>+(SUM($C35:$C$36,JU184,JU183,JU182)-MAX($C35:$C$36,JU184,JU183,JU182)-MIN($C35:$C$36,JU184,JU183,JU182))/3</f>
        <v>487.11200000000008</v>
      </c>
      <c r="JV192" s="25">
        <f>+(SUM($C35:$C$36,JV184,JV183,JV182)-MAX($C35:$C$36,JV184,JV183,JV182)-MIN($C35:$C$36,JV184,JV183,JV182))/3</f>
        <v>499.75066666666663</v>
      </c>
      <c r="JW192" s="25">
        <f>+(SUM($C35:$C$36,JW184,JW183,JW182)-MAX($C35:$C$36,JW184,JW183,JW182)-MIN($C35:$C$36,JW184,JW183,JW182))/3</f>
        <v>522.93133333333321</v>
      </c>
      <c r="JX192" s="25">
        <f>+(SUM($C35:$C$36,JX184,JX183,JX182)-MAX($C35:$C$36,JX184,JX183,JX182)-MIN($C35:$C$36,JX184,JX183,JX182))/3</f>
        <v>505.90666666666658</v>
      </c>
      <c r="JY192" s="25">
        <f>+(SUM($C35:$C$36,JY184,JY183,JY182)-MAX($C35:$C$36,JY184,JY183,JY182)-MIN($C35:$C$36,JY184,JY183,JY182))/3</f>
        <v>520.33333333333337</v>
      </c>
      <c r="JZ192" s="25">
        <f>+(SUM($C35:$C$36,JZ184,JZ183,JZ182)-MAX($C35:$C$36,JZ184,JZ183,JZ182)-MIN($C35:$C$36,JZ184,JZ183,JZ182))/3</f>
        <v>498.05799999999994</v>
      </c>
      <c r="KA192" s="25">
        <f>+(SUM($C35:$C$36,KA184,KA183,KA182)-MAX($C35:$C$36,KA184,KA183,KA182)-MIN($C35:$C$36,KA184,KA183,KA182))/3</f>
        <v>491.71999999999986</v>
      </c>
      <c r="KB192" s="25">
        <f>+(SUM($C35:$C$36,KB184,KB183,KB182)-MAX($C35:$C$36,KB184,KB183,KB182)-MIN($C35:$C$36,KB184,KB183,KB182))/3</f>
        <v>481.06666666666661</v>
      </c>
      <c r="KC192" s="25">
        <f>+(SUM($C35:$C$36,KC184,KC183,KC182)-MAX($C35:$C$36,KC184,KC183,KC182)-MIN($C35:$C$36,KC184,KC183,KC182))/3</f>
        <v>473.63666666666671</v>
      </c>
      <c r="KD192" s="25">
        <f>+(SUM($C35:$C$36,KD184,KD183,KD182)-MAX($C35:$C$36,KD184,KD183,KD182)-MIN($C35:$C$36,KD184,KD183,KD182))/3</f>
        <v>500.86666666666656</v>
      </c>
      <c r="KE192" s="25">
        <f>+(SUM($C35:$C$36,KE184,KE183,KE182)-MAX($C35:$C$36,KE184,KE183,KE182)-MIN($C35:$C$36,KE184,KE183,KE182))/3</f>
        <v>507.83333333333331</v>
      </c>
      <c r="KF192" s="25">
        <f>+(SUM($C35:$C$36,KF184,KF183,KF182)-MAX($C35:$C$36,KF184,KF183,KF182)-MIN($C35:$C$36,KF184,KF183,KF182))/3</f>
        <v>456.76</v>
      </c>
      <c r="KG192" s="25">
        <f>+(SUM($C35:$C$36,KG184,KG183,KG182)-MAX($C35:$C$36,KG184,KG183,KG182)-MIN($C35:$C$36,KG184,KG183,KG182))/3</f>
        <v>494.41066666666666</v>
      </c>
      <c r="KH192" s="25">
        <f>+(SUM($C35:$C$36,KH184,KH183,KH182)-MAX($C35:$C$36,KH184,KH183,KH182)-MIN($C35:$C$36,KH184,KH183,KH182))/3</f>
        <v>520.92200000000003</v>
      </c>
      <c r="KI192" s="25">
        <f>+(SUM($C35:$C$36,KI184,KI183,KI182)-MAX($C35:$C$36,KI184,KI183,KI182)-MIN($C35:$C$36,KI184,KI183,KI182))/3</f>
        <v>511.10666666666663</v>
      </c>
      <c r="KJ192" s="25">
        <f>+(SUM($C35:$C$36,KJ184,KJ183,KJ182)-MAX($C35:$C$36,KJ184,KJ183,KJ182)-MIN($C35:$C$36,KJ184,KJ183,KJ182))/3</f>
        <v>472.35999999999996</v>
      </c>
      <c r="KK192" s="25">
        <f>+(SUM($C35:$C$36,KK184,KK183,KK182)-MAX($C35:$C$36,KK184,KK183,KK182)-MIN($C35:$C$36,KK184,KK183,KK182))/3</f>
        <v>516.32066666666663</v>
      </c>
      <c r="KL192" s="25">
        <f>+(SUM($C35:$C$36,KL184,KL183,KL182)-MAX($C35:$C$36,KL184,KL183,KL182)-MIN($C35:$C$36,KL184,KL183,KL182))/3</f>
        <v>478.37133333333333</v>
      </c>
      <c r="KM192" s="25">
        <f>+(SUM($C35:$C$36,KM184,KM183,KM182)-MAX($C35:$C$36,KM184,KM183,KM182)-MIN($C35:$C$36,KM184,KM183,KM182))/3</f>
        <v>496.09333333333325</v>
      </c>
      <c r="KN192" s="25">
        <f>+(SUM($C35:$C$36,KN184,KN183,KN182)-MAX($C35:$C$36,KN184,KN183,KN182)-MIN($C35:$C$36,KN184,KN183,KN182))/3</f>
        <v>497.09666666666652</v>
      </c>
      <c r="KO192" s="25">
        <f>+(SUM($C35:$C$36,KO184,KO183,KO182)-MAX($C35:$C$36,KO184,KO183,KO182)-MIN($C35:$C$36,KO184,KO183,KO182))/3</f>
        <v>479.82666666666665</v>
      </c>
      <c r="KP192" s="25">
        <f>+(SUM($C35:$C$36,KP184,KP183,KP182)-MAX($C35:$C$36,KP184,KP183,KP182)-MIN($C35:$C$36,KP184,KP183,KP182))/3</f>
        <v>484.82166666666672</v>
      </c>
      <c r="KQ192" s="25">
        <f>+(SUM($C35:$C$36,KQ184,KQ183,KQ182)-MAX($C35:$C$36,KQ184,KQ183,KQ182)-MIN($C35:$C$36,KQ184,KQ183,KQ182))/3</f>
        <v>497.42333333333335</v>
      </c>
      <c r="KR192" s="25">
        <f>+(SUM($C35:$C$36,KR184,KR183,KR182)-MAX($C35:$C$36,KR184,KR183,KR182)-MIN($C35:$C$36,KR184,KR183,KR182))/3</f>
        <v>491.87999999999994</v>
      </c>
      <c r="KS192" s="25">
        <f>+(SUM($C35:$C$36,KS184,KS183,KS182)-MAX($C35:$C$36,KS184,KS183,KS182)-MIN($C35:$C$36,KS184,KS183,KS182))/3</f>
        <v>470.35999999999996</v>
      </c>
      <c r="KT192" s="25">
        <f>+(SUM($C35:$C$36,KT184,KT183,KT182)-MAX($C35:$C$36,KT184,KT183,KT182)-MIN($C35:$C$36,KT184,KT183,KT182))/3</f>
        <v>479.69333333333338</v>
      </c>
      <c r="KU192" s="25">
        <f>+(SUM($C35:$C$36,KU184,KU183,KU182)-MAX($C35:$C$36,KU184,KU183,KU182)-MIN($C35:$C$36,KU184,KU183,KU182))/3</f>
        <v>473.62666666666655</v>
      </c>
      <c r="KV192" s="25">
        <f>+(SUM($C35:$C$36,KV184,KV183,KV182)-MAX($C35:$C$36,KV184,KV183,KV182)-MIN($C35:$C$36,KV184,KV183,KV182))/3</f>
        <v>466.58666666666659</v>
      </c>
      <c r="KW192" s="25">
        <f>+(SUM($C35:$C$36,KW184,KW183,KW182)-MAX($C35:$C$36,KW184,KW183,KW182)-MIN($C35:$C$36,KW184,KW183,KW182))/3</f>
        <v>465.00333333333327</v>
      </c>
      <c r="KX192" s="25">
        <f>+(SUM($C35:$C$36,KX184,KX183,KX182)-MAX($C35:$C$36,KX184,KX183,KX182)-MIN($C35:$C$36,KX184,KX183,KX182))/3</f>
        <v>488.32</v>
      </c>
      <c r="KY192" s="25">
        <f>+(SUM($C35:$C$36,KY184,KY183,KY182)-MAX($C35:$C$36,KY184,KY183,KY182)-MIN($C35:$C$36,KY184,KY183,KY182))/3</f>
        <v>479.11500000000001</v>
      </c>
      <c r="KZ192" s="25">
        <f>+(SUM($C35:$C$36,KZ184,KZ183,KZ182)-MAX($C35:$C$36,KZ184,KZ183,KZ182)-MIN($C35:$C$36,KZ184,KZ183,KZ182))/3</f>
        <v>528.27999999999986</v>
      </c>
      <c r="LA192" s="25">
        <f>+(SUM($C35:$C$36,LA184,LA183,LA182)-MAX($C35:$C$36,LA184,LA183,LA182)-MIN($C35:$C$36,LA184,LA183,LA182))/3</f>
        <v>464.60000000000008</v>
      </c>
      <c r="LB192" s="25">
        <f>+(SUM($C35:$C$36,LB184,LB183,LB182)-MAX($C35:$C$36,LB184,LB183,LB182)-MIN($C35:$C$36,LB184,LB183,LB182))/3</f>
        <v>465.6133333333334</v>
      </c>
      <c r="LC192" s="25">
        <f>+(SUM($C35:$C$36,LC184,LC183,LC182)-MAX($C35:$C$36,LC184,LC183,LC182)-MIN($C35:$C$36,LC184,LC183,LC182))/3</f>
        <v>470.46666666666664</v>
      </c>
      <c r="LD192" s="25">
        <f>+(SUM($C35:$C$36,LD184,LD183,LD182)-MAX($C35:$C$36,LD184,LD183,LD182)-MIN($C35:$C$36,LD184,LD183,LD182))/3</f>
        <v>507.16133333333329</v>
      </c>
      <c r="LE192" s="25">
        <f>+(SUM($C35:$C$36,LE184,LE183,LE182)-MAX($C35:$C$36,LE184,LE183,LE182)-MIN($C35:$C$36,LE184,LE183,LE182))/3</f>
        <v>491.65333333333336</v>
      </c>
      <c r="LF192" s="25">
        <f>+(SUM($C35:$C$36,LF184,LF183,LF182)-MAX($C35:$C$36,LF184,LF183,LF182)-MIN($C35:$C$36,LF184,LF183,LF182))/3</f>
        <v>511.38499999999993</v>
      </c>
      <c r="LG192" s="25">
        <f>+(SUM($C35:$C$36,LG184,LG183,LG182)-MAX($C35:$C$36,LG184,LG183,LG182)-MIN($C35:$C$36,LG184,LG183,LG182))/3</f>
        <v>523.7263333333334</v>
      </c>
      <c r="LH192" s="25">
        <f>+(SUM($C35:$C$36,LH184,LH183,LH182)-MAX($C35:$C$36,LH184,LH183,LH182)-MIN($C35:$C$36,LH184,LH183,LH182))/3</f>
        <v>507.13166666666672</v>
      </c>
      <c r="LI192" s="25">
        <f>+(SUM($C35:$C$36,LI184,LI183,LI182)-MAX($C35:$C$36,LI184,LI183,LI182)-MIN($C35:$C$36,LI184,LI183,LI182))/3</f>
        <v>509.59466666666663</v>
      </c>
      <c r="LJ192" s="25">
        <f>+(SUM($C35:$C$36,LJ184,LJ183,LJ182)-MAX($C35:$C$36,LJ184,LJ183,LJ182)-MIN($C35:$C$36,LJ184,LJ183,LJ182))/3</f>
        <v>488.57333333333327</v>
      </c>
      <c r="LK192" s="25">
        <f>+(SUM($C35:$C$36,LK184,LK183,LK182)-MAX($C35:$C$36,LK184,LK183,LK182)-MIN($C35:$C$36,LK184,LK183,LK182))/3</f>
        <v>502.57333333333327</v>
      </c>
      <c r="LL192" s="25">
        <f>+(SUM($C35:$C$36,LL184,LL183,LL182)-MAX($C35:$C$36,LL184,LL183,LL182)-MIN($C35:$C$36,LL184,LL183,LL182))/3</f>
        <v>504.24933333333325</v>
      </c>
      <c r="LM192" s="25">
        <f>+(SUM($C35:$C$36,LM184,LM183,LM182)-MAX($C35:$C$36,LM184,LM183,LM182)-MIN($C35:$C$36,LM184,LM183,LM182))/3</f>
        <v>480.24533333333329</v>
      </c>
      <c r="LN192" s="25">
        <f>+(SUM($C35:$C$36,LN184,LN183,LN182)-MAX($C35:$C$36,LN184,LN183,LN182)-MIN($C35:$C$36,LN184,LN183,LN182))/3</f>
        <v>496.40266666666668</v>
      </c>
      <c r="LO192" s="25">
        <f>+(SUM($C35:$C$36,LO184,LO183,LO182)-MAX($C35:$C$36,LO184,LO183,LO182)-MIN($C35:$C$36,LO184,LO183,LO182))/3</f>
        <v>494.32299999999992</v>
      </c>
      <c r="LP192" s="25">
        <f>+(SUM($C35:$C$36,LP184,LP183,LP182)-MAX($C35:$C$36,LP184,LP183,LP182)-MIN($C35:$C$36,LP184,LP183,LP182))/3</f>
        <v>492.41066666666666</v>
      </c>
      <c r="LQ192" s="25">
        <f>+(SUM($C35:$C$36,LQ184,LQ183,LQ182)-MAX($C35:$C$36,LQ184,LQ183,LQ182)-MIN($C35:$C$36,LQ184,LQ183,LQ182))/3</f>
        <v>506.44733333333335</v>
      </c>
      <c r="LR192" s="25">
        <f>+(SUM($C35:$C$36,LR184,LR183,LR182)-MAX($C35:$C$36,LR184,LR183,LR182)-MIN($C35:$C$36,LR184,LR183,LR182))/3</f>
        <v>534.64833333333343</v>
      </c>
      <c r="LS192" s="25">
        <f>+(SUM($C35:$C$36,LS184,LS183,LS182)-MAX($C35:$C$36,LS184,LS183,LS182)-MIN($C35:$C$36,LS184,LS183,LS182))/3</f>
        <v>484.98266666666672</v>
      </c>
      <c r="LT192" s="25">
        <f>+(SUM($C35:$C$36,LT184,LT183,LT182)-MAX($C35:$C$36,LT184,LT183,LT182)-MIN($C35:$C$36,LT184,LT183,LT182))/3</f>
        <v>488.86599999999999</v>
      </c>
      <c r="LU192" s="25">
        <f>+(SUM($C35:$C$36,LU184,LU183,LU182)-MAX($C35:$C$36,LU184,LU183,LU182)-MIN($C35:$C$36,LU184,LU183,LU182))/3</f>
        <v>511.06933333333319</v>
      </c>
      <c r="LV192" s="25">
        <f>+(SUM($C35:$C$36,LV184,LV183,LV182)-MAX($C35:$C$36,LV184,LV183,LV182)-MIN($C35:$C$36,LV184,LV183,LV182))/3</f>
        <v>473.22799999999989</v>
      </c>
      <c r="LW192" s="25">
        <f>+(SUM($C35:$C$36,LW184,LW183,LW182)-MAX($C35:$C$36,LW184,LW183,LW182)-MIN($C35:$C$36,LW184,LW183,LW182))/3</f>
        <v>460.02666666666664</v>
      </c>
      <c r="LX192" s="25">
        <f>+(SUM($C35:$C$36,LX184,LX183,LX182)-MAX($C35:$C$36,LX184,LX183,LX182)-MIN($C35:$C$36,LX184,LX183,LX182))/3</f>
        <v>500.69499999999999</v>
      </c>
      <c r="LY192" s="25">
        <f>+(SUM($C35:$C$36,LY184,LY183,LY182)-MAX($C35:$C$36,LY184,LY183,LY182)-MIN($C35:$C$36,LY184,LY183,LY182))/3</f>
        <v>502.68</v>
      </c>
      <c r="LZ192" s="25">
        <f>+(SUM($C35:$C$36,LZ184,LZ183,LZ182)-MAX($C35:$C$36,LZ184,LZ183,LZ182)-MIN($C35:$C$36,LZ184,LZ183,LZ182))/3</f>
        <v>477.86366666666663</v>
      </c>
      <c r="MA192" s="25">
        <f>+(SUM($C35:$C$36,MA184,MA183,MA182)-MAX($C35:$C$36,MA184,MA183,MA182)-MIN($C35:$C$36,MA184,MA183,MA182))/3</f>
        <v>502.73999999999995</v>
      </c>
      <c r="MB192" s="25">
        <f>+(SUM($C35:$C$36,MB184,MB183,MB182)-MAX($C35:$C$36,MB184,MB183,MB182)-MIN($C35:$C$36,MB184,MB183,MB182))/3</f>
        <v>503.42266666666666</v>
      </c>
      <c r="MC192" s="25">
        <f>+(SUM($C35:$C$36,MC184,MC183,MC182)-MAX($C35:$C$36,MC184,MC183,MC182)-MIN($C35:$C$36,MC184,MC183,MC182))/3</f>
        <v>495.96000000000004</v>
      </c>
      <c r="MD192" s="25">
        <f>+(SUM($C35:$C$36,MD184,MD183,MD182)-MAX($C35:$C$36,MD184,MD183,MD182)-MIN($C35:$C$36,MD184,MD183,MD182))/3</f>
        <v>478.81333333333328</v>
      </c>
      <c r="ME192" s="25">
        <f>+(SUM($C35:$C$36,ME184,ME183,ME182)-MAX($C35:$C$36,ME184,ME183,ME182)-MIN($C35:$C$36,ME184,ME183,ME182))/3</f>
        <v>498.57333333333344</v>
      </c>
      <c r="MF192" s="25">
        <f>+(SUM($C35:$C$36,MF184,MF183,MF182)-MAX($C35:$C$36,MF184,MF183,MF182)-MIN($C35:$C$36,MF184,MF183,MF182))/3</f>
        <v>500.13499999999993</v>
      </c>
      <c r="MG192" s="25">
        <f>+(SUM($C35:$C$36,MG184,MG183,MG182)-MAX($C35:$C$36,MG184,MG183,MG182)-MIN($C35:$C$36,MG184,MG183,MG182))/3</f>
        <v>491.07</v>
      </c>
      <c r="MH192" s="25">
        <f>+(SUM($C35:$C$36,MH184,MH183,MH182)-MAX($C35:$C$36,MH184,MH183,MH182)-MIN($C35:$C$36,MH184,MH183,MH182))/3</f>
        <v>487.1466666666667</v>
      </c>
      <c r="MI192" s="25">
        <f>+(SUM($C35:$C$36,MI184,MI183,MI182)-MAX($C35:$C$36,MI184,MI183,MI182)-MIN($C35:$C$36,MI184,MI183,MI182))/3</f>
        <v>520.60866666666664</v>
      </c>
      <c r="MJ192" s="25">
        <f>+(SUM($C35:$C$36,MJ184,MJ183,MJ182)-MAX($C35:$C$36,MJ184,MJ183,MJ182)-MIN($C35:$C$36,MJ184,MJ183,MJ182))/3</f>
        <v>498.47399999999999</v>
      </c>
      <c r="MK192" s="25">
        <f>+(SUM($C35:$C$36,MK184,MK183,MK182)-MAX($C35:$C$36,MK184,MK183,MK182)-MIN($C35:$C$36,MK184,MK183,MK182))/3</f>
        <v>502.6033333333333</v>
      </c>
      <c r="ML192" s="25">
        <f>+(SUM($C35:$C$36,ML184,ML183,ML182)-MAX($C35:$C$36,ML184,ML183,ML182)-MIN($C35:$C$36,ML184,ML183,ML182))/3</f>
        <v>480.57333333333327</v>
      </c>
      <c r="MM192" s="25">
        <f>+(SUM($C35:$C$36,MM184,MM183,MM182)-MAX($C35:$C$36,MM184,MM183,MM182)-MIN($C35:$C$36,MM184,MM183,MM182))/3</f>
        <v>504.10666666666657</v>
      </c>
      <c r="MN192" s="25">
        <f>+(SUM($C35:$C$36,MN184,MN183,MN182)-MAX($C35:$C$36,MN184,MN183,MN182)-MIN($C35:$C$36,MN184,MN183,MN182))/3</f>
        <v>491.89400000000006</v>
      </c>
      <c r="MO192" s="25">
        <f>+(SUM($C35:$C$36,MO184,MO183,MO182)-MAX($C35:$C$36,MO184,MO183,MO182)-MIN($C35:$C$36,MO184,MO183,MO182))/3</f>
        <v>485.29866666666663</v>
      </c>
      <c r="MP192" s="25">
        <f>+(SUM($C35:$C$36,MP184,MP183,MP182)-MAX($C35:$C$36,MP184,MP183,MP182)-MIN($C35:$C$36,MP184,MP183,MP182))/3</f>
        <v>490.47666666666669</v>
      </c>
      <c r="MQ192" s="25">
        <f>+(SUM($C35:$C$36,MQ184,MQ183,MQ182)-MAX($C35:$C$36,MQ184,MQ183,MQ182)-MIN($C35:$C$36,MQ184,MQ183,MQ182))/3</f>
        <v>475.77866666666665</v>
      </c>
      <c r="MR192" s="25">
        <f>+(SUM($C35:$C$36,MR184,MR183,MR182)-MAX($C35:$C$36,MR184,MR183,MR182)-MIN($C35:$C$36,MR184,MR183,MR182))/3</f>
        <v>471.74666666666661</v>
      </c>
      <c r="MS192" s="25">
        <f>+(SUM($C35:$C$36,MS184,MS183,MS182)-MAX($C35:$C$36,MS184,MS183,MS182)-MIN($C35:$C$36,MS184,MS183,MS182))/3</f>
        <v>508.55</v>
      </c>
      <c r="MT192" s="25">
        <f>+(SUM($C35:$C$36,MT184,MT183,MT182)-MAX($C35:$C$36,MT184,MT183,MT182)-MIN($C35:$C$36,MT184,MT183,MT182))/3</f>
        <v>528.67333333333329</v>
      </c>
      <c r="MU192" s="25">
        <f>+(SUM($C35:$C$36,MU184,MU183,MU182)-MAX($C35:$C$36,MU184,MU183,MU182)-MIN($C35:$C$36,MU184,MU183,MU182))/3</f>
        <v>452.52</v>
      </c>
      <c r="MV192" s="25">
        <f>+(SUM($C35:$C$36,MV184,MV183,MV182)-MAX($C35:$C$36,MV184,MV183,MV182)-MIN($C35:$C$36,MV184,MV183,MV182))/3</f>
        <v>497.70766666666668</v>
      </c>
      <c r="MW192" s="25">
        <f>+(SUM($C35:$C$36,MW184,MW183,MW182)-MAX($C35:$C$36,MW184,MW183,MW182)-MIN($C35:$C$36,MW184,MW183,MW182))/3</f>
        <v>489.93333333333339</v>
      </c>
      <c r="MX192" s="25">
        <f>+(SUM($C35:$C$36,MX184,MX183,MX182)-MAX($C35:$C$36,MX184,MX183,MX182)-MIN($C35:$C$36,MX184,MX183,MX182))/3</f>
        <v>501.23899999999998</v>
      </c>
      <c r="MY192" s="25">
        <f>+(SUM($C35:$C$36,MY184,MY183,MY182)-MAX($C35:$C$36,MY184,MY183,MY182)-MIN($C35:$C$36,MY184,MY183,MY182))/3</f>
        <v>483.11999999999995</v>
      </c>
      <c r="MZ192" s="25">
        <f>+(SUM($C35:$C$36,MZ184,MZ183,MZ182)-MAX($C35:$C$36,MZ184,MZ183,MZ182)-MIN($C35:$C$36,MZ184,MZ183,MZ182))/3</f>
        <v>491.2326666666666</v>
      </c>
      <c r="NA192" s="25">
        <f>+(SUM($C35:$C$36,NA184,NA183,NA182)-MAX($C35:$C$36,NA184,NA183,NA182)-MIN($C35:$C$36,NA184,NA183,NA182))/3</f>
        <v>499.80533333333341</v>
      </c>
      <c r="NB192" s="25">
        <f>+(SUM($C35:$C$36,NB184,NB183,NB182)-MAX($C35:$C$36,NB184,NB183,NB182)-MIN($C35:$C$36,NB184,NB183,NB182))/3</f>
        <v>496.84533333333337</v>
      </c>
      <c r="NC192" s="25">
        <f>+(SUM($C35:$C$36,NC184,NC183,NC182)-MAX($C35:$C$36,NC184,NC183,NC182)-MIN($C35:$C$36,NC184,NC183,NC182))/3</f>
        <v>506.27833333333336</v>
      </c>
      <c r="ND192" s="25">
        <f>+(SUM($C35:$C$36,ND184,ND183,ND182)-MAX($C35:$C$36,ND184,ND183,ND182)-MIN($C35:$C$36,ND184,ND183,ND182))/3</f>
        <v>499.07499999999987</v>
      </c>
      <c r="NE192" s="25">
        <f>+(SUM($C35:$C$36,NE184,NE183,NE182)-MAX($C35:$C$36,NE184,NE183,NE182)-MIN($C35:$C$36,NE184,NE183,NE182))/3</f>
        <v>458.26666666666665</v>
      </c>
      <c r="NF192" s="25">
        <f>+(SUM($C35:$C$36,NF184,NF183,NF182)-MAX($C35:$C$36,NF184,NF183,NF182)-MIN($C35:$C$36,NF184,NF183,NF182))/3</f>
        <v>482.2</v>
      </c>
      <c r="NG192" s="25">
        <f>+(SUM($C35:$C$36,NG184,NG183,NG182)-MAX($C35:$C$36,NG184,NG183,NG182)-MIN($C35:$C$36,NG184,NG183,NG182))/3</f>
        <v>501.09466666666668</v>
      </c>
      <c r="NH192" s="25">
        <f>+(SUM($C35:$C$36,NH184,NH183,NH182)-MAX($C35:$C$36,NH184,NH183,NH182)-MIN($C35:$C$36,NH184,NH183,NH182))/3</f>
        <v>505.9199999999999</v>
      </c>
      <c r="NI192" s="25">
        <f>+(SUM($C35:$C$36,NI184,NI183,NI182)-MAX($C35:$C$36,NI184,NI183,NI182)-MIN($C35:$C$36,NI184,NI183,NI182))/3</f>
        <v>501.78833333333341</v>
      </c>
      <c r="NJ192" s="25">
        <f>+(SUM($C35:$C$36,NJ184,NJ183,NJ182)-MAX($C35:$C$36,NJ184,NJ183,NJ182)-MIN($C35:$C$36,NJ184,NJ183,NJ182))/3</f>
        <v>499.91233333333321</v>
      </c>
      <c r="NK192" s="25">
        <f>+(SUM($C35:$C$36,NK184,NK183,NK182)-MAX($C35:$C$36,NK184,NK183,NK182)-MIN($C35:$C$36,NK184,NK183,NK182))/3</f>
        <v>472.74266666666676</v>
      </c>
      <c r="NL192" s="25">
        <f>+(SUM($C35:$C$36,NL184,NL183,NL182)-MAX($C35:$C$36,NL184,NL183,NL182)-MIN($C35:$C$36,NL184,NL183,NL182))/3</f>
        <v>490.00000000000006</v>
      </c>
      <c r="NM192" s="25">
        <f>+(SUM($C35:$C$36,NM184,NM183,NM182)-MAX($C35:$C$36,NM184,NM183,NM182)-MIN($C35:$C$36,NM184,NM183,NM182))/3</f>
        <v>485.06666666666661</v>
      </c>
      <c r="NN192" s="25">
        <f>+(SUM($C35:$C$36,NN184,NN183,NN182)-MAX($C35:$C$36,NN184,NN183,NN182)-MIN($C35:$C$36,NN184,NN183,NN182))/3</f>
        <v>471.78333333333336</v>
      </c>
      <c r="NO192" s="25">
        <f>+(SUM($C35:$C$36,NO184,NO183,NO182)-MAX($C35:$C$36,NO184,NO183,NO182)-MIN($C35:$C$36,NO184,NO183,NO182))/3</f>
        <v>520.05333333333328</v>
      </c>
      <c r="NP192" s="25">
        <f>+(SUM($C35:$C$36,NP184,NP183,NP182)-MAX($C35:$C$36,NP184,NP183,NP182)-MIN($C35:$C$36,NP184,NP183,NP182))/3</f>
        <v>483.63999999999987</v>
      </c>
      <c r="NQ192" s="25">
        <f>+(SUM($C35:$C$36,NQ184,NQ183,NQ182)-MAX($C35:$C$36,NQ184,NQ183,NQ182)-MIN($C35:$C$36,NQ184,NQ183,NQ182))/3</f>
        <v>477.66499999999996</v>
      </c>
      <c r="NR192" s="25">
        <f>+(SUM($C35:$C$36,NR184,NR183,NR182)-MAX($C35:$C$36,NR184,NR183,NR182)-MIN($C35:$C$36,NR184,NR183,NR182))/3</f>
        <v>483.44266666666664</v>
      </c>
      <c r="NS192" s="25">
        <f>+(SUM($C35:$C$36,NS184,NS183,NS182)-MAX($C35:$C$36,NS184,NS183,NS182)-MIN($C35:$C$36,NS184,NS183,NS182))/3</f>
        <v>494.44666666666672</v>
      </c>
      <c r="NT192" s="25">
        <f>+(SUM($C35:$C$36,NT184,NT183,NT182)-MAX($C35:$C$36,NT184,NT183,NT182)-MIN($C35:$C$36,NT184,NT183,NT182))/3</f>
        <v>480.2566666666666</v>
      </c>
      <c r="NU192" s="25">
        <f>+(SUM($C35:$C$36,NU184,NU183,NU182)-MAX($C35:$C$36,NU184,NU183,NU182)-MIN($C35:$C$36,NU184,NU183,NU182))/3</f>
        <v>468.90666666666658</v>
      </c>
      <c r="NV192" s="25">
        <f>+(SUM($C35:$C$36,NV184,NV183,NV182)-MAX($C35:$C$36,NV184,NV183,NV182)-MIN($C35:$C$36,NV184,NV183,NV182))/3</f>
        <v>501.52333333333337</v>
      </c>
      <c r="NW192" s="25">
        <f>+(SUM($C35:$C$36,NW184,NW183,NW182)-MAX($C35:$C$36,NW184,NW183,NW182)-MIN($C35:$C$36,NW184,NW183,NW182))/3</f>
        <v>465.88266666666658</v>
      </c>
      <c r="NX192" s="25">
        <f>+(SUM($C35:$C$36,NX184,NX183,NX182)-MAX($C35:$C$36,NX184,NX183,NX182)-MIN($C35:$C$36,NX184,NX183,NX182))/3</f>
        <v>454.29333333333335</v>
      </c>
      <c r="NY192" s="25">
        <f>+(SUM($C35:$C$36,NY184,NY183,NY182)-MAX($C35:$C$36,NY184,NY183,NY182)-MIN($C35:$C$36,NY184,NY183,NY182))/3</f>
        <v>485.51166666666671</v>
      </c>
      <c r="NZ192" s="25">
        <f>+(SUM($C35:$C$36,NZ184,NZ183,NZ182)-MAX($C35:$C$36,NZ184,NZ183,NZ182)-MIN($C35:$C$36,NZ184,NZ183,NZ182))/3</f>
        <v>494.77000000000004</v>
      </c>
      <c r="OA192" s="25">
        <f>+(SUM($C35:$C$36,OA184,OA183,OA182)-MAX($C35:$C$36,OA184,OA183,OA182)-MIN($C35:$C$36,OA184,OA183,OA182))/3</f>
        <v>494.40800000000007</v>
      </c>
      <c r="OB192" s="25">
        <f>+(SUM($C35:$C$36,OB184,OB183,OB182)-MAX($C35:$C$36,OB184,OB183,OB182)-MIN($C35:$C$36,OB184,OB183,OB182))/3</f>
        <v>484.65666666666669</v>
      </c>
      <c r="OC192" s="25">
        <f>+(SUM($C35:$C$36,OC184,OC183,OC182)-MAX($C35:$C$36,OC184,OC183,OC182)-MIN($C35:$C$36,OC184,OC183,OC182))/3</f>
        <v>510.65600000000012</v>
      </c>
      <c r="OD192" s="25">
        <f>+(SUM($C35:$C$36,OD184,OD183,OD182)-MAX($C35:$C$36,OD184,OD183,OD182)-MIN($C35:$C$36,OD184,OD183,OD182))/3</f>
        <v>501.13599999999997</v>
      </c>
      <c r="OE192" s="25">
        <f>+(SUM($C35:$C$36,OE184,OE183,OE182)-MAX($C35:$C$36,OE184,OE183,OE182)-MIN($C35:$C$36,OE184,OE183,OE182))/3</f>
        <v>486.125</v>
      </c>
      <c r="OF192" s="25">
        <f>+(SUM($C35:$C$36,OF184,OF183,OF182)-MAX($C35:$C$36,OF184,OF183,OF182)-MIN($C35:$C$36,OF184,OF183,OF182))/3</f>
        <v>463.93599999999998</v>
      </c>
      <c r="OG192" s="25">
        <f>+(SUM($C35:$C$36,OG184,OG183,OG182)-MAX($C35:$C$36,OG184,OG183,OG182)-MIN($C35:$C$36,OG184,OG183,OG182))/3</f>
        <v>500.40666666666669</v>
      </c>
      <c r="OH192" s="25">
        <f>+(SUM($C35:$C$36,OH184,OH183,OH182)-MAX($C35:$C$36,OH184,OH183,OH182)-MIN($C35:$C$36,OH184,OH183,OH182))/3</f>
        <v>482.0986666666667</v>
      </c>
      <c r="OI192" s="25">
        <f>+(SUM($C35:$C$36,OI184,OI183,OI182)-MAX($C35:$C$36,OI184,OI183,OI182)-MIN($C35:$C$36,OI184,OI183,OI182))/3</f>
        <v>488.06733333333324</v>
      </c>
      <c r="OJ192" s="25">
        <f>+(SUM($C35:$C$36,OJ184,OJ183,OJ182)-MAX($C35:$C$36,OJ184,OJ183,OJ182)-MIN($C35:$C$36,OJ184,OJ183,OJ182))/3</f>
        <v>470.00799999999998</v>
      </c>
      <c r="OK192" s="25">
        <f>+(SUM($C35:$C$36,OK184,OK183,OK182)-MAX($C35:$C$36,OK184,OK183,OK182)-MIN($C35:$C$36,OK184,OK183,OK182))/3</f>
        <v>496.32966666666653</v>
      </c>
      <c r="OL192" s="25">
        <f>+(SUM($C35:$C$36,OL184,OL183,OL182)-MAX($C35:$C$36,OL184,OL183,OL182)-MIN($C35:$C$36,OL184,OL183,OL182))/3</f>
        <v>482.95200000000006</v>
      </c>
      <c r="OM192" s="25">
        <f>+(SUM($C35:$C$36,OM184,OM183,OM182)-MAX($C35:$C$36,OM184,OM183,OM182)-MIN($C35:$C$36,OM184,OM183,OM182))/3</f>
        <v>517.0963333333334</v>
      </c>
      <c r="ON192" s="25">
        <f>+(SUM($C35:$C$36,ON184,ON183,ON182)-MAX($C35:$C$36,ON184,ON183,ON182)-MIN($C35:$C$36,ON184,ON183,ON182))/3</f>
        <v>487.09066666666666</v>
      </c>
      <c r="OO192" s="25">
        <f>+(SUM($C35:$C$36,OO184,OO183,OO182)-MAX($C35:$C$36,OO184,OO183,OO182)-MIN($C35:$C$36,OO184,OO183,OO182))/3</f>
        <v>493.12666666666672</v>
      </c>
      <c r="OP192" s="25">
        <f>+(SUM($C35:$C$36,OP184,OP183,OP182)-MAX($C35:$C$36,OP184,OP183,OP182)-MIN($C35:$C$36,OP184,OP183,OP182))/3</f>
        <v>514.99833333333333</v>
      </c>
      <c r="OQ192" s="25">
        <f>+(SUM($C35:$C$36,OQ184,OQ183,OQ182)-MAX($C35:$C$36,OQ184,OQ183,OQ182)-MIN($C35:$C$36,OQ184,OQ183,OQ182))/3</f>
        <v>488.55199999999996</v>
      </c>
      <c r="OR192" s="25">
        <f>+(SUM($C35:$C$36,OR184,OR183,OR182)-MAX($C35:$C$36,OR184,OR183,OR182)-MIN($C35:$C$36,OR184,OR183,OR182))/3</f>
        <v>504.7166666666667</v>
      </c>
      <c r="OS192" s="25">
        <f>+(SUM($C35:$C$36,OS184,OS183,OS182)-MAX($C35:$C$36,OS184,OS183,OS182)-MIN($C35:$C$36,OS184,OS183,OS182))/3</f>
        <v>499.22533333333337</v>
      </c>
      <c r="OT192" s="25">
        <f>+(SUM($C35:$C$36,OT184,OT183,OT182)-MAX($C35:$C$36,OT184,OT183,OT182)-MIN($C35:$C$36,OT184,OT183,OT182))/3</f>
        <v>493.88533333333334</v>
      </c>
      <c r="OU192" s="25">
        <f>+(SUM($C35:$C$36,OU184,OU183,OU182)-MAX($C35:$C$36,OU184,OU183,OU182)-MIN($C35:$C$36,OU184,OU183,OU182))/3</f>
        <v>483.78666666666669</v>
      </c>
      <c r="OV192" s="25">
        <f>+(SUM($C35:$C$36,OV184,OV183,OV182)-MAX($C35:$C$36,OV184,OV183,OV182)-MIN($C35:$C$36,OV184,OV183,OV182))/3</f>
        <v>517.59799999999996</v>
      </c>
      <c r="OW192" s="25">
        <f>+(SUM($C35:$C$36,OW184,OW183,OW182)-MAX($C35:$C$36,OW184,OW183,OW182)-MIN($C35:$C$36,OW184,OW183,OW182))/3</f>
        <v>481.81333333333333</v>
      </c>
      <c r="OX192" s="25">
        <f>+(SUM($C35:$C$36,OX184,OX183,OX182)-MAX($C35:$C$36,OX184,OX183,OX182)-MIN($C35:$C$36,OX184,OX183,OX182))/3</f>
        <v>485.92333333333335</v>
      </c>
      <c r="OY192" s="25">
        <f>+(SUM($C35:$C$36,OY184,OY183,OY182)-MAX($C35:$C$36,OY184,OY183,OY182)-MIN($C35:$C$36,OY184,OY183,OY182))/3</f>
        <v>497.84666666666664</v>
      </c>
      <c r="OZ192" s="25">
        <f>+(SUM($C35:$C$36,OZ184,OZ183,OZ182)-MAX($C35:$C$36,OZ184,OZ183,OZ182)-MIN($C35:$C$36,OZ184,OZ183,OZ182))/3</f>
        <v>475</v>
      </c>
      <c r="PA192" s="25">
        <f>+(SUM($C35:$C$36,PA184,PA183,PA182)-MAX($C35:$C$36,PA184,PA183,PA182)-MIN($C35:$C$36,PA184,PA183,PA182))/3</f>
        <v>471.85966666666656</v>
      </c>
      <c r="PB192" s="25">
        <f>+(SUM($C35:$C$36,PB184,PB183,PB182)-MAX($C35:$C$36,PB184,PB183,PB182)-MIN($C35:$C$36,PB184,PB183,PB182))/3</f>
        <v>512.4799999999999</v>
      </c>
      <c r="PC192" s="25">
        <f>+(SUM($C35:$C$36,PC184,PC183,PC182)-MAX($C35:$C$36,PC184,PC183,PC182)-MIN($C35:$C$36,PC184,PC183,PC182))/3</f>
        <v>516.18166666666662</v>
      </c>
      <c r="PD192" s="25">
        <f>+(SUM($C35:$C$36,PD184,PD183,PD182)-MAX($C35:$C$36,PD184,PD183,PD182)-MIN($C35:$C$36,PD184,PD183,PD182))/3</f>
        <v>517.97499999999991</v>
      </c>
      <c r="PE192" s="25">
        <f>+(SUM($C35:$C$36,PE184,PE183,PE182)-MAX($C35:$C$36,PE184,PE183,PE182)-MIN($C35:$C$36,PE184,PE183,PE182))/3</f>
        <v>504.20799999999991</v>
      </c>
      <c r="PF192" s="25">
        <f>+(SUM($C35:$C$36,PF184,PF183,PF182)-MAX($C35:$C$36,PF184,PF183,PF182)-MIN($C35:$C$36,PF184,PF183,PF182))/3</f>
        <v>497.08666666666664</v>
      </c>
      <c r="PG192" s="25">
        <f>+(SUM($C35:$C$36,PG184,PG183,PG182)-MAX($C35:$C$36,PG184,PG183,PG182)-MIN($C35:$C$36,PG184,PG183,PG182))/3</f>
        <v>491.06666666666678</v>
      </c>
      <c r="PH192" s="25">
        <f>+(SUM($C35:$C$36,PH184,PH183,PH182)-MAX($C35:$C$36,PH184,PH183,PH182)-MIN($C35:$C$36,PH184,PH183,PH182))/3</f>
        <v>460.93866666666662</v>
      </c>
      <c r="PI192" s="25">
        <f>+(SUM($C35:$C$36,PI184,PI183,PI182)-MAX($C35:$C$36,PI184,PI183,PI182)-MIN($C35:$C$36,PI184,PI183,PI182))/3</f>
        <v>498.57666666666654</v>
      </c>
      <c r="PJ192" s="25">
        <f>+(SUM($C35:$C$36,PJ184,PJ183,PJ182)-MAX($C35:$C$36,PJ184,PJ183,PJ182)-MIN($C35:$C$36,PJ184,PJ183,PJ182))/3</f>
        <v>500.77266666666657</v>
      </c>
      <c r="PK192" s="25">
        <f>+(SUM($C35:$C$36,PK184,PK183,PK182)-MAX($C35:$C$36,PK184,PK183,PK182)-MIN($C35:$C$36,PK184,PK183,PK182))/3</f>
        <v>504.83866666666671</v>
      </c>
      <c r="PL192" s="25">
        <f>+(SUM($C35:$C$36,PL184,PL183,PL182)-MAX($C35:$C$36,PL184,PL183,PL182)-MIN($C35:$C$36,PL184,PL183,PL182))/3</f>
        <v>491.41133333333318</v>
      </c>
      <c r="PM192" s="25">
        <f>+(SUM($C35:$C$36,PM184,PM183,PM182)-MAX($C35:$C$36,PM184,PM183,PM182)-MIN($C35:$C$36,PM184,PM183,PM182))/3</f>
        <v>519.47066666666672</v>
      </c>
      <c r="PN192" s="25">
        <f>+(SUM($C35:$C$36,PN184,PN183,PN182)-MAX($C35:$C$36,PN184,PN183,PN182)-MIN($C35:$C$36,PN184,PN183,PN182))/3</f>
        <v>476.33066666666656</v>
      </c>
      <c r="PO192" s="25">
        <f>+(SUM($C35:$C$36,PO184,PO183,PO182)-MAX($C35:$C$36,PO184,PO183,PO182)-MIN($C35:$C$36,PO184,PO183,PO182))/3</f>
        <v>484.09333333333342</v>
      </c>
      <c r="PP192" s="25">
        <f>+(SUM($C35:$C$36,PP184,PP183,PP182)-MAX($C35:$C$36,PP184,PP183,PP182)-MIN($C35:$C$36,PP184,PP183,PP182))/3</f>
        <v>504.19700000000006</v>
      </c>
      <c r="PQ192" s="25">
        <f>+(SUM($C35:$C$36,PQ184,PQ183,PQ182)-MAX($C35:$C$36,PQ184,PQ183,PQ182)-MIN($C35:$C$36,PQ184,PQ183,PQ182))/3</f>
        <v>456.49399999999991</v>
      </c>
      <c r="PR192" s="25">
        <f>+(SUM($C35:$C$36,PR184,PR183,PR182)-MAX($C35:$C$36,PR184,PR183,PR182)-MIN($C35:$C$36,PR184,PR183,PR182))/3</f>
        <v>463.40033333333326</v>
      </c>
      <c r="PS192" s="25">
        <f>+(SUM($C35:$C$36,PS184,PS183,PS182)-MAX($C35:$C$36,PS184,PS183,PS182)-MIN($C35:$C$36,PS184,PS183,PS182))/3</f>
        <v>509.07633333333337</v>
      </c>
      <c r="PT192" s="25">
        <f>+(SUM($C35:$C$36,PT184,PT183,PT182)-MAX($C35:$C$36,PT184,PT183,PT182)-MIN($C35:$C$36,PT184,PT183,PT182))/3</f>
        <v>507.43966666666665</v>
      </c>
      <c r="PU192" s="25">
        <f>+(SUM($C35:$C$36,PU184,PU183,PU182)-MAX($C35:$C$36,PU184,PU183,PU182)-MIN($C35:$C$36,PU184,PU183,PU182))/3</f>
        <v>508.63666666666654</v>
      </c>
      <c r="PV192" s="25">
        <f>+(SUM($C35:$C$36,PV184,PV183,PV182)-MAX($C35:$C$36,PV184,PV183,PV182)-MIN($C35:$C$36,PV184,PV183,PV182))/3</f>
        <v>493.47333333333319</v>
      </c>
      <c r="PW192" s="25">
        <f>+(SUM($C35:$C$36,PW184,PW183,PW182)-MAX($C35:$C$36,PW184,PW183,PW182)-MIN($C35:$C$36,PW184,PW183,PW182))/3</f>
        <v>511.95333333333321</v>
      </c>
      <c r="PX192" s="25">
        <f>+(SUM($C35:$C$36,PX184,PX183,PX182)-MAX($C35:$C$36,PX184,PX183,PX182)-MIN($C35:$C$36,PX184,PX183,PX182))/3</f>
        <v>507.90066666666672</v>
      </c>
      <c r="PY192" s="25">
        <f>+(SUM($C35:$C$36,PY184,PY183,PY182)-MAX($C35:$C$36,PY184,PY183,PY182)-MIN($C35:$C$36,PY184,PY183,PY182))/3</f>
        <v>520.65199999999993</v>
      </c>
      <c r="PZ192" s="25">
        <f>+(SUM($C35:$C$36,PZ184,PZ183,PZ182)-MAX($C35:$C$36,PZ184,PZ183,PZ182)-MIN($C35:$C$36,PZ184,PZ183,PZ182))/3</f>
        <v>497.73333333333329</v>
      </c>
      <c r="QA192" s="25">
        <f>+(SUM($C35:$C$36,QA184,QA183,QA182)-MAX($C35:$C$36,QA184,QA183,QA182)-MIN($C35:$C$36,QA184,QA183,QA182))/3</f>
        <v>505.02466666666663</v>
      </c>
      <c r="QB192" s="25">
        <f>+(SUM($C35:$C$36,QB184,QB183,QB182)-MAX($C35:$C$36,QB184,QB183,QB182)-MIN($C35:$C$36,QB184,QB183,QB182))/3</f>
        <v>498.72500000000008</v>
      </c>
      <c r="QC192" s="25">
        <f>+(SUM($C35:$C$36,QC184,QC183,QC182)-MAX($C35:$C$36,QC184,QC183,QC182)-MIN($C35:$C$36,QC184,QC183,QC182))/3</f>
        <v>533.39966666666669</v>
      </c>
      <c r="QD192" s="25">
        <f>+(SUM($C35:$C$36,QD184,QD183,QD182)-MAX($C35:$C$36,QD184,QD183,QD182)-MIN($C35:$C$36,QD184,QD183,QD182))/3</f>
        <v>531.71266666666668</v>
      </c>
      <c r="QE192" s="25">
        <f>+(SUM($C35:$C$36,QE184,QE183,QE182)-MAX($C35:$C$36,QE184,QE183,QE182)-MIN($C35:$C$36,QE184,QE183,QE182))/3</f>
        <v>514.79299999999989</v>
      </c>
      <c r="QF192" s="25">
        <f>+(SUM($C35:$C$36,QF184,QF183,QF182)-MAX($C35:$C$36,QF184,QF183,QF182)-MIN($C35:$C$36,QF184,QF183,QF182))/3</f>
        <v>497.18999999999988</v>
      </c>
      <c r="QG192" s="25">
        <f>+(SUM($C35:$C$36,QG184,QG183,QG182)-MAX($C35:$C$36,QG184,QG183,QG182)-MIN($C35:$C$36,QG184,QG183,QG182))/3</f>
        <v>493.98999999999995</v>
      </c>
      <c r="QH192" s="25">
        <f>+(SUM($C35:$C$36,QH184,QH183,QH182)-MAX($C35:$C$36,QH184,QH183,QH182)-MIN($C35:$C$36,QH184,QH183,QH182))/3</f>
        <v>525.54333333333341</v>
      </c>
      <c r="QI192" s="25">
        <f>+(SUM($C35:$C$36,QI184,QI183,QI182)-MAX($C35:$C$36,QI184,QI183,QI182)-MIN($C35:$C$36,QI184,QI183,QI182))/3</f>
        <v>459.89499999999998</v>
      </c>
      <c r="QJ192" s="25">
        <f>+(SUM($C35:$C$36,QJ184,QJ183,QJ182)-MAX($C35:$C$36,QJ184,QJ183,QJ182)-MIN($C35:$C$36,QJ184,QJ183,QJ182))/3</f>
        <v>474.20066666666668</v>
      </c>
      <c r="QK192" s="25">
        <f>+(SUM($C35:$C$36,QK184,QK183,QK182)-MAX($C35:$C$36,QK184,QK183,QK182)-MIN($C35:$C$36,QK184,QK183,QK182))/3</f>
        <v>492.74666666666673</v>
      </c>
      <c r="QL192" s="25">
        <f>+(SUM($C35:$C$36,QL184,QL183,QL182)-MAX($C35:$C$36,QL184,QL183,QL182)-MIN($C35:$C$36,QL184,QL183,QL182))/3</f>
        <v>469.74666666666667</v>
      </c>
      <c r="QM192" s="25">
        <f>+(SUM($C35:$C$36,QM184,QM183,QM182)-MAX($C35:$C$36,QM184,QM183,QM182)-MIN($C35:$C$36,QM184,QM183,QM182))/3</f>
        <v>509.30799999999999</v>
      </c>
      <c r="QN192" s="25">
        <f>+(SUM($C35:$C$36,QN184,QN183,QN182)-MAX($C35:$C$36,QN184,QN183,QN182)-MIN($C35:$C$36,QN184,QN183,QN182))/3</f>
        <v>461.83233333333328</v>
      </c>
      <c r="QO192" s="25">
        <f>+(SUM($C35:$C$36,QO184,QO183,QO182)-MAX($C35:$C$36,QO184,QO183,QO182)-MIN($C35:$C$36,QO184,QO183,QO182))/3</f>
        <v>485.90133333333324</v>
      </c>
      <c r="QP192" s="25">
        <f>+(SUM($C35:$C$36,QP184,QP183,QP182)-MAX($C35:$C$36,QP184,QP183,QP182)-MIN($C35:$C$36,QP184,QP183,QP182))/3</f>
        <v>524.43266666666659</v>
      </c>
      <c r="QQ192" s="25">
        <f>+(SUM($C35:$C$36,QQ184,QQ183,QQ182)-MAX($C35:$C$36,QQ184,QQ183,QQ182)-MIN($C35:$C$36,QQ184,QQ183,QQ182))/3</f>
        <v>495.53733333333327</v>
      </c>
      <c r="QR192" s="25">
        <f>+(SUM($C35:$C$36,QR184,QR183,QR182)-MAX($C35:$C$36,QR184,QR183,QR182)-MIN($C35:$C$36,QR184,QR183,QR182))/3</f>
        <v>482.50033333333323</v>
      </c>
      <c r="QS192" s="25">
        <f>+(SUM($C35:$C$36,QS184,QS183,QS182)-MAX($C35:$C$36,QS184,QS183,QS182)-MIN($C35:$C$36,QS184,QS183,QS182))/3</f>
        <v>485.43566666666658</v>
      </c>
      <c r="QT192" s="25">
        <f>+(SUM($C35:$C$36,QT184,QT183,QT182)-MAX($C35:$C$36,QT184,QT183,QT182)-MIN($C35:$C$36,QT184,QT183,QT182))/3</f>
        <v>474.44</v>
      </c>
      <c r="QU192" s="25">
        <f>+(SUM($C35:$C$36,QU184,QU183,QU182)-MAX($C35:$C$36,QU184,QU183,QU182)-MIN($C35:$C$36,QU184,QU183,QU182))/3</f>
        <v>508.45800000000003</v>
      </c>
      <c r="QV192" s="25">
        <f>+(SUM($C35:$C$36,QV184,QV183,QV182)-MAX($C35:$C$36,QV184,QV183,QV182)-MIN($C35:$C$36,QV184,QV183,QV182))/3</f>
        <v>492.44</v>
      </c>
      <c r="QW192" s="25">
        <f>+(SUM($C35:$C$36,QW184,QW183,QW182)-MAX($C35:$C$36,QW184,QW183,QW182)-MIN($C35:$C$36,QW184,QW183,QW182))/3</f>
        <v>484.97333333333319</v>
      </c>
      <c r="QX192" s="25">
        <f>+(SUM($C35:$C$36,QX184,QX183,QX182)-MAX($C35:$C$36,QX184,QX183,QX182)-MIN($C35:$C$36,QX184,QX183,QX182))/3</f>
        <v>505.92733333333331</v>
      </c>
      <c r="QY192" s="25">
        <f>+(SUM($C35:$C$36,QY184,QY183,QY182)-MAX($C35:$C$36,QY184,QY183,QY182)-MIN($C35:$C$36,QY184,QY183,QY182))/3</f>
        <v>495.84499999999997</v>
      </c>
      <c r="QZ192" s="25">
        <f>+(SUM($C35:$C$36,QZ184,QZ183,QZ182)-MAX($C35:$C$36,QZ184,QZ183,QZ182)-MIN($C35:$C$36,QZ184,QZ183,QZ182))/3</f>
        <v>479.19933333333324</v>
      </c>
      <c r="RA192" s="25">
        <f>+(SUM($C35:$C$36,RA184,RA183,RA182)-MAX($C35:$C$36,RA184,RA183,RA182)-MIN($C35:$C$36,RA184,RA183,RA182))/3</f>
        <v>474.42666666666668</v>
      </c>
      <c r="RB192" s="25">
        <f>+(SUM($C35:$C$36,RB184,RB183,RB182)-MAX($C35:$C$36,RB184,RB183,RB182)-MIN($C35:$C$36,RB184,RB183,RB182))/3</f>
        <v>522.76466666666659</v>
      </c>
      <c r="RC192" s="25">
        <f>+(SUM($C35:$C$36,RC184,RC183,RC182)-MAX($C35:$C$36,RC184,RC183,RC182)-MIN($C35:$C$36,RC184,RC183,RC182))/3</f>
        <v>524.91833333333329</v>
      </c>
      <c r="RD192" s="25">
        <f>+(SUM($C35:$C$36,RD184,RD183,RD182)-MAX($C35:$C$36,RD184,RD183,RD182)-MIN($C35:$C$36,RD184,RD183,RD182))/3</f>
        <v>469.6133333333334</v>
      </c>
      <c r="RE192" s="25">
        <f>+(SUM($C35:$C$36,RE184,RE183,RE182)-MAX($C35:$C$36,RE184,RE183,RE182)-MIN($C35:$C$36,RE184,RE183,RE182))/3</f>
        <v>513.01866666666672</v>
      </c>
      <c r="RF192" s="25">
        <f>+(SUM($C35:$C$36,RF184,RF183,RF182)-MAX($C35:$C$36,RF184,RF183,RF182)-MIN($C35:$C$36,RF184,RF183,RF182))/3</f>
        <v>495.24266666666654</v>
      </c>
      <c r="RG192" s="25">
        <f>+(SUM($C35:$C$36,RG184,RG183,RG182)-MAX($C35:$C$36,RG184,RG183,RG182)-MIN($C35:$C$36,RG184,RG183,RG182))/3</f>
        <v>476.17333333333346</v>
      </c>
      <c r="RH192" s="25">
        <f>+(SUM($C35:$C$36,RH184,RH183,RH182)-MAX($C35:$C$36,RH184,RH183,RH182)-MIN($C35:$C$36,RH184,RH183,RH182))/3</f>
        <v>496.43999999999988</v>
      </c>
      <c r="RI192" s="25">
        <f>+(SUM($C35:$C$36,RI184,RI183,RI182)-MAX($C35:$C$36,RI184,RI183,RI182)-MIN($C35:$C$36,RI184,RI183,RI182))/3</f>
        <v>489.35999999999996</v>
      </c>
      <c r="RJ192" s="25">
        <f>+(SUM($C35:$C$36,RJ184,RJ183,RJ182)-MAX($C35:$C$36,RJ184,RJ183,RJ182)-MIN($C35:$C$36,RJ184,RJ183,RJ182))/3</f>
        <v>489.71999999999986</v>
      </c>
      <c r="RK192" s="25">
        <f>+(SUM($C35:$C$36,RK184,RK183,RK182)-MAX($C35:$C$36,RK184,RK183,RK182)-MIN($C35:$C$36,RK184,RK183,RK182))/3</f>
        <v>495.6433333333332</v>
      </c>
      <c r="RL192" s="25">
        <f>+(SUM($C35:$C$36,RL184,RL183,RL182)-MAX($C35:$C$36,RL184,RL183,RL182)-MIN($C35:$C$36,RL184,RL183,RL182))/3</f>
        <v>515.21400000000006</v>
      </c>
      <c r="RM192" s="25">
        <f>+(SUM($C35:$C$36,RM184,RM183,RM182)-MAX($C35:$C$36,RM184,RM183,RM182)-MIN($C35:$C$36,RM184,RM183,RM182))/3</f>
        <v>502.10533333333336</v>
      </c>
      <c r="RN192" s="25">
        <f>+(SUM($C35:$C$36,RN184,RN183,RN182)-MAX($C35:$C$36,RN184,RN183,RN182)-MIN($C35:$C$36,RN184,RN183,RN182))/3</f>
        <v>490.22499999999997</v>
      </c>
      <c r="RO192" s="25">
        <f>+(SUM($C35:$C$36,RO184,RO183,RO182)-MAX($C35:$C$36,RO184,RO183,RO182)-MIN($C35:$C$36,RO184,RO183,RO182))/3</f>
        <v>503.13366666666661</v>
      </c>
      <c r="RP192" s="25">
        <f>+(SUM($C35:$C$36,RP184,RP183,RP182)-MAX($C35:$C$36,RP184,RP183,RP182)-MIN($C35:$C$36,RP184,RP183,RP182))/3</f>
        <v>477.70666666666676</v>
      </c>
      <c r="RQ192" s="25">
        <f>+(SUM($C35:$C$36,RQ184,RQ183,RQ182)-MAX($C35:$C$36,RQ184,RQ183,RQ182)-MIN($C35:$C$36,RQ184,RQ183,RQ182))/3</f>
        <v>495.23999999999995</v>
      </c>
      <c r="RR192" s="25">
        <f>+(SUM($C35:$C$36,RR184,RR183,RR182)-MAX($C35:$C$36,RR184,RR183,RR182)-MIN($C35:$C$36,RR184,RR183,RR182))/3</f>
        <v>481.73866666666663</v>
      </c>
      <c r="RS192" s="25">
        <f>+(SUM($C35:$C$36,RS184,RS183,RS182)-MAX($C35:$C$36,RS184,RS183,RS182)-MIN($C35:$C$36,RS184,RS183,RS182))/3</f>
        <v>492.63066666666663</v>
      </c>
      <c r="RT192" s="25">
        <f>+(SUM($C35:$C$36,RT184,RT183,RT182)-MAX($C35:$C$36,RT184,RT183,RT182)-MIN($C35:$C$36,RT184,RT183,RT182))/3</f>
        <v>492.86499999999995</v>
      </c>
      <c r="RU192" s="25">
        <f>+(SUM($C35:$C$36,RU184,RU183,RU182)-MAX($C35:$C$36,RU184,RU183,RU182)-MIN($C35:$C$36,RU184,RU183,RU182))/3</f>
        <v>521.00000000000011</v>
      </c>
      <c r="RV192" s="25">
        <f>+(SUM($C35:$C$36,RV184,RV183,RV182)-MAX($C35:$C$36,RV184,RV183,RV182)-MIN($C35:$C$36,RV184,RV183,RV182))/3</f>
        <v>501.86666666666656</v>
      </c>
      <c r="RW192" s="25">
        <f>+(SUM($C35:$C$36,RW184,RW183,RW182)-MAX($C35:$C$36,RW184,RW183,RW182)-MIN($C35:$C$36,RW184,RW183,RW182))/3</f>
        <v>508.86133333333328</v>
      </c>
      <c r="RX192" s="25">
        <f>+(SUM($C35:$C$36,RX184,RX183,RX182)-MAX($C35:$C$36,RX184,RX183,RX182)-MIN($C35:$C$36,RX184,RX183,RX182))/3</f>
        <v>500.28533333333343</v>
      </c>
      <c r="RY192" s="25">
        <f>+(SUM($C35:$C$36,RY184,RY183,RY182)-MAX($C35:$C$36,RY184,RY183,RY182)-MIN($C35:$C$36,RY184,RY183,RY182))/3</f>
        <v>502.28800000000001</v>
      </c>
      <c r="RZ192" s="25">
        <f>+(SUM($C35:$C$36,RZ184,RZ183,RZ182)-MAX($C35:$C$36,RZ184,RZ183,RZ182)-MIN($C35:$C$36,RZ184,RZ183,RZ182))/3</f>
        <v>491.14133333333325</v>
      </c>
      <c r="SA192" s="25">
        <f>+(SUM($C35:$C$36,SA184,SA183,SA182)-MAX($C35:$C$36,SA184,SA183,SA182)-MIN($C35:$C$36,SA184,SA183,SA182))/3</f>
        <v>514.03933333333327</v>
      </c>
      <c r="SB192" s="25">
        <f>+(SUM($C35:$C$36,SB184,SB183,SB182)-MAX($C35:$C$36,SB184,SB183,SB182)-MIN($C35:$C$36,SB184,SB183,SB182))/3</f>
        <v>466.30666666666667</v>
      </c>
      <c r="SC192" s="25">
        <f>+(SUM($C35:$C$36,SC184,SC183,SC182)-MAX($C35:$C$36,SC184,SC183,SC182)-MIN($C35:$C$36,SC184,SC183,SC182))/3</f>
        <v>481.81599999999997</v>
      </c>
      <c r="SD192" s="25">
        <f>+(SUM($C35:$C$36,SD184,SD183,SD182)-MAX($C35:$C$36,SD184,SD183,SD182)-MIN($C35:$C$36,SD184,SD183,SD182))/3</f>
        <v>491.22133333333335</v>
      </c>
      <c r="SE192" s="25">
        <f>+(SUM($C35:$C$36,SE184,SE183,SE182)-MAX($C35:$C$36,SE184,SE183,SE182)-MIN($C35:$C$36,SE184,SE183,SE182))/3</f>
        <v>465.42666666666668</v>
      </c>
      <c r="SF192" s="25">
        <f>+(SUM($C35:$C$36,SF184,SF183,SF182)-MAX($C35:$C$36,SF184,SF183,SF182)-MIN($C35:$C$36,SF184,SF183,SF182))/3</f>
        <v>495.66833333333335</v>
      </c>
      <c r="SG192" s="25">
        <f>+(SUM($C35:$C$36,SG184,SG183,SG182)-MAX($C35:$C$36,SG184,SG183,SG182)-MIN($C35:$C$36,SG184,SG183,SG182))/3</f>
        <v>471.25333333333327</v>
      </c>
    </row>
    <row r="193" spans="1:501">
      <c r="A193">
        <v>2018</v>
      </c>
      <c r="B193" s="25">
        <f>+(SUM($C36:$C$36,B185,B184,B183,B182)-MAX($C36:$C$36,B185,B184,B183,B182)-MIN($C36:$C$36,B185,B184,B183,B182))/3</f>
        <v>449.40000000000003</v>
      </c>
      <c r="C193" s="25">
        <f>+(SUM($C36:$C$36,C185,C184,C183,C182)-MAX($C36:$C$36,C185,C184,C183,C182)-MIN($C36:$C$36,C185,C184,C183,C182))/3</f>
        <v>449.56833333333333</v>
      </c>
      <c r="D193" s="25">
        <f>+(SUM($C36:$C$36,D185,D184,D183,D182)-MAX($C36:$C$36,D185,D184,D183,D182)-MIN($C36:$C$36,D185,D184,D183,D182))/3</f>
        <v>464.35999999999996</v>
      </c>
      <c r="E193" s="25">
        <f>+(SUM($C36:$C$36,E185,E184,E183,E182)-MAX($C36:$C$36,E185,E184,E183,E182)-MIN($C36:$C$36,E185,E184,E183,E182))/3</f>
        <v>515.85733333333349</v>
      </c>
      <c r="F193" s="25">
        <f>+(SUM($C36:$C$36,F185,F184,F183,F182)-MAX($C36:$C$36,F185,F184,F183,F182)-MIN($C36:$C$36,F185,F184,F183,F182))/3</f>
        <v>472.94966666666664</v>
      </c>
      <c r="G193" s="25">
        <f>+(SUM($C36:$C$36,G185,G184,G183,G182)-MAX($C36:$C$36,G185,G184,G183,G182)-MIN($C36:$C$36,G185,G184,G183,G182))/3</f>
        <v>497.85199999999992</v>
      </c>
      <c r="H193" s="25">
        <f>+(SUM($C36:$C$36,H185,H184,H183,H182)-MAX($C36:$C$36,H185,H184,H183,H182)-MIN($C36:$C$36,H185,H184,H183,H182))/3</f>
        <v>487.77333333333326</v>
      </c>
      <c r="I193" s="25">
        <f>+(SUM($C36:$C$36,I185,I184,I183,I182)-MAX($C36:$C$36,I185,I184,I183,I182)-MIN($C36:$C$36,I185,I184,I183,I182))/3</f>
        <v>482.54233333333332</v>
      </c>
      <c r="J193" s="25">
        <f>+(SUM($C36:$C$36,J185,J184,J183,J182)-MAX($C36:$C$36,J185,J184,J183,J182)-MIN($C36:$C$36,J185,J184,J183,J182))/3</f>
        <v>468.35466666666662</v>
      </c>
      <c r="K193" s="25">
        <f>+(SUM($C36:$C$36,K185,K184,K183,K182)-MAX($C36:$C$36,K185,K184,K183,K182)-MIN($C36:$C$36,K185,K184,K183,K182))/3</f>
        <v>495.3130000000001</v>
      </c>
      <c r="L193" s="25">
        <f>+(SUM($C36:$C$36,L185,L184,L183,L182)-MAX($C36:$C$36,L185,L184,L183,L182)-MIN($C36:$C$36,L185,L184,L183,L182))/3</f>
        <v>482.91933333333333</v>
      </c>
      <c r="M193" s="25">
        <f>+(SUM($C36:$C$36,M185,M184,M183,M182)-MAX($C36:$C$36,M185,M184,M183,M182)-MIN($C36:$C$36,M185,M184,M183,M182))/3</f>
        <v>465.85666666666674</v>
      </c>
      <c r="N193" s="25">
        <f>+(SUM($C36:$C$36,N185,N184,N183,N182)-MAX($C36:$C$36,N185,N184,N183,N182)-MIN($C36:$C$36,N185,N184,N183,N182))/3</f>
        <v>468.23866666666663</v>
      </c>
      <c r="O193" s="25">
        <f>+(SUM($C36:$C$36,O185,O184,O183,O182)-MAX($C36:$C$36,O185,O184,O183,O182)-MIN($C36:$C$36,O185,O184,O183,O182))/3</f>
        <v>461.86400000000003</v>
      </c>
      <c r="P193" s="25">
        <f>+(SUM($C36:$C$36,P185,P184,P183,P182)-MAX($C36:$C$36,P185,P184,P183,P182)-MIN($C36:$C$36,P185,P184,P183,P182))/3</f>
        <v>532.61</v>
      </c>
      <c r="Q193" s="25">
        <f>+(SUM($C36:$C$36,Q185,Q184,Q183,Q182)-MAX($C36:$C$36,Q185,Q184,Q183,Q182)-MIN($C36:$C$36,Q185,Q184,Q183,Q182))/3</f>
        <v>472.69333333333321</v>
      </c>
      <c r="R193" s="25">
        <f>+(SUM($C36:$C$36,R185,R184,R183,R182)-MAX($C36:$C$36,R185,R184,R183,R182)-MIN($C36:$C$36,R185,R184,R183,R182))/3</f>
        <v>469.28</v>
      </c>
      <c r="S193" s="25">
        <f>+(SUM($C36:$C$36,S185,S184,S183,S182)-MAX($C36:$C$36,S185,S184,S183,S182)-MIN($C36:$C$36,S185,S184,S183,S182))/3</f>
        <v>467.42900000000003</v>
      </c>
      <c r="T193" s="25">
        <f>+(SUM($C36:$C$36,T185,T184,T183,T182)-MAX($C36:$C$36,T185,T184,T183,T182)-MIN($C36:$C$36,T185,T184,T183,T182))/3</f>
        <v>480.61600000000004</v>
      </c>
      <c r="U193" s="25">
        <f>+(SUM($C36:$C$36,U185,U184,U183,U182)-MAX($C36:$C$36,U185,U184,U183,U182)-MIN($C36:$C$36,U185,U184,U183,U182))/3</f>
        <v>507.4813333333334</v>
      </c>
      <c r="V193" s="25">
        <f>+(SUM($C36:$C$36,V185,V184,V183,V182)-MAX($C36:$C$36,V185,V184,V183,V182)-MIN($C36:$C$36,V185,V184,V183,V182))/3</f>
        <v>469.59300000000007</v>
      </c>
      <c r="W193" s="25">
        <f>+(SUM($C36:$C$36,W185,W184,W183,W182)-MAX($C36:$C$36,W185,W184,W183,W182)-MIN($C36:$C$36,W185,W184,W183,W182))/3</f>
        <v>500.4713333333334</v>
      </c>
      <c r="X193" s="25">
        <f>+(SUM($C36:$C$36,X185,X184,X183,X182)-MAX($C36:$C$36,X185,X184,X183,X182)-MIN($C36:$C$36,X185,X184,X183,X182))/3</f>
        <v>504.89499999999998</v>
      </c>
      <c r="Y193" s="25">
        <f>+(SUM($C36:$C$36,Y185,Y184,Y183,Y182)-MAX($C36:$C$36,Y185,Y184,Y183,Y182)-MIN($C36:$C$36,Y185,Y184,Y183,Y182))/3</f>
        <v>527.84</v>
      </c>
      <c r="Z193" s="25">
        <f>+(SUM($C36:$C$36,Z185,Z184,Z183,Z182)-MAX($C36:$C$36,Z185,Z184,Z183,Z182)-MIN($C36:$C$36,Z185,Z184,Z183,Z182))/3</f>
        <v>478.20966666666664</v>
      </c>
      <c r="AA193" s="25">
        <f>+(SUM($C36:$C$36,AA185,AA184,AA183,AA182)-MAX($C36:$C$36,AA185,AA184,AA183,AA182)-MIN($C36:$C$36,AA185,AA184,AA183,AA182))/3</f>
        <v>493.30633333333327</v>
      </c>
      <c r="AB193" s="25">
        <f>+(SUM($C36:$C$36,AB185,AB184,AB183,AB182)-MAX($C36:$C$36,AB185,AB184,AB183,AB182)-MIN($C36:$C$36,AB185,AB184,AB183,AB182))/3</f>
        <v>480.74666666666661</v>
      </c>
      <c r="AC193" s="25">
        <f>+(SUM($C36:$C$36,AC185,AC184,AC183,AC182)-MAX($C36:$C$36,AC185,AC184,AC183,AC182)-MIN($C36:$C$36,AC185,AC184,AC183,AC182))/3</f>
        <v>497.96066666666667</v>
      </c>
      <c r="AD193" s="25">
        <f>+(SUM($C36:$C$36,AD185,AD184,AD183,AD182)-MAX($C36:$C$36,AD185,AD184,AD183,AD182)-MIN($C36:$C$36,AD185,AD184,AD183,AD182))/3</f>
        <v>496.19733333333335</v>
      </c>
      <c r="AE193" s="25">
        <f>+(SUM($C36:$C$36,AE185,AE184,AE183,AE182)-MAX($C36:$C$36,AE185,AE184,AE183,AE182)-MIN($C36:$C$36,AE185,AE184,AE183,AE182))/3</f>
        <v>477.76733333333323</v>
      </c>
      <c r="AF193" s="25">
        <f>+(SUM($C36:$C$36,AF185,AF184,AF183,AF182)-MAX($C36:$C$36,AF185,AF184,AF183,AF182)-MIN($C36:$C$36,AF185,AF184,AF183,AF182))/3</f>
        <v>509.11466666666661</v>
      </c>
      <c r="AG193" s="25">
        <f>+(SUM($C36:$C$36,AG185,AG184,AG183,AG182)-MAX($C36:$C$36,AG185,AG184,AG183,AG182)-MIN($C36:$C$36,AG185,AG184,AG183,AG182))/3</f>
        <v>487.88299999999987</v>
      </c>
      <c r="AH193" s="25">
        <f>+(SUM($C36:$C$36,AH185,AH184,AH183,AH182)-MAX($C36:$C$36,AH185,AH184,AH183,AH182)-MIN($C36:$C$36,AH185,AH184,AH183,AH182))/3</f>
        <v>479.92533333333336</v>
      </c>
      <c r="AI193" s="25">
        <f>+(SUM($C36:$C$36,AI185,AI184,AI183,AI182)-MAX($C36:$C$36,AI185,AI184,AI183,AI182)-MIN($C36:$C$36,AI185,AI184,AI183,AI182))/3</f>
        <v>516.65333333333342</v>
      </c>
      <c r="AJ193" s="25">
        <f>+(SUM($C36:$C$36,AJ185,AJ184,AJ183,AJ182)-MAX($C36:$C$36,AJ185,AJ184,AJ183,AJ182)-MIN($C36:$C$36,AJ185,AJ184,AJ183,AJ182))/3</f>
        <v>493.95800000000008</v>
      </c>
      <c r="AK193" s="25">
        <f>+(SUM($C36:$C$36,AK185,AK184,AK183,AK182)-MAX($C36:$C$36,AK185,AK184,AK183,AK182)-MIN($C36:$C$36,AK185,AK184,AK183,AK182))/3</f>
        <v>477.01499999999987</v>
      </c>
      <c r="AL193" s="25">
        <f>+(SUM($C36:$C$36,AL185,AL184,AL183,AL182)-MAX($C36:$C$36,AL185,AL184,AL183,AL182)-MIN($C36:$C$36,AL185,AL184,AL183,AL182))/3</f>
        <v>467.63266666666664</v>
      </c>
      <c r="AM193" s="25">
        <f>+(SUM($C36:$C$36,AM185,AM184,AM183,AM182)-MAX($C36:$C$36,AM185,AM184,AM183,AM182)-MIN($C36:$C$36,AM185,AM184,AM183,AM182))/3</f>
        <v>518.101</v>
      </c>
      <c r="AN193" s="25">
        <f>+(SUM($C36:$C$36,AN185,AN184,AN183,AN182)-MAX($C36:$C$36,AN185,AN184,AN183,AN182)-MIN($C36:$C$36,AN185,AN184,AN183,AN182))/3</f>
        <v>476.03333333333336</v>
      </c>
      <c r="AO193" s="25">
        <f>+(SUM($C36:$C$36,AO185,AO184,AO183,AO182)-MAX($C36:$C$36,AO185,AO184,AO183,AO182)-MIN($C36:$C$36,AO185,AO184,AO183,AO182))/3</f>
        <v>477.55733333333336</v>
      </c>
      <c r="AP193" s="25">
        <f>+(SUM($C36:$C$36,AP185,AP184,AP183,AP182)-MAX($C36:$C$36,AP185,AP184,AP183,AP182)-MIN($C36:$C$36,AP185,AP184,AP183,AP182))/3</f>
        <v>504.74533333333329</v>
      </c>
      <c r="AQ193" s="25">
        <f>+(SUM($C36:$C$36,AQ185,AQ184,AQ183,AQ182)-MAX($C36:$C$36,AQ185,AQ184,AQ183,AQ182)-MIN($C36:$C$36,AQ185,AQ184,AQ183,AQ182))/3</f>
        <v>511.19866666666667</v>
      </c>
      <c r="AR193" s="25">
        <f>+(SUM($C36:$C$36,AR185,AR184,AR183,AR182)-MAX($C36:$C$36,AR185,AR184,AR183,AR182)-MIN($C36:$C$36,AR185,AR184,AR183,AR182))/3</f>
        <v>461.69933333333341</v>
      </c>
      <c r="AS193" s="25">
        <f>+(SUM($C36:$C$36,AS185,AS184,AS183,AS182)-MAX($C36:$C$36,AS185,AS184,AS183,AS182)-MIN($C36:$C$36,AS185,AS184,AS183,AS182))/3</f>
        <v>504.03766666666661</v>
      </c>
      <c r="AT193" s="25">
        <f>+(SUM($C36:$C$36,AT185,AT184,AT183,AT182)-MAX($C36:$C$36,AT185,AT184,AT183,AT182)-MIN($C36:$C$36,AT185,AT184,AT183,AT182))/3</f>
        <v>470.6556666666666</v>
      </c>
      <c r="AU193" s="25">
        <f>+(SUM($C36:$C$36,AU185,AU184,AU183,AU182)-MAX($C36:$C$36,AU185,AU184,AU183,AU182)-MIN($C36:$C$36,AU185,AU184,AU183,AU182))/3</f>
        <v>457.71900000000005</v>
      </c>
      <c r="AV193" s="25">
        <f>+(SUM($C36:$C$36,AV185,AV184,AV183,AV182)-MAX($C36:$C$36,AV185,AV184,AV183,AV182)-MIN($C36:$C$36,AV185,AV184,AV183,AV182))/3</f>
        <v>455.3683333333334</v>
      </c>
      <c r="AW193" s="25">
        <f>+(SUM($C36:$C$36,AW185,AW184,AW183,AW182)-MAX($C36:$C$36,AW185,AW184,AW183,AW182)-MIN($C36:$C$36,AW185,AW184,AW183,AW182))/3</f>
        <v>498.2356666666667</v>
      </c>
      <c r="AX193" s="25">
        <f>+(SUM($C36:$C$36,AX185,AX184,AX183,AX182)-MAX($C36:$C$36,AX185,AX184,AX183,AX182)-MIN($C36:$C$36,AX185,AX184,AX183,AX182))/3</f>
        <v>500.76166666666671</v>
      </c>
      <c r="AY193" s="25">
        <f>+(SUM($C36:$C$36,AY185,AY184,AY183,AY182)-MAX($C36:$C$36,AY185,AY184,AY183,AY182)-MIN($C36:$C$36,AY185,AY184,AY183,AY182))/3</f>
        <v>510.97800000000001</v>
      </c>
      <c r="AZ193" s="25">
        <f>+(SUM($C36:$C$36,AZ185,AZ184,AZ183,AZ182)-MAX($C36:$C$36,AZ185,AZ184,AZ183,AZ182)-MIN($C36:$C$36,AZ185,AZ184,AZ183,AZ182))/3</f>
        <v>451.21999999999997</v>
      </c>
      <c r="BA193" s="25">
        <f>+(SUM($C36:$C$36,BA185,BA184,BA183,BA182)-MAX($C36:$C$36,BA185,BA184,BA183,BA182)-MIN($C36:$C$36,BA185,BA184,BA183,BA182))/3</f>
        <v>512.35199999999998</v>
      </c>
      <c r="BB193" s="25">
        <f>+(SUM($C36:$C$36,BB185,BB184,BB183,BB182)-MAX($C36:$C$36,BB185,BB184,BB183,BB182)-MIN($C36:$C$36,BB185,BB184,BB183,BB182))/3</f>
        <v>478.39066666666668</v>
      </c>
      <c r="BC193" s="25">
        <f>+(SUM($C36:$C$36,BC185,BC184,BC183,BC182)-MAX($C36:$C$36,BC185,BC184,BC183,BC182)-MIN($C36:$C$36,BC185,BC184,BC183,BC182))/3</f>
        <v>523.36166666666668</v>
      </c>
      <c r="BD193" s="25">
        <f>+(SUM($C36:$C$36,BD185,BD184,BD183,BD182)-MAX($C36:$C$36,BD185,BD184,BD183,BD182)-MIN($C36:$C$36,BD185,BD184,BD183,BD182))/3</f>
        <v>502.62133333333333</v>
      </c>
      <c r="BE193" s="25">
        <f>+(SUM($C36:$C$36,BE185,BE184,BE183,BE182)-MAX($C36:$C$36,BE185,BE184,BE183,BE182)-MIN($C36:$C$36,BE185,BE184,BE183,BE182))/3</f>
        <v>478.31333333333333</v>
      </c>
      <c r="BF193" s="25">
        <f>+(SUM($C36:$C$36,BF185,BF184,BF183,BF182)-MAX($C36:$C$36,BF185,BF184,BF183,BF182)-MIN($C36:$C$36,BF185,BF184,BF183,BF182))/3</f>
        <v>468.52000000000004</v>
      </c>
      <c r="BG193" s="25">
        <f>+(SUM($C36:$C$36,BG185,BG184,BG183,BG182)-MAX($C36:$C$36,BG185,BG184,BG183,BG182)-MIN($C36:$C$36,BG185,BG184,BG183,BG182))/3</f>
        <v>480.142</v>
      </c>
      <c r="BH193" s="25">
        <f>+(SUM($C36:$C$36,BH185,BH184,BH183,BH182)-MAX($C36:$C$36,BH185,BH184,BH183,BH182)-MIN($C36:$C$36,BH185,BH184,BH183,BH182))/3</f>
        <v>496.51766666666663</v>
      </c>
      <c r="BI193" s="25">
        <f>+(SUM($C36:$C$36,BI185,BI184,BI183,BI182)-MAX($C36:$C$36,BI185,BI184,BI183,BI182)-MIN($C36:$C$36,BI185,BI184,BI183,BI182))/3</f>
        <v>504.5293333333334</v>
      </c>
      <c r="BJ193" s="25">
        <f>+(SUM($C36:$C$36,BJ185,BJ184,BJ183,BJ182)-MAX($C36:$C$36,BJ185,BJ184,BJ183,BJ182)-MIN($C36:$C$36,BJ185,BJ184,BJ183,BJ182))/3</f>
        <v>496.10133333333346</v>
      </c>
      <c r="BK193" s="25">
        <f>+(SUM($C36:$C$36,BK185,BK184,BK183,BK182)-MAX($C36:$C$36,BK185,BK184,BK183,BK182)-MIN($C36:$C$36,BK185,BK184,BK183,BK182))/3</f>
        <v>517.5293333333334</v>
      </c>
      <c r="BL193" s="25">
        <f>+(SUM($C36:$C$36,BL185,BL184,BL183,BL182)-MAX($C36:$C$36,BL185,BL184,BL183,BL182)-MIN($C36:$C$36,BL185,BL184,BL183,BL182))/3</f>
        <v>517.98400000000004</v>
      </c>
      <c r="BM193" s="25">
        <f>+(SUM($C36:$C$36,BM185,BM184,BM183,BM182)-MAX($C36:$C$36,BM185,BM184,BM183,BM182)-MIN($C36:$C$36,BM185,BM184,BM183,BM182))/3</f>
        <v>476.94666666666672</v>
      </c>
      <c r="BN193" s="25">
        <f>+(SUM($C36:$C$36,BN185,BN184,BN183,BN182)-MAX($C36:$C$36,BN185,BN184,BN183,BN182)-MIN($C36:$C$36,BN185,BN184,BN183,BN182))/3</f>
        <v>462.18666666666667</v>
      </c>
      <c r="BO193" s="25">
        <f>+(SUM($C36:$C$36,BO185,BO184,BO183,BO182)-MAX($C36:$C$36,BO185,BO184,BO183,BO182)-MIN($C36:$C$36,BO185,BO184,BO183,BO182))/3</f>
        <v>469.94033333333329</v>
      </c>
      <c r="BP193" s="25">
        <f>+(SUM($C36:$C$36,BP185,BP184,BP183,BP182)-MAX($C36:$C$36,BP185,BP184,BP183,BP182)-MIN($C36:$C$36,BP185,BP184,BP183,BP182))/3</f>
        <v>490.78900000000004</v>
      </c>
      <c r="BQ193" s="25">
        <f>+(SUM($C36:$C$36,BQ185,BQ184,BQ183,BQ182)-MAX($C36:$C$36,BQ185,BQ184,BQ183,BQ182)-MIN($C36:$C$36,BQ185,BQ184,BQ183,BQ182))/3</f>
        <v>501.24466666666666</v>
      </c>
      <c r="BR193" s="25">
        <f>+(SUM($C36:$C$36,BR185,BR184,BR183,BR182)-MAX($C36:$C$36,BR185,BR184,BR183,BR182)-MIN($C36:$C$36,BR185,BR184,BR183,BR182))/3</f>
        <v>485.35700000000014</v>
      </c>
      <c r="BS193" s="25">
        <f>+(SUM($C36:$C$36,BS185,BS184,BS183,BS182)-MAX($C36:$C$36,BS185,BS184,BS183,BS182)-MIN($C36:$C$36,BS185,BS184,BS183,BS182))/3</f>
        <v>479.2323333333332</v>
      </c>
      <c r="BT193" s="25">
        <f>+(SUM($C36:$C$36,BT185,BT184,BT183,BT182)-MAX($C36:$C$36,BT185,BT184,BT183,BT182)-MIN($C36:$C$36,BT185,BT184,BT183,BT182))/3</f>
        <v>489.74000000000007</v>
      </c>
      <c r="BU193" s="25">
        <f>+(SUM($C36:$C$36,BU185,BU184,BU183,BU182)-MAX($C36:$C$36,BU185,BU184,BU183,BU182)-MIN($C36:$C$36,BU185,BU184,BU183,BU182))/3</f>
        <v>449.49799999999999</v>
      </c>
      <c r="BV193" s="25">
        <f>+(SUM($C36:$C$36,BV185,BV184,BV183,BV182)-MAX($C36:$C$36,BV185,BV184,BV183,BV182)-MIN($C36:$C$36,BV185,BV184,BV183,BV182))/3</f>
        <v>471.64300000000009</v>
      </c>
      <c r="BW193" s="25">
        <f>+(SUM($C36:$C$36,BW185,BW184,BW183,BW182)-MAX($C36:$C$36,BW185,BW184,BW183,BW182)-MIN($C36:$C$36,BW185,BW184,BW183,BW182))/3</f>
        <v>484.00466666666671</v>
      </c>
      <c r="BX193" s="25">
        <f>+(SUM($C36:$C$36,BX185,BX184,BX183,BX182)-MAX($C36:$C$36,BX185,BX184,BX183,BX182)-MIN($C36:$C$36,BX185,BX184,BX183,BX182))/3</f>
        <v>501.77066666666661</v>
      </c>
      <c r="BY193" s="25">
        <f>+(SUM($C36:$C$36,BY185,BY184,BY183,BY182)-MAX($C36:$C$36,BY185,BY184,BY183,BY182)-MIN($C36:$C$36,BY185,BY184,BY183,BY182))/3</f>
        <v>482.02166666666653</v>
      </c>
      <c r="BZ193" s="25">
        <f>+(SUM($C36:$C$36,BZ185,BZ184,BZ183,BZ182)-MAX($C36:$C$36,BZ185,BZ184,BZ183,BZ182)-MIN($C36:$C$36,BZ185,BZ184,BZ183,BZ182))/3</f>
        <v>513.33333333333326</v>
      </c>
      <c r="CA193" s="25">
        <f>+(SUM($C36:$C$36,CA185,CA184,CA183,CA182)-MAX($C36:$C$36,CA185,CA184,CA183,CA182)-MIN($C36:$C$36,CA185,CA184,CA183,CA182))/3</f>
        <v>495.37966666666671</v>
      </c>
      <c r="CB193" s="25">
        <f>+(SUM($C36:$C$36,CB185,CB184,CB183,CB182)-MAX($C36:$C$36,CB185,CB184,CB183,CB182)-MIN($C36:$C$36,CB185,CB184,CB183,CB182))/3</f>
        <v>476.16333333333341</v>
      </c>
      <c r="CC193" s="25">
        <f>+(SUM($C36:$C$36,CC185,CC184,CC183,CC182)-MAX($C36:$C$36,CC185,CC184,CC183,CC182)-MIN($C36:$C$36,CC185,CC184,CC183,CC182))/3</f>
        <v>489.83600000000001</v>
      </c>
      <c r="CD193" s="25">
        <f>+(SUM($C36:$C$36,CD185,CD184,CD183,CD182)-MAX($C36:$C$36,CD185,CD184,CD183,CD182)-MIN($C36:$C$36,CD185,CD184,CD183,CD182))/3</f>
        <v>477.44000000000005</v>
      </c>
      <c r="CE193" s="25">
        <f>+(SUM($C36:$C$36,CE185,CE184,CE183,CE182)-MAX($C36:$C$36,CE185,CE184,CE183,CE182)-MIN($C36:$C$36,CE185,CE184,CE183,CE182))/3</f>
        <v>479.40933333333334</v>
      </c>
      <c r="CF193" s="25">
        <f>+(SUM($C36:$C$36,CF185,CF184,CF183,CF182)-MAX($C36:$C$36,CF185,CF184,CF183,CF182)-MIN($C36:$C$36,CF185,CF184,CF183,CF182))/3</f>
        <v>516.68166666666673</v>
      </c>
      <c r="CG193" s="25">
        <f>+(SUM($C36:$C$36,CG185,CG184,CG183,CG182)-MAX($C36:$C$36,CG185,CG184,CG183,CG182)-MIN($C36:$C$36,CG185,CG184,CG183,CG182))/3</f>
        <v>492.46399999999994</v>
      </c>
      <c r="CH193" s="25">
        <f>+(SUM($C36:$C$36,CH185,CH184,CH183,CH182)-MAX($C36:$C$36,CH185,CH184,CH183,CH182)-MIN($C36:$C$36,CH185,CH184,CH183,CH182))/3</f>
        <v>464.26133333333337</v>
      </c>
      <c r="CI193" s="25">
        <f>+(SUM($C36:$C$36,CI185,CI184,CI183,CI182)-MAX($C36:$C$36,CI185,CI184,CI183,CI182)-MIN($C36:$C$36,CI185,CI184,CI183,CI182))/3</f>
        <v>447.8393333333334</v>
      </c>
      <c r="CJ193" s="25">
        <f>+(SUM($C36:$C$36,CJ185,CJ184,CJ183,CJ182)-MAX($C36:$C$36,CJ185,CJ184,CJ183,CJ182)-MIN($C36:$C$36,CJ185,CJ184,CJ183,CJ182))/3</f>
        <v>495.55933333333337</v>
      </c>
      <c r="CK193" s="25">
        <f>+(SUM($C36:$C$36,CK185,CK184,CK183,CK182)-MAX($C36:$C$36,CK185,CK184,CK183,CK182)-MIN($C36:$C$36,CK185,CK184,CK183,CK182))/3</f>
        <v>469.1466666666667</v>
      </c>
      <c r="CL193" s="25">
        <f>+(SUM($C36:$C$36,CL185,CL184,CL183,CL182)-MAX($C36:$C$36,CL185,CL184,CL183,CL182)-MIN($C36:$C$36,CL185,CL184,CL183,CL182))/3</f>
        <v>498.23833333333329</v>
      </c>
      <c r="CM193" s="25">
        <f>+(SUM($C36:$C$36,CM185,CM184,CM183,CM182)-MAX($C36:$C$36,CM185,CM184,CM183,CM182)-MIN($C36:$C$36,CM185,CM184,CM183,CM182))/3</f>
        <v>498.58666666666664</v>
      </c>
      <c r="CN193" s="25">
        <f>+(SUM($C36:$C$36,CN185,CN184,CN183,CN182)-MAX($C36:$C$36,CN185,CN184,CN183,CN182)-MIN($C36:$C$36,CN185,CN184,CN183,CN182))/3</f>
        <v>524.1930000000001</v>
      </c>
      <c r="CO193" s="25">
        <f>+(SUM($C36:$C$36,CO185,CO184,CO183,CO182)-MAX($C36:$C$36,CO185,CO184,CO183,CO182)-MIN($C36:$C$36,CO185,CO184,CO183,CO182))/3</f>
        <v>464.28133333333335</v>
      </c>
      <c r="CP193" s="25">
        <f>+(SUM($C36:$C$36,CP185,CP184,CP183,CP182)-MAX($C36:$C$36,CP185,CP184,CP183,CP182)-MIN($C36:$C$36,CP185,CP184,CP183,CP182))/3</f>
        <v>492.42233333333343</v>
      </c>
      <c r="CQ193" s="25">
        <f>+(SUM($C36:$C$36,CQ185,CQ184,CQ183,CQ182)-MAX($C36:$C$36,CQ185,CQ184,CQ183,CQ182)-MIN($C36:$C$36,CQ185,CQ184,CQ183,CQ182))/3</f>
        <v>504.21466666666669</v>
      </c>
      <c r="CR193" s="25">
        <f>+(SUM($C36:$C$36,CR185,CR184,CR183,CR182)-MAX($C36:$C$36,CR185,CR184,CR183,CR182)-MIN($C36:$C$36,CR185,CR184,CR183,CR182))/3</f>
        <v>446.03999999999996</v>
      </c>
      <c r="CS193" s="25">
        <f>+(SUM($C36:$C$36,CS185,CS184,CS183,CS182)-MAX($C36:$C$36,CS185,CS184,CS183,CS182)-MIN($C36:$C$36,CS185,CS184,CS183,CS182))/3</f>
        <v>515.16899999999998</v>
      </c>
      <c r="CT193" s="25">
        <f>+(SUM($C36:$C$36,CT185,CT184,CT183,CT182)-MAX($C36:$C$36,CT185,CT184,CT183,CT182)-MIN($C36:$C$36,CT185,CT184,CT183,CT182))/3</f>
        <v>525.81666666666672</v>
      </c>
      <c r="CU193" s="25">
        <f>+(SUM($C36:$C$36,CU185,CU184,CU183,CU182)-MAX($C36:$C$36,CU185,CU184,CU183,CU182)-MIN($C36:$C$36,CU185,CU184,CU183,CU182))/3</f>
        <v>488.32933333333341</v>
      </c>
      <c r="CV193" s="25">
        <f>+(SUM($C36:$C$36,CV185,CV184,CV183,CV182)-MAX($C36:$C$36,CV185,CV184,CV183,CV182)-MIN($C36:$C$36,CV185,CV184,CV183,CV182))/3</f>
        <v>514.46400000000006</v>
      </c>
      <c r="CW193" s="25">
        <f>+(SUM($C36:$C$36,CW185,CW184,CW183,CW182)-MAX($C36:$C$36,CW185,CW184,CW183,CW182)-MIN($C36:$C$36,CW185,CW184,CW183,CW182))/3</f>
        <v>495.08133333333336</v>
      </c>
      <c r="CX193" s="25">
        <f>+(SUM($C36:$C$36,CX185,CX184,CX183,CX182)-MAX($C36:$C$36,CX185,CX184,CX183,CX182)-MIN($C36:$C$36,CX185,CX184,CX183,CX182))/3</f>
        <v>495.03999999999996</v>
      </c>
      <c r="CY193" s="25">
        <f>+(SUM($C36:$C$36,CY185,CY184,CY183,CY182)-MAX($C36:$C$36,CY185,CY184,CY183,CY182)-MIN($C36:$C$36,CY185,CY184,CY183,CY182))/3</f>
        <v>482.81633333333338</v>
      </c>
      <c r="CZ193" s="25">
        <f>+(SUM($C36:$C$36,CZ185,CZ184,CZ183,CZ182)-MAX($C36:$C$36,CZ185,CZ184,CZ183,CZ182)-MIN($C36:$C$36,CZ185,CZ184,CZ183,CZ182))/3</f>
        <v>481.79400000000004</v>
      </c>
      <c r="DA193" s="25">
        <f>+(SUM($C36:$C$36,DA185,DA184,DA183,DA182)-MAX($C36:$C$36,DA185,DA184,DA183,DA182)-MIN($C36:$C$36,DA185,DA184,DA183,DA182))/3</f>
        <v>480.87333333333345</v>
      </c>
      <c r="DB193" s="25">
        <f>+(SUM($C36:$C$36,DB185,DB184,DB183,DB182)-MAX($C36:$C$36,DB185,DB184,DB183,DB182)-MIN($C36:$C$36,DB185,DB184,DB183,DB182))/3</f>
        <v>507.28933333333333</v>
      </c>
      <c r="DC193" s="25">
        <f>+(SUM($C36:$C$36,DC185,DC184,DC183,DC182)-MAX($C36:$C$36,DC185,DC184,DC183,DC182)-MIN($C36:$C$36,DC185,DC184,DC183,DC182))/3</f>
        <v>475.33500000000004</v>
      </c>
      <c r="DD193" s="25">
        <f>+(SUM($C36:$C$36,DD185,DD184,DD183,DD182)-MAX($C36:$C$36,DD185,DD184,DD183,DD182)-MIN($C36:$C$36,DD185,DD184,DD183,DD182))/3</f>
        <v>472.16399999999999</v>
      </c>
      <c r="DE193" s="25">
        <f>+(SUM($C36:$C$36,DE185,DE184,DE183,DE182)-MAX($C36:$C$36,DE185,DE184,DE183,DE182)-MIN($C36:$C$36,DE185,DE184,DE183,DE182))/3</f>
        <v>479.68100000000004</v>
      </c>
      <c r="DF193" s="25">
        <f>+(SUM($C36:$C$36,DF185,DF184,DF183,DF182)-MAX($C36:$C$36,DF185,DF184,DF183,DF182)-MIN($C36:$C$36,DF185,DF184,DF183,DF182))/3</f>
        <v>509.5259999999999</v>
      </c>
      <c r="DG193" s="25">
        <f>+(SUM($C36:$C$36,DG185,DG184,DG183,DG182)-MAX($C36:$C$36,DG185,DG184,DG183,DG182)-MIN($C36:$C$36,DG185,DG184,DG183,DG182))/3</f>
        <v>466.05433333333332</v>
      </c>
      <c r="DH193" s="25">
        <f>+(SUM($C36:$C$36,DH185,DH184,DH183,DH182)-MAX($C36:$C$36,DH185,DH184,DH183,DH182)-MIN($C36:$C$36,DH185,DH184,DH183,DH182))/3</f>
        <v>536.77733333333333</v>
      </c>
      <c r="DI193" s="25">
        <f>+(SUM($C36:$C$36,DI185,DI184,DI183,DI182)-MAX($C36:$C$36,DI185,DI184,DI183,DI182)-MIN($C36:$C$36,DI185,DI184,DI183,DI182))/3</f>
        <v>530.94633333333331</v>
      </c>
      <c r="DJ193" s="25">
        <f>+(SUM($C36:$C$36,DJ185,DJ184,DJ183,DJ182)-MAX($C36:$C$36,DJ185,DJ184,DJ183,DJ182)-MIN($C36:$C$36,DJ185,DJ184,DJ183,DJ182))/3</f>
        <v>476.57333333333344</v>
      </c>
      <c r="DK193" s="25">
        <f>+(SUM($C36:$C$36,DK185,DK184,DK183,DK182)-MAX($C36:$C$36,DK185,DK184,DK183,DK182)-MIN($C36:$C$36,DK185,DK184,DK183,DK182))/3</f>
        <v>463.68266666666665</v>
      </c>
      <c r="DL193" s="25">
        <f>+(SUM($C36:$C$36,DL185,DL184,DL183,DL182)-MAX($C36:$C$36,DL185,DL184,DL183,DL182)-MIN($C36:$C$36,DL185,DL184,DL183,DL182))/3</f>
        <v>494.6543333333334</v>
      </c>
      <c r="DM193" s="25">
        <f>+(SUM($C36:$C$36,DM185,DM184,DM183,DM182)-MAX($C36:$C$36,DM185,DM184,DM183,DM182)-MIN($C36:$C$36,DM185,DM184,DM183,DM182))/3</f>
        <v>500.90000000000009</v>
      </c>
      <c r="DN193" s="25">
        <f>+(SUM($C36:$C$36,DN185,DN184,DN183,DN182)-MAX($C36:$C$36,DN185,DN184,DN183,DN182)-MIN($C36:$C$36,DN185,DN184,DN183,DN182))/3</f>
        <v>464.52233333333339</v>
      </c>
      <c r="DO193" s="25">
        <f>+(SUM($C36:$C$36,DO185,DO184,DO183,DO182)-MAX($C36:$C$36,DO185,DO184,DO183,DO182)-MIN($C36:$C$36,DO185,DO184,DO183,DO182))/3</f>
        <v>468.60033333333337</v>
      </c>
      <c r="DP193" s="25">
        <f>+(SUM($C36:$C$36,DP185,DP184,DP183,DP182)-MAX($C36:$C$36,DP185,DP184,DP183,DP182)-MIN($C36:$C$36,DP185,DP184,DP183,DP182))/3</f>
        <v>499.51366666666672</v>
      </c>
      <c r="DQ193" s="25">
        <f>+(SUM($C36:$C$36,DQ185,DQ184,DQ183,DQ182)-MAX($C36:$C$36,DQ185,DQ184,DQ183,DQ182)-MIN($C36:$C$36,DQ185,DQ184,DQ183,DQ182))/3</f>
        <v>503.18533333333329</v>
      </c>
      <c r="DR193" s="25">
        <f>+(SUM($C36:$C$36,DR185,DR184,DR183,DR182)-MAX($C36:$C$36,DR185,DR184,DR183,DR182)-MIN($C36:$C$36,DR185,DR184,DR183,DR182))/3</f>
        <v>447.74000000000007</v>
      </c>
      <c r="DS193" s="25">
        <f>+(SUM($C36:$C$36,DS185,DS184,DS183,DS182)-MAX($C36:$C$36,DS185,DS184,DS183,DS182)-MIN($C36:$C$36,DS185,DS184,DS183,DS182))/3</f>
        <v>444.54333333333335</v>
      </c>
      <c r="DT193" s="25">
        <f>+(SUM($C36:$C$36,DT185,DT184,DT183,DT182)-MAX($C36:$C$36,DT185,DT184,DT183,DT182)-MIN($C36:$C$36,DT185,DT184,DT183,DT182))/3</f>
        <v>474.01500000000004</v>
      </c>
      <c r="DU193" s="25">
        <f>+(SUM($C36:$C$36,DU185,DU184,DU183,DU182)-MAX($C36:$C$36,DU185,DU184,DU183,DU182)-MIN($C36:$C$36,DU185,DU184,DU183,DU182))/3</f>
        <v>498.97599999999994</v>
      </c>
      <c r="DV193" s="25">
        <f>+(SUM($C36:$C$36,DV185,DV184,DV183,DV182)-MAX($C36:$C$36,DV185,DV184,DV183,DV182)-MIN($C36:$C$36,DV185,DV184,DV183,DV182))/3</f>
        <v>479.91200000000003</v>
      </c>
      <c r="DW193" s="25">
        <f>+(SUM($C36:$C$36,DW185,DW184,DW183,DW182)-MAX($C36:$C$36,DW185,DW184,DW183,DW182)-MIN($C36:$C$36,DW185,DW184,DW183,DW182))/3</f>
        <v>501.01266666666669</v>
      </c>
      <c r="DX193" s="25">
        <f>+(SUM($C36:$C$36,DX185,DX184,DX183,DX182)-MAX($C36:$C$36,DX185,DX184,DX183,DX182)-MIN($C36:$C$36,DX185,DX184,DX183,DX182))/3</f>
        <v>510.20233333333323</v>
      </c>
      <c r="DY193" s="25">
        <f>+(SUM($C36:$C$36,DY185,DY184,DY183,DY182)-MAX($C36:$C$36,DY185,DY184,DY183,DY182)-MIN($C36:$C$36,DY185,DY184,DY183,DY182))/3</f>
        <v>479.57466666666664</v>
      </c>
      <c r="DZ193" s="25">
        <f>+(SUM($C36:$C$36,DZ185,DZ184,DZ183,DZ182)-MAX($C36:$C$36,DZ185,DZ184,DZ183,DZ182)-MIN($C36:$C$36,DZ185,DZ184,DZ183,DZ182))/3</f>
        <v>486.1613333333334</v>
      </c>
      <c r="EA193" s="25">
        <f>+(SUM($C36:$C$36,EA185,EA184,EA183,EA182)-MAX($C36:$C$36,EA185,EA184,EA183,EA182)-MIN($C36:$C$36,EA185,EA184,EA183,EA182))/3</f>
        <v>481.2</v>
      </c>
      <c r="EB193" s="25">
        <f>+(SUM($C36:$C$36,EB185,EB184,EB183,EB182)-MAX($C36:$C$36,EB185,EB184,EB183,EB182)-MIN($C36:$C$36,EB185,EB184,EB183,EB182))/3</f>
        <v>487.25333333333333</v>
      </c>
      <c r="EC193" s="25">
        <f>+(SUM($C36:$C$36,EC185,EC184,EC183,EC182)-MAX($C36:$C$36,EC185,EC184,EC183,EC182)-MIN($C36:$C$36,EC185,EC184,EC183,EC182))/3</f>
        <v>520.94999999999993</v>
      </c>
      <c r="ED193" s="25">
        <f>+(SUM($C36:$C$36,ED185,ED184,ED183,ED182)-MAX($C36:$C$36,ED185,ED184,ED183,ED182)-MIN($C36:$C$36,ED185,ED184,ED183,ED182))/3</f>
        <v>506.68666666666678</v>
      </c>
      <c r="EE193" s="25">
        <f>+(SUM($C36:$C$36,EE185,EE184,EE183,EE182)-MAX($C36:$C$36,EE185,EE184,EE183,EE182)-MIN($C36:$C$36,EE185,EE184,EE183,EE182))/3</f>
        <v>437.38499999999993</v>
      </c>
      <c r="EF193" s="25">
        <f>+(SUM($C36:$C$36,EF185,EF184,EF183,EF182)-MAX($C36:$C$36,EF185,EF184,EF183,EF182)-MIN($C36:$C$36,EF185,EF184,EF183,EF182))/3</f>
        <v>464.13233333333346</v>
      </c>
      <c r="EG193" s="25">
        <f>+(SUM($C36:$C$36,EG185,EG184,EG183,EG182)-MAX($C36:$C$36,EG185,EG184,EG183,EG182)-MIN($C36:$C$36,EG185,EG184,EG183,EG182))/3</f>
        <v>475.45333333333338</v>
      </c>
      <c r="EH193" s="25">
        <f>+(SUM($C36:$C$36,EH185,EH184,EH183,EH182)-MAX($C36:$C$36,EH185,EH184,EH183,EH182)-MIN($C36:$C$36,EH185,EH184,EH183,EH182))/3</f>
        <v>503.73233333333332</v>
      </c>
      <c r="EI193" s="25">
        <f>+(SUM($C36:$C$36,EI185,EI184,EI183,EI182)-MAX($C36:$C$36,EI185,EI184,EI183,EI182)-MIN($C36:$C$36,EI185,EI184,EI183,EI182))/3</f>
        <v>478.51799999999997</v>
      </c>
      <c r="EJ193" s="25">
        <f>+(SUM($C36:$C$36,EJ185,EJ184,EJ183,EJ182)-MAX($C36:$C$36,EJ185,EJ184,EJ183,EJ182)-MIN($C36:$C$36,EJ185,EJ184,EJ183,EJ182))/3</f>
        <v>489.75500000000005</v>
      </c>
      <c r="EK193" s="25">
        <f>+(SUM($C36:$C$36,EK185,EK184,EK183,EK182)-MAX($C36:$C$36,EK185,EK184,EK183,EK182)-MIN($C36:$C$36,EK185,EK184,EK183,EK182))/3</f>
        <v>478.04066666666671</v>
      </c>
      <c r="EL193" s="25">
        <f>+(SUM($C36:$C$36,EL185,EL184,EL183,EL182)-MAX($C36:$C$36,EL185,EL184,EL183,EL182)-MIN($C36:$C$36,EL185,EL184,EL183,EL182))/3</f>
        <v>499.91533333333336</v>
      </c>
      <c r="EM193" s="25">
        <f>+(SUM($C36:$C$36,EM185,EM184,EM183,EM182)-MAX($C36:$C$36,EM185,EM184,EM183,EM182)-MIN($C36:$C$36,EM185,EM184,EM183,EM182))/3</f>
        <v>456.93333333333334</v>
      </c>
      <c r="EN193" s="25">
        <f>+(SUM($C36:$C$36,EN185,EN184,EN183,EN182)-MAX($C36:$C$36,EN185,EN184,EN183,EN182)-MIN($C36:$C$36,EN185,EN184,EN183,EN182))/3</f>
        <v>481.58200000000005</v>
      </c>
      <c r="EO193" s="25">
        <f>+(SUM($C36:$C$36,EO185,EO184,EO183,EO182)-MAX($C36:$C$36,EO185,EO184,EO183,EO182)-MIN($C36:$C$36,EO185,EO184,EO183,EO182))/3</f>
        <v>517.45100000000002</v>
      </c>
      <c r="EP193" s="25">
        <f>+(SUM($C36:$C$36,EP185,EP184,EP183,EP182)-MAX($C36:$C$36,EP185,EP184,EP183,EP182)-MIN($C36:$C$36,EP185,EP184,EP183,EP182))/3</f>
        <v>450.68666666666678</v>
      </c>
      <c r="EQ193" s="25">
        <f>+(SUM($C36:$C$36,EQ185,EQ184,EQ183,EQ182)-MAX($C36:$C$36,EQ185,EQ184,EQ183,EQ182)-MIN($C36:$C$36,EQ185,EQ184,EQ183,EQ182))/3</f>
        <v>524.31733333333329</v>
      </c>
      <c r="ER193" s="25">
        <f>+(SUM($C36:$C$36,ER185,ER184,ER183,ER182)-MAX($C36:$C$36,ER185,ER184,ER183,ER182)-MIN($C36:$C$36,ER185,ER184,ER183,ER182))/3</f>
        <v>467.48933333333343</v>
      </c>
      <c r="ES193" s="25">
        <f>+(SUM($C36:$C$36,ES185,ES184,ES183,ES182)-MAX($C36:$C$36,ES185,ES184,ES183,ES182)-MIN($C36:$C$36,ES185,ES184,ES183,ES182))/3</f>
        <v>459.49433333333332</v>
      </c>
      <c r="ET193" s="25">
        <f>+(SUM($C36:$C$36,ET185,ET184,ET183,ET182)-MAX($C36:$C$36,ET185,ET184,ET183,ET182)-MIN($C36:$C$36,ET185,ET184,ET183,ET182))/3</f>
        <v>487.83066666666656</v>
      </c>
      <c r="EU193" s="25">
        <f>+(SUM($C36:$C$36,EU185,EU184,EU183,EU182)-MAX($C36:$C$36,EU185,EU184,EU183,EU182)-MIN($C36:$C$36,EU185,EU184,EU183,EU182))/3</f>
        <v>489.9253333333333</v>
      </c>
      <c r="EV193" s="25">
        <f>+(SUM($C36:$C$36,EV185,EV184,EV183,EV182)-MAX($C36:$C$36,EV185,EV184,EV183,EV182)-MIN($C36:$C$36,EV185,EV184,EV183,EV182))/3</f>
        <v>485.63166666666666</v>
      </c>
      <c r="EW193" s="25">
        <f>+(SUM($C36:$C$36,EW185,EW184,EW183,EW182)-MAX($C36:$C$36,EW185,EW184,EW183,EW182)-MIN($C36:$C$36,EW185,EW184,EW183,EW182))/3</f>
        <v>491.59733333333332</v>
      </c>
      <c r="EX193" s="25">
        <f>+(SUM($C36:$C$36,EX185,EX184,EX183,EX182)-MAX($C36:$C$36,EX185,EX184,EX183,EX182)-MIN($C36:$C$36,EX185,EX184,EX183,EX182))/3</f>
        <v>488.82233333333346</v>
      </c>
      <c r="EY193" s="25">
        <f>+(SUM($C36:$C$36,EY185,EY184,EY183,EY182)-MAX($C36:$C$36,EY185,EY184,EY183,EY182)-MIN($C36:$C$36,EY185,EY184,EY183,EY182))/3</f>
        <v>480.27233333333334</v>
      </c>
      <c r="EZ193" s="25">
        <f>+(SUM($C36:$C$36,EZ185,EZ184,EZ183,EZ182)-MAX($C36:$C$36,EZ185,EZ184,EZ183,EZ182)-MIN($C36:$C$36,EZ185,EZ184,EZ183,EZ182))/3</f>
        <v>514.17400000000009</v>
      </c>
      <c r="FA193" s="25">
        <f>+(SUM($C36:$C$36,FA185,FA184,FA183,FA182)-MAX($C36:$C$36,FA185,FA184,FA183,FA182)-MIN($C36:$C$36,FA185,FA184,FA183,FA182))/3</f>
        <v>486.39333333333343</v>
      </c>
      <c r="FB193" s="25">
        <f>+(SUM($C36:$C$36,FB185,FB184,FB183,FB182)-MAX($C36:$C$36,FB185,FB184,FB183,FB182)-MIN($C36:$C$36,FB185,FB184,FB183,FB182))/3</f>
        <v>469.41166666666669</v>
      </c>
      <c r="FC193" s="25">
        <f>+(SUM($C36:$C$36,FC185,FC184,FC183,FC182)-MAX($C36:$C$36,FC185,FC184,FC183,FC182)-MIN($C36:$C$36,FC185,FC184,FC183,FC182))/3</f>
        <v>508.47433333333333</v>
      </c>
      <c r="FD193" s="25">
        <f>+(SUM($C36:$C$36,FD185,FD184,FD183,FD182)-MAX($C36:$C$36,FD185,FD184,FD183,FD182)-MIN($C36:$C$36,FD185,FD184,FD183,FD182))/3</f>
        <v>506.9666666666667</v>
      </c>
      <c r="FE193" s="25">
        <f>+(SUM($C36:$C$36,FE185,FE184,FE183,FE182)-MAX($C36:$C$36,FE185,FE184,FE183,FE182)-MIN($C36:$C$36,FE185,FE184,FE183,FE182))/3</f>
        <v>478.10666666666663</v>
      </c>
      <c r="FF193" s="25">
        <f>+(SUM($C36:$C$36,FF185,FF184,FF183,FF182)-MAX($C36:$C$36,FF185,FF184,FF183,FF182)-MIN($C36:$C$36,FF185,FF184,FF183,FF182))/3</f>
        <v>479.16500000000013</v>
      </c>
      <c r="FG193" s="25">
        <f>+(SUM($C36:$C$36,FG185,FG184,FG183,FG182)-MAX($C36:$C$36,FG185,FG184,FG183,FG182)-MIN($C36:$C$36,FG185,FG184,FG183,FG182))/3</f>
        <v>476.11266666666666</v>
      </c>
      <c r="FH193" s="25">
        <f>+(SUM($C36:$C$36,FH185,FH184,FH183,FH182)-MAX($C36:$C$36,FH185,FH184,FH183,FH182)-MIN($C36:$C$36,FH185,FH184,FH183,FH182))/3</f>
        <v>518.73566666666682</v>
      </c>
      <c r="FI193" s="25">
        <f>+(SUM($C36:$C$36,FI185,FI184,FI183,FI182)-MAX($C36:$C$36,FI185,FI184,FI183,FI182)-MIN($C36:$C$36,FI185,FI184,FI183,FI182))/3</f>
        <v>489.17466666666672</v>
      </c>
      <c r="FJ193" s="25">
        <f>+(SUM($C36:$C$36,FJ185,FJ184,FJ183,FJ182)-MAX($C36:$C$36,FJ185,FJ184,FJ183,FJ182)-MIN($C36:$C$36,FJ185,FJ184,FJ183,FJ182))/3</f>
        <v>457.66499999999991</v>
      </c>
      <c r="FK193" s="25">
        <f>+(SUM($C36:$C$36,FK185,FK184,FK183,FK182)-MAX($C36:$C$36,FK185,FK184,FK183,FK182)-MIN($C36:$C$36,FK185,FK184,FK183,FK182))/3</f>
        <v>458.28433333333334</v>
      </c>
      <c r="FL193" s="25">
        <f>+(SUM($C36:$C$36,FL185,FL184,FL183,FL182)-MAX($C36:$C$36,FL185,FL184,FL183,FL182)-MIN($C36:$C$36,FL185,FL184,FL183,FL182))/3</f>
        <v>487.65999999999991</v>
      </c>
      <c r="FM193" s="25">
        <f>+(SUM($C36:$C$36,FM185,FM184,FM183,FM182)-MAX($C36:$C$36,FM185,FM184,FM183,FM182)-MIN($C36:$C$36,FM185,FM184,FM183,FM182))/3</f>
        <v>511.30500000000006</v>
      </c>
      <c r="FN193" s="25">
        <f>+(SUM($C36:$C$36,FN185,FN184,FN183,FN182)-MAX($C36:$C$36,FN185,FN184,FN183,FN182)-MIN($C36:$C$36,FN185,FN184,FN183,FN182))/3</f>
        <v>509.846</v>
      </c>
      <c r="FO193" s="25">
        <f>+(SUM($C36:$C$36,FO185,FO184,FO183,FO182)-MAX($C36:$C$36,FO185,FO184,FO183,FO182)-MIN($C36:$C$36,FO185,FO184,FO183,FO182))/3</f>
        <v>463.79466666666667</v>
      </c>
      <c r="FP193" s="25">
        <f>+(SUM($C36:$C$36,FP185,FP184,FP183,FP182)-MAX($C36:$C$36,FP185,FP184,FP183,FP182)-MIN($C36:$C$36,FP185,FP184,FP183,FP182))/3</f>
        <v>502.18666666666655</v>
      </c>
      <c r="FQ193" s="25">
        <f>+(SUM($C36:$C$36,FQ185,FQ184,FQ183,FQ182)-MAX($C36:$C$36,FQ185,FQ184,FQ183,FQ182)-MIN($C36:$C$36,FQ185,FQ184,FQ183,FQ182))/3</f>
        <v>484.50200000000001</v>
      </c>
      <c r="FR193" s="25">
        <f>+(SUM($C36:$C$36,FR185,FR184,FR183,FR182)-MAX($C36:$C$36,FR185,FR184,FR183,FR182)-MIN($C36:$C$36,FR185,FR184,FR183,FR182))/3</f>
        <v>505.19166666666666</v>
      </c>
      <c r="FS193" s="25">
        <f>+(SUM($C36:$C$36,FS185,FS184,FS183,FS182)-MAX($C36:$C$36,FS185,FS184,FS183,FS182)-MIN($C36:$C$36,FS185,FS184,FS183,FS182))/3</f>
        <v>472.10200000000003</v>
      </c>
      <c r="FT193" s="25">
        <f>+(SUM($C36:$C$36,FT185,FT184,FT183,FT182)-MAX($C36:$C$36,FT185,FT184,FT183,FT182)-MIN($C36:$C$36,FT185,FT184,FT183,FT182))/3</f>
        <v>457.55699999999996</v>
      </c>
      <c r="FU193" s="25">
        <f>+(SUM($C36:$C$36,FU185,FU184,FU183,FU182)-MAX($C36:$C$36,FU185,FU184,FU183,FU182)-MIN($C36:$C$36,FU185,FU184,FU183,FU182))/3</f>
        <v>481.94400000000002</v>
      </c>
      <c r="FV193" s="25">
        <f>+(SUM($C36:$C$36,FV185,FV184,FV183,FV182)-MAX($C36:$C$36,FV185,FV184,FV183,FV182)-MIN($C36:$C$36,FV185,FV184,FV183,FV182))/3</f>
        <v>485.32033333333328</v>
      </c>
      <c r="FW193" s="25">
        <f>+(SUM($C36:$C$36,FW185,FW184,FW183,FW182)-MAX($C36:$C$36,FW185,FW184,FW183,FW182)-MIN($C36:$C$36,FW185,FW184,FW183,FW182))/3</f>
        <v>499.28899999999993</v>
      </c>
      <c r="FX193" s="25">
        <f>+(SUM($C36:$C$36,FX185,FX184,FX183,FX182)-MAX($C36:$C$36,FX185,FX184,FX183,FX182)-MIN($C36:$C$36,FX185,FX184,FX183,FX182))/3</f>
        <v>517.97433333333322</v>
      </c>
      <c r="FY193" s="25">
        <f>+(SUM($C36:$C$36,FY185,FY184,FY183,FY182)-MAX($C36:$C$36,FY185,FY184,FY183,FY182)-MIN($C36:$C$36,FY185,FY184,FY183,FY182))/3</f>
        <v>516.95000000000016</v>
      </c>
      <c r="FZ193" s="25">
        <f>+(SUM($C36:$C$36,FZ185,FZ184,FZ183,FZ182)-MAX($C36:$C$36,FZ185,FZ184,FZ183,FZ182)-MIN($C36:$C$36,FZ185,FZ184,FZ183,FZ182))/3</f>
        <v>475.56866666666656</v>
      </c>
      <c r="GA193" s="25">
        <f>+(SUM($C36:$C$36,GA185,GA184,GA183,GA182)-MAX($C36:$C$36,GA185,GA184,GA183,GA182)-MIN($C36:$C$36,GA185,GA184,GA183,GA182))/3</f>
        <v>466.07199999999989</v>
      </c>
      <c r="GB193" s="25">
        <f>+(SUM($C36:$C$36,GB185,GB184,GB183,GB182)-MAX($C36:$C$36,GB185,GB184,GB183,GB182)-MIN($C36:$C$36,GB185,GB184,GB183,GB182))/3</f>
        <v>462.11999999999995</v>
      </c>
      <c r="GC193" s="25">
        <f>+(SUM($C36:$C$36,GC185,GC184,GC183,GC182)-MAX($C36:$C$36,GC185,GC184,GC183,GC182)-MIN($C36:$C$36,GC185,GC184,GC183,GC182))/3</f>
        <v>452.64266666666663</v>
      </c>
      <c r="GD193" s="25">
        <f>+(SUM($C36:$C$36,GD185,GD184,GD183,GD182)-MAX($C36:$C$36,GD185,GD184,GD183,GD182)-MIN($C36:$C$36,GD185,GD184,GD183,GD182))/3</f>
        <v>490.18233333333336</v>
      </c>
      <c r="GE193" s="25">
        <f>+(SUM($C36:$C$36,GE185,GE184,GE183,GE182)-MAX($C36:$C$36,GE185,GE184,GE183,GE182)-MIN($C36:$C$36,GE185,GE184,GE183,GE182))/3</f>
        <v>504.45266666666663</v>
      </c>
      <c r="GF193" s="25">
        <f>+(SUM($C36:$C$36,GF185,GF184,GF183,GF182)-MAX($C36:$C$36,GF185,GF184,GF183,GF182)-MIN($C36:$C$36,GF185,GF184,GF183,GF182))/3</f>
        <v>509.62366666666679</v>
      </c>
      <c r="GG193" s="25">
        <f>+(SUM($C36:$C$36,GG185,GG184,GG183,GG182)-MAX($C36:$C$36,GG185,GG184,GG183,GG182)-MIN($C36:$C$36,GG185,GG184,GG183,GG182))/3</f>
        <v>479.8963333333333</v>
      </c>
      <c r="GH193" s="25">
        <f>+(SUM($C36:$C$36,GH185,GH184,GH183,GH182)-MAX($C36:$C$36,GH185,GH184,GH183,GH182)-MIN($C36:$C$36,GH185,GH184,GH183,GH182))/3</f>
        <v>449.90666666666669</v>
      </c>
      <c r="GI193" s="25">
        <f>+(SUM($C36:$C$36,GI185,GI184,GI183,GI182)-MAX($C36:$C$36,GI185,GI184,GI183,GI182)-MIN($C36:$C$36,GI185,GI184,GI183,GI182))/3</f>
        <v>458.78666666666669</v>
      </c>
      <c r="GJ193" s="25">
        <f>+(SUM($C36:$C$36,GJ185,GJ184,GJ183,GJ182)-MAX($C36:$C$36,GJ185,GJ184,GJ183,GJ182)-MIN($C36:$C$36,GJ185,GJ184,GJ183,GJ182))/3</f>
        <v>494.77500000000003</v>
      </c>
      <c r="GK193" s="25">
        <f>+(SUM($C36:$C$36,GK185,GK184,GK183,GK182)-MAX($C36:$C$36,GK185,GK184,GK183,GK182)-MIN($C36:$C$36,GK185,GK184,GK183,GK182))/3</f>
        <v>511.11066666666665</v>
      </c>
      <c r="GL193" s="25">
        <f>+(SUM($C36:$C$36,GL185,GL184,GL183,GL182)-MAX($C36:$C$36,GL185,GL184,GL183,GL182)-MIN($C36:$C$36,GL185,GL184,GL183,GL182))/3</f>
        <v>483.65066666666672</v>
      </c>
      <c r="GM193" s="25">
        <f>+(SUM($C36:$C$36,GM185,GM184,GM183,GM182)-MAX($C36:$C$36,GM185,GM184,GM183,GM182)-MIN($C36:$C$36,GM185,GM184,GM183,GM182))/3</f>
        <v>490.99000000000007</v>
      </c>
      <c r="GN193" s="25">
        <f>+(SUM($C36:$C$36,GN185,GN184,GN183,GN182)-MAX($C36:$C$36,GN185,GN184,GN183,GN182)-MIN($C36:$C$36,GN185,GN184,GN183,GN182))/3</f>
        <v>462.90299999999996</v>
      </c>
      <c r="GO193" s="25">
        <f>+(SUM($C36:$C$36,GO185,GO184,GO183,GO182)-MAX($C36:$C$36,GO185,GO184,GO183,GO182)-MIN($C36:$C$36,GO185,GO184,GO183,GO182))/3</f>
        <v>506.59466666666663</v>
      </c>
      <c r="GP193" s="25">
        <f>+(SUM($C36:$C$36,GP185,GP184,GP183,GP182)-MAX($C36:$C$36,GP185,GP184,GP183,GP182)-MIN($C36:$C$36,GP185,GP184,GP183,GP182))/3</f>
        <v>455.98466666666656</v>
      </c>
      <c r="GQ193" s="25">
        <f>+(SUM($C36:$C$36,GQ185,GQ184,GQ183,GQ182)-MAX($C36:$C$36,GQ185,GQ184,GQ183,GQ182)-MIN($C36:$C$36,GQ185,GQ184,GQ183,GQ182))/3</f>
        <v>472.47466666666656</v>
      </c>
      <c r="GR193" s="25">
        <f>+(SUM($C36:$C$36,GR185,GR184,GR183,GR182)-MAX($C36:$C$36,GR185,GR184,GR183,GR182)-MIN($C36:$C$36,GR185,GR184,GR183,GR182))/3</f>
        <v>474.88033333333334</v>
      </c>
      <c r="GS193" s="25">
        <f>+(SUM($C36:$C$36,GS185,GS184,GS183,GS182)-MAX($C36:$C$36,GS185,GS184,GS183,GS182)-MIN($C36:$C$36,GS185,GS184,GS183,GS182))/3</f>
        <v>465.19533333333339</v>
      </c>
      <c r="GT193" s="25">
        <f>+(SUM($C36:$C$36,GT185,GT184,GT183,GT182)-MAX($C36:$C$36,GT185,GT184,GT183,GT182)-MIN($C36:$C$36,GT185,GT184,GT183,GT182))/3</f>
        <v>461.18833333333328</v>
      </c>
      <c r="GU193" s="25">
        <f>+(SUM($C36:$C$36,GU185,GU184,GU183,GU182)-MAX($C36:$C$36,GU185,GU184,GU183,GU182)-MIN($C36:$C$36,GU185,GU184,GU183,GU182))/3</f>
        <v>504.91033333333331</v>
      </c>
      <c r="GV193" s="25">
        <f>+(SUM($C36:$C$36,GV185,GV184,GV183,GV182)-MAX($C36:$C$36,GV185,GV184,GV183,GV182)-MIN($C36:$C$36,GV185,GV184,GV183,GV182))/3</f>
        <v>517.95133333333331</v>
      </c>
      <c r="GW193" s="25">
        <f>+(SUM($C36:$C$36,GW185,GW184,GW183,GW182)-MAX($C36:$C$36,GW185,GW184,GW183,GW182)-MIN($C36:$C$36,GW185,GW184,GW183,GW182))/3</f>
        <v>476.60799999999989</v>
      </c>
      <c r="GX193" s="25">
        <f>+(SUM($C36:$C$36,GX185,GX184,GX183,GX182)-MAX($C36:$C$36,GX185,GX184,GX183,GX182)-MIN($C36:$C$36,GX185,GX184,GX183,GX182))/3</f>
        <v>488.99366666666668</v>
      </c>
      <c r="GY193" s="25">
        <f>+(SUM($C36:$C$36,GY185,GY184,GY183,GY182)-MAX($C36:$C$36,GY185,GY184,GY183,GY182)-MIN($C36:$C$36,GY185,GY184,GY183,GY182))/3</f>
        <v>536.67000000000007</v>
      </c>
      <c r="GZ193" s="25">
        <f>+(SUM($C36:$C$36,GZ185,GZ184,GZ183,GZ182)-MAX($C36:$C$36,GZ185,GZ184,GZ183,GZ182)-MIN($C36:$C$36,GZ185,GZ184,GZ183,GZ182))/3</f>
        <v>493.29966666666672</v>
      </c>
      <c r="HA193" s="25">
        <f>+(SUM($C36:$C$36,HA185,HA184,HA183,HA182)-MAX($C36:$C$36,HA185,HA184,HA183,HA182)-MIN($C36:$C$36,HA185,HA184,HA183,HA182))/3</f>
        <v>494.56666666666678</v>
      </c>
      <c r="HB193" s="25">
        <f>+(SUM($C36:$C$36,HB185,HB184,HB183,HB182)-MAX($C36:$C$36,HB185,HB184,HB183,HB182)-MIN($C36:$C$36,HB185,HB184,HB183,HB182))/3</f>
        <v>479.32799999999997</v>
      </c>
      <c r="HC193" s="25">
        <f>+(SUM($C36:$C$36,HC185,HC184,HC183,HC182)-MAX($C36:$C$36,HC185,HC184,HC183,HC182)-MIN($C36:$C$36,HC185,HC184,HC183,HC182))/3</f>
        <v>522.79166666666652</v>
      </c>
      <c r="HD193" s="25">
        <f>+(SUM($C36:$C$36,HD185,HD184,HD183,HD182)-MAX($C36:$C$36,HD185,HD184,HD183,HD182)-MIN($C36:$C$36,HD185,HD184,HD183,HD182))/3</f>
        <v>493.74866666666668</v>
      </c>
      <c r="HE193" s="25">
        <f>+(SUM($C36:$C$36,HE185,HE184,HE183,HE182)-MAX($C36:$C$36,HE185,HE184,HE183,HE182)-MIN($C36:$C$36,HE185,HE184,HE183,HE182))/3</f>
        <v>462.63266666666664</v>
      </c>
      <c r="HF193" s="25">
        <f>+(SUM($C36:$C$36,HF185,HF184,HF183,HF182)-MAX($C36:$C$36,HF185,HF184,HF183,HF182)-MIN($C36:$C$36,HF185,HF184,HF183,HF182))/3</f>
        <v>479.59333333333331</v>
      </c>
      <c r="HG193" s="25">
        <f>+(SUM($C36:$C$36,HG185,HG184,HG183,HG182)-MAX($C36:$C$36,HG185,HG184,HG183,HG182)-MIN($C36:$C$36,HG185,HG184,HG183,HG182))/3</f>
        <v>502.69766666666663</v>
      </c>
      <c r="HH193" s="25">
        <f>+(SUM($C36:$C$36,HH185,HH184,HH183,HH182)-MAX($C36:$C$36,HH185,HH184,HH183,HH182)-MIN($C36:$C$36,HH185,HH184,HH183,HH182))/3</f>
        <v>478.45866666666672</v>
      </c>
      <c r="HI193" s="25">
        <f>+(SUM($C36:$C$36,HI185,HI184,HI183,HI182)-MAX($C36:$C$36,HI185,HI184,HI183,HI182)-MIN($C36:$C$36,HI185,HI184,HI183,HI182))/3</f>
        <v>469.4070000000001</v>
      </c>
      <c r="HJ193" s="25">
        <f>+(SUM($C36:$C$36,HJ185,HJ184,HJ183,HJ182)-MAX($C36:$C$36,HJ185,HJ184,HJ183,HJ182)-MIN($C36:$C$36,HJ185,HJ184,HJ183,HJ182))/3</f>
        <v>492.47066666666655</v>
      </c>
      <c r="HK193" s="25">
        <f>+(SUM($C36:$C$36,HK185,HK184,HK183,HK182)-MAX($C36:$C$36,HK185,HK184,HK183,HK182)-MIN($C36:$C$36,HK185,HK184,HK183,HK182))/3</f>
        <v>503.5333333333333</v>
      </c>
      <c r="HL193" s="25">
        <f>+(SUM($C36:$C$36,HL185,HL184,HL183,HL182)-MAX($C36:$C$36,HL185,HL184,HL183,HL182)-MIN($C36:$C$36,HL185,HL184,HL183,HL182))/3</f>
        <v>494.488</v>
      </c>
      <c r="HM193" s="25">
        <f>+(SUM($C36:$C$36,HM185,HM184,HM183,HM182)-MAX($C36:$C$36,HM185,HM184,HM183,HM182)-MIN($C36:$C$36,HM185,HM184,HM183,HM182))/3</f>
        <v>514.68866666666668</v>
      </c>
      <c r="HN193" s="25">
        <f>+(SUM($C36:$C$36,HN185,HN184,HN183,HN182)-MAX($C36:$C$36,HN185,HN184,HN183,HN182)-MIN($C36:$C$36,HN185,HN184,HN183,HN182))/3</f>
        <v>520.23100000000011</v>
      </c>
      <c r="HO193" s="25">
        <f>+(SUM($C36:$C$36,HO185,HO184,HO183,HO182)-MAX($C36:$C$36,HO185,HO184,HO183,HO182)-MIN($C36:$C$36,HO185,HO184,HO183,HO182))/3</f>
        <v>499.47599999999994</v>
      </c>
      <c r="HP193" s="25">
        <f>+(SUM($C36:$C$36,HP185,HP184,HP183,HP182)-MAX($C36:$C$36,HP185,HP184,HP183,HP182)-MIN($C36:$C$36,HP185,HP184,HP183,HP182))/3</f>
        <v>500.04333333333329</v>
      </c>
      <c r="HQ193" s="25">
        <f>+(SUM($C36:$C$36,HQ185,HQ184,HQ183,HQ182)-MAX($C36:$C$36,HQ185,HQ184,HQ183,HQ182)-MIN($C36:$C$36,HQ185,HQ184,HQ183,HQ182))/3</f>
        <v>458.52266666666674</v>
      </c>
      <c r="HR193" s="25">
        <f>+(SUM($C36:$C$36,HR185,HR184,HR183,HR182)-MAX($C36:$C$36,HR185,HR184,HR183,HR182)-MIN($C36:$C$36,HR185,HR184,HR183,HR182))/3</f>
        <v>465.4666666666667</v>
      </c>
      <c r="HS193" s="25">
        <f>+(SUM($C36:$C$36,HS185,HS184,HS183,HS182)-MAX($C36:$C$36,HS185,HS184,HS183,HS182)-MIN($C36:$C$36,HS185,HS184,HS183,HS182))/3</f>
        <v>480.79666666666679</v>
      </c>
      <c r="HT193" s="25">
        <f>+(SUM($C36:$C$36,HT185,HT184,HT183,HT182)-MAX($C36:$C$36,HT185,HT184,HT183,HT182)-MIN($C36:$C$36,HT185,HT184,HT183,HT182))/3</f>
        <v>458.02133333333336</v>
      </c>
      <c r="HU193" s="25">
        <f>+(SUM($C36:$C$36,HU185,HU184,HU183,HU182)-MAX($C36:$C$36,HU185,HU184,HU183,HU182)-MIN($C36:$C$36,HU185,HU184,HU183,HU182))/3</f>
        <v>486.04033333333336</v>
      </c>
      <c r="HV193" s="25">
        <f>+(SUM($C36:$C$36,HV185,HV184,HV183,HV182)-MAX($C36:$C$36,HV185,HV184,HV183,HV182)-MIN($C36:$C$36,HV185,HV184,HV183,HV182))/3</f>
        <v>477.68833333333345</v>
      </c>
      <c r="HW193" s="25">
        <f>+(SUM($C36:$C$36,HW185,HW184,HW183,HW182)-MAX($C36:$C$36,HW185,HW184,HW183,HW182)-MIN($C36:$C$36,HW185,HW184,HW183,HW182))/3</f>
        <v>477.33033333333333</v>
      </c>
      <c r="HX193" s="25">
        <f>+(SUM($C36:$C$36,HX185,HX184,HX183,HX182)-MAX($C36:$C$36,HX185,HX184,HX183,HX182)-MIN($C36:$C$36,HX185,HX184,HX183,HX182))/3</f>
        <v>464.52299999999997</v>
      </c>
      <c r="HY193" s="25">
        <f>+(SUM($C36:$C$36,HY185,HY184,HY183,HY182)-MAX($C36:$C$36,HY185,HY184,HY183,HY182)-MIN($C36:$C$36,HY185,HY184,HY183,HY182))/3</f>
        <v>507.01066666666674</v>
      </c>
      <c r="HZ193" s="25">
        <f>+(SUM($C36:$C$36,HZ185,HZ184,HZ183,HZ182)-MAX($C36:$C$36,HZ185,HZ184,HZ183,HZ182)-MIN($C36:$C$36,HZ185,HZ184,HZ183,HZ182))/3</f>
        <v>489.935</v>
      </c>
      <c r="IA193" s="25">
        <f>+(SUM($C36:$C$36,IA185,IA184,IA183,IA182)-MAX($C36:$C$36,IA185,IA184,IA183,IA182)-MIN($C36:$C$36,IA185,IA184,IA183,IA182))/3</f>
        <v>516.67400000000009</v>
      </c>
      <c r="IB193" s="25">
        <f>+(SUM($C36:$C$36,IB185,IB184,IB183,IB182)-MAX($C36:$C$36,IB185,IB184,IB183,IB182)-MIN($C36:$C$36,IB185,IB184,IB183,IB182))/3</f>
        <v>498.0483333333334</v>
      </c>
      <c r="IC193" s="25">
        <f>+(SUM($C36:$C$36,IC185,IC184,IC183,IC182)-MAX($C36:$C$36,IC185,IC184,IC183,IC182)-MIN($C36:$C$36,IC185,IC184,IC183,IC182))/3</f>
        <v>492.65933333333345</v>
      </c>
      <c r="ID193" s="25">
        <f>+(SUM($C36:$C$36,ID185,ID184,ID183,ID182)-MAX($C36:$C$36,ID185,ID184,ID183,ID182)-MIN($C36:$C$36,ID185,ID184,ID183,ID182))/3</f>
        <v>489.35133333333334</v>
      </c>
      <c r="IE193" s="25">
        <f>+(SUM($C36:$C$36,IE185,IE184,IE183,IE182)-MAX($C36:$C$36,IE185,IE184,IE183,IE182)-MIN($C36:$C$36,IE185,IE184,IE183,IE182))/3</f>
        <v>481.46833333333331</v>
      </c>
      <c r="IF193" s="25">
        <f>+(SUM($C36:$C$36,IF185,IF184,IF183,IF182)-MAX($C36:$C$36,IF185,IF184,IF183,IF182)-MIN($C36:$C$36,IF185,IF184,IF183,IF182))/3</f>
        <v>442.21300000000014</v>
      </c>
      <c r="IG193" s="25">
        <f>+(SUM($C36:$C$36,IG185,IG184,IG183,IG182)-MAX($C36:$C$36,IG185,IG184,IG183,IG182)-MIN($C36:$C$36,IG185,IG184,IG183,IG182))/3</f>
        <v>488.625</v>
      </c>
      <c r="IH193" s="25">
        <f>+(SUM($C36:$C$36,IH185,IH184,IH183,IH182)-MAX($C36:$C$36,IH185,IH184,IH183,IH182)-MIN($C36:$C$36,IH185,IH184,IH183,IH182))/3</f>
        <v>493.51533333333344</v>
      </c>
      <c r="II193" s="25">
        <f>+(SUM($C36:$C$36,II185,II184,II183,II182)-MAX($C36:$C$36,II185,II184,II183,II182)-MIN($C36:$C$36,II185,II184,II183,II182))/3</f>
        <v>471.25</v>
      </c>
      <c r="IJ193" s="25">
        <f>+(SUM($C36:$C$36,IJ185,IJ184,IJ183,IJ182)-MAX($C36:$C$36,IJ185,IJ184,IJ183,IJ182)-MIN($C36:$C$36,IJ185,IJ184,IJ183,IJ182))/3</f>
        <v>526.89299999999992</v>
      </c>
      <c r="IK193" s="25">
        <f>+(SUM($C36:$C$36,IK185,IK184,IK183,IK182)-MAX($C36:$C$36,IK185,IK184,IK183,IK182)-MIN($C36:$C$36,IK185,IK184,IK183,IK182))/3</f>
        <v>495.80100000000016</v>
      </c>
      <c r="IL193" s="25">
        <f>+(SUM($C36:$C$36,IL185,IL184,IL183,IL182)-MAX($C36:$C$36,IL185,IL184,IL183,IL182)-MIN($C36:$C$36,IL185,IL184,IL183,IL182))/3</f>
        <v>487.56</v>
      </c>
      <c r="IM193" s="25">
        <f>+(SUM($C36:$C$36,IM185,IM184,IM183,IM182)-MAX($C36:$C$36,IM185,IM184,IM183,IM182)-MIN($C36:$C$36,IM185,IM184,IM183,IM182))/3</f>
        <v>486.863</v>
      </c>
      <c r="IN193" s="25">
        <f>+(SUM($C36:$C$36,IN185,IN184,IN183,IN182)-MAX($C36:$C$36,IN185,IN184,IN183,IN182)-MIN($C36:$C$36,IN185,IN184,IN183,IN182))/3</f>
        <v>477.84533333333337</v>
      </c>
      <c r="IO193" s="25">
        <f>+(SUM($C36:$C$36,IO185,IO184,IO183,IO182)-MAX($C36:$C$36,IO185,IO184,IO183,IO182)-MIN($C36:$C$36,IO185,IO184,IO183,IO182))/3</f>
        <v>466.75366666666673</v>
      </c>
      <c r="IP193" s="25">
        <f>+(SUM($C36:$C$36,IP185,IP184,IP183,IP182)-MAX($C36:$C$36,IP185,IP184,IP183,IP182)-MIN($C36:$C$36,IP185,IP184,IP183,IP182))/3</f>
        <v>491.9260000000001</v>
      </c>
      <c r="IQ193" s="25">
        <f>+(SUM($C36:$C$36,IQ185,IQ184,IQ183,IQ182)-MAX($C36:$C$36,IQ185,IQ184,IQ183,IQ182)-MIN($C36:$C$36,IQ185,IQ184,IQ183,IQ182))/3</f>
        <v>482.38800000000009</v>
      </c>
      <c r="IR193" s="25">
        <f>+(SUM($C36:$C$36,IR185,IR184,IR183,IR182)-MAX($C36:$C$36,IR185,IR184,IR183,IR182)-MIN($C36:$C$36,IR185,IR184,IR183,IR182))/3</f>
        <v>459.09333333333331</v>
      </c>
      <c r="IS193" s="25">
        <f>+(SUM($C36:$C$36,IS185,IS184,IS183,IS182)-MAX($C36:$C$36,IS185,IS184,IS183,IS182)-MIN($C36:$C$36,IS185,IS184,IS183,IS182))/3</f>
        <v>485.9666666666667</v>
      </c>
      <c r="IT193" s="25">
        <f>+(SUM($C36:$C$36,IT185,IT184,IT183,IT182)-MAX($C36:$C$36,IT185,IT184,IT183,IT182)-MIN($C36:$C$36,IT185,IT184,IT183,IT182))/3</f>
        <v>485.68533333333335</v>
      </c>
      <c r="IU193" s="25">
        <f>+(SUM($C36:$C$36,IU185,IU184,IU183,IU182)-MAX($C36:$C$36,IU185,IU184,IU183,IU182)-MIN($C36:$C$36,IU185,IU184,IU183,IU182))/3</f>
        <v>504.39533333333355</v>
      </c>
      <c r="IV193" s="25">
        <f>+(SUM($C36:$C$36,IV185,IV184,IV183,IV182)-MAX($C36:$C$36,IV185,IV184,IV183,IV182)-MIN($C36:$C$36,IV185,IV184,IV183,IV182))/3</f>
        <v>503.88266666666669</v>
      </c>
      <c r="IW193" s="25">
        <f>+(SUM($C36:$C$36,IW185,IW184,IW183,IW182)-MAX($C36:$C$36,IW185,IW184,IW183,IW182)-MIN($C36:$C$36,IW185,IW184,IW183,IW182))/3</f>
        <v>501.74266666666671</v>
      </c>
      <c r="IX193" s="25">
        <f>+(SUM($C36:$C$36,IX185,IX184,IX183,IX182)-MAX($C36:$C$36,IX185,IX184,IX183,IX182)-MIN($C36:$C$36,IX185,IX184,IX183,IX182))/3</f>
        <v>468.73333333333341</v>
      </c>
      <c r="IY193" s="25">
        <f>+(SUM($C36:$C$36,IY185,IY184,IY183,IY182)-MAX($C36:$C$36,IY185,IY184,IY183,IY182)-MIN($C36:$C$36,IY185,IY184,IY183,IY182))/3</f>
        <v>474.82666666666677</v>
      </c>
      <c r="IZ193" s="25">
        <f>+(SUM($C36:$C$36,IZ185,IZ184,IZ183,IZ182)-MAX($C36:$C$36,IZ185,IZ184,IZ183,IZ182)-MIN($C36:$C$36,IZ185,IZ184,IZ183,IZ182))/3</f>
        <v>497.55566666666664</v>
      </c>
      <c r="JA193" s="25">
        <f>+(SUM($C36:$C$36,JA185,JA184,JA183,JA182)-MAX($C36:$C$36,JA185,JA184,JA183,JA182)-MIN($C36:$C$36,JA185,JA184,JA183,JA182))/3</f>
        <v>523.68533333333323</v>
      </c>
      <c r="JB193" s="25">
        <f>+(SUM($C36:$C$36,JB185,JB184,JB183,JB182)-MAX($C36:$C$36,JB185,JB184,JB183,JB182)-MIN($C36:$C$36,JB185,JB184,JB183,JB182))/3</f>
        <v>492.85933333333332</v>
      </c>
      <c r="JC193" s="25">
        <f>+(SUM($C36:$C$36,JC185,JC184,JC183,JC182)-MAX($C36:$C$36,JC185,JC184,JC183,JC182)-MIN($C36:$C$36,JC185,JC184,JC183,JC182))/3</f>
        <v>480.7233333333333</v>
      </c>
      <c r="JD193" s="25">
        <f>+(SUM($C36:$C$36,JD185,JD184,JD183,JD182)-MAX($C36:$C$36,JD185,JD184,JD183,JD182)-MIN($C36:$C$36,JD185,JD184,JD183,JD182))/3</f>
        <v>475.58933333333334</v>
      </c>
      <c r="JE193" s="25">
        <f>+(SUM($C36:$C$36,JE185,JE184,JE183,JE182)-MAX($C36:$C$36,JE185,JE184,JE183,JE182)-MIN($C36:$C$36,JE185,JE184,JE183,JE182))/3</f>
        <v>483.52533333333332</v>
      </c>
      <c r="JF193" s="25">
        <f>+(SUM($C36:$C$36,JF185,JF184,JF183,JF182)-MAX($C36:$C$36,JF185,JF184,JF183,JF182)-MIN($C36:$C$36,JF185,JF184,JF183,JF182))/3</f>
        <v>494.61733333333336</v>
      </c>
      <c r="JG193" s="25">
        <f>+(SUM($C36:$C$36,JG185,JG184,JG183,JG182)-MAX($C36:$C$36,JG185,JG184,JG183,JG182)-MIN($C36:$C$36,JG185,JG184,JG183,JG182))/3</f>
        <v>461.84700000000004</v>
      </c>
      <c r="JH193" s="25">
        <f>+(SUM($C36:$C$36,JH185,JH184,JH183,JH182)-MAX($C36:$C$36,JH185,JH184,JH183,JH182)-MIN($C36:$C$36,JH185,JH184,JH183,JH182))/3</f>
        <v>514.75599999999997</v>
      </c>
      <c r="JI193" s="25">
        <f>+(SUM($C36:$C$36,JI185,JI184,JI183,JI182)-MAX($C36:$C$36,JI185,JI184,JI183,JI182)-MIN($C36:$C$36,JI185,JI184,JI183,JI182))/3</f>
        <v>530.03133333333335</v>
      </c>
      <c r="JJ193" s="25">
        <f>+(SUM($C36:$C$36,JJ185,JJ184,JJ183,JJ182)-MAX($C36:$C$36,JJ185,JJ184,JJ183,JJ182)-MIN($C36:$C$36,JJ185,JJ184,JJ183,JJ182))/3</f>
        <v>456.59033333333332</v>
      </c>
      <c r="JK193" s="25">
        <f>+(SUM($C36:$C$36,JK185,JK184,JK183,JK182)-MAX($C36:$C$36,JK185,JK184,JK183,JK182)-MIN($C36:$C$36,JK185,JK184,JK183,JK182))/3</f>
        <v>518.08333333333348</v>
      </c>
      <c r="JL193" s="25">
        <f>+(SUM($C36:$C$36,JL185,JL184,JL183,JL182)-MAX($C36:$C$36,JL185,JL184,JL183,JL182)-MIN($C36:$C$36,JL185,JL184,JL183,JL182))/3</f>
        <v>488.65666666666669</v>
      </c>
      <c r="JM193" s="25">
        <f>+(SUM($C36:$C$36,JM185,JM184,JM183,JM182)-MAX($C36:$C$36,JM185,JM184,JM183,JM182)-MIN($C36:$C$36,JM185,JM184,JM183,JM182))/3</f>
        <v>482.8446666666668</v>
      </c>
      <c r="JN193" s="25">
        <f>+(SUM($C36:$C$36,JN185,JN184,JN183,JN182)-MAX($C36:$C$36,JN185,JN184,JN183,JN182)-MIN($C36:$C$36,JN185,JN184,JN183,JN182))/3</f>
        <v>461.67399999999992</v>
      </c>
      <c r="JO193" s="25">
        <f>+(SUM($C36:$C$36,JO185,JO184,JO183,JO182)-MAX($C36:$C$36,JO185,JO184,JO183,JO182)-MIN($C36:$C$36,JO185,JO184,JO183,JO182))/3</f>
        <v>526.66300000000001</v>
      </c>
      <c r="JP193" s="25">
        <f>+(SUM($C36:$C$36,JP185,JP184,JP183,JP182)-MAX($C36:$C$36,JP185,JP184,JP183,JP182)-MIN($C36:$C$36,JP185,JP184,JP183,JP182))/3</f>
        <v>497.56400000000002</v>
      </c>
      <c r="JQ193" s="25">
        <f>+(SUM($C36:$C$36,JQ185,JQ184,JQ183,JQ182)-MAX($C36:$C$36,JQ185,JQ184,JQ183,JQ182)-MIN($C36:$C$36,JQ185,JQ184,JQ183,JQ182))/3</f>
        <v>452.70366666666672</v>
      </c>
      <c r="JR193" s="25">
        <f>+(SUM($C36:$C$36,JR185,JR184,JR183,JR182)-MAX($C36:$C$36,JR185,JR184,JR183,JR182)-MIN($C36:$C$36,JR185,JR184,JR183,JR182))/3</f>
        <v>513.596</v>
      </c>
      <c r="JS193" s="25">
        <f>+(SUM($C36:$C$36,JS185,JS184,JS183,JS182)-MAX($C36:$C$36,JS185,JS184,JS183,JS182)-MIN($C36:$C$36,JS185,JS184,JS183,JS182))/3</f>
        <v>498.62133333333344</v>
      </c>
      <c r="JT193" s="25">
        <f>+(SUM($C36:$C$36,JT185,JT184,JT183,JT182)-MAX($C36:$C$36,JT185,JT184,JT183,JT182)-MIN($C36:$C$36,JT185,JT184,JT183,JT182))/3</f>
        <v>502.85700000000003</v>
      </c>
      <c r="JU193" s="25">
        <f>+(SUM($C36:$C$36,JU185,JU184,JU183,JU182)-MAX($C36:$C$36,JU185,JU184,JU183,JU182)-MIN($C36:$C$36,JU185,JU184,JU183,JU182))/3</f>
        <v>478.07200000000012</v>
      </c>
      <c r="JV193" s="25">
        <f>+(SUM($C36:$C$36,JV185,JV184,JV183,JV182)-MAX($C36:$C$36,JV185,JV184,JV183,JV182)-MIN($C36:$C$36,JV185,JV184,JV183,JV182))/3</f>
        <v>486.31066666666669</v>
      </c>
      <c r="JW193" s="25">
        <f>+(SUM($C36:$C$36,JW185,JW184,JW183,JW182)-MAX($C36:$C$36,JW185,JW184,JW183,JW182)-MIN($C36:$C$36,JW185,JW184,JW183,JW182))/3</f>
        <v>512.85333333333324</v>
      </c>
      <c r="JX193" s="25">
        <f>+(SUM($C36:$C$36,JX185,JX184,JX183,JX182)-MAX($C36:$C$36,JX185,JX184,JX183,JX182)-MIN($C36:$C$36,JX185,JX184,JX183,JX182))/3</f>
        <v>505.93233333333336</v>
      </c>
      <c r="JY193" s="25">
        <f>+(SUM($C36:$C$36,JY185,JY184,JY183,JY182)-MAX($C36:$C$36,JY185,JY184,JY183,JY182)-MIN($C36:$C$36,JY185,JY184,JY183,JY182))/3</f>
        <v>518.90733333333333</v>
      </c>
      <c r="JZ193" s="25">
        <f>+(SUM($C36:$C$36,JZ185,JZ184,JZ183,JZ182)-MAX($C36:$C$36,JZ185,JZ184,JZ183,JZ182)-MIN($C36:$C$36,JZ185,JZ184,JZ183,JZ182))/3</f>
        <v>502.03333333333336</v>
      </c>
      <c r="KA193" s="25">
        <f>+(SUM($C36:$C$36,KA185,KA184,KA183,KA182)-MAX($C36:$C$36,KA185,KA184,KA183,KA182)-MIN($C36:$C$36,KA185,KA184,KA183,KA182))/3</f>
        <v>480.89066666666662</v>
      </c>
      <c r="KB193" s="25">
        <f>+(SUM($C36:$C$36,KB185,KB184,KB183,KB182)-MAX($C36:$C$36,KB185,KB184,KB183,KB182)-MIN($C36:$C$36,KB185,KB184,KB183,KB182))/3</f>
        <v>484.37866666666667</v>
      </c>
      <c r="KC193" s="25">
        <f>+(SUM($C36:$C$36,KC185,KC184,KC183,KC182)-MAX($C36:$C$36,KC185,KC184,KC183,KC182)-MIN($C36:$C$36,KC185,KC184,KC183,KC182))/3</f>
        <v>471.86266666666666</v>
      </c>
      <c r="KD193" s="25">
        <f>+(SUM($C36:$C$36,KD185,KD184,KD183,KD182)-MAX($C36:$C$36,KD185,KD184,KD183,KD182)-MIN($C36:$C$36,KD185,KD184,KD183,KD182))/3</f>
        <v>503.5026666666667</v>
      </c>
      <c r="KE193" s="25">
        <f>+(SUM($C36:$C$36,KE185,KE184,KE183,KE182)-MAX($C36:$C$36,KE185,KE184,KE183,KE182)-MIN($C36:$C$36,KE185,KE184,KE183,KE182))/3</f>
        <v>496.3533333333333</v>
      </c>
      <c r="KF193" s="25">
        <f>+(SUM($C36:$C$36,KF185,KF184,KF183,KF182)-MAX($C36:$C$36,KF185,KF184,KF183,KF182)-MIN($C36:$C$36,KF185,KF184,KF183,KF182))/3</f>
        <v>446.16300000000007</v>
      </c>
      <c r="KG193" s="25">
        <f>+(SUM($C36:$C$36,KG185,KG184,KG183,KG182)-MAX($C36:$C$36,KG185,KG184,KG183,KG182)-MIN($C36:$C$36,KG185,KG184,KG183,KG182))/3</f>
        <v>509.95199999999994</v>
      </c>
      <c r="KH193" s="25">
        <f>+(SUM($C36:$C$36,KH185,KH184,KH183,KH182)-MAX($C36:$C$36,KH185,KH184,KH183,KH182)-MIN($C36:$C$36,KH185,KH184,KH183,KH182))/3</f>
        <v>516.678</v>
      </c>
      <c r="KI193" s="25">
        <f>+(SUM($C36:$C$36,KI185,KI184,KI183,KI182)-MAX($C36:$C$36,KI185,KI184,KI183,KI182)-MIN($C36:$C$36,KI185,KI184,KI183,KI182))/3</f>
        <v>500.5693333333333</v>
      </c>
      <c r="KJ193" s="25">
        <f>+(SUM($C36:$C$36,KJ185,KJ184,KJ183,KJ182)-MAX($C36:$C$36,KJ185,KJ184,KJ183,KJ182)-MIN($C36:$C$36,KJ185,KJ184,KJ183,KJ182))/3</f>
        <v>454.72</v>
      </c>
      <c r="KK193" s="25">
        <f>+(SUM($C36:$C$36,KK185,KK184,KK183,KK182)-MAX($C36:$C$36,KK185,KK184,KK183,KK182)-MIN($C36:$C$36,KK185,KK184,KK183,KK182))/3</f>
        <v>509.16866666666664</v>
      </c>
      <c r="KL193" s="25">
        <f>+(SUM($C36:$C$36,KL185,KL184,KL183,KL182)-MAX($C36:$C$36,KL185,KL184,KL183,KL182)-MIN($C36:$C$36,KL185,KL184,KL183,KL182))/3</f>
        <v>491.0913333333333</v>
      </c>
      <c r="KM193" s="25">
        <f>+(SUM($C36:$C$36,KM185,KM184,KM183,KM182)-MAX($C36:$C$36,KM185,KM184,KM183,KM182)-MIN($C36:$C$36,KM185,KM184,KM183,KM182))/3</f>
        <v>492.26866666666666</v>
      </c>
      <c r="KN193" s="25">
        <f>+(SUM($C36:$C$36,KN185,KN184,KN183,KN182)-MAX($C36:$C$36,KN185,KN184,KN183,KN182)-MIN($C36:$C$36,KN185,KN184,KN183,KN182))/3</f>
        <v>490.38299999999998</v>
      </c>
      <c r="KO193" s="25">
        <f>+(SUM($C36:$C$36,KO185,KO184,KO183,KO182)-MAX($C36:$C$36,KO185,KO184,KO183,KO182)-MIN($C36:$C$36,KO185,KO184,KO183,KO182))/3</f>
        <v>489.98166666666674</v>
      </c>
      <c r="KP193" s="25">
        <f>+(SUM($C36:$C$36,KP185,KP184,KP183,KP182)-MAX($C36:$C$36,KP185,KP184,KP183,KP182)-MIN($C36:$C$36,KP185,KP184,KP183,KP182))/3</f>
        <v>468.86166666666668</v>
      </c>
      <c r="KQ193" s="25">
        <f>+(SUM($C36:$C$36,KQ185,KQ184,KQ183,KQ182)-MAX($C36:$C$36,KQ185,KQ184,KQ183,KQ182)-MIN($C36:$C$36,KQ185,KQ184,KQ183,KQ182))/3</f>
        <v>497.9996666666666</v>
      </c>
      <c r="KR193" s="25">
        <f>+(SUM($C36:$C$36,KR185,KR184,KR183,KR182)-MAX($C36:$C$36,KR185,KR184,KR183,KR182)-MIN($C36:$C$36,KR185,KR184,KR183,KR182))/3</f>
        <v>498.50666666666666</v>
      </c>
      <c r="KS193" s="25">
        <f>+(SUM($C36:$C$36,KS185,KS184,KS183,KS182)-MAX($C36:$C$36,KS185,KS184,KS183,KS182)-MIN($C36:$C$36,KS185,KS184,KS183,KS182))/3</f>
        <v>455.23999999999995</v>
      </c>
      <c r="KT193" s="25">
        <f>+(SUM($C36:$C$36,KT185,KT184,KT183,KT182)-MAX($C36:$C$36,KT185,KT184,KT183,KT182)-MIN($C36:$C$36,KT185,KT184,KT183,KT182))/3</f>
        <v>486.43833333333328</v>
      </c>
      <c r="KU193" s="25">
        <f>+(SUM($C36:$C$36,KU185,KU184,KU183,KU182)-MAX($C36:$C$36,KU185,KU184,KU183,KU182)-MIN($C36:$C$36,KU185,KU184,KU183,KU182))/3</f>
        <v>461.69866666666667</v>
      </c>
      <c r="KV193" s="25">
        <f>+(SUM($C36:$C$36,KV185,KV184,KV183,KV182)-MAX($C36:$C$36,KV185,KV184,KV183,KV182)-MIN($C36:$C$36,KV185,KV184,KV183,KV182))/3</f>
        <v>456.90699999999998</v>
      </c>
      <c r="KW193" s="25">
        <f>+(SUM($C36:$C$36,KW185,KW184,KW183,KW182)-MAX($C36:$C$36,KW185,KW184,KW183,KW182)-MIN($C36:$C$36,KW185,KW184,KW183,KW182))/3</f>
        <v>453.52333333333326</v>
      </c>
      <c r="KX193" s="25">
        <f>+(SUM($C36:$C$36,KX185,KX184,KX183,KX182)-MAX($C36:$C$36,KX185,KX184,KX183,KX182)-MIN($C36:$C$36,KX185,KX184,KX183,KX182))/3</f>
        <v>473.76000000000005</v>
      </c>
      <c r="KY193" s="25">
        <f>+(SUM($C36:$C$36,KY185,KY184,KY183,KY182)-MAX($C36:$C$36,KY185,KY184,KY183,KY182)-MIN($C36:$C$36,KY185,KY184,KY183,KY182))/3</f>
        <v>465.11500000000001</v>
      </c>
      <c r="KZ193" s="25">
        <f>+(SUM($C36:$C$36,KZ185,KZ184,KZ183,KZ182)-MAX($C36:$C$36,KZ185,KZ184,KZ183,KZ182)-MIN($C36:$C$36,KZ185,KZ184,KZ183,KZ182))/3</f>
        <v>514.76800000000003</v>
      </c>
      <c r="LA193" s="25">
        <f>+(SUM($C36:$C$36,LA185,LA184,LA183,LA182)-MAX($C36:$C$36,LA185,LA184,LA183,LA182)-MIN($C36:$C$36,LA185,LA184,LA183,LA182))/3</f>
        <v>452.37799999999999</v>
      </c>
      <c r="LB193" s="25">
        <f>+(SUM($C36:$C$36,LB185,LB184,LB183,LB182)-MAX($C36:$C$36,LB185,LB184,LB183,LB182)-MIN($C36:$C$36,LB185,LB184,LB183,LB182))/3</f>
        <v>448.81333333333333</v>
      </c>
      <c r="LC193" s="25">
        <f>+(SUM($C36:$C$36,LC185,LC184,LC183,LC182)-MAX($C36:$C$36,LC185,LC184,LC183,LC182)-MIN($C36:$C$36,LC185,LC184,LC183,LC182))/3</f>
        <v>457.86666666666673</v>
      </c>
      <c r="LD193" s="25">
        <f>+(SUM($C36:$C$36,LD185,LD184,LD183,LD182)-MAX($C36:$C$36,LD185,LD184,LD183,LD182)-MIN($C36:$C$36,LD185,LD184,LD183,LD182))/3</f>
        <v>493.72133333333323</v>
      </c>
      <c r="LE193" s="25">
        <f>+(SUM($C36:$C$36,LE185,LE184,LE183,LE182)-MAX($C36:$C$36,LE185,LE184,LE183,LE182)-MIN($C36:$C$36,LE185,LE184,LE183,LE182))/3</f>
        <v>496.8239999999999</v>
      </c>
      <c r="LF193" s="25">
        <f>+(SUM($C36:$C$36,LF185,LF184,LF183,LF182)-MAX($C36:$C$36,LF185,LF184,LF183,LF182)-MIN($C36:$C$36,LF185,LF184,LF183,LF182))/3</f>
        <v>497.94499999999999</v>
      </c>
      <c r="LG193" s="25">
        <f>+(SUM($C36:$C$36,LG185,LG184,LG183,LG182)-MAX($C36:$C$36,LG185,LG184,LG183,LG182)-MIN($C36:$C$36,LG185,LG184,LG183,LG182))/3</f>
        <v>537.50233333333335</v>
      </c>
      <c r="LH193" s="25">
        <f>+(SUM($C36:$C$36,LH185,LH184,LH183,LH182)-MAX($C36:$C$36,LH185,LH184,LH183,LH182)-MIN($C36:$C$36,LH185,LH184,LH183,LH182))/3</f>
        <v>490.61166666666651</v>
      </c>
      <c r="LI193" s="25">
        <f>+(SUM($C36:$C$36,LI185,LI184,LI183,LI182)-MAX($C36:$C$36,LI185,LI184,LI183,LI182)-MIN($C36:$C$36,LI185,LI184,LI183,LI182))/3</f>
        <v>500.07466666666664</v>
      </c>
      <c r="LJ193" s="25">
        <f>+(SUM($C36:$C$36,LJ185,LJ184,LJ183,LJ182)-MAX($C36:$C$36,LJ185,LJ184,LJ183,LJ182)-MIN($C36:$C$36,LJ185,LJ184,LJ183,LJ182))/3</f>
        <v>481.09033333333338</v>
      </c>
      <c r="LK193" s="25">
        <f>+(SUM($C36:$C$36,LK185,LK184,LK183,LK182)-MAX($C36:$C$36,LK185,LK184,LK183,LK182)-MIN($C36:$C$36,LK185,LK184,LK183,LK182))/3</f>
        <v>489.97333333333336</v>
      </c>
      <c r="LL193" s="25">
        <f>+(SUM($C36:$C$36,LL185,LL184,LL183,LL182)-MAX($C36:$C$36,LL185,LL184,LL183,LL182)-MIN($C36:$C$36,LL185,LL184,LL183,LL182))/3</f>
        <v>496.8266666666666</v>
      </c>
      <c r="LM193" s="25">
        <f>+(SUM($C36:$C$36,LM185,LM184,LM183,LM182)-MAX($C36:$C$36,LM185,LM184,LM183,LM182)-MIN($C36:$C$36,LM185,LM184,LM183,LM182))/3</f>
        <v>488.45533333333333</v>
      </c>
      <c r="LN193" s="25">
        <f>+(SUM($C36:$C$36,LN185,LN184,LN183,LN182)-MAX($C36:$C$36,LN185,LN184,LN183,LN182)-MIN($C36:$C$36,LN185,LN184,LN183,LN182))/3</f>
        <v>483.1226666666667</v>
      </c>
      <c r="LO193" s="25">
        <f>+(SUM($C36:$C$36,LO185,LO184,LO183,LO182)-MAX($C36:$C$36,LO185,LO184,LO183,LO182)-MIN($C36:$C$36,LO185,LO184,LO183,LO182))/3</f>
        <v>480.60300000000001</v>
      </c>
      <c r="LP193" s="25">
        <f>+(SUM($C36:$C$36,LP185,LP184,LP183,LP182)-MAX($C36:$C$36,LP185,LP184,LP183,LP182)-MIN($C36:$C$36,LP185,LP184,LP183,LP182))/3</f>
        <v>509.10366666666658</v>
      </c>
      <c r="LQ193" s="25">
        <f>+(SUM($C36:$C$36,LQ185,LQ184,LQ183,LQ182)-MAX($C36:$C$36,LQ185,LQ184,LQ183,LQ182)-MIN($C36:$C$36,LQ185,LQ184,LQ183,LQ182))/3</f>
        <v>491.8873333333334</v>
      </c>
      <c r="LR193" s="25">
        <f>+(SUM($C36:$C$36,LR185,LR184,LR183,LR182)-MAX($C36:$C$36,LR185,LR184,LR183,LR182)-MIN($C36:$C$36,LR185,LR184,LR183,LR182))/3</f>
        <v>524.50466666666671</v>
      </c>
      <c r="LS193" s="25">
        <f>+(SUM($C36:$C$36,LS185,LS184,LS183,LS182)-MAX($C36:$C$36,LS185,LS184,LS183,LS182)-MIN($C36:$C$36,LS185,LS184,LS183,LS182))/3</f>
        <v>470.87066666666664</v>
      </c>
      <c r="LT193" s="25">
        <f>+(SUM($C36:$C$36,LT185,LT184,LT183,LT182)-MAX($C36:$C$36,LT185,LT184,LT183,LT182)-MIN($C36:$C$36,LT185,LT184,LT183,LT182))/3</f>
        <v>490.82333333333327</v>
      </c>
      <c r="LU193" s="25">
        <f>+(SUM($C36:$C$36,LU185,LU184,LU183,LU182)-MAX($C36:$C$36,LU185,LU184,LU183,LU182)-MIN($C36:$C$36,LU185,LU184,LU183,LU182))/3</f>
        <v>497.06933333333353</v>
      </c>
      <c r="LV193" s="25">
        <f>+(SUM($C36:$C$36,LV185,LV184,LV183,LV182)-MAX($C36:$C$36,LV185,LV184,LV183,LV182)-MIN($C36:$C$36,LV185,LV184,LV183,LV182))/3</f>
        <v>456.88033333333334</v>
      </c>
      <c r="LW193" s="25">
        <f>+(SUM($C36:$C$36,LW185,LW184,LW183,LW182)-MAX($C36:$C$36,LW185,LW184,LW183,LW182)-MIN($C36:$C$36,LW185,LW184,LW183,LW182))/3</f>
        <v>450.06666666666678</v>
      </c>
      <c r="LX193" s="25">
        <f>+(SUM($C36:$C$36,LX185,LX184,LX183,LX182)-MAX($C36:$C$36,LX185,LX184,LX183,LX182)-MIN($C36:$C$36,LX185,LX184,LX183,LX182))/3</f>
        <v>504.0710000000002</v>
      </c>
      <c r="LY193" s="25">
        <f>+(SUM($C36:$C$36,LY185,LY184,LY183,LY182)-MAX($C36:$C$36,LY185,LY184,LY183,LY182)-MIN($C36:$C$36,LY185,LY184,LY183,LY182))/3</f>
        <v>496.91066666666666</v>
      </c>
      <c r="LZ193" s="25">
        <f>+(SUM($C36:$C$36,LZ185,LZ184,LZ183,LZ182)-MAX($C36:$C$36,LZ185,LZ184,LZ183,LZ182)-MIN($C36:$C$36,LZ185,LZ184,LZ183,LZ182))/3</f>
        <v>465.47233333333332</v>
      </c>
      <c r="MA193" s="25">
        <f>+(SUM($C36:$C$36,MA185,MA184,MA183,MA182)-MAX($C36:$C$36,MA185,MA184,MA183,MA182)-MIN($C36:$C$36,MA185,MA184,MA183,MA182))/3</f>
        <v>495.57199999999995</v>
      </c>
      <c r="MB193" s="25">
        <f>+(SUM($C36:$C$36,MB185,MB184,MB183,MB182)-MAX($C36:$C$36,MB185,MB184,MB183,MB182)-MIN($C36:$C$36,MB185,MB184,MB183,MB182))/3</f>
        <v>494.94766666666663</v>
      </c>
      <c r="MC193" s="25">
        <f>+(SUM($C36:$C$36,MC185,MC184,MC183,MC182)-MAX($C36:$C$36,MC185,MC184,MC183,MC182)-MIN($C36:$C$36,MC185,MC184,MC183,MC182))/3</f>
        <v>484.48</v>
      </c>
      <c r="MD193" s="25">
        <f>+(SUM($C36:$C$36,MD185,MD184,MD183,MD182)-MAX($C36:$C$36,MD185,MD184,MD183,MD182)-MIN($C36:$C$36,MD185,MD184,MD183,MD182))/3</f>
        <v>484.86466666666661</v>
      </c>
      <c r="ME193" s="25">
        <f>+(SUM($C36:$C$36,ME185,ME184,ME183,ME182)-MAX($C36:$C$36,ME185,ME184,ME183,ME182)-MIN($C36:$C$36,ME185,ME184,ME183,ME182))/3</f>
        <v>491.79333333333335</v>
      </c>
      <c r="MF193" s="25">
        <f>+(SUM($C36:$C$36,MF185,MF184,MF183,MF182)-MAX($C36:$C$36,MF185,MF184,MF183,MF182)-MIN($C36:$C$36,MF185,MF184,MF183,MF182))/3</f>
        <v>490.57766666666674</v>
      </c>
      <c r="MG193" s="25">
        <f>+(SUM($C36:$C$36,MG185,MG184,MG183,MG182)-MAX($C36:$C$36,MG185,MG184,MG183,MG182)-MIN($C36:$C$36,MG185,MG184,MG183,MG182))/3</f>
        <v>477.35000000000008</v>
      </c>
      <c r="MH193" s="25">
        <f>+(SUM($C36:$C$36,MH185,MH184,MH183,MH182)-MAX($C36:$C$36,MH185,MH184,MH183,MH182)-MIN($C36:$C$36,MH185,MH184,MH183,MH182))/3</f>
        <v>490.93666666666667</v>
      </c>
      <c r="MI193" s="25">
        <f>+(SUM($C36:$C$36,MI185,MI184,MI183,MI182)-MAX($C36:$C$36,MI185,MI184,MI183,MI182)-MIN($C36:$C$36,MI185,MI184,MI183,MI182))/3</f>
        <v>514.5386666666667</v>
      </c>
      <c r="MJ193" s="25">
        <f>+(SUM($C36:$C$36,MJ185,MJ184,MJ183,MJ182)-MAX($C36:$C$36,MJ185,MJ184,MJ183,MJ182)-MIN($C36:$C$36,MJ185,MJ184,MJ183,MJ182))/3</f>
        <v>488.23933333333338</v>
      </c>
      <c r="MK193" s="25">
        <f>+(SUM($C36:$C$36,MK185,MK184,MK183,MK182)-MAX($C36:$C$36,MK185,MK184,MK183,MK182)-MIN($C36:$C$36,MK185,MK184,MK183,MK182))/3</f>
        <v>498.40733333333327</v>
      </c>
      <c r="ML193" s="25">
        <f>+(SUM($C36:$C$36,ML185,ML184,ML183,ML182)-MAX($C36:$C$36,ML185,ML184,ML183,ML182)-MIN($C36:$C$36,ML185,ML184,ML183,ML182))/3</f>
        <v>489.52533333333332</v>
      </c>
      <c r="MM193" s="25">
        <f>+(SUM($C36:$C$36,MM185,MM184,MM183,MM182)-MAX($C36:$C$36,MM185,MM184,MM183,MM182)-MIN($C36:$C$36,MM185,MM184,MM183,MM182))/3</f>
        <v>510.1366666666666</v>
      </c>
      <c r="MN193" s="25">
        <f>+(SUM($C36:$C$36,MN185,MN184,MN183,MN182)-MAX($C36:$C$36,MN185,MN184,MN183,MN182)-MIN($C36:$C$36,MN185,MN184,MN183,MN182))/3</f>
        <v>477.32400000000001</v>
      </c>
      <c r="MO193" s="25">
        <f>+(SUM($C36:$C$36,MO185,MO184,MO183,MO182)-MAX($C36:$C$36,MO185,MO184,MO183,MO182)-MIN($C36:$C$36,MO185,MO184,MO183,MO182))/3</f>
        <v>470.39066666666662</v>
      </c>
      <c r="MP193" s="25">
        <f>+(SUM($C36:$C$36,MP185,MP184,MP183,MP182)-MAX($C36:$C$36,MP185,MP184,MP183,MP182)-MIN($C36:$C$36,MP185,MP184,MP183,MP182))/3</f>
        <v>498.53800000000007</v>
      </c>
      <c r="MQ193" s="25">
        <f>+(SUM($C36:$C$36,MQ185,MQ184,MQ183,MQ182)-MAX($C36:$C$36,MQ185,MQ184,MQ183,MQ182)-MIN($C36:$C$36,MQ185,MQ184,MQ183,MQ182))/3</f>
        <v>469.38066666666668</v>
      </c>
      <c r="MR193" s="25">
        <f>+(SUM($C36:$C$36,MR185,MR184,MR183,MR182)-MAX($C36:$C$36,MR185,MR184,MR183,MR182)-MIN($C36:$C$36,MR185,MR184,MR183,MR182))/3</f>
        <v>458.97200000000004</v>
      </c>
      <c r="MS193" s="25">
        <f>+(SUM($C36:$C$36,MS185,MS184,MS183,MS182)-MAX($C36:$C$36,MS185,MS184,MS183,MS182)-MIN($C36:$C$36,MS185,MS184,MS183,MS182))/3</f>
        <v>495.67000000000007</v>
      </c>
      <c r="MT193" s="25">
        <f>+(SUM($C36:$C$36,MT185,MT184,MT183,MT182)-MAX($C36:$C$36,MT185,MT184,MT183,MT182)-MIN($C36:$C$36,MT185,MT184,MT183,MT182))/3</f>
        <v>524.13133333333349</v>
      </c>
      <c r="MU193" s="25">
        <f>+(SUM($C36:$C$36,MU185,MU184,MU183,MU182)-MAX($C36:$C$36,MU185,MU184,MU183,MU182)-MIN($C36:$C$36,MU185,MU184,MU183,MU182))/3</f>
        <v>443.77999999999992</v>
      </c>
      <c r="MV193" s="25">
        <f>+(SUM($C36:$C$36,MV185,MV184,MV183,MV182)-MAX($C36:$C$36,MV185,MV184,MV183,MV182)-MIN($C36:$C$36,MV185,MV184,MV183,MV182))/3</f>
        <v>494.80199999999996</v>
      </c>
      <c r="MW193" s="25">
        <f>+(SUM($C36:$C$36,MW185,MW184,MW183,MW182)-MAX($C36:$C$36,MW185,MW184,MW183,MW182)-MIN($C36:$C$36,MW185,MW184,MW183,MW182))/3</f>
        <v>509.48333333333329</v>
      </c>
      <c r="MX193" s="25">
        <f>+(SUM($C36:$C$36,MX185,MX184,MX183,MX182)-MAX($C36:$C$36,MX185,MX184,MX183,MX182)-MIN($C36:$C$36,MX185,MX184,MX183,MX182))/3</f>
        <v>507.95899999999989</v>
      </c>
      <c r="MY193" s="25">
        <f>+(SUM($C36:$C$36,MY185,MY184,MY183,MY182)-MAX($C36:$C$36,MY185,MY184,MY183,MY182)-MIN($C36:$C$36,MY185,MY184,MY183,MY182))/3</f>
        <v>499.62599999999998</v>
      </c>
      <c r="MZ193" s="25">
        <f>+(SUM($C36:$C$36,MZ185,MZ184,MZ183,MZ182)-MAX($C36:$C$36,MZ185,MZ184,MZ183,MZ182)-MIN($C36:$C$36,MZ185,MZ184,MZ183,MZ182))/3</f>
        <v>490.57699999999994</v>
      </c>
      <c r="NA193" s="25">
        <f>+(SUM($C36:$C$36,NA185,NA184,NA183,NA182)-MAX($C36:$C$36,NA185,NA184,NA183,NA182)-MIN($C36:$C$36,NA185,NA184,NA183,NA182))/3</f>
        <v>483.5653333333334</v>
      </c>
      <c r="NB193" s="25">
        <f>+(SUM($C36:$C$36,NB185,NB184,NB183,NB182)-MAX($C36:$C$36,NB185,NB184,NB183,NB182)-MIN($C36:$C$36,NB185,NB184,NB183,NB182))/3</f>
        <v>480.60533333333325</v>
      </c>
      <c r="NC193" s="25">
        <f>+(SUM($C36:$C$36,NC185,NC184,NC183,NC182)-MAX($C36:$C$36,NC185,NC184,NC183,NC182)-MIN($C36:$C$36,NC185,NC184,NC183,NC182))/3</f>
        <v>513.15899999999999</v>
      </c>
      <c r="ND193" s="25">
        <f>+(SUM($C36:$C$36,ND185,ND184,ND183,ND182)-MAX($C36:$C$36,ND185,ND184,ND183,ND182)-MIN($C36:$C$36,ND185,ND184,ND183,ND182))/3</f>
        <v>485.63499999999999</v>
      </c>
      <c r="NE193" s="25">
        <f>+(SUM($C36:$C$36,NE185,NE184,NE183,NE182)-MAX($C36:$C$36,NE185,NE184,NE183,NE182)-MIN($C36:$C$36,NE185,NE184,NE183,NE182))/3</f>
        <v>450.83666666666664</v>
      </c>
      <c r="NF193" s="25">
        <f>+(SUM($C36:$C$36,NF185,NF184,NF183,NF182)-MAX($C36:$C$36,NF185,NF184,NF183,NF182)-MIN($C36:$C$36,NF185,NF184,NF183,NF182))/3</f>
        <v>471.84</v>
      </c>
      <c r="NG193" s="25">
        <f>+(SUM($C36:$C$36,NG185,NG184,NG183,NG182)-MAX($C36:$C$36,NG185,NG184,NG183,NG182)-MIN($C36:$C$36,NG185,NG184,NG183,NG182))/3</f>
        <v>484.5746666666667</v>
      </c>
      <c r="NH193" s="25">
        <f>+(SUM($C36:$C$36,NH185,NH184,NH183,NH182)-MAX($C36:$C$36,NH185,NH184,NH183,NH182)-MIN($C36:$C$36,NH185,NH184,NH183,NH182))/3</f>
        <v>494.72000000000008</v>
      </c>
      <c r="NI193" s="25">
        <f>+(SUM($C36:$C$36,NI185,NI184,NI183,NI182)-MAX($C36:$C$36,NI185,NI184,NI183,NI182)-MIN($C36:$C$36,NI185,NI184,NI183,NI182))/3</f>
        <v>485.82833333333338</v>
      </c>
      <c r="NJ193" s="25">
        <f>+(SUM($C36:$C$36,NJ185,NJ184,NJ183,NJ182)-MAX($C36:$C$36,NJ185,NJ184,NJ183,NJ182)-MIN($C36:$C$36,NJ185,NJ184,NJ183,NJ182))/3</f>
        <v>488.15233333333327</v>
      </c>
      <c r="NK193" s="25">
        <f>+(SUM($C36:$C$36,NK185,NK184,NK183,NK182)-MAX($C36:$C$36,NK185,NK184,NK183,NK182)-MIN($C36:$C$36,NK185,NK184,NK183,NK182))/3</f>
        <v>457.90266666666662</v>
      </c>
      <c r="NL193" s="25">
        <f>+(SUM($C36:$C$36,NL185,NL184,NL183,NL182)-MAX($C36:$C$36,NL185,NL184,NL183,NL182)-MIN($C36:$C$36,NL185,NL184,NL183,NL182))/3</f>
        <v>492.68600000000009</v>
      </c>
      <c r="NM193" s="25">
        <f>+(SUM($C36:$C$36,NM185,NM184,NM183,NM182)-MAX($C36:$C$36,NM185,NM184,NM183,NM182)-MIN($C36:$C$36,NM185,NM184,NM183,NM182))/3</f>
        <v>469.94666666666672</v>
      </c>
      <c r="NN193" s="25">
        <f>+(SUM($C36:$C$36,NN185,NN184,NN183,NN182)-MAX($C36:$C$36,NN185,NN184,NN183,NN182)-MIN($C36:$C$36,NN185,NN184,NN183,NN182))/3</f>
        <v>469.7353333333333</v>
      </c>
      <c r="NO193" s="25">
        <f>+(SUM($C36:$C$36,NO185,NO184,NO183,NO182)-MAX($C36:$C$36,NO185,NO184,NO183,NO182)-MIN($C36:$C$36,NO185,NO184,NO183,NO182))/3</f>
        <v>510.91733333333332</v>
      </c>
      <c r="NP193" s="25">
        <f>+(SUM($C36:$C$36,NP185,NP184,NP183,NP182)-MAX($C36:$C$36,NP185,NP184,NP183,NP182)-MIN($C36:$C$36,NP185,NP184,NP183,NP182))/3</f>
        <v>489.30500000000001</v>
      </c>
      <c r="NQ193" s="25">
        <f>+(SUM($C36:$C$36,NQ185,NQ184,NQ183,NQ182)-MAX($C36:$C$36,NQ185,NQ184,NQ183,NQ182)-MIN($C36:$C$36,NQ185,NQ184,NQ183,NQ182))/3</f>
        <v>465.79833333333335</v>
      </c>
      <c r="NR193" s="25">
        <f>+(SUM($C36:$C$36,NR185,NR184,NR183,NR182)-MAX($C36:$C$36,NR185,NR184,NR183,NR182)-MIN($C36:$C$36,NR185,NR184,NR183,NR182))/3</f>
        <v>475.31799999999993</v>
      </c>
      <c r="NS193" s="25">
        <f>+(SUM($C36:$C$36,NS185,NS184,NS183,NS182)-MAX($C36:$C$36,NS185,NS184,NS183,NS182)-MIN($C36:$C$36,NS185,NS184,NS183,NS182))/3</f>
        <v>478.48666666666668</v>
      </c>
      <c r="NT193" s="25">
        <f>+(SUM($C36:$C$36,NT185,NT184,NT183,NT182)-MAX($C36:$C$36,NT185,NT184,NT183,NT182)-MIN($C36:$C$36,NT185,NT184,NT183,NT182))/3</f>
        <v>472.69266666666664</v>
      </c>
      <c r="NU193" s="25">
        <f>+(SUM($C36:$C$36,NU185,NU184,NU183,NU182)-MAX($C36:$C$36,NU185,NU184,NU183,NU182)-MIN($C36:$C$36,NU185,NU184,NU183,NU182))/3</f>
        <v>457.3966666666667</v>
      </c>
      <c r="NV193" s="25">
        <f>+(SUM($C36:$C$36,NV185,NV184,NV183,NV182)-MAX($C36:$C$36,NV185,NV184,NV183,NV182)-MIN($C36:$C$36,NV185,NV184,NV183,NV182))/3</f>
        <v>514.97833333333335</v>
      </c>
      <c r="NW193" s="25">
        <f>+(SUM($C36:$C$36,NW185,NW184,NW183,NW182)-MAX($C36:$C$36,NW185,NW184,NW183,NW182)-MIN($C36:$C$36,NW185,NW184,NW183,NW182))/3</f>
        <v>450.20266666666657</v>
      </c>
      <c r="NX193" s="25">
        <f>+(SUM($C36:$C$36,NX185,NX184,NX183,NX182)-MAX($C36:$C$36,NX185,NX184,NX183,NX182)-MIN($C36:$C$36,NX185,NX184,NX183,NX182))/3</f>
        <v>447.38466666666665</v>
      </c>
      <c r="NY193" s="25">
        <f>+(SUM($C36:$C$36,NY185,NY184,NY183,NY182)-MAX($C36:$C$36,NY185,NY184,NY183,NY182)-MIN($C36:$C$36,NY185,NY184,NY183,NY182))/3</f>
        <v>493.74333333333328</v>
      </c>
      <c r="NZ193" s="25">
        <f>+(SUM($C36:$C$36,NZ185,NZ184,NZ183,NZ182)-MAX($C36:$C$36,NZ185,NZ184,NZ183,NZ182)-MIN($C36:$C$36,NZ185,NZ184,NZ183,NZ182))/3</f>
        <v>488.45000000000005</v>
      </c>
      <c r="OA193" s="25">
        <f>+(SUM($C36:$C$36,OA185,OA184,OA183,OA182)-MAX($C36:$C$36,OA185,OA184,OA183,OA182)-MIN($C36:$C$36,OA185,OA184,OA183,OA182))/3</f>
        <v>499.108</v>
      </c>
      <c r="OB193" s="25">
        <f>+(SUM($C36:$C$36,OB185,OB184,OB183,OB182)-MAX($C36:$C$36,OB185,OB184,OB183,OB182)-MIN($C36:$C$36,OB185,OB184,OB183,OB182))/3</f>
        <v>489.34466666666663</v>
      </c>
      <c r="OC193" s="25">
        <f>+(SUM($C36:$C$36,OC185,OC184,OC183,OC182)-MAX($C36:$C$36,OC185,OC184,OC183,OC182)-MIN($C36:$C$36,OC185,OC184,OC183,OC182))/3</f>
        <v>496.096</v>
      </c>
      <c r="OD193" s="25">
        <f>+(SUM($C36:$C$36,OD185,OD184,OD183,OD182)-MAX($C36:$C$36,OD185,OD184,OD183,OD182)-MIN($C36:$C$36,OD185,OD184,OD183,OD182))/3</f>
        <v>503.02266666666657</v>
      </c>
      <c r="OE193" s="25">
        <f>+(SUM($C36:$C$36,OE185,OE184,OE183,OE182)-MAX($C36:$C$36,OE185,OE184,OE183,OE182)-MIN($C36:$C$36,OE185,OE184,OE183,OE182))/3</f>
        <v>474.08500000000004</v>
      </c>
      <c r="OF193" s="25">
        <f>+(SUM($C36:$C$36,OF185,OF184,OF183,OF182)-MAX($C36:$C$36,OF185,OF184,OF183,OF182)-MIN($C36:$C$36,OF185,OF184,OF183,OF182))/3</f>
        <v>449.93599999999998</v>
      </c>
      <c r="OG193" s="25">
        <f>+(SUM($C36:$C$36,OG185,OG184,OG183,OG182)-MAX($C36:$C$36,OG185,OG184,OG183,OG182)-MIN($C36:$C$36,OG185,OG184,OG183,OG182))/3</f>
        <v>483.60666666666663</v>
      </c>
      <c r="OH193" s="25">
        <f>+(SUM($C36:$C$36,OH185,OH184,OH183,OH182)-MAX($C36:$C$36,OH185,OH184,OH183,OH182)-MIN($C36:$C$36,OH185,OH184,OH183,OH182))/3</f>
        <v>477.7986666666668</v>
      </c>
      <c r="OI193" s="25">
        <f>+(SUM($C36:$C$36,OI185,OI184,OI183,OI182)-MAX($C36:$C$36,OI185,OI184,OI183,OI182)-MIN($C36:$C$36,OI185,OI184,OI183,OI182))/3</f>
        <v>512.45400000000006</v>
      </c>
      <c r="OJ193" s="25">
        <f>+(SUM($C36:$C$36,OJ185,OJ184,OJ183,OJ182)-MAX($C36:$C$36,OJ185,OJ184,OJ183,OJ182)-MIN($C36:$C$36,OJ185,OJ184,OJ183,OJ182))/3</f>
        <v>459.36800000000011</v>
      </c>
      <c r="OK193" s="25">
        <f>+(SUM($C36:$C$36,OK185,OK184,OK183,OK182)-MAX($C36:$C$36,OK185,OK184,OK183,OK182)-MIN($C36:$C$36,OK185,OK184,OK183,OK182))/3</f>
        <v>492.40100000000001</v>
      </c>
      <c r="OL193" s="25">
        <f>+(SUM($C36:$C$36,OL185,OL184,OL183,OL182)-MAX($C36:$C$36,OL185,OL184,OL183,OL182)-MIN($C36:$C$36,OL185,OL184,OL183,OL182))/3</f>
        <v>473.43200000000007</v>
      </c>
      <c r="OM193" s="25">
        <f>+(SUM($C36:$C$36,OM185,OM184,OM183,OM182)-MAX($C36:$C$36,OM185,OM184,OM183,OM182)-MIN($C36:$C$36,OM185,OM184,OM183,OM182))/3</f>
        <v>526.84299999999996</v>
      </c>
      <c r="ON193" s="25">
        <f>+(SUM($C36:$C$36,ON185,ON184,ON183,ON182)-MAX($C36:$C$36,ON185,ON184,ON183,ON182)-MIN($C36:$C$36,ON185,ON184,ON183,ON182))/3</f>
        <v>486.60299999999989</v>
      </c>
      <c r="OO193" s="25">
        <f>+(SUM($C36:$C$36,OO185,OO184,OO183,OO182)-MAX($C36:$C$36,OO185,OO184,OO183,OO182)-MIN($C36:$C$36,OO185,OO184,OO183,OO182))/3</f>
        <v>480.80666666666679</v>
      </c>
      <c r="OP193" s="25">
        <f>+(SUM($C36:$C$36,OP185,OP184,OP183,OP182)-MAX($C36:$C$36,OP185,OP184,OP183,OP182)-MIN($C36:$C$36,OP185,OP184,OP183,OP182))/3</f>
        <v>528.86733333333348</v>
      </c>
      <c r="OQ193" s="25">
        <f>+(SUM($C36:$C$36,OQ185,OQ184,OQ183,OQ182)-MAX($C36:$C$36,OQ185,OQ184,OQ183,OQ182)-MIN($C36:$C$36,OQ185,OQ184,OQ183,OQ182))/3</f>
        <v>488.80699999999996</v>
      </c>
      <c r="OR193" s="25">
        <f>+(SUM($C36:$C$36,OR185,OR184,OR183,OR182)-MAX($C36:$C$36,OR185,OR184,OR183,OR182)-MIN($C36:$C$36,OR185,OR184,OR183,OR182))/3</f>
        <v>502.51533333333344</v>
      </c>
      <c r="OS193" s="25">
        <f>+(SUM($C36:$C$36,OS185,OS184,OS183,OS182)-MAX($C36:$C$36,OS185,OS184,OS183,OS182)-MIN($C36:$C$36,OS185,OS184,OS183,OS182))/3</f>
        <v>490.4853333333333</v>
      </c>
      <c r="OT193" s="25">
        <f>+(SUM($C36:$C$36,OT185,OT184,OT183,OT182)-MAX($C36:$C$36,OT185,OT184,OT183,OT182)-MIN($C36:$C$36,OT185,OT184,OT183,OT182))/3</f>
        <v>483.56533333333329</v>
      </c>
      <c r="OU193" s="25">
        <f>+(SUM($C36:$C$36,OU185,OU184,OU183,OU182)-MAX($C36:$C$36,OU185,OU184,OU183,OU182)-MIN($C36:$C$36,OU185,OU184,OU183,OU182))/3</f>
        <v>469.66666666666669</v>
      </c>
      <c r="OV193" s="25">
        <f>+(SUM($C36:$C$36,OV185,OV184,OV183,OV182)-MAX($C36:$C$36,OV185,OV184,OV183,OV182)-MIN($C36:$C$36,OV185,OV184,OV183,OV182))/3</f>
        <v>519.25599999999997</v>
      </c>
      <c r="OW193" s="25">
        <f>+(SUM($C36:$C$36,OW185,OW184,OW183,OW182)-MAX($C36:$C$36,OW185,OW184,OW183,OW182)-MIN($C36:$C$36,OW185,OW184,OW183,OW182))/3</f>
        <v>494.58133333333336</v>
      </c>
      <c r="OX193" s="25">
        <f>+(SUM($C36:$C$36,OX185,OX184,OX183,OX182)-MAX($C36:$C$36,OX185,OX184,OX183,OX182)-MIN($C36:$C$36,OX185,OX184,OX183,OX182))/3</f>
        <v>476.44466666666676</v>
      </c>
      <c r="OY193" s="25">
        <f>+(SUM($C36:$C$36,OY185,OY184,OY183,OY182)-MAX($C36:$C$36,OY185,OY184,OY183,OY182)-MIN($C36:$C$36,OY185,OY184,OY183,OY182))/3</f>
        <v>495.18666666666678</v>
      </c>
      <c r="OZ193" s="25">
        <f>+(SUM($C36:$C$36,OZ185,OZ184,OZ183,OZ182)-MAX($C36:$C$36,OZ185,OZ184,OZ183,OZ182)-MIN($C36:$C$36,OZ185,OZ184,OZ183,OZ182))/3</f>
        <v>462.9493333333333</v>
      </c>
      <c r="PA193" s="25">
        <f>+(SUM($C36:$C$36,PA185,PA184,PA183,PA182)-MAX($C36:$C$36,PA185,PA184,PA183,PA182)-MIN($C36:$C$36,PA185,PA184,PA183,PA182))/3</f>
        <v>460.65966666666662</v>
      </c>
      <c r="PB193" s="25">
        <f>+(SUM($C36:$C$36,PB185,PB184,PB183,PB182)-MAX($C36:$C$36,PB185,PB184,PB183,PB182)-MIN($C36:$C$36,PB185,PB184,PB183,PB182))/3</f>
        <v>506.37333333333339</v>
      </c>
      <c r="PC193" s="25">
        <f>+(SUM($C36:$C$36,PC185,PC184,PC183,PC182)-MAX($C36:$C$36,PC185,PC184,PC183,PC182)-MIN($C36:$C$36,PC185,PC184,PC183,PC182))/3</f>
        <v>502.14766666666668</v>
      </c>
      <c r="PD193" s="25">
        <f>+(SUM($C36:$C$36,PD185,PD184,PD183,PD182)-MAX($C36:$C$36,PD185,PD184,PD183,PD182)-MIN($C36:$C$36,PD185,PD184,PD183,PD182))/3</f>
        <v>504.53500000000003</v>
      </c>
      <c r="PE193" s="25">
        <f>+(SUM($C36:$C$36,PE185,PE184,PE183,PE182)-MAX($C36:$C$36,PE185,PE184,PE183,PE182)-MIN($C36:$C$36,PE185,PE184,PE183,PE182))/3</f>
        <v>493.43799999999993</v>
      </c>
      <c r="PF193" s="25">
        <f>+(SUM($C36:$C$36,PF185,PF184,PF183,PF182)-MAX($C36:$C$36,PF185,PF184,PF183,PF182)-MIN($C36:$C$36,PF185,PF184,PF183,PF182))/3</f>
        <v>511.72599999999989</v>
      </c>
      <c r="PG193" s="25">
        <f>+(SUM($C36:$C$36,PG185,PG184,PG183,PG182)-MAX($C36:$C$36,PG185,PG184,PG183,PG182)-MIN($C36:$C$36,PG185,PG184,PG183,PG182))/3</f>
        <v>496.45266666666674</v>
      </c>
      <c r="PH193" s="25">
        <f>+(SUM($C36:$C$36,PH185,PH184,PH183,PH182)-MAX($C36:$C$36,PH185,PH184,PH183,PH182)-MIN($C36:$C$36,PH185,PH184,PH183,PH182))/3</f>
        <v>455.24299999999994</v>
      </c>
      <c r="PI193" s="25">
        <f>+(SUM($C36:$C$36,PI185,PI184,PI183,PI182)-MAX($C36:$C$36,PI185,PI184,PI183,PI182)-MIN($C36:$C$36,PI185,PI184,PI183,PI182))/3</f>
        <v>509.50766666666658</v>
      </c>
      <c r="PJ193" s="25">
        <f>+(SUM($C36:$C$36,PJ185,PJ184,PJ183,PJ182)-MAX($C36:$C$36,PJ185,PJ184,PJ183,PJ182)-MIN($C36:$C$36,PJ185,PJ184,PJ183,PJ182))/3</f>
        <v>504.09866666666676</v>
      </c>
      <c r="PK193" s="25">
        <f>+(SUM($C36:$C$36,PK185,PK184,PK183,PK182)-MAX($C36:$C$36,PK185,PK184,PK183,PK182)-MIN($C36:$C$36,PK185,PK184,PK183,PK182))/3</f>
        <v>494.46933333333328</v>
      </c>
      <c r="PL193" s="25">
        <f>+(SUM($C36:$C$36,PL185,PL184,PL183,PL182)-MAX($C36:$C$36,PL185,PL184,PL183,PL182)-MIN($C36:$C$36,PL185,PL184,PL183,PL182))/3</f>
        <v>481.49133333333322</v>
      </c>
      <c r="PM193" s="25">
        <f>+(SUM($C36:$C$36,PM185,PM184,PM183,PM182)-MAX($C36:$C$36,PM185,PM184,PM183,PM182)-MIN($C36:$C$36,PM185,PM184,PM183,PM182))/3</f>
        <v>503.75</v>
      </c>
      <c r="PN193" s="25">
        <f>+(SUM($C36:$C$36,PN185,PN184,PN183,PN182)-MAX($C36:$C$36,PN185,PN184,PN183,PN182)-MIN($C36:$C$36,PN185,PN184,PN183,PN182))/3</f>
        <v>465.13066666666663</v>
      </c>
      <c r="PO193" s="25">
        <f>+(SUM($C36:$C$36,PO185,PO184,PO183,PO182)-MAX($C36:$C$36,PO185,PO184,PO183,PO182)-MIN($C36:$C$36,PO185,PO184,PO183,PO182))/3</f>
        <v>467.65333333333336</v>
      </c>
      <c r="PP193" s="25">
        <f>+(SUM($C36:$C$36,PP185,PP184,PP183,PP182)-MAX($C36:$C$36,PP185,PP184,PP183,PP182)-MIN($C36:$C$36,PP185,PP184,PP183,PP182))/3</f>
        <v>512.19433333333325</v>
      </c>
      <c r="PQ193" s="25">
        <f>+(SUM($C36:$C$36,PQ185,PQ184,PQ183,PQ182)-MAX($C36:$C$36,PQ185,PQ184,PQ183,PQ182)-MIN($C36:$C$36,PQ185,PQ184,PQ183,PQ182))/3</f>
        <v>456.83</v>
      </c>
      <c r="PR193" s="25">
        <f>+(SUM($C36:$C$36,PR185,PR184,PR183,PR182)-MAX($C36:$C$36,PR185,PR184,PR183,PR182)-MIN($C36:$C$36,PR185,PR184,PR183,PR182))/3</f>
        <v>461.40366666666654</v>
      </c>
      <c r="PS193" s="25">
        <f>+(SUM($C36:$C$36,PS185,PS184,PS183,PS182)-MAX($C36:$C$36,PS185,PS184,PS183,PS182)-MIN($C36:$C$36,PS185,PS184,PS183,PS182))/3</f>
        <v>498.71633333333335</v>
      </c>
      <c r="PT193" s="25">
        <f>+(SUM($C36:$C$36,PT185,PT184,PT183,PT182)-MAX($C36:$C$36,PT185,PT184,PT183,PT182)-MIN($C36:$C$36,PT185,PT184,PT183,PT182))/3</f>
        <v>506.15300000000008</v>
      </c>
      <c r="PU193" s="25">
        <f>+(SUM($C36:$C$36,PU185,PU184,PU183,PU182)-MAX($C36:$C$36,PU185,PU184,PU183,PU182)-MIN($C36:$C$36,PU185,PU184,PU183,PU182))/3</f>
        <v>511.30066666666659</v>
      </c>
      <c r="PV193" s="25">
        <f>+(SUM($C36:$C$36,PV185,PV184,PV183,PV182)-MAX($C36:$C$36,PV185,PV184,PV183,PV182)-MIN($C36:$C$36,PV185,PV184,PV183,PV182))/3</f>
        <v>480.0333333333333</v>
      </c>
      <c r="PW193" s="25">
        <f>+(SUM($C36:$C$36,PW185,PW184,PW183,PW182)-MAX($C36:$C$36,PW185,PW184,PW183,PW182)-MIN($C36:$C$36,PW185,PW184,PW183,PW182))/3</f>
        <v>511.41333333333324</v>
      </c>
      <c r="PX193" s="25">
        <f>+(SUM($C36:$C$36,PX185,PX184,PX183,PX182)-MAX($C36:$C$36,PX185,PX184,PX183,PX182)-MIN($C36:$C$36,PX185,PX184,PX183,PX182))/3</f>
        <v>497.82066666666668</v>
      </c>
      <c r="PY193" s="25">
        <f>+(SUM($C36:$C$36,PY185,PY184,PY183,PY182)-MAX($C36:$C$36,PY185,PY184,PY183,PY182)-MIN($C36:$C$36,PY185,PY184,PY183,PY182))/3</f>
        <v>532.93866666666656</v>
      </c>
      <c r="PZ193" s="25">
        <f>+(SUM($C36:$C$36,PZ185,PZ184,PZ183,PZ182)-MAX($C36:$C$36,PZ185,PZ184,PZ183,PZ182)-MIN($C36:$C$36,PZ185,PZ184,PZ183,PZ182))/3</f>
        <v>496.20633333333336</v>
      </c>
      <c r="QA193" s="25">
        <f>+(SUM($C36:$C$36,QA185,QA184,QA183,QA182)-MAX($C36:$C$36,QA185,QA184,QA183,QA182)-MIN($C36:$C$36,QA185,QA184,QA183,QA182))/3</f>
        <v>501.2356666666667</v>
      </c>
      <c r="QB193" s="25">
        <f>+(SUM($C36:$C$36,QB185,QB184,QB183,QB182)-MAX($C36:$C$36,QB185,QB184,QB183,QB182)-MIN($C36:$C$36,QB185,QB184,QB183,QB182))/3</f>
        <v>486.92133333333339</v>
      </c>
      <c r="QC193" s="25">
        <f>+(SUM($C36:$C$36,QC185,QC184,QC183,QC182)-MAX($C36:$C$36,QC185,QC184,QC183,QC182)-MIN($C36:$C$36,QC185,QC184,QC183,QC182))/3</f>
        <v>519.1196666666666</v>
      </c>
      <c r="QD193" s="25">
        <f>+(SUM($C36:$C$36,QD185,QD184,QD183,QD182)-MAX($C36:$C$36,QD185,QD184,QD183,QD182)-MIN($C36:$C$36,QD185,QD184,QD183,QD182))/3</f>
        <v>517.43266666666671</v>
      </c>
      <c r="QE193" s="25">
        <f>+(SUM($C36:$C$36,QE185,QE184,QE183,QE182)-MAX($C36:$C$36,QE185,QE184,QE183,QE182)-MIN($C36:$C$36,QE185,QE184,QE183,QE182))/3</f>
        <v>516.33766666666656</v>
      </c>
      <c r="QF193" s="25">
        <f>+(SUM($C36:$C$36,QF185,QF184,QF183,QF182)-MAX($C36:$C$36,QF185,QF184,QF183,QF182)-MIN($C36:$C$36,QF185,QF184,QF183,QF182))/3</f>
        <v>513.67033333333336</v>
      </c>
      <c r="QG193" s="25">
        <f>+(SUM($C36:$C$36,QG185,QG184,QG183,QG182)-MAX($C36:$C$36,QG185,QG184,QG183,QG182)-MIN($C36:$C$36,QG185,QG184,QG183,QG182))/3</f>
        <v>483.94833333333344</v>
      </c>
      <c r="QH193" s="25">
        <f>+(SUM($C36:$C$36,QH185,QH184,QH183,QH182)-MAX($C36:$C$36,QH185,QH184,QH183,QH182)-MIN($C36:$C$36,QH185,QH184,QH183,QH182))/3</f>
        <v>522.23266666666677</v>
      </c>
      <c r="QI193" s="25">
        <f>+(SUM($C36:$C$36,QI185,QI184,QI183,QI182)-MAX($C36:$C$36,QI185,QI184,QI183,QI182)-MIN($C36:$C$36,QI185,QI184,QI183,QI182))/3</f>
        <v>446.4550000000001</v>
      </c>
      <c r="QJ193" s="25">
        <f>+(SUM($C36:$C$36,QJ185,QJ184,QJ183,QJ182)-MAX($C36:$C$36,QJ185,QJ184,QJ183,QJ182)-MIN($C36:$C$36,QJ185,QJ184,QJ183,QJ182))/3</f>
        <v>486.1280000000001</v>
      </c>
      <c r="QK193" s="25">
        <f>+(SUM($C36:$C$36,QK185,QK184,QK183,QK182)-MAX($C36:$C$36,QK185,QK184,QK183,QK182)-MIN($C36:$C$36,QK185,QK184,QK183,QK182))/3</f>
        <v>487.70666666666676</v>
      </c>
      <c r="QL193" s="25">
        <f>+(SUM($C36:$C$36,QL185,QL184,QL183,QL182)-MAX($C36:$C$36,QL185,QL184,QL183,QL182)-MIN($C36:$C$36,QL185,QL184,QL183,QL182))/3</f>
        <v>485.04266666666678</v>
      </c>
      <c r="QM193" s="25">
        <f>+(SUM($C36:$C$36,QM185,QM184,QM183,QM182)-MAX($C36:$C$36,QM185,QM184,QM183,QM182)-MIN($C36:$C$36,QM185,QM184,QM183,QM182))/3</f>
        <v>517.87633333333326</v>
      </c>
      <c r="QN193" s="25">
        <f>+(SUM($C36:$C$36,QN185,QN184,QN183,QN182)-MAX($C36:$C$36,QN185,QN184,QN183,QN182)-MIN($C36:$C$36,QN185,QN184,QN183,QN182))/3</f>
        <v>457.72033333333337</v>
      </c>
      <c r="QO193" s="25">
        <f>+(SUM($C36:$C$36,QO185,QO184,QO183,QO182)-MAX($C36:$C$36,QO185,QO184,QO183,QO182)-MIN($C36:$C$36,QO185,QO184,QO183,QO182))/3</f>
        <v>499.53633333333329</v>
      </c>
      <c r="QP193" s="25">
        <f>+(SUM($C36:$C$36,QP185,QP184,QP183,QP182)-MAX($C36:$C$36,QP185,QP184,QP183,QP182)-MIN($C36:$C$36,QP185,QP184,QP183,QP182))/3</f>
        <v>513.23266666666677</v>
      </c>
      <c r="QQ193" s="25">
        <f>+(SUM($C36:$C$36,QQ185,QQ184,QQ183,QQ182)-MAX($C36:$C$36,QQ185,QQ184,QQ183,QQ182)-MIN($C36:$C$36,QQ185,QQ184,QQ183,QQ182))/3</f>
        <v>479.88399999999996</v>
      </c>
      <c r="QR193" s="25">
        <f>+(SUM($C36:$C$36,QR185,QR184,QR183,QR182)-MAX($C36:$C$36,QR185,QR184,QR183,QR182)-MIN($C36:$C$36,QR185,QR184,QR183,QR182))/3</f>
        <v>487.2163333333333</v>
      </c>
      <c r="QS193" s="25">
        <f>+(SUM($C36:$C$36,QS185,QS184,QS183,QS182)-MAX($C36:$C$36,QS185,QS184,QS183,QS182)-MIN($C36:$C$36,QS185,QS184,QS183,QS182))/3</f>
        <v>472.19000000000005</v>
      </c>
      <c r="QT193" s="25">
        <f>+(SUM($C36:$C$36,QT185,QT184,QT183,QT182)-MAX($C36:$C$36,QT185,QT184,QT183,QT182)-MIN($C36:$C$36,QT185,QT184,QT183,QT182))/3</f>
        <v>458.76</v>
      </c>
      <c r="QU193" s="25">
        <f>+(SUM($C36:$C$36,QU185,QU184,QU183,QU182)-MAX($C36:$C$36,QU185,QU184,QU183,QU182)-MIN($C36:$C$36,QU185,QU184,QU183,QU182))/3</f>
        <v>495.01799999999997</v>
      </c>
      <c r="QV193" s="25">
        <f>+(SUM($C36:$C$36,QV185,QV184,QV183,QV182)-MAX($C36:$C$36,QV185,QV184,QV183,QV182)-MIN($C36:$C$36,QV185,QV184,QV183,QV182))/3</f>
        <v>496.49600000000004</v>
      </c>
      <c r="QW193" s="25">
        <f>+(SUM($C36:$C$36,QW185,QW184,QW183,QW182)-MAX($C36:$C$36,QW185,QW184,QW183,QW182)-MIN($C36:$C$36,QW185,QW184,QW183,QW182))/3</f>
        <v>473.49333333333334</v>
      </c>
      <c r="QX193" s="25">
        <f>+(SUM($C36:$C$36,QX185,QX184,QX183,QX182)-MAX($C36:$C$36,QX185,QX184,QX183,QX182)-MIN($C36:$C$36,QX185,QX184,QX183,QX182))/3</f>
        <v>490.52733333333339</v>
      </c>
      <c r="QY193" s="25">
        <f>+(SUM($C36:$C$36,QY185,QY184,QY183,QY182)-MAX($C36:$C$36,QY185,QY184,QY183,QY182)-MIN($C36:$C$36,QY185,QY184,QY183,QY182))/3</f>
        <v>493.79700000000003</v>
      </c>
      <c r="QZ193" s="25">
        <f>+(SUM($C36:$C$36,QZ185,QZ184,QZ183,QZ182)-MAX($C36:$C$36,QZ185,QZ184,QZ183,QZ182)-MIN($C36:$C$36,QZ185,QZ184,QZ183,QZ182))/3</f>
        <v>467.16</v>
      </c>
      <c r="RA193" s="25">
        <f>+(SUM($C36:$C$36,RA185,RA184,RA183,RA182)-MAX($C36:$C$36,RA185,RA184,RA183,RA182)-MIN($C36:$C$36,RA185,RA184,RA183,RA182))/3</f>
        <v>493.06066666666669</v>
      </c>
      <c r="RB193" s="25">
        <f>+(SUM($C36:$C$36,RB185,RB184,RB183,RB182)-MAX($C36:$C$36,RB185,RB184,RB183,RB182)-MIN($C36:$C$36,RB185,RB184,RB183,RB182))/3</f>
        <v>505.12466666666666</v>
      </c>
      <c r="RC193" s="25">
        <f>+(SUM($C36:$C$36,RC185,RC184,RC183,RC182)-MAX($C36:$C$36,RC185,RC184,RC183,RC182)-MIN($C36:$C$36,RC185,RC184,RC183,RC182))/3</f>
        <v>510.63833333333338</v>
      </c>
      <c r="RD193" s="25">
        <f>+(SUM($C36:$C$36,RD185,RD184,RD183,RD182)-MAX($C36:$C$36,RD185,RD184,RD183,RD182)-MIN($C36:$C$36,RD185,RD184,RD183,RD182))/3</f>
        <v>455.05333333333346</v>
      </c>
      <c r="RE193" s="25">
        <f>+(SUM($C36:$C$36,RE185,RE184,RE183,RE182)-MAX($C36:$C$36,RE185,RE184,RE183,RE182)-MIN($C36:$C$36,RE185,RE184,RE183,RE182))/3</f>
        <v>501.81866666666656</v>
      </c>
      <c r="RF193" s="25">
        <f>+(SUM($C36:$C$36,RF185,RF184,RF183,RF182)-MAX($C36:$C$36,RF185,RF184,RF183,RF182)-MIN($C36:$C$36,RF185,RF184,RF183,RF182))/3</f>
        <v>477.88266666666658</v>
      </c>
      <c r="RG193" s="25">
        <f>+(SUM($C36:$C$36,RG185,RG184,RG183,RG182)-MAX($C36:$C$36,RG185,RG184,RG183,RG182)-MIN($C36:$C$36,RG185,RG184,RG183,RG182))/3</f>
        <v>464.69333333333333</v>
      </c>
      <c r="RH193" s="25">
        <f>+(SUM($C36:$C$36,RH185,RH184,RH183,RH182)-MAX($C36:$C$36,RH185,RH184,RH183,RH182)-MIN($C36:$C$36,RH185,RH184,RH183,RH182))/3</f>
        <v>480.47999999999996</v>
      </c>
      <c r="RI193" s="25">
        <f>+(SUM($C36:$C$36,RI185,RI184,RI183,RI182)-MAX($C36:$C$36,RI185,RI184,RI183,RI182)-MIN($C36:$C$36,RI185,RI184,RI183,RI182))/3</f>
        <v>496.39733333333334</v>
      </c>
      <c r="RJ193" s="25">
        <f>+(SUM($C36:$C$36,RJ185,RJ184,RJ183,RJ182)-MAX($C36:$C$36,RJ185,RJ184,RJ183,RJ182)-MIN($C36:$C$36,RJ185,RJ184,RJ183,RJ182))/3</f>
        <v>490.78133333333329</v>
      </c>
      <c r="RK193" s="25">
        <f>+(SUM($C36:$C$36,RK185,RK184,RK183,RK182)-MAX($C36:$C$36,RK185,RK184,RK183,RK182)-MIN($C36:$C$36,RK185,RK184,RK183,RK182))/3</f>
        <v>486.3773333333333</v>
      </c>
      <c r="RL193" s="25">
        <f>+(SUM($C36:$C$36,RL185,RL184,RL183,RL182)-MAX($C36:$C$36,RL185,RL184,RL183,RL182)-MIN($C36:$C$36,RL185,RL184,RL183,RL182))/3</f>
        <v>500.37399999999997</v>
      </c>
      <c r="RM193" s="25">
        <f>+(SUM($C36:$C$36,RM185,RM184,RM183,RM182)-MAX($C36:$C$36,RM185,RM184,RM183,RM182)-MIN($C36:$C$36,RM185,RM184,RM183,RM182))/3</f>
        <v>488.22933333333327</v>
      </c>
      <c r="RN193" s="25">
        <f>+(SUM($C36:$C$36,RN185,RN184,RN183,RN182)-MAX($C36:$C$36,RN185,RN184,RN183,RN182)-MIN($C36:$C$36,RN185,RN184,RN183,RN182))/3</f>
        <v>478.41300000000007</v>
      </c>
      <c r="RO193" s="25">
        <f>+(SUM($C36:$C$36,RO185,RO184,RO183,RO182)-MAX($C36:$C$36,RO185,RO184,RO183,RO182)-MIN($C36:$C$36,RO185,RO184,RO183,RO182))/3</f>
        <v>504.96033333333327</v>
      </c>
      <c r="RP193" s="25">
        <f>+(SUM($C36:$C$36,RP185,RP184,RP183,RP182)-MAX($C36:$C$36,RP185,RP184,RP183,RP182)-MIN($C36:$C$36,RP185,RP184,RP183,RP182))/3</f>
        <v>460.62666666666672</v>
      </c>
      <c r="RQ193" s="25">
        <f>+(SUM($C36:$C$36,RQ185,RQ184,RQ183,RQ182)-MAX($C36:$C$36,RQ185,RQ184,RQ183,RQ182)-MIN($C36:$C$36,RQ185,RQ184,RQ183,RQ182))/3</f>
        <v>498.39700000000011</v>
      </c>
      <c r="RR193" s="25">
        <f>+(SUM($C36:$C$36,RR185,RR184,RR183,RR182)-MAX($C36:$C$36,RR185,RR184,RR183,RR182)-MIN($C36:$C$36,RR185,RR184,RR183,RR182))/3</f>
        <v>466.89866666666666</v>
      </c>
      <c r="RS193" s="25">
        <f>+(SUM($C36:$C$36,RS185,RS184,RS183,RS182)-MAX($C36:$C$36,RS185,RS184,RS183,RS182)-MIN($C36:$C$36,RS185,RS184,RS183,RS182))/3</f>
        <v>491.15066666666661</v>
      </c>
      <c r="RT193" s="25">
        <f>+(SUM($C36:$C$36,RT185,RT184,RT183,RT182)-MAX($C36:$C$36,RT185,RT184,RT183,RT182)-MIN($C36:$C$36,RT185,RT184,RT183,RT182))/3</f>
        <v>504.13400000000001</v>
      </c>
      <c r="RU193" s="25">
        <f>+(SUM($C36:$C$36,RU185,RU184,RU183,RU182)-MAX($C36:$C$36,RU185,RU184,RU183,RU182)-MIN($C36:$C$36,RU185,RU184,RU183,RU182))/3</f>
        <v>507.56</v>
      </c>
      <c r="RV193" s="25">
        <f>+(SUM($C36:$C$36,RV185,RV184,RV183,RV182)-MAX($C36:$C$36,RV185,RV184,RV183,RV182)-MIN($C36:$C$36,RV185,RV184,RV183,RV182))/3</f>
        <v>501.6400000000001</v>
      </c>
      <c r="RW193" s="25">
        <f>+(SUM($C36:$C$36,RW185,RW184,RW183,RW182)-MAX($C36:$C$36,RW185,RW184,RW183,RW182)-MIN($C36:$C$36,RW185,RW184,RW183,RW182))/3</f>
        <v>494.86133333333345</v>
      </c>
      <c r="RX193" s="25">
        <f>+(SUM($C36:$C$36,RX185,RX184,RX183,RX182)-MAX($C36:$C$36,RX185,RX184,RX183,RX182)-MIN($C36:$C$36,RX185,RX184,RX183,RX182))/3</f>
        <v>511.72333333333336</v>
      </c>
      <c r="RY193" s="25">
        <f>+(SUM($C36:$C$36,RY185,RY184,RY183,RY182)-MAX($C36:$C$36,RY185,RY184,RY183,RY182)-MIN($C36:$C$36,RY185,RY184,RY183,RY182))/3</f>
        <v>500.32499999999999</v>
      </c>
      <c r="RZ193" s="25">
        <f>+(SUM($C36:$C$36,RZ185,RZ184,RZ183,RZ182)-MAX($C36:$C$36,RZ185,RZ184,RZ183,RZ182)-MIN($C36:$C$36,RZ185,RZ184,RZ183,RZ182))/3</f>
        <v>478.82133333333326</v>
      </c>
      <c r="SA193" s="25">
        <f>+(SUM($C36:$C$36,SA185,SA184,SA183,SA182)-MAX($C36:$C$36,SA185,SA184,SA183,SA182)-MIN($C36:$C$36,SA185,SA184,SA183,SA182))/3</f>
        <v>513.16666666666652</v>
      </c>
      <c r="SB193" s="25">
        <f>+(SUM($C36:$C$36,SB185,SB184,SB183,SB182)-MAX($C36:$C$36,SB185,SB184,SB183,SB182)-MIN($C36:$C$36,SB185,SB184,SB183,SB182))/3</f>
        <v>458.24266666666671</v>
      </c>
      <c r="SC193" s="25">
        <f>+(SUM($C36:$C$36,SC185,SC184,SC183,SC182)-MAX($C36:$C$36,SC185,SC184,SC183,SC182)-MIN($C36:$C$36,SC185,SC184,SC183,SC182))/3</f>
        <v>470.89600000000002</v>
      </c>
      <c r="SD193" s="25">
        <f>+(SUM($C36:$C$36,SD185,SD184,SD183,SD182)-MAX($C36:$C$36,SD185,SD184,SD183,SD182)-MIN($C36:$C$36,SD185,SD184,SD183,SD182))/3</f>
        <v>485.25733333333324</v>
      </c>
      <c r="SE193" s="25">
        <f>+(SUM($C36:$C$36,SE185,SE184,SE183,SE182)-MAX($C36:$C$36,SE185,SE184,SE183,SE182)-MIN($C36:$C$36,SE185,SE184,SE183,SE182))/3</f>
        <v>454.71566666666655</v>
      </c>
      <c r="SF193" s="25">
        <f>+(SUM($C36:$C$36,SF185,SF184,SF183,SF182)-MAX($C36:$C$36,SF185,SF184,SF183,SF182)-MIN($C36:$C$36,SF185,SF184,SF183,SF182))/3</f>
        <v>499.88533333333334</v>
      </c>
      <c r="SG193" s="25">
        <f>+(SUM($C36:$C$36,SG185,SG184,SG183,SG182)-MAX($C36:$C$36,SG185,SG184,SG183,SG182)-MIN($C36:$C$36,SG185,SG184,SG183,SG182))/3</f>
        <v>456.69333333333333</v>
      </c>
    </row>
    <row r="195" spans="1:501" ht="13.5" customHeight="1">
      <c r="A195" t="s">
        <v>610</v>
      </c>
      <c r="D195" s="25">
        <f>+'simulations soy farm1 '!$Q$64</f>
        <v>5</v>
      </c>
    </row>
    <row r="196" spans="1:501" ht="13.5" customHeight="1">
      <c r="A196">
        <v>2014</v>
      </c>
      <c r="B196">
        <f>+MAX($D$195,B153)*B168</f>
        <v>406.12</v>
      </c>
      <c r="C196">
        <f t="shared" ref="C196:BN196" si="165">+MAX($D$195,C153)*C168</f>
        <v>450.32</v>
      </c>
      <c r="D196">
        <f t="shared" si="165"/>
        <v>497.64</v>
      </c>
      <c r="E196">
        <f t="shared" si="165"/>
        <v>616.72</v>
      </c>
      <c r="F196">
        <f t="shared" si="165"/>
        <v>540.80000000000007</v>
      </c>
      <c r="G196">
        <f t="shared" si="165"/>
        <v>559</v>
      </c>
      <c r="H196">
        <f t="shared" si="165"/>
        <v>559</v>
      </c>
      <c r="I196">
        <f t="shared" si="165"/>
        <v>537.16</v>
      </c>
      <c r="J196">
        <f t="shared" si="165"/>
        <v>470.6</v>
      </c>
      <c r="K196">
        <f t="shared" si="165"/>
        <v>567.32000000000005</v>
      </c>
      <c r="L196">
        <f t="shared" si="165"/>
        <v>505.44000000000005</v>
      </c>
      <c r="M196">
        <f t="shared" si="165"/>
        <v>474.76000000000005</v>
      </c>
      <c r="N196">
        <f t="shared" si="165"/>
        <v>520</v>
      </c>
      <c r="O196">
        <f t="shared" si="165"/>
        <v>483.6</v>
      </c>
      <c r="P196">
        <f t="shared" si="165"/>
        <v>566.80000000000007</v>
      </c>
      <c r="Q196">
        <f t="shared" si="165"/>
        <v>540.28</v>
      </c>
      <c r="R196">
        <f t="shared" si="165"/>
        <v>535.07999999999993</v>
      </c>
      <c r="S196">
        <f t="shared" si="165"/>
        <v>481</v>
      </c>
      <c r="T196">
        <f t="shared" si="165"/>
        <v>488.28000000000003</v>
      </c>
      <c r="U196">
        <f t="shared" si="165"/>
        <v>592.80000000000007</v>
      </c>
      <c r="V196">
        <f t="shared" si="165"/>
        <v>506.48</v>
      </c>
      <c r="W196">
        <f t="shared" si="165"/>
        <v>541.32000000000005</v>
      </c>
      <c r="X196">
        <f t="shared" si="165"/>
        <v>615.16</v>
      </c>
      <c r="Y196">
        <f t="shared" si="165"/>
        <v>581.88</v>
      </c>
      <c r="Z196">
        <f t="shared" si="165"/>
        <v>534.55999999999995</v>
      </c>
      <c r="AA196">
        <f t="shared" si="165"/>
        <v>546.52</v>
      </c>
      <c r="AB196">
        <f t="shared" si="165"/>
        <v>550.16</v>
      </c>
      <c r="AC196">
        <f t="shared" si="165"/>
        <v>570.44000000000005</v>
      </c>
      <c r="AD196">
        <f t="shared" si="165"/>
        <v>571.48</v>
      </c>
      <c r="AE196">
        <f t="shared" si="165"/>
        <v>520</v>
      </c>
      <c r="AF196">
        <f t="shared" si="165"/>
        <v>588.12</v>
      </c>
      <c r="AG196">
        <f t="shared" si="165"/>
        <v>545.48</v>
      </c>
      <c r="AH196">
        <f t="shared" si="165"/>
        <v>489.84</v>
      </c>
      <c r="AI196">
        <f t="shared" si="165"/>
        <v>551.72</v>
      </c>
      <c r="AJ196">
        <f t="shared" si="165"/>
        <v>569.4</v>
      </c>
      <c r="AK196">
        <f t="shared" si="165"/>
        <v>513.76</v>
      </c>
      <c r="AL196">
        <f t="shared" si="165"/>
        <v>447.2</v>
      </c>
      <c r="AM196">
        <f t="shared" si="165"/>
        <v>606.84</v>
      </c>
      <c r="AN196">
        <f t="shared" si="165"/>
        <v>550.67999999999995</v>
      </c>
      <c r="AO196">
        <f t="shared" si="165"/>
        <v>498.68</v>
      </c>
      <c r="AP196">
        <f t="shared" si="165"/>
        <v>598</v>
      </c>
      <c r="AQ196">
        <f t="shared" si="165"/>
        <v>616.19999999999993</v>
      </c>
      <c r="AR196">
        <f t="shared" si="165"/>
        <v>484.64</v>
      </c>
      <c r="AS196">
        <f t="shared" si="165"/>
        <v>546</v>
      </c>
      <c r="AT196">
        <f t="shared" si="165"/>
        <v>448.23999999999995</v>
      </c>
      <c r="AU196">
        <f t="shared" si="165"/>
        <v>503.88</v>
      </c>
      <c r="AV196">
        <f t="shared" si="165"/>
        <v>463.84</v>
      </c>
      <c r="AW196">
        <f t="shared" si="165"/>
        <v>536.64</v>
      </c>
      <c r="AX196">
        <f t="shared" si="165"/>
        <v>541.32000000000005</v>
      </c>
      <c r="AY196">
        <f t="shared" si="165"/>
        <v>586.55999999999995</v>
      </c>
      <c r="AZ196">
        <f t="shared" si="165"/>
        <v>469.55999999999995</v>
      </c>
      <c r="BA196">
        <f t="shared" si="165"/>
        <v>609.96</v>
      </c>
      <c r="BB196">
        <f t="shared" si="165"/>
        <v>525.72</v>
      </c>
      <c r="BC196">
        <f t="shared" si="165"/>
        <v>537.16</v>
      </c>
      <c r="BD196">
        <f t="shared" si="165"/>
        <v>591.76</v>
      </c>
      <c r="BE196">
        <f t="shared" si="165"/>
        <v>521.04</v>
      </c>
      <c r="BF196">
        <f t="shared" si="165"/>
        <v>542.88</v>
      </c>
      <c r="BG196">
        <f t="shared" si="165"/>
        <v>544.96</v>
      </c>
      <c r="BH196">
        <f t="shared" si="165"/>
        <v>559.52</v>
      </c>
      <c r="BI196">
        <f t="shared" si="165"/>
        <v>618.80000000000007</v>
      </c>
      <c r="BJ196">
        <f t="shared" si="165"/>
        <v>594.88</v>
      </c>
      <c r="BK196">
        <f t="shared" si="165"/>
        <v>650.52</v>
      </c>
      <c r="BL196">
        <f t="shared" si="165"/>
        <v>595.92000000000007</v>
      </c>
      <c r="BM196">
        <f t="shared" si="165"/>
        <v>556.4</v>
      </c>
      <c r="BN196">
        <f t="shared" si="165"/>
        <v>509.6</v>
      </c>
      <c r="BO196">
        <f t="shared" ref="BO196:DZ196" si="166">+MAX($D$195,BO153)*BO168</f>
        <v>456.03999999999996</v>
      </c>
      <c r="BP196">
        <f t="shared" si="166"/>
        <v>520</v>
      </c>
      <c r="BQ196">
        <f t="shared" si="166"/>
        <v>577.19999999999993</v>
      </c>
      <c r="BR196">
        <f t="shared" si="166"/>
        <v>487.76000000000005</v>
      </c>
      <c r="BS196">
        <f t="shared" si="166"/>
        <v>511.68</v>
      </c>
      <c r="BT196">
        <f t="shared" si="166"/>
        <v>563.67999999999995</v>
      </c>
      <c r="BU196">
        <f t="shared" si="166"/>
        <v>424.84</v>
      </c>
      <c r="BV196">
        <f t="shared" si="166"/>
        <v>488.28000000000003</v>
      </c>
      <c r="BW196">
        <f t="shared" si="166"/>
        <v>492.96000000000004</v>
      </c>
      <c r="BX196">
        <f t="shared" si="166"/>
        <v>539.76</v>
      </c>
      <c r="BY196">
        <f t="shared" si="166"/>
        <v>473.71999999999997</v>
      </c>
      <c r="BZ196">
        <f t="shared" si="166"/>
        <v>633.88</v>
      </c>
      <c r="CA196">
        <f t="shared" si="166"/>
        <v>538.72</v>
      </c>
      <c r="CB196">
        <f t="shared" si="166"/>
        <v>503.88</v>
      </c>
      <c r="CC196">
        <f t="shared" si="166"/>
        <v>575.64</v>
      </c>
      <c r="CD196">
        <f t="shared" si="166"/>
        <v>533.52</v>
      </c>
      <c r="CE196">
        <f t="shared" si="166"/>
        <v>485.16</v>
      </c>
      <c r="CF196">
        <f t="shared" si="166"/>
        <v>670.80000000000007</v>
      </c>
      <c r="CG196">
        <f t="shared" si="166"/>
        <v>544.44000000000005</v>
      </c>
      <c r="CH196">
        <f t="shared" si="166"/>
        <v>433.68</v>
      </c>
      <c r="CI196">
        <f t="shared" si="166"/>
        <v>426.4</v>
      </c>
      <c r="CJ196">
        <f t="shared" si="166"/>
        <v>531.44000000000005</v>
      </c>
      <c r="CK196">
        <f t="shared" si="166"/>
        <v>533</v>
      </c>
      <c r="CL196">
        <f t="shared" si="166"/>
        <v>562.12</v>
      </c>
      <c r="CM196">
        <f t="shared" si="166"/>
        <v>588.64</v>
      </c>
      <c r="CN196">
        <f t="shared" si="166"/>
        <v>580.32000000000005</v>
      </c>
      <c r="CO196">
        <f t="shared" si="166"/>
        <v>481</v>
      </c>
      <c r="CP196">
        <f t="shared" si="166"/>
        <v>477.88</v>
      </c>
      <c r="CQ196">
        <f t="shared" si="166"/>
        <v>553.28</v>
      </c>
      <c r="CR196">
        <f t="shared" si="166"/>
        <v>469.55999999999995</v>
      </c>
      <c r="CS196">
        <f t="shared" si="166"/>
        <v>562.64</v>
      </c>
      <c r="CT196">
        <f t="shared" si="166"/>
        <v>542.88</v>
      </c>
      <c r="CU196">
        <f t="shared" si="166"/>
        <v>503.36</v>
      </c>
      <c r="CV196">
        <f t="shared" si="166"/>
        <v>521.04</v>
      </c>
      <c r="CW196">
        <f t="shared" si="166"/>
        <v>592.80000000000007</v>
      </c>
      <c r="CX196">
        <f t="shared" si="166"/>
        <v>600.6</v>
      </c>
      <c r="CY196">
        <f t="shared" si="166"/>
        <v>539.24</v>
      </c>
      <c r="CZ196">
        <f t="shared" si="166"/>
        <v>567.32000000000005</v>
      </c>
      <c r="DA196">
        <f t="shared" si="166"/>
        <v>569.92000000000007</v>
      </c>
      <c r="DB196">
        <f t="shared" si="166"/>
        <v>548.6</v>
      </c>
      <c r="DC196">
        <f t="shared" si="166"/>
        <v>539.76</v>
      </c>
      <c r="DD196">
        <f t="shared" si="166"/>
        <v>515.32000000000005</v>
      </c>
      <c r="DE196">
        <f t="shared" si="166"/>
        <v>511.16</v>
      </c>
      <c r="DF196">
        <f t="shared" si="166"/>
        <v>538.72</v>
      </c>
      <c r="DG196">
        <f t="shared" si="166"/>
        <v>472.68</v>
      </c>
      <c r="DH196">
        <f t="shared" si="166"/>
        <v>645.84</v>
      </c>
      <c r="DI196">
        <f t="shared" si="166"/>
        <v>672.36</v>
      </c>
      <c r="DJ196">
        <f t="shared" si="166"/>
        <v>541.84</v>
      </c>
      <c r="DK196">
        <f t="shared" si="166"/>
        <v>510.12</v>
      </c>
      <c r="DL196">
        <f t="shared" si="166"/>
        <v>557.96</v>
      </c>
      <c r="DM196">
        <f t="shared" si="166"/>
        <v>579.80000000000007</v>
      </c>
      <c r="DN196">
        <f t="shared" si="166"/>
        <v>478.92000000000007</v>
      </c>
      <c r="DO196">
        <f t="shared" si="166"/>
        <v>421.2</v>
      </c>
      <c r="DP196">
        <f t="shared" si="166"/>
        <v>531.44000000000005</v>
      </c>
      <c r="DQ196">
        <f t="shared" si="166"/>
        <v>551.72</v>
      </c>
      <c r="DR196">
        <f t="shared" si="166"/>
        <v>443.55999999999995</v>
      </c>
      <c r="DS196">
        <f t="shared" si="166"/>
        <v>451.36</v>
      </c>
      <c r="DT196">
        <f t="shared" si="166"/>
        <v>455</v>
      </c>
      <c r="DU196">
        <f t="shared" si="166"/>
        <v>598</v>
      </c>
      <c r="DV196">
        <f t="shared" si="166"/>
        <v>562.12</v>
      </c>
      <c r="DW196">
        <f t="shared" si="166"/>
        <v>541.32000000000005</v>
      </c>
      <c r="DX196">
        <f t="shared" si="166"/>
        <v>536.12</v>
      </c>
      <c r="DY196">
        <f t="shared" si="166"/>
        <v>524.67999999999995</v>
      </c>
      <c r="DZ196">
        <f t="shared" si="166"/>
        <v>490.88</v>
      </c>
      <c r="EA196">
        <f t="shared" ref="EA196:GL196" si="167">+MAX($D$195,EA153)*EA168</f>
        <v>561.6</v>
      </c>
      <c r="EB196">
        <f t="shared" si="167"/>
        <v>503.88</v>
      </c>
      <c r="EC196">
        <f t="shared" si="167"/>
        <v>583.96</v>
      </c>
      <c r="ED196">
        <f t="shared" si="167"/>
        <v>540.28</v>
      </c>
      <c r="EE196">
        <f t="shared" si="167"/>
        <v>423.28000000000003</v>
      </c>
      <c r="EF196">
        <f t="shared" si="167"/>
        <v>501.8</v>
      </c>
      <c r="EG196">
        <f t="shared" si="167"/>
        <v>552.76</v>
      </c>
      <c r="EH196">
        <f t="shared" si="167"/>
        <v>578.24</v>
      </c>
      <c r="EI196">
        <f t="shared" si="167"/>
        <v>507.52</v>
      </c>
      <c r="EJ196">
        <f t="shared" si="167"/>
        <v>579.80000000000007</v>
      </c>
      <c r="EK196">
        <f t="shared" si="167"/>
        <v>540.28</v>
      </c>
      <c r="EL196">
        <f t="shared" si="167"/>
        <v>562.12</v>
      </c>
      <c r="EM196">
        <f t="shared" si="167"/>
        <v>458.64</v>
      </c>
      <c r="EN196">
        <f t="shared" si="167"/>
        <v>535.07999999999993</v>
      </c>
      <c r="EO196">
        <f t="shared" si="167"/>
        <v>600.07999999999993</v>
      </c>
      <c r="EP196">
        <f t="shared" si="167"/>
        <v>437.84</v>
      </c>
      <c r="EQ196">
        <f t="shared" si="167"/>
        <v>604.76</v>
      </c>
      <c r="ER196">
        <f t="shared" si="167"/>
        <v>514.28</v>
      </c>
      <c r="ES196">
        <f t="shared" si="167"/>
        <v>487.23999999999995</v>
      </c>
      <c r="ET196">
        <f t="shared" si="167"/>
        <v>534.04</v>
      </c>
      <c r="EU196">
        <f t="shared" si="167"/>
        <v>525.19999999999993</v>
      </c>
      <c r="EV196">
        <f t="shared" si="167"/>
        <v>509.6</v>
      </c>
      <c r="EW196">
        <f t="shared" si="167"/>
        <v>537.67999999999995</v>
      </c>
      <c r="EX196">
        <f t="shared" si="167"/>
        <v>557.44000000000005</v>
      </c>
      <c r="EY196">
        <f t="shared" si="167"/>
        <v>497.64</v>
      </c>
      <c r="EZ196">
        <f t="shared" si="167"/>
        <v>569.92000000000007</v>
      </c>
      <c r="FA196">
        <f t="shared" si="167"/>
        <v>501.28000000000003</v>
      </c>
      <c r="FB196">
        <f t="shared" si="167"/>
        <v>501.8</v>
      </c>
      <c r="FC196">
        <f t="shared" si="167"/>
        <v>566.28</v>
      </c>
      <c r="FD196">
        <f t="shared" si="167"/>
        <v>614.12</v>
      </c>
      <c r="FE196">
        <f t="shared" si="167"/>
        <v>562.64</v>
      </c>
      <c r="FF196">
        <f t="shared" si="167"/>
        <v>530.92000000000007</v>
      </c>
      <c r="FG196">
        <f t="shared" si="167"/>
        <v>474.23999999999995</v>
      </c>
      <c r="FH196">
        <f t="shared" si="167"/>
        <v>580.32000000000005</v>
      </c>
      <c r="FI196">
        <f t="shared" si="167"/>
        <v>548.07999999999993</v>
      </c>
      <c r="FJ196">
        <f t="shared" si="167"/>
        <v>472.68</v>
      </c>
      <c r="FK196">
        <f t="shared" si="167"/>
        <v>462.8</v>
      </c>
      <c r="FL196">
        <f t="shared" si="167"/>
        <v>555.36</v>
      </c>
      <c r="FM196">
        <f t="shared" si="167"/>
        <v>633.36</v>
      </c>
      <c r="FN196">
        <f t="shared" si="167"/>
        <v>520</v>
      </c>
      <c r="FO196">
        <f t="shared" si="167"/>
        <v>500.23999999999995</v>
      </c>
      <c r="FP196">
        <f t="shared" si="167"/>
        <v>515.32000000000005</v>
      </c>
      <c r="FQ196">
        <f t="shared" si="167"/>
        <v>566.80000000000007</v>
      </c>
      <c r="FR196">
        <f t="shared" si="167"/>
        <v>604.24</v>
      </c>
      <c r="FS196">
        <f t="shared" si="167"/>
        <v>516.36</v>
      </c>
      <c r="FT196">
        <f t="shared" si="167"/>
        <v>470.07999999999993</v>
      </c>
      <c r="FU196">
        <f t="shared" si="167"/>
        <v>529.88</v>
      </c>
      <c r="FV196">
        <f t="shared" si="167"/>
        <v>479.44000000000005</v>
      </c>
      <c r="FW196">
        <f t="shared" si="167"/>
        <v>602.16</v>
      </c>
      <c r="FX196">
        <f t="shared" si="167"/>
        <v>525.19999999999993</v>
      </c>
      <c r="FY196">
        <f t="shared" si="167"/>
        <v>634.92000000000007</v>
      </c>
      <c r="FZ196">
        <f t="shared" si="167"/>
        <v>508.03999999999996</v>
      </c>
      <c r="GA196">
        <f t="shared" si="167"/>
        <v>483.07999999999993</v>
      </c>
      <c r="GB196">
        <f t="shared" si="167"/>
        <v>497.64</v>
      </c>
      <c r="GC196">
        <f t="shared" si="167"/>
        <v>456.55999999999995</v>
      </c>
      <c r="GD196">
        <f t="shared" si="167"/>
        <v>585</v>
      </c>
      <c r="GE196">
        <f t="shared" si="167"/>
        <v>615.16</v>
      </c>
      <c r="GF196">
        <f t="shared" si="167"/>
        <v>539.24</v>
      </c>
      <c r="GG196">
        <f t="shared" si="167"/>
        <v>466.96000000000004</v>
      </c>
      <c r="GH196">
        <f t="shared" si="167"/>
        <v>444.07999999999993</v>
      </c>
      <c r="GI196">
        <f t="shared" si="167"/>
        <v>468</v>
      </c>
      <c r="GJ196">
        <f t="shared" si="167"/>
        <v>595.92000000000007</v>
      </c>
      <c r="GK196">
        <f t="shared" si="167"/>
        <v>542.88</v>
      </c>
      <c r="GL196">
        <f t="shared" si="167"/>
        <v>564.72</v>
      </c>
      <c r="GM196">
        <f t="shared" ref="GM196:IX196" si="168">+MAX($D$195,GM153)*GM168</f>
        <v>565.76</v>
      </c>
      <c r="GN196">
        <f t="shared" si="168"/>
        <v>458.64</v>
      </c>
      <c r="GO196">
        <f t="shared" si="168"/>
        <v>576.67999999999995</v>
      </c>
      <c r="GP196">
        <f t="shared" si="168"/>
        <v>448.23999999999995</v>
      </c>
      <c r="GQ196">
        <f t="shared" si="168"/>
        <v>459.16</v>
      </c>
      <c r="GR196">
        <f t="shared" si="168"/>
        <v>455.52</v>
      </c>
      <c r="GS196">
        <f t="shared" si="168"/>
        <v>476.84</v>
      </c>
      <c r="GT196">
        <f t="shared" si="168"/>
        <v>470.07999999999993</v>
      </c>
      <c r="GU196">
        <f t="shared" si="168"/>
        <v>544.44000000000005</v>
      </c>
      <c r="GV196">
        <f t="shared" si="168"/>
        <v>577.72</v>
      </c>
      <c r="GW196">
        <f t="shared" si="168"/>
        <v>533.52</v>
      </c>
      <c r="GX196">
        <f t="shared" si="168"/>
        <v>469.03999999999996</v>
      </c>
      <c r="GY196">
        <f t="shared" si="168"/>
        <v>617.76</v>
      </c>
      <c r="GZ196">
        <f t="shared" si="168"/>
        <v>559</v>
      </c>
      <c r="HA196">
        <f t="shared" si="168"/>
        <v>587.6</v>
      </c>
      <c r="HB196">
        <f t="shared" si="168"/>
        <v>502.32</v>
      </c>
      <c r="HC196">
        <f t="shared" si="168"/>
        <v>563.16</v>
      </c>
      <c r="HD196">
        <f t="shared" si="168"/>
        <v>551.19999999999993</v>
      </c>
      <c r="HE196">
        <f t="shared" si="168"/>
        <v>449.8</v>
      </c>
      <c r="HF196">
        <f t="shared" si="168"/>
        <v>505.44000000000005</v>
      </c>
      <c r="HG196">
        <f t="shared" si="168"/>
        <v>603.19999999999993</v>
      </c>
      <c r="HH196">
        <f t="shared" si="168"/>
        <v>501.8</v>
      </c>
      <c r="HI196">
        <f t="shared" si="168"/>
        <v>494</v>
      </c>
      <c r="HJ196">
        <f t="shared" si="168"/>
        <v>561.07999999999993</v>
      </c>
      <c r="HK196">
        <f t="shared" si="168"/>
        <v>663.52</v>
      </c>
      <c r="HL196">
        <f t="shared" si="168"/>
        <v>509.6</v>
      </c>
      <c r="HM196">
        <f t="shared" si="168"/>
        <v>578.76</v>
      </c>
      <c r="HN196">
        <f t="shared" si="168"/>
        <v>565.24</v>
      </c>
      <c r="HO196">
        <f t="shared" si="168"/>
        <v>531.44000000000005</v>
      </c>
      <c r="HP196">
        <f t="shared" si="168"/>
        <v>563.67999999999995</v>
      </c>
      <c r="HQ196">
        <f t="shared" si="168"/>
        <v>490.36</v>
      </c>
      <c r="HR196">
        <f t="shared" si="168"/>
        <v>501.8</v>
      </c>
      <c r="HS196">
        <f t="shared" si="168"/>
        <v>479.96000000000004</v>
      </c>
      <c r="HT196">
        <f t="shared" si="168"/>
        <v>517.92000000000007</v>
      </c>
      <c r="HU196">
        <f t="shared" si="168"/>
        <v>547.04</v>
      </c>
      <c r="HV196">
        <f t="shared" si="168"/>
        <v>510.12</v>
      </c>
      <c r="HW196">
        <f t="shared" si="168"/>
        <v>481</v>
      </c>
      <c r="HX196">
        <f t="shared" si="168"/>
        <v>514.28</v>
      </c>
      <c r="HY196">
        <f t="shared" si="168"/>
        <v>572</v>
      </c>
      <c r="HZ196">
        <f t="shared" si="168"/>
        <v>551.19999999999993</v>
      </c>
      <c r="IA196">
        <f t="shared" si="168"/>
        <v>592.80000000000007</v>
      </c>
      <c r="IB196">
        <f t="shared" si="168"/>
        <v>481.52</v>
      </c>
      <c r="IC196">
        <f t="shared" si="168"/>
        <v>475.8</v>
      </c>
      <c r="ID196">
        <f t="shared" si="168"/>
        <v>579.28</v>
      </c>
      <c r="IE196">
        <f t="shared" si="168"/>
        <v>537.16</v>
      </c>
      <c r="IF196">
        <f t="shared" si="168"/>
        <v>430.55999999999995</v>
      </c>
      <c r="IG196">
        <f t="shared" si="168"/>
        <v>499.2</v>
      </c>
      <c r="IH196">
        <f t="shared" si="168"/>
        <v>570.96</v>
      </c>
      <c r="II196">
        <f t="shared" si="168"/>
        <v>484.12</v>
      </c>
      <c r="IJ196">
        <f t="shared" si="168"/>
        <v>617.24</v>
      </c>
      <c r="IK196">
        <f t="shared" si="168"/>
        <v>419.12</v>
      </c>
      <c r="IL196">
        <f t="shared" si="168"/>
        <v>563.16</v>
      </c>
      <c r="IM196">
        <f t="shared" si="168"/>
        <v>505.96000000000004</v>
      </c>
      <c r="IN196">
        <f t="shared" si="168"/>
        <v>491.92000000000007</v>
      </c>
      <c r="IO196">
        <f t="shared" si="168"/>
        <v>491.92000000000007</v>
      </c>
      <c r="IP196">
        <f t="shared" si="168"/>
        <v>536.64</v>
      </c>
      <c r="IQ196">
        <f t="shared" si="168"/>
        <v>556.92000000000007</v>
      </c>
      <c r="IR196">
        <f t="shared" si="168"/>
        <v>502.84</v>
      </c>
      <c r="IS196">
        <f t="shared" si="168"/>
        <v>534.04</v>
      </c>
      <c r="IT196">
        <f t="shared" si="168"/>
        <v>552.24</v>
      </c>
      <c r="IU196">
        <f t="shared" si="168"/>
        <v>553.80000000000007</v>
      </c>
      <c r="IV196">
        <f t="shared" si="168"/>
        <v>543.4</v>
      </c>
      <c r="IW196">
        <f t="shared" si="168"/>
        <v>618.80000000000007</v>
      </c>
      <c r="IX196">
        <f t="shared" si="168"/>
        <v>530.92000000000007</v>
      </c>
      <c r="IY196">
        <f t="shared" ref="IY196:LJ196" si="169">+MAX($D$195,IY153)*IY168</f>
        <v>517.4</v>
      </c>
      <c r="IZ196">
        <f t="shared" si="169"/>
        <v>521.55999999999995</v>
      </c>
      <c r="JA196">
        <f t="shared" si="169"/>
        <v>625.04</v>
      </c>
      <c r="JB196">
        <f t="shared" si="169"/>
        <v>535.07999999999993</v>
      </c>
      <c r="JC196">
        <f t="shared" si="169"/>
        <v>524.67999999999995</v>
      </c>
      <c r="JD196">
        <f t="shared" si="169"/>
        <v>501.8</v>
      </c>
      <c r="JE196">
        <f t="shared" si="169"/>
        <v>549.64</v>
      </c>
      <c r="JF196">
        <f t="shared" si="169"/>
        <v>569.4</v>
      </c>
      <c r="JG196">
        <f t="shared" si="169"/>
        <v>467.48</v>
      </c>
      <c r="JH196">
        <f t="shared" si="169"/>
        <v>570.44000000000005</v>
      </c>
      <c r="JI196">
        <f t="shared" si="169"/>
        <v>537.67999999999995</v>
      </c>
      <c r="JJ196">
        <f t="shared" si="169"/>
        <v>459.16</v>
      </c>
      <c r="JK196">
        <f t="shared" si="169"/>
        <v>593.32000000000005</v>
      </c>
      <c r="JL196">
        <f t="shared" si="169"/>
        <v>542.88</v>
      </c>
      <c r="JM196">
        <f t="shared" si="169"/>
        <v>475.8</v>
      </c>
      <c r="JN196">
        <f t="shared" si="169"/>
        <v>416.52</v>
      </c>
      <c r="JO196">
        <f t="shared" si="169"/>
        <v>529.88</v>
      </c>
      <c r="JP196">
        <f t="shared" si="169"/>
        <v>547.04</v>
      </c>
      <c r="JQ196">
        <f t="shared" si="169"/>
        <v>451.36</v>
      </c>
      <c r="JR196">
        <f t="shared" si="169"/>
        <v>516.36</v>
      </c>
      <c r="JS196">
        <f t="shared" si="169"/>
        <v>605.80000000000007</v>
      </c>
      <c r="JT196">
        <f t="shared" si="169"/>
        <v>553.80000000000007</v>
      </c>
      <c r="JU196">
        <f t="shared" si="169"/>
        <v>513.24</v>
      </c>
      <c r="JV196">
        <f t="shared" si="169"/>
        <v>542.36</v>
      </c>
      <c r="JW196">
        <f t="shared" si="169"/>
        <v>563.67999999999995</v>
      </c>
      <c r="JX196">
        <f t="shared" si="169"/>
        <v>595.4</v>
      </c>
      <c r="JY196">
        <f t="shared" si="169"/>
        <v>639.6</v>
      </c>
      <c r="JZ196">
        <f t="shared" si="169"/>
        <v>542.88</v>
      </c>
      <c r="KA196">
        <f t="shared" si="169"/>
        <v>497.64</v>
      </c>
      <c r="KB196">
        <f t="shared" si="169"/>
        <v>515.84</v>
      </c>
      <c r="KC196">
        <f t="shared" si="169"/>
        <v>502.84</v>
      </c>
      <c r="KD196">
        <f t="shared" si="169"/>
        <v>573.55999999999995</v>
      </c>
      <c r="KE196">
        <f t="shared" si="169"/>
        <v>590.19999999999993</v>
      </c>
      <c r="KF196">
        <f t="shared" si="169"/>
        <v>455.52</v>
      </c>
      <c r="KG196">
        <f t="shared" si="169"/>
        <v>514.28</v>
      </c>
      <c r="KH196">
        <f t="shared" si="169"/>
        <v>555.36</v>
      </c>
      <c r="KI196">
        <f t="shared" si="169"/>
        <v>611</v>
      </c>
      <c r="KJ196">
        <f t="shared" si="169"/>
        <v>502.32</v>
      </c>
      <c r="KK196">
        <f t="shared" si="169"/>
        <v>547.55999999999995</v>
      </c>
      <c r="KL196">
        <f t="shared" si="169"/>
        <v>496.6</v>
      </c>
      <c r="KM196">
        <f t="shared" si="169"/>
        <v>555.88</v>
      </c>
      <c r="KN196">
        <f t="shared" si="169"/>
        <v>494</v>
      </c>
      <c r="KO196">
        <f t="shared" si="169"/>
        <v>509.6</v>
      </c>
      <c r="KP196">
        <f t="shared" si="169"/>
        <v>525.72</v>
      </c>
      <c r="KQ196">
        <f t="shared" si="169"/>
        <v>538.72</v>
      </c>
      <c r="KR196">
        <f t="shared" si="169"/>
        <v>560.04</v>
      </c>
      <c r="KS196">
        <f t="shared" si="169"/>
        <v>448.23999999999995</v>
      </c>
      <c r="KT196">
        <f t="shared" si="169"/>
        <v>518.44000000000005</v>
      </c>
      <c r="KU196">
        <f t="shared" si="169"/>
        <v>500.23999999999995</v>
      </c>
      <c r="KV196">
        <f t="shared" si="169"/>
        <v>490.88</v>
      </c>
      <c r="KW196">
        <f t="shared" si="169"/>
        <v>457.07999999999993</v>
      </c>
      <c r="KX196">
        <f t="shared" si="169"/>
        <v>546</v>
      </c>
      <c r="KY196">
        <f t="shared" si="169"/>
        <v>486.71999999999997</v>
      </c>
      <c r="KZ196">
        <f t="shared" si="169"/>
        <v>649.48</v>
      </c>
      <c r="LA196">
        <f t="shared" si="169"/>
        <v>477.36</v>
      </c>
      <c r="LB196">
        <f t="shared" si="169"/>
        <v>477.88</v>
      </c>
      <c r="LC196">
        <f t="shared" si="169"/>
        <v>492.44000000000005</v>
      </c>
      <c r="LD196">
        <f t="shared" si="169"/>
        <v>591.76</v>
      </c>
      <c r="LE196">
        <f t="shared" si="169"/>
        <v>543.4</v>
      </c>
      <c r="LF196">
        <f t="shared" si="169"/>
        <v>592.28</v>
      </c>
      <c r="LG196">
        <f t="shared" si="169"/>
        <v>582.92000000000007</v>
      </c>
      <c r="LH196">
        <f t="shared" si="169"/>
        <v>573.55999999999995</v>
      </c>
      <c r="LI196">
        <f t="shared" si="169"/>
        <v>595.92000000000007</v>
      </c>
      <c r="LJ196">
        <f t="shared" si="169"/>
        <v>543.4</v>
      </c>
      <c r="LK196">
        <f t="shared" ref="LK196:NV196" si="170">+MAX($D$195,LK153)*LK168</f>
        <v>519.48</v>
      </c>
      <c r="LL196">
        <f t="shared" si="170"/>
        <v>534.04</v>
      </c>
      <c r="LM196">
        <f t="shared" si="170"/>
        <v>452.92000000000007</v>
      </c>
      <c r="LN196">
        <f t="shared" si="170"/>
        <v>515.32000000000005</v>
      </c>
      <c r="LO196">
        <f t="shared" si="170"/>
        <v>534.55999999999995</v>
      </c>
      <c r="LP196">
        <f t="shared" si="170"/>
        <v>550.16</v>
      </c>
      <c r="LQ196">
        <f t="shared" si="170"/>
        <v>576.16</v>
      </c>
      <c r="LR196">
        <f t="shared" si="170"/>
        <v>605.80000000000007</v>
      </c>
      <c r="LS196">
        <f t="shared" si="170"/>
        <v>518.96</v>
      </c>
      <c r="LT196">
        <f t="shared" si="170"/>
        <v>523.64</v>
      </c>
      <c r="LU196">
        <f t="shared" si="170"/>
        <v>565.24</v>
      </c>
      <c r="LV196">
        <f t="shared" si="170"/>
        <v>452.92000000000007</v>
      </c>
      <c r="LW196">
        <f t="shared" si="170"/>
        <v>462.8</v>
      </c>
      <c r="LX196">
        <f t="shared" si="170"/>
        <v>525.72</v>
      </c>
      <c r="LY196">
        <f t="shared" si="170"/>
        <v>563.16</v>
      </c>
      <c r="LZ196">
        <f t="shared" si="170"/>
        <v>520</v>
      </c>
      <c r="MA196">
        <f t="shared" si="170"/>
        <v>539.76</v>
      </c>
      <c r="MB196">
        <f t="shared" si="170"/>
        <v>541.32000000000005</v>
      </c>
      <c r="MC196">
        <f t="shared" si="170"/>
        <v>542.88</v>
      </c>
      <c r="MD196">
        <f t="shared" si="170"/>
        <v>498.16</v>
      </c>
      <c r="ME196">
        <f t="shared" si="170"/>
        <v>530.92000000000007</v>
      </c>
      <c r="MF196">
        <f t="shared" si="170"/>
        <v>507</v>
      </c>
      <c r="MG196">
        <f t="shared" si="170"/>
        <v>491.4</v>
      </c>
      <c r="MH196">
        <f t="shared" si="170"/>
        <v>540.80000000000007</v>
      </c>
      <c r="MI196">
        <f t="shared" si="170"/>
        <v>554.84</v>
      </c>
      <c r="MJ196">
        <f t="shared" si="170"/>
        <v>501.28000000000003</v>
      </c>
      <c r="MK196">
        <f t="shared" si="170"/>
        <v>524.67999999999995</v>
      </c>
      <c r="ML196">
        <f t="shared" si="170"/>
        <v>516.88</v>
      </c>
      <c r="MM196">
        <f t="shared" si="170"/>
        <v>589.16</v>
      </c>
      <c r="MN196">
        <f t="shared" si="170"/>
        <v>501.8</v>
      </c>
      <c r="MO196">
        <f t="shared" si="170"/>
        <v>539.24</v>
      </c>
      <c r="MP196">
        <f t="shared" si="170"/>
        <v>513.76</v>
      </c>
      <c r="MQ196">
        <f t="shared" si="170"/>
        <v>496.6</v>
      </c>
      <c r="MR196">
        <f t="shared" si="170"/>
        <v>497.12</v>
      </c>
      <c r="MS196">
        <f t="shared" si="170"/>
        <v>595.92000000000007</v>
      </c>
      <c r="MT196">
        <f t="shared" si="170"/>
        <v>568.36</v>
      </c>
      <c r="MU196">
        <f t="shared" si="170"/>
        <v>446.16</v>
      </c>
      <c r="MV196">
        <f t="shared" si="170"/>
        <v>515.84</v>
      </c>
      <c r="MW196">
        <f t="shared" si="170"/>
        <v>518.96</v>
      </c>
      <c r="MX196">
        <f t="shared" si="170"/>
        <v>547.55999999999995</v>
      </c>
      <c r="MY196">
        <f t="shared" si="170"/>
        <v>530.4</v>
      </c>
      <c r="MZ196">
        <f t="shared" si="170"/>
        <v>539.76</v>
      </c>
      <c r="NA196">
        <f t="shared" si="170"/>
        <v>553.80000000000007</v>
      </c>
      <c r="NB196">
        <f t="shared" si="170"/>
        <v>534.04</v>
      </c>
      <c r="NC196">
        <f t="shared" si="170"/>
        <v>596.44000000000005</v>
      </c>
      <c r="ND196">
        <f t="shared" si="170"/>
        <v>558.48</v>
      </c>
      <c r="NE196">
        <f t="shared" si="170"/>
        <v>455</v>
      </c>
      <c r="NF196">
        <f t="shared" si="170"/>
        <v>533.52</v>
      </c>
      <c r="NG196">
        <f t="shared" si="170"/>
        <v>576.67999999999995</v>
      </c>
      <c r="NH196">
        <f t="shared" si="170"/>
        <v>578.24</v>
      </c>
      <c r="NI196">
        <f t="shared" si="170"/>
        <v>574.6</v>
      </c>
      <c r="NJ196">
        <f t="shared" si="170"/>
        <v>562.64</v>
      </c>
      <c r="NK196">
        <f t="shared" si="170"/>
        <v>465.92000000000007</v>
      </c>
      <c r="NL196">
        <f t="shared" si="170"/>
        <v>546</v>
      </c>
      <c r="NM196">
        <f t="shared" si="170"/>
        <v>516.36</v>
      </c>
      <c r="NN196">
        <f t="shared" si="170"/>
        <v>490.36</v>
      </c>
      <c r="NO196">
        <f t="shared" si="170"/>
        <v>664.04</v>
      </c>
      <c r="NP196">
        <f t="shared" si="170"/>
        <v>521.04</v>
      </c>
      <c r="NQ196">
        <f t="shared" si="170"/>
        <v>499.2</v>
      </c>
      <c r="NR196">
        <f t="shared" si="170"/>
        <v>534.55999999999995</v>
      </c>
      <c r="NS196">
        <f t="shared" si="170"/>
        <v>560.04</v>
      </c>
      <c r="NT196">
        <f t="shared" si="170"/>
        <v>471.12</v>
      </c>
      <c r="NU196">
        <f t="shared" si="170"/>
        <v>498.68</v>
      </c>
      <c r="NV196">
        <f t="shared" si="170"/>
        <v>546.52</v>
      </c>
      <c r="NW196">
        <f t="shared" ref="NW196:QH196" si="171">+MAX($D$195,NW153)*NW168</f>
        <v>439.92000000000007</v>
      </c>
      <c r="NX196">
        <f t="shared" si="171"/>
        <v>438.88</v>
      </c>
      <c r="NY196">
        <f t="shared" si="171"/>
        <v>514.28</v>
      </c>
      <c r="NZ196">
        <f t="shared" si="171"/>
        <v>528.32000000000005</v>
      </c>
      <c r="OA196">
        <f t="shared" si="171"/>
        <v>489.84</v>
      </c>
      <c r="OB196">
        <f t="shared" si="171"/>
        <v>509.6</v>
      </c>
      <c r="OC196">
        <f t="shared" si="171"/>
        <v>577.72</v>
      </c>
      <c r="OD196">
        <f t="shared" si="171"/>
        <v>494.52</v>
      </c>
      <c r="OE196">
        <f t="shared" si="171"/>
        <v>538.72</v>
      </c>
      <c r="OF196">
        <f t="shared" si="171"/>
        <v>450.84</v>
      </c>
      <c r="OG196">
        <f t="shared" si="171"/>
        <v>553.28</v>
      </c>
      <c r="OH196">
        <f t="shared" si="171"/>
        <v>400.40000000000003</v>
      </c>
      <c r="OI196">
        <f t="shared" si="171"/>
        <v>502.32</v>
      </c>
      <c r="OJ196">
        <f t="shared" si="171"/>
        <v>458.64</v>
      </c>
      <c r="OK196">
        <f t="shared" si="171"/>
        <v>467.48</v>
      </c>
      <c r="OL196">
        <f t="shared" si="171"/>
        <v>492.44000000000005</v>
      </c>
      <c r="OM196">
        <f t="shared" si="171"/>
        <v>581.88</v>
      </c>
      <c r="ON196">
        <f t="shared" si="171"/>
        <v>508.03999999999996</v>
      </c>
      <c r="OO196">
        <f t="shared" si="171"/>
        <v>536.12</v>
      </c>
      <c r="OP196">
        <f t="shared" si="171"/>
        <v>608.92000000000007</v>
      </c>
      <c r="OQ196">
        <f t="shared" si="171"/>
        <v>483.07999999999993</v>
      </c>
      <c r="OR196">
        <f t="shared" si="171"/>
        <v>540.80000000000007</v>
      </c>
      <c r="OS196">
        <f t="shared" si="171"/>
        <v>544.44000000000005</v>
      </c>
      <c r="OT196">
        <f t="shared" si="171"/>
        <v>526.76</v>
      </c>
      <c r="OU196">
        <f t="shared" si="171"/>
        <v>529.88</v>
      </c>
      <c r="OV196">
        <f t="shared" si="171"/>
        <v>594.36</v>
      </c>
      <c r="OW196">
        <f t="shared" si="171"/>
        <v>523.12</v>
      </c>
      <c r="OX196">
        <f t="shared" si="171"/>
        <v>489.32</v>
      </c>
      <c r="OY196">
        <f t="shared" si="171"/>
        <v>551.72</v>
      </c>
      <c r="OZ196">
        <f t="shared" si="171"/>
        <v>508.55999999999995</v>
      </c>
      <c r="PA196">
        <f t="shared" si="171"/>
        <v>472.16</v>
      </c>
      <c r="PB196">
        <f t="shared" si="171"/>
        <v>587.6</v>
      </c>
      <c r="PC196">
        <f t="shared" si="171"/>
        <v>576.16</v>
      </c>
      <c r="PD196">
        <f t="shared" si="171"/>
        <v>594.88</v>
      </c>
      <c r="PE196">
        <f t="shared" si="171"/>
        <v>556.4</v>
      </c>
      <c r="PF196">
        <f t="shared" si="171"/>
        <v>561.07999999999993</v>
      </c>
      <c r="PG196">
        <f t="shared" si="171"/>
        <v>551.72</v>
      </c>
      <c r="PH196">
        <f t="shared" si="171"/>
        <v>469.03999999999996</v>
      </c>
      <c r="PI196">
        <f t="shared" si="171"/>
        <v>538.19999999999993</v>
      </c>
      <c r="PJ196">
        <f t="shared" si="171"/>
        <v>554.84</v>
      </c>
      <c r="PK196">
        <f t="shared" si="171"/>
        <v>547.04</v>
      </c>
      <c r="PL196">
        <f t="shared" si="171"/>
        <v>550.67999999999995</v>
      </c>
      <c r="PM196">
        <f t="shared" si="171"/>
        <v>619.32000000000005</v>
      </c>
      <c r="PN196">
        <f t="shared" si="171"/>
        <v>486.71999999999997</v>
      </c>
      <c r="PO196">
        <f t="shared" si="171"/>
        <v>532.48</v>
      </c>
      <c r="PP196">
        <f t="shared" si="171"/>
        <v>421.71999999999997</v>
      </c>
      <c r="PQ196">
        <f t="shared" si="171"/>
        <v>447.2</v>
      </c>
      <c r="PR196">
        <f t="shared" si="171"/>
        <v>460.2</v>
      </c>
      <c r="PS196">
        <f t="shared" si="171"/>
        <v>598</v>
      </c>
      <c r="PT196">
        <f t="shared" si="171"/>
        <v>573.55999999999995</v>
      </c>
      <c r="PU196">
        <f t="shared" si="171"/>
        <v>506.48</v>
      </c>
      <c r="PV196">
        <f t="shared" si="171"/>
        <v>507.52</v>
      </c>
      <c r="PW196">
        <f t="shared" si="171"/>
        <v>576.16</v>
      </c>
      <c r="PX196">
        <f t="shared" si="171"/>
        <v>557.44000000000005</v>
      </c>
      <c r="PY196">
        <f t="shared" si="171"/>
        <v>642.72</v>
      </c>
      <c r="PZ196">
        <f t="shared" si="171"/>
        <v>568.36</v>
      </c>
      <c r="QA196">
        <f t="shared" si="171"/>
        <v>601.64</v>
      </c>
      <c r="QB196">
        <f t="shared" si="171"/>
        <v>536.64</v>
      </c>
      <c r="QC196">
        <f t="shared" si="171"/>
        <v>688.48</v>
      </c>
      <c r="QD196">
        <f t="shared" si="171"/>
        <v>601.64</v>
      </c>
      <c r="QE196">
        <f t="shared" si="171"/>
        <v>591.24</v>
      </c>
      <c r="QF196">
        <f t="shared" si="171"/>
        <v>563.16</v>
      </c>
      <c r="QG196">
        <f t="shared" si="171"/>
        <v>521.04</v>
      </c>
      <c r="QH196">
        <f t="shared" si="171"/>
        <v>552.76</v>
      </c>
      <c r="QI196">
        <f t="shared" ref="QI196:SG196" si="172">+MAX($D$195,QI153)*QI168</f>
        <v>424.84</v>
      </c>
      <c r="QJ196">
        <f t="shared" si="172"/>
        <v>474.76000000000005</v>
      </c>
      <c r="QK196">
        <f t="shared" si="172"/>
        <v>551.72</v>
      </c>
      <c r="QL196">
        <f t="shared" si="172"/>
        <v>487.76000000000005</v>
      </c>
      <c r="QM196">
        <f t="shared" si="172"/>
        <v>600.6</v>
      </c>
      <c r="QN196">
        <f t="shared" si="172"/>
        <v>462.28000000000003</v>
      </c>
      <c r="QO196">
        <f t="shared" si="172"/>
        <v>507.52</v>
      </c>
      <c r="QP196">
        <f t="shared" si="172"/>
        <v>592.28</v>
      </c>
      <c r="QQ196">
        <f t="shared" si="172"/>
        <v>468</v>
      </c>
      <c r="QR196">
        <f t="shared" si="172"/>
        <v>511.16</v>
      </c>
      <c r="QS196">
        <f t="shared" si="172"/>
        <v>516.88</v>
      </c>
      <c r="QT196">
        <f t="shared" si="172"/>
        <v>508.55999999999995</v>
      </c>
      <c r="QU196">
        <f t="shared" si="172"/>
        <v>556.92000000000007</v>
      </c>
      <c r="QV196">
        <f t="shared" si="172"/>
        <v>560.04</v>
      </c>
      <c r="QW196">
        <f t="shared" si="172"/>
        <v>496.07999999999993</v>
      </c>
      <c r="QX196">
        <f t="shared" si="172"/>
        <v>553.28</v>
      </c>
      <c r="QY196">
        <f t="shared" si="172"/>
        <v>551.72</v>
      </c>
      <c r="QZ196">
        <f t="shared" si="172"/>
        <v>481</v>
      </c>
      <c r="RA196">
        <f t="shared" si="172"/>
        <v>501.8</v>
      </c>
      <c r="RB196">
        <f t="shared" si="172"/>
        <v>596.96</v>
      </c>
      <c r="RC196">
        <f t="shared" si="172"/>
        <v>639.6</v>
      </c>
      <c r="RD196">
        <f t="shared" si="172"/>
        <v>496.6</v>
      </c>
      <c r="RE196">
        <f t="shared" si="172"/>
        <v>573.55999999999995</v>
      </c>
      <c r="RF196">
        <f t="shared" si="172"/>
        <v>537.67999999999995</v>
      </c>
      <c r="RG196">
        <f t="shared" si="172"/>
        <v>513.76</v>
      </c>
      <c r="RH196">
        <f t="shared" si="172"/>
        <v>538.19999999999993</v>
      </c>
      <c r="RI196">
        <f t="shared" si="172"/>
        <v>549.12</v>
      </c>
      <c r="RJ196">
        <f t="shared" si="172"/>
        <v>546</v>
      </c>
      <c r="RK196">
        <f t="shared" si="172"/>
        <v>526.24</v>
      </c>
      <c r="RL196">
        <f t="shared" si="172"/>
        <v>603.72</v>
      </c>
      <c r="RM196">
        <f t="shared" si="172"/>
        <v>543.4</v>
      </c>
      <c r="RN196">
        <f t="shared" si="172"/>
        <v>545.48</v>
      </c>
      <c r="RO196">
        <f t="shared" si="172"/>
        <v>534.04</v>
      </c>
      <c r="RP196">
        <f t="shared" si="172"/>
        <v>515.84</v>
      </c>
      <c r="RQ196">
        <f t="shared" si="172"/>
        <v>569.4</v>
      </c>
      <c r="RR196">
        <f t="shared" si="172"/>
        <v>483.07999999999993</v>
      </c>
      <c r="RS196">
        <f t="shared" si="172"/>
        <v>518.96</v>
      </c>
      <c r="RT196">
        <f t="shared" si="172"/>
        <v>522.07999999999993</v>
      </c>
      <c r="RU196">
        <f t="shared" si="172"/>
        <v>636.48</v>
      </c>
      <c r="RV196">
        <f t="shared" si="172"/>
        <v>578.24</v>
      </c>
      <c r="RW196">
        <f t="shared" si="172"/>
        <v>588.64</v>
      </c>
      <c r="RX196">
        <f t="shared" si="172"/>
        <v>526.24</v>
      </c>
      <c r="RY196">
        <f t="shared" si="172"/>
        <v>532.48</v>
      </c>
      <c r="RZ196">
        <f t="shared" si="172"/>
        <v>482.55999999999995</v>
      </c>
      <c r="SA196">
        <f t="shared" si="172"/>
        <v>591.24</v>
      </c>
      <c r="SB196">
        <f t="shared" si="172"/>
        <v>479.96000000000004</v>
      </c>
      <c r="SC196">
        <f t="shared" si="172"/>
        <v>491.4</v>
      </c>
      <c r="SD196">
        <f t="shared" si="172"/>
        <v>540.80000000000007</v>
      </c>
      <c r="SE196">
        <f t="shared" si="172"/>
        <v>481.52</v>
      </c>
      <c r="SF196">
        <f t="shared" si="172"/>
        <v>557.44000000000005</v>
      </c>
      <c r="SG196">
        <f t="shared" si="172"/>
        <v>498.16</v>
      </c>
    </row>
    <row r="197" spans="1:501" ht="13.5" customHeight="1">
      <c r="A197">
        <v>2015</v>
      </c>
      <c r="B197">
        <f>+MAX($D$195,B154)*B169</f>
        <v>322.875</v>
      </c>
      <c r="C197">
        <f t="shared" ref="C197:BN198" si="173">+MAX($D$195,C154)*C169</f>
        <v>400.86</v>
      </c>
      <c r="D197">
        <f t="shared" si="173"/>
        <v>402.98400000000004</v>
      </c>
      <c r="E197">
        <f t="shared" si="173"/>
        <v>393.12</v>
      </c>
      <c r="F197">
        <f t="shared" si="173"/>
        <v>363.65800000000002</v>
      </c>
      <c r="G197">
        <f t="shared" si="173"/>
        <v>367.58700000000005</v>
      </c>
      <c r="H197">
        <f t="shared" si="173"/>
        <v>450.70200000000006</v>
      </c>
      <c r="I197">
        <f t="shared" si="173"/>
        <v>393.88799999999998</v>
      </c>
      <c r="J197">
        <f t="shared" si="173"/>
        <v>479.57400000000001</v>
      </c>
      <c r="K197">
        <f t="shared" si="173"/>
        <v>470.899</v>
      </c>
      <c r="L197">
        <f t="shared" si="173"/>
        <v>463.99999999999994</v>
      </c>
      <c r="M197">
        <f t="shared" si="173"/>
        <v>425.64699999999993</v>
      </c>
      <c r="N197">
        <f t="shared" si="173"/>
        <v>419.83199999999999</v>
      </c>
      <c r="O197">
        <f t="shared" si="173"/>
        <v>465.19200000000001</v>
      </c>
      <c r="P197">
        <f t="shared" si="173"/>
        <v>464.48600000000005</v>
      </c>
      <c r="Q197">
        <f t="shared" si="173"/>
        <v>415.61500000000001</v>
      </c>
      <c r="R197">
        <f t="shared" si="173"/>
        <v>426.17399999999998</v>
      </c>
      <c r="S197">
        <f t="shared" si="173"/>
        <v>439.96700000000004</v>
      </c>
      <c r="T197">
        <f t="shared" si="173"/>
        <v>379.08</v>
      </c>
      <c r="U197">
        <f t="shared" si="173"/>
        <v>397.28</v>
      </c>
      <c r="V197">
        <f t="shared" si="173"/>
        <v>424.13000000000005</v>
      </c>
      <c r="W197">
        <f t="shared" si="173"/>
        <v>464.18400000000003</v>
      </c>
      <c r="X197">
        <f t="shared" si="173"/>
        <v>425.7</v>
      </c>
      <c r="Y197">
        <f t="shared" si="173"/>
        <v>486.04799999999994</v>
      </c>
      <c r="Z197">
        <f t="shared" si="173"/>
        <v>418.69200000000001</v>
      </c>
      <c r="AA197">
        <f t="shared" si="173"/>
        <v>395.69200000000001</v>
      </c>
      <c r="AB197">
        <f t="shared" si="173"/>
        <v>432.01199999999994</v>
      </c>
      <c r="AC197">
        <f t="shared" si="173"/>
        <v>478.24199999999996</v>
      </c>
      <c r="AD197">
        <f t="shared" si="173"/>
        <v>396.5</v>
      </c>
      <c r="AE197">
        <f t="shared" si="173"/>
        <v>458.92599999999993</v>
      </c>
      <c r="AF197">
        <f t="shared" si="173"/>
        <v>432.72399999999999</v>
      </c>
      <c r="AG197">
        <f t="shared" si="173"/>
        <v>438.35400000000004</v>
      </c>
      <c r="AH197">
        <f t="shared" si="173"/>
        <v>492.024</v>
      </c>
      <c r="AI197">
        <f t="shared" si="173"/>
        <v>417.55999999999995</v>
      </c>
      <c r="AJ197">
        <f t="shared" si="173"/>
        <v>452.59199999999998</v>
      </c>
      <c r="AK197">
        <f t="shared" si="173"/>
        <v>430.61400000000003</v>
      </c>
      <c r="AL197">
        <f t="shared" si="173"/>
        <v>480.12799999999999</v>
      </c>
      <c r="AM197">
        <f t="shared" si="173"/>
        <v>437.97599999999994</v>
      </c>
      <c r="AN197">
        <f t="shared" si="173"/>
        <v>434.86799999999999</v>
      </c>
      <c r="AO197">
        <f t="shared" si="173"/>
        <v>426.81599999999997</v>
      </c>
      <c r="AP197">
        <f t="shared" si="173"/>
        <v>429.42900000000003</v>
      </c>
      <c r="AQ197">
        <f t="shared" si="173"/>
        <v>468.88400000000001</v>
      </c>
      <c r="AR197">
        <f t="shared" si="173"/>
        <v>413.03</v>
      </c>
      <c r="AS197">
        <f t="shared" si="173"/>
        <v>446.40000000000003</v>
      </c>
      <c r="AT197">
        <f t="shared" si="173"/>
        <v>452.75100000000003</v>
      </c>
      <c r="AU197">
        <f t="shared" si="173"/>
        <v>409.23599999999993</v>
      </c>
      <c r="AV197">
        <f t="shared" si="173"/>
        <v>400.113</v>
      </c>
      <c r="AW197">
        <f t="shared" si="173"/>
        <v>477.47700000000003</v>
      </c>
      <c r="AX197">
        <f t="shared" si="173"/>
        <v>350.42500000000001</v>
      </c>
      <c r="AY197">
        <f t="shared" si="173"/>
        <v>491.93400000000003</v>
      </c>
      <c r="AZ197">
        <f t="shared" si="173"/>
        <v>396.47400000000005</v>
      </c>
      <c r="BA197">
        <f t="shared" si="173"/>
        <v>416.67</v>
      </c>
      <c r="BB197">
        <f t="shared" si="173"/>
        <v>464.85200000000003</v>
      </c>
      <c r="BC197">
        <f t="shared" si="173"/>
        <v>526.47</v>
      </c>
      <c r="BD197">
        <f t="shared" si="173"/>
        <v>413.30799999999994</v>
      </c>
      <c r="BE197">
        <f t="shared" si="173"/>
        <v>379.90800000000002</v>
      </c>
      <c r="BF197">
        <f t="shared" si="173"/>
        <v>429.08800000000002</v>
      </c>
      <c r="BG197">
        <f t="shared" si="173"/>
        <v>441.09</v>
      </c>
      <c r="BH197">
        <f t="shared" si="173"/>
        <v>486.51300000000003</v>
      </c>
      <c r="BI197">
        <f t="shared" si="173"/>
        <v>415.74399999999997</v>
      </c>
      <c r="BJ197">
        <f t="shared" si="173"/>
        <v>400.30399999999997</v>
      </c>
      <c r="BK197">
        <f t="shared" si="173"/>
        <v>403.233</v>
      </c>
      <c r="BL197">
        <f t="shared" si="173"/>
        <v>398.84800000000001</v>
      </c>
      <c r="BM197">
        <f t="shared" si="173"/>
        <v>431.61599999999999</v>
      </c>
      <c r="BN197">
        <f t="shared" si="173"/>
        <v>400.89099999999996</v>
      </c>
      <c r="BO197">
        <f t="shared" ref="BO197:DZ200" si="174">+MAX($D$195,BO154)*BO169</f>
        <v>426.64500000000004</v>
      </c>
      <c r="BP197">
        <f t="shared" si="174"/>
        <v>438.43799999999999</v>
      </c>
      <c r="BQ197">
        <f t="shared" si="174"/>
        <v>488.05399999999997</v>
      </c>
      <c r="BR197">
        <f t="shared" si="174"/>
        <v>417.834</v>
      </c>
      <c r="BS197">
        <f t="shared" si="174"/>
        <v>461.44799999999992</v>
      </c>
      <c r="BT197">
        <f t="shared" si="174"/>
        <v>449.83400000000006</v>
      </c>
      <c r="BU197">
        <f t="shared" si="174"/>
        <v>460.512</v>
      </c>
      <c r="BV197">
        <f t="shared" si="174"/>
        <v>454.20899999999995</v>
      </c>
      <c r="BW197">
        <f t="shared" si="174"/>
        <v>350.66100000000006</v>
      </c>
      <c r="BX197">
        <f t="shared" si="174"/>
        <v>401.92</v>
      </c>
      <c r="BY197">
        <f t="shared" si="174"/>
        <v>501.22499999999997</v>
      </c>
      <c r="BZ197">
        <f t="shared" si="174"/>
        <v>411.35500000000008</v>
      </c>
      <c r="CA197">
        <f t="shared" si="174"/>
        <v>485.59500000000003</v>
      </c>
      <c r="CB197">
        <f t="shared" si="174"/>
        <v>437.33</v>
      </c>
      <c r="CC197">
        <f t="shared" si="174"/>
        <v>452.36399999999998</v>
      </c>
      <c r="CD197">
        <f t="shared" si="174"/>
        <v>413.60999999999996</v>
      </c>
      <c r="CE197">
        <f t="shared" si="174"/>
        <v>451.16400000000004</v>
      </c>
      <c r="CF197">
        <f t="shared" si="174"/>
        <v>460.84500000000003</v>
      </c>
      <c r="CG197">
        <f t="shared" si="174"/>
        <v>443.49999999999994</v>
      </c>
      <c r="CH197">
        <f t="shared" si="174"/>
        <v>403.572</v>
      </c>
      <c r="CI197">
        <f t="shared" si="174"/>
        <v>465.93299999999999</v>
      </c>
      <c r="CJ197">
        <f t="shared" si="174"/>
        <v>397.28</v>
      </c>
      <c r="CK197">
        <f t="shared" si="174"/>
        <v>426.41999999999996</v>
      </c>
      <c r="CL197">
        <f t="shared" si="174"/>
        <v>497.47500000000002</v>
      </c>
      <c r="CM197">
        <f t="shared" si="174"/>
        <v>415.48</v>
      </c>
      <c r="CN197">
        <f t="shared" si="174"/>
        <v>481.92</v>
      </c>
      <c r="CO197">
        <f t="shared" si="174"/>
        <v>467.40000000000003</v>
      </c>
      <c r="CP197">
        <f t="shared" si="174"/>
        <v>462.25699999999995</v>
      </c>
      <c r="CQ197">
        <f t="shared" si="174"/>
        <v>366.99599999999998</v>
      </c>
      <c r="CR197">
        <f t="shared" si="174"/>
        <v>385.16500000000002</v>
      </c>
      <c r="CS197">
        <f t="shared" si="174"/>
        <v>467.95000000000005</v>
      </c>
      <c r="CT197">
        <f t="shared" si="174"/>
        <v>544.35</v>
      </c>
      <c r="CU197">
        <f t="shared" si="174"/>
        <v>425.19400000000007</v>
      </c>
      <c r="CV197">
        <f t="shared" si="174"/>
        <v>491.416</v>
      </c>
      <c r="CW197">
        <f t="shared" si="174"/>
        <v>371.99399999999997</v>
      </c>
      <c r="CX197">
        <f t="shared" si="174"/>
        <v>340.90199999999999</v>
      </c>
      <c r="CY197">
        <f t="shared" si="174"/>
        <v>386.428</v>
      </c>
      <c r="CZ197">
        <f t="shared" si="174"/>
        <v>433.74299999999994</v>
      </c>
      <c r="DA197">
        <f t="shared" si="174"/>
        <v>436.74</v>
      </c>
      <c r="DB197">
        <f t="shared" si="174"/>
        <v>461.39599999999996</v>
      </c>
      <c r="DC197">
        <f t="shared" si="174"/>
        <v>368.64000000000004</v>
      </c>
      <c r="DD197">
        <f t="shared" si="174"/>
        <v>355.64</v>
      </c>
      <c r="DE197">
        <f t="shared" si="174"/>
        <v>390.65600000000001</v>
      </c>
      <c r="DF197">
        <f t="shared" si="174"/>
        <v>399.79599999999999</v>
      </c>
      <c r="DG197">
        <f t="shared" si="174"/>
        <v>413.09999999999997</v>
      </c>
      <c r="DH197">
        <f t="shared" si="174"/>
        <v>484.58399999999995</v>
      </c>
      <c r="DI197">
        <f t="shared" si="174"/>
        <v>486.86399999999998</v>
      </c>
      <c r="DJ197">
        <f t="shared" si="174"/>
        <v>422.19900000000001</v>
      </c>
      <c r="DK197">
        <f t="shared" si="174"/>
        <v>415.11</v>
      </c>
      <c r="DL197">
        <f t="shared" si="174"/>
        <v>446.30600000000004</v>
      </c>
      <c r="DM197">
        <f t="shared" si="174"/>
        <v>433.32800000000003</v>
      </c>
      <c r="DN197">
        <f t="shared" si="174"/>
        <v>447.93499999999995</v>
      </c>
      <c r="DO197">
        <f t="shared" si="174"/>
        <v>427.54999999999995</v>
      </c>
      <c r="DP197">
        <f t="shared" si="174"/>
        <v>467.34299999999996</v>
      </c>
      <c r="DQ197">
        <f t="shared" si="174"/>
        <v>397.584</v>
      </c>
      <c r="DR197">
        <f t="shared" si="174"/>
        <v>454.11600000000004</v>
      </c>
      <c r="DS197">
        <f t="shared" si="174"/>
        <v>401.74</v>
      </c>
      <c r="DT197">
        <f t="shared" si="174"/>
        <v>487.97399999999999</v>
      </c>
      <c r="DU197">
        <f t="shared" si="174"/>
        <v>459.11799999999994</v>
      </c>
      <c r="DV197">
        <f t="shared" si="174"/>
        <v>425.69600000000003</v>
      </c>
      <c r="DW197">
        <f t="shared" si="174"/>
        <v>457.80800000000005</v>
      </c>
      <c r="DX197">
        <f t="shared" si="174"/>
        <v>508.52600000000007</v>
      </c>
      <c r="DY197">
        <f t="shared" si="174"/>
        <v>457.084</v>
      </c>
      <c r="DZ197">
        <f t="shared" si="174"/>
        <v>386.06100000000004</v>
      </c>
      <c r="EA197">
        <f t="shared" ref="EA197:GL200" si="175">+MAX($D$195,EA154)*EA169</f>
        <v>434.34000000000003</v>
      </c>
      <c r="EB197">
        <f t="shared" si="175"/>
        <v>450.70200000000006</v>
      </c>
      <c r="EC197">
        <f t="shared" si="175"/>
        <v>423.73799999999994</v>
      </c>
      <c r="ED197">
        <f t="shared" si="175"/>
        <v>456.69200000000001</v>
      </c>
      <c r="EE197">
        <f t="shared" si="175"/>
        <v>384.28</v>
      </c>
      <c r="EF197">
        <f t="shared" si="175"/>
        <v>407.5</v>
      </c>
      <c r="EG197">
        <f t="shared" si="175"/>
        <v>425.70400000000001</v>
      </c>
      <c r="EH197">
        <f t="shared" si="175"/>
        <v>401.93999999999994</v>
      </c>
      <c r="EI197">
        <f t="shared" si="175"/>
        <v>361.92</v>
      </c>
      <c r="EJ197">
        <f t="shared" si="175"/>
        <v>446.16099999999994</v>
      </c>
      <c r="EK197">
        <f t="shared" si="175"/>
        <v>384.04799999999994</v>
      </c>
      <c r="EL197">
        <f t="shared" si="175"/>
        <v>376.029</v>
      </c>
      <c r="EM197">
        <f t="shared" si="175"/>
        <v>444.57</v>
      </c>
      <c r="EN197">
        <f t="shared" si="175"/>
        <v>425.92900000000003</v>
      </c>
      <c r="EO197">
        <f t="shared" si="175"/>
        <v>400.93200000000002</v>
      </c>
      <c r="EP197">
        <f t="shared" si="175"/>
        <v>415.00000000000006</v>
      </c>
      <c r="EQ197">
        <f t="shared" si="175"/>
        <v>526.35200000000009</v>
      </c>
      <c r="ER197">
        <f t="shared" si="175"/>
        <v>426.21600000000001</v>
      </c>
      <c r="ES197">
        <f t="shared" si="175"/>
        <v>402.99</v>
      </c>
      <c r="ET197">
        <f t="shared" si="175"/>
        <v>409.18799999999999</v>
      </c>
      <c r="EU197">
        <f t="shared" si="175"/>
        <v>481.07600000000002</v>
      </c>
      <c r="EV197">
        <f t="shared" si="175"/>
        <v>464.42699999999996</v>
      </c>
      <c r="EW197">
        <f t="shared" si="175"/>
        <v>446.66700000000003</v>
      </c>
      <c r="EX197">
        <f t="shared" si="175"/>
        <v>389.89300000000003</v>
      </c>
      <c r="EY197">
        <f t="shared" si="175"/>
        <v>446.39299999999997</v>
      </c>
      <c r="EZ197">
        <f t="shared" si="175"/>
        <v>419.32799999999997</v>
      </c>
      <c r="FA197">
        <f t="shared" si="175"/>
        <v>385.77599999999995</v>
      </c>
      <c r="FB197">
        <f t="shared" si="175"/>
        <v>319.51600000000002</v>
      </c>
      <c r="FC197">
        <f t="shared" si="175"/>
        <v>463.42500000000001</v>
      </c>
      <c r="FD197">
        <f t="shared" si="175"/>
        <v>414.11999999999995</v>
      </c>
      <c r="FE197">
        <f t="shared" si="175"/>
        <v>436.56</v>
      </c>
      <c r="FF197">
        <f t="shared" si="175"/>
        <v>374.84999999999997</v>
      </c>
      <c r="FG197">
        <f t="shared" si="175"/>
        <v>442.52600000000001</v>
      </c>
      <c r="FH197">
        <f t="shared" si="175"/>
        <v>468.17400000000004</v>
      </c>
      <c r="FI197">
        <f t="shared" si="175"/>
        <v>398.60700000000003</v>
      </c>
      <c r="FJ197">
        <f t="shared" si="175"/>
        <v>409.14400000000001</v>
      </c>
      <c r="FK197">
        <f t="shared" si="175"/>
        <v>423.85199999999998</v>
      </c>
      <c r="FL197">
        <f t="shared" si="175"/>
        <v>447.04799999999994</v>
      </c>
      <c r="FM197">
        <f t="shared" si="175"/>
        <v>436.21300000000002</v>
      </c>
      <c r="FN197">
        <f t="shared" si="175"/>
        <v>395.005</v>
      </c>
      <c r="FO197">
        <f t="shared" si="175"/>
        <v>437.88000000000005</v>
      </c>
      <c r="FP197">
        <f t="shared" si="175"/>
        <v>444.25799999999998</v>
      </c>
      <c r="FQ197">
        <f t="shared" si="175"/>
        <v>444.86599999999999</v>
      </c>
      <c r="FR197">
        <f t="shared" si="175"/>
        <v>408.8</v>
      </c>
      <c r="FS197">
        <f t="shared" si="175"/>
        <v>453.90600000000006</v>
      </c>
      <c r="FT197">
        <f t="shared" si="175"/>
        <v>445.375</v>
      </c>
      <c r="FU197">
        <f t="shared" si="175"/>
        <v>465.84199999999998</v>
      </c>
      <c r="FV197">
        <f t="shared" si="175"/>
        <v>504.25199999999995</v>
      </c>
      <c r="FW197">
        <f t="shared" si="175"/>
        <v>407.709</v>
      </c>
      <c r="FX197">
        <f t="shared" si="175"/>
        <v>505.32499999999999</v>
      </c>
      <c r="FY197">
        <f t="shared" si="175"/>
        <v>419.72500000000002</v>
      </c>
      <c r="FZ197">
        <f t="shared" si="175"/>
        <v>419.83800000000008</v>
      </c>
      <c r="GA197">
        <f t="shared" si="175"/>
        <v>437.76000000000005</v>
      </c>
      <c r="GB197">
        <f t="shared" si="175"/>
        <v>390.91500000000002</v>
      </c>
      <c r="GC197">
        <f t="shared" si="175"/>
        <v>455.32799999999997</v>
      </c>
      <c r="GD197">
        <f t="shared" si="175"/>
        <v>447.79700000000003</v>
      </c>
      <c r="GE197">
        <f t="shared" si="175"/>
        <v>446.27800000000008</v>
      </c>
      <c r="GF197">
        <f t="shared" si="175"/>
        <v>503.67</v>
      </c>
      <c r="GG197">
        <f t="shared" si="175"/>
        <v>416.87099999999998</v>
      </c>
      <c r="GH197">
        <f t="shared" si="175"/>
        <v>435.37200000000001</v>
      </c>
      <c r="GI197">
        <f t="shared" si="175"/>
        <v>463.99999999999994</v>
      </c>
      <c r="GJ197">
        <f t="shared" si="175"/>
        <v>370.68900000000002</v>
      </c>
      <c r="GK197">
        <f t="shared" si="175"/>
        <v>511.09299999999996</v>
      </c>
      <c r="GL197">
        <f t="shared" si="175"/>
        <v>443</v>
      </c>
      <c r="GM197">
        <f t="shared" ref="GM197:IX200" si="176">+MAX($D$195,GM154)*GM169</f>
        <v>390.89700000000005</v>
      </c>
      <c r="GN197">
        <f t="shared" si="176"/>
        <v>410.4</v>
      </c>
      <c r="GO197">
        <f t="shared" si="176"/>
        <v>456.88500000000005</v>
      </c>
      <c r="GP197">
        <f t="shared" si="176"/>
        <v>430.59200000000004</v>
      </c>
      <c r="GQ197">
        <f t="shared" si="176"/>
        <v>492.03199999999998</v>
      </c>
      <c r="GR197">
        <f t="shared" si="176"/>
        <v>410.25600000000003</v>
      </c>
      <c r="GS197">
        <f t="shared" si="176"/>
        <v>410.55</v>
      </c>
      <c r="GT197">
        <f t="shared" si="176"/>
        <v>435.87200000000001</v>
      </c>
      <c r="GU197">
        <f t="shared" si="176"/>
        <v>407.91300000000001</v>
      </c>
      <c r="GV197">
        <f t="shared" si="176"/>
        <v>477.66399999999999</v>
      </c>
      <c r="GW197">
        <f t="shared" si="176"/>
        <v>361.2</v>
      </c>
      <c r="GX197">
        <f t="shared" si="176"/>
        <v>342.02300000000002</v>
      </c>
      <c r="GY197">
        <f t="shared" si="176"/>
        <v>551.25</v>
      </c>
      <c r="GZ197">
        <f t="shared" si="176"/>
        <v>422.50800000000004</v>
      </c>
      <c r="HA197">
        <f t="shared" si="176"/>
        <v>379.16200000000003</v>
      </c>
      <c r="HB197">
        <f t="shared" si="176"/>
        <v>482.06399999999996</v>
      </c>
      <c r="HC197">
        <f t="shared" si="176"/>
        <v>461.83499999999998</v>
      </c>
      <c r="HD197">
        <f t="shared" si="176"/>
        <v>496.23</v>
      </c>
      <c r="HE197">
        <f t="shared" si="176"/>
        <v>478.19199999999995</v>
      </c>
      <c r="HF197">
        <f t="shared" si="176"/>
        <v>395.02600000000001</v>
      </c>
      <c r="HG197">
        <f t="shared" si="176"/>
        <v>427.90800000000002</v>
      </c>
      <c r="HH197">
        <f t="shared" si="176"/>
        <v>485.85599999999999</v>
      </c>
      <c r="HI197">
        <f t="shared" si="176"/>
        <v>419.53100000000006</v>
      </c>
      <c r="HJ197">
        <f t="shared" si="176"/>
        <v>360.53199999999998</v>
      </c>
      <c r="HK197">
        <f t="shared" si="176"/>
        <v>345.24900000000002</v>
      </c>
      <c r="HL197">
        <f t="shared" si="176"/>
        <v>519.72</v>
      </c>
      <c r="HM197">
        <f t="shared" si="176"/>
        <v>415.61500000000001</v>
      </c>
      <c r="HN197">
        <f t="shared" si="176"/>
        <v>419.12099999999998</v>
      </c>
      <c r="HO197">
        <f t="shared" si="176"/>
        <v>449.447</v>
      </c>
      <c r="HP197">
        <f t="shared" si="176"/>
        <v>497.97</v>
      </c>
      <c r="HQ197">
        <f t="shared" si="176"/>
        <v>399.09100000000001</v>
      </c>
      <c r="HR197">
        <f t="shared" si="176"/>
        <v>448.56</v>
      </c>
      <c r="HS197">
        <f t="shared" si="176"/>
        <v>452.43</v>
      </c>
      <c r="HT197">
        <f t="shared" si="176"/>
        <v>410.178</v>
      </c>
      <c r="HU197">
        <f t="shared" si="176"/>
        <v>399.63</v>
      </c>
      <c r="HV197">
        <f t="shared" si="176"/>
        <v>437.12399999999997</v>
      </c>
      <c r="HW197">
        <f t="shared" si="176"/>
        <v>436.464</v>
      </c>
      <c r="HX197">
        <f t="shared" si="176"/>
        <v>419.79599999999999</v>
      </c>
      <c r="HY197">
        <f t="shared" si="176"/>
        <v>461.07600000000002</v>
      </c>
      <c r="HZ197">
        <f t="shared" si="176"/>
        <v>449.82</v>
      </c>
      <c r="IA197">
        <f t="shared" si="176"/>
        <v>512.02200000000005</v>
      </c>
      <c r="IB197">
        <f t="shared" si="176"/>
        <v>539.125</v>
      </c>
      <c r="IC197">
        <f t="shared" si="176"/>
        <v>361.52200000000005</v>
      </c>
      <c r="ID197">
        <f t="shared" si="176"/>
        <v>395.96699999999998</v>
      </c>
      <c r="IE197">
        <f t="shared" si="176"/>
        <v>465.03899999999999</v>
      </c>
      <c r="IF197">
        <f t="shared" si="176"/>
        <v>391.91500000000002</v>
      </c>
      <c r="IG197">
        <f t="shared" si="176"/>
        <v>363.71699999999998</v>
      </c>
      <c r="IH197">
        <f t="shared" si="176"/>
        <v>401.67899999999997</v>
      </c>
      <c r="II197">
        <f t="shared" si="176"/>
        <v>429.35700000000003</v>
      </c>
      <c r="IJ197">
        <f t="shared" si="176"/>
        <v>392.42399999999998</v>
      </c>
      <c r="IK197">
        <f t="shared" si="176"/>
        <v>506.44299999999998</v>
      </c>
      <c r="IL197">
        <f t="shared" si="176"/>
        <v>388.85</v>
      </c>
      <c r="IM197">
        <f t="shared" si="176"/>
        <v>469.98900000000003</v>
      </c>
      <c r="IN197">
        <f t="shared" si="176"/>
        <v>458.64</v>
      </c>
      <c r="IO197">
        <f t="shared" si="176"/>
        <v>452.50100000000003</v>
      </c>
      <c r="IP197">
        <f t="shared" si="176"/>
        <v>412.16000000000008</v>
      </c>
      <c r="IQ197">
        <f t="shared" si="176"/>
        <v>384.57900000000001</v>
      </c>
      <c r="IR197">
        <f t="shared" si="176"/>
        <v>393.71099999999996</v>
      </c>
      <c r="IS197">
        <f t="shared" si="176"/>
        <v>381.77100000000002</v>
      </c>
      <c r="IT197">
        <f t="shared" si="176"/>
        <v>385.31299999999999</v>
      </c>
      <c r="IU197">
        <f t="shared" si="176"/>
        <v>411.48500000000001</v>
      </c>
      <c r="IV197">
        <f t="shared" si="176"/>
        <v>461.82400000000001</v>
      </c>
      <c r="IW197">
        <f t="shared" si="176"/>
        <v>370.20799999999997</v>
      </c>
      <c r="IX197">
        <f t="shared" si="176"/>
        <v>422.78999999999996</v>
      </c>
      <c r="IY197">
        <f t="shared" ref="IY197:LJ200" si="177">+MAX($D$195,IY154)*IY169</f>
        <v>354.66200000000003</v>
      </c>
      <c r="IZ197">
        <f t="shared" si="177"/>
        <v>479.70699999999999</v>
      </c>
      <c r="JA197">
        <f t="shared" si="177"/>
        <v>445.51599999999996</v>
      </c>
      <c r="JB197">
        <f t="shared" si="177"/>
        <v>485.58399999999995</v>
      </c>
      <c r="JC197">
        <f t="shared" si="177"/>
        <v>435.70400000000001</v>
      </c>
      <c r="JD197">
        <f t="shared" si="177"/>
        <v>462.48400000000004</v>
      </c>
      <c r="JE197">
        <f t="shared" si="177"/>
        <v>393.92099999999999</v>
      </c>
      <c r="JF197">
        <f t="shared" si="177"/>
        <v>409.65799999999996</v>
      </c>
      <c r="JG197">
        <f t="shared" si="177"/>
        <v>421.96099999999996</v>
      </c>
      <c r="JH197">
        <f t="shared" si="177"/>
        <v>389.34</v>
      </c>
      <c r="JI197">
        <f t="shared" si="177"/>
        <v>540.44000000000005</v>
      </c>
      <c r="JJ197">
        <f t="shared" si="177"/>
        <v>462.89100000000008</v>
      </c>
      <c r="JK197">
        <f t="shared" si="177"/>
        <v>471</v>
      </c>
      <c r="JL197">
        <f t="shared" si="177"/>
        <v>405.892</v>
      </c>
      <c r="JM197">
        <f t="shared" si="177"/>
        <v>497.904</v>
      </c>
      <c r="JN197">
        <f t="shared" si="177"/>
        <v>418.12799999999999</v>
      </c>
      <c r="JO197">
        <f t="shared" si="177"/>
        <v>398.82</v>
      </c>
      <c r="JP197">
        <f t="shared" si="177"/>
        <v>445.005</v>
      </c>
      <c r="JQ197">
        <f t="shared" si="177"/>
        <v>438.375</v>
      </c>
      <c r="JR197">
        <f t="shared" si="177"/>
        <v>381</v>
      </c>
      <c r="JS197">
        <f t="shared" si="177"/>
        <v>449.06400000000002</v>
      </c>
      <c r="JT197">
        <f t="shared" si="177"/>
        <v>446.98499999999996</v>
      </c>
      <c r="JU197">
        <f t="shared" si="177"/>
        <v>367.262</v>
      </c>
      <c r="JV197">
        <f t="shared" si="177"/>
        <v>473.05200000000002</v>
      </c>
      <c r="JW197">
        <f t="shared" si="177"/>
        <v>521.274</v>
      </c>
      <c r="JX197">
        <f t="shared" si="177"/>
        <v>395.67600000000004</v>
      </c>
      <c r="JY197">
        <f t="shared" si="177"/>
        <v>438.91199999999998</v>
      </c>
      <c r="JZ197">
        <f t="shared" si="177"/>
        <v>451.46999999999997</v>
      </c>
      <c r="KA197">
        <f t="shared" si="177"/>
        <v>493.67999999999995</v>
      </c>
      <c r="KB197">
        <f t="shared" si="177"/>
        <v>388.36200000000002</v>
      </c>
      <c r="KC197">
        <f t="shared" si="177"/>
        <v>419.15000000000003</v>
      </c>
      <c r="KD197">
        <f t="shared" si="177"/>
        <v>436.59800000000007</v>
      </c>
      <c r="KE197">
        <f t="shared" si="177"/>
        <v>449.46</v>
      </c>
      <c r="KF197">
        <f t="shared" si="177"/>
        <v>393.98399999999998</v>
      </c>
      <c r="KG197">
        <f t="shared" si="177"/>
        <v>485.11200000000002</v>
      </c>
      <c r="KH197">
        <f t="shared" si="177"/>
        <v>409.14900000000006</v>
      </c>
      <c r="KI197">
        <f t="shared" si="177"/>
        <v>380.01600000000002</v>
      </c>
      <c r="KJ197">
        <f t="shared" si="177"/>
        <v>408.86099999999999</v>
      </c>
      <c r="KK197">
        <f t="shared" si="177"/>
        <v>407.55200000000002</v>
      </c>
      <c r="KL197">
        <f t="shared" si="177"/>
        <v>432.81700000000006</v>
      </c>
      <c r="KM197">
        <f t="shared" si="177"/>
        <v>330.012</v>
      </c>
      <c r="KN197">
        <f t="shared" si="177"/>
        <v>513.44999999999993</v>
      </c>
      <c r="KO197">
        <f t="shared" si="177"/>
        <v>397.32</v>
      </c>
      <c r="KP197">
        <f t="shared" si="177"/>
        <v>346.173</v>
      </c>
      <c r="KQ197">
        <f t="shared" si="177"/>
        <v>447.67</v>
      </c>
      <c r="KR197">
        <f t="shared" si="177"/>
        <v>368.024</v>
      </c>
      <c r="KS197">
        <f t="shared" si="177"/>
        <v>421.51400000000001</v>
      </c>
      <c r="KT197">
        <f t="shared" si="177"/>
        <v>392.17599999999999</v>
      </c>
      <c r="KU197">
        <f t="shared" si="177"/>
        <v>416.25600000000009</v>
      </c>
      <c r="KV197">
        <f t="shared" si="177"/>
        <v>402.27000000000004</v>
      </c>
      <c r="KW197">
        <f t="shared" si="177"/>
        <v>454.09</v>
      </c>
      <c r="KX197">
        <f t="shared" si="177"/>
        <v>431.05499999999995</v>
      </c>
      <c r="KY197">
        <f t="shared" si="177"/>
        <v>433.66799999999995</v>
      </c>
      <c r="KZ197">
        <f t="shared" si="177"/>
        <v>463.99999999999994</v>
      </c>
      <c r="LA197">
        <f t="shared" si="177"/>
        <v>431.86799999999994</v>
      </c>
      <c r="LB197">
        <f t="shared" si="177"/>
        <v>397.30599999999998</v>
      </c>
      <c r="LC197">
        <f t="shared" si="177"/>
        <v>408.18399999999997</v>
      </c>
      <c r="LD197">
        <f t="shared" si="177"/>
        <v>445.88399999999996</v>
      </c>
      <c r="LE197">
        <f t="shared" si="177"/>
        <v>418.83300000000003</v>
      </c>
      <c r="LF197">
        <f t="shared" si="177"/>
        <v>402.27000000000004</v>
      </c>
      <c r="LG197">
        <f t="shared" si="177"/>
        <v>475.76400000000001</v>
      </c>
      <c r="LH197">
        <f t="shared" si="177"/>
        <v>413.08300000000003</v>
      </c>
      <c r="LI197">
        <f t="shared" si="177"/>
        <v>449.024</v>
      </c>
      <c r="LJ197">
        <f t="shared" si="177"/>
        <v>438.47999999999996</v>
      </c>
      <c r="LK197">
        <f t="shared" ref="LK197:NV200" si="178">+MAX($D$195,LK154)*LK169</f>
        <v>504.40000000000003</v>
      </c>
      <c r="LL197">
        <f t="shared" si="178"/>
        <v>390.65199999999999</v>
      </c>
      <c r="LM197">
        <f t="shared" si="178"/>
        <v>311.32499999999999</v>
      </c>
      <c r="LN197">
        <f t="shared" si="178"/>
        <v>444.00000000000006</v>
      </c>
      <c r="LO197">
        <f t="shared" si="178"/>
        <v>464.56900000000002</v>
      </c>
      <c r="LP197">
        <f t="shared" si="178"/>
        <v>366.59200000000004</v>
      </c>
      <c r="LQ197">
        <f t="shared" si="178"/>
        <v>401.67899999999997</v>
      </c>
      <c r="LR197">
        <f t="shared" si="178"/>
        <v>424.35899999999998</v>
      </c>
      <c r="LS197">
        <f t="shared" si="178"/>
        <v>452.14800000000002</v>
      </c>
      <c r="LT197">
        <f t="shared" si="178"/>
        <v>442.17</v>
      </c>
      <c r="LU197">
        <f t="shared" si="178"/>
        <v>484.12800000000004</v>
      </c>
      <c r="LV197">
        <f t="shared" si="178"/>
        <v>434.79700000000003</v>
      </c>
      <c r="LW197">
        <f t="shared" si="178"/>
        <v>396.54899999999998</v>
      </c>
      <c r="LX197">
        <f t="shared" si="178"/>
        <v>492.52499999999998</v>
      </c>
      <c r="LY197">
        <f t="shared" si="178"/>
        <v>452.09399999999999</v>
      </c>
      <c r="LZ197">
        <f t="shared" si="178"/>
        <v>422.33100000000002</v>
      </c>
      <c r="MA197">
        <f t="shared" si="178"/>
        <v>484.62</v>
      </c>
      <c r="MB197">
        <f t="shared" si="178"/>
        <v>458.41500000000002</v>
      </c>
      <c r="MC197">
        <f t="shared" si="178"/>
        <v>389.76900000000001</v>
      </c>
      <c r="MD197">
        <f t="shared" si="178"/>
        <v>383.09700000000004</v>
      </c>
      <c r="ME197">
        <f t="shared" si="178"/>
        <v>480.96</v>
      </c>
      <c r="MF197">
        <f t="shared" si="178"/>
        <v>509.565</v>
      </c>
      <c r="MG197">
        <f t="shared" si="178"/>
        <v>440.07600000000002</v>
      </c>
      <c r="MH197">
        <f t="shared" si="178"/>
        <v>415.38000000000005</v>
      </c>
      <c r="MI197">
        <f t="shared" si="178"/>
        <v>413.47800000000001</v>
      </c>
      <c r="MJ197">
        <f t="shared" si="178"/>
        <v>510.30199999999996</v>
      </c>
      <c r="MK197">
        <f t="shared" si="178"/>
        <v>382.536</v>
      </c>
      <c r="ML197">
        <f t="shared" si="178"/>
        <v>398.31</v>
      </c>
      <c r="MM197">
        <f t="shared" si="178"/>
        <v>423.48699999999997</v>
      </c>
      <c r="MN197">
        <f t="shared" si="178"/>
        <v>490.04199999999997</v>
      </c>
      <c r="MO197">
        <f t="shared" si="178"/>
        <v>432.81599999999997</v>
      </c>
      <c r="MP197">
        <f t="shared" si="178"/>
        <v>473.83</v>
      </c>
      <c r="MQ197">
        <f t="shared" si="178"/>
        <v>446.89600000000002</v>
      </c>
      <c r="MR197">
        <f t="shared" si="178"/>
        <v>411.27199999999999</v>
      </c>
      <c r="MS197">
        <f t="shared" si="178"/>
        <v>445.89000000000004</v>
      </c>
      <c r="MT197">
        <f t="shared" si="178"/>
        <v>413.59499999999997</v>
      </c>
      <c r="MU197">
        <f t="shared" si="178"/>
        <v>387.858</v>
      </c>
      <c r="MV197">
        <f t="shared" si="178"/>
        <v>383.38799999999998</v>
      </c>
      <c r="MW197">
        <f t="shared" si="178"/>
        <v>441.875</v>
      </c>
      <c r="MX197">
        <f t="shared" si="178"/>
        <v>455.31400000000002</v>
      </c>
      <c r="MY197">
        <f t="shared" si="178"/>
        <v>408.43199999999996</v>
      </c>
      <c r="MZ197">
        <f t="shared" si="178"/>
        <v>445.91500000000002</v>
      </c>
      <c r="NA197">
        <f t="shared" si="178"/>
        <v>401.45</v>
      </c>
      <c r="NB197">
        <f t="shared" si="178"/>
        <v>381.24799999999999</v>
      </c>
      <c r="NC197">
        <f t="shared" si="178"/>
        <v>438.55500000000006</v>
      </c>
      <c r="ND197">
        <f t="shared" si="178"/>
        <v>393.19200000000001</v>
      </c>
      <c r="NE197">
        <f t="shared" si="178"/>
        <v>399.60200000000003</v>
      </c>
      <c r="NF197">
        <f t="shared" si="178"/>
        <v>413.30799999999994</v>
      </c>
      <c r="NG197">
        <f t="shared" si="178"/>
        <v>442.76400000000007</v>
      </c>
      <c r="NH197">
        <f t="shared" si="178"/>
        <v>400.416</v>
      </c>
      <c r="NI197">
        <f t="shared" si="178"/>
        <v>446.92499999999995</v>
      </c>
      <c r="NJ197">
        <f t="shared" si="178"/>
        <v>390.37</v>
      </c>
      <c r="NK197">
        <f t="shared" si="178"/>
        <v>413.16800000000001</v>
      </c>
      <c r="NL197">
        <f t="shared" si="178"/>
        <v>405.61600000000004</v>
      </c>
      <c r="NM197">
        <f t="shared" si="178"/>
        <v>455</v>
      </c>
      <c r="NN197">
        <f t="shared" si="178"/>
        <v>416.55999999999995</v>
      </c>
      <c r="NO197">
        <f t="shared" si="178"/>
        <v>387.82799999999997</v>
      </c>
      <c r="NP197">
        <f t="shared" si="178"/>
        <v>388.81900000000002</v>
      </c>
      <c r="NQ197">
        <f t="shared" si="178"/>
        <v>449.95499999999998</v>
      </c>
      <c r="NR197">
        <f t="shared" si="178"/>
        <v>431.928</v>
      </c>
      <c r="NS197">
        <f t="shared" si="178"/>
        <v>439.46</v>
      </c>
      <c r="NT197">
        <f t="shared" si="178"/>
        <v>485.81</v>
      </c>
      <c r="NU197">
        <f t="shared" si="178"/>
        <v>403.06700000000001</v>
      </c>
      <c r="NV197">
        <f t="shared" si="178"/>
        <v>450.10900000000004</v>
      </c>
      <c r="NW197">
        <f t="shared" ref="NW197:QH200" si="179">+MAX($D$195,NW154)*NW169</f>
        <v>423.488</v>
      </c>
      <c r="NX197">
        <f t="shared" si="179"/>
        <v>436.32000000000005</v>
      </c>
      <c r="NY197">
        <f t="shared" si="179"/>
        <v>443.58200000000005</v>
      </c>
      <c r="NZ197">
        <f t="shared" si="179"/>
        <v>472.15000000000003</v>
      </c>
      <c r="OA197">
        <f t="shared" si="179"/>
        <v>372.22499999999997</v>
      </c>
      <c r="OB197">
        <f t="shared" si="179"/>
        <v>438.95599999999996</v>
      </c>
      <c r="OC197">
        <f t="shared" si="179"/>
        <v>408.91</v>
      </c>
      <c r="OD197">
        <f t="shared" si="179"/>
        <v>377.31299999999999</v>
      </c>
      <c r="OE197">
        <f t="shared" si="179"/>
        <v>345.77400000000006</v>
      </c>
      <c r="OF197">
        <f t="shared" si="179"/>
        <v>418.2</v>
      </c>
      <c r="OG197">
        <f t="shared" si="179"/>
        <v>389.38200000000001</v>
      </c>
      <c r="OH197">
        <f t="shared" si="179"/>
        <v>498.916</v>
      </c>
      <c r="OI197">
        <f t="shared" si="179"/>
        <v>478.04199999999997</v>
      </c>
      <c r="OJ197">
        <f t="shared" si="179"/>
        <v>415.00000000000006</v>
      </c>
      <c r="OK197">
        <f t="shared" si="179"/>
        <v>519.71499999999992</v>
      </c>
      <c r="OL197">
        <f t="shared" si="179"/>
        <v>434.17600000000004</v>
      </c>
      <c r="OM197">
        <f t="shared" si="179"/>
        <v>464.64</v>
      </c>
      <c r="ON197">
        <f t="shared" si="179"/>
        <v>433.99800000000005</v>
      </c>
      <c r="OO197">
        <f t="shared" si="179"/>
        <v>459.42</v>
      </c>
      <c r="OP197">
        <f t="shared" si="179"/>
        <v>412.90200000000004</v>
      </c>
      <c r="OQ197">
        <f t="shared" si="179"/>
        <v>358.40000000000003</v>
      </c>
      <c r="OR197">
        <f t="shared" si="179"/>
        <v>489.51</v>
      </c>
      <c r="OS197">
        <f t="shared" si="179"/>
        <v>390.87</v>
      </c>
      <c r="OT197">
        <f t="shared" si="179"/>
        <v>471.05599999999998</v>
      </c>
      <c r="OU197">
        <f t="shared" si="179"/>
        <v>422.52</v>
      </c>
      <c r="OV197">
        <f t="shared" si="179"/>
        <v>474.59399999999994</v>
      </c>
      <c r="OW197">
        <f t="shared" si="179"/>
        <v>402.90000000000003</v>
      </c>
      <c r="OX197">
        <f t="shared" si="179"/>
        <v>484.61</v>
      </c>
      <c r="OY197">
        <f t="shared" si="179"/>
        <v>450.46</v>
      </c>
      <c r="OZ197">
        <f t="shared" si="179"/>
        <v>412.69800000000004</v>
      </c>
      <c r="PA197">
        <f t="shared" si="179"/>
        <v>459.57900000000001</v>
      </c>
      <c r="PB197">
        <f t="shared" si="179"/>
        <v>466</v>
      </c>
      <c r="PC197">
        <f t="shared" si="179"/>
        <v>409.63200000000001</v>
      </c>
      <c r="PD197">
        <f t="shared" si="179"/>
        <v>410.36599999999999</v>
      </c>
      <c r="PE197">
        <f t="shared" si="179"/>
        <v>403.12799999999999</v>
      </c>
      <c r="PF197">
        <f t="shared" si="179"/>
        <v>386.71199999999999</v>
      </c>
      <c r="PG197">
        <f t="shared" si="179"/>
        <v>425.7</v>
      </c>
      <c r="PH197">
        <f t="shared" si="179"/>
        <v>402.77600000000001</v>
      </c>
      <c r="PI197">
        <f t="shared" si="179"/>
        <v>448.89600000000007</v>
      </c>
      <c r="PJ197">
        <f t="shared" si="179"/>
        <v>461.87700000000001</v>
      </c>
      <c r="PK197">
        <f t="shared" si="179"/>
        <v>483.63600000000002</v>
      </c>
      <c r="PL197">
        <f t="shared" si="179"/>
        <v>439.714</v>
      </c>
      <c r="PM197">
        <f t="shared" si="179"/>
        <v>455.25200000000001</v>
      </c>
      <c r="PN197">
        <f t="shared" si="179"/>
        <v>424.69200000000006</v>
      </c>
      <c r="PO197">
        <f t="shared" si="179"/>
        <v>429.08699999999999</v>
      </c>
      <c r="PP197">
        <f t="shared" si="179"/>
        <v>516.84099999999989</v>
      </c>
      <c r="PQ197">
        <f t="shared" si="179"/>
        <v>403.69000000000005</v>
      </c>
      <c r="PR197">
        <f t="shared" si="179"/>
        <v>446.16099999999994</v>
      </c>
      <c r="PS197">
        <f t="shared" si="179"/>
        <v>445.38900000000007</v>
      </c>
      <c r="PT197">
        <f t="shared" si="179"/>
        <v>460.07800000000003</v>
      </c>
      <c r="PU197">
        <f t="shared" si="179"/>
        <v>379.98399999999998</v>
      </c>
      <c r="PV197">
        <f t="shared" si="179"/>
        <v>489.06000000000006</v>
      </c>
      <c r="PW197">
        <f t="shared" si="179"/>
        <v>460.28799999999995</v>
      </c>
      <c r="PX197">
        <f t="shared" si="179"/>
        <v>482.42200000000003</v>
      </c>
      <c r="PY197">
        <f t="shared" si="179"/>
        <v>441.11599999999999</v>
      </c>
      <c r="PZ197">
        <f t="shared" si="179"/>
        <v>413</v>
      </c>
      <c r="QA197">
        <f t="shared" si="179"/>
        <v>429.59400000000005</v>
      </c>
      <c r="QB197">
        <f t="shared" si="179"/>
        <v>475.69499999999999</v>
      </c>
      <c r="QC197">
        <f t="shared" si="179"/>
        <v>419.47399999999999</v>
      </c>
      <c r="QD197">
        <f t="shared" si="179"/>
        <v>509.65800000000007</v>
      </c>
      <c r="QE197">
        <f t="shared" si="179"/>
        <v>455.02600000000007</v>
      </c>
      <c r="QF197">
        <f t="shared" si="179"/>
        <v>389.41200000000003</v>
      </c>
      <c r="QG197">
        <f t="shared" si="179"/>
        <v>477.09000000000003</v>
      </c>
      <c r="QH197">
        <f t="shared" si="179"/>
        <v>540.03</v>
      </c>
      <c r="QI197">
        <f t="shared" ref="QI197:SG200" si="180">+MAX($D$195,QI154)*QI169</f>
        <v>414.83499999999998</v>
      </c>
      <c r="QJ197">
        <f t="shared" si="180"/>
        <v>464.00200000000001</v>
      </c>
      <c r="QK197">
        <f t="shared" si="180"/>
        <v>412.08</v>
      </c>
      <c r="QL197">
        <f t="shared" si="180"/>
        <v>376.096</v>
      </c>
      <c r="QM197">
        <f t="shared" si="180"/>
        <v>397.02</v>
      </c>
      <c r="QN197">
        <f t="shared" si="180"/>
        <v>439.37700000000001</v>
      </c>
      <c r="QO197">
        <f t="shared" si="180"/>
        <v>434.14800000000002</v>
      </c>
      <c r="QP197">
        <f t="shared" si="180"/>
        <v>497.17800000000005</v>
      </c>
      <c r="QQ197">
        <f t="shared" si="180"/>
        <v>436.67800000000005</v>
      </c>
      <c r="QR197">
        <f t="shared" si="180"/>
        <v>425.34900000000005</v>
      </c>
      <c r="QS197">
        <f t="shared" si="180"/>
        <v>455.58700000000005</v>
      </c>
      <c r="QT197">
        <f t="shared" si="180"/>
        <v>403.35199999999998</v>
      </c>
      <c r="QU197">
        <f t="shared" si="180"/>
        <v>484.61400000000003</v>
      </c>
      <c r="QV197">
        <f t="shared" si="180"/>
        <v>430.34399999999999</v>
      </c>
      <c r="QW197">
        <f t="shared" si="180"/>
        <v>475</v>
      </c>
      <c r="QX197">
        <f t="shared" si="180"/>
        <v>480.66200000000003</v>
      </c>
      <c r="QY197">
        <f t="shared" si="180"/>
        <v>451.97499999999997</v>
      </c>
      <c r="QZ197">
        <f t="shared" si="180"/>
        <v>472.75799999999998</v>
      </c>
      <c r="RA197">
        <f t="shared" si="180"/>
        <v>388.87100000000004</v>
      </c>
      <c r="RB197">
        <f t="shared" si="180"/>
        <v>419.12099999999998</v>
      </c>
      <c r="RC197">
        <f t="shared" si="180"/>
        <v>453.91500000000002</v>
      </c>
      <c r="RD197">
        <f t="shared" si="180"/>
        <v>403.92</v>
      </c>
      <c r="RE197">
        <f t="shared" si="180"/>
        <v>481.65599999999995</v>
      </c>
      <c r="RF197">
        <f t="shared" si="180"/>
        <v>379.39200000000005</v>
      </c>
      <c r="RG197">
        <f t="shared" si="180"/>
        <v>402.19199999999995</v>
      </c>
      <c r="RH197">
        <f t="shared" si="180"/>
        <v>467.28</v>
      </c>
      <c r="RI197">
        <f t="shared" si="180"/>
        <v>408.03700000000009</v>
      </c>
      <c r="RJ197">
        <f t="shared" si="180"/>
        <v>339.95</v>
      </c>
      <c r="RK197">
        <f t="shared" si="180"/>
        <v>382.72</v>
      </c>
      <c r="RL197">
        <f t="shared" si="180"/>
        <v>415.89600000000002</v>
      </c>
      <c r="RM197">
        <f t="shared" si="180"/>
        <v>479.07599999999991</v>
      </c>
      <c r="RN197">
        <f t="shared" si="180"/>
        <v>429.90500000000003</v>
      </c>
      <c r="RO197">
        <f t="shared" si="180"/>
        <v>491.52100000000002</v>
      </c>
      <c r="RP197">
        <f t="shared" si="180"/>
        <v>411.48500000000001</v>
      </c>
      <c r="RQ197">
        <f t="shared" si="180"/>
        <v>376.54199999999997</v>
      </c>
      <c r="RR197">
        <f t="shared" si="180"/>
        <v>429.42900000000003</v>
      </c>
      <c r="RS197">
        <f t="shared" si="180"/>
        <v>475.09199999999993</v>
      </c>
      <c r="RT197">
        <f t="shared" si="180"/>
        <v>430.5</v>
      </c>
      <c r="RU197">
        <f t="shared" si="180"/>
        <v>344.13100000000003</v>
      </c>
      <c r="RV197">
        <f t="shared" si="180"/>
        <v>437.11900000000003</v>
      </c>
      <c r="RW197">
        <f t="shared" si="180"/>
        <v>399.23399999999998</v>
      </c>
      <c r="RX197">
        <f t="shared" si="180"/>
        <v>490.77600000000001</v>
      </c>
      <c r="RY197">
        <f t="shared" si="180"/>
        <v>490.54400000000004</v>
      </c>
      <c r="RZ197">
        <f t="shared" si="180"/>
        <v>439.77600000000001</v>
      </c>
      <c r="SA197">
        <f t="shared" si="180"/>
        <v>464.36</v>
      </c>
      <c r="SB197">
        <f t="shared" si="180"/>
        <v>403.28199999999998</v>
      </c>
      <c r="SC197">
        <f t="shared" si="180"/>
        <v>470.20800000000003</v>
      </c>
      <c r="SD197">
        <f t="shared" si="180"/>
        <v>442.46800000000002</v>
      </c>
      <c r="SE197">
        <f t="shared" si="180"/>
        <v>397.435</v>
      </c>
      <c r="SF197">
        <f t="shared" si="180"/>
        <v>372.70800000000003</v>
      </c>
      <c r="SG197">
        <f t="shared" si="180"/>
        <v>390.78000000000003</v>
      </c>
    </row>
    <row r="198" spans="1:501" ht="13.5" customHeight="1">
      <c r="A198">
        <v>2016</v>
      </c>
      <c r="B198">
        <f t="shared" ref="B198:Q200" si="181">+MAX($D$195,B155)*B170</f>
        <v>333.21600000000001</v>
      </c>
      <c r="C198">
        <f t="shared" si="181"/>
        <v>430.10499999999996</v>
      </c>
      <c r="D198">
        <f t="shared" si="181"/>
        <v>402.56900000000002</v>
      </c>
      <c r="E198">
        <f t="shared" si="181"/>
        <v>437.54100000000005</v>
      </c>
      <c r="F198">
        <f t="shared" si="181"/>
        <v>439.56900000000002</v>
      </c>
      <c r="G198">
        <f t="shared" si="181"/>
        <v>439.72399999999999</v>
      </c>
      <c r="H198">
        <f t="shared" si="181"/>
        <v>439.928</v>
      </c>
      <c r="I198">
        <f t="shared" si="181"/>
        <v>466.94700000000006</v>
      </c>
      <c r="J198">
        <f t="shared" si="181"/>
        <v>454.89</v>
      </c>
      <c r="K198">
        <f t="shared" si="181"/>
        <v>364.57199999999995</v>
      </c>
      <c r="L198">
        <f t="shared" si="181"/>
        <v>397.94</v>
      </c>
      <c r="M198">
        <f t="shared" si="181"/>
        <v>476.77000000000004</v>
      </c>
      <c r="N198">
        <f t="shared" si="181"/>
        <v>435.96</v>
      </c>
      <c r="O198">
        <f t="shared" si="181"/>
        <v>431.892</v>
      </c>
      <c r="P198">
        <f t="shared" si="181"/>
        <v>490.53</v>
      </c>
      <c r="Q198">
        <f t="shared" si="181"/>
        <v>394.20799999999997</v>
      </c>
      <c r="R198">
        <f t="shared" si="173"/>
        <v>420.83800000000008</v>
      </c>
      <c r="S198">
        <f t="shared" si="173"/>
        <v>481.32000000000005</v>
      </c>
      <c r="T198">
        <f t="shared" si="173"/>
        <v>335.64600000000002</v>
      </c>
      <c r="U198">
        <f t="shared" si="173"/>
        <v>438.78400000000005</v>
      </c>
      <c r="V198">
        <f t="shared" si="173"/>
        <v>438.59999999999997</v>
      </c>
      <c r="W198">
        <f t="shared" si="173"/>
        <v>495.91</v>
      </c>
      <c r="X198">
        <f t="shared" si="173"/>
        <v>466.08499999999998</v>
      </c>
      <c r="Y198">
        <f t="shared" si="173"/>
        <v>515.59199999999998</v>
      </c>
      <c r="Z198">
        <f t="shared" si="173"/>
        <v>444.02699999999999</v>
      </c>
      <c r="AA198">
        <f t="shared" si="173"/>
        <v>481.59300000000002</v>
      </c>
      <c r="AB198">
        <f t="shared" si="173"/>
        <v>401.44800000000004</v>
      </c>
      <c r="AC198">
        <f t="shared" si="173"/>
        <v>343.2</v>
      </c>
      <c r="AD198">
        <f t="shared" si="173"/>
        <v>470.23199999999997</v>
      </c>
      <c r="AE198">
        <f t="shared" si="173"/>
        <v>394.79999999999995</v>
      </c>
      <c r="AF198">
        <f t="shared" si="173"/>
        <v>400.91999999999996</v>
      </c>
      <c r="AG198">
        <f t="shared" si="173"/>
        <v>448.56</v>
      </c>
      <c r="AH198">
        <f t="shared" si="173"/>
        <v>457.91199999999998</v>
      </c>
      <c r="AI198">
        <f t="shared" si="173"/>
        <v>528.73599999999999</v>
      </c>
      <c r="AJ198">
        <f t="shared" si="173"/>
        <v>443.89499999999998</v>
      </c>
      <c r="AK198">
        <f t="shared" si="173"/>
        <v>439.49999999999994</v>
      </c>
      <c r="AL198">
        <f t="shared" si="173"/>
        <v>467.226</v>
      </c>
      <c r="AM198">
        <f t="shared" si="173"/>
        <v>412.58699999999999</v>
      </c>
      <c r="AN198">
        <f t="shared" si="173"/>
        <v>433.66799999999995</v>
      </c>
      <c r="AO198">
        <f t="shared" si="173"/>
        <v>457.27199999999999</v>
      </c>
      <c r="AP198">
        <f t="shared" si="173"/>
        <v>372.75</v>
      </c>
      <c r="AQ198">
        <f t="shared" si="173"/>
        <v>448.512</v>
      </c>
      <c r="AR198">
        <f t="shared" si="173"/>
        <v>428.91</v>
      </c>
      <c r="AS198">
        <f t="shared" si="173"/>
        <v>466.78399999999993</v>
      </c>
      <c r="AT198">
        <f t="shared" si="173"/>
        <v>408.63</v>
      </c>
      <c r="AU198">
        <f t="shared" si="173"/>
        <v>417.88200000000001</v>
      </c>
      <c r="AV198">
        <f t="shared" si="173"/>
        <v>428.28000000000003</v>
      </c>
      <c r="AW198">
        <f t="shared" si="173"/>
        <v>421.48899999999998</v>
      </c>
      <c r="AX198">
        <f t="shared" si="173"/>
        <v>430.27600000000001</v>
      </c>
      <c r="AY198">
        <f t="shared" si="173"/>
        <v>350.56800000000004</v>
      </c>
      <c r="AZ198">
        <f t="shared" si="173"/>
        <v>426.00800000000004</v>
      </c>
      <c r="BA198">
        <f t="shared" si="173"/>
        <v>478.53599999999994</v>
      </c>
      <c r="BB198">
        <f t="shared" si="173"/>
        <v>378.52499999999998</v>
      </c>
      <c r="BC198">
        <f t="shared" si="173"/>
        <v>429.89400000000001</v>
      </c>
      <c r="BD198">
        <f t="shared" si="173"/>
        <v>476.78400000000005</v>
      </c>
      <c r="BE198">
        <f t="shared" si="173"/>
        <v>461.58</v>
      </c>
      <c r="BF198">
        <f t="shared" si="173"/>
        <v>423.108</v>
      </c>
      <c r="BG198">
        <f t="shared" si="173"/>
        <v>431.76599999999996</v>
      </c>
      <c r="BH198">
        <f t="shared" si="173"/>
        <v>397.05599999999998</v>
      </c>
      <c r="BI198">
        <f t="shared" si="173"/>
        <v>455.46800000000002</v>
      </c>
      <c r="BJ198">
        <f t="shared" si="173"/>
        <v>449.06400000000002</v>
      </c>
      <c r="BK198">
        <f t="shared" si="173"/>
        <v>435.96</v>
      </c>
      <c r="BL198">
        <f t="shared" si="173"/>
        <v>445.00799999999998</v>
      </c>
      <c r="BM198">
        <f t="shared" si="173"/>
        <v>407.64000000000004</v>
      </c>
      <c r="BN198">
        <f t="shared" si="173"/>
        <v>400.02300000000002</v>
      </c>
      <c r="BO198">
        <f t="shared" si="174"/>
        <v>508.32599999999996</v>
      </c>
      <c r="BP198">
        <f t="shared" si="174"/>
        <v>452.24400000000003</v>
      </c>
      <c r="BQ198">
        <f t="shared" si="174"/>
        <v>350.78399999999999</v>
      </c>
      <c r="BR198">
        <f t="shared" si="174"/>
        <v>459.77600000000007</v>
      </c>
      <c r="BS198">
        <f t="shared" si="174"/>
        <v>401.09199999999998</v>
      </c>
      <c r="BT198">
        <f t="shared" si="174"/>
        <v>447.69400000000002</v>
      </c>
      <c r="BU198">
        <f t="shared" si="174"/>
        <v>450.41399999999993</v>
      </c>
      <c r="BV198">
        <f t="shared" si="174"/>
        <v>397.57300000000004</v>
      </c>
      <c r="BW198">
        <f t="shared" si="174"/>
        <v>485.21599999999995</v>
      </c>
      <c r="BX198">
        <f t="shared" si="174"/>
        <v>495.35700000000003</v>
      </c>
      <c r="BY198">
        <f t="shared" si="174"/>
        <v>463.70100000000002</v>
      </c>
      <c r="BZ198">
        <f t="shared" si="174"/>
        <v>462.59999999999997</v>
      </c>
      <c r="CA198">
        <f t="shared" si="174"/>
        <v>413.43600000000004</v>
      </c>
      <c r="CB198">
        <f t="shared" si="174"/>
        <v>477.73</v>
      </c>
      <c r="CC198">
        <f t="shared" si="174"/>
        <v>441.50400000000002</v>
      </c>
      <c r="CD198">
        <f t="shared" si="174"/>
        <v>392.43</v>
      </c>
      <c r="CE198">
        <f t="shared" si="174"/>
        <v>412.45199999999994</v>
      </c>
      <c r="CF198">
        <f t="shared" si="174"/>
        <v>448.14699999999999</v>
      </c>
      <c r="CG198">
        <f t="shared" si="174"/>
        <v>455.51</v>
      </c>
      <c r="CH198">
        <f t="shared" si="174"/>
        <v>458.83199999999994</v>
      </c>
      <c r="CI198">
        <f t="shared" si="174"/>
        <v>438.26499999999999</v>
      </c>
      <c r="CJ198">
        <f t="shared" si="174"/>
        <v>491.87</v>
      </c>
      <c r="CK198">
        <f t="shared" si="174"/>
        <v>416.99</v>
      </c>
      <c r="CL198">
        <f t="shared" si="174"/>
        <v>389.53599999999994</v>
      </c>
      <c r="CM198">
        <f t="shared" si="174"/>
        <v>462.75999999999993</v>
      </c>
      <c r="CN198">
        <f t="shared" si="174"/>
        <v>489.51900000000001</v>
      </c>
      <c r="CO198">
        <f t="shared" si="174"/>
        <v>444.44399999999996</v>
      </c>
      <c r="CP198">
        <f t="shared" si="174"/>
        <v>418.30400000000003</v>
      </c>
      <c r="CQ198">
        <f t="shared" si="174"/>
        <v>444.26400000000001</v>
      </c>
      <c r="CR198">
        <f t="shared" si="174"/>
        <v>393.43700000000001</v>
      </c>
      <c r="CS198">
        <f t="shared" si="174"/>
        <v>514.91699999999992</v>
      </c>
      <c r="CT198">
        <f t="shared" si="174"/>
        <v>430.77000000000004</v>
      </c>
      <c r="CU198">
        <f t="shared" si="174"/>
        <v>461.7</v>
      </c>
      <c r="CV198">
        <f t="shared" si="174"/>
        <v>429.59599999999995</v>
      </c>
      <c r="CW198">
        <f t="shared" si="174"/>
        <v>413.88200000000001</v>
      </c>
      <c r="CX198">
        <f t="shared" si="174"/>
        <v>381.61500000000001</v>
      </c>
      <c r="CY198">
        <f t="shared" si="174"/>
        <v>474.089</v>
      </c>
      <c r="CZ198">
        <f t="shared" si="174"/>
        <v>440.48199999999997</v>
      </c>
      <c r="DA198">
        <f t="shared" si="174"/>
        <v>421.26</v>
      </c>
      <c r="DB198">
        <f t="shared" si="174"/>
        <v>511.87200000000001</v>
      </c>
      <c r="DC198">
        <f t="shared" si="174"/>
        <v>446.92499999999995</v>
      </c>
      <c r="DD198">
        <f t="shared" si="174"/>
        <v>461.77199999999999</v>
      </c>
      <c r="DE198">
        <f t="shared" si="174"/>
        <v>348.31799999999998</v>
      </c>
      <c r="DF198">
        <f t="shared" si="174"/>
        <v>519.95799999999997</v>
      </c>
      <c r="DG198">
        <f t="shared" si="174"/>
        <v>437.10699999999997</v>
      </c>
      <c r="DH198">
        <f t="shared" si="174"/>
        <v>480.072</v>
      </c>
      <c r="DI198">
        <f t="shared" si="174"/>
        <v>468.97500000000002</v>
      </c>
      <c r="DJ198">
        <f t="shared" si="174"/>
        <v>399.63</v>
      </c>
      <c r="DK198">
        <f t="shared" si="174"/>
        <v>432.40800000000007</v>
      </c>
      <c r="DL198">
        <f t="shared" si="174"/>
        <v>447.20400000000001</v>
      </c>
      <c r="DM198">
        <f t="shared" si="174"/>
        <v>390.80700000000002</v>
      </c>
      <c r="DN198">
        <f t="shared" si="174"/>
        <v>380.87400000000002</v>
      </c>
      <c r="DO198">
        <f t="shared" si="174"/>
        <v>520.95100000000002</v>
      </c>
      <c r="DP198">
        <f t="shared" si="174"/>
        <v>499.75800000000004</v>
      </c>
      <c r="DQ198">
        <f t="shared" si="174"/>
        <v>498.88800000000003</v>
      </c>
      <c r="DR198">
        <f t="shared" si="174"/>
        <v>444.74400000000003</v>
      </c>
      <c r="DS198">
        <f t="shared" si="174"/>
        <v>405.30599999999998</v>
      </c>
      <c r="DT198">
        <f t="shared" si="174"/>
        <v>467.12400000000002</v>
      </c>
      <c r="DU198">
        <f t="shared" si="174"/>
        <v>439.80999999999995</v>
      </c>
      <c r="DV198">
        <f t="shared" si="174"/>
        <v>398.95000000000005</v>
      </c>
      <c r="DW198">
        <f t="shared" si="174"/>
        <v>503.90999999999997</v>
      </c>
      <c r="DX198">
        <f t="shared" si="174"/>
        <v>417.99799999999999</v>
      </c>
      <c r="DY198">
        <f t="shared" si="174"/>
        <v>364.48</v>
      </c>
      <c r="DZ198">
        <f t="shared" si="174"/>
        <v>364.35</v>
      </c>
      <c r="EA198">
        <f t="shared" si="175"/>
        <v>418.83300000000003</v>
      </c>
      <c r="EB198">
        <f t="shared" si="175"/>
        <v>503.44000000000005</v>
      </c>
      <c r="EC198">
        <f t="shared" si="175"/>
        <v>516.55799999999999</v>
      </c>
      <c r="ED198">
        <f t="shared" si="175"/>
        <v>466.73600000000005</v>
      </c>
      <c r="EE198">
        <f t="shared" si="175"/>
        <v>401.37</v>
      </c>
      <c r="EF198">
        <f t="shared" si="175"/>
        <v>434.60200000000003</v>
      </c>
      <c r="EG198">
        <f t="shared" si="175"/>
        <v>395.13599999999997</v>
      </c>
      <c r="EH198">
        <f t="shared" si="175"/>
        <v>489.88800000000003</v>
      </c>
      <c r="EI198">
        <f t="shared" si="175"/>
        <v>471.74399999999997</v>
      </c>
      <c r="EJ198">
        <f t="shared" si="175"/>
        <v>443.30400000000003</v>
      </c>
      <c r="EK198">
        <f t="shared" si="175"/>
        <v>462.21000000000004</v>
      </c>
      <c r="EL198">
        <f t="shared" si="175"/>
        <v>434.14800000000002</v>
      </c>
      <c r="EM198">
        <f t="shared" si="175"/>
        <v>377.36</v>
      </c>
      <c r="EN198">
        <f t="shared" si="175"/>
        <v>448.58099999999996</v>
      </c>
      <c r="EO198">
        <f t="shared" si="175"/>
        <v>445.79699999999997</v>
      </c>
      <c r="EP198">
        <f t="shared" si="175"/>
        <v>476.58000000000004</v>
      </c>
      <c r="EQ198">
        <f t="shared" si="175"/>
        <v>363.46600000000001</v>
      </c>
      <c r="ER198">
        <f t="shared" si="175"/>
        <v>434.40299999999996</v>
      </c>
      <c r="ES198">
        <f t="shared" si="175"/>
        <v>431.07999999999993</v>
      </c>
      <c r="ET198">
        <f t="shared" si="175"/>
        <v>358.36</v>
      </c>
      <c r="EU198">
        <f t="shared" si="175"/>
        <v>403.50600000000003</v>
      </c>
      <c r="EV198">
        <f t="shared" si="175"/>
        <v>399.125</v>
      </c>
      <c r="EW198">
        <f t="shared" si="175"/>
        <v>457.42399999999998</v>
      </c>
      <c r="EX198">
        <f t="shared" si="175"/>
        <v>459.62699999999995</v>
      </c>
      <c r="EY198">
        <f t="shared" si="175"/>
        <v>496.78399999999993</v>
      </c>
      <c r="EZ198">
        <f t="shared" si="175"/>
        <v>511.68</v>
      </c>
      <c r="FA198">
        <f t="shared" si="175"/>
        <v>362.82400000000001</v>
      </c>
      <c r="FB198">
        <f t="shared" si="175"/>
        <v>462.07500000000005</v>
      </c>
      <c r="FC198">
        <f t="shared" si="175"/>
        <v>470.80799999999994</v>
      </c>
      <c r="FD198">
        <f t="shared" si="175"/>
        <v>466.62</v>
      </c>
      <c r="FE198">
        <f t="shared" si="175"/>
        <v>414.798</v>
      </c>
      <c r="FF198">
        <f t="shared" si="175"/>
        <v>469.71000000000004</v>
      </c>
      <c r="FG198">
        <f t="shared" si="175"/>
        <v>511.57199999999995</v>
      </c>
      <c r="FH198">
        <f t="shared" si="175"/>
        <v>484.702</v>
      </c>
      <c r="FI198">
        <f t="shared" si="175"/>
        <v>476.07300000000004</v>
      </c>
      <c r="FJ198">
        <f t="shared" si="175"/>
        <v>432.97199999999992</v>
      </c>
      <c r="FK198">
        <f t="shared" si="175"/>
        <v>476.93299999999994</v>
      </c>
      <c r="FL198">
        <f t="shared" si="175"/>
        <v>453.34800000000001</v>
      </c>
      <c r="FM198">
        <f t="shared" si="175"/>
        <v>373.75200000000001</v>
      </c>
      <c r="FN198">
        <f t="shared" si="175"/>
        <v>522.48800000000006</v>
      </c>
      <c r="FO198">
        <f t="shared" si="175"/>
        <v>354.84399999999999</v>
      </c>
      <c r="FP198">
        <f t="shared" si="175"/>
        <v>471.03999999999996</v>
      </c>
      <c r="FQ198">
        <f t="shared" si="175"/>
        <v>433.24600000000004</v>
      </c>
      <c r="FR198">
        <f t="shared" si="175"/>
        <v>455.21500000000003</v>
      </c>
      <c r="FS198">
        <f t="shared" si="175"/>
        <v>354.17700000000002</v>
      </c>
      <c r="FT198">
        <f t="shared" si="175"/>
        <v>366.68</v>
      </c>
      <c r="FU198">
        <f t="shared" si="175"/>
        <v>388.267</v>
      </c>
      <c r="FV198">
        <f t="shared" si="175"/>
        <v>471.16500000000002</v>
      </c>
      <c r="FW198">
        <f t="shared" si="175"/>
        <v>457.22699999999998</v>
      </c>
      <c r="FX198">
        <f t="shared" si="175"/>
        <v>432.12799999999999</v>
      </c>
      <c r="FY198">
        <f t="shared" si="175"/>
        <v>470.73</v>
      </c>
      <c r="FZ198">
        <f t="shared" si="175"/>
        <v>446.82300000000004</v>
      </c>
      <c r="GA198">
        <f t="shared" si="175"/>
        <v>476.65600000000001</v>
      </c>
      <c r="GB198">
        <f t="shared" si="175"/>
        <v>382.64499999999998</v>
      </c>
      <c r="GC198">
        <f t="shared" si="175"/>
        <v>428.03199999999998</v>
      </c>
      <c r="GD198">
        <f t="shared" si="175"/>
        <v>437.69000000000005</v>
      </c>
      <c r="GE198">
        <f t="shared" si="175"/>
        <v>423.423</v>
      </c>
      <c r="GF198">
        <f t="shared" si="175"/>
        <v>421.47999999999996</v>
      </c>
      <c r="GG198">
        <f t="shared" si="175"/>
        <v>461.68099999999998</v>
      </c>
      <c r="GH198">
        <f t="shared" si="175"/>
        <v>393.35500000000002</v>
      </c>
      <c r="GI198">
        <f t="shared" si="175"/>
        <v>425.21</v>
      </c>
      <c r="GJ198">
        <f t="shared" si="175"/>
        <v>412.56600000000003</v>
      </c>
      <c r="GK198">
        <f t="shared" si="175"/>
        <v>416.94400000000002</v>
      </c>
      <c r="GL198">
        <f t="shared" si="175"/>
        <v>443.23200000000003</v>
      </c>
      <c r="GM198">
        <f t="shared" si="176"/>
        <v>464.53</v>
      </c>
      <c r="GN198">
        <f t="shared" si="176"/>
        <v>442.71899999999999</v>
      </c>
      <c r="GO198">
        <f t="shared" si="176"/>
        <v>468.48</v>
      </c>
      <c r="GP198">
        <f t="shared" si="176"/>
        <v>485.43400000000003</v>
      </c>
      <c r="GQ198">
        <f t="shared" si="176"/>
        <v>460.22200000000004</v>
      </c>
      <c r="GR198">
        <f t="shared" si="176"/>
        <v>443.82100000000003</v>
      </c>
      <c r="GS198">
        <f t="shared" si="176"/>
        <v>445.97600000000006</v>
      </c>
      <c r="GT198">
        <f t="shared" si="176"/>
        <v>476.68500000000006</v>
      </c>
      <c r="GU198">
        <f t="shared" si="176"/>
        <v>505</v>
      </c>
      <c r="GV198">
        <f t="shared" si="176"/>
        <v>480.76</v>
      </c>
      <c r="GW198">
        <f t="shared" si="176"/>
        <v>450.26399999999995</v>
      </c>
      <c r="GX198">
        <f t="shared" si="176"/>
        <v>508.49099999999999</v>
      </c>
      <c r="GY198">
        <f t="shared" si="176"/>
        <v>352.75799999999998</v>
      </c>
      <c r="GZ198">
        <f t="shared" si="176"/>
        <v>367.971</v>
      </c>
      <c r="HA198">
        <f t="shared" si="176"/>
        <v>422.00400000000002</v>
      </c>
      <c r="HB198">
        <f t="shared" si="176"/>
        <v>431.63200000000001</v>
      </c>
      <c r="HC198">
        <f t="shared" si="176"/>
        <v>490.61999999999995</v>
      </c>
      <c r="HD198">
        <f t="shared" si="176"/>
        <v>379.62</v>
      </c>
      <c r="HE198">
        <f t="shared" si="176"/>
        <v>451.27600000000001</v>
      </c>
      <c r="HF198">
        <f t="shared" si="176"/>
        <v>310.20799999999997</v>
      </c>
      <c r="HG198">
        <f t="shared" si="176"/>
        <v>351.50900000000001</v>
      </c>
      <c r="HH198">
        <f t="shared" si="176"/>
        <v>435.50399999999996</v>
      </c>
      <c r="HI198">
        <f t="shared" si="176"/>
        <v>446.17100000000005</v>
      </c>
      <c r="HJ198">
        <f t="shared" si="176"/>
        <v>432.52099999999996</v>
      </c>
      <c r="HK198">
        <f t="shared" si="176"/>
        <v>375.18399999999997</v>
      </c>
      <c r="HL198">
        <f t="shared" si="176"/>
        <v>454.14400000000001</v>
      </c>
      <c r="HM198">
        <f t="shared" si="176"/>
        <v>509.76199999999994</v>
      </c>
      <c r="HN198">
        <f t="shared" si="176"/>
        <v>534.59</v>
      </c>
      <c r="HO198">
        <f t="shared" si="176"/>
        <v>462</v>
      </c>
      <c r="HP198">
        <f t="shared" si="176"/>
        <v>384.47200000000004</v>
      </c>
      <c r="HQ198">
        <f t="shared" si="176"/>
        <v>429.51</v>
      </c>
      <c r="HR198">
        <f t="shared" si="176"/>
        <v>346.74299999999999</v>
      </c>
      <c r="HS198">
        <f t="shared" si="176"/>
        <v>423.95600000000002</v>
      </c>
      <c r="HT198">
        <f t="shared" si="176"/>
        <v>415.93200000000002</v>
      </c>
      <c r="HU198">
        <f t="shared" si="176"/>
        <v>468.56100000000004</v>
      </c>
      <c r="HV198">
        <f t="shared" si="176"/>
        <v>485.30499999999995</v>
      </c>
      <c r="HW198">
        <f t="shared" si="176"/>
        <v>514.52700000000004</v>
      </c>
      <c r="HX198">
        <f t="shared" si="176"/>
        <v>417.63200000000001</v>
      </c>
      <c r="HY198">
        <f t="shared" si="176"/>
        <v>461.00000000000006</v>
      </c>
      <c r="HZ198">
        <f t="shared" si="176"/>
        <v>452.68499999999995</v>
      </c>
      <c r="IA198">
        <f t="shared" si="176"/>
        <v>353.51</v>
      </c>
      <c r="IB198">
        <f t="shared" si="176"/>
        <v>473.50000000000006</v>
      </c>
      <c r="IC198">
        <f t="shared" si="176"/>
        <v>502.25</v>
      </c>
      <c r="ID198">
        <f t="shared" si="176"/>
        <v>450.29400000000004</v>
      </c>
      <c r="IE198">
        <f t="shared" si="176"/>
        <v>383.44399999999996</v>
      </c>
      <c r="IF198">
        <f t="shared" si="176"/>
        <v>414.02</v>
      </c>
      <c r="IG198">
        <f t="shared" si="176"/>
        <v>492.375</v>
      </c>
      <c r="IH198">
        <f t="shared" si="176"/>
        <v>465.226</v>
      </c>
      <c r="II198">
        <f t="shared" si="176"/>
        <v>484.43000000000006</v>
      </c>
      <c r="IJ198">
        <f t="shared" si="176"/>
        <v>445.375</v>
      </c>
      <c r="IK198">
        <f t="shared" si="176"/>
        <v>497.84000000000003</v>
      </c>
      <c r="IL198">
        <f t="shared" si="176"/>
        <v>461.03999999999996</v>
      </c>
      <c r="IM198">
        <f t="shared" si="176"/>
        <v>404.54399999999998</v>
      </c>
      <c r="IN198">
        <f t="shared" si="176"/>
        <v>398.60099999999994</v>
      </c>
      <c r="IO198">
        <f t="shared" si="176"/>
        <v>375.22400000000005</v>
      </c>
      <c r="IP198">
        <f t="shared" si="176"/>
        <v>379.80900000000003</v>
      </c>
      <c r="IQ198">
        <f t="shared" si="176"/>
        <v>445.88399999999996</v>
      </c>
      <c r="IR198">
        <f t="shared" si="176"/>
        <v>408.2</v>
      </c>
      <c r="IS198">
        <f t="shared" si="176"/>
        <v>477.52</v>
      </c>
      <c r="IT198">
        <f t="shared" si="176"/>
        <v>464.65599999999995</v>
      </c>
      <c r="IU198">
        <f t="shared" si="176"/>
        <v>496.40100000000001</v>
      </c>
      <c r="IV198">
        <f t="shared" si="176"/>
        <v>465.24800000000005</v>
      </c>
      <c r="IW198">
        <f t="shared" si="176"/>
        <v>416.75699999999995</v>
      </c>
      <c r="IX198">
        <f t="shared" si="176"/>
        <v>418.77</v>
      </c>
      <c r="IY198">
        <f t="shared" si="177"/>
        <v>468.91900000000004</v>
      </c>
      <c r="IZ198">
        <f t="shared" si="177"/>
        <v>418.2</v>
      </c>
      <c r="JA198">
        <f t="shared" si="177"/>
        <v>406.87900000000002</v>
      </c>
      <c r="JB198">
        <f t="shared" si="177"/>
        <v>413.94600000000003</v>
      </c>
      <c r="JC198">
        <f t="shared" si="177"/>
        <v>447.78</v>
      </c>
      <c r="JD198">
        <f t="shared" si="177"/>
        <v>396.27</v>
      </c>
      <c r="JE198">
        <f t="shared" si="177"/>
        <v>463.29599999999994</v>
      </c>
      <c r="JF198">
        <f t="shared" si="177"/>
        <v>478.29599999999999</v>
      </c>
      <c r="JG198">
        <f t="shared" si="177"/>
        <v>472.02100000000007</v>
      </c>
      <c r="JH198">
        <f t="shared" si="177"/>
        <v>444.72</v>
      </c>
      <c r="JI198">
        <f t="shared" si="177"/>
        <v>430.08000000000004</v>
      </c>
      <c r="JJ198">
        <f t="shared" si="177"/>
        <v>426.52500000000003</v>
      </c>
      <c r="JK198">
        <f t="shared" si="177"/>
        <v>471.75</v>
      </c>
      <c r="JL198">
        <f t="shared" si="177"/>
        <v>334.375</v>
      </c>
      <c r="JM198">
        <f t="shared" si="177"/>
        <v>474.83000000000004</v>
      </c>
      <c r="JN198">
        <f t="shared" si="177"/>
        <v>505.51499999999999</v>
      </c>
      <c r="JO198">
        <f t="shared" si="177"/>
        <v>559.56299999999999</v>
      </c>
      <c r="JP198">
        <f t="shared" si="177"/>
        <v>460.15199999999999</v>
      </c>
      <c r="JQ198">
        <f t="shared" si="177"/>
        <v>383.61400000000003</v>
      </c>
      <c r="JR198">
        <f t="shared" si="177"/>
        <v>534</v>
      </c>
      <c r="JS198">
        <f t="shared" si="177"/>
        <v>425.07799999999997</v>
      </c>
      <c r="JT198">
        <f t="shared" si="177"/>
        <v>469.39499999999998</v>
      </c>
      <c r="JU198">
        <f t="shared" si="177"/>
        <v>464.25599999999997</v>
      </c>
      <c r="JV198">
        <f t="shared" si="177"/>
        <v>377.52</v>
      </c>
      <c r="JW198">
        <f t="shared" si="177"/>
        <v>406.12</v>
      </c>
      <c r="JX198">
        <f t="shared" si="177"/>
        <v>436.53600000000006</v>
      </c>
      <c r="JY198">
        <f t="shared" si="177"/>
        <v>388.80799999999999</v>
      </c>
      <c r="JZ198">
        <f t="shared" si="177"/>
        <v>467.45400000000006</v>
      </c>
      <c r="KA198">
        <f t="shared" si="177"/>
        <v>451.35200000000003</v>
      </c>
      <c r="KB198">
        <f t="shared" si="177"/>
        <v>328.94400000000002</v>
      </c>
      <c r="KC198">
        <f t="shared" si="177"/>
        <v>434.23</v>
      </c>
      <c r="KD198">
        <f t="shared" si="177"/>
        <v>387.96000000000004</v>
      </c>
      <c r="KE198">
        <f t="shared" si="177"/>
        <v>431.52</v>
      </c>
      <c r="KF198">
        <f t="shared" si="177"/>
        <v>410.05999999999995</v>
      </c>
      <c r="KG198">
        <f t="shared" si="177"/>
        <v>433.63</v>
      </c>
      <c r="KH198">
        <f t="shared" si="177"/>
        <v>523.56599999999992</v>
      </c>
      <c r="KI198">
        <f t="shared" si="177"/>
        <v>414.44</v>
      </c>
      <c r="KJ198">
        <f t="shared" si="177"/>
        <v>411.93899999999996</v>
      </c>
      <c r="KK198">
        <f t="shared" si="177"/>
        <v>517.56200000000001</v>
      </c>
      <c r="KL198">
        <f t="shared" si="177"/>
        <v>454.67400000000004</v>
      </c>
      <c r="KM198">
        <f t="shared" si="177"/>
        <v>420.90899999999993</v>
      </c>
      <c r="KN198">
        <f t="shared" si="177"/>
        <v>463.69899999999996</v>
      </c>
      <c r="KO198">
        <f t="shared" si="177"/>
        <v>378.60300000000001</v>
      </c>
      <c r="KP198">
        <f t="shared" si="177"/>
        <v>444.90500000000003</v>
      </c>
      <c r="KQ198">
        <f t="shared" si="177"/>
        <v>469.71000000000004</v>
      </c>
      <c r="KR198">
        <f t="shared" si="177"/>
        <v>426.38400000000001</v>
      </c>
      <c r="KS198">
        <f t="shared" si="177"/>
        <v>479</v>
      </c>
      <c r="KT198">
        <f t="shared" si="177"/>
        <v>340.08</v>
      </c>
      <c r="KU198">
        <f t="shared" si="177"/>
        <v>435.76000000000005</v>
      </c>
      <c r="KV198">
        <f t="shared" si="177"/>
        <v>414.91999999999996</v>
      </c>
      <c r="KW198">
        <f t="shared" si="177"/>
        <v>421.68600000000004</v>
      </c>
      <c r="KX198">
        <f t="shared" si="177"/>
        <v>412.84599999999995</v>
      </c>
      <c r="KY198">
        <f t="shared" si="177"/>
        <v>466.78499999999997</v>
      </c>
      <c r="KZ198">
        <f t="shared" si="177"/>
        <v>440.49599999999998</v>
      </c>
      <c r="LA198">
        <f t="shared" si="177"/>
        <v>357.92500000000001</v>
      </c>
      <c r="LB198">
        <f t="shared" si="177"/>
        <v>406.09200000000004</v>
      </c>
      <c r="LC198">
        <f t="shared" si="177"/>
        <v>412.74199999999996</v>
      </c>
      <c r="LD198">
        <f t="shared" si="177"/>
        <v>410.67</v>
      </c>
      <c r="LE198">
        <f t="shared" si="177"/>
        <v>375.76499999999999</v>
      </c>
      <c r="LF198">
        <f t="shared" si="177"/>
        <v>458.03500000000003</v>
      </c>
      <c r="LG198">
        <f t="shared" si="177"/>
        <v>504.41899999999998</v>
      </c>
      <c r="LH198">
        <f t="shared" si="177"/>
        <v>463.995</v>
      </c>
      <c r="LI198">
        <f t="shared" si="177"/>
        <v>414.28399999999999</v>
      </c>
      <c r="LJ198">
        <f t="shared" si="177"/>
        <v>437.10699999999997</v>
      </c>
      <c r="LK198">
        <f t="shared" si="178"/>
        <v>439.61999999999995</v>
      </c>
      <c r="LL198">
        <f t="shared" si="178"/>
        <v>494.86799999999999</v>
      </c>
      <c r="LM198">
        <f t="shared" si="178"/>
        <v>503.97599999999994</v>
      </c>
      <c r="LN198">
        <f t="shared" si="178"/>
        <v>490.04800000000006</v>
      </c>
      <c r="LO198">
        <f t="shared" si="178"/>
        <v>364.15700000000004</v>
      </c>
      <c r="LP198">
        <f t="shared" si="178"/>
        <v>443.23200000000003</v>
      </c>
      <c r="LQ198">
        <f t="shared" si="178"/>
        <v>459.34200000000004</v>
      </c>
      <c r="LR198">
        <f t="shared" si="178"/>
        <v>514.30500000000006</v>
      </c>
      <c r="LS198">
        <f t="shared" si="178"/>
        <v>379.37599999999998</v>
      </c>
      <c r="LT198">
        <f t="shared" si="178"/>
        <v>459.11799999999994</v>
      </c>
      <c r="LU198">
        <f t="shared" si="178"/>
        <v>363.20400000000001</v>
      </c>
      <c r="LV198">
        <f t="shared" si="178"/>
        <v>482.92399999999998</v>
      </c>
      <c r="LW198">
        <f t="shared" si="178"/>
        <v>420.54</v>
      </c>
      <c r="LX198">
        <f t="shared" si="178"/>
        <v>423.42399999999998</v>
      </c>
      <c r="LY198">
        <f t="shared" si="178"/>
        <v>461.03999999999996</v>
      </c>
      <c r="LZ198">
        <f t="shared" si="178"/>
        <v>429.75100000000003</v>
      </c>
      <c r="MA198">
        <f t="shared" si="178"/>
        <v>405.82</v>
      </c>
      <c r="MB198">
        <f t="shared" si="178"/>
        <v>485.108</v>
      </c>
      <c r="MC198">
        <f t="shared" si="178"/>
        <v>461.16</v>
      </c>
      <c r="MD198">
        <f t="shared" si="178"/>
        <v>335.96100000000001</v>
      </c>
      <c r="ME198">
        <f t="shared" si="178"/>
        <v>398.33600000000001</v>
      </c>
      <c r="MF198">
        <f t="shared" si="178"/>
        <v>455.16800000000006</v>
      </c>
      <c r="MG198">
        <f t="shared" si="178"/>
        <v>497.96999999999997</v>
      </c>
      <c r="MH198">
        <f t="shared" si="178"/>
        <v>368.68</v>
      </c>
      <c r="MI198">
        <f t="shared" si="178"/>
        <v>523.14599999999996</v>
      </c>
      <c r="MJ198">
        <f t="shared" si="178"/>
        <v>453.13599999999997</v>
      </c>
      <c r="MK198">
        <f t="shared" si="178"/>
        <v>499.28999999999996</v>
      </c>
      <c r="ML198">
        <f t="shared" si="178"/>
        <v>379.57500000000005</v>
      </c>
      <c r="MM198">
        <f t="shared" si="178"/>
        <v>403.233</v>
      </c>
      <c r="MN198">
        <f t="shared" si="178"/>
        <v>440.13000000000005</v>
      </c>
      <c r="MO198">
        <f t="shared" si="178"/>
        <v>431.10400000000004</v>
      </c>
      <c r="MP198">
        <f t="shared" si="178"/>
        <v>422.08600000000001</v>
      </c>
      <c r="MQ198">
        <f t="shared" si="178"/>
        <v>393.78999999999996</v>
      </c>
      <c r="MR198">
        <f t="shared" si="178"/>
        <v>430.661</v>
      </c>
      <c r="MS198">
        <f t="shared" si="178"/>
        <v>422.00400000000002</v>
      </c>
      <c r="MT198">
        <f t="shared" si="178"/>
        <v>533.82000000000005</v>
      </c>
      <c r="MU198">
        <f t="shared" si="178"/>
        <v>410.67</v>
      </c>
      <c r="MV198">
        <f t="shared" si="178"/>
        <v>493.44299999999998</v>
      </c>
      <c r="MW198">
        <f t="shared" si="178"/>
        <v>467</v>
      </c>
      <c r="MX198">
        <f t="shared" si="178"/>
        <v>472.31700000000001</v>
      </c>
      <c r="MY198">
        <f t="shared" si="178"/>
        <v>388.5</v>
      </c>
      <c r="MZ198">
        <f t="shared" si="178"/>
        <v>450.09799999999996</v>
      </c>
      <c r="NA198">
        <f t="shared" si="178"/>
        <v>461.77600000000001</v>
      </c>
      <c r="NB198">
        <f t="shared" si="178"/>
        <v>472.65600000000001</v>
      </c>
      <c r="NC198">
        <f t="shared" si="178"/>
        <v>403.26299999999998</v>
      </c>
      <c r="ND198">
        <f t="shared" si="178"/>
        <v>454.90499999999997</v>
      </c>
      <c r="NE198">
        <f t="shared" si="178"/>
        <v>433.36499999999995</v>
      </c>
      <c r="NF198">
        <f t="shared" si="178"/>
        <v>390.404</v>
      </c>
      <c r="NG198">
        <f t="shared" si="178"/>
        <v>427.05100000000004</v>
      </c>
      <c r="NH198">
        <f t="shared" si="178"/>
        <v>455.68000000000006</v>
      </c>
      <c r="NI198">
        <f t="shared" si="178"/>
        <v>434.17600000000004</v>
      </c>
      <c r="NJ198">
        <f t="shared" si="178"/>
        <v>453.25699999999995</v>
      </c>
      <c r="NK198">
        <f t="shared" si="178"/>
        <v>468.46800000000002</v>
      </c>
      <c r="NL198">
        <f t="shared" si="178"/>
        <v>366.27600000000001</v>
      </c>
      <c r="NM198">
        <f t="shared" si="178"/>
        <v>363.834</v>
      </c>
      <c r="NN198">
        <f t="shared" si="178"/>
        <v>441.15000000000003</v>
      </c>
      <c r="NO198">
        <f t="shared" si="178"/>
        <v>427.291</v>
      </c>
      <c r="NP198">
        <f t="shared" si="178"/>
        <v>330.81300000000005</v>
      </c>
      <c r="NQ198">
        <f t="shared" si="178"/>
        <v>360.62399999999997</v>
      </c>
      <c r="NR198">
        <f t="shared" si="178"/>
        <v>430.99999999999994</v>
      </c>
      <c r="NS198">
        <f t="shared" si="178"/>
        <v>422.29999999999995</v>
      </c>
      <c r="NT198">
        <f t="shared" si="178"/>
        <v>461.14799999999997</v>
      </c>
      <c r="NU198">
        <f t="shared" si="178"/>
        <v>422.17999999999995</v>
      </c>
      <c r="NV198">
        <f t="shared" si="178"/>
        <v>474.21</v>
      </c>
      <c r="NW198">
        <f t="shared" si="179"/>
        <v>473.88799999999998</v>
      </c>
      <c r="NX198">
        <f t="shared" si="179"/>
        <v>369.94399999999996</v>
      </c>
      <c r="NY198">
        <f t="shared" si="179"/>
        <v>458.41500000000002</v>
      </c>
      <c r="NZ198">
        <f t="shared" si="179"/>
        <v>400.40000000000003</v>
      </c>
      <c r="OA198">
        <f t="shared" si="179"/>
        <v>509.54399999999998</v>
      </c>
      <c r="OB198">
        <f t="shared" si="179"/>
        <v>460.53</v>
      </c>
      <c r="OC198">
        <f t="shared" si="179"/>
        <v>470.40799999999996</v>
      </c>
      <c r="OD198">
        <f t="shared" si="179"/>
        <v>525.048</v>
      </c>
      <c r="OE198">
        <f t="shared" si="179"/>
        <v>435.81500000000005</v>
      </c>
      <c r="OF198">
        <f t="shared" si="179"/>
        <v>457.12799999999999</v>
      </c>
      <c r="OG198">
        <f t="shared" si="179"/>
        <v>464.09999999999997</v>
      </c>
      <c r="OH198">
        <f t="shared" si="179"/>
        <v>463.54</v>
      </c>
      <c r="OI198">
        <f t="shared" si="179"/>
        <v>431.37599999999998</v>
      </c>
      <c r="OJ198">
        <f t="shared" si="179"/>
        <v>467.54400000000004</v>
      </c>
      <c r="OK198">
        <f t="shared" si="179"/>
        <v>485.43400000000003</v>
      </c>
      <c r="OL198">
        <f t="shared" si="179"/>
        <v>472.57600000000002</v>
      </c>
      <c r="OM198">
        <f t="shared" si="179"/>
        <v>485.56900000000002</v>
      </c>
      <c r="ON198">
        <f t="shared" si="179"/>
        <v>469.392</v>
      </c>
      <c r="OO198">
        <f t="shared" si="179"/>
        <v>355.37599999999998</v>
      </c>
      <c r="OP198">
        <f t="shared" si="179"/>
        <v>452.23500000000001</v>
      </c>
      <c r="OQ198">
        <f t="shared" si="179"/>
        <v>498.73599999999999</v>
      </c>
      <c r="OR198">
        <f t="shared" si="179"/>
        <v>406.69099999999997</v>
      </c>
      <c r="OS198">
        <f t="shared" si="179"/>
        <v>469.39600000000002</v>
      </c>
      <c r="OT198">
        <f t="shared" si="179"/>
        <v>401.33800000000002</v>
      </c>
      <c r="OU198">
        <f t="shared" si="179"/>
        <v>435.03499999999997</v>
      </c>
      <c r="OV198">
        <f t="shared" si="179"/>
        <v>468.61799999999999</v>
      </c>
      <c r="OW198">
        <f t="shared" si="179"/>
        <v>381.58199999999999</v>
      </c>
      <c r="OX198">
        <f t="shared" si="179"/>
        <v>455.40399999999994</v>
      </c>
      <c r="OY198">
        <f t="shared" si="179"/>
        <v>457.98</v>
      </c>
      <c r="OZ198">
        <f t="shared" si="179"/>
        <v>424.875</v>
      </c>
      <c r="PA198">
        <f t="shared" si="179"/>
        <v>417.31199999999995</v>
      </c>
      <c r="PB198">
        <f t="shared" si="179"/>
        <v>461.16</v>
      </c>
      <c r="PC198">
        <f t="shared" si="179"/>
        <v>488.54499999999996</v>
      </c>
      <c r="PD198">
        <f t="shared" si="179"/>
        <v>475.20499999999998</v>
      </c>
      <c r="PE198">
        <f t="shared" si="179"/>
        <v>472.38399999999996</v>
      </c>
      <c r="PF198">
        <f t="shared" si="179"/>
        <v>446.34000000000003</v>
      </c>
      <c r="PG198">
        <f t="shared" si="179"/>
        <v>389.18700000000001</v>
      </c>
      <c r="PH198">
        <f t="shared" si="179"/>
        <v>429.93600000000004</v>
      </c>
      <c r="PI198">
        <f t="shared" si="179"/>
        <v>473.69000000000005</v>
      </c>
      <c r="PJ198">
        <f t="shared" si="179"/>
        <v>463.63799999999998</v>
      </c>
      <c r="PK198">
        <f t="shared" si="179"/>
        <v>397.82399999999996</v>
      </c>
      <c r="PL198">
        <f t="shared" si="179"/>
        <v>434.34000000000003</v>
      </c>
      <c r="PM198">
        <f t="shared" si="179"/>
        <v>436.67800000000005</v>
      </c>
      <c r="PN198">
        <f t="shared" si="179"/>
        <v>458.43199999999996</v>
      </c>
      <c r="PO198">
        <f t="shared" si="179"/>
        <v>434.92200000000003</v>
      </c>
      <c r="PP198">
        <f t="shared" si="179"/>
        <v>511.91000000000008</v>
      </c>
      <c r="PQ198">
        <f t="shared" si="179"/>
        <v>438.44199999999995</v>
      </c>
      <c r="PR198">
        <f t="shared" si="179"/>
        <v>403.75599999999997</v>
      </c>
      <c r="PS198">
        <f t="shared" si="179"/>
        <v>421.64</v>
      </c>
      <c r="PT198">
        <f t="shared" si="179"/>
        <v>464.91900000000004</v>
      </c>
      <c r="PU198">
        <f t="shared" si="179"/>
        <v>535.59</v>
      </c>
      <c r="PV198">
        <f t="shared" si="179"/>
        <v>437.41600000000005</v>
      </c>
      <c r="PW198">
        <f t="shared" si="179"/>
        <v>475.86</v>
      </c>
      <c r="PX198">
        <f t="shared" si="179"/>
        <v>359.916</v>
      </c>
      <c r="PY198">
        <f t="shared" si="179"/>
        <v>400.09399999999999</v>
      </c>
      <c r="PZ198">
        <f t="shared" si="179"/>
        <v>358.57499999999999</v>
      </c>
      <c r="QA198">
        <f t="shared" si="179"/>
        <v>364.34300000000002</v>
      </c>
      <c r="QB198">
        <f t="shared" si="179"/>
        <v>394.49</v>
      </c>
      <c r="QC198">
        <f t="shared" si="179"/>
        <v>479.35899999999992</v>
      </c>
      <c r="QD198">
        <f t="shared" si="179"/>
        <v>347.02500000000003</v>
      </c>
      <c r="QE198">
        <f t="shared" si="179"/>
        <v>469.29899999999998</v>
      </c>
      <c r="QF198">
        <f t="shared" si="179"/>
        <v>444.57</v>
      </c>
      <c r="QG198">
        <f t="shared" si="179"/>
        <v>387</v>
      </c>
      <c r="QH198">
        <f t="shared" si="179"/>
        <v>415.23199999999997</v>
      </c>
      <c r="QI198">
        <f t="shared" si="180"/>
        <v>459.04500000000002</v>
      </c>
      <c r="QJ198">
        <f t="shared" si="180"/>
        <v>428.63199999999995</v>
      </c>
      <c r="QK198">
        <f t="shared" si="180"/>
        <v>334.11799999999999</v>
      </c>
      <c r="QL198">
        <f t="shared" si="180"/>
        <v>358.96899999999999</v>
      </c>
      <c r="QM198">
        <f t="shared" si="180"/>
        <v>443.48399999999998</v>
      </c>
      <c r="QN198">
        <f t="shared" si="180"/>
        <v>374.62400000000002</v>
      </c>
      <c r="QO198">
        <f t="shared" si="180"/>
        <v>466.34399999999994</v>
      </c>
      <c r="QP198">
        <f t="shared" si="180"/>
        <v>348.24899999999997</v>
      </c>
      <c r="QQ198">
        <f t="shared" si="180"/>
        <v>534.77200000000005</v>
      </c>
      <c r="QR198">
        <f t="shared" si="180"/>
        <v>452.50100000000003</v>
      </c>
      <c r="QS198">
        <f t="shared" si="180"/>
        <v>371.14200000000005</v>
      </c>
      <c r="QT198">
        <f t="shared" si="180"/>
        <v>402.19199999999995</v>
      </c>
      <c r="QU198">
        <f t="shared" si="180"/>
        <v>385.14</v>
      </c>
      <c r="QV198">
        <f t="shared" si="180"/>
        <v>380.77</v>
      </c>
      <c r="QW198">
        <f t="shared" si="180"/>
        <v>421.34399999999994</v>
      </c>
      <c r="QX198">
        <f t="shared" si="180"/>
        <v>381.89300000000003</v>
      </c>
      <c r="QY198">
        <f t="shared" si="180"/>
        <v>451.09599999999995</v>
      </c>
      <c r="QZ198">
        <f t="shared" si="180"/>
        <v>447.72200000000004</v>
      </c>
      <c r="RA198">
        <f t="shared" si="180"/>
        <v>373.55700000000002</v>
      </c>
      <c r="RB198">
        <f t="shared" si="180"/>
        <v>487.49399999999997</v>
      </c>
      <c r="RC198">
        <f t="shared" si="180"/>
        <v>438.09</v>
      </c>
      <c r="RD198">
        <f t="shared" si="180"/>
        <v>407.12099999999998</v>
      </c>
      <c r="RE198">
        <f t="shared" si="180"/>
        <v>353.23200000000003</v>
      </c>
      <c r="RF198">
        <f t="shared" si="180"/>
        <v>464.20799999999997</v>
      </c>
      <c r="RG198">
        <f t="shared" si="180"/>
        <v>381.44000000000005</v>
      </c>
      <c r="RH198">
        <f t="shared" si="180"/>
        <v>374.71799999999996</v>
      </c>
      <c r="RI198">
        <f t="shared" si="180"/>
        <v>384.35599999999999</v>
      </c>
      <c r="RJ198">
        <f t="shared" si="180"/>
        <v>432.72899999999998</v>
      </c>
      <c r="RK198">
        <f t="shared" si="180"/>
        <v>476.84999999999997</v>
      </c>
      <c r="RL198">
        <f t="shared" si="180"/>
        <v>458.08199999999999</v>
      </c>
      <c r="RM198">
        <f t="shared" si="180"/>
        <v>388.44</v>
      </c>
      <c r="RN198">
        <f t="shared" si="180"/>
        <v>441.35500000000002</v>
      </c>
      <c r="RO198">
        <f t="shared" si="180"/>
        <v>413.60999999999996</v>
      </c>
      <c r="RP198">
        <f t="shared" si="180"/>
        <v>401.44800000000004</v>
      </c>
      <c r="RQ198">
        <f t="shared" si="180"/>
        <v>432.48</v>
      </c>
      <c r="RR198">
        <f t="shared" si="180"/>
        <v>478.29599999999999</v>
      </c>
      <c r="RS198">
        <f t="shared" si="180"/>
        <v>412.28400000000005</v>
      </c>
      <c r="RT198">
        <f t="shared" si="180"/>
        <v>472.67500000000001</v>
      </c>
      <c r="RU198">
        <f t="shared" si="180"/>
        <v>372.58900000000006</v>
      </c>
      <c r="RV198">
        <f t="shared" si="180"/>
        <v>381.21599999999995</v>
      </c>
      <c r="RW198">
        <f t="shared" si="180"/>
        <v>454.10399999999998</v>
      </c>
      <c r="RX198">
        <f t="shared" si="180"/>
        <v>428.54399999999998</v>
      </c>
      <c r="RY198">
        <f t="shared" si="180"/>
        <v>416.12</v>
      </c>
      <c r="RZ198">
        <f t="shared" si="180"/>
        <v>507.024</v>
      </c>
      <c r="SA198">
        <f t="shared" si="180"/>
        <v>467.03800000000001</v>
      </c>
      <c r="SB198">
        <f t="shared" si="180"/>
        <v>434.084</v>
      </c>
      <c r="SC198">
        <f t="shared" si="180"/>
        <v>432.78800000000001</v>
      </c>
      <c r="SD198">
        <f t="shared" si="180"/>
        <v>449.024</v>
      </c>
      <c r="SE198">
        <f t="shared" si="180"/>
        <v>419.63399999999996</v>
      </c>
      <c r="SF198">
        <f t="shared" si="180"/>
        <v>445.72500000000002</v>
      </c>
      <c r="SG198">
        <f t="shared" si="180"/>
        <v>398.34999999999997</v>
      </c>
    </row>
    <row r="199" spans="1:501" ht="13.5" customHeight="1">
      <c r="A199">
        <v>2017</v>
      </c>
      <c r="B199">
        <f t="shared" si="181"/>
        <v>355.99199999999996</v>
      </c>
      <c r="C199">
        <f t="shared" ref="C199:BN200" si="182">+MAX($D$195,C156)*C171</f>
        <v>468.28</v>
      </c>
      <c r="D199">
        <f t="shared" si="182"/>
        <v>411.34200000000004</v>
      </c>
      <c r="E199">
        <f t="shared" si="182"/>
        <v>493.31100000000004</v>
      </c>
      <c r="F199">
        <f t="shared" si="182"/>
        <v>362.26800000000003</v>
      </c>
      <c r="G199">
        <f t="shared" si="182"/>
        <v>494.83199999999999</v>
      </c>
      <c r="H199">
        <f t="shared" si="182"/>
        <v>453.61799999999999</v>
      </c>
      <c r="I199">
        <f t="shared" si="182"/>
        <v>432.08500000000004</v>
      </c>
      <c r="J199">
        <f t="shared" si="182"/>
        <v>450.07200000000006</v>
      </c>
      <c r="K199">
        <f t="shared" si="182"/>
        <v>417.91</v>
      </c>
      <c r="L199">
        <f t="shared" si="182"/>
        <v>479.31800000000004</v>
      </c>
      <c r="M199">
        <f t="shared" si="182"/>
        <v>431.70300000000003</v>
      </c>
      <c r="N199">
        <f t="shared" si="182"/>
        <v>448.75600000000003</v>
      </c>
      <c r="O199">
        <f t="shared" si="182"/>
        <v>372.84</v>
      </c>
      <c r="P199">
        <f t="shared" si="182"/>
        <v>540.5</v>
      </c>
      <c r="Q199">
        <f t="shared" si="182"/>
        <v>374.28899999999999</v>
      </c>
      <c r="R199">
        <f t="shared" si="182"/>
        <v>422.82</v>
      </c>
      <c r="S199">
        <f t="shared" si="182"/>
        <v>410.548</v>
      </c>
      <c r="T199">
        <f t="shared" si="182"/>
        <v>515.08799999999997</v>
      </c>
      <c r="U199">
        <f t="shared" si="182"/>
        <v>490.86</v>
      </c>
      <c r="V199">
        <f t="shared" si="182"/>
        <v>463.69899999999996</v>
      </c>
      <c r="W199">
        <f t="shared" si="182"/>
        <v>400.81200000000001</v>
      </c>
      <c r="X199">
        <f t="shared" si="182"/>
        <v>425.79</v>
      </c>
      <c r="Y199">
        <f t="shared" si="182"/>
        <v>343.84999999999997</v>
      </c>
      <c r="Z199">
        <f t="shared" si="182"/>
        <v>456.04200000000003</v>
      </c>
      <c r="AA199">
        <f t="shared" si="182"/>
        <v>451.80599999999993</v>
      </c>
      <c r="AB199">
        <f t="shared" si="182"/>
        <v>345.98399999999998</v>
      </c>
      <c r="AC199">
        <f t="shared" si="182"/>
        <v>409.15999999999997</v>
      </c>
      <c r="AD199">
        <f t="shared" si="182"/>
        <v>437.30400000000003</v>
      </c>
      <c r="AE199">
        <f t="shared" si="182"/>
        <v>454.37599999999998</v>
      </c>
      <c r="AF199">
        <f t="shared" si="182"/>
        <v>506.50000000000006</v>
      </c>
      <c r="AG199">
        <f t="shared" si="182"/>
        <v>469.60899999999998</v>
      </c>
      <c r="AH199">
        <f t="shared" si="182"/>
        <v>427.13400000000001</v>
      </c>
      <c r="AI199">
        <f t="shared" si="182"/>
        <v>469.50400000000002</v>
      </c>
      <c r="AJ199">
        <f t="shared" si="182"/>
        <v>459.88200000000006</v>
      </c>
      <c r="AK199">
        <f t="shared" si="182"/>
        <v>477.78499999999997</v>
      </c>
      <c r="AL199">
        <f t="shared" si="182"/>
        <v>455.54400000000004</v>
      </c>
      <c r="AM199">
        <f t="shared" si="182"/>
        <v>501.42300000000006</v>
      </c>
      <c r="AN199">
        <f t="shared" si="182"/>
        <v>442.55200000000008</v>
      </c>
      <c r="AO199">
        <f t="shared" si="182"/>
        <v>476.71999999999997</v>
      </c>
      <c r="AP199">
        <f t="shared" si="182"/>
        <v>475.23600000000005</v>
      </c>
      <c r="AQ199">
        <f t="shared" si="182"/>
        <v>442.89</v>
      </c>
      <c r="AR199">
        <f t="shared" si="182"/>
        <v>467.85800000000006</v>
      </c>
      <c r="AS199">
        <f t="shared" si="182"/>
        <v>499.32900000000001</v>
      </c>
      <c r="AT199">
        <f t="shared" si="182"/>
        <v>510.97600000000006</v>
      </c>
      <c r="AU199">
        <f t="shared" si="182"/>
        <v>437.517</v>
      </c>
      <c r="AV199">
        <f t="shared" si="182"/>
        <v>468.82499999999999</v>
      </c>
      <c r="AW199">
        <f t="shared" si="182"/>
        <v>480.59</v>
      </c>
      <c r="AX199">
        <f t="shared" si="182"/>
        <v>511.56500000000005</v>
      </c>
      <c r="AY199">
        <f t="shared" si="182"/>
        <v>398.03</v>
      </c>
      <c r="AZ199">
        <f t="shared" si="182"/>
        <v>449.82</v>
      </c>
      <c r="BA199">
        <f t="shared" si="182"/>
        <v>432.53999999999996</v>
      </c>
      <c r="BB199">
        <f t="shared" si="182"/>
        <v>444.6</v>
      </c>
      <c r="BC199">
        <f t="shared" si="182"/>
        <v>506.45499999999993</v>
      </c>
      <c r="BD199">
        <f t="shared" si="182"/>
        <v>430.952</v>
      </c>
      <c r="BE199">
        <f t="shared" si="182"/>
        <v>452.32000000000005</v>
      </c>
      <c r="BF199">
        <f t="shared" si="182"/>
        <v>426.21600000000001</v>
      </c>
      <c r="BG199">
        <f t="shared" si="182"/>
        <v>454.37599999999998</v>
      </c>
      <c r="BH199">
        <f t="shared" si="182"/>
        <v>441.80800000000005</v>
      </c>
      <c r="BI199">
        <f t="shared" si="182"/>
        <v>404.80199999999996</v>
      </c>
      <c r="BJ199">
        <f t="shared" si="182"/>
        <v>351.78500000000003</v>
      </c>
      <c r="BK199">
        <f t="shared" si="182"/>
        <v>476.26800000000003</v>
      </c>
      <c r="BL199">
        <f t="shared" si="182"/>
        <v>513.024</v>
      </c>
      <c r="BM199">
        <f t="shared" si="182"/>
        <v>370.125</v>
      </c>
      <c r="BN199">
        <f t="shared" si="182"/>
        <v>429.06300000000005</v>
      </c>
      <c r="BO199">
        <f t="shared" si="174"/>
        <v>445.45500000000004</v>
      </c>
      <c r="BP199">
        <f t="shared" si="174"/>
        <v>500.12300000000005</v>
      </c>
      <c r="BQ199">
        <f t="shared" si="174"/>
        <v>401.70600000000002</v>
      </c>
      <c r="BR199">
        <f t="shared" si="174"/>
        <v>508.53500000000003</v>
      </c>
      <c r="BS199">
        <f t="shared" si="174"/>
        <v>464.56900000000002</v>
      </c>
      <c r="BT199">
        <f t="shared" si="174"/>
        <v>455.70600000000007</v>
      </c>
      <c r="BU199">
        <f t="shared" si="174"/>
        <v>437.56800000000004</v>
      </c>
      <c r="BV199">
        <f t="shared" si="174"/>
        <v>472.44</v>
      </c>
      <c r="BW199">
        <f t="shared" si="174"/>
        <v>473.83800000000002</v>
      </c>
      <c r="BX199">
        <f t="shared" si="174"/>
        <v>470.19500000000005</v>
      </c>
      <c r="BY199">
        <f t="shared" si="174"/>
        <v>471.12</v>
      </c>
      <c r="BZ199">
        <f t="shared" si="174"/>
        <v>360.096</v>
      </c>
      <c r="CA199">
        <f t="shared" si="174"/>
        <v>461.82400000000001</v>
      </c>
      <c r="CB199">
        <f t="shared" si="174"/>
        <v>391.02</v>
      </c>
      <c r="CC199">
        <f t="shared" si="174"/>
        <v>440.66399999999999</v>
      </c>
      <c r="CD199">
        <f t="shared" si="174"/>
        <v>284.71499999999997</v>
      </c>
      <c r="CE199">
        <f t="shared" si="174"/>
        <v>501.904</v>
      </c>
      <c r="CF199">
        <f t="shared" si="174"/>
        <v>452.20000000000005</v>
      </c>
      <c r="CG199">
        <f t="shared" si="174"/>
        <v>477.44200000000001</v>
      </c>
      <c r="CH199">
        <f t="shared" si="174"/>
        <v>497.15200000000004</v>
      </c>
      <c r="CI199">
        <f t="shared" si="174"/>
        <v>419.44599999999997</v>
      </c>
      <c r="CJ199">
        <f t="shared" si="174"/>
        <v>463.36800000000005</v>
      </c>
      <c r="CK199">
        <f t="shared" si="174"/>
        <v>417.35399999999998</v>
      </c>
      <c r="CL199">
        <f t="shared" si="174"/>
        <v>427.57</v>
      </c>
      <c r="CM199">
        <f t="shared" si="174"/>
        <v>416.85199999999998</v>
      </c>
      <c r="CN199">
        <f t="shared" si="174"/>
        <v>502.74</v>
      </c>
      <c r="CO199">
        <f t="shared" si="174"/>
        <v>414.75</v>
      </c>
      <c r="CP199">
        <f t="shared" si="174"/>
        <v>537.13</v>
      </c>
      <c r="CQ199">
        <f t="shared" si="174"/>
        <v>515.09999999999991</v>
      </c>
      <c r="CR199">
        <f t="shared" si="174"/>
        <v>409.94</v>
      </c>
      <c r="CS199">
        <f t="shared" si="174"/>
        <v>393.524</v>
      </c>
      <c r="CT199">
        <f t="shared" si="174"/>
        <v>490.21999999999997</v>
      </c>
      <c r="CU199">
        <f t="shared" si="174"/>
        <v>499.92800000000005</v>
      </c>
      <c r="CV199">
        <f t="shared" si="174"/>
        <v>530.93600000000004</v>
      </c>
      <c r="CW199">
        <f t="shared" si="174"/>
        <v>454.80399999999992</v>
      </c>
      <c r="CX199">
        <f t="shared" si="174"/>
        <v>421.77600000000001</v>
      </c>
      <c r="CY199">
        <f t="shared" si="174"/>
        <v>429.31200000000001</v>
      </c>
      <c r="CZ199">
        <f t="shared" si="174"/>
        <v>437.58</v>
      </c>
      <c r="DA199">
        <f t="shared" si="174"/>
        <v>411.048</v>
      </c>
      <c r="DB199">
        <f t="shared" si="174"/>
        <v>406.98</v>
      </c>
      <c r="DC199">
        <f t="shared" si="174"/>
        <v>404.279</v>
      </c>
      <c r="DD199">
        <f t="shared" si="174"/>
        <v>439.4</v>
      </c>
      <c r="DE199">
        <f t="shared" si="174"/>
        <v>488.56299999999999</v>
      </c>
      <c r="DF199">
        <f t="shared" si="174"/>
        <v>469.9</v>
      </c>
      <c r="DG199">
        <f t="shared" si="174"/>
        <v>488.37599999999998</v>
      </c>
      <c r="DH199">
        <f t="shared" si="174"/>
        <v>488.74800000000005</v>
      </c>
      <c r="DI199">
        <f t="shared" si="174"/>
        <v>467.56500000000005</v>
      </c>
      <c r="DJ199">
        <f t="shared" si="174"/>
        <v>321.18599999999998</v>
      </c>
      <c r="DK199">
        <f t="shared" si="174"/>
        <v>447.48800000000006</v>
      </c>
      <c r="DL199">
        <f t="shared" si="174"/>
        <v>478.79899999999998</v>
      </c>
      <c r="DM199">
        <f t="shared" si="174"/>
        <v>486.94</v>
      </c>
      <c r="DN199">
        <f t="shared" si="174"/>
        <v>466.71199999999999</v>
      </c>
      <c r="DO199">
        <f t="shared" si="174"/>
        <v>448.04999999999995</v>
      </c>
      <c r="DP199">
        <f t="shared" si="174"/>
        <v>407.93400000000003</v>
      </c>
      <c r="DQ199">
        <f t="shared" si="174"/>
        <v>458.94799999999992</v>
      </c>
      <c r="DR199">
        <f t="shared" si="174"/>
        <v>423.2</v>
      </c>
      <c r="DS199">
        <f t="shared" si="174"/>
        <v>437.07</v>
      </c>
      <c r="DT199">
        <f t="shared" si="174"/>
        <v>466.94700000000006</v>
      </c>
      <c r="DU199">
        <f t="shared" si="174"/>
        <v>431.17200000000003</v>
      </c>
      <c r="DV199">
        <f t="shared" si="174"/>
        <v>363.15</v>
      </c>
      <c r="DW199">
        <f t="shared" si="174"/>
        <v>403.96800000000002</v>
      </c>
      <c r="DX199">
        <f t="shared" si="174"/>
        <v>485.96100000000001</v>
      </c>
      <c r="DY199">
        <f t="shared" si="174"/>
        <v>433.99299999999999</v>
      </c>
      <c r="DZ199">
        <f t="shared" si="174"/>
        <v>526.60400000000004</v>
      </c>
      <c r="EA199">
        <f t="shared" si="175"/>
        <v>402.49799999999999</v>
      </c>
      <c r="EB199">
        <f t="shared" si="175"/>
        <v>441.99700000000001</v>
      </c>
      <c r="EC199">
        <f t="shared" si="175"/>
        <v>462.33199999999999</v>
      </c>
      <c r="ED199">
        <f t="shared" si="175"/>
        <v>513.0440000000001</v>
      </c>
      <c r="EE199">
        <f t="shared" si="175"/>
        <v>438.55499999999995</v>
      </c>
      <c r="EF199">
        <f t="shared" si="175"/>
        <v>455.47700000000003</v>
      </c>
      <c r="EG199">
        <f t="shared" si="175"/>
        <v>362.29199999999997</v>
      </c>
      <c r="EH199">
        <f t="shared" si="175"/>
        <v>443.06900000000002</v>
      </c>
      <c r="EI199">
        <f t="shared" si="175"/>
        <v>456.28999999999996</v>
      </c>
      <c r="EJ199">
        <f t="shared" si="175"/>
        <v>427.44000000000005</v>
      </c>
      <c r="EK199">
        <f t="shared" si="175"/>
        <v>431.63200000000001</v>
      </c>
      <c r="EL199">
        <f t="shared" si="175"/>
        <v>503.47799999999995</v>
      </c>
      <c r="EM199">
        <f t="shared" si="175"/>
        <v>466.96000000000004</v>
      </c>
      <c r="EN199">
        <f t="shared" si="175"/>
        <v>461.08499999999998</v>
      </c>
      <c r="EO199">
        <f t="shared" si="175"/>
        <v>506.476</v>
      </c>
      <c r="EP199">
        <f t="shared" si="175"/>
        <v>411.59000000000003</v>
      </c>
      <c r="EQ199">
        <f t="shared" si="175"/>
        <v>398.23999999999995</v>
      </c>
      <c r="ER199">
        <f t="shared" si="175"/>
        <v>452.22800000000001</v>
      </c>
      <c r="ES199">
        <f t="shared" si="175"/>
        <v>454.44299999999998</v>
      </c>
      <c r="ET199">
        <f t="shared" si="175"/>
        <v>486.77199999999999</v>
      </c>
      <c r="EU199">
        <f t="shared" si="175"/>
        <v>463.5</v>
      </c>
      <c r="EV199">
        <f t="shared" si="175"/>
        <v>482.86799999999999</v>
      </c>
      <c r="EW199">
        <f t="shared" si="175"/>
        <v>479.68800000000005</v>
      </c>
      <c r="EX199">
        <f t="shared" si="175"/>
        <v>421.58</v>
      </c>
      <c r="EY199">
        <f t="shared" si="175"/>
        <v>427.34999999999997</v>
      </c>
      <c r="EZ199">
        <f t="shared" si="175"/>
        <v>460.92199999999997</v>
      </c>
      <c r="FA199">
        <f t="shared" si="175"/>
        <v>511.02</v>
      </c>
      <c r="FB199">
        <f t="shared" si="175"/>
        <v>443.745</v>
      </c>
      <c r="FC199">
        <f t="shared" si="175"/>
        <v>488.33499999999998</v>
      </c>
      <c r="FD199">
        <f t="shared" si="175"/>
        <v>408.71999999999997</v>
      </c>
      <c r="FE199">
        <f t="shared" si="175"/>
        <v>391.60799999999995</v>
      </c>
      <c r="FF199">
        <f t="shared" si="175"/>
        <v>436.86500000000001</v>
      </c>
      <c r="FG199">
        <f t="shared" si="175"/>
        <v>439.12799999999999</v>
      </c>
      <c r="FH199">
        <f t="shared" si="175"/>
        <v>491.185</v>
      </c>
      <c r="FI199">
        <f t="shared" si="175"/>
        <v>443.37099999999998</v>
      </c>
      <c r="FJ199">
        <f t="shared" si="175"/>
        <v>467.34299999999996</v>
      </c>
      <c r="FK199">
        <f t="shared" si="175"/>
        <v>399.89599999999996</v>
      </c>
      <c r="FL199">
        <f t="shared" si="175"/>
        <v>454.27200000000005</v>
      </c>
      <c r="FM199">
        <f t="shared" si="175"/>
        <v>462.07500000000005</v>
      </c>
      <c r="FN199">
        <f t="shared" si="175"/>
        <v>487.05</v>
      </c>
      <c r="FO199">
        <f t="shared" si="175"/>
        <v>444.26400000000001</v>
      </c>
      <c r="FP199">
        <f t="shared" si="175"/>
        <v>520.19999999999993</v>
      </c>
      <c r="FQ199">
        <f t="shared" si="175"/>
        <v>430.79399999999998</v>
      </c>
      <c r="FR199">
        <f t="shared" si="175"/>
        <v>400.19099999999997</v>
      </c>
      <c r="FS199">
        <f t="shared" si="175"/>
        <v>444.88900000000001</v>
      </c>
      <c r="FT199">
        <f t="shared" si="175"/>
        <v>457.21600000000001</v>
      </c>
      <c r="FU199">
        <f t="shared" si="175"/>
        <v>450.11</v>
      </c>
      <c r="FV199">
        <f t="shared" si="175"/>
        <v>472.26899999999995</v>
      </c>
      <c r="FW199">
        <f t="shared" si="175"/>
        <v>392.54399999999998</v>
      </c>
      <c r="FX199">
        <f t="shared" si="175"/>
        <v>523.39799999999991</v>
      </c>
      <c r="FY199">
        <f t="shared" si="175"/>
        <v>408.63</v>
      </c>
      <c r="FZ199">
        <f t="shared" si="175"/>
        <v>471.84299999999996</v>
      </c>
      <c r="GA199">
        <f t="shared" si="175"/>
        <v>413.94600000000003</v>
      </c>
      <c r="GB199">
        <f t="shared" si="175"/>
        <v>395.84699999999998</v>
      </c>
      <c r="GC199">
        <f t="shared" si="175"/>
        <v>398.78100000000001</v>
      </c>
      <c r="GD199">
        <f t="shared" si="175"/>
        <v>437.75</v>
      </c>
      <c r="GE199">
        <f t="shared" si="175"/>
        <v>391.66399999999999</v>
      </c>
      <c r="GF199">
        <f t="shared" si="175"/>
        <v>485.96100000000001</v>
      </c>
      <c r="GG199">
        <f t="shared" si="175"/>
        <v>511.048</v>
      </c>
      <c r="GH199">
        <f t="shared" si="175"/>
        <v>468</v>
      </c>
      <c r="GI199">
        <f t="shared" si="175"/>
        <v>402.56900000000002</v>
      </c>
      <c r="GJ199">
        <f t="shared" si="175"/>
        <v>454.125</v>
      </c>
      <c r="GK199">
        <f t="shared" si="175"/>
        <v>479.35899999999992</v>
      </c>
      <c r="GL199">
        <f t="shared" si="175"/>
        <v>437.54100000000005</v>
      </c>
      <c r="GM199">
        <f t="shared" si="176"/>
        <v>407.37100000000004</v>
      </c>
      <c r="GN199">
        <f t="shared" si="176"/>
        <v>487.34999999999997</v>
      </c>
      <c r="GO199">
        <f t="shared" si="176"/>
        <v>474.62400000000002</v>
      </c>
      <c r="GP199">
        <f t="shared" si="176"/>
        <v>423.94</v>
      </c>
      <c r="GQ199">
        <f t="shared" si="176"/>
        <v>465.17</v>
      </c>
      <c r="GR199">
        <f t="shared" si="176"/>
        <v>525.30000000000007</v>
      </c>
      <c r="GS199">
        <f t="shared" si="176"/>
        <v>472.77</v>
      </c>
      <c r="GT199">
        <f t="shared" si="176"/>
        <v>419.12</v>
      </c>
      <c r="GU199">
        <f t="shared" si="176"/>
        <v>465.291</v>
      </c>
      <c r="GV199">
        <f t="shared" si="176"/>
        <v>495.37399999999997</v>
      </c>
      <c r="GW199">
        <f t="shared" si="176"/>
        <v>403.029</v>
      </c>
      <c r="GX199">
        <f t="shared" si="176"/>
        <v>489.45000000000005</v>
      </c>
      <c r="GY199">
        <f t="shared" si="176"/>
        <v>389.55</v>
      </c>
      <c r="GZ199">
        <f t="shared" si="176"/>
        <v>484.93900000000002</v>
      </c>
      <c r="HA199">
        <f t="shared" si="176"/>
        <v>466.86000000000007</v>
      </c>
      <c r="HB199">
        <f t="shared" si="176"/>
        <v>390.42</v>
      </c>
      <c r="HC199">
        <f t="shared" si="176"/>
        <v>514.59500000000003</v>
      </c>
      <c r="HD199">
        <f t="shared" si="176"/>
        <v>433.81599999999997</v>
      </c>
      <c r="HE199">
        <f t="shared" si="176"/>
        <v>458.42999999999995</v>
      </c>
      <c r="HF199">
        <f t="shared" si="176"/>
        <v>491.5</v>
      </c>
      <c r="HG199">
        <f t="shared" si="176"/>
        <v>462.21299999999997</v>
      </c>
      <c r="HH199">
        <f t="shared" si="176"/>
        <v>375.76499999999999</v>
      </c>
      <c r="HI199">
        <f t="shared" si="176"/>
        <v>468.05</v>
      </c>
      <c r="HJ199">
        <f t="shared" si="176"/>
        <v>477.012</v>
      </c>
      <c r="HK199">
        <f t="shared" si="176"/>
        <v>394.74</v>
      </c>
      <c r="HL199">
        <f t="shared" si="176"/>
        <v>434.64400000000001</v>
      </c>
      <c r="HM199">
        <f t="shared" si="176"/>
        <v>455.54400000000004</v>
      </c>
      <c r="HN199">
        <f t="shared" si="176"/>
        <v>460.863</v>
      </c>
      <c r="HO199">
        <f t="shared" si="176"/>
        <v>504.98800000000006</v>
      </c>
      <c r="HP199">
        <f t="shared" si="176"/>
        <v>438.48</v>
      </c>
      <c r="HQ199">
        <f t="shared" si="176"/>
        <v>452.608</v>
      </c>
      <c r="HR199">
        <f t="shared" si="176"/>
        <v>444.74400000000003</v>
      </c>
      <c r="HS199">
        <f t="shared" si="176"/>
        <v>510</v>
      </c>
      <c r="HT199">
        <f t="shared" si="176"/>
        <v>431.10400000000004</v>
      </c>
      <c r="HU199">
        <f t="shared" si="176"/>
        <v>442.52</v>
      </c>
      <c r="HV199">
        <f t="shared" si="176"/>
        <v>394.91800000000001</v>
      </c>
      <c r="HW199">
        <f t="shared" si="176"/>
        <v>430.59200000000004</v>
      </c>
      <c r="HX199">
        <f t="shared" si="176"/>
        <v>453.40899999999999</v>
      </c>
      <c r="HY199">
        <f t="shared" si="176"/>
        <v>487.95599999999996</v>
      </c>
      <c r="HZ199">
        <f t="shared" si="176"/>
        <v>465.92000000000007</v>
      </c>
      <c r="IA199">
        <f t="shared" si="176"/>
        <v>396.07800000000003</v>
      </c>
      <c r="IB199">
        <f t="shared" si="176"/>
        <v>470.42099999999999</v>
      </c>
      <c r="IC199">
        <f t="shared" si="176"/>
        <v>499.92800000000005</v>
      </c>
      <c r="ID199">
        <f t="shared" si="176"/>
        <v>386.28000000000003</v>
      </c>
      <c r="IE199">
        <f t="shared" si="176"/>
        <v>442.20599999999996</v>
      </c>
      <c r="IF199">
        <f t="shared" si="176"/>
        <v>457.23900000000003</v>
      </c>
      <c r="IG199">
        <f t="shared" si="176"/>
        <v>474.3</v>
      </c>
      <c r="IH199">
        <f t="shared" si="176"/>
        <v>420.02600000000001</v>
      </c>
      <c r="II199">
        <f t="shared" si="176"/>
        <v>422.40999999999997</v>
      </c>
      <c r="IJ199">
        <f t="shared" si="176"/>
        <v>518.06399999999996</v>
      </c>
      <c r="IK199">
        <f t="shared" si="176"/>
        <v>483.12</v>
      </c>
      <c r="IL199">
        <f t="shared" si="176"/>
        <v>408.726</v>
      </c>
      <c r="IM199">
        <f t="shared" si="176"/>
        <v>484.64</v>
      </c>
      <c r="IN199">
        <f t="shared" si="176"/>
        <v>482.976</v>
      </c>
      <c r="IO199">
        <f t="shared" si="176"/>
        <v>455.84000000000003</v>
      </c>
      <c r="IP199">
        <f t="shared" si="176"/>
        <v>501.49800000000005</v>
      </c>
      <c r="IQ199">
        <f t="shared" si="176"/>
        <v>363.423</v>
      </c>
      <c r="IR199">
        <f t="shared" si="176"/>
        <v>416.8</v>
      </c>
      <c r="IS199">
        <f t="shared" si="176"/>
        <v>446.34000000000003</v>
      </c>
      <c r="IT199">
        <f t="shared" si="176"/>
        <v>417.62799999999999</v>
      </c>
      <c r="IU199">
        <f t="shared" si="176"/>
        <v>462.98500000000001</v>
      </c>
      <c r="IV199">
        <f t="shared" si="176"/>
        <v>503</v>
      </c>
      <c r="IW199">
        <f t="shared" si="176"/>
        <v>450.46800000000002</v>
      </c>
      <c r="IX199">
        <f t="shared" si="176"/>
        <v>424.72499999999997</v>
      </c>
      <c r="IY199">
        <f t="shared" si="177"/>
        <v>438.161</v>
      </c>
      <c r="IZ199">
        <f t="shared" si="177"/>
        <v>491.4</v>
      </c>
      <c r="JA199">
        <f t="shared" si="177"/>
        <v>500.5</v>
      </c>
      <c r="JB199">
        <f t="shared" si="177"/>
        <v>457.91400000000004</v>
      </c>
      <c r="JC199">
        <f t="shared" si="177"/>
        <v>469.71000000000004</v>
      </c>
      <c r="JD199">
        <f t="shared" si="177"/>
        <v>462.48400000000004</v>
      </c>
      <c r="JE199">
        <f t="shared" si="177"/>
        <v>423.57300000000004</v>
      </c>
      <c r="JF199">
        <f t="shared" si="177"/>
        <v>436.15599999999995</v>
      </c>
      <c r="JG199">
        <f t="shared" si="177"/>
        <v>361.08</v>
      </c>
      <c r="JH199">
        <f t="shared" si="177"/>
        <v>529.10799999999995</v>
      </c>
      <c r="JI199">
        <f t="shared" si="177"/>
        <v>511.97399999999999</v>
      </c>
      <c r="JJ199">
        <f t="shared" si="177"/>
        <v>370.96799999999996</v>
      </c>
      <c r="JK199">
        <f t="shared" si="177"/>
        <v>489.18000000000006</v>
      </c>
      <c r="JL199">
        <f t="shared" si="177"/>
        <v>473.69000000000005</v>
      </c>
      <c r="JM199">
        <f t="shared" si="177"/>
        <v>458.488</v>
      </c>
      <c r="JN199">
        <f t="shared" si="177"/>
        <v>442.70699999999994</v>
      </c>
      <c r="JO199">
        <f t="shared" si="177"/>
        <v>490.54599999999999</v>
      </c>
      <c r="JP199">
        <f t="shared" si="177"/>
        <v>485.50000000000006</v>
      </c>
      <c r="JQ199">
        <f t="shared" si="177"/>
        <v>468.37600000000003</v>
      </c>
      <c r="JR199">
        <f t="shared" si="177"/>
        <v>490.428</v>
      </c>
      <c r="JS199">
        <f t="shared" si="177"/>
        <v>401.625</v>
      </c>
      <c r="JT199">
        <f t="shared" si="177"/>
        <v>485.37600000000003</v>
      </c>
      <c r="JU199">
        <f t="shared" si="177"/>
        <v>456.72</v>
      </c>
      <c r="JV199">
        <f t="shared" si="177"/>
        <v>424.17999999999995</v>
      </c>
      <c r="JW199">
        <f t="shared" si="177"/>
        <v>453.60599999999999</v>
      </c>
      <c r="JX199">
        <f t="shared" si="177"/>
        <v>483.91700000000003</v>
      </c>
      <c r="JY199">
        <f t="shared" si="177"/>
        <v>479.56200000000001</v>
      </c>
      <c r="JZ199">
        <f t="shared" si="177"/>
        <v>495.76600000000002</v>
      </c>
      <c r="KA199">
        <f t="shared" si="177"/>
        <v>436.077</v>
      </c>
      <c r="KB199">
        <f t="shared" si="177"/>
        <v>493.77600000000001</v>
      </c>
      <c r="KC199">
        <f t="shared" si="177"/>
        <v>478.51800000000003</v>
      </c>
      <c r="KD199">
        <f t="shared" si="177"/>
        <v>491.74799999999999</v>
      </c>
      <c r="KE199">
        <f t="shared" si="177"/>
        <v>449.40000000000003</v>
      </c>
      <c r="KF199">
        <f t="shared" si="177"/>
        <v>452.04900000000004</v>
      </c>
      <c r="KG199">
        <f t="shared" si="177"/>
        <v>530.46400000000006</v>
      </c>
      <c r="KH199">
        <f t="shared" si="177"/>
        <v>471.10800000000006</v>
      </c>
      <c r="KI199">
        <f t="shared" si="177"/>
        <v>452.22800000000001</v>
      </c>
      <c r="KJ199">
        <f t="shared" si="177"/>
        <v>423.61899999999997</v>
      </c>
      <c r="KK199">
        <f t="shared" si="177"/>
        <v>462.38400000000001</v>
      </c>
      <c r="KL199">
        <f t="shared" si="177"/>
        <v>522</v>
      </c>
      <c r="KM199">
        <f t="shared" si="177"/>
        <v>472.36599999999999</v>
      </c>
      <c r="KN199">
        <f t="shared" si="177"/>
        <v>452.57400000000001</v>
      </c>
      <c r="KO199">
        <f t="shared" si="177"/>
        <v>514.30500000000006</v>
      </c>
      <c r="KP199">
        <f t="shared" si="177"/>
        <v>406.89599999999996</v>
      </c>
      <c r="KQ199">
        <f t="shared" si="177"/>
        <v>485.56900000000002</v>
      </c>
      <c r="KR199">
        <f t="shared" si="177"/>
        <v>503.72</v>
      </c>
      <c r="KS199">
        <f t="shared" si="177"/>
        <v>423.34199999999998</v>
      </c>
      <c r="KT199">
        <f t="shared" si="177"/>
        <v>504.07500000000005</v>
      </c>
      <c r="KU199">
        <f t="shared" si="177"/>
        <v>448.05599999999998</v>
      </c>
      <c r="KV199">
        <f t="shared" si="177"/>
        <v>454.80100000000004</v>
      </c>
      <c r="KW199">
        <f t="shared" si="177"/>
        <v>353.63499999999999</v>
      </c>
      <c r="KX199">
        <f t="shared" si="177"/>
        <v>397.71600000000001</v>
      </c>
      <c r="KY199">
        <f t="shared" si="177"/>
        <v>399.76</v>
      </c>
      <c r="KZ199">
        <f t="shared" si="177"/>
        <v>443.30400000000003</v>
      </c>
      <c r="LA199">
        <f t="shared" si="177"/>
        <v>447.17400000000004</v>
      </c>
      <c r="LB199">
        <f t="shared" si="177"/>
        <v>423.73799999999994</v>
      </c>
      <c r="LC199">
        <f t="shared" si="177"/>
        <v>444.97800000000007</v>
      </c>
      <c r="LD199">
        <f t="shared" si="177"/>
        <v>376.99199999999996</v>
      </c>
      <c r="LE199">
        <f t="shared" si="177"/>
        <v>499.35199999999998</v>
      </c>
      <c r="LF199">
        <f t="shared" si="177"/>
        <v>398.11199999999997</v>
      </c>
      <c r="LG199">
        <f t="shared" si="177"/>
        <v>525.16800000000001</v>
      </c>
      <c r="LH199">
        <f t="shared" si="177"/>
        <v>430.02499999999998</v>
      </c>
      <c r="LI199">
        <f t="shared" si="177"/>
        <v>368.01800000000003</v>
      </c>
      <c r="LJ199">
        <f t="shared" si="177"/>
        <v>461.39100000000002</v>
      </c>
      <c r="LK199">
        <f t="shared" si="178"/>
        <v>393.471</v>
      </c>
      <c r="LL199">
        <f t="shared" si="178"/>
        <v>461.572</v>
      </c>
      <c r="LM199">
        <f t="shared" si="178"/>
        <v>508.47</v>
      </c>
      <c r="LN199">
        <f t="shared" si="178"/>
        <v>407.68</v>
      </c>
      <c r="LO199">
        <f t="shared" si="178"/>
        <v>434.92</v>
      </c>
      <c r="LP199">
        <f t="shared" si="178"/>
        <v>533.91899999999998</v>
      </c>
      <c r="LQ199">
        <f t="shared" si="178"/>
        <v>403.48</v>
      </c>
      <c r="LR199">
        <f t="shared" si="178"/>
        <v>453.40899999999999</v>
      </c>
      <c r="LS199">
        <f t="shared" si="178"/>
        <v>441.50400000000002</v>
      </c>
      <c r="LT199">
        <f t="shared" si="178"/>
        <v>489.71199999999999</v>
      </c>
      <c r="LU199">
        <f t="shared" si="178"/>
        <v>424.48200000000003</v>
      </c>
      <c r="LV199">
        <f t="shared" si="178"/>
        <v>417.06900000000002</v>
      </c>
      <c r="LW199">
        <f t="shared" si="178"/>
        <v>453.96000000000004</v>
      </c>
      <c r="LX199">
        <f t="shared" si="178"/>
        <v>493.96800000000002</v>
      </c>
      <c r="LY199">
        <f t="shared" si="178"/>
        <v>466.53200000000004</v>
      </c>
      <c r="LZ199">
        <f t="shared" si="178"/>
        <v>446.66599999999994</v>
      </c>
      <c r="MA199">
        <f t="shared" si="178"/>
        <v>462.33600000000001</v>
      </c>
      <c r="MB199">
        <f t="shared" si="178"/>
        <v>384.66500000000002</v>
      </c>
      <c r="MC199">
        <f t="shared" si="178"/>
        <v>441.375</v>
      </c>
      <c r="MD199">
        <f t="shared" si="178"/>
        <v>501.99399999999997</v>
      </c>
      <c r="ME199">
        <f t="shared" si="178"/>
        <v>463.5</v>
      </c>
      <c r="MF199">
        <f t="shared" si="178"/>
        <v>427.65600000000001</v>
      </c>
      <c r="MG199">
        <f t="shared" si="178"/>
        <v>428.97800000000007</v>
      </c>
      <c r="MH199">
        <f t="shared" si="178"/>
        <v>495.21000000000004</v>
      </c>
      <c r="MI199">
        <f t="shared" si="178"/>
        <v>465.63000000000005</v>
      </c>
      <c r="MJ199">
        <f t="shared" si="178"/>
        <v>430.661</v>
      </c>
      <c r="MK199">
        <f t="shared" si="178"/>
        <v>471.25200000000001</v>
      </c>
      <c r="ML199">
        <f t="shared" si="178"/>
        <v>510.69600000000008</v>
      </c>
      <c r="MM199">
        <f t="shared" si="178"/>
        <v>501.93000000000006</v>
      </c>
      <c r="MN199">
        <f t="shared" si="178"/>
        <v>405.33800000000002</v>
      </c>
      <c r="MO199">
        <f t="shared" si="178"/>
        <v>439.11599999999999</v>
      </c>
      <c r="MP199">
        <f t="shared" si="178"/>
        <v>508.02399999999994</v>
      </c>
      <c r="MQ199">
        <f t="shared" si="178"/>
        <v>464.64600000000002</v>
      </c>
      <c r="MR199">
        <f t="shared" si="178"/>
        <v>445.51599999999996</v>
      </c>
      <c r="MS199">
        <f t="shared" si="178"/>
        <v>417.64</v>
      </c>
      <c r="MT199">
        <f t="shared" si="178"/>
        <v>470.214</v>
      </c>
      <c r="MU199">
        <f t="shared" si="178"/>
        <v>457.61999999999995</v>
      </c>
      <c r="MV199">
        <f t="shared" si="178"/>
        <v>475.12299999999999</v>
      </c>
      <c r="MW199">
        <f t="shared" si="178"/>
        <v>542.49</v>
      </c>
      <c r="MX199">
        <f t="shared" si="178"/>
        <v>504</v>
      </c>
      <c r="MY199">
        <f t="shared" si="178"/>
        <v>533.35800000000006</v>
      </c>
      <c r="MZ199">
        <f t="shared" si="178"/>
        <v>481.87299999999999</v>
      </c>
      <c r="NA199">
        <f t="shared" si="178"/>
        <v>432.21199999999999</v>
      </c>
      <c r="NB199">
        <f t="shared" si="178"/>
        <v>431.37599999999998</v>
      </c>
      <c r="NC199">
        <f t="shared" si="178"/>
        <v>504.48200000000003</v>
      </c>
      <c r="ND199">
        <f t="shared" si="178"/>
        <v>429.79200000000003</v>
      </c>
      <c r="NE199">
        <f t="shared" si="178"/>
        <v>461.55</v>
      </c>
      <c r="NF199">
        <f t="shared" si="178"/>
        <v>349.81099999999998</v>
      </c>
      <c r="NG199">
        <f t="shared" si="178"/>
        <v>420.32100000000008</v>
      </c>
      <c r="NH199">
        <f t="shared" si="178"/>
        <v>379.488</v>
      </c>
      <c r="NI199">
        <f t="shared" si="178"/>
        <v>430.25099999999992</v>
      </c>
      <c r="NJ199">
        <f t="shared" si="178"/>
        <v>391.95599999999996</v>
      </c>
      <c r="NK199">
        <f t="shared" si="178"/>
        <v>387.02</v>
      </c>
      <c r="NL199">
        <f t="shared" si="178"/>
        <v>491.89800000000002</v>
      </c>
      <c r="NM199">
        <f t="shared" si="178"/>
        <v>437.92799999999994</v>
      </c>
      <c r="NN199">
        <f t="shared" si="178"/>
        <v>477.69600000000003</v>
      </c>
      <c r="NO199">
        <f t="shared" si="178"/>
        <v>456.43200000000002</v>
      </c>
      <c r="NP199">
        <f t="shared" si="178"/>
        <v>500.83499999999998</v>
      </c>
      <c r="NQ199">
        <f t="shared" si="178"/>
        <v>448.23999999999995</v>
      </c>
      <c r="NR199">
        <f t="shared" si="178"/>
        <v>459.46599999999995</v>
      </c>
      <c r="NS199">
        <f t="shared" si="178"/>
        <v>410.01</v>
      </c>
      <c r="NT199">
        <f t="shared" si="178"/>
        <v>459</v>
      </c>
      <c r="NU199">
        <f t="shared" si="178"/>
        <v>449.31</v>
      </c>
      <c r="NV199">
        <f t="shared" si="178"/>
        <v>524.20500000000004</v>
      </c>
      <c r="NW199">
        <f t="shared" si="179"/>
        <v>413.40000000000003</v>
      </c>
      <c r="NX199">
        <f t="shared" si="179"/>
        <v>463.11399999999998</v>
      </c>
      <c r="NY199">
        <f t="shared" si="179"/>
        <v>508.53500000000003</v>
      </c>
      <c r="NZ199">
        <f t="shared" si="179"/>
        <v>464.88</v>
      </c>
      <c r="OA199">
        <f t="shared" si="179"/>
        <v>497.94000000000005</v>
      </c>
      <c r="OB199">
        <f t="shared" si="179"/>
        <v>497.904</v>
      </c>
      <c r="OC199">
        <f t="shared" si="179"/>
        <v>422.34399999999999</v>
      </c>
      <c r="OD199">
        <f t="shared" si="179"/>
        <v>489.49999999999994</v>
      </c>
      <c r="OE199">
        <f t="shared" si="179"/>
        <v>352.846</v>
      </c>
      <c r="OF199">
        <f t="shared" si="179"/>
        <v>350.31600000000003</v>
      </c>
      <c r="OG199">
        <f t="shared" si="179"/>
        <v>414.86399999999998</v>
      </c>
      <c r="OH199">
        <f t="shared" si="179"/>
        <v>470.94000000000005</v>
      </c>
      <c r="OI199">
        <f t="shared" si="179"/>
        <v>557</v>
      </c>
      <c r="OJ199">
        <f t="shared" si="179"/>
        <v>401.34799999999996</v>
      </c>
      <c r="OK199">
        <f t="shared" si="179"/>
        <v>472.05400000000003</v>
      </c>
      <c r="OL199">
        <f t="shared" si="179"/>
        <v>354.46800000000002</v>
      </c>
      <c r="OM199">
        <f t="shared" si="179"/>
        <v>513.08000000000004</v>
      </c>
      <c r="ON199">
        <f t="shared" si="179"/>
        <v>482.37699999999995</v>
      </c>
      <c r="OO199">
        <f t="shared" si="179"/>
        <v>426.4</v>
      </c>
      <c r="OP199">
        <f t="shared" si="179"/>
        <v>525.447</v>
      </c>
      <c r="OQ199">
        <f t="shared" si="179"/>
        <v>484.60499999999996</v>
      </c>
      <c r="OR199">
        <f t="shared" si="179"/>
        <v>477.23600000000005</v>
      </c>
      <c r="OS199">
        <f t="shared" si="179"/>
        <v>457.61999999999995</v>
      </c>
      <c r="OT199">
        <f t="shared" si="179"/>
        <v>452.88000000000005</v>
      </c>
      <c r="OU199">
        <f t="shared" si="179"/>
        <v>441.48</v>
      </c>
      <c r="OV199">
        <f t="shared" si="179"/>
        <v>488.81399999999996</v>
      </c>
      <c r="OW199">
        <f t="shared" si="179"/>
        <v>522.14400000000001</v>
      </c>
      <c r="OX199">
        <f t="shared" si="179"/>
        <v>432.01199999999994</v>
      </c>
      <c r="OY199">
        <f t="shared" si="179"/>
        <v>475.86</v>
      </c>
      <c r="OZ199">
        <f t="shared" si="179"/>
        <v>447.68799999999999</v>
      </c>
      <c r="PA199">
        <f t="shared" si="179"/>
        <v>364.48</v>
      </c>
      <c r="PB199">
        <f t="shared" si="179"/>
        <v>465.52</v>
      </c>
      <c r="PC199">
        <f t="shared" si="179"/>
        <v>441.73800000000006</v>
      </c>
      <c r="PD199">
        <f t="shared" si="179"/>
        <v>431.37599999999998</v>
      </c>
      <c r="PE199">
        <f t="shared" si="179"/>
        <v>451.53</v>
      </c>
      <c r="PF199">
        <f t="shared" si="179"/>
        <v>527.75800000000004</v>
      </c>
      <c r="PG199">
        <f t="shared" si="179"/>
        <v>499.99800000000005</v>
      </c>
      <c r="PH199">
        <f t="shared" si="179"/>
        <v>466.75299999999999</v>
      </c>
      <c r="PI199">
        <f t="shared" si="179"/>
        <v>516.63300000000004</v>
      </c>
      <c r="PJ199">
        <f t="shared" si="179"/>
        <v>493.81800000000004</v>
      </c>
      <c r="PK199">
        <f t="shared" si="179"/>
        <v>452.73199999999997</v>
      </c>
      <c r="PL199">
        <f t="shared" si="179"/>
        <v>454.08</v>
      </c>
      <c r="PM199">
        <f t="shared" si="179"/>
        <v>429.82800000000003</v>
      </c>
      <c r="PN199">
        <f t="shared" si="179"/>
        <v>382.70400000000001</v>
      </c>
      <c r="PO199">
        <f t="shared" si="179"/>
        <v>434.52</v>
      </c>
      <c r="PP199">
        <f t="shared" si="179"/>
        <v>507.83199999999994</v>
      </c>
      <c r="PQ199">
        <f t="shared" si="179"/>
        <v>484.84799999999996</v>
      </c>
      <c r="PR199">
        <f t="shared" si="179"/>
        <v>477.84999999999997</v>
      </c>
      <c r="PS199">
        <f t="shared" si="179"/>
        <v>419.34199999999998</v>
      </c>
      <c r="PT199">
        <f t="shared" si="179"/>
        <v>479.98</v>
      </c>
      <c r="PU199">
        <f t="shared" si="179"/>
        <v>491.83200000000005</v>
      </c>
      <c r="PV199">
        <f t="shared" si="179"/>
        <v>394.41599999999994</v>
      </c>
      <c r="PW199">
        <f t="shared" si="179"/>
        <v>482.21999999999997</v>
      </c>
      <c r="PX199">
        <f t="shared" si="179"/>
        <v>430.38</v>
      </c>
      <c r="PY199">
        <f t="shared" si="179"/>
        <v>520.69999999999993</v>
      </c>
      <c r="PZ199">
        <f t="shared" si="179"/>
        <v>479.25900000000001</v>
      </c>
      <c r="QA199">
        <f t="shared" si="179"/>
        <v>472.47300000000001</v>
      </c>
      <c r="QB199">
        <f t="shared" si="179"/>
        <v>448.42900000000003</v>
      </c>
      <c r="QC199">
        <f t="shared" si="179"/>
        <v>427.35</v>
      </c>
      <c r="QD199">
        <f t="shared" si="179"/>
        <v>386.06100000000004</v>
      </c>
      <c r="QE199">
        <f t="shared" si="179"/>
        <v>488.47399999999993</v>
      </c>
      <c r="QF199">
        <f t="shared" si="179"/>
        <v>533.28100000000006</v>
      </c>
      <c r="QG199">
        <f t="shared" si="179"/>
        <v>453.71500000000003</v>
      </c>
      <c r="QH199">
        <f t="shared" si="179"/>
        <v>473.90800000000002</v>
      </c>
      <c r="QI199">
        <f t="shared" si="180"/>
        <v>376.99199999999996</v>
      </c>
      <c r="QJ199">
        <f t="shared" si="180"/>
        <v>519.62199999999996</v>
      </c>
      <c r="QK199">
        <f t="shared" si="180"/>
        <v>468.72</v>
      </c>
      <c r="QL199">
        <f t="shared" si="180"/>
        <v>529.72799999999995</v>
      </c>
      <c r="QM199">
        <f t="shared" si="180"/>
        <v>509.54500000000002</v>
      </c>
      <c r="QN199">
        <f t="shared" si="180"/>
        <v>471.50399999999996</v>
      </c>
      <c r="QO199">
        <f t="shared" si="180"/>
        <v>524.745</v>
      </c>
      <c r="QP199">
        <f t="shared" si="180"/>
        <v>405.21600000000001</v>
      </c>
      <c r="QQ199">
        <f t="shared" si="180"/>
        <v>436.87999999999994</v>
      </c>
      <c r="QR199">
        <f t="shared" si="180"/>
        <v>497.988</v>
      </c>
      <c r="QS199">
        <f t="shared" si="180"/>
        <v>444.10300000000001</v>
      </c>
      <c r="QT199">
        <f t="shared" si="180"/>
        <v>411.32</v>
      </c>
      <c r="QU199">
        <f t="shared" si="180"/>
        <v>440.35199999999998</v>
      </c>
      <c r="QV199">
        <f t="shared" si="180"/>
        <v>496.00800000000004</v>
      </c>
      <c r="QW199">
        <f t="shared" si="180"/>
        <v>349.35500000000002</v>
      </c>
      <c r="QX199">
        <f t="shared" si="180"/>
        <v>434.71999999999997</v>
      </c>
      <c r="QY199">
        <f t="shared" si="180"/>
        <v>477.69600000000003</v>
      </c>
      <c r="QZ199">
        <f t="shared" si="180"/>
        <v>421.25400000000002</v>
      </c>
      <c r="RA199">
        <f t="shared" si="180"/>
        <v>539.74199999999996</v>
      </c>
      <c r="RB199">
        <f t="shared" si="180"/>
        <v>424.13000000000005</v>
      </c>
      <c r="RC199">
        <f t="shared" si="180"/>
        <v>431.55</v>
      </c>
      <c r="RD199">
        <f t="shared" si="180"/>
        <v>437.01599999999996</v>
      </c>
      <c r="RE199">
        <f t="shared" si="180"/>
        <v>415.40000000000003</v>
      </c>
      <c r="RF199">
        <f t="shared" si="180"/>
        <v>424.56399999999996</v>
      </c>
      <c r="RG199">
        <f t="shared" si="180"/>
        <v>357.38</v>
      </c>
      <c r="RH199">
        <f t="shared" si="180"/>
        <v>433.81599999999997</v>
      </c>
      <c r="RI199">
        <f t="shared" si="180"/>
        <v>504.95199999999994</v>
      </c>
      <c r="RJ199">
        <f t="shared" si="180"/>
        <v>487.024</v>
      </c>
      <c r="RK199">
        <f t="shared" si="180"/>
        <v>456.04200000000003</v>
      </c>
      <c r="RL199">
        <f t="shared" si="180"/>
        <v>404.80199999999996</v>
      </c>
      <c r="RM199">
        <f t="shared" si="180"/>
        <v>442.21200000000005</v>
      </c>
      <c r="RN199">
        <f t="shared" si="180"/>
        <v>448.404</v>
      </c>
      <c r="RO199">
        <f t="shared" si="180"/>
        <v>489.32</v>
      </c>
      <c r="RP199">
        <f t="shared" si="180"/>
        <v>395.52299999999997</v>
      </c>
      <c r="RQ199">
        <f t="shared" si="180"/>
        <v>493.31100000000004</v>
      </c>
      <c r="RR199">
        <f t="shared" si="180"/>
        <v>392.25</v>
      </c>
      <c r="RS199">
        <f t="shared" si="180"/>
        <v>479.40000000000003</v>
      </c>
      <c r="RT199">
        <f t="shared" si="180"/>
        <v>517.64700000000005</v>
      </c>
      <c r="RU199">
        <f t="shared" si="180"/>
        <v>400.75199999999995</v>
      </c>
      <c r="RV199">
        <f t="shared" si="180"/>
        <v>483.16</v>
      </c>
      <c r="RW199">
        <f t="shared" si="180"/>
        <v>388.714</v>
      </c>
      <c r="RX199">
        <f t="shared" si="180"/>
        <v>518.154</v>
      </c>
      <c r="RY199">
        <f t="shared" si="180"/>
        <v>477.95100000000002</v>
      </c>
      <c r="RZ199">
        <f t="shared" si="180"/>
        <v>442.09200000000004</v>
      </c>
      <c r="SA199">
        <f t="shared" si="180"/>
        <v>481.22199999999992</v>
      </c>
      <c r="SB199">
        <f t="shared" si="180"/>
        <v>459.64800000000002</v>
      </c>
      <c r="SC199">
        <f t="shared" si="180"/>
        <v>387.714</v>
      </c>
      <c r="SD199">
        <f t="shared" si="180"/>
        <v>465.94799999999998</v>
      </c>
      <c r="SE199">
        <f t="shared" si="180"/>
        <v>451.70699999999999</v>
      </c>
      <c r="SF199">
        <f t="shared" si="180"/>
        <v>496.49100000000004</v>
      </c>
      <c r="SG199">
        <f t="shared" si="180"/>
        <v>414.48399999999998</v>
      </c>
    </row>
    <row r="200" spans="1:501" ht="13.5" customHeight="1">
      <c r="A200">
        <v>2018</v>
      </c>
      <c r="B200">
        <f t="shared" si="181"/>
        <v>367.69600000000003</v>
      </c>
      <c r="C200">
        <f t="shared" si="182"/>
        <v>516.12799999999993</v>
      </c>
      <c r="D200">
        <f t="shared" si="182"/>
        <v>420.96600000000001</v>
      </c>
      <c r="E200">
        <f t="shared" si="182"/>
        <v>421.07</v>
      </c>
      <c r="F200">
        <f t="shared" si="182"/>
        <v>479.85</v>
      </c>
      <c r="G200">
        <f t="shared" si="182"/>
        <v>444.63599999999997</v>
      </c>
      <c r="H200">
        <f t="shared" si="182"/>
        <v>456.55999999999995</v>
      </c>
      <c r="I200">
        <f t="shared" si="182"/>
        <v>545.86799999999994</v>
      </c>
      <c r="J200">
        <f t="shared" si="182"/>
        <v>414.22499999999997</v>
      </c>
      <c r="K200">
        <f t="shared" si="182"/>
        <v>456.71999999999997</v>
      </c>
      <c r="L200">
        <f t="shared" si="182"/>
        <v>441.69800000000004</v>
      </c>
      <c r="M200">
        <f t="shared" si="182"/>
        <v>492.56</v>
      </c>
      <c r="N200">
        <f t="shared" si="182"/>
        <v>462.59999999999997</v>
      </c>
      <c r="O200">
        <f t="shared" si="182"/>
        <v>491.82500000000005</v>
      </c>
      <c r="P200">
        <f t="shared" si="182"/>
        <v>404.12700000000001</v>
      </c>
      <c r="Q200">
        <f t="shared" si="182"/>
        <v>519.68000000000006</v>
      </c>
      <c r="R200">
        <f t="shared" si="182"/>
        <v>425.31599999999992</v>
      </c>
      <c r="S200">
        <f t="shared" si="182"/>
        <v>484.80300000000005</v>
      </c>
      <c r="T200">
        <f t="shared" si="182"/>
        <v>521.07599999999991</v>
      </c>
      <c r="U200">
        <f t="shared" si="182"/>
        <v>416.279</v>
      </c>
      <c r="V200">
        <f t="shared" si="182"/>
        <v>484.96800000000002</v>
      </c>
      <c r="W200">
        <f t="shared" si="182"/>
        <v>456.78100000000001</v>
      </c>
      <c r="X200">
        <f t="shared" si="182"/>
        <v>500.82</v>
      </c>
      <c r="Y200">
        <f t="shared" si="182"/>
        <v>404.09100000000001</v>
      </c>
      <c r="Z200">
        <f t="shared" si="182"/>
        <v>471.70000000000005</v>
      </c>
      <c r="AA200">
        <f t="shared" si="182"/>
        <v>421.61400000000003</v>
      </c>
      <c r="AB200">
        <f t="shared" si="182"/>
        <v>506.91200000000003</v>
      </c>
      <c r="AC200">
        <f t="shared" si="182"/>
        <v>439.92000000000007</v>
      </c>
      <c r="AD200">
        <f t="shared" si="182"/>
        <v>506.80399999999997</v>
      </c>
      <c r="AE200">
        <f t="shared" si="182"/>
        <v>512.44199999999989</v>
      </c>
      <c r="AF200">
        <f t="shared" si="182"/>
        <v>478.11599999999999</v>
      </c>
      <c r="AG200">
        <f t="shared" si="182"/>
        <v>493.13599999999997</v>
      </c>
      <c r="AH200">
        <f t="shared" si="182"/>
        <v>361.66899999999998</v>
      </c>
      <c r="AI200">
        <f t="shared" si="182"/>
        <v>446.34</v>
      </c>
      <c r="AJ200">
        <f t="shared" si="182"/>
        <v>463.53600000000006</v>
      </c>
      <c r="AK200">
        <f t="shared" si="182"/>
        <v>520.52</v>
      </c>
      <c r="AL200">
        <f t="shared" si="182"/>
        <v>460.94400000000002</v>
      </c>
      <c r="AM200">
        <f t="shared" si="182"/>
        <v>466.03199999999998</v>
      </c>
      <c r="AN200">
        <f t="shared" si="182"/>
        <v>452.73599999999999</v>
      </c>
      <c r="AO200">
        <f t="shared" si="182"/>
        <v>526.2879999999999</v>
      </c>
      <c r="AP200">
        <f t="shared" si="182"/>
        <v>447.41200000000003</v>
      </c>
      <c r="AQ200">
        <f t="shared" si="182"/>
        <v>435.96800000000002</v>
      </c>
      <c r="AR200">
        <f t="shared" si="182"/>
        <v>495.42999999999995</v>
      </c>
      <c r="AS200">
        <f t="shared" si="182"/>
        <v>539.69999999999993</v>
      </c>
      <c r="AT200">
        <f t="shared" si="182"/>
        <v>471.64</v>
      </c>
      <c r="AU200">
        <f t="shared" si="182"/>
        <v>460.95</v>
      </c>
      <c r="AV200">
        <f t="shared" si="182"/>
        <v>493.05600000000004</v>
      </c>
      <c r="AW200">
        <f t="shared" si="182"/>
        <v>416.27299999999997</v>
      </c>
      <c r="AX200">
        <f t="shared" si="182"/>
        <v>462.16</v>
      </c>
      <c r="AY200">
        <f t="shared" si="182"/>
        <v>431.08600000000001</v>
      </c>
      <c r="AZ200">
        <f t="shared" si="182"/>
        <v>491.4</v>
      </c>
      <c r="BA200">
        <f t="shared" si="182"/>
        <v>489.47200000000004</v>
      </c>
      <c r="BB200">
        <f t="shared" si="182"/>
        <v>500.90599999999995</v>
      </c>
      <c r="BC200">
        <f t="shared" si="182"/>
        <v>457.72199999999998</v>
      </c>
      <c r="BD200">
        <f t="shared" si="182"/>
        <v>508.10099999999994</v>
      </c>
      <c r="BE200">
        <f t="shared" si="182"/>
        <v>437.30400000000003</v>
      </c>
      <c r="BF200">
        <f t="shared" si="182"/>
        <v>429.60600000000005</v>
      </c>
      <c r="BG200">
        <f t="shared" si="182"/>
        <v>476.17500000000001</v>
      </c>
      <c r="BH200">
        <f t="shared" si="182"/>
        <v>483.81199999999995</v>
      </c>
      <c r="BI200">
        <f t="shared" si="182"/>
        <v>482.07999999999993</v>
      </c>
      <c r="BJ200">
        <f t="shared" si="182"/>
        <v>455.99400000000003</v>
      </c>
      <c r="BK200">
        <f t="shared" si="182"/>
        <v>530.44200000000001</v>
      </c>
      <c r="BL200">
        <f t="shared" si="182"/>
        <v>442.65600000000006</v>
      </c>
      <c r="BM200">
        <f t="shared" si="182"/>
        <v>519.55399999999997</v>
      </c>
      <c r="BN200">
        <f t="shared" si="182"/>
        <v>437.39400000000001</v>
      </c>
      <c r="BO200">
        <f t="shared" si="174"/>
        <v>526.21</v>
      </c>
      <c r="BP200">
        <f t="shared" si="174"/>
        <v>523.26</v>
      </c>
      <c r="BQ200">
        <f t="shared" si="174"/>
        <v>434.988</v>
      </c>
      <c r="BR200">
        <f t="shared" si="174"/>
        <v>418.42500000000001</v>
      </c>
      <c r="BS200">
        <f t="shared" si="174"/>
        <v>432.53999999999996</v>
      </c>
      <c r="BT200">
        <f t="shared" si="174"/>
        <v>467.28000000000003</v>
      </c>
      <c r="BU200">
        <f t="shared" si="174"/>
        <v>436.31799999999993</v>
      </c>
      <c r="BV200">
        <f t="shared" si="174"/>
        <v>427.21999999999997</v>
      </c>
      <c r="BW200">
        <f t="shared" si="174"/>
        <v>468.87299999999999</v>
      </c>
      <c r="BX200">
        <f t="shared" si="174"/>
        <v>447.71999999999997</v>
      </c>
      <c r="BY200">
        <f t="shared" si="174"/>
        <v>468.3</v>
      </c>
      <c r="BZ200">
        <f t="shared" si="174"/>
        <v>459.19399999999996</v>
      </c>
      <c r="CA200">
        <f t="shared" si="174"/>
        <v>541.21500000000003</v>
      </c>
      <c r="CB200">
        <f t="shared" si="174"/>
        <v>459.846</v>
      </c>
      <c r="CC200">
        <f t="shared" si="174"/>
        <v>439.92000000000007</v>
      </c>
      <c r="CD200">
        <f t="shared" si="174"/>
        <v>516.05599999999993</v>
      </c>
      <c r="CE200">
        <f t="shared" si="174"/>
        <v>469.392</v>
      </c>
      <c r="CF200">
        <f t="shared" si="174"/>
        <v>430.55900000000003</v>
      </c>
      <c r="CG200">
        <f t="shared" si="174"/>
        <v>503.72</v>
      </c>
      <c r="CH200">
        <f t="shared" si="174"/>
        <v>410.17200000000003</v>
      </c>
      <c r="CI200">
        <f t="shared" si="174"/>
        <v>540.79200000000003</v>
      </c>
      <c r="CJ200">
        <f t="shared" si="174"/>
        <v>445.315</v>
      </c>
      <c r="CK200">
        <f t="shared" si="174"/>
        <v>414.46000000000004</v>
      </c>
      <c r="CL200">
        <f t="shared" si="174"/>
        <v>484.93799999999999</v>
      </c>
      <c r="CM200">
        <f t="shared" si="174"/>
        <v>481.70699999999999</v>
      </c>
      <c r="CN200">
        <f t="shared" si="174"/>
        <v>549.58800000000008</v>
      </c>
      <c r="CO200">
        <f t="shared" si="174"/>
        <v>516.63499999999999</v>
      </c>
      <c r="CP200">
        <f t="shared" si="174"/>
        <v>481.28400000000005</v>
      </c>
      <c r="CQ200">
        <f t="shared" si="174"/>
        <v>451.36</v>
      </c>
      <c r="CR200">
        <f t="shared" si="174"/>
        <v>444.75200000000001</v>
      </c>
      <c r="CS200">
        <f t="shared" si="174"/>
        <v>437.32499999999999</v>
      </c>
      <c r="CT200">
        <f t="shared" si="174"/>
        <v>431.38799999999998</v>
      </c>
      <c r="CU200">
        <f t="shared" si="174"/>
        <v>389.98</v>
      </c>
      <c r="CV200">
        <f t="shared" si="174"/>
        <v>472.41000000000008</v>
      </c>
      <c r="CW200">
        <f t="shared" si="174"/>
        <v>497.28</v>
      </c>
      <c r="CX200">
        <f t="shared" si="174"/>
        <v>459.35999999999996</v>
      </c>
      <c r="CY200">
        <f t="shared" si="174"/>
        <v>528.36</v>
      </c>
      <c r="CZ200">
        <f t="shared" si="174"/>
        <v>451.96800000000002</v>
      </c>
      <c r="DA200">
        <f t="shared" si="174"/>
        <v>568.42899999999997</v>
      </c>
      <c r="DB200">
        <f t="shared" si="174"/>
        <v>444.07999999999993</v>
      </c>
      <c r="DC200">
        <f t="shared" si="174"/>
        <v>492.70100000000002</v>
      </c>
      <c r="DD200">
        <f t="shared" si="174"/>
        <v>383.05599999999998</v>
      </c>
      <c r="DE200">
        <f t="shared" si="174"/>
        <v>503.20800000000008</v>
      </c>
      <c r="DF200">
        <f t="shared" si="174"/>
        <v>462.70600000000002</v>
      </c>
      <c r="DG200">
        <f t="shared" si="174"/>
        <v>553.60500000000002</v>
      </c>
      <c r="DH200">
        <f t="shared" si="174"/>
        <v>502.06800000000004</v>
      </c>
      <c r="DI200">
        <f t="shared" si="174"/>
        <v>468.48</v>
      </c>
      <c r="DJ200">
        <f t="shared" si="174"/>
        <v>504.48200000000003</v>
      </c>
      <c r="DK200">
        <f t="shared" si="174"/>
        <v>478.54500000000002</v>
      </c>
      <c r="DL200">
        <f t="shared" si="174"/>
        <v>492.76800000000003</v>
      </c>
      <c r="DM200">
        <f t="shared" si="174"/>
        <v>476.40799999999996</v>
      </c>
      <c r="DN200">
        <f t="shared" si="174"/>
        <v>399.37799999999999</v>
      </c>
      <c r="DO200">
        <f t="shared" si="174"/>
        <v>540.40800000000002</v>
      </c>
      <c r="DP200">
        <f t="shared" si="174"/>
        <v>459.68</v>
      </c>
      <c r="DQ200">
        <f t="shared" si="174"/>
        <v>426.11999999999995</v>
      </c>
      <c r="DR200">
        <f t="shared" si="174"/>
        <v>542.20799999999997</v>
      </c>
      <c r="DS200">
        <f t="shared" si="174"/>
        <v>470.82400000000001</v>
      </c>
      <c r="DT200">
        <f t="shared" si="174"/>
        <v>471.22500000000002</v>
      </c>
      <c r="DU200">
        <f t="shared" si="174"/>
        <v>412.83199999999999</v>
      </c>
      <c r="DV200">
        <f t="shared" si="174"/>
        <v>508.82000000000005</v>
      </c>
      <c r="DW200">
        <f t="shared" si="174"/>
        <v>453.74700000000001</v>
      </c>
      <c r="DX200">
        <f t="shared" si="174"/>
        <v>437.11800000000005</v>
      </c>
      <c r="DY200">
        <f t="shared" si="174"/>
        <v>480.68099999999993</v>
      </c>
      <c r="DZ200">
        <f t="shared" ref="DZ200:GK200" si="183">+MAX($D$195,DZ157)*DZ172</f>
        <v>530.96399999999994</v>
      </c>
      <c r="EA200">
        <f t="shared" si="183"/>
        <v>537.67200000000003</v>
      </c>
      <c r="EB200">
        <f t="shared" si="183"/>
        <v>484.64</v>
      </c>
      <c r="EC200">
        <f t="shared" si="183"/>
        <v>413.76599999999996</v>
      </c>
      <c r="ED200">
        <f t="shared" si="183"/>
        <v>393.81599999999997</v>
      </c>
      <c r="EE200">
        <f t="shared" si="183"/>
        <v>476.40799999999996</v>
      </c>
      <c r="EF200">
        <f t="shared" si="183"/>
        <v>480.29300000000001</v>
      </c>
      <c r="EG200">
        <f t="shared" si="183"/>
        <v>519.95800000000008</v>
      </c>
      <c r="EH200">
        <f t="shared" si="183"/>
        <v>533.06400000000008</v>
      </c>
      <c r="EI200">
        <f t="shared" si="183"/>
        <v>443.41800000000001</v>
      </c>
      <c r="EJ200">
        <f t="shared" si="183"/>
        <v>421.49799999999999</v>
      </c>
      <c r="EK200">
        <f t="shared" si="183"/>
        <v>571.35399999999993</v>
      </c>
      <c r="EL200">
        <f t="shared" si="183"/>
        <v>441.69600000000003</v>
      </c>
      <c r="EM200">
        <f t="shared" si="183"/>
        <v>410.71800000000002</v>
      </c>
      <c r="EN200">
        <f t="shared" si="183"/>
        <v>478.41200000000003</v>
      </c>
      <c r="EO200">
        <f t="shared" si="183"/>
        <v>437.48299999999995</v>
      </c>
      <c r="EP200">
        <f t="shared" si="183"/>
        <v>488.00200000000001</v>
      </c>
      <c r="EQ200">
        <f t="shared" si="183"/>
        <v>426.99599999999998</v>
      </c>
      <c r="ER200">
        <f t="shared" si="183"/>
        <v>475.12500000000006</v>
      </c>
      <c r="ES200">
        <f t="shared" si="183"/>
        <v>481.01</v>
      </c>
      <c r="ET200">
        <f t="shared" si="183"/>
        <v>472.57600000000002</v>
      </c>
      <c r="EU200">
        <f t="shared" si="183"/>
        <v>541.29600000000005</v>
      </c>
      <c r="EV200">
        <f t="shared" si="183"/>
        <v>412.72</v>
      </c>
      <c r="EW200">
        <f t="shared" si="183"/>
        <v>523</v>
      </c>
      <c r="EX200">
        <f t="shared" si="183"/>
        <v>490.35599999999994</v>
      </c>
      <c r="EY200">
        <f t="shared" si="183"/>
        <v>489.93599999999998</v>
      </c>
      <c r="EZ200">
        <f t="shared" si="183"/>
        <v>436.48200000000003</v>
      </c>
      <c r="FA200">
        <f t="shared" si="183"/>
        <v>514.37399999999991</v>
      </c>
      <c r="FB200">
        <f t="shared" si="183"/>
        <v>419.58</v>
      </c>
      <c r="FC200">
        <f t="shared" si="183"/>
        <v>508.02399999999994</v>
      </c>
      <c r="FD200">
        <f t="shared" si="183"/>
        <v>479.66799999999995</v>
      </c>
      <c r="FE200">
        <f t="shared" si="183"/>
        <v>533.53200000000004</v>
      </c>
      <c r="FF200">
        <f t="shared" si="183"/>
        <v>581.01599999999996</v>
      </c>
      <c r="FG200">
        <f t="shared" si="183"/>
        <v>513.04399999999998</v>
      </c>
      <c r="FH200">
        <f t="shared" si="183"/>
        <v>501.44600000000003</v>
      </c>
      <c r="FI200">
        <f t="shared" si="183"/>
        <v>556.17900000000009</v>
      </c>
      <c r="FJ200">
        <f t="shared" si="183"/>
        <v>506.84399999999999</v>
      </c>
      <c r="FK200">
        <f t="shared" si="183"/>
        <v>471.64</v>
      </c>
      <c r="FL200">
        <f t="shared" si="183"/>
        <v>474.488</v>
      </c>
      <c r="FM200">
        <f t="shared" si="183"/>
        <v>437.59300000000002</v>
      </c>
      <c r="FN200">
        <f t="shared" si="183"/>
        <v>489.32499999999999</v>
      </c>
      <c r="FO200">
        <f t="shared" si="183"/>
        <v>505.34399999999999</v>
      </c>
      <c r="FP200">
        <f t="shared" si="183"/>
        <v>419.64</v>
      </c>
      <c r="FQ200">
        <f t="shared" si="183"/>
        <v>421.29600000000005</v>
      </c>
      <c r="FR200">
        <f t="shared" si="183"/>
        <v>472.5</v>
      </c>
      <c r="FS200">
        <f t="shared" si="183"/>
        <v>486.983</v>
      </c>
      <c r="FT200">
        <f t="shared" si="183"/>
        <v>389.15799999999996</v>
      </c>
      <c r="FU200">
        <f t="shared" si="183"/>
        <v>510.94800000000004</v>
      </c>
      <c r="FV200">
        <f t="shared" si="183"/>
        <v>461.08499999999998</v>
      </c>
      <c r="FW200">
        <f t="shared" si="183"/>
        <v>465.40800000000002</v>
      </c>
      <c r="FX200">
        <f t="shared" si="183"/>
        <v>463.88400000000001</v>
      </c>
      <c r="FY200">
        <f t="shared" si="183"/>
        <v>479.98399999999998</v>
      </c>
      <c r="FZ200">
        <f t="shared" si="183"/>
        <v>518.81599999999992</v>
      </c>
      <c r="GA200">
        <f t="shared" si="183"/>
        <v>479.59099999999995</v>
      </c>
      <c r="GB200">
        <f t="shared" si="183"/>
        <v>630.83799999999997</v>
      </c>
      <c r="GC200">
        <f t="shared" si="183"/>
        <v>517.58400000000006</v>
      </c>
      <c r="GD200">
        <f t="shared" si="183"/>
        <v>437.84999999999997</v>
      </c>
      <c r="GE200">
        <f t="shared" si="183"/>
        <v>499.87199999999996</v>
      </c>
      <c r="GF200">
        <f t="shared" si="183"/>
        <v>431.72999999999996</v>
      </c>
      <c r="GG200">
        <f t="shared" si="183"/>
        <v>438.16499999999996</v>
      </c>
      <c r="GH200">
        <f t="shared" si="183"/>
        <v>446.04800000000006</v>
      </c>
      <c r="GI200">
        <f t="shared" si="183"/>
        <v>504.39000000000004</v>
      </c>
      <c r="GJ200">
        <f t="shared" si="183"/>
        <v>498.51000000000005</v>
      </c>
      <c r="GK200">
        <f t="shared" si="183"/>
        <v>424.15299999999996</v>
      </c>
      <c r="GL200">
        <f t="shared" si="175"/>
        <v>453.26</v>
      </c>
      <c r="GM200">
        <f t="shared" si="176"/>
        <v>484.42899999999997</v>
      </c>
      <c r="GN200">
        <f t="shared" si="176"/>
        <v>568.23800000000006</v>
      </c>
      <c r="GO200">
        <f t="shared" si="176"/>
        <v>482.89499999999998</v>
      </c>
      <c r="GP200">
        <f t="shared" si="176"/>
        <v>503.38200000000001</v>
      </c>
      <c r="GQ200">
        <f t="shared" si="176"/>
        <v>475.608</v>
      </c>
      <c r="GR200">
        <f t="shared" si="176"/>
        <v>441.79200000000003</v>
      </c>
      <c r="GS200">
        <f t="shared" si="176"/>
        <v>526.30600000000004</v>
      </c>
      <c r="GT200">
        <f t="shared" si="176"/>
        <v>486.2</v>
      </c>
      <c r="GU200">
        <f t="shared" si="176"/>
        <v>444.54999999999995</v>
      </c>
      <c r="GV200">
        <f t="shared" si="176"/>
        <v>511.05999999999995</v>
      </c>
      <c r="GW200">
        <f t="shared" si="176"/>
        <v>494.33400000000006</v>
      </c>
      <c r="GX200">
        <f t="shared" si="176"/>
        <v>499.608</v>
      </c>
      <c r="GY200">
        <f t="shared" si="176"/>
        <v>422.67599999999999</v>
      </c>
      <c r="GZ200">
        <f t="shared" si="176"/>
        <v>475.608</v>
      </c>
      <c r="HA200">
        <f t="shared" si="176"/>
        <v>564.44000000000005</v>
      </c>
      <c r="HB200">
        <f t="shared" si="176"/>
        <v>492.012</v>
      </c>
      <c r="HC200">
        <f t="shared" si="176"/>
        <v>555.88599999999997</v>
      </c>
      <c r="HD200">
        <f t="shared" si="176"/>
        <v>481.94400000000002</v>
      </c>
      <c r="HE200">
        <f t="shared" si="176"/>
        <v>453.61799999999999</v>
      </c>
      <c r="HF200">
        <f t="shared" si="176"/>
        <v>491.52</v>
      </c>
      <c r="HG200">
        <f t="shared" si="176"/>
        <v>423.45599999999996</v>
      </c>
      <c r="HH200">
        <f t="shared" si="176"/>
        <v>488.89799999999997</v>
      </c>
      <c r="HI200">
        <f t="shared" si="176"/>
        <v>511.51100000000002</v>
      </c>
      <c r="HJ200">
        <f t="shared" si="176"/>
        <v>402.75</v>
      </c>
      <c r="HK200">
        <f t="shared" si="176"/>
        <v>431.42</v>
      </c>
      <c r="HL200">
        <f t="shared" si="176"/>
        <v>524.66399999999999</v>
      </c>
      <c r="HM200">
        <f t="shared" si="176"/>
        <v>414.99</v>
      </c>
      <c r="HN200">
        <f t="shared" si="176"/>
        <v>445.28399999999999</v>
      </c>
      <c r="HO200">
        <f t="shared" si="176"/>
        <v>358.49700000000001</v>
      </c>
      <c r="HP200">
        <f t="shared" si="176"/>
        <v>473.39400000000001</v>
      </c>
      <c r="HQ200">
        <f t="shared" si="176"/>
        <v>494.85300000000007</v>
      </c>
      <c r="HR200">
        <f t="shared" si="176"/>
        <v>509.07999999999993</v>
      </c>
      <c r="HS200">
        <f t="shared" si="176"/>
        <v>470.7</v>
      </c>
      <c r="HT200">
        <f t="shared" si="176"/>
        <v>449.10599999999999</v>
      </c>
      <c r="HU200">
        <f t="shared" si="176"/>
        <v>542.29999999999995</v>
      </c>
      <c r="HV200">
        <f t="shared" si="176"/>
        <v>460.25</v>
      </c>
      <c r="HW200">
        <f t="shared" si="176"/>
        <v>502.125</v>
      </c>
      <c r="HX200">
        <f t="shared" si="176"/>
        <v>468.99200000000002</v>
      </c>
      <c r="HY200">
        <f t="shared" si="176"/>
        <v>500.38799999999998</v>
      </c>
      <c r="HZ200">
        <f t="shared" si="176"/>
        <v>481.03199999999998</v>
      </c>
      <c r="IA200">
        <f t="shared" si="176"/>
        <v>427.291</v>
      </c>
      <c r="IB200">
        <f t="shared" si="176"/>
        <v>472.64799999999997</v>
      </c>
      <c r="IC200">
        <f t="shared" si="176"/>
        <v>508.67599999999999</v>
      </c>
      <c r="ID200">
        <f t="shared" si="176"/>
        <v>467.226</v>
      </c>
      <c r="IE200">
        <f t="shared" si="176"/>
        <v>496.12799999999999</v>
      </c>
      <c r="IF200">
        <f t="shared" si="176"/>
        <v>488.37599999999998</v>
      </c>
      <c r="IG200">
        <f t="shared" si="176"/>
        <v>485.40600000000001</v>
      </c>
      <c r="IH200">
        <f t="shared" si="176"/>
        <v>501.27799999999996</v>
      </c>
      <c r="II200">
        <f t="shared" si="176"/>
        <v>473.79999999999995</v>
      </c>
      <c r="IJ200">
        <f t="shared" si="176"/>
        <v>436.35599999999999</v>
      </c>
      <c r="IK200">
        <f t="shared" si="176"/>
        <v>498.88800000000003</v>
      </c>
      <c r="IL200">
        <f t="shared" si="176"/>
        <v>498.54200000000009</v>
      </c>
      <c r="IM200">
        <f t="shared" si="176"/>
        <v>428.48999999999995</v>
      </c>
      <c r="IN200">
        <f t="shared" si="176"/>
        <v>434.7</v>
      </c>
      <c r="IO200">
        <f t="shared" si="176"/>
        <v>535.97699999999998</v>
      </c>
      <c r="IP200">
        <f t="shared" si="176"/>
        <v>484.56799999999998</v>
      </c>
      <c r="IQ200">
        <f t="shared" si="176"/>
        <v>460.53</v>
      </c>
      <c r="IR200">
        <f t="shared" si="176"/>
        <v>422.29999999999995</v>
      </c>
      <c r="IS200">
        <f t="shared" si="176"/>
        <v>402.916</v>
      </c>
      <c r="IT200">
        <f t="shared" si="176"/>
        <v>495.10400000000004</v>
      </c>
      <c r="IU200">
        <f t="shared" si="176"/>
        <v>444.34399999999999</v>
      </c>
      <c r="IV200">
        <f t="shared" si="176"/>
        <v>581.31200000000001</v>
      </c>
      <c r="IW200">
        <f t="shared" si="176"/>
        <v>485.81099999999998</v>
      </c>
      <c r="IX200">
        <f t="shared" ref="IX200:LI200" si="184">+MAX($D$195,IX157)*IX172</f>
        <v>430.404</v>
      </c>
      <c r="IY200">
        <f t="shared" si="184"/>
        <v>592.36799999999994</v>
      </c>
      <c r="IZ200">
        <f t="shared" si="184"/>
        <v>446.83200000000005</v>
      </c>
      <c r="JA200">
        <f t="shared" si="184"/>
        <v>484.17599999999999</v>
      </c>
      <c r="JB200">
        <f t="shared" si="184"/>
        <v>594.37</v>
      </c>
      <c r="JC200">
        <f t="shared" si="184"/>
        <v>495.21000000000004</v>
      </c>
      <c r="JD200">
        <f t="shared" si="184"/>
        <v>413.18399999999997</v>
      </c>
      <c r="JE200">
        <f t="shared" si="184"/>
        <v>504.90000000000003</v>
      </c>
      <c r="JF200">
        <f t="shared" si="184"/>
        <v>521.19600000000003</v>
      </c>
      <c r="JG200">
        <f t="shared" si="184"/>
        <v>456.71999999999997</v>
      </c>
      <c r="JH200">
        <f t="shared" si="184"/>
        <v>457.8</v>
      </c>
      <c r="JI200">
        <f t="shared" si="184"/>
        <v>451.00800000000004</v>
      </c>
      <c r="JJ200">
        <f t="shared" si="184"/>
        <v>492.85500000000002</v>
      </c>
      <c r="JK200">
        <f t="shared" si="184"/>
        <v>483.75899999999996</v>
      </c>
      <c r="JL200">
        <f t="shared" si="184"/>
        <v>465.99299999999999</v>
      </c>
      <c r="JM200">
        <f t="shared" si="184"/>
        <v>463.37200000000007</v>
      </c>
      <c r="JN200">
        <f t="shared" si="184"/>
        <v>516.63499999999999</v>
      </c>
      <c r="JO200">
        <f t="shared" si="184"/>
        <v>469.56</v>
      </c>
      <c r="JP200">
        <f t="shared" si="184"/>
        <v>517.06000000000006</v>
      </c>
      <c r="JQ200">
        <f t="shared" si="184"/>
        <v>430.65000000000003</v>
      </c>
      <c r="JR200">
        <f t="shared" si="184"/>
        <v>483.488</v>
      </c>
      <c r="JS200">
        <f t="shared" si="184"/>
        <v>518.66999999999996</v>
      </c>
      <c r="JT200">
        <f t="shared" si="184"/>
        <v>505.34399999999999</v>
      </c>
      <c r="JU200">
        <f t="shared" si="184"/>
        <v>435.75000000000006</v>
      </c>
      <c r="JV200">
        <f t="shared" si="184"/>
        <v>477.91999999999996</v>
      </c>
      <c r="JW200">
        <f t="shared" si="184"/>
        <v>502.392</v>
      </c>
      <c r="JX200">
        <f t="shared" si="184"/>
        <v>388.40999999999997</v>
      </c>
      <c r="JY200">
        <f t="shared" si="184"/>
        <v>449.65</v>
      </c>
      <c r="JZ200">
        <f t="shared" si="184"/>
        <v>530.4</v>
      </c>
      <c r="KA200">
        <f t="shared" si="184"/>
        <v>386.40499999999997</v>
      </c>
      <c r="KB200">
        <f t="shared" si="184"/>
        <v>491.303</v>
      </c>
      <c r="KC200">
        <f t="shared" si="184"/>
        <v>511.31300000000005</v>
      </c>
      <c r="KD200">
        <f t="shared" si="184"/>
        <v>469.03000000000003</v>
      </c>
      <c r="KE200">
        <f t="shared" si="184"/>
        <v>447.10200000000003</v>
      </c>
      <c r="KF200">
        <f t="shared" si="184"/>
        <v>480.07599999999996</v>
      </c>
      <c r="KG200">
        <f t="shared" si="184"/>
        <v>473.96999999999997</v>
      </c>
      <c r="KH200">
        <f t="shared" si="184"/>
        <v>453.58299999999997</v>
      </c>
      <c r="KI200">
        <f t="shared" si="184"/>
        <v>490.78199999999998</v>
      </c>
      <c r="KJ200">
        <f t="shared" si="184"/>
        <v>455.79999999999995</v>
      </c>
      <c r="KK200">
        <f t="shared" si="184"/>
        <v>448.87500000000006</v>
      </c>
      <c r="KL200">
        <f t="shared" si="184"/>
        <v>435.70799999999997</v>
      </c>
      <c r="KM200">
        <f t="shared" si="184"/>
        <v>557.42399999999998</v>
      </c>
      <c r="KN200">
        <f t="shared" si="184"/>
        <v>440.62199999999996</v>
      </c>
      <c r="KO200">
        <f t="shared" si="184"/>
        <v>508.98</v>
      </c>
      <c r="KP200">
        <f t="shared" si="184"/>
        <v>495.25700000000001</v>
      </c>
      <c r="KQ200">
        <f t="shared" si="184"/>
        <v>531.26</v>
      </c>
      <c r="KR200">
        <f t="shared" si="184"/>
        <v>440.43</v>
      </c>
      <c r="KS200">
        <f t="shared" si="184"/>
        <v>490.97400000000005</v>
      </c>
      <c r="KT200">
        <f t="shared" si="184"/>
        <v>493.71199999999993</v>
      </c>
      <c r="KU200">
        <f t="shared" si="184"/>
        <v>480.91200000000003</v>
      </c>
      <c r="KV200">
        <f t="shared" si="184"/>
        <v>478.65999999999997</v>
      </c>
      <c r="KW200">
        <f t="shared" si="184"/>
        <v>493.56899999999996</v>
      </c>
      <c r="KX200">
        <f t="shared" si="184"/>
        <v>533.43099999999993</v>
      </c>
      <c r="KY200">
        <f t="shared" si="184"/>
        <v>471.70000000000005</v>
      </c>
      <c r="KZ200">
        <f t="shared" si="184"/>
        <v>427.67999999999995</v>
      </c>
      <c r="LA200">
        <f t="shared" si="184"/>
        <v>538.33799999999997</v>
      </c>
      <c r="LB200">
        <f t="shared" si="184"/>
        <v>459.35999999999996</v>
      </c>
      <c r="LC200">
        <f t="shared" si="184"/>
        <v>459.54799999999994</v>
      </c>
      <c r="LD200">
        <f t="shared" si="184"/>
        <v>507.74400000000003</v>
      </c>
      <c r="LE200">
        <f t="shared" si="184"/>
        <v>486.53999999999996</v>
      </c>
      <c r="LF200">
        <f t="shared" si="184"/>
        <v>479.32500000000005</v>
      </c>
      <c r="LG200">
        <f t="shared" si="184"/>
        <v>561.12</v>
      </c>
      <c r="LH200">
        <f t="shared" si="184"/>
        <v>513.57000000000005</v>
      </c>
      <c r="LI200">
        <f t="shared" si="184"/>
        <v>499.09400000000005</v>
      </c>
      <c r="LJ200">
        <f t="shared" si="177"/>
        <v>473.452</v>
      </c>
      <c r="LK200">
        <f t="shared" si="178"/>
        <v>497.07</v>
      </c>
      <c r="LL200">
        <f t="shared" si="178"/>
        <v>438.88</v>
      </c>
      <c r="LM200">
        <f t="shared" si="178"/>
        <v>530</v>
      </c>
      <c r="LN200">
        <f t="shared" si="178"/>
        <v>461.16400000000004</v>
      </c>
      <c r="LO200">
        <f t="shared" si="178"/>
        <v>487.60199999999998</v>
      </c>
      <c r="LP200">
        <f t="shared" si="178"/>
        <v>468.666</v>
      </c>
      <c r="LQ200">
        <f t="shared" si="178"/>
        <v>479.36399999999998</v>
      </c>
      <c r="LR200">
        <f t="shared" si="178"/>
        <v>364.35299999999995</v>
      </c>
      <c r="LS200">
        <f t="shared" si="178"/>
        <v>509.762</v>
      </c>
      <c r="LT200">
        <f t="shared" si="178"/>
        <v>528.73500000000001</v>
      </c>
      <c r="LU200">
        <f t="shared" si="178"/>
        <v>461.80899999999997</v>
      </c>
      <c r="LV200">
        <f t="shared" si="178"/>
        <v>492.96000000000004</v>
      </c>
      <c r="LW200">
        <f t="shared" si="178"/>
        <v>489.416</v>
      </c>
      <c r="LX200">
        <f t="shared" si="178"/>
        <v>442.55399999999997</v>
      </c>
      <c r="LY200">
        <f t="shared" si="178"/>
        <v>489.50999999999993</v>
      </c>
      <c r="LZ200">
        <f t="shared" si="178"/>
        <v>466.334</v>
      </c>
      <c r="MA200">
        <f t="shared" si="178"/>
        <v>535.39200000000005</v>
      </c>
      <c r="MB200">
        <f t="shared" si="178"/>
        <v>437.41000000000008</v>
      </c>
      <c r="MC200">
        <f t="shared" si="178"/>
        <v>521.20799999999997</v>
      </c>
      <c r="MD200">
        <f t="shared" si="178"/>
        <v>505.62599999999998</v>
      </c>
      <c r="ME200">
        <f t="shared" si="178"/>
        <v>549.024</v>
      </c>
      <c r="MF200">
        <f t="shared" si="178"/>
        <v>550.60500000000002</v>
      </c>
      <c r="MG200">
        <f t="shared" si="178"/>
        <v>491.81</v>
      </c>
      <c r="MH200">
        <f t="shared" si="178"/>
        <v>471.84299999999996</v>
      </c>
      <c r="MI200">
        <f t="shared" si="178"/>
        <v>442.18799999999999</v>
      </c>
      <c r="MJ200">
        <f t="shared" si="178"/>
        <v>577.30399999999997</v>
      </c>
      <c r="MK200">
        <f t="shared" si="178"/>
        <v>456.38200000000001</v>
      </c>
      <c r="ML200">
        <f t="shared" si="178"/>
        <v>507.39200000000005</v>
      </c>
      <c r="MM200">
        <f t="shared" si="178"/>
        <v>474.089</v>
      </c>
      <c r="MN200">
        <f t="shared" si="178"/>
        <v>499.39499999999998</v>
      </c>
      <c r="MO200">
        <f t="shared" si="178"/>
        <v>449.8</v>
      </c>
      <c r="MP200">
        <f t="shared" si="178"/>
        <v>465.86799999999999</v>
      </c>
      <c r="MQ200">
        <f t="shared" si="178"/>
        <v>344.98500000000001</v>
      </c>
      <c r="MR200">
        <f t="shared" si="178"/>
        <v>479.66799999999995</v>
      </c>
      <c r="MS200">
        <f t="shared" si="178"/>
        <v>541.57600000000002</v>
      </c>
      <c r="MT200">
        <f t="shared" si="178"/>
        <v>430.77000000000004</v>
      </c>
      <c r="MU200">
        <f t="shared" si="178"/>
        <v>489.416</v>
      </c>
      <c r="MV200">
        <f t="shared" si="178"/>
        <v>468.69399999999996</v>
      </c>
      <c r="MW200">
        <f t="shared" si="178"/>
        <v>429.57900000000001</v>
      </c>
      <c r="MX200">
        <f t="shared" si="178"/>
        <v>551.19600000000003</v>
      </c>
      <c r="MY200">
        <f t="shared" si="178"/>
        <v>509.40899999999993</v>
      </c>
      <c r="MZ200">
        <f t="shared" si="178"/>
        <v>521.26600000000008</v>
      </c>
      <c r="NA200">
        <f t="shared" si="178"/>
        <v>526.33600000000001</v>
      </c>
      <c r="NB200">
        <f t="shared" si="178"/>
        <v>538.52199999999993</v>
      </c>
      <c r="NC200">
        <f t="shared" si="178"/>
        <v>477.47999999999996</v>
      </c>
      <c r="ND200">
        <f t="shared" si="178"/>
        <v>509.19399999999996</v>
      </c>
      <c r="NE200">
        <f t="shared" si="178"/>
        <v>508.72800000000001</v>
      </c>
      <c r="NF200">
        <f t="shared" si="178"/>
        <v>514.59</v>
      </c>
      <c r="NG200">
        <f t="shared" si="178"/>
        <v>398.93900000000002</v>
      </c>
      <c r="NH200">
        <f t="shared" si="178"/>
        <v>474.51300000000003</v>
      </c>
      <c r="NI200">
        <f t="shared" si="178"/>
        <v>422.92799999999994</v>
      </c>
      <c r="NJ200">
        <f t="shared" si="178"/>
        <v>484.03500000000003</v>
      </c>
      <c r="NK200">
        <f t="shared" si="178"/>
        <v>466.92199999999997</v>
      </c>
      <c r="NL200">
        <f t="shared" si="178"/>
        <v>467.73999999999995</v>
      </c>
      <c r="NM200">
        <f t="shared" si="178"/>
        <v>493.22099999999995</v>
      </c>
      <c r="NN200">
        <f t="shared" si="178"/>
        <v>521.72799999999995</v>
      </c>
      <c r="NO200">
        <f t="shared" si="178"/>
        <v>507.15000000000003</v>
      </c>
      <c r="NP200">
        <f t="shared" si="178"/>
        <v>483.29399999999998</v>
      </c>
      <c r="NQ200">
        <f t="shared" si="178"/>
        <v>513.97</v>
      </c>
      <c r="NR200">
        <f t="shared" si="178"/>
        <v>474.488</v>
      </c>
      <c r="NS200">
        <f t="shared" si="178"/>
        <v>366.73199999999997</v>
      </c>
      <c r="NT200">
        <f t="shared" si="178"/>
        <v>459.16</v>
      </c>
      <c r="NU200">
        <f t="shared" si="178"/>
        <v>478.95000000000005</v>
      </c>
      <c r="NV200">
        <f t="shared" ref="NV200:QG200" si="185">+MAX($D$195,NV157)*NV172</f>
        <v>406.27199999999999</v>
      </c>
      <c r="NW200">
        <f t="shared" si="185"/>
        <v>476.67200000000003</v>
      </c>
      <c r="NX200">
        <f t="shared" si="185"/>
        <v>415.49200000000002</v>
      </c>
      <c r="NY200">
        <f t="shared" si="185"/>
        <v>410.49399999999997</v>
      </c>
      <c r="NZ200">
        <f t="shared" si="185"/>
        <v>544.44000000000005</v>
      </c>
      <c r="OA200">
        <f t="shared" si="185"/>
        <v>498.84799999999996</v>
      </c>
      <c r="OB200">
        <f t="shared" si="185"/>
        <v>375.76499999999999</v>
      </c>
      <c r="OC200">
        <f t="shared" si="185"/>
        <v>496.90800000000007</v>
      </c>
      <c r="OD200">
        <f t="shared" si="185"/>
        <v>494.01900000000001</v>
      </c>
      <c r="OE200">
        <f t="shared" si="185"/>
        <v>475.02</v>
      </c>
      <c r="OF200">
        <f t="shared" si="185"/>
        <v>459.51</v>
      </c>
      <c r="OG200">
        <f t="shared" si="185"/>
        <v>503.1</v>
      </c>
      <c r="OH200">
        <f t="shared" si="185"/>
        <v>481.44</v>
      </c>
      <c r="OI200">
        <f t="shared" si="185"/>
        <v>486.024</v>
      </c>
      <c r="OJ200">
        <f t="shared" si="185"/>
        <v>464.21100000000001</v>
      </c>
      <c r="OK200">
        <f t="shared" si="185"/>
        <v>487.43799999999999</v>
      </c>
      <c r="OL200">
        <f t="shared" si="185"/>
        <v>453.36599999999999</v>
      </c>
      <c r="OM200">
        <f t="shared" si="185"/>
        <v>546.89599999999996</v>
      </c>
      <c r="ON200">
        <f t="shared" si="185"/>
        <v>535.24799999999993</v>
      </c>
      <c r="OO200">
        <f t="shared" si="185"/>
        <v>467.96800000000007</v>
      </c>
      <c r="OP200">
        <f t="shared" si="185"/>
        <v>442.21200000000005</v>
      </c>
      <c r="OQ200">
        <f t="shared" si="185"/>
        <v>510.66300000000001</v>
      </c>
      <c r="OR200">
        <f t="shared" si="185"/>
        <v>593.5</v>
      </c>
      <c r="OS200">
        <f t="shared" si="185"/>
        <v>415.03</v>
      </c>
      <c r="OT200">
        <f t="shared" si="185"/>
        <v>526.33000000000004</v>
      </c>
      <c r="OU200">
        <f t="shared" si="185"/>
        <v>451.88</v>
      </c>
      <c r="OV200">
        <f t="shared" si="185"/>
        <v>497.55199999999996</v>
      </c>
      <c r="OW200">
        <f t="shared" si="185"/>
        <v>510.22999999999996</v>
      </c>
      <c r="OX200">
        <f t="shared" si="185"/>
        <v>392.916</v>
      </c>
      <c r="OY200">
        <f t="shared" si="185"/>
        <v>495.64500000000004</v>
      </c>
      <c r="OZ200">
        <f t="shared" si="185"/>
        <v>456.70400000000001</v>
      </c>
      <c r="PA200">
        <f t="shared" si="185"/>
        <v>487.786</v>
      </c>
      <c r="PB200">
        <f t="shared" si="185"/>
        <v>491.16400000000004</v>
      </c>
      <c r="PC200">
        <f t="shared" si="185"/>
        <v>396.16900000000004</v>
      </c>
      <c r="PD200">
        <f t="shared" si="185"/>
        <v>494.64800000000002</v>
      </c>
      <c r="PE200">
        <f t="shared" si="185"/>
        <v>395.80800000000005</v>
      </c>
      <c r="PF200">
        <f t="shared" si="185"/>
        <v>459.19800000000004</v>
      </c>
      <c r="PG200">
        <f t="shared" si="185"/>
        <v>493.084</v>
      </c>
      <c r="PH200">
        <f t="shared" si="185"/>
        <v>511.02</v>
      </c>
      <c r="PI200">
        <f t="shared" si="185"/>
        <v>396.202</v>
      </c>
      <c r="PJ200">
        <f t="shared" si="185"/>
        <v>527.36</v>
      </c>
      <c r="PK200">
        <f t="shared" si="185"/>
        <v>507.64</v>
      </c>
      <c r="PL200">
        <f t="shared" si="185"/>
        <v>457.61999999999995</v>
      </c>
      <c r="PM200">
        <f t="shared" si="185"/>
        <v>414.22200000000004</v>
      </c>
      <c r="PN200">
        <f t="shared" si="185"/>
        <v>456.38200000000001</v>
      </c>
      <c r="PO200">
        <f t="shared" si="185"/>
        <v>453.79100000000005</v>
      </c>
      <c r="PP200">
        <f t="shared" si="185"/>
        <v>529.89</v>
      </c>
      <c r="PQ200">
        <f t="shared" si="185"/>
        <v>527.88</v>
      </c>
      <c r="PR200">
        <f t="shared" si="185"/>
        <v>452.54999999999995</v>
      </c>
      <c r="PS200">
        <f t="shared" si="185"/>
        <v>535.6</v>
      </c>
      <c r="PT200">
        <f t="shared" si="185"/>
        <v>499.37199999999996</v>
      </c>
      <c r="PU200">
        <f t="shared" si="185"/>
        <v>480.7</v>
      </c>
      <c r="PV200">
        <f t="shared" si="185"/>
        <v>494.76900000000006</v>
      </c>
      <c r="PW200">
        <f t="shared" si="185"/>
        <v>494.46799999999996</v>
      </c>
      <c r="PX200">
        <f t="shared" si="185"/>
        <v>452.53199999999998</v>
      </c>
      <c r="PY200">
        <f t="shared" si="185"/>
        <v>484.00899999999996</v>
      </c>
      <c r="PZ200">
        <f t="shared" si="185"/>
        <v>447.89700000000005</v>
      </c>
      <c r="QA200">
        <f t="shared" si="185"/>
        <v>430.92</v>
      </c>
      <c r="QB200">
        <f t="shared" si="185"/>
        <v>524.04599999999994</v>
      </c>
      <c r="QC200">
        <f t="shared" si="185"/>
        <v>500.42</v>
      </c>
      <c r="QD200">
        <f t="shared" si="185"/>
        <v>430.93799999999999</v>
      </c>
      <c r="QE200">
        <f t="shared" si="185"/>
        <v>492.41199999999998</v>
      </c>
      <c r="QF200">
        <f t="shared" si="185"/>
        <v>451.07200000000006</v>
      </c>
      <c r="QG200">
        <f t="shared" si="185"/>
        <v>523.76599999999996</v>
      </c>
      <c r="QH200">
        <f t="shared" si="179"/>
        <v>598.42499999999995</v>
      </c>
      <c r="QI200">
        <f t="shared" si="180"/>
        <v>457.75799999999998</v>
      </c>
      <c r="QJ200">
        <f t="shared" si="180"/>
        <v>476.89</v>
      </c>
      <c r="QK200">
        <f t="shared" si="180"/>
        <v>466.03200000000004</v>
      </c>
      <c r="QL200">
        <f t="shared" si="180"/>
        <v>523.73099999999999</v>
      </c>
      <c r="QM200">
        <f t="shared" si="180"/>
        <v>442.77299999999997</v>
      </c>
      <c r="QN200">
        <f t="shared" si="180"/>
        <v>423.72899999999998</v>
      </c>
      <c r="QO200">
        <f t="shared" si="180"/>
        <v>432.01399999999995</v>
      </c>
      <c r="QP200">
        <f t="shared" si="180"/>
        <v>437.87999999999994</v>
      </c>
      <c r="QQ200">
        <f t="shared" si="180"/>
        <v>516.63599999999997</v>
      </c>
      <c r="QR200">
        <f t="shared" si="180"/>
        <v>529.84399999999994</v>
      </c>
      <c r="QS200">
        <f t="shared" si="180"/>
        <v>504.18499999999995</v>
      </c>
      <c r="QT200">
        <f t="shared" si="180"/>
        <v>420.8</v>
      </c>
      <c r="QU200">
        <f t="shared" si="180"/>
        <v>471.85199999999998</v>
      </c>
      <c r="QV200">
        <f t="shared" si="180"/>
        <v>479.65499999999997</v>
      </c>
      <c r="QW200">
        <f t="shared" si="180"/>
        <v>491.81</v>
      </c>
      <c r="QX200">
        <f t="shared" si="180"/>
        <v>479.96000000000004</v>
      </c>
      <c r="QY200">
        <f t="shared" si="180"/>
        <v>508.642</v>
      </c>
      <c r="QZ200">
        <f t="shared" si="180"/>
        <v>523.45100000000002</v>
      </c>
      <c r="RA200">
        <f t="shared" si="180"/>
        <v>524.28600000000006</v>
      </c>
      <c r="RB200">
        <f t="shared" si="180"/>
        <v>501.87399999999997</v>
      </c>
      <c r="RC200">
        <f t="shared" si="180"/>
        <v>407.71199999999999</v>
      </c>
      <c r="RD200">
        <f t="shared" si="180"/>
        <v>455.00999999999993</v>
      </c>
      <c r="RE200">
        <f t="shared" si="180"/>
        <v>444.67500000000001</v>
      </c>
      <c r="RF200">
        <f t="shared" si="180"/>
        <v>524.80000000000007</v>
      </c>
      <c r="RG200">
        <f t="shared" si="180"/>
        <v>520.57399999999996</v>
      </c>
      <c r="RH200">
        <f t="shared" si="180"/>
        <v>482.30400000000003</v>
      </c>
      <c r="RI200">
        <f t="shared" si="180"/>
        <v>495.38000000000005</v>
      </c>
      <c r="RJ200">
        <f t="shared" si="180"/>
        <v>439.95000000000005</v>
      </c>
      <c r="RK200">
        <f t="shared" si="180"/>
        <v>432.06299999999999</v>
      </c>
      <c r="RL200">
        <f t="shared" si="180"/>
        <v>482.32800000000003</v>
      </c>
      <c r="RM200">
        <f t="shared" si="180"/>
        <v>489.98400000000004</v>
      </c>
      <c r="RN200">
        <f t="shared" si="180"/>
        <v>456.65999999999997</v>
      </c>
      <c r="RO200">
        <f t="shared" si="180"/>
        <v>426.13200000000001</v>
      </c>
      <c r="RP200">
        <f t="shared" si="180"/>
        <v>402.21300000000002</v>
      </c>
      <c r="RQ200">
        <f t="shared" si="180"/>
        <v>431.66399999999999</v>
      </c>
      <c r="RR200">
        <f t="shared" si="180"/>
        <v>463.73999999999995</v>
      </c>
      <c r="RS200">
        <f t="shared" si="180"/>
        <v>428.20799999999997</v>
      </c>
      <c r="RT200">
        <f t="shared" si="180"/>
        <v>410.40999999999997</v>
      </c>
      <c r="RU200">
        <f t="shared" si="180"/>
        <v>429.29999999999995</v>
      </c>
      <c r="RV200">
        <f t="shared" si="180"/>
        <v>459.375</v>
      </c>
      <c r="RW200">
        <f t="shared" si="180"/>
        <v>472.02600000000001</v>
      </c>
      <c r="RX200">
        <f t="shared" si="180"/>
        <v>457.75799999999998</v>
      </c>
      <c r="RY200">
        <f t="shared" si="180"/>
        <v>419.49200000000002</v>
      </c>
      <c r="RZ200">
        <f t="shared" si="180"/>
        <v>488.64</v>
      </c>
      <c r="SA200">
        <f t="shared" si="180"/>
        <v>482.30400000000003</v>
      </c>
      <c r="SB200">
        <f t="shared" si="180"/>
        <v>506.447</v>
      </c>
      <c r="SC200">
        <f t="shared" si="180"/>
        <v>486.03</v>
      </c>
      <c r="SD200">
        <f t="shared" si="180"/>
        <v>485.68</v>
      </c>
      <c r="SE200">
        <f t="shared" si="180"/>
        <v>471.03999999999996</v>
      </c>
      <c r="SF200">
        <f t="shared" si="180"/>
        <v>443.62499999999994</v>
      </c>
      <c r="SG200">
        <f t="shared" si="180"/>
        <v>432.53999999999996</v>
      </c>
    </row>
    <row r="201" spans="1:501" ht="13.5" customHeight="1"/>
    <row r="202" spans="1:501" ht="13.5" customHeight="1">
      <c r="A202" t="s">
        <v>572</v>
      </c>
    </row>
    <row r="203" spans="1:501" ht="13.5" customHeight="1">
      <c r="A203">
        <v>2014</v>
      </c>
      <c r="B203">
        <f>+'simulations soy farm1 '!B101</f>
        <v>1</v>
      </c>
      <c r="C203">
        <f>+'simulations soy farm1 '!C101</f>
        <v>1</v>
      </c>
      <c r="D203">
        <f>+'simulations soy farm1 '!D101</f>
        <v>1</v>
      </c>
      <c r="E203">
        <f>+'simulations soy farm1 '!E101</f>
        <v>1</v>
      </c>
      <c r="F203">
        <f>+'simulations soy farm1 '!F101</f>
        <v>1</v>
      </c>
      <c r="G203">
        <f>+'simulations soy farm1 '!G101</f>
        <v>1</v>
      </c>
      <c r="H203">
        <f>+'simulations soy farm1 '!H101</f>
        <v>1</v>
      </c>
      <c r="I203">
        <f>+'simulations soy farm1 '!I101</f>
        <v>1</v>
      </c>
      <c r="J203">
        <f>+'simulations soy farm1 '!J101</f>
        <v>1</v>
      </c>
      <c r="K203">
        <f>+'simulations soy farm1 '!K101</f>
        <v>1</v>
      </c>
      <c r="L203">
        <f>+'simulations soy farm1 '!L101</f>
        <v>1</v>
      </c>
      <c r="M203">
        <f>+'simulations soy farm1 '!M101</f>
        <v>1</v>
      </c>
      <c r="N203">
        <f>+'simulations soy farm1 '!N101</f>
        <v>1</v>
      </c>
      <c r="O203">
        <f>+'simulations soy farm1 '!O101</f>
        <v>1</v>
      </c>
      <c r="P203">
        <f>+'simulations soy farm1 '!P101</f>
        <v>1</v>
      </c>
      <c r="Q203">
        <f>+'simulations soy farm1 '!Q101</f>
        <v>1</v>
      </c>
      <c r="R203">
        <f>+'simulations soy farm1 '!R101</f>
        <v>1</v>
      </c>
      <c r="S203">
        <f>+'simulations soy farm1 '!S101</f>
        <v>1</v>
      </c>
      <c r="T203">
        <f>+'simulations soy farm1 '!T101</f>
        <v>1</v>
      </c>
      <c r="U203">
        <f>+'simulations soy farm1 '!U101</f>
        <v>1</v>
      </c>
      <c r="V203">
        <f>+'simulations soy farm1 '!V101</f>
        <v>1</v>
      </c>
      <c r="W203">
        <f>+'simulations soy farm1 '!W101</f>
        <v>1</v>
      </c>
      <c r="X203">
        <f>+'simulations soy farm1 '!X101</f>
        <v>1</v>
      </c>
      <c r="Y203">
        <f>+'simulations soy farm1 '!Y101</f>
        <v>1</v>
      </c>
      <c r="Z203">
        <f>+'simulations soy farm1 '!Z101</f>
        <v>1</v>
      </c>
      <c r="AA203">
        <f>+'simulations soy farm1 '!AA101</f>
        <v>1</v>
      </c>
      <c r="AB203">
        <f>+'simulations soy farm1 '!AB101</f>
        <v>1</v>
      </c>
      <c r="AC203">
        <f>+'simulations soy farm1 '!AC101</f>
        <v>1</v>
      </c>
      <c r="AD203">
        <f>+'simulations soy farm1 '!AD101</f>
        <v>1</v>
      </c>
      <c r="AE203">
        <f>+'simulations soy farm1 '!AE101</f>
        <v>1</v>
      </c>
      <c r="AF203">
        <f>+'simulations soy farm1 '!AF101</f>
        <v>1</v>
      </c>
      <c r="AG203">
        <f>+'simulations soy farm1 '!AG101</f>
        <v>1</v>
      </c>
      <c r="AH203">
        <f>+'simulations soy farm1 '!AH101</f>
        <v>1</v>
      </c>
      <c r="AI203">
        <f>+'simulations soy farm1 '!AI101</f>
        <v>1</v>
      </c>
      <c r="AJ203">
        <f>+'simulations soy farm1 '!AJ101</f>
        <v>1</v>
      </c>
      <c r="AK203">
        <f>+'simulations soy farm1 '!AK101</f>
        <v>1</v>
      </c>
      <c r="AL203">
        <f>+'simulations soy farm1 '!AL101</f>
        <v>1</v>
      </c>
      <c r="AM203">
        <f>+'simulations soy farm1 '!AM101</f>
        <v>1</v>
      </c>
      <c r="AN203">
        <f>+'simulations soy farm1 '!AN101</f>
        <v>1</v>
      </c>
      <c r="AO203">
        <f>+'simulations soy farm1 '!AO101</f>
        <v>1</v>
      </c>
      <c r="AP203">
        <f>+'simulations soy farm1 '!AP101</f>
        <v>1</v>
      </c>
      <c r="AQ203">
        <f>+'simulations soy farm1 '!AQ101</f>
        <v>1</v>
      </c>
      <c r="AR203">
        <f>+'simulations soy farm1 '!AR101</f>
        <v>1</v>
      </c>
      <c r="AS203">
        <f>+'simulations soy farm1 '!AS101</f>
        <v>1</v>
      </c>
      <c r="AT203">
        <f>+'simulations soy farm1 '!AT101</f>
        <v>1</v>
      </c>
      <c r="AU203">
        <f>+'simulations soy farm1 '!AU101</f>
        <v>1</v>
      </c>
      <c r="AV203">
        <f>+'simulations soy farm1 '!AV101</f>
        <v>1</v>
      </c>
      <c r="AW203">
        <f>+'simulations soy farm1 '!AW101</f>
        <v>1</v>
      </c>
      <c r="AX203">
        <f>+'simulations soy farm1 '!AX101</f>
        <v>1</v>
      </c>
      <c r="AY203">
        <f>+'simulations soy farm1 '!AY101</f>
        <v>1</v>
      </c>
      <c r="AZ203">
        <f>+'simulations soy farm1 '!AZ101</f>
        <v>1</v>
      </c>
      <c r="BA203">
        <f>+'simulations soy farm1 '!BA101</f>
        <v>1</v>
      </c>
      <c r="BB203">
        <f>+'simulations soy farm1 '!BB101</f>
        <v>1</v>
      </c>
      <c r="BC203">
        <f>+'simulations soy farm1 '!BC101</f>
        <v>1</v>
      </c>
      <c r="BD203">
        <f>+'simulations soy farm1 '!BD101</f>
        <v>1</v>
      </c>
      <c r="BE203">
        <f>+'simulations soy farm1 '!BE101</f>
        <v>1</v>
      </c>
      <c r="BF203">
        <f>+'simulations soy farm1 '!BF101</f>
        <v>1</v>
      </c>
      <c r="BG203">
        <f>+'simulations soy farm1 '!BG101</f>
        <v>1</v>
      </c>
      <c r="BH203">
        <f>+'simulations soy farm1 '!BH101</f>
        <v>1</v>
      </c>
      <c r="BI203">
        <f>+'simulations soy farm1 '!BI101</f>
        <v>1</v>
      </c>
      <c r="BJ203">
        <f>+'simulations soy farm1 '!BJ101</f>
        <v>1</v>
      </c>
      <c r="BK203">
        <f>+'simulations soy farm1 '!BK101</f>
        <v>1</v>
      </c>
      <c r="BL203">
        <f>+'simulations soy farm1 '!BL101</f>
        <v>1</v>
      </c>
      <c r="BM203">
        <f>+'simulations soy farm1 '!BM101</f>
        <v>1</v>
      </c>
      <c r="BN203">
        <f>+'simulations soy farm1 '!BN101</f>
        <v>1</v>
      </c>
      <c r="BO203">
        <f>+'simulations soy farm1 '!BO101</f>
        <v>1</v>
      </c>
      <c r="BP203">
        <f>+'simulations soy farm1 '!BP101</f>
        <v>1</v>
      </c>
      <c r="BQ203">
        <f>+'simulations soy farm1 '!BQ101</f>
        <v>1</v>
      </c>
      <c r="BR203">
        <f>+'simulations soy farm1 '!BR101</f>
        <v>1</v>
      </c>
      <c r="BS203">
        <f>+'simulations soy farm1 '!BS101</f>
        <v>1</v>
      </c>
      <c r="BT203">
        <f>+'simulations soy farm1 '!BT101</f>
        <v>1</v>
      </c>
      <c r="BU203">
        <f>+'simulations soy farm1 '!BU101</f>
        <v>1</v>
      </c>
      <c r="BV203">
        <f>+'simulations soy farm1 '!BV101</f>
        <v>1</v>
      </c>
      <c r="BW203">
        <f>+'simulations soy farm1 '!BW101</f>
        <v>1</v>
      </c>
      <c r="BX203">
        <f>+'simulations soy farm1 '!BX101</f>
        <v>1</v>
      </c>
      <c r="BY203">
        <f>+'simulations soy farm1 '!BY101</f>
        <v>1</v>
      </c>
      <c r="BZ203">
        <f>+'simulations soy farm1 '!BZ101</f>
        <v>1</v>
      </c>
      <c r="CA203">
        <f>+'simulations soy farm1 '!CA101</f>
        <v>1</v>
      </c>
      <c r="CB203">
        <f>+'simulations soy farm1 '!CB101</f>
        <v>1</v>
      </c>
      <c r="CC203">
        <f>+'simulations soy farm1 '!CC101</f>
        <v>1</v>
      </c>
      <c r="CD203">
        <f>+'simulations soy farm1 '!CD101</f>
        <v>1</v>
      </c>
      <c r="CE203">
        <f>+'simulations soy farm1 '!CE101</f>
        <v>1</v>
      </c>
      <c r="CF203">
        <f>+'simulations soy farm1 '!CF101</f>
        <v>1</v>
      </c>
      <c r="CG203">
        <f>+'simulations soy farm1 '!CG101</f>
        <v>1</v>
      </c>
      <c r="CH203">
        <f>+'simulations soy farm1 '!CH101</f>
        <v>1</v>
      </c>
      <c r="CI203">
        <f>+'simulations soy farm1 '!CI101</f>
        <v>1</v>
      </c>
      <c r="CJ203">
        <f>+'simulations soy farm1 '!CJ101</f>
        <v>1</v>
      </c>
      <c r="CK203">
        <f>+'simulations soy farm1 '!CK101</f>
        <v>1</v>
      </c>
      <c r="CL203">
        <f>+'simulations soy farm1 '!CL101</f>
        <v>1</v>
      </c>
      <c r="CM203">
        <f>+'simulations soy farm1 '!CM101</f>
        <v>1</v>
      </c>
      <c r="CN203">
        <f>+'simulations soy farm1 '!CN101</f>
        <v>1</v>
      </c>
      <c r="CO203">
        <f>+'simulations soy farm1 '!CO101</f>
        <v>1</v>
      </c>
      <c r="CP203">
        <f>+'simulations soy farm1 '!CP101</f>
        <v>1</v>
      </c>
      <c r="CQ203">
        <f>+'simulations soy farm1 '!CQ101</f>
        <v>1</v>
      </c>
      <c r="CR203">
        <f>+'simulations soy farm1 '!CR101</f>
        <v>1</v>
      </c>
      <c r="CS203">
        <f>+'simulations soy farm1 '!CS101</f>
        <v>1</v>
      </c>
      <c r="CT203">
        <f>+'simulations soy farm1 '!CT101</f>
        <v>1</v>
      </c>
      <c r="CU203">
        <f>+'simulations soy farm1 '!CU101</f>
        <v>1</v>
      </c>
      <c r="CV203">
        <f>+'simulations soy farm1 '!CV101</f>
        <v>1</v>
      </c>
      <c r="CW203">
        <f>+'simulations soy farm1 '!CW101</f>
        <v>1</v>
      </c>
      <c r="CX203">
        <f>+'simulations soy farm1 '!CX101</f>
        <v>1</v>
      </c>
      <c r="CY203">
        <f>+'simulations soy farm1 '!CY101</f>
        <v>1</v>
      </c>
      <c r="CZ203">
        <f>+'simulations soy farm1 '!CZ101</f>
        <v>1</v>
      </c>
      <c r="DA203">
        <f>+'simulations soy farm1 '!DA101</f>
        <v>1</v>
      </c>
      <c r="DB203">
        <f>+'simulations soy farm1 '!DB101</f>
        <v>1</v>
      </c>
      <c r="DC203">
        <f>+'simulations soy farm1 '!DC101</f>
        <v>1</v>
      </c>
      <c r="DD203">
        <f>+'simulations soy farm1 '!DD101</f>
        <v>1</v>
      </c>
      <c r="DE203">
        <f>+'simulations soy farm1 '!DE101</f>
        <v>1</v>
      </c>
      <c r="DF203">
        <f>+'simulations soy farm1 '!DF101</f>
        <v>1</v>
      </c>
      <c r="DG203">
        <f>+'simulations soy farm1 '!DG101</f>
        <v>1</v>
      </c>
      <c r="DH203">
        <f>+'simulations soy farm1 '!DH101</f>
        <v>1</v>
      </c>
      <c r="DI203">
        <f>+'simulations soy farm1 '!DI101</f>
        <v>1</v>
      </c>
      <c r="DJ203">
        <f>+'simulations soy farm1 '!DJ101</f>
        <v>1</v>
      </c>
      <c r="DK203">
        <f>+'simulations soy farm1 '!DK101</f>
        <v>1</v>
      </c>
      <c r="DL203">
        <f>+'simulations soy farm1 '!DL101</f>
        <v>1</v>
      </c>
      <c r="DM203">
        <f>+'simulations soy farm1 '!DM101</f>
        <v>1</v>
      </c>
      <c r="DN203">
        <f>+'simulations soy farm1 '!DN101</f>
        <v>1</v>
      </c>
      <c r="DO203">
        <f>+'simulations soy farm1 '!DO101</f>
        <v>1</v>
      </c>
      <c r="DP203">
        <f>+'simulations soy farm1 '!DP101</f>
        <v>1</v>
      </c>
      <c r="DQ203">
        <f>+'simulations soy farm1 '!DQ101</f>
        <v>1</v>
      </c>
      <c r="DR203">
        <f>+'simulations soy farm1 '!DR101</f>
        <v>1</v>
      </c>
      <c r="DS203">
        <f>+'simulations soy farm1 '!DS101</f>
        <v>1</v>
      </c>
      <c r="DT203">
        <f>+'simulations soy farm1 '!DT101</f>
        <v>1</v>
      </c>
      <c r="DU203">
        <f>+'simulations soy farm1 '!DU101</f>
        <v>1</v>
      </c>
      <c r="DV203">
        <f>+'simulations soy farm1 '!DV101</f>
        <v>1</v>
      </c>
      <c r="DW203">
        <f>+'simulations soy farm1 '!DW101</f>
        <v>1</v>
      </c>
      <c r="DX203">
        <f>+'simulations soy farm1 '!DX101</f>
        <v>1</v>
      </c>
      <c r="DY203">
        <f>+'simulations soy farm1 '!DY101</f>
        <v>1</v>
      </c>
      <c r="DZ203">
        <f>+'simulations soy farm1 '!DZ101</f>
        <v>1</v>
      </c>
      <c r="EA203">
        <f>+'simulations soy farm1 '!EA101</f>
        <v>1</v>
      </c>
      <c r="EB203">
        <f>+'simulations soy farm1 '!EB101</f>
        <v>1</v>
      </c>
      <c r="EC203">
        <f>+'simulations soy farm1 '!EC101</f>
        <v>1</v>
      </c>
      <c r="ED203">
        <f>+'simulations soy farm1 '!ED101</f>
        <v>1</v>
      </c>
      <c r="EE203">
        <f>+'simulations soy farm1 '!EE101</f>
        <v>1</v>
      </c>
      <c r="EF203">
        <f>+'simulations soy farm1 '!EF101</f>
        <v>1</v>
      </c>
      <c r="EG203">
        <f>+'simulations soy farm1 '!EG101</f>
        <v>1</v>
      </c>
      <c r="EH203">
        <f>+'simulations soy farm1 '!EH101</f>
        <v>1</v>
      </c>
      <c r="EI203">
        <f>+'simulations soy farm1 '!EI101</f>
        <v>1</v>
      </c>
      <c r="EJ203">
        <f>+'simulations soy farm1 '!EJ101</f>
        <v>1</v>
      </c>
      <c r="EK203">
        <f>+'simulations soy farm1 '!EK101</f>
        <v>1</v>
      </c>
      <c r="EL203">
        <f>+'simulations soy farm1 '!EL101</f>
        <v>1</v>
      </c>
      <c r="EM203">
        <f>+'simulations soy farm1 '!EM101</f>
        <v>1</v>
      </c>
      <c r="EN203">
        <f>+'simulations soy farm1 '!EN101</f>
        <v>1</v>
      </c>
      <c r="EO203">
        <f>+'simulations soy farm1 '!EO101</f>
        <v>1</v>
      </c>
      <c r="EP203">
        <f>+'simulations soy farm1 '!EP101</f>
        <v>1</v>
      </c>
      <c r="EQ203">
        <f>+'simulations soy farm1 '!EQ101</f>
        <v>1</v>
      </c>
      <c r="ER203">
        <f>+'simulations soy farm1 '!ER101</f>
        <v>1</v>
      </c>
      <c r="ES203">
        <f>+'simulations soy farm1 '!ES101</f>
        <v>1</v>
      </c>
      <c r="ET203">
        <f>+'simulations soy farm1 '!ET101</f>
        <v>1</v>
      </c>
      <c r="EU203">
        <f>+'simulations soy farm1 '!EU101</f>
        <v>1</v>
      </c>
      <c r="EV203">
        <f>+'simulations soy farm1 '!EV101</f>
        <v>1</v>
      </c>
      <c r="EW203">
        <f>+'simulations soy farm1 '!EW101</f>
        <v>1</v>
      </c>
      <c r="EX203">
        <f>+'simulations soy farm1 '!EX101</f>
        <v>1</v>
      </c>
      <c r="EY203">
        <f>+'simulations soy farm1 '!EY101</f>
        <v>1</v>
      </c>
      <c r="EZ203">
        <f>+'simulations soy farm1 '!EZ101</f>
        <v>1</v>
      </c>
      <c r="FA203">
        <f>+'simulations soy farm1 '!FA101</f>
        <v>1</v>
      </c>
      <c r="FB203">
        <f>+'simulations soy farm1 '!FB101</f>
        <v>1</v>
      </c>
      <c r="FC203">
        <f>+'simulations soy farm1 '!FC101</f>
        <v>1</v>
      </c>
      <c r="FD203">
        <f>+'simulations soy farm1 '!FD101</f>
        <v>1</v>
      </c>
      <c r="FE203">
        <f>+'simulations soy farm1 '!FE101</f>
        <v>1</v>
      </c>
      <c r="FF203">
        <f>+'simulations soy farm1 '!FF101</f>
        <v>1</v>
      </c>
      <c r="FG203">
        <f>+'simulations soy farm1 '!FG101</f>
        <v>1</v>
      </c>
      <c r="FH203">
        <f>+'simulations soy farm1 '!FH101</f>
        <v>1</v>
      </c>
      <c r="FI203">
        <f>+'simulations soy farm1 '!FI101</f>
        <v>1</v>
      </c>
      <c r="FJ203">
        <f>+'simulations soy farm1 '!FJ101</f>
        <v>1</v>
      </c>
      <c r="FK203">
        <f>+'simulations soy farm1 '!FK101</f>
        <v>1</v>
      </c>
      <c r="FL203">
        <f>+'simulations soy farm1 '!FL101</f>
        <v>1</v>
      </c>
      <c r="FM203">
        <f>+'simulations soy farm1 '!FM101</f>
        <v>1</v>
      </c>
      <c r="FN203">
        <f>+'simulations soy farm1 '!FN101</f>
        <v>1</v>
      </c>
      <c r="FO203">
        <f>+'simulations soy farm1 '!FO101</f>
        <v>1</v>
      </c>
      <c r="FP203">
        <f>+'simulations soy farm1 '!FP101</f>
        <v>1</v>
      </c>
      <c r="FQ203">
        <f>+'simulations soy farm1 '!FQ101</f>
        <v>1</v>
      </c>
      <c r="FR203">
        <f>+'simulations soy farm1 '!FR101</f>
        <v>1</v>
      </c>
      <c r="FS203">
        <f>+'simulations soy farm1 '!FS101</f>
        <v>1</v>
      </c>
      <c r="FT203">
        <f>+'simulations soy farm1 '!FT101</f>
        <v>1</v>
      </c>
      <c r="FU203">
        <f>+'simulations soy farm1 '!FU101</f>
        <v>1</v>
      </c>
      <c r="FV203">
        <f>+'simulations soy farm1 '!FV101</f>
        <v>1</v>
      </c>
      <c r="FW203">
        <f>+'simulations soy farm1 '!FW101</f>
        <v>1</v>
      </c>
      <c r="FX203">
        <f>+'simulations soy farm1 '!FX101</f>
        <v>1</v>
      </c>
      <c r="FY203">
        <f>+'simulations soy farm1 '!FY101</f>
        <v>1</v>
      </c>
      <c r="FZ203">
        <f>+'simulations soy farm1 '!FZ101</f>
        <v>1</v>
      </c>
      <c r="GA203">
        <f>+'simulations soy farm1 '!GA101</f>
        <v>1</v>
      </c>
      <c r="GB203">
        <f>+'simulations soy farm1 '!GB101</f>
        <v>1</v>
      </c>
      <c r="GC203">
        <f>+'simulations soy farm1 '!GC101</f>
        <v>1</v>
      </c>
      <c r="GD203">
        <f>+'simulations soy farm1 '!GD101</f>
        <v>1</v>
      </c>
      <c r="GE203">
        <f>+'simulations soy farm1 '!GE101</f>
        <v>1</v>
      </c>
      <c r="GF203">
        <f>+'simulations soy farm1 '!GF101</f>
        <v>1</v>
      </c>
      <c r="GG203">
        <f>+'simulations soy farm1 '!GG101</f>
        <v>1</v>
      </c>
      <c r="GH203">
        <f>+'simulations soy farm1 '!GH101</f>
        <v>1</v>
      </c>
      <c r="GI203">
        <f>+'simulations soy farm1 '!GI101</f>
        <v>1</v>
      </c>
      <c r="GJ203">
        <f>+'simulations soy farm1 '!GJ101</f>
        <v>1</v>
      </c>
      <c r="GK203">
        <f>+'simulations soy farm1 '!GK101</f>
        <v>1</v>
      </c>
      <c r="GL203">
        <f>+'simulations soy farm1 '!GL101</f>
        <v>1</v>
      </c>
      <c r="GM203">
        <f>+'simulations soy farm1 '!GM101</f>
        <v>1</v>
      </c>
      <c r="GN203">
        <f>+'simulations soy farm1 '!GN101</f>
        <v>1</v>
      </c>
      <c r="GO203">
        <f>+'simulations soy farm1 '!GO101</f>
        <v>1</v>
      </c>
      <c r="GP203">
        <f>+'simulations soy farm1 '!GP101</f>
        <v>1</v>
      </c>
      <c r="GQ203">
        <f>+'simulations soy farm1 '!GQ101</f>
        <v>1</v>
      </c>
      <c r="GR203">
        <f>+'simulations soy farm1 '!GR101</f>
        <v>1</v>
      </c>
      <c r="GS203">
        <f>+'simulations soy farm1 '!GS101</f>
        <v>1</v>
      </c>
      <c r="GT203">
        <f>+'simulations soy farm1 '!GT101</f>
        <v>1</v>
      </c>
      <c r="GU203">
        <f>+'simulations soy farm1 '!GU101</f>
        <v>1</v>
      </c>
      <c r="GV203">
        <f>+'simulations soy farm1 '!GV101</f>
        <v>1</v>
      </c>
      <c r="GW203">
        <f>+'simulations soy farm1 '!GW101</f>
        <v>1</v>
      </c>
      <c r="GX203">
        <f>+'simulations soy farm1 '!GX101</f>
        <v>1</v>
      </c>
      <c r="GY203">
        <f>+'simulations soy farm1 '!GY101</f>
        <v>1</v>
      </c>
      <c r="GZ203">
        <f>+'simulations soy farm1 '!GZ101</f>
        <v>1</v>
      </c>
      <c r="HA203">
        <f>+'simulations soy farm1 '!HA101</f>
        <v>1</v>
      </c>
      <c r="HB203">
        <f>+'simulations soy farm1 '!HB101</f>
        <v>1</v>
      </c>
      <c r="HC203">
        <f>+'simulations soy farm1 '!HC101</f>
        <v>1</v>
      </c>
      <c r="HD203">
        <f>+'simulations soy farm1 '!HD101</f>
        <v>1</v>
      </c>
      <c r="HE203">
        <f>+'simulations soy farm1 '!HE101</f>
        <v>1</v>
      </c>
      <c r="HF203">
        <f>+'simulations soy farm1 '!HF101</f>
        <v>1</v>
      </c>
      <c r="HG203">
        <f>+'simulations soy farm1 '!HG101</f>
        <v>1</v>
      </c>
      <c r="HH203">
        <f>+'simulations soy farm1 '!HH101</f>
        <v>1</v>
      </c>
      <c r="HI203">
        <f>+'simulations soy farm1 '!HI101</f>
        <v>1</v>
      </c>
      <c r="HJ203">
        <f>+'simulations soy farm1 '!HJ101</f>
        <v>1</v>
      </c>
      <c r="HK203">
        <f>+'simulations soy farm1 '!HK101</f>
        <v>1</v>
      </c>
      <c r="HL203">
        <f>+'simulations soy farm1 '!HL101</f>
        <v>1</v>
      </c>
      <c r="HM203">
        <f>+'simulations soy farm1 '!HM101</f>
        <v>1</v>
      </c>
      <c r="HN203">
        <f>+'simulations soy farm1 '!HN101</f>
        <v>1</v>
      </c>
      <c r="HO203">
        <f>+'simulations soy farm1 '!HO101</f>
        <v>1</v>
      </c>
      <c r="HP203">
        <f>+'simulations soy farm1 '!HP101</f>
        <v>1</v>
      </c>
      <c r="HQ203">
        <f>+'simulations soy farm1 '!HQ101</f>
        <v>1</v>
      </c>
      <c r="HR203">
        <f>+'simulations soy farm1 '!HR101</f>
        <v>1</v>
      </c>
      <c r="HS203">
        <f>+'simulations soy farm1 '!HS101</f>
        <v>1</v>
      </c>
      <c r="HT203">
        <f>+'simulations soy farm1 '!HT101</f>
        <v>1</v>
      </c>
      <c r="HU203">
        <f>+'simulations soy farm1 '!HU101</f>
        <v>1</v>
      </c>
      <c r="HV203">
        <f>+'simulations soy farm1 '!HV101</f>
        <v>1</v>
      </c>
      <c r="HW203">
        <f>+'simulations soy farm1 '!HW101</f>
        <v>1</v>
      </c>
      <c r="HX203">
        <f>+'simulations soy farm1 '!HX101</f>
        <v>1</v>
      </c>
      <c r="HY203">
        <f>+'simulations soy farm1 '!HY101</f>
        <v>1</v>
      </c>
      <c r="HZ203">
        <f>+'simulations soy farm1 '!HZ101</f>
        <v>1</v>
      </c>
      <c r="IA203">
        <f>+'simulations soy farm1 '!IA101</f>
        <v>1</v>
      </c>
      <c r="IB203">
        <f>+'simulations soy farm1 '!IB101</f>
        <v>1</v>
      </c>
      <c r="IC203">
        <f>+'simulations soy farm1 '!IC101</f>
        <v>1</v>
      </c>
      <c r="ID203">
        <f>+'simulations soy farm1 '!ID101</f>
        <v>1</v>
      </c>
      <c r="IE203">
        <f>+'simulations soy farm1 '!IE101</f>
        <v>1</v>
      </c>
      <c r="IF203">
        <f>+'simulations soy farm1 '!IF101</f>
        <v>1</v>
      </c>
      <c r="IG203">
        <f>+'simulations soy farm1 '!IG101</f>
        <v>1</v>
      </c>
      <c r="IH203">
        <f>+'simulations soy farm1 '!IH101</f>
        <v>1</v>
      </c>
      <c r="II203">
        <f>+'simulations soy farm1 '!II101</f>
        <v>1</v>
      </c>
      <c r="IJ203">
        <f>+'simulations soy farm1 '!IJ101</f>
        <v>1</v>
      </c>
      <c r="IK203">
        <f>+'simulations soy farm1 '!IK101</f>
        <v>1</v>
      </c>
      <c r="IL203">
        <f>+'simulations soy farm1 '!IL101</f>
        <v>1</v>
      </c>
      <c r="IM203">
        <f>+'simulations soy farm1 '!IM101</f>
        <v>1</v>
      </c>
      <c r="IN203">
        <f>+'simulations soy farm1 '!IN101</f>
        <v>1</v>
      </c>
      <c r="IO203">
        <f>+'simulations soy farm1 '!IO101</f>
        <v>1</v>
      </c>
      <c r="IP203">
        <f>+'simulations soy farm1 '!IP101</f>
        <v>1</v>
      </c>
      <c r="IQ203">
        <f>+'simulations soy farm1 '!IQ101</f>
        <v>1</v>
      </c>
      <c r="IR203">
        <f>+'simulations soy farm1 '!IR101</f>
        <v>1</v>
      </c>
      <c r="IS203">
        <f>+'simulations soy farm1 '!IS101</f>
        <v>1</v>
      </c>
      <c r="IT203">
        <f>+'simulations soy farm1 '!IT101</f>
        <v>1</v>
      </c>
      <c r="IU203">
        <f>+'simulations soy farm1 '!IU101</f>
        <v>1</v>
      </c>
      <c r="IV203">
        <f>+'simulations soy farm1 '!IV101</f>
        <v>1</v>
      </c>
      <c r="IW203">
        <f>+'simulations soy farm1 '!IW101</f>
        <v>1</v>
      </c>
      <c r="IX203">
        <f>+'simulations soy farm1 '!IX101</f>
        <v>1</v>
      </c>
      <c r="IY203">
        <f>+'simulations soy farm1 '!IY101</f>
        <v>1</v>
      </c>
      <c r="IZ203">
        <f>+'simulations soy farm1 '!IZ101</f>
        <v>1</v>
      </c>
      <c r="JA203">
        <f>+'simulations soy farm1 '!JA101</f>
        <v>1</v>
      </c>
      <c r="JB203">
        <f>+'simulations soy farm1 '!JB101</f>
        <v>1</v>
      </c>
      <c r="JC203">
        <f>+'simulations soy farm1 '!JC101</f>
        <v>1</v>
      </c>
      <c r="JD203">
        <f>+'simulations soy farm1 '!JD101</f>
        <v>1</v>
      </c>
      <c r="JE203">
        <f>+'simulations soy farm1 '!JE101</f>
        <v>1</v>
      </c>
      <c r="JF203">
        <f>+'simulations soy farm1 '!JF101</f>
        <v>1</v>
      </c>
      <c r="JG203">
        <f>+'simulations soy farm1 '!JG101</f>
        <v>1</v>
      </c>
      <c r="JH203">
        <f>+'simulations soy farm1 '!JH101</f>
        <v>1</v>
      </c>
      <c r="JI203">
        <f>+'simulations soy farm1 '!JI101</f>
        <v>1</v>
      </c>
      <c r="JJ203">
        <f>+'simulations soy farm1 '!JJ101</f>
        <v>1</v>
      </c>
      <c r="JK203">
        <f>+'simulations soy farm1 '!JK101</f>
        <v>1</v>
      </c>
      <c r="JL203">
        <f>+'simulations soy farm1 '!JL101</f>
        <v>1</v>
      </c>
      <c r="JM203">
        <f>+'simulations soy farm1 '!JM101</f>
        <v>1</v>
      </c>
      <c r="JN203">
        <f>+'simulations soy farm1 '!JN101</f>
        <v>1</v>
      </c>
      <c r="JO203">
        <f>+'simulations soy farm1 '!JO101</f>
        <v>1</v>
      </c>
      <c r="JP203">
        <f>+'simulations soy farm1 '!JP101</f>
        <v>1</v>
      </c>
      <c r="JQ203">
        <f>+'simulations soy farm1 '!JQ101</f>
        <v>1</v>
      </c>
      <c r="JR203">
        <f>+'simulations soy farm1 '!JR101</f>
        <v>1</v>
      </c>
      <c r="JS203">
        <f>+'simulations soy farm1 '!JS101</f>
        <v>1</v>
      </c>
      <c r="JT203">
        <f>+'simulations soy farm1 '!JT101</f>
        <v>1</v>
      </c>
      <c r="JU203">
        <f>+'simulations soy farm1 '!JU101</f>
        <v>1</v>
      </c>
      <c r="JV203">
        <f>+'simulations soy farm1 '!JV101</f>
        <v>1</v>
      </c>
      <c r="JW203">
        <f>+'simulations soy farm1 '!JW101</f>
        <v>1</v>
      </c>
      <c r="JX203">
        <f>+'simulations soy farm1 '!JX101</f>
        <v>1</v>
      </c>
      <c r="JY203">
        <f>+'simulations soy farm1 '!JY101</f>
        <v>1</v>
      </c>
      <c r="JZ203">
        <f>+'simulations soy farm1 '!JZ101</f>
        <v>1</v>
      </c>
      <c r="KA203">
        <f>+'simulations soy farm1 '!KA101</f>
        <v>1</v>
      </c>
      <c r="KB203">
        <f>+'simulations soy farm1 '!KB101</f>
        <v>1</v>
      </c>
      <c r="KC203">
        <f>+'simulations soy farm1 '!KC101</f>
        <v>1</v>
      </c>
      <c r="KD203">
        <f>+'simulations soy farm1 '!KD101</f>
        <v>1</v>
      </c>
      <c r="KE203">
        <f>+'simulations soy farm1 '!KE101</f>
        <v>1</v>
      </c>
      <c r="KF203">
        <f>+'simulations soy farm1 '!KF101</f>
        <v>1</v>
      </c>
      <c r="KG203">
        <f>+'simulations soy farm1 '!KG101</f>
        <v>1</v>
      </c>
      <c r="KH203">
        <f>+'simulations soy farm1 '!KH101</f>
        <v>1</v>
      </c>
      <c r="KI203">
        <f>+'simulations soy farm1 '!KI101</f>
        <v>1</v>
      </c>
      <c r="KJ203">
        <f>+'simulations soy farm1 '!KJ101</f>
        <v>1</v>
      </c>
      <c r="KK203">
        <f>+'simulations soy farm1 '!KK101</f>
        <v>1</v>
      </c>
      <c r="KL203">
        <f>+'simulations soy farm1 '!KL101</f>
        <v>1</v>
      </c>
      <c r="KM203">
        <f>+'simulations soy farm1 '!KM101</f>
        <v>1</v>
      </c>
      <c r="KN203">
        <f>+'simulations soy farm1 '!KN101</f>
        <v>1</v>
      </c>
      <c r="KO203">
        <f>+'simulations soy farm1 '!KO101</f>
        <v>1</v>
      </c>
      <c r="KP203">
        <f>+'simulations soy farm1 '!KP101</f>
        <v>1</v>
      </c>
      <c r="KQ203">
        <f>+'simulations soy farm1 '!KQ101</f>
        <v>1</v>
      </c>
      <c r="KR203">
        <f>+'simulations soy farm1 '!KR101</f>
        <v>1</v>
      </c>
      <c r="KS203">
        <f>+'simulations soy farm1 '!KS101</f>
        <v>1</v>
      </c>
      <c r="KT203">
        <f>+'simulations soy farm1 '!KT101</f>
        <v>1</v>
      </c>
      <c r="KU203">
        <f>+'simulations soy farm1 '!KU101</f>
        <v>1</v>
      </c>
      <c r="KV203">
        <f>+'simulations soy farm1 '!KV101</f>
        <v>1</v>
      </c>
      <c r="KW203">
        <f>+'simulations soy farm1 '!KW101</f>
        <v>1</v>
      </c>
      <c r="KX203">
        <f>+'simulations soy farm1 '!KX101</f>
        <v>1</v>
      </c>
      <c r="KY203">
        <f>+'simulations soy farm1 '!KY101</f>
        <v>1</v>
      </c>
      <c r="KZ203">
        <f>+'simulations soy farm1 '!KZ101</f>
        <v>1</v>
      </c>
      <c r="LA203">
        <f>+'simulations soy farm1 '!LA101</f>
        <v>1</v>
      </c>
      <c r="LB203">
        <f>+'simulations soy farm1 '!LB101</f>
        <v>1</v>
      </c>
      <c r="LC203">
        <f>+'simulations soy farm1 '!LC101</f>
        <v>1</v>
      </c>
      <c r="LD203">
        <f>+'simulations soy farm1 '!LD101</f>
        <v>1</v>
      </c>
      <c r="LE203">
        <f>+'simulations soy farm1 '!LE101</f>
        <v>1</v>
      </c>
      <c r="LF203">
        <f>+'simulations soy farm1 '!LF101</f>
        <v>1</v>
      </c>
      <c r="LG203">
        <f>+'simulations soy farm1 '!LG101</f>
        <v>1</v>
      </c>
      <c r="LH203">
        <f>+'simulations soy farm1 '!LH101</f>
        <v>1</v>
      </c>
      <c r="LI203">
        <f>+'simulations soy farm1 '!LI101</f>
        <v>1</v>
      </c>
      <c r="LJ203">
        <f>+'simulations soy farm1 '!LJ101</f>
        <v>1</v>
      </c>
      <c r="LK203">
        <f>+'simulations soy farm1 '!LK101</f>
        <v>1</v>
      </c>
      <c r="LL203">
        <f>+'simulations soy farm1 '!LL101</f>
        <v>1</v>
      </c>
      <c r="LM203">
        <f>+'simulations soy farm1 '!LM101</f>
        <v>1</v>
      </c>
      <c r="LN203">
        <f>+'simulations soy farm1 '!LN101</f>
        <v>1</v>
      </c>
      <c r="LO203">
        <f>+'simulations soy farm1 '!LO101</f>
        <v>1</v>
      </c>
      <c r="LP203">
        <f>+'simulations soy farm1 '!LP101</f>
        <v>1</v>
      </c>
      <c r="LQ203">
        <f>+'simulations soy farm1 '!LQ101</f>
        <v>1</v>
      </c>
      <c r="LR203">
        <f>+'simulations soy farm1 '!LR101</f>
        <v>1</v>
      </c>
      <c r="LS203">
        <f>+'simulations soy farm1 '!LS101</f>
        <v>1</v>
      </c>
      <c r="LT203">
        <f>+'simulations soy farm1 '!LT101</f>
        <v>1</v>
      </c>
      <c r="LU203">
        <f>+'simulations soy farm1 '!LU101</f>
        <v>1</v>
      </c>
      <c r="LV203">
        <f>+'simulations soy farm1 '!LV101</f>
        <v>1</v>
      </c>
      <c r="LW203">
        <f>+'simulations soy farm1 '!LW101</f>
        <v>1</v>
      </c>
      <c r="LX203">
        <f>+'simulations soy farm1 '!LX101</f>
        <v>1</v>
      </c>
      <c r="LY203">
        <f>+'simulations soy farm1 '!LY101</f>
        <v>1</v>
      </c>
      <c r="LZ203">
        <f>+'simulations soy farm1 '!LZ101</f>
        <v>1</v>
      </c>
      <c r="MA203">
        <f>+'simulations soy farm1 '!MA101</f>
        <v>1</v>
      </c>
      <c r="MB203">
        <f>+'simulations soy farm1 '!MB101</f>
        <v>1</v>
      </c>
      <c r="MC203">
        <f>+'simulations soy farm1 '!MC101</f>
        <v>1</v>
      </c>
      <c r="MD203">
        <f>+'simulations soy farm1 '!MD101</f>
        <v>1</v>
      </c>
      <c r="ME203">
        <f>+'simulations soy farm1 '!ME101</f>
        <v>1</v>
      </c>
      <c r="MF203">
        <f>+'simulations soy farm1 '!MF101</f>
        <v>1</v>
      </c>
      <c r="MG203">
        <f>+'simulations soy farm1 '!MG101</f>
        <v>1</v>
      </c>
      <c r="MH203">
        <f>+'simulations soy farm1 '!MH101</f>
        <v>1</v>
      </c>
      <c r="MI203">
        <f>+'simulations soy farm1 '!MI101</f>
        <v>1</v>
      </c>
      <c r="MJ203">
        <f>+'simulations soy farm1 '!MJ101</f>
        <v>1</v>
      </c>
      <c r="MK203">
        <f>+'simulations soy farm1 '!MK101</f>
        <v>1</v>
      </c>
      <c r="ML203">
        <f>+'simulations soy farm1 '!ML101</f>
        <v>1</v>
      </c>
      <c r="MM203">
        <f>+'simulations soy farm1 '!MM101</f>
        <v>1</v>
      </c>
      <c r="MN203">
        <f>+'simulations soy farm1 '!MN101</f>
        <v>1</v>
      </c>
      <c r="MO203">
        <f>+'simulations soy farm1 '!MO101</f>
        <v>1</v>
      </c>
      <c r="MP203">
        <f>+'simulations soy farm1 '!MP101</f>
        <v>1</v>
      </c>
      <c r="MQ203">
        <f>+'simulations soy farm1 '!MQ101</f>
        <v>1</v>
      </c>
      <c r="MR203">
        <f>+'simulations soy farm1 '!MR101</f>
        <v>1</v>
      </c>
      <c r="MS203">
        <f>+'simulations soy farm1 '!MS101</f>
        <v>1</v>
      </c>
      <c r="MT203">
        <f>+'simulations soy farm1 '!MT101</f>
        <v>1</v>
      </c>
      <c r="MU203">
        <f>+'simulations soy farm1 '!MU101</f>
        <v>1</v>
      </c>
      <c r="MV203">
        <f>+'simulations soy farm1 '!MV101</f>
        <v>1</v>
      </c>
      <c r="MW203">
        <f>+'simulations soy farm1 '!MW101</f>
        <v>1</v>
      </c>
      <c r="MX203">
        <f>+'simulations soy farm1 '!MX101</f>
        <v>1</v>
      </c>
      <c r="MY203">
        <f>+'simulations soy farm1 '!MY101</f>
        <v>1</v>
      </c>
      <c r="MZ203">
        <f>+'simulations soy farm1 '!MZ101</f>
        <v>1</v>
      </c>
      <c r="NA203">
        <f>+'simulations soy farm1 '!NA101</f>
        <v>1</v>
      </c>
      <c r="NB203">
        <f>+'simulations soy farm1 '!NB101</f>
        <v>1</v>
      </c>
      <c r="NC203">
        <f>+'simulations soy farm1 '!NC101</f>
        <v>1</v>
      </c>
      <c r="ND203">
        <f>+'simulations soy farm1 '!ND101</f>
        <v>1</v>
      </c>
      <c r="NE203">
        <f>+'simulations soy farm1 '!NE101</f>
        <v>1</v>
      </c>
      <c r="NF203">
        <f>+'simulations soy farm1 '!NF101</f>
        <v>1</v>
      </c>
      <c r="NG203">
        <f>+'simulations soy farm1 '!NG101</f>
        <v>1</v>
      </c>
      <c r="NH203">
        <f>+'simulations soy farm1 '!NH101</f>
        <v>1</v>
      </c>
      <c r="NI203">
        <f>+'simulations soy farm1 '!NI101</f>
        <v>1</v>
      </c>
      <c r="NJ203">
        <f>+'simulations soy farm1 '!NJ101</f>
        <v>1</v>
      </c>
      <c r="NK203">
        <f>+'simulations soy farm1 '!NK101</f>
        <v>1</v>
      </c>
      <c r="NL203">
        <f>+'simulations soy farm1 '!NL101</f>
        <v>1</v>
      </c>
      <c r="NM203">
        <f>+'simulations soy farm1 '!NM101</f>
        <v>1</v>
      </c>
      <c r="NN203">
        <f>+'simulations soy farm1 '!NN101</f>
        <v>1</v>
      </c>
      <c r="NO203">
        <f>+'simulations soy farm1 '!NO101</f>
        <v>1</v>
      </c>
      <c r="NP203">
        <f>+'simulations soy farm1 '!NP101</f>
        <v>1</v>
      </c>
      <c r="NQ203">
        <f>+'simulations soy farm1 '!NQ101</f>
        <v>1</v>
      </c>
      <c r="NR203">
        <f>+'simulations soy farm1 '!NR101</f>
        <v>1</v>
      </c>
      <c r="NS203">
        <f>+'simulations soy farm1 '!NS101</f>
        <v>1</v>
      </c>
      <c r="NT203">
        <f>+'simulations soy farm1 '!NT101</f>
        <v>1</v>
      </c>
      <c r="NU203">
        <f>+'simulations soy farm1 '!NU101</f>
        <v>1</v>
      </c>
      <c r="NV203">
        <f>+'simulations soy farm1 '!NV101</f>
        <v>1</v>
      </c>
      <c r="NW203">
        <f>+'simulations soy farm1 '!NW101</f>
        <v>1</v>
      </c>
      <c r="NX203">
        <f>+'simulations soy farm1 '!NX101</f>
        <v>1</v>
      </c>
      <c r="NY203">
        <f>+'simulations soy farm1 '!NY101</f>
        <v>1</v>
      </c>
      <c r="NZ203">
        <f>+'simulations soy farm1 '!NZ101</f>
        <v>1</v>
      </c>
      <c r="OA203">
        <f>+'simulations soy farm1 '!OA101</f>
        <v>1</v>
      </c>
      <c r="OB203">
        <f>+'simulations soy farm1 '!OB101</f>
        <v>1</v>
      </c>
      <c r="OC203">
        <f>+'simulations soy farm1 '!OC101</f>
        <v>1</v>
      </c>
      <c r="OD203">
        <f>+'simulations soy farm1 '!OD101</f>
        <v>1</v>
      </c>
      <c r="OE203">
        <f>+'simulations soy farm1 '!OE101</f>
        <v>1</v>
      </c>
      <c r="OF203">
        <f>+'simulations soy farm1 '!OF101</f>
        <v>1</v>
      </c>
      <c r="OG203">
        <f>+'simulations soy farm1 '!OG101</f>
        <v>1</v>
      </c>
      <c r="OH203">
        <f>+'simulations soy farm1 '!OH101</f>
        <v>1</v>
      </c>
      <c r="OI203">
        <f>+'simulations soy farm1 '!OI101</f>
        <v>1</v>
      </c>
      <c r="OJ203">
        <f>+'simulations soy farm1 '!OJ101</f>
        <v>1</v>
      </c>
      <c r="OK203">
        <f>+'simulations soy farm1 '!OK101</f>
        <v>1</v>
      </c>
      <c r="OL203">
        <f>+'simulations soy farm1 '!OL101</f>
        <v>1</v>
      </c>
      <c r="OM203">
        <f>+'simulations soy farm1 '!OM101</f>
        <v>1</v>
      </c>
      <c r="ON203">
        <f>+'simulations soy farm1 '!ON101</f>
        <v>1</v>
      </c>
      <c r="OO203">
        <f>+'simulations soy farm1 '!OO101</f>
        <v>1</v>
      </c>
      <c r="OP203">
        <f>+'simulations soy farm1 '!OP101</f>
        <v>1</v>
      </c>
      <c r="OQ203">
        <f>+'simulations soy farm1 '!OQ101</f>
        <v>1</v>
      </c>
      <c r="OR203">
        <f>+'simulations soy farm1 '!OR101</f>
        <v>1</v>
      </c>
      <c r="OS203">
        <f>+'simulations soy farm1 '!OS101</f>
        <v>1</v>
      </c>
      <c r="OT203">
        <f>+'simulations soy farm1 '!OT101</f>
        <v>1</v>
      </c>
      <c r="OU203">
        <f>+'simulations soy farm1 '!OU101</f>
        <v>1</v>
      </c>
      <c r="OV203">
        <f>+'simulations soy farm1 '!OV101</f>
        <v>1</v>
      </c>
      <c r="OW203">
        <f>+'simulations soy farm1 '!OW101</f>
        <v>1</v>
      </c>
      <c r="OX203">
        <f>+'simulations soy farm1 '!OX101</f>
        <v>1</v>
      </c>
      <c r="OY203">
        <f>+'simulations soy farm1 '!OY101</f>
        <v>1</v>
      </c>
      <c r="OZ203">
        <f>+'simulations soy farm1 '!OZ101</f>
        <v>1</v>
      </c>
      <c r="PA203">
        <f>+'simulations soy farm1 '!PA101</f>
        <v>1</v>
      </c>
      <c r="PB203">
        <f>+'simulations soy farm1 '!PB101</f>
        <v>1</v>
      </c>
      <c r="PC203">
        <f>+'simulations soy farm1 '!PC101</f>
        <v>1</v>
      </c>
      <c r="PD203">
        <f>+'simulations soy farm1 '!PD101</f>
        <v>1</v>
      </c>
      <c r="PE203">
        <f>+'simulations soy farm1 '!PE101</f>
        <v>1</v>
      </c>
      <c r="PF203">
        <f>+'simulations soy farm1 '!PF101</f>
        <v>1</v>
      </c>
      <c r="PG203">
        <f>+'simulations soy farm1 '!PG101</f>
        <v>1</v>
      </c>
      <c r="PH203">
        <f>+'simulations soy farm1 '!PH101</f>
        <v>1</v>
      </c>
      <c r="PI203">
        <f>+'simulations soy farm1 '!PI101</f>
        <v>1</v>
      </c>
      <c r="PJ203">
        <f>+'simulations soy farm1 '!PJ101</f>
        <v>1</v>
      </c>
      <c r="PK203">
        <f>+'simulations soy farm1 '!PK101</f>
        <v>1</v>
      </c>
      <c r="PL203">
        <f>+'simulations soy farm1 '!PL101</f>
        <v>1</v>
      </c>
      <c r="PM203">
        <f>+'simulations soy farm1 '!PM101</f>
        <v>1</v>
      </c>
      <c r="PN203">
        <f>+'simulations soy farm1 '!PN101</f>
        <v>1</v>
      </c>
      <c r="PO203">
        <f>+'simulations soy farm1 '!PO101</f>
        <v>1</v>
      </c>
      <c r="PP203">
        <f>+'simulations soy farm1 '!PP101</f>
        <v>1</v>
      </c>
      <c r="PQ203">
        <f>+'simulations soy farm1 '!PQ101</f>
        <v>1</v>
      </c>
      <c r="PR203">
        <f>+'simulations soy farm1 '!PR101</f>
        <v>1</v>
      </c>
      <c r="PS203">
        <f>+'simulations soy farm1 '!PS101</f>
        <v>1</v>
      </c>
      <c r="PT203">
        <f>+'simulations soy farm1 '!PT101</f>
        <v>1</v>
      </c>
      <c r="PU203">
        <f>+'simulations soy farm1 '!PU101</f>
        <v>1</v>
      </c>
      <c r="PV203">
        <f>+'simulations soy farm1 '!PV101</f>
        <v>1</v>
      </c>
      <c r="PW203">
        <f>+'simulations soy farm1 '!PW101</f>
        <v>1</v>
      </c>
      <c r="PX203">
        <f>+'simulations soy farm1 '!PX101</f>
        <v>1</v>
      </c>
      <c r="PY203">
        <f>+'simulations soy farm1 '!PY101</f>
        <v>1</v>
      </c>
      <c r="PZ203">
        <f>+'simulations soy farm1 '!PZ101</f>
        <v>1</v>
      </c>
      <c r="QA203">
        <f>+'simulations soy farm1 '!QA101</f>
        <v>1</v>
      </c>
      <c r="QB203">
        <f>+'simulations soy farm1 '!QB101</f>
        <v>1</v>
      </c>
      <c r="QC203">
        <f>+'simulations soy farm1 '!QC101</f>
        <v>1</v>
      </c>
      <c r="QD203">
        <f>+'simulations soy farm1 '!QD101</f>
        <v>1</v>
      </c>
      <c r="QE203">
        <f>+'simulations soy farm1 '!QE101</f>
        <v>1</v>
      </c>
      <c r="QF203">
        <f>+'simulations soy farm1 '!QF101</f>
        <v>1</v>
      </c>
      <c r="QG203">
        <f>+'simulations soy farm1 '!QG101</f>
        <v>1</v>
      </c>
      <c r="QH203">
        <f>+'simulations soy farm1 '!QH101</f>
        <v>1</v>
      </c>
      <c r="QI203">
        <f>+'simulations soy farm1 '!QI101</f>
        <v>1</v>
      </c>
      <c r="QJ203">
        <f>+'simulations soy farm1 '!QJ101</f>
        <v>1</v>
      </c>
      <c r="QK203">
        <f>+'simulations soy farm1 '!QK101</f>
        <v>1</v>
      </c>
      <c r="QL203">
        <f>+'simulations soy farm1 '!QL101</f>
        <v>1</v>
      </c>
      <c r="QM203">
        <f>+'simulations soy farm1 '!QM101</f>
        <v>1</v>
      </c>
      <c r="QN203">
        <f>+'simulations soy farm1 '!QN101</f>
        <v>1</v>
      </c>
      <c r="QO203">
        <f>+'simulations soy farm1 '!QO101</f>
        <v>1</v>
      </c>
      <c r="QP203">
        <f>+'simulations soy farm1 '!QP101</f>
        <v>1</v>
      </c>
      <c r="QQ203">
        <f>+'simulations soy farm1 '!QQ101</f>
        <v>1</v>
      </c>
      <c r="QR203">
        <f>+'simulations soy farm1 '!QR101</f>
        <v>1</v>
      </c>
      <c r="QS203">
        <f>+'simulations soy farm1 '!QS101</f>
        <v>1</v>
      </c>
      <c r="QT203">
        <f>+'simulations soy farm1 '!QT101</f>
        <v>1</v>
      </c>
      <c r="QU203">
        <f>+'simulations soy farm1 '!QU101</f>
        <v>1</v>
      </c>
      <c r="QV203">
        <f>+'simulations soy farm1 '!QV101</f>
        <v>1</v>
      </c>
      <c r="QW203">
        <f>+'simulations soy farm1 '!QW101</f>
        <v>1</v>
      </c>
      <c r="QX203">
        <f>+'simulations soy farm1 '!QX101</f>
        <v>1</v>
      </c>
      <c r="QY203">
        <f>+'simulations soy farm1 '!QY101</f>
        <v>1</v>
      </c>
      <c r="QZ203">
        <f>+'simulations soy farm1 '!QZ101</f>
        <v>1</v>
      </c>
      <c r="RA203">
        <f>+'simulations soy farm1 '!RA101</f>
        <v>1</v>
      </c>
      <c r="RB203">
        <f>+'simulations soy farm1 '!RB101</f>
        <v>1</v>
      </c>
      <c r="RC203">
        <f>+'simulations soy farm1 '!RC101</f>
        <v>1</v>
      </c>
      <c r="RD203">
        <f>+'simulations soy farm1 '!RD101</f>
        <v>1</v>
      </c>
      <c r="RE203">
        <f>+'simulations soy farm1 '!RE101</f>
        <v>1</v>
      </c>
      <c r="RF203">
        <f>+'simulations soy farm1 '!RF101</f>
        <v>1</v>
      </c>
      <c r="RG203">
        <f>+'simulations soy farm1 '!RG101</f>
        <v>1</v>
      </c>
      <c r="RH203">
        <f>+'simulations soy farm1 '!RH101</f>
        <v>1</v>
      </c>
      <c r="RI203">
        <f>+'simulations soy farm1 '!RI101</f>
        <v>1</v>
      </c>
      <c r="RJ203">
        <f>+'simulations soy farm1 '!RJ101</f>
        <v>1</v>
      </c>
      <c r="RK203">
        <f>+'simulations soy farm1 '!RK101</f>
        <v>1</v>
      </c>
      <c r="RL203">
        <f>+'simulations soy farm1 '!RL101</f>
        <v>1</v>
      </c>
      <c r="RM203">
        <f>+'simulations soy farm1 '!RM101</f>
        <v>1</v>
      </c>
      <c r="RN203">
        <f>+'simulations soy farm1 '!RN101</f>
        <v>1</v>
      </c>
      <c r="RO203">
        <f>+'simulations soy farm1 '!RO101</f>
        <v>1</v>
      </c>
      <c r="RP203">
        <f>+'simulations soy farm1 '!RP101</f>
        <v>1</v>
      </c>
      <c r="RQ203">
        <f>+'simulations soy farm1 '!RQ101</f>
        <v>1</v>
      </c>
      <c r="RR203">
        <f>+'simulations soy farm1 '!RR101</f>
        <v>1</v>
      </c>
      <c r="RS203">
        <f>+'simulations soy farm1 '!RS101</f>
        <v>1</v>
      </c>
      <c r="RT203">
        <f>+'simulations soy farm1 '!RT101</f>
        <v>1</v>
      </c>
      <c r="RU203">
        <f>+'simulations soy farm1 '!RU101</f>
        <v>1</v>
      </c>
      <c r="RV203">
        <f>+'simulations soy farm1 '!RV101</f>
        <v>1</v>
      </c>
      <c r="RW203">
        <f>+'simulations soy farm1 '!RW101</f>
        <v>1</v>
      </c>
      <c r="RX203">
        <f>+'simulations soy farm1 '!RX101</f>
        <v>1</v>
      </c>
      <c r="RY203">
        <f>+'simulations soy farm1 '!RY101</f>
        <v>1</v>
      </c>
      <c r="RZ203">
        <f>+'simulations soy farm1 '!RZ101</f>
        <v>1</v>
      </c>
      <c r="SA203">
        <f>+'simulations soy farm1 '!SA101</f>
        <v>1</v>
      </c>
      <c r="SB203">
        <f>+'simulations soy farm1 '!SB101</f>
        <v>1</v>
      </c>
      <c r="SC203">
        <f>+'simulations soy farm1 '!SC101</f>
        <v>1</v>
      </c>
      <c r="SD203">
        <f>+'simulations soy farm1 '!SD101</f>
        <v>1</v>
      </c>
      <c r="SE203">
        <f>+'simulations soy farm1 '!SE101</f>
        <v>1</v>
      </c>
      <c r="SF203">
        <f>+'simulations soy farm1 '!SF101</f>
        <v>1</v>
      </c>
      <c r="SG203">
        <f>+'simulations soy farm1 '!SG101</f>
        <v>1</v>
      </c>
    </row>
    <row r="204" spans="1:501" ht="13.5" customHeight="1">
      <c r="A204">
        <v>2015</v>
      </c>
      <c r="B204">
        <f>+'simulations soy farm1 '!B141</f>
        <v>1</v>
      </c>
      <c r="C204">
        <f>+'simulations soy farm1 '!C141</f>
        <v>1</v>
      </c>
      <c r="D204">
        <f>+'simulations soy farm1 '!D141</f>
        <v>1</v>
      </c>
      <c r="E204">
        <f>+'simulations soy farm1 '!E141</f>
        <v>1</v>
      </c>
      <c r="F204">
        <f>+'simulations soy farm1 '!F141</f>
        <v>1</v>
      </c>
      <c r="G204">
        <f>+'simulations soy farm1 '!G141</f>
        <v>1</v>
      </c>
      <c r="H204">
        <f>+'simulations soy farm1 '!H141</f>
        <v>1</v>
      </c>
      <c r="I204">
        <f>+'simulations soy farm1 '!I141</f>
        <v>1</v>
      </c>
      <c r="J204">
        <f>+'simulations soy farm1 '!J141</f>
        <v>1</v>
      </c>
      <c r="K204">
        <f>+'simulations soy farm1 '!K141</f>
        <v>1</v>
      </c>
      <c r="L204">
        <f>+'simulations soy farm1 '!L141</f>
        <v>1</v>
      </c>
      <c r="M204">
        <f>+'simulations soy farm1 '!M141</f>
        <v>1</v>
      </c>
      <c r="N204">
        <f>+'simulations soy farm1 '!N141</f>
        <v>1</v>
      </c>
      <c r="O204">
        <f>+'simulations soy farm1 '!O141</f>
        <v>1</v>
      </c>
      <c r="P204">
        <f>+'simulations soy farm1 '!P141</f>
        <v>1</v>
      </c>
      <c r="Q204">
        <f>+'simulations soy farm1 '!Q141</f>
        <v>1</v>
      </c>
      <c r="R204">
        <f>+'simulations soy farm1 '!R141</f>
        <v>1</v>
      </c>
      <c r="S204">
        <f>+'simulations soy farm1 '!S141</f>
        <v>1</v>
      </c>
      <c r="T204">
        <f>+'simulations soy farm1 '!T141</f>
        <v>1</v>
      </c>
      <c r="U204">
        <f>+'simulations soy farm1 '!U141</f>
        <v>1</v>
      </c>
      <c r="V204">
        <f>+'simulations soy farm1 '!V141</f>
        <v>1</v>
      </c>
      <c r="W204">
        <f>+'simulations soy farm1 '!W141</f>
        <v>1</v>
      </c>
      <c r="X204">
        <f>+'simulations soy farm1 '!X141</f>
        <v>1</v>
      </c>
      <c r="Y204">
        <f>+'simulations soy farm1 '!Y141</f>
        <v>1</v>
      </c>
      <c r="Z204">
        <f>+'simulations soy farm1 '!Z141</f>
        <v>1</v>
      </c>
      <c r="AA204">
        <f>+'simulations soy farm1 '!AA141</f>
        <v>1</v>
      </c>
      <c r="AB204">
        <f>+'simulations soy farm1 '!AB141</f>
        <v>1</v>
      </c>
      <c r="AC204">
        <f>+'simulations soy farm1 '!AC141</f>
        <v>1</v>
      </c>
      <c r="AD204">
        <f>+'simulations soy farm1 '!AD141</f>
        <v>1</v>
      </c>
      <c r="AE204">
        <f>+'simulations soy farm1 '!AE141</f>
        <v>1</v>
      </c>
      <c r="AF204">
        <f>+'simulations soy farm1 '!AF141</f>
        <v>1</v>
      </c>
      <c r="AG204">
        <f>+'simulations soy farm1 '!AG141</f>
        <v>1</v>
      </c>
      <c r="AH204">
        <f>+'simulations soy farm1 '!AH141</f>
        <v>1</v>
      </c>
      <c r="AI204">
        <f>+'simulations soy farm1 '!AI141</f>
        <v>1</v>
      </c>
      <c r="AJ204">
        <f>+'simulations soy farm1 '!AJ141</f>
        <v>1</v>
      </c>
      <c r="AK204">
        <f>+'simulations soy farm1 '!AK141</f>
        <v>1</v>
      </c>
      <c r="AL204">
        <f>+'simulations soy farm1 '!AL141</f>
        <v>1</v>
      </c>
      <c r="AM204">
        <f>+'simulations soy farm1 '!AM141</f>
        <v>1</v>
      </c>
      <c r="AN204">
        <f>+'simulations soy farm1 '!AN141</f>
        <v>1</v>
      </c>
      <c r="AO204">
        <f>+'simulations soy farm1 '!AO141</f>
        <v>1</v>
      </c>
      <c r="AP204">
        <f>+'simulations soy farm1 '!AP141</f>
        <v>1</v>
      </c>
      <c r="AQ204">
        <f>+'simulations soy farm1 '!AQ141</f>
        <v>1</v>
      </c>
      <c r="AR204">
        <f>+'simulations soy farm1 '!AR141</f>
        <v>1</v>
      </c>
      <c r="AS204">
        <f>+'simulations soy farm1 '!AS141</f>
        <v>1</v>
      </c>
      <c r="AT204">
        <f>+'simulations soy farm1 '!AT141</f>
        <v>1</v>
      </c>
      <c r="AU204">
        <f>+'simulations soy farm1 '!AU141</f>
        <v>1</v>
      </c>
      <c r="AV204">
        <f>+'simulations soy farm1 '!AV141</f>
        <v>1</v>
      </c>
      <c r="AW204">
        <f>+'simulations soy farm1 '!AW141</f>
        <v>1</v>
      </c>
      <c r="AX204">
        <f>+'simulations soy farm1 '!AX141</f>
        <v>1</v>
      </c>
      <c r="AY204">
        <f>+'simulations soy farm1 '!AY141</f>
        <v>1</v>
      </c>
      <c r="AZ204">
        <f>+'simulations soy farm1 '!AZ141</f>
        <v>1</v>
      </c>
      <c r="BA204">
        <f>+'simulations soy farm1 '!BA141</f>
        <v>1</v>
      </c>
      <c r="BB204">
        <f>+'simulations soy farm1 '!BB141</f>
        <v>1</v>
      </c>
      <c r="BC204">
        <f>+'simulations soy farm1 '!BC141</f>
        <v>1</v>
      </c>
      <c r="BD204">
        <f>+'simulations soy farm1 '!BD141</f>
        <v>1</v>
      </c>
      <c r="BE204">
        <f>+'simulations soy farm1 '!BE141</f>
        <v>1</v>
      </c>
      <c r="BF204">
        <f>+'simulations soy farm1 '!BF141</f>
        <v>1</v>
      </c>
      <c r="BG204">
        <f>+'simulations soy farm1 '!BG141</f>
        <v>1</v>
      </c>
      <c r="BH204">
        <f>+'simulations soy farm1 '!BH141</f>
        <v>1</v>
      </c>
      <c r="BI204">
        <f>+'simulations soy farm1 '!BI141</f>
        <v>1</v>
      </c>
      <c r="BJ204">
        <f>+'simulations soy farm1 '!BJ141</f>
        <v>1</v>
      </c>
      <c r="BK204">
        <f>+'simulations soy farm1 '!BK141</f>
        <v>1</v>
      </c>
      <c r="BL204">
        <f>+'simulations soy farm1 '!BL141</f>
        <v>1</v>
      </c>
      <c r="BM204">
        <f>+'simulations soy farm1 '!BM141</f>
        <v>1</v>
      </c>
      <c r="BN204">
        <f>+'simulations soy farm1 '!BN141</f>
        <v>1</v>
      </c>
      <c r="BO204">
        <f>+'simulations soy farm1 '!BO141</f>
        <v>1</v>
      </c>
      <c r="BP204">
        <f>+'simulations soy farm1 '!BP141</f>
        <v>1</v>
      </c>
      <c r="BQ204">
        <f>+'simulations soy farm1 '!BQ141</f>
        <v>1</v>
      </c>
      <c r="BR204">
        <f>+'simulations soy farm1 '!BR141</f>
        <v>1</v>
      </c>
      <c r="BS204">
        <f>+'simulations soy farm1 '!BS141</f>
        <v>1</v>
      </c>
      <c r="BT204">
        <f>+'simulations soy farm1 '!BT141</f>
        <v>1</v>
      </c>
      <c r="BU204">
        <f>+'simulations soy farm1 '!BU141</f>
        <v>1</v>
      </c>
      <c r="BV204">
        <f>+'simulations soy farm1 '!BV141</f>
        <v>1</v>
      </c>
      <c r="BW204">
        <f>+'simulations soy farm1 '!BW141</f>
        <v>1</v>
      </c>
      <c r="BX204">
        <f>+'simulations soy farm1 '!BX141</f>
        <v>1</v>
      </c>
      <c r="BY204">
        <f>+'simulations soy farm1 '!BY141</f>
        <v>1</v>
      </c>
      <c r="BZ204">
        <f>+'simulations soy farm1 '!BZ141</f>
        <v>1</v>
      </c>
      <c r="CA204">
        <f>+'simulations soy farm1 '!CA141</f>
        <v>1</v>
      </c>
      <c r="CB204">
        <f>+'simulations soy farm1 '!CB141</f>
        <v>1</v>
      </c>
      <c r="CC204">
        <f>+'simulations soy farm1 '!CC141</f>
        <v>1</v>
      </c>
      <c r="CD204">
        <f>+'simulations soy farm1 '!CD141</f>
        <v>1</v>
      </c>
      <c r="CE204">
        <f>+'simulations soy farm1 '!CE141</f>
        <v>1</v>
      </c>
      <c r="CF204">
        <f>+'simulations soy farm1 '!CF141</f>
        <v>1</v>
      </c>
      <c r="CG204">
        <f>+'simulations soy farm1 '!CG141</f>
        <v>1</v>
      </c>
      <c r="CH204">
        <f>+'simulations soy farm1 '!CH141</f>
        <v>1</v>
      </c>
      <c r="CI204">
        <f>+'simulations soy farm1 '!CI141</f>
        <v>1</v>
      </c>
      <c r="CJ204">
        <f>+'simulations soy farm1 '!CJ141</f>
        <v>1</v>
      </c>
      <c r="CK204">
        <f>+'simulations soy farm1 '!CK141</f>
        <v>1</v>
      </c>
      <c r="CL204">
        <f>+'simulations soy farm1 '!CL141</f>
        <v>1</v>
      </c>
      <c r="CM204">
        <f>+'simulations soy farm1 '!CM141</f>
        <v>1</v>
      </c>
      <c r="CN204">
        <f>+'simulations soy farm1 '!CN141</f>
        <v>1</v>
      </c>
      <c r="CO204">
        <f>+'simulations soy farm1 '!CO141</f>
        <v>1</v>
      </c>
      <c r="CP204">
        <f>+'simulations soy farm1 '!CP141</f>
        <v>1</v>
      </c>
      <c r="CQ204">
        <f>+'simulations soy farm1 '!CQ141</f>
        <v>1</v>
      </c>
      <c r="CR204">
        <f>+'simulations soy farm1 '!CR141</f>
        <v>1</v>
      </c>
      <c r="CS204">
        <f>+'simulations soy farm1 '!CS141</f>
        <v>1</v>
      </c>
      <c r="CT204">
        <f>+'simulations soy farm1 '!CT141</f>
        <v>1</v>
      </c>
      <c r="CU204">
        <f>+'simulations soy farm1 '!CU141</f>
        <v>1</v>
      </c>
      <c r="CV204">
        <f>+'simulations soy farm1 '!CV141</f>
        <v>1</v>
      </c>
      <c r="CW204">
        <f>+'simulations soy farm1 '!CW141</f>
        <v>1</v>
      </c>
      <c r="CX204">
        <f>+'simulations soy farm1 '!CX141</f>
        <v>1</v>
      </c>
      <c r="CY204">
        <f>+'simulations soy farm1 '!CY141</f>
        <v>1</v>
      </c>
      <c r="CZ204">
        <f>+'simulations soy farm1 '!CZ141</f>
        <v>1</v>
      </c>
      <c r="DA204">
        <f>+'simulations soy farm1 '!DA141</f>
        <v>1</v>
      </c>
      <c r="DB204">
        <f>+'simulations soy farm1 '!DB141</f>
        <v>1</v>
      </c>
      <c r="DC204">
        <f>+'simulations soy farm1 '!DC141</f>
        <v>1</v>
      </c>
      <c r="DD204">
        <f>+'simulations soy farm1 '!DD141</f>
        <v>1</v>
      </c>
      <c r="DE204">
        <f>+'simulations soy farm1 '!DE141</f>
        <v>1</v>
      </c>
      <c r="DF204">
        <f>+'simulations soy farm1 '!DF141</f>
        <v>1</v>
      </c>
      <c r="DG204">
        <f>+'simulations soy farm1 '!DG141</f>
        <v>1</v>
      </c>
      <c r="DH204">
        <f>+'simulations soy farm1 '!DH141</f>
        <v>1</v>
      </c>
      <c r="DI204">
        <f>+'simulations soy farm1 '!DI141</f>
        <v>1</v>
      </c>
      <c r="DJ204">
        <f>+'simulations soy farm1 '!DJ141</f>
        <v>1</v>
      </c>
      <c r="DK204">
        <f>+'simulations soy farm1 '!DK141</f>
        <v>1</v>
      </c>
      <c r="DL204">
        <f>+'simulations soy farm1 '!DL141</f>
        <v>1</v>
      </c>
      <c r="DM204">
        <f>+'simulations soy farm1 '!DM141</f>
        <v>1</v>
      </c>
      <c r="DN204">
        <f>+'simulations soy farm1 '!DN141</f>
        <v>1</v>
      </c>
      <c r="DO204">
        <f>+'simulations soy farm1 '!DO141</f>
        <v>1</v>
      </c>
      <c r="DP204">
        <f>+'simulations soy farm1 '!DP141</f>
        <v>1</v>
      </c>
      <c r="DQ204">
        <f>+'simulations soy farm1 '!DQ141</f>
        <v>1</v>
      </c>
      <c r="DR204">
        <f>+'simulations soy farm1 '!DR141</f>
        <v>1</v>
      </c>
      <c r="DS204">
        <f>+'simulations soy farm1 '!DS141</f>
        <v>1</v>
      </c>
      <c r="DT204">
        <f>+'simulations soy farm1 '!DT141</f>
        <v>1</v>
      </c>
      <c r="DU204">
        <f>+'simulations soy farm1 '!DU141</f>
        <v>1</v>
      </c>
      <c r="DV204">
        <f>+'simulations soy farm1 '!DV141</f>
        <v>1</v>
      </c>
      <c r="DW204">
        <f>+'simulations soy farm1 '!DW141</f>
        <v>1</v>
      </c>
      <c r="DX204">
        <f>+'simulations soy farm1 '!DX141</f>
        <v>1</v>
      </c>
      <c r="DY204">
        <f>+'simulations soy farm1 '!DY141</f>
        <v>1</v>
      </c>
      <c r="DZ204">
        <f>+'simulations soy farm1 '!DZ141</f>
        <v>1</v>
      </c>
      <c r="EA204">
        <f>+'simulations soy farm1 '!EA141</f>
        <v>1</v>
      </c>
      <c r="EB204">
        <f>+'simulations soy farm1 '!EB141</f>
        <v>1</v>
      </c>
      <c r="EC204">
        <f>+'simulations soy farm1 '!EC141</f>
        <v>1</v>
      </c>
      <c r="ED204">
        <f>+'simulations soy farm1 '!ED141</f>
        <v>1</v>
      </c>
      <c r="EE204">
        <f>+'simulations soy farm1 '!EE141</f>
        <v>1</v>
      </c>
      <c r="EF204">
        <f>+'simulations soy farm1 '!EF141</f>
        <v>1</v>
      </c>
      <c r="EG204">
        <f>+'simulations soy farm1 '!EG141</f>
        <v>1</v>
      </c>
      <c r="EH204">
        <f>+'simulations soy farm1 '!EH141</f>
        <v>1</v>
      </c>
      <c r="EI204">
        <f>+'simulations soy farm1 '!EI141</f>
        <v>1</v>
      </c>
      <c r="EJ204">
        <f>+'simulations soy farm1 '!EJ141</f>
        <v>1</v>
      </c>
      <c r="EK204">
        <f>+'simulations soy farm1 '!EK141</f>
        <v>1</v>
      </c>
      <c r="EL204">
        <f>+'simulations soy farm1 '!EL141</f>
        <v>1</v>
      </c>
      <c r="EM204">
        <f>+'simulations soy farm1 '!EM141</f>
        <v>1</v>
      </c>
      <c r="EN204">
        <f>+'simulations soy farm1 '!EN141</f>
        <v>1</v>
      </c>
      <c r="EO204">
        <f>+'simulations soy farm1 '!EO141</f>
        <v>1</v>
      </c>
      <c r="EP204">
        <f>+'simulations soy farm1 '!EP141</f>
        <v>1</v>
      </c>
      <c r="EQ204">
        <f>+'simulations soy farm1 '!EQ141</f>
        <v>1</v>
      </c>
      <c r="ER204">
        <f>+'simulations soy farm1 '!ER141</f>
        <v>1</v>
      </c>
      <c r="ES204">
        <f>+'simulations soy farm1 '!ES141</f>
        <v>1</v>
      </c>
      <c r="ET204">
        <f>+'simulations soy farm1 '!ET141</f>
        <v>1</v>
      </c>
      <c r="EU204">
        <f>+'simulations soy farm1 '!EU141</f>
        <v>1</v>
      </c>
      <c r="EV204">
        <f>+'simulations soy farm1 '!EV141</f>
        <v>1</v>
      </c>
      <c r="EW204">
        <f>+'simulations soy farm1 '!EW141</f>
        <v>1</v>
      </c>
      <c r="EX204">
        <f>+'simulations soy farm1 '!EX141</f>
        <v>1</v>
      </c>
      <c r="EY204">
        <f>+'simulations soy farm1 '!EY141</f>
        <v>1</v>
      </c>
      <c r="EZ204">
        <f>+'simulations soy farm1 '!EZ141</f>
        <v>1</v>
      </c>
      <c r="FA204">
        <f>+'simulations soy farm1 '!FA141</f>
        <v>1</v>
      </c>
      <c r="FB204">
        <f>+'simulations soy farm1 '!FB141</f>
        <v>1</v>
      </c>
      <c r="FC204">
        <f>+'simulations soy farm1 '!FC141</f>
        <v>1</v>
      </c>
      <c r="FD204">
        <f>+'simulations soy farm1 '!FD141</f>
        <v>1</v>
      </c>
      <c r="FE204">
        <f>+'simulations soy farm1 '!FE141</f>
        <v>1</v>
      </c>
      <c r="FF204">
        <f>+'simulations soy farm1 '!FF141</f>
        <v>1</v>
      </c>
      <c r="FG204">
        <f>+'simulations soy farm1 '!FG141</f>
        <v>1</v>
      </c>
      <c r="FH204">
        <f>+'simulations soy farm1 '!FH141</f>
        <v>1</v>
      </c>
      <c r="FI204">
        <f>+'simulations soy farm1 '!FI141</f>
        <v>1</v>
      </c>
      <c r="FJ204">
        <f>+'simulations soy farm1 '!FJ141</f>
        <v>1</v>
      </c>
      <c r="FK204">
        <f>+'simulations soy farm1 '!FK141</f>
        <v>1</v>
      </c>
      <c r="FL204">
        <f>+'simulations soy farm1 '!FL141</f>
        <v>1</v>
      </c>
      <c r="FM204">
        <f>+'simulations soy farm1 '!FM141</f>
        <v>1</v>
      </c>
      <c r="FN204">
        <f>+'simulations soy farm1 '!FN141</f>
        <v>1</v>
      </c>
      <c r="FO204">
        <f>+'simulations soy farm1 '!FO141</f>
        <v>1</v>
      </c>
      <c r="FP204">
        <f>+'simulations soy farm1 '!FP141</f>
        <v>1</v>
      </c>
      <c r="FQ204">
        <f>+'simulations soy farm1 '!FQ141</f>
        <v>1</v>
      </c>
      <c r="FR204">
        <f>+'simulations soy farm1 '!FR141</f>
        <v>1</v>
      </c>
      <c r="FS204">
        <f>+'simulations soy farm1 '!FS141</f>
        <v>1</v>
      </c>
      <c r="FT204">
        <f>+'simulations soy farm1 '!FT141</f>
        <v>1</v>
      </c>
      <c r="FU204">
        <f>+'simulations soy farm1 '!FU141</f>
        <v>1</v>
      </c>
      <c r="FV204">
        <f>+'simulations soy farm1 '!FV141</f>
        <v>1</v>
      </c>
      <c r="FW204">
        <f>+'simulations soy farm1 '!FW141</f>
        <v>1</v>
      </c>
      <c r="FX204">
        <f>+'simulations soy farm1 '!FX141</f>
        <v>1</v>
      </c>
      <c r="FY204">
        <f>+'simulations soy farm1 '!FY141</f>
        <v>1</v>
      </c>
      <c r="FZ204">
        <f>+'simulations soy farm1 '!FZ141</f>
        <v>1</v>
      </c>
      <c r="GA204">
        <f>+'simulations soy farm1 '!GA141</f>
        <v>1</v>
      </c>
      <c r="GB204">
        <f>+'simulations soy farm1 '!GB141</f>
        <v>1</v>
      </c>
      <c r="GC204">
        <f>+'simulations soy farm1 '!GC141</f>
        <v>1</v>
      </c>
      <c r="GD204">
        <f>+'simulations soy farm1 '!GD141</f>
        <v>1</v>
      </c>
      <c r="GE204">
        <f>+'simulations soy farm1 '!GE141</f>
        <v>1</v>
      </c>
      <c r="GF204">
        <f>+'simulations soy farm1 '!GF141</f>
        <v>1</v>
      </c>
      <c r="GG204">
        <f>+'simulations soy farm1 '!GG141</f>
        <v>1</v>
      </c>
      <c r="GH204">
        <f>+'simulations soy farm1 '!GH141</f>
        <v>1</v>
      </c>
      <c r="GI204">
        <f>+'simulations soy farm1 '!GI141</f>
        <v>1</v>
      </c>
      <c r="GJ204">
        <f>+'simulations soy farm1 '!GJ141</f>
        <v>1</v>
      </c>
      <c r="GK204">
        <f>+'simulations soy farm1 '!GK141</f>
        <v>1</v>
      </c>
      <c r="GL204">
        <f>+'simulations soy farm1 '!GL141</f>
        <v>1</v>
      </c>
      <c r="GM204">
        <f>+'simulations soy farm1 '!GM141</f>
        <v>1</v>
      </c>
      <c r="GN204">
        <f>+'simulations soy farm1 '!GN141</f>
        <v>1</v>
      </c>
      <c r="GO204">
        <f>+'simulations soy farm1 '!GO141</f>
        <v>1</v>
      </c>
      <c r="GP204">
        <f>+'simulations soy farm1 '!GP141</f>
        <v>1</v>
      </c>
      <c r="GQ204">
        <f>+'simulations soy farm1 '!GQ141</f>
        <v>1</v>
      </c>
      <c r="GR204">
        <f>+'simulations soy farm1 '!GR141</f>
        <v>1</v>
      </c>
      <c r="GS204">
        <f>+'simulations soy farm1 '!GS141</f>
        <v>1</v>
      </c>
      <c r="GT204">
        <f>+'simulations soy farm1 '!GT141</f>
        <v>1</v>
      </c>
      <c r="GU204">
        <f>+'simulations soy farm1 '!GU141</f>
        <v>1</v>
      </c>
      <c r="GV204">
        <f>+'simulations soy farm1 '!GV141</f>
        <v>1</v>
      </c>
      <c r="GW204">
        <f>+'simulations soy farm1 '!GW141</f>
        <v>1</v>
      </c>
      <c r="GX204">
        <f>+'simulations soy farm1 '!GX141</f>
        <v>1</v>
      </c>
      <c r="GY204">
        <f>+'simulations soy farm1 '!GY141</f>
        <v>1</v>
      </c>
      <c r="GZ204">
        <f>+'simulations soy farm1 '!GZ141</f>
        <v>1</v>
      </c>
      <c r="HA204">
        <f>+'simulations soy farm1 '!HA141</f>
        <v>1</v>
      </c>
      <c r="HB204">
        <f>+'simulations soy farm1 '!HB141</f>
        <v>1</v>
      </c>
      <c r="HC204">
        <f>+'simulations soy farm1 '!HC141</f>
        <v>1</v>
      </c>
      <c r="HD204">
        <f>+'simulations soy farm1 '!HD141</f>
        <v>1</v>
      </c>
      <c r="HE204">
        <f>+'simulations soy farm1 '!HE141</f>
        <v>1</v>
      </c>
      <c r="HF204">
        <f>+'simulations soy farm1 '!HF141</f>
        <v>1</v>
      </c>
      <c r="HG204">
        <f>+'simulations soy farm1 '!HG141</f>
        <v>1</v>
      </c>
      <c r="HH204">
        <f>+'simulations soy farm1 '!HH141</f>
        <v>1</v>
      </c>
      <c r="HI204">
        <f>+'simulations soy farm1 '!HI141</f>
        <v>1</v>
      </c>
      <c r="HJ204">
        <f>+'simulations soy farm1 '!HJ141</f>
        <v>1</v>
      </c>
      <c r="HK204">
        <f>+'simulations soy farm1 '!HK141</f>
        <v>1</v>
      </c>
      <c r="HL204">
        <f>+'simulations soy farm1 '!HL141</f>
        <v>1</v>
      </c>
      <c r="HM204">
        <f>+'simulations soy farm1 '!HM141</f>
        <v>1</v>
      </c>
      <c r="HN204">
        <f>+'simulations soy farm1 '!HN141</f>
        <v>1</v>
      </c>
      <c r="HO204">
        <f>+'simulations soy farm1 '!HO141</f>
        <v>1</v>
      </c>
      <c r="HP204">
        <f>+'simulations soy farm1 '!HP141</f>
        <v>1</v>
      </c>
      <c r="HQ204">
        <f>+'simulations soy farm1 '!HQ141</f>
        <v>1</v>
      </c>
      <c r="HR204">
        <f>+'simulations soy farm1 '!HR141</f>
        <v>1</v>
      </c>
      <c r="HS204">
        <f>+'simulations soy farm1 '!HS141</f>
        <v>1</v>
      </c>
      <c r="HT204">
        <f>+'simulations soy farm1 '!HT141</f>
        <v>1</v>
      </c>
      <c r="HU204">
        <f>+'simulations soy farm1 '!HU141</f>
        <v>1</v>
      </c>
      <c r="HV204">
        <f>+'simulations soy farm1 '!HV141</f>
        <v>1</v>
      </c>
      <c r="HW204">
        <f>+'simulations soy farm1 '!HW141</f>
        <v>1</v>
      </c>
      <c r="HX204">
        <f>+'simulations soy farm1 '!HX141</f>
        <v>1</v>
      </c>
      <c r="HY204">
        <f>+'simulations soy farm1 '!HY141</f>
        <v>1</v>
      </c>
      <c r="HZ204">
        <f>+'simulations soy farm1 '!HZ141</f>
        <v>1</v>
      </c>
      <c r="IA204">
        <f>+'simulations soy farm1 '!IA141</f>
        <v>1</v>
      </c>
      <c r="IB204">
        <f>+'simulations soy farm1 '!IB141</f>
        <v>1</v>
      </c>
      <c r="IC204">
        <f>+'simulations soy farm1 '!IC141</f>
        <v>1</v>
      </c>
      <c r="ID204">
        <f>+'simulations soy farm1 '!ID141</f>
        <v>1</v>
      </c>
      <c r="IE204">
        <f>+'simulations soy farm1 '!IE141</f>
        <v>1</v>
      </c>
      <c r="IF204">
        <f>+'simulations soy farm1 '!IF141</f>
        <v>1</v>
      </c>
      <c r="IG204">
        <f>+'simulations soy farm1 '!IG141</f>
        <v>1</v>
      </c>
      <c r="IH204">
        <f>+'simulations soy farm1 '!IH141</f>
        <v>1</v>
      </c>
      <c r="II204">
        <f>+'simulations soy farm1 '!II141</f>
        <v>1</v>
      </c>
      <c r="IJ204">
        <f>+'simulations soy farm1 '!IJ141</f>
        <v>1</v>
      </c>
      <c r="IK204">
        <f>+'simulations soy farm1 '!IK141</f>
        <v>1</v>
      </c>
      <c r="IL204">
        <f>+'simulations soy farm1 '!IL141</f>
        <v>1</v>
      </c>
      <c r="IM204">
        <f>+'simulations soy farm1 '!IM141</f>
        <v>1</v>
      </c>
      <c r="IN204">
        <f>+'simulations soy farm1 '!IN141</f>
        <v>1</v>
      </c>
      <c r="IO204">
        <f>+'simulations soy farm1 '!IO141</f>
        <v>1</v>
      </c>
      <c r="IP204">
        <f>+'simulations soy farm1 '!IP141</f>
        <v>1</v>
      </c>
      <c r="IQ204">
        <f>+'simulations soy farm1 '!IQ141</f>
        <v>1</v>
      </c>
      <c r="IR204">
        <f>+'simulations soy farm1 '!IR141</f>
        <v>1</v>
      </c>
      <c r="IS204">
        <f>+'simulations soy farm1 '!IS141</f>
        <v>1</v>
      </c>
      <c r="IT204">
        <f>+'simulations soy farm1 '!IT141</f>
        <v>1</v>
      </c>
      <c r="IU204">
        <f>+'simulations soy farm1 '!IU141</f>
        <v>1</v>
      </c>
      <c r="IV204">
        <f>+'simulations soy farm1 '!IV141</f>
        <v>1</v>
      </c>
      <c r="IW204">
        <f>+'simulations soy farm1 '!IW141</f>
        <v>1</v>
      </c>
      <c r="IX204">
        <f>+'simulations soy farm1 '!IX141</f>
        <v>1</v>
      </c>
      <c r="IY204">
        <f>+'simulations soy farm1 '!IY141</f>
        <v>1</v>
      </c>
      <c r="IZ204">
        <f>+'simulations soy farm1 '!IZ141</f>
        <v>1</v>
      </c>
      <c r="JA204">
        <f>+'simulations soy farm1 '!JA141</f>
        <v>1</v>
      </c>
      <c r="JB204">
        <f>+'simulations soy farm1 '!JB141</f>
        <v>1</v>
      </c>
      <c r="JC204">
        <f>+'simulations soy farm1 '!JC141</f>
        <v>1</v>
      </c>
      <c r="JD204">
        <f>+'simulations soy farm1 '!JD141</f>
        <v>1</v>
      </c>
      <c r="JE204">
        <f>+'simulations soy farm1 '!JE141</f>
        <v>1</v>
      </c>
      <c r="JF204">
        <f>+'simulations soy farm1 '!JF141</f>
        <v>1</v>
      </c>
      <c r="JG204">
        <f>+'simulations soy farm1 '!JG141</f>
        <v>1</v>
      </c>
      <c r="JH204">
        <f>+'simulations soy farm1 '!JH141</f>
        <v>1</v>
      </c>
      <c r="JI204">
        <f>+'simulations soy farm1 '!JI141</f>
        <v>1</v>
      </c>
      <c r="JJ204">
        <f>+'simulations soy farm1 '!JJ141</f>
        <v>1</v>
      </c>
      <c r="JK204">
        <f>+'simulations soy farm1 '!JK141</f>
        <v>1</v>
      </c>
      <c r="JL204">
        <f>+'simulations soy farm1 '!JL141</f>
        <v>1</v>
      </c>
      <c r="JM204">
        <f>+'simulations soy farm1 '!JM141</f>
        <v>1</v>
      </c>
      <c r="JN204">
        <f>+'simulations soy farm1 '!JN141</f>
        <v>1</v>
      </c>
      <c r="JO204">
        <f>+'simulations soy farm1 '!JO141</f>
        <v>1</v>
      </c>
      <c r="JP204">
        <f>+'simulations soy farm1 '!JP141</f>
        <v>1</v>
      </c>
      <c r="JQ204">
        <f>+'simulations soy farm1 '!JQ141</f>
        <v>1</v>
      </c>
      <c r="JR204">
        <f>+'simulations soy farm1 '!JR141</f>
        <v>1</v>
      </c>
      <c r="JS204">
        <f>+'simulations soy farm1 '!JS141</f>
        <v>1</v>
      </c>
      <c r="JT204">
        <f>+'simulations soy farm1 '!JT141</f>
        <v>1</v>
      </c>
      <c r="JU204">
        <f>+'simulations soy farm1 '!JU141</f>
        <v>1</v>
      </c>
      <c r="JV204">
        <f>+'simulations soy farm1 '!JV141</f>
        <v>1</v>
      </c>
      <c r="JW204">
        <f>+'simulations soy farm1 '!JW141</f>
        <v>1</v>
      </c>
      <c r="JX204">
        <f>+'simulations soy farm1 '!JX141</f>
        <v>1</v>
      </c>
      <c r="JY204">
        <f>+'simulations soy farm1 '!JY141</f>
        <v>1</v>
      </c>
      <c r="JZ204">
        <f>+'simulations soy farm1 '!JZ141</f>
        <v>1</v>
      </c>
      <c r="KA204">
        <f>+'simulations soy farm1 '!KA141</f>
        <v>1</v>
      </c>
      <c r="KB204">
        <f>+'simulations soy farm1 '!KB141</f>
        <v>1</v>
      </c>
      <c r="KC204">
        <f>+'simulations soy farm1 '!KC141</f>
        <v>1</v>
      </c>
      <c r="KD204">
        <f>+'simulations soy farm1 '!KD141</f>
        <v>1</v>
      </c>
      <c r="KE204">
        <f>+'simulations soy farm1 '!KE141</f>
        <v>1</v>
      </c>
      <c r="KF204">
        <f>+'simulations soy farm1 '!KF141</f>
        <v>1</v>
      </c>
      <c r="KG204">
        <f>+'simulations soy farm1 '!KG141</f>
        <v>1</v>
      </c>
      <c r="KH204">
        <f>+'simulations soy farm1 '!KH141</f>
        <v>1</v>
      </c>
      <c r="KI204">
        <f>+'simulations soy farm1 '!KI141</f>
        <v>1</v>
      </c>
      <c r="KJ204">
        <f>+'simulations soy farm1 '!KJ141</f>
        <v>1</v>
      </c>
      <c r="KK204">
        <f>+'simulations soy farm1 '!KK141</f>
        <v>1</v>
      </c>
      <c r="KL204">
        <f>+'simulations soy farm1 '!KL141</f>
        <v>1</v>
      </c>
      <c r="KM204">
        <f>+'simulations soy farm1 '!KM141</f>
        <v>1</v>
      </c>
      <c r="KN204">
        <f>+'simulations soy farm1 '!KN141</f>
        <v>1</v>
      </c>
      <c r="KO204">
        <f>+'simulations soy farm1 '!KO141</f>
        <v>1</v>
      </c>
      <c r="KP204">
        <f>+'simulations soy farm1 '!KP141</f>
        <v>1</v>
      </c>
      <c r="KQ204">
        <f>+'simulations soy farm1 '!KQ141</f>
        <v>1</v>
      </c>
      <c r="KR204">
        <f>+'simulations soy farm1 '!KR141</f>
        <v>1</v>
      </c>
      <c r="KS204">
        <f>+'simulations soy farm1 '!KS141</f>
        <v>1</v>
      </c>
      <c r="KT204">
        <f>+'simulations soy farm1 '!KT141</f>
        <v>1</v>
      </c>
      <c r="KU204">
        <f>+'simulations soy farm1 '!KU141</f>
        <v>1</v>
      </c>
      <c r="KV204">
        <f>+'simulations soy farm1 '!KV141</f>
        <v>1</v>
      </c>
      <c r="KW204">
        <f>+'simulations soy farm1 '!KW141</f>
        <v>1</v>
      </c>
      <c r="KX204">
        <f>+'simulations soy farm1 '!KX141</f>
        <v>1</v>
      </c>
      <c r="KY204">
        <f>+'simulations soy farm1 '!KY141</f>
        <v>1</v>
      </c>
      <c r="KZ204">
        <f>+'simulations soy farm1 '!KZ141</f>
        <v>1</v>
      </c>
      <c r="LA204">
        <f>+'simulations soy farm1 '!LA141</f>
        <v>1</v>
      </c>
      <c r="LB204">
        <f>+'simulations soy farm1 '!LB141</f>
        <v>1</v>
      </c>
      <c r="LC204">
        <f>+'simulations soy farm1 '!LC141</f>
        <v>1</v>
      </c>
      <c r="LD204">
        <f>+'simulations soy farm1 '!LD141</f>
        <v>1</v>
      </c>
      <c r="LE204">
        <f>+'simulations soy farm1 '!LE141</f>
        <v>1</v>
      </c>
      <c r="LF204">
        <f>+'simulations soy farm1 '!LF141</f>
        <v>1</v>
      </c>
      <c r="LG204">
        <f>+'simulations soy farm1 '!LG141</f>
        <v>1</v>
      </c>
      <c r="LH204">
        <f>+'simulations soy farm1 '!LH141</f>
        <v>1</v>
      </c>
      <c r="LI204">
        <f>+'simulations soy farm1 '!LI141</f>
        <v>1</v>
      </c>
      <c r="LJ204">
        <f>+'simulations soy farm1 '!LJ141</f>
        <v>1</v>
      </c>
      <c r="LK204">
        <f>+'simulations soy farm1 '!LK141</f>
        <v>1</v>
      </c>
      <c r="LL204">
        <f>+'simulations soy farm1 '!LL141</f>
        <v>1</v>
      </c>
      <c r="LM204">
        <f>+'simulations soy farm1 '!LM141</f>
        <v>1</v>
      </c>
      <c r="LN204">
        <f>+'simulations soy farm1 '!LN141</f>
        <v>1</v>
      </c>
      <c r="LO204">
        <f>+'simulations soy farm1 '!LO141</f>
        <v>1</v>
      </c>
      <c r="LP204">
        <f>+'simulations soy farm1 '!LP141</f>
        <v>1</v>
      </c>
      <c r="LQ204">
        <f>+'simulations soy farm1 '!LQ141</f>
        <v>1</v>
      </c>
      <c r="LR204">
        <f>+'simulations soy farm1 '!LR141</f>
        <v>1</v>
      </c>
      <c r="LS204">
        <f>+'simulations soy farm1 '!LS141</f>
        <v>1</v>
      </c>
      <c r="LT204">
        <f>+'simulations soy farm1 '!LT141</f>
        <v>1</v>
      </c>
      <c r="LU204">
        <f>+'simulations soy farm1 '!LU141</f>
        <v>1</v>
      </c>
      <c r="LV204">
        <f>+'simulations soy farm1 '!LV141</f>
        <v>1</v>
      </c>
      <c r="LW204">
        <f>+'simulations soy farm1 '!LW141</f>
        <v>1</v>
      </c>
      <c r="LX204">
        <f>+'simulations soy farm1 '!LX141</f>
        <v>1</v>
      </c>
      <c r="LY204">
        <f>+'simulations soy farm1 '!LY141</f>
        <v>1</v>
      </c>
      <c r="LZ204">
        <f>+'simulations soy farm1 '!LZ141</f>
        <v>1</v>
      </c>
      <c r="MA204">
        <f>+'simulations soy farm1 '!MA141</f>
        <v>1</v>
      </c>
      <c r="MB204">
        <f>+'simulations soy farm1 '!MB141</f>
        <v>1</v>
      </c>
      <c r="MC204">
        <f>+'simulations soy farm1 '!MC141</f>
        <v>1</v>
      </c>
      <c r="MD204">
        <f>+'simulations soy farm1 '!MD141</f>
        <v>1</v>
      </c>
      <c r="ME204">
        <f>+'simulations soy farm1 '!ME141</f>
        <v>1</v>
      </c>
      <c r="MF204">
        <f>+'simulations soy farm1 '!MF141</f>
        <v>1</v>
      </c>
      <c r="MG204">
        <f>+'simulations soy farm1 '!MG141</f>
        <v>1</v>
      </c>
      <c r="MH204">
        <f>+'simulations soy farm1 '!MH141</f>
        <v>1</v>
      </c>
      <c r="MI204">
        <f>+'simulations soy farm1 '!MI141</f>
        <v>1</v>
      </c>
      <c r="MJ204">
        <f>+'simulations soy farm1 '!MJ141</f>
        <v>1</v>
      </c>
      <c r="MK204">
        <f>+'simulations soy farm1 '!MK141</f>
        <v>1</v>
      </c>
      <c r="ML204">
        <f>+'simulations soy farm1 '!ML141</f>
        <v>1</v>
      </c>
      <c r="MM204">
        <f>+'simulations soy farm1 '!MM141</f>
        <v>1</v>
      </c>
      <c r="MN204">
        <f>+'simulations soy farm1 '!MN141</f>
        <v>1</v>
      </c>
      <c r="MO204">
        <f>+'simulations soy farm1 '!MO141</f>
        <v>1</v>
      </c>
      <c r="MP204">
        <f>+'simulations soy farm1 '!MP141</f>
        <v>1</v>
      </c>
      <c r="MQ204">
        <f>+'simulations soy farm1 '!MQ141</f>
        <v>1</v>
      </c>
      <c r="MR204">
        <f>+'simulations soy farm1 '!MR141</f>
        <v>1</v>
      </c>
      <c r="MS204">
        <f>+'simulations soy farm1 '!MS141</f>
        <v>1</v>
      </c>
      <c r="MT204">
        <f>+'simulations soy farm1 '!MT141</f>
        <v>1</v>
      </c>
      <c r="MU204">
        <f>+'simulations soy farm1 '!MU141</f>
        <v>1</v>
      </c>
      <c r="MV204">
        <f>+'simulations soy farm1 '!MV141</f>
        <v>1</v>
      </c>
      <c r="MW204">
        <f>+'simulations soy farm1 '!MW141</f>
        <v>1</v>
      </c>
      <c r="MX204">
        <f>+'simulations soy farm1 '!MX141</f>
        <v>1</v>
      </c>
      <c r="MY204">
        <f>+'simulations soy farm1 '!MY141</f>
        <v>1</v>
      </c>
      <c r="MZ204">
        <f>+'simulations soy farm1 '!MZ141</f>
        <v>1</v>
      </c>
      <c r="NA204">
        <f>+'simulations soy farm1 '!NA141</f>
        <v>1</v>
      </c>
      <c r="NB204">
        <f>+'simulations soy farm1 '!NB141</f>
        <v>1</v>
      </c>
      <c r="NC204">
        <f>+'simulations soy farm1 '!NC141</f>
        <v>1</v>
      </c>
      <c r="ND204">
        <f>+'simulations soy farm1 '!ND141</f>
        <v>1</v>
      </c>
      <c r="NE204">
        <f>+'simulations soy farm1 '!NE141</f>
        <v>1</v>
      </c>
      <c r="NF204">
        <f>+'simulations soy farm1 '!NF141</f>
        <v>1</v>
      </c>
      <c r="NG204">
        <f>+'simulations soy farm1 '!NG141</f>
        <v>1</v>
      </c>
      <c r="NH204">
        <f>+'simulations soy farm1 '!NH141</f>
        <v>1</v>
      </c>
      <c r="NI204">
        <f>+'simulations soy farm1 '!NI141</f>
        <v>1</v>
      </c>
      <c r="NJ204">
        <f>+'simulations soy farm1 '!NJ141</f>
        <v>1</v>
      </c>
      <c r="NK204">
        <f>+'simulations soy farm1 '!NK141</f>
        <v>1</v>
      </c>
      <c r="NL204">
        <f>+'simulations soy farm1 '!NL141</f>
        <v>1</v>
      </c>
      <c r="NM204">
        <f>+'simulations soy farm1 '!NM141</f>
        <v>1</v>
      </c>
      <c r="NN204">
        <f>+'simulations soy farm1 '!NN141</f>
        <v>1</v>
      </c>
      <c r="NO204">
        <f>+'simulations soy farm1 '!NO141</f>
        <v>1</v>
      </c>
      <c r="NP204">
        <f>+'simulations soy farm1 '!NP141</f>
        <v>1</v>
      </c>
      <c r="NQ204">
        <f>+'simulations soy farm1 '!NQ141</f>
        <v>1</v>
      </c>
      <c r="NR204">
        <f>+'simulations soy farm1 '!NR141</f>
        <v>1</v>
      </c>
      <c r="NS204">
        <f>+'simulations soy farm1 '!NS141</f>
        <v>1</v>
      </c>
      <c r="NT204">
        <f>+'simulations soy farm1 '!NT141</f>
        <v>1</v>
      </c>
      <c r="NU204">
        <f>+'simulations soy farm1 '!NU141</f>
        <v>1</v>
      </c>
      <c r="NV204">
        <f>+'simulations soy farm1 '!NV141</f>
        <v>1</v>
      </c>
      <c r="NW204">
        <f>+'simulations soy farm1 '!NW141</f>
        <v>1</v>
      </c>
      <c r="NX204">
        <f>+'simulations soy farm1 '!NX141</f>
        <v>1</v>
      </c>
      <c r="NY204">
        <f>+'simulations soy farm1 '!NY141</f>
        <v>1</v>
      </c>
      <c r="NZ204">
        <f>+'simulations soy farm1 '!NZ141</f>
        <v>1</v>
      </c>
      <c r="OA204">
        <f>+'simulations soy farm1 '!OA141</f>
        <v>1</v>
      </c>
      <c r="OB204">
        <f>+'simulations soy farm1 '!OB141</f>
        <v>1</v>
      </c>
      <c r="OC204">
        <f>+'simulations soy farm1 '!OC141</f>
        <v>1</v>
      </c>
      <c r="OD204">
        <f>+'simulations soy farm1 '!OD141</f>
        <v>1</v>
      </c>
      <c r="OE204">
        <f>+'simulations soy farm1 '!OE141</f>
        <v>1</v>
      </c>
      <c r="OF204">
        <f>+'simulations soy farm1 '!OF141</f>
        <v>1</v>
      </c>
      <c r="OG204">
        <f>+'simulations soy farm1 '!OG141</f>
        <v>1</v>
      </c>
      <c r="OH204">
        <f>+'simulations soy farm1 '!OH141</f>
        <v>1</v>
      </c>
      <c r="OI204">
        <f>+'simulations soy farm1 '!OI141</f>
        <v>1</v>
      </c>
      <c r="OJ204">
        <f>+'simulations soy farm1 '!OJ141</f>
        <v>1</v>
      </c>
      <c r="OK204">
        <f>+'simulations soy farm1 '!OK141</f>
        <v>1</v>
      </c>
      <c r="OL204">
        <f>+'simulations soy farm1 '!OL141</f>
        <v>1</v>
      </c>
      <c r="OM204">
        <f>+'simulations soy farm1 '!OM141</f>
        <v>1</v>
      </c>
      <c r="ON204">
        <f>+'simulations soy farm1 '!ON141</f>
        <v>1</v>
      </c>
      <c r="OO204">
        <f>+'simulations soy farm1 '!OO141</f>
        <v>1</v>
      </c>
      <c r="OP204">
        <f>+'simulations soy farm1 '!OP141</f>
        <v>1</v>
      </c>
      <c r="OQ204">
        <f>+'simulations soy farm1 '!OQ141</f>
        <v>1</v>
      </c>
      <c r="OR204">
        <f>+'simulations soy farm1 '!OR141</f>
        <v>1</v>
      </c>
      <c r="OS204">
        <f>+'simulations soy farm1 '!OS141</f>
        <v>1</v>
      </c>
      <c r="OT204">
        <f>+'simulations soy farm1 '!OT141</f>
        <v>1</v>
      </c>
      <c r="OU204">
        <f>+'simulations soy farm1 '!OU141</f>
        <v>1</v>
      </c>
      <c r="OV204">
        <f>+'simulations soy farm1 '!OV141</f>
        <v>1</v>
      </c>
      <c r="OW204">
        <f>+'simulations soy farm1 '!OW141</f>
        <v>1</v>
      </c>
      <c r="OX204">
        <f>+'simulations soy farm1 '!OX141</f>
        <v>1</v>
      </c>
      <c r="OY204">
        <f>+'simulations soy farm1 '!OY141</f>
        <v>1</v>
      </c>
      <c r="OZ204">
        <f>+'simulations soy farm1 '!OZ141</f>
        <v>1</v>
      </c>
      <c r="PA204">
        <f>+'simulations soy farm1 '!PA141</f>
        <v>1</v>
      </c>
      <c r="PB204">
        <f>+'simulations soy farm1 '!PB141</f>
        <v>1</v>
      </c>
      <c r="PC204">
        <f>+'simulations soy farm1 '!PC141</f>
        <v>1</v>
      </c>
      <c r="PD204">
        <f>+'simulations soy farm1 '!PD141</f>
        <v>1</v>
      </c>
      <c r="PE204">
        <f>+'simulations soy farm1 '!PE141</f>
        <v>1</v>
      </c>
      <c r="PF204">
        <f>+'simulations soy farm1 '!PF141</f>
        <v>1</v>
      </c>
      <c r="PG204">
        <f>+'simulations soy farm1 '!PG141</f>
        <v>1</v>
      </c>
      <c r="PH204">
        <f>+'simulations soy farm1 '!PH141</f>
        <v>1</v>
      </c>
      <c r="PI204">
        <f>+'simulations soy farm1 '!PI141</f>
        <v>1</v>
      </c>
      <c r="PJ204">
        <f>+'simulations soy farm1 '!PJ141</f>
        <v>1</v>
      </c>
      <c r="PK204">
        <f>+'simulations soy farm1 '!PK141</f>
        <v>1</v>
      </c>
      <c r="PL204">
        <f>+'simulations soy farm1 '!PL141</f>
        <v>1</v>
      </c>
      <c r="PM204">
        <f>+'simulations soy farm1 '!PM141</f>
        <v>1</v>
      </c>
      <c r="PN204">
        <f>+'simulations soy farm1 '!PN141</f>
        <v>1</v>
      </c>
      <c r="PO204">
        <f>+'simulations soy farm1 '!PO141</f>
        <v>1</v>
      </c>
      <c r="PP204">
        <f>+'simulations soy farm1 '!PP141</f>
        <v>1</v>
      </c>
      <c r="PQ204">
        <f>+'simulations soy farm1 '!PQ141</f>
        <v>1</v>
      </c>
      <c r="PR204">
        <f>+'simulations soy farm1 '!PR141</f>
        <v>1</v>
      </c>
      <c r="PS204">
        <f>+'simulations soy farm1 '!PS141</f>
        <v>1</v>
      </c>
      <c r="PT204">
        <f>+'simulations soy farm1 '!PT141</f>
        <v>1</v>
      </c>
      <c r="PU204">
        <f>+'simulations soy farm1 '!PU141</f>
        <v>1</v>
      </c>
      <c r="PV204">
        <f>+'simulations soy farm1 '!PV141</f>
        <v>1</v>
      </c>
      <c r="PW204">
        <f>+'simulations soy farm1 '!PW141</f>
        <v>1</v>
      </c>
      <c r="PX204">
        <f>+'simulations soy farm1 '!PX141</f>
        <v>1</v>
      </c>
      <c r="PY204">
        <f>+'simulations soy farm1 '!PY141</f>
        <v>1</v>
      </c>
      <c r="PZ204">
        <f>+'simulations soy farm1 '!PZ141</f>
        <v>1</v>
      </c>
      <c r="QA204">
        <f>+'simulations soy farm1 '!QA141</f>
        <v>1</v>
      </c>
      <c r="QB204">
        <f>+'simulations soy farm1 '!QB141</f>
        <v>1</v>
      </c>
      <c r="QC204">
        <f>+'simulations soy farm1 '!QC141</f>
        <v>1</v>
      </c>
      <c r="QD204">
        <f>+'simulations soy farm1 '!QD141</f>
        <v>1</v>
      </c>
      <c r="QE204">
        <f>+'simulations soy farm1 '!QE141</f>
        <v>1</v>
      </c>
      <c r="QF204">
        <f>+'simulations soy farm1 '!QF141</f>
        <v>1</v>
      </c>
      <c r="QG204">
        <f>+'simulations soy farm1 '!QG141</f>
        <v>1</v>
      </c>
      <c r="QH204">
        <f>+'simulations soy farm1 '!QH141</f>
        <v>1</v>
      </c>
      <c r="QI204">
        <f>+'simulations soy farm1 '!QI141</f>
        <v>1</v>
      </c>
      <c r="QJ204">
        <f>+'simulations soy farm1 '!QJ141</f>
        <v>1</v>
      </c>
      <c r="QK204">
        <f>+'simulations soy farm1 '!QK141</f>
        <v>1</v>
      </c>
      <c r="QL204">
        <f>+'simulations soy farm1 '!QL141</f>
        <v>1</v>
      </c>
      <c r="QM204">
        <f>+'simulations soy farm1 '!QM141</f>
        <v>1</v>
      </c>
      <c r="QN204">
        <f>+'simulations soy farm1 '!QN141</f>
        <v>1</v>
      </c>
      <c r="QO204">
        <f>+'simulations soy farm1 '!QO141</f>
        <v>1</v>
      </c>
      <c r="QP204">
        <f>+'simulations soy farm1 '!QP141</f>
        <v>1</v>
      </c>
      <c r="QQ204">
        <f>+'simulations soy farm1 '!QQ141</f>
        <v>1</v>
      </c>
      <c r="QR204">
        <f>+'simulations soy farm1 '!QR141</f>
        <v>1</v>
      </c>
      <c r="QS204">
        <f>+'simulations soy farm1 '!QS141</f>
        <v>1</v>
      </c>
      <c r="QT204">
        <f>+'simulations soy farm1 '!QT141</f>
        <v>1</v>
      </c>
      <c r="QU204">
        <f>+'simulations soy farm1 '!QU141</f>
        <v>1</v>
      </c>
      <c r="QV204">
        <f>+'simulations soy farm1 '!QV141</f>
        <v>1</v>
      </c>
      <c r="QW204">
        <f>+'simulations soy farm1 '!QW141</f>
        <v>1</v>
      </c>
      <c r="QX204">
        <f>+'simulations soy farm1 '!QX141</f>
        <v>1</v>
      </c>
      <c r="QY204">
        <f>+'simulations soy farm1 '!QY141</f>
        <v>1</v>
      </c>
      <c r="QZ204">
        <f>+'simulations soy farm1 '!QZ141</f>
        <v>1</v>
      </c>
      <c r="RA204">
        <f>+'simulations soy farm1 '!RA141</f>
        <v>1</v>
      </c>
      <c r="RB204">
        <f>+'simulations soy farm1 '!RB141</f>
        <v>1</v>
      </c>
      <c r="RC204">
        <f>+'simulations soy farm1 '!RC141</f>
        <v>1</v>
      </c>
      <c r="RD204">
        <f>+'simulations soy farm1 '!RD141</f>
        <v>1</v>
      </c>
      <c r="RE204">
        <f>+'simulations soy farm1 '!RE141</f>
        <v>1</v>
      </c>
      <c r="RF204">
        <f>+'simulations soy farm1 '!RF141</f>
        <v>1</v>
      </c>
      <c r="RG204">
        <f>+'simulations soy farm1 '!RG141</f>
        <v>1</v>
      </c>
      <c r="RH204">
        <f>+'simulations soy farm1 '!RH141</f>
        <v>1</v>
      </c>
      <c r="RI204">
        <f>+'simulations soy farm1 '!RI141</f>
        <v>1</v>
      </c>
      <c r="RJ204">
        <f>+'simulations soy farm1 '!RJ141</f>
        <v>1</v>
      </c>
      <c r="RK204">
        <f>+'simulations soy farm1 '!RK141</f>
        <v>1</v>
      </c>
      <c r="RL204">
        <f>+'simulations soy farm1 '!RL141</f>
        <v>1</v>
      </c>
      <c r="RM204">
        <f>+'simulations soy farm1 '!RM141</f>
        <v>1</v>
      </c>
      <c r="RN204">
        <f>+'simulations soy farm1 '!RN141</f>
        <v>1</v>
      </c>
      <c r="RO204">
        <f>+'simulations soy farm1 '!RO141</f>
        <v>1</v>
      </c>
      <c r="RP204">
        <f>+'simulations soy farm1 '!RP141</f>
        <v>1</v>
      </c>
      <c r="RQ204">
        <f>+'simulations soy farm1 '!RQ141</f>
        <v>1</v>
      </c>
      <c r="RR204">
        <f>+'simulations soy farm1 '!RR141</f>
        <v>1</v>
      </c>
      <c r="RS204">
        <f>+'simulations soy farm1 '!RS141</f>
        <v>1</v>
      </c>
      <c r="RT204">
        <f>+'simulations soy farm1 '!RT141</f>
        <v>1</v>
      </c>
      <c r="RU204">
        <f>+'simulations soy farm1 '!RU141</f>
        <v>1</v>
      </c>
      <c r="RV204">
        <f>+'simulations soy farm1 '!RV141</f>
        <v>1</v>
      </c>
      <c r="RW204">
        <f>+'simulations soy farm1 '!RW141</f>
        <v>1</v>
      </c>
      <c r="RX204">
        <f>+'simulations soy farm1 '!RX141</f>
        <v>1</v>
      </c>
      <c r="RY204">
        <f>+'simulations soy farm1 '!RY141</f>
        <v>1</v>
      </c>
      <c r="RZ204">
        <f>+'simulations soy farm1 '!RZ141</f>
        <v>1</v>
      </c>
      <c r="SA204">
        <f>+'simulations soy farm1 '!SA141</f>
        <v>1</v>
      </c>
      <c r="SB204">
        <f>+'simulations soy farm1 '!SB141</f>
        <v>1</v>
      </c>
      <c r="SC204">
        <f>+'simulations soy farm1 '!SC141</f>
        <v>1</v>
      </c>
      <c r="SD204">
        <f>+'simulations soy farm1 '!SD141</f>
        <v>1</v>
      </c>
      <c r="SE204">
        <f>+'simulations soy farm1 '!SE141</f>
        <v>1</v>
      </c>
      <c r="SF204">
        <f>+'simulations soy farm1 '!SF141</f>
        <v>1</v>
      </c>
      <c r="SG204">
        <f>+'simulations soy farm1 '!SG141</f>
        <v>1</v>
      </c>
    </row>
    <row r="205" spans="1:501" ht="13.5" customHeight="1">
      <c r="A205">
        <v>2016</v>
      </c>
      <c r="B205">
        <f>+'simulations soy farm1 '!B185</f>
        <v>1</v>
      </c>
      <c r="C205">
        <f>+'simulations soy farm1 '!C185</f>
        <v>1</v>
      </c>
      <c r="D205">
        <f>+'simulations soy farm1 '!D185</f>
        <v>1</v>
      </c>
      <c r="E205">
        <f>+'simulations soy farm1 '!E185</f>
        <v>1</v>
      </c>
      <c r="F205">
        <f>+'simulations soy farm1 '!F185</f>
        <v>1</v>
      </c>
      <c r="G205">
        <f>+'simulations soy farm1 '!G185</f>
        <v>1</v>
      </c>
      <c r="H205">
        <f>+'simulations soy farm1 '!H185</f>
        <v>1</v>
      </c>
      <c r="I205">
        <f>+'simulations soy farm1 '!I185</f>
        <v>1</v>
      </c>
      <c r="J205">
        <f>+'simulations soy farm1 '!J185</f>
        <v>1</v>
      </c>
      <c r="K205">
        <f>+'simulations soy farm1 '!K185</f>
        <v>1</v>
      </c>
      <c r="L205">
        <f>+'simulations soy farm1 '!L185</f>
        <v>1</v>
      </c>
      <c r="M205">
        <f>+'simulations soy farm1 '!M185</f>
        <v>1</v>
      </c>
      <c r="N205">
        <f>+'simulations soy farm1 '!N185</f>
        <v>1</v>
      </c>
      <c r="O205">
        <f>+'simulations soy farm1 '!O185</f>
        <v>1</v>
      </c>
      <c r="P205">
        <f>+'simulations soy farm1 '!P185</f>
        <v>1</v>
      </c>
      <c r="Q205">
        <f>+'simulations soy farm1 '!Q185</f>
        <v>1</v>
      </c>
      <c r="R205">
        <f>+'simulations soy farm1 '!R185</f>
        <v>1</v>
      </c>
      <c r="S205">
        <f>+'simulations soy farm1 '!S185</f>
        <v>1</v>
      </c>
      <c r="T205">
        <f>+'simulations soy farm1 '!T185</f>
        <v>1</v>
      </c>
      <c r="U205">
        <f>+'simulations soy farm1 '!U185</f>
        <v>1</v>
      </c>
      <c r="V205">
        <f>+'simulations soy farm1 '!V185</f>
        <v>1</v>
      </c>
      <c r="W205">
        <f>+'simulations soy farm1 '!W185</f>
        <v>1</v>
      </c>
      <c r="X205">
        <f>+'simulations soy farm1 '!X185</f>
        <v>1</v>
      </c>
      <c r="Y205">
        <f>+'simulations soy farm1 '!Y185</f>
        <v>1</v>
      </c>
      <c r="Z205">
        <f>+'simulations soy farm1 '!Z185</f>
        <v>1</v>
      </c>
      <c r="AA205">
        <f>+'simulations soy farm1 '!AA185</f>
        <v>1</v>
      </c>
      <c r="AB205">
        <f>+'simulations soy farm1 '!AB185</f>
        <v>1</v>
      </c>
      <c r="AC205">
        <f>+'simulations soy farm1 '!AC185</f>
        <v>1</v>
      </c>
      <c r="AD205">
        <f>+'simulations soy farm1 '!AD185</f>
        <v>1</v>
      </c>
      <c r="AE205">
        <f>+'simulations soy farm1 '!AE185</f>
        <v>1</v>
      </c>
      <c r="AF205">
        <f>+'simulations soy farm1 '!AF185</f>
        <v>1</v>
      </c>
      <c r="AG205">
        <f>+'simulations soy farm1 '!AG185</f>
        <v>1</v>
      </c>
      <c r="AH205">
        <f>+'simulations soy farm1 '!AH185</f>
        <v>1</v>
      </c>
      <c r="AI205">
        <f>+'simulations soy farm1 '!AI185</f>
        <v>1</v>
      </c>
      <c r="AJ205">
        <f>+'simulations soy farm1 '!AJ185</f>
        <v>1</v>
      </c>
      <c r="AK205">
        <f>+'simulations soy farm1 '!AK185</f>
        <v>1</v>
      </c>
      <c r="AL205">
        <f>+'simulations soy farm1 '!AL185</f>
        <v>1</v>
      </c>
      <c r="AM205">
        <f>+'simulations soy farm1 '!AM185</f>
        <v>1</v>
      </c>
      <c r="AN205">
        <f>+'simulations soy farm1 '!AN185</f>
        <v>1</v>
      </c>
      <c r="AO205">
        <f>+'simulations soy farm1 '!AO185</f>
        <v>1</v>
      </c>
      <c r="AP205">
        <f>+'simulations soy farm1 '!AP185</f>
        <v>1</v>
      </c>
      <c r="AQ205">
        <f>+'simulations soy farm1 '!AQ185</f>
        <v>1</v>
      </c>
      <c r="AR205">
        <f>+'simulations soy farm1 '!AR185</f>
        <v>1</v>
      </c>
      <c r="AS205">
        <f>+'simulations soy farm1 '!AS185</f>
        <v>1</v>
      </c>
      <c r="AT205">
        <f>+'simulations soy farm1 '!AT185</f>
        <v>1</v>
      </c>
      <c r="AU205">
        <f>+'simulations soy farm1 '!AU185</f>
        <v>1</v>
      </c>
      <c r="AV205">
        <f>+'simulations soy farm1 '!AV185</f>
        <v>1</v>
      </c>
      <c r="AW205">
        <f>+'simulations soy farm1 '!AW185</f>
        <v>1</v>
      </c>
      <c r="AX205">
        <f>+'simulations soy farm1 '!AX185</f>
        <v>1</v>
      </c>
      <c r="AY205">
        <f>+'simulations soy farm1 '!AY185</f>
        <v>1</v>
      </c>
      <c r="AZ205">
        <f>+'simulations soy farm1 '!AZ185</f>
        <v>1</v>
      </c>
      <c r="BA205">
        <f>+'simulations soy farm1 '!BA185</f>
        <v>1</v>
      </c>
      <c r="BB205">
        <f>+'simulations soy farm1 '!BB185</f>
        <v>1</v>
      </c>
      <c r="BC205">
        <f>+'simulations soy farm1 '!BC185</f>
        <v>1</v>
      </c>
      <c r="BD205">
        <f>+'simulations soy farm1 '!BD185</f>
        <v>1</v>
      </c>
      <c r="BE205">
        <f>+'simulations soy farm1 '!BE185</f>
        <v>1</v>
      </c>
      <c r="BF205">
        <f>+'simulations soy farm1 '!BF185</f>
        <v>1</v>
      </c>
      <c r="BG205">
        <f>+'simulations soy farm1 '!BG185</f>
        <v>1</v>
      </c>
      <c r="BH205">
        <f>+'simulations soy farm1 '!BH185</f>
        <v>1</v>
      </c>
      <c r="BI205">
        <f>+'simulations soy farm1 '!BI185</f>
        <v>1</v>
      </c>
      <c r="BJ205">
        <f>+'simulations soy farm1 '!BJ185</f>
        <v>1</v>
      </c>
      <c r="BK205">
        <f>+'simulations soy farm1 '!BK185</f>
        <v>1</v>
      </c>
      <c r="BL205">
        <f>+'simulations soy farm1 '!BL185</f>
        <v>1</v>
      </c>
      <c r="BM205">
        <f>+'simulations soy farm1 '!BM185</f>
        <v>1</v>
      </c>
      <c r="BN205">
        <f>+'simulations soy farm1 '!BN185</f>
        <v>1</v>
      </c>
      <c r="BO205">
        <f>+'simulations soy farm1 '!BO185</f>
        <v>1</v>
      </c>
      <c r="BP205">
        <f>+'simulations soy farm1 '!BP185</f>
        <v>1</v>
      </c>
      <c r="BQ205">
        <f>+'simulations soy farm1 '!BQ185</f>
        <v>1</v>
      </c>
      <c r="BR205">
        <f>+'simulations soy farm1 '!BR185</f>
        <v>1</v>
      </c>
      <c r="BS205">
        <f>+'simulations soy farm1 '!BS185</f>
        <v>1</v>
      </c>
      <c r="BT205">
        <f>+'simulations soy farm1 '!BT185</f>
        <v>1</v>
      </c>
      <c r="BU205">
        <f>+'simulations soy farm1 '!BU185</f>
        <v>1</v>
      </c>
      <c r="BV205">
        <f>+'simulations soy farm1 '!BV185</f>
        <v>1</v>
      </c>
      <c r="BW205">
        <f>+'simulations soy farm1 '!BW185</f>
        <v>1</v>
      </c>
      <c r="BX205">
        <f>+'simulations soy farm1 '!BX185</f>
        <v>1</v>
      </c>
      <c r="BY205">
        <f>+'simulations soy farm1 '!BY185</f>
        <v>1</v>
      </c>
      <c r="BZ205">
        <f>+'simulations soy farm1 '!BZ185</f>
        <v>1</v>
      </c>
      <c r="CA205">
        <f>+'simulations soy farm1 '!CA185</f>
        <v>1</v>
      </c>
      <c r="CB205">
        <f>+'simulations soy farm1 '!CB185</f>
        <v>1</v>
      </c>
      <c r="CC205">
        <f>+'simulations soy farm1 '!CC185</f>
        <v>1</v>
      </c>
      <c r="CD205">
        <f>+'simulations soy farm1 '!CD185</f>
        <v>1</v>
      </c>
      <c r="CE205">
        <f>+'simulations soy farm1 '!CE185</f>
        <v>1</v>
      </c>
      <c r="CF205">
        <f>+'simulations soy farm1 '!CF185</f>
        <v>1</v>
      </c>
      <c r="CG205">
        <f>+'simulations soy farm1 '!CG185</f>
        <v>1</v>
      </c>
      <c r="CH205">
        <f>+'simulations soy farm1 '!CH185</f>
        <v>1</v>
      </c>
      <c r="CI205">
        <f>+'simulations soy farm1 '!CI185</f>
        <v>1</v>
      </c>
      <c r="CJ205">
        <f>+'simulations soy farm1 '!CJ185</f>
        <v>1</v>
      </c>
      <c r="CK205">
        <f>+'simulations soy farm1 '!CK185</f>
        <v>1</v>
      </c>
      <c r="CL205">
        <f>+'simulations soy farm1 '!CL185</f>
        <v>1</v>
      </c>
      <c r="CM205">
        <f>+'simulations soy farm1 '!CM185</f>
        <v>1</v>
      </c>
      <c r="CN205">
        <f>+'simulations soy farm1 '!CN185</f>
        <v>1</v>
      </c>
      <c r="CO205">
        <f>+'simulations soy farm1 '!CO185</f>
        <v>1</v>
      </c>
      <c r="CP205">
        <f>+'simulations soy farm1 '!CP185</f>
        <v>1</v>
      </c>
      <c r="CQ205">
        <f>+'simulations soy farm1 '!CQ185</f>
        <v>1</v>
      </c>
      <c r="CR205">
        <f>+'simulations soy farm1 '!CR185</f>
        <v>1</v>
      </c>
      <c r="CS205">
        <f>+'simulations soy farm1 '!CS185</f>
        <v>1</v>
      </c>
      <c r="CT205">
        <f>+'simulations soy farm1 '!CT185</f>
        <v>1</v>
      </c>
      <c r="CU205">
        <f>+'simulations soy farm1 '!CU185</f>
        <v>1</v>
      </c>
      <c r="CV205">
        <f>+'simulations soy farm1 '!CV185</f>
        <v>1</v>
      </c>
      <c r="CW205">
        <f>+'simulations soy farm1 '!CW185</f>
        <v>1</v>
      </c>
      <c r="CX205">
        <f>+'simulations soy farm1 '!CX185</f>
        <v>1</v>
      </c>
      <c r="CY205">
        <f>+'simulations soy farm1 '!CY185</f>
        <v>1</v>
      </c>
      <c r="CZ205">
        <f>+'simulations soy farm1 '!CZ185</f>
        <v>1</v>
      </c>
      <c r="DA205">
        <f>+'simulations soy farm1 '!DA185</f>
        <v>1</v>
      </c>
      <c r="DB205">
        <f>+'simulations soy farm1 '!DB185</f>
        <v>1</v>
      </c>
      <c r="DC205">
        <f>+'simulations soy farm1 '!DC185</f>
        <v>1</v>
      </c>
      <c r="DD205">
        <f>+'simulations soy farm1 '!DD185</f>
        <v>1</v>
      </c>
      <c r="DE205">
        <f>+'simulations soy farm1 '!DE185</f>
        <v>1</v>
      </c>
      <c r="DF205">
        <f>+'simulations soy farm1 '!DF185</f>
        <v>1</v>
      </c>
      <c r="DG205">
        <f>+'simulations soy farm1 '!DG185</f>
        <v>1</v>
      </c>
      <c r="DH205">
        <f>+'simulations soy farm1 '!DH185</f>
        <v>1</v>
      </c>
      <c r="DI205">
        <f>+'simulations soy farm1 '!DI185</f>
        <v>1</v>
      </c>
      <c r="DJ205">
        <f>+'simulations soy farm1 '!DJ185</f>
        <v>1</v>
      </c>
      <c r="DK205">
        <f>+'simulations soy farm1 '!DK185</f>
        <v>1</v>
      </c>
      <c r="DL205">
        <f>+'simulations soy farm1 '!DL185</f>
        <v>1</v>
      </c>
      <c r="DM205">
        <f>+'simulations soy farm1 '!DM185</f>
        <v>1</v>
      </c>
      <c r="DN205">
        <f>+'simulations soy farm1 '!DN185</f>
        <v>1</v>
      </c>
      <c r="DO205">
        <f>+'simulations soy farm1 '!DO185</f>
        <v>1</v>
      </c>
      <c r="DP205">
        <f>+'simulations soy farm1 '!DP185</f>
        <v>1</v>
      </c>
      <c r="DQ205">
        <f>+'simulations soy farm1 '!DQ185</f>
        <v>1</v>
      </c>
      <c r="DR205">
        <f>+'simulations soy farm1 '!DR185</f>
        <v>1</v>
      </c>
      <c r="DS205">
        <f>+'simulations soy farm1 '!DS185</f>
        <v>1</v>
      </c>
      <c r="DT205">
        <f>+'simulations soy farm1 '!DT185</f>
        <v>1</v>
      </c>
      <c r="DU205">
        <f>+'simulations soy farm1 '!DU185</f>
        <v>1</v>
      </c>
      <c r="DV205">
        <f>+'simulations soy farm1 '!DV185</f>
        <v>1</v>
      </c>
      <c r="DW205">
        <f>+'simulations soy farm1 '!DW185</f>
        <v>1</v>
      </c>
      <c r="DX205">
        <f>+'simulations soy farm1 '!DX185</f>
        <v>1</v>
      </c>
      <c r="DY205">
        <f>+'simulations soy farm1 '!DY185</f>
        <v>1</v>
      </c>
      <c r="DZ205">
        <f>+'simulations soy farm1 '!DZ185</f>
        <v>1</v>
      </c>
      <c r="EA205">
        <f>+'simulations soy farm1 '!EA185</f>
        <v>1</v>
      </c>
      <c r="EB205">
        <f>+'simulations soy farm1 '!EB185</f>
        <v>1</v>
      </c>
      <c r="EC205">
        <f>+'simulations soy farm1 '!EC185</f>
        <v>1</v>
      </c>
      <c r="ED205">
        <f>+'simulations soy farm1 '!ED185</f>
        <v>1</v>
      </c>
      <c r="EE205">
        <f>+'simulations soy farm1 '!EE185</f>
        <v>1</v>
      </c>
      <c r="EF205">
        <f>+'simulations soy farm1 '!EF185</f>
        <v>1</v>
      </c>
      <c r="EG205">
        <f>+'simulations soy farm1 '!EG185</f>
        <v>1</v>
      </c>
      <c r="EH205">
        <f>+'simulations soy farm1 '!EH185</f>
        <v>1</v>
      </c>
      <c r="EI205">
        <f>+'simulations soy farm1 '!EI185</f>
        <v>1</v>
      </c>
      <c r="EJ205">
        <f>+'simulations soy farm1 '!EJ185</f>
        <v>1</v>
      </c>
      <c r="EK205">
        <f>+'simulations soy farm1 '!EK185</f>
        <v>1</v>
      </c>
      <c r="EL205">
        <f>+'simulations soy farm1 '!EL185</f>
        <v>1</v>
      </c>
      <c r="EM205">
        <f>+'simulations soy farm1 '!EM185</f>
        <v>1</v>
      </c>
      <c r="EN205">
        <f>+'simulations soy farm1 '!EN185</f>
        <v>1</v>
      </c>
      <c r="EO205">
        <f>+'simulations soy farm1 '!EO185</f>
        <v>1</v>
      </c>
      <c r="EP205">
        <f>+'simulations soy farm1 '!EP185</f>
        <v>1</v>
      </c>
      <c r="EQ205">
        <f>+'simulations soy farm1 '!EQ185</f>
        <v>1</v>
      </c>
      <c r="ER205">
        <f>+'simulations soy farm1 '!ER185</f>
        <v>1</v>
      </c>
      <c r="ES205">
        <f>+'simulations soy farm1 '!ES185</f>
        <v>1</v>
      </c>
      <c r="ET205">
        <f>+'simulations soy farm1 '!ET185</f>
        <v>1</v>
      </c>
      <c r="EU205">
        <f>+'simulations soy farm1 '!EU185</f>
        <v>1</v>
      </c>
      <c r="EV205">
        <f>+'simulations soy farm1 '!EV185</f>
        <v>1</v>
      </c>
      <c r="EW205">
        <f>+'simulations soy farm1 '!EW185</f>
        <v>1</v>
      </c>
      <c r="EX205">
        <f>+'simulations soy farm1 '!EX185</f>
        <v>1</v>
      </c>
      <c r="EY205">
        <f>+'simulations soy farm1 '!EY185</f>
        <v>1</v>
      </c>
      <c r="EZ205">
        <f>+'simulations soy farm1 '!EZ185</f>
        <v>1</v>
      </c>
      <c r="FA205">
        <f>+'simulations soy farm1 '!FA185</f>
        <v>1</v>
      </c>
      <c r="FB205">
        <f>+'simulations soy farm1 '!FB185</f>
        <v>1</v>
      </c>
      <c r="FC205">
        <f>+'simulations soy farm1 '!FC185</f>
        <v>1</v>
      </c>
      <c r="FD205">
        <f>+'simulations soy farm1 '!FD185</f>
        <v>1</v>
      </c>
      <c r="FE205">
        <f>+'simulations soy farm1 '!FE185</f>
        <v>1</v>
      </c>
      <c r="FF205">
        <f>+'simulations soy farm1 '!FF185</f>
        <v>1</v>
      </c>
      <c r="FG205">
        <f>+'simulations soy farm1 '!FG185</f>
        <v>1</v>
      </c>
      <c r="FH205">
        <f>+'simulations soy farm1 '!FH185</f>
        <v>1</v>
      </c>
      <c r="FI205">
        <f>+'simulations soy farm1 '!FI185</f>
        <v>1</v>
      </c>
      <c r="FJ205">
        <f>+'simulations soy farm1 '!FJ185</f>
        <v>1</v>
      </c>
      <c r="FK205">
        <f>+'simulations soy farm1 '!FK185</f>
        <v>1</v>
      </c>
      <c r="FL205">
        <f>+'simulations soy farm1 '!FL185</f>
        <v>1</v>
      </c>
      <c r="FM205">
        <f>+'simulations soy farm1 '!FM185</f>
        <v>1</v>
      </c>
      <c r="FN205">
        <f>+'simulations soy farm1 '!FN185</f>
        <v>1</v>
      </c>
      <c r="FO205">
        <f>+'simulations soy farm1 '!FO185</f>
        <v>1</v>
      </c>
      <c r="FP205">
        <f>+'simulations soy farm1 '!FP185</f>
        <v>1</v>
      </c>
      <c r="FQ205">
        <f>+'simulations soy farm1 '!FQ185</f>
        <v>1</v>
      </c>
      <c r="FR205">
        <f>+'simulations soy farm1 '!FR185</f>
        <v>1</v>
      </c>
      <c r="FS205">
        <f>+'simulations soy farm1 '!FS185</f>
        <v>1</v>
      </c>
      <c r="FT205">
        <f>+'simulations soy farm1 '!FT185</f>
        <v>1</v>
      </c>
      <c r="FU205">
        <f>+'simulations soy farm1 '!FU185</f>
        <v>1</v>
      </c>
      <c r="FV205">
        <f>+'simulations soy farm1 '!FV185</f>
        <v>1</v>
      </c>
      <c r="FW205">
        <f>+'simulations soy farm1 '!FW185</f>
        <v>1</v>
      </c>
      <c r="FX205">
        <f>+'simulations soy farm1 '!FX185</f>
        <v>1</v>
      </c>
      <c r="FY205">
        <f>+'simulations soy farm1 '!FY185</f>
        <v>1</v>
      </c>
      <c r="FZ205">
        <f>+'simulations soy farm1 '!FZ185</f>
        <v>1</v>
      </c>
      <c r="GA205">
        <f>+'simulations soy farm1 '!GA185</f>
        <v>1</v>
      </c>
      <c r="GB205">
        <f>+'simulations soy farm1 '!GB185</f>
        <v>1</v>
      </c>
      <c r="GC205">
        <f>+'simulations soy farm1 '!GC185</f>
        <v>1</v>
      </c>
      <c r="GD205">
        <f>+'simulations soy farm1 '!GD185</f>
        <v>1</v>
      </c>
      <c r="GE205">
        <f>+'simulations soy farm1 '!GE185</f>
        <v>1</v>
      </c>
      <c r="GF205">
        <f>+'simulations soy farm1 '!GF185</f>
        <v>1</v>
      </c>
      <c r="GG205">
        <f>+'simulations soy farm1 '!GG185</f>
        <v>1</v>
      </c>
      <c r="GH205">
        <f>+'simulations soy farm1 '!GH185</f>
        <v>1</v>
      </c>
      <c r="GI205">
        <f>+'simulations soy farm1 '!GI185</f>
        <v>1</v>
      </c>
      <c r="GJ205">
        <f>+'simulations soy farm1 '!GJ185</f>
        <v>1</v>
      </c>
      <c r="GK205">
        <f>+'simulations soy farm1 '!GK185</f>
        <v>1</v>
      </c>
      <c r="GL205">
        <f>+'simulations soy farm1 '!GL185</f>
        <v>1</v>
      </c>
      <c r="GM205">
        <f>+'simulations soy farm1 '!GM185</f>
        <v>1</v>
      </c>
      <c r="GN205">
        <f>+'simulations soy farm1 '!GN185</f>
        <v>1</v>
      </c>
      <c r="GO205">
        <f>+'simulations soy farm1 '!GO185</f>
        <v>1</v>
      </c>
      <c r="GP205">
        <f>+'simulations soy farm1 '!GP185</f>
        <v>1</v>
      </c>
      <c r="GQ205">
        <f>+'simulations soy farm1 '!GQ185</f>
        <v>1</v>
      </c>
      <c r="GR205">
        <f>+'simulations soy farm1 '!GR185</f>
        <v>1</v>
      </c>
      <c r="GS205">
        <f>+'simulations soy farm1 '!GS185</f>
        <v>1</v>
      </c>
      <c r="GT205">
        <f>+'simulations soy farm1 '!GT185</f>
        <v>1</v>
      </c>
      <c r="GU205">
        <f>+'simulations soy farm1 '!GU185</f>
        <v>1</v>
      </c>
      <c r="GV205">
        <f>+'simulations soy farm1 '!GV185</f>
        <v>1</v>
      </c>
      <c r="GW205">
        <f>+'simulations soy farm1 '!GW185</f>
        <v>1</v>
      </c>
      <c r="GX205">
        <f>+'simulations soy farm1 '!GX185</f>
        <v>1</v>
      </c>
      <c r="GY205">
        <f>+'simulations soy farm1 '!GY185</f>
        <v>1</v>
      </c>
      <c r="GZ205">
        <f>+'simulations soy farm1 '!GZ185</f>
        <v>1</v>
      </c>
      <c r="HA205">
        <f>+'simulations soy farm1 '!HA185</f>
        <v>1</v>
      </c>
      <c r="HB205">
        <f>+'simulations soy farm1 '!HB185</f>
        <v>1</v>
      </c>
      <c r="HC205">
        <f>+'simulations soy farm1 '!HC185</f>
        <v>1</v>
      </c>
      <c r="HD205">
        <f>+'simulations soy farm1 '!HD185</f>
        <v>1</v>
      </c>
      <c r="HE205">
        <f>+'simulations soy farm1 '!HE185</f>
        <v>1</v>
      </c>
      <c r="HF205">
        <f>+'simulations soy farm1 '!HF185</f>
        <v>1</v>
      </c>
      <c r="HG205">
        <f>+'simulations soy farm1 '!HG185</f>
        <v>1</v>
      </c>
      <c r="HH205">
        <f>+'simulations soy farm1 '!HH185</f>
        <v>1</v>
      </c>
      <c r="HI205">
        <f>+'simulations soy farm1 '!HI185</f>
        <v>1</v>
      </c>
      <c r="HJ205">
        <f>+'simulations soy farm1 '!HJ185</f>
        <v>1</v>
      </c>
      <c r="HK205">
        <f>+'simulations soy farm1 '!HK185</f>
        <v>1</v>
      </c>
      <c r="HL205">
        <f>+'simulations soy farm1 '!HL185</f>
        <v>1</v>
      </c>
      <c r="HM205">
        <f>+'simulations soy farm1 '!HM185</f>
        <v>1</v>
      </c>
      <c r="HN205">
        <f>+'simulations soy farm1 '!HN185</f>
        <v>1</v>
      </c>
      <c r="HO205">
        <f>+'simulations soy farm1 '!HO185</f>
        <v>1</v>
      </c>
      <c r="HP205">
        <f>+'simulations soy farm1 '!HP185</f>
        <v>1</v>
      </c>
      <c r="HQ205">
        <f>+'simulations soy farm1 '!HQ185</f>
        <v>1</v>
      </c>
      <c r="HR205">
        <f>+'simulations soy farm1 '!HR185</f>
        <v>1</v>
      </c>
      <c r="HS205">
        <f>+'simulations soy farm1 '!HS185</f>
        <v>1</v>
      </c>
      <c r="HT205">
        <f>+'simulations soy farm1 '!HT185</f>
        <v>1</v>
      </c>
      <c r="HU205">
        <f>+'simulations soy farm1 '!HU185</f>
        <v>1</v>
      </c>
      <c r="HV205">
        <f>+'simulations soy farm1 '!HV185</f>
        <v>1</v>
      </c>
      <c r="HW205">
        <f>+'simulations soy farm1 '!HW185</f>
        <v>1</v>
      </c>
      <c r="HX205">
        <f>+'simulations soy farm1 '!HX185</f>
        <v>1</v>
      </c>
      <c r="HY205">
        <f>+'simulations soy farm1 '!HY185</f>
        <v>1</v>
      </c>
      <c r="HZ205">
        <f>+'simulations soy farm1 '!HZ185</f>
        <v>1</v>
      </c>
      <c r="IA205">
        <f>+'simulations soy farm1 '!IA185</f>
        <v>1</v>
      </c>
      <c r="IB205">
        <f>+'simulations soy farm1 '!IB185</f>
        <v>1</v>
      </c>
      <c r="IC205">
        <f>+'simulations soy farm1 '!IC185</f>
        <v>1</v>
      </c>
      <c r="ID205">
        <f>+'simulations soy farm1 '!ID185</f>
        <v>1</v>
      </c>
      <c r="IE205">
        <f>+'simulations soy farm1 '!IE185</f>
        <v>1</v>
      </c>
      <c r="IF205">
        <f>+'simulations soy farm1 '!IF185</f>
        <v>1</v>
      </c>
      <c r="IG205">
        <f>+'simulations soy farm1 '!IG185</f>
        <v>1</v>
      </c>
      <c r="IH205">
        <f>+'simulations soy farm1 '!IH185</f>
        <v>1</v>
      </c>
      <c r="II205">
        <f>+'simulations soy farm1 '!II185</f>
        <v>1</v>
      </c>
      <c r="IJ205">
        <f>+'simulations soy farm1 '!IJ185</f>
        <v>1</v>
      </c>
      <c r="IK205">
        <f>+'simulations soy farm1 '!IK185</f>
        <v>1</v>
      </c>
      <c r="IL205">
        <f>+'simulations soy farm1 '!IL185</f>
        <v>1</v>
      </c>
      <c r="IM205">
        <f>+'simulations soy farm1 '!IM185</f>
        <v>1</v>
      </c>
      <c r="IN205">
        <f>+'simulations soy farm1 '!IN185</f>
        <v>1</v>
      </c>
      <c r="IO205">
        <f>+'simulations soy farm1 '!IO185</f>
        <v>1</v>
      </c>
      <c r="IP205">
        <f>+'simulations soy farm1 '!IP185</f>
        <v>1</v>
      </c>
      <c r="IQ205">
        <f>+'simulations soy farm1 '!IQ185</f>
        <v>1</v>
      </c>
      <c r="IR205">
        <f>+'simulations soy farm1 '!IR185</f>
        <v>1</v>
      </c>
      <c r="IS205">
        <f>+'simulations soy farm1 '!IS185</f>
        <v>1</v>
      </c>
      <c r="IT205">
        <f>+'simulations soy farm1 '!IT185</f>
        <v>1</v>
      </c>
      <c r="IU205">
        <f>+'simulations soy farm1 '!IU185</f>
        <v>1</v>
      </c>
      <c r="IV205">
        <f>+'simulations soy farm1 '!IV185</f>
        <v>1</v>
      </c>
      <c r="IW205">
        <f>+'simulations soy farm1 '!IW185</f>
        <v>1</v>
      </c>
      <c r="IX205">
        <f>+'simulations soy farm1 '!IX185</f>
        <v>1</v>
      </c>
      <c r="IY205">
        <f>+'simulations soy farm1 '!IY185</f>
        <v>1</v>
      </c>
      <c r="IZ205">
        <f>+'simulations soy farm1 '!IZ185</f>
        <v>1</v>
      </c>
      <c r="JA205">
        <f>+'simulations soy farm1 '!JA185</f>
        <v>1</v>
      </c>
      <c r="JB205">
        <f>+'simulations soy farm1 '!JB185</f>
        <v>1</v>
      </c>
      <c r="JC205">
        <f>+'simulations soy farm1 '!JC185</f>
        <v>1</v>
      </c>
      <c r="JD205">
        <f>+'simulations soy farm1 '!JD185</f>
        <v>1</v>
      </c>
      <c r="JE205">
        <f>+'simulations soy farm1 '!JE185</f>
        <v>1</v>
      </c>
      <c r="JF205">
        <f>+'simulations soy farm1 '!JF185</f>
        <v>1</v>
      </c>
      <c r="JG205">
        <f>+'simulations soy farm1 '!JG185</f>
        <v>1</v>
      </c>
      <c r="JH205">
        <f>+'simulations soy farm1 '!JH185</f>
        <v>1</v>
      </c>
      <c r="JI205">
        <f>+'simulations soy farm1 '!JI185</f>
        <v>1</v>
      </c>
      <c r="JJ205">
        <f>+'simulations soy farm1 '!JJ185</f>
        <v>1</v>
      </c>
      <c r="JK205">
        <f>+'simulations soy farm1 '!JK185</f>
        <v>1</v>
      </c>
      <c r="JL205">
        <f>+'simulations soy farm1 '!JL185</f>
        <v>1</v>
      </c>
      <c r="JM205">
        <f>+'simulations soy farm1 '!JM185</f>
        <v>1</v>
      </c>
      <c r="JN205">
        <f>+'simulations soy farm1 '!JN185</f>
        <v>1</v>
      </c>
      <c r="JO205">
        <f>+'simulations soy farm1 '!JO185</f>
        <v>1</v>
      </c>
      <c r="JP205">
        <f>+'simulations soy farm1 '!JP185</f>
        <v>1</v>
      </c>
      <c r="JQ205">
        <f>+'simulations soy farm1 '!JQ185</f>
        <v>1</v>
      </c>
      <c r="JR205">
        <f>+'simulations soy farm1 '!JR185</f>
        <v>1</v>
      </c>
      <c r="JS205">
        <f>+'simulations soy farm1 '!JS185</f>
        <v>1</v>
      </c>
      <c r="JT205">
        <f>+'simulations soy farm1 '!JT185</f>
        <v>1</v>
      </c>
      <c r="JU205">
        <f>+'simulations soy farm1 '!JU185</f>
        <v>1</v>
      </c>
      <c r="JV205">
        <f>+'simulations soy farm1 '!JV185</f>
        <v>1</v>
      </c>
      <c r="JW205">
        <f>+'simulations soy farm1 '!JW185</f>
        <v>1</v>
      </c>
      <c r="JX205">
        <f>+'simulations soy farm1 '!JX185</f>
        <v>1</v>
      </c>
      <c r="JY205">
        <f>+'simulations soy farm1 '!JY185</f>
        <v>1</v>
      </c>
      <c r="JZ205">
        <f>+'simulations soy farm1 '!JZ185</f>
        <v>1</v>
      </c>
      <c r="KA205">
        <f>+'simulations soy farm1 '!KA185</f>
        <v>1</v>
      </c>
      <c r="KB205">
        <f>+'simulations soy farm1 '!KB185</f>
        <v>1</v>
      </c>
      <c r="KC205">
        <f>+'simulations soy farm1 '!KC185</f>
        <v>1</v>
      </c>
      <c r="KD205">
        <f>+'simulations soy farm1 '!KD185</f>
        <v>1</v>
      </c>
      <c r="KE205">
        <f>+'simulations soy farm1 '!KE185</f>
        <v>1</v>
      </c>
      <c r="KF205">
        <f>+'simulations soy farm1 '!KF185</f>
        <v>1</v>
      </c>
      <c r="KG205">
        <f>+'simulations soy farm1 '!KG185</f>
        <v>1</v>
      </c>
      <c r="KH205">
        <f>+'simulations soy farm1 '!KH185</f>
        <v>1</v>
      </c>
      <c r="KI205">
        <f>+'simulations soy farm1 '!KI185</f>
        <v>1</v>
      </c>
      <c r="KJ205">
        <f>+'simulations soy farm1 '!KJ185</f>
        <v>1</v>
      </c>
      <c r="KK205">
        <f>+'simulations soy farm1 '!KK185</f>
        <v>1</v>
      </c>
      <c r="KL205">
        <f>+'simulations soy farm1 '!KL185</f>
        <v>1</v>
      </c>
      <c r="KM205">
        <f>+'simulations soy farm1 '!KM185</f>
        <v>1</v>
      </c>
      <c r="KN205">
        <f>+'simulations soy farm1 '!KN185</f>
        <v>1</v>
      </c>
      <c r="KO205">
        <f>+'simulations soy farm1 '!KO185</f>
        <v>1</v>
      </c>
      <c r="KP205">
        <f>+'simulations soy farm1 '!KP185</f>
        <v>1</v>
      </c>
      <c r="KQ205">
        <f>+'simulations soy farm1 '!KQ185</f>
        <v>1</v>
      </c>
      <c r="KR205">
        <f>+'simulations soy farm1 '!KR185</f>
        <v>1</v>
      </c>
      <c r="KS205">
        <f>+'simulations soy farm1 '!KS185</f>
        <v>1</v>
      </c>
      <c r="KT205">
        <f>+'simulations soy farm1 '!KT185</f>
        <v>1</v>
      </c>
      <c r="KU205">
        <f>+'simulations soy farm1 '!KU185</f>
        <v>1</v>
      </c>
      <c r="KV205">
        <f>+'simulations soy farm1 '!KV185</f>
        <v>1</v>
      </c>
      <c r="KW205">
        <f>+'simulations soy farm1 '!KW185</f>
        <v>1</v>
      </c>
      <c r="KX205">
        <f>+'simulations soy farm1 '!KX185</f>
        <v>1</v>
      </c>
      <c r="KY205">
        <f>+'simulations soy farm1 '!KY185</f>
        <v>1</v>
      </c>
      <c r="KZ205">
        <f>+'simulations soy farm1 '!KZ185</f>
        <v>1</v>
      </c>
      <c r="LA205">
        <f>+'simulations soy farm1 '!LA185</f>
        <v>1</v>
      </c>
      <c r="LB205">
        <f>+'simulations soy farm1 '!LB185</f>
        <v>1</v>
      </c>
      <c r="LC205">
        <f>+'simulations soy farm1 '!LC185</f>
        <v>1</v>
      </c>
      <c r="LD205">
        <f>+'simulations soy farm1 '!LD185</f>
        <v>1</v>
      </c>
      <c r="LE205">
        <f>+'simulations soy farm1 '!LE185</f>
        <v>1</v>
      </c>
      <c r="LF205">
        <f>+'simulations soy farm1 '!LF185</f>
        <v>1</v>
      </c>
      <c r="LG205">
        <f>+'simulations soy farm1 '!LG185</f>
        <v>1</v>
      </c>
      <c r="LH205">
        <f>+'simulations soy farm1 '!LH185</f>
        <v>1</v>
      </c>
      <c r="LI205">
        <f>+'simulations soy farm1 '!LI185</f>
        <v>1</v>
      </c>
      <c r="LJ205">
        <f>+'simulations soy farm1 '!LJ185</f>
        <v>1</v>
      </c>
      <c r="LK205">
        <f>+'simulations soy farm1 '!LK185</f>
        <v>1</v>
      </c>
      <c r="LL205">
        <f>+'simulations soy farm1 '!LL185</f>
        <v>1</v>
      </c>
      <c r="LM205">
        <f>+'simulations soy farm1 '!LM185</f>
        <v>1</v>
      </c>
      <c r="LN205">
        <f>+'simulations soy farm1 '!LN185</f>
        <v>1</v>
      </c>
      <c r="LO205">
        <f>+'simulations soy farm1 '!LO185</f>
        <v>1</v>
      </c>
      <c r="LP205">
        <f>+'simulations soy farm1 '!LP185</f>
        <v>1</v>
      </c>
      <c r="LQ205">
        <f>+'simulations soy farm1 '!LQ185</f>
        <v>1</v>
      </c>
      <c r="LR205">
        <f>+'simulations soy farm1 '!LR185</f>
        <v>1</v>
      </c>
      <c r="LS205">
        <f>+'simulations soy farm1 '!LS185</f>
        <v>1</v>
      </c>
      <c r="LT205">
        <f>+'simulations soy farm1 '!LT185</f>
        <v>1</v>
      </c>
      <c r="LU205">
        <f>+'simulations soy farm1 '!LU185</f>
        <v>1</v>
      </c>
      <c r="LV205">
        <f>+'simulations soy farm1 '!LV185</f>
        <v>1</v>
      </c>
      <c r="LW205">
        <f>+'simulations soy farm1 '!LW185</f>
        <v>1</v>
      </c>
      <c r="LX205">
        <f>+'simulations soy farm1 '!LX185</f>
        <v>1</v>
      </c>
      <c r="LY205">
        <f>+'simulations soy farm1 '!LY185</f>
        <v>1</v>
      </c>
      <c r="LZ205">
        <f>+'simulations soy farm1 '!LZ185</f>
        <v>1</v>
      </c>
      <c r="MA205">
        <f>+'simulations soy farm1 '!MA185</f>
        <v>1</v>
      </c>
      <c r="MB205">
        <f>+'simulations soy farm1 '!MB185</f>
        <v>1</v>
      </c>
      <c r="MC205">
        <f>+'simulations soy farm1 '!MC185</f>
        <v>1</v>
      </c>
      <c r="MD205">
        <f>+'simulations soy farm1 '!MD185</f>
        <v>1</v>
      </c>
      <c r="ME205">
        <f>+'simulations soy farm1 '!ME185</f>
        <v>1</v>
      </c>
      <c r="MF205">
        <f>+'simulations soy farm1 '!MF185</f>
        <v>1</v>
      </c>
      <c r="MG205">
        <f>+'simulations soy farm1 '!MG185</f>
        <v>1</v>
      </c>
      <c r="MH205">
        <f>+'simulations soy farm1 '!MH185</f>
        <v>1</v>
      </c>
      <c r="MI205">
        <f>+'simulations soy farm1 '!MI185</f>
        <v>1</v>
      </c>
      <c r="MJ205">
        <f>+'simulations soy farm1 '!MJ185</f>
        <v>1</v>
      </c>
      <c r="MK205">
        <f>+'simulations soy farm1 '!MK185</f>
        <v>1</v>
      </c>
      <c r="ML205">
        <f>+'simulations soy farm1 '!ML185</f>
        <v>1</v>
      </c>
      <c r="MM205">
        <f>+'simulations soy farm1 '!MM185</f>
        <v>1</v>
      </c>
      <c r="MN205">
        <f>+'simulations soy farm1 '!MN185</f>
        <v>1</v>
      </c>
      <c r="MO205">
        <f>+'simulations soy farm1 '!MO185</f>
        <v>1</v>
      </c>
      <c r="MP205">
        <f>+'simulations soy farm1 '!MP185</f>
        <v>1</v>
      </c>
      <c r="MQ205">
        <f>+'simulations soy farm1 '!MQ185</f>
        <v>1</v>
      </c>
      <c r="MR205">
        <f>+'simulations soy farm1 '!MR185</f>
        <v>1</v>
      </c>
      <c r="MS205">
        <f>+'simulations soy farm1 '!MS185</f>
        <v>1</v>
      </c>
      <c r="MT205">
        <f>+'simulations soy farm1 '!MT185</f>
        <v>1</v>
      </c>
      <c r="MU205">
        <f>+'simulations soy farm1 '!MU185</f>
        <v>1</v>
      </c>
      <c r="MV205">
        <f>+'simulations soy farm1 '!MV185</f>
        <v>1</v>
      </c>
      <c r="MW205">
        <f>+'simulations soy farm1 '!MW185</f>
        <v>1</v>
      </c>
      <c r="MX205">
        <f>+'simulations soy farm1 '!MX185</f>
        <v>1</v>
      </c>
      <c r="MY205">
        <f>+'simulations soy farm1 '!MY185</f>
        <v>1</v>
      </c>
      <c r="MZ205">
        <f>+'simulations soy farm1 '!MZ185</f>
        <v>1</v>
      </c>
      <c r="NA205">
        <f>+'simulations soy farm1 '!NA185</f>
        <v>1</v>
      </c>
      <c r="NB205">
        <f>+'simulations soy farm1 '!NB185</f>
        <v>1</v>
      </c>
      <c r="NC205">
        <f>+'simulations soy farm1 '!NC185</f>
        <v>1</v>
      </c>
      <c r="ND205">
        <f>+'simulations soy farm1 '!ND185</f>
        <v>1</v>
      </c>
      <c r="NE205">
        <f>+'simulations soy farm1 '!NE185</f>
        <v>1</v>
      </c>
      <c r="NF205">
        <f>+'simulations soy farm1 '!NF185</f>
        <v>1</v>
      </c>
      <c r="NG205">
        <f>+'simulations soy farm1 '!NG185</f>
        <v>1</v>
      </c>
      <c r="NH205">
        <f>+'simulations soy farm1 '!NH185</f>
        <v>1</v>
      </c>
      <c r="NI205">
        <f>+'simulations soy farm1 '!NI185</f>
        <v>1</v>
      </c>
      <c r="NJ205">
        <f>+'simulations soy farm1 '!NJ185</f>
        <v>1</v>
      </c>
      <c r="NK205">
        <f>+'simulations soy farm1 '!NK185</f>
        <v>1</v>
      </c>
      <c r="NL205">
        <f>+'simulations soy farm1 '!NL185</f>
        <v>1</v>
      </c>
      <c r="NM205">
        <f>+'simulations soy farm1 '!NM185</f>
        <v>1</v>
      </c>
      <c r="NN205">
        <f>+'simulations soy farm1 '!NN185</f>
        <v>1</v>
      </c>
      <c r="NO205">
        <f>+'simulations soy farm1 '!NO185</f>
        <v>1</v>
      </c>
      <c r="NP205">
        <f>+'simulations soy farm1 '!NP185</f>
        <v>1</v>
      </c>
      <c r="NQ205">
        <f>+'simulations soy farm1 '!NQ185</f>
        <v>1</v>
      </c>
      <c r="NR205">
        <f>+'simulations soy farm1 '!NR185</f>
        <v>1</v>
      </c>
      <c r="NS205">
        <f>+'simulations soy farm1 '!NS185</f>
        <v>1</v>
      </c>
      <c r="NT205">
        <f>+'simulations soy farm1 '!NT185</f>
        <v>1</v>
      </c>
      <c r="NU205">
        <f>+'simulations soy farm1 '!NU185</f>
        <v>1</v>
      </c>
      <c r="NV205">
        <f>+'simulations soy farm1 '!NV185</f>
        <v>1</v>
      </c>
      <c r="NW205">
        <f>+'simulations soy farm1 '!NW185</f>
        <v>1</v>
      </c>
      <c r="NX205">
        <f>+'simulations soy farm1 '!NX185</f>
        <v>1</v>
      </c>
      <c r="NY205">
        <f>+'simulations soy farm1 '!NY185</f>
        <v>1</v>
      </c>
      <c r="NZ205">
        <f>+'simulations soy farm1 '!NZ185</f>
        <v>1</v>
      </c>
      <c r="OA205">
        <f>+'simulations soy farm1 '!OA185</f>
        <v>1</v>
      </c>
      <c r="OB205">
        <f>+'simulations soy farm1 '!OB185</f>
        <v>1</v>
      </c>
      <c r="OC205">
        <f>+'simulations soy farm1 '!OC185</f>
        <v>1</v>
      </c>
      <c r="OD205">
        <f>+'simulations soy farm1 '!OD185</f>
        <v>1</v>
      </c>
      <c r="OE205">
        <f>+'simulations soy farm1 '!OE185</f>
        <v>1</v>
      </c>
      <c r="OF205">
        <f>+'simulations soy farm1 '!OF185</f>
        <v>1</v>
      </c>
      <c r="OG205">
        <f>+'simulations soy farm1 '!OG185</f>
        <v>1</v>
      </c>
      <c r="OH205">
        <f>+'simulations soy farm1 '!OH185</f>
        <v>1</v>
      </c>
      <c r="OI205">
        <f>+'simulations soy farm1 '!OI185</f>
        <v>1</v>
      </c>
      <c r="OJ205">
        <f>+'simulations soy farm1 '!OJ185</f>
        <v>1</v>
      </c>
      <c r="OK205">
        <f>+'simulations soy farm1 '!OK185</f>
        <v>1</v>
      </c>
      <c r="OL205">
        <f>+'simulations soy farm1 '!OL185</f>
        <v>1</v>
      </c>
      <c r="OM205">
        <f>+'simulations soy farm1 '!OM185</f>
        <v>1</v>
      </c>
      <c r="ON205">
        <f>+'simulations soy farm1 '!ON185</f>
        <v>1</v>
      </c>
      <c r="OO205">
        <f>+'simulations soy farm1 '!OO185</f>
        <v>1</v>
      </c>
      <c r="OP205">
        <f>+'simulations soy farm1 '!OP185</f>
        <v>1</v>
      </c>
      <c r="OQ205">
        <f>+'simulations soy farm1 '!OQ185</f>
        <v>1</v>
      </c>
      <c r="OR205">
        <f>+'simulations soy farm1 '!OR185</f>
        <v>1</v>
      </c>
      <c r="OS205">
        <f>+'simulations soy farm1 '!OS185</f>
        <v>1</v>
      </c>
      <c r="OT205">
        <f>+'simulations soy farm1 '!OT185</f>
        <v>1</v>
      </c>
      <c r="OU205">
        <f>+'simulations soy farm1 '!OU185</f>
        <v>1</v>
      </c>
      <c r="OV205">
        <f>+'simulations soy farm1 '!OV185</f>
        <v>1</v>
      </c>
      <c r="OW205">
        <f>+'simulations soy farm1 '!OW185</f>
        <v>1</v>
      </c>
      <c r="OX205">
        <f>+'simulations soy farm1 '!OX185</f>
        <v>1</v>
      </c>
      <c r="OY205">
        <f>+'simulations soy farm1 '!OY185</f>
        <v>1</v>
      </c>
      <c r="OZ205">
        <f>+'simulations soy farm1 '!OZ185</f>
        <v>1</v>
      </c>
      <c r="PA205">
        <f>+'simulations soy farm1 '!PA185</f>
        <v>1</v>
      </c>
      <c r="PB205">
        <f>+'simulations soy farm1 '!PB185</f>
        <v>1</v>
      </c>
      <c r="PC205">
        <f>+'simulations soy farm1 '!PC185</f>
        <v>1</v>
      </c>
      <c r="PD205">
        <f>+'simulations soy farm1 '!PD185</f>
        <v>1</v>
      </c>
      <c r="PE205">
        <f>+'simulations soy farm1 '!PE185</f>
        <v>1</v>
      </c>
      <c r="PF205">
        <f>+'simulations soy farm1 '!PF185</f>
        <v>1</v>
      </c>
      <c r="PG205">
        <f>+'simulations soy farm1 '!PG185</f>
        <v>1</v>
      </c>
      <c r="PH205">
        <f>+'simulations soy farm1 '!PH185</f>
        <v>1</v>
      </c>
      <c r="PI205">
        <f>+'simulations soy farm1 '!PI185</f>
        <v>1</v>
      </c>
      <c r="PJ205">
        <f>+'simulations soy farm1 '!PJ185</f>
        <v>1</v>
      </c>
      <c r="PK205">
        <f>+'simulations soy farm1 '!PK185</f>
        <v>1</v>
      </c>
      <c r="PL205">
        <f>+'simulations soy farm1 '!PL185</f>
        <v>1</v>
      </c>
      <c r="PM205">
        <f>+'simulations soy farm1 '!PM185</f>
        <v>1</v>
      </c>
      <c r="PN205">
        <f>+'simulations soy farm1 '!PN185</f>
        <v>1</v>
      </c>
      <c r="PO205">
        <f>+'simulations soy farm1 '!PO185</f>
        <v>1</v>
      </c>
      <c r="PP205">
        <f>+'simulations soy farm1 '!PP185</f>
        <v>1</v>
      </c>
      <c r="PQ205">
        <f>+'simulations soy farm1 '!PQ185</f>
        <v>1</v>
      </c>
      <c r="PR205">
        <f>+'simulations soy farm1 '!PR185</f>
        <v>1</v>
      </c>
      <c r="PS205">
        <f>+'simulations soy farm1 '!PS185</f>
        <v>1</v>
      </c>
      <c r="PT205">
        <f>+'simulations soy farm1 '!PT185</f>
        <v>1</v>
      </c>
      <c r="PU205">
        <f>+'simulations soy farm1 '!PU185</f>
        <v>1</v>
      </c>
      <c r="PV205">
        <f>+'simulations soy farm1 '!PV185</f>
        <v>1</v>
      </c>
      <c r="PW205">
        <f>+'simulations soy farm1 '!PW185</f>
        <v>1</v>
      </c>
      <c r="PX205">
        <f>+'simulations soy farm1 '!PX185</f>
        <v>1</v>
      </c>
      <c r="PY205">
        <f>+'simulations soy farm1 '!PY185</f>
        <v>1</v>
      </c>
      <c r="PZ205">
        <f>+'simulations soy farm1 '!PZ185</f>
        <v>1</v>
      </c>
      <c r="QA205">
        <f>+'simulations soy farm1 '!QA185</f>
        <v>1</v>
      </c>
      <c r="QB205">
        <f>+'simulations soy farm1 '!QB185</f>
        <v>1</v>
      </c>
      <c r="QC205">
        <f>+'simulations soy farm1 '!QC185</f>
        <v>1</v>
      </c>
      <c r="QD205">
        <f>+'simulations soy farm1 '!QD185</f>
        <v>1</v>
      </c>
      <c r="QE205">
        <f>+'simulations soy farm1 '!QE185</f>
        <v>1</v>
      </c>
      <c r="QF205">
        <f>+'simulations soy farm1 '!QF185</f>
        <v>1</v>
      </c>
      <c r="QG205">
        <f>+'simulations soy farm1 '!QG185</f>
        <v>1</v>
      </c>
      <c r="QH205">
        <f>+'simulations soy farm1 '!QH185</f>
        <v>1</v>
      </c>
      <c r="QI205">
        <f>+'simulations soy farm1 '!QI185</f>
        <v>1</v>
      </c>
      <c r="QJ205">
        <f>+'simulations soy farm1 '!QJ185</f>
        <v>1</v>
      </c>
      <c r="QK205">
        <f>+'simulations soy farm1 '!QK185</f>
        <v>1</v>
      </c>
      <c r="QL205">
        <f>+'simulations soy farm1 '!QL185</f>
        <v>1</v>
      </c>
      <c r="QM205">
        <f>+'simulations soy farm1 '!QM185</f>
        <v>1</v>
      </c>
      <c r="QN205">
        <f>+'simulations soy farm1 '!QN185</f>
        <v>1</v>
      </c>
      <c r="QO205">
        <f>+'simulations soy farm1 '!QO185</f>
        <v>1</v>
      </c>
      <c r="QP205">
        <f>+'simulations soy farm1 '!QP185</f>
        <v>1</v>
      </c>
      <c r="QQ205">
        <f>+'simulations soy farm1 '!QQ185</f>
        <v>1</v>
      </c>
      <c r="QR205">
        <f>+'simulations soy farm1 '!QR185</f>
        <v>1</v>
      </c>
      <c r="QS205">
        <f>+'simulations soy farm1 '!QS185</f>
        <v>1</v>
      </c>
      <c r="QT205">
        <f>+'simulations soy farm1 '!QT185</f>
        <v>1</v>
      </c>
      <c r="QU205">
        <f>+'simulations soy farm1 '!QU185</f>
        <v>1</v>
      </c>
      <c r="QV205">
        <f>+'simulations soy farm1 '!QV185</f>
        <v>1</v>
      </c>
      <c r="QW205">
        <f>+'simulations soy farm1 '!QW185</f>
        <v>1</v>
      </c>
      <c r="QX205">
        <f>+'simulations soy farm1 '!QX185</f>
        <v>1</v>
      </c>
      <c r="QY205">
        <f>+'simulations soy farm1 '!QY185</f>
        <v>1</v>
      </c>
      <c r="QZ205">
        <f>+'simulations soy farm1 '!QZ185</f>
        <v>1</v>
      </c>
      <c r="RA205">
        <f>+'simulations soy farm1 '!RA185</f>
        <v>1</v>
      </c>
      <c r="RB205">
        <f>+'simulations soy farm1 '!RB185</f>
        <v>1</v>
      </c>
      <c r="RC205">
        <f>+'simulations soy farm1 '!RC185</f>
        <v>1</v>
      </c>
      <c r="RD205">
        <f>+'simulations soy farm1 '!RD185</f>
        <v>1</v>
      </c>
      <c r="RE205">
        <f>+'simulations soy farm1 '!RE185</f>
        <v>1</v>
      </c>
      <c r="RF205">
        <f>+'simulations soy farm1 '!RF185</f>
        <v>1</v>
      </c>
      <c r="RG205">
        <f>+'simulations soy farm1 '!RG185</f>
        <v>1</v>
      </c>
      <c r="RH205">
        <f>+'simulations soy farm1 '!RH185</f>
        <v>1</v>
      </c>
      <c r="RI205">
        <f>+'simulations soy farm1 '!RI185</f>
        <v>1</v>
      </c>
      <c r="RJ205">
        <f>+'simulations soy farm1 '!RJ185</f>
        <v>1</v>
      </c>
      <c r="RK205">
        <f>+'simulations soy farm1 '!RK185</f>
        <v>1</v>
      </c>
      <c r="RL205">
        <f>+'simulations soy farm1 '!RL185</f>
        <v>1</v>
      </c>
      <c r="RM205">
        <f>+'simulations soy farm1 '!RM185</f>
        <v>1</v>
      </c>
      <c r="RN205">
        <f>+'simulations soy farm1 '!RN185</f>
        <v>1</v>
      </c>
      <c r="RO205">
        <f>+'simulations soy farm1 '!RO185</f>
        <v>1</v>
      </c>
      <c r="RP205">
        <f>+'simulations soy farm1 '!RP185</f>
        <v>1</v>
      </c>
      <c r="RQ205">
        <f>+'simulations soy farm1 '!RQ185</f>
        <v>1</v>
      </c>
      <c r="RR205">
        <f>+'simulations soy farm1 '!RR185</f>
        <v>1</v>
      </c>
      <c r="RS205">
        <f>+'simulations soy farm1 '!RS185</f>
        <v>1</v>
      </c>
      <c r="RT205">
        <f>+'simulations soy farm1 '!RT185</f>
        <v>1</v>
      </c>
      <c r="RU205">
        <f>+'simulations soy farm1 '!RU185</f>
        <v>1</v>
      </c>
      <c r="RV205">
        <f>+'simulations soy farm1 '!RV185</f>
        <v>1</v>
      </c>
      <c r="RW205">
        <f>+'simulations soy farm1 '!RW185</f>
        <v>1</v>
      </c>
      <c r="RX205">
        <f>+'simulations soy farm1 '!RX185</f>
        <v>1</v>
      </c>
      <c r="RY205">
        <f>+'simulations soy farm1 '!RY185</f>
        <v>1</v>
      </c>
      <c r="RZ205">
        <f>+'simulations soy farm1 '!RZ185</f>
        <v>1</v>
      </c>
      <c r="SA205">
        <f>+'simulations soy farm1 '!SA185</f>
        <v>1</v>
      </c>
      <c r="SB205">
        <f>+'simulations soy farm1 '!SB185</f>
        <v>1</v>
      </c>
      <c r="SC205">
        <f>+'simulations soy farm1 '!SC185</f>
        <v>1</v>
      </c>
      <c r="SD205">
        <f>+'simulations soy farm1 '!SD185</f>
        <v>1</v>
      </c>
      <c r="SE205">
        <f>+'simulations soy farm1 '!SE185</f>
        <v>1</v>
      </c>
      <c r="SF205">
        <f>+'simulations soy farm1 '!SF185</f>
        <v>1</v>
      </c>
      <c r="SG205">
        <f>+'simulations soy farm1 '!SG185</f>
        <v>1</v>
      </c>
    </row>
    <row r="206" spans="1:501" ht="13.5" customHeight="1">
      <c r="A206">
        <v>2017</v>
      </c>
      <c r="B206">
        <f>+'simulations soy farm1 '!B230</f>
        <v>1</v>
      </c>
      <c r="C206">
        <f>+'simulations soy farm1 '!C230</f>
        <v>1</v>
      </c>
      <c r="D206">
        <f>+'simulations soy farm1 '!D230</f>
        <v>1</v>
      </c>
      <c r="E206">
        <f>+'simulations soy farm1 '!E230</f>
        <v>1</v>
      </c>
      <c r="F206">
        <f>+'simulations soy farm1 '!F230</f>
        <v>1</v>
      </c>
      <c r="G206">
        <f>+'simulations soy farm1 '!G230</f>
        <v>1</v>
      </c>
      <c r="H206">
        <f>+'simulations soy farm1 '!H230</f>
        <v>1</v>
      </c>
      <c r="I206">
        <f>+'simulations soy farm1 '!I230</f>
        <v>1</v>
      </c>
      <c r="J206">
        <f>+'simulations soy farm1 '!J230</f>
        <v>1</v>
      </c>
      <c r="K206">
        <f>+'simulations soy farm1 '!K230</f>
        <v>1</v>
      </c>
      <c r="L206">
        <f>+'simulations soy farm1 '!L230</f>
        <v>1</v>
      </c>
      <c r="M206">
        <f>+'simulations soy farm1 '!M230</f>
        <v>1</v>
      </c>
      <c r="N206">
        <f>+'simulations soy farm1 '!N230</f>
        <v>1</v>
      </c>
      <c r="O206">
        <f>+'simulations soy farm1 '!O230</f>
        <v>1</v>
      </c>
      <c r="P206">
        <f>+'simulations soy farm1 '!P230</f>
        <v>1</v>
      </c>
      <c r="Q206">
        <f>+'simulations soy farm1 '!Q230</f>
        <v>1</v>
      </c>
      <c r="R206">
        <f>+'simulations soy farm1 '!R230</f>
        <v>1</v>
      </c>
      <c r="S206">
        <f>+'simulations soy farm1 '!S230</f>
        <v>1</v>
      </c>
      <c r="T206">
        <f>+'simulations soy farm1 '!T230</f>
        <v>1</v>
      </c>
      <c r="U206">
        <f>+'simulations soy farm1 '!U230</f>
        <v>1</v>
      </c>
      <c r="V206">
        <f>+'simulations soy farm1 '!V230</f>
        <v>1</v>
      </c>
      <c r="W206">
        <f>+'simulations soy farm1 '!W230</f>
        <v>1</v>
      </c>
      <c r="X206">
        <f>+'simulations soy farm1 '!X230</f>
        <v>1</v>
      </c>
      <c r="Y206">
        <f>+'simulations soy farm1 '!Y230</f>
        <v>1</v>
      </c>
      <c r="Z206">
        <f>+'simulations soy farm1 '!Z230</f>
        <v>1</v>
      </c>
      <c r="AA206">
        <f>+'simulations soy farm1 '!AA230</f>
        <v>1</v>
      </c>
      <c r="AB206">
        <f>+'simulations soy farm1 '!AB230</f>
        <v>1</v>
      </c>
      <c r="AC206">
        <f>+'simulations soy farm1 '!AC230</f>
        <v>1</v>
      </c>
      <c r="AD206">
        <f>+'simulations soy farm1 '!AD230</f>
        <v>1</v>
      </c>
      <c r="AE206">
        <f>+'simulations soy farm1 '!AE230</f>
        <v>1</v>
      </c>
      <c r="AF206">
        <f>+'simulations soy farm1 '!AF230</f>
        <v>1</v>
      </c>
      <c r="AG206">
        <f>+'simulations soy farm1 '!AG230</f>
        <v>1</v>
      </c>
      <c r="AH206">
        <f>+'simulations soy farm1 '!AH230</f>
        <v>1</v>
      </c>
      <c r="AI206">
        <f>+'simulations soy farm1 '!AI230</f>
        <v>1</v>
      </c>
      <c r="AJ206">
        <f>+'simulations soy farm1 '!AJ230</f>
        <v>1</v>
      </c>
      <c r="AK206">
        <f>+'simulations soy farm1 '!AK230</f>
        <v>1</v>
      </c>
      <c r="AL206">
        <f>+'simulations soy farm1 '!AL230</f>
        <v>1</v>
      </c>
      <c r="AM206">
        <f>+'simulations soy farm1 '!AM230</f>
        <v>1</v>
      </c>
      <c r="AN206">
        <f>+'simulations soy farm1 '!AN230</f>
        <v>1</v>
      </c>
      <c r="AO206">
        <f>+'simulations soy farm1 '!AO230</f>
        <v>1</v>
      </c>
      <c r="AP206">
        <f>+'simulations soy farm1 '!AP230</f>
        <v>1</v>
      </c>
      <c r="AQ206">
        <f>+'simulations soy farm1 '!AQ230</f>
        <v>1</v>
      </c>
      <c r="AR206">
        <f>+'simulations soy farm1 '!AR230</f>
        <v>1</v>
      </c>
      <c r="AS206">
        <f>+'simulations soy farm1 '!AS230</f>
        <v>1</v>
      </c>
      <c r="AT206">
        <f>+'simulations soy farm1 '!AT230</f>
        <v>1</v>
      </c>
      <c r="AU206">
        <f>+'simulations soy farm1 '!AU230</f>
        <v>1</v>
      </c>
      <c r="AV206">
        <f>+'simulations soy farm1 '!AV230</f>
        <v>1</v>
      </c>
      <c r="AW206">
        <f>+'simulations soy farm1 '!AW230</f>
        <v>1</v>
      </c>
      <c r="AX206">
        <f>+'simulations soy farm1 '!AX230</f>
        <v>1</v>
      </c>
      <c r="AY206">
        <f>+'simulations soy farm1 '!AY230</f>
        <v>1</v>
      </c>
      <c r="AZ206">
        <f>+'simulations soy farm1 '!AZ230</f>
        <v>1</v>
      </c>
      <c r="BA206">
        <f>+'simulations soy farm1 '!BA230</f>
        <v>1</v>
      </c>
      <c r="BB206">
        <f>+'simulations soy farm1 '!BB230</f>
        <v>1</v>
      </c>
      <c r="BC206">
        <f>+'simulations soy farm1 '!BC230</f>
        <v>1</v>
      </c>
      <c r="BD206">
        <f>+'simulations soy farm1 '!BD230</f>
        <v>1</v>
      </c>
      <c r="BE206">
        <f>+'simulations soy farm1 '!BE230</f>
        <v>1</v>
      </c>
      <c r="BF206">
        <f>+'simulations soy farm1 '!BF230</f>
        <v>1</v>
      </c>
      <c r="BG206">
        <f>+'simulations soy farm1 '!BG230</f>
        <v>1</v>
      </c>
      <c r="BH206">
        <f>+'simulations soy farm1 '!BH230</f>
        <v>1</v>
      </c>
      <c r="BI206">
        <f>+'simulations soy farm1 '!BI230</f>
        <v>1</v>
      </c>
      <c r="BJ206">
        <f>+'simulations soy farm1 '!BJ230</f>
        <v>1</v>
      </c>
      <c r="BK206">
        <f>+'simulations soy farm1 '!BK230</f>
        <v>1</v>
      </c>
      <c r="BL206">
        <f>+'simulations soy farm1 '!BL230</f>
        <v>1</v>
      </c>
      <c r="BM206">
        <f>+'simulations soy farm1 '!BM230</f>
        <v>1</v>
      </c>
      <c r="BN206">
        <f>+'simulations soy farm1 '!BN230</f>
        <v>1</v>
      </c>
      <c r="BO206">
        <f>+'simulations soy farm1 '!BO230</f>
        <v>1</v>
      </c>
      <c r="BP206">
        <f>+'simulations soy farm1 '!BP230</f>
        <v>1</v>
      </c>
      <c r="BQ206">
        <f>+'simulations soy farm1 '!BQ230</f>
        <v>1</v>
      </c>
      <c r="BR206">
        <f>+'simulations soy farm1 '!BR230</f>
        <v>1</v>
      </c>
      <c r="BS206">
        <f>+'simulations soy farm1 '!BS230</f>
        <v>1</v>
      </c>
      <c r="BT206">
        <f>+'simulations soy farm1 '!BT230</f>
        <v>1</v>
      </c>
      <c r="BU206">
        <f>+'simulations soy farm1 '!BU230</f>
        <v>1</v>
      </c>
      <c r="BV206">
        <f>+'simulations soy farm1 '!BV230</f>
        <v>1</v>
      </c>
      <c r="BW206">
        <f>+'simulations soy farm1 '!BW230</f>
        <v>1</v>
      </c>
      <c r="BX206">
        <f>+'simulations soy farm1 '!BX230</f>
        <v>1</v>
      </c>
      <c r="BY206">
        <f>+'simulations soy farm1 '!BY230</f>
        <v>1</v>
      </c>
      <c r="BZ206">
        <f>+'simulations soy farm1 '!BZ230</f>
        <v>1</v>
      </c>
      <c r="CA206">
        <f>+'simulations soy farm1 '!CA230</f>
        <v>1</v>
      </c>
      <c r="CB206">
        <f>+'simulations soy farm1 '!CB230</f>
        <v>1</v>
      </c>
      <c r="CC206">
        <f>+'simulations soy farm1 '!CC230</f>
        <v>1</v>
      </c>
      <c r="CD206">
        <f>+'simulations soy farm1 '!CD230</f>
        <v>1</v>
      </c>
      <c r="CE206">
        <f>+'simulations soy farm1 '!CE230</f>
        <v>1</v>
      </c>
      <c r="CF206">
        <f>+'simulations soy farm1 '!CF230</f>
        <v>1</v>
      </c>
      <c r="CG206">
        <f>+'simulations soy farm1 '!CG230</f>
        <v>1</v>
      </c>
      <c r="CH206">
        <f>+'simulations soy farm1 '!CH230</f>
        <v>1</v>
      </c>
      <c r="CI206">
        <f>+'simulations soy farm1 '!CI230</f>
        <v>1</v>
      </c>
      <c r="CJ206">
        <f>+'simulations soy farm1 '!CJ230</f>
        <v>1</v>
      </c>
      <c r="CK206">
        <f>+'simulations soy farm1 '!CK230</f>
        <v>1</v>
      </c>
      <c r="CL206">
        <f>+'simulations soy farm1 '!CL230</f>
        <v>1</v>
      </c>
      <c r="CM206">
        <f>+'simulations soy farm1 '!CM230</f>
        <v>1</v>
      </c>
      <c r="CN206">
        <f>+'simulations soy farm1 '!CN230</f>
        <v>1</v>
      </c>
      <c r="CO206">
        <f>+'simulations soy farm1 '!CO230</f>
        <v>1</v>
      </c>
      <c r="CP206">
        <f>+'simulations soy farm1 '!CP230</f>
        <v>1</v>
      </c>
      <c r="CQ206">
        <f>+'simulations soy farm1 '!CQ230</f>
        <v>1</v>
      </c>
      <c r="CR206">
        <f>+'simulations soy farm1 '!CR230</f>
        <v>1</v>
      </c>
      <c r="CS206">
        <f>+'simulations soy farm1 '!CS230</f>
        <v>1</v>
      </c>
      <c r="CT206">
        <f>+'simulations soy farm1 '!CT230</f>
        <v>1</v>
      </c>
      <c r="CU206">
        <f>+'simulations soy farm1 '!CU230</f>
        <v>1</v>
      </c>
      <c r="CV206">
        <f>+'simulations soy farm1 '!CV230</f>
        <v>1</v>
      </c>
      <c r="CW206">
        <f>+'simulations soy farm1 '!CW230</f>
        <v>1</v>
      </c>
      <c r="CX206">
        <f>+'simulations soy farm1 '!CX230</f>
        <v>1</v>
      </c>
      <c r="CY206">
        <f>+'simulations soy farm1 '!CY230</f>
        <v>1</v>
      </c>
      <c r="CZ206">
        <f>+'simulations soy farm1 '!CZ230</f>
        <v>1</v>
      </c>
      <c r="DA206">
        <f>+'simulations soy farm1 '!DA230</f>
        <v>1</v>
      </c>
      <c r="DB206">
        <f>+'simulations soy farm1 '!DB230</f>
        <v>1</v>
      </c>
      <c r="DC206">
        <f>+'simulations soy farm1 '!DC230</f>
        <v>1</v>
      </c>
      <c r="DD206">
        <f>+'simulations soy farm1 '!DD230</f>
        <v>1</v>
      </c>
      <c r="DE206">
        <f>+'simulations soy farm1 '!DE230</f>
        <v>1</v>
      </c>
      <c r="DF206">
        <f>+'simulations soy farm1 '!DF230</f>
        <v>1</v>
      </c>
      <c r="DG206">
        <f>+'simulations soy farm1 '!DG230</f>
        <v>1</v>
      </c>
      <c r="DH206">
        <f>+'simulations soy farm1 '!DH230</f>
        <v>1</v>
      </c>
      <c r="DI206">
        <f>+'simulations soy farm1 '!DI230</f>
        <v>1</v>
      </c>
      <c r="DJ206">
        <f>+'simulations soy farm1 '!DJ230</f>
        <v>1</v>
      </c>
      <c r="DK206">
        <f>+'simulations soy farm1 '!DK230</f>
        <v>1</v>
      </c>
      <c r="DL206">
        <f>+'simulations soy farm1 '!DL230</f>
        <v>1</v>
      </c>
      <c r="DM206">
        <f>+'simulations soy farm1 '!DM230</f>
        <v>1</v>
      </c>
      <c r="DN206">
        <f>+'simulations soy farm1 '!DN230</f>
        <v>1</v>
      </c>
      <c r="DO206">
        <f>+'simulations soy farm1 '!DO230</f>
        <v>1</v>
      </c>
      <c r="DP206">
        <f>+'simulations soy farm1 '!DP230</f>
        <v>1</v>
      </c>
      <c r="DQ206">
        <f>+'simulations soy farm1 '!DQ230</f>
        <v>1</v>
      </c>
      <c r="DR206">
        <f>+'simulations soy farm1 '!DR230</f>
        <v>1</v>
      </c>
      <c r="DS206">
        <f>+'simulations soy farm1 '!DS230</f>
        <v>1</v>
      </c>
      <c r="DT206">
        <f>+'simulations soy farm1 '!DT230</f>
        <v>1</v>
      </c>
      <c r="DU206">
        <f>+'simulations soy farm1 '!DU230</f>
        <v>1</v>
      </c>
      <c r="DV206">
        <f>+'simulations soy farm1 '!DV230</f>
        <v>1</v>
      </c>
      <c r="DW206">
        <f>+'simulations soy farm1 '!DW230</f>
        <v>1</v>
      </c>
      <c r="DX206">
        <f>+'simulations soy farm1 '!DX230</f>
        <v>1</v>
      </c>
      <c r="DY206">
        <f>+'simulations soy farm1 '!DY230</f>
        <v>1</v>
      </c>
      <c r="DZ206">
        <f>+'simulations soy farm1 '!DZ230</f>
        <v>1</v>
      </c>
      <c r="EA206">
        <f>+'simulations soy farm1 '!EA230</f>
        <v>1</v>
      </c>
      <c r="EB206">
        <f>+'simulations soy farm1 '!EB230</f>
        <v>1</v>
      </c>
      <c r="EC206">
        <f>+'simulations soy farm1 '!EC230</f>
        <v>1</v>
      </c>
      <c r="ED206">
        <f>+'simulations soy farm1 '!ED230</f>
        <v>1</v>
      </c>
      <c r="EE206">
        <f>+'simulations soy farm1 '!EE230</f>
        <v>1</v>
      </c>
      <c r="EF206">
        <f>+'simulations soy farm1 '!EF230</f>
        <v>1</v>
      </c>
      <c r="EG206">
        <f>+'simulations soy farm1 '!EG230</f>
        <v>1</v>
      </c>
      <c r="EH206">
        <f>+'simulations soy farm1 '!EH230</f>
        <v>1</v>
      </c>
      <c r="EI206">
        <f>+'simulations soy farm1 '!EI230</f>
        <v>1</v>
      </c>
      <c r="EJ206">
        <f>+'simulations soy farm1 '!EJ230</f>
        <v>1</v>
      </c>
      <c r="EK206">
        <f>+'simulations soy farm1 '!EK230</f>
        <v>1</v>
      </c>
      <c r="EL206">
        <f>+'simulations soy farm1 '!EL230</f>
        <v>1</v>
      </c>
      <c r="EM206">
        <f>+'simulations soy farm1 '!EM230</f>
        <v>1</v>
      </c>
      <c r="EN206">
        <f>+'simulations soy farm1 '!EN230</f>
        <v>1</v>
      </c>
      <c r="EO206">
        <f>+'simulations soy farm1 '!EO230</f>
        <v>1</v>
      </c>
      <c r="EP206">
        <f>+'simulations soy farm1 '!EP230</f>
        <v>1</v>
      </c>
      <c r="EQ206">
        <f>+'simulations soy farm1 '!EQ230</f>
        <v>1</v>
      </c>
      <c r="ER206">
        <f>+'simulations soy farm1 '!ER230</f>
        <v>1</v>
      </c>
      <c r="ES206">
        <f>+'simulations soy farm1 '!ES230</f>
        <v>1</v>
      </c>
      <c r="ET206">
        <f>+'simulations soy farm1 '!ET230</f>
        <v>1</v>
      </c>
      <c r="EU206">
        <f>+'simulations soy farm1 '!EU230</f>
        <v>1</v>
      </c>
      <c r="EV206">
        <f>+'simulations soy farm1 '!EV230</f>
        <v>1</v>
      </c>
      <c r="EW206">
        <f>+'simulations soy farm1 '!EW230</f>
        <v>1</v>
      </c>
      <c r="EX206">
        <f>+'simulations soy farm1 '!EX230</f>
        <v>1</v>
      </c>
      <c r="EY206">
        <f>+'simulations soy farm1 '!EY230</f>
        <v>1</v>
      </c>
      <c r="EZ206">
        <f>+'simulations soy farm1 '!EZ230</f>
        <v>1</v>
      </c>
      <c r="FA206">
        <f>+'simulations soy farm1 '!FA230</f>
        <v>1</v>
      </c>
      <c r="FB206">
        <f>+'simulations soy farm1 '!FB230</f>
        <v>1</v>
      </c>
      <c r="FC206">
        <f>+'simulations soy farm1 '!FC230</f>
        <v>1</v>
      </c>
      <c r="FD206">
        <f>+'simulations soy farm1 '!FD230</f>
        <v>1</v>
      </c>
      <c r="FE206">
        <f>+'simulations soy farm1 '!FE230</f>
        <v>1</v>
      </c>
      <c r="FF206">
        <f>+'simulations soy farm1 '!FF230</f>
        <v>1</v>
      </c>
      <c r="FG206">
        <f>+'simulations soy farm1 '!FG230</f>
        <v>1</v>
      </c>
      <c r="FH206">
        <f>+'simulations soy farm1 '!FH230</f>
        <v>1</v>
      </c>
      <c r="FI206">
        <f>+'simulations soy farm1 '!FI230</f>
        <v>1</v>
      </c>
      <c r="FJ206">
        <f>+'simulations soy farm1 '!FJ230</f>
        <v>1</v>
      </c>
      <c r="FK206">
        <f>+'simulations soy farm1 '!FK230</f>
        <v>1</v>
      </c>
      <c r="FL206">
        <f>+'simulations soy farm1 '!FL230</f>
        <v>1</v>
      </c>
      <c r="FM206">
        <f>+'simulations soy farm1 '!FM230</f>
        <v>1</v>
      </c>
      <c r="FN206">
        <f>+'simulations soy farm1 '!FN230</f>
        <v>1</v>
      </c>
      <c r="FO206">
        <f>+'simulations soy farm1 '!FO230</f>
        <v>1</v>
      </c>
      <c r="FP206">
        <f>+'simulations soy farm1 '!FP230</f>
        <v>1</v>
      </c>
      <c r="FQ206">
        <f>+'simulations soy farm1 '!FQ230</f>
        <v>1</v>
      </c>
      <c r="FR206">
        <f>+'simulations soy farm1 '!FR230</f>
        <v>1</v>
      </c>
      <c r="FS206">
        <f>+'simulations soy farm1 '!FS230</f>
        <v>1</v>
      </c>
      <c r="FT206">
        <f>+'simulations soy farm1 '!FT230</f>
        <v>1</v>
      </c>
      <c r="FU206">
        <f>+'simulations soy farm1 '!FU230</f>
        <v>1</v>
      </c>
      <c r="FV206">
        <f>+'simulations soy farm1 '!FV230</f>
        <v>1</v>
      </c>
      <c r="FW206">
        <f>+'simulations soy farm1 '!FW230</f>
        <v>1</v>
      </c>
      <c r="FX206">
        <f>+'simulations soy farm1 '!FX230</f>
        <v>1</v>
      </c>
      <c r="FY206">
        <f>+'simulations soy farm1 '!FY230</f>
        <v>1</v>
      </c>
      <c r="FZ206">
        <f>+'simulations soy farm1 '!FZ230</f>
        <v>1</v>
      </c>
      <c r="GA206">
        <f>+'simulations soy farm1 '!GA230</f>
        <v>1</v>
      </c>
      <c r="GB206">
        <f>+'simulations soy farm1 '!GB230</f>
        <v>1</v>
      </c>
      <c r="GC206">
        <f>+'simulations soy farm1 '!GC230</f>
        <v>1</v>
      </c>
      <c r="GD206">
        <f>+'simulations soy farm1 '!GD230</f>
        <v>1</v>
      </c>
      <c r="GE206">
        <f>+'simulations soy farm1 '!GE230</f>
        <v>1</v>
      </c>
      <c r="GF206">
        <f>+'simulations soy farm1 '!GF230</f>
        <v>1</v>
      </c>
      <c r="GG206">
        <f>+'simulations soy farm1 '!GG230</f>
        <v>1</v>
      </c>
      <c r="GH206">
        <f>+'simulations soy farm1 '!GH230</f>
        <v>1</v>
      </c>
      <c r="GI206">
        <f>+'simulations soy farm1 '!GI230</f>
        <v>1</v>
      </c>
      <c r="GJ206">
        <f>+'simulations soy farm1 '!GJ230</f>
        <v>1</v>
      </c>
      <c r="GK206">
        <f>+'simulations soy farm1 '!GK230</f>
        <v>1</v>
      </c>
      <c r="GL206">
        <f>+'simulations soy farm1 '!GL230</f>
        <v>1</v>
      </c>
      <c r="GM206">
        <f>+'simulations soy farm1 '!GM230</f>
        <v>1</v>
      </c>
      <c r="GN206">
        <f>+'simulations soy farm1 '!GN230</f>
        <v>1</v>
      </c>
      <c r="GO206">
        <f>+'simulations soy farm1 '!GO230</f>
        <v>1</v>
      </c>
      <c r="GP206">
        <f>+'simulations soy farm1 '!GP230</f>
        <v>1</v>
      </c>
      <c r="GQ206">
        <f>+'simulations soy farm1 '!GQ230</f>
        <v>1</v>
      </c>
      <c r="GR206">
        <f>+'simulations soy farm1 '!GR230</f>
        <v>1</v>
      </c>
      <c r="GS206">
        <f>+'simulations soy farm1 '!GS230</f>
        <v>1</v>
      </c>
      <c r="GT206">
        <f>+'simulations soy farm1 '!GT230</f>
        <v>1</v>
      </c>
      <c r="GU206">
        <f>+'simulations soy farm1 '!GU230</f>
        <v>1</v>
      </c>
      <c r="GV206">
        <f>+'simulations soy farm1 '!GV230</f>
        <v>1</v>
      </c>
      <c r="GW206">
        <f>+'simulations soy farm1 '!GW230</f>
        <v>1</v>
      </c>
      <c r="GX206">
        <f>+'simulations soy farm1 '!GX230</f>
        <v>1</v>
      </c>
      <c r="GY206">
        <f>+'simulations soy farm1 '!GY230</f>
        <v>1</v>
      </c>
      <c r="GZ206">
        <f>+'simulations soy farm1 '!GZ230</f>
        <v>1</v>
      </c>
      <c r="HA206">
        <f>+'simulations soy farm1 '!HA230</f>
        <v>1</v>
      </c>
      <c r="HB206">
        <f>+'simulations soy farm1 '!HB230</f>
        <v>1</v>
      </c>
      <c r="HC206">
        <f>+'simulations soy farm1 '!HC230</f>
        <v>1</v>
      </c>
      <c r="HD206">
        <f>+'simulations soy farm1 '!HD230</f>
        <v>1</v>
      </c>
      <c r="HE206">
        <f>+'simulations soy farm1 '!HE230</f>
        <v>1</v>
      </c>
      <c r="HF206">
        <f>+'simulations soy farm1 '!HF230</f>
        <v>1</v>
      </c>
      <c r="HG206">
        <f>+'simulations soy farm1 '!HG230</f>
        <v>1</v>
      </c>
      <c r="HH206">
        <f>+'simulations soy farm1 '!HH230</f>
        <v>1</v>
      </c>
      <c r="HI206">
        <f>+'simulations soy farm1 '!HI230</f>
        <v>1</v>
      </c>
      <c r="HJ206">
        <f>+'simulations soy farm1 '!HJ230</f>
        <v>1</v>
      </c>
      <c r="HK206">
        <f>+'simulations soy farm1 '!HK230</f>
        <v>1</v>
      </c>
      <c r="HL206">
        <f>+'simulations soy farm1 '!HL230</f>
        <v>1</v>
      </c>
      <c r="HM206">
        <f>+'simulations soy farm1 '!HM230</f>
        <v>1</v>
      </c>
      <c r="HN206">
        <f>+'simulations soy farm1 '!HN230</f>
        <v>1</v>
      </c>
      <c r="HO206">
        <f>+'simulations soy farm1 '!HO230</f>
        <v>1</v>
      </c>
      <c r="HP206">
        <f>+'simulations soy farm1 '!HP230</f>
        <v>1</v>
      </c>
      <c r="HQ206">
        <f>+'simulations soy farm1 '!HQ230</f>
        <v>1</v>
      </c>
      <c r="HR206">
        <f>+'simulations soy farm1 '!HR230</f>
        <v>1</v>
      </c>
      <c r="HS206">
        <f>+'simulations soy farm1 '!HS230</f>
        <v>1</v>
      </c>
      <c r="HT206">
        <f>+'simulations soy farm1 '!HT230</f>
        <v>1</v>
      </c>
      <c r="HU206">
        <f>+'simulations soy farm1 '!HU230</f>
        <v>1</v>
      </c>
      <c r="HV206">
        <f>+'simulations soy farm1 '!HV230</f>
        <v>1</v>
      </c>
      <c r="HW206">
        <f>+'simulations soy farm1 '!HW230</f>
        <v>1</v>
      </c>
      <c r="HX206">
        <f>+'simulations soy farm1 '!HX230</f>
        <v>1</v>
      </c>
      <c r="HY206">
        <f>+'simulations soy farm1 '!HY230</f>
        <v>1</v>
      </c>
      <c r="HZ206">
        <f>+'simulations soy farm1 '!HZ230</f>
        <v>1</v>
      </c>
      <c r="IA206">
        <f>+'simulations soy farm1 '!IA230</f>
        <v>1</v>
      </c>
      <c r="IB206">
        <f>+'simulations soy farm1 '!IB230</f>
        <v>1</v>
      </c>
      <c r="IC206">
        <f>+'simulations soy farm1 '!IC230</f>
        <v>1</v>
      </c>
      <c r="ID206">
        <f>+'simulations soy farm1 '!ID230</f>
        <v>1</v>
      </c>
      <c r="IE206">
        <f>+'simulations soy farm1 '!IE230</f>
        <v>1</v>
      </c>
      <c r="IF206">
        <f>+'simulations soy farm1 '!IF230</f>
        <v>1</v>
      </c>
      <c r="IG206">
        <f>+'simulations soy farm1 '!IG230</f>
        <v>1</v>
      </c>
      <c r="IH206">
        <f>+'simulations soy farm1 '!IH230</f>
        <v>1</v>
      </c>
      <c r="II206">
        <f>+'simulations soy farm1 '!II230</f>
        <v>1</v>
      </c>
      <c r="IJ206">
        <f>+'simulations soy farm1 '!IJ230</f>
        <v>1</v>
      </c>
      <c r="IK206">
        <f>+'simulations soy farm1 '!IK230</f>
        <v>1</v>
      </c>
      <c r="IL206">
        <f>+'simulations soy farm1 '!IL230</f>
        <v>1</v>
      </c>
      <c r="IM206">
        <f>+'simulations soy farm1 '!IM230</f>
        <v>1</v>
      </c>
      <c r="IN206">
        <f>+'simulations soy farm1 '!IN230</f>
        <v>1</v>
      </c>
      <c r="IO206">
        <f>+'simulations soy farm1 '!IO230</f>
        <v>1</v>
      </c>
      <c r="IP206">
        <f>+'simulations soy farm1 '!IP230</f>
        <v>1</v>
      </c>
      <c r="IQ206">
        <f>+'simulations soy farm1 '!IQ230</f>
        <v>1</v>
      </c>
      <c r="IR206">
        <f>+'simulations soy farm1 '!IR230</f>
        <v>1</v>
      </c>
      <c r="IS206">
        <f>+'simulations soy farm1 '!IS230</f>
        <v>1</v>
      </c>
      <c r="IT206">
        <f>+'simulations soy farm1 '!IT230</f>
        <v>1</v>
      </c>
      <c r="IU206">
        <f>+'simulations soy farm1 '!IU230</f>
        <v>1</v>
      </c>
      <c r="IV206">
        <f>+'simulations soy farm1 '!IV230</f>
        <v>1</v>
      </c>
      <c r="IW206">
        <f>+'simulations soy farm1 '!IW230</f>
        <v>1</v>
      </c>
      <c r="IX206">
        <f>+'simulations soy farm1 '!IX230</f>
        <v>1</v>
      </c>
      <c r="IY206">
        <f>+'simulations soy farm1 '!IY230</f>
        <v>1</v>
      </c>
      <c r="IZ206">
        <f>+'simulations soy farm1 '!IZ230</f>
        <v>1</v>
      </c>
      <c r="JA206">
        <f>+'simulations soy farm1 '!JA230</f>
        <v>1</v>
      </c>
      <c r="JB206">
        <f>+'simulations soy farm1 '!JB230</f>
        <v>1</v>
      </c>
      <c r="JC206">
        <f>+'simulations soy farm1 '!JC230</f>
        <v>1</v>
      </c>
      <c r="JD206">
        <f>+'simulations soy farm1 '!JD230</f>
        <v>1</v>
      </c>
      <c r="JE206">
        <f>+'simulations soy farm1 '!JE230</f>
        <v>1</v>
      </c>
      <c r="JF206">
        <f>+'simulations soy farm1 '!JF230</f>
        <v>1</v>
      </c>
      <c r="JG206">
        <f>+'simulations soy farm1 '!JG230</f>
        <v>1</v>
      </c>
      <c r="JH206">
        <f>+'simulations soy farm1 '!JH230</f>
        <v>1</v>
      </c>
      <c r="JI206">
        <f>+'simulations soy farm1 '!JI230</f>
        <v>1</v>
      </c>
      <c r="JJ206">
        <f>+'simulations soy farm1 '!JJ230</f>
        <v>1</v>
      </c>
      <c r="JK206">
        <f>+'simulations soy farm1 '!JK230</f>
        <v>1</v>
      </c>
      <c r="JL206">
        <f>+'simulations soy farm1 '!JL230</f>
        <v>1</v>
      </c>
      <c r="JM206">
        <f>+'simulations soy farm1 '!JM230</f>
        <v>1</v>
      </c>
      <c r="JN206">
        <f>+'simulations soy farm1 '!JN230</f>
        <v>1</v>
      </c>
      <c r="JO206">
        <f>+'simulations soy farm1 '!JO230</f>
        <v>1</v>
      </c>
      <c r="JP206">
        <f>+'simulations soy farm1 '!JP230</f>
        <v>1</v>
      </c>
      <c r="JQ206">
        <f>+'simulations soy farm1 '!JQ230</f>
        <v>1</v>
      </c>
      <c r="JR206">
        <f>+'simulations soy farm1 '!JR230</f>
        <v>1</v>
      </c>
      <c r="JS206">
        <f>+'simulations soy farm1 '!JS230</f>
        <v>1</v>
      </c>
      <c r="JT206">
        <f>+'simulations soy farm1 '!JT230</f>
        <v>1</v>
      </c>
      <c r="JU206">
        <f>+'simulations soy farm1 '!JU230</f>
        <v>1</v>
      </c>
      <c r="JV206">
        <f>+'simulations soy farm1 '!JV230</f>
        <v>1</v>
      </c>
      <c r="JW206">
        <f>+'simulations soy farm1 '!JW230</f>
        <v>1</v>
      </c>
      <c r="JX206">
        <f>+'simulations soy farm1 '!JX230</f>
        <v>1</v>
      </c>
      <c r="JY206">
        <f>+'simulations soy farm1 '!JY230</f>
        <v>1</v>
      </c>
      <c r="JZ206">
        <f>+'simulations soy farm1 '!JZ230</f>
        <v>1</v>
      </c>
      <c r="KA206">
        <f>+'simulations soy farm1 '!KA230</f>
        <v>1</v>
      </c>
      <c r="KB206">
        <f>+'simulations soy farm1 '!KB230</f>
        <v>1</v>
      </c>
      <c r="KC206">
        <f>+'simulations soy farm1 '!KC230</f>
        <v>1</v>
      </c>
      <c r="KD206">
        <f>+'simulations soy farm1 '!KD230</f>
        <v>1</v>
      </c>
      <c r="KE206">
        <f>+'simulations soy farm1 '!KE230</f>
        <v>1</v>
      </c>
      <c r="KF206">
        <f>+'simulations soy farm1 '!KF230</f>
        <v>1</v>
      </c>
      <c r="KG206">
        <f>+'simulations soy farm1 '!KG230</f>
        <v>1</v>
      </c>
      <c r="KH206">
        <f>+'simulations soy farm1 '!KH230</f>
        <v>1</v>
      </c>
      <c r="KI206">
        <f>+'simulations soy farm1 '!KI230</f>
        <v>1</v>
      </c>
      <c r="KJ206">
        <f>+'simulations soy farm1 '!KJ230</f>
        <v>1</v>
      </c>
      <c r="KK206">
        <f>+'simulations soy farm1 '!KK230</f>
        <v>1</v>
      </c>
      <c r="KL206">
        <f>+'simulations soy farm1 '!KL230</f>
        <v>1</v>
      </c>
      <c r="KM206">
        <f>+'simulations soy farm1 '!KM230</f>
        <v>1</v>
      </c>
      <c r="KN206">
        <f>+'simulations soy farm1 '!KN230</f>
        <v>1</v>
      </c>
      <c r="KO206">
        <f>+'simulations soy farm1 '!KO230</f>
        <v>1</v>
      </c>
      <c r="KP206">
        <f>+'simulations soy farm1 '!KP230</f>
        <v>1</v>
      </c>
      <c r="KQ206">
        <f>+'simulations soy farm1 '!KQ230</f>
        <v>1</v>
      </c>
      <c r="KR206">
        <f>+'simulations soy farm1 '!KR230</f>
        <v>1</v>
      </c>
      <c r="KS206">
        <f>+'simulations soy farm1 '!KS230</f>
        <v>1</v>
      </c>
      <c r="KT206">
        <f>+'simulations soy farm1 '!KT230</f>
        <v>1</v>
      </c>
      <c r="KU206">
        <f>+'simulations soy farm1 '!KU230</f>
        <v>1</v>
      </c>
      <c r="KV206">
        <f>+'simulations soy farm1 '!KV230</f>
        <v>1</v>
      </c>
      <c r="KW206">
        <f>+'simulations soy farm1 '!KW230</f>
        <v>1</v>
      </c>
      <c r="KX206">
        <f>+'simulations soy farm1 '!KX230</f>
        <v>1</v>
      </c>
      <c r="KY206">
        <f>+'simulations soy farm1 '!KY230</f>
        <v>1</v>
      </c>
      <c r="KZ206">
        <f>+'simulations soy farm1 '!KZ230</f>
        <v>1</v>
      </c>
      <c r="LA206">
        <f>+'simulations soy farm1 '!LA230</f>
        <v>1</v>
      </c>
      <c r="LB206">
        <f>+'simulations soy farm1 '!LB230</f>
        <v>1</v>
      </c>
      <c r="LC206">
        <f>+'simulations soy farm1 '!LC230</f>
        <v>1</v>
      </c>
      <c r="LD206">
        <f>+'simulations soy farm1 '!LD230</f>
        <v>1</v>
      </c>
      <c r="LE206">
        <f>+'simulations soy farm1 '!LE230</f>
        <v>1</v>
      </c>
      <c r="LF206">
        <f>+'simulations soy farm1 '!LF230</f>
        <v>1</v>
      </c>
      <c r="LG206">
        <f>+'simulations soy farm1 '!LG230</f>
        <v>1</v>
      </c>
      <c r="LH206">
        <f>+'simulations soy farm1 '!LH230</f>
        <v>1</v>
      </c>
      <c r="LI206">
        <f>+'simulations soy farm1 '!LI230</f>
        <v>1</v>
      </c>
      <c r="LJ206">
        <f>+'simulations soy farm1 '!LJ230</f>
        <v>1</v>
      </c>
      <c r="LK206">
        <f>+'simulations soy farm1 '!LK230</f>
        <v>1</v>
      </c>
      <c r="LL206">
        <f>+'simulations soy farm1 '!LL230</f>
        <v>1</v>
      </c>
      <c r="LM206">
        <f>+'simulations soy farm1 '!LM230</f>
        <v>1</v>
      </c>
      <c r="LN206">
        <f>+'simulations soy farm1 '!LN230</f>
        <v>1</v>
      </c>
      <c r="LO206">
        <f>+'simulations soy farm1 '!LO230</f>
        <v>1</v>
      </c>
      <c r="LP206">
        <f>+'simulations soy farm1 '!LP230</f>
        <v>1</v>
      </c>
      <c r="LQ206">
        <f>+'simulations soy farm1 '!LQ230</f>
        <v>1</v>
      </c>
      <c r="LR206">
        <f>+'simulations soy farm1 '!LR230</f>
        <v>1</v>
      </c>
      <c r="LS206">
        <f>+'simulations soy farm1 '!LS230</f>
        <v>1</v>
      </c>
      <c r="LT206">
        <f>+'simulations soy farm1 '!LT230</f>
        <v>1</v>
      </c>
      <c r="LU206">
        <f>+'simulations soy farm1 '!LU230</f>
        <v>1</v>
      </c>
      <c r="LV206">
        <f>+'simulations soy farm1 '!LV230</f>
        <v>1</v>
      </c>
      <c r="LW206">
        <f>+'simulations soy farm1 '!LW230</f>
        <v>1</v>
      </c>
      <c r="LX206">
        <f>+'simulations soy farm1 '!LX230</f>
        <v>1</v>
      </c>
      <c r="LY206">
        <f>+'simulations soy farm1 '!LY230</f>
        <v>1</v>
      </c>
      <c r="LZ206">
        <f>+'simulations soy farm1 '!LZ230</f>
        <v>1</v>
      </c>
      <c r="MA206">
        <f>+'simulations soy farm1 '!MA230</f>
        <v>1</v>
      </c>
      <c r="MB206">
        <f>+'simulations soy farm1 '!MB230</f>
        <v>1</v>
      </c>
      <c r="MC206">
        <f>+'simulations soy farm1 '!MC230</f>
        <v>1</v>
      </c>
      <c r="MD206">
        <f>+'simulations soy farm1 '!MD230</f>
        <v>1</v>
      </c>
      <c r="ME206">
        <f>+'simulations soy farm1 '!ME230</f>
        <v>1</v>
      </c>
      <c r="MF206">
        <f>+'simulations soy farm1 '!MF230</f>
        <v>1</v>
      </c>
      <c r="MG206">
        <f>+'simulations soy farm1 '!MG230</f>
        <v>1</v>
      </c>
      <c r="MH206">
        <f>+'simulations soy farm1 '!MH230</f>
        <v>1</v>
      </c>
      <c r="MI206">
        <f>+'simulations soy farm1 '!MI230</f>
        <v>1</v>
      </c>
      <c r="MJ206">
        <f>+'simulations soy farm1 '!MJ230</f>
        <v>1</v>
      </c>
      <c r="MK206">
        <f>+'simulations soy farm1 '!MK230</f>
        <v>1</v>
      </c>
      <c r="ML206">
        <f>+'simulations soy farm1 '!ML230</f>
        <v>1</v>
      </c>
      <c r="MM206">
        <f>+'simulations soy farm1 '!MM230</f>
        <v>1</v>
      </c>
      <c r="MN206">
        <f>+'simulations soy farm1 '!MN230</f>
        <v>1</v>
      </c>
      <c r="MO206">
        <f>+'simulations soy farm1 '!MO230</f>
        <v>1</v>
      </c>
      <c r="MP206">
        <f>+'simulations soy farm1 '!MP230</f>
        <v>1</v>
      </c>
      <c r="MQ206">
        <f>+'simulations soy farm1 '!MQ230</f>
        <v>1</v>
      </c>
      <c r="MR206">
        <f>+'simulations soy farm1 '!MR230</f>
        <v>1</v>
      </c>
      <c r="MS206">
        <f>+'simulations soy farm1 '!MS230</f>
        <v>1</v>
      </c>
      <c r="MT206">
        <f>+'simulations soy farm1 '!MT230</f>
        <v>1</v>
      </c>
      <c r="MU206">
        <f>+'simulations soy farm1 '!MU230</f>
        <v>1</v>
      </c>
      <c r="MV206">
        <f>+'simulations soy farm1 '!MV230</f>
        <v>1</v>
      </c>
      <c r="MW206">
        <f>+'simulations soy farm1 '!MW230</f>
        <v>1</v>
      </c>
      <c r="MX206">
        <f>+'simulations soy farm1 '!MX230</f>
        <v>1</v>
      </c>
      <c r="MY206">
        <f>+'simulations soy farm1 '!MY230</f>
        <v>1</v>
      </c>
      <c r="MZ206">
        <f>+'simulations soy farm1 '!MZ230</f>
        <v>1</v>
      </c>
      <c r="NA206">
        <f>+'simulations soy farm1 '!NA230</f>
        <v>1</v>
      </c>
      <c r="NB206">
        <f>+'simulations soy farm1 '!NB230</f>
        <v>1</v>
      </c>
      <c r="NC206">
        <f>+'simulations soy farm1 '!NC230</f>
        <v>1</v>
      </c>
      <c r="ND206">
        <f>+'simulations soy farm1 '!ND230</f>
        <v>1</v>
      </c>
      <c r="NE206">
        <f>+'simulations soy farm1 '!NE230</f>
        <v>1</v>
      </c>
      <c r="NF206">
        <f>+'simulations soy farm1 '!NF230</f>
        <v>1</v>
      </c>
      <c r="NG206">
        <f>+'simulations soy farm1 '!NG230</f>
        <v>1</v>
      </c>
      <c r="NH206">
        <f>+'simulations soy farm1 '!NH230</f>
        <v>1</v>
      </c>
      <c r="NI206">
        <f>+'simulations soy farm1 '!NI230</f>
        <v>1</v>
      </c>
      <c r="NJ206">
        <f>+'simulations soy farm1 '!NJ230</f>
        <v>1</v>
      </c>
      <c r="NK206">
        <f>+'simulations soy farm1 '!NK230</f>
        <v>1</v>
      </c>
      <c r="NL206">
        <f>+'simulations soy farm1 '!NL230</f>
        <v>1</v>
      </c>
      <c r="NM206">
        <f>+'simulations soy farm1 '!NM230</f>
        <v>1</v>
      </c>
      <c r="NN206">
        <f>+'simulations soy farm1 '!NN230</f>
        <v>1</v>
      </c>
      <c r="NO206">
        <f>+'simulations soy farm1 '!NO230</f>
        <v>1</v>
      </c>
      <c r="NP206">
        <f>+'simulations soy farm1 '!NP230</f>
        <v>1</v>
      </c>
      <c r="NQ206">
        <f>+'simulations soy farm1 '!NQ230</f>
        <v>1</v>
      </c>
      <c r="NR206">
        <f>+'simulations soy farm1 '!NR230</f>
        <v>1</v>
      </c>
      <c r="NS206">
        <f>+'simulations soy farm1 '!NS230</f>
        <v>1</v>
      </c>
      <c r="NT206">
        <f>+'simulations soy farm1 '!NT230</f>
        <v>1</v>
      </c>
      <c r="NU206">
        <f>+'simulations soy farm1 '!NU230</f>
        <v>1</v>
      </c>
      <c r="NV206">
        <f>+'simulations soy farm1 '!NV230</f>
        <v>1</v>
      </c>
      <c r="NW206">
        <f>+'simulations soy farm1 '!NW230</f>
        <v>1</v>
      </c>
      <c r="NX206">
        <f>+'simulations soy farm1 '!NX230</f>
        <v>1</v>
      </c>
      <c r="NY206">
        <f>+'simulations soy farm1 '!NY230</f>
        <v>1</v>
      </c>
      <c r="NZ206">
        <f>+'simulations soy farm1 '!NZ230</f>
        <v>1</v>
      </c>
      <c r="OA206">
        <f>+'simulations soy farm1 '!OA230</f>
        <v>1</v>
      </c>
      <c r="OB206">
        <f>+'simulations soy farm1 '!OB230</f>
        <v>1</v>
      </c>
      <c r="OC206">
        <f>+'simulations soy farm1 '!OC230</f>
        <v>1</v>
      </c>
      <c r="OD206">
        <f>+'simulations soy farm1 '!OD230</f>
        <v>1</v>
      </c>
      <c r="OE206">
        <f>+'simulations soy farm1 '!OE230</f>
        <v>1</v>
      </c>
      <c r="OF206">
        <f>+'simulations soy farm1 '!OF230</f>
        <v>1</v>
      </c>
      <c r="OG206">
        <f>+'simulations soy farm1 '!OG230</f>
        <v>1</v>
      </c>
      <c r="OH206">
        <f>+'simulations soy farm1 '!OH230</f>
        <v>1</v>
      </c>
      <c r="OI206">
        <f>+'simulations soy farm1 '!OI230</f>
        <v>1</v>
      </c>
      <c r="OJ206">
        <f>+'simulations soy farm1 '!OJ230</f>
        <v>1</v>
      </c>
      <c r="OK206">
        <f>+'simulations soy farm1 '!OK230</f>
        <v>1</v>
      </c>
      <c r="OL206">
        <f>+'simulations soy farm1 '!OL230</f>
        <v>1</v>
      </c>
      <c r="OM206">
        <f>+'simulations soy farm1 '!OM230</f>
        <v>1</v>
      </c>
      <c r="ON206">
        <f>+'simulations soy farm1 '!ON230</f>
        <v>1</v>
      </c>
      <c r="OO206">
        <f>+'simulations soy farm1 '!OO230</f>
        <v>1</v>
      </c>
      <c r="OP206">
        <f>+'simulations soy farm1 '!OP230</f>
        <v>1</v>
      </c>
      <c r="OQ206">
        <f>+'simulations soy farm1 '!OQ230</f>
        <v>1</v>
      </c>
      <c r="OR206">
        <f>+'simulations soy farm1 '!OR230</f>
        <v>1</v>
      </c>
      <c r="OS206">
        <f>+'simulations soy farm1 '!OS230</f>
        <v>1</v>
      </c>
      <c r="OT206">
        <f>+'simulations soy farm1 '!OT230</f>
        <v>1</v>
      </c>
      <c r="OU206">
        <f>+'simulations soy farm1 '!OU230</f>
        <v>1</v>
      </c>
      <c r="OV206">
        <f>+'simulations soy farm1 '!OV230</f>
        <v>1</v>
      </c>
      <c r="OW206">
        <f>+'simulations soy farm1 '!OW230</f>
        <v>1</v>
      </c>
      <c r="OX206">
        <f>+'simulations soy farm1 '!OX230</f>
        <v>1</v>
      </c>
      <c r="OY206">
        <f>+'simulations soy farm1 '!OY230</f>
        <v>1</v>
      </c>
      <c r="OZ206">
        <f>+'simulations soy farm1 '!OZ230</f>
        <v>1</v>
      </c>
      <c r="PA206">
        <f>+'simulations soy farm1 '!PA230</f>
        <v>1</v>
      </c>
      <c r="PB206">
        <f>+'simulations soy farm1 '!PB230</f>
        <v>1</v>
      </c>
      <c r="PC206">
        <f>+'simulations soy farm1 '!PC230</f>
        <v>1</v>
      </c>
      <c r="PD206">
        <f>+'simulations soy farm1 '!PD230</f>
        <v>1</v>
      </c>
      <c r="PE206">
        <f>+'simulations soy farm1 '!PE230</f>
        <v>1</v>
      </c>
      <c r="PF206">
        <f>+'simulations soy farm1 '!PF230</f>
        <v>1</v>
      </c>
      <c r="PG206">
        <f>+'simulations soy farm1 '!PG230</f>
        <v>1</v>
      </c>
      <c r="PH206">
        <f>+'simulations soy farm1 '!PH230</f>
        <v>1</v>
      </c>
      <c r="PI206">
        <f>+'simulations soy farm1 '!PI230</f>
        <v>1</v>
      </c>
      <c r="PJ206">
        <f>+'simulations soy farm1 '!PJ230</f>
        <v>1</v>
      </c>
      <c r="PK206">
        <f>+'simulations soy farm1 '!PK230</f>
        <v>1</v>
      </c>
      <c r="PL206">
        <f>+'simulations soy farm1 '!PL230</f>
        <v>1</v>
      </c>
      <c r="PM206">
        <f>+'simulations soy farm1 '!PM230</f>
        <v>1</v>
      </c>
      <c r="PN206">
        <f>+'simulations soy farm1 '!PN230</f>
        <v>1</v>
      </c>
      <c r="PO206">
        <f>+'simulations soy farm1 '!PO230</f>
        <v>1</v>
      </c>
      <c r="PP206">
        <f>+'simulations soy farm1 '!PP230</f>
        <v>1</v>
      </c>
      <c r="PQ206">
        <f>+'simulations soy farm1 '!PQ230</f>
        <v>1</v>
      </c>
      <c r="PR206">
        <f>+'simulations soy farm1 '!PR230</f>
        <v>1</v>
      </c>
      <c r="PS206">
        <f>+'simulations soy farm1 '!PS230</f>
        <v>1</v>
      </c>
      <c r="PT206">
        <f>+'simulations soy farm1 '!PT230</f>
        <v>1</v>
      </c>
      <c r="PU206">
        <f>+'simulations soy farm1 '!PU230</f>
        <v>1</v>
      </c>
      <c r="PV206">
        <f>+'simulations soy farm1 '!PV230</f>
        <v>1</v>
      </c>
      <c r="PW206">
        <f>+'simulations soy farm1 '!PW230</f>
        <v>1</v>
      </c>
      <c r="PX206">
        <f>+'simulations soy farm1 '!PX230</f>
        <v>1</v>
      </c>
      <c r="PY206">
        <f>+'simulations soy farm1 '!PY230</f>
        <v>1</v>
      </c>
      <c r="PZ206">
        <f>+'simulations soy farm1 '!PZ230</f>
        <v>1</v>
      </c>
      <c r="QA206">
        <f>+'simulations soy farm1 '!QA230</f>
        <v>1</v>
      </c>
      <c r="QB206">
        <f>+'simulations soy farm1 '!QB230</f>
        <v>1</v>
      </c>
      <c r="QC206">
        <f>+'simulations soy farm1 '!QC230</f>
        <v>1</v>
      </c>
      <c r="QD206">
        <f>+'simulations soy farm1 '!QD230</f>
        <v>1</v>
      </c>
      <c r="QE206">
        <f>+'simulations soy farm1 '!QE230</f>
        <v>1</v>
      </c>
      <c r="QF206">
        <f>+'simulations soy farm1 '!QF230</f>
        <v>1</v>
      </c>
      <c r="QG206">
        <f>+'simulations soy farm1 '!QG230</f>
        <v>1</v>
      </c>
      <c r="QH206">
        <f>+'simulations soy farm1 '!QH230</f>
        <v>1</v>
      </c>
      <c r="QI206">
        <f>+'simulations soy farm1 '!QI230</f>
        <v>1</v>
      </c>
      <c r="QJ206">
        <f>+'simulations soy farm1 '!QJ230</f>
        <v>1</v>
      </c>
      <c r="QK206">
        <f>+'simulations soy farm1 '!QK230</f>
        <v>1</v>
      </c>
      <c r="QL206">
        <f>+'simulations soy farm1 '!QL230</f>
        <v>1</v>
      </c>
      <c r="QM206">
        <f>+'simulations soy farm1 '!QM230</f>
        <v>1</v>
      </c>
      <c r="QN206">
        <f>+'simulations soy farm1 '!QN230</f>
        <v>1</v>
      </c>
      <c r="QO206">
        <f>+'simulations soy farm1 '!QO230</f>
        <v>1</v>
      </c>
      <c r="QP206">
        <f>+'simulations soy farm1 '!QP230</f>
        <v>1</v>
      </c>
      <c r="QQ206">
        <f>+'simulations soy farm1 '!QQ230</f>
        <v>1</v>
      </c>
      <c r="QR206">
        <f>+'simulations soy farm1 '!QR230</f>
        <v>1</v>
      </c>
      <c r="QS206">
        <f>+'simulations soy farm1 '!QS230</f>
        <v>1</v>
      </c>
      <c r="QT206">
        <f>+'simulations soy farm1 '!QT230</f>
        <v>1</v>
      </c>
      <c r="QU206">
        <f>+'simulations soy farm1 '!QU230</f>
        <v>1</v>
      </c>
      <c r="QV206">
        <f>+'simulations soy farm1 '!QV230</f>
        <v>1</v>
      </c>
      <c r="QW206">
        <f>+'simulations soy farm1 '!QW230</f>
        <v>1</v>
      </c>
      <c r="QX206">
        <f>+'simulations soy farm1 '!QX230</f>
        <v>1</v>
      </c>
      <c r="QY206">
        <f>+'simulations soy farm1 '!QY230</f>
        <v>1</v>
      </c>
      <c r="QZ206">
        <f>+'simulations soy farm1 '!QZ230</f>
        <v>1</v>
      </c>
      <c r="RA206">
        <f>+'simulations soy farm1 '!RA230</f>
        <v>1</v>
      </c>
      <c r="RB206">
        <f>+'simulations soy farm1 '!RB230</f>
        <v>1</v>
      </c>
      <c r="RC206">
        <f>+'simulations soy farm1 '!RC230</f>
        <v>1</v>
      </c>
      <c r="RD206">
        <f>+'simulations soy farm1 '!RD230</f>
        <v>1</v>
      </c>
      <c r="RE206">
        <f>+'simulations soy farm1 '!RE230</f>
        <v>1</v>
      </c>
      <c r="RF206">
        <f>+'simulations soy farm1 '!RF230</f>
        <v>1</v>
      </c>
      <c r="RG206">
        <f>+'simulations soy farm1 '!RG230</f>
        <v>1</v>
      </c>
      <c r="RH206">
        <f>+'simulations soy farm1 '!RH230</f>
        <v>1</v>
      </c>
      <c r="RI206">
        <f>+'simulations soy farm1 '!RI230</f>
        <v>1</v>
      </c>
      <c r="RJ206">
        <f>+'simulations soy farm1 '!RJ230</f>
        <v>1</v>
      </c>
      <c r="RK206">
        <f>+'simulations soy farm1 '!RK230</f>
        <v>1</v>
      </c>
      <c r="RL206">
        <f>+'simulations soy farm1 '!RL230</f>
        <v>1</v>
      </c>
      <c r="RM206">
        <f>+'simulations soy farm1 '!RM230</f>
        <v>1</v>
      </c>
      <c r="RN206">
        <f>+'simulations soy farm1 '!RN230</f>
        <v>1</v>
      </c>
      <c r="RO206">
        <f>+'simulations soy farm1 '!RO230</f>
        <v>1</v>
      </c>
      <c r="RP206">
        <f>+'simulations soy farm1 '!RP230</f>
        <v>1</v>
      </c>
      <c r="RQ206">
        <f>+'simulations soy farm1 '!RQ230</f>
        <v>1</v>
      </c>
      <c r="RR206">
        <f>+'simulations soy farm1 '!RR230</f>
        <v>1</v>
      </c>
      <c r="RS206">
        <f>+'simulations soy farm1 '!RS230</f>
        <v>1</v>
      </c>
      <c r="RT206">
        <f>+'simulations soy farm1 '!RT230</f>
        <v>1</v>
      </c>
      <c r="RU206">
        <f>+'simulations soy farm1 '!RU230</f>
        <v>1</v>
      </c>
      <c r="RV206">
        <f>+'simulations soy farm1 '!RV230</f>
        <v>1</v>
      </c>
      <c r="RW206">
        <f>+'simulations soy farm1 '!RW230</f>
        <v>1</v>
      </c>
      <c r="RX206">
        <f>+'simulations soy farm1 '!RX230</f>
        <v>1</v>
      </c>
      <c r="RY206">
        <f>+'simulations soy farm1 '!RY230</f>
        <v>1</v>
      </c>
      <c r="RZ206">
        <f>+'simulations soy farm1 '!RZ230</f>
        <v>1</v>
      </c>
      <c r="SA206">
        <f>+'simulations soy farm1 '!SA230</f>
        <v>1</v>
      </c>
      <c r="SB206">
        <f>+'simulations soy farm1 '!SB230</f>
        <v>1</v>
      </c>
      <c r="SC206">
        <f>+'simulations soy farm1 '!SC230</f>
        <v>1</v>
      </c>
      <c r="SD206">
        <f>+'simulations soy farm1 '!SD230</f>
        <v>1</v>
      </c>
      <c r="SE206">
        <f>+'simulations soy farm1 '!SE230</f>
        <v>1</v>
      </c>
      <c r="SF206">
        <f>+'simulations soy farm1 '!SF230</f>
        <v>1</v>
      </c>
      <c r="SG206">
        <f>+'simulations soy farm1 '!SG230</f>
        <v>1</v>
      </c>
    </row>
    <row r="207" spans="1:501" ht="13.5" customHeight="1">
      <c r="A207">
        <v>2018</v>
      </c>
      <c r="B207">
        <f>+'simulations soy farm1 '!B275</f>
        <v>1</v>
      </c>
      <c r="C207">
        <f>+'simulations soy farm1 '!C275</f>
        <v>1</v>
      </c>
      <c r="D207">
        <f>+'simulations soy farm1 '!D275</f>
        <v>1</v>
      </c>
      <c r="E207">
        <f>+'simulations soy farm1 '!E275</f>
        <v>1</v>
      </c>
      <c r="F207">
        <f>+'simulations soy farm1 '!F275</f>
        <v>1</v>
      </c>
      <c r="G207">
        <f>+'simulations soy farm1 '!G275</f>
        <v>1</v>
      </c>
      <c r="H207">
        <f>+'simulations soy farm1 '!H275</f>
        <v>1</v>
      </c>
      <c r="I207">
        <f>+'simulations soy farm1 '!I275</f>
        <v>1</v>
      </c>
      <c r="J207">
        <f>+'simulations soy farm1 '!J275</f>
        <v>1</v>
      </c>
      <c r="K207">
        <f>+'simulations soy farm1 '!K275</f>
        <v>1</v>
      </c>
      <c r="L207">
        <f>+'simulations soy farm1 '!L275</f>
        <v>1</v>
      </c>
      <c r="M207">
        <f>+'simulations soy farm1 '!M275</f>
        <v>1</v>
      </c>
      <c r="N207">
        <f>+'simulations soy farm1 '!N275</f>
        <v>1</v>
      </c>
      <c r="O207">
        <f>+'simulations soy farm1 '!O275</f>
        <v>1</v>
      </c>
      <c r="P207">
        <f>+'simulations soy farm1 '!P275</f>
        <v>1</v>
      </c>
      <c r="Q207">
        <f>+'simulations soy farm1 '!Q275</f>
        <v>1</v>
      </c>
      <c r="R207">
        <f>+'simulations soy farm1 '!R275</f>
        <v>1</v>
      </c>
      <c r="S207">
        <f>+'simulations soy farm1 '!S275</f>
        <v>1</v>
      </c>
      <c r="T207">
        <f>+'simulations soy farm1 '!T275</f>
        <v>1</v>
      </c>
      <c r="U207">
        <f>+'simulations soy farm1 '!U275</f>
        <v>1</v>
      </c>
      <c r="V207">
        <f>+'simulations soy farm1 '!V275</f>
        <v>1</v>
      </c>
      <c r="W207">
        <f>+'simulations soy farm1 '!W275</f>
        <v>1</v>
      </c>
      <c r="X207">
        <f>+'simulations soy farm1 '!X275</f>
        <v>1</v>
      </c>
      <c r="Y207">
        <f>+'simulations soy farm1 '!Y275</f>
        <v>1</v>
      </c>
      <c r="Z207">
        <f>+'simulations soy farm1 '!Z275</f>
        <v>1</v>
      </c>
      <c r="AA207">
        <f>+'simulations soy farm1 '!AA275</f>
        <v>1</v>
      </c>
      <c r="AB207">
        <f>+'simulations soy farm1 '!AB275</f>
        <v>1</v>
      </c>
      <c r="AC207">
        <f>+'simulations soy farm1 '!AC275</f>
        <v>1</v>
      </c>
      <c r="AD207">
        <f>+'simulations soy farm1 '!AD275</f>
        <v>1</v>
      </c>
      <c r="AE207">
        <f>+'simulations soy farm1 '!AE275</f>
        <v>1</v>
      </c>
      <c r="AF207">
        <f>+'simulations soy farm1 '!AF275</f>
        <v>1</v>
      </c>
      <c r="AG207">
        <f>+'simulations soy farm1 '!AG275</f>
        <v>1</v>
      </c>
      <c r="AH207">
        <f>+'simulations soy farm1 '!AH275</f>
        <v>1</v>
      </c>
      <c r="AI207">
        <f>+'simulations soy farm1 '!AI275</f>
        <v>1</v>
      </c>
      <c r="AJ207">
        <f>+'simulations soy farm1 '!AJ275</f>
        <v>1</v>
      </c>
      <c r="AK207">
        <f>+'simulations soy farm1 '!AK275</f>
        <v>1</v>
      </c>
      <c r="AL207">
        <f>+'simulations soy farm1 '!AL275</f>
        <v>1</v>
      </c>
      <c r="AM207">
        <f>+'simulations soy farm1 '!AM275</f>
        <v>1</v>
      </c>
      <c r="AN207">
        <f>+'simulations soy farm1 '!AN275</f>
        <v>1</v>
      </c>
      <c r="AO207">
        <f>+'simulations soy farm1 '!AO275</f>
        <v>1</v>
      </c>
      <c r="AP207">
        <f>+'simulations soy farm1 '!AP275</f>
        <v>1</v>
      </c>
      <c r="AQ207">
        <f>+'simulations soy farm1 '!AQ275</f>
        <v>1</v>
      </c>
      <c r="AR207">
        <f>+'simulations soy farm1 '!AR275</f>
        <v>1</v>
      </c>
      <c r="AS207">
        <f>+'simulations soy farm1 '!AS275</f>
        <v>1</v>
      </c>
      <c r="AT207">
        <f>+'simulations soy farm1 '!AT275</f>
        <v>1</v>
      </c>
      <c r="AU207">
        <f>+'simulations soy farm1 '!AU275</f>
        <v>1</v>
      </c>
      <c r="AV207">
        <f>+'simulations soy farm1 '!AV275</f>
        <v>1</v>
      </c>
      <c r="AW207">
        <f>+'simulations soy farm1 '!AW275</f>
        <v>1</v>
      </c>
      <c r="AX207">
        <f>+'simulations soy farm1 '!AX275</f>
        <v>1</v>
      </c>
      <c r="AY207">
        <f>+'simulations soy farm1 '!AY275</f>
        <v>1</v>
      </c>
      <c r="AZ207">
        <f>+'simulations soy farm1 '!AZ275</f>
        <v>1</v>
      </c>
      <c r="BA207">
        <f>+'simulations soy farm1 '!BA275</f>
        <v>1</v>
      </c>
      <c r="BB207">
        <f>+'simulations soy farm1 '!BB275</f>
        <v>1</v>
      </c>
      <c r="BC207">
        <f>+'simulations soy farm1 '!BC275</f>
        <v>1</v>
      </c>
      <c r="BD207">
        <f>+'simulations soy farm1 '!BD275</f>
        <v>1</v>
      </c>
      <c r="BE207">
        <f>+'simulations soy farm1 '!BE275</f>
        <v>1</v>
      </c>
      <c r="BF207">
        <f>+'simulations soy farm1 '!BF275</f>
        <v>1</v>
      </c>
      <c r="BG207">
        <f>+'simulations soy farm1 '!BG275</f>
        <v>1</v>
      </c>
      <c r="BH207">
        <f>+'simulations soy farm1 '!BH275</f>
        <v>1</v>
      </c>
      <c r="BI207">
        <f>+'simulations soy farm1 '!BI275</f>
        <v>1</v>
      </c>
      <c r="BJ207">
        <f>+'simulations soy farm1 '!BJ275</f>
        <v>1</v>
      </c>
      <c r="BK207">
        <f>+'simulations soy farm1 '!BK275</f>
        <v>1</v>
      </c>
      <c r="BL207">
        <f>+'simulations soy farm1 '!BL275</f>
        <v>1</v>
      </c>
      <c r="BM207">
        <f>+'simulations soy farm1 '!BM275</f>
        <v>1</v>
      </c>
      <c r="BN207">
        <f>+'simulations soy farm1 '!BN275</f>
        <v>1</v>
      </c>
      <c r="BO207">
        <f>+'simulations soy farm1 '!BO275</f>
        <v>1</v>
      </c>
      <c r="BP207">
        <f>+'simulations soy farm1 '!BP275</f>
        <v>1</v>
      </c>
      <c r="BQ207">
        <f>+'simulations soy farm1 '!BQ275</f>
        <v>1</v>
      </c>
      <c r="BR207">
        <f>+'simulations soy farm1 '!BR275</f>
        <v>1</v>
      </c>
      <c r="BS207">
        <f>+'simulations soy farm1 '!BS275</f>
        <v>1</v>
      </c>
      <c r="BT207">
        <f>+'simulations soy farm1 '!BT275</f>
        <v>1</v>
      </c>
      <c r="BU207">
        <f>+'simulations soy farm1 '!BU275</f>
        <v>1</v>
      </c>
      <c r="BV207">
        <f>+'simulations soy farm1 '!BV275</f>
        <v>1</v>
      </c>
      <c r="BW207">
        <f>+'simulations soy farm1 '!BW275</f>
        <v>1</v>
      </c>
      <c r="BX207">
        <f>+'simulations soy farm1 '!BX275</f>
        <v>1</v>
      </c>
      <c r="BY207">
        <f>+'simulations soy farm1 '!BY275</f>
        <v>1</v>
      </c>
      <c r="BZ207">
        <f>+'simulations soy farm1 '!BZ275</f>
        <v>1</v>
      </c>
      <c r="CA207">
        <f>+'simulations soy farm1 '!CA275</f>
        <v>1</v>
      </c>
      <c r="CB207">
        <f>+'simulations soy farm1 '!CB275</f>
        <v>1</v>
      </c>
      <c r="CC207">
        <f>+'simulations soy farm1 '!CC275</f>
        <v>1</v>
      </c>
      <c r="CD207">
        <f>+'simulations soy farm1 '!CD275</f>
        <v>1</v>
      </c>
      <c r="CE207">
        <f>+'simulations soy farm1 '!CE275</f>
        <v>1</v>
      </c>
      <c r="CF207">
        <f>+'simulations soy farm1 '!CF275</f>
        <v>1</v>
      </c>
      <c r="CG207">
        <f>+'simulations soy farm1 '!CG275</f>
        <v>1</v>
      </c>
      <c r="CH207">
        <f>+'simulations soy farm1 '!CH275</f>
        <v>1</v>
      </c>
      <c r="CI207">
        <f>+'simulations soy farm1 '!CI275</f>
        <v>1</v>
      </c>
      <c r="CJ207">
        <f>+'simulations soy farm1 '!CJ275</f>
        <v>1</v>
      </c>
      <c r="CK207">
        <f>+'simulations soy farm1 '!CK275</f>
        <v>1</v>
      </c>
      <c r="CL207">
        <f>+'simulations soy farm1 '!CL275</f>
        <v>1</v>
      </c>
      <c r="CM207">
        <f>+'simulations soy farm1 '!CM275</f>
        <v>1</v>
      </c>
      <c r="CN207">
        <f>+'simulations soy farm1 '!CN275</f>
        <v>1</v>
      </c>
      <c r="CO207">
        <f>+'simulations soy farm1 '!CO275</f>
        <v>1</v>
      </c>
      <c r="CP207">
        <f>+'simulations soy farm1 '!CP275</f>
        <v>1</v>
      </c>
      <c r="CQ207">
        <f>+'simulations soy farm1 '!CQ275</f>
        <v>1</v>
      </c>
      <c r="CR207">
        <f>+'simulations soy farm1 '!CR275</f>
        <v>1</v>
      </c>
      <c r="CS207">
        <f>+'simulations soy farm1 '!CS275</f>
        <v>1</v>
      </c>
      <c r="CT207">
        <f>+'simulations soy farm1 '!CT275</f>
        <v>1</v>
      </c>
      <c r="CU207">
        <f>+'simulations soy farm1 '!CU275</f>
        <v>1</v>
      </c>
      <c r="CV207">
        <f>+'simulations soy farm1 '!CV275</f>
        <v>1</v>
      </c>
      <c r="CW207">
        <f>+'simulations soy farm1 '!CW275</f>
        <v>1</v>
      </c>
      <c r="CX207">
        <f>+'simulations soy farm1 '!CX275</f>
        <v>1</v>
      </c>
      <c r="CY207">
        <f>+'simulations soy farm1 '!CY275</f>
        <v>1</v>
      </c>
      <c r="CZ207">
        <f>+'simulations soy farm1 '!CZ275</f>
        <v>1</v>
      </c>
      <c r="DA207">
        <f>+'simulations soy farm1 '!DA275</f>
        <v>1</v>
      </c>
      <c r="DB207">
        <f>+'simulations soy farm1 '!DB275</f>
        <v>1</v>
      </c>
      <c r="DC207">
        <f>+'simulations soy farm1 '!DC275</f>
        <v>1</v>
      </c>
      <c r="DD207">
        <f>+'simulations soy farm1 '!DD275</f>
        <v>1</v>
      </c>
      <c r="DE207">
        <f>+'simulations soy farm1 '!DE275</f>
        <v>1</v>
      </c>
      <c r="DF207">
        <f>+'simulations soy farm1 '!DF275</f>
        <v>1</v>
      </c>
      <c r="DG207">
        <f>+'simulations soy farm1 '!DG275</f>
        <v>1</v>
      </c>
      <c r="DH207">
        <f>+'simulations soy farm1 '!DH275</f>
        <v>1</v>
      </c>
      <c r="DI207">
        <f>+'simulations soy farm1 '!DI275</f>
        <v>1</v>
      </c>
      <c r="DJ207">
        <f>+'simulations soy farm1 '!DJ275</f>
        <v>1</v>
      </c>
      <c r="DK207">
        <f>+'simulations soy farm1 '!DK275</f>
        <v>1</v>
      </c>
      <c r="DL207">
        <f>+'simulations soy farm1 '!DL275</f>
        <v>1</v>
      </c>
      <c r="DM207">
        <f>+'simulations soy farm1 '!DM275</f>
        <v>1</v>
      </c>
      <c r="DN207">
        <f>+'simulations soy farm1 '!DN275</f>
        <v>1</v>
      </c>
      <c r="DO207">
        <f>+'simulations soy farm1 '!DO275</f>
        <v>1</v>
      </c>
      <c r="DP207">
        <f>+'simulations soy farm1 '!DP275</f>
        <v>1</v>
      </c>
      <c r="DQ207">
        <f>+'simulations soy farm1 '!DQ275</f>
        <v>1</v>
      </c>
      <c r="DR207">
        <f>+'simulations soy farm1 '!DR275</f>
        <v>1</v>
      </c>
      <c r="DS207">
        <f>+'simulations soy farm1 '!DS275</f>
        <v>1</v>
      </c>
      <c r="DT207">
        <f>+'simulations soy farm1 '!DT275</f>
        <v>1</v>
      </c>
      <c r="DU207">
        <f>+'simulations soy farm1 '!DU275</f>
        <v>1</v>
      </c>
      <c r="DV207">
        <f>+'simulations soy farm1 '!DV275</f>
        <v>1</v>
      </c>
      <c r="DW207">
        <f>+'simulations soy farm1 '!DW275</f>
        <v>1</v>
      </c>
      <c r="DX207">
        <f>+'simulations soy farm1 '!DX275</f>
        <v>1</v>
      </c>
      <c r="DY207">
        <f>+'simulations soy farm1 '!DY275</f>
        <v>1</v>
      </c>
      <c r="DZ207">
        <f>+'simulations soy farm1 '!DZ275</f>
        <v>1</v>
      </c>
      <c r="EA207">
        <f>+'simulations soy farm1 '!EA275</f>
        <v>1</v>
      </c>
      <c r="EB207">
        <f>+'simulations soy farm1 '!EB275</f>
        <v>1</v>
      </c>
      <c r="EC207">
        <f>+'simulations soy farm1 '!EC275</f>
        <v>1</v>
      </c>
      <c r="ED207">
        <f>+'simulations soy farm1 '!ED275</f>
        <v>1</v>
      </c>
      <c r="EE207">
        <f>+'simulations soy farm1 '!EE275</f>
        <v>1</v>
      </c>
      <c r="EF207">
        <f>+'simulations soy farm1 '!EF275</f>
        <v>1</v>
      </c>
      <c r="EG207">
        <f>+'simulations soy farm1 '!EG275</f>
        <v>1</v>
      </c>
      <c r="EH207">
        <f>+'simulations soy farm1 '!EH275</f>
        <v>1</v>
      </c>
      <c r="EI207">
        <f>+'simulations soy farm1 '!EI275</f>
        <v>1</v>
      </c>
      <c r="EJ207">
        <f>+'simulations soy farm1 '!EJ275</f>
        <v>1</v>
      </c>
      <c r="EK207">
        <f>+'simulations soy farm1 '!EK275</f>
        <v>1</v>
      </c>
      <c r="EL207">
        <f>+'simulations soy farm1 '!EL275</f>
        <v>1</v>
      </c>
      <c r="EM207">
        <f>+'simulations soy farm1 '!EM275</f>
        <v>1</v>
      </c>
      <c r="EN207">
        <f>+'simulations soy farm1 '!EN275</f>
        <v>1</v>
      </c>
      <c r="EO207">
        <f>+'simulations soy farm1 '!EO275</f>
        <v>1</v>
      </c>
      <c r="EP207">
        <f>+'simulations soy farm1 '!EP275</f>
        <v>1</v>
      </c>
      <c r="EQ207">
        <f>+'simulations soy farm1 '!EQ275</f>
        <v>1</v>
      </c>
      <c r="ER207">
        <f>+'simulations soy farm1 '!ER275</f>
        <v>1</v>
      </c>
      <c r="ES207">
        <f>+'simulations soy farm1 '!ES275</f>
        <v>1</v>
      </c>
      <c r="ET207">
        <f>+'simulations soy farm1 '!ET275</f>
        <v>1</v>
      </c>
      <c r="EU207">
        <f>+'simulations soy farm1 '!EU275</f>
        <v>1</v>
      </c>
      <c r="EV207">
        <f>+'simulations soy farm1 '!EV275</f>
        <v>1</v>
      </c>
      <c r="EW207">
        <f>+'simulations soy farm1 '!EW275</f>
        <v>1</v>
      </c>
      <c r="EX207">
        <f>+'simulations soy farm1 '!EX275</f>
        <v>1</v>
      </c>
      <c r="EY207">
        <f>+'simulations soy farm1 '!EY275</f>
        <v>1</v>
      </c>
      <c r="EZ207">
        <f>+'simulations soy farm1 '!EZ275</f>
        <v>1</v>
      </c>
      <c r="FA207">
        <f>+'simulations soy farm1 '!FA275</f>
        <v>1</v>
      </c>
      <c r="FB207">
        <f>+'simulations soy farm1 '!FB275</f>
        <v>1</v>
      </c>
      <c r="FC207">
        <f>+'simulations soy farm1 '!FC275</f>
        <v>1</v>
      </c>
      <c r="FD207">
        <f>+'simulations soy farm1 '!FD275</f>
        <v>1</v>
      </c>
      <c r="FE207">
        <f>+'simulations soy farm1 '!FE275</f>
        <v>1</v>
      </c>
      <c r="FF207">
        <f>+'simulations soy farm1 '!FF275</f>
        <v>1</v>
      </c>
      <c r="FG207">
        <f>+'simulations soy farm1 '!FG275</f>
        <v>1</v>
      </c>
      <c r="FH207">
        <f>+'simulations soy farm1 '!FH275</f>
        <v>1</v>
      </c>
      <c r="FI207">
        <f>+'simulations soy farm1 '!FI275</f>
        <v>1</v>
      </c>
      <c r="FJ207">
        <f>+'simulations soy farm1 '!FJ275</f>
        <v>1</v>
      </c>
      <c r="FK207">
        <f>+'simulations soy farm1 '!FK275</f>
        <v>1</v>
      </c>
      <c r="FL207">
        <f>+'simulations soy farm1 '!FL275</f>
        <v>1</v>
      </c>
      <c r="FM207">
        <f>+'simulations soy farm1 '!FM275</f>
        <v>1</v>
      </c>
      <c r="FN207">
        <f>+'simulations soy farm1 '!FN275</f>
        <v>1</v>
      </c>
      <c r="FO207">
        <f>+'simulations soy farm1 '!FO275</f>
        <v>1</v>
      </c>
      <c r="FP207">
        <f>+'simulations soy farm1 '!FP275</f>
        <v>1</v>
      </c>
      <c r="FQ207">
        <f>+'simulations soy farm1 '!FQ275</f>
        <v>1</v>
      </c>
      <c r="FR207">
        <f>+'simulations soy farm1 '!FR275</f>
        <v>1</v>
      </c>
      <c r="FS207">
        <f>+'simulations soy farm1 '!FS275</f>
        <v>1</v>
      </c>
      <c r="FT207">
        <f>+'simulations soy farm1 '!FT275</f>
        <v>1</v>
      </c>
      <c r="FU207">
        <f>+'simulations soy farm1 '!FU275</f>
        <v>1</v>
      </c>
      <c r="FV207">
        <f>+'simulations soy farm1 '!FV275</f>
        <v>1</v>
      </c>
      <c r="FW207">
        <f>+'simulations soy farm1 '!FW275</f>
        <v>1</v>
      </c>
      <c r="FX207">
        <f>+'simulations soy farm1 '!FX275</f>
        <v>1</v>
      </c>
      <c r="FY207">
        <f>+'simulations soy farm1 '!FY275</f>
        <v>1</v>
      </c>
      <c r="FZ207">
        <f>+'simulations soy farm1 '!FZ275</f>
        <v>1</v>
      </c>
      <c r="GA207">
        <f>+'simulations soy farm1 '!GA275</f>
        <v>1</v>
      </c>
      <c r="GB207">
        <f>+'simulations soy farm1 '!GB275</f>
        <v>1</v>
      </c>
      <c r="GC207">
        <f>+'simulations soy farm1 '!GC275</f>
        <v>1</v>
      </c>
      <c r="GD207">
        <f>+'simulations soy farm1 '!GD275</f>
        <v>1</v>
      </c>
      <c r="GE207">
        <f>+'simulations soy farm1 '!GE275</f>
        <v>1</v>
      </c>
      <c r="GF207">
        <f>+'simulations soy farm1 '!GF275</f>
        <v>1</v>
      </c>
      <c r="GG207">
        <f>+'simulations soy farm1 '!GG275</f>
        <v>1</v>
      </c>
      <c r="GH207">
        <f>+'simulations soy farm1 '!GH275</f>
        <v>1</v>
      </c>
      <c r="GI207">
        <f>+'simulations soy farm1 '!GI275</f>
        <v>1</v>
      </c>
      <c r="GJ207">
        <f>+'simulations soy farm1 '!GJ275</f>
        <v>1</v>
      </c>
      <c r="GK207">
        <f>+'simulations soy farm1 '!GK275</f>
        <v>1</v>
      </c>
      <c r="GL207">
        <f>+'simulations soy farm1 '!GL275</f>
        <v>1</v>
      </c>
      <c r="GM207">
        <f>+'simulations soy farm1 '!GM275</f>
        <v>1</v>
      </c>
      <c r="GN207">
        <f>+'simulations soy farm1 '!GN275</f>
        <v>1</v>
      </c>
      <c r="GO207">
        <f>+'simulations soy farm1 '!GO275</f>
        <v>1</v>
      </c>
      <c r="GP207">
        <f>+'simulations soy farm1 '!GP275</f>
        <v>1</v>
      </c>
      <c r="GQ207">
        <f>+'simulations soy farm1 '!GQ275</f>
        <v>1</v>
      </c>
      <c r="GR207">
        <f>+'simulations soy farm1 '!GR275</f>
        <v>1</v>
      </c>
      <c r="GS207">
        <f>+'simulations soy farm1 '!GS275</f>
        <v>1</v>
      </c>
      <c r="GT207">
        <f>+'simulations soy farm1 '!GT275</f>
        <v>1</v>
      </c>
      <c r="GU207">
        <f>+'simulations soy farm1 '!GU275</f>
        <v>1</v>
      </c>
      <c r="GV207">
        <f>+'simulations soy farm1 '!GV275</f>
        <v>1</v>
      </c>
      <c r="GW207">
        <f>+'simulations soy farm1 '!GW275</f>
        <v>1</v>
      </c>
      <c r="GX207">
        <f>+'simulations soy farm1 '!GX275</f>
        <v>1</v>
      </c>
      <c r="GY207">
        <f>+'simulations soy farm1 '!GY275</f>
        <v>1</v>
      </c>
      <c r="GZ207">
        <f>+'simulations soy farm1 '!GZ275</f>
        <v>1</v>
      </c>
      <c r="HA207">
        <f>+'simulations soy farm1 '!HA275</f>
        <v>1</v>
      </c>
      <c r="HB207">
        <f>+'simulations soy farm1 '!HB275</f>
        <v>1</v>
      </c>
      <c r="HC207">
        <f>+'simulations soy farm1 '!HC275</f>
        <v>1</v>
      </c>
      <c r="HD207">
        <f>+'simulations soy farm1 '!HD275</f>
        <v>1</v>
      </c>
      <c r="HE207">
        <f>+'simulations soy farm1 '!HE275</f>
        <v>1</v>
      </c>
      <c r="HF207">
        <f>+'simulations soy farm1 '!HF275</f>
        <v>1</v>
      </c>
      <c r="HG207">
        <f>+'simulations soy farm1 '!HG275</f>
        <v>1</v>
      </c>
      <c r="HH207">
        <f>+'simulations soy farm1 '!HH275</f>
        <v>1</v>
      </c>
      <c r="HI207">
        <f>+'simulations soy farm1 '!HI275</f>
        <v>1</v>
      </c>
      <c r="HJ207">
        <f>+'simulations soy farm1 '!HJ275</f>
        <v>1</v>
      </c>
      <c r="HK207">
        <f>+'simulations soy farm1 '!HK275</f>
        <v>1</v>
      </c>
      <c r="HL207">
        <f>+'simulations soy farm1 '!HL275</f>
        <v>1</v>
      </c>
      <c r="HM207">
        <f>+'simulations soy farm1 '!HM275</f>
        <v>1</v>
      </c>
      <c r="HN207">
        <f>+'simulations soy farm1 '!HN275</f>
        <v>1</v>
      </c>
      <c r="HO207">
        <f>+'simulations soy farm1 '!HO275</f>
        <v>1</v>
      </c>
      <c r="HP207">
        <f>+'simulations soy farm1 '!HP275</f>
        <v>1</v>
      </c>
      <c r="HQ207">
        <f>+'simulations soy farm1 '!HQ275</f>
        <v>1</v>
      </c>
      <c r="HR207">
        <f>+'simulations soy farm1 '!HR275</f>
        <v>1</v>
      </c>
      <c r="HS207">
        <f>+'simulations soy farm1 '!HS275</f>
        <v>1</v>
      </c>
      <c r="HT207">
        <f>+'simulations soy farm1 '!HT275</f>
        <v>1</v>
      </c>
      <c r="HU207">
        <f>+'simulations soy farm1 '!HU275</f>
        <v>1</v>
      </c>
      <c r="HV207">
        <f>+'simulations soy farm1 '!HV275</f>
        <v>1</v>
      </c>
      <c r="HW207">
        <f>+'simulations soy farm1 '!HW275</f>
        <v>1</v>
      </c>
      <c r="HX207">
        <f>+'simulations soy farm1 '!HX275</f>
        <v>1</v>
      </c>
      <c r="HY207">
        <f>+'simulations soy farm1 '!HY275</f>
        <v>1</v>
      </c>
      <c r="HZ207">
        <f>+'simulations soy farm1 '!HZ275</f>
        <v>1</v>
      </c>
      <c r="IA207">
        <f>+'simulations soy farm1 '!IA275</f>
        <v>1</v>
      </c>
      <c r="IB207">
        <f>+'simulations soy farm1 '!IB275</f>
        <v>1</v>
      </c>
      <c r="IC207">
        <f>+'simulations soy farm1 '!IC275</f>
        <v>1</v>
      </c>
      <c r="ID207">
        <f>+'simulations soy farm1 '!ID275</f>
        <v>1</v>
      </c>
      <c r="IE207">
        <f>+'simulations soy farm1 '!IE275</f>
        <v>1</v>
      </c>
      <c r="IF207">
        <f>+'simulations soy farm1 '!IF275</f>
        <v>1</v>
      </c>
      <c r="IG207">
        <f>+'simulations soy farm1 '!IG275</f>
        <v>1</v>
      </c>
      <c r="IH207">
        <f>+'simulations soy farm1 '!IH275</f>
        <v>1</v>
      </c>
      <c r="II207">
        <f>+'simulations soy farm1 '!II275</f>
        <v>1</v>
      </c>
      <c r="IJ207">
        <f>+'simulations soy farm1 '!IJ275</f>
        <v>1</v>
      </c>
      <c r="IK207">
        <f>+'simulations soy farm1 '!IK275</f>
        <v>1</v>
      </c>
      <c r="IL207">
        <f>+'simulations soy farm1 '!IL275</f>
        <v>1</v>
      </c>
      <c r="IM207">
        <f>+'simulations soy farm1 '!IM275</f>
        <v>1</v>
      </c>
      <c r="IN207">
        <f>+'simulations soy farm1 '!IN275</f>
        <v>1</v>
      </c>
      <c r="IO207">
        <f>+'simulations soy farm1 '!IO275</f>
        <v>1</v>
      </c>
      <c r="IP207">
        <f>+'simulations soy farm1 '!IP275</f>
        <v>1</v>
      </c>
      <c r="IQ207">
        <f>+'simulations soy farm1 '!IQ275</f>
        <v>1</v>
      </c>
      <c r="IR207">
        <f>+'simulations soy farm1 '!IR275</f>
        <v>1</v>
      </c>
      <c r="IS207">
        <f>+'simulations soy farm1 '!IS275</f>
        <v>1</v>
      </c>
      <c r="IT207">
        <f>+'simulations soy farm1 '!IT275</f>
        <v>1</v>
      </c>
      <c r="IU207">
        <f>+'simulations soy farm1 '!IU275</f>
        <v>1</v>
      </c>
      <c r="IV207">
        <f>+'simulations soy farm1 '!IV275</f>
        <v>1</v>
      </c>
      <c r="IW207">
        <f>+'simulations soy farm1 '!IW275</f>
        <v>1</v>
      </c>
      <c r="IX207">
        <f>+'simulations soy farm1 '!IX275</f>
        <v>1</v>
      </c>
      <c r="IY207">
        <f>+'simulations soy farm1 '!IY275</f>
        <v>1</v>
      </c>
      <c r="IZ207">
        <f>+'simulations soy farm1 '!IZ275</f>
        <v>1</v>
      </c>
      <c r="JA207">
        <f>+'simulations soy farm1 '!JA275</f>
        <v>1</v>
      </c>
      <c r="JB207">
        <f>+'simulations soy farm1 '!JB275</f>
        <v>1</v>
      </c>
      <c r="JC207">
        <f>+'simulations soy farm1 '!JC275</f>
        <v>1</v>
      </c>
      <c r="JD207">
        <f>+'simulations soy farm1 '!JD275</f>
        <v>1</v>
      </c>
      <c r="JE207">
        <f>+'simulations soy farm1 '!JE275</f>
        <v>1</v>
      </c>
      <c r="JF207">
        <f>+'simulations soy farm1 '!JF275</f>
        <v>1</v>
      </c>
      <c r="JG207">
        <f>+'simulations soy farm1 '!JG275</f>
        <v>1</v>
      </c>
      <c r="JH207">
        <f>+'simulations soy farm1 '!JH275</f>
        <v>1</v>
      </c>
      <c r="JI207">
        <f>+'simulations soy farm1 '!JI275</f>
        <v>1</v>
      </c>
      <c r="JJ207">
        <f>+'simulations soy farm1 '!JJ275</f>
        <v>1</v>
      </c>
      <c r="JK207">
        <f>+'simulations soy farm1 '!JK275</f>
        <v>1</v>
      </c>
      <c r="JL207">
        <f>+'simulations soy farm1 '!JL275</f>
        <v>1</v>
      </c>
      <c r="JM207">
        <f>+'simulations soy farm1 '!JM275</f>
        <v>1</v>
      </c>
      <c r="JN207">
        <f>+'simulations soy farm1 '!JN275</f>
        <v>1</v>
      </c>
      <c r="JO207">
        <f>+'simulations soy farm1 '!JO275</f>
        <v>1</v>
      </c>
      <c r="JP207">
        <f>+'simulations soy farm1 '!JP275</f>
        <v>1</v>
      </c>
      <c r="JQ207">
        <f>+'simulations soy farm1 '!JQ275</f>
        <v>1</v>
      </c>
      <c r="JR207">
        <f>+'simulations soy farm1 '!JR275</f>
        <v>1</v>
      </c>
      <c r="JS207">
        <f>+'simulations soy farm1 '!JS275</f>
        <v>1</v>
      </c>
      <c r="JT207">
        <f>+'simulations soy farm1 '!JT275</f>
        <v>1</v>
      </c>
      <c r="JU207">
        <f>+'simulations soy farm1 '!JU275</f>
        <v>1</v>
      </c>
      <c r="JV207">
        <f>+'simulations soy farm1 '!JV275</f>
        <v>1</v>
      </c>
      <c r="JW207">
        <f>+'simulations soy farm1 '!JW275</f>
        <v>1</v>
      </c>
      <c r="JX207">
        <f>+'simulations soy farm1 '!JX275</f>
        <v>1</v>
      </c>
      <c r="JY207">
        <f>+'simulations soy farm1 '!JY275</f>
        <v>1</v>
      </c>
      <c r="JZ207">
        <f>+'simulations soy farm1 '!JZ275</f>
        <v>1</v>
      </c>
      <c r="KA207">
        <f>+'simulations soy farm1 '!KA275</f>
        <v>1</v>
      </c>
      <c r="KB207">
        <f>+'simulations soy farm1 '!KB275</f>
        <v>1</v>
      </c>
      <c r="KC207">
        <f>+'simulations soy farm1 '!KC275</f>
        <v>1</v>
      </c>
      <c r="KD207">
        <f>+'simulations soy farm1 '!KD275</f>
        <v>1</v>
      </c>
      <c r="KE207">
        <f>+'simulations soy farm1 '!KE275</f>
        <v>1</v>
      </c>
      <c r="KF207">
        <f>+'simulations soy farm1 '!KF275</f>
        <v>1</v>
      </c>
      <c r="KG207">
        <f>+'simulations soy farm1 '!KG275</f>
        <v>1</v>
      </c>
      <c r="KH207">
        <f>+'simulations soy farm1 '!KH275</f>
        <v>1</v>
      </c>
      <c r="KI207">
        <f>+'simulations soy farm1 '!KI275</f>
        <v>1</v>
      </c>
      <c r="KJ207">
        <f>+'simulations soy farm1 '!KJ275</f>
        <v>1</v>
      </c>
      <c r="KK207">
        <f>+'simulations soy farm1 '!KK275</f>
        <v>1</v>
      </c>
      <c r="KL207">
        <f>+'simulations soy farm1 '!KL275</f>
        <v>1</v>
      </c>
      <c r="KM207">
        <f>+'simulations soy farm1 '!KM275</f>
        <v>1</v>
      </c>
      <c r="KN207">
        <f>+'simulations soy farm1 '!KN275</f>
        <v>1</v>
      </c>
      <c r="KO207">
        <f>+'simulations soy farm1 '!KO275</f>
        <v>1</v>
      </c>
      <c r="KP207">
        <f>+'simulations soy farm1 '!KP275</f>
        <v>1</v>
      </c>
      <c r="KQ207">
        <f>+'simulations soy farm1 '!KQ275</f>
        <v>1</v>
      </c>
      <c r="KR207">
        <f>+'simulations soy farm1 '!KR275</f>
        <v>1</v>
      </c>
      <c r="KS207">
        <f>+'simulations soy farm1 '!KS275</f>
        <v>1</v>
      </c>
      <c r="KT207">
        <f>+'simulations soy farm1 '!KT275</f>
        <v>1</v>
      </c>
      <c r="KU207">
        <f>+'simulations soy farm1 '!KU275</f>
        <v>1</v>
      </c>
      <c r="KV207">
        <f>+'simulations soy farm1 '!KV275</f>
        <v>1</v>
      </c>
      <c r="KW207">
        <f>+'simulations soy farm1 '!KW275</f>
        <v>1</v>
      </c>
      <c r="KX207">
        <f>+'simulations soy farm1 '!KX275</f>
        <v>1</v>
      </c>
      <c r="KY207">
        <f>+'simulations soy farm1 '!KY275</f>
        <v>1</v>
      </c>
      <c r="KZ207">
        <f>+'simulations soy farm1 '!KZ275</f>
        <v>1</v>
      </c>
      <c r="LA207">
        <f>+'simulations soy farm1 '!LA275</f>
        <v>1</v>
      </c>
      <c r="LB207">
        <f>+'simulations soy farm1 '!LB275</f>
        <v>1</v>
      </c>
      <c r="LC207">
        <f>+'simulations soy farm1 '!LC275</f>
        <v>1</v>
      </c>
      <c r="LD207">
        <f>+'simulations soy farm1 '!LD275</f>
        <v>1</v>
      </c>
      <c r="LE207">
        <f>+'simulations soy farm1 '!LE275</f>
        <v>1</v>
      </c>
      <c r="LF207">
        <f>+'simulations soy farm1 '!LF275</f>
        <v>1</v>
      </c>
      <c r="LG207">
        <f>+'simulations soy farm1 '!LG275</f>
        <v>1</v>
      </c>
      <c r="LH207">
        <f>+'simulations soy farm1 '!LH275</f>
        <v>1</v>
      </c>
      <c r="LI207">
        <f>+'simulations soy farm1 '!LI275</f>
        <v>1</v>
      </c>
      <c r="LJ207">
        <f>+'simulations soy farm1 '!LJ275</f>
        <v>1</v>
      </c>
      <c r="LK207">
        <f>+'simulations soy farm1 '!LK275</f>
        <v>1</v>
      </c>
      <c r="LL207">
        <f>+'simulations soy farm1 '!LL275</f>
        <v>1</v>
      </c>
      <c r="LM207">
        <f>+'simulations soy farm1 '!LM275</f>
        <v>1</v>
      </c>
      <c r="LN207">
        <f>+'simulations soy farm1 '!LN275</f>
        <v>1</v>
      </c>
      <c r="LO207">
        <f>+'simulations soy farm1 '!LO275</f>
        <v>1</v>
      </c>
      <c r="LP207">
        <f>+'simulations soy farm1 '!LP275</f>
        <v>1</v>
      </c>
      <c r="LQ207">
        <f>+'simulations soy farm1 '!LQ275</f>
        <v>1</v>
      </c>
      <c r="LR207">
        <f>+'simulations soy farm1 '!LR275</f>
        <v>1</v>
      </c>
      <c r="LS207">
        <f>+'simulations soy farm1 '!LS275</f>
        <v>1</v>
      </c>
      <c r="LT207">
        <f>+'simulations soy farm1 '!LT275</f>
        <v>1</v>
      </c>
      <c r="LU207">
        <f>+'simulations soy farm1 '!LU275</f>
        <v>1</v>
      </c>
      <c r="LV207">
        <f>+'simulations soy farm1 '!LV275</f>
        <v>1</v>
      </c>
      <c r="LW207">
        <f>+'simulations soy farm1 '!LW275</f>
        <v>1</v>
      </c>
      <c r="LX207">
        <f>+'simulations soy farm1 '!LX275</f>
        <v>1</v>
      </c>
      <c r="LY207">
        <f>+'simulations soy farm1 '!LY275</f>
        <v>1</v>
      </c>
      <c r="LZ207">
        <f>+'simulations soy farm1 '!LZ275</f>
        <v>1</v>
      </c>
      <c r="MA207">
        <f>+'simulations soy farm1 '!MA275</f>
        <v>1</v>
      </c>
      <c r="MB207">
        <f>+'simulations soy farm1 '!MB275</f>
        <v>1</v>
      </c>
      <c r="MC207">
        <f>+'simulations soy farm1 '!MC275</f>
        <v>1</v>
      </c>
      <c r="MD207">
        <f>+'simulations soy farm1 '!MD275</f>
        <v>1</v>
      </c>
      <c r="ME207">
        <f>+'simulations soy farm1 '!ME275</f>
        <v>1</v>
      </c>
      <c r="MF207">
        <f>+'simulations soy farm1 '!MF275</f>
        <v>1</v>
      </c>
      <c r="MG207">
        <f>+'simulations soy farm1 '!MG275</f>
        <v>1</v>
      </c>
      <c r="MH207">
        <f>+'simulations soy farm1 '!MH275</f>
        <v>1</v>
      </c>
      <c r="MI207">
        <f>+'simulations soy farm1 '!MI275</f>
        <v>1</v>
      </c>
      <c r="MJ207">
        <f>+'simulations soy farm1 '!MJ275</f>
        <v>1</v>
      </c>
      <c r="MK207">
        <f>+'simulations soy farm1 '!MK275</f>
        <v>1</v>
      </c>
      <c r="ML207">
        <f>+'simulations soy farm1 '!ML275</f>
        <v>1</v>
      </c>
      <c r="MM207">
        <f>+'simulations soy farm1 '!MM275</f>
        <v>1</v>
      </c>
      <c r="MN207">
        <f>+'simulations soy farm1 '!MN275</f>
        <v>1</v>
      </c>
      <c r="MO207">
        <f>+'simulations soy farm1 '!MO275</f>
        <v>1</v>
      </c>
      <c r="MP207">
        <f>+'simulations soy farm1 '!MP275</f>
        <v>1</v>
      </c>
      <c r="MQ207">
        <f>+'simulations soy farm1 '!MQ275</f>
        <v>1</v>
      </c>
      <c r="MR207">
        <f>+'simulations soy farm1 '!MR275</f>
        <v>1</v>
      </c>
      <c r="MS207">
        <f>+'simulations soy farm1 '!MS275</f>
        <v>1</v>
      </c>
      <c r="MT207">
        <f>+'simulations soy farm1 '!MT275</f>
        <v>1</v>
      </c>
      <c r="MU207">
        <f>+'simulations soy farm1 '!MU275</f>
        <v>1</v>
      </c>
      <c r="MV207">
        <f>+'simulations soy farm1 '!MV275</f>
        <v>1</v>
      </c>
      <c r="MW207">
        <f>+'simulations soy farm1 '!MW275</f>
        <v>1</v>
      </c>
      <c r="MX207">
        <f>+'simulations soy farm1 '!MX275</f>
        <v>1</v>
      </c>
      <c r="MY207">
        <f>+'simulations soy farm1 '!MY275</f>
        <v>1</v>
      </c>
      <c r="MZ207">
        <f>+'simulations soy farm1 '!MZ275</f>
        <v>1</v>
      </c>
      <c r="NA207">
        <f>+'simulations soy farm1 '!NA275</f>
        <v>1</v>
      </c>
      <c r="NB207">
        <f>+'simulations soy farm1 '!NB275</f>
        <v>1</v>
      </c>
      <c r="NC207">
        <f>+'simulations soy farm1 '!NC275</f>
        <v>1</v>
      </c>
      <c r="ND207">
        <f>+'simulations soy farm1 '!ND275</f>
        <v>1</v>
      </c>
      <c r="NE207">
        <f>+'simulations soy farm1 '!NE275</f>
        <v>1</v>
      </c>
      <c r="NF207">
        <f>+'simulations soy farm1 '!NF275</f>
        <v>1</v>
      </c>
      <c r="NG207">
        <f>+'simulations soy farm1 '!NG275</f>
        <v>1</v>
      </c>
      <c r="NH207">
        <f>+'simulations soy farm1 '!NH275</f>
        <v>1</v>
      </c>
      <c r="NI207">
        <f>+'simulations soy farm1 '!NI275</f>
        <v>1</v>
      </c>
      <c r="NJ207">
        <f>+'simulations soy farm1 '!NJ275</f>
        <v>1</v>
      </c>
      <c r="NK207">
        <f>+'simulations soy farm1 '!NK275</f>
        <v>1</v>
      </c>
      <c r="NL207">
        <f>+'simulations soy farm1 '!NL275</f>
        <v>1</v>
      </c>
      <c r="NM207">
        <f>+'simulations soy farm1 '!NM275</f>
        <v>1</v>
      </c>
      <c r="NN207">
        <f>+'simulations soy farm1 '!NN275</f>
        <v>1</v>
      </c>
      <c r="NO207">
        <f>+'simulations soy farm1 '!NO275</f>
        <v>1</v>
      </c>
      <c r="NP207">
        <f>+'simulations soy farm1 '!NP275</f>
        <v>1</v>
      </c>
      <c r="NQ207">
        <f>+'simulations soy farm1 '!NQ275</f>
        <v>1</v>
      </c>
      <c r="NR207">
        <f>+'simulations soy farm1 '!NR275</f>
        <v>1</v>
      </c>
      <c r="NS207">
        <f>+'simulations soy farm1 '!NS275</f>
        <v>1</v>
      </c>
      <c r="NT207">
        <f>+'simulations soy farm1 '!NT275</f>
        <v>1</v>
      </c>
      <c r="NU207">
        <f>+'simulations soy farm1 '!NU275</f>
        <v>1</v>
      </c>
      <c r="NV207">
        <f>+'simulations soy farm1 '!NV275</f>
        <v>1</v>
      </c>
      <c r="NW207">
        <f>+'simulations soy farm1 '!NW275</f>
        <v>1</v>
      </c>
      <c r="NX207">
        <f>+'simulations soy farm1 '!NX275</f>
        <v>1</v>
      </c>
      <c r="NY207">
        <f>+'simulations soy farm1 '!NY275</f>
        <v>1</v>
      </c>
      <c r="NZ207">
        <f>+'simulations soy farm1 '!NZ275</f>
        <v>1</v>
      </c>
      <c r="OA207">
        <f>+'simulations soy farm1 '!OA275</f>
        <v>1</v>
      </c>
      <c r="OB207">
        <f>+'simulations soy farm1 '!OB275</f>
        <v>1</v>
      </c>
      <c r="OC207">
        <f>+'simulations soy farm1 '!OC275</f>
        <v>1</v>
      </c>
      <c r="OD207">
        <f>+'simulations soy farm1 '!OD275</f>
        <v>1</v>
      </c>
      <c r="OE207">
        <f>+'simulations soy farm1 '!OE275</f>
        <v>1</v>
      </c>
      <c r="OF207">
        <f>+'simulations soy farm1 '!OF275</f>
        <v>1</v>
      </c>
      <c r="OG207">
        <f>+'simulations soy farm1 '!OG275</f>
        <v>1</v>
      </c>
      <c r="OH207">
        <f>+'simulations soy farm1 '!OH275</f>
        <v>1</v>
      </c>
      <c r="OI207">
        <f>+'simulations soy farm1 '!OI275</f>
        <v>1</v>
      </c>
      <c r="OJ207">
        <f>+'simulations soy farm1 '!OJ275</f>
        <v>1</v>
      </c>
      <c r="OK207">
        <f>+'simulations soy farm1 '!OK275</f>
        <v>1</v>
      </c>
      <c r="OL207">
        <f>+'simulations soy farm1 '!OL275</f>
        <v>1</v>
      </c>
      <c r="OM207">
        <f>+'simulations soy farm1 '!OM275</f>
        <v>1</v>
      </c>
      <c r="ON207">
        <f>+'simulations soy farm1 '!ON275</f>
        <v>1</v>
      </c>
      <c r="OO207">
        <f>+'simulations soy farm1 '!OO275</f>
        <v>1</v>
      </c>
      <c r="OP207">
        <f>+'simulations soy farm1 '!OP275</f>
        <v>1</v>
      </c>
      <c r="OQ207">
        <f>+'simulations soy farm1 '!OQ275</f>
        <v>1</v>
      </c>
      <c r="OR207">
        <f>+'simulations soy farm1 '!OR275</f>
        <v>1</v>
      </c>
      <c r="OS207">
        <f>+'simulations soy farm1 '!OS275</f>
        <v>1</v>
      </c>
      <c r="OT207">
        <f>+'simulations soy farm1 '!OT275</f>
        <v>1</v>
      </c>
      <c r="OU207">
        <f>+'simulations soy farm1 '!OU275</f>
        <v>1</v>
      </c>
      <c r="OV207">
        <f>+'simulations soy farm1 '!OV275</f>
        <v>1</v>
      </c>
      <c r="OW207">
        <f>+'simulations soy farm1 '!OW275</f>
        <v>1</v>
      </c>
      <c r="OX207">
        <f>+'simulations soy farm1 '!OX275</f>
        <v>1</v>
      </c>
      <c r="OY207">
        <f>+'simulations soy farm1 '!OY275</f>
        <v>1</v>
      </c>
      <c r="OZ207">
        <f>+'simulations soy farm1 '!OZ275</f>
        <v>1</v>
      </c>
      <c r="PA207">
        <f>+'simulations soy farm1 '!PA275</f>
        <v>1</v>
      </c>
      <c r="PB207">
        <f>+'simulations soy farm1 '!PB275</f>
        <v>1</v>
      </c>
      <c r="PC207">
        <f>+'simulations soy farm1 '!PC275</f>
        <v>1</v>
      </c>
      <c r="PD207">
        <f>+'simulations soy farm1 '!PD275</f>
        <v>1</v>
      </c>
      <c r="PE207">
        <f>+'simulations soy farm1 '!PE275</f>
        <v>1</v>
      </c>
      <c r="PF207">
        <f>+'simulations soy farm1 '!PF275</f>
        <v>1</v>
      </c>
      <c r="PG207">
        <f>+'simulations soy farm1 '!PG275</f>
        <v>1</v>
      </c>
      <c r="PH207">
        <f>+'simulations soy farm1 '!PH275</f>
        <v>1</v>
      </c>
      <c r="PI207">
        <f>+'simulations soy farm1 '!PI275</f>
        <v>1</v>
      </c>
      <c r="PJ207">
        <f>+'simulations soy farm1 '!PJ275</f>
        <v>1</v>
      </c>
      <c r="PK207">
        <f>+'simulations soy farm1 '!PK275</f>
        <v>1</v>
      </c>
      <c r="PL207">
        <f>+'simulations soy farm1 '!PL275</f>
        <v>1</v>
      </c>
      <c r="PM207">
        <f>+'simulations soy farm1 '!PM275</f>
        <v>1</v>
      </c>
      <c r="PN207">
        <f>+'simulations soy farm1 '!PN275</f>
        <v>1</v>
      </c>
      <c r="PO207">
        <f>+'simulations soy farm1 '!PO275</f>
        <v>1</v>
      </c>
      <c r="PP207">
        <f>+'simulations soy farm1 '!PP275</f>
        <v>1</v>
      </c>
      <c r="PQ207">
        <f>+'simulations soy farm1 '!PQ275</f>
        <v>1</v>
      </c>
      <c r="PR207">
        <f>+'simulations soy farm1 '!PR275</f>
        <v>1</v>
      </c>
      <c r="PS207">
        <f>+'simulations soy farm1 '!PS275</f>
        <v>1</v>
      </c>
      <c r="PT207">
        <f>+'simulations soy farm1 '!PT275</f>
        <v>1</v>
      </c>
      <c r="PU207">
        <f>+'simulations soy farm1 '!PU275</f>
        <v>1</v>
      </c>
      <c r="PV207">
        <f>+'simulations soy farm1 '!PV275</f>
        <v>1</v>
      </c>
      <c r="PW207">
        <f>+'simulations soy farm1 '!PW275</f>
        <v>1</v>
      </c>
      <c r="PX207">
        <f>+'simulations soy farm1 '!PX275</f>
        <v>1</v>
      </c>
      <c r="PY207">
        <f>+'simulations soy farm1 '!PY275</f>
        <v>1</v>
      </c>
      <c r="PZ207">
        <f>+'simulations soy farm1 '!PZ275</f>
        <v>1</v>
      </c>
      <c r="QA207">
        <f>+'simulations soy farm1 '!QA275</f>
        <v>1</v>
      </c>
      <c r="QB207">
        <f>+'simulations soy farm1 '!QB275</f>
        <v>1</v>
      </c>
      <c r="QC207">
        <f>+'simulations soy farm1 '!QC275</f>
        <v>1</v>
      </c>
      <c r="QD207">
        <f>+'simulations soy farm1 '!QD275</f>
        <v>1</v>
      </c>
      <c r="QE207">
        <f>+'simulations soy farm1 '!QE275</f>
        <v>1</v>
      </c>
      <c r="QF207">
        <f>+'simulations soy farm1 '!QF275</f>
        <v>1</v>
      </c>
      <c r="QG207">
        <f>+'simulations soy farm1 '!QG275</f>
        <v>1</v>
      </c>
      <c r="QH207">
        <f>+'simulations soy farm1 '!QH275</f>
        <v>1</v>
      </c>
      <c r="QI207">
        <f>+'simulations soy farm1 '!QI275</f>
        <v>1</v>
      </c>
      <c r="QJ207">
        <f>+'simulations soy farm1 '!QJ275</f>
        <v>1</v>
      </c>
      <c r="QK207">
        <f>+'simulations soy farm1 '!QK275</f>
        <v>1</v>
      </c>
      <c r="QL207">
        <f>+'simulations soy farm1 '!QL275</f>
        <v>1</v>
      </c>
      <c r="QM207">
        <f>+'simulations soy farm1 '!QM275</f>
        <v>1</v>
      </c>
      <c r="QN207">
        <f>+'simulations soy farm1 '!QN275</f>
        <v>1</v>
      </c>
      <c r="QO207">
        <f>+'simulations soy farm1 '!QO275</f>
        <v>1</v>
      </c>
      <c r="QP207">
        <f>+'simulations soy farm1 '!QP275</f>
        <v>1</v>
      </c>
      <c r="QQ207">
        <f>+'simulations soy farm1 '!QQ275</f>
        <v>1</v>
      </c>
      <c r="QR207">
        <f>+'simulations soy farm1 '!QR275</f>
        <v>1</v>
      </c>
      <c r="QS207">
        <f>+'simulations soy farm1 '!QS275</f>
        <v>1</v>
      </c>
      <c r="QT207">
        <f>+'simulations soy farm1 '!QT275</f>
        <v>1</v>
      </c>
      <c r="QU207">
        <f>+'simulations soy farm1 '!QU275</f>
        <v>1</v>
      </c>
      <c r="QV207">
        <f>+'simulations soy farm1 '!QV275</f>
        <v>1</v>
      </c>
      <c r="QW207">
        <f>+'simulations soy farm1 '!QW275</f>
        <v>1</v>
      </c>
      <c r="QX207">
        <f>+'simulations soy farm1 '!QX275</f>
        <v>1</v>
      </c>
      <c r="QY207">
        <f>+'simulations soy farm1 '!QY275</f>
        <v>1</v>
      </c>
      <c r="QZ207">
        <f>+'simulations soy farm1 '!QZ275</f>
        <v>1</v>
      </c>
      <c r="RA207">
        <f>+'simulations soy farm1 '!RA275</f>
        <v>1</v>
      </c>
      <c r="RB207">
        <f>+'simulations soy farm1 '!RB275</f>
        <v>1</v>
      </c>
      <c r="RC207">
        <f>+'simulations soy farm1 '!RC275</f>
        <v>1</v>
      </c>
      <c r="RD207">
        <f>+'simulations soy farm1 '!RD275</f>
        <v>1</v>
      </c>
      <c r="RE207">
        <f>+'simulations soy farm1 '!RE275</f>
        <v>1</v>
      </c>
      <c r="RF207">
        <f>+'simulations soy farm1 '!RF275</f>
        <v>1</v>
      </c>
      <c r="RG207">
        <f>+'simulations soy farm1 '!RG275</f>
        <v>1</v>
      </c>
      <c r="RH207">
        <f>+'simulations soy farm1 '!RH275</f>
        <v>1</v>
      </c>
      <c r="RI207">
        <f>+'simulations soy farm1 '!RI275</f>
        <v>1</v>
      </c>
      <c r="RJ207">
        <f>+'simulations soy farm1 '!RJ275</f>
        <v>1</v>
      </c>
      <c r="RK207">
        <f>+'simulations soy farm1 '!RK275</f>
        <v>1</v>
      </c>
      <c r="RL207">
        <f>+'simulations soy farm1 '!RL275</f>
        <v>1</v>
      </c>
      <c r="RM207">
        <f>+'simulations soy farm1 '!RM275</f>
        <v>1</v>
      </c>
      <c r="RN207">
        <f>+'simulations soy farm1 '!RN275</f>
        <v>1</v>
      </c>
      <c r="RO207">
        <f>+'simulations soy farm1 '!RO275</f>
        <v>1</v>
      </c>
      <c r="RP207">
        <f>+'simulations soy farm1 '!RP275</f>
        <v>1</v>
      </c>
      <c r="RQ207">
        <f>+'simulations soy farm1 '!RQ275</f>
        <v>1</v>
      </c>
      <c r="RR207">
        <f>+'simulations soy farm1 '!RR275</f>
        <v>1</v>
      </c>
      <c r="RS207">
        <f>+'simulations soy farm1 '!RS275</f>
        <v>1</v>
      </c>
      <c r="RT207">
        <f>+'simulations soy farm1 '!RT275</f>
        <v>1</v>
      </c>
      <c r="RU207">
        <f>+'simulations soy farm1 '!RU275</f>
        <v>1</v>
      </c>
      <c r="RV207">
        <f>+'simulations soy farm1 '!RV275</f>
        <v>1</v>
      </c>
      <c r="RW207">
        <f>+'simulations soy farm1 '!RW275</f>
        <v>1</v>
      </c>
      <c r="RX207">
        <f>+'simulations soy farm1 '!RX275</f>
        <v>1</v>
      </c>
      <c r="RY207">
        <f>+'simulations soy farm1 '!RY275</f>
        <v>1</v>
      </c>
      <c r="RZ207">
        <f>+'simulations soy farm1 '!RZ275</f>
        <v>1</v>
      </c>
      <c r="SA207">
        <f>+'simulations soy farm1 '!SA275</f>
        <v>1</v>
      </c>
      <c r="SB207">
        <f>+'simulations soy farm1 '!SB275</f>
        <v>1</v>
      </c>
      <c r="SC207">
        <f>+'simulations soy farm1 '!SC275</f>
        <v>1</v>
      </c>
      <c r="SD207">
        <f>+'simulations soy farm1 '!SD275</f>
        <v>1</v>
      </c>
      <c r="SE207">
        <f>+'simulations soy farm1 '!SE275</f>
        <v>1</v>
      </c>
      <c r="SF207">
        <f>+'simulations soy farm1 '!SF275</f>
        <v>1</v>
      </c>
      <c r="SG207">
        <f>+'simulations soy farm1 '!SG275</f>
        <v>1</v>
      </c>
    </row>
    <row r="208" spans="1:501" ht="13.5" customHeight="1"/>
    <row r="209" spans="1:3" ht="13.5" customHeight="1"/>
    <row r="214" spans="1:3">
      <c r="A214" s="90" t="s">
        <v>462</v>
      </c>
    </row>
    <row r="215" spans="1:3">
      <c r="A215">
        <v>2014</v>
      </c>
      <c r="B215" s="25">
        <f>+'simulations soy farm1 '!B87</f>
        <v>7.81</v>
      </c>
    </row>
    <row r="216" spans="1:3">
      <c r="A216">
        <v>2015</v>
      </c>
      <c r="B216" s="25">
        <f>+'simulations soy farm1 '!B127</f>
        <v>6.15</v>
      </c>
    </row>
    <row r="217" spans="1:3">
      <c r="A217">
        <v>2016</v>
      </c>
      <c r="B217" s="25">
        <f>+'simulations soy farm1 '!B171</f>
        <v>6.24</v>
      </c>
    </row>
    <row r="218" spans="1:3">
      <c r="A218">
        <v>2017</v>
      </c>
      <c r="B218" s="25">
        <f>+'simulations soy farm1 '!B216</f>
        <v>6.52</v>
      </c>
    </row>
    <row r="219" spans="1:3">
      <c r="A219">
        <v>2018</v>
      </c>
      <c r="B219" s="25">
        <f>+'simulations soy farm1 '!B261</f>
        <v>6.86</v>
      </c>
    </row>
    <row r="221" spans="1:3">
      <c r="A221" s="90" t="s">
        <v>605</v>
      </c>
      <c r="C221" s="25">
        <f>+'simulations soy farm1 '!$Q$63</f>
        <v>8.4</v>
      </c>
    </row>
    <row r="222" spans="1:3">
      <c r="A222">
        <v>2014</v>
      </c>
      <c r="B222" s="25">
        <f>+MAX(B215,$C$221)</f>
        <v>8.4</v>
      </c>
    </row>
    <row r="223" spans="1:3">
      <c r="A223">
        <v>2015</v>
      </c>
      <c r="B223" s="25">
        <f t="shared" ref="B223:B226" si="186">+MAX(B216,$C$221)</f>
        <v>8.4</v>
      </c>
    </row>
    <row r="224" spans="1:3">
      <c r="A224">
        <v>2016</v>
      </c>
      <c r="B224" s="25">
        <f t="shared" si="186"/>
        <v>8.4</v>
      </c>
    </row>
    <row r="225" spans="1:26">
      <c r="A225">
        <v>2017</v>
      </c>
      <c r="B225" s="25">
        <f t="shared" si="186"/>
        <v>8.4</v>
      </c>
    </row>
    <row r="226" spans="1:26">
      <c r="A226">
        <v>2018</v>
      </c>
      <c r="B226" s="25">
        <f t="shared" si="186"/>
        <v>8.4</v>
      </c>
    </row>
    <row r="228" spans="1:26">
      <c r="A228" s="90" t="s">
        <v>606</v>
      </c>
      <c r="B228" s="90" t="s">
        <v>600</v>
      </c>
      <c r="C228" s="90"/>
      <c r="D228" s="90"/>
      <c r="E228" s="90"/>
      <c r="F228" s="90"/>
    </row>
    <row r="229" spans="1:26">
      <c r="A229" t="s">
        <v>370</v>
      </c>
      <c r="B229" s="237">
        <f>+SUM('Step 1-Farm Data'!$D$17:$E$17)</f>
        <v>200</v>
      </c>
    </row>
    <row r="231" spans="1:26">
      <c r="A231" s="90" t="s">
        <v>599</v>
      </c>
      <c r="B231" s="90" t="s">
        <v>600</v>
      </c>
      <c r="C231" s="90"/>
      <c r="D231" s="90"/>
      <c r="E231" s="90"/>
      <c r="F231" s="90"/>
    </row>
    <row r="232" spans="1:26">
      <c r="A232" s="90">
        <v>2014</v>
      </c>
      <c r="B232">
        <f>+'Step 1-Farm Data'!E42</f>
        <v>50</v>
      </c>
    </row>
    <row r="233" spans="1:26">
      <c r="A233" s="90">
        <v>2015</v>
      </c>
      <c r="B233">
        <f>+'Step 1-Farm Data'!E43</f>
        <v>200</v>
      </c>
    </row>
    <row r="234" spans="1:26">
      <c r="A234" s="90">
        <v>2016</v>
      </c>
      <c r="B234">
        <f>+'Step 1-Farm Data'!E44</f>
        <v>0</v>
      </c>
    </row>
    <row r="235" spans="1:26">
      <c r="A235" s="90">
        <v>2017</v>
      </c>
      <c r="B235">
        <f>+'Step 1-Farm Data'!E45</f>
        <v>200</v>
      </c>
    </row>
    <row r="236" spans="1:26">
      <c r="A236" s="90">
        <v>2018</v>
      </c>
      <c r="B236">
        <f>+'Step 1-Farm Data'!E46</f>
        <v>0</v>
      </c>
    </row>
    <row r="238" spans="1:26">
      <c r="A238" s="90" t="s">
        <v>601</v>
      </c>
      <c r="B238" s="90" t="s">
        <v>602</v>
      </c>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s="99" customFormat="1">
      <c r="A239" s="249">
        <v>2014</v>
      </c>
      <c r="B239" s="99">
        <f t="shared" ref="B239:B243" si="187">+B232</f>
        <v>50</v>
      </c>
    </row>
    <row r="240" spans="1:26" s="99" customFormat="1">
      <c r="A240" s="249">
        <v>2015</v>
      </c>
      <c r="B240" s="99">
        <f t="shared" si="187"/>
        <v>200</v>
      </c>
    </row>
    <row r="241" spans="1:26" s="99" customFormat="1">
      <c r="A241" s="249">
        <v>2016</v>
      </c>
      <c r="B241" s="99">
        <f t="shared" si="187"/>
        <v>0</v>
      </c>
    </row>
    <row r="242" spans="1:26" s="99" customFormat="1">
      <c r="A242" s="249">
        <v>2017</v>
      </c>
      <c r="B242" s="99">
        <f t="shared" si="187"/>
        <v>200</v>
      </c>
    </row>
    <row r="243" spans="1:26" s="99" customFormat="1">
      <c r="A243" s="249">
        <v>2018</v>
      </c>
      <c r="B243" s="99">
        <f t="shared" si="187"/>
        <v>0</v>
      </c>
    </row>
    <row r="247" spans="1:26" s="190" customFormat="1"/>
    <row r="248" spans="1:26" s="190" customFormat="1">
      <c r="A248" s="190" t="s">
        <v>611</v>
      </c>
    </row>
    <row r="249" spans="1:26" s="190" customFormat="1">
      <c r="B249" s="257" t="s">
        <v>602</v>
      </c>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row>
    <row r="250" spans="1:26" s="190" customFormat="1">
      <c r="A250" s="257">
        <v>2014</v>
      </c>
      <c r="B250" s="190">
        <f>+B142+B239</f>
        <v>200</v>
      </c>
    </row>
    <row r="251" spans="1:26" s="190" customFormat="1">
      <c r="A251" s="257">
        <v>2015</v>
      </c>
      <c r="B251" s="190">
        <f>+B143+B240</f>
        <v>200</v>
      </c>
    </row>
    <row r="252" spans="1:26" s="190" customFormat="1">
      <c r="A252" s="257">
        <v>2016</v>
      </c>
      <c r="B252" s="190">
        <f>+B144+B241</f>
        <v>200</v>
      </c>
    </row>
    <row r="253" spans="1:26" s="190" customFormat="1">
      <c r="A253" s="257">
        <v>2017</v>
      </c>
      <c r="B253" s="190">
        <f>+B145+B242</f>
        <v>200</v>
      </c>
    </row>
    <row r="254" spans="1:26" s="190" customFormat="1">
      <c r="A254" s="257">
        <v>2018</v>
      </c>
      <c r="B254" s="190">
        <f>+B146+B243</f>
        <v>200</v>
      </c>
    </row>
    <row r="255" spans="1:26" s="190" customFormat="1"/>
    <row r="261" spans="1:505">
      <c r="A261" s="90" t="s">
        <v>602</v>
      </c>
    </row>
    <row r="262" spans="1:505">
      <c r="A262" t="s">
        <v>612</v>
      </c>
    </row>
    <row r="263" spans="1:505">
      <c r="A263" s="249">
        <v>2014</v>
      </c>
      <c r="B263" s="231">
        <f t="shared" ref="B263:BM263" si="188">+IFERROR((B108*$B$142+B189*$B$239)/$B$250,"")</f>
        <v>649.01333333333321</v>
      </c>
      <c r="C263" s="231">
        <f t="shared" si="188"/>
        <v>649.01333333333321</v>
      </c>
      <c r="D263" s="231">
        <f t="shared" si="188"/>
        <v>649.01333333333321</v>
      </c>
      <c r="E263" s="231">
        <f t="shared" si="188"/>
        <v>649.01333333333321</v>
      </c>
      <c r="F263" s="231">
        <f t="shared" si="188"/>
        <v>649.01333333333321</v>
      </c>
      <c r="G263" s="231">
        <f t="shared" si="188"/>
        <v>649.01333333333321</v>
      </c>
      <c r="H263" s="231">
        <f t="shared" si="188"/>
        <v>649.01333333333321</v>
      </c>
      <c r="I263" s="231">
        <f t="shared" si="188"/>
        <v>649.01333333333321</v>
      </c>
      <c r="J263" s="231">
        <f t="shared" si="188"/>
        <v>649.01333333333321</v>
      </c>
      <c r="K263" s="231">
        <f t="shared" si="188"/>
        <v>649.01333333333321</v>
      </c>
      <c r="L263" s="231">
        <f t="shared" si="188"/>
        <v>649.01333333333321</v>
      </c>
      <c r="M263" s="231">
        <f t="shared" si="188"/>
        <v>649.01333333333321</v>
      </c>
      <c r="N263" s="231">
        <f t="shared" si="188"/>
        <v>649.01333333333321</v>
      </c>
      <c r="O263" s="231">
        <f t="shared" si="188"/>
        <v>649.01333333333321</v>
      </c>
      <c r="P263" s="231">
        <f t="shared" si="188"/>
        <v>649.01333333333321</v>
      </c>
      <c r="Q263" s="231">
        <f t="shared" si="188"/>
        <v>649.01333333333321</v>
      </c>
      <c r="R263" s="231">
        <f t="shared" si="188"/>
        <v>649.01333333333321</v>
      </c>
      <c r="S263" s="231">
        <f t="shared" si="188"/>
        <v>649.01333333333321</v>
      </c>
      <c r="T263" s="231">
        <f t="shared" si="188"/>
        <v>649.01333333333321</v>
      </c>
      <c r="U263" s="231">
        <f t="shared" si="188"/>
        <v>649.01333333333321</v>
      </c>
      <c r="V263" s="231">
        <f t="shared" si="188"/>
        <v>649.01333333333321</v>
      </c>
      <c r="W263" s="231">
        <f t="shared" si="188"/>
        <v>649.01333333333321</v>
      </c>
      <c r="X263" s="231">
        <f t="shared" si="188"/>
        <v>649.01333333333321</v>
      </c>
      <c r="Y263" s="231">
        <f t="shared" si="188"/>
        <v>649.01333333333321</v>
      </c>
      <c r="Z263" s="231">
        <f t="shared" si="188"/>
        <v>649.01333333333321</v>
      </c>
      <c r="AA263" s="231">
        <f t="shared" si="188"/>
        <v>649.01333333333321</v>
      </c>
      <c r="AB263" s="231">
        <f t="shared" si="188"/>
        <v>649.01333333333321</v>
      </c>
      <c r="AC263" s="231">
        <f t="shared" si="188"/>
        <v>649.01333333333321</v>
      </c>
      <c r="AD263" s="231">
        <f t="shared" si="188"/>
        <v>649.01333333333321</v>
      </c>
      <c r="AE263" s="231">
        <f t="shared" si="188"/>
        <v>649.01333333333321</v>
      </c>
      <c r="AF263" s="231">
        <f t="shared" si="188"/>
        <v>649.01333333333321</v>
      </c>
      <c r="AG263" s="231">
        <f t="shared" si="188"/>
        <v>649.01333333333321</v>
      </c>
      <c r="AH263" s="231">
        <f t="shared" si="188"/>
        <v>649.01333333333321</v>
      </c>
      <c r="AI263" s="231">
        <f t="shared" si="188"/>
        <v>649.01333333333321</v>
      </c>
      <c r="AJ263" s="231">
        <f t="shared" si="188"/>
        <v>649.01333333333321</v>
      </c>
      <c r="AK263" s="231">
        <f t="shared" si="188"/>
        <v>649.01333333333321</v>
      </c>
      <c r="AL263" s="231">
        <f t="shared" si="188"/>
        <v>649.01333333333321</v>
      </c>
      <c r="AM263" s="231">
        <f t="shared" si="188"/>
        <v>649.01333333333321</v>
      </c>
      <c r="AN263" s="231">
        <f t="shared" si="188"/>
        <v>649.01333333333321</v>
      </c>
      <c r="AO263" s="231">
        <f t="shared" si="188"/>
        <v>649.01333333333321</v>
      </c>
      <c r="AP263" s="231">
        <f t="shared" si="188"/>
        <v>649.01333333333321</v>
      </c>
      <c r="AQ263" s="231">
        <f t="shared" si="188"/>
        <v>649.01333333333321</v>
      </c>
      <c r="AR263" s="231">
        <f t="shared" si="188"/>
        <v>649.01333333333321</v>
      </c>
      <c r="AS263" s="231">
        <f t="shared" si="188"/>
        <v>649.01333333333321</v>
      </c>
      <c r="AT263" s="231">
        <f t="shared" si="188"/>
        <v>649.01333333333321</v>
      </c>
      <c r="AU263" s="231">
        <f t="shared" si="188"/>
        <v>649.01333333333321</v>
      </c>
      <c r="AV263" s="231">
        <f t="shared" si="188"/>
        <v>649.01333333333321</v>
      </c>
      <c r="AW263" s="231">
        <f t="shared" si="188"/>
        <v>649.01333333333321</v>
      </c>
      <c r="AX263" s="231">
        <f t="shared" si="188"/>
        <v>649.01333333333321</v>
      </c>
      <c r="AY263" s="231">
        <f t="shared" si="188"/>
        <v>649.01333333333321</v>
      </c>
      <c r="AZ263" s="231">
        <f t="shared" si="188"/>
        <v>649.01333333333321</v>
      </c>
      <c r="BA263" s="231">
        <f t="shared" si="188"/>
        <v>649.01333333333321</v>
      </c>
      <c r="BB263" s="231">
        <f t="shared" si="188"/>
        <v>649.01333333333321</v>
      </c>
      <c r="BC263" s="231">
        <f t="shared" si="188"/>
        <v>649.01333333333321</v>
      </c>
      <c r="BD263" s="231">
        <f t="shared" si="188"/>
        <v>649.01333333333321</v>
      </c>
      <c r="BE263" s="231">
        <f t="shared" si="188"/>
        <v>649.01333333333321</v>
      </c>
      <c r="BF263" s="231">
        <f t="shared" si="188"/>
        <v>649.01333333333321</v>
      </c>
      <c r="BG263" s="231">
        <f t="shared" si="188"/>
        <v>649.01333333333321</v>
      </c>
      <c r="BH263" s="231">
        <f t="shared" si="188"/>
        <v>649.01333333333321</v>
      </c>
      <c r="BI263" s="231">
        <f t="shared" si="188"/>
        <v>649.01333333333321</v>
      </c>
      <c r="BJ263" s="231">
        <f t="shared" si="188"/>
        <v>649.01333333333321</v>
      </c>
      <c r="BK263" s="231">
        <f t="shared" si="188"/>
        <v>649.01333333333321</v>
      </c>
      <c r="BL263" s="231">
        <f t="shared" si="188"/>
        <v>649.01333333333321</v>
      </c>
      <c r="BM263" s="231">
        <f t="shared" si="188"/>
        <v>649.01333333333321</v>
      </c>
      <c r="BN263" s="231">
        <f t="shared" ref="BN263:DY263" si="189">+IFERROR((BN108*$B$142+BN189*$B$239)/$B$250,"")</f>
        <v>649.01333333333321</v>
      </c>
      <c r="BO263" s="231">
        <f t="shared" si="189"/>
        <v>649.01333333333321</v>
      </c>
      <c r="BP263" s="231">
        <f t="shared" si="189"/>
        <v>649.01333333333321</v>
      </c>
      <c r="BQ263" s="231">
        <f t="shared" si="189"/>
        <v>649.01333333333321</v>
      </c>
      <c r="BR263" s="231">
        <f t="shared" si="189"/>
        <v>649.01333333333321</v>
      </c>
      <c r="BS263" s="231">
        <f t="shared" si="189"/>
        <v>649.01333333333321</v>
      </c>
      <c r="BT263" s="231">
        <f t="shared" si="189"/>
        <v>649.01333333333321</v>
      </c>
      <c r="BU263" s="231">
        <f t="shared" si="189"/>
        <v>649.01333333333321</v>
      </c>
      <c r="BV263" s="231">
        <f t="shared" si="189"/>
        <v>649.01333333333321</v>
      </c>
      <c r="BW263" s="231">
        <f t="shared" si="189"/>
        <v>649.01333333333321</v>
      </c>
      <c r="BX263" s="231">
        <f t="shared" si="189"/>
        <v>649.01333333333321</v>
      </c>
      <c r="BY263" s="231">
        <f t="shared" si="189"/>
        <v>649.01333333333321</v>
      </c>
      <c r="BZ263" s="231">
        <f t="shared" si="189"/>
        <v>649.01333333333321</v>
      </c>
      <c r="CA263" s="231">
        <f t="shared" si="189"/>
        <v>649.01333333333321</v>
      </c>
      <c r="CB263" s="231">
        <f t="shared" si="189"/>
        <v>649.01333333333321</v>
      </c>
      <c r="CC263" s="231">
        <f t="shared" si="189"/>
        <v>649.01333333333321</v>
      </c>
      <c r="CD263" s="231">
        <f t="shared" si="189"/>
        <v>649.01333333333321</v>
      </c>
      <c r="CE263" s="231">
        <f t="shared" si="189"/>
        <v>649.01333333333321</v>
      </c>
      <c r="CF263" s="231">
        <f t="shared" si="189"/>
        <v>649.01333333333321</v>
      </c>
      <c r="CG263" s="231">
        <f t="shared" si="189"/>
        <v>649.01333333333321</v>
      </c>
      <c r="CH263" s="231">
        <f t="shared" si="189"/>
        <v>649.01333333333321</v>
      </c>
      <c r="CI263" s="231">
        <f t="shared" si="189"/>
        <v>649.01333333333321</v>
      </c>
      <c r="CJ263" s="231">
        <f t="shared" si="189"/>
        <v>649.01333333333321</v>
      </c>
      <c r="CK263" s="231">
        <f t="shared" si="189"/>
        <v>649.01333333333321</v>
      </c>
      <c r="CL263" s="231">
        <f t="shared" si="189"/>
        <v>649.01333333333321</v>
      </c>
      <c r="CM263" s="231">
        <f t="shared" si="189"/>
        <v>649.01333333333321</v>
      </c>
      <c r="CN263" s="231">
        <f t="shared" si="189"/>
        <v>649.01333333333321</v>
      </c>
      <c r="CO263" s="231">
        <f t="shared" si="189"/>
        <v>649.01333333333321</v>
      </c>
      <c r="CP263" s="231">
        <f t="shared" si="189"/>
        <v>649.01333333333321</v>
      </c>
      <c r="CQ263" s="231">
        <f t="shared" si="189"/>
        <v>649.01333333333321</v>
      </c>
      <c r="CR263" s="231">
        <f t="shared" si="189"/>
        <v>649.01333333333321</v>
      </c>
      <c r="CS263" s="231">
        <f t="shared" si="189"/>
        <v>649.01333333333321</v>
      </c>
      <c r="CT263" s="231">
        <f t="shared" si="189"/>
        <v>649.01333333333321</v>
      </c>
      <c r="CU263" s="231">
        <f t="shared" si="189"/>
        <v>649.01333333333321</v>
      </c>
      <c r="CV263" s="231">
        <f t="shared" si="189"/>
        <v>649.01333333333321</v>
      </c>
      <c r="CW263" s="231">
        <f t="shared" si="189"/>
        <v>649.01333333333321</v>
      </c>
      <c r="CX263" s="231">
        <f t="shared" si="189"/>
        <v>649.01333333333321</v>
      </c>
      <c r="CY263" s="231">
        <f t="shared" si="189"/>
        <v>649.01333333333321</v>
      </c>
      <c r="CZ263" s="231">
        <f t="shared" si="189"/>
        <v>649.01333333333321</v>
      </c>
      <c r="DA263" s="231">
        <f t="shared" si="189"/>
        <v>649.01333333333321</v>
      </c>
      <c r="DB263" s="231">
        <f t="shared" si="189"/>
        <v>649.01333333333321</v>
      </c>
      <c r="DC263" s="231">
        <f t="shared" si="189"/>
        <v>649.01333333333321</v>
      </c>
      <c r="DD263" s="231">
        <f t="shared" si="189"/>
        <v>649.01333333333321</v>
      </c>
      <c r="DE263" s="231">
        <f t="shared" si="189"/>
        <v>649.01333333333321</v>
      </c>
      <c r="DF263" s="231">
        <f t="shared" si="189"/>
        <v>649.01333333333321</v>
      </c>
      <c r="DG263" s="231">
        <f t="shared" si="189"/>
        <v>649.01333333333321</v>
      </c>
      <c r="DH263" s="231">
        <f t="shared" si="189"/>
        <v>649.01333333333321</v>
      </c>
      <c r="DI263" s="231">
        <f t="shared" si="189"/>
        <v>649.01333333333321</v>
      </c>
      <c r="DJ263" s="231">
        <f t="shared" si="189"/>
        <v>649.01333333333321</v>
      </c>
      <c r="DK263" s="231">
        <f t="shared" si="189"/>
        <v>649.01333333333321</v>
      </c>
      <c r="DL263" s="231">
        <f t="shared" si="189"/>
        <v>649.01333333333321</v>
      </c>
      <c r="DM263" s="231">
        <f t="shared" si="189"/>
        <v>649.01333333333321</v>
      </c>
      <c r="DN263" s="231">
        <f t="shared" si="189"/>
        <v>649.01333333333321</v>
      </c>
      <c r="DO263" s="231">
        <f t="shared" si="189"/>
        <v>649.01333333333321</v>
      </c>
      <c r="DP263" s="231">
        <f t="shared" si="189"/>
        <v>649.01333333333321</v>
      </c>
      <c r="DQ263" s="231">
        <f t="shared" si="189"/>
        <v>649.01333333333321</v>
      </c>
      <c r="DR263" s="231">
        <f t="shared" si="189"/>
        <v>649.01333333333321</v>
      </c>
      <c r="DS263" s="231">
        <f t="shared" si="189"/>
        <v>649.01333333333321</v>
      </c>
      <c r="DT263" s="231">
        <f t="shared" si="189"/>
        <v>649.01333333333321</v>
      </c>
      <c r="DU263" s="231">
        <f t="shared" si="189"/>
        <v>649.01333333333321</v>
      </c>
      <c r="DV263" s="231">
        <f t="shared" si="189"/>
        <v>649.01333333333321</v>
      </c>
      <c r="DW263" s="231">
        <f t="shared" si="189"/>
        <v>649.01333333333321</v>
      </c>
      <c r="DX263" s="231">
        <f t="shared" si="189"/>
        <v>649.01333333333321</v>
      </c>
      <c r="DY263" s="231">
        <f t="shared" si="189"/>
        <v>649.01333333333321</v>
      </c>
      <c r="DZ263" s="231">
        <f t="shared" ref="DZ263:GK263" si="190">+IFERROR((DZ108*$B$142+DZ189*$B$239)/$B$250,"")</f>
        <v>649.01333333333321</v>
      </c>
      <c r="EA263" s="231">
        <f t="shared" si="190"/>
        <v>649.01333333333321</v>
      </c>
      <c r="EB263" s="231">
        <f t="shared" si="190"/>
        <v>649.01333333333321</v>
      </c>
      <c r="EC263" s="231">
        <f t="shared" si="190"/>
        <v>649.01333333333321</v>
      </c>
      <c r="ED263" s="231">
        <f t="shared" si="190"/>
        <v>649.01333333333321</v>
      </c>
      <c r="EE263" s="231">
        <f t="shared" si="190"/>
        <v>649.01333333333321</v>
      </c>
      <c r="EF263" s="231">
        <f t="shared" si="190"/>
        <v>649.01333333333321</v>
      </c>
      <c r="EG263" s="231">
        <f t="shared" si="190"/>
        <v>649.01333333333321</v>
      </c>
      <c r="EH263" s="231">
        <f t="shared" si="190"/>
        <v>649.01333333333321</v>
      </c>
      <c r="EI263" s="231">
        <f t="shared" si="190"/>
        <v>649.01333333333321</v>
      </c>
      <c r="EJ263" s="231">
        <f t="shared" si="190"/>
        <v>649.01333333333321</v>
      </c>
      <c r="EK263" s="231">
        <f t="shared" si="190"/>
        <v>649.01333333333321</v>
      </c>
      <c r="EL263" s="231">
        <f t="shared" si="190"/>
        <v>649.01333333333321</v>
      </c>
      <c r="EM263" s="231">
        <f t="shared" si="190"/>
        <v>649.01333333333321</v>
      </c>
      <c r="EN263" s="231">
        <f t="shared" si="190"/>
        <v>649.01333333333321</v>
      </c>
      <c r="EO263" s="231">
        <f t="shared" si="190"/>
        <v>649.01333333333321</v>
      </c>
      <c r="EP263" s="231">
        <f t="shared" si="190"/>
        <v>649.01333333333321</v>
      </c>
      <c r="EQ263" s="231">
        <f t="shared" si="190"/>
        <v>649.01333333333321</v>
      </c>
      <c r="ER263" s="231">
        <f t="shared" si="190"/>
        <v>649.01333333333321</v>
      </c>
      <c r="ES263" s="231">
        <f t="shared" si="190"/>
        <v>649.01333333333321</v>
      </c>
      <c r="ET263" s="231">
        <f t="shared" si="190"/>
        <v>649.01333333333321</v>
      </c>
      <c r="EU263" s="231">
        <f t="shared" si="190"/>
        <v>649.01333333333321</v>
      </c>
      <c r="EV263" s="231">
        <f t="shared" si="190"/>
        <v>649.01333333333321</v>
      </c>
      <c r="EW263" s="231">
        <f t="shared" si="190"/>
        <v>649.01333333333321</v>
      </c>
      <c r="EX263" s="231">
        <f t="shared" si="190"/>
        <v>649.01333333333321</v>
      </c>
      <c r="EY263" s="231">
        <f t="shared" si="190"/>
        <v>649.01333333333321</v>
      </c>
      <c r="EZ263" s="231">
        <f t="shared" si="190"/>
        <v>649.01333333333321</v>
      </c>
      <c r="FA263" s="231">
        <f t="shared" si="190"/>
        <v>649.01333333333321</v>
      </c>
      <c r="FB263" s="231">
        <f t="shared" si="190"/>
        <v>649.01333333333321</v>
      </c>
      <c r="FC263" s="231">
        <f t="shared" si="190"/>
        <v>649.01333333333321</v>
      </c>
      <c r="FD263" s="231">
        <f t="shared" si="190"/>
        <v>649.01333333333321</v>
      </c>
      <c r="FE263" s="231">
        <f t="shared" si="190"/>
        <v>649.01333333333321</v>
      </c>
      <c r="FF263" s="231">
        <f t="shared" si="190"/>
        <v>649.01333333333321</v>
      </c>
      <c r="FG263" s="231">
        <f t="shared" si="190"/>
        <v>649.01333333333321</v>
      </c>
      <c r="FH263" s="231">
        <f t="shared" si="190"/>
        <v>649.01333333333321</v>
      </c>
      <c r="FI263" s="231">
        <f t="shared" si="190"/>
        <v>649.01333333333321</v>
      </c>
      <c r="FJ263" s="231">
        <f t="shared" si="190"/>
        <v>649.01333333333321</v>
      </c>
      <c r="FK263" s="231">
        <f t="shared" si="190"/>
        <v>649.01333333333321</v>
      </c>
      <c r="FL263" s="231">
        <f t="shared" si="190"/>
        <v>649.01333333333321</v>
      </c>
      <c r="FM263" s="231">
        <f t="shared" si="190"/>
        <v>649.01333333333321</v>
      </c>
      <c r="FN263" s="231">
        <f t="shared" si="190"/>
        <v>649.01333333333321</v>
      </c>
      <c r="FO263" s="231">
        <f t="shared" si="190"/>
        <v>649.01333333333321</v>
      </c>
      <c r="FP263" s="231">
        <f t="shared" si="190"/>
        <v>649.01333333333321</v>
      </c>
      <c r="FQ263" s="231">
        <f t="shared" si="190"/>
        <v>649.01333333333321</v>
      </c>
      <c r="FR263" s="231">
        <f t="shared" si="190"/>
        <v>649.01333333333321</v>
      </c>
      <c r="FS263" s="231">
        <f t="shared" si="190"/>
        <v>649.01333333333321</v>
      </c>
      <c r="FT263" s="231">
        <f t="shared" si="190"/>
        <v>649.01333333333321</v>
      </c>
      <c r="FU263" s="231">
        <f t="shared" si="190"/>
        <v>649.01333333333321</v>
      </c>
      <c r="FV263" s="231">
        <f t="shared" si="190"/>
        <v>649.01333333333321</v>
      </c>
      <c r="FW263" s="231">
        <f t="shared" si="190"/>
        <v>649.01333333333321</v>
      </c>
      <c r="FX263" s="231">
        <f t="shared" si="190"/>
        <v>649.01333333333321</v>
      </c>
      <c r="FY263" s="231">
        <f t="shared" si="190"/>
        <v>649.01333333333321</v>
      </c>
      <c r="FZ263" s="231">
        <f t="shared" si="190"/>
        <v>649.01333333333321</v>
      </c>
      <c r="GA263" s="231">
        <f t="shared" si="190"/>
        <v>649.01333333333321</v>
      </c>
      <c r="GB263" s="231">
        <f t="shared" si="190"/>
        <v>649.01333333333321</v>
      </c>
      <c r="GC263" s="231">
        <f t="shared" si="190"/>
        <v>649.01333333333321</v>
      </c>
      <c r="GD263" s="231">
        <f t="shared" si="190"/>
        <v>649.01333333333321</v>
      </c>
      <c r="GE263" s="231">
        <f t="shared" si="190"/>
        <v>649.01333333333321</v>
      </c>
      <c r="GF263" s="231">
        <f t="shared" si="190"/>
        <v>649.01333333333321</v>
      </c>
      <c r="GG263" s="231">
        <f t="shared" si="190"/>
        <v>649.01333333333321</v>
      </c>
      <c r="GH263" s="231">
        <f t="shared" si="190"/>
        <v>649.01333333333321</v>
      </c>
      <c r="GI263" s="231">
        <f t="shared" si="190"/>
        <v>649.01333333333321</v>
      </c>
      <c r="GJ263" s="231">
        <f t="shared" si="190"/>
        <v>649.01333333333321</v>
      </c>
      <c r="GK263" s="231">
        <f t="shared" si="190"/>
        <v>649.01333333333321</v>
      </c>
      <c r="GL263" s="231">
        <f t="shared" ref="GL263:IW263" si="191">+IFERROR((GL108*$B$142+GL189*$B$239)/$B$250,"")</f>
        <v>649.01333333333321</v>
      </c>
      <c r="GM263" s="231">
        <f t="shared" si="191"/>
        <v>649.01333333333321</v>
      </c>
      <c r="GN263" s="231">
        <f t="shared" si="191"/>
        <v>649.01333333333321</v>
      </c>
      <c r="GO263" s="231">
        <f t="shared" si="191"/>
        <v>649.01333333333321</v>
      </c>
      <c r="GP263" s="231">
        <f t="shared" si="191"/>
        <v>649.01333333333321</v>
      </c>
      <c r="GQ263" s="231">
        <f t="shared" si="191"/>
        <v>649.01333333333321</v>
      </c>
      <c r="GR263" s="231">
        <f t="shared" si="191"/>
        <v>649.01333333333321</v>
      </c>
      <c r="GS263" s="231">
        <f t="shared" si="191"/>
        <v>649.01333333333321</v>
      </c>
      <c r="GT263" s="231">
        <f t="shared" si="191"/>
        <v>649.01333333333321</v>
      </c>
      <c r="GU263" s="231">
        <f t="shared" si="191"/>
        <v>649.01333333333321</v>
      </c>
      <c r="GV263" s="231">
        <f t="shared" si="191"/>
        <v>649.01333333333321</v>
      </c>
      <c r="GW263" s="231">
        <f t="shared" si="191"/>
        <v>649.01333333333321</v>
      </c>
      <c r="GX263" s="231">
        <f t="shared" si="191"/>
        <v>649.01333333333321</v>
      </c>
      <c r="GY263" s="231">
        <f t="shared" si="191"/>
        <v>649.01333333333321</v>
      </c>
      <c r="GZ263" s="231">
        <f t="shared" si="191"/>
        <v>649.01333333333321</v>
      </c>
      <c r="HA263" s="231">
        <f t="shared" si="191"/>
        <v>649.01333333333321</v>
      </c>
      <c r="HB263" s="231">
        <f t="shared" si="191"/>
        <v>649.01333333333321</v>
      </c>
      <c r="HC263" s="231">
        <f t="shared" si="191"/>
        <v>649.01333333333321</v>
      </c>
      <c r="HD263" s="231">
        <f t="shared" si="191"/>
        <v>649.01333333333321</v>
      </c>
      <c r="HE263" s="231">
        <f t="shared" si="191"/>
        <v>649.01333333333321</v>
      </c>
      <c r="HF263" s="231">
        <f t="shared" si="191"/>
        <v>649.01333333333321</v>
      </c>
      <c r="HG263" s="231">
        <f t="shared" si="191"/>
        <v>649.01333333333321</v>
      </c>
      <c r="HH263" s="231">
        <f t="shared" si="191"/>
        <v>649.01333333333321</v>
      </c>
      <c r="HI263" s="231">
        <f t="shared" si="191"/>
        <v>649.01333333333321</v>
      </c>
      <c r="HJ263" s="231">
        <f t="shared" si="191"/>
        <v>649.01333333333321</v>
      </c>
      <c r="HK263" s="231">
        <f t="shared" si="191"/>
        <v>649.01333333333321</v>
      </c>
      <c r="HL263" s="231">
        <f t="shared" si="191"/>
        <v>649.01333333333321</v>
      </c>
      <c r="HM263" s="231">
        <f t="shared" si="191"/>
        <v>649.01333333333321</v>
      </c>
      <c r="HN263" s="231">
        <f t="shared" si="191"/>
        <v>649.01333333333321</v>
      </c>
      <c r="HO263" s="231">
        <f t="shared" si="191"/>
        <v>649.01333333333321</v>
      </c>
      <c r="HP263" s="231">
        <f t="shared" si="191"/>
        <v>649.01333333333321</v>
      </c>
      <c r="HQ263" s="231">
        <f t="shared" si="191"/>
        <v>649.01333333333321</v>
      </c>
      <c r="HR263" s="231">
        <f t="shared" si="191"/>
        <v>649.01333333333321</v>
      </c>
      <c r="HS263" s="231">
        <f t="shared" si="191"/>
        <v>649.01333333333321</v>
      </c>
      <c r="HT263" s="231">
        <f t="shared" si="191"/>
        <v>649.01333333333321</v>
      </c>
      <c r="HU263" s="231">
        <f t="shared" si="191"/>
        <v>649.01333333333321</v>
      </c>
      <c r="HV263" s="231">
        <f t="shared" si="191"/>
        <v>649.01333333333321</v>
      </c>
      <c r="HW263" s="231">
        <f t="shared" si="191"/>
        <v>649.01333333333321</v>
      </c>
      <c r="HX263" s="231">
        <f t="shared" si="191"/>
        <v>649.01333333333321</v>
      </c>
      <c r="HY263" s="231">
        <f t="shared" si="191"/>
        <v>649.01333333333321</v>
      </c>
      <c r="HZ263" s="231">
        <f t="shared" si="191"/>
        <v>649.01333333333321</v>
      </c>
      <c r="IA263" s="231">
        <f t="shared" si="191"/>
        <v>649.01333333333321</v>
      </c>
      <c r="IB263" s="231">
        <f t="shared" si="191"/>
        <v>649.01333333333321</v>
      </c>
      <c r="IC263" s="231">
        <f t="shared" si="191"/>
        <v>649.01333333333321</v>
      </c>
      <c r="ID263" s="231">
        <f t="shared" si="191"/>
        <v>649.01333333333321</v>
      </c>
      <c r="IE263" s="231">
        <f t="shared" si="191"/>
        <v>649.01333333333321</v>
      </c>
      <c r="IF263" s="231">
        <f t="shared" si="191"/>
        <v>649.01333333333321</v>
      </c>
      <c r="IG263" s="231">
        <f t="shared" si="191"/>
        <v>649.01333333333321</v>
      </c>
      <c r="IH263" s="231">
        <f t="shared" si="191"/>
        <v>649.01333333333321</v>
      </c>
      <c r="II263" s="231">
        <f t="shared" si="191"/>
        <v>649.01333333333321</v>
      </c>
      <c r="IJ263" s="231">
        <f t="shared" si="191"/>
        <v>649.01333333333321</v>
      </c>
      <c r="IK263" s="231">
        <f t="shared" si="191"/>
        <v>649.01333333333321</v>
      </c>
      <c r="IL263" s="231">
        <f t="shared" si="191"/>
        <v>649.01333333333321</v>
      </c>
      <c r="IM263" s="231">
        <f t="shared" si="191"/>
        <v>649.01333333333321</v>
      </c>
      <c r="IN263" s="231">
        <f t="shared" si="191"/>
        <v>649.01333333333321</v>
      </c>
      <c r="IO263" s="231">
        <f t="shared" si="191"/>
        <v>649.01333333333321</v>
      </c>
      <c r="IP263" s="231">
        <f t="shared" si="191"/>
        <v>649.01333333333321</v>
      </c>
      <c r="IQ263" s="231">
        <f t="shared" si="191"/>
        <v>649.01333333333321</v>
      </c>
      <c r="IR263" s="231">
        <f t="shared" si="191"/>
        <v>649.01333333333321</v>
      </c>
      <c r="IS263" s="231">
        <f t="shared" si="191"/>
        <v>649.01333333333321</v>
      </c>
      <c r="IT263" s="231">
        <f t="shared" si="191"/>
        <v>649.01333333333321</v>
      </c>
      <c r="IU263" s="231">
        <f t="shared" si="191"/>
        <v>649.01333333333321</v>
      </c>
      <c r="IV263" s="231">
        <f t="shared" si="191"/>
        <v>649.01333333333321</v>
      </c>
      <c r="IW263" s="231">
        <f t="shared" si="191"/>
        <v>649.01333333333321</v>
      </c>
      <c r="IX263" s="231">
        <f t="shared" ref="IX263:LI263" si="192">+IFERROR((IX108*$B$142+IX189*$B$239)/$B$250,"")</f>
        <v>649.01333333333321</v>
      </c>
      <c r="IY263" s="231">
        <f t="shared" si="192"/>
        <v>649.01333333333321</v>
      </c>
      <c r="IZ263" s="231">
        <f t="shared" si="192"/>
        <v>649.01333333333321</v>
      </c>
      <c r="JA263" s="231">
        <f t="shared" si="192"/>
        <v>649.01333333333321</v>
      </c>
      <c r="JB263" s="231">
        <f t="shared" si="192"/>
        <v>649.01333333333321</v>
      </c>
      <c r="JC263" s="231">
        <f t="shared" si="192"/>
        <v>649.01333333333321</v>
      </c>
      <c r="JD263" s="231">
        <f t="shared" si="192"/>
        <v>649.01333333333321</v>
      </c>
      <c r="JE263" s="231">
        <f t="shared" si="192"/>
        <v>649.01333333333321</v>
      </c>
      <c r="JF263" s="231">
        <f t="shared" si="192"/>
        <v>649.01333333333321</v>
      </c>
      <c r="JG263" s="231">
        <f t="shared" si="192"/>
        <v>649.01333333333321</v>
      </c>
      <c r="JH263" s="231">
        <f t="shared" si="192"/>
        <v>649.01333333333321</v>
      </c>
      <c r="JI263" s="231">
        <f t="shared" si="192"/>
        <v>649.01333333333321</v>
      </c>
      <c r="JJ263" s="231">
        <f t="shared" si="192"/>
        <v>649.01333333333321</v>
      </c>
      <c r="JK263" s="231">
        <f t="shared" si="192"/>
        <v>649.01333333333321</v>
      </c>
      <c r="JL263" s="231">
        <f t="shared" si="192"/>
        <v>649.01333333333321</v>
      </c>
      <c r="JM263" s="231">
        <f t="shared" si="192"/>
        <v>649.01333333333321</v>
      </c>
      <c r="JN263" s="231">
        <f t="shared" si="192"/>
        <v>649.01333333333321</v>
      </c>
      <c r="JO263" s="231">
        <f t="shared" si="192"/>
        <v>649.01333333333321</v>
      </c>
      <c r="JP263" s="231">
        <f t="shared" si="192"/>
        <v>649.01333333333321</v>
      </c>
      <c r="JQ263" s="231">
        <f t="shared" si="192"/>
        <v>649.01333333333321</v>
      </c>
      <c r="JR263" s="231">
        <f t="shared" si="192"/>
        <v>649.01333333333321</v>
      </c>
      <c r="JS263" s="231">
        <f t="shared" si="192"/>
        <v>649.01333333333321</v>
      </c>
      <c r="JT263" s="231">
        <f t="shared" si="192"/>
        <v>649.01333333333321</v>
      </c>
      <c r="JU263" s="231">
        <f t="shared" si="192"/>
        <v>649.01333333333321</v>
      </c>
      <c r="JV263" s="231">
        <f t="shared" si="192"/>
        <v>649.01333333333321</v>
      </c>
      <c r="JW263" s="231">
        <f t="shared" si="192"/>
        <v>649.01333333333321</v>
      </c>
      <c r="JX263" s="231">
        <f t="shared" si="192"/>
        <v>649.01333333333321</v>
      </c>
      <c r="JY263" s="231">
        <f t="shared" si="192"/>
        <v>649.01333333333321</v>
      </c>
      <c r="JZ263" s="231">
        <f t="shared" si="192"/>
        <v>649.01333333333321</v>
      </c>
      <c r="KA263" s="231">
        <f t="shared" si="192"/>
        <v>649.01333333333321</v>
      </c>
      <c r="KB263" s="231">
        <f t="shared" si="192"/>
        <v>649.01333333333321</v>
      </c>
      <c r="KC263" s="231">
        <f t="shared" si="192"/>
        <v>649.01333333333321</v>
      </c>
      <c r="KD263" s="231">
        <f t="shared" si="192"/>
        <v>649.01333333333321</v>
      </c>
      <c r="KE263" s="231">
        <f t="shared" si="192"/>
        <v>649.01333333333321</v>
      </c>
      <c r="KF263" s="231">
        <f t="shared" si="192"/>
        <v>649.01333333333321</v>
      </c>
      <c r="KG263" s="231">
        <f t="shared" si="192"/>
        <v>649.01333333333321</v>
      </c>
      <c r="KH263" s="231">
        <f t="shared" si="192"/>
        <v>649.01333333333321</v>
      </c>
      <c r="KI263" s="231">
        <f t="shared" si="192"/>
        <v>649.01333333333321</v>
      </c>
      <c r="KJ263" s="231">
        <f t="shared" si="192"/>
        <v>649.01333333333321</v>
      </c>
      <c r="KK263" s="231">
        <f t="shared" si="192"/>
        <v>649.01333333333321</v>
      </c>
      <c r="KL263" s="231">
        <f t="shared" si="192"/>
        <v>649.01333333333321</v>
      </c>
      <c r="KM263" s="231">
        <f t="shared" si="192"/>
        <v>649.01333333333321</v>
      </c>
      <c r="KN263" s="231">
        <f t="shared" si="192"/>
        <v>649.01333333333321</v>
      </c>
      <c r="KO263" s="231">
        <f t="shared" si="192"/>
        <v>649.01333333333321</v>
      </c>
      <c r="KP263" s="231">
        <f t="shared" si="192"/>
        <v>649.01333333333321</v>
      </c>
      <c r="KQ263" s="231">
        <f t="shared" si="192"/>
        <v>649.01333333333321</v>
      </c>
      <c r="KR263" s="231">
        <f t="shared" si="192"/>
        <v>649.01333333333321</v>
      </c>
      <c r="KS263" s="231">
        <f t="shared" si="192"/>
        <v>649.01333333333321</v>
      </c>
      <c r="KT263" s="231">
        <f t="shared" si="192"/>
        <v>649.01333333333321</v>
      </c>
      <c r="KU263" s="231">
        <f t="shared" si="192"/>
        <v>649.01333333333321</v>
      </c>
      <c r="KV263" s="231">
        <f t="shared" si="192"/>
        <v>649.01333333333321</v>
      </c>
      <c r="KW263" s="231">
        <f t="shared" si="192"/>
        <v>649.01333333333321</v>
      </c>
      <c r="KX263" s="231">
        <f t="shared" si="192"/>
        <v>649.01333333333321</v>
      </c>
      <c r="KY263" s="231">
        <f t="shared" si="192"/>
        <v>649.01333333333321</v>
      </c>
      <c r="KZ263" s="231">
        <f t="shared" si="192"/>
        <v>649.01333333333321</v>
      </c>
      <c r="LA263" s="231">
        <f t="shared" si="192"/>
        <v>649.01333333333321</v>
      </c>
      <c r="LB263" s="231">
        <f t="shared" si="192"/>
        <v>649.01333333333321</v>
      </c>
      <c r="LC263" s="231">
        <f t="shared" si="192"/>
        <v>649.01333333333321</v>
      </c>
      <c r="LD263" s="231">
        <f t="shared" si="192"/>
        <v>649.01333333333321</v>
      </c>
      <c r="LE263" s="231">
        <f t="shared" si="192"/>
        <v>649.01333333333321</v>
      </c>
      <c r="LF263" s="231">
        <f t="shared" si="192"/>
        <v>649.01333333333321</v>
      </c>
      <c r="LG263" s="231">
        <f t="shared" si="192"/>
        <v>649.01333333333321</v>
      </c>
      <c r="LH263" s="231">
        <f t="shared" si="192"/>
        <v>649.01333333333321</v>
      </c>
      <c r="LI263" s="231">
        <f t="shared" si="192"/>
        <v>649.01333333333321</v>
      </c>
      <c r="LJ263" s="231">
        <f t="shared" ref="LJ263:NU263" si="193">+IFERROR((LJ108*$B$142+LJ189*$B$239)/$B$250,"")</f>
        <v>649.01333333333321</v>
      </c>
      <c r="LK263" s="231">
        <f t="shared" si="193"/>
        <v>649.01333333333321</v>
      </c>
      <c r="LL263" s="231">
        <f t="shared" si="193"/>
        <v>649.01333333333321</v>
      </c>
      <c r="LM263" s="231">
        <f t="shared" si="193"/>
        <v>649.01333333333321</v>
      </c>
      <c r="LN263" s="231">
        <f t="shared" si="193"/>
        <v>649.01333333333321</v>
      </c>
      <c r="LO263" s="231">
        <f t="shared" si="193"/>
        <v>649.01333333333321</v>
      </c>
      <c r="LP263" s="231">
        <f t="shared" si="193"/>
        <v>649.01333333333321</v>
      </c>
      <c r="LQ263" s="231">
        <f t="shared" si="193"/>
        <v>649.01333333333321</v>
      </c>
      <c r="LR263" s="231">
        <f t="shared" si="193"/>
        <v>649.01333333333321</v>
      </c>
      <c r="LS263" s="231">
        <f t="shared" si="193"/>
        <v>649.01333333333321</v>
      </c>
      <c r="LT263" s="231">
        <f t="shared" si="193"/>
        <v>649.01333333333321</v>
      </c>
      <c r="LU263" s="231">
        <f t="shared" si="193"/>
        <v>649.01333333333321</v>
      </c>
      <c r="LV263" s="231">
        <f t="shared" si="193"/>
        <v>649.01333333333321</v>
      </c>
      <c r="LW263" s="231">
        <f t="shared" si="193"/>
        <v>649.01333333333321</v>
      </c>
      <c r="LX263" s="231">
        <f t="shared" si="193"/>
        <v>649.01333333333321</v>
      </c>
      <c r="LY263" s="231">
        <f t="shared" si="193"/>
        <v>649.01333333333321</v>
      </c>
      <c r="LZ263" s="231">
        <f t="shared" si="193"/>
        <v>649.01333333333321</v>
      </c>
      <c r="MA263" s="231">
        <f t="shared" si="193"/>
        <v>649.01333333333321</v>
      </c>
      <c r="MB263" s="231">
        <f t="shared" si="193"/>
        <v>649.01333333333321</v>
      </c>
      <c r="MC263" s="231">
        <f t="shared" si="193"/>
        <v>649.01333333333321</v>
      </c>
      <c r="MD263" s="231">
        <f t="shared" si="193"/>
        <v>649.01333333333321</v>
      </c>
      <c r="ME263" s="231">
        <f t="shared" si="193"/>
        <v>649.01333333333321</v>
      </c>
      <c r="MF263" s="231">
        <f t="shared" si="193"/>
        <v>649.01333333333321</v>
      </c>
      <c r="MG263" s="231">
        <f t="shared" si="193"/>
        <v>649.01333333333321</v>
      </c>
      <c r="MH263" s="231">
        <f t="shared" si="193"/>
        <v>649.01333333333321</v>
      </c>
      <c r="MI263" s="231">
        <f t="shared" si="193"/>
        <v>649.01333333333321</v>
      </c>
      <c r="MJ263" s="231">
        <f t="shared" si="193"/>
        <v>649.01333333333321</v>
      </c>
      <c r="MK263" s="231">
        <f t="shared" si="193"/>
        <v>649.01333333333321</v>
      </c>
      <c r="ML263" s="231">
        <f t="shared" si="193"/>
        <v>649.01333333333321</v>
      </c>
      <c r="MM263" s="231">
        <f t="shared" si="193"/>
        <v>649.01333333333321</v>
      </c>
      <c r="MN263" s="231">
        <f t="shared" si="193"/>
        <v>649.01333333333321</v>
      </c>
      <c r="MO263" s="231">
        <f t="shared" si="193"/>
        <v>649.01333333333321</v>
      </c>
      <c r="MP263" s="231">
        <f t="shared" si="193"/>
        <v>649.01333333333321</v>
      </c>
      <c r="MQ263" s="231">
        <f t="shared" si="193"/>
        <v>649.01333333333321</v>
      </c>
      <c r="MR263" s="231">
        <f t="shared" si="193"/>
        <v>649.01333333333321</v>
      </c>
      <c r="MS263" s="231">
        <f t="shared" si="193"/>
        <v>649.01333333333321</v>
      </c>
      <c r="MT263" s="231">
        <f t="shared" si="193"/>
        <v>649.01333333333321</v>
      </c>
      <c r="MU263" s="231">
        <f t="shared" si="193"/>
        <v>649.01333333333321</v>
      </c>
      <c r="MV263" s="231">
        <f t="shared" si="193"/>
        <v>649.01333333333321</v>
      </c>
      <c r="MW263" s="231">
        <f t="shared" si="193"/>
        <v>649.01333333333321</v>
      </c>
      <c r="MX263" s="231">
        <f t="shared" si="193"/>
        <v>649.01333333333321</v>
      </c>
      <c r="MY263" s="231">
        <f t="shared" si="193"/>
        <v>649.01333333333321</v>
      </c>
      <c r="MZ263" s="231">
        <f t="shared" si="193"/>
        <v>649.01333333333321</v>
      </c>
      <c r="NA263" s="231">
        <f t="shared" si="193"/>
        <v>649.01333333333321</v>
      </c>
      <c r="NB263" s="231">
        <f t="shared" si="193"/>
        <v>649.01333333333321</v>
      </c>
      <c r="NC263" s="231">
        <f t="shared" si="193"/>
        <v>649.01333333333321</v>
      </c>
      <c r="ND263" s="231">
        <f t="shared" si="193"/>
        <v>649.01333333333321</v>
      </c>
      <c r="NE263" s="231">
        <f t="shared" si="193"/>
        <v>649.01333333333321</v>
      </c>
      <c r="NF263" s="231">
        <f t="shared" si="193"/>
        <v>649.01333333333321</v>
      </c>
      <c r="NG263" s="231">
        <f t="shared" si="193"/>
        <v>649.01333333333321</v>
      </c>
      <c r="NH263" s="231">
        <f t="shared" si="193"/>
        <v>649.01333333333321</v>
      </c>
      <c r="NI263" s="231">
        <f t="shared" si="193"/>
        <v>649.01333333333321</v>
      </c>
      <c r="NJ263" s="231">
        <f t="shared" si="193"/>
        <v>649.01333333333321</v>
      </c>
      <c r="NK263" s="231">
        <f t="shared" si="193"/>
        <v>649.01333333333321</v>
      </c>
      <c r="NL263" s="231">
        <f t="shared" si="193"/>
        <v>649.01333333333321</v>
      </c>
      <c r="NM263" s="231">
        <f t="shared" si="193"/>
        <v>649.01333333333321</v>
      </c>
      <c r="NN263" s="231">
        <f t="shared" si="193"/>
        <v>649.01333333333321</v>
      </c>
      <c r="NO263" s="231">
        <f t="shared" si="193"/>
        <v>649.01333333333321</v>
      </c>
      <c r="NP263" s="231">
        <f t="shared" si="193"/>
        <v>649.01333333333321</v>
      </c>
      <c r="NQ263" s="231">
        <f t="shared" si="193"/>
        <v>649.01333333333321</v>
      </c>
      <c r="NR263" s="231">
        <f t="shared" si="193"/>
        <v>649.01333333333321</v>
      </c>
      <c r="NS263" s="231">
        <f t="shared" si="193"/>
        <v>649.01333333333321</v>
      </c>
      <c r="NT263" s="231">
        <f t="shared" si="193"/>
        <v>649.01333333333321</v>
      </c>
      <c r="NU263" s="231">
        <f t="shared" si="193"/>
        <v>649.01333333333321</v>
      </c>
      <c r="NV263" s="231">
        <f t="shared" ref="NV263:QG263" si="194">+IFERROR((NV108*$B$142+NV189*$B$239)/$B$250,"")</f>
        <v>649.01333333333321</v>
      </c>
      <c r="NW263" s="231">
        <f t="shared" si="194"/>
        <v>649.01333333333321</v>
      </c>
      <c r="NX263" s="231">
        <f t="shared" si="194"/>
        <v>649.01333333333321</v>
      </c>
      <c r="NY263" s="231">
        <f t="shared" si="194"/>
        <v>649.01333333333321</v>
      </c>
      <c r="NZ263" s="231">
        <f t="shared" si="194"/>
        <v>649.01333333333321</v>
      </c>
      <c r="OA263" s="231">
        <f t="shared" si="194"/>
        <v>649.01333333333321</v>
      </c>
      <c r="OB263" s="231">
        <f t="shared" si="194"/>
        <v>649.01333333333321</v>
      </c>
      <c r="OC263" s="231">
        <f t="shared" si="194"/>
        <v>649.01333333333321</v>
      </c>
      <c r="OD263" s="231">
        <f t="shared" si="194"/>
        <v>649.01333333333321</v>
      </c>
      <c r="OE263" s="231">
        <f t="shared" si="194"/>
        <v>649.01333333333321</v>
      </c>
      <c r="OF263" s="231">
        <f t="shared" si="194"/>
        <v>649.01333333333321</v>
      </c>
      <c r="OG263" s="231">
        <f t="shared" si="194"/>
        <v>649.01333333333321</v>
      </c>
      <c r="OH263" s="231">
        <f t="shared" si="194"/>
        <v>649.01333333333321</v>
      </c>
      <c r="OI263" s="231">
        <f t="shared" si="194"/>
        <v>649.01333333333321</v>
      </c>
      <c r="OJ263" s="231">
        <f t="shared" si="194"/>
        <v>649.01333333333321</v>
      </c>
      <c r="OK263" s="231">
        <f t="shared" si="194"/>
        <v>649.01333333333321</v>
      </c>
      <c r="OL263" s="231">
        <f t="shared" si="194"/>
        <v>649.01333333333321</v>
      </c>
      <c r="OM263" s="231">
        <f t="shared" si="194"/>
        <v>649.01333333333321</v>
      </c>
      <c r="ON263" s="231">
        <f t="shared" si="194"/>
        <v>649.01333333333321</v>
      </c>
      <c r="OO263" s="231">
        <f t="shared" si="194"/>
        <v>649.01333333333321</v>
      </c>
      <c r="OP263" s="231">
        <f t="shared" si="194"/>
        <v>649.01333333333321</v>
      </c>
      <c r="OQ263" s="231">
        <f t="shared" si="194"/>
        <v>649.01333333333321</v>
      </c>
      <c r="OR263" s="231">
        <f t="shared" si="194"/>
        <v>649.01333333333321</v>
      </c>
      <c r="OS263" s="231">
        <f t="shared" si="194"/>
        <v>649.01333333333321</v>
      </c>
      <c r="OT263" s="231">
        <f t="shared" si="194"/>
        <v>649.01333333333321</v>
      </c>
      <c r="OU263" s="231">
        <f t="shared" si="194"/>
        <v>649.01333333333321</v>
      </c>
      <c r="OV263" s="231">
        <f t="shared" si="194"/>
        <v>649.01333333333321</v>
      </c>
      <c r="OW263" s="231">
        <f t="shared" si="194"/>
        <v>649.01333333333321</v>
      </c>
      <c r="OX263" s="231">
        <f t="shared" si="194"/>
        <v>649.01333333333321</v>
      </c>
      <c r="OY263" s="231">
        <f t="shared" si="194"/>
        <v>649.01333333333321</v>
      </c>
      <c r="OZ263" s="231">
        <f t="shared" si="194"/>
        <v>649.01333333333321</v>
      </c>
      <c r="PA263" s="231">
        <f t="shared" si="194"/>
        <v>649.01333333333321</v>
      </c>
      <c r="PB263" s="231">
        <f t="shared" si="194"/>
        <v>649.01333333333321</v>
      </c>
      <c r="PC263" s="231">
        <f t="shared" si="194"/>
        <v>649.01333333333321</v>
      </c>
      <c r="PD263" s="231">
        <f t="shared" si="194"/>
        <v>649.01333333333321</v>
      </c>
      <c r="PE263" s="231">
        <f t="shared" si="194"/>
        <v>649.01333333333321</v>
      </c>
      <c r="PF263" s="231">
        <f t="shared" si="194"/>
        <v>649.01333333333321</v>
      </c>
      <c r="PG263" s="231">
        <f t="shared" si="194"/>
        <v>649.01333333333321</v>
      </c>
      <c r="PH263" s="231">
        <f t="shared" si="194"/>
        <v>649.01333333333321</v>
      </c>
      <c r="PI263" s="231">
        <f t="shared" si="194"/>
        <v>649.01333333333321</v>
      </c>
      <c r="PJ263" s="231">
        <f t="shared" si="194"/>
        <v>649.01333333333321</v>
      </c>
      <c r="PK263" s="231">
        <f t="shared" si="194"/>
        <v>649.01333333333321</v>
      </c>
      <c r="PL263" s="231">
        <f t="shared" si="194"/>
        <v>649.01333333333321</v>
      </c>
      <c r="PM263" s="231">
        <f t="shared" si="194"/>
        <v>649.01333333333321</v>
      </c>
      <c r="PN263" s="231">
        <f t="shared" si="194"/>
        <v>649.01333333333321</v>
      </c>
      <c r="PO263" s="231">
        <f t="shared" si="194"/>
        <v>649.01333333333321</v>
      </c>
      <c r="PP263" s="231">
        <f t="shared" si="194"/>
        <v>649.01333333333321</v>
      </c>
      <c r="PQ263" s="231">
        <f t="shared" si="194"/>
        <v>649.01333333333321</v>
      </c>
      <c r="PR263" s="231">
        <f t="shared" si="194"/>
        <v>649.01333333333321</v>
      </c>
      <c r="PS263" s="231">
        <f t="shared" si="194"/>
        <v>649.01333333333321</v>
      </c>
      <c r="PT263" s="231">
        <f t="shared" si="194"/>
        <v>649.01333333333321</v>
      </c>
      <c r="PU263" s="231">
        <f t="shared" si="194"/>
        <v>649.01333333333321</v>
      </c>
      <c r="PV263" s="231">
        <f t="shared" si="194"/>
        <v>649.01333333333321</v>
      </c>
      <c r="PW263" s="231">
        <f t="shared" si="194"/>
        <v>649.01333333333321</v>
      </c>
      <c r="PX263" s="231">
        <f t="shared" si="194"/>
        <v>649.01333333333321</v>
      </c>
      <c r="PY263" s="231">
        <f t="shared" si="194"/>
        <v>649.01333333333321</v>
      </c>
      <c r="PZ263" s="231">
        <f t="shared" si="194"/>
        <v>649.01333333333321</v>
      </c>
      <c r="QA263" s="231">
        <f t="shared" si="194"/>
        <v>649.01333333333321</v>
      </c>
      <c r="QB263" s="231">
        <f t="shared" si="194"/>
        <v>649.01333333333321</v>
      </c>
      <c r="QC263" s="231">
        <f t="shared" si="194"/>
        <v>649.01333333333321</v>
      </c>
      <c r="QD263" s="231">
        <f t="shared" si="194"/>
        <v>649.01333333333321</v>
      </c>
      <c r="QE263" s="231">
        <f t="shared" si="194"/>
        <v>649.01333333333321</v>
      </c>
      <c r="QF263" s="231">
        <f t="shared" si="194"/>
        <v>649.01333333333321</v>
      </c>
      <c r="QG263" s="231">
        <f t="shared" si="194"/>
        <v>649.01333333333321</v>
      </c>
      <c r="QH263" s="231">
        <f t="shared" ref="QH263:SG263" si="195">+IFERROR((QH108*$B$142+QH189*$B$239)/$B$250,"")</f>
        <v>649.01333333333321</v>
      </c>
      <c r="QI263" s="231">
        <f t="shared" si="195"/>
        <v>649.01333333333321</v>
      </c>
      <c r="QJ263" s="231">
        <f t="shared" si="195"/>
        <v>649.01333333333321</v>
      </c>
      <c r="QK263" s="231">
        <f t="shared" si="195"/>
        <v>649.01333333333321</v>
      </c>
      <c r="QL263" s="231">
        <f t="shared" si="195"/>
        <v>649.01333333333321</v>
      </c>
      <c r="QM263" s="231">
        <f t="shared" si="195"/>
        <v>649.01333333333321</v>
      </c>
      <c r="QN263" s="231">
        <f t="shared" si="195"/>
        <v>649.01333333333321</v>
      </c>
      <c r="QO263" s="231">
        <f t="shared" si="195"/>
        <v>649.01333333333321</v>
      </c>
      <c r="QP263" s="231">
        <f t="shared" si="195"/>
        <v>649.01333333333321</v>
      </c>
      <c r="QQ263" s="231">
        <f t="shared" si="195"/>
        <v>649.01333333333321</v>
      </c>
      <c r="QR263" s="231">
        <f t="shared" si="195"/>
        <v>649.01333333333321</v>
      </c>
      <c r="QS263" s="231">
        <f t="shared" si="195"/>
        <v>649.01333333333321</v>
      </c>
      <c r="QT263" s="231">
        <f t="shared" si="195"/>
        <v>649.01333333333321</v>
      </c>
      <c r="QU263" s="231">
        <f t="shared" si="195"/>
        <v>649.01333333333321</v>
      </c>
      <c r="QV263" s="231">
        <f t="shared" si="195"/>
        <v>649.01333333333321</v>
      </c>
      <c r="QW263" s="231">
        <f t="shared" si="195"/>
        <v>649.01333333333321</v>
      </c>
      <c r="QX263" s="231">
        <f t="shared" si="195"/>
        <v>649.01333333333321</v>
      </c>
      <c r="QY263" s="231">
        <f t="shared" si="195"/>
        <v>649.01333333333321</v>
      </c>
      <c r="QZ263" s="231">
        <f t="shared" si="195"/>
        <v>649.01333333333321</v>
      </c>
      <c r="RA263" s="231">
        <f t="shared" si="195"/>
        <v>649.01333333333321</v>
      </c>
      <c r="RB263" s="231">
        <f t="shared" si="195"/>
        <v>649.01333333333321</v>
      </c>
      <c r="RC263" s="231">
        <f t="shared" si="195"/>
        <v>649.01333333333321</v>
      </c>
      <c r="RD263" s="231">
        <f t="shared" si="195"/>
        <v>649.01333333333321</v>
      </c>
      <c r="RE263" s="231">
        <f t="shared" si="195"/>
        <v>649.01333333333321</v>
      </c>
      <c r="RF263" s="231">
        <f t="shared" si="195"/>
        <v>649.01333333333321</v>
      </c>
      <c r="RG263" s="231">
        <f t="shared" si="195"/>
        <v>649.01333333333321</v>
      </c>
      <c r="RH263" s="231">
        <f t="shared" si="195"/>
        <v>649.01333333333321</v>
      </c>
      <c r="RI263" s="231">
        <f t="shared" si="195"/>
        <v>649.01333333333321</v>
      </c>
      <c r="RJ263" s="231">
        <f t="shared" si="195"/>
        <v>649.01333333333321</v>
      </c>
      <c r="RK263" s="231">
        <f t="shared" si="195"/>
        <v>649.01333333333321</v>
      </c>
      <c r="RL263" s="231">
        <f t="shared" si="195"/>
        <v>649.01333333333321</v>
      </c>
      <c r="RM263" s="231">
        <f t="shared" si="195"/>
        <v>649.01333333333321</v>
      </c>
      <c r="RN263" s="231">
        <f t="shared" si="195"/>
        <v>649.01333333333321</v>
      </c>
      <c r="RO263" s="231">
        <f t="shared" si="195"/>
        <v>649.01333333333321</v>
      </c>
      <c r="RP263" s="231">
        <f t="shared" si="195"/>
        <v>649.01333333333321</v>
      </c>
      <c r="RQ263" s="231">
        <f t="shared" si="195"/>
        <v>649.01333333333321</v>
      </c>
      <c r="RR263" s="231">
        <f t="shared" si="195"/>
        <v>649.01333333333321</v>
      </c>
      <c r="RS263" s="231">
        <f t="shared" si="195"/>
        <v>649.01333333333321</v>
      </c>
      <c r="RT263" s="231">
        <f t="shared" si="195"/>
        <v>649.01333333333321</v>
      </c>
      <c r="RU263" s="231">
        <f t="shared" si="195"/>
        <v>649.01333333333321</v>
      </c>
      <c r="RV263" s="231">
        <f t="shared" si="195"/>
        <v>649.01333333333321</v>
      </c>
      <c r="RW263" s="231">
        <f t="shared" si="195"/>
        <v>649.01333333333321</v>
      </c>
      <c r="RX263" s="231">
        <f t="shared" si="195"/>
        <v>649.01333333333321</v>
      </c>
      <c r="RY263" s="231">
        <f t="shared" si="195"/>
        <v>649.01333333333321</v>
      </c>
      <c r="RZ263" s="231">
        <f t="shared" si="195"/>
        <v>649.01333333333321</v>
      </c>
      <c r="SA263" s="231">
        <f t="shared" si="195"/>
        <v>649.01333333333321</v>
      </c>
      <c r="SB263" s="231">
        <f t="shared" si="195"/>
        <v>649.01333333333321</v>
      </c>
      <c r="SC263" s="231">
        <f t="shared" si="195"/>
        <v>649.01333333333321</v>
      </c>
      <c r="SD263" s="231">
        <f t="shared" si="195"/>
        <v>649.01333333333321</v>
      </c>
      <c r="SE263" s="231">
        <f t="shared" si="195"/>
        <v>649.01333333333321</v>
      </c>
      <c r="SF263" s="231">
        <f t="shared" si="195"/>
        <v>649.01333333333321</v>
      </c>
      <c r="SG263" s="231">
        <f t="shared" si="195"/>
        <v>649.01333333333321</v>
      </c>
      <c r="SH263" s="231"/>
      <c r="SI263" s="231"/>
      <c r="SJ263" s="231"/>
      <c r="SK263" s="231"/>
    </row>
    <row r="264" spans="1:505">
      <c r="A264" s="249">
        <v>2015</v>
      </c>
      <c r="B264" s="231">
        <f t="shared" ref="B264:BM264" si="196">IFERROR(+(B109*$B$143+B190*$B$240)/$B$251,"")</f>
        <v>506.88000000000017</v>
      </c>
      <c r="C264" s="231">
        <f t="shared" si="196"/>
        <v>511.38666666666677</v>
      </c>
      <c r="D264" s="231">
        <f t="shared" si="196"/>
        <v>527.16</v>
      </c>
      <c r="E264" s="231">
        <f t="shared" si="196"/>
        <v>566.85333333333335</v>
      </c>
      <c r="F264" s="231">
        <f t="shared" si="196"/>
        <v>541.54666666666674</v>
      </c>
      <c r="G264" s="231">
        <f t="shared" si="196"/>
        <v>547.61333333333334</v>
      </c>
      <c r="H264" s="231">
        <f t="shared" si="196"/>
        <v>547.61333333333334</v>
      </c>
      <c r="I264" s="231">
        <f t="shared" si="196"/>
        <v>540.33333333333337</v>
      </c>
      <c r="J264" s="231">
        <f t="shared" si="196"/>
        <v>518.14666666666665</v>
      </c>
      <c r="K264" s="231">
        <f t="shared" si="196"/>
        <v>550.38666666666677</v>
      </c>
      <c r="L264" s="231">
        <f t="shared" si="196"/>
        <v>529.7600000000001</v>
      </c>
      <c r="M264" s="231">
        <f t="shared" si="196"/>
        <v>519.53333333333342</v>
      </c>
      <c r="N264" s="231">
        <f t="shared" si="196"/>
        <v>534.61333333333334</v>
      </c>
      <c r="O264" s="231">
        <f t="shared" si="196"/>
        <v>522.48</v>
      </c>
      <c r="P264" s="231">
        <f t="shared" si="196"/>
        <v>550.21333333333348</v>
      </c>
      <c r="Q264" s="231">
        <f t="shared" si="196"/>
        <v>541.37333333333345</v>
      </c>
      <c r="R264" s="231">
        <f t="shared" si="196"/>
        <v>539.64</v>
      </c>
      <c r="S264" s="231">
        <f t="shared" si="196"/>
        <v>521.61333333333334</v>
      </c>
      <c r="T264" s="231">
        <f t="shared" si="196"/>
        <v>524.04000000000008</v>
      </c>
      <c r="U264" s="231">
        <f t="shared" si="196"/>
        <v>558.88000000000011</v>
      </c>
      <c r="V264" s="231">
        <f t="shared" si="196"/>
        <v>530.10666666666668</v>
      </c>
      <c r="W264" s="231">
        <f t="shared" si="196"/>
        <v>541.72000000000014</v>
      </c>
      <c r="X264" s="231">
        <f t="shared" si="196"/>
        <v>566.33333333333337</v>
      </c>
      <c r="Y264" s="231">
        <f t="shared" si="196"/>
        <v>555.24000000000012</v>
      </c>
      <c r="Z264" s="231">
        <f t="shared" si="196"/>
        <v>539.4666666666667</v>
      </c>
      <c r="AA264" s="231">
        <f t="shared" si="196"/>
        <v>543.45333333333338</v>
      </c>
      <c r="AB264" s="231">
        <f t="shared" si="196"/>
        <v>544.66666666666663</v>
      </c>
      <c r="AC264" s="231">
        <f t="shared" si="196"/>
        <v>551.42666666666673</v>
      </c>
      <c r="AD264" s="231">
        <f t="shared" si="196"/>
        <v>551.77333333333343</v>
      </c>
      <c r="AE264" s="231">
        <f t="shared" si="196"/>
        <v>534.61333333333334</v>
      </c>
      <c r="AF264" s="231">
        <f t="shared" si="196"/>
        <v>557.32000000000005</v>
      </c>
      <c r="AG264" s="231">
        <f t="shared" si="196"/>
        <v>543.10666666666668</v>
      </c>
      <c r="AH264" s="231">
        <f t="shared" si="196"/>
        <v>524.56000000000006</v>
      </c>
      <c r="AI264" s="231">
        <f t="shared" si="196"/>
        <v>545.18666666666661</v>
      </c>
      <c r="AJ264" s="231">
        <f t="shared" si="196"/>
        <v>551.08000000000004</v>
      </c>
      <c r="AK264" s="231">
        <f t="shared" si="196"/>
        <v>532.5333333333333</v>
      </c>
      <c r="AL264" s="231">
        <f t="shared" si="196"/>
        <v>510.34666666666664</v>
      </c>
      <c r="AM264" s="231">
        <f t="shared" si="196"/>
        <v>563.56000000000006</v>
      </c>
      <c r="AN264" s="231">
        <f t="shared" si="196"/>
        <v>544.84</v>
      </c>
      <c r="AO264" s="231">
        <f t="shared" si="196"/>
        <v>527.50666666666666</v>
      </c>
      <c r="AP264" s="231">
        <f t="shared" si="196"/>
        <v>560.61333333333334</v>
      </c>
      <c r="AQ264" s="231">
        <f t="shared" si="196"/>
        <v>566.67999999999995</v>
      </c>
      <c r="AR264" s="231">
        <f t="shared" si="196"/>
        <v>522.82666666666671</v>
      </c>
      <c r="AS264" s="231">
        <f t="shared" si="196"/>
        <v>543.28000000000009</v>
      </c>
      <c r="AT264" s="231">
        <f t="shared" si="196"/>
        <v>510.69333333333338</v>
      </c>
      <c r="AU264" s="231">
        <f t="shared" si="196"/>
        <v>529.24000000000012</v>
      </c>
      <c r="AV264" s="231">
        <f t="shared" si="196"/>
        <v>515.89333333333343</v>
      </c>
      <c r="AW264" s="231">
        <f t="shared" si="196"/>
        <v>540.16</v>
      </c>
      <c r="AX264" s="231">
        <f t="shared" si="196"/>
        <v>541.72000000000014</v>
      </c>
      <c r="AY264" s="231">
        <f t="shared" si="196"/>
        <v>556.80000000000007</v>
      </c>
      <c r="AZ264" s="231">
        <f t="shared" si="196"/>
        <v>517.80000000000007</v>
      </c>
      <c r="BA264" s="231">
        <f t="shared" si="196"/>
        <v>564.6</v>
      </c>
      <c r="BB264" s="231">
        <f t="shared" si="196"/>
        <v>536.52</v>
      </c>
      <c r="BC264" s="231">
        <f t="shared" si="196"/>
        <v>540.33333333333337</v>
      </c>
      <c r="BD264" s="231">
        <f t="shared" si="196"/>
        <v>558.5333333333333</v>
      </c>
      <c r="BE264" s="231">
        <f t="shared" si="196"/>
        <v>534.96</v>
      </c>
      <c r="BF264" s="231">
        <f t="shared" si="196"/>
        <v>542.24000000000012</v>
      </c>
      <c r="BG264" s="231">
        <f t="shared" si="196"/>
        <v>542.93333333333339</v>
      </c>
      <c r="BH264" s="231">
        <f t="shared" si="196"/>
        <v>547.78666666666675</v>
      </c>
      <c r="BI264" s="231">
        <f t="shared" si="196"/>
        <v>567.54666666666674</v>
      </c>
      <c r="BJ264" s="231">
        <f t="shared" si="196"/>
        <v>559.57333333333338</v>
      </c>
      <c r="BK264" s="231">
        <f t="shared" si="196"/>
        <v>573.61333333333334</v>
      </c>
      <c r="BL264" s="231">
        <f t="shared" si="196"/>
        <v>559.92000000000007</v>
      </c>
      <c r="BM264" s="231">
        <f t="shared" si="196"/>
        <v>546.74666666666678</v>
      </c>
      <c r="BN264" s="231">
        <f t="shared" ref="BN264:DY264" si="197">IFERROR(+(BN109*$B$143+BN190*$B$240)/$B$251,"")</f>
        <v>531.14666666666665</v>
      </c>
      <c r="BO264" s="231">
        <f t="shared" si="197"/>
        <v>513.29333333333341</v>
      </c>
      <c r="BP264" s="231">
        <f t="shared" si="197"/>
        <v>534.61333333333334</v>
      </c>
      <c r="BQ264" s="231">
        <f t="shared" si="197"/>
        <v>553.67999999999995</v>
      </c>
      <c r="BR264" s="231">
        <f t="shared" si="197"/>
        <v>523.86666666666679</v>
      </c>
      <c r="BS264" s="231">
        <f t="shared" si="197"/>
        <v>531.84</v>
      </c>
      <c r="BT264" s="231">
        <f t="shared" si="197"/>
        <v>549.17333333333329</v>
      </c>
      <c r="BU264" s="231">
        <f t="shared" si="197"/>
        <v>506.88000000000017</v>
      </c>
      <c r="BV264" s="231">
        <f t="shared" si="197"/>
        <v>524.04000000000008</v>
      </c>
      <c r="BW264" s="231">
        <f t="shared" si="197"/>
        <v>525.6</v>
      </c>
      <c r="BX264" s="231">
        <f t="shared" si="197"/>
        <v>541.19999999999993</v>
      </c>
      <c r="BY264" s="231">
        <f t="shared" si="197"/>
        <v>519.18666666666661</v>
      </c>
      <c r="BZ264" s="231">
        <f t="shared" si="197"/>
        <v>572.57333333333338</v>
      </c>
      <c r="CA264" s="231">
        <f t="shared" si="197"/>
        <v>540.85333333333335</v>
      </c>
      <c r="CB264" s="231">
        <f t="shared" si="197"/>
        <v>529.24000000000012</v>
      </c>
      <c r="CC264" s="231">
        <f t="shared" si="197"/>
        <v>553.16</v>
      </c>
      <c r="CD264" s="231">
        <f t="shared" si="197"/>
        <v>539.12</v>
      </c>
      <c r="CE264" s="231">
        <f t="shared" si="197"/>
        <v>523</v>
      </c>
      <c r="CF264" s="231">
        <f t="shared" si="197"/>
        <v>573.61333333333334</v>
      </c>
      <c r="CG264" s="231">
        <f t="shared" si="197"/>
        <v>542.7600000000001</v>
      </c>
      <c r="CH264" s="231">
        <f t="shared" si="197"/>
        <v>506.88000000000017</v>
      </c>
      <c r="CI264" s="231">
        <f t="shared" si="197"/>
        <v>506.88000000000017</v>
      </c>
      <c r="CJ264" s="231">
        <f t="shared" si="197"/>
        <v>538.42666666666673</v>
      </c>
      <c r="CK264" s="231">
        <f t="shared" si="197"/>
        <v>538.94666666666672</v>
      </c>
      <c r="CL264" s="231">
        <f t="shared" si="197"/>
        <v>548.65333333333331</v>
      </c>
      <c r="CM264" s="231">
        <f t="shared" si="197"/>
        <v>557.49333333333334</v>
      </c>
      <c r="CN264" s="231">
        <f t="shared" si="197"/>
        <v>554.72000000000014</v>
      </c>
      <c r="CO264" s="231">
        <f t="shared" si="197"/>
        <v>521.61333333333334</v>
      </c>
      <c r="CP264" s="231">
        <f t="shared" si="197"/>
        <v>520.57333333333338</v>
      </c>
      <c r="CQ264" s="231">
        <f t="shared" si="197"/>
        <v>545.70666666666682</v>
      </c>
      <c r="CR264" s="231">
        <f t="shared" si="197"/>
        <v>517.80000000000007</v>
      </c>
      <c r="CS264" s="231">
        <f t="shared" si="197"/>
        <v>548.82666666666671</v>
      </c>
      <c r="CT264" s="231">
        <f t="shared" si="197"/>
        <v>542.24000000000012</v>
      </c>
      <c r="CU264" s="231">
        <f t="shared" si="197"/>
        <v>529.06666666666672</v>
      </c>
      <c r="CV264" s="231">
        <f t="shared" si="197"/>
        <v>534.96</v>
      </c>
      <c r="CW264" s="231">
        <f t="shared" si="197"/>
        <v>558.88000000000011</v>
      </c>
      <c r="CX264" s="231">
        <f t="shared" si="197"/>
        <v>561.48</v>
      </c>
      <c r="CY264" s="231">
        <f t="shared" si="197"/>
        <v>541.02666666666676</v>
      </c>
      <c r="CZ264" s="231">
        <f t="shared" si="197"/>
        <v>550.38666666666677</v>
      </c>
      <c r="DA264" s="231">
        <f t="shared" si="197"/>
        <v>551.25333333333344</v>
      </c>
      <c r="DB264" s="231">
        <f t="shared" si="197"/>
        <v>544.14666666666665</v>
      </c>
      <c r="DC264" s="231">
        <f t="shared" si="197"/>
        <v>541.19999999999993</v>
      </c>
      <c r="DD264" s="231">
        <f t="shared" si="197"/>
        <v>533.0533333333334</v>
      </c>
      <c r="DE264" s="231">
        <f t="shared" si="197"/>
        <v>531.66666666666663</v>
      </c>
      <c r="DF264" s="231">
        <f t="shared" si="197"/>
        <v>540.85333333333335</v>
      </c>
      <c r="DG264" s="231">
        <f t="shared" si="197"/>
        <v>518.84</v>
      </c>
      <c r="DH264" s="231">
        <f t="shared" si="197"/>
        <v>573.61333333333334</v>
      </c>
      <c r="DI264" s="231">
        <f t="shared" si="197"/>
        <v>573.61333333333334</v>
      </c>
      <c r="DJ264" s="231">
        <f t="shared" si="197"/>
        <v>541.89333333333343</v>
      </c>
      <c r="DK264" s="231">
        <f t="shared" si="197"/>
        <v>531.32000000000005</v>
      </c>
      <c r="DL264" s="231">
        <f t="shared" si="197"/>
        <v>547.26666666666677</v>
      </c>
      <c r="DM264" s="231">
        <f t="shared" si="197"/>
        <v>554.54666666666674</v>
      </c>
      <c r="DN264" s="231">
        <f t="shared" si="197"/>
        <v>520.92000000000007</v>
      </c>
      <c r="DO264" s="231">
        <f t="shared" si="197"/>
        <v>506.88000000000017</v>
      </c>
      <c r="DP264" s="231">
        <f t="shared" si="197"/>
        <v>538.42666666666673</v>
      </c>
      <c r="DQ264" s="231">
        <f t="shared" si="197"/>
        <v>545.18666666666661</v>
      </c>
      <c r="DR264" s="231">
        <f t="shared" si="197"/>
        <v>509.13333333333338</v>
      </c>
      <c r="DS264" s="231">
        <f t="shared" si="197"/>
        <v>511.73333333333341</v>
      </c>
      <c r="DT264" s="231">
        <f t="shared" si="197"/>
        <v>512.94666666666672</v>
      </c>
      <c r="DU264" s="231">
        <f t="shared" si="197"/>
        <v>560.61333333333334</v>
      </c>
      <c r="DV264" s="231">
        <f t="shared" si="197"/>
        <v>548.65333333333331</v>
      </c>
      <c r="DW264" s="231">
        <f t="shared" si="197"/>
        <v>541.72000000000014</v>
      </c>
      <c r="DX264" s="231">
        <f t="shared" si="197"/>
        <v>539.98666666666668</v>
      </c>
      <c r="DY264" s="231">
        <f t="shared" si="197"/>
        <v>536.17333333333329</v>
      </c>
      <c r="DZ264" s="231">
        <f t="shared" ref="DZ264:GK264" si="198">IFERROR(+(DZ109*$B$143+DZ190*$B$240)/$B$251,"")</f>
        <v>524.90666666666675</v>
      </c>
      <c r="EA264" s="231">
        <f t="shared" si="198"/>
        <v>548.48</v>
      </c>
      <c r="EB264" s="231">
        <f t="shared" si="198"/>
        <v>529.24000000000012</v>
      </c>
      <c r="EC264" s="231">
        <f t="shared" si="198"/>
        <v>555.93333333333339</v>
      </c>
      <c r="ED264" s="231">
        <f t="shared" si="198"/>
        <v>541.37333333333345</v>
      </c>
      <c r="EE264" s="231">
        <f t="shared" si="198"/>
        <v>506.88000000000017</v>
      </c>
      <c r="EF264" s="231">
        <f t="shared" si="198"/>
        <v>528.54666666666674</v>
      </c>
      <c r="EG264" s="231">
        <f t="shared" si="198"/>
        <v>545.5333333333333</v>
      </c>
      <c r="EH264" s="231">
        <f t="shared" si="198"/>
        <v>554.02666666666676</v>
      </c>
      <c r="EI264" s="231">
        <f t="shared" si="198"/>
        <v>530.45333333333338</v>
      </c>
      <c r="EJ264" s="231">
        <f t="shared" si="198"/>
        <v>554.54666666666674</v>
      </c>
      <c r="EK264" s="231">
        <f t="shared" si="198"/>
        <v>541.37333333333345</v>
      </c>
      <c r="EL264" s="231">
        <f t="shared" si="198"/>
        <v>548.65333333333331</v>
      </c>
      <c r="EM264" s="231">
        <f t="shared" si="198"/>
        <v>514.16</v>
      </c>
      <c r="EN264" s="231">
        <f t="shared" si="198"/>
        <v>539.64</v>
      </c>
      <c r="EO264" s="231">
        <f t="shared" si="198"/>
        <v>561.30666666666673</v>
      </c>
      <c r="EP264" s="231">
        <f t="shared" si="198"/>
        <v>507.22666666666669</v>
      </c>
      <c r="EQ264" s="231">
        <f t="shared" si="198"/>
        <v>562.86666666666667</v>
      </c>
      <c r="ER264" s="231">
        <f t="shared" si="198"/>
        <v>532.70666666666682</v>
      </c>
      <c r="ES264" s="231">
        <f t="shared" si="198"/>
        <v>523.69333333333327</v>
      </c>
      <c r="ET264" s="231">
        <f t="shared" si="198"/>
        <v>539.29333333333341</v>
      </c>
      <c r="EU264" s="231">
        <f t="shared" si="198"/>
        <v>536.34666666666669</v>
      </c>
      <c r="EV264" s="231">
        <f t="shared" si="198"/>
        <v>531.14666666666665</v>
      </c>
      <c r="EW264" s="231">
        <f t="shared" si="198"/>
        <v>540.50666666666666</v>
      </c>
      <c r="EX264" s="231">
        <f t="shared" si="198"/>
        <v>547.09333333333336</v>
      </c>
      <c r="EY264" s="231">
        <f t="shared" si="198"/>
        <v>527.16</v>
      </c>
      <c r="EZ264" s="231">
        <f t="shared" si="198"/>
        <v>551.25333333333344</v>
      </c>
      <c r="FA264" s="231">
        <f t="shared" si="198"/>
        <v>528.37333333333345</v>
      </c>
      <c r="FB264" s="231">
        <f t="shared" si="198"/>
        <v>528.54666666666674</v>
      </c>
      <c r="FC264" s="231">
        <f t="shared" si="198"/>
        <v>550.04000000000008</v>
      </c>
      <c r="FD264" s="231">
        <f t="shared" si="198"/>
        <v>565.98666666666668</v>
      </c>
      <c r="FE264" s="231">
        <f t="shared" si="198"/>
        <v>548.82666666666671</v>
      </c>
      <c r="FF264" s="231">
        <f t="shared" si="198"/>
        <v>538.25333333333344</v>
      </c>
      <c r="FG264" s="231">
        <f t="shared" si="198"/>
        <v>519.36</v>
      </c>
      <c r="FH264" s="231">
        <f t="shared" si="198"/>
        <v>554.72000000000014</v>
      </c>
      <c r="FI264" s="231">
        <f t="shared" si="198"/>
        <v>543.97333333333336</v>
      </c>
      <c r="FJ264" s="231">
        <f t="shared" si="198"/>
        <v>518.84</v>
      </c>
      <c r="FK264" s="231">
        <f t="shared" si="198"/>
        <v>515.54666666666674</v>
      </c>
      <c r="FL264" s="231">
        <f t="shared" si="198"/>
        <v>546.40000000000009</v>
      </c>
      <c r="FM264" s="231">
        <f t="shared" si="198"/>
        <v>572.40000000000009</v>
      </c>
      <c r="FN264" s="231">
        <f t="shared" si="198"/>
        <v>534.61333333333334</v>
      </c>
      <c r="FO264" s="231">
        <f t="shared" si="198"/>
        <v>528.02666666666664</v>
      </c>
      <c r="FP264" s="231">
        <f t="shared" si="198"/>
        <v>533.0533333333334</v>
      </c>
      <c r="FQ264" s="231">
        <f t="shared" si="198"/>
        <v>550.21333333333348</v>
      </c>
      <c r="FR264" s="231">
        <f t="shared" si="198"/>
        <v>562.6933333333335</v>
      </c>
      <c r="FS264" s="231">
        <f t="shared" si="198"/>
        <v>533.40000000000009</v>
      </c>
      <c r="FT264" s="231">
        <f t="shared" si="198"/>
        <v>517.97333333333336</v>
      </c>
      <c r="FU264" s="231">
        <f t="shared" si="198"/>
        <v>537.90666666666675</v>
      </c>
      <c r="FV264" s="231">
        <f t="shared" si="198"/>
        <v>521.09333333333336</v>
      </c>
      <c r="FW264" s="231">
        <f t="shared" si="198"/>
        <v>562</v>
      </c>
      <c r="FX264" s="231">
        <f t="shared" si="198"/>
        <v>536.34666666666669</v>
      </c>
      <c r="FY264" s="231">
        <f t="shared" si="198"/>
        <v>572.92000000000007</v>
      </c>
      <c r="FZ264" s="231">
        <f t="shared" si="198"/>
        <v>530.62666666666667</v>
      </c>
      <c r="GA264" s="231">
        <f t="shared" si="198"/>
        <v>522.30666666666673</v>
      </c>
      <c r="GB264" s="231">
        <f t="shared" si="198"/>
        <v>527.16</v>
      </c>
      <c r="GC264" s="231">
        <f t="shared" si="198"/>
        <v>513.4666666666667</v>
      </c>
      <c r="GD264" s="231">
        <f t="shared" si="198"/>
        <v>556.28000000000009</v>
      </c>
      <c r="GE264" s="231">
        <f t="shared" si="198"/>
        <v>566.33333333333337</v>
      </c>
      <c r="GF264" s="231">
        <f t="shared" si="198"/>
        <v>541.02666666666676</v>
      </c>
      <c r="GG264" s="231">
        <f t="shared" si="198"/>
        <v>516.93333333333339</v>
      </c>
      <c r="GH264" s="231">
        <f t="shared" si="198"/>
        <v>509.30666666666662</v>
      </c>
      <c r="GI264" s="231">
        <f t="shared" si="198"/>
        <v>517.28000000000009</v>
      </c>
      <c r="GJ264" s="231">
        <f t="shared" si="198"/>
        <v>559.92000000000007</v>
      </c>
      <c r="GK264" s="231">
        <f t="shared" si="198"/>
        <v>542.24000000000012</v>
      </c>
      <c r="GL264" s="231">
        <f t="shared" ref="GL264:IW264" si="199">IFERROR(+(GL109*$B$143+GL190*$B$240)/$B$251,"")</f>
        <v>549.52</v>
      </c>
      <c r="GM264" s="231">
        <f t="shared" si="199"/>
        <v>549.86666666666667</v>
      </c>
      <c r="GN264" s="231">
        <f t="shared" si="199"/>
        <v>514.16</v>
      </c>
      <c r="GO264" s="231">
        <f t="shared" si="199"/>
        <v>553.50666666666666</v>
      </c>
      <c r="GP264" s="231">
        <f t="shared" si="199"/>
        <v>510.69333333333338</v>
      </c>
      <c r="GQ264" s="231">
        <f t="shared" si="199"/>
        <v>514.33333333333337</v>
      </c>
      <c r="GR264" s="231">
        <f t="shared" si="199"/>
        <v>513.12</v>
      </c>
      <c r="GS264" s="231">
        <f t="shared" si="199"/>
        <v>520.2266666666668</v>
      </c>
      <c r="GT264" s="231">
        <f t="shared" si="199"/>
        <v>517.97333333333336</v>
      </c>
      <c r="GU264" s="231">
        <f t="shared" si="199"/>
        <v>542.7600000000001</v>
      </c>
      <c r="GV264" s="231">
        <f t="shared" si="199"/>
        <v>553.85333333333335</v>
      </c>
      <c r="GW264" s="231">
        <f t="shared" si="199"/>
        <v>539.12</v>
      </c>
      <c r="GX264" s="231">
        <f t="shared" si="199"/>
        <v>517.62666666666667</v>
      </c>
      <c r="GY264" s="231">
        <f t="shared" si="199"/>
        <v>567.19999999999993</v>
      </c>
      <c r="GZ264" s="231">
        <f t="shared" si="199"/>
        <v>547.61333333333334</v>
      </c>
      <c r="HA264" s="231">
        <f t="shared" si="199"/>
        <v>557.14666666666665</v>
      </c>
      <c r="HB264" s="231">
        <f t="shared" si="199"/>
        <v>528.72000000000014</v>
      </c>
      <c r="HC264" s="231">
        <f t="shared" si="199"/>
        <v>549</v>
      </c>
      <c r="HD264" s="231">
        <f t="shared" si="199"/>
        <v>545.01333333333332</v>
      </c>
      <c r="HE264" s="231">
        <f t="shared" si="199"/>
        <v>511.21333333333342</v>
      </c>
      <c r="HF264" s="231">
        <f t="shared" si="199"/>
        <v>529.7600000000001</v>
      </c>
      <c r="HG264" s="231">
        <f t="shared" si="199"/>
        <v>562.34666666666669</v>
      </c>
      <c r="HH264" s="231">
        <f t="shared" si="199"/>
        <v>528.54666666666674</v>
      </c>
      <c r="HI264" s="231">
        <f t="shared" si="199"/>
        <v>525.94666666666672</v>
      </c>
      <c r="HJ264" s="231">
        <f t="shared" si="199"/>
        <v>548.30666666666673</v>
      </c>
      <c r="HK264" s="231">
        <f t="shared" si="199"/>
        <v>573.61333333333334</v>
      </c>
      <c r="HL264" s="231">
        <f t="shared" si="199"/>
        <v>531.14666666666665</v>
      </c>
      <c r="HM264" s="231">
        <f t="shared" si="199"/>
        <v>554.19999999999993</v>
      </c>
      <c r="HN264" s="231">
        <f t="shared" si="199"/>
        <v>549.6933333333335</v>
      </c>
      <c r="HO264" s="231">
        <f t="shared" si="199"/>
        <v>538.42666666666673</v>
      </c>
      <c r="HP264" s="231">
        <f t="shared" si="199"/>
        <v>549.17333333333329</v>
      </c>
      <c r="HQ264" s="231">
        <f t="shared" si="199"/>
        <v>524.73333333333346</v>
      </c>
      <c r="HR264" s="231">
        <f t="shared" si="199"/>
        <v>528.54666666666674</v>
      </c>
      <c r="HS264" s="231">
        <f t="shared" si="199"/>
        <v>521.26666666666677</v>
      </c>
      <c r="HT264" s="231">
        <f t="shared" si="199"/>
        <v>533.92000000000007</v>
      </c>
      <c r="HU264" s="231">
        <f t="shared" si="199"/>
        <v>543.62666666666667</v>
      </c>
      <c r="HV264" s="231">
        <f t="shared" si="199"/>
        <v>531.32000000000005</v>
      </c>
      <c r="HW264" s="231">
        <f t="shared" si="199"/>
        <v>521.61333333333334</v>
      </c>
      <c r="HX264" s="231">
        <f t="shared" si="199"/>
        <v>532.70666666666682</v>
      </c>
      <c r="HY264" s="231">
        <f t="shared" si="199"/>
        <v>551.94666666666672</v>
      </c>
      <c r="HZ264" s="231">
        <f t="shared" si="199"/>
        <v>545.01333333333332</v>
      </c>
      <c r="IA264" s="231">
        <f t="shared" si="199"/>
        <v>558.88000000000011</v>
      </c>
      <c r="IB264" s="231">
        <f t="shared" si="199"/>
        <v>521.78666666666675</v>
      </c>
      <c r="IC264" s="231">
        <f t="shared" si="199"/>
        <v>519.88000000000011</v>
      </c>
      <c r="ID264" s="231">
        <f t="shared" si="199"/>
        <v>554.37333333333345</v>
      </c>
      <c r="IE264" s="231">
        <f t="shared" si="199"/>
        <v>540.33333333333337</v>
      </c>
      <c r="IF264" s="231">
        <f t="shared" si="199"/>
        <v>506.88000000000017</v>
      </c>
      <c r="IG264" s="231">
        <f t="shared" si="199"/>
        <v>527.67999999999995</v>
      </c>
      <c r="IH264" s="231">
        <f t="shared" si="199"/>
        <v>551.6</v>
      </c>
      <c r="II264" s="231">
        <f t="shared" si="199"/>
        <v>522.65333333333331</v>
      </c>
      <c r="IJ264" s="231">
        <f t="shared" si="199"/>
        <v>567.02666666666676</v>
      </c>
      <c r="IK264" s="231">
        <f t="shared" si="199"/>
        <v>506.88000000000017</v>
      </c>
      <c r="IL264" s="231">
        <f t="shared" si="199"/>
        <v>549</v>
      </c>
      <c r="IM264" s="231">
        <f t="shared" si="199"/>
        <v>529.93333333333339</v>
      </c>
      <c r="IN264" s="231">
        <f t="shared" si="199"/>
        <v>525.25333333333344</v>
      </c>
      <c r="IO264" s="231">
        <f t="shared" si="199"/>
        <v>525.25333333333344</v>
      </c>
      <c r="IP264" s="231">
        <f t="shared" si="199"/>
        <v>540.16</v>
      </c>
      <c r="IQ264" s="231">
        <f t="shared" si="199"/>
        <v>546.92000000000007</v>
      </c>
      <c r="IR264" s="231">
        <f t="shared" si="199"/>
        <v>528.89333333333343</v>
      </c>
      <c r="IS264" s="231">
        <f t="shared" si="199"/>
        <v>539.29333333333341</v>
      </c>
      <c r="IT264" s="231">
        <f t="shared" si="199"/>
        <v>545.36000000000013</v>
      </c>
      <c r="IU264" s="231">
        <f t="shared" si="199"/>
        <v>545.88000000000011</v>
      </c>
      <c r="IV264" s="231">
        <f t="shared" si="199"/>
        <v>542.41333333333341</v>
      </c>
      <c r="IW264" s="231">
        <f t="shared" si="199"/>
        <v>567.54666666666674</v>
      </c>
      <c r="IX264" s="231">
        <f t="shared" ref="IX264:LI264" si="200">IFERROR(+(IX109*$B$143+IX190*$B$240)/$B$251,"")</f>
        <v>538.25333333333344</v>
      </c>
      <c r="IY264" s="231">
        <f t="shared" si="200"/>
        <v>533.74666666666678</v>
      </c>
      <c r="IZ264" s="231">
        <f t="shared" si="200"/>
        <v>535.13333333333333</v>
      </c>
      <c r="JA264" s="231">
        <f t="shared" si="200"/>
        <v>569.62666666666667</v>
      </c>
      <c r="JB264" s="231">
        <f t="shared" si="200"/>
        <v>539.64</v>
      </c>
      <c r="JC264" s="231">
        <f t="shared" si="200"/>
        <v>536.17333333333329</v>
      </c>
      <c r="JD264" s="231">
        <f t="shared" si="200"/>
        <v>528.54666666666674</v>
      </c>
      <c r="JE264" s="231">
        <f t="shared" si="200"/>
        <v>544.49333333333334</v>
      </c>
      <c r="JF264" s="231">
        <f t="shared" si="200"/>
        <v>551.08000000000004</v>
      </c>
      <c r="JG264" s="231">
        <f t="shared" si="200"/>
        <v>517.10666666666668</v>
      </c>
      <c r="JH264" s="231">
        <f t="shared" si="200"/>
        <v>551.42666666666673</v>
      </c>
      <c r="JI264" s="231">
        <f t="shared" si="200"/>
        <v>540.50666666666666</v>
      </c>
      <c r="JJ264" s="231">
        <f t="shared" si="200"/>
        <v>514.33333333333337</v>
      </c>
      <c r="JK264" s="231">
        <f t="shared" si="200"/>
        <v>559.0533333333334</v>
      </c>
      <c r="JL264" s="231">
        <f t="shared" si="200"/>
        <v>542.24000000000012</v>
      </c>
      <c r="JM264" s="231">
        <f t="shared" si="200"/>
        <v>519.88000000000011</v>
      </c>
      <c r="JN264" s="231">
        <f t="shared" si="200"/>
        <v>506.88000000000017</v>
      </c>
      <c r="JO264" s="231">
        <f t="shared" si="200"/>
        <v>537.90666666666675</v>
      </c>
      <c r="JP264" s="231">
        <f t="shared" si="200"/>
        <v>543.62666666666667</v>
      </c>
      <c r="JQ264" s="231">
        <f t="shared" si="200"/>
        <v>511.73333333333341</v>
      </c>
      <c r="JR264" s="231">
        <f t="shared" si="200"/>
        <v>533.40000000000009</v>
      </c>
      <c r="JS264" s="231">
        <f t="shared" si="200"/>
        <v>563.21333333333348</v>
      </c>
      <c r="JT264" s="231">
        <f t="shared" si="200"/>
        <v>545.88000000000011</v>
      </c>
      <c r="JU264" s="231">
        <f t="shared" si="200"/>
        <v>532.36000000000013</v>
      </c>
      <c r="JV264" s="231">
        <f t="shared" si="200"/>
        <v>542.06666666666672</v>
      </c>
      <c r="JW264" s="231">
        <f t="shared" si="200"/>
        <v>549.17333333333329</v>
      </c>
      <c r="JX264" s="231">
        <f t="shared" si="200"/>
        <v>559.74666666666678</v>
      </c>
      <c r="JY264" s="231">
        <f t="shared" si="200"/>
        <v>573.61333333333334</v>
      </c>
      <c r="JZ264" s="231">
        <f t="shared" si="200"/>
        <v>542.24000000000012</v>
      </c>
      <c r="KA264" s="231">
        <f t="shared" si="200"/>
        <v>527.16</v>
      </c>
      <c r="KB264" s="231">
        <f t="shared" si="200"/>
        <v>533.2266666666668</v>
      </c>
      <c r="KC264" s="231">
        <f t="shared" si="200"/>
        <v>528.89333333333343</v>
      </c>
      <c r="KD264" s="231">
        <f t="shared" si="200"/>
        <v>552.4666666666667</v>
      </c>
      <c r="KE264" s="231">
        <f t="shared" si="200"/>
        <v>558.01333333333332</v>
      </c>
      <c r="KF264" s="231">
        <f t="shared" si="200"/>
        <v>513.12</v>
      </c>
      <c r="KG264" s="231">
        <f t="shared" si="200"/>
        <v>532.70666666666682</v>
      </c>
      <c r="KH264" s="231">
        <f t="shared" si="200"/>
        <v>546.40000000000009</v>
      </c>
      <c r="KI264" s="231">
        <f t="shared" si="200"/>
        <v>564.94666666666672</v>
      </c>
      <c r="KJ264" s="231">
        <f t="shared" si="200"/>
        <v>528.72000000000014</v>
      </c>
      <c r="KK264" s="231">
        <f t="shared" si="200"/>
        <v>543.80000000000007</v>
      </c>
      <c r="KL264" s="231">
        <f t="shared" si="200"/>
        <v>526.81333333333339</v>
      </c>
      <c r="KM264" s="231">
        <f t="shared" si="200"/>
        <v>546.57333333333338</v>
      </c>
      <c r="KN264" s="231">
        <f t="shared" si="200"/>
        <v>525.94666666666672</v>
      </c>
      <c r="KO264" s="231">
        <f t="shared" si="200"/>
        <v>531.14666666666665</v>
      </c>
      <c r="KP264" s="231">
        <f t="shared" si="200"/>
        <v>536.52</v>
      </c>
      <c r="KQ264" s="231">
        <f t="shared" si="200"/>
        <v>540.85333333333335</v>
      </c>
      <c r="KR264" s="231">
        <f t="shared" si="200"/>
        <v>547.96</v>
      </c>
      <c r="KS264" s="231">
        <f t="shared" si="200"/>
        <v>510.69333333333338</v>
      </c>
      <c r="KT264" s="231">
        <f t="shared" si="200"/>
        <v>534.09333333333336</v>
      </c>
      <c r="KU264" s="231">
        <f t="shared" si="200"/>
        <v>528.02666666666664</v>
      </c>
      <c r="KV264" s="231">
        <f t="shared" si="200"/>
        <v>524.90666666666675</v>
      </c>
      <c r="KW264" s="231">
        <f t="shared" si="200"/>
        <v>513.64</v>
      </c>
      <c r="KX264" s="231">
        <f t="shared" si="200"/>
        <v>543.28000000000009</v>
      </c>
      <c r="KY264" s="231">
        <f t="shared" si="200"/>
        <v>523.52</v>
      </c>
      <c r="KZ264" s="231">
        <f t="shared" si="200"/>
        <v>573.61333333333334</v>
      </c>
      <c r="LA264" s="231">
        <f t="shared" si="200"/>
        <v>520.40000000000009</v>
      </c>
      <c r="LB264" s="231">
        <f t="shared" si="200"/>
        <v>520.57333333333338</v>
      </c>
      <c r="LC264" s="231">
        <f t="shared" si="200"/>
        <v>525.42666666666673</v>
      </c>
      <c r="LD264" s="231">
        <f t="shared" si="200"/>
        <v>558.5333333333333</v>
      </c>
      <c r="LE264" s="231">
        <f t="shared" si="200"/>
        <v>542.41333333333341</v>
      </c>
      <c r="LF264" s="231">
        <f t="shared" si="200"/>
        <v>558.70666666666682</v>
      </c>
      <c r="LG264" s="231">
        <f t="shared" si="200"/>
        <v>555.5866666666667</v>
      </c>
      <c r="LH264" s="231">
        <f t="shared" si="200"/>
        <v>552.4666666666667</v>
      </c>
      <c r="LI264" s="231">
        <f t="shared" si="200"/>
        <v>559.92000000000007</v>
      </c>
      <c r="LJ264" s="231">
        <f t="shared" ref="LJ264:NU264" si="201">IFERROR(+(LJ109*$B$143+LJ190*$B$240)/$B$251,"")</f>
        <v>542.41333333333341</v>
      </c>
      <c r="LK264" s="231">
        <f t="shared" si="201"/>
        <v>534.44000000000005</v>
      </c>
      <c r="LL264" s="231">
        <f t="shared" si="201"/>
        <v>539.29333333333341</v>
      </c>
      <c r="LM264" s="231">
        <f t="shared" si="201"/>
        <v>512.25333333333344</v>
      </c>
      <c r="LN264" s="231">
        <f t="shared" si="201"/>
        <v>533.0533333333334</v>
      </c>
      <c r="LO264" s="231">
        <f t="shared" si="201"/>
        <v>539.4666666666667</v>
      </c>
      <c r="LP264" s="231">
        <f t="shared" si="201"/>
        <v>544.66666666666663</v>
      </c>
      <c r="LQ264" s="231">
        <f t="shared" si="201"/>
        <v>553.33333333333337</v>
      </c>
      <c r="LR264" s="231">
        <f t="shared" si="201"/>
        <v>563.21333333333348</v>
      </c>
      <c r="LS264" s="231">
        <f t="shared" si="201"/>
        <v>534.26666666666677</v>
      </c>
      <c r="LT264" s="231">
        <f t="shared" si="201"/>
        <v>535.82666666666671</v>
      </c>
      <c r="LU264" s="231">
        <f t="shared" si="201"/>
        <v>549.6933333333335</v>
      </c>
      <c r="LV264" s="231">
        <f t="shared" si="201"/>
        <v>512.25333333333344</v>
      </c>
      <c r="LW264" s="231">
        <f t="shared" si="201"/>
        <v>515.54666666666674</v>
      </c>
      <c r="LX264" s="231">
        <f t="shared" si="201"/>
        <v>536.52</v>
      </c>
      <c r="LY264" s="231">
        <f t="shared" si="201"/>
        <v>549</v>
      </c>
      <c r="LZ264" s="231">
        <f t="shared" si="201"/>
        <v>534.61333333333334</v>
      </c>
      <c r="MA264" s="231">
        <f t="shared" si="201"/>
        <v>541.19999999999993</v>
      </c>
      <c r="MB264" s="231">
        <f t="shared" si="201"/>
        <v>541.72000000000014</v>
      </c>
      <c r="MC264" s="231">
        <f t="shared" si="201"/>
        <v>542.24000000000012</v>
      </c>
      <c r="MD264" s="231">
        <f t="shared" si="201"/>
        <v>527.33333333333337</v>
      </c>
      <c r="ME264" s="231">
        <f t="shared" si="201"/>
        <v>538.25333333333344</v>
      </c>
      <c r="MF264" s="231">
        <f t="shared" si="201"/>
        <v>530.28000000000009</v>
      </c>
      <c r="MG264" s="231">
        <f t="shared" si="201"/>
        <v>525.08000000000004</v>
      </c>
      <c r="MH264" s="231">
        <f t="shared" si="201"/>
        <v>541.54666666666674</v>
      </c>
      <c r="MI264" s="231">
        <f t="shared" si="201"/>
        <v>546.2266666666668</v>
      </c>
      <c r="MJ264" s="231">
        <f t="shared" si="201"/>
        <v>528.37333333333345</v>
      </c>
      <c r="MK264" s="231">
        <f t="shared" si="201"/>
        <v>536.17333333333329</v>
      </c>
      <c r="ML264" s="231">
        <f t="shared" si="201"/>
        <v>533.57333333333338</v>
      </c>
      <c r="MM264" s="231">
        <f t="shared" si="201"/>
        <v>557.66666666666663</v>
      </c>
      <c r="MN264" s="231">
        <f t="shared" si="201"/>
        <v>528.54666666666674</v>
      </c>
      <c r="MO264" s="231">
        <f t="shared" si="201"/>
        <v>541.02666666666676</v>
      </c>
      <c r="MP264" s="231">
        <f t="shared" si="201"/>
        <v>532.5333333333333</v>
      </c>
      <c r="MQ264" s="231">
        <f t="shared" si="201"/>
        <v>526.81333333333339</v>
      </c>
      <c r="MR264" s="231">
        <f t="shared" si="201"/>
        <v>526.98666666666668</v>
      </c>
      <c r="MS264" s="231">
        <f t="shared" si="201"/>
        <v>559.92000000000007</v>
      </c>
      <c r="MT264" s="231">
        <f t="shared" si="201"/>
        <v>550.73333333333346</v>
      </c>
      <c r="MU264" s="231">
        <f t="shared" si="201"/>
        <v>510</v>
      </c>
      <c r="MV264" s="231">
        <f t="shared" si="201"/>
        <v>533.2266666666668</v>
      </c>
      <c r="MW264" s="231">
        <f t="shared" si="201"/>
        <v>534.26666666666677</v>
      </c>
      <c r="MX264" s="231">
        <f t="shared" si="201"/>
        <v>543.80000000000007</v>
      </c>
      <c r="MY264" s="231">
        <f t="shared" si="201"/>
        <v>538.08000000000004</v>
      </c>
      <c r="MZ264" s="231">
        <f t="shared" si="201"/>
        <v>541.19999999999993</v>
      </c>
      <c r="NA264" s="231">
        <f t="shared" si="201"/>
        <v>545.88000000000011</v>
      </c>
      <c r="NB264" s="231">
        <f t="shared" si="201"/>
        <v>539.29333333333341</v>
      </c>
      <c r="NC264" s="231">
        <f t="shared" si="201"/>
        <v>560.09333333333336</v>
      </c>
      <c r="ND264" s="231">
        <f t="shared" si="201"/>
        <v>547.44000000000005</v>
      </c>
      <c r="NE264" s="231">
        <f t="shared" si="201"/>
        <v>512.94666666666672</v>
      </c>
      <c r="NF264" s="231">
        <f t="shared" si="201"/>
        <v>539.12</v>
      </c>
      <c r="NG264" s="231">
        <f t="shared" si="201"/>
        <v>553.50666666666666</v>
      </c>
      <c r="NH264" s="231">
        <f t="shared" si="201"/>
        <v>554.02666666666676</v>
      </c>
      <c r="NI264" s="231">
        <f t="shared" si="201"/>
        <v>552.81333333333339</v>
      </c>
      <c r="NJ264" s="231">
        <f t="shared" si="201"/>
        <v>548.82666666666671</v>
      </c>
      <c r="NK264" s="231">
        <f t="shared" si="201"/>
        <v>516.5866666666667</v>
      </c>
      <c r="NL264" s="231">
        <f t="shared" si="201"/>
        <v>543.28000000000009</v>
      </c>
      <c r="NM264" s="231">
        <f t="shared" si="201"/>
        <v>533.40000000000009</v>
      </c>
      <c r="NN264" s="231">
        <f t="shared" si="201"/>
        <v>524.73333333333346</v>
      </c>
      <c r="NO264" s="231">
        <f t="shared" si="201"/>
        <v>573.61333333333334</v>
      </c>
      <c r="NP264" s="231">
        <f t="shared" si="201"/>
        <v>534.96</v>
      </c>
      <c r="NQ264" s="231">
        <f t="shared" si="201"/>
        <v>527.67999999999995</v>
      </c>
      <c r="NR264" s="231">
        <f t="shared" si="201"/>
        <v>539.4666666666667</v>
      </c>
      <c r="NS264" s="231">
        <f t="shared" si="201"/>
        <v>547.96</v>
      </c>
      <c r="NT264" s="231">
        <f t="shared" si="201"/>
        <v>518.32000000000005</v>
      </c>
      <c r="NU264" s="231">
        <f t="shared" si="201"/>
        <v>527.50666666666666</v>
      </c>
      <c r="NV264" s="231">
        <f t="shared" ref="NV264:QG264" si="202">IFERROR(+(NV109*$B$143+NV190*$B$240)/$B$251,"")</f>
        <v>543.45333333333338</v>
      </c>
      <c r="NW264" s="231">
        <f t="shared" si="202"/>
        <v>507.92000000000007</v>
      </c>
      <c r="NX264" s="231">
        <f t="shared" si="202"/>
        <v>507.57333333333344</v>
      </c>
      <c r="NY264" s="231">
        <f t="shared" si="202"/>
        <v>532.70666666666682</v>
      </c>
      <c r="NZ264" s="231">
        <f t="shared" si="202"/>
        <v>537.38666666666677</v>
      </c>
      <c r="OA264" s="231">
        <f t="shared" si="202"/>
        <v>524.56000000000006</v>
      </c>
      <c r="OB264" s="231">
        <f t="shared" si="202"/>
        <v>531.14666666666665</v>
      </c>
      <c r="OC264" s="231">
        <f t="shared" si="202"/>
        <v>553.85333333333335</v>
      </c>
      <c r="OD264" s="231">
        <f t="shared" si="202"/>
        <v>526.12</v>
      </c>
      <c r="OE264" s="231">
        <f t="shared" si="202"/>
        <v>540.85333333333335</v>
      </c>
      <c r="OF264" s="231">
        <f t="shared" si="202"/>
        <v>511.56000000000017</v>
      </c>
      <c r="OG264" s="231">
        <f t="shared" si="202"/>
        <v>545.70666666666682</v>
      </c>
      <c r="OH264" s="231">
        <f t="shared" si="202"/>
        <v>506.88000000000017</v>
      </c>
      <c r="OI264" s="231">
        <f t="shared" si="202"/>
        <v>528.72000000000014</v>
      </c>
      <c r="OJ264" s="231">
        <f t="shared" si="202"/>
        <v>514.16</v>
      </c>
      <c r="OK264" s="231">
        <f t="shared" si="202"/>
        <v>517.10666666666668</v>
      </c>
      <c r="OL264" s="231">
        <f t="shared" si="202"/>
        <v>525.42666666666673</v>
      </c>
      <c r="OM264" s="231">
        <f t="shared" si="202"/>
        <v>555.24000000000012</v>
      </c>
      <c r="ON264" s="231">
        <f t="shared" si="202"/>
        <v>530.62666666666667</v>
      </c>
      <c r="OO264" s="231">
        <f t="shared" si="202"/>
        <v>539.98666666666668</v>
      </c>
      <c r="OP264" s="231">
        <f t="shared" si="202"/>
        <v>564.25333333333344</v>
      </c>
      <c r="OQ264" s="231">
        <f t="shared" si="202"/>
        <v>522.30666666666673</v>
      </c>
      <c r="OR264" s="231">
        <f t="shared" si="202"/>
        <v>541.54666666666674</v>
      </c>
      <c r="OS264" s="231">
        <f t="shared" si="202"/>
        <v>542.7600000000001</v>
      </c>
      <c r="OT264" s="231">
        <f t="shared" si="202"/>
        <v>536.86666666666667</v>
      </c>
      <c r="OU264" s="231">
        <f t="shared" si="202"/>
        <v>537.90666666666675</v>
      </c>
      <c r="OV264" s="231">
        <f t="shared" si="202"/>
        <v>559.40000000000009</v>
      </c>
      <c r="OW264" s="231">
        <f t="shared" si="202"/>
        <v>535.65333333333331</v>
      </c>
      <c r="OX264" s="231">
        <f t="shared" si="202"/>
        <v>524.38666666666677</v>
      </c>
      <c r="OY264" s="231">
        <f t="shared" si="202"/>
        <v>545.18666666666661</v>
      </c>
      <c r="OZ264" s="231">
        <f t="shared" si="202"/>
        <v>530.80000000000007</v>
      </c>
      <c r="PA264" s="231">
        <f t="shared" si="202"/>
        <v>518.66666666666663</v>
      </c>
      <c r="PB264" s="231">
        <f t="shared" si="202"/>
        <v>557.14666666666665</v>
      </c>
      <c r="PC264" s="231">
        <f t="shared" si="202"/>
        <v>553.33333333333337</v>
      </c>
      <c r="PD264" s="231">
        <f t="shared" si="202"/>
        <v>559.57333333333338</v>
      </c>
      <c r="PE264" s="231">
        <f t="shared" si="202"/>
        <v>546.74666666666678</v>
      </c>
      <c r="PF264" s="231">
        <f t="shared" si="202"/>
        <v>548.30666666666673</v>
      </c>
      <c r="PG264" s="231">
        <f t="shared" si="202"/>
        <v>545.18666666666661</v>
      </c>
      <c r="PH264" s="231">
        <f t="shared" si="202"/>
        <v>517.62666666666667</v>
      </c>
      <c r="PI264" s="231">
        <f t="shared" si="202"/>
        <v>540.67999999999995</v>
      </c>
      <c r="PJ264" s="231">
        <f t="shared" si="202"/>
        <v>546.2266666666668</v>
      </c>
      <c r="PK264" s="231">
        <f t="shared" si="202"/>
        <v>543.62666666666667</v>
      </c>
      <c r="PL264" s="231">
        <f t="shared" si="202"/>
        <v>544.84</v>
      </c>
      <c r="PM264" s="231">
        <f t="shared" si="202"/>
        <v>567.72000000000014</v>
      </c>
      <c r="PN264" s="231">
        <f t="shared" si="202"/>
        <v>523.52</v>
      </c>
      <c r="PO264" s="231">
        <f t="shared" si="202"/>
        <v>538.77333333333343</v>
      </c>
      <c r="PP264" s="231">
        <f t="shared" si="202"/>
        <v>506.88000000000017</v>
      </c>
      <c r="PQ264" s="231">
        <f t="shared" si="202"/>
        <v>510.34666666666664</v>
      </c>
      <c r="PR264" s="231">
        <f t="shared" si="202"/>
        <v>514.67999999999995</v>
      </c>
      <c r="PS264" s="231">
        <f t="shared" si="202"/>
        <v>560.61333333333334</v>
      </c>
      <c r="PT264" s="231">
        <f t="shared" si="202"/>
        <v>552.4666666666667</v>
      </c>
      <c r="PU264" s="231">
        <f t="shared" si="202"/>
        <v>530.10666666666668</v>
      </c>
      <c r="PV264" s="231">
        <f t="shared" si="202"/>
        <v>530.45333333333338</v>
      </c>
      <c r="PW264" s="231">
        <f t="shared" si="202"/>
        <v>553.33333333333337</v>
      </c>
      <c r="PX264" s="231">
        <f t="shared" si="202"/>
        <v>547.09333333333336</v>
      </c>
      <c r="PY264" s="231">
        <f t="shared" si="202"/>
        <v>573.61333333333323</v>
      </c>
      <c r="PZ264" s="231">
        <f t="shared" si="202"/>
        <v>550.73333333333346</v>
      </c>
      <c r="QA264" s="231">
        <f t="shared" si="202"/>
        <v>561.82666666666671</v>
      </c>
      <c r="QB264" s="231">
        <f t="shared" si="202"/>
        <v>540.16</v>
      </c>
      <c r="QC264" s="231">
        <f t="shared" si="202"/>
        <v>573.61333333333334</v>
      </c>
      <c r="QD264" s="231">
        <f t="shared" si="202"/>
        <v>561.82666666666671</v>
      </c>
      <c r="QE264" s="231">
        <f t="shared" si="202"/>
        <v>558.36000000000013</v>
      </c>
      <c r="QF264" s="231">
        <f t="shared" si="202"/>
        <v>549</v>
      </c>
      <c r="QG264" s="231">
        <f t="shared" si="202"/>
        <v>534.96</v>
      </c>
      <c r="QH264" s="231">
        <f t="shared" ref="QH264:SG264" si="203">IFERROR(+(QH109*$B$143+QH190*$B$240)/$B$251,"")</f>
        <v>545.5333333333333</v>
      </c>
      <c r="QI264" s="231">
        <f t="shared" si="203"/>
        <v>506.88000000000017</v>
      </c>
      <c r="QJ264" s="231">
        <f t="shared" si="203"/>
        <v>519.53333333333342</v>
      </c>
      <c r="QK264" s="231">
        <f t="shared" si="203"/>
        <v>545.18666666666661</v>
      </c>
      <c r="QL264" s="231">
        <f t="shared" si="203"/>
        <v>523.86666666666679</v>
      </c>
      <c r="QM264" s="231">
        <f t="shared" si="203"/>
        <v>561.48</v>
      </c>
      <c r="QN264" s="231">
        <f t="shared" si="203"/>
        <v>515.37333333333345</v>
      </c>
      <c r="QO264" s="231">
        <f t="shared" si="203"/>
        <v>530.45333333333338</v>
      </c>
      <c r="QP264" s="231">
        <f t="shared" si="203"/>
        <v>558.70666666666682</v>
      </c>
      <c r="QQ264" s="231">
        <f t="shared" si="203"/>
        <v>517.28000000000009</v>
      </c>
      <c r="QR264" s="231">
        <f t="shared" si="203"/>
        <v>531.66666666666663</v>
      </c>
      <c r="QS264" s="231">
        <f t="shared" si="203"/>
        <v>533.57333333333338</v>
      </c>
      <c r="QT264" s="231">
        <f t="shared" si="203"/>
        <v>530.80000000000007</v>
      </c>
      <c r="QU264" s="231">
        <f t="shared" si="203"/>
        <v>546.92000000000007</v>
      </c>
      <c r="QV264" s="231">
        <f t="shared" si="203"/>
        <v>547.96</v>
      </c>
      <c r="QW264" s="231">
        <f t="shared" si="203"/>
        <v>526.64</v>
      </c>
      <c r="QX264" s="231">
        <f t="shared" si="203"/>
        <v>545.70666666666682</v>
      </c>
      <c r="QY264" s="231">
        <f t="shared" si="203"/>
        <v>545.18666666666661</v>
      </c>
      <c r="QZ264" s="231">
        <f t="shared" si="203"/>
        <v>521.61333333333334</v>
      </c>
      <c r="RA264" s="231">
        <f t="shared" si="203"/>
        <v>528.54666666666674</v>
      </c>
      <c r="RB264" s="231">
        <f t="shared" si="203"/>
        <v>560.26666666666677</v>
      </c>
      <c r="RC264" s="231">
        <f t="shared" si="203"/>
        <v>573.61333333333334</v>
      </c>
      <c r="RD264" s="231">
        <f t="shared" si="203"/>
        <v>526.81333333333339</v>
      </c>
      <c r="RE264" s="231">
        <f t="shared" si="203"/>
        <v>552.4666666666667</v>
      </c>
      <c r="RF264" s="231">
        <f t="shared" si="203"/>
        <v>540.50666666666666</v>
      </c>
      <c r="RG264" s="231">
        <f t="shared" si="203"/>
        <v>532.5333333333333</v>
      </c>
      <c r="RH264" s="231">
        <f t="shared" si="203"/>
        <v>540.67999999999995</v>
      </c>
      <c r="RI264" s="231">
        <f t="shared" si="203"/>
        <v>544.32000000000005</v>
      </c>
      <c r="RJ264" s="231">
        <f t="shared" si="203"/>
        <v>543.28000000000009</v>
      </c>
      <c r="RK264" s="231">
        <f t="shared" si="203"/>
        <v>536.6933333333335</v>
      </c>
      <c r="RL264" s="231">
        <f t="shared" si="203"/>
        <v>562.52</v>
      </c>
      <c r="RM264" s="231">
        <f t="shared" si="203"/>
        <v>542.41333333333341</v>
      </c>
      <c r="RN264" s="231">
        <f t="shared" si="203"/>
        <v>543.10666666666668</v>
      </c>
      <c r="RO264" s="231">
        <f t="shared" si="203"/>
        <v>539.29333333333341</v>
      </c>
      <c r="RP264" s="231">
        <f t="shared" si="203"/>
        <v>533.2266666666668</v>
      </c>
      <c r="RQ264" s="231">
        <f t="shared" si="203"/>
        <v>551.08000000000004</v>
      </c>
      <c r="RR264" s="231">
        <f t="shared" si="203"/>
        <v>522.30666666666673</v>
      </c>
      <c r="RS264" s="231">
        <f t="shared" si="203"/>
        <v>534.26666666666677</v>
      </c>
      <c r="RT264" s="231">
        <f t="shared" si="203"/>
        <v>535.30666666666673</v>
      </c>
      <c r="RU264" s="231">
        <f t="shared" si="203"/>
        <v>573.44000000000005</v>
      </c>
      <c r="RV264" s="231">
        <f t="shared" si="203"/>
        <v>554.02666666666676</v>
      </c>
      <c r="RW264" s="231">
        <f t="shared" si="203"/>
        <v>557.49333333333334</v>
      </c>
      <c r="RX264" s="231">
        <f t="shared" si="203"/>
        <v>536.6933333333335</v>
      </c>
      <c r="RY264" s="231">
        <f t="shared" si="203"/>
        <v>538.77333333333343</v>
      </c>
      <c r="RZ264" s="231">
        <f t="shared" si="203"/>
        <v>522.13333333333333</v>
      </c>
      <c r="SA264" s="231">
        <f t="shared" si="203"/>
        <v>558.36000000000013</v>
      </c>
      <c r="SB264" s="231">
        <f t="shared" si="203"/>
        <v>521.26666666666677</v>
      </c>
      <c r="SC264" s="231">
        <f t="shared" si="203"/>
        <v>525.08000000000004</v>
      </c>
      <c r="SD264" s="231">
        <f t="shared" si="203"/>
        <v>541.54666666666674</v>
      </c>
      <c r="SE264" s="231">
        <f t="shared" si="203"/>
        <v>521.78666666666675</v>
      </c>
      <c r="SF264" s="231">
        <f t="shared" si="203"/>
        <v>547.09333333333336</v>
      </c>
      <c r="SG264" s="231">
        <f t="shared" si="203"/>
        <v>527.33333333333337</v>
      </c>
      <c r="SH264" s="231"/>
      <c r="SI264" s="231"/>
      <c r="SJ264" s="231"/>
      <c r="SK264" s="231"/>
    </row>
    <row r="265" spans="1:505">
      <c r="A265" s="249">
        <v>2016</v>
      </c>
      <c r="B265" s="231">
        <f t="shared" ref="B265:BM265" si="204">IFERROR(+(B110*$B$144+B191*$B$241)/$B$252,"")</f>
        <v>653.33666666666659</v>
      </c>
      <c r="C265" s="231">
        <f t="shared" si="204"/>
        <v>710.10333333333324</v>
      </c>
      <c r="D265" s="231">
        <f t="shared" si="204"/>
        <v>621.10000000000014</v>
      </c>
      <c r="E265" s="231">
        <f t="shared" si="204"/>
        <v>641.73533333333319</v>
      </c>
      <c r="F265" s="231">
        <f t="shared" si="204"/>
        <v>650.84900000000005</v>
      </c>
      <c r="G265" s="231">
        <f t="shared" si="204"/>
        <v>621.1</v>
      </c>
      <c r="H265" s="231">
        <f t="shared" si="204"/>
        <v>642.52666666666676</v>
      </c>
      <c r="I265" s="231">
        <f t="shared" si="204"/>
        <v>630.6</v>
      </c>
      <c r="J265" s="231">
        <f t="shared" si="204"/>
        <v>683.47799999999984</v>
      </c>
      <c r="K265" s="231">
        <f t="shared" si="204"/>
        <v>621.10000000000014</v>
      </c>
      <c r="L265" s="231">
        <f t="shared" si="204"/>
        <v>655.09999999999991</v>
      </c>
      <c r="M265" s="231">
        <f t="shared" si="204"/>
        <v>631.38333333333333</v>
      </c>
      <c r="N265" s="231">
        <f t="shared" si="204"/>
        <v>654.62166666666678</v>
      </c>
      <c r="O265" s="231">
        <f t="shared" si="204"/>
        <v>621.10000000000014</v>
      </c>
      <c r="P265" s="231">
        <f t="shared" si="204"/>
        <v>621.1</v>
      </c>
      <c r="Q265" s="231">
        <f t="shared" si="204"/>
        <v>630.6</v>
      </c>
      <c r="R265" s="231">
        <f t="shared" si="204"/>
        <v>623.61333333333323</v>
      </c>
      <c r="S265" s="231">
        <f t="shared" si="204"/>
        <v>694.59999999999991</v>
      </c>
      <c r="T265" s="231">
        <f t="shared" si="204"/>
        <v>626.82000000000016</v>
      </c>
      <c r="U265" s="231">
        <f t="shared" si="204"/>
        <v>706.41066666666677</v>
      </c>
      <c r="V265" s="231">
        <f t="shared" si="204"/>
        <v>711.43000000000018</v>
      </c>
      <c r="W265" s="231">
        <f t="shared" si="204"/>
        <v>621.1</v>
      </c>
      <c r="X265" s="231">
        <f t="shared" si="204"/>
        <v>624.59999999999991</v>
      </c>
      <c r="Y265" s="231">
        <f t="shared" si="204"/>
        <v>621.1</v>
      </c>
      <c r="Z265" s="231">
        <f t="shared" si="204"/>
        <v>621.09999999999991</v>
      </c>
      <c r="AA265" s="231">
        <f t="shared" si="204"/>
        <v>666.23333333333346</v>
      </c>
      <c r="AB265" s="231">
        <f t="shared" si="204"/>
        <v>659.05399999999997</v>
      </c>
      <c r="AC265" s="231">
        <f t="shared" si="204"/>
        <v>668.82333333333327</v>
      </c>
      <c r="AD265" s="231">
        <f t="shared" si="204"/>
        <v>674.81333333333339</v>
      </c>
      <c r="AE265" s="231">
        <f t="shared" si="204"/>
        <v>653.88400000000013</v>
      </c>
      <c r="AF265" s="231">
        <f t="shared" si="204"/>
        <v>752.303</v>
      </c>
      <c r="AG265" s="231">
        <f t="shared" si="204"/>
        <v>621.1</v>
      </c>
      <c r="AH265" s="231">
        <f t="shared" si="204"/>
        <v>704.71133333333341</v>
      </c>
      <c r="AI265" s="231">
        <f t="shared" si="204"/>
        <v>657.47833333333324</v>
      </c>
      <c r="AJ265" s="231">
        <f t="shared" si="204"/>
        <v>621.09999999999991</v>
      </c>
      <c r="AK265" s="231">
        <f t="shared" si="204"/>
        <v>691.40499999999986</v>
      </c>
      <c r="AL265" s="231">
        <f t="shared" si="204"/>
        <v>639.01500000000021</v>
      </c>
      <c r="AM265" s="231">
        <f t="shared" si="204"/>
        <v>720.32500000000005</v>
      </c>
      <c r="AN265" s="231">
        <f t="shared" si="204"/>
        <v>621.09999999999991</v>
      </c>
      <c r="AO265" s="231">
        <f t="shared" si="204"/>
        <v>703.6</v>
      </c>
      <c r="AP265" s="231">
        <f t="shared" si="204"/>
        <v>647.70333333333338</v>
      </c>
      <c r="AQ265" s="231">
        <f t="shared" si="204"/>
        <v>761.96966666666674</v>
      </c>
      <c r="AR265" s="231">
        <f t="shared" si="204"/>
        <v>729.38</v>
      </c>
      <c r="AS265" s="231">
        <f t="shared" si="204"/>
        <v>631.2600000000001</v>
      </c>
      <c r="AT265" s="231">
        <f t="shared" si="204"/>
        <v>621.1</v>
      </c>
      <c r="AU265" s="231">
        <f t="shared" si="204"/>
        <v>626.44999999999993</v>
      </c>
      <c r="AV265" s="231">
        <f t="shared" si="204"/>
        <v>717.44166666666661</v>
      </c>
      <c r="AW265" s="231">
        <f t="shared" si="204"/>
        <v>689.38333333333333</v>
      </c>
      <c r="AX265" s="231">
        <f t="shared" si="204"/>
        <v>699.95666666666682</v>
      </c>
      <c r="AY265" s="231">
        <f t="shared" si="204"/>
        <v>683.97799999999984</v>
      </c>
      <c r="AZ265" s="231">
        <f t="shared" si="204"/>
        <v>644.98333333333346</v>
      </c>
      <c r="BA265" s="231">
        <f t="shared" si="204"/>
        <v>741.41499999999996</v>
      </c>
      <c r="BB265" s="231">
        <f t="shared" si="204"/>
        <v>678.09833333333347</v>
      </c>
      <c r="BC265" s="231">
        <f t="shared" si="204"/>
        <v>632.1</v>
      </c>
      <c r="BD265" s="231">
        <f t="shared" si="204"/>
        <v>621.10000000000014</v>
      </c>
      <c r="BE265" s="231">
        <f t="shared" si="204"/>
        <v>659.65133333333335</v>
      </c>
      <c r="BF265" s="231">
        <f t="shared" si="204"/>
        <v>621.1</v>
      </c>
      <c r="BG265" s="231">
        <f t="shared" si="204"/>
        <v>758.93666666666661</v>
      </c>
      <c r="BH265" s="231">
        <f t="shared" si="204"/>
        <v>621.10000000000014</v>
      </c>
      <c r="BI265" s="231">
        <f t="shared" si="204"/>
        <v>657.00833333333333</v>
      </c>
      <c r="BJ265" s="231">
        <f t="shared" si="204"/>
        <v>632.7399999999999</v>
      </c>
      <c r="BK265" s="231">
        <f t="shared" si="204"/>
        <v>710.09</v>
      </c>
      <c r="BL265" s="231">
        <f t="shared" si="204"/>
        <v>707.1</v>
      </c>
      <c r="BM265" s="231">
        <f t="shared" si="204"/>
        <v>720.32500000000005</v>
      </c>
      <c r="BN265" s="231">
        <f t="shared" ref="BN265:DY265" si="205">IFERROR(+(BN110*$B$144+BN191*$B$241)/$B$252,"")</f>
        <v>740.26333333333343</v>
      </c>
      <c r="BO265" s="231">
        <f t="shared" si="205"/>
        <v>656.01833333333332</v>
      </c>
      <c r="BP265" s="231">
        <f t="shared" si="205"/>
        <v>631.87666666666689</v>
      </c>
      <c r="BQ265" s="231">
        <f t="shared" si="205"/>
        <v>720.89333333333332</v>
      </c>
      <c r="BR265" s="231">
        <f t="shared" si="205"/>
        <v>621.09999999999991</v>
      </c>
      <c r="BS265" s="231">
        <f t="shared" si="205"/>
        <v>694.57533333333345</v>
      </c>
      <c r="BT265" s="231">
        <f t="shared" si="205"/>
        <v>637.59999999999991</v>
      </c>
      <c r="BU265" s="231">
        <f t="shared" si="205"/>
        <v>621.1</v>
      </c>
      <c r="BV265" s="231">
        <f t="shared" si="205"/>
        <v>621.1</v>
      </c>
      <c r="BW265" s="231">
        <f t="shared" si="205"/>
        <v>717.94600000000003</v>
      </c>
      <c r="BX265" s="231">
        <f t="shared" si="205"/>
        <v>686.46133333333341</v>
      </c>
      <c r="BY265" s="231">
        <f t="shared" si="205"/>
        <v>645.4433333333335</v>
      </c>
      <c r="BZ265" s="231">
        <f t="shared" si="205"/>
        <v>663.56899999999996</v>
      </c>
      <c r="CA265" s="231">
        <f t="shared" si="205"/>
        <v>666.6</v>
      </c>
      <c r="CB265" s="231">
        <f t="shared" si="205"/>
        <v>657.10000000000014</v>
      </c>
      <c r="CC265" s="231">
        <f t="shared" si="205"/>
        <v>720.32500000000005</v>
      </c>
      <c r="CD265" s="231">
        <f t="shared" si="205"/>
        <v>634.83666666666659</v>
      </c>
      <c r="CE265" s="231">
        <f t="shared" si="205"/>
        <v>694.59999999999991</v>
      </c>
      <c r="CF265" s="231">
        <f t="shared" si="205"/>
        <v>664.76666666666654</v>
      </c>
      <c r="CG265" s="231">
        <f t="shared" si="205"/>
        <v>621.1</v>
      </c>
      <c r="CH265" s="231">
        <f t="shared" si="205"/>
        <v>670.70999999999981</v>
      </c>
      <c r="CI265" s="231">
        <f t="shared" si="205"/>
        <v>645.4433333333335</v>
      </c>
      <c r="CJ265" s="231">
        <f t="shared" si="205"/>
        <v>650.59999999999991</v>
      </c>
      <c r="CK265" s="231">
        <f t="shared" si="205"/>
        <v>656.57933333333324</v>
      </c>
      <c r="CL265" s="231">
        <f t="shared" si="205"/>
        <v>711.72666666666657</v>
      </c>
      <c r="CM265" s="231">
        <f t="shared" si="205"/>
        <v>726.7833333333333</v>
      </c>
      <c r="CN265" s="231">
        <f t="shared" si="205"/>
        <v>644.08666666666659</v>
      </c>
      <c r="CO265" s="231">
        <f t="shared" si="205"/>
        <v>631.6</v>
      </c>
      <c r="CP265" s="231">
        <f t="shared" si="205"/>
        <v>687.15666666666652</v>
      </c>
      <c r="CQ265" s="231">
        <f t="shared" si="205"/>
        <v>621.1</v>
      </c>
      <c r="CR265" s="231">
        <f t="shared" si="205"/>
        <v>621.09999999999991</v>
      </c>
      <c r="CS265" s="231">
        <f t="shared" si="205"/>
        <v>690.32333333333327</v>
      </c>
      <c r="CT265" s="231">
        <f t="shared" si="205"/>
        <v>662.18533333333335</v>
      </c>
      <c r="CU265" s="231">
        <f t="shared" si="205"/>
        <v>717.44166666666661</v>
      </c>
      <c r="CV265" s="231">
        <f t="shared" si="205"/>
        <v>629.01666666666654</v>
      </c>
      <c r="CW265" s="231">
        <f t="shared" si="205"/>
        <v>673.64666666666676</v>
      </c>
      <c r="CX265" s="231">
        <f t="shared" si="205"/>
        <v>673.84833333333324</v>
      </c>
      <c r="CY265" s="231">
        <f t="shared" si="205"/>
        <v>634.09666666666681</v>
      </c>
      <c r="CZ265" s="231">
        <f t="shared" si="205"/>
        <v>720.3033333333334</v>
      </c>
      <c r="DA265" s="231">
        <f t="shared" si="205"/>
        <v>621.1</v>
      </c>
      <c r="DB265" s="231">
        <f t="shared" si="205"/>
        <v>710.47733333333338</v>
      </c>
      <c r="DC265" s="231">
        <f t="shared" si="205"/>
        <v>659.84333333333348</v>
      </c>
      <c r="DD265" s="231">
        <f t="shared" si="205"/>
        <v>688.59999999999991</v>
      </c>
      <c r="DE265" s="231">
        <f t="shared" si="205"/>
        <v>675.09999999999991</v>
      </c>
      <c r="DF265" s="231">
        <f t="shared" si="205"/>
        <v>741.51233333333323</v>
      </c>
      <c r="DG265" s="231">
        <f t="shared" si="205"/>
        <v>650.21400000000006</v>
      </c>
      <c r="DH265" s="231">
        <f t="shared" si="205"/>
        <v>633.23333333333346</v>
      </c>
      <c r="DI265" s="231">
        <f t="shared" si="205"/>
        <v>646.09999999999991</v>
      </c>
      <c r="DJ265" s="231">
        <f t="shared" si="205"/>
        <v>669.61666666666667</v>
      </c>
      <c r="DK265" s="231">
        <f t="shared" si="205"/>
        <v>632.00000000000011</v>
      </c>
      <c r="DL265" s="231">
        <f t="shared" si="205"/>
        <v>635.9466666666666</v>
      </c>
      <c r="DM265" s="231">
        <f t="shared" si="205"/>
        <v>621.1</v>
      </c>
      <c r="DN265" s="231">
        <f t="shared" si="205"/>
        <v>663.10000000000014</v>
      </c>
      <c r="DO265" s="231">
        <f t="shared" si="205"/>
        <v>627.60000000000014</v>
      </c>
      <c r="DP265" s="231">
        <f t="shared" si="205"/>
        <v>621.1</v>
      </c>
      <c r="DQ265" s="231">
        <f t="shared" si="205"/>
        <v>625.58666666666659</v>
      </c>
      <c r="DR265" s="231">
        <f t="shared" si="205"/>
        <v>697.23266666666666</v>
      </c>
      <c r="DS265" s="231">
        <f t="shared" si="205"/>
        <v>702.1</v>
      </c>
      <c r="DT265" s="231">
        <f t="shared" si="205"/>
        <v>629.5333333333333</v>
      </c>
      <c r="DU265" s="231">
        <f t="shared" si="205"/>
        <v>713.88200000000006</v>
      </c>
      <c r="DV265" s="231">
        <f t="shared" si="205"/>
        <v>653.09999999999991</v>
      </c>
      <c r="DW265" s="231">
        <f t="shared" si="205"/>
        <v>677.7166666666667</v>
      </c>
      <c r="DX265" s="231">
        <f t="shared" si="205"/>
        <v>683.1</v>
      </c>
      <c r="DY265" s="231">
        <f t="shared" si="205"/>
        <v>621.09999999999991</v>
      </c>
      <c r="DZ265" s="231">
        <f t="shared" ref="DZ265:GK265" si="206">IFERROR(+(DZ110*$B$144+DZ191*$B$241)/$B$252,"")</f>
        <v>621.10000000000014</v>
      </c>
      <c r="EA265" s="231">
        <f t="shared" si="206"/>
        <v>621.09999999999991</v>
      </c>
      <c r="EB265" s="231">
        <f t="shared" si="206"/>
        <v>714.1</v>
      </c>
      <c r="EC265" s="231">
        <f t="shared" si="206"/>
        <v>659.59999999999991</v>
      </c>
      <c r="ED265" s="231">
        <f t="shared" si="206"/>
        <v>621.10000000000014</v>
      </c>
      <c r="EE265" s="231">
        <f t="shared" si="206"/>
        <v>621.09999999999991</v>
      </c>
      <c r="EF265" s="231">
        <f t="shared" si="206"/>
        <v>727.60166666666657</v>
      </c>
      <c r="EG265" s="231">
        <f t="shared" si="206"/>
        <v>621.1</v>
      </c>
      <c r="EH265" s="231">
        <f t="shared" si="206"/>
        <v>655.10000000000014</v>
      </c>
      <c r="EI265" s="231">
        <f t="shared" si="206"/>
        <v>678.38333333333333</v>
      </c>
      <c r="EJ265" s="231">
        <f t="shared" si="206"/>
        <v>622.62666666666689</v>
      </c>
      <c r="EK265" s="231">
        <f t="shared" si="206"/>
        <v>663.09999999999991</v>
      </c>
      <c r="EL265" s="231">
        <f t="shared" si="206"/>
        <v>680.10000000000014</v>
      </c>
      <c r="EM265" s="231">
        <f t="shared" si="206"/>
        <v>621.09999999999991</v>
      </c>
      <c r="EN265" s="231">
        <f t="shared" si="206"/>
        <v>621.1</v>
      </c>
      <c r="EO265" s="231">
        <f t="shared" si="206"/>
        <v>724.39499999999998</v>
      </c>
      <c r="EP265" s="231">
        <f t="shared" si="206"/>
        <v>649.51066666666657</v>
      </c>
      <c r="EQ265" s="231">
        <f t="shared" si="206"/>
        <v>643.47000000000014</v>
      </c>
      <c r="ER265" s="231">
        <f t="shared" si="206"/>
        <v>757.9050000000002</v>
      </c>
      <c r="ES265" s="231">
        <f t="shared" si="206"/>
        <v>639.15333333333353</v>
      </c>
      <c r="ET265" s="231">
        <f t="shared" si="206"/>
        <v>662.87</v>
      </c>
      <c r="EU265" s="231">
        <f t="shared" si="206"/>
        <v>624.31733333333329</v>
      </c>
      <c r="EV265" s="231">
        <f t="shared" si="206"/>
        <v>631.41133333333335</v>
      </c>
      <c r="EW265" s="231">
        <f t="shared" si="206"/>
        <v>653.58633333333353</v>
      </c>
      <c r="EX265" s="231">
        <f t="shared" si="206"/>
        <v>621.09999999999991</v>
      </c>
      <c r="EY265" s="231">
        <f t="shared" si="206"/>
        <v>621.09999999999991</v>
      </c>
      <c r="EZ265" s="231">
        <f t="shared" si="206"/>
        <v>651.75366666666662</v>
      </c>
      <c r="FA265" s="231">
        <f t="shared" si="206"/>
        <v>749.64499999999998</v>
      </c>
      <c r="FB265" s="231">
        <f t="shared" si="206"/>
        <v>652.30466666666678</v>
      </c>
      <c r="FC265" s="231">
        <f t="shared" si="206"/>
        <v>784.53933333333339</v>
      </c>
      <c r="FD265" s="231">
        <f t="shared" si="206"/>
        <v>684.6</v>
      </c>
      <c r="FE265" s="231">
        <f t="shared" si="206"/>
        <v>663.20333333333338</v>
      </c>
      <c r="FF265" s="231">
        <f t="shared" si="206"/>
        <v>676.41666666666686</v>
      </c>
      <c r="FG265" s="231">
        <f t="shared" si="206"/>
        <v>651.43000000000018</v>
      </c>
      <c r="FH265" s="231">
        <f t="shared" si="206"/>
        <v>623.26333333333343</v>
      </c>
      <c r="FI265" s="231">
        <f t="shared" si="206"/>
        <v>641.49666666666678</v>
      </c>
      <c r="FJ265" s="231">
        <f t="shared" si="206"/>
        <v>627.68333333333328</v>
      </c>
      <c r="FK265" s="231">
        <f t="shared" si="206"/>
        <v>621.09999999999991</v>
      </c>
      <c r="FL265" s="231">
        <f t="shared" si="206"/>
        <v>770.18899999999996</v>
      </c>
      <c r="FM265" s="231">
        <f t="shared" si="206"/>
        <v>645.23833333333323</v>
      </c>
      <c r="FN265" s="231">
        <f t="shared" si="206"/>
        <v>646.51333333333343</v>
      </c>
      <c r="FO265" s="231">
        <f t="shared" si="206"/>
        <v>621.1</v>
      </c>
      <c r="FP265" s="231">
        <f t="shared" si="206"/>
        <v>710.09999999999991</v>
      </c>
      <c r="FQ265" s="231">
        <f t="shared" si="206"/>
        <v>643.22333333333347</v>
      </c>
      <c r="FR265" s="231">
        <f t="shared" si="206"/>
        <v>621.1</v>
      </c>
      <c r="FS265" s="231">
        <f t="shared" si="206"/>
        <v>691.2833333333333</v>
      </c>
      <c r="FT265" s="231">
        <f t="shared" si="206"/>
        <v>667.30233333333319</v>
      </c>
      <c r="FU265" s="231">
        <f t="shared" si="206"/>
        <v>677.68100000000004</v>
      </c>
      <c r="FV265" s="231">
        <f t="shared" si="206"/>
        <v>637.5333333333333</v>
      </c>
      <c r="FW265" s="231">
        <f t="shared" si="206"/>
        <v>645.34666666666681</v>
      </c>
      <c r="FX265" s="231">
        <f t="shared" si="206"/>
        <v>673.95533333333344</v>
      </c>
      <c r="FY265" s="231">
        <f t="shared" si="206"/>
        <v>686.73166666666668</v>
      </c>
      <c r="FZ265" s="231">
        <f t="shared" si="206"/>
        <v>621.09999999999991</v>
      </c>
      <c r="GA265" s="231">
        <f t="shared" si="206"/>
        <v>628.0920000000001</v>
      </c>
      <c r="GB265" s="231">
        <f t="shared" si="206"/>
        <v>631.75333333333322</v>
      </c>
      <c r="GC265" s="231">
        <f t="shared" si="206"/>
        <v>668.67933333333337</v>
      </c>
      <c r="GD265" s="231">
        <f t="shared" si="206"/>
        <v>621.09999999999991</v>
      </c>
      <c r="GE265" s="231">
        <f t="shared" si="206"/>
        <v>651.32733333333351</v>
      </c>
      <c r="GF265" s="231">
        <f t="shared" si="206"/>
        <v>621.1</v>
      </c>
      <c r="GG265" s="231">
        <f t="shared" si="206"/>
        <v>678.59999999999991</v>
      </c>
      <c r="GH265" s="231">
        <f t="shared" si="206"/>
        <v>631.2600000000001</v>
      </c>
      <c r="GI265" s="231">
        <f t="shared" si="206"/>
        <v>646.89666666666665</v>
      </c>
      <c r="GJ265" s="231">
        <f t="shared" si="206"/>
        <v>676.6</v>
      </c>
      <c r="GK265" s="231">
        <f t="shared" si="206"/>
        <v>653.1</v>
      </c>
      <c r="GL265" s="231">
        <f t="shared" ref="GL265:IW265" si="207">IFERROR(+(GL110*$B$144+GL191*$B$241)/$B$252,"")</f>
        <v>638.60000000000014</v>
      </c>
      <c r="GM265" s="231">
        <f t="shared" si="207"/>
        <v>704.49666666666667</v>
      </c>
      <c r="GN265" s="231">
        <f t="shared" si="207"/>
        <v>637.05666666666684</v>
      </c>
      <c r="GO265" s="231">
        <f t="shared" si="207"/>
        <v>642.60666666666668</v>
      </c>
      <c r="GP265" s="231">
        <f t="shared" si="207"/>
        <v>668.92</v>
      </c>
      <c r="GQ265" s="231">
        <f t="shared" si="207"/>
        <v>642.85333333333335</v>
      </c>
      <c r="GR265" s="231">
        <f t="shared" si="207"/>
        <v>641.62</v>
      </c>
      <c r="GS265" s="231">
        <f t="shared" si="207"/>
        <v>693.89333333333332</v>
      </c>
      <c r="GT265" s="231">
        <f t="shared" si="207"/>
        <v>741.29166666666652</v>
      </c>
      <c r="GU265" s="231">
        <f t="shared" si="207"/>
        <v>621.09999999999991</v>
      </c>
      <c r="GV265" s="231">
        <f t="shared" si="207"/>
        <v>621.1</v>
      </c>
      <c r="GW265" s="231">
        <f t="shared" si="207"/>
        <v>640.60000000000014</v>
      </c>
      <c r="GX265" s="231">
        <f t="shared" si="207"/>
        <v>651.4899999999999</v>
      </c>
      <c r="GY265" s="231">
        <f t="shared" si="207"/>
        <v>629.65666666666664</v>
      </c>
      <c r="GZ265" s="231">
        <f t="shared" si="207"/>
        <v>640.47833333333335</v>
      </c>
      <c r="HA265" s="231">
        <f t="shared" si="207"/>
        <v>621.1</v>
      </c>
      <c r="HB265" s="231">
        <f t="shared" si="207"/>
        <v>694.97333333333347</v>
      </c>
      <c r="HC265" s="231">
        <f t="shared" si="207"/>
        <v>675.37833333333333</v>
      </c>
      <c r="HD265" s="231">
        <f t="shared" si="207"/>
        <v>702.41</v>
      </c>
      <c r="HE265" s="231">
        <f t="shared" si="207"/>
        <v>677.1</v>
      </c>
      <c r="HF265" s="231">
        <f t="shared" si="207"/>
        <v>629.5333333333333</v>
      </c>
      <c r="HG265" s="231">
        <f t="shared" si="207"/>
        <v>665.9899999999999</v>
      </c>
      <c r="HH265" s="231">
        <f t="shared" si="207"/>
        <v>621.1</v>
      </c>
      <c r="HI265" s="231">
        <f t="shared" si="207"/>
        <v>657.77666666666676</v>
      </c>
      <c r="HJ265" s="231">
        <f t="shared" si="207"/>
        <v>635.11866666666674</v>
      </c>
      <c r="HK265" s="231">
        <f t="shared" si="207"/>
        <v>745.4473333333334</v>
      </c>
      <c r="HL265" s="231">
        <f t="shared" si="207"/>
        <v>717.44166666666661</v>
      </c>
      <c r="HM265" s="231">
        <f t="shared" si="207"/>
        <v>634.97566666666671</v>
      </c>
      <c r="HN265" s="231">
        <f t="shared" si="207"/>
        <v>723.4083333333333</v>
      </c>
      <c r="HO265" s="231">
        <f t="shared" si="207"/>
        <v>701.12666666666689</v>
      </c>
      <c r="HP265" s="231">
        <f t="shared" si="207"/>
        <v>681.93333333333328</v>
      </c>
      <c r="HQ265" s="231">
        <f t="shared" si="207"/>
        <v>625.2166666666667</v>
      </c>
      <c r="HR265" s="231">
        <f t="shared" si="207"/>
        <v>692.11333333333323</v>
      </c>
      <c r="HS265" s="231">
        <f t="shared" si="207"/>
        <v>621.76333333333343</v>
      </c>
      <c r="HT265" s="231">
        <f t="shared" si="207"/>
        <v>720.32500000000005</v>
      </c>
      <c r="HU265" s="231">
        <f t="shared" si="207"/>
        <v>674.6</v>
      </c>
      <c r="HV265" s="231">
        <f t="shared" si="207"/>
        <v>621.1</v>
      </c>
      <c r="HW265" s="231">
        <f t="shared" si="207"/>
        <v>693.09999999999991</v>
      </c>
      <c r="HX265" s="231">
        <f t="shared" si="207"/>
        <v>623.61333333333323</v>
      </c>
      <c r="HY265" s="231">
        <f t="shared" si="207"/>
        <v>630.1</v>
      </c>
      <c r="HZ265" s="231">
        <f t="shared" si="207"/>
        <v>704.35833333333346</v>
      </c>
      <c r="IA265" s="231">
        <f t="shared" si="207"/>
        <v>627.68333333333328</v>
      </c>
      <c r="IB265" s="231">
        <f t="shared" si="207"/>
        <v>722.66166666666652</v>
      </c>
      <c r="IC265" s="231">
        <f t="shared" si="207"/>
        <v>653.48233333333326</v>
      </c>
      <c r="ID265" s="231">
        <f t="shared" si="207"/>
        <v>621.1</v>
      </c>
      <c r="IE265" s="231">
        <f t="shared" si="207"/>
        <v>629.16333333333341</v>
      </c>
      <c r="IF265" s="231">
        <f t="shared" si="207"/>
        <v>621.1</v>
      </c>
      <c r="IG265" s="231">
        <f t="shared" si="207"/>
        <v>655.8033333333334</v>
      </c>
      <c r="IH265" s="231">
        <f t="shared" si="207"/>
        <v>634.22000000000014</v>
      </c>
      <c r="II265" s="231">
        <f t="shared" si="207"/>
        <v>653.09999999999991</v>
      </c>
      <c r="IJ265" s="231">
        <f t="shared" si="207"/>
        <v>689.59999999999991</v>
      </c>
      <c r="IK265" s="231">
        <f t="shared" si="207"/>
        <v>634.1</v>
      </c>
      <c r="IL265" s="231">
        <f t="shared" si="207"/>
        <v>670.22933333333322</v>
      </c>
      <c r="IM265" s="231">
        <f t="shared" si="207"/>
        <v>637.05666666666684</v>
      </c>
      <c r="IN265" s="231">
        <f t="shared" si="207"/>
        <v>646.56733333333329</v>
      </c>
      <c r="IO265" s="231">
        <f t="shared" si="207"/>
        <v>658.10333333333324</v>
      </c>
      <c r="IP265" s="231">
        <f t="shared" si="207"/>
        <v>640.1</v>
      </c>
      <c r="IQ265" s="231">
        <f t="shared" si="207"/>
        <v>643.59333333333336</v>
      </c>
      <c r="IR265" s="231">
        <f t="shared" si="207"/>
        <v>660.6</v>
      </c>
      <c r="IS265" s="231">
        <f t="shared" si="207"/>
        <v>734.5533333333334</v>
      </c>
      <c r="IT265" s="231">
        <f t="shared" si="207"/>
        <v>645.00033333333329</v>
      </c>
      <c r="IU265" s="231">
        <f t="shared" si="207"/>
        <v>634.34333333333336</v>
      </c>
      <c r="IV265" s="231">
        <f t="shared" si="207"/>
        <v>621.09999999999991</v>
      </c>
      <c r="IW265" s="231">
        <f t="shared" si="207"/>
        <v>621.10000000000014</v>
      </c>
      <c r="IX265" s="231">
        <f t="shared" ref="IX265:LI265" si="208">IFERROR(+(IX110*$B$144+IX191*$B$241)/$B$252,"")</f>
        <v>694.35199999999998</v>
      </c>
      <c r="IY265" s="231">
        <f t="shared" si="208"/>
        <v>671.89666666666676</v>
      </c>
      <c r="IZ265" s="231">
        <f t="shared" si="208"/>
        <v>685.06799999999998</v>
      </c>
      <c r="JA265" s="231">
        <f t="shared" si="208"/>
        <v>673.97333333333347</v>
      </c>
      <c r="JB265" s="231">
        <f t="shared" si="208"/>
        <v>664.88333333333333</v>
      </c>
      <c r="JC265" s="231">
        <f t="shared" si="208"/>
        <v>677.95999999999981</v>
      </c>
      <c r="JD265" s="231">
        <f t="shared" si="208"/>
        <v>651.6</v>
      </c>
      <c r="JE265" s="231">
        <f t="shared" si="208"/>
        <v>656.70666666666682</v>
      </c>
      <c r="JF265" s="231">
        <f t="shared" si="208"/>
        <v>660.22666666666657</v>
      </c>
      <c r="JG265" s="231">
        <f t="shared" si="208"/>
        <v>696.89333333333332</v>
      </c>
      <c r="JH265" s="231">
        <f t="shared" si="208"/>
        <v>644.33333333333348</v>
      </c>
      <c r="JI265" s="231">
        <f t="shared" si="208"/>
        <v>649.91999999999996</v>
      </c>
      <c r="JJ265" s="231">
        <f t="shared" si="208"/>
        <v>621.09999999999991</v>
      </c>
      <c r="JK265" s="231">
        <f t="shared" si="208"/>
        <v>623.12</v>
      </c>
      <c r="JL265" s="231">
        <f t="shared" si="208"/>
        <v>665.59999999999991</v>
      </c>
      <c r="JM265" s="231">
        <f t="shared" si="208"/>
        <v>652.75733333333346</v>
      </c>
      <c r="JN265" s="231">
        <f t="shared" si="208"/>
        <v>633.86333333333323</v>
      </c>
      <c r="JO265" s="231">
        <f t="shared" si="208"/>
        <v>664.87933333333353</v>
      </c>
      <c r="JP265" s="231">
        <f t="shared" si="208"/>
        <v>621.09999999999991</v>
      </c>
      <c r="JQ265" s="231">
        <f t="shared" si="208"/>
        <v>643.40700000000004</v>
      </c>
      <c r="JR265" s="231">
        <f t="shared" si="208"/>
        <v>630.64333333333332</v>
      </c>
      <c r="JS265" s="231">
        <f t="shared" si="208"/>
        <v>641.07666666666671</v>
      </c>
      <c r="JT265" s="231">
        <f t="shared" si="208"/>
        <v>638.41333333333341</v>
      </c>
      <c r="JU265" s="231">
        <f t="shared" si="208"/>
        <v>621.09999999999991</v>
      </c>
      <c r="JV265" s="231">
        <f t="shared" si="208"/>
        <v>661.44166666666672</v>
      </c>
      <c r="JW265" s="231">
        <f t="shared" si="208"/>
        <v>632.53133333333346</v>
      </c>
      <c r="JX265" s="231">
        <f t="shared" si="208"/>
        <v>694.15499999999986</v>
      </c>
      <c r="JY265" s="231">
        <f t="shared" si="208"/>
        <v>690.59999999999991</v>
      </c>
      <c r="JZ265" s="231">
        <f t="shared" si="208"/>
        <v>658.59999999999991</v>
      </c>
      <c r="KA265" s="231">
        <f t="shared" si="208"/>
        <v>644.6</v>
      </c>
      <c r="KB265" s="231">
        <f t="shared" si="208"/>
        <v>621.10000000000014</v>
      </c>
      <c r="KC265" s="231">
        <f t="shared" si="208"/>
        <v>635.70933333333335</v>
      </c>
      <c r="KD265" s="231">
        <f t="shared" si="208"/>
        <v>649.60000000000014</v>
      </c>
      <c r="KE265" s="231">
        <f t="shared" si="208"/>
        <v>647.88666666666677</v>
      </c>
      <c r="KF265" s="231">
        <f t="shared" si="208"/>
        <v>621.10000000000014</v>
      </c>
      <c r="KG265" s="231">
        <f t="shared" si="208"/>
        <v>701.00666666666666</v>
      </c>
      <c r="KH265" s="231">
        <f t="shared" si="208"/>
        <v>664.1</v>
      </c>
      <c r="KI265" s="231">
        <f t="shared" si="208"/>
        <v>621.09999999999991</v>
      </c>
      <c r="KJ265" s="231">
        <f t="shared" si="208"/>
        <v>621.27</v>
      </c>
      <c r="KK265" s="231">
        <f t="shared" si="208"/>
        <v>650.68333333333328</v>
      </c>
      <c r="KL265" s="231">
        <f t="shared" si="208"/>
        <v>621.09999999999991</v>
      </c>
      <c r="KM265" s="231">
        <f t="shared" si="208"/>
        <v>673.75000000000011</v>
      </c>
      <c r="KN265" s="231">
        <f t="shared" si="208"/>
        <v>631.58666666666659</v>
      </c>
      <c r="KO265" s="231">
        <f t="shared" si="208"/>
        <v>639.1</v>
      </c>
      <c r="KP265" s="231">
        <f t="shared" si="208"/>
        <v>646.92333333333329</v>
      </c>
      <c r="KQ265" s="231">
        <f t="shared" si="208"/>
        <v>644.80133333333333</v>
      </c>
      <c r="KR265" s="231">
        <f t="shared" si="208"/>
        <v>660.74166666666667</v>
      </c>
      <c r="KS265" s="231">
        <f t="shared" si="208"/>
        <v>688.1</v>
      </c>
      <c r="KT265" s="231">
        <f t="shared" si="208"/>
        <v>658.14666666666676</v>
      </c>
      <c r="KU265" s="231">
        <f t="shared" si="208"/>
        <v>621.10000000000014</v>
      </c>
      <c r="KV265" s="231">
        <f t="shared" si="208"/>
        <v>643.22333333333347</v>
      </c>
      <c r="KW265" s="231">
        <f t="shared" si="208"/>
        <v>621.09999999999991</v>
      </c>
      <c r="KX265" s="231">
        <f t="shared" si="208"/>
        <v>651.63666666666677</v>
      </c>
      <c r="KY265" s="231">
        <f t="shared" si="208"/>
        <v>658.85333333333324</v>
      </c>
      <c r="KZ265" s="231">
        <f t="shared" si="208"/>
        <v>730.89933333333329</v>
      </c>
      <c r="LA265" s="231">
        <f t="shared" si="208"/>
        <v>621.1</v>
      </c>
      <c r="LB265" s="231">
        <f t="shared" si="208"/>
        <v>714.85566666666682</v>
      </c>
      <c r="LC265" s="231">
        <f t="shared" si="208"/>
        <v>622.09999999999991</v>
      </c>
      <c r="LD265" s="231">
        <f t="shared" si="208"/>
        <v>664.57533333333345</v>
      </c>
      <c r="LE265" s="231">
        <f t="shared" si="208"/>
        <v>684.81</v>
      </c>
      <c r="LF265" s="231">
        <f t="shared" si="208"/>
        <v>621.1</v>
      </c>
      <c r="LG265" s="231">
        <f t="shared" si="208"/>
        <v>650.37666666666689</v>
      </c>
      <c r="LH265" s="231">
        <f t="shared" si="208"/>
        <v>681.85666666666668</v>
      </c>
      <c r="LI265" s="231">
        <f t="shared" si="208"/>
        <v>646.02166666666665</v>
      </c>
      <c r="LJ265" s="231">
        <f t="shared" ref="LJ265:NU265" si="209">IFERROR(+(LJ110*$B$144+LJ191*$B$241)/$B$252,"")</f>
        <v>631.6</v>
      </c>
      <c r="LK265" s="231">
        <f t="shared" si="209"/>
        <v>660.45666666666682</v>
      </c>
      <c r="LL265" s="231">
        <f t="shared" si="209"/>
        <v>653.6</v>
      </c>
      <c r="LM265" s="231">
        <f t="shared" si="209"/>
        <v>641.09999999999991</v>
      </c>
      <c r="LN265" s="231">
        <f t="shared" si="209"/>
        <v>657.52999999999986</v>
      </c>
      <c r="LO265" s="231">
        <f t="shared" si="209"/>
        <v>632.09999999999991</v>
      </c>
      <c r="LP265" s="231">
        <f t="shared" si="209"/>
        <v>655.41533333333325</v>
      </c>
      <c r="LQ265" s="231">
        <f t="shared" si="209"/>
        <v>647.64400000000012</v>
      </c>
      <c r="LR265" s="231">
        <f t="shared" si="209"/>
        <v>621.09999999999991</v>
      </c>
      <c r="LS265" s="231">
        <f t="shared" si="209"/>
        <v>638.90666666666664</v>
      </c>
      <c r="LT265" s="231">
        <f t="shared" si="209"/>
        <v>650.6</v>
      </c>
      <c r="LU265" s="231">
        <f t="shared" si="209"/>
        <v>748.52133333333336</v>
      </c>
      <c r="LV265" s="231">
        <f t="shared" si="209"/>
        <v>628.20733333333328</v>
      </c>
      <c r="LW265" s="231">
        <f t="shared" si="209"/>
        <v>674.41033333333337</v>
      </c>
      <c r="LX265" s="231">
        <f t="shared" si="209"/>
        <v>720.32500000000005</v>
      </c>
      <c r="LY265" s="231">
        <f t="shared" si="209"/>
        <v>656.39666666666676</v>
      </c>
      <c r="LZ265" s="231">
        <f t="shared" si="209"/>
        <v>673.33499999999981</v>
      </c>
      <c r="MA265" s="231">
        <f t="shared" si="209"/>
        <v>673.09333333333348</v>
      </c>
      <c r="MB265" s="231">
        <f t="shared" si="209"/>
        <v>698.3660000000001</v>
      </c>
      <c r="MC265" s="231">
        <f t="shared" si="209"/>
        <v>672.12833333333333</v>
      </c>
      <c r="MD265" s="231">
        <f t="shared" si="209"/>
        <v>636.1933333333335</v>
      </c>
      <c r="ME265" s="231">
        <f t="shared" si="209"/>
        <v>640.6</v>
      </c>
      <c r="MF265" s="231">
        <f t="shared" si="209"/>
        <v>675.12</v>
      </c>
      <c r="MG265" s="231">
        <f t="shared" si="209"/>
        <v>672.47333333333347</v>
      </c>
      <c r="MH265" s="231">
        <f t="shared" si="209"/>
        <v>687.44333333333338</v>
      </c>
      <c r="MI265" s="231">
        <f t="shared" si="209"/>
        <v>646.71333333333325</v>
      </c>
      <c r="MJ265" s="231">
        <f t="shared" si="209"/>
        <v>653.57333333333327</v>
      </c>
      <c r="MK265" s="231">
        <f t="shared" si="209"/>
        <v>643.82333333333327</v>
      </c>
      <c r="ML265" s="231">
        <f t="shared" si="209"/>
        <v>677.76733333333334</v>
      </c>
      <c r="MM265" s="231">
        <f t="shared" si="209"/>
        <v>621.1</v>
      </c>
      <c r="MN265" s="231">
        <f t="shared" si="209"/>
        <v>666.90666666666652</v>
      </c>
      <c r="MO265" s="231">
        <f t="shared" si="209"/>
        <v>686.5333333333333</v>
      </c>
      <c r="MP265" s="231">
        <f t="shared" si="209"/>
        <v>625.98300000000006</v>
      </c>
      <c r="MQ265" s="231">
        <f t="shared" si="209"/>
        <v>662.25333333333333</v>
      </c>
      <c r="MR265" s="231">
        <f t="shared" si="209"/>
        <v>638.53666666666675</v>
      </c>
      <c r="MS265" s="231">
        <f t="shared" si="209"/>
        <v>674.178</v>
      </c>
      <c r="MT265" s="231">
        <f t="shared" si="209"/>
        <v>646.08333333333348</v>
      </c>
      <c r="MU265" s="231">
        <f t="shared" si="209"/>
        <v>621.09999999999991</v>
      </c>
      <c r="MV265" s="231">
        <f t="shared" si="209"/>
        <v>671.81333333333339</v>
      </c>
      <c r="MW265" s="231">
        <f t="shared" si="209"/>
        <v>621.1</v>
      </c>
      <c r="MX265" s="231">
        <f t="shared" si="209"/>
        <v>716.27999999999986</v>
      </c>
      <c r="MY265" s="231">
        <f t="shared" si="209"/>
        <v>689.03533333333337</v>
      </c>
      <c r="MZ265" s="231">
        <f t="shared" si="209"/>
        <v>740.39133333333348</v>
      </c>
      <c r="NA265" s="231">
        <f t="shared" si="209"/>
        <v>633.6</v>
      </c>
      <c r="NB265" s="231">
        <f t="shared" si="209"/>
        <v>650.08666666666659</v>
      </c>
      <c r="NC265" s="231">
        <f t="shared" si="209"/>
        <v>669.81733333333318</v>
      </c>
      <c r="ND265" s="231">
        <f t="shared" si="209"/>
        <v>625.59999999999991</v>
      </c>
      <c r="NE265" s="231">
        <f t="shared" si="209"/>
        <v>621.1</v>
      </c>
      <c r="NF265" s="231">
        <f t="shared" si="209"/>
        <v>678.94399999999996</v>
      </c>
      <c r="NG265" s="231">
        <f t="shared" si="209"/>
        <v>667.89733333333356</v>
      </c>
      <c r="NH265" s="231">
        <f t="shared" si="209"/>
        <v>717.44166666666661</v>
      </c>
      <c r="NI265" s="231">
        <f t="shared" si="209"/>
        <v>622.13333333333333</v>
      </c>
      <c r="NJ265" s="231">
        <f t="shared" si="209"/>
        <v>629.60000000000014</v>
      </c>
      <c r="NK265" s="231">
        <f t="shared" si="209"/>
        <v>653.79933333333327</v>
      </c>
      <c r="NL265" s="231">
        <f t="shared" si="209"/>
        <v>624.6</v>
      </c>
      <c r="NM265" s="231">
        <f t="shared" si="209"/>
        <v>659.58733333333339</v>
      </c>
      <c r="NN265" s="231">
        <f t="shared" si="209"/>
        <v>637.18000000000018</v>
      </c>
      <c r="NO265" s="231">
        <f t="shared" si="209"/>
        <v>647.54000000000008</v>
      </c>
      <c r="NP265" s="231">
        <f t="shared" si="209"/>
        <v>684.33800000000019</v>
      </c>
      <c r="NQ265" s="231">
        <f t="shared" si="209"/>
        <v>621.09999999999991</v>
      </c>
      <c r="NR265" s="231">
        <f t="shared" si="209"/>
        <v>621.1</v>
      </c>
      <c r="NS265" s="231">
        <f t="shared" si="209"/>
        <v>709.87666666666655</v>
      </c>
      <c r="NT265" s="231">
        <f t="shared" si="209"/>
        <v>637.84333333333336</v>
      </c>
      <c r="NU265" s="231">
        <f t="shared" si="209"/>
        <v>640.88</v>
      </c>
      <c r="NV265" s="231">
        <f t="shared" ref="NV265:QG265" si="210">IFERROR(+(NV110*$B$144+NV191*$B$241)/$B$252,"")</f>
        <v>662.44166666666672</v>
      </c>
      <c r="NW265" s="231">
        <f t="shared" si="210"/>
        <v>658.96000000000015</v>
      </c>
      <c r="NX265" s="231">
        <f t="shared" si="210"/>
        <v>679.1</v>
      </c>
      <c r="NY265" s="231">
        <f t="shared" si="210"/>
        <v>621.1</v>
      </c>
      <c r="NZ265" s="231">
        <f t="shared" si="210"/>
        <v>668.40633333333346</v>
      </c>
      <c r="OA265" s="231">
        <f t="shared" si="210"/>
        <v>661.25333333333333</v>
      </c>
      <c r="OB265" s="231">
        <f t="shared" si="210"/>
        <v>623.24333333333334</v>
      </c>
      <c r="OC265" s="231">
        <f t="shared" si="210"/>
        <v>627.6</v>
      </c>
      <c r="OD265" s="231">
        <f t="shared" si="210"/>
        <v>628.54666666666662</v>
      </c>
      <c r="OE265" s="231">
        <f t="shared" si="210"/>
        <v>633.09999999999991</v>
      </c>
      <c r="OF265" s="231">
        <f t="shared" si="210"/>
        <v>650.08066666666662</v>
      </c>
      <c r="OG265" s="231">
        <f t="shared" si="210"/>
        <v>621.09999999999991</v>
      </c>
      <c r="OH265" s="231">
        <f t="shared" si="210"/>
        <v>621.1</v>
      </c>
      <c r="OI265" s="231">
        <f t="shared" si="210"/>
        <v>637.05533333333324</v>
      </c>
      <c r="OJ265" s="231">
        <f t="shared" si="210"/>
        <v>632.72466666666685</v>
      </c>
      <c r="OK265" s="231">
        <f t="shared" si="210"/>
        <v>643.52666666666676</v>
      </c>
      <c r="OL265" s="231">
        <f t="shared" si="210"/>
        <v>621.09999999999991</v>
      </c>
      <c r="OM265" s="231">
        <f t="shared" si="210"/>
        <v>621.09999999999991</v>
      </c>
      <c r="ON265" s="231">
        <f t="shared" si="210"/>
        <v>673.55399999999997</v>
      </c>
      <c r="OO265" s="231">
        <f t="shared" si="210"/>
        <v>621.09999999999991</v>
      </c>
      <c r="OP265" s="231">
        <f t="shared" si="210"/>
        <v>683.1</v>
      </c>
      <c r="OQ265" s="231">
        <f t="shared" si="210"/>
        <v>624.47666666666657</v>
      </c>
      <c r="OR265" s="231">
        <f t="shared" si="210"/>
        <v>735.82500000000005</v>
      </c>
      <c r="OS265" s="231">
        <f t="shared" si="210"/>
        <v>651.59999999999991</v>
      </c>
      <c r="OT265" s="231">
        <f t="shared" si="210"/>
        <v>621.10000000000014</v>
      </c>
      <c r="OU265" s="231">
        <f t="shared" si="210"/>
        <v>631.6</v>
      </c>
      <c r="OV265" s="231">
        <f t="shared" si="210"/>
        <v>641.12666666666689</v>
      </c>
      <c r="OW265" s="231">
        <f t="shared" si="210"/>
        <v>717.14333333333332</v>
      </c>
      <c r="OX265" s="231">
        <f t="shared" si="210"/>
        <v>670.88666666666677</v>
      </c>
      <c r="OY265" s="231">
        <f t="shared" si="210"/>
        <v>760.74533333333341</v>
      </c>
      <c r="OZ265" s="231">
        <f t="shared" si="210"/>
        <v>621.1</v>
      </c>
      <c r="PA265" s="231">
        <f t="shared" si="210"/>
        <v>655.02</v>
      </c>
      <c r="PB265" s="231">
        <f t="shared" si="210"/>
        <v>635.91</v>
      </c>
      <c r="PC265" s="231">
        <f t="shared" si="210"/>
        <v>653.1</v>
      </c>
      <c r="PD265" s="231">
        <f t="shared" si="210"/>
        <v>637.60000000000014</v>
      </c>
      <c r="PE265" s="231">
        <f t="shared" si="210"/>
        <v>626.70933333333335</v>
      </c>
      <c r="PF265" s="231">
        <f t="shared" si="210"/>
        <v>649.79333333333352</v>
      </c>
      <c r="PG265" s="231">
        <f t="shared" si="210"/>
        <v>629.65666666666664</v>
      </c>
      <c r="PH265" s="231">
        <f t="shared" si="210"/>
        <v>661.23</v>
      </c>
      <c r="PI265" s="231">
        <f t="shared" si="210"/>
        <v>626.82000000000016</v>
      </c>
      <c r="PJ265" s="231">
        <f t="shared" si="210"/>
        <v>621.1</v>
      </c>
      <c r="PK265" s="231">
        <f t="shared" si="210"/>
        <v>633.48</v>
      </c>
      <c r="PL265" s="231">
        <f t="shared" si="210"/>
        <v>627.31333333333339</v>
      </c>
      <c r="PM265" s="231">
        <f t="shared" si="210"/>
        <v>628.59999999999991</v>
      </c>
      <c r="PN265" s="231">
        <f t="shared" si="210"/>
        <v>684.06333333333339</v>
      </c>
      <c r="PO265" s="231">
        <f t="shared" si="210"/>
        <v>647.6</v>
      </c>
      <c r="PP265" s="231">
        <f t="shared" si="210"/>
        <v>671.93333333333328</v>
      </c>
      <c r="PQ265" s="231">
        <f t="shared" si="210"/>
        <v>627.59900000000005</v>
      </c>
      <c r="PR265" s="231">
        <f t="shared" si="210"/>
        <v>625.34</v>
      </c>
      <c r="PS265" s="231">
        <f t="shared" si="210"/>
        <v>622.09999999999991</v>
      </c>
      <c r="PT265" s="231">
        <f t="shared" si="210"/>
        <v>645.1</v>
      </c>
      <c r="PU265" s="231">
        <f t="shared" si="210"/>
        <v>636.09999999999991</v>
      </c>
      <c r="PV265" s="231">
        <f t="shared" si="210"/>
        <v>655.0533333333334</v>
      </c>
      <c r="PW265" s="231">
        <f t="shared" si="210"/>
        <v>627.68333333333328</v>
      </c>
      <c r="PX265" s="231">
        <f t="shared" si="210"/>
        <v>720.20166666666671</v>
      </c>
      <c r="PY265" s="231">
        <f t="shared" si="210"/>
        <v>624.10666666666668</v>
      </c>
      <c r="PZ265" s="231">
        <f t="shared" si="210"/>
        <v>627.30833333333328</v>
      </c>
      <c r="QA265" s="231">
        <f t="shared" si="210"/>
        <v>639.50199999999995</v>
      </c>
      <c r="QB265" s="231">
        <f t="shared" si="210"/>
        <v>694.11666666666667</v>
      </c>
      <c r="QC265" s="231">
        <f t="shared" si="210"/>
        <v>629.5333333333333</v>
      </c>
      <c r="QD265" s="231">
        <f t="shared" si="210"/>
        <v>625.09333333333336</v>
      </c>
      <c r="QE265" s="231">
        <f t="shared" si="210"/>
        <v>802.31700000000001</v>
      </c>
      <c r="QF265" s="231">
        <f t="shared" si="210"/>
        <v>661.04333333333352</v>
      </c>
      <c r="QG265" s="231">
        <f t="shared" si="210"/>
        <v>621.1</v>
      </c>
      <c r="QH265" s="231">
        <f t="shared" ref="QH265:SG265" si="211">IFERROR(+(QH110*$B$144+QH191*$B$241)/$B$252,"")</f>
        <v>649.59999999999991</v>
      </c>
      <c r="QI265" s="231">
        <f t="shared" si="211"/>
        <v>621.10000000000014</v>
      </c>
      <c r="QJ265" s="231">
        <f t="shared" si="211"/>
        <v>669.34533333333354</v>
      </c>
      <c r="QK265" s="231">
        <f t="shared" si="211"/>
        <v>672.79566666666676</v>
      </c>
      <c r="QL265" s="231">
        <f t="shared" si="211"/>
        <v>625.46333333333325</v>
      </c>
      <c r="QM265" s="231">
        <f t="shared" si="211"/>
        <v>661.02333333333343</v>
      </c>
      <c r="QN265" s="231">
        <f t="shared" si="211"/>
        <v>649.61666666666667</v>
      </c>
      <c r="QO265" s="231">
        <f t="shared" si="211"/>
        <v>669.92333333333329</v>
      </c>
      <c r="QP265" s="231">
        <f t="shared" si="211"/>
        <v>628.09999999999991</v>
      </c>
      <c r="QQ265" s="231">
        <f t="shared" si="211"/>
        <v>713.6</v>
      </c>
      <c r="QR265" s="231">
        <f t="shared" si="211"/>
        <v>621.1</v>
      </c>
      <c r="QS265" s="231">
        <f t="shared" si="211"/>
        <v>621.1</v>
      </c>
      <c r="QT265" s="231">
        <f t="shared" si="211"/>
        <v>654.55666666666684</v>
      </c>
      <c r="QU265" s="231">
        <f t="shared" si="211"/>
        <v>672.88333333333333</v>
      </c>
      <c r="QV265" s="231">
        <f t="shared" si="211"/>
        <v>651.02599999999995</v>
      </c>
      <c r="QW265" s="231">
        <f t="shared" si="211"/>
        <v>648.34</v>
      </c>
      <c r="QX265" s="231">
        <f t="shared" si="211"/>
        <v>624.10666666666668</v>
      </c>
      <c r="QY265" s="231">
        <f t="shared" si="211"/>
        <v>621.09999999999991</v>
      </c>
      <c r="QZ265" s="231">
        <f t="shared" si="211"/>
        <v>701.0723333333334</v>
      </c>
      <c r="RA265" s="231">
        <f t="shared" si="211"/>
        <v>683.1</v>
      </c>
      <c r="RB265" s="231">
        <f t="shared" si="211"/>
        <v>664.48733333333337</v>
      </c>
      <c r="RC265" s="231">
        <f t="shared" si="211"/>
        <v>621.09999999999991</v>
      </c>
      <c r="RD265" s="231">
        <f t="shared" si="211"/>
        <v>625.59999999999991</v>
      </c>
      <c r="RE265" s="231">
        <f t="shared" si="211"/>
        <v>624.72333333333347</v>
      </c>
      <c r="RF265" s="231">
        <f t="shared" si="211"/>
        <v>717.44166666666661</v>
      </c>
      <c r="RG265" s="231">
        <f t="shared" si="211"/>
        <v>754.69566666666663</v>
      </c>
      <c r="RH265" s="231">
        <f t="shared" si="211"/>
        <v>632.24666666666678</v>
      </c>
      <c r="RI265" s="231">
        <f t="shared" si="211"/>
        <v>625.34</v>
      </c>
      <c r="RJ265" s="231">
        <f t="shared" si="211"/>
        <v>663.55</v>
      </c>
      <c r="RK265" s="231">
        <f t="shared" si="211"/>
        <v>650.01333333333343</v>
      </c>
      <c r="RL265" s="231">
        <f t="shared" si="211"/>
        <v>657.10000000000014</v>
      </c>
      <c r="RM265" s="231">
        <f t="shared" si="211"/>
        <v>655.6</v>
      </c>
      <c r="RN265" s="231">
        <f t="shared" si="211"/>
        <v>621.1</v>
      </c>
      <c r="RO265" s="231">
        <f t="shared" si="211"/>
        <v>652.64333333333332</v>
      </c>
      <c r="RP265" s="231">
        <f t="shared" si="211"/>
        <v>674.20433333333324</v>
      </c>
      <c r="RQ265" s="231">
        <f t="shared" si="211"/>
        <v>666.15933333333351</v>
      </c>
      <c r="RR265" s="231">
        <f t="shared" si="211"/>
        <v>654.93533333333335</v>
      </c>
      <c r="RS265" s="231">
        <f t="shared" si="211"/>
        <v>656.1400000000001</v>
      </c>
      <c r="RT265" s="231">
        <f t="shared" si="211"/>
        <v>689.6</v>
      </c>
      <c r="RU265" s="231">
        <f t="shared" si="211"/>
        <v>621.09999999999991</v>
      </c>
      <c r="RV265" s="231">
        <f t="shared" si="211"/>
        <v>703.32900000000018</v>
      </c>
      <c r="RW265" s="231">
        <f t="shared" si="211"/>
        <v>621.09999999999991</v>
      </c>
      <c r="RX265" s="231">
        <f t="shared" si="211"/>
        <v>682.52999999999986</v>
      </c>
      <c r="RY265" s="231">
        <f t="shared" si="211"/>
        <v>716.59999999999991</v>
      </c>
      <c r="RZ265" s="231">
        <f t="shared" si="211"/>
        <v>710.20233333333351</v>
      </c>
      <c r="SA265" s="231">
        <f t="shared" si="211"/>
        <v>659.73333333333346</v>
      </c>
      <c r="SB265" s="231">
        <f t="shared" si="211"/>
        <v>621.09999999999991</v>
      </c>
      <c r="SC265" s="231">
        <f t="shared" si="211"/>
        <v>661.83833333333325</v>
      </c>
      <c r="SD265" s="231">
        <f t="shared" si="211"/>
        <v>646.18333333333328</v>
      </c>
      <c r="SE265" s="231">
        <f t="shared" si="211"/>
        <v>708.1</v>
      </c>
      <c r="SF265" s="231">
        <f t="shared" si="211"/>
        <v>716.77699999999993</v>
      </c>
      <c r="SG265" s="231">
        <f t="shared" si="211"/>
        <v>667.97666666666657</v>
      </c>
      <c r="SH265" s="231"/>
      <c r="SI265" s="231"/>
      <c r="SJ265" s="231"/>
      <c r="SK265" s="231"/>
    </row>
    <row r="266" spans="1:505">
      <c r="A266" s="249">
        <v>2017</v>
      </c>
      <c r="B266" s="231">
        <f t="shared" ref="B266:BM266" si="212">+IFERROR((B111*$B$145+B192*$B$242)/$B$253,"")</f>
        <v>457.79999999999995</v>
      </c>
      <c r="C266" s="231">
        <f t="shared" si="212"/>
        <v>454.75499999999994</v>
      </c>
      <c r="D266" s="231">
        <f t="shared" si="212"/>
        <v>475.27999999999992</v>
      </c>
      <c r="E266" s="231">
        <f t="shared" si="212"/>
        <v>512.70033333333333</v>
      </c>
      <c r="F266" s="231">
        <f t="shared" si="212"/>
        <v>488.06966666666665</v>
      </c>
      <c r="G266" s="231">
        <f t="shared" si="212"/>
        <v>494.18800000000005</v>
      </c>
      <c r="H266" s="231">
        <f t="shared" si="212"/>
        <v>497.84733333333344</v>
      </c>
      <c r="I266" s="231">
        <f t="shared" si="212"/>
        <v>495.98233333333337</v>
      </c>
      <c r="J266" s="231">
        <f t="shared" si="212"/>
        <v>478.00466666666676</v>
      </c>
      <c r="K266" s="231">
        <f t="shared" si="212"/>
        <v>507.35300000000001</v>
      </c>
      <c r="L266" s="231">
        <f t="shared" si="212"/>
        <v>484.42666666666662</v>
      </c>
      <c r="M266" s="231">
        <f t="shared" si="212"/>
        <v>478.45666666666665</v>
      </c>
      <c r="N266" s="231">
        <f t="shared" si="212"/>
        <v>479.93333333333322</v>
      </c>
      <c r="O266" s="231">
        <f t="shared" si="212"/>
        <v>477.54400000000004</v>
      </c>
      <c r="P266" s="231">
        <f t="shared" si="212"/>
        <v>513.72333333333324</v>
      </c>
      <c r="Q266" s="231">
        <f t="shared" si="212"/>
        <v>483.61333333333329</v>
      </c>
      <c r="R266" s="231">
        <f t="shared" si="212"/>
        <v>484.39999999999986</v>
      </c>
      <c r="S266" s="231">
        <f t="shared" si="212"/>
        <v>482.05333333333328</v>
      </c>
      <c r="T266" s="231">
        <f t="shared" si="212"/>
        <v>470.20000000000005</v>
      </c>
      <c r="U266" s="231">
        <f t="shared" si="212"/>
        <v>505.14133333333336</v>
      </c>
      <c r="V266" s="231">
        <f t="shared" si="212"/>
        <v>476.30666666666662</v>
      </c>
      <c r="W266" s="231">
        <f t="shared" si="212"/>
        <v>507.02333333333348</v>
      </c>
      <c r="X266" s="231">
        <f t="shared" si="212"/>
        <v>521.69500000000005</v>
      </c>
      <c r="Y266" s="231">
        <f t="shared" si="212"/>
        <v>527.83999999999992</v>
      </c>
      <c r="Z266" s="231">
        <f t="shared" si="212"/>
        <v>487.47566666666648</v>
      </c>
      <c r="AA266" s="231">
        <f t="shared" si="212"/>
        <v>503.98433333333332</v>
      </c>
      <c r="AB266" s="231">
        <f t="shared" si="212"/>
        <v>489.70666666666665</v>
      </c>
      <c r="AC266" s="231">
        <f t="shared" si="212"/>
        <v>510.84066666666666</v>
      </c>
      <c r="AD266" s="231">
        <f t="shared" si="212"/>
        <v>508.51733333333323</v>
      </c>
      <c r="AE266" s="231">
        <f t="shared" si="212"/>
        <v>487.58866666666654</v>
      </c>
      <c r="AF266" s="231">
        <f t="shared" si="212"/>
        <v>501.56133333333332</v>
      </c>
      <c r="AG266" s="231">
        <f t="shared" si="212"/>
        <v>492.62666666666667</v>
      </c>
      <c r="AH266" s="231">
        <f t="shared" si="212"/>
        <v>488.56799999999998</v>
      </c>
      <c r="AI266" s="231">
        <f t="shared" si="212"/>
        <v>521.43200000000013</v>
      </c>
      <c r="AJ266" s="231">
        <f t="shared" si="212"/>
        <v>501.94399999999996</v>
      </c>
      <c r="AK266" s="231">
        <f t="shared" si="212"/>
        <v>479.0333333333333</v>
      </c>
      <c r="AL266" s="231">
        <f t="shared" si="212"/>
        <v>477.0646666666666</v>
      </c>
      <c r="AM266" s="231">
        <f t="shared" si="212"/>
        <v>512.24</v>
      </c>
      <c r="AN266" s="231">
        <f t="shared" si="212"/>
        <v>489.79599999999994</v>
      </c>
      <c r="AO266" s="231">
        <f t="shared" si="212"/>
        <v>479.93066666666664</v>
      </c>
      <c r="AP266" s="231">
        <f t="shared" si="212"/>
        <v>507.61333333333346</v>
      </c>
      <c r="AQ266" s="231">
        <f t="shared" si="212"/>
        <v>522.97466666666662</v>
      </c>
      <c r="AR266" s="231">
        <f t="shared" si="212"/>
        <v>467.02666666666659</v>
      </c>
      <c r="AS266" s="231">
        <f t="shared" si="212"/>
        <v>498.8746666666666</v>
      </c>
      <c r="AT266" s="231">
        <f t="shared" si="212"/>
        <v>461.6103333333333</v>
      </c>
      <c r="AU266" s="231">
        <f t="shared" si="212"/>
        <v>473.16</v>
      </c>
      <c r="AV266" s="231">
        <f t="shared" si="212"/>
        <v>460.37333333333333</v>
      </c>
      <c r="AW266" s="231">
        <f t="shared" si="212"/>
        <v>499.31900000000002</v>
      </c>
      <c r="AX266" s="231">
        <f t="shared" si="212"/>
        <v>491.5200000000001</v>
      </c>
      <c r="AY266" s="231">
        <f t="shared" si="212"/>
        <v>520.77799999999991</v>
      </c>
      <c r="AZ266" s="231">
        <f t="shared" si="212"/>
        <v>462.55999999999995</v>
      </c>
      <c r="BA266" s="231">
        <f t="shared" si="212"/>
        <v>524.11199999999997</v>
      </c>
      <c r="BB266" s="231">
        <f t="shared" si="212"/>
        <v>491.47066666666683</v>
      </c>
      <c r="BC266" s="231">
        <f t="shared" si="212"/>
        <v>515.82333333333327</v>
      </c>
      <c r="BD266" s="231">
        <f t="shared" si="212"/>
        <v>517.4613333333333</v>
      </c>
      <c r="BE266" s="231">
        <f t="shared" si="212"/>
        <v>488.82</v>
      </c>
      <c r="BF266" s="231">
        <f t="shared" si="212"/>
        <v>485.31999999999994</v>
      </c>
      <c r="BG266" s="231">
        <f t="shared" si="212"/>
        <v>489.96333333333331</v>
      </c>
      <c r="BH266" s="231">
        <f t="shared" si="212"/>
        <v>509.95766666666668</v>
      </c>
      <c r="BI266" s="231">
        <f t="shared" si="212"/>
        <v>519.36933333333343</v>
      </c>
      <c r="BJ266" s="231">
        <f t="shared" si="212"/>
        <v>509.26133333333331</v>
      </c>
      <c r="BK266" s="231">
        <f t="shared" si="212"/>
        <v>520.05333333333328</v>
      </c>
      <c r="BL266" s="231">
        <f t="shared" si="212"/>
        <v>508.25600000000009</v>
      </c>
      <c r="BM266" s="231">
        <f t="shared" si="212"/>
        <v>491.22666666666663</v>
      </c>
      <c r="BN266" s="231">
        <f t="shared" ref="BN266:DY266" si="213">+IFERROR((BN111*$B$145+BN192*$B$242)/$B$253,"")</f>
        <v>473.10666666666674</v>
      </c>
      <c r="BO266" s="231">
        <f t="shared" si="213"/>
        <v>482.7353333333333</v>
      </c>
      <c r="BP266" s="231">
        <f t="shared" si="213"/>
        <v>485.36133333333333</v>
      </c>
      <c r="BQ266" s="231">
        <f t="shared" si="213"/>
        <v>516.36466666666649</v>
      </c>
      <c r="BR266" s="231">
        <f t="shared" si="213"/>
        <v>477.1253333333334</v>
      </c>
      <c r="BS266" s="231">
        <f t="shared" si="213"/>
        <v>485.65599999999989</v>
      </c>
      <c r="BT266" s="231">
        <f t="shared" si="213"/>
        <v>499.11799999999994</v>
      </c>
      <c r="BU266" s="231">
        <f t="shared" si="213"/>
        <v>464.92199999999997</v>
      </c>
      <c r="BV266" s="231">
        <f t="shared" si="213"/>
        <v>475.44299999999998</v>
      </c>
      <c r="BW266" s="231">
        <f t="shared" si="213"/>
        <v>487.33866666666671</v>
      </c>
      <c r="BX266" s="231">
        <f t="shared" si="213"/>
        <v>506.31900000000019</v>
      </c>
      <c r="BY266" s="231">
        <f t="shared" si="213"/>
        <v>486.26166666666654</v>
      </c>
      <c r="BZ266" s="231">
        <f t="shared" si="213"/>
        <v>526.77333333333331</v>
      </c>
      <c r="CA266" s="231">
        <f t="shared" si="213"/>
        <v>502.71833333333331</v>
      </c>
      <c r="CB266" s="231">
        <f t="shared" si="213"/>
        <v>488.48333333333329</v>
      </c>
      <c r="CC266" s="231">
        <f t="shared" si="213"/>
        <v>503.94800000000004</v>
      </c>
      <c r="CD266" s="231">
        <f t="shared" si="213"/>
        <v>483.32</v>
      </c>
      <c r="CE266" s="231">
        <f t="shared" si="213"/>
        <v>473.38799999999986</v>
      </c>
      <c r="CF266" s="231">
        <f t="shared" si="213"/>
        <v>527.22833333333335</v>
      </c>
      <c r="CG266" s="231">
        <f t="shared" si="213"/>
        <v>494.59666666666664</v>
      </c>
      <c r="CH266" s="231">
        <f t="shared" si="213"/>
        <v>459.82399999999984</v>
      </c>
      <c r="CI266" s="231">
        <f t="shared" si="213"/>
        <v>462.67933333333343</v>
      </c>
      <c r="CJ266" s="231">
        <f t="shared" si="213"/>
        <v>502.38333333333344</v>
      </c>
      <c r="CK266" s="231">
        <f t="shared" si="213"/>
        <v>483.98666666666674</v>
      </c>
      <c r="CL266" s="231">
        <f t="shared" si="213"/>
        <v>514.47833333333335</v>
      </c>
      <c r="CM266" s="231">
        <f t="shared" si="213"/>
        <v>511.74666666666667</v>
      </c>
      <c r="CN266" s="231">
        <f t="shared" si="213"/>
        <v>517.89300000000003</v>
      </c>
      <c r="CO266" s="231">
        <f t="shared" si="213"/>
        <v>477.41333333333341</v>
      </c>
      <c r="CP266" s="231">
        <f t="shared" si="213"/>
        <v>474.65900000000011</v>
      </c>
      <c r="CQ266" s="231">
        <f t="shared" si="213"/>
        <v>493.79466666666661</v>
      </c>
      <c r="CR266" s="231">
        <f t="shared" si="213"/>
        <v>462.56</v>
      </c>
      <c r="CS266" s="231">
        <f t="shared" si="213"/>
        <v>520.46566666666661</v>
      </c>
      <c r="CT266" s="231">
        <f t="shared" si="213"/>
        <v>523.69000000000005</v>
      </c>
      <c r="CU266" s="231">
        <f t="shared" si="213"/>
        <v>482.9666666666667</v>
      </c>
      <c r="CV266" s="231">
        <f t="shared" si="213"/>
        <v>498.76533333333327</v>
      </c>
      <c r="CW266" s="231">
        <f t="shared" si="213"/>
        <v>504.76000000000005</v>
      </c>
      <c r="CX266" s="231">
        <f t="shared" si="213"/>
        <v>510.16</v>
      </c>
      <c r="CY266" s="231">
        <f t="shared" si="213"/>
        <v>499.05633333333321</v>
      </c>
      <c r="CZ266" s="231">
        <f t="shared" si="213"/>
        <v>497.21399999999994</v>
      </c>
      <c r="DA266" s="231">
        <f t="shared" si="213"/>
        <v>496.83333333333326</v>
      </c>
      <c r="DB266" s="231">
        <f t="shared" si="213"/>
        <v>514.77066666666667</v>
      </c>
      <c r="DC266" s="231">
        <f t="shared" si="213"/>
        <v>490.17499999999995</v>
      </c>
      <c r="DD266" s="231">
        <f t="shared" si="213"/>
        <v>486.97733333333332</v>
      </c>
      <c r="DE266" s="231">
        <f t="shared" si="213"/>
        <v>478.10666666666657</v>
      </c>
      <c r="DF266" s="231">
        <f t="shared" si="213"/>
        <v>514.17266666666649</v>
      </c>
      <c r="DG266" s="231">
        <f t="shared" si="213"/>
        <v>464.54233333333332</v>
      </c>
      <c r="DH266" s="231">
        <f t="shared" si="213"/>
        <v>535.14133333333314</v>
      </c>
      <c r="DI266" s="231">
        <f t="shared" si="213"/>
        <v>535.90133333333335</v>
      </c>
      <c r="DJ266" s="231">
        <f t="shared" si="213"/>
        <v>487.21333333333331</v>
      </c>
      <c r="DK266" s="231">
        <f t="shared" si="213"/>
        <v>475.79999999999995</v>
      </c>
      <c r="DL266" s="231">
        <f t="shared" si="213"/>
        <v>496.33466666666658</v>
      </c>
      <c r="DM266" s="231">
        <f t="shared" si="213"/>
        <v>499.86666666666662</v>
      </c>
      <c r="DN266" s="231">
        <f t="shared" si="213"/>
        <v>470.23166666666663</v>
      </c>
      <c r="DO266" s="231">
        <f t="shared" si="213"/>
        <v>480.53033333333337</v>
      </c>
      <c r="DP266" s="231">
        <f t="shared" si="213"/>
        <v>505.01266666666669</v>
      </c>
      <c r="DQ266" s="231">
        <f t="shared" si="213"/>
        <v>511.48266666666672</v>
      </c>
      <c r="DR266" s="231">
        <f t="shared" si="213"/>
        <v>460.89999999999992</v>
      </c>
      <c r="DS266" s="231">
        <f t="shared" si="213"/>
        <v>460.13333333333338</v>
      </c>
      <c r="DT266" s="231">
        <f t="shared" si="213"/>
        <v>479.64599999999996</v>
      </c>
      <c r="DU266" s="231">
        <f t="shared" si="213"/>
        <v>513.65266666666673</v>
      </c>
      <c r="DV266" s="231">
        <f t="shared" si="213"/>
        <v>490.55199999999991</v>
      </c>
      <c r="DW266" s="231">
        <f t="shared" si="213"/>
        <v>509.69000000000005</v>
      </c>
      <c r="DX266" s="231">
        <f t="shared" si="213"/>
        <v>509.49533333333324</v>
      </c>
      <c r="DY266" s="231">
        <f t="shared" si="213"/>
        <v>488.53466666666662</v>
      </c>
      <c r="DZ266" s="231">
        <f t="shared" ref="DZ266:GK266" si="214">+IFERROR((DZ111*$B$145+DZ192*$B$242)/$B$253,"")</f>
        <v>471.90666666666669</v>
      </c>
      <c r="EA266" s="231">
        <f t="shared" si="214"/>
        <v>493.79999999999995</v>
      </c>
      <c r="EB266" s="231">
        <f t="shared" si="214"/>
        <v>497.05333333333334</v>
      </c>
      <c r="EC266" s="231">
        <f t="shared" si="214"/>
        <v>528.1193333333332</v>
      </c>
      <c r="ED266" s="231">
        <f t="shared" si="214"/>
        <v>496.952</v>
      </c>
      <c r="EE266" s="231">
        <f t="shared" si="214"/>
        <v>452.48</v>
      </c>
      <c r="EF266" s="231">
        <f t="shared" si="214"/>
        <v>473.58666666666682</v>
      </c>
      <c r="EG266" s="231">
        <f t="shared" si="214"/>
        <v>487.77333333333331</v>
      </c>
      <c r="EH266" s="231">
        <f t="shared" si="214"/>
        <v>517.32266666666669</v>
      </c>
      <c r="EI266" s="231">
        <f t="shared" si="214"/>
        <v>487.7013333333332</v>
      </c>
      <c r="EJ266" s="231">
        <f t="shared" si="214"/>
        <v>503.267</v>
      </c>
      <c r="EK266" s="231">
        <f t="shared" si="214"/>
        <v>495.44333333333338</v>
      </c>
      <c r="EL266" s="231">
        <f t="shared" si="214"/>
        <v>493.36933333333326</v>
      </c>
      <c r="EM266" s="231">
        <f t="shared" si="214"/>
        <v>462.56</v>
      </c>
      <c r="EN266" s="231">
        <f t="shared" si="214"/>
        <v>489.16699999999992</v>
      </c>
      <c r="EO266" s="231">
        <f t="shared" si="214"/>
        <v>509.90566666666672</v>
      </c>
      <c r="EP266" s="231">
        <f t="shared" si="214"/>
        <v>466.08666666666682</v>
      </c>
      <c r="EQ266" s="231">
        <f t="shared" si="214"/>
        <v>538.31733333333341</v>
      </c>
      <c r="ER266" s="231">
        <f t="shared" si="214"/>
        <v>478.02666666666664</v>
      </c>
      <c r="ES266" s="231">
        <f t="shared" si="214"/>
        <v>469.29333333333329</v>
      </c>
      <c r="ET266" s="231">
        <f t="shared" si="214"/>
        <v>486.8533333333333</v>
      </c>
      <c r="EU266" s="231">
        <f t="shared" si="214"/>
        <v>496.70533333333333</v>
      </c>
      <c r="EV266" s="231">
        <f t="shared" si="214"/>
        <v>485.95566666666673</v>
      </c>
      <c r="EW266" s="231">
        <f t="shared" si="214"/>
        <v>492.98133333333334</v>
      </c>
      <c r="EX266" s="231">
        <f t="shared" si="214"/>
        <v>500.30233333333331</v>
      </c>
      <c r="EY266" s="231">
        <f t="shared" si="214"/>
        <v>492.75466666666654</v>
      </c>
      <c r="EZ266" s="231">
        <f t="shared" si="214"/>
        <v>521.81333333333339</v>
      </c>
      <c r="FA266" s="231">
        <f t="shared" si="214"/>
        <v>477.33333333333326</v>
      </c>
      <c r="FB266" s="231">
        <f t="shared" si="214"/>
        <v>482.57166666666672</v>
      </c>
      <c r="FC266" s="231">
        <f t="shared" si="214"/>
        <v>506.97600000000006</v>
      </c>
      <c r="FD266" s="231">
        <f t="shared" si="214"/>
        <v>521.52666666666664</v>
      </c>
      <c r="FE266" s="231">
        <f t="shared" si="214"/>
        <v>494.34666666666658</v>
      </c>
      <c r="FF266" s="231">
        <f t="shared" si="214"/>
        <v>494.82333333333327</v>
      </c>
      <c r="FG266" s="231">
        <f t="shared" si="214"/>
        <v>489.88399999999979</v>
      </c>
      <c r="FH266" s="231">
        <f t="shared" si="214"/>
        <v>516.28733333333332</v>
      </c>
      <c r="FI266" s="231">
        <f t="shared" si="214"/>
        <v>502.66433333333339</v>
      </c>
      <c r="FJ266" s="231">
        <f t="shared" si="214"/>
        <v>463.16399999999999</v>
      </c>
      <c r="FK266" s="231">
        <f t="shared" si="214"/>
        <v>474.52433333333329</v>
      </c>
      <c r="FL266" s="231">
        <f t="shared" si="214"/>
        <v>497.51599999999996</v>
      </c>
      <c r="FM266" s="231">
        <f t="shared" si="214"/>
        <v>518.56000000000006</v>
      </c>
      <c r="FN266" s="231">
        <f t="shared" si="214"/>
        <v>508.77600000000001</v>
      </c>
      <c r="FO266" s="231">
        <f t="shared" si="214"/>
        <v>476.98666666666674</v>
      </c>
      <c r="FP266" s="231">
        <f t="shared" si="214"/>
        <v>490.06666666666666</v>
      </c>
      <c r="FQ266" s="231">
        <f t="shared" si="214"/>
        <v>498.50200000000007</v>
      </c>
      <c r="FR266" s="231">
        <f t="shared" si="214"/>
        <v>514.43166666666662</v>
      </c>
      <c r="FS266" s="231">
        <f t="shared" si="214"/>
        <v>484.70200000000006</v>
      </c>
      <c r="FT266" s="231">
        <f t="shared" si="214"/>
        <v>466.43166666666662</v>
      </c>
      <c r="FU266" s="231">
        <f t="shared" si="214"/>
        <v>493.18733333333336</v>
      </c>
      <c r="FV266" s="231">
        <f t="shared" si="214"/>
        <v>489.17733333333325</v>
      </c>
      <c r="FW266" s="231">
        <f t="shared" si="214"/>
        <v>514.40899999999999</v>
      </c>
      <c r="FX266" s="231">
        <f t="shared" si="214"/>
        <v>504.78833333333318</v>
      </c>
      <c r="FY266" s="231">
        <f t="shared" si="214"/>
        <v>529.83000000000004</v>
      </c>
      <c r="FZ266" s="231">
        <f t="shared" si="214"/>
        <v>479.56766666666664</v>
      </c>
      <c r="GA266" s="231">
        <f t="shared" si="214"/>
        <v>481.19199999999995</v>
      </c>
      <c r="GB266" s="231">
        <f t="shared" si="214"/>
        <v>471.36000000000007</v>
      </c>
      <c r="GC266" s="231">
        <f t="shared" si="214"/>
        <v>465.24266666666671</v>
      </c>
      <c r="GD266" s="231">
        <f t="shared" si="214"/>
        <v>505.5456666666667</v>
      </c>
      <c r="GE266" s="231">
        <f t="shared" si="214"/>
        <v>515.09266666666667</v>
      </c>
      <c r="GF266" s="231">
        <f t="shared" si="214"/>
        <v>508.91666666666674</v>
      </c>
      <c r="GG266" s="231">
        <f t="shared" si="214"/>
        <v>470.82700000000006</v>
      </c>
      <c r="GH266" s="231">
        <f t="shared" si="214"/>
        <v>455.18666666666655</v>
      </c>
      <c r="GI266" s="231">
        <f t="shared" si="214"/>
        <v>471.94666666666672</v>
      </c>
      <c r="GJ266" s="231">
        <f t="shared" si="214"/>
        <v>504.67999999999995</v>
      </c>
      <c r="GK266" s="231">
        <f t="shared" si="214"/>
        <v>512.60433333333333</v>
      </c>
      <c r="GL266" s="231">
        <f t="shared" ref="GL266:IW266" si="215">+IFERROR((GL111*$B$145+GL192*$B$242)/$B$253,"")</f>
        <v>497.26399999999995</v>
      </c>
      <c r="GM266" s="231">
        <f t="shared" si="215"/>
        <v>504.71</v>
      </c>
      <c r="GN266" s="231">
        <f t="shared" si="215"/>
        <v>461.733</v>
      </c>
      <c r="GO266" s="231">
        <f t="shared" si="215"/>
        <v>509.66666666666657</v>
      </c>
      <c r="GP266" s="231">
        <f t="shared" si="215"/>
        <v>472.50466666666654</v>
      </c>
      <c r="GQ266" s="231">
        <f t="shared" si="215"/>
        <v>478.69799999999998</v>
      </c>
      <c r="GR266" s="231">
        <f t="shared" si="215"/>
        <v>461.06033333333335</v>
      </c>
      <c r="GS266" s="231">
        <f t="shared" si="215"/>
        <v>468.88533333333334</v>
      </c>
      <c r="GT266" s="231">
        <f t="shared" si="215"/>
        <v>476.86833333333328</v>
      </c>
      <c r="GU266" s="231">
        <f t="shared" si="215"/>
        <v>511.09333333333331</v>
      </c>
      <c r="GV266" s="231">
        <f t="shared" si="215"/>
        <v>514.1066666666668</v>
      </c>
      <c r="GW266" s="231">
        <f t="shared" si="215"/>
        <v>489.20799999999986</v>
      </c>
      <c r="GX266" s="231">
        <f t="shared" si="215"/>
        <v>487.12366666666662</v>
      </c>
      <c r="GY266" s="231">
        <f t="shared" si="215"/>
        <v>550.95000000000016</v>
      </c>
      <c r="GZ266" s="231">
        <f t="shared" si="215"/>
        <v>492.93333333333334</v>
      </c>
      <c r="HA266" s="231">
        <f t="shared" si="215"/>
        <v>500.22666666666663</v>
      </c>
      <c r="HB266" s="231">
        <f t="shared" si="215"/>
        <v>489.40800000000013</v>
      </c>
      <c r="HC266" s="231">
        <f t="shared" si="215"/>
        <v>512.53999999999985</v>
      </c>
      <c r="HD266" s="231">
        <f t="shared" si="215"/>
        <v>510.42333333333335</v>
      </c>
      <c r="HE266" s="231">
        <f t="shared" si="215"/>
        <v>471.10266666666672</v>
      </c>
      <c r="HF266" s="231">
        <f t="shared" si="215"/>
        <v>477.04</v>
      </c>
      <c r="HG266" s="231">
        <f t="shared" si="215"/>
        <v>509.90666666666658</v>
      </c>
      <c r="HH266" s="231">
        <f t="shared" si="215"/>
        <v>490.49866666666668</v>
      </c>
      <c r="HI266" s="231">
        <f t="shared" si="215"/>
        <v>474.67033333333342</v>
      </c>
      <c r="HJ266" s="231">
        <f t="shared" si="215"/>
        <v>494.74666666666667</v>
      </c>
      <c r="HK266" s="231">
        <f t="shared" si="215"/>
        <v>520.33333333333337</v>
      </c>
      <c r="HL266" s="231">
        <f t="shared" si="215"/>
        <v>504.38666666666654</v>
      </c>
      <c r="HM266" s="231">
        <f t="shared" si="215"/>
        <v>524.12066666666658</v>
      </c>
      <c r="HN266" s="231">
        <f t="shared" si="215"/>
        <v>527.89</v>
      </c>
      <c r="HO266" s="231">
        <f t="shared" si="215"/>
        <v>492.42666666666656</v>
      </c>
      <c r="HP266" s="231">
        <f t="shared" si="215"/>
        <v>515.16333333333318</v>
      </c>
      <c r="HQ266" s="231">
        <f t="shared" si="215"/>
        <v>468.93333333333345</v>
      </c>
      <c r="HR266" s="231">
        <f t="shared" si="215"/>
        <v>478.06666666666655</v>
      </c>
      <c r="HS266" s="231">
        <f t="shared" si="215"/>
        <v>472.0766666666666</v>
      </c>
      <c r="HT266" s="231">
        <f t="shared" si="215"/>
        <v>475.6</v>
      </c>
      <c r="HU266" s="231">
        <f t="shared" si="215"/>
        <v>499.81366666666662</v>
      </c>
      <c r="HV266" s="231">
        <f t="shared" si="215"/>
        <v>493.08833333333337</v>
      </c>
      <c r="HW266" s="231">
        <f t="shared" si="215"/>
        <v>493.12233333333347</v>
      </c>
      <c r="HX266" s="231">
        <f t="shared" si="215"/>
        <v>474.66666666666674</v>
      </c>
      <c r="HY266" s="231">
        <f t="shared" si="215"/>
        <v>505.63866666666667</v>
      </c>
      <c r="HZ266" s="231">
        <f t="shared" si="215"/>
        <v>495.90833333333319</v>
      </c>
      <c r="IA266" s="231">
        <f t="shared" si="215"/>
        <v>529.55399999999997</v>
      </c>
      <c r="IB266" s="231">
        <f t="shared" si="215"/>
        <v>501.49500000000006</v>
      </c>
      <c r="IC266" s="231">
        <f t="shared" si="215"/>
        <v>487.29666666666674</v>
      </c>
      <c r="ID266" s="231">
        <f t="shared" si="215"/>
        <v>504.47133333333323</v>
      </c>
      <c r="IE266" s="231">
        <f t="shared" si="215"/>
        <v>495.34633333333329</v>
      </c>
      <c r="IF266" s="231">
        <f t="shared" si="215"/>
        <v>451.08</v>
      </c>
      <c r="IG266" s="231">
        <f t="shared" si="215"/>
        <v>491.80500000000001</v>
      </c>
      <c r="IH266" s="231">
        <f t="shared" si="215"/>
        <v>506.67533333333336</v>
      </c>
      <c r="II266" s="231">
        <f t="shared" si="215"/>
        <v>484.12999999999994</v>
      </c>
      <c r="IJ266" s="231">
        <f t="shared" si="215"/>
        <v>515.4849999999999</v>
      </c>
      <c r="IK266" s="231">
        <f t="shared" si="215"/>
        <v>496.04099999999994</v>
      </c>
      <c r="IL266" s="231">
        <f t="shared" si="215"/>
        <v>502.67999999999995</v>
      </c>
      <c r="IM266" s="231">
        <f t="shared" si="215"/>
        <v>486.5963333333334</v>
      </c>
      <c r="IN266" s="231">
        <f t="shared" si="215"/>
        <v>478.13333333333338</v>
      </c>
      <c r="IO266" s="231">
        <f t="shared" si="215"/>
        <v>476.08699999999988</v>
      </c>
      <c r="IP266" s="231">
        <f t="shared" si="215"/>
        <v>486.04</v>
      </c>
      <c r="IQ266" s="231">
        <f t="shared" si="215"/>
        <v>495.548</v>
      </c>
      <c r="IR266" s="231">
        <f t="shared" si="215"/>
        <v>474.49333333333328</v>
      </c>
      <c r="IS266" s="231">
        <f t="shared" si="215"/>
        <v>498.46666666666647</v>
      </c>
      <c r="IT266" s="231">
        <f t="shared" si="215"/>
        <v>500.24533333333324</v>
      </c>
      <c r="IU266" s="231">
        <f t="shared" si="215"/>
        <v>511.34700000000004</v>
      </c>
      <c r="IV266" s="231">
        <f t="shared" si="215"/>
        <v>497.49599999999992</v>
      </c>
      <c r="IW266" s="231">
        <f t="shared" si="215"/>
        <v>512.86666666666667</v>
      </c>
      <c r="IX266" s="231">
        <f t="shared" ref="IX266:LI266" si="216">+IFERROR((IX111*$B$145+IX192*$B$242)/$B$253,"")</f>
        <v>483.01333333333326</v>
      </c>
      <c r="IY266" s="231">
        <f t="shared" si="216"/>
        <v>490.05299999999994</v>
      </c>
      <c r="IZ266" s="231">
        <f t="shared" si="216"/>
        <v>495.03566666666666</v>
      </c>
      <c r="JA266" s="231">
        <f t="shared" si="216"/>
        <v>518.13199999999995</v>
      </c>
      <c r="JB266" s="231">
        <f t="shared" si="216"/>
        <v>501.50133333333332</v>
      </c>
      <c r="JC266" s="231">
        <f t="shared" si="216"/>
        <v>485.43333333333334</v>
      </c>
      <c r="JD266" s="231">
        <f t="shared" si="216"/>
        <v>482.70800000000008</v>
      </c>
      <c r="JE266" s="231">
        <f t="shared" si="216"/>
        <v>498.92533333333336</v>
      </c>
      <c r="JF266" s="231">
        <f t="shared" si="216"/>
        <v>510.51199999999994</v>
      </c>
      <c r="JG266" s="231">
        <f t="shared" si="216"/>
        <v>474.44699999999995</v>
      </c>
      <c r="JH266" s="231">
        <f t="shared" si="216"/>
        <v>499.66666666666674</v>
      </c>
      <c r="JI266" s="231">
        <f t="shared" si="216"/>
        <v>520.65333333333331</v>
      </c>
      <c r="JJ266" s="231">
        <f t="shared" si="216"/>
        <v>468.63033333333328</v>
      </c>
      <c r="JK266" s="231">
        <f t="shared" si="216"/>
        <v>516.3033333333334</v>
      </c>
      <c r="JL266" s="231">
        <f t="shared" si="216"/>
        <v>492.04</v>
      </c>
      <c r="JM266" s="231">
        <f t="shared" si="216"/>
        <v>485.84800000000013</v>
      </c>
      <c r="JN266" s="231">
        <f t="shared" si="216"/>
        <v>475.38499999999999</v>
      </c>
      <c r="JO266" s="231">
        <f t="shared" si="216"/>
        <v>524.4276666666666</v>
      </c>
      <c r="JP266" s="231">
        <f t="shared" si="216"/>
        <v>497.01066666666657</v>
      </c>
      <c r="JQ266" s="231">
        <f t="shared" si="216"/>
        <v>457.85833333333335</v>
      </c>
      <c r="JR266" s="231">
        <f t="shared" si="216"/>
        <v>511.40000000000009</v>
      </c>
      <c r="JS266" s="231">
        <f t="shared" si="216"/>
        <v>512.90133333333335</v>
      </c>
      <c r="JT266" s="231">
        <f t="shared" si="216"/>
        <v>502.34500000000003</v>
      </c>
      <c r="JU266" s="231">
        <f t="shared" si="216"/>
        <v>487.11200000000014</v>
      </c>
      <c r="JV266" s="231">
        <f t="shared" si="216"/>
        <v>499.75066666666663</v>
      </c>
      <c r="JW266" s="231">
        <f t="shared" si="216"/>
        <v>522.93133333333321</v>
      </c>
      <c r="JX266" s="231">
        <f t="shared" si="216"/>
        <v>505.90666666666658</v>
      </c>
      <c r="JY266" s="231">
        <f t="shared" si="216"/>
        <v>520.33333333333337</v>
      </c>
      <c r="JZ266" s="231">
        <f t="shared" si="216"/>
        <v>498.05799999999994</v>
      </c>
      <c r="KA266" s="231">
        <f t="shared" si="216"/>
        <v>491.71999999999986</v>
      </c>
      <c r="KB266" s="231">
        <f t="shared" si="216"/>
        <v>481.06666666666655</v>
      </c>
      <c r="KC266" s="231">
        <f t="shared" si="216"/>
        <v>473.63666666666671</v>
      </c>
      <c r="KD266" s="231">
        <f t="shared" si="216"/>
        <v>500.86666666666656</v>
      </c>
      <c r="KE266" s="231">
        <f t="shared" si="216"/>
        <v>507.83333333333326</v>
      </c>
      <c r="KF266" s="231">
        <f t="shared" si="216"/>
        <v>456.76</v>
      </c>
      <c r="KG266" s="231">
        <f t="shared" si="216"/>
        <v>494.41066666666666</v>
      </c>
      <c r="KH266" s="231">
        <f t="shared" si="216"/>
        <v>520.92200000000003</v>
      </c>
      <c r="KI266" s="231">
        <f t="shared" si="216"/>
        <v>511.10666666666663</v>
      </c>
      <c r="KJ266" s="231">
        <f t="shared" si="216"/>
        <v>472.3599999999999</v>
      </c>
      <c r="KK266" s="231">
        <f t="shared" si="216"/>
        <v>516.32066666666663</v>
      </c>
      <c r="KL266" s="231">
        <f t="shared" si="216"/>
        <v>478.37133333333333</v>
      </c>
      <c r="KM266" s="231">
        <f t="shared" si="216"/>
        <v>496.09333333333331</v>
      </c>
      <c r="KN266" s="231">
        <f t="shared" si="216"/>
        <v>497.09666666666652</v>
      </c>
      <c r="KO266" s="231">
        <f t="shared" si="216"/>
        <v>479.82666666666665</v>
      </c>
      <c r="KP266" s="231">
        <f t="shared" si="216"/>
        <v>484.82166666666672</v>
      </c>
      <c r="KQ266" s="231">
        <f t="shared" si="216"/>
        <v>497.42333333333335</v>
      </c>
      <c r="KR266" s="231">
        <f t="shared" si="216"/>
        <v>491.87999999999994</v>
      </c>
      <c r="KS266" s="231">
        <f t="shared" si="216"/>
        <v>470.3599999999999</v>
      </c>
      <c r="KT266" s="231">
        <f t="shared" si="216"/>
        <v>479.69333333333338</v>
      </c>
      <c r="KU266" s="231">
        <f t="shared" si="216"/>
        <v>473.62666666666655</v>
      </c>
      <c r="KV266" s="231">
        <f t="shared" si="216"/>
        <v>466.58666666666659</v>
      </c>
      <c r="KW266" s="231">
        <f t="shared" si="216"/>
        <v>465.00333333333327</v>
      </c>
      <c r="KX266" s="231">
        <f t="shared" si="216"/>
        <v>488.32</v>
      </c>
      <c r="KY266" s="231">
        <f t="shared" si="216"/>
        <v>479.11500000000001</v>
      </c>
      <c r="KZ266" s="231">
        <f t="shared" si="216"/>
        <v>528.27999999999986</v>
      </c>
      <c r="LA266" s="231">
        <f t="shared" si="216"/>
        <v>464.60000000000008</v>
      </c>
      <c r="LB266" s="231">
        <f t="shared" si="216"/>
        <v>465.61333333333346</v>
      </c>
      <c r="LC266" s="231">
        <f t="shared" si="216"/>
        <v>470.46666666666664</v>
      </c>
      <c r="LD266" s="231">
        <f t="shared" si="216"/>
        <v>507.16133333333329</v>
      </c>
      <c r="LE266" s="231">
        <f t="shared" si="216"/>
        <v>491.65333333333336</v>
      </c>
      <c r="LF266" s="231">
        <f t="shared" si="216"/>
        <v>511.38499999999993</v>
      </c>
      <c r="LG266" s="231">
        <f t="shared" si="216"/>
        <v>523.7263333333334</v>
      </c>
      <c r="LH266" s="231">
        <f t="shared" si="216"/>
        <v>507.13166666666672</v>
      </c>
      <c r="LI266" s="231">
        <f t="shared" si="216"/>
        <v>509.59466666666663</v>
      </c>
      <c r="LJ266" s="231">
        <f t="shared" ref="LJ266:NU266" si="217">+IFERROR((LJ111*$B$145+LJ192*$B$242)/$B$253,"")</f>
        <v>488.57333333333327</v>
      </c>
      <c r="LK266" s="231">
        <f t="shared" si="217"/>
        <v>502.57333333333327</v>
      </c>
      <c r="LL266" s="231">
        <f t="shared" si="217"/>
        <v>504.24933333333325</v>
      </c>
      <c r="LM266" s="231">
        <f t="shared" si="217"/>
        <v>480.24533333333324</v>
      </c>
      <c r="LN266" s="231">
        <f t="shared" si="217"/>
        <v>496.40266666666668</v>
      </c>
      <c r="LO266" s="231">
        <f t="shared" si="217"/>
        <v>494.32299999999998</v>
      </c>
      <c r="LP266" s="231">
        <f t="shared" si="217"/>
        <v>492.41066666666666</v>
      </c>
      <c r="LQ266" s="231">
        <f t="shared" si="217"/>
        <v>506.44733333333335</v>
      </c>
      <c r="LR266" s="231">
        <f t="shared" si="217"/>
        <v>534.64833333333343</v>
      </c>
      <c r="LS266" s="231">
        <f t="shared" si="217"/>
        <v>484.98266666666672</v>
      </c>
      <c r="LT266" s="231">
        <f t="shared" si="217"/>
        <v>488.86599999999999</v>
      </c>
      <c r="LU266" s="231">
        <f t="shared" si="217"/>
        <v>511.06933333333319</v>
      </c>
      <c r="LV266" s="231">
        <f t="shared" si="217"/>
        <v>473.22799999999989</v>
      </c>
      <c r="LW266" s="231">
        <f t="shared" si="217"/>
        <v>460.02666666666664</v>
      </c>
      <c r="LX266" s="231">
        <f t="shared" si="217"/>
        <v>500.69499999999999</v>
      </c>
      <c r="LY266" s="231">
        <f t="shared" si="217"/>
        <v>502.68</v>
      </c>
      <c r="LZ266" s="231">
        <f t="shared" si="217"/>
        <v>477.86366666666663</v>
      </c>
      <c r="MA266" s="231">
        <f t="shared" si="217"/>
        <v>502.73999999999995</v>
      </c>
      <c r="MB266" s="231">
        <f t="shared" si="217"/>
        <v>503.4226666666666</v>
      </c>
      <c r="MC266" s="231">
        <f t="shared" si="217"/>
        <v>495.96</v>
      </c>
      <c r="MD266" s="231">
        <f t="shared" si="217"/>
        <v>478.81333333333328</v>
      </c>
      <c r="ME266" s="231">
        <f t="shared" si="217"/>
        <v>498.57333333333344</v>
      </c>
      <c r="MF266" s="231">
        <f t="shared" si="217"/>
        <v>500.13499999999993</v>
      </c>
      <c r="MG266" s="231">
        <f t="shared" si="217"/>
        <v>491.07</v>
      </c>
      <c r="MH266" s="231">
        <f t="shared" si="217"/>
        <v>487.1466666666667</v>
      </c>
      <c r="MI266" s="231">
        <f t="shared" si="217"/>
        <v>520.60866666666664</v>
      </c>
      <c r="MJ266" s="231">
        <f t="shared" si="217"/>
        <v>498.47399999999999</v>
      </c>
      <c r="MK266" s="231">
        <f t="shared" si="217"/>
        <v>502.6033333333333</v>
      </c>
      <c r="ML266" s="231">
        <f t="shared" si="217"/>
        <v>480.57333333333327</v>
      </c>
      <c r="MM266" s="231">
        <f t="shared" si="217"/>
        <v>504.10666666666657</v>
      </c>
      <c r="MN266" s="231">
        <f t="shared" si="217"/>
        <v>491.89400000000006</v>
      </c>
      <c r="MO266" s="231">
        <f t="shared" si="217"/>
        <v>485.29866666666663</v>
      </c>
      <c r="MP266" s="231">
        <f t="shared" si="217"/>
        <v>490.47666666666669</v>
      </c>
      <c r="MQ266" s="231">
        <f t="shared" si="217"/>
        <v>475.77866666666671</v>
      </c>
      <c r="MR266" s="231">
        <f t="shared" si="217"/>
        <v>471.74666666666667</v>
      </c>
      <c r="MS266" s="231">
        <f t="shared" si="217"/>
        <v>508.55</v>
      </c>
      <c r="MT266" s="231">
        <f t="shared" si="217"/>
        <v>528.67333333333329</v>
      </c>
      <c r="MU266" s="231">
        <f t="shared" si="217"/>
        <v>452.52</v>
      </c>
      <c r="MV266" s="231">
        <f t="shared" si="217"/>
        <v>497.70766666666668</v>
      </c>
      <c r="MW266" s="231">
        <f t="shared" si="217"/>
        <v>489.93333333333345</v>
      </c>
      <c r="MX266" s="231">
        <f t="shared" si="217"/>
        <v>501.23899999999992</v>
      </c>
      <c r="MY266" s="231">
        <f t="shared" si="217"/>
        <v>483.11999999999995</v>
      </c>
      <c r="MZ266" s="231">
        <f t="shared" si="217"/>
        <v>491.2326666666666</v>
      </c>
      <c r="NA266" s="231">
        <f t="shared" si="217"/>
        <v>499.80533333333341</v>
      </c>
      <c r="NB266" s="231">
        <f t="shared" si="217"/>
        <v>496.84533333333343</v>
      </c>
      <c r="NC266" s="231">
        <f t="shared" si="217"/>
        <v>506.27833333333336</v>
      </c>
      <c r="ND266" s="231">
        <f t="shared" si="217"/>
        <v>499.07499999999987</v>
      </c>
      <c r="NE266" s="231">
        <f t="shared" si="217"/>
        <v>458.26666666666665</v>
      </c>
      <c r="NF266" s="231">
        <f t="shared" si="217"/>
        <v>482.2</v>
      </c>
      <c r="NG266" s="231">
        <f t="shared" si="217"/>
        <v>501.09466666666668</v>
      </c>
      <c r="NH266" s="231">
        <f t="shared" si="217"/>
        <v>505.9199999999999</v>
      </c>
      <c r="NI266" s="231">
        <f t="shared" si="217"/>
        <v>501.78833333333341</v>
      </c>
      <c r="NJ266" s="231">
        <f t="shared" si="217"/>
        <v>499.91233333333321</v>
      </c>
      <c r="NK266" s="231">
        <f t="shared" si="217"/>
        <v>472.74266666666676</v>
      </c>
      <c r="NL266" s="231">
        <f t="shared" si="217"/>
        <v>490.00000000000006</v>
      </c>
      <c r="NM266" s="231">
        <f t="shared" si="217"/>
        <v>485.06666666666655</v>
      </c>
      <c r="NN266" s="231">
        <f t="shared" si="217"/>
        <v>471.78333333333336</v>
      </c>
      <c r="NO266" s="231">
        <f t="shared" si="217"/>
        <v>520.05333333333328</v>
      </c>
      <c r="NP266" s="231">
        <f t="shared" si="217"/>
        <v>483.63999999999987</v>
      </c>
      <c r="NQ266" s="231">
        <f t="shared" si="217"/>
        <v>477.66500000000002</v>
      </c>
      <c r="NR266" s="231">
        <f t="shared" si="217"/>
        <v>483.44266666666664</v>
      </c>
      <c r="NS266" s="231">
        <f t="shared" si="217"/>
        <v>494.44666666666672</v>
      </c>
      <c r="NT266" s="231">
        <f t="shared" si="217"/>
        <v>480.25666666666655</v>
      </c>
      <c r="NU266" s="231">
        <f t="shared" si="217"/>
        <v>468.90666666666658</v>
      </c>
      <c r="NV266" s="231">
        <f t="shared" ref="NV266:QG266" si="218">+IFERROR((NV111*$B$145+NV192*$B$242)/$B$253,"")</f>
        <v>501.52333333333337</v>
      </c>
      <c r="NW266" s="231">
        <f t="shared" si="218"/>
        <v>465.88266666666658</v>
      </c>
      <c r="NX266" s="231">
        <f t="shared" si="218"/>
        <v>454.29333333333335</v>
      </c>
      <c r="NY266" s="231">
        <f t="shared" si="218"/>
        <v>485.51166666666671</v>
      </c>
      <c r="NZ266" s="231">
        <f t="shared" si="218"/>
        <v>494.7700000000001</v>
      </c>
      <c r="OA266" s="231">
        <f t="shared" si="218"/>
        <v>494.40800000000013</v>
      </c>
      <c r="OB266" s="231">
        <f t="shared" si="218"/>
        <v>484.65666666666669</v>
      </c>
      <c r="OC266" s="231">
        <f t="shared" si="218"/>
        <v>510.65600000000012</v>
      </c>
      <c r="OD266" s="231">
        <f t="shared" si="218"/>
        <v>501.13599999999997</v>
      </c>
      <c r="OE266" s="231">
        <f t="shared" si="218"/>
        <v>486.125</v>
      </c>
      <c r="OF266" s="231">
        <f t="shared" si="218"/>
        <v>463.93599999999998</v>
      </c>
      <c r="OG266" s="231">
        <f t="shared" si="218"/>
        <v>500.40666666666669</v>
      </c>
      <c r="OH266" s="231">
        <f t="shared" si="218"/>
        <v>482.0986666666667</v>
      </c>
      <c r="OI266" s="231">
        <f t="shared" si="218"/>
        <v>488.06733333333324</v>
      </c>
      <c r="OJ266" s="231">
        <f t="shared" si="218"/>
        <v>470.00799999999998</v>
      </c>
      <c r="OK266" s="231">
        <f t="shared" si="218"/>
        <v>496.32966666666653</v>
      </c>
      <c r="OL266" s="231">
        <f t="shared" si="218"/>
        <v>482.95200000000006</v>
      </c>
      <c r="OM266" s="231">
        <f t="shared" si="218"/>
        <v>517.0963333333334</v>
      </c>
      <c r="ON266" s="231">
        <f t="shared" si="218"/>
        <v>487.09066666666666</v>
      </c>
      <c r="OO266" s="231">
        <f t="shared" si="218"/>
        <v>493.12666666666672</v>
      </c>
      <c r="OP266" s="231">
        <f t="shared" si="218"/>
        <v>514.99833333333333</v>
      </c>
      <c r="OQ266" s="231">
        <f t="shared" si="218"/>
        <v>488.55199999999996</v>
      </c>
      <c r="OR266" s="231">
        <f t="shared" si="218"/>
        <v>504.7166666666667</v>
      </c>
      <c r="OS266" s="231">
        <f t="shared" si="218"/>
        <v>499.22533333333342</v>
      </c>
      <c r="OT266" s="231">
        <f t="shared" si="218"/>
        <v>493.88533333333334</v>
      </c>
      <c r="OU266" s="231">
        <f t="shared" si="218"/>
        <v>483.78666666666669</v>
      </c>
      <c r="OV266" s="231">
        <f t="shared" si="218"/>
        <v>517.59799999999996</v>
      </c>
      <c r="OW266" s="231">
        <f t="shared" si="218"/>
        <v>481.81333333333333</v>
      </c>
      <c r="OX266" s="231">
        <f t="shared" si="218"/>
        <v>485.92333333333335</v>
      </c>
      <c r="OY266" s="231">
        <f t="shared" si="218"/>
        <v>497.84666666666664</v>
      </c>
      <c r="OZ266" s="231">
        <f t="shared" si="218"/>
        <v>475</v>
      </c>
      <c r="PA266" s="231">
        <f t="shared" si="218"/>
        <v>471.8596666666665</v>
      </c>
      <c r="PB266" s="231">
        <f t="shared" si="218"/>
        <v>512.4799999999999</v>
      </c>
      <c r="PC266" s="231">
        <f t="shared" si="218"/>
        <v>516.18166666666662</v>
      </c>
      <c r="PD266" s="231">
        <f t="shared" si="218"/>
        <v>517.97499999999991</v>
      </c>
      <c r="PE266" s="231">
        <f t="shared" si="218"/>
        <v>504.20799999999986</v>
      </c>
      <c r="PF266" s="231">
        <f t="shared" si="218"/>
        <v>497.08666666666664</v>
      </c>
      <c r="PG266" s="231">
        <f t="shared" si="218"/>
        <v>491.06666666666678</v>
      </c>
      <c r="PH266" s="231">
        <f t="shared" si="218"/>
        <v>460.93866666666662</v>
      </c>
      <c r="PI266" s="231">
        <f t="shared" si="218"/>
        <v>498.5766666666666</v>
      </c>
      <c r="PJ266" s="231">
        <f t="shared" si="218"/>
        <v>500.77266666666657</v>
      </c>
      <c r="PK266" s="231">
        <f t="shared" si="218"/>
        <v>504.83866666666671</v>
      </c>
      <c r="PL266" s="231">
        <f t="shared" si="218"/>
        <v>491.41133333333318</v>
      </c>
      <c r="PM266" s="231">
        <f t="shared" si="218"/>
        <v>519.47066666666672</v>
      </c>
      <c r="PN266" s="231">
        <f t="shared" si="218"/>
        <v>476.33066666666656</v>
      </c>
      <c r="PO266" s="231">
        <f t="shared" si="218"/>
        <v>484.09333333333342</v>
      </c>
      <c r="PP266" s="231">
        <f t="shared" si="218"/>
        <v>504.19700000000006</v>
      </c>
      <c r="PQ266" s="231">
        <f t="shared" si="218"/>
        <v>456.49399999999991</v>
      </c>
      <c r="PR266" s="231">
        <f t="shared" si="218"/>
        <v>463.40033333333326</v>
      </c>
      <c r="PS266" s="231">
        <f t="shared" si="218"/>
        <v>509.07633333333337</v>
      </c>
      <c r="PT266" s="231">
        <f t="shared" si="218"/>
        <v>507.43966666666665</v>
      </c>
      <c r="PU266" s="231">
        <f t="shared" si="218"/>
        <v>508.63666666666654</v>
      </c>
      <c r="PV266" s="231">
        <f t="shared" si="218"/>
        <v>493.47333333333319</v>
      </c>
      <c r="PW266" s="231">
        <f t="shared" si="218"/>
        <v>511.95333333333321</v>
      </c>
      <c r="PX266" s="231">
        <f t="shared" si="218"/>
        <v>507.90066666666672</v>
      </c>
      <c r="PY266" s="231">
        <f t="shared" si="218"/>
        <v>520.65199999999993</v>
      </c>
      <c r="PZ266" s="231">
        <f t="shared" si="218"/>
        <v>497.73333333333329</v>
      </c>
      <c r="QA266" s="231">
        <f t="shared" si="218"/>
        <v>505.02466666666658</v>
      </c>
      <c r="QB266" s="231">
        <f t="shared" si="218"/>
        <v>498.72500000000008</v>
      </c>
      <c r="QC266" s="231">
        <f t="shared" si="218"/>
        <v>533.39966666666669</v>
      </c>
      <c r="QD266" s="231">
        <f t="shared" si="218"/>
        <v>531.71266666666668</v>
      </c>
      <c r="QE266" s="231">
        <f t="shared" si="218"/>
        <v>514.79299999999989</v>
      </c>
      <c r="QF266" s="231">
        <f t="shared" si="218"/>
        <v>497.18999999999983</v>
      </c>
      <c r="QG266" s="231">
        <f t="shared" si="218"/>
        <v>493.98999999999995</v>
      </c>
      <c r="QH266" s="231">
        <f t="shared" ref="QH266:SG266" si="219">+IFERROR((QH111*$B$145+QH192*$B$242)/$B$253,"")</f>
        <v>525.54333333333341</v>
      </c>
      <c r="QI266" s="231">
        <f t="shared" si="219"/>
        <v>459.89499999999998</v>
      </c>
      <c r="QJ266" s="231">
        <f t="shared" si="219"/>
        <v>474.20066666666668</v>
      </c>
      <c r="QK266" s="231">
        <f t="shared" si="219"/>
        <v>492.74666666666673</v>
      </c>
      <c r="QL266" s="231">
        <f t="shared" si="219"/>
        <v>469.74666666666667</v>
      </c>
      <c r="QM266" s="231">
        <f t="shared" si="219"/>
        <v>509.30800000000005</v>
      </c>
      <c r="QN266" s="231">
        <f t="shared" si="219"/>
        <v>461.83233333333328</v>
      </c>
      <c r="QO266" s="231">
        <f t="shared" si="219"/>
        <v>485.90133333333324</v>
      </c>
      <c r="QP266" s="231">
        <f t="shared" si="219"/>
        <v>524.43266666666659</v>
      </c>
      <c r="QQ266" s="231">
        <f t="shared" si="219"/>
        <v>495.53733333333332</v>
      </c>
      <c r="QR266" s="231">
        <f t="shared" si="219"/>
        <v>482.50033333333323</v>
      </c>
      <c r="QS266" s="231">
        <f t="shared" si="219"/>
        <v>485.43566666666658</v>
      </c>
      <c r="QT266" s="231">
        <f t="shared" si="219"/>
        <v>474.44</v>
      </c>
      <c r="QU266" s="231">
        <f t="shared" si="219"/>
        <v>508.45800000000003</v>
      </c>
      <c r="QV266" s="231">
        <f t="shared" si="219"/>
        <v>492.44</v>
      </c>
      <c r="QW266" s="231">
        <f t="shared" si="219"/>
        <v>484.97333333333319</v>
      </c>
      <c r="QX266" s="231">
        <f t="shared" si="219"/>
        <v>505.92733333333331</v>
      </c>
      <c r="QY266" s="231">
        <f t="shared" si="219"/>
        <v>495.84500000000003</v>
      </c>
      <c r="QZ266" s="231">
        <f t="shared" si="219"/>
        <v>479.19933333333324</v>
      </c>
      <c r="RA266" s="231">
        <f t="shared" si="219"/>
        <v>474.42666666666662</v>
      </c>
      <c r="RB266" s="231">
        <f t="shared" si="219"/>
        <v>522.76466666666659</v>
      </c>
      <c r="RC266" s="231">
        <f t="shared" si="219"/>
        <v>524.91833333333329</v>
      </c>
      <c r="RD266" s="231">
        <f t="shared" si="219"/>
        <v>469.61333333333346</v>
      </c>
      <c r="RE266" s="231">
        <f t="shared" si="219"/>
        <v>513.01866666666672</v>
      </c>
      <c r="RF266" s="231">
        <f t="shared" si="219"/>
        <v>495.24266666666654</v>
      </c>
      <c r="RG266" s="231">
        <f t="shared" si="219"/>
        <v>476.1733333333334</v>
      </c>
      <c r="RH266" s="231">
        <f t="shared" si="219"/>
        <v>496.43999999999983</v>
      </c>
      <c r="RI266" s="231">
        <f t="shared" si="219"/>
        <v>489.3599999999999</v>
      </c>
      <c r="RJ266" s="231">
        <f t="shared" si="219"/>
        <v>489.71999999999986</v>
      </c>
      <c r="RK266" s="231">
        <f t="shared" si="219"/>
        <v>495.6433333333332</v>
      </c>
      <c r="RL266" s="231">
        <f t="shared" si="219"/>
        <v>515.21400000000006</v>
      </c>
      <c r="RM266" s="231">
        <f t="shared" si="219"/>
        <v>502.10533333333331</v>
      </c>
      <c r="RN266" s="231">
        <f t="shared" si="219"/>
        <v>490.22500000000002</v>
      </c>
      <c r="RO266" s="231">
        <f t="shared" si="219"/>
        <v>503.13366666666661</v>
      </c>
      <c r="RP266" s="231">
        <f t="shared" si="219"/>
        <v>477.70666666666676</v>
      </c>
      <c r="RQ266" s="231">
        <f t="shared" si="219"/>
        <v>495.23999999999995</v>
      </c>
      <c r="RR266" s="231">
        <f t="shared" si="219"/>
        <v>481.73866666666663</v>
      </c>
      <c r="RS266" s="231">
        <f t="shared" si="219"/>
        <v>492.63066666666668</v>
      </c>
      <c r="RT266" s="231">
        <f t="shared" si="219"/>
        <v>492.86499999999995</v>
      </c>
      <c r="RU266" s="231">
        <f t="shared" si="219"/>
        <v>521.00000000000011</v>
      </c>
      <c r="RV266" s="231">
        <f t="shared" si="219"/>
        <v>501.86666666666656</v>
      </c>
      <c r="RW266" s="231">
        <f t="shared" si="219"/>
        <v>508.86133333333333</v>
      </c>
      <c r="RX266" s="231">
        <f t="shared" si="219"/>
        <v>500.28533333333343</v>
      </c>
      <c r="RY266" s="231">
        <f t="shared" si="219"/>
        <v>502.28800000000001</v>
      </c>
      <c r="RZ266" s="231">
        <f t="shared" si="219"/>
        <v>491.14133333333325</v>
      </c>
      <c r="SA266" s="231">
        <f t="shared" si="219"/>
        <v>514.03933333333327</v>
      </c>
      <c r="SB266" s="231">
        <f t="shared" si="219"/>
        <v>466.30666666666662</v>
      </c>
      <c r="SC266" s="231">
        <f t="shared" si="219"/>
        <v>481.81599999999997</v>
      </c>
      <c r="SD266" s="231">
        <f t="shared" si="219"/>
        <v>491.22133333333329</v>
      </c>
      <c r="SE266" s="231">
        <f t="shared" si="219"/>
        <v>465.42666666666662</v>
      </c>
      <c r="SF266" s="231">
        <f t="shared" si="219"/>
        <v>495.66833333333335</v>
      </c>
      <c r="SG266" s="231">
        <f t="shared" si="219"/>
        <v>471.25333333333327</v>
      </c>
      <c r="SH266" s="231"/>
      <c r="SI266" s="231"/>
      <c r="SJ266" s="231"/>
      <c r="SK266" s="231"/>
    </row>
    <row r="267" spans="1:505">
      <c r="A267" s="249">
        <v>2018</v>
      </c>
      <c r="B267" s="231">
        <f t="shared" ref="B267:BM267" si="220">IFERROR((B112*$B$146+B193*$B$243)/$B$254,"")</f>
        <v>573.37666666666667</v>
      </c>
      <c r="C267" s="231">
        <f t="shared" si="220"/>
        <v>591.38333333333333</v>
      </c>
      <c r="D267" s="231">
        <f t="shared" si="220"/>
        <v>500.07000000000005</v>
      </c>
      <c r="E267" s="231">
        <f t="shared" si="220"/>
        <v>564.00333333333344</v>
      </c>
      <c r="F267" s="231">
        <f t="shared" si="220"/>
        <v>561.47333333333324</v>
      </c>
      <c r="G267" s="231">
        <f t="shared" si="220"/>
        <v>549.00466666666671</v>
      </c>
      <c r="H267" s="231">
        <f t="shared" si="220"/>
        <v>570.66</v>
      </c>
      <c r="I267" s="231">
        <f t="shared" si="220"/>
        <v>578.7600000000001</v>
      </c>
      <c r="J267" s="231">
        <f t="shared" si="220"/>
        <v>572.38266666666675</v>
      </c>
      <c r="K267" s="231">
        <f t="shared" si="220"/>
        <v>535.46666666666658</v>
      </c>
      <c r="L267" s="231">
        <f t="shared" si="220"/>
        <v>589.07666666666671</v>
      </c>
      <c r="M267" s="231">
        <f t="shared" si="220"/>
        <v>593.48</v>
      </c>
      <c r="N267" s="231">
        <f t="shared" si="220"/>
        <v>589.81733333333329</v>
      </c>
      <c r="O267" s="231">
        <f t="shared" si="220"/>
        <v>553.47333333333347</v>
      </c>
      <c r="P267" s="231">
        <f t="shared" si="220"/>
        <v>562.23000000000013</v>
      </c>
      <c r="Q267" s="231">
        <f t="shared" si="220"/>
        <v>555.44999999999993</v>
      </c>
      <c r="R267" s="231">
        <f t="shared" si="220"/>
        <v>562.4</v>
      </c>
      <c r="S267" s="231">
        <f t="shared" si="220"/>
        <v>623.4616666666667</v>
      </c>
      <c r="T267" s="231">
        <f t="shared" si="220"/>
        <v>554.95333333333338</v>
      </c>
      <c r="U267" s="231">
        <f t="shared" si="220"/>
        <v>588.35666666666657</v>
      </c>
      <c r="V267" s="231">
        <f t="shared" si="220"/>
        <v>571.35666666666668</v>
      </c>
      <c r="W267" s="231">
        <f t="shared" si="220"/>
        <v>555.86866666666663</v>
      </c>
      <c r="X267" s="231">
        <f t="shared" si="220"/>
        <v>554.2600000000001</v>
      </c>
      <c r="Y267" s="231">
        <f t="shared" si="220"/>
        <v>543.85333333333335</v>
      </c>
      <c r="Z267" s="231">
        <f t="shared" si="220"/>
        <v>543.11333333333323</v>
      </c>
      <c r="AA267" s="231">
        <f t="shared" si="220"/>
        <v>585.94333333333327</v>
      </c>
      <c r="AB267" s="231">
        <f t="shared" si="220"/>
        <v>581.25666666666666</v>
      </c>
      <c r="AC267" s="231">
        <f t="shared" si="220"/>
        <v>596.95666666666671</v>
      </c>
      <c r="AD267" s="231">
        <f t="shared" si="220"/>
        <v>619.82600000000002</v>
      </c>
      <c r="AE267" s="231">
        <f t="shared" si="220"/>
        <v>584.16066666666677</v>
      </c>
      <c r="AF267" s="231">
        <f t="shared" si="220"/>
        <v>569.78800000000001</v>
      </c>
      <c r="AG267" s="231">
        <f t="shared" si="220"/>
        <v>538.42666666666662</v>
      </c>
      <c r="AH267" s="231">
        <f t="shared" si="220"/>
        <v>547.91799999999978</v>
      </c>
      <c r="AI267" s="231">
        <f t="shared" si="220"/>
        <v>570.12333333333333</v>
      </c>
      <c r="AJ267" s="231">
        <f t="shared" si="220"/>
        <v>542.37333333333333</v>
      </c>
      <c r="AK267" s="231">
        <f t="shared" si="220"/>
        <v>668.03499999999997</v>
      </c>
      <c r="AL267" s="231">
        <f t="shared" si="220"/>
        <v>567.1483333333332</v>
      </c>
      <c r="AM267" s="231">
        <f t="shared" si="220"/>
        <v>580.85333333333335</v>
      </c>
      <c r="AN267" s="231">
        <f t="shared" si="220"/>
        <v>541.26333333333332</v>
      </c>
      <c r="AO267" s="231">
        <f t="shared" si="220"/>
        <v>590.10333333333335</v>
      </c>
      <c r="AP267" s="231">
        <f t="shared" si="220"/>
        <v>589.82000000000016</v>
      </c>
      <c r="AQ267" s="231">
        <f t="shared" si="220"/>
        <v>596.26633333333336</v>
      </c>
      <c r="AR267" s="231">
        <f t="shared" si="220"/>
        <v>615.90666666666675</v>
      </c>
      <c r="AS267" s="231">
        <f t="shared" si="220"/>
        <v>571.34299999999996</v>
      </c>
      <c r="AT267" s="231">
        <f t="shared" si="220"/>
        <v>542.00333333333322</v>
      </c>
      <c r="AU267" s="231">
        <f t="shared" si="220"/>
        <v>560.42666666666673</v>
      </c>
      <c r="AV267" s="231">
        <f t="shared" si="220"/>
        <v>557.66666666666674</v>
      </c>
      <c r="AW267" s="231">
        <f t="shared" si="220"/>
        <v>582.20199999999988</v>
      </c>
      <c r="AX267" s="231">
        <f t="shared" si="220"/>
        <v>628.09</v>
      </c>
      <c r="AY267" s="231">
        <f t="shared" si="220"/>
        <v>686.0296666666668</v>
      </c>
      <c r="AZ267" s="231">
        <f t="shared" si="220"/>
        <v>594.82600000000002</v>
      </c>
      <c r="BA267" s="231">
        <f t="shared" si="220"/>
        <v>630.74333333333334</v>
      </c>
      <c r="BB267" s="231">
        <f t="shared" si="220"/>
        <v>561.06666666666661</v>
      </c>
      <c r="BC267" s="231">
        <f t="shared" si="220"/>
        <v>550.66</v>
      </c>
      <c r="BD267" s="231">
        <f t="shared" si="220"/>
        <v>541.5100000000001</v>
      </c>
      <c r="BE267" s="231">
        <f t="shared" si="220"/>
        <v>587.78466666666657</v>
      </c>
      <c r="BF267" s="231">
        <f t="shared" si="220"/>
        <v>554.58333333333337</v>
      </c>
      <c r="BG267" s="231">
        <f t="shared" si="220"/>
        <v>680.72600000000011</v>
      </c>
      <c r="BH267" s="231">
        <f t="shared" si="220"/>
        <v>556.86166666666657</v>
      </c>
      <c r="BI267" s="231">
        <f t="shared" si="220"/>
        <v>574.63799999999992</v>
      </c>
      <c r="BJ267" s="231">
        <f t="shared" si="220"/>
        <v>588.67000000000007</v>
      </c>
      <c r="BK267" s="231">
        <f t="shared" si="220"/>
        <v>555.33000000000015</v>
      </c>
      <c r="BL267" s="231">
        <f t="shared" si="220"/>
        <v>642.20199999999988</v>
      </c>
      <c r="BM267" s="231">
        <f t="shared" si="220"/>
        <v>562.65266666666673</v>
      </c>
      <c r="BN267" s="231">
        <f t="shared" ref="BN267:DY267" si="221">IFERROR((BN112*$B$146+BN193*$B$243)/$B$254,"")</f>
        <v>667.36266666666643</v>
      </c>
      <c r="BO267" s="231">
        <f t="shared" si="221"/>
        <v>584.15166666666653</v>
      </c>
      <c r="BP267" s="231">
        <f t="shared" si="221"/>
        <v>554.95333333333315</v>
      </c>
      <c r="BQ267" s="231">
        <f t="shared" si="221"/>
        <v>573.94666666666672</v>
      </c>
      <c r="BR267" s="231">
        <f t="shared" si="221"/>
        <v>548.54</v>
      </c>
      <c r="BS267" s="231">
        <f t="shared" si="221"/>
        <v>628.44066666666674</v>
      </c>
      <c r="BT267" s="231">
        <f t="shared" si="221"/>
        <v>515.11666666666667</v>
      </c>
      <c r="BU267" s="231">
        <f t="shared" si="221"/>
        <v>547.92333333333329</v>
      </c>
      <c r="BV267" s="231">
        <f t="shared" si="221"/>
        <v>548.54066666666665</v>
      </c>
      <c r="BW267" s="231">
        <f t="shared" si="221"/>
        <v>570.40266666666673</v>
      </c>
      <c r="BX267" s="231">
        <f t="shared" si="221"/>
        <v>570.61666666666667</v>
      </c>
      <c r="BY267" s="231">
        <f t="shared" si="221"/>
        <v>604.06200000000001</v>
      </c>
      <c r="BZ267" s="231">
        <f t="shared" si="221"/>
        <v>583.51666666666677</v>
      </c>
      <c r="CA267" s="231">
        <f t="shared" si="221"/>
        <v>595.96866666666665</v>
      </c>
      <c r="CB267" s="231">
        <f t="shared" si="221"/>
        <v>532.63</v>
      </c>
      <c r="CC267" s="231">
        <f t="shared" si="221"/>
        <v>577.2113333333333</v>
      </c>
      <c r="CD267" s="231">
        <f t="shared" si="221"/>
        <v>572.82333333333338</v>
      </c>
      <c r="CE267" s="231">
        <f t="shared" si="221"/>
        <v>561.22333333333336</v>
      </c>
      <c r="CF267" s="231">
        <f t="shared" si="221"/>
        <v>563.95666666666671</v>
      </c>
      <c r="CG267" s="231">
        <f t="shared" si="221"/>
        <v>530.38366666666661</v>
      </c>
      <c r="CH267" s="231">
        <f t="shared" si="221"/>
        <v>584.82333333333327</v>
      </c>
      <c r="CI267" s="231">
        <f t="shared" si="221"/>
        <v>552.08199999999988</v>
      </c>
      <c r="CJ267" s="231">
        <f t="shared" si="221"/>
        <v>575.67500000000007</v>
      </c>
      <c r="CK267" s="231">
        <f t="shared" si="221"/>
        <v>574.34933333333322</v>
      </c>
      <c r="CL267" s="231">
        <f t="shared" si="221"/>
        <v>600.88666666666666</v>
      </c>
      <c r="CM267" s="231">
        <f t="shared" si="221"/>
        <v>614.60733333333337</v>
      </c>
      <c r="CN267" s="231">
        <f t="shared" si="221"/>
        <v>563.46333333333325</v>
      </c>
      <c r="CO267" s="231">
        <f t="shared" si="221"/>
        <v>585.43500000000006</v>
      </c>
      <c r="CP267" s="231">
        <f t="shared" si="221"/>
        <v>627.50633333333337</v>
      </c>
      <c r="CQ267" s="231">
        <f t="shared" si="221"/>
        <v>541.54199999999992</v>
      </c>
      <c r="CR267" s="231">
        <f t="shared" si="221"/>
        <v>550.63666666666666</v>
      </c>
      <c r="CS267" s="231">
        <f t="shared" si="221"/>
        <v>633.05666666666673</v>
      </c>
      <c r="CT267" s="231">
        <f t="shared" si="221"/>
        <v>557.89</v>
      </c>
      <c r="CU267" s="231">
        <f t="shared" si="221"/>
        <v>562.23</v>
      </c>
      <c r="CV267" s="231">
        <f t="shared" si="221"/>
        <v>541.1193333333332</v>
      </c>
      <c r="CW267" s="231">
        <f t="shared" si="221"/>
        <v>550.06666666666672</v>
      </c>
      <c r="CX267" s="231">
        <f t="shared" si="221"/>
        <v>601.98166666666668</v>
      </c>
      <c r="CY267" s="231">
        <f t="shared" si="221"/>
        <v>558.69166666666649</v>
      </c>
      <c r="CZ267" s="231">
        <f t="shared" si="221"/>
        <v>615.60933333333332</v>
      </c>
      <c r="DA267" s="231">
        <f t="shared" si="221"/>
        <v>553.59666666666669</v>
      </c>
      <c r="DB267" s="231">
        <f t="shared" si="221"/>
        <v>587.99666666666656</v>
      </c>
      <c r="DC267" s="231">
        <f t="shared" si="221"/>
        <v>607.75666666666666</v>
      </c>
      <c r="DD267" s="231">
        <f t="shared" si="221"/>
        <v>582.12500000000011</v>
      </c>
      <c r="DE267" s="231">
        <f t="shared" si="221"/>
        <v>557.91333333333341</v>
      </c>
      <c r="DF267" s="231">
        <f t="shared" si="221"/>
        <v>599.45066666666662</v>
      </c>
      <c r="DG267" s="231">
        <f t="shared" si="221"/>
        <v>573.98400000000004</v>
      </c>
      <c r="DH267" s="231">
        <f t="shared" si="221"/>
        <v>608.84733333333327</v>
      </c>
      <c r="DI267" s="231">
        <f t="shared" si="221"/>
        <v>551.37666666666667</v>
      </c>
      <c r="DJ267" s="231">
        <f t="shared" si="221"/>
        <v>572.16499999999996</v>
      </c>
      <c r="DK267" s="231">
        <f t="shared" si="221"/>
        <v>560.13333333333344</v>
      </c>
      <c r="DL267" s="231">
        <f t="shared" si="221"/>
        <v>564.08000000000004</v>
      </c>
      <c r="DM267" s="231">
        <f t="shared" si="221"/>
        <v>547.80533333333335</v>
      </c>
      <c r="DN267" s="231">
        <f t="shared" si="221"/>
        <v>569.98166666666668</v>
      </c>
      <c r="DO267" s="231">
        <f t="shared" si="221"/>
        <v>544.84</v>
      </c>
      <c r="DP267" s="231">
        <f t="shared" si="221"/>
        <v>542.2983333333334</v>
      </c>
      <c r="DQ267" s="231">
        <f t="shared" si="221"/>
        <v>566.14733333333334</v>
      </c>
      <c r="DR267" s="231">
        <f t="shared" si="221"/>
        <v>560.3653333333333</v>
      </c>
      <c r="DS267" s="231">
        <f t="shared" si="221"/>
        <v>537.56333333333339</v>
      </c>
      <c r="DT267" s="231">
        <f t="shared" si="221"/>
        <v>573.74666666666678</v>
      </c>
      <c r="DU267" s="231">
        <f t="shared" si="221"/>
        <v>595.58533333333332</v>
      </c>
      <c r="DV267" s="231">
        <f t="shared" si="221"/>
        <v>566.42333333333329</v>
      </c>
      <c r="DW267" s="231">
        <f t="shared" si="221"/>
        <v>548.16999999999996</v>
      </c>
      <c r="DX267" s="231">
        <f t="shared" si="221"/>
        <v>611.21799999999996</v>
      </c>
      <c r="DY267" s="231">
        <f t="shared" si="221"/>
        <v>548.78666666666675</v>
      </c>
      <c r="DZ267" s="231">
        <f t="shared" ref="DZ267:GK267" si="222">IFERROR((DZ112*$B$146+DZ193*$B$243)/$B$254,"")</f>
        <v>552.73333333333335</v>
      </c>
      <c r="EA267" s="231">
        <f t="shared" si="222"/>
        <v>552.2399999999999</v>
      </c>
      <c r="EB267" s="231">
        <f t="shared" si="222"/>
        <v>581.1783333333334</v>
      </c>
      <c r="EC267" s="231">
        <f t="shared" si="222"/>
        <v>562.78999999999985</v>
      </c>
      <c r="ED267" s="231">
        <f t="shared" si="222"/>
        <v>549.83900000000006</v>
      </c>
      <c r="EE267" s="231">
        <f t="shared" si="222"/>
        <v>542.49666666666667</v>
      </c>
      <c r="EF267" s="231">
        <f t="shared" si="222"/>
        <v>580.23666666666679</v>
      </c>
      <c r="EG267" s="231">
        <f t="shared" si="222"/>
        <v>567.76733333333334</v>
      </c>
      <c r="EH267" s="231">
        <f t="shared" si="222"/>
        <v>584.38066666666668</v>
      </c>
      <c r="EI267" s="231">
        <f t="shared" si="222"/>
        <v>590.71999999999991</v>
      </c>
      <c r="EJ267" s="231">
        <f t="shared" si="222"/>
        <v>550.75999999999988</v>
      </c>
      <c r="EK267" s="231">
        <f t="shared" si="222"/>
        <v>557.17333333333329</v>
      </c>
      <c r="EL267" s="231">
        <f t="shared" si="222"/>
        <v>551.39166666666677</v>
      </c>
      <c r="EM267" s="231">
        <f t="shared" si="222"/>
        <v>552.73333333333323</v>
      </c>
      <c r="EN267" s="231">
        <f t="shared" si="222"/>
        <v>523.00999999999988</v>
      </c>
      <c r="EO267" s="231">
        <f t="shared" si="222"/>
        <v>649.30933333333348</v>
      </c>
      <c r="EP267" s="231">
        <f t="shared" si="222"/>
        <v>564.32666666666671</v>
      </c>
      <c r="EQ267" s="231">
        <f t="shared" si="222"/>
        <v>561.38166666666666</v>
      </c>
      <c r="ER267" s="231">
        <f t="shared" si="222"/>
        <v>663.37099999999987</v>
      </c>
      <c r="ES267" s="231">
        <f t="shared" si="222"/>
        <v>567.28666666666663</v>
      </c>
      <c r="ET267" s="231">
        <f t="shared" si="222"/>
        <v>603.01133333333337</v>
      </c>
      <c r="EU267" s="231">
        <f t="shared" si="222"/>
        <v>565.07733333333329</v>
      </c>
      <c r="EV267" s="231">
        <f t="shared" si="222"/>
        <v>562.67466666666667</v>
      </c>
      <c r="EW267" s="231">
        <f t="shared" si="222"/>
        <v>600.89933333333329</v>
      </c>
      <c r="EX267" s="231">
        <f t="shared" si="222"/>
        <v>545.21533333333321</v>
      </c>
      <c r="EY267" s="231">
        <f t="shared" si="222"/>
        <v>554.46</v>
      </c>
      <c r="EZ267" s="231">
        <f t="shared" si="222"/>
        <v>543.48333333333323</v>
      </c>
      <c r="FA267" s="231">
        <f t="shared" si="222"/>
        <v>658.02233333333356</v>
      </c>
      <c r="FB267" s="231">
        <f t="shared" si="222"/>
        <v>546.07333333333338</v>
      </c>
      <c r="FC267" s="231">
        <f t="shared" si="222"/>
        <v>712.67266666666683</v>
      </c>
      <c r="FD267" s="231">
        <f t="shared" si="222"/>
        <v>545.16066666666677</v>
      </c>
      <c r="FE267" s="231">
        <f t="shared" si="222"/>
        <v>621.57000000000016</v>
      </c>
      <c r="FF267" s="231">
        <f t="shared" si="222"/>
        <v>571.13200000000006</v>
      </c>
      <c r="FG267" s="231">
        <f t="shared" si="222"/>
        <v>579.56333333333339</v>
      </c>
      <c r="FH267" s="231">
        <f t="shared" si="222"/>
        <v>552.30666666666673</v>
      </c>
      <c r="FI267" s="231">
        <f t="shared" si="222"/>
        <v>596.85399999999993</v>
      </c>
      <c r="FJ267" s="231">
        <f t="shared" si="222"/>
        <v>567.21</v>
      </c>
      <c r="FK267" s="231">
        <f t="shared" si="222"/>
        <v>561.4899999999999</v>
      </c>
      <c r="FL267" s="231">
        <f t="shared" si="222"/>
        <v>705.69799999999998</v>
      </c>
      <c r="FM267" s="231">
        <f t="shared" si="222"/>
        <v>604.49833333333333</v>
      </c>
      <c r="FN267" s="231">
        <f t="shared" si="222"/>
        <v>574.64666666666665</v>
      </c>
      <c r="FO267" s="231">
        <f t="shared" si="222"/>
        <v>556.1866666666665</v>
      </c>
      <c r="FP267" s="231">
        <f t="shared" si="222"/>
        <v>516.47333333333336</v>
      </c>
      <c r="FQ267" s="231">
        <f t="shared" si="222"/>
        <v>599.52333333333343</v>
      </c>
      <c r="FR267" s="231">
        <f t="shared" si="222"/>
        <v>562.1066666666668</v>
      </c>
      <c r="FS267" s="231">
        <f t="shared" si="222"/>
        <v>598.00333333333344</v>
      </c>
      <c r="FT267" s="231">
        <f t="shared" si="222"/>
        <v>595.43566666666663</v>
      </c>
      <c r="FU267" s="231">
        <f t="shared" si="222"/>
        <v>575.0533333333334</v>
      </c>
      <c r="FV267" s="231">
        <f t="shared" si="222"/>
        <v>565.66666666666652</v>
      </c>
      <c r="FW267" s="231">
        <f t="shared" si="222"/>
        <v>578.95333333333338</v>
      </c>
      <c r="FX267" s="231">
        <f t="shared" si="222"/>
        <v>570.03033333333337</v>
      </c>
      <c r="FY267" s="231">
        <f t="shared" si="222"/>
        <v>602.96999999999991</v>
      </c>
      <c r="FZ267" s="231">
        <f t="shared" si="222"/>
        <v>559.25666666666666</v>
      </c>
      <c r="GA267" s="231">
        <f t="shared" si="222"/>
        <v>569.59199999999998</v>
      </c>
      <c r="GB267" s="231">
        <f t="shared" si="222"/>
        <v>559.88666666666666</v>
      </c>
      <c r="GC267" s="231">
        <f t="shared" si="222"/>
        <v>573.99333333333334</v>
      </c>
      <c r="GD267" s="231">
        <f t="shared" si="222"/>
        <v>533.24666666666656</v>
      </c>
      <c r="GE267" s="231">
        <f t="shared" si="222"/>
        <v>551.13</v>
      </c>
      <c r="GF267" s="231">
        <f t="shared" si="222"/>
        <v>529.18466666666666</v>
      </c>
      <c r="GG267" s="231">
        <f t="shared" si="222"/>
        <v>572.22266666666667</v>
      </c>
      <c r="GH267" s="231">
        <f t="shared" si="222"/>
        <v>559.39333333333332</v>
      </c>
      <c r="GI267" s="231">
        <f t="shared" si="222"/>
        <v>589.35833333333346</v>
      </c>
      <c r="GJ267" s="231">
        <f t="shared" si="222"/>
        <v>525.96999999999991</v>
      </c>
      <c r="GK267" s="231">
        <f t="shared" si="222"/>
        <v>581.03333333333342</v>
      </c>
      <c r="GL267" s="231">
        <f t="shared" ref="GL267:IW267" si="223">IFERROR((GL112*$B$146+GL193*$B$243)/$B$254,"")</f>
        <v>575.78333333333319</v>
      </c>
      <c r="GM267" s="231">
        <f t="shared" si="223"/>
        <v>584.64033333333327</v>
      </c>
      <c r="GN267" s="231">
        <f t="shared" si="223"/>
        <v>580.90000000000009</v>
      </c>
      <c r="GO267" s="231">
        <f t="shared" si="223"/>
        <v>561.73666666666668</v>
      </c>
      <c r="GP267" s="231">
        <f t="shared" si="223"/>
        <v>597.05333333333328</v>
      </c>
      <c r="GQ267" s="231">
        <f t="shared" si="223"/>
        <v>552.85666666666657</v>
      </c>
      <c r="GR267" s="231">
        <f t="shared" si="223"/>
        <v>569.75333333333333</v>
      </c>
      <c r="GS267" s="231">
        <f t="shared" si="223"/>
        <v>591.38333333333333</v>
      </c>
      <c r="GT267" s="231">
        <f t="shared" si="223"/>
        <v>605.95066666666662</v>
      </c>
      <c r="GU267" s="231">
        <f t="shared" si="223"/>
        <v>540.5233333333332</v>
      </c>
      <c r="GV267" s="231">
        <f t="shared" si="223"/>
        <v>544.34666666666669</v>
      </c>
      <c r="GW267" s="231">
        <f t="shared" si="223"/>
        <v>530.77266666666685</v>
      </c>
      <c r="GX267" s="231">
        <f t="shared" si="223"/>
        <v>543.97666666666657</v>
      </c>
      <c r="GY267" s="231">
        <f t="shared" si="223"/>
        <v>551.13</v>
      </c>
      <c r="GZ267" s="231">
        <f t="shared" si="223"/>
        <v>568.61166666666668</v>
      </c>
      <c r="HA267" s="231">
        <f t="shared" si="223"/>
        <v>556.10966666666661</v>
      </c>
      <c r="HB267" s="231">
        <f t="shared" si="223"/>
        <v>562.10666666666668</v>
      </c>
      <c r="HC267" s="231">
        <f t="shared" si="223"/>
        <v>645.7883333333333</v>
      </c>
      <c r="HD267" s="231">
        <f t="shared" si="223"/>
        <v>569.39333333333343</v>
      </c>
      <c r="HE267" s="231">
        <f t="shared" si="223"/>
        <v>561.61333333333334</v>
      </c>
      <c r="HF267" s="231">
        <f t="shared" si="223"/>
        <v>569.80000000000007</v>
      </c>
      <c r="HG267" s="231">
        <f t="shared" si="223"/>
        <v>540.22666666666657</v>
      </c>
      <c r="HH267" s="231">
        <f t="shared" si="223"/>
        <v>550.39</v>
      </c>
      <c r="HI267" s="231">
        <f t="shared" si="223"/>
        <v>566.59333333333336</v>
      </c>
      <c r="HJ267" s="231">
        <f t="shared" si="223"/>
        <v>563.25199999999995</v>
      </c>
      <c r="HK267" s="231">
        <f t="shared" si="223"/>
        <v>697.80400000000009</v>
      </c>
      <c r="HL267" s="231">
        <f t="shared" si="223"/>
        <v>627.86733333333348</v>
      </c>
      <c r="HM267" s="231">
        <f t="shared" si="223"/>
        <v>566.36233333333337</v>
      </c>
      <c r="HN267" s="231">
        <f t="shared" si="223"/>
        <v>585.09333333333325</v>
      </c>
      <c r="HO267" s="231">
        <f t="shared" si="223"/>
        <v>570.12333333333333</v>
      </c>
      <c r="HP267" s="231">
        <f t="shared" si="223"/>
        <v>595.02</v>
      </c>
      <c r="HQ267" s="231">
        <f t="shared" si="223"/>
        <v>553.34999999999991</v>
      </c>
      <c r="HR267" s="231">
        <f t="shared" si="223"/>
        <v>636.77799999999991</v>
      </c>
      <c r="HS267" s="231">
        <f t="shared" si="223"/>
        <v>564.47000000000014</v>
      </c>
      <c r="HT267" s="231">
        <f t="shared" si="223"/>
        <v>755.2446666666666</v>
      </c>
      <c r="HU267" s="231">
        <f t="shared" si="223"/>
        <v>554.91866666666681</v>
      </c>
      <c r="HV267" s="231">
        <f t="shared" si="223"/>
        <v>534.11</v>
      </c>
      <c r="HW267" s="231">
        <f t="shared" si="223"/>
        <v>580.81666666666672</v>
      </c>
      <c r="HX267" s="231">
        <f t="shared" si="223"/>
        <v>551.74666666666667</v>
      </c>
      <c r="HY267" s="231">
        <f t="shared" si="223"/>
        <v>556.92333333333329</v>
      </c>
      <c r="HZ267" s="231">
        <f t="shared" si="223"/>
        <v>650.51600000000008</v>
      </c>
      <c r="IA267" s="231">
        <f t="shared" si="223"/>
        <v>555.81666666666661</v>
      </c>
      <c r="IB267" s="231">
        <f t="shared" si="223"/>
        <v>615.15</v>
      </c>
      <c r="IC267" s="231">
        <f t="shared" si="223"/>
        <v>570.95233333333329</v>
      </c>
      <c r="ID267" s="231">
        <f t="shared" si="223"/>
        <v>501.42666666666656</v>
      </c>
      <c r="IE267" s="231">
        <f t="shared" si="223"/>
        <v>570.41666666666663</v>
      </c>
      <c r="IF267" s="231">
        <f t="shared" si="223"/>
        <v>549.15666666666652</v>
      </c>
      <c r="IG267" s="231">
        <f t="shared" si="223"/>
        <v>590.39666666666665</v>
      </c>
      <c r="IH267" s="231">
        <f t="shared" si="223"/>
        <v>570.29333333333318</v>
      </c>
      <c r="II267" s="231">
        <f t="shared" si="223"/>
        <v>599.41533333333336</v>
      </c>
      <c r="IJ267" s="231">
        <f t="shared" si="223"/>
        <v>617.50199999999995</v>
      </c>
      <c r="IK267" s="231">
        <f t="shared" si="223"/>
        <v>540.89333333333332</v>
      </c>
      <c r="IL267" s="231">
        <f t="shared" si="223"/>
        <v>576.1633333333333</v>
      </c>
      <c r="IM267" s="231">
        <f t="shared" si="223"/>
        <v>584.97000000000014</v>
      </c>
      <c r="IN267" s="231">
        <f t="shared" si="223"/>
        <v>574.70066666666662</v>
      </c>
      <c r="IO267" s="231">
        <f t="shared" si="223"/>
        <v>535.95999999999992</v>
      </c>
      <c r="IP267" s="231">
        <f t="shared" si="223"/>
        <v>549.15666666666664</v>
      </c>
      <c r="IQ267" s="231">
        <f t="shared" si="223"/>
        <v>549.40333333333331</v>
      </c>
      <c r="IR267" s="231">
        <f t="shared" si="223"/>
        <v>592.17366666666658</v>
      </c>
      <c r="IS267" s="231">
        <f t="shared" si="223"/>
        <v>624.20166666666671</v>
      </c>
      <c r="IT267" s="231">
        <f t="shared" si="223"/>
        <v>569.28933333333327</v>
      </c>
      <c r="IU267" s="231">
        <f t="shared" si="223"/>
        <v>565.16</v>
      </c>
      <c r="IV267" s="231">
        <f t="shared" si="223"/>
        <v>528.07933333333324</v>
      </c>
      <c r="IW267" s="231">
        <f t="shared" si="223"/>
        <v>543.23666666666679</v>
      </c>
      <c r="IX267" s="231">
        <f t="shared" ref="IX267:LI267" si="224">IFERROR((IX112*$B$146+IX193*$B$243)/$B$254,"")</f>
        <v>552.92999999999995</v>
      </c>
      <c r="IY267" s="231">
        <f t="shared" si="224"/>
        <v>553.96666666666681</v>
      </c>
      <c r="IZ267" s="231">
        <f t="shared" si="224"/>
        <v>610.31399999999996</v>
      </c>
      <c r="JA267" s="231">
        <f t="shared" si="224"/>
        <v>574.51733333333334</v>
      </c>
      <c r="JB267" s="231">
        <f t="shared" si="224"/>
        <v>553.71999999999991</v>
      </c>
      <c r="JC267" s="231">
        <f t="shared" si="224"/>
        <v>663.36333333333323</v>
      </c>
      <c r="JD267" s="231">
        <f t="shared" si="224"/>
        <v>567.58399999999995</v>
      </c>
      <c r="JE267" s="231">
        <f t="shared" si="224"/>
        <v>585.34866666666676</v>
      </c>
      <c r="JF267" s="231">
        <f t="shared" si="224"/>
        <v>588.3599999999999</v>
      </c>
      <c r="JG267" s="231">
        <f t="shared" si="224"/>
        <v>570.22666666666657</v>
      </c>
      <c r="JH267" s="231">
        <f t="shared" si="224"/>
        <v>604.21</v>
      </c>
      <c r="JI267" s="231">
        <f t="shared" si="224"/>
        <v>578.05333333333328</v>
      </c>
      <c r="JJ267" s="231">
        <f t="shared" si="224"/>
        <v>559.0233333333332</v>
      </c>
      <c r="JK267" s="231">
        <f t="shared" si="224"/>
        <v>545.70333333333338</v>
      </c>
      <c r="JL267" s="231">
        <f t="shared" si="224"/>
        <v>611.54</v>
      </c>
      <c r="JM267" s="231">
        <f t="shared" si="224"/>
        <v>585.87066666666669</v>
      </c>
      <c r="JN267" s="231">
        <f t="shared" si="224"/>
        <v>564.50999999999988</v>
      </c>
      <c r="JO267" s="231">
        <f t="shared" si="224"/>
        <v>550.50466666666671</v>
      </c>
      <c r="JP267" s="231">
        <f t="shared" si="224"/>
        <v>542.9899999999999</v>
      </c>
      <c r="JQ267" s="231">
        <f t="shared" si="224"/>
        <v>547.80000000000007</v>
      </c>
      <c r="JR267" s="231">
        <f t="shared" si="224"/>
        <v>585.09333333333336</v>
      </c>
      <c r="JS267" s="231">
        <f t="shared" si="224"/>
        <v>547.80000000000007</v>
      </c>
      <c r="JT267" s="231">
        <f t="shared" si="224"/>
        <v>550.02</v>
      </c>
      <c r="JU267" s="231">
        <f t="shared" si="224"/>
        <v>570.86333333333334</v>
      </c>
      <c r="JV267" s="231">
        <f t="shared" si="224"/>
        <v>602.81833333333327</v>
      </c>
      <c r="JW267" s="231">
        <f t="shared" si="224"/>
        <v>573.41466666666668</v>
      </c>
      <c r="JX267" s="231">
        <f t="shared" si="224"/>
        <v>596.69333333333327</v>
      </c>
      <c r="JY267" s="231">
        <f t="shared" si="224"/>
        <v>564.78733333333332</v>
      </c>
      <c r="JZ267" s="231">
        <f t="shared" si="224"/>
        <v>563.9373333333333</v>
      </c>
      <c r="KA267" s="231">
        <f t="shared" si="224"/>
        <v>597.57000000000005</v>
      </c>
      <c r="KB267" s="231">
        <f t="shared" si="224"/>
        <v>541.5100000000001</v>
      </c>
      <c r="KC267" s="231">
        <f t="shared" si="224"/>
        <v>606.89599999999984</v>
      </c>
      <c r="KD267" s="231">
        <f t="shared" si="224"/>
        <v>529.30599999999993</v>
      </c>
      <c r="KE267" s="231">
        <f t="shared" si="224"/>
        <v>567.31399999999996</v>
      </c>
      <c r="KF267" s="231">
        <f t="shared" si="224"/>
        <v>540.99966666666671</v>
      </c>
      <c r="KG267" s="231">
        <f t="shared" si="224"/>
        <v>629.13999999999987</v>
      </c>
      <c r="KH267" s="231">
        <f t="shared" si="224"/>
        <v>535.59</v>
      </c>
      <c r="KI267" s="231">
        <f t="shared" si="224"/>
        <v>529.17666666666662</v>
      </c>
      <c r="KJ267" s="231">
        <f t="shared" si="224"/>
        <v>549.40333333333331</v>
      </c>
      <c r="KK267" s="231">
        <f t="shared" si="224"/>
        <v>578.81666666666661</v>
      </c>
      <c r="KL267" s="231">
        <f t="shared" si="224"/>
        <v>563.46333333333325</v>
      </c>
      <c r="KM267" s="231">
        <f t="shared" si="224"/>
        <v>603.97533333333342</v>
      </c>
      <c r="KN267" s="231">
        <f t="shared" si="224"/>
        <v>565.93333333333328</v>
      </c>
      <c r="KO267" s="231">
        <f t="shared" si="224"/>
        <v>552.97333333333324</v>
      </c>
      <c r="KP267" s="231">
        <f t="shared" si="224"/>
        <v>543.86199999999997</v>
      </c>
      <c r="KQ267" s="231">
        <f t="shared" si="224"/>
        <v>598.55700000000013</v>
      </c>
      <c r="KR267" s="231">
        <f t="shared" si="224"/>
        <v>573.32999999999993</v>
      </c>
      <c r="KS267" s="231">
        <f t="shared" si="224"/>
        <v>569.24166666666667</v>
      </c>
      <c r="KT267" s="231">
        <f t="shared" si="224"/>
        <v>576.10066666666671</v>
      </c>
      <c r="KU267" s="231">
        <f t="shared" si="224"/>
        <v>570.72266666666678</v>
      </c>
      <c r="KV267" s="231">
        <f t="shared" si="224"/>
        <v>538.67333333333329</v>
      </c>
      <c r="KW267" s="231">
        <f t="shared" si="224"/>
        <v>537.28800000000001</v>
      </c>
      <c r="KX267" s="231">
        <f t="shared" si="224"/>
        <v>562.99666666666656</v>
      </c>
      <c r="KY267" s="231">
        <f t="shared" si="224"/>
        <v>572.45666666666659</v>
      </c>
      <c r="KZ267" s="231">
        <f t="shared" si="224"/>
        <v>609.94933333333336</v>
      </c>
      <c r="LA267" s="231">
        <f t="shared" si="224"/>
        <v>546.9366666666665</v>
      </c>
      <c r="LB267" s="231">
        <f t="shared" si="224"/>
        <v>725.5296666666668</v>
      </c>
      <c r="LC267" s="231">
        <f t="shared" si="224"/>
        <v>554.74166666666667</v>
      </c>
      <c r="LD267" s="231">
        <f t="shared" si="224"/>
        <v>574.19333333333327</v>
      </c>
      <c r="LE267" s="231">
        <f t="shared" si="224"/>
        <v>572.11</v>
      </c>
      <c r="LF267" s="231">
        <f t="shared" si="224"/>
        <v>559.64</v>
      </c>
      <c r="LG267" s="231">
        <f t="shared" si="224"/>
        <v>558.03666666666675</v>
      </c>
      <c r="LH267" s="231">
        <f t="shared" si="224"/>
        <v>605.90333333333331</v>
      </c>
      <c r="LI267" s="231">
        <f t="shared" si="224"/>
        <v>562.93866666666656</v>
      </c>
      <c r="LJ267" s="231">
        <f t="shared" ref="LJ267:NU267" si="225">IFERROR((LJ112*$B$146+LJ193*$B$243)/$B$254,"")</f>
        <v>562.24666666666656</v>
      </c>
      <c r="LK267" s="231">
        <f t="shared" si="225"/>
        <v>585.29333333333341</v>
      </c>
      <c r="LL267" s="231">
        <f t="shared" si="225"/>
        <v>584.61666666666679</v>
      </c>
      <c r="LM267" s="231">
        <f t="shared" si="225"/>
        <v>559.14666666666665</v>
      </c>
      <c r="LN267" s="231">
        <f t="shared" si="225"/>
        <v>541.02733333333333</v>
      </c>
      <c r="LO267" s="231">
        <f t="shared" si="225"/>
        <v>576.92999999999995</v>
      </c>
      <c r="LP267" s="231">
        <f t="shared" si="225"/>
        <v>577.46066666666673</v>
      </c>
      <c r="LQ267" s="231">
        <f t="shared" si="225"/>
        <v>587.54066666666665</v>
      </c>
      <c r="LR267" s="231">
        <f t="shared" si="225"/>
        <v>586.27999999999986</v>
      </c>
      <c r="LS267" s="231">
        <f t="shared" si="225"/>
        <v>582.0916666666667</v>
      </c>
      <c r="LT267" s="231">
        <f t="shared" si="225"/>
        <v>585.44000000000005</v>
      </c>
      <c r="LU267" s="231">
        <f t="shared" si="225"/>
        <v>634.79333333333341</v>
      </c>
      <c r="LV267" s="231">
        <f t="shared" si="225"/>
        <v>556.34066666666661</v>
      </c>
      <c r="LW267" s="231">
        <f t="shared" si="225"/>
        <v>611.84033333333343</v>
      </c>
      <c r="LX267" s="231">
        <f t="shared" si="225"/>
        <v>588.0766666666666</v>
      </c>
      <c r="LY267" s="231">
        <f t="shared" si="225"/>
        <v>570.32899999999984</v>
      </c>
      <c r="LZ267" s="231">
        <f t="shared" si="225"/>
        <v>644.28166666666664</v>
      </c>
      <c r="MA267" s="231">
        <f t="shared" si="225"/>
        <v>619.52666666666664</v>
      </c>
      <c r="MB267" s="231">
        <f t="shared" si="225"/>
        <v>603.99999999999989</v>
      </c>
      <c r="MC267" s="231">
        <f t="shared" si="225"/>
        <v>558.9</v>
      </c>
      <c r="MD267" s="231">
        <f t="shared" si="225"/>
        <v>564.3266666666666</v>
      </c>
      <c r="ME267" s="231">
        <f t="shared" si="225"/>
        <v>580.39333333333343</v>
      </c>
      <c r="MF267" s="231">
        <f t="shared" si="225"/>
        <v>621.05800000000011</v>
      </c>
      <c r="MG267" s="231">
        <f t="shared" si="225"/>
        <v>606.93066666666664</v>
      </c>
      <c r="MH267" s="231">
        <f t="shared" si="225"/>
        <v>578.64733333333334</v>
      </c>
      <c r="MI267" s="231">
        <f t="shared" si="225"/>
        <v>574.84666666666681</v>
      </c>
      <c r="MJ267" s="231">
        <f t="shared" si="225"/>
        <v>576.66</v>
      </c>
      <c r="MK267" s="231">
        <f t="shared" si="225"/>
        <v>571.95666666666659</v>
      </c>
      <c r="ML267" s="231">
        <f t="shared" si="225"/>
        <v>567.45666666666682</v>
      </c>
      <c r="MM267" s="231">
        <f t="shared" si="225"/>
        <v>554.46</v>
      </c>
      <c r="MN267" s="231">
        <f t="shared" si="225"/>
        <v>566.1</v>
      </c>
      <c r="MO267" s="231">
        <f t="shared" si="225"/>
        <v>592.69666666666672</v>
      </c>
      <c r="MP267" s="231">
        <f t="shared" si="225"/>
        <v>554.11633333333316</v>
      </c>
      <c r="MQ267" s="231">
        <f t="shared" si="225"/>
        <v>590.38666666666654</v>
      </c>
      <c r="MR267" s="231">
        <f t="shared" si="225"/>
        <v>553.22666666666657</v>
      </c>
      <c r="MS267" s="231">
        <f t="shared" si="225"/>
        <v>556.06333333333328</v>
      </c>
      <c r="MT267" s="231">
        <f t="shared" si="225"/>
        <v>574.21666666666658</v>
      </c>
      <c r="MU267" s="231">
        <f t="shared" si="225"/>
        <v>531.76666666666654</v>
      </c>
      <c r="MV267" s="231">
        <f t="shared" si="225"/>
        <v>621.08333333333348</v>
      </c>
      <c r="MW267" s="231">
        <f t="shared" si="225"/>
        <v>544.34666666666669</v>
      </c>
      <c r="MX267" s="231">
        <f t="shared" si="225"/>
        <v>666</v>
      </c>
      <c r="MY267" s="231">
        <f t="shared" si="225"/>
        <v>620.47200000000009</v>
      </c>
      <c r="MZ267" s="231">
        <f t="shared" si="225"/>
        <v>662.27566666666655</v>
      </c>
      <c r="NA267" s="231">
        <f t="shared" si="225"/>
        <v>567.20666666666659</v>
      </c>
      <c r="NB267" s="231">
        <f t="shared" si="225"/>
        <v>578.21999999999991</v>
      </c>
      <c r="NC267" s="231">
        <f t="shared" si="225"/>
        <v>537.43999999999994</v>
      </c>
      <c r="ND267" s="231">
        <f t="shared" si="225"/>
        <v>541.81866666666656</v>
      </c>
      <c r="NE267" s="231">
        <f t="shared" si="225"/>
        <v>585.27666666666664</v>
      </c>
      <c r="NF267" s="231">
        <f t="shared" si="225"/>
        <v>591.78399999999999</v>
      </c>
      <c r="NG267" s="231">
        <f t="shared" si="225"/>
        <v>577.10366666666653</v>
      </c>
      <c r="NH267" s="231">
        <f t="shared" si="225"/>
        <v>552.14466666666669</v>
      </c>
      <c r="NI267" s="231">
        <f t="shared" si="225"/>
        <v>560.05666666666684</v>
      </c>
      <c r="NJ267" s="231">
        <f t="shared" si="225"/>
        <v>581.33666666666682</v>
      </c>
      <c r="NK267" s="231">
        <f t="shared" si="225"/>
        <v>569.18333333333339</v>
      </c>
      <c r="NL267" s="231">
        <f t="shared" si="225"/>
        <v>573.92666666666662</v>
      </c>
      <c r="NM267" s="231">
        <f t="shared" si="225"/>
        <v>581.22333333333336</v>
      </c>
      <c r="NN267" s="231">
        <f t="shared" si="225"/>
        <v>581.14666666666665</v>
      </c>
      <c r="NO267" s="231">
        <f t="shared" si="225"/>
        <v>575.6733333333334</v>
      </c>
      <c r="NP267" s="231">
        <f t="shared" si="225"/>
        <v>572.38599999999997</v>
      </c>
      <c r="NQ267" s="231">
        <f t="shared" si="225"/>
        <v>541.75666666666666</v>
      </c>
      <c r="NR267" s="231">
        <f t="shared" si="225"/>
        <v>552.11666666666645</v>
      </c>
      <c r="NS267" s="231">
        <f t="shared" si="225"/>
        <v>578.20666666666659</v>
      </c>
      <c r="NT267" s="231">
        <f t="shared" si="225"/>
        <v>579.21999999999991</v>
      </c>
      <c r="NU267" s="231">
        <f t="shared" si="225"/>
        <v>580.67000000000007</v>
      </c>
      <c r="NV267" s="231">
        <f t="shared" ref="NV267:QG267" si="226">IFERROR((NV112*$B$146+NV193*$B$243)/$B$254,"")</f>
        <v>590.57499999999993</v>
      </c>
      <c r="NW267" s="231">
        <f t="shared" si="226"/>
        <v>579.86666666666667</v>
      </c>
      <c r="NX267" s="231">
        <f t="shared" si="226"/>
        <v>550.01900000000012</v>
      </c>
      <c r="NY267" s="231">
        <f t="shared" si="226"/>
        <v>556.48333333333323</v>
      </c>
      <c r="NZ267" s="231">
        <f t="shared" si="226"/>
        <v>551.4233333333334</v>
      </c>
      <c r="OA267" s="231">
        <f t="shared" si="226"/>
        <v>580.32866666666678</v>
      </c>
      <c r="OB267" s="231">
        <f t="shared" si="226"/>
        <v>551.37666666666667</v>
      </c>
      <c r="OC267" s="231">
        <f t="shared" si="226"/>
        <v>537.27999999999986</v>
      </c>
      <c r="OD267" s="231">
        <f t="shared" si="226"/>
        <v>551.74666666666656</v>
      </c>
      <c r="OE267" s="231">
        <f t="shared" si="226"/>
        <v>552.15333333333331</v>
      </c>
      <c r="OF267" s="231">
        <f t="shared" si="226"/>
        <v>545.45666666666671</v>
      </c>
      <c r="OG267" s="231">
        <f t="shared" si="226"/>
        <v>544.46999999999991</v>
      </c>
      <c r="OH267" s="231">
        <f t="shared" si="226"/>
        <v>543.60666666666657</v>
      </c>
      <c r="OI267" s="231">
        <f t="shared" si="226"/>
        <v>573.49866666666685</v>
      </c>
      <c r="OJ267" s="231">
        <f t="shared" si="226"/>
        <v>560.85800000000006</v>
      </c>
      <c r="OK267" s="231">
        <f t="shared" si="226"/>
        <v>571.66</v>
      </c>
      <c r="OL267" s="231">
        <f t="shared" si="226"/>
        <v>548.41666666666663</v>
      </c>
      <c r="OM267" s="231">
        <f t="shared" si="226"/>
        <v>548.41666666666663</v>
      </c>
      <c r="ON267" s="231">
        <f t="shared" si="226"/>
        <v>569.02066666666667</v>
      </c>
      <c r="OO267" s="231">
        <f t="shared" si="226"/>
        <v>572.34333333333336</v>
      </c>
      <c r="OP267" s="231">
        <f t="shared" si="226"/>
        <v>562.74266666666654</v>
      </c>
      <c r="OQ267" s="231">
        <f t="shared" si="226"/>
        <v>596.69133333333332</v>
      </c>
      <c r="OR267" s="231">
        <f t="shared" si="226"/>
        <v>572.36199999999997</v>
      </c>
      <c r="OS267" s="231">
        <f t="shared" si="226"/>
        <v>582.99166666666667</v>
      </c>
      <c r="OT267" s="231">
        <f t="shared" si="226"/>
        <v>560.13333333333344</v>
      </c>
      <c r="OU267" s="231">
        <f t="shared" si="226"/>
        <v>553.47333333333324</v>
      </c>
      <c r="OV267" s="231">
        <f t="shared" si="226"/>
        <v>569.2600000000001</v>
      </c>
      <c r="OW267" s="231">
        <f t="shared" si="226"/>
        <v>549.71399999999983</v>
      </c>
      <c r="OX267" s="231">
        <f t="shared" si="226"/>
        <v>599.02</v>
      </c>
      <c r="OY267" s="231">
        <f t="shared" si="226"/>
        <v>740.68400000000008</v>
      </c>
      <c r="OZ267" s="231">
        <f t="shared" si="226"/>
        <v>563.21666666666681</v>
      </c>
      <c r="PA267" s="231">
        <f t="shared" si="226"/>
        <v>591.73</v>
      </c>
      <c r="PB267" s="231">
        <f t="shared" si="226"/>
        <v>564.04333333333341</v>
      </c>
      <c r="PC267" s="231">
        <f t="shared" si="226"/>
        <v>584.11666666666667</v>
      </c>
      <c r="PD267" s="231">
        <f t="shared" si="226"/>
        <v>579.25000000000011</v>
      </c>
      <c r="PE267" s="231">
        <f t="shared" si="226"/>
        <v>554.84266666666656</v>
      </c>
      <c r="PF267" s="231">
        <f t="shared" si="226"/>
        <v>586.23666666666668</v>
      </c>
      <c r="PG267" s="231">
        <f t="shared" si="226"/>
        <v>570.53600000000006</v>
      </c>
      <c r="PH267" s="231">
        <f t="shared" si="226"/>
        <v>630.53266666666661</v>
      </c>
      <c r="PI267" s="231">
        <f t="shared" si="226"/>
        <v>550.39</v>
      </c>
      <c r="PJ267" s="231">
        <f t="shared" si="226"/>
        <v>555.81666666666661</v>
      </c>
      <c r="PK267" s="231">
        <f t="shared" si="226"/>
        <v>570.78666666666652</v>
      </c>
      <c r="PL267" s="231">
        <f t="shared" si="226"/>
        <v>585.58666666666659</v>
      </c>
      <c r="PM267" s="231">
        <f t="shared" si="226"/>
        <v>544.81666666666661</v>
      </c>
      <c r="PN267" s="231">
        <f t="shared" si="226"/>
        <v>580.42666666666673</v>
      </c>
      <c r="PO267" s="231">
        <f t="shared" si="226"/>
        <v>583.38199999999995</v>
      </c>
      <c r="PP267" s="231">
        <f t="shared" si="226"/>
        <v>603.08266666666668</v>
      </c>
      <c r="PQ267" s="231">
        <f t="shared" si="226"/>
        <v>555.73233333333337</v>
      </c>
      <c r="PR267" s="231">
        <f t="shared" si="226"/>
        <v>553.47333333333336</v>
      </c>
      <c r="PS267" s="231">
        <f t="shared" si="226"/>
        <v>559.2833333333333</v>
      </c>
      <c r="PT267" s="231">
        <f t="shared" si="226"/>
        <v>567.16899999999998</v>
      </c>
      <c r="PU267" s="231">
        <f t="shared" si="226"/>
        <v>572.17333333333329</v>
      </c>
      <c r="PV267" s="231">
        <f t="shared" si="226"/>
        <v>603.70666666666659</v>
      </c>
      <c r="PW267" s="231">
        <f t="shared" si="226"/>
        <v>555.81666666666661</v>
      </c>
      <c r="PX267" s="231">
        <f t="shared" si="226"/>
        <v>548.17000000000007</v>
      </c>
      <c r="PY267" s="231">
        <f t="shared" si="226"/>
        <v>576.95333333333338</v>
      </c>
      <c r="PZ267" s="231">
        <f t="shared" si="226"/>
        <v>573.61833333333334</v>
      </c>
      <c r="QA267" s="231">
        <f t="shared" si="226"/>
        <v>567.63533333333328</v>
      </c>
      <c r="QB267" s="231">
        <f t="shared" si="226"/>
        <v>592.86666666666667</v>
      </c>
      <c r="QC267" s="231">
        <f t="shared" si="226"/>
        <v>559.31666666666672</v>
      </c>
      <c r="QD267" s="231">
        <f t="shared" si="226"/>
        <v>568.07333333333327</v>
      </c>
      <c r="QE267" s="231">
        <f t="shared" si="226"/>
        <v>682.29466666666679</v>
      </c>
      <c r="QF267" s="231">
        <f t="shared" si="226"/>
        <v>589.17666666666673</v>
      </c>
      <c r="QG267" s="231">
        <f t="shared" si="226"/>
        <v>560.62666666666667</v>
      </c>
      <c r="QH267" s="231">
        <f t="shared" ref="QH267:SG267" si="227">IFERROR((QH112*$B$146+QH193*$B$243)/$B$254,"")</f>
        <v>597.13266666666675</v>
      </c>
      <c r="QI267" s="231">
        <f t="shared" si="227"/>
        <v>546.31999999999994</v>
      </c>
      <c r="QJ267" s="231">
        <f t="shared" si="227"/>
        <v>602.66799999999978</v>
      </c>
      <c r="QK267" s="231">
        <f t="shared" si="227"/>
        <v>569.73766666666677</v>
      </c>
      <c r="QL267" s="231">
        <f t="shared" si="227"/>
        <v>559.56333333333339</v>
      </c>
      <c r="QM267" s="231">
        <f t="shared" si="227"/>
        <v>573.5</v>
      </c>
      <c r="QN267" s="231">
        <f t="shared" si="227"/>
        <v>575.42200000000003</v>
      </c>
      <c r="QO267" s="231">
        <f t="shared" si="227"/>
        <v>552.36333333333334</v>
      </c>
      <c r="QP267" s="231">
        <f t="shared" si="227"/>
        <v>565.58666666666659</v>
      </c>
      <c r="QQ267" s="231">
        <f t="shared" si="227"/>
        <v>605.75233333333324</v>
      </c>
      <c r="QR267" s="231">
        <f t="shared" si="227"/>
        <v>542.62</v>
      </c>
      <c r="QS267" s="231">
        <f t="shared" si="227"/>
        <v>525.88866666666672</v>
      </c>
      <c r="QT267" s="231">
        <f t="shared" si="227"/>
        <v>556.89199999999994</v>
      </c>
      <c r="QU267" s="231">
        <f t="shared" si="227"/>
        <v>597.03000000000009</v>
      </c>
      <c r="QV267" s="231">
        <f t="shared" si="227"/>
        <v>571.40333333333331</v>
      </c>
      <c r="QW267" s="231">
        <f t="shared" si="227"/>
        <v>587.20733333333339</v>
      </c>
      <c r="QX267" s="231">
        <f t="shared" si="227"/>
        <v>565.97666666666657</v>
      </c>
      <c r="QY267" s="231">
        <f t="shared" si="227"/>
        <v>541.01666666666654</v>
      </c>
      <c r="QZ267" s="231">
        <f t="shared" si="227"/>
        <v>581.35266666666666</v>
      </c>
      <c r="RA267" s="231">
        <f t="shared" si="227"/>
        <v>573.53466666666657</v>
      </c>
      <c r="RB267" s="231">
        <f t="shared" si="227"/>
        <v>589.64366666666672</v>
      </c>
      <c r="RC267" s="231">
        <f t="shared" si="227"/>
        <v>564.03633333333335</v>
      </c>
      <c r="RD267" s="231">
        <f t="shared" si="227"/>
        <v>549.95666666666659</v>
      </c>
      <c r="RE267" s="231">
        <f t="shared" si="227"/>
        <v>552.85666666666668</v>
      </c>
      <c r="RF267" s="231">
        <f t="shared" si="227"/>
        <v>586.11599999999987</v>
      </c>
      <c r="RG267" s="231">
        <f t="shared" si="227"/>
        <v>595.54066666666665</v>
      </c>
      <c r="RH267" s="231">
        <f t="shared" si="227"/>
        <v>592.37</v>
      </c>
      <c r="RI267" s="231">
        <f t="shared" si="227"/>
        <v>575.79666666666662</v>
      </c>
      <c r="RJ267" s="231">
        <f t="shared" si="227"/>
        <v>599.50266666666676</v>
      </c>
      <c r="RK267" s="231">
        <f t="shared" si="227"/>
        <v>547.18333333333328</v>
      </c>
      <c r="RL267" s="231">
        <f t="shared" si="227"/>
        <v>579.03333333333342</v>
      </c>
      <c r="RM267" s="231">
        <f t="shared" si="227"/>
        <v>531.87766666666676</v>
      </c>
      <c r="RN267" s="231">
        <f t="shared" si="227"/>
        <v>542.74333333333345</v>
      </c>
      <c r="RO267" s="231">
        <f t="shared" si="227"/>
        <v>601.42000000000007</v>
      </c>
      <c r="RP267" s="231">
        <f t="shared" si="227"/>
        <v>597.42433333333338</v>
      </c>
      <c r="RQ267" s="231">
        <f t="shared" si="227"/>
        <v>608.0333333333333</v>
      </c>
      <c r="RR267" s="231">
        <f t="shared" si="227"/>
        <v>558.16</v>
      </c>
      <c r="RS267" s="231">
        <f t="shared" si="227"/>
        <v>566.0716666666666</v>
      </c>
      <c r="RT267" s="231">
        <f t="shared" si="227"/>
        <v>564.82000000000005</v>
      </c>
      <c r="RU267" s="231">
        <f t="shared" si="227"/>
        <v>553.47333333333324</v>
      </c>
      <c r="RV267" s="231">
        <f t="shared" si="227"/>
        <v>571.19566666666663</v>
      </c>
      <c r="RW267" s="231">
        <f t="shared" si="227"/>
        <v>545.45666666666659</v>
      </c>
      <c r="RX267" s="231">
        <f t="shared" si="227"/>
        <v>589.02999999999986</v>
      </c>
      <c r="RY267" s="231">
        <f t="shared" si="227"/>
        <v>584.31566666666652</v>
      </c>
      <c r="RZ267" s="231">
        <f t="shared" si="227"/>
        <v>597.37166666666678</v>
      </c>
      <c r="SA267" s="231">
        <f t="shared" si="227"/>
        <v>566.69999999999993</v>
      </c>
      <c r="SB267" s="231">
        <f t="shared" si="227"/>
        <v>543.52733333333333</v>
      </c>
      <c r="SC267" s="231">
        <f t="shared" si="227"/>
        <v>582.60600000000011</v>
      </c>
      <c r="SD267" s="231">
        <f t="shared" si="227"/>
        <v>529.91666666666663</v>
      </c>
      <c r="SE267" s="231">
        <f t="shared" si="227"/>
        <v>600.83333333333326</v>
      </c>
      <c r="SF267" s="231">
        <f t="shared" si="227"/>
        <v>590.03800000000001</v>
      </c>
      <c r="SG267" s="231">
        <f t="shared" si="227"/>
        <v>571.12</v>
      </c>
      <c r="SH267" s="231"/>
      <c r="SI267" s="231"/>
      <c r="SJ267" s="231"/>
      <c r="SK267" s="231"/>
    </row>
    <row r="268" spans="1:505">
      <c r="A268" s="249"/>
    </row>
    <row r="269" spans="1:505">
      <c r="A269" s="90" t="s">
        <v>613</v>
      </c>
    </row>
    <row r="270" spans="1:505">
      <c r="A270" s="249">
        <v>2014</v>
      </c>
      <c r="B270" s="231">
        <f t="shared" ref="B270:BM270" si="228">+IFERROR((B115*$B$142+B196*$B$239)/$B$250,"")</f>
        <v>320.90499999999997</v>
      </c>
      <c r="C270" s="231">
        <f t="shared" si="228"/>
        <v>700.95500000000004</v>
      </c>
      <c r="D270" s="231">
        <f t="shared" si="228"/>
        <v>465.28499999999991</v>
      </c>
      <c r="E270" s="231">
        <f t="shared" si="228"/>
        <v>542.30499999999995</v>
      </c>
      <c r="F270" s="231">
        <f t="shared" si="228"/>
        <v>463.7</v>
      </c>
      <c r="G270" s="231">
        <f t="shared" si="228"/>
        <v>513.25</v>
      </c>
      <c r="H270" s="231">
        <f t="shared" si="228"/>
        <v>584.125</v>
      </c>
      <c r="I270" s="231">
        <f t="shared" si="228"/>
        <v>571.91499999999996</v>
      </c>
      <c r="J270" s="231">
        <f t="shared" si="228"/>
        <v>411.27499999999998</v>
      </c>
      <c r="K270" s="231">
        <f t="shared" si="228"/>
        <v>474.83</v>
      </c>
      <c r="L270" s="231">
        <f t="shared" si="228"/>
        <v>619.11</v>
      </c>
      <c r="M270" s="231">
        <f t="shared" si="228"/>
        <v>388.69</v>
      </c>
      <c r="N270" s="231">
        <f t="shared" si="228"/>
        <v>605.87500000000011</v>
      </c>
      <c r="O270" s="231">
        <f t="shared" si="228"/>
        <v>537.15</v>
      </c>
      <c r="P270" s="231">
        <f t="shared" si="228"/>
        <v>508.44999999999993</v>
      </c>
      <c r="Q270" s="231">
        <f t="shared" si="228"/>
        <v>572.69500000000005</v>
      </c>
      <c r="R270" s="231">
        <f t="shared" si="228"/>
        <v>528.64499999999998</v>
      </c>
      <c r="S270" s="231">
        <f t="shared" si="228"/>
        <v>701.875</v>
      </c>
      <c r="T270" s="231">
        <f t="shared" si="228"/>
        <v>479.82</v>
      </c>
      <c r="U270" s="231">
        <f t="shared" si="228"/>
        <v>602.70000000000005</v>
      </c>
      <c r="V270" s="231">
        <f t="shared" si="228"/>
        <v>689.12</v>
      </c>
      <c r="W270" s="231">
        <f t="shared" si="228"/>
        <v>374.95499999999998</v>
      </c>
      <c r="X270" s="231">
        <f t="shared" si="228"/>
        <v>373.16500000000002</v>
      </c>
      <c r="Y270" s="231">
        <f t="shared" si="228"/>
        <v>473.97</v>
      </c>
      <c r="Z270" s="231">
        <f t="shared" si="228"/>
        <v>495.8900000000001</v>
      </c>
      <c r="AA270" s="231">
        <f t="shared" si="228"/>
        <v>627.13</v>
      </c>
      <c r="AB270" s="231">
        <f t="shared" si="228"/>
        <v>441.29</v>
      </c>
      <c r="AC270" s="231">
        <f t="shared" si="228"/>
        <v>601.61</v>
      </c>
      <c r="AD270" s="231">
        <f t="shared" si="228"/>
        <v>624.37</v>
      </c>
      <c r="AE270" s="231">
        <f t="shared" si="228"/>
        <v>564.25</v>
      </c>
      <c r="AF270" s="231">
        <f t="shared" si="228"/>
        <v>914.28</v>
      </c>
      <c r="AG270" s="231">
        <f t="shared" si="228"/>
        <v>409.745</v>
      </c>
      <c r="AH270" s="231">
        <f t="shared" si="228"/>
        <v>717.58500000000004</v>
      </c>
      <c r="AI270" s="231">
        <f t="shared" si="228"/>
        <v>450.68</v>
      </c>
      <c r="AJ270" s="231">
        <f t="shared" si="228"/>
        <v>519.22500000000002</v>
      </c>
      <c r="AK270" s="231">
        <f t="shared" si="228"/>
        <v>586.31500000000005</v>
      </c>
      <c r="AL270" s="231">
        <f t="shared" si="228"/>
        <v>358.17500000000001</v>
      </c>
      <c r="AM270" s="231">
        <f t="shared" si="228"/>
        <v>491.46</v>
      </c>
      <c r="AN270" s="231">
        <f t="shared" si="228"/>
        <v>537.04499999999996</v>
      </c>
      <c r="AO270" s="231">
        <f t="shared" si="228"/>
        <v>726.54499999999996</v>
      </c>
      <c r="AP270" s="231">
        <f t="shared" si="228"/>
        <v>572.5</v>
      </c>
      <c r="AQ270" s="231">
        <f t="shared" si="228"/>
        <v>775.04999999999984</v>
      </c>
      <c r="AR270" s="231">
        <f t="shared" si="228"/>
        <v>617.28499999999997</v>
      </c>
      <c r="AS270" s="231">
        <f t="shared" si="228"/>
        <v>549.375</v>
      </c>
      <c r="AT270" s="231">
        <f t="shared" si="228"/>
        <v>521.55999999999995</v>
      </c>
      <c r="AU270" s="231">
        <f t="shared" si="228"/>
        <v>536.59500000000003</v>
      </c>
      <c r="AV270" s="231">
        <f t="shared" si="228"/>
        <v>770.71</v>
      </c>
      <c r="AW270" s="231">
        <f t="shared" si="228"/>
        <v>575.16</v>
      </c>
      <c r="AX270" s="231">
        <f t="shared" si="228"/>
        <v>557.20500000000004</v>
      </c>
      <c r="AY270" s="231">
        <f t="shared" si="228"/>
        <v>633.76499999999999</v>
      </c>
      <c r="AZ270" s="231">
        <f t="shared" si="228"/>
        <v>530.26499999999999</v>
      </c>
      <c r="BA270" s="231">
        <f t="shared" si="228"/>
        <v>840.99</v>
      </c>
      <c r="BB270" s="231">
        <f t="shared" si="228"/>
        <v>580.30499999999995</v>
      </c>
      <c r="BC270" s="231">
        <f t="shared" si="228"/>
        <v>575.29</v>
      </c>
      <c r="BD270" s="231">
        <f t="shared" si="228"/>
        <v>367.315</v>
      </c>
      <c r="BE270" s="231">
        <f t="shared" si="228"/>
        <v>428.38499999999999</v>
      </c>
      <c r="BF270" s="231">
        <f t="shared" si="228"/>
        <v>452.97</v>
      </c>
      <c r="BG270" s="231">
        <f t="shared" si="228"/>
        <v>698.74</v>
      </c>
      <c r="BH270" s="231">
        <f t="shared" si="228"/>
        <v>487.505</v>
      </c>
      <c r="BI270" s="231">
        <f t="shared" si="228"/>
        <v>569.82500000000005</v>
      </c>
      <c r="BJ270" s="231">
        <f t="shared" si="228"/>
        <v>444.59500000000003</v>
      </c>
      <c r="BK270" s="231">
        <f t="shared" si="228"/>
        <v>621.63</v>
      </c>
      <c r="BL270" s="231">
        <f t="shared" si="228"/>
        <v>758.73</v>
      </c>
      <c r="BM270" s="231">
        <f t="shared" si="228"/>
        <v>459.72500000000002</v>
      </c>
      <c r="BN270" s="231">
        <f t="shared" ref="BN270:DY270" si="229">+IFERROR((BN115*$B$142+BN196*$B$239)/$B$250,"")</f>
        <v>720.27499999999998</v>
      </c>
      <c r="BO270" s="231">
        <f t="shared" si="229"/>
        <v>505.51</v>
      </c>
      <c r="BP270" s="231">
        <f t="shared" si="229"/>
        <v>450.625</v>
      </c>
      <c r="BQ270" s="231">
        <f t="shared" si="229"/>
        <v>701.17499999999995</v>
      </c>
      <c r="BR270" s="231">
        <f t="shared" si="229"/>
        <v>498.815</v>
      </c>
      <c r="BS270" s="231">
        <f t="shared" si="229"/>
        <v>543.04499999999996</v>
      </c>
      <c r="BT270" s="231">
        <f t="shared" si="229"/>
        <v>594.29499999999996</v>
      </c>
      <c r="BU270" s="231">
        <f t="shared" si="229"/>
        <v>438.08499999999998</v>
      </c>
      <c r="BV270" s="231">
        <f t="shared" si="229"/>
        <v>459.57</v>
      </c>
      <c r="BW270" s="231">
        <f t="shared" si="229"/>
        <v>726.24</v>
      </c>
      <c r="BX270" s="231">
        <f t="shared" si="229"/>
        <v>452.19</v>
      </c>
      <c r="BY270" s="231">
        <f t="shared" si="229"/>
        <v>487.42999999999995</v>
      </c>
      <c r="BZ270" s="231">
        <f t="shared" si="229"/>
        <v>580.34500000000003</v>
      </c>
      <c r="CA270" s="231">
        <f t="shared" si="229"/>
        <v>653.30499999999995</v>
      </c>
      <c r="CB270" s="231">
        <f t="shared" si="229"/>
        <v>623.22</v>
      </c>
      <c r="CC270" s="231">
        <f t="shared" si="229"/>
        <v>422.91</v>
      </c>
      <c r="CD270" s="231">
        <f t="shared" si="229"/>
        <v>465.255</v>
      </c>
      <c r="CE270" s="231">
        <f t="shared" si="229"/>
        <v>702.91499999999996</v>
      </c>
      <c r="CF270" s="231">
        <f t="shared" si="229"/>
        <v>444.45</v>
      </c>
      <c r="CG270" s="231">
        <f t="shared" si="229"/>
        <v>546.73500000000001</v>
      </c>
      <c r="CH270" s="231">
        <f t="shared" si="229"/>
        <v>549.41999999999996</v>
      </c>
      <c r="CI270" s="231">
        <f t="shared" si="229"/>
        <v>473.34999999999991</v>
      </c>
      <c r="CJ270" s="231">
        <f t="shared" si="229"/>
        <v>615.48500000000001</v>
      </c>
      <c r="CK270" s="231">
        <f t="shared" si="229"/>
        <v>612.5</v>
      </c>
      <c r="CL270" s="231">
        <f t="shared" si="229"/>
        <v>649.03</v>
      </c>
      <c r="CM270" s="231">
        <f t="shared" si="229"/>
        <v>719.78499999999997</v>
      </c>
      <c r="CN270" s="231">
        <f t="shared" si="229"/>
        <v>535.45500000000004</v>
      </c>
      <c r="CO270" s="231">
        <f t="shared" si="229"/>
        <v>560.125</v>
      </c>
      <c r="CP270" s="231">
        <f t="shared" si="229"/>
        <v>623.47</v>
      </c>
      <c r="CQ270" s="231">
        <f t="shared" si="229"/>
        <v>465.69499999999999</v>
      </c>
      <c r="CR270" s="231">
        <f t="shared" si="229"/>
        <v>394.14</v>
      </c>
      <c r="CS270" s="231">
        <f t="shared" si="229"/>
        <v>616.53500000000008</v>
      </c>
      <c r="CT270" s="231">
        <f t="shared" si="229"/>
        <v>533.97</v>
      </c>
      <c r="CU270" s="231">
        <f t="shared" si="229"/>
        <v>778.34</v>
      </c>
      <c r="CV270" s="231">
        <f t="shared" si="229"/>
        <v>563.38499999999999</v>
      </c>
      <c r="CW270" s="231">
        <f t="shared" si="229"/>
        <v>682.57500000000005</v>
      </c>
      <c r="CX270" s="231">
        <f t="shared" si="229"/>
        <v>619.27499999999998</v>
      </c>
      <c r="CY270" s="231">
        <f t="shared" si="229"/>
        <v>547.68499999999995</v>
      </c>
      <c r="CZ270" s="231">
        <f t="shared" si="229"/>
        <v>681.83</v>
      </c>
      <c r="DA270" s="231">
        <f t="shared" si="229"/>
        <v>522.73</v>
      </c>
      <c r="DB270" s="231">
        <f t="shared" si="229"/>
        <v>614.15</v>
      </c>
      <c r="DC270" s="231">
        <f t="shared" si="229"/>
        <v>458.94</v>
      </c>
      <c r="DD270" s="231">
        <f t="shared" si="229"/>
        <v>696.95500000000004</v>
      </c>
      <c r="DE270" s="231">
        <f t="shared" si="229"/>
        <v>665.54</v>
      </c>
      <c r="DF270" s="231">
        <f t="shared" si="229"/>
        <v>817.55499999999995</v>
      </c>
      <c r="DG270" s="231">
        <f t="shared" si="229"/>
        <v>591.79499999999996</v>
      </c>
      <c r="DH270" s="231">
        <f t="shared" si="229"/>
        <v>423.58499999999998</v>
      </c>
      <c r="DI270" s="231">
        <f t="shared" si="229"/>
        <v>640.59</v>
      </c>
      <c r="DJ270" s="231">
        <f t="shared" si="229"/>
        <v>454.96</v>
      </c>
      <c r="DK270" s="231">
        <f t="shared" si="229"/>
        <v>522.40499999999997</v>
      </c>
      <c r="DL270" s="231">
        <f t="shared" si="229"/>
        <v>491.61500000000001</v>
      </c>
      <c r="DM270" s="231">
        <f t="shared" si="229"/>
        <v>445.32499999999999</v>
      </c>
      <c r="DN270" s="231">
        <f t="shared" si="229"/>
        <v>630.48</v>
      </c>
      <c r="DO270" s="231">
        <f t="shared" si="229"/>
        <v>536.17499999999995</v>
      </c>
      <c r="DP270" s="231">
        <f t="shared" si="229"/>
        <v>510.86</v>
      </c>
      <c r="DQ270" s="231">
        <f t="shared" si="229"/>
        <v>519.30499999999995</v>
      </c>
      <c r="DR270" s="231">
        <f t="shared" si="229"/>
        <v>454.01499999999999</v>
      </c>
      <c r="DS270" s="231">
        <f t="shared" si="229"/>
        <v>711.34</v>
      </c>
      <c r="DT270" s="231">
        <f t="shared" si="229"/>
        <v>461.375</v>
      </c>
      <c r="DU270" s="231">
        <f t="shared" si="229"/>
        <v>721</v>
      </c>
      <c r="DV270" s="231">
        <f t="shared" si="229"/>
        <v>628.78</v>
      </c>
      <c r="DW270" s="231">
        <f t="shared" si="229"/>
        <v>669.70500000000004</v>
      </c>
      <c r="DX270" s="231">
        <f t="shared" si="229"/>
        <v>689.78</v>
      </c>
      <c r="DY270" s="231">
        <f t="shared" si="229"/>
        <v>457.42</v>
      </c>
      <c r="DZ270" s="231">
        <f t="shared" ref="DZ270:GK270" si="230">+IFERROR((DZ115*$B$142+DZ196*$B$239)/$B$250,"")</f>
        <v>484.97000000000008</v>
      </c>
      <c r="EA270" s="231">
        <f t="shared" si="230"/>
        <v>535.27499999999998</v>
      </c>
      <c r="EB270" s="231">
        <f t="shared" si="230"/>
        <v>751.47</v>
      </c>
      <c r="EC270" s="231">
        <f t="shared" si="230"/>
        <v>648.86500000000001</v>
      </c>
      <c r="ED270" s="231">
        <f t="shared" si="230"/>
        <v>534.44500000000005</v>
      </c>
      <c r="EE270" s="231">
        <f t="shared" si="230"/>
        <v>490.57</v>
      </c>
      <c r="EF270" s="231">
        <f t="shared" si="230"/>
        <v>782.45</v>
      </c>
      <c r="EG270" s="231">
        <f t="shared" si="230"/>
        <v>516.19000000000005</v>
      </c>
      <c r="EH270" s="231">
        <f t="shared" si="230"/>
        <v>637.30999999999995</v>
      </c>
      <c r="EI270" s="231">
        <f t="shared" si="230"/>
        <v>360.88</v>
      </c>
      <c r="EJ270" s="231">
        <f t="shared" si="230"/>
        <v>539.82500000000005</v>
      </c>
      <c r="EK270" s="231">
        <f t="shared" si="230"/>
        <v>645.82000000000005</v>
      </c>
      <c r="EL270" s="231">
        <f t="shared" si="230"/>
        <v>689.53</v>
      </c>
      <c r="EM270" s="231">
        <f t="shared" si="230"/>
        <v>400.41</v>
      </c>
      <c r="EN270" s="231">
        <f t="shared" si="230"/>
        <v>526.39499999999998</v>
      </c>
      <c r="EO270" s="231">
        <f t="shared" si="230"/>
        <v>786.77</v>
      </c>
      <c r="EP270" s="231">
        <f t="shared" si="230"/>
        <v>520.08500000000004</v>
      </c>
      <c r="EQ270" s="231">
        <f t="shared" si="230"/>
        <v>566.31500000000005</v>
      </c>
      <c r="ER270" s="231">
        <f t="shared" si="230"/>
        <v>669.69500000000005</v>
      </c>
      <c r="ES270" s="231">
        <f t="shared" si="230"/>
        <v>530.18499999999995</v>
      </c>
      <c r="ET270" s="231">
        <f t="shared" si="230"/>
        <v>429.38499999999999</v>
      </c>
      <c r="EU270" s="231">
        <f t="shared" si="230"/>
        <v>490.17500000000001</v>
      </c>
      <c r="EV270" s="231">
        <f t="shared" si="230"/>
        <v>509.9</v>
      </c>
      <c r="EW270" s="231">
        <f t="shared" si="230"/>
        <v>587.79499999999996</v>
      </c>
      <c r="EX270" s="231">
        <f t="shared" si="230"/>
        <v>432.98500000000001</v>
      </c>
      <c r="EY270" s="231">
        <f t="shared" si="230"/>
        <v>515.91</v>
      </c>
      <c r="EZ270" s="231">
        <f t="shared" si="230"/>
        <v>465.35500000000002</v>
      </c>
      <c r="FA270" s="231">
        <f t="shared" si="230"/>
        <v>894.82</v>
      </c>
      <c r="FB270" s="231">
        <f t="shared" si="230"/>
        <v>344.82499999999999</v>
      </c>
      <c r="FC270" s="231">
        <f t="shared" si="230"/>
        <v>738.94500000000005</v>
      </c>
      <c r="FD270" s="231">
        <f t="shared" si="230"/>
        <v>712.65499999999997</v>
      </c>
      <c r="FE270" s="231">
        <f t="shared" si="230"/>
        <v>509.65999999999991</v>
      </c>
      <c r="FF270" s="231">
        <f t="shared" si="230"/>
        <v>655.85500000000002</v>
      </c>
      <c r="FG270" s="231">
        <f t="shared" si="230"/>
        <v>587.68499999999995</v>
      </c>
      <c r="FH270" s="231">
        <f t="shared" si="230"/>
        <v>564.70500000000004</v>
      </c>
      <c r="FI270" s="231">
        <f t="shared" si="230"/>
        <v>539.77</v>
      </c>
      <c r="FJ270" s="231">
        <f t="shared" si="230"/>
        <v>337.54500000000002</v>
      </c>
      <c r="FK270" s="231">
        <f t="shared" si="230"/>
        <v>416.07499999999999</v>
      </c>
      <c r="FL270" s="231">
        <f t="shared" si="230"/>
        <v>809.34</v>
      </c>
      <c r="FM270" s="231">
        <f t="shared" si="230"/>
        <v>482.34</v>
      </c>
      <c r="FN270" s="231">
        <f t="shared" si="230"/>
        <v>581.125</v>
      </c>
      <c r="FO270" s="231">
        <f t="shared" si="230"/>
        <v>344.435</v>
      </c>
      <c r="FP270" s="231">
        <f t="shared" si="230"/>
        <v>745.33000000000015</v>
      </c>
      <c r="FQ270" s="231">
        <f t="shared" si="230"/>
        <v>544.45000000000005</v>
      </c>
      <c r="FR270" s="231">
        <f t="shared" si="230"/>
        <v>460.435</v>
      </c>
      <c r="FS270" s="231">
        <f t="shared" si="230"/>
        <v>663.46500000000003</v>
      </c>
      <c r="FT270" s="231">
        <f t="shared" si="230"/>
        <v>521.39499999999998</v>
      </c>
      <c r="FU270" s="231">
        <f t="shared" si="230"/>
        <v>561.09500000000003</v>
      </c>
      <c r="FV270" s="231">
        <f t="shared" si="230"/>
        <v>554.11</v>
      </c>
      <c r="FW270" s="231">
        <f t="shared" si="230"/>
        <v>612.91499999999996</v>
      </c>
      <c r="FX270" s="231">
        <f t="shared" si="230"/>
        <v>486.8</v>
      </c>
      <c r="FY270" s="231">
        <f t="shared" si="230"/>
        <v>580.60500000000002</v>
      </c>
      <c r="FZ270" s="231">
        <f t="shared" si="230"/>
        <v>516.26</v>
      </c>
      <c r="GA270" s="231">
        <f t="shared" si="230"/>
        <v>516.77</v>
      </c>
      <c r="GB270" s="231">
        <f t="shared" si="230"/>
        <v>497.91</v>
      </c>
      <c r="GC270" s="231">
        <f t="shared" si="230"/>
        <v>333.51499999999999</v>
      </c>
      <c r="GD270" s="231">
        <f t="shared" si="230"/>
        <v>519.75</v>
      </c>
      <c r="GE270" s="231">
        <f t="shared" si="230"/>
        <v>404.66500000000002</v>
      </c>
      <c r="GF270" s="231">
        <f t="shared" si="230"/>
        <v>461.06</v>
      </c>
      <c r="GG270" s="231">
        <f t="shared" si="230"/>
        <v>662.36500000000001</v>
      </c>
      <c r="GH270" s="231">
        <f t="shared" si="230"/>
        <v>519.39499999999998</v>
      </c>
      <c r="GI270" s="231">
        <f t="shared" si="230"/>
        <v>570.375</v>
      </c>
      <c r="GJ270" s="231">
        <f t="shared" si="230"/>
        <v>690.10500000000002</v>
      </c>
      <c r="GK270" s="231">
        <f t="shared" si="230"/>
        <v>623.97</v>
      </c>
      <c r="GL270" s="231">
        <f t="shared" ref="GL270:IW270" si="231">+IFERROR((GL115*$B$142+GL196*$B$239)/$B$250,"")</f>
        <v>596.80499999999995</v>
      </c>
      <c r="GM270" s="231">
        <f t="shared" si="231"/>
        <v>699.44</v>
      </c>
      <c r="GN270" s="231">
        <f t="shared" si="231"/>
        <v>350.91</v>
      </c>
      <c r="GO270" s="231">
        <f t="shared" si="231"/>
        <v>467.04500000000002</v>
      </c>
      <c r="GP270" s="231">
        <f t="shared" si="231"/>
        <v>556.43499999999995</v>
      </c>
      <c r="GQ270" s="231">
        <f t="shared" si="231"/>
        <v>525.41499999999996</v>
      </c>
      <c r="GR270" s="231">
        <f t="shared" si="231"/>
        <v>335.505</v>
      </c>
      <c r="GS270" s="231">
        <f t="shared" si="231"/>
        <v>698.58500000000004</v>
      </c>
      <c r="GT270" s="231">
        <f t="shared" si="231"/>
        <v>776.77</v>
      </c>
      <c r="GU270" s="231">
        <f t="shared" si="231"/>
        <v>355.48500000000001</v>
      </c>
      <c r="GV270" s="231">
        <f t="shared" si="231"/>
        <v>502.18</v>
      </c>
      <c r="GW270" s="231">
        <f t="shared" si="231"/>
        <v>593.505</v>
      </c>
      <c r="GX270" s="231">
        <f t="shared" si="231"/>
        <v>596.51</v>
      </c>
      <c r="GY270" s="231">
        <f t="shared" si="231"/>
        <v>550.44000000000005</v>
      </c>
      <c r="GZ270" s="231">
        <f t="shared" si="231"/>
        <v>359.125</v>
      </c>
      <c r="HA270" s="231">
        <f t="shared" si="231"/>
        <v>433.77499999999998</v>
      </c>
      <c r="HB270" s="231">
        <f t="shared" si="231"/>
        <v>487.8300000000001</v>
      </c>
      <c r="HC270" s="231">
        <f t="shared" si="231"/>
        <v>620.04</v>
      </c>
      <c r="HD270" s="231">
        <f t="shared" si="231"/>
        <v>618.17499999999995</v>
      </c>
      <c r="HE270" s="231">
        <f t="shared" si="231"/>
        <v>654.70000000000005</v>
      </c>
      <c r="HF270" s="231">
        <f t="shared" si="231"/>
        <v>487.48500000000001</v>
      </c>
      <c r="HG270" s="231">
        <f t="shared" si="231"/>
        <v>579.42499999999995</v>
      </c>
      <c r="HH270" s="231">
        <f t="shared" si="231"/>
        <v>344.82499999999999</v>
      </c>
      <c r="HI270" s="231">
        <f t="shared" si="231"/>
        <v>342.875</v>
      </c>
      <c r="HJ270" s="231">
        <f t="shared" si="231"/>
        <v>489.02</v>
      </c>
      <c r="HK270" s="231">
        <f t="shared" si="231"/>
        <v>714.88</v>
      </c>
      <c r="HL270" s="231">
        <f t="shared" si="231"/>
        <v>768.65</v>
      </c>
      <c r="HM270" s="231">
        <f t="shared" si="231"/>
        <v>447.315</v>
      </c>
      <c r="HN270" s="231">
        <f t="shared" si="231"/>
        <v>797.18499999999995</v>
      </c>
      <c r="HO270" s="231">
        <f t="shared" si="231"/>
        <v>684.11</v>
      </c>
      <c r="HP270" s="231">
        <f t="shared" si="231"/>
        <v>616.79500000000007</v>
      </c>
      <c r="HQ270" s="231">
        <f t="shared" si="231"/>
        <v>395.96499999999997</v>
      </c>
      <c r="HR270" s="231">
        <f t="shared" si="231"/>
        <v>654.20000000000005</v>
      </c>
      <c r="HS270" s="231">
        <f t="shared" si="231"/>
        <v>532.86500000000001</v>
      </c>
      <c r="HT270" s="231">
        <f t="shared" si="231"/>
        <v>348.85500000000002</v>
      </c>
      <c r="HU270" s="231">
        <f t="shared" si="231"/>
        <v>673.38499999999999</v>
      </c>
      <c r="HV270" s="231">
        <f t="shared" si="231"/>
        <v>515.65499999999997</v>
      </c>
      <c r="HW270" s="231">
        <f t="shared" si="231"/>
        <v>698.5</v>
      </c>
      <c r="HX270" s="231">
        <f t="shared" si="231"/>
        <v>531.32000000000005</v>
      </c>
      <c r="HY270" s="231">
        <f t="shared" si="231"/>
        <v>579.5</v>
      </c>
      <c r="HZ270" s="231">
        <f t="shared" si="231"/>
        <v>669.92499999999995</v>
      </c>
      <c r="IA270" s="231">
        <f t="shared" si="231"/>
        <v>455.32499999999999</v>
      </c>
      <c r="IB270" s="231">
        <f t="shared" si="231"/>
        <v>805.505</v>
      </c>
      <c r="IC270" s="231">
        <f t="shared" si="231"/>
        <v>607.20000000000005</v>
      </c>
      <c r="ID270" s="231">
        <f t="shared" si="231"/>
        <v>491.32</v>
      </c>
      <c r="IE270" s="231">
        <f t="shared" si="231"/>
        <v>458.29</v>
      </c>
      <c r="IF270" s="231">
        <f t="shared" si="231"/>
        <v>381.01499999999999</v>
      </c>
      <c r="IG270" s="231">
        <f t="shared" si="231"/>
        <v>505.05</v>
      </c>
      <c r="IH270" s="231">
        <f t="shared" si="231"/>
        <v>362.11500000000001</v>
      </c>
      <c r="II270" s="231">
        <f t="shared" si="231"/>
        <v>609.28</v>
      </c>
      <c r="IJ270" s="231">
        <f t="shared" si="231"/>
        <v>724.68499999999995</v>
      </c>
      <c r="IK270" s="231">
        <f t="shared" si="231"/>
        <v>550.28</v>
      </c>
      <c r="IL270" s="231">
        <f t="shared" si="231"/>
        <v>548.04</v>
      </c>
      <c r="IM270" s="231">
        <f t="shared" si="231"/>
        <v>372.86500000000001</v>
      </c>
      <c r="IN270" s="231">
        <f t="shared" si="231"/>
        <v>468.35500000000002</v>
      </c>
      <c r="IO270" s="231">
        <f t="shared" si="231"/>
        <v>470.60500000000002</v>
      </c>
      <c r="IP270" s="231">
        <f t="shared" si="231"/>
        <v>593.16</v>
      </c>
      <c r="IQ270" s="231">
        <f t="shared" si="231"/>
        <v>432.85500000000002</v>
      </c>
      <c r="IR270" s="231">
        <f t="shared" si="231"/>
        <v>630.83500000000004</v>
      </c>
      <c r="IS270" s="231">
        <f t="shared" si="231"/>
        <v>747.76</v>
      </c>
      <c r="IT270" s="231">
        <f t="shared" si="231"/>
        <v>457.56</v>
      </c>
      <c r="IU270" s="231">
        <f t="shared" si="231"/>
        <v>523.20000000000005</v>
      </c>
      <c r="IV270" s="231">
        <f t="shared" si="231"/>
        <v>544.22500000000002</v>
      </c>
      <c r="IW270" s="231">
        <f t="shared" si="231"/>
        <v>442.7</v>
      </c>
      <c r="IX270" s="231">
        <f t="shared" ref="IX270:LI270" si="232">+IFERROR((IX115*$B$142+IX196*$B$239)/$B$250,"")</f>
        <v>697.48</v>
      </c>
      <c r="IY270" s="231">
        <f t="shared" si="232"/>
        <v>458.97500000000002</v>
      </c>
      <c r="IZ270" s="231">
        <f t="shared" si="232"/>
        <v>537.64</v>
      </c>
      <c r="JA270" s="231">
        <f t="shared" si="232"/>
        <v>662.51</v>
      </c>
      <c r="JB270" s="231">
        <f t="shared" si="232"/>
        <v>544.39499999999998</v>
      </c>
      <c r="JC270" s="231">
        <f t="shared" si="232"/>
        <v>617.16999999999996</v>
      </c>
      <c r="JD270" s="231">
        <f t="shared" si="232"/>
        <v>610.32499999999993</v>
      </c>
      <c r="JE270" s="231">
        <f t="shared" si="232"/>
        <v>486.16</v>
      </c>
      <c r="JF270" s="231">
        <f t="shared" si="232"/>
        <v>618.22500000000002</v>
      </c>
      <c r="JG270" s="231">
        <f t="shared" si="232"/>
        <v>661.37</v>
      </c>
      <c r="JH270" s="231">
        <f t="shared" si="232"/>
        <v>431.73500000000001</v>
      </c>
      <c r="JI270" s="231">
        <f t="shared" si="232"/>
        <v>577.66999999999996</v>
      </c>
      <c r="JJ270" s="231">
        <f t="shared" si="232"/>
        <v>531.04</v>
      </c>
      <c r="JK270" s="231">
        <f t="shared" si="232"/>
        <v>498.20499999999998</v>
      </c>
      <c r="JL270" s="231">
        <f t="shared" si="232"/>
        <v>652.09500000000003</v>
      </c>
      <c r="JM270" s="231">
        <f t="shared" si="232"/>
        <v>359.7</v>
      </c>
      <c r="JN270" s="231">
        <f t="shared" si="232"/>
        <v>476.505</v>
      </c>
      <c r="JO270" s="231">
        <f t="shared" si="232"/>
        <v>410.34500000000003</v>
      </c>
      <c r="JP270" s="231">
        <f t="shared" si="232"/>
        <v>494.51</v>
      </c>
      <c r="JQ270" s="231">
        <f t="shared" si="232"/>
        <v>497.59</v>
      </c>
      <c r="JR270" s="231">
        <f t="shared" si="232"/>
        <v>516.09</v>
      </c>
      <c r="JS270" s="231">
        <f t="shared" si="232"/>
        <v>447.32499999999999</v>
      </c>
      <c r="JT270" s="231">
        <f t="shared" si="232"/>
        <v>442.2</v>
      </c>
      <c r="JU270" s="231">
        <f t="shared" si="232"/>
        <v>509.685</v>
      </c>
      <c r="JV270" s="231">
        <f t="shared" si="232"/>
        <v>594.59</v>
      </c>
      <c r="JW270" s="231">
        <f t="shared" si="232"/>
        <v>526.79499999999996</v>
      </c>
      <c r="JX270" s="231">
        <f t="shared" si="232"/>
        <v>607.85</v>
      </c>
      <c r="JY270" s="231">
        <f t="shared" si="232"/>
        <v>732.52499999999998</v>
      </c>
      <c r="JZ270" s="231">
        <f t="shared" si="232"/>
        <v>636.34500000000003</v>
      </c>
      <c r="KA270" s="231">
        <f t="shared" si="232"/>
        <v>593.53499999999997</v>
      </c>
      <c r="KB270" s="231">
        <f t="shared" si="232"/>
        <v>513.71</v>
      </c>
      <c r="KC270" s="231">
        <f t="shared" si="232"/>
        <v>559.96</v>
      </c>
      <c r="KD270" s="231">
        <f t="shared" si="232"/>
        <v>623.76499999999987</v>
      </c>
      <c r="KE270" s="231">
        <f t="shared" si="232"/>
        <v>407.42500000000001</v>
      </c>
      <c r="KF270" s="231">
        <f t="shared" si="232"/>
        <v>452.50499999999994</v>
      </c>
      <c r="KG270" s="231">
        <f t="shared" si="232"/>
        <v>701.19500000000005</v>
      </c>
      <c r="KH270" s="231">
        <f t="shared" si="232"/>
        <v>651.83999999999992</v>
      </c>
      <c r="KI270" s="231">
        <f t="shared" si="232"/>
        <v>372.125</v>
      </c>
      <c r="KJ270" s="231">
        <f t="shared" si="232"/>
        <v>533.95500000000004</v>
      </c>
      <c r="KK270" s="231">
        <f t="shared" si="232"/>
        <v>437.26499999999999</v>
      </c>
      <c r="KL270" s="231">
        <f t="shared" si="232"/>
        <v>515.65</v>
      </c>
      <c r="KM270" s="231">
        <f t="shared" si="232"/>
        <v>669.97</v>
      </c>
      <c r="KN270" s="231">
        <f t="shared" si="232"/>
        <v>553.25</v>
      </c>
      <c r="KO270" s="231">
        <f t="shared" si="232"/>
        <v>584.15</v>
      </c>
      <c r="KP270" s="231">
        <f t="shared" si="232"/>
        <v>350.80500000000001</v>
      </c>
      <c r="KQ270" s="231">
        <f t="shared" si="232"/>
        <v>561.05499999999995</v>
      </c>
      <c r="KR270" s="231">
        <f t="shared" si="232"/>
        <v>545.01</v>
      </c>
      <c r="KS270" s="231">
        <f t="shared" si="232"/>
        <v>679.06</v>
      </c>
      <c r="KT270" s="231">
        <f t="shared" si="232"/>
        <v>519.98500000000001</v>
      </c>
      <c r="KU270" s="231">
        <f t="shared" si="232"/>
        <v>527.80999999999995</v>
      </c>
      <c r="KV270" s="231">
        <f t="shared" si="232"/>
        <v>342.09500000000003</v>
      </c>
      <c r="KW270" s="231">
        <f t="shared" si="232"/>
        <v>501.27</v>
      </c>
      <c r="KX270" s="231">
        <f t="shared" si="232"/>
        <v>557.25</v>
      </c>
      <c r="KY270" s="231">
        <f t="shared" si="232"/>
        <v>615.55499999999995</v>
      </c>
      <c r="KZ270" s="231">
        <f t="shared" si="232"/>
        <v>723.745</v>
      </c>
      <c r="LA270" s="231">
        <f t="shared" si="232"/>
        <v>338.71499999999997</v>
      </c>
      <c r="LB270" s="231">
        <f t="shared" si="232"/>
        <v>648.22</v>
      </c>
      <c r="LC270" s="231">
        <f t="shared" si="232"/>
        <v>541.61</v>
      </c>
      <c r="LD270" s="231">
        <f t="shared" si="232"/>
        <v>467.44</v>
      </c>
      <c r="LE270" s="231">
        <f t="shared" si="232"/>
        <v>462.1</v>
      </c>
      <c r="LF270" s="231">
        <f t="shared" si="232"/>
        <v>479.94499999999999</v>
      </c>
      <c r="LG270" s="231">
        <f t="shared" si="232"/>
        <v>365.10500000000002</v>
      </c>
      <c r="LH270" s="231">
        <f t="shared" si="232"/>
        <v>668.76499999999999</v>
      </c>
      <c r="LI270" s="231">
        <f t="shared" si="232"/>
        <v>475.23</v>
      </c>
      <c r="LJ270" s="231">
        <f t="shared" ref="LJ270:NU270" si="233">+IFERROR((LJ115*$B$142+LJ196*$B$239)/$B$250,"")</f>
        <v>575.72500000000002</v>
      </c>
      <c r="LK270" s="231">
        <f t="shared" si="233"/>
        <v>499.995</v>
      </c>
      <c r="LL270" s="231">
        <f t="shared" si="233"/>
        <v>622.88499999999999</v>
      </c>
      <c r="LM270" s="231">
        <f t="shared" si="233"/>
        <v>574.48</v>
      </c>
      <c r="LN270" s="231">
        <f t="shared" si="233"/>
        <v>466.33</v>
      </c>
      <c r="LO270" s="231">
        <f t="shared" si="233"/>
        <v>574.64</v>
      </c>
      <c r="LP270" s="231">
        <f t="shared" si="233"/>
        <v>548.16499999999996</v>
      </c>
      <c r="LQ270" s="231">
        <f t="shared" si="233"/>
        <v>516.41499999999996</v>
      </c>
      <c r="LR270" s="231">
        <f t="shared" si="233"/>
        <v>494.57499999999999</v>
      </c>
      <c r="LS270" s="231">
        <f t="shared" si="233"/>
        <v>381.74</v>
      </c>
      <c r="LT270" s="231">
        <f t="shared" si="233"/>
        <v>613.53499999999997</v>
      </c>
      <c r="LU270" s="231">
        <f t="shared" si="233"/>
        <v>661.06</v>
      </c>
      <c r="LV270" s="231">
        <f t="shared" si="233"/>
        <v>440.60500000000002</v>
      </c>
      <c r="LW270" s="231">
        <f t="shared" si="233"/>
        <v>580.32500000000005</v>
      </c>
      <c r="LX270" s="231">
        <f t="shared" si="233"/>
        <v>547.67999999999995</v>
      </c>
      <c r="LY270" s="231">
        <f t="shared" si="233"/>
        <v>623.41499999999996</v>
      </c>
      <c r="LZ270" s="231">
        <f t="shared" si="233"/>
        <v>605.87500000000011</v>
      </c>
      <c r="MA270" s="231">
        <f t="shared" si="233"/>
        <v>617.56500000000005</v>
      </c>
      <c r="MB270" s="231">
        <f t="shared" si="233"/>
        <v>628.08000000000004</v>
      </c>
      <c r="MC270" s="231">
        <f t="shared" si="233"/>
        <v>500.22000000000008</v>
      </c>
      <c r="MD270" s="231">
        <f t="shared" si="233"/>
        <v>431.66500000000002</v>
      </c>
      <c r="ME270" s="231">
        <f t="shared" si="233"/>
        <v>592.85500000000002</v>
      </c>
      <c r="MF270" s="231">
        <f t="shared" si="233"/>
        <v>660</v>
      </c>
      <c r="MG270" s="231">
        <f t="shared" si="233"/>
        <v>625.72500000000002</v>
      </c>
      <c r="MH270" s="231">
        <f t="shared" si="233"/>
        <v>452.45</v>
      </c>
      <c r="MI270" s="231">
        <f t="shared" si="233"/>
        <v>581.96</v>
      </c>
      <c r="MJ270" s="231">
        <f t="shared" si="233"/>
        <v>602.32000000000005</v>
      </c>
      <c r="MK270" s="231">
        <f t="shared" si="233"/>
        <v>565.41999999999996</v>
      </c>
      <c r="ML270" s="231">
        <f t="shared" si="233"/>
        <v>348.59500000000003</v>
      </c>
      <c r="MM270" s="231">
        <f t="shared" si="233"/>
        <v>559.04</v>
      </c>
      <c r="MN270" s="231">
        <f t="shared" si="233"/>
        <v>486.57499999999999</v>
      </c>
      <c r="MO270" s="231">
        <f t="shared" si="233"/>
        <v>673.68499999999995</v>
      </c>
      <c r="MP270" s="231">
        <f t="shared" si="233"/>
        <v>453.565</v>
      </c>
      <c r="MQ270" s="231">
        <f t="shared" si="233"/>
        <v>567.4</v>
      </c>
      <c r="MR270" s="231">
        <f t="shared" si="233"/>
        <v>354.90499999999997</v>
      </c>
      <c r="MS270" s="231">
        <f t="shared" si="233"/>
        <v>368.35500000000002</v>
      </c>
      <c r="MT270" s="231">
        <f t="shared" si="233"/>
        <v>583.09</v>
      </c>
      <c r="MU270" s="231">
        <f t="shared" si="233"/>
        <v>400.66500000000002</v>
      </c>
      <c r="MV270" s="231">
        <f t="shared" si="233"/>
        <v>603.71</v>
      </c>
      <c r="MW270" s="231">
        <f t="shared" si="233"/>
        <v>392.99</v>
      </c>
      <c r="MX270" s="231">
        <f t="shared" si="233"/>
        <v>706.13999999999987</v>
      </c>
      <c r="MY270" s="231">
        <f t="shared" si="233"/>
        <v>644.47500000000002</v>
      </c>
      <c r="MZ270" s="231">
        <f t="shared" si="233"/>
        <v>627.69000000000005</v>
      </c>
      <c r="NA270" s="231">
        <f t="shared" si="233"/>
        <v>582.82500000000005</v>
      </c>
      <c r="NB270" s="231">
        <f t="shared" si="233"/>
        <v>563.26</v>
      </c>
      <c r="NC270" s="231">
        <f t="shared" si="233"/>
        <v>434.86</v>
      </c>
      <c r="ND270" s="231">
        <f t="shared" si="233"/>
        <v>565.995</v>
      </c>
      <c r="NE270" s="231">
        <f t="shared" si="233"/>
        <v>482.74999999999994</v>
      </c>
      <c r="NF270" s="231">
        <f t="shared" si="233"/>
        <v>422.505</v>
      </c>
      <c r="NG270" s="231">
        <f t="shared" si="233"/>
        <v>428.7949999999999</v>
      </c>
      <c r="NH270" s="231">
        <f t="shared" si="233"/>
        <v>789.18499999999995</v>
      </c>
      <c r="NI270" s="231">
        <f t="shared" si="233"/>
        <v>531.77499999999998</v>
      </c>
      <c r="NJ270" s="231">
        <f t="shared" si="233"/>
        <v>576.03499999999997</v>
      </c>
      <c r="NK270" s="231">
        <f t="shared" si="233"/>
        <v>491.10500000000002</v>
      </c>
      <c r="NL270" s="231">
        <f t="shared" si="233"/>
        <v>560.625</v>
      </c>
      <c r="NM270" s="231">
        <f t="shared" si="233"/>
        <v>528.46500000000003</v>
      </c>
      <c r="NN270" s="231">
        <f t="shared" si="233"/>
        <v>391.46499999999997</v>
      </c>
      <c r="NO270" s="231">
        <f t="shared" si="233"/>
        <v>415.76</v>
      </c>
      <c r="NP270" s="231">
        <f t="shared" si="233"/>
        <v>423.88499999999999</v>
      </c>
      <c r="NQ270" s="231">
        <f t="shared" si="233"/>
        <v>454.42500000000001</v>
      </c>
      <c r="NR270" s="231">
        <f t="shared" si="233"/>
        <v>524.01499999999999</v>
      </c>
      <c r="NS270" s="231">
        <f t="shared" si="233"/>
        <v>720.51</v>
      </c>
      <c r="NT270" s="231">
        <f t="shared" si="233"/>
        <v>541.90499999999997</v>
      </c>
      <c r="NU270" s="231">
        <f t="shared" si="233"/>
        <v>495.92</v>
      </c>
      <c r="NV270" s="231">
        <f t="shared" ref="NV270:QG270" si="234">+IFERROR((NV115*$B$142+NV196*$B$239)/$B$250,"")</f>
        <v>609.13</v>
      </c>
      <c r="NW270" s="231">
        <f t="shared" si="234"/>
        <v>580.23</v>
      </c>
      <c r="NX270" s="231">
        <f t="shared" si="234"/>
        <v>656.47</v>
      </c>
      <c r="NY270" s="231">
        <f t="shared" si="234"/>
        <v>529.07000000000005</v>
      </c>
      <c r="NZ270" s="231">
        <f t="shared" si="234"/>
        <v>556.20500000000004</v>
      </c>
      <c r="OA270" s="231">
        <f t="shared" si="234"/>
        <v>341.83499999999998</v>
      </c>
      <c r="OB270" s="231">
        <f t="shared" si="234"/>
        <v>454.77499999999998</v>
      </c>
      <c r="OC270" s="231">
        <f t="shared" si="234"/>
        <v>575.30499999999995</v>
      </c>
      <c r="OD270" s="231">
        <f t="shared" si="234"/>
        <v>521.88</v>
      </c>
      <c r="OE270" s="231">
        <f t="shared" si="234"/>
        <v>577.92999999999995</v>
      </c>
      <c r="OF270" s="231">
        <f t="shared" si="234"/>
        <v>504.21</v>
      </c>
      <c r="OG270" s="231">
        <f t="shared" si="234"/>
        <v>357.69499999999999</v>
      </c>
      <c r="OH270" s="231">
        <f t="shared" si="234"/>
        <v>456.72500000000002</v>
      </c>
      <c r="OI270" s="231">
        <f t="shared" si="234"/>
        <v>413.58</v>
      </c>
      <c r="OJ270" s="231">
        <f t="shared" si="234"/>
        <v>481.40999999999991</v>
      </c>
      <c r="OK270" s="231">
        <f t="shared" si="234"/>
        <v>563.495</v>
      </c>
      <c r="OL270" s="231">
        <f t="shared" si="234"/>
        <v>342.48500000000001</v>
      </c>
      <c r="OM270" s="231">
        <f t="shared" si="234"/>
        <v>432.34500000000003</v>
      </c>
      <c r="ON270" s="231">
        <f t="shared" si="234"/>
        <v>602.8850000000001</v>
      </c>
      <c r="OO270" s="231">
        <f t="shared" si="234"/>
        <v>522.15499999999997</v>
      </c>
      <c r="OP270" s="231">
        <f t="shared" si="234"/>
        <v>707.98000000000013</v>
      </c>
      <c r="OQ270" s="231">
        <f t="shared" si="234"/>
        <v>433.51999999999992</v>
      </c>
      <c r="OR270" s="231">
        <f t="shared" si="234"/>
        <v>586.32500000000005</v>
      </c>
      <c r="OS270" s="231">
        <f t="shared" si="234"/>
        <v>620.9849999999999</v>
      </c>
      <c r="OT270" s="231">
        <f t="shared" si="234"/>
        <v>495.065</v>
      </c>
      <c r="OU270" s="231">
        <f t="shared" si="234"/>
        <v>572.34500000000003</v>
      </c>
      <c r="OV270" s="231">
        <f t="shared" si="234"/>
        <v>411.84</v>
      </c>
      <c r="OW270" s="231">
        <f t="shared" si="234"/>
        <v>737.15499999999997</v>
      </c>
      <c r="OX270" s="231">
        <f t="shared" si="234"/>
        <v>607.20499999999993</v>
      </c>
      <c r="OY270" s="231">
        <f t="shared" si="234"/>
        <v>743.18</v>
      </c>
      <c r="OZ270" s="231">
        <f t="shared" si="234"/>
        <v>490.51499999999999</v>
      </c>
      <c r="PA270" s="231">
        <f t="shared" si="234"/>
        <v>547.79</v>
      </c>
      <c r="PB270" s="231">
        <f t="shared" si="234"/>
        <v>577.77499999999998</v>
      </c>
      <c r="PC270" s="231">
        <f t="shared" si="234"/>
        <v>632.29</v>
      </c>
      <c r="PD270" s="231">
        <f t="shared" si="234"/>
        <v>602.09500000000003</v>
      </c>
      <c r="PE270" s="231">
        <f t="shared" si="234"/>
        <v>358.47500000000002</v>
      </c>
      <c r="PF270" s="231">
        <f t="shared" si="234"/>
        <v>603.77</v>
      </c>
      <c r="PG270" s="231">
        <f t="shared" si="234"/>
        <v>545.17999999999995</v>
      </c>
      <c r="PH270" s="231">
        <f t="shared" si="234"/>
        <v>469.38499999999999</v>
      </c>
      <c r="PI270" s="231">
        <f t="shared" si="234"/>
        <v>356.17500000000001</v>
      </c>
      <c r="PJ270" s="231">
        <f t="shared" si="234"/>
        <v>514.46</v>
      </c>
      <c r="PK270" s="231">
        <f t="shared" si="234"/>
        <v>486.63499999999999</v>
      </c>
      <c r="PL270" s="231">
        <f t="shared" si="234"/>
        <v>436.92</v>
      </c>
      <c r="PM270" s="231">
        <f t="shared" si="234"/>
        <v>587.95500000000004</v>
      </c>
      <c r="PN270" s="231">
        <f t="shared" si="234"/>
        <v>582.92999999999995</v>
      </c>
      <c r="PO270" s="231">
        <f t="shared" si="234"/>
        <v>608.99500000000012</v>
      </c>
      <c r="PP270" s="231">
        <f t="shared" si="234"/>
        <v>619.55499999999995</v>
      </c>
      <c r="PQ270" s="231">
        <f t="shared" si="234"/>
        <v>503.3</v>
      </c>
      <c r="PR270" s="231">
        <f t="shared" si="234"/>
        <v>334.42500000000001</v>
      </c>
      <c r="PS270" s="231">
        <f t="shared" si="234"/>
        <v>568</v>
      </c>
      <c r="PT270" s="231">
        <f t="shared" si="234"/>
        <v>613.64</v>
      </c>
      <c r="PU270" s="231">
        <f t="shared" si="234"/>
        <v>576.62</v>
      </c>
      <c r="PV270" s="231">
        <f t="shared" si="234"/>
        <v>430.63</v>
      </c>
      <c r="PW270" s="231">
        <f t="shared" si="234"/>
        <v>465.79</v>
      </c>
      <c r="PX270" s="231">
        <f t="shared" si="234"/>
        <v>785.11</v>
      </c>
      <c r="PY270" s="231">
        <f t="shared" si="234"/>
        <v>548.80499999999995</v>
      </c>
      <c r="PZ270" s="231">
        <f t="shared" si="234"/>
        <v>410.96499999999997</v>
      </c>
      <c r="QA270" s="231">
        <f t="shared" si="234"/>
        <v>447.41</v>
      </c>
      <c r="QB270" s="231">
        <f t="shared" si="234"/>
        <v>647.16</v>
      </c>
      <c r="QC270" s="231">
        <f t="shared" si="234"/>
        <v>404.995</v>
      </c>
      <c r="QD270" s="231">
        <f t="shared" si="234"/>
        <v>422.66</v>
      </c>
      <c r="QE270" s="231">
        <f t="shared" si="234"/>
        <v>800.31</v>
      </c>
      <c r="QF270" s="231">
        <f t="shared" si="234"/>
        <v>608.79</v>
      </c>
      <c r="QG270" s="231">
        <f t="shared" si="234"/>
        <v>510.51</v>
      </c>
      <c r="QH270" s="231">
        <f t="shared" ref="QH270:SG270" si="235">+IFERROR((QH115*$B$142+QH196*$B$239)/$B$250,"")</f>
        <v>618.56499999999994</v>
      </c>
      <c r="QI270" s="231">
        <f t="shared" si="235"/>
        <v>416.71</v>
      </c>
      <c r="QJ270" s="231">
        <f t="shared" si="235"/>
        <v>495.565</v>
      </c>
      <c r="QK270" s="231">
        <f t="shared" si="235"/>
        <v>487.80500000000001</v>
      </c>
      <c r="QL270" s="231">
        <f t="shared" si="235"/>
        <v>535.94000000000005</v>
      </c>
      <c r="QM270" s="231">
        <f t="shared" si="235"/>
        <v>555.15</v>
      </c>
      <c r="QN270" s="231">
        <f t="shared" si="235"/>
        <v>481.19499999999999</v>
      </c>
      <c r="QO270" s="231">
        <f t="shared" si="235"/>
        <v>636.505</v>
      </c>
      <c r="QP270" s="231">
        <f t="shared" si="235"/>
        <v>580.07000000000005</v>
      </c>
      <c r="QQ270" s="231">
        <f t="shared" si="235"/>
        <v>741.375</v>
      </c>
      <c r="QR270" s="231">
        <f t="shared" si="235"/>
        <v>347.16500000000002</v>
      </c>
      <c r="QS270" s="231">
        <f t="shared" si="235"/>
        <v>500.47</v>
      </c>
      <c r="QT270" s="231">
        <f t="shared" si="235"/>
        <v>612.01499999999987</v>
      </c>
      <c r="QU270" s="231">
        <f t="shared" si="235"/>
        <v>600.48</v>
      </c>
      <c r="QV270" s="231">
        <f t="shared" si="235"/>
        <v>360.51</v>
      </c>
      <c r="QW270" s="231">
        <f t="shared" si="235"/>
        <v>592.02</v>
      </c>
      <c r="QX270" s="231">
        <f t="shared" si="235"/>
        <v>505.06999999999994</v>
      </c>
      <c r="QY270" s="231">
        <f t="shared" si="235"/>
        <v>508.05500000000001</v>
      </c>
      <c r="QZ270" s="231">
        <f t="shared" si="235"/>
        <v>472.375</v>
      </c>
      <c r="RA270" s="231">
        <f t="shared" si="235"/>
        <v>681.2</v>
      </c>
      <c r="RB270" s="231">
        <f t="shared" si="235"/>
        <v>517.11500000000001</v>
      </c>
      <c r="RC270" s="231">
        <f t="shared" si="235"/>
        <v>513.15</v>
      </c>
      <c r="RD270" s="231">
        <f t="shared" si="235"/>
        <v>550.52499999999998</v>
      </c>
      <c r="RE270" s="231">
        <f t="shared" si="235"/>
        <v>491.01499999999999</v>
      </c>
      <c r="RF270" s="231">
        <f t="shared" si="235"/>
        <v>925.29499999999996</v>
      </c>
      <c r="RG270" s="231">
        <f t="shared" si="235"/>
        <v>791.06500000000005</v>
      </c>
      <c r="RH270" s="231">
        <f t="shared" si="235"/>
        <v>463.05</v>
      </c>
      <c r="RI270" s="231">
        <f t="shared" si="235"/>
        <v>509.65499999999997</v>
      </c>
      <c r="RJ270" s="231">
        <f t="shared" si="235"/>
        <v>569.625</v>
      </c>
      <c r="RK270" s="231">
        <f t="shared" si="235"/>
        <v>447.685</v>
      </c>
      <c r="RL270" s="231">
        <f t="shared" si="235"/>
        <v>648.17999999999995</v>
      </c>
      <c r="RM270" s="231">
        <f t="shared" si="235"/>
        <v>629.72500000000002</v>
      </c>
      <c r="RN270" s="231">
        <f t="shared" si="235"/>
        <v>552.62</v>
      </c>
      <c r="RO270" s="231">
        <f t="shared" si="235"/>
        <v>599.26</v>
      </c>
      <c r="RP270" s="231">
        <f t="shared" si="235"/>
        <v>634.08500000000004</v>
      </c>
      <c r="RQ270" s="231">
        <f t="shared" si="235"/>
        <v>505.72500000000002</v>
      </c>
      <c r="RR270" s="231">
        <f t="shared" si="235"/>
        <v>517.89499999999998</v>
      </c>
      <c r="RS270" s="231">
        <f t="shared" si="235"/>
        <v>623.61500000000001</v>
      </c>
      <c r="RT270" s="231">
        <f t="shared" si="235"/>
        <v>700.89499999999998</v>
      </c>
      <c r="RU270" s="231">
        <f t="shared" si="235"/>
        <v>465.12</v>
      </c>
      <c r="RV270" s="231">
        <f t="shared" si="235"/>
        <v>514.68499999999995</v>
      </c>
      <c r="RW270" s="231">
        <f t="shared" si="235"/>
        <v>366.53500000000003</v>
      </c>
      <c r="RX270" s="231">
        <f t="shared" si="235"/>
        <v>645.68499999999995</v>
      </c>
      <c r="RY270" s="231">
        <f t="shared" si="235"/>
        <v>764.245</v>
      </c>
      <c r="RZ270" s="231">
        <f t="shared" si="235"/>
        <v>542.51499999999999</v>
      </c>
      <c r="SA270" s="231">
        <f t="shared" si="235"/>
        <v>582.05999999999995</v>
      </c>
      <c r="SB270" s="231">
        <f t="shared" si="235"/>
        <v>456.36500000000007</v>
      </c>
      <c r="SC270" s="231">
        <f t="shared" si="235"/>
        <v>495.22500000000002</v>
      </c>
      <c r="SD270" s="231">
        <f t="shared" si="235"/>
        <v>540.20000000000005</v>
      </c>
      <c r="SE270" s="231">
        <f t="shared" si="235"/>
        <v>732.38</v>
      </c>
      <c r="SF270" s="231">
        <f t="shared" si="235"/>
        <v>566.86</v>
      </c>
      <c r="SG270" s="231">
        <f t="shared" si="235"/>
        <v>555.41499999999996</v>
      </c>
      <c r="SH270" s="231"/>
      <c r="SI270" s="231"/>
      <c r="SJ270" s="231"/>
      <c r="SK270" s="231"/>
    </row>
    <row r="271" spans="1:505">
      <c r="A271" s="249">
        <v>2015</v>
      </c>
      <c r="B271" s="231">
        <f t="shared" ref="B271:BM271" si="236">IFERROR((B116*$B$143+B197*$B$240)/$B$251,"")</f>
        <v>322.875</v>
      </c>
      <c r="C271" s="231">
        <f t="shared" si="236"/>
        <v>400.86</v>
      </c>
      <c r="D271" s="231">
        <f t="shared" si="236"/>
        <v>402.98400000000004</v>
      </c>
      <c r="E271" s="231">
        <f t="shared" si="236"/>
        <v>393.12</v>
      </c>
      <c r="F271" s="231">
        <f t="shared" si="236"/>
        <v>363.65800000000002</v>
      </c>
      <c r="G271" s="231">
        <f t="shared" si="236"/>
        <v>367.58700000000005</v>
      </c>
      <c r="H271" s="231">
        <f t="shared" si="236"/>
        <v>450.70200000000006</v>
      </c>
      <c r="I271" s="231">
        <f t="shared" si="236"/>
        <v>393.88799999999998</v>
      </c>
      <c r="J271" s="231">
        <f t="shared" si="236"/>
        <v>479.57400000000001</v>
      </c>
      <c r="K271" s="231">
        <f t="shared" si="236"/>
        <v>470.899</v>
      </c>
      <c r="L271" s="231">
        <f t="shared" si="236"/>
        <v>463.99999999999994</v>
      </c>
      <c r="M271" s="231">
        <f t="shared" si="236"/>
        <v>425.64699999999999</v>
      </c>
      <c r="N271" s="231">
        <f t="shared" si="236"/>
        <v>419.83199999999999</v>
      </c>
      <c r="O271" s="231">
        <f t="shared" si="236"/>
        <v>465.19199999999995</v>
      </c>
      <c r="P271" s="231">
        <f t="shared" si="236"/>
        <v>464.48600000000005</v>
      </c>
      <c r="Q271" s="231">
        <f t="shared" si="236"/>
        <v>415.61500000000001</v>
      </c>
      <c r="R271" s="231">
        <f t="shared" si="236"/>
        <v>426.17399999999992</v>
      </c>
      <c r="S271" s="231">
        <f t="shared" si="236"/>
        <v>439.96700000000004</v>
      </c>
      <c r="T271" s="231">
        <f t="shared" si="236"/>
        <v>379.08</v>
      </c>
      <c r="U271" s="231">
        <f t="shared" si="236"/>
        <v>397.28</v>
      </c>
      <c r="V271" s="231">
        <f t="shared" si="236"/>
        <v>424.13000000000005</v>
      </c>
      <c r="W271" s="231">
        <f t="shared" si="236"/>
        <v>464.18400000000003</v>
      </c>
      <c r="X271" s="231">
        <f t="shared" si="236"/>
        <v>425.7</v>
      </c>
      <c r="Y271" s="231">
        <f t="shared" si="236"/>
        <v>486.04799999999994</v>
      </c>
      <c r="Z271" s="231">
        <f t="shared" si="236"/>
        <v>418.69199999999995</v>
      </c>
      <c r="AA271" s="231">
        <f t="shared" si="236"/>
        <v>395.69199999999995</v>
      </c>
      <c r="AB271" s="231">
        <f t="shared" si="236"/>
        <v>432.01199999999994</v>
      </c>
      <c r="AC271" s="231">
        <f t="shared" si="236"/>
        <v>478.24199999999996</v>
      </c>
      <c r="AD271" s="231">
        <f t="shared" si="236"/>
        <v>396.5</v>
      </c>
      <c r="AE271" s="231">
        <f t="shared" si="236"/>
        <v>458.92599999999993</v>
      </c>
      <c r="AF271" s="231">
        <f t="shared" si="236"/>
        <v>432.72399999999999</v>
      </c>
      <c r="AG271" s="231">
        <f t="shared" si="236"/>
        <v>438.35400000000004</v>
      </c>
      <c r="AH271" s="231">
        <f t="shared" si="236"/>
        <v>492.024</v>
      </c>
      <c r="AI271" s="231">
        <f t="shared" si="236"/>
        <v>417.55999999999995</v>
      </c>
      <c r="AJ271" s="231">
        <f t="shared" si="236"/>
        <v>452.59199999999998</v>
      </c>
      <c r="AK271" s="231">
        <f t="shared" si="236"/>
        <v>430.61400000000003</v>
      </c>
      <c r="AL271" s="231">
        <f t="shared" si="236"/>
        <v>480.12799999999993</v>
      </c>
      <c r="AM271" s="231">
        <f t="shared" si="236"/>
        <v>437.97599999999989</v>
      </c>
      <c r="AN271" s="231">
        <f t="shared" si="236"/>
        <v>434.86800000000005</v>
      </c>
      <c r="AO271" s="231">
        <f t="shared" si="236"/>
        <v>426.81599999999997</v>
      </c>
      <c r="AP271" s="231">
        <f t="shared" si="236"/>
        <v>429.42900000000003</v>
      </c>
      <c r="AQ271" s="231">
        <f t="shared" si="236"/>
        <v>468.88400000000001</v>
      </c>
      <c r="AR271" s="231">
        <f t="shared" si="236"/>
        <v>413.03</v>
      </c>
      <c r="AS271" s="231">
        <f t="shared" si="236"/>
        <v>446.4</v>
      </c>
      <c r="AT271" s="231">
        <f t="shared" si="236"/>
        <v>452.75100000000003</v>
      </c>
      <c r="AU271" s="231">
        <f t="shared" si="236"/>
        <v>409.23599999999993</v>
      </c>
      <c r="AV271" s="231">
        <f t="shared" si="236"/>
        <v>400.11300000000006</v>
      </c>
      <c r="AW271" s="231">
        <f t="shared" si="236"/>
        <v>477.47700000000003</v>
      </c>
      <c r="AX271" s="231">
        <f t="shared" si="236"/>
        <v>350.42500000000001</v>
      </c>
      <c r="AY271" s="231">
        <f t="shared" si="236"/>
        <v>491.93400000000003</v>
      </c>
      <c r="AZ271" s="231">
        <f t="shared" si="236"/>
        <v>396.47399999999999</v>
      </c>
      <c r="BA271" s="231">
        <f t="shared" si="236"/>
        <v>416.67</v>
      </c>
      <c r="BB271" s="231">
        <f t="shared" si="236"/>
        <v>464.85200000000003</v>
      </c>
      <c r="BC271" s="231">
        <f t="shared" si="236"/>
        <v>526.47</v>
      </c>
      <c r="BD271" s="231">
        <f t="shared" si="236"/>
        <v>413.30799999999994</v>
      </c>
      <c r="BE271" s="231">
        <f t="shared" si="236"/>
        <v>379.90800000000002</v>
      </c>
      <c r="BF271" s="231">
        <f t="shared" si="236"/>
        <v>429.08800000000002</v>
      </c>
      <c r="BG271" s="231">
        <f t="shared" si="236"/>
        <v>441.09</v>
      </c>
      <c r="BH271" s="231">
        <f t="shared" si="236"/>
        <v>486.51300000000003</v>
      </c>
      <c r="BI271" s="231">
        <f t="shared" si="236"/>
        <v>415.74399999999991</v>
      </c>
      <c r="BJ271" s="231">
        <f t="shared" si="236"/>
        <v>400.30399999999992</v>
      </c>
      <c r="BK271" s="231">
        <f t="shared" si="236"/>
        <v>403.233</v>
      </c>
      <c r="BL271" s="231">
        <f t="shared" si="236"/>
        <v>398.84800000000001</v>
      </c>
      <c r="BM271" s="231">
        <f t="shared" si="236"/>
        <v>431.61599999999999</v>
      </c>
      <c r="BN271" s="231">
        <f t="shared" ref="BN271:DY271" si="237">IFERROR((BN116*$B$143+BN197*$B$240)/$B$251,"")</f>
        <v>400.89099999999996</v>
      </c>
      <c r="BO271" s="231">
        <f t="shared" si="237"/>
        <v>426.6450000000001</v>
      </c>
      <c r="BP271" s="231">
        <f t="shared" si="237"/>
        <v>438.43799999999993</v>
      </c>
      <c r="BQ271" s="231">
        <f t="shared" si="237"/>
        <v>488.05399999999992</v>
      </c>
      <c r="BR271" s="231">
        <f t="shared" si="237"/>
        <v>417.834</v>
      </c>
      <c r="BS271" s="231">
        <f t="shared" si="237"/>
        <v>461.44799999999998</v>
      </c>
      <c r="BT271" s="231">
        <f t="shared" si="237"/>
        <v>449.83400000000006</v>
      </c>
      <c r="BU271" s="231">
        <f t="shared" si="237"/>
        <v>460.51199999999994</v>
      </c>
      <c r="BV271" s="231">
        <f t="shared" si="237"/>
        <v>454.20899999999995</v>
      </c>
      <c r="BW271" s="231">
        <f t="shared" si="237"/>
        <v>350.66100000000006</v>
      </c>
      <c r="BX271" s="231">
        <f t="shared" si="237"/>
        <v>401.92</v>
      </c>
      <c r="BY271" s="231">
        <f t="shared" si="237"/>
        <v>501.22500000000002</v>
      </c>
      <c r="BZ271" s="231">
        <f t="shared" si="237"/>
        <v>411.35500000000008</v>
      </c>
      <c r="CA271" s="231">
        <f t="shared" si="237"/>
        <v>485.59500000000003</v>
      </c>
      <c r="CB271" s="231">
        <f t="shared" si="237"/>
        <v>437.33</v>
      </c>
      <c r="CC271" s="231">
        <f t="shared" si="237"/>
        <v>452.36399999999992</v>
      </c>
      <c r="CD271" s="231">
        <f t="shared" si="237"/>
        <v>413.6099999999999</v>
      </c>
      <c r="CE271" s="231">
        <f t="shared" si="237"/>
        <v>451.16399999999999</v>
      </c>
      <c r="CF271" s="231">
        <f t="shared" si="237"/>
        <v>460.84500000000003</v>
      </c>
      <c r="CG271" s="231">
        <f t="shared" si="237"/>
        <v>443.49999999999994</v>
      </c>
      <c r="CH271" s="231">
        <f t="shared" si="237"/>
        <v>403.57199999999995</v>
      </c>
      <c r="CI271" s="231">
        <f t="shared" si="237"/>
        <v>465.93300000000005</v>
      </c>
      <c r="CJ271" s="231">
        <f t="shared" si="237"/>
        <v>397.28</v>
      </c>
      <c r="CK271" s="231">
        <f t="shared" si="237"/>
        <v>426.4199999999999</v>
      </c>
      <c r="CL271" s="231">
        <f t="shared" si="237"/>
        <v>497.47500000000002</v>
      </c>
      <c r="CM271" s="231">
        <f t="shared" si="237"/>
        <v>415.48</v>
      </c>
      <c r="CN271" s="231">
        <f t="shared" si="237"/>
        <v>481.92</v>
      </c>
      <c r="CO271" s="231">
        <f t="shared" si="237"/>
        <v>467.4</v>
      </c>
      <c r="CP271" s="231">
        <f t="shared" si="237"/>
        <v>462.25699999999995</v>
      </c>
      <c r="CQ271" s="231">
        <f t="shared" si="237"/>
        <v>366.99599999999998</v>
      </c>
      <c r="CR271" s="231">
        <f t="shared" si="237"/>
        <v>385.16500000000002</v>
      </c>
      <c r="CS271" s="231">
        <f t="shared" si="237"/>
        <v>467.95000000000005</v>
      </c>
      <c r="CT271" s="231">
        <f t="shared" si="237"/>
        <v>544.35</v>
      </c>
      <c r="CU271" s="231">
        <f t="shared" si="237"/>
        <v>425.19400000000007</v>
      </c>
      <c r="CV271" s="231">
        <f t="shared" si="237"/>
        <v>491.416</v>
      </c>
      <c r="CW271" s="231">
        <f t="shared" si="237"/>
        <v>371.99399999999991</v>
      </c>
      <c r="CX271" s="231">
        <f t="shared" si="237"/>
        <v>340.90199999999999</v>
      </c>
      <c r="CY271" s="231">
        <f t="shared" si="237"/>
        <v>386.42800000000005</v>
      </c>
      <c r="CZ271" s="231">
        <f t="shared" si="237"/>
        <v>433.74299999999994</v>
      </c>
      <c r="DA271" s="231">
        <f t="shared" si="237"/>
        <v>436.74</v>
      </c>
      <c r="DB271" s="231">
        <f t="shared" si="237"/>
        <v>461.39599999999996</v>
      </c>
      <c r="DC271" s="231">
        <f t="shared" si="237"/>
        <v>368.6400000000001</v>
      </c>
      <c r="DD271" s="231">
        <f t="shared" si="237"/>
        <v>355.64</v>
      </c>
      <c r="DE271" s="231">
        <f t="shared" si="237"/>
        <v>390.65600000000001</v>
      </c>
      <c r="DF271" s="231">
        <f t="shared" si="237"/>
        <v>399.79599999999999</v>
      </c>
      <c r="DG271" s="231">
        <f t="shared" si="237"/>
        <v>413.1</v>
      </c>
      <c r="DH271" s="231">
        <f t="shared" si="237"/>
        <v>484.58399999999995</v>
      </c>
      <c r="DI271" s="231">
        <f t="shared" si="237"/>
        <v>486.86399999999992</v>
      </c>
      <c r="DJ271" s="231">
        <f t="shared" si="237"/>
        <v>422.19900000000001</v>
      </c>
      <c r="DK271" s="231">
        <f t="shared" si="237"/>
        <v>415.11</v>
      </c>
      <c r="DL271" s="231">
        <f t="shared" si="237"/>
        <v>446.30600000000004</v>
      </c>
      <c r="DM271" s="231">
        <f t="shared" si="237"/>
        <v>433.32800000000003</v>
      </c>
      <c r="DN271" s="231">
        <f t="shared" si="237"/>
        <v>447.93499999999995</v>
      </c>
      <c r="DO271" s="231">
        <f t="shared" si="237"/>
        <v>427.54999999999995</v>
      </c>
      <c r="DP271" s="231">
        <f t="shared" si="237"/>
        <v>467.34299999999996</v>
      </c>
      <c r="DQ271" s="231">
        <f t="shared" si="237"/>
        <v>397.584</v>
      </c>
      <c r="DR271" s="231">
        <f t="shared" si="237"/>
        <v>454.11600000000004</v>
      </c>
      <c r="DS271" s="231">
        <f t="shared" si="237"/>
        <v>401.74</v>
      </c>
      <c r="DT271" s="231">
        <f t="shared" si="237"/>
        <v>487.97399999999999</v>
      </c>
      <c r="DU271" s="231">
        <f t="shared" si="237"/>
        <v>459.11799999999994</v>
      </c>
      <c r="DV271" s="231">
        <f t="shared" si="237"/>
        <v>425.69600000000008</v>
      </c>
      <c r="DW271" s="231">
        <f t="shared" si="237"/>
        <v>457.80800000000005</v>
      </c>
      <c r="DX271" s="231">
        <f t="shared" si="237"/>
        <v>508.52600000000007</v>
      </c>
      <c r="DY271" s="231">
        <f t="shared" si="237"/>
        <v>457.084</v>
      </c>
      <c r="DZ271" s="231">
        <f t="shared" ref="DZ271:GK271" si="238">IFERROR((DZ116*$B$143+DZ197*$B$240)/$B$251,"")</f>
        <v>386.06100000000004</v>
      </c>
      <c r="EA271" s="231">
        <f t="shared" si="238"/>
        <v>434.34</v>
      </c>
      <c r="EB271" s="231">
        <f t="shared" si="238"/>
        <v>450.70200000000006</v>
      </c>
      <c r="EC271" s="231">
        <f t="shared" si="238"/>
        <v>423.73799999999994</v>
      </c>
      <c r="ED271" s="231">
        <f t="shared" si="238"/>
        <v>456.69199999999995</v>
      </c>
      <c r="EE271" s="231">
        <f t="shared" si="238"/>
        <v>384.28</v>
      </c>
      <c r="EF271" s="231">
        <f t="shared" si="238"/>
        <v>407.5</v>
      </c>
      <c r="EG271" s="231">
        <f t="shared" si="238"/>
        <v>425.70400000000001</v>
      </c>
      <c r="EH271" s="231">
        <f t="shared" si="238"/>
        <v>401.93999999999994</v>
      </c>
      <c r="EI271" s="231">
        <f t="shared" si="238"/>
        <v>361.92</v>
      </c>
      <c r="EJ271" s="231">
        <f t="shared" si="238"/>
        <v>446.16099999999989</v>
      </c>
      <c r="EK271" s="231">
        <f t="shared" si="238"/>
        <v>384.04799999999994</v>
      </c>
      <c r="EL271" s="231">
        <f t="shared" si="238"/>
        <v>376.029</v>
      </c>
      <c r="EM271" s="231">
        <f t="shared" si="238"/>
        <v>444.57</v>
      </c>
      <c r="EN271" s="231">
        <f t="shared" si="238"/>
        <v>425.92900000000003</v>
      </c>
      <c r="EO271" s="231">
        <f t="shared" si="238"/>
        <v>400.93200000000002</v>
      </c>
      <c r="EP271" s="231">
        <f t="shared" si="238"/>
        <v>415.00000000000006</v>
      </c>
      <c r="EQ271" s="231">
        <f t="shared" si="238"/>
        <v>526.35200000000009</v>
      </c>
      <c r="ER271" s="231">
        <f t="shared" si="238"/>
        <v>426.21600000000001</v>
      </c>
      <c r="ES271" s="231">
        <f t="shared" si="238"/>
        <v>402.99</v>
      </c>
      <c r="ET271" s="231">
        <f t="shared" si="238"/>
        <v>409.18799999999993</v>
      </c>
      <c r="EU271" s="231">
        <f t="shared" si="238"/>
        <v>481.07600000000008</v>
      </c>
      <c r="EV271" s="231">
        <f t="shared" si="238"/>
        <v>464.42699999999996</v>
      </c>
      <c r="EW271" s="231">
        <f t="shared" si="238"/>
        <v>446.66700000000003</v>
      </c>
      <c r="EX271" s="231">
        <f t="shared" si="238"/>
        <v>389.89300000000003</v>
      </c>
      <c r="EY271" s="231">
        <f t="shared" si="238"/>
        <v>446.39299999999997</v>
      </c>
      <c r="EZ271" s="231">
        <f t="shared" si="238"/>
        <v>419.32799999999997</v>
      </c>
      <c r="FA271" s="231">
        <f t="shared" si="238"/>
        <v>385.77600000000001</v>
      </c>
      <c r="FB271" s="231">
        <f t="shared" si="238"/>
        <v>319.51600000000002</v>
      </c>
      <c r="FC271" s="231">
        <f t="shared" si="238"/>
        <v>463.42500000000001</v>
      </c>
      <c r="FD271" s="231">
        <f t="shared" si="238"/>
        <v>414.11999999999995</v>
      </c>
      <c r="FE271" s="231">
        <f t="shared" si="238"/>
        <v>436.56</v>
      </c>
      <c r="FF271" s="231">
        <f t="shared" si="238"/>
        <v>374.85</v>
      </c>
      <c r="FG271" s="231">
        <f t="shared" si="238"/>
        <v>442.52600000000001</v>
      </c>
      <c r="FH271" s="231">
        <f t="shared" si="238"/>
        <v>468.17400000000004</v>
      </c>
      <c r="FI271" s="231">
        <f t="shared" si="238"/>
        <v>398.60700000000003</v>
      </c>
      <c r="FJ271" s="231">
        <f t="shared" si="238"/>
        <v>409.14400000000001</v>
      </c>
      <c r="FK271" s="231">
        <f t="shared" si="238"/>
        <v>423.85199999999998</v>
      </c>
      <c r="FL271" s="231">
        <f t="shared" si="238"/>
        <v>447.04799999999994</v>
      </c>
      <c r="FM271" s="231">
        <f t="shared" si="238"/>
        <v>436.21300000000002</v>
      </c>
      <c r="FN271" s="231">
        <f t="shared" si="238"/>
        <v>395.005</v>
      </c>
      <c r="FO271" s="231">
        <f t="shared" si="238"/>
        <v>437.88000000000005</v>
      </c>
      <c r="FP271" s="231">
        <f t="shared" si="238"/>
        <v>444.25799999999998</v>
      </c>
      <c r="FQ271" s="231">
        <f t="shared" si="238"/>
        <v>444.86599999999999</v>
      </c>
      <c r="FR271" s="231">
        <f t="shared" si="238"/>
        <v>408.8</v>
      </c>
      <c r="FS271" s="231">
        <f t="shared" si="238"/>
        <v>453.90600000000006</v>
      </c>
      <c r="FT271" s="231">
        <f t="shared" si="238"/>
        <v>445.375</v>
      </c>
      <c r="FU271" s="231">
        <f t="shared" si="238"/>
        <v>465.84199999999998</v>
      </c>
      <c r="FV271" s="231">
        <f t="shared" si="238"/>
        <v>504.25199999999995</v>
      </c>
      <c r="FW271" s="231">
        <f t="shared" si="238"/>
        <v>407.709</v>
      </c>
      <c r="FX271" s="231">
        <f t="shared" si="238"/>
        <v>505.32499999999999</v>
      </c>
      <c r="FY271" s="231">
        <f t="shared" si="238"/>
        <v>419.72500000000002</v>
      </c>
      <c r="FZ271" s="231">
        <f t="shared" si="238"/>
        <v>419.83800000000008</v>
      </c>
      <c r="GA271" s="231">
        <f t="shared" si="238"/>
        <v>437.76000000000005</v>
      </c>
      <c r="GB271" s="231">
        <f t="shared" si="238"/>
        <v>390.91500000000002</v>
      </c>
      <c r="GC271" s="231">
        <f t="shared" si="238"/>
        <v>455.32799999999997</v>
      </c>
      <c r="GD271" s="231">
        <f t="shared" si="238"/>
        <v>447.79700000000003</v>
      </c>
      <c r="GE271" s="231">
        <f t="shared" si="238"/>
        <v>446.27800000000008</v>
      </c>
      <c r="GF271" s="231">
        <f t="shared" si="238"/>
        <v>503.67</v>
      </c>
      <c r="GG271" s="231">
        <f t="shared" si="238"/>
        <v>416.87099999999998</v>
      </c>
      <c r="GH271" s="231">
        <f t="shared" si="238"/>
        <v>435.37200000000007</v>
      </c>
      <c r="GI271" s="231">
        <f t="shared" si="238"/>
        <v>463.99999999999994</v>
      </c>
      <c r="GJ271" s="231">
        <f t="shared" si="238"/>
        <v>370.68900000000002</v>
      </c>
      <c r="GK271" s="231">
        <f t="shared" si="238"/>
        <v>511.09299999999996</v>
      </c>
      <c r="GL271" s="231">
        <f t="shared" ref="GL271:IW271" si="239">IFERROR((GL116*$B$143+GL197*$B$240)/$B$251,"")</f>
        <v>443</v>
      </c>
      <c r="GM271" s="231">
        <f t="shared" si="239"/>
        <v>390.89700000000005</v>
      </c>
      <c r="GN271" s="231">
        <f t="shared" si="239"/>
        <v>410.4</v>
      </c>
      <c r="GO271" s="231">
        <f t="shared" si="239"/>
        <v>456.88500000000005</v>
      </c>
      <c r="GP271" s="231">
        <f t="shared" si="239"/>
        <v>430.59200000000004</v>
      </c>
      <c r="GQ271" s="231">
        <f t="shared" si="239"/>
        <v>492.03199999999998</v>
      </c>
      <c r="GR271" s="231">
        <f t="shared" si="239"/>
        <v>410.25600000000009</v>
      </c>
      <c r="GS271" s="231">
        <f t="shared" si="239"/>
        <v>410.55</v>
      </c>
      <c r="GT271" s="231">
        <f t="shared" si="239"/>
        <v>435.87200000000007</v>
      </c>
      <c r="GU271" s="231">
        <f t="shared" si="239"/>
        <v>407.91300000000001</v>
      </c>
      <c r="GV271" s="231">
        <f t="shared" si="239"/>
        <v>477.66399999999999</v>
      </c>
      <c r="GW271" s="231">
        <f t="shared" si="239"/>
        <v>361.2</v>
      </c>
      <c r="GX271" s="231">
        <f t="shared" si="239"/>
        <v>342.02300000000002</v>
      </c>
      <c r="GY271" s="231">
        <f t="shared" si="239"/>
        <v>551.25</v>
      </c>
      <c r="GZ271" s="231">
        <f t="shared" si="239"/>
        <v>422.50800000000004</v>
      </c>
      <c r="HA271" s="231">
        <f t="shared" si="239"/>
        <v>379.16200000000003</v>
      </c>
      <c r="HB271" s="231">
        <f t="shared" si="239"/>
        <v>482.06399999999996</v>
      </c>
      <c r="HC271" s="231">
        <f t="shared" si="239"/>
        <v>461.83499999999998</v>
      </c>
      <c r="HD271" s="231">
        <f t="shared" si="239"/>
        <v>496.23</v>
      </c>
      <c r="HE271" s="231">
        <f t="shared" si="239"/>
        <v>478.19199999999995</v>
      </c>
      <c r="HF271" s="231">
        <f t="shared" si="239"/>
        <v>395.02600000000001</v>
      </c>
      <c r="HG271" s="231">
        <f t="shared" si="239"/>
        <v>427.90800000000002</v>
      </c>
      <c r="HH271" s="231">
        <f t="shared" si="239"/>
        <v>485.85599999999999</v>
      </c>
      <c r="HI271" s="231">
        <f t="shared" si="239"/>
        <v>419.53100000000006</v>
      </c>
      <c r="HJ271" s="231">
        <f t="shared" si="239"/>
        <v>360.53199999999998</v>
      </c>
      <c r="HK271" s="231">
        <f t="shared" si="239"/>
        <v>345.24900000000002</v>
      </c>
      <c r="HL271" s="231">
        <f t="shared" si="239"/>
        <v>519.72</v>
      </c>
      <c r="HM271" s="231">
        <f t="shared" si="239"/>
        <v>415.61500000000001</v>
      </c>
      <c r="HN271" s="231">
        <f t="shared" si="239"/>
        <v>419.12099999999998</v>
      </c>
      <c r="HO271" s="231">
        <f t="shared" si="239"/>
        <v>449.44699999999995</v>
      </c>
      <c r="HP271" s="231">
        <f t="shared" si="239"/>
        <v>497.97</v>
      </c>
      <c r="HQ271" s="231">
        <f t="shared" si="239"/>
        <v>399.09100000000001</v>
      </c>
      <c r="HR271" s="231">
        <f t="shared" si="239"/>
        <v>448.56</v>
      </c>
      <c r="HS271" s="231">
        <f t="shared" si="239"/>
        <v>452.43</v>
      </c>
      <c r="HT271" s="231">
        <f t="shared" si="239"/>
        <v>410.17800000000005</v>
      </c>
      <c r="HU271" s="231">
        <f t="shared" si="239"/>
        <v>399.63</v>
      </c>
      <c r="HV271" s="231">
        <f t="shared" si="239"/>
        <v>437.12399999999997</v>
      </c>
      <c r="HW271" s="231">
        <f t="shared" si="239"/>
        <v>436.464</v>
      </c>
      <c r="HX271" s="231">
        <f t="shared" si="239"/>
        <v>419.79599999999999</v>
      </c>
      <c r="HY271" s="231">
        <f t="shared" si="239"/>
        <v>461.07600000000008</v>
      </c>
      <c r="HZ271" s="231">
        <f t="shared" si="239"/>
        <v>449.82</v>
      </c>
      <c r="IA271" s="231">
        <f t="shared" si="239"/>
        <v>512.02200000000005</v>
      </c>
      <c r="IB271" s="231">
        <f t="shared" si="239"/>
        <v>539.125</v>
      </c>
      <c r="IC271" s="231">
        <f t="shared" si="239"/>
        <v>361.52200000000005</v>
      </c>
      <c r="ID271" s="231">
        <f t="shared" si="239"/>
        <v>395.96699999999998</v>
      </c>
      <c r="IE271" s="231">
        <f t="shared" si="239"/>
        <v>465.03899999999999</v>
      </c>
      <c r="IF271" s="231">
        <f t="shared" si="239"/>
        <v>391.91500000000002</v>
      </c>
      <c r="IG271" s="231">
        <f t="shared" si="239"/>
        <v>363.71699999999998</v>
      </c>
      <c r="IH271" s="231">
        <f t="shared" si="239"/>
        <v>401.67899999999992</v>
      </c>
      <c r="II271" s="231">
        <f t="shared" si="239"/>
        <v>429.35700000000003</v>
      </c>
      <c r="IJ271" s="231">
        <f t="shared" si="239"/>
        <v>392.42399999999992</v>
      </c>
      <c r="IK271" s="231">
        <f t="shared" si="239"/>
        <v>506.44299999999998</v>
      </c>
      <c r="IL271" s="231">
        <f t="shared" si="239"/>
        <v>388.85</v>
      </c>
      <c r="IM271" s="231">
        <f t="shared" si="239"/>
        <v>469.98900000000003</v>
      </c>
      <c r="IN271" s="231">
        <f t="shared" si="239"/>
        <v>458.64</v>
      </c>
      <c r="IO271" s="231">
        <f t="shared" si="239"/>
        <v>452.50100000000003</v>
      </c>
      <c r="IP271" s="231">
        <f t="shared" si="239"/>
        <v>412.16000000000008</v>
      </c>
      <c r="IQ271" s="231">
        <f t="shared" si="239"/>
        <v>384.57900000000001</v>
      </c>
      <c r="IR271" s="231">
        <f t="shared" si="239"/>
        <v>393.71100000000001</v>
      </c>
      <c r="IS271" s="231">
        <f t="shared" si="239"/>
        <v>381.77099999999996</v>
      </c>
      <c r="IT271" s="231">
        <f t="shared" si="239"/>
        <v>385.31299999999993</v>
      </c>
      <c r="IU271" s="231">
        <f t="shared" si="239"/>
        <v>411.48500000000001</v>
      </c>
      <c r="IV271" s="231">
        <f t="shared" si="239"/>
        <v>461.82400000000001</v>
      </c>
      <c r="IW271" s="231">
        <f t="shared" si="239"/>
        <v>370.20799999999997</v>
      </c>
      <c r="IX271" s="231">
        <f t="shared" ref="IX271:LI271" si="240">IFERROR((IX116*$B$143+IX197*$B$240)/$B$251,"")</f>
        <v>422.79</v>
      </c>
      <c r="IY271" s="231">
        <f t="shared" si="240"/>
        <v>354.66200000000003</v>
      </c>
      <c r="IZ271" s="231">
        <f t="shared" si="240"/>
        <v>479.70699999999999</v>
      </c>
      <c r="JA271" s="231">
        <f t="shared" si="240"/>
        <v>445.51599999999996</v>
      </c>
      <c r="JB271" s="231">
        <f t="shared" si="240"/>
        <v>485.58399999999995</v>
      </c>
      <c r="JC271" s="231">
        <f t="shared" si="240"/>
        <v>435.70400000000001</v>
      </c>
      <c r="JD271" s="231">
        <f t="shared" si="240"/>
        <v>462.48400000000004</v>
      </c>
      <c r="JE271" s="231">
        <f t="shared" si="240"/>
        <v>393.92099999999999</v>
      </c>
      <c r="JF271" s="231">
        <f t="shared" si="240"/>
        <v>409.65799999999996</v>
      </c>
      <c r="JG271" s="231">
        <f t="shared" si="240"/>
        <v>421.96100000000001</v>
      </c>
      <c r="JH271" s="231">
        <f t="shared" si="240"/>
        <v>389.34</v>
      </c>
      <c r="JI271" s="231">
        <f t="shared" si="240"/>
        <v>540.44000000000005</v>
      </c>
      <c r="JJ271" s="231">
        <f t="shared" si="240"/>
        <v>462.89100000000008</v>
      </c>
      <c r="JK271" s="231">
        <f t="shared" si="240"/>
        <v>471</v>
      </c>
      <c r="JL271" s="231">
        <f t="shared" si="240"/>
        <v>405.892</v>
      </c>
      <c r="JM271" s="231">
        <f t="shared" si="240"/>
        <v>497.904</v>
      </c>
      <c r="JN271" s="231">
        <f t="shared" si="240"/>
        <v>418.12799999999993</v>
      </c>
      <c r="JO271" s="231">
        <f t="shared" si="240"/>
        <v>398.82</v>
      </c>
      <c r="JP271" s="231">
        <f t="shared" si="240"/>
        <v>445.005</v>
      </c>
      <c r="JQ271" s="231">
        <f t="shared" si="240"/>
        <v>438.375</v>
      </c>
      <c r="JR271" s="231">
        <f t="shared" si="240"/>
        <v>381</v>
      </c>
      <c r="JS271" s="231">
        <f t="shared" si="240"/>
        <v>449.06400000000002</v>
      </c>
      <c r="JT271" s="231">
        <f t="shared" si="240"/>
        <v>446.9849999999999</v>
      </c>
      <c r="JU271" s="231">
        <f t="shared" si="240"/>
        <v>367.26199999999994</v>
      </c>
      <c r="JV271" s="231">
        <f t="shared" si="240"/>
        <v>473.05200000000002</v>
      </c>
      <c r="JW271" s="231">
        <f t="shared" si="240"/>
        <v>521.274</v>
      </c>
      <c r="JX271" s="231">
        <f t="shared" si="240"/>
        <v>395.67600000000004</v>
      </c>
      <c r="JY271" s="231">
        <f t="shared" si="240"/>
        <v>438.91199999999998</v>
      </c>
      <c r="JZ271" s="231">
        <f t="shared" si="240"/>
        <v>451.47</v>
      </c>
      <c r="KA271" s="231">
        <f t="shared" si="240"/>
        <v>493.67999999999995</v>
      </c>
      <c r="KB271" s="231">
        <f t="shared" si="240"/>
        <v>388.36200000000002</v>
      </c>
      <c r="KC271" s="231">
        <f t="shared" si="240"/>
        <v>419.15</v>
      </c>
      <c r="KD271" s="231">
        <f t="shared" si="240"/>
        <v>436.59800000000013</v>
      </c>
      <c r="KE271" s="231">
        <f t="shared" si="240"/>
        <v>449.46</v>
      </c>
      <c r="KF271" s="231">
        <f t="shared" si="240"/>
        <v>393.98400000000004</v>
      </c>
      <c r="KG271" s="231">
        <f t="shared" si="240"/>
        <v>485.11200000000002</v>
      </c>
      <c r="KH271" s="231">
        <f t="shared" si="240"/>
        <v>409.14900000000011</v>
      </c>
      <c r="KI271" s="231">
        <f t="shared" si="240"/>
        <v>380.01599999999996</v>
      </c>
      <c r="KJ271" s="231">
        <f t="shared" si="240"/>
        <v>408.86099999999999</v>
      </c>
      <c r="KK271" s="231">
        <f t="shared" si="240"/>
        <v>407.55200000000002</v>
      </c>
      <c r="KL271" s="231">
        <f t="shared" si="240"/>
        <v>432.81700000000006</v>
      </c>
      <c r="KM271" s="231">
        <f t="shared" si="240"/>
        <v>330.01199999999994</v>
      </c>
      <c r="KN271" s="231">
        <f t="shared" si="240"/>
        <v>513.44999999999993</v>
      </c>
      <c r="KO271" s="231">
        <f t="shared" si="240"/>
        <v>397.32</v>
      </c>
      <c r="KP271" s="231">
        <f t="shared" si="240"/>
        <v>346.173</v>
      </c>
      <c r="KQ271" s="231">
        <f t="shared" si="240"/>
        <v>447.67</v>
      </c>
      <c r="KR271" s="231">
        <f t="shared" si="240"/>
        <v>368.024</v>
      </c>
      <c r="KS271" s="231">
        <f t="shared" si="240"/>
        <v>421.51400000000001</v>
      </c>
      <c r="KT271" s="231">
        <f t="shared" si="240"/>
        <v>392.17599999999999</v>
      </c>
      <c r="KU271" s="231">
        <f t="shared" si="240"/>
        <v>416.25600000000009</v>
      </c>
      <c r="KV271" s="231">
        <f t="shared" si="240"/>
        <v>402.2700000000001</v>
      </c>
      <c r="KW271" s="231">
        <f t="shared" si="240"/>
        <v>454.09</v>
      </c>
      <c r="KX271" s="231">
        <f t="shared" si="240"/>
        <v>431.05499999999995</v>
      </c>
      <c r="KY271" s="231">
        <f t="shared" si="240"/>
        <v>433.66799999999995</v>
      </c>
      <c r="KZ271" s="231">
        <f t="shared" si="240"/>
        <v>463.99999999999994</v>
      </c>
      <c r="LA271" s="231">
        <f t="shared" si="240"/>
        <v>431.86799999999994</v>
      </c>
      <c r="LB271" s="231">
        <f t="shared" si="240"/>
        <v>397.30599999999998</v>
      </c>
      <c r="LC271" s="231">
        <f t="shared" si="240"/>
        <v>408.18399999999997</v>
      </c>
      <c r="LD271" s="231">
        <f t="shared" si="240"/>
        <v>445.88399999999996</v>
      </c>
      <c r="LE271" s="231">
        <f t="shared" si="240"/>
        <v>418.83300000000003</v>
      </c>
      <c r="LF271" s="231">
        <f t="shared" si="240"/>
        <v>402.2700000000001</v>
      </c>
      <c r="LG271" s="231">
        <f t="shared" si="240"/>
        <v>475.76400000000001</v>
      </c>
      <c r="LH271" s="231">
        <f t="shared" si="240"/>
        <v>413.08300000000003</v>
      </c>
      <c r="LI271" s="231">
        <f t="shared" si="240"/>
        <v>449.024</v>
      </c>
      <c r="LJ271" s="231">
        <f t="shared" ref="LJ271:NU271" si="241">IFERROR((LJ116*$B$143+LJ197*$B$240)/$B$251,"")</f>
        <v>438.4799999999999</v>
      </c>
      <c r="LK271" s="231">
        <f t="shared" si="241"/>
        <v>504.4</v>
      </c>
      <c r="LL271" s="231">
        <f t="shared" si="241"/>
        <v>390.65199999999999</v>
      </c>
      <c r="LM271" s="231">
        <f t="shared" si="241"/>
        <v>311.32499999999999</v>
      </c>
      <c r="LN271" s="231">
        <f t="shared" si="241"/>
        <v>444.00000000000006</v>
      </c>
      <c r="LO271" s="231">
        <f t="shared" si="241"/>
        <v>464.56900000000002</v>
      </c>
      <c r="LP271" s="231">
        <f t="shared" si="241"/>
        <v>366.59200000000004</v>
      </c>
      <c r="LQ271" s="231">
        <f t="shared" si="241"/>
        <v>401.67899999999992</v>
      </c>
      <c r="LR271" s="231">
        <f t="shared" si="241"/>
        <v>424.35900000000004</v>
      </c>
      <c r="LS271" s="231">
        <f t="shared" si="241"/>
        <v>452.14800000000002</v>
      </c>
      <c r="LT271" s="231">
        <f t="shared" si="241"/>
        <v>442.17</v>
      </c>
      <c r="LU271" s="231">
        <f t="shared" si="241"/>
        <v>484.12800000000004</v>
      </c>
      <c r="LV271" s="231">
        <f t="shared" si="241"/>
        <v>434.79700000000003</v>
      </c>
      <c r="LW271" s="231">
        <f t="shared" si="241"/>
        <v>396.54899999999992</v>
      </c>
      <c r="LX271" s="231">
        <f t="shared" si="241"/>
        <v>492.52499999999998</v>
      </c>
      <c r="LY271" s="231">
        <f t="shared" si="241"/>
        <v>452.09399999999999</v>
      </c>
      <c r="LZ271" s="231">
        <f t="shared" si="241"/>
        <v>422.33099999999996</v>
      </c>
      <c r="MA271" s="231">
        <f t="shared" si="241"/>
        <v>484.62</v>
      </c>
      <c r="MB271" s="231">
        <f t="shared" si="241"/>
        <v>458.41500000000002</v>
      </c>
      <c r="MC271" s="231">
        <f t="shared" si="241"/>
        <v>389.76900000000001</v>
      </c>
      <c r="MD271" s="231">
        <f t="shared" si="241"/>
        <v>383.09700000000004</v>
      </c>
      <c r="ME271" s="231">
        <f t="shared" si="241"/>
        <v>480.96</v>
      </c>
      <c r="MF271" s="231">
        <f t="shared" si="241"/>
        <v>509.565</v>
      </c>
      <c r="MG271" s="231">
        <f t="shared" si="241"/>
        <v>440.07600000000008</v>
      </c>
      <c r="MH271" s="231">
        <f t="shared" si="241"/>
        <v>415.38000000000005</v>
      </c>
      <c r="MI271" s="231">
        <f t="shared" si="241"/>
        <v>413.47800000000001</v>
      </c>
      <c r="MJ271" s="231">
        <f t="shared" si="241"/>
        <v>510.30199999999996</v>
      </c>
      <c r="MK271" s="231">
        <f t="shared" si="241"/>
        <v>382.536</v>
      </c>
      <c r="ML271" s="231">
        <f t="shared" si="241"/>
        <v>398.31</v>
      </c>
      <c r="MM271" s="231">
        <f t="shared" si="241"/>
        <v>423.48699999999997</v>
      </c>
      <c r="MN271" s="231">
        <f t="shared" si="241"/>
        <v>490.04199999999997</v>
      </c>
      <c r="MO271" s="231">
        <f t="shared" si="241"/>
        <v>432.81599999999997</v>
      </c>
      <c r="MP271" s="231">
        <f t="shared" si="241"/>
        <v>473.83</v>
      </c>
      <c r="MQ271" s="231">
        <f t="shared" si="241"/>
        <v>446.89599999999996</v>
      </c>
      <c r="MR271" s="231">
        <f t="shared" si="241"/>
        <v>411.27199999999999</v>
      </c>
      <c r="MS271" s="231">
        <f t="shared" si="241"/>
        <v>445.8900000000001</v>
      </c>
      <c r="MT271" s="231">
        <f t="shared" si="241"/>
        <v>413.59500000000003</v>
      </c>
      <c r="MU271" s="231">
        <f t="shared" si="241"/>
        <v>387.858</v>
      </c>
      <c r="MV271" s="231">
        <f t="shared" si="241"/>
        <v>383.38799999999998</v>
      </c>
      <c r="MW271" s="231">
        <f t="shared" si="241"/>
        <v>441.875</v>
      </c>
      <c r="MX271" s="231">
        <f t="shared" si="241"/>
        <v>455.31400000000002</v>
      </c>
      <c r="MY271" s="231">
        <f t="shared" si="241"/>
        <v>408.43199999999996</v>
      </c>
      <c r="MZ271" s="231">
        <f t="shared" si="241"/>
        <v>445.91500000000002</v>
      </c>
      <c r="NA271" s="231">
        <f t="shared" si="241"/>
        <v>401.45</v>
      </c>
      <c r="NB271" s="231">
        <f t="shared" si="241"/>
        <v>381.24799999999993</v>
      </c>
      <c r="NC271" s="231">
        <f t="shared" si="241"/>
        <v>438.55500000000006</v>
      </c>
      <c r="ND271" s="231">
        <f t="shared" si="241"/>
        <v>393.19199999999995</v>
      </c>
      <c r="NE271" s="231">
        <f t="shared" si="241"/>
        <v>399.60200000000003</v>
      </c>
      <c r="NF271" s="231">
        <f t="shared" si="241"/>
        <v>413.30799999999994</v>
      </c>
      <c r="NG271" s="231">
        <f t="shared" si="241"/>
        <v>442.76400000000007</v>
      </c>
      <c r="NH271" s="231">
        <f t="shared" si="241"/>
        <v>400.416</v>
      </c>
      <c r="NI271" s="231">
        <f t="shared" si="241"/>
        <v>446.92499999999995</v>
      </c>
      <c r="NJ271" s="231">
        <f t="shared" si="241"/>
        <v>390.37</v>
      </c>
      <c r="NK271" s="231">
        <f t="shared" si="241"/>
        <v>413.16800000000001</v>
      </c>
      <c r="NL271" s="231">
        <f t="shared" si="241"/>
        <v>405.61600000000004</v>
      </c>
      <c r="NM271" s="231">
        <f t="shared" si="241"/>
        <v>455</v>
      </c>
      <c r="NN271" s="231">
        <f t="shared" si="241"/>
        <v>416.55999999999995</v>
      </c>
      <c r="NO271" s="231">
        <f t="shared" si="241"/>
        <v>387.82799999999997</v>
      </c>
      <c r="NP271" s="231">
        <f t="shared" si="241"/>
        <v>388.81900000000002</v>
      </c>
      <c r="NQ271" s="231">
        <f t="shared" si="241"/>
        <v>449.95499999999998</v>
      </c>
      <c r="NR271" s="231">
        <f t="shared" si="241"/>
        <v>431.92800000000005</v>
      </c>
      <c r="NS271" s="231">
        <f t="shared" si="241"/>
        <v>439.46</v>
      </c>
      <c r="NT271" s="231">
        <f t="shared" si="241"/>
        <v>485.81</v>
      </c>
      <c r="NU271" s="231">
        <f t="shared" si="241"/>
        <v>403.06699999999995</v>
      </c>
      <c r="NV271" s="231">
        <f t="shared" ref="NV271:QG271" si="242">IFERROR((NV116*$B$143+NV197*$B$240)/$B$251,"")</f>
        <v>450.10900000000004</v>
      </c>
      <c r="NW271" s="231">
        <f t="shared" si="242"/>
        <v>423.48800000000006</v>
      </c>
      <c r="NX271" s="231">
        <f t="shared" si="242"/>
        <v>436.32000000000005</v>
      </c>
      <c r="NY271" s="231">
        <f t="shared" si="242"/>
        <v>443.58200000000005</v>
      </c>
      <c r="NZ271" s="231">
        <f t="shared" si="242"/>
        <v>472.15</v>
      </c>
      <c r="OA271" s="231">
        <f t="shared" si="242"/>
        <v>372.22500000000002</v>
      </c>
      <c r="OB271" s="231">
        <f t="shared" si="242"/>
        <v>438.95599999999996</v>
      </c>
      <c r="OC271" s="231">
        <f t="shared" si="242"/>
        <v>408.91</v>
      </c>
      <c r="OD271" s="231">
        <f t="shared" si="242"/>
        <v>377.31299999999993</v>
      </c>
      <c r="OE271" s="231">
        <f t="shared" si="242"/>
        <v>345.77400000000011</v>
      </c>
      <c r="OF271" s="231">
        <f t="shared" si="242"/>
        <v>418.2</v>
      </c>
      <c r="OG271" s="231">
        <f t="shared" si="242"/>
        <v>389.38199999999995</v>
      </c>
      <c r="OH271" s="231">
        <f t="shared" si="242"/>
        <v>498.916</v>
      </c>
      <c r="OI271" s="231">
        <f t="shared" si="242"/>
        <v>478.04199999999997</v>
      </c>
      <c r="OJ271" s="231">
        <f t="shared" si="242"/>
        <v>415.00000000000006</v>
      </c>
      <c r="OK271" s="231">
        <f t="shared" si="242"/>
        <v>519.71499999999992</v>
      </c>
      <c r="OL271" s="231">
        <f t="shared" si="242"/>
        <v>434.17600000000004</v>
      </c>
      <c r="OM271" s="231">
        <f t="shared" si="242"/>
        <v>464.64</v>
      </c>
      <c r="ON271" s="231">
        <f t="shared" si="242"/>
        <v>433.99800000000005</v>
      </c>
      <c r="OO271" s="231">
        <f t="shared" si="242"/>
        <v>459.42</v>
      </c>
      <c r="OP271" s="231">
        <f t="shared" si="242"/>
        <v>412.90200000000004</v>
      </c>
      <c r="OQ271" s="231">
        <f t="shared" si="242"/>
        <v>358.4</v>
      </c>
      <c r="OR271" s="231">
        <f t="shared" si="242"/>
        <v>489.51</v>
      </c>
      <c r="OS271" s="231">
        <f t="shared" si="242"/>
        <v>390.87</v>
      </c>
      <c r="OT271" s="231">
        <f t="shared" si="242"/>
        <v>471.05599999999998</v>
      </c>
      <c r="OU271" s="231">
        <f t="shared" si="242"/>
        <v>422.52</v>
      </c>
      <c r="OV271" s="231">
        <f t="shared" si="242"/>
        <v>474.59399999999994</v>
      </c>
      <c r="OW271" s="231">
        <f t="shared" si="242"/>
        <v>402.9</v>
      </c>
      <c r="OX271" s="231">
        <f t="shared" si="242"/>
        <v>484.61</v>
      </c>
      <c r="OY271" s="231">
        <f t="shared" si="242"/>
        <v>450.46</v>
      </c>
      <c r="OZ271" s="231">
        <f t="shared" si="242"/>
        <v>412.69800000000004</v>
      </c>
      <c r="PA271" s="231">
        <f t="shared" si="242"/>
        <v>459.57900000000001</v>
      </c>
      <c r="PB271" s="231">
        <f t="shared" si="242"/>
        <v>466</v>
      </c>
      <c r="PC271" s="231">
        <f t="shared" si="242"/>
        <v>409.63199999999995</v>
      </c>
      <c r="PD271" s="231">
        <f t="shared" si="242"/>
        <v>410.36599999999999</v>
      </c>
      <c r="PE271" s="231">
        <f t="shared" si="242"/>
        <v>403.12799999999993</v>
      </c>
      <c r="PF271" s="231">
        <f t="shared" si="242"/>
        <v>386.71199999999999</v>
      </c>
      <c r="PG271" s="231">
        <f t="shared" si="242"/>
        <v>425.7</v>
      </c>
      <c r="PH271" s="231">
        <f t="shared" si="242"/>
        <v>402.77600000000001</v>
      </c>
      <c r="PI271" s="231">
        <f t="shared" si="242"/>
        <v>448.89600000000007</v>
      </c>
      <c r="PJ271" s="231">
        <f t="shared" si="242"/>
        <v>461.87700000000007</v>
      </c>
      <c r="PK271" s="231">
        <f t="shared" si="242"/>
        <v>483.63600000000008</v>
      </c>
      <c r="PL271" s="231">
        <f t="shared" si="242"/>
        <v>439.714</v>
      </c>
      <c r="PM271" s="231">
        <f t="shared" si="242"/>
        <v>455.25200000000007</v>
      </c>
      <c r="PN271" s="231">
        <f t="shared" si="242"/>
        <v>424.69200000000006</v>
      </c>
      <c r="PO271" s="231">
        <f t="shared" si="242"/>
        <v>429.08699999999999</v>
      </c>
      <c r="PP271" s="231">
        <f t="shared" si="242"/>
        <v>516.84099999999989</v>
      </c>
      <c r="PQ271" s="231">
        <f t="shared" si="242"/>
        <v>403.69000000000005</v>
      </c>
      <c r="PR271" s="231">
        <f t="shared" si="242"/>
        <v>446.16099999999989</v>
      </c>
      <c r="PS271" s="231">
        <f t="shared" si="242"/>
        <v>445.38900000000007</v>
      </c>
      <c r="PT271" s="231">
        <f t="shared" si="242"/>
        <v>460.07800000000003</v>
      </c>
      <c r="PU271" s="231">
        <f t="shared" si="242"/>
        <v>379.98400000000004</v>
      </c>
      <c r="PV271" s="231">
        <f t="shared" si="242"/>
        <v>489.06000000000006</v>
      </c>
      <c r="PW271" s="231">
        <f t="shared" si="242"/>
        <v>460.28799999999995</v>
      </c>
      <c r="PX271" s="231">
        <f t="shared" si="242"/>
        <v>482.42200000000003</v>
      </c>
      <c r="PY271" s="231">
        <f t="shared" si="242"/>
        <v>441.11599999999999</v>
      </c>
      <c r="PZ271" s="231">
        <f t="shared" si="242"/>
        <v>413</v>
      </c>
      <c r="QA271" s="231">
        <f t="shared" si="242"/>
        <v>429.59400000000011</v>
      </c>
      <c r="QB271" s="231">
        <f t="shared" si="242"/>
        <v>475.69499999999999</v>
      </c>
      <c r="QC271" s="231">
        <f t="shared" si="242"/>
        <v>419.47399999999999</v>
      </c>
      <c r="QD271" s="231">
        <f t="shared" si="242"/>
        <v>509.65800000000013</v>
      </c>
      <c r="QE271" s="231">
        <f t="shared" si="242"/>
        <v>455.02600000000007</v>
      </c>
      <c r="QF271" s="231">
        <f t="shared" si="242"/>
        <v>389.41200000000003</v>
      </c>
      <c r="QG271" s="231">
        <f t="shared" si="242"/>
        <v>477.09</v>
      </c>
      <c r="QH271" s="231">
        <f t="shared" ref="QH271:SG271" si="243">IFERROR((QH116*$B$143+QH197*$B$240)/$B$251,"")</f>
        <v>540.03</v>
      </c>
      <c r="QI271" s="231">
        <f t="shared" si="243"/>
        <v>414.83499999999998</v>
      </c>
      <c r="QJ271" s="231">
        <f t="shared" si="243"/>
        <v>464.00200000000007</v>
      </c>
      <c r="QK271" s="231">
        <f t="shared" si="243"/>
        <v>412.08</v>
      </c>
      <c r="QL271" s="231">
        <f t="shared" si="243"/>
        <v>376.096</v>
      </c>
      <c r="QM271" s="231">
        <f t="shared" si="243"/>
        <v>397.02</v>
      </c>
      <c r="QN271" s="231">
        <f t="shared" si="243"/>
        <v>439.37700000000007</v>
      </c>
      <c r="QO271" s="231">
        <f t="shared" si="243"/>
        <v>434.14800000000002</v>
      </c>
      <c r="QP271" s="231">
        <f t="shared" si="243"/>
        <v>497.17800000000005</v>
      </c>
      <c r="QQ271" s="231">
        <f t="shared" si="243"/>
        <v>436.67800000000005</v>
      </c>
      <c r="QR271" s="231">
        <f t="shared" si="243"/>
        <v>425.34899999999999</v>
      </c>
      <c r="QS271" s="231">
        <f t="shared" si="243"/>
        <v>455.58700000000005</v>
      </c>
      <c r="QT271" s="231">
        <f t="shared" si="243"/>
        <v>403.35199999999998</v>
      </c>
      <c r="QU271" s="231">
        <f t="shared" si="243"/>
        <v>484.61400000000003</v>
      </c>
      <c r="QV271" s="231">
        <f t="shared" si="243"/>
        <v>430.34399999999999</v>
      </c>
      <c r="QW271" s="231">
        <f t="shared" si="243"/>
        <v>475</v>
      </c>
      <c r="QX271" s="231">
        <f t="shared" si="243"/>
        <v>480.66200000000003</v>
      </c>
      <c r="QY271" s="231">
        <f t="shared" si="243"/>
        <v>451.97500000000002</v>
      </c>
      <c r="QZ271" s="231">
        <f t="shared" si="243"/>
        <v>472.75799999999998</v>
      </c>
      <c r="RA271" s="231">
        <f t="shared" si="243"/>
        <v>388.87100000000004</v>
      </c>
      <c r="RB271" s="231">
        <f t="shared" si="243"/>
        <v>419.12099999999998</v>
      </c>
      <c r="RC271" s="231">
        <f t="shared" si="243"/>
        <v>453.91500000000002</v>
      </c>
      <c r="RD271" s="231">
        <f t="shared" si="243"/>
        <v>403.92</v>
      </c>
      <c r="RE271" s="231">
        <f t="shared" si="243"/>
        <v>481.65599999999989</v>
      </c>
      <c r="RF271" s="231">
        <f t="shared" si="243"/>
        <v>379.39200000000005</v>
      </c>
      <c r="RG271" s="231">
        <f t="shared" si="243"/>
        <v>402.19199999999995</v>
      </c>
      <c r="RH271" s="231">
        <f t="shared" si="243"/>
        <v>467.28</v>
      </c>
      <c r="RI271" s="231">
        <f t="shared" si="243"/>
        <v>408.03700000000009</v>
      </c>
      <c r="RJ271" s="231">
        <f t="shared" si="243"/>
        <v>339.95</v>
      </c>
      <c r="RK271" s="231">
        <f t="shared" si="243"/>
        <v>382.72</v>
      </c>
      <c r="RL271" s="231">
        <f t="shared" si="243"/>
        <v>415.89599999999996</v>
      </c>
      <c r="RM271" s="231">
        <f t="shared" si="243"/>
        <v>479.07599999999991</v>
      </c>
      <c r="RN271" s="231">
        <f t="shared" si="243"/>
        <v>429.90499999999997</v>
      </c>
      <c r="RO271" s="231">
        <f t="shared" si="243"/>
        <v>491.52099999999996</v>
      </c>
      <c r="RP271" s="231">
        <f t="shared" si="243"/>
        <v>411.48500000000001</v>
      </c>
      <c r="RQ271" s="231">
        <f t="shared" si="243"/>
        <v>376.54199999999997</v>
      </c>
      <c r="RR271" s="231">
        <f t="shared" si="243"/>
        <v>429.42900000000003</v>
      </c>
      <c r="RS271" s="231">
        <f t="shared" si="243"/>
        <v>475.09199999999987</v>
      </c>
      <c r="RT271" s="231">
        <f t="shared" si="243"/>
        <v>430.5</v>
      </c>
      <c r="RU271" s="231">
        <f t="shared" si="243"/>
        <v>344.13100000000009</v>
      </c>
      <c r="RV271" s="231">
        <f t="shared" si="243"/>
        <v>437.11900000000003</v>
      </c>
      <c r="RW271" s="231">
        <f t="shared" si="243"/>
        <v>399.23400000000004</v>
      </c>
      <c r="RX271" s="231">
        <f t="shared" si="243"/>
        <v>490.77600000000001</v>
      </c>
      <c r="RY271" s="231">
        <f t="shared" si="243"/>
        <v>490.54400000000004</v>
      </c>
      <c r="RZ271" s="231">
        <f t="shared" si="243"/>
        <v>439.77600000000001</v>
      </c>
      <c r="SA271" s="231">
        <f t="shared" si="243"/>
        <v>464.36</v>
      </c>
      <c r="SB271" s="231">
        <f t="shared" si="243"/>
        <v>403.28199999999998</v>
      </c>
      <c r="SC271" s="231">
        <f t="shared" si="243"/>
        <v>470.20800000000003</v>
      </c>
      <c r="SD271" s="231">
        <f t="shared" si="243"/>
        <v>442.46800000000002</v>
      </c>
      <c r="SE271" s="231">
        <f t="shared" si="243"/>
        <v>397.435</v>
      </c>
      <c r="SF271" s="231">
        <f t="shared" si="243"/>
        <v>372.70800000000003</v>
      </c>
      <c r="SG271" s="231">
        <f t="shared" si="243"/>
        <v>390.78</v>
      </c>
      <c r="SH271" s="231"/>
      <c r="SI271" s="231"/>
      <c r="SJ271" s="231"/>
      <c r="SK271" s="231"/>
    </row>
    <row r="272" spans="1:505">
      <c r="A272" s="249">
        <v>2016</v>
      </c>
      <c r="B272" s="231">
        <f t="shared" ref="B272:BM272" si="244">+IFERROR((B117*$B$144+B198*$B$241)/$B$252,"")</f>
        <v>314.53500000000003</v>
      </c>
      <c r="C272" s="231">
        <f t="shared" si="244"/>
        <v>491.56799999999998</v>
      </c>
      <c r="D272" s="231">
        <f t="shared" si="244"/>
        <v>331.01599999999996</v>
      </c>
      <c r="E272" s="231">
        <f t="shared" si="244"/>
        <v>310.44</v>
      </c>
      <c r="F272" s="231">
        <f t="shared" si="244"/>
        <v>366.28199999999998</v>
      </c>
      <c r="G272" s="231">
        <f t="shared" si="244"/>
        <v>373.26599999999996</v>
      </c>
      <c r="H272" s="231">
        <f t="shared" si="244"/>
        <v>478.60799999999995</v>
      </c>
      <c r="I272" s="231">
        <f t="shared" si="244"/>
        <v>619.476</v>
      </c>
      <c r="J272" s="231">
        <f t="shared" si="244"/>
        <v>597.52800000000002</v>
      </c>
      <c r="K272" s="231">
        <f t="shared" si="244"/>
        <v>487.30499999999995</v>
      </c>
      <c r="L272" s="231">
        <f t="shared" si="244"/>
        <v>671.04399999999998</v>
      </c>
      <c r="M272" s="231">
        <f t="shared" si="244"/>
        <v>717.99199999999996</v>
      </c>
      <c r="N272" s="231">
        <f t="shared" si="244"/>
        <v>651.22199999999998</v>
      </c>
      <c r="O272" s="231">
        <f t="shared" si="244"/>
        <v>670.03199999999993</v>
      </c>
      <c r="P272" s="231">
        <f t="shared" si="244"/>
        <v>602.37400000000002</v>
      </c>
      <c r="Q272" s="231">
        <f t="shared" si="244"/>
        <v>401.65</v>
      </c>
      <c r="R272" s="231">
        <f t="shared" si="244"/>
        <v>440.76599999999996</v>
      </c>
      <c r="S272" s="231">
        <f t="shared" si="244"/>
        <v>548.53499999999997</v>
      </c>
      <c r="T272" s="231">
        <f t="shared" si="244"/>
        <v>335.35599999999999</v>
      </c>
      <c r="U272" s="231">
        <f t="shared" si="244"/>
        <v>481.89599999999996</v>
      </c>
      <c r="V272" s="231">
        <f t="shared" si="244"/>
        <v>308.02799999999996</v>
      </c>
      <c r="W272" s="231">
        <f t="shared" si="244"/>
        <v>553.07999999999993</v>
      </c>
      <c r="X272" s="231">
        <f t="shared" si="244"/>
        <v>699.38</v>
      </c>
      <c r="Y272" s="231">
        <f t="shared" si="244"/>
        <v>418.2949999999999</v>
      </c>
      <c r="Z272" s="231">
        <f t="shared" si="244"/>
        <v>420.786</v>
      </c>
      <c r="AA272" s="231">
        <f t="shared" si="244"/>
        <v>314.53500000000003</v>
      </c>
      <c r="AB272" s="231">
        <f t="shared" si="244"/>
        <v>642.42000000000007</v>
      </c>
      <c r="AC272" s="231">
        <f t="shared" si="244"/>
        <v>673.78499999999997</v>
      </c>
      <c r="AD272" s="231">
        <f t="shared" si="244"/>
        <v>596.98800000000006</v>
      </c>
      <c r="AE272" s="231">
        <f t="shared" si="244"/>
        <v>451.18800000000005</v>
      </c>
      <c r="AF272" s="231">
        <f t="shared" si="244"/>
        <v>387.47600000000006</v>
      </c>
      <c r="AG272" s="231">
        <f t="shared" si="244"/>
        <v>344.63</v>
      </c>
      <c r="AH272" s="231">
        <f t="shared" si="244"/>
        <v>451.36</v>
      </c>
      <c r="AI272" s="231">
        <f t="shared" si="244"/>
        <v>582.68399999999997</v>
      </c>
      <c r="AJ272" s="231">
        <f t="shared" si="244"/>
        <v>424.53</v>
      </c>
      <c r="AK272" s="231">
        <f t="shared" si="244"/>
        <v>691.8399999999998</v>
      </c>
      <c r="AL272" s="231">
        <f t="shared" si="244"/>
        <v>633.94999999999993</v>
      </c>
      <c r="AM272" s="231">
        <f t="shared" si="244"/>
        <v>535.44399999999996</v>
      </c>
      <c r="AN272" s="231">
        <f t="shared" si="244"/>
        <v>429.79199999999997</v>
      </c>
      <c r="AO272" s="231">
        <f t="shared" si="244"/>
        <v>490.75200000000007</v>
      </c>
      <c r="AP272" s="231">
        <f t="shared" si="244"/>
        <v>641.43200000000002</v>
      </c>
      <c r="AQ272" s="231">
        <f t="shared" si="244"/>
        <v>508.72800000000001</v>
      </c>
      <c r="AR272" s="231">
        <f t="shared" si="244"/>
        <v>295.62</v>
      </c>
      <c r="AS272" s="231">
        <f t="shared" si="244"/>
        <v>582.19900000000007</v>
      </c>
      <c r="AT272" s="231">
        <f t="shared" si="244"/>
        <v>626.86399999999992</v>
      </c>
      <c r="AU272" s="231">
        <f t="shared" si="244"/>
        <v>547.11599999999999</v>
      </c>
      <c r="AV272" s="231">
        <f t="shared" si="244"/>
        <v>372.79199999999997</v>
      </c>
      <c r="AW272" s="231">
        <f t="shared" si="244"/>
        <v>448.32</v>
      </c>
      <c r="AX272" s="231">
        <f t="shared" si="244"/>
        <v>466.37900000000002</v>
      </c>
      <c r="AY272" s="231">
        <f t="shared" si="244"/>
        <v>779.88</v>
      </c>
      <c r="AZ272" s="231">
        <f t="shared" si="244"/>
        <v>611.47799999999995</v>
      </c>
      <c r="BA272" s="231">
        <f t="shared" si="244"/>
        <v>705.64</v>
      </c>
      <c r="BB272" s="231">
        <f t="shared" si="244"/>
        <v>413.53500000000003</v>
      </c>
      <c r="BC272" s="231">
        <f t="shared" si="244"/>
        <v>404.94900000000001</v>
      </c>
      <c r="BD272" s="231">
        <f t="shared" si="244"/>
        <v>721.15300000000013</v>
      </c>
      <c r="BE272" s="231">
        <f t="shared" si="244"/>
        <v>512.28000000000009</v>
      </c>
      <c r="BF272" s="231">
        <f t="shared" si="244"/>
        <v>296.39999999999998</v>
      </c>
      <c r="BG272" s="231">
        <f t="shared" si="244"/>
        <v>676.91399999999999</v>
      </c>
      <c r="BH272" s="231">
        <f t="shared" si="244"/>
        <v>569.23500000000001</v>
      </c>
      <c r="BI272" s="231">
        <f t="shared" si="244"/>
        <v>357.6</v>
      </c>
      <c r="BJ272" s="231">
        <f t="shared" si="244"/>
        <v>758.4</v>
      </c>
      <c r="BK272" s="231">
        <f t="shared" si="244"/>
        <v>298.35199999999998</v>
      </c>
      <c r="BL272" s="231">
        <f t="shared" si="244"/>
        <v>567.25599999999997</v>
      </c>
      <c r="BM272" s="231">
        <f t="shared" si="244"/>
        <v>573.88799999999992</v>
      </c>
      <c r="BN272" s="231">
        <f t="shared" ref="BN272:DY272" si="245">+IFERROR((BN117*$B$144+BN198*$B$241)/$B$252,"")</f>
        <v>670.41899999999998</v>
      </c>
      <c r="BO272" s="231">
        <f t="shared" si="245"/>
        <v>424.61199999999997</v>
      </c>
      <c r="BP272" s="231">
        <f t="shared" si="245"/>
        <v>450.21600000000001</v>
      </c>
      <c r="BQ272" s="231">
        <f t="shared" si="245"/>
        <v>308.88</v>
      </c>
      <c r="BR272" s="231">
        <f t="shared" si="245"/>
        <v>721.59999999999991</v>
      </c>
      <c r="BS272" s="231">
        <f t="shared" si="245"/>
        <v>522.904</v>
      </c>
      <c r="BT272" s="231">
        <f t="shared" si="245"/>
        <v>461.33499999999998</v>
      </c>
      <c r="BU272" s="231">
        <f t="shared" si="245"/>
        <v>673.42599999999993</v>
      </c>
      <c r="BV272" s="231">
        <f t="shared" si="245"/>
        <v>411.10300000000001</v>
      </c>
      <c r="BW272" s="231">
        <f t="shared" si="245"/>
        <v>536.70499999999993</v>
      </c>
      <c r="BX272" s="231">
        <f t="shared" si="245"/>
        <v>529.88400000000001</v>
      </c>
      <c r="BY272" s="231">
        <f t="shared" si="245"/>
        <v>871.91</v>
      </c>
      <c r="BZ272" s="231">
        <f t="shared" si="245"/>
        <v>395.90100000000001</v>
      </c>
      <c r="CA272" s="231">
        <f t="shared" si="245"/>
        <v>563.38799999999992</v>
      </c>
      <c r="CB272" s="231">
        <f t="shared" si="245"/>
        <v>408.87</v>
      </c>
      <c r="CC272" s="231">
        <f t="shared" si="245"/>
        <v>595.24200000000008</v>
      </c>
      <c r="CD272" s="231">
        <f t="shared" si="245"/>
        <v>575.91000000000008</v>
      </c>
      <c r="CE272" s="231">
        <f t="shared" si="245"/>
        <v>265.58999999999997</v>
      </c>
      <c r="CF272" s="231">
        <f t="shared" si="245"/>
        <v>532.87599999999998</v>
      </c>
      <c r="CG272" s="231">
        <f t="shared" si="245"/>
        <v>516.52</v>
      </c>
      <c r="CH272" s="231">
        <f t="shared" si="245"/>
        <v>397.21199999999999</v>
      </c>
      <c r="CI272" s="231">
        <f t="shared" si="245"/>
        <v>554.89599999999996</v>
      </c>
      <c r="CJ272" s="231">
        <f t="shared" si="245"/>
        <v>338.33</v>
      </c>
      <c r="CK272" s="231">
        <f t="shared" si="245"/>
        <v>583.26499999999999</v>
      </c>
      <c r="CL272" s="231">
        <f t="shared" si="245"/>
        <v>400.47599999999989</v>
      </c>
      <c r="CM272" s="231">
        <f t="shared" si="245"/>
        <v>642.572</v>
      </c>
      <c r="CN272" s="231">
        <f t="shared" si="245"/>
        <v>498.33600000000001</v>
      </c>
      <c r="CO272" s="231">
        <f t="shared" si="245"/>
        <v>746.13</v>
      </c>
      <c r="CP272" s="231">
        <f t="shared" si="245"/>
        <v>801.02399999999989</v>
      </c>
      <c r="CQ272" s="231">
        <f t="shared" si="245"/>
        <v>312.03199999999998</v>
      </c>
      <c r="CR272" s="231">
        <f t="shared" si="245"/>
        <v>379.44</v>
      </c>
      <c r="CS272" s="231">
        <f t="shared" si="245"/>
        <v>793.94</v>
      </c>
      <c r="CT272" s="231">
        <f t="shared" si="245"/>
        <v>367.51</v>
      </c>
      <c r="CU272" s="231">
        <f t="shared" si="245"/>
        <v>459.79700000000003</v>
      </c>
      <c r="CV272" s="231">
        <f t="shared" si="245"/>
        <v>529.40800000000002</v>
      </c>
      <c r="CW272" s="231">
        <f t="shared" si="245"/>
        <v>427.10400000000004</v>
      </c>
      <c r="CX272" s="231">
        <f t="shared" si="245"/>
        <v>679.29599999999994</v>
      </c>
      <c r="CY272" s="231">
        <f t="shared" si="245"/>
        <v>574.72500000000002</v>
      </c>
      <c r="CZ272" s="231">
        <f t="shared" si="245"/>
        <v>556.99800000000005</v>
      </c>
      <c r="DA272" s="231">
        <f t="shared" si="245"/>
        <v>294.83999999999997</v>
      </c>
      <c r="DB272" s="231">
        <f t="shared" si="245"/>
        <v>306.53999999999996</v>
      </c>
      <c r="DC272" s="231">
        <f t="shared" si="245"/>
        <v>471.45599999999996</v>
      </c>
      <c r="DD272" s="231">
        <f t="shared" si="245"/>
        <v>399.52799999999996</v>
      </c>
      <c r="DE272" s="231">
        <f t="shared" si="245"/>
        <v>532.11400000000003</v>
      </c>
      <c r="DF272" s="231">
        <f t="shared" si="245"/>
        <v>469.8</v>
      </c>
      <c r="DG272" s="231">
        <f t="shared" si="245"/>
        <v>358.5</v>
      </c>
      <c r="DH272" s="231">
        <f t="shared" si="245"/>
        <v>766.65499999999997</v>
      </c>
      <c r="DI272" s="231">
        <f t="shared" si="245"/>
        <v>491.11199999999997</v>
      </c>
      <c r="DJ272" s="231">
        <f t="shared" si="245"/>
        <v>597.99599999999998</v>
      </c>
      <c r="DK272" s="231">
        <f t="shared" si="245"/>
        <v>504.798</v>
      </c>
      <c r="DL272" s="231">
        <f t="shared" si="245"/>
        <v>491.904</v>
      </c>
      <c r="DM272" s="231">
        <f t="shared" si="245"/>
        <v>505.23200000000003</v>
      </c>
      <c r="DN272" s="231">
        <f t="shared" si="245"/>
        <v>642.63499999999999</v>
      </c>
      <c r="DO272" s="231">
        <f t="shared" si="245"/>
        <v>502.99</v>
      </c>
      <c r="DP272" s="231">
        <f t="shared" si="245"/>
        <v>525.54499999999996</v>
      </c>
      <c r="DQ272" s="231">
        <f t="shared" si="245"/>
        <v>583.63199999999995</v>
      </c>
      <c r="DR272" s="231">
        <f t="shared" si="245"/>
        <v>574.05599999999993</v>
      </c>
      <c r="DS272" s="231">
        <f t="shared" si="245"/>
        <v>370.88799999999998</v>
      </c>
      <c r="DT272" s="231">
        <f t="shared" si="245"/>
        <v>313.36499999999995</v>
      </c>
      <c r="DU272" s="231">
        <f t="shared" si="245"/>
        <v>595.78200000000004</v>
      </c>
      <c r="DV272" s="231">
        <f t="shared" si="245"/>
        <v>435.08</v>
      </c>
      <c r="DW272" s="231">
        <f t="shared" si="245"/>
        <v>402.40800000000002</v>
      </c>
      <c r="DX272" s="231">
        <f t="shared" si="245"/>
        <v>696.78399999999999</v>
      </c>
      <c r="DY272" s="231">
        <f t="shared" si="245"/>
        <v>696.86999999999989</v>
      </c>
      <c r="DZ272" s="231">
        <f t="shared" ref="DZ272:GK272" si="246">+IFERROR((DZ117*$B$144+DZ198*$B$241)/$B$252,"")</f>
        <v>377.755</v>
      </c>
      <c r="EA272" s="231">
        <f t="shared" si="246"/>
        <v>292.69499999999999</v>
      </c>
      <c r="EB272" s="231">
        <f t="shared" si="246"/>
        <v>574.18500000000006</v>
      </c>
      <c r="EC272" s="231">
        <f t="shared" si="246"/>
        <v>632.16</v>
      </c>
      <c r="ED272" s="231">
        <f t="shared" si="246"/>
        <v>548.16699999999992</v>
      </c>
      <c r="EE272" s="231">
        <f t="shared" si="246"/>
        <v>459.30500000000001</v>
      </c>
      <c r="EF272" s="231">
        <f t="shared" si="246"/>
        <v>393.88400000000001</v>
      </c>
      <c r="EG272" s="231">
        <f t="shared" si="246"/>
        <v>815.86799999999994</v>
      </c>
      <c r="EH272" s="231">
        <f t="shared" si="246"/>
        <v>625.15200000000016</v>
      </c>
      <c r="EI272" s="231">
        <f t="shared" si="246"/>
        <v>643.61500000000001</v>
      </c>
      <c r="EJ272" s="231">
        <f t="shared" si="246"/>
        <v>279.99699999999996</v>
      </c>
      <c r="EK272" s="231">
        <f t="shared" si="246"/>
        <v>297.375</v>
      </c>
      <c r="EL272" s="231">
        <f t="shared" si="246"/>
        <v>550.23500000000001</v>
      </c>
      <c r="EM272" s="231">
        <f t="shared" si="246"/>
        <v>355.18</v>
      </c>
      <c r="EN272" s="231">
        <f t="shared" si="246"/>
        <v>444.202</v>
      </c>
      <c r="EO272" s="231">
        <f t="shared" si="246"/>
        <v>590.18999999999994</v>
      </c>
      <c r="EP272" s="231">
        <f t="shared" si="246"/>
        <v>458.91300000000001</v>
      </c>
      <c r="EQ272" s="231">
        <f t="shared" si="246"/>
        <v>515.87100000000009</v>
      </c>
      <c r="ER272" s="231">
        <f t="shared" si="246"/>
        <v>601.42500000000007</v>
      </c>
      <c r="ES272" s="231">
        <f t="shared" si="246"/>
        <v>543.03899999999999</v>
      </c>
      <c r="ET272" s="231">
        <f t="shared" si="246"/>
        <v>608.3839999999999</v>
      </c>
      <c r="EU272" s="231">
        <f t="shared" si="246"/>
        <v>317.37899999999996</v>
      </c>
      <c r="EV272" s="231">
        <f t="shared" si="246"/>
        <v>434.07799999999997</v>
      </c>
      <c r="EW272" s="231">
        <f t="shared" si="246"/>
        <v>696.43699999999978</v>
      </c>
      <c r="EX272" s="231">
        <f t="shared" si="246"/>
        <v>321.12</v>
      </c>
      <c r="EY272" s="231">
        <f t="shared" si="246"/>
        <v>373.05999999999995</v>
      </c>
      <c r="EZ272" s="231">
        <f t="shared" si="246"/>
        <v>471.9</v>
      </c>
      <c r="FA272" s="231">
        <f t="shared" si="246"/>
        <v>751.26700000000017</v>
      </c>
      <c r="FB272" s="231">
        <f t="shared" si="246"/>
        <v>432.64</v>
      </c>
      <c r="FC272" s="231">
        <f t="shared" si="246"/>
        <v>932.43200000000002</v>
      </c>
      <c r="FD272" s="231">
        <f t="shared" si="246"/>
        <v>551.89200000000005</v>
      </c>
      <c r="FE272" s="231">
        <f t="shared" si="246"/>
        <v>695.14599999999996</v>
      </c>
      <c r="FF272" s="231">
        <f t="shared" si="246"/>
        <v>285.483</v>
      </c>
      <c r="FG272" s="231">
        <f t="shared" si="246"/>
        <v>522.72</v>
      </c>
      <c r="FH272" s="231">
        <f t="shared" si="246"/>
        <v>635.4</v>
      </c>
      <c r="FI272" s="231">
        <f t="shared" si="246"/>
        <v>628.02199999999993</v>
      </c>
      <c r="FJ272" s="231">
        <f t="shared" si="246"/>
        <v>484.82099999999997</v>
      </c>
      <c r="FK272" s="231">
        <f t="shared" si="246"/>
        <v>753.13600000000008</v>
      </c>
      <c r="FL272" s="231">
        <f t="shared" si="246"/>
        <v>641.42400000000009</v>
      </c>
      <c r="FM272" s="231">
        <f t="shared" si="246"/>
        <v>527.34500000000003</v>
      </c>
      <c r="FN272" s="231">
        <f t="shared" si="246"/>
        <v>388.53</v>
      </c>
      <c r="FO272" s="231">
        <f t="shared" si="246"/>
        <v>594.43200000000002</v>
      </c>
      <c r="FP272" s="231">
        <f t="shared" si="246"/>
        <v>408.57600000000008</v>
      </c>
      <c r="FQ272" s="231">
        <f t="shared" si="246"/>
        <v>419.43</v>
      </c>
      <c r="FR272" s="231">
        <f t="shared" si="246"/>
        <v>723.64599999999996</v>
      </c>
      <c r="FS272" s="231">
        <f t="shared" si="246"/>
        <v>532.35</v>
      </c>
      <c r="FT272" s="231">
        <f t="shared" si="246"/>
        <v>425.29199999999997</v>
      </c>
      <c r="FU272" s="231">
        <f t="shared" si="246"/>
        <v>428.12800000000004</v>
      </c>
      <c r="FV272" s="231">
        <f t="shared" si="246"/>
        <v>384.37</v>
      </c>
      <c r="FW272" s="231">
        <f t="shared" si="246"/>
        <v>520.18200000000002</v>
      </c>
      <c r="FX272" s="231">
        <f t="shared" si="246"/>
        <v>400.5</v>
      </c>
      <c r="FY272" s="231">
        <f t="shared" si="246"/>
        <v>485.81399999999996</v>
      </c>
      <c r="FZ272" s="231">
        <f t="shared" si="246"/>
        <v>576.42000000000007</v>
      </c>
      <c r="GA272" s="231">
        <f t="shared" si="246"/>
        <v>421.96300000000002</v>
      </c>
      <c r="GB272" s="231">
        <f t="shared" si="246"/>
        <v>469.83600000000001</v>
      </c>
      <c r="GC272" s="231">
        <f t="shared" si="246"/>
        <v>496.73099999999994</v>
      </c>
      <c r="GD272" s="231">
        <f t="shared" si="246"/>
        <v>262.66499999999996</v>
      </c>
      <c r="GE272" s="231">
        <f t="shared" si="246"/>
        <v>517.72400000000005</v>
      </c>
      <c r="GF272" s="231">
        <f t="shared" si="246"/>
        <v>251.74499999999998</v>
      </c>
      <c r="GG272" s="231">
        <f t="shared" si="246"/>
        <v>530.64</v>
      </c>
      <c r="GH272" s="231">
        <f t="shared" si="246"/>
        <v>506.84800000000001</v>
      </c>
      <c r="GI272" s="231">
        <f t="shared" si="246"/>
        <v>713.8839999999999</v>
      </c>
      <c r="GJ272" s="231">
        <f t="shared" si="246"/>
        <v>392.54400000000004</v>
      </c>
      <c r="GK272" s="231">
        <f t="shared" si="246"/>
        <v>520.90899999999999</v>
      </c>
      <c r="GL272" s="231">
        <f t="shared" ref="GL272:IW272" si="247">+IFERROR((GL117*$B$144+GL198*$B$241)/$B$252,"")</f>
        <v>581.66200000000003</v>
      </c>
      <c r="GM272" s="231">
        <f t="shared" si="247"/>
        <v>591.38099999999997</v>
      </c>
      <c r="GN272" s="231">
        <f t="shared" si="247"/>
        <v>566.21199999999999</v>
      </c>
      <c r="GO272" s="231">
        <f t="shared" si="247"/>
        <v>337.72500000000002</v>
      </c>
      <c r="GP272" s="231">
        <f t="shared" si="247"/>
        <v>465.79599999999999</v>
      </c>
      <c r="GQ272" s="231">
        <f t="shared" si="247"/>
        <v>387.04199999999997</v>
      </c>
      <c r="GR272" s="231">
        <f t="shared" si="247"/>
        <v>477.28</v>
      </c>
      <c r="GS272" s="231">
        <f t="shared" si="247"/>
        <v>525.96600000000001</v>
      </c>
      <c r="GT272" s="231">
        <f t="shared" si="247"/>
        <v>629.04200000000003</v>
      </c>
      <c r="GU272" s="231">
        <f t="shared" si="247"/>
        <v>447.108</v>
      </c>
      <c r="GV272" s="231">
        <f t="shared" si="247"/>
        <v>441.15899999999993</v>
      </c>
      <c r="GW272" s="231">
        <f t="shared" si="247"/>
        <v>537.58800000000008</v>
      </c>
      <c r="GX272" s="231">
        <f t="shared" si="247"/>
        <v>516.24200000000008</v>
      </c>
      <c r="GY272" s="231">
        <f t="shared" si="247"/>
        <v>535.62799999999993</v>
      </c>
      <c r="GZ272" s="231">
        <f t="shared" si="247"/>
        <v>467.48400000000004</v>
      </c>
      <c r="HA272" s="231">
        <f t="shared" si="247"/>
        <v>566.97900000000004</v>
      </c>
      <c r="HB272" s="231">
        <f t="shared" si="247"/>
        <v>492.78799999999995</v>
      </c>
      <c r="HC272" s="231">
        <f t="shared" si="247"/>
        <v>764.53600000000006</v>
      </c>
      <c r="HD272" s="231">
        <f t="shared" si="247"/>
        <v>374.79400000000004</v>
      </c>
      <c r="HE272" s="231">
        <f t="shared" si="247"/>
        <v>517.59</v>
      </c>
      <c r="HF272" s="231">
        <f t="shared" si="247"/>
        <v>307.125</v>
      </c>
      <c r="HG272" s="231">
        <f t="shared" si="247"/>
        <v>490.98500000000001</v>
      </c>
      <c r="HH272" s="231">
        <f t="shared" si="247"/>
        <v>393.79</v>
      </c>
      <c r="HI272" s="231">
        <f t="shared" si="247"/>
        <v>479.27399999999994</v>
      </c>
      <c r="HJ272" s="231">
        <f t="shared" si="247"/>
        <v>742.94599999999991</v>
      </c>
      <c r="HK272" s="231">
        <f t="shared" si="247"/>
        <v>739.44199999999978</v>
      </c>
      <c r="HL272" s="231">
        <f t="shared" si="247"/>
        <v>471.61399999999992</v>
      </c>
      <c r="HM272" s="231">
        <f t="shared" si="247"/>
        <v>449.39700000000005</v>
      </c>
      <c r="HN272" s="231">
        <f t="shared" si="247"/>
        <v>340.584</v>
      </c>
      <c r="HO272" s="231">
        <f t="shared" si="247"/>
        <v>366.20100000000008</v>
      </c>
      <c r="HP272" s="231">
        <f t="shared" si="247"/>
        <v>380.48900000000003</v>
      </c>
      <c r="HQ272" s="231">
        <f t="shared" si="247"/>
        <v>505.20000000000005</v>
      </c>
      <c r="HR272" s="231">
        <f t="shared" si="247"/>
        <v>595.94399999999996</v>
      </c>
      <c r="HS272" s="231">
        <f t="shared" si="247"/>
        <v>590.07000000000005</v>
      </c>
      <c r="HT272" s="231">
        <f t="shared" si="247"/>
        <v>872.09199999999998</v>
      </c>
      <c r="HU272" s="231">
        <f t="shared" si="247"/>
        <v>239.85</v>
      </c>
      <c r="HV272" s="231">
        <f t="shared" si="247"/>
        <v>725.08800000000008</v>
      </c>
      <c r="HW272" s="231">
        <f t="shared" si="247"/>
        <v>634.44000000000005</v>
      </c>
      <c r="HX272" s="231">
        <f t="shared" si="247"/>
        <v>457.93</v>
      </c>
      <c r="HY272" s="231">
        <f t="shared" si="247"/>
        <v>577.89599999999996</v>
      </c>
      <c r="HZ272" s="231">
        <f t="shared" si="247"/>
        <v>654.69599999999991</v>
      </c>
      <c r="IA272" s="231">
        <f t="shared" si="247"/>
        <v>504.64</v>
      </c>
      <c r="IB272" s="231">
        <f t="shared" si="247"/>
        <v>681.45</v>
      </c>
      <c r="IC272" s="231">
        <f t="shared" si="247"/>
        <v>495.93</v>
      </c>
      <c r="ID272" s="231">
        <f t="shared" si="247"/>
        <v>299.87099999999998</v>
      </c>
      <c r="IE272" s="231">
        <f t="shared" si="247"/>
        <v>661.18100000000004</v>
      </c>
      <c r="IF272" s="231">
        <f t="shared" si="247"/>
        <v>556.7639999999999</v>
      </c>
      <c r="IG272" s="231">
        <f t="shared" si="247"/>
        <v>298.15500000000003</v>
      </c>
      <c r="IH272" s="231">
        <f t="shared" si="247"/>
        <v>818.55899999999997</v>
      </c>
      <c r="II272" s="231">
        <f t="shared" si="247"/>
        <v>552.78</v>
      </c>
      <c r="IJ272" s="231">
        <f t="shared" si="247"/>
        <v>620.46800000000007</v>
      </c>
      <c r="IK272" s="231">
        <f t="shared" si="247"/>
        <v>507.5</v>
      </c>
      <c r="IL272" s="231">
        <f t="shared" si="247"/>
        <v>517.91</v>
      </c>
      <c r="IM272" s="231">
        <f t="shared" si="247"/>
        <v>799.45</v>
      </c>
      <c r="IN272" s="231">
        <f t="shared" si="247"/>
        <v>389.08799999999997</v>
      </c>
      <c r="IO272" s="231">
        <f t="shared" si="247"/>
        <v>312.37299999999999</v>
      </c>
      <c r="IP272" s="231">
        <f t="shared" si="247"/>
        <v>388.29999999999995</v>
      </c>
      <c r="IQ272" s="231">
        <f t="shared" si="247"/>
        <v>276.89999999999998</v>
      </c>
      <c r="IR272" s="231">
        <f t="shared" si="247"/>
        <v>593.21600000000001</v>
      </c>
      <c r="IS272" s="231">
        <f t="shared" si="247"/>
        <v>401.20200000000006</v>
      </c>
      <c r="IT272" s="231">
        <f t="shared" si="247"/>
        <v>371.62799999999993</v>
      </c>
      <c r="IU272" s="231">
        <f t="shared" si="247"/>
        <v>554.4</v>
      </c>
      <c r="IV272" s="231">
        <f t="shared" si="247"/>
        <v>527.47799999999995</v>
      </c>
      <c r="IW272" s="231">
        <f t="shared" si="247"/>
        <v>494.08800000000002</v>
      </c>
      <c r="IX272" s="231">
        <f t="shared" ref="IX272:LI272" si="248">+IFERROR((IX117*$B$144+IX198*$B$241)/$B$252,"")</f>
        <v>544.33400000000006</v>
      </c>
      <c r="IY272" s="231">
        <f t="shared" si="248"/>
        <v>470.64899999999994</v>
      </c>
      <c r="IZ272" s="231">
        <f t="shared" si="248"/>
        <v>505.67299999999994</v>
      </c>
      <c r="JA272" s="231">
        <f t="shared" si="248"/>
        <v>285.69400000000002</v>
      </c>
      <c r="JB272" s="231">
        <f t="shared" si="248"/>
        <v>417.58800000000002</v>
      </c>
      <c r="JC272" s="231">
        <f t="shared" si="248"/>
        <v>718.1600000000002</v>
      </c>
      <c r="JD272" s="231">
        <f t="shared" si="248"/>
        <v>610.65199999999993</v>
      </c>
      <c r="JE272" s="231">
        <f t="shared" si="248"/>
        <v>519.12</v>
      </c>
      <c r="JF272" s="231">
        <f t="shared" si="248"/>
        <v>695.3</v>
      </c>
      <c r="JG272" s="231">
        <f t="shared" si="248"/>
        <v>512.17200000000003</v>
      </c>
      <c r="JH272" s="231">
        <f t="shared" si="248"/>
        <v>814.27499999999998</v>
      </c>
      <c r="JI272" s="231">
        <f t="shared" si="248"/>
        <v>501.16399999999999</v>
      </c>
      <c r="JJ272" s="231">
        <f t="shared" si="248"/>
        <v>641.21400000000006</v>
      </c>
      <c r="JK272" s="231">
        <f t="shared" si="248"/>
        <v>366.66</v>
      </c>
      <c r="JL272" s="231">
        <f t="shared" si="248"/>
        <v>452.25900000000001</v>
      </c>
      <c r="JM272" s="231">
        <f t="shared" si="248"/>
        <v>729.01499999999999</v>
      </c>
      <c r="JN272" s="231">
        <f t="shared" si="248"/>
        <v>440.11799999999994</v>
      </c>
      <c r="JO272" s="231">
        <f t="shared" si="248"/>
        <v>550.16399999999999</v>
      </c>
      <c r="JP272" s="231">
        <f t="shared" si="248"/>
        <v>489.32399999999996</v>
      </c>
      <c r="JQ272" s="231">
        <f t="shared" si="248"/>
        <v>461.30399999999992</v>
      </c>
      <c r="JR272" s="231">
        <f t="shared" si="248"/>
        <v>329.55</v>
      </c>
      <c r="JS272" s="231">
        <f t="shared" si="248"/>
        <v>530.8599999999999</v>
      </c>
      <c r="JT272" s="231">
        <f t="shared" si="248"/>
        <v>366.33800000000002</v>
      </c>
      <c r="JU272" s="231">
        <f t="shared" si="248"/>
        <v>637.68600000000004</v>
      </c>
      <c r="JV272" s="231">
        <f t="shared" si="248"/>
        <v>426.03899999999999</v>
      </c>
      <c r="JW272" s="231">
        <f t="shared" si="248"/>
        <v>721.01899999999989</v>
      </c>
      <c r="JX272" s="231">
        <f t="shared" si="248"/>
        <v>433.40199999999999</v>
      </c>
      <c r="JY272" s="231">
        <f t="shared" si="248"/>
        <v>312.214</v>
      </c>
      <c r="JZ272" s="231">
        <f t="shared" si="248"/>
        <v>623.39199999999994</v>
      </c>
      <c r="KA272" s="231">
        <f t="shared" si="248"/>
        <v>345.66800000000001</v>
      </c>
      <c r="KB272" s="231">
        <f t="shared" si="248"/>
        <v>268.32</v>
      </c>
      <c r="KC272" s="231">
        <f t="shared" si="248"/>
        <v>675.5100000000001</v>
      </c>
      <c r="KD272" s="231">
        <f t="shared" si="248"/>
        <v>263.05500000000001</v>
      </c>
      <c r="KE272" s="231">
        <f t="shared" si="248"/>
        <v>589.15800000000002</v>
      </c>
      <c r="KF272" s="231">
        <f t="shared" si="248"/>
        <v>555.00400000000002</v>
      </c>
      <c r="KG272" s="231">
        <f t="shared" si="248"/>
        <v>843.94799999999998</v>
      </c>
      <c r="KH272" s="231">
        <f t="shared" si="248"/>
        <v>327.52</v>
      </c>
      <c r="KI272" s="231">
        <f t="shared" si="248"/>
        <v>441.452</v>
      </c>
      <c r="KJ272" s="231">
        <f t="shared" si="248"/>
        <v>563.15</v>
      </c>
      <c r="KK272" s="231">
        <f t="shared" si="248"/>
        <v>490.33199999999999</v>
      </c>
      <c r="KL272" s="231">
        <f t="shared" si="248"/>
        <v>789.68399999999997</v>
      </c>
      <c r="KM272" s="231">
        <f t="shared" si="248"/>
        <v>534.80000000000007</v>
      </c>
      <c r="KN272" s="231">
        <f t="shared" si="248"/>
        <v>297.76499999999999</v>
      </c>
      <c r="KO272" s="231">
        <f t="shared" si="248"/>
        <v>390.90800000000002</v>
      </c>
      <c r="KP272" s="231">
        <f t="shared" si="248"/>
        <v>304.75600000000003</v>
      </c>
      <c r="KQ272" s="231">
        <f t="shared" si="248"/>
        <v>623.21699999999998</v>
      </c>
      <c r="KR272" s="231">
        <f t="shared" si="248"/>
        <v>461.47199999999992</v>
      </c>
      <c r="KS272" s="231">
        <f t="shared" si="248"/>
        <v>513.13499999999999</v>
      </c>
      <c r="KT272" s="231">
        <f t="shared" si="248"/>
        <v>270.46499999999997</v>
      </c>
      <c r="KU272" s="231">
        <f t="shared" si="248"/>
        <v>610.81799999999998</v>
      </c>
      <c r="KV272" s="231">
        <f t="shared" si="248"/>
        <v>284.358</v>
      </c>
      <c r="KW272" s="231">
        <f t="shared" si="248"/>
        <v>539.74400000000003</v>
      </c>
      <c r="KX272" s="231">
        <f t="shared" si="248"/>
        <v>376.03500000000003</v>
      </c>
      <c r="KY272" s="231">
        <f t="shared" si="248"/>
        <v>413.44</v>
      </c>
      <c r="KZ272" s="231">
        <f t="shared" si="248"/>
        <v>505.00299999999993</v>
      </c>
      <c r="LA272" s="231">
        <f t="shared" si="248"/>
        <v>672.76</v>
      </c>
      <c r="LB272" s="231">
        <f t="shared" si="248"/>
        <v>828.24</v>
      </c>
      <c r="LC272" s="231">
        <f t="shared" si="248"/>
        <v>559.875</v>
      </c>
      <c r="LD272" s="231">
        <f t="shared" si="248"/>
        <v>519.87</v>
      </c>
      <c r="LE272" s="231">
        <f t="shared" si="248"/>
        <v>595.6</v>
      </c>
      <c r="LF272" s="231">
        <f t="shared" si="248"/>
        <v>325.84499999999997</v>
      </c>
      <c r="LG272" s="231">
        <f t="shared" si="248"/>
        <v>324.15600000000001</v>
      </c>
      <c r="LH272" s="231">
        <f t="shared" si="248"/>
        <v>682.18</v>
      </c>
      <c r="LI272" s="231">
        <f t="shared" si="248"/>
        <v>587.46600000000001</v>
      </c>
      <c r="LJ272" s="231">
        <f t="shared" ref="LJ272:NU272" si="249">+IFERROR((LJ117*$B$144+LJ198*$B$241)/$B$252,"")</f>
        <v>546.40499999999997</v>
      </c>
      <c r="LK272" s="231">
        <f t="shared" si="249"/>
        <v>467.166</v>
      </c>
      <c r="LL272" s="231">
        <f t="shared" si="249"/>
        <v>349.5</v>
      </c>
      <c r="LM272" s="231">
        <f t="shared" si="249"/>
        <v>476.03</v>
      </c>
      <c r="LN272" s="231">
        <f t="shared" si="249"/>
        <v>521.73200000000008</v>
      </c>
      <c r="LO272" s="231">
        <f t="shared" si="249"/>
        <v>395.50500000000005</v>
      </c>
      <c r="LP272" s="231">
        <f t="shared" si="249"/>
        <v>501.03200000000004</v>
      </c>
      <c r="LQ272" s="231">
        <f t="shared" si="249"/>
        <v>443.30399999999992</v>
      </c>
      <c r="LR272" s="231">
        <f t="shared" si="249"/>
        <v>536.654</v>
      </c>
      <c r="LS272" s="231">
        <f t="shared" si="249"/>
        <v>591.505</v>
      </c>
      <c r="LT272" s="231">
        <f t="shared" si="249"/>
        <v>719.02599999999995</v>
      </c>
      <c r="LU272" s="231">
        <f t="shared" si="249"/>
        <v>389.68500000000006</v>
      </c>
      <c r="LV272" s="231">
        <f t="shared" si="249"/>
        <v>275.14499999999998</v>
      </c>
      <c r="LW272" s="231">
        <f t="shared" si="249"/>
        <v>733</v>
      </c>
      <c r="LX272" s="231">
        <f t="shared" si="249"/>
        <v>439.15199999999987</v>
      </c>
      <c r="LY272" s="231">
        <f t="shared" si="249"/>
        <v>465.23400000000004</v>
      </c>
      <c r="LZ272" s="231">
        <f t="shared" si="249"/>
        <v>674.79000000000019</v>
      </c>
      <c r="MA272" s="231">
        <f t="shared" si="249"/>
        <v>534.625</v>
      </c>
      <c r="MB272" s="231">
        <f t="shared" si="249"/>
        <v>347.09500000000003</v>
      </c>
      <c r="MC272" s="231">
        <f t="shared" si="249"/>
        <v>442.548</v>
      </c>
      <c r="MD272" s="231">
        <f t="shared" si="249"/>
        <v>689.29199999999992</v>
      </c>
      <c r="ME272" s="231">
        <f t="shared" si="249"/>
        <v>513.279</v>
      </c>
      <c r="MF272" s="231">
        <f t="shared" si="249"/>
        <v>462.28</v>
      </c>
      <c r="MG272" s="231">
        <f t="shared" si="249"/>
        <v>530.10399999999993</v>
      </c>
      <c r="MH272" s="231">
        <f t="shared" si="249"/>
        <v>561.19199999999989</v>
      </c>
      <c r="MI272" s="231">
        <f t="shared" si="249"/>
        <v>823.03</v>
      </c>
      <c r="MJ272" s="231">
        <f t="shared" si="249"/>
        <v>345.66800000000001</v>
      </c>
      <c r="MK272" s="231">
        <f t="shared" si="249"/>
        <v>343.2</v>
      </c>
      <c r="ML272" s="231">
        <f t="shared" si="249"/>
        <v>601.02</v>
      </c>
      <c r="MM272" s="231">
        <f t="shared" si="249"/>
        <v>619.09499999999991</v>
      </c>
      <c r="MN272" s="231">
        <f t="shared" si="249"/>
        <v>546.84799999999996</v>
      </c>
      <c r="MO272" s="231">
        <f t="shared" si="249"/>
        <v>597.74</v>
      </c>
      <c r="MP272" s="231">
        <f t="shared" si="249"/>
        <v>384.19599999999997</v>
      </c>
      <c r="MQ272" s="231">
        <f t="shared" si="249"/>
        <v>464.63300000000004</v>
      </c>
      <c r="MR272" s="231">
        <f t="shared" si="249"/>
        <v>404.41200000000003</v>
      </c>
      <c r="MS272" s="231">
        <f t="shared" si="249"/>
        <v>501.48000000000008</v>
      </c>
      <c r="MT272" s="231">
        <f t="shared" si="249"/>
        <v>647.03000000000009</v>
      </c>
      <c r="MU272" s="231">
        <f t="shared" si="249"/>
        <v>453.952</v>
      </c>
      <c r="MV272" s="231">
        <f t="shared" si="249"/>
        <v>449.90400000000011</v>
      </c>
      <c r="MW272" s="231">
        <f t="shared" si="249"/>
        <v>491.45399999999995</v>
      </c>
      <c r="MX272" s="231">
        <f t="shared" si="249"/>
        <v>375.19299999999998</v>
      </c>
      <c r="MY272" s="231">
        <f t="shared" si="249"/>
        <v>568.10599999999999</v>
      </c>
      <c r="MZ272" s="231">
        <f t="shared" si="249"/>
        <v>683.62199999999996</v>
      </c>
      <c r="NA272" s="231">
        <f t="shared" si="249"/>
        <v>636.404</v>
      </c>
      <c r="NB272" s="231">
        <f t="shared" si="249"/>
        <v>629.84700000000009</v>
      </c>
      <c r="NC272" s="231">
        <f t="shared" si="249"/>
        <v>412.36</v>
      </c>
      <c r="ND272" s="231">
        <f t="shared" si="249"/>
        <v>516.33600000000001</v>
      </c>
      <c r="NE272" s="231">
        <f t="shared" si="249"/>
        <v>654.48</v>
      </c>
      <c r="NF272" s="231">
        <f t="shared" si="249"/>
        <v>674.00200000000007</v>
      </c>
      <c r="NG272" s="231">
        <f t="shared" si="249"/>
        <v>611.32100000000003</v>
      </c>
      <c r="NH272" s="231">
        <f t="shared" si="249"/>
        <v>588.38400000000001</v>
      </c>
      <c r="NI272" s="231">
        <f t="shared" si="249"/>
        <v>332.98400000000004</v>
      </c>
      <c r="NJ272" s="231">
        <f t="shared" si="249"/>
        <v>575.46</v>
      </c>
      <c r="NK272" s="231">
        <f t="shared" si="249"/>
        <v>292.5</v>
      </c>
      <c r="NL272" s="231">
        <f t="shared" si="249"/>
        <v>906.62</v>
      </c>
      <c r="NM272" s="231">
        <f t="shared" si="249"/>
        <v>406.22399999999999</v>
      </c>
      <c r="NN272" s="231">
        <f t="shared" si="249"/>
        <v>531.255</v>
      </c>
      <c r="NO272" s="231">
        <f t="shared" si="249"/>
        <v>490.31200000000007</v>
      </c>
      <c r="NP272" s="231">
        <f t="shared" si="249"/>
        <v>566.08800000000008</v>
      </c>
      <c r="NQ272" s="231">
        <f t="shared" si="249"/>
        <v>289.77</v>
      </c>
      <c r="NR272" s="231">
        <f t="shared" si="249"/>
        <v>498</v>
      </c>
      <c r="NS272" s="231">
        <f t="shared" si="249"/>
        <v>594.59</v>
      </c>
      <c r="NT272" s="231">
        <f t="shared" si="249"/>
        <v>408.67200000000003</v>
      </c>
      <c r="NU272" s="231">
        <f t="shared" si="249"/>
        <v>568.524</v>
      </c>
      <c r="NV272" s="231">
        <f t="shared" ref="NV272:QG272" si="250">+IFERROR((NV117*$B$144+NV198*$B$241)/$B$252,"")</f>
        <v>683.07400000000007</v>
      </c>
      <c r="NW272" s="231">
        <f t="shared" si="250"/>
        <v>561.14800000000002</v>
      </c>
      <c r="NX272" s="231">
        <f t="shared" si="250"/>
        <v>612.71699999999998</v>
      </c>
      <c r="NY272" s="231">
        <f t="shared" si="250"/>
        <v>568.1</v>
      </c>
      <c r="NZ272" s="231">
        <f t="shared" si="250"/>
        <v>420.74200000000002</v>
      </c>
      <c r="OA272" s="231">
        <f t="shared" si="250"/>
        <v>616.34900000000005</v>
      </c>
      <c r="OB272" s="231">
        <f t="shared" si="250"/>
        <v>584.63100000000009</v>
      </c>
      <c r="OC272" s="231">
        <f t="shared" si="250"/>
        <v>468.43099999999993</v>
      </c>
      <c r="OD272" s="231">
        <f t="shared" si="250"/>
        <v>390.71699999999987</v>
      </c>
      <c r="OE272" s="231">
        <f t="shared" si="250"/>
        <v>447.79700000000003</v>
      </c>
      <c r="OF272" s="231">
        <f t="shared" si="250"/>
        <v>263</v>
      </c>
      <c r="OG272" s="231">
        <f t="shared" si="250"/>
        <v>230.49</v>
      </c>
      <c r="OH272" s="231">
        <f t="shared" si="250"/>
        <v>343.88699999999994</v>
      </c>
      <c r="OI272" s="231">
        <f t="shared" si="250"/>
        <v>444.67200000000003</v>
      </c>
      <c r="OJ272" s="231">
        <f t="shared" si="250"/>
        <v>281.77499999999998</v>
      </c>
      <c r="OK272" s="231">
        <f t="shared" si="250"/>
        <v>453.44</v>
      </c>
      <c r="OL272" s="231">
        <f t="shared" si="250"/>
        <v>520.47199999999998</v>
      </c>
      <c r="OM272" s="231">
        <f t="shared" si="250"/>
        <v>357.30900000000003</v>
      </c>
      <c r="ON272" s="231">
        <f t="shared" si="250"/>
        <v>282.75</v>
      </c>
      <c r="OO272" s="231">
        <f t="shared" si="250"/>
        <v>688.77800000000002</v>
      </c>
      <c r="OP272" s="231">
        <f t="shared" si="250"/>
        <v>575.42099999999994</v>
      </c>
      <c r="OQ272" s="231">
        <f t="shared" si="250"/>
        <v>760.55</v>
      </c>
      <c r="OR272" s="231">
        <f t="shared" si="250"/>
        <v>405.6</v>
      </c>
      <c r="OS272" s="231">
        <f t="shared" si="250"/>
        <v>766.69200000000001</v>
      </c>
      <c r="OT272" s="231">
        <f t="shared" si="250"/>
        <v>346.90499999999997</v>
      </c>
      <c r="OU272" s="231">
        <f t="shared" si="250"/>
        <v>561.41199999999992</v>
      </c>
      <c r="OV272" s="231">
        <f t="shared" si="250"/>
        <v>282.94499999999999</v>
      </c>
      <c r="OW272" s="231">
        <f t="shared" si="250"/>
        <v>521.81200000000001</v>
      </c>
      <c r="OX272" s="231">
        <f t="shared" si="250"/>
        <v>360.86700000000002</v>
      </c>
      <c r="OY272" s="231">
        <f t="shared" si="250"/>
        <v>744.26800000000003</v>
      </c>
      <c r="OZ272" s="231">
        <f t="shared" si="250"/>
        <v>548.80000000000007</v>
      </c>
      <c r="PA272" s="231">
        <f t="shared" si="250"/>
        <v>619.43999999999994</v>
      </c>
      <c r="PB272" s="231">
        <f t="shared" si="250"/>
        <v>562.10400000000004</v>
      </c>
      <c r="PC272" s="231">
        <f t="shared" si="250"/>
        <v>655.04</v>
      </c>
      <c r="PD272" s="231">
        <f t="shared" si="250"/>
        <v>593.49</v>
      </c>
      <c r="PE272" s="231">
        <f t="shared" si="250"/>
        <v>349.65</v>
      </c>
      <c r="PF272" s="231">
        <f t="shared" si="250"/>
        <v>540.4</v>
      </c>
      <c r="PG272" s="231">
        <f t="shared" si="250"/>
        <v>611.351</v>
      </c>
      <c r="PH272" s="231">
        <f t="shared" si="250"/>
        <v>669.85799999999983</v>
      </c>
      <c r="PI272" s="231">
        <f t="shared" si="250"/>
        <v>435.39800000000002</v>
      </c>
      <c r="PJ272" s="231">
        <f t="shared" si="250"/>
        <v>563.20600000000002</v>
      </c>
      <c r="PK272" s="231">
        <f t="shared" si="250"/>
        <v>694.59999999999991</v>
      </c>
      <c r="PL272" s="231">
        <f t="shared" si="250"/>
        <v>335.59500000000003</v>
      </c>
      <c r="PM272" s="231">
        <f t="shared" si="250"/>
        <v>342.24</v>
      </c>
      <c r="PN272" s="231">
        <f t="shared" si="250"/>
        <v>416.26799999999997</v>
      </c>
      <c r="PO272" s="231">
        <f t="shared" si="250"/>
        <v>624.47</v>
      </c>
      <c r="PP272" s="231">
        <f t="shared" si="250"/>
        <v>658.74199999999996</v>
      </c>
      <c r="PQ272" s="231">
        <f t="shared" si="250"/>
        <v>662.59199999999998</v>
      </c>
      <c r="PR272" s="231">
        <f t="shared" si="250"/>
        <v>357.94499999999999</v>
      </c>
      <c r="PS272" s="231">
        <f t="shared" si="250"/>
        <v>302.25</v>
      </c>
      <c r="PT272" s="231">
        <f t="shared" si="250"/>
        <v>512.25599999999997</v>
      </c>
      <c r="PU272" s="231">
        <f t="shared" si="250"/>
        <v>460.75900000000001</v>
      </c>
      <c r="PV272" s="231">
        <f t="shared" si="250"/>
        <v>509.3300000000001</v>
      </c>
      <c r="PW272" s="231">
        <f t="shared" si="250"/>
        <v>424.5</v>
      </c>
      <c r="PX272" s="231">
        <f t="shared" si="250"/>
        <v>445.10699999999997</v>
      </c>
      <c r="PY272" s="231">
        <f t="shared" si="250"/>
        <v>621.08199999999999</v>
      </c>
      <c r="PZ272" s="231">
        <f t="shared" si="250"/>
        <v>589.51200000000006</v>
      </c>
      <c r="QA272" s="231">
        <f t="shared" si="250"/>
        <v>409.959</v>
      </c>
      <c r="QB272" s="231">
        <f t="shared" si="250"/>
        <v>449.202</v>
      </c>
      <c r="QC272" s="231">
        <f t="shared" si="250"/>
        <v>696.35</v>
      </c>
      <c r="QD272" s="231">
        <f t="shared" si="250"/>
        <v>435.98099999999999</v>
      </c>
      <c r="QE272" s="231">
        <f t="shared" si="250"/>
        <v>681.06599999999992</v>
      </c>
      <c r="QF272" s="231">
        <f t="shared" si="250"/>
        <v>458.30499999999995</v>
      </c>
      <c r="QG272" s="231">
        <f t="shared" si="250"/>
        <v>385.9</v>
      </c>
      <c r="QH272" s="231">
        <f t="shared" ref="QH272:SG272" si="251">+IFERROR((QH117*$B$144+QH198*$B$241)/$B$252,"")</f>
        <v>540.43200000000002</v>
      </c>
      <c r="QI272" s="231">
        <f t="shared" si="251"/>
        <v>614.86400000000003</v>
      </c>
      <c r="QJ272" s="231">
        <f t="shared" si="251"/>
        <v>639.91399999999999</v>
      </c>
      <c r="QK272" s="231">
        <f t="shared" si="251"/>
        <v>568.50300000000004</v>
      </c>
      <c r="QL272" s="231">
        <f t="shared" si="251"/>
        <v>477.32499999999999</v>
      </c>
      <c r="QM272" s="231">
        <f t="shared" si="251"/>
        <v>385.6</v>
      </c>
      <c r="QN272" s="231">
        <f t="shared" si="251"/>
        <v>502.44</v>
      </c>
      <c r="QO272" s="231">
        <f t="shared" si="251"/>
        <v>397.286</v>
      </c>
      <c r="QP272" s="231">
        <f t="shared" si="251"/>
        <v>574.41</v>
      </c>
      <c r="QQ272" s="231">
        <f t="shared" si="251"/>
        <v>607.49699999999996</v>
      </c>
      <c r="QR272" s="231">
        <f t="shared" si="251"/>
        <v>470.86199999999997</v>
      </c>
      <c r="QS272" s="231">
        <f t="shared" si="251"/>
        <v>201.63</v>
      </c>
      <c r="QT272" s="231">
        <f t="shared" si="251"/>
        <v>561.92399999999998</v>
      </c>
      <c r="QU272" s="231">
        <f t="shared" si="251"/>
        <v>304.11</v>
      </c>
      <c r="QV272" s="231">
        <f t="shared" si="251"/>
        <v>539.06799999999998</v>
      </c>
      <c r="QW272" s="231">
        <f t="shared" si="251"/>
        <v>609.44200000000001</v>
      </c>
      <c r="QX272" s="231">
        <f t="shared" si="251"/>
        <v>637.25999999999988</v>
      </c>
      <c r="QY272" s="231">
        <f t="shared" si="251"/>
        <v>496.58699999999988</v>
      </c>
      <c r="QZ272" s="231">
        <f t="shared" si="251"/>
        <v>642.70800000000008</v>
      </c>
      <c r="RA272" s="231">
        <f t="shared" si="251"/>
        <v>473.17999999999995</v>
      </c>
      <c r="RB272" s="231">
        <f t="shared" si="251"/>
        <v>464.03500000000008</v>
      </c>
      <c r="RC272" s="231">
        <f t="shared" si="251"/>
        <v>756.56500000000005</v>
      </c>
      <c r="RD272" s="231">
        <f t="shared" si="251"/>
        <v>595.125</v>
      </c>
      <c r="RE272" s="231">
        <f t="shared" si="251"/>
        <v>484.22</v>
      </c>
      <c r="RF272" s="231">
        <f t="shared" si="251"/>
        <v>412.75</v>
      </c>
      <c r="RG272" s="231">
        <f t="shared" si="251"/>
        <v>530.42399999999998</v>
      </c>
      <c r="RH272" s="231">
        <f t="shared" si="251"/>
        <v>672.24599999999987</v>
      </c>
      <c r="RI272" s="231">
        <f t="shared" si="251"/>
        <v>613.31999999999994</v>
      </c>
      <c r="RJ272" s="231">
        <f t="shared" si="251"/>
        <v>510.39</v>
      </c>
      <c r="RK272" s="231">
        <f t="shared" si="251"/>
        <v>511.57199999999995</v>
      </c>
      <c r="RL272" s="231">
        <f t="shared" si="251"/>
        <v>596.53000000000009</v>
      </c>
      <c r="RM272" s="231">
        <f t="shared" si="251"/>
        <v>418.089</v>
      </c>
      <c r="RN272" s="231">
        <f t="shared" si="251"/>
        <v>511.67999999999995</v>
      </c>
      <c r="RO272" s="231">
        <f t="shared" si="251"/>
        <v>570.46800000000007</v>
      </c>
      <c r="RP272" s="231">
        <f t="shared" si="251"/>
        <v>658.76</v>
      </c>
      <c r="RQ272" s="231">
        <f t="shared" si="251"/>
        <v>341.44499999999999</v>
      </c>
      <c r="RR272" s="231">
        <f t="shared" si="251"/>
        <v>302.05500000000001</v>
      </c>
      <c r="RS272" s="231">
        <f t="shared" si="251"/>
        <v>570.82500000000005</v>
      </c>
      <c r="RT272" s="231">
        <f t="shared" si="251"/>
        <v>425.6</v>
      </c>
      <c r="RU272" s="231">
        <f t="shared" si="251"/>
        <v>433.65699999999998</v>
      </c>
      <c r="RV272" s="231">
        <f t="shared" si="251"/>
        <v>570.28700000000003</v>
      </c>
      <c r="RW272" s="231">
        <f t="shared" si="251"/>
        <v>626.75200000000007</v>
      </c>
      <c r="RX272" s="231">
        <f t="shared" si="251"/>
        <v>620.6</v>
      </c>
      <c r="RY272" s="231">
        <f t="shared" si="251"/>
        <v>623.84699999999987</v>
      </c>
      <c r="RZ272" s="231">
        <f t="shared" si="251"/>
        <v>486.62400000000002</v>
      </c>
      <c r="SA272" s="231">
        <f t="shared" si="251"/>
        <v>528.02</v>
      </c>
      <c r="SB272" s="231">
        <f t="shared" si="251"/>
        <v>555.78</v>
      </c>
      <c r="SC272" s="231">
        <f t="shared" si="251"/>
        <v>607.84800000000007</v>
      </c>
      <c r="SD272" s="231">
        <f t="shared" si="251"/>
        <v>411.88900000000001</v>
      </c>
      <c r="SE272" s="231">
        <f t="shared" si="251"/>
        <v>442.96</v>
      </c>
      <c r="SF272" s="231">
        <f t="shared" si="251"/>
        <v>487.87200000000007</v>
      </c>
      <c r="SG272" s="231">
        <f t="shared" si="251"/>
        <v>556.8420000000001</v>
      </c>
      <c r="SH272" s="231"/>
      <c r="SI272" s="231"/>
      <c r="SJ272" s="231"/>
      <c r="SK272" s="231"/>
    </row>
    <row r="273" spans="1:542">
      <c r="A273" s="249">
        <v>2017</v>
      </c>
      <c r="B273" s="231">
        <f t="shared" ref="B273:BM273" si="252">+IFERROR((B118*$B$145+B199*$B$242)/$B$253,"")</f>
        <v>355.99199999999996</v>
      </c>
      <c r="C273" s="231">
        <f t="shared" si="252"/>
        <v>468.28</v>
      </c>
      <c r="D273" s="231">
        <f t="shared" si="252"/>
        <v>411.34200000000004</v>
      </c>
      <c r="E273" s="231">
        <f t="shared" si="252"/>
        <v>493.31100000000004</v>
      </c>
      <c r="F273" s="231">
        <f t="shared" si="252"/>
        <v>362.26800000000003</v>
      </c>
      <c r="G273" s="231">
        <f t="shared" si="252"/>
        <v>494.83199999999999</v>
      </c>
      <c r="H273" s="231">
        <f t="shared" si="252"/>
        <v>453.61800000000005</v>
      </c>
      <c r="I273" s="231">
        <f t="shared" si="252"/>
        <v>432.08499999999998</v>
      </c>
      <c r="J273" s="231">
        <f t="shared" si="252"/>
        <v>450.07200000000006</v>
      </c>
      <c r="K273" s="231">
        <f t="shared" si="252"/>
        <v>417.91</v>
      </c>
      <c r="L273" s="231">
        <f t="shared" si="252"/>
        <v>479.31800000000004</v>
      </c>
      <c r="M273" s="231">
        <f t="shared" si="252"/>
        <v>431.70300000000003</v>
      </c>
      <c r="N273" s="231">
        <f t="shared" si="252"/>
        <v>448.75600000000009</v>
      </c>
      <c r="O273" s="231">
        <f t="shared" si="252"/>
        <v>372.84</v>
      </c>
      <c r="P273" s="231">
        <f t="shared" si="252"/>
        <v>540.5</v>
      </c>
      <c r="Q273" s="231">
        <f t="shared" si="252"/>
        <v>374.28899999999999</v>
      </c>
      <c r="R273" s="231">
        <f t="shared" si="252"/>
        <v>422.82</v>
      </c>
      <c r="S273" s="231">
        <f t="shared" si="252"/>
        <v>410.548</v>
      </c>
      <c r="T273" s="231">
        <f t="shared" si="252"/>
        <v>515.08799999999997</v>
      </c>
      <c r="U273" s="231">
        <f t="shared" si="252"/>
        <v>490.86</v>
      </c>
      <c r="V273" s="231">
        <f t="shared" si="252"/>
        <v>463.69899999999996</v>
      </c>
      <c r="W273" s="231">
        <f t="shared" si="252"/>
        <v>400.81200000000007</v>
      </c>
      <c r="X273" s="231">
        <f t="shared" si="252"/>
        <v>425.79</v>
      </c>
      <c r="Y273" s="231">
        <f t="shared" si="252"/>
        <v>343.85</v>
      </c>
      <c r="Z273" s="231">
        <f t="shared" si="252"/>
        <v>456.04200000000003</v>
      </c>
      <c r="AA273" s="231">
        <f t="shared" si="252"/>
        <v>451.80599999999993</v>
      </c>
      <c r="AB273" s="231">
        <f t="shared" si="252"/>
        <v>345.98400000000004</v>
      </c>
      <c r="AC273" s="231">
        <f t="shared" si="252"/>
        <v>409.16</v>
      </c>
      <c r="AD273" s="231">
        <f t="shared" si="252"/>
        <v>437.30400000000003</v>
      </c>
      <c r="AE273" s="231">
        <f t="shared" si="252"/>
        <v>454.37599999999998</v>
      </c>
      <c r="AF273" s="231">
        <f t="shared" si="252"/>
        <v>506.50000000000006</v>
      </c>
      <c r="AG273" s="231">
        <f t="shared" si="252"/>
        <v>469.60900000000004</v>
      </c>
      <c r="AH273" s="231">
        <f t="shared" si="252"/>
        <v>427.13400000000001</v>
      </c>
      <c r="AI273" s="231">
        <f t="shared" si="252"/>
        <v>469.50400000000002</v>
      </c>
      <c r="AJ273" s="231">
        <f t="shared" si="252"/>
        <v>459.88200000000006</v>
      </c>
      <c r="AK273" s="231">
        <f t="shared" si="252"/>
        <v>477.78500000000003</v>
      </c>
      <c r="AL273" s="231">
        <f t="shared" si="252"/>
        <v>455.54400000000004</v>
      </c>
      <c r="AM273" s="231">
        <f t="shared" si="252"/>
        <v>501.423</v>
      </c>
      <c r="AN273" s="231">
        <f t="shared" si="252"/>
        <v>442.55200000000002</v>
      </c>
      <c r="AO273" s="231">
        <f t="shared" si="252"/>
        <v>476.72</v>
      </c>
      <c r="AP273" s="231">
        <f t="shared" si="252"/>
        <v>475.23600000000005</v>
      </c>
      <c r="AQ273" s="231">
        <f t="shared" si="252"/>
        <v>442.89</v>
      </c>
      <c r="AR273" s="231">
        <f t="shared" si="252"/>
        <v>467.858</v>
      </c>
      <c r="AS273" s="231">
        <f t="shared" si="252"/>
        <v>499.32900000000001</v>
      </c>
      <c r="AT273" s="231">
        <f t="shared" si="252"/>
        <v>510.97600000000006</v>
      </c>
      <c r="AU273" s="231">
        <f t="shared" si="252"/>
        <v>437.517</v>
      </c>
      <c r="AV273" s="231">
        <f t="shared" si="252"/>
        <v>468.82499999999999</v>
      </c>
      <c r="AW273" s="231">
        <f t="shared" si="252"/>
        <v>480.59</v>
      </c>
      <c r="AX273" s="231">
        <f t="shared" si="252"/>
        <v>511.56500000000005</v>
      </c>
      <c r="AY273" s="231">
        <f t="shared" si="252"/>
        <v>398.03</v>
      </c>
      <c r="AZ273" s="231">
        <f t="shared" si="252"/>
        <v>449.82</v>
      </c>
      <c r="BA273" s="231">
        <f t="shared" si="252"/>
        <v>432.54</v>
      </c>
      <c r="BB273" s="231">
        <f t="shared" si="252"/>
        <v>444.6</v>
      </c>
      <c r="BC273" s="231">
        <f t="shared" si="252"/>
        <v>506.45499999999993</v>
      </c>
      <c r="BD273" s="231">
        <f t="shared" si="252"/>
        <v>430.952</v>
      </c>
      <c r="BE273" s="231">
        <f t="shared" si="252"/>
        <v>452.32000000000005</v>
      </c>
      <c r="BF273" s="231">
        <f t="shared" si="252"/>
        <v>426.21600000000001</v>
      </c>
      <c r="BG273" s="231">
        <f t="shared" si="252"/>
        <v>454.37599999999998</v>
      </c>
      <c r="BH273" s="231">
        <f t="shared" si="252"/>
        <v>441.80800000000005</v>
      </c>
      <c r="BI273" s="231">
        <f t="shared" si="252"/>
        <v>404.80199999999996</v>
      </c>
      <c r="BJ273" s="231">
        <f t="shared" si="252"/>
        <v>351.78500000000003</v>
      </c>
      <c r="BK273" s="231">
        <f t="shared" si="252"/>
        <v>476.26800000000003</v>
      </c>
      <c r="BL273" s="231">
        <f t="shared" si="252"/>
        <v>513.024</v>
      </c>
      <c r="BM273" s="231">
        <f t="shared" si="252"/>
        <v>370.125</v>
      </c>
      <c r="BN273" s="231">
        <f t="shared" ref="BN273:DY273" si="253">+IFERROR((BN118*$B$145+BN199*$B$242)/$B$253,"")</f>
        <v>429.06300000000005</v>
      </c>
      <c r="BO273" s="231">
        <f t="shared" si="253"/>
        <v>445.4550000000001</v>
      </c>
      <c r="BP273" s="231">
        <f t="shared" si="253"/>
        <v>500.12300000000005</v>
      </c>
      <c r="BQ273" s="231">
        <f t="shared" si="253"/>
        <v>401.70599999999996</v>
      </c>
      <c r="BR273" s="231">
        <f t="shared" si="253"/>
        <v>508.53500000000003</v>
      </c>
      <c r="BS273" s="231">
        <f t="shared" si="253"/>
        <v>464.56900000000002</v>
      </c>
      <c r="BT273" s="231">
        <f t="shared" si="253"/>
        <v>455.70600000000007</v>
      </c>
      <c r="BU273" s="231">
        <f t="shared" si="253"/>
        <v>437.56800000000004</v>
      </c>
      <c r="BV273" s="231">
        <f t="shared" si="253"/>
        <v>472.44</v>
      </c>
      <c r="BW273" s="231">
        <f t="shared" si="253"/>
        <v>473.83800000000002</v>
      </c>
      <c r="BX273" s="231">
        <f t="shared" si="253"/>
        <v>470.19500000000005</v>
      </c>
      <c r="BY273" s="231">
        <f t="shared" si="253"/>
        <v>471.12</v>
      </c>
      <c r="BZ273" s="231">
        <f t="shared" si="253"/>
        <v>360.096</v>
      </c>
      <c r="CA273" s="231">
        <f t="shared" si="253"/>
        <v>461.82400000000001</v>
      </c>
      <c r="CB273" s="231">
        <f t="shared" si="253"/>
        <v>391.02</v>
      </c>
      <c r="CC273" s="231">
        <f t="shared" si="253"/>
        <v>440.66399999999999</v>
      </c>
      <c r="CD273" s="231">
        <f t="shared" si="253"/>
        <v>284.71499999999997</v>
      </c>
      <c r="CE273" s="231">
        <f t="shared" si="253"/>
        <v>501.904</v>
      </c>
      <c r="CF273" s="231">
        <f t="shared" si="253"/>
        <v>452.20000000000005</v>
      </c>
      <c r="CG273" s="231">
        <f t="shared" si="253"/>
        <v>477.44199999999995</v>
      </c>
      <c r="CH273" s="231">
        <f t="shared" si="253"/>
        <v>497.15200000000004</v>
      </c>
      <c r="CI273" s="231">
        <f t="shared" si="253"/>
        <v>419.44599999999997</v>
      </c>
      <c r="CJ273" s="231">
        <f t="shared" si="253"/>
        <v>463.36800000000005</v>
      </c>
      <c r="CK273" s="231">
        <f t="shared" si="253"/>
        <v>417.35400000000004</v>
      </c>
      <c r="CL273" s="231">
        <f t="shared" si="253"/>
        <v>427.57</v>
      </c>
      <c r="CM273" s="231">
        <f t="shared" si="253"/>
        <v>416.85199999999998</v>
      </c>
      <c r="CN273" s="231">
        <f t="shared" si="253"/>
        <v>502.74</v>
      </c>
      <c r="CO273" s="231">
        <f t="shared" si="253"/>
        <v>414.75</v>
      </c>
      <c r="CP273" s="231">
        <f t="shared" si="253"/>
        <v>537.13</v>
      </c>
      <c r="CQ273" s="231">
        <f t="shared" si="253"/>
        <v>515.09999999999991</v>
      </c>
      <c r="CR273" s="231">
        <f t="shared" si="253"/>
        <v>409.94</v>
      </c>
      <c r="CS273" s="231">
        <f t="shared" si="253"/>
        <v>393.524</v>
      </c>
      <c r="CT273" s="231">
        <f t="shared" si="253"/>
        <v>490.22</v>
      </c>
      <c r="CU273" s="231">
        <f t="shared" si="253"/>
        <v>499.92800000000005</v>
      </c>
      <c r="CV273" s="231">
        <f t="shared" si="253"/>
        <v>530.93600000000004</v>
      </c>
      <c r="CW273" s="231">
        <f t="shared" si="253"/>
        <v>454.80399999999992</v>
      </c>
      <c r="CX273" s="231">
        <f t="shared" si="253"/>
        <v>421.77600000000001</v>
      </c>
      <c r="CY273" s="231">
        <f t="shared" si="253"/>
        <v>429.31200000000007</v>
      </c>
      <c r="CZ273" s="231">
        <f t="shared" si="253"/>
        <v>437.58</v>
      </c>
      <c r="DA273" s="231">
        <f t="shared" si="253"/>
        <v>411.048</v>
      </c>
      <c r="DB273" s="231">
        <f t="shared" si="253"/>
        <v>406.98</v>
      </c>
      <c r="DC273" s="231">
        <f t="shared" si="253"/>
        <v>404.279</v>
      </c>
      <c r="DD273" s="231">
        <f t="shared" si="253"/>
        <v>439.4</v>
      </c>
      <c r="DE273" s="231">
        <f t="shared" si="253"/>
        <v>488.56299999999993</v>
      </c>
      <c r="DF273" s="231">
        <f t="shared" si="253"/>
        <v>469.9</v>
      </c>
      <c r="DG273" s="231">
        <f t="shared" si="253"/>
        <v>488.37599999999998</v>
      </c>
      <c r="DH273" s="231">
        <f t="shared" si="253"/>
        <v>488.74800000000005</v>
      </c>
      <c r="DI273" s="231">
        <f t="shared" si="253"/>
        <v>467.56500000000005</v>
      </c>
      <c r="DJ273" s="231">
        <f t="shared" si="253"/>
        <v>321.18599999999998</v>
      </c>
      <c r="DK273" s="231">
        <f t="shared" si="253"/>
        <v>447.48800000000006</v>
      </c>
      <c r="DL273" s="231">
        <f t="shared" si="253"/>
        <v>478.79899999999992</v>
      </c>
      <c r="DM273" s="231">
        <f t="shared" si="253"/>
        <v>486.94</v>
      </c>
      <c r="DN273" s="231">
        <f t="shared" si="253"/>
        <v>466.71199999999999</v>
      </c>
      <c r="DO273" s="231">
        <f t="shared" si="253"/>
        <v>448.04999999999995</v>
      </c>
      <c r="DP273" s="231">
        <f t="shared" si="253"/>
        <v>407.93400000000003</v>
      </c>
      <c r="DQ273" s="231">
        <f t="shared" si="253"/>
        <v>458.94799999999998</v>
      </c>
      <c r="DR273" s="231">
        <f t="shared" si="253"/>
        <v>423.2</v>
      </c>
      <c r="DS273" s="231">
        <f t="shared" si="253"/>
        <v>437.07</v>
      </c>
      <c r="DT273" s="231">
        <f t="shared" si="253"/>
        <v>466.94700000000006</v>
      </c>
      <c r="DU273" s="231">
        <f t="shared" si="253"/>
        <v>431.17200000000003</v>
      </c>
      <c r="DV273" s="231">
        <f t="shared" si="253"/>
        <v>363.15</v>
      </c>
      <c r="DW273" s="231">
        <f t="shared" si="253"/>
        <v>403.96800000000002</v>
      </c>
      <c r="DX273" s="231">
        <f t="shared" si="253"/>
        <v>485.96100000000001</v>
      </c>
      <c r="DY273" s="231">
        <f t="shared" si="253"/>
        <v>433.99300000000005</v>
      </c>
      <c r="DZ273" s="231">
        <f t="shared" ref="DZ273:GK273" si="254">+IFERROR((DZ118*$B$145+DZ199*$B$242)/$B$253,"")</f>
        <v>526.60400000000004</v>
      </c>
      <c r="EA273" s="231">
        <f t="shared" si="254"/>
        <v>402.49799999999993</v>
      </c>
      <c r="EB273" s="231">
        <f t="shared" si="254"/>
        <v>441.99700000000007</v>
      </c>
      <c r="EC273" s="231">
        <f t="shared" si="254"/>
        <v>462.33199999999999</v>
      </c>
      <c r="ED273" s="231">
        <f t="shared" si="254"/>
        <v>513.0440000000001</v>
      </c>
      <c r="EE273" s="231">
        <f t="shared" si="254"/>
        <v>438.55499999999995</v>
      </c>
      <c r="EF273" s="231">
        <f t="shared" si="254"/>
        <v>455.47700000000003</v>
      </c>
      <c r="EG273" s="231">
        <f t="shared" si="254"/>
        <v>362.29199999999997</v>
      </c>
      <c r="EH273" s="231">
        <f t="shared" si="254"/>
        <v>443.06900000000002</v>
      </c>
      <c r="EI273" s="231">
        <f t="shared" si="254"/>
        <v>456.29</v>
      </c>
      <c r="EJ273" s="231">
        <f t="shared" si="254"/>
        <v>427.44000000000005</v>
      </c>
      <c r="EK273" s="231">
        <f t="shared" si="254"/>
        <v>431.63199999999995</v>
      </c>
      <c r="EL273" s="231">
        <f t="shared" si="254"/>
        <v>503.47799999999995</v>
      </c>
      <c r="EM273" s="231">
        <f t="shared" si="254"/>
        <v>466.96</v>
      </c>
      <c r="EN273" s="231">
        <f t="shared" si="254"/>
        <v>461.08499999999998</v>
      </c>
      <c r="EO273" s="231">
        <f t="shared" si="254"/>
        <v>506.476</v>
      </c>
      <c r="EP273" s="231">
        <f t="shared" si="254"/>
        <v>411.59</v>
      </c>
      <c r="EQ273" s="231">
        <f t="shared" si="254"/>
        <v>398.23999999999995</v>
      </c>
      <c r="ER273" s="231">
        <f t="shared" si="254"/>
        <v>452.22800000000001</v>
      </c>
      <c r="ES273" s="231">
        <f t="shared" si="254"/>
        <v>454.44299999999998</v>
      </c>
      <c r="ET273" s="231">
        <f t="shared" si="254"/>
        <v>486.77199999999999</v>
      </c>
      <c r="EU273" s="231">
        <f t="shared" si="254"/>
        <v>463.5</v>
      </c>
      <c r="EV273" s="231">
        <f t="shared" si="254"/>
        <v>482.86800000000005</v>
      </c>
      <c r="EW273" s="231">
        <f t="shared" si="254"/>
        <v>479.68800000000005</v>
      </c>
      <c r="EX273" s="231">
        <f t="shared" si="254"/>
        <v>421.58</v>
      </c>
      <c r="EY273" s="231">
        <f t="shared" si="254"/>
        <v>427.35</v>
      </c>
      <c r="EZ273" s="231">
        <f t="shared" si="254"/>
        <v>460.92199999999997</v>
      </c>
      <c r="FA273" s="231">
        <f t="shared" si="254"/>
        <v>511.02</v>
      </c>
      <c r="FB273" s="231">
        <f t="shared" si="254"/>
        <v>443.745</v>
      </c>
      <c r="FC273" s="231">
        <f t="shared" si="254"/>
        <v>488.33499999999998</v>
      </c>
      <c r="FD273" s="231">
        <f t="shared" si="254"/>
        <v>408.72</v>
      </c>
      <c r="FE273" s="231">
        <f t="shared" si="254"/>
        <v>391.60799999999995</v>
      </c>
      <c r="FF273" s="231">
        <f t="shared" si="254"/>
        <v>436.86500000000001</v>
      </c>
      <c r="FG273" s="231">
        <f t="shared" si="254"/>
        <v>439.12799999999993</v>
      </c>
      <c r="FH273" s="231">
        <f t="shared" si="254"/>
        <v>491.185</v>
      </c>
      <c r="FI273" s="231">
        <f t="shared" si="254"/>
        <v>443.37099999999998</v>
      </c>
      <c r="FJ273" s="231">
        <f t="shared" si="254"/>
        <v>467.34299999999996</v>
      </c>
      <c r="FK273" s="231">
        <f t="shared" si="254"/>
        <v>399.89599999999996</v>
      </c>
      <c r="FL273" s="231">
        <f t="shared" si="254"/>
        <v>454.27200000000005</v>
      </c>
      <c r="FM273" s="231">
        <f t="shared" si="254"/>
        <v>462.07500000000005</v>
      </c>
      <c r="FN273" s="231">
        <f t="shared" si="254"/>
        <v>487.05</v>
      </c>
      <c r="FO273" s="231">
        <f t="shared" si="254"/>
        <v>444.26400000000001</v>
      </c>
      <c r="FP273" s="231">
        <f t="shared" si="254"/>
        <v>520.19999999999993</v>
      </c>
      <c r="FQ273" s="231">
        <f t="shared" si="254"/>
        <v>430.79400000000004</v>
      </c>
      <c r="FR273" s="231">
        <f t="shared" si="254"/>
        <v>400.19099999999997</v>
      </c>
      <c r="FS273" s="231">
        <f t="shared" si="254"/>
        <v>444.88900000000001</v>
      </c>
      <c r="FT273" s="231">
        <f t="shared" si="254"/>
        <v>457.21600000000001</v>
      </c>
      <c r="FU273" s="231">
        <f t="shared" si="254"/>
        <v>450.11</v>
      </c>
      <c r="FV273" s="231">
        <f t="shared" si="254"/>
        <v>472.26899999999995</v>
      </c>
      <c r="FW273" s="231">
        <f t="shared" si="254"/>
        <v>392.54400000000004</v>
      </c>
      <c r="FX273" s="231">
        <f t="shared" si="254"/>
        <v>523.39799999999991</v>
      </c>
      <c r="FY273" s="231">
        <f t="shared" si="254"/>
        <v>408.63</v>
      </c>
      <c r="FZ273" s="231">
        <f t="shared" si="254"/>
        <v>471.84299999999996</v>
      </c>
      <c r="GA273" s="231">
        <f t="shared" si="254"/>
        <v>413.94600000000008</v>
      </c>
      <c r="GB273" s="231">
        <f t="shared" si="254"/>
        <v>395.84699999999998</v>
      </c>
      <c r="GC273" s="231">
        <f t="shared" si="254"/>
        <v>398.78100000000001</v>
      </c>
      <c r="GD273" s="231">
        <f t="shared" si="254"/>
        <v>437.75</v>
      </c>
      <c r="GE273" s="231">
        <f t="shared" si="254"/>
        <v>391.66399999999999</v>
      </c>
      <c r="GF273" s="231">
        <f t="shared" si="254"/>
        <v>485.96100000000001</v>
      </c>
      <c r="GG273" s="231">
        <f t="shared" si="254"/>
        <v>511.048</v>
      </c>
      <c r="GH273" s="231">
        <f t="shared" si="254"/>
        <v>468</v>
      </c>
      <c r="GI273" s="231">
        <f t="shared" si="254"/>
        <v>402.56900000000002</v>
      </c>
      <c r="GJ273" s="231">
        <f t="shared" si="254"/>
        <v>454.125</v>
      </c>
      <c r="GK273" s="231">
        <f t="shared" si="254"/>
        <v>479.35899999999992</v>
      </c>
      <c r="GL273" s="231">
        <f t="shared" ref="GL273:IW273" si="255">+IFERROR((GL118*$B$145+GL199*$B$242)/$B$253,"")</f>
        <v>437.54100000000005</v>
      </c>
      <c r="GM273" s="231">
        <f t="shared" si="255"/>
        <v>407.37100000000004</v>
      </c>
      <c r="GN273" s="231">
        <f t="shared" si="255"/>
        <v>487.35</v>
      </c>
      <c r="GO273" s="231">
        <f t="shared" si="255"/>
        <v>474.62400000000002</v>
      </c>
      <c r="GP273" s="231">
        <f t="shared" si="255"/>
        <v>423.94</v>
      </c>
      <c r="GQ273" s="231">
        <f t="shared" si="255"/>
        <v>465.17</v>
      </c>
      <c r="GR273" s="231">
        <f t="shared" si="255"/>
        <v>525.30000000000007</v>
      </c>
      <c r="GS273" s="231">
        <f t="shared" si="255"/>
        <v>472.77</v>
      </c>
      <c r="GT273" s="231">
        <f t="shared" si="255"/>
        <v>419.12</v>
      </c>
      <c r="GU273" s="231">
        <f t="shared" si="255"/>
        <v>465.291</v>
      </c>
      <c r="GV273" s="231">
        <f t="shared" si="255"/>
        <v>495.37399999999997</v>
      </c>
      <c r="GW273" s="231">
        <f t="shared" si="255"/>
        <v>403.029</v>
      </c>
      <c r="GX273" s="231">
        <f t="shared" si="255"/>
        <v>489.45000000000005</v>
      </c>
      <c r="GY273" s="231">
        <f t="shared" si="255"/>
        <v>389.55</v>
      </c>
      <c r="GZ273" s="231">
        <f t="shared" si="255"/>
        <v>484.93900000000002</v>
      </c>
      <c r="HA273" s="231">
        <f t="shared" si="255"/>
        <v>466.86000000000007</v>
      </c>
      <c r="HB273" s="231">
        <f t="shared" si="255"/>
        <v>390.42</v>
      </c>
      <c r="HC273" s="231">
        <f t="shared" si="255"/>
        <v>514.59500000000003</v>
      </c>
      <c r="HD273" s="231">
        <f t="shared" si="255"/>
        <v>433.81599999999997</v>
      </c>
      <c r="HE273" s="231">
        <f t="shared" si="255"/>
        <v>458.42999999999995</v>
      </c>
      <c r="HF273" s="231">
        <f t="shared" si="255"/>
        <v>491.5</v>
      </c>
      <c r="HG273" s="231">
        <f t="shared" si="255"/>
        <v>462.21299999999997</v>
      </c>
      <c r="HH273" s="231">
        <f t="shared" si="255"/>
        <v>375.76499999999999</v>
      </c>
      <c r="HI273" s="231">
        <f t="shared" si="255"/>
        <v>468.05</v>
      </c>
      <c r="HJ273" s="231">
        <f t="shared" si="255"/>
        <v>477.01199999999994</v>
      </c>
      <c r="HK273" s="231">
        <f t="shared" si="255"/>
        <v>394.74</v>
      </c>
      <c r="HL273" s="231">
        <f t="shared" si="255"/>
        <v>434.64400000000001</v>
      </c>
      <c r="HM273" s="231">
        <f t="shared" si="255"/>
        <v>455.54400000000004</v>
      </c>
      <c r="HN273" s="231">
        <f t="shared" si="255"/>
        <v>460.86300000000006</v>
      </c>
      <c r="HO273" s="231">
        <f t="shared" si="255"/>
        <v>504.98800000000006</v>
      </c>
      <c r="HP273" s="231">
        <f t="shared" si="255"/>
        <v>438.48</v>
      </c>
      <c r="HQ273" s="231">
        <f t="shared" si="255"/>
        <v>452.608</v>
      </c>
      <c r="HR273" s="231">
        <f t="shared" si="255"/>
        <v>444.74400000000003</v>
      </c>
      <c r="HS273" s="231">
        <f t="shared" si="255"/>
        <v>510</v>
      </c>
      <c r="HT273" s="231">
        <f t="shared" si="255"/>
        <v>431.10400000000004</v>
      </c>
      <c r="HU273" s="231">
        <f t="shared" si="255"/>
        <v>442.52</v>
      </c>
      <c r="HV273" s="231">
        <f t="shared" si="255"/>
        <v>394.91800000000001</v>
      </c>
      <c r="HW273" s="231">
        <f t="shared" si="255"/>
        <v>430.59200000000004</v>
      </c>
      <c r="HX273" s="231">
        <f t="shared" si="255"/>
        <v>453.40899999999999</v>
      </c>
      <c r="HY273" s="231">
        <f t="shared" si="255"/>
        <v>487.95599999999996</v>
      </c>
      <c r="HZ273" s="231">
        <f t="shared" si="255"/>
        <v>465.92000000000007</v>
      </c>
      <c r="IA273" s="231">
        <f t="shared" si="255"/>
        <v>396.07800000000003</v>
      </c>
      <c r="IB273" s="231">
        <f t="shared" si="255"/>
        <v>470.42099999999999</v>
      </c>
      <c r="IC273" s="231">
        <f t="shared" si="255"/>
        <v>499.92800000000005</v>
      </c>
      <c r="ID273" s="231">
        <f t="shared" si="255"/>
        <v>386.28</v>
      </c>
      <c r="IE273" s="231">
        <f t="shared" si="255"/>
        <v>442.20599999999996</v>
      </c>
      <c r="IF273" s="231">
        <f t="shared" si="255"/>
        <v>457.23900000000003</v>
      </c>
      <c r="IG273" s="231">
        <f t="shared" si="255"/>
        <v>474.3</v>
      </c>
      <c r="IH273" s="231">
        <f t="shared" si="255"/>
        <v>420.02600000000001</v>
      </c>
      <c r="II273" s="231">
        <f t="shared" si="255"/>
        <v>422.41</v>
      </c>
      <c r="IJ273" s="231">
        <f t="shared" si="255"/>
        <v>518.06399999999996</v>
      </c>
      <c r="IK273" s="231">
        <f t="shared" si="255"/>
        <v>483.12</v>
      </c>
      <c r="IL273" s="231">
        <f t="shared" si="255"/>
        <v>408.726</v>
      </c>
      <c r="IM273" s="231">
        <f t="shared" si="255"/>
        <v>484.64</v>
      </c>
      <c r="IN273" s="231">
        <f t="shared" si="255"/>
        <v>482.976</v>
      </c>
      <c r="IO273" s="231">
        <f t="shared" si="255"/>
        <v>455.84</v>
      </c>
      <c r="IP273" s="231">
        <f t="shared" si="255"/>
        <v>501.49800000000005</v>
      </c>
      <c r="IQ273" s="231">
        <f t="shared" si="255"/>
        <v>363.423</v>
      </c>
      <c r="IR273" s="231">
        <f t="shared" si="255"/>
        <v>416.8</v>
      </c>
      <c r="IS273" s="231">
        <f t="shared" si="255"/>
        <v>446.34</v>
      </c>
      <c r="IT273" s="231">
        <f t="shared" si="255"/>
        <v>417.62799999999993</v>
      </c>
      <c r="IU273" s="231">
        <f t="shared" si="255"/>
        <v>462.98500000000001</v>
      </c>
      <c r="IV273" s="231">
        <f t="shared" si="255"/>
        <v>503</v>
      </c>
      <c r="IW273" s="231">
        <f t="shared" si="255"/>
        <v>450.46800000000002</v>
      </c>
      <c r="IX273" s="231">
        <f t="shared" ref="IX273:LI273" si="256">+IFERROR((IX118*$B$145+IX199*$B$242)/$B$253,"")</f>
        <v>424.72500000000002</v>
      </c>
      <c r="IY273" s="231">
        <f t="shared" si="256"/>
        <v>438.161</v>
      </c>
      <c r="IZ273" s="231">
        <f t="shared" si="256"/>
        <v>491.4</v>
      </c>
      <c r="JA273" s="231">
        <f t="shared" si="256"/>
        <v>500.5</v>
      </c>
      <c r="JB273" s="231">
        <f t="shared" si="256"/>
        <v>457.91399999999999</v>
      </c>
      <c r="JC273" s="231">
        <f t="shared" si="256"/>
        <v>469.71</v>
      </c>
      <c r="JD273" s="231">
        <f t="shared" si="256"/>
        <v>462.48400000000004</v>
      </c>
      <c r="JE273" s="231">
        <f t="shared" si="256"/>
        <v>423.57300000000004</v>
      </c>
      <c r="JF273" s="231">
        <f t="shared" si="256"/>
        <v>436.15599999999989</v>
      </c>
      <c r="JG273" s="231">
        <f t="shared" si="256"/>
        <v>361.08</v>
      </c>
      <c r="JH273" s="231">
        <f t="shared" si="256"/>
        <v>529.10799999999995</v>
      </c>
      <c r="JI273" s="231">
        <f t="shared" si="256"/>
        <v>511.97399999999999</v>
      </c>
      <c r="JJ273" s="231">
        <f t="shared" si="256"/>
        <v>370.96799999999996</v>
      </c>
      <c r="JK273" s="231">
        <f t="shared" si="256"/>
        <v>489.18000000000006</v>
      </c>
      <c r="JL273" s="231">
        <f t="shared" si="256"/>
        <v>473.69000000000005</v>
      </c>
      <c r="JM273" s="231">
        <f t="shared" si="256"/>
        <v>458.48800000000006</v>
      </c>
      <c r="JN273" s="231">
        <f t="shared" si="256"/>
        <v>442.70699999999999</v>
      </c>
      <c r="JO273" s="231">
        <f t="shared" si="256"/>
        <v>490.54599999999999</v>
      </c>
      <c r="JP273" s="231">
        <f t="shared" si="256"/>
        <v>485.50000000000006</v>
      </c>
      <c r="JQ273" s="231">
        <f t="shared" si="256"/>
        <v>468.37600000000003</v>
      </c>
      <c r="JR273" s="231">
        <f t="shared" si="256"/>
        <v>490.42800000000005</v>
      </c>
      <c r="JS273" s="231">
        <f t="shared" si="256"/>
        <v>401.625</v>
      </c>
      <c r="JT273" s="231">
        <f t="shared" si="256"/>
        <v>485.37600000000003</v>
      </c>
      <c r="JU273" s="231">
        <f t="shared" si="256"/>
        <v>456.72</v>
      </c>
      <c r="JV273" s="231">
        <f t="shared" si="256"/>
        <v>424.17999999999995</v>
      </c>
      <c r="JW273" s="231">
        <f t="shared" si="256"/>
        <v>453.60599999999999</v>
      </c>
      <c r="JX273" s="231">
        <f t="shared" si="256"/>
        <v>483.91700000000003</v>
      </c>
      <c r="JY273" s="231">
        <f t="shared" si="256"/>
        <v>479.56200000000007</v>
      </c>
      <c r="JZ273" s="231">
        <f t="shared" si="256"/>
        <v>495.76599999999996</v>
      </c>
      <c r="KA273" s="231">
        <f t="shared" si="256"/>
        <v>436.077</v>
      </c>
      <c r="KB273" s="231">
        <f t="shared" si="256"/>
        <v>493.77600000000001</v>
      </c>
      <c r="KC273" s="231">
        <f t="shared" si="256"/>
        <v>478.51800000000003</v>
      </c>
      <c r="KD273" s="231">
        <f t="shared" si="256"/>
        <v>491.74799999999993</v>
      </c>
      <c r="KE273" s="231">
        <f t="shared" si="256"/>
        <v>449.4</v>
      </c>
      <c r="KF273" s="231">
        <f t="shared" si="256"/>
        <v>452.04900000000004</v>
      </c>
      <c r="KG273" s="231">
        <f t="shared" si="256"/>
        <v>530.46400000000006</v>
      </c>
      <c r="KH273" s="231">
        <f t="shared" si="256"/>
        <v>471.108</v>
      </c>
      <c r="KI273" s="231">
        <f t="shared" si="256"/>
        <v>452.22800000000001</v>
      </c>
      <c r="KJ273" s="231">
        <f t="shared" si="256"/>
        <v>423.61899999999991</v>
      </c>
      <c r="KK273" s="231">
        <f t="shared" si="256"/>
        <v>462.38400000000001</v>
      </c>
      <c r="KL273" s="231">
        <f t="shared" si="256"/>
        <v>522</v>
      </c>
      <c r="KM273" s="231">
        <f t="shared" si="256"/>
        <v>472.36599999999999</v>
      </c>
      <c r="KN273" s="231">
        <f t="shared" si="256"/>
        <v>452.57400000000001</v>
      </c>
      <c r="KO273" s="231">
        <f t="shared" si="256"/>
        <v>514.30500000000006</v>
      </c>
      <c r="KP273" s="231">
        <f t="shared" si="256"/>
        <v>406.89599999999996</v>
      </c>
      <c r="KQ273" s="231">
        <f t="shared" si="256"/>
        <v>485.56900000000002</v>
      </c>
      <c r="KR273" s="231">
        <f t="shared" si="256"/>
        <v>503.72</v>
      </c>
      <c r="KS273" s="231">
        <f t="shared" si="256"/>
        <v>423.34199999999998</v>
      </c>
      <c r="KT273" s="231">
        <f t="shared" si="256"/>
        <v>504.07500000000005</v>
      </c>
      <c r="KU273" s="231">
        <f t="shared" si="256"/>
        <v>448.05599999999998</v>
      </c>
      <c r="KV273" s="231">
        <f t="shared" si="256"/>
        <v>454.80100000000004</v>
      </c>
      <c r="KW273" s="231">
        <f t="shared" si="256"/>
        <v>353.63499999999999</v>
      </c>
      <c r="KX273" s="231">
        <f t="shared" si="256"/>
        <v>397.71600000000001</v>
      </c>
      <c r="KY273" s="231">
        <f t="shared" si="256"/>
        <v>399.76</v>
      </c>
      <c r="KZ273" s="231">
        <f t="shared" si="256"/>
        <v>443.30400000000003</v>
      </c>
      <c r="LA273" s="231">
        <f t="shared" si="256"/>
        <v>447.17400000000004</v>
      </c>
      <c r="LB273" s="231">
        <f t="shared" si="256"/>
        <v>423.73799999999994</v>
      </c>
      <c r="LC273" s="231">
        <f t="shared" si="256"/>
        <v>444.97800000000001</v>
      </c>
      <c r="LD273" s="231">
        <f t="shared" si="256"/>
        <v>376.99199999999996</v>
      </c>
      <c r="LE273" s="231">
        <f t="shared" si="256"/>
        <v>499.35199999999998</v>
      </c>
      <c r="LF273" s="231">
        <f t="shared" si="256"/>
        <v>398.11199999999997</v>
      </c>
      <c r="LG273" s="231">
        <f t="shared" si="256"/>
        <v>525.16800000000001</v>
      </c>
      <c r="LH273" s="231">
        <f t="shared" si="256"/>
        <v>430.02499999999998</v>
      </c>
      <c r="LI273" s="231">
        <f t="shared" si="256"/>
        <v>368.01800000000003</v>
      </c>
      <c r="LJ273" s="231">
        <f t="shared" ref="LJ273:NU273" si="257">+IFERROR((LJ118*$B$145+LJ199*$B$242)/$B$253,"")</f>
        <v>461.39099999999996</v>
      </c>
      <c r="LK273" s="231">
        <f t="shared" si="257"/>
        <v>393.471</v>
      </c>
      <c r="LL273" s="231">
        <f t="shared" si="257"/>
        <v>461.57199999999995</v>
      </c>
      <c r="LM273" s="231">
        <f t="shared" si="257"/>
        <v>508.47</v>
      </c>
      <c r="LN273" s="231">
        <f t="shared" si="257"/>
        <v>407.68</v>
      </c>
      <c r="LO273" s="231">
        <f t="shared" si="257"/>
        <v>434.92</v>
      </c>
      <c r="LP273" s="231">
        <f t="shared" si="257"/>
        <v>533.91899999999998</v>
      </c>
      <c r="LQ273" s="231">
        <f t="shared" si="257"/>
        <v>403.48</v>
      </c>
      <c r="LR273" s="231">
        <f t="shared" si="257"/>
        <v>453.40899999999999</v>
      </c>
      <c r="LS273" s="231">
        <f t="shared" si="257"/>
        <v>441.50400000000002</v>
      </c>
      <c r="LT273" s="231">
        <f t="shared" si="257"/>
        <v>489.71199999999999</v>
      </c>
      <c r="LU273" s="231">
        <f t="shared" si="257"/>
        <v>424.48200000000003</v>
      </c>
      <c r="LV273" s="231">
        <f t="shared" si="257"/>
        <v>417.06900000000002</v>
      </c>
      <c r="LW273" s="231">
        <f t="shared" si="257"/>
        <v>453.96</v>
      </c>
      <c r="LX273" s="231">
        <f t="shared" si="257"/>
        <v>493.96800000000002</v>
      </c>
      <c r="LY273" s="231">
        <f t="shared" si="257"/>
        <v>466.53200000000004</v>
      </c>
      <c r="LZ273" s="231">
        <f t="shared" si="257"/>
        <v>446.66599999999994</v>
      </c>
      <c r="MA273" s="231">
        <f t="shared" si="257"/>
        <v>462.33600000000001</v>
      </c>
      <c r="MB273" s="231">
        <f t="shared" si="257"/>
        <v>384.66500000000002</v>
      </c>
      <c r="MC273" s="231">
        <f t="shared" si="257"/>
        <v>441.375</v>
      </c>
      <c r="MD273" s="231">
        <f t="shared" si="257"/>
        <v>501.99399999999991</v>
      </c>
      <c r="ME273" s="231">
        <f t="shared" si="257"/>
        <v>463.5</v>
      </c>
      <c r="MF273" s="231">
        <f t="shared" si="257"/>
        <v>427.65600000000001</v>
      </c>
      <c r="MG273" s="231">
        <f t="shared" si="257"/>
        <v>428.97800000000001</v>
      </c>
      <c r="MH273" s="231">
        <f t="shared" si="257"/>
        <v>495.21</v>
      </c>
      <c r="MI273" s="231">
        <f t="shared" si="257"/>
        <v>465.63000000000005</v>
      </c>
      <c r="MJ273" s="231">
        <f t="shared" si="257"/>
        <v>430.661</v>
      </c>
      <c r="MK273" s="231">
        <f t="shared" si="257"/>
        <v>471.25200000000007</v>
      </c>
      <c r="ML273" s="231">
        <f t="shared" si="257"/>
        <v>510.69600000000008</v>
      </c>
      <c r="MM273" s="231">
        <f t="shared" si="257"/>
        <v>501.93000000000006</v>
      </c>
      <c r="MN273" s="231">
        <f t="shared" si="257"/>
        <v>405.33800000000002</v>
      </c>
      <c r="MO273" s="231">
        <f t="shared" si="257"/>
        <v>439.11599999999999</v>
      </c>
      <c r="MP273" s="231">
        <f t="shared" si="257"/>
        <v>508.02399999999994</v>
      </c>
      <c r="MQ273" s="231">
        <f t="shared" si="257"/>
        <v>464.64599999999996</v>
      </c>
      <c r="MR273" s="231">
        <f t="shared" si="257"/>
        <v>445.51599999999996</v>
      </c>
      <c r="MS273" s="231">
        <f t="shared" si="257"/>
        <v>417.64</v>
      </c>
      <c r="MT273" s="231">
        <f t="shared" si="257"/>
        <v>470.214</v>
      </c>
      <c r="MU273" s="231">
        <f t="shared" si="257"/>
        <v>457.61999999999995</v>
      </c>
      <c r="MV273" s="231">
        <f t="shared" si="257"/>
        <v>475.12299999999993</v>
      </c>
      <c r="MW273" s="231">
        <f t="shared" si="257"/>
        <v>542.49</v>
      </c>
      <c r="MX273" s="231">
        <f t="shared" si="257"/>
        <v>504</v>
      </c>
      <c r="MY273" s="231">
        <f t="shared" si="257"/>
        <v>533.35800000000006</v>
      </c>
      <c r="MZ273" s="231">
        <f t="shared" si="257"/>
        <v>481.87299999999993</v>
      </c>
      <c r="NA273" s="231">
        <f t="shared" si="257"/>
        <v>432.21199999999999</v>
      </c>
      <c r="NB273" s="231">
        <f t="shared" si="257"/>
        <v>431.37599999999998</v>
      </c>
      <c r="NC273" s="231">
        <f t="shared" si="257"/>
        <v>504.48200000000003</v>
      </c>
      <c r="ND273" s="231">
        <f t="shared" si="257"/>
        <v>429.79200000000003</v>
      </c>
      <c r="NE273" s="231">
        <f t="shared" si="257"/>
        <v>461.55</v>
      </c>
      <c r="NF273" s="231">
        <f t="shared" si="257"/>
        <v>349.81099999999998</v>
      </c>
      <c r="NG273" s="231">
        <f t="shared" si="257"/>
        <v>420.32100000000008</v>
      </c>
      <c r="NH273" s="231">
        <f t="shared" si="257"/>
        <v>379.48800000000006</v>
      </c>
      <c r="NI273" s="231">
        <f t="shared" si="257"/>
        <v>430.25099999999992</v>
      </c>
      <c r="NJ273" s="231">
        <f t="shared" si="257"/>
        <v>391.95599999999996</v>
      </c>
      <c r="NK273" s="231">
        <f t="shared" si="257"/>
        <v>387.02</v>
      </c>
      <c r="NL273" s="231">
        <f t="shared" si="257"/>
        <v>491.89800000000002</v>
      </c>
      <c r="NM273" s="231">
        <f t="shared" si="257"/>
        <v>437.92799999999994</v>
      </c>
      <c r="NN273" s="231">
        <f t="shared" si="257"/>
        <v>477.69600000000008</v>
      </c>
      <c r="NO273" s="231">
        <f t="shared" si="257"/>
        <v>456.43200000000002</v>
      </c>
      <c r="NP273" s="231">
        <f t="shared" si="257"/>
        <v>500.83499999999998</v>
      </c>
      <c r="NQ273" s="231">
        <f t="shared" si="257"/>
        <v>448.23999999999995</v>
      </c>
      <c r="NR273" s="231">
        <f t="shared" si="257"/>
        <v>459.46600000000001</v>
      </c>
      <c r="NS273" s="231">
        <f t="shared" si="257"/>
        <v>410.01</v>
      </c>
      <c r="NT273" s="231">
        <f t="shared" si="257"/>
        <v>459</v>
      </c>
      <c r="NU273" s="231">
        <f t="shared" si="257"/>
        <v>449.31</v>
      </c>
      <c r="NV273" s="231">
        <f t="shared" ref="NV273:QG273" si="258">+IFERROR((NV118*$B$145+NV199*$B$242)/$B$253,"")</f>
        <v>524.20500000000004</v>
      </c>
      <c r="NW273" s="231">
        <f t="shared" si="258"/>
        <v>413.4</v>
      </c>
      <c r="NX273" s="231">
        <f t="shared" si="258"/>
        <v>463.11399999999992</v>
      </c>
      <c r="NY273" s="231">
        <f t="shared" si="258"/>
        <v>508.53500000000003</v>
      </c>
      <c r="NZ273" s="231">
        <f t="shared" si="258"/>
        <v>464.88</v>
      </c>
      <c r="OA273" s="231">
        <f t="shared" si="258"/>
        <v>497.94000000000005</v>
      </c>
      <c r="OB273" s="231">
        <f t="shared" si="258"/>
        <v>497.904</v>
      </c>
      <c r="OC273" s="231">
        <f t="shared" si="258"/>
        <v>422.34399999999999</v>
      </c>
      <c r="OD273" s="231">
        <f t="shared" si="258"/>
        <v>489.49999999999994</v>
      </c>
      <c r="OE273" s="231">
        <f t="shared" si="258"/>
        <v>352.846</v>
      </c>
      <c r="OF273" s="231">
        <f t="shared" si="258"/>
        <v>350.31600000000003</v>
      </c>
      <c r="OG273" s="231">
        <f t="shared" si="258"/>
        <v>414.86399999999992</v>
      </c>
      <c r="OH273" s="231">
        <f t="shared" si="258"/>
        <v>470.94000000000005</v>
      </c>
      <c r="OI273" s="231">
        <f t="shared" si="258"/>
        <v>557</v>
      </c>
      <c r="OJ273" s="231">
        <f t="shared" si="258"/>
        <v>401.34799999999996</v>
      </c>
      <c r="OK273" s="231">
        <f t="shared" si="258"/>
        <v>472.05400000000003</v>
      </c>
      <c r="OL273" s="231">
        <f t="shared" si="258"/>
        <v>354.46800000000002</v>
      </c>
      <c r="OM273" s="231">
        <f t="shared" si="258"/>
        <v>513.08000000000004</v>
      </c>
      <c r="ON273" s="231">
        <f t="shared" si="258"/>
        <v>482.37699999999995</v>
      </c>
      <c r="OO273" s="231">
        <f t="shared" si="258"/>
        <v>426.4</v>
      </c>
      <c r="OP273" s="231">
        <f t="shared" si="258"/>
        <v>525.447</v>
      </c>
      <c r="OQ273" s="231">
        <f t="shared" si="258"/>
        <v>484.6049999999999</v>
      </c>
      <c r="OR273" s="231">
        <f t="shared" si="258"/>
        <v>477.23600000000005</v>
      </c>
      <c r="OS273" s="231">
        <f t="shared" si="258"/>
        <v>457.61999999999995</v>
      </c>
      <c r="OT273" s="231">
        <f t="shared" si="258"/>
        <v>452.88000000000005</v>
      </c>
      <c r="OU273" s="231">
        <f t="shared" si="258"/>
        <v>441.48</v>
      </c>
      <c r="OV273" s="231">
        <f t="shared" si="258"/>
        <v>488.81399999999996</v>
      </c>
      <c r="OW273" s="231">
        <f t="shared" si="258"/>
        <v>522.14400000000001</v>
      </c>
      <c r="OX273" s="231">
        <f t="shared" si="258"/>
        <v>432.01199999999994</v>
      </c>
      <c r="OY273" s="231">
        <f t="shared" si="258"/>
        <v>475.86</v>
      </c>
      <c r="OZ273" s="231">
        <f t="shared" si="258"/>
        <v>447.68799999999993</v>
      </c>
      <c r="PA273" s="231">
        <f t="shared" si="258"/>
        <v>364.48</v>
      </c>
      <c r="PB273" s="231">
        <f t="shared" si="258"/>
        <v>465.52</v>
      </c>
      <c r="PC273" s="231">
        <f t="shared" si="258"/>
        <v>441.73800000000006</v>
      </c>
      <c r="PD273" s="231">
        <f t="shared" si="258"/>
        <v>431.37599999999998</v>
      </c>
      <c r="PE273" s="231">
        <f t="shared" si="258"/>
        <v>451.53</v>
      </c>
      <c r="PF273" s="231">
        <f t="shared" si="258"/>
        <v>527.75800000000004</v>
      </c>
      <c r="PG273" s="231">
        <f t="shared" si="258"/>
        <v>499.99800000000005</v>
      </c>
      <c r="PH273" s="231">
        <f t="shared" si="258"/>
        <v>466.75299999999993</v>
      </c>
      <c r="PI273" s="231">
        <f t="shared" si="258"/>
        <v>516.63300000000004</v>
      </c>
      <c r="PJ273" s="231">
        <f t="shared" si="258"/>
        <v>493.81800000000004</v>
      </c>
      <c r="PK273" s="231">
        <f t="shared" si="258"/>
        <v>452.73199999999997</v>
      </c>
      <c r="PL273" s="231">
        <f t="shared" si="258"/>
        <v>454.08</v>
      </c>
      <c r="PM273" s="231">
        <f t="shared" si="258"/>
        <v>429.82800000000003</v>
      </c>
      <c r="PN273" s="231">
        <f t="shared" si="258"/>
        <v>382.70400000000001</v>
      </c>
      <c r="PO273" s="231">
        <f t="shared" si="258"/>
        <v>434.52</v>
      </c>
      <c r="PP273" s="231">
        <f t="shared" si="258"/>
        <v>507.83199999999999</v>
      </c>
      <c r="PQ273" s="231">
        <f t="shared" si="258"/>
        <v>484.84799999999996</v>
      </c>
      <c r="PR273" s="231">
        <f t="shared" si="258"/>
        <v>477.85</v>
      </c>
      <c r="PS273" s="231">
        <f t="shared" si="258"/>
        <v>419.34199999999998</v>
      </c>
      <c r="PT273" s="231">
        <f t="shared" si="258"/>
        <v>479.98</v>
      </c>
      <c r="PU273" s="231">
        <f t="shared" si="258"/>
        <v>491.83200000000005</v>
      </c>
      <c r="PV273" s="231">
        <f t="shared" si="258"/>
        <v>394.41599999999994</v>
      </c>
      <c r="PW273" s="231">
        <f t="shared" si="258"/>
        <v>482.22</v>
      </c>
      <c r="PX273" s="231">
        <f t="shared" si="258"/>
        <v>430.38</v>
      </c>
      <c r="PY273" s="231">
        <f t="shared" si="258"/>
        <v>520.69999999999993</v>
      </c>
      <c r="PZ273" s="231">
        <f t="shared" si="258"/>
        <v>479.25900000000001</v>
      </c>
      <c r="QA273" s="231">
        <f t="shared" si="258"/>
        <v>472.47300000000001</v>
      </c>
      <c r="QB273" s="231">
        <f t="shared" si="258"/>
        <v>448.42900000000003</v>
      </c>
      <c r="QC273" s="231">
        <f t="shared" si="258"/>
        <v>427.35</v>
      </c>
      <c r="QD273" s="231">
        <f t="shared" si="258"/>
        <v>386.06100000000004</v>
      </c>
      <c r="QE273" s="231">
        <f t="shared" si="258"/>
        <v>488.47399999999993</v>
      </c>
      <c r="QF273" s="231">
        <f t="shared" si="258"/>
        <v>533.28100000000006</v>
      </c>
      <c r="QG273" s="231">
        <f t="shared" si="258"/>
        <v>453.71499999999997</v>
      </c>
      <c r="QH273" s="231">
        <f t="shared" ref="QH273:SG273" si="259">+IFERROR((QH118*$B$145+QH199*$B$242)/$B$253,"")</f>
        <v>473.90800000000002</v>
      </c>
      <c r="QI273" s="231">
        <f t="shared" si="259"/>
        <v>376.99199999999996</v>
      </c>
      <c r="QJ273" s="231">
        <f t="shared" si="259"/>
        <v>519.62199999999996</v>
      </c>
      <c r="QK273" s="231">
        <f t="shared" si="259"/>
        <v>468.72</v>
      </c>
      <c r="QL273" s="231">
        <f t="shared" si="259"/>
        <v>529.72799999999995</v>
      </c>
      <c r="QM273" s="231">
        <f t="shared" si="259"/>
        <v>509.54500000000002</v>
      </c>
      <c r="QN273" s="231">
        <f t="shared" si="259"/>
        <v>471.50399999999996</v>
      </c>
      <c r="QO273" s="231">
        <f t="shared" si="259"/>
        <v>524.745</v>
      </c>
      <c r="QP273" s="231">
        <f t="shared" si="259"/>
        <v>405.21600000000001</v>
      </c>
      <c r="QQ273" s="231">
        <f t="shared" si="259"/>
        <v>436.87999999999994</v>
      </c>
      <c r="QR273" s="231">
        <f t="shared" si="259"/>
        <v>497.98800000000006</v>
      </c>
      <c r="QS273" s="231">
        <f t="shared" si="259"/>
        <v>444.10300000000001</v>
      </c>
      <c r="QT273" s="231">
        <f t="shared" si="259"/>
        <v>411.32</v>
      </c>
      <c r="QU273" s="231">
        <f t="shared" si="259"/>
        <v>440.35199999999998</v>
      </c>
      <c r="QV273" s="231">
        <f t="shared" si="259"/>
        <v>496.00800000000004</v>
      </c>
      <c r="QW273" s="231">
        <f t="shared" si="259"/>
        <v>349.35500000000002</v>
      </c>
      <c r="QX273" s="231">
        <f t="shared" si="259"/>
        <v>434.72</v>
      </c>
      <c r="QY273" s="231">
        <f t="shared" si="259"/>
        <v>477.69600000000008</v>
      </c>
      <c r="QZ273" s="231">
        <f t="shared" si="259"/>
        <v>421.25400000000002</v>
      </c>
      <c r="RA273" s="231">
        <f t="shared" si="259"/>
        <v>539.74199999999996</v>
      </c>
      <c r="RB273" s="231">
        <f t="shared" si="259"/>
        <v>424.13000000000005</v>
      </c>
      <c r="RC273" s="231">
        <f t="shared" si="259"/>
        <v>431.55</v>
      </c>
      <c r="RD273" s="231">
        <f t="shared" si="259"/>
        <v>437.01599999999996</v>
      </c>
      <c r="RE273" s="231">
        <f t="shared" si="259"/>
        <v>415.4</v>
      </c>
      <c r="RF273" s="231">
        <f t="shared" si="259"/>
        <v>424.56399999999996</v>
      </c>
      <c r="RG273" s="231">
        <f t="shared" si="259"/>
        <v>357.38</v>
      </c>
      <c r="RH273" s="231">
        <f t="shared" si="259"/>
        <v>433.81599999999997</v>
      </c>
      <c r="RI273" s="231">
        <f t="shared" si="259"/>
        <v>504.952</v>
      </c>
      <c r="RJ273" s="231">
        <f t="shared" si="259"/>
        <v>487.024</v>
      </c>
      <c r="RK273" s="231">
        <f t="shared" si="259"/>
        <v>456.04200000000003</v>
      </c>
      <c r="RL273" s="231">
        <f t="shared" si="259"/>
        <v>404.80199999999996</v>
      </c>
      <c r="RM273" s="231">
        <f t="shared" si="259"/>
        <v>442.21200000000005</v>
      </c>
      <c r="RN273" s="231">
        <f t="shared" si="259"/>
        <v>448.404</v>
      </c>
      <c r="RO273" s="231">
        <f t="shared" si="259"/>
        <v>489.32</v>
      </c>
      <c r="RP273" s="231">
        <f t="shared" si="259"/>
        <v>395.52299999999997</v>
      </c>
      <c r="RQ273" s="231">
        <f t="shared" si="259"/>
        <v>493.31100000000004</v>
      </c>
      <c r="RR273" s="231">
        <f t="shared" si="259"/>
        <v>392.25</v>
      </c>
      <c r="RS273" s="231">
        <f t="shared" si="259"/>
        <v>479.4</v>
      </c>
      <c r="RT273" s="231">
        <f t="shared" si="259"/>
        <v>517.64700000000005</v>
      </c>
      <c r="RU273" s="231">
        <f t="shared" si="259"/>
        <v>400.75199999999995</v>
      </c>
      <c r="RV273" s="231">
        <f t="shared" si="259"/>
        <v>483.16</v>
      </c>
      <c r="RW273" s="231">
        <f t="shared" si="259"/>
        <v>388.714</v>
      </c>
      <c r="RX273" s="231">
        <f t="shared" si="259"/>
        <v>518.154</v>
      </c>
      <c r="RY273" s="231">
        <f t="shared" si="259"/>
        <v>477.95100000000008</v>
      </c>
      <c r="RZ273" s="231">
        <f t="shared" si="259"/>
        <v>442.09200000000004</v>
      </c>
      <c r="SA273" s="231">
        <f t="shared" si="259"/>
        <v>481.22199999999992</v>
      </c>
      <c r="SB273" s="231">
        <f t="shared" si="259"/>
        <v>459.64800000000002</v>
      </c>
      <c r="SC273" s="231">
        <f t="shared" si="259"/>
        <v>387.714</v>
      </c>
      <c r="SD273" s="231">
        <f t="shared" si="259"/>
        <v>465.94799999999998</v>
      </c>
      <c r="SE273" s="231">
        <f t="shared" si="259"/>
        <v>451.70699999999999</v>
      </c>
      <c r="SF273" s="231">
        <f t="shared" si="259"/>
        <v>496.49100000000004</v>
      </c>
      <c r="SG273" s="231">
        <f t="shared" si="259"/>
        <v>414.48400000000004</v>
      </c>
      <c r="SH273" s="231"/>
      <c r="SI273" s="231"/>
      <c r="SJ273" s="231"/>
      <c r="SK273" s="231"/>
    </row>
    <row r="274" spans="1:542">
      <c r="A274" s="249">
        <v>2018</v>
      </c>
      <c r="B274" s="231">
        <f t="shared" ref="B274:BM274" si="260">IFERROR((B119*$B$146+B200*$B$243)/$B$254,"")</f>
        <v>276.70499999999998</v>
      </c>
      <c r="C274" s="231">
        <f t="shared" si="260"/>
        <v>681.86299999999983</v>
      </c>
      <c r="D274" s="231">
        <f t="shared" si="260"/>
        <v>274.56200000000007</v>
      </c>
      <c r="E274" s="231">
        <f t="shared" si="260"/>
        <v>521.54399999999998</v>
      </c>
      <c r="F274" s="231">
        <f t="shared" si="260"/>
        <v>411.63099999999991</v>
      </c>
      <c r="G274" s="231">
        <f t="shared" si="260"/>
        <v>723.66899999999998</v>
      </c>
      <c r="H274" s="231">
        <f t="shared" si="260"/>
        <v>439.75199999999995</v>
      </c>
      <c r="I274" s="231">
        <f t="shared" si="260"/>
        <v>738.15599999999995</v>
      </c>
      <c r="J274" s="231">
        <f t="shared" si="260"/>
        <v>365.35599999999999</v>
      </c>
      <c r="K274" s="231">
        <f t="shared" si="260"/>
        <v>641.81799999999987</v>
      </c>
      <c r="L274" s="231">
        <f t="shared" si="260"/>
        <v>756.17399999999998</v>
      </c>
      <c r="M274" s="231">
        <f t="shared" si="260"/>
        <v>483.41300000000001</v>
      </c>
      <c r="N274" s="231">
        <f t="shared" si="260"/>
        <v>640.5</v>
      </c>
      <c r="O274" s="231">
        <f t="shared" si="260"/>
        <v>285.67500000000001</v>
      </c>
      <c r="P274" s="231">
        <f t="shared" si="260"/>
        <v>585.91800000000001</v>
      </c>
      <c r="Q274" s="231">
        <f t="shared" si="260"/>
        <v>750.52299999999991</v>
      </c>
      <c r="R274" s="231">
        <f t="shared" si="260"/>
        <v>337.73999999999995</v>
      </c>
      <c r="S274" s="231">
        <f t="shared" si="260"/>
        <v>403.83600000000001</v>
      </c>
      <c r="T274" s="231">
        <f t="shared" si="260"/>
        <v>736.93600000000004</v>
      </c>
      <c r="U274" s="231">
        <f t="shared" si="260"/>
        <v>696.94500000000005</v>
      </c>
      <c r="V274" s="231">
        <f t="shared" si="260"/>
        <v>471.36599999999993</v>
      </c>
      <c r="W274" s="231">
        <f t="shared" si="260"/>
        <v>578.58499999999992</v>
      </c>
      <c r="X274" s="231">
        <f t="shared" si="260"/>
        <v>633.27599999999995</v>
      </c>
      <c r="Y274" s="231">
        <f t="shared" si="260"/>
        <v>542.53099999999995</v>
      </c>
      <c r="Z274" s="231">
        <f t="shared" si="260"/>
        <v>413.86800000000005</v>
      </c>
      <c r="AA274" s="231">
        <f t="shared" si="260"/>
        <v>433.00400000000002</v>
      </c>
      <c r="AB274" s="231">
        <f t="shared" si="260"/>
        <v>503.43399999999997</v>
      </c>
      <c r="AC274" s="231">
        <f t="shared" si="260"/>
        <v>401.47199999999998</v>
      </c>
      <c r="AD274" s="231">
        <f t="shared" si="260"/>
        <v>619.78800000000012</v>
      </c>
      <c r="AE274" s="231">
        <f t="shared" si="260"/>
        <v>290.16000000000003</v>
      </c>
      <c r="AF274" s="231">
        <f t="shared" si="260"/>
        <v>559.36799999999994</v>
      </c>
      <c r="AG274" s="231">
        <f t="shared" si="260"/>
        <v>296.43099999999998</v>
      </c>
      <c r="AH274" s="231">
        <f t="shared" si="260"/>
        <v>730.29599999999994</v>
      </c>
      <c r="AI274" s="231">
        <f t="shared" si="260"/>
        <v>661.05</v>
      </c>
      <c r="AJ274" s="231">
        <f t="shared" si="260"/>
        <v>311.80500000000001</v>
      </c>
      <c r="AK274" s="231">
        <f t="shared" si="260"/>
        <v>377.19399999999996</v>
      </c>
      <c r="AL274" s="231">
        <f t="shared" si="260"/>
        <v>545.05200000000002</v>
      </c>
      <c r="AM274" s="231">
        <f t="shared" si="260"/>
        <v>657</v>
      </c>
      <c r="AN274" s="231">
        <f t="shared" si="260"/>
        <v>348.3900000000001</v>
      </c>
      <c r="AO274" s="231">
        <f t="shared" si="260"/>
        <v>572.02</v>
      </c>
      <c r="AP274" s="231">
        <f t="shared" si="260"/>
        <v>714.97800000000007</v>
      </c>
      <c r="AQ274" s="231">
        <f t="shared" si="260"/>
        <v>441.464</v>
      </c>
      <c r="AR274" s="231">
        <f t="shared" si="260"/>
        <v>436.57000000000005</v>
      </c>
      <c r="AS274" s="231">
        <f t="shared" si="260"/>
        <v>582.10199999999998</v>
      </c>
      <c r="AT274" s="231">
        <f t="shared" si="260"/>
        <v>759.91300000000001</v>
      </c>
      <c r="AU274" s="231">
        <f t="shared" si="260"/>
        <v>565.24800000000005</v>
      </c>
      <c r="AV274" s="231">
        <f t="shared" si="260"/>
        <v>565.0680000000001</v>
      </c>
      <c r="AW274" s="231">
        <f t="shared" si="260"/>
        <v>393.25</v>
      </c>
      <c r="AX274" s="231">
        <f t="shared" si="260"/>
        <v>480.79200000000014</v>
      </c>
      <c r="AY274" s="231">
        <f t="shared" si="260"/>
        <v>317.14</v>
      </c>
      <c r="AZ274" s="231">
        <f t="shared" si="260"/>
        <v>311.80500000000001</v>
      </c>
      <c r="BA274" s="231">
        <f t="shared" si="260"/>
        <v>597.81200000000001</v>
      </c>
      <c r="BB274" s="231">
        <f t="shared" si="260"/>
        <v>682.9100000000002</v>
      </c>
      <c r="BC274" s="231">
        <f t="shared" si="260"/>
        <v>505.93199999999996</v>
      </c>
      <c r="BD274" s="231">
        <f t="shared" si="260"/>
        <v>610.80799999999999</v>
      </c>
      <c r="BE274" s="231">
        <f t="shared" si="260"/>
        <v>749.75699999999995</v>
      </c>
      <c r="BF274" s="231">
        <f t="shared" si="260"/>
        <v>661.2</v>
      </c>
      <c r="BG274" s="231">
        <f t="shared" si="260"/>
        <v>721.97</v>
      </c>
      <c r="BH274" s="231">
        <f t="shared" si="260"/>
        <v>418.70999999999992</v>
      </c>
      <c r="BI274" s="231">
        <f t="shared" si="260"/>
        <v>334.27699999999999</v>
      </c>
      <c r="BJ274" s="231">
        <f t="shared" si="260"/>
        <v>685.41800000000001</v>
      </c>
      <c r="BK274" s="231">
        <f t="shared" si="260"/>
        <v>522.60800000000006</v>
      </c>
      <c r="BL274" s="231">
        <f t="shared" si="260"/>
        <v>487.82299999999998</v>
      </c>
      <c r="BM274" s="231">
        <f t="shared" si="260"/>
        <v>523.9</v>
      </c>
      <c r="BN274" s="231">
        <f t="shared" ref="BN274:DY274" si="261">IFERROR((BN119*$B$146+BN200*$B$243)/$B$254,"")</f>
        <v>659.32</v>
      </c>
      <c r="BO274" s="231">
        <f t="shared" si="261"/>
        <v>430.09500000000003</v>
      </c>
      <c r="BP274" s="231">
        <f t="shared" si="261"/>
        <v>690.86400000000003</v>
      </c>
      <c r="BQ274" s="231">
        <f t="shared" si="261"/>
        <v>448.97700000000003</v>
      </c>
      <c r="BR274" s="231">
        <f t="shared" si="261"/>
        <v>463.45000000000005</v>
      </c>
      <c r="BS274" s="231">
        <f t="shared" si="261"/>
        <v>521.84800000000007</v>
      </c>
      <c r="BT274" s="231">
        <f t="shared" si="261"/>
        <v>333.35</v>
      </c>
      <c r="BU274" s="231">
        <f t="shared" si="261"/>
        <v>494.0800000000001</v>
      </c>
      <c r="BV274" s="231">
        <f t="shared" si="261"/>
        <v>449.24799999999993</v>
      </c>
      <c r="BW274" s="231">
        <f t="shared" si="261"/>
        <v>366.85</v>
      </c>
      <c r="BX274" s="231">
        <f t="shared" si="261"/>
        <v>711.95999999999981</v>
      </c>
      <c r="BY274" s="231">
        <f t="shared" si="261"/>
        <v>605.26800000000003</v>
      </c>
      <c r="BZ274" s="231">
        <f t="shared" si="261"/>
        <v>772.63200000000006</v>
      </c>
      <c r="CA274" s="231">
        <f t="shared" si="261"/>
        <v>479.44900000000001</v>
      </c>
      <c r="CB274" s="231">
        <f t="shared" si="261"/>
        <v>755.16</v>
      </c>
      <c r="CC274" s="231">
        <f t="shared" si="261"/>
        <v>564.56999999999994</v>
      </c>
      <c r="CD274" s="231">
        <f t="shared" si="261"/>
        <v>576.15599999999995</v>
      </c>
      <c r="CE274" s="231">
        <f t="shared" si="261"/>
        <v>399.09</v>
      </c>
      <c r="CF274" s="231">
        <f t="shared" si="261"/>
        <v>445.79700000000003</v>
      </c>
      <c r="CG274" s="231">
        <f t="shared" si="261"/>
        <v>537.81000000000006</v>
      </c>
      <c r="CH274" s="231">
        <f t="shared" si="261"/>
        <v>579.92999999999995</v>
      </c>
      <c r="CI274" s="231">
        <f t="shared" si="261"/>
        <v>442.82999999999993</v>
      </c>
      <c r="CJ274" s="231">
        <f t="shared" si="261"/>
        <v>538.197</v>
      </c>
      <c r="CK274" s="231">
        <f t="shared" si="261"/>
        <v>435.84800000000001</v>
      </c>
      <c r="CL274" s="231">
        <f t="shared" si="261"/>
        <v>696.69899999999996</v>
      </c>
      <c r="CM274" s="231">
        <f t="shared" si="261"/>
        <v>629.61200000000008</v>
      </c>
      <c r="CN274" s="231">
        <f t="shared" si="261"/>
        <v>505.23200000000014</v>
      </c>
      <c r="CO274" s="231">
        <f t="shared" si="261"/>
        <v>414.24599999999998</v>
      </c>
      <c r="CP274" s="231">
        <f t="shared" si="261"/>
        <v>351.0800000000001</v>
      </c>
      <c r="CQ274" s="231">
        <f t="shared" si="261"/>
        <v>683.52499999999998</v>
      </c>
      <c r="CR274" s="231">
        <f t="shared" si="261"/>
        <v>515.35</v>
      </c>
      <c r="CS274" s="231">
        <f t="shared" si="261"/>
        <v>423.13699999999994</v>
      </c>
      <c r="CT274" s="231">
        <f t="shared" si="261"/>
        <v>332.529</v>
      </c>
      <c r="CU274" s="231">
        <f t="shared" si="261"/>
        <v>569.08000000000004</v>
      </c>
      <c r="CV274" s="231">
        <f t="shared" si="261"/>
        <v>509.00699999999995</v>
      </c>
      <c r="CW274" s="231">
        <f t="shared" si="261"/>
        <v>600.005</v>
      </c>
      <c r="CX274" s="231">
        <f t="shared" si="261"/>
        <v>397.46</v>
      </c>
      <c r="CY274" s="231">
        <f t="shared" si="261"/>
        <v>765.54499999999996</v>
      </c>
      <c r="CZ274" s="231">
        <f t="shared" si="261"/>
        <v>481.99800000000005</v>
      </c>
      <c r="DA274" s="231">
        <f t="shared" si="261"/>
        <v>569.26799999999992</v>
      </c>
      <c r="DB274" s="231">
        <f t="shared" si="261"/>
        <v>564.89400000000001</v>
      </c>
      <c r="DC274" s="231">
        <f t="shared" si="261"/>
        <v>480.69699999999995</v>
      </c>
      <c r="DD274" s="231">
        <f t="shared" si="261"/>
        <v>540.56499999999994</v>
      </c>
      <c r="DE274" s="231">
        <f t="shared" si="261"/>
        <v>462.73500000000001</v>
      </c>
      <c r="DF274" s="231">
        <f t="shared" si="261"/>
        <v>641.35599999999999</v>
      </c>
      <c r="DG274" s="231">
        <f t="shared" si="261"/>
        <v>518.36400000000003</v>
      </c>
      <c r="DH274" s="231">
        <f t="shared" si="261"/>
        <v>640.87099999999998</v>
      </c>
      <c r="DI274" s="231">
        <f t="shared" si="261"/>
        <v>472.78800000000001</v>
      </c>
      <c r="DJ274" s="231">
        <f t="shared" si="261"/>
        <v>527.61400000000003</v>
      </c>
      <c r="DK274" s="231">
        <f t="shared" si="261"/>
        <v>556.75099999999998</v>
      </c>
      <c r="DL274" s="231">
        <f t="shared" si="261"/>
        <v>401.154</v>
      </c>
      <c r="DM274" s="231">
        <f t="shared" si="261"/>
        <v>563.7059999999999</v>
      </c>
      <c r="DN274" s="231">
        <f t="shared" si="261"/>
        <v>660.26499999999999</v>
      </c>
      <c r="DO274" s="231">
        <f t="shared" si="261"/>
        <v>494.53300000000002</v>
      </c>
      <c r="DP274" s="231">
        <f t="shared" si="261"/>
        <v>479.95</v>
      </c>
      <c r="DQ274" s="231">
        <f t="shared" si="261"/>
        <v>813.3839999999999</v>
      </c>
      <c r="DR274" s="231">
        <f t="shared" si="261"/>
        <v>396.58</v>
      </c>
      <c r="DS274" s="231">
        <f t="shared" si="261"/>
        <v>460.84</v>
      </c>
      <c r="DT274" s="231">
        <f t="shared" si="261"/>
        <v>639.42399999999998</v>
      </c>
      <c r="DU274" s="231">
        <f t="shared" si="261"/>
        <v>333.23600000000005</v>
      </c>
      <c r="DV274" s="231">
        <f t="shared" si="261"/>
        <v>736.34500000000003</v>
      </c>
      <c r="DW274" s="231">
        <f t="shared" si="261"/>
        <v>505.274</v>
      </c>
      <c r="DX274" s="231">
        <f t="shared" si="261"/>
        <v>524.07600000000002</v>
      </c>
      <c r="DY274" s="231">
        <f t="shared" si="261"/>
        <v>512.63299999999992</v>
      </c>
      <c r="DZ274" s="231">
        <f t="shared" ref="DZ274:GK274" si="262">IFERROR((DZ119*$B$146+DZ200*$B$243)/$B$254,"")</f>
        <v>771.13</v>
      </c>
      <c r="EA274" s="231">
        <f t="shared" si="262"/>
        <v>543.58600000000001</v>
      </c>
      <c r="EB274" s="231">
        <f t="shared" si="262"/>
        <v>439.63199999999995</v>
      </c>
      <c r="EC274" s="231">
        <f t="shared" si="262"/>
        <v>272.80500000000001</v>
      </c>
      <c r="ED274" s="231">
        <f t="shared" si="262"/>
        <v>763.7850000000002</v>
      </c>
      <c r="EE274" s="231">
        <f t="shared" si="262"/>
        <v>656.46400000000006</v>
      </c>
      <c r="EF274" s="231">
        <f t="shared" si="262"/>
        <v>430.56</v>
      </c>
      <c r="EG274" s="231">
        <f t="shared" si="262"/>
        <v>622.20400000000006</v>
      </c>
      <c r="EH274" s="231">
        <f t="shared" si="262"/>
        <v>803.23</v>
      </c>
      <c r="EI274" s="231">
        <f t="shared" si="262"/>
        <v>662.11500000000001</v>
      </c>
      <c r="EJ274" s="231">
        <f t="shared" si="262"/>
        <v>565.08000000000004</v>
      </c>
      <c r="EK274" s="231">
        <f t="shared" si="262"/>
        <v>419.5800000000001</v>
      </c>
      <c r="EL274" s="231">
        <f t="shared" si="262"/>
        <v>511.21200000000005</v>
      </c>
      <c r="EM274" s="231">
        <f t="shared" si="262"/>
        <v>360.99199999999996</v>
      </c>
      <c r="EN274" s="231">
        <f t="shared" si="262"/>
        <v>488.06400000000002</v>
      </c>
      <c r="EO274" s="231">
        <f t="shared" si="262"/>
        <v>480.60700000000003</v>
      </c>
      <c r="EP274" s="231">
        <f t="shared" si="262"/>
        <v>313.36499999999995</v>
      </c>
      <c r="EQ274" s="231">
        <f t="shared" si="262"/>
        <v>646.17600000000004</v>
      </c>
      <c r="ER274" s="231">
        <f t="shared" si="262"/>
        <v>735.16800000000001</v>
      </c>
      <c r="ES274" s="231">
        <f t="shared" si="262"/>
        <v>758.11000000000013</v>
      </c>
      <c r="ET274" s="231">
        <f t="shared" si="262"/>
        <v>370.851</v>
      </c>
      <c r="EU274" s="231">
        <f t="shared" si="262"/>
        <v>565.43200000000002</v>
      </c>
      <c r="EV274" s="231">
        <f t="shared" si="262"/>
        <v>332.33900000000011</v>
      </c>
      <c r="EW274" s="231">
        <f t="shared" si="262"/>
        <v>703.7360000000001</v>
      </c>
      <c r="EX274" s="231">
        <f t="shared" si="262"/>
        <v>360.68400000000003</v>
      </c>
      <c r="EY274" s="231">
        <f t="shared" si="262"/>
        <v>618.44999999999993</v>
      </c>
      <c r="EZ274" s="231">
        <f t="shared" si="262"/>
        <v>605.90599999999995</v>
      </c>
      <c r="FA274" s="231">
        <f t="shared" si="262"/>
        <v>476.25600000000009</v>
      </c>
      <c r="FB274" s="231">
        <f t="shared" si="262"/>
        <v>693.78300000000002</v>
      </c>
      <c r="FC274" s="231">
        <f t="shared" si="262"/>
        <v>293.86499999999995</v>
      </c>
      <c r="FD274" s="231">
        <f t="shared" si="262"/>
        <v>516.20000000000005</v>
      </c>
      <c r="FE274" s="231">
        <f t="shared" si="262"/>
        <v>454.4</v>
      </c>
      <c r="FF274" s="231">
        <f t="shared" si="262"/>
        <v>513.76</v>
      </c>
      <c r="FG274" s="231">
        <f t="shared" si="262"/>
        <v>427.52</v>
      </c>
      <c r="FH274" s="231">
        <f t="shared" si="262"/>
        <v>584.64</v>
      </c>
      <c r="FI274" s="231">
        <f t="shared" si="262"/>
        <v>772.19400000000007</v>
      </c>
      <c r="FJ274" s="231">
        <f t="shared" si="262"/>
        <v>660.24</v>
      </c>
      <c r="FK274" s="231">
        <f t="shared" si="262"/>
        <v>530.34299999999996</v>
      </c>
      <c r="FL274" s="231">
        <f t="shared" si="262"/>
        <v>690.42</v>
      </c>
      <c r="FM274" s="231">
        <f t="shared" si="262"/>
        <v>520.14599999999996</v>
      </c>
      <c r="FN274" s="231">
        <f t="shared" si="262"/>
        <v>625.55499999999995</v>
      </c>
      <c r="FO274" s="231">
        <f t="shared" si="262"/>
        <v>574.55999999999995</v>
      </c>
      <c r="FP274" s="231">
        <f t="shared" si="262"/>
        <v>549.64800000000002</v>
      </c>
      <c r="FQ274" s="231">
        <f t="shared" si="262"/>
        <v>757.08699999999999</v>
      </c>
      <c r="FR274" s="231">
        <f t="shared" si="262"/>
        <v>710.84199999999998</v>
      </c>
      <c r="FS274" s="231">
        <f t="shared" si="262"/>
        <v>342.00900000000001</v>
      </c>
      <c r="FT274" s="231">
        <f t="shared" si="262"/>
        <v>494.4</v>
      </c>
      <c r="FU274" s="231">
        <f t="shared" si="262"/>
        <v>700.05599999999993</v>
      </c>
      <c r="FV274" s="231">
        <f t="shared" si="262"/>
        <v>663</v>
      </c>
      <c r="FW274" s="231">
        <f t="shared" si="262"/>
        <v>477.375</v>
      </c>
      <c r="FX274" s="231">
        <f t="shared" si="262"/>
        <v>453.58299999999997</v>
      </c>
      <c r="FY274" s="231">
        <f t="shared" si="262"/>
        <v>367.01000000000005</v>
      </c>
      <c r="FZ274" s="231">
        <f t="shared" si="262"/>
        <v>669.73200000000008</v>
      </c>
      <c r="GA274" s="231">
        <f t="shared" si="262"/>
        <v>639.79200000000003</v>
      </c>
      <c r="GB274" s="231">
        <f t="shared" si="262"/>
        <v>334.57499999999999</v>
      </c>
      <c r="GC274" s="231">
        <f t="shared" si="262"/>
        <v>573.67999999999995</v>
      </c>
      <c r="GD274" s="231">
        <f t="shared" si="262"/>
        <v>468.23399999999992</v>
      </c>
      <c r="GE274" s="231">
        <f t="shared" si="262"/>
        <v>617.09799999999996</v>
      </c>
      <c r="GF274" s="231">
        <f t="shared" si="262"/>
        <v>712.65599999999995</v>
      </c>
      <c r="GG274" s="231">
        <f t="shared" si="262"/>
        <v>855.83100000000002</v>
      </c>
      <c r="GH274" s="231">
        <f t="shared" si="262"/>
        <v>578.9559999999999</v>
      </c>
      <c r="GI274" s="231">
        <f t="shared" si="262"/>
        <v>582.97199999999998</v>
      </c>
      <c r="GJ274" s="231">
        <f t="shared" si="262"/>
        <v>663.39</v>
      </c>
      <c r="GK274" s="231">
        <f t="shared" si="262"/>
        <v>454.19699999999995</v>
      </c>
      <c r="GL274" s="231">
        <f t="shared" ref="GL274:IW274" si="263">IFERROR((GL119*$B$146+GL200*$B$243)/$B$254,"")</f>
        <v>402.82199999999995</v>
      </c>
      <c r="GM274" s="231">
        <f t="shared" si="263"/>
        <v>662.23300000000006</v>
      </c>
      <c r="GN274" s="231">
        <f t="shared" si="263"/>
        <v>833.18399999999997</v>
      </c>
      <c r="GO274" s="231">
        <f t="shared" si="263"/>
        <v>347.88</v>
      </c>
      <c r="GP274" s="231">
        <f t="shared" si="263"/>
        <v>469.55999999999995</v>
      </c>
      <c r="GQ274" s="231">
        <f t="shared" si="263"/>
        <v>693.42</v>
      </c>
      <c r="GR274" s="231">
        <f t="shared" si="263"/>
        <v>395.88199999999995</v>
      </c>
      <c r="GS274" s="231">
        <f t="shared" si="263"/>
        <v>525.346</v>
      </c>
      <c r="GT274" s="231">
        <f t="shared" si="263"/>
        <v>490.96</v>
      </c>
      <c r="GU274" s="231">
        <f t="shared" si="263"/>
        <v>622.56399999999996</v>
      </c>
      <c r="GV274" s="231">
        <f t="shared" si="263"/>
        <v>519.87</v>
      </c>
      <c r="GW274" s="231">
        <f t="shared" si="263"/>
        <v>582.71199999999988</v>
      </c>
      <c r="GX274" s="231">
        <f t="shared" si="263"/>
        <v>543.83999999999992</v>
      </c>
      <c r="GY274" s="231">
        <f t="shared" si="263"/>
        <v>520.44600000000003</v>
      </c>
      <c r="GZ274" s="231">
        <f t="shared" si="263"/>
        <v>647.61300000000006</v>
      </c>
      <c r="HA274" s="231">
        <f t="shared" si="263"/>
        <v>437.08</v>
      </c>
      <c r="HB274" s="231">
        <f t="shared" si="263"/>
        <v>689.47200000000009</v>
      </c>
      <c r="HC274" s="231">
        <f t="shared" si="263"/>
        <v>816.12900000000013</v>
      </c>
      <c r="HD274" s="231">
        <f t="shared" si="263"/>
        <v>471.61800000000005</v>
      </c>
      <c r="HE274" s="231">
        <f t="shared" si="263"/>
        <v>351.75</v>
      </c>
      <c r="HF274" s="231">
        <f t="shared" si="263"/>
        <v>598.59</v>
      </c>
      <c r="HG274" s="231">
        <f t="shared" si="263"/>
        <v>585.58500000000004</v>
      </c>
      <c r="HH274" s="231">
        <f t="shared" si="263"/>
        <v>504.33600000000001</v>
      </c>
      <c r="HI274" s="231">
        <f t="shared" si="263"/>
        <v>536.55199999999991</v>
      </c>
      <c r="HJ274" s="231">
        <f t="shared" si="263"/>
        <v>618.36300000000006</v>
      </c>
      <c r="HK274" s="231">
        <f t="shared" si="263"/>
        <v>300.68899999999996</v>
      </c>
      <c r="HL274" s="231">
        <f t="shared" si="263"/>
        <v>543.6</v>
      </c>
      <c r="HM274" s="231">
        <f t="shared" si="263"/>
        <v>505.34399999999999</v>
      </c>
      <c r="HN274" s="231">
        <f t="shared" si="263"/>
        <v>545.02700000000004</v>
      </c>
      <c r="HO274" s="231">
        <f t="shared" si="263"/>
        <v>532.62700000000007</v>
      </c>
      <c r="HP274" s="231">
        <f t="shared" si="263"/>
        <v>579.92399999999998</v>
      </c>
      <c r="HQ274" s="231">
        <f t="shared" si="263"/>
        <v>552.82499999999993</v>
      </c>
      <c r="HR274" s="231">
        <f t="shared" si="263"/>
        <v>489.64799999999997</v>
      </c>
      <c r="HS274" s="231">
        <f t="shared" si="263"/>
        <v>543.31499999999994</v>
      </c>
      <c r="HT274" s="231">
        <f t="shared" si="263"/>
        <v>817.25599999999986</v>
      </c>
      <c r="HU274" s="231">
        <f t="shared" si="263"/>
        <v>390.69</v>
      </c>
      <c r="HV274" s="231">
        <f t="shared" si="263"/>
        <v>525.95000000000005</v>
      </c>
      <c r="HW274" s="231">
        <f t="shared" si="263"/>
        <v>472.79699999999991</v>
      </c>
      <c r="HX274" s="231">
        <f t="shared" si="263"/>
        <v>673.3599999999999</v>
      </c>
      <c r="HY274" s="231">
        <f t="shared" si="263"/>
        <v>521.73400000000004</v>
      </c>
      <c r="HZ274" s="231">
        <f t="shared" si="263"/>
        <v>655.84400000000005</v>
      </c>
      <c r="IA274" s="231">
        <f t="shared" si="263"/>
        <v>512.65800000000002</v>
      </c>
      <c r="IB274" s="231">
        <f t="shared" si="263"/>
        <v>466.45599999999996</v>
      </c>
      <c r="IC274" s="231">
        <f t="shared" si="263"/>
        <v>500.85</v>
      </c>
      <c r="ID274" s="231">
        <f t="shared" si="263"/>
        <v>675.21600000000001</v>
      </c>
      <c r="IE274" s="231">
        <f t="shared" si="263"/>
        <v>500.97299999999996</v>
      </c>
      <c r="IF274" s="231">
        <f t="shared" si="263"/>
        <v>676.83199999999999</v>
      </c>
      <c r="IG274" s="231">
        <f t="shared" si="263"/>
        <v>529.34</v>
      </c>
      <c r="IH274" s="231">
        <f t="shared" si="263"/>
        <v>721.27499999999998</v>
      </c>
      <c r="II274" s="231">
        <f t="shared" si="263"/>
        <v>332.44599999999997</v>
      </c>
      <c r="IJ274" s="231">
        <f t="shared" si="263"/>
        <v>301.71800000000002</v>
      </c>
      <c r="IK274" s="231">
        <f t="shared" si="263"/>
        <v>454.25600000000009</v>
      </c>
      <c r="IL274" s="231">
        <f t="shared" si="263"/>
        <v>487.40700000000004</v>
      </c>
      <c r="IM274" s="231">
        <f t="shared" si="263"/>
        <v>688.7</v>
      </c>
      <c r="IN274" s="231">
        <f t="shared" si="263"/>
        <v>377.05500000000006</v>
      </c>
      <c r="IO274" s="231">
        <f t="shared" si="263"/>
        <v>769.18399999999997</v>
      </c>
      <c r="IP274" s="231">
        <f t="shared" si="263"/>
        <v>658.26400000000012</v>
      </c>
      <c r="IQ274" s="231">
        <f t="shared" si="263"/>
        <v>757.35</v>
      </c>
      <c r="IR274" s="231">
        <f t="shared" si="263"/>
        <v>518.70000000000005</v>
      </c>
      <c r="IS274" s="231">
        <f t="shared" si="263"/>
        <v>627.28099999999995</v>
      </c>
      <c r="IT274" s="231">
        <f t="shared" si="263"/>
        <v>465.80100000000004</v>
      </c>
      <c r="IU274" s="231">
        <f t="shared" si="263"/>
        <v>755.35600000000011</v>
      </c>
      <c r="IV274" s="231">
        <f t="shared" si="263"/>
        <v>777.38000000000011</v>
      </c>
      <c r="IW274" s="231">
        <f t="shared" si="263"/>
        <v>728.9100000000002</v>
      </c>
      <c r="IX274" s="231">
        <f t="shared" ref="IX274:LI274" si="264">IFERROR((IX119*$B$146+IX200*$B$243)/$B$254,"")</f>
        <v>479.97500000000002</v>
      </c>
      <c r="IY274" s="231">
        <f t="shared" si="264"/>
        <v>714.30600000000004</v>
      </c>
      <c r="IZ274" s="231">
        <f t="shared" si="264"/>
        <v>490.44699999999995</v>
      </c>
      <c r="JA274" s="231">
        <f t="shared" si="264"/>
        <v>504</v>
      </c>
      <c r="JB274" s="231">
        <f t="shared" si="264"/>
        <v>684.28800000000001</v>
      </c>
      <c r="JC274" s="231">
        <f t="shared" si="264"/>
        <v>278.26499999999999</v>
      </c>
      <c r="JD274" s="231">
        <f t="shared" si="264"/>
        <v>544.51800000000003</v>
      </c>
      <c r="JE274" s="231">
        <f t="shared" si="264"/>
        <v>476.61799999999994</v>
      </c>
      <c r="JF274" s="231">
        <f t="shared" si="264"/>
        <v>617.60400000000004</v>
      </c>
      <c r="JG274" s="231">
        <f t="shared" si="264"/>
        <v>360.036</v>
      </c>
      <c r="JH274" s="231">
        <f t="shared" si="264"/>
        <v>701.16199999999992</v>
      </c>
      <c r="JI274" s="231">
        <f t="shared" si="264"/>
        <v>493.49299999999994</v>
      </c>
      <c r="JJ274" s="231">
        <f t="shared" si="264"/>
        <v>386.00099999999998</v>
      </c>
      <c r="JK274" s="231">
        <f t="shared" si="264"/>
        <v>348.66</v>
      </c>
      <c r="JL274" s="231">
        <f t="shared" si="264"/>
        <v>710.19</v>
      </c>
      <c r="JM274" s="231">
        <f t="shared" si="264"/>
        <v>384.37</v>
      </c>
      <c r="JN274" s="231">
        <f t="shared" si="264"/>
        <v>472.75200000000007</v>
      </c>
      <c r="JO274" s="231">
        <f t="shared" si="264"/>
        <v>399.31199999999995</v>
      </c>
      <c r="JP274" s="231">
        <f t="shared" si="264"/>
        <v>553.52</v>
      </c>
      <c r="JQ274" s="231">
        <f t="shared" si="264"/>
        <v>515.86900000000003</v>
      </c>
      <c r="JR274" s="231">
        <f t="shared" si="264"/>
        <v>495.34400000000011</v>
      </c>
      <c r="JS274" s="231">
        <f t="shared" si="264"/>
        <v>327.11600000000004</v>
      </c>
      <c r="JT274" s="231">
        <f t="shared" si="264"/>
        <v>463.85400000000004</v>
      </c>
      <c r="JU274" s="231">
        <f t="shared" si="264"/>
        <v>409.851</v>
      </c>
      <c r="JV274" s="231">
        <f t="shared" si="264"/>
        <v>584.32799999999997</v>
      </c>
      <c r="JW274" s="231">
        <f t="shared" si="264"/>
        <v>505.76400000000001</v>
      </c>
      <c r="JX274" s="231">
        <f t="shared" si="264"/>
        <v>798.75199999999995</v>
      </c>
      <c r="JY274" s="231">
        <f t="shared" si="264"/>
        <v>422.14400000000001</v>
      </c>
      <c r="JZ274" s="231">
        <f t="shared" si="264"/>
        <v>314.04599999999999</v>
      </c>
      <c r="KA274" s="231">
        <f t="shared" si="264"/>
        <v>500.57799999999997</v>
      </c>
      <c r="KB274" s="231">
        <f t="shared" si="264"/>
        <v>620.024</v>
      </c>
      <c r="KC274" s="231">
        <f t="shared" si="264"/>
        <v>290.69</v>
      </c>
      <c r="KD274" s="231">
        <f t="shared" si="264"/>
        <v>447.90299999999996</v>
      </c>
      <c r="KE274" s="231">
        <f t="shared" si="264"/>
        <v>525.48099999999999</v>
      </c>
      <c r="KF274" s="231">
        <f t="shared" si="264"/>
        <v>647.99200000000008</v>
      </c>
      <c r="KG274" s="231">
        <f t="shared" si="264"/>
        <v>337.4</v>
      </c>
      <c r="KH274" s="231">
        <f t="shared" si="264"/>
        <v>545.79200000000003</v>
      </c>
      <c r="KI274" s="231">
        <f t="shared" si="264"/>
        <v>581.9849999999999</v>
      </c>
      <c r="KJ274" s="231">
        <f t="shared" si="264"/>
        <v>525.88800000000003</v>
      </c>
      <c r="KK274" s="231">
        <f t="shared" si="264"/>
        <v>693.52800000000002</v>
      </c>
      <c r="KL274" s="231">
        <f t="shared" si="264"/>
        <v>463.86599999999993</v>
      </c>
      <c r="KM274" s="231">
        <f t="shared" si="264"/>
        <v>423.06299999999993</v>
      </c>
      <c r="KN274" s="231">
        <f t="shared" si="264"/>
        <v>491.74399999999991</v>
      </c>
      <c r="KO274" s="231">
        <f t="shared" si="264"/>
        <v>377.17500000000001</v>
      </c>
      <c r="KP274" s="231">
        <f t="shared" si="264"/>
        <v>411.13600000000008</v>
      </c>
      <c r="KQ274" s="231">
        <f t="shared" si="264"/>
        <v>653.55399999999997</v>
      </c>
      <c r="KR274" s="231">
        <f t="shared" si="264"/>
        <v>768.3839999999999</v>
      </c>
      <c r="KS274" s="231">
        <f t="shared" si="264"/>
        <v>575.4</v>
      </c>
      <c r="KT274" s="231">
        <f t="shared" si="264"/>
        <v>573.77499999999998</v>
      </c>
      <c r="KU274" s="231">
        <f t="shared" si="264"/>
        <v>627.26299999999992</v>
      </c>
      <c r="KV274" s="231">
        <f t="shared" si="264"/>
        <v>435.12</v>
      </c>
      <c r="KW274" s="231">
        <f t="shared" si="264"/>
        <v>693.33</v>
      </c>
      <c r="KX274" s="231">
        <f t="shared" si="264"/>
        <v>733.02299999999991</v>
      </c>
      <c r="KY274" s="231">
        <f t="shared" si="264"/>
        <v>797.35500000000002</v>
      </c>
      <c r="KZ274" s="231">
        <f t="shared" si="264"/>
        <v>302.21399999999994</v>
      </c>
      <c r="LA274" s="231">
        <f t="shared" si="264"/>
        <v>626.77799999999991</v>
      </c>
      <c r="LB274" s="231">
        <f t="shared" si="264"/>
        <v>317.07</v>
      </c>
      <c r="LC274" s="231">
        <f t="shared" si="264"/>
        <v>584.39099999999996</v>
      </c>
      <c r="LD274" s="231">
        <f t="shared" si="264"/>
        <v>356.91500000000002</v>
      </c>
      <c r="LE274" s="231">
        <f t="shared" si="264"/>
        <v>393.25</v>
      </c>
      <c r="LF274" s="231">
        <f t="shared" si="264"/>
        <v>683.85099999999989</v>
      </c>
      <c r="LG274" s="231">
        <f t="shared" si="264"/>
        <v>432.15</v>
      </c>
      <c r="LH274" s="231">
        <f t="shared" si="264"/>
        <v>657.53800000000001</v>
      </c>
      <c r="LI274" s="231">
        <f t="shared" si="264"/>
        <v>316.28999999999996</v>
      </c>
      <c r="LJ274" s="231">
        <f t="shared" ref="LJ274:NU274" si="265">IFERROR((LJ119*$B$146+LJ200*$B$243)/$B$254,"")</f>
        <v>518.61</v>
      </c>
      <c r="LK274" s="231">
        <f t="shared" si="265"/>
        <v>589.51900000000001</v>
      </c>
      <c r="LL274" s="231">
        <f t="shared" si="265"/>
        <v>477.82599999999996</v>
      </c>
      <c r="LM274" s="231">
        <f t="shared" si="265"/>
        <v>519.75</v>
      </c>
      <c r="LN274" s="231">
        <f t="shared" si="265"/>
        <v>415.01200000000006</v>
      </c>
      <c r="LO274" s="231">
        <f t="shared" si="265"/>
        <v>603.70399999999995</v>
      </c>
      <c r="LP274" s="231">
        <f t="shared" si="265"/>
        <v>465.30900000000003</v>
      </c>
      <c r="LQ274" s="231">
        <f t="shared" si="265"/>
        <v>412.03600000000006</v>
      </c>
      <c r="LR274" s="231">
        <f t="shared" si="265"/>
        <v>543.68099999999993</v>
      </c>
      <c r="LS274" s="231">
        <f t="shared" si="265"/>
        <v>485.85599999999994</v>
      </c>
      <c r="LT274" s="231">
        <f t="shared" si="265"/>
        <v>426.666</v>
      </c>
      <c r="LU274" s="231">
        <f t="shared" si="265"/>
        <v>488.82399999999996</v>
      </c>
      <c r="LV274" s="231">
        <f t="shared" si="265"/>
        <v>535.76199999999994</v>
      </c>
      <c r="LW274" s="231">
        <f t="shared" si="265"/>
        <v>394.4199999999999</v>
      </c>
      <c r="LX274" s="231">
        <f t="shared" si="265"/>
        <v>480.952</v>
      </c>
      <c r="LY274" s="231">
        <f t="shared" si="265"/>
        <v>543.10199999999998</v>
      </c>
      <c r="LZ274" s="231">
        <f t="shared" si="265"/>
        <v>555.77399999999989</v>
      </c>
      <c r="MA274" s="231">
        <f t="shared" si="265"/>
        <v>365.58600000000001</v>
      </c>
      <c r="MB274" s="231">
        <f t="shared" si="265"/>
        <v>500.327</v>
      </c>
      <c r="MC274" s="231">
        <f t="shared" si="265"/>
        <v>624.375</v>
      </c>
      <c r="MD274" s="231">
        <f t="shared" si="265"/>
        <v>622.51200000000006</v>
      </c>
      <c r="ME274" s="231">
        <f t="shared" si="265"/>
        <v>283.87900000000002</v>
      </c>
      <c r="MF274" s="231">
        <f t="shared" si="265"/>
        <v>563.89200000000005</v>
      </c>
      <c r="MG274" s="231">
        <f t="shared" si="265"/>
        <v>394.63199999999995</v>
      </c>
      <c r="MH274" s="231">
        <f t="shared" si="265"/>
        <v>408.702</v>
      </c>
      <c r="MI274" s="231">
        <f t="shared" si="265"/>
        <v>408.12599999999998</v>
      </c>
      <c r="MJ274" s="231">
        <f t="shared" si="265"/>
        <v>487.70799999999997</v>
      </c>
      <c r="MK274" s="231">
        <f t="shared" si="265"/>
        <v>484.43100000000004</v>
      </c>
      <c r="ML274" s="231">
        <f t="shared" si="265"/>
        <v>544.09399999999994</v>
      </c>
      <c r="MM274" s="231">
        <f t="shared" si="265"/>
        <v>416.91099999999989</v>
      </c>
      <c r="MN274" s="231">
        <f t="shared" si="265"/>
        <v>726.20400000000006</v>
      </c>
      <c r="MO274" s="231">
        <f t="shared" si="265"/>
        <v>606.33600000000001</v>
      </c>
      <c r="MP274" s="231">
        <f t="shared" si="265"/>
        <v>466.14599999999996</v>
      </c>
      <c r="MQ274" s="231">
        <f t="shared" si="265"/>
        <v>487.32799999999997</v>
      </c>
      <c r="MR274" s="231">
        <f t="shared" si="265"/>
        <v>523.3359999999999</v>
      </c>
      <c r="MS274" s="231">
        <f t="shared" si="265"/>
        <v>331.43599999999998</v>
      </c>
      <c r="MT274" s="231">
        <f t="shared" si="265"/>
        <v>350.61</v>
      </c>
      <c r="MU274" s="231">
        <f t="shared" si="265"/>
        <v>600.58199999999999</v>
      </c>
      <c r="MV274" s="231">
        <f t="shared" si="265"/>
        <v>641.57100000000003</v>
      </c>
      <c r="MW274" s="231">
        <f t="shared" si="265"/>
        <v>828.85400000000004</v>
      </c>
      <c r="MX274" s="231">
        <f t="shared" si="265"/>
        <v>385.52800000000002</v>
      </c>
      <c r="MY274" s="231">
        <f t="shared" si="265"/>
        <v>390.90299999999996</v>
      </c>
      <c r="MZ274" s="231">
        <f t="shared" si="265"/>
        <v>861.27</v>
      </c>
      <c r="NA274" s="231">
        <f t="shared" si="265"/>
        <v>617.54200000000003</v>
      </c>
      <c r="NB274" s="231">
        <f t="shared" si="265"/>
        <v>909.83199999999999</v>
      </c>
      <c r="NC274" s="231">
        <f t="shared" si="265"/>
        <v>589.47499999999991</v>
      </c>
      <c r="ND274" s="231">
        <f t="shared" si="265"/>
        <v>588.24</v>
      </c>
      <c r="NE274" s="231">
        <f t="shared" si="265"/>
        <v>271.63499999999999</v>
      </c>
      <c r="NF274" s="231">
        <f t="shared" si="265"/>
        <v>520.70399999999995</v>
      </c>
      <c r="NG274" s="231">
        <f t="shared" si="265"/>
        <v>510.72</v>
      </c>
      <c r="NH274" s="231">
        <f t="shared" si="265"/>
        <v>515.59199999999998</v>
      </c>
      <c r="NI274" s="231">
        <f t="shared" si="265"/>
        <v>666.62900000000013</v>
      </c>
      <c r="NJ274" s="231">
        <f t="shared" si="265"/>
        <v>509.11800000000005</v>
      </c>
      <c r="NK274" s="231">
        <f t="shared" si="265"/>
        <v>550.23500000000001</v>
      </c>
      <c r="NL274" s="231">
        <f t="shared" si="265"/>
        <v>472.76799999999997</v>
      </c>
      <c r="NM274" s="231">
        <f t="shared" si="265"/>
        <v>587.38</v>
      </c>
      <c r="NN274" s="231">
        <f t="shared" si="265"/>
        <v>668.45100000000002</v>
      </c>
      <c r="NO274" s="231">
        <f t="shared" si="265"/>
        <v>635.47199999999998</v>
      </c>
      <c r="NP274" s="231">
        <f t="shared" si="265"/>
        <v>447.28599999999989</v>
      </c>
      <c r="NQ274" s="231">
        <f t="shared" si="265"/>
        <v>601.79999999999995</v>
      </c>
      <c r="NR274" s="231">
        <f t="shared" si="265"/>
        <v>472.33699999999999</v>
      </c>
      <c r="NS274" s="231">
        <f t="shared" si="265"/>
        <v>423.5</v>
      </c>
      <c r="NT274" s="231">
        <f t="shared" si="265"/>
        <v>658.5</v>
      </c>
      <c r="NU274" s="231">
        <f t="shared" si="265"/>
        <v>620.15</v>
      </c>
      <c r="NV274" s="231">
        <f t="shared" ref="NV274:QG274" si="266">IFERROR((NV119*$B$146+NV200*$B$243)/$B$254,"")</f>
        <v>364.57299999999998</v>
      </c>
      <c r="NW274" s="231">
        <f t="shared" si="266"/>
        <v>398.17699999999996</v>
      </c>
      <c r="NX274" s="231">
        <f t="shared" si="266"/>
        <v>660.72300000000007</v>
      </c>
      <c r="NY274" s="231">
        <f t="shared" si="266"/>
        <v>393.82400000000001</v>
      </c>
      <c r="NZ274" s="231">
        <f t="shared" si="266"/>
        <v>681.84900000000005</v>
      </c>
      <c r="OA274" s="231">
        <f t="shared" si="266"/>
        <v>527.69600000000003</v>
      </c>
      <c r="OB274" s="231">
        <f t="shared" si="266"/>
        <v>677.75999999999988</v>
      </c>
      <c r="OC274" s="231">
        <f t="shared" si="266"/>
        <v>495.279</v>
      </c>
      <c r="OD274" s="231">
        <f t="shared" si="266"/>
        <v>583.16</v>
      </c>
      <c r="OE274" s="231">
        <f t="shared" si="266"/>
        <v>569.54700000000003</v>
      </c>
      <c r="OF274" s="231">
        <f t="shared" si="266"/>
        <v>614.97800000000007</v>
      </c>
      <c r="OG274" s="231">
        <f t="shared" si="266"/>
        <v>313.565</v>
      </c>
      <c r="OH274" s="231">
        <f t="shared" si="266"/>
        <v>697.125</v>
      </c>
      <c r="OI274" s="231">
        <f t="shared" si="266"/>
        <v>493.45200000000006</v>
      </c>
      <c r="OJ274" s="231">
        <f t="shared" si="266"/>
        <v>583.20000000000005</v>
      </c>
      <c r="OK274" s="231">
        <f t="shared" si="266"/>
        <v>363.36</v>
      </c>
      <c r="OL274" s="231">
        <f t="shared" si="266"/>
        <v>302.25</v>
      </c>
      <c r="OM274" s="231">
        <f t="shared" si="266"/>
        <v>438.12799999999993</v>
      </c>
      <c r="ON274" s="231">
        <f t="shared" si="266"/>
        <v>528.43200000000002</v>
      </c>
      <c r="OO274" s="231">
        <f t="shared" si="266"/>
        <v>458.66</v>
      </c>
      <c r="OP274" s="231">
        <f t="shared" si="266"/>
        <v>425.62100000000004</v>
      </c>
      <c r="OQ274" s="231">
        <f t="shared" si="266"/>
        <v>639.73699999999997</v>
      </c>
      <c r="OR274" s="231">
        <f t="shared" si="266"/>
        <v>307.916</v>
      </c>
      <c r="OS274" s="231">
        <f t="shared" si="266"/>
        <v>425.68</v>
      </c>
      <c r="OT274" s="231">
        <f t="shared" si="266"/>
        <v>604.84599999999989</v>
      </c>
      <c r="OU274" s="231">
        <f t="shared" si="266"/>
        <v>507.3599999999999</v>
      </c>
      <c r="OV274" s="231">
        <f t="shared" si="266"/>
        <v>847.46699999999998</v>
      </c>
      <c r="OW274" s="231">
        <f t="shared" si="266"/>
        <v>527.16499999999996</v>
      </c>
      <c r="OX274" s="231">
        <f t="shared" si="266"/>
        <v>513.60400000000004</v>
      </c>
      <c r="OY274" s="231">
        <f t="shared" si="266"/>
        <v>783.54899999999998</v>
      </c>
      <c r="OZ274" s="231">
        <f t="shared" si="266"/>
        <v>506.96399999999994</v>
      </c>
      <c r="PA274" s="231">
        <f t="shared" si="266"/>
        <v>295.48800000000006</v>
      </c>
      <c r="PB274" s="231">
        <f t="shared" si="266"/>
        <v>442.52</v>
      </c>
      <c r="PC274" s="231">
        <f t="shared" si="266"/>
        <v>794.03</v>
      </c>
      <c r="PD274" s="231">
        <f t="shared" si="266"/>
        <v>493.57700000000006</v>
      </c>
      <c r="PE274" s="231">
        <f t="shared" si="266"/>
        <v>530.01200000000006</v>
      </c>
      <c r="PF274" s="231">
        <f t="shared" si="266"/>
        <v>505.85</v>
      </c>
      <c r="PG274" s="231">
        <f t="shared" si="266"/>
        <v>544.59199999999998</v>
      </c>
      <c r="PH274" s="231">
        <f t="shared" si="266"/>
        <v>350.61</v>
      </c>
      <c r="PI274" s="231">
        <f t="shared" si="266"/>
        <v>499.82400000000001</v>
      </c>
      <c r="PJ274" s="231">
        <f t="shared" si="266"/>
        <v>529.21399999999994</v>
      </c>
      <c r="PK274" s="231">
        <f t="shared" si="266"/>
        <v>498.16800000000001</v>
      </c>
      <c r="PL274" s="231">
        <f t="shared" si="266"/>
        <v>685.2299999999999</v>
      </c>
      <c r="PM274" s="231">
        <f t="shared" si="266"/>
        <v>568.00199999999995</v>
      </c>
      <c r="PN274" s="231">
        <f t="shared" si="266"/>
        <v>707.31</v>
      </c>
      <c r="PO274" s="231">
        <f t="shared" si="266"/>
        <v>543.774</v>
      </c>
      <c r="PP274" s="231">
        <f t="shared" si="266"/>
        <v>657.30799999999999</v>
      </c>
      <c r="PQ274" s="231">
        <f t="shared" si="266"/>
        <v>406.952</v>
      </c>
      <c r="PR274" s="231">
        <f t="shared" si="266"/>
        <v>459.60199999999998</v>
      </c>
      <c r="PS274" s="231">
        <f t="shared" si="266"/>
        <v>599.04600000000005</v>
      </c>
      <c r="PT274" s="231">
        <f t="shared" si="266"/>
        <v>608.85300000000007</v>
      </c>
      <c r="PU274" s="231">
        <f t="shared" si="266"/>
        <v>762.26899999999989</v>
      </c>
      <c r="PV274" s="231">
        <f t="shared" si="266"/>
        <v>597.81999999999994</v>
      </c>
      <c r="PW274" s="231">
        <f t="shared" si="266"/>
        <v>352.11700000000002</v>
      </c>
      <c r="PX274" s="231">
        <f t="shared" si="266"/>
        <v>550.29</v>
      </c>
      <c r="PY274" s="231">
        <f t="shared" si="266"/>
        <v>279.82499999999999</v>
      </c>
      <c r="PZ274" s="231">
        <f t="shared" si="266"/>
        <v>561.21</v>
      </c>
      <c r="QA274" s="231">
        <f t="shared" si="266"/>
        <v>479.21</v>
      </c>
      <c r="QB274" s="231">
        <f t="shared" si="266"/>
        <v>334.58400000000006</v>
      </c>
      <c r="QC274" s="231">
        <f t="shared" si="266"/>
        <v>583.39199999999994</v>
      </c>
      <c r="QD274" s="231">
        <f t="shared" si="266"/>
        <v>433.17699999999996</v>
      </c>
      <c r="QE274" s="231">
        <f t="shared" si="266"/>
        <v>661.58499999999981</v>
      </c>
      <c r="QF274" s="231">
        <f t="shared" si="266"/>
        <v>492.28</v>
      </c>
      <c r="QG274" s="231">
        <f t="shared" si="266"/>
        <v>655.78800000000001</v>
      </c>
      <c r="QH274" s="231">
        <f t="shared" ref="QH274:SG274" si="267">IFERROR((QH119*$B$146+QH200*$B$243)/$B$254,"")</f>
        <v>299.96999999999997</v>
      </c>
      <c r="QI274" s="231">
        <f t="shared" si="267"/>
        <v>537.99200000000008</v>
      </c>
      <c r="QJ274" s="231">
        <f t="shared" si="267"/>
        <v>681.46800000000007</v>
      </c>
      <c r="QK274" s="231">
        <f t="shared" si="267"/>
        <v>1026.069</v>
      </c>
      <c r="QL274" s="231">
        <f t="shared" si="267"/>
        <v>413.36400000000003</v>
      </c>
      <c r="QM274" s="231">
        <f t="shared" si="267"/>
        <v>654.0379999999999</v>
      </c>
      <c r="QN274" s="231">
        <f t="shared" si="267"/>
        <v>476.04300000000001</v>
      </c>
      <c r="QO274" s="231">
        <f t="shared" si="267"/>
        <v>517.39800000000002</v>
      </c>
      <c r="QP274" s="231">
        <f t="shared" si="267"/>
        <v>703.08</v>
      </c>
      <c r="QQ274" s="231">
        <f t="shared" si="267"/>
        <v>649.16500000000008</v>
      </c>
      <c r="QR274" s="231">
        <f t="shared" si="267"/>
        <v>621.58799999999997</v>
      </c>
      <c r="QS274" s="231">
        <f t="shared" si="267"/>
        <v>695.70899999999995</v>
      </c>
      <c r="QT274" s="231">
        <f t="shared" si="267"/>
        <v>546.12</v>
      </c>
      <c r="QU274" s="231">
        <f t="shared" si="267"/>
        <v>558.44599999999991</v>
      </c>
      <c r="QV274" s="231">
        <f t="shared" si="267"/>
        <v>739.02399999999989</v>
      </c>
      <c r="QW274" s="231">
        <f t="shared" si="267"/>
        <v>298.935</v>
      </c>
      <c r="QX274" s="231">
        <f t="shared" si="267"/>
        <v>424.76400000000001</v>
      </c>
      <c r="QY274" s="231">
        <f t="shared" si="267"/>
        <v>536.60799999999995</v>
      </c>
      <c r="QZ274" s="231">
        <f t="shared" si="267"/>
        <v>322.14</v>
      </c>
      <c r="RA274" s="231">
        <f t="shared" si="267"/>
        <v>594.41100000000006</v>
      </c>
      <c r="RB274" s="231">
        <f t="shared" si="267"/>
        <v>420.07199999999995</v>
      </c>
      <c r="RC274" s="231">
        <f t="shared" si="267"/>
        <v>480.88899999999995</v>
      </c>
      <c r="RD274" s="231">
        <f t="shared" si="267"/>
        <v>582.43500000000006</v>
      </c>
      <c r="RE274" s="231">
        <f t="shared" si="267"/>
        <v>609.02599999999995</v>
      </c>
      <c r="RF274" s="231">
        <f t="shared" si="267"/>
        <v>538.76800000000003</v>
      </c>
      <c r="RG274" s="231">
        <f t="shared" si="267"/>
        <v>468.86399999999992</v>
      </c>
      <c r="RH274" s="231">
        <f t="shared" si="267"/>
        <v>528.36300000000006</v>
      </c>
      <c r="RI274" s="231">
        <f t="shared" si="267"/>
        <v>488.87</v>
      </c>
      <c r="RJ274" s="231">
        <f t="shared" si="267"/>
        <v>377.5200000000001</v>
      </c>
      <c r="RK274" s="231">
        <f t="shared" si="267"/>
        <v>624.63499999999999</v>
      </c>
      <c r="RL274" s="231">
        <f t="shared" si="267"/>
        <v>477.23999999999995</v>
      </c>
      <c r="RM274" s="231">
        <f t="shared" si="267"/>
        <v>677.16</v>
      </c>
      <c r="RN274" s="231">
        <f t="shared" si="267"/>
        <v>446.70000000000005</v>
      </c>
      <c r="RO274" s="231">
        <f t="shared" si="267"/>
        <v>444.565</v>
      </c>
      <c r="RP274" s="231">
        <f t="shared" si="267"/>
        <v>548.6690000000001</v>
      </c>
      <c r="RQ274" s="231">
        <f t="shared" si="267"/>
        <v>678.54599999999994</v>
      </c>
      <c r="RR274" s="231">
        <f t="shared" si="267"/>
        <v>662.70800000000008</v>
      </c>
      <c r="RS274" s="231">
        <f t="shared" si="267"/>
        <v>549.76200000000006</v>
      </c>
      <c r="RT274" s="231">
        <f t="shared" si="267"/>
        <v>611.22</v>
      </c>
      <c r="RU274" s="231">
        <f t="shared" si="267"/>
        <v>497.952</v>
      </c>
      <c r="RV274" s="231">
        <f t="shared" si="267"/>
        <v>768.44699999999978</v>
      </c>
      <c r="RW274" s="231">
        <f t="shared" si="267"/>
        <v>534.99599999999998</v>
      </c>
      <c r="RX274" s="231">
        <f t="shared" si="267"/>
        <v>653.21</v>
      </c>
      <c r="RY274" s="231">
        <f t="shared" si="267"/>
        <v>595.572</v>
      </c>
      <c r="RZ274" s="231">
        <f t="shared" si="267"/>
        <v>315.12</v>
      </c>
      <c r="SA274" s="231">
        <f t="shared" si="267"/>
        <v>419.66899999999993</v>
      </c>
      <c r="SB274" s="231">
        <f t="shared" si="267"/>
        <v>655.26800000000003</v>
      </c>
      <c r="SC274" s="231">
        <f t="shared" si="267"/>
        <v>638.30400000000009</v>
      </c>
      <c r="SD274" s="231">
        <f t="shared" si="267"/>
        <v>484.06299999999993</v>
      </c>
      <c r="SE274" s="231">
        <f t="shared" si="267"/>
        <v>455.63400000000001</v>
      </c>
      <c r="SF274" s="231">
        <f t="shared" si="267"/>
        <v>346.5</v>
      </c>
      <c r="SG274" s="231">
        <f t="shared" si="267"/>
        <v>488.92</v>
      </c>
      <c r="SH274" s="231"/>
      <c r="SI274" s="231"/>
      <c r="SJ274" s="231"/>
      <c r="SK274" s="231"/>
      <c r="TP274" s="94">
        <v>0.25</v>
      </c>
      <c r="TQ274" s="94">
        <v>0.75</v>
      </c>
    </row>
    <row r="275" spans="1:542">
      <c r="A275" s="249"/>
      <c r="SJ275" t="str">
        <f>+A276</f>
        <v>ARC-IC PAYMENTS</v>
      </c>
      <c r="TB275" t="s">
        <v>626</v>
      </c>
      <c r="TJ275" t="s">
        <v>637</v>
      </c>
    </row>
    <row r="276" spans="1:542">
      <c r="A276" s="90" t="s">
        <v>614</v>
      </c>
      <c r="SK276">
        <v>2014</v>
      </c>
      <c r="SL276">
        <v>2015</v>
      </c>
      <c r="SM276">
        <v>2016</v>
      </c>
      <c r="SN276">
        <v>2017</v>
      </c>
      <c r="SO276">
        <v>2018</v>
      </c>
      <c r="SR276" s="258" t="s">
        <v>617</v>
      </c>
      <c r="SS276" s="258" t="s">
        <v>624</v>
      </c>
      <c r="ST276" s="258" t="s">
        <v>618</v>
      </c>
      <c r="SU276" s="258" t="s">
        <v>619</v>
      </c>
      <c r="SV276" s="258" t="s">
        <v>620</v>
      </c>
      <c r="SW276" s="258" t="s">
        <v>621</v>
      </c>
      <c r="SX276" s="258" t="s">
        <v>622</v>
      </c>
      <c r="SY276" s="258" t="s">
        <v>623</v>
      </c>
      <c r="SZ276" s="258" t="s">
        <v>625</v>
      </c>
      <c r="TA276" s="258"/>
      <c r="TB276" t="s">
        <v>627</v>
      </c>
      <c r="TC276" t="s">
        <v>628</v>
      </c>
      <c r="TD276" t="s">
        <v>629</v>
      </c>
      <c r="TE276" t="s">
        <v>630</v>
      </c>
      <c r="TF276" t="s">
        <v>631</v>
      </c>
      <c r="TG276" t="s">
        <v>632</v>
      </c>
      <c r="TH276" t="s">
        <v>633</v>
      </c>
      <c r="TI276" t="s">
        <v>634</v>
      </c>
      <c r="TJ276" t="s">
        <v>635</v>
      </c>
      <c r="TK276" t="s">
        <v>636</v>
      </c>
      <c r="TR276" t="s">
        <v>1046</v>
      </c>
      <c r="TV276" t="s">
        <v>1047</v>
      </c>
    </row>
    <row r="277" spans="1:542">
      <c r="A277" s="249">
        <v>2014</v>
      </c>
      <c r="B277" s="231">
        <f t="shared" ref="B277:BM277" si="268">IF(B203*B122=1,IFERROR(+ROUND($B$229*0.65*MIN(0.1*B263,MAX(0,0.86*B263-B270)),2),""),"")</f>
        <v>8437.17</v>
      </c>
      <c r="C277" s="231">
        <f t="shared" si="268"/>
        <v>0</v>
      </c>
      <c r="D277" s="231">
        <f t="shared" si="268"/>
        <v>8437.17</v>
      </c>
      <c r="E277" s="231">
        <f t="shared" si="268"/>
        <v>2060.04</v>
      </c>
      <c r="F277" s="231">
        <f t="shared" si="268"/>
        <v>8437.17</v>
      </c>
      <c r="G277" s="231">
        <f t="shared" si="268"/>
        <v>5837.19</v>
      </c>
      <c r="H277" s="231">
        <f t="shared" si="268"/>
        <v>0</v>
      </c>
      <c r="I277" s="231">
        <f t="shared" si="268"/>
        <v>0</v>
      </c>
      <c r="J277" s="231">
        <f t="shared" si="268"/>
        <v>8437.17</v>
      </c>
      <c r="K277" s="231">
        <f t="shared" si="268"/>
        <v>8437.17</v>
      </c>
      <c r="L277" s="231">
        <f t="shared" si="268"/>
        <v>0</v>
      </c>
      <c r="M277" s="231">
        <f t="shared" si="268"/>
        <v>8437.17</v>
      </c>
      <c r="N277" s="231">
        <f t="shared" si="268"/>
        <v>0</v>
      </c>
      <c r="O277" s="231">
        <f t="shared" si="268"/>
        <v>2730.19</v>
      </c>
      <c r="P277" s="231">
        <f t="shared" si="268"/>
        <v>6461.19</v>
      </c>
      <c r="Q277" s="231">
        <f t="shared" si="268"/>
        <v>0</v>
      </c>
      <c r="R277" s="231">
        <f t="shared" si="268"/>
        <v>3835.84</v>
      </c>
      <c r="S277" s="231">
        <f t="shared" si="268"/>
        <v>0</v>
      </c>
      <c r="T277" s="231">
        <f t="shared" si="268"/>
        <v>8437.17</v>
      </c>
      <c r="U277" s="231">
        <f t="shared" si="268"/>
        <v>0</v>
      </c>
      <c r="V277" s="231">
        <f t="shared" si="268"/>
        <v>0</v>
      </c>
      <c r="W277" s="231">
        <f t="shared" si="268"/>
        <v>8437.17</v>
      </c>
      <c r="X277" s="231">
        <f t="shared" si="268"/>
        <v>8437.17</v>
      </c>
      <c r="Y277" s="231">
        <f t="shared" si="268"/>
        <v>8437.17</v>
      </c>
      <c r="Z277" s="231">
        <f t="shared" si="268"/>
        <v>8093.99</v>
      </c>
      <c r="AA277" s="231">
        <f t="shared" si="268"/>
        <v>0</v>
      </c>
      <c r="AB277" s="231">
        <f t="shared" si="268"/>
        <v>8437.17</v>
      </c>
      <c r="AC277" s="231">
        <f t="shared" si="268"/>
        <v>0</v>
      </c>
      <c r="AD277" s="231">
        <f t="shared" si="268"/>
        <v>0</v>
      </c>
      <c r="AE277" s="231">
        <f t="shared" si="268"/>
        <v>0</v>
      </c>
      <c r="AF277" s="231">
        <f t="shared" si="268"/>
        <v>0</v>
      </c>
      <c r="AG277" s="231">
        <f t="shared" si="268"/>
        <v>8437.17</v>
      </c>
      <c r="AH277" s="231">
        <f t="shared" si="268"/>
        <v>0</v>
      </c>
      <c r="AI277" s="231">
        <f t="shared" si="268"/>
        <v>8437.17</v>
      </c>
      <c r="AJ277" s="231">
        <f t="shared" si="268"/>
        <v>5060.4399999999996</v>
      </c>
      <c r="AK277" s="231">
        <f t="shared" si="268"/>
        <v>0</v>
      </c>
      <c r="AL277" s="231">
        <f t="shared" si="268"/>
        <v>8437.17</v>
      </c>
      <c r="AM277" s="231">
        <f t="shared" si="268"/>
        <v>8437.17</v>
      </c>
      <c r="AN277" s="231">
        <f t="shared" si="268"/>
        <v>2743.84</v>
      </c>
      <c r="AO277" s="231">
        <f t="shared" si="268"/>
        <v>0</v>
      </c>
      <c r="AP277" s="231">
        <f t="shared" si="268"/>
        <v>0</v>
      </c>
      <c r="AQ277" s="231">
        <f t="shared" si="268"/>
        <v>0</v>
      </c>
      <c r="AR277" s="231">
        <f t="shared" si="268"/>
        <v>0</v>
      </c>
      <c r="AS277" s="231">
        <f t="shared" si="268"/>
        <v>1140.94</v>
      </c>
      <c r="AT277" s="231">
        <f t="shared" si="268"/>
        <v>4756.8900000000003</v>
      </c>
      <c r="AU277" s="231">
        <f t="shared" si="268"/>
        <v>2802.34</v>
      </c>
      <c r="AV277" s="231">
        <f t="shared" si="268"/>
        <v>0</v>
      </c>
      <c r="AW277" s="231">
        <f t="shared" si="268"/>
        <v>0</v>
      </c>
      <c r="AX277" s="231">
        <f t="shared" si="268"/>
        <v>123.04</v>
      </c>
      <c r="AY277" s="231">
        <f t="shared" si="268"/>
        <v>0</v>
      </c>
      <c r="AZ277" s="231">
        <f t="shared" si="268"/>
        <v>3625.24</v>
      </c>
      <c r="BA277" s="231">
        <f t="shared" si="268"/>
        <v>0</v>
      </c>
      <c r="BB277" s="231">
        <f t="shared" si="268"/>
        <v>0</v>
      </c>
      <c r="BC277" s="231">
        <f t="shared" si="268"/>
        <v>0</v>
      </c>
      <c r="BD277" s="231">
        <f t="shared" si="268"/>
        <v>8437.17</v>
      </c>
      <c r="BE277" s="231">
        <f t="shared" si="268"/>
        <v>8437.17</v>
      </c>
      <c r="BF277" s="231">
        <f t="shared" si="268"/>
        <v>8437.17</v>
      </c>
      <c r="BG277" s="231">
        <f t="shared" si="268"/>
        <v>0</v>
      </c>
      <c r="BH277" s="231">
        <f t="shared" si="268"/>
        <v>8437.17</v>
      </c>
      <c r="BI277" s="231">
        <f t="shared" si="268"/>
        <v>0</v>
      </c>
      <c r="BJ277" s="231">
        <f t="shared" si="268"/>
        <v>8437.17</v>
      </c>
      <c r="BK277" s="231">
        <f t="shared" si="268"/>
        <v>0</v>
      </c>
      <c r="BL277" s="231">
        <f t="shared" si="268"/>
        <v>0</v>
      </c>
      <c r="BM277" s="231">
        <f t="shared" si="268"/>
        <v>8437.17</v>
      </c>
      <c r="BN277" s="231">
        <f t="shared" ref="BN277:DY277" si="269">IF(BN203*BN122=1,IFERROR(+ROUND($B$229*0.65*MIN(0.1*BN263,MAX(0,0.86*BN263-BN270)),2),""),"")</f>
        <v>0</v>
      </c>
      <c r="BO277" s="231">
        <f t="shared" si="269"/>
        <v>6843.39</v>
      </c>
      <c r="BP277" s="231">
        <f t="shared" si="269"/>
        <v>8437.17</v>
      </c>
      <c r="BQ277" s="231">
        <f t="shared" si="269"/>
        <v>0</v>
      </c>
      <c r="BR277" s="231">
        <f t="shared" si="269"/>
        <v>7713.74</v>
      </c>
      <c r="BS277" s="231">
        <f t="shared" si="269"/>
        <v>1963.84</v>
      </c>
      <c r="BT277" s="231">
        <f t="shared" si="269"/>
        <v>0</v>
      </c>
      <c r="BU277" s="231">
        <f t="shared" si="269"/>
        <v>8437.17</v>
      </c>
      <c r="BV277" s="231">
        <f t="shared" si="269"/>
        <v>8437.17</v>
      </c>
      <c r="BW277" s="231">
        <f t="shared" si="269"/>
        <v>0</v>
      </c>
      <c r="BX277" s="231">
        <f t="shared" si="269"/>
        <v>8437.17</v>
      </c>
      <c r="BY277" s="231">
        <f t="shared" si="269"/>
        <v>8437.17</v>
      </c>
      <c r="BZ277" s="231">
        <f t="shared" si="269"/>
        <v>0</v>
      </c>
      <c r="CA277" s="231">
        <f t="shared" si="269"/>
        <v>0</v>
      </c>
      <c r="CB277" s="231">
        <f t="shared" si="269"/>
        <v>0</v>
      </c>
      <c r="CC277" s="231">
        <f t="shared" si="269"/>
        <v>8437.17</v>
      </c>
      <c r="CD277" s="231">
        <f t="shared" si="269"/>
        <v>8437.17</v>
      </c>
      <c r="CE277" s="231">
        <f t="shared" si="269"/>
        <v>0</v>
      </c>
      <c r="CF277" s="231">
        <f t="shared" si="269"/>
        <v>8437.17</v>
      </c>
      <c r="CG277" s="231">
        <f t="shared" si="269"/>
        <v>1484.14</v>
      </c>
      <c r="CH277" s="231">
        <f t="shared" si="269"/>
        <v>1135.0899999999999</v>
      </c>
      <c r="CI277" s="231">
        <f t="shared" si="269"/>
        <v>8437.17</v>
      </c>
      <c r="CJ277" s="231">
        <f t="shared" si="269"/>
        <v>0</v>
      </c>
      <c r="CK277" s="231">
        <f t="shared" si="269"/>
        <v>0</v>
      </c>
      <c r="CL277" s="231">
        <f t="shared" si="269"/>
        <v>0</v>
      </c>
      <c r="CM277" s="231">
        <f t="shared" si="269"/>
        <v>0</v>
      </c>
      <c r="CN277" s="231">
        <f t="shared" si="269"/>
        <v>2950.54</v>
      </c>
      <c r="CO277" s="231">
        <f t="shared" si="269"/>
        <v>0</v>
      </c>
      <c r="CP277" s="231">
        <f t="shared" si="269"/>
        <v>0</v>
      </c>
      <c r="CQ277" s="231">
        <f t="shared" si="269"/>
        <v>8437.17</v>
      </c>
      <c r="CR277" s="231">
        <f t="shared" si="269"/>
        <v>8437.17</v>
      </c>
      <c r="CS277" s="231">
        <f t="shared" si="269"/>
        <v>0</v>
      </c>
      <c r="CT277" s="231">
        <f t="shared" si="269"/>
        <v>3143.59</v>
      </c>
      <c r="CU277" s="231">
        <f t="shared" si="269"/>
        <v>0</v>
      </c>
      <c r="CV277" s="231">
        <f t="shared" si="269"/>
        <v>0</v>
      </c>
      <c r="CW277" s="231">
        <f t="shared" si="269"/>
        <v>0</v>
      </c>
      <c r="CX277" s="231">
        <f t="shared" si="269"/>
        <v>0</v>
      </c>
      <c r="CY277" s="231">
        <f t="shared" si="269"/>
        <v>1360.64</v>
      </c>
      <c r="CZ277" s="231">
        <f t="shared" si="269"/>
        <v>0</v>
      </c>
      <c r="DA277" s="231">
        <f t="shared" si="269"/>
        <v>4604.79</v>
      </c>
      <c r="DB277" s="231">
        <f t="shared" si="269"/>
        <v>0</v>
      </c>
      <c r="DC277" s="231">
        <f t="shared" si="269"/>
        <v>8437.17</v>
      </c>
      <c r="DD277" s="231">
        <f t="shared" si="269"/>
        <v>0</v>
      </c>
      <c r="DE277" s="231">
        <f t="shared" si="269"/>
        <v>0</v>
      </c>
      <c r="DF277" s="231">
        <f t="shared" si="269"/>
        <v>0</v>
      </c>
      <c r="DG277" s="231">
        <f t="shared" si="269"/>
        <v>0</v>
      </c>
      <c r="DH277" s="231">
        <f t="shared" si="269"/>
        <v>8437.17</v>
      </c>
      <c r="DI277" s="231">
        <f t="shared" si="269"/>
        <v>0</v>
      </c>
      <c r="DJ277" s="231">
        <f t="shared" si="269"/>
        <v>8437.17</v>
      </c>
      <c r="DK277" s="231">
        <f t="shared" si="269"/>
        <v>4647.04</v>
      </c>
      <c r="DL277" s="231">
        <f t="shared" si="269"/>
        <v>8437.17</v>
      </c>
      <c r="DM277" s="231">
        <f t="shared" si="269"/>
        <v>8437.17</v>
      </c>
      <c r="DN277" s="231">
        <f t="shared" si="269"/>
        <v>0</v>
      </c>
      <c r="DO277" s="231">
        <f t="shared" si="269"/>
        <v>2856.94</v>
      </c>
      <c r="DP277" s="231">
        <f t="shared" si="269"/>
        <v>6147.89</v>
      </c>
      <c r="DQ277" s="231">
        <f t="shared" si="269"/>
        <v>5050.04</v>
      </c>
      <c r="DR277" s="231">
        <f t="shared" si="269"/>
        <v>8437.17</v>
      </c>
      <c r="DS277" s="231">
        <f t="shared" si="269"/>
        <v>0</v>
      </c>
      <c r="DT277" s="231">
        <f t="shared" si="269"/>
        <v>8437.17</v>
      </c>
      <c r="DU277" s="231">
        <f t="shared" si="269"/>
        <v>0</v>
      </c>
      <c r="DV277" s="231">
        <f t="shared" si="269"/>
        <v>0</v>
      </c>
      <c r="DW277" s="231">
        <f t="shared" si="269"/>
        <v>0</v>
      </c>
      <c r="DX277" s="231">
        <f t="shared" si="269"/>
        <v>0</v>
      </c>
      <c r="DY277" s="231">
        <f t="shared" si="269"/>
        <v>8437.17</v>
      </c>
      <c r="DZ277" s="231">
        <f t="shared" ref="DZ277:GK277" si="270">IF(DZ203*DZ122=1,IFERROR(+ROUND($B$229*0.65*MIN(0.1*DZ263,MAX(0,0.86*DZ263-DZ270)),2),""),"")</f>
        <v>8437.17</v>
      </c>
      <c r="EA277" s="231">
        <f t="shared" si="270"/>
        <v>2973.94</v>
      </c>
      <c r="EB277" s="231">
        <f t="shared" si="270"/>
        <v>0</v>
      </c>
      <c r="EC277" s="231">
        <f t="shared" si="270"/>
        <v>0</v>
      </c>
      <c r="ED277" s="231">
        <f t="shared" si="270"/>
        <v>3081.84</v>
      </c>
      <c r="EE277" s="231">
        <f t="shared" si="270"/>
        <v>8437.17</v>
      </c>
      <c r="EF277" s="231">
        <f t="shared" si="270"/>
        <v>0</v>
      </c>
      <c r="EG277" s="231">
        <f t="shared" si="270"/>
        <v>5454.99</v>
      </c>
      <c r="EH277" s="231">
        <f t="shared" si="270"/>
        <v>0</v>
      </c>
      <c r="EI277" s="231">
        <f t="shared" si="270"/>
        <v>8437.17</v>
      </c>
      <c r="EJ277" s="231">
        <f t="shared" si="270"/>
        <v>2382.44</v>
      </c>
      <c r="EK277" s="231">
        <f t="shared" si="270"/>
        <v>0</v>
      </c>
      <c r="EL277" s="231">
        <f t="shared" si="270"/>
        <v>0</v>
      </c>
      <c r="EM277" s="231">
        <f t="shared" si="270"/>
        <v>8437.17</v>
      </c>
      <c r="EN277" s="231">
        <f t="shared" si="270"/>
        <v>4128.34</v>
      </c>
      <c r="EO277" s="231">
        <f t="shared" si="270"/>
        <v>0</v>
      </c>
      <c r="EP277" s="231">
        <f t="shared" si="270"/>
        <v>4948.6400000000003</v>
      </c>
      <c r="EQ277" s="231">
        <f t="shared" si="270"/>
        <v>0</v>
      </c>
      <c r="ER277" s="231">
        <f t="shared" si="270"/>
        <v>0</v>
      </c>
      <c r="ES277" s="231">
        <f t="shared" si="270"/>
        <v>3635.64</v>
      </c>
      <c r="ET277" s="231">
        <f t="shared" si="270"/>
        <v>8437.17</v>
      </c>
      <c r="EU277" s="231">
        <f t="shared" si="270"/>
        <v>8437.17</v>
      </c>
      <c r="EV277" s="231">
        <f t="shared" si="270"/>
        <v>6272.69</v>
      </c>
      <c r="EW277" s="231">
        <f t="shared" si="270"/>
        <v>0</v>
      </c>
      <c r="EX277" s="231">
        <f t="shared" si="270"/>
        <v>8437.17</v>
      </c>
      <c r="EY277" s="231">
        <f t="shared" si="270"/>
        <v>5491.39</v>
      </c>
      <c r="EZ277" s="231">
        <f t="shared" si="270"/>
        <v>8437.17</v>
      </c>
      <c r="FA277" s="231">
        <f t="shared" si="270"/>
        <v>0</v>
      </c>
      <c r="FB277" s="231">
        <f t="shared" si="270"/>
        <v>8437.17</v>
      </c>
      <c r="FC277" s="231">
        <f t="shared" si="270"/>
        <v>0</v>
      </c>
      <c r="FD277" s="231">
        <f t="shared" si="270"/>
        <v>0</v>
      </c>
      <c r="FE277" s="231">
        <f t="shared" si="270"/>
        <v>6303.89</v>
      </c>
      <c r="FF277" s="231">
        <f t="shared" si="270"/>
        <v>0</v>
      </c>
      <c r="FG277" s="231">
        <f t="shared" si="270"/>
        <v>0</v>
      </c>
      <c r="FH277" s="231">
        <f t="shared" si="270"/>
        <v>0</v>
      </c>
      <c r="FI277" s="231">
        <f t="shared" si="270"/>
        <v>2389.59</v>
      </c>
      <c r="FJ277" s="231">
        <f t="shared" si="270"/>
        <v>8437.17</v>
      </c>
      <c r="FK277" s="231">
        <f t="shared" si="270"/>
        <v>8437.17</v>
      </c>
      <c r="FL277" s="231">
        <f t="shared" si="270"/>
        <v>0</v>
      </c>
      <c r="FM277" s="231">
        <f t="shared" si="270"/>
        <v>8437.17</v>
      </c>
      <c r="FN277" s="231">
        <f t="shared" si="270"/>
        <v>0</v>
      </c>
      <c r="FO277" s="231">
        <f t="shared" si="270"/>
        <v>8437.17</v>
      </c>
      <c r="FP277" s="231">
        <f t="shared" si="270"/>
        <v>0</v>
      </c>
      <c r="FQ277" s="231">
        <f t="shared" si="270"/>
        <v>1781.19</v>
      </c>
      <c r="FR277" s="231">
        <f t="shared" si="270"/>
        <v>8437.17</v>
      </c>
      <c r="FS277" s="231">
        <f t="shared" si="270"/>
        <v>0</v>
      </c>
      <c r="FT277" s="231">
        <f t="shared" si="270"/>
        <v>4778.34</v>
      </c>
      <c r="FU277" s="231">
        <f t="shared" si="270"/>
        <v>0</v>
      </c>
      <c r="FV277" s="231">
        <f t="shared" si="270"/>
        <v>525.39</v>
      </c>
      <c r="FW277" s="231">
        <f t="shared" si="270"/>
        <v>0</v>
      </c>
      <c r="FX277" s="231">
        <f t="shared" si="270"/>
        <v>8437.17</v>
      </c>
      <c r="FY277" s="231">
        <f t="shared" si="270"/>
        <v>0</v>
      </c>
      <c r="FZ277" s="231">
        <f t="shared" si="270"/>
        <v>5445.89</v>
      </c>
      <c r="GA277" s="231">
        <f t="shared" si="270"/>
        <v>5379.59</v>
      </c>
      <c r="GB277" s="231">
        <f t="shared" si="270"/>
        <v>7831.39</v>
      </c>
      <c r="GC277" s="231">
        <f t="shared" si="270"/>
        <v>8437.17</v>
      </c>
      <c r="GD277" s="231">
        <f t="shared" si="270"/>
        <v>4992.1899999999996</v>
      </c>
      <c r="GE277" s="231">
        <f t="shared" si="270"/>
        <v>8437.17</v>
      </c>
      <c r="GF277" s="231">
        <f t="shared" si="270"/>
        <v>8437.17</v>
      </c>
      <c r="GG277" s="231">
        <f t="shared" si="270"/>
        <v>0</v>
      </c>
      <c r="GH277" s="231">
        <f t="shared" si="270"/>
        <v>5038.34</v>
      </c>
      <c r="GI277" s="231">
        <f t="shared" si="270"/>
        <v>0</v>
      </c>
      <c r="GJ277" s="231">
        <f t="shared" si="270"/>
        <v>0</v>
      </c>
      <c r="GK277" s="231">
        <f t="shared" si="270"/>
        <v>0</v>
      </c>
      <c r="GL277" s="231">
        <f t="shared" ref="GL277:IW277" si="271">IF(GL203*GL122=1,IFERROR(+ROUND($B$229*0.65*MIN(0.1*GL263,MAX(0,0.86*GL263-GL270)),2),""),"")</f>
        <v>0</v>
      </c>
      <c r="GM277" s="231">
        <f t="shared" si="271"/>
        <v>0</v>
      </c>
      <c r="GN277" s="231">
        <f t="shared" si="271"/>
        <v>8437.17</v>
      </c>
      <c r="GO277" s="231">
        <f t="shared" si="271"/>
        <v>8437.17</v>
      </c>
      <c r="GP277" s="231">
        <f t="shared" si="271"/>
        <v>223.14</v>
      </c>
      <c r="GQ277" s="231">
        <f t="shared" si="271"/>
        <v>4255.74</v>
      </c>
      <c r="GR277" s="231">
        <f t="shared" si="271"/>
        <v>8437.17</v>
      </c>
      <c r="GS277" s="231">
        <f t="shared" si="271"/>
        <v>0</v>
      </c>
      <c r="GT277" s="231">
        <f t="shared" si="271"/>
        <v>0</v>
      </c>
      <c r="GU277" s="231">
        <f t="shared" si="271"/>
        <v>8437.17</v>
      </c>
      <c r="GV277" s="231">
        <f t="shared" si="271"/>
        <v>7276.29</v>
      </c>
      <c r="GW277" s="231">
        <f t="shared" si="271"/>
        <v>0</v>
      </c>
      <c r="GX277" s="231">
        <f t="shared" si="271"/>
        <v>0</v>
      </c>
      <c r="GY277" s="231">
        <f t="shared" si="271"/>
        <v>1002.49</v>
      </c>
      <c r="GZ277" s="231">
        <f t="shared" si="271"/>
        <v>8437.17</v>
      </c>
      <c r="HA277" s="231">
        <f t="shared" si="271"/>
        <v>8437.17</v>
      </c>
      <c r="HB277" s="231">
        <f t="shared" si="271"/>
        <v>8437.17</v>
      </c>
      <c r="HC277" s="231">
        <f t="shared" si="271"/>
        <v>0</v>
      </c>
      <c r="HD277" s="231">
        <f t="shared" si="271"/>
        <v>0</v>
      </c>
      <c r="HE277" s="231">
        <f t="shared" si="271"/>
        <v>0</v>
      </c>
      <c r="HF277" s="231">
        <f t="shared" si="271"/>
        <v>8437.17</v>
      </c>
      <c r="HG277" s="231">
        <f t="shared" si="271"/>
        <v>0</v>
      </c>
      <c r="HH277" s="231">
        <f t="shared" si="271"/>
        <v>8437.17</v>
      </c>
      <c r="HI277" s="231">
        <f t="shared" si="271"/>
        <v>8437.17</v>
      </c>
      <c r="HJ277" s="231">
        <f t="shared" si="271"/>
        <v>8437.17</v>
      </c>
      <c r="HK277" s="231">
        <f t="shared" si="271"/>
        <v>0</v>
      </c>
      <c r="HL277" s="231">
        <f t="shared" si="271"/>
        <v>0</v>
      </c>
      <c r="HM277" s="231">
        <f t="shared" si="271"/>
        <v>8437.17</v>
      </c>
      <c r="HN277" s="231">
        <f t="shared" si="271"/>
        <v>0</v>
      </c>
      <c r="HO277" s="231">
        <f t="shared" si="271"/>
        <v>0</v>
      </c>
      <c r="HP277" s="231">
        <f t="shared" si="271"/>
        <v>0</v>
      </c>
      <c r="HQ277" s="231">
        <f t="shared" si="271"/>
        <v>8437.17</v>
      </c>
      <c r="HR277" s="231">
        <f t="shared" si="271"/>
        <v>0</v>
      </c>
      <c r="HS277" s="231">
        <f t="shared" si="271"/>
        <v>3287.24</v>
      </c>
      <c r="HT277" s="231">
        <f t="shared" si="271"/>
        <v>8437.17</v>
      </c>
      <c r="HU277" s="231">
        <f t="shared" si="271"/>
        <v>0</v>
      </c>
      <c r="HV277" s="231">
        <f t="shared" si="271"/>
        <v>5524.54</v>
      </c>
      <c r="HW277" s="231">
        <f t="shared" si="271"/>
        <v>0</v>
      </c>
      <c r="HX277" s="231">
        <f t="shared" si="271"/>
        <v>3488.09</v>
      </c>
      <c r="HY277" s="231">
        <f t="shared" si="271"/>
        <v>0</v>
      </c>
      <c r="HZ277" s="231">
        <f t="shared" si="271"/>
        <v>0</v>
      </c>
      <c r="IA277" s="231">
        <f t="shared" si="271"/>
        <v>8437.17</v>
      </c>
      <c r="IB277" s="231">
        <f t="shared" si="271"/>
        <v>0</v>
      </c>
      <c r="IC277" s="231">
        <f t="shared" si="271"/>
        <v>0</v>
      </c>
      <c r="ID277" s="231">
        <f t="shared" si="271"/>
        <v>8437.17</v>
      </c>
      <c r="IE277" s="231">
        <f t="shared" si="271"/>
        <v>8437.17</v>
      </c>
      <c r="IF277" s="231">
        <f t="shared" si="271"/>
        <v>8437.17</v>
      </c>
      <c r="IG277" s="231">
        <f t="shared" si="271"/>
        <v>6903.19</v>
      </c>
      <c r="IH277" s="231">
        <f t="shared" si="271"/>
        <v>8437.17</v>
      </c>
      <c r="II277" s="231">
        <f t="shared" si="271"/>
        <v>0</v>
      </c>
      <c r="IJ277" s="231">
        <f t="shared" si="271"/>
        <v>0</v>
      </c>
      <c r="IK277" s="231">
        <f t="shared" si="271"/>
        <v>1023.29</v>
      </c>
      <c r="IL277" s="231">
        <f t="shared" si="271"/>
        <v>1314.49</v>
      </c>
      <c r="IM277" s="231">
        <f t="shared" si="271"/>
        <v>8437.17</v>
      </c>
      <c r="IN277" s="231">
        <f t="shared" si="271"/>
        <v>8437.17</v>
      </c>
      <c r="IO277" s="231">
        <f t="shared" si="271"/>
        <v>8437.17</v>
      </c>
      <c r="IP277" s="231">
        <f t="shared" si="271"/>
        <v>0</v>
      </c>
      <c r="IQ277" s="231">
        <f t="shared" si="271"/>
        <v>8437.17</v>
      </c>
      <c r="IR277" s="231">
        <f t="shared" si="271"/>
        <v>0</v>
      </c>
      <c r="IS277" s="231">
        <f t="shared" si="271"/>
        <v>0</v>
      </c>
      <c r="IT277" s="231">
        <f t="shared" si="271"/>
        <v>8437.17</v>
      </c>
      <c r="IU277" s="231">
        <f t="shared" si="271"/>
        <v>4543.6899999999996</v>
      </c>
      <c r="IV277" s="231">
        <f t="shared" si="271"/>
        <v>1810.44</v>
      </c>
      <c r="IW277" s="231">
        <f t="shared" si="271"/>
        <v>8437.17</v>
      </c>
      <c r="IX277" s="231">
        <f t="shared" ref="IX277:LI277" si="272">IF(IX203*IX122=1,IFERROR(+ROUND($B$229*0.65*MIN(0.1*IX263,MAX(0,0.86*IX263-IX270)),2),""),"")</f>
        <v>0</v>
      </c>
      <c r="IY277" s="231">
        <f t="shared" si="272"/>
        <v>8437.17</v>
      </c>
      <c r="IZ277" s="231">
        <f t="shared" si="272"/>
        <v>2666.49</v>
      </c>
      <c r="JA277" s="231">
        <f t="shared" si="272"/>
        <v>0</v>
      </c>
      <c r="JB277" s="231">
        <f t="shared" si="272"/>
        <v>1788.34</v>
      </c>
      <c r="JC277" s="231">
        <f t="shared" si="272"/>
        <v>0</v>
      </c>
      <c r="JD277" s="231">
        <f t="shared" si="272"/>
        <v>0</v>
      </c>
      <c r="JE277" s="231">
        <f t="shared" si="272"/>
        <v>8437.17</v>
      </c>
      <c r="JF277" s="231">
        <f t="shared" si="272"/>
        <v>0</v>
      </c>
      <c r="JG277" s="231">
        <f t="shared" si="272"/>
        <v>0</v>
      </c>
      <c r="JH277" s="231">
        <f t="shared" si="272"/>
        <v>8437.17</v>
      </c>
      <c r="JI277" s="231">
        <f t="shared" si="272"/>
        <v>0</v>
      </c>
      <c r="JJ277" s="231">
        <f t="shared" si="272"/>
        <v>3524.49</v>
      </c>
      <c r="JK277" s="231">
        <f t="shared" si="272"/>
        <v>7793.04</v>
      </c>
      <c r="JL277" s="231">
        <f t="shared" si="272"/>
        <v>0</v>
      </c>
      <c r="JM277" s="231">
        <f t="shared" si="272"/>
        <v>8437.17</v>
      </c>
      <c r="JN277" s="231">
        <f t="shared" si="272"/>
        <v>8437.17</v>
      </c>
      <c r="JO277" s="231">
        <f t="shared" si="272"/>
        <v>8437.17</v>
      </c>
      <c r="JP277" s="231">
        <f t="shared" si="272"/>
        <v>8273.39</v>
      </c>
      <c r="JQ277" s="231">
        <f t="shared" si="272"/>
        <v>7872.99</v>
      </c>
      <c r="JR277" s="231">
        <f t="shared" si="272"/>
        <v>5467.99</v>
      </c>
      <c r="JS277" s="231">
        <f t="shared" si="272"/>
        <v>8437.17</v>
      </c>
      <c r="JT277" s="231">
        <f t="shared" si="272"/>
        <v>8437.17</v>
      </c>
      <c r="JU277" s="231">
        <f t="shared" si="272"/>
        <v>6300.64</v>
      </c>
      <c r="JV277" s="231">
        <f t="shared" si="272"/>
        <v>0</v>
      </c>
      <c r="JW277" s="231">
        <f t="shared" si="272"/>
        <v>4076.34</v>
      </c>
      <c r="JX277" s="231">
        <f t="shared" si="272"/>
        <v>0</v>
      </c>
      <c r="JY277" s="231">
        <f t="shared" si="272"/>
        <v>0</v>
      </c>
      <c r="JZ277" s="231">
        <f t="shared" si="272"/>
        <v>0</v>
      </c>
      <c r="KA277" s="231">
        <f t="shared" si="272"/>
        <v>0</v>
      </c>
      <c r="KB277" s="231">
        <f t="shared" si="272"/>
        <v>5777.39</v>
      </c>
      <c r="KC277" s="231">
        <f t="shared" si="272"/>
        <v>0</v>
      </c>
      <c r="KD277" s="231">
        <f t="shared" si="272"/>
        <v>0</v>
      </c>
      <c r="KE277" s="231">
        <f t="shared" si="272"/>
        <v>8437.17</v>
      </c>
      <c r="KF277" s="231">
        <f t="shared" si="272"/>
        <v>8437.17</v>
      </c>
      <c r="KG277" s="231">
        <f t="shared" si="272"/>
        <v>0</v>
      </c>
      <c r="KH277" s="231">
        <f t="shared" si="272"/>
        <v>0</v>
      </c>
      <c r="KI277" s="231">
        <f t="shared" si="272"/>
        <v>8437.17</v>
      </c>
      <c r="KJ277" s="231">
        <f t="shared" si="272"/>
        <v>3145.54</v>
      </c>
      <c r="KK277" s="231">
        <f t="shared" si="272"/>
        <v>8437.17</v>
      </c>
      <c r="KL277" s="231">
        <f t="shared" si="272"/>
        <v>5525.19</v>
      </c>
      <c r="KM277" s="231">
        <f t="shared" si="272"/>
        <v>0</v>
      </c>
      <c r="KN277" s="231">
        <f t="shared" si="272"/>
        <v>637.19000000000005</v>
      </c>
      <c r="KO277" s="231">
        <f t="shared" si="272"/>
        <v>0</v>
      </c>
      <c r="KP277" s="231">
        <f t="shared" si="272"/>
        <v>8437.17</v>
      </c>
      <c r="KQ277" s="231">
        <f t="shared" si="272"/>
        <v>0</v>
      </c>
      <c r="KR277" s="231">
        <f t="shared" si="272"/>
        <v>1708.39</v>
      </c>
      <c r="KS277" s="231">
        <f t="shared" si="272"/>
        <v>0</v>
      </c>
      <c r="KT277" s="231">
        <f t="shared" si="272"/>
        <v>4961.6400000000003</v>
      </c>
      <c r="KU277" s="231">
        <f t="shared" si="272"/>
        <v>3944.39</v>
      </c>
      <c r="KV277" s="231">
        <f t="shared" si="272"/>
        <v>8437.17</v>
      </c>
      <c r="KW277" s="231">
        <f t="shared" si="272"/>
        <v>7394.59</v>
      </c>
      <c r="KX277" s="231">
        <f t="shared" si="272"/>
        <v>117.19</v>
      </c>
      <c r="KY277" s="231">
        <f t="shared" si="272"/>
        <v>0</v>
      </c>
      <c r="KZ277" s="231">
        <f t="shared" si="272"/>
        <v>0</v>
      </c>
      <c r="LA277" s="231">
        <f t="shared" si="272"/>
        <v>8437.17</v>
      </c>
      <c r="LB277" s="231">
        <f t="shared" si="272"/>
        <v>0</v>
      </c>
      <c r="LC277" s="231">
        <f t="shared" si="272"/>
        <v>2150.39</v>
      </c>
      <c r="LD277" s="231">
        <f t="shared" si="272"/>
        <v>8437.17</v>
      </c>
      <c r="LE277" s="231">
        <f t="shared" si="272"/>
        <v>8437.17</v>
      </c>
      <c r="LF277" s="231">
        <f t="shared" si="272"/>
        <v>8437.17</v>
      </c>
      <c r="LG277" s="231">
        <f t="shared" si="272"/>
        <v>8437.17</v>
      </c>
      <c r="LH277" s="231">
        <f t="shared" si="272"/>
        <v>0</v>
      </c>
      <c r="LI277" s="231">
        <f t="shared" si="272"/>
        <v>8437.17</v>
      </c>
      <c r="LJ277" s="231">
        <f t="shared" ref="LJ277:NU277" si="273">IF(LJ203*LJ122=1,IFERROR(+ROUND($B$229*0.65*MIN(0.1*LJ263,MAX(0,0.86*LJ263-LJ270)),2),""),"")</f>
        <v>0</v>
      </c>
      <c r="LK277" s="231">
        <f t="shared" si="273"/>
        <v>7560.34</v>
      </c>
      <c r="LL277" s="231">
        <f t="shared" si="273"/>
        <v>0</v>
      </c>
      <c r="LM277" s="231">
        <f t="shared" si="273"/>
        <v>0</v>
      </c>
      <c r="LN277" s="231">
        <f t="shared" si="273"/>
        <v>8437.17</v>
      </c>
      <c r="LO277" s="231">
        <f t="shared" si="273"/>
        <v>0</v>
      </c>
      <c r="LP277" s="231">
        <f t="shared" si="273"/>
        <v>1298.24</v>
      </c>
      <c r="LQ277" s="231">
        <f t="shared" si="273"/>
        <v>5425.74</v>
      </c>
      <c r="LR277" s="231">
        <f t="shared" si="273"/>
        <v>8264.94</v>
      </c>
      <c r="LS277" s="231">
        <f t="shared" si="273"/>
        <v>8437.17</v>
      </c>
      <c r="LT277" s="231">
        <f t="shared" si="273"/>
        <v>0</v>
      </c>
      <c r="LU277" s="231">
        <f t="shared" si="273"/>
        <v>0</v>
      </c>
      <c r="LV277" s="231">
        <f t="shared" si="273"/>
        <v>8437.17</v>
      </c>
      <c r="LW277" s="231">
        <f t="shared" si="273"/>
        <v>0</v>
      </c>
      <c r="LX277" s="231">
        <f t="shared" si="273"/>
        <v>1361.29</v>
      </c>
      <c r="LY277" s="231">
        <f t="shared" si="273"/>
        <v>0</v>
      </c>
      <c r="LZ277" s="231">
        <f t="shared" si="273"/>
        <v>0</v>
      </c>
      <c r="MA277" s="231">
        <f t="shared" si="273"/>
        <v>0</v>
      </c>
      <c r="MB277" s="231">
        <f t="shared" si="273"/>
        <v>0</v>
      </c>
      <c r="MC277" s="231">
        <f t="shared" si="273"/>
        <v>7531.09</v>
      </c>
      <c r="MD277" s="231">
        <f t="shared" si="273"/>
        <v>8437.17</v>
      </c>
      <c r="ME277" s="231">
        <f t="shared" si="273"/>
        <v>0</v>
      </c>
      <c r="MF277" s="231">
        <f t="shared" si="273"/>
        <v>0</v>
      </c>
      <c r="MG277" s="231">
        <f t="shared" si="273"/>
        <v>0</v>
      </c>
      <c r="MH277" s="231">
        <f t="shared" si="273"/>
        <v>8437.17</v>
      </c>
      <c r="MI277" s="231">
        <f t="shared" si="273"/>
        <v>0</v>
      </c>
      <c r="MJ277" s="231">
        <f t="shared" si="273"/>
        <v>0</v>
      </c>
      <c r="MK277" s="231">
        <f t="shared" si="273"/>
        <v>0</v>
      </c>
      <c r="ML277" s="231">
        <f t="shared" si="273"/>
        <v>8437.17</v>
      </c>
      <c r="MM277" s="231">
        <f t="shared" si="273"/>
        <v>0</v>
      </c>
      <c r="MN277" s="231">
        <f t="shared" si="273"/>
        <v>8437.17</v>
      </c>
      <c r="MO277" s="231">
        <f t="shared" si="273"/>
        <v>0</v>
      </c>
      <c r="MP277" s="231">
        <f t="shared" si="273"/>
        <v>8437.17</v>
      </c>
      <c r="MQ277" s="231">
        <f t="shared" si="273"/>
        <v>0</v>
      </c>
      <c r="MR277" s="231">
        <f t="shared" si="273"/>
        <v>8437.17</v>
      </c>
      <c r="MS277" s="231">
        <f t="shared" si="273"/>
        <v>8437.17</v>
      </c>
      <c r="MT277" s="231">
        <f t="shared" si="273"/>
        <v>0</v>
      </c>
      <c r="MU277" s="231">
        <f t="shared" si="273"/>
        <v>8437.17</v>
      </c>
      <c r="MV277" s="231">
        <f t="shared" si="273"/>
        <v>0</v>
      </c>
      <c r="MW277" s="231">
        <f t="shared" si="273"/>
        <v>8437.17</v>
      </c>
      <c r="MX277" s="231">
        <f t="shared" si="273"/>
        <v>0</v>
      </c>
      <c r="MY277" s="231">
        <f t="shared" si="273"/>
        <v>0</v>
      </c>
      <c r="MZ277" s="231">
        <f t="shared" si="273"/>
        <v>0</v>
      </c>
      <c r="NA277" s="231">
        <f t="shared" si="273"/>
        <v>0</v>
      </c>
      <c r="NB277" s="231">
        <f t="shared" si="273"/>
        <v>0</v>
      </c>
      <c r="NC277" s="231">
        <f t="shared" si="273"/>
        <v>8437.17</v>
      </c>
      <c r="ND277" s="231">
        <f t="shared" si="273"/>
        <v>0</v>
      </c>
      <c r="NE277" s="231">
        <f t="shared" si="273"/>
        <v>8437.17</v>
      </c>
      <c r="NF277" s="231">
        <f t="shared" si="273"/>
        <v>8437.17</v>
      </c>
      <c r="NG277" s="231">
        <f t="shared" si="273"/>
        <v>8437.17</v>
      </c>
      <c r="NH277" s="231">
        <f t="shared" si="273"/>
        <v>0</v>
      </c>
      <c r="NI277" s="231">
        <f t="shared" si="273"/>
        <v>3428.94</v>
      </c>
      <c r="NJ277" s="231">
        <f t="shared" si="273"/>
        <v>0</v>
      </c>
      <c r="NK277" s="231">
        <f t="shared" si="273"/>
        <v>8437.17</v>
      </c>
      <c r="NL277" s="231">
        <f t="shared" si="273"/>
        <v>0</v>
      </c>
      <c r="NM277" s="231">
        <f t="shared" si="273"/>
        <v>3859.24</v>
      </c>
      <c r="NN277" s="231">
        <f t="shared" si="273"/>
        <v>8437.17</v>
      </c>
      <c r="NO277" s="231">
        <f t="shared" si="273"/>
        <v>8437.17</v>
      </c>
      <c r="NP277" s="231">
        <f t="shared" si="273"/>
        <v>8437.17</v>
      </c>
      <c r="NQ277" s="231">
        <f t="shared" si="273"/>
        <v>8437.17</v>
      </c>
      <c r="NR277" s="231">
        <f t="shared" si="273"/>
        <v>4437.74</v>
      </c>
      <c r="NS277" s="231">
        <f t="shared" si="273"/>
        <v>0</v>
      </c>
      <c r="NT277" s="231">
        <f t="shared" si="273"/>
        <v>2112.04</v>
      </c>
      <c r="NU277" s="231">
        <f t="shared" si="273"/>
        <v>8090.09</v>
      </c>
      <c r="NV277" s="231">
        <f t="shared" ref="NV277:QG277" si="274">IF(NV203*NV122=1,IFERROR(+ROUND($B$229*0.65*MIN(0.1*NV263,MAX(0,0.86*NV263-NV270)),2),""),"")</f>
        <v>0</v>
      </c>
      <c r="NW277" s="231">
        <f t="shared" si="274"/>
        <v>0</v>
      </c>
      <c r="NX277" s="231">
        <f t="shared" si="274"/>
        <v>0</v>
      </c>
      <c r="NY277" s="231">
        <f t="shared" si="274"/>
        <v>3780.59</v>
      </c>
      <c r="NZ277" s="231">
        <f t="shared" si="274"/>
        <v>253.04</v>
      </c>
      <c r="OA277" s="231">
        <f t="shared" si="274"/>
        <v>8437.17</v>
      </c>
      <c r="OB277" s="231">
        <f t="shared" si="274"/>
        <v>8437.17</v>
      </c>
      <c r="OC277" s="231">
        <f t="shared" si="274"/>
        <v>0</v>
      </c>
      <c r="OD277" s="231">
        <f t="shared" si="274"/>
        <v>4715.29</v>
      </c>
      <c r="OE277" s="231">
        <f t="shared" si="274"/>
        <v>0</v>
      </c>
      <c r="OF277" s="231">
        <f t="shared" si="274"/>
        <v>7012.39</v>
      </c>
      <c r="OG277" s="231">
        <f t="shared" si="274"/>
        <v>8437.17</v>
      </c>
      <c r="OH277" s="231">
        <f t="shared" si="274"/>
        <v>8437.17</v>
      </c>
      <c r="OI277" s="231">
        <f t="shared" si="274"/>
        <v>8437.17</v>
      </c>
      <c r="OJ277" s="231">
        <f t="shared" si="274"/>
        <v>8437.17</v>
      </c>
      <c r="OK277" s="231">
        <f t="shared" si="274"/>
        <v>0</v>
      </c>
      <c r="OL277" s="231">
        <f t="shared" si="274"/>
        <v>8437.17</v>
      </c>
      <c r="OM277" s="231">
        <f t="shared" si="274"/>
        <v>8437.17</v>
      </c>
      <c r="ON277" s="231">
        <f t="shared" si="274"/>
        <v>0</v>
      </c>
      <c r="OO277" s="231">
        <f t="shared" si="274"/>
        <v>4679.54</v>
      </c>
      <c r="OP277" s="231">
        <f t="shared" si="274"/>
        <v>0</v>
      </c>
      <c r="OQ277" s="231">
        <f t="shared" si="274"/>
        <v>8437.17</v>
      </c>
      <c r="OR277" s="231">
        <f t="shared" si="274"/>
        <v>0</v>
      </c>
      <c r="OS277" s="231">
        <f t="shared" si="274"/>
        <v>0</v>
      </c>
      <c r="OT277" s="231">
        <f t="shared" si="274"/>
        <v>8201.24</v>
      </c>
      <c r="OU277" s="231">
        <f t="shared" si="274"/>
        <v>0</v>
      </c>
      <c r="OV277" s="231">
        <f t="shared" si="274"/>
        <v>8437.17</v>
      </c>
      <c r="OW277" s="231">
        <f t="shared" si="274"/>
        <v>0</v>
      </c>
      <c r="OX277" s="231">
        <f t="shared" si="274"/>
        <v>0</v>
      </c>
      <c r="OY277" s="231">
        <f t="shared" si="274"/>
        <v>0</v>
      </c>
      <c r="OZ277" s="231">
        <f t="shared" si="274"/>
        <v>8437.17</v>
      </c>
      <c r="PA277" s="231">
        <f t="shared" si="274"/>
        <v>1346.99</v>
      </c>
      <c r="PB277" s="231">
        <f t="shared" si="274"/>
        <v>0</v>
      </c>
      <c r="PC277" s="231">
        <f t="shared" si="274"/>
        <v>0</v>
      </c>
      <c r="PD277" s="231">
        <f t="shared" si="274"/>
        <v>0</v>
      </c>
      <c r="PE277" s="231">
        <f t="shared" si="274"/>
        <v>8437.17</v>
      </c>
      <c r="PF277" s="231">
        <f t="shared" si="274"/>
        <v>0</v>
      </c>
      <c r="PG277" s="231">
        <f t="shared" si="274"/>
        <v>1686.29</v>
      </c>
      <c r="PH277" s="231">
        <f t="shared" si="274"/>
        <v>8437.17</v>
      </c>
      <c r="PI277" s="231">
        <f t="shared" si="274"/>
        <v>8437.17</v>
      </c>
      <c r="PJ277" s="231">
        <f t="shared" si="274"/>
        <v>5679.89</v>
      </c>
      <c r="PK277" s="231">
        <f t="shared" si="274"/>
        <v>8437.17</v>
      </c>
      <c r="PL277" s="231">
        <f t="shared" si="274"/>
        <v>8437.17</v>
      </c>
      <c r="PM277" s="231">
        <f t="shared" si="274"/>
        <v>0</v>
      </c>
      <c r="PN277" s="231">
        <f t="shared" si="274"/>
        <v>0</v>
      </c>
      <c r="PO277" s="231">
        <f t="shared" si="274"/>
        <v>0</v>
      </c>
      <c r="PP277" s="231">
        <f t="shared" si="274"/>
        <v>0</v>
      </c>
      <c r="PQ277" s="231">
        <f t="shared" si="274"/>
        <v>7130.69</v>
      </c>
      <c r="PR277" s="231">
        <f t="shared" si="274"/>
        <v>8437.17</v>
      </c>
      <c r="PS277" s="231">
        <f t="shared" si="274"/>
        <v>0</v>
      </c>
      <c r="PT277" s="231">
        <f t="shared" si="274"/>
        <v>0</v>
      </c>
      <c r="PU277" s="231">
        <f t="shared" si="274"/>
        <v>0</v>
      </c>
      <c r="PV277" s="231">
        <f t="shared" si="274"/>
        <v>8437.17</v>
      </c>
      <c r="PW277" s="231">
        <f t="shared" si="274"/>
        <v>8437.17</v>
      </c>
      <c r="PX277" s="231">
        <f t="shared" si="274"/>
        <v>0</v>
      </c>
      <c r="PY277" s="231">
        <f t="shared" si="274"/>
        <v>1215.04</v>
      </c>
      <c r="PZ277" s="231">
        <f t="shared" si="274"/>
        <v>8437.17</v>
      </c>
      <c r="QA277" s="231">
        <f t="shared" si="274"/>
        <v>8437.17</v>
      </c>
      <c r="QB277" s="231">
        <f t="shared" si="274"/>
        <v>0</v>
      </c>
      <c r="QC277" s="231">
        <f t="shared" si="274"/>
        <v>8437.17</v>
      </c>
      <c r="QD277" s="231">
        <f t="shared" si="274"/>
        <v>8437.17</v>
      </c>
      <c r="QE277" s="231">
        <f t="shared" si="274"/>
        <v>0</v>
      </c>
      <c r="QF277" s="231">
        <f t="shared" si="274"/>
        <v>0</v>
      </c>
      <c r="QG277" s="231">
        <f t="shared" si="274"/>
        <v>6193.39</v>
      </c>
      <c r="QH277" s="231">
        <f t="shared" ref="QH277:SG277" si="275">IF(QH203*QH122=1,IFERROR(+ROUND($B$229*0.65*MIN(0.1*QH263,MAX(0,0.86*QH263-QH270)),2),""),"")</f>
        <v>0</v>
      </c>
      <c r="QI277" s="231">
        <f t="shared" si="275"/>
        <v>8437.17</v>
      </c>
      <c r="QJ277" s="231">
        <f t="shared" si="275"/>
        <v>8136.24</v>
      </c>
      <c r="QK277" s="231">
        <f t="shared" si="275"/>
        <v>8437.17</v>
      </c>
      <c r="QL277" s="231">
        <f t="shared" si="275"/>
        <v>2887.49</v>
      </c>
      <c r="QM277" s="231">
        <f t="shared" si="275"/>
        <v>390.19</v>
      </c>
      <c r="QN277" s="231">
        <f t="shared" si="275"/>
        <v>8437.17</v>
      </c>
      <c r="QO277" s="231">
        <f t="shared" si="275"/>
        <v>0</v>
      </c>
      <c r="QP277" s="231">
        <f t="shared" si="275"/>
        <v>0</v>
      </c>
      <c r="QQ277" s="231">
        <f t="shared" si="275"/>
        <v>0</v>
      </c>
      <c r="QR277" s="231">
        <f t="shared" si="275"/>
        <v>8437.17</v>
      </c>
      <c r="QS277" s="231">
        <f t="shared" si="275"/>
        <v>7498.59</v>
      </c>
      <c r="QT277" s="231">
        <f t="shared" si="275"/>
        <v>0</v>
      </c>
      <c r="QU277" s="231">
        <f t="shared" si="275"/>
        <v>0</v>
      </c>
      <c r="QV277" s="231">
        <f t="shared" si="275"/>
        <v>8437.17</v>
      </c>
      <c r="QW277" s="231">
        <f t="shared" si="275"/>
        <v>0</v>
      </c>
      <c r="QX277" s="231">
        <f t="shared" si="275"/>
        <v>6900.59</v>
      </c>
      <c r="QY277" s="231">
        <f t="shared" si="275"/>
        <v>6512.54</v>
      </c>
      <c r="QZ277" s="231">
        <f t="shared" si="275"/>
        <v>8437.17</v>
      </c>
      <c r="RA277" s="231">
        <f t="shared" si="275"/>
        <v>0</v>
      </c>
      <c r="RB277" s="231">
        <f t="shared" si="275"/>
        <v>5334.74</v>
      </c>
      <c r="RC277" s="231">
        <f t="shared" si="275"/>
        <v>5850.19</v>
      </c>
      <c r="RD277" s="231">
        <f t="shared" si="275"/>
        <v>991.44</v>
      </c>
      <c r="RE277" s="231">
        <f t="shared" si="275"/>
        <v>8437.17</v>
      </c>
      <c r="RF277" s="231">
        <f t="shared" si="275"/>
        <v>0</v>
      </c>
      <c r="RG277" s="231">
        <f t="shared" si="275"/>
        <v>0</v>
      </c>
      <c r="RH277" s="231">
        <f t="shared" si="275"/>
        <v>8437.17</v>
      </c>
      <c r="RI277" s="231">
        <f t="shared" si="275"/>
        <v>6304.54</v>
      </c>
      <c r="RJ277" s="231">
        <f t="shared" si="275"/>
        <v>0</v>
      </c>
      <c r="RK277" s="231">
        <f t="shared" si="275"/>
        <v>8437.17</v>
      </c>
      <c r="RL277" s="231">
        <f t="shared" si="275"/>
        <v>0</v>
      </c>
      <c r="RM277" s="231">
        <f t="shared" si="275"/>
        <v>0</v>
      </c>
      <c r="RN277" s="231">
        <f t="shared" si="275"/>
        <v>719.09</v>
      </c>
      <c r="RO277" s="231">
        <f t="shared" si="275"/>
        <v>0</v>
      </c>
      <c r="RP277" s="231">
        <f t="shared" si="275"/>
        <v>0</v>
      </c>
      <c r="RQ277" s="231">
        <f t="shared" si="275"/>
        <v>6815.44</v>
      </c>
      <c r="RR277" s="231">
        <f t="shared" si="275"/>
        <v>5233.34</v>
      </c>
      <c r="RS277" s="231">
        <f t="shared" si="275"/>
        <v>0</v>
      </c>
      <c r="RT277" s="231">
        <f t="shared" si="275"/>
        <v>0</v>
      </c>
      <c r="RU277" s="231">
        <f t="shared" si="275"/>
        <v>8437.17</v>
      </c>
      <c r="RV277" s="231">
        <f t="shared" si="275"/>
        <v>5650.64</v>
      </c>
      <c r="RW277" s="231">
        <f t="shared" si="275"/>
        <v>8437.17</v>
      </c>
      <c r="RX277" s="231">
        <f t="shared" si="275"/>
        <v>0</v>
      </c>
      <c r="RY277" s="231">
        <f t="shared" si="275"/>
        <v>0</v>
      </c>
      <c r="RZ277" s="231">
        <f t="shared" si="275"/>
        <v>2032.74</v>
      </c>
      <c r="SA277" s="231">
        <f t="shared" si="275"/>
        <v>0</v>
      </c>
      <c r="SB277" s="231">
        <f t="shared" si="275"/>
        <v>8437.17</v>
      </c>
      <c r="SC277" s="231">
        <f t="shared" si="275"/>
        <v>8180.44</v>
      </c>
      <c r="SD277" s="231">
        <f t="shared" si="275"/>
        <v>2333.69</v>
      </c>
      <c r="SE277" s="231">
        <f t="shared" si="275"/>
        <v>0</v>
      </c>
      <c r="SF277" s="231">
        <f t="shared" si="275"/>
        <v>0</v>
      </c>
      <c r="SG277" s="231">
        <f t="shared" si="275"/>
        <v>355.74</v>
      </c>
      <c r="SH277" s="231"/>
      <c r="SI277" s="231">
        <f>+IFERROR(AVERAGEIF($B277:$SG277,"&gt;=0"),"n/a")</f>
        <v>3669.3771199999919</v>
      </c>
      <c r="SJ277" s="25"/>
      <c r="SK277" s="25">
        <f>+SI277</f>
        <v>3669.3771199999919</v>
      </c>
      <c r="SL277" s="25">
        <f>+SI278</f>
        <v>3839.8406999999988</v>
      </c>
      <c r="SM277" s="25">
        <f>+SI279</f>
        <v>4830.2876399999977</v>
      </c>
      <c r="SN277" s="25">
        <f>+SI280</f>
        <v>946.89480000000015</v>
      </c>
      <c r="SO277" s="25">
        <f>+SI281</f>
        <v>2350.3714799999998</v>
      </c>
      <c r="SP277" s="25"/>
      <c r="SQ277" s="247">
        <f>+A277</f>
        <v>2014</v>
      </c>
      <c r="SR277" s="247">
        <f>+COUNTIF($B277:$SG277,"&lt;=0")</f>
        <v>224</v>
      </c>
      <c r="SS277" s="247">
        <f>+COUNTIF($B277:$SG277,"&lt;=10000")</f>
        <v>500</v>
      </c>
      <c r="ST277" s="247">
        <f>+COUNTIF($B277:$SG277,"&lt;=25000")</f>
        <v>500</v>
      </c>
      <c r="SU277" s="247">
        <f>+COUNTIF($B277:$SG277,"&lt;=50000")</f>
        <v>500</v>
      </c>
      <c r="SV277" s="247">
        <f>+COUNTIF($B277:$SG277,"&lt;=75000")</f>
        <v>500</v>
      </c>
      <c r="SW277" s="247">
        <f>+COUNTIF($B277:$SG277,"&lt;=100000")</f>
        <v>500</v>
      </c>
      <c r="SX277" s="247">
        <f>+COUNTIF($B277:$SG277,"&lt;=125000")</f>
        <v>500</v>
      </c>
      <c r="SY277" s="247">
        <f>+COUNTIF($B277:$SG277,"&lt;=150000")</f>
        <v>500</v>
      </c>
      <c r="SZ277" s="247">
        <f>+COUNTIF($B277:$SG277,"&lt;=150000")+COUNTIF($B277:$SG277,"&gt;150000")</f>
        <v>500</v>
      </c>
      <c r="TA277" s="247"/>
      <c r="TB277" s="168">
        <f>+SR277/$SZ277</f>
        <v>0.44800000000000001</v>
      </c>
      <c r="TC277" s="168">
        <f>+(SS277-SR277)/$SZ277</f>
        <v>0.55200000000000005</v>
      </c>
      <c r="TD277" s="168">
        <f t="shared" ref="TD277:TJ281" si="276">+(ST277-SS277)/$SZ277</f>
        <v>0</v>
      </c>
      <c r="TE277" s="168">
        <f t="shared" si="276"/>
        <v>0</v>
      </c>
      <c r="TF277" s="168">
        <f t="shared" si="276"/>
        <v>0</v>
      </c>
      <c r="TG277" s="168">
        <f t="shared" si="276"/>
        <v>0</v>
      </c>
      <c r="TH277" s="168">
        <f t="shared" si="276"/>
        <v>0</v>
      </c>
      <c r="TI277" s="168">
        <f t="shared" si="276"/>
        <v>0</v>
      </c>
      <c r="TJ277" s="168">
        <f t="shared" si="276"/>
        <v>0</v>
      </c>
      <c r="TK277" s="94">
        <f>SUM(TB277:TJ277)</f>
        <v>1</v>
      </c>
      <c r="TM277">
        <v>1</v>
      </c>
      <c r="TP277" s="477">
        <f>+SMALL($B277:$SG277,ROUND($SZ277*TP$274,0))</f>
        <v>0</v>
      </c>
      <c r="TQ277" s="477">
        <f>+SMALL($B277:$SG277,ROUND($SZ277*TQ$274,0))</f>
        <v>8437.17</v>
      </c>
      <c r="TR277" s="25">
        <f>+SI277</f>
        <v>3669.3771199999919</v>
      </c>
      <c r="TS277">
        <f>+RANK(SI277,B277:SI277,1)</f>
        <v>276</v>
      </c>
      <c r="TT277" s="168">
        <f>+TS277/SZ277</f>
        <v>0.55200000000000005</v>
      </c>
      <c r="TV277" s="168">
        <f>+SR277/SZ277</f>
        <v>0.44800000000000001</v>
      </c>
    </row>
    <row r="278" spans="1:542">
      <c r="A278" s="249">
        <v>2015</v>
      </c>
      <c r="B278" s="231">
        <f t="shared" ref="B278:BM278" si="277">+IF(B204*B123=1,IFERROR(ROUND($B$229*0.65*MIN(0.1*B264,MAX(0,0.86*B264-B271)),2),""),"")</f>
        <v>6589.44</v>
      </c>
      <c r="C278" s="231">
        <f t="shared" si="277"/>
        <v>5061.2299999999996</v>
      </c>
      <c r="D278" s="231">
        <f t="shared" si="277"/>
        <v>6548.57</v>
      </c>
      <c r="E278" s="231">
        <f t="shared" si="277"/>
        <v>7369.09</v>
      </c>
      <c r="F278" s="231">
        <f t="shared" si="277"/>
        <v>7040.11</v>
      </c>
      <c r="G278" s="231">
        <f t="shared" si="277"/>
        <v>7118.97</v>
      </c>
      <c r="H278" s="231">
        <f t="shared" si="277"/>
        <v>2631.91</v>
      </c>
      <c r="I278" s="231">
        <f t="shared" si="277"/>
        <v>7024.33</v>
      </c>
      <c r="J278" s="231">
        <f t="shared" si="277"/>
        <v>0</v>
      </c>
      <c r="K278" s="231">
        <f t="shared" si="277"/>
        <v>316.36</v>
      </c>
      <c r="L278" s="231">
        <f t="shared" si="277"/>
        <v>0</v>
      </c>
      <c r="M278" s="231">
        <f t="shared" si="277"/>
        <v>2749.72</v>
      </c>
      <c r="N278" s="231">
        <f t="shared" si="277"/>
        <v>5191.6099999999997</v>
      </c>
      <c r="O278" s="231">
        <f t="shared" si="277"/>
        <v>0</v>
      </c>
      <c r="P278" s="231">
        <f t="shared" si="277"/>
        <v>1130.67</v>
      </c>
      <c r="Q278" s="231">
        <f t="shared" si="277"/>
        <v>6495.59</v>
      </c>
      <c r="R278" s="231">
        <f t="shared" si="277"/>
        <v>4929.13</v>
      </c>
      <c r="S278" s="231">
        <f t="shared" si="277"/>
        <v>1120.6600000000001</v>
      </c>
      <c r="T278" s="231">
        <f t="shared" si="277"/>
        <v>6812.52</v>
      </c>
      <c r="U278" s="231">
        <f t="shared" si="277"/>
        <v>7265.44</v>
      </c>
      <c r="V278" s="231">
        <f t="shared" si="277"/>
        <v>4129.03</v>
      </c>
      <c r="W278" s="231">
        <f t="shared" si="277"/>
        <v>220.38</v>
      </c>
      <c r="X278" s="231">
        <f t="shared" si="277"/>
        <v>7362.33</v>
      </c>
      <c r="Y278" s="231">
        <f t="shared" si="277"/>
        <v>0</v>
      </c>
      <c r="Z278" s="231">
        <f t="shared" si="277"/>
        <v>5882.41</v>
      </c>
      <c r="AA278" s="231">
        <f t="shared" si="277"/>
        <v>7064.89</v>
      </c>
      <c r="AB278" s="231">
        <f t="shared" si="277"/>
        <v>4732.17</v>
      </c>
      <c r="AC278" s="231">
        <f t="shared" si="277"/>
        <v>0</v>
      </c>
      <c r="AD278" s="231">
        <f t="shared" si="277"/>
        <v>7173.05</v>
      </c>
      <c r="AE278" s="231">
        <f t="shared" si="277"/>
        <v>109.39</v>
      </c>
      <c r="AF278" s="231">
        <f t="shared" si="277"/>
        <v>6054.26</v>
      </c>
      <c r="AG278" s="231">
        <f t="shared" si="277"/>
        <v>3733.31</v>
      </c>
      <c r="AH278" s="231">
        <f t="shared" si="277"/>
        <v>0</v>
      </c>
      <c r="AI278" s="231">
        <f t="shared" si="277"/>
        <v>6669.07</v>
      </c>
      <c r="AJ278" s="231">
        <f t="shared" si="277"/>
        <v>2773.78</v>
      </c>
      <c r="AK278" s="231">
        <f t="shared" si="277"/>
        <v>3557.41</v>
      </c>
      <c r="AL278" s="231">
        <f t="shared" si="277"/>
        <v>0</v>
      </c>
      <c r="AM278" s="231">
        <f t="shared" si="277"/>
        <v>6069.13</v>
      </c>
      <c r="AN278" s="231">
        <f t="shared" si="277"/>
        <v>4380.2700000000004</v>
      </c>
      <c r="AO278" s="231">
        <f t="shared" si="277"/>
        <v>3489.17</v>
      </c>
      <c r="AP278" s="231">
        <f t="shared" si="277"/>
        <v>6850.8</v>
      </c>
      <c r="AQ278" s="231">
        <f t="shared" si="277"/>
        <v>2399.9</v>
      </c>
      <c r="AR278" s="231">
        <f t="shared" si="277"/>
        <v>4758.12</v>
      </c>
      <c r="AS278" s="231">
        <f t="shared" si="277"/>
        <v>2706.7</v>
      </c>
      <c r="AT278" s="231">
        <f t="shared" si="277"/>
        <v>0</v>
      </c>
      <c r="AU278" s="231">
        <f t="shared" si="277"/>
        <v>5968.35</v>
      </c>
      <c r="AV278" s="231">
        <f t="shared" si="277"/>
        <v>5662.18</v>
      </c>
      <c r="AW278" s="231">
        <f t="shared" si="277"/>
        <v>0</v>
      </c>
      <c r="AX278" s="231">
        <f t="shared" si="277"/>
        <v>7042.36</v>
      </c>
      <c r="AY278" s="231">
        <f t="shared" si="277"/>
        <v>0</v>
      </c>
      <c r="AZ278" s="231">
        <f t="shared" si="277"/>
        <v>6348.42</v>
      </c>
      <c r="BA278" s="231">
        <f t="shared" si="277"/>
        <v>7339.8</v>
      </c>
      <c r="BB278" s="231">
        <f t="shared" si="277"/>
        <v>0</v>
      </c>
      <c r="BC278" s="231">
        <f t="shared" si="277"/>
        <v>0</v>
      </c>
      <c r="BD278" s="231">
        <f t="shared" si="277"/>
        <v>7260.93</v>
      </c>
      <c r="BE278" s="231">
        <f t="shared" si="277"/>
        <v>6954.48</v>
      </c>
      <c r="BF278" s="231">
        <f t="shared" si="277"/>
        <v>4840.99</v>
      </c>
      <c r="BG278" s="231">
        <f t="shared" si="277"/>
        <v>3358.25</v>
      </c>
      <c r="BH278" s="231">
        <f t="shared" si="277"/>
        <v>0</v>
      </c>
      <c r="BI278" s="231">
        <f t="shared" si="277"/>
        <v>7378.11</v>
      </c>
      <c r="BJ278" s="231">
        <f t="shared" si="277"/>
        <v>7274.45</v>
      </c>
      <c r="BK278" s="231">
        <f t="shared" si="277"/>
        <v>7456.97</v>
      </c>
      <c r="BL278" s="231">
        <f t="shared" si="277"/>
        <v>7278.96</v>
      </c>
      <c r="BM278" s="231">
        <f t="shared" si="277"/>
        <v>5016.2</v>
      </c>
      <c r="BN278" s="231">
        <f t="shared" ref="BN278:DY278" si="278">+IF(BN204*BN123=1,IFERROR(ROUND($B$229*0.65*MIN(0.1*BN264,MAX(0,0.86*BN264-BN271)),2),""),"")</f>
        <v>6904.91</v>
      </c>
      <c r="BO278" s="231">
        <f t="shared" si="278"/>
        <v>1922.34</v>
      </c>
      <c r="BP278" s="231">
        <f t="shared" si="278"/>
        <v>2772.83</v>
      </c>
      <c r="BQ278" s="231">
        <f t="shared" si="278"/>
        <v>0</v>
      </c>
      <c r="BR278" s="231">
        <f t="shared" si="278"/>
        <v>4249.87</v>
      </c>
      <c r="BS278" s="231">
        <f t="shared" si="278"/>
        <v>0</v>
      </c>
      <c r="BT278" s="231">
        <f t="shared" si="278"/>
        <v>2919.16</v>
      </c>
      <c r="BU278" s="231">
        <f t="shared" si="278"/>
        <v>0</v>
      </c>
      <c r="BV278" s="231">
        <f t="shared" si="278"/>
        <v>0</v>
      </c>
      <c r="BW278" s="231">
        <f t="shared" si="278"/>
        <v>6832.8</v>
      </c>
      <c r="BX278" s="231">
        <f t="shared" si="278"/>
        <v>7035.6</v>
      </c>
      <c r="BY278" s="231">
        <f t="shared" si="278"/>
        <v>0</v>
      </c>
      <c r="BZ278" s="231">
        <f t="shared" si="278"/>
        <v>7443.45</v>
      </c>
      <c r="CA278" s="231">
        <f t="shared" si="278"/>
        <v>0</v>
      </c>
      <c r="CB278" s="231">
        <f t="shared" si="278"/>
        <v>2316.13</v>
      </c>
      <c r="CC278" s="231">
        <f t="shared" si="278"/>
        <v>3035.97</v>
      </c>
      <c r="CD278" s="231">
        <f t="shared" si="278"/>
        <v>6504.32</v>
      </c>
      <c r="CE278" s="231">
        <f t="shared" si="278"/>
        <v>0</v>
      </c>
      <c r="CF278" s="231">
        <f t="shared" si="278"/>
        <v>4220.12</v>
      </c>
      <c r="CG278" s="231">
        <f t="shared" si="278"/>
        <v>3025.57</v>
      </c>
      <c r="CH278" s="231">
        <f t="shared" si="278"/>
        <v>4204.82</v>
      </c>
      <c r="CI278" s="231">
        <f t="shared" si="278"/>
        <v>0</v>
      </c>
      <c r="CJ278" s="231">
        <f t="shared" si="278"/>
        <v>6999.55</v>
      </c>
      <c r="CK278" s="231">
        <f t="shared" si="278"/>
        <v>4819.6400000000003</v>
      </c>
      <c r="CL278" s="231">
        <f t="shared" si="278"/>
        <v>0</v>
      </c>
      <c r="CM278" s="231">
        <f t="shared" si="278"/>
        <v>7247.41</v>
      </c>
      <c r="CN278" s="231">
        <f t="shared" si="278"/>
        <v>0</v>
      </c>
      <c r="CO278" s="231">
        <f t="shared" si="278"/>
        <v>0</v>
      </c>
      <c r="CP278" s="231">
        <f t="shared" si="278"/>
        <v>0</v>
      </c>
      <c r="CQ278" s="231">
        <f t="shared" si="278"/>
        <v>7094.19</v>
      </c>
      <c r="CR278" s="231">
        <f t="shared" si="278"/>
        <v>6731.4</v>
      </c>
      <c r="CS278" s="231">
        <f t="shared" si="278"/>
        <v>525.32000000000005</v>
      </c>
      <c r="CT278" s="231">
        <f t="shared" si="278"/>
        <v>0</v>
      </c>
      <c r="CU278" s="231">
        <f t="shared" si="278"/>
        <v>3874.43</v>
      </c>
      <c r="CV278" s="231">
        <f t="shared" si="278"/>
        <v>0</v>
      </c>
      <c r="CW278" s="231">
        <f t="shared" si="278"/>
        <v>7265.44</v>
      </c>
      <c r="CX278" s="231">
        <f t="shared" si="278"/>
        <v>7299.24</v>
      </c>
      <c r="CY278" s="231">
        <f t="shared" si="278"/>
        <v>7033.35</v>
      </c>
      <c r="CZ278" s="231">
        <f t="shared" si="278"/>
        <v>5146.6400000000003</v>
      </c>
      <c r="DA278" s="231">
        <f t="shared" si="278"/>
        <v>4853.92</v>
      </c>
      <c r="DB278" s="231">
        <f t="shared" si="278"/>
        <v>854.12</v>
      </c>
      <c r="DC278" s="231">
        <f t="shared" si="278"/>
        <v>7035.6</v>
      </c>
      <c r="DD278" s="231">
        <f t="shared" si="278"/>
        <v>6929.69</v>
      </c>
      <c r="DE278" s="231">
        <f t="shared" si="278"/>
        <v>6911.67</v>
      </c>
      <c r="DF278" s="231">
        <f t="shared" si="278"/>
        <v>7031.09</v>
      </c>
      <c r="DG278" s="231">
        <f t="shared" si="278"/>
        <v>4303.3100000000004</v>
      </c>
      <c r="DH278" s="231">
        <f t="shared" si="278"/>
        <v>1134.05</v>
      </c>
      <c r="DI278" s="231">
        <f t="shared" si="278"/>
        <v>837.65</v>
      </c>
      <c r="DJ278" s="231">
        <f t="shared" si="278"/>
        <v>5697.8</v>
      </c>
      <c r="DK278" s="231">
        <f t="shared" si="278"/>
        <v>5437.28</v>
      </c>
      <c r="DL278" s="231">
        <f t="shared" si="278"/>
        <v>3164.63</v>
      </c>
      <c r="DM278" s="231">
        <f t="shared" si="278"/>
        <v>5665.68</v>
      </c>
      <c r="DN278" s="231">
        <f t="shared" si="278"/>
        <v>7.31</v>
      </c>
      <c r="DO278" s="231">
        <f t="shared" si="278"/>
        <v>1087.68</v>
      </c>
      <c r="DP278" s="231">
        <f t="shared" si="278"/>
        <v>0</v>
      </c>
      <c r="DQ278" s="231">
        <f t="shared" si="278"/>
        <v>7087.43</v>
      </c>
      <c r="DR278" s="231">
        <f t="shared" si="278"/>
        <v>0</v>
      </c>
      <c r="DS278" s="231">
        <f t="shared" si="278"/>
        <v>4985.59</v>
      </c>
      <c r="DT278" s="231">
        <f t="shared" si="278"/>
        <v>0</v>
      </c>
      <c r="DU278" s="231">
        <f t="shared" si="278"/>
        <v>2991.23</v>
      </c>
      <c r="DV278" s="231">
        <f t="shared" si="278"/>
        <v>5998.96</v>
      </c>
      <c r="DW278" s="231">
        <f t="shared" si="278"/>
        <v>1049.26</v>
      </c>
      <c r="DX278" s="231">
        <f t="shared" si="278"/>
        <v>0</v>
      </c>
      <c r="DY278" s="231">
        <f t="shared" si="278"/>
        <v>523.26</v>
      </c>
      <c r="DZ278" s="231">
        <f t="shared" ref="DZ278:GK278" si="279">+IF(DZ204*DZ123=1,IFERROR(ROUND($B$229*0.65*MIN(0.1*DZ264,MAX(0,0.86*DZ264-DZ271)),2),""),"")</f>
        <v>6823.79</v>
      </c>
      <c r="EA278" s="231">
        <f t="shared" si="279"/>
        <v>4855.8599999999997</v>
      </c>
      <c r="EB278" s="231">
        <f t="shared" si="279"/>
        <v>577.77</v>
      </c>
      <c r="EC278" s="231">
        <f t="shared" si="279"/>
        <v>7067.41</v>
      </c>
      <c r="ED278" s="231">
        <f t="shared" si="279"/>
        <v>1155.58</v>
      </c>
      <c r="EE278" s="231">
        <f t="shared" si="279"/>
        <v>6589.44</v>
      </c>
      <c r="EF278" s="231">
        <f t="shared" si="279"/>
        <v>6116.52</v>
      </c>
      <c r="EG278" s="231">
        <f t="shared" si="279"/>
        <v>5649.11</v>
      </c>
      <c r="EH278" s="231">
        <f t="shared" si="279"/>
        <v>7202.35</v>
      </c>
      <c r="EI278" s="231">
        <f t="shared" si="279"/>
        <v>6895.89</v>
      </c>
      <c r="EJ278" s="231">
        <f t="shared" si="279"/>
        <v>3997.39</v>
      </c>
      <c r="EK278" s="231">
        <f t="shared" si="279"/>
        <v>7037.85</v>
      </c>
      <c r="EL278" s="231">
        <f t="shared" si="279"/>
        <v>7132.49</v>
      </c>
      <c r="EM278" s="231">
        <f t="shared" si="279"/>
        <v>0</v>
      </c>
      <c r="EN278" s="231">
        <f t="shared" si="279"/>
        <v>4960.9799999999996</v>
      </c>
      <c r="EO278" s="231">
        <f t="shared" si="279"/>
        <v>7296.99</v>
      </c>
      <c r="EP278" s="231">
        <f t="shared" si="279"/>
        <v>2757.94</v>
      </c>
      <c r="EQ278" s="231">
        <f t="shared" si="279"/>
        <v>0</v>
      </c>
      <c r="ER278" s="231">
        <f t="shared" si="279"/>
        <v>4148.53</v>
      </c>
      <c r="ES278" s="231">
        <f t="shared" si="279"/>
        <v>6160.21</v>
      </c>
      <c r="ET278" s="231">
        <f t="shared" si="279"/>
        <v>7010.81</v>
      </c>
      <c r="EU278" s="231">
        <f t="shared" si="279"/>
        <v>0</v>
      </c>
      <c r="EV278" s="231">
        <f t="shared" si="279"/>
        <v>0</v>
      </c>
      <c r="EW278" s="231">
        <f t="shared" si="279"/>
        <v>2361.94</v>
      </c>
      <c r="EX278" s="231">
        <f t="shared" si="279"/>
        <v>7112.21</v>
      </c>
      <c r="EY278" s="231">
        <f t="shared" si="279"/>
        <v>905.4</v>
      </c>
      <c r="EZ278" s="231">
        <f t="shared" si="279"/>
        <v>7117.48</v>
      </c>
      <c r="FA278" s="231">
        <f t="shared" si="279"/>
        <v>6868.85</v>
      </c>
      <c r="FB278" s="231">
        <f t="shared" si="279"/>
        <v>6871.11</v>
      </c>
      <c r="FC278" s="231">
        <f t="shared" si="279"/>
        <v>1249.22</v>
      </c>
      <c r="FD278" s="231">
        <f t="shared" si="279"/>
        <v>7357.83</v>
      </c>
      <c r="FE278" s="231">
        <f t="shared" si="279"/>
        <v>4606.0200000000004</v>
      </c>
      <c r="FF278" s="231">
        <f t="shared" si="279"/>
        <v>6997.29</v>
      </c>
      <c r="FG278" s="231">
        <f t="shared" si="279"/>
        <v>536.07000000000005</v>
      </c>
      <c r="FH278" s="231">
        <f t="shared" si="279"/>
        <v>1155.08</v>
      </c>
      <c r="FI278" s="231">
        <f t="shared" si="279"/>
        <v>7071.65</v>
      </c>
      <c r="FJ278" s="231">
        <f t="shared" si="279"/>
        <v>4817.59</v>
      </c>
      <c r="FK278" s="231">
        <f t="shared" si="279"/>
        <v>2537.36</v>
      </c>
      <c r="FL278" s="231">
        <f t="shared" si="279"/>
        <v>2971.28</v>
      </c>
      <c r="FM278" s="231">
        <f t="shared" si="279"/>
        <v>7286.63</v>
      </c>
      <c r="FN278" s="231">
        <f t="shared" si="279"/>
        <v>6949.97</v>
      </c>
      <c r="FO278" s="231">
        <f t="shared" si="279"/>
        <v>2108.98</v>
      </c>
      <c r="FP278" s="231">
        <f t="shared" si="279"/>
        <v>1841.82</v>
      </c>
      <c r="FQ278" s="231">
        <f t="shared" si="279"/>
        <v>3681.27</v>
      </c>
      <c r="FR278" s="231">
        <f t="shared" si="279"/>
        <v>7315.01</v>
      </c>
      <c r="FS278" s="231">
        <f t="shared" si="279"/>
        <v>626.34</v>
      </c>
      <c r="FT278" s="231">
        <f t="shared" si="279"/>
        <v>10.67</v>
      </c>
      <c r="FU278" s="231">
        <f t="shared" si="279"/>
        <v>0</v>
      </c>
      <c r="FV278" s="231">
        <f t="shared" si="279"/>
        <v>0</v>
      </c>
      <c r="FW278" s="231">
        <f t="shared" si="279"/>
        <v>7306</v>
      </c>
      <c r="FX278" s="231">
        <f t="shared" si="279"/>
        <v>0</v>
      </c>
      <c r="FY278" s="231">
        <f t="shared" si="279"/>
        <v>7447.96</v>
      </c>
      <c r="FZ278" s="231">
        <f t="shared" si="279"/>
        <v>4745.12</v>
      </c>
      <c r="GA278" s="231">
        <f t="shared" si="279"/>
        <v>1485.09</v>
      </c>
      <c r="GB278" s="231">
        <f t="shared" si="279"/>
        <v>6853.08</v>
      </c>
      <c r="GC278" s="231">
        <f t="shared" si="279"/>
        <v>0</v>
      </c>
      <c r="GD278" s="231">
        <f t="shared" si="279"/>
        <v>3978.49</v>
      </c>
      <c r="GE278" s="231">
        <f t="shared" si="279"/>
        <v>5299.93</v>
      </c>
      <c r="GF278" s="231">
        <f t="shared" si="279"/>
        <v>0</v>
      </c>
      <c r="GG278" s="231">
        <f t="shared" si="279"/>
        <v>3599.92</v>
      </c>
      <c r="GH278" s="231">
        <f t="shared" si="279"/>
        <v>342.13</v>
      </c>
      <c r="GI278" s="231">
        <f t="shared" si="279"/>
        <v>0</v>
      </c>
      <c r="GJ278" s="231">
        <f t="shared" si="279"/>
        <v>7278.96</v>
      </c>
      <c r="GK278" s="231">
        <f t="shared" si="279"/>
        <v>0</v>
      </c>
      <c r="GL278" s="231">
        <f t="shared" ref="GL278:IW278" si="280">+IF(GL204*GL123=1,IFERROR(ROUND($B$229*0.65*MIN(0.1*GL264,MAX(0,0.86*GL264-GL271)),2),""),"")</f>
        <v>3846.34</v>
      </c>
      <c r="GM278" s="231">
        <f t="shared" si="280"/>
        <v>7148.27</v>
      </c>
      <c r="GN278" s="231">
        <f t="shared" si="280"/>
        <v>4131.09</v>
      </c>
      <c r="GO278" s="231">
        <f t="shared" si="280"/>
        <v>2487</v>
      </c>
      <c r="GP278" s="231">
        <f t="shared" si="280"/>
        <v>1118.55</v>
      </c>
      <c r="GQ278" s="231">
        <f t="shared" si="280"/>
        <v>0</v>
      </c>
      <c r="GR278" s="231">
        <f t="shared" si="280"/>
        <v>4033.54</v>
      </c>
      <c r="GS278" s="231">
        <f t="shared" si="280"/>
        <v>4789.84</v>
      </c>
      <c r="GT278" s="231">
        <f t="shared" si="280"/>
        <v>1246.06</v>
      </c>
      <c r="GU278" s="231">
        <f t="shared" si="280"/>
        <v>7055.88</v>
      </c>
      <c r="GV278" s="231">
        <f t="shared" si="280"/>
        <v>0</v>
      </c>
      <c r="GW278" s="231">
        <f t="shared" si="280"/>
        <v>7008.56</v>
      </c>
      <c r="GX278" s="231">
        <f t="shared" si="280"/>
        <v>6729.15</v>
      </c>
      <c r="GY278" s="231">
        <f t="shared" si="280"/>
        <v>0</v>
      </c>
      <c r="GZ278" s="231">
        <f t="shared" si="280"/>
        <v>6297.13</v>
      </c>
      <c r="HA278" s="231">
        <f t="shared" si="280"/>
        <v>7242.91</v>
      </c>
      <c r="HB278" s="231">
        <f t="shared" si="280"/>
        <v>0</v>
      </c>
      <c r="HC278" s="231">
        <f t="shared" si="280"/>
        <v>1339.65</v>
      </c>
      <c r="HD278" s="231">
        <f t="shared" si="280"/>
        <v>0</v>
      </c>
      <c r="HE278" s="231">
        <f t="shared" si="280"/>
        <v>0</v>
      </c>
      <c r="HF278" s="231">
        <f t="shared" si="280"/>
        <v>6886.88</v>
      </c>
      <c r="HG278" s="231">
        <f t="shared" si="280"/>
        <v>7242.32</v>
      </c>
      <c r="HH278" s="231">
        <f t="shared" si="280"/>
        <v>0</v>
      </c>
      <c r="HI278" s="231">
        <f t="shared" si="280"/>
        <v>4261.8100000000004</v>
      </c>
      <c r="HJ278" s="231">
        <f t="shared" si="280"/>
        <v>7127.99</v>
      </c>
      <c r="HK278" s="231">
        <f t="shared" si="280"/>
        <v>7456.97</v>
      </c>
      <c r="HL278" s="231">
        <f t="shared" si="280"/>
        <v>0</v>
      </c>
      <c r="HM278" s="231">
        <f t="shared" si="280"/>
        <v>7204.6</v>
      </c>
      <c r="HN278" s="231">
        <f t="shared" si="280"/>
        <v>6969.98</v>
      </c>
      <c r="HO278" s="231">
        <f t="shared" si="280"/>
        <v>1767.99</v>
      </c>
      <c r="HP278" s="231">
        <f t="shared" si="280"/>
        <v>0</v>
      </c>
      <c r="HQ278" s="231">
        <f t="shared" si="280"/>
        <v>6783.36</v>
      </c>
      <c r="HR278" s="231">
        <f t="shared" si="280"/>
        <v>778.72</v>
      </c>
      <c r="HS278" s="231">
        <f t="shared" si="280"/>
        <v>0</v>
      </c>
      <c r="HT278" s="231">
        <f t="shared" si="280"/>
        <v>6369.12</v>
      </c>
      <c r="HU278" s="231">
        <f t="shared" si="280"/>
        <v>7067.15</v>
      </c>
      <c r="HV278" s="231">
        <f t="shared" si="280"/>
        <v>2575.46</v>
      </c>
      <c r="HW278" s="231">
        <f t="shared" si="280"/>
        <v>1576.05</v>
      </c>
      <c r="HX278" s="231">
        <f t="shared" si="280"/>
        <v>4983.13</v>
      </c>
      <c r="HY278" s="231">
        <f t="shared" si="280"/>
        <v>1767.76</v>
      </c>
      <c r="HZ278" s="231">
        <f t="shared" si="280"/>
        <v>2455.89</v>
      </c>
      <c r="IA278" s="231">
        <f t="shared" si="280"/>
        <v>0</v>
      </c>
      <c r="IB278" s="231">
        <f t="shared" si="280"/>
        <v>0</v>
      </c>
      <c r="IC278" s="231">
        <f t="shared" si="280"/>
        <v>6758.44</v>
      </c>
      <c r="ID278" s="231">
        <f t="shared" si="280"/>
        <v>7206.85</v>
      </c>
      <c r="IE278" s="231">
        <f t="shared" si="280"/>
        <v>0</v>
      </c>
      <c r="IF278" s="231">
        <f t="shared" si="280"/>
        <v>5720.23</v>
      </c>
      <c r="IG278" s="231">
        <f t="shared" si="280"/>
        <v>6859.84</v>
      </c>
      <c r="IH278" s="231">
        <f t="shared" si="280"/>
        <v>7170.8</v>
      </c>
      <c r="II278" s="231">
        <f t="shared" si="280"/>
        <v>2616.23</v>
      </c>
      <c r="IJ278" s="231">
        <f t="shared" si="280"/>
        <v>7371.35</v>
      </c>
      <c r="IK278" s="231">
        <f t="shared" si="280"/>
        <v>0</v>
      </c>
      <c r="IL278" s="231">
        <f t="shared" si="280"/>
        <v>7137</v>
      </c>
      <c r="IM278" s="231">
        <f t="shared" si="280"/>
        <v>0</v>
      </c>
      <c r="IN278" s="231">
        <f t="shared" si="280"/>
        <v>0</v>
      </c>
      <c r="IO278" s="231">
        <f t="shared" si="280"/>
        <v>0</v>
      </c>
      <c r="IP278" s="231">
        <f t="shared" si="280"/>
        <v>6809.09</v>
      </c>
      <c r="IQ278" s="231">
        <f t="shared" si="280"/>
        <v>7109.96</v>
      </c>
      <c r="IR278" s="231">
        <f t="shared" si="280"/>
        <v>6875.61</v>
      </c>
      <c r="IS278" s="231">
        <f t="shared" si="280"/>
        <v>7010.81</v>
      </c>
      <c r="IT278" s="231">
        <f t="shared" si="280"/>
        <v>7089.68</v>
      </c>
      <c r="IU278" s="231">
        <f t="shared" si="280"/>
        <v>7096.44</v>
      </c>
      <c r="IV278" s="231">
        <f t="shared" si="280"/>
        <v>604.69000000000005</v>
      </c>
      <c r="IW278" s="231">
        <f t="shared" si="280"/>
        <v>7378.11</v>
      </c>
      <c r="IX278" s="231">
        <f t="shared" ref="IX278:LI278" si="281">+IF(IX204*IX123=1,IFERROR(ROUND($B$229*0.65*MIN(0.1*IX264,MAX(0,0.86*IX264-IX271)),2),""),"")</f>
        <v>5214.0200000000004</v>
      </c>
      <c r="IY278" s="231">
        <f t="shared" si="281"/>
        <v>6938.71</v>
      </c>
      <c r="IZ278" s="231">
        <f t="shared" si="281"/>
        <v>0</v>
      </c>
      <c r="JA278" s="231">
        <f t="shared" si="281"/>
        <v>5767.18</v>
      </c>
      <c r="JB278" s="231">
        <f t="shared" si="281"/>
        <v>0</v>
      </c>
      <c r="JC278" s="231">
        <f t="shared" si="281"/>
        <v>3302.66</v>
      </c>
      <c r="JD278" s="231">
        <f t="shared" si="281"/>
        <v>0</v>
      </c>
      <c r="JE278" s="231">
        <f t="shared" si="281"/>
        <v>7078.41</v>
      </c>
      <c r="JF278" s="231">
        <f t="shared" si="281"/>
        <v>7164.04</v>
      </c>
      <c r="JG278" s="231">
        <f t="shared" si="281"/>
        <v>2957.6</v>
      </c>
      <c r="JH278" s="231">
        <f t="shared" si="281"/>
        <v>7168.55</v>
      </c>
      <c r="JI278" s="231">
        <f t="shared" si="281"/>
        <v>0</v>
      </c>
      <c r="JJ278" s="231">
        <f t="shared" si="281"/>
        <v>0</v>
      </c>
      <c r="JK278" s="231">
        <f t="shared" si="281"/>
        <v>1272.1600000000001</v>
      </c>
      <c r="JL278" s="231">
        <f t="shared" si="281"/>
        <v>7049.12</v>
      </c>
      <c r="JM278" s="231">
        <f t="shared" si="281"/>
        <v>0</v>
      </c>
      <c r="JN278" s="231">
        <f t="shared" si="281"/>
        <v>2312.54</v>
      </c>
      <c r="JO278" s="231">
        <f t="shared" si="281"/>
        <v>6992.79</v>
      </c>
      <c r="JP278" s="231">
        <f t="shared" si="281"/>
        <v>2926.81</v>
      </c>
      <c r="JQ278" s="231">
        <f t="shared" si="281"/>
        <v>223.04</v>
      </c>
      <c r="JR278" s="231">
        <f t="shared" si="281"/>
        <v>6934.2</v>
      </c>
      <c r="JS278" s="231">
        <f t="shared" si="281"/>
        <v>4588.93</v>
      </c>
      <c r="JT278" s="231">
        <f t="shared" si="281"/>
        <v>2921.33</v>
      </c>
      <c r="JU278" s="231">
        <f t="shared" si="281"/>
        <v>6920.68</v>
      </c>
      <c r="JV278" s="231">
        <f t="shared" si="281"/>
        <v>0</v>
      </c>
      <c r="JW278" s="231">
        <f t="shared" si="281"/>
        <v>0</v>
      </c>
      <c r="JX278" s="231">
        <f t="shared" si="281"/>
        <v>7276.71</v>
      </c>
      <c r="JY278" s="231">
        <f t="shared" si="281"/>
        <v>7071.41</v>
      </c>
      <c r="JZ278" s="231">
        <f t="shared" si="281"/>
        <v>1931.33</v>
      </c>
      <c r="KA278" s="231">
        <f t="shared" si="281"/>
        <v>0</v>
      </c>
      <c r="KB278" s="231">
        <f t="shared" si="281"/>
        <v>6931.95</v>
      </c>
      <c r="KC278" s="231">
        <f t="shared" si="281"/>
        <v>4640.7700000000004</v>
      </c>
      <c r="KD278" s="231">
        <f t="shared" si="281"/>
        <v>5008.03</v>
      </c>
      <c r="KE278" s="231">
        <f t="shared" si="281"/>
        <v>3956.09</v>
      </c>
      <c r="KF278" s="231">
        <f t="shared" si="281"/>
        <v>6148.9</v>
      </c>
      <c r="KG278" s="231">
        <f t="shared" si="281"/>
        <v>0</v>
      </c>
      <c r="KH278" s="231">
        <f t="shared" si="281"/>
        <v>7103.2</v>
      </c>
      <c r="KI278" s="231">
        <f t="shared" si="281"/>
        <v>7344.31</v>
      </c>
      <c r="KJ278" s="231">
        <f t="shared" si="281"/>
        <v>5958.97</v>
      </c>
      <c r="KK278" s="231">
        <f t="shared" si="281"/>
        <v>7069.4</v>
      </c>
      <c r="KL278" s="231">
        <f t="shared" si="281"/>
        <v>2631.52</v>
      </c>
      <c r="KM278" s="231">
        <f t="shared" si="281"/>
        <v>7105.45</v>
      </c>
      <c r="KN278" s="231">
        <f t="shared" si="281"/>
        <v>0</v>
      </c>
      <c r="KO278" s="231">
        <f t="shared" si="281"/>
        <v>6904.91</v>
      </c>
      <c r="KP278" s="231">
        <f t="shared" si="281"/>
        <v>6974.76</v>
      </c>
      <c r="KQ278" s="231">
        <f t="shared" si="281"/>
        <v>2270.3000000000002</v>
      </c>
      <c r="KR278" s="231">
        <f t="shared" si="281"/>
        <v>7123.48</v>
      </c>
      <c r="KS278" s="231">
        <f t="shared" si="281"/>
        <v>2298.69</v>
      </c>
      <c r="KT278" s="231">
        <f t="shared" si="281"/>
        <v>6943.21</v>
      </c>
      <c r="KU278" s="231">
        <f t="shared" si="281"/>
        <v>4920.1000000000004</v>
      </c>
      <c r="KV278" s="231">
        <f t="shared" si="281"/>
        <v>6389.47</v>
      </c>
      <c r="KW278" s="231">
        <f t="shared" si="281"/>
        <v>0</v>
      </c>
      <c r="KX278" s="231">
        <f t="shared" si="281"/>
        <v>4701.55</v>
      </c>
      <c r="KY278" s="231">
        <f t="shared" si="281"/>
        <v>2152.6999999999998</v>
      </c>
      <c r="KZ278" s="231">
        <f t="shared" si="281"/>
        <v>3809.97</v>
      </c>
      <c r="LA278" s="231">
        <f t="shared" si="281"/>
        <v>2037.88</v>
      </c>
      <c r="LB278" s="231">
        <f t="shared" si="281"/>
        <v>6550.32</v>
      </c>
      <c r="LC278" s="231">
        <f t="shared" si="281"/>
        <v>5678.78</v>
      </c>
      <c r="LD278" s="231">
        <f t="shared" si="281"/>
        <v>4479.1099999999997</v>
      </c>
      <c r="LE278" s="231">
        <f t="shared" si="281"/>
        <v>6193.52</v>
      </c>
      <c r="LF278" s="231">
        <f t="shared" si="281"/>
        <v>7263.19</v>
      </c>
      <c r="LG278" s="231">
        <f t="shared" si="281"/>
        <v>265.27</v>
      </c>
      <c r="LH278" s="231">
        <f t="shared" si="281"/>
        <v>7182.07</v>
      </c>
      <c r="LI278" s="231">
        <f t="shared" si="281"/>
        <v>4225.9399999999996</v>
      </c>
      <c r="LJ278" s="231">
        <f t="shared" ref="LJ278:NU278" si="282">+IF(LJ204*LJ123=1,IFERROR(ROUND($B$229*0.65*MIN(0.1*LJ264,MAX(0,0.86*LJ264-LJ271)),2),""),"")</f>
        <v>3639.41</v>
      </c>
      <c r="LK278" s="231">
        <f t="shared" si="282"/>
        <v>0</v>
      </c>
      <c r="LL278" s="231">
        <f t="shared" si="282"/>
        <v>7010.81</v>
      </c>
      <c r="LM278" s="231">
        <f t="shared" si="282"/>
        <v>6659.29</v>
      </c>
      <c r="LN278" s="231">
        <f t="shared" si="282"/>
        <v>1875.36</v>
      </c>
      <c r="LO278" s="231">
        <f t="shared" si="282"/>
        <v>0</v>
      </c>
      <c r="LP278" s="231">
        <f t="shared" si="282"/>
        <v>7080.67</v>
      </c>
      <c r="LQ278" s="231">
        <f t="shared" si="282"/>
        <v>7193.33</v>
      </c>
      <c r="LR278" s="231">
        <f t="shared" si="282"/>
        <v>7321.77</v>
      </c>
      <c r="LS278" s="231">
        <f t="shared" si="282"/>
        <v>951.77</v>
      </c>
      <c r="LT278" s="231">
        <f t="shared" si="282"/>
        <v>2423.3200000000002</v>
      </c>
      <c r="LU278" s="231">
        <f t="shared" si="282"/>
        <v>0</v>
      </c>
      <c r="LV278" s="231">
        <f t="shared" si="282"/>
        <v>746.31</v>
      </c>
      <c r="LW278" s="231">
        <f t="shared" si="282"/>
        <v>6086.75</v>
      </c>
      <c r="LX278" s="231">
        <f t="shared" si="282"/>
        <v>0</v>
      </c>
      <c r="LY278" s="231">
        <f t="shared" si="282"/>
        <v>2605.98</v>
      </c>
      <c r="LZ278" s="231">
        <f t="shared" si="282"/>
        <v>4866.74</v>
      </c>
      <c r="MA278" s="231">
        <f t="shared" si="282"/>
        <v>0</v>
      </c>
      <c r="MB278" s="231">
        <f t="shared" si="282"/>
        <v>970.35</v>
      </c>
      <c r="MC278" s="231">
        <f t="shared" si="282"/>
        <v>7049.12</v>
      </c>
      <c r="MD278" s="231">
        <f t="shared" si="282"/>
        <v>6855.33</v>
      </c>
      <c r="ME278" s="231">
        <f t="shared" si="282"/>
        <v>0</v>
      </c>
      <c r="MF278" s="231">
        <f t="shared" si="282"/>
        <v>0</v>
      </c>
      <c r="MG278" s="231">
        <f t="shared" si="282"/>
        <v>1494.06</v>
      </c>
      <c r="MH278" s="231">
        <f t="shared" si="282"/>
        <v>6545.52</v>
      </c>
      <c r="MI278" s="231">
        <f t="shared" si="282"/>
        <v>7100.95</v>
      </c>
      <c r="MJ278" s="231">
        <f t="shared" si="282"/>
        <v>0</v>
      </c>
      <c r="MK278" s="231">
        <f t="shared" si="282"/>
        <v>6970.25</v>
      </c>
      <c r="ML278" s="231">
        <f t="shared" si="282"/>
        <v>6936.45</v>
      </c>
      <c r="MM278" s="231">
        <f t="shared" si="282"/>
        <v>7249.67</v>
      </c>
      <c r="MN278" s="231">
        <f t="shared" si="282"/>
        <v>0</v>
      </c>
      <c r="MO278" s="231">
        <f t="shared" si="282"/>
        <v>4220.7</v>
      </c>
      <c r="MP278" s="231">
        <f t="shared" si="282"/>
        <v>0</v>
      </c>
      <c r="MQ278" s="231">
        <f t="shared" si="282"/>
        <v>801.25</v>
      </c>
      <c r="MR278" s="231">
        <f t="shared" si="282"/>
        <v>5451.75</v>
      </c>
      <c r="MS278" s="231">
        <f t="shared" si="282"/>
        <v>4633.3599999999997</v>
      </c>
      <c r="MT278" s="231">
        <f t="shared" si="282"/>
        <v>7159.53</v>
      </c>
      <c r="MU278" s="231">
        <f t="shared" si="282"/>
        <v>6596.46</v>
      </c>
      <c r="MV278" s="231">
        <f t="shared" si="282"/>
        <v>6931.95</v>
      </c>
      <c r="MW278" s="231">
        <f t="shared" si="282"/>
        <v>2287.2600000000002</v>
      </c>
      <c r="MX278" s="231">
        <f t="shared" si="282"/>
        <v>1606.02</v>
      </c>
      <c r="MY278" s="231">
        <f t="shared" si="282"/>
        <v>6995.04</v>
      </c>
      <c r="MZ278" s="231">
        <f t="shared" si="282"/>
        <v>2537.21</v>
      </c>
      <c r="NA278" s="231">
        <f t="shared" si="282"/>
        <v>7096.44</v>
      </c>
      <c r="NB278" s="231">
        <f t="shared" si="282"/>
        <v>7010.81</v>
      </c>
      <c r="NC278" s="231">
        <f t="shared" si="282"/>
        <v>5606.28</v>
      </c>
      <c r="ND278" s="231">
        <f t="shared" si="282"/>
        <v>7116.72</v>
      </c>
      <c r="NE278" s="231">
        <f t="shared" si="282"/>
        <v>5399.18</v>
      </c>
      <c r="NF278" s="231">
        <f t="shared" si="282"/>
        <v>6543.58</v>
      </c>
      <c r="NG278" s="231">
        <f t="shared" si="282"/>
        <v>4322.7299999999996</v>
      </c>
      <c r="NH278" s="231">
        <f t="shared" si="282"/>
        <v>7202.35</v>
      </c>
      <c r="NI278" s="231">
        <f t="shared" si="282"/>
        <v>3704.28</v>
      </c>
      <c r="NJ278" s="231">
        <f t="shared" si="282"/>
        <v>7134.75</v>
      </c>
      <c r="NK278" s="231">
        <f t="shared" si="282"/>
        <v>4042.55</v>
      </c>
      <c r="NL278" s="231">
        <f t="shared" si="282"/>
        <v>7062.64</v>
      </c>
      <c r="NM278" s="231">
        <f t="shared" si="282"/>
        <v>484.12</v>
      </c>
      <c r="NN278" s="231">
        <f t="shared" si="282"/>
        <v>4512.3900000000003</v>
      </c>
      <c r="NO278" s="231">
        <f t="shared" si="282"/>
        <v>7456.97</v>
      </c>
      <c r="NP278" s="231">
        <f t="shared" si="282"/>
        <v>6954.48</v>
      </c>
      <c r="NQ278" s="231">
        <f t="shared" si="282"/>
        <v>500.47</v>
      </c>
      <c r="NR278" s="231">
        <f t="shared" si="282"/>
        <v>4161.7299999999996</v>
      </c>
      <c r="NS278" s="231">
        <f t="shared" si="282"/>
        <v>4132.13</v>
      </c>
      <c r="NT278" s="231">
        <f t="shared" si="282"/>
        <v>0</v>
      </c>
      <c r="NU278" s="231">
        <f t="shared" si="282"/>
        <v>6576.54</v>
      </c>
      <c r="NV278" s="231">
        <f t="shared" ref="NV278:QG278" si="283">+IF(NV204*NV123=1,IFERROR(ROUND($B$229*0.65*MIN(0.1*NV264,MAX(0,0.86*NV264-NV271)),2),""),"")</f>
        <v>2243.91</v>
      </c>
      <c r="NW278" s="231">
        <f t="shared" si="283"/>
        <v>1732.02</v>
      </c>
      <c r="NX278" s="231">
        <f t="shared" si="283"/>
        <v>25.1</v>
      </c>
      <c r="NY278" s="231">
        <f t="shared" si="283"/>
        <v>1890.95</v>
      </c>
      <c r="NZ278" s="231">
        <f t="shared" si="283"/>
        <v>0</v>
      </c>
      <c r="OA278" s="231">
        <f t="shared" si="283"/>
        <v>6819.28</v>
      </c>
      <c r="OB278" s="231">
        <f t="shared" si="283"/>
        <v>2317.92</v>
      </c>
      <c r="OC278" s="231">
        <f t="shared" si="283"/>
        <v>7200.09</v>
      </c>
      <c r="OD278" s="231">
        <f t="shared" si="283"/>
        <v>6839.56</v>
      </c>
      <c r="OE278" s="231">
        <f t="shared" si="283"/>
        <v>7031.09</v>
      </c>
      <c r="OF278" s="231">
        <f t="shared" si="283"/>
        <v>2826.41</v>
      </c>
      <c r="OG278" s="231">
        <f t="shared" si="283"/>
        <v>7094.19</v>
      </c>
      <c r="OH278" s="231">
        <f t="shared" si="283"/>
        <v>0</v>
      </c>
      <c r="OI278" s="231">
        <f t="shared" si="283"/>
        <v>0</v>
      </c>
      <c r="OJ278" s="231">
        <f t="shared" si="283"/>
        <v>3533.09</v>
      </c>
      <c r="OK278" s="231">
        <f t="shared" si="283"/>
        <v>0</v>
      </c>
      <c r="OL278" s="231">
        <f t="shared" si="283"/>
        <v>2299.8200000000002</v>
      </c>
      <c r="OM278" s="231">
        <f t="shared" si="283"/>
        <v>1672.63</v>
      </c>
      <c r="ON278" s="231">
        <f t="shared" si="283"/>
        <v>2904.32</v>
      </c>
      <c r="OO278" s="231">
        <f t="shared" si="283"/>
        <v>645.91</v>
      </c>
      <c r="OP278" s="231">
        <f t="shared" si="283"/>
        <v>7335.29</v>
      </c>
      <c r="OQ278" s="231">
        <f t="shared" si="283"/>
        <v>6789.99</v>
      </c>
      <c r="OR278" s="231">
        <f t="shared" si="283"/>
        <v>0</v>
      </c>
      <c r="OS278" s="231">
        <f t="shared" si="283"/>
        <v>7055.88</v>
      </c>
      <c r="OT278" s="231">
        <f t="shared" si="283"/>
        <v>0</v>
      </c>
      <c r="OU278" s="231">
        <f t="shared" si="283"/>
        <v>5210.37</v>
      </c>
      <c r="OV278" s="231">
        <f t="shared" si="283"/>
        <v>843.7</v>
      </c>
      <c r="OW278" s="231">
        <f t="shared" si="283"/>
        <v>6963.49</v>
      </c>
      <c r="OX278" s="231">
        <f t="shared" si="283"/>
        <v>0</v>
      </c>
      <c r="OY278" s="231">
        <f t="shared" si="283"/>
        <v>2392.0700000000002</v>
      </c>
      <c r="OZ278" s="231">
        <f t="shared" si="283"/>
        <v>5692.7</v>
      </c>
      <c r="PA278" s="231">
        <f t="shared" si="283"/>
        <v>0</v>
      </c>
      <c r="PB278" s="231">
        <f t="shared" si="283"/>
        <v>1709</v>
      </c>
      <c r="PC278" s="231">
        <f t="shared" si="283"/>
        <v>7193.33</v>
      </c>
      <c r="PD278" s="231">
        <f t="shared" si="283"/>
        <v>7274.45</v>
      </c>
      <c r="PE278" s="231">
        <f t="shared" si="283"/>
        <v>7107.71</v>
      </c>
      <c r="PF278" s="231">
        <f t="shared" si="283"/>
        <v>7127.99</v>
      </c>
      <c r="PG278" s="231">
        <f t="shared" si="283"/>
        <v>5610.87</v>
      </c>
      <c r="PH278" s="231">
        <f t="shared" si="283"/>
        <v>5509.78</v>
      </c>
      <c r="PI278" s="231">
        <f t="shared" si="283"/>
        <v>2091.54</v>
      </c>
      <c r="PJ278" s="231">
        <f t="shared" si="283"/>
        <v>1024.1300000000001</v>
      </c>
      <c r="PK278" s="231">
        <f t="shared" si="283"/>
        <v>0</v>
      </c>
      <c r="PL278" s="231">
        <f t="shared" si="283"/>
        <v>3750.29</v>
      </c>
      <c r="PM278" s="231">
        <f t="shared" si="283"/>
        <v>4288.34</v>
      </c>
      <c r="PN278" s="231">
        <f t="shared" si="283"/>
        <v>3319.58</v>
      </c>
      <c r="PO278" s="231">
        <f t="shared" si="283"/>
        <v>4453.55</v>
      </c>
      <c r="PP278" s="231">
        <f t="shared" si="283"/>
        <v>0</v>
      </c>
      <c r="PQ278" s="231">
        <f t="shared" si="283"/>
        <v>4577.0600000000004</v>
      </c>
      <c r="PR278" s="231">
        <f t="shared" si="283"/>
        <v>0</v>
      </c>
      <c r="PS278" s="231">
        <f t="shared" si="283"/>
        <v>4776</v>
      </c>
      <c r="PT278" s="231">
        <f t="shared" si="283"/>
        <v>1955.63</v>
      </c>
      <c r="PU278" s="231">
        <f t="shared" si="283"/>
        <v>6891.39</v>
      </c>
      <c r="PV278" s="231">
        <f t="shared" si="283"/>
        <v>0</v>
      </c>
      <c r="PW278" s="231">
        <f t="shared" si="283"/>
        <v>2025.23</v>
      </c>
      <c r="PX278" s="231">
        <f t="shared" si="283"/>
        <v>0</v>
      </c>
      <c r="PY278" s="231">
        <f t="shared" si="283"/>
        <v>6784.89</v>
      </c>
      <c r="PZ278" s="231">
        <f t="shared" si="283"/>
        <v>7159.53</v>
      </c>
      <c r="QA278" s="231">
        <f t="shared" si="283"/>
        <v>6965</v>
      </c>
      <c r="QB278" s="231">
        <f t="shared" si="283"/>
        <v>0</v>
      </c>
      <c r="QC278" s="231">
        <f t="shared" si="283"/>
        <v>7456.97</v>
      </c>
      <c r="QD278" s="231">
        <f t="shared" si="283"/>
        <v>0</v>
      </c>
      <c r="QE278" s="231">
        <f t="shared" si="283"/>
        <v>3271.27</v>
      </c>
      <c r="QF278" s="231">
        <f t="shared" si="283"/>
        <v>7137</v>
      </c>
      <c r="QG278" s="231">
        <f t="shared" si="283"/>
        <v>0</v>
      </c>
      <c r="QH278" s="231">
        <f t="shared" ref="QH278:SG278" si="284">+IF(QH204*QH123=1,IFERROR(ROUND($B$229*0.65*MIN(0.1*QH264,MAX(0,0.86*QH264-QH271)),2),""),"")</f>
        <v>0</v>
      </c>
      <c r="QI278" s="231">
        <f t="shared" si="284"/>
        <v>2740.63</v>
      </c>
      <c r="QJ278" s="231">
        <f t="shared" si="284"/>
        <v>0</v>
      </c>
      <c r="QK278" s="231">
        <f t="shared" si="284"/>
        <v>7087.43</v>
      </c>
      <c r="QL278" s="231">
        <f t="shared" si="284"/>
        <v>6810.27</v>
      </c>
      <c r="QM278" s="231">
        <f t="shared" si="284"/>
        <v>7299.24</v>
      </c>
      <c r="QN278" s="231">
        <f t="shared" si="284"/>
        <v>499.73</v>
      </c>
      <c r="QO278" s="231">
        <f t="shared" si="284"/>
        <v>2865.44</v>
      </c>
      <c r="QP278" s="231">
        <f t="shared" si="284"/>
        <v>0</v>
      </c>
      <c r="QQ278" s="231">
        <f t="shared" si="284"/>
        <v>1063.76</v>
      </c>
      <c r="QR278" s="231">
        <f t="shared" si="284"/>
        <v>4144.96</v>
      </c>
      <c r="QS278" s="231">
        <f t="shared" si="284"/>
        <v>427.19</v>
      </c>
      <c r="QT278" s="231">
        <f t="shared" si="284"/>
        <v>6900.4</v>
      </c>
      <c r="QU278" s="231">
        <f t="shared" si="284"/>
        <v>0</v>
      </c>
      <c r="QV278" s="231">
        <f t="shared" si="284"/>
        <v>5317.21</v>
      </c>
      <c r="QW278" s="231">
        <f t="shared" si="284"/>
        <v>0</v>
      </c>
      <c r="QX278" s="231">
        <f t="shared" si="284"/>
        <v>0</v>
      </c>
      <c r="QY278" s="231">
        <f t="shared" si="284"/>
        <v>2195.12</v>
      </c>
      <c r="QZ278" s="231">
        <f t="shared" si="284"/>
        <v>0</v>
      </c>
      <c r="RA278" s="231">
        <f t="shared" si="284"/>
        <v>6871.11</v>
      </c>
      <c r="RB278" s="231">
        <f t="shared" si="284"/>
        <v>7283.47</v>
      </c>
      <c r="RC278" s="231">
        <f t="shared" si="284"/>
        <v>5121.0200000000004</v>
      </c>
      <c r="RD278" s="231">
        <f t="shared" si="284"/>
        <v>6388.13</v>
      </c>
      <c r="RE278" s="231">
        <f t="shared" si="284"/>
        <v>0</v>
      </c>
      <c r="RF278" s="231">
        <f t="shared" si="284"/>
        <v>7026.59</v>
      </c>
      <c r="RG278" s="231">
        <f t="shared" si="284"/>
        <v>6922.93</v>
      </c>
      <c r="RH278" s="231">
        <f t="shared" si="284"/>
        <v>0</v>
      </c>
      <c r="RI278" s="231">
        <f t="shared" si="284"/>
        <v>7076.16</v>
      </c>
      <c r="RJ278" s="231">
        <f t="shared" si="284"/>
        <v>7062.64</v>
      </c>
      <c r="RK278" s="231">
        <f t="shared" si="284"/>
        <v>6977.01</v>
      </c>
      <c r="RL278" s="231">
        <f t="shared" si="284"/>
        <v>7312.76</v>
      </c>
      <c r="RM278" s="231">
        <f t="shared" si="284"/>
        <v>0</v>
      </c>
      <c r="RN278" s="231">
        <f t="shared" si="284"/>
        <v>4831.68</v>
      </c>
      <c r="RO278" s="231">
        <f t="shared" si="284"/>
        <v>0</v>
      </c>
      <c r="RP278" s="231">
        <f t="shared" si="284"/>
        <v>6121.69</v>
      </c>
      <c r="RQ278" s="231">
        <f t="shared" si="284"/>
        <v>7164.04</v>
      </c>
      <c r="RR278" s="231">
        <f t="shared" si="284"/>
        <v>2568.12</v>
      </c>
      <c r="RS278" s="231">
        <f t="shared" si="284"/>
        <v>0</v>
      </c>
      <c r="RT278" s="231">
        <f t="shared" si="284"/>
        <v>3882.29</v>
      </c>
      <c r="RU278" s="231">
        <f t="shared" si="284"/>
        <v>7454.72</v>
      </c>
      <c r="RV278" s="231">
        <f t="shared" si="284"/>
        <v>5114.71</v>
      </c>
      <c r="RW278" s="231">
        <f t="shared" si="284"/>
        <v>7247.41</v>
      </c>
      <c r="RX278" s="231">
        <f t="shared" si="284"/>
        <v>0</v>
      </c>
      <c r="RY278" s="231">
        <f t="shared" si="284"/>
        <v>0</v>
      </c>
      <c r="RZ278" s="231">
        <f t="shared" si="284"/>
        <v>1203.6300000000001</v>
      </c>
      <c r="SA278" s="231">
        <f t="shared" si="284"/>
        <v>2057.85</v>
      </c>
      <c r="SB278" s="231">
        <f t="shared" si="284"/>
        <v>5850.95</v>
      </c>
      <c r="SC278" s="231">
        <f t="shared" si="284"/>
        <v>0</v>
      </c>
      <c r="SD278" s="231">
        <f t="shared" si="284"/>
        <v>3024.08</v>
      </c>
      <c r="SE278" s="231">
        <f t="shared" si="284"/>
        <v>6669.2</v>
      </c>
      <c r="SF278" s="231">
        <f t="shared" si="284"/>
        <v>7112.21</v>
      </c>
      <c r="SG278" s="231">
        <f t="shared" si="284"/>
        <v>6855.33</v>
      </c>
      <c r="SH278" s="231"/>
      <c r="SI278" s="231">
        <f t="shared" ref="SI278:SI281" si="285">+IFERROR(AVERAGEIF($B278:$SG278,"&gt;=0"),"n/a")</f>
        <v>3839.8406999999988</v>
      </c>
      <c r="SJ278" s="231"/>
      <c r="SK278" s="467">
        <f>+IF(ISERROR(SK277),"n/a",IF(SK277=0,"n/a",IFERROR(TT277,"n/a")))</f>
        <v>0.55200000000000005</v>
      </c>
      <c r="SL278" s="94">
        <f>+IF(ISERROR(SL277),"n/a",IF(SL277=0,"n/a",IFERROR(TT278,"n/a")))</f>
        <v>0.47</v>
      </c>
      <c r="SM278" s="94">
        <f>+IF(ISERROR(SM277),"n/a",IF(SM277=0,"n/a",IFERROR(TT279,"n/a")))</f>
        <v>0.44400000000000001</v>
      </c>
      <c r="SN278" s="94">
        <f>+IF(ISERROR(SN277),"n/a",IF(SN277=0,"n/a",IFERROR(TT280,"n/a")))</f>
        <v>0.78800000000000003</v>
      </c>
      <c r="SO278" s="94">
        <f>+IF(ISERROR(SO277),"n/a",IF(SO277=0,"n/a",IFERROR(TT281,"n/a")))</f>
        <v>0.66600000000000004</v>
      </c>
      <c r="SP278" s="25"/>
      <c r="SQ278" s="247">
        <f t="shared" ref="SQ278:SQ281" si="286">+A278</f>
        <v>2015</v>
      </c>
      <c r="SR278" s="247">
        <f t="shared" ref="SR278:SR281" si="287">+COUNTIF($B278:$SG278,"&lt;=0")</f>
        <v>113</v>
      </c>
      <c r="SS278" s="247">
        <f t="shared" ref="SS278:SS281" si="288">+COUNTIF($B278:$SG278,"&lt;=10000")</f>
        <v>500</v>
      </c>
      <c r="ST278" s="247">
        <f t="shared" ref="ST278:ST281" si="289">+COUNTIF($B278:$SG278,"&lt;=25000")</f>
        <v>500</v>
      </c>
      <c r="SU278" s="247">
        <f t="shared" ref="SU278:SU281" si="290">+COUNTIF($B278:$SG278,"&lt;=50000")</f>
        <v>500</v>
      </c>
      <c r="SV278" s="247">
        <f t="shared" ref="SV278:SV281" si="291">+COUNTIF($B278:$SG278,"&lt;=75000")</f>
        <v>500</v>
      </c>
      <c r="SW278" s="247">
        <f t="shared" ref="SW278:SW281" si="292">+COUNTIF($B278:$SG278,"&lt;=100000")</f>
        <v>500</v>
      </c>
      <c r="SX278" s="247">
        <f t="shared" ref="SX278:SX281" si="293">+COUNTIF($B278:$SG278,"&lt;=125000")</f>
        <v>500</v>
      </c>
      <c r="SY278" s="247">
        <f t="shared" ref="SY278:SY281" si="294">+COUNTIF($B278:$SG278,"&lt;=150000")</f>
        <v>500</v>
      </c>
      <c r="SZ278" s="247">
        <f t="shared" ref="SZ278:SZ281" si="295">+COUNTIF($B278:$SG278,"&lt;=150000")+COUNTIF($B278:$SG278,"&gt;150000")</f>
        <v>500</v>
      </c>
      <c r="TA278" s="25"/>
      <c r="TB278" s="168">
        <f t="shared" ref="TB278:TB281" si="296">+SR278/$SZ278</f>
        <v>0.22600000000000001</v>
      </c>
      <c r="TC278" s="168">
        <f t="shared" ref="TC278:TC281" si="297">+(SS278-SR278)/$SZ278</f>
        <v>0.77400000000000002</v>
      </c>
      <c r="TD278" s="168">
        <f t="shared" si="276"/>
        <v>0</v>
      </c>
      <c r="TE278" s="168">
        <f t="shared" si="276"/>
        <v>0</v>
      </c>
      <c r="TF278" s="168">
        <f t="shared" si="276"/>
        <v>0</v>
      </c>
      <c r="TG278" s="168">
        <f t="shared" si="276"/>
        <v>0</v>
      </c>
      <c r="TH278" s="168">
        <f t="shared" si="276"/>
        <v>0</v>
      </c>
      <c r="TI278" s="168">
        <f t="shared" si="276"/>
        <v>0</v>
      </c>
      <c r="TJ278" s="168">
        <f t="shared" si="276"/>
        <v>0</v>
      </c>
      <c r="TK278" s="94">
        <f t="shared" ref="TK278:TK281" si="298">SUM(TB278:TJ278)</f>
        <v>1</v>
      </c>
      <c r="TM278">
        <v>2</v>
      </c>
      <c r="TP278" s="477">
        <f>+SMALL($B278:$SG278,ROUND($SZ278*TP$274,0))</f>
        <v>499.73</v>
      </c>
      <c r="TQ278" s="477">
        <f t="shared" ref="TP278:TQ281" si="299">+SMALL($B278:$SG278,ROUND($SZ278*TQ$274,0))</f>
        <v>6934.2</v>
      </c>
      <c r="TR278" s="25">
        <f t="shared" ref="TR278:TR281" si="300">+SI278</f>
        <v>3839.8406999999988</v>
      </c>
      <c r="TS278">
        <f>+RANK(SI278,B278:SI278,1)</f>
        <v>235</v>
      </c>
      <c r="TT278" s="168">
        <f>+TS278/SZ278</f>
        <v>0.47</v>
      </c>
      <c r="TV278" s="168">
        <f t="shared" ref="TV278:TV281" si="301">+SR278/SZ278</f>
        <v>0.22600000000000001</v>
      </c>
    </row>
    <row r="279" spans="1:542">
      <c r="A279" s="249">
        <v>2016</v>
      </c>
      <c r="B279" s="231">
        <f t="shared" ref="B279:BM279" si="302">IF(B205*B124=1,IFERROR(+ROUND($B$229*0.65*MIN(0.1*B265,MAX(0,0.86*B265-B272)),2),""),"")</f>
        <v>8493.3799999999992</v>
      </c>
      <c r="C279" s="231">
        <f t="shared" si="302"/>
        <v>9231.34</v>
      </c>
      <c r="D279" s="231">
        <f t="shared" si="302"/>
        <v>8074.3</v>
      </c>
      <c r="E279" s="231">
        <f t="shared" si="302"/>
        <v>8342.56</v>
      </c>
      <c r="F279" s="231">
        <f t="shared" si="302"/>
        <v>8461.0400000000009</v>
      </c>
      <c r="G279" s="231">
        <f t="shared" si="302"/>
        <v>8074.3</v>
      </c>
      <c r="H279" s="231">
        <f t="shared" si="302"/>
        <v>8352.85</v>
      </c>
      <c r="I279" s="231">
        <f t="shared" si="302"/>
        <v>0</v>
      </c>
      <c r="J279" s="231">
        <f t="shared" si="302"/>
        <v>0</v>
      </c>
      <c r="K279" s="231">
        <f t="shared" si="302"/>
        <v>6089.33</v>
      </c>
      <c r="L279" s="231">
        <f t="shared" si="302"/>
        <v>0</v>
      </c>
      <c r="M279" s="231">
        <f t="shared" si="302"/>
        <v>0</v>
      </c>
      <c r="N279" s="231">
        <f t="shared" si="302"/>
        <v>0</v>
      </c>
      <c r="O279" s="231">
        <f t="shared" si="302"/>
        <v>0</v>
      </c>
      <c r="P279" s="231">
        <f t="shared" si="302"/>
        <v>0</v>
      </c>
      <c r="Q279" s="231">
        <f t="shared" si="302"/>
        <v>8197.7999999999993</v>
      </c>
      <c r="R279" s="231">
        <f t="shared" si="302"/>
        <v>8106.97</v>
      </c>
      <c r="S279" s="231">
        <f t="shared" si="302"/>
        <v>6346.73</v>
      </c>
      <c r="T279" s="231">
        <f t="shared" si="302"/>
        <v>8148.66</v>
      </c>
      <c r="U279" s="231">
        <f t="shared" si="302"/>
        <v>9183.34</v>
      </c>
      <c r="V279" s="231">
        <f t="shared" si="302"/>
        <v>9248.59</v>
      </c>
      <c r="W279" s="231">
        <f t="shared" si="302"/>
        <v>0</v>
      </c>
      <c r="X279" s="231">
        <f t="shared" si="302"/>
        <v>0</v>
      </c>
      <c r="Y279" s="231">
        <f t="shared" si="302"/>
        <v>8074.3</v>
      </c>
      <c r="Z279" s="231">
        <f t="shared" si="302"/>
        <v>8074.3</v>
      </c>
      <c r="AA279" s="231">
        <f t="shared" si="302"/>
        <v>8661.0300000000007</v>
      </c>
      <c r="AB279" s="231">
        <f t="shared" si="302"/>
        <v>0</v>
      </c>
      <c r="AC279" s="231">
        <f t="shared" si="302"/>
        <v>0</v>
      </c>
      <c r="AD279" s="231">
        <f t="shared" si="302"/>
        <v>0</v>
      </c>
      <c r="AE279" s="231">
        <f t="shared" si="302"/>
        <v>8500.49</v>
      </c>
      <c r="AF279" s="231">
        <f t="shared" si="302"/>
        <v>9779.94</v>
      </c>
      <c r="AG279" s="231">
        <f t="shared" si="302"/>
        <v>8074.3</v>
      </c>
      <c r="AH279" s="231">
        <f t="shared" si="302"/>
        <v>9161.25</v>
      </c>
      <c r="AI279" s="231">
        <f t="shared" si="302"/>
        <v>0</v>
      </c>
      <c r="AJ279" s="231">
        <f t="shared" si="302"/>
        <v>8074.3</v>
      </c>
      <c r="AK279" s="231">
        <f t="shared" si="302"/>
        <v>0</v>
      </c>
      <c r="AL279" s="231">
        <f t="shared" si="302"/>
        <v>0</v>
      </c>
      <c r="AM279" s="231">
        <f t="shared" si="302"/>
        <v>9364.23</v>
      </c>
      <c r="AN279" s="231">
        <f t="shared" si="302"/>
        <v>8074.3</v>
      </c>
      <c r="AO279" s="231">
        <f t="shared" si="302"/>
        <v>9146.7999999999993</v>
      </c>
      <c r="AP279" s="231">
        <f t="shared" si="302"/>
        <v>0</v>
      </c>
      <c r="AQ279" s="231">
        <f t="shared" si="302"/>
        <v>9905.61</v>
      </c>
      <c r="AR279" s="231">
        <f t="shared" si="302"/>
        <v>9481.94</v>
      </c>
      <c r="AS279" s="231">
        <f t="shared" si="302"/>
        <v>0</v>
      </c>
      <c r="AT279" s="231">
        <f t="shared" si="302"/>
        <v>0</v>
      </c>
      <c r="AU279" s="231">
        <f t="shared" si="302"/>
        <v>0</v>
      </c>
      <c r="AV279" s="231">
        <f t="shared" si="302"/>
        <v>9326.74</v>
      </c>
      <c r="AW279" s="231">
        <f t="shared" si="302"/>
        <v>8961.98</v>
      </c>
      <c r="AX279" s="231">
        <f t="shared" si="302"/>
        <v>9099.44</v>
      </c>
      <c r="AY279" s="231">
        <f t="shared" si="302"/>
        <v>0</v>
      </c>
      <c r="AZ279" s="231">
        <f t="shared" si="302"/>
        <v>0</v>
      </c>
      <c r="BA279" s="231">
        <f t="shared" si="302"/>
        <v>0</v>
      </c>
      <c r="BB279" s="231">
        <f t="shared" si="302"/>
        <v>8815.2800000000007</v>
      </c>
      <c r="BC279" s="231">
        <f t="shared" si="302"/>
        <v>8217.2999999999993</v>
      </c>
      <c r="BD279" s="231">
        <f t="shared" si="302"/>
        <v>0</v>
      </c>
      <c r="BE279" s="231">
        <f t="shared" si="302"/>
        <v>7152.62</v>
      </c>
      <c r="BF279" s="231">
        <f t="shared" si="302"/>
        <v>8074.3</v>
      </c>
      <c r="BG279" s="231">
        <f t="shared" si="302"/>
        <v>0</v>
      </c>
      <c r="BH279" s="231">
        <f t="shared" si="302"/>
        <v>0</v>
      </c>
      <c r="BI279" s="231">
        <f t="shared" si="302"/>
        <v>8541.11</v>
      </c>
      <c r="BJ279" s="231">
        <f t="shared" si="302"/>
        <v>0</v>
      </c>
      <c r="BK279" s="231">
        <f t="shared" si="302"/>
        <v>9231.17</v>
      </c>
      <c r="BL279" s="231">
        <f t="shared" si="302"/>
        <v>5310.5</v>
      </c>
      <c r="BM279" s="231">
        <f t="shared" si="302"/>
        <v>5926.9</v>
      </c>
      <c r="BN279" s="231">
        <f t="shared" ref="BN279:DY279" si="303">IF(BN205*BN124=1,IFERROR(+ROUND($B$229*0.65*MIN(0.1*BN265,MAX(0,0.86*BN265-BN272)),2),""),"")</f>
        <v>0</v>
      </c>
      <c r="BO279" s="231">
        <f t="shared" si="303"/>
        <v>8528.24</v>
      </c>
      <c r="BP279" s="231">
        <f t="shared" si="303"/>
        <v>8214.4</v>
      </c>
      <c r="BQ279" s="231">
        <f t="shared" si="303"/>
        <v>9371.61</v>
      </c>
      <c r="BR279" s="231">
        <f t="shared" si="303"/>
        <v>0</v>
      </c>
      <c r="BS279" s="231">
        <f t="shared" si="303"/>
        <v>9029.48</v>
      </c>
      <c r="BT279" s="231">
        <f t="shared" si="303"/>
        <v>8288.7999999999993</v>
      </c>
      <c r="BU279" s="231">
        <f t="shared" si="303"/>
        <v>0</v>
      </c>
      <c r="BV279" s="231">
        <f t="shared" si="303"/>
        <v>8074.3</v>
      </c>
      <c r="BW279" s="231">
        <f t="shared" si="303"/>
        <v>9333.2999999999993</v>
      </c>
      <c r="BX279" s="231">
        <f t="shared" si="303"/>
        <v>7861.46</v>
      </c>
      <c r="BY279" s="231">
        <f t="shared" si="303"/>
        <v>0</v>
      </c>
      <c r="BZ279" s="231">
        <f t="shared" si="303"/>
        <v>8626.4</v>
      </c>
      <c r="CA279" s="231">
        <f t="shared" si="303"/>
        <v>1285.44</v>
      </c>
      <c r="CB279" s="231">
        <f t="shared" si="303"/>
        <v>8542.2999999999993</v>
      </c>
      <c r="CC279" s="231">
        <f t="shared" si="303"/>
        <v>3150.87</v>
      </c>
      <c r="CD279" s="231">
        <f t="shared" si="303"/>
        <v>0</v>
      </c>
      <c r="CE279" s="231">
        <f t="shared" si="303"/>
        <v>9029.7999999999993</v>
      </c>
      <c r="CF279" s="231">
        <f t="shared" si="303"/>
        <v>5047.03</v>
      </c>
      <c r="CG279" s="231">
        <f t="shared" si="303"/>
        <v>2291.38</v>
      </c>
      <c r="CH279" s="231">
        <f t="shared" si="303"/>
        <v>8719.23</v>
      </c>
      <c r="CI279" s="231">
        <f t="shared" si="303"/>
        <v>24.08</v>
      </c>
      <c r="CJ279" s="231">
        <f t="shared" si="303"/>
        <v>8457.7999999999993</v>
      </c>
      <c r="CK279" s="231">
        <f t="shared" si="303"/>
        <v>0</v>
      </c>
      <c r="CL279" s="231">
        <f t="shared" si="303"/>
        <v>9252.4500000000007</v>
      </c>
      <c r="CM279" s="231">
        <f t="shared" si="303"/>
        <v>0</v>
      </c>
      <c r="CN279" s="231">
        <f t="shared" si="303"/>
        <v>7225.21</v>
      </c>
      <c r="CO279" s="231">
        <f t="shared" si="303"/>
        <v>0</v>
      </c>
      <c r="CP279" s="231">
        <f t="shared" si="303"/>
        <v>0</v>
      </c>
      <c r="CQ279" s="231">
        <f t="shared" si="303"/>
        <v>8074.3</v>
      </c>
      <c r="CR279" s="231">
        <f t="shared" si="303"/>
        <v>8074.3</v>
      </c>
      <c r="CS279" s="231">
        <f t="shared" si="303"/>
        <v>0</v>
      </c>
      <c r="CT279" s="231">
        <f t="shared" si="303"/>
        <v>8608.41</v>
      </c>
      <c r="CU279" s="231">
        <f t="shared" si="303"/>
        <v>9326.74</v>
      </c>
      <c r="CV279" s="231">
        <f t="shared" si="303"/>
        <v>1501.02</v>
      </c>
      <c r="CW279" s="231">
        <f t="shared" si="303"/>
        <v>8757.41</v>
      </c>
      <c r="CX279" s="231">
        <f t="shared" si="303"/>
        <v>0</v>
      </c>
      <c r="CY279" s="231">
        <f t="shared" si="303"/>
        <v>0</v>
      </c>
      <c r="CZ279" s="231">
        <f t="shared" si="303"/>
        <v>8120.17</v>
      </c>
      <c r="DA279" s="231">
        <f t="shared" si="303"/>
        <v>8074.3</v>
      </c>
      <c r="DB279" s="231">
        <f t="shared" si="303"/>
        <v>9236.2099999999991</v>
      </c>
      <c r="DC279" s="231">
        <f t="shared" si="303"/>
        <v>8577.9599999999991</v>
      </c>
      <c r="DD279" s="231">
        <f t="shared" si="303"/>
        <v>8951.7999999999993</v>
      </c>
      <c r="DE279" s="231">
        <f t="shared" si="303"/>
        <v>6301.36</v>
      </c>
      <c r="DF279" s="231">
        <f t="shared" si="303"/>
        <v>9639.66</v>
      </c>
      <c r="DG279" s="231">
        <f t="shared" si="303"/>
        <v>8452.7800000000007</v>
      </c>
      <c r="DH279" s="231">
        <f t="shared" si="303"/>
        <v>0</v>
      </c>
      <c r="DI279" s="231">
        <f t="shared" si="303"/>
        <v>8389.42</v>
      </c>
      <c r="DJ279" s="231">
        <f t="shared" si="303"/>
        <v>0</v>
      </c>
      <c r="DK279" s="231">
        <f t="shared" si="303"/>
        <v>5033.8599999999997</v>
      </c>
      <c r="DL279" s="231">
        <f t="shared" si="303"/>
        <v>7151.32</v>
      </c>
      <c r="DM279" s="231">
        <f t="shared" si="303"/>
        <v>3758.82</v>
      </c>
      <c r="DN279" s="231">
        <f t="shared" si="303"/>
        <v>0</v>
      </c>
      <c r="DO279" s="231">
        <f t="shared" si="303"/>
        <v>4776.9799999999996</v>
      </c>
      <c r="DP279" s="231">
        <f t="shared" si="303"/>
        <v>1118.1300000000001</v>
      </c>
      <c r="DQ279" s="231">
        <f t="shared" si="303"/>
        <v>0</v>
      </c>
      <c r="DR279" s="231">
        <f t="shared" si="303"/>
        <v>3323.33</v>
      </c>
      <c r="DS279" s="231">
        <f t="shared" si="303"/>
        <v>9127.2999999999993</v>
      </c>
      <c r="DT279" s="231">
        <f t="shared" si="303"/>
        <v>8183.93</v>
      </c>
      <c r="DU279" s="231">
        <f t="shared" si="303"/>
        <v>2360.35</v>
      </c>
      <c r="DV279" s="231">
        <f t="shared" si="303"/>
        <v>8490.2999999999993</v>
      </c>
      <c r="DW279" s="231">
        <f t="shared" si="303"/>
        <v>8810.32</v>
      </c>
      <c r="DX279" s="231">
        <f t="shared" si="303"/>
        <v>0</v>
      </c>
      <c r="DY279" s="231">
        <f t="shared" si="303"/>
        <v>0</v>
      </c>
      <c r="DZ279" s="231">
        <f t="shared" ref="DZ279:GK279" si="304">IF(DZ205*DZ124=1,IFERROR(+ROUND($B$229*0.65*MIN(0.1*DZ265,MAX(0,0.86*DZ265-DZ272)),2),""),"")</f>
        <v>8074.3</v>
      </c>
      <c r="EA279" s="231">
        <f t="shared" si="304"/>
        <v>8074.3</v>
      </c>
      <c r="EB279" s="231">
        <f t="shared" si="304"/>
        <v>5192.33</v>
      </c>
      <c r="EC279" s="231">
        <f t="shared" si="304"/>
        <v>0</v>
      </c>
      <c r="ED279" s="231">
        <f t="shared" si="304"/>
        <v>0</v>
      </c>
      <c r="EE279" s="231">
        <f t="shared" si="304"/>
        <v>8074.3</v>
      </c>
      <c r="EF279" s="231">
        <f t="shared" si="304"/>
        <v>9458.82</v>
      </c>
      <c r="EG279" s="231">
        <f t="shared" si="304"/>
        <v>0</v>
      </c>
      <c r="EH279" s="231">
        <f t="shared" si="304"/>
        <v>0</v>
      </c>
      <c r="EI279" s="231">
        <f t="shared" si="304"/>
        <v>0</v>
      </c>
      <c r="EJ279" s="231">
        <f t="shared" si="304"/>
        <v>8094.15</v>
      </c>
      <c r="EK279" s="231">
        <f t="shared" si="304"/>
        <v>8620.2999999999993</v>
      </c>
      <c r="EL279" s="231">
        <f t="shared" si="304"/>
        <v>4504.63</v>
      </c>
      <c r="EM279" s="231">
        <f t="shared" si="304"/>
        <v>8074.3</v>
      </c>
      <c r="EN279" s="231">
        <f t="shared" si="304"/>
        <v>8074.3</v>
      </c>
      <c r="EO279" s="231">
        <f t="shared" si="304"/>
        <v>4262.66</v>
      </c>
      <c r="EP279" s="231">
        <f t="shared" si="304"/>
        <v>8443.64</v>
      </c>
      <c r="EQ279" s="231">
        <f t="shared" si="304"/>
        <v>4876.72</v>
      </c>
      <c r="ER279" s="231">
        <f t="shared" si="304"/>
        <v>6548.53</v>
      </c>
      <c r="ES279" s="231">
        <f t="shared" si="304"/>
        <v>862.27</v>
      </c>
      <c r="ET279" s="231">
        <f t="shared" si="304"/>
        <v>0</v>
      </c>
      <c r="EU279" s="231">
        <f t="shared" si="304"/>
        <v>8116.13</v>
      </c>
      <c r="EV279" s="231">
        <f t="shared" si="304"/>
        <v>8208.35</v>
      </c>
      <c r="EW279" s="231">
        <f t="shared" si="304"/>
        <v>0</v>
      </c>
      <c r="EX279" s="231">
        <f t="shared" si="304"/>
        <v>8074.3</v>
      </c>
      <c r="EY279" s="231">
        <f t="shared" si="304"/>
        <v>8074.3</v>
      </c>
      <c r="EZ279" s="231">
        <f t="shared" si="304"/>
        <v>8472.7999999999993</v>
      </c>
      <c r="FA279" s="231">
        <f t="shared" si="304"/>
        <v>0</v>
      </c>
      <c r="FB279" s="231">
        <f t="shared" si="304"/>
        <v>8479.9599999999991</v>
      </c>
      <c r="FC279" s="231">
        <f t="shared" si="304"/>
        <v>0</v>
      </c>
      <c r="FD279" s="231">
        <f t="shared" si="304"/>
        <v>4792.32</v>
      </c>
      <c r="FE279" s="231">
        <f t="shared" si="304"/>
        <v>0</v>
      </c>
      <c r="FF279" s="231">
        <f t="shared" si="304"/>
        <v>8793.42</v>
      </c>
      <c r="FG279" s="231">
        <f t="shared" si="304"/>
        <v>4876.2700000000004</v>
      </c>
      <c r="FH279" s="231">
        <f t="shared" si="304"/>
        <v>0</v>
      </c>
      <c r="FI279" s="231">
        <f t="shared" si="304"/>
        <v>0</v>
      </c>
      <c r="FJ279" s="231">
        <f t="shared" si="304"/>
        <v>7148.27</v>
      </c>
      <c r="FK279" s="231">
        <f t="shared" si="304"/>
        <v>0</v>
      </c>
      <c r="FL279" s="231">
        <f t="shared" si="304"/>
        <v>2722.01</v>
      </c>
      <c r="FM279" s="231">
        <f t="shared" si="304"/>
        <v>3582.8</v>
      </c>
      <c r="FN279" s="231">
        <f t="shared" si="304"/>
        <v>8404.67</v>
      </c>
      <c r="FO279" s="231">
        <f t="shared" si="304"/>
        <v>0</v>
      </c>
      <c r="FP279" s="231">
        <f t="shared" si="304"/>
        <v>9231.2999999999993</v>
      </c>
      <c r="FQ279" s="231">
        <f t="shared" si="304"/>
        <v>8361.9</v>
      </c>
      <c r="FR279" s="231">
        <f t="shared" si="304"/>
        <v>0</v>
      </c>
      <c r="FS279" s="231">
        <f t="shared" si="304"/>
        <v>8079.98</v>
      </c>
      <c r="FT279" s="231">
        <f t="shared" si="304"/>
        <v>8674.93</v>
      </c>
      <c r="FU279" s="231">
        <f t="shared" si="304"/>
        <v>8809.85</v>
      </c>
      <c r="FV279" s="231">
        <f t="shared" si="304"/>
        <v>8287.93</v>
      </c>
      <c r="FW279" s="231">
        <f t="shared" si="304"/>
        <v>4526.1000000000004</v>
      </c>
      <c r="FX279" s="231">
        <f t="shared" si="304"/>
        <v>8761.42</v>
      </c>
      <c r="FY279" s="231">
        <f t="shared" si="304"/>
        <v>8927.51</v>
      </c>
      <c r="FZ279" s="231">
        <f t="shared" si="304"/>
        <v>0</v>
      </c>
      <c r="GA279" s="231">
        <f t="shared" si="304"/>
        <v>8165.2</v>
      </c>
      <c r="GB279" s="231">
        <f t="shared" si="304"/>
        <v>8212.7900000000009</v>
      </c>
      <c r="GC279" s="231">
        <f t="shared" si="304"/>
        <v>8692.83</v>
      </c>
      <c r="GD279" s="231">
        <f t="shared" si="304"/>
        <v>8074.3</v>
      </c>
      <c r="GE279" s="231">
        <f t="shared" si="304"/>
        <v>5514.28</v>
      </c>
      <c r="GF279" s="231">
        <f t="shared" si="304"/>
        <v>8074.3</v>
      </c>
      <c r="GG279" s="231">
        <f t="shared" si="304"/>
        <v>6884.28</v>
      </c>
      <c r="GH279" s="231">
        <f t="shared" si="304"/>
        <v>4684.63</v>
      </c>
      <c r="GI279" s="231">
        <f t="shared" si="304"/>
        <v>0</v>
      </c>
      <c r="GJ279" s="231">
        <f t="shared" si="304"/>
        <v>8795.7999999999993</v>
      </c>
      <c r="GK279" s="231">
        <f t="shared" si="304"/>
        <v>5298.41</v>
      </c>
      <c r="GL279" s="231">
        <f t="shared" ref="GL279:IW279" si="305">IF(GL205*GL124=1,IFERROR(+ROUND($B$229*0.65*MIN(0.1*GL265,MAX(0,0.86*GL265-GL272)),2),""),"")</f>
        <v>0</v>
      </c>
      <c r="GM279" s="231">
        <f t="shared" si="305"/>
        <v>1883.2</v>
      </c>
      <c r="GN279" s="231">
        <f t="shared" si="305"/>
        <v>0</v>
      </c>
      <c r="GO279" s="231">
        <f t="shared" si="305"/>
        <v>8353.89</v>
      </c>
      <c r="GP279" s="231">
        <f t="shared" si="305"/>
        <v>8695.9599999999991</v>
      </c>
      <c r="GQ279" s="231">
        <f t="shared" si="305"/>
        <v>8357.09</v>
      </c>
      <c r="GR279" s="231">
        <f t="shared" si="305"/>
        <v>8341.06</v>
      </c>
      <c r="GS279" s="231">
        <f t="shared" si="305"/>
        <v>9020.61</v>
      </c>
      <c r="GT279" s="231">
        <f t="shared" si="305"/>
        <v>1100.95</v>
      </c>
      <c r="GU279" s="231">
        <f t="shared" si="305"/>
        <v>8074.3</v>
      </c>
      <c r="GV279" s="231">
        <f t="shared" si="305"/>
        <v>8074.3</v>
      </c>
      <c r="GW279" s="231">
        <f t="shared" si="305"/>
        <v>1732.64</v>
      </c>
      <c r="GX279" s="231">
        <f t="shared" si="305"/>
        <v>5725.12</v>
      </c>
      <c r="GY279" s="231">
        <f t="shared" si="305"/>
        <v>763.98</v>
      </c>
      <c r="GZ279" s="231">
        <f t="shared" si="305"/>
        <v>8326.2199999999993</v>
      </c>
      <c r="HA279" s="231">
        <f t="shared" si="305"/>
        <v>0</v>
      </c>
      <c r="HB279" s="231">
        <f t="shared" si="305"/>
        <v>9034.65</v>
      </c>
      <c r="HC279" s="231">
        <f t="shared" si="305"/>
        <v>0</v>
      </c>
      <c r="HD279" s="231">
        <f t="shared" si="305"/>
        <v>9131.33</v>
      </c>
      <c r="HE279" s="231">
        <f t="shared" si="305"/>
        <v>8413.08</v>
      </c>
      <c r="HF279" s="231">
        <f t="shared" si="305"/>
        <v>8183.93</v>
      </c>
      <c r="HG279" s="231">
        <f t="shared" si="305"/>
        <v>8657.8700000000008</v>
      </c>
      <c r="HH279" s="231">
        <f t="shared" si="305"/>
        <v>8074.3</v>
      </c>
      <c r="HI279" s="231">
        <f t="shared" si="305"/>
        <v>8551.1</v>
      </c>
      <c r="HJ279" s="231">
        <f t="shared" si="305"/>
        <v>0</v>
      </c>
      <c r="HK279" s="231">
        <f t="shared" si="305"/>
        <v>0</v>
      </c>
      <c r="HL279" s="231">
        <f t="shared" si="305"/>
        <v>9326.74</v>
      </c>
      <c r="HM279" s="231">
        <f t="shared" si="305"/>
        <v>8254.68</v>
      </c>
      <c r="HN279" s="231">
        <f t="shared" si="305"/>
        <v>9404.31</v>
      </c>
      <c r="HO279" s="231">
        <f t="shared" si="305"/>
        <v>9114.65</v>
      </c>
      <c r="HP279" s="231">
        <f t="shared" si="305"/>
        <v>8865.1299999999992</v>
      </c>
      <c r="HQ279" s="231">
        <f t="shared" si="305"/>
        <v>4223.22</v>
      </c>
      <c r="HR279" s="231">
        <f t="shared" si="305"/>
        <v>0</v>
      </c>
      <c r="HS279" s="231">
        <f t="shared" si="305"/>
        <v>0</v>
      </c>
      <c r="HT279" s="231">
        <f t="shared" si="305"/>
        <v>0</v>
      </c>
      <c r="HU279" s="231">
        <f t="shared" si="305"/>
        <v>8769.7999999999993</v>
      </c>
      <c r="HV279" s="231">
        <f t="shared" si="305"/>
        <v>0</v>
      </c>
      <c r="HW279" s="231">
        <f t="shared" si="305"/>
        <v>0</v>
      </c>
      <c r="HX279" s="231">
        <f t="shared" si="305"/>
        <v>8106.97</v>
      </c>
      <c r="HY279" s="231">
        <f t="shared" si="305"/>
        <v>0</v>
      </c>
      <c r="HZ279" s="231">
        <f t="shared" si="305"/>
        <v>0</v>
      </c>
      <c r="IA279" s="231">
        <f t="shared" si="305"/>
        <v>4571.8</v>
      </c>
      <c r="IB279" s="231">
        <f t="shared" si="305"/>
        <v>0</v>
      </c>
      <c r="IC279" s="231">
        <f t="shared" si="305"/>
        <v>8495.27</v>
      </c>
      <c r="ID279" s="231">
        <f t="shared" si="305"/>
        <v>8074.3</v>
      </c>
      <c r="IE279" s="231">
        <f t="shared" si="305"/>
        <v>0</v>
      </c>
      <c r="IF279" s="231">
        <f t="shared" si="305"/>
        <v>0</v>
      </c>
      <c r="IG279" s="231">
        <f t="shared" si="305"/>
        <v>8525.44</v>
      </c>
      <c r="IH279" s="231">
        <f t="shared" si="305"/>
        <v>0</v>
      </c>
      <c r="II279" s="231">
        <f t="shared" si="305"/>
        <v>1155.18</v>
      </c>
      <c r="IJ279" s="231">
        <f t="shared" si="305"/>
        <v>0</v>
      </c>
      <c r="IK279" s="231">
        <f t="shared" si="305"/>
        <v>4917.38</v>
      </c>
      <c r="IL279" s="231">
        <f t="shared" si="305"/>
        <v>7603.34</v>
      </c>
      <c r="IM279" s="231">
        <f t="shared" si="305"/>
        <v>0</v>
      </c>
      <c r="IN279" s="231">
        <f t="shared" si="305"/>
        <v>8405.3799999999992</v>
      </c>
      <c r="IO279" s="231">
        <f t="shared" si="305"/>
        <v>8555.34</v>
      </c>
      <c r="IP279" s="231">
        <f t="shared" si="305"/>
        <v>8321.2999999999993</v>
      </c>
      <c r="IQ279" s="231">
        <f t="shared" si="305"/>
        <v>8366.7099999999991</v>
      </c>
      <c r="IR279" s="231">
        <f t="shared" si="305"/>
        <v>0</v>
      </c>
      <c r="IS279" s="231">
        <f t="shared" si="305"/>
        <v>9549.19</v>
      </c>
      <c r="IT279" s="231">
        <f t="shared" si="305"/>
        <v>8385</v>
      </c>
      <c r="IU279" s="231">
        <f t="shared" si="305"/>
        <v>0</v>
      </c>
      <c r="IV279" s="231">
        <f t="shared" si="305"/>
        <v>866.84</v>
      </c>
      <c r="IW279" s="231">
        <f t="shared" si="305"/>
        <v>5207.54</v>
      </c>
      <c r="IX279" s="231">
        <f t="shared" ref="IX279:LI279" si="306">IF(IX205*IX124=1,IFERROR(+ROUND($B$229*0.65*MIN(0.1*IX265,MAX(0,0.86*IX265-IX272)),2),""),"")</f>
        <v>6865.13</v>
      </c>
      <c r="IY279" s="231">
        <f t="shared" si="306"/>
        <v>8734.66</v>
      </c>
      <c r="IZ279" s="231">
        <f t="shared" si="306"/>
        <v>8905.8799999999992</v>
      </c>
      <c r="JA279" s="231">
        <f t="shared" si="306"/>
        <v>8761.65</v>
      </c>
      <c r="JB279" s="231">
        <f t="shared" si="306"/>
        <v>8643.48</v>
      </c>
      <c r="JC279" s="231">
        <f t="shared" si="306"/>
        <v>0</v>
      </c>
      <c r="JD279" s="231">
        <f t="shared" si="306"/>
        <v>0</v>
      </c>
      <c r="JE279" s="231">
        <f t="shared" si="306"/>
        <v>5934.21</v>
      </c>
      <c r="JF279" s="231">
        <f t="shared" si="306"/>
        <v>0</v>
      </c>
      <c r="JG279" s="231">
        <f t="shared" si="306"/>
        <v>9059.61</v>
      </c>
      <c r="JH279" s="231">
        <f t="shared" si="306"/>
        <v>0</v>
      </c>
      <c r="JI279" s="231">
        <f t="shared" si="306"/>
        <v>7509.74</v>
      </c>
      <c r="JJ279" s="231">
        <f t="shared" si="306"/>
        <v>0</v>
      </c>
      <c r="JK279" s="231">
        <f t="shared" si="306"/>
        <v>8100.56</v>
      </c>
      <c r="JL279" s="231">
        <f t="shared" si="306"/>
        <v>8652.7999999999993</v>
      </c>
      <c r="JM279" s="231">
        <f t="shared" si="306"/>
        <v>0</v>
      </c>
      <c r="JN279" s="231">
        <f t="shared" si="306"/>
        <v>8240.2199999999993</v>
      </c>
      <c r="JO279" s="231">
        <f t="shared" si="306"/>
        <v>2812.19</v>
      </c>
      <c r="JP279" s="231">
        <f t="shared" si="306"/>
        <v>5826.86</v>
      </c>
      <c r="JQ279" s="231">
        <f t="shared" si="306"/>
        <v>8364.2900000000009</v>
      </c>
      <c r="JR279" s="231">
        <f t="shared" si="306"/>
        <v>8198.36</v>
      </c>
      <c r="JS279" s="231">
        <f t="shared" si="306"/>
        <v>2660.57</v>
      </c>
      <c r="JT279" s="231">
        <f t="shared" si="306"/>
        <v>8299.3700000000008</v>
      </c>
      <c r="JU279" s="231">
        <f t="shared" si="306"/>
        <v>0</v>
      </c>
      <c r="JV279" s="231">
        <f t="shared" si="306"/>
        <v>8598.74</v>
      </c>
      <c r="JW279" s="231">
        <f t="shared" si="306"/>
        <v>0</v>
      </c>
      <c r="JX279" s="231">
        <f t="shared" si="306"/>
        <v>9024.02</v>
      </c>
      <c r="JY279" s="231">
        <f t="shared" si="306"/>
        <v>8977.7999999999993</v>
      </c>
      <c r="JZ279" s="231">
        <f t="shared" si="306"/>
        <v>0</v>
      </c>
      <c r="KA279" s="231">
        <f t="shared" si="306"/>
        <v>8379.7999999999993</v>
      </c>
      <c r="KB279" s="231">
        <f t="shared" si="306"/>
        <v>8074.3</v>
      </c>
      <c r="KC279" s="231">
        <f t="shared" si="306"/>
        <v>0</v>
      </c>
      <c r="KD279" s="231">
        <f t="shared" si="306"/>
        <v>8444.7999999999993</v>
      </c>
      <c r="KE279" s="231">
        <f t="shared" si="306"/>
        <v>0</v>
      </c>
      <c r="KF279" s="231">
        <f t="shared" si="306"/>
        <v>0</v>
      </c>
      <c r="KG279" s="231">
        <f t="shared" si="306"/>
        <v>0</v>
      </c>
      <c r="KH279" s="231">
        <f t="shared" si="306"/>
        <v>8633.2999999999993</v>
      </c>
      <c r="KI279" s="231">
        <f t="shared" si="306"/>
        <v>8074.3</v>
      </c>
      <c r="KJ279" s="231">
        <f t="shared" si="306"/>
        <v>0</v>
      </c>
      <c r="KK279" s="231">
        <f t="shared" si="306"/>
        <v>8458.8799999999992</v>
      </c>
      <c r="KL279" s="231">
        <f t="shared" si="306"/>
        <v>0</v>
      </c>
      <c r="KM279" s="231">
        <f t="shared" si="306"/>
        <v>5801.25</v>
      </c>
      <c r="KN279" s="231">
        <f t="shared" si="306"/>
        <v>8210.6299999999992</v>
      </c>
      <c r="KO279" s="231">
        <f t="shared" si="306"/>
        <v>8308.2999999999993</v>
      </c>
      <c r="KP279" s="231">
        <f t="shared" si="306"/>
        <v>8410</v>
      </c>
      <c r="KQ279" s="231">
        <f t="shared" si="306"/>
        <v>0</v>
      </c>
      <c r="KR279" s="231">
        <f t="shared" si="306"/>
        <v>8589.64</v>
      </c>
      <c r="KS279" s="231">
        <f t="shared" si="306"/>
        <v>8945.2999999999993</v>
      </c>
      <c r="KT279" s="231">
        <f t="shared" si="306"/>
        <v>8555.91</v>
      </c>
      <c r="KU279" s="231">
        <f t="shared" si="306"/>
        <v>0</v>
      </c>
      <c r="KV279" s="231">
        <f t="shared" si="306"/>
        <v>8361.9</v>
      </c>
      <c r="KW279" s="231">
        <f t="shared" si="306"/>
        <v>0</v>
      </c>
      <c r="KX279" s="231">
        <f t="shared" si="306"/>
        <v>8471.2800000000007</v>
      </c>
      <c r="KY279" s="231">
        <f t="shared" si="306"/>
        <v>8565.09</v>
      </c>
      <c r="KZ279" s="231">
        <f t="shared" si="306"/>
        <v>9501.69</v>
      </c>
      <c r="LA279" s="231">
        <f t="shared" si="306"/>
        <v>0</v>
      </c>
      <c r="LB279" s="231">
        <f t="shared" si="306"/>
        <v>0</v>
      </c>
      <c r="LC279" s="231">
        <f t="shared" si="306"/>
        <v>0</v>
      </c>
      <c r="LD279" s="231">
        <f t="shared" si="306"/>
        <v>6716.42</v>
      </c>
      <c r="LE279" s="231">
        <f t="shared" si="306"/>
        <v>0</v>
      </c>
      <c r="LF279" s="231">
        <f t="shared" si="306"/>
        <v>8074.3</v>
      </c>
      <c r="LG279" s="231">
        <f t="shared" si="306"/>
        <v>8454.9</v>
      </c>
      <c r="LH279" s="231">
        <f t="shared" si="306"/>
        <v>0</v>
      </c>
      <c r="LI279" s="231">
        <f t="shared" si="306"/>
        <v>0</v>
      </c>
      <c r="LJ279" s="231">
        <f t="shared" ref="LJ279:NU279" si="307">IF(LJ205*LJ124=1,IFERROR(+ROUND($B$229*0.65*MIN(0.1*LJ265,MAX(0,0.86*LJ265-LJ272)),2),""),"")</f>
        <v>0</v>
      </c>
      <c r="LK279" s="231">
        <f t="shared" si="307"/>
        <v>8585.94</v>
      </c>
      <c r="LL279" s="231">
        <f t="shared" si="307"/>
        <v>8496.7999999999993</v>
      </c>
      <c r="LM279" s="231">
        <f t="shared" si="307"/>
        <v>8334.2999999999993</v>
      </c>
      <c r="LN279" s="231">
        <f t="shared" si="307"/>
        <v>5686.69</v>
      </c>
      <c r="LO279" s="231">
        <f t="shared" si="307"/>
        <v>8217.2999999999993</v>
      </c>
      <c r="LP279" s="231">
        <f t="shared" si="307"/>
        <v>8141.27</v>
      </c>
      <c r="LQ279" s="231">
        <f t="shared" si="307"/>
        <v>8419.3700000000008</v>
      </c>
      <c r="LR279" s="231">
        <f t="shared" si="307"/>
        <v>0</v>
      </c>
      <c r="LS279" s="231">
        <f t="shared" si="307"/>
        <v>0</v>
      </c>
      <c r="LT279" s="231">
        <f t="shared" si="307"/>
        <v>0</v>
      </c>
      <c r="LU279" s="231">
        <f t="shared" si="307"/>
        <v>9730.7800000000007</v>
      </c>
      <c r="LV279" s="231">
        <f t="shared" si="307"/>
        <v>8166.7</v>
      </c>
      <c r="LW279" s="231">
        <f t="shared" si="307"/>
        <v>0</v>
      </c>
      <c r="LX279" s="231">
        <f t="shared" si="307"/>
        <v>9364.23</v>
      </c>
      <c r="LY279" s="231">
        <f t="shared" si="307"/>
        <v>8533.16</v>
      </c>
      <c r="LZ279" s="231">
        <f t="shared" si="307"/>
        <v>0</v>
      </c>
      <c r="MA279" s="231">
        <f t="shared" si="307"/>
        <v>5750.58</v>
      </c>
      <c r="MB279" s="231">
        <f t="shared" si="307"/>
        <v>9078.76</v>
      </c>
      <c r="MC279" s="231">
        <f t="shared" si="307"/>
        <v>8737.67</v>
      </c>
      <c r="MD279" s="231">
        <f t="shared" si="307"/>
        <v>0</v>
      </c>
      <c r="ME279" s="231">
        <f t="shared" si="307"/>
        <v>4892.8100000000004</v>
      </c>
      <c r="MF279" s="231">
        <f t="shared" si="307"/>
        <v>8776.56</v>
      </c>
      <c r="MG279" s="231">
        <f t="shared" si="307"/>
        <v>6269</v>
      </c>
      <c r="MH279" s="231">
        <f t="shared" si="307"/>
        <v>3901.2</v>
      </c>
      <c r="MI279" s="231">
        <f t="shared" si="307"/>
        <v>0</v>
      </c>
      <c r="MJ279" s="231">
        <f t="shared" si="307"/>
        <v>8496.4500000000007</v>
      </c>
      <c r="MK279" s="231">
        <f t="shared" si="307"/>
        <v>8369.7000000000007</v>
      </c>
      <c r="ML279" s="231">
        <f t="shared" si="307"/>
        <v>0</v>
      </c>
      <c r="MM279" s="231">
        <f t="shared" si="307"/>
        <v>0</v>
      </c>
      <c r="MN279" s="231">
        <f t="shared" si="307"/>
        <v>3469.93</v>
      </c>
      <c r="MO279" s="231">
        <f t="shared" si="307"/>
        <v>0</v>
      </c>
      <c r="MP279" s="231">
        <f t="shared" si="307"/>
        <v>8137.78</v>
      </c>
      <c r="MQ279" s="231">
        <f t="shared" si="307"/>
        <v>8609.2900000000009</v>
      </c>
      <c r="MR279" s="231">
        <f t="shared" si="307"/>
        <v>8300.98</v>
      </c>
      <c r="MS279" s="231">
        <f t="shared" si="307"/>
        <v>8764.31</v>
      </c>
      <c r="MT279" s="231">
        <f t="shared" si="307"/>
        <v>0</v>
      </c>
      <c r="MU279" s="231">
        <f t="shared" si="307"/>
        <v>8074.3</v>
      </c>
      <c r="MV279" s="231">
        <f t="shared" si="307"/>
        <v>8733.57</v>
      </c>
      <c r="MW279" s="231">
        <f t="shared" si="307"/>
        <v>5549.96</v>
      </c>
      <c r="MX279" s="231">
        <f t="shared" si="307"/>
        <v>9311.64</v>
      </c>
      <c r="MY279" s="231">
        <f t="shared" si="307"/>
        <v>3180.37</v>
      </c>
      <c r="MZ279" s="231">
        <f t="shared" si="307"/>
        <v>0</v>
      </c>
      <c r="NA279" s="231">
        <f t="shared" si="307"/>
        <v>0</v>
      </c>
      <c r="NB279" s="231">
        <f t="shared" si="307"/>
        <v>0</v>
      </c>
      <c r="NC279" s="231">
        <f t="shared" si="307"/>
        <v>8707.6299999999992</v>
      </c>
      <c r="ND279" s="231">
        <f t="shared" si="307"/>
        <v>2818.4</v>
      </c>
      <c r="NE279" s="231">
        <f t="shared" si="307"/>
        <v>0</v>
      </c>
      <c r="NF279" s="231">
        <f t="shared" si="307"/>
        <v>0</v>
      </c>
      <c r="NG279" s="231">
        <f t="shared" si="307"/>
        <v>0</v>
      </c>
      <c r="NH279" s="231">
        <f t="shared" si="307"/>
        <v>3720.06</v>
      </c>
      <c r="NI279" s="231">
        <f t="shared" si="307"/>
        <v>8087.73</v>
      </c>
      <c r="NJ279" s="231">
        <f t="shared" si="307"/>
        <v>0</v>
      </c>
      <c r="NK279" s="231">
        <f t="shared" si="307"/>
        <v>8499.39</v>
      </c>
      <c r="NL279" s="231">
        <f t="shared" si="307"/>
        <v>0</v>
      </c>
      <c r="NM279" s="231">
        <f t="shared" si="307"/>
        <v>8574.64</v>
      </c>
      <c r="NN279" s="231">
        <f t="shared" si="307"/>
        <v>2173.5700000000002</v>
      </c>
      <c r="NO279" s="231">
        <f t="shared" si="307"/>
        <v>8418.02</v>
      </c>
      <c r="NP279" s="231">
        <f t="shared" si="307"/>
        <v>2917.55</v>
      </c>
      <c r="NQ279" s="231">
        <f t="shared" si="307"/>
        <v>8074.3</v>
      </c>
      <c r="NR279" s="231">
        <f t="shared" si="307"/>
        <v>4698.9799999999996</v>
      </c>
      <c r="NS279" s="231">
        <f t="shared" si="307"/>
        <v>2067.5100000000002</v>
      </c>
      <c r="NT279" s="231">
        <f t="shared" si="307"/>
        <v>8291.9599999999991</v>
      </c>
      <c r="NU279" s="231">
        <f t="shared" si="307"/>
        <v>0</v>
      </c>
      <c r="NV279" s="231">
        <f t="shared" ref="NV279:QG279" si="308">IF(NV205*NV124=1,IFERROR(+ROUND($B$229*0.65*MIN(0.1*NV265,MAX(0,0.86*NV265-NV272)),2),""),"")</f>
        <v>0</v>
      </c>
      <c r="NW279" s="231">
        <f t="shared" si="308"/>
        <v>722.49</v>
      </c>
      <c r="NX279" s="231">
        <f t="shared" si="308"/>
        <v>0</v>
      </c>
      <c r="NY279" s="231">
        <f t="shared" si="308"/>
        <v>0</v>
      </c>
      <c r="NZ279" s="231">
        <f t="shared" si="308"/>
        <v>8689.2800000000007</v>
      </c>
      <c r="OA279" s="231">
        <f t="shared" si="308"/>
        <v>0</v>
      </c>
      <c r="OB279" s="231">
        <f t="shared" si="308"/>
        <v>0</v>
      </c>
      <c r="OC279" s="231">
        <f t="shared" si="308"/>
        <v>8158.8</v>
      </c>
      <c r="OD279" s="231">
        <f t="shared" si="308"/>
        <v>8171.11</v>
      </c>
      <c r="OE279" s="231">
        <f t="shared" si="308"/>
        <v>8230.2999999999993</v>
      </c>
      <c r="OF279" s="231">
        <f t="shared" si="308"/>
        <v>8451.0499999999993</v>
      </c>
      <c r="OG279" s="231">
        <f t="shared" si="308"/>
        <v>8074.3</v>
      </c>
      <c r="OH279" s="231">
        <f t="shared" si="308"/>
        <v>8074.3</v>
      </c>
      <c r="OI279" s="231">
        <f t="shared" si="308"/>
        <v>8281.7199999999993</v>
      </c>
      <c r="OJ279" s="231">
        <f t="shared" si="308"/>
        <v>8225.42</v>
      </c>
      <c r="OK279" s="231">
        <f t="shared" si="308"/>
        <v>8365.85</v>
      </c>
      <c r="OL279" s="231">
        <f t="shared" si="308"/>
        <v>1777.62</v>
      </c>
      <c r="OM279" s="231">
        <f t="shared" si="308"/>
        <v>8074.3</v>
      </c>
      <c r="ON279" s="231">
        <f t="shared" si="308"/>
        <v>8756.2000000000007</v>
      </c>
      <c r="OO279" s="231">
        <f t="shared" si="308"/>
        <v>0</v>
      </c>
      <c r="OP279" s="231">
        <f t="shared" si="308"/>
        <v>1565.85</v>
      </c>
      <c r="OQ279" s="231">
        <f t="shared" si="308"/>
        <v>0</v>
      </c>
      <c r="OR279" s="231">
        <f t="shared" si="308"/>
        <v>9565.73</v>
      </c>
      <c r="OS279" s="231">
        <f t="shared" si="308"/>
        <v>0</v>
      </c>
      <c r="OT279" s="231">
        <f t="shared" si="308"/>
        <v>8074.3</v>
      </c>
      <c r="OU279" s="231">
        <f t="shared" si="308"/>
        <v>0</v>
      </c>
      <c r="OV279" s="231">
        <f t="shared" si="308"/>
        <v>8334.65</v>
      </c>
      <c r="OW279" s="231">
        <f t="shared" si="308"/>
        <v>9322.86</v>
      </c>
      <c r="OX279" s="231">
        <f t="shared" si="308"/>
        <v>8721.5300000000007</v>
      </c>
      <c r="OY279" s="231">
        <f t="shared" si="308"/>
        <v>0</v>
      </c>
      <c r="OZ279" s="231">
        <f t="shared" si="308"/>
        <v>0</v>
      </c>
      <c r="PA279" s="231">
        <f t="shared" si="308"/>
        <v>0</v>
      </c>
      <c r="PB279" s="231">
        <f t="shared" si="308"/>
        <v>0</v>
      </c>
      <c r="PC279" s="231">
        <f t="shared" si="308"/>
        <v>0</v>
      </c>
      <c r="PD279" s="231">
        <f t="shared" si="308"/>
        <v>0</v>
      </c>
      <c r="PE279" s="231">
        <f t="shared" si="308"/>
        <v>8147.22</v>
      </c>
      <c r="PF279" s="231">
        <f t="shared" si="308"/>
        <v>2394.89</v>
      </c>
      <c r="PG279" s="231">
        <f t="shared" si="308"/>
        <v>0</v>
      </c>
      <c r="PH279" s="231">
        <f t="shared" si="308"/>
        <v>0</v>
      </c>
      <c r="PI279" s="231">
        <f t="shared" si="308"/>
        <v>8148.66</v>
      </c>
      <c r="PJ279" s="231">
        <f t="shared" si="308"/>
        <v>0</v>
      </c>
      <c r="PK279" s="231">
        <f t="shared" si="308"/>
        <v>0</v>
      </c>
      <c r="PL279" s="231">
        <f t="shared" si="308"/>
        <v>8155.07</v>
      </c>
      <c r="PM279" s="231">
        <f t="shared" si="308"/>
        <v>8171.8</v>
      </c>
      <c r="PN279" s="231">
        <f t="shared" si="308"/>
        <v>8892.82</v>
      </c>
      <c r="PO279" s="231">
        <f t="shared" si="308"/>
        <v>0</v>
      </c>
      <c r="PP279" s="231">
        <f t="shared" si="308"/>
        <v>0</v>
      </c>
      <c r="PQ279" s="231">
        <f t="shared" si="308"/>
        <v>0</v>
      </c>
      <c r="PR279" s="231">
        <f t="shared" si="308"/>
        <v>8129.42</v>
      </c>
      <c r="PS279" s="231">
        <f t="shared" si="308"/>
        <v>8087.3</v>
      </c>
      <c r="PT279" s="231">
        <f t="shared" si="308"/>
        <v>5528.9</v>
      </c>
      <c r="PU279" s="231">
        <f t="shared" si="308"/>
        <v>8269.2999999999993</v>
      </c>
      <c r="PV279" s="231">
        <f t="shared" si="308"/>
        <v>7022.06</v>
      </c>
      <c r="PW279" s="231">
        <f t="shared" si="308"/>
        <v>8159.88</v>
      </c>
      <c r="PX279" s="231">
        <f t="shared" si="308"/>
        <v>9362.6200000000008</v>
      </c>
      <c r="PY279" s="231">
        <f t="shared" si="308"/>
        <v>0</v>
      </c>
      <c r="PZ279" s="231">
        <f t="shared" si="308"/>
        <v>0</v>
      </c>
      <c r="QA279" s="231">
        <f t="shared" si="308"/>
        <v>8313.5300000000007</v>
      </c>
      <c r="QB279" s="231">
        <f t="shared" si="308"/>
        <v>9023.52</v>
      </c>
      <c r="QC279" s="231">
        <f t="shared" si="308"/>
        <v>0</v>
      </c>
      <c r="QD279" s="231">
        <f t="shared" si="308"/>
        <v>8126.21</v>
      </c>
      <c r="QE279" s="231">
        <f t="shared" si="308"/>
        <v>1160.46</v>
      </c>
      <c r="QF279" s="231">
        <f t="shared" si="308"/>
        <v>8593.56</v>
      </c>
      <c r="QG279" s="231">
        <f t="shared" si="308"/>
        <v>8074.3</v>
      </c>
      <c r="QH279" s="231">
        <f t="shared" ref="QH279:SG279" si="309">IF(QH205*QH124=1,IFERROR(+ROUND($B$229*0.65*MIN(0.1*QH265,MAX(0,0.86*QH265-QH272)),2),""),"")</f>
        <v>2369.12</v>
      </c>
      <c r="QI279" s="231">
        <f t="shared" si="309"/>
        <v>0</v>
      </c>
      <c r="QJ279" s="231">
        <f t="shared" si="309"/>
        <v>0</v>
      </c>
      <c r="QK279" s="231">
        <f t="shared" si="309"/>
        <v>1313.17</v>
      </c>
      <c r="QL279" s="231">
        <f t="shared" si="309"/>
        <v>7874.55</v>
      </c>
      <c r="QM279" s="231">
        <f t="shared" si="309"/>
        <v>8593.2999999999993</v>
      </c>
      <c r="QN279" s="231">
        <f t="shared" si="309"/>
        <v>7309.94</v>
      </c>
      <c r="QO279" s="231">
        <f t="shared" si="309"/>
        <v>8709</v>
      </c>
      <c r="QP279" s="231">
        <f t="shared" si="309"/>
        <v>0</v>
      </c>
      <c r="QQ279" s="231">
        <f t="shared" si="309"/>
        <v>805.87</v>
      </c>
      <c r="QR279" s="231">
        <f t="shared" si="309"/>
        <v>8074.3</v>
      </c>
      <c r="QS279" s="231">
        <f t="shared" si="309"/>
        <v>8074.3</v>
      </c>
      <c r="QT279" s="231">
        <f t="shared" si="309"/>
        <v>129.32</v>
      </c>
      <c r="QU279" s="231">
        <f t="shared" si="309"/>
        <v>8747.48</v>
      </c>
      <c r="QV279" s="231">
        <f t="shared" si="309"/>
        <v>2705.87</v>
      </c>
      <c r="QW279" s="231">
        <f t="shared" si="309"/>
        <v>0</v>
      </c>
      <c r="QX279" s="231">
        <f t="shared" si="309"/>
        <v>0</v>
      </c>
      <c r="QY279" s="231">
        <f t="shared" si="309"/>
        <v>4882.67</v>
      </c>
      <c r="QZ279" s="231">
        <f t="shared" si="309"/>
        <v>0</v>
      </c>
      <c r="RA279" s="231">
        <f t="shared" si="309"/>
        <v>8880.2999999999993</v>
      </c>
      <c r="RB279" s="231">
        <f t="shared" si="309"/>
        <v>8638.34</v>
      </c>
      <c r="RC279" s="231">
        <f t="shared" si="309"/>
        <v>0</v>
      </c>
      <c r="RD279" s="231">
        <f t="shared" si="309"/>
        <v>0</v>
      </c>
      <c r="RE279" s="231">
        <f t="shared" si="309"/>
        <v>6895.47</v>
      </c>
      <c r="RF279" s="231">
        <f t="shared" si="309"/>
        <v>9326.74</v>
      </c>
      <c r="RG279" s="231">
        <f t="shared" si="309"/>
        <v>9811.0400000000009</v>
      </c>
      <c r="RH279" s="231">
        <f t="shared" si="309"/>
        <v>0</v>
      </c>
      <c r="RI279" s="231">
        <f t="shared" si="309"/>
        <v>0</v>
      </c>
      <c r="RJ279" s="231">
        <f t="shared" si="309"/>
        <v>7834.19</v>
      </c>
      <c r="RK279" s="231">
        <f t="shared" si="309"/>
        <v>6167.13</v>
      </c>
      <c r="RL279" s="231">
        <f t="shared" si="309"/>
        <v>0</v>
      </c>
      <c r="RM279" s="231">
        <f t="shared" si="309"/>
        <v>8522.7999999999993</v>
      </c>
      <c r="RN279" s="231">
        <f t="shared" si="309"/>
        <v>2920.58</v>
      </c>
      <c r="RO279" s="231">
        <f t="shared" si="309"/>
        <v>0</v>
      </c>
      <c r="RP279" s="231">
        <f t="shared" si="309"/>
        <v>0</v>
      </c>
      <c r="RQ279" s="231">
        <f t="shared" si="309"/>
        <v>8660.07</v>
      </c>
      <c r="RR279" s="231">
        <f t="shared" si="309"/>
        <v>8514.16</v>
      </c>
      <c r="RS279" s="231">
        <f t="shared" si="309"/>
        <v>0</v>
      </c>
      <c r="RT279" s="231">
        <f t="shared" si="309"/>
        <v>8964.7999999999993</v>
      </c>
      <c r="RU279" s="231">
        <f t="shared" si="309"/>
        <v>8074.3</v>
      </c>
      <c r="RV279" s="231">
        <f t="shared" si="309"/>
        <v>4494.87</v>
      </c>
      <c r="RW279" s="231">
        <f t="shared" si="309"/>
        <v>0</v>
      </c>
      <c r="RX279" s="231">
        <f t="shared" si="309"/>
        <v>0</v>
      </c>
      <c r="RY279" s="231">
        <f t="shared" si="309"/>
        <v>0</v>
      </c>
      <c r="RZ279" s="231">
        <f t="shared" si="309"/>
        <v>9232.6299999999992</v>
      </c>
      <c r="SA279" s="231">
        <f t="shared" si="309"/>
        <v>5115.59</v>
      </c>
      <c r="SB279" s="231">
        <f t="shared" si="309"/>
        <v>0</v>
      </c>
      <c r="SC279" s="231">
        <f t="shared" si="309"/>
        <v>0</v>
      </c>
      <c r="SD279" s="231">
        <f t="shared" si="309"/>
        <v>8400.3799999999992</v>
      </c>
      <c r="SE279" s="231">
        <f t="shared" si="309"/>
        <v>9205.2999999999993</v>
      </c>
      <c r="SF279" s="231">
        <f t="shared" si="309"/>
        <v>9318.1</v>
      </c>
      <c r="SG279" s="231">
        <f t="shared" si="309"/>
        <v>2290.33</v>
      </c>
      <c r="SH279" s="231"/>
      <c r="SI279" s="231">
        <f t="shared" si="285"/>
        <v>4830.2876399999977</v>
      </c>
      <c r="SJ279" s="231"/>
      <c r="SK279" s="231"/>
      <c r="SP279" s="25"/>
      <c r="SQ279" s="247">
        <f t="shared" si="286"/>
        <v>2016</v>
      </c>
      <c r="SR279" s="247">
        <f t="shared" si="287"/>
        <v>171</v>
      </c>
      <c r="SS279" s="247">
        <f t="shared" si="288"/>
        <v>500</v>
      </c>
      <c r="ST279" s="247">
        <f t="shared" si="289"/>
        <v>500</v>
      </c>
      <c r="SU279" s="247">
        <f t="shared" si="290"/>
        <v>500</v>
      </c>
      <c r="SV279" s="247">
        <f t="shared" si="291"/>
        <v>500</v>
      </c>
      <c r="SW279" s="247">
        <f t="shared" si="292"/>
        <v>500</v>
      </c>
      <c r="SX279" s="247">
        <f t="shared" si="293"/>
        <v>500</v>
      </c>
      <c r="SY279" s="247">
        <f t="shared" si="294"/>
        <v>500</v>
      </c>
      <c r="SZ279" s="247">
        <f t="shared" si="295"/>
        <v>500</v>
      </c>
      <c r="TA279" s="25"/>
      <c r="TB279" s="168">
        <f t="shared" si="296"/>
        <v>0.34200000000000003</v>
      </c>
      <c r="TC279" s="168">
        <f t="shared" si="297"/>
        <v>0.65800000000000003</v>
      </c>
      <c r="TD279" s="168">
        <f t="shared" si="276"/>
        <v>0</v>
      </c>
      <c r="TE279" s="168">
        <f t="shared" si="276"/>
        <v>0</v>
      </c>
      <c r="TF279" s="168">
        <f t="shared" si="276"/>
        <v>0</v>
      </c>
      <c r="TG279" s="168">
        <f t="shared" si="276"/>
        <v>0</v>
      </c>
      <c r="TH279" s="168">
        <f t="shared" si="276"/>
        <v>0</v>
      </c>
      <c r="TI279" s="168">
        <f t="shared" si="276"/>
        <v>0</v>
      </c>
      <c r="TJ279" s="168">
        <f t="shared" si="276"/>
        <v>0</v>
      </c>
      <c r="TK279" s="94">
        <f t="shared" si="298"/>
        <v>1</v>
      </c>
      <c r="TM279">
        <v>3</v>
      </c>
      <c r="TP279" s="477">
        <f t="shared" si="299"/>
        <v>0</v>
      </c>
      <c r="TQ279" s="477">
        <f t="shared" si="299"/>
        <v>8444.7999999999993</v>
      </c>
      <c r="TR279" s="25">
        <f t="shared" si="300"/>
        <v>4830.2876399999977</v>
      </c>
      <c r="TS279">
        <f>+RANK(SI279,B279:SI279,1)</f>
        <v>222</v>
      </c>
      <c r="TT279" s="168">
        <f>+TS279/SZ279</f>
        <v>0.44400000000000001</v>
      </c>
      <c r="TV279" s="168">
        <f t="shared" si="301"/>
        <v>0.34200000000000003</v>
      </c>
    </row>
    <row r="280" spans="1:542">
      <c r="A280" s="249">
        <v>2017</v>
      </c>
      <c r="B280" s="231">
        <f t="shared" ref="B280:BM280" si="310">+IF(B206*B125=1,IFERROR(ROUND($B$229*0.65*MIN(0.1*B266,MAX(0,0.86*B266-B273)),2),""),"")</f>
        <v>4903.08</v>
      </c>
      <c r="C280" s="231">
        <f t="shared" si="310"/>
        <v>0</v>
      </c>
      <c r="D280" s="231">
        <f t="shared" si="310"/>
        <v>0</v>
      </c>
      <c r="E280" s="231">
        <f t="shared" si="310"/>
        <v>0</v>
      </c>
      <c r="F280" s="231">
        <f t="shared" si="310"/>
        <v>6344.91</v>
      </c>
      <c r="G280" s="231">
        <f t="shared" si="310"/>
        <v>0</v>
      </c>
      <c r="H280" s="231">
        <f t="shared" si="310"/>
        <v>0</v>
      </c>
      <c r="I280" s="231">
        <f t="shared" si="310"/>
        <v>0</v>
      </c>
      <c r="J280" s="231">
        <f t="shared" si="310"/>
        <v>0</v>
      </c>
      <c r="K280" s="231">
        <f t="shared" si="310"/>
        <v>2393.77</v>
      </c>
      <c r="L280" s="231">
        <f t="shared" si="310"/>
        <v>0</v>
      </c>
      <c r="M280" s="231">
        <f t="shared" si="310"/>
        <v>0</v>
      </c>
      <c r="N280" s="231">
        <f t="shared" si="310"/>
        <v>0</v>
      </c>
      <c r="O280" s="231">
        <f t="shared" si="310"/>
        <v>4920.22</v>
      </c>
      <c r="P280" s="231">
        <f t="shared" si="310"/>
        <v>0</v>
      </c>
      <c r="Q280" s="231">
        <f t="shared" si="310"/>
        <v>5410.4</v>
      </c>
      <c r="R280" s="231">
        <f t="shared" si="310"/>
        <v>0</v>
      </c>
      <c r="S280" s="231">
        <f t="shared" si="310"/>
        <v>522.32000000000005</v>
      </c>
      <c r="T280" s="231">
        <f t="shared" si="310"/>
        <v>0</v>
      </c>
      <c r="U280" s="231">
        <f t="shared" si="310"/>
        <v>0</v>
      </c>
      <c r="V280" s="231">
        <f t="shared" si="310"/>
        <v>0</v>
      </c>
      <c r="W280" s="231">
        <f t="shared" si="310"/>
        <v>4579.6499999999996</v>
      </c>
      <c r="X280" s="231">
        <f t="shared" si="310"/>
        <v>2972.8</v>
      </c>
      <c r="Y280" s="231">
        <f t="shared" si="310"/>
        <v>6861.92</v>
      </c>
      <c r="Z280" s="231">
        <f t="shared" si="310"/>
        <v>0</v>
      </c>
      <c r="AA280" s="231">
        <f t="shared" si="310"/>
        <v>0</v>
      </c>
      <c r="AB280" s="231">
        <f t="shared" si="310"/>
        <v>6366.19</v>
      </c>
      <c r="AC280" s="231">
        <f t="shared" si="310"/>
        <v>3921.19</v>
      </c>
      <c r="AD280" s="231">
        <f t="shared" si="310"/>
        <v>2.72</v>
      </c>
      <c r="AE280" s="231">
        <f t="shared" si="310"/>
        <v>0</v>
      </c>
      <c r="AF280" s="231">
        <f t="shared" si="310"/>
        <v>0</v>
      </c>
      <c r="AG280" s="231">
        <f t="shared" si="310"/>
        <v>0</v>
      </c>
      <c r="AH280" s="231">
        <f t="shared" si="310"/>
        <v>0</v>
      </c>
      <c r="AI280" s="231">
        <f t="shared" si="310"/>
        <v>0</v>
      </c>
      <c r="AJ280" s="231">
        <f t="shared" si="310"/>
        <v>0</v>
      </c>
      <c r="AK280" s="231">
        <f t="shared" si="310"/>
        <v>0</v>
      </c>
      <c r="AL280" s="231">
        <f t="shared" si="310"/>
        <v>0</v>
      </c>
      <c r="AM280" s="231">
        <f t="shared" si="310"/>
        <v>0</v>
      </c>
      <c r="AN280" s="231">
        <f t="shared" si="310"/>
        <v>0</v>
      </c>
      <c r="AO280" s="231">
        <f t="shared" si="310"/>
        <v>0</v>
      </c>
      <c r="AP280" s="231">
        <f t="shared" si="310"/>
        <v>0</v>
      </c>
      <c r="AQ280" s="231">
        <f t="shared" si="310"/>
        <v>892.87</v>
      </c>
      <c r="AR280" s="231">
        <f t="shared" si="310"/>
        <v>0</v>
      </c>
      <c r="AS280" s="231">
        <f t="shared" si="310"/>
        <v>0</v>
      </c>
      <c r="AT280" s="231">
        <f t="shared" si="310"/>
        <v>0</v>
      </c>
      <c r="AU280" s="231">
        <f t="shared" si="310"/>
        <v>0</v>
      </c>
      <c r="AV280" s="231">
        <f t="shared" si="310"/>
        <v>0</v>
      </c>
      <c r="AW280" s="231">
        <f t="shared" si="310"/>
        <v>0</v>
      </c>
      <c r="AX280" s="231">
        <f t="shared" si="310"/>
        <v>0</v>
      </c>
      <c r="AY280" s="231">
        <f t="shared" si="310"/>
        <v>6479.08</v>
      </c>
      <c r="AZ280" s="231">
        <f t="shared" si="310"/>
        <v>0</v>
      </c>
      <c r="BA280" s="231">
        <f t="shared" si="310"/>
        <v>2365.52</v>
      </c>
      <c r="BB280" s="231">
        <f t="shared" si="310"/>
        <v>0</v>
      </c>
      <c r="BC280" s="231">
        <f t="shared" si="310"/>
        <v>0</v>
      </c>
      <c r="BD280" s="231">
        <f t="shared" si="310"/>
        <v>1828.42</v>
      </c>
      <c r="BE280" s="231">
        <f t="shared" si="310"/>
        <v>0</v>
      </c>
      <c r="BF280" s="231">
        <f t="shared" si="310"/>
        <v>0</v>
      </c>
      <c r="BG280" s="231">
        <f t="shared" si="310"/>
        <v>0</v>
      </c>
      <c r="BH280" s="231">
        <f t="shared" si="310"/>
        <v>0</v>
      </c>
      <c r="BI280" s="231">
        <f t="shared" si="310"/>
        <v>5441.23</v>
      </c>
      <c r="BJ280" s="231">
        <f t="shared" si="310"/>
        <v>6620.4</v>
      </c>
      <c r="BK280" s="231">
        <f t="shared" si="310"/>
        <v>0</v>
      </c>
      <c r="BL280" s="231">
        <f t="shared" si="310"/>
        <v>0</v>
      </c>
      <c r="BM280" s="231">
        <f t="shared" si="310"/>
        <v>6385.95</v>
      </c>
      <c r="BN280" s="231">
        <f t="shared" ref="BN280:DY280" si="311">+IF(BN206*BN125=1,IFERROR(ROUND($B$229*0.65*MIN(0.1*BN266,MAX(0,0.86*BN266-BN273)),2),""),"")</f>
        <v>0</v>
      </c>
      <c r="BO280" s="231">
        <f t="shared" si="311"/>
        <v>0</v>
      </c>
      <c r="BP280" s="231">
        <f t="shared" si="311"/>
        <v>0</v>
      </c>
      <c r="BQ280" s="231">
        <f t="shared" si="311"/>
        <v>5507.79</v>
      </c>
      <c r="BR280" s="231">
        <f t="shared" si="311"/>
        <v>0</v>
      </c>
      <c r="BS280" s="231">
        <f t="shared" si="311"/>
        <v>0</v>
      </c>
      <c r="BT280" s="231">
        <f t="shared" si="311"/>
        <v>0</v>
      </c>
      <c r="BU280" s="231">
        <f t="shared" si="311"/>
        <v>0</v>
      </c>
      <c r="BV280" s="231">
        <f t="shared" si="311"/>
        <v>0</v>
      </c>
      <c r="BW280" s="231">
        <f t="shared" si="311"/>
        <v>0</v>
      </c>
      <c r="BX280" s="231">
        <f t="shared" si="311"/>
        <v>0</v>
      </c>
      <c r="BY280" s="231">
        <f t="shared" si="311"/>
        <v>0</v>
      </c>
      <c r="BZ280" s="231">
        <f t="shared" si="311"/>
        <v>6848.05</v>
      </c>
      <c r="CA280" s="231">
        <f t="shared" si="311"/>
        <v>0</v>
      </c>
      <c r="CB280" s="231">
        <f t="shared" si="311"/>
        <v>3779.84</v>
      </c>
      <c r="CC280" s="231">
        <f t="shared" si="311"/>
        <v>0</v>
      </c>
      <c r="CD280" s="231">
        <f t="shared" si="311"/>
        <v>6283.16</v>
      </c>
      <c r="CE280" s="231">
        <f t="shared" si="311"/>
        <v>0</v>
      </c>
      <c r="CF280" s="231">
        <f t="shared" si="311"/>
        <v>158.13</v>
      </c>
      <c r="CG280" s="231">
        <f t="shared" si="311"/>
        <v>0</v>
      </c>
      <c r="CH280" s="231">
        <f t="shared" si="311"/>
        <v>0</v>
      </c>
      <c r="CI280" s="231">
        <f t="shared" si="311"/>
        <v>0</v>
      </c>
      <c r="CJ280" s="231">
        <f t="shared" si="311"/>
        <v>0</v>
      </c>
      <c r="CK280" s="231">
        <f t="shared" si="311"/>
        <v>0</v>
      </c>
      <c r="CL280" s="231">
        <f t="shared" si="311"/>
        <v>1934.58</v>
      </c>
      <c r="CM280" s="231">
        <f t="shared" si="311"/>
        <v>3022.52</v>
      </c>
      <c r="CN280" s="231">
        <f t="shared" si="311"/>
        <v>0</v>
      </c>
      <c r="CO280" s="231">
        <f t="shared" si="311"/>
        <v>0</v>
      </c>
      <c r="CP280" s="231">
        <f t="shared" si="311"/>
        <v>0</v>
      </c>
      <c r="CQ280" s="231">
        <f t="shared" si="311"/>
        <v>0</v>
      </c>
      <c r="CR280" s="231">
        <f t="shared" si="311"/>
        <v>0</v>
      </c>
      <c r="CS280" s="231">
        <f t="shared" si="311"/>
        <v>6766.05</v>
      </c>
      <c r="CT280" s="231">
        <f t="shared" si="311"/>
        <v>0</v>
      </c>
      <c r="CU280" s="231">
        <f t="shared" si="311"/>
        <v>0</v>
      </c>
      <c r="CV280" s="231">
        <f t="shared" si="311"/>
        <v>0</v>
      </c>
      <c r="CW280" s="231">
        <f t="shared" si="311"/>
        <v>0</v>
      </c>
      <c r="CX280" s="231">
        <f t="shared" si="311"/>
        <v>2205.0100000000002</v>
      </c>
      <c r="CY280" s="231">
        <f t="shared" si="311"/>
        <v>0</v>
      </c>
      <c r="CZ280" s="231">
        <f t="shared" si="311"/>
        <v>0</v>
      </c>
      <c r="DA280" s="231">
        <f t="shared" si="311"/>
        <v>2109.73</v>
      </c>
      <c r="DB280" s="231">
        <f t="shared" si="311"/>
        <v>4643.96</v>
      </c>
      <c r="DC280" s="231">
        <f t="shared" si="311"/>
        <v>2245.29</v>
      </c>
      <c r="DD280" s="231">
        <f t="shared" si="311"/>
        <v>0</v>
      </c>
      <c r="DE280" s="231">
        <f t="shared" si="311"/>
        <v>0</v>
      </c>
      <c r="DF280" s="231">
        <f t="shared" si="311"/>
        <v>0</v>
      </c>
      <c r="DG280" s="231">
        <f t="shared" si="311"/>
        <v>0</v>
      </c>
      <c r="DH280" s="231">
        <f t="shared" si="311"/>
        <v>0</v>
      </c>
      <c r="DI280" s="231">
        <f t="shared" si="311"/>
        <v>0</v>
      </c>
      <c r="DJ280" s="231">
        <f t="shared" si="311"/>
        <v>6333.77</v>
      </c>
      <c r="DK280" s="231">
        <f t="shared" si="311"/>
        <v>0</v>
      </c>
      <c r="DL280" s="231">
        <f t="shared" si="311"/>
        <v>0</v>
      </c>
      <c r="DM280" s="231">
        <f t="shared" si="311"/>
        <v>0</v>
      </c>
      <c r="DN280" s="231">
        <f t="shared" si="311"/>
        <v>0</v>
      </c>
      <c r="DO280" s="231">
        <f t="shared" si="311"/>
        <v>0</v>
      </c>
      <c r="DP280" s="231">
        <f t="shared" si="311"/>
        <v>3429</v>
      </c>
      <c r="DQ280" s="231">
        <f t="shared" si="311"/>
        <v>0</v>
      </c>
      <c r="DR280" s="231">
        <f t="shared" si="311"/>
        <v>0</v>
      </c>
      <c r="DS280" s="231">
        <f t="shared" si="311"/>
        <v>0</v>
      </c>
      <c r="DT280" s="231">
        <f t="shared" si="311"/>
        <v>0</v>
      </c>
      <c r="DU280" s="231">
        <f t="shared" si="311"/>
        <v>1374.01</v>
      </c>
      <c r="DV280" s="231">
        <f t="shared" si="311"/>
        <v>6377.18</v>
      </c>
      <c r="DW280" s="231">
        <f t="shared" si="311"/>
        <v>4467.5</v>
      </c>
      <c r="DX280" s="231">
        <f t="shared" si="311"/>
        <v>0</v>
      </c>
      <c r="DY280" s="231">
        <f t="shared" si="311"/>
        <v>0</v>
      </c>
      <c r="DZ280" s="231">
        <f t="shared" ref="DZ280:GK280" si="312">+IF(DZ206*DZ125=1,IFERROR(ROUND($B$229*0.65*MIN(0.1*DZ266,MAX(0,0.86*DZ266-DZ273)),2),""),"")</f>
        <v>0</v>
      </c>
      <c r="EA280" s="231">
        <f t="shared" si="312"/>
        <v>2882.1</v>
      </c>
      <c r="EB280" s="231">
        <f t="shared" si="312"/>
        <v>0</v>
      </c>
      <c r="EC280" s="231">
        <f t="shared" si="312"/>
        <v>0</v>
      </c>
      <c r="ED280" s="231">
        <f t="shared" si="312"/>
        <v>0</v>
      </c>
      <c r="EE280" s="231">
        <f t="shared" si="312"/>
        <v>0</v>
      </c>
      <c r="EF280" s="231">
        <f t="shared" si="312"/>
        <v>0</v>
      </c>
      <c r="EG280" s="231">
        <f t="shared" si="312"/>
        <v>6341.05</v>
      </c>
      <c r="EH280" s="231">
        <f t="shared" si="312"/>
        <v>237.7</v>
      </c>
      <c r="EI280" s="231">
        <f t="shared" si="312"/>
        <v>0</v>
      </c>
      <c r="EJ280" s="231">
        <f t="shared" si="312"/>
        <v>698.05</v>
      </c>
      <c r="EK280" s="231">
        <f t="shared" si="312"/>
        <v>0</v>
      </c>
      <c r="EL280" s="231">
        <f t="shared" si="312"/>
        <v>0</v>
      </c>
      <c r="EM280" s="231">
        <f t="shared" si="312"/>
        <v>0</v>
      </c>
      <c r="EN280" s="231">
        <f t="shared" si="312"/>
        <v>0</v>
      </c>
      <c r="EO280" s="231">
        <f t="shared" si="312"/>
        <v>0</v>
      </c>
      <c r="EP280" s="231">
        <f t="shared" si="312"/>
        <v>0</v>
      </c>
      <c r="EQ280" s="231">
        <f t="shared" si="312"/>
        <v>6998.13</v>
      </c>
      <c r="ER280" s="231">
        <f t="shared" si="312"/>
        <v>0</v>
      </c>
      <c r="ES280" s="231">
        <f t="shared" si="312"/>
        <v>0</v>
      </c>
      <c r="ET280" s="231">
        <f t="shared" si="312"/>
        <v>0</v>
      </c>
      <c r="EU280" s="231">
        <f t="shared" si="312"/>
        <v>0</v>
      </c>
      <c r="EV280" s="231">
        <f t="shared" si="312"/>
        <v>0</v>
      </c>
      <c r="EW280" s="231">
        <f t="shared" si="312"/>
        <v>0</v>
      </c>
      <c r="EX280" s="231">
        <f t="shared" si="312"/>
        <v>1128.4000000000001</v>
      </c>
      <c r="EY280" s="231">
        <f t="shared" si="312"/>
        <v>0</v>
      </c>
      <c r="EZ280" s="231">
        <f t="shared" si="312"/>
        <v>0</v>
      </c>
      <c r="FA280" s="231">
        <f t="shared" si="312"/>
        <v>0</v>
      </c>
      <c r="FB280" s="231">
        <f t="shared" si="312"/>
        <v>0</v>
      </c>
      <c r="FC280" s="231">
        <f t="shared" si="312"/>
        <v>0</v>
      </c>
      <c r="FD280" s="231">
        <f t="shared" si="312"/>
        <v>5173.08</v>
      </c>
      <c r="FE280" s="231">
        <f t="shared" si="312"/>
        <v>4358.92</v>
      </c>
      <c r="FF280" s="231">
        <f t="shared" si="312"/>
        <v>0</v>
      </c>
      <c r="FG280" s="231">
        <f t="shared" si="312"/>
        <v>0</v>
      </c>
      <c r="FH280" s="231">
        <f t="shared" si="312"/>
        <v>0</v>
      </c>
      <c r="FI280" s="231">
        <f t="shared" si="312"/>
        <v>0</v>
      </c>
      <c r="FJ280" s="231">
        <f t="shared" si="312"/>
        <v>0</v>
      </c>
      <c r="FK280" s="231">
        <f t="shared" si="312"/>
        <v>1065.3399999999999</v>
      </c>
      <c r="FL280" s="231">
        <f t="shared" si="312"/>
        <v>0</v>
      </c>
      <c r="FM280" s="231">
        <f t="shared" si="312"/>
        <v>0</v>
      </c>
      <c r="FN280" s="231">
        <f t="shared" si="312"/>
        <v>0</v>
      </c>
      <c r="FO280" s="231">
        <f t="shared" si="312"/>
        <v>0</v>
      </c>
      <c r="FP280" s="231">
        <f t="shared" si="312"/>
        <v>0</v>
      </c>
      <c r="FQ280" s="231">
        <f t="shared" si="312"/>
        <v>0</v>
      </c>
      <c r="FR280" s="231">
        <f t="shared" si="312"/>
        <v>5488.63</v>
      </c>
      <c r="FS280" s="231">
        <f t="shared" si="312"/>
        <v>0</v>
      </c>
      <c r="FT280" s="231">
        <f t="shared" si="312"/>
        <v>0</v>
      </c>
      <c r="FU280" s="231">
        <f t="shared" si="312"/>
        <v>0</v>
      </c>
      <c r="FV280" s="231">
        <f t="shared" si="312"/>
        <v>0</v>
      </c>
      <c r="FW280" s="231">
        <f t="shared" si="312"/>
        <v>6480.21</v>
      </c>
      <c r="FX280" s="231">
        <f t="shared" si="312"/>
        <v>0</v>
      </c>
      <c r="FY280" s="231">
        <f t="shared" si="312"/>
        <v>6113.09</v>
      </c>
      <c r="FZ280" s="231">
        <f t="shared" si="312"/>
        <v>0</v>
      </c>
      <c r="GA280" s="231">
        <f t="shared" si="312"/>
        <v>0</v>
      </c>
      <c r="GB280" s="231">
        <f t="shared" si="312"/>
        <v>1237.94</v>
      </c>
      <c r="GC280" s="231">
        <f t="shared" si="312"/>
        <v>172.6</v>
      </c>
      <c r="GD280" s="231">
        <f t="shared" si="312"/>
        <v>0</v>
      </c>
      <c r="GE280" s="231">
        <f t="shared" si="312"/>
        <v>6671.04</v>
      </c>
      <c r="GF280" s="231">
        <f t="shared" si="312"/>
        <v>0</v>
      </c>
      <c r="GG280" s="231">
        <f t="shared" si="312"/>
        <v>0</v>
      </c>
      <c r="GH280" s="231">
        <f t="shared" si="312"/>
        <v>0</v>
      </c>
      <c r="GI280" s="231">
        <f t="shared" si="312"/>
        <v>429.67</v>
      </c>
      <c r="GJ280" s="231">
        <f t="shared" si="312"/>
        <v>0</v>
      </c>
      <c r="GK280" s="231">
        <f t="shared" si="312"/>
        <v>0</v>
      </c>
      <c r="GL280" s="231">
        <f t="shared" ref="GL280:IW280" si="313">+IF(GL206*GL125=1,IFERROR(ROUND($B$229*0.65*MIN(0.1*GL266,MAX(0,0.86*GL266-GL273)),2),""),"")</f>
        <v>0</v>
      </c>
      <c r="GM280" s="231">
        <f t="shared" si="313"/>
        <v>3468.35</v>
      </c>
      <c r="GN280" s="231">
        <f t="shared" si="313"/>
        <v>0</v>
      </c>
      <c r="GO280" s="231">
        <f t="shared" si="313"/>
        <v>0</v>
      </c>
      <c r="GP280" s="231">
        <f t="shared" si="313"/>
        <v>0</v>
      </c>
      <c r="GQ280" s="231">
        <f t="shared" si="313"/>
        <v>0</v>
      </c>
      <c r="GR280" s="231">
        <f t="shared" si="313"/>
        <v>0</v>
      </c>
      <c r="GS280" s="231">
        <f t="shared" si="313"/>
        <v>0</v>
      </c>
      <c r="GT280" s="231">
        <f t="shared" si="313"/>
        <v>0</v>
      </c>
      <c r="GU280" s="231">
        <f t="shared" si="313"/>
        <v>0</v>
      </c>
      <c r="GV280" s="231">
        <f t="shared" si="313"/>
        <v>0</v>
      </c>
      <c r="GW280" s="231">
        <f t="shared" si="313"/>
        <v>2299.6799999999998</v>
      </c>
      <c r="GX280" s="231">
        <f t="shared" si="313"/>
        <v>0</v>
      </c>
      <c r="GY280" s="231">
        <f t="shared" si="313"/>
        <v>7162.35</v>
      </c>
      <c r="GZ280" s="231">
        <f t="shared" si="313"/>
        <v>0</v>
      </c>
      <c r="HA280" s="231">
        <f t="shared" si="313"/>
        <v>0</v>
      </c>
      <c r="HB280" s="231">
        <f t="shared" si="313"/>
        <v>3961.21</v>
      </c>
      <c r="HC280" s="231">
        <f t="shared" si="313"/>
        <v>0</v>
      </c>
      <c r="HD280" s="231">
        <f t="shared" si="313"/>
        <v>669.25</v>
      </c>
      <c r="HE280" s="231">
        <f t="shared" si="313"/>
        <v>0</v>
      </c>
      <c r="HF280" s="231">
        <f t="shared" si="313"/>
        <v>0</v>
      </c>
      <c r="HG280" s="231">
        <f t="shared" si="313"/>
        <v>0</v>
      </c>
      <c r="HH280" s="231">
        <f t="shared" si="313"/>
        <v>5988.3</v>
      </c>
      <c r="HI280" s="231">
        <f t="shared" si="313"/>
        <v>0</v>
      </c>
      <c r="HJ280" s="231">
        <f t="shared" si="313"/>
        <v>0</v>
      </c>
      <c r="HK280" s="231">
        <f t="shared" si="313"/>
        <v>6764.33</v>
      </c>
      <c r="HL280" s="231">
        <f t="shared" si="313"/>
        <v>0</v>
      </c>
      <c r="HM280" s="231">
        <f t="shared" si="313"/>
        <v>0</v>
      </c>
      <c r="HN280" s="231">
        <f t="shared" si="313"/>
        <v>0</v>
      </c>
      <c r="HO280" s="231">
        <f t="shared" si="313"/>
        <v>0</v>
      </c>
      <c r="HP280" s="231">
        <f t="shared" si="313"/>
        <v>592.86</v>
      </c>
      <c r="HQ280" s="231">
        <f t="shared" si="313"/>
        <v>0</v>
      </c>
      <c r="HR280" s="231">
        <f t="shared" si="313"/>
        <v>0</v>
      </c>
      <c r="HS280" s="231">
        <f t="shared" si="313"/>
        <v>0</v>
      </c>
      <c r="HT280" s="231">
        <f t="shared" si="313"/>
        <v>0</v>
      </c>
      <c r="HU280" s="231">
        <f t="shared" si="313"/>
        <v>0</v>
      </c>
      <c r="HV280" s="231">
        <f t="shared" si="313"/>
        <v>3787.94</v>
      </c>
      <c r="HW280" s="231">
        <f t="shared" si="313"/>
        <v>0</v>
      </c>
      <c r="HX280" s="231">
        <f t="shared" si="313"/>
        <v>0</v>
      </c>
      <c r="HY280" s="231">
        <f t="shared" si="313"/>
        <v>0</v>
      </c>
      <c r="HZ280" s="231">
        <f t="shared" si="313"/>
        <v>0</v>
      </c>
      <c r="IA280" s="231">
        <f t="shared" si="313"/>
        <v>6884.2</v>
      </c>
      <c r="IB280" s="231">
        <f t="shared" si="313"/>
        <v>0</v>
      </c>
      <c r="IC280" s="231">
        <f t="shared" si="313"/>
        <v>0</v>
      </c>
      <c r="ID280" s="231">
        <f t="shared" si="313"/>
        <v>6183.5</v>
      </c>
      <c r="IE280" s="231">
        <f t="shared" si="313"/>
        <v>0</v>
      </c>
      <c r="IF280" s="231">
        <f t="shared" si="313"/>
        <v>0</v>
      </c>
      <c r="IG280" s="231">
        <f t="shared" si="313"/>
        <v>0</v>
      </c>
      <c r="IH280" s="231">
        <f t="shared" si="313"/>
        <v>2042.92</v>
      </c>
      <c r="II280" s="231">
        <f t="shared" si="313"/>
        <v>0</v>
      </c>
      <c r="IJ280" s="231">
        <f t="shared" si="313"/>
        <v>0</v>
      </c>
      <c r="IK280" s="231">
        <f t="shared" si="313"/>
        <v>0</v>
      </c>
      <c r="IL280" s="231">
        <f t="shared" si="313"/>
        <v>3065.24</v>
      </c>
      <c r="IM280" s="231">
        <f t="shared" si="313"/>
        <v>0</v>
      </c>
      <c r="IN280" s="231">
        <f t="shared" si="313"/>
        <v>0</v>
      </c>
      <c r="IO280" s="231">
        <f t="shared" si="313"/>
        <v>0</v>
      </c>
      <c r="IP280" s="231">
        <f t="shared" si="313"/>
        <v>0</v>
      </c>
      <c r="IQ280" s="231">
        <f t="shared" si="313"/>
        <v>6442.12</v>
      </c>
      <c r="IR280" s="231">
        <f t="shared" si="313"/>
        <v>0</v>
      </c>
      <c r="IS280" s="231">
        <f t="shared" si="313"/>
        <v>0</v>
      </c>
      <c r="IT280" s="231">
        <f t="shared" si="313"/>
        <v>1635.79</v>
      </c>
      <c r="IU280" s="231">
        <f t="shared" si="313"/>
        <v>0</v>
      </c>
      <c r="IV280" s="231">
        <f t="shared" si="313"/>
        <v>0</v>
      </c>
      <c r="IW280" s="231">
        <f t="shared" si="313"/>
        <v>0</v>
      </c>
      <c r="IX280" s="231">
        <f t="shared" ref="IX280:LI280" si="314">+IF(IX206*IX125=1,IFERROR(ROUND($B$229*0.65*MIN(0.1*IX266,MAX(0,0.86*IX266-IX273)),2),""),"")</f>
        <v>0</v>
      </c>
      <c r="IY280" s="231">
        <f t="shared" si="314"/>
        <v>0</v>
      </c>
      <c r="IZ280" s="231">
        <f t="shared" si="314"/>
        <v>0</v>
      </c>
      <c r="JA280" s="231">
        <f t="shared" si="314"/>
        <v>0</v>
      </c>
      <c r="JB280" s="231">
        <f t="shared" si="314"/>
        <v>0</v>
      </c>
      <c r="JC280" s="231">
        <f t="shared" si="314"/>
        <v>0</v>
      </c>
      <c r="JD280" s="231">
        <f t="shared" si="314"/>
        <v>0</v>
      </c>
      <c r="JE280" s="231">
        <f t="shared" si="314"/>
        <v>715.36</v>
      </c>
      <c r="JF280" s="231">
        <f t="shared" si="314"/>
        <v>374.96</v>
      </c>
      <c r="JG280" s="231">
        <f t="shared" si="314"/>
        <v>6102.77</v>
      </c>
      <c r="JH280" s="231">
        <f t="shared" si="314"/>
        <v>0</v>
      </c>
      <c r="JI280" s="231">
        <f t="shared" si="314"/>
        <v>0</v>
      </c>
      <c r="JJ280" s="231">
        <f t="shared" si="314"/>
        <v>4167.03</v>
      </c>
      <c r="JK280" s="231">
        <f t="shared" si="314"/>
        <v>0</v>
      </c>
      <c r="JL280" s="231">
        <f t="shared" si="314"/>
        <v>0</v>
      </c>
      <c r="JM280" s="231">
        <f t="shared" si="314"/>
        <v>0</v>
      </c>
      <c r="JN280" s="231">
        <f t="shared" si="314"/>
        <v>0</v>
      </c>
      <c r="JO280" s="231">
        <f t="shared" si="314"/>
        <v>0</v>
      </c>
      <c r="JP280" s="231">
        <f t="shared" si="314"/>
        <v>0</v>
      </c>
      <c r="JQ280" s="231">
        <f t="shared" si="314"/>
        <v>0</v>
      </c>
      <c r="JR280" s="231">
        <f t="shared" si="314"/>
        <v>0</v>
      </c>
      <c r="JS280" s="231">
        <f t="shared" si="314"/>
        <v>5131.12</v>
      </c>
      <c r="JT280" s="231">
        <f t="shared" si="314"/>
        <v>0</v>
      </c>
      <c r="JU280" s="231">
        <f t="shared" si="314"/>
        <v>0</v>
      </c>
      <c r="JV280" s="231">
        <f t="shared" si="314"/>
        <v>728.72</v>
      </c>
      <c r="JW280" s="231">
        <f t="shared" si="314"/>
        <v>0</v>
      </c>
      <c r="JX280" s="231">
        <f t="shared" si="314"/>
        <v>0</v>
      </c>
      <c r="JY280" s="231">
        <f t="shared" si="314"/>
        <v>0</v>
      </c>
      <c r="JZ280" s="231">
        <f t="shared" si="314"/>
        <v>0</v>
      </c>
      <c r="KA280" s="231">
        <f t="shared" si="314"/>
        <v>0</v>
      </c>
      <c r="KB280" s="231">
        <f t="shared" si="314"/>
        <v>0</v>
      </c>
      <c r="KC280" s="231">
        <f t="shared" si="314"/>
        <v>0</v>
      </c>
      <c r="KD280" s="231">
        <f t="shared" si="314"/>
        <v>0</v>
      </c>
      <c r="KE280" s="231">
        <f t="shared" si="314"/>
        <v>0</v>
      </c>
      <c r="KF280" s="231">
        <f t="shared" si="314"/>
        <v>0</v>
      </c>
      <c r="KG280" s="231">
        <f t="shared" si="314"/>
        <v>0</v>
      </c>
      <c r="KH280" s="231">
        <f t="shared" si="314"/>
        <v>0</v>
      </c>
      <c r="KI280" s="231">
        <f t="shared" si="314"/>
        <v>0</v>
      </c>
      <c r="KJ280" s="231">
        <f t="shared" si="314"/>
        <v>0</v>
      </c>
      <c r="KK280" s="231">
        <f t="shared" si="314"/>
        <v>0</v>
      </c>
      <c r="KL280" s="231">
        <f t="shared" si="314"/>
        <v>0</v>
      </c>
      <c r="KM280" s="231">
        <f t="shared" si="314"/>
        <v>0</v>
      </c>
      <c r="KN280" s="231">
        <f t="shared" si="314"/>
        <v>0</v>
      </c>
      <c r="KO280" s="231">
        <f t="shared" si="314"/>
        <v>0</v>
      </c>
      <c r="KP280" s="231">
        <f t="shared" si="314"/>
        <v>1306.58</v>
      </c>
      <c r="KQ280" s="231">
        <f t="shared" si="314"/>
        <v>0</v>
      </c>
      <c r="KR280" s="231">
        <f t="shared" si="314"/>
        <v>0</v>
      </c>
      <c r="KS280" s="231">
        <f t="shared" si="314"/>
        <v>0</v>
      </c>
      <c r="KT280" s="231">
        <f t="shared" si="314"/>
        <v>0</v>
      </c>
      <c r="KU280" s="231">
        <f t="shared" si="314"/>
        <v>0</v>
      </c>
      <c r="KV280" s="231">
        <f t="shared" si="314"/>
        <v>0</v>
      </c>
      <c r="KW280" s="231">
        <f t="shared" si="314"/>
        <v>6014.82</v>
      </c>
      <c r="KX280" s="231">
        <f t="shared" si="314"/>
        <v>2891.1</v>
      </c>
      <c r="KY280" s="231">
        <f t="shared" si="314"/>
        <v>1596.26</v>
      </c>
      <c r="KZ280" s="231">
        <f t="shared" si="314"/>
        <v>1432.18</v>
      </c>
      <c r="LA280" s="231">
        <f t="shared" si="314"/>
        <v>0</v>
      </c>
      <c r="LB280" s="231">
        <f t="shared" si="314"/>
        <v>0</v>
      </c>
      <c r="LC280" s="231">
        <f t="shared" si="314"/>
        <v>0</v>
      </c>
      <c r="LD280" s="231">
        <f t="shared" si="314"/>
        <v>6593.1</v>
      </c>
      <c r="LE280" s="231">
        <f t="shared" si="314"/>
        <v>0</v>
      </c>
      <c r="LF280" s="231">
        <f t="shared" si="314"/>
        <v>5418.28</v>
      </c>
      <c r="LG280" s="231">
        <f t="shared" si="314"/>
        <v>0</v>
      </c>
      <c r="LH280" s="231">
        <f t="shared" si="314"/>
        <v>794.07</v>
      </c>
      <c r="LI280" s="231">
        <f t="shared" si="314"/>
        <v>6624.73</v>
      </c>
      <c r="LJ280" s="231">
        <f t="shared" ref="LJ280:NU280" si="315">+IF(LJ206*LJ125=1,IFERROR(ROUND($B$229*0.65*MIN(0.1*LJ266,MAX(0,0.86*LJ266-LJ273)),2),""),"")</f>
        <v>0</v>
      </c>
      <c r="LK280" s="231">
        <f t="shared" si="315"/>
        <v>5036.47</v>
      </c>
      <c r="LL280" s="231">
        <f t="shared" si="315"/>
        <v>0</v>
      </c>
      <c r="LM280" s="231">
        <f t="shared" si="315"/>
        <v>0</v>
      </c>
      <c r="LN280" s="231">
        <f t="shared" si="315"/>
        <v>2499.42</v>
      </c>
      <c r="LO280" s="231">
        <f t="shared" si="315"/>
        <v>0</v>
      </c>
      <c r="LP280" s="231">
        <f t="shared" si="315"/>
        <v>0</v>
      </c>
      <c r="LQ280" s="231">
        <f t="shared" si="315"/>
        <v>4168.41</v>
      </c>
      <c r="LR280" s="231">
        <f t="shared" si="315"/>
        <v>830.51</v>
      </c>
      <c r="LS280" s="231">
        <f t="shared" si="315"/>
        <v>0</v>
      </c>
      <c r="LT280" s="231">
        <f t="shared" si="315"/>
        <v>0</v>
      </c>
      <c r="LU280" s="231">
        <f t="shared" si="315"/>
        <v>1954.89</v>
      </c>
      <c r="LV280" s="231">
        <f t="shared" si="315"/>
        <v>0</v>
      </c>
      <c r="LW280" s="231">
        <f t="shared" si="315"/>
        <v>0</v>
      </c>
      <c r="LX280" s="231">
        <f t="shared" si="315"/>
        <v>0</v>
      </c>
      <c r="LY280" s="231">
        <f t="shared" si="315"/>
        <v>0</v>
      </c>
      <c r="LZ280" s="231">
        <f t="shared" si="315"/>
        <v>0</v>
      </c>
      <c r="MA280" s="231">
        <f t="shared" si="315"/>
        <v>0</v>
      </c>
      <c r="MB280" s="231">
        <f t="shared" si="315"/>
        <v>6276.2</v>
      </c>
      <c r="MC280" s="231">
        <f t="shared" si="315"/>
        <v>0</v>
      </c>
      <c r="MD280" s="231">
        <f t="shared" si="315"/>
        <v>0</v>
      </c>
      <c r="ME280" s="231">
        <f t="shared" si="315"/>
        <v>0</v>
      </c>
      <c r="MF280" s="231">
        <f t="shared" si="315"/>
        <v>319.81</v>
      </c>
      <c r="MG280" s="231">
        <f t="shared" si="315"/>
        <v>0</v>
      </c>
      <c r="MH280" s="231">
        <f t="shared" si="315"/>
        <v>0</v>
      </c>
      <c r="MI280" s="231">
        <f t="shared" si="315"/>
        <v>0</v>
      </c>
      <c r="MJ280" s="231">
        <f t="shared" si="315"/>
        <v>0</v>
      </c>
      <c r="MK280" s="231">
        <f t="shared" si="315"/>
        <v>0</v>
      </c>
      <c r="ML280" s="231">
        <f t="shared" si="315"/>
        <v>0</v>
      </c>
      <c r="MM280" s="231">
        <f t="shared" si="315"/>
        <v>0</v>
      </c>
      <c r="MN280" s="231">
        <f t="shared" si="315"/>
        <v>2299.81</v>
      </c>
      <c r="MO280" s="231">
        <f t="shared" si="315"/>
        <v>0</v>
      </c>
      <c r="MP280" s="231">
        <f t="shared" si="315"/>
        <v>0</v>
      </c>
      <c r="MQ280" s="231">
        <f t="shared" si="315"/>
        <v>0</v>
      </c>
      <c r="MR280" s="231">
        <f t="shared" si="315"/>
        <v>0</v>
      </c>
      <c r="MS280" s="231">
        <f t="shared" si="315"/>
        <v>2562.69</v>
      </c>
      <c r="MT280" s="231">
        <f t="shared" si="315"/>
        <v>0</v>
      </c>
      <c r="MU280" s="231">
        <f t="shared" si="315"/>
        <v>0</v>
      </c>
      <c r="MV280" s="231">
        <f t="shared" si="315"/>
        <v>0</v>
      </c>
      <c r="MW280" s="231">
        <f t="shared" si="315"/>
        <v>0</v>
      </c>
      <c r="MX280" s="231">
        <f t="shared" si="315"/>
        <v>0</v>
      </c>
      <c r="MY280" s="231">
        <f t="shared" si="315"/>
        <v>0</v>
      </c>
      <c r="MZ280" s="231">
        <f t="shared" si="315"/>
        <v>0</v>
      </c>
      <c r="NA280" s="231">
        <f t="shared" si="315"/>
        <v>0</v>
      </c>
      <c r="NB280" s="231">
        <f t="shared" si="315"/>
        <v>0</v>
      </c>
      <c r="NC280" s="231">
        <f t="shared" si="315"/>
        <v>0</v>
      </c>
      <c r="ND280" s="231">
        <f t="shared" si="315"/>
        <v>0</v>
      </c>
      <c r="NE280" s="231">
        <f t="shared" si="315"/>
        <v>0</v>
      </c>
      <c r="NF280" s="231">
        <f t="shared" si="315"/>
        <v>6268.6</v>
      </c>
      <c r="NG280" s="231">
        <f t="shared" si="315"/>
        <v>1380.65</v>
      </c>
      <c r="NH280" s="231">
        <f t="shared" si="315"/>
        <v>6576.96</v>
      </c>
      <c r="NI280" s="231">
        <f t="shared" si="315"/>
        <v>167.31</v>
      </c>
      <c r="NJ280" s="231">
        <f t="shared" si="315"/>
        <v>4935.92</v>
      </c>
      <c r="NK280" s="231">
        <f t="shared" si="315"/>
        <v>2540.0300000000002</v>
      </c>
      <c r="NL280" s="231">
        <f t="shared" si="315"/>
        <v>0</v>
      </c>
      <c r="NM280" s="231">
        <f t="shared" si="315"/>
        <v>0</v>
      </c>
      <c r="NN280" s="231">
        <f t="shared" si="315"/>
        <v>0</v>
      </c>
      <c r="NO280" s="231">
        <f t="shared" si="315"/>
        <v>0</v>
      </c>
      <c r="NP280" s="231">
        <f t="shared" si="315"/>
        <v>0</v>
      </c>
      <c r="NQ280" s="231">
        <f t="shared" si="315"/>
        <v>0</v>
      </c>
      <c r="NR280" s="231">
        <f t="shared" si="315"/>
        <v>0</v>
      </c>
      <c r="NS280" s="231">
        <f t="shared" si="315"/>
        <v>1977.84</v>
      </c>
      <c r="NT280" s="231">
        <f t="shared" si="315"/>
        <v>0</v>
      </c>
      <c r="NU280" s="231">
        <f t="shared" si="315"/>
        <v>0</v>
      </c>
      <c r="NV280" s="231">
        <f t="shared" ref="NV280:QG280" si="316">+IF(NV206*NV125=1,IFERROR(ROUND($B$229*0.65*MIN(0.1*NV266,MAX(0,0.86*NV266-NV273)),2),""),"")</f>
        <v>0</v>
      </c>
      <c r="NW280" s="231">
        <f t="shared" si="316"/>
        <v>0</v>
      </c>
      <c r="NX280" s="231">
        <f t="shared" si="316"/>
        <v>0</v>
      </c>
      <c r="NY280" s="231">
        <f t="shared" si="316"/>
        <v>0</v>
      </c>
      <c r="NZ280" s="231">
        <f t="shared" si="316"/>
        <v>0</v>
      </c>
      <c r="OA280" s="231">
        <f t="shared" si="316"/>
        <v>0</v>
      </c>
      <c r="OB280" s="231">
        <f t="shared" si="316"/>
        <v>0</v>
      </c>
      <c r="OC280" s="231">
        <f t="shared" si="316"/>
        <v>2186.62</v>
      </c>
      <c r="OD280" s="231">
        <f t="shared" si="316"/>
        <v>0</v>
      </c>
      <c r="OE280" s="231">
        <f t="shared" si="316"/>
        <v>6319.63</v>
      </c>
      <c r="OF280" s="231">
        <f t="shared" si="316"/>
        <v>6031.17</v>
      </c>
      <c r="OG280" s="231">
        <f t="shared" si="316"/>
        <v>2013.15</v>
      </c>
      <c r="OH280" s="231">
        <f t="shared" si="316"/>
        <v>0</v>
      </c>
      <c r="OI280" s="231">
        <f t="shared" si="316"/>
        <v>0</v>
      </c>
      <c r="OJ280" s="231">
        <f t="shared" si="316"/>
        <v>371.65</v>
      </c>
      <c r="OK280" s="231">
        <f t="shared" si="316"/>
        <v>0</v>
      </c>
      <c r="OL280" s="231">
        <f t="shared" si="316"/>
        <v>6278.38</v>
      </c>
      <c r="OM280" s="231">
        <f t="shared" si="316"/>
        <v>0</v>
      </c>
      <c r="ON280" s="231">
        <f t="shared" si="316"/>
        <v>0</v>
      </c>
      <c r="OO280" s="231">
        <f t="shared" si="316"/>
        <v>0</v>
      </c>
      <c r="OP280" s="231">
        <f t="shared" si="316"/>
        <v>0</v>
      </c>
      <c r="OQ280" s="231">
        <f t="shared" si="316"/>
        <v>0</v>
      </c>
      <c r="OR280" s="231">
        <f t="shared" si="316"/>
        <v>0</v>
      </c>
      <c r="OS280" s="231">
        <f t="shared" si="316"/>
        <v>0</v>
      </c>
      <c r="OT280" s="231">
        <f t="shared" si="316"/>
        <v>0</v>
      </c>
      <c r="OU280" s="231">
        <f t="shared" si="316"/>
        <v>0</v>
      </c>
      <c r="OV280" s="231">
        <f t="shared" si="316"/>
        <v>0</v>
      </c>
      <c r="OW280" s="231">
        <f t="shared" si="316"/>
        <v>0</v>
      </c>
      <c r="OX280" s="231">
        <f t="shared" si="316"/>
        <v>0</v>
      </c>
      <c r="OY280" s="231">
        <f t="shared" si="316"/>
        <v>0</v>
      </c>
      <c r="OZ280" s="231">
        <f t="shared" si="316"/>
        <v>0</v>
      </c>
      <c r="PA280" s="231">
        <f t="shared" si="316"/>
        <v>5371.51</v>
      </c>
      <c r="PB280" s="231">
        <f t="shared" si="316"/>
        <v>0</v>
      </c>
      <c r="PC280" s="231">
        <f t="shared" si="316"/>
        <v>283.17</v>
      </c>
      <c r="PD280" s="231">
        <f t="shared" si="316"/>
        <v>1830.72</v>
      </c>
      <c r="PE280" s="231">
        <f t="shared" si="316"/>
        <v>0</v>
      </c>
      <c r="PF280" s="231">
        <f t="shared" si="316"/>
        <v>0</v>
      </c>
      <c r="PG280" s="231">
        <f t="shared" si="316"/>
        <v>0</v>
      </c>
      <c r="PH280" s="231">
        <f t="shared" si="316"/>
        <v>0</v>
      </c>
      <c r="PI280" s="231">
        <f t="shared" si="316"/>
        <v>0</v>
      </c>
      <c r="PJ280" s="231">
        <f t="shared" si="316"/>
        <v>0</v>
      </c>
      <c r="PK280" s="231">
        <f t="shared" si="316"/>
        <v>0</v>
      </c>
      <c r="PL280" s="231">
        <f t="shared" si="316"/>
        <v>0</v>
      </c>
      <c r="PM280" s="231">
        <f t="shared" si="316"/>
        <v>2199.1799999999998</v>
      </c>
      <c r="PN280" s="231">
        <f t="shared" si="316"/>
        <v>3502.25</v>
      </c>
      <c r="PO280" s="231">
        <f t="shared" si="316"/>
        <v>0</v>
      </c>
      <c r="PP280" s="231">
        <f t="shared" si="316"/>
        <v>0</v>
      </c>
      <c r="PQ280" s="231">
        <f t="shared" si="316"/>
        <v>0</v>
      </c>
      <c r="PR280" s="231">
        <f t="shared" si="316"/>
        <v>0</v>
      </c>
      <c r="PS280" s="231">
        <f t="shared" si="316"/>
        <v>2400.27</v>
      </c>
      <c r="PT280" s="231">
        <f t="shared" si="316"/>
        <v>0</v>
      </c>
      <c r="PU280" s="231">
        <f t="shared" si="316"/>
        <v>0</v>
      </c>
      <c r="PV280" s="231">
        <f t="shared" si="316"/>
        <v>3896.24</v>
      </c>
      <c r="PW280" s="231">
        <f t="shared" si="316"/>
        <v>0</v>
      </c>
      <c r="PX280" s="231">
        <f t="shared" si="316"/>
        <v>833.89</v>
      </c>
      <c r="PY280" s="231">
        <f t="shared" si="316"/>
        <v>0</v>
      </c>
      <c r="PZ280" s="231">
        <f t="shared" si="316"/>
        <v>0</v>
      </c>
      <c r="QA280" s="231">
        <f t="shared" si="316"/>
        <v>0</v>
      </c>
      <c r="QB280" s="231">
        <f t="shared" si="316"/>
        <v>0</v>
      </c>
      <c r="QC280" s="231">
        <f t="shared" si="316"/>
        <v>4078.58</v>
      </c>
      <c r="QD280" s="231">
        <f t="shared" si="316"/>
        <v>6912.26</v>
      </c>
      <c r="QE280" s="231">
        <f t="shared" si="316"/>
        <v>0</v>
      </c>
      <c r="QF280" s="231">
        <f t="shared" si="316"/>
        <v>0</v>
      </c>
      <c r="QG280" s="231">
        <f t="shared" si="316"/>
        <v>0</v>
      </c>
      <c r="QH280" s="231">
        <f t="shared" ref="QH280:SG280" si="317">+IF(QH206*QH125=1,IFERROR(ROUND($B$229*0.65*MIN(0.1*QH266,MAX(0,0.86*QH266-QH273)),2),""),"")</f>
        <v>0</v>
      </c>
      <c r="QI280" s="231">
        <f t="shared" si="317"/>
        <v>2407.3000000000002</v>
      </c>
      <c r="QJ280" s="231">
        <f t="shared" si="317"/>
        <v>0</v>
      </c>
      <c r="QK280" s="231">
        <f t="shared" si="317"/>
        <v>0</v>
      </c>
      <c r="QL280" s="231">
        <f t="shared" si="317"/>
        <v>0</v>
      </c>
      <c r="QM280" s="231">
        <f t="shared" si="317"/>
        <v>0</v>
      </c>
      <c r="QN280" s="231">
        <f t="shared" si="317"/>
        <v>0</v>
      </c>
      <c r="QO280" s="231">
        <f t="shared" si="317"/>
        <v>0</v>
      </c>
      <c r="QP280" s="231">
        <f t="shared" si="317"/>
        <v>5953.49</v>
      </c>
      <c r="QQ280" s="231">
        <f t="shared" si="317"/>
        <v>0</v>
      </c>
      <c r="QR280" s="231">
        <f t="shared" si="317"/>
        <v>0</v>
      </c>
      <c r="QS280" s="231">
        <f t="shared" si="317"/>
        <v>0</v>
      </c>
      <c r="QT280" s="231">
        <f t="shared" si="317"/>
        <v>0</v>
      </c>
      <c r="QU280" s="231">
        <f t="shared" si="317"/>
        <v>0</v>
      </c>
      <c r="QV280" s="231">
        <f t="shared" si="317"/>
        <v>0</v>
      </c>
      <c r="QW280" s="231">
        <f t="shared" si="317"/>
        <v>6304.65</v>
      </c>
      <c r="QX280" s="231">
        <f t="shared" si="317"/>
        <v>49.08</v>
      </c>
      <c r="QY280" s="231">
        <f t="shared" si="317"/>
        <v>0</v>
      </c>
      <c r="QZ280" s="231">
        <f t="shared" si="317"/>
        <v>0</v>
      </c>
      <c r="RA280" s="231">
        <f t="shared" si="317"/>
        <v>0</v>
      </c>
      <c r="RB280" s="231">
        <f t="shared" si="317"/>
        <v>3308.19</v>
      </c>
      <c r="RC280" s="231">
        <f t="shared" si="317"/>
        <v>2584.37</v>
      </c>
      <c r="RD280" s="231">
        <f t="shared" si="317"/>
        <v>0</v>
      </c>
      <c r="RE280" s="231">
        <f t="shared" si="317"/>
        <v>3353.49</v>
      </c>
      <c r="RF280" s="231">
        <f t="shared" si="317"/>
        <v>174.81</v>
      </c>
      <c r="RG280" s="231">
        <f t="shared" si="317"/>
        <v>6190.25</v>
      </c>
      <c r="RH280" s="231">
        <f t="shared" si="317"/>
        <v>0</v>
      </c>
      <c r="RI280" s="231">
        <f t="shared" si="317"/>
        <v>0</v>
      </c>
      <c r="RJ280" s="231">
        <f t="shared" si="317"/>
        <v>0</v>
      </c>
      <c r="RK280" s="231">
        <f t="shared" si="317"/>
        <v>0</v>
      </c>
      <c r="RL280" s="231">
        <f t="shared" si="317"/>
        <v>4976.67</v>
      </c>
      <c r="RM280" s="231">
        <f t="shared" si="317"/>
        <v>0</v>
      </c>
      <c r="RN280" s="231">
        <f t="shared" si="317"/>
        <v>0</v>
      </c>
      <c r="RO280" s="231">
        <f t="shared" si="317"/>
        <v>0</v>
      </c>
      <c r="RP280" s="231">
        <f t="shared" si="317"/>
        <v>1989.62</v>
      </c>
      <c r="RQ280" s="231">
        <f t="shared" si="317"/>
        <v>0</v>
      </c>
      <c r="RR280" s="231">
        <f t="shared" si="317"/>
        <v>2865.88</v>
      </c>
      <c r="RS280" s="231">
        <f t="shared" si="317"/>
        <v>0</v>
      </c>
      <c r="RT280" s="231">
        <f t="shared" si="317"/>
        <v>0</v>
      </c>
      <c r="RU280" s="231">
        <f t="shared" si="317"/>
        <v>6150.04</v>
      </c>
      <c r="RV280" s="231">
        <f t="shared" si="317"/>
        <v>0</v>
      </c>
      <c r="RW280" s="231">
        <f t="shared" si="317"/>
        <v>6357.88</v>
      </c>
      <c r="RX280" s="231">
        <f t="shared" si="317"/>
        <v>0</v>
      </c>
      <c r="RY280" s="231">
        <f t="shared" si="317"/>
        <v>0</v>
      </c>
      <c r="RZ280" s="231">
        <f t="shared" si="317"/>
        <v>0</v>
      </c>
      <c r="SA280" s="231">
        <f t="shared" si="317"/>
        <v>0</v>
      </c>
      <c r="SB280" s="231">
        <f t="shared" si="317"/>
        <v>0</v>
      </c>
      <c r="SC280" s="231">
        <f t="shared" si="317"/>
        <v>3464.21</v>
      </c>
      <c r="SD280" s="231">
        <f t="shared" si="317"/>
        <v>0</v>
      </c>
      <c r="SE280" s="231">
        <f t="shared" si="317"/>
        <v>0</v>
      </c>
      <c r="SF280" s="231">
        <f t="shared" si="317"/>
        <v>0</v>
      </c>
      <c r="SG280" s="231">
        <f t="shared" si="317"/>
        <v>0</v>
      </c>
      <c r="SH280" s="231"/>
      <c r="SI280" s="231">
        <f t="shared" si="285"/>
        <v>946.89480000000015</v>
      </c>
      <c r="SJ280" s="231"/>
      <c r="SK280" s="231"/>
      <c r="SP280" s="25"/>
      <c r="SQ280" s="247">
        <f t="shared" si="286"/>
        <v>2017</v>
      </c>
      <c r="SR280" s="247">
        <f t="shared" si="287"/>
        <v>371</v>
      </c>
      <c r="SS280" s="247">
        <f t="shared" si="288"/>
        <v>500</v>
      </c>
      <c r="ST280" s="247">
        <f t="shared" si="289"/>
        <v>500</v>
      </c>
      <c r="SU280" s="247">
        <f t="shared" si="290"/>
        <v>500</v>
      </c>
      <c r="SV280" s="247">
        <f t="shared" si="291"/>
        <v>500</v>
      </c>
      <c r="SW280" s="247">
        <f t="shared" si="292"/>
        <v>500</v>
      </c>
      <c r="SX280" s="247">
        <f t="shared" si="293"/>
        <v>500</v>
      </c>
      <c r="SY280" s="247">
        <f t="shared" si="294"/>
        <v>500</v>
      </c>
      <c r="SZ280" s="247">
        <f t="shared" si="295"/>
        <v>500</v>
      </c>
      <c r="TA280" s="25"/>
      <c r="TB280" s="168">
        <f t="shared" si="296"/>
        <v>0.74199999999999999</v>
      </c>
      <c r="TC280" s="168">
        <f t="shared" si="297"/>
        <v>0.25800000000000001</v>
      </c>
      <c r="TD280" s="168">
        <f t="shared" si="276"/>
        <v>0</v>
      </c>
      <c r="TE280" s="168">
        <f t="shared" si="276"/>
        <v>0</v>
      </c>
      <c r="TF280" s="168">
        <f t="shared" si="276"/>
        <v>0</v>
      </c>
      <c r="TG280" s="168">
        <f t="shared" si="276"/>
        <v>0</v>
      </c>
      <c r="TH280" s="168">
        <f t="shared" si="276"/>
        <v>0</v>
      </c>
      <c r="TI280" s="168">
        <f t="shared" si="276"/>
        <v>0</v>
      </c>
      <c r="TJ280" s="168">
        <f t="shared" si="276"/>
        <v>0</v>
      </c>
      <c r="TK280" s="94">
        <f t="shared" si="298"/>
        <v>1</v>
      </c>
      <c r="TM280">
        <v>4</v>
      </c>
      <c r="TP280" s="477">
        <f t="shared" si="299"/>
        <v>0</v>
      </c>
      <c r="TQ280" s="477">
        <f t="shared" si="299"/>
        <v>167.31</v>
      </c>
      <c r="TR280" s="25">
        <f t="shared" si="300"/>
        <v>946.89480000000015</v>
      </c>
      <c r="TS280">
        <f>+RANK(SI280,B280:SI280,1)</f>
        <v>394</v>
      </c>
      <c r="TT280" s="168">
        <f>+TS280/SZ280</f>
        <v>0.78800000000000003</v>
      </c>
      <c r="TV280" s="168">
        <f t="shared" si="301"/>
        <v>0.74199999999999999</v>
      </c>
    </row>
    <row r="281" spans="1:542">
      <c r="A281" s="249">
        <v>2018</v>
      </c>
      <c r="B281" s="231">
        <f t="shared" ref="B281:BM281" si="318">+IF(B207*B126=1,IFERROR(ROUND($B$229*0.65*MIN(0.1*B267,MAX(0,0.86*B267-B274)),2),""),"")</f>
        <v>7453.9</v>
      </c>
      <c r="C281" s="231">
        <f t="shared" si="318"/>
        <v>0</v>
      </c>
      <c r="D281" s="231">
        <f t="shared" si="318"/>
        <v>6500.91</v>
      </c>
      <c r="E281" s="231">
        <f t="shared" si="318"/>
        <v>0</v>
      </c>
      <c r="F281" s="231">
        <f t="shared" si="318"/>
        <v>7299.15</v>
      </c>
      <c r="G281" s="231">
        <f t="shared" si="318"/>
        <v>0</v>
      </c>
      <c r="H281" s="231">
        <f t="shared" si="318"/>
        <v>6632.03</v>
      </c>
      <c r="I281" s="231">
        <f t="shared" si="318"/>
        <v>0</v>
      </c>
      <c r="J281" s="231">
        <f t="shared" si="318"/>
        <v>7440.97</v>
      </c>
      <c r="K281" s="231">
        <f t="shared" si="318"/>
        <v>0</v>
      </c>
      <c r="L281" s="231">
        <f t="shared" si="318"/>
        <v>0</v>
      </c>
      <c r="M281" s="231">
        <f t="shared" si="318"/>
        <v>3507.37</v>
      </c>
      <c r="N281" s="231">
        <f t="shared" si="318"/>
        <v>0</v>
      </c>
      <c r="O281" s="231">
        <f t="shared" si="318"/>
        <v>7195.15</v>
      </c>
      <c r="P281" s="231">
        <f t="shared" si="318"/>
        <v>0</v>
      </c>
      <c r="Q281" s="231">
        <f t="shared" si="318"/>
        <v>0</v>
      </c>
      <c r="R281" s="231">
        <f t="shared" si="318"/>
        <v>7311.2</v>
      </c>
      <c r="S281" s="231">
        <f t="shared" si="318"/>
        <v>8105</v>
      </c>
      <c r="T281" s="231">
        <f t="shared" si="318"/>
        <v>0</v>
      </c>
      <c r="U281" s="231">
        <f t="shared" si="318"/>
        <v>0</v>
      </c>
      <c r="V281" s="231">
        <f t="shared" si="318"/>
        <v>2600.1</v>
      </c>
      <c r="W281" s="231">
        <f t="shared" si="318"/>
        <v>0</v>
      </c>
      <c r="X281" s="231">
        <f t="shared" si="318"/>
        <v>0</v>
      </c>
      <c r="Y281" s="231">
        <f t="shared" si="318"/>
        <v>0</v>
      </c>
      <c r="Z281" s="231">
        <f t="shared" si="318"/>
        <v>6917.23</v>
      </c>
      <c r="AA281" s="231">
        <f t="shared" si="318"/>
        <v>7617.26</v>
      </c>
      <c r="AB281" s="231">
        <f t="shared" si="318"/>
        <v>0</v>
      </c>
      <c r="AC281" s="231">
        <f t="shared" si="318"/>
        <v>7760.44</v>
      </c>
      <c r="AD281" s="231">
        <f t="shared" si="318"/>
        <v>0</v>
      </c>
      <c r="AE281" s="231">
        <f t="shared" si="318"/>
        <v>7594.09</v>
      </c>
      <c r="AF281" s="231">
        <f t="shared" si="318"/>
        <v>0</v>
      </c>
      <c r="AG281" s="231">
        <f t="shared" si="318"/>
        <v>6999.55</v>
      </c>
      <c r="AH281" s="231">
        <f t="shared" si="318"/>
        <v>0</v>
      </c>
      <c r="AI281" s="231">
        <f t="shared" si="318"/>
        <v>0</v>
      </c>
      <c r="AJ281" s="231">
        <f t="shared" si="318"/>
        <v>7050.85</v>
      </c>
      <c r="AK281" s="231">
        <f t="shared" si="318"/>
        <v>8684.4599999999991</v>
      </c>
      <c r="AL281" s="231">
        <f t="shared" si="318"/>
        <v>0</v>
      </c>
      <c r="AM281" s="231">
        <f t="shared" si="318"/>
        <v>0</v>
      </c>
      <c r="AN281" s="231">
        <f t="shared" si="318"/>
        <v>7036.42</v>
      </c>
      <c r="AO281" s="231">
        <f t="shared" si="318"/>
        <v>0</v>
      </c>
      <c r="AP281" s="231">
        <f t="shared" si="318"/>
        <v>0</v>
      </c>
      <c r="AQ281" s="231">
        <f t="shared" si="318"/>
        <v>7751.46</v>
      </c>
      <c r="AR281" s="231">
        <f t="shared" si="318"/>
        <v>8006.79</v>
      </c>
      <c r="AS281" s="231">
        <f t="shared" si="318"/>
        <v>0</v>
      </c>
      <c r="AT281" s="231">
        <f t="shared" si="318"/>
        <v>0</v>
      </c>
      <c r="AU281" s="231">
        <f t="shared" si="318"/>
        <v>0</v>
      </c>
      <c r="AV281" s="231">
        <f t="shared" si="318"/>
        <v>0</v>
      </c>
      <c r="AW281" s="231">
        <f t="shared" si="318"/>
        <v>7568.63</v>
      </c>
      <c r="AX281" s="231">
        <f t="shared" si="318"/>
        <v>7717.5</v>
      </c>
      <c r="AY281" s="231">
        <f t="shared" si="318"/>
        <v>8918.39</v>
      </c>
      <c r="AZ281" s="231">
        <f t="shared" si="318"/>
        <v>7732.74</v>
      </c>
      <c r="BA281" s="231">
        <f t="shared" si="318"/>
        <v>0</v>
      </c>
      <c r="BB281" s="231">
        <f t="shared" si="318"/>
        <v>0</v>
      </c>
      <c r="BC281" s="231">
        <f t="shared" si="318"/>
        <v>0</v>
      </c>
      <c r="BD281" s="231">
        <f t="shared" si="318"/>
        <v>0</v>
      </c>
      <c r="BE281" s="231">
        <f t="shared" si="318"/>
        <v>0</v>
      </c>
      <c r="BF281" s="231">
        <f t="shared" si="318"/>
        <v>0</v>
      </c>
      <c r="BG281" s="231">
        <f t="shared" si="318"/>
        <v>0</v>
      </c>
      <c r="BH281" s="231">
        <f t="shared" si="318"/>
        <v>7239.2</v>
      </c>
      <c r="BI281" s="231">
        <f t="shared" si="318"/>
        <v>7470.29</v>
      </c>
      <c r="BJ281" s="231">
        <f t="shared" si="318"/>
        <v>0</v>
      </c>
      <c r="BK281" s="231">
        <f t="shared" si="318"/>
        <v>0</v>
      </c>
      <c r="BL281" s="231">
        <f t="shared" si="318"/>
        <v>8348.6299999999992</v>
      </c>
      <c r="BM281" s="231">
        <f t="shared" si="318"/>
        <v>0</v>
      </c>
      <c r="BN281" s="231">
        <f t="shared" ref="BN281:DY281" si="319">+IF(BN207*BN126=1,IFERROR(ROUND($B$229*0.65*MIN(0.1*BN267,MAX(0,0.86*BN267-BN274)),2),""),"")</f>
        <v>0</v>
      </c>
      <c r="BO281" s="231">
        <f t="shared" si="319"/>
        <v>7593.97</v>
      </c>
      <c r="BP281" s="231">
        <f t="shared" si="319"/>
        <v>0</v>
      </c>
      <c r="BQ281" s="231">
        <f t="shared" si="319"/>
        <v>5800.23</v>
      </c>
      <c r="BR281" s="231">
        <f t="shared" si="319"/>
        <v>1078.27</v>
      </c>
      <c r="BS281" s="231">
        <f t="shared" si="319"/>
        <v>2419.4299999999998</v>
      </c>
      <c r="BT281" s="231">
        <f t="shared" si="319"/>
        <v>6696.52</v>
      </c>
      <c r="BU281" s="231">
        <f t="shared" si="319"/>
        <v>0</v>
      </c>
      <c r="BV281" s="231">
        <f t="shared" si="319"/>
        <v>2924.61</v>
      </c>
      <c r="BW281" s="231">
        <f t="shared" si="319"/>
        <v>7415.23</v>
      </c>
      <c r="BX281" s="231">
        <f t="shared" si="319"/>
        <v>0</v>
      </c>
      <c r="BY281" s="231">
        <f t="shared" si="319"/>
        <v>0</v>
      </c>
      <c r="BZ281" s="231">
        <f t="shared" si="319"/>
        <v>0</v>
      </c>
      <c r="CA281" s="231">
        <f t="shared" si="319"/>
        <v>4300.93</v>
      </c>
      <c r="CB281" s="231">
        <f t="shared" si="319"/>
        <v>0</v>
      </c>
      <c r="CC281" s="231">
        <f t="shared" si="319"/>
        <v>0</v>
      </c>
      <c r="CD281" s="231">
        <f t="shared" si="319"/>
        <v>0</v>
      </c>
      <c r="CE281" s="231">
        <f t="shared" si="319"/>
        <v>7295.9</v>
      </c>
      <c r="CF281" s="231">
        <f t="shared" si="319"/>
        <v>5096.75</v>
      </c>
      <c r="CG281" s="231">
        <f t="shared" si="319"/>
        <v>0</v>
      </c>
      <c r="CH281" s="231">
        <f t="shared" si="319"/>
        <v>0</v>
      </c>
      <c r="CI281" s="231">
        <f t="shared" si="319"/>
        <v>4154.87</v>
      </c>
      <c r="CJ281" s="231">
        <f t="shared" si="319"/>
        <v>0</v>
      </c>
      <c r="CK281" s="231">
        <f t="shared" si="319"/>
        <v>7466.54</v>
      </c>
      <c r="CL281" s="231">
        <f t="shared" si="319"/>
        <v>0</v>
      </c>
      <c r="CM281" s="231">
        <f t="shared" si="319"/>
        <v>0</v>
      </c>
      <c r="CN281" s="231">
        <f t="shared" si="319"/>
        <v>0</v>
      </c>
      <c r="CO281" s="231">
        <f t="shared" si="319"/>
        <v>7610.66</v>
      </c>
      <c r="CP281" s="231">
        <f t="shared" si="319"/>
        <v>8157.58</v>
      </c>
      <c r="CQ281" s="231">
        <f t="shared" si="319"/>
        <v>0</v>
      </c>
      <c r="CR281" s="231">
        <f t="shared" si="319"/>
        <v>0</v>
      </c>
      <c r="CS281" s="231">
        <f t="shared" si="319"/>
        <v>8229.74</v>
      </c>
      <c r="CT281" s="231">
        <f t="shared" si="319"/>
        <v>7252.57</v>
      </c>
      <c r="CU281" s="231">
        <f t="shared" si="319"/>
        <v>0</v>
      </c>
      <c r="CV281" s="231">
        <f t="shared" si="319"/>
        <v>0</v>
      </c>
      <c r="CW281" s="231">
        <f t="shared" si="319"/>
        <v>0</v>
      </c>
      <c r="CX281" s="231">
        <f t="shared" si="319"/>
        <v>7825.76</v>
      </c>
      <c r="CY281" s="231">
        <f t="shared" si="319"/>
        <v>0</v>
      </c>
      <c r="CZ281" s="231">
        <f t="shared" si="319"/>
        <v>6165.38</v>
      </c>
      <c r="DA281" s="231">
        <f t="shared" si="319"/>
        <v>0</v>
      </c>
      <c r="DB281" s="231">
        <f t="shared" si="319"/>
        <v>0</v>
      </c>
      <c r="DC281" s="231">
        <f t="shared" si="319"/>
        <v>5456.59</v>
      </c>
      <c r="DD281" s="231">
        <f t="shared" si="319"/>
        <v>0</v>
      </c>
      <c r="DE281" s="231">
        <f t="shared" si="319"/>
        <v>2219.16</v>
      </c>
      <c r="DF281" s="231">
        <f t="shared" si="319"/>
        <v>0</v>
      </c>
      <c r="DG281" s="231">
        <f t="shared" si="319"/>
        <v>0</v>
      </c>
      <c r="DH281" s="231">
        <f t="shared" si="319"/>
        <v>0</v>
      </c>
      <c r="DI281" s="231">
        <f t="shared" si="319"/>
        <v>181.47</v>
      </c>
      <c r="DJ281" s="231">
        <f t="shared" si="319"/>
        <v>0</v>
      </c>
      <c r="DK281" s="231">
        <f t="shared" si="319"/>
        <v>0</v>
      </c>
      <c r="DL281" s="231">
        <f t="shared" si="319"/>
        <v>7333.04</v>
      </c>
      <c r="DM281" s="231">
        <f t="shared" si="319"/>
        <v>0</v>
      </c>
      <c r="DN281" s="231">
        <f t="shared" si="319"/>
        <v>0</v>
      </c>
      <c r="DO281" s="231">
        <f t="shared" si="319"/>
        <v>0</v>
      </c>
      <c r="DP281" s="231">
        <f t="shared" si="319"/>
        <v>0</v>
      </c>
      <c r="DQ281" s="231">
        <f t="shared" si="319"/>
        <v>0</v>
      </c>
      <c r="DR281" s="231">
        <f t="shared" si="319"/>
        <v>7284.75</v>
      </c>
      <c r="DS281" s="231">
        <f t="shared" si="319"/>
        <v>190.38</v>
      </c>
      <c r="DT281" s="231">
        <f t="shared" si="319"/>
        <v>0</v>
      </c>
      <c r="DU281" s="231">
        <f t="shared" si="319"/>
        <v>7742.61</v>
      </c>
      <c r="DV281" s="231">
        <f t="shared" si="319"/>
        <v>0</v>
      </c>
      <c r="DW281" s="231">
        <f t="shared" si="319"/>
        <v>0</v>
      </c>
      <c r="DX281" s="231">
        <f t="shared" si="319"/>
        <v>204.29</v>
      </c>
      <c r="DY281" s="231">
        <f t="shared" si="319"/>
        <v>0</v>
      </c>
      <c r="DZ281" s="231">
        <f t="shared" ref="DZ281:GK281" si="320">+IF(DZ207*DZ126=1,IFERROR(ROUND($B$229*0.65*MIN(0.1*DZ267,MAX(0,0.86*DZ267-DZ274)),2),""),"")</f>
        <v>0</v>
      </c>
      <c r="EA281" s="231">
        <f t="shared" si="320"/>
        <v>0</v>
      </c>
      <c r="EB281" s="231">
        <f t="shared" si="320"/>
        <v>7555.32</v>
      </c>
      <c r="EC281" s="231">
        <f t="shared" si="320"/>
        <v>7316.27</v>
      </c>
      <c r="ED281" s="231">
        <f t="shared" si="320"/>
        <v>0</v>
      </c>
      <c r="EE281" s="231">
        <f t="shared" si="320"/>
        <v>0</v>
      </c>
      <c r="EF281" s="231">
        <f t="shared" si="320"/>
        <v>7543.08</v>
      </c>
      <c r="EG281" s="231">
        <f t="shared" si="320"/>
        <v>0</v>
      </c>
      <c r="EH281" s="231">
        <f t="shared" si="320"/>
        <v>0</v>
      </c>
      <c r="EI281" s="231">
        <f t="shared" si="320"/>
        <v>0</v>
      </c>
      <c r="EJ281" s="231">
        <f t="shared" si="320"/>
        <v>0</v>
      </c>
      <c r="EK281" s="231">
        <f t="shared" si="320"/>
        <v>7243.25</v>
      </c>
      <c r="EL281" s="231">
        <f t="shared" si="320"/>
        <v>0</v>
      </c>
      <c r="EM281" s="231">
        <f t="shared" si="320"/>
        <v>7185.53</v>
      </c>
      <c r="EN281" s="231">
        <f t="shared" si="320"/>
        <v>0</v>
      </c>
      <c r="EO281" s="231">
        <f t="shared" si="320"/>
        <v>8441.02</v>
      </c>
      <c r="EP281" s="231">
        <f t="shared" si="320"/>
        <v>7336.25</v>
      </c>
      <c r="EQ281" s="231">
        <f t="shared" si="320"/>
        <v>0</v>
      </c>
      <c r="ER281" s="231">
        <f t="shared" si="320"/>
        <v>0</v>
      </c>
      <c r="ES281" s="231">
        <f t="shared" si="320"/>
        <v>0</v>
      </c>
      <c r="ET281" s="231">
        <f t="shared" si="320"/>
        <v>7839.15</v>
      </c>
      <c r="EU281" s="231">
        <f t="shared" si="320"/>
        <v>0</v>
      </c>
      <c r="EV281" s="231">
        <f t="shared" si="320"/>
        <v>7314.77</v>
      </c>
      <c r="EW281" s="231">
        <f t="shared" si="320"/>
        <v>0</v>
      </c>
      <c r="EX281" s="231">
        <f t="shared" si="320"/>
        <v>7087.8</v>
      </c>
      <c r="EY281" s="231">
        <f t="shared" si="320"/>
        <v>0</v>
      </c>
      <c r="EZ281" s="231">
        <f t="shared" si="320"/>
        <v>0</v>
      </c>
      <c r="FA281" s="231">
        <f t="shared" si="320"/>
        <v>8554.2900000000009</v>
      </c>
      <c r="FB281" s="231">
        <f t="shared" si="320"/>
        <v>0</v>
      </c>
      <c r="FC281" s="231">
        <f t="shared" si="320"/>
        <v>9264.74</v>
      </c>
      <c r="FD281" s="231">
        <f t="shared" si="320"/>
        <v>0</v>
      </c>
      <c r="FE281" s="231">
        <f t="shared" si="320"/>
        <v>8080.41</v>
      </c>
      <c r="FF281" s="231">
        <f t="shared" si="320"/>
        <v>0</v>
      </c>
      <c r="FG281" s="231">
        <f t="shared" si="320"/>
        <v>7534.32</v>
      </c>
      <c r="FH281" s="231">
        <f t="shared" si="320"/>
        <v>0</v>
      </c>
      <c r="FI281" s="231">
        <f t="shared" si="320"/>
        <v>0</v>
      </c>
      <c r="FJ281" s="231">
        <f t="shared" si="320"/>
        <v>0</v>
      </c>
      <c r="FK281" s="231">
        <f t="shared" si="320"/>
        <v>0</v>
      </c>
      <c r="FL281" s="231">
        <f t="shared" si="320"/>
        <v>0</v>
      </c>
      <c r="FM281" s="231">
        <f t="shared" si="320"/>
        <v>0</v>
      </c>
      <c r="FN281" s="231">
        <f t="shared" si="320"/>
        <v>0</v>
      </c>
      <c r="FO281" s="231">
        <f t="shared" si="320"/>
        <v>0</v>
      </c>
      <c r="FP281" s="231">
        <f t="shared" si="320"/>
        <v>0</v>
      </c>
      <c r="FQ281" s="231">
        <f t="shared" si="320"/>
        <v>0</v>
      </c>
      <c r="FR281" s="231">
        <f t="shared" si="320"/>
        <v>0</v>
      </c>
      <c r="FS281" s="231">
        <f t="shared" si="320"/>
        <v>7774.04</v>
      </c>
      <c r="FT281" s="231">
        <f t="shared" si="320"/>
        <v>2297.71</v>
      </c>
      <c r="FU281" s="231">
        <f t="shared" si="320"/>
        <v>0</v>
      </c>
      <c r="FV281" s="231">
        <f t="shared" si="320"/>
        <v>0</v>
      </c>
      <c r="FW281" s="231">
        <f t="shared" si="320"/>
        <v>2668.23</v>
      </c>
      <c r="FX281" s="231">
        <f t="shared" si="320"/>
        <v>4763.6000000000004</v>
      </c>
      <c r="FY281" s="231">
        <f t="shared" si="320"/>
        <v>7838.61</v>
      </c>
      <c r="FZ281" s="231">
        <f t="shared" si="320"/>
        <v>0</v>
      </c>
      <c r="GA281" s="231">
        <f t="shared" si="320"/>
        <v>0</v>
      </c>
      <c r="GB281" s="231">
        <f t="shared" si="320"/>
        <v>7278.53</v>
      </c>
      <c r="GC281" s="231">
        <f t="shared" si="320"/>
        <v>0</v>
      </c>
      <c r="GD281" s="231">
        <f t="shared" si="320"/>
        <v>0</v>
      </c>
      <c r="GE281" s="231">
        <f t="shared" si="320"/>
        <v>0</v>
      </c>
      <c r="GF281" s="231">
        <f t="shared" si="320"/>
        <v>0</v>
      </c>
      <c r="GG281" s="231">
        <f t="shared" si="320"/>
        <v>0</v>
      </c>
      <c r="GH281" s="231">
        <f t="shared" si="320"/>
        <v>0</v>
      </c>
      <c r="GI281" s="231">
        <f t="shared" si="320"/>
        <v>0</v>
      </c>
      <c r="GJ281" s="231">
        <f t="shared" si="320"/>
        <v>0</v>
      </c>
      <c r="GK281" s="231">
        <f t="shared" si="320"/>
        <v>5913.92</v>
      </c>
      <c r="GL281" s="231">
        <f t="shared" ref="GL281:IW281" si="321">+IF(GL207*GL126=1,IFERROR(ROUND($B$229*0.65*MIN(0.1*GL267,MAX(0,0.86*GL267-GL274)),2),""),"")</f>
        <v>7485.18</v>
      </c>
      <c r="GM281" s="231">
        <f t="shared" si="321"/>
        <v>0</v>
      </c>
      <c r="GN281" s="231">
        <f t="shared" si="321"/>
        <v>0</v>
      </c>
      <c r="GO281" s="231">
        <f t="shared" si="321"/>
        <v>7302.58</v>
      </c>
      <c r="GP281" s="231">
        <f t="shared" si="321"/>
        <v>5707.76</v>
      </c>
      <c r="GQ281" s="231">
        <f t="shared" si="321"/>
        <v>0</v>
      </c>
      <c r="GR281" s="231">
        <f t="shared" si="321"/>
        <v>7406.79</v>
      </c>
      <c r="GS281" s="231">
        <f t="shared" si="321"/>
        <v>0</v>
      </c>
      <c r="GT281" s="231">
        <f t="shared" si="321"/>
        <v>3920.48</v>
      </c>
      <c r="GU281" s="231">
        <f t="shared" si="321"/>
        <v>0</v>
      </c>
      <c r="GV281" s="231">
        <f t="shared" si="321"/>
        <v>0</v>
      </c>
      <c r="GW281" s="231">
        <f t="shared" si="321"/>
        <v>0</v>
      </c>
      <c r="GX281" s="231">
        <f t="shared" si="321"/>
        <v>0</v>
      </c>
      <c r="GY281" s="231">
        <f t="shared" si="321"/>
        <v>0</v>
      </c>
      <c r="GZ281" s="231">
        <f t="shared" si="321"/>
        <v>0</v>
      </c>
      <c r="HA281" s="231">
        <f t="shared" si="321"/>
        <v>5352.66</v>
      </c>
      <c r="HB281" s="231">
        <f t="shared" si="321"/>
        <v>0</v>
      </c>
      <c r="HC281" s="231">
        <f t="shared" si="321"/>
        <v>0</v>
      </c>
      <c r="HD281" s="231">
        <f t="shared" si="321"/>
        <v>2347.83</v>
      </c>
      <c r="HE281" s="231">
        <f t="shared" si="321"/>
        <v>7300.97</v>
      </c>
      <c r="HF281" s="231">
        <f t="shared" si="321"/>
        <v>0</v>
      </c>
      <c r="HG281" s="231">
        <f t="shared" si="321"/>
        <v>0</v>
      </c>
      <c r="HH281" s="231">
        <f t="shared" si="321"/>
        <v>0</v>
      </c>
      <c r="HI281" s="231">
        <f t="shared" si="321"/>
        <v>0</v>
      </c>
      <c r="HJ281" s="231">
        <f t="shared" si="321"/>
        <v>0</v>
      </c>
      <c r="HK281" s="231">
        <f t="shared" si="321"/>
        <v>9071.4500000000007</v>
      </c>
      <c r="HL281" s="231">
        <f t="shared" si="321"/>
        <v>0</v>
      </c>
      <c r="HM281" s="231">
        <f t="shared" si="321"/>
        <v>0</v>
      </c>
      <c r="HN281" s="231">
        <f t="shared" si="321"/>
        <v>0</v>
      </c>
      <c r="HO281" s="231">
        <f t="shared" si="321"/>
        <v>0</v>
      </c>
      <c r="HP281" s="231">
        <f t="shared" si="321"/>
        <v>0</v>
      </c>
      <c r="HQ281" s="231">
        <f t="shared" si="321"/>
        <v>0</v>
      </c>
      <c r="HR281" s="231">
        <f t="shared" si="321"/>
        <v>7537.54</v>
      </c>
      <c r="HS281" s="231">
        <f t="shared" si="321"/>
        <v>0</v>
      </c>
      <c r="HT281" s="231">
        <f t="shared" si="321"/>
        <v>0</v>
      </c>
      <c r="HU281" s="231">
        <f t="shared" si="321"/>
        <v>7213.94</v>
      </c>
      <c r="HV281" s="231">
        <f t="shared" si="321"/>
        <v>0</v>
      </c>
      <c r="HW281" s="231">
        <f t="shared" si="321"/>
        <v>3471.69</v>
      </c>
      <c r="HX281" s="231">
        <f t="shared" si="321"/>
        <v>0</v>
      </c>
      <c r="HY281" s="231">
        <f t="shared" si="321"/>
        <v>0</v>
      </c>
      <c r="HZ281" s="231">
        <f t="shared" si="321"/>
        <v>0</v>
      </c>
      <c r="IA281" s="231">
        <f t="shared" si="321"/>
        <v>0</v>
      </c>
      <c r="IB281" s="231">
        <f t="shared" si="321"/>
        <v>7996.95</v>
      </c>
      <c r="IC281" s="231">
        <f t="shared" si="321"/>
        <v>0</v>
      </c>
      <c r="ID281" s="231">
        <f t="shared" si="321"/>
        <v>0</v>
      </c>
      <c r="IE281" s="231">
        <f t="shared" si="321"/>
        <v>0</v>
      </c>
      <c r="IF281" s="231">
        <f t="shared" si="321"/>
        <v>0</v>
      </c>
      <c r="IG281" s="231">
        <f t="shared" si="321"/>
        <v>0</v>
      </c>
      <c r="IH281" s="231">
        <f t="shared" si="321"/>
        <v>0</v>
      </c>
      <c r="II281" s="231">
        <f t="shared" si="321"/>
        <v>7792.4</v>
      </c>
      <c r="IJ281" s="231">
        <f t="shared" si="321"/>
        <v>8027.53</v>
      </c>
      <c r="IK281" s="231">
        <f t="shared" si="321"/>
        <v>1418.59</v>
      </c>
      <c r="IL281" s="231">
        <f t="shared" si="321"/>
        <v>1052.1500000000001</v>
      </c>
      <c r="IM281" s="231">
        <f t="shared" si="321"/>
        <v>0</v>
      </c>
      <c r="IN281" s="231">
        <f t="shared" si="321"/>
        <v>7471.11</v>
      </c>
      <c r="IO281" s="231">
        <f t="shared" si="321"/>
        <v>0</v>
      </c>
      <c r="IP281" s="231">
        <f t="shared" si="321"/>
        <v>0</v>
      </c>
      <c r="IQ281" s="231">
        <f t="shared" si="321"/>
        <v>0</v>
      </c>
      <c r="IR281" s="231">
        <f t="shared" si="321"/>
        <v>0</v>
      </c>
      <c r="IS281" s="231">
        <f t="shared" si="321"/>
        <v>0</v>
      </c>
      <c r="IT281" s="231">
        <f t="shared" si="321"/>
        <v>3092.42</v>
      </c>
      <c r="IU281" s="231">
        <f t="shared" si="321"/>
        <v>0</v>
      </c>
      <c r="IV281" s="231">
        <f t="shared" si="321"/>
        <v>0</v>
      </c>
      <c r="IW281" s="231">
        <f t="shared" si="321"/>
        <v>0</v>
      </c>
      <c r="IX281" s="231">
        <f t="shared" ref="IX281:LI281" si="322">+IF(IX207*IX126=1,IFERROR(ROUND($B$229*0.65*MIN(0.1*IX267,MAX(0,0.86*IX267-IX274)),2),""),"")</f>
        <v>0</v>
      </c>
      <c r="IY281" s="231">
        <f t="shared" si="322"/>
        <v>0</v>
      </c>
      <c r="IZ281" s="231">
        <f t="shared" si="322"/>
        <v>4475</v>
      </c>
      <c r="JA281" s="231">
        <f t="shared" si="322"/>
        <v>0</v>
      </c>
      <c r="JB281" s="231">
        <f t="shared" si="322"/>
        <v>0</v>
      </c>
      <c r="JC281" s="231">
        <f t="shared" si="322"/>
        <v>8623.7199999999993</v>
      </c>
      <c r="JD281" s="231">
        <f t="shared" si="322"/>
        <v>0</v>
      </c>
      <c r="JE281" s="231">
        <f t="shared" si="322"/>
        <v>3481.64</v>
      </c>
      <c r="JF281" s="231">
        <f t="shared" si="322"/>
        <v>0</v>
      </c>
      <c r="JG281" s="231">
        <f t="shared" si="322"/>
        <v>7412.95</v>
      </c>
      <c r="JH281" s="231">
        <f t="shared" si="322"/>
        <v>0</v>
      </c>
      <c r="JI281" s="231">
        <f t="shared" si="322"/>
        <v>472.27</v>
      </c>
      <c r="JJ281" s="231">
        <f t="shared" si="322"/>
        <v>7267.3</v>
      </c>
      <c r="JK281" s="231">
        <f t="shared" si="322"/>
        <v>7094.14</v>
      </c>
      <c r="JL281" s="231">
        <f t="shared" si="322"/>
        <v>0</v>
      </c>
      <c r="JM281" s="231">
        <f t="shared" si="322"/>
        <v>7616.32</v>
      </c>
      <c r="JN281" s="231">
        <f t="shared" si="322"/>
        <v>1654.46</v>
      </c>
      <c r="JO281" s="231">
        <f t="shared" si="322"/>
        <v>7156.56</v>
      </c>
      <c r="JP281" s="231">
        <f t="shared" si="322"/>
        <v>0</v>
      </c>
      <c r="JQ281" s="231">
        <f t="shared" si="322"/>
        <v>0</v>
      </c>
      <c r="JR281" s="231">
        <f t="shared" si="322"/>
        <v>1018.71</v>
      </c>
      <c r="JS281" s="231">
        <f t="shared" si="322"/>
        <v>7121.4</v>
      </c>
      <c r="JT281" s="231">
        <f t="shared" si="322"/>
        <v>1191.22</v>
      </c>
      <c r="JU281" s="231">
        <f t="shared" si="322"/>
        <v>7421.22</v>
      </c>
      <c r="JV281" s="231">
        <f t="shared" si="322"/>
        <v>0</v>
      </c>
      <c r="JW281" s="231">
        <f t="shared" si="322"/>
        <v>0</v>
      </c>
      <c r="JX281" s="231">
        <f t="shared" si="322"/>
        <v>0</v>
      </c>
      <c r="JY281" s="231">
        <f t="shared" si="322"/>
        <v>7342.24</v>
      </c>
      <c r="JZ281" s="231">
        <f t="shared" si="322"/>
        <v>7331.19</v>
      </c>
      <c r="KA281" s="231">
        <f t="shared" si="322"/>
        <v>1733.19</v>
      </c>
      <c r="KB281" s="231">
        <f t="shared" si="322"/>
        <v>0</v>
      </c>
      <c r="KC281" s="231">
        <f t="shared" si="322"/>
        <v>7889.65</v>
      </c>
      <c r="KD281" s="231">
        <f t="shared" si="322"/>
        <v>949.02</v>
      </c>
      <c r="KE281" s="231">
        <f t="shared" si="322"/>
        <v>0</v>
      </c>
      <c r="KF281" s="231">
        <f t="shared" si="322"/>
        <v>0</v>
      </c>
      <c r="KG281" s="231">
        <f t="shared" si="322"/>
        <v>8178.82</v>
      </c>
      <c r="KH281" s="231">
        <f t="shared" si="322"/>
        <v>0</v>
      </c>
      <c r="KI281" s="231">
        <f t="shared" si="322"/>
        <v>0</v>
      </c>
      <c r="KJ281" s="231">
        <f t="shared" si="322"/>
        <v>0</v>
      </c>
      <c r="KK281" s="231">
        <f t="shared" si="322"/>
        <v>0</v>
      </c>
      <c r="KL281" s="231">
        <f t="shared" si="322"/>
        <v>2692.62</v>
      </c>
      <c r="KM281" s="231">
        <f t="shared" si="322"/>
        <v>7851.68</v>
      </c>
      <c r="KN281" s="231">
        <f t="shared" si="322"/>
        <v>0</v>
      </c>
      <c r="KO281" s="231">
        <f t="shared" si="322"/>
        <v>7188.65</v>
      </c>
      <c r="KP281" s="231">
        <f t="shared" si="322"/>
        <v>7070.21</v>
      </c>
      <c r="KQ281" s="231">
        <f t="shared" si="322"/>
        <v>0</v>
      </c>
      <c r="KR281" s="231">
        <f t="shared" si="322"/>
        <v>0</v>
      </c>
      <c r="KS281" s="231">
        <f t="shared" si="322"/>
        <v>0</v>
      </c>
      <c r="KT281" s="231">
        <f t="shared" si="322"/>
        <v>0</v>
      </c>
      <c r="KU281" s="231">
        <f t="shared" si="322"/>
        <v>0</v>
      </c>
      <c r="KV281" s="231">
        <f t="shared" si="322"/>
        <v>3658.08</v>
      </c>
      <c r="KW281" s="231">
        <f t="shared" si="322"/>
        <v>0</v>
      </c>
      <c r="KX281" s="231">
        <f t="shared" si="322"/>
        <v>0</v>
      </c>
      <c r="KY281" s="231">
        <f t="shared" si="322"/>
        <v>0</v>
      </c>
      <c r="KZ281" s="231">
        <f t="shared" si="322"/>
        <v>7929.34</v>
      </c>
      <c r="LA281" s="231">
        <f t="shared" si="322"/>
        <v>0</v>
      </c>
      <c r="LB281" s="231">
        <f t="shared" si="322"/>
        <v>9431.89</v>
      </c>
      <c r="LC281" s="231">
        <f t="shared" si="322"/>
        <v>0</v>
      </c>
      <c r="LD281" s="231">
        <f t="shared" si="322"/>
        <v>7464.51</v>
      </c>
      <c r="LE281" s="231">
        <f t="shared" si="322"/>
        <v>7437.43</v>
      </c>
      <c r="LF281" s="231">
        <f t="shared" si="322"/>
        <v>0</v>
      </c>
      <c r="LG281" s="231">
        <f t="shared" si="322"/>
        <v>6209</v>
      </c>
      <c r="LH281" s="231">
        <f t="shared" si="322"/>
        <v>0</v>
      </c>
      <c r="LI281" s="231">
        <f t="shared" si="322"/>
        <v>7318.2</v>
      </c>
      <c r="LJ281" s="231">
        <f t="shared" ref="LJ281:NU281" si="323">+IF(LJ207*LJ126=1,IFERROR(ROUND($B$229*0.65*MIN(0.1*LJ267,MAX(0,0.86*LJ267-LJ274)),2),""),"")</f>
        <v>0</v>
      </c>
      <c r="LK281" s="231">
        <f t="shared" si="323"/>
        <v>0</v>
      </c>
      <c r="LL281" s="231">
        <f t="shared" si="323"/>
        <v>3242.76</v>
      </c>
      <c r="LM281" s="231">
        <f t="shared" si="323"/>
        <v>0</v>
      </c>
      <c r="LN281" s="231">
        <f t="shared" si="323"/>
        <v>6535.3</v>
      </c>
      <c r="LO281" s="231">
        <f t="shared" si="323"/>
        <v>0</v>
      </c>
      <c r="LP281" s="231">
        <f t="shared" si="323"/>
        <v>4069.93</v>
      </c>
      <c r="LQ281" s="231">
        <f t="shared" si="323"/>
        <v>7638.03</v>
      </c>
      <c r="LR281" s="231">
        <f t="shared" si="323"/>
        <v>0</v>
      </c>
      <c r="LS281" s="231">
        <f t="shared" si="323"/>
        <v>1916.57</v>
      </c>
      <c r="LT281" s="231">
        <f t="shared" si="323"/>
        <v>7610.72</v>
      </c>
      <c r="LU281" s="231">
        <f t="shared" si="323"/>
        <v>7422.77</v>
      </c>
      <c r="LV281" s="231">
        <f t="shared" si="323"/>
        <v>0</v>
      </c>
      <c r="LW281" s="231">
        <f t="shared" si="323"/>
        <v>7953.92</v>
      </c>
      <c r="LX281" s="231">
        <f t="shared" si="323"/>
        <v>3223.21</v>
      </c>
      <c r="LY281" s="231">
        <f t="shared" si="323"/>
        <v>0</v>
      </c>
      <c r="LZ281" s="231">
        <f t="shared" si="323"/>
        <v>0</v>
      </c>
      <c r="MA281" s="231">
        <f t="shared" si="323"/>
        <v>8053.85</v>
      </c>
      <c r="MB281" s="231">
        <f t="shared" si="323"/>
        <v>2484.69</v>
      </c>
      <c r="MC281" s="231">
        <f t="shared" si="323"/>
        <v>0</v>
      </c>
      <c r="MD281" s="231">
        <f t="shared" si="323"/>
        <v>0</v>
      </c>
      <c r="ME281" s="231">
        <f t="shared" si="323"/>
        <v>7545.11</v>
      </c>
      <c r="MF281" s="231">
        <f t="shared" si="323"/>
        <v>0</v>
      </c>
      <c r="MG281" s="231">
        <f t="shared" si="323"/>
        <v>7890.1</v>
      </c>
      <c r="MH281" s="231">
        <f t="shared" si="323"/>
        <v>7522.42</v>
      </c>
      <c r="MI281" s="231">
        <f t="shared" si="323"/>
        <v>7473.01</v>
      </c>
      <c r="MJ281" s="231">
        <f t="shared" si="323"/>
        <v>1068.55</v>
      </c>
      <c r="MK281" s="231">
        <f t="shared" si="323"/>
        <v>968.73</v>
      </c>
      <c r="ML281" s="231">
        <f t="shared" si="323"/>
        <v>0</v>
      </c>
      <c r="MM281" s="231">
        <f t="shared" si="323"/>
        <v>7207.98</v>
      </c>
      <c r="MN281" s="231">
        <f t="shared" si="323"/>
        <v>0</v>
      </c>
      <c r="MO281" s="231">
        <f t="shared" si="323"/>
        <v>0</v>
      </c>
      <c r="MP281" s="231">
        <f t="shared" si="323"/>
        <v>1351.23</v>
      </c>
      <c r="MQ281" s="231">
        <f t="shared" si="323"/>
        <v>2652.59</v>
      </c>
      <c r="MR281" s="231">
        <f t="shared" si="323"/>
        <v>0</v>
      </c>
      <c r="MS281" s="231">
        <f t="shared" si="323"/>
        <v>7228.82</v>
      </c>
      <c r="MT281" s="231">
        <f t="shared" si="323"/>
        <v>7464.82</v>
      </c>
      <c r="MU281" s="231">
        <f t="shared" si="323"/>
        <v>0</v>
      </c>
      <c r="MV281" s="231">
        <f t="shared" si="323"/>
        <v>0</v>
      </c>
      <c r="MW281" s="231">
        <f t="shared" si="323"/>
        <v>0</v>
      </c>
      <c r="MX281" s="231">
        <f t="shared" si="323"/>
        <v>8658</v>
      </c>
      <c r="MY281" s="231">
        <f t="shared" si="323"/>
        <v>8066.14</v>
      </c>
      <c r="MZ281" s="231">
        <f t="shared" si="323"/>
        <v>0</v>
      </c>
      <c r="NA281" s="231">
        <f t="shared" si="323"/>
        <v>0</v>
      </c>
      <c r="NB281" s="231">
        <f t="shared" si="323"/>
        <v>0</v>
      </c>
      <c r="NC281" s="231">
        <f t="shared" si="323"/>
        <v>0</v>
      </c>
      <c r="ND281" s="231">
        <f t="shared" si="323"/>
        <v>0</v>
      </c>
      <c r="NE281" s="231">
        <f t="shared" si="323"/>
        <v>7608.6</v>
      </c>
      <c r="NF281" s="231">
        <f t="shared" si="323"/>
        <v>0</v>
      </c>
      <c r="NG281" s="231">
        <f t="shared" si="323"/>
        <v>0</v>
      </c>
      <c r="NH281" s="231">
        <f t="shared" si="323"/>
        <v>0</v>
      </c>
      <c r="NI281" s="231">
        <f t="shared" si="323"/>
        <v>0</v>
      </c>
      <c r="NJ281" s="231">
        <f t="shared" si="323"/>
        <v>0</v>
      </c>
      <c r="NK281" s="231">
        <f t="shared" si="323"/>
        <v>0</v>
      </c>
      <c r="NL281" s="231">
        <f t="shared" si="323"/>
        <v>2705.16</v>
      </c>
      <c r="NM281" s="231">
        <f t="shared" si="323"/>
        <v>0</v>
      </c>
      <c r="NN281" s="231">
        <f t="shared" si="323"/>
        <v>0</v>
      </c>
      <c r="NO281" s="231">
        <f t="shared" si="323"/>
        <v>0</v>
      </c>
      <c r="NP281" s="231">
        <f t="shared" si="323"/>
        <v>5845.57</v>
      </c>
      <c r="NQ281" s="231">
        <f t="shared" si="323"/>
        <v>0</v>
      </c>
      <c r="NR281" s="231">
        <f t="shared" si="323"/>
        <v>322.83</v>
      </c>
      <c r="NS281" s="231">
        <f t="shared" si="323"/>
        <v>7516.69</v>
      </c>
      <c r="NT281" s="231">
        <f t="shared" si="323"/>
        <v>0</v>
      </c>
      <c r="NU281" s="231">
        <f t="shared" si="323"/>
        <v>0</v>
      </c>
      <c r="NV281" s="231">
        <f t="shared" ref="NV281:QG281" si="324">+IF(NV207*NV126=1,IFERROR(ROUND($B$229*0.65*MIN(0.1*NV267,MAX(0,0.86*NV267-NV274)),2),""),"")</f>
        <v>7677.48</v>
      </c>
      <c r="NW281" s="231">
        <f t="shared" si="324"/>
        <v>7538.27</v>
      </c>
      <c r="NX281" s="231">
        <f t="shared" si="324"/>
        <v>0</v>
      </c>
      <c r="NY281" s="231">
        <f t="shared" si="324"/>
        <v>7234.28</v>
      </c>
      <c r="NZ281" s="231">
        <f t="shared" si="324"/>
        <v>0</v>
      </c>
      <c r="OA281" s="231">
        <f t="shared" si="324"/>
        <v>0</v>
      </c>
      <c r="OB281" s="231">
        <f t="shared" si="324"/>
        <v>0</v>
      </c>
      <c r="OC281" s="231">
        <f t="shared" si="324"/>
        <v>0</v>
      </c>
      <c r="OD281" s="231">
        <f t="shared" si="324"/>
        <v>0</v>
      </c>
      <c r="OE281" s="231">
        <f t="shared" si="324"/>
        <v>0</v>
      </c>
      <c r="OF281" s="231">
        <f t="shared" si="324"/>
        <v>0</v>
      </c>
      <c r="OG281" s="231">
        <f t="shared" si="324"/>
        <v>7078.11</v>
      </c>
      <c r="OH281" s="231">
        <f t="shared" si="324"/>
        <v>0</v>
      </c>
      <c r="OI281" s="231">
        <f t="shared" si="324"/>
        <v>0</v>
      </c>
      <c r="OJ281" s="231">
        <f t="shared" si="324"/>
        <v>0</v>
      </c>
      <c r="OK281" s="231">
        <f t="shared" si="324"/>
        <v>7431.58</v>
      </c>
      <c r="OL281" s="231">
        <f t="shared" si="324"/>
        <v>7129.42</v>
      </c>
      <c r="OM281" s="231">
        <f t="shared" si="324"/>
        <v>4356.34</v>
      </c>
      <c r="ON281" s="231">
        <f t="shared" si="324"/>
        <v>0</v>
      </c>
      <c r="OO281" s="231">
        <f t="shared" si="324"/>
        <v>4362.18</v>
      </c>
      <c r="OP281" s="231">
        <f t="shared" si="324"/>
        <v>7315.65</v>
      </c>
      <c r="OQ281" s="231">
        <f t="shared" si="324"/>
        <v>0</v>
      </c>
      <c r="OR281" s="231">
        <f t="shared" si="324"/>
        <v>7440.71</v>
      </c>
      <c r="OS281" s="231">
        <f t="shared" si="324"/>
        <v>7578.89</v>
      </c>
      <c r="OT281" s="231">
        <f t="shared" si="324"/>
        <v>0</v>
      </c>
      <c r="OU281" s="231">
        <f t="shared" si="324"/>
        <v>0</v>
      </c>
      <c r="OV281" s="231">
        <f t="shared" si="324"/>
        <v>0</v>
      </c>
      <c r="OW281" s="231">
        <f t="shared" si="324"/>
        <v>0</v>
      </c>
      <c r="OX281" s="231">
        <f t="shared" si="324"/>
        <v>201.92</v>
      </c>
      <c r="OY281" s="231">
        <f t="shared" si="324"/>
        <v>0</v>
      </c>
      <c r="OZ281" s="231">
        <f t="shared" si="324"/>
        <v>0</v>
      </c>
      <c r="PA281" s="231">
        <f t="shared" si="324"/>
        <v>7692.49</v>
      </c>
      <c r="PB281" s="231">
        <f t="shared" si="324"/>
        <v>5532.44</v>
      </c>
      <c r="PC281" s="231">
        <f t="shared" si="324"/>
        <v>0</v>
      </c>
      <c r="PD281" s="231">
        <f t="shared" si="324"/>
        <v>595.14</v>
      </c>
      <c r="PE281" s="231">
        <f t="shared" si="324"/>
        <v>0</v>
      </c>
      <c r="PF281" s="231">
        <f t="shared" si="324"/>
        <v>0</v>
      </c>
      <c r="PG281" s="231">
        <f t="shared" si="324"/>
        <v>0</v>
      </c>
      <c r="PH281" s="231">
        <f t="shared" si="324"/>
        <v>8196.92</v>
      </c>
      <c r="PI281" s="231">
        <f t="shared" si="324"/>
        <v>0</v>
      </c>
      <c r="PJ281" s="231">
        <f t="shared" si="324"/>
        <v>0</v>
      </c>
      <c r="PK281" s="231">
        <f t="shared" si="324"/>
        <v>0</v>
      </c>
      <c r="PL281" s="231">
        <f t="shared" si="324"/>
        <v>0</v>
      </c>
      <c r="PM281" s="231">
        <f t="shared" si="324"/>
        <v>0</v>
      </c>
      <c r="PN281" s="231">
        <f t="shared" si="324"/>
        <v>0</v>
      </c>
      <c r="PO281" s="231">
        <f t="shared" si="324"/>
        <v>0</v>
      </c>
      <c r="PP281" s="231">
        <f t="shared" si="324"/>
        <v>0</v>
      </c>
      <c r="PQ281" s="231">
        <f t="shared" si="324"/>
        <v>7224.52</v>
      </c>
      <c r="PR281" s="231">
        <f t="shared" si="324"/>
        <v>2130.06</v>
      </c>
      <c r="PS281" s="231">
        <f t="shared" si="324"/>
        <v>0</v>
      </c>
      <c r="PT281" s="231">
        <f t="shared" si="324"/>
        <v>0</v>
      </c>
      <c r="PU281" s="231">
        <f t="shared" si="324"/>
        <v>0</v>
      </c>
      <c r="PV281" s="231">
        <f t="shared" si="324"/>
        <v>0</v>
      </c>
      <c r="PW281" s="231">
        <f t="shared" si="324"/>
        <v>7225.62</v>
      </c>
      <c r="PX281" s="231">
        <f t="shared" si="324"/>
        <v>0</v>
      </c>
      <c r="PY281" s="231">
        <f t="shared" si="324"/>
        <v>7500.39</v>
      </c>
      <c r="PZ281" s="231">
        <f t="shared" si="324"/>
        <v>0</v>
      </c>
      <c r="QA281" s="231">
        <f t="shared" si="324"/>
        <v>1164.33</v>
      </c>
      <c r="QB281" s="231">
        <f t="shared" si="324"/>
        <v>7707.27</v>
      </c>
      <c r="QC281" s="231">
        <f t="shared" si="324"/>
        <v>0</v>
      </c>
      <c r="QD281" s="231">
        <f t="shared" si="324"/>
        <v>7197.59</v>
      </c>
      <c r="QE281" s="231">
        <f t="shared" si="324"/>
        <v>0</v>
      </c>
      <c r="QF281" s="231">
        <f t="shared" si="324"/>
        <v>1873.55</v>
      </c>
      <c r="QG281" s="231">
        <f t="shared" si="324"/>
        <v>0</v>
      </c>
      <c r="QH281" s="231">
        <f t="shared" ref="QH281:SG281" si="325">+IF(QH207*QH126=1,IFERROR(ROUND($B$229*0.65*MIN(0.1*QH267,MAX(0,0.86*QH267-QH274)),2),""),"")</f>
        <v>7762.72</v>
      </c>
      <c r="QI281" s="231">
        <f t="shared" si="325"/>
        <v>0</v>
      </c>
      <c r="QJ281" s="231">
        <f t="shared" si="325"/>
        <v>0</v>
      </c>
      <c r="QK281" s="231">
        <f t="shared" si="325"/>
        <v>0</v>
      </c>
      <c r="QL281" s="231">
        <f t="shared" si="325"/>
        <v>7274.32</v>
      </c>
      <c r="QM281" s="231">
        <f t="shared" si="325"/>
        <v>0</v>
      </c>
      <c r="QN281" s="231">
        <f t="shared" si="325"/>
        <v>2446.59</v>
      </c>
      <c r="QO281" s="231">
        <f t="shared" si="325"/>
        <v>0</v>
      </c>
      <c r="QP281" s="231">
        <f t="shared" si="325"/>
        <v>0</v>
      </c>
      <c r="QQ281" s="231">
        <f t="shared" si="325"/>
        <v>0</v>
      </c>
      <c r="QR281" s="231">
        <f t="shared" si="325"/>
        <v>0</v>
      </c>
      <c r="QS281" s="231">
        <f t="shared" si="325"/>
        <v>0</v>
      </c>
      <c r="QT281" s="231">
        <f t="shared" si="325"/>
        <v>0</v>
      </c>
      <c r="QU281" s="231">
        <f t="shared" si="325"/>
        <v>0</v>
      </c>
      <c r="QV281" s="231">
        <f t="shared" si="325"/>
        <v>0</v>
      </c>
      <c r="QW281" s="231">
        <f t="shared" si="325"/>
        <v>7633.7</v>
      </c>
      <c r="QX281" s="231">
        <f t="shared" si="325"/>
        <v>7357.7</v>
      </c>
      <c r="QY281" s="231">
        <f t="shared" si="325"/>
        <v>0</v>
      </c>
      <c r="QZ281" s="231">
        <f t="shared" si="325"/>
        <v>7557.58</v>
      </c>
      <c r="RA281" s="231">
        <f t="shared" si="325"/>
        <v>0</v>
      </c>
      <c r="RB281" s="231">
        <f t="shared" si="325"/>
        <v>7665.37</v>
      </c>
      <c r="RC281" s="231">
        <f t="shared" si="325"/>
        <v>543.69000000000005</v>
      </c>
      <c r="RD281" s="231">
        <f t="shared" si="325"/>
        <v>0</v>
      </c>
      <c r="RE281" s="231">
        <f t="shared" si="325"/>
        <v>0</v>
      </c>
      <c r="RF281" s="231">
        <f t="shared" si="325"/>
        <v>0</v>
      </c>
      <c r="RG281" s="231">
        <f t="shared" si="325"/>
        <v>5629.13</v>
      </c>
      <c r="RH281" s="231">
        <f t="shared" si="325"/>
        <v>0</v>
      </c>
      <c r="RI281" s="231">
        <f t="shared" si="325"/>
        <v>820.97</v>
      </c>
      <c r="RJ281" s="231">
        <f t="shared" si="325"/>
        <v>7793.53</v>
      </c>
      <c r="RK281" s="231">
        <f t="shared" si="325"/>
        <v>0</v>
      </c>
      <c r="RL281" s="231">
        <f t="shared" si="325"/>
        <v>2694.73</v>
      </c>
      <c r="RM281" s="231">
        <f t="shared" si="325"/>
        <v>0</v>
      </c>
      <c r="RN281" s="231">
        <f t="shared" si="325"/>
        <v>2607.6999999999998</v>
      </c>
      <c r="RO281" s="231">
        <f t="shared" si="325"/>
        <v>7818.46</v>
      </c>
      <c r="RP281" s="231">
        <f t="shared" si="325"/>
        <v>0</v>
      </c>
      <c r="RQ281" s="231">
        <f t="shared" si="325"/>
        <v>0</v>
      </c>
      <c r="RR281" s="231">
        <f t="shared" si="325"/>
        <v>0</v>
      </c>
      <c r="RS281" s="231">
        <f t="shared" si="325"/>
        <v>0</v>
      </c>
      <c r="RT281" s="231">
        <f t="shared" si="325"/>
        <v>0</v>
      </c>
      <c r="RU281" s="231">
        <f t="shared" si="325"/>
        <v>0</v>
      </c>
      <c r="RV281" s="231">
        <f t="shared" si="325"/>
        <v>0</v>
      </c>
      <c r="RW281" s="231">
        <f t="shared" si="325"/>
        <v>0</v>
      </c>
      <c r="RX281" s="231">
        <f t="shared" si="325"/>
        <v>0</v>
      </c>
      <c r="RY281" s="231">
        <f t="shared" si="325"/>
        <v>0</v>
      </c>
      <c r="RZ281" s="231">
        <f t="shared" si="325"/>
        <v>7765.83</v>
      </c>
      <c r="SA281" s="231">
        <f t="shared" si="325"/>
        <v>7367.1</v>
      </c>
      <c r="SB281" s="231">
        <f t="shared" si="325"/>
        <v>0</v>
      </c>
      <c r="SC281" s="231">
        <f t="shared" si="325"/>
        <v>0</v>
      </c>
      <c r="SD281" s="231">
        <f t="shared" si="325"/>
        <v>0</v>
      </c>
      <c r="SE281" s="231">
        <f t="shared" si="325"/>
        <v>7810.83</v>
      </c>
      <c r="SF281" s="231">
        <f t="shared" si="325"/>
        <v>7670.49</v>
      </c>
      <c r="SG281" s="231">
        <f t="shared" si="325"/>
        <v>291.62</v>
      </c>
      <c r="SH281" s="231"/>
      <c r="SI281" s="231">
        <f t="shared" si="285"/>
        <v>2350.3714799999998</v>
      </c>
      <c r="SJ281" s="231"/>
      <c r="SK281" s="231"/>
      <c r="SP281" s="25"/>
      <c r="SQ281" s="247">
        <f t="shared" si="286"/>
        <v>2018</v>
      </c>
      <c r="SR281" s="247">
        <f t="shared" si="287"/>
        <v>304</v>
      </c>
      <c r="SS281" s="247">
        <f t="shared" si="288"/>
        <v>500</v>
      </c>
      <c r="ST281" s="247">
        <f t="shared" si="289"/>
        <v>500</v>
      </c>
      <c r="SU281" s="247">
        <f t="shared" si="290"/>
        <v>500</v>
      </c>
      <c r="SV281" s="247">
        <f t="shared" si="291"/>
        <v>500</v>
      </c>
      <c r="SW281" s="247">
        <f t="shared" si="292"/>
        <v>500</v>
      </c>
      <c r="SX281" s="247">
        <f t="shared" si="293"/>
        <v>500</v>
      </c>
      <c r="SY281" s="247">
        <f t="shared" si="294"/>
        <v>500</v>
      </c>
      <c r="SZ281" s="247">
        <f t="shared" si="295"/>
        <v>500</v>
      </c>
      <c r="TA281" s="25"/>
      <c r="TB281" s="168">
        <f t="shared" si="296"/>
        <v>0.60799999999999998</v>
      </c>
      <c r="TC281" s="168">
        <f t="shared" si="297"/>
        <v>0.39200000000000002</v>
      </c>
      <c r="TD281" s="168">
        <f t="shared" si="276"/>
        <v>0</v>
      </c>
      <c r="TE281" s="168">
        <f t="shared" si="276"/>
        <v>0</v>
      </c>
      <c r="TF281" s="168">
        <f t="shared" si="276"/>
        <v>0</v>
      </c>
      <c r="TG281" s="168">
        <f t="shared" si="276"/>
        <v>0</v>
      </c>
      <c r="TH281" s="168">
        <f t="shared" si="276"/>
        <v>0</v>
      </c>
      <c r="TI281" s="168">
        <f t="shared" si="276"/>
        <v>0</v>
      </c>
      <c r="TJ281" s="168">
        <f t="shared" si="276"/>
        <v>0</v>
      </c>
      <c r="TK281" s="94">
        <f t="shared" si="298"/>
        <v>1</v>
      </c>
      <c r="TM281">
        <v>5</v>
      </c>
      <c r="TP281" s="477">
        <f t="shared" si="299"/>
        <v>0</v>
      </c>
      <c r="TQ281" s="477">
        <f t="shared" si="299"/>
        <v>6999.55</v>
      </c>
      <c r="TR281" s="25">
        <f t="shared" si="300"/>
        <v>2350.3714799999998</v>
      </c>
      <c r="TS281">
        <f>+RANK(SI281,B281:SI281,1)</f>
        <v>333</v>
      </c>
      <c r="TT281" s="168">
        <f>+TS281/SZ281</f>
        <v>0.66600000000000004</v>
      </c>
      <c r="TV281" s="168">
        <f t="shared" si="301"/>
        <v>0.60799999999999998</v>
      </c>
    </row>
    <row r="282" spans="1:542">
      <c r="A282" s="249"/>
      <c r="TJ282" s="168"/>
      <c r="TN282" s="168"/>
    </row>
    <row r="283" spans="1:542">
      <c r="A283" s="249"/>
    </row>
    <row r="284" spans="1:542" s="167" customFormat="1">
      <c r="A284" s="320"/>
    </row>
    <row r="285" spans="1:542">
      <c r="A285" s="90"/>
    </row>
    <row r="286" spans="1:542">
      <c r="A286" s="90"/>
    </row>
    <row r="287" spans="1:542">
      <c r="A287" s="90"/>
    </row>
    <row r="288" spans="1:542">
      <c r="A288" s="90"/>
    </row>
    <row r="289" spans="1:1">
      <c r="A289" s="90"/>
    </row>
    <row r="290" spans="1:1">
      <c r="A290" s="90"/>
    </row>
    <row r="291" spans="1:1">
      <c r="A291" s="90"/>
    </row>
    <row r="292" spans="1:1">
      <c r="A292" s="90"/>
    </row>
    <row r="293" spans="1:1">
      <c r="A293" s="90"/>
    </row>
    <row r="294" spans="1:1">
      <c r="A294" s="90"/>
    </row>
    <row r="295" spans="1:1">
      <c r="A295" s="90"/>
    </row>
    <row r="296" spans="1:1">
      <c r="A296" s="90"/>
    </row>
    <row r="297" spans="1:1">
      <c r="A297" s="90"/>
    </row>
  </sheetData>
  <mergeCells count="3">
    <mergeCell ref="B57:E57"/>
    <mergeCell ref="F57:I57"/>
    <mergeCell ref="G39:J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P51"/>
  <sheetViews>
    <sheetView showGridLines="0" zoomScaleNormal="100" workbookViewId="0"/>
  </sheetViews>
  <sheetFormatPr defaultColWidth="9.109375" defaultRowHeight="13.2"/>
  <cols>
    <col min="1" max="1" width="1.6640625" style="367" customWidth="1"/>
    <col min="2" max="2" width="1.6640625" style="368" customWidth="1"/>
    <col min="3" max="3" width="6.88671875" style="180" customWidth="1"/>
    <col min="4" max="4" width="93.5546875" style="180" bestFit="1" customWidth="1"/>
    <col min="5" max="10" width="18.33203125" style="180" bestFit="1" customWidth="1"/>
    <col min="11" max="11" width="20" style="180" bestFit="1" customWidth="1"/>
    <col min="12" max="14" width="18.33203125" style="180" bestFit="1" customWidth="1"/>
    <col min="15" max="15" width="17.5546875" style="180" bestFit="1" customWidth="1"/>
    <col min="16" max="17" width="13.33203125" style="180" customWidth="1"/>
    <col min="18" max="16384" width="9.109375" style="180"/>
  </cols>
  <sheetData>
    <row r="1" spans="1:16" s="369" customFormat="1" ht="18" thickBot="1">
      <c r="C1" s="369" t="s">
        <v>829</v>
      </c>
    </row>
    <row r="2" spans="1:16" ht="10.5" customHeight="1" thickTop="1">
      <c r="A2" s="363"/>
      <c r="B2" s="364"/>
      <c r="C2" s="605"/>
      <c r="D2" s="605"/>
      <c r="E2" s="605"/>
      <c r="F2" s="605"/>
      <c r="G2" s="605"/>
      <c r="H2" s="605"/>
      <c r="I2" s="605"/>
      <c r="J2" s="605"/>
      <c r="K2" s="605"/>
      <c r="L2" s="605"/>
      <c r="M2" s="605"/>
      <c r="N2" s="605"/>
    </row>
    <row r="3" spans="1:16" s="430" customFormat="1">
      <c r="A3" s="363"/>
      <c r="B3" s="364"/>
      <c r="E3" s="431"/>
      <c r="F3" s="431"/>
    </row>
    <row r="4" spans="1:16" s="433" customFormat="1" ht="15.6">
      <c r="A4" s="363"/>
      <c r="B4" s="364"/>
      <c r="C4" s="432" t="s">
        <v>899</v>
      </c>
    </row>
    <row r="5" spans="1:16" s="433" customFormat="1" ht="15.6">
      <c r="A5" s="363"/>
      <c r="B5" s="364"/>
      <c r="C5" s="432" t="s">
        <v>898</v>
      </c>
      <c r="E5" s="434"/>
      <c r="F5" s="434"/>
      <c r="G5" s="434"/>
      <c r="H5" s="434"/>
      <c r="I5" s="434"/>
      <c r="J5" s="434"/>
      <c r="K5" s="434"/>
      <c r="L5" s="434"/>
      <c r="M5" s="434"/>
      <c r="N5" s="434"/>
    </row>
    <row r="6" spans="1:16" s="433" customFormat="1" ht="15.6">
      <c r="A6" s="363"/>
      <c r="B6" s="364"/>
      <c r="C6" s="432"/>
      <c r="E6" s="434"/>
      <c r="F6" s="434"/>
      <c r="G6" s="434"/>
      <c r="H6" s="434"/>
      <c r="I6" s="434"/>
      <c r="J6" s="434"/>
      <c r="K6" s="434"/>
      <c r="L6" s="434"/>
      <c r="M6" s="434"/>
      <c r="N6" s="434"/>
    </row>
    <row r="7" spans="1:16" s="433" customFormat="1" ht="15.6">
      <c r="A7" s="363"/>
      <c r="B7" s="364"/>
      <c r="D7" s="432" t="s">
        <v>903</v>
      </c>
      <c r="G7" s="434"/>
      <c r="H7" s="434"/>
      <c r="I7" s="434"/>
      <c r="J7" s="434"/>
      <c r="K7" s="434"/>
      <c r="L7" s="434"/>
    </row>
    <row r="8" spans="1:16" s="433" customFormat="1" ht="16.2" thickBot="1">
      <c r="A8" s="363"/>
      <c r="B8" s="364"/>
      <c r="D8" s="432"/>
      <c r="E8" s="435"/>
      <c r="F8" s="434"/>
      <c r="G8" s="434"/>
      <c r="H8" s="434"/>
      <c r="I8" s="434"/>
      <c r="J8" s="434"/>
      <c r="K8" s="434"/>
      <c r="L8" s="434"/>
      <c r="M8" s="434"/>
      <c r="N8" s="434"/>
    </row>
    <row r="9" spans="1:16" s="433" customFormat="1" ht="17.25" customHeight="1" thickBot="1">
      <c r="A9" s="363"/>
      <c r="B9" s="364"/>
      <c r="D9" s="436"/>
      <c r="E9" s="434"/>
      <c r="F9" s="434"/>
      <c r="G9" s="434"/>
      <c r="H9" s="434"/>
      <c r="I9" s="434"/>
      <c r="J9" s="434"/>
      <c r="K9" s="434"/>
      <c r="L9" s="434"/>
      <c r="M9" s="434"/>
    </row>
    <row r="10" spans="1:16" s="433" customFormat="1" ht="7.5" customHeight="1">
      <c r="A10" s="363"/>
      <c r="B10" s="364"/>
      <c r="D10" s="432"/>
      <c r="E10" s="435"/>
      <c r="F10" s="434"/>
      <c r="G10" s="434"/>
      <c r="H10" s="434"/>
      <c r="I10" s="434"/>
      <c r="J10" s="434"/>
      <c r="K10" s="434"/>
      <c r="L10" s="434"/>
      <c r="M10" s="434"/>
      <c r="N10" s="434"/>
    </row>
    <row r="11" spans="1:16" s="433" customFormat="1" ht="7.5" customHeight="1">
      <c r="A11" s="363"/>
      <c r="B11" s="364"/>
      <c r="D11" s="432"/>
      <c r="E11" s="434"/>
      <c r="F11" s="434"/>
      <c r="G11" s="434"/>
      <c r="H11" s="434"/>
      <c r="I11" s="434"/>
      <c r="J11" s="434"/>
      <c r="K11" s="434"/>
      <c r="L11" s="434"/>
      <c r="M11" s="434"/>
      <c r="N11" s="434"/>
    </row>
    <row r="12" spans="1:16" s="433" customFormat="1" ht="16.2" thickBot="1">
      <c r="A12" s="363"/>
      <c r="B12" s="364"/>
      <c r="D12" s="432" t="s">
        <v>1098</v>
      </c>
      <c r="E12" s="434"/>
      <c r="F12" s="434"/>
      <c r="G12" s="434"/>
      <c r="H12" s="434"/>
    </row>
    <row r="13" spans="1:16" s="433" customFormat="1" ht="13.8" thickBot="1">
      <c r="A13" s="363"/>
      <c r="B13" s="364"/>
      <c r="D13" s="537" t="s">
        <v>1099</v>
      </c>
      <c r="E13" s="410"/>
      <c r="F13" s="410"/>
      <c r="G13" s="410"/>
      <c r="H13" s="410"/>
      <c r="I13" s="410"/>
      <c r="J13" s="410"/>
      <c r="K13" s="410"/>
      <c r="L13" s="410"/>
      <c r="M13" s="410"/>
      <c r="N13" s="410"/>
      <c r="O13" s="410"/>
      <c r="P13" s="411"/>
    </row>
    <row r="14" spans="1:16" s="433" customFormat="1">
      <c r="A14" s="363"/>
      <c r="B14" s="364"/>
      <c r="D14" s="539" t="s">
        <v>1056</v>
      </c>
      <c r="E14" s="598">
        <v>2014</v>
      </c>
      <c r="F14" s="599"/>
      <c r="G14" s="598">
        <v>2015</v>
      </c>
      <c r="H14" s="599"/>
      <c r="I14" s="598">
        <v>2016</v>
      </c>
      <c r="J14" s="599"/>
      <c r="K14" s="598">
        <v>2017</v>
      </c>
      <c r="L14" s="599"/>
      <c r="M14" s="598">
        <v>2018</v>
      </c>
      <c r="N14" s="599"/>
      <c r="O14" s="311" t="s">
        <v>514</v>
      </c>
      <c r="P14" s="311" t="s">
        <v>1034</v>
      </c>
    </row>
    <row r="15" spans="1:16" s="433" customFormat="1" ht="13.8" thickBot="1">
      <c r="A15" s="363"/>
      <c r="B15" s="364"/>
      <c r="D15" s="316"/>
      <c r="E15" s="312" t="s">
        <v>1033</v>
      </c>
      <c r="F15" s="461" t="s">
        <v>1039</v>
      </c>
      <c r="G15" s="312" t="s">
        <v>1033</v>
      </c>
      <c r="H15" s="461" t="s">
        <v>1039</v>
      </c>
      <c r="I15" s="312" t="s">
        <v>1033</v>
      </c>
      <c r="J15" s="461" t="s">
        <v>1039</v>
      </c>
      <c r="K15" s="312" t="s">
        <v>1033</v>
      </c>
      <c r="L15" s="461" t="s">
        <v>1039</v>
      </c>
      <c r="M15" s="307" t="s">
        <v>1033</v>
      </c>
      <c r="N15" s="461" t="s">
        <v>1039</v>
      </c>
      <c r="O15" s="313" t="s">
        <v>1040</v>
      </c>
      <c r="P15" s="313" t="s">
        <v>1060</v>
      </c>
    </row>
    <row r="16" spans="1:16" s="433" customFormat="1" ht="21.75" customHeight="1" thickBot="1">
      <c r="A16" s="363"/>
      <c r="B16" s="364"/>
      <c r="D16" s="436"/>
      <c r="E16" s="436"/>
      <c r="F16" s="436"/>
      <c r="G16" s="436"/>
      <c r="H16" s="436"/>
      <c r="I16" s="399"/>
      <c r="J16" s="436"/>
      <c r="K16" s="436"/>
      <c r="L16" s="436"/>
      <c r="M16" s="436"/>
      <c r="N16" s="436"/>
      <c r="O16" s="436"/>
      <c r="P16" s="436"/>
    </row>
    <row r="17" spans="1:16" s="433" customFormat="1" ht="7.5" customHeight="1">
      <c r="A17" s="363"/>
      <c r="B17" s="364"/>
    </row>
    <row r="18" spans="1:16" s="433" customFormat="1" ht="7.5" customHeight="1">
      <c r="A18" s="363"/>
      <c r="B18" s="364"/>
    </row>
    <row r="19" spans="1:16">
      <c r="A19" s="363"/>
      <c r="B19" s="364"/>
    </row>
    <row r="20" spans="1:16" ht="15.6">
      <c r="A20" s="363"/>
      <c r="B20" s="364"/>
      <c r="D20" s="432" t="s">
        <v>902</v>
      </c>
    </row>
    <row r="21" spans="1:16" ht="15.6">
      <c r="A21" s="363"/>
      <c r="B21" s="364"/>
      <c r="D21" s="432" t="s">
        <v>900</v>
      </c>
    </row>
    <row r="22" spans="1:16" ht="15.6">
      <c r="A22" s="363"/>
      <c r="B22" s="364"/>
      <c r="D22" s="432" t="s">
        <v>901</v>
      </c>
    </row>
    <row r="23" spans="1:16" ht="16.2" thickBot="1">
      <c r="A23" s="363"/>
      <c r="B23" s="364"/>
      <c r="D23" s="432"/>
    </row>
    <row r="24" spans="1:16" ht="18.75" customHeight="1" thickBot="1">
      <c r="A24" s="363"/>
      <c r="B24" s="364"/>
      <c r="D24" s="436"/>
    </row>
    <row r="25" spans="1:16" ht="7.5" customHeight="1">
      <c r="A25" s="363"/>
      <c r="B25" s="364"/>
      <c r="D25" s="432"/>
      <c r="E25" s="435"/>
      <c r="F25" s="434"/>
      <c r="G25" s="434"/>
      <c r="H25" s="434"/>
      <c r="I25" s="434"/>
      <c r="J25" s="434"/>
    </row>
    <row r="26" spans="1:16" ht="7.5" customHeight="1">
      <c r="A26" s="363"/>
      <c r="B26" s="364"/>
      <c r="D26" s="432"/>
      <c r="E26" s="435"/>
      <c r="F26" s="434"/>
      <c r="G26" s="434"/>
      <c r="H26" s="434"/>
      <c r="I26" s="434"/>
      <c r="J26" s="434"/>
    </row>
    <row r="27" spans="1:16" ht="7.5" customHeight="1">
      <c r="A27" s="363"/>
      <c r="B27" s="364"/>
      <c r="D27" s="432"/>
      <c r="E27" s="434"/>
      <c r="F27" s="434"/>
      <c r="G27" s="434"/>
      <c r="H27" s="434"/>
      <c r="I27" s="434"/>
      <c r="J27" s="434"/>
    </row>
    <row r="28" spans="1:16" ht="16.2" thickBot="1">
      <c r="A28" s="363"/>
      <c r="B28" s="364"/>
      <c r="D28" s="432" t="s">
        <v>904</v>
      </c>
    </row>
    <row r="29" spans="1:16" ht="13.8" thickBot="1">
      <c r="A29" s="363"/>
      <c r="B29" s="364"/>
      <c r="D29" s="537" t="s">
        <v>1099</v>
      </c>
      <c r="E29" s="410"/>
      <c r="F29" s="410"/>
      <c r="G29" s="410"/>
      <c r="H29" s="410"/>
      <c r="I29" s="410"/>
      <c r="J29" s="410"/>
      <c r="K29" s="410"/>
      <c r="L29" s="410"/>
      <c r="M29" s="410"/>
      <c r="N29" s="410"/>
      <c r="O29" s="410"/>
      <c r="P29" s="411"/>
    </row>
    <row r="30" spans="1:16">
      <c r="A30" s="363"/>
      <c r="B30" s="364"/>
      <c r="D30" s="539" t="s">
        <v>1056</v>
      </c>
      <c r="E30" s="598">
        <v>2014</v>
      </c>
      <c r="F30" s="599"/>
      <c r="G30" s="598">
        <v>2015</v>
      </c>
      <c r="H30" s="599"/>
      <c r="I30" s="598">
        <v>2016</v>
      </c>
      <c r="J30" s="599"/>
      <c r="K30" s="598">
        <v>2017</v>
      </c>
      <c r="L30" s="599"/>
      <c r="M30" s="598">
        <v>2018</v>
      </c>
      <c r="N30" s="599"/>
      <c r="O30" s="311" t="s">
        <v>514</v>
      </c>
      <c r="P30" s="311" t="s">
        <v>1034</v>
      </c>
    </row>
    <row r="31" spans="1:16" ht="13.8" thickBot="1">
      <c r="A31" s="363"/>
      <c r="B31" s="364"/>
      <c r="D31" s="316"/>
      <c r="E31" s="312" t="s">
        <v>1033</v>
      </c>
      <c r="F31" s="461" t="s">
        <v>1039</v>
      </c>
      <c r="G31" s="312" t="s">
        <v>1033</v>
      </c>
      <c r="H31" s="461" t="s">
        <v>1039</v>
      </c>
      <c r="I31" s="312" t="s">
        <v>1033</v>
      </c>
      <c r="J31" s="461" t="s">
        <v>1039</v>
      </c>
      <c r="K31" s="312" t="s">
        <v>1033</v>
      </c>
      <c r="L31" s="461" t="s">
        <v>1039</v>
      </c>
      <c r="M31" s="307" t="s">
        <v>1033</v>
      </c>
      <c r="N31" s="461" t="s">
        <v>1039</v>
      </c>
      <c r="O31" s="313" t="s">
        <v>1040</v>
      </c>
      <c r="P31" s="313" t="s">
        <v>1060</v>
      </c>
    </row>
    <row r="32" spans="1:16" ht="21.75" customHeight="1" thickBot="1">
      <c r="A32" s="363"/>
      <c r="B32" s="366"/>
      <c r="D32" s="436"/>
      <c r="E32" s="436"/>
      <c r="F32" s="436"/>
      <c r="G32" s="436"/>
      <c r="H32" s="436"/>
      <c r="I32" s="399"/>
      <c r="J32" s="436"/>
      <c r="K32" s="436"/>
      <c r="L32" s="436"/>
      <c r="M32" s="436"/>
      <c r="N32" s="436"/>
      <c r="O32" s="436"/>
      <c r="P32" s="436"/>
    </row>
    <row r="33" spans="1:11" s="253" customFormat="1" ht="21.75" customHeight="1">
      <c r="A33" s="363"/>
      <c r="B33" s="366"/>
      <c r="D33" s="437"/>
      <c r="E33" s="437"/>
      <c r="F33" s="437"/>
      <c r="G33" s="437"/>
      <c r="H33" s="437"/>
      <c r="I33" s="437"/>
      <c r="J33" s="437"/>
      <c r="K33" s="437"/>
    </row>
    <row r="34" spans="1:11" s="253" customFormat="1" ht="21.75" customHeight="1">
      <c r="A34" s="363"/>
      <c r="B34" s="366"/>
      <c r="D34" s="432" t="s">
        <v>905</v>
      </c>
      <c r="E34" s="437"/>
      <c r="F34" s="437"/>
      <c r="G34" s="437"/>
      <c r="H34" s="437"/>
      <c r="I34" s="437"/>
      <c r="J34" s="437"/>
      <c r="K34" s="437"/>
    </row>
    <row r="35" spans="1:11">
      <c r="A35" s="363"/>
      <c r="B35" s="364"/>
    </row>
    <row r="36" spans="1:11">
      <c r="A36" s="363"/>
      <c r="B36" s="364"/>
    </row>
    <row r="37" spans="1:11">
      <c r="A37" s="363"/>
      <c r="B37" s="364"/>
    </row>
    <row r="38" spans="1:11">
      <c r="A38" s="363"/>
      <c r="B38" s="364"/>
    </row>
    <row r="39" spans="1:11">
      <c r="A39" s="363"/>
      <c r="B39" s="364"/>
    </row>
    <row r="40" spans="1:11">
      <c r="A40" s="363"/>
      <c r="B40" s="364"/>
    </row>
    <row r="41" spans="1:11">
      <c r="A41" s="363"/>
      <c r="B41" s="364"/>
    </row>
    <row r="42" spans="1:11">
      <c r="A42" s="363"/>
      <c r="B42" s="364"/>
    </row>
    <row r="43" spans="1:11">
      <c r="A43" s="363"/>
      <c r="B43" s="364"/>
    </row>
    <row r="44" spans="1:11">
      <c r="A44" s="363"/>
      <c r="B44" s="364"/>
    </row>
    <row r="45" spans="1:11">
      <c r="A45" s="363"/>
      <c r="B45" s="364"/>
    </row>
    <row r="46" spans="1:11">
      <c r="A46" s="363"/>
      <c r="B46" s="364"/>
    </row>
    <row r="47" spans="1:11">
      <c r="A47" s="363"/>
      <c r="B47" s="364"/>
    </row>
    <row r="48" spans="1:11">
      <c r="A48" s="363"/>
      <c r="B48" s="364"/>
    </row>
    <row r="49" spans="1:2">
      <c r="A49" s="363"/>
      <c r="B49" s="364"/>
    </row>
    <row r="50" spans="1:2">
      <c r="A50" s="363"/>
      <c r="B50" s="364"/>
    </row>
    <row r="51" spans="1:2">
      <c r="A51" s="363"/>
    </row>
  </sheetData>
  <sheetProtection password="C0C6" sheet="1" objects="1" scenarios="1"/>
  <mergeCells count="11">
    <mergeCell ref="C2:N2"/>
    <mergeCell ref="E14:F14"/>
    <mergeCell ref="G14:H14"/>
    <mergeCell ref="I14:J14"/>
    <mergeCell ref="K14:L14"/>
    <mergeCell ref="M14:N14"/>
    <mergeCell ref="E30:F30"/>
    <mergeCell ref="G30:H30"/>
    <mergeCell ref="I30:J30"/>
    <mergeCell ref="K30:L30"/>
    <mergeCell ref="M30:N30"/>
  </mergeCells>
  <pageMargins left="0" right="0" top="0" bottom="0" header="0" footer="0"/>
  <pageSetup scale="63" fitToHeight="2" orientation="landscape" r:id="rId1"/>
  <rowBreaks count="1" manualBreakCount="1">
    <brk id="33" min="2"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FF99"/>
  </sheetPr>
  <dimension ref="A1:AR189"/>
  <sheetViews>
    <sheetView workbookViewId="0">
      <selection activeCell="G13" sqref="G13:H13"/>
    </sheetView>
  </sheetViews>
  <sheetFormatPr defaultColWidth="9.109375" defaultRowHeight="14.4"/>
  <cols>
    <col min="1" max="1" width="35.88671875" style="37" bestFit="1" customWidth="1"/>
    <col min="2" max="2" width="12.109375" style="37" customWidth="1"/>
    <col min="3" max="3" width="15.6640625" style="37" customWidth="1"/>
    <col min="4" max="4" width="12.33203125" style="37" customWidth="1"/>
    <col min="5" max="6" width="9.109375" style="37"/>
    <col min="7" max="7" width="14" style="37" customWidth="1"/>
    <col min="8" max="8" width="9.109375" style="37"/>
    <col min="9" max="9" width="17.6640625" style="37" bestFit="1" customWidth="1"/>
    <col min="10" max="10" width="14.44140625" style="37" customWidth="1"/>
    <col min="11" max="11" width="10.5546875" style="37" bestFit="1" customWidth="1"/>
    <col min="12" max="12" width="15.109375" style="37" customWidth="1"/>
    <col min="13" max="13" width="13.6640625" style="37" customWidth="1"/>
    <col min="14" max="14" width="14.109375" style="37" customWidth="1"/>
    <col min="15" max="15" width="13" style="37" customWidth="1"/>
    <col min="16" max="33" width="9.109375" style="37"/>
    <col min="34" max="34" width="10.5546875" style="37" bestFit="1" customWidth="1"/>
    <col min="35" max="16384" width="9.109375" style="37"/>
  </cols>
  <sheetData>
    <row r="1" spans="1:15">
      <c r="D1" s="109" t="s">
        <v>407</v>
      </c>
      <c r="I1" s="109" t="s">
        <v>406</v>
      </c>
      <c r="M1" s="570" t="s">
        <v>405</v>
      </c>
      <c r="N1" s="570"/>
      <c r="O1" s="109" t="s">
        <v>410</v>
      </c>
    </row>
    <row r="2" spans="1:15">
      <c r="A2" s="37" t="s">
        <v>123</v>
      </c>
      <c r="B2" s="37" t="s">
        <v>2</v>
      </c>
      <c r="C2" s="37" t="s">
        <v>340</v>
      </c>
      <c r="D2" s="37" t="s">
        <v>0</v>
      </c>
      <c r="E2" s="37" t="s">
        <v>341</v>
      </c>
      <c r="I2" s="37" t="s">
        <v>401</v>
      </c>
      <c r="J2" s="37" t="s">
        <v>402</v>
      </c>
      <c r="K2" s="37" t="s">
        <v>403</v>
      </c>
      <c r="L2" s="37" t="s">
        <v>404</v>
      </c>
      <c r="M2" s="109" t="s">
        <v>408</v>
      </c>
      <c r="N2" s="109" t="s">
        <v>409</v>
      </c>
    </row>
    <row r="3" spans="1:15">
      <c r="A3" s="37">
        <v>19</v>
      </c>
      <c r="B3" s="37">
        <v>1</v>
      </c>
      <c r="C3" s="37" t="s">
        <v>237</v>
      </c>
      <c r="D3" s="37">
        <v>157</v>
      </c>
      <c r="E3" s="37">
        <v>46</v>
      </c>
      <c r="I3" s="37">
        <v>2014</v>
      </c>
      <c r="J3" s="37">
        <v>19</v>
      </c>
      <c r="K3" s="37">
        <v>1</v>
      </c>
      <c r="L3" s="37" t="s">
        <v>400</v>
      </c>
      <c r="M3" s="37">
        <v>2.12</v>
      </c>
      <c r="N3" s="37">
        <v>0.46</v>
      </c>
    </row>
    <row r="4" spans="1:15">
      <c r="A4" s="37">
        <v>19</v>
      </c>
      <c r="B4" s="37">
        <v>3</v>
      </c>
      <c r="C4" s="37" t="s">
        <v>238</v>
      </c>
      <c r="D4" s="37">
        <v>151</v>
      </c>
      <c r="E4" s="37">
        <v>45</v>
      </c>
      <c r="I4" s="37">
        <v>2014</v>
      </c>
      <c r="J4" s="37">
        <v>19</v>
      </c>
      <c r="K4" s="37">
        <v>3</v>
      </c>
      <c r="L4" s="37" t="s">
        <v>400</v>
      </c>
      <c r="M4" s="37">
        <v>2.0499999999999998</v>
      </c>
      <c r="N4" s="37">
        <v>0.46</v>
      </c>
    </row>
    <row r="5" spans="1:15">
      <c r="A5" s="37">
        <v>19</v>
      </c>
      <c r="B5" s="37">
        <v>5</v>
      </c>
      <c r="C5" s="37" t="s">
        <v>239</v>
      </c>
      <c r="D5" s="37">
        <v>164</v>
      </c>
      <c r="E5" s="37">
        <v>48</v>
      </c>
      <c r="I5" s="37">
        <v>2014</v>
      </c>
      <c r="J5" s="37">
        <v>19</v>
      </c>
      <c r="K5" s="37">
        <v>5</v>
      </c>
      <c r="L5" s="37" t="s">
        <v>400</v>
      </c>
      <c r="M5" s="37">
        <v>2.08</v>
      </c>
      <c r="N5" s="37">
        <v>0.56000000000000005</v>
      </c>
    </row>
    <row r="6" spans="1:15">
      <c r="A6" s="37">
        <v>19</v>
      </c>
      <c r="B6" s="37">
        <v>7</v>
      </c>
      <c r="C6" s="37" t="s">
        <v>240</v>
      </c>
      <c r="D6" s="37">
        <v>138</v>
      </c>
      <c r="E6" s="37">
        <v>42</v>
      </c>
      <c r="I6" s="37">
        <v>2014</v>
      </c>
      <c r="J6" s="37">
        <v>19</v>
      </c>
      <c r="K6" s="37">
        <v>7</v>
      </c>
      <c r="L6" s="37" t="s">
        <v>400</v>
      </c>
      <c r="M6" s="37">
        <v>1.74</v>
      </c>
      <c r="N6" s="37">
        <v>0.45</v>
      </c>
    </row>
    <row r="7" spans="1:15">
      <c r="A7" s="37">
        <v>19</v>
      </c>
      <c r="B7" s="37">
        <v>9</v>
      </c>
      <c r="C7" s="37" t="s">
        <v>241</v>
      </c>
      <c r="D7" s="37">
        <v>164</v>
      </c>
      <c r="E7" s="37">
        <v>49</v>
      </c>
      <c r="I7" s="37">
        <v>2014</v>
      </c>
      <c r="J7" s="37">
        <v>19</v>
      </c>
      <c r="K7" s="37">
        <v>9</v>
      </c>
      <c r="L7" s="37" t="s">
        <v>400</v>
      </c>
      <c r="M7" s="37">
        <v>2.34</v>
      </c>
      <c r="N7" s="37">
        <v>0.45</v>
      </c>
    </row>
    <row r="8" spans="1:15">
      <c r="A8" s="37">
        <v>19</v>
      </c>
      <c r="B8" s="37">
        <v>11</v>
      </c>
      <c r="C8" s="37" t="s">
        <v>242</v>
      </c>
      <c r="D8" s="37">
        <v>180</v>
      </c>
      <c r="E8" s="37">
        <v>51</v>
      </c>
      <c r="I8" s="37">
        <v>2014</v>
      </c>
      <c r="J8" s="37">
        <v>19</v>
      </c>
      <c r="K8" s="37">
        <v>11</v>
      </c>
      <c r="L8" s="37" t="s">
        <v>400</v>
      </c>
      <c r="M8" s="37">
        <v>2.21</v>
      </c>
      <c r="N8" s="37">
        <v>0.52</v>
      </c>
    </row>
    <row r="9" spans="1:15">
      <c r="A9" s="37">
        <v>19</v>
      </c>
      <c r="B9" s="37">
        <v>13</v>
      </c>
      <c r="C9" s="37" t="s">
        <v>243</v>
      </c>
      <c r="D9" s="37">
        <v>172</v>
      </c>
      <c r="E9" s="37">
        <v>49</v>
      </c>
      <c r="I9" s="37">
        <v>2014</v>
      </c>
      <c r="J9" s="37">
        <v>19</v>
      </c>
      <c r="K9" s="37">
        <v>13</v>
      </c>
      <c r="L9" s="37" t="s">
        <v>400</v>
      </c>
      <c r="M9" s="37">
        <v>2.21</v>
      </c>
      <c r="N9" s="37">
        <v>0.56000000000000005</v>
      </c>
    </row>
    <row r="10" spans="1:15">
      <c r="A10" s="37">
        <v>19</v>
      </c>
      <c r="B10" s="37">
        <v>15</v>
      </c>
      <c r="C10" s="37" t="s">
        <v>244</v>
      </c>
      <c r="D10" s="37">
        <v>175</v>
      </c>
      <c r="E10" s="37">
        <v>48</v>
      </c>
      <c r="I10" s="37">
        <v>2014</v>
      </c>
      <c r="J10" s="37">
        <v>19</v>
      </c>
      <c r="K10" s="37">
        <v>15</v>
      </c>
      <c r="L10" s="37" t="s">
        <v>400</v>
      </c>
      <c r="M10" s="37">
        <v>2.34</v>
      </c>
      <c r="N10" s="37">
        <v>0.5</v>
      </c>
    </row>
    <row r="11" spans="1:15">
      <c r="A11" s="37">
        <v>19</v>
      </c>
      <c r="B11" s="37">
        <v>17</v>
      </c>
      <c r="C11" s="37" t="s">
        <v>245</v>
      </c>
      <c r="D11" s="37">
        <v>177</v>
      </c>
      <c r="E11" s="37">
        <v>50</v>
      </c>
      <c r="I11" s="37">
        <v>2014</v>
      </c>
      <c r="J11" s="37">
        <v>19</v>
      </c>
      <c r="K11" s="37">
        <v>17</v>
      </c>
      <c r="L11" s="37" t="s">
        <v>400</v>
      </c>
      <c r="M11" s="37">
        <v>2.2200000000000002</v>
      </c>
      <c r="N11" s="37">
        <v>0.56000000000000005</v>
      </c>
    </row>
    <row r="12" spans="1:15">
      <c r="A12" s="37">
        <v>19</v>
      </c>
      <c r="B12" s="37">
        <v>19</v>
      </c>
      <c r="C12" s="37" t="s">
        <v>246</v>
      </c>
      <c r="D12" s="37">
        <v>173</v>
      </c>
      <c r="E12" s="37">
        <v>48</v>
      </c>
      <c r="I12" s="37">
        <v>2014</v>
      </c>
      <c r="J12" s="37">
        <v>19</v>
      </c>
      <c r="K12" s="37">
        <v>19</v>
      </c>
      <c r="L12" s="37" t="s">
        <v>400</v>
      </c>
      <c r="M12" s="37">
        <v>2.16</v>
      </c>
      <c r="N12" s="37">
        <v>0.56000000000000005</v>
      </c>
    </row>
    <row r="13" spans="1:15">
      <c r="A13" s="37">
        <v>19</v>
      </c>
      <c r="B13" s="37">
        <v>21</v>
      </c>
      <c r="C13" s="37" t="s">
        <v>247</v>
      </c>
      <c r="D13" s="37">
        <v>168</v>
      </c>
      <c r="E13" s="37">
        <v>48</v>
      </c>
      <c r="G13" s="420" t="s">
        <v>882</v>
      </c>
      <c r="H13" s="420" t="s">
        <v>882</v>
      </c>
      <c r="I13" s="37">
        <v>2014</v>
      </c>
      <c r="J13" s="37">
        <v>19</v>
      </c>
      <c r="K13" s="37">
        <v>21</v>
      </c>
      <c r="L13" s="37" t="s">
        <v>400</v>
      </c>
      <c r="M13" s="37">
        <v>2.36</v>
      </c>
      <c r="N13" s="37">
        <v>0.49</v>
      </c>
    </row>
    <row r="14" spans="1:15">
      <c r="A14" s="37">
        <v>19</v>
      </c>
      <c r="B14" s="37">
        <v>23</v>
      </c>
      <c r="C14" s="37" t="s">
        <v>248</v>
      </c>
      <c r="D14" s="421">
        <f>120/0.7</f>
        <v>171.42857142857144</v>
      </c>
      <c r="E14" s="37">
        <v>48</v>
      </c>
      <c r="G14" s="37">
        <v>173</v>
      </c>
      <c r="H14" s="37">
        <v>48</v>
      </c>
      <c r="I14" s="37">
        <v>2014</v>
      </c>
      <c r="J14" s="37">
        <v>19</v>
      </c>
      <c r="K14" s="37">
        <v>23</v>
      </c>
      <c r="L14" s="37" t="s">
        <v>400</v>
      </c>
      <c r="M14" s="37">
        <v>2.12</v>
      </c>
      <c r="N14" s="37">
        <v>0.53</v>
      </c>
    </row>
    <row r="15" spans="1:15">
      <c r="A15" s="37">
        <v>19</v>
      </c>
      <c r="B15" s="37">
        <v>25</v>
      </c>
      <c r="C15" s="37" t="s">
        <v>249</v>
      </c>
      <c r="D15" s="37">
        <v>171</v>
      </c>
      <c r="E15" s="37">
        <v>48</v>
      </c>
      <c r="I15" s="37">
        <v>2014</v>
      </c>
      <c r="J15" s="37">
        <v>19</v>
      </c>
      <c r="K15" s="37">
        <v>25</v>
      </c>
      <c r="L15" s="37" t="s">
        <v>400</v>
      </c>
      <c r="M15" s="37">
        <v>2.33</v>
      </c>
      <c r="N15" s="37">
        <v>0.44</v>
      </c>
    </row>
    <row r="16" spans="1:15">
      <c r="A16" s="37">
        <v>19</v>
      </c>
      <c r="B16" s="37">
        <v>27</v>
      </c>
      <c r="C16" s="37" t="s">
        <v>250</v>
      </c>
      <c r="D16" s="37">
        <v>174</v>
      </c>
      <c r="E16" s="37">
        <v>50</v>
      </c>
      <c r="I16" s="37">
        <v>2014</v>
      </c>
      <c r="J16" s="37">
        <v>19</v>
      </c>
      <c r="K16" s="37">
        <v>27</v>
      </c>
      <c r="L16" s="37" t="s">
        <v>400</v>
      </c>
      <c r="M16" s="37">
        <v>2.36</v>
      </c>
      <c r="N16" s="37">
        <v>0.43</v>
      </c>
    </row>
    <row r="17" spans="1:14">
      <c r="A17" s="37">
        <v>19</v>
      </c>
      <c r="B17" s="37">
        <v>29</v>
      </c>
      <c r="C17" s="37" t="s">
        <v>251</v>
      </c>
      <c r="D17" s="37">
        <v>162</v>
      </c>
      <c r="E17" s="37">
        <v>48</v>
      </c>
      <c r="I17" s="37">
        <v>2014</v>
      </c>
      <c r="J17" s="37">
        <v>19</v>
      </c>
      <c r="K17" s="37">
        <v>29</v>
      </c>
      <c r="L17" s="37" t="s">
        <v>400</v>
      </c>
      <c r="M17" s="37">
        <v>2.1800000000000002</v>
      </c>
      <c r="N17" s="37">
        <v>0.46</v>
      </c>
    </row>
    <row r="18" spans="1:14">
      <c r="A18" s="37">
        <v>19</v>
      </c>
      <c r="B18" s="37">
        <v>31</v>
      </c>
      <c r="C18" s="37" t="s">
        <v>252</v>
      </c>
      <c r="D18" s="37">
        <v>180</v>
      </c>
      <c r="E18" s="37">
        <v>50</v>
      </c>
      <c r="I18" s="37">
        <v>2014</v>
      </c>
      <c r="J18" s="37">
        <v>19</v>
      </c>
      <c r="K18" s="37">
        <v>31</v>
      </c>
      <c r="L18" s="37" t="s">
        <v>400</v>
      </c>
      <c r="M18" s="37">
        <v>2.11</v>
      </c>
      <c r="N18" s="37">
        <v>0.48</v>
      </c>
    </row>
    <row r="19" spans="1:14">
      <c r="A19" s="37">
        <v>19</v>
      </c>
      <c r="B19" s="37">
        <v>33</v>
      </c>
      <c r="C19" s="37" t="s">
        <v>253</v>
      </c>
      <c r="D19" s="37">
        <v>168</v>
      </c>
      <c r="E19" s="37">
        <v>47</v>
      </c>
      <c r="I19" s="37">
        <v>2014</v>
      </c>
      <c r="J19" s="37">
        <v>19</v>
      </c>
      <c r="K19" s="37">
        <v>33</v>
      </c>
      <c r="L19" s="37" t="s">
        <v>400</v>
      </c>
      <c r="M19" s="37">
        <v>1.99</v>
      </c>
      <c r="N19" s="37">
        <v>0.49</v>
      </c>
    </row>
    <row r="20" spans="1:14">
      <c r="A20" s="37">
        <v>19</v>
      </c>
      <c r="B20" s="37">
        <v>35</v>
      </c>
      <c r="C20" s="37" t="s">
        <v>254</v>
      </c>
      <c r="D20" s="37">
        <v>173</v>
      </c>
      <c r="E20" s="37">
        <v>53</v>
      </c>
      <c r="I20" s="37">
        <v>2014</v>
      </c>
      <c r="J20" s="37">
        <v>19</v>
      </c>
      <c r="K20" s="37">
        <v>35</v>
      </c>
      <c r="L20" s="37" t="s">
        <v>400</v>
      </c>
      <c r="M20" s="37">
        <v>2.36</v>
      </c>
      <c r="N20" s="37">
        <v>0.51</v>
      </c>
    </row>
    <row r="21" spans="1:14">
      <c r="A21" s="37">
        <v>19</v>
      </c>
      <c r="B21" s="37">
        <v>37</v>
      </c>
      <c r="C21" s="37" t="s">
        <v>255</v>
      </c>
      <c r="D21" s="37">
        <v>168</v>
      </c>
      <c r="E21" s="37">
        <v>47</v>
      </c>
      <c r="I21" s="37">
        <v>2014</v>
      </c>
      <c r="J21" s="37">
        <v>19</v>
      </c>
      <c r="K21" s="37">
        <v>37</v>
      </c>
      <c r="L21" s="37" t="s">
        <v>400</v>
      </c>
      <c r="M21" s="37">
        <v>2.23</v>
      </c>
      <c r="N21" s="37">
        <v>0.56000000000000005</v>
      </c>
    </row>
    <row r="22" spans="1:14">
      <c r="A22" s="37">
        <v>19</v>
      </c>
      <c r="B22" s="37">
        <v>39</v>
      </c>
      <c r="C22" s="37" t="s">
        <v>256</v>
      </c>
      <c r="D22" s="37">
        <v>132</v>
      </c>
      <c r="E22" s="37">
        <v>39</v>
      </c>
      <c r="I22" s="37">
        <v>2014</v>
      </c>
      <c r="J22" s="37">
        <v>19</v>
      </c>
      <c r="K22" s="37">
        <v>39</v>
      </c>
      <c r="L22" s="37" t="s">
        <v>400</v>
      </c>
      <c r="M22" s="37">
        <v>1.82</v>
      </c>
      <c r="N22" s="37">
        <v>0.46</v>
      </c>
    </row>
    <row r="23" spans="1:14">
      <c r="A23" s="37">
        <v>19</v>
      </c>
      <c r="B23" s="37">
        <v>41</v>
      </c>
      <c r="C23" s="37" t="s">
        <v>257</v>
      </c>
      <c r="D23" s="37">
        <v>167</v>
      </c>
      <c r="E23" s="37">
        <v>48</v>
      </c>
      <c r="I23" s="37">
        <v>2014</v>
      </c>
      <c r="J23" s="37">
        <v>19</v>
      </c>
      <c r="K23" s="37">
        <v>41</v>
      </c>
      <c r="L23" s="37" t="s">
        <v>400</v>
      </c>
      <c r="M23" s="37">
        <v>2.36</v>
      </c>
      <c r="N23" s="37">
        <v>0.52</v>
      </c>
    </row>
    <row r="24" spans="1:14">
      <c r="A24" s="37">
        <v>19</v>
      </c>
      <c r="B24" s="37">
        <v>43</v>
      </c>
      <c r="C24" s="37" t="s">
        <v>258</v>
      </c>
      <c r="D24" s="37">
        <v>167</v>
      </c>
      <c r="E24" s="37">
        <v>52</v>
      </c>
      <c r="I24" s="37">
        <v>2014</v>
      </c>
      <c r="J24" s="37">
        <v>19</v>
      </c>
      <c r="K24" s="37">
        <v>43</v>
      </c>
      <c r="L24" s="37" t="s">
        <v>400</v>
      </c>
      <c r="M24" s="37">
        <v>2.11</v>
      </c>
      <c r="N24" s="37">
        <v>0.56000000000000005</v>
      </c>
    </row>
    <row r="25" spans="1:14">
      <c r="A25" s="37">
        <v>19</v>
      </c>
      <c r="B25" s="37">
        <v>45</v>
      </c>
      <c r="C25" s="37" t="s">
        <v>259</v>
      </c>
      <c r="D25" s="37">
        <v>173</v>
      </c>
      <c r="E25" s="37">
        <v>49</v>
      </c>
      <c r="I25" s="37">
        <v>2014</v>
      </c>
      <c r="J25" s="37">
        <v>19</v>
      </c>
      <c r="K25" s="37">
        <v>45</v>
      </c>
      <c r="L25" s="37" t="s">
        <v>400</v>
      </c>
      <c r="M25" s="37">
        <v>2.14</v>
      </c>
      <c r="N25" s="37">
        <v>0.48</v>
      </c>
    </row>
    <row r="26" spans="1:14">
      <c r="A26" s="37">
        <v>19</v>
      </c>
      <c r="B26" s="37">
        <v>47</v>
      </c>
      <c r="C26" s="37" t="s">
        <v>260</v>
      </c>
      <c r="D26" s="37">
        <v>168</v>
      </c>
      <c r="E26" s="37">
        <v>49</v>
      </c>
      <c r="I26" s="37">
        <v>2014</v>
      </c>
      <c r="J26" s="37">
        <v>19</v>
      </c>
      <c r="K26" s="37">
        <v>47</v>
      </c>
      <c r="L26" s="37" t="s">
        <v>400</v>
      </c>
      <c r="M26" s="37">
        <v>2.36</v>
      </c>
      <c r="N26" s="37">
        <v>0.46</v>
      </c>
    </row>
    <row r="27" spans="1:14">
      <c r="A27" s="37">
        <v>19</v>
      </c>
      <c r="B27" s="37">
        <v>49</v>
      </c>
      <c r="C27" s="37" t="s">
        <v>261</v>
      </c>
      <c r="D27" s="37">
        <v>167</v>
      </c>
      <c r="E27" s="37">
        <v>48</v>
      </c>
      <c r="I27" s="37">
        <v>2014</v>
      </c>
      <c r="J27" s="37">
        <v>19</v>
      </c>
      <c r="K27" s="37">
        <v>49</v>
      </c>
      <c r="L27" s="37" t="s">
        <v>400</v>
      </c>
      <c r="M27" s="37">
        <v>2.23</v>
      </c>
      <c r="N27" s="37">
        <v>0.5</v>
      </c>
    </row>
    <row r="28" spans="1:14">
      <c r="A28" s="37">
        <v>19</v>
      </c>
      <c r="B28" s="37">
        <v>51</v>
      </c>
      <c r="C28" s="37" t="s">
        <v>262</v>
      </c>
      <c r="D28" s="37">
        <v>140</v>
      </c>
      <c r="E28" s="37">
        <v>43</v>
      </c>
      <c r="I28" s="37">
        <v>2014</v>
      </c>
      <c r="J28" s="37">
        <v>19</v>
      </c>
      <c r="K28" s="37">
        <v>51</v>
      </c>
      <c r="L28" s="37" t="s">
        <v>400</v>
      </c>
      <c r="M28" s="37">
        <v>1.6</v>
      </c>
      <c r="N28" s="37">
        <v>0.42</v>
      </c>
    </row>
    <row r="29" spans="1:14">
      <c r="A29" s="37">
        <v>19</v>
      </c>
      <c r="B29" s="37">
        <v>53</v>
      </c>
      <c r="C29" s="37" t="s">
        <v>263</v>
      </c>
      <c r="D29" s="37">
        <v>137</v>
      </c>
      <c r="E29" s="37">
        <v>41</v>
      </c>
      <c r="I29" s="37">
        <v>2014</v>
      </c>
      <c r="J29" s="37">
        <v>19</v>
      </c>
      <c r="K29" s="37">
        <v>53</v>
      </c>
      <c r="L29" s="37" t="s">
        <v>400</v>
      </c>
      <c r="M29" s="37">
        <v>1.82</v>
      </c>
      <c r="N29" s="37">
        <v>0.46</v>
      </c>
    </row>
    <row r="30" spans="1:14">
      <c r="A30" s="37">
        <v>19</v>
      </c>
      <c r="B30" s="37">
        <v>55</v>
      </c>
      <c r="C30" s="37" t="s">
        <v>264</v>
      </c>
      <c r="D30" s="37">
        <v>171</v>
      </c>
      <c r="E30" s="37">
        <v>50</v>
      </c>
      <c r="I30" s="37">
        <v>2014</v>
      </c>
      <c r="J30" s="37">
        <v>19</v>
      </c>
      <c r="K30" s="37">
        <v>55</v>
      </c>
      <c r="L30" s="37" t="s">
        <v>400</v>
      </c>
      <c r="M30" s="37">
        <v>2.15</v>
      </c>
      <c r="N30" s="37">
        <v>0.56000000000000005</v>
      </c>
    </row>
    <row r="31" spans="1:14">
      <c r="A31" s="37">
        <v>19</v>
      </c>
      <c r="B31" s="37">
        <v>57</v>
      </c>
      <c r="C31" s="37" t="s">
        <v>265</v>
      </c>
      <c r="D31" s="37">
        <v>171</v>
      </c>
      <c r="E31" s="37">
        <v>49</v>
      </c>
      <c r="I31" s="37">
        <v>2014</v>
      </c>
      <c r="J31" s="37">
        <v>19</v>
      </c>
      <c r="K31" s="37">
        <v>57</v>
      </c>
      <c r="L31" s="37" t="s">
        <v>400</v>
      </c>
      <c r="M31" s="37">
        <v>1.76</v>
      </c>
      <c r="N31" s="37">
        <v>0.43</v>
      </c>
    </row>
    <row r="32" spans="1:14">
      <c r="A32" s="37">
        <v>19</v>
      </c>
      <c r="B32" s="37">
        <v>59</v>
      </c>
      <c r="C32" s="37" t="s">
        <v>266</v>
      </c>
      <c r="D32" s="37">
        <v>158</v>
      </c>
      <c r="E32" s="37">
        <v>46</v>
      </c>
      <c r="I32" s="37">
        <v>2014</v>
      </c>
      <c r="J32" s="37">
        <v>19</v>
      </c>
      <c r="K32" s="37">
        <v>59</v>
      </c>
      <c r="L32" s="37" t="s">
        <v>400</v>
      </c>
      <c r="M32" s="37">
        <v>2.36</v>
      </c>
      <c r="N32" s="37">
        <v>0.52</v>
      </c>
    </row>
    <row r="33" spans="1:14">
      <c r="A33" s="37">
        <v>19</v>
      </c>
      <c r="B33" s="37">
        <v>61</v>
      </c>
      <c r="C33" s="37" t="s">
        <v>267</v>
      </c>
      <c r="D33" s="37">
        <v>176</v>
      </c>
      <c r="E33" s="37">
        <v>52</v>
      </c>
      <c r="I33" s="37">
        <v>2014</v>
      </c>
      <c r="J33" s="37">
        <v>19</v>
      </c>
      <c r="K33" s="37">
        <v>61</v>
      </c>
      <c r="L33" s="37" t="s">
        <v>400</v>
      </c>
      <c r="M33" s="37">
        <v>2.14</v>
      </c>
      <c r="N33" s="37">
        <v>0.56000000000000005</v>
      </c>
    </row>
    <row r="34" spans="1:14">
      <c r="A34" s="37">
        <v>19</v>
      </c>
      <c r="B34" s="37">
        <v>63</v>
      </c>
      <c r="C34" s="37" t="s">
        <v>268</v>
      </c>
      <c r="D34" s="37">
        <v>170</v>
      </c>
      <c r="E34" s="37">
        <v>47</v>
      </c>
      <c r="I34" s="37">
        <v>2014</v>
      </c>
      <c r="J34" s="37">
        <v>19</v>
      </c>
      <c r="K34" s="37">
        <v>63</v>
      </c>
      <c r="L34" s="37" t="s">
        <v>400</v>
      </c>
      <c r="M34" s="37">
        <v>2.36</v>
      </c>
      <c r="N34" s="37">
        <v>0.49</v>
      </c>
    </row>
    <row r="35" spans="1:14">
      <c r="A35" s="37">
        <v>19</v>
      </c>
      <c r="B35" s="37">
        <v>65</v>
      </c>
      <c r="C35" s="37" t="s">
        <v>269</v>
      </c>
      <c r="D35" s="37">
        <v>168</v>
      </c>
      <c r="E35" s="37">
        <v>47</v>
      </c>
      <c r="I35" s="37">
        <v>2014</v>
      </c>
      <c r="J35" s="37">
        <v>19</v>
      </c>
      <c r="K35" s="37">
        <v>65</v>
      </c>
      <c r="L35" s="37" t="s">
        <v>400</v>
      </c>
      <c r="M35" s="37">
        <v>2.16</v>
      </c>
      <c r="N35" s="37">
        <v>0.56000000000000005</v>
      </c>
    </row>
    <row r="36" spans="1:14">
      <c r="A36" s="37">
        <v>19</v>
      </c>
      <c r="B36" s="37">
        <v>67</v>
      </c>
      <c r="C36" s="37" t="s">
        <v>270</v>
      </c>
      <c r="D36" s="37">
        <v>166</v>
      </c>
      <c r="E36" s="37">
        <v>47</v>
      </c>
      <c r="I36" s="37">
        <v>2014</v>
      </c>
      <c r="J36" s="37">
        <v>19</v>
      </c>
      <c r="K36" s="37">
        <v>67</v>
      </c>
      <c r="L36" s="37" t="s">
        <v>400</v>
      </c>
      <c r="M36" s="37">
        <v>2.06</v>
      </c>
      <c r="N36" s="37">
        <v>0.53</v>
      </c>
    </row>
    <row r="37" spans="1:14">
      <c r="A37" s="37">
        <v>19</v>
      </c>
      <c r="B37" s="37">
        <v>69</v>
      </c>
      <c r="C37" s="37" t="s">
        <v>271</v>
      </c>
      <c r="D37" s="37">
        <v>172</v>
      </c>
      <c r="E37" s="37">
        <v>48</v>
      </c>
      <c r="I37" s="37">
        <v>2014</v>
      </c>
      <c r="J37" s="37">
        <v>19</v>
      </c>
      <c r="K37" s="37">
        <v>69</v>
      </c>
      <c r="L37" s="37" t="s">
        <v>400</v>
      </c>
      <c r="M37" s="37">
        <v>2.06</v>
      </c>
      <c r="N37" s="37">
        <v>0.49</v>
      </c>
    </row>
    <row r="38" spans="1:14">
      <c r="A38" s="37">
        <v>19</v>
      </c>
      <c r="B38" s="37">
        <v>71</v>
      </c>
      <c r="C38" s="37" t="s">
        <v>272</v>
      </c>
      <c r="D38" s="37">
        <v>146</v>
      </c>
      <c r="E38" s="37">
        <v>46</v>
      </c>
      <c r="I38" s="37">
        <v>2014</v>
      </c>
      <c r="J38" s="37">
        <v>19</v>
      </c>
      <c r="K38" s="37">
        <v>71</v>
      </c>
      <c r="L38" s="37" t="s">
        <v>400</v>
      </c>
      <c r="M38" s="37">
        <v>1.95</v>
      </c>
      <c r="N38" s="37">
        <v>0.46</v>
      </c>
    </row>
    <row r="39" spans="1:14">
      <c r="A39" s="37">
        <v>19</v>
      </c>
      <c r="B39" s="37">
        <v>73</v>
      </c>
      <c r="C39" s="37" t="s">
        <v>273</v>
      </c>
      <c r="D39" s="37">
        <v>173</v>
      </c>
      <c r="E39" s="37">
        <v>49</v>
      </c>
      <c r="I39" s="37">
        <v>2014</v>
      </c>
      <c r="J39" s="37">
        <v>19</v>
      </c>
      <c r="K39" s="37">
        <v>73</v>
      </c>
      <c r="L39" s="37" t="s">
        <v>400</v>
      </c>
      <c r="M39" s="37">
        <v>2.33</v>
      </c>
      <c r="N39" s="37">
        <v>0.44</v>
      </c>
    </row>
    <row r="40" spans="1:14">
      <c r="A40" s="37">
        <v>19</v>
      </c>
      <c r="B40" s="37">
        <v>75</v>
      </c>
      <c r="C40" s="37" t="s">
        <v>274</v>
      </c>
      <c r="D40" s="37">
        <v>182</v>
      </c>
      <c r="E40" s="37">
        <v>53</v>
      </c>
      <c r="I40" s="37">
        <v>2014</v>
      </c>
      <c r="J40" s="37">
        <v>19</v>
      </c>
      <c r="K40" s="37">
        <v>75</v>
      </c>
      <c r="L40" s="37" t="s">
        <v>400</v>
      </c>
      <c r="M40" s="37">
        <v>2.2799999999999998</v>
      </c>
      <c r="N40" s="37">
        <v>0.54</v>
      </c>
    </row>
    <row r="41" spans="1:14">
      <c r="A41" s="37">
        <v>19</v>
      </c>
      <c r="B41" s="37">
        <v>77</v>
      </c>
      <c r="C41" s="37" t="s">
        <v>275</v>
      </c>
      <c r="D41" s="37">
        <v>161</v>
      </c>
      <c r="E41" s="37">
        <v>46</v>
      </c>
      <c r="I41" s="37">
        <v>2014</v>
      </c>
      <c r="J41" s="37">
        <v>19</v>
      </c>
      <c r="K41" s="37">
        <v>77</v>
      </c>
      <c r="L41" s="37" t="s">
        <v>400</v>
      </c>
      <c r="M41" s="37">
        <v>2.2400000000000002</v>
      </c>
      <c r="N41" s="37">
        <v>0.44</v>
      </c>
    </row>
    <row r="42" spans="1:14">
      <c r="A42" s="37">
        <v>19</v>
      </c>
      <c r="B42" s="37">
        <v>79</v>
      </c>
      <c r="C42" s="37" t="s">
        <v>276</v>
      </c>
      <c r="D42" s="37">
        <v>173</v>
      </c>
      <c r="E42" s="37">
        <v>47</v>
      </c>
      <c r="I42" s="37">
        <v>2014</v>
      </c>
      <c r="J42" s="37">
        <v>19</v>
      </c>
      <c r="K42" s="37">
        <v>79</v>
      </c>
      <c r="L42" s="37" t="s">
        <v>400</v>
      </c>
      <c r="M42" s="37">
        <v>2.25</v>
      </c>
      <c r="N42" s="37">
        <v>0.51</v>
      </c>
    </row>
    <row r="43" spans="1:14">
      <c r="A43" s="37">
        <v>19</v>
      </c>
      <c r="B43" s="37">
        <v>81</v>
      </c>
      <c r="C43" s="37" t="s">
        <v>277</v>
      </c>
      <c r="D43" s="37">
        <v>173</v>
      </c>
      <c r="E43" s="37">
        <v>49</v>
      </c>
      <c r="I43" s="37">
        <v>2014</v>
      </c>
      <c r="J43" s="37">
        <v>19</v>
      </c>
      <c r="K43" s="37">
        <v>81</v>
      </c>
      <c r="L43" s="37" t="s">
        <v>400</v>
      </c>
      <c r="M43" s="37">
        <v>2.0299999999999998</v>
      </c>
      <c r="N43" s="37">
        <v>0.49</v>
      </c>
    </row>
    <row r="44" spans="1:14">
      <c r="A44" s="37">
        <v>19</v>
      </c>
      <c r="B44" s="37">
        <v>83</v>
      </c>
      <c r="C44" s="37" t="s">
        <v>278</v>
      </c>
      <c r="D44" s="37">
        <v>172</v>
      </c>
      <c r="E44" s="37">
        <v>49</v>
      </c>
      <c r="I44" s="37">
        <v>2014</v>
      </c>
      <c r="J44" s="37">
        <v>19</v>
      </c>
      <c r="K44" s="37">
        <v>83</v>
      </c>
      <c r="L44" s="37" t="s">
        <v>400</v>
      </c>
      <c r="M44" s="37">
        <v>2.27</v>
      </c>
      <c r="N44" s="37">
        <v>0.52</v>
      </c>
    </row>
    <row r="45" spans="1:14">
      <c r="A45" s="37">
        <v>19</v>
      </c>
      <c r="B45" s="37">
        <v>85</v>
      </c>
      <c r="C45" s="37" t="s">
        <v>279</v>
      </c>
      <c r="D45" s="37">
        <v>161</v>
      </c>
      <c r="E45" s="37">
        <v>45</v>
      </c>
      <c r="I45" s="37">
        <v>2014</v>
      </c>
      <c r="J45" s="37">
        <v>19</v>
      </c>
      <c r="K45" s="37">
        <v>85</v>
      </c>
      <c r="L45" s="37" t="s">
        <v>400</v>
      </c>
      <c r="M45" s="37">
        <v>2.36</v>
      </c>
      <c r="N45" s="37">
        <v>0.45</v>
      </c>
    </row>
    <row r="46" spans="1:14">
      <c r="A46" s="37">
        <v>19</v>
      </c>
      <c r="B46" s="37">
        <v>87</v>
      </c>
      <c r="C46" s="37" t="s">
        <v>280</v>
      </c>
      <c r="D46" s="37">
        <v>165</v>
      </c>
      <c r="E46" s="37">
        <v>49</v>
      </c>
      <c r="I46" s="37">
        <v>2014</v>
      </c>
      <c r="J46" s="37">
        <v>19</v>
      </c>
      <c r="K46" s="37">
        <v>87</v>
      </c>
      <c r="L46" s="37" t="s">
        <v>400</v>
      </c>
      <c r="M46" s="37">
        <v>1.68</v>
      </c>
      <c r="N46" s="37">
        <v>0.42</v>
      </c>
    </row>
    <row r="47" spans="1:14">
      <c r="A47" s="37">
        <v>19</v>
      </c>
      <c r="B47" s="37">
        <v>89</v>
      </c>
      <c r="C47" s="37" t="s">
        <v>281</v>
      </c>
      <c r="D47" s="37">
        <v>166</v>
      </c>
      <c r="E47" s="37">
        <v>46</v>
      </c>
      <c r="I47" s="37">
        <v>2014</v>
      </c>
      <c r="J47" s="37">
        <v>19</v>
      </c>
      <c r="K47" s="37">
        <v>89</v>
      </c>
      <c r="L47" s="37" t="s">
        <v>400</v>
      </c>
      <c r="M47" s="37">
        <v>2.29</v>
      </c>
      <c r="N47" s="37">
        <v>0.56000000000000005</v>
      </c>
    </row>
    <row r="48" spans="1:14">
      <c r="A48" s="37">
        <v>19</v>
      </c>
      <c r="B48" s="37">
        <v>91</v>
      </c>
      <c r="C48" s="37" t="s">
        <v>282</v>
      </c>
      <c r="D48" s="37">
        <v>177</v>
      </c>
      <c r="E48" s="37">
        <v>49</v>
      </c>
      <c r="I48" s="37">
        <v>2014</v>
      </c>
      <c r="J48" s="37">
        <v>19</v>
      </c>
      <c r="K48" s="37">
        <v>91</v>
      </c>
      <c r="L48" s="37" t="s">
        <v>400</v>
      </c>
      <c r="M48" s="37">
        <v>2.13</v>
      </c>
      <c r="N48" s="37">
        <v>0.48</v>
      </c>
    </row>
    <row r="49" spans="1:14">
      <c r="A49" s="37">
        <v>19</v>
      </c>
      <c r="B49" s="37">
        <v>93</v>
      </c>
      <c r="C49" s="37" t="s">
        <v>283</v>
      </c>
      <c r="D49" s="37">
        <v>168</v>
      </c>
      <c r="E49" s="37">
        <v>50</v>
      </c>
      <c r="I49" s="37">
        <v>2014</v>
      </c>
      <c r="J49" s="37">
        <v>19</v>
      </c>
      <c r="K49" s="37">
        <v>93</v>
      </c>
      <c r="L49" s="37" t="s">
        <v>400</v>
      </c>
      <c r="M49" s="37">
        <v>2.36</v>
      </c>
      <c r="N49" s="37">
        <v>0.46</v>
      </c>
    </row>
    <row r="50" spans="1:14">
      <c r="A50" s="37">
        <v>19</v>
      </c>
      <c r="B50" s="37">
        <v>95</v>
      </c>
      <c r="C50" s="37" t="s">
        <v>284</v>
      </c>
      <c r="D50" s="37">
        <v>168</v>
      </c>
      <c r="E50" s="37">
        <v>50</v>
      </c>
      <c r="I50" s="37">
        <v>2014</v>
      </c>
      <c r="J50" s="37">
        <v>19</v>
      </c>
      <c r="K50" s="37">
        <v>95</v>
      </c>
      <c r="L50" s="37" t="s">
        <v>400</v>
      </c>
      <c r="M50" s="37">
        <v>2.14</v>
      </c>
      <c r="N50" s="37">
        <v>0.51</v>
      </c>
    </row>
    <row r="51" spans="1:14">
      <c r="A51" s="37">
        <v>19</v>
      </c>
      <c r="B51" s="37">
        <v>97</v>
      </c>
      <c r="C51" s="37" t="s">
        <v>285</v>
      </c>
      <c r="D51" s="37">
        <v>165</v>
      </c>
      <c r="E51" s="37">
        <v>50</v>
      </c>
      <c r="I51" s="37">
        <v>2014</v>
      </c>
      <c r="J51" s="37">
        <v>19</v>
      </c>
      <c r="K51" s="37">
        <v>97</v>
      </c>
      <c r="L51" s="37" t="s">
        <v>400</v>
      </c>
      <c r="M51" s="37">
        <v>2.11</v>
      </c>
      <c r="N51" s="37">
        <v>0.52</v>
      </c>
    </row>
    <row r="52" spans="1:14">
      <c r="A52" s="37">
        <v>19</v>
      </c>
      <c r="B52" s="37">
        <v>99</v>
      </c>
      <c r="C52" s="37" t="s">
        <v>286</v>
      </c>
      <c r="D52" s="37">
        <v>177</v>
      </c>
      <c r="E52" s="37">
        <v>52</v>
      </c>
      <c r="I52" s="37">
        <v>2014</v>
      </c>
      <c r="J52" s="37">
        <v>19</v>
      </c>
      <c r="K52" s="37">
        <v>99</v>
      </c>
      <c r="L52" s="37" t="s">
        <v>400</v>
      </c>
      <c r="M52" s="37">
        <v>2.2999999999999998</v>
      </c>
      <c r="N52" s="37">
        <v>0.53</v>
      </c>
    </row>
    <row r="53" spans="1:14">
      <c r="A53" s="37">
        <v>19</v>
      </c>
      <c r="B53" s="37">
        <v>101</v>
      </c>
      <c r="C53" s="37" t="s">
        <v>287</v>
      </c>
      <c r="D53" s="37">
        <v>151</v>
      </c>
      <c r="E53" s="37">
        <v>45</v>
      </c>
      <c r="I53" s="37">
        <v>2014</v>
      </c>
      <c r="J53" s="37">
        <v>19</v>
      </c>
      <c r="K53" s="37">
        <v>101</v>
      </c>
      <c r="L53" s="37" t="s">
        <v>400</v>
      </c>
      <c r="M53" s="37">
        <v>1.64</v>
      </c>
      <c r="N53" s="37">
        <v>0.42</v>
      </c>
    </row>
    <row r="54" spans="1:14">
      <c r="A54" s="37">
        <v>19</v>
      </c>
      <c r="B54" s="37">
        <v>103</v>
      </c>
      <c r="C54" s="37" t="s">
        <v>288</v>
      </c>
      <c r="D54" s="37">
        <v>167</v>
      </c>
      <c r="E54" s="37">
        <v>47</v>
      </c>
      <c r="I54" s="37">
        <v>2014</v>
      </c>
      <c r="J54" s="37">
        <v>19</v>
      </c>
      <c r="K54" s="37">
        <v>103</v>
      </c>
      <c r="L54" s="37" t="s">
        <v>400</v>
      </c>
      <c r="M54" s="37">
        <v>2.04</v>
      </c>
      <c r="N54" s="37">
        <v>0.48</v>
      </c>
    </row>
    <row r="55" spans="1:14">
      <c r="A55" s="37">
        <v>19</v>
      </c>
      <c r="B55" s="37">
        <v>105</v>
      </c>
      <c r="C55" s="37" t="s">
        <v>289</v>
      </c>
      <c r="D55" s="37">
        <v>171</v>
      </c>
      <c r="E55" s="37">
        <v>49</v>
      </c>
      <c r="I55" s="37">
        <v>2014</v>
      </c>
      <c r="J55" s="37">
        <v>19</v>
      </c>
      <c r="K55" s="37">
        <v>105</v>
      </c>
      <c r="L55" s="37" t="s">
        <v>400</v>
      </c>
      <c r="M55" s="37">
        <v>2.14</v>
      </c>
      <c r="N55" s="37">
        <v>0.51</v>
      </c>
    </row>
    <row r="56" spans="1:14">
      <c r="A56" s="37">
        <v>19</v>
      </c>
      <c r="B56" s="37">
        <v>107</v>
      </c>
      <c r="C56" s="37" t="s">
        <v>290</v>
      </c>
      <c r="D56" s="37">
        <v>162</v>
      </c>
      <c r="E56" s="37">
        <v>48</v>
      </c>
      <c r="I56" s="37">
        <v>2014</v>
      </c>
      <c r="J56" s="37">
        <v>19</v>
      </c>
      <c r="K56" s="37">
        <v>107</v>
      </c>
      <c r="L56" s="37" t="s">
        <v>400</v>
      </c>
      <c r="M56" s="37">
        <v>1.8</v>
      </c>
      <c r="N56" s="37">
        <v>0.44</v>
      </c>
    </row>
    <row r="57" spans="1:14">
      <c r="A57" s="37">
        <v>19</v>
      </c>
      <c r="B57" s="37">
        <v>109</v>
      </c>
      <c r="C57" s="37" t="s">
        <v>291</v>
      </c>
      <c r="D57" s="37">
        <v>174</v>
      </c>
      <c r="E57" s="37">
        <v>48</v>
      </c>
      <c r="I57" s="37">
        <v>2014</v>
      </c>
      <c r="J57" s="37">
        <v>19</v>
      </c>
      <c r="K57" s="37">
        <v>109</v>
      </c>
      <c r="L57" s="37" t="s">
        <v>400</v>
      </c>
      <c r="M57" s="37">
        <v>2.14</v>
      </c>
      <c r="N57" s="37">
        <v>0.48</v>
      </c>
    </row>
    <row r="58" spans="1:14">
      <c r="A58" s="37">
        <v>19</v>
      </c>
      <c r="B58" s="37">
        <v>111</v>
      </c>
      <c r="C58" s="37" t="s">
        <v>292</v>
      </c>
      <c r="D58" s="37">
        <v>158</v>
      </c>
      <c r="E58" s="37">
        <v>47</v>
      </c>
      <c r="I58" s="37">
        <v>2014</v>
      </c>
      <c r="J58" s="37">
        <v>19</v>
      </c>
      <c r="K58" s="37">
        <v>111</v>
      </c>
      <c r="L58" s="37" t="s">
        <v>400</v>
      </c>
      <c r="M58" s="37">
        <v>1.71</v>
      </c>
      <c r="N58" s="37">
        <v>0.43</v>
      </c>
    </row>
    <row r="59" spans="1:14">
      <c r="A59" s="37">
        <v>19</v>
      </c>
      <c r="B59" s="37">
        <v>113</v>
      </c>
      <c r="C59" s="37" t="s">
        <v>293</v>
      </c>
      <c r="D59" s="37">
        <v>171</v>
      </c>
      <c r="E59" s="37">
        <v>48</v>
      </c>
      <c r="I59" s="37">
        <v>2014</v>
      </c>
      <c r="J59" s="37">
        <v>19</v>
      </c>
      <c r="K59" s="37">
        <v>113</v>
      </c>
      <c r="L59" s="37" t="s">
        <v>400</v>
      </c>
      <c r="M59" s="37">
        <v>2.15</v>
      </c>
      <c r="N59" s="37">
        <v>0.51</v>
      </c>
    </row>
    <row r="60" spans="1:14">
      <c r="A60" s="37">
        <v>19</v>
      </c>
      <c r="B60" s="37">
        <v>115</v>
      </c>
      <c r="C60" s="37" t="s">
        <v>294</v>
      </c>
      <c r="D60" s="37">
        <v>161</v>
      </c>
      <c r="E60" s="37">
        <v>47</v>
      </c>
      <c r="I60" s="37">
        <v>2014</v>
      </c>
      <c r="J60" s="37">
        <v>19</v>
      </c>
      <c r="K60" s="37">
        <v>115</v>
      </c>
      <c r="L60" s="37" t="s">
        <v>400</v>
      </c>
      <c r="M60" s="37">
        <v>1.81</v>
      </c>
      <c r="N60" s="37">
        <v>0.44</v>
      </c>
    </row>
    <row r="61" spans="1:14">
      <c r="A61" s="37">
        <v>19</v>
      </c>
      <c r="B61" s="37">
        <v>117</v>
      </c>
      <c r="C61" s="37" t="s">
        <v>295</v>
      </c>
      <c r="D61" s="37">
        <v>134</v>
      </c>
      <c r="E61" s="37">
        <v>40</v>
      </c>
      <c r="I61" s="37">
        <v>2014</v>
      </c>
      <c r="J61" s="37">
        <v>19</v>
      </c>
      <c r="K61" s="37">
        <v>117</v>
      </c>
      <c r="L61" s="37" t="s">
        <v>400</v>
      </c>
      <c r="M61" s="37">
        <v>1.8</v>
      </c>
      <c r="N61" s="37">
        <v>0.47</v>
      </c>
    </row>
    <row r="62" spans="1:14">
      <c r="A62" s="37">
        <v>19</v>
      </c>
      <c r="B62" s="37">
        <v>119</v>
      </c>
      <c r="C62" s="37" t="s">
        <v>296</v>
      </c>
      <c r="D62" s="37">
        <v>173</v>
      </c>
      <c r="E62" s="37">
        <v>51</v>
      </c>
      <c r="I62" s="37">
        <v>2014</v>
      </c>
      <c r="J62" s="37">
        <v>19</v>
      </c>
      <c r="K62" s="37">
        <v>119</v>
      </c>
      <c r="L62" s="37" t="s">
        <v>400</v>
      </c>
      <c r="M62" s="37">
        <v>2.36</v>
      </c>
      <c r="N62" s="37">
        <v>0.52</v>
      </c>
    </row>
    <row r="63" spans="1:14">
      <c r="A63" s="37">
        <v>19</v>
      </c>
      <c r="B63" s="37">
        <v>121</v>
      </c>
      <c r="C63" s="37" t="s">
        <v>297</v>
      </c>
      <c r="D63" s="37">
        <v>152</v>
      </c>
      <c r="E63" s="37">
        <v>46</v>
      </c>
      <c r="I63" s="37">
        <v>2014</v>
      </c>
      <c r="J63" s="37">
        <v>19</v>
      </c>
      <c r="K63" s="37">
        <v>121</v>
      </c>
      <c r="L63" s="37" t="s">
        <v>400</v>
      </c>
      <c r="M63" s="37">
        <v>2.0299999999999998</v>
      </c>
      <c r="N63" s="37">
        <v>0.49</v>
      </c>
    </row>
    <row r="64" spans="1:14">
      <c r="A64" s="37">
        <v>19</v>
      </c>
      <c r="B64" s="37">
        <v>123</v>
      </c>
      <c r="C64" s="37" t="s">
        <v>298</v>
      </c>
      <c r="D64" s="37">
        <v>166</v>
      </c>
      <c r="E64" s="37">
        <v>50</v>
      </c>
      <c r="I64" s="37">
        <v>2014</v>
      </c>
      <c r="J64" s="37">
        <v>19</v>
      </c>
      <c r="K64" s="37">
        <v>123</v>
      </c>
      <c r="L64" s="37" t="s">
        <v>400</v>
      </c>
      <c r="M64" s="37">
        <v>1.94</v>
      </c>
      <c r="N64" s="37">
        <v>0.47</v>
      </c>
    </row>
    <row r="65" spans="1:14">
      <c r="A65" s="37">
        <v>19</v>
      </c>
      <c r="B65" s="37">
        <v>125</v>
      </c>
      <c r="C65" s="37" t="s">
        <v>299</v>
      </c>
      <c r="D65" s="37">
        <v>155</v>
      </c>
      <c r="E65" s="37">
        <v>47</v>
      </c>
      <c r="I65" s="37">
        <v>2014</v>
      </c>
      <c r="J65" s="37">
        <v>19</v>
      </c>
      <c r="K65" s="37">
        <v>125</v>
      </c>
      <c r="L65" s="37" t="s">
        <v>400</v>
      </c>
      <c r="M65" s="37">
        <v>1.94</v>
      </c>
      <c r="N65" s="37">
        <v>0.49</v>
      </c>
    </row>
    <row r="66" spans="1:14">
      <c r="A66" s="37">
        <v>19</v>
      </c>
      <c r="B66" s="37">
        <v>127</v>
      </c>
      <c r="C66" s="37" t="s">
        <v>300</v>
      </c>
      <c r="D66" s="37">
        <v>180</v>
      </c>
      <c r="E66" s="37">
        <v>53</v>
      </c>
      <c r="I66" s="37">
        <v>2014</v>
      </c>
      <c r="J66" s="37">
        <v>19</v>
      </c>
      <c r="K66" s="37">
        <v>127</v>
      </c>
      <c r="L66" s="37" t="s">
        <v>400</v>
      </c>
      <c r="M66" s="37">
        <v>2.36</v>
      </c>
      <c r="N66" s="37">
        <v>0.55000000000000004</v>
      </c>
    </row>
    <row r="67" spans="1:14">
      <c r="A67" s="37">
        <v>19</v>
      </c>
      <c r="B67" s="37">
        <v>129</v>
      </c>
      <c r="C67" s="37" t="s">
        <v>301</v>
      </c>
      <c r="D67" s="37">
        <v>153</v>
      </c>
      <c r="E67" s="37">
        <v>46</v>
      </c>
      <c r="I67" s="37">
        <v>2014</v>
      </c>
      <c r="J67" s="37">
        <v>19</v>
      </c>
      <c r="K67" s="37">
        <v>129</v>
      </c>
      <c r="L67" s="37" t="s">
        <v>400</v>
      </c>
      <c r="M67" s="37">
        <v>2.0499999999999998</v>
      </c>
      <c r="N67" s="37">
        <v>0.47</v>
      </c>
    </row>
    <row r="68" spans="1:14">
      <c r="A68" s="37">
        <v>19</v>
      </c>
      <c r="B68" s="37">
        <v>131</v>
      </c>
      <c r="C68" s="37" t="s">
        <v>302</v>
      </c>
      <c r="D68" s="37">
        <v>171</v>
      </c>
      <c r="E68" s="37">
        <v>48</v>
      </c>
      <c r="I68" s="37">
        <v>2014</v>
      </c>
      <c r="J68" s="37">
        <v>19</v>
      </c>
      <c r="K68" s="37">
        <v>131</v>
      </c>
      <c r="L68" s="37" t="s">
        <v>400</v>
      </c>
      <c r="M68" s="37">
        <v>2.15</v>
      </c>
      <c r="N68" s="37">
        <v>0.54</v>
      </c>
    </row>
    <row r="69" spans="1:14">
      <c r="A69" s="37">
        <v>19</v>
      </c>
      <c r="B69" s="37">
        <v>133</v>
      </c>
      <c r="C69" s="37" t="s">
        <v>303</v>
      </c>
      <c r="D69" s="37">
        <v>156</v>
      </c>
      <c r="E69" s="37">
        <v>45</v>
      </c>
      <c r="I69" s="37">
        <v>2014</v>
      </c>
      <c r="J69" s="37">
        <v>19</v>
      </c>
      <c r="K69" s="37">
        <v>133</v>
      </c>
      <c r="L69" s="37" t="s">
        <v>400</v>
      </c>
      <c r="M69" s="37">
        <v>2.36</v>
      </c>
      <c r="N69" s="37">
        <v>0.47</v>
      </c>
    </row>
    <row r="70" spans="1:14">
      <c r="A70" s="37">
        <v>19</v>
      </c>
      <c r="B70" s="37">
        <v>135</v>
      </c>
      <c r="C70" s="37" t="s">
        <v>304</v>
      </c>
      <c r="D70" s="37">
        <v>135</v>
      </c>
      <c r="E70" s="37">
        <v>41</v>
      </c>
      <c r="I70" s="37">
        <v>2014</v>
      </c>
      <c r="J70" s="37">
        <v>19</v>
      </c>
      <c r="K70" s="37">
        <v>135</v>
      </c>
      <c r="L70" s="37" t="s">
        <v>400</v>
      </c>
      <c r="M70" s="37">
        <v>1.77</v>
      </c>
      <c r="N70" s="37">
        <v>0.46</v>
      </c>
    </row>
    <row r="71" spans="1:14">
      <c r="A71" s="37">
        <v>19</v>
      </c>
      <c r="B71" s="37">
        <v>137</v>
      </c>
      <c r="C71" s="37" t="s">
        <v>305</v>
      </c>
      <c r="D71" s="37">
        <v>156</v>
      </c>
      <c r="E71" s="37">
        <v>47</v>
      </c>
      <c r="I71" s="37">
        <v>2014</v>
      </c>
      <c r="J71" s="37">
        <v>19</v>
      </c>
      <c r="K71" s="37">
        <v>137</v>
      </c>
      <c r="L71" s="37" t="s">
        <v>400</v>
      </c>
      <c r="M71" s="37">
        <v>2.09</v>
      </c>
      <c r="N71" s="37">
        <v>0.47</v>
      </c>
    </row>
    <row r="72" spans="1:14">
      <c r="A72" s="37">
        <v>19</v>
      </c>
      <c r="B72" s="37">
        <v>139</v>
      </c>
      <c r="C72" s="37" t="s">
        <v>306</v>
      </c>
      <c r="D72" s="37">
        <v>166</v>
      </c>
      <c r="E72" s="37">
        <v>48</v>
      </c>
      <c r="I72" s="37">
        <v>2014</v>
      </c>
      <c r="J72" s="37">
        <v>19</v>
      </c>
      <c r="K72" s="37">
        <v>139</v>
      </c>
      <c r="L72" s="37" t="s">
        <v>400</v>
      </c>
      <c r="M72" s="37">
        <v>2.0299999999999998</v>
      </c>
      <c r="N72" s="37">
        <v>0.48</v>
      </c>
    </row>
    <row r="73" spans="1:14">
      <c r="A73" s="37">
        <v>19</v>
      </c>
      <c r="B73" s="37">
        <v>141</v>
      </c>
      <c r="C73" s="37" t="s">
        <v>307</v>
      </c>
      <c r="D73" s="37">
        <v>175</v>
      </c>
      <c r="E73" s="37">
        <v>53</v>
      </c>
      <c r="I73" s="37">
        <v>2014</v>
      </c>
      <c r="J73" s="37">
        <v>19</v>
      </c>
      <c r="K73" s="37">
        <v>141</v>
      </c>
      <c r="L73" s="37" t="s">
        <v>400</v>
      </c>
      <c r="M73" s="37">
        <v>2.36</v>
      </c>
      <c r="N73" s="37">
        <v>0.53</v>
      </c>
    </row>
    <row r="74" spans="1:14">
      <c r="A74" s="37">
        <v>19</v>
      </c>
      <c r="B74" s="37">
        <v>143</v>
      </c>
      <c r="C74" s="37" t="s">
        <v>308</v>
      </c>
      <c r="D74" s="37">
        <v>169</v>
      </c>
      <c r="E74" s="37">
        <v>50</v>
      </c>
      <c r="I74" s="37">
        <v>2014</v>
      </c>
      <c r="J74" s="37">
        <v>19</v>
      </c>
      <c r="K74" s="37">
        <v>143</v>
      </c>
      <c r="L74" s="37" t="s">
        <v>400</v>
      </c>
      <c r="M74" s="37">
        <v>2.36</v>
      </c>
      <c r="N74" s="37">
        <v>0.52</v>
      </c>
    </row>
    <row r="75" spans="1:14">
      <c r="A75" s="37">
        <v>19</v>
      </c>
      <c r="B75" s="37">
        <v>145</v>
      </c>
      <c r="C75" s="37" t="s">
        <v>309</v>
      </c>
      <c r="D75" s="37">
        <v>144</v>
      </c>
      <c r="E75" s="37">
        <v>45</v>
      </c>
      <c r="I75" s="37">
        <v>2014</v>
      </c>
      <c r="J75" s="37">
        <v>19</v>
      </c>
      <c r="K75" s="37">
        <v>145</v>
      </c>
      <c r="L75" s="37" t="s">
        <v>400</v>
      </c>
      <c r="M75" s="37">
        <v>1.99</v>
      </c>
      <c r="N75" s="37">
        <v>0.45</v>
      </c>
    </row>
    <row r="76" spans="1:14">
      <c r="A76" s="37">
        <v>19</v>
      </c>
      <c r="B76" s="37">
        <v>147</v>
      </c>
      <c r="C76" s="37" t="s">
        <v>310</v>
      </c>
      <c r="D76" s="37">
        <v>173</v>
      </c>
      <c r="E76" s="37">
        <v>47</v>
      </c>
      <c r="I76" s="37">
        <v>2014</v>
      </c>
      <c r="J76" s="37">
        <v>19</v>
      </c>
      <c r="K76" s="37">
        <v>147</v>
      </c>
      <c r="L76" s="37" t="s">
        <v>400</v>
      </c>
      <c r="M76" s="37">
        <v>2.36</v>
      </c>
      <c r="N76" s="37">
        <v>0.51</v>
      </c>
    </row>
    <row r="77" spans="1:14">
      <c r="A77" s="37">
        <v>19</v>
      </c>
      <c r="B77" s="37">
        <v>149</v>
      </c>
      <c r="C77" s="37" t="s">
        <v>311</v>
      </c>
      <c r="D77" s="37">
        <v>168</v>
      </c>
      <c r="E77" s="37">
        <v>50</v>
      </c>
      <c r="I77" s="37">
        <v>2014</v>
      </c>
      <c r="J77" s="37">
        <v>19</v>
      </c>
      <c r="K77" s="37">
        <v>149</v>
      </c>
      <c r="L77" s="37" t="s">
        <v>400</v>
      </c>
      <c r="M77" s="37">
        <v>2.36</v>
      </c>
      <c r="N77" s="37">
        <v>0.5</v>
      </c>
    </row>
    <row r="78" spans="1:14">
      <c r="A78" s="37">
        <v>19</v>
      </c>
      <c r="B78" s="37">
        <v>151</v>
      </c>
      <c r="C78" s="37" t="s">
        <v>312</v>
      </c>
      <c r="D78" s="37">
        <v>174</v>
      </c>
      <c r="E78" s="37">
        <v>48</v>
      </c>
      <c r="I78" s="37">
        <v>2014</v>
      </c>
      <c r="J78" s="37">
        <v>19</v>
      </c>
      <c r="K78" s="37">
        <v>151</v>
      </c>
      <c r="L78" s="37" t="s">
        <v>400</v>
      </c>
      <c r="M78" s="37">
        <v>2.36</v>
      </c>
      <c r="N78" s="37">
        <v>0.5</v>
      </c>
    </row>
    <row r="79" spans="1:14">
      <c r="A79" s="37">
        <v>19</v>
      </c>
      <c r="B79" s="37">
        <v>153</v>
      </c>
      <c r="C79" s="37" t="s">
        <v>313</v>
      </c>
      <c r="D79" s="37">
        <v>167</v>
      </c>
      <c r="E79" s="37">
        <v>47</v>
      </c>
      <c r="I79" s="37">
        <v>2014</v>
      </c>
      <c r="J79" s="37">
        <v>19</v>
      </c>
      <c r="K79" s="37">
        <v>153</v>
      </c>
      <c r="L79" s="37" t="s">
        <v>400</v>
      </c>
      <c r="M79" s="37">
        <v>2.2200000000000002</v>
      </c>
      <c r="N79" s="37">
        <v>0.52</v>
      </c>
    </row>
    <row r="80" spans="1:14">
      <c r="B80" s="41">
        <f>+B81</f>
        <v>155</v>
      </c>
      <c r="C80" s="41" t="str">
        <f>+C81</f>
        <v>POTTAWATTAMIE</v>
      </c>
      <c r="D80" s="41">
        <f>+D81</f>
        <v>163</v>
      </c>
      <c r="E80" s="41">
        <f>+E81</f>
        <v>49</v>
      </c>
      <c r="J80" s="110">
        <f>+J81</f>
        <v>19</v>
      </c>
      <c r="K80" s="110">
        <f>+K81</f>
        <v>155</v>
      </c>
      <c r="L80" s="110" t="str">
        <f>+L81</f>
        <v>TA</v>
      </c>
      <c r="M80" s="110">
        <f>+M81</f>
        <v>2.16</v>
      </c>
      <c r="N80" s="110">
        <f>+N81</f>
        <v>0.48</v>
      </c>
    </row>
    <row r="81" spans="1:14">
      <c r="A81" s="37">
        <v>19</v>
      </c>
      <c r="B81" s="37">
        <v>155</v>
      </c>
      <c r="C81" s="41" t="s">
        <v>314</v>
      </c>
      <c r="D81" s="41">
        <v>163</v>
      </c>
      <c r="E81" s="41">
        <v>49</v>
      </c>
      <c r="I81" s="37">
        <v>2014</v>
      </c>
      <c r="J81" s="110">
        <v>19</v>
      </c>
      <c r="K81" s="110">
        <v>155</v>
      </c>
      <c r="L81" s="110" t="s">
        <v>400</v>
      </c>
      <c r="M81" s="110">
        <v>2.16</v>
      </c>
      <c r="N81" s="110">
        <v>0.48</v>
      </c>
    </row>
    <row r="82" spans="1:14">
      <c r="A82" s="37">
        <v>19</v>
      </c>
      <c r="B82" s="37">
        <v>157</v>
      </c>
      <c r="C82" s="37" t="s">
        <v>315</v>
      </c>
      <c r="D82" s="37">
        <v>173</v>
      </c>
      <c r="E82" s="37">
        <v>51</v>
      </c>
      <c r="I82" s="37">
        <v>2014</v>
      </c>
      <c r="J82" s="37">
        <v>19</v>
      </c>
      <c r="K82" s="37">
        <v>157</v>
      </c>
      <c r="L82" s="37" t="s">
        <v>400</v>
      </c>
      <c r="M82" s="37">
        <v>2.27</v>
      </c>
      <c r="N82" s="37">
        <v>0.53</v>
      </c>
    </row>
    <row r="83" spans="1:14">
      <c r="A83" s="37">
        <v>19</v>
      </c>
      <c r="B83" s="37">
        <v>159</v>
      </c>
      <c r="C83" s="37" t="s">
        <v>316</v>
      </c>
      <c r="D83" s="37">
        <v>133</v>
      </c>
      <c r="E83" s="37">
        <v>41</v>
      </c>
      <c r="I83" s="37">
        <v>2014</v>
      </c>
      <c r="J83" s="37">
        <v>19</v>
      </c>
      <c r="K83" s="37">
        <v>159</v>
      </c>
      <c r="L83" s="37" t="s">
        <v>400</v>
      </c>
      <c r="M83" s="37">
        <v>1.83</v>
      </c>
      <c r="N83" s="37">
        <v>0.45</v>
      </c>
    </row>
    <row r="84" spans="1:14">
      <c r="A84" s="37">
        <v>19</v>
      </c>
      <c r="B84" s="37">
        <v>161</v>
      </c>
      <c r="C84" s="37" t="s">
        <v>317</v>
      </c>
      <c r="D84" s="37">
        <v>170</v>
      </c>
      <c r="E84" s="37">
        <v>49</v>
      </c>
      <c r="I84" s="37">
        <v>2014</v>
      </c>
      <c r="J84" s="37">
        <v>19</v>
      </c>
      <c r="K84" s="37">
        <v>161</v>
      </c>
      <c r="L84" s="37" t="s">
        <v>400</v>
      </c>
      <c r="M84" s="37">
        <v>2.36</v>
      </c>
      <c r="N84" s="37">
        <v>0.46</v>
      </c>
    </row>
    <row r="85" spans="1:14">
      <c r="A85" s="37">
        <v>19</v>
      </c>
      <c r="B85" s="37">
        <v>163</v>
      </c>
      <c r="C85" s="37" t="s">
        <v>318</v>
      </c>
      <c r="D85" s="37">
        <v>183</v>
      </c>
      <c r="E85" s="37">
        <v>53</v>
      </c>
      <c r="I85" s="37">
        <v>2014</v>
      </c>
      <c r="J85" s="37">
        <v>19</v>
      </c>
      <c r="K85" s="37">
        <v>163</v>
      </c>
      <c r="L85" s="37" t="s">
        <v>400</v>
      </c>
      <c r="M85" s="37">
        <v>2.0699999999999998</v>
      </c>
      <c r="N85" s="37">
        <v>0.48</v>
      </c>
    </row>
    <row r="86" spans="1:14">
      <c r="A86" s="37">
        <v>19</v>
      </c>
      <c r="B86" s="37">
        <v>165</v>
      </c>
      <c r="C86" s="37" t="s">
        <v>319</v>
      </c>
      <c r="D86" s="37">
        <v>168</v>
      </c>
      <c r="E86" s="37">
        <v>50</v>
      </c>
      <c r="I86" s="37">
        <v>2014</v>
      </c>
      <c r="J86" s="37">
        <v>19</v>
      </c>
      <c r="K86" s="37">
        <v>165</v>
      </c>
      <c r="L86" s="37" t="s">
        <v>400</v>
      </c>
      <c r="M86" s="37">
        <v>2.36</v>
      </c>
      <c r="N86" s="37">
        <v>0.45</v>
      </c>
    </row>
    <row r="87" spans="1:14">
      <c r="A87" s="37">
        <v>19</v>
      </c>
      <c r="B87" s="37">
        <v>167</v>
      </c>
      <c r="C87" s="37" t="s">
        <v>320</v>
      </c>
      <c r="D87" s="37">
        <v>178</v>
      </c>
      <c r="E87" s="37">
        <v>54</v>
      </c>
      <c r="I87" s="37">
        <v>2014</v>
      </c>
      <c r="J87" s="37">
        <v>19</v>
      </c>
      <c r="K87" s="37">
        <v>167</v>
      </c>
      <c r="L87" s="37" t="s">
        <v>400</v>
      </c>
      <c r="M87" s="37">
        <v>2.36</v>
      </c>
      <c r="N87" s="37">
        <v>0.52</v>
      </c>
    </row>
    <row r="88" spans="1:14">
      <c r="A88" s="37">
        <v>19</v>
      </c>
      <c r="B88" s="37">
        <v>169</v>
      </c>
      <c r="C88" s="37" t="s">
        <v>321</v>
      </c>
      <c r="D88" s="37">
        <v>175</v>
      </c>
      <c r="E88" s="37">
        <v>49</v>
      </c>
      <c r="I88" s="37">
        <v>2014</v>
      </c>
      <c r="J88" s="37">
        <v>19</v>
      </c>
      <c r="K88" s="37">
        <v>169</v>
      </c>
      <c r="L88" s="37" t="s">
        <v>400</v>
      </c>
      <c r="M88" s="37">
        <v>2.3199999999999998</v>
      </c>
      <c r="N88" s="37">
        <v>0.53</v>
      </c>
    </row>
    <row r="89" spans="1:14">
      <c r="A89" s="37">
        <v>19</v>
      </c>
      <c r="B89" s="37">
        <v>171</v>
      </c>
      <c r="C89" s="37" t="s">
        <v>322</v>
      </c>
      <c r="D89" s="37">
        <v>176</v>
      </c>
      <c r="E89" s="37">
        <v>52</v>
      </c>
      <c r="I89" s="37">
        <v>2014</v>
      </c>
      <c r="J89" s="37">
        <v>19</v>
      </c>
      <c r="K89" s="37">
        <v>171</v>
      </c>
      <c r="L89" s="37" t="s">
        <v>400</v>
      </c>
      <c r="M89" s="37">
        <v>2.2799999999999998</v>
      </c>
      <c r="N89" s="37">
        <v>0.54</v>
      </c>
    </row>
    <row r="90" spans="1:14">
      <c r="A90" s="37">
        <v>19</v>
      </c>
      <c r="B90" s="37">
        <v>173</v>
      </c>
      <c r="C90" s="37" t="s">
        <v>323</v>
      </c>
      <c r="D90" s="37">
        <v>138</v>
      </c>
      <c r="E90" s="37">
        <v>42</v>
      </c>
      <c r="I90" s="37">
        <v>2014</v>
      </c>
      <c r="J90" s="37">
        <v>19</v>
      </c>
      <c r="K90" s="37">
        <v>173</v>
      </c>
      <c r="L90" s="37" t="s">
        <v>400</v>
      </c>
      <c r="M90" s="37">
        <v>1.97</v>
      </c>
      <c r="N90" s="37">
        <v>0.45</v>
      </c>
    </row>
    <row r="91" spans="1:14">
      <c r="A91" s="37">
        <v>19</v>
      </c>
      <c r="B91" s="37">
        <v>175</v>
      </c>
      <c r="C91" s="37" t="s">
        <v>324</v>
      </c>
      <c r="D91" s="37">
        <v>149</v>
      </c>
      <c r="E91" s="37">
        <v>45</v>
      </c>
      <c r="I91" s="37">
        <v>2014</v>
      </c>
      <c r="J91" s="37">
        <v>19</v>
      </c>
      <c r="K91" s="37">
        <v>175</v>
      </c>
      <c r="L91" s="37" t="s">
        <v>400</v>
      </c>
      <c r="M91" s="37">
        <v>1.92</v>
      </c>
      <c r="N91" s="37">
        <v>0.48</v>
      </c>
    </row>
    <row r="92" spans="1:14">
      <c r="A92" s="37">
        <v>19</v>
      </c>
      <c r="B92" s="37">
        <v>177</v>
      </c>
      <c r="C92" s="37" t="s">
        <v>325</v>
      </c>
      <c r="D92" s="37">
        <v>143</v>
      </c>
      <c r="E92" s="37">
        <v>42</v>
      </c>
      <c r="I92" s="37">
        <v>2014</v>
      </c>
      <c r="J92" s="37">
        <v>19</v>
      </c>
      <c r="K92" s="37">
        <v>177</v>
      </c>
      <c r="L92" s="37" t="s">
        <v>400</v>
      </c>
      <c r="M92" s="37">
        <v>1.65</v>
      </c>
      <c r="N92" s="37">
        <v>0.43</v>
      </c>
    </row>
    <row r="93" spans="1:14">
      <c r="A93" s="37">
        <v>19</v>
      </c>
      <c r="B93" s="37">
        <v>179</v>
      </c>
      <c r="C93" s="37" t="s">
        <v>326</v>
      </c>
      <c r="D93" s="37">
        <v>149</v>
      </c>
      <c r="E93" s="37">
        <v>45</v>
      </c>
      <c r="I93" s="37">
        <v>2014</v>
      </c>
      <c r="J93" s="37">
        <v>19</v>
      </c>
      <c r="K93" s="37">
        <v>179</v>
      </c>
      <c r="L93" s="37" t="s">
        <v>400</v>
      </c>
      <c r="M93" s="37">
        <v>1.63</v>
      </c>
      <c r="N93" s="37">
        <v>0.42</v>
      </c>
    </row>
    <row r="94" spans="1:14">
      <c r="A94" s="37">
        <v>19</v>
      </c>
      <c r="B94" s="37">
        <v>181</v>
      </c>
      <c r="C94" s="37" t="s">
        <v>327</v>
      </c>
      <c r="D94" s="37">
        <v>152</v>
      </c>
      <c r="E94" s="37">
        <v>46</v>
      </c>
      <c r="I94" s="37">
        <v>2014</v>
      </c>
      <c r="J94" s="37">
        <v>19</v>
      </c>
      <c r="K94" s="37">
        <v>181</v>
      </c>
      <c r="L94" s="37" t="s">
        <v>400</v>
      </c>
      <c r="M94" s="37">
        <v>1.92</v>
      </c>
      <c r="N94" s="37">
        <v>0.5</v>
      </c>
    </row>
    <row r="95" spans="1:14">
      <c r="A95" s="37">
        <v>19</v>
      </c>
      <c r="B95" s="37">
        <v>183</v>
      </c>
      <c r="C95" s="37" t="s">
        <v>328</v>
      </c>
      <c r="D95" s="37">
        <v>168</v>
      </c>
      <c r="E95" s="37">
        <v>49</v>
      </c>
      <c r="I95" s="37">
        <v>2014</v>
      </c>
      <c r="J95" s="37">
        <v>19</v>
      </c>
      <c r="K95" s="37">
        <v>183</v>
      </c>
      <c r="L95" s="37" t="s">
        <v>400</v>
      </c>
      <c r="M95" s="37">
        <v>1.81</v>
      </c>
      <c r="N95" s="37">
        <v>0.43</v>
      </c>
    </row>
    <row r="96" spans="1:14">
      <c r="A96" s="37">
        <v>19</v>
      </c>
      <c r="B96" s="37">
        <v>185</v>
      </c>
      <c r="C96" s="37" t="s">
        <v>329</v>
      </c>
      <c r="D96" s="37">
        <v>133</v>
      </c>
      <c r="E96" s="37">
        <v>40</v>
      </c>
      <c r="I96" s="37">
        <v>2014</v>
      </c>
      <c r="J96" s="37">
        <v>19</v>
      </c>
      <c r="K96" s="37">
        <v>185</v>
      </c>
      <c r="L96" s="37" t="s">
        <v>400</v>
      </c>
      <c r="M96" s="37">
        <v>1.77</v>
      </c>
      <c r="N96" s="37">
        <v>0.45</v>
      </c>
    </row>
    <row r="97" spans="1:28">
      <c r="A97" s="37">
        <v>19</v>
      </c>
      <c r="B97" s="37">
        <v>187</v>
      </c>
      <c r="C97" s="37" t="s">
        <v>330</v>
      </c>
      <c r="D97" s="37">
        <v>176</v>
      </c>
      <c r="E97" s="37">
        <v>48</v>
      </c>
      <c r="I97" s="37">
        <v>2014</v>
      </c>
      <c r="J97" s="37">
        <v>19</v>
      </c>
      <c r="K97" s="37">
        <v>187</v>
      </c>
      <c r="L97" s="37" t="s">
        <v>400</v>
      </c>
      <c r="M97" s="37">
        <v>2.2999999999999998</v>
      </c>
      <c r="N97" s="37">
        <v>0.49</v>
      </c>
    </row>
    <row r="98" spans="1:28">
      <c r="A98" s="37">
        <v>19</v>
      </c>
      <c r="B98" s="37">
        <v>189</v>
      </c>
      <c r="C98" s="37" t="s">
        <v>331</v>
      </c>
      <c r="D98" s="37">
        <v>171</v>
      </c>
      <c r="E98" s="37">
        <v>47</v>
      </c>
      <c r="I98" s="37">
        <v>2014</v>
      </c>
      <c r="J98" s="37">
        <v>19</v>
      </c>
      <c r="K98" s="37">
        <v>189</v>
      </c>
      <c r="L98" s="37" t="s">
        <v>400</v>
      </c>
      <c r="M98" s="37">
        <v>2.12</v>
      </c>
      <c r="N98" s="37">
        <v>0.5</v>
      </c>
    </row>
    <row r="99" spans="1:28">
      <c r="A99" s="37">
        <v>19</v>
      </c>
      <c r="B99" s="37">
        <v>191</v>
      </c>
      <c r="C99" s="37" t="s">
        <v>332</v>
      </c>
      <c r="D99" s="37">
        <v>165</v>
      </c>
      <c r="E99" s="37">
        <v>47</v>
      </c>
      <c r="I99" s="37">
        <v>2014</v>
      </c>
      <c r="J99" s="37">
        <v>19</v>
      </c>
      <c r="K99" s="37">
        <v>191</v>
      </c>
      <c r="L99" s="37" t="s">
        <v>400</v>
      </c>
      <c r="M99" s="37">
        <v>2.23</v>
      </c>
      <c r="N99" s="37">
        <v>0.56000000000000005</v>
      </c>
    </row>
    <row r="100" spans="1:28">
      <c r="A100" s="37">
        <v>19</v>
      </c>
      <c r="B100" s="37">
        <v>193</v>
      </c>
      <c r="C100" s="37" t="s">
        <v>333</v>
      </c>
      <c r="D100" s="37">
        <v>158</v>
      </c>
      <c r="E100" s="37">
        <v>46</v>
      </c>
      <c r="I100" s="37">
        <v>2014</v>
      </c>
      <c r="J100" s="37">
        <v>19</v>
      </c>
      <c r="K100" s="37">
        <v>193</v>
      </c>
      <c r="L100" s="37" t="s">
        <v>400</v>
      </c>
      <c r="M100" s="37">
        <v>2.36</v>
      </c>
      <c r="N100" s="37">
        <v>0.47</v>
      </c>
    </row>
    <row r="101" spans="1:28">
      <c r="A101" s="37">
        <v>19</v>
      </c>
      <c r="B101" s="37">
        <v>195</v>
      </c>
      <c r="C101" s="37" t="s">
        <v>334</v>
      </c>
      <c r="D101" s="37">
        <v>168</v>
      </c>
      <c r="E101" s="37">
        <v>47</v>
      </c>
      <c r="I101" s="37">
        <v>2014</v>
      </c>
      <c r="J101" s="37">
        <v>19</v>
      </c>
      <c r="K101" s="37">
        <v>195</v>
      </c>
      <c r="L101" s="37" t="s">
        <v>400</v>
      </c>
      <c r="M101" s="37">
        <v>2.09</v>
      </c>
      <c r="N101" s="37">
        <v>0.5</v>
      </c>
    </row>
    <row r="102" spans="1:28">
      <c r="A102" s="37">
        <v>19</v>
      </c>
      <c r="B102" s="37">
        <v>197</v>
      </c>
      <c r="C102" s="37" t="s">
        <v>335</v>
      </c>
      <c r="D102" s="37">
        <v>172</v>
      </c>
      <c r="E102" s="37">
        <v>47</v>
      </c>
      <c r="I102" s="37">
        <v>2014</v>
      </c>
      <c r="J102" s="37">
        <v>19</v>
      </c>
      <c r="K102" s="37">
        <v>197</v>
      </c>
      <c r="L102" s="37" t="s">
        <v>400</v>
      </c>
      <c r="M102" s="37">
        <v>2.0499999999999998</v>
      </c>
      <c r="N102" s="37">
        <v>0.48</v>
      </c>
    </row>
    <row r="108" spans="1:28">
      <c r="A108" s="109" t="s">
        <v>428</v>
      </c>
      <c r="Q108" s="37">
        <f>0.48*0.9</f>
        <v>0.432</v>
      </c>
    </row>
    <row r="109" spans="1:28" ht="13.5" customHeight="1">
      <c r="P109" s="37">
        <f>153*0.9</f>
        <v>137.70000000000002</v>
      </c>
    </row>
    <row r="110" spans="1:28" hidden="1"/>
    <row r="111" spans="1:28">
      <c r="T111" s="126" t="s">
        <v>446</v>
      </c>
      <c r="U111" s="126"/>
      <c r="AA111" s="126"/>
    </row>
    <row r="112" spans="1:28" s="114" customFormat="1" ht="45" customHeight="1">
      <c r="A112" s="113" t="s">
        <v>411</v>
      </c>
      <c r="B112" s="566" t="s">
        <v>419</v>
      </c>
      <c r="C112" s="565"/>
      <c r="D112" s="566" t="s">
        <v>415</v>
      </c>
      <c r="E112" s="565"/>
      <c r="F112" s="268" t="s">
        <v>416</v>
      </c>
      <c r="G112" s="285" t="s">
        <v>673</v>
      </c>
      <c r="H112" s="269" t="s">
        <v>416</v>
      </c>
      <c r="I112" s="285" t="s">
        <v>672</v>
      </c>
      <c r="J112" s="564" t="s">
        <v>412</v>
      </c>
      <c r="K112" s="564"/>
      <c r="L112" s="566" t="s">
        <v>413</v>
      </c>
      <c r="M112" s="564"/>
      <c r="N112" s="566" t="s">
        <v>417</v>
      </c>
      <c r="O112" s="565"/>
      <c r="P112" s="564" t="s">
        <v>418</v>
      </c>
      <c r="Q112" s="565"/>
      <c r="R112" s="566" t="s">
        <v>447</v>
      </c>
      <c r="S112" s="565"/>
      <c r="T112" s="566" t="s">
        <v>422</v>
      </c>
      <c r="U112" s="564"/>
      <c r="V112" s="566" t="s">
        <v>421</v>
      </c>
      <c r="W112" s="565"/>
      <c r="X112" s="296" t="s">
        <v>423</v>
      </c>
      <c r="Y112" s="566" t="s">
        <v>425</v>
      </c>
      <c r="Z112" s="565"/>
      <c r="AA112" s="564" t="s">
        <v>426</v>
      </c>
      <c r="AB112" s="565"/>
    </row>
    <row r="113" spans="1:28">
      <c r="B113" s="106" t="str">
        <f>+'Step 1-Farm Data'!D30</f>
        <v>Corn</v>
      </c>
      <c r="C113" s="121" t="str">
        <f>+'Step 1-Farm Data'!E30</f>
        <v>Soybeans</v>
      </c>
      <c r="D113" s="122" t="s">
        <v>0</v>
      </c>
      <c r="E113" s="125" t="s">
        <v>1</v>
      </c>
      <c r="F113" s="567" t="s">
        <v>0</v>
      </c>
      <c r="G113" s="568"/>
      <c r="H113" s="569" t="s">
        <v>1</v>
      </c>
      <c r="I113" s="568"/>
      <c r="J113" s="119" t="s">
        <v>0</v>
      </c>
      <c r="K113" s="119" t="s">
        <v>1</v>
      </c>
      <c r="L113" s="122" t="s">
        <v>0</v>
      </c>
      <c r="M113" s="124" t="s">
        <v>1</v>
      </c>
      <c r="N113" s="122" t="s">
        <v>0</v>
      </c>
      <c r="O113" s="125" t="s">
        <v>1</v>
      </c>
      <c r="P113" s="124" t="s">
        <v>0</v>
      </c>
      <c r="Q113" s="125" t="s">
        <v>1</v>
      </c>
      <c r="R113" s="106" t="s">
        <v>0</v>
      </c>
      <c r="S113" s="121" t="s">
        <v>1</v>
      </c>
      <c r="T113" s="122" t="s">
        <v>0</v>
      </c>
      <c r="U113" s="124" t="s">
        <v>1</v>
      </c>
      <c r="V113" s="122" t="s">
        <v>0</v>
      </c>
      <c r="W113" s="125" t="s">
        <v>1</v>
      </c>
      <c r="X113" s="157"/>
      <c r="Y113" s="106" t="s">
        <v>0</v>
      </c>
      <c r="Z113" s="121" t="s">
        <v>1</v>
      </c>
      <c r="AA113" s="124" t="s">
        <v>0</v>
      </c>
      <c r="AB113" s="125" t="s">
        <v>1</v>
      </c>
    </row>
    <row r="114" spans="1:28">
      <c r="A114" s="115" t="str">
        <f>+'Step 1-Farm Data'!C31</f>
        <v>2008 actual farm yield per planted acre</v>
      </c>
      <c r="B114" s="78">
        <f>+'Step 1-Farm Data'!D31</f>
        <v>130</v>
      </c>
      <c r="C114" s="127" t="str">
        <f>+'Step 1-Farm Data'!E31</f>
        <v>np</v>
      </c>
      <c r="D114" s="75">
        <f>IFERROR(IF(D115&gt;D116,D115+IF(B114="ND","",1),""),"")</f>
        <v>6</v>
      </c>
      <c r="E114" s="75">
        <f t="shared" ref="E114:E116" si="0">IFERROR(IF(E115&gt;E116,E115+IF(C114="ND","",1),""),"")</f>
        <v>6</v>
      </c>
      <c r="F114" s="75">
        <f t="shared" ref="F114:F115" si="1">+IF(B114="NP","",IFERROR(D114/D114,""))</f>
        <v>1</v>
      </c>
      <c r="G114" s="118">
        <f>+IF(F114=1,0,IF(IFERROR(F114*1,0.5)+SUM(G115:$G$119)&lt;$F$123,1,0))</f>
        <v>0</v>
      </c>
      <c r="H114" s="286" t="str">
        <f>+IF(C114="NP","",IFERROR(E114/E114,""))</f>
        <v/>
      </c>
      <c r="I114" s="127">
        <f>+IF(H114=1,0,IF(IFERROR(H114*1,0.5)+SUM($I115:I$119)&lt;$H$123,1,0))</f>
        <v>0</v>
      </c>
      <c r="J114" s="116">
        <f>+INDEX(TYields!$D$3:$E$102,'Step 1-Farm Data'!$D$10,1)</f>
        <v>175</v>
      </c>
      <c r="K114" s="117">
        <f>+INDEX(TYields!$D$3:$E$102,'Step 1-Farm Data'!$D$10,2)</f>
        <v>48</v>
      </c>
      <c r="L114" s="279">
        <f>+IF(F121=0,65%,IF(F121=1,80%,IF(F121=2,90%,IF(F121&gt;=3,100%))))</f>
        <v>1</v>
      </c>
      <c r="M114" s="280">
        <f>+IF(H121=0,65%,IF(H121=1,80%,IF(H121=2,90%,IF(H121&gt;=3,100%))))</f>
        <v>1</v>
      </c>
      <c r="N114" s="115">
        <f t="shared" ref="N114:N119" si="2">+IF(F114=1,MAX(0.6*J114,B114),IF(G114=1,J114*L114,""))</f>
        <v>130</v>
      </c>
      <c r="O114" s="121" t="str">
        <f t="shared" ref="O114:O117" si="3">+IF(H114=1,MAX(0.6*K114,C114),IF(I114=1,K114*M114,""))</f>
        <v/>
      </c>
      <c r="P114" s="116">
        <f>IF(N114="","",N114)</f>
        <v>130</v>
      </c>
      <c r="Q114" s="116" t="str">
        <f>IF(O114="","",O114)</f>
        <v/>
      </c>
      <c r="R114" s="115">
        <f t="shared" ref="R114:R115" si="4">+IFERROR(MAX(P114,IF($F$121=1,0.7,IF(OR($F$121=2,$F$121=3,$F$121=4),0.75,IF($F$121&gt;4,0.8,0)))*J114)/P114*P114,"")</f>
        <v>131.25</v>
      </c>
      <c r="S114" s="117" t="str">
        <f t="shared" ref="S114:S118" si="5">+IFERROR(MAX(Q114,IF($H$121=1,0.7,IF(OR($H$121=2,$H$121=3,$H$121=4),0.75,IF($H$121&gt;4,0.8,0)))*K114)/Q114*Q114,"")</f>
        <v/>
      </c>
      <c r="T114" s="119">
        <f>+INDEX($M$3:$N$102,'Step 1-Farm Data'!$D$10,1)</f>
        <v>2.34</v>
      </c>
      <c r="U114" s="119">
        <f>+INDEX($M$3:$N$102,'Step 1-Farm Data'!$D$10,2)</f>
        <v>0.5</v>
      </c>
      <c r="V114" s="281">
        <f>+IF(V$120=0,"",MIN(1,0.25*V$120))</f>
        <v>0.75</v>
      </c>
      <c r="W114" s="282">
        <f>+IF(W$120=0,"",MIN(1,0.25*W$120))</f>
        <v>0.75</v>
      </c>
      <c r="X114" s="106">
        <v>6</v>
      </c>
      <c r="Y114" s="301">
        <f>+IF($R114="","",IFERROR($T114*$X114*$V114+$R114,""))</f>
        <v>141.78</v>
      </c>
      <c r="Z114" s="302" t="str">
        <f t="shared" ref="Z114:Z119" si="6">+IF($S114="","",IFERROR($U114*$X114*$W114+$S114,""))</f>
        <v/>
      </c>
      <c r="AA114" s="137">
        <f>IF($Y114="","",MIN($Y114,VLOOKUP($O$121,$R$114:$Y$119,8,0)))</f>
        <v>141.78</v>
      </c>
      <c r="AB114" s="138" t="str">
        <f>IF($Z114="","",MIN($Z114,VLOOKUP($P$121,$S$114:$Z$119,8,0)))</f>
        <v/>
      </c>
    </row>
    <row r="115" spans="1:28">
      <c r="A115" s="106" t="str">
        <f>+'Step 1-Farm Data'!C32</f>
        <v>2009 actual farm yield per planted acre</v>
      </c>
      <c r="B115" s="75" t="str">
        <f>'Step 1-Farm Data'!D32</f>
        <v>np</v>
      </c>
      <c r="C115" s="128">
        <f>'Step 1-Farm Data'!E32</f>
        <v>50</v>
      </c>
      <c r="D115" s="75">
        <f t="shared" ref="D115" si="7">IFERROR(IF(D116&gt;D117,D116+IF(B115="ND","",1),""),"")</f>
        <v>5</v>
      </c>
      <c r="E115" s="75">
        <f t="shared" si="0"/>
        <v>5</v>
      </c>
      <c r="F115" s="75" t="str">
        <f t="shared" si="1"/>
        <v/>
      </c>
      <c r="G115" s="118">
        <f>+IF(F115=1,0,IF(IFERROR(F115*1,0.5)+SUM(G116:$G$119)&lt;$F$123,1,0))</f>
        <v>0</v>
      </c>
      <c r="H115" s="287">
        <f t="shared" ref="H115:H119" si="8">+IF(C115="NP","",IFERROR(E115/E115,""))</f>
        <v>1</v>
      </c>
      <c r="I115" s="128">
        <f>+IF(H115=1,0,IF(IFERROR(H115*1,0.5)+SUM($I116:I$119)&lt;$H$123,1,0))</f>
        <v>0</v>
      </c>
      <c r="J115" s="119">
        <f t="shared" ref="J115:L119" si="9">+J114</f>
        <v>175</v>
      </c>
      <c r="K115" s="121">
        <f t="shared" si="9"/>
        <v>48</v>
      </c>
      <c r="L115" s="281">
        <f>+L114</f>
        <v>1</v>
      </c>
      <c r="M115" s="282">
        <f>+M114</f>
        <v>1</v>
      </c>
      <c r="N115" s="106" t="str">
        <f t="shared" si="2"/>
        <v/>
      </c>
      <c r="O115" s="121">
        <f t="shared" si="3"/>
        <v>50</v>
      </c>
      <c r="P115" s="119" t="str">
        <f>+IF(N115="","",IF(N114="",N115,MAX(N115,P114*0.9)))</f>
        <v/>
      </c>
      <c r="Q115" s="119">
        <f>+IF(O115="","",IF(O114="",O115,MAX(O115,Q114*0.9)))</f>
        <v>50</v>
      </c>
      <c r="R115" s="106" t="str">
        <f t="shared" si="4"/>
        <v/>
      </c>
      <c r="S115" s="121">
        <f t="shared" si="5"/>
        <v>50</v>
      </c>
      <c r="T115" s="119">
        <f>+INDEX($M$3:$N$102,'Step 1-Farm Data'!$D$10,1)</f>
        <v>2.34</v>
      </c>
      <c r="U115" s="119">
        <f>+INDEX($M$3:$N$102,'Step 1-Farm Data'!$D$10,2)</f>
        <v>0.5</v>
      </c>
      <c r="V115" s="281">
        <f t="shared" ref="V115:W119" si="10">+IF(V$120=0,"",MIN(1,0.25*V$120))</f>
        <v>0.75</v>
      </c>
      <c r="W115" s="282">
        <f t="shared" si="10"/>
        <v>0.75</v>
      </c>
      <c r="X115" s="106">
        <v>5</v>
      </c>
      <c r="Y115" s="297" t="str">
        <f t="shared" ref="Y115:Y118" si="11">+IF($R115="","",IFERROR($T115*$X115*$V115+$R115,""))</f>
        <v/>
      </c>
      <c r="Z115" s="298">
        <f t="shared" si="6"/>
        <v>51.875</v>
      </c>
      <c r="AA115" s="137" t="str">
        <f>IF(Y115="","",MIN(Y115,VLOOKUP($O$121,$R$114:$Y$119,8,0)))</f>
        <v/>
      </c>
      <c r="AB115" s="138">
        <f>IF(Z115="","",MIN(Z115,VLOOKUP($P$121,$S$114:$Z$119,8,0)))</f>
        <v>51.875</v>
      </c>
    </row>
    <row r="116" spans="1:28">
      <c r="A116" s="106" t="str">
        <f>+'Step 1-Farm Data'!C33</f>
        <v>2010 actual farm yield per planted acre</v>
      </c>
      <c r="B116" s="75">
        <f>'Step 1-Farm Data'!D33</f>
        <v>148</v>
      </c>
      <c r="C116" s="128" t="str">
        <f>'Step 1-Farm Data'!E33</f>
        <v>np</v>
      </c>
      <c r="D116" s="75">
        <f>IFERROR(IF(D117&gt;D118,D117+IF(B116="ND","",1),""),"")</f>
        <v>4</v>
      </c>
      <c r="E116" s="75">
        <f t="shared" si="0"/>
        <v>4</v>
      </c>
      <c r="F116" s="75">
        <f>+IF(B116="NP","",IFERROR(D116/D116,""))</f>
        <v>1</v>
      </c>
      <c r="G116" s="118">
        <f>+IF(F116=1,0,IF(IFERROR(F116*1,0.5)+SUM(G117:$G$119)&lt;$F$123,1,0))</f>
        <v>0</v>
      </c>
      <c r="H116" s="287" t="str">
        <f t="shared" si="8"/>
        <v/>
      </c>
      <c r="I116" s="128">
        <f>+IF(H116=1,0,IF(IFERROR(H116*1,0.5)+SUM($I117:I$119)&lt;$H$123,1,0))</f>
        <v>0</v>
      </c>
      <c r="J116" s="119">
        <f t="shared" si="9"/>
        <v>175</v>
      </c>
      <c r="K116" s="121">
        <f t="shared" si="9"/>
        <v>48</v>
      </c>
      <c r="L116" s="281">
        <f t="shared" si="9"/>
        <v>1</v>
      </c>
      <c r="M116" s="282">
        <f t="shared" ref="M116:M119" si="12">+M115</f>
        <v>1</v>
      </c>
      <c r="N116" s="106">
        <f t="shared" si="2"/>
        <v>148</v>
      </c>
      <c r="O116" s="121" t="str">
        <f>+IF(H116=1,MAX(0.6*K116,C116),IF(I116=1,K116*M116,""))</f>
        <v/>
      </c>
      <c r="P116" s="278">
        <f>+IF(N116="","",IF(N115="",IF(N114="",N116,MAX(N116,0.9*P114)),MAX(N116,P115*0.9)))</f>
        <v>148</v>
      </c>
      <c r="Q116" s="278" t="str">
        <f>+IF(O116="","",IF(O115="",IF(O114="",O116,MAX(O116,0.9*Q114)),MAX(O116,Q115*0.9)))</f>
        <v/>
      </c>
      <c r="R116" s="106">
        <f>+IFERROR(MAX(P116,IF($F$121=1,0.7,IF(OR($F$121=2,$F$121=3,$F$121=4),0.75,IF($F$121&gt;4,0.8,0)))*J116)/P116*P116,"")</f>
        <v>148</v>
      </c>
      <c r="S116" s="121" t="str">
        <f t="shared" si="5"/>
        <v/>
      </c>
      <c r="T116" s="119">
        <f>+INDEX($M$3:$N$102,'Step 1-Farm Data'!$D$10,1)</f>
        <v>2.34</v>
      </c>
      <c r="U116" s="119">
        <f>+INDEX($M$3:$N$102,'Step 1-Farm Data'!$D$10,2)</f>
        <v>0.5</v>
      </c>
      <c r="V116" s="281">
        <f t="shared" si="10"/>
        <v>0.75</v>
      </c>
      <c r="W116" s="282">
        <f t="shared" si="10"/>
        <v>0.75</v>
      </c>
      <c r="X116" s="106">
        <v>4</v>
      </c>
      <c r="Y116" s="297">
        <f>+IF($R116="","",IFERROR($T116*$X116*$V116+$R116,""))</f>
        <v>155.02000000000001</v>
      </c>
      <c r="Z116" s="298" t="str">
        <f t="shared" si="6"/>
        <v/>
      </c>
      <c r="AA116" s="137">
        <f>IF(Y116="","",MIN(Y116,VLOOKUP($O$121,$R$114:$Y$119,8,0)))</f>
        <v>155.02000000000001</v>
      </c>
      <c r="AB116" s="138" t="str">
        <f>IF(Z116="","",MIN(Z116,VLOOKUP($P$121,$S$114:$Z$119,8,0)))</f>
        <v/>
      </c>
    </row>
    <row r="117" spans="1:28">
      <c r="A117" s="106" t="str">
        <f>+'Step 1-Farm Data'!C34</f>
        <v>2011 actual farm yield per planted acre</v>
      </c>
      <c r="B117" s="75" t="str">
        <f>'Step 1-Farm Data'!D34</f>
        <v>np</v>
      </c>
      <c r="C117" s="128">
        <f>'Step 1-Farm Data'!E34</f>
        <v>48</v>
      </c>
      <c r="D117" s="75">
        <f>IFERROR(IF(D118&gt;D119,D118+IF(B117="ND","",1),""),"")</f>
        <v>3</v>
      </c>
      <c r="E117" s="75">
        <f>IFERROR(IF(E118&gt;E119,E118+IF(C117="ND","",1),""),"")</f>
        <v>3</v>
      </c>
      <c r="F117" s="75" t="str">
        <f>+IF(B117="NP","",IFERROR(D117/D117,""))</f>
        <v/>
      </c>
      <c r="G117" s="118">
        <f>+IF(F117=1,0,IF(IFERROR(F117*1,0.5)+SUM(G118:$G$119)&lt;$F$123,1,0))</f>
        <v>0</v>
      </c>
      <c r="H117" s="287">
        <f t="shared" si="8"/>
        <v>1</v>
      </c>
      <c r="I117" s="128">
        <f>+IF(H117=1,0,IF(IFERROR(H117*1,0.5)+SUM($I118:I$119)&lt;$H$123,1,0))</f>
        <v>0</v>
      </c>
      <c r="J117" s="119">
        <f t="shared" si="9"/>
        <v>175</v>
      </c>
      <c r="K117" s="121">
        <f t="shared" si="9"/>
        <v>48</v>
      </c>
      <c r="L117" s="281">
        <f t="shared" si="9"/>
        <v>1</v>
      </c>
      <c r="M117" s="282">
        <f t="shared" si="12"/>
        <v>1</v>
      </c>
      <c r="N117" s="106" t="str">
        <f t="shared" si="2"/>
        <v/>
      </c>
      <c r="O117" s="121">
        <f t="shared" si="3"/>
        <v>48</v>
      </c>
      <c r="P117" s="119" t="str">
        <f>+IF(N117="","",IF(N116="",IF(N115="",IF(N114="",N117,MAX(N117,0.9*P114)),MAX(N117,0.9*P115)),MAX(N117,P116*0.9)))</f>
        <v/>
      </c>
      <c r="Q117" s="119">
        <f>+IF(O117="","",IF(O116="",IF(O115="",IF(O114="",O117,MAX(O117,0.9*Q114)),MAX(O117,0.9*Q115)),MAX(O117,Q116*0.9)))</f>
        <v>48</v>
      </c>
      <c r="R117" s="106" t="str">
        <f t="shared" ref="R117:R119" si="13">+IFERROR(MAX(P117,IF($F$121=1,0.7,IF(OR($F$121=2,$F$121=3,$F$121=4),0.75,IF($F$121&gt;4,0.8,0)))*J117)/P117*P117,"")</f>
        <v/>
      </c>
      <c r="S117" s="121">
        <f t="shared" si="5"/>
        <v>48</v>
      </c>
      <c r="T117" s="119">
        <f>+INDEX($M$3:$N$102,'Step 1-Farm Data'!$D$10,1)</f>
        <v>2.34</v>
      </c>
      <c r="U117" s="119">
        <f>+INDEX($M$3:$N$102,'Step 1-Farm Data'!$D$10,2)</f>
        <v>0.5</v>
      </c>
      <c r="V117" s="281">
        <f t="shared" si="10"/>
        <v>0.75</v>
      </c>
      <c r="W117" s="282">
        <f t="shared" si="10"/>
        <v>0.75</v>
      </c>
      <c r="X117" s="106">
        <v>3</v>
      </c>
      <c r="Y117" s="297" t="str">
        <f>+IF($R117="","",IFERROR($T117*$X117*$V117+$R117,""))</f>
        <v/>
      </c>
      <c r="Z117" s="298">
        <f t="shared" si="6"/>
        <v>49.125</v>
      </c>
      <c r="AA117" s="137" t="str">
        <f>IF(Y117="","",MIN(Y117,VLOOKUP($O$121,$R$114:$Y$119,8,0)))</f>
        <v/>
      </c>
      <c r="AB117" s="138">
        <f>IF(Z117="","",MIN(Z117,VLOOKUP($P$121,$S$114:$Z$119,8,0)))</f>
        <v>49.125</v>
      </c>
    </row>
    <row r="118" spans="1:28">
      <c r="A118" s="106" t="str">
        <f>+'Step 1-Farm Data'!C35</f>
        <v>2012 actual farm yield per planted acre</v>
      </c>
      <c r="B118" s="75">
        <f>'Step 1-Farm Data'!D35</f>
        <v>120</v>
      </c>
      <c r="C118" s="128" t="str">
        <f>'Step 1-Farm Data'!E35</f>
        <v>np</v>
      </c>
      <c r="D118" s="75">
        <f>IF(B118="nd","",IF(D119="","",D119+1))</f>
        <v>2</v>
      </c>
      <c r="E118" s="75">
        <f>IF(C118="nd","",IF(E119="","",E119+1))</f>
        <v>2</v>
      </c>
      <c r="F118" s="75">
        <f>+IF(B118="NP","",IFERROR(D118/D118,""))</f>
        <v>1</v>
      </c>
      <c r="G118" s="118">
        <f>+IF(F118=1,0,IF(IFERROR(F118*1,0.5)+SUM(G119:G119)&lt;F123,1,0))</f>
        <v>0</v>
      </c>
      <c r="H118" s="287" t="str">
        <f t="shared" si="8"/>
        <v/>
      </c>
      <c r="I118" s="128">
        <f>+IF(H118=1,0,IF(IFERROR(H118*1,0.5)+SUM($I119:I$119)&lt;$H$123,1,0))</f>
        <v>1</v>
      </c>
      <c r="J118" s="119">
        <f t="shared" si="9"/>
        <v>175</v>
      </c>
      <c r="K118" s="121">
        <f t="shared" si="9"/>
        <v>48</v>
      </c>
      <c r="L118" s="281">
        <f t="shared" si="9"/>
        <v>1</v>
      </c>
      <c r="M118" s="282">
        <f t="shared" si="12"/>
        <v>1</v>
      </c>
      <c r="N118" s="106">
        <f t="shared" si="2"/>
        <v>120</v>
      </c>
      <c r="O118" s="121">
        <f>+IF(H118=1,MAX(0.6*K118,C118),IF(I118=1,K118*M118,""))</f>
        <v>48</v>
      </c>
      <c r="P118" s="119">
        <f>+IF(N118="","",IF(N117="",IF(N116="",IF(N115="",IF(N114="",N118,MAX(N118,0.9*P114)),MAX(N118,0.9*P115)),MAX(N118,0.9*P116)),MAX(N118,P117*0.9)))</f>
        <v>133.20000000000002</v>
      </c>
      <c r="Q118" s="119">
        <f>+IF(O118="","",IF(O117="",IF(O116="",IF(O115="",IF(O114="",O118,MAX(O118,0.9*Q114)),MAX(O118,0.9*Q115)),MAX(O118,0.9*Q116)),MAX(O118,Q117*0.9)))</f>
        <v>48</v>
      </c>
      <c r="R118" s="106">
        <f t="shared" si="13"/>
        <v>133.20000000000002</v>
      </c>
      <c r="S118" s="121">
        <f t="shared" si="5"/>
        <v>48</v>
      </c>
      <c r="T118" s="119">
        <f>+INDEX($M$3:$N$102,'Step 1-Farm Data'!$D$10,1)</f>
        <v>2.34</v>
      </c>
      <c r="U118" s="119">
        <f>+INDEX($M$3:$N$102,'Step 1-Farm Data'!$D$10,2)</f>
        <v>0.5</v>
      </c>
      <c r="V118" s="281">
        <f t="shared" si="10"/>
        <v>0.75</v>
      </c>
      <c r="W118" s="282">
        <f t="shared" si="10"/>
        <v>0.75</v>
      </c>
      <c r="X118" s="106">
        <v>2</v>
      </c>
      <c r="Y118" s="297">
        <f t="shared" si="11"/>
        <v>136.71</v>
      </c>
      <c r="Z118" s="298">
        <f t="shared" si="6"/>
        <v>48.75</v>
      </c>
      <c r="AA118" s="137">
        <f>IF(Y118="","",MIN(Y118,VLOOKUP($O$121,$R$114:$Y$119,8,0)))</f>
        <v>136.71</v>
      </c>
      <c r="AB118" s="138">
        <f>IF(Z118="","",MIN(Z118,VLOOKUP($P$121,$S$114:$Z$119,8,0)))</f>
        <v>48.75</v>
      </c>
    </row>
    <row r="119" spans="1:28">
      <c r="A119" s="122" t="str">
        <f>+'Step 1-Farm Data'!C36</f>
        <v>2013 actual farm yield per planted acre</v>
      </c>
      <c r="B119" s="76" t="str">
        <f>'Step 1-Farm Data'!D36</f>
        <v>np</v>
      </c>
      <c r="C119" s="129">
        <f>'Step 1-Farm Data'!E36</f>
        <v>49</v>
      </c>
      <c r="D119" s="76">
        <f>IF(B119="ND","",1)</f>
        <v>1</v>
      </c>
      <c r="E119" s="123">
        <f>IF(C119="ND",0,1)</f>
        <v>1</v>
      </c>
      <c r="F119" s="76" t="str">
        <f>+IF(B119="NP","",IFERROR(D119/D119,""))</f>
        <v/>
      </c>
      <c r="G119" s="123">
        <f>+IF(F119=1,0,IF(IFERROR(F119*1,0.5)&lt;=F123,1,0))</f>
        <v>1</v>
      </c>
      <c r="H119" s="288">
        <f t="shared" si="8"/>
        <v>1</v>
      </c>
      <c r="I119" s="129">
        <f>+IF(H119=1,0,IF(IFERROR(H119*1,0.5)&lt;=$H$123,1,0))</f>
        <v>0</v>
      </c>
      <c r="J119" s="124">
        <f t="shared" si="9"/>
        <v>175</v>
      </c>
      <c r="K119" s="125">
        <f t="shared" si="9"/>
        <v>48</v>
      </c>
      <c r="L119" s="283">
        <f t="shared" si="9"/>
        <v>1</v>
      </c>
      <c r="M119" s="284">
        <f t="shared" si="12"/>
        <v>1</v>
      </c>
      <c r="N119" s="122">
        <f t="shared" si="2"/>
        <v>175</v>
      </c>
      <c r="O119" s="125">
        <f>+IF(H119=1,MAX(0.6*K119,C119),IF(I119=1,K119*M119,""))</f>
        <v>49</v>
      </c>
      <c r="P119" s="124">
        <f>+IF(N119="","",IF(N118="",IF(N117="",IF(N116="",IF(N115="",IF(N114="",N119,MAX(N119,0.9*P114)),MAX(N119,0.9*P115)),MAX(N119,0.9*P116)),MAX(N119,0.9*P117)),MAX(N119,P118*0.9)))</f>
        <v>175</v>
      </c>
      <c r="Q119" s="124">
        <f>+IF(O119="","",IF(O118="",IF(O117="",IF(O116="",IF(O115="",IF(O114="",O119,MAX(O119,0.9*Q114)),MAX(O119,0.9*Q115)),MAX(O119,0.9*Q116)),MAX(O119,0.9*Q117)),MAX(O119,Q118*0.9)))</f>
        <v>49</v>
      </c>
      <c r="R119" s="122">
        <f t="shared" si="13"/>
        <v>175</v>
      </c>
      <c r="S119" s="125">
        <f>+IFERROR(MAX(Q119,IF($H$121=1,0.7,IF(OR($H$121=2,$H$121=3,$H$121=4),0.75,IF($H$121&gt;4,0.8,0)))*K119)/Q119*Q119,"")</f>
        <v>49</v>
      </c>
      <c r="T119" s="124">
        <f>+INDEX($M$3:$N$102,'Step 1-Farm Data'!$D$10,1)</f>
        <v>2.34</v>
      </c>
      <c r="U119" s="124">
        <f>+INDEX($M$3:$N$102,'Step 1-Farm Data'!$D$10,2)</f>
        <v>0.5</v>
      </c>
      <c r="V119" s="283">
        <f t="shared" si="10"/>
        <v>0.75</v>
      </c>
      <c r="W119" s="284">
        <f t="shared" si="10"/>
        <v>0.75</v>
      </c>
      <c r="X119" s="122">
        <v>1</v>
      </c>
      <c r="Y119" s="299">
        <f>+IF($R119="","",IFERROR($T119*$X119*$V119+$R119,""))</f>
        <v>176.755</v>
      </c>
      <c r="Z119" s="300">
        <f t="shared" si="6"/>
        <v>49.375</v>
      </c>
      <c r="AA119" s="135">
        <f>IF(Y119="","",MIN(Y119,VLOOKUP($O$121,$R$114:$Y$119,8,0)))</f>
        <v>176.755</v>
      </c>
      <c r="AB119" s="139">
        <f>IF(Z119="","",MIN(Z119,VLOOKUP($P$121,$S$114:$Z$119,8,0)))</f>
        <v>49.375</v>
      </c>
    </row>
    <row r="120" spans="1:28" ht="15" thickBot="1">
      <c r="A120" s="145" t="s">
        <v>444</v>
      </c>
      <c r="B120" s="76"/>
      <c r="C120" s="129"/>
      <c r="D120" s="76"/>
      <c r="E120" s="123"/>
      <c r="F120" s="118"/>
      <c r="G120" s="118"/>
      <c r="H120" s="118"/>
      <c r="I120" s="118"/>
      <c r="L120" s="120"/>
      <c r="M120" s="120"/>
      <c r="N120" s="124"/>
      <c r="O120" s="124"/>
      <c r="P120" s="124"/>
      <c r="Q120" s="119"/>
      <c r="R120" s="106"/>
      <c r="S120" s="121"/>
      <c r="T120" s="119"/>
      <c r="U120" s="169" t="s">
        <v>445</v>
      </c>
      <c r="V120" s="37">
        <f>+F121</f>
        <v>3</v>
      </c>
      <c r="W120" s="37">
        <f>+H121</f>
        <v>3</v>
      </c>
      <c r="Y120" s="136"/>
      <c r="Z120" s="136"/>
      <c r="AA120" s="137"/>
      <c r="AB120" s="138"/>
    </row>
    <row r="121" spans="1:28" ht="15" thickBot="1">
      <c r="A121" s="109"/>
      <c r="B121" s="112">
        <f>+AVERAGE(B114:B119)</f>
        <v>132.66666666666666</v>
      </c>
      <c r="C121" s="112">
        <f>+AVERAGE(C114:C119)</f>
        <v>49</v>
      </c>
      <c r="D121" s="130">
        <f>+MAX(D114:D119)</f>
        <v>6</v>
      </c>
      <c r="E121" s="131">
        <f>+MAX(E114:E119)</f>
        <v>6</v>
      </c>
      <c r="F121" s="131">
        <f>+COUNT(F114:F119)</f>
        <v>3</v>
      </c>
      <c r="G121" s="131"/>
      <c r="H121" s="132">
        <f>+COUNT(H114:H119)</f>
        <v>3</v>
      </c>
      <c r="I121" s="119"/>
      <c r="N121" s="133" t="s">
        <v>427</v>
      </c>
      <c r="O121" s="144">
        <f>+MAX(R$114:R119)</f>
        <v>175</v>
      </c>
      <c r="P121" s="144">
        <f>+MAX(S$114:S119)</f>
        <v>50</v>
      </c>
      <c r="Q121" s="293" t="s">
        <v>420</v>
      </c>
      <c r="R121" s="294">
        <f>+IF(F121=0,0.65*J119,ROUND(AVERAGE(R114:R119),1))</f>
        <v>146.9</v>
      </c>
      <c r="S121" s="295">
        <f>+IF(H121=0,0.65*K119,ROUND(AVERAGE(S114:S119),1))</f>
        <v>48.8</v>
      </c>
      <c r="Y121" s="170"/>
      <c r="Z121" s="172" t="s">
        <v>424</v>
      </c>
      <c r="AA121" s="171">
        <f>+IF(F121=0,0.65*J119,ROUND(AVERAGE(AA114:AA119),1))</f>
        <v>152.6</v>
      </c>
      <c r="AB121" s="171">
        <f>+IF(H121=0,0.65*K119,ROUND(AVERAGE(AB114:AB119),1))</f>
        <v>49.8</v>
      </c>
    </row>
    <row r="122" spans="1:28">
      <c r="A122" s="109"/>
      <c r="B122" s="112"/>
      <c r="C122" s="112"/>
      <c r="D122" s="109"/>
      <c r="E122" s="109"/>
      <c r="F122" s="116"/>
      <c r="G122" s="116"/>
      <c r="H122" s="117"/>
      <c r="I122" s="119"/>
      <c r="J122" s="119"/>
      <c r="K122" s="119"/>
      <c r="L122" s="120"/>
      <c r="M122" s="120"/>
      <c r="N122" s="145"/>
      <c r="O122" s="291"/>
      <c r="P122" s="291"/>
      <c r="Q122" s="292"/>
      <c r="R122" s="251"/>
      <c r="S122" s="251"/>
      <c r="Z122" s="109"/>
    </row>
    <row r="123" spans="1:28">
      <c r="A123" s="109"/>
      <c r="D123" s="130"/>
      <c r="E123" s="289" t="s">
        <v>674</v>
      </c>
      <c r="F123" s="131">
        <f>4-F121</f>
        <v>1</v>
      </c>
      <c r="G123" s="131"/>
      <c r="H123" s="132">
        <f>4-H121</f>
        <v>1</v>
      </c>
      <c r="L123" s="119"/>
      <c r="M123" s="290"/>
      <c r="N123" s="119"/>
      <c r="O123" s="119"/>
      <c r="P123" s="119"/>
    </row>
    <row r="129" spans="1:14">
      <c r="A129" s="109" t="s">
        <v>438</v>
      </c>
      <c r="B129" s="566" t="s">
        <v>439</v>
      </c>
      <c r="C129" s="564"/>
      <c r="D129" s="155"/>
      <c r="E129" s="146" t="s">
        <v>440</v>
      </c>
      <c r="F129" s="116"/>
      <c r="G129" s="155"/>
      <c r="H129" s="146" t="s">
        <v>441</v>
      </c>
      <c r="I129" s="117"/>
      <c r="J129" s="338" t="s">
        <v>443</v>
      </c>
      <c r="K129" s="339"/>
      <c r="M129" s="337" t="s">
        <v>815</v>
      </c>
      <c r="N129" s="147"/>
    </row>
    <row r="130" spans="1:14">
      <c r="A130" s="133"/>
      <c r="B130" s="130" t="s">
        <v>0</v>
      </c>
      <c r="C130" s="131" t="s">
        <v>1</v>
      </c>
      <c r="D130" s="158" t="s">
        <v>431</v>
      </c>
      <c r="E130" s="130" t="s">
        <v>0</v>
      </c>
      <c r="F130" s="131" t="s">
        <v>1</v>
      </c>
      <c r="G130" s="158" t="s">
        <v>431</v>
      </c>
      <c r="H130" s="130" t="s">
        <v>0</v>
      </c>
      <c r="I130" s="132" t="s">
        <v>1</v>
      </c>
      <c r="J130" s="340" t="s">
        <v>0</v>
      </c>
      <c r="K130" s="341" t="s">
        <v>1</v>
      </c>
      <c r="M130" s="159" t="s">
        <v>0</v>
      </c>
      <c r="N130" s="140" t="s">
        <v>1</v>
      </c>
    </row>
    <row r="131" spans="1:14">
      <c r="A131" s="106">
        <v>2008</v>
      </c>
      <c r="B131" s="106">
        <f t="shared" ref="B131:C137" si="14">+B114</f>
        <v>130</v>
      </c>
      <c r="C131" s="119" t="str">
        <f t="shared" si="14"/>
        <v>np</v>
      </c>
      <c r="D131" s="156">
        <v>1</v>
      </c>
      <c r="E131" s="106">
        <f>+'corn yields'!B52</f>
        <v>166</v>
      </c>
      <c r="F131" s="119">
        <f>+'soy yields'!B52</f>
        <v>44</v>
      </c>
      <c r="G131" s="156">
        <v>1</v>
      </c>
      <c r="H131" s="153">
        <f t="shared" ref="H131:I136" si="15">+IF(OR(B131="NP",B131="ND"),"",B131/E131)</f>
        <v>0.7831325301204819</v>
      </c>
      <c r="I131" s="148" t="str">
        <f t="shared" si="15"/>
        <v/>
      </c>
      <c r="J131" s="342"/>
      <c r="K131" s="343"/>
      <c r="M131" s="110"/>
      <c r="N131" s="110"/>
    </row>
    <row r="132" spans="1:14">
      <c r="A132" s="106">
        <v>2009</v>
      </c>
      <c r="B132" s="106" t="str">
        <f t="shared" si="14"/>
        <v>np</v>
      </c>
      <c r="C132" s="119">
        <f t="shared" si="14"/>
        <v>50</v>
      </c>
      <c r="D132" s="156">
        <v>2</v>
      </c>
      <c r="E132" s="106">
        <f>+'corn yields'!B53</f>
        <v>184</v>
      </c>
      <c r="F132" s="119">
        <f>+'soy yields'!B53</f>
        <v>52</v>
      </c>
      <c r="G132" s="156">
        <v>2</v>
      </c>
      <c r="H132" s="153" t="str">
        <f t="shared" si="15"/>
        <v/>
      </c>
      <c r="I132" s="148">
        <f t="shared" si="15"/>
        <v>0.96153846153846156</v>
      </c>
      <c r="J132" s="342"/>
      <c r="K132" s="343"/>
      <c r="M132" s="110"/>
      <c r="N132" s="110"/>
    </row>
    <row r="133" spans="1:14">
      <c r="A133" s="106">
        <v>2010</v>
      </c>
      <c r="B133" s="106">
        <f t="shared" si="14"/>
        <v>148</v>
      </c>
      <c r="C133" s="119" t="str">
        <f t="shared" si="14"/>
        <v>np</v>
      </c>
      <c r="D133" s="156">
        <v>3</v>
      </c>
      <c r="E133" s="106">
        <f>+'corn yields'!B54</f>
        <v>162</v>
      </c>
      <c r="F133" s="119">
        <f>+'soy yields'!B54</f>
        <v>46</v>
      </c>
      <c r="G133" s="156">
        <v>3</v>
      </c>
      <c r="H133" s="153">
        <f t="shared" si="15"/>
        <v>0.9135802469135802</v>
      </c>
      <c r="I133" s="148" t="str">
        <f t="shared" si="15"/>
        <v/>
      </c>
      <c r="J133" s="342"/>
      <c r="K133" s="343"/>
      <c r="M133" s="110"/>
      <c r="N133" s="110"/>
    </row>
    <row r="134" spans="1:14">
      <c r="A134" s="106">
        <v>2011</v>
      </c>
      <c r="B134" s="106" t="str">
        <f t="shared" si="14"/>
        <v>np</v>
      </c>
      <c r="C134" s="119">
        <f t="shared" si="14"/>
        <v>48</v>
      </c>
      <c r="D134" s="156">
        <v>4</v>
      </c>
      <c r="E134" s="106">
        <f>+'corn yields'!B55</f>
        <v>182</v>
      </c>
      <c r="F134" s="119">
        <f>+'soy yields'!B55</f>
        <v>51</v>
      </c>
      <c r="G134" s="156">
        <v>4</v>
      </c>
      <c r="H134" s="153" t="str">
        <f t="shared" si="15"/>
        <v/>
      </c>
      <c r="I134" s="148">
        <f t="shared" si="15"/>
        <v>0.94117647058823528</v>
      </c>
      <c r="J134" s="342"/>
      <c r="K134" s="343"/>
      <c r="M134" s="110"/>
      <c r="N134" s="110"/>
    </row>
    <row r="135" spans="1:14">
      <c r="A135" s="106">
        <v>2012</v>
      </c>
      <c r="B135" s="106">
        <f t="shared" si="14"/>
        <v>120</v>
      </c>
      <c r="C135" s="119" t="str">
        <f t="shared" si="14"/>
        <v>np</v>
      </c>
      <c r="D135" s="156">
        <v>5</v>
      </c>
      <c r="E135" s="106">
        <f>+'corn yields'!B56</f>
        <v>147</v>
      </c>
      <c r="F135" s="119">
        <f>+'soy yields'!B56</f>
        <v>45</v>
      </c>
      <c r="G135" s="156">
        <v>5</v>
      </c>
      <c r="H135" s="153">
        <f t="shared" si="15"/>
        <v>0.81632653061224492</v>
      </c>
      <c r="I135" s="148" t="str">
        <f t="shared" si="15"/>
        <v/>
      </c>
      <c r="J135" s="342"/>
      <c r="K135" s="343"/>
      <c r="M135" s="110"/>
      <c r="N135" s="110"/>
    </row>
    <row r="136" spans="1:14">
      <c r="A136" s="122">
        <v>2013</v>
      </c>
      <c r="B136" s="122" t="str">
        <f t="shared" si="14"/>
        <v>np</v>
      </c>
      <c r="C136" s="124">
        <f t="shared" si="14"/>
        <v>49</v>
      </c>
      <c r="D136" s="157">
        <v>6</v>
      </c>
      <c r="E136" s="122">
        <f>+'corn yields'!B57</f>
        <v>154</v>
      </c>
      <c r="F136" s="124">
        <f>+'soy yields'!B57</f>
        <v>41</v>
      </c>
      <c r="G136" s="157">
        <v>6</v>
      </c>
      <c r="H136" s="154" t="str">
        <f t="shared" si="15"/>
        <v/>
      </c>
      <c r="I136" s="149">
        <f t="shared" si="15"/>
        <v>1.1951219512195121</v>
      </c>
      <c r="J136" s="342"/>
      <c r="K136" s="343"/>
      <c r="L136" s="277" t="s">
        <v>671</v>
      </c>
      <c r="M136" s="110"/>
      <c r="N136" s="110"/>
    </row>
    <row r="137" spans="1:14">
      <c r="A137" s="146">
        <v>2014</v>
      </c>
      <c r="B137" s="160"/>
      <c r="C137" s="161">
        <f t="shared" si="14"/>
        <v>0</v>
      </c>
      <c r="D137" s="162">
        <v>7</v>
      </c>
      <c r="E137" s="163">
        <f>+'Step 1-Farm Data'!D59</f>
        <v>172.7</v>
      </c>
      <c r="F137" s="163">
        <f>+'Step 1-Farm Data'!E59</f>
        <v>46</v>
      </c>
      <c r="G137" s="162">
        <v>7</v>
      </c>
      <c r="H137" s="164"/>
      <c r="I137" s="165"/>
      <c r="J137" s="344">
        <f>+HLOOKUP($B$169,$F$170:$AR$176,L137,0)</f>
        <v>144.66729614350575</v>
      </c>
      <c r="K137" s="345">
        <f>+HLOOKUP($B$180,$F$181:$AR$187,L137,0)</f>
        <v>46.166666666666679</v>
      </c>
      <c r="L137" s="37">
        <v>3</v>
      </c>
      <c r="M137" s="346">
        <f>+ROUND($H$143*E137,1)</f>
        <v>144.69999999999999</v>
      </c>
      <c r="N137" s="346">
        <f>+ROUND($I$143*F137,1)</f>
        <v>47.5</v>
      </c>
    </row>
    <row r="138" spans="1:14">
      <c r="A138" s="106">
        <v>2015</v>
      </c>
      <c r="B138" s="106"/>
      <c r="C138" s="119"/>
      <c r="D138" s="156">
        <v>8</v>
      </c>
      <c r="E138" s="163">
        <f>+'Step 1-Farm Data'!D60</f>
        <v>175.2</v>
      </c>
      <c r="F138" s="163">
        <f>+'Step 1-Farm Data'!E60</f>
        <v>49</v>
      </c>
      <c r="G138" s="156">
        <v>8</v>
      </c>
      <c r="H138" s="153"/>
      <c r="I138" s="148"/>
      <c r="J138" s="344">
        <f t="shared" ref="J138:J141" si="16">+HLOOKUP($B$169,$F$170:$AR$176,L138,0)</f>
        <v>146.76149556654434</v>
      </c>
      <c r="K138" s="345">
        <f t="shared" ref="K138:K141" si="17">+HLOOKUP($B$180,$F$181:$AR$187,L138,0)</f>
        <v>44.000000000000014</v>
      </c>
      <c r="L138" s="37">
        <v>4</v>
      </c>
      <c r="M138" s="346">
        <f t="shared" ref="M138:M141" si="18">+ROUND($H$143*E138,1)</f>
        <v>146.80000000000001</v>
      </c>
      <c r="N138" s="346">
        <f t="shared" ref="N138:N141" si="19">+ROUND($I$143*F138,1)</f>
        <v>50.6</v>
      </c>
    </row>
    <row r="139" spans="1:14">
      <c r="A139" s="106">
        <v>2016</v>
      </c>
      <c r="B139" s="106"/>
      <c r="C139" s="119"/>
      <c r="D139" s="156">
        <v>9</v>
      </c>
      <c r="E139" s="163">
        <f>+'Step 1-Farm Data'!D61</f>
        <v>177.5</v>
      </c>
      <c r="F139" s="163">
        <f>+'Step 1-Farm Data'!E61</f>
        <v>49.5</v>
      </c>
      <c r="G139" s="156">
        <v>9</v>
      </c>
      <c r="H139" s="153"/>
      <c r="I139" s="148"/>
      <c r="J139" s="344">
        <f t="shared" si="16"/>
        <v>148.68815903573986</v>
      </c>
      <c r="K139" s="345">
        <f t="shared" si="17"/>
        <v>42.666666666666679</v>
      </c>
      <c r="L139" s="37">
        <v>5</v>
      </c>
      <c r="M139" s="346">
        <f t="shared" si="18"/>
        <v>148.69999999999999</v>
      </c>
      <c r="N139" s="346">
        <f t="shared" si="19"/>
        <v>51.1</v>
      </c>
    </row>
    <row r="140" spans="1:14">
      <c r="A140" s="106">
        <v>2017</v>
      </c>
      <c r="B140" s="106"/>
      <c r="C140" s="119"/>
      <c r="D140" s="156">
        <v>10</v>
      </c>
      <c r="E140" s="163">
        <f>+'Step 1-Farm Data'!D62</f>
        <v>179.8</v>
      </c>
      <c r="F140" s="163">
        <f>+'Step 1-Farm Data'!E62</f>
        <v>50</v>
      </c>
      <c r="G140" s="156">
        <v>10</v>
      </c>
      <c r="H140" s="153"/>
      <c r="I140" s="148"/>
      <c r="J140" s="344">
        <f t="shared" si="16"/>
        <v>150.61482250493535</v>
      </c>
      <c r="K140" s="345">
        <f t="shared" si="17"/>
        <v>41.333333333333343</v>
      </c>
      <c r="L140" s="37">
        <v>6</v>
      </c>
      <c r="M140" s="346">
        <f t="shared" si="18"/>
        <v>150.6</v>
      </c>
      <c r="N140" s="346">
        <f t="shared" si="19"/>
        <v>51.6</v>
      </c>
    </row>
    <row r="141" spans="1:14">
      <c r="A141" s="122">
        <v>2018</v>
      </c>
      <c r="B141" s="122"/>
      <c r="C141" s="124"/>
      <c r="D141" s="157">
        <v>11</v>
      </c>
      <c r="E141" s="163">
        <f>+'Step 1-Farm Data'!D63</f>
        <v>182.2</v>
      </c>
      <c r="F141" s="163">
        <f>+'Step 1-Farm Data'!E63</f>
        <v>50.5</v>
      </c>
      <c r="G141" s="157">
        <v>11</v>
      </c>
      <c r="H141" s="154"/>
      <c r="I141" s="149"/>
      <c r="J141" s="344">
        <f t="shared" si="16"/>
        <v>152.62525395105237</v>
      </c>
      <c r="K141" s="345">
        <f t="shared" si="17"/>
        <v>40.000000000000014</v>
      </c>
      <c r="L141" s="37">
        <v>7</v>
      </c>
      <c r="M141" s="346">
        <f t="shared" si="18"/>
        <v>152.6</v>
      </c>
      <c r="N141" s="346">
        <f t="shared" si="19"/>
        <v>52.1</v>
      </c>
    </row>
    <row r="142" spans="1:14">
      <c r="I142" s="146"/>
      <c r="J142" s="150"/>
      <c r="K142" s="151"/>
    </row>
    <row r="143" spans="1:14">
      <c r="F143" s="130"/>
      <c r="G143" s="152" t="s">
        <v>442</v>
      </c>
      <c r="H143" s="150">
        <f>IFERROR(AVERAGEIF(H131:H136,"&gt;0"),1)</f>
        <v>0.83767976921543574</v>
      </c>
      <c r="I143" s="150">
        <f>+IFERROR(AVERAGEIF(I131:I136,"&gt;0"),1)</f>
        <v>1.0326122944487361</v>
      </c>
    </row>
    <row r="145" spans="1:15">
      <c r="O145" s="109"/>
    </row>
    <row r="150" spans="1:15">
      <c r="A150" s="109" t="s">
        <v>448</v>
      </c>
    </row>
    <row r="151" spans="1:15">
      <c r="B151" s="109" t="s">
        <v>449</v>
      </c>
    </row>
    <row r="152" spans="1:15">
      <c r="B152" s="130" t="s">
        <v>0</v>
      </c>
      <c r="C152" s="131" t="s">
        <v>1</v>
      </c>
    </row>
    <row r="153" spans="1:15">
      <c r="A153" s="37">
        <v>2014</v>
      </c>
      <c r="B153" s="134">
        <f>+AA121</f>
        <v>152.6</v>
      </c>
      <c r="C153" s="134">
        <f>+AB121</f>
        <v>49.8</v>
      </c>
    </row>
    <row r="158" spans="1:15">
      <c r="A158" s="274"/>
    </row>
    <row r="159" spans="1:15">
      <c r="B159" s="274" t="s">
        <v>663</v>
      </c>
      <c r="H159" s="274" t="s">
        <v>663</v>
      </c>
      <c r="I159" s="274" t="s">
        <v>664</v>
      </c>
    </row>
    <row r="160" spans="1:15">
      <c r="B160" s="274" t="s">
        <v>662</v>
      </c>
      <c r="C160" s="274" t="s">
        <v>662</v>
      </c>
      <c r="H160" s="37" t="s">
        <v>365</v>
      </c>
      <c r="I160" s="37" t="s">
        <v>365</v>
      </c>
    </row>
    <row r="161" spans="1:44">
      <c r="A161">
        <f>+IF(B161="",100,1)</f>
        <v>1</v>
      </c>
      <c r="B161" s="37">
        <f>+IFERROR(B131*1,"")</f>
        <v>130</v>
      </c>
      <c r="C161" s="37">
        <f t="shared" ref="C161:C166" si="20">+E131</f>
        <v>166</v>
      </c>
      <c r="D161" s="37">
        <v>1</v>
      </c>
      <c r="E161" s="37">
        <f>+B161/C161</f>
        <v>0.7831325301204819</v>
      </c>
      <c r="G161">
        <f>+IF(H161="",100,1)</f>
        <v>100</v>
      </c>
      <c r="H161" s="37" t="str">
        <f>+IFERROR(C131*1,"")</f>
        <v/>
      </c>
      <c r="I161" s="37">
        <f t="shared" ref="I161:I166" si="21">+F131</f>
        <v>44</v>
      </c>
      <c r="J161" s="37">
        <v>1</v>
      </c>
      <c r="K161" s="37" t="e">
        <f>+H161/I161</f>
        <v>#VALUE!</v>
      </c>
    </row>
    <row r="162" spans="1:44">
      <c r="A162">
        <f>+IF(B162="",IF(A161&gt;=100,100+A161,100),COUNTIF(A$161:A161,"&lt;100")+1)</f>
        <v>100</v>
      </c>
      <c r="B162" s="37" t="str">
        <f t="shared" ref="B162:B166" si="22">+IFERROR(B132*1,"")</f>
        <v/>
      </c>
      <c r="C162" s="37">
        <f t="shared" si="20"/>
        <v>184</v>
      </c>
      <c r="D162" s="37">
        <v>2</v>
      </c>
      <c r="E162" s="37" t="e">
        <f t="shared" ref="E162:E166" si="23">+B162/C162</f>
        <v>#VALUE!</v>
      </c>
      <c r="G162">
        <f>+IF(H162="",IF(G161&gt;=100,100+G161,100),COUNTIF(G$161:G161,"&lt;100")+1)</f>
        <v>1</v>
      </c>
      <c r="H162" s="37">
        <f t="shared" ref="H162:H166" si="24">+IFERROR(C132*1,"")</f>
        <v>50</v>
      </c>
      <c r="I162" s="37">
        <f t="shared" si="21"/>
        <v>52</v>
      </c>
      <c r="J162" s="37">
        <v>2</v>
      </c>
      <c r="K162" s="37">
        <f t="shared" ref="K162:K166" si="25">+H162/I162</f>
        <v>0.96153846153846156</v>
      </c>
    </row>
    <row r="163" spans="1:44">
      <c r="A163">
        <f>+IF(B163="",IF(A162&gt;=100,100+A162,100),COUNTIF(A$161:A162,"&lt;100")+1)</f>
        <v>2</v>
      </c>
      <c r="B163" s="37">
        <f t="shared" si="22"/>
        <v>148</v>
      </c>
      <c r="C163" s="37">
        <f t="shared" si="20"/>
        <v>162</v>
      </c>
      <c r="D163" s="37">
        <v>3</v>
      </c>
      <c r="E163" s="37">
        <f t="shared" si="23"/>
        <v>0.9135802469135802</v>
      </c>
      <c r="G163">
        <f>+IF(H163="",IF(G162&gt;=100,100+G162,100),COUNTIF(G$161:G162,"&lt;100")+1)</f>
        <v>100</v>
      </c>
      <c r="H163" s="37" t="str">
        <f t="shared" si="24"/>
        <v/>
      </c>
      <c r="I163" s="37">
        <f t="shared" si="21"/>
        <v>46</v>
      </c>
      <c r="J163" s="37">
        <v>3</v>
      </c>
      <c r="K163" s="37" t="e">
        <f t="shared" si="25"/>
        <v>#VALUE!</v>
      </c>
    </row>
    <row r="164" spans="1:44">
      <c r="A164">
        <f>+IF(B164="",IF(A163&gt;=100,100+A163,100),COUNTIF(A$161:A163,"&lt;100")+1)</f>
        <v>100</v>
      </c>
      <c r="B164" s="37" t="str">
        <f t="shared" si="22"/>
        <v/>
      </c>
      <c r="C164" s="37">
        <f t="shared" si="20"/>
        <v>182</v>
      </c>
      <c r="D164" s="37">
        <v>4</v>
      </c>
      <c r="E164" s="37" t="e">
        <f t="shared" si="23"/>
        <v>#VALUE!</v>
      </c>
      <c r="G164">
        <f>+IF(H164="",IF(G163&gt;=100,100+G163,100),COUNTIF(G$161:G163,"&lt;100")+1)</f>
        <v>2</v>
      </c>
      <c r="H164" s="37">
        <f t="shared" si="24"/>
        <v>48</v>
      </c>
      <c r="I164" s="37">
        <f t="shared" si="21"/>
        <v>51</v>
      </c>
      <c r="J164" s="37">
        <v>4</v>
      </c>
      <c r="K164" s="37">
        <f t="shared" si="25"/>
        <v>0.94117647058823528</v>
      </c>
    </row>
    <row r="165" spans="1:44">
      <c r="A165">
        <f>+IF(B165="",IF(A164&gt;=100,100+A164,100),COUNTIF(A$161:A164,"&lt;100")+1)</f>
        <v>3</v>
      </c>
      <c r="B165" s="37">
        <f t="shared" si="22"/>
        <v>120</v>
      </c>
      <c r="C165" s="37">
        <f t="shared" si="20"/>
        <v>147</v>
      </c>
      <c r="D165" s="37">
        <v>5</v>
      </c>
      <c r="E165" s="37">
        <f t="shared" si="23"/>
        <v>0.81632653061224492</v>
      </c>
      <c r="G165">
        <f>+IF(H165="",IF(G164&gt;=100,100+G164,100),COUNTIF(G$161:G164,"&lt;100")+1)</f>
        <v>100</v>
      </c>
      <c r="H165" s="37" t="str">
        <f t="shared" si="24"/>
        <v/>
      </c>
      <c r="I165" s="37">
        <f t="shared" si="21"/>
        <v>45</v>
      </c>
      <c r="J165" s="37">
        <v>5</v>
      </c>
      <c r="K165" s="37" t="e">
        <f t="shared" si="25"/>
        <v>#VALUE!</v>
      </c>
    </row>
    <row r="166" spans="1:44">
      <c r="A166">
        <f>+IF(B166="",IF(A165&gt;=100,100+A165,100),COUNTIF(A$161:A165,"&lt;100")+1)</f>
        <v>100</v>
      </c>
      <c r="B166" s="37" t="str">
        <f t="shared" si="22"/>
        <v/>
      </c>
      <c r="C166" s="37">
        <f t="shared" si="20"/>
        <v>154</v>
      </c>
      <c r="D166" s="37">
        <v>6</v>
      </c>
      <c r="E166" s="37" t="e">
        <f t="shared" si="23"/>
        <v>#VALUE!</v>
      </c>
      <c r="G166">
        <f>+IF(H166="",IF(G165&gt;=100,100+G165,100),COUNTIF(G$161:G165,"&lt;100")+1)</f>
        <v>3</v>
      </c>
      <c r="H166" s="37">
        <f t="shared" si="24"/>
        <v>49</v>
      </c>
      <c r="I166" s="37">
        <f t="shared" si="21"/>
        <v>41</v>
      </c>
      <c r="J166" s="37">
        <v>6</v>
      </c>
      <c r="K166" s="37">
        <f t="shared" si="25"/>
        <v>1.1951219512195121</v>
      </c>
    </row>
    <row r="167" spans="1:44">
      <c r="E167" s="37">
        <f>+AVERAGEIF(E161:E166,"&gt;0")</f>
        <v>0.83767976921543574</v>
      </c>
      <c r="K167" s="37">
        <f>+AVERAGEIF(K161:K166,"&gt;0")</f>
        <v>1.0326122944487361</v>
      </c>
    </row>
    <row r="169" spans="1:44">
      <c r="A169" s="274" t="s">
        <v>668</v>
      </c>
      <c r="B169" s="37">
        <f>+COUNTIF(A161:A166,"&lt;100")</f>
        <v>3</v>
      </c>
    </row>
    <row r="170" spans="1:44">
      <c r="A170" s="274" t="s">
        <v>364</v>
      </c>
      <c r="F170" s="37">
        <v>6</v>
      </c>
      <c r="M170" s="37">
        <v>5</v>
      </c>
      <c r="T170" s="37">
        <v>4</v>
      </c>
      <c r="AA170" s="37">
        <v>3</v>
      </c>
      <c r="AH170" s="37">
        <v>2</v>
      </c>
      <c r="AO170" s="37">
        <v>1</v>
      </c>
      <c r="AR170" s="37">
        <v>0</v>
      </c>
    </row>
    <row r="171" spans="1:44">
      <c r="B171" s="274" t="s">
        <v>567</v>
      </c>
      <c r="C171" s="274" t="s">
        <v>665</v>
      </c>
      <c r="D171" s="274" t="s">
        <v>518</v>
      </c>
      <c r="E171" s="274" t="s">
        <v>667</v>
      </c>
      <c r="F171" s="274" t="s">
        <v>666</v>
      </c>
      <c r="I171" s="274" t="s">
        <v>567</v>
      </c>
      <c r="J171" s="274" t="s">
        <v>665</v>
      </c>
      <c r="K171" s="274" t="s">
        <v>518</v>
      </c>
      <c r="L171" s="274" t="s">
        <v>667</v>
      </c>
      <c r="M171" s="274" t="s">
        <v>666</v>
      </c>
      <c r="P171" s="274" t="s">
        <v>567</v>
      </c>
      <c r="Q171" s="274" t="s">
        <v>665</v>
      </c>
      <c r="R171" s="274" t="s">
        <v>518</v>
      </c>
      <c r="S171" s="274" t="s">
        <v>667</v>
      </c>
      <c r="T171" s="274" t="s">
        <v>666</v>
      </c>
      <c r="W171" s="274" t="s">
        <v>567</v>
      </c>
      <c r="X171" s="274" t="s">
        <v>518</v>
      </c>
      <c r="Y171" s="274" t="s">
        <v>667</v>
      </c>
      <c r="Z171" s="276" t="s">
        <v>670</v>
      </c>
      <c r="AA171" s="276" t="s">
        <v>669</v>
      </c>
      <c r="AD171" s="274" t="s">
        <v>567</v>
      </c>
      <c r="AE171" s="274" t="s">
        <v>518</v>
      </c>
      <c r="AF171" s="274" t="s">
        <v>667</v>
      </c>
      <c r="AG171" s="276" t="s">
        <v>670</v>
      </c>
      <c r="AH171" s="276" t="s">
        <v>669</v>
      </c>
      <c r="AK171" s="274" t="s">
        <v>567</v>
      </c>
      <c r="AL171" s="274" t="s">
        <v>518</v>
      </c>
      <c r="AM171" s="274" t="s">
        <v>667</v>
      </c>
      <c r="AN171" s="276" t="s">
        <v>670</v>
      </c>
      <c r="AO171" s="276" t="s">
        <v>669</v>
      </c>
      <c r="AP171" s="276"/>
      <c r="AR171" s="276" t="s">
        <v>669</v>
      </c>
    </row>
    <row r="172" spans="1:44">
      <c r="A172" s="37">
        <v>1</v>
      </c>
      <c r="B172" s="37">
        <f>+VLOOKUP($A172,$A$161:$D$166,2,0)</f>
        <v>130</v>
      </c>
      <c r="C172" s="37">
        <f>+VLOOKUP($A172,$A$161:$D$166,4,0)</f>
        <v>1</v>
      </c>
      <c r="D172" s="37">
        <f t="shared" ref="D172:D177" si="26">+VLOOKUP($A172,$A$161:$D$166,3,0)</f>
        <v>166</v>
      </c>
      <c r="E172" s="37">
        <v>2014</v>
      </c>
      <c r="F172" s="37" t="e">
        <f t="array" ref="F172:F176">+TREND(B172:B177,C172:D177,D137:E141)</f>
        <v>#VALUE!</v>
      </c>
      <c r="H172" s="37">
        <v>1</v>
      </c>
      <c r="I172" s="37">
        <f>+VLOOKUP(H172,$A$161:$D$166,2,0)</f>
        <v>130</v>
      </c>
      <c r="J172" s="37">
        <f>+VLOOKUP(H172,$A$161:$D$166,4,0)</f>
        <v>1</v>
      </c>
      <c r="K172" s="37">
        <f>+VLOOKUP(H172,$A$161:$D$166,3,0)</f>
        <v>166</v>
      </c>
      <c r="L172" s="37">
        <v>2014</v>
      </c>
      <c r="M172" s="37" t="e">
        <f t="array" ref="M172:M176">+TREND(I172:I176,J172:K176,D137:E141)</f>
        <v>#VALUE!</v>
      </c>
      <c r="O172" s="37">
        <v>1</v>
      </c>
      <c r="P172" s="37">
        <f>+VLOOKUP(O172,$A$161:$D$166,2,0)</f>
        <v>130</v>
      </c>
      <c r="Q172" s="37">
        <f>+VLOOKUP(O172,$A$161:$D$166,4,0)</f>
        <v>1</v>
      </c>
      <c r="R172" s="37">
        <f>+VLOOKUP(O172,$A$161:$D$166,3,0)</f>
        <v>166</v>
      </c>
      <c r="S172" s="37">
        <v>2014</v>
      </c>
      <c r="T172" s="37" t="e">
        <f t="array" ref="T172:T176">+TREND(P172:P175,Q172:R175,D137:E141)</f>
        <v>#VALUE!</v>
      </c>
      <c r="V172" s="37">
        <v>1</v>
      </c>
      <c r="W172" s="37">
        <f>+VLOOKUP(V172,$A$161:$D$166,2,0)</f>
        <v>130</v>
      </c>
      <c r="X172" s="37">
        <f>+VLOOKUP(V172,$A$161:$D$166,3,0)</f>
        <v>166</v>
      </c>
      <c r="Y172" s="37">
        <v>2014</v>
      </c>
      <c r="Z172" s="37">
        <f>+W172/X172</f>
        <v>0.7831325301204819</v>
      </c>
      <c r="AA172" s="275">
        <f>+$Z$176*E137</f>
        <v>144.66729614350575</v>
      </c>
      <c r="AC172" s="37">
        <v>1</v>
      </c>
      <c r="AD172" s="37">
        <f>+VLOOKUP(AC172,$A$161:$D$166,2,0)</f>
        <v>130</v>
      </c>
      <c r="AE172" s="37">
        <f>+VLOOKUP(AC172,$A$161:$D$166,3,0)</f>
        <v>166</v>
      </c>
      <c r="AF172" s="37">
        <v>2014</v>
      </c>
      <c r="AG172" s="37">
        <f>+AD172/AE172</f>
        <v>0.7831325301204819</v>
      </c>
      <c r="AH172" s="275">
        <f>+$AG$176*E137</f>
        <v>146.51114829689126</v>
      </c>
      <c r="AJ172" s="37">
        <v>1</v>
      </c>
      <c r="AK172" s="37">
        <f>+VLOOKUP(AJ172,$A$161:$D$166,2,0)</f>
        <v>130</v>
      </c>
      <c r="AL172" s="37">
        <f>+VLOOKUP(AJ172,$A$161:$D$166,3,0)</f>
        <v>166</v>
      </c>
      <c r="AM172" s="37">
        <v>2014</v>
      </c>
      <c r="AN172" s="37">
        <f>+AK172/AL172</f>
        <v>0.7831325301204819</v>
      </c>
      <c r="AO172" s="275">
        <f>+$AN$176*E137</f>
        <v>135.24698795180723</v>
      </c>
      <c r="AP172" s="275"/>
      <c r="AQ172" s="37">
        <f>+AM172</f>
        <v>2014</v>
      </c>
      <c r="AR172" s="134">
        <f>+E137</f>
        <v>172.7</v>
      </c>
    </row>
    <row r="173" spans="1:44">
      <c r="A173" s="37">
        <v>2</v>
      </c>
      <c r="B173" s="37">
        <f t="shared" ref="B173:B177" si="27">+VLOOKUP($A173,$A$161:$D$166,2,0)</f>
        <v>148</v>
      </c>
      <c r="C173" s="37">
        <f t="shared" ref="C173:C177" si="28">+VLOOKUP($A173,$A$161:$D$166,4,0)</f>
        <v>3</v>
      </c>
      <c r="D173" s="37">
        <f t="shared" si="26"/>
        <v>162</v>
      </c>
      <c r="E173" s="37">
        <v>2015</v>
      </c>
      <c r="F173" s="37" t="e">
        <v>#VALUE!</v>
      </c>
      <c r="H173" s="37">
        <v>2</v>
      </c>
      <c r="I173" s="37">
        <f t="shared" ref="I173:I176" si="29">+VLOOKUP(H173,$A$161:$D$166,2,0)</f>
        <v>148</v>
      </c>
      <c r="J173" s="37">
        <f t="shared" ref="J173:J176" si="30">+VLOOKUP(H173,$A$161:$D$166,4,0)</f>
        <v>3</v>
      </c>
      <c r="K173" s="37">
        <f t="shared" ref="K173:K176" si="31">+VLOOKUP(H173,$A$161:$D$166,3,0)</f>
        <v>162</v>
      </c>
      <c r="L173" s="37">
        <v>2015</v>
      </c>
      <c r="M173" s="37" t="e">
        <v>#VALUE!</v>
      </c>
      <c r="O173" s="37">
        <v>2</v>
      </c>
      <c r="P173" s="37">
        <f t="shared" ref="P173:P175" si="32">+VLOOKUP(O173,$A$161:$D$166,2,0)</f>
        <v>148</v>
      </c>
      <c r="Q173" s="37">
        <f t="shared" ref="Q173:Q175" si="33">+VLOOKUP(O173,$A$161:$D$166,4,0)</f>
        <v>3</v>
      </c>
      <c r="R173" s="37">
        <f t="shared" ref="R173:R175" si="34">+VLOOKUP(O173,$A$161:$D$166,3,0)</f>
        <v>162</v>
      </c>
      <c r="S173" s="37">
        <v>2015</v>
      </c>
      <c r="T173" s="37" t="e">
        <v>#VALUE!</v>
      </c>
      <c r="V173" s="37">
        <v>2</v>
      </c>
      <c r="W173" s="37">
        <f t="shared" ref="W173:W174" si="35">+VLOOKUP(V173,$A$161:$D$166,2,0)</f>
        <v>148</v>
      </c>
      <c r="X173" s="37">
        <f>+VLOOKUP(V173,$A$161:$D$166,3,0)</f>
        <v>162</v>
      </c>
      <c r="Y173" s="37">
        <v>2015</v>
      </c>
      <c r="Z173" s="37">
        <f t="shared" ref="Z173:Z174" si="36">+W173/X173</f>
        <v>0.9135802469135802</v>
      </c>
      <c r="AA173" s="275">
        <f t="shared" ref="AA173:AA176" si="37">+$Z$176*E138</f>
        <v>146.76149556654434</v>
      </c>
      <c r="AC173" s="37">
        <v>2</v>
      </c>
      <c r="AD173" s="37">
        <f t="shared" ref="AD173" si="38">+VLOOKUP(AC173,$A$161:$D$166,2,0)</f>
        <v>148</v>
      </c>
      <c r="AE173" s="37">
        <f>+VLOOKUP(AC173,$A$161:$D$166,3,0)</f>
        <v>162</v>
      </c>
      <c r="AF173" s="37">
        <v>2015</v>
      </c>
      <c r="AG173" s="37">
        <f t="shared" ref="AG173" si="39">+AD173/AE173</f>
        <v>0.9135802469135802</v>
      </c>
      <c r="AH173" s="275">
        <f t="shared" ref="AH173:AH176" si="40">+$AG$176*E138</f>
        <v>148.63203926818383</v>
      </c>
      <c r="AM173" s="37">
        <v>2015</v>
      </c>
      <c r="AO173" s="275">
        <f t="shared" ref="AO173:AO176" si="41">+$AN$176*E138</f>
        <v>137.20481927710841</v>
      </c>
      <c r="AP173" s="275"/>
      <c r="AQ173" s="37">
        <f t="shared" ref="AQ173:AQ176" si="42">+AM173</f>
        <v>2015</v>
      </c>
      <c r="AR173" s="134">
        <f t="shared" ref="AR173:AR176" si="43">+E138</f>
        <v>175.2</v>
      </c>
    </row>
    <row r="174" spans="1:44">
      <c r="A174" s="37">
        <v>3</v>
      </c>
      <c r="B174" s="37">
        <f t="shared" si="27"/>
        <v>120</v>
      </c>
      <c r="C174" s="37">
        <f t="shared" si="28"/>
        <v>5</v>
      </c>
      <c r="D174" s="37">
        <f t="shared" si="26"/>
        <v>147</v>
      </c>
      <c r="E174" s="37">
        <v>2016</v>
      </c>
      <c r="F174" s="37" t="e">
        <v>#VALUE!</v>
      </c>
      <c r="H174" s="37">
        <v>3</v>
      </c>
      <c r="I174" s="37">
        <f t="shared" si="29"/>
        <v>120</v>
      </c>
      <c r="J174" s="37">
        <f t="shared" si="30"/>
        <v>5</v>
      </c>
      <c r="K174" s="37">
        <f t="shared" si="31"/>
        <v>147</v>
      </c>
      <c r="L174" s="37">
        <v>2016</v>
      </c>
      <c r="M174" s="37" t="e">
        <v>#VALUE!</v>
      </c>
      <c r="O174" s="37">
        <v>3</v>
      </c>
      <c r="P174" s="37">
        <f t="shared" si="32"/>
        <v>120</v>
      </c>
      <c r="Q174" s="37">
        <f t="shared" si="33"/>
        <v>5</v>
      </c>
      <c r="R174" s="37">
        <f t="shared" si="34"/>
        <v>147</v>
      </c>
      <c r="S174" s="37">
        <v>2016</v>
      </c>
      <c r="T174" s="37" t="e">
        <v>#VALUE!</v>
      </c>
      <c r="V174" s="37">
        <v>3</v>
      </c>
      <c r="W174" s="37">
        <f t="shared" si="35"/>
        <v>120</v>
      </c>
      <c r="X174" s="37">
        <f>+VLOOKUP(V174,$A$161:$D$166,3,0)</f>
        <v>147</v>
      </c>
      <c r="Y174" s="37">
        <v>2016</v>
      </c>
      <c r="Z174" s="37">
        <f t="shared" si="36"/>
        <v>0.81632653061224492</v>
      </c>
      <c r="AA174" s="275">
        <f t="shared" si="37"/>
        <v>148.68815903573986</v>
      </c>
      <c r="AF174" s="37">
        <v>2016</v>
      </c>
      <c r="AH174" s="275">
        <f t="shared" si="40"/>
        <v>150.58325896177303</v>
      </c>
      <c r="AM174" s="37">
        <v>2016</v>
      </c>
      <c r="AO174" s="275">
        <f t="shared" si="41"/>
        <v>139.00602409638554</v>
      </c>
      <c r="AP174" s="275"/>
      <c r="AQ174" s="37">
        <f t="shared" si="42"/>
        <v>2016</v>
      </c>
      <c r="AR174" s="134">
        <f t="shared" si="43"/>
        <v>177.5</v>
      </c>
    </row>
    <row r="175" spans="1:44">
      <c r="A175" s="37">
        <v>4</v>
      </c>
      <c r="B175" s="37" t="e">
        <f t="shared" si="27"/>
        <v>#N/A</v>
      </c>
      <c r="C175" s="37" t="e">
        <f t="shared" si="28"/>
        <v>#N/A</v>
      </c>
      <c r="D175" s="37" t="e">
        <f t="shared" si="26"/>
        <v>#N/A</v>
      </c>
      <c r="E175" s="37">
        <v>2017</v>
      </c>
      <c r="F175" s="37" t="e">
        <v>#VALUE!</v>
      </c>
      <c r="H175" s="37">
        <v>4</v>
      </c>
      <c r="I175" s="37" t="e">
        <f t="shared" si="29"/>
        <v>#N/A</v>
      </c>
      <c r="J175" s="37" t="e">
        <f t="shared" si="30"/>
        <v>#N/A</v>
      </c>
      <c r="K175" s="37" t="e">
        <f t="shared" si="31"/>
        <v>#N/A</v>
      </c>
      <c r="L175" s="37">
        <v>2017</v>
      </c>
      <c r="M175" s="37" t="e">
        <v>#VALUE!</v>
      </c>
      <c r="O175" s="37">
        <v>4</v>
      </c>
      <c r="P175" s="37" t="e">
        <f t="shared" si="32"/>
        <v>#N/A</v>
      </c>
      <c r="Q175" s="37" t="e">
        <f t="shared" si="33"/>
        <v>#N/A</v>
      </c>
      <c r="R175" s="37" t="e">
        <f t="shared" si="34"/>
        <v>#N/A</v>
      </c>
      <c r="S175" s="37">
        <v>2017</v>
      </c>
      <c r="T175" s="37" t="e">
        <v>#VALUE!</v>
      </c>
      <c r="Y175" s="37">
        <v>2017</v>
      </c>
      <c r="AA175" s="275">
        <f t="shared" si="37"/>
        <v>150.61482250493535</v>
      </c>
      <c r="AF175" s="37">
        <v>2017</v>
      </c>
      <c r="AH175" s="275">
        <f t="shared" si="40"/>
        <v>152.53447865536219</v>
      </c>
      <c r="AM175" s="37">
        <v>2017</v>
      </c>
      <c r="AO175" s="275">
        <f t="shared" si="41"/>
        <v>140.80722891566265</v>
      </c>
      <c r="AP175" s="275"/>
      <c r="AQ175" s="37">
        <f t="shared" si="42"/>
        <v>2017</v>
      </c>
      <c r="AR175" s="134">
        <f t="shared" si="43"/>
        <v>179.8</v>
      </c>
    </row>
    <row r="176" spans="1:44">
      <c r="A176" s="37">
        <v>5</v>
      </c>
      <c r="B176" s="37" t="e">
        <f t="shared" si="27"/>
        <v>#N/A</v>
      </c>
      <c r="C176" s="37" t="e">
        <f t="shared" si="28"/>
        <v>#N/A</v>
      </c>
      <c r="D176" s="37" t="e">
        <f t="shared" si="26"/>
        <v>#N/A</v>
      </c>
      <c r="E176" s="37">
        <v>2018</v>
      </c>
      <c r="F176" s="37" t="e">
        <v>#VALUE!</v>
      </c>
      <c r="H176" s="37">
        <v>5</v>
      </c>
      <c r="I176" s="37" t="e">
        <f t="shared" si="29"/>
        <v>#N/A</v>
      </c>
      <c r="J176" s="37" t="e">
        <f t="shared" si="30"/>
        <v>#N/A</v>
      </c>
      <c r="K176" s="37" t="e">
        <f t="shared" si="31"/>
        <v>#N/A</v>
      </c>
      <c r="L176" s="37">
        <v>2018</v>
      </c>
      <c r="M176" s="37" t="e">
        <v>#VALUE!</v>
      </c>
      <c r="S176" s="37">
        <v>2018</v>
      </c>
      <c r="T176" s="37" t="e">
        <v>#VALUE!</v>
      </c>
      <c r="Y176" s="37">
        <v>2018</v>
      </c>
      <c r="Z176" s="37">
        <f>+AVERAGE(Z172:Z174)</f>
        <v>0.83767976921543574</v>
      </c>
      <c r="AA176" s="275">
        <f t="shared" si="37"/>
        <v>152.62525395105237</v>
      </c>
      <c r="AF176" s="37">
        <v>2018</v>
      </c>
      <c r="AG176" s="37">
        <f>+AVERAGE(AG172:AG174)</f>
        <v>0.8483563885170311</v>
      </c>
      <c r="AH176" s="275">
        <f t="shared" si="40"/>
        <v>154.57053398780306</v>
      </c>
      <c r="AM176" s="37">
        <v>2018</v>
      </c>
      <c r="AN176" s="37">
        <f>+AVERAGE(AN172:AN174)</f>
        <v>0.7831325301204819</v>
      </c>
      <c r="AO176" s="275">
        <f t="shared" si="41"/>
        <v>142.68674698795178</v>
      </c>
      <c r="AP176" s="275"/>
      <c r="AQ176" s="37">
        <f t="shared" si="42"/>
        <v>2018</v>
      </c>
      <c r="AR176" s="134">
        <f t="shared" si="43"/>
        <v>182.2</v>
      </c>
    </row>
    <row r="177" spans="1:44">
      <c r="A177" s="37">
        <v>6</v>
      </c>
      <c r="B177" s="37" t="e">
        <f t="shared" si="27"/>
        <v>#N/A</v>
      </c>
      <c r="C177" s="37" t="e">
        <f t="shared" si="28"/>
        <v>#N/A</v>
      </c>
      <c r="D177" s="37" t="e">
        <f t="shared" si="26"/>
        <v>#N/A</v>
      </c>
      <c r="AR177" s="134"/>
    </row>
    <row r="178" spans="1:44">
      <c r="C178" s="134"/>
    </row>
    <row r="179" spans="1:44">
      <c r="C179" s="134"/>
    </row>
    <row r="180" spans="1:44">
      <c r="A180" s="274" t="s">
        <v>668</v>
      </c>
      <c r="B180" s="37">
        <f>+COUNTIF(G161:G166,"&lt;100")</f>
        <v>3</v>
      </c>
      <c r="C180" s="134"/>
    </row>
    <row r="181" spans="1:44">
      <c r="A181" s="274" t="s">
        <v>584</v>
      </c>
      <c r="F181" s="37">
        <v>6</v>
      </c>
      <c r="M181" s="37">
        <v>5</v>
      </c>
      <c r="T181" s="37">
        <v>4</v>
      </c>
      <c r="AA181" s="37">
        <v>3</v>
      </c>
      <c r="AH181" s="37">
        <v>2</v>
      </c>
      <c r="AO181" s="37">
        <v>1</v>
      </c>
      <c r="AR181" s="37">
        <v>0</v>
      </c>
    </row>
    <row r="182" spans="1:44">
      <c r="B182" s="274" t="s">
        <v>567</v>
      </c>
      <c r="C182" s="274" t="s">
        <v>518</v>
      </c>
      <c r="D182" s="274" t="s">
        <v>665</v>
      </c>
      <c r="E182" s="274" t="s">
        <v>667</v>
      </c>
      <c r="F182" s="274" t="s">
        <v>666</v>
      </c>
      <c r="I182" s="274" t="s">
        <v>567</v>
      </c>
      <c r="J182" s="274" t="s">
        <v>518</v>
      </c>
      <c r="K182" s="274" t="s">
        <v>665</v>
      </c>
      <c r="L182" s="274" t="s">
        <v>667</v>
      </c>
      <c r="M182" s="274" t="s">
        <v>666</v>
      </c>
      <c r="P182" s="274" t="s">
        <v>567</v>
      </c>
      <c r="Q182" s="274" t="s">
        <v>518</v>
      </c>
      <c r="R182" s="274" t="s">
        <v>665</v>
      </c>
      <c r="S182" s="274" t="s">
        <v>667</v>
      </c>
      <c r="T182" s="274" t="s">
        <v>666</v>
      </c>
      <c r="W182" s="274" t="s">
        <v>567</v>
      </c>
      <c r="X182" s="274" t="s">
        <v>518</v>
      </c>
      <c r="Y182" s="274" t="s">
        <v>665</v>
      </c>
      <c r="Z182" s="274" t="s">
        <v>667</v>
      </c>
      <c r="AA182" s="274" t="s">
        <v>666</v>
      </c>
      <c r="AD182" s="274" t="s">
        <v>567</v>
      </c>
      <c r="AE182" s="274" t="s">
        <v>518</v>
      </c>
      <c r="AF182" s="274" t="s">
        <v>667</v>
      </c>
      <c r="AG182" s="276" t="s">
        <v>670</v>
      </c>
      <c r="AH182" s="276" t="s">
        <v>669</v>
      </c>
      <c r="AK182" s="274" t="s">
        <v>567</v>
      </c>
      <c r="AL182" s="274" t="s">
        <v>518</v>
      </c>
      <c r="AM182" s="274" t="s">
        <v>667</v>
      </c>
      <c r="AN182" s="276" t="s">
        <v>670</v>
      </c>
      <c r="AO182" s="276" t="s">
        <v>669</v>
      </c>
      <c r="AP182" s="276"/>
      <c r="AR182" s="276" t="s">
        <v>669</v>
      </c>
    </row>
    <row r="183" spans="1:44">
      <c r="A183" s="37">
        <v>1</v>
      </c>
      <c r="B183" s="37">
        <f>+VLOOKUP($A183,$G$161:$J$166,2,0)</f>
        <v>50</v>
      </c>
      <c r="C183" s="37">
        <f>+VLOOKUP($A183,$G$161:$J$166,3,0)</f>
        <v>52</v>
      </c>
      <c r="D183" s="37">
        <f>+VLOOKUP($A183,$G$161:$J$166,4,0)</f>
        <v>2</v>
      </c>
      <c r="E183" s="37">
        <v>2014</v>
      </c>
      <c r="F183" s="37" t="e">
        <f t="array" ref="F183:F187">+TREND(B183:B188,C183:D188,F137:G141)</f>
        <v>#VALUE!</v>
      </c>
      <c r="G183" s="275">
        <f>+F137*$G$189</f>
        <v>47.50016554464186</v>
      </c>
      <c r="H183" s="37">
        <v>1</v>
      </c>
      <c r="I183" s="37">
        <f>+VLOOKUP(H183,$G$161:$J$166,2,0)</f>
        <v>50</v>
      </c>
      <c r="J183" s="37">
        <f>+VLOOKUP(H183,$G$161:$J$166,3,0)</f>
        <v>52</v>
      </c>
      <c r="K183" s="37">
        <f>+VLOOKUP(H183,$G$161:$J$166,4,0)</f>
        <v>2</v>
      </c>
      <c r="L183" s="37">
        <v>2014</v>
      </c>
      <c r="M183" s="37" t="e">
        <f t="array" ref="M183:M187">+TREND(I183:I187,J183:K187,$F$137:$G$141)</f>
        <v>#VALUE!</v>
      </c>
      <c r="O183" s="37">
        <v>1</v>
      </c>
      <c r="P183" s="37">
        <f>+VLOOKUP(O183,$G$161:$J$166,2,0)</f>
        <v>50</v>
      </c>
      <c r="Q183" s="37">
        <f>+VLOOKUP(O183,$G$161:$J$166,3,0)</f>
        <v>52</v>
      </c>
      <c r="R183" s="37">
        <f>+VLOOKUP(O183,$G$161:$J$166,4,0)</f>
        <v>2</v>
      </c>
      <c r="S183" s="37">
        <v>2014</v>
      </c>
      <c r="T183" s="37" t="e">
        <f t="array" ref="T183:T187">+TREND(P183:P186,Q183:R186,F137:G141)</f>
        <v>#VALUE!</v>
      </c>
      <c r="V183" s="37">
        <v>1</v>
      </c>
      <c r="W183" s="37">
        <f>+VLOOKUP(V183,$G$161:$J$166,2,0)</f>
        <v>50</v>
      </c>
      <c r="X183" s="37">
        <f>+VLOOKUP(V183,$G$161:$J$166,3,0)</f>
        <v>52</v>
      </c>
      <c r="Y183" s="37">
        <f>+VLOOKUP(V183,$G$161:$J$166,4,0)</f>
        <v>2</v>
      </c>
      <c r="Z183" s="37">
        <v>2014</v>
      </c>
      <c r="AA183" s="37">
        <f t="array" ref="AA183:AA187">+TREND(W183:W185,X183:Y185,F137:G141)</f>
        <v>46.166666666666679</v>
      </c>
      <c r="AC183" s="37">
        <v>1</v>
      </c>
      <c r="AD183" s="37">
        <f>+VLOOKUP(AC183,$G$161:$J$166,2,0)</f>
        <v>50</v>
      </c>
      <c r="AE183" s="37">
        <f>+VLOOKUP(AC183,$G$161:$J$166,3,0)</f>
        <v>52</v>
      </c>
      <c r="AF183" s="37">
        <v>2014</v>
      </c>
      <c r="AG183" s="37">
        <f>+AD183/AE183</f>
        <v>0.96153846153846156</v>
      </c>
      <c r="AH183" s="275">
        <f>+$AG$187*$F137</f>
        <v>43.762443438914026</v>
      </c>
      <c r="AJ183" s="37">
        <v>1</v>
      </c>
      <c r="AK183" s="37">
        <f>+VLOOKUP(AJ183,$G$161:$J$166,2,0)</f>
        <v>50</v>
      </c>
      <c r="AL183" s="37">
        <f>+VLOOKUP(AJ183,$G$161:$J$166,3,0)</f>
        <v>52</v>
      </c>
      <c r="AM183" s="37">
        <v>2014</v>
      </c>
      <c r="AN183" s="37">
        <f>+AK183/AL183</f>
        <v>0.96153846153846156</v>
      </c>
      <c r="AO183" s="275">
        <f>+$AN$187*$F137</f>
        <v>44.230769230769234</v>
      </c>
      <c r="AP183" s="275"/>
      <c r="AQ183" s="37">
        <f>+AM183</f>
        <v>2014</v>
      </c>
      <c r="AR183" s="134">
        <f>+F137</f>
        <v>46</v>
      </c>
    </row>
    <row r="184" spans="1:44">
      <c r="A184" s="37">
        <v>2</v>
      </c>
      <c r="B184" s="37">
        <f t="shared" ref="B184:B188" si="44">+VLOOKUP($A184,$G$161:$J$166,2,0)</f>
        <v>48</v>
      </c>
      <c r="C184" s="37">
        <f t="shared" ref="C184:C188" si="45">+VLOOKUP($A184,$G$161:$J$166,3,0)</f>
        <v>51</v>
      </c>
      <c r="D184" s="37">
        <f t="shared" ref="D184:D188" si="46">+VLOOKUP($A184,$G$161:$J$166,4,0)</f>
        <v>4</v>
      </c>
      <c r="E184" s="37">
        <v>2015</v>
      </c>
      <c r="F184" s="37" t="e">
        <v>#VALUE!</v>
      </c>
      <c r="G184" s="275">
        <f t="shared" ref="G184:G187" si="47">+F138*$G$189</f>
        <v>50.598002427988071</v>
      </c>
      <c r="H184" s="37">
        <v>2</v>
      </c>
      <c r="I184" s="37">
        <f t="shared" ref="I184:I187" si="48">+VLOOKUP(H184,$G$161:$J$166,2,0)</f>
        <v>48</v>
      </c>
      <c r="J184" s="37">
        <f t="shared" ref="J184:J187" si="49">+VLOOKUP(H184,$G$161:$J$166,3,0)</f>
        <v>51</v>
      </c>
      <c r="K184" s="37">
        <f t="shared" ref="K184:K187" si="50">+VLOOKUP(H184,$G$161:$J$166,4,0)</f>
        <v>4</v>
      </c>
      <c r="L184" s="37">
        <v>2015</v>
      </c>
      <c r="M184" s="37" t="e">
        <v>#VALUE!</v>
      </c>
      <c r="O184" s="37">
        <v>2</v>
      </c>
      <c r="P184" s="37">
        <f t="shared" ref="P184:P186" si="51">+VLOOKUP(O184,$G$161:$J$166,2,0)</f>
        <v>48</v>
      </c>
      <c r="Q184" s="37">
        <f t="shared" ref="Q184:Q186" si="52">+VLOOKUP(O184,$G$161:$J$166,3,0)</f>
        <v>51</v>
      </c>
      <c r="R184" s="37">
        <f t="shared" ref="R184:R186" si="53">+VLOOKUP(O184,$G$161:$J$166,4,0)</f>
        <v>4</v>
      </c>
      <c r="S184" s="37">
        <v>2015</v>
      </c>
      <c r="T184" s="37" t="e">
        <v>#VALUE!</v>
      </c>
      <c r="V184" s="37">
        <v>2</v>
      </c>
      <c r="W184" s="37">
        <f t="shared" ref="W184:W185" si="54">+VLOOKUP(V184,$G$161:$J$166,2,0)</f>
        <v>48</v>
      </c>
      <c r="X184" s="37">
        <f t="shared" ref="X184:X185" si="55">+VLOOKUP(V184,$G$161:$J$166,3,0)</f>
        <v>51</v>
      </c>
      <c r="Y184" s="37">
        <f t="shared" ref="Y184:Y185" si="56">+VLOOKUP(V184,$G$161:$J$166,4,0)</f>
        <v>4</v>
      </c>
      <c r="Z184" s="37">
        <v>2015</v>
      </c>
      <c r="AA184" s="37">
        <v>44.000000000000014</v>
      </c>
      <c r="AC184" s="37">
        <v>2</v>
      </c>
      <c r="AD184" s="37">
        <f t="shared" ref="AD184" si="57">+VLOOKUP(AC184,$G$161:$J$166,2,0)</f>
        <v>48</v>
      </c>
      <c r="AE184" s="37">
        <f t="shared" ref="AE184" si="58">+VLOOKUP(AC184,$G$161:$J$166,3,0)</f>
        <v>51</v>
      </c>
      <c r="AF184" s="37">
        <v>2015</v>
      </c>
      <c r="AG184" s="37">
        <f>+AD184/AE184</f>
        <v>0.94117647058823528</v>
      </c>
      <c r="AH184" s="275">
        <f t="shared" ref="AH184:AH187" si="59">+$AG$187*$F138</f>
        <v>46.616515837104068</v>
      </c>
      <c r="AM184" s="37">
        <v>2015</v>
      </c>
      <c r="AO184" s="275">
        <f t="shared" ref="AO184:AO187" si="60">+$AN$187*$F138</f>
        <v>47.115384615384613</v>
      </c>
      <c r="AP184" s="275"/>
      <c r="AQ184" s="37">
        <f t="shared" ref="AQ184:AQ187" si="61">+AM184</f>
        <v>2015</v>
      </c>
      <c r="AR184" s="134">
        <f t="shared" ref="AR184:AR187" si="62">+F138</f>
        <v>49</v>
      </c>
    </row>
    <row r="185" spans="1:44">
      <c r="A185" s="37">
        <v>3</v>
      </c>
      <c r="B185" s="37">
        <f t="shared" si="44"/>
        <v>49</v>
      </c>
      <c r="C185" s="37">
        <f t="shared" si="45"/>
        <v>41</v>
      </c>
      <c r="D185" s="37">
        <f t="shared" si="46"/>
        <v>6</v>
      </c>
      <c r="E185" s="37">
        <v>2016</v>
      </c>
      <c r="F185" s="37" t="e">
        <v>#VALUE!</v>
      </c>
      <c r="G185" s="275">
        <f t="shared" si="47"/>
        <v>51.114308575212441</v>
      </c>
      <c r="H185" s="37">
        <v>3</v>
      </c>
      <c r="I185" s="37">
        <f t="shared" si="48"/>
        <v>49</v>
      </c>
      <c r="J185" s="37">
        <f t="shared" si="49"/>
        <v>41</v>
      </c>
      <c r="K185" s="37">
        <f t="shared" si="50"/>
        <v>6</v>
      </c>
      <c r="L185" s="37">
        <v>2016</v>
      </c>
      <c r="M185" s="37" t="e">
        <v>#VALUE!</v>
      </c>
      <c r="O185" s="37">
        <v>3</v>
      </c>
      <c r="P185" s="37">
        <f t="shared" si="51"/>
        <v>49</v>
      </c>
      <c r="Q185" s="37">
        <f t="shared" si="52"/>
        <v>41</v>
      </c>
      <c r="R185" s="37">
        <f t="shared" si="53"/>
        <v>6</v>
      </c>
      <c r="S185" s="37">
        <v>2016</v>
      </c>
      <c r="T185" s="37" t="e">
        <v>#VALUE!</v>
      </c>
      <c r="V185" s="37">
        <v>3</v>
      </c>
      <c r="W185" s="37">
        <f t="shared" si="54"/>
        <v>49</v>
      </c>
      <c r="X185" s="37">
        <f t="shared" si="55"/>
        <v>41</v>
      </c>
      <c r="Y185" s="37">
        <f t="shared" si="56"/>
        <v>6</v>
      </c>
      <c r="Z185" s="37">
        <v>2016</v>
      </c>
      <c r="AA185" s="37">
        <v>42.666666666666679</v>
      </c>
      <c r="AF185" s="37">
        <v>2016</v>
      </c>
      <c r="AH185" s="275">
        <f t="shared" si="59"/>
        <v>47.092194570135746</v>
      </c>
      <c r="AM185" s="37">
        <v>2016</v>
      </c>
      <c r="AO185" s="275">
        <f t="shared" si="60"/>
        <v>47.596153846153847</v>
      </c>
      <c r="AP185" s="275"/>
      <c r="AQ185" s="37">
        <f t="shared" si="61"/>
        <v>2016</v>
      </c>
      <c r="AR185" s="134">
        <f t="shared" si="62"/>
        <v>49.5</v>
      </c>
    </row>
    <row r="186" spans="1:44">
      <c r="A186" s="37">
        <v>4</v>
      </c>
      <c r="B186" s="37" t="e">
        <f t="shared" si="44"/>
        <v>#N/A</v>
      </c>
      <c r="C186" s="37" t="e">
        <f t="shared" si="45"/>
        <v>#N/A</v>
      </c>
      <c r="D186" s="37" t="e">
        <f t="shared" si="46"/>
        <v>#N/A</v>
      </c>
      <c r="E186" s="37">
        <v>2017</v>
      </c>
      <c r="F186" s="37" t="e">
        <v>#VALUE!</v>
      </c>
      <c r="G186" s="275">
        <f t="shared" si="47"/>
        <v>51.63061472243681</v>
      </c>
      <c r="H186" s="37">
        <v>4</v>
      </c>
      <c r="I186" s="37" t="e">
        <f t="shared" si="48"/>
        <v>#N/A</v>
      </c>
      <c r="J186" s="37" t="e">
        <f t="shared" si="49"/>
        <v>#N/A</v>
      </c>
      <c r="K186" s="37" t="e">
        <f t="shared" si="50"/>
        <v>#N/A</v>
      </c>
      <c r="L186" s="37">
        <v>2017</v>
      </c>
      <c r="M186" s="37" t="e">
        <v>#VALUE!</v>
      </c>
      <c r="O186" s="37">
        <v>4</v>
      </c>
      <c r="P186" s="37" t="e">
        <f t="shared" si="51"/>
        <v>#N/A</v>
      </c>
      <c r="Q186" s="37" t="e">
        <f t="shared" si="52"/>
        <v>#N/A</v>
      </c>
      <c r="R186" s="37" t="e">
        <f t="shared" si="53"/>
        <v>#N/A</v>
      </c>
      <c r="S186" s="37">
        <v>2017</v>
      </c>
      <c r="T186" s="37" t="e">
        <v>#VALUE!</v>
      </c>
      <c r="Z186" s="37">
        <v>2017</v>
      </c>
      <c r="AA186" s="37">
        <v>41.333333333333343</v>
      </c>
      <c r="AF186" s="37">
        <v>2017</v>
      </c>
      <c r="AH186" s="275">
        <f t="shared" si="59"/>
        <v>47.567873303167417</v>
      </c>
      <c r="AM186" s="37">
        <v>2017</v>
      </c>
      <c r="AO186" s="275">
        <f t="shared" si="60"/>
        <v>48.07692307692308</v>
      </c>
      <c r="AP186" s="275"/>
      <c r="AQ186" s="37">
        <f t="shared" si="61"/>
        <v>2017</v>
      </c>
      <c r="AR186" s="134">
        <f t="shared" si="62"/>
        <v>50</v>
      </c>
    </row>
    <row r="187" spans="1:44">
      <c r="A187" s="37">
        <v>5</v>
      </c>
      <c r="B187" s="37" t="e">
        <f t="shared" si="44"/>
        <v>#N/A</v>
      </c>
      <c r="C187" s="37" t="e">
        <f t="shared" si="45"/>
        <v>#N/A</v>
      </c>
      <c r="D187" s="37" t="e">
        <f t="shared" si="46"/>
        <v>#N/A</v>
      </c>
      <c r="E187" s="37">
        <v>2018</v>
      </c>
      <c r="F187" s="37" t="e">
        <v>#VALUE!</v>
      </c>
      <c r="G187" s="275">
        <f t="shared" si="47"/>
        <v>52.146920869661173</v>
      </c>
      <c r="H187" s="37">
        <v>5</v>
      </c>
      <c r="I187" s="37" t="e">
        <f t="shared" si="48"/>
        <v>#N/A</v>
      </c>
      <c r="J187" s="37" t="e">
        <f t="shared" si="49"/>
        <v>#N/A</v>
      </c>
      <c r="K187" s="37" t="e">
        <f t="shared" si="50"/>
        <v>#N/A</v>
      </c>
      <c r="L187" s="37">
        <v>2018</v>
      </c>
      <c r="M187" s="37" t="e">
        <v>#VALUE!</v>
      </c>
      <c r="S187" s="37">
        <v>2018</v>
      </c>
      <c r="T187" s="37" t="e">
        <v>#VALUE!</v>
      </c>
      <c r="Z187" s="37">
        <v>2018</v>
      </c>
      <c r="AA187" s="37">
        <v>40.000000000000014</v>
      </c>
      <c r="AF187" s="37">
        <v>2018</v>
      </c>
      <c r="AG187" s="37">
        <f>+AVERAGE(AG183:AG185)</f>
        <v>0.95135746606334837</v>
      </c>
      <c r="AH187" s="275">
        <f t="shared" si="59"/>
        <v>48.043552036199095</v>
      </c>
      <c r="AM187" s="37">
        <v>2018</v>
      </c>
      <c r="AN187" s="37">
        <f>+AVERAGE(AN183:AN185)</f>
        <v>0.96153846153846156</v>
      </c>
      <c r="AO187" s="275">
        <f t="shared" si="60"/>
        <v>48.557692307692307</v>
      </c>
      <c r="AP187" s="275"/>
      <c r="AQ187" s="37">
        <f t="shared" si="61"/>
        <v>2018</v>
      </c>
      <c r="AR187" s="134">
        <f t="shared" si="62"/>
        <v>50.5</v>
      </c>
    </row>
    <row r="188" spans="1:44">
      <c r="A188" s="37">
        <v>6</v>
      </c>
      <c r="B188" s="37" t="e">
        <f t="shared" si="44"/>
        <v>#N/A</v>
      </c>
      <c r="C188" s="37" t="e">
        <f t="shared" si="45"/>
        <v>#N/A</v>
      </c>
      <c r="D188" s="37" t="e">
        <f t="shared" si="46"/>
        <v>#N/A</v>
      </c>
      <c r="G188" s="275"/>
    </row>
    <row r="189" spans="1:44">
      <c r="G189" s="37">
        <f>+K167</f>
        <v>1.0326122944487361</v>
      </c>
    </row>
  </sheetData>
  <sheetProtection algorithmName="SHA-512" hashValue="1h7C86MzP/CU1J72+JiGUaB4Vb24cCzyFTEnIMC21Ec6HbFPrNDU9PawdES5ETMYvI9eS1LiuOin2kjUu0lIJA==" saltValue="ZqA8rZQpPUa5LwnMpD+Ucg==" spinCount="100000" sheet="1" objects="1" scenarios="1"/>
  <mergeCells count="15">
    <mergeCell ref="M1:N1"/>
    <mergeCell ref="D112:E112"/>
    <mergeCell ref="N112:O112"/>
    <mergeCell ref="L112:M112"/>
    <mergeCell ref="P112:Q112"/>
    <mergeCell ref="J112:K112"/>
    <mergeCell ref="AA112:AB112"/>
    <mergeCell ref="B129:C129"/>
    <mergeCell ref="R112:S112"/>
    <mergeCell ref="B112:C112"/>
    <mergeCell ref="T112:U112"/>
    <mergeCell ref="V112:W112"/>
    <mergeCell ref="Y112:Z112"/>
    <mergeCell ref="F113:G113"/>
    <mergeCell ref="H113:I1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99"/>
  </sheetPr>
  <dimension ref="A3:G37"/>
  <sheetViews>
    <sheetView workbookViewId="0"/>
  </sheetViews>
  <sheetFormatPr defaultColWidth="9.109375" defaultRowHeight="14.4"/>
  <cols>
    <col min="1" max="2" width="16.6640625" style="353" bestFit="1" customWidth="1"/>
    <col min="3" max="3" width="11.88671875" style="353" customWidth="1"/>
    <col min="4" max="4" width="12" style="353" bestFit="1" customWidth="1"/>
    <col min="5" max="5" width="16.6640625" style="353" bestFit="1" customWidth="1"/>
    <col min="6" max="6" width="13.109375" style="353" customWidth="1"/>
    <col min="7" max="8" width="15.88671875" style="353" bestFit="1" customWidth="1"/>
    <col min="9" max="16384" width="9.109375" style="353"/>
  </cols>
  <sheetData>
    <row r="3" spans="1:7">
      <c r="C3" s="353" t="s">
        <v>615</v>
      </c>
    </row>
    <row r="4" spans="1:7">
      <c r="C4" s="353" t="s">
        <v>563</v>
      </c>
      <c r="D4" s="353" t="s">
        <v>818</v>
      </c>
      <c r="E4" s="353" t="s">
        <v>819</v>
      </c>
      <c r="F4" s="353" t="s">
        <v>375</v>
      </c>
      <c r="G4" s="353" t="s">
        <v>820</v>
      </c>
    </row>
    <row r="5" spans="1:7">
      <c r="B5" s="353" t="s">
        <v>563</v>
      </c>
      <c r="C5" s="354">
        <v>1</v>
      </c>
      <c r="D5" s="354">
        <v>2</v>
      </c>
      <c r="E5" s="354">
        <v>3</v>
      </c>
      <c r="F5" s="354">
        <v>4</v>
      </c>
      <c r="G5" s="354">
        <v>5</v>
      </c>
    </row>
    <row r="6" spans="1:7">
      <c r="A6" s="353" t="s">
        <v>364</v>
      </c>
      <c r="B6" s="353" t="s">
        <v>818</v>
      </c>
      <c r="C6" s="354">
        <v>6</v>
      </c>
      <c r="D6" s="356">
        <v>7</v>
      </c>
      <c r="E6" s="356">
        <v>8</v>
      </c>
      <c r="F6" s="354">
        <v>9</v>
      </c>
      <c r="G6" s="356">
        <v>10</v>
      </c>
    </row>
    <row r="7" spans="1:7">
      <c r="B7" s="353" t="s">
        <v>819</v>
      </c>
      <c r="C7" s="354">
        <v>11</v>
      </c>
      <c r="D7" s="356">
        <v>12</v>
      </c>
      <c r="E7" s="356">
        <v>13</v>
      </c>
      <c r="F7" s="354">
        <v>14</v>
      </c>
      <c r="G7" s="356">
        <v>15</v>
      </c>
    </row>
    <row r="8" spans="1:7">
      <c r="B8" s="353" t="s">
        <v>375</v>
      </c>
      <c r="C8" s="354">
        <v>16</v>
      </c>
      <c r="D8" s="354">
        <v>17</v>
      </c>
      <c r="E8" s="354">
        <v>18</v>
      </c>
      <c r="F8" s="354">
        <v>19</v>
      </c>
      <c r="G8" s="354">
        <v>20</v>
      </c>
    </row>
    <row r="9" spans="1:7">
      <c r="B9" s="353" t="s">
        <v>820</v>
      </c>
      <c r="C9" s="354">
        <v>21</v>
      </c>
      <c r="D9" s="356">
        <v>22</v>
      </c>
      <c r="E9" s="356">
        <v>23</v>
      </c>
      <c r="F9" s="354">
        <v>24</v>
      </c>
      <c r="G9" s="356">
        <v>25</v>
      </c>
    </row>
    <row r="13" spans="1:7">
      <c r="A13" s="353" t="s">
        <v>825</v>
      </c>
    </row>
    <row r="14" spans="1:7">
      <c r="A14" s="358"/>
      <c r="B14" s="358"/>
      <c r="C14" s="358" t="s">
        <v>615</v>
      </c>
      <c r="D14" s="358"/>
      <c r="E14" s="358"/>
      <c r="F14" s="358"/>
      <c r="G14" s="358"/>
    </row>
    <row r="15" spans="1:7">
      <c r="A15" s="358"/>
      <c r="B15" s="358"/>
      <c r="C15" s="358" t="s">
        <v>563</v>
      </c>
      <c r="D15" s="358" t="s">
        <v>818</v>
      </c>
      <c r="E15" s="358" t="s">
        <v>819</v>
      </c>
      <c r="F15" s="358" t="s">
        <v>375</v>
      </c>
      <c r="G15" s="358" t="s">
        <v>820</v>
      </c>
    </row>
    <row r="16" spans="1:7">
      <c r="A16" s="358"/>
      <c r="B16" s="358" t="s">
        <v>563</v>
      </c>
      <c r="C16" s="359">
        <v>1</v>
      </c>
      <c r="D16" s="359">
        <v>2</v>
      </c>
      <c r="E16" s="359">
        <v>3</v>
      </c>
      <c r="F16" s="359">
        <v>4</v>
      </c>
      <c r="G16" s="359">
        <v>5</v>
      </c>
    </row>
    <row r="17" spans="1:7">
      <c r="A17" s="358" t="s">
        <v>364</v>
      </c>
      <c r="B17" s="358" t="s">
        <v>818</v>
      </c>
      <c r="C17" s="359">
        <v>6</v>
      </c>
      <c r="D17" s="359">
        <v>7</v>
      </c>
      <c r="E17" s="359">
        <v>8</v>
      </c>
      <c r="F17" s="359">
        <v>9</v>
      </c>
      <c r="G17" s="359">
        <v>10</v>
      </c>
    </row>
    <row r="18" spans="1:7">
      <c r="A18" s="358"/>
      <c r="B18" s="358" t="s">
        <v>819</v>
      </c>
      <c r="C18" s="359">
        <v>11</v>
      </c>
      <c r="D18" s="359">
        <v>12</v>
      </c>
      <c r="E18" s="359">
        <v>13</v>
      </c>
      <c r="F18" s="359">
        <v>14</v>
      </c>
      <c r="G18" s="359">
        <v>15</v>
      </c>
    </row>
    <row r="19" spans="1:7">
      <c r="A19" s="358"/>
      <c r="B19" s="358" t="s">
        <v>375</v>
      </c>
      <c r="C19" s="359">
        <v>16</v>
      </c>
      <c r="D19" s="359">
        <v>17</v>
      </c>
      <c r="E19" s="359">
        <v>18</v>
      </c>
      <c r="F19" s="359">
        <v>19</v>
      </c>
      <c r="G19" s="359">
        <v>20</v>
      </c>
    </row>
    <row r="20" spans="1:7">
      <c r="A20" s="358"/>
      <c r="B20" s="358" t="s">
        <v>820</v>
      </c>
      <c r="C20" s="359">
        <v>21</v>
      </c>
      <c r="D20" s="359">
        <v>22</v>
      </c>
      <c r="E20" s="359">
        <v>23</v>
      </c>
      <c r="F20" s="359">
        <v>24</v>
      </c>
      <c r="G20" s="359">
        <v>25</v>
      </c>
    </row>
    <row r="22" spans="1:7">
      <c r="C22" s="357"/>
    </row>
    <row r="23" spans="1:7">
      <c r="C23" s="357"/>
    </row>
    <row r="24" spans="1:7">
      <c r="A24" s="353" t="s">
        <v>826</v>
      </c>
    </row>
    <row r="25" spans="1:7">
      <c r="A25" s="358"/>
      <c r="B25" s="358"/>
      <c r="C25" s="358" t="s">
        <v>615</v>
      </c>
      <c r="D25" s="358"/>
      <c r="E25" s="358"/>
      <c r="F25" s="358"/>
      <c r="G25" s="358"/>
    </row>
    <row r="26" spans="1:7">
      <c r="A26" s="358"/>
      <c r="B26" s="358"/>
      <c r="C26" s="358" t="s">
        <v>563</v>
      </c>
      <c r="D26" s="358" t="s">
        <v>818</v>
      </c>
      <c r="E26" s="358" t="s">
        <v>819</v>
      </c>
      <c r="F26" s="358" t="s">
        <v>375</v>
      </c>
      <c r="G26" s="358" t="s">
        <v>820</v>
      </c>
    </row>
    <row r="27" spans="1:7">
      <c r="A27" s="358"/>
      <c r="B27" s="358" t="s">
        <v>563</v>
      </c>
      <c r="C27" s="360">
        <v>1</v>
      </c>
      <c r="D27" s="360">
        <v>2</v>
      </c>
      <c r="E27" s="360">
        <v>3</v>
      </c>
      <c r="F27" s="360">
        <v>4</v>
      </c>
      <c r="G27" s="360">
        <v>5</v>
      </c>
    </row>
    <row r="28" spans="1:7">
      <c r="A28" s="358" t="s">
        <v>364</v>
      </c>
      <c r="B28" s="358" t="s">
        <v>818</v>
      </c>
      <c r="C28" s="360">
        <v>6</v>
      </c>
      <c r="D28" s="360">
        <v>7</v>
      </c>
      <c r="E28" s="360">
        <v>8</v>
      </c>
      <c r="F28" s="360">
        <v>9</v>
      </c>
      <c r="G28" s="360">
        <v>10</v>
      </c>
    </row>
    <row r="29" spans="1:7">
      <c r="A29" s="358"/>
      <c r="B29" s="358" t="s">
        <v>819</v>
      </c>
      <c r="C29" s="360">
        <v>11</v>
      </c>
      <c r="D29" s="360">
        <v>12</v>
      </c>
      <c r="E29" s="360">
        <v>13</v>
      </c>
      <c r="F29" s="360">
        <v>14</v>
      </c>
      <c r="G29" s="360">
        <v>15</v>
      </c>
    </row>
    <row r="30" spans="1:7">
      <c r="A30" s="358"/>
      <c r="B30" s="358" t="s">
        <v>375</v>
      </c>
      <c r="C30" s="360">
        <v>16</v>
      </c>
      <c r="D30" s="360">
        <v>17</v>
      </c>
      <c r="E30" s="360">
        <v>18</v>
      </c>
      <c r="F30" s="360">
        <v>19</v>
      </c>
      <c r="G30" s="360">
        <v>20</v>
      </c>
    </row>
    <row r="31" spans="1:7">
      <c r="A31" s="358"/>
      <c r="B31" s="358" t="s">
        <v>820</v>
      </c>
      <c r="C31" s="360">
        <v>21</v>
      </c>
      <c r="D31" s="360">
        <v>22</v>
      </c>
      <c r="E31" s="360">
        <v>23</v>
      </c>
      <c r="F31" s="360">
        <v>24</v>
      </c>
      <c r="G31" s="360">
        <v>25</v>
      </c>
    </row>
    <row r="34" spans="3:3">
      <c r="C34" s="357"/>
    </row>
    <row r="35" spans="3:3">
      <c r="C35" s="357"/>
    </row>
    <row r="37" spans="3:3">
      <c r="C37" s="357"/>
    </row>
  </sheetData>
  <sheetProtection algorithmName="SHA-512" hashValue="yvA3r/5JFruViPLt5+64qjtA9rqnLAOLFrQoAkYo4Qp3VD827V2IToEUA1zweI+K/l2+6JDJAs8ClzVzor196w==" saltValue="ECjNdRJ+cy04lOWE+qZJg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C24"/>
  <sheetViews>
    <sheetView topLeftCell="A10" workbookViewId="0"/>
  </sheetViews>
  <sheetFormatPr defaultColWidth="8.6640625" defaultRowHeight="13.2"/>
  <cols>
    <col min="1" max="1" width="55.33203125" bestFit="1" customWidth="1"/>
    <col min="2" max="2" width="105.6640625" customWidth="1"/>
    <col min="3" max="3" width="61.6640625" customWidth="1"/>
    <col min="4" max="16384" width="8.6640625" style="99"/>
  </cols>
  <sheetData>
    <row r="1" spans="1:3">
      <c r="A1" t="s">
        <v>376</v>
      </c>
    </row>
    <row r="3" spans="1:3" s="361" customFormat="1" ht="17.399999999999999">
      <c r="A3" s="104" t="s">
        <v>377</v>
      </c>
      <c r="B3" s="104" t="s">
        <v>378</v>
      </c>
      <c r="C3" s="104" t="s">
        <v>398</v>
      </c>
    </row>
    <row r="4" spans="1:3" s="361" customFormat="1" ht="34.799999999999997">
      <c r="A4" s="141" t="s">
        <v>379</v>
      </c>
      <c r="B4" s="141" t="s">
        <v>380</v>
      </c>
      <c r="C4" s="141" t="s">
        <v>397</v>
      </c>
    </row>
    <row r="5" spans="1:3" s="361" customFormat="1" ht="34.799999999999997">
      <c r="A5" s="141" t="s">
        <v>381</v>
      </c>
      <c r="B5" s="141" t="s">
        <v>382</v>
      </c>
      <c r="C5" s="141" t="s">
        <v>397</v>
      </c>
    </row>
    <row r="6" spans="1:3" s="361" customFormat="1" ht="17.399999999999999">
      <c r="A6" s="141" t="s">
        <v>383</v>
      </c>
      <c r="B6" s="141" t="s">
        <v>382</v>
      </c>
      <c r="C6" s="141" t="s">
        <v>397</v>
      </c>
    </row>
    <row r="7" spans="1:3" s="361" customFormat="1" ht="17.399999999999999">
      <c r="A7" s="141" t="s">
        <v>384</v>
      </c>
      <c r="B7" s="141"/>
      <c r="C7" s="141" t="s">
        <v>397</v>
      </c>
    </row>
    <row r="8" spans="1:3" s="361" customFormat="1" ht="17.399999999999999">
      <c r="A8" s="141" t="s">
        <v>385</v>
      </c>
      <c r="B8" s="141" t="s">
        <v>386</v>
      </c>
      <c r="C8" s="141" t="s">
        <v>397</v>
      </c>
    </row>
    <row r="9" spans="1:3" s="361" customFormat="1" ht="17.399999999999999">
      <c r="A9" s="141" t="s">
        <v>387</v>
      </c>
      <c r="B9" s="141" t="s">
        <v>388</v>
      </c>
      <c r="C9" s="141" t="s">
        <v>397</v>
      </c>
    </row>
    <row r="10" spans="1:3" s="361" customFormat="1" ht="52.2">
      <c r="A10" s="141" t="s">
        <v>389</v>
      </c>
      <c r="B10" s="141" t="s">
        <v>390</v>
      </c>
      <c r="C10" s="141" t="s">
        <v>450</v>
      </c>
    </row>
    <row r="11" spans="1:3" s="361" customFormat="1" ht="69.599999999999994">
      <c r="A11" s="141" t="s">
        <v>391</v>
      </c>
      <c r="B11" s="141" t="s">
        <v>392</v>
      </c>
      <c r="C11" s="141" t="s">
        <v>397</v>
      </c>
    </row>
    <row r="12" spans="1:3" s="361" customFormat="1" ht="34.799999999999997">
      <c r="A12" s="141" t="s">
        <v>393</v>
      </c>
      <c r="B12" s="141" t="s">
        <v>394</v>
      </c>
      <c r="C12" s="141" t="s">
        <v>397</v>
      </c>
    </row>
    <row r="13" spans="1:3" s="361" customFormat="1" ht="17.399999999999999">
      <c r="A13" s="141" t="s">
        <v>395</v>
      </c>
      <c r="B13" s="141" t="s">
        <v>382</v>
      </c>
      <c r="C13" s="141" t="s">
        <v>397</v>
      </c>
    </row>
    <row r="14" spans="1:3" s="361" customFormat="1" ht="34.799999999999997">
      <c r="A14" s="141" t="s">
        <v>396</v>
      </c>
      <c r="B14" s="141" t="s">
        <v>463</v>
      </c>
      <c r="C14" s="141" t="s">
        <v>397</v>
      </c>
    </row>
    <row r="15" spans="1:3" s="361" customFormat="1">
      <c r="A15" s="95"/>
      <c r="B15" s="95"/>
      <c r="C15" s="95"/>
    </row>
    <row r="16" spans="1:3" s="361" customFormat="1">
      <c r="A16" s="95"/>
      <c r="B16" s="95"/>
      <c r="C16" s="95"/>
    </row>
    <row r="17" spans="1:3" s="361" customFormat="1">
      <c r="A17" s="95"/>
      <c r="B17" s="95"/>
      <c r="C17" s="95"/>
    </row>
    <row r="18" spans="1:3" s="361" customFormat="1">
      <c r="A18" s="95"/>
      <c r="B18" s="95"/>
      <c r="C18" s="95"/>
    </row>
    <row r="19" spans="1:3" s="361" customFormat="1">
      <c r="A19" s="95"/>
      <c r="B19" s="95"/>
      <c r="C19" s="95"/>
    </row>
    <row r="20" spans="1:3" s="361" customFormat="1">
      <c r="A20" s="95"/>
      <c r="B20" s="95"/>
      <c r="C20" s="95"/>
    </row>
    <row r="21" spans="1:3" s="361" customFormat="1">
      <c r="A21" s="95"/>
      <c r="B21" s="95"/>
      <c r="C21" s="95"/>
    </row>
    <row r="22" spans="1:3" s="361" customFormat="1">
      <c r="A22" s="95"/>
      <c r="B22" s="95"/>
      <c r="C22" s="95"/>
    </row>
    <row r="23" spans="1:3" s="361" customFormat="1">
      <c r="A23" s="95"/>
      <c r="B23" s="95"/>
      <c r="C23" s="95"/>
    </row>
    <row r="24" spans="1:3" s="361" customFormat="1">
      <c r="A24" s="95"/>
      <c r="B24" s="95"/>
      <c r="C24" s="95"/>
    </row>
  </sheetData>
  <sheetProtection algorithmName="SHA-512" hashValue="5p1kd7caXELPk9GunZ1sFBTkl5xKKnNgPvg3fVy0AIjyThFZCvvVZxblPaZjDnIP+fEy8GHRz+A79rjclm4pwQ==" saltValue="ipKsMGJ7MplARi6xaPtKk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K362"/>
  <sheetViews>
    <sheetView topLeftCell="A211" workbookViewId="0">
      <selection activeCell="A218" sqref="A218:A240"/>
    </sheetView>
  </sheetViews>
  <sheetFormatPr defaultRowHeight="13.2"/>
  <cols>
    <col min="1" max="7" width="7.44140625" customWidth="1"/>
    <col min="8" max="8" width="11" customWidth="1"/>
    <col min="9" max="9" width="11.109375" customWidth="1"/>
    <col min="11" max="11" width="9.5546875" bestFit="1" customWidth="1"/>
  </cols>
  <sheetData>
    <row r="1" spans="1:1">
      <c r="A1" s="323" t="s">
        <v>685</v>
      </c>
    </row>
    <row r="2" spans="1:1">
      <c r="A2" s="325" t="s">
        <v>924</v>
      </c>
    </row>
    <row r="3" spans="1:1">
      <c r="A3" s="325" t="s">
        <v>686</v>
      </c>
    </row>
    <row r="4" spans="1:1">
      <c r="A4" s="325" t="s">
        <v>687</v>
      </c>
    </row>
    <row r="5" spans="1:1">
      <c r="A5" s="325" t="s">
        <v>688</v>
      </c>
    </row>
    <row r="6" spans="1:1">
      <c r="A6" s="325" t="s">
        <v>689</v>
      </c>
    </row>
    <row r="7" spans="1:1">
      <c r="A7" s="325" t="s">
        <v>690</v>
      </c>
    </row>
    <row r="8" spans="1:1">
      <c r="A8" s="325" t="s">
        <v>925</v>
      </c>
    </row>
    <row r="9" spans="1:1">
      <c r="A9" s="325" t="s">
        <v>691</v>
      </c>
    </row>
    <row r="10" spans="1:1">
      <c r="A10" s="325" t="s">
        <v>692</v>
      </c>
    </row>
    <row r="11" spans="1:1">
      <c r="A11" s="325" t="s">
        <v>693</v>
      </c>
    </row>
    <row r="12" spans="1:1">
      <c r="A12" s="323" t="s">
        <v>694</v>
      </c>
    </row>
    <row r="13" spans="1:1">
      <c r="A13" s="328" t="s">
        <v>926</v>
      </c>
    </row>
    <row r="14" spans="1:1">
      <c r="A14" s="322" t="s">
        <v>927</v>
      </c>
    </row>
    <row r="15" spans="1:1">
      <c r="A15" s="327"/>
    </row>
    <row r="16" spans="1:1">
      <c r="A16" s="328" t="s">
        <v>928</v>
      </c>
    </row>
    <row r="17" spans="1:1">
      <c r="A17" s="326"/>
    </row>
    <row r="18" spans="1:1">
      <c r="A18" s="324"/>
    </row>
    <row r="19" spans="1:1">
      <c r="A19" s="448" t="s">
        <v>929</v>
      </c>
    </row>
    <row r="20" spans="1:1">
      <c r="A20" s="448" t="s">
        <v>701</v>
      </c>
    </row>
    <row r="21" spans="1:1">
      <c r="A21" s="448" t="s">
        <v>702</v>
      </c>
    </row>
    <row r="22" spans="1:1">
      <c r="A22" s="448" t="s">
        <v>703</v>
      </c>
    </row>
    <row r="23" spans="1:1">
      <c r="A23" s="448" t="s">
        <v>704</v>
      </c>
    </row>
    <row r="24" spans="1:1">
      <c r="A24" s="448" t="s">
        <v>705</v>
      </c>
    </row>
    <row r="25" spans="1:1">
      <c r="A25" s="448" t="s">
        <v>706</v>
      </c>
    </row>
    <row r="26" spans="1:1">
      <c r="A26" s="448" t="s">
        <v>707</v>
      </c>
    </row>
    <row r="27" spans="1:1">
      <c r="A27" s="448" t="s">
        <v>709</v>
      </c>
    </row>
    <row r="28" spans="1:1">
      <c r="A28" s="448" t="s">
        <v>708</v>
      </c>
    </row>
    <row r="29" spans="1:1">
      <c r="A29" s="327"/>
    </row>
    <row r="30" spans="1:1">
      <c r="A30" s="326" t="s">
        <v>930</v>
      </c>
    </row>
    <row r="31" spans="1:1">
      <c r="A31" s="326"/>
    </row>
    <row r="32" spans="1:1">
      <c r="A32" s="325" t="s">
        <v>695</v>
      </c>
    </row>
    <row r="33" spans="1:1">
      <c r="A33" s="325" t="s">
        <v>696</v>
      </c>
    </row>
    <row r="34" spans="1:1">
      <c r="A34" s="325" t="s">
        <v>686</v>
      </c>
    </row>
    <row r="35" spans="1:1">
      <c r="A35" s="325" t="s">
        <v>700</v>
      </c>
    </row>
    <row r="36" spans="1:1">
      <c r="A36" s="325" t="s">
        <v>931</v>
      </c>
    </row>
    <row r="37" spans="1:1">
      <c r="A37" s="327"/>
    </row>
    <row r="38" spans="1:1">
      <c r="A38" s="326" t="s">
        <v>932</v>
      </c>
    </row>
    <row r="39" spans="1:1">
      <c r="A39" s="326"/>
    </row>
    <row r="40" spans="1:1">
      <c r="A40" s="325" t="s">
        <v>699</v>
      </c>
    </row>
    <row r="41" spans="1:1">
      <c r="A41" s="325" t="s">
        <v>933</v>
      </c>
    </row>
    <row r="42" spans="1:1">
      <c r="A42" s="325" t="s">
        <v>698</v>
      </c>
    </row>
    <row r="43" spans="1:1">
      <c r="A43" s="325" t="s">
        <v>697</v>
      </c>
    </row>
    <row r="44" spans="1:1">
      <c r="A44" s="325" t="s">
        <v>1038</v>
      </c>
    </row>
    <row r="45" spans="1:1">
      <c r="A45" s="326"/>
    </row>
    <row r="46" spans="1:1">
      <c r="A46" s="324"/>
    </row>
    <row r="47" spans="1:1">
      <c r="A47" s="448" t="s">
        <v>934</v>
      </c>
    </row>
    <row r="48" spans="1:1">
      <c r="A48" s="324"/>
    </row>
    <row r="49" spans="1:1">
      <c r="A49" s="328" t="s">
        <v>935</v>
      </c>
    </row>
    <row r="50" spans="1:1">
      <c r="A50" s="606" t="s">
        <v>936</v>
      </c>
    </row>
    <row r="51" spans="1:1">
      <c r="A51" s="326"/>
    </row>
    <row r="52" spans="1:1">
      <c r="A52" s="324"/>
    </row>
    <row r="53" spans="1:1">
      <c r="A53" s="448" t="s">
        <v>934</v>
      </c>
    </row>
    <row r="54" spans="1:1">
      <c r="A54" s="324"/>
    </row>
    <row r="55" spans="1:1">
      <c r="A55" s="328" t="s">
        <v>937</v>
      </c>
    </row>
    <row r="56" spans="1:1">
      <c r="A56" s="606" t="s">
        <v>938</v>
      </c>
    </row>
    <row r="57" spans="1:1">
      <c r="A57" s="326"/>
    </row>
    <row r="58" spans="1:1">
      <c r="A58" s="324"/>
    </row>
    <row r="59" spans="1:1">
      <c r="A59" s="448" t="s">
        <v>934</v>
      </c>
    </row>
    <row r="60" spans="1:1">
      <c r="A60" s="324"/>
    </row>
    <row r="61" spans="1:1">
      <c r="A61" s="328" t="s">
        <v>939</v>
      </c>
    </row>
    <row r="62" spans="1:1">
      <c r="A62" s="606" t="s">
        <v>940</v>
      </c>
    </row>
    <row r="63" spans="1:1">
      <c r="A63" s="322" t="s">
        <v>710</v>
      </c>
    </row>
    <row r="64" spans="1:1">
      <c r="A64" s="327"/>
    </row>
    <row r="65" spans="1:1">
      <c r="A65" s="328" t="s">
        <v>941</v>
      </c>
    </row>
    <row r="66" spans="1:1">
      <c r="A66" s="326"/>
    </row>
    <row r="67" spans="1:1">
      <c r="A67" s="325" t="s">
        <v>713</v>
      </c>
    </row>
    <row r="68" spans="1:1">
      <c r="A68" s="325" t="s">
        <v>711</v>
      </c>
    </row>
    <row r="69" spans="1:1">
      <c r="A69" s="325" t="s">
        <v>712</v>
      </c>
    </row>
    <row r="70" spans="1:1">
      <c r="A70" s="325" t="s">
        <v>715</v>
      </c>
    </row>
    <row r="71" spans="1:1">
      <c r="A71" s="325" t="s">
        <v>714</v>
      </c>
    </row>
    <row r="72" spans="1:1">
      <c r="A72" s="325" t="s">
        <v>942</v>
      </c>
    </row>
    <row r="73" spans="1:1">
      <c r="A73" s="327"/>
    </row>
    <row r="74" spans="1:1">
      <c r="A74" s="326" t="s">
        <v>943</v>
      </c>
    </row>
    <row r="75" spans="1:1">
      <c r="A75" s="327"/>
    </row>
    <row r="76" spans="1:1">
      <c r="A76" s="328" t="s">
        <v>944</v>
      </c>
    </row>
    <row r="77" spans="1:1">
      <c r="A77" s="326"/>
    </row>
    <row r="78" spans="1:1">
      <c r="A78" s="325" t="s">
        <v>945</v>
      </c>
    </row>
    <row r="79" spans="1:1">
      <c r="A79" s="325" t="s">
        <v>717</v>
      </c>
    </row>
    <row r="80" spans="1:1">
      <c r="A80" s="325" t="s">
        <v>946</v>
      </c>
    </row>
    <row r="81" spans="1:1">
      <c r="A81" s="325" t="s">
        <v>718</v>
      </c>
    </row>
    <row r="82" spans="1:1">
      <c r="A82" s="326"/>
    </row>
    <row r="83" spans="1:1">
      <c r="A83" s="324"/>
    </row>
    <row r="84" spans="1:1">
      <c r="A84" s="448" t="s">
        <v>934</v>
      </c>
    </row>
    <row r="85" spans="1:1">
      <c r="A85" s="324"/>
    </row>
    <row r="86" spans="1:1">
      <c r="A86" s="328" t="s">
        <v>947</v>
      </c>
    </row>
    <row r="87" spans="1:1">
      <c r="A87" s="606" t="s">
        <v>948</v>
      </c>
    </row>
    <row r="88" spans="1:1">
      <c r="A88" s="326"/>
    </row>
    <row r="89" spans="1:1">
      <c r="A89" s="324"/>
    </row>
    <row r="90" spans="1:1">
      <c r="A90" s="448" t="s">
        <v>934</v>
      </c>
    </row>
    <row r="91" spans="1:1">
      <c r="A91" s="324"/>
    </row>
    <row r="92" spans="1:1">
      <c r="A92" s="328" t="s">
        <v>949</v>
      </c>
    </row>
    <row r="93" spans="1:1">
      <c r="A93" s="606" t="s">
        <v>950</v>
      </c>
    </row>
    <row r="94" spans="1:1">
      <c r="A94" s="327"/>
    </row>
    <row r="95" spans="1:1">
      <c r="A95" s="328" t="s">
        <v>951</v>
      </c>
    </row>
    <row r="96" spans="1:1">
      <c r="A96" s="322" t="s">
        <v>952</v>
      </c>
    </row>
    <row r="97" spans="1:1">
      <c r="A97" s="327"/>
    </row>
    <row r="98" spans="1:1">
      <c r="A98" s="328" t="s">
        <v>953</v>
      </c>
    </row>
    <row r="99" spans="1:1">
      <c r="A99" s="326"/>
    </row>
    <row r="100" spans="1:1">
      <c r="A100" s="325" t="s">
        <v>954</v>
      </c>
    </row>
    <row r="101" spans="1:1">
      <c r="A101" s="325" t="s">
        <v>722</v>
      </c>
    </row>
    <row r="102" spans="1:1">
      <c r="A102" s="325" t="s">
        <v>721</v>
      </c>
    </row>
    <row r="103" spans="1:1">
      <c r="A103" s="325" t="s">
        <v>955</v>
      </c>
    </row>
    <row r="104" spans="1:1">
      <c r="A104" s="326"/>
    </row>
    <row r="105" spans="1:1">
      <c r="A105" s="325" t="s">
        <v>719</v>
      </c>
    </row>
    <row r="106" spans="1:1">
      <c r="A106" s="448" t="s">
        <v>956</v>
      </c>
    </row>
    <row r="107" spans="1:1">
      <c r="A107" s="448" t="s">
        <v>957</v>
      </c>
    </row>
    <row r="108" spans="1:1">
      <c r="A108" s="448" t="s">
        <v>958</v>
      </c>
    </row>
    <row r="109" spans="1:1">
      <c r="A109" s="448" t="s">
        <v>959</v>
      </c>
    </row>
    <row r="110" spans="1:1">
      <c r="A110" s="325" t="s">
        <v>720</v>
      </c>
    </row>
    <row r="111" spans="1:1">
      <c r="A111" s="327"/>
    </row>
    <row r="112" spans="1:1">
      <c r="A112" s="328" t="s">
        <v>960</v>
      </c>
    </row>
    <row r="113" spans="1:1">
      <c r="A113" s="322" t="s">
        <v>961</v>
      </c>
    </row>
    <row r="114" spans="1:1">
      <c r="A114" s="327"/>
    </row>
    <row r="115" spans="1:1">
      <c r="A115" s="328" t="s">
        <v>962</v>
      </c>
    </row>
    <row r="116" spans="1:1">
      <c r="A116" s="327"/>
    </row>
    <row r="117" spans="1:1">
      <c r="A117" s="326" t="s">
        <v>963</v>
      </c>
    </row>
    <row r="118" spans="1:1">
      <c r="A118" s="326"/>
    </row>
    <row r="119" spans="1:1">
      <c r="A119" s="325" t="s">
        <v>723</v>
      </c>
    </row>
    <row r="120" spans="1:1">
      <c r="A120" s="325" t="s">
        <v>964</v>
      </c>
    </row>
    <row r="121" spans="1:1">
      <c r="A121" s="325" t="s">
        <v>965</v>
      </c>
    </row>
    <row r="122" spans="1:1">
      <c r="A122" s="325" t="s">
        <v>966</v>
      </c>
    </row>
    <row r="123" spans="1:1">
      <c r="A123" s="327"/>
    </row>
    <row r="124" spans="1:1">
      <c r="A124" s="326" t="s">
        <v>967</v>
      </c>
    </row>
    <row r="125" spans="1:1">
      <c r="A125" s="326"/>
    </row>
    <row r="126" spans="1:1">
      <c r="A126" s="325" t="s">
        <v>968</v>
      </c>
    </row>
    <row r="127" spans="1:1">
      <c r="A127" s="325" t="s">
        <v>727</v>
      </c>
    </row>
    <row r="128" spans="1:1">
      <c r="A128" s="327"/>
    </row>
    <row r="129" spans="1:1">
      <c r="A129" s="326" t="s">
        <v>969</v>
      </c>
    </row>
    <row r="130" spans="1:1">
      <c r="A130" s="326"/>
    </row>
    <row r="131" spans="1:1">
      <c r="A131" s="325" t="s">
        <v>725</v>
      </c>
    </row>
    <row r="132" spans="1:1">
      <c r="A132" s="325" t="s">
        <v>726</v>
      </c>
    </row>
    <row r="133" spans="1:1">
      <c r="A133" s="327"/>
    </row>
    <row r="134" spans="1:1">
      <c r="A134" s="326" t="s">
        <v>970</v>
      </c>
    </row>
    <row r="135" spans="1:1">
      <c r="A135" s="326"/>
    </row>
    <row r="136" spans="1:1">
      <c r="A136" s="324"/>
    </row>
    <row r="137" spans="1:1">
      <c r="A137" s="448" t="s">
        <v>971</v>
      </c>
    </row>
    <row r="138" spans="1:1">
      <c r="A138" s="448" t="s">
        <v>972</v>
      </c>
    </row>
    <row r="139" spans="1:1">
      <c r="A139" s="324"/>
    </row>
    <row r="140" spans="1:1">
      <c r="A140" s="448" t="s">
        <v>973</v>
      </c>
    </row>
    <row r="141" spans="1:1">
      <c r="A141" s="448" t="s">
        <v>974</v>
      </c>
    </row>
    <row r="142" spans="1:1">
      <c r="A142" s="324"/>
    </row>
    <row r="143" spans="1:1">
      <c r="A143" s="448" t="s">
        <v>975</v>
      </c>
    </row>
    <row r="144" spans="1:1">
      <c r="A144" s="448" t="s">
        <v>976</v>
      </c>
    </row>
    <row r="145" spans="1:1">
      <c r="A145" s="322" t="s">
        <v>728</v>
      </c>
    </row>
    <row r="146" spans="1:1">
      <c r="A146" s="327"/>
    </row>
    <row r="147" spans="1:1">
      <c r="A147" s="328" t="s">
        <v>977</v>
      </c>
    </row>
    <row r="148" spans="1:1">
      <c r="A148" s="326"/>
    </row>
    <row r="149" spans="1:1">
      <c r="A149" s="325" t="s">
        <v>729</v>
      </c>
    </row>
    <row r="150" spans="1:1">
      <c r="A150" s="325" t="s">
        <v>730</v>
      </c>
    </row>
    <row r="151" spans="1:1">
      <c r="A151" s="325" t="s">
        <v>732</v>
      </c>
    </row>
    <row r="152" spans="1:1">
      <c r="A152" s="325" t="s">
        <v>1030</v>
      </c>
    </row>
    <row r="153" spans="1:1">
      <c r="A153" s="325" t="s">
        <v>733</v>
      </c>
    </row>
    <row r="154" spans="1:1">
      <c r="A154" s="325" t="s">
        <v>731</v>
      </c>
    </row>
    <row r="155" spans="1:1">
      <c r="A155" s="325" t="s">
        <v>734</v>
      </c>
    </row>
    <row r="156" spans="1:1">
      <c r="A156" s="327"/>
    </row>
    <row r="157" spans="1:1">
      <c r="A157" s="328" t="s">
        <v>978</v>
      </c>
    </row>
    <row r="158" spans="1:1">
      <c r="A158" s="322" t="s">
        <v>979</v>
      </c>
    </row>
    <row r="159" spans="1:1">
      <c r="A159" s="327"/>
    </row>
    <row r="160" spans="1:1">
      <c r="A160" s="328" t="s">
        <v>980</v>
      </c>
    </row>
    <row r="161" spans="1:1">
      <c r="A161" s="326"/>
    </row>
    <row r="162" spans="1:1">
      <c r="A162" s="325" t="s">
        <v>735</v>
      </c>
    </row>
    <row r="163" spans="1:1">
      <c r="A163" s="325" t="s">
        <v>736</v>
      </c>
    </row>
    <row r="164" spans="1:1">
      <c r="A164" s="325" t="s">
        <v>738</v>
      </c>
    </row>
    <row r="165" spans="1:1">
      <c r="A165" s="325" t="s">
        <v>737</v>
      </c>
    </row>
    <row r="166" spans="1:1">
      <c r="A166" s="325" t="s">
        <v>739</v>
      </c>
    </row>
    <row r="167" spans="1:1">
      <c r="A167" s="325" t="s">
        <v>740</v>
      </c>
    </row>
    <row r="168" spans="1:1">
      <c r="A168" s="325" t="s">
        <v>981</v>
      </c>
    </row>
    <row r="169" spans="1:1">
      <c r="A169" s="325" t="s">
        <v>1031</v>
      </c>
    </row>
    <row r="170" spans="1:1">
      <c r="A170" s="325" t="s">
        <v>741</v>
      </c>
    </row>
    <row r="171" spans="1:1">
      <c r="A171" s="327"/>
    </row>
    <row r="172" spans="1:1">
      <c r="A172" s="328" t="s">
        <v>982</v>
      </c>
    </row>
    <row r="173" spans="1:1">
      <c r="A173" s="327"/>
    </row>
    <row r="174" spans="1:1">
      <c r="A174" s="328" t="s">
        <v>983</v>
      </c>
    </row>
    <row r="175" spans="1:1">
      <c r="A175" s="327"/>
    </row>
    <row r="176" spans="1:1">
      <c r="A176" s="328" t="s">
        <v>984</v>
      </c>
    </row>
    <row r="177" spans="1:11">
      <c r="A177" s="322" t="s">
        <v>742</v>
      </c>
    </row>
    <row r="178" spans="1:11">
      <c r="A178" s="327"/>
    </row>
    <row r="179" spans="1:11">
      <c r="A179" s="328" t="s">
        <v>985</v>
      </c>
    </row>
    <row r="180" spans="1:11">
      <c r="A180" s="326"/>
    </row>
    <row r="181" spans="1:11">
      <c r="A181" s="325" t="s">
        <v>750</v>
      </c>
    </row>
    <row r="182" spans="1:11">
      <c r="A182" s="325" t="s">
        <v>716</v>
      </c>
    </row>
    <row r="183" spans="1:11">
      <c r="A183" s="325" t="s">
        <v>743</v>
      </c>
    </row>
    <row r="184" spans="1:11" ht="12.75" customHeight="1">
      <c r="A184" s="325" t="s">
        <v>744</v>
      </c>
    </row>
    <row r="185" spans="1:11" ht="12.75" customHeight="1">
      <c r="A185" s="327"/>
    </row>
    <row r="186" spans="1:11">
      <c r="A186" s="326" t="s">
        <v>986</v>
      </c>
      <c r="K186" s="330"/>
    </row>
    <row r="187" spans="1:11">
      <c r="A187" s="326"/>
    </row>
    <row r="188" spans="1:11">
      <c r="A188" s="325" t="s">
        <v>987</v>
      </c>
    </row>
    <row r="189" spans="1:11">
      <c r="A189" s="325" t="s">
        <v>749</v>
      </c>
    </row>
    <row r="190" spans="1:11">
      <c r="A190" s="325" t="s">
        <v>746</v>
      </c>
    </row>
    <row r="191" spans="1:11">
      <c r="A191" s="325" t="s">
        <v>748</v>
      </c>
    </row>
    <row r="192" spans="1:11">
      <c r="A192" s="325" t="s">
        <v>988</v>
      </c>
    </row>
    <row r="193" spans="1:1">
      <c r="A193" s="326"/>
    </row>
    <row r="194" spans="1:1">
      <c r="A194" s="325" t="s">
        <v>989</v>
      </c>
    </row>
    <row r="195" spans="1:1">
      <c r="A195" s="325" t="s">
        <v>990</v>
      </c>
    </row>
    <row r="196" spans="1:1">
      <c r="A196" s="325" t="s">
        <v>991</v>
      </c>
    </row>
    <row r="197" spans="1:1">
      <c r="A197" s="325" t="s">
        <v>992</v>
      </c>
    </row>
    <row r="198" spans="1:1">
      <c r="A198" s="327"/>
    </row>
    <row r="199" spans="1:1">
      <c r="A199" s="328" t="s">
        <v>993</v>
      </c>
    </row>
    <row r="200" spans="1:1">
      <c r="A200" s="322" t="s">
        <v>751</v>
      </c>
    </row>
    <row r="201" spans="1:1">
      <c r="A201" s="324" t="s">
        <v>752</v>
      </c>
    </row>
    <row r="202" spans="1:1">
      <c r="A202" s="326" t="s">
        <v>1029</v>
      </c>
    </row>
    <row r="203" spans="1:1" ht="21">
      <c r="A203" s="329" t="s">
        <v>1207</v>
      </c>
    </row>
    <row r="204" spans="1:1">
      <c r="A204" s="323" t="s">
        <v>753</v>
      </c>
    </row>
    <row r="205" spans="1:1">
      <c r="A205" s="323" t="s">
        <v>723</v>
      </c>
    </row>
    <row r="206" spans="1:1">
      <c r="A206" s="323" t="s">
        <v>724</v>
      </c>
    </row>
    <row r="207" spans="1:1">
      <c r="A207" s="323" t="s">
        <v>754</v>
      </c>
    </row>
    <row r="208" spans="1:1">
      <c r="A208" s="323" t="s">
        <v>755</v>
      </c>
    </row>
    <row r="209" spans="1:9">
      <c r="A209" s="323" t="s">
        <v>756</v>
      </c>
    </row>
    <row r="210" spans="1:9">
      <c r="A210" s="323" t="s">
        <v>757</v>
      </c>
    </row>
    <row r="211" spans="1:9">
      <c r="A211" s="323" t="s">
        <v>758</v>
      </c>
    </row>
    <row r="212" spans="1:9" ht="12.75" customHeight="1">
      <c r="A212" s="323" t="s">
        <v>706</v>
      </c>
    </row>
    <row r="213" spans="1:9" ht="13.95" customHeight="1">
      <c r="A213" s="326" t="s">
        <v>706</v>
      </c>
    </row>
    <row r="214" spans="1:9" ht="13.5" customHeight="1" thickBot="1">
      <c r="A214" s="322" t="s">
        <v>759</v>
      </c>
    </row>
    <row r="215" spans="1:9" ht="13.5" customHeight="1" thickBot="1">
      <c r="A215" s="607" t="s">
        <v>490</v>
      </c>
      <c r="B215" s="607" t="s">
        <v>491</v>
      </c>
      <c r="C215" s="607" t="s">
        <v>492</v>
      </c>
      <c r="D215" s="607" t="s">
        <v>453</v>
      </c>
      <c r="E215" s="607" t="s">
        <v>493</v>
      </c>
      <c r="F215" s="607" t="s">
        <v>494</v>
      </c>
      <c r="G215" s="607" t="s">
        <v>495</v>
      </c>
      <c r="H215" s="607" t="s">
        <v>496</v>
      </c>
      <c r="I215" s="607" t="s">
        <v>497</v>
      </c>
    </row>
    <row r="216" spans="1:9" ht="13.2" customHeight="1">
      <c r="A216" s="571" t="s">
        <v>1204</v>
      </c>
      <c r="B216" s="572"/>
      <c r="C216" s="572"/>
      <c r="D216" s="572"/>
      <c r="E216" s="572"/>
      <c r="F216" s="572"/>
      <c r="G216" s="572"/>
      <c r="H216" s="572"/>
      <c r="I216" s="573"/>
    </row>
    <row r="217" spans="1:9" ht="13.95" customHeight="1" thickBot="1">
      <c r="A217" s="574" t="s">
        <v>498</v>
      </c>
      <c r="B217" s="575"/>
      <c r="C217" s="575"/>
      <c r="D217" s="575"/>
      <c r="E217" s="575"/>
      <c r="F217" s="575"/>
      <c r="G217" s="575"/>
      <c r="H217" s="575"/>
      <c r="I217" s="576"/>
    </row>
    <row r="218" spans="1:9" ht="13.8" thickBot="1">
      <c r="A218" s="608">
        <v>42078</v>
      </c>
      <c r="B218" s="609" t="s">
        <v>1101</v>
      </c>
      <c r="C218" s="609" t="s">
        <v>1043</v>
      </c>
      <c r="D218" s="609" t="s">
        <v>1102</v>
      </c>
      <c r="E218" s="609" t="s">
        <v>1103</v>
      </c>
      <c r="F218" s="424" t="s">
        <v>1104</v>
      </c>
      <c r="G218" s="609" t="s">
        <v>1105</v>
      </c>
      <c r="H218" s="610">
        <v>100796</v>
      </c>
      <c r="I218" s="610">
        <v>301273</v>
      </c>
    </row>
    <row r="219" spans="1:9" ht="13.8" thickBot="1">
      <c r="A219" s="608">
        <v>42139</v>
      </c>
      <c r="B219" s="609" t="s">
        <v>1106</v>
      </c>
      <c r="C219" s="609" t="s">
        <v>1107</v>
      </c>
      <c r="D219" s="609" t="s">
        <v>1075</v>
      </c>
      <c r="E219" s="609" t="s">
        <v>1071</v>
      </c>
      <c r="F219" s="424" t="s">
        <v>1108</v>
      </c>
      <c r="G219" s="609" t="s">
        <v>1109</v>
      </c>
      <c r="H219" s="610">
        <v>41723</v>
      </c>
      <c r="I219" s="610">
        <v>131082</v>
      </c>
    </row>
    <row r="220" spans="1:9" ht="13.8" thickBot="1">
      <c r="A220" s="607" t="s">
        <v>500</v>
      </c>
      <c r="B220" s="609" t="s">
        <v>1110</v>
      </c>
      <c r="C220" s="609" t="s">
        <v>1111</v>
      </c>
      <c r="D220" s="609" t="s">
        <v>1112</v>
      </c>
      <c r="E220" s="609" t="s">
        <v>1113</v>
      </c>
      <c r="F220" s="424" t="s">
        <v>1108</v>
      </c>
      <c r="G220" s="609" t="s">
        <v>1113</v>
      </c>
      <c r="H220" s="610">
        <v>26776</v>
      </c>
      <c r="I220" s="610">
        <v>112040</v>
      </c>
    </row>
    <row r="221" spans="1:9" ht="13.8" thickBot="1">
      <c r="A221" s="608">
        <v>42231</v>
      </c>
      <c r="B221" s="609" t="s">
        <v>1114</v>
      </c>
      <c r="C221" s="609" t="s">
        <v>1115</v>
      </c>
      <c r="D221" s="609" t="s">
        <v>1116</v>
      </c>
      <c r="E221" s="609" t="s">
        <v>499</v>
      </c>
      <c r="F221" s="424" t="s">
        <v>1108</v>
      </c>
      <c r="G221" s="609" t="s">
        <v>1117</v>
      </c>
      <c r="H221" s="611">
        <v>900</v>
      </c>
      <c r="I221" s="610">
        <v>8331</v>
      </c>
    </row>
    <row r="222" spans="1:9" ht="13.8" thickBot="1">
      <c r="A222" s="608">
        <v>42262</v>
      </c>
      <c r="B222" s="609" t="s">
        <v>1073</v>
      </c>
      <c r="C222" s="609" t="s">
        <v>1118</v>
      </c>
      <c r="D222" s="609" t="s">
        <v>1119</v>
      </c>
      <c r="E222" s="609" t="s">
        <v>499</v>
      </c>
      <c r="F222" s="424" t="s">
        <v>1120</v>
      </c>
      <c r="G222" s="609" t="s">
        <v>1072</v>
      </c>
      <c r="H222" s="611">
        <v>359</v>
      </c>
      <c r="I222" s="610">
        <v>2836</v>
      </c>
    </row>
    <row r="223" spans="1:9" ht="13.8" thickBot="1">
      <c r="A223" s="608">
        <v>42323</v>
      </c>
      <c r="B223" s="609" t="s">
        <v>1121</v>
      </c>
      <c r="C223" s="609" t="s">
        <v>1122</v>
      </c>
      <c r="D223" s="609" t="s">
        <v>1123</v>
      </c>
      <c r="E223" s="609" t="s">
        <v>1124</v>
      </c>
      <c r="F223" s="424" t="s">
        <v>1108</v>
      </c>
      <c r="G223" s="609" t="s">
        <v>1125</v>
      </c>
      <c r="H223" s="610">
        <v>7926</v>
      </c>
      <c r="I223" s="610">
        <v>116390</v>
      </c>
    </row>
    <row r="224" spans="1:9" ht="13.8" thickBot="1">
      <c r="A224" s="608">
        <v>42020</v>
      </c>
      <c r="B224" s="609" t="s">
        <v>1126</v>
      </c>
      <c r="C224" s="609" t="s">
        <v>1074</v>
      </c>
      <c r="D224" s="609" t="s">
        <v>1077</v>
      </c>
      <c r="E224" s="609" t="s">
        <v>499</v>
      </c>
      <c r="F224" s="424" t="s">
        <v>1120</v>
      </c>
      <c r="G224" s="609" t="s">
        <v>1127</v>
      </c>
      <c r="H224" s="611">
        <v>75</v>
      </c>
      <c r="I224" s="610">
        <v>2974</v>
      </c>
    </row>
    <row r="225" spans="1:9" ht="13.8" thickBot="1">
      <c r="A225" s="608">
        <v>42079</v>
      </c>
      <c r="B225" s="609" t="s">
        <v>1109</v>
      </c>
      <c r="C225" s="609" t="s">
        <v>1109</v>
      </c>
      <c r="D225" s="609" t="s">
        <v>1128</v>
      </c>
      <c r="E225" s="609" t="s">
        <v>499</v>
      </c>
      <c r="F225" s="424" t="s">
        <v>1108</v>
      </c>
      <c r="G225" s="609" t="s">
        <v>1129</v>
      </c>
      <c r="H225" s="611">
        <v>104</v>
      </c>
      <c r="I225" s="610">
        <v>1218</v>
      </c>
    </row>
    <row r="226" spans="1:9" ht="13.8" thickBot="1">
      <c r="A226" s="608">
        <v>42140</v>
      </c>
      <c r="B226" s="609" t="s">
        <v>499</v>
      </c>
      <c r="C226" s="609" t="s">
        <v>499</v>
      </c>
      <c r="D226" s="609" t="s">
        <v>499</v>
      </c>
      <c r="E226" s="609" t="s">
        <v>499</v>
      </c>
      <c r="F226" s="424" t="s">
        <v>1130</v>
      </c>
      <c r="G226" s="609" t="s">
        <v>1131</v>
      </c>
      <c r="H226" s="611">
        <v>0</v>
      </c>
      <c r="I226" s="611">
        <v>455</v>
      </c>
    </row>
    <row r="227" spans="1:9" ht="13.8" thickBot="1">
      <c r="A227" s="607" t="s">
        <v>501</v>
      </c>
      <c r="B227" s="609" t="s">
        <v>1076</v>
      </c>
      <c r="C227" s="609" t="s">
        <v>1076</v>
      </c>
      <c r="D227" s="609" t="s">
        <v>1109</v>
      </c>
      <c r="E227" s="609" t="s">
        <v>499</v>
      </c>
      <c r="F227" s="424" t="s">
        <v>1130</v>
      </c>
      <c r="G227" s="609" t="s">
        <v>1073</v>
      </c>
      <c r="H227" s="611">
        <v>5</v>
      </c>
      <c r="I227" s="611">
        <v>391</v>
      </c>
    </row>
    <row r="228" spans="1:9" ht="13.8" thickBot="1">
      <c r="A228" s="608">
        <v>42232</v>
      </c>
      <c r="B228" s="609" t="s">
        <v>499</v>
      </c>
      <c r="C228" s="609" t="s">
        <v>499</v>
      </c>
      <c r="D228" s="609" t="s">
        <v>499</v>
      </c>
      <c r="E228" s="609" t="s">
        <v>499</v>
      </c>
      <c r="F228" s="424" t="s">
        <v>1132</v>
      </c>
      <c r="G228" s="609" t="s">
        <v>1133</v>
      </c>
      <c r="H228" s="611">
        <v>0</v>
      </c>
      <c r="I228" s="611">
        <v>28</v>
      </c>
    </row>
    <row r="229" spans="1:9" ht="13.8" thickBot="1">
      <c r="A229" s="608">
        <v>42263</v>
      </c>
      <c r="B229" s="609" t="s">
        <v>499</v>
      </c>
      <c r="C229" s="609" t="s">
        <v>499</v>
      </c>
      <c r="D229" s="609" t="s">
        <v>499</v>
      </c>
      <c r="E229" s="609" t="s">
        <v>499</v>
      </c>
      <c r="F229" s="424" t="s">
        <v>1132</v>
      </c>
      <c r="G229" s="609" t="s">
        <v>1134</v>
      </c>
      <c r="H229" s="611">
        <v>0</v>
      </c>
      <c r="I229" s="611">
        <v>18</v>
      </c>
    </row>
    <row r="230" spans="1:9" ht="13.8" thickBot="1">
      <c r="A230" s="608">
        <v>42324</v>
      </c>
      <c r="B230" s="609" t="s">
        <v>1135</v>
      </c>
      <c r="C230" s="609" t="s">
        <v>1136</v>
      </c>
      <c r="D230" s="609" t="s">
        <v>1123</v>
      </c>
      <c r="E230" s="609" t="s">
        <v>499</v>
      </c>
      <c r="F230" s="424" t="s">
        <v>1137</v>
      </c>
      <c r="G230" s="609" t="s">
        <v>1138</v>
      </c>
      <c r="H230" s="611">
        <v>34</v>
      </c>
      <c r="I230" s="610">
        <v>2381</v>
      </c>
    </row>
    <row r="231" spans="1:9" ht="13.8" thickBot="1">
      <c r="A231" s="608">
        <v>42021</v>
      </c>
      <c r="B231" s="609" t="s">
        <v>499</v>
      </c>
      <c r="C231" s="609" t="s">
        <v>499</v>
      </c>
      <c r="D231" s="609" t="s">
        <v>499</v>
      </c>
      <c r="E231" s="609" t="s">
        <v>499</v>
      </c>
      <c r="F231" s="424" t="s">
        <v>1139</v>
      </c>
      <c r="G231" s="609" t="s">
        <v>1140</v>
      </c>
      <c r="H231" s="611">
        <v>0</v>
      </c>
      <c r="I231" s="611">
        <v>20</v>
      </c>
    </row>
    <row r="232" spans="1:9" ht="13.8" thickBot="1">
      <c r="A232" s="608">
        <v>42080</v>
      </c>
      <c r="B232" s="609" t="s">
        <v>499</v>
      </c>
      <c r="C232" s="609" t="s">
        <v>499</v>
      </c>
      <c r="D232" s="609" t="s">
        <v>499</v>
      </c>
      <c r="E232" s="609" t="s">
        <v>499</v>
      </c>
      <c r="F232" s="424" t="s">
        <v>1139</v>
      </c>
      <c r="G232" s="609" t="s">
        <v>1141</v>
      </c>
      <c r="H232" s="611">
        <v>1</v>
      </c>
      <c r="I232" s="611">
        <v>4</v>
      </c>
    </row>
    <row r="233" spans="1:9" ht="13.8" thickBot="1">
      <c r="A233" s="608">
        <v>42141</v>
      </c>
      <c r="B233" s="609" t="s">
        <v>499</v>
      </c>
      <c r="C233" s="609" t="s">
        <v>499</v>
      </c>
      <c r="D233" s="609" t="s">
        <v>499</v>
      </c>
      <c r="E233" s="609" t="s">
        <v>499</v>
      </c>
      <c r="F233" s="424" t="s">
        <v>1142</v>
      </c>
      <c r="G233" s="609" t="s">
        <v>1122</v>
      </c>
      <c r="H233" s="611">
        <v>2</v>
      </c>
      <c r="I233" s="611">
        <v>2</v>
      </c>
    </row>
    <row r="234" spans="1:9" ht="13.8" thickBot="1">
      <c r="A234" s="607" t="s">
        <v>502</v>
      </c>
      <c r="B234" s="609" t="s">
        <v>499</v>
      </c>
      <c r="C234" s="609" t="s">
        <v>499</v>
      </c>
      <c r="D234" s="609" t="s">
        <v>499</v>
      </c>
      <c r="E234" s="609" t="s">
        <v>499</v>
      </c>
      <c r="F234" s="424" t="s">
        <v>1143</v>
      </c>
      <c r="G234" s="609" t="s">
        <v>1144</v>
      </c>
      <c r="H234" s="611">
        <v>1</v>
      </c>
      <c r="I234" s="611">
        <v>41</v>
      </c>
    </row>
    <row r="235" spans="1:9" ht="13.8" thickBot="1">
      <c r="A235" s="608">
        <v>42233</v>
      </c>
      <c r="B235" s="609" t="s">
        <v>499</v>
      </c>
      <c r="C235" s="609" t="s">
        <v>499</v>
      </c>
      <c r="D235" s="609" t="s">
        <v>499</v>
      </c>
      <c r="E235" s="609" t="s">
        <v>499</v>
      </c>
      <c r="F235" s="424" t="s">
        <v>1143</v>
      </c>
      <c r="G235" s="609" t="s">
        <v>1144</v>
      </c>
      <c r="H235" s="611">
        <v>0</v>
      </c>
      <c r="I235" s="611">
        <v>0</v>
      </c>
    </row>
    <row r="236" spans="1:9" ht="13.8" thickBot="1">
      <c r="A236" s="608">
        <v>42264</v>
      </c>
      <c r="B236" s="609" t="s">
        <v>499</v>
      </c>
      <c r="C236" s="609" t="s">
        <v>499</v>
      </c>
      <c r="D236" s="609" t="s">
        <v>499</v>
      </c>
      <c r="E236" s="609" t="s">
        <v>499</v>
      </c>
      <c r="F236" s="424" t="s">
        <v>1143</v>
      </c>
      <c r="G236" s="609" t="s">
        <v>1144</v>
      </c>
      <c r="H236" s="611">
        <v>0</v>
      </c>
      <c r="I236" s="611">
        <v>0</v>
      </c>
    </row>
    <row r="237" spans="1:9" ht="13.8" thickBot="1">
      <c r="A237" s="608">
        <v>42325</v>
      </c>
      <c r="B237" s="609" t="s">
        <v>499</v>
      </c>
      <c r="C237" s="609" t="s">
        <v>499</v>
      </c>
      <c r="D237" s="609" t="s">
        <v>499</v>
      </c>
      <c r="E237" s="609" t="s">
        <v>499</v>
      </c>
      <c r="F237" s="424" t="s">
        <v>1137</v>
      </c>
      <c r="G237" s="609" t="s">
        <v>1145</v>
      </c>
      <c r="H237" s="611">
        <v>0</v>
      </c>
      <c r="I237" s="611">
        <v>188</v>
      </c>
    </row>
    <row r="238" spans="1:9" ht="13.8" thickBot="1">
      <c r="A238" s="607" t="s">
        <v>883</v>
      </c>
      <c r="B238" s="609" t="s">
        <v>499</v>
      </c>
      <c r="C238" s="609" t="s">
        <v>499</v>
      </c>
      <c r="D238" s="609" t="s">
        <v>499</v>
      </c>
      <c r="E238" s="609" t="s">
        <v>499</v>
      </c>
      <c r="F238" s="424" t="s">
        <v>1137</v>
      </c>
      <c r="G238" s="609" t="s">
        <v>1145</v>
      </c>
      <c r="H238" s="611">
        <v>0</v>
      </c>
      <c r="I238" s="611">
        <v>0</v>
      </c>
    </row>
    <row r="239" spans="1:9" ht="13.8" thickBot="1">
      <c r="A239" s="608">
        <v>42326</v>
      </c>
      <c r="B239" s="609" t="s">
        <v>499</v>
      </c>
      <c r="C239" s="609" t="s">
        <v>499</v>
      </c>
      <c r="D239" s="609" t="s">
        <v>499</v>
      </c>
      <c r="E239" s="609" t="s">
        <v>499</v>
      </c>
      <c r="F239" s="424" t="s">
        <v>1137</v>
      </c>
      <c r="G239" s="609" t="s">
        <v>1146</v>
      </c>
      <c r="H239" s="611">
        <v>0</v>
      </c>
      <c r="I239" s="611">
        <v>2</v>
      </c>
    </row>
    <row r="240" spans="1:9" ht="13.8" thickBot="1">
      <c r="A240" s="607" t="s">
        <v>108</v>
      </c>
      <c r="B240" s="609"/>
      <c r="C240" s="609"/>
      <c r="D240" s="609"/>
      <c r="E240" s="609"/>
      <c r="F240" s="424"/>
      <c r="G240" s="609"/>
      <c r="H240" s="610">
        <v>178702</v>
      </c>
      <c r="I240" s="610">
        <v>679674</v>
      </c>
    </row>
    <row r="241" spans="1:1">
      <c r="A241" s="328" t="s">
        <v>760</v>
      </c>
    </row>
    <row r="242" spans="1:1">
      <c r="A242" s="328" t="s">
        <v>761</v>
      </c>
    </row>
    <row r="243" spans="1:1" ht="13.8">
      <c r="A243" s="612" t="s">
        <v>762</v>
      </c>
    </row>
    <row r="244" spans="1:1">
      <c r="A244" s="329" t="s">
        <v>763</v>
      </c>
    </row>
    <row r="245" spans="1:1">
      <c r="A245" s="323" t="s">
        <v>884</v>
      </c>
    </row>
    <row r="246" spans="1:1">
      <c r="A246" s="323" t="s">
        <v>885</v>
      </c>
    </row>
    <row r="247" spans="1:1">
      <c r="A247" s="323" t="s">
        <v>886</v>
      </c>
    </row>
    <row r="248" spans="1:1">
      <c r="A248" s="323" t="s">
        <v>887</v>
      </c>
    </row>
    <row r="249" spans="1:1">
      <c r="A249" s="323" t="s">
        <v>888</v>
      </c>
    </row>
    <row r="250" spans="1:1">
      <c r="A250" s="323" t="s">
        <v>764</v>
      </c>
    </row>
    <row r="251" spans="1:1">
      <c r="A251" s="323" t="s">
        <v>889</v>
      </c>
    </row>
    <row r="252" spans="1:1">
      <c r="A252" s="323" t="s">
        <v>766</v>
      </c>
    </row>
    <row r="253" spans="1:1">
      <c r="A253" s="329" t="s">
        <v>767</v>
      </c>
    </row>
    <row r="254" spans="1:1">
      <c r="A254" s="323" t="s">
        <v>890</v>
      </c>
    </row>
    <row r="255" spans="1:1">
      <c r="A255" s="323" t="s">
        <v>696</v>
      </c>
    </row>
    <row r="256" spans="1:1">
      <c r="A256" s="323" t="s">
        <v>768</v>
      </c>
    </row>
    <row r="257" spans="1:1">
      <c r="A257" s="323" t="s">
        <v>769</v>
      </c>
    </row>
    <row r="258" spans="1:1">
      <c r="A258" s="323" t="s">
        <v>891</v>
      </c>
    </row>
    <row r="259" spans="1:1">
      <c r="A259" s="323" t="s">
        <v>770</v>
      </c>
    </row>
    <row r="260" spans="1:1">
      <c r="A260" s="323" t="s">
        <v>771</v>
      </c>
    </row>
    <row r="261" spans="1:1">
      <c r="A261" s="323" t="s">
        <v>772</v>
      </c>
    </row>
    <row r="262" spans="1:1">
      <c r="A262" s="323" t="s">
        <v>773</v>
      </c>
    </row>
    <row r="263" spans="1:1">
      <c r="A263" s="323" t="s">
        <v>719</v>
      </c>
    </row>
    <row r="264" spans="1:1">
      <c r="A264" s="323" t="s">
        <v>774</v>
      </c>
    </row>
    <row r="265" spans="1:1">
      <c r="A265" s="323" t="s">
        <v>765</v>
      </c>
    </row>
    <row r="266" spans="1:1">
      <c r="A266" s="328" t="s">
        <v>775</v>
      </c>
    </row>
    <row r="267" spans="1:1">
      <c r="A267" s="328" t="s">
        <v>776</v>
      </c>
    </row>
    <row r="268" spans="1:1">
      <c r="A268" s="449"/>
    </row>
    <row r="269" spans="1:1" ht="13.8">
      <c r="A269" s="612" t="s">
        <v>1032</v>
      </c>
    </row>
    <row r="270" spans="1:1">
      <c r="A270" s="450"/>
    </row>
    <row r="271" spans="1:1">
      <c r="A271" s="451" t="s">
        <v>994</v>
      </c>
    </row>
    <row r="272" spans="1:1">
      <c r="A272" s="452" t="s">
        <v>995</v>
      </c>
    </row>
    <row r="273" spans="1:1">
      <c r="A273" s="452" t="s">
        <v>996</v>
      </c>
    </row>
    <row r="274" spans="1:1">
      <c r="A274" s="451" t="s">
        <v>997</v>
      </c>
    </row>
    <row r="275" spans="1:1">
      <c r="A275" s="452" t="s">
        <v>998</v>
      </c>
    </row>
    <row r="276" spans="1:1">
      <c r="A276" s="453" t="s">
        <v>999</v>
      </c>
    </row>
    <row r="277" spans="1:1">
      <c r="A277" s="453" t="s">
        <v>109</v>
      </c>
    </row>
    <row r="278" spans="1:1">
      <c r="A278" s="453" t="s">
        <v>1000</v>
      </c>
    </row>
    <row r="279" spans="1:1">
      <c r="A279" s="453" t="s">
        <v>1001</v>
      </c>
    </row>
    <row r="280" spans="1:1">
      <c r="A280" s="451"/>
    </row>
    <row r="281" spans="1:1">
      <c r="A281" s="328" t="s">
        <v>1002</v>
      </c>
    </row>
    <row r="282" spans="1:1">
      <c r="A282" s="450"/>
    </row>
    <row r="283" spans="1:1">
      <c r="A283" s="454" t="s">
        <v>1003</v>
      </c>
    </row>
    <row r="284" spans="1:1">
      <c r="A284" s="454" t="s">
        <v>1004</v>
      </c>
    </row>
    <row r="285" spans="1:1">
      <c r="A285" s="454" t="s">
        <v>1005</v>
      </c>
    </row>
    <row r="286" spans="1:1">
      <c r="A286" s="454" t="s">
        <v>1006</v>
      </c>
    </row>
    <row r="287" spans="1:1">
      <c r="A287" s="454" t="s">
        <v>1007</v>
      </c>
    </row>
    <row r="288" spans="1:1">
      <c r="A288" s="454" t="s">
        <v>1008</v>
      </c>
    </row>
    <row r="289" spans="1:1">
      <c r="A289" s="454" t="s">
        <v>1009</v>
      </c>
    </row>
    <row r="290" spans="1:1">
      <c r="A290" s="454" t="s">
        <v>1010</v>
      </c>
    </row>
    <row r="291" spans="1:1">
      <c r="A291" s="454" t="s">
        <v>1011</v>
      </c>
    </row>
    <row r="292" spans="1:1">
      <c r="A292" s="454" t="s">
        <v>1012</v>
      </c>
    </row>
    <row r="293" spans="1:1">
      <c r="A293" s="454" t="s">
        <v>1013</v>
      </c>
    </row>
    <row r="294" spans="1:1">
      <c r="A294" s="454" t="s">
        <v>1014</v>
      </c>
    </row>
    <row r="295" spans="1:1">
      <c r="A295" s="454" t="s">
        <v>1015</v>
      </c>
    </row>
    <row r="296" spans="1:1">
      <c r="A296" s="449"/>
    </row>
    <row r="297" spans="1:1">
      <c r="A297" s="450"/>
    </row>
    <row r="298" spans="1:1" ht="13.8">
      <c r="A298" s="612" t="s">
        <v>777</v>
      </c>
    </row>
    <row r="299" spans="1:1">
      <c r="A299" s="451"/>
    </row>
    <row r="300" spans="1:1">
      <c r="A300" s="455" t="s">
        <v>778</v>
      </c>
    </row>
    <row r="301" spans="1:1">
      <c r="A301" s="455" t="s">
        <v>779</v>
      </c>
    </row>
    <row r="302" spans="1:1">
      <c r="A302" s="455" t="s">
        <v>780</v>
      </c>
    </row>
    <row r="303" spans="1:1">
      <c r="A303" s="450"/>
    </row>
    <row r="304" spans="1:1" ht="13.8">
      <c r="A304" s="612" t="s">
        <v>1016</v>
      </c>
    </row>
    <row r="305" spans="1:1">
      <c r="A305" s="451"/>
    </row>
    <row r="306" spans="1:1">
      <c r="A306" s="455" t="s">
        <v>1017</v>
      </c>
    </row>
    <row r="307" spans="1:1">
      <c r="A307" s="455" t="s">
        <v>1018</v>
      </c>
    </row>
    <row r="308" spans="1:1">
      <c r="A308" s="455" t="s">
        <v>992</v>
      </c>
    </row>
    <row r="309" spans="1:1">
      <c r="A309" s="455" t="s">
        <v>991</v>
      </c>
    </row>
    <row r="310" spans="1:1">
      <c r="A310" s="455" t="s">
        <v>746</v>
      </c>
    </row>
    <row r="311" spans="1:1">
      <c r="A311" s="455" t="s">
        <v>745</v>
      </c>
    </row>
    <row r="312" spans="1:1">
      <c r="A312" s="455" t="s">
        <v>747</v>
      </c>
    </row>
    <row r="313" spans="1:1">
      <c r="A313" s="455" t="s">
        <v>748</v>
      </c>
    </row>
    <row r="314" spans="1:1">
      <c r="A314" s="455" t="s">
        <v>749</v>
      </c>
    </row>
    <row r="315" spans="1:1">
      <c r="A315" s="455" t="s">
        <v>1019</v>
      </c>
    </row>
    <row r="316" spans="1:1">
      <c r="A316" s="328" t="s">
        <v>781</v>
      </c>
    </row>
    <row r="317" spans="1:1" ht="13.8" thickBot="1">
      <c r="A317" s="450"/>
    </row>
    <row r="318" spans="1:1" ht="13.8" thickBot="1">
      <c r="A318" s="456"/>
    </row>
    <row r="319" spans="1:1" ht="13.8" thickBot="1">
      <c r="A319" s="457" t="s">
        <v>782</v>
      </c>
    </row>
    <row r="320" spans="1:1" ht="13.8" thickBot="1">
      <c r="A320" s="457" t="s">
        <v>783</v>
      </c>
    </row>
    <row r="321" spans="1:1" ht="13.8" thickBot="1">
      <c r="A321" s="457" t="s">
        <v>1020</v>
      </c>
    </row>
    <row r="322" spans="1:1" ht="13.8" thickBot="1">
      <c r="A322" s="457" t="s">
        <v>784</v>
      </c>
    </row>
    <row r="323" spans="1:1" ht="13.8" thickBot="1">
      <c r="A323" s="457" t="s">
        <v>785</v>
      </c>
    </row>
    <row r="324" spans="1:1" ht="13.8" thickBot="1">
      <c r="A324" s="457" t="s">
        <v>786</v>
      </c>
    </row>
    <row r="325" spans="1:1" ht="13.8" thickBot="1">
      <c r="A325" s="457" t="s">
        <v>787</v>
      </c>
    </row>
    <row r="326" spans="1:1" ht="13.8" thickBot="1">
      <c r="A326" s="457" t="s">
        <v>788</v>
      </c>
    </row>
    <row r="327" spans="1:1" ht="13.8" thickBot="1">
      <c r="A327" s="457" t="s">
        <v>789</v>
      </c>
    </row>
    <row r="328" spans="1:1" ht="13.8" thickBot="1">
      <c r="A328" s="457" t="s">
        <v>790</v>
      </c>
    </row>
    <row r="329" spans="1:1" ht="13.8" thickBot="1">
      <c r="A329" s="457" t="s">
        <v>793</v>
      </c>
    </row>
    <row r="330" spans="1:1" ht="13.8" thickBot="1">
      <c r="A330" s="457" t="s">
        <v>791</v>
      </c>
    </row>
    <row r="331" spans="1:1" ht="13.8" thickBot="1">
      <c r="A331" s="457" t="s">
        <v>792</v>
      </c>
    </row>
    <row r="332" spans="1:1">
      <c r="A332" s="613" t="s">
        <v>788</v>
      </c>
    </row>
    <row r="333" spans="1:1">
      <c r="A333" s="451" t="s">
        <v>1021</v>
      </c>
    </row>
    <row r="334" spans="1:1">
      <c r="A334" s="449"/>
    </row>
    <row r="335" spans="1:1">
      <c r="A335" s="450" t="s">
        <v>1022</v>
      </c>
    </row>
    <row r="336" spans="1:1">
      <c r="A336" s="328" t="s">
        <v>1023</v>
      </c>
    </row>
    <row r="337" spans="1:1">
      <c r="A337" s="450"/>
    </row>
    <row r="338" spans="1:1">
      <c r="A338" s="451"/>
    </row>
    <row r="339" spans="1:1">
      <c r="A339" s="452" t="s">
        <v>1024</v>
      </c>
    </row>
    <row r="340" spans="1:1">
      <c r="A340" s="455" t="s">
        <v>1025</v>
      </c>
    </row>
    <row r="341" spans="1:1">
      <c r="A341" s="455" t="s">
        <v>1026</v>
      </c>
    </row>
    <row r="342" spans="1:1" ht="13.8">
      <c r="A342" s="612" t="s">
        <v>1027</v>
      </c>
    </row>
    <row r="343" spans="1:1">
      <c r="A343" s="449"/>
    </row>
    <row r="344" spans="1:1">
      <c r="A344" s="450"/>
    </row>
    <row r="345" spans="1:1">
      <c r="A345" s="449"/>
    </row>
    <row r="346" spans="1:1">
      <c r="A346" s="450" t="s">
        <v>1035</v>
      </c>
    </row>
    <row r="347" spans="1:1">
      <c r="A347" s="450"/>
    </row>
    <row r="348" spans="1:1">
      <c r="A348" s="448" t="s">
        <v>739</v>
      </c>
    </row>
    <row r="349" spans="1:1">
      <c r="A349" s="448" t="s">
        <v>794</v>
      </c>
    </row>
    <row r="350" spans="1:1">
      <c r="A350" s="448" t="s">
        <v>795</v>
      </c>
    </row>
    <row r="351" spans="1:1">
      <c r="A351" s="448" t="s">
        <v>796</v>
      </c>
    </row>
    <row r="361" spans="1:1" ht="13.8" thickBot="1"/>
    <row r="362" spans="1:1">
      <c r="A362" s="447"/>
    </row>
  </sheetData>
  <mergeCells count="2">
    <mergeCell ref="A216:I216"/>
    <mergeCell ref="A217:I217"/>
  </mergeCells>
  <hyperlinks>
    <hyperlink ref="A1"/>
    <hyperlink ref="A2" r:id="rId1" display="https://services.cmegroup.com/ravmanager/"/>
    <hyperlink ref="A3" r:id="rId2" display="https://services.cmegroup.com/cpc/"/>
    <hyperlink ref="A4" r:id="rId3" display="https://eostrader.cmegroup.com/index.jsp"/>
    <hyperlink ref="A5" r:id="rId4" display="https://coloportal.cmegroup.com/"/>
    <hyperlink ref="A6" r:id="rId5" display="http://www2.confirmhub.com/public/pag1.aspx"/>
    <hyperlink ref="A7" r:id="rId6" display="https://firmadb.cmegroup.com/"/>
    <hyperlink ref="A8" r:id="rId7" display="https://firmsoft.cmegroup.com/"/>
    <hyperlink ref="A9" r:id="rId8" display="https://mbrportal.cmegroup.com/"/>
    <hyperlink ref="A10" r:id="rId9" display="https://risktools.cmegroup.com/"/>
    <hyperlink ref="A11" r:id="rId10" display="http://www.cmegroup.com/tools-information/communications/sub-center.html"/>
    <hyperlink ref="A12" location="cmePageFooterContainer" display="cmePageFooterContainer"/>
    <hyperlink ref="A13" r:id="rId11" display="http://www.cmegroup.com/"/>
    <hyperlink ref="A16" r:id="rId12" display="http://www.cmegroup.com/trading/products/index.html"/>
    <hyperlink ref="A19" r:id="rId13" display="http://www.cmegroup.com/trading/agricultural/index.html"/>
    <hyperlink ref="A20" r:id="rId14" display="http://www.cmegroup.com/trading/energy/index.html"/>
    <hyperlink ref="A21" r:id="rId15" display="http://www.cmegroup.com/trading/equity-index/index.html"/>
    <hyperlink ref="A22" r:id="rId16" display="http://www.cmegroup.com/trading/fx/index.html"/>
    <hyperlink ref="A23" r:id="rId17" display="http://www.cmegroup.com/trading/interest-rates/index.html"/>
    <hyperlink ref="A24" r:id="rId18" display="http://www.cmegroup.com/trading/metals/index.html"/>
    <hyperlink ref="A25" r:id="rId19" display="http://www.cmegroup.com/education/options.html"/>
    <hyperlink ref="A26" r:id="rId20" display="http://www.cmegroup.com/trading/otc/index.html"/>
    <hyperlink ref="A27" r:id="rId21" display="http://www.cmegroup.com/trading/weather/index.html"/>
    <hyperlink ref="A28" r:id="rId22" display="http://www.cmegroup.com/trading/real-estate/index.html"/>
    <hyperlink ref="A32" r:id="rId23" display="http://www.cmegroup.com/globex/index.html"/>
    <hyperlink ref="A33" r:id="rId24" display="http://www.cmegroup.com/trading/cme-direct/index.html"/>
    <hyperlink ref="A34" r:id="rId25" display="http://www.cmegroup.com/clearport/index.html"/>
    <hyperlink ref="A35" r:id="rId26" display="http://www.cmegroup.com/company/membership/index.html"/>
    <hyperlink ref="A36" r:id="rId27" display="http://www.cmegroup.com/tools-information/index.html"/>
    <hyperlink ref="A40" r:id="rId28" display="http://www.cmegroup.com/trading/straight-through-processing/index.html"/>
    <hyperlink ref="A41" r:id="rId29" display="http://www.cmegroup.com/market-data/repository/swap-execution-facility.html"/>
    <hyperlink ref="A42" r:id="rId30" display="http://www.cmegroup.com/trading/global-repository-services/index.html"/>
    <hyperlink ref="A43" r:id="rId31" display="http://www.cmegroup.com/globex/trading-cme-group-products/co-location-services.html"/>
    <hyperlink ref="A44" r:id="rId32" display="http://www.cmegroup.com/trading/cme-direct/messenger.html"/>
    <hyperlink ref="A47" r:id="rId33" display="http://www.cmegroup.com/trading/cme-research/index.html"/>
    <hyperlink ref="A49" r:id="rId34" display="http://www.cmegroup.com/trading/cme-research/index.html"/>
    <hyperlink ref="A53" r:id="rId35" display="http://www.cmegroup.com/tools-information/holiday-calendar/index.html"/>
    <hyperlink ref="A55" r:id="rId36" display="http://www.cmegroup.com/tools-information/holiday-calendar/index.html"/>
    <hyperlink ref="A59" r:id="rId37" display="http://www.cmegroup.com/tools-information/find-a-broker.html"/>
    <hyperlink ref="A61" r:id="rId38" display="http://www.cmegroup.com/tools-information/find-a-broker.html"/>
    <hyperlink ref="A65" r:id="rId39" display="http://www.cmegroup.com/clearing/index.html"/>
    <hyperlink ref="A67" r:id="rId40" display="http://www.cmegroup.com/clearing/systems-operations/index.html"/>
    <hyperlink ref="A68" r:id="rId41" display="http://www.cmegroup.com/clearing/risk-management/index.html"/>
    <hyperlink ref="A69" r:id="rId42" display="http://www.cmegroup.com/clearing/financial-and-collateral-management/index.html"/>
    <hyperlink ref="A70" r:id="rId43" display="http://www.cmegroup.com/clearing/trading-practices/index.html"/>
    <hyperlink ref="A71" r:id="rId44" display="http://www.cmegroup.com/clearing/deliveries/index.html"/>
    <hyperlink ref="A72" r:id="rId45" display="http://www.cmegroup.com/clearing/business-continuity-management-disaster-recovery.html"/>
    <hyperlink ref="A76" r:id="rId46" display="http://www.cmegroup.com/clearing/margins/index.html"/>
    <hyperlink ref="A78" r:id="rId47" display="http://www.cmegroup.com/clearing/margins/"/>
    <hyperlink ref="A79" r:id="rId48" display="http://www.cmegroup.com/clearing/margins/intras.html"/>
    <hyperlink ref="A80" r:id="rId49" display="http://www.cmegroup.com/clearing/margins/inters.html"/>
    <hyperlink ref="A81" r:id="rId50" display="http://www.cmegroup.com/clearing/margins/som.html"/>
    <hyperlink ref="A84" r:id="rId51" display="http://www.cmegroup.com/europe/clearing-europe/"/>
    <hyperlink ref="A86" r:id="rId52" display="http://www.cmegroup.com/europe/clearing-europe/"/>
    <hyperlink ref="A90" r:id="rId53" display="http://www.cmegroup.com/clearing/margin-services.html"/>
    <hyperlink ref="A92" r:id="rId54" display="http://www.cmegroup.com/clearing/margin-services.html"/>
    <hyperlink ref="A95" r:id="rId55" location="cat=advisorynotices%3AAdvisory%20Notices%2FClearing%20Advisories&amp;pageNumber=1" display="http://www.cmegroup.com/tools-information/advisorySearch.html - cat=advisorynotices%3AAdvisory%20Notices%2FClearing%20Advisories&amp;pageNumber=1"/>
    <hyperlink ref="A98" r:id="rId56" display="http://www.cmegroup.com/market-regulation/index.html"/>
    <hyperlink ref="A100" r:id="rId57" display="http://www.cmegroup.com/market-regulation/dispute-resolution/index.html"/>
    <hyperlink ref="A101" r:id="rId58" display="http://www.cmegroup.com/market-regulation/outreach.html"/>
    <hyperlink ref="A102" r:id="rId59" display="http://www.cmegroup.com/market-regulation/position-limits/index.html"/>
    <hyperlink ref="A103" r:id="rId60" display="http://www.cmegroup.com/market-regulation/rule-filings.html"/>
    <hyperlink ref="A105" r:id="rId61" display="http://www.cmegroup.com/market-regulation/rulebook/index.html"/>
    <hyperlink ref="A106" r:id="rId62" display="http://www.cmegroup.com/rulebook/CME/index.html"/>
    <hyperlink ref="A107" r:id="rId63" display="http://www.cmegroup.com/rulebook/CBOT/index.html"/>
    <hyperlink ref="A108" r:id="rId64" display="http://www.cmegroup.com/rulebook/NYMEX/index.html"/>
    <hyperlink ref="A109" r:id="rId65" display="http://www.cmegroup.com/rulebook/SEF/cme-sef-rulebook.pdf"/>
    <hyperlink ref="A110" r:id="rId66" location="cat=advisorynotices%3AAdvisory%20Notices%2FMarket%20Regulation%20Advisories&amp;pageNumber=1&amp;subcat=advisorynotices%3AAdvisory%20Notices%2FMarket%20Regulation%20Advisories%2FRegistrarsOffice" display="http://www.cmegroup.com/tools-information/advisorySearch.html - cat=advisorynotices%3AAdvisory%20Notices%2FMarket%20Regulation%20Advisories&amp;pageNumber=1&amp;subcat=advisorynotices%3AAdvisory%20Notices%2FMarket%20Regulation%20Advisories%2FRegistrarsOffice"/>
    <hyperlink ref="A112" r:id="rId67" display="http://www.cmegroup.com/rulebook/rulebook-harmonization.html"/>
    <hyperlink ref="A115" r:id="rId68" display="http://www.cmegroup.com/market-data/index.html"/>
    <hyperlink ref="A119" r:id="rId69" display="http://www.cmegroup.com/market-data/settlements/index.html"/>
    <hyperlink ref="A120" r:id="rId70" display="http://www.cmegroup.com/market-data/volume-open-interest/exchange-volume.html"/>
    <hyperlink ref="A121" r:id="rId71" display="http://www.cmegroup.com/market-data/daily-bulletin.html"/>
    <hyperlink ref="A122" r:id="rId72" display="http://www.cmegroup.com/market-data/reports/registrar-reports.html"/>
    <hyperlink ref="A126" r:id="rId73" display="http://www.cmegroup.com/market-data/distributor/index.html"/>
    <hyperlink ref="A127" r:id="rId74" display="http://www.cmegroup.com/market-data/licensed-quote-vendors/index.html"/>
    <hyperlink ref="A131" r:id="rId75" display="http://www.cmegroup.com/market-data/delayed-quotes/commodities.html"/>
    <hyperlink ref="A132" r:id="rId76" display="http://www.cmegroup.com/clearing/trading-practices/block-data.html"/>
    <hyperlink ref="A137" r:id="rId77" display="http://www.cmegroup.com/market-data/distributor/market-data-platform.html"/>
    <hyperlink ref="A138" r:id="rId78" display="http://www.cmegroup.com/market-data/distributor/market-data-platform.html"/>
    <hyperlink ref="A140" r:id="rId79" display="http://www.cmegroup.com/market-data/real-time-quotes/index.html"/>
    <hyperlink ref="A141" r:id="rId80" display="http://www.cmegroup.com/market-data/real-time-quotes/index.html"/>
    <hyperlink ref="A143" r:id="rId81" display="http://www.cmegroup.com/market-data/datamine-historical-data/datamine.html"/>
    <hyperlink ref="A144" r:id="rId82" display="http://www.cmegroup.com/market-data/datamine-historical-data/datamine.html"/>
    <hyperlink ref="A147" r:id="rId83" display="http://www.cmegroup.com/education/index.html"/>
    <hyperlink ref="A149" r:id="rId84" display="http://www.cmegroup.com/education/getting-started.html"/>
    <hyperlink ref="A150" r:id="rId85" display="http://www.cmegroup.com/education/browse-all.html"/>
    <hyperlink ref="A151" r:id="rId86" display="http://www.cmegroup.com/education/simulation/index.html"/>
    <hyperlink ref="A152" r:id="rId87" display="http://www.cmegroup.com/education/events/index.html"/>
    <hyperlink ref="A153" r:id="rId88" display="http://www.cmegroup.com/education/videos.html"/>
    <hyperlink ref="A154" r:id="rId89" display="http://www.cmegroup.com/education/investor-resource-center.html"/>
    <hyperlink ref="A155" r:id="rId90" display="http://www.cmegroup.com/education/glossary.html"/>
    <hyperlink ref="A157" r:id="rId91" display="http://www.cmegroup.com/education/market-commentary/index.html"/>
    <hyperlink ref="A160" r:id="rId92" display="http://www.cmegroup.com/company/index.html"/>
    <hyperlink ref="A162" r:id="rId93" display="http://www.cmegroup.com/company/history/index.html"/>
    <hyperlink ref="A163" r:id="rId94" display="http://www.cmegroup.com/company/history/global-offices.html"/>
    <hyperlink ref="A164" r:id="rId95" display="http://www.cmegroup.com/company/center-for-innovation/index.html"/>
    <hyperlink ref="A165" r:id="rId96" display="http://www.cmegroup.com/company/corporate-citizenship/index.html"/>
    <hyperlink ref="A166" r:id="rId97" display="http://www.cmegroup.com/company/careers/"/>
    <hyperlink ref="A167" r:id="rId98" display="http://investor.cmegroup.com/investor-relations/index.cfm"/>
    <hyperlink ref="A168" r:id="rId99" display="http://futuresfundamentals.cmegroup.com/"/>
    <hyperlink ref="A169" r:id="rId100" display="https://www.myfuturesinstitute.com/"/>
    <hyperlink ref="A170" r:id="rId101" display="http://www.cmegroup.mediaroom.com/"/>
    <hyperlink ref="A172" r:id="rId102" display="http://cmegroup.mediaroom.com/index.php?s=131&amp;table%5Bnewsfeed_releases%5D=newsfeed_releases&amp;do_search=yes"/>
    <hyperlink ref="A174" r:id="rId103" display="http://tbe.taleo.net/CH11/ats/careers/jobSearch.jsp?org=cmegroup&amp;cws=1"/>
    <hyperlink ref="A176" r:id="rId104" display="http://openmarkets.cmegroup.com/"/>
    <hyperlink ref="A179" r:id="rId105" display="http://www.cmegroup.com/international/index.html"/>
    <hyperlink ref="A181" r:id="rId106" display="http://www.cmegroup.com/europe/index.html"/>
    <hyperlink ref="A182" r:id="rId107" display="http://www.cmegroup.com/europe/clearing-europe/index.html"/>
    <hyperlink ref="A183" r:id="rId108" display="http://www.cmegroup.com/international/asia-pacific/index.html"/>
    <hyperlink ref="A184" r:id="rId109" display="http://www.cmegroup.com/international/latin-america/index.html"/>
    <hyperlink ref="A188" r:id="rId110" display="http://www.cmegroup.com/fr/index.html"/>
    <hyperlink ref="A189" r:id="rId111" display="http://www.cmegroup.com/it/index.html"/>
    <hyperlink ref="A190" r:id="rId112" display="http://www.cmegroup.com/es/index.html"/>
    <hyperlink ref="A191" r:id="rId113" display="http://www.cmegroup.com/de/index.html"/>
    <hyperlink ref="A192" r:id="rId114" display="http://www.cmegroup.com/pt/index.html"/>
    <hyperlink ref="A194" r:id="rId115" display="http://www.cmegroup.com/cn-s/index.html"/>
    <hyperlink ref="A195" r:id="rId116" display="http://www.cmegroup.com/cn-t/index.html"/>
    <hyperlink ref="A196" r:id="rId117" display="http://www.cmegroup.com/ko/index.html"/>
    <hyperlink ref="A197" r:id="rId118" display="http://www.cmegroup.com/ja/index.html"/>
    <hyperlink ref="A199" r:id="rId119" display="http://www.cmegroup.com/company/history/global-offices.html"/>
    <hyperlink ref="A204" r:id="rId120" tooltip="Quotes" display="http://www.cmegroup.com/trading/agricultural/grain-and-oilseed/soybean.html"/>
    <hyperlink ref="A205" r:id="rId121" tooltip="Settlements" display="http://www.cmegroup.com/trading/agricultural/grain-and-oilseed/soybean_quotes_settlements_futures.html"/>
    <hyperlink ref="A206" r:id="rId122" tooltip="Volume" display="http://www.cmegroup.com/trading/agricultural/grain-and-oilseed/soybean_quotes_volume_voi.html"/>
    <hyperlink ref="A207" r:id="rId123" tooltip="Time &amp; Sales" display="http://www.cmegroup.com/trading/agricultural/grain-and-oilseed/soybean_quotes_timeSales_globex_futures.html"/>
    <hyperlink ref="A208" r:id="rId124" tooltip="Contract Specs" display="http://www.cmegroup.com/trading/agricultural/grain-and-oilseed/soybean_contract_specifications.html"/>
    <hyperlink ref="A209" r:id="rId125" tooltip="Margins" display="http://www.cmegroup.com/trading/agricultural/grain-and-oilseed/soybean_performance_bonds.html"/>
    <hyperlink ref="A210" r:id="rId126" tooltip="Calendar" display="http://www.cmegroup.com/trading/agricultural/grain-and-oilseed/soybean_product_calendar_futures.html"/>
    <hyperlink ref="A211" r:id="rId127" display="http://www.cmegroup.com/trading/agricultural/grain-and-oilseed/soybean_quotes_settlements_futures.html"/>
    <hyperlink ref="A212" r:id="rId128" display="http://www.cmegroup.com/trading/agricultural/grain-and-oilseed/soybean_quotes_settlements_options.html"/>
    <hyperlink ref="A217" r:id="rId129" display="http://www.cmegroup.com/trading/about-settlements.html"/>
    <hyperlink ref="A241" r:id="rId130" display="http://www.cmegroup.com/trading/agricultural/soybean-reports.html"/>
    <hyperlink ref="A242" r:id="rId131" display="http://openmarkets.cmegroup.com/"/>
    <hyperlink ref="A245" r:id="rId132" display="http://www.cmegroup.com/trading/agricultural/grain-and-oilseed/grain-calendar-spreads-options.html"/>
    <hyperlink ref="A246" r:id="rId133" display="http://www.cmegroup.com/trading/agricultural/weekly-options-on-grain-futures.html"/>
    <hyperlink ref="A247" r:id="rId134" display="http://www.cmegroup.com/education/files/agricultural-options-rfq-directory.pdf"/>
    <hyperlink ref="A248" r:id="rId135" display="http://www.cmegroup.com/tools-information/quikstrike.html"/>
    <hyperlink ref="A249" r:id="rId136" display="http://www.cmegroup.com/trading/interest-rates/rfc.html"/>
    <hyperlink ref="A250" r:id="rId137" display="http://www.cmegroup.com/trading/agricultural/short-dated-new-crop-options.html"/>
    <hyperlink ref="A251" r:id="rId138" display="http://www.cmegroup.com/trading/agricultural/options-open-interest-grainoilseed/main.html"/>
    <hyperlink ref="A252" r:id="rId139" display="http://www.cmegroup.com/trading/Price-Limit-Update.html"/>
    <hyperlink ref="A254" r:id="rId140" display="http://www.cmegroup.com/tools-information/calendars/expiration-calendar/"/>
    <hyperlink ref="A255" r:id="rId141" display="http://www.cmegroup.com/trading/cme-direct/"/>
    <hyperlink ref="A256" r:id="rId142" display="http://www.cmegroup.com/tools-information/advisorySearch.html"/>
    <hyperlink ref="A257" r:id="rId143" location="pageNumber=1&amp;market=BrokerInfo:market/Agriculture" display="http://www.cmegroup.com/tools-information/find-a-broker.html - pageNumber=1&amp;market=BrokerInfo:market/Agriculture"/>
    <hyperlink ref="A258" r:id="rId144" display="http://www.cmegroup.com/trading/agricultural/cftc-tff/main.html"/>
    <hyperlink ref="A259" r:id="rId145" display="http://www.cmegroup.com/education/events/"/>
    <hyperlink ref="A260" r:id="rId146" display="http://www.cmegroup.com/company/clearing-fees/"/>
    <hyperlink ref="A261" r:id="rId147" display="http://www.cmegroup.com/tools-information/holiday-calendar/"/>
    <hyperlink ref="A262" r:id="rId148" display="http://www.cmegroup.com/clearing/margins/"/>
    <hyperlink ref="A263" r:id="rId149" display="http://www.cmegroup.com/market-regulation/rulebook/"/>
    <hyperlink ref="A264" r:id="rId150" display="http://www.cmegroup.com/tools-information/vendorSymbol.html"/>
    <hyperlink ref="A265" r:id="rId151" display="http://www.cmegroup.com/clearing/cme-clearing-overview/safeguards.html"/>
    <hyperlink ref="A266" r:id="rId152" display="http://www.cmegroup.com/tools-information/find-a-broker.html"/>
    <hyperlink ref="A267" r:id="rId153" display="http://www.cmegroup.com/mobile/e-quotes.html"/>
    <hyperlink ref="A281" r:id="rId154" display="http://www.cmegroup.com/"/>
    <hyperlink ref="A283" r:id="rId155" display="http://twitter.com/CMEGroup"/>
    <hyperlink ref="A284" r:id="rId156" display="http://www.linkedin.com/company/cme-group"/>
    <hyperlink ref="A285" r:id="rId157" display="http://www.facebook.com/CMEGroup"/>
    <hyperlink ref="A286" r:id="rId158" display="http://instagram.com/cmegroup"/>
    <hyperlink ref="A287" r:id="rId159" display="http://www.weibo.com/cmegroup"/>
    <hyperlink ref="A288" r:id="rId160" location="103746993828734713990/posts" display="https://plus.google.com/u/0/?hl=en&amp;tab=wX - 103746993828734713990/posts"/>
    <hyperlink ref="A289" r:id="rId161" display="https://www.youtube.com/user/cmegroup"/>
    <hyperlink ref="A290" r:id="rId162" display="http://i.youku.com/u/UNDY2MzQ1MzM2"/>
    <hyperlink ref="A291" r:id="rId163" display="http://pinterest.com/cmegroup/"/>
    <hyperlink ref="A292" r:id="rId164" display="http://www.slideshare.net/CMEGroup"/>
    <hyperlink ref="A293" r:id="rId165" display="http://www.cmegroup.com/rss/"/>
    <hyperlink ref="A294" r:id="rId166" display="http://www.cmegroup.com/tools-information/wechat.html"/>
    <hyperlink ref="A295" r:id="rId167" display="http://pages.cmegroup.com/subscription-center-sign-in.html"/>
    <hyperlink ref="A300" r:id="rId168" location="partnerships" display="http://www.cmegroup.com/international/?tabs=1 - partnerships"/>
    <hyperlink ref="A301" r:id="rId169" location="partnerships" display="http://www.cmegroup.com/international/?tabs=2 - partnerships"/>
    <hyperlink ref="A302" r:id="rId170" location="partnerships" display="http://www.cmegroup.com/international/?tabs=3 - partnerships"/>
    <hyperlink ref="A306" r:id="rId171" display="http://www.cmegroup.com/cn-s/"/>
    <hyperlink ref="A307" r:id="rId172" display="http://www.cmegroup.com/cn-t/"/>
    <hyperlink ref="A308" r:id="rId173" display="http://www.cmegroup.com/ja/"/>
    <hyperlink ref="A309" r:id="rId174" display="http://www.cmegroup.com/ko/"/>
    <hyperlink ref="A310" r:id="rId175" display="http://www.cmegroup.com/es/"/>
    <hyperlink ref="A311" r:id="rId176" display="http://www.cmegroup.com/pt/"/>
    <hyperlink ref="A312" r:id="rId177" display="http://www.cmegroup.com/fr/"/>
    <hyperlink ref="A313" r:id="rId178" display="http://www.cmegroup.com/de/"/>
    <hyperlink ref="A314" r:id="rId179" display="http://www.cmegroup.com/it/"/>
    <hyperlink ref="A315" r:id="rId180" display="http://www.cmegroup.com/"/>
    <hyperlink ref="A316" r:id="rId181" location="global" display="http://www.cmegroup.com/tools-information/contacts-list.html - global"/>
    <hyperlink ref="A336" r:id="rId182" location="global" display="http://www.cmegroup.com/tools-information/contacts-list.html - global"/>
    <hyperlink ref="A340" r:id="rId183" display="tel:+13129301000"/>
    <hyperlink ref="A341" r:id="rId184" display="tel:+18667167274"/>
    <hyperlink ref="A348" r:id="rId185" display="http://www.cmegroup.com/company/careers/index.html"/>
    <hyperlink ref="A349" r:id="rId186" display="http://www.cmegroup.com/site-map.html"/>
    <hyperlink ref="A350" r:id="rId187" display="http://www.cmegroup.com/disclaimer.html"/>
    <hyperlink ref="A351" r:id="rId188" display="http://www.cmegroup.com/privacy-policy.htm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I359"/>
  <sheetViews>
    <sheetView topLeftCell="A202" workbookViewId="0">
      <selection activeCell="F32" sqref="F32"/>
    </sheetView>
  </sheetViews>
  <sheetFormatPr defaultRowHeight="13.2"/>
  <cols>
    <col min="1" max="7" width="7.44140625" customWidth="1"/>
    <col min="8" max="8" width="11" customWidth="1"/>
    <col min="9" max="9" width="11.109375" customWidth="1"/>
  </cols>
  <sheetData>
    <row r="1" spans="1:1">
      <c r="A1" s="323" t="s">
        <v>685</v>
      </c>
    </row>
    <row r="2" spans="1:1">
      <c r="A2" s="325" t="s">
        <v>924</v>
      </c>
    </row>
    <row r="3" spans="1:1">
      <c r="A3" s="325" t="s">
        <v>686</v>
      </c>
    </row>
    <row r="4" spans="1:1">
      <c r="A4" s="325" t="s">
        <v>687</v>
      </c>
    </row>
    <row r="5" spans="1:1">
      <c r="A5" s="325" t="s">
        <v>688</v>
      </c>
    </row>
    <row r="6" spans="1:1">
      <c r="A6" s="325" t="s">
        <v>689</v>
      </c>
    </row>
    <row r="7" spans="1:1">
      <c r="A7" s="325" t="s">
        <v>690</v>
      </c>
    </row>
    <row r="8" spans="1:1">
      <c r="A8" s="325" t="s">
        <v>925</v>
      </c>
    </row>
    <row r="9" spans="1:1">
      <c r="A9" s="325" t="s">
        <v>691</v>
      </c>
    </row>
    <row r="10" spans="1:1">
      <c r="A10" s="325" t="s">
        <v>692</v>
      </c>
    </row>
    <row r="11" spans="1:1">
      <c r="A11" s="325" t="s">
        <v>693</v>
      </c>
    </row>
    <row r="12" spans="1:1">
      <c r="A12" s="323" t="s">
        <v>694</v>
      </c>
    </row>
    <row r="13" spans="1:1">
      <c r="A13" s="328" t="s">
        <v>926</v>
      </c>
    </row>
    <row r="14" spans="1:1">
      <c r="A14" s="322" t="s">
        <v>927</v>
      </c>
    </row>
    <row r="15" spans="1:1">
      <c r="A15" s="327"/>
    </row>
    <row r="16" spans="1:1">
      <c r="A16" s="328" t="s">
        <v>928</v>
      </c>
    </row>
    <row r="17" spans="1:1">
      <c r="A17" s="326"/>
    </row>
    <row r="18" spans="1:1">
      <c r="A18" s="324"/>
    </row>
    <row r="19" spans="1:1">
      <c r="A19" s="448" t="s">
        <v>929</v>
      </c>
    </row>
    <row r="20" spans="1:1">
      <c r="A20" s="448" t="s">
        <v>701</v>
      </c>
    </row>
    <row r="21" spans="1:1">
      <c r="A21" s="448" t="s">
        <v>702</v>
      </c>
    </row>
    <row r="22" spans="1:1">
      <c r="A22" s="448" t="s">
        <v>703</v>
      </c>
    </row>
    <row r="23" spans="1:1">
      <c r="A23" s="448" t="s">
        <v>704</v>
      </c>
    </row>
    <row r="24" spans="1:1">
      <c r="A24" s="448" t="s">
        <v>705</v>
      </c>
    </row>
    <row r="25" spans="1:1">
      <c r="A25" s="448" t="s">
        <v>706</v>
      </c>
    </row>
    <row r="26" spans="1:1">
      <c r="A26" s="448" t="s">
        <v>707</v>
      </c>
    </row>
    <row r="27" spans="1:1">
      <c r="A27" s="448" t="s">
        <v>709</v>
      </c>
    </row>
    <row r="28" spans="1:1">
      <c r="A28" s="448" t="s">
        <v>708</v>
      </c>
    </row>
    <row r="29" spans="1:1">
      <c r="A29" s="327"/>
    </row>
    <row r="30" spans="1:1">
      <c r="A30" s="326" t="s">
        <v>930</v>
      </c>
    </row>
    <row r="31" spans="1:1">
      <c r="A31" s="326"/>
    </row>
    <row r="32" spans="1:1">
      <c r="A32" s="325" t="s">
        <v>695</v>
      </c>
    </row>
    <row r="33" spans="1:1">
      <c r="A33" s="325" t="s">
        <v>696</v>
      </c>
    </row>
    <row r="34" spans="1:1">
      <c r="A34" s="325" t="s">
        <v>686</v>
      </c>
    </row>
    <row r="35" spans="1:1">
      <c r="A35" s="325" t="s">
        <v>700</v>
      </c>
    </row>
    <row r="36" spans="1:1">
      <c r="A36" s="325" t="s">
        <v>931</v>
      </c>
    </row>
    <row r="37" spans="1:1">
      <c r="A37" s="327"/>
    </row>
    <row r="38" spans="1:1">
      <c r="A38" s="326" t="s">
        <v>932</v>
      </c>
    </row>
    <row r="39" spans="1:1">
      <c r="A39" s="326"/>
    </row>
    <row r="40" spans="1:1">
      <c r="A40" s="325" t="s">
        <v>699</v>
      </c>
    </row>
    <row r="41" spans="1:1">
      <c r="A41" s="325" t="s">
        <v>933</v>
      </c>
    </row>
    <row r="42" spans="1:1">
      <c r="A42" s="325" t="s">
        <v>698</v>
      </c>
    </row>
    <row r="43" spans="1:1">
      <c r="A43" s="325" t="s">
        <v>697</v>
      </c>
    </row>
    <row r="44" spans="1:1">
      <c r="A44" s="325" t="s">
        <v>1038</v>
      </c>
    </row>
    <row r="45" spans="1:1">
      <c r="A45" s="326"/>
    </row>
    <row r="46" spans="1:1">
      <c r="A46" s="324"/>
    </row>
    <row r="47" spans="1:1">
      <c r="A47" s="448" t="s">
        <v>934</v>
      </c>
    </row>
    <row r="48" spans="1:1">
      <c r="A48" s="324"/>
    </row>
    <row r="49" spans="1:1">
      <c r="A49" s="328" t="s">
        <v>935</v>
      </c>
    </row>
    <row r="50" spans="1:1">
      <c r="A50" s="606" t="s">
        <v>936</v>
      </c>
    </row>
    <row r="51" spans="1:1">
      <c r="A51" s="326"/>
    </row>
    <row r="52" spans="1:1">
      <c r="A52" s="324"/>
    </row>
    <row r="53" spans="1:1">
      <c r="A53" s="448" t="s">
        <v>934</v>
      </c>
    </row>
    <row r="54" spans="1:1">
      <c r="A54" s="324"/>
    </row>
    <row r="55" spans="1:1">
      <c r="A55" s="328" t="s">
        <v>937</v>
      </c>
    </row>
    <row r="56" spans="1:1">
      <c r="A56" s="606" t="s">
        <v>938</v>
      </c>
    </row>
    <row r="57" spans="1:1">
      <c r="A57" s="326"/>
    </row>
    <row r="58" spans="1:1">
      <c r="A58" s="324"/>
    </row>
    <row r="59" spans="1:1">
      <c r="A59" s="448" t="s">
        <v>934</v>
      </c>
    </row>
    <row r="60" spans="1:1">
      <c r="A60" s="324"/>
    </row>
    <row r="61" spans="1:1">
      <c r="A61" s="328" t="s">
        <v>939</v>
      </c>
    </row>
    <row r="62" spans="1:1">
      <c r="A62" s="606" t="s">
        <v>940</v>
      </c>
    </row>
    <row r="63" spans="1:1">
      <c r="A63" s="322" t="s">
        <v>710</v>
      </c>
    </row>
    <row r="64" spans="1:1">
      <c r="A64" s="327"/>
    </row>
    <row r="65" spans="1:1">
      <c r="A65" s="328" t="s">
        <v>941</v>
      </c>
    </row>
    <row r="66" spans="1:1">
      <c r="A66" s="326"/>
    </row>
    <row r="67" spans="1:1">
      <c r="A67" s="325" t="s">
        <v>713</v>
      </c>
    </row>
    <row r="68" spans="1:1">
      <c r="A68" s="325" t="s">
        <v>711</v>
      </c>
    </row>
    <row r="69" spans="1:1">
      <c r="A69" s="325" t="s">
        <v>712</v>
      </c>
    </row>
    <row r="70" spans="1:1">
      <c r="A70" s="325" t="s">
        <v>715</v>
      </c>
    </row>
    <row r="71" spans="1:1">
      <c r="A71" s="325" t="s">
        <v>714</v>
      </c>
    </row>
    <row r="72" spans="1:1">
      <c r="A72" s="325" t="s">
        <v>942</v>
      </c>
    </row>
    <row r="73" spans="1:1">
      <c r="A73" s="327"/>
    </row>
    <row r="74" spans="1:1">
      <c r="A74" s="326" t="s">
        <v>943</v>
      </c>
    </row>
    <row r="75" spans="1:1">
      <c r="A75" s="327"/>
    </row>
    <row r="76" spans="1:1">
      <c r="A76" s="328" t="s">
        <v>944</v>
      </c>
    </row>
    <row r="77" spans="1:1">
      <c r="A77" s="326"/>
    </row>
    <row r="78" spans="1:1">
      <c r="A78" s="325" t="s">
        <v>945</v>
      </c>
    </row>
    <row r="79" spans="1:1">
      <c r="A79" s="325" t="s">
        <v>717</v>
      </c>
    </row>
    <row r="80" spans="1:1">
      <c r="A80" s="325" t="s">
        <v>946</v>
      </c>
    </row>
    <row r="81" spans="1:1">
      <c r="A81" s="325" t="s">
        <v>718</v>
      </c>
    </row>
    <row r="82" spans="1:1">
      <c r="A82" s="326"/>
    </row>
    <row r="83" spans="1:1">
      <c r="A83" s="324"/>
    </row>
    <row r="84" spans="1:1">
      <c r="A84" s="448" t="s">
        <v>934</v>
      </c>
    </row>
    <row r="85" spans="1:1">
      <c r="A85" s="324"/>
    </row>
    <row r="86" spans="1:1">
      <c r="A86" s="328" t="s">
        <v>947</v>
      </c>
    </row>
    <row r="87" spans="1:1">
      <c r="A87" s="606" t="s">
        <v>948</v>
      </c>
    </row>
    <row r="88" spans="1:1">
      <c r="A88" s="326"/>
    </row>
    <row r="89" spans="1:1">
      <c r="A89" s="324"/>
    </row>
    <row r="90" spans="1:1">
      <c r="A90" s="448" t="s">
        <v>934</v>
      </c>
    </row>
    <row r="91" spans="1:1">
      <c r="A91" s="324"/>
    </row>
    <row r="92" spans="1:1">
      <c r="A92" s="328" t="s">
        <v>949</v>
      </c>
    </row>
    <row r="93" spans="1:1">
      <c r="A93" s="606" t="s">
        <v>950</v>
      </c>
    </row>
    <row r="94" spans="1:1">
      <c r="A94" s="327"/>
    </row>
    <row r="95" spans="1:1">
      <c r="A95" s="328" t="s">
        <v>951</v>
      </c>
    </row>
    <row r="96" spans="1:1">
      <c r="A96" s="322" t="s">
        <v>952</v>
      </c>
    </row>
    <row r="97" spans="1:1">
      <c r="A97" s="327"/>
    </row>
    <row r="98" spans="1:1">
      <c r="A98" s="328" t="s">
        <v>953</v>
      </c>
    </row>
    <row r="99" spans="1:1">
      <c r="A99" s="326"/>
    </row>
    <row r="100" spans="1:1">
      <c r="A100" s="325" t="s">
        <v>954</v>
      </c>
    </row>
    <row r="101" spans="1:1">
      <c r="A101" s="325" t="s">
        <v>722</v>
      </c>
    </row>
    <row r="102" spans="1:1">
      <c r="A102" s="325" t="s">
        <v>721</v>
      </c>
    </row>
    <row r="103" spans="1:1">
      <c r="A103" s="325" t="s">
        <v>955</v>
      </c>
    </row>
    <row r="104" spans="1:1">
      <c r="A104" s="326"/>
    </row>
    <row r="105" spans="1:1">
      <c r="A105" s="325" t="s">
        <v>719</v>
      </c>
    </row>
    <row r="106" spans="1:1">
      <c r="A106" s="448" t="s">
        <v>956</v>
      </c>
    </row>
    <row r="107" spans="1:1">
      <c r="A107" s="448" t="s">
        <v>957</v>
      </c>
    </row>
    <row r="108" spans="1:1">
      <c r="A108" s="448" t="s">
        <v>958</v>
      </c>
    </row>
    <row r="109" spans="1:1">
      <c r="A109" s="448" t="s">
        <v>959</v>
      </c>
    </row>
    <row r="110" spans="1:1">
      <c r="A110" s="325" t="s">
        <v>720</v>
      </c>
    </row>
    <row r="111" spans="1:1">
      <c r="A111" s="327"/>
    </row>
    <row r="112" spans="1:1">
      <c r="A112" s="328" t="s">
        <v>960</v>
      </c>
    </row>
    <row r="113" spans="1:1">
      <c r="A113" s="322" t="s">
        <v>961</v>
      </c>
    </row>
    <row r="114" spans="1:1">
      <c r="A114" s="327"/>
    </row>
    <row r="115" spans="1:1">
      <c r="A115" s="328" t="s">
        <v>962</v>
      </c>
    </row>
    <row r="116" spans="1:1">
      <c r="A116" s="327"/>
    </row>
    <row r="117" spans="1:1">
      <c r="A117" s="326" t="s">
        <v>963</v>
      </c>
    </row>
    <row r="118" spans="1:1">
      <c r="A118" s="326"/>
    </row>
    <row r="119" spans="1:1">
      <c r="A119" s="325" t="s">
        <v>723</v>
      </c>
    </row>
    <row r="120" spans="1:1">
      <c r="A120" s="325" t="s">
        <v>964</v>
      </c>
    </row>
    <row r="121" spans="1:1">
      <c r="A121" s="325" t="s">
        <v>965</v>
      </c>
    </row>
    <row r="122" spans="1:1">
      <c r="A122" s="325" t="s">
        <v>966</v>
      </c>
    </row>
    <row r="123" spans="1:1">
      <c r="A123" s="327"/>
    </row>
    <row r="124" spans="1:1">
      <c r="A124" s="326" t="s">
        <v>967</v>
      </c>
    </row>
    <row r="125" spans="1:1">
      <c r="A125" s="326"/>
    </row>
    <row r="126" spans="1:1">
      <c r="A126" s="325" t="s">
        <v>968</v>
      </c>
    </row>
    <row r="127" spans="1:1">
      <c r="A127" s="325" t="s">
        <v>727</v>
      </c>
    </row>
    <row r="128" spans="1:1">
      <c r="A128" s="327"/>
    </row>
    <row r="129" spans="1:1">
      <c r="A129" s="326" t="s">
        <v>969</v>
      </c>
    </row>
    <row r="130" spans="1:1">
      <c r="A130" s="326"/>
    </row>
    <row r="131" spans="1:1">
      <c r="A131" s="325" t="s">
        <v>725</v>
      </c>
    </row>
    <row r="132" spans="1:1">
      <c r="A132" s="325" t="s">
        <v>726</v>
      </c>
    </row>
    <row r="133" spans="1:1">
      <c r="A133" s="327"/>
    </row>
    <row r="134" spans="1:1">
      <c r="A134" s="326" t="s">
        <v>970</v>
      </c>
    </row>
    <row r="135" spans="1:1">
      <c r="A135" s="326"/>
    </row>
    <row r="136" spans="1:1">
      <c r="A136" s="324"/>
    </row>
    <row r="137" spans="1:1">
      <c r="A137" s="448" t="s">
        <v>971</v>
      </c>
    </row>
    <row r="138" spans="1:1">
      <c r="A138" s="448" t="s">
        <v>972</v>
      </c>
    </row>
    <row r="139" spans="1:1">
      <c r="A139" s="324"/>
    </row>
    <row r="140" spans="1:1">
      <c r="A140" s="448" t="s">
        <v>973</v>
      </c>
    </row>
    <row r="141" spans="1:1">
      <c r="A141" s="448" t="s">
        <v>974</v>
      </c>
    </row>
    <row r="142" spans="1:1">
      <c r="A142" s="324"/>
    </row>
    <row r="143" spans="1:1">
      <c r="A143" s="448" t="s">
        <v>975</v>
      </c>
    </row>
    <row r="144" spans="1:1">
      <c r="A144" s="448" t="s">
        <v>976</v>
      </c>
    </row>
    <row r="145" spans="1:1">
      <c r="A145" s="322" t="s">
        <v>728</v>
      </c>
    </row>
    <row r="146" spans="1:1">
      <c r="A146" s="327"/>
    </row>
    <row r="147" spans="1:1">
      <c r="A147" s="328" t="s">
        <v>977</v>
      </c>
    </row>
    <row r="148" spans="1:1">
      <c r="A148" s="326"/>
    </row>
    <row r="149" spans="1:1">
      <c r="A149" s="325" t="s">
        <v>729</v>
      </c>
    </row>
    <row r="150" spans="1:1">
      <c r="A150" s="325" t="s">
        <v>730</v>
      </c>
    </row>
    <row r="151" spans="1:1">
      <c r="A151" s="325" t="s">
        <v>732</v>
      </c>
    </row>
    <row r="152" spans="1:1">
      <c r="A152" s="325" t="s">
        <v>1030</v>
      </c>
    </row>
    <row r="153" spans="1:1">
      <c r="A153" s="325" t="s">
        <v>733</v>
      </c>
    </row>
    <row r="154" spans="1:1">
      <c r="A154" s="325" t="s">
        <v>731</v>
      </c>
    </row>
    <row r="155" spans="1:1">
      <c r="A155" s="325" t="s">
        <v>734</v>
      </c>
    </row>
    <row r="156" spans="1:1">
      <c r="A156" s="327"/>
    </row>
    <row r="157" spans="1:1">
      <c r="A157" s="328" t="s">
        <v>978</v>
      </c>
    </row>
    <row r="158" spans="1:1">
      <c r="A158" s="322" t="s">
        <v>979</v>
      </c>
    </row>
    <row r="159" spans="1:1">
      <c r="A159" s="327"/>
    </row>
    <row r="160" spans="1:1">
      <c r="A160" s="328" t="s">
        <v>980</v>
      </c>
    </row>
    <row r="161" spans="1:1">
      <c r="A161" s="326"/>
    </row>
    <row r="162" spans="1:1">
      <c r="A162" s="325" t="s">
        <v>735</v>
      </c>
    </row>
    <row r="163" spans="1:1">
      <c r="A163" s="325" t="s">
        <v>736</v>
      </c>
    </row>
    <row r="164" spans="1:1">
      <c r="A164" s="325" t="s">
        <v>738</v>
      </c>
    </row>
    <row r="165" spans="1:1">
      <c r="A165" s="325" t="s">
        <v>737</v>
      </c>
    </row>
    <row r="166" spans="1:1">
      <c r="A166" s="325" t="s">
        <v>739</v>
      </c>
    </row>
    <row r="167" spans="1:1">
      <c r="A167" s="325" t="s">
        <v>740</v>
      </c>
    </row>
    <row r="168" spans="1:1">
      <c r="A168" s="325" t="s">
        <v>981</v>
      </c>
    </row>
    <row r="169" spans="1:1">
      <c r="A169" s="325" t="s">
        <v>1031</v>
      </c>
    </row>
    <row r="170" spans="1:1">
      <c r="A170" s="325" t="s">
        <v>741</v>
      </c>
    </row>
    <row r="171" spans="1:1">
      <c r="A171" s="327"/>
    </row>
    <row r="172" spans="1:1">
      <c r="A172" s="328" t="s">
        <v>982</v>
      </c>
    </row>
    <row r="173" spans="1:1">
      <c r="A173" s="327"/>
    </row>
    <row r="174" spans="1:1">
      <c r="A174" s="328" t="s">
        <v>983</v>
      </c>
    </row>
    <row r="175" spans="1:1">
      <c r="A175" s="327"/>
    </row>
    <row r="176" spans="1:1">
      <c r="A176" s="328" t="s">
        <v>984</v>
      </c>
    </row>
    <row r="177" spans="1:1">
      <c r="A177" s="322" t="s">
        <v>742</v>
      </c>
    </row>
    <row r="178" spans="1:1">
      <c r="A178" s="327"/>
    </row>
    <row r="179" spans="1:1">
      <c r="A179" s="328" t="s">
        <v>985</v>
      </c>
    </row>
    <row r="180" spans="1:1">
      <c r="A180" s="326"/>
    </row>
    <row r="181" spans="1:1">
      <c r="A181" s="325" t="s">
        <v>750</v>
      </c>
    </row>
    <row r="182" spans="1:1">
      <c r="A182" s="325" t="s">
        <v>716</v>
      </c>
    </row>
    <row r="183" spans="1:1">
      <c r="A183" s="325" t="s">
        <v>743</v>
      </c>
    </row>
    <row r="184" spans="1:1" ht="12.75" customHeight="1">
      <c r="A184" s="325" t="s">
        <v>744</v>
      </c>
    </row>
    <row r="185" spans="1:1" ht="12.75" customHeight="1">
      <c r="A185" s="327"/>
    </row>
    <row r="186" spans="1:1">
      <c r="A186" s="326" t="s">
        <v>986</v>
      </c>
    </row>
    <row r="187" spans="1:1">
      <c r="A187" s="326"/>
    </row>
    <row r="188" spans="1:1">
      <c r="A188" s="325" t="s">
        <v>987</v>
      </c>
    </row>
    <row r="189" spans="1:1">
      <c r="A189" s="325" t="s">
        <v>749</v>
      </c>
    </row>
    <row r="190" spans="1:1">
      <c r="A190" s="325" t="s">
        <v>746</v>
      </c>
    </row>
    <row r="191" spans="1:1">
      <c r="A191" s="325" t="s">
        <v>748</v>
      </c>
    </row>
    <row r="192" spans="1:1">
      <c r="A192" s="325" t="s">
        <v>988</v>
      </c>
    </row>
    <row r="193" spans="1:1">
      <c r="A193" s="326"/>
    </row>
    <row r="194" spans="1:1">
      <c r="A194" s="325" t="s">
        <v>989</v>
      </c>
    </row>
    <row r="195" spans="1:1">
      <c r="A195" s="325" t="s">
        <v>990</v>
      </c>
    </row>
    <row r="196" spans="1:1">
      <c r="A196" s="325" t="s">
        <v>991</v>
      </c>
    </row>
    <row r="197" spans="1:1">
      <c r="A197" s="325" t="s">
        <v>992</v>
      </c>
    </row>
    <row r="198" spans="1:1">
      <c r="A198" s="327"/>
    </row>
    <row r="199" spans="1:1">
      <c r="A199" s="328" t="s">
        <v>993</v>
      </c>
    </row>
    <row r="200" spans="1:1">
      <c r="A200" s="322" t="s">
        <v>751</v>
      </c>
    </row>
    <row r="201" spans="1:1">
      <c r="A201" s="324" t="s">
        <v>752</v>
      </c>
    </row>
    <row r="202" spans="1:1">
      <c r="A202" s="326" t="s">
        <v>1029</v>
      </c>
    </row>
    <row r="203" spans="1:1" ht="21">
      <c r="A203" s="329" t="s">
        <v>1208</v>
      </c>
    </row>
    <row r="204" spans="1:1">
      <c r="A204" s="323" t="s">
        <v>753</v>
      </c>
    </row>
    <row r="205" spans="1:1">
      <c r="A205" s="323" t="s">
        <v>723</v>
      </c>
    </row>
    <row r="206" spans="1:1">
      <c r="A206" s="323" t="s">
        <v>724</v>
      </c>
    </row>
    <row r="207" spans="1:1">
      <c r="A207" s="323" t="s">
        <v>754</v>
      </c>
    </row>
    <row r="208" spans="1:1">
      <c r="A208" s="323" t="s">
        <v>755</v>
      </c>
    </row>
    <row r="209" spans="1:9">
      <c r="A209" s="323" t="s">
        <v>756</v>
      </c>
    </row>
    <row r="210" spans="1:9">
      <c r="A210" s="323" t="s">
        <v>757</v>
      </c>
    </row>
    <row r="211" spans="1:9">
      <c r="A211" s="323" t="s">
        <v>758</v>
      </c>
    </row>
    <row r="212" spans="1:9" ht="12.75" customHeight="1">
      <c r="A212" s="323" t="s">
        <v>706</v>
      </c>
    </row>
    <row r="213" spans="1:9" ht="12.75" customHeight="1">
      <c r="A213" s="326" t="s">
        <v>706</v>
      </c>
    </row>
    <row r="214" spans="1:9" ht="13.95" customHeight="1" thickBot="1">
      <c r="A214" s="322" t="s">
        <v>759</v>
      </c>
    </row>
    <row r="215" spans="1:9" ht="13.5" customHeight="1" thickBot="1">
      <c r="A215" s="607" t="s">
        <v>490</v>
      </c>
      <c r="B215" s="607" t="s">
        <v>491</v>
      </c>
      <c r="C215" s="607" t="s">
        <v>492</v>
      </c>
      <c r="D215" s="607" t="s">
        <v>453</v>
      </c>
      <c r="E215" s="607" t="s">
        <v>493</v>
      </c>
      <c r="F215" s="607" t="s">
        <v>494</v>
      </c>
      <c r="G215" s="607" t="s">
        <v>495</v>
      </c>
      <c r="H215" s="607" t="s">
        <v>496</v>
      </c>
      <c r="I215" s="607" t="s">
        <v>497</v>
      </c>
    </row>
    <row r="216" spans="1:9" ht="13.2" customHeight="1">
      <c r="A216" s="571" t="s">
        <v>1204</v>
      </c>
      <c r="B216" s="572"/>
      <c r="C216" s="572"/>
      <c r="D216" s="572"/>
      <c r="E216" s="572"/>
      <c r="F216" s="572"/>
      <c r="G216" s="572"/>
      <c r="H216" s="572"/>
      <c r="I216" s="573"/>
    </row>
    <row r="217" spans="1:9" ht="13.95" customHeight="1" thickBot="1">
      <c r="A217" s="574" t="s">
        <v>498</v>
      </c>
      <c r="B217" s="575"/>
      <c r="C217" s="575"/>
      <c r="D217" s="575"/>
      <c r="E217" s="575"/>
      <c r="F217" s="575"/>
      <c r="G217" s="575"/>
      <c r="H217" s="575"/>
      <c r="I217" s="576"/>
    </row>
    <row r="218" spans="1:9" ht="13.8" thickBot="1">
      <c r="A218" s="608">
        <v>42078</v>
      </c>
      <c r="B218" s="609" t="s">
        <v>1147</v>
      </c>
      <c r="C218" s="609" t="s">
        <v>1148</v>
      </c>
      <c r="D218" s="609" t="s">
        <v>1149</v>
      </c>
      <c r="E218" s="609" t="s">
        <v>1150</v>
      </c>
      <c r="F218" s="424" t="s">
        <v>1079</v>
      </c>
      <c r="G218" s="609" t="s">
        <v>1151</v>
      </c>
      <c r="H218" s="610">
        <v>107848</v>
      </c>
      <c r="I218" s="610">
        <v>555159</v>
      </c>
    </row>
    <row r="219" spans="1:9" ht="13.8" thickBot="1">
      <c r="A219" s="608">
        <v>42139</v>
      </c>
      <c r="B219" s="609" t="s">
        <v>1152</v>
      </c>
      <c r="C219" s="609" t="s">
        <v>1153</v>
      </c>
      <c r="D219" s="609" t="s">
        <v>1078</v>
      </c>
      <c r="E219" s="609" t="s">
        <v>1154</v>
      </c>
      <c r="F219" s="424" t="s">
        <v>1079</v>
      </c>
      <c r="G219" s="609" t="s">
        <v>1155</v>
      </c>
      <c r="H219" s="610">
        <v>36528</v>
      </c>
      <c r="I219" s="610">
        <v>212173</v>
      </c>
    </row>
    <row r="220" spans="1:9" ht="13.8" thickBot="1">
      <c r="A220" s="607" t="s">
        <v>500</v>
      </c>
      <c r="B220" s="609" t="s">
        <v>1156</v>
      </c>
      <c r="C220" s="609" t="s">
        <v>1157</v>
      </c>
      <c r="D220" s="609" t="s">
        <v>1158</v>
      </c>
      <c r="E220" s="609" t="s">
        <v>1159</v>
      </c>
      <c r="F220" s="424" t="s">
        <v>1082</v>
      </c>
      <c r="G220" s="609" t="s">
        <v>1159</v>
      </c>
      <c r="H220" s="610">
        <v>23885</v>
      </c>
      <c r="I220" s="610">
        <v>194547</v>
      </c>
    </row>
    <row r="221" spans="1:9" ht="13.8" thickBot="1">
      <c r="A221" s="608">
        <v>42262</v>
      </c>
      <c r="B221" s="609" t="s">
        <v>1160</v>
      </c>
      <c r="C221" s="609" t="s">
        <v>1161</v>
      </c>
      <c r="D221" s="609" t="s">
        <v>1162</v>
      </c>
      <c r="E221" s="609" t="s">
        <v>499</v>
      </c>
      <c r="F221" s="424" t="s">
        <v>1082</v>
      </c>
      <c r="G221" s="609" t="s">
        <v>1163</v>
      </c>
      <c r="H221" s="610">
        <v>4419</v>
      </c>
      <c r="I221" s="610">
        <v>56986</v>
      </c>
    </row>
    <row r="222" spans="1:9" ht="13.8" thickBot="1">
      <c r="A222" s="608">
        <v>42353</v>
      </c>
      <c r="B222" s="609" t="s">
        <v>1164</v>
      </c>
      <c r="C222" s="609" t="s">
        <v>1165</v>
      </c>
      <c r="D222" s="609" t="s">
        <v>1080</v>
      </c>
      <c r="E222" s="609" t="s">
        <v>499</v>
      </c>
      <c r="F222" s="424" t="s">
        <v>1082</v>
      </c>
      <c r="G222" s="609" t="s">
        <v>1166</v>
      </c>
      <c r="H222" s="610">
        <v>16471</v>
      </c>
      <c r="I222" s="610">
        <v>215572</v>
      </c>
    </row>
    <row r="223" spans="1:9" ht="13.8" thickBot="1">
      <c r="A223" s="608">
        <v>42079</v>
      </c>
      <c r="B223" s="609" t="s">
        <v>1167</v>
      </c>
      <c r="C223" s="609" t="s">
        <v>1168</v>
      </c>
      <c r="D223" s="609" t="s">
        <v>1081</v>
      </c>
      <c r="E223" s="609" t="s">
        <v>499</v>
      </c>
      <c r="F223" s="424" t="s">
        <v>1082</v>
      </c>
      <c r="G223" s="609" t="s">
        <v>1169</v>
      </c>
      <c r="H223" s="611">
        <v>312</v>
      </c>
      <c r="I223" s="610">
        <v>58107</v>
      </c>
    </row>
    <row r="224" spans="1:9" ht="13.8" thickBot="1">
      <c r="A224" s="608">
        <v>42140</v>
      </c>
      <c r="B224" s="609" t="s">
        <v>1170</v>
      </c>
      <c r="C224" s="609" t="s">
        <v>1171</v>
      </c>
      <c r="D224" s="609" t="s">
        <v>1172</v>
      </c>
      <c r="E224" s="609" t="s">
        <v>499</v>
      </c>
      <c r="F224" s="424" t="s">
        <v>1173</v>
      </c>
      <c r="G224" s="609" t="s">
        <v>1174</v>
      </c>
      <c r="H224" s="611">
        <v>33</v>
      </c>
      <c r="I224" s="610">
        <v>2817</v>
      </c>
    </row>
    <row r="225" spans="1:9" ht="13.8" thickBot="1">
      <c r="A225" s="607" t="s">
        <v>501</v>
      </c>
      <c r="B225" s="609" t="s">
        <v>1175</v>
      </c>
      <c r="C225" s="609" t="s">
        <v>1176</v>
      </c>
      <c r="D225" s="609" t="s">
        <v>1177</v>
      </c>
      <c r="E225" s="609" t="s">
        <v>499</v>
      </c>
      <c r="F225" s="424" t="s">
        <v>1178</v>
      </c>
      <c r="G225" s="609" t="s">
        <v>1179</v>
      </c>
      <c r="H225" s="611">
        <v>282</v>
      </c>
      <c r="I225" s="610">
        <v>4004</v>
      </c>
    </row>
    <row r="226" spans="1:9" ht="13.8" thickBot="1">
      <c r="A226" s="608">
        <v>42263</v>
      </c>
      <c r="B226" s="609" t="s">
        <v>499</v>
      </c>
      <c r="C226" s="609" t="s">
        <v>499</v>
      </c>
      <c r="D226" s="609" t="s">
        <v>499</v>
      </c>
      <c r="E226" s="609" t="s">
        <v>499</v>
      </c>
      <c r="F226" s="424" t="s">
        <v>1180</v>
      </c>
      <c r="G226" s="609" t="s">
        <v>1083</v>
      </c>
      <c r="H226" s="611">
        <v>0</v>
      </c>
      <c r="I226" s="611">
        <v>849</v>
      </c>
    </row>
    <row r="227" spans="1:9" ht="13.8" thickBot="1">
      <c r="A227" s="608">
        <v>42354</v>
      </c>
      <c r="B227" s="609" t="s">
        <v>1181</v>
      </c>
      <c r="C227" s="609" t="s">
        <v>1182</v>
      </c>
      <c r="D227" s="609" t="s">
        <v>1183</v>
      </c>
      <c r="E227" s="609" t="s">
        <v>499</v>
      </c>
      <c r="F227" s="424" t="s">
        <v>1184</v>
      </c>
      <c r="G227" s="609" t="s">
        <v>1185</v>
      </c>
      <c r="H227" s="611">
        <v>358</v>
      </c>
      <c r="I227" s="610">
        <v>7750</v>
      </c>
    </row>
    <row r="228" spans="1:9" ht="13.8" thickBot="1">
      <c r="A228" s="608">
        <v>42080</v>
      </c>
      <c r="B228" s="609" t="s">
        <v>499</v>
      </c>
      <c r="C228" s="609" t="s">
        <v>499</v>
      </c>
      <c r="D228" s="609" t="s">
        <v>499</v>
      </c>
      <c r="E228" s="609" t="s">
        <v>499</v>
      </c>
      <c r="F228" s="424" t="s">
        <v>1184</v>
      </c>
      <c r="G228" s="609" t="s">
        <v>1186</v>
      </c>
      <c r="H228" s="611">
        <v>0</v>
      </c>
      <c r="I228" s="611">
        <v>239</v>
      </c>
    </row>
    <row r="229" spans="1:9" ht="13.8" thickBot="1">
      <c r="A229" s="608">
        <v>42141</v>
      </c>
      <c r="B229" s="609" t="s">
        <v>499</v>
      </c>
      <c r="C229" s="609" t="s">
        <v>499</v>
      </c>
      <c r="D229" s="609" t="s">
        <v>499</v>
      </c>
      <c r="E229" s="609" t="s">
        <v>499</v>
      </c>
      <c r="F229" s="424" t="s">
        <v>1184</v>
      </c>
      <c r="G229" s="609" t="s">
        <v>1187</v>
      </c>
      <c r="H229" s="611">
        <v>0</v>
      </c>
      <c r="I229" s="611">
        <v>20</v>
      </c>
    </row>
    <row r="230" spans="1:9" ht="13.8" thickBot="1">
      <c r="A230" s="607" t="s">
        <v>502</v>
      </c>
      <c r="B230" s="609" t="s">
        <v>1188</v>
      </c>
      <c r="C230" s="609" t="s">
        <v>1188</v>
      </c>
      <c r="D230" s="609" t="s">
        <v>1189</v>
      </c>
      <c r="E230" s="609" t="s">
        <v>499</v>
      </c>
      <c r="F230" s="424" t="s">
        <v>1190</v>
      </c>
      <c r="G230" s="609" t="s">
        <v>1189</v>
      </c>
      <c r="H230" s="611">
        <v>2</v>
      </c>
      <c r="I230" s="611">
        <v>160</v>
      </c>
    </row>
    <row r="231" spans="1:9" ht="13.8" thickBot="1">
      <c r="A231" s="608">
        <v>42264</v>
      </c>
      <c r="B231" s="609" t="s">
        <v>499</v>
      </c>
      <c r="C231" s="609" t="s">
        <v>499</v>
      </c>
      <c r="D231" s="609" t="s">
        <v>499</v>
      </c>
      <c r="E231" s="609" t="s">
        <v>499</v>
      </c>
      <c r="F231" s="424" t="s">
        <v>1190</v>
      </c>
      <c r="G231" s="609" t="s">
        <v>1191</v>
      </c>
      <c r="H231" s="611">
        <v>0</v>
      </c>
      <c r="I231" s="611">
        <v>0</v>
      </c>
    </row>
    <row r="232" spans="1:9" ht="13.8" thickBot="1">
      <c r="A232" s="608">
        <v>42355</v>
      </c>
      <c r="B232" s="609" t="s">
        <v>1192</v>
      </c>
      <c r="C232" s="609" t="s">
        <v>1193</v>
      </c>
      <c r="D232" s="609" t="s">
        <v>1192</v>
      </c>
      <c r="E232" s="609" t="s">
        <v>499</v>
      </c>
      <c r="F232" s="424" t="s">
        <v>1194</v>
      </c>
      <c r="G232" s="609" t="s">
        <v>1195</v>
      </c>
      <c r="H232" s="611">
        <v>4</v>
      </c>
      <c r="I232" s="611">
        <v>405</v>
      </c>
    </row>
    <row r="233" spans="1:9" ht="13.8" thickBot="1">
      <c r="A233" s="607" t="s">
        <v>883</v>
      </c>
      <c r="B233" s="609" t="s">
        <v>499</v>
      </c>
      <c r="C233" s="609" t="s">
        <v>499</v>
      </c>
      <c r="D233" s="609" t="s">
        <v>499</v>
      </c>
      <c r="E233" s="609" t="s">
        <v>499</v>
      </c>
      <c r="F233" s="424" t="s">
        <v>1196</v>
      </c>
      <c r="G233" s="609" t="s">
        <v>1197</v>
      </c>
      <c r="H233" s="611">
        <v>0</v>
      </c>
      <c r="I233" s="611">
        <v>8</v>
      </c>
    </row>
    <row r="234" spans="1:9" ht="13.8" thickBot="1">
      <c r="A234" s="608">
        <v>42356</v>
      </c>
      <c r="B234" s="609" t="s">
        <v>1198</v>
      </c>
      <c r="C234" s="609" t="s">
        <v>1198</v>
      </c>
      <c r="D234" s="609" t="s">
        <v>1198</v>
      </c>
      <c r="E234" s="609" t="s">
        <v>499</v>
      </c>
      <c r="F234" s="424" t="s">
        <v>1196</v>
      </c>
      <c r="G234" s="609" t="s">
        <v>1164</v>
      </c>
      <c r="H234" s="611">
        <v>1</v>
      </c>
      <c r="I234" s="611">
        <v>0</v>
      </c>
    </row>
    <row r="235" spans="1:9" ht="13.8" thickBot="1">
      <c r="A235" s="607" t="s">
        <v>108</v>
      </c>
      <c r="B235" s="609"/>
      <c r="C235" s="609"/>
      <c r="D235" s="609"/>
      <c r="E235" s="609"/>
      <c r="F235" s="424"/>
      <c r="G235" s="609"/>
      <c r="H235" s="610">
        <v>190143</v>
      </c>
      <c r="I235" s="610">
        <v>1308796</v>
      </c>
    </row>
    <row r="236" spans="1:9">
      <c r="A236" s="328" t="s">
        <v>797</v>
      </c>
    </row>
    <row r="237" spans="1:9">
      <c r="A237" s="328" t="s">
        <v>798</v>
      </c>
    </row>
    <row r="238" spans="1:9">
      <c r="A238" s="328" t="s">
        <v>761</v>
      </c>
    </row>
    <row r="239" spans="1:9" ht="13.8">
      <c r="A239" s="612" t="s">
        <v>762</v>
      </c>
    </row>
    <row r="240" spans="1:9">
      <c r="A240" s="329" t="s">
        <v>763</v>
      </c>
    </row>
    <row r="241" spans="1:1">
      <c r="A241" s="323" t="s">
        <v>884</v>
      </c>
    </row>
    <row r="242" spans="1:1">
      <c r="A242" s="323" t="s">
        <v>885</v>
      </c>
    </row>
    <row r="243" spans="1:1">
      <c r="A243" s="323" t="s">
        <v>886</v>
      </c>
    </row>
    <row r="244" spans="1:1">
      <c r="A244" s="323" t="s">
        <v>887</v>
      </c>
    </row>
    <row r="245" spans="1:1">
      <c r="A245" s="323" t="s">
        <v>888</v>
      </c>
    </row>
    <row r="246" spans="1:1">
      <c r="A246" s="323" t="s">
        <v>764</v>
      </c>
    </row>
    <row r="247" spans="1:1">
      <c r="A247" s="323" t="s">
        <v>889</v>
      </c>
    </row>
    <row r="248" spans="1:1">
      <c r="A248" s="323" t="s">
        <v>766</v>
      </c>
    </row>
    <row r="249" spans="1:1">
      <c r="A249" s="329" t="s">
        <v>767</v>
      </c>
    </row>
    <row r="250" spans="1:1">
      <c r="A250" s="323" t="s">
        <v>890</v>
      </c>
    </row>
    <row r="251" spans="1:1">
      <c r="A251" s="323" t="s">
        <v>696</v>
      </c>
    </row>
    <row r="252" spans="1:1">
      <c r="A252" s="323" t="s">
        <v>768</v>
      </c>
    </row>
    <row r="253" spans="1:1">
      <c r="A253" s="323" t="s">
        <v>769</v>
      </c>
    </row>
    <row r="254" spans="1:1">
      <c r="A254" s="323" t="s">
        <v>891</v>
      </c>
    </row>
    <row r="255" spans="1:1">
      <c r="A255" s="323" t="s">
        <v>770</v>
      </c>
    </row>
    <row r="256" spans="1:1">
      <c r="A256" s="323" t="s">
        <v>771</v>
      </c>
    </row>
    <row r="257" spans="1:1">
      <c r="A257" s="323" t="s">
        <v>772</v>
      </c>
    </row>
    <row r="258" spans="1:1">
      <c r="A258" s="323" t="s">
        <v>773</v>
      </c>
    </row>
    <row r="259" spans="1:1">
      <c r="A259" s="323" t="s">
        <v>719</v>
      </c>
    </row>
    <row r="260" spans="1:1">
      <c r="A260" s="323" t="s">
        <v>774</v>
      </c>
    </row>
    <row r="261" spans="1:1">
      <c r="A261" s="323" t="s">
        <v>765</v>
      </c>
    </row>
    <row r="262" spans="1:1">
      <c r="A262" s="328" t="s">
        <v>775</v>
      </c>
    </row>
    <row r="263" spans="1:1">
      <c r="A263" s="328" t="s">
        <v>776</v>
      </c>
    </row>
    <row r="264" spans="1:1">
      <c r="A264" s="449"/>
    </row>
    <row r="265" spans="1:1" ht="13.8">
      <c r="A265" s="612" t="s">
        <v>1032</v>
      </c>
    </row>
    <row r="266" spans="1:1">
      <c r="A266" s="450"/>
    </row>
    <row r="267" spans="1:1">
      <c r="A267" s="451" t="s">
        <v>994</v>
      </c>
    </row>
    <row r="268" spans="1:1">
      <c r="A268" s="452" t="s">
        <v>995</v>
      </c>
    </row>
    <row r="269" spans="1:1">
      <c r="A269" s="452" t="s">
        <v>996</v>
      </c>
    </row>
    <row r="270" spans="1:1">
      <c r="A270" s="451" t="s">
        <v>997</v>
      </c>
    </row>
    <row r="271" spans="1:1">
      <c r="A271" s="452" t="s">
        <v>998</v>
      </c>
    </row>
    <row r="272" spans="1:1">
      <c r="A272" s="453" t="s">
        <v>999</v>
      </c>
    </row>
    <row r="273" spans="1:1">
      <c r="A273" s="453" t="s">
        <v>109</v>
      </c>
    </row>
    <row r="274" spans="1:1">
      <c r="A274" s="453" t="s">
        <v>1000</v>
      </c>
    </row>
    <row r="275" spans="1:1">
      <c r="A275" s="453" t="s">
        <v>1001</v>
      </c>
    </row>
    <row r="276" spans="1:1">
      <c r="A276" s="451"/>
    </row>
    <row r="277" spans="1:1">
      <c r="A277" s="328" t="s">
        <v>1002</v>
      </c>
    </row>
    <row r="278" spans="1:1">
      <c r="A278" s="450"/>
    </row>
    <row r="279" spans="1:1">
      <c r="A279" s="454" t="s">
        <v>1003</v>
      </c>
    </row>
    <row r="280" spans="1:1">
      <c r="A280" s="454" t="s">
        <v>1004</v>
      </c>
    </row>
    <row r="281" spans="1:1">
      <c r="A281" s="454" t="s">
        <v>1005</v>
      </c>
    </row>
    <row r="282" spans="1:1">
      <c r="A282" s="454" t="s">
        <v>1006</v>
      </c>
    </row>
    <row r="283" spans="1:1">
      <c r="A283" s="454" t="s">
        <v>1007</v>
      </c>
    </row>
    <row r="284" spans="1:1">
      <c r="A284" s="454" t="s">
        <v>1008</v>
      </c>
    </row>
    <row r="285" spans="1:1">
      <c r="A285" s="454" t="s">
        <v>1009</v>
      </c>
    </row>
    <row r="286" spans="1:1">
      <c r="A286" s="454" t="s">
        <v>1010</v>
      </c>
    </row>
    <row r="287" spans="1:1">
      <c r="A287" s="454" t="s">
        <v>1011</v>
      </c>
    </row>
    <row r="288" spans="1:1">
      <c r="A288" s="454" t="s">
        <v>1012</v>
      </c>
    </row>
    <row r="289" spans="1:1">
      <c r="A289" s="454" t="s">
        <v>1013</v>
      </c>
    </row>
    <row r="290" spans="1:1">
      <c r="A290" s="454" t="s">
        <v>1014</v>
      </c>
    </row>
    <row r="291" spans="1:1">
      <c r="A291" s="454" t="s">
        <v>1015</v>
      </c>
    </row>
    <row r="292" spans="1:1">
      <c r="A292" s="449"/>
    </row>
    <row r="293" spans="1:1">
      <c r="A293" s="450"/>
    </row>
    <row r="294" spans="1:1" ht="13.8">
      <c r="A294" s="612" t="s">
        <v>777</v>
      </c>
    </row>
    <row r="295" spans="1:1">
      <c r="A295" s="451"/>
    </row>
    <row r="296" spans="1:1">
      <c r="A296" s="455" t="s">
        <v>778</v>
      </c>
    </row>
    <row r="297" spans="1:1">
      <c r="A297" s="455" t="s">
        <v>779</v>
      </c>
    </row>
    <row r="298" spans="1:1">
      <c r="A298" s="455" t="s">
        <v>780</v>
      </c>
    </row>
    <row r="299" spans="1:1">
      <c r="A299" s="450"/>
    </row>
    <row r="300" spans="1:1" ht="13.8">
      <c r="A300" s="612" t="s">
        <v>1016</v>
      </c>
    </row>
    <row r="301" spans="1:1">
      <c r="A301" s="451"/>
    </row>
    <row r="302" spans="1:1">
      <c r="A302" s="455" t="s">
        <v>1017</v>
      </c>
    </row>
    <row r="303" spans="1:1">
      <c r="A303" s="455" t="s">
        <v>1018</v>
      </c>
    </row>
    <row r="304" spans="1:1">
      <c r="A304" s="455" t="s">
        <v>992</v>
      </c>
    </row>
    <row r="305" spans="1:1">
      <c r="A305" s="455" t="s">
        <v>991</v>
      </c>
    </row>
    <row r="306" spans="1:1">
      <c r="A306" s="455" t="s">
        <v>746</v>
      </c>
    </row>
    <row r="307" spans="1:1">
      <c r="A307" s="455" t="s">
        <v>745</v>
      </c>
    </row>
    <row r="308" spans="1:1">
      <c r="A308" s="455" t="s">
        <v>747</v>
      </c>
    </row>
    <row r="309" spans="1:1">
      <c r="A309" s="455" t="s">
        <v>748</v>
      </c>
    </row>
    <row r="310" spans="1:1">
      <c r="A310" s="455" t="s">
        <v>749</v>
      </c>
    </row>
    <row r="311" spans="1:1">
      <c r="A311" s="455" t="s">
        <v>1019</v>
      </c>
    </row>
    <row r="312" spans="1:1">
      <c r="A312" s="328" t="s">
        <v>781</v>
      </c>
    </row>
    <row r="313" spans="1:1" ht="13.8" thickBot="1">
      <c r="A313" s="450"/>
    </row>
    <row r="314" spans="1:1" ht="13.8" thickBot="1">
      <c r="A314" s="456"/>
    </row>
    <row r="315" spans="1:1" ht="13.8" thickBot="1">
      <c r="A315" s="457" t="s">
        <v>782</v>
      </c>
    </row>
    <row r="316" spans="1:1" ht="13.8" thickBot="1">
      <c r="A316" s="457" t="s">
        <v>783</v>
      </c>
    </row>
    <row r="317" spans="1:1" ht="13.8" thickBot="1">
      <c r="A317" s="457" t="s">
        <v>1020</v>
      </c>
    </row>
    <row r="318" spans="1:1" ht="13.8" thickBot="1">
      <c r="A318" s="457" t="s">
        <v>784</v>
      </c>
    </row>
    <row r="319" spans="1:1" ht="13.8" thickBot="1">
      <c r="A319" s="457" t="s">
        <v>785</v>
      </c>
    </row>
    <row r="320" spans="1:1" ht="13.8" thickBot="1">
      <c r="A320" s="457" t="s">
        <v>786</v>
      </c>
    </row>
    <row r="321" spans="1:1" ht="13.8" thickBot="1">
      <c r="A321" s="457" t="s">
        <v>787</v>
      </c>
    </row>
    <row r="322" spans="1:1" ht="13.8" thickBot="1">
      <c r="A322" s="457" t="s">
        <v>788</v>
      </c>
    </row>
    <row r="323" spans="1:1" ht="13.8" thickBot="1">
      <c r="A323" s="457" t="s">
        <v>789</v>
      </c>
    </row>
    <row r="324" spans="1:1" ht="13.8" thickBot="1">
      <c r="A324" s="457" t="s">
        <v>790</v>
      </c>
    </row>
    <row r="325" spans="1:1" ht="13.8" thickBot="1">
      <c r="A325" s="457" t="s">
        <v>793</v>
      </c>
    </row>
    <row r="326" spans="1:1" ht="13.8" thickBot="1">
      <c r="A326" s="457" t="s">
        <v>791</v>
      </c>
    </row>
    <row r="327" spans="1:1" ht="13.8" thickBot="1">
      <c r="A327" s="457" t="s">
        <v>792</v>
      </c>
    </row>
    <row r="328" spans="1:1">
      <c r="A328" s="613" t="s">
        <v>788</v>
      </c>
    </row>
    <row r="329" spans="1:1">
      <c r="A329" s="451" t="s">
        <v>1021</v>
      </c>
    </row>
    <row r="330" spans="1:1">
      <c r="A330" s="449"/>
    </row>
    <row r="331" spans="1:1">
      <c r="A331" s="450" t="s">
        <v>1022</v>
      </c>
    </row>
    <row r="332" spans="1:1">
      <c r="A332" s="328" t="s">
        <v>1023</v>
      </c>
    </row>
    <row r="333" spans="1:1">
      <c r="A333" s="450"/>
    </row>
    <row r="334" spans="1:1">
      <c r="A334" s="451"/>
    </row>
    <row r="335" spans="1:1">
      <c r="A335" s="452" t="s">
        <v>1024</v>
      </c>
    </row>
    <row r="336" spans="1:1">
      <c r="A336" s="455" t="s">
        <v>1025</v>
      </c>
    </row>
    <row r="337" spans="1:1">
      <c r="A337" s="455" t="s">
        <v>1026</v>
      </c>
    </row>
    <row r="338" spans="1:1" ht="13.8">
      <c r="A338" s="612" t="s">
        <v>1027</v>
      </c>
    </row>
    <row r="339" spans="1:1">
      <c r="A339" s="449"/>
    </row>
    <row r="340" spans="1:1">
      <c r="A340" s="450"/>
    </row>
    <row r="341" spans="1:1">
      <c r="A341" s="449"/>
    </row>
    <row r="342" spans="1:1">
      <c r="A342" s="450" t="s">
        <v>1035</v>
      </c>
    </row>
    <row r="343" spans="1:1">
      <c r="A343" s="450"/>
    </row>
    <row r="344" spans="1:1">
      <c r="A344" s="448" t="s">
        <v>739</v>
      </c>
    </row>
    <row r="345" spans="1:1">
      <c r="A345" s="448" t="s">
        <v>794</v>
      </c>
    </row>
    <row r="346" spans="1:1">
      <c r="A346" s="448" t="s">
        <v>795</v>
      </c>
    </row>
    <row r="347" spans="1:1">
      <c r="A347" s="448" t="s">
        <v>796</v>
      </c>
    </row>
    <row r="358" spans="1:1" ht="13.8" thickBot="1"/>
    <row r="359" spans="1:1">
      <c r="A359" s="447"/>
    </row>
  </sheetData>
  <mergeCells count="2">
    <mergeCell ref="A216:I216"/>
    <mergeCell ref="A217:I217"/>
  </mergeCells>
  <hyperlinks>
    <hyperlink ref="A1"/>
    <hyperlink ref="A2" r:id="rId1" display="https://services.cmegroup.com/ravmanager/"/>
    <hyperlink ref="A3" r:id="rId2" display="https://services.cmegroup.com/cpc/"/>
    <hyperlink ref="A4" r:id="rId3" display="https://eostrader.cmegroup.com/index.jsp"/>
    <hyperlink ref="A5" r:id="rId4" display="https://coloportal.cmegroup.com/"/>
    <hyperlink ref="A6" r:id="rId5" display="http://www2.confirmhub.com/public/pag1.aspx"/>
    <hyperlink ref="A7" r:id="rId6" display="https://firmadb.cmegroup.com/"/>
    <hyperlink ref="A8" r:id="rId7" display="https://firmsoft.cmegroup.com/"/>
    <hyperlink ref="A9" r:id="rId8" display="https://mbrportal.cmegroup.com/"/>
    <hyperlink ref="A10" r:id="rId9" display="https://risktools.cmegroup.com/"/>
    <hyperlink ref="A11" r:id="rId10" display="http://www.cmegroup.com/tools-information/communications/sub-center.html"/>
    <hyperlink ref="A12" location="cmePageFooterContainer" display="cmePageFooterContainer"/>
    <hyperlink ref="A13" r:id="rId11" display="http://www.cmegroup.com/"/>
    <hyperlink ref="A16" r:id="rId12" display="http://www.cmegroup.com/trading/products/index.html"/>
    <hyperlink ref="A19" r:id="rId13" display="http://www.cmegroup.com/trading/agricultural/index.html"/>
    <hyperlink ref="A20" r:id="rId14" display="http://www.cmegroup.com/trading/energy/index.html"/>
    <hyperlink ref="A21" r:id="rId15" display="http://www.cmegroup.com/trading/equity-index/index.html"/>
    <hyperlink ref="A22" r:id="rId16" display="http://www.cmegroup.com/trading/fx/index.html"/>
    <hyperlink ref="A23" r:id="rId17" display="http://www.cmegroup.com/trading/interest-rates/index.html"/>
    <hyperlink ref="A24" r:id="rId18" display="http://www.cmegroup.com/trading/metals/index.html"/>
    <hyperlink ref="A25" r:id="rId19" display="http://www.cmegroup.com/education/options.html"/>
    <hyperlink ref="A26" r:id="rId20" display="http://www.cmegroup.com/trading/otc/index.html"/>
    <hyperlink ref="A27" r:id="rId21" display="http://www.cmegroup.com/trading/weather/index.html"/>
    <hyperlink ref="A28" r:id="rId22" display="http://www.cmegroup.com/trading/real-estate/index.html"/>
    <hyperlink ref="A32" r:id="rId23" display="http://www.cmegroup.com/globex/index.html"/>
    <hyperlink ref="A33" r:id="rId24" display="http://www.cmegroup.com/trading/cme-direct/index.html"/>
    <hyperlink ref="A34" r:id="rId25" display="http://www.cmegroup.com/clearport/index.html"/>
    <hyperlink ref="A35" r:id="rId26" display="http://www.cmegroup.com/company/membership/index.html"/>
    <hyperlink ref="A36" r:id="rId27" display="http://www.cmegroup.com/tools-information/index.html"/>
    <hyperlink ref="A40" r:id="rId28" display="http://www.cmegroup.com/trading/straight-through-processing/index.html"/>
    <hyperlink ref="A41" r:id="rId29" display="http://www.cmegroup.com/market-data/repository/swap-execution-facility.html"/>
    <hyperlink ref="A42" r:id="rId30" display="http://www.cmegroup.com/trading/global-repository-services/index.html"/>
    <hyperlink ref="A43" r:id="rId31" display="http://www.cmegroup.com/globex/trading-cme-group-products/co-location-services.html"/>
    <hyperlink ref="A44" r:id="rId32" display="http://www.cmegroup.com/trading/cme-direct/messenger.html"/>
    <hyperlink ref="A47" r:id="rId33" display="http://www.cmegroup.com/trading/cme-research/index.html"/>
    <hyperlink ref="A49" r:id="rId34" display="http://www.cmegroup.com/trading/cme-research/index.html"/>
    <hyperlink ref="A53" r:id="rId35" display="http://www.cmegroup.com/tools-information/holiday-calendar/index.html"/>
    <hyperlink ref="A55" r:id="rId36" display="http://www.cmegroup.com/tools-information/holiday-calendar/index.html"/>
    <hyperlink ref="A59" r:id="rId37" display="http://www.cmegroup.com/tools-information/find-a-broker.html"/>
    <hyperlink ref="A61" r:id="rId38" display="http://www.cmegroup.com/tools-information/find-a-broker.html"/>
    <hyperlink ref="A65" r:id="rId39" display="http://www.cmegroup.com/clearing/index.html"/>
    <hyperlink ref="A67" r:id="rId40" display="http://www.cmegroup.com/clearing/systems-operations/index.html"/>
    <hyperlink ref="A68" r:id="rId41" display="http://www.cmegroup.com/clearing/risk-management/index.html"/>
    <hyperlink ref="A69" r:id="rId42" display="http://www.cmegroup.com/clearing/financial-and-collateral-management/index.html"/>
    <hyperlink ref="A70" r:id="rId43" display="http://www.cmegroup.com/clearing/trading-practices/index.html"/>
    <hyperlink ref="A71" r:id="rId44" display="http://www.cmegroup.com/clearing/deliveries/index.html"/>
    <hyperlink ref="A72" r:id="rId45" display="http://www.cmegroup.com/clearing/business-continuity-management-disaster-recovery.html"/>
    <hyperlink ref="A76" r:id="rId46" display="http://www.cmegroup.com/clearing/margins/index.html"/>
    <hyperlink ref="A78" r:id="rId47" display="http://www.cmegroup.com/clearing/margins/"/>
    <hyperlink ref="A79" r:id="rId48" display="http://www.cmegroup.com/clearing/margins/intras.html"/>
    <hyperlink ref="A80" r:id="rId49" display="http://www.cmegroup.com/clearing/margins/inters.html"/>
    <hyperlink ref="A81" r:id="rId50" display="http://www.cmegroup.com/clearing/margins/som.html"/>
    <hyperlink ref="A84" r:id="rId51" display="http://www.cmegroup.com/europe/clearing-europe/"/>
    <hyperlink ref="A86" r:id="rId52" display="http://www.cmegroup.com/europe/clearing-europe/"/>
    <hyperlink ref="A90" r:id="rId53" display="http://www.cmegroup.com/clearing/margin-services.html"/>
    <hyperlink ref="A92" r:id="rId54" display="http://www.cmegroup.com/clearing/margin-services.html"/>
    <hyperlink ref="A95" r:id="rId55" location="cat=advisorynotices%3AAdvisory%20Notices%2FClearing%20Advisories&amp;pageNumber=1" display="http://www.cmegroup.com/tools-information/advisorySearch.html - cat=advisorynotices%3AAdvisory%20Notices%2FClearing%20Advisories&amp;pageNumber=1"/>
    <hyperlink ref="A98" r:id="rId56" display="http://www.cmegroup.com/market-regulation/index.html"/>
    <hyperlink ref="A100" r:id="rId57" display="http://www.cmegroup.com/market-regulation/dispute-resolution/index.html"/>
    <hyperlink ref="A101" r:id="rId58" display="http://www.cmegroup.com/market-regulation/outreach.html"/>
    <hyperlink ref="A102" r:id="rId59" display="http://www.cmegroup.com/market-regulation/position-limits/index.html"/>
    <hyperlink ref="A103" r:id="rId60" display="http://www.cmegroup.com/market-regulation/rule-filings.html"/>
    <hyperlink ref="A105" r:id="rId61" display="http://www.cmegroup.com/market-regulation/rulebook/index.html"/>
    <hyperlink ref="A106" r:id="rId62" display="http://www.cmegroup.com/rulebook/CME/index.html"/>
    <hyperlink ref="A107" r:id="rId63" display="http://www.cmegroup.com/rulebook/CBOT/index.html"/>
    <hyperlink ref="A108" r:id="rId64" display="http://www.cmegroup.com/rulebook/NYMEX/index.html"/>
    <hyperlink ref="A109" r:id="rId65" display="http://www.cmegroup.com/rulebook/SEF/cme-sef-rulebook.pdf"/>
    <hyperlink ref="A110" r:id="rId66" location="cat=advisorynotices%3AAdvisory%20Notices%2FMarket%20Regulation%20Advisories&amp;pageNumber=1&amp;subcat=advisorynotices%3AAdvisory%20Notices%2FMarket%20Regulation%20Advisories%2FRegistrarsOffice" display="http://www.cmegroup.com/tools-information/advisorySearch.html - cat=advisorynotices%3AAdvisory%20Notices%2FMarket%20Regulation%20Advisories&amp;pageNumber=1&amp;subcat=advisorynotices%3AAdvisory%20Notices%2FMarket%20Regulation%20Advisories%2FRegistrarsOffice"/>
    <hyperlink ref="A112" r:id="rId67" display="http://www.cmegroup.com/rulebook/rulebook-harmonization.html"/>
    <hyperlink ref="A115" r:id="rId68" display="http://www.cmegroup.com/market-data/index.html"/>
    <hyperlink ref="A119" r:id="rId69" display="http://www.cmegroup.com/market-data/settlements/index.html"/>
    <hyperlink ref="A120" r:id="rId70" display="http://www.cmegroup.com/market-data/volume-open-interest/exchange-volume.html"/>
    <hyperlink ref="A121" r:id="rId71" display="http://www.cmegroup.com/market-data/daily-bulletin.html"/>
    <hyperlink ref="A122" r:id="rId72" display="http://www.cmegroup.com/market-data/reports/registrar-reports.html"/>
    <hyperlink ref="A126" r:id="rId73" display="http://www.cmegroup.com/market-data/distributor/index.html"/>
    <hyperlink ref="A127" r:id="rId74" display="http://www.cmegroup.com/market-data/licensed-quote-vendors/index.html"/>
    <hyperlink ref="A131" r:id="rId75" display="http://www.cmegroup.com/market-data/delayed-quotes/commodities.html"/>
    <hyperlink ref="A132" r:id="rId76" display="http://www.cmegroup.com/clearing/trading-practices/block-data.html"/>
    <hyperlink ref="A137" r:id="rId77" display="http://www.cmegroup.com/market-data/distributor/market-data-platform.html"/>
    <hyperlink ref="A138" r:id="rId78" display="http://www.cmegroup.com/market-data/distributor/market-data-platform.html"/>
    <hyperlink ref="A140" r:id="rId79" display="http://www.cmegroup.com/market-data/real-time-quotes/index.html"/>
    <hyperlink ref="A141" r:id="rId80" display="http://www.cmegroup.com/market-data/real-time-quotes/index.html"/>
    <hyperlink ref="A143" r:id="rId81" display="http://www.cmegroup.com/market-data/datamine-historical-data/datamine.html"/>
    <hyperlink ref="A144" r:id="rId82" display="http://www.cmegroup.com/market-data/datamine-historical-data/datamine.html"/>
    <hyperlink ref="A147" r:id="rId83" display="http://www.cmegroup.com/education/index.html"/>
    <hyperlink ref="A149" r:id="rId84" display="http://www.cmegroup.com/education/getting-started.html"/>
    <hyperlink ref="A150" r:id="rId85" display="http://www.cmegroup.com/education/browse-all.html"/>
    <hyperlink ref="A151" r:id="rId86" display="http://www.cmegroup.com/education/simulation/index.html"/>
    <hyperlink ref="A152" r:id="rId87" display="http://www.cmegroup.com/education/events/index.html"/>
    <hyperlink ref="A153" r:id="rId88" display="http://www.cmegroup.com/education/videos.html"/>
    <hyperlink ref="A154" r:id="rId89" display="http://www.cmegroup.com/education/investor-resource-center.html"/>
    <hyperlink ref="A155" r:id="rId90" display="http://www.cmegroup.com/education/glossary.html"/>
    <hyperlink ref="A157" r:id="rId91" display="http://www.cmegroup.com/education/market-commentary/index.html"/>
    <hyperlink ref="A160" r:id="rId92" display="http://www.cmegroup.com/company/index.html"/>
    <hyperlink ref="A162" r:id="rId93" display="http://www.cmegroup.com/company/history/index.html"/>
    <hyperlink ref="A163" r:id="rId94" display="http://www.cmegroup.com/company/history/global-offices.html"/>
    <hyperlink ref="A164" r:id="rId95" display="http://www.cmegroup.com/company/center-for-innovation/index.html"/>
    <hyperlink ref="A165" r:id="rId96" display="http://www.cmegroup.com/company/corporate-citizenship/index.html"/>
    <hyperlink ref="A166" r:id="rId97" display="http://www.cmegroup.com/company/careers/"/>
    <hyperlink ref="A167" r:id="rId98" display="http://investor.cmegroup.com/investor-relations/index.cfm"/>
    <hyperlink ref="A168" r:id="rId99" display="http://futuresfundamentals.cmegroup.com/"/>
    <hyperlink ref="A169" r:id="rId100" display="https://www.myfuturesinstitute.com/"/>
    <hyperlink ref="A170" r:id="rId101" display="http://www.cmegroup.mediaroom.com/"/>
    <hyperlink ref="A172" r:id="rId102" display="http://cmegroup.mediaroom.com/index.php?s=131&amp;table%5Bnewsfeed_releases%5D=newsfeed_releases&amp;do_search=yes"/>
    <hyperlink ref="A174" r:id="rId103" display="http://tbe.taleo.net/CH11/ats/careers/jobSearch.jsp?org=cmegroup&amp;cws=1"/>
    <hyperlink ref="A176" r:id="rId104" display="http://openmarkets.cmegroup.com/"/>
    <hyperlink ref="A179" r:id="rId105" display="http://www.cmegroup.com/international/index.html"/>
    <hyperlink ref="A181" r:id="rId106" display="http://www.cmegroup.com/europe/index.html"/>
    <hyperlink ref="A182" r:id="rId107" display="http://www.cmegroup.com/europe/clearing-europe/index.html"/>
    <hyperlink ref="A183" r:id="rId108" display="http://www.cmegroup.com/international/asia-pacific/index.html"/>
    <hyperlink ref="A184" r:id="rId109" display="http://www.cmegroup.com/international/latin-america/index.html"/>
    <hyperlink ref="A188" r:id="rId110" display="http://www.cmegroup.com/fr/index.html"/>
    <hyperlink ref="A189" r:id="rId111" display="http://www.cmegroup.com/it/index.html"/>
    <hyperlink ref="A190" r:id="rId112" display="http://www.cmegroup.com/es/index.html"/>
    <hyperlink ref="A191" r:id="rId113" display="http://www.cmegroup.com/de/index.html"/>
    <hyperlink ref="A192" r:id="rId114" display="http://www.cmegroup.com/pt/index.html"/>
    <hyperlink ref="A194" r:id="rId115" display="http://www.cmegroup.com/cn-s/index.html"/>
    <hyperlink ref="A195" r:id="rId116" display="http://www.cmegroup.com/cn-t/index.html"/>
    <hyperlink ref="A196" r:id="rId117" display="http://www.cmegroup.com/ko/index.html"/>
    <hyperlink ref="A197" r:id="rId118" display="http://www.cmegroup.com/ja/index.html"/>
    <hyperlink ref="A199" r:id="rId119" display="http://www.cmegroup.com/company/history/global-offices.html"/>
    <hyperlink ref="A204" r:id="rId120" tooltip="Quotes" display="http://www.cmegroup.com/trading/agricultural/grain-and-oilseed/corn.html"/>
    <hyperlink ref="A205" r:id="rId121" tooltip="Settlements" display="http://www.cmegroup.com/trading/agricultural/grain-and-oilseed/corn_quotes_settlements_futures.html"/>
    <hyperlink ref="A206" r:id="rId122" tooltip="Volume" display="http://www.cmegroup.com/trading/agricultural/grain-and-oilseed/corn_quotes_volume_voi.html"/>
    <hyperlink ref="A207" r:id="rId123" tooltip="Time &amp; Sales" display="http://www.cmegroup.com/trading/agricultural/grain-and-oilseed/corn_quotes_timeSales_globex_futures.html"/>
    <hyperlink ref="A208" r:id="rId124" tooltip="Contract Specs" display="http://www.cmegroup.com/trading/agricultural/grain-and-oilseed/corn_contract_specifications.html"/>
    <hyperlink ref="A209" r:id="rId125" tooltip="Margins" display="http://www.cmegroup.com/trading/agricultural/grain-and-oilseed/corn_performance_bonds.html"/>
    <hyperlink ref="A210" r:id="rId126" tooltip="Calendar" display="http://www.cmegroup.com/trading/agricultural/grain-and-oilseed/corn_product_calendar_futures.html"/>
    <hyperlink ref="A211" r:id="rId127" display="http://www.cmegroup.com/trading/agricultural/grain-and-oilseed/corn_quotes_settlements_futures.html"/>
    <hyperlink ref="A212" r:id="rId128" display="http://www.cmegroup.com/trading/agricultural/grain-and-oilseed/corn_quotes_settlements_options.html"/>
    <hyperlink ref="A217" r:id="rId129" display="http://www.cmegroup.com/trading/about-settlements.html"/>
    <hyperlink ref="A236" r:id="rId130" display="http://www.cmegroup.com/trading/agricultural/corn-reports.html"/>
    <hyperlink ref="A237" r:id="rId131" display="http://www.cmegroup.com/tools-information/new-charts-poc.html"/>
    <hyperlink ref="A238" r:id="rId132" display="http://openmarkets.cmegroup.com/"/>
    <hyperlink ref="A241" r:id="rId133" display="http://www.cmegroup.com/trading/agricultural/grain-and-oilseed/grain-calendar-spreads-options.html"/>
    <hyperlink ref="A242" r:id="rId134" display="http://www.cmegroup.com/trading/agricultural/weekly-options-on-grain-futures.html"/>
    <hyperlink ref="A243" r:id="rId135" display="http://www.cmegroup.com/education/files/agricultural-options-rfq-directory.pdf"/>
    <hyperlink ref="A244" r:id="rId136" display="http://www.cmegroup.com/tools-information/quikstrike.html"/>
    <hyperlink ref="A245" r:id="rId137" display="http://www.cmegroup.com/trading/interest-rates/rfc.html"/>
    <hyperlink ref="A246" r:id="rId138" display="http://www.cmegroup.com/trading/agricultural/short-dated-new-crop-options.html"/>
    <hyperlink ref="A247" r:id="rId139" display="http://www.cmegroup.com/trading/agricultural/options-open-interest-grainoilseed/main.html"/>
    <hyperlink ref="A248" r:id="rId140" display="http://www.cmegroup.com/trading/Price-Limit-Update.html"/>
    <hyperlink ref="A250" r:id="rId141" display="http://www.cmegroup.com/tools-information/calendars/expiration-calendar/"/>
    <hyperlink ref="A251" r:id="rId142" display="http://www.cmegroup.com/trading/cme-direct/"/>
    <hyperlink ref="A252" r:id="rId143" display="http://www.cmegroup.com/tools-information/advisorySearch.html"/>
    <hyperlink ref="A253" r:id="rId144" location="pageNumber=1&amp;market=BrokerInfo:market/Agriculture" display="http://www.cmegroup.com/tools-information/find-a-broker.html - pageNumber=1&amp;market=BrokerInfo:market/Agriculture"/>
    <hyperlink ref="A254" r:id="rId145" display="http://www.cmegroup.com/trading/agricultural/cftc-tff/main.html"/>
    <hyperlink ref="A255" r:id="rId146" display="http://www.cmegroup.com/education/events/"/>
    <hyperlink ref="A256" r:id="rId147" display="http://www.cmegroup.com/company/clearing-fees/"/>
    <hyperlink ref="A257" r:id="rId148" display="http://www.cmegroup.com/tools-information/holiday-calendar/"/>
    <hyperlink ref="A258" r:id="rId149" display="http://www.cmegroup.com/clearing/margins/"/>
    <hyperlink ref="A259" r:id="rId150" display="http://www.cmegroup.com/market-regulation/rulebook/"/>
    <hyperlink ref="A260" r:id="rId151" display="http://www.cmegroup.com/tools-information/vendorSymbol.html"/>
    <hyperlink ref="A261" r:id="rId152" display="http://www.cmegroup.com/clearing/cme-clearing-overview/safeguards.html"/>
    <hyperlink ref="A262" r:id="rId153" display="http://www.cmegroup.com/tools-information/find-a-broker.html"/>
    <hyperlink ref="A263" r:id="rId154" display="http://www.cmegroup.com/mobile/e-quotes.html"/>
    <hyperlink ref="A277" r:id="rId155" display="http://www.cmegroup.com/"/>
    <hyperlink ref="A279" r:id="rId156" display="http://twitter.com/CMEGroup"/>
    <hyperlink ref="A280" r:id="rId157" display="http://www.linkedin.com/company/cme-group"/>
    <hyperlink ref="A281" r:id="rId158" display="http://www.facebook.com/CMEGroup"/>
    <hyperlink ref="A282" r:id="rId159" display="http://instagram.com/cmegroup"/>
    <hyperlink ref="A283" r:id="rId160" display="http://www.weibo.com/cmegroup"/>
    <hyperlink ref="A284" r:id="rId161" location="103746993828734713990/posts" display="https://plus.google.com/u/0/?hl=en&amp;tab=wX - 103746993828734713990/posts"/>
    <hyperlink ref="A285" r:id="rId162" display="https://www.youtube.com/user/cmegroup"/>
    <hyperlink ref="A286" r:id="rId163" display="http://i.youku.com/u/UNDY2MzQ1MzM2"/>
    <hyperlink ref="A287" r:id="rId164" display="http://pinterest.com/cmegroup/"/>
    <hyperlink ref="A288" r:id="rId165" display="http://www.slideshare.net/CMEGroup"/>
    <hyperlink ref="A289" r:id="rId166" display="http://www.cmegroup.com/rss/"/>
    <hyperlink ref="A290" r:id="rId167" display="http://www.cmegroup.com/tools-information/wechat.html"/>
    <hyperlink ref="A291" r:id="rId168" display="http://pages.cmegroup.com/subscription-center-sign-in.html"/>
    <hyperlink ref="A296" r:id="rId169" location="partnerships" display="http://www.cmegroup.com/international/?tabs=1 - partnerships"/>
    <hyperlink ref="A297" r:id="rId170" location="partnerships" display="http://www.cmegroup.com/international/?tabs=2 - partnerships"/>
    <hyperlink ref="A298" r:id="rId171" location="partnerships" display="http://www.cmegroup.com/international/?tabs=3 - partnerships"/>
    <hyperlink ref="A302" r:id="rId172" display="http://www.cmegroup.com/cn-s/"/>
    <hyperlink ref="A303" r:id="rId173" display="http://www.cmegroup.com/cn-t/"/>
    <hyperlink ref="A304" r:id="rId174" display="http://www.cmegroup.com/ja/"/>
    <hyperlink ref="A305" r:id="rId175" display="http://www.cmegroup.com/ko/"/>
    <hyperlink ref="A306" r:id="rId176" display="http://www.cmegroup.com/es/"/>
    <hyperlink ref="A307" r:id="rId177" display="http://www.cmegroup.com/pt/"/>
    <hyperlink ref="A308" r:id="rId178" display="http://www.cmegroup.com/fr/"/>
    <hyperlink ref="A309" r:id="rId179" display="http://www.cmegroup.com/de/"/>
    <hyperlink ref="A310" r:id="rId180" display="http://www.cmegroup.com/it/"/>
    <hyperlink ref="A311" r:id="rId181" display="http://www.cmegroup.com/"/>
    <hyperlink ref="A312" r:id="rId182" location="global" display="http://www.cmegroup.com/tools-information/contacts-list.html - global"/>
    <hyperlink ref="A332" r:id="rId183" location="global" display="http://www.cmegroup.com/tools-information/contacts-list.html - global"/>
    <hyperlink ref="A336" r:id="rId184" display="tel:+13129301000"/>
    <hyperlink ref="A337" r:id="rId185" display="tel:+18667167274"/>
    <hyperlink ref="A344" r:id="rId186" display="http://www.cmegroup.com/company/careers/index.html"/>
    <hyperlink ref="A345" r:id="rId187" display="http://www.cmegroup.com/site-map.html"/>
    <hyperlink ref="A346" r:id="rId188" display="http://www.cmegroup.com/disclaimer.html"/>
    <hyperlink ref="A347" r:id="rId189" display="http://www.cmegroup.com/privacy-policy.htm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3:CX139"/>
  <sheetViews>
    <sheetView workbookViewId="0">
      <selection activeCell="M137" sqref="M137"/>
    </sheetView>
  </sheetViews>
  <sheetFormatPr defaultColWidth="9.109375" defaultRowHeight="14.4"/>
  <cols>
    <col min="1" max="1" width="15.6640625" style="37" bestFit="1" customWidth="1"/>
    <col min="2" max="2" width="16.33203125" style="37" customWidth="1"/>
    <col min="3" max="3" width="7.6640625" style="37" customWidth="1"/>
    <col min="4" max="4" width="11.5546875" style="37" bestFit="1" customWidth="1"/>
    <col min="5" max="5" width="12.109375" style="37" bestFit="1" customWidth="1"/>
    <col min="6" max="6" width="13.109375" style="37" customWidth="1"/>
    <col min="7" max="7" width="11.33203125" style="37" customWidth="1"/>
    <col min="8" max="8" width="12.6640625" style="37" bestFit="1" customWidth="1"/>
    <col min="9" max="9" width="14.109375" style="37" customWidth="1"/>
    <col min="10" max="10" width="8.33203125" style="37" customWidth="1"/>
    <col min="11" max="11" width="11.44140625" style="37" bestFit="1" customWidth="1"/>
    <col min="12" max="12" width="12.88671875" style="37" bestFit="1" customWidth="1"/>
    <col min="13" max="13" width="7.5546875" style="37" customWidth="1"/>
    <col min="14" max="14" width="9.88671875" style="37" bestFit="1" customWidth="1"/>
    <col min="15" max="15" width="8.88671875" style="37" customWidth="1"/>
    <col min="16" max="17" width="7" style="37" customWidth="1"/>
    <col min="18" max="18" width="14.109375" style="37" bestFit="1" customWidth="1"/>
    <col min="19" max="19" width="10.109375" style="37" bestFit="1" customWidth="1"/>
    <col min="20" max="20" width="11.88671875" style="37" bestFit="1" customWidth="1"/>
    <col min="21" max="21" width="7.5546875" style="37" customWidth="1"/>
    <col min="22" max="22" width="7" style="37" customWidth="1"/>
    <col min="23" max="23" width="9.33203125" style="37" bestFit="1" customWidth="1"/>
    <col min="24" max="24" width="8.88671875" style="37" customWidth="1"/>
    <col min="25" max="25" width="11.44140625" style="37" bestFit="1" customWidth="1"/>
    <col min="26" max="26" width="7.5546875" style="37" customWidth="1"/>
    <col min="27" max="27" width="7" style="37" customWidth="1"/>
    <col min="28" max="28" width="9.33203125" style="37" bestFit="1" customWidth="1"/>
    <col min="29" max="29" width="10.88671875" style="37" bestFit="1" customWidth="1"/>
    <col min="30" max="30" width="12" style="37" bestFit="1" customWidth="1"/>
    <col min="31" max="31" width="11" style="37" bestFit="1" customWidth="1"/>
    <col min="32" max="32" width="10.109375" style="37" bestFit="1" customWidth="1"/>
    <col min="33" max="33" width="7.6640625" style="37" customWidth="1"/>
    <col min="34" max="34" width="8.44140625" style="37" customWidth="1"/>
    <col min="35" max="35" width="7" style="37" customWidth="1"/>
    <col min="36" max="37" width="9.88671875" style="37" bestFit="1" customWidth="1"/>
    <col min="38" max="38" width="8" style="37" customWidth="1"/>
    <col min="39" max="40" width="8.88671875" style="37" customWidth="1"/>
    <col min="41" max="41" width="10.6640625" style="37" bestFit="1" customWidth="1"/>
    <col min="42" max="42" width="9.88671875" style="37" bestFit="1" customWidth="1"/>
    <col min="43" max="43" width="8" style="37" customWidth="1"/>
    <col min="44" max="44" width="10.33203125" style="37" bestFit="1" customWidth="1"/>
    <col min="45" max="45" width="7" style="37" customWidth="1"/>
    <col min="46" max="46" width="9.44140625" style="37" bestFit="1" customWidth="1"/>
    <col min="47" max="47" width="11.33203125" style="37" bestFit="1" customWidth="1"/>
    <col min="48" max="49" width="7" style="37" customWidth="1"/>
    <col min="50" max="50" width="9.109375" style="37"/>
    <col min="51" max="51" width="7.33203125" style="37" customWidth="1"/>
    <col min="52" max="52" width="10.6640625" style="37" bestFit="1" customWidth="1"/>
    <col min="53" max="53" width="9.6640625" style="37" bestFit="1" customWidth="1"/>
    <col min="54" max="54" width="7" style="37" customWidth="1"/>
    <col min="55" max="55" width="8.33203125" style="37" customWidth="1"/>
    <col min="56" max="56" width="9.33203125" style="37" bestFit="1" customWidth="1"/>
    <col min="57" max="58" width="7" style="37" customWidth="1"/>
    <col min="59" max="59" width="7.5546875" style="37" customWidth="1"/>
    <col min="60" max="60" width="7" style="37" customWidth="1"/>
    <col min="61" max="61" width="6" style="37" customWidth="1"/>
    <col min="62" max="62" width="9.88671875" style="37" bestFit="1" customWidth="1"/>
    <col min="63" max="63" width="10.109375" style="37" bestFit="1" customWidth="1"/>
    <col min="64" max="64" width="8.6640625" style="37" customWidth="1"/>
    <col min="65" max="65" width="10.5546875" style="37" bestFit="1" customWidth="1"/>
    <col min="66" max="66" width="7" style="37" customWidth="1"/>
    <col min="67" max="67" width="9.5546875" style="37" bestFit="1" customWidth="1"/>
    <col min="68" max="68" width="9.88671875" style="37" bestFit="1" customWidth="1"/>
    <col min="69" max="69" width="9.33203125" style="37" bestFit="1" customWidth="1"/>
    <col min="70" max="70" width="14.88671875" style="37" bestFit="1" customWidth="1"/>
    <col min="71" max="71" width="11.6640625" style="37" bestFit="1" customWidth="1"/>
    <col min="72" max="72" width="8.109375" style="37" customWidth="1"/>
    <col min="73" max="73" width="9.109375" style="37"/>
    <col min="74" max="74" width="7" style="37" customWidth="1"/>
    <col min="75" max="75" width="10.6640625" style="37" bestFit="1" customWidth="1"/>
    <col min="76" max="76" width="11.109375" style="37" bestFit="1" customWidth="1"/>
    <col min="77" max="77" width="13.5546875" style="37" bestFit="1" customWidth="1"/>
    <col min="78" max="78" width="7" style="37" customWidth="1"/>
    <col min="79" max="79" width="17" style="37" bestFit="1" customWidth="1"/>
    <col min="80" max="80" width="17" style="37" customWidth="1"/>
    <col min="81" max="81" width="11.5546875" style="37" bestFit="1" customWidth="1"/>
    <col min="82" max="82" width="10.5546875" style="37" bestFit="1" customWidth="1"/>
    <col min="83" max="84" width="7" style="37" customWidth="1"/>
    <col min="85" max="85" width="7.44140625" style="37" customWidth="1"/>
    <col min="86" max="88" width="7" style="37" customWidth="1"/>
    <col min="89" max="89" width="7.88671875" style="37" customWidth="1"/>
    <col min="90" max="90" width="7.33203125" style="37" customWidth="1"/>
    <col min="91" max="91" width="11.5546875" style="37" bestFit="1" customWidth="1"/>
    <col min="92" max="92" width="9.5546875" style="37" bestFit="1" customWidth="1"/>
    <col min="93" max="93" width="9" style="37" customWidth="1"/>
    <col min="94" max="94" width="14" style="37" bestFit="1" customWidth="1"/>
    <col min="95" max="95" width="7.88671875" style="37" customWidth="1"/>
    <col min="96" max="96" width="9.33203125" style="37" bestFit="1" customWidth="1"/>
    <col min="97" max="97" width="12.6640625" style="37" bestFit="1" customWidth="1"/>
    <col min="98" max="98" width="12.44140625" style="37" bestFit="1" customWidth="1"/>
    <col min="99" max="99" width="12" style="37" bestFit="1" customWidth="1"/>
    <col min="100" max="100" width="7.88671875" style="37" customWidth="1"/>
    <col min="101" max="101" width="8.44140625" style="37" customWidth="1"/>
    <col min="102" max="102" width="12" style="37" bestFit="1" customWidth="1"/>
    <col min="103" max="16384" width="9.109375" style="37"/>
  </cols>
  <sheetData>
    <row r="3" spans="1:102">
      <c r="A3" s="37" t="s">
        <v>235</v>
      </c>
      <c r="B3" s="37">
        <v>1</v>
      </c>
      <c r="C3" s="37">
        <v>2</v>
      </c>
      <c r="D3" s="37">
        <v>3</v>
      </c>
      <c r="E3" s="37">
        <v>4</v>
      </c>
      <c r="F3" s="37">
        <v>5</v>
      </c>
      <c r="G3" s="37">
        <v>6</v>
      </c>
      <c r="H3" s="37">
        <v>7</v>
      </c>
      <c r="I3" s="37">
        <v>8</v>
      </c>
      <c r="J3" s="37">
        <v>9</v>
      </c>
      <c r="K3" s="37">
        <v>10</v>
      </c>
      <c r="L3" s="37">
        <v>11</v>
      </c>
      <c r="M3" s="37">
        <v>12</v>
      </c>
      <c r="N3" s="37">
        <v>13</v>
      </c>
      <c r="O3" s="37">
        <v>14</v>
      </c>
      <c r="P3" s="37">
        <v>15</v>
      </c>
      <c r="Q3" s="37">
        <v>16</v>
      </c>
      <c r="R3" s="37">
        <v>17</v>
      </c>
      <c r="S3" s="37">
        <v>18</v>
      </c>
      <c r="T3" s="37">
        <v>19</v>
      </c>
      <c r="U3" s="37">
        <v>20</v>
      </c>
      <c r="V3" s="37">
        <v>21</v>
      </c>
      <c r="W3" s="37">
        <v>22</v>
      </c>
      <c r="X3" s="37">
        <v>23</v>
      </c>
      <c r="Y3" s="37">
        <v>24</v>
      </c>
      <c r="Z3" s="37">
        <v>25</v>
      </c>
      <c r="AA3" s="37">
        <v>26</v>
      </c>
      <c r="AB3" s="37">
        <v>27</v>
      </c>
      <c r="AC3" s="37">
        <v>28</v>
      </c>
      <c r="AD3" s="37">
        <v>29</v>
      </c>
      <c r="AE3" s="37">
        <v>30</v>
      </c>
      <c r="AF3" s="37">
        <v>31</v>
      </c>
      <c r="AG3" s="37">
        <v>32</v>
      </c>
      <c r="AH3" s="37">
        <v>33</v>
      </c>
      <c r="AI3" s="37">
        <v>34</v>
      </c>
      <c r="AJ3" s="37">
        <v>35</v>
      </c>
      <c r="AK3" s="37">
        <v>36</v>
      </c>
      <c r="AL3" s="37">
        <v>37</v>
      </c>
      <c r="AM3" s="37">
        <v>38</v>
      </c>
      <c r="AN3" s="37">
        <v>39</v>
      </c>
      <c r="AO3" s="37">
        <v>40</v>
      </c>
      <c r="AP3" s="37">
        <v>41</v>
      </c>
      <c r="AQ3" s="37">
        <v>42</v>
      </c>
      <c r="AR3" s="37">
        <v>43</v>
      </c>
      <c r="AS3" s="37">
        <v>44</v>
      </c>
      <c r="AT3" s="37">
        <v>45</v>
      </c>
      <c r="AU3" s="37">
        <v>46</v>
      </c>
      <c r="AV3" s="37">
        <v>47</v>
      </c>
      <c r="AW3" s="37">
        <v>48</v>
      </c>
      <c r="AX3" s="37">
        <v>49</v>
      </c>
      <c r="AY3" s="37">
        <v>50</v>
      </c>
      <c r="AZ3" s="37">
        <v>51</v>
      </c>
      <c r="BA3" s="37">
        <v>52</v>
      </c>
      <c r="BB3" s="37">
        <v>53</v>
      </c>
      <c r="BC3" s="37">
        <v>54</v>
      </c>
      <c r="BD3" s="37">
        <v>55</v>
      </c>
      <c r="BE3" s="37">
        <v>56</v>
      </c>
      <c r="BF3" s="37">
        <v>57</v>
      </c>
      <c r="BG3" s="37">
        <v>58</v>
      </c>
      <c r="BH3" s="37">
        <v>59</v>
      </c>
      <c r="BI3" s="37">
        <v>60</v>
      </c>
      <c r="BJ3" s="37">
        <v>61</v>
      </c>
      <c r="BK3" s="37">
        <v>62</v>
      </c>
      <c r="BL3" s="37">
        <v>63</v>
      </c>
      <c r="BM3" s="37">
        <v>64</v>
      </c>
      <c r="BN3" s="37">
        <v>65</v>
      </c>
      <c r="BO3" s="37">
        <v>66</v>
      </c>
      <c r="BP3" s="37">
        <v>67</v>
      </c>
      <c r="BQ3" s="37">
        <v>68</v>
      </c>
      <c r="BR3" s="37">
        <v>69</v>
      </c>
      <c r="BS3" s="37">
        <v>70</v>
      </c>
      <c r="BT3" s="37">
        <v>71</v>
      </c>
      <c r="BU3" s="37">
        <v>72</v>
      </c>
      <c r="BV3" s="37">
        <v>73</v>
      </c>
      <c r="BW3" s="37">
        <v>74</v>
      </c>
      <c r="BX3" s="37">
        <v>75</v>
      </c>
      <c r="BY3" s="37">
        <v>76</v>
      </c>
      <c r="BZ3" s="37">
        <v>77</v>
      </c>
      <c r="CA3" s="37">
        <v>78</v>
      </c>
      <c r="CB3" s="37">
        <v>79</v>
      </c>
      <c r="CC3" s="37">
        <v>80</v>
      </c>
      <c r="CD3" s="37">
        <v>81</v>
      </c>
      <c r="CE3" s="37">
        <v>82</v>
      </c>
      <c r="CF3" s="37">
        <v>83</v>
      </c>
      <c r="CG3" s="37">
        <v>84</v>
      </c>
      <c r="CH3" s="37">
        <v>85</v>
      </c>
      <c r="CI3" s="37">
        <v>86</v>
      </c>
      <c r="CJ3" s="37">
        <v>87</v>
      </c>
      <c r="CK3" s="37">
        <v>88</v>
      </c>
      <c r="CL3" s="37">
        <v>89</v>
      </c>
      <c r="CM3" s="37">
        <v>90</v>
      </c>
      <c r="CN3" s="37">
        <v>91</v>
      </c>
      <c r="CO3" s="37">
        <v>92</v>
      </c>
      <c r="CP3" s="37">
        <v>93</v>
      </c>
      <c r="CQ3" s="37">
        <v>94</v>
      </c>
      <c r="CR3" s="37">
        <v>95</v>
      </c>
      <c r="CS3" s="37">
        <v>96</v>
      </c>
      <c r="CT3" s="37">
        <v>97</v>
      </c>
      <c r="CU3" s="37">
        <v>98</v>
      </c>
      <c r="CV3" s="37">
        <v>99</v>
      </c>
      <c r="CW3" s="37">
        <v>100</v>
      </c>
    </row>
    <row r="4" spans="1:102">
      <c r="A4" s="37" t="s">
        <v>236</v>
      </c>
      <c r="B4" s="37" t="s">
        <v>237</v>
      </c>
      <c r="C4" s="37" t="s">
        <v>238</v>
      </c>
      <c r="D4" s="37" t="s">
        <v>239</v>
      </c>
      <c r="E4" s="37" t="s">
        <v>240</v>
      </c>
      <c r="F4" s="37" t="s">
        <v>241</v>
      </c>
      <c r="G4" s="37" t="s">
        <v>242</v>
      </c>
      <c r="H4" s="37" t="s">
        <v>243</v>
      </c>
      <c r="I4" s="37" t="s">
        <v>244</v>
      </c>
      <c r="J4" s="37" t="s">
        <v>245</v>
      </c>
      <c r="K4" s="37" t="s">
        <v>246</v>
      </c>
      <c r="L4" s="37" t="s">
        <v>247</v>
      </c>
      <c r="M4" s="37" t="s">
        <v>248</v>
      </c>
      <c r="N4" s="37" t="s">
        <v>249</v>
      </c>
      <c r="O4" s="37" t="s">
        <v>250</v>
      </c>
      <c r="P4" s="37" t="s">
        <v>251</v>
      </c>
      <c r="Q4" s="37" t="s">
        <v>252</v>
      </c>
      <c r="R4" s="37" t="s">
        <v>253</v>
      </c>
      <c r="S4" s="37" t="s">
        <v>254</v>
      </c>
      <c r="T4" s="37" t="s">
        <v>255</v>
      </c>
      <c r="U4" s="37" t="s">
        <v>256</v>
      </c>
      <c r="V4" s="37" t="s">
        <v>257</v>
      </c>
      <c r="W4" s="37" t="s">
        <v>258</v>
      </c>
      <c r="X4" s="37" t="s">
        <v>259</v>
      </c>
      <c r="Y4" s="37" t="s">
        <v>260</v>
      </c>
      <c r="Z4" s="37" t="s">
        <v>261</v>
      </c>
      <c r="AA4" s="37" t="s">
        <v>262</v>
      </c>
      <c r="AB4" s="37" t="s">
        <v>263</v>
      </c>
      <c r="AC4" s="37" t="s">
        <v>264</v>
      </c>
      <c r="AD4" s="37" t="s">
        <v>265</v>
      </c>
      <c r="AE4" s="37" t="s">
        <v>266</v>
      </c>
      <c r="AF4" s="37" t="s">
        <v>267</v>
      </c>
      <c r="AG4" s="37" t="s">
        <v>268</v>
      </c>
      <c r="AH4" s="37" t="s">
        <v>269</v>
      </c>
      <c r="AI4" s="37" t="s">
        <v>270</v>
      </c>
      <c r="AJ4" s="37" t="s">
        <v>271</v>
      </c>
      <c r="AK4" s="37" t="s">
        <v>272</v>
      </c>
      <c r="AL4" s="37" t="s">
        <v>273</v>
      </c>
      <c r="AM4" s="37" t="s">
        <v>274</v>
      </c>
      <c r="AN4" s="37" t="s">
        <v>275</v>
      </c>
      <c r="AO4" s="37" t="s">
        <v>276</v>
      </c>
      <c r="AP4" s="37" t="s">
        <v>277</v>
      </c>
      <c r="AQ4" s="37" t="s">
        <v>278</v>
      </c>
      <c r="AR4" s="37" t="s">
        <v>279</v>
      </c>
      <c r="AS4" s="37" t="s">
        <v>280</v>
      </c>
      <c r="AT4" s="37" t="s">
        <v>281</v>
      </c>
      <c r="AU4" s="37" t="s">
        <v>282</v>
      </c>
      <c r="AV4" s="37" t="s">
        <v>283</v>
      </c>
      <c r="AW4" s="37" t="s">
        <v>284</v>
      </c>
      <c r="AX4" s="37" t="s">
        <v>285</v>
      </c>
      <c r="AY4" s="37" t="s">
        <v>286</v>
      </c>
      <c r="AZ4" s="37" t="s">
        <v>287</v>
      </c>
      <c r="BA4" s="37" t="s">
        <v>288</v>
      </c>
      <c r="BB4" s="37" t="s">
        <v>289</v>
      </c>
      <c r="BC4" s="37" t="s">
        <v>290</v>
      </c>
      <c r="BD4" s="37" t="s">
        <v>291</v>
      </c>
      <c r="BE4" s="37" t="s">
        <v>292</v>
      </c>
      <c r="BF4" s="37" t="s">
        <v>293</v>
      </c>
      <c r="BG4" s="37" t="s">
        <v>294</v>
      </c>
      <c r="BH4" s="37" t="s">
        <v>295</v>
      </c>
      <c r="BI4" s="37" t="s">
        <v>296</v>
      </c>
      <c r="BJ4" s="37" t="s">
        <v>297</v>
      </c>
      <c r="BK4" s="37" t="s">
        <v>298</v>
      </c>
      <c r="BL4" s="37" t="s">
        <v>299</v>
      </c>
      <c r="BM4" s="37" t="s">
        <v>300</v>
      </c>
      <c r="BN4" s="37" t="s">
        <v>301</v>
      </c>
      <c r="BO4" s="37" t="s">
        <v>302</v>
      </c>
      <c r="BP4" s="37" t="s">
        <v>303</v>
      </c>
      <c r="BQ4" s="37" t="s">
        <v>304</v>
      </c>
      <c r="BR4" s="37" t="s">
        <v>305</v>
      </c>
      <c r="BS4" s="37" t="s">
        <v>306</v>
      </c>
      <c r="BT4" s="37" t="s">
        <v>307</v>
      </c>
      <c r="BU4" s="37" t="s">
        <v>308</v>
      </c>
      <c r="BV4" s="37" t="s">
        <v>309</v>
      </c>
      <c r="BW4" s="37" t="s">
        <v>310</v>
      </c>
      <c r="BX4" s="37" t="s">
        <v>311</v>
      </c>
      <c r="BY4" s="37" t="s">
        <v>312</v>
      </c>
      <c r="BZ4" s="37" t="s">
        <v>313</v>
      </c>
      <c r="CA4" s="41" t="s">
        <v>314</v>
      </c>
      <c r="CB4" s="41" t="str">
        <f>+CA4</f>
        <v>POTTAWATTAMIE</v>
      </c>
      <c r="CC4" s="37" t="s">
        <v>315</v>
      </c>
      <c r="CD4" s="37" t="s">
        <v>316</v>
      </c>
      <c r="CE4" s="37" t="s">
        <v>317</v>
      </c>
      <c r="CF4" s="37" t="s">
        <v>318</v>
      </c>
      <c r="CG4" s="37" t="s">
        <v>319</v>
      </c>
      <c r="CH4" s="37" t="s">
        <v>320</v>
      </c>
      <c r="CI4" s="37" t="s">
        <v>321</v>
      </c>
      <c r="CJ4" s="37" t="s">
        <v>322</v>
      </c>
      <c r="CK4" s="37" t="s">
        <v>323</v>
      </c>
      <c r="CL4" s="37" t="s">
        <v>324</v>
      </c>
      <c r="CM4" s="37" t="s">
        <v>325</v>
      </c>
      <c r="CN4" s="37" t="s">
        <v>326</v>
      </c>
      <c r="CO4" s="37" t="s">
        <v>327</v>
      </c>
      <c r="CP4" s="37" t="s">
        <v>328</v>
      </c>
      <c r="CQ4" s="37" t="s">
        <v>329</v>
      </c>
      <c r="CR4" s="37" t="s">
        <v>330</v>
      </c>
      <c r="CS4" s="37" t="s">
        <v>331</v>
      </c>
      <c r="CT4" s="37" t="s">
        <v>332</v>
      </c>
      <c r="CU4" s="37" t="s">
        <v>333</v>
      </c>
      <c r="CV4" s="37" t="s">
        <v>334</v>
      </c>
      <c r="CW4" s="37" t="s">
        <v>335</v>
      </c>
    </row>
    <row r="5" spans="1:102">
      <c r="A5" s="39">
        <v>2004</v>
      </c>
      <c r="B5" s="40">
        <v>182.1</v>
      </c>
      <c r="C5" s="40">
        <v>169.3</v>
      </c>
      <c r="D5" s="40">
        <v>163.30000000000001</v>
      </c>
      <c r="E5" s="40">
        <v>171.9</v>
      </c>
      <c r="F5" s="40">
        <v>179.6</v>
      </c>
      <c r="G5" s="40">
        <v>171.8</v>
      </c>
      <c r="H5" s="40">
        <v>178.1</v>
      </c>
      <c r="I5" s="40">
        <v>192.2</v>
      </c>
      <c r="J5" s="40">
        <v>184.5</v>
      </c>
      <c r="K5" s="40">
        <v>163</v>
      </c>
      <c r="L5" s="40">
        <v>192.5</v>
      </c>
      <c r="M5" s="40">
        <v>187.9</v>
      </c>
      <c r="N5" s="40">
        <v>184.2</v>
      </c>
      <c r="O5" s="40">
        <v>193.5</v>
      </c>
      <c r="P5" s="40">
        <v>192.3</v>
      </c>
      <c r="Q5" s="40">
        <v>188.8</v>
      </c>
      <c r="R5" s="40">
        <v>168.2</v>
      </c>
      <c r="S5" s="40">
        <v>187.1</v>
      </c>
      <c r="T5" s="40">
        <v>175</v>
      </c>
      <c r="U5" s="40">
        <v>157.1</v>
      </c>
      <c r="V5" s="40">
        <v>183.4</v>
      </c>
      <c r="W5" s="40">
        <v>176.3</v>
      </c>
      <c r="X5" s="40">
        <v>173.1</v>
      </c>
      <c r="Y5" s="40">
        <v>175.6</v>
      </c>
      <c r="Z5" s="40">
        <v>189.6</v>
      </c>
      <c r="AA5" s="40">
        <v>180.3</v>
      </c>
      <c r="AB5" s="40">
        <v>175.5</v>
      </c>
      <c r="AC5" s="40">
        <v>176.6</v>
      </c>
      <c r="AD5" s="40">
        <v>189.9</v>
      </c>
      <c r="AE5" s="40">
        <v>188.8</v>
      </c>
      <c r="AF5" s="40">
        <v>183</v>
      </c>
      <c r="AG5" s="40">
        <v>181.8</v>
      </c>
      <c r="AH5" s="40">
        <v>166.7</v>
      </c>
      <c r="AI5" s="40">
        <v>177.4</v>
      </c>
      <c r="AJ5" s="40">
        <v>190.5</v>
      </c>
      <c r="AK5" s="40">
        <v>188.4</v>
      </c>
      <c r="AL5" s="40">
        <v>186.7</v>
      </c>
      <c r="AM5" s="40">
        <v>190.6</v>
      </c>
      <c r="AN5" s="40">
        <v>172.9</v>
      </c>
      <c r="AO5" s="40">
        <v>181.4</v>
      </c>
      <c r="AP5" s="40">
        <v>176.5</v>
      </c>
      <c r="AQ5" s="40">
        <v>194</v>
      </c>
      <c r="AR5" s="40">
        <v>177.3</v>
      </c>
      <c r="AS5" s="40">
        <v>182.2</v>
      </c>
      <c r="AT5" s="40">
        <v>160.80000000000001</v>
      </c>
      <c r="AU5" s="40">
        <v>190.2</v>
      </c>
      <c r="AV5" s="40">
        <v>185</v>
      </c>
      <c r="AW5" s="40">
        <v>185.8</v>
      </c>
      <c r="AX5" s="40">
        <v>169.6</v>
      </c>
      <c r="AY5" s="40">
        <v>194.2</v>
      </c>
      <c r="AZ5" s="40">
        <v>173.1</v>
      </c>
      <c r="BA5" s="40">
        <v>173.8</v>
      </c>
      <c r="BB5" s="40">
        <v>168.3</v>
      </c>
      <c r="BC5" s="40">
        <v>190.5</v>
      </c>
      <c r="BD5" s="40">
        <v>178.4</v>
      </c>
      <c r="BE5" s="40">
        <v>180</v>
      </c>
      <c r="BF5" s="40">
        <v>172.4</v>
      </c>
      <c r="BG5" s="40">
        <v>179.1</v>
      </c>
      <c r="BH5" s="40">
        <v>154.80000000000001</v>
      </c>
      <c r="BI5" s="40">
        <v>185.9</v>
      </c>
      <c r="BJ5" s="40">
        <v>175.6</v>
      </c>
      <c r="BK5" s="40">
        <v>192.7</v>
      </c>
      <c r="BL5" s="40">
        <v>170.3</v>
      </c>
      <c r="BM5" s="40">
        <v>185.1</v>
      </c>
      <c r="BN5" s="40">
        <v>184.8</v>
      </c>
      <c r="BO5" s="40">
        <v>175.3</v>
      </c>
      <c r="BP5" s="40">
        <v>169.8</v>
      </c>
      <c r="BQ5" s="40">
        <v>171.3</v>
      </c>
      <c r="BR5" s="40">
        <v>183.3</v>
      </c>
      <c r="BS5" s="40">
        <v>180</v>
      </c>
      <c r="BT5" s="40">
        <v>182.3</v>
      </c>
      <c r="BU5" s="40">
        <v>187.3</v>
      </c>
      <c r="BV5" s="40">
        <v>179.9</v>
      </c>
      <c r="BW5" s="40">
        <v>182.9</v>
      </c>
      <c r="BX5" s="40">
        <v>185.6</v>
      </c>
      <c r="BY5" s="40">
        <v>195.5</v>
      </c>
      <c r="BZ5" s="40">
        <v>183.4</v>
      </c>
      <c r="CA5" s="42">
        <v>189.7</v>
      </c>
      <c r="CB5" s="41">
        <v>189.7</v>
      </c>
      <c r="CC5" s="40">
        <v>186.2</v>
      </c>
      <c r="CD5" s="40">
        <v>153</v>
      </c>
      <c r="CE5" s="40">
        <v>184.3</v>
      </c>
      <c r="CF5" s="40">
        <v>191.9</v>
      </c>
      <c r="CG5" s="40">
        <v>177.1</v>
      </c>
      <c r="CH5" s="40">
        <v>187.6</v>
      </c>
      <c r="CI5" s="40">
        <v>188.1</v>
      </c>
      <c r="CJ5" s="40">
        <v>186.5</v>
      </c>
      <c r="CK5" s="40">
        <v>157.9</v>
      </c>
      <c r="CL5" s="40">
        <v>160.4</v>
      </c>
      <c r="CM5" s="40">
        <v>175.4</v>
      </c>
      <c r="CN5" s="40">
        <v>183.3</v>
      </c>
      <c r="CO5" s="40">
        <v>167.6</v>
      </c>
      <c r="CP5" s="40">
        <v>181.9</v>
      </c>
      <c r="CQ5" s="40">
        <v>156.80000000000001</v>
      </c>
      <c r="CR5" s="40">
        <v>192.3</v>
      </c>
      <c r="CS5" s="40">
        <v>178.8</v>
      </c>
      <c r="CT5" s="40">
        <v>169.9</v>
      </c>
      <c r="CU5" s="40">
        <v>166.1</v>
      </c>
      <c r="CV5" s="40">
        <v>170.2</v>
      </c>
      <c r="CW5" s="40">
        <v>186.5</v>
      </c>
    </row>
    <row r="6" spans="1:102">
      <c r="A6" s="39">
        <v>2005</v>
      </c>
      <c r="B6" s="40">
        <v>159</v>
      </c>
      <c r="C6" s="40">
        <v>157.1</v>
      </c>
      <c r="D6" s="40">
        <v>177.4</v>
      </c>
      <c r="E6" s="40">
        <v>150</v>
      </c>
      <c r="F6" s="40">
        <v>172.1</v>
      </c>
      <c r="G6" s="40">
        <v>170</v>
      </c>
      <c r="H6" s="40">
        <v>180.7</v>
      </c>
      <c r="I6" s="40">
        <v>192.4</v>
      </c>
      <c r="J6" s="40">
        <v>193</v>
      </c>
      <c r="K6" s="40">
        <v>178.7</v>
      </c>
      <c r="L6" s="40">
        <v>185.3</v>
      </c>
      <c r="M6" s="40">
        <v>185.6</v>
      </c>
      <c r="N6" s="40">
        <v>182.5</v>
      </c>
      <c r="O6" s="40">
        <v>177</v>
      </c>
      <c r="P6" s="40">
        <v>168.2</v>
      </c>
      <c r="Q6" s="40">
        <v>144.4</v>
      </c>
      <c r="R6" s="40">
        <v>184</v>
      </c>
      <c r="S6" s="40">
        <v>185.5</v>
      </c>
      <c r="T6" s="40">
        <v>187.2</v>
      </c>
      <c r="U6" s="40">
        <v>146.30000000000001</v>
      </c>
      <c r="V6" s="40">
        <v>183.1</v>
      </c>
      <c r="W6" s="40">
        <v>180.9</v>
      </c>
      <c r="X6" s="40">
        <v>116.8</v>
      </c>
      <c r="Y6" s="40">
        <v>179.2</v>
      </c>
      <c r="Z6" s="40">
        <v>181.7</v>
      </c>
      <c r="AA6" s="40">
        <v>115</v>
      </c>
      <c r="AB6" s="40">
        <v>163.9</v>
      </c>
      <c r="AC6" s="40">
        <v>177.1</v>
      </c>
      <c r="AD6" s="40">
        <v>154.5</v>
      </c>
      <c r="AE6" s="40">
        <v>170.4</v>
      </c>
      <c r="AF6" s="40">
        <v>183</v>
      </c>
      <c r="AG6" s="40">
        <v>182.7</v>
      </c>
      <c r="AH6" s="40">
        <v>189.8</v>
      </c>
      <c r="AI6" s="40">
        <v>184.2</v>
      </c>
      <c r="AJ6" s="40">
        <v>185.2</v>
      </c>
      <c r="AK6" s="40">
        <v>161.30000000000001</v>
      </c>
      <c r="AL6" s="40">
        <v>185.3</v>
      </c>
      <c r="AM6" s="40">
        <v>189.9</v>
      </c>
      <c r="AN6" s="40">
        <v>161.19999999999999</v>
      </c>
      <c r="AO6" s="40">
        <v>189</v>
      </c>
      <c r="AP6" s="40">
        <v>182.3</v>
      </c>
      <c r="AQ6" s="40">
        <v>188.6</v>
      </c>
      <c r="AR6" s="40">
        <v>155</v>
      </c>
      <c r="AS6" s="40">
        <v>153</v>
      </c>
      <c r="AT6" s="40">
        <v>183.8</v>
      </c>
      <c r="AU6" s="40">
        <v>188.2</v>
      </c>
      <c r="AV6" s="40">
        <v>177</v>
      </c>
      <c r="AW6" s="40">
        <v>147.30000000000001</v>
      </c>
      <c r="AX6" s="40">
        <v>124.2</v>
      </c>
      <c r="AY6" s="40">
        <v>188.5</v>
      </c>
      <c r="AZ6" s="40">
        <v>143.6</v>
      </c>
      <c r="BA6" s="40">
        <v>135.80000000000001</v>
      </c>
      <c r="BB6" s="40">
        <v>148.30000000000001</v>
      </c>
      <c r="BC6" s="40">
        <v>135</v>
      </c>
      <c r="BD6" s="40">
        <v>187.5</v>
      </c>
      <c r="BE6" s="40">
        <v>129.4</v>
      </c>
      <c r="BF6" s="40">
        <v>152</v>
      </c>
      <c r="BG6" s="40">
        <v>133.5</v>
      </c>
      <c r="BH6" s="40">
        <v>154.80000000000001</v>
      </c>
      <c r="BI6" s="40">
        <v>185.2</v>
      </c>
      <c r="BJ6" s="40">
        <v>154.9</v>
      </c>
      <c r="BK6" s="40">
        <v>160.5</v>
      </c>
      <c r="BL6" s="40">
        <v>159.9</v>
      </c>
      <c r="BM6" s="40">
        <v>191.9</v>
      </c>
      <c r="BN6" s="40">
        <v>163.69999999999999</v>
      </c>
      <c r="BO6" s="40">
        <v>186.6</v>
      </c>
      <c r="BP6" s="40">
        <v>157.1</v>
      </c>
      <c r="BQ6" s="40">
        <v>154.30000000000001</v>
      </c>
      <c r="BR6" s="40">
        <v>158.1</v>
      </c>
      <c r="BS6" s="40">
        <v>135.30000000000001</v>
      </c>
      <c r="BT6" s="40">
        <v>185</v>
      </c>
      <c r="BU6" s="40">
        <v>185.8</v>
      </c>
      <c r="BV6" s="40">
        <v>164.7</v>
      </c>
      <c r="BW6" s="40">
        <v>186.5</v>
      </c>
      <c r="BX6" s="40">
        <v>171.8</v>
      </c>
      <c r="BY6" s="40">
        <v>183.3</v>
      </c>
      <c r="BZ6" s="40">
        <v>174.7</v>
      </c>
      <c r="CA6" s="42">
        <v>171.1</v>
      </c>
      <c r="CB6" s="41">
        <v>171.1</v>
      </c>
      <c r="CC6" s="40">
        <v>176.4</v>
      </c>
      <c r="CD6" s="40">
        <v>153.80000000000001</v>
      </c>
      <c r="CE6" s="40">
        <v>185.8</v>
      </c>
      <c r="CF6" s="40">
        <v>148.9</v>
      </c>
      <c r="CG6" s="40">
        <v>171.7</v>
      </c>
      <c r="CH6" s="40">
        <v>185.3</v>
      </c>
      <c r="CI6" s="40">
        <v>187.6</v>
      </c>
      <c r="CJ6" s="40">
        <v>181.4</v>
      </c>
      <c r="CK6" s="40">
        <v>156.80000000000001</v>
      </c>
      <c r="CL6" s="40">
        <v>157.19999999999999</v>
      </c>
      <c r="CM6" s="40">
        <v>124</v>
      </c>
      <c r="CN6" s="40">
        <v>136.1</v>
      </c>
      <c r="CO6" s="40">
        <v>157.1</v>
      </c>
      <c r="CP6" s="40">
        <v>153</v>
      </c>
      <c r="CQ6" s="40">
        <v>157</v>
      </c>
      <c r="CR6" s="40">
        <v>190.1</v>
      </c>
      <c r="CS6" s="40">
        <v>189.6</v>
      </c>
      <c r="CT6" s="40">
        <v>186.4</v>
      </c>
      <c r="CU6" s="40">
        <v>172.2</v>
      </c>
      <c r="CV6" s="40">
        <v>187.9</v>
      </c>
      <c r="CW6" s="40">
        <v>183</v>
      </c>
    </row>
    <row r="7" spans="1:102">
      <c r="A7" s="39">
        <v>2006</v>
      </c>
      <c r="B7" s="40">
        <v>164.9</v>
      </c>
      <c r="C7" s="40">
        <v>145.4</v>
      </c>
      <c r="D7" s="40">
        <v>166.2</v>
      </c>
      <c r="E7" s="40">
        <v>157.69999999999999</v>
      </c>
      <c r="F7" s="40">
        <v>173.9</v>
      </c>
      <c r="G7" s="40">
        <v>171.4</v>
      </c>
      <c r="H7" s="40">
        <v>185.5</v>
      </c>
      <c r="I7" s="40">
        <v>172.7</v>
      </c>
      <c r="J7" s="40">
        <v>183.1</v>
      </c>
      <c r="K7" s="40">
        <v>180.8</v>
      </c>
      <c r="L7" s="40">
        <v>143.30000000000001</v>
      </c>
      <c r="M7" s="40">
        <v>176.6</v>
      </c>
      <c r="N7" s="40">
        <v>165.5</v>
      </c>
      <c r="O7" s="40">
        <v>162.5</v>
      </c>
      <c r="P7" s="40">
        <v>170.8</v>
      </c>
      <c r="Q7" s="40">
        <v>181.6</v>
      </c>
      <c r="R7" s="40">
        <v>169.1</v>
      </c>
      <c r="S7" s="40">
        <v>144.4</v>
      </c>
      <c r="T7" s="40">
        <v>174.6</v>
      </c>
      <c r="U7" s="40">
        <v>147</v>
      </c>
      <c r="V7" s="40">
        <v>159.6</v>
      </c>
      <c r="W7" s="40">
        <v>173.2</v>
      </c>
      <c r="X7" s="40">
        <v>173.8</v>
      </c>
      <c r="Y7" s="40">
        <v>138.69999999999999</v>
      </c>
      <c r="Z7" s="40">
        <v>164.3</v>
      </c>
      <c r="AA7" s="40">
        <v>161.5</v>
      </c>
      <c r="AB7" s="40">
        <v>157.5</v>
      </c>
      <c r="AC7" s="40">
        <v>180.5</v>
      </c>
      <c r="AD7" s="40">
        <v>159.19999999999999</v>
      </c>
      <c r="AE7" s="40">
        <v>159</v>
      </c>
      <c r="AF7" s="40">
        <v>182.6</v>
      </c>
      <c r="AG7" s="40">
        <v>165.9</v>
      </c>
      <c r="AH7" s="40">
        <v>173.9</v>
      </c>
      <c r="AI7" s="40">
        <v>165</v>
      </c>
      <c r="AJ7" s="40">
        <v>177.6</v>
      </c>
      <c r="AK7" s="40">
        <v>146.30000000000001</v>
      </c>
      <c r="AL7" s="40">
        <v>170.6</v>
      </c>
      <c r="AM7" s="40">
        <v>176.8</v>
      </c>
      <c r="AN7" s="40">
        <v>159.19999999999999</v>
      </c>
      <c r="AO7" s="40">
        <v>184.7</v>
      </c>
      <c r="AP7" s="40">
        <v>175.9</v>
      </c>
      <c r="AQ7" s="40">
        <v>183.5</v>
      </c>
      <c r="AR7" s="40">
        <v>142.1</v>
      </c>
      <c r="AS7" s="40">
        <v>167.9</v>
      </c>
      <c r="AT7" s="40">
        <v>165.3</v>
      </c>
      <c r="AU7" s="40">
        <v>181.3</v>
      </c>
      <c r="AV7" s="40">
        <v>125.5</v>
      </c>
      <c r="AW7" s="40">
        <v>178.1</v>
      </c>
      <c r="AX7" s="40">
        <v>166.5</v>
      </c>
      <c r="AY7" s="40">
        <v>173.9</v>
      </c>
      <c r="AZ7" s="40">
        <v>170.7</v>
      </c>
      <c r="BA7" s="40">
        <v>171.8</v>
      </c>
      <c r="BB7" s="40">
        <v>175.5</v>
      </c>
      <c r="BC7" s="40">
        <v>166.6</v>
      </c>
      <c r="BD7" s="40">
        <v>177.2</v>
      </c>
      <c r="BE7" s="40">
        <v>144.1</v>
      </c>
      <c r="BF7" s="40">
        <v>176.2</v>
      </c>
      <c r="BG7" s="40">
        <v>170.1</v>
      </c>
      <c r="BH7" s="40">
        <v>137.80000000000001</v>
      </c>
      <c r="BI7" s="40">
        <v>163.9</v>
      </c>
      <c r="BJ7" s="40">
        <v>158.4</v>
      </c>
      <c r="BK7" s="40">
        <v>166</v>
      </c>
      <c r="BL7" s="40">
        <v>156.30000000000001</v>
      </c>
      <c r="BM7" s="40">
        <v>184.3</v>
      </c>
      <c r="BN7" s="40">
        <v>159.5</v>
      </c>
      <c r="BO7" s="40">
        <v>170.5</v>
      </c>
      <c r="BP7" s="40">
        <v>109.3</v>
      </c>
      <c r="BQ7" s="40">
        <v>137</v>
      </c>
      <c r="BR7" s="40">
        <v>163.9</v>
      </c>
      <c r="BS7" s="40">
        <v>166.4</v>
      </c>
      <c r="BT7" s="40">
        <v>166</v>
      </c>
      <c r="BU7" s="40">
        <v>165.4</v>
      </c>
      <c r="BV7" s="40">
        <v>152.5</v>
      </c>
      <c r="BW7" s="40">
        <v>163</v>
      </c>
      <c r="BX7" s="40">
        <v>137.1</v>
      </c>
      <c r="BY7" s="40">
        <v>166.5</v>
      </c>
      <c r="BZ7" s="40">
        <v>171.9</v>
      </c>
      <c r="CA7" s="42">
        <v>171.6</v>
      </c>
      <c r="CB7" s="41">
        <v>171.6</v>
      </c>
      <c r="CC7" s="40">
        <v>182.3</v>
      </c>
      <c r="CD7" s="40">
        <v>142.30000000000001</v>
      </c>
      <c r="CE7" s="40">
        <v>134</v>
      </c>
      <c r="CF7" s="40">
        <v>170.5</v>
      </c>
      <c r="CG7" s="40">
        <v>171.2</v>
      </c>
      <c r="CH7" s="40">
        <v>162.9</v>
      </c>
      <c r="CI7" s="40">
        <v>184.1</v>
      </c>
      <c r="CJ7" s="40">
        <v>172.7</v>
      </c>
      <c r="CK7" s="40">
        <v>142.4</v>
      </c>
      <c r="CL7" s="40">
        <v>153.6</v>
      </c>
      <c r="CM7" s="40">
        <v>157.80000000000001</v>
      </c>
      <c r="CN7" s="40">
        <v>164.9</v>
      </c>
      <c r="CO7" s="40">
        <v>164.9</v>
      </c>
      <c r="CP7" s="40">
        <v>184.4</v>
      </c>
      <c r="CQ7" s="40">
        <v>145</v>
      </c>
      <c r="CR7" s="40">
        <v>173.3</v>
      </c>
      <c r="CS7" s="40">
        <v>173.9</v>
      </c>
      <c r="CT7" s="40">
        <v>171.9</v>
      </c>
      <c r="CU7" s="40">
        <v>129.4</v>
      </c>
      <c r="CV7" s="40">
        <v>172.5</v>
      </c>
      <c r="CW7" s="40">
        <v>181.5</v>
      </c>
    </row>
    <row r="8" spans="1:102">
      <c r="A8" s="39">
        <v>2007</v>
      </c>
      <c r="B8" s="40">
        <v>160.69999999999999</v>
      </c>
      <c r="C8" s="40">
        <v>153.4</v>
      </c>
      <c r="D8" s="40">
        <v>167.1</v>
      </c>
      <c r="E8" s="40">
        <v>152</v>
      </c>
      <c r="F8" s="40">
        <v>160.69999999999999</v>
      </c>
      <c r="G8" s="40">
        <v>180.2</v>
      </c>
      <c r="H8" s="40">
        <v>176.7</v>
      </c>
      <c r="I8" s="40">
        <v>182.2</v>
      </c>
      <c r="J8" s="40">
        <v>181.4</v>
      </c>
      <c r="K8" s="40">
        <v>173.9</v>
      </c>
      <c r="L8" s="40">
        <v>163</v>
      </c>
      <c r="M8" s="40">
        <v>176.2</v>
      </c>
      <c r="N8" s="40">
        <v>180.2</v>
      </c>
      <c r="O8" s="40">
        <v>169.3</v>
      </c>
      <c r="P8" s="40">
        <v>157.5</v>
      </c>
      <c r="Q8" s="40">
        <v>184.2</v>
      </c>
      <c r="R8" s="40">
        <v>173.2</v>
      </c>
      <c r="S8" s="40">
        <v>166.5</v>
      </c>
      <c r="T8" s="40">
        <v>168.8</v>
      </c>
      <c r="U8" s="40">
        <v>151.30000000000001</v>
      </c>
      <c r="V8" s="40">
        <v>163.6</v>
      </c>
      <c r="W8" s="40">
        <v>173.6</v>
      </c>
      <c r="X8" s="40">
        <v>182.7</v>
      </c>
      <c r="Y8" s="40">
        <v>165.5</v>
      </c>
      <c r="Z8" s="40">
        <v>167.5</v>
      </c>
      <c r="AA8" s="40">
        <v>157.4</v>
      </c>
      <c r="AB8" s="40">
        <v>155.5</v>
      </c>
      <c r="AC8" s="40">
        <v>179.8</v>
      </c>
      <c r="AD8" s="40">
        <v>198.5</v>
      </c>
      <c r="AE8" s="40">
        <v>165.8</v>
      </c>
      <c r="AF8" s="40">
        <v>182</v>
      </c>
      <c r="AG8" s="40">
        <v>175.7</v>
      </c>
      <c r="AH8" s="40">
        <v>171.3</v>
      </c>
      <c r="AI8" s="40">
        <v>170.1</v>
      </c>
      <c r="AJ8" s="40">
        <v>176.6</v>
      </c>
      <c r="AK8" s="40">
        <v>150.69999999999999</v>
      </c>
      <c r="AL8" s="40">
        <v>179.9</v>
      </c>
      <c r="AM8" s="40">
        <v>176</v>
      </c>
      <c r="AN8" s="40">
        <v>158.80000000000001</v>
      </c>
      <c r="AO8" s="40">
        <v>180.5</v>
      </c>
      <c r="AP8" s="40">
        <v>178.6</v>
      </c>
      <c r="AQ8" s="40">
        <v>177.3</v>
      </c>
      <c r="AR8" s="40">
        <v>161.80000000000001</v>
      </c>
      <c r="AS8" s="40">
        <v>181.5</v>
      </c>
      <c r="AT8" s="40">
        <v>169.8</v>
      </c>
      <c r="AU8" s="40">
        <v>177.5</v>
      </c>
      <c r="AV8" s="40">
        <v>169.4</v>
      </c>
      <c r="AW8" s="40">
        <v>178</v>
      </c>
      <c r="AX8" s="40">
        <v>169.4</v>
      </c>
      <c r="AY8" s="40">
        <v>180.9</v>
      </c>
      <c r="AZ8" s="40">
        <v>159.9</v>
      </c>
      <c r="BA8" s="40">
        <v>171.1</v>
      </c>
      <c r="BB8" s="40">
        <v>181.2</v>
      </c>
      <c r="BC8" s="40">
        <v>174.5</v>
      </c>
      <c r="BD8" s="40">
        <v>178.6</v>
      </c>
      <c r="BE8" s="40">
        <v>177.5</v>
      </c>
      <c r="BF8" s="40">
        <v>176.7</v>
      </c>
      <c r="BG8" s="40">
        <v>178</v>
      </c>
      <c r="BH8" s="40">
        <v>141.9</v>
      </c>
      <c r="BI8" s="40">
        <v>163.69999999999999</v>
      </c>
      <c r="BJ8" s="40">
        <v>162.6</v>
      </c>
      <c r="BK8" s="40">
        <v>179.9</v>
      </c>
      <c r="BL8" s="40">
        <v>165.9</v>
      </c>
      <c r="BM8" s="40">
        <v>185.9</v>
      </c>
      <c r="BN8" s="40">
        <v>147.4</v>
      </c>
      <c r="BO8" s="40">
        <v>174.2</v>
      </c>
      <c r="BP8" s="40">
        <v>149.30000000000001</v>
      </c>
      <c r="BQ8" s="40">
        <v>161.30000000000001</v>
      </c>
      <c r="BR8" s="40">
        <v>145.1</v>
      </c>
      <c r="BS8" s="40">
        <v>180.6</v>
      </c>
      <c r="BT8" s="40">
        <v>167.7</v>
      </c>
      <c r="BU8" s="40">
        <v>171.4</v>
      </c>
      <c r="BV8" s="40">
        <v>139.5</v>
      </c>
      <c r="BW8" s="40">
        <v>170.8</v>
      </c>
      <c r="BX8" s="40">
        <v>150.80000000000001</v>
      </c>
      <c r="BY8" s="40">
        <v>167.1</v>
      </c>
      <c r="BZ8" s="40">
        <v>177.8</v>
      </c>
      <c r="CA8" s="42">
        <v>162.4</v>
      </c>
      <c r="CB8" s="41">
        <v>162.4</v>
      </c>
      <c r="CC8" s="40">
        <v>182.6</v>
      </c>
      <c r="CD8" s="40">
        <v>140.5</v>
      </c>
      <c r="CE8" s="40">
        <v>173.9</v>
      </c>
      <c r="CF8" s="40">
        <v>182.2</v>
      </c>
      <c r="CG8" s="40">
        <v>167.3</v>
      </c>
      <c r="CH8" s="40">
        <v>156.9</v>
      </c>
      <c r="CI8" s="40">
        <v>180.7</v>
      </c>
      <c r="CJ8" s="40">
        <v>174.8</v>
      </c>
      <c r="CK8" s="40">
        <v>137.6</v>
      </c>
      <c r="CL8" s="40">
        <v>154.1</v>
      </c>
      <c r="CM8" s="40">
        <v>165.8</v>
      </c>
      <c r="CN8" s="40">
        <v>167.1</v>
      </c>
      <c r="CO8" s="40">
        <v>157.4</v>
      </c>
      <c r="CP8" s="40">
        <v>174.1</v>
      </c>
      <c r="CQ8" s="40">
        <v>150.19999999999999</v>
      </c>
      <c r="CR8" s="40">
        <v>182.6</v>
      </c>
      <c r="CS8" s="40">
        <v>186.1</v>
      </c>
      <c r="CT8" s="40">
        <v>174</v>
      </c>
      <c r="CU8" s="40">
        <v>153.6</v>
      </c>
      <c r="CV8" s="40">
        <v>174.8</v>
      </c>
      <c r="CW8" s="40">
        <v>182.4</v>
      </c>
    </row>
    <row r="9" spans="1:102">
      <c r="A9" s="39">
        <v>2008</v>
      </c>
      <c r="B9" s="40">
        <v>169</v>
      </c>
      <c r="C9" s="40">
        <v>156</v>
      </c>
      <c r="D9" s="40">
        <v>170</v>
      </c>
      <c r="E9" s="40">
        <v>118</v>
      </c>
      <c r="F9" s="40">
        <v>181</v>
      </c>
      <c r="G9" s="40">
        <v>179</v>
      </c>
      <c r="H9" s="40">
        <v>165</v>
      </c>
      <c r="I9" s="40">
        <v>166</v>
      </c>
      <c r="J9" s="40">
        <v>161</v>
      </c>
      <c r="K9" s="40">
        <v>167</v>
      </c>
      <c r="L9" s="40">
        <v>179</v>
      </c>
      <c r="M9" s="40">
        <v>175</v>
      </c>
      <c r="N9" s="40">
        <v>178</v>
      </c>
      <c r="O9" s="40">
        <v>179</v>
      </c>
      <c r="P9" s="40">
        <v>174</v>
      </c>
      <c r="Q9" s="40">
        <v>180</v>
      </c>
      <c r="R9" s="40">
        <v>166</v>
      </c>
      <c r="S9" s="40">
        <v>196</v>
      </c>
      <c r="T9" s="40">
        <v>159</v>
      </c>
      <c r="U9" s="40">
        <v>109</v>
      </c>
      <c r="V9" s="40">
        <v>175</v>
      </c>
      <c r="W9" s="40">
        <v>171</v>
      </c>
      <c r="X9" s="40">
        <v>181</v>
      </c>
      <c r="Y9" s="40">
        <v>191</v>
      </c>
      <c r="Z9" s="40">
        <v>171</v>
      </c>
      <c r="AA9" s="40">
        <v>142</v>
      </c>
      <c r="AB9" s="40">
        <v>112</v>
      </c>
      <c r="AC9" s="40">
        <v>159</v>
      </c>
      <c r="AD9" s="40">
        <v>186</v>
      </c>
      <c r="AE9" s="40">
        <v>168</v>
      </c>
      <c r="AF9" s="40">
        <v>158</v>
      </c>
      <c r="AG9" s="40">
        <v>168</v>
      </c>
      <c r="AH9" s="40">
        <v>167</v>
      </c>
      <c r="AI9" s="40">
        <v>171</v>
      </c>
      <c r="AJ9" s="40">
        <v>167</v>
      </c>
      <c r="AK9" s="40">
        <v>147</v>
      </c>
      <c r="AL9" s="40">
        <v>159</v>
      </c>
      <c r="AM9" s="40">
        <v>181</v>
      </c>
      <c r="AN9" s="40">
        <v>171</v>
      </c>
      <c r="AO9" s="40">
        <v>157</v>
      </c>
      <c r="AP9" s="40">
        <v>171</v>
      </c>
      <c r="AQ9" s="40">
        <v>159</v>
      </c>
      <c r="AR9" s="40">
        <v>176</v>
      </c>
      <c r="AS9" s="40">
        <v>178</v>
      </c>
      <c r="AT9" s="40">
        <v>164</v>
      </c>
      <c r="AU9" s="40">
        <v>172</v>
      </c>
      <c r="AV9" s="40">
        <v>196</v>
      </c>
      <c r="AW9" s="40">
        <v>173</v>
      </c>
      <c r="AX9" s="40">
        <v>169</v>
      </c>
      <c r="AY9" s="40">
        <v>182</v>
      </c>
      <c r="AZ9" s="40">
        <v>167</v>
      </c>
      <c r="BA9" s="40">
        <v>161</v>
      </c>
      <c r="BB9" s="40">
        <v>167</v>
      </c>
      <c r="BC9" s="40">
        <v>157</v>
      </c>
      <c r="BD9" s="40">
        <v>171</v>
      </c>
      <c r="BE9" s="40">
        <v>173</v>
      </c>
      <c r="BF9" s="40">
        <v>172</v>
      </c>
      <c r="BG9" s="40">
        <v>174</v>
      </c>
      <c r="BH9" s="40">
        <v>114</v>
      </c>
      <c r="BI9" s="40">
        <v>190</v>
      </c>
      <c r="BJ9" s="40">
        <v>165</v>
      </c>
      <c r="BK9" s="40">
        <v>176</v>
      </c>
      <c r="BL9" s="40">
        <v>143</v>
      </c>
      <c r="BM9" s="40">
        <v>180</v>
      </c>
      <c r="BN9" s="40">
        <v>156</v>
      </c>
      <c r="BO9" s="40">
        <v>174</v>
      </c>
      <c r="BP9" s="40">
        <v>171</v>
      </c>
      <c r="BQ9" s="40">
        <v>136</v>
      </c>
      <c r="BR9" s="40">
        <v>160</v>
      </c>
      <c r="BS9" s="40">
        <v>166</v>
      </c>
      <c r="BT9" s="40">
        <v>195</v>
      </c>
      <c r="BU9" s="40">
        <v>175</v>
      </c>
      <c r="BV9" s="40">
        <v>133</v>
      </c>
      <c r="BW9" s="40">
        <v>176</v>
      </c>
      <c r="BX9" s="40">
        <v>191</v>
      </c>
      <c r="BY9" s="40">
        <v>178</v>
      </c>
      <c r="BZ9" s="40">
        <v>154</v>
      </c>
      <c r="CA9" s="42">
        <v>178</v>
      </c>
      <c r="CB9" s="41">
        <v>178</v>
      </c>
      <c r="CC9" s="40">
        <v>170</v>
      </c>
      <c r="CD9" s="40">
        <v>115</v>
      </c>
      <c r="CE9" s="40">
        <v>184</v>
      </c>
      <c r="CF9" s="40">
        <v>184</v>
      </c>
      <c r="CG9" s="40">
        <v>190</v>
      </c>
      <c r="CH9" s="40">
        <v>195</v>
      </c>
      <c r="CI9" s="40">
        <v>160</v>
      </c>
      <c r="CJ9" s="40">
        <v>179</v>
      </c>
      <c r="CK9" s="40">
        <v>135</v>
      </c>
      <c r="CL9" s="40">
        <v>148</v>
      </c>
      <c r="CM9" s="40">
        <v>146</v>
      </c>
      <c r="CN9" s="40">
        <v>138</v>
      </c>
      <c r="CO9" s="40">
        <v>135</v>
      </c>
      <c r="CP9" s="40">
        <v>180</v>
      </c>
      <c r="CQ9" s="40">
        <v>103</v>
      </c>
      <c r="CR9" s="40">
        <v>167</v>
      </c>
      <c r="CS9" s="40">
        <v>177</v>
      </c>
      <c r="CT9" s="40">
        <v>171</v>
      </c>
      <c r="CU9" s="40">
        <v>185</v>
      </c>
      <c r="CV9" s="40">
        <v>171</v>
      </c>
      <c r="CW9" s="40">
        <v>164</v>
      </c>
    </row>
    <row r="10" spans="1:102">
      <c r="A10" s="39">
        <v>2009</v>
      </c>
      <c r="B10" s="40">
        <f>+B135</f>
        <v>181</v>
      </c>
      <c r="C10" s="40">
        <f>+C135</f>
        <v>169</v>
      </c>
      <c r="D10" s="40">
        <f t="shared" ref="D10:BO10" si="0">+D135</f>
        <v>180</v>
      </c>
      <c r="E10" s="40">
        <f t="shared" si="0"/>
        <v>154</v>
      </c>
      <c r="F10" s="40">
        <f t="shared" si="0"/>
        <v>191</v>
      </c>
      <c r="G10" s="40">
        <f t="shared" si="0"/>
        <v>186</v>
      </c>
      <c r="H10" s="40">
        <f t="shared" si="0"/>
        <v>173</v>
      </c>
      <c r="I10" s="40">
        <f t="shared" si="0"/>
        <v>184</v>
      </c>
      <c r="J10" s="40">
        <f t="shared" si="0"/>
        <v>190</v>
      </c>
      <c r="K10" s="40">
        <f t="shared" si="0"/>
        <v>171</v>
      </c>
      <c r="L10" s="40">
        <f t="shared" si="0"/>
        <v>192</v>
      </c>
      <c r="M10" s="40">
        <f t="shared" si="0"/>
        <v>183</v>
      </c>
      <c r="N10" s="40">
        <f t="shared" si="0"/>
        <v>168</v>
      </c>
      <c r="O10" s="40">
        <f t="shared" si="0"/>
        <v>201</v>
      </c>
      <c r="P10" s="40">
        <f t="shared" si="0"/>
        <v>184</v>
      </c>
      <c r="Q10" s="40">
        <f t="shared" si="0"/>
        <v>193</v>
      </c>
      <c r="R10" s="40">
        <f t="shared" si="0"/>
        <v>171</v>
      </c>
      <c r="S10" s="40">
        <f t="shared" si="0"/>
        <v>203</v>
      </c>
      <c r="T10" s="40">
        <f t="shared" si="0"/>
        <v>166</v>
      </c>
      <c r="U10" s="40">
        <f t="shared" si="0"/>
        <v>137</v>
      </c>
      <c r="V10" s="40">
        <f t="shared" si="0"/>
        <v>185</v>
      </c>
      <c r="W10" s="40">
        <f t="shared" si="0"/>
        <v>170</v>
      </c>
      <c r="X10" s="40">
        <f t="shared" si="0"/>
        <v>191</v>
      </c>
      <c r="Y10" s="40">
        <f t="shared" si="0"/>
        <v>200</v>
      </c>
      <c r="Z10" s="40">
        <f t="shared" si="0"/>
        <v>184</v>
      </c>
      <c r="AA10" s="40">
        <f t="shared" si="0"/>
        <v>143</v>
      </c>
      <c r="AB10" s="40">
        <f t="shared" si="0"/>
        <v>143</v>
      </c>
      <c r="AC10" s="40">
        <f t="shared" si="0"/>
        <v>173</v>
      </c>
      <c r="AD10" s="40">
        <f t="shared" si="0"/>
        <v>167</v>
      </c>
      <c r="AE10" s="40">
        <f t="shared" si="0"/>
        <v>186</v>
      </c>
      <c r="AF10" s="40">
        <f t="shared" si="0"/>
        <v>182</v>
      </c>
      <c r="AG10" s="40">
        <f t="shared" si="0"/>
        <v>191</v>
      </c>
      <c r="AH10" s="40">
        <f t="shared" si="0"/>
        <v>152</v>
      </c>
      <c r="AI10" s="40">
        <f t="shared" si="0"/>
        <v>175</v>
      </c>
      <c r="AJ10" s="40">
        <f t="shared" si="0"/>
        <v>168</v>
      </c>
      <c r="AK10" s="40">
        <f t="shared" si="0"/>
        <v>189</v>
      </c>
      <c r="AL10" s="40">
        <f t="shared" si="0"/>
        <v>189</v>
      </c>
      <c r="AM10" s="40">
        <f t="shared" si="0"/>
        <v>176</v>
      </c>
      <c r="AN10" s="40">
        <f t="shared" si="0"/>
        <v>174</v>
      </c>
      <c r="AO10" s="40">
        <f t="shared" si="0"/>
        <v>168</v>
      </c>
      <c r="AP10" s="40">
        <f t="shared" si="0"/>
        <v>179</v>
      </c>
      <c r="AQ10" s="40">
        <f t="shared" si="0"/>
        <v>157</v>
      </c>
      <c r="AR10" s="40">
        <f t="shared" si="0"/>
        <v>198</v>
      </c>
      <c r="AS10" s="40">
        <f t="shared" si="0"/>
        <v>156</v>
      </c>
      <c r="AT10" s="40">
        <f t="shared" si="0"/>
        <v>169</v>
      </c>
      <c r="AU10" s="40">
        <f t="shared" si="0"/>
        <v>192</v>
      </c>
      <c r="AV10" s="40">
        <f t="shared" si="0"/>
        <v>207</v>
      </c>
      <c r="AW10" s="40">
        <f t="shared" si="0"/>
        <v>181</v>
      </c>
      <c r="AX10" s="40">
        <f t="shared" si="0"/>
        <v>170</v>
      </c>
      <c r="AY10" s="40">
        <f t="shared" si="0"/>
        <v>182</v>
      </c>
      <c r="AZ10" s="40">
        <f t="shared" si="0"/>
        <v>149</v>
      </c>
      <c r="BA10" s="40">
        <f t="shared" si="0"/>
        <v>180</v>
      </c>
      <c r="BB10" s="40">
        <f t="shared" si="0"/>
        <v>191</v>
      </c>
      <c r="BC10" s="40">
        <f t="shared" si="0"/>
        <v>167</v>
      </c>
      <c r="BD10" s="40">
        <f t="shared" si="0"/>
        <v>193</v>
      </c>
      <c r="BE10" s="40">
        <f t="shared" si="0"/>
        <v>169</v>
      </c>
      <c r="BF10" s="40">
        <f t="shared" si="0"/>
        <v>190</v>
      </c>
      <c r="BG10" s="40">
        <f t="shared" si="0"/>
        <v>159</v>
      </c>
      <c r="BH10" s="40">
        <f t="shared" si="0"/>
        <v>135</v>
      </c>
      <c r="BI10" s="40">
        <f t="shared" si="0"/>
        <v>194</v>
      </c>
      <c r="BJ10" s="40">
        <f t="shared" si="0"/>
        <v>169</v>
      </c>
      <c r="BK10" s="40">
        <f t="shared" si="0"/>
        <v>183</v>
      </c>
      <c r="BL10" s="40">
        <f t="shared" si="0"/>
        <v>166</v>
      </c>
      <c r="BM10" s="40">
        <f t="shared" si="0"/>
        <v>179</v>
      </c>
      <c r="BN10" s="40">
        <f t="shared" si="0"/>
        <v>193</v>
      </c>
      <c r="BO10" s="40">
        <f t="shared" si="0"/>
        <v>178</v>
      </c>
      <c r="BP10" s="40">
        <f t="shared" ref="BP10:CW10" si="1">+BP135</f>
        <v>201</v>
      </c>
      <c r="BQ10" s="40">
        <f t="shared" si="1"/>
        <v>152</v>
      </c>
      <c r="BR10" s="40">
        <f t="shared" si="1"/>
        <v>193</v>
      </c>
      <c r="BS10" s="40">
        <f t="shared" si="1"/>
        <v>167</v>
      </c>
      <c r="BT10" s="40">
        <f t="shared" si="1"/>
        <v>199</v>
      </c>
      <c r="BU10" s="40">
        <f t="shared" si="1"/>
        <v>194</v>
      </c>
      <c r="BV10" s="40">
        <f t="shared" si="1"/>
        <v>178</v>
      </c>
      <c r="BW10" s="40">
        <f t="shared" si="1"/>
        <v>189</v>
      </c>
      <c r="BX10" s="40">
        <f t="shared" si="1"/>
        <v>202</v>
      </c>
      <c r="BY10" s="40">
        <f t="shared" si="1"/>
        <v>191</v>
      </c>
      <c r="BZ10" s="40">
        <f t="shared" si="1"/>
        <v>179</v>
      </c>
      <c r="CA10" s="40">
        <f t="shared" si="1"/>
        <v>194</v>
      </c>
      <c r="CB10" s="40">
        <f t="shared" si="1"/>
        <v>194</v>
      </c>
      <c r="CC10" s="40">
        <f t="shared" si="1"/>
        <v>185</v>
      </c>
      <c r="CD10" s="40">
        <f t="shared" si="1"/>
        <v>134</v>
      </c>
      <c r="CE10" s="40">
        <f t="shared" si="1"/>
        <v>183</v>
      </c>
      <c r="CF10" s="40">
        <f t="shared" si="1"/>
        <v>185</v>
      </c>
      <c r="CG10" s="40">
        <f t="shared" si="1"/>
        <v>204</v>
      </c>
      <c r="CH10" s="40">
        <f t="shared" si="1"/>
        <v>202</v>
      </c>
      <c r="CI10" s="40">
        <f t="shared" si="1"/>
        <v>175</v>
      </c>
      <c r="CJ10" s="40">
        <f t="shared" si="1"/>
        <v>183</v>
      </c>
      <c r="CK10" s="40">
        <f t="shared" si="1"/>
        <v>151</v>
      </c>
      <c r="CL10" s="40">
        <f t="shared" si="1"/>
        <v>154</v>
      </c>
      <c r="CM10" s="40">
        <f t="shared" si="1"/>
        <v>149</v>
      </c>
      <c r="CN10" s="40">
        <f t="shared" si="1"/>
        <v>157</v>
      </c>
      <c r="CO10" s="40">
        <f t="shared" si="1"/>
        <v>161</v>
      </c>
      <c r="CP10" s="40">
        <f t="shared" si="1"/>
        <v>171</v>
      </c>
      <c r="CQ10" s="40">
        <f t="shared" si="1"/>
        <v>143</v>
      </c>
      <c r="CR10" s="40">
        <f t="shared" si="1"/>
        <v>176</v>
      </c>
      <c r="CS10" s="40">
        <f t="shared" si="1"/>
        <v>181</v>
      </c>
      <c r="CT10" s="40">
        <f t="shared" si="1"/>
        <v>164</v>
      </c>
      <c r="CU10" s="40">
        <f t="shared" si="1"/>
        <v>187</v>
      </c>
      <c r="CV10" s="40">
        <f t="shared" si="1"/>
        <v>182</v>
      </c>
      <c r="CW10" s="40">
        <f t="shared" si="1"/>
        <v>180</v>
      </c>
      <c r="CX10" s="40"/>
    </row>
    <row r="11" spans="1:102">
      <c r="A11" s="39">
        <v>2010</v>
      </c>
      <c r="B11" s="40">
        <f t="shared" ref="B11:C14" si="2">+B136</f>
        <v>139</v>
      </c>
      <c r="C11" s="40">
        <f t="shared" si="2"/>
        <v>139</v>
      </c>
      <c r="D11" s="40">
        <f t="shared" ref="D11:BO11" si="3">+D136</f>
        <v>176</v>
      </c>
      <c r="E11" s="40">
        <f t="shared" si="3"/>
        <v>75.2</v>
      </c>
      <c r="F11" s="40">
        <f t="shared" si="3"/>
        <v>160</v>
      </c>
      <c r="G11" s="40">
        <f t="shared" si="3"/>
        <v>179</v>
      </c>
      <c r="H11" s="40">
        <f t="shared" si="3"/>
        <v>170</v>
      </c>
      <c r="I11" s="40">
        <f t="shared" si="3"/>
        <v>162</v>
      </c>
      <c r="J11" s="40">
        <f t="shared" si="3"/>
        <v>175</v>
      </c>
      <c r="K11" s="40">
        <f t="shared" si="3"/>
        <v>167</v>
      </c>
      <c r="L11" s="40">
        <f t="shared" si="3"/>
        <v>178</v>
      </c>
      <c r="M11" s="40">
        <f t="shared" si="3"/>
        <v>180</v>
      </c>
      <c r="N11" s="40">
        <f t="shared" si="3"/>
        <v>173</v>
      </c>
      <c r="O11" s="40">
        <f t="shared" si="3"/>
        <v>182</v>
      </c>
      <c r="P11" s="40">
        <f t="shared" si="3"/>
        <v>155</v>
      </c>
      <c r="Q11" s="40">
        <f t="shared" si="3"/>
        <v>174</v>
      </c>
      <c r="R11" s="40">
        <f t="shared" si="3"/>
        <v>173</v>
      </c>
      <c r="S11" s="40">
        <f t="shared" si="3"/>
        <v>187</v>
      </c>
      <c r="T11" s="40">
        <f t="shared" si="3"/>
        <v>182</v>
      </c>
      <c r="U11" s="40">
        <f t="shared" si="3"/>
        <v>84.5</v>
      </c>
      <c r="V11" s="40">
        <f t="shared" si="3"/>
        <v>178</v>
      </c>
      <c r="W11" s="40">
        <f t="shared" si="3"/>
        <v>176</v>
      </c>
      <c r="X11" s="40">
        <f t="shared" si="3"/>
        <v>171</v>
      </c>
      <c r="Y11" s="40">
        <f t="shared" si="3"/>
        <v>186</v>
      </c>
      <c r="Z11" s="40">
        <f t="shared" si="3"/>
        <v>142</v>
      </c>
      <c r="AA11" s="40">
        <f t="shared" si="3"/>
        <v>84</v>
      </c>
      <c r="AB11" s="40">
        <f t="shared" si="3"/>
        <v>94.3</v>
      </c>
      <c r="AC11" s="40">
        <f t="shared" si="3"/>
        <v>175</v>
      </c>
      <c r="AD11" s="40">
        <f t="shared" si="3"/>
        <v>112.1</v>
      </c>
      <c r="AE11" s="40">
        <f t="shared" si="3"/>
        <v>181</v>
      </c>
      <c r="AF11" s="40">
        <f t="shared" si="3"/>
        <v>169</v>
      </c>
      <c r="AG11" s="40">
        <f t="shared" si="3"/>
        <v>183</v>
      </c>
      <c r="AH11" s="40">
        <f t="shared" si="3"/>
        <v>166</v>
      </c>
      <c r="AI11" s="40">
        <f t="shared" si="3"/>
        <v>178</v>
      </c>
      <c r="AJ11" s="40">
        <f t="shared" si="3"/>
        <v>168</v>
      </c>
      <c r="AK11" s="40">
        <f t="shared" si="3"/>
        <v>151</v>
      </c>
      <c r="AL11" s="40">
        <f t="shared" si="3"/>
        <v>167</v>
      </c>
      <c r="AM11" s="40">
        <f t="shared" si="3"/>
        <v>193</v>
      </c>
      <c r="AN11" s="40">
        <f t="shared" si="3"/>
        <v>141</v>
      </c>
      <c r="AO11" s="40">
        <f t="shared" si="3"/>
        <v>170</v>
      </c>
      <c r="AP11" s="40">
        <f t="shared" si="3"/>
        <v>177</v>
      </c>
      <c r="AQ11" s="40">
        <f t="shared" si="3"/>
        <v>186</v>
      </c>
      <c r="AR11" s="40">
        <f t="shared" si="3"/>
        <v>159</v>
      </c>
      <c r="AS11" s="40">
        <f t="shared" si="3"/>
        <v>109</v>
      </c>
      <c r="AT11" s="40">
        <f t="shared" si="3"/>
        <v>191</v>
      </c>
      <c r="AU11" s="40">
        <f t="shared" si="3"/>
        <v>153</v>
      </c>
      <c r="AV11" s="40">
        <f t="shared" si="3"/>
        <v>192</v>
      </c>
      <c r="AW11" s="40">
        <f t="shared" si="3"/>
        <v>158</v>
      </c>
      <c r="AX11" s="40">
        <f t="shared" si="3"/>
        <v>154</v>
      </c>
      <c r="AY11" s="40">
        <f t="shared" si="3"/>
        <v>150</v>
      </c>
      <c r="AZ11" s="40">
        <f t="shared" si="3"/>
        <v>98.5</v>
      </c>
      <c r="BA11" s="40">
        <f t="shared" si="3"/>
        <v>151</v>
      </c>
      <c r="BB11" s="40">
        <f t="shared" si="3"/>
        <v>168</v>
      </c>
      <c r="BC11" s="40">
        <f t="shared" si="3"/>
        <v>111.2</v>
      </c>
      <c r="BD11" s="40">
        <f t="shared" si="3"/>
        <v>184</v>
      </c>
      <c r="BE11" s="40">
        <f t="shared" si="3"/>
        <v>103.2</v>
      </c>
      <c r="BF11" s="40">
        <f t="shared" si="3"/>
        <v>170</v>
      </c>
      <c r="BG11" s="40">
        <f t="shared" si="3"/>
        <v>124</v>
      </c>
      <c r="BH11" s="40">
        <f t="shared" si="3"/>
        <v>71.2</v>
      </c>
      <c r="BI11" s="40">
        <f t="shared" si="3"/>
        <v>195</v>
      </c>
      <c r="BJ11" s="40">
        <f t="shared" si="3"/>
        <v>124</v>
      </c>
      <c r="BK11" s="40">
        <f t="shared" si="3"/>
        <v>116</v>
      </c>
      <c r="BL11" s="40">
        <f t="shared" si="3"/>
        <v>109</v>
      </c>
      <c r="BM11" s="40">
        <f t="shared" si="3"/>
        <v>183</v>
      </c>
      <c r="BN11" s="40">
        <f t="shared" si="3"/>
        <v>157</v>
      </c>
      <c r="BO11" s="40">
        <f t="shared" si="3"/>
        <v>191</v>
      </c>
      <c r="BP11" s="40">
        <f t="shared" ref="BP11:CW11" si="4">+BP136</f>
        <v>169</v>
      </c>
      <c r="BQ11" s="40">
        <f t="shared" si="4"/>
        <v>77.400000000000006</v>
      </c>
      <c r="BR11" s="40">
        <f t="shared" si="4"/>
        <v>156</v>
      </c>
      <c r="BS11" s="40">
        <f t="shared" si="4"/>
        <v>144</v>
      </c>
      <c r="BT11" s="40">
        <f t="shared" si="4"/>
        <v>190.7</v>
      </c>
      <c r="BU11" s="40">
        <f t="shared" si="4"/>
        <v>193</v>
      </c>
      <c r="BV11" s="40">
        <f t="shared" si="4"/>
        <v>150</v>
      </c>
      <c r="BW11" s="40">
        <f t="shared" si="4"/>
        <v>174</v>
      </c>
      <c r="BX11" s="40">
        <f t="shared" si="4"/>
        <v>184</v>
      </c>
      <c r="BY11" s="40">
        <f t="shared" si="4"/>
        <v>173</v>
      </c>
      <c r="BZ11" s="40">
        <f t="shared" si="4"/>
        <v>136</v>
      </c>
      <c r="CA11" s="40">
        <f t="shared" si="4"/>
        <v>164</v>
      </c>
      <c r="CB11" s="40">
        <f t="shared" si="4"/>
        <v>164</v>
      </c>
      <c r="CC11" s="40">
        <f t="shared" si="4"/>
        <v>152</v>
      </c>
      <c r="CD11" s="40">
        <f t="shared" si="4"/>
        <v>93</v>
      </c>
      <c r="CE11" s="40">
        <f t="shared" si="4"/>
        <v>190</v>
      </c>
      <c r="CF11" s="40">
        <f t="shared" si="4"/>
        <v>151</v>
      </c>
      <c r="CG11" s="40">
        <f t="shared" si="4"/>
        <v>172</v>
      </c>
      <c r="CH11" s="40">
        <f t="shared" si="4"/>
        <v>196</v>
      </c>
      <c r="CI11" s="40">
        <f t="shared" si="4"/>
        <v>162</v>
      </c>
      <c r="CJ11" s="40">
        <f t="shared" si="4"/>
        <v>177</v>
      </c>
      <c r="CK11" s="40">
        <f t="shared" si="4"/>
        <v>122</v>
      </c>
      <c r="CL11" s="40">
        <f t="shared" si="4"/>
        <v>111</v>
      </c>
      <c r="CM11" s="40">
        <f t="shared" si="4"/>
        <v>90.8</v>
      </c>
      <c r="CN11" s="40">
        <f t="shared" si="4"/>
        <v>100.2</v>
      </c>
      <c r="CO11" s="40">
        <f t="shared" si="4"/>
        <v>102.4</v>
      </c>
      <c r="CP11" s="40">
        <f t="shared" si="4"/>
        <v>131</v>
      </c>
      <c r="CQ11" s="40">
        <f t="shared" si="4"/>
        <v>73.099999999999994</v>
      </c>
      <c r="CR11" s="40">
        <f t="shared" si="4"/>
        <v>168</v>
      </c>
      <c r="CS11" s="40">
        <f t="shared" si="4"/>
        <v>184</v>
      </c>
      <c r="CT11" s="40">
        <f t="shared" si="4"/>
        <v>191</v>
      </c>
      <c r="CU11" s="40">
        <f t="shared" si="4"/>
        <v>161</v>
      </c>
      <c r="CV11" s="40">
        <f t="shared" si="4"/>
        <v>193</v>
      </c>
      <c r="CW11" s="40">
        <f t="shared" si="4"/>
        <v>150</v>
      </c>
      <c r="CX11" s="40"/>
    </row>
    <row r="12" spans="1:102">
      <c r="A12" s="39">
        <v>2011</v>
      </c>
      <c r="B12" s="40">
        <f t="shared" si="2"/>
        <v>153</v>
      </c>
      <c r="C12" s="40">
        <f t="shared" si="2"/>
        <v>152</v>
      </c>
      <c r="D12" s="40">
        <f t="shared" ref="D12:BO12" si="5">+D137</f>
        <v>173</v>
      </c>
      <c r="E12" s="40">
        <f t="shared" si="5"/>
        <v>117</v>
      </c>
      <c r="F12" s="40">
        <f t="shared" si="5"/>
        <v>177</v>
      </c>
      <c r="G12" s="40">
        <f t="shared" si="5"/>
        <v>157</v>
      </c>
      <c r="H12" s="40">
        <f t="shared" si="5"/>
        <v>186</v>
      </c>
      <c r="I12" s="40">
        <f t="shared" si="5"/>
        <v>182</v>
      </c>
      <c r="J12" s="40">
        <f t="shared" si="5"/>
        <v>196</v>
      </c>
      <c r="K12" s="40">
        <f t="shared" si="5"/>
        <v>187</v>
      </c>
      <c r="L12" s="40">
        <f t="shared" si="5"/>
        <v>180</v>
      </c>
      <c r="M12" s="40">
        <f t="shared" si="5"/>
        <v>187</v>
      </c>
      <c r="N12" s="40">
        <f t="shared" si="5"/>
        <v>182</v>
      </c>
      <c r="O12" s="40">
        <f t="shared" si="5"/>
        <v>180</v>
      </c>
      <c r="P12" s="40">
        <f t="shared" si="5"/>
        <v>175</v>
      </c>
      <c r="Q12" s="40">
        <f t="shared" si="5"/>
        <v>185</v>
      </c>
      <c r="R12" s="40">
        <f t="shared" si="5"/>
        <v>169</v>
      </c>
      <c r="S12" s="40">
        <f t="shared" si="5"/>
        <v>177</v>
      </c>
      <c r="T12" s="40">
        <f t="shared" si="5"/>
        <v>189</v>
      </c>
      <c r="U12" s="40">
        <f t="shared" si="5"/>
        <v>106</v>
      </c>
      <c r="V12" s="40">
        <f t="shared" si="5"/>
        <v>185</v>
      </c>
      <c r="W12" s="40">
        <f t="shared" si="5"/>
        <v>187</v>
      </c>
      <c r="X12" s="40">
        <f t="shared" si="5"/>
        <v>180</v>
      </c>
      <c r="Y12" s="40">
        <f t="shared" si="5"/>
        <v>182</v>
      </c>
      <c r="Z12" s="40">
        <f t="shared" si="5"/>
        <v>172</v>
      </c>
      <c r="AA12" s="40">
        <f t="shared" si="5"/>
        <v>97.8</v>
      </c>
      <c r="AB12" s="40">
        <f t="shared" si="5"/>
        <v>125</v>
      </c>
      <c r="AC12" s="40">
        <f t="shared" si="5"/>
        <v>186</v>
      </c>
      <c r="AD12" s="40">
        <f t="shared" si="5"/>
        <v>146</v>
      </c>
      <c r="AE12" s="40">
        <f t="shared" si="5"/>
        <v>169</v>
      </c>
      <c r="AF12" s="40">
        <f t="shared" si="5"/>
        <v>184</v>
      </c>
      <c r="AG12" s="40">
        <f t="shared" si="5"/>
        <v>169</v>
      </c>
      <c r="AH12" s="40">
        <f t="shared" si="5"/>
        <v>186</v>
      </c>
      <c r="AI12" s="40">
        <f t="shared" si="5"/>
        <v>181</v>
      </c>
      <c r="AJ12" s="40">
        <f t="shared" si="5"/>
        <v>190</v>
      </c>
      <c r="AK12" s="40">
        <f t="shared" si="5"/>
        <v>136</v>
      </c>
      <c r="AL12" s="40">
        <f t="shared" si="5"/>
        <v>183</v>
      </c>
      <c r="AM12" s="40">
        <f t="shared" si="5"/>
        <v>173</v>
      </c>
      <c r="AN12" s="40">
        <f t="shared" si="5"/>
        <v>169</v>
      </c>
      <c r="AO12" s="40">
        <f t="shared" si="5"/>
        <v>181</v>
      </c>
      <c r="AP12" s="40">
        <f t="shared" si="5"/>
        <v>180</v>
      </c>
      <c r="AQ12" s="40">
        <f t="shared" si="5"/>
        <v>187</v>
      </c>
      <c r="AR12" s="40">
        <f t="shared" si="5"/>
        <v>166</v>
      </c>
      <c r="AS12" s="40">
        <f t="shared" si="5"/>
        <v>120</v>
      </c>
      <c r="AT12" s="40">
        <f t="shared" si="5"/>
        <v>185</v>
      </c>
      <c r="AU12" s="40">
        <f t="shared" si="5"/>
        <v>186</v>
      </c>
      <c r="AV12" s="40">
        <f t="shared" si="5"/>
        <v>183</v>
      </c>
      <c r="AW12" s="40">
        <f t="shared" si="5"/>
        <v>172</v>
      </c>
      <c r="AX12" s="40">
        <f t="shared" si="5"/>
        <v>178</v>
      </c>
      <c r="AY12" s="40">
        <f t="shared" si="5"/>
        <v>171</v>
      </c>
      <c r="AZ12" s="40">
        <f t="shared" si="5"/>
        <v>110</v>
      </c>
      <c r="BA12" s="40">
        <f t="shared" si="5"/>
        <v>172</v>
      </c>
      <c r="BB12" s="40">
        <f t="shared" si="5"/>
        <v>170</v>
      </c>
      <c r="BC12" s="40">
        <f t="shared" si="5"/>
        <v>150</v>
      </c>
      <c r="BD12" s="40">
        <f t="shared" si="5"/>
        <v>180</v>
      </c>
      <c r="BE12" s="40">
        <f t="shared" si="5"/>
        <v>105.2</v>
      </c>
      <c r="BF12" s="40">
        <f t="shared" si="5"/>
        <v>169</v>
      </c>
      <c r="BG12" s="40">
        <f t="shared" si="5"/>
        <v>149</v>
      </c>
      <c r="BH12" s="40">
        <f t="shared" si="5"/>
        <v>111</v>
      </c>
      <c r="BI12" s="40">
        <f t="shared" si="5"/>
        <v>185</v>
      </c>
      <c r="BJ12" s="40">
        <f t="shared" si="5"/>
        <v>145</v>
      </c>
      <c r="BK12" s="40">
        <f t="shared" si="5"/>
        <v>163</v>
      </c>
      <c r="BL12" s="40">
        <f t="shared" si="5"/>
        <v>152</v>
      </c>
      <c r="BM12" s="40">
        <f t="shared" si="5"/>
        <v>165</v>
      </c>
      <c r="BN12" s="40">
        <f t="shared" si="5"/>
        <v>148</v>
      </c>
      <c r="BO12" s="40">
        <f t="shared" si="5"/>
        <v>180</v>
      </c>
      <c r="BP12" s="40">
        <f t="shared" ref="BP12:CW12" si="6">+BP137</f>
        <v>153</v>
      </c>
      <c r="BQ12" s="40">
        <f t="shared" si="6"/>
        <v>105</v>
      </c>
      <c r="BR12" s="40">
        <f t="shared" si="6"/>
        <v>153</v>
      </c>
      <c r="BS12" s="40">
        <f t="shared" si="6"/>
        <v>164</v>
      </c>
      <c r="BT12" s="40">
        <f t="shared" si="6"/>
        <v>185.1</v>
      </c>
      <c r="BU12" s="40">
        <f t="shared" si="6"/>
        <v>184</v>
      </c>
      <c r="BV12" s="40">
        <f t="shared" si="6"/>
        <v>135</v>
      </c>
      <c r="BW12" s="40">
        <f t="shared" si="6"/>
        <v>174</v>
      </c>
      <c r="BX12" s="40">
        <f t="shared" si="6"/>
        <v>164</v>
      </c>
      <c r="BY12" s="40">
        <f t="shared" si="6"/>
        <v>181</v>
      </c>
      <c r="BZ12" s="40">
        <f t="shared" si="6"/>
        <v>159</v>
      </c>
      <c r="CA12" s="40">
        <f t="shared" si="6"/>
        <v>164</v>
      </c>
      <c r="CB12" s="40">
        <f t="shared" si="6"/>
        <v>164</v>
      </c>
      <c r="CC12" s="40">
        <f t="shared" si="6"/>
        <v>178</v>
      </c>
      <c r="CD12" s="40">
        <f t="shared" si="6"/>
        <v>118</v>
      </c>
      <c r="CE12" s="40">
        <f t="shared" si="6"/>
        <v>183</v>
      </c>
      <c r="CF12" s="40">
        <f t="shared" si="6"/>
        <v>174</v>
      </c>
      <c r="CG12" s="40">
        <f t="shared" si="6"/>
        <v>173</v>
      </c>
      <c r="CH12" s="40">
        <f t="shared" si="6"/>
        <v>177</v>
      </c>
      <c r="CI12" s="40">
        <f t="shared" si="6"/>
        <v>163</v>
      </c>
      <c r="CJ12" s="40">
        <f t="shared" si="6"/>
        <v>162</v>
      </c>
      <c r="CK12" s="40">
        <f t="shared" si="6"/>
        <v>140</v>
      </c>
      <c r="CL12" s="40">
        <f t="shared" si="6"/>
        <v>131</v>
      </c>
      <c r="CM12" s="40">
        <f t="shared" si="6"/>
        <v>100</v>
      </c>
      <c r="CN12" s="40">
        <f t="shared" si="6"/>
        <v>126</v>
      </c>
      <c r="CO12" s="40">
        <f t="shared" si="6"/>
        <v>125</v>
      </c>
      <c r="CP12" s="40">
        <f t="shared" si="6"/>
        <v>155</v>
      </c>
      <c r="CQ12" s="40">
        <f t="shared" si="6"/>
        <v>126</v>
      </c>
      <c r="CR12" s="40">
        <f t="shared" si="6"/>
        <v>191</v>
      </c>
      <c r="CS12" s="40">
        <f t="shared" si="6"/>
        <v>177</v>
      </c>
      <c r="CT12" s="40">
        <f t="shared" si="6"/>
        <v>186</v>
      </c>
      <c r="CU12" s="40">
        <f t="shared" si="6"/>
        <v>171</v>
      </c>
      <c r="CV12" s="40">
        <f t="shared" si="6"/>
        <v>173</v>
      </c>
      <c r="CW12" s="40">
        <f t="shared" si="6"/>
        <v>190</v>
      </c>
      <c r="CX12" s="40"/>
    </row>
    <row r="13" spans="1:102">
      <c r="A13" s="39">
        <v>2012</v>
      </c>
      <c r="B13" s="40">
        <f t="shared" si="2"/>
        <v>104.4</v>
      </c>
      <c r="C13" s="40">
        <f t="shared" si="2"/>
        <v>108</v>
      </c>
      <c r="D13" s="40">
        <f t="shared" ref="D13:BO13" si="7">+D138</f>
        <v>146</v>
      </c>
      <c r="E13" s="40">
        <f t="shared" si="7"/>
        <v>44.5</v>
      </c>
      <c r="F13" s="40">
        <f t="shared" si="7"/>
        <v>114.8</v>
      </c>
      <c r="G13" s="40">
        <f t="shared" si="7"/>
        <v>127</v>
      </c>
      <c r="H13" s="40">
        <f t="shared" si="7"/>
        <v>125</v>
      </c>
      <c r="I13" s="40">
        <f t="shared" si="7"/>
        <v>147</v>
      </c>
      <c r="J13" s="40">
        <f t="shared" si="7"/>
        <v>131</v>
      </c>
      <c r="K13" s="40">
        <f t="shared" si="7"/>
        <v>138</v>
      </c>
      <c r="L13" s="40">
        <f t="shared" si="7"/>
        <v>146</v>
      </c>
      <c r="M13" s="40">
        <f t="shared" si="7"/>
        <v>120</v>
      </c>
      <c r="N13" s="40">
        <f t="shared" si="7"/>
        <v>132</v>
      </c>
      <c r="O13" s="40">
        <f t="shared" si="7"/>
        <v>105.3</v>
      </c>
      <c r="P13" s="40">
        <f t="shared" si="7"/>
        <v>116</v>
      </c>
      <c r="Q13" s="40">
        <f t="shared" si="7"/>
        <v>158</v>
      </c>
      <c r="R13" s="40">
        <f t="shared" si="7"/>
        <v>123</v>
      </c>
      <c r="S13" s="40">
        <f t="shared" si="7"/>
        <v>154</v>
      </c>
      <c r="T13" s="40">
        <f t="shared" si="7"/>
        <v>118</v>
      </c>
      <c r="U13" s="40">
        <f t="shared" si="7"/>
        <v>76.7</v>
      </c>
      <c r="V13" s="40">
        <f t="shared" si="7"/>
        <v>169</v>
      </c>
      <c r="W13" s="40">
        <f t="shared" si="7"/>
        <v>147</v>
      </c>
      <c r="X13" s="40">
        <f t="shared" si="7"/>
        <v>138</v>
      </c>
      <c r="Y13" s="40">
        <f t="shared" si="7"/>
        <v>128</v>
      </c>
      <c r="Z13" s="40">
        <f t="shared" si="7"/>
        <v>128</v>
      </c>
      <c r="AA13" s="40">
        <f t="shared" si="7"/>
        <v>52.4</v>
      </c>
      <c r="AB13" s="40">
        <f t="shared" si="7"/>
        <v>61.2</v>
      </c>
      <c r="AC13" s="40">
        <f t="shared" si="7"/>
        <v>121</v>
      </c>
      <c r="AD13" s="40">
        <f t="shared" si="7"/>
        <v>143</v>
      </c>
      <c r="AE13" s="40">
        <f t="shared" si="7"/>
        <v>157</v>
      </c>
      <c r="AF13" s="40">
        <f t="shared" si="7"/>
        <v>128</v>
      </c>
      <c r="AG13" s="40">
        <f t="shared" si="7"/>
        <v>165</v>
      </c>
      <c r="AH13" s="40">
        <f t="shared" si="7"/>
        <v>145</v>
      </c>
      <c r="AI13" s="40">
        <f t="shared" si="7"/>
        <v>121</v>
      </c>
      <c r="AJ13" s="40">
        <f t="shared" si="7"/>
        <v>149</v>
      </c>
      <c r="AK13" s="40">
        <f t="shared" si="7"/>
        <v>131</v>
      </c>
      <c r="AL13" s="40">
        <f t="shared" si="7"/>
        <v>123</v>
      </c>
      <c r="AM13" s="40">
        <f t="shared" si="7"/>
        <v>161</v>
      </c>
      <c r="AN13" s="40">
        <f t="shared" si="7"/>
        <v>113</v>
      </c>
      <c r="AO13" s="40">
        <f t="shared" si="7"/>
        <v>138</v>
      </c>
      <c r="AP13" s="40">
        <f t="shared" si="7"/>
        <v>142</v>
      </c>
      <c r="AQ13" s="40">
        <f t="shared" si="7"/>
        <v>163</v>
      </c>
      <c r="AR13" s="40">
        <f t="shared" si="7"/>
        <v>130</v>
      </c>
      <c r="AS13" s="40">
        <f t="shared" si="7"/>
        <v>130</v>
      </c>
      <c r="AT13" s="40">
        <f t="shared" si="7"/>
        <v>130</v>
      </c>
      <c r="AU13" s="40">
        <f t="shared" si="7"/>
        <v>145</v>
      </c>
      <c r="AV13" s="40">
        <f t="shared" si="7"/>
        <v>147</v>
      </c>
      <c r="AW13" s="40">
        <f t="shared" si="7"/>
        <v>133</v>
      </c>
      <c r="AX13" s="40">
        <f t="shared" si="7"/>
        <v>114.6</v>
      </c>
      <c r="AY13" s="40">
        <f t="shared" si="7"/>
        <v>150</v>
      </c>
      <c r="AZ13" s="40">
        <f t="shared" si="7"/>
        <v>102.8</v>
      </c>
      <c r="BA13" s="40">
        <f t="shared" si="7"/>
        <v>130</v>
      </c>
      <c r="BB13" s="40">
        <f t="shared" si="7"/>
        <v>120</v>
      </c>
      <c r="BC13" s="40">
        <f t="shared" si="7"/>
        <v>113</v>
      </c>
      <c r="BD13" s="40">
        <f t="shared" si="7"/>
        <v>164</v>
      </c>
      <c r="BE13" s="40">
        <f t="shared" si="7"/>
        <v>113</v>
      </c>
      <c r="BF13" s="40">
        <f t="shared" si="7"/>
        <v>122</v>
      </c>
      <c r="BG13" s="40">
        <f t="shared" si="7"/>
        <v>162</v>
      </c>
      <c r="BH13" s="40">
        <f t="shared" si="7"/>
        <v>85.3</v>
      </c>
      <c r="BI13" s="40">
        <f t="shared" si="7"/>
        <v>148</v>
      </c>
      <c r="BJ13" s="40">
        <f t="shared" si="7"/>
        <v>101.4</v>
      </c>
      <c r="BK13" s="40">
        <f t="shared" si="7"/>
        <v>130</v>
      </c>
      <c r="BL13" s="40">
        <f t="shared" si="7"/>
        <v>113</v>
      </c>
      <c r="BM13" s="40">
        <f t="shared" si="7"/>
        <v>156</v>
      </c>
      <c r="BN13" s="40">
        <f t="shared" si="7"/>
        <v>128</v>
      </c>
      <c r="BO13" s="40">
        <f t="shared" si="7"/>
        <v>121</v>
      </c>
      <c r="BP13" s="40">
        <f t="shared" ref="BP13:CW13" si="8">+BP138</f>
        <v>114</v>
      </c>
      <c r="BQ13" s="40">
        <f t="shared" si="8"/>
        <v>67.3</v>
      </c>
      <c r="BR13" s="40">
        <f t="shared" si="8"/>
        <v>131</v>
      </c>
      <c r="BS13" s="40">
        <f t="shared" si="8"/>
        <v>151</v>
      </c>
      <c r="BT13" s="40">
        <f t="shared" si="8"/>
        <v>159.80000000000001</v>
      </c>
      <c r="BU13" s="40">
        <f t="shared" si="8"/>
        <v>166</v>
      </c>
      <c r="BV13" s="40">
        <f t="shared" si="8"/>
        <v>115</v>
      </c>
      <c r="BW13" s="40">
        <f t="shared" si="8"/>
        <v>170</v>
      </c>
      <c r="BX13" s="40">
        <f t="shared" si="8"/>
        <v>110.1</v>
      </c>
      <c r="BY13" s="40">
        <f t="shared" si="8"/>
        <v>164</v>
      </c>
      <c r="BZ13" s="40">
        <f t="shared" si="8"/>
        <v>148</v>
      </c>
      <c r="CA13" s="40">
        <f t="shared" si="8"/>
        <v>129</v>
      </c>
      <c r="CB13" s="40">
        <f t="shared" si="8"/>
        <v>129</v>
      </c>
      <c r="CC13" s="40">
        <f t="shared" si="8"/>
        <v>150</v>
      </c>
      <c r="CD13" s="40">
        <f t="shared" si="8"/>
        <v>71.599999999999994</v>
      </c>
      <c r="CE13" s="40">
        <f t="shared" si="8"/>
        <v>128</v>
      </c>
      <c r="CF13" s="40">
        <f t="shared" si="8"/>
        <v>130</v>
      </c>
      <c r="CG13" s="40">
        <f t="shared" si="8"/>
        <v>135</v>
      </c>
      <c r="CH13" s="40">
        <f t="shared" si="8"/>
        <v>125</v>
      </c>
      <c r="CI13" s="40">
        <f t="shared" si="8"/>
        <v>157</v>
      </c>
      <c r="CJ13" s="40">
        <f t="shared" si="8"/>
        <v>159</v>
      </c>
      <c r="CK13" s="40">
        <f t="shared" si="8"/>
        <v>91.7</v>
      </c>
      <c r="CL13" s="40">
        <f t="shared" si="8"/>
        <v>87.3</v>
      </c>
      <c r="CM13" s="40">
        <f t="shared" si="8"/>
        <v>106</v>
      </c>
      <c r="CN13" s="40">
        <f t="shared" si="8"/>
        <v>92.6</v>
      </c>
      <c r="CO13" s="40">
        <f t="shared" si="8"/>
        <v>103.5</v>
      </c>
      <c r="CP13" s="40">
        <f t="shared" si="8"/>
        <v>131</v>
      </c>
      <c r="CQ13" s="40">
        <f t="shared" si="8"/>
        <v>55.7</v>
      </c>
      <c r="CR13" s="40">
        <f t="shared" si="8"/>
        <v>149</v>
      </c>
      <c r="CS13" s="40">
        <f t="shared" si="8"/>
        <v>161</v>
      </c>
      <c r="CT13" s="40">
        <f t="shared" si="8"/>
        <v>129</v>
      </c>
      <c r="CU13" s="40">
        <f t="shared" si="8"/>
        <v>128</v>
      </c>
      <c r="CV13" s="40">
        <f t="shared" si="8"/>
        <v>142</v>
      </c>
      <c r="CW13" s="40">
        <f t="shared" si="8"/>
        <v>153</v>
      </c>
      <c r="CX13" s="40"/>
    </row>
    <row r="14" spans="1:102">
      <c r="A14" s="39">
        <v>2013</v>
      </c>
      <c r="B14" s="40">
        <f t="shared" si="2"/>
        <v>136</v>
      </c>
      <c r="C14" s="40">
        <f t="shared" si="2"/>
        <v>146</v>
      </c>
      <c r="D14" s="40">
        <f t="shared" ref="D14:BO14" si="9">+D139</f>
        <v>151</v>
      </c>
      <c r="E14" s="40">
        <f t="shared" si="9"/>
        <v>107</v>
      </c>
      <c r="F14" s="40">
        <f t="shared" si="9"/>
        <v>156</v>
      </c>
      <c r="G14" s="40">
        <f t="shared" si="9"/>
        <v>162</v>
      </c>
      <c r="H14" s="40">
        <f t="shared" si="9"/>
        <v>165</v>
      </c>
      <c r="I14" s="40">
        <f t="shared" si="9"/>
        <v>154</v>
      </c>
      <c r="J14" s="40">
        <f t="shared" si="9"/>
        <v>173</v>
      </c>
      <c r="K14" s="40">
        <f t="shared" si="9"/>
        <v>168</v>
      </c>
      <c r="L14" s="40">
        <f t="shared" si="9"/>
        <v>157</v>
      </c>
      <c r="M14" s="40">
        <f t="shared" si="9"/>
        <v>179</v>
      </c>
      <c r="N14" s="40">
        <f t="shared" si="9"/>
        <v>130</v>
      </c>
      <c r="O14" s="40">
        <f t="shared" si="9"/>
        <v>130</v>
      </c>
      <c r="P14" s="40">
        <f t="shared" si="9"/>
        <v>155</v>
      </c>
      <c r="Q14" s="40">
        <f t="shared" si="9"/>
        <v>168</v>
      </c>
      <c r="R14" s="40">
        <f t="shared" si="9"/>
        <v>161</v>
      </c>
      <c r="S14" s="40">
        <f t="shared" si="9"/>
        <v>179</v>
      </c>
      <c r="T14" s="40">
        <f t="shared" si="9"/>
        <v>166</v>
      </c>
      <c r="U14" s="40">
        <f t="shared" si="9"/>
        <v>122</v>
      </c>
      <c r="V14" s="40">
        <f t="shared" si="9"/>
        <v>165</v>
      </c>
      <c r="W14" s="40">
        <f t="shared" si="9"/>
        <v>175</v>
      </c>
      <c r="X14" s="40">
        <f t="shared" si="9"/>
        <v>181</v>
      </c>
      <c r="Y14" s="40">
        <f t="shared" si="9"/>
        <v>155</v>
      </c>
      <c r="Z14" s="40">
        <f t="shared" si="9"/>
        <v>145</v>
      </c>
      <c r="AA14" s="40">
        <f t="shared" si="9"/>
        <v>146</v>
      </c>
      <c r="AB14" s="40">
        <f t="shared" si="9"/>
        <v>126</v>
      </c>
      <c r="AC14" s="40">
        <f t="shared" si="9"/>
        <v>178</v>
      </c>
      <c r="AD14" s="40">
        <f t="shared" si="9"/>
        <v>163</v>
      </c>
      <c r="AE14" s="40">
        <f t="shared" si="9"/>
        <v>155</v>
      </c>
      <c r="AF14" s="40">
        <f t="shared" si="9"/>
        <v>185</v>
      </c>
      <c r="AG14" s="40">
        <f t="shared" si="9"/>
        <v>164</v>
      </c>
      <c r="AH14" s="40">
        <f t="shared" si="9"/>
        <v>176</v>
      </c>
      <c r="AI14" s="40">
        <f t="shared" si="9"/>
        <v>167</v>
      </c>
      <c r="AJ14" s="40">
        <f t="shared" si="9"/>
        <v>179</v>
      </c>
      <c r="AK14" s="40">
        <f t="shared" si="9"/>
        <v>161</v>
      </c>
      <c r="AL14" s="40">
        <f t="shared" si="9"/>
        <v>137</v>
      </c>
      <c r="AM14" s="40">
        <f t="shared" si="9"/>
        <v>181</v>
      </c>
      <c r="AN14" s="40">
        <f t="shared" si="9"/>
        <v>126</v>
      </c>
      <c r="AO14" s="40">
        <f t="shared" si="9"/>
        <v>135</v>
      </c>
      <c r="AP14" s="40">
        <f t="shared" si="9"/>
        <v>169</v>
      </c>
      <c r="AQ14" s="40">
        <f t="shared" si="9"/>
        <v>156</v>
      </c>
      <c r="AR14" s="40">
        <f t="shared" si="9"/>
        <v>178</v>
      </c>
      <c r="AS14" s="40">
        <f t="shared" si="9"/>
        <v>158</v>
      </c>
      <c r="AT14" s="40">
        <f t="shared" si="9"/>
        <v>152</v>
      </c>
      <c r="AU14" s="40">
        <f t="shared" si="9"/>
        <v>155</v>
      </c>
      <c r="AV14" s="40">
        <f t="shared" si="9"/>
        <v>171</v>
      </c>
      <c r="AW14" s="40">
        <f t="shared" si="9"/>
        <v>163</v>
      </c>
      <c r="AX14" s="40">
        <f t="shared" si="9"/>
        <v>161</v>
      </c>
      <c r="AY14" s="40">
        <f t="shared" si="9"/>
        <v>156</v>
      </c>
      <c r="AZ14" s="40">
        <f t="shared" si="9"/>
        <v>143</v>
      </c>
      <c r="BA14" s="40">
        <f t="shared" si="9"/>
        <v>179</v>
      </c>
      <c r="BB14" s="40">
        <f t="shared" si="9"/>
        <v>174</v>
      </c>
      <c r="BC14" s="40">
        <f t="shared" si="9"/>
        <v>153</v>
      </c>
      <c r="BD14" s="40">
        <f t="shared" si="9"/>
        <v>167</v>
      </c>
      <c r="BE14" s="40">
        <f t="shared" si="9"/>
        <v>141</v>
      </c>
      <c r="BF14" s="40">
        <f t="shared" si="9"/>
        <v>177</v>
      </c>
      <c r="BG14" s="40">
        <f t="shared" si="9"/>
        <v>157</v>
      </c>
      <c r="BH14" s="40">
        <f t="shared" si="9"/>
        <v>110</v>
      </c>
      <c r="BI14" s="40">
        <f t="shared" si="9"/>
        <v>179</v>
      </c>
      <c r="BJ14" s="40">
        <f t="shared" si="9"/>
        <v>140</v>
      </c>
      <c r="BK14" s="40">
        <f t="shared" si="9"/>
        <v>163</v>
      </c>
      <c r="BL14" s="40">
        <f t="shared" si="9"/>
        <v>155</v>
      </c>
      <c r="BM14" s="40">
        <f t="shared" si="9"/>
        <v>162</v>
      </c>
      <c r="BN14" s="40">
        <f t="shared" si="9"/>
        <v>172</v>
      </c>
      <c r="BO14" s="40">
        <f t="shared" si="9"/>
        <v>158</v>
      </c>
      <c r="BP14" s="40">
        <f t="shared" ref="BP14:CW14" si="10">+BP139</f>
        <v>176</v>
      </c>
      <c r="BQ14" s="40">
        <f t="shared" si="10"/>
        <v>103</v>
      </c>
      <c r="BR14" s="40">
        <f t="shared" si="10"/>
        <v>154</v>
      </c>
      <c r="BS14" s="40">
        <f t="shared" si="10"/>
        <v>157</v>
      </c>
      <c r="BT14" s="40">
        <f t="shared" si="10"/>
        <v>196.1</v>
      </c>
      <c r="BU14" s="40">
        <f t="shared" si="10"/>
        <v>176</v>
      </c>
      <c r="BV14" s="40">
        <f t="shared" si="10"/>
        <v>153</v>
      </c>
      <c r="BW14" s="40">
        <f t="shared" si="10"/>
        <v>168</v>
      </c>
      <c r="BX14" s="40">
        <f t="shared" si="10"/>
        <v>183</v>
      </c>
      <c r="BY14" s="40">
        <f t="shared" si="10"/>
        <v>162</v>
      </c>
      <c r="BZ14" s="40">
        <f t="shared" si="10"/>
        <v>142</v>
      </c>
      <c r="CA14" s="40">
        <f t="shared" si="10"/>
        <v>179</v>
      </c>
      <c r="CB14" s="40">
        <f t="shared" si="10"/>
        <v>179</v>
      </c>
      <c r="CC14" s="40">
        <f t="shared" si="10"/>
        <v>156</v>
      </c>
      <c r="CD14" s="40">
        <f t="shared" si="10"/>
        <v>120</v>
      </c>
      <c r="CE14" s="40">
        <f t="shared" si="10"/>
        <v>139</v>
      </c>
      <c r="CF14" s="40">
        <f t="shared" si="10"/>
        <v>166</v>
      </c>
      <c r="CG14" s="40">
        <f t="shared" si="10"/>
        <v>180</v>
      </c>
      <c r="CH14" s="40">
        <f t="shared" si="10"/>
        <v>174</v>
      </c>
      <c r="CI14" s="40">
        <f t="shared" si="10"/>
        <v>135</v>
      </c>
      <c r="CJ14" s="40">
        <f t="shared" si="10"/>
        <v>158</v>
      </c>
      <c r="CK14" s="40">
        <f t="shared" si="10"/>
        <v>136</v>
      </c>
      <c r="CL14" s="40">
        <f t="shared" si="10"/>
        <v>135</v>
      </c>
      <c r="CM14" s="40">
        <f t="shared" si="10"/>
        <v>144</v>
      </c>
      <c r="CN14" s="40">
        <f t="shared" si="10"/>
        <v>149</v>
      </c>
      <c r="CO14" s="40">
        <f t="shared" si="10"/>
        <v>145</v>
      </c>
      <c r="CP14" s="40">
        <f t="shared" si="10"/>
        <v>156</v>
      </c>
      <c r="CQ14" s="40">
        <f t="shared" si="10"/>
        <v>123</v>
      </c>
      <c r="CR14" s="40">
        <f t="shared" si="10"/>
        <v>137</v>
      </c>
      <c r="CS14" s="40">
        <f t="shared" si="10"/>
        <v>148</v>
      </c>
      <c r="CT14" s="40">
        <f t="shared" si="10"/>
        <v>169</v>
      </c>
      <c r="CU14" s="40">
        <f t="shared" si="10"/>
        <v>159</v>
      </c>
      <c r="CV14" s="40">
        <f t="shared" si="10"/>
        <v>150</v>
      </c>
      <c r="CW14" s="40">
        <f t="shared" si="10"/>
        <v>169</v>
      </c>
      <c r="CX14" s="40"/>
    </row>
    <row r="15" spans="1:102">
      <c r="A15" s="39" t="s">
        <v>336</v>
      </c>
      <c r="B15" s="40">
        <v>152.16</v>
      </c>
      <c r="C15" s="40">
        <v>146.20999999999998</v>
      </c>
      <c r="D15" s="40">
        <v>152.14999999999998</v>
      </c>
      <c r="E15" s="40">
        <v>119.96</v>
      </c>
      <c r="F15" s="40">
        <v>164.36999999999998</v>
      </c>
      <c r="G15" s="40">
        <v>164.88</v>
      </c>
      <c r="H15" s="40">
        <v>167.9</v>
      </c>
      <c r="I15" s="40">
        <v>172.07999999999998</v>
      </c>
      <c r="J15" s="40">
        <v>172.7</v>
      </c>
      <c r="K15" s="40">
        <v>166.81</v>
      </c>
      <c r="L15" s="40">
        <v>169.47</v>
      </c>
      <c r="M15" s="40">
        <v>172.54000000000002</v>
      </c>
      <c r="N15" s="40">
        <v>165.47</v>
      </c>
      <c r="O15" s="40">
        <v>164.89999999999998</v>
      </c>
      <c r="P15" s="40">
        <v>163.04000000000002</v>
      </c>
      <c r="Q15" s="40">
        <v>173.68</v>
      </c>
      <c r="R15" s="40">
        <v>162.52000000000004</v>
      </c>
      <c r="S15" s="40">
        <v>172.1</v>
      </c>
      <c r="T15" s="40">
        <v>163.69999999999999</v>
      </c>
      <c r="U15" s="40">
        <v>117.25999999999999</v>
      </c>
      <c r="V15" s="40">
        <v>168.80999999999997</v>
      </c>
      <c r="W15" s="40">
        <v>164.07</v>
      </c>
      <c r="X15" s="40">
        <v>165.45</v>
      </c>
      <c r="Y15" s="40">
        <v>167.43</v>
      </c>
      <c r="Z15" s="40">
        <v>163.06</v>
      </c>
      <c r="AA15" s="40">
        <v>121.92</v>
      </c>
      <c r="AB15" s="40">
        <v>126.22</v>
      </c>
      <c r="AC15" s="40">
        <v>162.51999999999998</v>
      </c>
      <c r="AD15" s="40">
        <v>158.33999999999997</v>
      </c>
      <c r="AE15" s="40">
        <v>167.14000000000004</v>
      </c>
      <c r="AF15" s="40">
        <v>163.55000000000001</v>
      </c>
      <c r="AG15" s="40">
        <v>172.89999999999998</v>
      </c>
      <c r="AH15" s="40">
        <v>162.38</v>
      </c>
      <c r="AI15" s="40">
        <v>164.91000000000003</v>
      </c>
      <c r="AJ15" s="40">
        <v>172.64</v>
      </c>
      <c r="AK15" s="40">
        <v>152.79999999999998</v>
      </c>
      <c r="AL15" s="40">
        <v>166.39</v>
      </c>
      <c r="AM15" s="40">
        <v>177.88</v>
      </c>
      <c r="AN15" s="40">
        <v>152.41</v>
      </c>
      <c r="AO15" s="40">
        <v>167.04</v>
      </c>
      <c r="AP15" s="40">
        <v>170.51</v>
      </c>
      <c r="AQ15" s="40">
        <v>173.51999999999998</v>
      </c>
      <c r="AR15" s="40">
        <v>162.69999999999999</v>
      </c>
      <c r="AS15" s="40">
        <v>151.20999999999998</v>
      </c>
      <c r="AT15" s="40">
        <v>162.27000000000001</v>
      </c>
      <c r="AU15" s="40">
        <v>171.59</v>
      </c>
      <c r="AV15" s="40">
        <v>172.75</v>
      </c>
      <c r="AW15" s="40">
        <v>163.35999999999999</v>
      </c>
      <c r="AX15" s="40">
        <v>149.63999999999999</v>
      </c>
      <c r="AY15" s="40">
        <v>170.74</v>
      </c>
      <c r="AZ15" s="40">
        <v>139.07999999999998</v>
      </c>
      <c r="BA15" s="40">
        <v>158.68</v>
      </c>
      <c r="BB15" s="40">
        <v>162.77999999999997</v>
      </c>
      <c r="BC15" s="40">
        <v>149.26999999999998</v>
      </c>
      <c r="BD15" s="40">
        <v>175.83999999999997</v>
      </c>
      <c r="BE15" s="40">
        <v>139.63000000000002</v>
      </c>
      <c r="BF15" s="40">
        <v>164.54</v>
      </c>
      <c r="BG15" s="40">
        <v>155.5</v>
      </c>
      <c r="BH15" s="40">
        <v>116.86000000000001</v>
      </c>
      <c r="BI15" s="40">
        <v>168.7</v>
      </c>
      <c r="BJ15" s="40">
        <v>145.76000000000002</v>
      </c>
      <c r="BK15" s="40">
        <v>159.12</v>
      </c>
      <c r="BL15" s="40">
        <v>145.88999999999999</v>
      </c>
      <c r="BM15" s="40">
        <v>174.7</v>
      </c>
      <c r="BN15" s="40">
        <v>159.60999999999999</v>
      </c>
      <c r="BO15" s="40">
        <v>164.98000000000002</v>
      </c>
      <c r="BP15" s="40">
        <v>154.76000000000002</v>
      </c>
      <c r="BQ15" s="40">
        <v>120.83</v>
      </c>
      <c r="BR15" s="40">
        <v>157.15000000000003</v>
      </c>
      <c r="BS15" s="40">
        <v>158.30000000000001</v>
      </c>
      <c r="BT15" s="40">
        <v>176.33</v>
      </c>
      <c r="BU15" s="40">
        <v>173.60999999999999</v>
      </c>
      <c r="BV15" s="40">
        <v>147.91</v>
      </c>
      <c r="BW15" s="40">
        <v>171.83999999999997</v>
      </c>
      <c r="BX15" s="40">
        <v>163.88000000000002</v>
      </c>
      <c r="BY15" s="40">
        <v>174.31</v>
      </c>
      <c r="BZ15" s="40">
        <v>161.16999999999999</v>
      </c>
      <c r="CA15" s="42">
        <v>167.93</v>
      </c>
      <c r="CB15" s="41">
        <f t="shared" ref="CB15" si="11">+CA15</f>
        <v>167.93</v>
      </c>
      <c r="CC15" s="40">
        <v>169.68</v>
      </c>
      <c r="CD15" s="40">
        <v>120.82000000000001</v>
      </c>
      <c r="CE15" s="40">
        <v>166.11</v>
      </c>
      <c r="CF15" s="40">
        <v>164.55</v>
      </c>
      <c r="CG15" s="40">
        <v>172.45</v>
      </c>
      <c r="CH15" s="40">
        <v>164.92000000000002</v>
      </c>
      <c r="CI15" s="40">
        <v>167.56</v>
      </c>
      <c r="CJ15" s="40">
        <v>171.21999999999997</v>
      </c>
      <c r="CK15" s="40">
        <v>135.13</v>
      </c>
      <c r="CL15" s="40">
        <v>136.26000000000002</v>
      </c>
      <c r="CM15" s="40">
        <v>131.6</v>
      </c>
      <c r="CN15" s="40">
        <v>138.15</v>
      </c>
      <c r="CO15" s="40">
        <v>138.15</v>
      </c>
      <c r="CP15" s="40">
        <v>159.44</v>
      </c>
      <c r="CQ15" s="40">
        <v>120.57000000000001</v>
      </c>
      <c r="CR15" s="40">
        <v>171.26</v>
      </c>
      <c r="CS15" s="40">
        <v>173.39000000000001</v>
      </c>
      <c r="CT15" s="40">
        <v>157.44</v>
      </c>
      <c r="CU15" s="40">
        <v>157.98999999999998</v>
      </c>
      <c r="CV15" s="40">
        <v>169.63</v>
      </c>
      <c r="CW15" s="40">
        <v>172.09000000000003</v>
      </c>
      <c r="CX15" s="40"/>
    </row>
    <row r="23" spans="1:19">
      <c r="A23" s="37" t="s">
        <v>337</v>
      </c>
      <c r="B23" s="37">
        <f>+'Step 1-Farm Data'!$D$10</f>
        <v>8</v>
      </c>
    </row>
    <row r="24" spans="1:19">
      <c r="A24" s="37" t="s">
        <v>339</v>
      </c>
      <c r="B24" s="37">
        <f>+INDEX(TYields!$C$3:$G$102,B23,2)</f>
        <v>175</v>
      </c>
      <c r="L24" s="334" t="s">
        <v>810</v>
      </c>
    </row>
    <row r="25" spans="1:19">
      <c r="L25" s="37" t="s">
        <v>804</v>
      </c>
      <c r="M25" s="37" t="s">
        <v>667</v>
      </c>
    </row>
    <row r="27" spans="1:19">
      <c r="B27" s="37" t="s">
        <v>338</v>
      </c>
      <c r="C27" s="37" t="s">
        <v>347</v>
      </c>
      <c r="D27" s="37" t="s">
        <v>348</v>
      </c>
      <c r="E27" s="334" t="s">
        <v>800</v>
      </c>
      <c r="F27" s="334" t="s">
        <v>801</v>
      </c>
      <c r="G27" s="334" t="s">
        <v>803</v>
      </c>
      <c r="H27" s="334" t="s">
        <v>802</v>
      </c>
      <c r="L27" s="37" t="s">
        <v>805</v>
      </c>
      <c r="M27" s="37" t="s">
        <v>399</v>
      </c>
      <c r="R27" s="334" t="s">
        <v>284</v>
      </c>
      <c r="S27" s="334" t="s">
        <v>812</v>
      </c>
    </row>
    <row r="28" spans="1:19">
      <c r="A28" s="37">
        <v>2009</v>
      </c>
      <c r="B28" s="37">
        <f>+INDEX($B$10:$CX$14,A28-2008,$B$23)</f>
        <v>184</v>
      </c>
      <c r="C28" s="37">
        <f>+$B$24*0.7</f>
        <v>122.49999999999999</v>
      </c>
      <c r="D28" s="112">
        <f>IF(B28&gt;0,MAX(C28,B28),"")</f>
        <v>184</v>
      </c>
      <c r="E28" s="37">
        <f>+AVERAGE(B28:B32)</f>
        <v>165.8</v>
      </c>
      <c r="F28" s="37">
        <f>+TYields!T114</f>
        <v>2.34</v>
      </c>
      <c r="L28" s="37" t="s">
        <v>236</v>
      </c>
      <c r="M28" s="37" t="s">
        <v>806</v>
      </c>
      <c r="N28" s="37" t="s">
        <v>807</v>
      </c>
      <c r="O28" s="37" t="s">
        <v>808</v>
      </c>
      <c r="P28" s="37" t="s">
        <v>809</v>
      </c>
      <c r="R28" s="334" t="s">
        <v>811</v>
      </c>
      <c r="S28" s="334" t="s">
        <v>813</v>
      </c>
    </row>
    <row r="29" spans="1:19">
      <c r="A29" s="37">
        <v>2010</v>
      </c>
      <c r="B29" s="37">
        <f>+INDEX($B$10:$CX$14,A29-2008,$B$23)</f>
        <v>162</v>
      </c>
      <c r="C29" s="37">
        <f t="shared" ref="C29:C37" si="12">+$B$24*0.7</f>
        <v>122.49999999999999</v>
      </c>
      <c r="D29" s="112">
        <f t="shared" ref="D29:D36" si="13">IF(B29&gt;0,MAX(C29,B29),"")</f>
        <v>162</v>
      </c>
      <c r="L29" s="37">
        <v>2012</v>
      </c>
      <c r="M29" s="37">
        <v>13700000</v>
      </c>
      <c r="N29" s="37">
        <v>1876900000</v>
      </c>
      <c r="O29" s="37">
        <v>9310000</v>
      </c>
      <c r="P29" s="37">
        <v>414295000</v>
      </c>
      <c r="R29" s="37">
        <f>+N29/M29</f>
        <v>137</v>
      </c>
      <c r="S29" s="37">
        <f>+P29/O29</f>
        <v>44.5</v>
      </c>
    </row>
    <row r="30" spans="1:19">
      <c r="A30" s="37">
        <v>2011</v>
      </c>
      <c r="B30" s="37">
        <f>+INDEX($B$10:$CX$14,A30-2008,$B$23)</f>
        <v>182</v>
      </c>
      <c r="C30" s="37">
        <f t="shared" si="12"/>
        <v>122.49999999999999</v>
      </c>
      <c r="D30" s="112">
        <f t="shared" si="13"/>
        <v>182</v>
      </c>
      <c r="G30" s="37">
        <v>0</v>
      </c>
      <c r="L30" s="37">
        <v>2013</v>
      </c>
      <c r="M30" s="37">
        <v>13100000</v>
      </c>
      <c r="N30" s="37">
        <v>2161500000</v>
      </c>
      <c r="O30" s="37">
        <v>9250000</v>
      </c>
      <c r="P30" s="37">
        <v>420875000</v>
      </c>
      <c r="R30" s="37">
        <f t="shared" ref="R30:R31" si="14">+N30/M30</f>
        <v>165</v>
      </c>
      <c r="S30" s="37">
        <f t="shared" ref="S30:S31" si="15">+P30/O30</f>
        <v>45.5</v>
      </c>
    </row>
    <row r="31" spans="1:19">
      <c r="A31" s="37">
        <v>2012</v>
      </c>
      <c r="B31" s="37">
        <f>+INDEX($B$10:$CX$14,A31-2008,$B$23)</f>
        <v>147</v>
      </c>
      <c r="C31" s="37">
        <f t="shared" si="12"/>
        <v>122.49999999999999</v>
      </c>
      <c r="D31" s="112">
        <f t="shared" si="13"/>
        <v>147</v>
      </c>
      <c r="G31" s="37">
        <v>1</v>
      </c>
      <c r="L31" s="37">
        <v>2014</v>
      </c>
      <c r="M31" s="37">
        <v>13200000</v>
      </c>
      <c r="N31" s="37">
        <v>2442000000</v>
      </c>
      <c r="O31" s="37">
        <v>9890000</v>
      </c>
      <c r="P31" s="37">
        <v>504390000</v>
      </c>
      <c r="R31" s="37">
        <f t="shared" si="14"/>
        <v>185</v>
      </c>
      <c r="S31" s="37">
        <f t="shared" si="15"/>
        <v>51</v>
      </c>
    </row>
    <row r="32" spans="1:19">
      <c r="A32" s="37">
        <v>2013</v>
      </c>
      <c r="B32" s="37">
        <f>+INDEX($B$10:$CX$14,A32-2008,$B$23)</f>
        <v>154</v>
      </c>
      <c r="C32" s="37">
        <f t="shared" si="12"/>
        <v>122.49999999999999</v>
      </c>
      <c r="D32" s="112">
        <f t="shared" si="13"/>
        <v>154</v>
      </c>
      <c r="G32" s="37">
        <v>2</v>
      </c>
    </row>
    <row r="33" spans="1:8">
      <c r="A33" s="37">
        <v>2014</v>
      </c>
      <c r="B33" s="175">
        <f>ROUND(H33,1)</f>
        <v>172.7</v>
      </c>
      <c r="C33" s="37">
        <f t="shared" si="12"/>
        <v>122.49999999999999</v>
      </c>
      <c r="D33" s="112">
        <f t="shared" si="13"/>
        <v>172.7</v>
      </c>
      <c r="G33" s="37">
        <v>3</v>
      </c>
      <c r="H33" s="37">
        <f>+B32*R31/R30</f>
        <v>172.66666666666666</v>
      </c>
    </row>
    <row r="34" spans="1:8">
      <c r="A34" s="37">
        <v>2015</v>
      </c>
      <c r="B34" s="175">
        <f t="shared" ref="B34:B37" si="16">ROUND(H34,1)</f>
        <v>175.2</v>
      </c>
      <c r="C34" s="37">
        <f t="shared" si="12"/>
        <v>122.49999999999999</v>
      </c>
      <c r="D34" s="112">
        <f t="shared" si="13"/>
        <v>175.2</v>
      </c>
      <c r="G34" s="37">
        <v>4</v>
      </c>
      <c r="H34" s="37">
        <f>+G34*$F$28+$E$28</f>
        <v>175.16000000000003</v>
      </c>
    </row>
    <row r="35" spans="1:8">
      <c r="A35" s="37">
        <v>2016</v>
      </c>
      <c r="B35" s="175">
        <f t="shared" si="16"/>
        <v>177.5</v>
      </c>
      <c r="C35" s="37">
        <f t="shared" si="12"/>
        <v>122.49999999999999</v>
      </c>
      <c r="D35" s="112">
        <f t="shared" si="13"/>
        <v>177.5</v>
      </c>
      <c r="G35" s="37">
        <v>5</v>
      </c>
      <c r="H35" s="37">
        <f>+G35*$F$28+$E$28</f>
        <v>177.5</v>
      </c>
    </row>
    <row r="36" spans="1:8">
      <c r="A36" s="37">
        <v>2017</v>
      </c>
      <c r="B36" s="175">
        <f t="shared" si="16"/>
        <v>179.8</v>
      </c>
      <c r="C36" s="37">
        <f t="shared" si="12"/>
        <v>122.49999999999999</v>
      </c>
      <c r="D36" s="112">
        <f t="shared" si="13"/>
        <v>179.8</v>
      </c>
      <c r="G36" s="37">
        <v>6</v>
      </c>
      <c r="H36" s="37">
        <f t="shared" ref="H36:H37" si="17">+G36*$F$28+$E$28</f>
        <v>179.84</v>
      </c>
    </row>
    <row r="37" spans="1:8">
      <c r="A37" s="37">
        <v>2018</v>
      </c>
      <c r="B37" s="175">
        <f t="shared" si="16"/>
        <v>182.2</v>
      </c>
      <c r="C37" s="37">
        <f t="shared" si="12"/>
        <v>122.49999999999999</v>
      </c>
      <c r="D37" s="112">
        <f>IF(B37&gt;0,MAX(C37,B37),"")</f>
        <v>182.2</v>
      </c>
      <c r="G37" s="37">
        <v>7</v>
      </c>
      <c r="H37" s="37">
        <f t="shared" si="17"/>
        <v>182.18</v>
      </c>
    </row>
    <row r="38" spans="1:8">
      <c r="C38" s="43"/>
      <c r="D38" s="44"/>
      <c r="G38" s="143"/>
      <c r="H38" s="189"/>
    </row>
    <row r="39" spans="1:8">
      <c r="C39" s="43"/>
      <c r="D39" s="44"/>
    </row>
    <row r="40" spans="1:8">
      <c r="C40" s="43"/>
      <c r="D40" s="44"/>
    </row>
    <row r="41" spans="1:8">
      <c r="C41" s="43"/>
      <c r="D41" s="44"/>
    </row>
    <row r="42" spans="1:8">
      <c r="C42" s="43"/>
      <c r="D42" s="44"/>
    </row>
    <row r="46" spans="1:8">
      <c r="A46" s="109" t="s">
        <v>429</v>
      </c>
      <c r="F46" s="109" t="s">
        <v>434</v>
      </c>
    </row>
    <row r="47" spans="1:8">
      <c r="A47" s="109" t="s">
        <v>430</v>
      </c>
      <c r="B47" s="37" t="s">
        <v>338</v>
      </c>
      <c r="C47" s="109" t="s">
        <v>431</v>
      </c>
      <c r="D47" s="109" t="s">
        <v>433</v>
      </c>
      <c r="E47" s="109" t="s">
        <v>432</v>
      </c>
      <c r="F47" s="250" t="s">
        <v>585</v>
      </c>
    </row>
    <row r="48" spans="1:8">
      <c r="A48" s="37">
        <v>2004</v>
      </c>
      <c r="B48" s="37">
        <f>+INDEX($B$5:$CX$14,A48-2003,$B$23)</f>
        <v>192.2</v>
      </c>
      <c r="C48" s="37">
        <v>1</v>
      </c>
      <c r="D48" s="37">
        <f>+C48^2</f>
        <v>1</v>
      </c>
      <c r="E48" s="37">
        <f>+C48^3</f>
        <v>1</v>
      </c>
      <c r="F48" s="142">
        <f t="array" ref="F48:F57">+TREND(B48:B57,C48:C57)</f>
        <v>191.38727272727272</v>
      </c>
    </row>
    <row r="49" spans="1:6">
      <c r="A49" s="37">
        <v>2005</v>
      </c>
      <c r="B49" s="37">
        <f t="shared" ref="B49:B57" si="18">+INDEX($B$5:$CX$14,A49-2003,$B$23)</f>
        <v>192.4</v>
      </c>
      <c r="C49" s="37">
        <v>2</v>
      </c>
      <c r="D49" s="37">
        <f t="shared" ref="D49:D62" si="19">+C49^2</f>
        <v>4</v>
      </c>
      <c r="E49" s="37">
        <f t="shared" ref="E49:E57" si="20">+C49^3</f>
        <v>8</v>
      </c>
      <c r="F49" s="142">
        <v>187.40121212121213</v>
      </c>
    </row>
    <row r="50" spans="1:6">
      <c r="A50" s="37">
        <v>2006</v>
      </c>
      <c r="B50" s="37">
        <f t="shared" si="18"/>
        <v>172.7</v>
      </c>
      <c r="C50" s="37">
        <v>3</v>
      </c>
      <c r="D50" s="37">
        <f t="shared" si="19"/>
        <v>9</v>
      </c>
      <c r="E50" s="37">
        <f t="shared" si="20"/>
        <v>27</v>
      </c>
      <c r="F50" s="142">
        <v>183.41515151515151</v>
      </c>
    </row>
    <row r="51" spans="1:6">
      <c r="A51" s="37">
        <v>2007</v>
      </c>
      <c r="B51" s="37">
        <f t="shared" si="18"/>
        <v>182.2</v>
      </c>
      <c r="C51" s="37">
        <v>4</v>
      </c>
      <c r="D51" s="37">
        <f t="shared" si="19"/>
        <v>16</v>
      </c>
      <c r="E51" s="37">
        <f t="shared" si="20"/>
        <v>64</v>
      </c>
      <c r="F51" s="142">
        <v>179.42909090909092</v>
      </c>
    </row>
    <row r="52" spans="1:6">
      <c r="A52" s="37">
        <v>2008</v>
      </c>
      <c r="B52" s="37">
        <f t="shared" si="18"/>
        <v>166</v>
      </c>
      <c r="C52" s="37">
        <v>5</v>
      </c>
      <c r="D52" s="37">
        <f t="shared" si="19"/>
        <v>25</v>
      </c>
      <c r="E52" s="37">
        <f t="shared" si="20"/>
        <v>125</v>
      </c>
      <c r="F52" s="142">
        <v>175.4430303030303</v>
      </c>
    </row>
    <row r="53" spans="1:6">
      <c r="A53" s="37">
        <v>2009</v>
      </c>
      <c r="B53" s="37">
        <f t="shared" si="18"/>
        <v>184</v>
      </c>
      <c r="C53" s="37">
        <v>6</v>
      </c>
      <c r="D53" s="37">
        <f t="shared" si="19"/>
        <v>36</v>
      </c>
      <c r="E53" s="37">
        <f t="shared" si="20"/>
        <v>216</v>
      </c>
      <c r="F53" s="142">
        <v>171.45696969696971</v>
      </c>
    </row>
    <row r="54" spans="1:6">
      <c r="A54" s="37">
        <v>2010</v>
      </c>
      <c r="B54" s="37">
        <f t="shared" si="18"/>
        <v>162</v>
      </c>
      <c r="C54" s="37">
        <v>7</v>
      </c>
      <c r="D54" s="37">
        <f t="shared" si="19"/>
        <v>49</v>
      </c>
      <c r="E54" s="37">
        <f t="shared" si="20"/>
        <v>343</v>
      </c>
      <c r="F54" s="142">
        <v>167.47090909090909</v>
      </c>
    </row>
    <row r="55" spans="1:6">
      <c r="A55" s="37">
        <v>2011</v>
      </c>
      <c r="B55" s="37">
        <f t="shared" si="18"/>
        <v>182</v>
      </c>
      <c r="C55" s="37">
        <v>8</v>
      </c>
      <c r="D55" s="37">
        <f t="shared" si="19"/>
        <v>64</v>
      </c>
      <c r="E55" s="37">
        <f t="shared" si="20"/>
        <v>512</v>
      </c>
      <c r="F55" s="142">
        <v>163.4848484848485</v>
      </c>
    </row>
    <row r="56" spans="1:6">
      <c r="A56" s="37">
        <v>2012</v>
      </c>
      <c r="B56" s="37">
        <f t="shared" si="18"/>
        <v>147</v>
      </c>
      <c r="C56" s="37">
        <v>9</v>
      </c>
      <c r="D56" s="37">
        <f t="shared" si="19"/>
        <v>81</v>
      </c>
      <c r="E56" s="37">
        <f t="shared" si="20"/>
        <v>729</v>
      </c>
      <c r="F56" s="142">
        <v>159.49878787878788</v>
      </c>
    </row>
    <row r="57" spans="1:6">
      <c r="A57" s="37">
        <v>2013</v>
      </c>
      <c r="B57" s="37">
        <f t="shared" si="18"/>
        <v>154</v>
      </c>
      <c r="C57" s="37">
        <v>10</v>
      </c>
      <c r="D57" s="37">
        <f t="shared" si="19"/>
        <v>100</v>
      </c>
      <c r="E57" s="37">
        <f t="shared" si="20"/>
        <v>1000</v>
      </c>
      <c r="F57" s="142">
        <v>155.51272727272726</v>
      </c>
    </row>
    <row r="58" spans="1:6">
      <c r="A58" s="37">
        <v>2014</v>
      </c>
      <c r="C58" s="37">
        <v>11</v>
      </c>
      <c r="D58" s="37">
        <f t="shared" si="19"/>
        <v>121</v>
      </c>
      <c r="E58" s="37">
        <f>+C58^3</f>
        <v>1331</v>
      </c>
      <c r="F58" s="174">
        <f t="array" ref="F58:F62">+TREND(B48:B57,C48:C57,C58:C62)</f>
        <v>151.52666666666667</v>
      </c>
    </row>
    <row r="59" spans="1:6">
      <c r="A59" s="37">
        <v>2015</v>
      </c>
      <c r="C59" s="37">
        <v>12</v>
      </c>
      <c r="D59" s="37">
        <f t="shared" si="19"/>
        <v>144</v>
      </c>
      <c r="E59" s="37">
        <f>+C59^3</f>
        <v>1728</v>
      </c>
      <c r="F59" s="174">
        <v>147.54060606060608</v>
      </c>
    </row>
    <row r="60" spans="1:6">
      <c r="A60" s="37">
        <v>2016</v>
      </c>
      <c r="C60" s="37">
        <v>13</v>
      </c>
      <c r="D60" s="37">
        <f t="shared" si="19"/>
        <v>169</v>
      </c>
      <c r="E60" s="37">
        <f>+C60^3</f>
        <v>2197</v>
      </c>
      <c r="F60" s="174">
        <v>143.55454545454546</v>
      </c>
    </row>
    <row r="61" spans="1:6">
      <c r="A61" s="37">
        <v>2017</v>
      </c>
      <c r="C61" s="37">
        <v>14</v>
      </c>
      <c r="D61" s="37">
        <f t="shared" si="19"/>
        <v>196</v>
      </c>
      <c r="E61" s="37">
        <f>+C61^3</f>
        <v>2744</v>
      </c>
      <c r="F61" s="174">
        <v>139.56848484848484</v>
      </c>
    </row>
    <row r="62" spans="1:6">
      <c r="A62" s="37">
        <v>2018</v>
      </c>
      <c r="C62" s="37">
        <v>15</v>
      </c>
      <c r="D62" s="37">
        <f t="shared" si="19"/>
        <v>225</v>
      </c>
      <c r="E62" s="37">
        <f>+C62^3</f>
        <v>3375</v>
      </c>
      <c r="F62" s="174">
        <v>135.58242424242425</v>
      </c>
    </row>
    <row r="63" spans="1:6">
      <c r="E63" s="109" t="s">
        <v>436</v>
      </c>
      <c r="F63" s="37">
        <f>+RSQ($B$48:$B$57,F48:F57)</f>
        <v>0.58604779365317761</v>
      </c>
    </row>
    <row r="64" spans="1:6">
      <c r="E64" s="109" t="s">
        <v>437</v>
      </c>
      <c r="F64" s="111">
        <f>+F63/SUM($F$63:$F$63)</f>
        <v>1</v>
      </c>
    </row>
    <row r="73" spans="1:99">
      <c r="A73" s="37" t="s">
        <v>849</v>
      </c>
      <c r="B73" s="401" t="s">
        <v>858</v>
      </c>
    </row>
    <row r="74" spans="1:99">
      <c r="A74" s="400">
        <v>41934</v>
      </c>
    </row>
    <row r="75" spans="1:99">
      <c r="A75" s="37" t="s">
        <v>838</v>
      </c>
    </row>
    <row r="77" spans="1:99">
      <c r="A77" s="37" t="s">
        <v>839</v>
      </c>
      <c r="B77" s="37" t="s">
        <v>126</v>
      </c>
      <c r="C77" s="37" t="s">
        <v>129</v>
      </c>
      <c r="D77" s="37" t="s">
        <v>130</v>
      </c>
      <c r="E77" s="37" t="s">
        <v>131</v>
      </c>
      <c r="F77" s="37" t="s">
        <v>132</v>
      </c>
      <c r="G77" s="37" t="s">
        <v>133</v>
      </c>
      <c r="H77" s="37" t="s">
        <v>134</v>
      </c>
      <c r="I77" s="37" t="s">
        <v>135</v>
      </c>
      <c r="J77" s="37" t="s">
        <v>136</v>
      </c>
      <c r="K77" s="37" t="s">
        <v>137</v>
      </c>
      <c r="L77" s="37" t="s">
        <v>138</v>
      </c>
      <c r="M77" s="37" t="s">
        <v>139</v>
      </c>
      <c r="N77" s="37" t="s">
        <v>140</v>
      </c>
      <c r="O77" s="37" t="s">
        <v>141</v>
      </c>
      <c r="P77" s="37" t="s">
        <v>142</v>
      </c>
      <c r="Q77" s="37" t="s">
        <v>143</v>
      </c>
      <c r="R77" s="37" t="s">
        <v>144</v>
      </c>
      <c r="S77" s="37" t="s">
        <v>145</v>
      </c>
      <c r="T77" s="37" t="s">
        <v>146</v>
      </c>
      <c r="U77" s="37" t="s">
        <v>147</v>
      </c>
      <c r="V77" s="37" t="s">
        <v>148</v>
      </c>
      <c r="W77" s="37" t="s">
        <v>149</v>
      </c>
      <c r="X77" s="37" t="s">
        <v>150</v>
      </c>
      <c r="Y77" s="37" t="s">
        <v>151</v>
      </c>
      <c r="Z77" s="37" t="s">
        <v>152</v>
      </c>
      <c r="AA77" s="37" t="s">
        <v>153</v>
      </c>
      <c r="AB77" s="37" t="s">
        <v>154</v>
      </c>
      <c r="AC77" s="37" t="s">
        <v>155</v>
      </c>
      <c r="AD77" s="37" t="s">
        <v>156</v>
      </c>
      <c r="AE77" s="37" t="s">
        <v>157</v>
      </c>
      <c r="AF77" s="37" t="s">
        <v>158</v>
      </c>
      <c r="AG77" s="37" t="s">
        <v>159</v>
      </c>
      <c r="AH77" s="37" t="s">
        <v>160</v>
      </c>
      <c r="AI77" s="37" t="s">
        <v>161</v>
      </c>
      <c r="AJ77" s="37" t="s">
        <v>162</v>
      </c>
      <c r="AK77" s="37" t="s">
        <v>163</v>
      </c>
      <c r="AL77" s="37" t="s">
        <v>164</v>
      </c>
      <c r="AM77" s="37" t="s">
        <v>165</v>
      </c>
      <c r="AN77" s="37" t="s">
        <v>166</v>
      </c>
      <c r="AO77" s="37" t="s">
        <v>167</v>
      </c>
      <c r="AP77" s="37" t="s">
        <v>168</v>
      </c>
      <c r="AQ77" s="37" t="s">
        <v>169</v>
      </c>
      <c r="AR77" s="37" t="s">
        <v>170</v>
      </c>
      <c r="AS77" s="37" t="s">
        <v>171</v>
      </c>
      <c r="AT77" s="37" t="s">
        <v>172</v>
      </c>
      <c r="AU77" s="37" t="s">
        <v>173</v>
      </c>
      <c r="AV77" s="37" t="s">
        <v>174</v>
      </c>
      <c r="AW77" s="37" t="s">
        <v>175</v>
      </c>
      <c r="AX77" s="37" t="s">
        <v>176</v>
      </c>
      <c r="AY77" s="37" t="s">
        <v>177</v>
      </c>
      <c r="AZ77" s="37" t="s">
        <v>178</v>
      </c>
      <c r="BA77" s="37" t="s">
        <v>179</v>
      </c>
      <c r="BB77" s="37" t="s">
        <v>180</v>
      </c>
      <c r="BC77" s="37" t="s">
        <v>181</v>
      </c>
      <c r="BD77" s="37" t="s">
        <v>182</v>
      </c>
      <c r="BE77" s="37" t="s">
        <v>183</v>
      </c>
      <c r="BF77" s="37" t="s">
        <v>184</v>
      </c>
      <c r="BG77" s="37" t="s">
        <v>185</v>
      </c>
      <c r="BH77" s="37" t="s">
        <v>186</v>
      </c>
      <c r="BI77" s="37" t="s">
        <v>187</v>
      </c>
      <c r="BJ77" s="37" t="s">
        <v>188</v>
      </c>
      <c r="BK77" s="37" t="s">
        <v>189</v>
      </c>
      <c r="BL77" s="37" t="s">
        <v>190</v>
      </c>
      <c r="BM77" s="37" t="s">
        <v>191</v>
      </c>
      <c r="BN77" s="37" t="s">
        <v>192</v>
      </c>
      <c r="BO77" s="37" t="s">
        <v>193</v>
      </c>
      <c r="BP77" s="37" t="s">
        <v>194</v>
      </c>
      <c r="BQ77" s="37" t="s">
        <v>195</v>
      </c>
      <c r="BR77" s="37" t="s">
        <v>196</v>
      </c>
      <c r="BS77" s="37" t="s">
        <v>197</v>
      </c>
      <c r="BT77" s="37" t="s">
        <v>199</v>
      </c>
      <c r="BU77" s="37" t="s">
        <v>200</v>
      </c>
      <c r="BV77" s="37" t="s">
        <v>201</v>
      </c>
      <c r="BW77" s="37" t="s">
        <v>202</v>
      </c>
      <c r="BX77" s="37" t="s">
        <v>203</v>
      </c>
      <c r="BY77" s="37" t="s">
        <v>204</v>
      </c>
      <c r="BZ77" s="37" t="s">
        <v>205</v>
      </c>
      <c r="CA77" s="37" t="s">
        <v>209</v>
      </c>
      <c r="CB77" s="37" t="s">
        <v>210</v>
      </c>
      <c r="CC77" s="37" t="s">
        <v>211</v>
      </c>
      <c r="CD77" s="37" t="s">
        <v>212</v>
      </c>
      <c r="CE77" s="37" t="s">
        <v>213</v>
      </c>
      <c r="CF77" s="37" t="s">
        <v>214</v>
      </c>
      <c r="CG77" s="37" t="s">
        <v>215</v>
      </c>
      <c r="CH77" s="37" t="s">
        <v>216</v>
      </c>
      <c r="CI77" s="37" t="s">
        <v>217</v>
      </c>
      <c r="CJ77" s="37" t="s">
        <v>218</v>
      </c>
      <c r="CK77" s="37" t="s">
        <v>219</v>
      </c>
      <c r="CL77" s="37" t="s">
        <v>220</v>
      </c>
      <c r="CM77" s="37" t="s">
        <v>221</v>
      </c>
      <c r="CN77" s="37" t="s">
        <v>222</v>
      </c>
      <c r="CO77" s="37" t="s">
        <v>223</v>
      </c>
      <c r="CP77" s="37" t="s">
        <v>224</v>
      </c>
      <c r="CQ77" s="37" t="s">
        <v>225</v>
      </c>
      <c r="CR77" s="37" t="s">
        <v>226</v>
      </c>
      <c r="CS77" s="37" t="s">
        <v>227</v>
      </c>
      <c r="CT77" s="37" t="s">
        <v>228</v>
      </c>
      <c r="CU77" s="37" t="s">
        <v>229</v>
      </c>
    </row>
    <row r="78" spans="1:99">
      <c r="A78" s="37" t="s">
        <v>840</v>
      </c>
      <c r="B78" s="37" t="s">
        <v>64</v>
      </c>
      <c r="C78" s="37" t="s">
        <v>64</v>
      </c>
      <c r="D78" s="37" t="s">
        <v>64</v>
      </c>
      <c r="E78" s="37" t="s">
        <v>64</v>
      </c>
      <c r="F78" s="37" t="s">
        <v>64</v>
      </c>
      <c r="G78" s="37" t="s">
        <v>64</v>
      </c>
      <c r="H78" s="37" t="s">
        <v>64</v>
      </c>
      <c r="I78" s="37" t="s">
        <v>64</v>
      </c>
      <c r="J78" s="37" t="s">
        <v>64</v>
      </c>
      <c r="K78" s="37" t="s">
        <v>64</v>
      </c>
      <c r="L78" s="37" t="s">
        <v>64</v>
      </c>
      <c r="M78" s="37" t="s">
        <v>64</v>
      </c>
      <c r="N78" s="37" t="s">
        <v>64</v>
      </c>
      <c r="O78" s="37" t="s">
        <v>64</v>
      </c>
      <c r="P78" s="37" t="s">
        <v>64</v>
      </c>
      <c r="Q78" s="37" t="s">
        <v>64</v>
      </c>
      <c r="R78" s="37" t="s">
        <v>64</v>
      </c>
      <c r="S78" s="37" t="s">
        <v>64</v>
      </c>
      <c r="T78" s="37" t="s">
        <v>64</v>
      </c>
      <c r="U78" s="37" t="s">
        <v>64</v>
      </c>
      <c r="V78" s="37" t="s">
        <v>64</v>
      </c>
      <c r="W78" s="37" t="s">
        <v>64</v>
      </c>
      <c r="X78" s="37" t="s">
        <v>64</v>
      </c>
      <c r="Y78" s="37" t="s">
        <v>64</v>
      </c>
      <c r="Z78" s="37" t="s">
        <v>64</v>
      </c>
      <c r="AA78" s="37" t="s">
        <v>64</v>
      </c>
      <c r="AB78" s="37" t="s">
        <v>64</v>
      </c>
      <c r="AC78" s="37" t="s">
        <v>64</v>
      </c>
      <c r="AD78" s="37" t="s">
        <v>64</v>
      </c>
      <c r="AE78" s="37" t="s">
        <v>64</v>
      </c>
      <c r="AF78" s="37" t="s">
        <v>64</v>
      </c>
      <c r="AG78" s="37" t="s">
        <v>64</v>
      </c>
      <c r="AH78" s="37" t="s">
        <v>64</v>
      </c>
      <c r="AI78" s="37" t="s">
        <v>64</v>
      </c>
      <c r="AJ78" s="37" t="s">
        <v>64</v>
      </c>
      <c r="AK78" s="37" t="s">
        <v>64</v>
      </c>
      <c r="AL78" s="37" t="s">
        <v>64</v>
      </c>
      <c r="AM78" s="37" t="s">
        <v>64</v>
      </c>
      <c r="AN78" s="37" t="s">
        <v>64</v>
      </c>
      <c r="AO78" s="37" t="s">
        <v>64</v>
      </c>
      <c r="AP78" s="37" t="s">
        <v>64</v>
      </c>
      <c r="AQ78" s="37" t="s">
        <v>64</v>
      </c>
      <c r="AR78" s="37" t="s">
        <v>64</v>
      </c>
      <c r="AS78" s="37" t="s">
        <v>64</v>
      </c>
      <c r="AT78" s="37" t="s">
        <v>64</v>
      </c>
      <c r="AU78" s="37" t="s">
        <v>64</v>
      </c>
      <c r="AV78" s="37" t="s">
        <v>64</v>
      </c>
      <c r="AW78" s="37" t="s">
        <v>64</v>
      </c>
      <c r="AX78" s="37" t="s">
        <v>64</v>
      </c>
      <c r="AY78" s="37" t="s">
        <v>64</v>
      </c>
      <c r="AZ78" s="37" t="s">
        <v>64</v>
      </c>
      <c r="BA78" s="37" t="s">
        <v>64</v>
      </c>
      <c r="BB78" s="37" t="s">
        <v>64</v>
      </c>
      <c r="BC78" s="37" t="s">
        <v>64</v>
      </c>
      <c r="BD78" s="37" t="s">
        <v>64</v>
      </c>
      <c r="BE78" s="37" t="s">
        <v>64</v>
      </c>
      <c r="BF78" s="37" t="s">
        <v>64</v>
      </c>
      <c r="BG78" s="37" t="s">
        <v>64</v>
      </c>
      <c r="BH78" s="37" t="s">
        <v>64</v>
      </c>
      <c r="BI78" s="37" t="s">
        <v>64</v>
      </c>
      <c r="BJ78" s="37" t="s">
        <v>64</v>
      </c>
      <c r="BK78" s="37" t="s">
        <v>64</v>
      </c>
      <c r="BL78" s="37" t="s">
        <v>64</v>
      </c>
      <c r="BM78" s="37" t="s">
        <v>64</v>
      </c>
      <c r="BN78" s="37" t="s">
        <v>64</v>
      </c>
      <c r="BO78" s="37" t="s">
        <v>64</v>
      </c>
      <c r="BP78" s="37" t="s">
        <v>64</v>
      </c>
      <c r="BQ78" s="37" t="s">
        <v>64</v>
      </c>
      <c r="BR78" s="37" t="s">
        <v>64</v>
      </c>
      <c r="BS78" s="37" t="s">
        <v>64</v>
      </c>
      <c r="BT78" s="37" t="s">
        <v>64</v>
      </c>
      <c r="BU78" s="37" t="s">
        <v>64</v>
      </c>
      <c r="BV78" s="37" t="s">
        <v>64</v>
      </c>
      <c r="BW78" s="37" t="s">
        <v>64</v>
      </c>
      <c r="BX78" s="37" t="s">
        <v>64</v>
      </c>
      <c r="BY78" s="37" t="s">
        <v>64</v>
      </c>
      <c r="BZ78" s="37" t="s">
        <v>64</v>
      </c>
      <c r="CA78" s="37" t="s">
        <v>64</v>
      </c>
      <c r="CB78" s="37" t="s">
        <v>64</v>
      </c>
      <c r="CC78" s="37" t="s">
        <v>64</v>
      </c>
      <c r="CD78" s="37" t="s">
        <v>64</v>
      </c>
      <c r="CE78" s="37" t="s">
        <v>64</v>
      </c>
      <c r="CF78" s="37" t="s">
        <v>64</v>
      </c>
      <c r="CG78" s="37" t="s">
        <v>64</v>
      </c>
      <c r="CH78" s="37" t="s">
        <v>64</v>
      </c>
      <c r="CI78" s="37" t="s">
        <v>64</v>
      </c>
      <c r="CJ78" s="37" t="s">
        <v>64</v>
      </c>
      <c r="CK78" s="37" t="s">
        <v>64</v>
      </c>
      <c r="CL78" s="37" t="s">
        <v>64</v>
      </c>
      <c r="CM78" s="37" t="s">
        <v>64</v>
      </c>
      <c r="CN78" s="37" t="s">
        <v>64</v>
      </c>
      <c r="CO78" s="37" t="s">
        <v>64</v>
      </c>
      <c r="CP78" s="37" t="s">
        <v>64</v>
      </c>
      <c r="CQ78" s="37" t="s">
        <v>64</v>
      </c>
      <c r="CR78" s="37" t="s">
        <v>64</v>
      </c>
      <c r="CS78" s="37" t="s">
        <v>64</v>
      </c>
      <c r="CT78" s="37" t="s">
        <v>64</v>
      </c>
      <c r="CU78" s="37" t="s">
        <v>64</v>
      </c>
    </row>
    <row r="79" spans="1:99">
      <c r="A79" s="37" t="s">
        <v>841</v>
      </c>
      <c r="B79" s="37" t="s">
        <v>71</v>
      </c>
      <c r="C79" s="37" t="s">
        <v>72</v>
      </c>
      <c r="D79" s="37" t="s">
        <v>26</v>
      </c>
      <c r="E79" s="37" t="s">
        <v>79</v>
      </c>
      <c r="F79" s="37" t="s">
        <v>37</v>
      </c>
      <c r="G79" s="37" t="s">
        <v>61</v>
      </c>
      <c r="H79" s="37" t="s">
        <v>27</v>
      </c>
      <c r="I79" s="37" t="s">
        <v>49</v>
      </c>
      <c r="J79" s="37" t="s">
        <v>28</v>
      </c>
      <c r="K79" s="37" t="s">
        <v>29</v>
      </c>
      <c r="L79" s="37" t="s">
        <v>3</v>
      </c>
      <c r="M79" s="37" t="s">
        <v>15</v>
      </c>
      <c r="N79" s="37" t="s">
        <v>38</v>
      </c>
      <c r="O79" s="37" t="s">
        <v>39</v>
      </c>
      <c r="P79" s="37" t="s">
        <v>73</v>
      </c>
      <c r="Q79" s="37" t="s">
        <v>62</v>
      </c>
      <c r="R79" s="37" t="s">
        <v>16</v>
      </c>
      <c r="S79" s="37" t="s">
        <v>4</v>
      </c>
      <c r="T79" s="37" t="s">
        <v>30</v>
      </c>
      <c r="U79" s="37" t="s">
        <v>80</v>
      </c>
      <c r="V79" s="37" t="s">
        <v>5</v>
      </c>
      <c r="W79" s="37" t="s">
        <v>31</v>
      </c>
      <c r="X79" s="37" t="s">
        <v>63</v>
      </c>
      <c r="Y79" s="37" t="s">
        <v>40</v>
      </c>
      <c r="Z79" s="37" t="s">
        <v>50</v>
      </c>
      <c r="AA79" s="37" t="s">
        <v>90</v>
      </c>
      <c r="AB79" s="37" t="s">
        <v>81</v>
      </c>
      <c r="AC79" s="37" t="s">
        <v>32</v>
      </c>
      <c r="AD79" s="37" t="s">
        <v>91</v>
      </c>
      <c r="AE79" s="37" t="s">
        <v>6</v>
      </c>
      <c r="AF79" s="37" t="s">
        <v>33</v>
      </c>
      <c r="AG79" s="37" t="s">
        <v>7</v>
      </c>
      <c r="AH79" s="37" t="s">
        <v>34</v>
      </c>
      <c r="AI79" s="37" t="s">
        <v>17</v>
      </c>
      <c r="AJ79" s="37" t="s">
        <v>18</v>
      </c>
      <c r="AK79" s="37" t="s">
        <v>74</v>
      </c>
      <c r="AL79" s="37" t="s">
        <v>41</v>
      </c>
      <c r="AM79" s="37" t="s">
        <v>51</v>
      </c>
      <c r="AN79" s="37" t="s">
        <v>42</v>
      </c>
      <c r="AO79" s="37" t="s">
        <v>52</v>
      </c>
      <c r="AP79" s="37" t="s">
        <v>19</v>
      </c>
      <c r="AQ79" s="37" t="s">
        <v>53</v>
      </c>
      <c r="AR79" s="37" t="s">
        <v>43</v>
      </c>
      <c r="AS79" s="37" t="s">
        <v>92</v>
      </c>
      <c r="AT79" s="37" t="s">
        <v>35</v>
      </c>
      <c r="AU79" s="37" t="s">
        <v>20</v>
      </c>
      <c r="AV79" s="37" t="s">
        <v>44</v>
      </c>
      <c r="AW79" s="37" t="s">
        <v>64</v>
      </c>
      <c r="AX79" s="37" t="s">
        <v>65</v>
      </c>
      <c r="AY79" s="37" t="s">
        <v>54</v>
      </c>
      <c r="AZ79" s="37" t="s">
        <v>93</v>
      </c>
      <c r="BA79" s="37" t="s">
        <v>66</v>
      </c>
      <c r="BB79" s="37" t="s">
        <v>67</v>
      </c>
      <c r="BC79" s="37" t="s">
        <v>94</v>
      </c>
      <c r="BD79" s="37" t="s">
        <v>21</v>
      </c>
      <c r="BE79" s="37" t="s">
        <v>95</v>
      </c>
      <c r="BF79" s="37" t="s">
        <v>68</v>
      </c>
      <c r="BG79" s="37" t="s">
        <v>96</v>
      </c>
      <c r="BH79" s="37" t="s">
        <v>82</v>
      </c>
      <c r="BI79" s="37" t="s">
        <v>8</v>
      </c>
      <c r="BJ79" s="37" t="s">
        <v>83</v>
      </c>
      <c r="BK79" s="37" t="s">
        <v>97</v>
      </c>
      <c r="BL79" s="37" t="s">
        <v>84</v>
      </c>
      <c r="BM79" s="37" t="s">
        <v>55</v>
      </c>
      <c r="BN79" s="37" t="s">
        <v>75</v>
      </c>
      <c r="BO79" s="37" t="s">
        <v>22</v>
      </c>
      <c r="BP79" s="37" t="s">
        <v>45</v>
      </c>
      <c r="BQ79" s="37" t="s">
        <v>85</v>
      </c>
      <c r="BR79" s="37" t="s">
        <v>76</v>
      </c>
      <c r="BS79" s="37" t="s">
        <v>69</v>
      </c>
      <c r="BT79" s="37" t="s">
        <v>10</v>
      </c>
      <c r="BU79" s="37" t="s">
        <v>77</v>
      </c>
      <c r="BV79" s="37" t="s">
        <v>11</v>
      </c>
      <c r="BW79" s="37" t="s">
        <v>12</v>
      </c>
      <c r="BX79" s="37" t="s">
        <v>13</v>
      </c>
      <c r="BY79" s="37" t="s">
        <v>56</v>
      </c>
      <c r="BZ79" s="37" t="s">
        <v>206</v>
      </c>
      <c r="CA79" s="37" t="s">
        <v>57</v>
      </c>
      <c r="CB79" s="37" t="s">
        <v>86</v>
      </c>
      <c r="CC79" s="37" t="s">
        <v>46</v>
      </c>
      <c r="CD79" s="37" t="s">
        <v>70</v>
      </c>
      <c r="CE79" s="37" t="s">
        <v>47</v>
      </c>
      <c r="CF79" s="37" t="s">
        <v>14</v>
      </c>
      <c r="CG79" s="37" t="s">
        <v>58</v>
      </c>
      <c r="CH79" s="37" t="s">
        <v>59</v>
      </c>
      <c r="CI79" s="37" t="s">
        <v>78</v>
      </c>
      <c r="CJ79" s="37" t="s">
        <v>87</v>
      </c>
      <c r="CK79" s="37" t="s">
        <v>98</v>
      </c>
      <c r="CL79" s="37" t="s">
        <v>99</v>
      </c>
      <c r="CM79" s="37" t="s">
        <v>88</v>
      </c>
      <c r="CN79" s="37" t="s">
        <v>100</v>
      </c>
      <c r="CO79" s="37" t="s">
        <v>89</v>
      </c>
      <c r="CP79" s="37" t="s">
        <v>60</v>
      </c>
      <c r="CQ79" s="37" t="s">
        <v>23</v>
      </c>
      <c r="CR79" s="37" t="s">
        <v>36</v>
      </c>
      <c r="CS79" s="37" t="s">
        <v>48</v>
      </c>
      <c r="CT79" s="37" t="s">
        <v>24</v>
      </c>
      <c r="CU79" s="37" t="s">
        <v>25</v>
      </c>
    </row>
    <row r="80" spans="1:99">
      <c r="A80" s="37" t="s">
        <v>842</v>
      </c>
      <c r="B80" s="37" t="s">
        <v>852</v>
      </c>
      <c r="C80" s="37" t="s">
        <v>852</v>
      </c>
      <c r="D80" s="37" t="s">
        <v>852</v>
      </c>
      <c r="E80" s="37" t="s">
        <v>852</v>
      </c>
      <c r="F80" s="37" t="s">
        <v>852</v>
      </c>
      <c r="G80" s="37" t="s">
        <v>852</v>
      </c>
      <c r="H80" s="37" t="s">
        <v>852</v>
      </c>
      <c r="I80" s="37" t="s">
        <v>852</v>
      </c>
      <c r="J80" s="37" t="s">
        <v>852</v>
      </c>
      <c r="K80" s="37" t="s">
        <v>852</v>
      </c>
      <c r="L80" s="37" t="s">
        <v>852</v>
      </c>
      <c r="M80" s="37" t="s">
        <v>852</v>
      </c>
      <c r="N80" s="37" t="s">
        <v>852</v>
      </c>
      <c r="O80" s="37" t="s">
        <v>852</v>
      </c>
      <c r="P80" s="37" t="s">
        <v>852</v>
      </c>
      <c r="Q80" s="37" t="s">
        <v>852</v>
      </c>
      <c r="R80" s="37" t="s">
        <v>852</v>
      </c>
      <c r="S80" s="37" t="s">
        <v>852</v>
      </c>
      <c r="T80" s="37" t="s">
        <v>852</v>
      </c>
      <c r="U80" s="37" t="s">
        <v>852</v>
      </c>
      <c r="V80" s="37" t="s">
        <v>852</v>
      </c>
      <c r="W80" s="37" t="s">
        <v>852</v>
      </c>
      <c r="X80" s="37" t="s">
        <v>852</v>
      </c>
      <c r="Y80" s="37" t="s">
        <v>852</v>
      </c>
      <c r="Z80" s="37" t="s">
        <v>852</v>
      </c>
      <c r="AA80" s="37" t="s">
        <v>852</v>
      </c>
      <c r="AB80" s="37" t="s">
        <v>852</v>
      </c>
      <c r="AC80" s="37" t="s">
        <v>852</v>
      </c>
      <c r="AD80" s="37" t="s">
        <v>852</v>
      </c>
      <c r="AE80" s="37" t="s">
        <v>852</v>
      </c>
      <c r="AF80" s="37" t="s">
        <v>852</v>
      </c>
      <c r="AG80" s="37" t="s">
        <v>852</v>
      </c>
      <c r="AH80" s="37" t="s">
        <v>852</v>
      </c>
      <c r="AI80" s="37" t="s">
        <v>852</v>
      </c>
      <c r="AJ80" s="37" t="s">
        <v>852</v>
      </c>
      <c r="AK80" s="37" t="s">
        <v>852</v>
      </c>
      <c r="AL80" s="37" t="s">
        <v>852</v>
      </c>
      <c r="AM80" s="37" t="s">
        <v>852</v>
      </c>
      <c r="AN80" s="37" t="s">
        <v>852</v>
      </c>
      <c r="AO80" s="37" t="s">
        <v>852</v>
      </c>
      <c r="AP80" s="37" t="s">
        <v>852</v>
      </c>
      <c r="AQ80" s="37" t="s">
        <v>852</v>
      </c>
      <c r="AR80" s="37" t="s">
        <v>852</v>
      </c>
      <c r="AS80" s="37" t="s">
        <v>852</v>
      </c>
      <c r="AT80" s="37" t="s">
        <v>852</v>
      </c>
      <c r="AU80" s="37" t="s">
        <v>852</v>
      </c>
      <c r="AV80" s="37" t="s">
        <v>852</v>
      </c>
      <c r="AW80" s="37" t="s">
        <v>852</v>
      </c>
      <c r="AX80" s="37" t="s">
        <v>852</v>
      </c>
      <c r="AY80" s="37" t="s">
        <v>852</v>
      </c>
      <c r="AZ80" s="37" t="s">
        <v>852</v>
      </c>
      <c r="BA80" s="37" t="s">
        <v>852</v>
      </c>
      <c r="BB80" s="37" t="s">
        <v>852</v>
      </c>
      <c r="BC80" s="37" t="s">
        <v>852</v>
      </c>
      <c r="BD80" s="37" t="s">
        <v>852</v>
      </c>
      <c r="BE80" s="37" t="s">
        <v>852</v>
      </c>
      <c r="BF80" s="37" t="s">
        <v>852</v>
      </c>
      <c r="BG80" s="37" t="s">
        <v>852</v>
      </c>
      <c r="BH80" s="37" t="s">
        <v>852</v>
      </c>
      <c r="BI80" s="37" t="s">
        <v>852</v>
      </c>
      <c r="BJ80" s="37" t="s">
        <v>852</v>
      </c>
      <c r="BK80" s="37" t="s">
        <v>852</v>
      </c>
      <c r="BL80" s="37" t="s">
        <v>852</v>
      </c>
      <c r="BM80" s="37" t="s">
        <v>852</v>
      </c>
      <c r="BN80" s="37" t="s">
        <v>852</v>
      </c>
      <c r="BO80" s="37" t="s">
        <v>852</v>
      </c>
      <c r="BP80" s="37" t="s">
        <v>852</v>
      </c>
      <c r="BQ80" s="37" t="s">
        <v>852</v>
      </c>
      <c r="BR80" s="37" t="s">
        <v>852</v>
      </c>
      <c r="BS80" s="37" t="s">
        <v>852</v>
      </c>
      <c r="BT80" s="37" t="s">
        <v>852</v>
      </c>
      <c r="BU80" s="37" t="s">
        <v>852</v>
      </c>
      <c r="BV80" s="37" t="s">
        <v>852</v>
      </c>
      <c r="BW80" s="37" t="s">
        <v>852</v>
      </c>
      <c r="BX80" s="37" t="s">
        <v>852</v>
      </c>
      <c r="BY80" s="37" t="s">
        <v>852</v>
      </c>
      <c r="BZ80" s="37" t="s">
        <v>852</v>
      </c>
      <c r="CA80" s="37" t="s">
        <v>852</v>
      </c>
      <c r="CB80" s="37" t="s">
        <v>852</v>
      </c>
      <c r="CC80" s="37" t="s">
        <v>852</v>
      </c>
      <c r="CD80" s="37" t="s">
        <v>852</v>
      </c>
      <c r="CE80" s="37" t="s">
        <v>852</v>
      </c>
      <c r="CF80" s="37" t="s">
        <v>852</v>
      </c>
      <c r="CG80" s="37" t="s">
        <v>852</v>
      </c>
      <c r="CH80" s="37" t="s">
        <v>852</v>
      </c>
      <c r="CI80" s="37" t="s">
        <v>852</v>
      </c>
      <c r="CJ80" s="37" t="s">
        <v>852</v>
      </c>
      <c r="CK80" s="37" t="s">
        <v>852</v>
      </c>
      <c r="CL80" s="37" t="s">
        <v>852</v>
      </c>
      <c r="CM80" s="37" t="s">
        <v>852</v>
      </c>
      <c r="CN80" s="37" t="s">
        <v>852</v>
      </c>
      <c r="CO80" s="37" t="s">
        <v>852</v>
      </c>
      <c r="CP80" s="37" t="s">
        <v>852</v>
      </c>
      <c r="CQ80" s="37" t="s">
        <v>852</v>
      </c>
      <c r="CR80" s="37" t="s">
        <v>852</v>
      </c>
      <c r="CS80" s="37" t="s">
        <v>852</v>
      </c>
      <c r="CT80" s="37" t="s">
        <v>852</v>
      </c>
      <c r="CU80" s="37" t="s">
        <v>852</v>
      </c>
    </row>
    <row r="81" spans="1:102">
      <c r="A81" s="37" t="s">
        <v>843</v>
      </c>
      <c r="B81" s="37" t="s">
        <v>0</v>
      </c>
      <c r="C81" s="37" t="s">
        <v>0</v>
      </c>
      <c r="D81" s="37" t="s">
        <v>0</v>
      </c>
      <c r="E81" s="37" t="s">
        <v>0</v>
      </c>
      <c r="F81" s="37" t="s">
        <v>0</v>
      </c>
      <c r="G81" s="37" t="s">
        <v>0</v>
      </c>
      <c r="H81" s="37" t="s">
        <v>0</v>
      </c>
      <c r="I81" s="37" t="s">
        <v>0</v>
      </c>
      <c r="J81" s="37" t="s">
        <v>0</v>
      </c>
      <c r="K81" s="37" t="s">
        <v>0</v>
      </c>
      <c r="L81" s="37" t="s">
        <v>0</v>
      </c>
      <c r="M81" s="37" t="s">
        <v>0</v>
      </c>
      <c r="N81" s="37" t="s">
        <v>0</v>
      </c>
      <c r="O81" s="37" t="s">
        <v>0</v>
      </c>
      <c r="P81" s="37" t="s">
        <v>0</v>
      </c>
      <c r="Q81" s="37" t="s">
        <v>0</v>
      </c>
      <c r="R81" s="37" t="s">
        <v>0</v>
      </c>
      <c r="S81" s="37" t="s">
        <v>0</v>
      </c>
      <c r="T81" s="37" t="s">
        <v>0</v>
      </c>
      <c r="U81" s="37" t="s">
        <v>0</v>
      </c>
      <c r="V81" s="37" t="s">
        <v>0</v>
      </c>
      <c r="W81" s="37" t="s">
        <v>0</v>
      </c>
      <c r="X81" s="37" t="s">
        <v>0</v>
      </c>
      <c r="Y81" s="37" t="s">
        <v>0</v>
      </c>
      <c r="Z81" s="37" t="s">
        <v>0</v>
      </c>
      <c r="AA81" s="37" t="s">
        <v>0</v>
      </c>
      <c r="AB81" s="37" t="s">
        <v>0</v>
      </c>
      <c r="AC81" s="37" t="s">
        <v>0</v>
      </c>
      <c r="AD81" s="37" t="s">
        <v>0</v>
      </c>
      <c r="AE81" s="37" t="s">
        <v>0</v>
      </c>
      <c r="AF81" s="37" t="s">
        <v>0</v>
      </c>
      <c r="AG81" s="37" t="s">
        <v>0</v>
      </c>
      <c r="AH81" s="37" t="s">
        <v>0</v>
      </c>
      <c r="AI81" s="37" t="s">
        <v>0</v>
      </c>
      <c r="AJ81" s="37" t="s">
        <v>0</v>
      </c>
      <c r="AK81" s="37" t="s">
        <v>0</v>
      </c>
      <c r="AL81" s="37" t="s">
        <v>0</v>
      </c>
      <c r="AM81" s="37" t="s">
        <v>0</v>
      </c>
      <c r="AN81" s="37" t="s">
        <v>0</v>
      </c>
      <c r="AO81" s="37" t="s">
        <v>0</v>
      </c>
      <c r="AP81" s="37" t="s">
        <v>0</v>
      </c>
      <c r="AQ81" s="37" t="s">
        <v>0</v>
      </c>
      <c r="AR81" s="37" t="s">
        <v>0</v>
      </c>
      <c r="AS81" s="37" t="s">
        <v>0</v>
      </c>
      <c r="AT81" s="37" t="s">
        <v>0</v>
      </c>
      <c r="AU81" s="37" t="s">
        <v>0</v>
      </c>
      <c r="AV81" s="37" t="s">
        <v>0</v>
      </c>
      <c r="AW81" s="37" t="s">
        <v>0</v>
      </c>
      <c r="AX81" s="37" t="s">
        <v>0</v>
      </c>
      <c r="AY81" s="37" t="s">
        <v>0</v>
      </c>
      <c r="AZ81" s="37" t="s">
        <v>0</v>
      </c>
      <c r="BA81" s="37" t="s">
        <v>0</v>
      </c>
      <c r="BB81" s="37" t="s">
        <v>0</v>
      </c>
      <c r="BC81" s="37" t="s">
        <v>0</v>
      </c>
      <c r="BD81" s="37" t="s">
        <v>0</v>
      </c>
      <c r="BE81" s="37" t="s">
        <v>0</v>
      </c>
      <c r="BF81" s="37" t="s">
        <v>0</v>
      </c>
      <c r="BG81" s="37" t="s">
        <v>0</v>
      </c>
      <c r="BH81" s="37" t="s">
        <v>0</v>
      </c>
      <c r="BI81" s="37" t="s">
        <v>0</v>
      </c>
      <c r="BJ81" s="37" t="s">
        <v>0</v>
      </c>
      <c r="BK81" s="37" t="s">
        <v>0</v>
      </c>
      <c r="BL81" s="37" t="s">
        <v>0</v>
      </c>
      <c r="BM81" s="37" t="s">
        <v>0</v>
      </c>
      <c r="BN81" s="37" t="s">
        <v>0</v>
      </c>
      <c r="BO81" s="37" t="s">
        <v>0</v>
      </c>
      <c r="BP81" s="37" t="s">
        <v>0</v>
      </c>
      <c r="BQ81" s="37" t="s">
        <v>0</v>
      </c>
      <c r="BR81" s="37" t="s">
        <v>0</v>
      </c>
      <c r="BS81" s="37" t="s">
        <v>0</v>
      </c>
      <c r="BT81" s="37" t="s">
        <v>0</v>
      </c>
      <c r="BU81" s="37" t="s">
        <v>0</v>
      </c>
      <c r="BV81" s="37" t="s">
        <v>0</v>
      </c>
      <c r="BW81" s="37" t="s">
        <v>0</v>
      </c>
      <c r="BX81" s="37" t="s">
        <v>0</v>
      </c>
      <c r="BY81" s="37" t="s">
        <v>0</v>
      </c>
      <c r="BZ81" s="37" t="s">
        <v>0</v>
      </c>
      <c r="CA81" s="37" t="s">
        <v>0</v>
      </c>
      <c r="CB81" s="37" t="s">
        <v>0</v>
      </c>
      <c r="CC81" s="37" t="s">
        <v>0</v>
      </c>
      <c r="CD81" s="37" t="s">
        <v>0</v>
      </c>
      <c r="CE81" s="37" t="s">
        <v>0</v>
      </c>
      <c r="CF81" s="37" t="s">
        <v>0</v>
      </c>
      <c r="CG81" s="37" t="s">
        <v>0</v>
      </c>
      <c r="CH81" s="37" t="s">
        <v>0</v>
      </c>
      <c r="CI81" s="37" t="s">
        <v>0</v>
      </c>
      <c r="CJ81" s="37" t="s">
        <v>0</v>
      </c>
      <c r="CK81" s="37" t="s">
        <v>0</v>
      </c>
      <c r="CL81" s="37" t="s">
        <v>0</v>
      </c>
      <c r="CM81" s="37" t="s">
        <v>0</v>
      </c>
      <c r="CN81" s="37" t="s">
        <v>0</v>
      </c>
      <c r="CO81" s="37" t="s">
        <v>0</v>
      </c>
      <c r="CP81" s="37" t="s">
        <v>0</v>
      </c>
      <c r="CQ81" s="37" t="s">
        <v>0</v>
      </c>
      <c r="CR81" s="37" t="s">
        <v>0</v>
      </c>
      <c r="CS81" s="37" t="s">
        <v>0</v>
      </c>
      <c r="CT81" s="37" t="s">
        <v>0</v>
      </c>
      <c r="CU81" s="37" t="s">
        <v>0</v>
      </c>
    </row>
    <row r="82" spans="1:102">
      <c r="A82" s="37" t="s">
        <v>844</v>
      </c>
      <c r="B82" s="37" t="s">
        <v>853</v>
      </c>
      <c r="C82" s="37" t="s">
        <v>853</v>
      </c>
      <c r="D82" s="37" t="s">
        <v>853</v>
      </c>
      <c r="E82" s="37" t="s">
        <v>853</v>
      </c>
      <c r="F82" s="37" t="s">
        <v>853</v>
      </c>
      <c r="G82" s="37" t="s">
        <v>853</v>
      </c>
      <c r="H82" s="37" t="s">
        <v>853</v>
      </c>
      <c r="I82" s="37" t="s">
        <v>853</v>
      </c>
      <c r="J82" s="37" t="s">
        <v>853</v>
      </c>
      <c r="K82" s="37" t="s">
        <v>853</v>
      </c>
      <c r="L82" s="37" t="s">
        <v>853</v>
      </c>
      <c r="M82" s="37" t="s">
        <v>853</v>
      </c>
      <c r="N82" s="37" t="s">
        <v>853</v>
      </c>
      <c r="O82" s="37" t="s">
        <v>853</v>
      </c>
      <c r="P82" s="37" t="s">
        <v>853</v>
      </c>
      <c r="Q82" s="37" t="s">
        <v>853</v>
      </c>
      <c r="R82" s="37" t="s">
        <v>853</v>
      </c>
      <c r="S82" s="37" t="s">
        <v>853</v>
      </c>
      <c r="T82" s="37" t="s">
        <v>853</v>
      </c>
      <c r="U82" s="37" t="s">
        <v>853</v>
      </c>
      <c r="V82" s="37" t="s">
        <v>853</v>
      </c>
      <c r="W82" s="37" t="s">
        <v>853</v>
      </c>
      <c r="X82" s="37" t="s">
        <v>853</v>
      </c>
      <c r="Y82" s="37" t="s">
        <v>853</v>
      </c>
      <c r="Z82" s="37" t="s">
        <v>853</v>
      </c>
      <c r="AA82" s="37" t="s">
        <v>853</v>
      </c>
      <c r="AB82" s="37" t="s">
        <v>853</v>
      </c>
      <c r="AC82" s="37" t="s">
        <v>853</v>
      </c>
      <c r="AD82" s="37" t="s">
        <v>853</v>
      </c>
      <c r="AE82" s="37" t="s">
        <v>853</v>
      </c>
      <c r="AF82" s="37" t="s">
        <v>853</v>
      </c>
      <c r="AG82" s="37" t="s">
        <v>853</v>
      </c>
      <c r="AH82" s="37" t="s">
        <v>853</v>
      </c>
      <c r="AI82" s="37" t="s">
        <v>853</v>
      </c>
      <c r="AJ82" s="37" t="s">
        <v>853</v>
      </c>
      <c r="AK82" s="37" t="s">
        <v>853</v>
      </c>
      <c r="AL82" s="37" t="s">
        <v>853</v>
      </c>
      <c r="AM82" s="37" t="s">
        <v>853</v>
      </c>
      <c r="AN82" s="37" t="s">
        <v>853</v>
      </c>
      <c r="AO82" s="37" t="s">
        <v>853</v>
      </c>
      <c r="AP82" s="37" t="s">
        <v>853</v>
      </c>
      <c r="AQ82" s="37" t="s">
        <v>853</v>
      </c>
      <c r="AR82" s="37" t="s">
        <v>853</v>
      </c>
      <c r="AS82" s="37" t="s">
        <v>853</v>
      </c>
      <c r="AT82" s="37" t="s">
        <v>853</v>
      </c>
      <c r="AU82" s="37" t="s">
        <v>853</v>
      </c>
      <c r="AV82" s="37" t="s">
        <v>853</v>
      </c>
      <c r="AW82" s="37" t="s">
        <v>853</v>
      </c>
      <c r="AX82" s="37" t="s">
        <v>853</v>
      </c>
      <c r="AY82" s="37" t="s">
        <v>853</v>
      </c>
      <c r="AZ82" s="37" t="s">
        <v>853</v>
      </c>
      <c r="BA82" s="37" t="s">
        <v>853</v>
      </c>
      <c r="BB82" s="37" t="s">
        <v>853</v>
      </c>
      <c r="BC82" s="37" t="s">
        <v>853</v>
      </c>
      <c r="BD82" s="37" t="s">
        <v>853</v>
      </c>
      <c r="BE82" s="37" t="s">
        <v>853</v>
      </c>
      <c r="BF82" s="37" t="s">
        <v>853</v>
      </c>
      <c r="BG82" s="37" t="s">
        <v>853</v>
      </c>
      <c r="BH82" s="37" t="s">
        <v>853</v>
      </c>
      <c r="BI82" s="37" t="s">
        <v>853</v>
      </c>
      <c r="BJ82" s="37" t="s">
        <v>853</v>
      </c>
      <c r="BK82" s="37" t="s">
        <v>853</v>
      </c>
      <c r="BL82" s="37" t="s">
        <v>853</v>
      </c>
      <c r="BM82" s="37" t="s">
        <v>853</v>
      </c>
      <c r="BN82" s="37" t="s">
        <v>853</v>
      </c>
      <c r="BO82" s="37" t="s">
        <v>853</v>
      </c>
      <c r="BP82" s="37" t="s">
        <v>853</v>
      </c>
      <c r="BQ82" s="37" t="s">
        <v>853</v>
      </c>
      <c r="BR82" s="37" t="s">
        <v>853</v>
      </c>
      <c r="BS82" s="37" t="s">
        <v>853</v>
      </c>
      <c r="BT82" s="37" t="s">
        <v>853</v>
      </c>
      <c r="BU82" s="37" t="s">
        <v>853</v>
      </c>
      <c r="BV82" s="37" t="s">
        <v>853</v>
      </c>
      <c r="BW82" s="37" t="s">
        <v>853</v>
      </c>
      <c r="BX82" s="37" t="s">
        <v>853</v>
      </c>
      <c r="BY82" s="37" t="s">
        <v>853</v>
      </c>
      <c r="BZ82" s="37" t="s">
        <v>853</v>
      </c>
      <c r="CA82" s="37" t="s">
        <v>853</v>
      </c>
      <c r="CB82" s="37" t="s">
        <v>853</v>
      </c>
      <c r="CC82" s="37" t="s">
        <v>853</v>
      </c>
      <c r="CD82" s="37" t="s">
        <v>853</v>
      </c>
      <c r="CE82" s="37" t="s">
        <v>853</v>
      </c>
      <c r="CF82" s="37" t="s">
        <v>853</v>
      </c>
      <c r="CG82" s="37" t="s">
        <v>853</v>
      </c>
      <c r="CH82" s="37" t="s">
        <v>853</v>
      </c>
      <c r="CI82" s="37" t="s">
        <v>853</v>
      </c>
      <c r="CJ82" s="37" t="s">
        <v>853</v>
      </c>
      <c r="CK82" s="37" t="s">
        <v>853</v>
      </c>
      <c r="CL82" s="37" t="s">
        <v>853</v>
      </c>
      <c r="CM82" s="37" t="s">
        <v>853</v>
      </c>
      <c r="CN82" s="37" t="s">
        <v>853</v>
      </c>
      <c r="CO82" s="37" t="s">
        <v>853</v>
      </c>
      <c r="CP82" s="37" t="s">
        <v>853</v>
      </c>
      <c r="CQ82" s="37" t="s">
        <v>853</v>
      </c>
      <c r="CR82" s="37" t="s">
        <v>853</v>
      </c>
      <c r="CS82" s="37" t="s">
        <v>853</v>
      </c>
      <c r="CT82" s="37" t="s">
        <v>853</v>
      </c>
      <c r="CU82" s="37" t="s">
        <v>853</v>
      </c>
    </row>
    <row r="83" spans="1:102">
      <c r="A83" s="37" t="s">
        <v>845</v>
      </c>
      <c r="B83" s="37" t="s">
        <v>854</v>
      </c>
      <c r="C83" s="37" t="s">
        <v>854</v>
      </c>
      <c r="D83" s="37" t="s">
        <v>854</v>
      </c>
      <c r="E83" s="37" t="s">
        <v>854</v>
      </c>
      <c r="F83" s="37" t="s">
        <v>854</v>
      </c>
      <c r="G83" s="37" t="s">
        <v>854</v>
      </c>
      <c r="H83" s="37" t="s">
        <v>854</v>
      </c>
      <c r="I83" s="37" t="s">
        <v>854</v>
      </c>
      <c r="J83" s="37" t="s">
        <v>854</v>
      </c>
      <c r="K83" s="37" t="s">
        <v>854</v>
      </c>
      <c r="L83" s="37" t="s">
        <v>854</v>
      </c>
      <c r="M83" s="37" t="s">
        <v>854</v>
      </c>
      <c r="N83" s="37" t="s">
        <v>854</v>
      </c>
      <c r="O83" s="37" t="s">
        <v>854</v>
      </c>
      <c r="P83" s="37" t="s">
        <v>854</v>
      </c>
      <c r="Q83" s="37" t="s">
        <v>854</v>
      </c>
      <c r="R83" s="37" t="s">
        <v>854</v>
      </c>
      <c r="S83" s="37" t="s">
        <v>854</v>
      </c>
      <c r="T83" s="37" t="s">
        <v>854</v>
      </c>
      <c r="U83" s="37" t="s">
        <v>854</v>
      </c>
      <c r="V83" s="37" t="s">
        <v>854</v>
      </c>
      <c r="W83" s="37" t="s">
        <v>854</v>
      </c>
      <c r="X83" s="37" t="s">
        <v>854</v>
      </c>
      <c r="Y83" s="37" t="s">
        <v>854</v>
      </c>
      <c r="Z83" s="37" t="s">
        <v>854</v>
      </c>
      <c r="AA83" s="37" t="s">
        <v>854</v>
      </c>
      <c r="AB83" s="37" t="s">
        <v>854</v>
      </c>
      <c r="AC83" s="37" t="s">
        <v>854</v>
      </c>
      <c r="AD83" s="37" t="s">
        <v>854</v>
      </c>
      <c r="AE83" s="37" t="s">
        <v>854</v>
      </c>
      <c r="AF83" s="37" t="s">
        <v>854</v>
      </c>
      <c r="AG83" s="37" t="s">
        <v>854</v>
      </c>
      <c r="AH83" s="37" t="s">
        <v>854</v>
      </c>
      <c r="AI83" s="37" t="s">
        <v>854</v>
      </c>
      <c r="AJ83" s="37" t="s">
        <v>854</v>
      </c>
      <c r="AK83" s="37" t="s">
        <v>854</v>
      </c>
      <c r="AL83" s="37" t="s">
        <v>854</v>
      </c>
      <c r="AM83" s="37" t="s">
        <v>854</v>
      </c>
      <c r="AN83" s="37" t="s">
        <v>854</v>
      </c>
      <c r="AO83" s="37" t="s">
        <v>854</v>
      </c>
      <c r="AP83" s="37" t="s">
        <v>854</v>
      </c>
      <c r="AQ83" s="37" t="s">
        <v>854</v>
      </c>
      <c r="AR83" s="37" t="s">
        <v>854</v>
      </c>
      <c r="AS83" s="37" t="s">
        <v>854</v>
      </c>
      <c r="AT83" s="37" t="s">
        <v>854</v>
      </c>
      <c r="AU83" s="37" t="s">
        <v>854</v>
      </c>
      <c r="AV83" s="37" t="s">
        <v>854</v>
      </c>
      <c r="AW83" s="37" t="s">
        <v>854</v>
      </c>
      <c r="AX83" s="37" t="s">
        <v>854</v>
      </c>
      <c r="AY83" s="37" t="s">
        <v>854</v>
      </c>
      <c r="AZ83" s="37" t="s">
        <v>854</v>
      </c>
      <c r="BA83" s="37" t="s">
        <v>854</v>
      </c>
      <c r="BB83" s="37" t="s">
        <v>854</v>
      </c>
      <c r="BC83" s="37" t="s">
        <v>854</v>
      </c>
      <c r="BD83" s="37" t="s">
        <v>854</v>
      </c>
      <c r="BE83" s="37" t="s">
        <v>854</v>
      </c>
      <c r="BF83" s="37" t="s">
        <v>854</v>
      </c>
      <c r="BG83" s="37" t="s">
        <v>854</v>
      </c>
      <c r="BH83" s="37" t="s">
        <v>854</v>
      </c>
      <c r="BI83" s="37" t="s">
        <v>854</v>
      </c>
      <c r="BJ83" s="37" t="s">
        <v>854</v>
      </c>
      <c r="BK83" s="37" t="s">
        <v>854</v>
      </c>
      <c r="BL83" s="37" t="s">
        <v>854</v>
      </c>
      <c r="BM83" s="37" t="s">
        <v>854</v>
      </c>
      <c r="BN83" s="37" t="s">
        <v>854</v>
      </c>
      <c r="BO83" s="37" t="s">
        <v>854</v>
      </c>
      <c r="BP83" s="37" t="s">
        <v>854</v>
      </c>
      <c r="BQ83" s="37" t="s">
        <v>854</v>
      </c>
      <c r="BR83" s="37" t="s">
        <v>854</v>
      </c>
      <c r="BS83" s="37" t="s">
        <v>854</v>
      </c>
      <c r="BT83" s="37" t="s">
        <v>854</v>
      </c>
      <c r="BU83" s="37" t="s">
        <v>854</v>
      </c>
      <c r="BV83" s="37" t="s">
        <v>854</v>
      </c>
      <c r="BW83" s="37" t="s">
        <v>854</v>
      </c>
      <c r="BX83" s="37" t="s">
        <v>854</v>
      </c>
      <c r="BY83" s="37" t="s">
        <v>854</v>
      </c>
      <c r="BZ83" s="37" t="s">
        <v>854</v>
      </c>
      <c r="CA83" s="37" t="s">
        <v>854</v>
      </c>
      <c r="CB83" s="37" t="s">
        <v>854</v>
      </c>
      <c r="CC83" s="37" t="s">
        <v>854</v>
      </c>
      <c r="CD83" s="37" t="s">
        <v>854</v>
      </c>
      <c r="CE83" s="37" t="s">
        <v>854</v>
      </c>
      <c r="CF83" s="37" t="s">
        <v>854</v>
      </c>
      <c r="CG83" s="37" t="s">
        <v>854</v>
      </c>
      <c r="CH83" s="37" t="s">
        <v>854</v>
      </c>
      <c r="CI83" s="37" t="s">
        <v>854</v>
      </c>
      <c r="CJ83" s="37" t="s">
        <v>854</v>
      </c>
      <c r="CK83" s="37" t="s">
        <v>854</v>
      </c>
      <c r="CL83" s="37" t="s">
        <v>854</v>
      </c>
      <c r="CM83" s="37" t="s">
        <v>854</v>
      </c>
      <c r="CN83" s="37" t="s">
        <v>854</v>
      </c>
      <c r="CO83" s="37" t="s">
        <v>854</v>
      </c>
      <c r="CP83" s="37" t="s">
        <v>854</v>
      </c>
      <c r="CQ83" s="37" t="s">
        <v>854</v>
      </c>
      <c r="CR83" s="37" t="s">
        <v>854</v>
      </c>
      <c r="CS83" s="37" t="s">
        <v>854</v>
      </c>
      <c r="CT83" s="37" t="s">
        <v>854</v>
      </c>
      <c r="CU83" s="37" t="s">
        <v>854</v>
      </c>
    </row>
    <row r="84" spans="1:102">
      <c r="A84" s="37" t="s">
        <v>846</v>
      </c>
      <c r="B84" s="37">
        <v>181</v>
      </c>
      <c r="C84" s="37">
        <v>169</v>
      </c>
      <c r="D84" s="37">
        <v>180</v>
      </c>
      <c r="E84" s="37">
        <v>154</v>
      </c>
      <c r="F84" s="37">
        <v>191</v>
      </c>
      <c r="G84" s="37">
        <v>186</v>
      </c>
      <c r="H84" s="37">
        <v>173</v>
      </c>
      <c r="I84" s="37">
        <v>184</v>
      </c>
      <c r="J84" s="37">
        <v>190</v>
      </c>
      <c r="K84" s="37">
        <v>171</v>
      </c>
      <c r="L84" s="37">
        <v>192</v>
      </c>
      <c r="M84" s="37">
        <v>183</v>
      </c>
      <c r="N84" s="37">
        <v>168</v>
      </c>
      <c r="O84" s="37">
        <v>201</v>
      </c>
      <c r="P84" s="37">
        <v>184</v>
      </c>
      <c r="Q84" s="37">
        <v>193</v>
      </c>
      <c r="R84" s="37">
        <v>171</v>
      </c>
      <c r="S84" s="37">
        <v>203</v>
      </c>
      <c r="T84" s="37">
        <v>166</v>
      </c>
      <c r="U84" s="37">
        <v>137</v>
      </c>
      <c r="V84" s="37">
        <v>185</v>
      </c>
      <c r="W84" s="37">
        <v>170</v>
      </c>
      <c r="X84" s="37">
        <v>191</v>
      </c>
      <c r="Y84" s="37">
        <v>200</v>
      </c>
      <c r="Z84" s="37">
        <v>184</v>
      </c>
      <c r="AA84" s="37">
        <v>143</v>
      </c>
      <c r="AB84" s="37">
        <v>143</v>
      </c>
      <c r="AC84" s="37">
        <v>173</v>
      </c>
      <c r="AD84" s="37">
        <v>167</v>
      </c>
      <c r="AE84" s="37">
        <v>186</v>
      </c>
      <c r="AF84" s="37">
        <v>182</v>
      </c>
      <c r="AG84" s="37">
        <v>191</v>
      </c>
      <c r="AH84" s="37">
        <v>152</v>
      </c>
      <c r="AI84" s="37">
        <v>175</v>
      </c>
      <c r="AJ84" s="37">
        <v>168</v>
      </c>
      <c r="AK84" s="37">
        <v>189</v>
      </c>
      <c r="AL84" s="37">
        <v>189</v>
      </c>
      <c r="AM84" s="37">
        <v>176</v>
      </c>
      <c r="AN84" s="37">
        <v>174</v>
      </c>
      <c r="AO84" s="37">
        <v>168</v>
      </c>
      <c r="AP84" s="37">
        <v>179</v>
      </c>
      <c r="AQ84" s="37">
        <v>157</v>
      </c>
      <c r="AR84" s="37">
        <v>198</v>
      </c>
      <c r="AS84" s="37">
        <v>156</v>
      </c>
      <c r="AT84" s="37">
        <v>169</v>
      </c>
      <c r="AU84" s="37">
        <v>192</v>
      </c>
      <c r="AV84" s="37">
        <v>207</v>
      </c>
      <c r="AW84" s="37">
        <v>181</v>
      </c>
      <c r="AX84" s="37">
        <v>170</v>
      </c>
      <c r="AY84" s="37">
        <v>182</v>
      </c>
      <c r="AZ84" s="37">
        <v>149</v>
      </c>
      <c r="BA84" s="37">
        <v>180</v>
      </c>
      <c r="BB84" s="37">
        <v>191</v>
      </c>
      <c r="BC84" s="37">
        <v>167</v>
      </c>
      <c r="BD84" s="37">
        <v>193</v>
      </c>
      <c r="BE84" s="37">
        <v>169</v>
      </c>
      <c r="BF84" s="37">
        <v>190</v>
      </c>
      <c r="BG84" s="37">
        <v>159</v>
      </c>
      <c r="BH84" s="37">
        <v>135</v>
      </c>
      <c r="BI84" s="37">
        <v>194</v>
      </c>
      <c r="BJ84" s="37">
        <v>169</v>
      </c>
      <c r="BK84" s="37">
        <v>183</v>
      </c>
      <c r="BL84" s="37">
        <v>166</v>
      </c>
      <c r="BM84" s="37">
        <v>179</v>
      </c>
      <c r="BN84" s="37">
        <v>193</v>
      </c>
      <c r="BO84" s="37">
        <v>178</v>
      </c>
      <c r="BP84" s="37">
        <v>201</v>
      </c>
      <c r="BQ84" s="37">
        <v>152</v>
      </c>
      <c r="BR84" s="37">
        <v>193</v>
      </c>
      <c r="BS84" s="37">
        <v>167</v>
      </c>
      <c r="BT84" s="37">
        <v>194</v>
      </c>
      <c r="BU84" s="37">
        <v>178</v>
      </c>
      <c r="BV84" s="37">
        <v>189</v>
      </c>
      <c r="BW84" s="37">
        <v>202</v>
      </c>
      <c r="BX84" s="37">
        <v>191</v>
      </c>
      <c r="BY84" s="37">
        <v>179</v>
      </c>
      <c r="BZ84" s="37">
        <v>194</v>
      </c>
      <c r="CA84" s="37">
        <v>185</v>
      </c>
      <c r="CB84" s="37">
        <v>134</v>
      </c>
      <c r="CC84" s="37">
        <v>183</v>
      </c>
      <c r="CD84" s="37">
        <v>185</v>
      </c>
      <c r="CE84" s="37">
        <v>204</v>
      </c>
      <c r="CF84" s="37">
        <v>202</v>
      </c>
      <c r="CG84" s="37">
        <v>175</v>
      </c>
      <c r="CH84" s="37">
        <v>183</v>
      </c>
      <c r="CI84" s="37">
        <v>151</v>
      </c>
      <c r="CJ84" s="37">
        <v>154</v>
      </c>
      <c r="CK84" s="37">
        <v>149</v>
      </c>
      <c r="CL84" s="37">
        <v>157</v>
      </c>
      <c r="CM84" s="37">
        <v>161</v>
      </c>
      <c r="CN84" s="37">
        <v>171</v>
      </c>
      <c r="CO84" s="37">
        <v>143</v>
      </c>
      <c r="CP84" s="37">
        <v>176</v>
      </c>
      <c r="CQ84" s="37">
        <v>181</v>
      </c>
      <c r="CR84" s="37">
        <v>164</v>
      </c>
      <c r="CS84" s="37">
        <v>187</v>
      </c>
      <c r="CT84" s="37">
        <v>182</v>
      </c>
      <c r="CU84" s="37">
        <v>180</v>
      </c>
    </row>
    <row r="85" spans="1:102">
      <c r="A85" s="37" t="s">
        <v>847</v>
      </c>
      <c r="B85" s="37">
        <v>139</v>
      </c>
      <c r="C85" s="37">
        <v>139</v>
      </c>
      <c r="D85" s="37">
        <v>176</v>
      </c>
      <c r="E85" s="37">
        <v>97</v>
      </c>
      <c r="F85" s="37">
        <v>160</v>
      </c>
      <c r="G85" s="37">
        <v>179</v>
      </c>
      <c r="H85" s="37">
        <v>170</v>
      </c>
      <c r="I85" s="37">
        <v>162</v>
      </c>
      <c r="J85" s="37">
        <v>175</v>
      </c>
      <c r="K85" s="37">
        <v>167</v>
      </c>
      <c r="L85" s="37">
        <v>178</v>
      </c>
      <c r="M85" s="37">
        <v>180</v>
      </c>
      <c r="N85" s="37">
        <v>173</v>
      </c>
      <c r="O85" s="37">
        <v>182</v>
      </c>
      <c r="P85" s="37">
        <v>155</v>
      </c>
      <c r="Q85" s="37">
        <v>174</v>
      </c>
      <c r="R85" s="37">
        <v>173</v>
      </c>
      <c r="S85" s="37">
        <v>187</v>
      </c>
      <c r="T85" s="37">
        <v>182</v>
      </c>
      <c r="U85" s="37">
        <v>92</v>
      </c>
      <c r="V85" s="37">
        <v>178</v>
      </c>
      <c r="W85" s="37">
        <v>176</v>
      </c>
      <c r="X85" s="37">
        <v>171</v>
      </c>
      <c r="Y85" s="37">
        <v>186</v>
      </c>
      <c r="Z85" s="37">
        <v>142</v>
      </c>
      <c r="AA85" s="37">
        <v>98</v>
      </c>
      <c r="AB85" s="37">
        <v>96</v>
      </c>
      <c r="AC85" s="37">
        <v>175</v>
      </c>
      <c r="AD85" s="37">
        <v>120</v>
      </c>
      <c r="AE85" s="37">
        <v>181</v>
      </c>
      <c r="AF85" s="37">
        <v>169</v>
      </c>
      <c r="AG85" s="37">
        <v>183</v>
      </c>
      <c r="AH85" s="37">
        <v>166</v>
      </c>
      <c r="AI85" s="37">
        <v>178</v>
      </c>
      <c r="AJ85" s="37">
        <v>168</v>
      </c>
      <c r="AK85" s="37">
        <v>151</v>
      </c>
      <c r="AL85" s="37">
        <v>167</v>
      </c>
      <c r="AM85" s="37">
        <v>193</v>
      </c>
      <c r="AN85" s="37">
        <v>141</v>
      </c>
      <c r="AO85" s="37">
        <v>170</v>
      </c>
      <c r="AP85" s="37">
        <v>177</v>
      </c>
      <c r="AQ85" s="37">
        <v>186</v>
      </c>
      <c r="AR85" s="37">
        <v>159</v>
      </c>
      <c r="AS85" s="37">
        <v>115</v>
      </c>
      <c r="AT85" s="37">
        <v>191</v>
      </c>
      <c r="AU85" s="37">
        <v>153</v>
      </c>
      <c r="AV85" s="37">
        <v>192</v>
      </c>
      <c r="AW85" s="37">
        <v>158</v>
      </c>
      <c r="AX85" s="37">
        <v>154</v>
      </c>
      <c r="AY85" s="37">
        <v>150</v>
      </c>
      <c r="AZ85" s="37">
        <v>106</v>
      </c>
      <c r="BA85" s="37">
        <v>151</v>
      </c>
      <c r="BB85" s="37">
        <v>168</v>
      </c>
      <c r="BC85" s="37">
        <v>113</v>
      </c>
      <c r="BD85" s="37">
        <v>184</v>
      </c>
      <c r="BE85" s="37">
        <v>111</v>
      </c>
      <c r="BF85" s="37">
        <v>170</v>
      </c>
      <c r="BG85" s="37">
        <v>124</v>
      </c>
      <c r="BH85" s="37">
        <v>94</v>
      </c>
      <c r="BI85" s="37">
        <v>195</v>
      </c>
      <c r="BJ85" s="37">
        <v>124</v>
      </c>
      <c r="BK85" s="37">
        <v>116</v>
      </c>
      <c r="BL85" s="37">
        <v>109</v>
      </c>
      <c r="BM85" s="37">
        <v>183</v>
      </c>
      <c r="BN85" s="37">
        <v>157</v>
      </c>
      <c r="BO85" s="37">
        <v>191</v>
      </c>
      <c r="BP85" s="37">
        <v>169</v>
      </c>
      <c r="BQ85" s="37">
        <v>95</v>
      </c>
      <c r="BR85" s="37">
        <v>156</v>
      </c>
      <c r="BS85" s="37">
        <v>144</v>
      </c>
      <c r="BT85" s="37">
        <v>193</v>
      </c>
      <c r="BU85" s="37">
        <v>150</v>
      </c>
      <c r="BV85" s="37">
        <v>174</v>
      </c>
      <c r="BW85" s="37">
        <v>184</v>
      </c>
      <c r="BX85" s="37">
        <v>173</v>
      </c>
      <c r="BY85" s="37">
        <v>136</v>
      </c>
      <c r="BZ85" s="37">
        <v>164</v>
      </c>
      <c r="CA85" s="37">
        <v>152</v>
      </c>
      <c r="CB85" s="37">
        <v>93</v>
      </c>
      <c r="CC85" s="37">
        <v>190</v>
      </c>
      <c r="CD85" s="37">
        <v>151</v>
      </c>
      <c r="CE85" s="37">
        <v>172</v>
      </c>
      <c r="CF85" s="37">
        <v>196</v>
      </c>
      <c r="CG85" s="37">
        <v>162</v>
      </c>
      <c r="CH85" s="37">
        <v>177</v>
      </c>
      <c r="CI85" s="37">
        <v>122</v>
      </c>
      <c r="CJ85" s="37">
        <v>111</v>
      </c>
      <c r="CK85" s="37">
        <v>100</v>
      </c>
      <c r="CL85" s="37">
        <v>104</v>
      </c>
      <c r="CM85" s="37">
        <v>106</v>
      </c>
      <c r="CN85" s="37">
        <v>131</v>
      </c>
      <c r="CO85" s="37">
        <v>93</v>
      </c>
      <c r="CP85" s="37">
        <v>168</v>
      </c>
      <c r="CQ85" s="37">
        <v>184</v>
      </c>
      <c r="CR85" s="37">
        <v>191</v>
      </c>
      <c r="CS85" s="37">
        <v>161</v>
      </c>
      <c r="CT85" s="37">
        <v>193</v>
      </c>
      <c r="CU85" s="37">
        <v>150</v>
      </c>
    </row>
    <row r="86" spans="1:102">
      <c r="A86" s="37" t="s">
        <v>848</v>
      </c>
      <c r="B86" s="37">
        <v>153</v>
      </c>
      <c r="C86" s="37">
        <v>152</v>
      </c>
      <c r="D86" s="37">
        <v>173</v>
      </c>
      <c r="E86" s="37">
        <v>117</v>
      </c>
      <c r="F86" s="37">
        <v>177</v>
      </c>
      <c r="G86" s="37">
        <v>157</v>
      </c>
      <c r="H86" s="37">
        <v>186</v>
      </c>
      <c r="I86" s="37">
        <v>182</v>
      </c>
      <c r="J86" s="37">
        <v>196</v>
      </c>
      <c r="K86" s="37">
        <v>187</v>
      </c>
      <c r="L86" s="37">
        <v>180</v>
      </c>
      <c r="M86" s="37">
        <v>187</v>
      </c>
      <c r="N86" s="37">
        <v>182</v>
      </c>
      <c r="O86" s="37">
        <v>180</v>
      </c>
      <c r="P86" s="37">
        <v>175</v>
      </c>
      <c r="Q86" s="37">
        <v>185</v>
      </c>
      <c r="R86" s="37">
        <v>169</v>
      </c>
      <c r="S86" s="37">
        <v>177</v>
      </c>
      <c r="T86" s="37">
        <v>189</v>
      </c>
      <c r="U86" s="37">
        <v>106</v>
      </c>
      <c r="V86" s="37">
        <v>185</v>
      </c>
      <c r="W86" s="37">
        <v>187</v>
      </c>
      <c r="X86" s="37">
        <v>180</v>
      </c>
      <c r="Y86" s="37">
        <v>182</v>
      </c>
      <c r="Z86" s="37">
        <v>172</v>
      </c>
      <c r="AA86" s="37">
        <v>98</v>
      </c>
      <c r="AB86" s="37">
        <v>125</v>
      </c>
      <c r="AC86" s="37">
        <v>186</v>
      </c>
      <c r="AD86" s="37">
        <v>146</v>
      </c>
      <c r="AE86" s="37">
        <v>169</v>
      </c>
      <c r="AF86" s="37">
        <v>184</v>
      </c>
      <c r="AG86" s="37">
        <v>169</v>
      </c>
      <c r="AH86" s="37">
        <v>186</v>
      </c>
      <c r="AI86" s="37">
        <v>181</v>
      </c>
      <c r="AJ86" s="37">
        <v>190</v>
      </c>
      <c r="AK86" s="37">
        <v>136</v>
      </c>
      <c r="AL86" s="37">
        <v>183</v>
      </c>
      <c r="AM86" s="37">
        <v>173</v>
      </c>
      <c r="AN86" s="37">
        <v>169</v>
      </c>
      <c r="AO86" s="37">
        <v>181</v>
      </c>
      <c r="AP86" s="37">
        <v>180</v>
      </c>
      <c r="AQ86" s="37">
        <v>187</v>
      </c>
      <c r="AR86" s="37">
        <v>166</v>
      </c>
      <c r="AS86" s="37">
        <v>120</v>
      </c>
      <c r="AT86" s="37">
        <v>185</v>
      </c>
      <c r="AU86" s="37">
        <v>186</v>
      </c>
      <c r="AV86" s="37">
        <v>183</v>
      </c>
      <c r="AW86" s="37">
        <v>172</v>
      </c>
      <c r="AX86" s="37">
        <v>178</v>
      </c>
      <c r="AY86" s="37">
        <v>171</v>
      </c>
      <c r="AZ86" s="37">
        <v>110</v>
      </c>
      <c r="BA86" s="37">
        <v>172</v>
      </c>
      <c r="BB86" s="37">
        <v>170</v>
      </c>
      <c r="BC86" s="37">
        <v>150</v>
      </c>
      <c r="BD86" s="37">
        <v>180</v>
      </c>
      <c r="BE86" s="37">
        <v>111</v>
      </c>
      <c r="BF86" s="37">
        <v>169</v>
      </c>
      <c r="BG86" s="37">
        <v>149</v>
      </c>
      <c r="BH86" s="37">
        <v>111</v>
      </c>
      <c r="BI86" s="37">
        <v>185</v>
      </c>
      <c r="BJ86" s="37">
        <v>145</v>
      </c>
      <c r="BK86" s="37">
        <v>163</v>
      </c>
      <c r="BL86" s="37">
        <v>152</v>
      </c>
      <c r="BM86" s="37">
        <v>165</v>
      </c>
      <c r="BN86" s="37">
        <v>148</v>
      </c>
      <c r="BO86" s="37">
        <v>180</v>
      </c>
      <c r="BP86" s="37">
        <v>153</v>
      </c>
      <c r="BQ86" s="37">
        <v>105</v>
      </c>
      <c r="BR86" s="37">
        <v>153</v>
      </c>
      <c r="BS86" s="37">
        <v>164</v>
      </c>
      <c r="BT86" s="37">
        <v>184</v>
      </c>
      <c r="BU86" s="37">
        <v>135</v>
      </c>
      <c r="BV86" s="37">
        <v>174</v>
      </c>
      <c r="BW86" s="37">
        <v>164</v>
      </c>
      <c r="BX86" s="37">
        <v>181</v>
      </c>
      <c r="BY86" s="37">
        <v>159</v>
      </c>
      <c r="BZ86" s="37">
        <v>164</v>
      </c>
      <c r="CA86" s="37">
        <v>178</v>
      </c>
      <c r="CB86" s="37">
        <v>118</v>
      </c>
      <c r="CC86" s="37">
        <v>183</v>
      </c>
      <c r="CD86" s="37">
        <v>174</v>
      </c>
      <c r="CE86" s="37">
        <v>173</v>
      </c>
      <c r="CF86" s="37">
        <v>177</v>
      </c>
      <c r="CG86" s="37">
        <v>163</v>
      </c>
      <c r="CH86" s="37">
        <v>162</v>
      </c>
      <c r="CI86" s="37">
        <v>140</v>
      </c>
      <c r="CJ86" s="37">
        <v>131</v>
      </c>
      <c r="CK86" s="37">
        <v>100</v>
      </c>
      <c r="CL86" s="37">
        <v>126</v>
      </c>
      <c r="CM86" s="37">
        <v>125</v>
      </c>
      <c r="CN86" s="37">
        <v>155</v>
      </c>
      <c r="CO86" s="37">
        <v>126</v>
      </c>
      <c r="CP86" s="37">
        <v>191</v>
      </c>
      <c r="CQ86" s="37">
        <v>177</v>
      </c>
      <c r="CR86" s="37">
        <v>186</v>
      </c>
      <c r="CS86" s="37">
        <v>171</v>
      </c>
      <c r="CT86" s="37">
        <v>173</v>
      </c>
      <c r="CU86" s="37">
        <v>190</v>
      </c>
    </row>
    <row r="87" spans="1:102">
      <c r="A87" s="37" t="s">
        <v>850</v>
      </c>
      <c r="B87" s="37">
        <v>110</v>
      </c>
      <c r="C87" s="37">
        <v>108</v>
      </c>
      <c r="D87" s="37">
        <v>146</v>
      </c>
      <c r="E87" s="37">
        <v>97</v>
      </c>
      <c r="F87" s="37">
        <v>115</v>
      </c>
      <c r="G87" s="37">
        <v>127</v>
      </c>
      <c r="H87" s="37">
        <v>125</v>
      </c>
      <c r="I87" s="37">
        <v>147</v>
      </c>
      <c r="J87" s="37">
        <v>131</v>
      </c>
      <c r="K87" s="37">
        <v>138</v>
      </c>
      <c r="L87" s="37">
        <v>146</v>
      </c>
      <c r="M87" s="37">
        <v>120</v>
      </c>
      <c r="N87" s="37">
        <v>132</v>
      </c>
      <c r="O87" s="37">
        <v>122</v>
      </c>
      <c r="P87" s="37">
        <v>116</v>
      </c>
      <c r="Q87" s="37">
        <v>158</v>
      </c>
      <c r="R87" s="37">
        <v>123</v>
      </c>
      <c r="S87" s="37">
        <v>154</v>
      </c>
      <c r="T87" s="37">
        <v>118</v>
      </c>
      <c r="U87" s="37">
        <v>92</v>
      </c>
      <c r="V87" s="37">
        <v>169</v>
      </c>
      <c r="W87" s="37">
        <v>147</v>
      </c>
      <c r="X87" s="37">
        <v>138</v>
      </c>
      <c r="Y87" s="37">
        <v>128</v>
      </c>
      <c r="Z87" s="37">
        <v>128</v>
      </c>
      <c r="AA87" s="37">
        <v>98</v>
      </c>
      <c r="AB87" s="37">
        <v>96</v>
      </c>
      <c r="AC87" s="37">
        <v>121</v>
      </c>
      <c r="AD87" s="37">
        <v>143</v>
      </c>
      <c r="AE87" s="37">
        <v>157</v>
      </c>
      <c r="AF87" s="37">
        <v>128</v>
      </c>
      <c r="AG87" s="37">
        <v>165</v>
      </c>
      <c r="AH87" s="37">
        <v>145</v>
      </c>
      <c r="AI87" s="37">
        <v>121</v>
      </c>
      <c r="AJ87" s="37">
        <v>149</v>
      </c>
      <c r="AK87" s="37">
        <v>131</v>
      </c>
      <c r="AL87" s="37">
        <v>123</v>
      </c>
      <c r="AM87" s="37">
        <v>161</v>
      </c>
      <c r="AN87" s="37">
        <v>113</v>
      </c>
      <c r="AO87" s="37">
        <v>138</v>
      </c>
      <c r="AP87" s="37">
        <v>142</v>
      </c>
      <c r="AQ87" s="37">
        <v>163</v>
      </c>
      <c r="AR87" s="37">
        <v>130</v>
      </c>
      <c r="AS87" s="37">
        <v>130</v>
      </c>
      <c r="AT87" s="37">
        <v>130</v>
      </c>
      <c r="AU87" s="37">
        <v>145</v>
      </c>
      <c r="AV87" s="37">
        <v>147</v>
      </c>
      <c r="AW87" s="37">
        <v>133</v>
      </c>
      <c r="AX87" s="37">
        <v>116</v>
      </c>
      <c r="AY87" s="37">
        <v>150</v>
      </c>
      <c r="AZ87" s="37">
        <v>106</v>
      </c>
      <c r="BA87" s="37">
        <v>130</v>
      </c>
      <c r="BB87" s="37">
        <v>120</v>
      </c>
      <c r="BC87" s="37">
        <v>113</v>
      </c>
      <c r="BD87" s="37">
        <v>164</v>
      </c>
      <c r="BE87" s="37">
        <v>113</v>
      </c>
      <c r="BF87" s="37">
        <v>122</v>
      </c>
      <c r="BG87" s="37">
        <v>162</v>
      </c>
      <c r="BH87" s="37">
        <v>94</v>
      </c>
      <c r="BI87" s="37">
        <v>148</v>
      </c>
      <c r="BJ87" s="37">
        <v>106</v>
      </c>
      <c r="BK87" s="37">
        <v>130</v>
      </c>
      <c r="BL87" s="37">
        <v>113</v>
      </c>
      <c r="BM87" s="37">
        <v>156</v>
      </c>
      <c r="BN87" s="37">
        <v>128</v>
      </c>
      <c r="BO87" s="37">
        <v>121</v>
      </c>
      <c r="BP87" s="37">
        <v>114</v>
      </c>
      <c r="BQ87" s="37">
        <v>95</v>
      </c>
      <c r="BR87" s="37">
        <v>131</v>
      </c>
      <c r="BS87" s="37">
        <v>151</v>
      </c>
      <c r="BT87" s="37">
        <v>166</v>
      </c>
      <c r="BU87" s="37">
        <v>115</v>
      </c>
      <c r="BV87" s="37">
        <v>170</v>
      </c>
      <c r="BW87" s="37">
        <v>118</v>
      </c>
      <c r="BX87" s="37">
        <v>164</v>
      </c>
      <c r="BY87" s="37">
        <v>148</v>
      </c>
      <c r="BZ87" s="37">
        <v>129</v>
      </c>
      <c r="CA87" s="37">
        <v>150</v>
      </c>
      <c r="CB87" s="37">
        <v>93</v>
      </c>
      <c r="CC87" s="37">
        <v>128</v>
      </c>
      <c r="CD87" s="37">
        <v>130</v>
      </c>
      <c r="CE87" s="37">
        <v>135</v>
      </c>
      <c r="CF87" s="37">
        <v>125</v>
      </c>
      <c r="CG87" s="37">
        <v>157</v>
      </c>
      <c r="CH87" s="37">
        <v>159</v>
      </c>
      <c r="CI87" s="37">
        <v>97</v>
      </c>
      <c r="CJ87" s="37">
        <v>104</v>
      </c>
      <c r="CK87" s="37">
        <v>106</v>
      </c>
      <c r="CL87" s="37">
        <v>104</v>
      </c>
      <c r="CM87" s="37">
        <v>106</v>
      </c>
      <c r="CN87" s="37">
        <v>131</v>
      </c>
      <c r="CO87" s="37">
        <v>93</v>
      </c>
      <c r="CP87" s="37">
        <v>149</v>
      </c>
      <c r="CQ87" s="37">
        <v>161</v>
      </c>
      <c r="CR87" s="37">
        <v>129</v>
      </c>
      <c r="CS87" s="37">
        <v>128</v>
      </c>
      <c r="CT87" s="37">
        <v>142</v>
      </c>
      <c r="CU87" s="37">
        <v>153</v>
      </c>
    </row>
    <row r="88" spans="1:102">
      <c r="A88" s="37" t="s">
        <v>851</v>
      </c>
      <c r="B88" s="37">
        <v>136</v>
      </c>
      <c r="C88" s="37">
        <v>146</v>
      </c>
      <c r="D88" s="37">
        <v>151</v>
      </c>
      <c r="E88" s="37">
        <v>107</v>
      </c>
      <c r="F88" s="37">
        <v>156</v>
      </c>
      <c r="G88" s="37">
        <v>162</v>
      </c>
      <c r="H88" s="37">
        <v>165</v>
      </c>
      <c r="I88" s="37">
        <v>154</v>
      </c>
      <c r="J88" s="37">
        <v>173</v>
      </c>
      <c r="K88" s="37">
        <v>168</v>
      </c>
      <c r="L88" s="37">
        <v>157</v>
      </c>
      <c r="M88" s="37">
        <v>179</v>
      </c>
      <c r="N88" s="37">
        <v>130</v>
      </c>
      <c r="O88" s="37">
        <v>130</v>
      </c>
      <c r="P88" s="37">
        <v>155</v>
      </c>
      <c r="Q88" s="37">
        <v>168</v>
      </c>
      <c r="R88" s="37">
        <v>161</v>
      </c>
      <c r="S88" s="37">
        <v>179</v>
      </c>
      <c r="T88" s="37">
        <v>166</v>
      </c>
      <c r="U88" s="37">
        <v>122</v>
      </c>
      <c r="V88" s="37">
        <v>165</v>
      </c>
      <c r="W88" s="37">
        <v>175</v>
      </c>
      <c r="X88" s="37">
        <v>181</v>
      </c>
      <c r="Y88" s="37">
        <v>155</v>
      </c>
      <c r="Z88" s="37">
        <v>145</v>
      </c>
      <c r="AA88" s="37">
        <v>146</v>
      </c>
      <c r="AB88" s="37">
        <v>126</v>
      </c>
      <c r="AC88" s="37">
        <v>178</v>
      </c>
      <c r="AD88" s="37">
        <v>163</v>
      </c>
      <c r="AE88" s="37">
        <v>155</v>
      </c>
      <c r="AF88" s="37">
        <v>185</v>
      </c>
      <c r="AG88" s="37">
        <v>164</v>
      </c>
      <c r="AH88" s="37">
        <v>176</v>
      </c>
      <c r="AI88" s="37">
        <v>167</v>
      </c>
      <c r="AJ88" s="37">
        <v>179</v>
      </c>
      <c r="AK88" s="37">
        <v>161</v>
      </c>
      <c r="AL88" s="37">
        <v>137</v>
      </c>
      <c r="AM88" s="37">
        <v>181</v>
      </c>
      <c r="AN88" s="37">
        <v>126</v>
      </c>
      <c r="AO88" s="37">
        <v>135</v>
      </c>
      <c r="AP88" s="37">
        <v>169</v>
      </c>
      <c r="AQ88" s="37">
        <v>156</v>
      </c>
      <c r="AR88" s="37">
        <v>178</v>
      </c>
      <c r="AS88" s="37">
        <v>158</v>
      </c>
      <c r="AT88" s="37">
        <v>152</v>
      </c>
      <c r="AU88" s="37">
        <v>155</v>
      </c>
      <c r="AV88" s="37">
        <v>171</v>
      </c>
      <c r="AW88" s="37">
        <v>163</v>
      </c>
      <c r="AX88" s="37">
        <v>161</v>
      </c>
      <c r="AY88" s="37">
        <v>156</v>
      </c>
      <c r="AZ88" s="37">
        <v>143</v>
      </c>
      <c r="BA88" s="37">
        <v>179</v>
      </c>
      <c r="BB88" s="37">
        <v>174</v>
      </c>
      <c r="BC88" s="37">
        <v>153</v>
      </c>
      <c r="BD88" s="37">
        <v>167</v>
      </c>
      <c r="BE88" s="37">
        <v>141</v>
      </c>
      <c r="BF88" s="37">
        <v>177</v>
      </c>
      <c r="BG88" s="37">
        <v>157</v>
      </c>
      <c r="BH88" s="37">
        <v>110</v>
      </c>
      <c r="BI88" s="37">
        <v>179</v>
      </c>
      <c r="BJ88" s="37">
        <v>140</v>
      </c>
      <c r="BK88" s="37">
        <v>163</v>
      </c>
      <c r="BL88" s="37">
        <v>155</v>
      </c>
      <c r="BM88" s="37">
        <v>162</v>
      </c>
      <c r="BN88" s="37">
        <v>172</v>
      </c>
      <c r="BO88" s="37">
        <v>158</v>
      </c>
      <c r="BP88" s="37">
        <v>176</v>
      </c>
      <c r="BQ88" s="37">
        <v>103</v>
      </c>
      <c r="BR88" s="37">
        <v>154</v>
      </c>
      <c r="BS88" s="37">
        <v>157</v>
      </c>
      <c r="BT88" s="37">
        <v>176</v>
      </c>
      <c r="BU88" s="37">
        <v>153</v>
      </c>
      <c r="BV88" s="37">
        <v>168</v>
      </c>
      <c r="BW88" s="37">
        <v>183</v>
      </c>
      <c r="BX88" s="37">
        <v>162</v>
      </c>
      <c r="BY88" s="37">
        <v>142</v>
      </c>
      <c r="BZ88" s="37">
        <v>179</v>
      </c>
      <c r="CA88" s="37">
        <v>156</v>
      </c>
      <c r="CB88" s="37">
        <v>120</v>
      </c>
      <c r="CC88" s="37">
        <v>139</v>
      </c>
      <c r="CD88" s="37">
        <v>166</v>
      </c>
      <c r="CE88" s="37">
        <v>180</v>
      </c>
      <c r="CF88" s="37">
        <v>174</v>
      </c>
      <c r="CG88" s="37">
        <v>135</v>
      </c>
      <c r="CH88" s="37">
        <v>158</v>
      </c>
      <c r="CI88" s="37">
        <v>136</v>
      </c>
      <c r="CJ88" s="37">
        <v>135</v>
      </c>
      <c r="CK88" s="37">
        <v>144</v>
      </c>
      <c r="CL88" s="37">
        <v>149</v>
      </c>
      <c r="CM88" s="37">
        <v>145</v>
      </c>
      <c r="CN88" s="37">
        <v>156</v>
      </c>
      <c r="CO88" s="37">
        <v>123</v>
      </c>
      <c r="CP88" s="37">
        <v>137</v>
      </c>
      <c r="CQ88" s="37">
        <v>148</v>
      </c>
      <c r="CR88" s="37">
        <v>169</v>
      </c>
      <c r="CS88" s="37">
        <v>159</v>
      </c>
      <c r="CT88" s="37">
        <v>150</v>
      </c>
      <c r="CU88" s="37">
        <v>169</v>
      </c>
    </row>
    <row r="91" spans="1:102">
      <c r="A91" s="37" t="s">
        <v>841</v>
      </c>
      <c r="B91" s="37" t="s">
        <v>71</v>
      </c>
      <c r="C91" s="37" t="s">
        <v>72</v>
      </c>
      <c r="D91" s="37" t="s">
        <v>26</v>
      </c>
      <c r="E91" s="37" t="s">
        <v>79</v>
      </c>
      <c r="F91" s="37" t="s">
        <v>37</v>
      </c>
      <c r="G91" s="37" t="s">
        <v>61</v>
      </c>
      <c r="H91" s="37" t="s">
        <v>27</v>
      </c>
      <c r="I91" s="37" t="s">
        <v>49</v>
      </c>
      <c r="J91" s="37" t="s">
        <v>28</v>
      </c>
      <c r="K91" s="37" t="s">
        <v>29</v>
      </c>
      <c r="L91" s="37" t="s">
        <v>3</v>
      </c>
      <c r="M91" s="37" t="s">
        <v>15</v>
      </c>
      <c r="N91" s="37" t="s">
        <v>38</v>
      </c>
      <c r="O91" s="37" t="s">
        <v>39</v>
      </c>
      <c r="P91" s="37" t="s">
        <v>73</v>
      </c>
      <c r="Q91" s="37" t="s">
        <v>62</v>
      </c>
      <c r="R91" s="37" t="s">
        <v>16</v>
      </c>
      <c r="S91" s="37" t="s">
        <v>4</v>
      </c>
      <c r="T91" s="37" t="s">
        <v>30</v>
      </c>
      <c r="U91" s="37" t="s">
        <v>80</v>
      </c>
      <c r="V91" s="37" t="s">
        <v>5</v>
      </c>
      <c r="W91" s="37" t="s">
        <v>31</v>
      </c>
      <c r="X91" s="37" t="s">
        <v>63</v>
      </c>
      <c r="Y91" s="37" t="s">
        <v>40</v>
      </c>
      <c r="Z91" s="37" t="s">
        <v>50</v>
      </c>
      <c r="AA91" s="37" t="s">
        <v>90</v>
      </c>
      <c r="AB91" s="37" t="s">
        <v>81</v>
      </c>
      <c r="AC91" s="37" t="s">
        <v>32</v>
      </c>
      <c r="AD91" s="37" t="s">
        <v>91</v>
      </c>
      <c r="AE91" s="37" t="s">
        <v>6</v>
      </c>
      <c r="AF91" s="37" t="s">
        <v>33</v>
      </c>
      <c r="AG91" s="37" t="s">
        <v>7</v>
      </c>
      <c r="AH91" s="37" t="s">
        <v>34</v>
      </c>
      <c r="AI91" s="37" t="s">
        <v>17</v>
      </c>
      <c r="AJ91" s="37" t="s">
        <v>18</v>
      </c>
      <c r="AK91" s="37" t="s">
        <v>74</v>
      </c>
      <c r="AL91" s="37" t="s">
        <v>41</v>
      </c>
      <c r="AM91" s="37" t="s">
        <v>51</v>
      </c>
      <c r="AN91" s="37" t="s">
        <v>42</v>
      </c>
      <c r="AO91" s="37" t="s">
        <v>52</v>
      </c>
      <c r="AP91" s="37" t="s">
        <v>19</v>
      </c>
      <c r="AQ91" s="37" t="s">
        <v>53</v>
      </c>
      <c r="AR91" s="37" t="s">
        <v>43</v>
      </c>
      <c r="AS91" s="37" t="s">
        <v>92</v>
      </c>
      <c r="AT91" s="37" t="s">
        <v>35</v>
      </c>
      <c r="AU91" s="37" t="s">
        <v>20</v>
      </c>
      <c r="AV91" s="37" t="s">
        <v>44</v>
      </c>
      <c r="AW91" s="37" t="s">
        <v>64</v>
      </c>
      <c r="AX91" s="37" t="s">
        <v>65</v>
      </c>
      <c r="AY91" s="37" t="s">
        <v>54</v>
      </c>
      <c r="AZ91" s="37" t="s">
        <v>93</v>
      </c>
      <c r="BA91" s="37" t="s">
        <v>66</v>
      </c>
      <c r="BB91" s="37" t="s">
        <v>67</v>
      </c>
      <c r="BC91" s="37" t="s">
        <v>94</v>
      </c>
      <c r="BD91" s="37" t="s">
        <v>21</v>
      </c>
      <c r="BE91" s="37" t="s">
        <v>95</v>
      </c>
      <c r="BF91" s="37" t="s">
        <v>68</v>
      </c>
      <c r="BG91" s="37" t="s">
        <v>96</v>
      </c>
      <c r="BH91" s="37" t="s">
        <v>82</v>
      </c>
      <c r="BI91" s="37" t="s">
        <v>8</v>
      </c>
      <c r="BJ91" s="37" t="s">
        <v>83</v>
      </c>
      <c r="BK91" s="37" t="s">
        <v>97</v>
      </c>
      <c r="BL91" s="37" t="s">
        <v>84</v>
      </c>
      <c r="BM91" s="37" t="s">
        <v>55</v>
      </c>
      <c r="BN91" s="37" t="s">
        <v>75</v>
      </c>
      <c r="BO91" s="37" t="s">
        <v>22</v>
      </c>
      <c r="BP91" s="37" t="s">
        <v>45</v>
      </c>
      <c r="BQ91" s="37" t="s">
        <v>85</v>
      </c>
      <c r="BR91" s="37" t="s">
        <v>76</v>
      </c>
      <c r="BS91" s="37" t="s">
        <v>69</v>
      </c>
      <c r="BU91" s="37" t="s">
        <v>10</v>
      </c>
      <c r="BV91" s="37" t="s">
        <v>77</v>
      </c>
      <c r="BW91" s="37" t="s">
        <v>11</v>
      </c>
      <c r="BX91" s="37" t="s">
        <v>12</v>
      </c>
      <c r="BY91" s="37" t="s">
        <v>13</v>
      </c>
      <c r="BZ91" s="37" t="s">
        <v>56</v>
      </c>
      <c r="CA91" s="37" t="s">
        <v>206</v>
      </c>
      <c r="CC91" s="37" t="s">
        <v>57</v>
      </c>
      <c r="CD91" s="37" t="s">
        <v>86</v>
      </c>
      <c r="CE91" s="37" t="s">
        <v>46</v>
      </c>
      <c r="CF91" s="37" t="s">
        <v>70</v>
      </c>
      <c r="CG91" s="37" t="s">
        <v>47</v>
      </c>
      <c r="CH91" s="37" t="s">
        <v>14</v>
      </c>
      <c r="CI91" s="37" t="s">
        <v>58</v>
      </c>
      <c r="CJ91" s="37" t="s">
        <v>59</v>
      </c>
      <c r="CK91" s="37" t="s">
        <v>78</v>
      </c>
      <c r="CL91" s="37" t="s">
        <v>87</v>
      </c>
      <c r="CM91" s="37" t="s">
        <v>98</v>
      </c>
      <c r="CN91" s="37" t="s">
        <v>99</v>
      </c>
      <c r="CO91" s="37" t="s">
        <v>88</v>
      </c>
      <c r="CP91" s="37" t="s">
        <v>100</v>
      </c>
      <c r="CQ91" s="37" t="s">
        <v>89</v>
      </c>
      <c r="CR91" s="37" t="s">
        <v>60</v>
      </c>
      <c r="CS91" s="37" t="s">
        <v>23</v>
      </c>
      <c r="CT91" s="37" t="s">
        <v>36</v>
      </c>
      <c r="CU91" s="37" t="s">
        <v>48</v>
      </c>
      <c r="CV91" s="37" t="s">
        <v>24</v>
      </c>
      <c r="CW91" s="37" t="s">
        <v>25</v>
      </c>
    </row>
    <row r="92" spans="1:102">
      <c r="A92" s="37" t="s">
        <v>236</v>
      </c>
      <c r="B92" s="37" t="s">
        <v>237</v>
      </c>
      <c r="C92" s="37" t="s">
        <v>238</v>
      </c>
      <c r="D92" s="37" t="s">
        <v>239</v>
      </c>
      <c r="E92" s="37" t="s">
        <v>240</v>
      </c>
      <c r="F92" s="37" t="s">
        <v>241</v>
      </c>
      <c r="G92" s="37" t="s">
        <v>242</v>
      </c>
      <c r="H92" s="37" t="s">
        <v>243</v>
      </c>
      <c r="I92" s="37" t="s">
        <v>244</v>
      </c>
      <c r="J92" s="37" t="s">
        <v>245</v>
      </c>
      <c r="K92" s="37" t="s">
        <v>246</v>
      </c>
      <c r="L92" s="37" t="s">
        <v>247</v>
      </c>
      <c r="M92" s="37" t="s">
        <v>248</v>
      </c>
      <c r="N92" s="37" t="s">
        <v>249</v>
      </c>
      <c r="O92" s="37" t="s">
        <v>250</v>
      </c>
      <c r="P92" s="37" t="s">
        <v>251</v>
      </c>
      <c r="Q92" s="37" t="s">
        <v>252</v>
      </c>
      <c r="R92" s="37" t="s">
        <v>253</v>
      </c>
      <c r="S92" s="37" t="s">
        <v>254</v>
      </c>
      <c r="T92" s="37" t="s">
        <v>255</v>
      </c>
      <c r="U92" s="37" t="s">
        <v>256</v>
      </c>
      <c r="V92" s="37" t="s">
        <v>257</v>
      </c>
      <c r="W92" s="37" t="s">
        <v>258</v>
      </c>
      <c r="X92" s="37" t="s">
        <v>259</v>
      </c>
      <c r="Y92" s="37" t="s">
        <v>260</v>
      </c>
      <c r="Z92" s="37" t="s">
        <v>261</v>
      </c>
      <c r="AA92" s="37" t="s">
        <v>262</v>
      </c>
      <c r="AB92" s="37" t="s">
        <v>263</v>
      </c>
      <c r="AC92" s="37" t="s">
        <v>264</v>
      </c>
      <c r="AD92" s="37" t="s">
        <v>265</v>
      </c>
      <c r="AE92" s="37" t="s">
        <v>266</v>
      </c>
      <c r="AF92" s="37" t="s">
        <v>267</v>
      </c>
      <c r="AG92" s="37" t="s">
        <v>268</v>
      </c>
      <c r="AH92" s="37" t="s">
        <v>269</v>
      </c>
      <c r="AI92" s="37" t="s">
        <v>270</v>
      </c>
      <c r="AJ92" s="37" t="s">
        <v>271</v>
      </c>
      <c r="AK92" s="37" t="s">
        <v>272</v>
      </c>
      <c r="AL92" s="37" t="s">
        <v>273</v>
      </c>
      <c r="AM92" s="37" t="s">
        <v>274</v>
      </c>
      <c r="AN92" s="37" t="s">
        <v>275</v>
      </c>
      <c r="AO92" s="37" t="s">
        <v>276</v>
      </c>
      <c r="AP92" s="37" t="s">
        <v>277</v>
      </c>
      <c r="AQ92" s="37" t="s">
        <v>278</v>
      </c>
      <c r="AR92" s="37" t="s">
        <v>279</v>
      </c>
      <c r="AS92" s="37" t="s">
        <v>280</v>
      </c>
      <c r="AT92" s="37" t="s">
        <v>281</v>
      </c>
      <c r="AU92" s="37" t="s">
        <v>282</v>
      </c>
      <c r="AV92" s="37" t="s">
        <v>283</v>
      </c>
      <c r="AW92" s="37" t="s">
        <v>284</v>
      </c>
      <c r="AX92" s="37" t="s">
        <v>285</v>
      </c>
      <c r="AY92" s="37" t="s">
        <v>286</v>
      </c>
      <c r="AZ92" s="37" t="s">
        <v>287</v>
      </c>
      <c r="BA92" s="37" t="s">
        <v>288</v>
      </c>
      <c r="BB92" s="37" t="s">
        <v>289</v>
      </c>
      <c r="BC92" s="37" t="s">
        <v>290</v>
      </c>
      <c r="BD92" s="37" t="s">
        <v>291</v>
      </c>
      <c r="BE92" s="37" t="s">
        <v>292</v>
      </c>
      <c r="BF92" s="37" t="s">
        <v>293</v>
      </c>
      <c r="BG92" s="37" t="s">
        <v>294</v>
      </c>
      <c r="BH92" s="37" t="s">
        <v>295</v>
      </c>
      <c r="BI92" s="37" t="s">
        <v>296</v>
      </c>
      <c r="BJ92" s="37" t="s">
        <v>297</v>
      </c>
      <c r="BK92" s="37" t="s">
        <v>298</v>
      </c>
      <c r="BL92" s="37" t="s">
        <v>299</v>
      </c>
      <c r="BM92" s="37" t="s">
        <v>300</v>
      </c>
      <c r="BN92" s="37" t="s">
        <v>301</v>
      </c>
      <c r="BO92" s="37" t="s">
        <v>302</v>
      </c>
      <c r="BP92" s="37" t="s">
        <v>303</v>
      </c>
      <c r="BQ92" s="37" t="s">
        <v>304</v>
      </c>
      <c r="BR92" s="37" t="s">
        <v>305</v>
      </c>
      <c r="BS92" s="37" t="s">
        <v>306</v>
      </c>
      <c r="BT92" s="37" t="s">
        <v>307</v>
      </c>
      <c r="BU92" s="37" t="s">
        <v>308</v>
      </c>
      <c r="BV92" s="37" t="s">
        <v>309</v>
      </c>
      <c r="BW92" s="37" t="s">
        <v>310</v>
      </c>
      <c r="BX92" s="37" t="s">
        <v>311</v>
      </c>
      <c r="BY92" s="37" t="s">
        <v>312</v>
      </c>
      <c r="BZ92" s="37" t="s">
        <v>313</v>
      </c>
      <c r="CA92" s="37" t="s">
        <v>314</v>
      </c>
      <c r="CB92" s="37" t="s">
        <v>314</v>
      </c>
      <c r="CC92" s="37" t="s">
        <v>315</v>
      </c>
      <c r="CD92" s="37" t="s">
        <v>316</v>
      </c>
      <c r="CE92" s="37" t="s">
        <v>317</v>
      </c>
      <c r="CF92" s="37" t="s">
        <v>318</v>
      </c>
      <c r="CG92" s="37" t="s">
        <v>319</v>
      </c>
      <c r="CH92" s="37" t="s">
        <v>320</v>
      </c>
      <c r="CI92" s="37" t="s">
        <v>321</v>
      </c>
      <c r="CJ92" s="37" t="s">
        <v>322</v>
      </c>
      <c r="CK92" s="37" t="s">
        <v>323</v>
      </c>
      <c r="CL92" s="37" t="s">
        <v>324</v>
      </c>
      <c r="CM92" s="37" t="s">
        <v>325</v>
      </c>
      <c r="CN92" s="37" t="s">
        <v>326</v>
      </c>
      <c r="CO92" s="37" t="s">
        <v>327</v>
      </c>
      <c r="CP92" s="37" t="s">
        <v>328</v>
      </c>
      <c r="CQ92" s="37" t="s">
        <v>329</v>
      </c>
      <c r="CR92" s="37" t="s">
        <v>330</v>
      </c>
      <c r="CS92" s="37" t="s">
        <v>331</v>
      </c>
      <c r="CT92" s="37" t="s">
        <v>332</v>
      </c>
      <c r="CU92" s="37" t="s">
        <v>333</v>
      </c>
      <c r="CV92" s="37" t="s">
        <v>334</v>
      </c>
      <c r="CW92" s="37" t="s">
        <v>335</v>
      </c>
      <c r="CX92" s="37" t="s">
        <v>336</v>
      </c>
    </row>
    <row r="93" spans="1:102">
      <c r="B93" s="37" t="str">
        <f>+IF(B91=B92,"","XX")</f>
        <v/>
      </c>
      <c r="C93" s="37" t="str">
        <f t="shared" ref="C93:BN93" si="21">+IF(C91=C92,"","XX")</f>
        <v/>
      </c>
      <c r="D93" s="37" t="str">
        <f t="shared" si="21"/>
        <v/>
      </c>
      <c r="E93" s="37" t="str">
        <f t="shared" si="21"/>
        <v/>
      </c>
      <c r="F93" s="37" t="str">
        <f t="shared" si="21"/>
        <v/>
      </c>
      <c r="G93" s="37" t="str">
        <f t="shared" si="21"/>
        <v/>
      </c>
      <c r="H93" s="37" t="str">
        <f t="shared" si="21"/>
        <v/>
      </c>
      <c r="I93" s="37" t="str">
        <f t="shared" si="21"/>
        <v/>
      </c>
      <c r="J93" s="37" t="str">
        <f t="shared" si="21"/>
        <v/>
      </c>
      <c r="K93" s="37" t="str">
        <f t="shared" si="21"/>
        <v/>
      </c>
      <c r="L93" s="37" t="str">
        <f t="shared" si="21"/>
        <v/>
      </c>
      <c r="M93" s="37" t="str">
        <f t="shared" si="21"/>
        <v/>
      </c>
      <c r="N93" s="37" t="str">
        <f t="shared" si="21"/>
        <v/>
      </c>
      <c r="O93" s="37" t="str">
        <f t="shared" si="21"/>
        <v/>
      </c>
      <c r="P93" s="37" t="str">
        <f t="shared" si="21"/>
        <v/>
      </c>
      <c r="Q93" s="37" t="str">
        <f t="shared" si="21"/>
        <v/>
      </c>
      <c r="R93" s="37" t="str">
        <f t="shared" si="21"/>
        <v/>
      </c>
      <c r="S93" s="37" t="str">
        <f t="shared" si="21"/>
        <v/>
      </c>
      <c r="T93" s="37" t="str">
        <f t="shared" si="21"/>
        <v/>
      </c>
      <c r="U93" s="37" t="str">
        <f t="shared" si="21"/>
        <v/>
      </c>
      <c r="V93" s="37" t="str">
        <f t="shared" si="21"/>
        <v/>
      </c>
      <c r="W93" s="37" t="str">
        <f t="shared" si="21"/>
        <v/>
      </c>
      <c r="X93" s="37" t="str">
        <f t="shared" si="21"/>
        <v/>
      </c>
      <c r="Y93" s="37" t="str">
        <f t="shared" si="21"/>
        <v/>
      </c>
      <c r="Z93" s="37" t="str">
        <f t="shared" si="21"/>
        <v/>
      </c>
      <c r="AA93" s="37" t="str">
        <f t="shared" si="21"/>
        <v/>
      </c>
      <c r="AB93" s="37" t="str">
        <f t="shared" si="21"/>
        <v/>
      </c>
      <c r="AC93" s="37" t="str">
        <f t="shared" si="21"/>
        <v/>
      </c>
      <c r="AD93" s="37" t="str">
        <f t="shared" si="21"/>
        <v/>
      </c>
      <c r="AE93" s="37" t="str">
        <f t="shared" si="21"/>
        <v/>
      </c>
      <c r="AF93" s="37" t="str">
        <f t="shared" si="21"/>
        <v/>
      </c>
      <c r="AG93" s="37" t="str">
        <f t="shared" si="21"/>
        <v/>
      </c>
      <c r="AH93" s="37" t="str">
        <f t="shared" si="21"/>
        <v/>
      </c>
      <c r="AI93" s="37" t="str">
        <f t="shared" si="21"/>
        <v/>
      </c>
      <c r="AJ93" s="37" t="str">
        <f t="shared" si="21"/>
        <v/>
      </c>
      <c r="AK93" s="37" t="str">
        <f t="shared" si="21"/>
        <v/>
      </c>
      <c r="AL93" s="37" t="str">
        <f t="shared" si="21"/>
        <v/>
      </c>
      <c r="AM93" s="37" t="str">
        <f t="shared" si="21"/>
        <v/>
      </c>
      <c r="AN93" s="37" t="str">
        <f t="shared" si="21"/>
        <v/>
      </c>
      <c r="AO93" s="37" t="str">
        <f t="shared" si="21"/>
        <v/>
      </c>
      <c r="AP93" s="37" t="str">
        <f t="shared" si="21"/>
        <v/>
      </c>
      <c r="AQ93" s="37" t="str">
        <f t="shared" si="21"/>
        <v/>
      </c>
      <c r="AR93" s="37" t="str">
        <f t="shared" si="21"/>
        <v/>
      </c>
      <c r="AS93" s="37" t="str">
        <f t="shared" si="21"/>
        <v/>
      </c>
      <c r="AT93" s="37" t="str">
        <f t="shared" si="21"/>
        <v/>
      </c>
      <c r="AU93" s="37" t="str">
        <f t="shared" si="21"/>
        <v/>
      </c>
      <c r="AV93" s="37" t="str">
        <f t="shared" si="21"/>
        <v/>
      </c>
      <c r="AW93" s="37" t="str">
        <f t="shared" si="21"/>
        <v/>
      </c>
      <c r="AX93" s="37" t="str">
        <f t="shared" si="21"/>
        <v/>
      </c>
      <c r="AY93" s="37" t="str">
        <f t="shared" si="21"/>
        <v/>
      </c>
      <c r="AZ93" s="37" t="str">
        <f t="shared" si="21"/>
        <v/>
      </c>
      <c r="BA93" s="37" t="str">
        <f t="shared" si="21"/>
        <v/>
      </c>
      <c r="BB93" s="37" t="str">
        <f t="shared" si="21"/>
        <v/>
      </c>
      <c r="BC93" s="37" t="str">
        <f t="shared" si="21"/>
        <v/>
      </c>
      <c r="BD93" s="37" t="str">
        <f t="shared" si="21"/>
        <v/>
      </c>
      <c r="BE93" s="37" t="str">
        <f t="shared" si="21"/>
        <v/>
      </c>
      <c r="BF93" s="37" t="str">
        <f t="shared" si="21"/>
        <v/>
      </c>
      <c r="BG93" s="37" t="str">
        <f t="shared" si="21"/>
        <v/>
      </c>
      <c r="BH93" s="37" t="str">
        <f t="shared" si="21"/>
        <v/>
      </c>
      <c r="BI93" s="37" t="str">
        <f t="shared" si="21"/>
        <v/>
      </c>
      <c r="BJ93" s="37" t="str">
        <f t="shared" si="21"/>
        <v/>
      </c>
      <c r="BK93" s="37" t="str">
        <f t="shared" si="21"/>
        <v/>
      </c>
      <c r="BL93" s="37" t="str">
        <f t="shared" si="21"/>
        <v/>
      </c>
      <c r="BM93" s="37" t="str">
        <f t="shared" si="21"/>
        <v/>
      </c>
      <c r="BN93" s="37" t="str">
        <f t="shared" si="21"/>
        <v/>
      </c>
      <c r="BO93" s="37" t="str">
        <f t="shared" ref="BO93:BS93" si="22">+IF(BO91=BO92,"","XX")</f>
        <v/>
      </c>
      <c r="BP93" s="37" t="str">
        <f t="shared" si="22"/>
        <v/>
      </c>
      <c r="BQ93" s="37" t="str">
        <f t="shared" si="22"/>
        <v/>
      </c>
      <c r="BR93" s="37" t="str">
        <f t="shared" si="22"/>
        <v/>
      </c>
      <c r="BS93" s="37" t="str">
        <f t="shared" si="22"/>
        <v/>
      </c>
      <c r="BT93" s="37" t="str">
        <f t="shared" ref="BT93" si="23">+IF(BT91=BT92,"","XX")</f>
        <v>XX</v>
      </c>
      <c r="BU93" s="37" t="str">
        <f t="shared" ref="BU93" si="24">+IF(BU91=BU92,"","XX")</f>
        <v/>
      </c>
      <c r="BV93" s="37" t="str">
        <f t="shared" ref="BV93" si="25">+IF(BV91=BV92,"","XX")</f>
        <v/>
      </c>
      <c r="BW93" s="37" t="str">
        <f t="shared" ref="BW93" si="26">+IF(BW91=BW92,"","XX")</f>
        <v/>
      </c>
      <c r="BX93" s="37" t="str">
        <f t="shared" ref="BX93" si="27">+IF(BX91=BX92,"","XX")</f>
        <v/>
      </c>
      <c r="BY93" s="37" t="str">
        <f t="shared" ref="BY93" si="28">+IF(BY91=BY92,"","XX")</f>
        <v/>
      </c>
      <c r="BZ93" s="37" t="str">
        <f t="shared" ref="BZ93" si="29">+IF(BZ91=BZ92,"","XX")</f>
        <v/>
      </c>
      <c r="CA93" s="37" t="str">
        <f t="shared" ref="CA93" si="30">+IF(CA91=CA92,"","XX")</f>
        <v>XX</v>
      </c>
      <c r="CB93" s="37" t="str">
        <f t="shared" ref="CB93" si="31">+IF(CB91=CB92,"","XX")</f>
        <v>XX</v>
      </c>
      <c r="CC93" s="37" t="str">
        <f t="shared" ref="CC93" si="32">+IF(CC91=CC92,"","XX")</f>
        <v/>
      </c>
      <c r="CD93" s="37" t="str">
        <f t="shared" ref="CD93" si="33">+IF(CD91=CD92,"","XX")</f>
        <v/>
      </c>
      <c r="CE93" s="37" t="str">
        <f t="shared" ref="CE93" si="34">+IF(CE91=CE92,"","XX")</f>
        <v/>
      </c>
      <c r="CF93" s="37" t="str">
        <f t="shared" ref="CF93" si="35">+IF(CF91=CF92,"","XX")</f>
        <v/>
      </c>
      <c r="CG93" s="37" t="str">
        <f t="shared" ref="CG93" si="36">+IF(CG91=CG92,"","XX")</f>
        <v/>
      </c>
      <c r="CH93" s="37" t="str">
        <f t="shared" ref="CH93" si="37">+IF(CH91=CH92,"","XX")</f>
        <v/>
      </c>
      <c r="CI93" s="37" t="str">
        <f t="shared" ref="CI93" si="38">+IF(CI91=CI92,"","XX")</f>
        <v/>
      </c>
      <c r="CJ93" s="37" t="str">
        <f t="shared" ref="CJ93" si="39">+IF(CJ91=CJ92,"","XX")</f>
        <v/>
      </c>
      <c r="CK93" s="37" t="str">
        <f t="shared" ref="CK93" si="40">+IF(CK91=CK92,"","XX")</f>
        <v/>
      </c>
      <c r="CL93" s="37" t="str">
        <f t="shared" ref="CL93" si="41">+IF(CL91=CL92,"","XX")</f>
        <v/>
      </c>
      <c r="CM93" s="37" t="str">
        <f t="shared" ref="CM93" si="42">+IF(CM91=CM92,"","XX")</f>
        <v/>
      </c>
      <c r="CN93" s="37" t="str">
        <f t="shared" ref="CN93" si="43">+IF(CN91=CN92,"","XX")</f>
        <v/>
      </c>
      <c r="CO93" s="37" t="str">
        <f t="shared" ref="CO93" si="44">+IF(CO91=CO92,"","XX")</f>
        <v/>
      </c>
      <c r="CP93" s="37" t="str">
        <f t="shared" ref="CP93" si="45">+IF(CP91=CP92,"","XX")</f>
        <v/>
      </c>
      <c r="CQ93" s="37" t="str">
        <f t="shared" ref="CQ93" si="46">+IF(CQ91=CQ92,"","XX")</f>
        <v/>
      </c>
      <c r="CR93" s="37" t="str">
        <f t="shared" ref="CR93" si="47">+IF(CR91=CR92,"","XX")</f>
        <v/>
      </c>
      <c r="CS93" s="37" t="str">
        <f t="shared" ref="CS93" si="48">+IF(CS91=CS92,"","XX")</f>
        <v/>
      </c>
      <c r="CT93" s="37" t="str">
        <f t="shared" ref="CT93" si="49">+IF(CT91=CT92,"","XX")</f>
        <v/>
      </c>
      <c r="CU93" s="37" t="str">
        <f t="shared" ref="CU93" si="50">+IF(CU91=CU92,"","XX")</f>
        <v/>
      </c>
      <c r="CV93" s="37" t="str">
        <f t="shared" ref="CV93" si="51">+IF(CV91=CV92,"","XX")</f>
        <v/>
      </c>
      <c r="CW93" s="37" t="str">
        <f t="shared" ref="CW93" si="52">+IF(CW91=CW92,"","XX")</f>
        <v/>
      </c>
    </row>
    <row r="95" spans="1:102">
      <c r="A95" s="37" t="s">
        <v>846</v>
      </c>
      <c r="B95" s="37">
        <f>+B84-B10</f>
        <v>0</v>
      </c>
      <c r="C95" s="37">
        <f t="shared" ref="C95:F95" si="53">+C84-C10</f>
        <v>0</v>
      </c>
      <c r="D95" s="37">
        <f t="shared" si="53"/>
        <v>0</v>
      </c>
      <c r="E95" s="37">
        <f t="shared" si="53"/>
        <v>0</v>
      </c>
      <c r="F95" s="37">
        <f t="shared" si="53"/>
        <v>0</v>
      </c>
      <c r="G95" s="37">
        <f t="shared" ref="G95:O95" si="54">+G84-G10</f>
        <v>0</v>
      </c>
      <c r="H95" s="37">
        <f t="shared" si="54"/>
        <v>0</v>
      </c>
      <c r="I95" s="37">
        <f t="shared" si="54"/>
        <v>0</v>
      </c>
      <c r="J95" s="37">
        <f t="shared" si="54"/>
        <v>0</v>
      </c>
      <c r="K95" s="37">
        <f t="shared" si="54"/>
        <v>0</v>
      </c>
      <c r="L95" s="37">
        <f t="shared" si="54"/>
        <v>0</v>
      </c>
      <c r="M95" s="37">
        <f t="shared" si="54"/>
        <v>0</v>
      </c>
      <c r="N95" s="37">
        <f t="shared" si="54"/>
        <v>0</v>
      </c>
      <c r="O95" s="37">
        <f t="shared" si="54"/>
        <v>0</v>
      </c>
      <c r="P95" s="37">
        <f t="shared" ref="P95:BS95" si="55">+P84-P10</f>
        <v>0</v>
      </c>
      <c r="Q95" s="37">
        <f t="shared" si="55"/>
        <v>0</v>
      </c>
      <c r="R95" s="37">
        <f t="shared" si="55"/>
        <v>0</v>
      </c>
      <c r="S95" s="37">
        <f t="shared" si="55"/>
        <v>0</v>
      </c>
      <c r="T95" s="37">
        <f t="shared" si="55"/>
        <v>0</v>
      </c>
      <c r="U95" s="37">
        <f t="shared" si="55"/>
        <v>0</v>
      </c>
      <c r="V95" s="37">
        <f t="shared" si="55"/>
        <v>0</v>
      </c>
      <c r="W95" s="37">
        <f t="shared" si="55"/>
        <v>0</v>
      </c>
      <c r="X95" s="37">
        <f t="shared" si="55"/>
        <v>0</v>
      </c>
      <c r="Y95" s="37">
        <f t="shared" si="55"/>
        <v>0</v>
      </c>
      <c r="Z95" s="37">
        <f t="shared" si="55"/>
        <v>0</v>
      </c>
      <c r="AA95" s="37">
        <f t="shared" si="55"/>
        <v>0</v>
      </c>
      <c r="AB95" s="37">
        <f t="shared" si="55"/>
        <v>0</v>
      </c>
      <c r="AC95" s="37">
        <f t="shared" si="55"/>
        <v>0</v>
      </c>
      <c r="AD95" s="37">
        <f t="shared" si="55"/>
        <v>0</v>
      </c>
      <c r="AE95" s="37">
        <f t="shared" si="55"/>
        <v>0</v>
      </c>
      <c r="AF95" s="37">
        <f t="shared" si="55"/>
        <v>0</v>
      </c>
      <c r="AG95" s="37">
        <f t="shared" si="55"/>
        <v>0</v>
      </c>
      <c r="AH95" s="37">
        <f t="shared" si="55"/>
        <v>0</v>
      </c>
      <c r="AI95" s="37">
        <f t="shared" si="55"/>
        <v>0</v>
      </c>
      <c r="AJ95" s="37">
        <f t="shared" si="55"/>
        <v>0</v>
      </c>
      <c r="AK95" s="37">
        <f t="shared" si="55"/>
        <v>0</v>
      </c>
      <c r="AL95" s="37">
        <f t="shared" si="55"/>
        <v>0</v>
      </c>
      <c r="AM95" s="37">
        <f t="shared" si="55"/>
        <v>0</v>
      </c>
      <c r="AN95" s="37">
        <f t="shared" si="55"/>
        <v>0</v>
      </c>
      <c r="AO95" s="37">
        <f t="shared" si="55"/>
        <v>0</v>
      </c>
      <c r="AP95" s="37">
        <f t="shared" si="55"/>
        <v>0</v>
      </c>
      <c r="AQ95" s="37">
        <f t="shared" si="55"/>
        <v>0</v>
      </c>
      <c r="AR95" s="37">
        <f t="shared" si="55"/>
        <v>0</v>
      </c>
      <c r="AS95" s="37">
        <f t="shared" si="55"/>
        <v>0</v>
      </c>
      <c r="AT95" s="37">
        <f t="shared" si="55"/>
        <v>0</v>
      </c>
      <c r="AU95" s="37">
        <f t="shared" si="55"/>
        <v>0</v>
      </c>
      <c r="AV95" s="37">
        <f t="shared" si="55"/>
        <v>0</v>
      </c>
      <c r="AW95" s="37">
        <f t="shared" si="55"/>
        <v>0</v>
      </c>
      <c r="AX95" s="37">
        <f t="shared" si="55"/>
        <v>0</v>
      </c>
      <c r="AY95" s="37">
        <f t="shared" si="55"/>
        <v>0</v>
      </c>
      <c r="AZ95" s="37">
        <f t="shared" si="55"/>
        <v>0</v>
      </c>
      <c r="BA95" s="37">
        <f t="shared" si="55"/>
        <v>0</v>
      </c>
      <c r="BB95" s="37">
        <f t="shared" si="55"/>
        <v>0</v>
      </c>
      <c r="BC95" s="37">
        <f t="shared" si="55"/>
        <v>0</v>
      </c>
      <c r="BD95" s="37">
        <f t="shared" si="55"/>
        <v>0</v>
      </c>
      <c r="BE95" s="37">
        <f t="shared" si="55"/>
        <v>0</v>
      </c>
      <c r="BF95" s="37">
        <f t="shared" si="55"/>
        <v>0</v>
      </c>
      <c r="BG95" s="37">
        <f t="shared" si="55"/>
        <v>0</v>
      </c>
      <c r="BH95" s="37">
        <f t="shared" si="55"/>
        <v>0</v>
      </c>
      <c r="BI95" s="37">
        <f t="shared" si="55"/>
        <v>0</v>
      </c>
      <c r="BJ95" s="37">
        <f t="shared" si="55"/>
        <v>0</v>
      </c>
      <c r="BK95" s="37">
        <f t="shared" si="55"/>
        <v>0</v>
      </c>
      <c r="BL95" s="37">
        <f t="shared" si="55"/>
        <v>0</v>
      </c>
      <c r="BM95" s="37">
        <f t="shared" si="55"/>
        <v>0</v>
      </c>
      <c r="BN95" s="37">
        <f t="shared" si="55"/>
        <v>0</v>
      </c>
      <c r="BO95" s="37">
        <f t="shared" si="55"/>
        <v>0</v>
      </c>
      <c r="BP95" s="37">
        <f t="shared" si="55"/>
        <v>0</v>
      </c>
      <c r="BQ95" s="37">
        <f t="shared" si="55"/>
        <v>0</v>
      </c>
      <c r="BR95" s="37">
        <f t="shared" si="55"/>
        <v>0</v>
      </c>
      <c r="BS95" s="37">
        <f t="shared" si="55"/>
        <v>0</v>
      </c>
      <c r="BU95" s="37">
        <f>+BT84-BU10</f>
        <v>0</v>
      </c>
      <c r="BV95" s="37">
        <f t="shared" ref="BV95:BZ95" si="56">+BU84-BV10</f>
        <v>0</v>
      </c>
      <c r="BW95" s="37">
        <f t="shared" si="56"/>
        <v>0</v>
      </c>
      <c r="BX95" s="37">
        <f t="shared" si="56"/>
        <v>0</v>
      </c>
      <c r="BY95" s="37">
        <f t="shared" si="56"/>
        <v>0</v>
      </c>
      <c r="BZ95" s="37">
        <f t="shared" si="56"/>
        <v>0</v>
      </c>
      <c r="CA95" s="37">
        <f>+BZ84-CA10</f>
        <v>0</v>
      </c>
      <c r="CC95" s="37">
        <f>+CA84-CC10</f>
        <v>0</v>
      </c>
      <c r="CD95" s="37">
        <f t="shared" ref="CD95:CW99" si="57">+CB84-CD10</f>
        <v>0</v>
      </c>
      <c r="CE95" s="37">
        <f t="shared" si="57"/>
        <v>0</v>
      </c>
      <c r="CF95" s="37">
        <f t="shared" si="57"/>
        <v>0</v>
      </c>
      <c r="CG95" s="37">
        <f t="shared" si="57"/>
        <v>0</v>
      </c>
      <c r="CH95" s="37">
        <f t="shared" si="57"/>
        <v>0</v>
      </c>
      <c r="CI95" s="37">
        <f t="shared" si="57"/>
        <v>0</v>
      </c>
      <c r="CJ95" s="37">
        <f t="shared" si="57"/>
        <v>0</v>
      </c>
      <c r="CK95" s="37">
        <f t="shared" si="57"/>
        <v>0</v>
      </c>
      <c r="CL95" s="37">
        <f t="shared" si="57"/>
        <v>0</v>
      </c>
      <c r="CM95" s="37">
        <f t="shared" si="57"/>
        <v>0</v>
      </c>
      <c r="CN95" s="37">
        <f t="shared" si="57"/>
        <v>0</v>
      </c>
      <c r="CO95" s="37">
        <f t="shared" si="57"/>
        <v>0</v>
      </c>
      <c r="CP95" s="37">
        <f t="shared" si="57"/>
        <v>0</v>
      </c>
      <c r="CQ95" s="37">
        <f t="shared" si="57"/>
        <v>0</v>
      </c>
      <c r="CR95" s="37">
        <f t="shared" si="57"/>
        <v>0</v>
      </c>
      <c r="CS95" s="37">
        <f t="shared" si="57"/>
        <v>0</v>
      </c>
      <c r="CT95" s="37">
        <f t="shared" si="57"/>
        <v>0</v>
      </c>
      <c r="CU95" s="37">
        <f t="shared" si="57"/>
        <v>0</v>
      </c>
      <c r="CV95" s="37">
        <f t="shared" si="57"/>
        <v>0</v>
      </c>
      <c r="CW95" s="37">
        <f t="shared" si="57"/>
        <v>0</v>
      </c>
    </row>
    <row r="96" spans="1:102">
      <c r="A96" s="37" t="s">
        <v>847</v>
      </c>
      <c r="B96" s="37">
        <f t="shared" ref="B96:E99" si="58">+B85-B11</f>
        <v>0</v>
      </c>
      <c r="C96" s="37">
        <f t="shared" si="58"/>
        <v>0</v>
      </c>
      <c r="D96" s="37">
        <f t="shared" si="58"/>
        <v>0</v>
      </c>
      <c r="E96" s="37">
        <f t="shared" si="58"/>
        <v>21.799999999999997</v>
      </c>
      <c r="F96" s="37">
        <f t="shared" ref="F96:N96" si="59">+F85-F11</f>
        <v>0</v>
      </c>
      <c r="G96" s="37">
        <f t="shared" si="59"/>
        <v>0</v>
      </c>
      <c r="H96" s="37">
        <f t="shared" si="59"/>
        <v>0</v>
      </c>
      <c r="I96" s="37">
        <f t="shared" si="59"/>
        <v>0</v>
      </c>
      <c r="J96" s="37">
        <f t="shared" si="59"/>
        <v>0</v>
      </c>
      <c r="K96" s="37">
        <f t="shared" si="59"/>
        <v>0</v>
      </c>
      <c r="L96" s="37">
        <f t="shared" si="59"/>
        <v>0</v>
      </c>
      <c r="M96" s="37">
        <f t="shared" si="59"/>
        <v>0</v>
      </c>
      <c r="N96" s="37">
        <f t="shared" si="59"/>
        <v>0</v>
      </c>
      <c r="O96" s="37">
        <f t="shared" ref="O96:BS96" si="60">+O85-O11</f>
        <v>0</v>
      </c>
      <c r="P96" s="37">
        <f t="shared" si="60"/>
        <v>0</v>
      </c>
      <c r="Q96" s="37">
        <f t="shared" si="60"/>
        <v>0</v>
      </c>
      <c r="R96" s="37">
        <f t="shared" si="60"/>
        <v>0</v>
      </c>
      <c r="S96" s="37">
        <f t="shared" si="60"/>
        <v>0</v>
      </c>
      <c r="T96" s="37">
        <f t="shared" si="60"/>
        <v>0</v>
      </c>
      <c r="U96" s="37">
        <f t="shared" si="60"/>
        <v>7.5</v>
      </c>
      <c r="V96" s="37">
        <f t="shared" si="60"/>
        <v>0</v>
      </c>
      <c r="W96" s="37">
        <f t="shared" si="60"/>
        <v>0</v>
      </c>
      <c r="X96" s="37">
        <f t="shared" si="60"/>
        <v>0</v>
      </c>
      <c r="Y96" s="37">
        <f t="shared" si="60"/>
        <v>0</v>
      </c>
      <c r="Z96" s="37">
        <f t="shared" si="60"/>
        <v>0</v>
      </c>
      <c r="AA96" s="37">
        <f t="shared" si="60"/>
        <v>14</v>
      </c>
      <c r="AB96" s="37">
        <f t="shared" si="60"/>
        <v>1.7000000000000028</v>
      </c>
      <c r="AC96" s="37">
        <f t="shared" si="60"/>
        <v>0</v>
      </c>
      <c r="AD96" s="37">
        <f t="shared" si="60"/>
        <v>7.9000000000000057</v>
      </c>
      <c r="AE96" s="37">
        <f t="shared" si="60"/>
        <v>0</v>
      </c>
      <c r="AF96" s="37">
        <f t="shared" si="60"/>
        <v>0</v>
      </c>
      <c r="AG96" s="37">
        <f t="shared" si="60"/>
        <v>0</v>
      </c>
      <c r="AH96" s="37">
        <f t="shared" si="60"/>
        <v>0</v>
      </c>
      <c r="AI96" s="37">
        <f t="shared" si="60"/>
        <v>0</v>
      </c>
      <c r="AJ96" s="37">
        <f t="shared" si="60"/>
        <v>0</v>
      </c>
      <c r="AK96" s="37">
        <f t="shared" si="60"/>
        <v>0</v>
      </c>
      <c r="AL96" s="37">
        <f t="shared" si="60"/>
        <v>0</v>
      </c>
      <c r="AM96" s="37">
        <f t="shared" si="60"/>
        <v>0</v>
      </c>
      <c r="AN96" s="37">
        <f t="shared" si="60"/>
        <v>0</v>
      </c>
      <c r="AO96" s="37">
        <f t="shared" si="60"/>
        <v>0</v>
      </c>
      <c r="AP96" s="37">
        <f t="shared" si="60"/>
        <v>0</v>
      </c>
      <c r="AQ96" s="37">
        <f t="shared" si="60"/>
        <v>0</v>
      </c>
      <c r="AR96" s="37">
        <f t="shared" si="60"/>
        <v>0</v>
      </c>
      <c r="AS96" s="37">
        <f t="shared" si="60"/>
        <v>6</v>
      </c>
      <c r="AT96" s="37">
        <f t="shared" si="60"/>
        <v>0</v>
      </c>
      <c r="AU96" s="37">
        <f t="shared" si="60"/>
        <v>0</v>
      </c>
      <c r="AV96" s="37">
        <f t="shared" si="60"/>
        <v>0</v>
      </c>
      <c r="AW96" s="37">
        <f t="shared" si="60"/>
        <v>0</v>
      </c>
      <c r="AX96" s="37">
        <f t="shared" si="60"/>
        <v>0</v>
      </c>
      <c r="AY96" s="37">
        <f t="shared" si="60"/>
        <v>0</v>
      </c>
      <c r="AZ96" s="37">
        <f t="shared" si="60"/>
        <v>7.5</v>
      </c>
      <c r="BA96" s="37">
        <f t="shared" si="60"/>
        <v>0</v>
      </c>
      <c r="BB96" s="37">
        <f t="shared" si="60"/>
        <v>0</v>
      </c>
      <c r="BC96" s="37">
        <f t="shared" si="60"/>
        <v>1.7999999999999972</v>
      </c>
      <c r="BD96" s="37">
        <f t="shared" si="60"/>
        <v>0</v>
      </c>
      <c r="BE96" s="37">
        <f t="shared" si="60"/>
        <v>7.7999999999999972</v>
      </c>
      <c r="BF96" s="37">
        <f t="shared" si="60"/>
        <v>0</v>
      </c>
      <c r="BG96" s="37">
        <f t="shared" si="60"/>
        <v>0</v>
      </c>
      <c r="BH96" s="37">
        <f t="shared" si="60"/>
        <v>22.799999999999997</v>
      </c>
      <c r="BI96" s="37">
        <f t="shared" si="60"/>
        <v>0</v>
      </c>
      <c r="BJ96" s="37">
        <f t="shared" si="60"/>
        <v>0</v>
      </c>
      <c r="BK96" s="37">
        <f t="shared" si="60"/>
        <v>0</v>
      </c>
      <c r="BL96" s="37">
        <f t="shared" si="60"/>
        <v>0</v>
      </c>
      <c r="BM96" s="37">
        <f t="shared" si="60"/>
        <v>0</v>
      </c>
      <c r="BN96" s="37">
        <f t="shared" si="60"/>
        <v>0</v>
      </c>
      <c r="BO96" s="37">
        <f t="shared" si="60"/>
        <v>0</v>
      </c>
      <c r="BP96" s="37">
        <f t="shared" si="60"/>
        <v>0</v>
      </c>
      <c r="BQ96" s="37">
        <f t="shared" si="60"/>
        <v>17.599999999999994</v>
      </c>
      <c r="BR96" s="37">
        <f t="shared" si="60"/>
        <v>0</v>
      </c>
      <c r="BS96" s="37">
        <f t="shared" si="60"/>
        <v>0</v>
      </c>
      <c r="BU96" s="37">
        <f t="shared" ref="BU96:CA99" si="61">+BT85-BU11</f>
        <v>0</v>
      </c>
      <c r="BV96" s="37">
        <f t="shared" si="61"/>
        <v>0</v>
      </c>
      <c r="BW96" s="37">
        <f t="shared" si="61"/>
        <v>0</v>
      </c>
      <c r="BX96" s="37">
        <f t="shared" si="61"/>
        <v>0</v>
      </c>
      <c r="BY96" s="37">
        <f t="shared" si="61"/>
        <v>0</v>
      </c>
      <c r="BZ96" s="37">
        <f t="shared" si="61"/>
        <v>0</v>
      </c>
      <c r="CA96" s="37">
        <f t="shared" si="61"/>
        <v>0</v>
      </c>
      <c r="CC96" s="37">
        <f t="shared" ref="CC96:CC99" si="62">+CA85-CC11</f>
        <v>0</v>
      </c>
      <c r="CD96" s="37">
        <f t="shared" si="57"/>
        <v>0</v>
      </c>
      <c r="CE96" s="37">
        <f t="shared" si="57"/>
        <v>0</v>
      </c>
      <c r="CF96" s="37">
        <f t="shared" si="57"/>
        <v>0</v>
      </c>
      <c r="CG96" s="37">
        <f t="shared" si="57"/>
        <v>0</v>
      </c>
      <c r="CH96" s="37">
        <f t="shared" si="57"/>
        <v>0</v>
      </c>
      <c r="CI96" s="37">
        <f t="shared" si="57"/>
        <v>0</v>
      </c>
      <c r="CJ96" s="37">
        <f t="shared" si="57"/>
        <v>0</v>
      </c>
      <c r="CK96" s="37">
        <f t="shared" si="57"/>
        <v>0</v>
      </c>
      <c r="CL96" s="37">
        <f t="shared" si="57"/>
        <v>0</v>
      </c>
      <c r="CM96" s="37">
        <f t="shared" si="57"/>
        <v>9.2000000000000028</v>
      </c>
      <c r="CN96" s="37">
        <f t="shared" si="57"/>
        <v>3.7999999999999972</v>
      </c>
      <c r="CO96" s="37">
        <f t="shared" si="57"/>
        <v>3.5999999999999943</v>
      </c>
      <c r="CP96" s="37">
        <f t="shared" si="57"/>
        <v>0</v>
      </c>
      <c r="CQ96" s="37">
        <f t="shared" si="57"/>
        <v>19.900000000000006</v>
      </c>
      <c r="CR96" s="37">
        <f t="shared" si="57"/>
        <v>0</v>
      </c>
      <c r="CS96" s="37">
        <f t="shared" si="57"/>
        <v>0</v>
      </c>
      <c r="CT96" s="37">
        <f t="shared" si="57"/>
        <v>0</v>
      </c>
      <c r="CU96" s="37">
        <f t="shared" si="57"/>
        <v>0</v>
      </c>
      <c r="CV96" s="37">
        <f t="shared" si="57"/>
        <v>0</v>
      </c>
      <c r="CW96" s="37">
        <f t="shared" si="57"/>
        <v>0</v>
      </c>
    </row>
    <row r="97" spans="1:102">
      <c r="A97" s="37" t="s">
        <v>848</v>
      </c>
      <c r="B97" s="37">
        <f t="shared" si="58"/>
        <v>0</v>
      </c>
      <c r="C97" s="37">
        <f t="shared" si="58"/>
        <v>0</v>
      </c>
      <c r="D97" s="37">
        <f t="shared" si="58"/>
        <v>0</v>
      </c>
      <c r="E97" s="37">
        <f t="shared" si="58"/>
        <v>0</v>
      </c>
      <c r="F97" s="37">
        <f t="shared" ref="F97:N97" si="63">+F86-F12</f>
        <v>0</v>
      </c>
      <c r="G97" s="37">
        <f t="shared" si="63"/>
        <v>0</v>
      </c>
      <c r="H97" s="37">
        <f t="shared" si="63"/>
        <v>0</v>
      </c>
      <c r="I97" s="37">
        <f t="shared" si="63"/>
        <v>0</v>
      </c>
      <c r="J97" s="37">
        <f t="shared" si="63"/>
        <v>0</v>
      </c>
      <c r="K97" s="37">
        <f t="shared" si="63"/>
        <v>0</v>
      </c>
      <c r="L97" s="37">
        <f t="shared" si="63"/>
        <v>0</v>
      </c>
      <c r="M97" s="37">
        <f t="shared" si="63"/>
        <v>0</v>
      </c>
      <c r="N97" s="37">
        <f t="shared" si="63"/>
        <v>0</v>
      </c>
      <c r="O97" s="37">
        <f t="shared" ref="O97:BS97" si="64">+O86-O12</f>
        <v>0</v>
      </c>
      <c r="P97" s="37">
        <f t="shared" si="64"/>
        <v>0</v>
      </c>
      <c r="Q97" s="37">
        <f t="shared" si="64"/>
        <v>0</v>
      </c>
      <c r="R97" s="37">
        <f t="shared" si="64"/>
        <v>0</v>
      </c>
      <c r="S97" s="37">
        <f t="shared" si="64"/>
        <v>0</v>
      </c>
      <c r="T97" s="37">
        <f t="shared" si="64"/>
        <v>0</v>
      </c>
      <c r="U97" s="37">
        <f t="shared" si="64"/>
        <v>0</v>
      </c>
      <c r="V97" s="37">
        <f t="shared" si="64"/>
        <v>0</v>
      </c>
      <c r="W97" s="37">
        <f t="shared" si="64"/>
        <v>0</v>
      </c>
      <c r="X97" s="37">
        <f t="shared" si="64"/>
        <v>0</v>
      </c>
      <c r="Y97" s="37">
        <f t="shared" si="64"/>
        <v>0</v>
      </c>
      <c r="Z97" s="37">
        <f t="shared" si="64"/>
        <v>0</v>
      </c>
      <c r="AA97" s="37">
        <f t="shared" si="64"/>
        <v>0.20000000000000284</v>
      </c>
      <c r="AB97" s="37">
        <f t="shared" si="64"/>
        <v>0</v>
      </c>
      <c r="AC97" s="37">
        <f t="shared" si="64"/>
        <v>0</v>
      </c>
      <c r="AD97" s="37">
        <f t="shared" si="64"/>
        <v>0</v>
      </c>
      <c r="AE97" s="37">
        <f t="shared" si="64"/>
        <v>0</v>
      </c>
      <c r="AF97" s="37">
        <f t="shared" si="64"/>
        <v>0</v>
      </c>
      <c r="AG97" s="37">
        <f t="shared" si="64"/>
        <v>0</v>
      </c>
      <c r="AH97" s="37">
        <f t="shared" si="64"/>
        <v>0</v>
      </c>
      <c r="AI97" s="37">
        <f t="shared" si="64"/>
        <v>0</v>
      </c>
      <c r="AJ97" s="37">
        <f t="shared" si="64"/>
        <v>0</v>
      </c>
      <c r="AK97" s="37">
        <f t="shared" si="64"/>
        <v>0</v>
      </c>
      <c r="AL97" s="37">
        <f t="shared" si="64"/>
        <v>0</v>
      </c>
      <c r="AM97" s="37">
        <f t="shared" si="64"/>
        <v>0</v>
      </c>
      <c r="AN97" s="37">
        <f t="shared" si="64"/>
        <v>0</v>
      </c>
      <c r="AO97" s="37">
        <f t="shared" si="64"/>
        <v>0</v>
      </c>
      <c r="AP97" s="37">
        <f t="shared" si="64"/>
        <v>0</v>
      </c>
      <c r="AQ97" s="37">
        <f t="shared" si="64"/>
        <v>0</v>
      </c>
      <c r="AR97" s="37">
        <f t="shared" si="64"/>
        <v>0</v>
      </c>
      <c r="AS97" s="37">
        <f t="shared" si="64"/>
        <v>0</v>
      </c>
      <c r="AT97" s="37">
        <f t="shared" si="64"/>
        <v>0</v>
      </c>
      <c r="AU97" s="37">
        <f t="shared" si="64"/>
        <v>0</v>
      </c>
      <c r="AV97" s="37">
        <f t="shared" si="64"/>
        <v>0</v>
      </c>
      <c r="AW97" s="37">
        <f t="shared" si="64"/>
        <v>0</v>
      </c>
      <c r="AX97" s="37">
        <f t="shared" si="64"/>
        <v>0</v>
      </c>
      <c r="AY97" s="37">
        <f t="shared" si="64"/>
        <v>0</v>
      </c>
      <c r="AZ97" s="37">
        <f t="shared" si="64"/>
        <v>0</v>
      </c>
      <c r="BA97" s="37">
        <f t="shared" si="64"/>
        <v>0</v>
      </c>
      <c r="BB97" s="37">
        <f t="shared" si="64"/>
        <v>0</v>
      </c>
      <c r="BC97" s="37">
        <f t="shared" si="64"/>
        <v>0</v>
      </c>
      <c r="BD97" s="37">
        <f t="shared" si="64"/>
        <v>0</v>
      </c>
      <c r="BE97" s="37">
        <f t="shared" si="64"/>
        <v>5.7999999999999972</v>
      </c>
      <c r="BF97" s="37">
        <f t="shared" si="64"/>
        <v>0</v>
      </c>
      <c r="BG97" s="37">
        <f t="shared" si="64"/>
        <v>0</v>
      </c>
      <c r="BH97" s="37">
        <f t="shared" si="64"/>
        <v>0</v>
      </c>
      <c r="BI97" s="37">
        <f t="shared" si="64"/>
        <v>0</v>
      </c>
      <c r="BJ97" s="37">
        <f t="shared" si="64"/>
        <v>0</v>
      </c>
      <c r="BK97" s="37">
        <f t="shared" si="64"/>
        <v>0</v>
      </c>
      <c r="BL97" s="37">
        <f t="shared" si="64"/>
        <v>0</v>
      </c>
      <c r="BM97" s="37">
        <f t="shared" si="64"/>
        <v>0</v>
      </c>
      <c r="BN97" s="37">
        <f t="shared" si="64"/>
        <v>0</v>
      </c>
      <c r="BO97" s="37">
        <f t="shared" si="64"/>
        <v>0</v>
      </c>
      <c r="BP97" s="37">
        <f t="shared" si="64"/>
        <v>0</v>
      </c>
      <c r="BQ97" s="37">
        <f t="shared" si="64"/>
        <v>0</v>
      </c>
      <c r="BR97" s="37">
        <f t="shared" si="64"/>
        <v>0</v>
      </c>
      <c r="BS97" s="37">
        <f t="shared" si="64"/>
        <v>0</v>
      </c>
      <c r="BU97" s="37">
        <f t="shared" si="61"/>
        <v>0</v>
      </c>
      <c r="BV97" s="37">
        <f t="shared" si="61"/>
        <v>0</v>
      </c>
      <c r="BW97" s="37">
        <f t="shared" si="61"/>
        <v>0</v>
      </c>
      <c r="BX97" s="37">
        <f t="shared" si="61"/>
        <v>0</v>
      </c>
      <c r="BY97" s="37">
        <f t="shared" si="61"/>
        <v>0</v>
      </c>
      <c r="BZ97" s="37">
        <f t="shared" si="61"/>
        <v>0</v>
      </c>
      <c r="CA97" s="37">
        <f t="shared" si="61"/>
        <v>0</v>
      </c>
      <c r="CC97" s="37">
        <f t="shared" si="62"/>
        <v>0</v>
      </c>
      <c r="CD97" s="37">
        <f t="shared" si="57"/>
        <v>0</v>
      </c>
      <c r="CE97" s="37">
        <f t="shared" si="57"/>
        <v>0</v>
      </c>
      <c r="CF97" s="37">
        <f t="shared" si="57"/>
        <v>0</v>
      </c>
      <c r="CG97" s="37">
        <f t="shared" si="57"/>
        <v>0</v>
      </c>
      <c r="CH97" s="37">
        <f t="shared" si="57"/>
        <v>0</v>
      </c>
      <c r="CI97" s="37">
        <f t="shared" si="57"/>
        <v>0</v>
      </c>
      <c r="CJ97" s="37">
        <f t="shared" si="57"/>
        <v>0</v>
      </c>
      <c r="CK97" s="37">
        <f t="shared" si="57"/>
        <v>0</v>
      </c>
      <c r="CL97" s="37">
        <f t="shared" si="57"/>
        <v>0</v>
      </c>
      <c r="CM97" s="37">
        <f t="shared" si="57"/>
        <v>0</v>
      </c>
      <c r="CN97" s="37">
        <f t="shared" si="57"/>
        <v>0</v>
      </c>
      <c r="CO97" s="37">
        <f t="shared" si="57"/>
        <v>0</v>
      </c>
      <c r="CP97" s="37">
        <f t="shared" si="57"/>
        <v>0</v>
      </c>
      <c r="CQ97" s="37">
        <f t="shared" si="57"/>
        <v>0</v>
      </c>
      <c r="CR97" s="37">
        <f t="shared" si="57"/>
        <v>0</v>
      </c>
      <c r="CS97" s="37">
        <f t="shared" si="57"/>
        <v>0</v>
      </c>
      <c r="CT97" s="37">
        <f t="shared" si="57"/>
        <v>0</v>
      </c>
      <c r="CU97" s="37">
        <f t="shared" si="57"/>
        <v>0</v>
      </c>
      <c r="CV97" s="37">
        <f t="shared" si="57"/>
        <v>0</v>
      </c>
      <c r="CW97" s="37">
        <f t="shared" si="57"/>
        <v>0</v>
      </c>
    </row>
    <row r="98" spans="1:102">
      <c r="A98" s="37" t="s">
        <v>850</v>
      </c>
      <c r="B98" s="37">
        <f>+B87-B13</f>
        <v>5.5999999999999943</v>
      </c>
      <c r="C98" s="37">
        <f t="shared" ref="C98:F98" si="65">+C87-C13</f>
        <v>0</v>
      </c>
      <c r="D98" s="37">
        <f t="shared" si="65"/>
        <v>0</v>
      </c>
      <c r="E98" s="37">
        <f t="shared" si="65"/>
        <v>52.5</v>
      </c>
      <c r="F98" s="37">
        <f t="shared" si="65"/>
        <v>0.20000000000000284</v>
      </c>
      <c r="G98" s="37">
        <f t="shared" ref="G98:O98" si="66">+G87-G13</f>
        <v>0</v>
      </c>
      <c r="H98" s="37">
        <f t="shared" si="66"/>
        <v>0</v>
      </c>
      <c r="I98" s="37">
        <f t="shared" si="66"/>
        <v>0</v>
      </c>
      <c r="J98" s="37">
        <f t="shared" si="66"/>
        <v>0</v>
      </c>
      <c r="K98" s="37">
        <f t="shared" si="66"/>
        <v>0</v>
      </c>
      <c r="L98" s="37">
        <f t="shared" si="66"/>
        <v>0</v>
      </c>
      <c r="M98" s="37">
        <f t="shared" si="66"/>
        <v>0</v>
      </c>
      <c r="N98" s="37">
        <f t="shared" si="66"/>
        <v>0</v>
      </c>
      <c r="O98" s="37">
        <f t="shared" si="66"/>
        <v>16.700000000000003</v>
      </c>
      <c r="P98" s="37">
        <f t="shared" ref="P98:BS98" si="67">+P87-P13</f>
        <v>0</v>
      </c>
      <c r="Q98" s="37">
        <f t="shared" si="67"/>
        <v>0</v>
      </c>
      <c r="R98" s="37">
        <f t="shared" si="67"/>
        <v>0</v>
      </c>
      <c r="S98" s="37">
        <f t="shared" si="67"/>
        <v>0</v>
      </c>
      <c r="T98" s="37">
        <f t="shared" si="67"/>
        <v>0</v>
      </c>
      <c r="U98" s="37">
        <f t="shared" si="67"/>
        <v>15.299999999999997</v>
      </c>
      <c r="V98" s="37">
        <f t="shared" si="67"/>
        <v>0</v>
      </c>
      <c r="W98" s="37">
        <f t="shared" si="67"/>
        <v>0</v>
      </c>
      <c r="X98" s="37">
        <f t="shared" si="67"/>
        <v>0</v>
      </c>
      <c r="Y98" s="37">
        <f t="shared" si="67"/>
        <v>0</v>
      </c>
      <c r="Z98" s="37">
        <f t="shared" si="67"/>
        <v>0</v>
      </c>
      <c r="AA98" s="37">
        <f t="shared" si="67"/>
        <v>45.6</v>
      </c>
      <c r="AB98" s="37">
        <f t="shared" si="67"/>
        <v>34.799999999999997</v>
      </c>
      <c r="AC98" s="37">
        <f t="shared" si="67"/>
        <v>0</v>
      </c>
      <c r="AD98" s="37">
        <f t="shared" si="67"/>
        <v>0</v>
      </c>
      <c r="AE98" s="37">
        <f t="shared" si="67"/>
        <v>0</v>
      </c>
      <c r="AF98" s="37">
        <f t="shared" si="67"/>
        <v>0</v>
      </c>
      <c r="AG98" s="37">
        <f t="shared" si="67"/>
        <v>0</v>
      </c>
      <c r="AH98" s="37">
        <f t="shared" si="67"/>
        <v>0</v>
      </c>
      <c r="AI98" s="37">
        <f t="shared" si="67"/>
        <v>0</v>
      </c>
      <c r="AJ98" s="37">
        <f t="shared" si="67"/>
        <v>0</v>
      </c>
      <c r="AK98" s="37">
        <f t="shared" si="67"/>
        <v>0</v>
      </c>
      <c r="AL98" s="37">
        <f t="shared" si="67"/>
        <v>0</v>
      </c>
      <c r="AM98" s="37">
        <f t="shared" si="67"/>
        <v>0</v>
      </c>
      <c r="AN98" s="37">
        <f t="shared" si="67"/>
        <v>0</v>
      </c>
      <c r="AO98" s="37">
        <f t="shared" si="67"/>
        <v>0</v>
      </c>
      <c r="AP98" s="37">
        <f t="shared" si="67"/>
        <v>0</v>
      </c>
      <c r="AQ98" s="37">
        <f t="shared" si="67"/>
        <v>0</v>
      </c>
      <c r="AR98" s="37">
        <f t="shared" si="67"/>
        <v>0</v>
      </c>
      <c r="AS98" s="37">
        <f t="shared" si="67"/>
        <v>0</v>
      </c>
      <c r="AT98" s="37">
        <f t="shared" si="67"/>
        <v>0</v>
      </c>
      <c r="AU98" s="37">
        <f t="shared" si="67"/>
        <v>0</v>
      </c>
      <c r="AV98" s="37">
        <f t="shared" si="67"/>
        <v>0</v>
      </c>
      <c r="AW98" s="37">
        <f t="shared" si="67"/>
        <v>0</v>
      </c>
      <c r="AX98" s="37">
        <f t="shared" si="67"/>
        <v>1.4000000000000057</v>
      </c>
      <c r="AY98" s="37">
        <f t="shared" si="67"/>
        <v>0</v>
      </c>
      <c r="AZ98" s="37">
        <f t="shared" si="67"/>
        <v>3.2000000000000028</v>
      </c>
      <c r="BA98" s="37">
        <f t="shared" si="67"/>
        <v>0</v>
      </c>
      <c r="BB98" s="37">
        <f t="shared" si="67"/>
        <v>0</v>
      </c>
      <c r="BC98" s="37">
        <f t="shared" si="67"/>
        <v>0</v>
      </c>
      <c r="BD98" s="37">
        <f t="shared" si="67"/>
        <v>0</v>
      </c>
      <c r="BE98" s="37">
        <f t="shared" si="67"/>
        <v>0</v>
      </c>
      <c r="BF98" s="37">
        <f t="shared" si="67"/>
        <v>0</v>
      </c>
      <c r="BG98" s="37">
        <f t="shared" si="67"/>
        <v>0</v>
      </c>
      <c r="BH98" s="37">
        <f t="shared" si="67"/>
        <v>8.7000000000000028</v>
      </c>
      <c r="BI98" s="37">
        <f t="shared" si="67"/>
        <v>0</v>
      </c>
      <c r="BJ98" s="37">
        <f t="shared" si="67"/>
        <v>4.5999999999999943</v>
      </c>
      <c r="BK98" s="37">
        <f t="shared" si="67"/>
        <v>0</v>
      </c>
      <c r="BL98" s="37">
        <f t="shared" si="67"/>
        <v>0</v>
      </c>
      <c r="BM98" s="37">
        <f t="shared" si="67"/>
        <v>0</v>
      </c>
      <c r="BN98" s="37">
        <f t="shared" si="67"/>
        <v>0</v>
      </c>
      <c r="BO98" s="37">
        <f t="shared" si="67"/>
        <v>0</v>
      </c>
      <c r="BP98" s="37">
        <f t="shared" si="67"/>
        <v>0</v>
      </c>
      <c r="BQ98" s="37">
        <f t="shared" si="67"/>
        <v>27.700000000000003</v>
      </c>
      <c r="BR98" s="37">
        <f t="shared" si="67"/>
        <v>0</v>
      </c>
      <c r="BS98" s="37">
        <f t="shared" si="67"/>
        <v>0</v>
      </c>
      <c r="BU98" s="37">
        <f t="shared" si="61"/>
        <v>0</v>
      </c>
      <c r="BV98" s="37">
        <f t="shared" si="61"/>
        <v>0</v>
      </c>
      <c r="BW98" s="37">
        <f t="shared" si="61"/>
        <v>0</v>
      </c>
      <c r="BX98" s="37">
        <f t="shared" si="61"/>
        <v>7.9000000000000057</v>
      </c>
      <c r="BY98" s="37">
        <f t="shared" si="61"/>
        <v>0</v>
      </c>
      <c r="BZ98" s="37">
        <f t="shared" si="61"/>
        <v>0</v>
      </c>
      <c r="CA98" s="37">
        <f t="shared" si="61"/>
        <v>0</v>
      </c>
      <c r="CC98" s="37">
        <f t="shared" si="62"/>
        <v>0</v>
      </c>
      <c r="CD98" s="37">
        <f t="shared" si="57"/>
        <v>21.400000000000006</v>
      </c>
      <c r="CE98" s="37">
        <f t="shared" si="57"/>
        <v>0</v>
      </c>
      <c r="CF98" s="37">
        <f t="shared" si="57"/>
        <v>0</v>
      </c>
      <c r="CG98" s="37">
        <f t="shared" si="57"/>
        <v>0</v>
      </c>
      <c r="CH98" s="37">
        <f t="shared" si="57"/>
        <v>0</v>
      </c>
      <c r="CI98" s="37">
        <f t="shared" si="57"/>
        <v>0</v>
      </c>
      <c r="CJ98" s="37">
        <f t="shared" si="57"/>
        <v>0</v>
      </c>
      <c r="CK98" s="37">
        <f t="shared" si="57"/>
        <v>5.2999999999999972</v>
      </c>
      <c r="CL98" s="37">
        <f t="shared" si="57"/>
        <v>16.700000000000003</v>
      </c>
      <c r="CM98" s="37">
        <f t="shared" si="57"/>
        <v>0</v>
      </c>
      <c r="CN98" s="37">
        <f t="shared" si="57"/>
        <v>11.400000000000006</v>
      </c>
      <c r="CO98" s="37">
        <f t="shared" si="57"/>
        <v>2.5</v>
      </c>
      <c r="CP98" s="37">
        <f t="shared" si="57"/>
        <v>0</v>
      </c>
      <c r="CQ98" s="37">
        <f t="shared" si="57"/>
        <v>37.299999999999997</v>
      </c>
      <c r="CR98" s="37">
        <f t="shared" si="57"/>
        <v>0</v>
      </c>
      <c r="CS98" s="37">
        <f t="shared" si="57"/>
        <v>0</v>
      </c>
      <c r="CT98" s="37">
        <f t="shared" si="57"/>
        <v>0</v>
      </c>
      <c r="CU98" s="37">
        <f t="shared" si="57"/>
        <v>0</v>
      </c>
      <c r="CV98" s="37">
        <f t="shared" si="57"/>
        <v>0</v>
      </c>
      <c r="CW98" s="37">
        <f t="shared" si="57"/>
        <v>0</v>
      </c>
    </row>
    <row r="99" spans="1:102">
      <c r="A99" s="37" t="s">
        <v>851</v>
      </c>
      <c r="B99" s="37">
        <f t="shared" si="58"/>
        <v>0</v>
      </c>
      <c r="C99" s="37">
        <f t="shared" si="58"/>
        <v>0</v>
      </c>
      <c r="D99" s="37">
        <f t="shared" si="58"/>
        <v>0</v>
      </c>
      <c r="E99" s="37">
        <f t="shared" si="58"/>
        <v>0</v>
      </c>
      <c r="F99" s="37">
        <f t="shared" ref="F99:N99" si="68">+F88-F14</f>
        <v>0</v>
      </c>
      <c r="G99" s="37">
        <f t="shared" si="68"/>
        <v>0</v>
      </c>
      <c r="H99" s="37">
        <f t="shared" si="68"/>
        <v>0</v>
      </c>
      <c r="I99" s="37">
        <f t="shared" si="68"/>
        <v>0</v>
      </c>
      <c r="J99" s="37">
        <f t="shared" si="68"/>
        <v>0</v>
      </c>
      <c r="K99" s="37">
        <f t="shared" si="68"/>
        <v>0</v>
      </c>
      <c r="L99" s="37">
        <f t="shared" si="68"/>
        <v>0</v>
      </c>
      <c r="M99" s="37">
        <f t="shared" si="68"/>
        <v>0</v>
      </c>
      <c r="N99" s="37">
        <f t="shared" si="68"/>
        <v>0</v>
      </c>
      <c r="O99" s="37">
        <f t="shared" ref="O99:BS99" si="69">+O88-O14</f>
        <v>0</v>
      </c>
      <c r="P99" s="37">
        <f t="shared" si="69"/>
        <v>0</v>
      </c>
      <c r="Q99" s="37">
        <f t="shared" si="69"/>
        <v>0</v>
      </c>
      <c r="R99" s="37">
        <f t="shared" si="69"/>
        <v>0</v>
      </c>
      <c r="S99" s="37">
        <f t="shared" si="69"/>
        <v>0</v>
      </c>
      <c r="T99" s="37">
        <f t="shared" si="69"/>
        <v>0</v>
      </c>
      <c r="U99" s="37">
        <f t="shared" si="69"/>
        <v>0</v>
      </c>
      <c r="V99" s="37">
        <f t="shared" si="69"/>
        <v>0</v>
      </c>
      <c r="W99" s="37">
        <f t="shared" si="69"/>
        <v>0</v>
      </c>
      <c r="X99" s="37">
        <f t="shared" si="69"/>
        <v>0</v>
      </c>
      <c r="Y99" s="37">
        <f t="shared" si="69"/>
        <v>0</v>
      </c>
      <c r="Z99" s="37">
        <f t="shared" si="69"/>
        <v>0</v>
      </c>
      <c r="AA99" s="37">
        <f t="shared" si="69"/>
        <v>0</v>
      </c>
      <c r="AB99" s="37">
        <f t="shared" si="69"/>
        <v>0</v>
      </c>
      <c r="AC99" s="37">
        <f t="shared" si="69"/>
        <v>0</v>
      </c>
      <c r="AD99" s="37">
        <f t="shared" si="69"/>
        <v>0</v>
      </c>
      <c r="AE99" s="37">
        <f t="shared" si="69"/>
        <v>0</v>
      </c>
      <c r="AF99" s="37">
        <f t="shared" si="69"/>
        <v>0</v>
      </c>
      <c r="AG99" s="37">
        <f t="shared" si="69"/>
        <v>0</v>
      </c>
      <c r="AH99" s="37">
        <f t="shared" si="69"/>
        <v>0</v>
      </c>
      <c r="AI99" s="37">
        <f t="shared" si="69"/>
        <v>0</v>
      </c>
      <c r="AJ99" s="37">
        <f t="shared" si="69"/>
        <v>0</v>
      </c>
      <c r="AK99" s="37">
        <f t="shared" si="69"/>
        <v>0</v>
      </c>
      <c r="AL99" s="37">
        <f t="shared" si="69"/>
        <v>0</v>
      </c>
      <c r="AM99" s="37">
        <f t="shared" si="69"/>
        <v>0</v>
      </c>
      <c r="AN99" s="37">
        <f t="shared" si="69"/>
        <v>0</v>
      </c>
      <c r="AO99" s="37">
        <f t="shared" si="69"/>
        <v>0</v>
      </c>
      <c r="AP99" s="37">
        <f t="shared" si="69"/>
        <v>0</v>
      </c>
      <c r="AQ99" s="37">
        <f t="shared" si="69"/>
        <v>0</v>
      </c>
      <c r="AR99" s="37">
        <f t="shared" si="69"/>
        <v>0</v>
      </c>
      <c r="AS99" s="37">
        <f t="shared" si="69"/>
        <v>0</v>
      </c>
      <c r="AT99" s="37">
        <f t="shared" si="69"/>
        <v>0</v>
      </c>
      <c r="AU99" s="37">
        <f t="shared" si="69"/>
        <v>0</v>
      </c>
      <c r="AV99" s="37">
        <f t="shared" si="69"/>
        <v>0</v>
      </c>
      <c r="AW99" s="37">
        <f t="shared" si="69"/>
        <v>0</v>
      </c>
      <c r="AX99" s="37">
        <f t="shared" si="69"/>
        <v>0</v>
      </c>
      <c r="AY99" s="37">
        <f t="shared" si="69"/>
        <v>0</v>
      </c>
      <c r="AZ99" s="37">
        <f t="shared" si="69"/>
        <v>0</v>
      </c>
      <c r="BA99" s="37">
        <f t="shared" si="69"/>
        <v>0</v>
      </c>
      <c r="BB99" s="37">
        <f t="shared" si="69"/>
        <v>0</v>
      </c>
      <c r="BC99" s="37">
        <f t="shared" si="69"/>
        <v>0</v>
      </c>
      <c r="BD99" s="37">
        <f t="shared" si="69"/>
        <v>0</v>
      </c>
      <c r="BE99" s="37">
        <f t="shared" si="69"/>
        <v>0</v>
      </c>
      <c r="BF99" s="37">
        <f t="shared" si="69"/>
        <v>0</v>
      </c>
      <c r="BG99" s="37">
        <f t="shared" si="69"/>
        <v>0</v>
      </c>
      <c r="BH99" s="37">
        <f t="shared" si="69"/>
        <v>0</v>
      </c>
      <c r="BI99" s="37">
        <f t="shared" si="69"/>
        <v>0</v>
      </c>
      <c r="BJ99" s="37">
        <f t="shared" si="69"/>
        <v>0</v>
      </c>
      <c r="BK99" s="37">
        <f t="shared" si="69"/>
        <v>0</v>
      </c>
      <c r="BL99" s="37">
        <f t="shared" si="69"/>
        <v>0</v>
      </c>
      <c r="BM99" s="37">
        <f t="shared" si="69"/>
        <v>0</v>
      </c>
      <c r="BN99" s="37">
        <f t="shared" si="69"/>
        <v>0</v>
      </c>
      <c r="BO99" s="37">
        <f t="shared" si="69"/>
        <v>0</v>
      </c>
      <c r="BP99" s="37">
        <f t="shared" si="69"/>
        <v>0</v>
      </c>
      <c r="BQ99" s="37">
        <f t="shared" si="69"/>
        <v>0</v>
      </c>
      <c r="BR99" s="37">
        <f t="shared" si="69"/>
        <v>0</v>
      </c>
      <c r="BS99" s="37">
        <f t="shared" si="69"/>
        <v>0</v>
      </c>
      <c r="BU99" s="37">
        <f t="shared" si="61"/>
        <v>0</v>
      </c>
      <c r="BV99" s="37">
        <f t="shared" si="61"/>
        <v>0</v>
      </c>
      <c r="BW99" s="37">
        <f t="shared" si="61"/>
        <v>0</v>
      </c>
      <c r="BX99" s="37">
        <f t="shared" si="61"/>
        <v>0</v>
      </c>
      <c r="BY99" s="37">
        <f t="shared" si="61"/>
        <v>0</v>
      </c>
      <c r="BZ99" s="37">
        <f t="shared" si="61"/>
        <v>0</v>
      </c>
      <c r="CA99" s="37">
        <f t="shared" si="61"/>
        <v>0</v>
      </c>
      <c r="CC99" s="37">
        <f t="shared" si="62"/>
        <v>0</v>
      </c>
      <c r="CD99" s="37">
        <f t="shared" si="57"/>
        <v>0</v>
      </c>
      <c r="CE99" s="37">
        <f t="shared" si="57"/>
        <v>0</v>
      </c>
      <c r="CF99" s="37">
        <f t="shared" si="57"/>
        <v>0</v>
      </c>
      <c r="CG99" s="37">
        <f t="shared" si="57"/>
        <v>0</v>
      </c>
      <c r="CH99" s="37">
        <f t="shared" si="57"/>
        <v>0</v>
      </c>
      <c r="CI99" s="37">
        <f t="shared" si="57"/>
        <v>0</v>
      </c>
      <c r="CJ99" s="37">
        <f t="shared" si="57"/>
        <v>0</v>
      </c>
      <c r="CK99" s="37">
        <f t="shared" si="57"/>
        <v>0</v>
      </c>
      <c r="CL99" s="37">
        <f t="shared" si="57"/>
        <v>0</v>
      </c>
      <c r="CM99" s="37">
        <f t="shared" si="57"/>
        <v>0</v>
      </c>
      <c r="CN99" s="37">
        <f t="shared" si="57"/>
        <v>0</v>
      </c>
      <c r="CO99" s="37">
        <f t="shared" si="57"/>
        <v>0</v>
      </c>
      <c r="CP99" s="37">
        <f t="shared" si="57"/>
        <v>0</v>
      </c>
      <c r="CQ99" s="37">
        <f t="shared" si="57"/>
        <v>0</v>
      </c>
      <c r="CR99" s="37">
        <f t="shared" si="57"/>
        <v>0</v>
      </c>
      <c r="CS99" s="37">
        <f t="shared" si="57"/>
        <v>0</v>
      </c>
      <c r="CT99" s="37">
        <f t="shared" si="57"/>
        <v>0</v>
      </c>
      <c r="CU99" s="37">
        <f t="shared" si="57"/>
        <v>0</v>
      </c>
      <c r="CV99" s="37">
        <f t="shared" si="57"/>
        <v>0</v>
      </c>
      <c r="CW99" s="37">
        <f t="shared" si="57"/>
        <v>0</v>
      </c>
    </row>
    <row r="102" spans="1:102">
      <c r="A102" s="401" t="s">
        <v>857</v>
      </c>
    </row>
    <row r="103" spans="1:102">
      <c r="A103" s="37" t="s">
        <v>855</v>
      </c>
      <c r="B103" s="37" t="s">
        <v>364</v>
      </c>
    </row>
    <row r="104" spans="1:102">
      <c r="A104" s="37" t="s">
        <v>236</v>
      </c>
      <c r="B104" s="37" t="s">
        <v>237</v>
      </c>
      <c r="C104" s="37" t="s">
        <v>238</v>
      </c>
      <c r="D104" s="37" t="s">
        <v>239</v>
      </c>
      <c r="E104" s="37" t="s">
        <v>240</v>
      </c>
      <c r="F104" s="37" t="s">
        <v>241</v>
      </c>
      <c r="G104" s="37" t="s">
        <v>242</v>
      </c>
      <c r="H104" s="37" t="s">
        <v>243</v>
      </c>
      <c r="I104" s="37" t="s">
        <v>244</v>
      </c>
      <c r="J104" s="37" t="s">
        <v>245</v>
      </c>
      <c r="K104" s="37" t="s">
        <v>246</v>
      </c>
      <c r="L104" s="37" t="s">
        <v>247</v>
      </c>
      <c r="M104" s="37" t="s">
        <v>248</v>
      </c>
      <c r="N104" s="37" t="s">
        <v>249</v>
      </c>
      <c r="O104" s="37" t="s">
        <v>250</v>
      </c>
      <c r="P104" s="37" t="s">
        <v>251</v>
      </c>
      <c r="Q104" s="37" t="s">
        <v>252</v>
      </c>
      <c r="R104" s="37" t="s">
        <v>253</v>
      </c>
      <c r="S104" s="37" t="s">
        <v>254</v>
      </c>
      <c r="T104" s="37" t="s">
        <v>255</v>
      </c>
      <c r="U104" s="37" t="s">
        <v>256</v>
      </c>
      <c r="V104" s="37" t="s">
        <v>257</v>
      </c>
      <c r="W104" s="37" t="s">
        <v>258</v>
      </c>
      <c r="X104" s="37" t="s">
        <v>259</v>
      </c>
      <c r="Y104" s="37" t="s">
        <v>260</v>
      </c>
      <c r="Z104" s="37" t="s">
        <v>261</v>
      </c>
      <c r="AA104" s="37" t="s">
        <v>262</v>
      </c>
      <c r="AB104" s="37" t="s">
        <v>263</v>
      </c>
      <c r="AC104" s="37" t="s">
        <v>264</v>
      </c>
      <c r="AD104" s="37" t="s">
        <v>265</v>
      </c>
      <c r="AE104" s="37" t="s">
        <v>266</v>
      </c>
      <c r="AF104" s="37" t="s">
        <v>267</v>
      </c>
      <c r="AG104" s="37" t="s">
        <v>268</v>
      </c>
      <c r="AH104" s="37" t="s">
        <v>269</v>
      </c>
      <c r="AI104" s="37" t="s">
        <v>270</v>
      </c>
      <c r="AJ104" s="37" t="s">
        <v>271</v>
      </c>
      <c r="AK104" s="37" t="s">
        <v>272</v>
      </c>
      <c r="AL104" s="37" t="s">
        <v>273</v>
      </c>
      <c r="AM104" s="37" t="s">
        <v>274</v>
      </c>
      <c r="AN104" s="37" t="s">
        <v>275</v>
      </c>
      <c r="AO104" s="37" t="s">
        <v>276</v>
      </c>
      <c r="AP104" s="37" t="s">
        <v>277</v>
      </c>
      <c r="AQ104" s="37" t="s">
        <v>278</v>
      </c>
      <c r="AR104" s="37" t="s">
        <v>279</v>
      </c>
      <c r="AS104" s="37" t="s">
        <v>280</v>
      </c>
      <c r="AT104" s="37" t="s">
        <v>281</v>
      </c>
      <c r="AU104" s="37" t="s">
        <v>282</v>
      </c>
      <c r="AV104" s="37" t="s">
        <v>283</v>
      </c>
      <c r="AW104" s="37" t="s">
        <v>284</v>
      </c>
      <c r="AX104" s="37" t="s">
        <v>285</v>
      </c>
      <c r="AY104" s="37" t="s">
        <v>286</v>
      </c>
      <c r="AZ104" s="37" t="s">
        <v>287</v>
      </c>
      <c r="BA104" s="37" t="s">
        <v>288</v>
      </c>
      <c r="BB104" s="37" t="s">
        <v>289</v>
      </c>
      <c r="BC104" s="37" t="s">
        <v>290</v>
      </c>
      <c r="BD104" s="37" t="s">
        <v>291</v>
      </c>
      <c r="BE104" s="37" t="s">
        <v>292</v>
      </c>
      <c r="BF104" s="37" t="s">
        <v>293</v>
      </c>
      <c r="BG104" s="37" t="s">
        <v>294</v>
      </c>
      <c r="BH104" s="37" t="s">
        <v>295</v>
      </c>
      <c r="BI104" s="37" t="s">
        <v>296</v>
      </c>
      <c r="BJ104" s="37" t="s">
        <v>297</v>
      </c>
      <c r="BK104" s="37" t="s">
        <v>298</v>
      </c>
      <c r="BL104" s="37" t="s">
        <v>299</v>
      </c>
      <c r="BM104" s="37" t="s">
        <v>300</v>
      </c>
      <c r="BN104" s="37" t="s">
        <v>301</v>
      </c>
      <c r="BO104" s="37" t="s">
        <v>302</v>
      </c>
      <c r="BP104" s="37" t="s">
        <v>303</v>
      </c>
      <c r="BQ104" s="37" t="s">
        <v>304</v>
      </c>
      <c r="BR104" s="37" t="s">
        <v>305</v>
      </c>
      <c r="BS104" s="37" t="s">
        <v>306</v>
      </c>
      <c r="BT104" s="37" t="s">
        <v>307</v>
      </c>
      <c r="BU104" s="37" t="s">
        <v>308</v>
      </c>
      <c r="BV104" s="37" t="s">
        <v>309</v>
      </c>
      <c r="BW104" s="37" t="s">
        <v>310</v>
      </c>
      <c r="BX104" s="37" t="s">
        <v>311</v>
      </c>
      <c r="BY104" s="37" t="s">
        <v>312</v>
      </c>
      <c r="BZ104" s="37" t="s">
        <v>313</v>
      </c>
      <c r="CA104" s="37" t="s">
        <v>314</v>
      </c>
      <c r="CB104" s="37" t="s">
        <v>314</v>
      </c>
      <c r="CC104" s="37" t="s">
        <v>315</v>
      </c>
      <c r="CD104" s="37" t="s">
        <v>316</v>
      </c>
      <c r="CE104" s="37" t="s">
        <v>317</v>
      </c>
      <c r="CF104" s="37" t="s">
        <v>318</v>
      </c>
      <c r="CG104" s="37" t="s">
        <v>319</v>
      </c>
      <c r="CH104" s="37" t="s">
        <v>320</v>
      </c>
      <c r="CI104" s="37" t="s">
        <v>321</v>
      </c>
      <c r="CJ104" s="37" t="s">
        <v>322</v>
      </c>
      <c r="CK104" s="37" t="s">
        <v>323</v>
      </c>
      <c r="CL104" s="37" t="s">
        <v>324</v>
      </c>
      <c r="CM104" s="37" t="s">
        <v>325</v>
      </c>
      <c r="CN104" s="37" t="s">
        <v>326</v>
      </c>
      <c r="CO104" s="37" t="s">
        <v>327</v>
      </c>
      <c r="CP104" s="37" t="s">
        <v>328</v>
      </c>
      <c r="CQ104" s="37" t="s">
        <v>329</v>
      </c>
      <c r="CR104" s="37" t="s">
        <v>330</v>
      </c>
      <c r="CS104" s="37" t="s">
        <v>331</v>
      </c>
      <c r="CT104" s="37" t="s">
        <v>332</v>
      </c>
      <c r="CU104" s="37" t="s">
        <v>333</v>
      </c>
      <c r="CV104" s="37" t="s">
        <v>334</v>
      </c>
      <c r="CW104" s="37" t="s">
        <v>335</v>
      </c>
      <c r="CX104" s="37" t="s">
        <v>336</v>
      </c>
    </row>
    <row r="105" spans="1:102">
      <c r="A105" s="37" t="s">
        <v>805</v>
      </c>
      <c r="B105" s="37" t="s">
        <v>399</v>
      </c>
    </row>
    <row r="106" spans="1:102">
      <c r="A106" s="37" t="s">
        <v>236</v>
      </c>
      <c r="B106" s="37" t="s">
        <v>237</v>
      </c>
      <c r="C106" s="37" t="s">
        <v>238</v>
      </c>
      <c r="D106" s="37" t="s">
        <v>239</v>
      </c>
      <c r="E106" s="37" t="s">
        <v>240</v>
      </c>
      <c r="F106" s="37" t="s">
        <v>241</v>
      </c>
      <c r="G106" s="37" t="s">
        <v>242</v>
      </c>
      <c r="H106" s="37" t="s">
        <v>243</v>
      </c>
      <c r="I106" s="37" t="s">
        <v>244</v>
      </c>
      <c r="J106" s="37" t="s">
        <v>245</v>
      </c>
      <c r="K106" s="37" t="s">
        <v>246</v>
      </c>
      <c r="L106" s="37" t="s">
        <v>247</v>
      </c>
      <c r="M106" s="37" t="s">
        <v>248</v>
      </c>
      <c r="N106" s="37" t="s">
        <v>249</v>
      </c>
      <c r="O106" s="37" t="s">
        <v>250</v>
      </c>
      <c r="P106" s="37" t="s">
        <v>251</v>
      </c>
      <c r="Q106" s="37" t="s">
        <v>252</v>
      </c>
      <c r="R106" s="37" t="s">
        <v>253</v>
      </c>
      <c r="S106" s="37" t="s">
        <v>254</v>
      </c>
      <c r="T106" s="37" t="s">
        <v>255</v>
      </c>
      <c r="U106" s="37" t="s">
        <v>256</v>
      </c>
      <c r="V106" s="37" t="s">
        <v>257</v>
      </c>
      <c r="W106" s="37" t="s">
        <v>258</v>
      </c>
      <c r="X106" s="37" t="s">
        <v>259</v>
      </c>
      <c r="Y106" s="37" t="s">
        <v>260</v>
      </c>
      <c r="Z106" s="37" t="s">
        <v>261</v>
      </c>
      <c r="AA106" s="37" t="s">
        <v>262</v>
      </c>
      <c r="AB106" s="37" t="s">
        <v>263</v>
      </c>
      <c r="AC106" s="37" t="s">
        <v>264</v>
      </c>
      <c r="AD106" s="37" t="s">
        <v>265</v>
      </c>
      <c r="AE106" s="37" t="s">
        <v>266</v>
      </c>
      <c r="AF106" s="37" t="s">
        <v>267</v>
      </c>
      <c r="AG106" s="37" t="s">
        <v>268</v>
      </c>
      <c r="AH106" s="37" t="s">
        <v>269</v>
      </c>
      <c r="AI106" s="37" t="s">
        <v>270</v>
      </c>
      <c r="AJ106" s="37" t="s">
        <v>271</v>
      </c>
      <c r="AK106" s="37" t="s">
        <v>272</v>
      </c>
      <c r="AL106" s="37" t="s">
        <v>273</v>
      </c>
      <c r="AM106" s="37" t="s">
        <v>274</v>
      </c>
      <c r="AN106" s="37" t="s">
        <v>275</v>
      </c>
      <c r="AO106" s="37" t="s">
        <v>276</v>
      </c>
      <c r="AP106" s="37" t="s">
        <v>277</v>
      </c>
      <c r="AQ106" s="37" t="s">
        <v>278</v>
      </c>
      <c r="AR106" s="37" t="s">
        <v>279</v>
      </c>
      <c r="AS106" s="37" t="s">
        <v>280</v>
      </c>
      <c r="AT106" s="37" t="s">
        <v>281</v>
      </c>
      <c r="AU106" s="37" t="s">
        <v>282</v>
      </c>
      <c r="AV106" s="37" t="s">
        <v>283</v>
      </c>
      <c r="AW106" s="37" t="s">
        <v>284</v>
      </c>
      <c r="AX106" s="37" t="s">
        <v>285</v>
      </c>
      <c r="AY106" s="37" t="s">
        <v>286</v>
      </c>
      <c r="AZ106" s="37" t="s">
        <v>287</v>
      </c>
      <c r="BA106" s="37" t="s">
        <v>288</v>
      </c>
      <c r="BB106" s="37" t="s">
        <v>289</v>
      </c>
      <c r="BC106" s="37" t="s">
        <v>290</v>
      </c>
      <c r="BD106" s="37" t="s">
        <v>291</v>
      </c>
      <c r="BE106" s="37" t="s">
        <v>292</v>
      </c>
      <c r="BF106" s="37" t="s">
        <v>293</v>
      </c>
      <c r="BG106" s="37" t="s">
        <v>294</v>
      </c>
      <c r="BH106" s="37" t="s">
        <v>295</v>
      </c>
      <c r="BI106" s="37" t="s">
        <v>296</v>
      </c>
      <c r="BJ106" s="37" t="s">
        <v>297</v>
      </c>
      <c r="BK106" s="37" t="s">
        <v>298</v>
      </c>
      <c r="BL106" s="37" t="s">
        <v>299</v>
      </c>
      <c r="BM106" s="37" t="s">
        <v>300</v>
      </c>
      <c r="BN106" s="37" t="s">
        <v>301</v>
      </c>
      <c r="BO106" s="37" t="s">
        <v>302</v>
      </c>
      <c r="BP106" s="37" t="s">
        <v>303</v>
      </c>
      <c r="BQ106" s="37" t="s">
        <v>304</v>
      </c>
      <c r="BR106" s="37" t="s">
        <v>305</v>
      </c>
      <c r="BS106" s="37" t="s">
        <v>306</v>
      </c>
      <c r="BT106" s="37" t="s">
        <v>307</v>
      </c>
      <c r="BU106" s="37" t="s">
        <v>308</v>
      </c>
      <c r="BV106" s="37" t="s">
        <v>309</v>
      </c>
      <c r="BW106" s="37" t="s">
        <v>310</v>
      </c>
      <c r="BX106" s="37" t="s">
        <v>311</v>
      </c>
      <c r="BY106" s="37" t="s">
        <v>312</v>
      </c>
      <c r="BZ106" s="37" t="s">
        <v>313</v>
      </c>
      <c r="CA106" s="37" t="s">
        <v>314</v>
      </c>
      <c r="CB106" s="37" t="s">
        <v>314</v>
      </c>
      <c r="CC106" s="37" t="s">
        <v>315</v>
      </c>
      <c r="CD106" s="37" t="s">
        <v>316</v>
      </c>
      <c r="CE106" s="37" t="s">
        <v>317</v>
      </c>
      <c r="CF106" s="37" t="s">
        <v>318</v>
      </c>
      <c r="CG106" s="37" t="s">
        <v>319</v>
      </c>
      <c r="CH106" s="37" t="s">
        <v>320</v>
      </c>
      <c r="CI106" s="37" t="s">
        <v>321</v>
      </c>
      <c r="CJ106" s="37" t="s">
        <v>322</v>
      </c>
      <c r="CK106" s="37" t="s">
        <v>323</v>
      </c>
      <c r="CL106" s="37" t="s">
        <v>324</v>
      </c>
      <c r="CM106" s="37" t="s">
        <v>325</v>
      </c>
      <c r="CN106" s="37" t="s">
        <v>326</v>
      </c>
      <c r="CO106" s="37" t="s">
        <v>327</v>
      </c>
      <c r="CP106" s="37" t="s">
        <v>328</v>
      </c>
      <c r="CQ106" s="37" t="s">
        <v>329</v>
      </c>
      <c r="CR106" s="37" t="s">
        <v>330</v>
      </c>
      <c r="CS106" s="37" t="s">
        <v>331</v>
      </c>
      <c r="CT106" s="37" t="s">
        <v>332</v>
      </c>
      <c r="CU106" s="37" t="s">
        <v>333</v>
      </c>
      <c r="CV106" s="37" t="s">
        <v>334</v>
      </c>
      <c r="CW106" s="37" t="s">
        <v>335</v>
      </c>
      <c r="CX106" s="37" t="s">
        <v>336</v>
      </c>
    </row>
    <row r="107" spans="1:102">
      <c r="A107" s="37">
        <v>2004</v>
      </c>
      <c r="B107" s="37">
        <v>182.1</v>
      </c>
      <c r="C107" s="37">
        <v>169.3</v>
      </c>
      <c r="D107" s="37">
        <v>163.30000000000001</v>
      </c>
      <c r="E107" s="37">
        <v>171.9</v>
      </c>
      <c r="F107" s="37">
        <v>179.6</v>
      </c>
      <c r="G107" s="37">
        <v>171.8</v>
      </c>
      <c r="H107" s="37">
        <v>178.1</v>
      </c>
      <c r="I107" s="37">
        <v>192.2</v>
      </c>
      <c r="J107" s="37">
        <v>184.5</v>
      </c>
      <c r="K107" s="37">
        <v>163</v>
      </c>
      <c r="L107" s="37">
        <v>192.5</v>
      </c>
      <c r="M107" s="37">
        <v>187.9</v>
      </c>
      <c r="N107" s="37">
        <v>184.2</v>
      </c>
      <c r="O107" s="37">
        <v>193.5</v>
      </c>
      <c r="P107" s="37">
        <v>192.3</v>
      </c>
      <c r="Q107" s="37">
        <v>188.8</v>
      </c>
      <c r="R107" s="37">
        <v>168.2</v>
      </c>
      <c r="S107" s="37">
        <v>187.1</v>
      </c>
      <c r="T107" s="37">
        <v>175</v>
      </c>
      <c r="U107" s="37">
        <v>157.1</v>
      </c>
      <c r="V107" s="37">
        <v>183.4</v>
      </c>
      <c r="W107" s="37">
        <v>176.3</v>
      </c>
      <c r="X107" s="37">
        <v>173.1</v>
      </c>
      <c r="Y107" s="37">
        <v>175.6</v>
      </c>
      <c r="Z107" s="37">
        <v>189.6</v>
      </c>
      <c r="AA107" s="37">
        <v>180.3</v>
      </c>
      <c r="AB107" s="37">
        <v>175.5</v>
      </c>
      <c r="AC107" s="37">
        <v>176.6</v>
      </c>
      <c r="AD107" s="37">
        <v>189.9</v>
      </c>
      <c r="AE107" s="37">
        <v>188.8</v>
      </c>
      <c r="AF107" s="37">
        <v>183</v>
      </c>
      <c r="AG107" s="37">
        <v>181.8</v>
      </c>
      <c r="AH107" s="37">
        <v>166.7</v>
      </c>
      <c r="AI107" s="37">
        <v>177.4</v>
      </c>
      <c r="AJ107" s="37">
        <v>190.5</v>
      </c>
      <c r="AK107" s="37">
        <v>188.4</v>
      </c>
      <c r="AL107" s="37">
        <v>186.7</v>
      </c>
      <c r="AM107" s="37">
        <v>190.6</v>
      </c>
      <c r="AN107" s="37">
        <v>172.9</v>
      </c>
      <c r="AO107" s="37">
        <v>181.4</v>
      </c>
      <c r="AP107" s="37">
        <v>176.5</v>
      </c>
      <c r="AQ107" s="37">
        <v>194</v>
      </c>
      <c r="AR107" s="37">
        <v>177.3</v>
      </c>
      <c r="AS107" s="37">
        <v>182.2</v>
      </c>
      <c r="AT107" s="37">
        <v>160.80000000000001</v>
      </c>
      <c r="AU107" s="37">
        <v>190.2</v>
      </c>
      <c r="AV107" s="37">
        <v>185</v>
      </c>
      <c r="AW107" s="37">
        <v>185.8</v>
      </c>
      <c r="AX107" s="37">
        <v>169.6</v>
      </c>
      <c r="AY107" s="37">
        <v>194.2</v>
      </c>
      <c r="AZ107" s="37">
        <v>173.1</v>
      </c>
      <c r="BA107" s="37">
        <v>173.8</v>
      </c>
      <c r="BB107" s="37">
        <v>168.3</v>
      </c>
      <c r="BC107" s="37">
        <v>190.5</v>
      </c>
      <c r="BD107" s="37">
        <v>178.4</v>
      </c>
      <c r="BE107" s="37">
        <v>180</v>
      </c>
      <c r="BF107" s="37">
        <v>172.4</v>
      </c>
      <c r="BG107" s="37">
        <v>179.1</v>
      </c>
      <c r="BH107" s="37">
        <v>154.80000000000001</v>
      </c>
      <c r="BI107" s="37">
        <v>185.9</v>
      </c>
      <c r="BJ107" s="37">
        <v>175.6</v>
      </c>
      <c r="BK107" s="37">
        <v>192.7</v>
      </c>
      <c r="BL107" s="37">
        <v>170.3</v>
      </c>
      <c r="BM107" s="37">
        <v>185.1</v>
      </c>
      <c r="BN107" s="37">
        <v>184.8</v>
      </c>
      <c r="BO107" s="37">
        <v>175.3</v>
      </c>
      <c r="BP107" s="37">
        <v>169.8</v>
      </c>
      <c r="BQ107" s="37">
        <v>171.3</v>
      </c>
      <c r="BR107" s="37">
        <v>183.3</v>
      </c>
      <c r="BS107" s="37">
        <v>180</v>
      </c>
      <c r="BT107" s="37">
        <v>182.3</v>
      </c>
      <c r="BU107" s="37">
        <v>187.3</v>
      </c>
      <c r="BV107" s="37">
        <v>179.9</v>
      </c>
      <c r="BW107" s="37">
        <v>182.9</v>
      </c>
      <c r="BX107" s="37">
        <v>185.6</v>
      </c>
      <c r="BY107" s="37">
        <v>195.5</v>
      </c>
      <c r="BZ107" s="37">
        <v>183.4</v>
      </c>
      <c r="CA107" s="37">
        <v>189.7</v>
      </c>
      <c r="CB107" s="37">
        <v>189.7</v>
      </c>
      <c r="CC107" s="37">
        <v>186.2</v>
      </c>
      <c r="CD107" s="37">
        <v>153</v>
      </c>
      <c r="CE107" s="37">
        <v>184.3</v>
      </c>
      <c r="CF107" s="37">
        <v>191.9</v>
      </c>
      <c r="CG107" s="37">
        <v>177.1</v>
      </c>
      <c r="CH107" s="37">
        <v>187.6</v>
      </c>
      <c r="CI107" s="37">
        <v>188.1</v>
      </c>
      <c r="CJ107" s="37">
        <v>186.5</v>
      </c>
      <c r="CK107" s="37">
        <v>157.9</v>
      </c>
      <c r="CL107" s="37">
        <v>160.4</v>
      </c>
      <c r="CM107" s="37">
        <v>175.4</v>
      </c>
      <c r="CN107" s="37">
        <v>183.3</v>
      </c>
      <c r="CO107" s="37">
        <v>167.6</v>
      </c>
      <c r="CP107" s="37">
        <v>181.9</v>
      </c>
      <c r="CQ107" s="37">
        <v>156.80000000000001</v>
      </c>
      <c r="CR107" s="37">
        <v>192.3</v>
      </c>
      <c r="CS107" s="37">
        <v>178.8</v>
      </c>
      <c r="CT107" s="37">
        <v>169.9</v>
      </c>
      <c r="CU107" s="37">
        <v>166.1</v>
      </c>
      <c r="CV107" s="37">
        <v>170.2</v>
      </c>
      <c r="CW107" s="37">
        <v>186.5</v>
      </c>
      <c r="CX107" s="37">
        <v>17759.399999999991</v>
      </c>
    </row>
    <row r="108" spans="1:102">
      <c r="A108" s="37">
        <v>2005</v>
      </c>
      <c r="B108" s="37">
        <v>159</v>
      </c>
      <c r="C108" s="37">
        <v>157.1</v>
      </c>
      <c r="D108" s="37">
        <v>177.4</v>
      </c>
      <c r="E108" s="37">
        <v>150</v>
      </c>
      <c r="F108" s="37">
        <v>172.1</v>
      </c>
      <c r="G108" s="37">
        <v>170</v>
      </c>
      <c r="H108" s="37">
        <v>180.7</v>
      </c>
      <c r="I108" s="37">
        <v>192.4</v>
      </c>
      <c r="J108" s="37">
        <v>193</v>
      </c>
      <c r="K108" s="37">
        <v>178.7</v>
      </c>
      <c r="L108" s="37">
        <v>185.3</v>
      </c>
      <c r="M108" s="37">
        <v>185.6</v>
      </c>
      <c r="N108" s="37">
        <v>182.5</v>
      </c>
      <c r="O108" s="37">
        <v>177</v>
      </c>
      <c r="P108" s="37">
        <v>168.2</v>
      </c>
      <c r="Q108" s="37">
        <v>144.4</v>
      </c>
      <c r="R108" s="37">
        <v>184</v>
      </c>
      <c r="S108" s="37">
        <v>185.5</v>
      </c>
      <c r="T108" s="37">
        <v>187.2</v>
      </c>
      <c r="U108" s="37">
        <v>146.30000000000001</v>
      </c>
      <c r="V108" s="37">
        <v>183.1</v>
      </c>
      <c r="W108" s="37">
        <v>180.9</v>
      </c>
      <c r="X108" s="37">
        <v>116.8</v>
      </c>
      <c r="Y108" s="37">
        <v>179.2</v>
      </c>
      <c r="Z108" s="37">
        <v>181.7</v>
      </c>
      <c r="AA108" s="37">
        <v>115</v>
      </c>
      <c r="AB108" s="37">
        <v>163.9</v>
      </c>
      <c r="AC108" s="37">
        <v>177.1</v>
      </c>
      <c r="AD108" s="37">
        <v>154.5</v>
      </c>
      <c r="AE108" s="37">
        <v>170.4</v>
      </c>
      <c r="AF108" s="37">
        <v>183</v>
      </c>
      <c r="AG108" s="37">
        <v>182.7</v>
      </c>
      <c r="AH108" s="37">
        <v>189.8</v>
      </c>
      <c r="AI108" s="37">
        <v>184.2</v>
      </c>
      <c r="AJ108" s="37">
        <v>185.2</v>
      </c>
      <c r="AK108" s="37">
        <v>161.30000000000001</v>
      </c>
      <c r="AL108" s="37">
        <v>185.3</v>
      </c>
      <c r="AM108" s="37">
        <v>189.9</v>
      </c>
      <c r="AN108" s="37">
        <v>161.19999999999999</v>
      </c>
      <c r="AO108" s="37">
        <v>189</v>
      </c>
      <c r="AP108" s="37">
        <v>182.3</v>
      </c>
      <c r="AQ108" s="37">
        <v>188.6</v>
      </c>
      <c r="AR108" s="37">
        <v>155</v>
      </c>
      <c r="AS108" s="37">
        <v>153</v>
      </c>
      <c r="AT108" s="37">
        <v>183.8</v>
      </c>
      <c r="AU108" s="37">
        <v>188.2</v>
      </c>
      <c r="AV108" s="37">
        <v>177</v>
      </c>
      <c r="AW108" s="37">
        <v>147.30000000000001</v>
      </c>
      <c r="AX108" s="37">
        <v>124.2</v>
      </c>
      <c r="AY108" s="37">
        <v>188.5</v>
      </c>
      <c r="AZ108" s="37">
        <v>143.6</v>
      </c>
      <c r="BA108" s="37">
        <v>135.80000000000001</v>
      </c>
      <c r="BB108" s="37">
        <v>148.30000000000001</v>
      </c>
      <c r="BC108" s="37">
        <v>135</v>
      </c>
      <c r="BD108" s="37">
        <v>187.5</v>
      </c>
      <c r="BE108" s="37">
        <v>129.4</v>
      </c>
      <c r="BF108" s="37">
        <v>152</v>
      </c>
      <c r="BG108" s="37">
        <v>133.5</v>
      </c>
      <c r="BH108" s="37">
        <v>154.80000000000001</v>
      </c>
      <c r="BI108" s="37">
        <v>185.2</v>
      </c>
      <c r="BJ108" s="37">
        <v>154.9</v>
      </c>
      <c r="BK108" s="37">
        <v>160.5</v>
      </c>
      <c r="BL108" s="37">
        <v>159.9</v>
      </c>
      <c r="BM108" s="37">
        <v>191.9</v>
      </c>
      <c r="BN108" s="37">
        <v>163.69999999999999</v>
      </c>
      <c r="BO108" s="37">
        <v>186.6</v>
      </c>
      <c r="BP108" s="37">
        <v>157.1</v>
      </c>
      <c r="BQ108" s="37">
        <v>154.30000000000001</v>
      </c>
      <c r="BR108" s="37">
        <v>158.1</v>
      </c>
      <c r="BS108" s="37">
        <v>135.30000000000001</v>
      </c>
      <c r="BT108" s="37">
        <v>185</v>
      </c>
      <c r="BU108" s="37">
        <v>185.8</v>
      </c>
      <c r="BV108" s="37">
        <v>164.7</v>
      </c>
      <c r="BW108" s="37">
        <v>186.5</v>
      </c>
      <c r="BX108" s="37">
        <v>171.8</v>
      </c>
      <c r="BY108" s="37">
        <v>183.3</v>
      </c>
      <c r="BZ108" s="37">
        <v>174.7</v>
      </c>
      <c r="CA108" s="37">
        <v>171.1</v>
      </c>
      <c r="CB108" s="37">
        <v>171.1</v>
      </c>
      <c r="CC108" s="37">
        <v>176.4</v>
      </c>
      <c r="CD108" s="37">
        <v>153.80000000000001</v>
      </c>
      <c r="CE108" s="37">
        <v>185.8</v>
      </c>
      <c r="CF108" s="37">
        <v>148.9</v>
      </c>
      <c r="CG108" s="37">
        <v>171.7</v>
      </c>
      <c r="CH108" s="37">
        <v>185.3</v>
      </c>
      <c r="CI108" s="37">
        <v>187.6</v>
      </c>
      <c r="CJ108" s="37">
        <v>181.4</v>
      </c>
      <c r="CK108" s="37">
        <v>156.80000000000001</v>
      </c>
      <c r="CL108" s="37">
        <v>157.19999999999999</v>
      </c>
      <c r="CM108" s="37">
        <v>124</v>
      </c>
      <c r="CN108" s="37">
        <v>136.1</v>
      </c>
      <c r="CO108" s="37">
        <v>157.1</v>
      </c>
      <c r="CP108" s="37">
        <v>153</v>
      </c>
      <c r="CQ108" s="37">
        <v>157</v>
      </c>
      <c r="CR108" s="37">
        <v>190.1</v>
      </c>
      <c r="CS108" s="37">
        <v>189.6</v>
      </c>
      <c r="CT108" s="37">
        <v>186.4</v>
      </c>
      <c r="CU108" s="37">
        <v>172.2</v>
      </c>
      <c r="CV108" s="37">
        <v>187.9</v>
      </c>
      <c r="CW108" s="37">
        <v>183</v>
      </c>
      <c r="CX108" s="37">
        <v>16690.099999999999</v>
      </c>
    </row>
    <row r="109" spans="1:102">
      <c r="A109" s="37">
        <v>2006</v>
      </c>
      <c r="B109" s="37">
        <v>164.9</v>
      </c>
      <c r="C109" s="37">
        <v>145.4</v>
      </c>
      <c r="D109" s="37">
        <v>166.2</v>
      </c>
      <c r="E109" s="37">
        <v>157.69999999999999</v>
      </c>
      <c r="F109" s="37">
        <v>173.9</v>
      </c>
      <c r="G109" s="37">
        <v>171.4</v>
      </c>
      <c r="H109" s="37">
        <v>185.5</v>
      </c>
      <c r="I109" s="37">
        <v>172.7</v>
      </c>
      <c r="J109" s="37">
        <v>183.1</v>
      </c>
      <c r="K109" s="37">
        <v>180.8</v>
      </c>
      <c r="L109" s="37">
        <v>143.30000000000001</v>
      </c>
      <c r="M109" s="37">
        <v>176.6</v>
      </c>
      <c r="N109" s="37">
        <v>165.5</v>
      </c>
      <c r="O109" s="37">
        <v>162.5</v>
      </c>
      <c r="P109" s="37">
        <v>170.8</v>
      </c>
      <c r="Q109" s="37">
        <v>181.6</v>
      </c>
      <c r="R109" s="37">
        <v>169.1</v>
      </c>
      <c r="S109" s="37">
        <v>144.4</v>
      </c>
      <c r="T109" s="37">
        <v>174.6</v>
      </c>
      <c r="U109" s="37">
        <v>147</v>
      </c>
      <c r="V109" s="37">
        <v>159.6</v>
      </c>
      <c r="W109" s="37">
        <v>173.2</v>
      </c>
      <c r="X109" s="37">
        <v>173.8</v>
      </c>
      <c r="Y109" s="37">
        <v>138.69999999999999</v>
      </c>
      <c r="Z109" s="37">
        <v>164.3</v>
      </c>
      <c r="AA109" s="37">
        <v>161.5</v>
      </c>
      <c r="AB109" s="37">
        <v>157.5</v>
      </c>
      <c r="AC109" s="37">
        <v>180.5</v>
      </c>
      <c r="AD109" s="37">
        <v>159.19999999999999</v>
      </c>
      <c r="AE109" s="37">
        <v>159</v>
      </c>
      <c r="AF109" s="37">
        <v>182.6</v>
      </c>
      <c r="AG109" s="37">
        <v>165.9</v>
      </c>
      <c r="AH109" s="37">
        <v>173.9</v>
      </c>
      <c r="AI109" s="37">
        <v>165</v>
      </c>
      <c r="AJ109" s="37">
        <v>177.6</v>
      </c>
      <c r="AK109" s="37">
        <v>146.30000000000001</v>
      </c>
      <c r="AL109" s="37">
        <v>170.6</v>
      </c>
      <c r="AM109" s="37">
        <v>176.8</v>
      </c>
      <c r="AN109" s="37">
        <v>159.19999999999999</v>
      </c>
      <c r="AO109" s="37">
        <v>184.7</v>
      </c>
      <c r="AP109" s="37">
        <v>175.9</v>
      </c>
      <c r="AQ109" s="37">
        <v>183.5</v>
      </c>
      <c r="AR109" s="37">
        <v>142.1</v>
      </c>
      <c r="AS109" s="37">
        <v>167.9</v>
      </c>
      <c r="AT109" s="37">
        <v>165.3</v>
      </c>
      <c r="AU109" s="37">
        <v>181.3</v>
      </c>
      <c r="AV109" s="37">
        <v>125.5</v>
      </c>
      <c r="AW109" s="37">
        <v>178.1</v>
      </c>
      <c r="AX109" s="37">
        <v>166.5</v>
      </c>
      <c r="AY109" s="37">
        <v>173.9</v>
      </c>
      <c r="AZ109" s="37">
        <v>170.7</v>
      </c>
      <c r="BA109" s="37">
        <v>171.8</v>
      </c>
      <c r="BB109" s="37">
        <v>175.5</v>
      </c>
      <c r="BC109" s="37">
        <v>166.6</v>
      </c>
      <c r="BD109" s="37">
        <v>177.2</v>
      </c>
      <c r="BE109" s="37">
        <v>144.1</v>
      </c>
      <c r="BF109" s="37">
        <v>176.2</v>
      </c>
      <c r="BG109" s="37">
        <v>170.1</v>
      </c>
      <c r="BH109" s="37">
        <v>137.80000000000001</v>
      </c>
      <c r="BI109" s="37">
        <v>163.9</v>
      </c>
      <c r="BJ109" s="37">
        <v>158.4</v>
      </c>
      <c r="BK109" s="37">
        <v>166</v>
      </c>
      <c r="BL109" s="37">
        <v>156.30000000000001</v>
      </c>
      <c r="BM109" s="37">
        <v>184.3</v>
      </c>
      <c r="BN109" s="37">
        <v>159.5</v>
      </c>
      <c r="BO109" s="37">
        <v>170.5</v>
      </c>
      <c r="BP109" s="37">
        <v>109.3</v>
      </c>
      <c r="BQ109" s="37">
        <v>137</v>
      </c>
      <c r="BR109" s="37">
        <v>163.9</v>
      </c>
      <c r="BS109" s="37">
        <v>166.4</v>
      </c>
      <c r="BT109" s="37">
        <v>166</v>
      </c>
      <c r="BU109" s="37">
        <v>165.4</v>
      </c>
      <c r="BV109" s="37">
        <v>152.5</v>
      </c>
      <c r="BW109" s="37">
        <v>163</v>
      </c>
      <c r="BX109" s="37">
        <v>137.1</v>
      </c>
      <c r="BY109" s="37">
        <v>166.5</v>
      </c>
      <c r="BZ109" s="37">
        <v>171.9</v>
      </c>
      <c r="CA109" s="37">
        <v>171.6</v>
      </c>
      <c r="CB109" s="37">
        <v>171.6</v>
      </c>
      <c r="CC109" s="37">
        <v>182.3</v>
      </c>
      <c r="CD109" s="37">
        <v>142.30000000000001</v>
      </c>
      <c r="CE109" s="37">
        <v>134</v>
      </c>
      <c r="CF109" s="37">
        <v>170.5</v>
      </c>
      <c r="CG109" s="37">
        <v>171.2</v>
      </c>
      <c r="CH109" s="37">
        <v>162.9</v>
      </c>
      <c r="CI109" s="37">
        <v>184.1</v>
      </c>
      <c r="CJ109" s="37">
        <v>172.7</v>
      </c>
      <c r="CK109" s="37">
        <v>142.4</v>
      </c>
      <c r="CL109" s="37">
        <v>153.6</v>
      </c>
      <c r="CM109" s="37">
        <v>157.80000000000001</v>
      </c>
      <c r="CN109" s="37">
        <v>164.9</v>
      </c>
      <c r="CO109" s="37">
        <v>164.9</v>
      </c>
      <c r="CP109" s="37">
        <v>184.4</v>
      </c>
      <c r="CQ109" s="37">
        <v>145</v>
      </c>
      <c r="CR109" s="37">
        <v>173.3</v>
      </c>
      <c r="CS109" s="37">
        <v>173.9</v>
      </c>
      <c r="CT109" s="37">
        <v>171.9</v>
      </c>
      <c r="CU109" s="37">
        <v>129.4</v>
      </c>
      <c r="CV109" s="37">
        <v>172.5</v>
      </c>
      <c r="CW109" s="37">
        <v>181.5</v>
      </c>
      <c r="CX109" s="37">
        <v>16281.899999999994</v>
      </c>
    </row>
    <row r="110" spans="1:102">
      <c r="A110" s="37">
        <v>2007</v>
      </c>
      <c r="B110" s="37">
        <v>160.69999999999999</v>
      </c>
      <c r="C110" s="37">
        <v>153.4</v>
      </c>
      <c r="D110" s="37">
        <v>167.1</v>
      </c>
      <c r="E110" s="37">
        <v>152</v>
      </c>
      <c r="F110" s="37">
        <v>160.69999999999999</v>
      </c>
      <c r="G110" s="37">
        <v>180.2</v>
      </c>
      <c r="H110" s="37">
        <v>176.7</v>
      </c>
      <c r="I110" s="37">
        <v>182.2</v>
      </c>
      <c r="J110" s="37">
        <v>181.4</v>
      </c>
      <c r="K110" s="37">
        <v>173.9</v>
      </c>
      <c r="L110" s="37">
        <v>163</v>
      </c>
      <c r="M110" s="37">
        <v>176.2</v>
      </c>
      <c r="N110" s="37">
        <v>180.2</v>
      </c>
      <c r="O110" s="37">
        <v>169.3</v>
      </c>
      <c r="P110" s="37">
        <v>157.5</v>
      </c>
      <c r="Q110" s="37">
        <v>184.2</v>
      </c>
      <c r="R110" s="37">
        <v>173.2</v>
      </c>
      <c r="S110" s="37">
        <v>166.5</v>
      </c>
      <c r="T110" s="37">
        <v>168.8</v>
      </c>
      <c r="U110" s="37">
        <v>151.30000000000001</v>
      </c>
      <c r="V110" s="37">
        <v>163.6</v>
      </c>
      <c r="W110" s="37">
        <v>173.6</v>
      </c>
      <c r="X110" s="37">
        <v>182.7</v>
      </c>
      <c r="Y110" s="37">
        <v>165.5</v>
      </c>
      <c r="Z110" s="37">
        <v>167.5</v>
      </c>
      <c r="AA110" s="37">
        <v>157.4</v>
      </c>
      <c r="AB110" s="37">
        <v>155.5</v>
      </c>
      <c r="AC110" s="37">
        <v>179.8</v>
      </c>
      <c r="AD110" s="37">
        <v>198.5</v>
      </c>
      <c r="AE110" s="37">
        <v>165.8</v>
      </c>
      <c r="AF110" s="37">
        <v>182</v>
      </c>
      <c r="AG110" s="37">
        <v>175.7</v>
      </c>
      <c r="AH110" s="37">
        <v>171.3</v>
      </c>
      <c r="AI110" s="37">
        <v>170.1</v>
      </c>
      <c r="AJ110" s="37">
        <v>176.6</v>
      </c>
      <c r="AK110" s="37">
        <v>150.69999999999999</v>
      </c>
      <c r="AL110" s="37">
        <v>179.9</v>
      </c>
      <c r="AM110" s="37">
        <v>176</v>
      </c>
      <c r="AN110" s="37">
        <v>158.80000000000001</v>
      </c>
      <c r="AO110" s="37">
        <v>180.5</v>
      </c>
      <c r="AP110" s="37">
        <v>178.6</v>
      </c>
      <c r="AQ110" s="37">
        <v>177.3</v>
      </c>
      <c r="AR110" s="37">
        <v>161.80000000000001</v>
      </c>
      <c r="AS110" s="37">
        <v>181.5</v>
      </c>
      <c r="AT110" s="37">
        <v>169.8</v>
      </c>
      <c r="AU110" s="37">
        <v>177.5</v>
      </c>
      <c r="AV110" s="37">
        <v>169.4</v>
      </c>
      <c r="AW110" s="37">
        <v>178</v>
      </c>
      <c r="AX110" s="37">
        <v>169.4</v>
      </c>
      <c r="AY110" s="37">
        <v>180.9</v>
      </c>
      <c r="AZ110" s="37">
        <v>159.9</v>
      </c>
      <c r="BA110" s="37">
        <v>171.1</v>
      </c>
      <c r="BB110" s="37">
        <v>181.2</v>
      </c>
      <c r="BC110" s="37">
        <v>174.5</v>
      </c>
      <c r="BD110" s="37">
        <v>178.6</v>
      </c>
      <c r="BE110" s="37">
        <v>177.5</v>
      </c>
      <c r="BF110" s="37">
        <v>176.7</v>
      </c>
      <c r="BG110" s="37">
        <v>178</v>
      </c>
      <c r="BH110" s="37">
        <v>141.9</v>
      </c>
      <c r="BI110" s="37">
        <v>163.69999999999999</v>
      </c>
      <c r="BJ110" s="37">
        <v>162.6</v>
      </c>
      <c r="BK110" s="37">
        <v>179.9</v>
      </c>
      <c r="BL110" s="37">
        <v>165.9</v>
      </c>
      <c r="BM110" s="37">
        <v>185.9</v>
      </c>
      <c r="BN110" s="37">
        <v>147.4</v>
      </c>
      <c r="BO110" s="37">
        <v>174.2</v>
      </c>
      <c r="BP110" s="37">
        <v>149.30000000000001</v>
      </c>
      <c r="BQ110" s="37">
        <v>161.30000000000001</v>
      </c>
      <c r="BR110" s="37">
        <v>145.1</v>
      </c>
      <c r="BS110" s="37">
        <v>180.6</v>
      </c>
      <c r="BT110" s="37">
        <v>167.7</v>
      </c>
      <c r="BU110" s="37">
        <v>171.4</v>
      </c>
      <c r="BV110" s="37">
        <v>139.5</v>
      </c>
      <c r="BW110" s="37">
        <v>170.8</v>
      </c>
      <c r="BX110" s="37">
        <v>150.80000000000001</v>
      </c>
      <c r="BY110" s="37">
        <v>167.1</v>
      </c>
      <c r="BZ110" s="37">
        <v>177.8</v>
      </c>
      <c r="CA110" s="37">
        <v>162.4</v>
      </c>
      <c r="CB110" s="37">
        <v>162.4</v>
      </c>
      <c r="CC110" s="37">
        <v>182.6</v>
      </c>
      <c r="CD110" s="37">
        <v>140.5</v>
      </c>
      <c r="CE110" s="37">
        <v>173.9</v>
      </c>
      <c r="CF110" s="37">
        <v>182.2</v>
      </c>
      <c r="CG110" s="37">
        <v>167.3</v>
      </c>
      <c r="CH110" s="37">
        <v>156.9</v>
      </c>
      <c r="CI110" s="37">
        <v>180.7</v>
      </c>
      <c r="CJ110" s="37">
        <v>174.8</v>
      </c>
      <c r="CK110" s="37">
        <v>137.6</v>
      </c>
      <c r="CL110" s="37">
        <v>154.1</v>
      </c>
      <c r="CM110" s="37">
        <v>165.8</v>
      </c>
      <c r="CN110" s="37">
        <v>167.1</v>
      </c>
      <c r="CO110" s="37">
        <v>157.4</v>
      </c>
      <c r="CP110" s="37">
        <v>174.1</v>
      </c>
      <c r="CQ110" s="37">
        <v>150.19999999999999</v>
      </c>
      <c r="CR110" s="37">
        <v>182.6</v>
      </c>
      <c r="CS110" s="37">
        <v>186.1</v>
      </c>
      <c r="CT110" s="37">
        <v>174</v>
      </c>
      <c r="CU110" s="37">
        <v>153.6</v>
      </c>
      <c r="CV110" s="37">
        <v>174.8</v>
      </c>
      <c r="CW110" s="37">
        <v>182.4</v>
      </c>
      <c r="CX110" s="37">
        <v>16735.700000000004</v>
      </c>
    </row>
    <row r="111" spans="1:102">
      <c r="A111" s="37">
        <v>2008</v>
      </c>
      <c r="B111" s="37">
        <v>169</v>
      </c>
      <c r="C111" s="37">
        <v>156</v>
      </c>
      <c r="D111" s="37">
        <v>170</v>
      </c>
      <c r="E111" s="37">
        <v>118</v>
      </c>
      <c r="F111" s="37">
        <v>181</v>
      </c>
      <c r="G111" s="37">
        <v>179</v>
      </c>
      <c r="H111" s="37">
        <v>165</v>
      </c>
      <c r="I111" s="37">
        <v>166</v>
      </c>
      <c r="J111" s="37">
        <v>161</v>
      </c>
      <c r="K111" s="37">
        <v>167</v>
      </c>
      <c r="L111" s="37">
        <v>179</v>
      </c>
      <c r="M111" s="37">
        <v>175</v>
      </c>
      <c r="N111" s="37">
        <v>178</v>
      </c>
      <c r="O111" s="37">
        <v>179</v>
      </c>
      <c r="P111" s="37">
        <v>174</v>
      </c>
      <c r="Q111" s="37">
        <v>180</v>
      </c>
      <c r="R111" s="37">
        <v>166</v>
      </c>
      <c r="S111" s="37">
        <v>196</v>
      </c>
      <c r="T111" s="37">
        <v>159</v>
      </c>
      <c r="U111" s="37">
        <v>109</v>
      </c>
      <c r="V111" s="37">
        <v>175</v>
      </c>
      <c r="W111" s="37">
        <v>171</v>
      </c>
      <c r="X111" s="37">
        <v>181</v>
      </c>
      <c r="Y111" s="37">
        <v>191</v>
      </c>
      <c r="Z111" s="37">
        <v>171</v>
      </c>
      <c r="AA111" s="37">
        <v>142</v>
      </c>
      <c r="AB111" s="37">
        <v>112</v>
      </c>
      <c r="AC111" s="37">
        <v>159</v>
      </c>
      <c r="AD111" s="37">
        <v>186</v>
      </c>
      <c r="AE111" s="37">
        <v>168</v>
      </c>
      <c r="AF111" s="37">
        <v>158</v>
      </c>
      <c r="AG111" s="37">
        <v>168</v>
      </c>
      <c r="AH111" s="37">
        <v>167</v>
      </c>
      <c r="AI111" s="37">
        <v>171</v>
      </c>
      <c r="AJ111" s="37">
        <v>167</v>
      </c>
      <c r="AK111" s="37">
        <v>147</v>
      </c>
      <c r="AL111" s="37">
        <v>159</v>
      </c>
      <c r="AM111" s="37">
        <v>181</v>
      </c>
      <c r="AN111" s="37">
        <v>171</v>
      </c>
      <c r="AO111" s="37">
        <v>157</v>
      </c>
      <c r="AP111" s="37">
        <v>171</v>
      </c>
      <c r="AQ111" s="37">
        <v>159</v>
      </c>
      <c r="AR111" s="37">
        <v>176</v>
      </c>
      <c r="AS111" s="37">
        <v>178</v>
      </c>
      <c r="AT111" s="37">
        <v>164</v>
      </c>
      <c r="AU111" s="37">
        <v>172</v>
      </c>
      <c r="AV111" s="37">
        <v>196</v>
      </c>
      <c r="AW111" s="37">
        <v>173</v>
      </c>
      <c r="AX111" s="37">
        <v>169</v>
      </c>
      <c r="AY111" s="37">
        <v>182</v>
      </c>
      <c r="AZ111" s="37">
        <v>167</v>
      </c>
      <c r="BA111" s="37">
        <v>161</v>
      </c>
      <c r="BB111" s="37">
        <v>167</v>
      </c>
      <c r="BC111" s="37">
        <v>157</v>
      </c>
      <c r="BD111" s="37">
        <v>171</v>
      </c>
      <c r="BE111" s="37">
        <v>173</v>
      </c>
      <c r="BF111" s="37">
        <v>172</v>
      </c>
      <c r="BG111" s="37">
        <v>174</v>
      </c>
      <c r="BH111" s="37">
        <v>114</v>
      </c>
      <c r="BI111" s="37">
        <v>190</v>
      </c>
      <c r="BJ111" s="37">
        <v>165</v>
      </c>
      <c r="BK111" s="37">
        <v>176</v>
      </c>
      <c r="BL111" s="37">
        <v>143</v>
      </c>
      <c r="BM111" s="37">
        <v>180</v>
      </c>
      <c r="BN111" s="37">
        <v>156</v>
      </c>
      <c r="BO111" s="37">
        <v>174</v>
      </c>
      <c r="BP111" s="37">
        <v>171</v>
      </c>
      <c r="BQ111" s="37">
        <v>136</v>
      </c>
      <c r="BR111" s="37">
        <v>160</v>
      </c>
      <c r="BS111" s="37">
        <v>166</v>
      </c>
      <c r="BT111" s="37">
        <v>195</v>
      </c>
      <c r="BU111" s="37">
        <v>175</v>
      </c>
      <c r="BV111" s="37">
        <v>133</v>
      </c>
      <c r="BW111" s="37">
        <v>176</v>
      </c>
      <c r="BX111" s="37">
        <v>191</v>
      </c>
      <c r="BY111" s="37">
        <v>178</v>
      </c>
      <c r="BZ111" s="37">
        <v>154</v>
      </c>
      <c r="CA111" s="37">
        <v>178</v>
      </c>
      <c r="CB111" s="37">
        <v>178</v>
      </c>
      <c r="CC111" s="37">
        <v>170</v>
      </c>
      <c r="CD111" s="37">
        <v>115</v>
      </c>
      <c r="CE111" s="37">
        <v>184</v>
      </c>
      <c r="CF111" s="37">
        <v>184</v>
      </c>
      <c r="CG111" s="37">
        <v>190</v>
      </c>
      <c r="CH111" s="37">
        <v>195</v>
      </c>
      <c r="CI111" s="37">
        <v>160</v>
      </c>
      <c r="CJ111" s="37">
        <v>179</v>
      </c>
      <c r="CK111" s="37">
        <v>135</v>
      </c>
      <c r="CL111" s="37">
        <v>148</v>
      </c>
      <c r="CM111" s="37">
        <v>146</v>
      </c>
      <c r="CN111" s="37">
        <v>138</v>
      </c>
      <c r="CO111" s="37">
        <v>135</v>
      </c>
      <c r="CP111" s="37">
        <v>180</v>
      </c>
      <c r="CQ111" s="37">
        <v>103</v>
      </c>
      <c r="CR111" s="37">
        <v>167</v>
      </c>
      <c r="CS111" s="37">
        <v>177</v>
      </c>
      <c r="CT111" s="37">
        <v>171</v>
      </c>
      <c r="CU111" s="37">
        <v>185</v>
      </c>
      <c r="CV111" s="37">
        <v>171</v>
      </c>
      <c r="CW111" s="37">
        <v>164</v>
      </c>
      <c r="CX111" s="37">
        <v>16419</v>
      </c>
    </row>
    <row r="112" spans="1:102">
      <c r="A112" s="37">
        <v>2009</v>
      </c>
      <c r="B112" s="37">
        <v>181</v>
      </c>
      <c r="C112" s="37">
        <v>169</v>
      </c>
      <c r="D112" s="37">
        <v>180</v>
      </c>
      <c r="E112" s="37">
        <v>154</v>
      </c>
      <c r="F112" s="37">
        <v>191</v>
      </c>
      <c r="G112" s="37">
        <v>186</v>
      </c>
      <c r="H112" s="37">
        <v>174</v>
      </c>
      <c r="I112" s="37">
        <v>184</v>
      </c>
      <c r="J112" s="37">
        <v>190</v>
      </c>
      <c r="K112" s="37">
        <v>171</v>
      </c>
      <c r="L112" s="37">
        <v>192</v>
      </c>
      <c r="M112" s="37">
        <v>183</v>
      </c>
      <c r="N112" s="37">
        <v>169</v>
      </c>
      <c r="O112" s="37">
        <v>201</v>
      </c>
      <c r="P112" s="37">
        <v>184</v>
      </c>
      <c r="Q112" s="37">
        <v>193</v>
      </c>
      <c r="R112" s="37">
        <v>171</v>
      </c>
      <c r="S112" s="37">
        <v>203</v>
      </c>
      <c r="T112" s="37">
        <v>170</v>
      </c>
      <c r="U112" s="37">
        <v>140</v>
      </c>
      <c r="V112" s="37">
        <v>185</v>
      </c>
      <c r="W112" s="37">
        <v>173</v>
      </c>
      <c r="X112" s="37">
        <v>192</v>
      </c>
      <c r="Y112" s="37">
        <v>200</v>
      </c>
      <c r="Z112" s="37">
        <v>185</v>
      </c>
      <c r="AA112" s="37">
        <v>144</v>
      </c>
      <c r="AB112" s="37">
        <v>145</v>
      </c>
      <c r="AC112" s="37">
        <v>177</v>
      </c>
      <c r="AD112" s="37">
        <v>168</v>
      </c>
      <c r="AE112" s="37">
        <v>186</v>
      </c>
      <c r="AF112" s="37">
        <v>185</v>
      </c>
      <c r="AG112" s="37">
        <v>191</v>
      </c>
      <c r="AH112" s="37">
        <v>159</v>
      </c>
      <c r="AI112" s="37">
        <v>175</v>
      </c>
      <c r="AJ112" s="37">
        <v>168</v>
      </c>
      <c r="AK112" s="37">
        <v>189</v>
      </c>
      <c r="AL112" s="37">
        <v>189</v>
      </c>
      <c r="AM112" s="37">
        <v>179</v>
      </c>
      <c r="AN112" s="37">
        <v>174</v>
      </c>
      <c r="AO112" s="37">
        <v>168</v>
      </c>
      <c r="AP112" s="37">
        <v>179</v>
      </c>
      <c r="AQ112" s="37">
        <v>164</v>
      </c>
      <c r="AR112" s="37">
        <v>198</v>
      </c>
      <c r="AS112" s="37">
        <v>157</v>
      </c>
      <c r="AT112" s="37">
        <v>171</v>
      </c>
      <c r="AU112" s="37">
        <v>192</v>
      </c>
      <c r="AV112" s="37">
        <v>207</v>
      </c>
      <c r="AW112" s="37">
        <v>181</v>
      </c>
      <c r="AX112" s="37">
        <v>171</v>
      </c>
      <c r="AY112" s="37">
        <v>182</v>
      </c>
      <c r="AZ112" s="37">
        <v>151</v>
      </c>
      <c r="BA112" s="37">
        <v>180</v>
      </c>
      <c r="BB112" s="37">
        <v>191</v>
      </c>
      <c r="BC112" s="37">
        <v>169</v>
      </c>
      <c r="BD112" s="37">
        <v>193</v>
      </c>
      <c r="BE112" s="37">
        <v>169</v>
      </c>
      <c r="BF112" s="37">
        <v>191</v>
      </c>
      <c r="BG112" s="37">
        <v>159</v>
      </c>
      <c r="BH112" s="37">
        <v>138</v>
      </c>
      <c r="BI112" s="37">
        <v>194</v>
      </c>
      <c r="BJ112" s="37">
        <v>169</v>
      </c>
      <c r="BK112" s="37">
        <v>184</v>
      </c>
      <c r="BL112" s="37">
        <v>166</v>
      </c>
      <c r="BM112" s="37">
        <v>179</v>
      </c>
      <c r="BN112" s="37">
        <v>193</v>
      </c>
      <c r="BO112" s="37">
        <v>178</v>
      </c>
      <c r="BP112" s="37">
        <v>201</v>
      </c>
      <c r="BQ112" s="37">
        <v>157</v>
      </c>
      <c r="BR112" s="37">
        <v>193</v>
      </c>
      <c r="BS112" s="37">
        <v>168</v>
      </c>
      <c r="BT112" s="37">
        <v>199</v>
      </c>
      <c r="BU112" s="37">
        <v>195</v>
      </c>
      <c r="BV112" s="37">
        <v>178</v>
      </c>
      <c r="BW112" s="37">
        <v>189</v>
      </c>
      <c r="BX112" s="37">
        <v>202</v>
      </c>
      <c r="BY112" s="37">
        <v>191</v>
      </c>
      <c r="BZ112" s="37">
        <v>179</v>
      </c>
      <c r="CA112" s="37">
        <v>194</v>
      </c>
      <c r="CB112" s="37">
        <v>194</v>
      </c>
      <c r="CC112" s="37">
        <v>185</v>
      </c>
      <c r="CD112" s="37">
        <v>135</v>
      </c>
      <c r="CE112" s="37">
        <v>185</v>
      </c>
      <c r="CF112" s="37">
        <v>185</v>
      </c>
      <c r="CG112" s="37">
        <v>204</v>
      </c>
      <c r="CH112" s="37">
        <v>203</v>
      </c>
      <c r="CI112" s="37">
        <v>175</v>
      </c>
      <c r="CJ112" s="37">
        <v>183</v>
      </c>
      <c r="CK112" s="37">
        <v>151</v>
      </c>
      <c r="CL112" s="37">
        <v>155</v>
      </c>
      <c r="CM112" s="37">
        <v>150</v>
      </c>
      <c r="CN112" s="37">
        <v>158</v>
      </c>
      <c r="CO112" s="37">
        <v>161</v>
      </c>
      <c r="CP112" s="37">
        <v>172</v>
      </c>
      <c r="CQ112" s="37">
        <v>144</v>
      </c>
      <c r="CR112" s="37">
        <v>178</v>
      </c>
      <c r="CS112" s="37">
        <v>181</v>
      </c>
      <c r="CT112" s="37">
        <v>172</v>
      </c>
      <c r="CU112" s="37">
        <v>187</v>
      </c>
      <c r="CV112" s="37">
        <v>182</v>
      </c>
      <c r="CW112" s="37">
        <v>180</v>
      </c>
      <c r="CX112" s="37">
        <v>17596</v>
      </c>
    </row>
    <row r="113" spans="1:102">
      <c r="A113" s="37">
        <v>2010</v>
      </c>
      <c r="B113" s="37">
        <v>139.1</v>
      </c>
      <c r="C113" s="37">
        <v>139.30000000000001</v>
      </c>
      <c r="D113" s="37">
        <v>175.8</v>
      </c>
      <c r="E113" s="37">
        <v>75.2</v>
      </c>
      <c r="F113" s="37">
        <v>160.30000000000001</v>
      </c>
      <c r="G113" s="37">
        <v>179</v>
      </c>
      <c r="H113" s="37">
        <v>170.4</v>
      </c>
      <c r="I113" s="37">
        <v>162.5</v>
      </c>
      <c r="J113" s="37">
        <v>174.6</v>
      </c>
      <c r="K113" s="37">
        <v>167.5</v>
      </c>
      <c r="L113" s="37">
        <v>178.3</v>
      </c>
      <c r="M113" s="37">
        <v>180.5</v>
      </c>
      <c r="N113" s="37">
        <v>173.3</v>
      </c>
      <c r="O113" s="37">
        <v>182</v>
      </c>
      <c r="P113" s="37">
        <v>155.1</v>
      </c>
      <c r="Q113" s="37">
        <v>174.4</v>
      </c>
      <c r="R113" s="37">
        <v>173</v>
      </c>
      <c r="S113" s="37">
        <v>186.9</v>
      </c>
      <c r="T113" s="37">
        <v>182</v>
      </c>
      <c r="U113" s="37">
        <v>84.5</v>
      </c>
      <c r="V113" s="37">
        <v>177.6</v>
      </c>
      <c r="W113" s="37">
        <v>176.9</v>
      </c>
      <c r="X113" s="37">
        <v>171.2</v>
      </c>
      <c r="Y113" s="37">
        <v>185.8</v>
      </c>
      <c r="Z113" s="37">
        <v>141.9</v>
      </c>
      <c r="AA113" s="37">
        <v>84</v>
      </c>
      <c r="AB113" s="37">
        <v>94.3</v>
      </c>
      <c r="AC113" s="37">
        <v>175.8</v>
      </c>
      <c r="AD113" s="37">
        <v>112.1</v>
      </c>
      <c r="AE113" s="37">
        <v>181</v>
      </c>
      <c r="AF113" s="37">
        <v>170.4</v>
      </c>
      <c r="AG113" s="37">
        <v>183.1</v>
      </c>
      <c r="AH113" s="37">
        <v>166.5</v>
      </c>
      <c r="AI113" s="37">
        <v>177.8</v>
      </c>
      <c r="AJ113" s="37">
        <v>168</v>
      </c>
      <c r="AK113" s="37">
        <v>152.69999999999999</v>
      </c>
      <c r="AL113" s="37">
        <v>167.3</v>
      </c>
      <c r="AM113" s="37">
        <v>192.9</v>
      </c>
      <c r="AN113" s="37">
        <v>141.30000000000001</v>
      </c>
      <c r="AO113" s="37">
        <v>169.6</v>
      </c>
      <c r="AP113" s="37">
        <v>176.9</v>
      </c>
      <c r="AQ113" s="37">
        <v>185.8</v>
      </c>
      <c r="AR113" s="37">
        <v>159.4</v>
      </c>
      <c r="AS113" s="37">
        <v>109</v>
      </c>
      <c r="AT113" s="37">
        <v>191.4</v>
      </c>
      <c r="AU113" s="37">
        <v>153.19999999999999</v>
      </c>
      <c r="AV113" s="37">
        <v>191.8</v>
      </c>
      <c r="AW113" s="37">
        <v>158.5</v>
      </c>
      <c r="AX113" s="37">
        <v>157.19999999999999</v>
      </c>
      <c r="AY113" s="37">
        <v>152.69999999999999</v>
      </c>
      <c r="AZ113" s="37">
        <v>98.5</v>
      </c>
      <c r="BA113" s="37">
        <v>150.9</v>
      </c>
      <c r="BB113" s="37">
        <v>168.9</v>
      </c>
      <c r="BC113" s="37">
        <v>111.2</v>
      </c>
      <c r="BD113" s="37">
        <v>184</v>
      </c>
      <c r="BE113" s="37">
        <v>103.2</v>
      </c>
      <c r="BF113" s="37">
        <v>170.3</v>
      </c>
      <c r="BG113" s="37">
        <v>125.1</v>
      </c>
      <c r="BH113" s="37">
        <v>71.2</v>
      </c>
      <c r="BI113" s="37">
        <v>195.2</v>
      </c>
      <c r="BJ113" s="37">
        <v>124.6</v>
      </c>
      <c r="BK113" s="37">
        <v>116.6</v>
      </c>
      <c r="BL113" s="37">
        <v>112.7</v>
      </c>
      <c r="BM113" s="37">
        <v>183.3</v>
      </c>
      <c r="BN113" s="37">
        <v>160.19999999999999</v>
      </c>
      <c r="BO113" s="37">
        <v>190.5</v>
      </c>
      <c r="BP113" s="37">
        <v>168.7</v>
      </c>
      <c r="BQ113" s="37">
        <v>77.400000000000006</v>
      </c>
      <c r="BR113" s="37">
        <v>157</v>
      </c>
      <c r="BS113" s="37">
        <v>144.80000000000001</v>
      </c>
      <c r="BT113" s="37">
        <v>190.7</v>
      </c>
      <c r="BU113" s="37">
        <v>192.7</v>
      </c>
      <c r="BV113" s="37">
        <v>150.1</v>
      </c>
      <c r="BW113" s="37">
        <v>174</v>
      </c>
      <c r="BX113" s="37">
        <v>184.7</v>
      </c>
      <c r="BY113" s="37">
        <v>172.6</v>
      </c>
      <c r="BZ113" s="37">
        <v>139.4</v>
      </c>
      <c r="CA113" s="37">
        <v>164.8</v>
      </c>
      <c r="CB113" s="37">
        <v>164.8</v>
      </c>
      <c r="CC113" s="37">
        <v>153.19999999999999</v>
      </c>
      <c r="CD113" s="37">
        <v>94.1</v>
      </c>
      <c r="CE113" s="37">
        <v>189.7</v>
      </c>
      <c r="CF113" s="37">
        <v>151.9</v>
      </c>
      <c r="CG113" s="37">
        <v>171.6</v>
      </c>
      <c r="CH113" s="37">
        <v>196.5</v>
      </c>
      <c r="CI113" s="37">
        <v>163.9</v>
      </c>
      <c r="CJ113" s="37">
        <v>176.7</v>
      </c>
      <c r="CK113" s="37">
        <v>122.2</v>
      </c>
      <c r="CL113" s="37">
        <v>113.2</v>
      </c>
      <c r="CM113" s="37">
        <v>90.8</v>
      </c>
      <c r="CN113" s="37">
        <v>100.2</v>
      </c>
      <c r="CO113" s="37">
        <v>102.4</v>
      </c>
      <c r="CP113" s="37">
        <v>132.5</v>
      </c>
      <c r="CQ113" s="37">
        <v>73.099999999999994</v>
      </c>
      <c r="CR113" s="37">
        <v>168.4</v>
      </c>
      <c r="CS113" s="37">
        <v>184.1</v>
      </c>
      <c r="CT113" s="37">
        <v>190.5</v>
      </c>
      <c r="CU113" s="37">
        <v>164.3</v>
      </c>
      <c r="CV113" s="37">
        <v>193.2</v>
      </c>
      <c r="CW113" s="37">
        <v>150</v>
      </c>
      <c r="CX113" s="37">
        <v>15305.600000000009</v>
      </c>
    </row>
    <row r="114" spans="1:102">
      <c r="A114" s="37">
        <v>2011</v>
      </c>
      <c r="B114" s="37">
        <v>152.80000000000001</v>
      </c>
      <c r="C114" s="37">
        <v>151.69999999999999</v>
      </c>
      <c r="D114" s="37">
        <v>173.3</v>
      </c>
      <c r="E114" s="37">
        <v>120.1</v>
      </c>
      <c r="F114" s="37">
        <v>176.6</v>
      </c>
      <c r="G114" s="37">
        <v>157.19999999999999</v>
      </c>
      <c r="H114" s="37">
        <v>186.1</v>
      </c>
      <c r="I114" s="37">
        <v>182.5</v>
      </c>
      <c r="J114" s="37">
        <v>196.5</v>
      </c>
      <c r="K114" s="37">
        <v>187</v>
      </c>
      <c r="L114" s="37">
        <v>180.2</v>
      </c>
      <c r="M114" s="37">
        <v>186.7</v>
      </c>
      <c r="N114" s="37">
        <v>181.9</v>
      </c>
      <c r="O114" s="37">
        <v>180.2</v>
      </c>
      <c r="P114" s="37">
        <v>175.2</v>
      </c>
      <c r="Q114" s="37">
        <v>184.9</v>
      </c>
      <c r="R114" s="37">
        <v>169.3</v>
      </c>
      <c r="S114" s="37">
        <v>176.7</v>
      </c>
      <c r="T114" s="37">
        <v>188.8</v>
      </c>
      <c r="U114" s="37">
        <v>107.7</v>
      </c>
      <c r="V114" s="37">
        <v>185.4</v>
      </c>
      <c r="W114" s="37">
        <v>186.8</v>
      </c>
      <c r="X114" s="37">
        <v>180</v>
      </c>
      <c r="Y114" s="37">
        <v>181.8</v>
      </c>
      <c r="Z114" s="37">
        <v>172.1</v>
      </c>
      <c r="AA114" s="37">
        <v>97.8</v>
      </c>
      <c r="AB114" s="37">
        <v>126.1</v>
      </c>
      <c r="AC114" s="37">
        <v>186.5</v>
      </c>
      <c r="AD114" s="37">
        <v>146.6</v>
      </c>
      <c r="AE114" s="37">
        <v>169.3</v>
      </c>
      <c r="AF114" s="37">
        <v>185.1</v>
      </c>
      <c r="AG114" s="37">
        <v>169.6</v>
      </c>
      <c r="AH114" s="37">
        <v>186.6</v>
      </c>
      <c r="AI114" s="37">
        <v>181.1</v>
      </c>
      <c r="AJ114" s="37">
        <v>189.7</v>
      </c>
      <c r="AK114" s="37">
        <v>155.6</v>
      </c>
      <c r="AL114" s="37">
        <v>183.4</v>
      </c>
      <c r="AM114" s="37">
        <v>172.8</v>
      </c>
      <c r="AN114" s="37">
        <v>169.4</v>
      </c>
      <c r="AO114" s="37">
        <v>180.6</v>
      </c>
      <c r="AP114" s="37">
        <v>179.8</v>
      </c>
      <c r="AQ114" s="37">
        <v>186.7</v>
      </c>
      <c r="AR114" s="37">
        <v>169.9</v>
      </c>
      <c r="AS114" s="37">
        <v>123.2</v>
      </c>
      <c r="AT114" s="37">
        <v>185.8</v>
      </c>
      <c r="AU114" s="37">
        <v>185.5</v>
      </c>
      <c r="AV114" s="37">
        <v>182.9</v>
      </c>
      <c r="AW114" s="37">
        <v>171.6</v>
      </c>
      <c r="AX114" s="37">
        <v>178.3</v>
      </c>
      <c r="AY114" s="37">
        <v>171.1</v>
      </c>
      <c r="AZ114" s="37">
        <v>112.4</v>
      </c>
      <c r="BA114" s="37">
        <v>171.9</v>
      </c>
      <c r="BB114" s="37">
        <v>171.4</v>
      </c>
      <c r="BC114" s="37">
        <v>152.4</v>
      </c>
      <c r="BD114" s="37">
        <v>179.9</v>
      </c>
      <c r="BE114" s="37">
        <v>105.2</v>
      </c>
      <c r="BF114" s="37">
        <v>169.1</v>
      </c>
      <c r="BG114" s="37">
        <v>148.9</v>
      </c>
      <c r="BH114" s="37">
        <v>114.9</v>
      </c>
      <c r="BI114" s="37">
        <v>185.4</v>
      </c>
      <c r="BJ114" s="37">
        <v>145.1</v>
      </c>
      <c r="BK114" s="37">
        <v>165</v>
      </c>
      <c r="BL114" s="37">
        <v>152.6</v>
      </c>
      <c r="BM114" s="37">
        <v>166.3</v>
      </c>
      <c r="BN114" s="37">
        <v>155</v>
      </c>
      <c r="BO114" s="37">
        <v>180.1</v>
      </c>
      <c r="BP114" s="37">
        <v>158.30000000000001</v>
      </c>
      <c r="BQ114" s="37">
        <v>112.5</v>
      </c>
      <c r="BR114" s="37">
        <v>153.19999999999999</v>
      </c>
      <c r="BS114" s="37">
        <v>164.6</v>
      </c>
      <c r="BT114" s="37">
        <v>185.1</v>
      </c>
      <c r="BU114" s="37">
        <v>184.4</v>
      </c>
      <c r="BV114" s="37">
        <v>136.19999999999999</v>
      </c>
      <c r="BW114" s="37">
        <v>174.6</v>
      </c>
      <c r="BX114" s="37">
        <v>164.5</v>
      </c>
      <c r="BY114" s="37">
        <v>181.2</v>
      </c>
      <c r="BZ114" s="37">
        <v>160.6</v>
      </c>
      <c r="CA114" s="37">
        <v>170.9</v>
      </c>
      <c r="CB114" s="37">
        <v>170.9</v>
      </c>
      <c r="CC114" s="37">
        <v>179</v>
      </c>
      <c r="CD114" s="37">
        <v>118.7</v>
      </c>
      <c r="CE114" s="37">
        <v>183.4</v>
      </c>
      <c r="CF114" s="37">
        <v>174.2</v>
      </c>
      <c r="CG114" s="37">
        <v>173.6</v>
      </c>
      <c r="CH114" s="37">
        <v>177.6</v>
      </c>
      <c r="CI114" s="37">
        <v>163.19999999999999</v>
      </c>
      <c r="CJ114" s="37">
        <v>162</v>
      </c>
      <c r="CK114" s="37">
        <v>140.5</v>
      </c>
      <c r="CL114" s="37">
        <v>132.6</v>
      </c>
      <c r="CM114" s="37">
        <v>100.9</v>
      </c>
      <c r="CN114" s="37">
        <v>127.3</v>
      </c>
      <c r="CO114" s="37">
        <v>129.1</v>
      </c>
      <c r="CP114" s="37">
        <v>156.30000000000001</v>
      </c>
      <c r="CQ114" s="37">
        <v>126</v>
      </c>
      <c r="CR114" s="37">
        <v>190.6</v>
      </c>
      <c r="CS114" s="37">
        <v>176.6</v>
      </c>
      <c r="CT114" s="37">
        <v>186.2</v>
      </c>
      <c r="CU114" s="37">
        <v>173.3</v>
      </c>
      <c r="CV114" s="37">
        <v>173</v>
      </c>
      <c r="CW114" s="37">
        <v>189.9</v>
      </c>
      <c r="CX114" s="37">
        <v>16312.200000000004</v>
      </c>
    </row>
    <row r="115" spans="1:102">
      <c r="A115" s="37">
        <v>2012</v>
      </c>
      <c r="B115" s="37">
        <v>104.4</v>
      </c>
      <c r="C115" s="37">
        <v>109.8</v>
      </c>
      <c r="D115" s="37">
        <v>153.6</v>
      </c>
      <c r="E115" s="37">
        <v>44.5</v>
      </c>
      <c r="F115" s="37">
        <v>114.8</v>
      </c>
      <c r="G115" s="37">
        <v>129.30000000000001</v>
      </c>
      <c r="H115" s="37">
        <v>126.4</v>
      </c>
      <c r="I115" s="37">
        <v>147.1</v>
      </c>
      <c r="J115" s="37">
        <v>133.30000000000001</v>
      </c>
      <c r="K115" s="37">
        <v>140.4</v>
      </c>
      <c r="L115" s="37">
        <v>148.19999999999999</v>
      </c>
      <c r="M115" s="37">
        <v>122</v>
      </c>
      <c r="N115" s="37">
        <v>134.80000000000001</v>
      </c>
      <c r="O115" s="37">
        <v>105.3</v>
      </c>
      <c r="P115" s="37">
        <v>120.4</v>
      </c>
      <c r="Q115" s="37">
        <v>158.9</v>
      </c>
      <c r="R115" s="37">
        <v>124.8</v>
      </c>
      <c r="S115" s="37">
        <v>158.69999999999999</v>
      </c>
      <c r="T115" s="37">
        <v>125.8</v>
      </c>
      <c r="U115" s="37">
        <v>76.7</v>
      </c>
      <c r="V115" s="37">
        <v>170.1</v>
      </c>
      <c r="W115" s="37">
        <v>152.9</v>
      </c>
      <c r="X115" s="37">
        <v>139.6</v>
      </c>
      <c r="Y115" s="37">
        <v>131.30000000000001</v>
      </c>
      <c r="Z115" s="37">
        <v>129</v>
      </c>
      <c r="AA115" s="37">
        <v>52.4</v>
      </c>
      <c r="AB115" s="37">
        <v>61.2</v>
      </c>
      <c r="AC115" s="37">
        <v>129.80000000000001</v>
      </c>
      <c r="AD115" s="37">
        <v>143.69999999999999</v>
      </c>
      <c r="AE115" s="37">
        <v>160.9</v>
      </c>
      <c r="AF115" s="37">
        <v>149.4</v>
      </c>
      <c r="AG115" s="37">
        <v>166.6</v>
      </c>
      <c r="AH115" s="37">
        <v>151</v>
      </c>
      <c r="AI115" s="37">
        <v>123.2</v>
      </c>
      <c r="AJ115" s="37">
        <v>150</v>
      </c>
      <c r="AK115" s="37">
        <v>131.19999999999999</v>
      </c>
      <c r="AL115" s="37">
        <v>124.6</v>
      </c>
      <c r="AM115" s="37">
        <v>161.5</v>
      </c>
      <c r="AN115" s="37">
        <v>113.4</v>
      </c>
      <c r="AO115" s="37">
        <v>138</v>
      </c>
      <c r="AP115" s="37">
        <v>143.30000000000001</v>
      </c>
      <c r="AQ115" s="37">
        <v>163.6</v>
      </c>
      <c r="AR115" s="37">
        <v>130.9</v>
      </c>
      <c r="AS115" s="37">
        <v>132</v>
      </c>
      <c r="AT115" s="37">
        <v>137.80000000000001</v>
      </c>
      <c r="AU115" s="37">
        <v>146.1</v>
      </c>
      <c r="AV115" s="37">
        <v>151.4</v>
      </c>
      <c r="AW115" s="37">
        <v>135.69999999999999</v>
      </c>
      <c r="AX115" s="37">
        <v>114.6</v>
      </c>
      <c r="AY115" s="37">
        <v>150.9</v>
      </c>
      <c r="AZ115" s="37">
        <v>102.8</v>
      </c>
      <c r="BA115" s="37">
        <v>132.4</v>
      </c>
      <c r="BB115" s="37">
        <v>127.3</v>
      </c>
      <c r="BC115" s="37">
        <v>113</v>
      </c>
      <c r="BD115" s="37">
        <v>164.6</v>
      </c>
      <c r="BE115" s="37">
        <v>116</v>
      </c>
      <c r="BF115" s="37">
        <v>124.2</v>
      </c>
      <c r="BG115" s="37">
        <v>162.9</v>
      </c>
      <c r="BH115" s="37">
        <v>85.3</v>
      </c>
      <c r="BI115" s="37">
        <v>161.6</v>
      </c>
      <c r="BJ115" s="37">
        <v>101.4</v>
      </c>
      <c r="BK115" s="37">
        <v>133</v>
      </c>
      <c r="BL115" s="37">
        <v>115.1</v>
      </c>
      <c r="BM115" s="37">
        <v>157.6</v>
      </c>
      <c r="BN115" s="37">
        <v>128.80000000000001</v>
      </c>
      <c r="BO115" s="37">
        <v>131.4</v>
      </c>
      <c r="BP115" s="37">
        <v>115.1</v>
      </c>
      <c r="BQ115" s="37">
        <v>67.3</v>
      </c>
      <c r="BR115" s="37">
        <v>132</v>
      </c>
      <c r="BS115" s="37">
        <v>152.6</v>
      </c>
      <c r="BT115" s="37">
        <v>159.80000000000001</v>
      </c>
      <c r="BU115" s="37">
        <v>169.6</v>
      </c>
      <c r="BV115" s="37">
        <v>116.2</v>
      </c>
      <c r="BW115" s="37">
        <v>170.6</v>
      </c>
      <c r="BX115" s="37">
        <v>110.1</v>
      </c>
      <c r="BY115" s="37">
        <v>165.3</v>
      </c>
      <c r="BZ115" s="37">
        <v>149.1</v>
      </c>
      <c r="CA115" s="37">
        <v>131.9</v>
      </c>
      <c r="CB115" s="37">
        <v>131.9</v>
      </c>
      <c r="CC115" s="37">
        <v>152.30000000000001</v>
      </c>
      <c r="CD115" s="37">
        <v>71.599999999999994</v>
      </c>
      <c r="CE115" s="37">
        <v>130.69999999999999</v>
      </c>
      <c r="CF115" s="37">
        <v>131.69999999999999</v>
      </c>
      <c r="CG115" s="37">
        <v>137.80000000000001</v>
      </c>
      <c r="CH115" s="37">
        <v>143.19999999999999</v>
      </c>
      <c r="CI115" s="37">
        <v>157.6</v>
      </c>
      <c r="CJ115" s="37">
        <v>160.19999999999999</v>
      </c>
      <c r="CK115" s="37">
        <v>91.7</v>
      </c>
      <c r="CL115" s="37">
        <v>87.3</v>
      </c>
      <c r="CM115" s="37">
        <v>110.3</v>
      </c>
      <c r="CN115" s="37">
        <v>92.6</v>
      </c>
      <c r="CO115" s="37">
        <v>103.5</v>
      </c>
      <c r="CP115" s="37">
        <v>132.1</v>
      </c>
      <c r="CQ115" s="37">
        <v>55.7</v>
      </c>
      <c r="CR115" s="37">
        <v>149.19999999999999</v>
      </c>
      <c r="CS115" s="37">
        <v>161.1</v>
      </c>
      <c r="CT115" s="37">
        <v>140.6</v>
      </c>
      <c r="CU115" s="37">
        <v>134.80000000000001</v>
      </c>
      <c r="CV115" s="37">
        <v>143.1</v>
      </c>
      <c r="CW115" s="37">
        <v>153.69999999999999</v>
      </c>
      <c r="CX115" s="37">
        <v>12903.100000000004</v>
      </c>
    </row>
    <row r="116" spans="1:102">
      <c r="A116" s="37">
        <v>2013</v>
      </c>
      <c r="B116" s="37">
        <v>138.6</v>
      </c>
      <c r="C116" s="37">
        <v>148.5</v>
      </c>
      <c r="D116" s="37">
        <v>164.5</v>
      </c>
      <c r="E116" s="37">
        <v>112.5</v>
      </c>
      <c r="F116" s="37">
        <v>158.4</v>
      </c>
      <c r="G116" s="37">
        <v>164.7</v>
      </c>
      <c r="H116" s="37">
        <v>167.1</v>
      </c>
      <c r="I116" s="37">
        <v>155.19999999999999</v>
      </c>
      <c r="J116" s="37">
        <v>176.2</v>
      </c>
      <c r="K116" s="37">
        <v>169.9</v>
      </c>
      <c r="L116" s="37">
        <v>161.19999999999999</v>
      </c>
      <c r="M116" s="37">
        <v>180.1</v>
      </c>
      <c r="N116" s="37">
        <v>133.80000000000001</v>
      </c>
      <c r="O116" s="37">
        <v>137.6</v>
      </c>
      <c r="P116" s="37">
        <v>160.5</v>
      </c>
      <c r="Q116" s="37">
        <v>170.8</v>
      </c>
      <c r="R116" s="37">
        <v>164.1</v>
      </c>
      <c r="S116" s="37">
        <v>185.8</v>
      </c>
      <c r="T116" s="37">
        <v>172.9</v>
      </c>
      <c r="U116" s="37">
        <v>127.2</v>
      </c>
      <c r="V116" s="37">
        <v>167.9</v>
      </c>
      <c r="W116" s="37">
        <v>182.4</v>
      </c>
      <c r="X116" s="37">
        <v>186.8</v>
      </c>
      <c r="Y116" s="37">
        <v>159.1</v>
      </c>
      <c r="Z116" s="37">
        <v>146.19999999999999</v>
      </c>
      <c r="AA116" s="37">
        <v>147.6</v>
      </c>
      <c r="AB116" s="37">
        <v>129.9</v>
      </c>
      <c r="AC116" s="37">
        <v>185.8</v>
      </c>
      <c r="AD116" s="37">
        <v>166.5</v>
      </c>
      <c r="AE116" s="37">
        <v>163.1</v>
      </c>
      <c r="AF116" s="37">
        <v>196.4</v>
      </c>
      <c r="AG116" s="37">
        <v>167.1</v>
      </c>
      <c r="AH116" s="37">
        <v>182.3</v>
      </c>
      <c r="AI116" s="37">
        <v>171.1</v>
      </c>
      <c r="AJ116" s="37">
        <v>180.5</v>
      </c>
      <c r="AK116" s="37">
        <v>160.9</v>
      </c>
      <c r="AL116" s="37">
        <v>139</v>
      </c>
      <c r="AM116" s="37">
        <v>181.9</v>
      </c>
      <c r="AN116" s="37">
        <v>131.19999999999999</v>
      </c>
      <c r="AO116" s="37">
        <v>135.9</v>
      </c>
      <c r="AP116" s="37">
        <v>170.9</v>
      </c>
      <c r="AQ116" s="37">
        <v>157.5</v>
      </c>
      <c r="AR116" s="37">
        <v>178.5</v>
      </c>
      <c r="AS116" s="37">
        <v>161.4</v>
      </c>
      <c r="AT116" s="37">
        <v>160.1</v>
      </c>
      <c r="AU116" s="37">
        <v>156.4</v>
      </c>
      <c r="AV116" s="37">
        <v>179.2</v>
      </c>
      <c r="AW116" s="37">
        <v>167</v>
      </c>
      <c r="AX116" s="37">
        <v>174.3</v>
      </c>
      <c r="AY116" s="37">
        <v>159.80000000000001</v>
      </c>
      <c r="AZ116" s="37">
        <v>146.9</v>
      </c>
      <c r="BA116" s="37">
        <v>182.3</v>
      </c>
      <c r="BB116" s="37">
        <v>180.5</v>
      </c>
      <c r="BC116" s="37">
        <v>157.6</v>
      </c>
      <c r="BD116" s="37">
        <v>168.7</v>
      </c>
      <c r="BE116" s="37">
        <v>145</v>
      </c>
      <c r="BF116" s="37">
        <v>179.7</v>
      </c>
      <c r="BG116" s="37">
        <v>159.5</v>
      </c>
      <c r="BH116" s="37">
        <v>118.5</v>
      </c>
      <c r="BI116" s="37">
        <v>191.3</v>
      </c>
      <c r="BJ116" s="37">
        <v>141.6</v>
      </c>
      <c r="BK116" s="37">
        <v>168.9</v>
      </c>
      <c r="BL116" s="37">
        <v>158.19999999999999</v>
      </c>
      <c r="BM116" s="37">
        <v>164.2</v>
      </c>
      <c r="BN116" s="37">
        <v>172.1</v>
      </c>
      <c r="BO116" s="37">
        <v>165.1</v>
      </c>
      <c r="BP116" s="37">
        <v>176.7</v>
      </c>
      <c r="BQ116" s="37">
        <v>115.9</v>
      </c>
      <c r="BR116" s="37">
        <v>154.9</v>
      </c>
      <c r="BS116" s="37">
        <v>159.30000000000001</v>
      </c>
      <c r="BT116" s="37">
        <v>196.1</v>
      </c>
      <c r="BU116" s="37">
        <v>182.8</v>
      </c>
      <c r="BV116" s="37">
        <v>155.5</v>
      </c>
      <c r="BW116" s="37">
        <v>169.5</v>
      </c>
      <c r="BX116" s="37">
        <v>189.7</v>
      </c>
      <c r="BY116" s="37">
        <v>164.5</v>
      </c>
      <c r="BZ116" s="37">
        <v>144.5</v>
      </c>
      <c r="CA116" s="37">
        <v>180.5</v>
      </c>
      <c r="CB116" s="37">
        <v>180.5</v>
      </c>
      <c r="CC116" s="37">
        <v>159.5</v>
      </c>
      <c r="CD116" s="37">
        <v>121.7</v>
      </c>
      <c r="CE116" s="37">
        <v>143.69999999999999</v>
      </c>
      <c r="CF116" s="37">
        <v>168.8</v>
      </c>
      <c r="CG116" s="37">
        <v>184.2</v>
      </c>
      <c r="CH116" s="37">
        <v>194.9</v>
      </c>
      <c r="CI116" s="37">
        <v>138</v>
      </c>
      <c r="CJ116" s="37">
        <v>159.69999999999999</v>
      </c>
      <c r="CK116" s="37">
        <v>137</v>
      </c>
      <c r="CL116" s="37">
        <v>137.69999999999999</v>
      </c>
      <c r="CM116" s="37">
        <v>146.19999999999999</v>
      </c>
      <c r="CN116" s="37">
        <v>151.4</v>
      </c>
      <c r="CO116" s="37">
        <v>147.4</v>
      </c>
      <c r="CP116" s="37">
        <v>160</v>
      </c>
      <c r="CQ116" s="37">
        <v>125.7</v>
      </c>
      <c r="CR116" s="37">
        <v>138.4</v>
      </c>
      <c r="CS116" s="37">
        <v>150.5</v>
      </c>
      <c r="CT116" s="37">
        <v>182.9</v>
      </c>
      <c r="CU116" s="37">
        <v>165.5</v>
      </c>
      <c r="CV116" s="37">
        <v>151.6</v>
      </c>
      <c r="CW116" s="37">
        <v>169.8</v>
      </c>
      <c r="CX116" s="37">
        <v>15920.900000000003</v>
      </c>
    </row>
    <row r="117" spans="1:102">
      <c r="A117" s="37" t="s">
        <v>336</v>
      </c>
      <c r="B117" s="37">
        <v>1551.6</v>
      </c>
      <c r="C117" s="37">
        <v>1499.5</v>
      </c>
      <c r="D117" s="37">
        <v>1691.1999999999998</v>
      </c>
      <c r="E117" s="37">
        <v>1255.8999999999999</v>
      </c>
      <c r="F117" s="37">
        <v>1668.3999999999999</v>
      </c>
      <c r="G117" s="37">
        <v>1688.6000000000001</v>
      </c>
      <c r="H117" s="37">
        <v>1710</v>
      </c>
      <c r="I117" s="37">
        <v>1736.8</v>
      </c>
      <c r="J117" s="37">
        <v>1773.6</v>
      </c>
      <c r="K117" s="37">
        <v>1699.2000000000003</v>
      </c>
      <c r="L117" s="37">
        <v>1723</v>
      </c>
      <c r="M117" s="37">
        <v>1753.6</v>
      </c>
      <c r="N117" s="37">
        <v>1683.2</v>
      </c>
      <c r="O117" s="37">
        <v>1687.3999999999999</v>
      </c>
      <c r="P117" s="37">
        <v>1658</v>
      </c>
      <c r="Q117" s="37">
        <v>1761.0000000000002</v>
      </c>
      <c r="R117" s="37">
        <v>1662.6999999999998</v>
      </c>
      <c r="S117" s="37">
        <v>1790.6000000000001</v>
      </c>
      <c r="T117" s="37">
        <v>1704.1</v>
      </c>
      <c r="U117" s="37">
        <v>1246.8000000000002</v>
      </c>
      <c r="V117" s="37">
        <v>1750.7</v>
      </c>
      <c r="W117" s="37">
        <v>1747.0000000000002</v>
      </c>
      <c r="X117" s="37">
        <v>1696.9999999999998</v>
      </c>
      <c r="Y117" s="37">
        <v>1707.9999999999998</v>
      </c>
      <c r="Z117" s="37">
        <v>1648.3</v>
      </c>
      <c r="AA117" s="37">
        <v>1282</v>
      </c>
      <c r="AB117" s="37">
        <v>1320.9</v>
      </c>
      <c r="AC117" s="37">
        <v>1727.8999999999999</v>
      </c>
      <c r="AD117" s="37">
        <v>1624.9999999999998</v>
      </c>
      <c r="AE117" s="37">
        <v>1712.3</v>
      </c>
      <c r="AF117" s="37">
        <v>1774.9</v>
      </c>
      <c r="AG117" s="37">
        <v>1751.4999999999995</v>
      </c>
      <c r="AH117" s="37">
        <v>1714.1</v>
      </c>
      <c r="AI117" s="37">
        <v>1695.8999999999999</v>
      </c>
      <c r="AJ117" s="37">
        <v>1753.1000000000001</v>
      </c>
      <c r="AK117" s="37">
        <v>1583.1000000000001</v>
      </c>
      <c r="AL117" s="37">
        <v>1684.8</v>
      </c>
      <c r="AM117" s="37">
        <v>1802.4</v>
      </c>
      <c r="AN117" s="37">
        <v>1552.4000000000003</v>
      </c>
      <c r="AO117" s="37">
        <v>1684.6999999999998</v>
      </c>
      <c r="AP117" s="37">
        <v>1734.2000000000003</v>
      </c>
      <c r="AQ117" s="37">
        <v>1760</v>
      </c>
      <c r="AR117" s="37">
        <v>1648.9000000000003</v>
      </c>
      <c r="AS117" s="37">
        <v>1545.2</v>
      </c>
      <c r="AT117" s="37">
        <v>1689.8</v>
      </c>
      <c r="AU117" s="37">
        <v>1742.4</v>
      </c>
      <c r="AV117" s="37">
        <v>1765.2000000000003</v>
      </c>
      <c r="AW117" s="37">
        <v>1676</v>
      </c>
      <c r="AX117" s="37">
        <v>1594.1</v>
      </c>
      <c r="AY117" s="37">
        <v>1736</v>
      </c>
      <c r="AZ117" s="37">
        <v>1425.9</v>
      </c>
      <c r="BA117" s="37">
        <v>1631.0000000000002</v>
      </c>
      <c r="BB117" s="37">
        <v>1679.4</v>
      </c>
      <c r="BC117" s="37">
        <v>1526.8</v>
      </c>
      <c r="BD117" s="37">
        <v>1782.8999999999999</v>
      </c>
      <c r="BE117" s="37">
        <v>1442.4</v>
      </c>
      <c r="BF117" s="37">
        <v>1683.6</v>
      </c>
      <c r="BG117" s="37">
        <v>1590.1000000000001</v>
      </c>
      <c r="BH117" s="37">
        <v>1231.2</v>
      </c>
      <c r="BI117" s="37">
        <v>1816.2</v>
      </c>
      <c r="BJ117" s="37">
        <v>1498.1999999999998</v>
      </c>
      <c r="BK117" s="37">
        <v>1642.6</v>
      </c>
      <c r="BL117" s="37">
        <v>1500</v>
      </c>
      <c r="BM117" s="37">
        <v>1777.5999999999997</v>
      </c>
      <c r="BN117" s="37">
        <v>1620.4999999999998</v>
      </c>
      <c r="BO117" s="37">
        <v>1725.6999999999998</v>
      </c>
      <c r="BP117" s="37">
        <v>1576.3</v>
      </c>
      <c r="BQ117" s="37">
        <v>1290.0000000000002</v>
      </c>
      <c r="BR117" s="37">
        <v>1600.5000000000002</v>
      </c>
      <c r="BS117" s="37">
        <v>1617.6</v>
      </c>
      <c r="BT117" s="37">
        <v>1826.6999999999998</v>
      </c>
      <c r="BU117" s="37">
        <v>1809.4</v>
      </c>
      <c r="BV117" s="37">
        <v>1505.6000000000001</v>
      </c>
      <c r="BW117" s="37">
        <v>1756.8999999999999</v>
      </c>
      <c r="BX117" s="37">
        <v>1687.3</v>
      </c>
      <c r="BY117" s="37">
        <v>1765</v>
      </c>
      <c r="BZ117" s="37">
        <v>1634.3999999999999</v>
      </c>
      <c r="CA117" s="37">
        <v>1714.9</v>
      </c>
      <c r="CB117" s="37">
        <v>1714.9</v>
      </c>
      <c r="CC117" s="37">
        <v>1726.5</v>
      </c>
      <c r="CD117" s="37">
        <v>1245.7</v>
      </c>
      <c r="CE117" s="37">
        <v>1694.5000000000002</v>
      </c>
      <c r="CF117" s="37">
        <v>1689.1000000000001</v>
      </c>
      <c r="CG117" s="37">
        <v>1748.4999999999998</v>
      </c>
      <c r="CH117" s="37">
        <v>1802.8999999999999</v>
      </c>
      <c r="CI117" s="37">
        <v>1698.2</v>
      </c>
      <c r="CJ117" s="37">
        <v>1736</v>
      </c>
      <c r="CK117" s="37">
        <v>1372.1000000000001</v>
      </c>
      <c r="CL117" s="37">
        <v>1399.1</v>
      </c>
      <c r="CM117" s="37">
        <v>1367.2</v>
      </c>
      <c r="CN117" s="37">
        <v>1418.8999999999999</v>
      </c>
      <c r="CO117" s="37">
        <v>1425.4</v>
      </c>
      <c r="CP117" s="37">
        <v>1626.3</v>
      </c>
      <c r="CQ117" s="37">
        <v>1236.5</v>
      </c>
      <c r="CR117" s="37">
        <v>1729.9000000000003</v>
      </c>
      <c r="CS117" s="37">
        <v>1758.6999999999998</v>
      </c>
      <c r="CT117" s="37">
        <v>1745.4</v>
      </c>
      <c r="CU117" s="37">
        <v>1631.1999999999998</v>
      </c>
      <c r="CV117" s="37">
        <v>1719.3</v>
      </c>
      <c r="CW117" s="37">
        <v>1740.8000000000002</v>
      </c>
      <c r="CX117" s="37">
        <v>161923.9</v>
      </c>
    </row>
    <row r="122" spans="1:102">
      <c r="A122" s="401" t="s">
        <v>856</v>
      </c>
    </row>
    <row r="123" spans="1:102">
      <c r="B123" s="37">
        <f>+B112-B84</f>
        <v>0</v>
      </c>
      <c r="C123" s="37">
        <f t="shared" ref="C123:BN124" si="70">+C112-C84</f>
        <v>0</v>
      </c>
      <c r="D123" s="37">
        <f t="shared" si="70"/>
        <v>0</v>
      </c>
      <c r="E123" s="37">
        <f t="shared" si="70"/>
        <v>0</v>
      </c>
      <c r="F123" s="37">
        <f t="shared" si="70"/>
        <v>0</v>
      </c>
      <c r="G123" s="37">
        <f t="shared" si="70"/>
        <v>0</v>
      </c>
      <c r="H123" s="37">
        <f t="shared" si="70"/>
        <v>1</v>
      </c>
      <c r="I123" s="37">
        <f t="shared" si="70"/>
        <v>0</v>
      </c>
      <c r="J123" s="37">
        <f t="shared" si="70"/>
        <v>0</v>
      </c>
      <c r="K123" s="37">
        <f t="shared" si="70"/>
        <v>0</v>
      </c>
      <c r="L123" s="37">
        <f t="shared" si="70"/>
        <v>0</v>
      </c>
      <c r="M123" s="37">
        <f t="shared" si="70"/>
        <v>0</v>
      </c>
      <c r="N123" s="37">
        <f t="shared" si="70"/>
        <v>1</v>
      </c>
      <c r="O123" s="37">
        <f t="shared" si="70"/>
        <v>0</v>
      </c>
      <c r="P123" s="37">
        <f t="shared" si="70"/>
        <v>0</v>
      </c>
      <c r="Q123" s="37">
        <f t="shared" si="70"/>
        <v>0</v>
      </c>
      <c r="R123" s="37">
        <f t="shared" si="70"/>
        <v>0</v>
      </c>
      <c r="S123" s="37">
        <f t="shared" si="70"/>
        <v>0</v>
      </c>
      <c r="T123" s="37">
        <f t="shared" si="70"/>
        <v>4</v>
      </c>
      <c r="U123" s="37">
        <f t="shared" si="70"/>
        <v>3</v>
      </c>
      <c r="V123" s="37">
        <f t="shared" si="70"/>
        <v>0</v>
      </c>
      <c r="W123" s="37">
        <f t="shared" si="70"/>
        <v>3</v>
      </c>
      <c r="X123" s="37">
        <f t="shared" si="70"/>
        <v>1</v>
      </c>
      <c r="Y123" s="37">
        <f t="shared" si="70"/>
        <v>0</v>
      </c>
      <c r="Z123" s="37">
        <f t="shared" si="70"/>
        <v>1</v>
      </c>
      <c r="AA123" s="37">
        <f t="shared" si="70"/>
        <v>1</v>
      </c>
      <c r="AB123" s="37">
        <f t="shared" si="70"/>
        <v>2</v>
      </c>
      <c r="AC123" s="37">
        <f t="shared" si="70"/>
        <v>4</v>
      </c>
      <c r="AD123" s="37">
        <f t="shared" si="70"/>
        <v>1</v>
      </c>
      <c r="AE123" s="37">
        <f t="shared" si="70"/>
        <v>0</v>
      </c>
      <c r="AF123" s="37">
        <f t="shared" si="70"/>
        <v>3</v>
      </c>
      <c r="AG123" s="37">
        <f t="shared" si="70"/>
        <v>0</v>
      </c>
      <c r="AH123" s="37">
        <f t="shared" si="70"/>
        <v>7</v>
      </c>
      <c r="AI123" s="37">
        <f t="shared" si="70"/>
        <v>0</v>
      </c>
      <c r="AJ123" s="37">
        <f t="shared" si="70"/>
        <v>0</v>
      </c>
      <c r="AK123" s="37">
        <f t="shared" si="70"/>
        <v>0</v>
      </c>
      <c r="AL123" s="37">
        <f t="shared" si="70"/>
        <v>0</v>
      </c>
      <c r="AM123" s="37">
        <f t="shared" si="70"/>
        <v>3</v>
      </c>
      <c r="AN123" s="37">
        <f t="shared" si="70"/>
        <v>0</v>
      </c>
      <c r="AO123" s="37">
        <f t="shared" si="70"/>
        <v>0</v>
      </c>
      <c r="AP123" s="37">
        <f t="shared" si="70"/>
        <v>0</v>
      </c>
      <c r="AQ123" s="37">
        <f>+AQ112-AQ84</f>
        <v>7</v>
      </c>
      <c r="AR123" s="37">
        <f t="shared" si="70"/>
        <v>0</v>
      </c>
      <c r="AS123" s="37">
        <f t="shared" si="70"/>
        <v>1</v>
      </c>
      <c r="AT123" s="37">
        <f t="shared" si="70"/>
        <v>2</v>
      </c>
      <c r="AU123" s="37">
        <f t="shared" si="70"/>
        <v>0</v>
      </c>
      <c r="AV123" s="37">
        <f t="shared" si="70"/>
        <v>0</v>
      </c>
      <c r="AW123" s="37">
        <f t="shared" si="70"/>
        <v>0</v>
      </c>
      <c r="AX123" s="37">
        <f t="shared" si="70"/>
        <v>1</v>
      </c>
      <c r="AY123" s="37">
        <f t="shared" si="70"/>
        <v>0</v>
      </c>
      <c r="AZ123" s="37">
        <f t="shared" si="70"/>
        <v>2</v>
      </c>
      <c r="BA123" s="37">
        <f t="shared" si="70"/>
        <v>0</v>
      </c>
      <c r="BB123" s="37">
        <f t="shared" si="70"/>
        <v>0</v>
      </c>
      <c r="BC123" s="37">
        <f t="shared" si="70"/>
        <v>2</v>
      </c>
      <c r="BD123" s="37">
        <f t="shared" si="70"/>
        <v>0</v>
      </c>
      <c r="BE123" s="37">
        <f t="shared" si="70"/>
        <v>0</v>
      </c>
      <c r="BF123" s="37">
        <f t="shared" si="70"/>
        <v>1</v>
      </c>
      <c r="BG123" s="37">
        <f t="shared" si="70"/>
        <v>0</v>
      </c>
      <c r="BH123" s="37">
        <f t="shared" si="70"/>
        <v>3</v>
      </c>
      <c r="BI123" s="37">
        <f t="shared" si="70"/>
        <v>0</v>
      </c>
      <c r="BJ123" s="37">
        <f t="shared" si="70"/>
        <v>0</v>
      </c>
      <c r="BK123" s="37">
        <f t="shared" si="70"/>
        <v>1</v>
      </c>
      <c r="BL123" s="37">
        <f t="shared" si="70"/>
        <v>0</v>
      </c>
      <c r="BM123" s="37">
        <f t="shared" si="70"/>
        <v>0</v>
      </c>
      <c r="BN123" s="37">
        <f t="shared" si="70"/>
        <v>0</v>
      </c>
      <c r="BO123" s="37">
        <f t="shared" ref="BO123:BS127" si="71">+BO112-BO84</f>
        <v>0</v>
      </c>
      <c r="BP123" s="37">
        <f t="shared" si="71"/>
        <v>0</v>
      </c>
      <c r="BQ123" s="37">
        <f t="shared" si="71"/>
        <v>5</v>
      </c>
      <c r="BR123" s="37">
        <f t="shared" si="71"/>
        <v>0</v>
      </c>
      <c r="BS123" s="37">
        <f t="shared" si="71"/>
        <v>1</v>
      </c>
      <c r="BU123" s="37">
        <f>+BU112-BT84</f>
        <v>1</v>
      </c>
      <c r="BV123" s="37">
        <f t="shared" ref="BV123:CA123" si="72">+BV112-BU84</f>
        <v>0</v>
      </c>
      <c r="BW123" s="37">
        <f t="shared" si="72"/>
        <v>0</v>
      </c>
      <c r="BX123" s="37">
        <f t="shared" si="72"/>
        <v>0</v>
      </c>
      <c r="BY123" s="37">
        <f t="shared" si="72"/>
        <v>0</v>
      </c>
      <c r="BZ123" s="37">
        <f t="shared" si="72"/>
        <v>0</v>
      </c>
      <c r="CA123" s="37">
        <f t="shared" si="72"/>
        <v>0</v>
      </c>
      <c r="CB123" s="37">
        <f t="shared" ref="CB123:CV123" si="73">+CC112-CA84</f>
        <v>0</v>
      </c>
      <c r="CC123" s="37">
        <f t="shared" si="73"/>
        <v>1</v>
      </c>
      <c r="CD123" s="37">
        <f t="shared" si="73"/>
        <v>2</v>
      </c>
      <c r="CE123" s="37">
        <f t="shared" si="73"/>
        <v>0</v>
      </c>
      <c r="CF123" s="37">
        <f t="shared" si="73"/>
        <v>0</v>
      </c>
      <c r="CG123" s="37">
        <f t="shared" si="73"/>
        <v>1</v>
      </c>
      <c r="CH123" s="37">
        <f t="shared" si="73"/>
        <v>0</v>
      </c>
      <c r="CI123" s="37">
        <f t="shared" si="73"/>
        <v>0</v>
      </c>
      <c r="CJ123" s="37">
        <f t="shared" si="73"/>
        <v>0</v>
      </c>
      <c r="CK123" s="37">
        <f t="shared" si="73"/>
        <v>1</v>
      </c>
      <c r="CL123" s="37">
        <f t="shared" si="73"/>
        <v>1</v>
      </c>
      <c r="CM123" s="37">
        <f t="shared" si="73"/>
        <v>1</v>
      </c>
      <c r="CN123" s="37">
        <f t="shared" si="73"/>
        <v>0</v>
      </c>
      <c r="CO123" s="37">
        <f t="shared" si="73"/>
        <v>1</v>
      </c>
      <c r="CP123" s="37">
        <f t="shared" si="73"/>
        <v>1</v>
      </c>
      <c r="CQ123" s="37">
        <f t="shared" si="73"/>
        <v>2</v>
      </c>
      <c r="CR123" s="37">
        <f t="shared" si="73"/>
        <v>0</v>
      </c>
      <c r="CS123" s="37">
        <f t="shared" si="73"/>
        <v>8</v>
      </c>
      <c r="CT123" s="37">
        <f t="shared" si="73"/>
        <v>0</v>
      </c>
      <c r="CU123" s="37">
        <f t="shared" si="73"/>
        <v>0</v>
      </c>
      <c r="CV123" s="37">
        <f t="shared" si="73"/>
        <v>0</v>
      </c>
      <c r="CX123" s="37">
        <f>+AVERAGE(B123:CV123)</f>
        <v>0.82653061224489799</v>
      </c>
    </row>
    <row r="124" spans="1:102">
      <c r="B124" s="37">
        <f t="shared" ref="B124:Q125" si="74">+B113-B85</f>
        <v>9.9999999999994316E-2</v>
      </c>
      <c r="C124" s="37">
        <f t="shared" si="74"/>
        <v>0.30000000000001137</v>
      </c>
      <c r="D124" s="37">
        <f t="shared" si="74"/>
        <v>-0.19999999999998863</v>
      </c>
      <c r="E124" s="37">
        <f t="shared" si="74"/>
        <v>-21.799999999999997</v>
      </c>
      <c r="F124" s="37">
        <f t="shared" si="74"/>
        <v>0.30000000000001137</v>
      </c>
      <c r="G124" s="37">
        <f t="shared" si="74"/>
        <v>0</v>
      </c>
      <c r="H124" s="37">
        <f t="shared" si="74"/>
        <v>0.40000000000000568</v>
      </c>
      <c r="I124" s="37">
        <f t="shared" si="74"/>
        <v>0.5</v>
      </c>
      <c r="J124" s="37">
        <f t="shared" si="74"/>
        <v>-0.40000000000000568</v>
      </c>
      <c r="K124" s="37">
        <f t="shared" si="74"/>
        <v>0.5</v>
      </c>
      <c r="L124" s="37">
        <f t="shared" si="74"/>
        <v>0.30000000000001137</v>
      </c>
      <c r="M124" s="37">
        <f t="shared" si="74"/>
        <v>0.5</v>
      </c>
      <c r="N124" s="37">
        <f t="shared" si="74"/>
        <v>0.30000000000001137</v>
      </c>
      <c r="O124" s="37">
        <f t="shared" si="74"/>
        <v>0</v>
      </c>
      <c r="P124" s="37">
        <f t="shared" si="74"/>
        <v>9.9999999999994316E-2</v>
      </c>
      <c r="Q124" s="37">
        <f t="shared" si="74"/>
        <v>0.40000000000000568</v>
      </c>
      <c r="R124" s="37">
        <f t="shared" si="70"/>
        <v>0</v>
      </c>
      <c r="S124" s="37">
        <f t="shared" si="70"/>
        <v>-9.9999999999994316E-2</v>
      </c>
      <c r="T124" s="37">
        <f t="shared" si="70"/>
        <v>0</v>
      </c>
      <c r="U124" s="37">
        <f t="shared" si="70"/>
        <v>-7.5</v>
      </c>
      <c r="V124" s="37">
        <f t="shared" si="70"/>
        <v>-0.40000000000000568</v>
      </c>
      <c r="W124" s="37">
        <f t="shared" si="70"/>
        <v>0.90000000000000568</v>
      </c>
      <c r="X124" s="37">
        <f t="shared" si="70"/>
        <v>0.19999999999998863</v>
      </c>
      <c r="Y124" s="37">
        <f t="shared" si="70"/>
        <v>-0.19999999999998863</v>
      </c>
      <c r="Z124" s="37">
        <f t="shared" si="70"/>
        <v>-9.9999999999994316E-2</v>
      </c>
      <c r="AA124" s="37">
        <f t="shared" si="70"/>
        <v>-14</v>
      </c>
      <c r="AB124" s="37">
        <f t="shared" si="70"/>
        <v>-1.7000000000000028</v>
      </c>
      <c r="AC124" s="37">
        <f t="shared" si="70"/>
        <v>0.80000000000001137</v>
      </c>
      <c r="AD124" s="37">
        <f t="shared" si="70"/>
        <v>-7.9000000000000057</v>
      </c>
      <c r="AE124" s="37">
        <f t="shared" si="70"/>
        <v>0</v>
      </c>
      <c r="AF124" s="37">
        <f t="shared" si="70"/>
        <v>1.4000000000000057</v>
      </c>
      <c r="AG124" s="37">
        <f t="shared" si="70"/>
        <v>9.9999999999994316E-2</v>
      </c>
      <c r="AH124" s="37">
        <f t="shared" si="70"/>
        <v>0.5</v>
      </c>
      <c r="AI124" s="37">
        <f t="shared" si="70"/>
        <v>-0.19999999999998863</v>
      </c>
      <c r="AJ124" s="37">
        <f t="shared" si="70"/>
        <v>0</v>
      </c>
      <c r="AK124" s="37">
        <f t="shared" si="70"/>
        <v>1.6999999999999886</v>
      </c>
      <c r="AL124" s="37">
        <f t="shared" si="70"/>
        <v>0.30000000000001137</v>
      </c>
      <c r="AM124" s="37">
        <f t="shared" si="70"/>
        <v>-9.9999999999994316E-2</v>
      </c>
      <c r="AN124" s="37">
        <f t="shared" si="70"/>
        <v>0.30000000000001137</v>
      </c>
      <c r="AO124" s="37">
        <f t="shared" si="70"/>
        <v>-0.40000000000000568</v>
      </c>
      <c r="AP124" s="37">
        <f t="shared" si="70"/>
        <v>-9.9999999999994316E-2</v>
      </c>
      <c r="AQ124" s="37">
        <f t="shared" si="70"/>
        <v>-0.19999999999998863</v>
      </c>
      <c r="AR124" s="37">
        <f t="shared" si="70"/>
        <v>0.40000000000000568</v>
      </c>
      <c r="AS124" s="37">
        <f t="shared" si="70"/>
        <v>-6</v>
      </c>
      <c r="AT124" s="37">
        <f t="shared" si="70"/>
        <v>0.40000000000000568</v>
      </c>
      <c r="AU124" s="37">
        <f t="shared" si="70"/>
        <v>0.19999999999998863</v>
      </c>
      <c r="AV124" s="37">
        <f t="shared" si="70"/>
        <v>-0.19999999999998863</v>
      </c>
      <c r="AW124" s="37">
        <f t="shared" si="70"/>
        <v>0.5</v>
      </c>
      <c r="AX124" s="37">
        <f t="shared" si="70"/>
        <v>3.1999999999999886</v>
      </c>
      <c r="AY124" s="37">
        <f t="shared" si="70"/>
        <v>2.6999999999999886</v>
      </c>
      <c r="AZ124" s="37">
        <f t="shared" si="70"/>
        <v>-7.5</v>
      </c>
      <c r="BA124" s="37">
        <f t="shared" si="70"/>
        <v>-9.9999999999994316E-2</v>
      </c>
      <c r="BB124" s="37">
        <f t="shared" si="70"/>
        <v>0.90000000000000568</v>
      </c>
      <c r="BC124" s="37">
        <f t="shared" si="70"/>
        <v>-1.7999999999999972</v>
      </c>
      <c r="BD124" s="37">
        <f t="shared" si="70"/>
        <v>0</v>
      </c>
      <c r="BE124" s="37">
        <f t="shared" si="70"/>
        <v>-7.7999999999999972</v>
      </c>
      <c r="BF124" s="37">
        <f t="shared" si="70"/>
        <v>0.30000000000001137</v>
      </c>
      <c r="BG124" s="37">
        <f t="shared" si="70"/>
        <v>1.0999999999999943</v>
      </c>
      <c r="BH124" s="37">
        <f t="shared" si="70"/>
        <v>-22.799999999999997</v>
      </c>
      <c r="BI124" s="37">
        <f t="shared" si="70"/>
        <v>0.19999999999998863</v>
      </c>
      <c r="BJ124" s="37">
        <f t="shared" si="70"/>
        <v>0.59999999999999432</v>
      </c>
      <c r="BK124" s="37">
        <f t="shared" si="70"/>
        <v>0.59999999999999432</v>
      </c>
      <c r="BL124" s="37">
        <f t="shared" si="70"/>
        <v>3.7000000000000028</v>
      </c>
      <c r="BM124" s="37">
        <f t="shared" si="70"/>
        <v>0.30000000000001137</v>
      </c>
      <c r="BN124" s="37">
        <f t="shared" si="70"/>
        <v>3.1999999999999886</v>
      </c>
      <c r="BO124" s="37">
        <f t="shared" si="71"/>
        <v>-0.5</v>
      </c>
      <c r="BP124" s="37">
        <f t="shared" si="71"/>
        <v>-0.30000000000001137</v>
      </c>
      <c r="BQ124" s="37">
        <f t="shared" si="71"/>
        <v>-17.599999999999994</v>
      </c>
      <c r="BR124" s="37">
        <f t="shared" si="71"/>
        <v>1</v>
      </c>
      <c r="BS124" s="37">
        <f t="shared" si="71"/>
        <v>0.80000000000001137</v>
      </c>
      <c r="BU124" s="37">
        <f t="shared" ref="BU124:CA127" si="75">+BU113-BT85</f>
        <v>-0.30000000000001137</v>
      </c>
      <c r="BV124" s="37">
        <f t="shared" si="75"/>
        <v>9.9999999999994316E-2</v>
      </c>
      <c r="BW124" s="37">
        <f t="shared" si="75"/>
        <v>0</v>
      </c>
      <c r="BX124" s="37">
        <f t="shared" si="75"/>
        <v>0.69999999999998863</v>
      </c>
      <c r="BY124" s="37">
        <f t="shared" si="75"/>
        <v>-0.40000000000000568</v>
      </c>
      <c r="BZ124" s="37">
        <f t="shared" si="75"/>
        <v>3.4000000000000057</v>
      </c>
      <c r="CA124" s="37">
        <f t="shared" si="75"/>
        <v>0.80000000000001137</v>
      </c>
      <c r="CB124" s="37">
        <f t="shared" ref="CB124:CV124" si="76">+CC113-CA85</f>
        <v>1.1999999999999886</v>
      </c>
      <c r="CC124" s="37">
        <f t="shared" si="76"/>
        <v>1.0999999999999943</v>
      </c>
      <c r="CD124" s="37">
        <f t="shared" si="76"/>
        <v>-0.30000000000001137</v>
      </c>
      <c r="CE124" s="37">
        <f t="shared" si="76"/>
        <v>0.90000000000000568</v>
      </c>
      <c r="CF124" s="37">
        <f t="shared" si="76"/>
        <v>-0.40000000000000568</v>
      </c>
      <c r="CG124" s="37">
        <f t="shared" si="76"/>
        <v>0.5</v>
      </c>
      <c r="CH124" s="37">
        <f t="shared" si="76"/>
        <v>1.9000000000000057</v>
      </c>
      <c r="CI124" s="37">
        <f t="shared" si="76"/>
        <v>-0.30000000000001137</v>
      </c>
      <c r="CJ124" s="37">
        <f t="shared" si="76"/>
        <v>0.20000000000000284</v>
      </c>
      <c r="CK124" s="37">
        <f t="shared" si="76"/>
        <v>2.2000000000000028</v>
      </c>
      <c r="CL124" s="37">
        <f t="shared" si="76"/>
        <v>-9.2000000000000028</v>
      </c>
      <c r="CM124" s="37">
        <f t="shared" si="76"/>
        <v>-3.7999999999999972</v>
      </c>
      <c r="CN124" s="37">
        <f t="shared" si="76"/>
        <v>-3.5999999999999943</v>
      </c>
      <c r="CO124" s="37">
        <f t="shared" si="76"/>
        <v>1.5</v>
      </c>
      <c r="CP124" s="37">
        <f t="shared" si="76"/>
        <v>-19.900000000000006</v>
      </c>
      <c r="CQ124" s="37">
        <f t="shared" si="76"/>
        <v>0.40000000000000568</v>
      </c>
      <c r="CR124" s="37">
        <f t="shared" si="76"/>
        <v>9.9999999999994316E-2</v>
      </c>
      <c r="CS124" s="37">
        <f t="shared" si="76"/>
        <v>-0.5</v>
      </c>
      <c r="CT124" s="37">
        <f t="shared" si="76"/>
        <v>3.3000000000000114</v>
      </c>
      <c r="CU124" s="37">
        <f t="shared" si="76"/>
        <v>0.19999999999998863</v>
      </c>
      <c r="CV124" s="37">
        <f t="shared" si="76"/>
        <v>0</v>
      </c>
      <c r="CX124" s="37">
        <f t="shared" ref="CX124:CX127" si="77">+AVERAGE(B124:CV124)</f>
        <v>-1.1234693877551014</v>
      </c>
    </row>
    <row r="125" spans="1:102">
      <c r="B125" s="37">
        <f t="shared" si="74"/>
        <v>-0.19999999999998863</v>
      </c>
      <c r="C125" s="37">
        <f t="shared" ref="C125:BN127" si="78">+C114-C86</f>
        <v>-0.30000000000001137</v>
      </c>
      <c r="D125" s="37">
        <f t="shared" si="78"/>
        <v>0.30000000000001137</v>
      </c>
      <c r="E125" s="37">
        <f t="shared" si="78"/>
        <v>3.0999999999999943</v>
      </c>
      <c r="F125" s="37">
        <f t="shared" si="78"/>
        <v>-0.40000000000000568</v>
      </c>
      <c r="G125" s="37">
        <f t="shared" si="78"/>
        <v>0.19999999999998863</v>
      </c>
      <c r="H125" s="37">
        <f t="shared" si="78"/>
        <v>9.9999999999994316E-2</v>
      </c>
      <c r="I125" s="37">
        <f t="shared" si="78"/>
        <v>0.5</v>
      </c>
      <c r="J125" s="37">
        <f t="shared" si="78"/>
        <v>0.5</v>
      </c>
      <c r="K125" s="37">
        <f t="shared" si="78"/>
        <v>0</v>
      </c>
      <c r="L125" s="37">
        <f t="shared" si="78"/>
        <v>0.19999999999998863</v>
      </c>
      <c r="M125" s="37">
        <f t="shared" si="78"/>
        <v>-0.30000000000001137</v>
      </c>
      <c r="N125" s="37">
        <f t="shared" si="78"/>
        <v>-9.9999999999994316E-2</v>
      </c>
      <c r="O125" s="37">
        <f t="shared" si="78"/>
        <v>0.19999999999998863</v>
      </c>
      <c r="P125" s="37">
        <f t="shared" si="78"/>
        <v>0.19999999999998863</v>
      </c>
      <c r="Q125" s="37">
        <f t="shared" si="78"/>
        <v>-9.9999999999994316E-2</v>
      </c>
      <c r="R125" s="37">
        <f t="shared" si="78"/>
        <v>0.30000000000001137</v>
      </c>
      <c r="S125" s="37">
        <f t="shared" si="78"/>
        <v>-0.30000000000001137</v>
      </c>
      <c r="T125" s="37">
        <f t="shared" si="78"/>
        <v>-0.19999999999998863</v>
      </c>
      <c r="U125" s="37">
        <f t="shared" si="78"/>
        <v>1.7000000000000028</v>
      </c>
      <c r="V125" s="37">
        <f t="shared" si="78"/>
        <v>0.40000000000000568</v>
      </c>
      <c r="W125" s="37">
        <f t="shared" si="78"/>
        <v>-0.19999999999998863</v>
      </c>
      <c r="X125" s="37">
        <f t="shared" si="78"/>
        <v>0</v>
      </c>
      <c r="Y125" s="37">
        <f t="shared" si="78"/>
        <v>-0.19999999999998863</v>
      </c>
      <c r="Z125" s="37">
        <f t="shared" si="78"/>
        <v>9.9999999999994316E-2</v>
      </c>
      <c r="AA125" s="37">
        <f t="shared" si="78"/>
        <v>-0.20000000000000284</v>
      </c>
      <c r="AB125" s="37">
        <f t="shared" si="78"/>
        <v>1.0999999999999943</v>
      </c>
      <c r="AC125" s="37">
        <f t="shared" si="78"/>
        <v>0.5</v>
      </c>
      <c r="AD125" s="37">
        <f t="shared" si="78"/>
        <v>0.59999999999999432</v>
      </c>
      <c r="AE125" s="37">
        <f t="shared" si="78"/>
        <v>0.30000000000001137</v>
      </c>
      <c r="AF125" s="37">
        <f t="shared" si="78"/>
        <v>1.0999999999999943</v>
      </c>
      <c r="AG125" s="37">
        <f t="shared" si="78"/>
        <v>0.59999999999999432</v>
      </c>
      <c r="AH125" s="37">
        <f t="shared" si="78"/>
        <v>0.59999999999999432</v>
      </c>
      <c r="AI125" s="37">
        <f t="shared" si="78"/>
        <v>9.9999999999994316E-2</v>
      </c>
      <c r="AJ125" s="37">
        <f t="shared" si="78"/>
        <v>-0.30000000000001137</v>
      </c>
      <c r="AK125" s="37">
        <f t="shared" si="78"/>
        <v>19.599999999999994</v>
      </c>
      <c r="AL125" s="37">
        <f t="shared" si="78"/>
        <v>0.40000000000000568</v>
      </c>
      <c r="AM125" s="37">
        <f t="shared" si="78"/>
        <v>-0.19999999999998863</v>
      </c>
      <c r="AN125" s="37">
        <f t="shared" si="78"/>
        <v>0.40000000000000568</v>
      </c>
      <c r="AO125" s="37">
        <f t="shared" si="78"/>
        <v>-0.40000000000000568</v>
      </c>
      <c r="AP125" s="37">
        <f t="shared" si="78"/>
        <v>-0.19999999999998863</v>
      </c>
      <c r="AQ125" s="37">
        <f t="shared" si="78"/>
        <v>-0.30000000000001137</v>
      </c>
      <c r="AR125" s="37">
        <f t="shared" si="78"/>
        <v>3.9000000000000057</v>
      </c>
      <c r="AS125" s="37">
        <f t="shared" si="78"/>
        <v>3.2000000000000028</v>
      </c>
      <c r="AT125" s="37">
        <f t="shared" si="78"/>
        <v>0.80000000000001137</v>
      </c>
      <c r="AU125" s="37">
        <f t="shared" si="78"/>
        <v>-0.5</v>
      </c>
      <c r="AV125" s="37">
        <f t="shared" si="78"/>
        <v>-9.9999999999994316E-2</v>
      </c>
      <c r="AW125" s="37">
        <f t="shared" si="78"/>
        <v>-0.40000000000000568</v>
      </c>
      <c r="AX125" s="37">
        <f t="shared" si="78"/>
        <v>0.30000000000001137</v>
      </c>
      <c r="AY125" s="37">
        <f t="shared" si="78"/>
        <v>9.9999999999994316E-2</v>
      </c>
      <c r="AZ125" s="37">
        <f t="shared" si="78"/>
        <v>2.4000000000000057</v>
      </c>
      <c r="BA125" s="37">
        <f t="shared" si="78"/>
        <v>-9.9999999999994316E-2</v>
      </c>
      <c r="BB125" s="37">
        <f t="shared" si="78"/>
        <v>1.4000000000000057</v>
      </c>
      <c r="BC125" s="37">
        <f t="shared" si="78"/>
        <v>2.4000000000000057</v>
      </c>
      <c r="BD125" s="37">
        <f t="shared" si="78"/>
        <v>-9.9999999999994316E-2</v>
      </c>
      <c r="BE125" s="37">
        <f t="shared" si="78"/>
        <v>-5.7999999999999972</v>
      </c>
      <c r="BF125" s="37">
        <f t="shared" si="78"/>
        <v>9.9999999999994316E-2</v>
      </c>
      <c r="BG125" s="37">
        <f t="shared" si="78"/>
        <v>-9.9999999999994316E-2</v>
      </c>
      <c r="BH125" s="37">
        <f t="shared" si="78"/>
        <v>3.9000000000000057</v>
      </c>
      <c r="BI125" s="37">
        <f t="shared" si="78"/>
        <v>0.40000000000000568</v>
      </c>
      <c r="BJ125" s="37">
        <f t="shared" si="78"/>
        <v>9.9999999999994316E-2</v>
      </c>
      <c r="BK125" s="37">
        <f t="shared" si="78"/>
        <v>2</v>
      </c>
      <c r="BL125" s="37">
        <f t="shared" si="78"/>
        <v>0.59999999999999432</v>
      </c>
      <c r="BM125" s="37">
        <f t="shared" si="78"/>
        <v>1.3000000000000114</v>
      </c>
      <c r="BN125" s="37">
        <f t="shared" si="78"/>
        <v>7</v>
      </c>
      <c r="BO125" s="37">
        <f t="shared" si="71"/>
        <v>9.9999999999994316E-2</v>
      </c>
      <c r="BP125" s="37">
        <f t="shared" si="71"/>
        <v>5.3000000000000114</v>
      </c>
      <c r="BQ125" s="37">
        <f t="shared" si="71"/>
        <v>7.5</v>
      </c>
      <c r="BR125" s="37">
        <f t="shared" si="71"/>
        <v>0.19999999999998863</v>
      </c>
      <c r="BS125" s="37">
        <f t="shared" si="71"/>
        <v>0.59999999999999432</v>
      </c>
      <c r="BU125" s="37">
        <f t="shared" si="75"/>
        <v>0.40000000000000568</v>
      </c>
      <c r="BV125" s="37">
        <f t="shared" si="75"/>
        <v>1.1999999999999886</v>
      </c>
      <c r="BW125" s="37">
        <f t="shared" si="75"/>
        <v>0.59999999999999432</v>
      </c>
      <c r="BX125" s="37">
        <f t="shared" si="75"/>
        <v>0.5</v>
      </c>
      <c r="BY125" s="37">
        <f t="shared" si="75"/>
        <v>0.19999999999998863</v>
      </c>
      <c r="BZ125" s="37">
        <f t="shared" si="75"/>
        <v>1.5999999999999943</v>
      </c>
      <c r="CA125" s="37">
        <f t="shared" si="75"/>
        <v>6.9000000000000057</v>
      </c>
      <c r="CB125" s="37">
        <f t="shared" ref="CB125:CV125" si="79">+CC114-CA86</f>
        <v>1</v>
      </c>
      <c r="CC125" s="37">
        <f t="shared" si="79"/>
        <v>0.70000000000000284</v>
      </c>
      <c r="CD125" s="37">
        <f t="shared" si="79"/>
        <v>0.40000000000000568</v>
      </c>
      <c r="CE125" s="37">
        <f t="shared" si="79"/>
        <v>0.19999999999998863</v>
      </c>
      <c r="CF125" s="37">
        <f t="shared" si="79"/>
        <v>0.59999999999999432</v>
      </c>
      <c r="CG125" s="37">
        <f t="shared" si="79"/>
        <v>0.59999999999999432</v>
      </c>
      <c r="CH125" s="37">
        <f t="shared" si="79"/>
        <v>0.19999999999998863</v>
      </c>
      <c r="CI125" s="37">
        <f t="shared" si="79"/>
        <v>0</v>
      </c>
      <c r="CJ125" s="37">
        <f t="shared" si="79"/>
        <v>0.5</v>
      </c>
      <c r="CK125" s="37">
        <f t="shared" si="79"/>
        <v>1.5999999999999943</v>
      </c>
      <c r="CL125" s="37">
        <f t="shared" si="79"/>
        <v>0.90000000000000568</v>
      </c>
      <c r="CM125" s="37">
        <f t="shared" si="79"/>
        <v>1.2999999999999972</v>
      </c>
      <c r="CN125" s="37">
        <f t="shared" si="79"/>
        <v>4.0999999999999943</v>
      </c>
      <c r="CO125" s="37">
        <f t="shared" si="79"/>
        <v>1.3000000000000114</v>
      </c>
      <c r="CP125" s="37">
        <f t="shared" si="79"/>
        <v>0</v>
      </c>
      <c r="CQ125" s="37">
        <f t="shared" si="79"/>
        <v>-0.40000000000000568</v>
      </c>
      <c r="CR125" s="37">
        <f t="shared" si="79"/>
        <v>-0.40000000000000568</v>
      </c>
      <c r="CS125" s="37">
        <f t="shared" si="79"/>
        <v>0.19999999999998863</v>
      </c>
      <c r="CT125" s="37">
        <f t="shared" si="79"/>
        <v>2.3000000000000114</v>
      </c>
      <c r="CU125" s="37">
        <f t="shared" si="79"/>
        <v>0</v>
      </c>
      <c r="CV125" s="37">
        <f t="shared" si="79"/>
        <v>-9.9999999999994316E-2</v>
      </c>
      <c r="CX125" s="37">
        <f t="shared" si="77"/>
        <v>0.93979591836734655</v>
      </c>
    </row>
    <row r="126" spans="1:102">
      <c r="B126" s="37">
        <f>+B115-B87</f>
        <v>-5.5999999999999943</v>
      </c>
      <c r="C126" s="37">
        <f t="shared" si="78"/>
        <v>1.7999999999999972</v>
      </c>
      <c r="D126" s="37">
        <f t="shared" si="78"/>
        <v>7.5999999999999943</v>
      </c>
      <c r="E126" s="37">
        <f>+E115-E87</f>
        <v>-52.5</v>
      </c>
      <c r="F126" s="37">
        <f t="shared" si="78"/>
        <v>-0.20000000000000284</v>
      </c>
      <c r="G126" s="37">
        <f t="shared" si="78"/>
        <v>2.3000000000000114</v>
      </c>
      <c r="H126" s="37">
        <f t="shared" si="78"/>
        <v>1.4000000000000057</v>
      </c>
      <c r="I126" s="37">
        <f t="shared" si="78"/>
        <v>9.9999999999994316E-2</v>
      </c>
      <c r="J126" s="37">
        <f t="shared" si="78"/>
        <v>2.3000000000000114</v>
      </c>
      <c r="K126" s="37">
        <f t="shared" si="78"/>
        <v>2.4000000000000057</v>
      </c>
      <c r="L126" s="37">
        <f t="shared" si="78"/>
        <v>2.1999999999999886</v>
      </c>
      <c r="M126" s="37">
        <f t="shared" si="78"/>
        <v>2</v>
      </c>
      <c r="N126" s="37">
        <f t="shared" si="78"/>
        <v>2.8000000000000114</v>
      </c>
      <c r="O126" s="37">
        <f t="shared" si="78"/>
        <v>-16.700000000000003</v>
      </c>
      <c r="P126" s="37">
        <f t="shared" si="78"/>
        <v>4.4000000000000057</v>
      </c>
      <c r="Q126" s="37">
        <f t="shared" si="78"/>
        <v>0.90000000000000568</v>
      </c>
      <c r="R126" s="37">
        <f t="shared" si="78"/>
        <v>1.7999999999999972</v>
      </c>
      <c r="S126" s="37">
        <f t="shared" si="78"/>
        <v>4.6999999999999886</v>
      </c>
      <c r="T126" s="37">
        <f t="shared" si="78"/>
        <v>7.7999999999999972</v>
      </c>
      <c r="U126" s="37">
        <f t="shared" si="78"/>
        <v>-15.299999999999997</v>
      </c>
      <c r="V126" s="37">
        <f t="shared" si="78"/>
        <v>1.0999999999999943</v>
      </c>
      <c r="W126" s="37">
        <f t="shared" si="78"/>
        <v>5.9000000000000057</v>
      </c>
      <c r="X126" s="37">
        <f t="shared" si="78"/>
        <v>1.5999999999999943</v>
      </c>
      <c r="Y126" s="37">
        <f t="shared" si="78"/>
        <v>3.3000000000000114</v>
      </c>
      <c r="Z126" s="37">
        <f t="shared" si="78"/>
        <v>1</v>
      </c>
      <c r="AA126" s="37">
        <f>+AA115-AA87</f>
        <v>-45.6</v>
      </c>
      <c r="AB126" s="37">
        <f t="shared" si="78"/>
        <v>-34.799999999999997</v>
      </c>
      <c r="AC126" s="37">
        <f t="shared" si="78"/>
        <v>8.8000000000000114</v>
      </c>
      <c r="AD126" s="37">
        <f t="shared" si="78"/>
        <v>0.69999999999998863</v>
      </c>
      <c r="AE126" s="37">
        <f t="shared" si="78"/>
        <v>3.9000000000000057</v>
      </c>
      <c r="AF126" s="37">
        <f t="shared" si="78"/>
        <v>21.400000000000006</v>
      </c>
      <c r="AG126" s="37">
        <f t="shared" si="78"/>
        <v>1.5999999999999943</v>
      </c>
      <c r="AH126" s="37">
        <f t="shared" si="78"/>
        <v>6</v>
      </c>
      <c r="AI126" s="37">
        <f t="shared" si="78"/>
        <v>2.2000000000000028</v>
      </c>
      <c r="AJ126" s="37">
        <f t="shared" si="78"/>
        <v>1</v>
      </c>
      <c r="AK126" s="37">
        <f t="shared" si="78"/>
        <v>0.19999999999998863</v>
      </c>
      <c r="AL126" s="37">
        <f t="shared" si="78"/>
        <v>1.5999999999999943</v>
      </c>
      <c r="AM126" s="37">
        <f t="shared" si="78"/>
        <v>0.5</v>
      </c>
      <c r="AN126" s="37">
        <f t="shared" si="78"/>
        <v>0.40000000000000568</v>
      </c>
      <c r="AO126" s="37">
        <f t="shared" si="78"/>
        <v>0</v>
      </c>
      <c r="AP126" s="37">
        <f t="shared" si="78"/>
        <v>1.3000000000000114</v>
      </c>
      <c r="AQ126" s="37">
        <f t="shared" si="78"/>
        <v>0.59999999999999432</v>
      </c>
      <c r="AR126" s="37">
        <f t="shared" si="78"/>
        <v>0.90000000000000568</v>
      </c>
      <c r="AS126" s="37">
        <f t="shared" si="78"/>
        <v>2</v>
      </c>
      <c r="AT126" s="37">
        <f t="shared" si="78"/>
        <v>7.8000000000000114</v>
      </c>
      <c r="AU126" s="37">
        <f t="shared" si="78"/>
        <v>1.0999999999999943</v>
      </c>
      <c r="AV126" s="37">
        <f t="shared" si="78"/>
        <v>4.4000000000000057</v>
      </c>
      <c r="AW126" s="37">
        <f t="shared" si="78"/>
        <v>2.6999999999999886</v>
      </c>
      <c r="AX126" s="37">
        <f t="shared" si="78"/>
        <v>-1.4000000000000057</v>
      </c>
      <c r="AY126" s="37">
        <f t="shared" si="78"/>
        <v>0.90000000000000568</v>
      </c>
      <c r="AZ126" s="37">
        <f t="shared" si="78"/>
        <v>-3.2000000000000028</v>
      </c>
      <c r="BA126" s="37">
        <f t="shared" si="78"/>
        <v>2.4000000000000057</v>
      </c>
      <c r="BB126" s="37">
        <f t="shared" si="78"/>
        <v>7.2999999999999972</v>
      </c>
      <c r="BC126" s="37">
        <f t="shared" si="78"/>
        <v>0</v>
      </c>
      <c r="BD126" s="37">
        <f t="shared" si="78"/>
        <v>0.59999999999999432</v>
      </c>
      <c r="BE126" s="37">
        <f t="shared" si="78"/>
        <v>3</v>
      </c>
      <c r="BF126" s="37">
        <f t="shared" si="78"/>
        <v>2.2000000000000028</v>
      </c>
      <c r="BG126" s="37">
        <f t="shared" si="78"/>
        <v>0.90000000000000568</v>
      </c>
      <c r="BH126" s="37">
        <f t="shared" si="78"/>
        <v>-8.7000000000000028</v>
      </c>
      <c r="BI126" s="37">
        <f t="shared" si="78"/>
        <v>13.599999999999994</v>
      </c>
      <c r="BJ126" s="37">
        <f t="shared" si="78"/>
        <v>-4.5999999999999943</v>
      </c>
      <c r="BK126" s="37">
        <f t="shared" si="78"/>
        <v>3</v>
      </c>
      <c r="BL126" s="37">
        <f t="shared" si="78"/>
        <v>2.0999999999999943</v>
      </c>
      <c r="BM126" s="37">
        <f t="shared" si="78"/>
        <v>1.5999999999999943</v>
      </c>
      <c r="BN126" s="37">
        <f t="shared" si="78"/>
        <v>0.80000000000001137</v>
      </c>
      <c r="BO126" s="37">
        <f t="shared" si="71"/>
        <v>10.400000000000006</v>
      </c>
      <c r="BP126" s="37">
        <f t="shared" si="71"/>
        <v>1.0999999999999943</v>
      </c>
      <c r="BQ126" s="37">
        <f t="shared" si="71"/>
        <v>-27.700000000000003</v>
      </c>
      <c r="BR126" s="37">
        <f t="shared" si="71"/>
        <v>1</v>
      </c>
      <c r="BS126" s="37">
        <f t="shared" si="71"/>
        <v>1.5999999999999943</v>
      </c>
      <c r="BU126" s="37">
        <f>+BU115-BT87</f>
        <v>3.5999999999999943</v>
      </c>
      <c r="BV126" s="37">
        <f t="shared" ref="BV126:CA126" si="80">+BV115-BU87</f>
        <v>1.2000000000000028</v>
      </c>
      <c r="BW126" s="37">
        <f t="shared" si="80"/>
        <v>0.59999999999999432</v>
      </c>
      <c r="BX126" s="37">
        <f t="shared" si="80"/>
        <v>-7.9000000000000057</v>
      </c>
      <c r="BY126" s="37">
        <f t="shared" si="80"/>
        <v>1.3000000000000114</v>
      </c>
      <c r="BZ126" s="37">
        <f t="shared" si="80"/>
        <v>1.0999999999999943</v>
      </c>
      <c r="CA126" s="37">
        <f t="shared" si="80"/>
        <v>2.9000000000000057</v>
      </c>
      <c r="CB126" s="37">
        <f t="shared" ref="CB126:CV126" si="81">+CC115-CA87</f>
        <v>2.3000000000000114</v>
      </c>
      <c r="CC126" s="37">
        <f t="shared" si="81"/>
        <v>-21.400000000000006</v>
      </c>
      <c r="CD126" s="37">
        <f t="shared" si="81"/>
        <v>2.6999999999999886</v>
      </c>
      <c r="CE126" s="37">
        <f t="shared" si="81"/>
        <v>1.6999999999999886</v>
      </c>
      <c r="CF126" s="37">
        <f t="shared" si="81"/>
        <v>2.8000000000000114</v>
      </c>
      <c r="CG126" s="37">
        <f t="shared" si="81"/>
        <v>18.199999999999989</v>
      </c>
      <c r="CH126" s="37">
        <f t="shared" si="81"/>
        <v>0.59999999999999432</v>
      </c>
      <c r="CI126" s="37">
        <f t="shared" si="81"/>
        <v>1.1999999999999886</v>
      </c>
      <c r="CJ126" s="37">
        <f t="shared" si="81"/>
        <v>-5.2999999999999972</v>
      </c>
      <c r="CK126" s="37">
        <f t="shared" si="81"/>
        <v>-16.700000000000003</v>
      </c>
      <c r="CL126" s="37">
        <f t="shared" si="81"/>
        <v>4.2999999999999972</v>
      </c>
      <c r="CM126" s="37">
        <f t="shared" si="81"/>
        <v>-11.400000000000006</v>
      </c>
      <c r="CN126" s="37">
        <f t="shared" si="81"/>
        <v>-2.5</v>
      </c>
      <c r="CO126" s="37">
        <f t="shared" si="81"/>
        <v>1.0999999999999943</v>
      </c>
      <c r="CP126" s="37">
        <f t="shared" si="81"/>
        <v>-37.299999999999997</v>
      </c>
      <c r="CQ126" s="37">
        <f t="shared" si="81"/>
        <v>0.19999999999998863</v>
      </c>
      <c r="CR126" s="37">
        <f t="shared" si="81"/>
        <v>9.9999999999994316E-2</v>
      </c>
      <c r="CS126" s="37">
        <f t="shared" si="81"/>
        <v>11.599999999999994</v>
      </c>
      <c r="CT126" s="37">
        <f t="shared" si="81"/>
        <v>6.8000000000000114</v>
      </c>
      <c r="CU126" s="37">
        <f t="shared" si="81"/>
        <v>1.0999999999999943</v>
      </c>
      <c r="CV126" s="37">
        <f t="shared" si="81"/>
        <v>0.69999999999998863</v>
      </c>
      <c r="CX126" s="37">
        <f t="shared" si="77"/>
        <v>-0.75204081632653108</v>
      </c>
    </row>
    <row r="127" spans="1:102">
      <c r="B127" s="37">
        <f>+B116-B88</f>
        <v>2.5999999999999943</v>
      </c>
      <c r="C127" s="37">
        <f t="shared" si="78"/>
        <v>2.5</v>
      </c>
      <c r="D127" s="37">
        <f t="shared" si="78"/>
        <v>13.5</v>
      </c>
      <c r="E127" s="37">
        <f t="shared" si="78"/>
        <v>5.5</v>
      </c>
      <c r="F127" s="37">
        <f t="shared" si="78"/>
        <v>2.4000000000000057</v>
      </c>
      <c r="G127" s="37">
        <f t="shared" si="78"/>
        <v>2.6999999999999886</v>
      </c>
      <c r="H127" s="37">
        <f t="shared" si="78"/>
        <v>2.0999999999999943</v>
      </c>
      <c r="I127" s="37">
        <f t="shared" si="78"/>
        <v>1.1999999999999886</v>
      </c>
      <c r="J127" s="37">
        <f t="shared" si="78"/>
        <v>3.1999999999999886</v>
      </c>
      <c r="K127" s="37">
        <f t="shared" si="78"/>
        <v>1.9000000000000057</v>
      </c>
      <c r="L127" s="37">
        <f t="shared" si="78"/>
        <v>4.1999999999999886</v>
      </c>
      <c r="M127" s="37">
        <f t="shared" si="78"/>
        <v>1.0999999999999943</v>
      </c>
      <c r="N127" s="37">
        <f t="shared" si="78"/>
        <v>3.8000000000000114</v>
      </c>
      <c r="O127" s="37">
        <f t="shared" si="78"/>
        <v>7.5999999999999943</v>
      </c>
      <c r="P127" s="37">
        <f t="shared" si="78"/>
        <v>5.5</v>
      </c>
      <c r="Q127" s="37">
        <f t="shared" si="78"/>
        <v>2.8000000000000114</v>
      </c>
      <c r="R127" s="37">
        <f t="shared" si="78"/>
        <v>3.0999999999999943</v>
      </c>
      <c r="S127" s="37">
        <f t="shared" si="78"/>
        <v>6.8000000000000114</v>
      </c>
      <c r="T127" s="37">
        <f t="shared" si="78"/>
        <v>6.9000000000000057</v>
      </c>
      <c r="U127" s="37">
        <f t="shared" si="78"/>
        <v>5.2000000000000028</v>
      </c>
      <c r="V127" s="37">
        <f t="shared" si="78"/>
        <v>2.9000000000000057</v>
      </c>
      <c r="W127" s="37">
        <f t="shared" si="78"/>
        <v>7.4000000000000057</v>
      </c>
      <c r="X127" s="37">
        <f t="shared" si="78"/>
        <v>5.8000000000000114</v>
      </c>
      <c r="Y127" s="37">
        <f t="shared" si="78"/>
        <v>4.0999999999999943</v>
      </c>
      <c r="Z127" s="37">
        <f t="shared" si="78"/>
        <v>1.1999999999999886</v>
      </c>
      <c r="AA127" s="37">
        <f t="shared" si="78"/>
        <v>1.5999999999999943</v>
      </c>
      <c r="AB127" s="37">
        <f t="shared" si="78"/>
        <v>3.9000000000000057</v>
      </c>
      <c r="AC127" s="37">
        <f t="shared" si="78"/>
        <v>7.8000000000000114</v>
      </c>
      <c r="AD127" s="37">
        <f t="shared" si="78"/>
        <v>3.5</v>
      </c>
      <c r="AE127" s="37">
        <f t="shared" si="78"/>
        <v>8.0999999999999943</v>
      </c>
      <c r="AF127" s="37">
        <f t="shared" si="78"/>
        <v>11.400000000000006</v>
      </c>
      <c r="AG127" s="37">
        <f t="shared" si="78"/>
        <v>3.0999999999999943</v>
      </c>
      <c r="AH127" s="37">
        <f t="shared" si="78"/>
        <v>6.3000000000000114</v>
      </c>
      <c r="AI127" s="37">
        <f t="shared" si="78"/>
        <v>4.0999999999999943</v>
      </c>
      <c r="AJ127" s="37">
        <f t="shared" si="78"/>
        <v>1.5</v>
      </c>
      <c r="AK127" s="37">
        <f t="shared" si="78"/>
        <v>-9.9999999999994316E-2</v>
      </c>
      <c r="AL127" s="37">
        <f t="shared" si="78"/>
        <v>2</v>
      </c>
      <c r="AM127" s="37">
        <f t="shared" si="78"/>
        <v>0.90000000000000568</v>
      </c>
      <c r="AN127" s="37">
        <f t="shared" si="78"/>
        <v>5.1999999999999886</v>
      </c>
      <c r="AO127" s="37">
        <f t="shared" si="78"/>
        <v>0.90000000000000568</v>
      </c>
      <c r="AP127" s="37">
        <f t="shared" si="78"/>
        <v>1.9000000000000057</v>
      </c>
      <c r="AQ127" s="37">
        <f t="shared" si="78"/>
        <v>1.5</v>
      </c>
      <c r="AR127" s="37">
        <f t="shared" si="78"/>
        <v>0.5</v>
      </c>
      <c r="AS127" s="37">
        <f t="shared" si="78"/>
        <v>3.4000000000000057</v>
      </c>
      <c r="AT127" s="37">
        <f t="shared" si="78"/>
        <v>8.0999999999999943</v>
      </c>
      <c r="AU127" s="37">
        <f t="shared" si="78"/>
        <v>1.4000000000000057</v>
      </c>
      <c r="AV127" s="37">
        <f t="shared" si="78"/>
        <v>8.1999999999999886</v>
      </c>
      <c r="AW127" s="37">
        <f t="shared" si="78"/>
        <v>4</v>
      </c>
      <c r="AX127" s="37">
        <f t="shared" si="78"/>
        <v>13.300000000000011</v>
      </c>
      <c r="AY127" s="37">
        <f t="shared" si="78"/>
        <v>3.8000000000000114</v>
      </c>
      <c r="AZ127" s="37">
        <f t="shared" si="78"/>
        <v>3.9000000000000057</v>
      </c>
      <c r="BA127" s="37">
        <f t="shared" si="78"/>
        <v>3.3000000000000114</v>
      </c>
      <c r="BB127" s="37">
        <f t="shared" si="78"/>
        <v>6.5</v>
      </c>
      <c r="BC127" s="37">
        <f t="shared" si="78"/>
        <v>4.5999999999999943</v>
      </c>
      <c r="BD127" s="37">
        <f t="shared" si="78"/>
        <v>1.6999999999999886</v>
      </c>
      <c r="BE127" s="37">
        <f t="shared" si="78"/>
        <v>4</v>
      </c>
      <c r="BF127" s="37">
        <f t="shared" si="78"/>
        <v>2.6999999999999886</v>
      </c>
      <c r="BG127" s="37">
        <f t="shared" si="78"/>
        <v>2.5</v>
      </c>
      <c r="BH127" s="37">
        <f t="shared" si="78"/>
        <v>8.5</v>
      </c>
      <c r="BI127" s="37">
        <f t="shared" si="78"/>
        <v>12.300000000000011</v>
      </c>
      <c r="BJ127" s="37">
        <f t="shared" si="78"/>
        <v>1.5999999999999943</v>
      </c>
      <c r="BK127" s="37">
        <f t="shared" si="78"/>
        <v>5.9000000000000057</v>
      </c>
      <c r="BL127" s="37">
        <f t="shared" si="78"/>
        <v>3.1999999999999886</v>
      </c>
      <c r="BM127" s="37">
        <f t="shared" si="78"/>
        <v>2.1999999999999886</v>
      </c>
      <c r="BN127" s="37">
        <f t="shared" si="78"/>
        <v>9.9999999999994316E-2</v>
      </c>
      <c r="BO127" s="37">
        <f t="shared" si="71"/>
        <v>7.0999999999999943</v>
      </c>
      <c r="BP127" s="37">
        <f t="shared" si="71"/>
        <v>0.69999999999998863</v>
      </c>
      <c r="BQ127" s="37">
        <f t="shared" si="71"/>
        <v>12.900000000000006</v>
      </c>
      <c r="BR127" s="37">
        <f t="shared" si="71"/>
        <v>0.90000000000000568</v>
      </c>
      <c r="BS127" s="37">
        <f t="shared" si="71"/>
        <v>2.3000000000000114</v>
      </c>
      <c r="BU127" s="37">
        <f t="shared" si="75"/>
        <v>6.8000000000000114</v>
      </c>
      <c r="BV127" s="37">
        <f t="shared" si="75"/>
        <v>2.5</v>
      </c>
      <c r="BW127" s="37">
        <f t="shared" si="75"/>
        <v>1.5</v>
      </c>
      <c r="BX127" s="37">
        <f t="shared" si="75"/>
        <v>6.6999999999999886</v>
      </c>
      <c r="BY127" s="37">
        <f t="shared" si="75"/>
        <v>2.5</v>
      </c>
      <c r="BZ127" s="37">
        <f t="shared" si="75"/>
        <v>2.5</v>
      </c>
      <c r="CA127" s="37">
        <f t="shared" si="75"/>
        <v>1.5</v>
      </c>
      <c r="CB127" s="37">
        <f t="shared" ref="CB127:CV127" si="82">+CC116-CA88</f>
        <v>3.5</v>
      </c>
      <c r="CC127" s="37">
        <f t="shared" si="82"/>
        <v>1.7000000000000028</v>
      </c>
      <c r="CD127" s="37">
        <f t="shared" si="82"/>
        <v>4.6999999999999886</v>
      </c>
      <c r="CE127" s="37">
        <f t="shared" si="82"/>
        <v>2.8000000000000114</v>
      </c>
      <c r="CF127" s="37">
        <f t="shared" si="82"/>
        <v>4.1999999999999886</v>
      </c>
      <c r="CG127" s="37">
        <f t="shared" si="82"/>
        <v>20.900000000000006</v>
      </c>
      <c r="CH127" s="37">
        <f t="shared" si="82"/>
        <v>3</v>
      </c>
      <c r="CI127" s="37">
        <f t="shared" si="82"/>
        <v>1.6999999999999886</v>
      </c>
      <c r="CJ127" s="37">
        <f t="shared" si="82"/>
        <v>1</v>
      </c>
      <c r="CK127" s="37">
        <f t="shared" si="82"/>
        <v>2.6999999999999886</v>
      </c>
      <c r="CL127" s="37">
        <f t="shared" si="82"/>
        <v>2.1999999999999886</v>
      </c>
      <c r="CM127" s="37">
        <f t="shared" si="82"/>
        <v>2.4000000000000057</v>
      </c>
      <c r="CN127" s="37">
        <f t="shared" si="82"/>
        <v>2.4000000000000057</v>
      </c>
      <c r="CO127" s="37">
        <f t="shared" si="82"/>
        <v>4</v>
      </c>
      <c r="CP127" s="37">
        <f t="shared" si="82"/>
        <v>2.7000000000000028</v>
      </c>
      <c r="CQ127" s="37">
        <f t="shared" si="82"/>
        <v>1.4000000000000057</v>
      </c>
      <c r="CR127" s="37">
        <f t="shared" si="82"/>
        <v>2.5</v>
      </c>
      <c r="CS127" s="37">
        <f t="shared" si="82"/>
        <v>13.900000000000006</v>
      </c>
      <c r="CT127" s="37">
        <f t="shared" si="82"/>
        <v>6.5</v>
      </c>
      <c r="CU127" s="37">
        <f t="shared" si="82"/>
        <v>1.5999999999999943</v>
      </c>
      <c r="CV127" s="37">
        <f t="shared" si="82"/>
        <v>0.80000000000001137</v>
      </c>
      <c r="CX127" s="37">
        <f t="shared" si="77"/>
        <v>4.1816326530612242</v>
      </c>
    </row>
    <row r="129" spans="1:102">
      <c r="A129" s="401" t="s">
        <v>860</v>
      </c>
    </row>
    <row r="130" spans="1:102">
      <c r="A130" s="37" t="s">
        <v>340</v>
      </c>
      <c r="B130" s="37" t="s">
        <v>237</v>
      </c>
      <c r="C130" s="37" t="s">
        <v>238</v>
      </c>
      <c r="D130" s="37" t="s">
        <v>239</v>
      </c>
      <c r="E130" s="37" t="s">
        <v>240</v>
      </c>
      <c r="F130" s="37" t="s">
        <v>241</v>
      </c>
      <c r="G130" s="37" t="s">
        <v>242</v>
      </c>
      <c r="H130" s="37" t="s">
        <v>243</v>
      </c>
      <c r="I130" s="37" t="s">
        <v>244</v>
      </c>
      <c r="J130" s="37" t="s">
        <v>245</v>
      </c>
      <c r="K130" s="37" t="s">
        <v>246</v>
      </c>
      <c r="L130" s="37" t="s">
        <v>247</v>
      </c>
      <c r="M130" s="37" t="s">
        <v>248</v>
      </c>
      <c r="N130" s="37" t="s">
        <v>249</v>
      </c>
      <c r="O130" s="37" t="s">
        <v>250</v>
      </c>
      <c r="P130" s="37" t="s">
        <v>251</v>
      </c>
      <c r="Q130" s="37" t="s">
        <v>252</v>
      </c>
      <c r="R130" s="37" t="s">
        <v>253</v>
      </c>
      <c r="S130" s="37" t="s">
        <v>254</v>
      </c>
      <c r="T130" s="37" t="s">
        <v>255</v>
      </c>
      <c r="U130" s="37" t="s">
        <v>256</v>
      </c>
      <c r="V130" s="37" t="s">
        <v>257</v>
      </c>
      <c r="W130" s="37" t="s">
        <v>258</v>
      </c>
      <c r="X130" s="37" t="s">
        <v>259</v>
      </c>
      <c r="Y130" s="37" t="s">
        <v>260</v>
      </c>
      <c r="Z130" s="37" t="s">
        <v>261</v>
      </c>
      <c r="AA130" s="37" t="s">
        <v>262</v>
      </c>
      <c r="AB130" s="37" t="s">
        <v>263</v>
      </c>
      <c r="AC130" s="37" t="s">
        <v>264</v>
      </c>
      <c r="AD130" s="37" t="s">
        <v>265</v>
      </c>
      <c r="AE130" s="37" t="s">
        <v>266</v>
      </c>
      <c r="AF130" s="37" t="s">
        <v>267</v>
      </c>
      <c r="AG130" s="37" t="s">
        <v>268</v>
      </c>
      <c r="AH130" s="37" t="s">
        <v>269</v>
      </c>
      <c r="AI130" s="37" t="s">
        <v>270</v>
      </c>
      <c r="AJ130" s="37" t="s">
        <v>271</v>
      </c>
      <c r="AK130" s="37" t="s">
        <v>272</v>
      </c>
      <c r="AL130" s="37" t="s">
        <v>273</v>
      </c>
      <c r="AM130" s="37" t="s">
        <v>274</v>
      </c>
      <c r="AN130" s="37" t="s">
        <v>275</v>
      </c>
      <c r="AO130" s="37" t="s">
        <v>276</v>
      </c>
      <c r="AP130" s="37" t="s">
        <v>277</v>
      </c>
      <c r="AQ130" s="37" t="s">
        <v>278</v>
      </c>
      <c r="AR130" s="37" t="s">
        <v>279</v>
      </c>
      <c r="AS130" s="37" t="s">
        <v>280</v>
      </c>
      <c r="AT130" s="37" t="s">
        <v>281</v>
      </c>
      <c r="AU130" s="37" t="s">
        <v>282</v>
      </c>
      <c r="AV130" s="37" t="s">
        <v>283</v>
      </c>
      <c r="AW130" s="37" t="s">
        <v>284</v>
      </c>
      <c r="AX130" s="37" t="s">
        <v>285</v>
      </c>
      <c r="AY130" s="37" t="s">
        <v>286</v>
      </c>
      <c r="AZ130" s="37" t="s">
        <v>287</v>
      </c>
      <c r="BA130" s="37" t="s">
        <v>288</v>
      </c>
      <c r="BB130" s="37" t="s">
        <v>289</v>
      </c>
      <c r="BC130" s="37" t="s">
        <v>290</v>
      </c>
      <c r="BD130" s="37" t="s">
        <v>291</v>
      </c>
      <c r="BE130" s="37" t="s">
        <v>292</v>
      </c>
      <c r="BF130" s="37" t="s">
        <v>293</v>
      </c>
      <c r="BG130" s="37" t="s">
        <v>294</v>
      </c>
      <c r="BH130" s="37" t="s">
        <v>295</v>
      </c>
      <c r="BI130" s="37" t="s">
        <v>296</v>
      </c>
      <c r="BJ130" s="37" t="s">
        <v>297</v>
      </c>
      <c r="BK130" s="37" t="s">
        <v>298</v>
      </c>
      <c r="BL130" s="37" t="s">
        <v>299</v>
      </c>
      <c r="BM130" s="37" t="s">
        <v>300</v>
      </c>
      <c r="BN130" s="37" t="s">
        <v>301</v>
      </c>
      <c r="BO130" s="37" t="s">
        <v>302</v>
      </c>
      <c r="BP130" s="37" t="s">
        <v>303</v>
      </c>
      <c r="BQ130" s="37" t="s">
        <v>304</v>
      </c>
      <c r="BR130" s="37" t="s">
        <v>305</v>
      </c>
      <c r="BS130" s="37" t="s">
        <v>306</v>
      </c>
      <c r="BT130" s="37" t="s">
        <v>307</v>
      </c>
      <c r="BU130" s="37" t="s">
        <v>308</v>
      </c>
      <c r="BV130" s="37" t="s">
        <v>309</v>
      </c>
      <c r="BW130" s="37" t="s">
        <v>310</v>
      </c>
      <c r="BX130" s="37" t="s">
        <v>311</v>
      </c>
      <c r="BY130" s="37" t="s">
        <v>312</v>
      </c>
      <c r="BZ130" s="37" t="s">
        <v>313</v>
      </c>
      <c r="CA130" s="37" t="s">
        <v>314</v>
      </c>
      <c r="CB130" s="37" t="s">
        <v>314</v>
      </c>
      <c r="CC130" s="37" t="s">
        <v>315</v>
      </c>
      <c r="CD130" s="37" t="s">
        <v>316</v>
      </c>
      <c r="CE130" s="37" t="s">
        <v>317</v>
      </c>
      <c r="CF130" s="37" t="s">
        <v>318</v>
      </c>
      <c r="CG130" s="37" t="s">
        <v>319</v>
      </c>
      <c r="CH130" s="37" t="s">
        <v>320</v>
      </c>
      <c r="CI130" s="37" t="s">
        <v>321</v>
      </c>
      <c r="CJ130" s="37" t="s">
        <v>322</v>
      </c>
      <c r="CK130" s="37" t="s">
        <v>323</v>
      </c>
      <c r="CL130" s="37" t="s">
        <v>324</v>
      </c>
      <c r="CM130" s="37" t="s">
        <v>325</v>
      </c>
      <c r="CN130" s="37" t="s">
        <v>326</v>
      </c>
      <c r="CO130" s="37" t="s">
        <v>327</v>
      </c>
      <c r="CP130" s="37" t="s">
        <v>328</v>
      </c>
      <c r="CQ130" s="37" t="s">
        <v>329</v>
      </c>
      <c r="CR130" s="37" t="s">
        <v>330</v>
      </c>
      <c r="CS130" s="37" t="s">
        <v>331</v>
      </c>
      <c r="CT130" s="37" t="s">
        <v>332</v>
      </c>
      <c r="CU130" s="37" t="s">
        <v>333</v>
      </c>
      <c r="CV130" s="37" t="s">
        <v>334</v>
      </c>
      <c r="CW130" s="37" t="s">
        <v>335</v>
      </c>
    </row>
    <row r="131" spans="1:102">
      <c r="A131" s="37" t="s">
        <v>0</v>
      </c>
      <c r="B131" s="37">
        <v>157</v>
      </c>
      <c r="C131" s="37">
        <v>151</v>
      </c>
      <c r="D131" s="37">
        <v>164</v>
      </c>
      <c r="E131" s="37">
        <v>138</v>
      </c>
      <c r="F131" s="37">
        <v>164</v>
      </c>
      <c r="G131" s="37">
        <v>180</v>
      </c>
      <c r="H131" s="37">
        <v>172</v>
      </c>
      <c r="I131" s="37">
        <v>175</v>
      </c>
      <c r="J131" s="37">
        <v>177</v>
      </c>
      <c r="K131" s="37">
        <v>173</v>
      </c>
      <c r="L131" s="37">
        <v>168</v>
      </c>
      <c r="M131" s="37">
        <v>173</v>
      </c>
      <c r="N131" s="37">
        <v>171</v>
      </c>
      <c r="O131" s="37">
        <v>174</v>
      </c>
      <c r="P131" s="37">
        <v>162</v>
      </c>
      <c r="Q131" s="37">
        <v>180</v>
      </c>
      <c r="R131" s="37">
        <v>168</v>
      </c>
      <c r="S131" s="37">
        <v>173</v>
      </c>
      <c r="T131" s="37">
        <v>168</v>
      </c>
      <c r="U131" s="37">
        <v>132</v>
      </c>
      <c r="V131" s="37">
        <v>167</v>
      </c>
      <c r="W131" s="37">
        <v>167</v>
      </c>
      <c r="X131" s="37">
        <v>173</v>
      </c>
      <c r="Y131" s="37">
        <v>168</v>
      </c>
      <c r="Z131" s="37">
        <v>167</v>
      </c>
      <c r="AA131" s="37">
        <v>140</v>
      </c>
      <c r="AB131" s="37">
        <v>137</v>
      </c>
      <c r="AC131" s="37">
        <v>171</v>
      </c>
      <c r="AD131" s="37">
        <v>171</v>
      </c>
      <c r="AE131" s="37">
        <v>158</v>
      </c>
      <c r="AF131" s="37">
        <v>176</v>
      </c>
      <c r="AG131" s="37">
        <v>170</v>
      </c>
      <c r="AH131" s="37">
        <v>168</v>
      </c>
      <c r="AI131" s="37">
        <v>166</v>
      </c>
      <c r="AJ131" s="37">
        <v>172</v>
      </c>
      <c r="AK131" s="37">
        <v>146</v>
      </c>
      <c r="AL131" s="37">
        <v>173</v>
      </c>
      <c r="AM131" s="37">
        <v>182</v>
      </c>
      <c r="AN131" s="37">
        <v>161</v>
      </c>
      <c r="AO131" s="37">
        <v>173</v>
      </c>
      <c r="AP131" s="37">
        <v>173</v>
      </c>
      <c r="AQ131" s="37">
        <v>172</v>
      </c>
      <c r="AR131" s="37">
        <v>161</v>
      </c>
      <c r="AS131" s="37">
        <v>165</v>
      </c>
      <c r="AT131" s="37">
        <v>166</v>
      </c>
      <c r="AU131" s="37">
        <v>177</v>
      </c>
      <c r="AV131" s="37">
        <v>168</v>
      </c>
      <c r="AW131" s="37">
        <v>168</v>
      </c>
      <c r="AX131" s="37">
        <v>165</v>
      </c>
      <c r="AY131" s="37">
        <v>177</v>
      </c>
      <c r="AZ131" s="37">
        <v>151</v>
      </c>
      <c r="BA131" s="37">
        <v>167</v>
      </c>
      <c r="BB131" s="37">
        <v>171</v>
      </c>
      <c r="BC131" s="37">
        <v>162</v>
      </c>
      <c r="BD131" s="37">
        <v>174</v>
      </c>
      <c r="BE131" s="37">
        <v>158</v>
      </c>
      <c r="BF131" s="37">
        <v>171</v>
      </c>
      <c r="BG131" s="37">
        <v>161</v>
      </c>
      <c r="BH131" s="37">
        <v>134</v>
      </c>
      <c r="BI131" s="37">
        <v>173</v>
      </c>
      <c r="BJ131" s="37">
        <v>152</v>
      </c>
      <c r="BK131" s="37">
        <v>166</v>
      </c>
      <c r="BL131" s="37">
        <v>155</v>
      </c>
      <c r="BM131" s="37">
        <v>180</v>
      </c>
      <c r="BN131" s="37">
        <v>153</v>
      </c>
      <c r="BO131" s="37">
        <v>171</v>
      </c>
      <c r="BP131" s="37">
        <v>156</v>
      </c>
      <c r="BQ131" s="37">
        <v>135</v>
      </c>
      <c r="BR131" s="37">
        <v>156</v>
      </c>
      <c r="BS131" s="37">
        <v>166</v>
      </c>
      <c r="BT131" s="37">
        <v>175</v>
      </c>
      <c r="BU131" s="37">
        <v>169</v>
      </c>
      <c r="BV131" s="37">
        <v>144</v>
      </c>
      <c r="BW131" s="37">
        <v>173</v>
      </c>
      <c r="BX131" s="37">
        <v>168</v>
      </c>
      <c r="BY131" s="37">
        <v>174</v>
      </c>
      <c r="BZ131" s="37">
        <v>167</v>
      </c>
      <c r="CA131" s="37">
        <v>163</v>
      </c>
      <c r="CB131" s="37">
        <v>163</v>
      </c>
      <c r="CC131" s="37">
        <v>173</v>
      </c>
      <c r="CD131" s="37">
        <v>133</v>
      </c>
      <c r="CE131" s="37">
        <v>170</v>
      </c>
      <c r="CF131" s="37">
        <v>183</v>
      </c>
      <c r="CG131" s="37">
        <v>168</v>
      </c>
      <c r="CH131" s="37">
        <v>178</v>
      </c>
      <c r="CI131" s="37">
        <v>175</v>
      </c>
      <c r="CJ131" s="37">
        <v>176</v>
      </c>
      <c r="CK131" s="37">
        <v>138</v>
      </c>
      <c r="CL131" s="37">
        <v>149</v>
      </c>
      <c r="CM131" s="37">
        <v>143</v>
      </c>
      <c r="CN131" s="37">
        <v>149</v>
      </c>
      <c r="CO131" s="37">
        <v>152</v>
      </c>
      <c r="CP131" s="37">
        <v>168</v>
      </c>
      <c r="CQ131" s="37">
        <v>133</v>
      </c>
      <c r="CR131" s="37">
        <v>176</v>
      </c>
      <c r="CS131" s="37">
        <v>171</v>
      </c>
      <c r="CT131" s="37">
        <v>165</v>
      </c>
      <c r="CU131" s="37">
        <v>158</v>
      </c>
      <c r="CV131" s="37">
        <v>168</v>
      </c>
      <c r="CW131" s="37">
        <v>172</v>
      </c>
    </row>
    <row r="132" spans="1:102">
      <c r="A132" s="143">
        <v>0.7</v>
      </c>
      <c r="B132" s="37">
        <f>ROUND(0.7*B131,0)</f>
        <v>110</v>
      </c>
      <c r="C132" s="37">
        <f t="shared" ref="C132:BN132" si="83">ROUND(0.7*C131,0)</f>
        <v>106</v>
      </c>
      <c r="D132" s="37">
        <f t="shared" si="83"/>
        <v>115</v>
      </c>
      <c r="E132" s="37">
        <f t="shared" si="83"/>
        <v>97</v>
      </c>
      <c r="F132" s="37">
        <f t="shared" si="83"/>
        <v>115</v>
      </c>
      <c r="G132" s="37">
        <f t="shared" si="83"/>
        <v>126</v>
      </c>
      <c r="H132" s="37">
        <f t="shared" si="83"/>
        <v>120</v>
      </c>
      <c r="I132" s="37">
        <f t="shared" si="83"/>
        <v>123</v>
      </c>
      <c r="J132" s="37">
        <f t="shared" si="83"/>
        <v>124</v>
      </c>
      <c r="K132" s="37">
        <f t="shared" si="83"/>
        <v>121</v>
      </c>
      <c r="L132" s="37">
        <f t="shared" si="83"/>
        <v>118</v>
      </c>
      <c r="M132" s="37">
        <f t="shared" si="83"/>
        <v>121</v>
      </c>
      <c r="N132" s="37">
        <f t="shared" si="83"/>
        <v>120</v>
      </c>
      <c r="O132" s="37">
        <f t="shared" si="83"/>
        <v>122</v>
      </c>
      <c r="P132" s="37">
        <f t="shared" si="83"/>
        <v>113</v>
      </c>
      <c r="Q132" s="37">
        <f t="shared" si="83"/>
        <v>126</v>
      </c>
      <c r="R132" s="37">
        <f t="shared" si="83"/>
        <v>118</v>
      </c>
      <c r="S132" s="37">
        <f t="shared" si="83"/>
        <v>121</v>
      </c>
      <c r="T132" s="37">
        <f t="shared" si="83"/>
        <v>118</v>
      </c>
      <c r="U132" s="37">
        <f t="shared" si="83"/>
        <v>92</v>
      </c>
      <c r="V132" s="37">
        <f t="shared" si="83"/>
        <v>117</v>
      </c>
      <c r="W132" s="37">
        <f t="shared" si="83"/>
        <v>117</v>
      </c>
      <c r="X132" s="37">
        <f t="shared" si="83"/>
        <v>121</v>
      </c>
      <c r="Y132" s="37">
        <f t="shared" si="83"/>
        <v>118</v>
      </c>
      <c r="Z132" s="37">
        <f t="shared" si="83"/>
        <v>117</v>
      </c>
      <c r="AA132" s="37">
        <f t="shared" si="83"/>
        <v>98</v>
      </c>
      <c r="AB132" s="37">
        <f t="shared" si="83"/>
        <v>96</v>
      </c>
      <c r="AC132" s="37">
        <f t="shared" si="83"/>
        <v>120</v>
      </c>
      <c r="AD132" s="37">
        <f t="shared" si="83"/>
        <v>120</v>
      </c>
      <c r="AE132" s="37">
        <f t="shared" si="83"/>
        <v>111</v>
      </c>
      <c r="AF132" s="37">
        <f t="shared" si="83"/>
        <v>123</v>
      </c>
      <c r="AG132" s="37">
        <f t="shared" si="83"/>
        <v>119</v>
      </c>
      <c r="AH132" s="37">
        <f t="shared" si="83"/>
        <v>118</v>
      </c>
      <c r="AI132" s="37">
        <f t="shared" si="83"/>
        <v>116</v>
      </c>
      <c r="AJ132" s="37">
        <f t="shared" si="83"/>
        <v>120</v>
      </c>
      <c r="AK132" s="37">
        <f t="shared" si="83"/>
        <v>102</v>
      </c>
      <c r="AL132" s="37">
        <f t="shared" si="83"/>
        <v>121</v>
      </c>
      <c r="AM132" s="37">
        <f t="shared" si="83"/>
        <v>127</v>
      </c>
      <c r="AN132" s="37">
        <f t="shared" si="83"/>
        <v>113</v>
      </c>
      <c r="AO132" s="37">
        <f t="shared" si="83"/>
        <v>121</v>
      </c>
      <c r="AP132" s="37">
        <f t="shared" si="83"/>
        <v>121</v>
      </c>
      <c r="AQ132" s="37">
        <f t="shared" si="83"/>
        <v>120</v>
      </c>
      <c r="AR132" s="37">
        <f t="shared" si="83"/>
        <v>113</v>
      </c>
      <c r="AS132" s="37">
        <f t="shared" si="83"/>
        <v>116</v>
      </c>
      <c r="AT132" s="37">
        <f t="shared" si="83"/>
        <v>116</v>
      </c>
      <c r="AU132" s="37">
        <f t="shared" si="83"/>
        <v>124</v>
      </c>
      <c r="AV132" s="37">
        <f t="shared" si="83"/>
        <v>118</v>
      </c>
      <c r="AW132" s="37">
        <f t="shared" si="83"/>
        <v>118</v>
      </c>
      <c r="AX132" s="37">
        <f t="shared" si="83"/>
        <v>116</v>
      </c>
      <c r="AY132" s="37">
        <f t="shared" si="83"/>
        <v>124</v>
      </c>
      <c r="AZ132" s="37">
        <f t="shared" si="83"/>
        <v>106</v>
      </c>
      <c r="BA132" s="37">
        <f t="shared" si="83"/>
        <v>117</v>
      </c>
      <c r="BB132" s="37">
        <f t="shared" si="83"/>
        <v>120</v>
      </c>
      <c r="BC132" s="37">
        <f t="shared" si="83"/>
        <v>113</v>
      </c>
      <c r="BD132" s="37">
        <f t="shared" si="83"/>
        <v>122</v>
      </c>
      <c r="BE132" s="37">
        <f t="shared" si="83"/>
        <v>111</v>
      </c>
      <c r="BF132" s="37">
        <f t="shared" si="83"/>
        <v>120</v>
      </c>
      <c r="BG132" s="37">
        <f t="shared" si="83"/>
        <v>113</v>
      </c>
      <c r="BH132" s="37">
        <f t="shared" si="83"/>
        <v>94</v>
      </c>
      <c r="BI132" s="37">
        <f t="shared" si="83"/>
        <v>121</v>
      </c>
      <c r="BJ132" s="37">
        <f t="shared" si="83"/>
        <v>106</v>
      </c>
      <c r="BK132" s="37">
        <f t="shared" si="83"/>
        <v>116</v>
      </c>
      <c r="BL132" s="37">
        <f t="shared" si="83"/>
        <v>109</v>
      </c>
      <c r="BM132" s="37">
        <f t="shared" si="83"/>
        <v>126</v>
      </c>
      <c r="BN132" s="37">
        <f t="shared" si="83"/>
        <v>107</v>
      </c>
      <c r="BO132" s="37">
        <f t="shared" ref="BO132:CW132" si="84">ROUND(0.7*BO131,0)</f>
        <v>120</v>
      </c>
      <c r="BP132" s="37">
        <f t="shared" si="84"/>
        <v>109</v>
      </c>
      <c r="BQ132" s="37">
        <f t="shared" si="84"/>
        <v>95</v>
      </c>
      <c r="BR132" s="37">
        <f t="shared" si="84"/>
        <v>109</v>
      </c>
      <c r="BS132" s="37">
        <f t="shared" si="84"/>
        <v>116</v>
      </c>
      <c r="BT132" s="37">
        <f t="shared" si="84"/>
        <v>123</v>
      </c>
      <c r="BU132" s="37">
        <f t="shared" si="84"/>
        <v>118</v>
      </c>
      <c r="BV132" s="37">
        <f t="shared" si="84"/>
        <v>101</v>
      </c>
      <c r="BW132" s="37">
        <f t="shared" si="84"/>
        <v>121</v>
      </c>
      <c r="BX132" s="37">
        <f t="shared" si="84"/>
        <v>118</v>
      </c>
      <c r="BY132" s="37">
        <f t="shared" si="84"/>
        <v>122</v>
      </c>
      <c r="BZ132" s="37">
        <f t="shared" si="84"/>
        <v>117</v>
      </c>
      <c r="CA132" s="37">
        <f t="shared" si="84"/>
        <v>114</v>
      </c>
      <c r="CB132" s="37">
        <f t="shared" si="84"/>
        <v>114</v>
      </c>
      <c r="CC132" s="37">
        <f t="shared" si="84"/>
        <v>121</v>
      </c>
      <c r="CD132" s="37">
        <f t="shared" si="84"/>
        <v>93</v>
      </c>
      <c r="CE132" s="37">
        <f t="shared" si="84"/>
        <v>119</v>
      </c>
      <c r="CF132" s="37">
        <f t="shared" si="84"/>
        <v>128</v>
      </c>
      <c r="CG132" s="37">
        <f t="shared" si="84"/>
        <v>118</v>
      </c>
      <c r="CH132" s="37">
        <f t="shared" si="84"/>
        <v>125</v>
      </c>
      <c r="CI132" s="37">
        <f t="shared" si="84"/>
        <v>123</v>
      </c>
      <c r="CJ132" s="37">
        <f t="shared" si="84"/>
        <v>123</v>
      </c>
      <c r="CK132" s="37">
        <f t="shared" si="84"/>
        <v>97</v>
      </c>
      <c r="CL132" s="37">
        <f t="shared" si="84"/>
        <v>104</v>
      </c>
      <c r="CM132" s="37">
        <f t="shared" si="84"/>
        <v>100</v>
      </c>
      <c r="CN132" s="37">
        <f t="shared" si="84"/>
        <v>104</v>
      </c>
      <c r="CO132" s="37">
        <f t="shared" si="84"/>
        <v>106</v>
      </c>
      <c r="CP132" s="37">
        <f t="shared" si="84"/>
        <v>118</v>
      </c>
      <c r="CQ132" s="37">
        <f t="shared" si="84"/>
        <v>93</v>
      </c>
      <c r="CR132" s="37">
        <f t="shared" si="84"/>
        <v>123</v>
      </c>
      <c r="CS132" s="37">
        <f t="shared" si="84"/>
        <v>120</v>
      </c>
      <c r="CT132" s="37">
        <f t="shared" si="84"/>
        <v>116</v>
      </c>
      <c r="CU132" s="37">
        <f t="shared" si="84"/>
        <v>111</v>
      </c>
      <c r="CV132" s="37">
        <f t="shared" si="84"/>
        <v>118</v>
      </c>
      <c r="CW132" s="37">
        <f t="shared" si="84"/>
        <v>120</v>
      </c>
    </row>
    <row r="133" spans="1:102">
      <c r="A133" s="401" t="s">
        <v>859</v>
      </c>
    </row>
    <row r="134" spans="1:102">
      <c r="A134" s="37" t="s">
        <v>236</v>
      </c>
      <c r="B134" s="37" t="s">
        <v>237</v>
      </c>
      <c r="C134" s="37" t="s">
        <v>238</v>
      </c>
      <c r="D134" s="37" t="s">
        <v>239</v>
      </c>
      <c r="E134" s="37" t="s">
        <v>240</v>
      </c>
      <c r="F134" s="37" t="s">
        <v>241</v>
      </c>
      <c r="G134" s="37" t="s">
        <v>242</v>
      </c>
      <c r="H134" s="37" t="s">
        <v>243</v>
      </c>
      <c r="I134" s="37" t="s">
        <v>244</v>
      </c>
      <c r="J134" s="37" t="s">
        <v>245</v>
      </c>
      <c r="K134" s="37" t="s">
        <v>246</v>
      </c>
      <c r="L134" s="37" t="s">
        <v>247</v>
      </c>
      <c r="M134" s="37" t="s">
        <v>248</v>
      </c>
      <c r="N134" s="37" t="s">
        <v>249</v>
      </c>
      <c r="O134" s="37" t="s">
        <v>250</v>
      </c>
      <c r="P134" s="37" t="s">
        <v>251</v>
      </c>
      <c r="Q134" s="37" t="s">
        <v>252</v>
      </c>
      <c r="R134" s="37" t="s">
        <v>253</v>
      </c>
      <c r="S134" s="37" t="s">
        <v>254</v>
      </c>
      <c r="T134" s="37" t="s">
        <v>255</v>
      </c>
      <c r="U134" s="37" t="s">
        <v>256</v>
      </c>
      <c r="V134" s="37" t="s">
        <v>257</v>
      </c>
      <c r="W134" s="37" t="s">
        <v>258</v>
      </c>
      <c r="X134" s="37" t="s">
        <v>259</v>
      </c>
      <c r="Y134" s="37" t="s">
        <v>260</v>
      </c>
      <c r="Z134" s="37" t="s">
        <v>261</v>
      </c>
      <c r="AA134" s="37" t="s">
        <v>262</v>
      </c>
      <c r="AB134" s="37" t="s">
        <v>263</v>
      </c>
      <c r="AC134" s="37" t="s">
        <v>264</v>
      </c>
      <c r="AD134" s="37" t="s">
        <v>265</v>
      </c>
      <c r="AE134" s="37" t="s">
        <v>266</v>
      </c>
      <c r="AF134" s="37" t="s">
        <v>267</v>
      </c>
      <c r="AG134" s="37" t="s">
        <v>268</v>
      </c>
      <c r="AH134" s="37" t="s">
        <v>269</v>
      </c>
      <c r="AI134" s="37" t="s">
        <v>270</v>
      </c>
      <c r="AJ134" s="37" t="s">
        <v>271</v>
      </c>
      <c r="AK134" s="37" t="s">
        <v>272</v>
      </c>
      <c r="AL134" s="37" t="s">
        <v>273</v>
      </c>
      <c r="AM134" s="37" t="s">
        <v>274</v>
      </c>
      <c r="AN134" s="37" t="s">
        <v>275</v>
      </c>
      <c r="AO134" s="37" t="s">
        <v>276</v>
      </c>
      <c r="AP134" s="37" t="s">
        <v>277</v>
      </c>
      <c r="AQ134" s="37" t="s">
        <v>278</v>
      </c>
      <c r="AR134" s="37" t="s">
        <v>279</v>
      </c>
      <c r="AS134" s="37" t="s">
        <v>280</v>
      </c>
      <c r="AT134" s="37" t="s">
        <v>281</v>
      </c>
      <c r="AU134" s="37" t="s">
        <v>282</v>
      </c>
      <c r="AV134" s="37" t="s">
        <v>283</v>
      </c>
      <c r="AW134" s="37" t="s">
        <v>284</v>
      </c>
      <c r="AX134" s="37" t="s">
        <v>285</v>
      </c>
      <c r="AY134" s="37" t="s">
        <v>286</v>
      </c>
      <c r="AZ134" s="37" t="s">
        <v>287</v>
      </c>
      <c r="BA134" s="37" t="s">
        <v>288</v>
      </c>
      <c r="BB134" s="37" t="s">
        <v>289</v>
      </c>
      <c r="BC134" s="37" t="s">
        <v>290</v>
      </c>
      <c r="BD134" s="37" t="s">
        <v>291</v>
      </c>
      <c r="BE134" s="37" t="s">
        <v>292</v>
      </c>
      <c r="BF134" s="37" t="s">
        <v>293</v>
      </c>
      <c r="BG134" s="37" t="s">
        <v>294</v>
      </c>
      <c r="BH134" s="37" t="s">
        <v>295</v>
      </c>
      <c r="BI134" s="37" t="s">
        <v>296</v>
      </c>
      <c r="BJ134" s="37" t="s">
        <v>297</v>
      </c>
      <c r="BK134" s="37" t="s">
        <v>298</v>
      </c>
      <c r="BL134" s="37" t="s">
        <v>299</v>
      </c>
      <c r="BM134" s="37" t="s">
        <v>300</v>
      </c>
      <c r="BN134" s="37" t="s">
        <v>301</v>
      </c>
      <c r="BO134" s="37" t="s">
        <v>302</v>
      </c>
      <c r="BP134" s="37" t="s">
        <v>303</v>
      </c>
      <c r="BQ134" s="37" t="s">
        <v>304</v>
      </c>
      <c r="BR134" s="37" t="s">
        <v>305</v>
      </c>
      <c r="BS134" s="37" t="s">
        <v>306</v>
      </c>
      <c r="BT134" s="37" t="s">
        <v>307</v>
      </c>
      <c r="BU134" s="37" t="s">
        <v>308</v>
      </c>
      <c r="BV134" s="37" t="s">
        <v>309</v>
      </c>
      <c r="BW134" s="37" t="s">
        <v>310</v>
      </c>
      <c r="BX134" s="37" t="s">
        <v>311</v>
      </c>
      <c r="BY134" s="37" t="s">
        <v>312</v>
      </c>
      <c r="BZ134" s="37" t="s">
        <v>313</v>
      </c>
      <c r="CA134" s="41" t="s">
        <v>314</v>
      </c>
      <c r="CB134" s="41" t="str">
        <f>+CA134</f>
        <v>POTTAWATTAMIE</v>
      </c>
      <c r="CC134" s="37" t="s">
        <v>315</v>
      </c>
      <c r="CD134" s="37" t="s">
        <v>316</v>
      </c>
      <c r="CE134" s="37" t="s">
        <v>317</v>
      </c>
      <c r="CF134" s="37" t="s">
        <v>318</v>
      </c>
      <c r="CG134" s="37" t="s">
        <v>319</v>
      </c>
      <c r="CH134" s="37" t="s">
        <v>320</v>
      </c>
      <c r="CI134" s="37" t="s">
        <v>321</v>
      </c>
      <c r="CJ134" s="37" t="s">
        <v>322</v>
      </c>
      <c r="CK134" s="37" t="s">
        <v>323</v>
      </c>
      <c r="CL134" s="37" t="s">
        <v>324</v>
      </c>
      <c r="CM134" s="37" t="s">
        <v>325</v>
      </c>
      <c r="CN134" s="37" t="s">
        <v>326</v>
      </c>
      <c r="CO134" s="37" t="s">
        <v>327</v>
      </c>
      <c r="CP134" s="37" t="s">
        <v>328</v>
      </c>
      <c r="CQ134" s="37" t="s">
        <v>329</v>
      </c>
      <c r="CR134" s="37" t="s">
        <v>330</v>
      </c>
      <c r="CS134" s="37" t="s">
        <v>331</v>
      </c>
      <c r="CT134" s="37" t="s">
        <v>332</v>
      </c>
      <c r="CU134" s="37" t="s">
        <v>333</v>
      </c>
      <c r="CV134" s="37" t="s">
        <v>334</v>
      </c>
      <c r="CW134" s="37" t="s">
        <v>335</v>
      </c>
      <c r="CX134" s="37" t="s">
        <v>336</v>
      </c>
    </row>
    <row r="135" spans="1:102">
      <c r="A135" s="37">
        <v>2009</v>
      </c>
      <c r="B135" s="37">
        <f>+IF(B84=B$132,B112,B84)</f>
        <v>181</v>
      </c>
      <c r="C135" s="37">
        <f>+IF(C84=C$132,C112,C84)</f>
        <v>169</v>
      </c>
      <c r="D135" s="37">
        <f t="shared" ref="D135:F135" si="85">+IF(D84=D$132,D112,D84)</f>
        <v>180</v>
      </c>
      <c r="E135" s="37">
        <f t="shared" si="85"/>
        <v>154</v>
      </c>
      <c r="F135" s="37">
        <f t="shared" si="85"/>
        <v>191</v>
      </c>
      <c r="G135" s="37">
        <f t="shared" ref="G135:H135" si="86">+IF(G112&lt;=G$132,G112,G84)</f>
        <v>186</v>
      </c>
      <c r="H135" s="37">
        <f t="shared" si="86"/>
        <v>173</v>
      </c>
      <c r="I135" s="37">
        <f t="shared" ref="I135:BS135" si="87">+IF(I112&lt;=I$132,I112,I84)</f>
        <v>184</v>
      </c>
      <c r="J135" s="37">
        <f t="shared" si="87"/>
        <v>190</v>
      </c>
      <c r="K135" s="37">
        <f t="shared" si="87"/>
        <v>171</v>
      </c>
      <c r="L135" s="37">
        <f t="shared" si="87"/>
        <v>192</v>
      </c>
      <c r="M135" s="37">
        <f t="shared" si="87"/>
        <v>183</v>
      </c>
      <c r="N135" s="37">
        <f t="shared" si="87"/>
        <v>168</v>
      </c>
      <c r="O135" s="37">
        <f t="shared" si="87"/>
        <v>201</v>
      </c>
      <c r="P135" s="37">
        <f t="shared" si="87"/>
        <v>184</v>
      </c>
      <c r="Q135" s="37">
        <f t="shared" si="87"/>
        <v>193</v>
      </c>
      <c r="R135" s="37">
        <f t="shared" si="87"/>
        <v>171</v>
      </c>
      <c r="S135" s="37">
        <f t="shared" si="87"/>
        <v>203</v>
      </c>
      <c r="T135" s="37">
        <f t="shared" si="87"/>
        <v>166</v>
      </c>
      <c r="U135" s="37">
        <f t="shared" si="87"/>
        <v>137</v>
      </c>
      <c r="V135" s="37">
        <f t="shared" si="87"/>
        <v>185</v>
      </c>
      <c r="W135" s="37">
        <f t="shared" si="87"/>
        <v>170</v>
      </c>
      <c r="X135" s="37">
        <f t="shared" si="87"/>
        <v>191</v>
      </c>
      <c r="Y135" s="37">
        <f t="shared" si="87"/>
        <v>200</v>
      </c>
      <c r="Z135" s="37">
        <f t="shared" si="87"/>
        <v>184</v>
      </c>
      <c r="AA135" s="37">
        <f t="shared" si="87"/>
        <v>143</v>
      </c>
      <c r="AB135" s="37">
        <f t="shared" si="87"/>
        <v>143</v>
      </c>
      <c r="AC135" s="37">
        <f t="shared" si="87"/>
        <v>173</v>
      </c>
      <c r="AD135" s="37">
        <f t="shared" si="87"/>
        <v>167</v>
      </c>
      <c r="AE135" s="37">
        <f t="shared" si="87"/>
        <v>186</v>
      </c>
      <c r="AF135" s="37">
        <f t="shared" si="87"/>
        <v>182</v>
      </c>
      <c r="AG135" s="37">
        <f t="shared" si="87"/>
        <v>191</v>
      </c>
      <c r="AH135" s="37">
        <f t="shared" si="87"/>
        <v>152</v>
      </c>
      <c r="AI135" s="37">
        <f t="shared" si="87"/>
        <v>175</v>
      </c>
      <c r="AJ135" s="37">
        <f t="shared" si="87"/>
        <v>168</v>
      </c>
      <c r="AK135" s="37">
        <f t="shared" si="87"/>
        <v>189</v>
      </c>
      <c r="AL135" s="37">
        <f t="shared" si="87"/>
        <v>189</v>
      </c>
      <c r="AM135" s="37">
        <f t="shared" si="87"/>
        <v>176</v>
      </c>
      <c r="AN135" s="37">
        <f t="shared" si="87"/>
        <v>174</v>
      </c>
      <c r="AO135" s="37">
        <f t="shared" si="87"/>
        <v>168</v>
      </c>
      <c r="AP135" s="37">
        <f t="shared" si="87"/>
        <v>179</v>
      </c>
      <c r="AQ135" s="37">
        <f t="shared" si="87"/>
        <v>157</v>
      </c>
      <c r="AR135" s="37">
        <f t="shared" si="87"/>
        <v>198</v>
      </c>
      <c r="AS135" s="37">
        <f t="shared" si="87"/>
        <v>156</v>
      </c>
      <c r="AT135" s="37">
        <f t="shared" si="87"/>
        <v>169</v>
      </c>
      <c r="AU135" s="37">
        <f t="shared" si="87"/>
        <v>192</v>
      </c>
      <c r="AV135" s="37">
        <f t="shared" si="87"/>
        <v>207</v>
      </c>
      <c r="AW135" s="37">
        <f t="shared" si="87"/>
        <v>181</v>
      </c>
      <c r="AX135" s="37">
        <f t="shared" si="87"/>
        <v>170</v>
      </c>
      <c r="AY135" s="37">
        <f t="shared" si="87"/>
        <v>182</v>
      </c>
      <c r="AZ135" s="37">
        <f t="shared" si="87"/>
        <v>149</v>
      </c>
      <c r="BA135" s="37">
        <f t="shared" si="87"/>
        <v>180</v>
      </c>
      <c r="BB135" s="37">
        <f t="shared" si="87"/>
        <v>191</v>
      </c>
      <c r="BC135" s="37">
        <f t="shared" si="87"/>
        <v>167</v>
      </c>
      <c r="BD135" s="37">
        <f t="shared" si="87"/>
        <v>193</v>
      </c>
      <c r="BE135" s="37">
        <f t="shared" si="87"/>
        <v>169</v>
      </c>
      <c r="BF135" s="37">
        <f t="shared" si="87"/>
        <v>190</v>
      </c>
      <c r="BG135" s="37">
        <f t="shared" si="87"/>
        <v>159</v>
      </c>
      <c r="BH135" s="37">
        <f t="shared" si="87"/>
        <v>135</v>
      </c>
      <c r="BI135" s="37">
        <f t="shared" si="87"/>
        <v>194</v>
      </c>
      <c r="BJ135" s="37">
        <f t="shared" si="87"/>
        <v>169</v>
      </c>
      <c r="BK135" s="37">
        <f t="shared" si="87"/>
        <v>183</v>
      </c>
      <c r="BL135" s="37">
        <f t="shared" si="87"/>
        <v>166</v>
      </c>
      <c r="BM135" s="37">
        <f t="shared" si="87"/>
        <v>179</v>
      </c>
      <c r="BN135" s="37">
        <f t="shared" si="87"/>
        <v>193</v>
      </c>
      <c r="BO135" s="37">
        <f t="shared" si="87"/>
        <v>178</v>
      </c>
      <c r="BP135" s="37">
        <f t="shared" si="87"/>
        <v>201</v>
      </c>
      <c r="BQ135" s="37">
        <f t="shared" si="87"/>
        <v>152</v>
      </c>
      <c r="BR135" s="37">
        <f t="shared" si="87"/>
        <v>193</v>
      </c>
      <c r="BS135" s="37">
        <f t="shared" si="87"/>
        <v>167</v>
      </c>
      <c r="BT135" s="37">
        <f>+BT112</f>
        <v>199</v>
      </c>
      <c r="BU135" s="37">
        <f>+IF(BU112&lt;=BU$132,BU112,BT84)</f>
        <v>194</v>
      </c>
      <c r="BV135" s="37">
        <f t="shared" ref="BV135:BZ135" si="88">+IF(BV112&lt;=BV$132,BV112,BU84)</f>
        <v>178</v>
      </c>
      <c r="BW135" s="37">
        <f t="shared" si="88"/>
        <v>189</v>
      </c>
      <c r="BX135" s="37">
        <f t="shared" si="88"/>
        <v>202</v>
      </c>
      <c r="BY135" s="37">
        <f t="shared" si="88"/>
        <v>191</v>
      </c>
      <c r="BZ135" s="37">
        <f t="shared" si="88"/>
        <v>179</v>
      </c>
      <c r="CA135" s="37">
        <f>+IF(CA112&lt;=CA$132,CA112,BZ84)</f>
        <v>194</v>
      </c>
      <c r="CB135" s="37">
        <f>+CA135</f>
        <v>194</v>
      </c>
      <c r="CC135" s="37">
        <f>+IF(CC112&lt;=CC$132,CC112,CA84)</f>
        <v>185</v>
      </c>
      <c r="CD135" s="37">
        <f t="shared" ref="CD135:CW139" si="89">+IF(CD112&lt;=CD$132,CD112,CB84)</f>
        <v>134</v>
      </c>
      <c r="CE135" s="37">
        <f t="shared" si="89"/>
        <v>183</v>
      </c>
      <c r="CF135" s="37">
        <f t="shared" si="89"/>
        <v>185</v>
      </c>
      <c r="CG135" s="37">
        <f t="shared" si="89"/>
        <v>204</v>
      </c>
      <c r="CH135" s="37">
        <f t="shared" si="89"/>
        <v>202</v>
      </c>
      <c r="CI135" s="37">
        <f t="shared" si="89"/>
        <v>175</v>
      </c>
      <c r="CJ135" s="37">
        <f t="shared" si="89"/>
        <v>183</v>
      </c>
      <c r="CK135" s="37">
        <f t="shared" si="89"/>
        <v>151</v>
      </c>
      <c r="CL135" s="37">
        <f t="shared" si="89"/>
        <v>154</v>
      </c>
      <c r="CM135" s="37">
        <f t="shared" si="89"/>
        <v>149</v>
      </c>
      <c r="CN135" s="37">
        <f t="shared" si="89"/>
        <v>157</v>
      </c>
      <c r="CO135" s="37">
        <f t="shared" si="89"/>
        <v>161</v>
      </c>
      <c r="CP135" s="37">
        <f t="shared" si="89"/>
        <v>171</v>
      </c>
      <c r="CQ135" s="37">
        <f t="shared" si="89"/>
        <v>143</v>
      </c>
      <c r="CR135" s="37">
        <f t="shared" si="89"/>
        <v>176</v>
      </c>
      <c r="CS135" s="37">
        <f t="shared" si="89"/>
        <v>181</v>
      </c>
      <c r="CT135" s="37">
        <f t="shared" si="89"/>
        <v>164</v>
      </c>
      <c r="CU135" s="37">
        <f t="shared" si="89"/>
        <v>187</v>
      </c>
      <c r="CV135" s="37">
        <f t="shared" si="89"/>
        <v>182</v>
      </c>
      <c r="CW135" s="37">
        <f t="shared" si="89"/>
        <v>180</v>
      </c>
    </row>
    <row r="136" spans="1:102">
      <c r="A136" s="37">
        <v>2010</v>
      </c>
      <c r="B136" s="37">
        <f t="shared" ref="B136:C139" si="90">+IF(B85=B$132,B113,B85)</f>
        <v>139</v>
      </c>
      <c r="C136" s="37">
        <f t="shared" si="90"/>
        <v>139</v>
      </c>
      <c r="D136" s="37">
        <f t="shared" ref="D136:F136" si="91">+IF(D85=D$132,D113,D85)</f>
        <v>176</v>
      </c>
      <c r="E136" s="37">
        <f t="shared" si="91"/>
        <v>75.2</v>
      </c>
      <c r="F136" s="37">
        <f t="shared" si="91"/>
        <v>160</v>
      </c>
      <c r="G136" s="37">
        <f t="shared" ref="G136:H136" si="92">+IF(G113&lt;=G$132,G113,G85)</f>
        <v>179</v>
      </c>
      <c r="H136" s="37">
        <f t="shared" si="92"/>
        <v>170</v>
      </c>
      <c r="I136" s="37">
        <f t="shared" ref="I136:BS136" si="93">+IF(I113&lt;=I$132,I113,I85)</f>
        <v>162</v>
      </c>
      <c r="J136" s="37">
        <f t="shared" si="93"/>
        <v>175</v>
      </c>
      <c r="K136" s="37">
        <f t="shared" si="93"/>
        <v>167</v>
      </c>
      <c r="L136" s="37">
        <f t="shared" si="93"/>
        <v>178</v>
      </c>
      <c r="M136" s="37">
        <f t="shared" si="93"/>
        <v>180</v>
      </c>
      <c r="N136" s="37">
        <f t="shared" si="93"/>
        <v>173</v>
      </c>
      <c r="O136" s="37">
        <f t="shared" si="93"/>
        <v>182</v>
      </c>
      <c r="P136" s="37">
        <f t="shared" si="93"/>
        <v>155</v>
      </c>
      <c r="Q136" s="37">
        <f t="shared" si="93"/>
        <v>174</v>
      </c>
      <c r="R136" s="37">
        <f t="shared" si="93"/>
        <v>173</v>
      </c>
      <c r="S136" s="37">
        <f t="shared" si="93"/>
        <v>187</v>
      </c>
      <c r="T136" s="37">
        <f t="shared" si="93"/>
        <v>182</v>
      </c>
      <c r="U136" s="37">
        <f t="shared" si="93"/>
        <v>84.5</v>
      </c>
      <c r="V136" s="37">
        <f t="shared" si="93"/>
        <v>178</v>
      </c>
      <c r="W136" s="37">
        <f t="shared" si="93"/>
        <v>176</v>
      </c>
      <c r="X136" s="37">
        <f t="shared" si="93"/>
        <v>171</v>
      </c>
      <c r="Y136" s="37">
        <f t="shared" si="93"/>
        <v>186</v>
      </c>
      <c r="Z136" s="37">
        <f t="shared" si="93"/>
        <v>142</v>
      </c>
      <c r="AA136" s="37">
        <f t="shared" si="93"/>
        <v>84</v>
      </c>
      <c r="AB136" s="37">
        <f t="shared" si="93"/>
        <v>94.3</v>
      </c>
      <c r="AC136" s="37">
        <f t="shared" si="93"/>
        <v>175</v>
      </c>
      <c r="AD136" s="37">
        <f t="shared" si="93"/>
        <v>112.1</v>
      </c>
      <c r="AE136" s="37">
        <f t="shared" si="93"/>
        <v>181</v>
      </c>
      <c r="AF136" s="37">
        <f t="shared" si="93"/>
        <v>169</v>
      </c>
      <c r="AG136" s="37">
        <f t="shared" si="93"/>
        <v>183</v>
      </c>
      <c r="AH136" s="37">
        <f t="shared" si="93"/>
        <v>166</v>
      </c>
      <c r="AI136" s="37">
        <f t="shared" si="93"/>
        <v>178</v>
      </c>
      <c r="AJ136" s="37">
        <f t="shared" si="93"/>
        <v>168</v>
      </c>
      <c r="AK136" s="37">
        <f t="shared" si="93"/>
        <v>151</v>
      </c>
      <c r="AL136" s="37">
        <f t="shared" si="93"/>
        <v>167</v>
      </c>
      <c r="AM136" s="37">
        <f t="shared" si="93"/>
        <v>193</v>
      </c>
      <c r="AN136" s="37">
        <f t="shared" si="93"/>
        <v>141</v>
      </c>
      <c r="AO136" s="37">
        <f t="shared" si="93"/>
        <v>170</v>
      </c>
      <c r="AP136" s="37">
        <f t="shared" si="93"/>
        <v>177</v>
      </c>
      <c r="AQ136" s="37">
        <f t="shared" si="93"/>
        <v>186</v>
      </c>
      <c r="AR136" s="37">
        <f t="shared" si="93"/>
        <v>159</v>
      </c>
      <c r="AS136" s="37">
        <f t="shared" si="93"/>
        <v>109</v>
      </c>
      <c r="AT136" s="37">
        <f t="shared" si="93"/>
        <v>191</v>
      </c>
      <c r="AU136" s="37">
        <f t="shared" si="93"/>
        <v>153</v>
      </c>
      <c r="AV136" s="37">
        <f t="shared" si="93"/>
        <v>192</v>
      </c>
      <c r="AW136" s="37">
        <f t="shared" si="93"/>
        <v>158</v>
      </c>
      <c r="AX136" s="37">
        <f t="shared" si="93"/>
        <v>154</v>
      </c>
      <c r="AY136" s="37">
        <f t="shared" si="93"/>
        <v>150</v>
      </c>
      <c r="AZ136" s="37">
        <f t="shared" si="93"/>
        <v>98.5</v>
      </c>
      <c r="BA136" s="37">
        <f t="shared" si="93"/>
        <v>151</v>
      </c>
      <c r="BB136" s="37">
        <f t="shared" si="93"/>
        <v>168</v>
      </c>
      <c r="BC136" s="37">
        <f t="shared" si="93"/>
        <v>111.2</v>
      </c>
      <c r="BD136" s="37">
        <f t="shared" si="93"/>
        <v>184</v>
      </c>
      <c r="BE136" s="37">
        <f t="shared" si="93"/>
        <v>103.2</v>
      </c>
      <c r="BF136" s="37">
        <f t="shared" si="93"/>
        <v>170</v>
      </c>
      <c r="BG136" s="37">
        <f t="shared" si="93"/>
        <v>124</v>
      </c>
      <c r="BH136" s="37">
        <f t="shared" si="93"/>
        <v>71.2</v>
      </c>
      <c r="BI136" s="37">
        <f t="shared" si="93"/>
        <v>195</v>
      </c>
      <c r="BJ136" s="37">
        <f t="shared" si="93"/>
        <v>124</v>
      </c>
      <c r="BK136" s="37">
        <f t="shared" si="93"/>
        <v>116</v>
      </c>
      <c r="BL136" s="37">
        <f t="shared" si="93"/>
        <v>109</v>
      </c>
      <c r="BM136" s="37">
        <f t="shared" si="93"/>
        <v>183</v>
      </c>
      <c r="BN136" s="37">
        <f t="shared" si="93"/>
        <v>157</v>
      </c>
      <c r="BO136" s="37">
        <f t="shared" si="93"/>
        <v>191</v>
      </c>
      <c r="BP136" s="37">
        <f t="shared" si="93"/>
        <v>169</v>
      </c>
      <c r="BQ136" s="37">
        <f t="shared" si="93"/>
        <v>77.400000000000006</v>
      </c>
      <c r="BR136" s="37">
        <f t="shared" si="93"/>
        <v>156</v>
      </c>
      <c r="BS136" s="37">
        <f t="shared" si="93"/>
        <v>144</v>
      </c>
      <c r="BT136" s="37">
        <f t="shared" ref="BT136:BT139" si="94">+BT113</f>
        <v>190.7</v>
      </c>
      <c r="BU136" s="37">
        <f t="shared" ref="BU136:CA139" si="95">+IF(BU113&lt;=BU$132,BU113,BT85)</f>
        <v>193</v>
      </c>
      <c r="BV136" s="37">
        <f t="shared" si="95"/>
        <v>150</v>
      </c>
      <c r="BW136" s="37">
        <f t="shared" si="95"/>
        <v>174</v>
      </c>
      <c r="BX136" s="37">
        <f t="shared" si="95"/>
        <v>184</v>
      </c>
      <c r="BY136" s="37">
        <f t="shared" si="95"/>
        <v>173</v>
      </c>
      <c r="BZ136" s="37">
        <f t="shared" si="95"/>
        <v>136</v>
      </c>
      <c r="CA136" s="37">
        <f t="shared" si="95"/>
        <v>164</v>
      </c>
      <c r="CB136" s="37">
        <f t="shared" ref="CB136:CB139" si="96">+CA136</f>
        <v>164</v>
      </c>
      <c r="CC136" s="37">
        <f t="shared" ref="CC136:CC139" si="97">+IF(CC113&lt;=CC$132,CC113,CA85)</f>
        <v>152</v>
      </c>
      <c r="CD136" s="37">
        <f t="shared" si="89"/>
        <v>93</v>
      </c>
      <c r="CE136" s="37">
        <f t="shared" si="89"/>
        <v>190</v>
      </c>
      <c r="CF136" s="37">
        <f t="shared" si="89"/>
        <v>151</v>
      </c>
      <c r="CG136" s="37">
        <f t="shared" si="89"/>
        <v>172</v>
      </c>
      <c r="CH136" s="37">
        <f t="shared" si="89"/>
        <v>196</v>
      </c>
      <c r="CI136" s="37">
        <f t="shared" si="89"/>
        <v>162</v>
      </c>
      <c r="CJ136" s="37">
        <f t="shared" si="89"/>
        <v>177</v>
      </c>
      <c r="CK136" s="37">
        <f t="shared" si="89"/>
        <v>122</v>
      </c>
      <c r="CL136" s="37">
        <f t="shared" si="89"/>
        <v>111</v>
      </c>
      <c r="CM136" s="37">
        <f>+IF(CM113&lt;=CM$132,CM113,CK85)</f>
        <v>90.8</v>
      </c>
      <c r="CN136" s="37">
        <f t="shared" si="89"/>
        <v>100.2</v>
      </c>
      <c r="CO136" s="37">
        <f t="shared" si="89"/>
        <v>102.4</v>
      </c>
      <c r="CP136" s="37">
        <f t="shared" si="89"/>
        <v>131</v>
      </c>
      <c r="CQ136" s="37">
        <f t="shared" si="89"/>
        <v>73.099999999999994</v>
      </c>
      <c r="CR136" s="37">
        <f t="shared" si="89"/>
        <v>168</v>
      </c>
      <c r="CS136" s="37">
        <f t="shared" si="89"/>
        <v>184</v>
      </c>
      <c r="CT136" s="37">
        <f t="shared" si="89"/>
        <v>191</v>
      </c>
      <c r="CU136" s="37">
        <f t="shared" si="89"/>
        <v>161</v>
      </c>
      <c r="CV136" s="37">
        <f t="shared" si="89"/>
        <v>193</v>
      </c>
      <c r="CW136" s="37">
        <f t="shared" si="89"/>
        <v>150</v>
      </c>
    </row>
    <row r="137" spans="1:102">
      <c r="A137" s="37">
        <v>2011</v>
      </c>
      <c r="B137" s="37">
        <f t="shared" si="90"/>
        <v>153</v>
      </c>
      <c r="C137" s="37">
        <f t="shared" si="90"/>
        <v>152</v>
      </c>
      <c r="D137" s="37">
        <f t="shared" ref="D137:F137" si="98">+IF(D86=D$132,D114,D86)</f>
        <v>173</v>
      </c>
      <c r="E137" s="37">
        <f t="shared" si="98"/>
        <v>117</v>
      </c>
      <c r="F137" s="37">
        <f t="shared" si="98"/>
        <v>177</v>
      </c>
      <c r="G137" s="37">
        <f t="shared" ref="G137:H137" si="99">+IF(G114&lt;=G$132,G114,G86)</f>
        <v>157</v>
      </c>
      <c r="H137" s="37">
        <f t="shared" si="99"/>
        <v>186</v>
      </c>
      <c r="I137" s="37">
        <f t="shared" ref="I137:BS137" si="100">+IF(I114&lt;=I$132,I114,I86)</f>
        <v>182</v>
      </c>
      <c r="J137" s="37">
        <f t="shared" si="100"/>
        <v>196</v>
      </c>
      <c r="K137" s="37">
        <f t="shared" si="100"/>
        <v>187</v>
      </c>
      <c r="L137" s="37">
        <f t="shared" si="100"/>
        <v>180</v>
      </c>
      <c r="M137" s="37">
        <f t="shared" si="100"/>
        <v>187</v>
      </c>
      <c r="N137" s="37">
        <f t="shared" si="100"/>
        <v>182</v>
      </c>
      <c r="O137" s="37">
        <f t="shared" si="100"/>
        <v>180</v>
      </c>
      <c r="P137" s="37">
        <f t="shared" si="100"/>
        <v>175</v>
      </c>
      <c r="Q137" s="37">
        <f t="shared" si="100"/>
        <v>185</v>
      </c>
      <c r="R137" s="37">
        <f t="shared" si="100"/>
        <v>169</v>
      </c>
      <c r="S137" s="37">
        <f t="shared" si="100"/>
        <v>177</v>
      </c>
      <c r="T137" s="37">
        <f t="shared" si="100"/>
        <v>189</v>
      </c>
      <c r="U137" s="37">
        <f t="shared" si="100"/>
        <v>106</v>
      </c>
      <c r="V137" s="37">
        <f t="shared" si="100"/>
        <v>185</v>
      </c>
      <c r="W137" s="37">
        <f t="shared" si="100"/>
        <v>187</v>
      </c>
      <c r="X137" s="37">
        <f t="shared" si="100"/>
        <v>180</v>
      </c>
      <c r="Y137" s="37">
        <f t="shared" si="100"/>
        <v>182</v>
      </c>
      <c r="Z137" s="37">
        <f t="shared" si="100"/>
        <v>172</v>
      </c>
      <c r="AA137" s="37">
        <f t="shared" si="100"/>
        <v>97.8</v>
      </c>
      <c r="AB137" s="37">
        <f t="shared" si="100"/>
        <v>125</v>
      </c>
      <c r="AC137" s="37">
        <f t="shared" si="100"/>
        <v>186</v>
      </c>
      <c r="AD137" s="37">
        <f t="shared" si="100"/>
        <v>146</v>
      </c>
      <c r="AE137" s="37">
        <f t="shared" si="100"/>
        <v>169</v>
      </c>
      <c r="AF137" s="37">
        <f t="shared" si="100"/>
        <v>184</v>
      </c>
      <c r="AG137" s="37">
        <f t="shared" si="100"/>
        <v>169</v>
      </c>
      <c r="AH137" s="37">
        <f t="shared" si="100"/>
        <v>186</v>
      </c>
      <c r="AI137" s="37">
        <f t="shared" si="100"/>
        <v>181</v>
      </c>
      <c r="AJ137" s="37">
        <f t="shared" si="100"/>
        <v>190</v>
      </c>
      <c r="AK137" s="37">
        <f t="shared" si="100"/>
        <v>136</v>
      </c>
      <c r="AL137" s="37">
        <f t="shared" si="100"/>
        <v>183</v>
      </c>
      <c r="AM137" s="37">
        <f t="shared" si="100"/>
        <v>173</v>
      </c>
      <c r="AN137" s="37">
        <f t="shared" si="100"/>
        <v>169</v>
      </c>
      <c r="AO137" s="37">
        <f t="shared" si="100"/>
        <v>181</v>
      </c>
      <c r="AP137" s="37">
        <f t="shared" si="100"/>
        <v>180</v>
      </c>
      <c r="AQ137" s="37">
        <f t="shared" si="100"/>
        <v>187</v>
      </c>
      <c r="AR137" s="37">
        <f t="shared" si="100"/>
        <v>166</v>
      </c>
      <c r="AS137" s="37">
        <f t="shared" si="100"/>
        <v>120</v>
      </c>
      <c r="AT137" s="37">
        <f t="shared" si="100"/>
        <v>185</v>
      </c>
      <c r="AU137" s="37">
        <f t="shared" si="100"/>
        <v>186</v>
      </c>
      <c r="AV137" s="37">
        <f t="shared" si="100"/>
        <v>183</v>
      </c>
      <c r="AW137" s="37">
        <f t="shared" si="100"/>
        <v>172</v>
      </c>
      <c r="AX137" s="37">
        <f t="shared" si="100"/>
        <v>178</v>
      </c>
      <c r="AY137" s="37">
        <f t="shared" si="100"/>
        <v>171</v>
      </c>
      <c r="AZ137" s="37">
        <f t="shared" si="100"/>
        <v>110</v>
      </c>
      <c r="BA137" s="37">
        <f t="shared" si="100"/>
        <v>172</v>
      </c>
      <c r="BB137" s="37">
        <f t="shared" si="100"/>
        <v>170</v>
      </c>
      <c r="BC137" s="37">
        <f t="shared" si="100"/>
        <v>150</v>
      </c>
      <c r="BD137" s="37">
        <f t="shared" si="100"/>
        <v>180</v>
      </c>
      <c r="BE137" s="37">
        <f t="shared" si="100"/>
        <v>105.2</v>
      </c>
      <c r="BF137" s="37">
        <f t="shared" si="100"/>
        <v>169</v>
      </c>
      <c r="BG137" s="37">
        <f t="shared" si="100"/>
        <v>149</v>
      </c>
      <c r="BH137" s="37">
        <f t="shared" si="100"/>
        <v>111</v>
      </c>
      <c r="BI137" s="37">
        <f t="shared" si="100"/>
        <v>185</v>
      </c>
      <c r="BJ137" s="37">
        <f t="shared" si="100"/>
        <v>145</v>
      </c>
      <c r="BK137" s="37">
        <f t="shared" si="100"/>
        <v>163</v>
      </c>
      <c r="BL137" s="37">
        <f t="shared" si="100"/>
        <v>152</v>
      </c>
      <c r="BM137" s="37">
        <f t="shared" si="100"/>
        <v>165</v>
      </c>
      <c r="BN137" s="37">
        <f t="shared" si="100"/>
        <v>148</v>
      </c>
      <c r="BO137" s="37">
        <f t="shared" si="100"/>
        <v>180</v>
      </c>
      <c r="BP137" s="37">
        <f t="shared" si="100"/>
        <v>153</v>
      </c>
      <c r="BQ137" s="37">
        <f t="shared" si="100"/>
        <v>105</v>
      </c>
      <c r="BR137" s="37">
        <f t="shared" si="100"/>
        <v>153</v>
      </c>
      <c r="BS137" s="37">
        <f t="shared" si="100"/>
        <v>164</v>
      </c>
      <c r="BT137" s="37">
        <f t="shared" si="94"/>
        <v>185.1</v>
      </c>
      <c r="BU137" s="37">
        <f t="shared" si="95"/>
        <v>184</v>
      </c>
      <c r="BV137" s="37">
        <f t="shared" si="95"/>
        <v>135</v>
      </c>
      <c r="BW137" s="37">
        <f t="shared" si="95"/>
        <v>174</v>
      </c>
      <c r="BX137" s="37">
        <f t="shared" si="95"/>
        <v>164</v>
      </c>
      <c r="BY137" s="37">
        <f t="shared" si="95"/>
        <v>181</v>
      </c>
      <c r="BZ137" s="37">
        <f t="shared" si="95"/>
        <v>159</v>
      </c>
      <c r="CA137" s="37">
        <f t="shared" si="95"/>
        <v>164</v>
      </c>
      <c r="CB137" s="37">
        <f t="shared" si="96"/>
        <v>164</v>
      </c>
      <c r="CC137" s="37">
        <f t="shared" si="97"/>
        <v>178</v>
      </c>
      <c r="CD137" s="37">
        <f t="shared" si="89"/>
        <v>118</v>
      </c>
      <c r="CE137" s="37">
        <f t="shared" si="89"/>
        <v>183</v>
      </c>
      <c r="CF137" s="37">
        <f t="shared" si="89"/>
        <v>174</v>
      </c>
      <c r="CG137" s="37">
        <f t="shared" si="89"/>
        <v>173</v>
      </c>
      <c r="CH137" s="37">
        <f t="shared" si="89"/>
        <v>177</v>
      </c>
      <c r="CI137" s="37">
        <f t="shared" si="89"/>
        <v>163</v>
      </c>
      <c r="CJ137" s="37">
        <f t="shared" si="89"/>
        <v>162</v>
      </c>
      <c r="CK137" s="37">
        <f t="shared" si="89"/>
        <v>140</v>
      </c>
      <c r="CL137" s="37">
        <f t="shared" si="89"/>
        <v>131</v>
      </c>
      <c r="CM137" s="37">
        <f t="shared" si="89"/>
        <v>100</v>
      </c>
      <c r="CN137" s="37">
        <f t="shared" si="89"/>
        <v>126</v>
      </c>
      <c r="CO137" s="37">
        <f t="shared" si="89"/>
        <v>125</v>
      </c>
      <c r="CP137" s="37">
        <f t="shared" si="89"/>
        <v>155</v>
      </c>
      <c r="CQ137" s="37">
        <f t="shared" si="89"/>
        <v>126</v>
      </c>
      <c r="CR137" s="37">
        <f t="shared" si="89"/>
        <v>191</v>
      </c>
      <c r="CS137" s="37">
        <f t="shared" si="89"/>
        <v>177</v>
      </c>
      <c r="CT137" s="37">
        <f t="shared" si="89"/>
        <v>186</v>
      </c>
      <c r="CU137" s="37">
        <f t="shared" si="89"/>
        <v>171</v>
      </c>
      <c r="CV137" s="37">
        <f t="shared" si="89"/>
        <v>173</v>
      </c>
      <c r="CW137" s="37">
        <f t="shared" si="89"/>
        <v>190</v>
      </c>
    </row>
    <row r="138" spans="1:102">
      <c r="A138" s="37">
        <v>2012</v>
      </c>
      <c r="B138" s="37">
        <f t="shared" si="90"/>
        <v>104.4</v>
      </c>
      <c r="C138" s="37">
        <f t="shared" si="90"/>
        <v>108</v>
      </c>
      <c r="D138" s="37">
        <f t="shared" ref="D138:F138" si="101">+IF(D87=D$132,D115,D87)</f>
        <v>146</v>
      </c>
      <c r="E138" s="37">
        <f t="shared" si="101"/>
        <v>44.5</v>
      </c>
      <c r="F138" s="37">
        <f t="shared" si="101"/>
        <v>114.8</v>
      </c>
      <c r="G138" s="37">
        <f t="shared" ref="G138:H138" si="102">+IF(G115&lt;=G$132,G115,G87)</f>
        <v>127</v>
      </c>
      <c r="H138" s="37">
        <f t="shared" si="102"/>
        <v>125</v>
      </c>
      <c r="I138" s="37">
        <f t="shared" ref="I138:BS138" si="103">+IF(I115&lt;=I$132,I115,I87)</f>
        <v>147</v>
      </c>
      <c r="J138" s="37">
        <f t="shared" si="103"/>
        <v>131</v>
      </c>
      <c r="K138" s="37">
        <f t="shared" si="103"/>
        <v>138</v>
      </c>
      <c r="L138" s="37">
        <f t="shared" si="103"/>
        <v>146</v>
      </c>
      <c r="M138" s="37">
        <f t="shared" si="103"/>
        <v>120</v>
      </c>
      <c r="N138" s="37">
        <f t="shared" si="103"/>
        <v>132</v>
      </c>
      <c r="O138" s="37">
        <f t="shared" si="103"/>
        <v>105.3</v>
      </c>
      <c r="P138" s="37">
        <f t="shared" si="103"/>
        <v>116</v>
      </c>
      <c r="Q138" s="37">
        <f t="shared" si="103"/>
        <v>158</v>
      </c>
      <c r="R138" s="37">
        <f t="shared" si="103"/>
        <v>123</v>
      </c>
      <c r="S138" s="37">
        <f t="shared" si="103"/>
        <v>154</v>
      </c>
      <c r="T138" s="37">
        <f t="shared" si="103"/>
        <v>118</v>
      </c>
      <c r="U138" s="37">
        <f t="shared" si="103"/>
        <v>76.7</v>
      </c>
      <c r="V138" s="37">
        <f t="shared" si="103"/>
        <v>169</v>
      </c>
      <c r="W138" s="37">
        <f t="shared" si="103"/>
        <v>147</v>
      </c>
      <c r="X138" s="37">
        <f t="shared" si="103"/>
        <v>138</v>
      </c>
      <c r="Y138" s="37">
        <f t="shared" si="103"/>
        <v>128</v>
      </c>
      <c r="Z138" s="37">
        <f t="shared" si="103"/>
        <v>128</v>
      </c>
      <c r="AA138" s="37">
        <f t="shared" si="103"/>
        <v>52.4</v>
      </c>
      <c r="AB138" s="37">
        <f t="shared" si="103"/>
        <v>61.2</v>
      </c>
      <c r="AC138" s="37">
        <f t="shared" si="103"/>
        <v>121</v>
      </c>
      <c r="AD138" s="37">
        <f t="shared" si="103"/>
        <v>143</v>
      </c>
      <c r="AE138" s="37">
        <f t="shared" si="103"/>
        <v>157</v>
      </c>
      <c r="AF138" s="37">
        <f t="shared" si="103"/>
        <v>128</v>
      </c>
      <c r="AG138" s="37">
        <f t="shared" si="103"/>
        <v>165</v>
      </c>
      <c r="AH138" s="37">
        <f t="shared" si="103"/>
        <v>145</v>
      </c>
      <c r="AI138" s="37">
        <f t="shared" si="103"/>
        <v>121</v>
      </c>
      <c r="AJ138" s="37">
        <f t="shared" si="103"/>
        <v>149</v>
      </c>
      <c r="AK138" s="37">
        <f t="shared" si="103"/>
        <v>131</v>
      </c>
      <c r="AL138" s="37">
        <f t="shared" si="103"/>
        <v>123</v>
      </c>
      <c r="AM138" s="37">
        <f t="shared" si="103"/>
        <v>161</v>
      </c>
      <c r="AN138" s="37">
        <f t="shared" si="103"/>
        <v>113</v>
      </c>
      <c r="AO138" s="37">
        <f t="shared" si="103"/>
        <v>138</v>
      </c>
      <c r="AP138" s="37">
        <f t="shared" si="103"/>
        <v>142</v>
      </c>
      <c r="AQ138" s="37">
        <f t="shared" si="103"/>
        <v>163</v>
      </c>
      <c r="AR138" s="37">
        <f t="shared" si="103"/>
        <v>130</v>
      </c>
      <c r="AS138" s="37">
        <f t="shared" si="103"/>
        <v>130</v>
      </c>
      <c r="AT138" s="37">
        <f t="shared" si="103"/>
        <v>130</v>
      </c>
      <c r="AU138" s="37">
        <f t="shared" si="103"/>
        <v>145</v>
      </c>
      <c r="AV138" s="37">
        <f t="shared" si="103"/>
        <v>147</v>
      </c>
      <c r="AW138" s="37">
        <f t="shared" si="103"/>
        <v>133</v>
      </c>
      <c r="AX138" s="37">
        <f t="shared" si="103"/>
        <v>114.6</v>
      </c>
      <c r="AY138" s="37">
        <f t="shared" si="103"/>
        <v>150</v>
      </c>
      <c r="AZ138" s="37">
        <f t="shared" si="103"/>
        <v>102.8</v>
      </c>
      <c r="BA138" s="37">
        <f t="shared" si="103"/>
        <v>130</v>
      </c>
      <c r="BB138" s="37">
        <f t="shared" si="103"/>
        <v>120</v>
      </c>
      <c r="BC138" s="37">
        <f t="shared" si="103"/>
        <v>113</v>
      </c>
      <c r="BD138" s="37">
        <f t="shared" si="103"/>
        <v>164</v>
      </c>
      <c r="BE138" s="37">
        <f t="shared" si="103"/>
        <v>113</v>
      </c>
      <c r="BF138" s="37">
        <f t="shared" si="103"/>
        <v>122</v>
      </c>
      <c r="BG138" s="37">
        <f t="shared" si="103"/>
        <v>162</v>
      </c>
      <c r="BH138" s="37">
        <f t="shared" si="103"/>
        <v>85.3</v>
      </c>
      <c r="BI138" s="37">
        <f t="shared" si="103"/>
        <v>148</v>
      </c>
      <c r="BJ138" s="37">
        <f t="shared" si="103"/>
        <v>101.4</v>
      </c>
      <c r="BK138" s="37">
        <f t="shared" si="103"/>
        <v>130</v>
      </c>
      <c r="BL138" s="37">
        <f t="shared" si="103"/>
        <v>113</v>
      </c>
      <c r="BM138" s="37">
        <f t="shared" si="103"/>
        <v>156</v>
      </c>
      <c r="BN138" s="37">
        <f t="shared" si="103"/>
        <v>128</v>
      </c>
      <c r="BO138" s="37">
        <f t="shared" si="103"/>
        <v>121</v>
      </c>
      <c r="BP138" s="37">
        <f t="shared" si="103"/>
        <v>114</v>
      </c>
      <c r="BQ138" s="37">
        <f t="shared" si="103"/>
        <v>67.3</v>
      </c>
      <c r="BR138" s="37">
        <f t="shared" si="103"/>
        <v>131</v>
      </c>
      <c r="BS138" s="37">
        <f t="shared" si="103"/>
        <v>151</v>
      </c>
      <c r="BT138" s="37">
        <f t="shared" si="94"/>
        <v>159.80000000000001</v>
      </c>
      <c r="BU138" s="37">
        <f t="shared" si="95"/>
        <v>166</v>
      </c>
      <c r="BV138" s="37">
        <f t="shared" si="95"/>
        <v>115</v>
      </c>
      <c r="BW138" s="37">
        <f t="shared" si="95"/>
        <v>170</v>
      </c>
      <c r="BX138" s="37">
        <f t="shared" si="95"/>
        <v>110.1</v>
      </c>
      <c r="BY138" s="37">
        <f t="shared" si="95"/>
        <v>164</v>
      </c>
      <c r="BZ138" s="37">
        <f t="shared" si="95"/>
        <v>148</v>
      </c>
      <c r="CA138" s="37">
        <f t="shared" si="95"/>
        <v>129</v>
      </c>
      <c r="CB138" s="37">
        <f t="shared" si="96"/>
        <v>129</v>
      </c>
      <c r="CC138" s="37">
        <f t="shared" si="97"/>
        <v>150</v>
      </c>
      <c r="CD138" s="37">
        <f t="shared" si="89"/>
        <v>71.599999999999994</v>
      </c>
      <c r="CE138" s="37">
        <f t="shared" si="89"/>
        <v>128</v>
      </c>
      <c r="CF138" s="37">
        <f t="shared" si="89"/>
        <v>130</v>
      </c>
      <c r="CG138" s="37">
        <f t="shared" si="89"/>
        <v>135</v>
      </c>
      <c r="CH138" s="37">
        <f t="shared" si="89"/>
        <v>125</v>
      </c>
      <c r="CI138" s="37">
        <f t="shared" si="89"/>
        <v>157</v>
      </c>
      <c r="CJ138" s="37">
        <f t="shared" si="89"/>
        <v>159</v>
      </c>
      <c r="CK138" s="37">
        <f t="shared" si="89"/>
        <v>91.7</v>
      </c>
      <c r="CL138" s="37">
        <f t="shared" si="89"/>
        <v>87.3</v>
      </c>
      <c r="CM138" s="37">
        <f t="shared" si="89"/>
        <v>106</v>
      </c>
      <c r="CN138" s="37">
        <f t="shared" si="89"/>
        <v>92.6</v>
      </c>
      <c r="CO138" s="37">
        <f t="shared" si="89"/>
        <v>103.5</v>
      </c>
      <c r="CP138" s="37">
        <f t="shared" si="89"/>
        <v>131</v>
      </c>
      <c r="CQ138" s="37">
        <f t="shared" si="89"/>
        <v>55.7</v>
      </c>
      <c r="CR138" s="37">
        <f t="shared" si="89"/>
        <v>149</v>
      </c>
      <c r="CS138" s="37">
        <f t="shared" si="89"/>
        <v>161</v>
      </c>
      <c r="CT138" s="37">
        <f t="shared" si="89"/>
        <v>129</v>
      </c>
      <c r="CU138" s="37">
        <f t="shared" si="89"/>
        <v>128</v>
      </c>
      <c r="CV138" s="37">
        <f t="shared" si="89"/>
        <v>142</v>
      </c>
      <c r="CW138" s="37">
        <f t="shared" si="89"/>
        <v>153</v>
      </c>
    </row>
    <row r="139" spans="1:102">
      <c r="A139" s="37">
        <v>2013</v>
      </c>
      <c r="B139" s="37">
        <f t="shared" si="90"/>
        <v>136</v>
      </c>
      <c r="C139" s="37">
        <f t="shared" si="90"/>
        <v>146</v>
      </c>
      <c r="D139" s="37">
        <f t="shared" ref="D139:F139" si="104">+IF(D88=D$132,D116,D88)</f>
        <v>151</v>
      </c>
      <c r="E139" s="37">
        <f t="shared" si="104"/>
        <v>107</v>
      </c>
      <c r="F139" s="37">
        <f t="shared" si="104"/>
        <v>156</v>
      </c>
      <c r="G139" s="37">
        <f t="shared" ref="G139:H139" si="105">+IF(G116&lt;=G$132,G116,G88)</f>
        <v>162</v>
      </c>
      <c r="H139" s="37">
        <f t="shared" si="105"/>
        <v>165</v>
      </c>
      <c r="I139" s="37">
        <f t="shared" ref="I139:BS139" si="106">+IF(I116&lt;=I$132,I116,I88)</f>
        <v>154</v>
      </c>
      <c r="J139" s="37">
        <f t="shared" si="106"/>
        <v>173</v>
      </c>
      <c r="K139" s="37">
        <f t="shared" si="106"/>
        <v>168</v>
      </c>
      <c r="L139" s="37">
        <f t="shared" si="106"/>
        <v>157</v>
      </c>
      <c r="M139" s="37">
        <f t="shared" si="106"/>
        <v>179</v>
      </c>
      <c r="N139" s="37">
        <f t="shared" si="106"/>
        <v>130</v>
      </c>
      <c r="O139" s="37">
        <f t="shared" si="106"/>
        <v>130</v>
      </c>
      <c r="P139" s="37">
        <f t="shared" si="106"/>
        <v>155</v>
      </c>
      <c r="Q139" s="37">
        <f t="shared" si="106"/>
        <v>168</v>
      </c>
      <c r="R139" s="37">
        <f t="shared" si="106"/>
        <v>161</v>
      </c>
      <c r="S139" s="37">
        <f t="shared" si="106"/>
        <v>179</v>
      </c>
      <c r="T139" s="37">
        <f t="shared" si="106"/>
        <v>166</v>
      </c>
      <c r="U139" s="37">
        <f t="shared" si="106"/>
        <v>122</v>
      </c>
      <c r="V139" s="37">
        <f t="shared" si="106"/>
        <v>165</v>
      </c>
      <c r="W139" s="37">
        <f t="shared" si="106"/>
        <v>175</v>
      </c>
      <c r="X139" s="37">
        <f t="shared" si="106"/>
        <v>181</v>
      </c>
      <c r="Y139" s="37">
        <f t="shared" si="106"/>
        <v>155</v>
      </c>
      <c r="Z139" s="37">
        <f t="shared" si="106"/>
        <v>145</v>
      </c>
      <c r="AA139" s="37">
        <f t="shared" si="106"/>
        <v>146</v>
      </c>
      <c r="AB139" s="37">
        <f t="shared" si="106"/>
        <v>126</v>
      </c>
      <c r="AC139" s="37">
        <f t="shared" si="106"/>
        <v>178</v>
      </c>
      <c r="AD139" s="37">
        <f t="shared" si="106"/>
        <v>163</v>
      </c>
      <c r="AE139" s="37">
        <f t="shared" si="106"/>
        <v>155</v>
      </c>
      <c r="AF139" s="37">
        <f t="shared" si="106"/>
        <v>185</v>
      </c>
      <c r="AG139" s="37">
        <f t="shared" si="106"/>
        <v>164</v>
      </c>
      <c r="AH139" s="37">
        <f t="shared" si="106"/>
        <v>176</v>
      </c>
      <c r="AI139" s="37">
        <f t="shared" si="106"/>
        <v>167</v>
      </c>
      <c r="AJ139" s="37">
        <f t="shared" si="106"/>
        <v>179</v>
      </c>
      <c r="AK139" s="37">
        <f t="shared" si="106"/>
        <v>161</v>
      </c>
      <c r="AL139" s="37">
        <f t="shared" si="106"/>
        <v>137</v>
      </c>
      <c r="AM139" s="37">
        <f t="shared" si="106"/>
        <v>181</v>
      </c>
      <c r="AN139" s="37">
        <f t="shared" si="106"/>
        <v>126</v>
      </c>
      <c r="AO139" s="37">
        <f t="shared" si="106"/>
        <v>135</v>
      </c>
      <c r="AP139" s="37">
        <f t="shared" si="106"/>
        <v>169</v>
      </c>
      <c r="AQ139" s="37">
        <f t="shared" si="106"/>
        <v>156</v>
      </c>
      <c r="AR139" s="37">
        <f t="shared" si="106"/>
        <v>178</v>
      </c>
      <c r="AS139" s="37">
        <f t="shared" si="106"/>
        <v>158</v>
      </c>
      <c r="AT139" s="37">
        <f t="shared" si="106"/>
        <v>152</v>
      </c>
      <c r="AU139" s="37">
        <f t="shared" si="106"/>
        <v>155</v>
      </c>
      <c r="AV139" s="37">
        <f t="shared" si="106"/>
        <v>171</v>
      </c>
      <c r="AW139" s="37">
        <f t="shared" si="106"/>
        <v>163</v>
      </c>
      <c r="AX139" s="37">
        <f t="shared" si="106"/>
        <v>161</v>
      </c>
      <c r="AY139" s="37">
        <f t="shared" si="106"/>
        <v>156</v>
      </c>
      <c r="AZ139" s="37">
        <f t="shared" si="106"/>
        <v>143</v>
      </c>
      <c r="BA139" s="37">
        <f t="shared" si="106"/>
        <v>179</v>
      </c>
      <c r="BB139" s="37">
        <f t="shared" si="106"/>
        <v>174</v>
      </c>
      <c r="BC139" s="37">
        <f t="shared" si="106"/>
        <v>153</v>
      </c>
      <c r="BD139" s="37">
        <f t="shared" si="106"/>
        <v>167</v>
      </c>
      <c r="BE139" s="37">
        <f t="shared" si="106"/>
        <v>141</v>
      </c>
      <c r="BF139" s="37">
        <f t="shared" si="106"/>
        <v>177</v>
      </c>
      <c r="BG139" s="37">
        <f t="shared" si="106"/>
        <v>157</v>
      </c>
      <c r="BH139" s="37">
        <f t="shared" si="106"/>
        <v>110</v>
      </c>
      <c r="BI139" s="37">
        <f t="shared" si="106"/>
        <v>179</v>
      </c>
      <c r="BJ139" s="37">
        <f t="shared" si="106"/>
        <v>140</v>
      </c>
      <c r="BK139" s="37">
        <f t="shared" si="106"/>
        <v>163</v>
      </c>
      <c r="BL139" s="37">
        <f t="shared" si="106"/>
        <v>155</v>
      </c>
      <c r="BM139" s="37">
        <f t="shared" si="106"/>
        <v>162</v>
      </c>
      <c r="BN139" s="37">
        <f t="shared" si="106"/>
        <v>172</v>
      </c>
      <c r="BO139" s="37">
        <f t="shared" si="106"/>
        <v>158</v>
      </c>
      <c r="BP139" s="37">
        <f t="shared" si="106"/>
        <v>176</v>
      </c>
      <c r="BQ139" s="37">
        <f t="shared" si="106"/>
        <v>103</v>
      </c>
      <c r="BR139" s="37">
        <f t="shared" si="106"/>
        <v>154</v>
      </c>
      <c r="BS139" s="37">
        <f t="shared" si="106"/>
        <v>157</v>
      </c>
      <c r="BT139" s="37">
        <f t="shared" si="94"/>
        <v>196.1</v>
      </c>
      <c r="BU139" s="37">
        <f t="shared" si="95"/>
        <v>176</v>
      </c>
      <c r="BV139" s="37">
        <f t="shared" si="95"/>
        <v>153</v>
      </c>
      <c r="BW139" s="37">
        <f t="shared" si="95"/>
        <v>168</v>
      </c>
      <c r="BX139" s="37">
        <f t="shared" si="95"/>
        <v>183</v>
      </c>
      <c r="BY139" s="37">
        <f t="shared" si="95"/>
        <v>162</v>
      </c>
      <c r="BZ139" s="37">
        <f t="shared" si="95"/>
        <v>142</v>
      </c>
      <c r="CA139" s="37">
        <f t="shared" si="95"/>
        <v>179</v>
      </c>
      <c r="CB139" s="37">
        <f t="shared" si="96"/>
        <v>179</v>
      </c>
      <c r="CC139" s="37">
        <f t="shared" si="97"/>
        <v>156</v>
      </c>
      <c r="CD139" s="37">
        <f t="shared" si="89"/>
        <v>120</v>
      </c>
      <c r="CE139" s="37">
        <f t="shared" si="89"/>
        <v>139</v>
      </c>
      <c r="CF139" s="37">
        <f t="shared" si="89"/>
        <v>166</v>
      </c>
      <c r="CG139" s="37">
        <f t="shared" si="89"/>
        <v>180</v>
      </c>
      <c r="CH139" s="37">
        <f t="shared" si="89"/>
        <v>174</v>
      </c>
      <c r="CI139" s="37">
        <f t="shared" si="89"/>
        <v>135</v>
      </c>
      <c r="CJ139" s="37">
        <f t="shared" si="89"/>
        <v>158</v>
      </c>
      <c r="CK139" s="37">
        <f t="shared" si="89"/>
        <v>136</v>
      </c>
      <c r="CL139" s="37">
        <f t="shared" si="89"/>
        <v>135</v>
      </c>
      <c r="CM139" s="37">
        <f t="shared" si="89"/>
        <v>144</v>
      </c>
      <c r="CN139" s="37">
        <f t="shared" si="89"/>
        <v>149</v>
      </c>
      <c r="CO139" s="37">
        <f t="shared" si="89"/>
        <v>145</v>
      </c>
      <c r="CP139" s="37">
        <f t="shared" si="89"/>
        <v>156</v>
      </c>
      <c r="CQ139" s="37">
        <f t="shared" si="89"/>
        <v>123</v>
      </c>
      <c r="CR139" s="37">
        <f t="shared" si="89"/>
        <v>137</v>
      </c>
      <c r="CS139" s="37">
        <f t="shared" si="89"/>
        <v>148</v>
      </c>
      <c r="CT139" s="37">
        <f t="shared" si="89"/>
        <v>169</v>
      </c>
      <c r="CU139" s="37">
        <f t="shared" si="89"/>
        <v>159</v>
      </c>
      <c r="CV139" s="37">
        <f t="shared" si="89"/>
        <v>150</v>
      </c>
      <c r="CW139" s="37">
        <f t="shared" si="89"/>
        <v>169</v>
      </c>
    </row>
  </sheetData>
  <sheetProtection algorithmName="SHA-512" hashValue="n+4VWm0jZsaNZsYm+C/1XD5x2Ey2SaMMlmb1iOMLRUPa/Bb1sCy365noUq/u0vlWcMs5EivkovtMeIa5DYpsMw==" saltValue="IGFUFJXJoyXbjB3/AZ6Z9Q==" spinCount="100000" sheet="1" objects="1" scenarios="1"/>
  <conditionalFormatting sqref="A123:XFD127">
    <cfRule type="cellIs" dxfId="172" priority="2" operator="lessThan">
      <formula>-3</formula>
    </cfRule>
    <cfRule type="cellIs" dxfId="171" priority="3" operator="lessThan">
      <formula>-3</formula>
    </cfRule>
    <cfRule type="cellIs" dxfId="170" priority="4" operator="greaterThan">
      <formula>3</formula>
    </cfRule>
  </conditionalFormatting>
  <conditionalFormatting sqref="H135:BS139 BU135:CA139 CC135:CW139">
    <cfRule type="containsText" dxfId="169" priority="1" operator="containsText" text=".">
      <formula>NOT(ISERROR(SEARCH(".",H135)))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CFF99"/>
  </sheetPr>
  <dimension ref="A3:CY136"/>
  <sheetViews>
    <sheetView workbookViewId="0">
      <selection activeCell="C28" sqref="C28"/>
    </sheetView>
  </sheetViews>
  <sheetFormatPr defaultColWidth="9.109375" defaultRowHeight="14.4"/>
  <cols>
    <col min="1" max="1" width="15.6640625" style="37" bestFit="1" customWidth="1"/>
    <col min="2" max="2" width="16.33203125" style="37" bestFit="1" customWidth="1"/>
    <col min="3" max="3" width="12.33203125" style="37" customWidth="1"/>
    <col min="4" max="4" width="11.5546875" style="37" bestFit="1" customWidth="1"/>
    <col min="5" max="5" width="12.109375" style="37" bestFit="1" customWidth="1"/>
    <col min="6" max="6" width="10.44140625" style="37" bestFit="1" customWidth="1"/>
    <col min="7" max="7" width="8.44140625" style="37" customWidth="1"/>
    <col min="8" max="8" width="12.6640625" style="37" bestFit="1" customWidth="1"/>
    <col min="9" max="9" width="7.44140625" style="37" customWidth="1"/>
    <col min="10" max="10" width="8.33203125" style="37" customWidth="1"/>
    <col min="11" max="11" width="11.44140625" style="37" bestFit="1" customWidth="1"/>
    <col min="12" max="12" width="12.88671875" style="37" bestFit="1" customWidth="1"/>
    <col min="13" max="13" width="7.5546875" style="37" customWidth="1"/>
    <col min="14" max="14" width="9.88671875" style="37" bestFit="1" customWidth="1"/>
    <col min="15" max="15" width="8.88671875" style="37" customWidth="1"/>
    <col min="16" max="16" width="5.44140625" style="37" customWidth="1"/>
    <col min="17" max="17" width="6.88671875" style="37" customWidth="1"/>
    <col min="18" max="18" width="14.109375" style="37" bestFit="1" customWidth="1"/>
    <col min="19" max="19" width="10.109375" style="37" bestFit="1" customWidth="1"/>
    <col min="20" max="20" width="11.88671875" style="37" bestFit="1" customWidth="1"/>
    <col min="21" max="21" width="7.5546875" style="37" customWidth="1"/>
    <col min="22" max="22" width="6" style="37" customWidth="1"/>
    <col min="23" max="23" width="9.33203125" style="37" bestFit="1" customWidth="1"/>
    <col min="24" max="24" width="8.88671875" style="37" customWidth="1"/>
    <col min="25" max="25" width="11.44140625" style="37" bestFit="1" customWidth="1"/>
    <col min="26" max="26" width="7.5546875" style="37" customWidth="1"/>
    <col min="27" max="27" width="6.44140625" style="37" customWidth="1"/>
    <col min="28" max="28" width="9.33203125" style="37" bestFit="1" customWidth="1"/>
    <col min="29" max="29" width="10.88671875" style="37" bestFit="1" customWidth="1"/>
    <col min="30" max="30" width="12" style="37" bestFit="1" customWidth="1"/>
    <col min="31" max="31" width="11" style="37" bestFit="1" customWidth="1"/>
    <col min="32" max="32" width="10.109375" style="37" bestFit="1" customWidth="1"/>
    <col min="33" max="33" width="7.6640625" style="37" customWidth="1"/>
    <col min="34" max="34" width="8.44140625" style="37" customWidth="1"/>
    <col min="35" max="35" width="6.6640625" style="37" customWidth="1"/>
    <col min="36" max="37" width="9.88671875" style="37" bestFit="1" customWidth="1"/>
    <col min="38" max="38" width="8" style="37" customWidth="1"/>
    <col min="39" max="40" width="8.88671875" style="37" customWidth="1"/>
    <col min="41" max="41" width="10.6640625" style="37" bestFit="1" customWidth="1"/>
    <col min="42" max="42" width="9.88671875" style="37" bestFit="1" customWidth="1"/>
    <col min="43" max="43" width="8" style="37" customWidth="1"/>
    <col min="44" max="44" width="10.33203125" style="37" bestFit="1" customWidth="1"/>
    <col min="45" max="45" width="7" style="37" customWidth="1"/>
    <col min="46" max="46" width="9.44140625" style="37" bestFit="1" customWidth="1"/>
    <col min="47" max="47" width="11.33203125" style="37" bestFit="1" customWidth="1"/>
    <col min="48" max="48" width="6" style="37" customWidth="1"/>
    <col min="49" max="49" width="6.33203125" style="37" customWidth="1"/>
    <col min="50" max="50" width="9.109375" style="37"/>
    <col min="51" max="51" width="7.33203125" style="37" customWidth="1"/>
    <col min="52" max="52" width="10.6640625" style="37" bestFit="1" customWidth="1"/>
    <col min="53" max="53" width="9.6640625" style="37" bestFit="1" customWidth="1"/>
    <col min="54" max="54" width="6.5546875" style="37" customWidth="1"/>
    <col min="55" max="55" width="8.33203125" style="37" customWidth="1"/>
    <col min="56" max="56" width="9.33203125" style="37" bestFit="1" customWidth="1"/>
    <col min="57" max="58" width="6" style="37" customWidth="1"/>
    <col min="59" max="59" width="7.5546875" style="37" customWidth="1"/>
    <col min="60" max="60" width="6.6640625" style="37" customWidth="1"/>
    <col min="61" max="61" width="6" style="37" customWidth="1"/>
    <col min="62" max="62" width="9.88671875" style="37" bestFit="1" customWidth="1"/>
    <col min="63" max="63" width="10.109375" style="37" bestFit="1" customWidth="1"/>
    <col min="64" max="64" width="8.6640625" style="37" customWidth="1"/>
    <col min="65" max="65" width="10.5546875" style="37" bestFit="1" customWidth="1"/>
    <col min="66" max="66" width="6.109375" style="37" customWidth="1"/>
    <col min="67" max="67" width="9.5546875" style="37" bestFit="1" customWidth="1"/>
    <col min="68" max="68" width="9.88671875" style="37" bestFit="1" customWidth="1"/>
    <col min="69" max="69" width="9.33203125" style="37" bestFit="1" customWidth="1"/>
    <col min="70" max="70" width="14.88671875" style="37" bestFit="1" customWidth="1"/>
    <col min="71" max="71" width="11.6640625" style="37" bestFit="1" customWidth="1"/>
    <col min="72" max="72" width="8.109375" style="37" customWidth="1"/>
    <col min="73" max="73" width="9.109375" style="37"/>
    <col min="74" max="74" width="6" style="37" customWidth="1"/>
    <col min="75" max="75" width="10.6640625" style="37" bestFit="1" customWidth="1"/>
    <col min="76" max="76" width="11.109375" style="37" bestFit="1" customWidth="1"/>
    <col min="77" max="77" width="13.5546875" style="37" bestFit="1" customWidth="1"/>
    <col min="78" max="78" width="6" style="37" customWidth="1"/>
    <col min="79" max="79" width="17" style="37" bestFit="1" customWidth="1"/>
    <col min="80" max="80" width="17" style="37" customWidth="1"/>
    <col min="81" max="81" width="11.5546875" style="37" bestFit="1" customWidth="1"/>
    <col min="82" max="82" width="10.5546875" style="37" bestFit="1" customWidth="1"/>
    <col min="83" max="83" width="6" style="37" customWidth="1"/>
    <col min="84" max="84" width="6.5546875" style="37" customWidth="1"/>
    <col min="85" max="85" width="7.44140625" style="37" customWidth="1"/>
    <col min="86" max="86" width="6.5546875" style="37" customWidth="1"/>
    <col min="87" max="87" width="6.6640625" style="37" customWidth="1"/>
    <col min="88" max="88" width="6.44140625" style="37" customWidth="1"/>
    <col min="89" max="89" width="7.88671875" style="37" customWidth="1"/>
    <col min="90" max="90" width="7.33203125" style="37" customWidth="1"/>
    <col min="91" max="91" width="11.5546875" style="37" bestFit="1" customWidth="1"/>
    <col min="92" max="92" width="9.5546875" style="37" bestFit="1" customWidth="1"/>
    <col min="93" max="93" width="9" style="37" customWidth="1"/>
    <col min="94" max="94" width="14" style="37" bestFit="1" customWidth="1"/>
    <col min="95" max="95" width="7.88671875" style="37" customWidth="1"/>
    <col min="96" max="96" width="9.33203125" style="37" bestFit="1" customWidth="1"/>
    <col min="97" max="97" width="12.6640625" style="37" bestFit="1" customWidth="1"/>
    <col min="98" max="98" width="12.44140625" style="37" bestFit="1" customWidth="1"/>
    <col min="99" max="99" width="12" style="37" bestFit="1" customWidth="1"/>
    <col min="100" max="100" width="7.88671875" style="37" customWidth="1"/>
    <col min="101" max="101" width="8.44140625" style="37" customWidth="1"/>
    <col min="102" max="102" width="12" style="37" bestFit="1" customWidth="1"/>
    <col min="103" max="16384" width="9.109375" style="37"/>
  </cols>
  <sheetData>
    <row r="3" spans="1:102">
      <c r="A3" s="37" t="s">
        <v>235</v>
      </c>
      <c r="B3" s="37">
        <v>1</v>
      </c>
      <c r="C3" s="37">
        <v>2</v>
      </c>
      <c r="D3" s="37">
        <v>3</v>
      </c>
      <c r="E3" s="37">
        <v>4</v>
      </c>
      <c r="F3" s="37">
        <v>5</v>
      </c>
      <c r="G3" s="37">
        <v>6</v>
      </c>
      <c r="H3" s="37">
        <v>7</v>
      </c>
      <c r="I3" s="37">
        <v>8</v>
      </c>
      <c r="J3" s="37">
        <v>9</v>
      </c>
      <c r="K3" s="37">
        <v>10</v>
      </c>
      <c r="L3" s="37">
        <v>11</v>
      </c>
      <c r="M3" s="37">
        <v>12</v>
      </c>
      <c r="N3" s="37">
        <v>13</v>
      </c>
      <c r="O3" s="37">
        <v>14</v>
      </c>
      <c r="P3" s="37">
        <v>15</v>
      </c>
      <c r="Q3" s="37">
        <v>16</v>
      </c>
      <c r="R3" s="37">
        <v>17</v>
      </c>
      <c r="S3" s="37">
        <v>18</v>
      </c>
      <c r="T3" s="37">
        <v>19</v>
      </c>
      <c r="U3" s="37">
        <v>20</v>
      </c>
      <c r="V3" s="37">
        <v>21</v>
      </c>
      <c r="W3" s="37">
        <v>22</v>
      </c>
      <c r="X3" s="37">
        <v>23</v>
      </c>
      <c r="Y3" s="37">
        <v>24</v>
      </c>
      <c r="Z3" s="37">
        <v>25</v>
      </c>
      <c r="AA3" s="37">
        <v>26</v>
      </c>
      <c r="AB3" s="37">
        <v>27</v>
      </c>
      <c r="AC3" s="37">
        <v>28</v>
      </c>
      <c r="AD3" s="37">
        <v>29</v>
      </c>
      <c r="AE3" s="37">
        <v>30</v>
      </c>
      <c r="AF3" s="37">
        <v>31</v>
      </c>
      <c r="AG3" s="37">
        <v>32</v>
      </c>
      <c r="AH3" s="37">
        <v>33</v>
      </c>
      <c r="AI3" s="37">
        <v>34</v>
      </c>
      <c r="AJ3" s="37">
        <v>35</v>
      </c>
      <c r="AK3" s="37">
        <v>36</v>
      </c>
      <c r="AL3" s="37">
        <v>37</v>
      </c>
      <c r="AM3" s="37">
        <v>38</v>
      </c>
      <c r="AN3" s="37">
        <v>39</v>
      </c>
      <c r="AO3" s="37">
        <v>40</v>
      </c>
      <c r="AP3" s="37">
        <v>41</v>
      </c>
      <c r="AQ3" s="37">
        <v>42</v>
      </c>
      <c r="AR3" s="37">
        <v>43</v>
      </c>
      <c r="AS3" s="37">
        <v>44</v>
      </c>
      <c r="AT3" s="37">
        <v>45</v>
      </c>
      <c r="AU3" s="37">
        <v>46</v>
      </c>
      <c r="AV3" s="37">
        <v>47</v>
      </c>
      <c r="AW3" s="37">
        <v>48</v>
      </c>
      <c r="AX3" s="37">
        <v>49</v>
      </c>
      <c r="AY3" s="37">
        <v>50</v>
      </c>
      <c r="AZ3" s="37">
        <v>51</v>
      </c>
      <c r="BA3" s="37">
        <v>52</v>
      </c>
      <c r="BB3" s="37">
        <v>53</v>
      </c>
      <c r="BC3" s="37">
        <v>54</v>
      </c>
      <c r="BD3" s="37">
        <v>55</v>
      </c>
      <c r="BE3" s="37">
        <v>56</v>
      </c>
      <c r="BF3" s="37">
        <v>57</v>
      </c>
      <c r="BG3" s="37">
        <v>58</v>
      </c>
      <c r="BH3" s="37">
        <v>59</v>
      </c>
      <c r="BI3" s="37">
        <v>60</v>
      </c>
      <c r="BJ3" s="37">
        <v>61</v>
      </c>
      <c r="BK3" s="37">
        <v>62</v>
      </c>
      <c r="BL3" s="37">
        <v>63</v>
      </c>
      <c r="BM3" s="37">
        <v>64</v>
      </c>
      <c r="BN3" s="37">
        <v>65</v>
      </c>
      <c r="BO3" s="37">
        <v>66</v>
      </c>
      <c r="BP3" s="37">
        <v>67</v>
      </c>
      <c r="BQ3" s="37">
        <v>68</v>
      </c>
      <c r="BR3" s="37">
        <v>69</v>
      </c>
      <c r="BS3" s="37">
        <v>70</v>
      </c>
      <c r="BT3" s="37">
        <v>71</v>
      </c>
      <c r="BU3" s="37">
        <v>72</v>
      </c>
      <c r="BV3" s="37">
        <v>73</v>
      </c>
      <c r="BW3" s="37">
        <v>74</v>
      </c>
      <c r="BX3" s="37">
        <v>75</v>
      </c>
      <c r="BY3" s="37">
        <v>76</v>
      </c>
      <c r="BZ3" s="37">
        <v>77</v>
      </c>
      <c r="CA3" s="37">
        <v>78</v>
      </c>
      <c r="CB3" s="37">
        <v>79</v>
      </c>
      <c r="CC3" s="37">
        <v>80</v>
      </c>
      <c r="CD3" s="37">
        <v>81</v>
      </c>
      <c r="CE3" s="37">
        <v>82</v>
      </c>
      <c r="CF3" s="37">
        <v>83</v>
      </c>
      <c r="CG3" s="37">
        <v>84</v>
      </c>
      <c r="CH3" s="37">
        <v>85</v>
      </c>
      <c r="CI3" s="37">
        <v>86</v>
      </c>
      <c r="CJ3" s="37">
        <v>87</v>
      </c>
      <c r="CK3" s="37">
        <v>88</v>
      </c>
      <c r="CL3" s="37">
        <v>89</v>
      </c>
      <c r="CM3" s="37">
        <v>90</v>
      </c>
      <c r="CN3" s="37">
        <v>91</v>
      </c>
      <c r="CO3" s="37">
        <v>92</v>
      </c>
      <c r="CP3" s="37">
        <v>93</v>
      </c>
      <c r="CQ3" s="37">
        <v>94</v>
      </c>
      <c r="CR3" s="37">
        <v>95</v>
      </c>
      <c r="CS3" s="37">
        <v>96</v>
      </c>
      <c r="CT3" s="37">
        <v>97</v>
      </c>
      <c r="CU3" s="37">
        <v>98</v>
      </c>
      <c r="CV3" s="37">
        <v>99</v>
      </c>
      <c r="CW3" s="37">
        <v>100</v>
      </c>
    </row>
    <row r="4" spans="1:102">
      <c r="A4" s="37" t="s">
        <v>236</v>
      </c>
      <c r="B4" s="37" t="s">
        <v>237</v>
      </c>
      <c r="C4" s="37" t="s">
        <v>238</v>
      </c>
      <c r="D4" s="37" t="s">
        <v>239</v>
      </c>
      <c r="E4" s="37" t="s">
        <v>240</v>
      </c>
      <c r="F4" s="37" t="s">
        <v>241</v>
      </c>
      <c r="G4" s="37" t="s">
        <v>242</v>
      </c>
      <c r="H4" s="37" t="s">
        <v>243</v>
      </c>
      <c r="I4" s="37" t="s">
        <v>244</v>
      </c>
      <c r="J4" s="37" t="s">
        <v>245</v>
      </c>
      <c r="K4" s="37" t="s">
        <v>246</v>
      </c>
      <c r="L4" s="37" t="s">
        <v>247</v>
      </c>
      <c r="M4" s="37" t="s">
        <v>248</v>
      </c>
      <c r="N4" s="37" t="s">
        <v>249</v>
      </c>
      <c r="O4" s="37" t="s">
        <v>250</v>
      </c>
      <c r="P4" s="37" t="s">
        <v>251</v>
      </c>
      <c r="Q4" s="37" t="s">
        <v>252</v>
      </c>
      <c r="R4" s="37" t="s">
        <v>253</v>
      </c>
      <c r="S4" s="37" t="s">
        <v>254</v>
      </c>
      <c r="T4" s="37" t="s">
        <v>255</v>
      </c>
      <c r="U4" s="37" t="s">
        <v>256</v>
      </c>
      <c r="V4" s="37" t="s">
        <v>257</v>
      </c>
      <c r="W4" s="37" t="s">
        <v>258</v>
      </c>
      <c r="X4" s="37" t="s">
        <v>259</v>
      </c>
      <c r="Y4" s="37" t="s">
        <v>260</v>
      </c>
      <c r="Z4" s="37" t="s">
        <v>261</v>
      </c>
      <c r="AA4" s="37" t="s">
        <v>262</v>
      </c>
      <c r="AB4" s="37" t="s">
        <v>263</v>
      </c>
      <c r="AC4" s="37" t="s">
        <v>264</v>
      </c>
      <c r="AD4" s="37" t="s">
        <v>265</v>
      </c>
      <c r="AE4" s="37" t="s">
        <v>266</v>
      </c>
      <c r="AF4" s="37" t="s">
        <v>267</v>
      </c>
      <c r="AG4" s="37" t="s">
        <v>268</v>
      </c>
      <c r="AH4" s="37" t="s">
        <v>269</v>
      </c>
      <c r="AI4" s="37" t="s">
        <v>270</v>
      </c>
      <c r="AJ4" s="37" t="s">
        <v>271</v>
      </c>
      <c r="AK4" s="37" t="s">
        <v>272</v>
      </c>
      <c r="AL4" s="37" t="s">
        <v>273</v>
      </c>
      <c r="AM4" s="37" t="s">
        <v>274</v>
      </c>
      <c r="AN4" s="37" t="s">
        <v>275</v>
      </c>
      <c r="AO4" s="37" t="s">
        <v>276</v>
      </c>
      <c r="AP4" s="37" t="s">
        <v>277</v>
      </c>
      <c r="AQ4" s="37" t="s">
        <v>278</v>
      </c>
      <c r="AR4" s="37" t="s">
        <v>279</v>
      </c>
      <c r="AS4" s="37" t="s">
        <v>280</v>
      </c>
      <c r="AT4" s="37" t="s">
        <v>281</v>
      </c>
      <c r="AU4" s="37" t="s">
        <v>282</v>
      </c>
      <c r="AV4" s="37" t="s">
        <v>283</v>
      </c>
      <c r="AW4" s="37" t="s">
        <v>284</v>
      </c>
      <c r="AX4" s="37" t="s">
        <v>285</v>
      </c>
      <c r="AY4" s="37" t="s">
        <v>286</v>
      </c>
      <c r="AZ4" s="37" t="s">
        <v>287</v>
      </c>
      <c r="BA4" s="37" t="s">
        <v>288</v>
      </c>
      <c r="BB4" s="37" t="s">
        <v>289</v>
      </c>
      <c r="BC4" s="37" t="s">
        <v>290</v>
      </c>
      <c r="BD4" s="37" t="s">
        <v>291</v>
      </c>
      <c r="BE4" s="37" t="s">
        <v>292</v>
      </c>
      <c r="BF4" s="37" t="s">
        <v>293</v>
      </c>
      <c r="BG4" s="37" t="s">
        <v>294</v>
      </c>
      <c r="BH4" s="37" t="s">
        <v>295</v>
      </c>
      <c r="BI4" s="37" t="s">
        <v>296</v>
      </c>
      <c r="BJ4" s="37" t="s">
        <v>297</v>
      </c>
      <c r="BK4" s="37" t="s">
        <v>298</v>
      </c>
      <c r="BL4" s="37" t="s">
        <v>299</v>
      </c>
      <c r="BM4" s="37" t="s">
        <v>300</v>
      </c>
      <c r="BN4" s="37" t="s">
        <v>301</v>
      </c>
      <c r="BO4" s="37" t="s">
        <v>302</v>
      </c>
      <c r="BP4" s="37" t="s">
        <v>303</v>
      </c>
      <c r="BQ4" s="37" t="s">
        <v>304</v>
      </c>
      <c r="BR4" s="37" t="s">
        <v>305</v>
      </c>
      <c r="BS4" s="37" t="s">
        <v>306</v>
      </c>
      <c r="BT4" s="37" t="s">
        <v>307</v>
      </c>
      <c r="BU4" s="37" t="s">
        <v>308</v>
      </c>
      <c r="BV4" s="37" t="s">
        <v>309</v>
      </c>
      <c r="BW4" s="37" t="s">
        <v>310</v>
      </c>
      <c r="BX4" s="37" t="s">
        <v>311</v>
      </c>
      <c r="BY4" s="37" t="s">
        <v>312</v>
      </c>
      <c r="BZ4" s="37" t="s">
        <v>313</v>
      </c>
      <c r="CA4" s="41" t="s">
        <v>314</v>
      </c>
      <c r="CB4" s="41" t="str">
        <f>+CA4</f>
        <v>POTTAWATTAMIE</v>
      </c>
      <c r="CC4" s="37" t="s">
        <v>315</v>
      </c>
      <c r="CD4" s="37" t="s">
        <v>316</v>
      </c>
      <c r="CE4" s="37" t="s">
        <v>317</v>
      </c>
      <c r="CF4" s="37" t="s">
        <v>318</v>
      </c>
      <c r="CG4" s="37" t="s">
        <v>319</v>
      </c>
      <c r="CH4" s="37" t="s">
        <v>320</v>
      </c>
      <c r="CI4" s="37" t="s">
        <v>321</v>
      </c>
      <c r="CJ4" s="37" t="s">
        <v>322</v>
      </c>
      <c r="CK4" s="37" t="s">
        <v>323</v>
      </c>
      <c r="CL4" s="37" t="s">
        <v>324</v>
      </c>
      <c r="CM4" s="37" t="s">
        <v>325</v>
      </c>
      <c r="CN4" s="37" t="s">
        <v>326</v>
      </c>
      <c r="CO4" s="37" t="s">
        <v>327</v>
      </c>
      <c r="CP4" s="37" t="s">
        <v>328</v>
      </c>
      <c r="CQ4" s="37" t="s">
        <v>329</v>
      </c>
      <c r="CR4" s="37" t="s">
        <v>330</v>
      </c>
      <c r="CS4" s="37" t="s">
        <v>331</v>
      </c>
      <c r="CT4" s="37" t="s">
        <v>332</v>
      </c>
      <c r="CU4" s="37" t="s">
        <v>333</v>
      </c>
      <c r="CV4" s="37" t="s">
        <v>334</v>
      </c>
      <c r="CW4" s="37" t="s">
        <v>335</v>
      </c>
    </row>
    <row r="5" spans="1:102">
      <c r="A5" s="39">
        <v>2004</v>
      </c>
      <c r="B5" s="40">
        <v>51.7</v>
      </c>
      <c r="C5" s="40">
        <v>50.7</v>
      </c>
      <c r="D5" s="40">
        <v>42.6</v>
      </c>
      <c r="E5" s="40">
        <v>52.4</v>
      </c>
      <c r="F5" s="40">
        <v>51.7</v>
      </c>
      <c r="G5" s="40">
        <v>50.1</v>
      </c>
      <c r="H5" s="40">
        <v>50.6</v>
      </c>
      <c r="I5" s="40">
        <v>52</v>
      </c>
      <c r="J5" s="40">
        <v>49.7</v>
      </c>
      <c r="K5" s="40">
        <v>45.2</v>
      </c>
      <c r="L5" s="40">
        <v>49.4</v>
      </c>
      <c r="M5" s="40">
        <v>49.8</v>
      </c>
      <c r="N5" s="40">
        <v>46</v>
      </c>
      <c r="O5" s="40">
        <v>51.3</v>
      </c>
      <c r="P5" s="40">
        <v>52.8</v>
      </c>
      <c r="Q5" s="40">
        <v>49.8</v>
      </c>
      <c r="R5" s="40">
        <v>44.2</v>
      </c>
      <c r="S5" s="40">
        <v>54.1</v>
      </c>
      <c r="T5" s="40">
        <v>44.8</v>
      </c>
      <c r="U5" s="40">
        <v>45.2</v>
      </c>
      <c r="V5" s="40">
        <v>47.3</v>
      </c>
      <c r="W5" s="40">
        <v>49.2</v>
      </c>
      <c r="X5" s="40">
        <v>49.5</v>
      </c>
      <c r="Y5" s="40">
        <v>49.1</v>
      </c>
      <c r="Z5" s="40">
        <v>53.2</v>
      </c>
      <c r="AA5" s="40">
        <v>52.7</v>
      </c>
      <c r="AB5" s="40">
        <v>49.8</v>
      </c>
      <c r="AC5" s="40">
        <v>49.1</v>
      </c>
      <c r="AD5" s="40">
        <v>55.6</v>
      </c>
      <c r="AE5" s="40">
        <v>44.4</v>
      </c>
      <c r="AF5" s="40">
        <v>49.9</v>
      </c>
      <c r="AG5" s="40">
        <v>43.9</v>
      </c>
      <c r="AH5" s="40">
        <v>47.3</v>
      </c>
      <c r="AI5" s="40">
        <v>45.4</v>
      </c>
      <c r="AJ5" s="40">
        <v>47.5</v>
      </c>
      <c r="AK5" s="40">
        <v>51.1</v>
      </c>
      <c r="AL5" s="40">
        <v>49</v>
      </c>
      <c r="AM5" s="40">
        <v>54.2</v>
      </c>
      <c r="AN5" s="40">
        <v>47.4</v>
      </c>
      <c r="AO5" s="40">
        <v>49.6</v>
      </c>
      <c r="AP5" s="40">
        <v>43.4</v>
      </c>
      <c r="AQ5" s="40">
        <v>50.4</v>
      </c>
      <c r="AR5" s="40">
        <v>46</v>
      </c>
      <c r="AS5" s="40">
        <v>54.1</v>
      </c>
      <c r="AT5" s="40">
        <v>40.4</v>
      </c>
      <c r="AU5" s="40">
        <v>47.4</v>
      </c>
      <c r="AV5" s="40">
        <v>49.6</v>
      </c>
      <c r="AW5" s="40">
        <v>51.8</v>
      </c>
      <c r="AX5" s="40">
        <v>50.8</v>
      </c>
      <c r="AY5" s="40">
        <v>54.5</v>
      </c>
      <c r="AZ5" s="40">
        <v>53.6</v>
      </c>
      <c r="BA5" s="40">
        <v>48.6</v>
      </c>
      <c r="BB5" s="40">
        <v>46.8</v>
      </c>
      <c r="BC5" s="40">
        <v>53.2</v>
      </c>
      <c r="BD5" s="40">
        <v>43</v>
      </c>
      <c r="BE5" s="40">
        <v>54.7</v>
      </c>
      <c r="BF5" s="40">
        <v>47.7</v>
      </c>
      <c r="BG5" s="40">
        <v>49.5</v>
      </c>
      <c r="BH5" s="40">
        <v>47.9</v>
      </c>
      <c r="BI5" s="40">
        <v>50.5</v>
      </c>
      <c r="BJ5" s="40">
        <v>49.5</v>
      </c>
      <c r="BK5" s="40">
        <v>54</v>
      </c>
      <c r="BL5" s="40">
        <v>49.5</v>
      </c>
      <c r="BM5" s="40">
        <v>51.9</v>
      </c>
      <c r="BN5" s="40">
        <v>49.6</v>
      </c>
      <c r="BO5" s="40">
        <v>43.8</v>
      </c>
      <c r="BP5" s="40">
        <v>42.9</v>
      </c>
      <c r="BQ5" s="40">
        <v>48.3</v>
      </c>
      <c r="BR5" s="40">
        <v>51.5</v>
      </c>
      <c r="BS5" s="40">
        <v>51.9</v>
      </c>
      <c r="BT5" s="40">
        <v>48.6</v>
      </c>
      <c r="BU5" s="40">
        <v>49.3</v>
      </c>
      <c r="BV5" s="40">
        <v>50.3</v>
      </c>
      <c r="BW5" s="40">
        <v>44.3</v>
      </c>
      <c r="BX5" s="40">
        <v>48.6</v>
      </c>
      <c r="BY5" s="40">
        <v>45.9</v>
      </c>
      <c r="BZ5" s="40">
        <v>49.9</v>
      </c>
      <c r="CA5" s="42">
        <v>51.4</v>
      </c>
      <c r="CB5" s="42">
        <v>51.4</v>
      </c>
      <c r="CC5" s="40">
        <v>53.4</v>
      </c>
      <c r="CD5" s="40">
        <v>47</v>
      </c>
      <c r="CE5" s="40">
        <v>48.4</v>
      </c>
      <c r="CF5" s="40">
        <v>52.2</v>
      </c>
      <c r="CG5" s="40">
        <v>49.4</v>
      </c>
      <c r="CH5" s="40">
        <v>53.6</v>
      </c>
      <c r="CI5" s="40">
        <v>50</v>
      </c>
      <c r="CJ5" s="40">
        <v>53</v>
      </c>
      <c r="CK5" s="40">
        <v>47.9</v>
      </c>
      <c r="CL5" s="40">
        <v>47.9</v>
      </c>
      <c r="CM5" s="40">
        <v>53.1</v>
      </c>
      <c r="CN5" s="40">
        <v>53.9</v>
      </c>
      <c r="CO5" s="40">
        <v>52</v>
      </c>
      <c r="CP5" s="40">
        <v>52.5</v>
      </c>
      <c r="CQ5" s="40">
        <v>49.4</v>
      </c>
      <c r="CR5" s="40">
        <v>48.1</v>
      </c>
      <c r="CS5" s="40">
        <v>42</v>
      </c>
      <c r="CT5" s="40">
        <v>43.2</v>
      </c>
      <c r="CU5" s="40">
        <v>43.9</v>
      </c>
      <c r="CV5" s="40">
        <v>40.9</v>
      </c>
      <c r="CW5" s="40">
        <v>49.2</v>
      </c>
      <c r="CX5" s="40"/>
    </row>
    <row r="6" spans="1:102">
      <c r="A6" s="39">
        <v>2005</v>
      </c>
      <c r="B6" s="40">
        <v>48.8</v>
      </c>
      <c r="C6" s="40">
        <v>50.2</v>
      </c>
      <c r="D6" s="40">
        <v>56.8</v>
      </c>
      <c r="E6" s="40">
        <v>44.2</v>
      </c>
      <c r="F6" s="40">
        <v>55.2</v>
      </c>
      <c r="G6" s="40">
        <v>53.6</v>
      </c>
      <c r="H6" s="40">
        <v>54.4</v>
      </c>
      <c r="I6" s="40">
        <v>56.3</v>
      </c>
      <c r="J6" s="40">
        <v>58.8</v>
      </c>
      <c r="K6" s="40">
        <v>53.6</v>
      </c>
      <c r="L6" s="40">
        <v>51.7</v>
      </c>
      <c r="M6" s="40">
        <v>53.9</v>
      </c>
      <c r="N6" s="40">
        <v>52</v>
      </c>
      <c r="O6" s="40">
        <v>52.6</v>
      </c>
      <c r="P6" s="40">
        <v>52</v>
      </c>
      <c r="Q6" s="40">
        <v>47.8</v>
      </c>
      <c r="R6" s="40">
        <v>52.1</v>
      </c>
      <c r="S6" s="40">
        <v>58.1</v>
      </c>
      <c r="T6" s="40">
        <v>57.3</v>
      </c>
      <c r="U6" s="40">
        <v>47</v>
      </c>
      <c r="V6" s="40">
        <v>50</v>
      </c>
      <c r="W6" s="40">
        <v>58.3</v>
      </c>
      <c r="X6" s="40">
        <v>42.5</v>
      </c>
      <c r="Y6" s="40">
        <v>55.3</v>
      </c>
      <c r="Z6" s="40">
        <v>58.2</v>
      </c>
      <c r="AA6" s="40">
        <v>40.5</v>
      </c>
      <c r="AB6" s="40">
        <v>52</v>
      </c>
      <c r="AC6" s="40">
        <v>55.4</v>
      </c>
      <c r="AD6" s="40">
        <v>51.4</v>
      </c>
      <c r="AE6" s="40">
        <v>49.2</v>
      </c>
      <c r="AF6" s="40">
        <v>59.7</v>
      </c>
      <c r="AG6" s="40">
        <v>50.1</v>
      </c>
      <c r="AH6" s="40">
        <v>58.7</v>
      </c>
      <c r="AI6" s="40">
        <v>53.4</v>
      </c>
      <c r="AJ6" s="40">
        <v>51.5</v>
      </c>
      <c r="AK6" s="40">
        <v>48.5</v>
      </c>
      <c r="AL6" s="40">
        <v>53.9</v>
      </c>
      <c r="AM6" s="40">
        <v>59.5</v>
      </c>
      <c r="AN6" s="40">
        <v>52.4</v>
      </c>
      <c r="AO6" s="40">
        <v>52.5</v>
      </c>
      <c r="AP6" s="40">
        <v>53.7</v>
      </c>
      <c r="AQ6" s="40">
        <v>55.1</v>
      </c>
      <c r="AR6" s="40">
        <v>42</v>
      </c>
      <c r="AS6" s="40">
        <v>51.4</v>
      </c>
      <c r="AT6" s="40">
        <v>54.9</v>
      </c>
      <c r="AU6" s="40">
        <v>51.9</v>
      </c>
      <c r="AV6" s="40">
        <v>53.2</v>
      </c>
      <c r="AW6" s="40">
        <v>48.9</v>
      </c>
      <c r="AX6" s="40">
        <v>45.8</v>
      </c>
      <c r="AY6" s="40">
        <v>57</v>
      </c>
      <c r="AZ6" s="40">
        <v>52.8</v>
      </c>
      <c r="BA6" s="40">
        <v>46</v>
      </c>
      <c r="BB6" s="40">
        <v>51.8</v>
      </c>
      <c r="BC6" s="40">
        <v>49.8</v>
      </c>
      <c r="BD6" s="40">
        <v>54.7</v>
      </c>
      <c r="BE6" s="40">
        <v>45.8</v>
      </c>
      <c r="BF6" s="40">
        <v>49.3</v>
      </c>
      <c r="BG6" s="40">
        <v>46.7</v>
      </c>
      <c r="BH6" s="40">
        <v>48.3</v>
      </c>
      <c r="BI6" s="40">
        <v>55.1</v>
      </c>
      <c r="BJ6" s="40">
        <v>49.9</v>
      </c>
      <c r="BK6" s="40">
        <v>54</v>
      </c>
      <c r="BL6" s="40">
        <v>51.9</v>
      </c>
      <c r="BM6" s="40">
        <v>60.8</v>
      </c>
      <c r="BN6" s="40">
        <v>49.9</v>
      </c>
      <c r="BO6" s="40">
        <v>53.6</v>
      </c>
      <c r="BP6" s="40">
        <v>42.3</v>
      </c>
      <c r="BQ6" s="40">
        <v>48.5</v>
      </c>
      <c r="BR6" s="40">
        <v>48.3</v>
      </c>
      <c r="BS6" s="40">
        <v>45.3</v>
      </c>
      <c r="BT6" s="40">
        <v>57</v>
      </c>
      <c r="BU6" s="40">
        <v>53.2</v>
      </c>
      <c r="BV6" s="40">
        <v>50.8</v>
      </c>
      <c r="BW6" s="40">
        <v>52.4</v>
      </c>
      <c r="BX6" s="40">
        <v>50.4</v>
      </c>
      <c r="BY6" s="40">
        <v>49.6</v>
      </c>
      <c r="BZ6" s="40">
        <v>51.1</v>
      </c>
      <c r="CA6" s="42">
        <v>54.6</v>
      </c>
      <c r="CB6" s="42">
        <v>54.6</v>
      </c>
      <c r="CC6" s="40">
        <v>55.6</v>
      </c>
      <c r="CD6" s="40">
        <v>53.3</v>
      </c>
      <c r="CE6" s="40">
        <v>55.1</v>
      </c>
      <c r="CF6" s="40">
        <v>51</v>
      </c>
      <c r="CG6" s="40">
        <v>54</v>
      </c>
      <c r="CH6" s="40">
        <v>57.9</v>
      </c>
      <c r="CI6" s="40">
        <v>58.5</v>
      </c>
      <c r="CJ6" s="40">
        <v>57.4</v>
      </c>
      <c r="CK6" s="40">
        <v>53.2</v>
      </c>
      <c r="CL6" s="40">
        <v>51.8</v>
      </c>
      <c r="CM6" s="40">
        <v>46</v>
      </c>
      <c r="CN6" s="40">
        <v>48.9</v>
      </c>
      <c r="CO6" s="40">
        <v>50.2</v>
      </c>
      <c r="CP6" s="40">
        <v>50.2</v>
      </c>
      <c r="CQ6" s="40">
        <v>52</v>
      </c>
      <c r="CR6" s="40">
        <v>51.1</v>
      </c>
      <c r="CS6" s="40">
        <v>53.4</v>
      </c>
      <c r="CT6" s="40">
        <v>55.5</v>
      </c>
      <c r="CU6" s="40">
        <v>48.2</v>
      </c>
      <c r="CV6" s="40">
        <v>52.7</v>
      </c>
      <c r="CW6" s="40">
        <v>51.1</v>
      </c>
      <c r="CX6" s="40"/>
    </row>
    <row r="7" spans="1:102">
      <c r="A7" s="39">
        <v>2006</v>
      </c>
      <c r="B7" s="40">
        <v>51</v>
      </c>
      <c r="C7" s="40">
        <v>45.2</v>
      </c>
      <c r="D7" s="40">
        <v>48.9</v>
      </c>
      <c r="E7" s="40">
        <v>42.3</v>
      </c>
      <c r="F7" s="40">
        <v>51</v>
      </c>
      <c r="G7" s="40">
        <v>52.6</v>
      </c>
      <c r="H7" s="40">
        <v>53.4</v>
      </c>
      <c r="I7" s="40">
        <v>50</v>
      </c>
      <c r="J7" s="40">
        <v>52.1</v>
      </c>
      <c r="K7" s="40">
        <v>52.6</v>
      </c>
      <c r="L7" s="40">
        <v>47.8</v>
      </c>
      <c r="M7" s="40">
        <v>52</v>
      </c>
      <c r="N7" s="40">
        <v>49.4</v>
      </c>
      <c r="O7" s="40">
        <v>49.4</v>
      </c>
      <c r="P7" s="40">
        <v>52.1</v>
      </c>
      <c r="Q7" s="40">
        <v>51.3</v>
      </c>
      <c r="R7" s="40">
        <v>49.1</v>
      </c>
      <c r="S7" s="40">
        <v>53.9</v>
      </c>
      <c r="T7" s="40">
        <v>50</v>
      </c>
      <c r="U7" s="40">
        <v>43</v>
      </c>
      <c r="V7" s="40">
        <v>49.4</v>
      </c>
      <c r="W7" s="40">
        <v>53.9</v>
      </c>
      <c r="X7" s="40">
        <v>52.7</v>
      </c>
      <c r="Y7" s="40">
        <v>50.4</v>
      </c>
      <c r="Z7" s="40">
        <v>49.3</v>
      </c>
      <c r="AA7" s="40">
        <v>44.9</v>
      </c>
      <c r="AB7" s="40">
        <v>45.7</v>
      </c>
      <c r="AC7" s="40">
        <v>55.7</v>
      </c>
      <c r="AD7" s="40">
        <v>48</v>
      </c>
      <c r="AE7" s="40">
        <v>48.1</v>
      </c>
      <c r="AF7" s="40">
        <v>55.7</v>
      </c>
      <c r="AG7" s="40">
        <v>49.6</v>
      </c>
      <c r="AH7" s="40">
        <v>52.8</v>
      </c>
      <c r="AI7" s="40">
        <v>49.9</v>
      </c>
      <c r="AJ7" s="40">
        <v>52.5</v>
      </c>
      <c r="AK7" s="40">
        <v>48.4</v>
      </c>
      <c r="AL7" s="40">
        <v>48</v>
      </c>
      <c r="AM7" s="40">
        <v>56.4</v>
      </c>
      <c r="AN7" s="40">
        <v>45.7</v>
      </c>
      <c r="AO7" s="40">
        <v>49.4</v>
      </c>
      <c r="AP7" s="40">
        <v>50.2</v>
      </c>
      <c r="AQ7" s="40">
        <v>56.5</v>
      </c>
      <c r="AR7" s="40">
        <v>44.1</v>
      </c>
      <c r="AS7" s="40">
        <v>49.3</v>
      </c>
      <c r="AT7" s="40">
        <v>47.3</v>
      </c>
      <c r="AU7" s="40">
        <v>52.5</v>
      </c>
      <c r="AV7" s="40">
        <v>46.4</v>
      </c>
      <c r="AW7" s="40">
        <v>52.3</v>
      </c>
      <c r="AX7" s="40">
        <v>51.6</v>
      </c>
      <c r="AY7" s="40">
        <v>53.3</v>
      </c>
      <c r="AZ7" s="40">
        <v>46.5</v>
      </c>
      <c r="BA7" s="40">
        <v>48.8</v>
      </c>
      <c r="BB7" s="40">
        <v>52.4</v>
      </c>
      <c r="BC7" s="40">
        <v>45.9</v>
      </c>
      <c r="BD7" s="40">
        <v>53.1</v>
      </c>
      <c r="BE7" s="40">
        <v>44.6</v>
      </c>
      <c r="BF7" s="40">
        <v>49.4</v>
      </c>
      <c r="BG7" s="40">
        <v>45.7</v>
      </c>
      <c r="BH7" s="40">
        <v>41.9</v>
      </c>
      <c r="BI7" s="40">
        <v>54.9</v>
      </c>
      <c r="BJ7" s="40">
        <v>49.7</v>
      </c>
      <c r="BK7" s="40">
        <v>50</v>
      </c>
      <c r="BL7" s="40">
        <v>46.9</v>
      </c>
      <c r="BM7" s="40">
        <v>56.9</v>
      </c>
      <c r="BN7" s="40">
        <v>50.7</v>
      </c>
      <c r="BO7" s="40">
        <v>52.5</v>
      </c>
      <c r="BP7" s="40">
        <v>46.3</v>
      </c>
      <c r="BQ7" s="40">
        <v>40.6</v>
      </c>
      <c r="BR7" s="40">
        <v>50.6</v>
      </c>
      <c r="BS7" s="40">
        <v>49</v>
      </c>
      <c r="BT7" s="40">
        <v>57.4</v>
      </c>
      <c r="BU7" s="40">
        <v>51.5</v>
      </c>
      <c r="BV7" s="40">
        <v>47.6</v>
      </c>
      <c r="BW7" s="40">
        <v>50.7</v>
      </c>
      <c r="BX7" s="40">
        <v>50.9</v>
      </c>
      <c r="BY7" s="40">
        <v>52.1</v>
      </c>
      <c r="BZ7" s="40">
        <v>50.3</v>
      </c>
      <c r="CA7" s="42">
        <v>53.2</v>
      </c>
      <c r="CB7" s="42">
        <v>53.2</v>
      </c>
      <c r="CC7" s="40">
        <v>53.7</v>
      </c>
      <c r="CD7" s="40">
        <v>42</v>
      </c>
      <c r="CE7" s="40">
        <v>47.2</v>
      </c>
      <c r="CF7" s="40">
        <v>55.1</v>
      </c>
      <c r="CG7" s="40">
        <v>52</v>
      </c>
      <c r="CH7" s="40">
        <v>56.3</v>
      </c>
      <c r="CI7" s="40">
        <v>51.5</v>
      </c>
      <c r="CJ7" s="40">
        <v>54.8</v>
      </c>
      <c r="CK7" s="40">
        <v>43.3</v>
      </c>
      <c r="CL7" s="40">
        <v>46.3</v>
      </c>
      <c r="CM7" s="40">
        <v>45.3</v>
      </c>
      <c r="CN7" s="40">
        <v>46.9</v>
      </c>
      <c r="CO7" s="40">
        <v>50.3</v>
      </c>
      <c r="CP7" s="40">
        <v>49.2</v>
      </c>
      <c r="CQ7" s="40">
        <v>40.299999999999997</v>
      </c>
      <c r="CR7" s="40">
        <v>49.2</v>
      </c>
      <c r="CS7" s="40">
        <v>53</v>
      </c>
      <c r="CT7" s="40">
        <v>49.4</v>
      </c>
      <c r="CU7" s="40">
        <v>47.3</v>
      </c>
      <c r="CV7" s="40">
        <v>48.6</v>
      </c>
      <c r="CW7" s="40">
        <v>52.3</v>
      </c>
      <c r="CX7" s="40"/>
    </row>
    <row r="8" spans="1:102">
      <c r="A8" s="39">
        <v>2007</v>
      </c>
      <c r="B8" s="40">
        <v>53.3</v>
      </c>
      <c r="C8" s="40">
        <v>51.5</v>
      </c>
      <c r="D8" s="40">
        <v>48.4</v>
      </c>
      <c r="E8" s="40">
        <v>45.6</v>
      </c>
      <c r="F8" s="40">
        <v>53.1</v>
      </c>
      <c r="G8" s="40">
        <v>54.5</v>
      </c>
      <c r="H8" s="40">
        <v>52.8</v>
      </c>
      <c r="I8" s="40">
        <v>54.2</v>
      </c>
      <c r="J8" s="40">
        <v>54.1</v>
      </c>
      <c r="K8" s="40">
        <v>50.7</v>
      </c>
      <c r="L8" s="40">
        <v>52.6</v>
      </c>
      <c r="M8" s="40">
        <v>52.2</v>
      </c>
      <c r="N8" s="40">
        <v>52.2</v>
      </c>
      <c r="O8" s="40">
        <v>50.5</v>
      </c>
      <c r="P8" s="40">
        <v>50.5</v>
      </c>
      <c r="Q8" s="40">
        <v>52.2</v>
      </c>
      <c r="R8" s="40">
        <v>51</v>
      </c>
      <c r="S8" s="40">
        <v>55</v>
      </c>
      <c r="T8" s="40">
        <v>50.4</v>
      </c>
      <c r="U8" s="40">
        <v>46.1</v>
      </c>
      <c r="V8" s="40">
        <v>50.4</v>
      </c>
      <c r="W8" s="40">
        <v>52.3</v>
      </c>
      <c r="X8" s="40">
        <v>50.6</v>
      </c>
      <c r="Y8" s="40">
        <v>50.3</v>
      </c>
      <c r="Z8" s="40">
        <v>53.7</v>
      </c>
      <c r="AA8" s="40">
        <v>48.2</v>
      </c>
      <c r="AB8" s="40">
        <v>48.5</v>
      </c>
      <c r="AC8" s="40">
        <v>54.2</v>
      </c>
      <c r="AD8" s="40">
        <v>51.5</v>
      </c>
      <c r="AE8" s="40">
        <v>51</v>
      </c>
      <c r="AF8" s="40">
        <v>54.2</v>
      </c>
      <c r="AG8" s="40">
        <v>52.7</v>
      </c>
      <c r="AH8" s="40">
        <v>50.6</v>
      </c>
      <c r="AI8" s="40">
        <v>52.2</v>
      </c>
      <c r="AJ8" s="40">
        <v>50.7</v>
      </c>
      <c r="AK8" s="40">
        <v>51</v>
      </c>
      <c r="AL8" s="40">
        <v>52.8</v>
      </c>
      <c r="AM8" s="40">
        <v>57</v>
      </c>
      <c r="AN8" s="40">
        <v>49.5</v>
      </c>
      <c r="AO8" s="40">
        <v>50.4</v>
      </c>
      <c r="AP8" s="40">
        <v>53</v>
      </c>
      <c r="AQ8" s="40">
        <v>53.8</v>
      </c>
      <c r="AR8" s="40">
        <v>50.2</v>
      </c>
      <c r="AS8" s="40">
        <v>51.1</v>
      </c>
      <c r="AT8" s="40">
        <v>48.8</v>
      </c>
      <c r="AU8" s="40">
        <v>51.8</v>
      </c>
      <c r="AV8" s="40">
        <v>50.1</v>
      </c>
      <c r="AW8" s="40">
        <v>55.1</v>
      </c>
      <c r="AX8" s="40">
        <v>51.7</v>
      </c>
      <c r="AY8" s="40">
        <v>57.1</v>
      </c>
      <c r="AZ8" s="40">
        <v>46.3</v>
      </c>
      <c r="BA8" s="40">
        <v>49.5</v>
      </c>
      <c r="BB8" s="40">
        <v>52.5</v>
      </c>
      <c r="BC8" s="40">
        <v>51.3</v>
      </c>
      <c r="BD8" s="40">
        <v>52.5</v>
      </c>
      <c r="BE8" s="40">
        <v>48.7</v>
      </c>
      <c r="BF8" s="40">
        <v>51</v>
      </c>
      <c r="BG8" s="40">
        <v>48.8</v>
      </c>
      <c r="BH8" s="40">
        <v>44.4</v>
      </c>
      <c r="BI8" s="40">
        <v>55.3</v>
      </c>
      <c r="BJ8" s="40">
        <v>54</v>
      </c>
      <c r="BK8" s="40">
        <v>56.2</v>
      </c>
      <c r="BL8" s="40">
        <v>52.1</v>
      </c>
      <c r="BM8" s="40">
        <v>58.5</v>
      </c>
      <c r="BN8" s="40">
        <v>51.4</v>
      </c>
      <c r="BO8" s="40">
        <v>53.5</v>
      </c>
      <c r="BP8" s="40">
        <v>48.5</v>
      </c>
      <c r="BQ8" s="40">
        <v>49.3</v>
      </c>
      <c r="BR8" s="40">
        <v>51.9</v>
      </c>
      <c r="BS8" s="40">
        <v>50</v>
      </c>
      <c r="BT8" s="40">
        <v>54.8</v>
      </c>
      <c r="BU8" s="40">
        <v>54.7</v>
      </c>
      <c r="BV8" s="40">
        <v>52.2</v>
      </c>
      <c r="BW8" s="40">
        <v>50.8</v>
      </c>
      <c r="BX8" s="40">
        <v>49.4</v>
      </c>
      <c r="BY8" s="40">
        <v>51.1</v>
      </c>
      <c r="BZ8" s="40">
        <v>51.7</v>
      </c>
      <c r="CA8" s="42">
        <v>52.2</v>
      </c>
      <c r="CB8" s="42">
        <v>52.2</v>
      </c>
      <c r="CC8" s="40">
        <v>58.2</v>
      </c>
      <c r="CD8" s="40">
        <v>46.3</v>
      </c>
      <c r="CE8" s="40">
        <v>54</v>
      </c>
      <c r="CF8" s="40">
        <v>52.2</v>
      </c>
      <c r="CG8" s="40">
        <v>53.1</v>
      </c>
      <c r="CH8" s="40">
        <v>54.1</v>
      </c>
      <c r="CI8" s="40">
        <v>54</v>
      </c>
      <c r="CJ8" s="40">
        <v>55.2</v>
      </c>
      <c r="CK8" s="40">
        <v>44.9</v>
      </c>
      <c r="CL8" s="40">
        <v>51.7</v>
      </c>
      <c r="CM8" s="40">
        <v>47.5</v>
      </c>
      <c r="CN8" s="40">
        <v>46</v>
      </c>
      <c r="CO8" s="40">
        <v>55.2</v>
      </c>
      <c r="CP8" s="40">
        <v>50.8</v>
      </c>
      <c r="CQ8" s="40">
        <v>51.2</v>
      </c>
      <c r="CR8" s="40">
        <v>51.1</v>
      </c>
      <c r="CS8" s="40">
        <v>55.1</v>
      </c>
      <c r="CT8" s="40">
        <v>50.9</v>
      </c>
      <c r="CU8" s="40">
        <v>45.1</v>
      </c>
      <c r="CV8" s="40">
        <v>52</v>
      </c>
      <c r="CW8" s="40">
        <v>51.4</v>
      </c>
      <c r="CX8" s="40"/>
    </row>
    <row r="9" spans="1:102">
      <c r="A9" s="39">
        <v>2008</v>
      </c>
      <c r="B9" s="40">
        <v>45.5</v>
      </c>
      <c r="C9" s="40">
        <v>39</v>
      </c>
      <c r="D9" s="40">
        <v>42</v>
      </c>
      <c r="E9" s="40">
        <v>31</v>
      </c>
      <c r="F9" s="40">
        <v>50</v>
      </c>
      <c r="G9" s="40">
        <v>51</v>
      </c>
      <c r="H9" s="40">
        <v>50</v>
      </c>
      <c r="I9" s="40">
        <v>44</v>
      </c>
      <c r="J9" s="40">
        <v>45</v>
      </c>
      <c r="K9" s="40">
        <v>46.5</v>
      </c>
      <c r="L9" s="40">
        <v>50.5</v>
      </c>
      <c r="M9" s="40">
        <v>47.5</v>
      </c>
      <c r="N9" s="40">
        <v>49</v>
      </c>
      <c r="O9" s="40">
        <v>49.5</v>
      </c>
      <c r="P9" s="40">
        <v>46</v>
      </c>
      <c r="Q9" s="40">
        <v>48.5</v>
      </c>
      <c r="R9" s="40">
        <v>45</v>
      </c>
      <c r="S9" s="40">
        <v>55</v>
      </c>
      <c r="T9" s="40">
        <v>45</v>
      </c>
      <c r="U9" s="40">
        <v>26.5</v>
      </c>
      <c r="V9" s="40">
        <v>48</v>
      </c>
      <c r="W9" s="40">
        <v>50.5</v>
      </c>
      <c r="X9" s="40">
        <v>47.5</v>
      </c>
      <c r="Y9" s="40">
        <v>53.5</v>
      </c>
      <c r="Z9" s="40">
        <v>47</v>
      </c>
      <c r="AA9" s="40">
        <v>36.5</v>
      </c>
      <c r="AB9" s="40">
        <v>31.5</v>
      </c>
      <c r="AC9" s="40">
        <v>46.5</v>
      </c>
      <c r="AD9" s="40">
        <v>47</v>
      </c>
      <c r="AE9" s="40">
        <v>44</v>
      </c>
      <c r="AF9" s="40">
        <v>44.5</v>
      </c>
      <c r="AG9" s="40">
        <v>45</v>
      </c>
      <c r="AH9" s="40">
        <v>45</v>
      </c>
      <c r="AI9" s="40">
        <v>44.5</v>
      </c>
      <c r="AJ9" s="40">
        <v>45</v>
      </c>
      <c r="AK9" s="40">
        <v>41.5</v>
      </c>
      <c r="AL9" s="40">
        <v>46.5</v>
      </c>
      <c r="AM9" s="40">
        <v>53.5</v>
      </c>
      <c r="AN9" s="40">
        <v>44</v>
      </c>
      <c r="AO9" s="40">
        <v>47</v>
      </c>
      <c r="AP9" s="40">
        <v>50</v>
      </c>
      <c r="AQ9" s="40">
        <v>48.5</v>
      </c>
      <c r="AR9" s="40">
        <v>40</v>
      </c>
      <c r="AS9" s="40">
        <v>48</v>
      </c>
      <c r="AT9" s="40">
        <v>44.5</v>
      </c>
      <c r="AU9" s="40">
        <v>49.5</v>
      </c>
      <c r="AV9" s="40">
        <v>50</v>
      </c>
      <c r="AW9" s="40">
        <v>47</v>
      </c>
      <c r="AX9" s="40">
        <v>46.5</v>
      </c>
      <c r="AY9" s="40">
        <v>53</v>
      </c>
      <c r="AZ9" s="40">
        <v>42</v>
      </c>
      <c r="BA9" s="40">
        <v>46</v>
      </c>
      <c r="BB9" s="40">
        <v>46.5</v>
      </c>
      <c r="BC9" s="40">
        <v>47</v>
      </c>
      <c r="BD9" s="40">
        <v>48</v>
      </c>
      <c r="BE9" s="40">
        <v>42.5</v>
      </c>
      <c r="BF9" s="40">
        <v>47</v>
      </c>
      <c r="BG9" s="40">
        <v>47</v>
      </c>
      <c r="BH9" s="40">
        <v>28.5</v>
      </c>
      <c r="BI9" s="40">
        <v>50.5</v>
      </c>
      <c r="BJ9" s="40">
        <v>42</v>
      </c>
      <c r="BK9" s="40">
        <v>47.5</v>
      </c>
      <c r="BL9" s="40">
        <v>45</v>
      </c>
      <c r="BM9" s="40">
        <v>51</v>
      </c>
      <c r="BN9" s="40">
        <v>41.5</v>
      </c>
      <c r="BO9" s="40">
        <v>45</v>
      </c>
      <c r="BP9" s="40">
        <v>44.5</v>
      </c>
      <c r="BQ9" s="40">
        <v>33.5</v>
      </c>
      <c r="BR9" s="40">
        <v>38</v>
      </c>
      <c r="BS9" s="40">
        <v>44.5</v>
      </c>
      <c r="BT9" s="40">
        <v>53.5</v>
      </c>
      <c r="BU9" s="40">
        <v>48</v>
      </c>
      <c r="BV9" s="40">
        <v>37.5</v>
      </c>
      <c r="BW9" s="40">
        <v>48.5</v>
      </c>
      <c r="BX9" s="40">
        <v>51.5</v>
      </c>
      <c r="BY9" s="40">
        <v>51</v>
      </c>
      <c r="BZ9" s="40">
        <v>44.5</v>
      </c>
      <c r="CA9" s="42">
        <v>41.5</v>
      </c>
      <c r="CB9" s="42">
        <v>41.5</v>
      </c>
      <c r="CC9" s="40">
        <v>48.5</v>
      </c>
      <c r="CD9" s="40">
        <v>26.5</v>
      </c>
      <c r="CE9" s="40">
        <v>50.5</v>
      </c>
      <c r="CF9" s="40">
        <v>51</v>
      </c>
      <c r="CG9" s="40">
        <v>48.5</v>
      </c>
      <c r="CH9" s="40">
        <v>54.5</v>
      </c>
      <c r="CI9" s="40">
        <v>46.5</v>
      </c>
      <c r="CJ9" s="40">
        <v>49.5</v>
      </c>
      <c r="CK9" s="40">
        <v>34</v>
      </c>
      <c r="CL9" s="40">
        <v>38</v>
      </c>
      <c r="CM9" s="40">
        <v>41</v>
      </c>
      <c r="CN9" s="40">
        <v>42.5</v>
      </c>
      <c r="CO9" s="40">
        <v>41.5</v>
      </c>
      <c r="CP9" s="40">
        <v>50.5</v>
      </c>
      <c r="CQ9" s="40">
        <v>30.5</v>
      </c>
      <c r="CR9" s="40">
        <v>47.5</v>
      </c>
      <c r="CS9" s="40">
        <v>46.5</v>
      </c>
      <c r="CT9" s="40">
        <v>45</v>
      </c>
      <c r="CU9" s="40">
        <v>45.5</v>
      </c>
      <c r="CV9" s="40">
        <v>45.5</v>
      </c>
      <c r="CW9" s="40">
        <v>46.5</v>
      </c>
      <c r="CX9" s="40"/>
    </row>
    <row r="10" spans="1:102">
      <c r="A10" s="39">
        <v>2009</v>
      </c>
      <c r="B10" s="40">
        <f>+B121</f>
        <v>51</v>
      </c>
      <c r="C10" s="40">
        <f t="shared" ref="C10:BN11" si="0">+C121</f>
        <v>51</v>
      </c>
      <c r="D10" s="40">
        <f t="shared" si="0"/>
        <v>46</v>
      </c>
      <c r="E10" s="40">
        <f t="shared" si="0"/>
        <v>42</v>
      </c>
      <c r="F10" s="40">
        <f t="shared" si="0"/>
        <v>55</v>
      </c>
      <c r="G10" s="40">
        <f t="shared" si="0"/>
        <v>53</v>
      </c>
      <c r="H10" s="40">
        <f t="shared" si="0"/>
        <v>47</v>
      </c>
      <c r="I10" s="40">
        <f t="shared" si="0"/>
        <v>52</v>
      </c>
      <c r="J10" s="40">
        <f t="shared" si="0"/>
        <v>50</v>
      </c>
      <c r="K10" s="40">
        <f t="shared" si="0"/>
        <v>44</v>
      </c>
      <c r="L10" s="40">
        <f t="shared" si="0"/>
        <v>53</v>
      </c>
      <c r="M10" s="40">
        <f t="shared" si="0"/>
        <v>48</v>
      </c>
      <c r="N10" s="40">
        <f t="shared" si="0"/>
        <v>45</v>
      </c>
      <c r="O10" s="40">
        <f t="shared" si="0"/>
        <v>55</v>
      </c>
      <c r="P10" s="40">
        <f t="shared" si="0"/>
        <v>54</v>
      </c>
      <c r="Q10" s="40">
        <f t="shared" si="0"/>
        <v>53</v>
      </c>
      <c r="R10" s="40">
        <f t="shared" si="0"/>
        <v>47</v>
      </c>
      <c r="S10" s="40">
        <f t="shared" si="0"/>
        <v>55</v>
      </c>
      <c r="T10" s="40">
        <f t="shared" si="0"/>
        <v>46</v>
      </c>
      <c r="U10" s="40">
        <f t="shared" si="0"/>
        <v>37</v>
      </c>
      <c r="V10" s="40">
        <f t="shared" si="0"/>
        <v>50</v>
      </c>
      <c r="W10" s="40">
        <f t="shared" si="0"/>
        <v>48</v>
      </c>
      <c r="X10" s="40">
        <f t="shared" si="0"/>
        <v>52</v>
      </c>
      <c r="Y10" s="40">
        <f t="shared" si="0"/>
        <v>53</v>
      </c>
      <c r="Z10" s="40">
        <f t="shared" si="0"/>
        <v>54</v>
      </c>
      <c r="AA10" s="40">
        <f t="shared" si="0"/>
        <v>40</v>
      </c>
      <c r="AB10" s="40">
        <f t="shared" si="0"/>
        <v>44</v>
      </c>
      <c r="AC10" s="40">
        <f t="shared" si="0"/>
        <v>49</v>
      </c>
      <c r="AD10" s="40">
        <f t="shared" si="0"/>
        <v>50</v>
      </c>
      <c r="AE10" s="40">
        <f t="shared" si="0"/>
        <v>49</v>
      </c>
      <c r="AF10" s="40">
        <f t="shared" si="0"/>
        <v>50</v>
      </c>
      <c r="AG10" s="40">
        <f t="shared" si="0"/>
        <v>50</v>
      </c>
      <c r="AH10" s="40">
        <f t="shared" si="0"/>
        <v>42</v>
      </c>
      <c r="AI10" s="40">
        <f t="shared" si="0"/>
        <v>48</v>
      </c>
      <c r="AJ10" s="40">
        <f t="shared" si="0"/>
        <v>49</v>
      </c>
      <c r="AK10" s="40">
        <f t="shared" si="0"/>
        <v>56</v>
      </c>
      <c r="AL10" s="40">
        <f t="shared" si="0"/>
        <v>53</v>
      </c>
      <c r="AM10" s="40">
        <f t="shared" si="0"/>
        <v>49</v>
      </c>
      <c r="AN10" s="40">
        <f t="shared" si="0"/>
        <v>48</v>
      </c>
      <c r="AO10" s="40">
        <f t="shared" si="0"/>
        <v>44</v>
      </c>
      <c r="AP10" s="40">
        <f t="shared" si="0"/>
        <v>50</v>
      </c>
      <c r="AQ10" s="40">
        <f t="shared" si="0"/>
        <v>43</v>
      </c>
      <c r="AR10" s="40">
        <f t="shared" si="0"/>
        <v>51</v>
      </c>
      <c r="AS10" s="40">
        <f t="shared" si="0"/>
        <v>52</v>
      </c>
      <c r="AT10" s="40">
        <f t="shared" si="0"/>
        <v>43</v>
      </c>
      <c r="AU10" s="40">
        <f t="shared" si="0"/>
        <v>53</v>
      </c>
      <c r="AV10" s="40">
        <f t="shared" si="0"/>
        <v>53</v>
      </c>
      <c r="AW10" s="40">
        <f t="shared" si="0"/>
        <v>53</v>
      </c>
      <c r="AX10" s="40">
        <f t="shared" si="0"/>
        <v>53</v>
      </c>
      <c r="AY10" s="40">
        <f t="shared" si="0"/>
        <v>56</v>
      </c>
      <c r="AZ10" s="40">
        <f t="shared" si="0"/>
        <v>51</v>
      </c>
      <c r="BA10" s="40">
        <f t="shared" si="0"/>
        <v>51</v>
      </c>
      <c r="BB10" s="40">
        <f t="shared" si="0"/>
        <v>50</v>
      </c>
      <c r="BC10" s="40">
        <f t="shared" si="0"/>
        <v>54</v>
      </c>
      <c r="BD10" s="40">
        <f t="shared" si="0"/>
        <v>52</v>
      </c>
      <c r="BE10" s="40">
        <f t="shared" si="0"/>
        <v>48</v>
      </c>
      <c r="BF10" s="40">
        <f t="shared" si="0"/>
        <v>50</v>
      </c>
      <c r="BG10" s="40">
        <f t="shared" si="0"/>
        <v>51</v>
      </c>
      <c r="BH10" s="40">
        <f t="shared" si="0"/>
        <v>38</v>
      </c>
      <c r="BI10" s="40">
        <f t="shared" si="0"/>
        <v>53</v>
      </c>
      <c r="BJ10" s="40">
        <f t="shared" si="0"/>
        <v>49</v>
      </c>
      <c r="BK10" s="40">
        <f t="shared" si="0"/>
        <v>56</v>
      </c>
      <c r="BL10" s="40">
        <f t="shared" si="0"/>
        <v>52</v>
      </c>
      <c r="BM10" s="40">
        <f t="shared" si="0"/>
        <v>54</v>
      </c>
      <c r="BN10" s="40">
        <f t="shared" si="0"/>
        <v>54</v>
      </c>
      <c r="BO10" s="40">
        <f t="shared" ref="BO10:CW14" si="1">+BO121</f>
        <v>45</v>
      </c>
      <c r="BP10" s="40">
        <f t="shared" si="1"/>
        <v>53</v>
      </c>
      <c r="BQ10" s="40">
        <f t="shared" si="1"/>
        <v>46</v>
      </c>
      <c r="BR10" s="40">
        <f t="shared" si="1"/>
        <v>56</v>
      </c>
      <c r="BS10" s="40">
        <f t="shared" si="1"/>
        <v>51</v>
      </c>
      <c r="BT10" s="40">
        <f t="shared" si="1"/>
        <v>53</v>
      </c>
      <c r="BU10" s="40">
        <f t="shared" si="1"/>
        <v>50</v>
      </c>
      <c r="BV10" s="40">
        <f t="shared" si="1"/>
        <v>53</v>
      </c>
      <c r="BW10" s="40">
        <f t="shared" si="1"/>
        <v>50</v>
      </c>
      <c r="BX10" s="40">
        <f t="shared" si="1"/>
        <v>55</v>
      </c>
      <c r="BY10" s="40">
        <f t="shared" si="1"/>
        <v>50</v>
      </c>
      <c r="BZ10" s="40">
        <f t="shared" si="1"/>
        <v>53</v>
      </c>
      <c r="CA10" s="40">
        <f t="shared" si="1"/>
        <v>53</v>
      </c>
      <c r="CB10" s="40">
        <f t="shared" si="1"/>
        <v>53</v>
      </c>
      <c r="CC10" s="40">
        <f t="shared" si="1"/>
        <v>57</v>
      </c>
      <c r="CD10" s="40">
        <f t="shared" si="1"/>
        <v>45</v>
      </c>
      <c r="CE10" s="40">
        <f t="shared" si="1"/>
        <v>50</v>
      </c>
      <c r="CF10" s="40">
        <f t="shared" si="1"/>
        <v>54</v>
      </c>
      <c r="CG10" s="40">
        <f t="shared" si="1"/>
        <v>55</v>
      </c>
      <c r="CH10" s="40">
        <f t="shared" si="1"/>
        <v>54</v>
      </c>
      <c r="CI10" s="40">
        <f t="shared" si="1"/>
        <v>52</v>
      </c>
      <c r="CJ10" s="40">
        <f t="shared" si="1"/>
        <v>54</v>
      </c>
      <c r="CK10" s="40">
        <f t="shared" si="1"/>
        <v>45</v>
      </c>
      <c r="CL10" s="40">
        <f t="shared" si="1"/>
        <v>51</v>
      </c>
      <c r="CM10" s="40">
        <f t="shared" si="1"/>
        <v>46</v>
      </c>
      <c r="CN10" s="40">
        <f t="shared" si="1"/>
        <v>46</v>
      </c>
      <c r="CO10" s="40">
        <f t="shared" si="1"/>
        <v>51</v>
      </c>
      <c r="CP10" s="40">
        <f t="shared" si="1"/>
        <v>53</v>
      </c>
      <c r="CQ10" s="40">
        <f t="shared" si="1"/>
        <v>33</v>
      </c>
      <c r="CR10" s="40">
        <f t="shared" si="1"/>
        <v>46</v>
      </c>
      <c r="CS10" s="40">
        <f t="shared" si="1"/>
        <v>50</v>
      </c>
      <c r="CT10" s="40">
        <f t="shared" si="1"/>
        <v>43</v>
      </c>
      <c r="CU10" s="40">
        <f t="shared" si="1"/>
        <v>50</v>
      </c>
      <c r="CV10" s="40">
        <f t="shared" si="1"/>
        <v>42</v>
      </c>
      <c r="CW10" s="40">
        <f t="shared" si="1"/>
        <v>52</v>
      </c>
      <c r="CX10" s="40"/>
    </row>
    <row r="11" spans="1:102">
      <c r="A11" s="39">
        <v>2010</v>
      </c>
      <c r="B11" s="40">
        <f t="shared" ref="B11:Q14" si="2">+B122</f>
        <v>48</v>
      </c>
      <c r="C11" s="40">
        <f t="shared" si="2"/>
        <v>47</v>
      </c>
      <c r="D11" s="40">
        <f t="shared" si="2"/>
        <v>52</v>
      </c>
      <c r="E11" s="40">
        <f t="shared" si="2"/>
        <v>42</v>
      </c>
      <c r="F11" s="40">
        <f t="shared" si="2"/>
        <v>55</v>
      </c>
      <c r="G11" s="40">
        <f t="shared" si="2"/>
        <v>53</v>
      </c>
      <c r="H11" s="40">
        <f t="shared" si="2"/>
        <v>52</v>
      </c>
      <c r="I11" s="40">
        <f t="shared" si="2"/>
        <v>46</v>
      </c>
      <c r="J11" s="40">
        <f t="shared" si="2"/>
        <v>52</v>
      </c>
      <c r="K11" s="40">
        <f t="shared" si="2"/>
        <v>50</v>
      </c>
      <c r="L11" s="40">
        <f t="shared" si="2"/>
        <v>50</v>
      </c>
      <c r="M11" s="40">
        <f t="shared" si="2"/>
        <v>54</v>
      </c>
      <c r="N11" s="40">
        <f t="shared" si="2"/>
        <v>47</v>
      </c>
      <c r="O11" s="40">
        <f t="shared" si="2"/>
        <v>53</v>
      </c>
      <c r="P11" s="40">
        <f t="shared" si="2"/>
        <v>53</v>
      </c>
      <c r="Q11" s="40">
        <f t="shared" si="2"/>
        <v>53</v>
      </c>
      <c r="R11" s="40">
        <f t="shared" si="0"/>
        <v>51</v>
      </c>
      <c r="S11" s="40">
        <f t="shared" si="0"/>
        <v>55</v>
      </c>
      <c r="T11" s="40">
        <f t="shared" si="0"/>
        <v>54</v>
      </c>
      <c r="U11" s="40">
        <f t="shared" si="0"/>
        <v>41</v>
      </c>
      <c r="V11" s="40">
        <f t="shared" si="0"/>
        <v>53</v>
      </c>
      <c r="W11" s="40">
        <f t="shared" si="0"/>
        <v>56</v>
      </c>
      <c r="X11" s="40">
        <f t="shared" si="0"/>
        <v>51</v>
      </c>
      <c r="Y11" s="40">
        <f t="shared" si="0"/>
        <v>57</v>
      </c>
      <c r="Z11" s="40">
        <f t="shared" si="0"/>
        <v>50</v>
      </c>
      <c r="AA11" s="40">
        <f t="shared" si="0"/>
        <v>46</v>
      </c>
      <c r="AB11" s="40">
        <f t="shared" si="0"/>
        <v>42</v>
      </c>
      <c r="AC11" s="40">
        <f t="shared" si="0"/>
        <v>56</v>
      </c>
      <c r="AD11" s="40">
        <f t="shared" si="0"/>
        <v>51</v>
      </c>
      <c r="AE11" s="40">
        <f t="shared" si="0"/>
        <v>50</v>
      </c>
      <c r="AF11" s="40">
        <f t="shared" si="0"/>
        <v>53</v>
      </c>
      <c r="AG11" s="40">
        <f t="shared" si="0"/>
        <v>51</v>
      </c>
      <c r="AH11" s="40">
        <f t="shared" si="0"/>
        <v>52</v>
      </c>
      <c r="AI11" s="40">
        <f t="shared" si="0"/>
        <v>53</v>
      </c>
      <c r="AJ11" s="40">
        <f t="shared" si="0"/>
        <v>50</v>
      </c>
      <c r="AK11" s="40">
        <f t="shared" si="0"/>
        <v>46</v>
      </c>
      <c r="AL11" s="40">
        <f t="shared" si="0"/>
        <v>48</v>
      </c>
      <c r="AM11" s="40">
        <f t="shared" si="0"/>
        <v>59</v>
      </c>
      <c r="AN11" s="40">
        <f t="shared" si="0"/>
        <v>50</v>
      </c>
      <c r="AO11" s="40">
        <f t="shared" si="0"/>
        <v>48</v>
      </c>
      <c r="AP11" s="40">
        <f t="shared" si="0"/>
        <v>51</v>
      </c>
      <c r="AQ11" s="40">
        <f t="shared" si="0"/>
        <v>55</v>
      </c>
      <c r="AR11" s="40">
        <f t="shared" si="0"/>
        <v>48</v>
      </c>
      <c r="AS11" s="40">
        <f t="shared" si="0"/>
        <v>49</v>
      </c>
      <c r="AT11" s="40">
        <f t="shared" si="0"/>
        <v>55</v>
      </c>
      <c r="AU11" s="40">
        <f t="shared" si="0"/>
        <v>45</v>
      </c>
      <c r="AV11" s="40">
        <f t="shared" si="0"/>
        <v>55</v>
      </c>
      <c r="AW11" s="40">
        <f t="shared" si="0"/>
        <v>52</v>
      </c>
      <c r="AX11" s="40">
        <f t="shared" si="0"/>
        <v>52</v>
      </c>
      <c r="AY11" s="40">
        <f t="shared" si="0"/>
        <v>47</v>
      </c>
      <c r="AZ11" s="40">
        <f t="shared" si="0"/>
        <v>46</v>
      </c>
      <c r="BA11" s="40">
        <f t="shared" si="0"/>
        <v>49</v>
      </c>
      <c r="BB11" s="40">
        <f t="shared" si="0"/>
        <v>52</v>
      </c>
      <c r="BC11" s="40">
        <f t="shared" si="0"/>
        <v>45</v>
      </c>
      <c r="BD11" s="40">
        <f t="shared" si="0"/>
        <v>53</v>
      </c>
      <c r="BE11" s="40">
        <f t="shared" si="0"/>
        <v>49</v>
      </c>
      <c r="BF11" s="40">
        <f t="shared" si="0"/>
        <v>54</v>
      </c>
      <c r="BG11" s="40">
        <f t="shared" si="0"/>
        <v>47</v>
      </c>
      <c r="BH11" s="40">
        <f t="shared" si="0"/>
        <v>41</v>
      </c>
      <c r="BI11" s="40">
        <f t="shared" si="0"/>
        <v>55</v>
      </c>
      <c r="BJ11" s="40">
        <f t="shared" si="0"/>
        <v>48</v>
      </c>
      <c r="BK11" s="40">
        <f t="shared" si="0"/>
        <v>46</v>
      </c>
      <c r="BL11" s="40">
        <f t="shared" si="0"/>
        <v>45</v>
      </c>
      <c r="BM11" s="40">
        <f t="shared" si="0"/>
        <v>57</v>
      </c>
      <c r="BN11" s="40">
        <f t="shared" si="0"/>
        <v>50</v>
      </c>
      <c r="BO11" s="40">
        <f t="shared" si="1"/>
        <v>54</v>
      </c>
      <c r="BP11" s="40">
        <f t="shared" si="1"/>
        <v>49</v>
      </c>
      <c r="BQ11" s="40">
        <f t="shared" si="1"/>
        <v>44</v>
      </c>
      <c r="BR11" s="40">
        <f t="shared" si="1"/>
        <v>49</v>
      </c>
      <c r="BS11" s="40">
        <f t="shared" si="1"/>
        <v>49</v>
      </c>
      <c r="BT11" s="40">
        <f t="shared" si="1"/>
        <v>52.9</v>
      </c>
      <c r="BU11" s="40">
        <f t="shared" si="1"/>
        <v>52</v>
      </c>
      <c r="BV11" s="40">
        <f t="shared" si="1"/>
        <v>47</v>
      </c>
      <c r="BW11" s="40">
        <f t="shared" si="1"/>
        <v>48</v>
      </c>
      <c r="BX11" s="40">
        <f t="shared" si="1"/>
        <v>55</v>
      </c>
      <c r="BY11" s="40">
        <f t="shared" si="1"/>
        <v>46</v>
      </c>
      <c r="BZ11" s="40">
        <f t="shared" si="1"/>
        <v>44</v>
      </c>
      <c r="CA11" s="40">
        <f t="shared" si="1"/>
        <v>52</v>
      </c>
      <c r="CB11" s="40">
        <f t="shared" si="1"/>
        <v>52</v>
      </c>
      <c r="CC11" s="40">
        <f t="shared" si="1"/>
        <v>51</v>
      </c>
      <c r="CD11" s="40">
        <f t="shared" si="1"/>
        <v>43</v>
      </c>
      <c r="CE11" s="40">
        <f t="shared" si="1"/>
        <v>54</v>
      </c>
      <c r="CF11" s="40">
        <f t="shared" si="1"/>
        <v>52</v>
      </c>
      <c r="CG11" s="40">
        <f t="shared" si="1"/>
        <v>55</v>
      </c>
      <c r="CH11" s="40">
        <f t="shared" si="1"/>
        <v>57</v>
      </c>
      <c r="CI11" s="40">
        <f t="shared" si="1"/>
        <v>48</v>
      </c>
      <c r="CJ11" s="40">
        <f t="shared" si="1"/>
        <v>55</v>
      </c>
      <c r="CK11" s="40">
        <f t="shared" si="1"/>
        <v>46</v>
      </c>
      <c r="CL11" s="40">
        <f t="shared" si="1"/>
        <v>48</v>
      </c>
      <c r="CM11" s="40">
        <f t="shared" si="1"/>
        <v>47</v>
      </c>
      <c r="CN11" s="40">
        <f t="shared" si="1"/>
        <v>44</v>
      </c>
      <c r="CO11" s="40">
        <f t="shared" si="1"/>
        <v>47</v>
      </c>
      <c r="CP11" s="40">
        <f t="shared" si="1"/>
        <v>46</v>
      </c>
      <c r="CQ11" s="40">
        <f t="shared" si="1"/>
        <v>42</v>
      </c>
      <c r="CR11" s="40">
        <f t="shared" si="1"/>
        <v>45</v>
      </c>
      <c r="CS11" s="40">
        <f t="shared" si="1"/>
        <v>51</v>
      </c>
      <c r="CT11" s="40">
        <f t="shared" si="1"/>
        <v>55</v>
      </c>
      <c r="CU11" s="40">
        <f t="shared" si="1"/>
        <v>50</v>
      </c>
      <c r="CV11" s="40">
        <f t="shared" si="1"/>
        <v>53</v>
      </c>
      <c r="CW11" s="40">
        <f t="shared" si="1"/>
        <v>42</v>
      </c>
      <c r="CX11" s="40"/>
    </row>
    <row r="12" spans="1:102">
      <c r="A12" s="39">
        <v>2011</v>
      </c>
      <c r="B12" s="40">
        <f t="shared" si="2"/>
        <v>50</v>
      </c>
      <c r="C12" s="40">
        <f t="shared" ref="C12:BN14" si="3">+C123</f>
        <v>46</v>
      </c>
      <c r="D12" s="40">
        <f t="shared" si="3"/>
        <v>52</v>
      </c>
      <c r="E12" s="40">
        <f t="shared" si="3"/>
        <v>43</v>
      </c>
      <c r="F12" s="40">
        <f t="shared" si="3"/>
        <v>55</v>
      </c>
      <c r="G12" s="40">
        <f t="shared" si="3"/>
        <v>57</v>
      </c>
      <c r="H12" s="40">
        <f t="shared" si="3"/>
        <v>55</v>
      </c>
      <c r="I12" s="40">
        <f t="shared" si="3"/>
        <v>51</v>
      </c>
      <c r="J12" s="40">
        <f t="shared" si="3"/>
        <v>56</v>
      </c>
      <c r="K12" s="40">
        <f t="shared" si="3"/>
        <v>55</v>
      </c>
      <c r="L12" s="40">
        <f t="shared" si="3"/>
        <v>49</v>
      </c>
      <c r="M12" s="40">
        <f t="shared" si="3"/>
        <v>55</v>
      </c>
      <c r="N12" s="40">
        <f t="shared" si="3"/>
        <v>51</v>
      </c>
      <c r="O12" s="40">
        <f t="shared" si="3"/>
        <v>52</v>
      </c>
      <c r="P12" s="40">
        <f t="shared" si="3"/>
        <v>52</v>
      </c>
      <c r="Q12" s="40">
        <f t="shared" si="3"/>
        <v>62</v>
      </c>
      <c r="R12" s="40">
        <f t="shared" si="3"/>
        <v>47</v>
      </c>
      <c r="S12" s="40">
        <f t="shared" si="3"/>
        <v>52</v>
      </c>
      <c r="T12" s="40">
        <f t="shared" si="3"/>
        <v>51</v>
      </c>
      <c r="U12" s="40">
        <f t="shared" si="3"/>
        <v>41</v>
      </c>
      <c r="V12" s="40">
        <f t="shared" si="3"/>
        <v>52</v>
      </c>
      <c r="W12" s="40">
        <f t="shared" si="3"/>
        <v>59</v>
      </c>
      <c r="X12" s="40">
        <f t="shared" si="3"/>
        <v>61</v>
      </c>
      <c r="Y12" s="40">
        <f t="shared" si="3"/>
        <v>53</v>
      </c>
      <c r="Z12" s="40">
        <f t="shared" si="3"/>
        <v>52</v>
      </c>
      <c r="AA12" s="40">
        <f t="shared" si="3"/>
        <v>32</v>
      </c>
      <c r="AB12" s="40">
        <f t="shared" si="3"/>
        <v>43</v>
      </c>
      <c r="AC12" s="40">
        <f t="shared" si="3"/>
        <v>57</v>
      </c>
      <c r="AD12" s="40">
        <f t="shared" si="3"/>
        <v>52</v>
      </c>
      <c r="AE12" s="40">
        <f t="shared" si="3"/>
        <v>48</v>
      </c>
      <c r="AF12" s="40">
        <f t="shared" si="3"/>
        <v>59</v>
      </c>
      <c r="AG12" s="40">
        <f t="shared" si="3"/>
        <v>49</v>
      </c>
      <c r="AH12" s="40">
        <f t="shared" si="3"/>
        <v>58</v>
      </c>
      <c r="AI12" s="40">
        <f t="shared" si="3"/>
        <v>52</v>
      </c>
      <c r="AJ12" s="40">
        <f t="shared" si="3"/>
        <v>52</v>
      </c>
      <c r="AK12" s="40">
        <f t="shared" si="3"/>
        <v>38</v>
      </c>
      <c r="AL12" s="40">
        <f t="shared" si="3"/>
        <v>51</v>
      </c>
      <c r="AM12" s="40">
        <f t="shared" si="3"/>
        <v>59</v>
      </c>
      <c r="AN12" s="40">
        <f t="shared" si="3"/>
        <v>53</v>
      </c>
      <c r="AO12" s="40">
        <f t="shared" si="3"/>
        <v>52</v>
      </c>
      <c r="AP12" s="40">
        <f t="shared" si="3"/>
        <v>50</v>
      </c>
      <c r="AQ12" s="40">
        <f t="shared" si="3"/>
        <v>56</v>
      </c>
      <c r="AR12" s="40">
        <f t="shared" si="3"/>
        <v>44</v>
      </c>
      <c r="AS12" s="40">
        <f t="shared" si="3"/>
        <v>43</v>
      </c>
      <c r="AT12" s="40">
        <f t="shared" si="3"/>
        <v>51</v>
      </c>
      <c r="AU12" s="40">
        <f t="shared" si="3"/>
        <v>51</v>
      </c>
      <c r="AV12" s="40">
        <f t="shared" si="3"/>
        <v>53</v>
      </c>
      <c r="AW12" s="40">
        <f t="shared" si="3"/>
        <v>55</v>
      </c>
      <c r="AX12" s="40">
        <f t="shared" si="3"/>
        <v>56</v>
      </c>
      <c r="AY12" s="40">
        <f t="shared" si="3"/>
        <v>54</v>
      </c>
      <c r="AZ12" s="40">
        <f t="shared" si="3"/>
        <v>42</v>
      </c>
      <c r="BA12" s="40">
        <f t="shared" si="3"/>
        <v>55</v>
      </c>
      <c r="BB12" s="40">
        <f t="shared" si="3"/>
        <v>60</v>
      </c>
      <c r="BC12" s="40">
        <f t="shared" si="3"/>
        <v>50</v>
      </c>
      <c r="BD12" s="40">
        <f t="shared" si="3"/>
        <v>49</v>
      </c>
      <c r="BE12" s="40">
        <f t="shared" si="3"/>
        <v>40</v>
      </c>
      <c r="BF12" s="40">
        <f t="shared" si="3"/>
        <v>57</v>
      </c>
      <c r="BG12" s="40">
        <f t="shared" si="3"/>
        <v>51</v>
      </c>
      <c r="BH12" s="40">
        <f t="shared" si="3"/>
        <v>43</v>
      </c>
      <c r="BI12" s="40">
        <f t="shared" si="3"/>
        <v>53</v>
      </c>
      <c r="BJ12" s="40">
        <f t="shared" si="3"/>
        <v>46</v>
      </c>
      <c r="BK12" s="40">
        <f t="shared" si="3"/>
        <v>51</v>
      </c>
      <c r="BL12" s="40">
        <f t="shared" si="3"/>
        <v>48</v>
      </c>
      <c r="BM12" s="40">
        <f t="shared" si="3"/>
        <v>57</v>
      </c>
      <c r="BN12" s="40">
        <f t="shared" si="3"/>
        <v>43</v>
      </c>
      <c r="BO12" s="40">
        <f t="shared" si="1"/>
        <v>51</v>
      </c>
      <c r="BP12" s="40">
        <f t="shared" si="1"/>
        <v>44</v>
      </c>
      <c r="BQ12" s="40">
        <f t="shared" si="1"/>
        <v>42</v>
      </c>
      <c r="BR12" s="40">
        <f t="shared" si="1"/>
        <v>45</v>
      </c>
      <c r="BS12" s="40">
        <f t="shared" si="1"/>
        <v>56</v>
      </c>
      <c r="BT12" s="40">
        <f t="shared" si="1"/>
        <v>55.4</v>
      </c>
      <c r="BU12" s="40">
        <f t="shared" si="1"/>
        <v>51</v>
      </c>
      <c r="BV12" s="40">
        <f t="shared" si="1"/>
        <v>35</v>
      </c>
      <c r="BW12" s="40">
        <f t="shared" si="1"/>
        <v>50</v>
      </c>
      <c r="BX12" s="40">
        <f t="shared" si="1"/>
        <v>50</v>
      </c>
      <c r="BY12" s="40">
        <f t="shared" si="1"/>
        <v>50</v>
      </c>
      <c r="BZ12" s="40">
        <f t="shared" si="1"/>
        <v>52</v>
      </c>
      <c r="CA12" s="40">
        <f t="shared" si="1"/>
        <v>49</v>
      </c>
      <c r="CB12" s="40">
        <f t="shared" si="1"/>
        <v>49</v>
      </c>
      <c r="CC12" s="40">
        <f t="shared" si="1"/>
        <v>56</v>
      </c>
      <c r="CD12" s="40">
        <f t="shared" si="1"/>
        <v>43</v>
      </c>
      <c r="CE12" s="40">
        <f t="shared" si="1"/>
        <v>51</v>
      </c>
      <c r="CF12" s="40">
        <f t="shared" si="1"/>
        <v>64</v>
      </c>
      <c r="CG12" s="40">
        <f t="shared" si="1"/>
        <v>51</v>
      </c>
      <c r="CH12" s="40">
        <f t="shared" si="1"/>
        <v>55</v>
      </c>
      <c r="CI12" s="40">
        <f t="shared" si="1"/>
        <v>51</v>
      </c>
      <c r="CJ12" s="40">
        <f t="shared" si="1"/>
        <v>58</v>
      </c>
      <c r="CK12" s="40">
        <f t="shared" si="1"/>
        <v>38</v>
      </c>
      <c r="CL12" s="40">
        <f t="shared" si="1"/>
        <v>53</v>
      </c>
      <c r="CM12" s="40">
        <f t="shared" si="1"/>
        <v>35</v>
      </c>
      <c r="CN12" s="40">
        <f t="shared" si="1"/>
        <v>42</v>
      </c>
      <c r="CO12" s="40">
        <f t="shared" si="1"/>
        <v>45</v>
      </c>
      <c r="CP12" s="40">
        <f t="shared" si="1"/>
        <v>55</v>
      </c>
      <c r="CQ12" s="40">
        <f t="shared" si="1"/>
        <v>45</v>
      </c>
      <c r="CR12" s="40">
        <f t="shared" si="1"/>
        <v>52</v>
      </c>
      <c r="CS12" s="40">
        <f t="shared" si="1"/>
        <v>47</v>
      </c>
      <c r="CT12" s="40">
        <f t="shared" si="1"/>
        <v>52</v>
      </c>
      <c r="CU12" s="40">
        <f t="shared" si="1"/>
        <v>47</v>
      </c>
      <c r="CV12" s="40">
        <f t="shared" si="1"/>
        <v>47</v>
      </c>
      <c r="CW12" s="40">
        <f t="shared" si="1"/>
        <v>53</v>
      </c>
      <c r="CX12" s="40"/>
    </row>
    <row r="13" spans="1:102">
      <c r="A13" s="39">
        <v>2012</v>
      </c>
      <c r="B13" s="40">
        <f t="shared" si="2"/>
        <v>38</v>
      </c>
      <c r="C13" s="40">
        <f t="shared" si="3"/>
        <v>40</v>
      </c>
      <c r="D13" s="40">
        <f t="shared" si="3"/>
        <v>51</v>
      </c>
      <c r="E13" s="40">
        <f t="shared" si="3"/>
        <v>24.3</v>
      </c>
      <c r="F13" s="40">
        <f t="shared" si="3"/>
        <v>38</v>
      </c>
      <c r="G13" s="40">
        <f t="shared" si="3"/>
        <v>47</v>
      </c>
      <c r="H13" s="40">
        <f t="shared" si="3"/>
        <v>44</v>
      </c>
      <c r="I13" s="40">
        <f t="shared" si="3"/>
        <v>45</v>
      </c>
      <c r="J13" s="40">
        <f t="shared" si="3"/>
        <v>46</v>
      </c>
      <c r="K13" s="40">
        <f t="shared" si="3"/>
        <v>46</v>
      </c>
      <c r="L13" s="40">
        <f t="shared" si="3"/>
        <v>42</v>
      </c>
      <c r="M13" s="40">
        <f t="shared" si="3"/>
        <v>39</v>
      </c>
      <c r="N13" s="40">
        <f t="shared" si="3"/>
        <v>40</v>
      </c>
      <c r="O13" s="40">
        <f t="shared" si="3"/>
        <v>39</v>
      </c>
      <c r="P13" s="40">
        <f t="shared" si="3"/>
        <v>37</v>
      </c>
      <c r="Q13" s="40">
        <f t="shared" si="3"/>
        <v>56</v>
      </c>
      <c r="R13" s="40">
        <f t="shared" si="3"/>
        <v>42</v>
      </c>
      <c r="S13" s="40">
        <f t="shared" si="3"/>
        <v>51</v>
      </c>
      <c r="T13" s="40">
        <f t="shared" si="3"/>
        <v>43</v>
      </c>
      <c r="U13" s="40">
        <f t="shared" si="3"/>
        <v>39</v>
      </c>
      <c r="V13" s="40">
        <f t="shared" si="3"/>
        <v>49</v>
      </c>
      <c r="W13" s="40">
        <f t="shared" si="3"/>
        <v>54</v>
      </c>
      <c r="X13" s="40">
        <f t="shared" si="3"/>
        <v>51</v>
      </c>
      <c r="Y13" s="40">
        <f t="shared" si="3"/>
        <v>45</v>
      </c>
      <c r="Z13" s="40">
        <f t="shared" si="3"/>
        <v>40</v>
      </c>
      <c r="AA13" s="40">
        <f t="shared" si="3"/>
        <v>29</v>
      </c>
      <c r="AB13" s="40">
        <f t="shared" si="3"/>
        <v>33</v>
      </c>
      <c r="AC13" s="40">
        <f t="shared" si="3"/>
        <v>44</v>
      </c>
      <c r="AD13" s="40">
        <f t="shared" si="3"/>
        <v>47</v>
      </c>
      <c r="AE13" s="40">
        <f t="shared" si="3"/>
        <v>48</v>
      </c>
      <c r="AF13" s="40">
        <f t="shared" si="3"/>
        <v>53</v>
      </c>
      <c r="AG13" s="40">
        <f t="shared" si="3"/>
        <v>46</v>
      </c>
      <c r="AH13" s="40">
        <f t="shared" si="3"/>
        <v>50</v>
      </c>
      <c r="AI13" s="40">
        <f t="shared" si="3"/>
        <v>40</v>
      </c>
      <c r="AJ13" s="40">
        <f t="shared" si="3"/>
        <v>44</v>
      </c>
      <c r="AK13" s="40">
        <f t="shared" si="3"/>
        <v>41</v>
      </c>
      <c r="AL13" s="40">
        <f t="shared" si="3"/>
        <v>38</v>
      </c>
      <c r="AM13" s="40">
        <f t="shared" si="3"/>
        <v>53</v>
      </c>
      <c r="AN13" s="40">
        <f t="shared" si="3"/>
        <v>37</v>
      </c>
      <c r="AO13" s="40">
        <f t="shared" si="3"/>
        <v>45</v>
      </c>
      <c r="AP13" s="40">
        <f t="shared" si="3"/>
        <v>41</v>
      </c>
      <c r="AQ13" s="40">
        <f t="shared" si="3"/>
        <v>50</v>
      </c>
      <c r="AR13" s="40">
        <f t="shared" si="3"/>
        <v>36</v>
      </c>
      <c r="AS13" s="40">
        <f t="shared" si="3"/>
        <v>49</v>
      </c>
      <c r="AT13" s="40">
        <f t="shared" si="3"/>
        <v>46</v>
      </c>
      <c r="AU13" s="40">
        <f t="shared" si="3"/>
        <v>42</v>
      </c>
      <c r="AV13" s="40">
        <f t="shared" si="3"/>
        <v>50</v>
      </c>
      <c r="AW13" s="40">
        <f t="shared" si="3"/>
        <v>52</v>
      </c>
      <c r="AX13" s="40">
        <f t="shared" si="3"/>
        <v>46</v>
      </c>
      <c r="AY13" s="40">
        <f t="shared" si="3"/>
        <v>50</v>
      </c>
      <c r="AZ13" s="40">
        <f t="shared" si="3"/>
        <v>43</v>
      </c>
      <c r="BA13" s="40">
        <f t="shared" si="3"/>
        <v>47</v>
      </c>
      <c r="BB13" s="40">
        <f t="shared" si="3"/>
        <v>51</v>
      </c>
      <c r="BC13" s="40">
        <f t="shared" si="3"/>
        <v>48</v>
      </c>
      <c r="BD13" s="40">
        <f t="shared" si="3"/>
        <v>47</v>
      </c>
      <c r="BE13" s="40">
        <f t="shared" si="3"/>
        <v>42</v>
      </c>
      <c r="BF13" s="40">
        <f t="shared" si="3"/>
        <v>45</v>
      </c>
      <c r="BG13" s="40">
        <f t="shared" si="3"/>
        <v>52</v>
      </c>
      <c r="BH13" s="40">
        <f t="shared" si="3"/>
        <v>35</v>
      </c>
      <c r="BI13" s="40">
        <f t="shared" si="3"/>
        <v>51</v>
      </c>
      <c r="BJ13" s="40">
        <f t="shared" si="3"/>
        <v>36</v>
      </c>
      <c r="BK13" s="40">
        <f t="shared" si="3"/>
        <v>50</v>
      </c>
      <c r="BL13" s="40">
        <f t="shared" si="3"/>
        <v>45</v>
      </c>
      <c r="BM13" s="40">
        <f t="shared" si="3"/>
        <v>55</v>
      </c>
      <c r="BN13" s="40">
        <f t="shared" si="3"/>
        <v>37</v>
      </c>
      <c r="BO13" s="40">
        <f t="shared" si="1"/>
        <v>42</v>
      </c>
      <c r="BP13" s="40">
        <f t="shared" si="1"/>
        <v>35</v>
      </c>
      <c r="BQ13" s="40">
        <f t="shared" si="1"/>
        <v>32</v>
      </c>
      <c r="BR13" s="40">
        <f t="shared" si="1"/>
        <v>42</v>
      </c>
      <c r="BS13" s="40">
        <f t="shared" si="1"/>
        <v>51</v>
      </c>
      <c r="BT13" s="40">
        <f t="shared" si="1"/>
        <v>49.9</v>
      </c>
      <c r="BU13" s="40">
        <f t="shared" si="1"/>
        <v>50</v>
      </c>
      <c r="BV13" s="40">
        <f t="shared" si="1"/>
        <v>45</v>
      </c>
      <c r="BW13" s="40">
        <f t="shared" si="1"/>
        <v>48</v>
      </c>
      <c r="BX13" s="40">
        <f t="shared" si="1"/>
        <v>36</v>
      </c>
      <c r="BY13" s="40">
        <f t="shared" si="1"/>
        <v>45</v>
      </c>
      <c r="BZ13" s="40">
        <f t="shared" si="1"/>
        <v>49</v>
      </c>
      <c r="CA13" s="40">
        <f t="shared" si="1"/>
        <v>34.200000000000003</v>
      </c>
      <c r="CB13" s="40">
        <f t="shared" si="1"/>
        <v>34.200000000000003</v>
      </c>
      <c r="CC13" s="40">
        <f t="shared" si="1"/>
        <v>52</v>
      </c>
      <c r="CD13" s="40">
        <f t="shared" si="1"/>
        <v>36</v>
      </c>
      <c r="CE13" s="40">
        <f t="shared" si="1"/>
        <v>43</v>
      </c>
      <c r="CF13" s="40">
        <f t="shared" si="1"/>
        <v>49</v>
      </c>
      <c r="CG13" s="40">
        <f t="shared" si="1"/>
        <v>43</v>
      </c>
      <c r="CH13" s="40">
        <f t="shared" si="1"/>
        <v>47</v>
      </c>
      <c r="CI13" s="40">
        <f t="shared" si="1"/>
        <v>48</v>
      </c>
      <c r="CJ13" s="40">
        <f t="shared" si="1"/>
        <v>52</v>
      </c>
      <c r="CK13" s="40">
        <f t="shared" si="1"/>
        <v>39</v>
      </c>
      <c r="CL13" s="40">
        <f t="shared" si="1"/>
        <v>33</v>
      </c>
      <c r="CM13" s="40">
        <f t="shared" si="1"/>
        <v>41</v>
      </c>
      <c r="CN13" s="40">
        <f t="shared" si="1"/>
        <v>42</v>
      </c>
      <c r="CO13" s="40">
        <f t="shared" si="1"/>
        <v>43</v>
      </c>
      <c r="CP13" s="40">
        <f t="shared" si="1"/>
        <v>51</v>
      </c>
      <c r="CQ13" s="40">
        <f t="shared" si="1"/>
        <v>27.8</v>
      </c>
      <c r="CR13" s="40">
        <f t="shared" si="1"/>
        <v>46</v>
      </c>
      <c r="CS13" s="40">
        <f t="shared" si="1"/>
        <v>47</v>
      </c>
      <c r="CT13" s="40">
        <f t="shared" si="1"/>
        <v>44</v>
      </c>
      <c r="CU13" s="40">
        <f t="shared" si="1"/>
        <v>42</v>
      </c>
      <c r="CV13" s="40">
        <f t="shared" si="1"/>
        <v>45</v>
      </c>
      <c r="CW13" s="40">
        <f t="shared" si="1"/>
        <v>45</v>
      </c>
      <c r="CX13" s="40"/>
    </row>
    <row r="14" spans="1:102">
      <c r="A14" s="39">
        <v>2013</v>
      </c>
      <c r="B14" s="40">
        <f t="shared" si="2"/>
        <v>36</v>
      </c>
      <c r="C14" s="40">
        <f t="shared" si="3"/>
        <v>43</v>
      </c>
      <c r="D14" s="40">
        <f t="shared" si="3"/>
        <v>49</v>
      </c>
      <c r="E14" s="40">
        <f t="shared" si="3"/>
        <v>28.9</v>
      </c>
      <c r="F14" s="40">
        <f t="shared" si="3"/>
        <v>44</v>
      </c>
      <c r="G14" s="40">
        <f t="shared" si="3"/>
        <v>45</v>
      </c>
      <c r="H14" s="40">
        <f t="shared" si="3"/>
        <v>46</v>
      </c>
      <c r="I14" s="40">
        <f t="shared" si="3"/>
        <v>41</v>
      </c>
      <c r="J14" s="40">
        <f t="shared" si="3"/>
        <v>49</v>
      </c>
      <c r="K14" s="40">
        <f t="shared" si="3"/>
        <v>48</v>
      </c>
      <c r="L14" s="40">
        <f t="shared" si="3"/>
        <v>44</v>
      </c>
      <c r="M14" s="40">
        <f t="shared" si="3"/>
        <v>48</v>
      </c>
      <c r="N14" s="40">
        <f t="shared" si="3"/>
        <v>35</v>
      </c>
      <c r="O14" s="40">
        <f t="shared" si="3"/>
        <v>41</v>
      </c>
      <c r="P14" s="40">
        <f t="shared" si="3"/>
        <v>44</v>
      </c>
      <c r="Q14" s="40">
        <f t="shared" si="3"/>
        <v>49</v>
      </c>
      <c r="R14" s="40">
        <f t="shared" si="3"/>
        <v>39</v>
      </c>
      <c r="S14" s="40">
        <f t="shared" si="3"/>
        <v>52</v>
      </c>
      <c r="T14" s="40">
        <f t="shared" si="3"/>
        <v>46</v>
      </c>
      <c r="U14" s="40">
        <f t="shared" si="3"/>
        <v>36</v>
      </c>
      <c r="V14" s="40">
        <f t="shared" si="3"/>
        <v>43</v>
      </c>
      <c r="W14" s="40">
        <f t="shared" si="3"/>
        <v>54</v>
      </c>
      <c r="X14" s="40">
        <f t="shared" si="3"/>
        <v>50</v>
      </c>
      <c r="Y14" s="40">
        <f t="shared" si="3"/>
        <v>45</v>
      </c>
      <c r="Z14" s="40">
        <f t="shared" si="3"/>
        <v>41</v>
      </c>
      <c r="AA14" s="40">
        <f t="shared" si="3"/>
        <v>36</v>
      </c>
      <c r="AB14" s="40">
        <f t="shared" si="3"/>
        <v>31</v>
      </c>
      <c r="AC14" s="40">
        <f t="shared" si="3"/>
        <v>54</v>
      </c>
      <c r="AD14" s="40">
        <f t="shared" si="3"/>
        <v>45</v>
      </c>
      <c r="AE14" s="40">
        <f t="shared" si="3"/>
        <v>44</v>
      </c>
      <c r="AF14" s="40">
        <f t="shared" si="3"/>
        <v>56</v>
      </c>
      <c r="AG14" s="40">
        <f t="shared" si="3"/>
        <v>40</v>
      </c>
      <c r="AH14" s="40">
        <f t="shared" si="3"/>
        <v>49</v>
      </c>
      <c r="AI14" s="40">
        <f t="shared" si="3"/>
        <v>46</v>
      </c>
      <c r="AJ14" s="40">
        <f t="shared" si="3"/>
        <v>45</v>
      </c>
      <c r="AK14" s="40">
        <f t="shared" si="3"/>
        <v>47</v>
      </c>
      <c r="AL14" s="40">
        <f t="shared" si="3"/>
        <v>35</v>
      </c>
      <c r="AM14" s="40">
        <f t="shared" si="3"/>
        <v>51</v>
      </c>
      <c r="AN14" s="40">
        <f t="shared" si="3"/>
        <v>38</v>
      </c>
      <c r="AO14" s="40">
        <f t="shared" si="3"/>
        <v>37</v>
      </c>
      <c r="AP14" s="40">
        <f t="shared" si="3"/>
        <v>44</v>
      </c>
      <c r="AQ14" s="40">
        <f t="shared" si="3"/>
        <v>46</v>
      </c>
      <c r="AR14" s="40">
        <f t="shared" si="3"/>
        <v>48</v>
      </c>
      <c r="AS14" s="40">
        <f t="shared" si="3"/>
        <v>44</v>
      </c>
      <c r="AT14" s="40">
        <f t="shared" si="3"/>
        <v>40</v>
      </c>
      <c r="AU14" s="40">
        <f t="shared" si="3"/>
        <v>43</v>
      </c>
      <c r="AV14" s="40">
        <f t="shared" si="3"/>
        <v>50</v>
      </c>
      <c r="AW14" s="40">
        <f t="shared" si="3"/>
        <v>42</v>
      </c>
      <c r="AX14" s="40">
        <f t="shared" si="3"/>
        <v>49</v>
      </c>
      <c r="AY14" s="40">
        <f t="shared" si="3"/>
        <v>42</v>
      </c>
      <c r="AZ14" s="40">
        <f t="shared" si="3"/>
        <v>40</v>
      </c>
      <c r="BA14" s="40">
        <f t="shared" si="3"/>
        <v>45</v>
      </c>
      <c r="BB14" s="40">
        <f t="shared" si="3"/>
        <v>52</v>
      </c>
      <c r="BC14" s="40">
        <f t="shared" si="3"/>
        <v>40</v>
      </c>
      <c r="BD14" s="40">
        <f t="shared" si="3"/>
        <v>42</v>
      </c>
      <c r="BE14" s="40">
        <f t="shared" si="3"/>
        <v>38</v>
      </c>
      <c r="BF14" s="40">
        <f t="shared" si="3"/>
        <v>45</v>
      </c>
      <c r="BG14" s="40">
        <f t="shared" si="3"/>
        <v>41</v>
      </c>
      <c r="BH14" s="40">
        <f t="shared" si="3"/>
        <v>33</v>
      </c>
      <c r="BI14" s="40">
        <f t="shared" si="3"/>
        <v>56</v>
      </c>
      <c r="BJ14" s="40">
        <f t="shared" si="3"/>
        <v>38</v>
      </c>
      <c r="BK14" s="40">
        <f t="shared" si="3"/>
        <v>44</v>
      </c>
      <c r="BL14" s="40">
        <f t="shared" si="3"/>
        <v>44</v>
      </c>
      <c r="BM14" s="40">
        <f t="shared" si="3"/>
        <v>46</v>
      </c>
      <c r="BN14" s="40">
        <f t="shared" si="3"/>
        <v>49</v>
      </c>
      <c r="BO14" s="40">
        <f t="shared" si="1"/>
        <v>39</v>
      </c>
      <c r="BP14" s="40">
        <f t="shared" si="1"/>
        <v>51</v>
      </c>
      <c r="BQ14" s="40">
        <f t="shared" si="1"/>
        <v>28.4</v>
      </c>
      <c r="BR14" s="40">
        <f t="shared" si="1"/>
        <v>45</v>
      </c>
      <c r="BS14" s="40">
        <f t="shared" si="1"/>
        <v>46</v>
      </c>
      <c r="BT14" s="40">
        <f t="shared" si="1"/>
        <v>56.1</v>
      </c>
      <c r="BU14" s="40">
        <f t="shared" si="1"/>
        <v>48</v>
      </c>
      <c r="BV14" s="40">
        <f t="shared" si="1"/>
        <v>43</v>
      </c>
      <c r="BW14" s="40">
        <f t="shared" si="1"/>
        <v>39</v>
      </c>
      <c r="BX14" s="40">
        <f t="shared" si="1"/>
        <v>53</v>
      </c>
      <c r="BY14" s="40">
        <f t="shared" si="1"/>
        <v>40</v>
      </c>
      <c r="BZ14" s="40">
        <f t="shared" si="1"/>
        <v>41</v>
      </c>
      <c r="CA14" s="40">
        <f t="shared" si="1"/>
        <v>51</v>
      </c>
      <c r="CB14" s="40">
        <f t="shared" si="1"/>
        <v>51</v>
      </c>
      <c r="CC14" s="40">
        <f t="shared" si="1"/>
        <v>42</v>
      </c>
      <c r="CD14" s="40">
        <f t="shared" si="1"/>
        <v>33</v>
      </c>
      <c r="CE14" s="40">
        <f t="shared" si="1"/>
        <v>41</v>
      </c>
      <c r="CF14" s="40">
        <f t="shared" si="1"/>
        <v>52</v>
      </c>
      <c r="CG14" s="40">
        <f t="shared" si="1"/>
        <v>50</v>
      </c>
      <c r="CH14" s="40">
        <f t="shared" si="1"/>
        <v>60</v>
      </c>
      <c r="CI14" s="40">
        <f t="shared" si="1"/>
        <v>39</v>
      </c>
      <c r="CJ14" s="40">
        <f t="shared" si="1"/>
        <v>45</v>
      </c>
      <c r="CK14" s="40">
        <f t="shared" si="1"/>
        <v>36</v>
      </c>
      <c r="CL14" s="40">
        <f t="shared" si="1"/>
        <v>37</v>
      </c>
      <c r="CM14" s="40">
        <f t="shared" si="1"/>
        <v>39</v>
      </c>
      <c r="CN14" s="40">
        <f t="shared" si="1"/>
        <v>40</v>
      </c>
      <c r="CO14" s="40">
        <f t="shared" si="1"/>
        <v>41</v>
      </c>
      <c r="CP14" s="40">
        <f t="shared" si="1"/>
        <v>44</v>
      </c>
      <c r="CQ14" s="40">
        <f t="shared" si="1"/>
        <v>32</v>
      </c>
      <c r="CR14" s="40">
        <f t="shared" si="1"/>
        <v>38</v>
      </c>
      <c r="CS14" s="40">
        <f t="shared" si="1"/>
        <v>37</v>
      </c>
      <c r="CT14" s="40">
        <f t="shared" si="1"/>
        <v>47</v>
      </c>
      <c r="CU14" s="40">
        <f t="shared" si="1"/>
        <v>48</v>
      </c>
      <c r="CV14" s="40">
        <f t="shared" si="1"/>
        <v>40</v>
      </c>
      <c r="CW14" s="40">
        <f t="shared" si="1"/>
        <v>42</v>
      </c>
      <c r="CX14" s="40"/>
    </row>
    <row r="15" spans="1:102">
      <c r="A15" s="39"/>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2"/>
      <c r="CB15" s="42"/>
      <c r="CC15" s="40"/>
      <c r="CD15" s="40"/>
      <c r="CE15" s="40"/>
      <c r="CF15" s="40"/>
      <c r="CG15" s="40"/>
      <c r="CH15" s="40"/>
      <c r="CI15" s="40"/>
      <c r="CJ15" s="40"/>
      <c r="CK15" s="40"/>
      <c r="CL15" s="40"/>
      <c r="CM15" s="40"/>
      <c r="CN15" s="40"/>
      <c r="CO15" s="40"/>
      <c r="CP15" s="40"/>
      <c r="CQ15" s="40"/>
      <c r="CR15" s="40"/>
      <c r="CS15" s="40"/>
      <c r="CT15" s="40"/>
      <c r="CU15" s="40"/>
      <c r="CV15" s="40"/>
      <c r="CW15" s="40"/>
      <c r="CX15" s="40"/>
    </row>
    <row r="23" spans="1:8">
      <c r="A23" s="37" t="s">
        <v>337</v>
      </c>
      <c r="B23" s="37">
        <f>+'Step 1-Farm Data'!$D$10</f>
        <v>8</v>
      </c>
    </row>
    <row r="24" spans="1:8">
      <c r="A24" s="37" t="s">
        <v>339</v>
      </c>
      <c r="B24" s="37">
        <f>+INDEX(TYields!$C$3:$G$102,'soy yields'!$B$23,3)</f>
        <v>48</v>
      </c>
    </row>
    <row r="27" spans="1:8">
      <c r="B27" s="37" t="s">
        <v>338</v>
      </c>
      <c r="C27" s="37" t="s">
        <v>347</v>
      </c>
      <c r="D27" s="37" t="s">
        <v>348</v>
      </c>
      <c r="E27" s="334" t="s">
        <v>800</v>
      </c>
      <c r="F27" s="334" t="s">
        <v>801</v>
      </c>
      <c r="G27" s="334" t="s">
        <v>803</v>
      </c>
      <c r="H27" s="334" t="s">
        <v>802</v>
      </c>
    </row>
    <row r="28" spans="1:8">
      <c r="A28" s="37">
        <v>2009</v>
      </c>
      <c r="B28" s="37">
        <f>+INDEX($B$10:$CX$14,A28-2008,$B$23)</f>
        <v>52</v>
      </c>
      <c r="C28" s="37">
        <f>+$B$24*0.7</f>
        <v>33.599999999999994</v>
      </c>
      <c r="D28" s="37">
        <f>IF(B28&gt;0,MAX(C28,B28),"")</f>
        <v>52</v>
      </c>
      <c r="E28" s="37">
        <f>+AVERAGE(B28:B32)</f>
        <v>47</v>
      </c>
      <c r="F28" s="37">
        <f>+TYields!U114</f>
        <v>0.5</v>
      </c>
    </row>
    <row r="29" spans="1:8">
      <c r="A29" s="37">
        <v>2010</v>
      </c>
      <c r="B29" s="37">
        <f>+INDEX($B$10:$CX$14,A29-2008,$B$23)</f>
        <v>46</v>
      </c>
      <c r="C29" s="37">
        <f t="shared" ref="C29:C37" si="4">+$B$24*0.7</f>
        <v>33.599999999999994</v>
      </c>
      <c r="D29" s="37">
        <f t="shared" ref="D29:D36" si="5">IF(B29&gt;0,MAX(C29,B29),"")</f>
        <v>46</v>
      </c>
    </row>
    <row r="30" spans="1:8">
      <c r="A30" s="37">
        <v>2011</v>
      </c>
      <c r="B30" s="37">
        <f>+INDEX($B$10:$CX$14,A30-2008,$B$23)</f>
        <v>51</v>
      </c>
      <c r="C30" s="37">
        <f t="shared" si="4"/>
        <v>33.599999999999994</v>
      </c>
      <c r="D30" s="37">
        <f t="shared" si="5"/>
        <v>51</v>
      </c>
      <c r="G30" s="37">
        <v>0</v>
      </c>
    </row>
    <row r="31" spans="1:8">
      <c r="A31" s="37">
        <v>2012</v>
      </c>
      <c r="B31" s="37">
        <f>+INDEX($B$10:$CX$14,A31-2008,$B$23)</f>
        <v>45</v>
      </c>
      <c r="C31" s="37">
        <f t="shared" si="4"/>
        <v>33.599999999999994</v>
      </c>
      <c r="D31" s="37">
        <f t="shared" si="5"/>
        <v>45</v>
      </c>
      <c r="G31" s="37">
        <v>1</v>
      </c>
    </row>
    <row r="32" spans="1:8">
      <c r="A32" s="37">
        <v>2013</v>
      </c>
      <c r="B32" s="37">
        <f>+INDEX($B$10:$CX$14,A32-2008,$B$23)</f>
        <v>41</v>
      </c>
      <c r="C32" s="37">
        <f t="shared" si="4"/>
        <v>33.599999999999994</v>
      </c>
      <c r="D32" s="37">
        <f t="shared" si="5"/>
        <v>41</v>
      </c>
      <c r="G32" s="37">
        <v>2</v>
      </c>
    </row>
    <row r="33" spans="1:8">
      <c r="A33" s="37">
        <v>2014</v>
      </c>
      <c r="B33" s="174">
        <f>+ROUND(H33,1)</f>
        <v>46</v>
      </c>
      <c r="C33" s="37">
        <f t="shared" si="4"/>
        <v>33.599999999999994</v>
      </c>
      <c r="D33" s="37">
        <f t="shared" si="5"/>
        <v>46</v>
      </c>
      <c r="G33" s="37">
        <v>3</v>
      </c>
      <c r="H33" s="37">
        <f>+B32*'corn yields'!S31/'corn yields'!S30</f>
        <v>45.956043956043956</v>
      </c>
    </row>
    <row r="34" spans="1:8">
      <c r="A34" s="37">
        <v>2015</v>
      </c>
      <c r="B34" s="174">
        <f t="shared" ref="B34:B37" si="6">+ROUND(H34,1)</f>
        <v>49</v>
      </c>
      <c r="C34" s="37">
        <f t="shared" si="4"/>
        <v>33.599999999999994</v>
      </c>
      <c r="D34" s="37">
        <f t="shared" si="5"/>
        <v>49</v>
      </c>
      <c r="G34" s="37">
        <v>4</v>
      </c>
      <c r="H34" s="37">
        <f>+G34*$F$28+$E$28</f>
        <v>49</v>
      </c>
    </row>
    <row r="35" spans="1:8">
      <c r="A35" s="37">
        <v>2016</v>
      </c>
      <c r="B35" s="174">
        <f t="shared" si="6"/>
        <v>49.5</v>
      </c>
      <c r="C35" s="37">
        <f t="shared" si="4"/>
        <v>33.599999999999994</v>
      </c>
      <c r="D35" s="37">
        <f t="shared" si="5"/>
        <v>49.5</v>
      </c>
      <c r="G35" s="37">
        <v>5</v>
      </c>
      <c r="H35" s="37">
        <f t="shared" ref="H35:H37" si="7">+G35*$F$28+$E$28</f>
        <v>49.5</v>
      </c>
    </row>
    <row r="36" spans="1:8">
      <c r="A36" s="37">
        <v>2017</v>
      </c>
      <c r="B36" s="174">
        <f t="shared" si="6"/>
        <v>50</v>
      </c>
      <c r="C36" s="37">
        <f t="shared" si="4"/>
        <v>33.599999999999994</v>
      </c>
      <c r="D36" s="37">
        <f t="shared" si="5"/>
        <v>50</v>
      </c>
      <c r="G36" s="37">
        <v>6</v>
      </c>
      <c r="H36" s="37">
        <f t="shared" si="7"/>
        <v>50</v>
      </c>
    </row>
    <row r="37" spans="1:8">
      <c r="A37" s="37">
        <v>2018</v>
      </c>
      <c r="B37" s="174">
        <f t="shared" si="6"/>
        <v>50.5</v>
      </c>
      <c r="C37" s="37">
        <f t="shared" si="4"/>
        <v>33.599999999999994</v>
      </c>
      <c r="D37" s="37">
        <f>IF(B37&gt;0,MAX(C37,B37),"")</f>
        <v>50.5</v>
      </c>
      <c r="G37" s="37">
        <v>7</v>
      </c>
      <c r="H37" s="37">
        <f t="shared" si="7"/>
        <v>50.5</v>
      </c>
    </row>
    <row r="38" spans="1:8">
      <c r="C38" s="43"/>
      <c r="D38" s="44"/>
      <c r="F38" s="188"/>
      <c r="G38" s="143"/>
      <c r="H38" s="189"/>
    </row>
    <row r="39" spans="1:8">
      <c r="C39" s="43"/>
      <c r="D39" s="44"/>
    </row>
    <row r="40" spans="1:8">
      <c r="C40" s="43"/>
      <c r="D40" s="44"/>
    </row>
    <row r="41" spans="1:8">
      <c r="C41" s="43"/>
      <c r="D41" s="44"/>
    </row>
    <row r="42" spans="1:8">
      <c r="C42" s="43"/>
      <c r="D42" s="44"/>
    </row>
    <row r="46" spans="1:8">
      <c r="A46" s="109" t="s">
        <v>429</v>
      </c>
      <c r="F46" s="109" t="s">
        <v>434</v>
      </c>
    </row>
    <row r="47" spans="1:8">
      <c r="A47" s="109" t="s">
        <v>430</v>
      </c>
      <c r="B47" s="37" t="s">
        <v>338</v>
      </c>
      <c r="C47" s="109" t="s">
        <v>431</v>
      </c>
      <c r="D47" s="109" t="s">
        <v>433</v>
      </c>
      <c r="E47" s="109" t="s">
        <v>432</v>
      </c>
      <c r="F47" s="109" t="s">
        <v>435</v>
      </c>
    </row>
    <row r="48" spans="1:8">
      <c r="A48" s="37">
        <v>2004</v>
      </c>
      <c r="B48" s="37">
        <f>+INDEX($B$5:$CX$14,A48-2003,$B$23)</f>
        <v>52</v>
      </c>
      <c r="C48" s="37">
        <v>1</v>
      </c>
      <c r="D48" s="37">
        <f>+C48^2</f>
        <v>1</v>
      </c>
      <c r="E48" s="37">
        <f>+C48^3</f>
        <v>1</v>
      </c>
      <c r="F48" s="142">
        <f t="array" ref="F48:F57">+TREND(B48:B57,C48:C57)</f>
        <v>54.323636363636361</v>
      </c>
    </row>
    <row r="49" spans="1:6">
      <c r="A49" s="37">
        <v>2005</v>
      </c>
      <c r="B49" s="37">
        <f t="shared" ref="B49:B57" si="8">+INDEX($B$5:$CX$14,A49-2003,$B$23)</f>
        <v>56.3</v>
      </c>
      <c r="C49" s="37">
        <v>2</v>
      </c>
      <c r="D49" s="37">
        <f t="shared" ref="D49:D62" si="9">+C49^2</f>
        <v>4</v>
      </c>
      <c r="E49" s="37">
        <f t="shared" ref="E49:E62" si="10">+C49^3</f>
        <v>8</v>
      </c>
      <c r="F49" s="142">
        <v>53.173939393939392</v>
      </c>
    </row>
    <row r="50" spans="1:6">
      <c r="A50" s="37">
        <v>2006</v>
      </c>
      <c r="B50" s="37">
        <f t="shared" si="8"/>
        <v>50</v>
      </c>
      <c r="C50" s="37">
        <v>3</v>
      </c>
      <c r="D50" s="37">
        <f t="shared" si="9"/>
        <v>9</v>
      </c>
      <c r="E50" s="37">
        <f t="shared" si="10"/>
        <v>27</v>
      </c>
      <c r="F50" s="142">
        <v>52.024242424242416</v>
      </c>
    </row>
    <row r="51" spans="1:6">
      <c r="A51" s="37">
        <v>2007</v>
      </c>
      <c r="B51" s="37">
        <f t="shared" si="8"/>
        <v>54.2</v>
      </c>
      <c r="C51" s="37">
        <v>4</v>
      </c>
      <c r="D51" s="37">
        <f t="shared" si="9"/>
        <v>16</v>
      </c>
      <c r="E51" s="37">
        <f t="shared" si="10"/>
        <v>64</v>
      </c>
      <c r="F51" s="142">
        <v>50.874545454545448</v>
      </c>
    </row>
    <row r="52" spans="1:6">
      <c r="A52" s="37">
        <v>2008</v>
      </c>
      <c r="B52" s="37">
        <f t="shared" si="8"/>
        <v>44</v>
      </c>
      <c r="C52" s="37">
        <v>5</v>
      </c>
      <c r="D52" s="37">
        <f t="shared" si="9"/>
        <v>25</v>
      </c>
      <c r="E52" s="37">
        <f t="shared" si="10"/>
        <v>125</v>
      </c>
      <c r="F52" s="142">
        <v>49.724848484848479</v>
      </c>
    </row>
    <row r="53" spans="1:6">
      <c r="A53" s="37">
        <v>2009</v>
      </c>
      <c r="B53" s="37">
        <f t="shared" si="8"/>
        <v>52</v>
      </c>
      <c r="C53" s="37">
        <v>6</v>
      </c>
      <c r="D53" s="37">
        <f t="shared" si="9"/>
        <v>36</v>
      </c>
      <c r="E53" s="37">
        <f t="shared" si="10"/>
        <v>216</v>
      </c>
      <c r="F53" s="142">
        <v>48.575151515151511</v>
      </c>
    </row>
    <row r="54" spans="1:6">
      <c r="A54" s="37">
        <v>2010</v>
      </c>
      <c r="B54" s="37">
        <f t="shared" si="8"/>
        <v>46</v>
      </c>
      <c r="C54" s="37">
        <v>7</v>
      </c>
      <c r="D54" s="37">
        <f t="shared" si="9"/>
        <v>49</v>
      </c>
      <c r="E54" s="37">
        <f t="shared" si="10"/>
        <v>343</v>
      </c>
      <c r="F54" s="142">
        <v>47.425454545454542</v>
      </c>
    </row>
    <row r="55" spans="1:6">
      <c r="A55" s="37">
        <v>2011</v>
      </c>
      <c r="B55" s="37">
        <f t="shared" si="8"/>
        <v>51</v>
      </c>
      <c r="C55" s="37">
        <v>8</v>
      </c>
      <c r="D55" s="37">
        <f t="shared" si="9"/>
        <v>64</v>
      </c>
      <c r="E55" s="37">
        <f t="shared" si="10"/>
        <v>512</v>
      </c>
      <c r="F55" s="142">
        <v>46.275757575757567</v>
      </c>
    </row>
    <row r="56" spans="1:6">
      <c r="A56" s="37">
        <v>2012</v>
      </c>
      <c r="B56" s="37">
        <f t="shared" si="8"/>
        <v>45</v>
      </c>
      <c r="C56" s="37">
        <v>9</v>
      </c>
      <c r="D56" s="37">
        <f t="shared" si="9"/>
        <v>81</v>
      </c>
      <c r="E56" s="37">
        <f t="shared" si="10"/>
        <v>729</v>
      </c>
      <c r="F56" s="142">
        <v>45.126060606060598</v>
      </c>
    </row>
    <row r="57" spans="1:6">
      <c r="A57" s="37">
        <v>2013</v>
      </c>
      <c r="B57" s="37">
        <f t="shared" si="8"/>
        <v>41</v>
      </c>
      <c r="C57" s="37">
        <v>10</v>
      </c>
      <c r="D57" s="37">
        <f t="shared" si="9"/>
        <v>100</v>
      </c>
      <c r="E57" s="37">
        <f t="shared" si="10"/>
        <v>1000</v>
      </c>
      <c r="F57" s="142">
        <v>43.976363636363629</v>
      </c>
    </row>
    <row r="58" spans="1:6">
      <c r="A58" s="37">
        <v>2014</v>
      </c>
      <c r="C58" s="37">
        <v>11</v>
      </c>
      <c r="D58" s="37">
        <f t="shared" si="9"/>
        <v>121</v>
      </c>
      <c r="E58" s="37">
        <f t="shared" si="10"/>
        <v>1331</v>
      </c>
      <c r="F58" s="174">
        <f t="array" ref="F58:F62">+TREND(B48:B57,C48:C57,C58:C62)</f>
        <v>42.826666666666661</v>
      </c>
    </row>
    <row r="59" spans="1:6">
      <c r="A59" s="37">
        <v>2015</v>
      </c>
      <c r="C59" s="37">
        <v>12</v>
      </c>
      <c r="D59" s="37">
        <f t="shared" si="9"/>
        <v>144</v>
      </c>
      <c r="E59" s="37">
        <f t="shared" si="10"/>
        <v>1728</v>
      </c>
      <c r="F59" s="174">
        <v>41.676969696969692</v>
      </c>
    </row>
    <row r="60" spans="1:6">
      <c r="A60" s="37">
        <v>2016</v>
      </c>
      <c r="C60" s="37">
        <v>13</v>
      </c>
      <c r="D60" s="37">
        <f t="shared" si="9"/>
        <v>169</v>
      </c>
      <c r="E60" s="37">
        <f t="shared" si="10"/>
        <v>2197</v>
      </c>
      <c r="F60" s="174">
        <v>40.527272727272717</v>
      </c>
    </row>
    <row r="61" spans="1:6">
      <c r="A61" s="37">
        <v>2017</v>
      </c>
      <c r="C61" s="37">
        <v>14</v>
      </c>
      <c r="D61" s="37">
        <f t="shared" si="9"/>
        <v>196</v>
      </c>
      <c r="E61" s="37">
        <f t="shared" si="10"/>
        <v>2744</v>
      </c>
      <c r="F61" s="174">
        <v>39.377575757575755</v>
      </c>
    </row>
    <row r="62" spans="1:6">
      <c r="A62" s="37">
        <v>2018</v>
      </c>
      <c r="C62" s="37">
        <v>15</v>
      </c>
      <c r="D62" s="37">
        <f t="shared" si="9"/>
        <v>225</v>
      </c>
      <c r="E62" s="37">
        <f t="shared" si="10"/>
        <v>3375</v>
      </c>
      <c r="F62" s="174">
        <v>38.22787878787878</v>
      </c>
    </row>
    <row r="63" spans="1:6">
      <c r="E63" s="109" t="s">
        <v>436</v>
      </c>
      <c r="F63" s="37">
        <f>+RSQ($B$48:$B$57,F48:F57)</f>
        <v>0.50228579524081696</v>
      </c>
    </row>
    <row r="64" spans="1:6">
      <c r="E64" s="109" t="s">
        <v>437</v>
      </c>
      <c r="F64" s="111">
        <f>+F63/SUM($F$63:$F$63)</f>
        <v>1</v>
      </c>
    </row>
    <row r="76" spans="1:99">
      <c r="A76" s="37" t="s">
        <v>838</v>
      </c>
    </row>
    <row r="77" spans="1:99">
      <c r="A77" s="37" t="s">
        <v>849</v>
      </c>
      <c r="B77" s="401" t="s">
        <v>858</v>
      </c>
    </row>
    <row r="78" spans="1:99">
      <c r="A78" s="400">
        <v>41934</v>
      </c>
    </row>
    <row r="79" spans="1:99">
      <c r="A79" s="37" t="s">
        <v>839</v>
      </c>
      <c r="B79" s="37" t="s">
        <v>126</v>
      </c>
      <c r="C79" s="37" t="s">
        <v>129</v>
      </c>
      <c r="D79" s="37" t="s">
        <v>130</v>
      </c>
      <c r="E79" s="37" t="s">
        <v>131</v>
      </c>
      <c r="F79" s="37" t="s">
        <v>132</v>
      </c>
      <c r="G79" s="37" t="s">
        <v>133</v>
      </c>
      <c r="H79" s="37" t="s">
        <v>134</v>
      </c>
      <c r="I79" s="37" t="s">
        <v>135</v>
      </c>
      <c r="J79" s="37" t="s">
        <v>136</v>
      </c>
      <c r="K79" s="37" t="s">
        <v>137</v>
      </c>
      <c r="L79" s="37" t="s">
        <v>138</v>
      </c>
      <c r="M79" s="37" t="s">
        <v>139</v>
      </c>
      <c r="N79" s="37" t="s">
        <v>140</v>
      </c>
      <c r="O79" s="37" t="s">
        <v>141</v>
      </c>
      <c r="P79" s="37" t="s">
        <v>142</v>
      </c>
      <c r="Q79" s="37" t="s">
        <v>143</v>
      </c>
      <c r="R79" s="37" t="s">
        <v>144</v>
      </c>
      <c r="S79" s="37" t="s">
        <v>145</v>
      </c>
      <c r="T79" s="37" t="s">
        <v>146</v>
      </c>
      <c r="U79" s="37" t="s">
        <v>147</v>
      </c>
      <c r="V79" s="37" t="s">
        <v>148</v>
      </c>
      <c r="W79" s="37" t="s">
        <v>149</v>
      </c>
      <c r="X79" s="37" t="s">
        <v>150</v>
      </c>
      <c r="Y79" s="37" t="s">
        <v>151</v>
      </c>
      <c r="Z79" s="37" t="s">
        <v>152</v>
      </c>
      <c r="AA79" s="37" t="s">
        <v>153</v>
      </c>
      <c r="AB79" s="37" t="s">
        <v>154</v>
      </c>
      <c r="AC79" s="37" t="s">
        <v>155</v>
      </c>
      <c r="AD79" s="37" t="s">
        <v>156</v>
      </c>
      <c r="AE79" s="37" t="s">
        <v>157</v>
      </c>
      <c r="AF79" s="37" t="s">
        <v>158</v>
      </c>
      <c r="AG79" s="37" t="s">
        <v>159</v>
      </c>
      <c r="AH79" s="37" t="s">
        <v>160</v>
      </c>
      <c r="AI79" s="37" t="s">
        <v>161</v>
      </c>
      <c r="AJ79" s="37" t="s">
        <v>162</v>
      </c>
      <c r="AK79" s="37" t="s">
        <v>163</v>
      </c>
      <c r="AL79" s="37" t="s">
        <v>164</v>
      </c>
      <c r="AM79" s="37" t="s">
        <v>165</v>
      </c>
      <c r="AN79" s="37" t="s">
        <v>166</v>
      </c>
      <c r="AO79" s="37" t="s">
        <v>167</v>
      </c>
      <c r="AP79" s="37" t="s">
        <v>168</v>
      </c>
      <c r="AQ79" s="37" t="s">
        <v>169</v>
      </c>
      <c r="AR79" s="37" t="s">
        <v>170</v>
      </c>
      <c r="AS79" s="37" t="s">
        <v>171</v>
      </c>
      <c r="AT79" s="37" t="s">
        <v>172</v>
      </c>
      <c r="AU79" s="37" t="s">
        <v>173</v>
      </c>
      <c r="AV79" s="37" t="s">
        <v>174</v>
      </c>
      <c r="AW79" s="37" t="s">
        <v>175</v>
      </c>
      <c r="AX79" s="37" t="s">
        <v>176</v>
      </c>
      <c r="AY79" s="37" t="s">
        <v>177</v>
      </c>
      <c r="AZ79" s="37" t="s">
        <v>178</v>
      </c>
      <c r="BA79" s="37" t="s">
        <v>179</v>
      </c>
      <c r="BB79" s="37" t="s">
        <v>180</v>
      </c>
      <c r="BC79" s="37" t="s">
        <v>181</v>
      </c>
      <c r="BD79" s="37" t="s">
        <v>182</v>
      </c>
      <c r="BE79" s="37" t="s">
        <v>183</v>
      </c>
      <c r="BF79" s="37" t="s">
        <v>184</v>
      </c>
      <c r="BG79" s="37" t="s">
        <v>185</v>
      </c>
      <c r="BH79" s="37" t="s">
        <v>186</v>
      </c>
      <c r="BI79" s="37" t="s">
        <v>187</v>
      </c>
      <c r="BJ79" s="37" t="s">
        <v>188</v>
      </c>
      <c r="BK79" s="37" t="s">
        <v>189</v>
      </c>
      <c r="BL79" s="37" t="s">
        <v>190</v>
      </c>
      <c r="BM79" s="37" t="s">
        <v>191</v>
      </c>
      <c r="BN79" s="37" t="s">
        <v>192</v>
      </c>
      <c r="BO79" s="37" t="s">
        <v>193</v>
      </c>
      <c r="BP79" s="37" t="s">
        <v>194</v>
      </c>
      <c r="BQ79" s="37" t="s">
        <v>195</v>
      </c>
      <c r="BR79" s="37" t="s">
        <v>196</v>
      </c>
      <c r="BS79" s="37" t="s">
        <v>197</v>
      </c>
      <c r="BT79" s="37" t="s">
        <v>199</v>
      </c>
      <c r="BU79" s="37" t="s">
        <v>200</v>
      </c>
      <c r="BV79" s="37" t="s">
        <v>201</v>
      </c>
      <c r="BW79" s="37" t="s">
        <v>202</v>
      </c>
      <c r="BX79" s="37" t="s">
        <v>203</v>
      </c>
      <c r="BY79" s="37" t="s">
        <v>204</v>
      </c>
      <c r="BZ79" s="37" t="s">
        <v>205</v>
      </c>
      <c r="CA79" s="37" t="s">
        <v>209</v>
      </c>
      <c r="CB79" s="37" t="s">
        <v>210</v>
      </c>
      <c r="CC79" s="37" t="s">
        <v>211</v>
      </c>
      <c r="CD79" s="37" t="s">
        <v>212</v>
      </c>
      <c r="CE79" s="37" t="s">
        <v>213</v>
      </c>
      <c r="CF79" s="37" t="s">
        <v>214</v>
      </c>
      <c r="CG79" s="37" t="s">
        <v>215</v>
      </c>
      <c r="CH79" s="37" t="s">
        <v>216</v>
      </c>
      <c r="CI79" s="37" t="s">
        <v>217</v>
      </c>
      <c r="CJ79" s="37" t="s">
        <v>218</v>
      </c>
      <c r="CK79" s="37" t="s">
        <v>219</v>
      </c>
      <c r="CL79" s="37" t="s">
        <v>220</v>
      </c>
      <c r="CM79" s="37" t="s">
        <v>221</v>
      </c>
      <c r="CN79" s="37" t="s">
        <v>222</v>
      </c>
      <c r="CO79" s="37" t="s">
        <v>223</v>
      </c>
      <c r="CP79" s="37" t="s">
        <v>224</v>
      </c>
      <c r="CQ79" s="37" t="s">
        <v>225</v>
      </c>
      <c r="CR79" s="37" t="s">
        <v>226</v>
      </c>
      <c r="CS79" s="37" t="s">
        <v>227</v>
      </c>
      <c r="CT79" s="37" t="s">
        <v>228</v>
      </c>
      <c r="CU79" s="37" t="s">
        <v>229</v>
      </c>
    </row>
    <row r="80" spans="1:99">
      <c r="A80" s="37" t="s">
        <v>840</v>
      </c>
      <c r="B80" s="37" t="s">
        <v>64</v>
      </c>
      <c r="C80" s="37" t="s">
        <v>64</v>
      </c>
      <c r="D80" s="37" t="s">
        <v>64</v>
      </c>
      <c r="E80" s="37" t="s">
        <v>64</v>
      </c>
      <c r="F80" s="37" t="s">
        <v>64</v>
      </c>
      <c r="G80" s="37" t="s">
        <v>64</v>
      </c>
      <c r="H80" s="37" t="s">
        <v>64</v>
      </c>
      <c r="I80" s="37" t="s">
        <v>64</v>
      </c>
      <c r="J80" s="37" t="s">
        <v>64</v>
      </c>
      <c r="K80" s="37" t="s">
        <v>64</v>
      </c>
      <c r="L80" s="37" t="s">
        <v>64</v>
      </c>
      <c r="M80" s="37" t="s">
        <v>64</v>
      </c>
      <c r="N80" s="37" t="s">
        <v>64</v>
      </c>
      <c r="O80" s="37" t="s">
        <v>64</v>
      </c>
      <c r="P80" s="37" t="s">
        <v>64</v>
      </c>
      <c r="Q80" s="37" t="s">
        <v>64</v>
      </c>
      <c r="R80" s="37" t="s">
        <v>64</v>
      </c>
      <c r="S80" s="37" t="s">
        <v>64</v>
      </c>
      <c r="T80" s="37" t="s">
        <v>64</v>
      </c>
      <c r="U80" s="37" t="s">
        <v>64</v>
      </c>
      <c r="V80" s="37" t="s">
        <v>64</v>
      </c>
      <c r="W80" s="37" t="s">
        <v>64</v>
      </c>
      <c r="X80" s="37" t="s">
        <v>64</v>
      </c>
      <c r="Y80" s="37" t="s">
        <v>64</v>
      </c>
      <c r="Z80" s="37" t="s">
        <v>64</v>
      </c>
      <c r="AA80" s="37" t="s">
        <v>64</v>
      </c>
      <c r="AB80" s="37" t="s">
        <v>64</v>
      </c>
      <c r="AC80" s="37" t="s">
        <v>64</v>
      </c>
      <c r="AD80" s="37" t="s">
        <v>64</v>
      </c>
      <c r="AE80" s="37" t="s">
        <v>64</v>
      </c>
      <c r="AF80" s="37" t="s">
        <v>64</v>
      </c>
      <c r="AG80" s="37" t="s">
        <v>64</v>
      </c>
      <c r="AH80" s="37" t="s">
        <v>64</v>
      </c>
      <c r="AI80" s="37" t="s">
        <v>64</v>
      </c>
      <c r="AJ80" s="37" t="s">
        <v>64</v>
      </c>
      <c r="AK80" s="37" t="s">
        <v>64</v>
      </c>
      <c r="AL80" s="37" t="s">
        <v>64</v>
      </c>
      <c r="AM80" s="37" t="s">
        <v>64</v>
      </c>
      <c r="AN80" s="37" t="s">
        <v>64</v>
      </c>
      <c r="AO80" s="37" t="s">
        <v>64</v>
      </c>
      <c r="AP80" s="37" t="s">
        <v>64</v>
      </c>
      <c r="AQ80" s="37" t="s">
        <v>64</v>
      </c>
      <c r="AR80" s="37" t="s">
        <v>64</v>
      </c>
      <c r="AS80" s="37" t="s">
        <v>64</v>
      </c>
      <c r="AT80" s="37" t="s">
        <v>64</v>
      </c>
      <c r="AU80" s="37" t="s">
        <v>64</v>
      </c>
      <c r="AV80" s="37" t="s">
        <v>64</v>
      </c>
      <c r="AW80" s="37" t="s">
        <v>64</v>
      </c>
      <c r="AX80" s="37" t="s">
        <v>64</v>
      </c>
      <c r="AY80" s="37" t="s">
        <v>64</v>
      </c>
      <c r="AZ80" s="37" t="s">
        <v>64</v>
      </c>
      <c r="BA80" s="37" t="s">
        <v>64</v>
      </c>
      <c r="BB80" s="37" t="s">
        <v>64</v>
      </c>
      <c r="BC80" s="37" t="s">
        <v>64</v>
      </c>
      <c r="BD80" s="37" t="s">
        <v>64</v>
      </c>
      <c r="BE80" s="37" t="s">
        <v>64</v>
      </c>
      <c r="BF80" s="37" t="s">
        <v>64</v>
      </c>
      <c r="BG80" s="37" t="s">
        <v>64</v>
      </c>
      <c r="BH80" s="37" t="s">
        <v>64</v>
      </c>
      <c r="BI80" s="37" t="s">
        <v>64</v>
      </c>
      <c r="BJ80" s="37" t="s">
        <v>64</v>
      </c>
      <c r="BK80" s="37" t="s">
        <v>64</v>
      </c>
      <c r="BL80" s="37" t="s">
        <v>64</v>
      </c>
      <c r="BM80" s="37" t="s">
        <v>64</v>
      </c>
      <c r="BN80" s="37" t="s">
        <v>64</v>
      </c>
      <c r="BO80" s="37" t="s">
        <v>64</v>
      </c>
      <c r="BP80" s="37" t="s">
        <v>64</v>
      </c>
      <c r="BQ80" s="37" t="s">
        <v>64</v>
      </c>
      <c r="BR80" s="37" t="s">
        <v>64</v>
      </c>
      <c r="BS80" s="37" t="s">
        <v>64</v>
      </c>
      <c r="BT80" s="37" t="s">
        <v>64</v>
      </c>
      <c r="BU80" s="37" t="s">
        <v>64</v>
      </c>
      <c r="BV80" s="37" t="s">
        <v>64</v>
      </c>
      <c r="BW80" s="37" t="s">
        <v>64</v>
      </c>
      <c r="BX80" s="37" t="s">
        <v>64</v>
      </c>
      <c r="BY80" s="37" t="s">
        <v>64</v>
      </c>
      <c r="BZ80" s="37" t="s">
        <v>64</v>
      </c>
      <c r="CA80" s="37" t="s">
        <v>64</v>
      </c>
      <c r="CB80" s="37" t="s">
        <v>64</v>
      </c>
      <c r="CC80" s="37" t="s">
        <v>64</v>
      </c>
      <c r="CD80" s="37" t="s">
        <v>64</v>
      </c>
      <c r="CE80" s="37" t="s">
        <v>64</v>
      </c>
      <c r="CF80" s="37" t="s">
        <v>64</v>
      </c>
      <c r="CG80" s="37" t="s">
        <v>64</v>
      </c>
      <c r="CH80" s="37" t="s">
        <v>64</v>
      </c>
      <c r="CI80" s="37" t="s">
        <v>64</v>
      </c>
      <c r="CJ80" s="37" t="s">
        <v>64</v>
      </c>
      <c r="CK80" s="37" t="s">
        <v>64</v>
      </c>
      <c r="CL80" s="37" t="s">
        <v>64</v>
      </c>
      <c r="CM80" s="37" t="s">
        <v>64</v>
      </c>
      <c r="CN80" s="37" t="s">
        <v>64</v>
      </c>
      <c r="CO80" s="37" t="s">
        <v>64</v>
      </c>
      <c r="CP80" s="37" t="s">
        <v>64</v>
      </c>
      <c r="CQ80" s="37" t="s">
        <v>64</v>
      </c>
      <c r="CR80" s="37" t="s">
        <v>64</v>
      </c>
      <c r="CS80" s="37" t="s">
        <v>64</v>
      </c>
      <c r="CT80" s="37" t="s">
        <v>64</v>
      </c>
      <c r="CU80" s="37" t="s">
        <v>64</v>
      </c>
    </row>
    <row r="81" spans="1:99">
      <c r="A81" s="37" t="s">
        <v>841</v>
      </c>
      <c r="B81" s="37" t="s">
        <v>71</v>
      </c>
      <c r="C81" s="37" t="s">
        <v>72</v>
      </c>
      <c r="D81" s="37" t="s">
        <v>26</v>
      </c>
      <c r="E81" s="37" t="s">
        <v>79</v>
      </c>
      <c r="F81" s="37" t="s">
        <v>37</v>
      </c>
      <c r="G81" s="37" t="s">
        <v>61</v>
      </c>
      <c r="H81" s="37" t="s">
        <v>27</v>
      </c>
      <c r="I81" s="37" t="s">
        <v>49</v>
      </c>
      <c r="J81" s="37" t="s">
        <v>28</v>
      </c>
      <c r="K81" s="37" t="s">
        <v>29</v>
      </c>
      <c r="L81" s="37" t="s">
        <v>3</v>
      </c>
      <c r="M81" s="37" t="s">
        <v>15</v>
      </c>
      <c r="N81" s="37" t="s">
        <v>38</v>
      </c>
      <c r="O81" s="37" t="s">
        <v>39</v>
      </c>
      <c r="P81" s="37" t="s">
        <v>73</v>
      </c>
      <c r="Q81" s="37" t="s">
        <v>62</v>
      </c>
      <c r="R81" s="37" t="s">
        <v>16</v>
      </c>
      <c r="S81" s="37" t="s">
        <v>4</v>
      </c>
      <c r="T81" s="37" t="s">
        <v>30</v>
      </c>
      <c r="U81" s="37" t="s">
        <v>80</v>
      </c>
      <c r="V81" s="37" t="s">
        <v>5</v>
      </c>
      <c r="W81" s="37" t="s">
        <v>31</v>
      </c>
      <c r="X81" s="37" t="s">
        <v>63</v>
      </c>
      <c r="Y81" s="37" t="s">
        <v>40</v>
      </c>
      <c r="Z81" s="37" t="s">
        <v>50</v>
      </c>
      <c r="AA81" s="37" t="s">
        <v>90</v>
      </c>
      <c r="AB81" s="37" t="s">
        <v>81</v>
      </c>
      <c r="AC81" s="37" t="s">
        <v>32</v>
      </c>
      <c r="AD81" s="37" t="s">
        <v>91</v>
      </c>
      <c r="AE81" s="37" t="s">
        <v>6</v>
      </c>
      <c r="AF81" s="37" t="s">
        <v>33</v>
      </c>
      <c r="AG81" s="37" t="s">
        <v>7</v>
      </c>
      <c r="AH81" s="37" t="s">
        <v>34</v>
      </c>
      <c r="AI81" s="37" t="s">
        <v>17</v>
      </c>
      <c r="AJ81" s="37" t="s">
        <v>18</v>
      </c>
      <c r="AK81" s="37" t="s">
        <v>74</v>
      </c>
      <c r="AL81" s="37" t="s">
        <v>41</v>
      </c>
      <c r="AM81" s="37" t="s">
        <v>51</v>
      </c>
      <c r="AN81" s="37" t="s">
        <v>42</v>
      </c>
      <c r="AO81" s="37" t="s">
        <v>52</v>
      </c>
      <c r="AP81" s="37" t="s">
        <v>19</v>
      </c>
      <c r="AQ81" s="37" t="s">
        <v>53</v>
      </c>
      <c r="AR81" s="37" t="s">
        <v>43</v>
      </c>
      <c r="AS81" s="37" t="s">
        <v>92</v>
      </c>
      <c r="AT81" s="37" t="s">
        <v>35</v>
      </c>
      <c r="AU81" s="37" t="s">
        <v>20</v>
      </c>
      <c r="AV81" s="37" t="s">
        <v>44</v>
      </c>
      <c r="AW81" s="37" t="s">
        <v>64</v>
      </c>
      <c r="AX81" s="37" t="s">
        <v>65</v>
      </c>
      <c r="AY81" s="37" t="s">
        <v>54</v>
      </c>
      <c r="AZ81" s="37" t="s">
        <v>93</v>
      </c>
      <c r="BA81" s="37" t="s">
        <v>66</v>
      </c>
      <c r="BB81" s="37" t="s">
        <v>67</v>
      </c>
      <c r="BC81" s="37" t="s">
        <v>94</v>
      </c>
      <c r="BD81" s="37" t="s">
        <v>21</v>
      </c>
      <c r="BE81" s="37" t="s">
        <v>95</v>
      </c>
      <c r="BF81" s="37" t="s">
        <v>68</v>
      </c>
      <c r="BG81" s="37" t="s">
        <v>96</v>
      </c>
      <c r="BH81" s="37" t="s">
        <v>82</v>
      </c>
      <c r="BI81" s="37" t="s">
        <v>8</v>
      </c>
      <c r="BJ81" s="37" t="s">
        <v>83</v>
      </c>
      <c r="BK81" s="37" t="s">
        <v>97</v>
      </c>
      <c r="BL81" s="37" t="s">
        <v>84</v>
      </c>
      <c r="BM81" s="37" t="s">
        <v>55</v>
      </c>
      <c r="BN81" s="37" t="s">
        <v>75</v>
      </c>
      <c r="BO81" s="37" t="s">
        <v>22</v>
      </c>
      <c r="BP81" s="37" t="s">
        <v>45</v>
      </c>
      <c r="BQ81" s="37" t="s">
        <v>85</v>
      </c>
      <c r="BR81" s="37" t="s">
        <v>76</v>
      </c>
      <c r="BS81" s="37" t="s">
        <v>69</v>
      </c>
      <c r="BT81" s="37" t="s">
        <v>10</v>
      </c>
      <c r="BU81" s="37" t="s">
        <v>77</v>
      </c>
      <c r="BV81" s="37" t="s">
        <v>11</v>
      </c>
      <c r="BW81" s="37" t="s">
        <v>12</v>
      </c>
      <c r="BX81" s="37" t="s">
        <v>13</v>
      </c>
      <c r="BY81" s="37" t="s">
        <v>56</v>
      </c>
      <c r="BZ81" s="37" t="s">
        <v>206</v>
      </c>
      <c r="CA81" s="37" t="s">
        <v>57</v>
      </c>
      <c r="CB81" s="37" t="s">
        <v>86</v>
      </c>
      <c r="CC81" s="37" t="s">
        <v>46</v>
      </c>
      <c r="CD81" s="37" t="s">
        <v>70</v>
      </c>
      <c r="CE81" s="37" t="s">
        <v>47</v>
      </c>
      <c r="CF81" s="37" t="s">
        <v>14</v>
      </c>
      <c r="CG81" s="37" t="s">
        <v>58</v>
      </c>
      <c r="CH81" s="37" t="s">
        <v>59</v>
      </c>
      <c r="CI81" s="37" t="s">
        <v>78</v>
      </c>
      <c r="CJ81" s="37" t="s">
        <v>87</v>
      </c>
      <c r="CK81" s="37" t="s">
        <v>98</v>
      </c>
      <c r="CL81" s="37" t="s">
        <v>99</v>
      </c>
      <c r="CM81" s="37" t="s">
        <v>88</v>
      </c>
      <c r="CN81" s="37" t="s">
        <v>100</v>
      </c>
      <c r="CO81" s="37" t="s">
        <v>89</v>
      </c>
      <c r="CP81" s="37" t="s">
        <v>60</v>
      </c>
      <c r="CQ81" s="37" t="s">
        <v>23</v>
      </c>
      <c r="CR81" s="37" t="s">
        <v>36</v>
      </c>
      <c r="CS81" s="37" t="s">
        <v>48</v>
      </c>
      <c r="CT81" s="37" t="s">
        <v>24</v>
      </c>
      <c r="CU81" s="37" t="s">
        <v>25</v>
      </c>
    </row>
    <row r="82" spans="1:99">
      <c r="A82" s="37" t="s">
        <v>842</v>
      </c>
      <c r="B82" s="37" t="s">
        <v>861</v>
      </c>
      <c r="C82" s="37" t="s">
        <v>861</v>
      </c>
      <c r="D82" s="37" t="s">
        <v>861</v>
      </c>
      <c r="E82" s="37" t="s">
        <v>861</v>
      </c>
      <c r="F82" s="37" t="s">
        <v>861</v>
      </c>
      <c r="G82" s="37" t="s">
        <v>861</v>
      </c>
      <c r="H82" s="37" t="s">
        <v>861</v>
      </c>
      <c r="I82" s="37" t="s">
        <v>861</v>
      </c>
      <c r="J82" s="37" t="s">
        <v>861</v>
      </c>
      <c r="K82" s="37" t="s">
        <v>861</v>
      </c>
      <c r="L82" s="37" t="s">
        <v>861</v>
      </c>
      <c r="M82" s="37" t="s">
        <v>861</v>
      </c>
      <c r="N82" s="37" t="s">
        <v>861</v>
      </c>
      <c r="O82" s="37" t="s">
        <v>861</v>
      </c>
      <c r="P82" s="37" t="s">
        <v>861</v>
      </c>
      <c r="Q82" s="37" t="s">
        <v>861</v>
      </c>
      <c r="R82" s="37" t="s">
        <v>861</v>
      </c>
      <c r="S82" s="37" t="s">
        <v>861</v>
      </c>
      <c r="T82" s="37" t="s">
        <v>861</v>
      </c>
      <c r="U82" s="37" t="s">
        <v>861</v>
      </c>
      <c r="V82" s="37" t="s">
        <v>861</v>
      </c>
      <c r="W82" s="37" t="s">
        <v>861</v>
      </c>
      <c r="X82" s="37" t="s">
        <v>861</v>
      </c>
      <c r="Y82" s="37" t="s">
        <v>861</v>
      </c>
      <c r="Z82" s="37" t="s">
        <v>861</v>
      </c>
      <c r="AA82" s="37" t="s">
        <v>861</v>
      </c>
      <c r="AB82" s="37" t="s">
        <v>861</v>
      </c>
      <c r="AC82" s="37" t="s">
        <v>861</v>
      </c>
      <c r="AD82" s="37" t="s">
        <v>861</v>
      </c>
      <c r="AE82" s="37" t="s">
        <v>861</v>
      </c>
      <c r="AF82" s="37" t="s">
        <v>861</v>
      </c>
      <c r="AG82" s="37" t="s">
        <v>861</v>
      </c>
      <c r="AH82" s="37" t="s">
        <v>861</v>
      </c>
      <c r="AI82" s="37" t="s">
        <v>861</v>
      </c>
      <c r="AJ82" s="37" t="s">
        <v>861</v>
      </c>
      <c r="AK82" s="37" t="s">
        <v>861</v>
      </c>
      <c r="AL82" s="37" t="s">
        <v>861</v>
      </c>
      <c r="AM82" s="37" t="s">
        <v>861</v>
      </c>
      <c r="AN82" s="37" t="s">
        <v>861</v>
      </c>
      <c r="AO82" s="37" t="s">
        <v>861</v>
      </c>
      <c r="AP82" s="37" t="s">
        <v>861</v>
      </c>
      <c r="AQ82" s="37" t="s">
        <v>861</v>
      </c>
      <c r="AR82" s="37" t="s">
        <v>861</v>
      </c>
      <c r="AS82" s="37" t="s">
        <v>861</v>
      </c>
      <c r="AT82" s="37" t="s">
        <v>861</v>
      </c>
      <c r="AU82" s="37" t="s">
        <v>861</v>
      </c>
      <c r="AV82" s="37" t="s">
        <v>861</v>
      </c>
      <c r="AW82" s="37" t="s">
        <v>861</v>
      </c>
      <c r="AX82" s="37" t="s">
        <v>861</v>
      </c>
      <c r="AY82" s="37" t="s">
        <v>861</v>
      </c>
      <c r="AZ82" s="37" t="s">
        <v>861</v>
      </c>
      <c r="BA82" s="37" t="s">
        <v>861</v>
      </c>
      <c r="BB82" s="37" t="s">
        <v>861</v>
      </c>
      <c r="BC82" s="37" t="s">
        <v>861</v>
      </c>
      <c r="BD82" s="37" t="s">
        <v>861</v>
      </c>
      <c r="BE82" s="37" t="s">
        <v>861</v>
      </c>
      <c r="BF82" s="37" t="s">
        <v>861</v>
      </c>
      <c r="BG82" s="37" t="s">
        <v>861</v>
      </c>
      <c r="BH82" s="37" t="s">
        <v>861</v>
      </c>
      <c r="BI82" s="37" t="s">
        <v>861</v>
      </c>
      <c r="BJ82" s="37" t="s">
        <v>861</v>
      </c>
      <c r="BK82" s="37" t="s">
        <v>861</v>
      </c>
      <c r="BL82" s="37" t="s">
        <v>861</v>
      </c>
      <c r="BM82" s="37" t="s">
        <v>861</v>
      </c>
      <c r="BN82" s="37" t="s">
        <v>861</v>
      </c>
      <c r="BO82" s="37" t="s">
        <v>861</v>
      </c>
      <c r="BP82" s="37" t="s">
        <v>861</v>
      </c>
      <c r="BQ82" s="37" t="s">
        <v>861</v>
      </c>
      <c r="BR82" s="37" t="s">
        <v>861</v>
      </c>
      <c r="BS82" s="37" t="s">
        <v>861</v>
      </c>
      <c r="BT82" s="37" t="s">
        <v>861</v>
      </c>
      <c r="BU82" s="37" t="s">
        <v>861</v>
      </c>
      <c r="BV82" s="37" t="s">
        <v>861</v>
      </c>
      <c r="BW82" s="37" t="s">
        <v>861</v>
      </c>
      <c r="BX82" s="37" t="s">
        <v>861</v>
      </c>
      <c r="BY82" s="37" t="s">
        <v>861</v>
      </c>
      <c r="BZ82" s="37" t="s">
        <v>861</v>
      </c>
      <c r="CA82" s="37" t="s">
        <v>861</v>
      </c>
      <c r="CB82" s="37" t="s">
        <v>861</v>
      </c>
      <c r="CC82" s="37" t="s">
        <v>861</v>
      </c>
      <c r="CD82" s="37" t="s">
        <v>861</v>
      </c>
      <c r="CE82" s="37" t="s">
        <v>861</v>
      </c>
      <c r="CF82" s="37" t="s">
        <v>861</v>
      </c>
      <c r="CG82" s="37" t="s">
        <v>861</v>
      </c>
      <c r="CH82" s="37" t="s">
        <v>861</v>
      </c>
      <c r="CI82" s="37" t="s">
        <v>861</v>
      </c>
      <c r="CJ82" s="37" t="s">
        <v>861</v>
      </c>
      <c r="CK82" s="37" t="s">
        <v>861</v>
      </c>
      <c r="CL82" s="37" t="s">
        <v>861</v>
      </c>
      <c r="CM82" s="37" t="s">
        <v>861</v>
      </c>
      <c r="CN82" s="37" t="s">
        <v>861</v>
      </c>
      <c r="CO82" s="37" t="s">
        <v>861</v>
      </c>
      <c r="CP82" s="37" t="s">
        <v>861</v>
      </c>
      <c r="CQ82" s="37" t="s">
        <v>861</v>
      </c>
      <c r="CR82" s="37" t="s">
        <v>861</v>
      </c>
      <c r="CS82" s="37" t="s">
        <v>861</v>
      </c>
      <c r="CT82" s="37" t="s">
        <v>861</v>
      </c>
      <c r="CU82" s="37" t="s">
        <v>861</v>
      </c>
    </row>
    <row r="83" spans="1:99">
      <c r="A83" s="37" t="s">
        <v>843</v>
      </c>
      <c r="B83" s="37" t="s">
        <v>1</v>
      </c>
      <c r="C83" s="37" t="s">
        <v>1</v>
      </c>
      <c r="D83" s="37" t="s">
        <v>1</v>
      </c>
      <c r="E83" s="37" t="s">
        <v>1</v>
      </c>
      <c r="F83" s="37" t="s">
        <v>1</v>
      </c>
      <c r="G83" s="37" t="s">
        <v>1</v>
      </c>
      <c r="H83" s="37" t="s">
        <v>1</v>
      </c>
      <c r="I83" s="37" t="s">
        <v>1</v>
      </c>
      <c r="J83" s="37" t="s">
        <v>1</v>
      </c>
      <c r="K83" s="37" t="s">
        <v>1</v>
      </c>
      <c r="L83" s="37" t="s">
        <v>1</v>
      </c>
      <c r="M83" s="37" t="s">
        <v>1</v>
      </c>
      <c r="N83" s="37" t="s">
        <v>1</v>
      </c>
      <c r="O83" s="37" t="s">
        <v>1</v>
      </c>
      <c r="P83" s="37" t="s">
        <v>1</v>
      </c>
      <c r="Q83" s="37" t="s">
        <v>1</v>
      </c>
      <c r="R83" s="37" t="s">
        <v>1</v>
      </c>
      <c r="S83" s="37" t="s">
        <v>1</v>
      </c>
      <c r="T83" s="37" t="s">
        <v>1</v>
      </c>
      <c r="U83" s="37" t="s">
        <v>1</v>
      </c>
      <c r="V83" s="37" t="s">
        <v>1</v>
      </c>
      <c r="W83" s="37" t="s">
        <v>1</v>
      </c>
      <c r="X83" s="37" t="s">
        <v>1</v>
      </c>
      <c r="Y83" s="37" t="s">
        <v>1</v>
      </c>
      <c r="Z83" s="37" t="s">
        <v>1</v>
      </c>
      <c r="AA83" s="37" t="s">
        <v>1</v>
      </c>
      <c r="AB83" s="37" t="s">
        <v>1</v>
      </c>
      <c r="AC83" s="37" t="s">
        <v>1</v>
      </c>
      <c r="AD83" s="37" t="s">
        <v>1</v>
      </c>
      <c r="AE83" s="37" t="s">
        <v>1</v>
      </c>
      <c r="AF83" s="37" t="s">
        <v>1</v>
      </c>
      <c r="AG83" s="37" t="s">
        <v>1</v>
      </c>
      <c r="AH83" s="37" t="s">
        <v>1</v>
      </c>
      <c r="AI83" s="37" t="s">
        <v>1</v>
      </c>
      <c r="AJ83" s="37" t="s">
        <v>1</v>
      </c>
      <c r="AK83" s="37" t="s">
        <v>1</v>
      </c>
      <c r="AL83" s="37" t="s">
        <v>1</v>
      </c>
      <c r="AM83" s="37" t="s">
        <v>1</v>
      </c>
      <c r="AN83" s="37" t="s">
        <v>1</v>
      </c>
      <c r="AO83" s="37" t="s">
        <v>1</v>
      </c>
      <c r="AP83" s="37" t="s">
        <v>1</v>
      </c>
      <c r="AQ83" s="37" t="s">
        <v>1</v>
      </c>
      <c r="AR83" s="37" t="s">
        <v>1</v>
      </c>
      <c r="AS83" s="37" t="s">
        <v>1</v>
      </c>
      <c r="AT83" s="37" t="s">
        <v>1</v>
      </c>
      <c r="AU83" s="37" t="s">
        <v>1</v>
      </c>
      <c r="AV83" s="37" t="s">
        <v>1</v>
      </c>
      <c r="AW83" s="37" t="s">
        <v>1</v>
      </c>
      <c r="AX83" s="37" t="s">
        <v>1</v>
      </c>
      <c r="AY83" s="37" t="s">
        <v>1</v>
      </c>
      <c r="AZ83" s="37" t="s">
        <v>1</v>
      </c>
      <c r="BA83" s="37" t="s">
        <v>1</v>
      </c>
      <c r="BB83" s="37" t="s">
        <v>1</v>
      </c>
      <c r="BC83" s="37" t="s">
        <v>1</v>
      </c>
      <c r="BD83" s="37" t="s">
        <v>1</v>
      </c>
      <c r="BE83" s="37" t="s">
        <v>1</v>
      </c>
      <c r="BF83" s="37" t="s">
        <v>1</v>
      </c>
      <c r="BG83" s="37" t="s">
        <v>1</v>
      </c>
      <c r="BH83" s="37" t="s">
        <v>1</v>
      </c>
      <c r="BI83" s="37" t="s">
        <v>1</v>
      </c>
      <c r="BJ83" s="37" t="s">
        <v>1</v>
      </c>
      <c r="BK83" s="37" t="s">
        <v>1</v>
      </c>
      <c r="BL83" s="37" t="s">
        <v>1</v>
      </c>
      <c r="BM83" s="37" t="s">
        <v>1</v>
      </c>
      <c r="BN83" s="37" t="s">
        <v>1</v>
      </c>
      <c r="BO83" s="37" t="s">
        <v>1</v>
      </c>
      <c r="BP83" s="37" t="s">
        <v>1</v>
      </c>
      <c r="BQ83" s="37" t="s">
        <v>1</v>
      </c>
      <c r="BR83" s="37" t="s">
        <v>1</v>
      </c>
      <c r="BS83" s="37" t="s">
        <v>1</v>
      </c>
      <c r="BT83" s="37" t="s">
        <v>1</v>
      </c>
      <c r="BU83" s="37" t="s">
        <v>1</v>
      </c>
      <c r="BV83" s="37" t="s">
        <v>1</v>
      </c>
      <c r="BW83" s="37" t="s">
        <v>1</v>
      </c>
      <c r="BX83" s="37" t="s">
        <v>1</v>
      </c>
      <c r="BY83" s="37" t="s">
        <v>1</v>
      </c>
      <c r="BZ83" s="37" t="s">
        <v>1</v>
      </c>
      <c r="CA83" s="37" t="s">
        <v>1</v>
      </c>
      <c r="CB83" s="37" t="s">
        <v>1</v>
      </c>
      <c r="CC83" s="37" t="s">
        <v>1</v>
      </c>
      <c r="CD83" s="37" t="s">
        <v>1</v>
      </c>
      <c r="CE83" s="37" t="s">
        <v>1</v>
      </c>
      <c r="CF83" s="37" t="s">
        <v>1</v>
      </c>
      <c r="CG83" s="37" t="s">
        <v>1</v>
      </c>
      <c r="CH83" s="37" t="s">
        <v>1</v>
      </c>
      <c r="CI83" s="37" t="s">
        <v>1</v>
      </c>
      <c r="CJ83" s="37" t="s">
        <v>1</v>
      </c>
      <c r="CK83" s="37" t="s">
        <v>1</v>
      </c>
      <c r="CL83" s="37" t="s">
        <v>1</v>
      </c>
      <c r="CM83" s="37" t="s">
        <v>1</v>
      </c>
      <c r="CN83" s="37" t="s">
        <v>1</v>
      </c>
      <c r="CO83" s="37" t="s">
        <v>1</v>
      </c>
      <c r="CP83" s="37" t="s">
        <v>1</v>
      </c>
      <c r="CQ83" s="37" t="s">
        <v>1</v>
      </c>
      <c r="CR83" s="37" t="s">
        <v>1</v>
      </c>
      <c r="CS83" s="37" t="s">
        <v>1</v>
      </c>
      <c r="CT83" s="37" t="s">
        <v>1</v>
      </c>
      <c r="CU83" s="37" t="s">
        <v>1</v>
      </c>
    </row>
    <row r="84" spans="1:99">
      <c r="A84" s="37" t="s">
        <v>844</v>
      </c>
      <c r="B84" s="37" t="s">
        <v>853</v>
      </c>
      <c r="C84" s="37" t="s">
        <v>853</v>
      </c>
      <c r="D84" s="37" t="s">
        <v>853</v>
      </c>
      <c r="E84" s="37" t="s">
        <v>853</v>
      </c>
      <c r="F84" s="37" t="s">
        <v>853</v>
      </c>
      <c r="G84" s="37" t="s">
        <v>853</v>
      </c>
      <c r="H84" s="37" t="s">
        <v>853</v>
      </c>
      <c r="I84" s="37" t="s">
        <v>853</v>
      </c>
      <c r="J84" s="37" t="s">
        <v>853</v>
      </c>
      <c r="K84" s="37" t="s">
        <v>853</v>
      </c>
      <c r="L84" s="37" t="s">
        <v>853</v>
      </c>
      <c r="M84" s="37" t="s">
        <v>853</v>
      </c>
      <c r="N84" s="37" t="s">
        <v>853</v>
      </c>
      <c r="O84" s="37" t="s">
        <v>853</v>
      </c>
      <c r="P84" s="37" t="s">
        <v>853</v>
      </c>
      <c r="Q84" s="37" t="s">
        <v>853</v>
      </c>
      <c r="R84" s="37" t="s">
        <v>853</v>
      </c>
      <c r="S84" s="37" t="s">
        <v>853</v>
      </c>
      <c r="T84" s="37" t="s">
        <v>853</v>
      </c>
      <c r="U84" s="37" t="s">
        <v>853</v>
      </c>
      <c r="V84" s="37" t="s">
        <v>853</v>
      </c>
      <c r="W84" s="37" t="s">
        <v>853</v>
      </c>
      <c r="X84" s="37" t="s">
        <v>853</v>
      </c>
      <c r="Y84" s="37" t="s">
        <v>853</v>
      </c>
      <c r="Z84" s="37" t="s">
        <v>853</v>
      </c>
      <c r="AA84" s="37" t="s">
        <v>853</v>
      </c>
      <c r="AB84" s="37" t="s">
        <v>853</v>
      </c>
      <c r="AC84" s="37" t="s">
        <v>853</v>
      </c>
      <c r="AD84" s="37" t="s">
        <v>853</v>
      </c>
      <c r="AE84" s="37" t="s">
        <v>853</v>
      </c>
      <c r="AF84" s="37" t="s">
        <v>853</v>
      </c>
      <c r="AG84" s="37" t="s">
        <v>853</v>
      </c>
      <c r="AH84" s="37" t="s">
        <v>853</v>
      </c>
      <c r="AI84" s="37" t="s">
        <v>853</v>
      </c>
      <c r="AJ84" s="37" t="s">
        <v>853</v>
      </c>
      <c r="AK84" s="37" t="s">
        <v>853</v>
      </c>
      <c r="AL84" s="37" t="s">
        <v>853</v>
      </c>
      <c r="AM84" s="37" t="s">
        <v>853</v>
      </c>
      <c r="AN84" s="37" t="s">
        <v>853</v>
      </c>
      <c r="AO84" s="37" t="s">
        <v>853</v>
      </c>
      <c r="AP84" s="37" t="s">
        <v>853</v>
      </c>
      <c r="AQ84" s="37" t="s">
        <v>853</v>
      </c>
      <c r="AR84" s="37" t="s">
        <v>853</v>
      </c>
      <c r="AS84" s="37" t="s">
        <v>853</v>
      </c>
      <c r="AT84" s="37" t="s">
        <v>853</v>
      </c>
      <c r="AU84" s="37" t="s">
        <v>853</v>
      </c>
      <c r="AV84" s="37" t="s">
        <v>853</v>
      </c>
      <c r="AW84" s="37" t="s">
        <v>853</v>
      </c>
      <c r="AX84" s="37" t="s">
        <v>853</v>
      </c>
      <c r="AY84" s="37" t="s">
        <v>853</v>
      </c>
      <c r="AZ84" s="37" t="s">
        <v>853</v>
      </c>
      <c r="BA84" s="37" t="s">
        <v>853</v>
      </c>
      <c r="BB84" s="37" t="s">
        <v>853</v>
      </c>
      <c r="BC84" s="37" t="s">
        <v>853</v>
      </c>
      <c r="BD84" s="37" t="s">
        <v>853</v>
      </c>
      <c r="BE84" s="37" t="s">
        <v>853</v>
      </c>
      <c r="BF84" s="37" t="s">
        <v>853</v>
      </c>
      <c r="BG84" s="37" t="s">
        <v>853</v>
      </c>
      <c r="BH84" s="37" t="s">
        <v>853</v>
      </c>
      <c r="BI84" s="37" t="s">
        <v>853</v>
      </c>
      <c r="BJ84" s="37" t="s">
        <v>853</v>
      </c>
      <c r="BK84" s="37" t="s">
        <v>853</v>
      </c>
      <c r="BL84" s="37" t="s">
        <v>853</v>
      </c>
      <c r="BM84" s="37" t="s">
        <v>853</v>
      </c>
      <c r="BN84" s="37" t="s">
        <v>853</v>
      </c>
      <c r="BO84" s="37" t="s">
        <v>853</v>
      </c>
      <c r="BP84" s="37" t="s">
        <v>853</v>
      </c>
      <c r="BQ84" s="37" t="s">
        <v>853</v>
      </c>
      <c r="BR84" s="37" t="s">
        <v>853</v>
      </c>
      <c r="BS84" s="37" t="s">
        <v>853</v>
      </c>
      <c r="BT84" s="37" t="s">
        <v>853</v>
      </c>
      <c r="BU84" s="37" t="s">
        <v>853</v>
      </c>
      <c r="BV84" s="37" t="s">
        <v>853</v>
      </c>
      <c r="BW84" s="37" t="s">
        <v>853</v>
      </c>
      <c r="BX84" s="37" t="s">
        <v>853</v>
      </c>
      <c r="BY84" s="37" t="s">
        <v>853</v>
      </c>
      <c r="BZ84" s="37" t="s">
        <v>853</v>
      </c>
      <c r="CA84" s="37" t="s">
        <v>853</v>
      </c>
      <c r="CB84" s="37" t="s">
        <v>853</v>
      </c>
      <c r="CC84" s="37" t="s">
        <v>853</v>
      </c>
      <c r="CD84" s="37" t="s">
        <v>853</v>
      </c>
      <c r="CE84" s="37" t="s">
        <v>853</v>
      </c>
      <c r="CF84" s="37" t="s">
        <v>853</v>
      </c>
      <c r="CG84" s="37" t="s">
        <v>853</v>
      </c>
      <c r="CH84" s="37" t="s">
        <v>853</v>
      </c>
      <c r="CI84" s="37" t="s">
        <v>853</v>
      </c>
      <c r="CJ84" s="37" t="s">
        <v>853</v>
      </c>
      <c r="CK84" s="37" t="s">
        <v>853</v>
      </c>
      <c r="CL84" s="37" t="s">
        <v>853</v>
      </c>
      <c r="CM84" s="37" t="s">
        <v>853</v>
      </c>
      <c r="CN84" s="37" t="s">
        <v>853</v>
      </c>
      <c r="CO84" s="37" t="s">
        <v>853</v>
      </c>
      <c r="CP84" s="37" t="s">
        <v>853</v>
      </c>
      <c r="CQ84" s="37" t="s">
        <v>853</v>
      </c>
      <c r="CR84" s="37" t="s">
        <v>853</v>
      </c>
      <c r="CS84" s="37" t="s">
        <v>853</v>
      </c>
      <c r="CT84" s="37" t="s">
        <v>853</v>
      </c>
      <c r="CU84" s="37" t="s">
        <v>853</v>
      </c>
    </row>
    <row r="85" spans="1:99">
      <c r="A85" s="37" t="s">
        <v>845</v>
      </c>
      <c r="B85" s="37" t="s">
        <v>854</v>
      </c>
      <c r="C85" s="37" t="s">
        <v>854</v>
      </c>
      <c r="D85" s="37" t="s">
        <v>854</v>
      </c>
      <c r="E85" s="37" t="s">
        <v>854</v>
      </c>
      <c r="F85" s="37" t="s">
        <v>854</v>
      </c>
      <c r="G85" s="37" t="s">
        <v>854</v>
      </c>
      <c r="H85" s="37" t="s">
        <v>854</v>
      </c>
      <c r="I85" s="37" t="s">
        <v>854</v>
      </c>
      <c r="J85" s="37" t="s">
        <v>854</v>
      </c>
      <c r="K85" s="37" t="s">
        <v>854</v>
      </c>
      <c r="L85" s="37" t="s">
        <v>854</v>
      </c>
      <c r="M85" s="37" t="s">
        <v>854</v>
      </c>
      <c r="N85" s="37" t="s">
        <v>854</v>
      </c>
      <c r="O85" s="37" t="s">
        <v>854</v>
      </c>
      <c r="P85" s="37" t="s">
        <v>854</v>
      </c>
      <c r="Q85" s="37" t="s">
        <v>854</v>
      </c>
      <c r="R85" s="37" t="s">
        <v>854</v>
      </c>
      <c r="S85" s="37" t="s">
        <v>854</v>
      </c>
      <c r="T85" s="37" t="s">
        <v>854</v>
      </c>
      <c r="U85" s="37" t="s">
        <v>854</v>
      </c>
      <c r="V85" s="37" t="s">
        <v>854</v>
      </c>
      <c r="W85" s="37" t="s">
        <v>854</v>
      </c>
      <c r="X85" s="37" t="s">
        <v>854</v>
      </c>
      <c r="Y85" s="37" t="s">
        <v>854</v>
      </c>
      <c r="Z85" s="37" t="s">
        <v>854</v>
      </c>
      <c r="AA85" s="37" t="s">
        <v>854</v>
      </c>
      <c r="AB85" s="37" t="s">
        <v>854</v>
      </c>
      <c r="AC85" s="37" t="s">
        <v>854</v>
      </c>
      <c r="AD85" s="37" t="s">
        <v>854</v>
      </c>
      <c r="AE85" s="37" t="s">
        <v>854</v>
      </c>
      <c r="AF85" s="37" t="s">
        <v>854</v>
      </c>
      <c r="AG85" s="37" t="s">
        <v>854</v>
      </c>
      <c r="AH85" s="37" t="s">
        <v>854</v>
      </c>
      <c r="AI85" s="37" t="s">
        <v>854</v>
      </c>
      <c r="AJ85" s="37" t="s">
        <v>854</v>
      </c>
      <c r="AK85" s="37" t="s">
        <v>854</v>
      </c>
      <c r="AL85" s="37" t="s">
        <v>854</v>
      </c>
      <c r="AM85" s="37" t="s">
        <v>854</v>
      </c>
      <c r="AN85" s="37" t="s">
        <v>854</v>
      </c>
      <c r="AO85" s="37" t="s">
        <v>854</v>
      </c>
      <c r="AP85" s="37" t="s">
        <v>854</v>
      </c>
      <c r="AQ85" s="37" t="s">
        <v>854</v>
      </c>
      <c r="AR85" s="37" t="s">
        <v>854</v>
      </c>
      <c r="AS85" s="37" t="s">
        <v>854</v>
      </c>
      <c r="AT85" s="37" t="s">
        <v>854</v>
      </c>
      <c r="AU85" s="37" t="s">
        <v>854</v>
      </c>
      <c r="AV85" s="37" t="s">
        <v>854</v>
      </c>
      <c r="AW85" s="37" t="s">
        <v>854</v>
      </c>
      <c r="AX85" s="37" t="s">
        <v>854</v>
      </c>
      <c r="AY85" s="37" t="s">
        <v>854</v>
      </c>
      <c r="AZ85" s="37" t="s">
        <v>854</v>
      </c>
      <c r="BA85" s="37" t="s">
        <v>854</v>
      </c>
      <c r="BB85" s="37" t="s">
        <v>854</v>
      </c>
      <c r="BC85" s="37" t="s">
        <v>854</v>
      </c>
      <c r="BD85" s="37" t="s">
        <v>854</v>
      </c>
      <c r="BE85" s="37" t="s">
        <v>854</v>
      </c>
      <c r="BF85" s="37" t="s">
        <v>854</v>
      </c>
      <c r="BG85" s="37" t="s">
        <v>854</v>
      </c>
      <c r="BH85" s="37" t="s">
        <v>854</v>
      </c>
      <c r="BI85" s="37" t="s">
        <v>854</v>
      </c>
      <c r="BJ85" s="37" t="s">
        <v>854</v>
      </c>
      <c r="BK85" s="37" t="s">
        <v>854</v>
      </c>
      <c r="BL85" s="37" t="s">
        <v>854</v>
      </c>
      <c r="BM85" s="37" t="s">
        <v>854</v>
      </c>
      <c r="BN85" s="37" t="s">
        <v>854</v>
      </c>
      <c r="BO85" s="37" t="s">
        <v>854</v>
      </c>
      <c r="BP85" s="37" t="s">
        <v>854</v>
      </c>
      <c r="BQ85" s="37" t="s">
        <v>854</v>
      </c>
      <c r="BR85" s="37" t="s">
        <v>854</v>
      </c>
      <c r="BS85" s="37" t="s">
        <v>854</v>
      </c>
      <c r="BT85" s="37" t="s">
        <v>854</v>
      </c>
      <c r="BU85" s="37" t="s">
        <v>854</v>
      </c>
      <c r="BV85" s="37" t="s">
        <v>854</v>
      </c>
      <c r="BW85" s="37" t="s">
        <v>854</v>
      </c>
      <c r="BX85" s="37" t="s">
        <v>854</v>
      </c>
      <c r="BY85" s="37" t="s">
        <v>854</v>
      </c>
      <c r="BZ85" s="37" t="s">
        <v>854</v>
      </c>
      <c r="CA85" s="37" t="s">
        <v>854</v>
      </c>
      <c r="CB85" s="37" t="s">
        <v>854</v>
      </c>
      <c r="CC85" s="37" t="s">
        <v>854</v>
      </c>
      <c r="CD85" s="37" t="s">
        <v>854</v>
      </c>
      <c r="CE85" s="37" t="s">
        <v>854</v>
      </c>
      <c r="CF85" s="37" t="s">
        <v>854</v>
      </c>
      <c r="CG85" s="37" t="s">
        <v>854</v>
      </c>
      <c r="CH85" s="37" t="s">
        <v>854</v>
      </c>
      <c r="CI85" s="37" t="s">
        <v>854</v>
      </c>
      <c r="CJ85" s="37" t="s">
        <v>854</v>
      </c>
      <c r="CK85" s="37" t="s">
        <v>854</v>
      </c>
      <c r="CL85" s="37" t="s">
        <v>854</v>
      </c>
      <c r="CM85" s="37" t="s">
        <v>854</v>
      </c>
      <c r="CN85" s="37" t="s">
        <v>854</v>
      </c>
      <c r="CO85" s="37" t="s">
        <v>854</v>
      </c>
      <c r="CP85" s="37" t="s">
        <v>854</v>
      </c>
      <c r="CQ85" s="37" t="s">
        <v>854</v>
      </c>
      <c r="CR85" s="37" t="s">
        <v>854</v>
      </c>
      <c r="CS85" s="37" t="s">
        <v>854</v>
      </c>
      <c r="CT85" s="37" t="s">
        <v>854</v>
      </c>
      <c r="CU85" s="37" t="s">
        <v>854</v>
      </c>
    </row>
    <row r="86" spans="1:99">
      <c r="A86" s="37" t="s">
        <v>846</v>
      </c>
      <c r="B86" s="37">
        <v>51</v>
      </c>
      <c r="C86" s="37">
        <v>51</v>
      </c>
      <c r="D86" s="37">
        <v>46</v>
      </c>
      <c r="E86" s="37">
        <v>42</v>
      </c>
      <c r="F86" s="37">
        <v>55</v>
      </c>
      <c r="G86" s="37">
        <v>53</v>
      </c>
      <c r="H86" s="37">
        <v>47</v>
      </c>
      <c r="I86" s="37">
        <v>52</v>
      </c>
      <c r="J86" s="37">
        <v>50</v>
      </c>
      <c r="K86" s="37">
        <v>44</v>
      </c>
      <c r="L86" s="37">
        <v>53</v>
      </c>
      <c r="M86" s="37">
        <v>48</v>
      </c>
      <c r="N86" s="37">
        <v>45</v>
      </c>
      <c r="O86" s="37">
        <v>55</v>
      </c>
      <c r="P86" s="37">
        <v>54</v>
      </c>
      <c r="Q86" s="37">
        <v>53</v>
      </c>
      <c r="R86" s="37">
        <v>47</v>
      </c>
      <c r="S86" s="37">
        <v>55</v>
      </c>
      <c r="T86" s="37">
        <v>46</v>
      </c>
      <c r="U86" s="37">
        <v>37</v>
      </c>
      <c r="V86" s="37">
        <v>50</v>
      </c>
      <c r="W86" s="37">
        <v>48</v>
      </c>
      <c r="X86" s="37">
        <v>52</v>
      </c>
      <c r="Y86" s="37">
        <v>53</v>
      </c>
      <c r="Z86" s="37">
        <v>54</v>
      </c>
      <c r="AA86" s="37">
        <v>40</v>
      </c>
      <c r="AB86" s="37">
        <v>44</v>
      </c>
      <c r="AC86" s="37">
        <v>49</v>
      </c>
      <c r="AD86" s="37">
        <v>50</v>
      </c>
      <c r="AE86" s="37">
        <v>49</v>
      </c>
      <c r="AF86" s="37">
        <v>50</v>
      </c>
      <c r="AG86" s="37">
        <v>50</v>
      </c>
      <c r="AH86" s="37">
        <v>42</v>
      </c>
      <c r="AI86" s="37">
        <v>48</v>
      </c>
      <c r="AJ86" s="37">
        <v>49</v>
      </c>
      <c r="AK86" s="37">
        <v>56</v>
      </c>
      <c r="AL86" s="37">
        <v>53</v>
      </c>
      <c r="AM86" s="37">
        <v>49</v>
      </c>
      <c r="AN86" s="37">
        <v>48</v>
      </c>
      <c r="AO86" s="37">
        <v>44</v>
      </c>
      <c r="AP86" s="37">
        <v>50</v>
      </c>
      <c r="AQ86" s="37">
        <v>43</v>
      </c>
      <c r="AR86" s="37">
        <v>51</v>
      </c>
      <c r="AS86" s="37">
        <v>52</v>
      </c>
      <c r="AT86" s="37">
        <v>43</v>
      </c>
      <c r="AU86" s="37">
        <v>53</v>
      </c>
      <c r="AV86" s="37">
        <v>53</v>
      </c>
      <c r="AW86" s="37">
        <v>53</v>
      </c>
      <c r="AX86" s="37">
        <v>53</v>
      </c>
      <c r="AY86" s="37">
        <v>56</v>
      </c>
      <c r="AZ86" s="37">
        <v>51</v>
      </c>
      <c r="BA86" s="37">
        <v>51</v>
      </c>
      <c r="BB86" s="37">
        <v>50</v>
      </c>
      <c r="BC86" s="37">
        <v>54</v>
      </c>
      <c r="BD86" s="37">
        <v>52</v>
      </c>
      <c r="BE86" s="37">
        <v>48</v>
      </c>
      <c r="BF86" s="37">
        <v>50</v>
      </c>
      <c r="BG86" s="37">
        <v>51</v>
      </c>
      <c r="BH86" s="37">
        <v>38</v>
      </c>
      <c r="BI86" s="37">
        <v>53</v>
      </c>
      <c r="BJ86" s="37">
        <v>49</v>
      </c>
      <c r="BK86" s="37">
        <v>56</v>
      </c>
      <c r="BL86" s="37">
        <v>52</v>
      </c>
      <c r="BM86" s="37">
        <v>54</v>
      </c>
      <c r="BN86" s="37">
        <v>54</v>
      </c>
      <c r="BO86" s="37">
        <v>45</v>
      </c>
      <c r="BP86" s="37">
        <v>53</v>
      </c>
      <c r="BQ86" s="37">
        <v>46</v>
      </c>
      <c r="BR86" s="37">
        <v>56</v>
      </c>
      <c r="BS86" s="37">
        <v>51</v>
      </c>
      <c r="BT86" s="37">
        <v>50</v>
      </c>
      <c r="BU86" s="37">
        <v>53</v>
      </c>
      <c r="BV86" s="37">
        <v>50</v>
      </c>
      <c r="BW86" s="37">
        <v>55</v>
      </c>
      <c r="BX86" s="37">
        <v>50</v>
      </c>
      <c r="BY86" s="37">
        <v>53</v>
      </c>
      <c r="BZ86" s="37">
        <v>53</v>
      </c>
      <c r="CA86" s="37">
        <v>57</v>
      </c>
      <c r="CB86" s="37">
        <v>45</v>
      </c>
      <c r="CC86" s="37">
        <v>50</v>
      </c>
      <c r="CD86" s="37">
        <v>54</v>
      </c>
      <c r="CE86" s="37">
        <v>55</v>
      </c>
      <c r="CF86" s="37">
        <v>54</v>
      </c>
      <c r="CG86" s="37">
        <v>52</v>
      </c>
      <c r="CH86" s="37">
        <v>54</v>
      </c>
      <c r="CI86" s="37">
        <v>45</v>
      </c>
      <c r="CJ86" s="37">
        <v>51</v>
      </c>
      <c r="CK86" s="37">
        <v>46</v>
      </c>
      <c r="CL86" s="37">
        <v>46</v>
      </c>
      <c r="CM86" s="37">
        <v>51</v>
      </c>
      <c r="CN86" s="37">
        <v>53</v>
      </c>
      <c r="CO86" s="37">
        <v>33</v>
      </c>
      <c r="CP86" s="37">
        <v>46</v>
      </c>
      <c r="CQ86" s="37">
        <v>50</v>
      </c>
      <c r="CR86" s="37">
        <v>43</v>
      </c>
      <c r="CS86" s="37">
        <v>50</v>
      </c>
      <c r="CT86" s="37">
        <v>42</v>
      </c>
      <c r="CU86" s="37">
        <v>52</v>
      </c>
    </row>
    <row r="87" spans="1:99">
      <c r="A87" s="37" t="s">
        <v>847</v>
      </c>
      <c r="B87" s="37">
        <v>48</v>
      </c>
      <c r="C87" s="37">
        <v>47</v>
      </c>
      <c r="D87" s="37">
        <v>52</v>
      </c>
      <c r="E87" s="37">
        <v>42</v>
      </c>
      <c r="F87" s="37">
        <v>55</v>
      </c>
      <c r="G87" s="37">
        <v>53</v>
      </c>
      <c r="H87" s="37">
        <v>52</v>
      </c>
      <c r="I87" s="37">
        <v>46</v>
      </c>
      <c r="J87" s="37">
        <v>52</v>
      </c>
      <c r="K87" s="37">
        <v>50</v>
      </c>
      <c r="L87" s="37">
        <v>50</v>
      </c>
      <c r="M87" s="37">
        <v>54</v>
      </c>
      <c r="N87" s="37">
        <v>47</v>
      </c>
      <c r="O87" s="37">
        <v>53</v>
      </c>
      <c r="P87" s="37">
        <v>53</v>
      </c>
      <c r="Q87" s="37">
        <v>53</v>
      </c>
      <c r="R87" s="37">
        <v>51</v>
      </c>
      <c r="S87" s="37">
        <v>55</v>
      </c>
      <c r="T87" s="37">
        <v>54</v>
      </c>
      <c r="U87" s="37">
        <v>41</v>
      </c>
      <c r="V87" s="37">
        <v>53</v>
      </c>
      <c r="W87" s="37">
        <v>56</v>
      </c>
      <c r="X87" s="37">
        <v>51</v>
      </c>
      <c r="Y87" s="37">
        <v>57</v>
      </c>
      <c r="Z87" s="37">
        <v>50</v>
      </c>
      <c r="AA87" s="37">
        <v>46</v>
      </c>
      <c r="AB87" s="37">
        <v>42</v>
      </c>
      <c r="AC87" s="37">
        <v>56</v>
      </c>
      <c r="AD87" s="37">
        <v>51</v>
      </c>
      <c r="AE87" s="37">
        <v>50</v>
      </c>
      <c r="AF87" s="37">
        <v>53</v>
      </c>
      <c r="AG87" s="37">
        <v>51</v>
      </c>
      <c r="AH87" s="37">
        <v>52</v>
      </c>
      <c r="AI87" s="37">
        <v>53</v>
      </c>
      <c r="AJ87" s="37">
        <v>50</v>
      </c>
      <c r="AK87" s="37">
        <v>46</v>
      </c>
      <c r="AL87" s="37">
        <v>48</v>
      </c>
      <c r="AM87" s="37">
        <v>59</v>
      </c>
      <c r="AN87" s="37">
        <v>50</v>
      </c>
      <c r="AO87" s="37">
        <v>48</v>
      </c>
      <c r="AP87" s="37">
        <v>51</v>
      </c>
      <c r="AQ87" s="37">
        <v>55</v>
      </c>
      <c r="AR87" s="37">
        <v>48</v>
      </c>
      <c r="AS87" s="37">
        <v>49</v>
      </c>
      <c r="AT87" s="37">
        <v>55</v>
      </c>
      <c r="AU87" s="37">
        <v>45</v>
      </c>
      <c r="AV87" s="37">
        <v>55</v>
      </c>
      <c r="AW87" s="37">
        <v>52</v>
      </c>
      <c r="AX87" s="37">
        <v>52</v>
      </c>
      <c r="AY87" s="37">
        <v>47</v>
      </c>
      <c r="AZ87" s="37">
        <v>46</v>
      </c>
      <c r="BA87" s="37">
        <v>49</v>
      </c>
      <c r="BB87" s="37">
        <v>52</v>
      </c>
      <c r="BC87" s="37">
        <v>45</v>
      </c>
      <c r="BD87" s="37">
        <v>53</v>
      </c>
      <c r="BE87" s="37">
        <v>49</v>
      </c>
      <c r="BF87" s="37">
        <v>54</v>
      </c>
      <c r="BG87" s="37">
        <v>47</v>
      </c>
      <c r="BH87" s="37">
        <v>41</v>
      </c>
      <c r="BI87" s="37">
        <v>55</v>
      </c>
      <c r="BJ87" s="37">
        <v>48</v>
      </c>
      <c r="BK87" s="37">
        <v>46</v>
      </c>
      <c r="BL87" s="37">
        <v>45</v>
      </c>
      <c r="BM87" s="37">
        <v>57</v>
      </c>
      <c r="BN87" s="37">
        <v>50</v>
      </c>
      <c r="BO87" s="37">
        <v>54</v>
      </c>
      <c r="BP87" s="37">
        <v>49</v>
      </c>
      <c r="BQ87" s="37">
        <v>44</v>
      </c>
      <c r="BR87" s="37">
        <v>49</v>
      </c>
      <c r="BS87" s="37">
        <v>49</v>
      </c>
      <c r="BT87" s="37">
        <v>52</v>
      </c>
      <c r="BU87" s="37">
        <v>47</v>
      </c>
      <c r="BV87" s="37">
        <v>48</v>
      </c>
      <c r="BW87" s="37">
        <v>55</v>
      </c>
      <c r="BX87" s="37">
        <v>46</v>
      </c>
      <c r="BY87" s="37">
        <v>44</v>
      </c>
      <c r="BZ87" s="37">
        <v>52</v>
      </c>
      <c r="CA87" s="37">
        <v>51</v>
      </c>
      <c r="CB87" s="37">
        <v>43</v>
      </c>
      <c r="CC87" s="37">
        <v>54</v>
      </c>
      <c r="CD87" s="37">
        <v>52</v>
      </c>
      <c r="CE87" s="37">
        <v>55</v>
      </c>
      <c r="CF87" s="37">
        <v>57</v>
      </c>
      <c r="CG87" s="37">
        <v>48</v>
      </c>
      <c r="CH87" s="37">
        <v>55</v>
      </c>
      <c r="CI87" s="37">
        <v>46</v>
      </c>
      <c r="CJ87" s="37">
        <v>48</v>
      </c>
      <c r="CK87" s="37">
        <v>47</v>
      </c>
      <c r="CL87" s="37">
        <v>44</v>
      </c>
      <c r="CM87" s="37">
        <v>47</v>
      </c>
      <c r="CN87" s="37">
        <v>46</v>
      </c>
      <c r="CO87" s="37">
        <v>42</v>
      </c>
      <c r="CP87" s="37">
        <v>45</v>
      </c>
      <c r="CQ87" s="37">
        <v>51</v>
      </c>
      <c r="CR87" s="37">
        <v>55</v>
      </c>
      <c r="CS87" s="37">
        <v>50</v>
      </c>
      <c r="CT87" s="37">
        <v>53</v>
      </c>
      <c r="CU87" s="37">
        <v>42</v>
      </c>
    </row>
    <row r="88" spans="1:99">
      <c r="A88" s="37" t="s">
        <v>848</v>
      </c>
      <c r="B88" s="37">
        <v>50</v>
      </c>
      <c r="C88" s="37">
        <v>46</v>
      </c>
      <c r="D88" s="37">
        <v>52</v>
      </c>
      <c r="E88" s="37">
        <v>43</v>
      </c>
      <c r="F88" s="37">
        <v>55</v>
      </c>
      <c r="G88" s="37">
        <v>57</v>
      </c>
      <c r="H88" s="37">
        <v>55</v>
      </c>
      <c r="I88" s="37">
        <v>51</v>
      </c>
      <c r="J88" s="37">
        <v>56</v>
      </c>
      <c r="K88" s="37">
        <v>55</v>
      </c>
      <c r="L88" s="37">
        <v>49</v>
      </c>
      <c r="M88" s="37">
        <v>55</v>
      </c>
      <c r="N88" s="37">
        <v>51</v>
      </c>
      <c r="O88" s="37">
        <v>52</v>
      </c>
      <c r="P88" s="37">
        <v>52</v>
      </c>
      <c r="Q88" s="37">
        <v>62</v>
      </c>
      <c r="R88" s="37">
        <v>47</v>
      </c>
      <c r="S88" s="37">
        <v>52</v>
      </c>
      <c r="T88" s="37">
        <v>51</v>
      </c>
      <c r="U88" s="37">
        <v>41</v>
      </c>
      <c r="V88" s="37">
        <v>52</v>
      </c>
      <c r="W88" s="37">
        <v>59</v>
      </c>
      <c r="X88" s="37">
        <v>61</v>
      </c>
      <c r="Y88" s="37">
        <v>53</v>
      </c>
      <c r="Z88" s="37">
        <v>52</v>
      </c>
      <c r="AA88" s="37">
        <v>32</v>
      </c>
      <c r="AB88" s="37">
        <v>43</v>
      </c>
      <c r="AC88" s="37">
        <v>57</v>
      </c>
      <c r="AD88" s="37">
        <v>52</v>
      </c>
      <c r="AE88" s="37">
        <v>48</v>
      </c>
      <c r="AF88" s="37">
        <v>59</v>
      </c>
      <c r="AG88" s="37">
        <v>49</v>
      </c>
      <c r="AH88" s="37">
        <v>58</v>
      </c>
      <c r="AI88" s="37">
        <v>52</v>
      </c>
      <c r="AJ88" s="37">
        <v>52</v>
      </c>
      <c r="AK88" s="37">
        <v>38</v>
      </c>
      <c r="AL88" s="37">
        <v>51</v>
      </c>
      <c r="AM88" s="37">
        <v>59</v>
      </c>
      <c r="AN88" s="37">
        <v>53</v>
      </c>
      <c r="AO88" s="37">
        <v>52</v>
      </c>
      <c r="AP88" s="37">
        <v>50</v>
      </c>
      <c r="AQ88" s="37">
        <v>56</v>
      </c>
      <c r="AR88" s="37">
        <v>44</v>
      </c>
      <c r="AS88" s="37">
        <v>43</v>
      </c>
      <c r="AT88" s="37">
        <v>51</v>
      </c>
      <c r="AU88" s="37">
        <v>51</v>
      </c>
      <c r="AV88" s="37">
        <v>53</v>
      </c>
      <c r="AW88" s="37">
        <v>55</v>
      </c>
      <c r="AX88" s="37">
        <v>56</v>
      </c>
      <c r="AY88" s="37">
        <v>54</v>
      </c>
      <c r="AZ88" s="37">
        <v>42</v>
      </c>
      <c r="BA88" s="37">
        <v>55</v>
      </c>
      <c r="BB88" s="37">
        <v>60</v>
      </c>
      <c r="BC88" s="37">
        <v>50</v>
      </c>
      <c r="BD88" s="37">
        <v>49</v>
      </c>
      <c r="BE88" s="37">
        <v>40</v>
      </c>
      <c r="BF88" s="37">
        <v>57</v>
      </c>
      <c r="BG88" s="37">
        <v>51</v>
      </c>
      <c r="BH88" s="37">
        <v>43</v>
      </c>
      <c r="BI88" s="37">
        <v>53</v>
      </c>
      <c r="BJ88" s="37">
        <v>46</v>
      </c>
      <c r="BK88" s="37">
        <v>51</v>
      </c>
      <c r="BL88" s="37">
        <v>48</v>
      </c>
      <c r="BM88" s="37">
        <v>57</v>
      </c>
      <c r="BN88" s="37">
        <v>43</v>
      </c>
      <c r="BO88" s="37">
        <v>51</v>
      </c>
      <c r="BP88" s="37">
        <v>44</v>
      </c>
      <c r="BQ88" s="37">
        <v>42</v>
      </c>
      <c r="BR88" s="37">
        <v>45</v>
      </c>
      <c r="BS88" s="37">
        <v>56</v>
      </c>
      <c r="BT88" s="37">
        <v>51</v>
      </c>
      <c r="BU88" s="37">
        <v>35</v>
      </c>
      <c r="BV88" s="37">
        <v>50</v>
      </c>
      <c r="BW88" s="37">
        <v>50</v>
      </c>
      <c r="BX88" s="37">
        <v>50</v>
      </c>
      <c r="BY88" s="37">
        <v>52</v>
      </c>
      <c r="BZ88" s="37">
        <v>49</v>
      </c>
      <c r="CA88" s="37">
        <v>56</v>
      </c>
      <c r="CB88" s="37">
        <v>43</v>
      </c>
      <c r="CC88" s="37">
        <v>51</v>
      </c>
      <c r="CD88" s="37">
        <v>64</v>
      </c>
      <c r="CE88" s="37">
        <v>51</v>
      </c>
      <c r="CF88" s="37">
        <v>55</v>
      </c>
      <c r="CG88" s="37">
        <v>51</v>
      </c>
      <c r="CH88" s="37">
        <v>58</v>
      </c>
      <c r="CI88" s="37">
        <v>38</v>
      </c>
      <c r="CJ88" s="37">
        <v>53</v>
      </c>
      <c r="CK88" s="37">
        <v>35</v>
      </c>
      <c r="CL88" s="37">
        <v>42</v>
      </c>
      <c r="CM88" s="37">
        <v>45</v>
      </c>
      <c r="CN88" s="37">
        <v>55</v>
      </c>
      <c r="CO88" s="37">
        <v>45</v>
      </c>
      <c r="CP88" s="37">
        <v>52</v>
      </c>
      <c r="CQ88" s="37">
        <v>47</v>
      </c>
      <c r="CR88" s="37">
        <v>52</v>
      </c>
      <c r="CS88" s="37">
        <v>47</v>
      </c>
      <c r="CT88" s="37">
        <v>47</v>
      </c>
      <c r="CU88" s="37">
        <v>53</v>
      </c>
    </row>
    <row r="89" spans="1:99">
      <c r="A89" s="37" t="s">
        <v>850</v>
      </c>
      <c r="B89" s="37">
        <v>38</v>
      </c>
      <c r="C89" s="37">
        <v>40</v>
      </c>
      <c r="D89" s="37">
        <v>51</v>
      </c>
      <c r="E89" s="37">
        <v>29</v>
      </c>
      <c r="F89" s="37">
        <v>38</v>
      </c>
      <c r="G89" s="37">
        <v>47</v>
      </c>
      <c r="H89" s="37">
        <v>44</v>
      </c>
      <c r="I89" s="37">
        <v>45</v>
      </c>
      <c r="J89" s="37">
        <v>46</v>
      </c>
      <c r="K89" s="37">
        <v>46</v>
      </c>
      <c r="L89" s="37">
        <v>42</v>
      </c>
      <c r="M89" s="37">
        <v>39</v>
      </c>
      <c r="N89" s="37">
        <v>40</v>
      </c>
      <c r="O89" s="37">
        <v>39</v>
      </c>
      <c r="P89" s="37">
        <v>37</v>
      </c>
      <c r="Q89" s="37">
        <v>56</v>
      </c>
      <c r="R89" s="37">
        <v>42</v>
      </c>
      <c r="S89" s="37">
        <v>51</v>
      </c>
      <c r="T89" s="37">
        <v>43</v>
      </c>
      <c r="U89" s="37">
        <v>39</v>
      </c>
      <c r="V89" s="37">
        <v>49</v>
      </c>
      <c r="W89" s="37">
        <v>54</v>
      </c>
      <c r="X89" s="37">
        <v>51</v>
      </c>
      <c r="Y89" s="37">
        <v>45</v>
      </c>
      <c r="Z89" s="37">
        <v>40</v>
      </c>
      <c r="AA89" s="37">
        <v>30</v>
      </c>
      <c r="AB89" s="37">
        <v>33</v>
      </c>
      <c r="AC89" s="37">
        <v>44</v>
      </c>
      <c r="AD89" s="37">
        <v>47</v>
      </c>
      <c r="AE89" s="37">
        <v>48</v>
      </c>
      <c r="AF89" s="37">
        <v>53</v>
      </c>
      <c r="AG89" s="37">
        <v>46</v>
      </c>
      <c r="AH89" s="37">
        <v>50</v>
      </c>
      <c r="AI89" s="37">
        <v>40</v>
      </c>
      <c r="AJ89" s="37">
        <v>44</v>
      </c>
      <c r="AK89" s="37">
        <v>41</v>
      </c>
      <c r="AL89" s="37">
        <v>38</v>
      </c>
      <c r="AM89" s="37">
        <v>53</v>
      </c>
      <c r="AN89" s="37">
        <v>37</v>
      </c>
      <c r="AO89" s="37">
        <v>45</v>
      </c>
      <c r="AP89" s="37">
        <v>41</v>
      </c>
      <c r="AQ89" s="37">
        <v>50</v>
      </c>
      <c r="AR89" s="37">
        <v>36</v>
      </c>
      <c r="AS89" s="37">
        <v>49</v>
      </c>
      <c r="AT89" s="37">
        <v>46</v>
      </c>
      <c r="AU89" s="37">
        <v>42</v>
      </c>
      <c r="AV89" s="37">
        <v>50</v>
      </c>
      <c r="AW89" s="37">
        <v>52</v>
      </c>
      <c r="AX89" s="37">
        <v>46</v>
      </c>
      <c r="AY89" s="37">
        <v>50</v>
      </c>
      <c r="AZ89" s="37">
        <v>43</v>
      </c>
      <c r="BA89" s="37">
        <v>47</v>
      </c>
      <c r="BB89" s="37">
        <v>51</v>
      </c>
      <c r="BC89" s="37">
        <v>48</v>
      </c>
      <c r="BD89" s="37">
        <v>47</v>
      </c>
      <c r="BE89" s="37">
        <v>42</v>
      </c>
      <c r="BF89" s="37">
        <v>45</v>
      </c>
      <c r="BG89" s="37">
        <v>52</v>
      </c>
      <c r="BH89" s="37">
        <v>35</v>
      </c>
      <c r="BI89" s="37">
        <v>51</v>
      </c>
      <c r="BJ89" s="37">
        <v>36</v>
      </c>
      <c r="BK89" s="37">
        <v>50</v>
      </c>
      <c r="BL89" s="37">
        <v>45</v>
      </c>
      <c r="BM89" s="37">
        <v>55</v>
      </c>
      <c r="BN89" s="37">
        <v>37</v>
      </c>
      <c r="BO89" s="37">
        <v>42</v>
      </c>
      <c r="BP89" s="37">
        <v>35</v>
      </c>
      <c r="BQ89" s="37">
        <v>32</v>
      </c>
      <c r="BR89" s="37">
        <v>42</v>
      </c>
      <c r="BS89" s="37">
        <v>51</v>
      </c>
      <c r="BT89" s="37">
        <v>50</v>
      </c>
      <c r="BU89" s="37">
        <v>45</v>
      </c>
      <c r="BV89" s="37">
        <v>48</v>
      </c>
      <c r="BW89" s="37">
        <v>36</v>
      </c>
      <c r="BX89" s="37">
        <v>45</v>
      </c>
      <c r="BY89" s="37">
        <v>49</v>
      </c>
      <c r="BZ89" s="37">
        <v>34</v>
      </c>
      <c r="CA89" s="37">
        <v>52</v>
      </c>
      <c r="CB89" s="37">
        <v>36</v>
      </c>
      <c r="CC89" s="37">
        <v>43</v>
      </c>
      <c r="CD89" s="37">
        <v>49</v>
      </c>
      <c r="CE89" s="37">
        <v>43</v>
      </c>
      <c r="CF89" s="37">
        <v>47</v>
      </c>
      <c r="CG89" s="37">
        <v>48</v>
      </c>
      <c r="CH89" s="37">
        <v>52</v>
      </c>
      <c r="CI89" s="37">
        <v>39</v>
      </c>
      <c r="CJ89" s="37">
        <v>33</v>
      </c>
      <c r="CK89" s="37">
        <v>41</v>
      </c>
      <c r="CL89" s="37">
        <v>42</v>
      </c>
      <c r="CM89" s="37">
        <v>43</v>
      </c>
      <c r="CN89" s="37">
        <v>51</v>
      </c>
      <c r="CO89" s="37">
        <v>28</v>
      </c>
      <c r="CP89" s="37">
        <v>46</v>
      </c>
      <c r="CQ89" s="37">
        <v>47</v>
      </c>
      <c r="CR89" s="37">
        <v>44</v>
      </c>
      <c r="CS89" s="37">
        <v>42</v>
      </c>
      <c r="CT89" s="37">
        <v>45</v>
      </c>
      <c r="CU89" s="37">
        <v>45</v>
      </c>
    </row>
    <row r="90" spans="1:99">
      <c r="A90" s="37" t="s">
        <v>851</v>
      </c>
      <c r="B90" s="37">
        <v>36</v>
      </c>
      <c r="C90" s="37">
        <v>43</v>
      </c>
      <c r="D90" s="37">
        <v>49</v>
      </c>
      <c r="E90" s="37">
        <v>29</v>
      </c>
      <c r="F90" s="37">
        <v>44</v>
      </c>
      <c r="G90" s="37">
        <v>45</v>
      </c>
      <c r="H90" s="37">
        <v>46</v>
      </c>
      <c r="I90" s="37">
        <v>41</v>
      </c>
      <c r="J90" s="37">
        <v>49</v>
      </c>
      <c r="K90" s="37">
        <v>48</v>
      </c>
      <c r="L90" s="37">
        <v>44</v>
      </c>
      <c r="M90" s="37">
        <v>48</v>
      </c>
      <c r="N90" s="37">
        <v>35</v>
      </c>
      <c r="O90" s="37">
        <v>41</v>
      </c>
      <c r="P90" s="37">
        <v>44</v>
      </c>
      <c r="Q90" s="37">
        <v>49</v>
      </c>
      <c r="R90" s="37">
        <v>39</v>
      </c>
      <c r="S90" s="37">
        <v>52</v>
      </c>
      <c r="T90" s="37">
        <v>46</v>
      </c>
      <c r="U90" s="37">
        <v>36</v>
      </c>
      <c r="V90" s="37">
        <v>43</v>
      </c>
      <c r="W90" s="37">
        <v>54</v>
      </c>
      <c r="X90" s="37">
        <v>50</v>
      </c>
      <c r="Y90" s="37">
        <v>45</v>
      </c>
      <c r="Z90" s="37">
        <v>41</v>
      </c>
      <c r="AA90" s="37">
        <v>36</v>
      </c>
      <c r="AB90" s="37">
        <v>31</v>
      </c>
      <c r="AC90" s="37">
        <v>54</v>
      </c>
      <c r="AD90" s="37">
        <v>45</v>
      </c>
      <c r="AE90" s="37">
        <v>44</v>
      </c>
      <c r="AF90" s="37">
        <v>56</v>
      </c>
      <c r="AG90" s="37">
        <v>40</v>
      </c>
      <c r="AH90" s="37">
        <v>49</v>
      </c>
      <c r="AI90" s="37">
        <v>46</v>
      </c>
      <c r="AJ90" s="37">
        <v>45</v>
      </c>
      <c r="AK90" s="37">
        <v>47</v>
      </c>
      <c r="AL90" s="37">
        <v>35</v>
      </c>
      <c r="AM90" s="37">
        <v>51</v>
      </c>
      <c r="AN90" s="37">
        <v>38</v>
      </c>
      <c r="AO90" s="37">
        <v>37</v>
      </c>
      <c r="AP90" s="37">
        <v>44</v>
      </c>
      <c r="AQ90" s="37">
        <v>46</v>
      </c>
      <c r="AR90" s="37">
        <v>48</v>
      </c>
      <c r="AS90" s="37">
        <v>44</v>
      </c>
      <c r="AT90" s="37">
        <v>40</v>
      </c>
      <c r="AU90" s="37">
        <v>43</v>
      </c>
      <c r="AV90" s="37">
        <v>50</v>
      </c>
      <c r="AW90" s="37">
        <v>42</v>
      </c>
      <c r="AX90" s="37">
        <v>49</v>
      </c>
      <c r="AY90" s="37">
        <v>42</v>
      </c>
      <c r="AZ90" s="37">
        <v>40</v>
      </c>
      <c r="BA90" s="37">
        <v>45</v>
      </c>
      <c r="BB90" s="37">
        <v>52</v>
      </c>
      <c r="BC90" s="37">
        <v>40</v>
      </c>
      <c r="BD90" s="37">
        <v>42</v>
      </c>
      <c r="BE90" s="37">
        <v>38</v>
      </c>
      <c r="BF90" s="37">
        <v>45</v>
      </c>
      <c r="BG90" s="37">
        <v>41</v>
      </c>
      <c r="BH90" s="37">
        <v>33</v>
      </c>
      <c r="BI90" s="37">
        <v>56</v>
      </c>
      <c r="BJ90" s="37">
        <v>38</v>
      </c>
      <c r="BK90" s="37">
        <v>44</v>
      </c>
      <c r="BL90" s="37">
        <v>44</v>
      </c>
      <c r="BM90" s="37">
        <v>46</v>
      </c>
      <c r="BN90" s="37">
        <v>49</v>
      </c>
      <c r="BO90" s="37">
        <v>39</v>
      </c>
      <c r="BP90" s="37">
        <v>51</v>
      </c>
      <c r="BQ90" s="37">
        <v>29</v>
      </c>
      <c r="BR90" s="37">
        <v>45</v>
      </c>
      <c r="BS90" s="37">
        <v>46</v>
      </c>
      <c r="BT90" s="37">
        <v>48</v>
      </c>
      <c r="BU90" s="37">
        <v>43</v>
      </c>
      <c r="BV90" s="37">
        <v>39</v>
      </c>
      <c r="BW90" s="37">
        <v>53</v>
      </c>
      <c r="BX90" s="37">
        <v>40</v>
      </c>
      <c r="BY90" s="37">
        <v>41</v>
      </c>
      <c r="BZ90" s="37">
        <v>51</v>
      </c>
      <c r="CA90" s="37">
        <v>42</v>
      </c>
      <c r="CB90" s="37">
        <v>33</v>
      </c>
      <c r="CC90" s="37">
        <v>41</v>
      </c>
      <c r="CD90" s="37">
        <v>52</v>
      </c>
      <c r="CE90" s="37">
        <v>50</v>
      </c>
      <c r="CF90" s="37">
        <v>60</v>
      </c>
      <c r="CG90" s="37">
        <v>39</v>
      </c>
      <c r="CH90" s="37">
        <v>45</v>
      </c>
      <c r="CI90" s="37">
        <v>36</v>
      </c>
      <c r="CJ90" s="37">
        <v>37</v>
      </c>
      <c r="CK90" s="37">
        <v>39</v>
      </c>
      <c r="CL90" s="37">
        <v>40</v>
      </c>
      <c r="CM90" s="37">
        <v>41</v>
      </c>
      <c r="CN90" s="37">
        <v>44</v>
      </c>
      <c r="CO90" s="37">
        <v>32</v>
      </c>
      <c r="CP90" s="37">
        <v>38</v>
      </c>
      <c r="CQ90" s="37">
        <v>37</v>
      </c>
      <c r="CR90" s="37">
        <v>47</v>
      </c>
      <c r="CS90" s="37">
        <v>48</v>
      </c>
      <c r="CT90" s="37">
        <v>40</v>
      </c>
      <c r="CU90" s="37">
        <v>42</v>
      </c>
    </row>
    <row r="95" spans="1:99">
      <c r="A95" s="37" t="s">
        <v>855</v>
      </c>
      <c r="B95" s="37" t="s">
        <v>365</v>
      </c>
    </row>
    <row r="96" spans="1:99">
      <c r="A96" s="401" t="s">
        <v>862</v>
      </c>
      <c r="C96" s="401" t="s">
        <v>863</v>
      </c>
    </row>
    <row r="97" spans="1:102">
      <c r="A97" s="37" t="s">
        <v>805</v>
      </c>
      <c r="B97" s="37" t="s">
        <v>399</v>
      </c>
    </row>
    <row r="98" spans="1:102">
      <c r="A98" s="37" t="s">
        <v>236</v>
      </c>
      <c r="B98" s="37" t="s">
        <v>237</v>
      </c>
      <c r="C98" s="37" t="s">
        <v>238</v>
      </c>
      <c r="D98" s="37" t="s">
        <v>239</v>
      </c>
      <c r="E98" s="37" t="s">
        <v>240</v>
      </c>
      <c r="F98" s="37" t="s">
        <v>241</v>
      </c>
      <c r="G98" s="37" t="s">
        <v>242</v>
      </c>
      <c r="H98" s="37" t="s">
        <v>243</v>
      </c>
      <c r="I98" s="37" t="s">
        <v>244</v>
      </c>
      <c r="J98" s="37" t="s">
        <v>245</v>
      </c>
      <c r="K98" s="37" t="s">
        <v>246</v>
      </c>
      <c r="L98" s="37" t="s">
        <v>247</v>
      </c>
      <c r="M98" s="37" t="s">
        <v>248</v>
      </c>
      <c r="N98" s="37" t="s">
        <v>249</v>
      </c>
      <c r="O98" s="37" t="s">
        <v>250</v>
      </c>
      <c r="P98" s="37" t="s">
        <v>251</v>
      </c>
      <c r="Q98" s="37" t="s">
        <v>252</v>
      </c>
      <c r="R98" s="37" t="s">
        <v>253</v>
      </c>
      <c r="S98" s="37" t="s">
        <v>254</v>
      </c>
      <c r="T98" s="37" t="s">
        <v>255</v>
      </c>
      <c r="U98" s="37" t="s">
        <v>256</v>
      </c>
      <c r="V98" s="37" t="s">
        <v>257</v>
      </c>
      <c r="W98" s="37" t="s">
        <v>258</v>
      </c>
      <c r="X98" s="37" t="s">
        <v>259</v>
      </c>
      <c r="Y98" s="37" t="s">
        <v>260</v>
      </c>
      <c r="Z98" s="37" t="s">
        <v>261</v>
      </c>
      <c r="AA98" s="37" t="s">
        <v>262</v>
      </c>
      <c r="AB98" s="37" t="s">
        <v>263</v>
      </c>
      <c r="AC98" s="37" t="s">
        <v>264</v>
      </c>
      <c r="AD98" s="37" t="s">
        <v>265</v>
      </c>
      <c r="AE98" s="37" t="s">
        <v>266</v>
      </c>
      <c r="AF98" s="37" t="s">
        <v>267</v>
      </c>
      <c r="AG98" s="37" t="s">
        <v>268</v>
      </c>
      <c r="AH98" s="37" t="s">
        <v>269</v>
      </c>
      <c r="AI98" s="37" t="s">
        <v>270</v>
      </c>
      <c r="AJ98" s="37" t="s">
        <v>271</v>
      </c>
      <c r="AK98" s="37" t="s">
        <v>272</v>
      </c>
      <c r="AL98" s="37" t="s">
        <v>273</v>
      </c>
      <c r="AM98" s="37" t="s">
        <v>274</v>
      </c>
      <c r="AN98" s="37" t="s">
        <v>275</v>
      </c>
      <c r="AO98" s="37" t="s">
        <v>276</v>
      </c>
      <c r="AP98" s="37" t="s">
        <v>277</v>
      </c>
      <c r="AQ98" s="37" t="s">
        <v>278</v>
      </c>
      <c r="AR98" s="37" t="s">
        <v>279</v>
      </c>
      <c r="AS98" s="37" t="s">
        <v>280</v>
      </c>
      <c r="AT98" s="37" t="s">
        <v>281</v>
      </c>
      <c r="AU98" s="37" t="s">
        <v>282</v>
      </c>
      <c r="AV98" s="37" t="s">
        <v>283</v>
      </c>
      <c r="AW98" s="37" t="s">
        <v>284</v>
      </c>
      <c r="AX98" s="37" t="s">
        <v>285</v>
      </c>
      <c r="AY98" s="37" t="s">
        <v>286</v>
      </c>
      <c r="AZ98" s="37" t="s">
        <v>287</v>
      </c>
      <c r="BA98" s="37" t="s">
        <v>288</v>
      </c>
      <c r="BB98" s="37" t="s">
        <v>289</v>
      </c>
      <c r="BC98" s="37" t="s">
        <v>290</v>
      </c>
      <c r="BD98" s="37" t="s">
        <v>291</v>
      </c>
      <c r="BE98" s="37" t="s">
        <v>292</v>
      </c>
      <c r="BF98" s="37" t="s">
        <v>293</v>
      </c>
      <c r="BG98" s="37" t="s">
        <v>294</v>
      </c>
      <c r="BH98" s="37" t="s">
        <v>295</v>
      </c>
      <c r="BI98" s="37" t="s">
        <v>296</v>
      </c>
      <c r="BJ98" s="37" t="s">
        <v>297</v>
      </c>
      <c r="BK98" s="37" t="s">
        <v>298</v>
      </c>
      <c r="BL98" s="37" t="s">
        <v>299</v>
      </c>
      <c r="BM98" s="37" t="s">
        <v>300</v>
      </c>
      <c r="BN98" s="37" t="s">
        <v>301</v>
      </c>
      <c r="BO98" s="37" t="s">
        <v>302</v>
      </c>
      <c r="BP98" s="37" t="s">
        <v>303</v>
      </c>
      <c r="BQ98" s="37" t="s">
        <v>304</v>
      </c>
      <c r="BR98" s="37" t="s">
        <v>305</v>
      </c>
      <c r="BS98" s="37" t="s">
        <v>306</v>
      </c>
      <c r="BT98" s="37" t="s">
        <v>307</v>
      </c>
      <c r="BU98" s="37" t="s">
        <v>308</v>
      </c>
      <c r="BV98" s="37" t="s">
        <v>309</v>
      </c>
      <c r="BW98" s="37" t="s">
        <v>310</v>
      </c>
      <c r="BX98" s="37" t="s">
        <v>311</v>
      </c>
      <c r="BY98" s="37" t="s">
        <v>312</v>
      </c>
      <c r="BZ98" s="37" t="s">
        <v>313</v>
      </c>
      <c r="CA98" s="41" t="s">
        <v>314</v>
      </c>
      <c r="CB98" s="41" t="str">
        <f>+CA98</f>
        <v>POTTAWATTAMIE</v>
      </c>
      <c r="CC98" s="37" t="s">
        <v>315</v>
      </c>
      <c r="CD98" s="37" t="s">
        <v>316</v>
      </c>
      <c r="CE98" s="37" t="s">
        <v>317</v>
      </c>
      <c r="CF98" s="37" t="s">
        <v>318</v>
      </c>
      <c r="CG98" s="37" t="s">
        <v>319</v>
      </c>
      <c r="CH98" s="37" t="s">
        <v>320</v>
      </c>
      <c r="CI98" s="37" t="s">
        <v>321</v>
      </c>
      <c r="CJ98" s="37" t="s">
        <v>322</v>
      </c>
      <c r="CK98" s="37" t="s">
        <v>323</v>
      </c>
      <c r="CL98" s="37" t="s">
        <v>324</v>
      </c>
      <c r="CM98" s="37" t="s">
        <v>325</v>
      </c>
      <c r="CN98" s="37" t="s">
        <v>326</v>
      </c>
      <c r="CO98" s="37" t="s">
        <v>327</v>
      </c>
      <c r="CP98" s="37" t="s">
        <v>328</v>
      </c>
      <c r="CQ98" s="37" t="s">
        <v>329</v>
      </c>
      <c r="CR98" s="37" t="s">
        <v>330</v>
      </c>
      <c r="CS98" s="37" t="s">
        <v>331</v>
      </c>
      <c r="CT98" s="37" t="s">
        <v>332</v>
      </c>
      <c r="CU98" s="37" t="s">
        <v>333</v>
      </c>
      <c r="CV98" s="37" t="s">
        <v>334</v>
      </c>
      <c r="CW98" s="37" t="s">
        <v>335</v>
      </c>
      <c r="CX98" s="37" t="s">
        <v>336</v>
      </c>
    </row>
    <row r="99" spans="1:102">
      <c r="A99" s="37" t="s">
        <v>236</v>
      </c>
      <c r="B99" s="37" t="s">
        <v>237</v>
      </c>
      <c r="C99" s="37" t="s">
        <v>238</v>
      </c>
      <c r="D99" s="37" t="s">
        <v>239</v>
      </c>
      <c r="E99" s="37" t="s">
        <v>240</v>
      </c>
      <c r="F99" s="37" t="s">
        <v>241</v>
      </c>
      <c r="G99" s="37" t="s">
        <v>242</v>
      </c>
      <c r="H99" s="37" t="s">
        <v>243</v>
      </c>
      <c r="I99" s="37" t="s">
        <v>244</v>
      </c>
      <c r="J99" s="37" t="s">
        <v>245</v>
      </c>
      <c r="K99" s="37" t="s">
        <v>246</v>
      </c>
      <c r="L99" s="37" t="s">
        <v>247</v>
      </c>
      <c r="M99" s="37" t="s">
        <v>248</v>
      </c>
      <c r="N99" s="37" t="s">
        <v>249</v>
      </c>
      <c r="O99" s="37" t="s">
        <v>250</v>
      </c>
      <c r="P99" s="37" t="s">
        <v>251</v>
      </c>
      <c r="Q99" s="37" t="s">
        <v>252</v>
      </c>
      <c r="R99" s="37" t="s">
        <v>253</v>
      </c>
      <c r="S99" s="37" t="s">
        <v>254</v>
      </c>
      <c r="T99" s="37" t="s">
        <v>255</v>
      </c>
      <c r="U99" s="37" t="s">
        <v>256</v>
      </c>
      <c r="V99" s="37" t="s">
        <v>257</v>
      </c>
      <c r="W99" s="37" t="s">
        <v>258</v>
      </c>
      <c r="X99" s="37" t="s">
        <v>259</v>
      </c>
      <c r="Y99" s="37" t="s">
        <v>260</v>
      </c>
      <c r="Z99" s="37" t="s">
        <v>261</v>
      </c>
      <c r="AA99" s="37" t="s">
        <v>262</v>
      </c>
      <c r="AB99" s="37" t="s">
        <v>263</v>
      </c>
      <c r="AC99" s="37" t="s">
        <v>264</v>
      </c>
      <c r="AD99" s="37" t="s">
        <v>265</v>
      </c>
      <c r="AE99" s="37" t="s">
        <v>266</v>
      </c>
      <c r="AF99" s="37" t="s">
        <v>267</v>
      </c>
      <c r="AG99" s="37" t="s">
        <v>268</v>
      </c>
      <c r="AH99" s="37" t="s">
        <v>269</v>
      </c>
      <c r="AI99" s="37" t="s">
        <v>270</v>
      </c>
      <c r="AJ99" s="37" t="s">
        <v>271</v>
      </c>
      <c r="AK99" s="37" t="s">
        <v>272</v>
      </c>
      <c r="AL99" s="37" t="s">
        <v>273</v>
      </c>
      <c r="AM99" s="37" t="s">
        <v>274</v>
      </c>
      <c r="AN99" s="37" t="s">
        <v>275</v>
      </c>
      <c r="AO99" s="37" t="s">
        <v>276</v>
      </c>
      <c r="AP99" s="37" t="s">
        <v>277</v>
      </c>
      <c r="AQ99" s="37" t="s">
        <v>278</v>
      </c>
      <c r="AR99" s="37" t="s">
        <v>279</v>
      </c>
      <c r="AS99" s="37" t="s">
        <v>280</v>
      </c>
      <c r="AT99" s="37" t="s">
        <v>281</v>
      </c>
      <c r="AU99" s="37" t="s">
        <v>282</v>
      </c>
      <c r="AV99" s="37" t="s">
        <v>283</v>
      </c>
      <c r="AW99" s="37" t="s">
        <v>284</v>
      </c>
      <c r="AX99" s="37" t="s">
        <v>285</v>
      </c>
      <c r="AY99" s="37" t="s">
        <v>286</v>
      </c>
      <c r="AZ99" s="37" t="s">
        <v>287</v>
      </c>
      <c r="BA99" s="37" t="s">
        <v>288</v>
      </c>
      <c r="BB99" s="37" t="s">
        <v>289</v>
      </c>
      <c r="BC99" s="37" t="s">
        <v>290</v>
      </c>
      <c r="BD99" s="37" t="s">
        <v>291</v>
      </c>
      <c r="BE99" s="37" t="s">
        <v>292</v>
      </c>
      <c r="BF99" s="37" t="s">
        <v>293</v>
      </c>
      <c r="BG99" s="37" t="s">
        <v>294</v>
      </c>
      <c r="BH99" s="37" t="s">
        <v>295</v>
      </c>
      <c r="BI99" s="37" t="s">
        <v>296</v>
      </c>
      <c r="BJ99" s="37" t="s">
        <v>297</v>
      </c>
      <c r="BK99" s="37" t="s">
        <v>298</v>
      </c>
      <c r="BL99" s="37" t="s">
        <v>299</v>
      </c>
      <c r="BM99" s="37" t="s">
        <v>300</v>
      </c>
      <c r="BN99" s="37" t="s">
        <v>301</v>
      </c>
      <c r="BO99" s="37" t="s">
        <v>302</v>
      </c>
      <c r="BP99" s="37" t="s">
        <v>303</v>
      </c>
      <c r="BQ99" s="37" t="s">
        <v>304</v>
      </c>
      <c r="BR99" s="37" t="s">
        <v>305</v>
      </c>
      <c r="BS99" s="37" t="s">
        <v>306</v>
      </c>
      <c r="BT99" s="37" t="s">
        <v>307</v>
      </c>
      <c r="BU99" s="37" t="s">
        <v>308</v>
      </c>
      <c r="BV99" s="37" t="s">
        <v>309</v>
      </c>
      <c r="BW99" s="37" t="s">
        <v>310</v>
      </c>
      <c r="BX99" s="37" t="s">
        <v>311</v>
      </c>
      <c r="BY99" s="37" t="s">
        <v>312</v>
      </c>
      <c r="BZ99" s="37" t="s">
        <v>313</v>
      </c>
      <c r="CA99" s="37" t="s">
        <v>314</v>
      </c>
      <c r="CC99" s="37" t="s">
        <v>315</v>
      </c>
      <c r="CD99" s="37" t="s">
        <v>316</v>
      </c>
      <c r="CE99" s="37" t="s">
        <v>317</v>
      </c>
      <c r="CF99" s="37" t="s">
        <v>318</v>
      </c>
      <c r="CG99" s="37" t="s">
        <v>319</v>
      </c>
      <c r="CH99" s="37" t="s">
        <v>320</v>
      </c>
      <c r="CI99" s="37" t="s">
        <v>321</v>
      </c>
      <c r="CJ99" s="37" t="s">
        <v>322</v>
      </c>
      <c r="CK99" s="37" t="s">
        <v>323</v>
      </c>
      <c r="CL99" s="37" t="s">
        <v>324</v>
      </c>
      <c r="CM99" s="37" t="s">
        <v>325</v>
      </c>
      <c r="CN99" s="37" t="s">
        <v>326</v>
      </c>
      <c r="CO99" s="37" t="s">
        <v>327</v>
      </c>
      <c r="CP99" s="37" t="s">
        <v>328</v>
      </c>
      <c r="CQ99" s="37" t="s">
        <v>329</v>
      </c>
      <c r="CR99" s="37" t="s">
        <v>330</v>
      </c>
      <c r="CS99" s="37" t="s">
        <v>331</v>
      </c>
      <c r="CT99" s="37" t="s">
        <v>332</v>
      </c>
      <c r="CU99" s="37" t="s">
        <v>333</v>
      </c>
      <c r="CV99" s="37" t="s">
        <v>334</v>
      </c>
      <c r="CW99" s="37" t="s">
        <v>335</v>
      </c>
      <c r="CX99" s="37" t="s">
        <v>336</v>
      </c>
    </row>
    <row r="100" spans="1:102">
      <c r="A100" s="37">
        <v>2004</v>
      </c>
      <c r="B100" s="37">
        <v>51.7</v>
      </c>
      <c r="C100" s="37">
        <v>50.7</v>
      </c>
      <c r="D100" s="37">
        <v>42.6</v>
      </c>
      <c r="E100" s="37">
        <v>52.4</v>
      </c>
      <c r="F100" s="37">
        <v>51.7</v>
      </c>
      <c r="G100" s="37">
        <v>50.1</v>
      </c>
      <c r="H100" s="37">
        <v>50.6</v>
      </c>
      <c r="I100" s="37">
        <v>52</v>
      </c>
      <c r="J100" s="37">
        <v>49.7</v>
      </c>
      <c r="K100" s="37">
        <v>45.2</v>
      </c>
      <c r="L100" s="37">
        <v>49.4</v>
      </c>
      <c r="M100" s="37">
        <v>49.8</v>
      </c>
      <c r="N100" s="37">
        <v>46</v>
      </c>
      <c r="O100" s="37">
        <v>51.3</v>
      </c>
      <c r="P100" s="37">
        <v>52.8</v>
      </c>
      <c r="Q100" s="37">
        <v>49.8</v>
      </c>
      <c r="R100" s="37">
        <v>44.2</v>
      </c>
      <c r="S100" s="37">
        <v>54.1</v>
      </c>
      <c r="T100" s="37">
        <v>44.8</v>
      </c>
      <c r="U100" s="37">
        <v>45.2</v>
      </c>
      <c r="V100" s="37">
        <v>47.3</v>
      </c>
      <c r="W100" s="37">
        <v>49.2</v>
      </c>
      <c r="X100" s="37">
        <v>49.5</v>
      </c>
      <c r="Y100" s="37">
        <v>49.1</v>
      </c>
      <c r="Z100" s="37">
        <v>53.2</v>
      </c>
      <c r="AA100" s="37">
        <v>52.7</v>
      </c>
      <c r="AB100" s="37">
        <v>49.8</v>
      </c>
      <c r="AC100" s="37">
        <v>49.1</v>
      </c>
      <c r="AD100" s="37">
        <v>55.6</v>
      </c>
      <c r="AE100" s="37">
        <v>44.4</v>
      </c>
      <c r="AF100" s="37">
        <v>49.9</v>
      </c>
      <c r="AG100" s="37">
        <v>43.9</v>
      </c>
      <c r="AH100" s="37">
        <v>47.3</v>
      </c>
      <c r="AI100" s="37">
        <v>45.4</v>
      </c>
      <c r="AJ100" s="37">
        <v>47.5</v>
      </c>
      <c r="AK100" s="37">
        <v>51.1</v>
      </c>
      <c r="AL100" s="37">
        <v>49</v>
      </c>
      <c r="AM100" s="37">
        <v>54.2</v>
      </c>
      <c r="AN100" s="37">
        <v>47.4</v>
      </c>
      <c r="AO100" s="37">
        <v>49.6</v>
      </c>
      <c r="AP100" s="37">
        <v>43.4</v>
      </c>
      <c r="AQ100" s="37">
        <v>50.4</v>
      </c>
      <c r="AR100" s="37">
        <v>46</v>
      </c>
      <c r="AS100" s="37">
        <v>54.1</v>
      </c>
      <c r="AT100" s="37">
        <v>40.4</v>
      </c>
      <c r="AU100" s="37">
        <v>47.4</v>
      </c>
      <c r="AV100" s="37">
        <v>49.6</v>
      </c>
      <c r="AW100" s="37">
        <v>51.8</v>
      </c>
      <c r="AX100" s="37">
        <v>50.8</v>
      </c>
      <c r="AY100" s="37">
        <v>54.5</v>
      </c>
      <c r="AZ100" s="37">
        <v>53.6</v>
      </c>
      <c r="BA100" s="37">
        <v>48.6</v>
      </c>
      <c r="BB100" s="37">
        <v>46.8</v>
      </c>
      <c r="BC100" s="37">
        <v>53.2</v>
      </c>
      <c r="BD100" s="37">
        <v>43</v>
      </c>
      <c r="BE100" s="37">
        <v>54.7</v>
      </c>
      <c r="BF100" s="37">
        <v>47.7</v>
      </c>
      <c r="BG100" s="37">
        <v>49.5</v>
      </c>
      <c r="BH100" s="37">
        <v>47.9</v>
      </c>
      <c r="BI100" s="37">
        <v>50.5</v>
      </c>
      <c r="BJ100" s="37">
        <v>49.5</v>
      </c>
      <c r="BK100" s="37">
        <v>54</v>
      </c>
      <c r="BL100" s="37">
        <v>49.5</v>
      </c>
      <c r="BM100" s="37">
        <v>51.9</v>
      </c>
      <c r="BN100" s="37">
        <v>49.6</v>
      </c>
      <c r="BO100" s="37">
        <v>43.8</v>
      </c>
      <c r="BP100" s="37">
        <v>42.9</v>
      </c>
      <c r="BQ100" s="37">
        <v>48.3</v>
      </c>
      <c r="BR100" s="37">
        <v>51.5</v>
      </c>
      <c r="BS100" s="37">
        <v>51.9</v>
      </c>
      <c r="BT100" s="37">
        <v>48.6</v>
      </c>
      <c r="BU100" s="37">
        <v>49.3</v>
      </c>
      <c r="BV100" s="37">
        <v>50.3</v>
      </c>
      <c r="BW100" s="37">
        <v>44.3</v>
      </c>
      <c r="BX100" s="37">
        <v>48.6</v>
      </c>
      <c r="BY100" s="37">
        <v>45.9</v>
      </c>
      <c r="BZ100" s="37">
        <v>49.9</v>
      </c>
      <c r="CA100" s="37">
        <v>51.4</v>
      </c>
      <c r="CB100" s="37">
        <f>+CA100</f>
        <v>51.4</v>
      </c>
      <c r="CC100" s="37">
        <v>53.4</v>
      </c>
      <c r="CD100" s="37">
        <v>47</v>
      </c>
      <c r="CE100" s="37">
        <v>48.4</v>
      </c>
      <c r="CF100" s="37">
        <v>52.2</v>
      </c>
      <c r="CG100" s="37">
        <v>49.4</v>
      </c>
      <c r="CH100" s="37">
        <v>53.6</v>
      </c>
      <c r="CI100" s="37">
        <v>50</v>
      </c>
      <c r="CJ100" s="37">
        <v>53</v>
      </c>
      <c r="CK100" s="37">
        <v>47.9</v>
      </c>
      <c r="CL100" s="37">
        <v>47.9</v>
      </c>
      <c r="CM100" s="37">
        <v>53.1</v>
      </c>
      <c r="CN100" s="37">
        <v>53.9</v>
      </c>
      <c r="CO100" s="37">
        <v>52</v>
      </c>
      <c r="CP100" s="37">
        <v>52.5</v>
      </c>
      <c r="CQ100" s="37">
        <v>49.4</v>
      </c>
      <c r="CR100" s="37">
        <v>48.1</v>
      </c>
      <c r="CS100" s="37">
        <v>42</v>
      </c>
      <c r="CT100" s="37">
        <v>43.2</v>
      </c>
      <c r="CU100" s="37">
        <v>43.9</v>
      </c>
      <c r="CV100" s="37">
        <v>40.9</v>
      </c>
      <c r="CW100" s="37">
        <v>49.2</v>
      </c>
      <c r="CX100" s="37">
        <v>4865.3999999999996</v>
      </c>
    </row>
    <row r="101" spans="1:102">
      <c r="A101" s="37">
        <v>2005</v>
      </c>
      <c r="B101" s="37">
        <v>48.8</v>
      </c>
      <c r="C101" s="37">
        <v>50.2</v>
      </c>
      <c r="D101" s="37">
        <v>56.8</v>
      </c>
      <c r="E101" s="37">
        <v>44.2</v>
      </c>
      <c r="F101" s="37">
        <v>55.2</v>
      </c>
      <c r="G101" s="37">
        <v>53.6</v>
      </c>
      <c r="H101" s="37">
        <v>54.4</v>
      </c>
      <c r="I101" s="37">
        <v>56.3</v>
      </c>
      <c r="J101" s="37">
        <v>58.8</v>
      </c>
      <c r="K101" s="37">
        <v>53.6</v>
      </c>
      <c r="L101" s="37">
        <v>51.7</v>
      </c>
      <c r="M101" s="37">
        <v>53.9</v>
      </c>
      <c r="N101" s="37">
        <v>52</v>
      </c>
      <c r="O101" s="37">
        <v>52.6</v>
      </c>
      <c r="P101" s="37">
        <v>52</v>
      </c>
      <c r="Q101" s="37">
        <v>47.8</v>
      </c>
      <c r="R101" s="37">
        <v>52.1</v>
      </c>
      <c r="S101" s="37">
        <v>58.1</v>
      </c>
      <c r="T101" s="37">
        <v>57.3</v>
      </c>
      <c r="U101" s="37">
        <v>47</v>
      </c>
      <c r="V101" s="37">
        <v>50</v>
      </c>
      <c r="W101" s="37">
        <v>58.3</v>
      </c>
      <c r="X101" s="37">
        <v>42.5</v>
      </c>
      <c r="Y101" s="37">
        <v>55.3</v>
      </c>
      <c r="Z101" s="37">
        <v>58.2</v>
      </c>
      <c r="AA101" s="37">
        <v>40.5</v>
      </c>
      <c r="AB101" s="37">
        <v>52</v>
      </c>
      <c r="AC101" s="37">
        <v>55.4</v>
      </c>
      <c r="AD101" s="37">
        <v>51.4</v>
      </c>
      <c r="AE101" s="37">
        <v>49.2</v>
      </c>
      <c r="AF101" s="37">
        <v>59.7</v>
      </c>
      <c r="AG101" s="37">
        <v>50.1</v>
      </c>
      <c r="AH101" s="37">
        <v>58.7</v>
      </c>
      <c r="AI101" s="37">
        <v>53.4</v>
      </c>
      <c r="AJ101" s="37">
        <v>51.5</v>
      </c>
      <c r="AK101" s="37">
        <v>48.5</v>
      </c>
      <c r="AL101" s="37">
        <v>53.9</v>
      </c>
      <c r="AM101" s="37">
        <v>59.5</v>
      </c>
      <c r="AN101" s="37">
        <v>52.4</v>
      </c>
      <c r="AO101" s="37">
        <v>52.5</v>
      </c>
      <c r="AP101" s="37">
        <v>53.7</v>
      </c>
      <c r="AQ101" s="37">
        <v>55.1</v>
      </c>
      <c r="AR101" s="37">
        <v>42</v>
      </c>
      <c r="AS101" s="37">
        <v>51.4</v>
      </c>
      <c r="AT101" s="37">
        <v>54.9</v>
      </c>
      <c r="AU101" s="37">
        <v>51.9</v>
      </c>
      <c r="AV101" s="37">
        <v>53.2</v>
      </c>
      <c r="AW101" s="37">
        <v>48.9</v>
      </c>
      <c r="AX101" s="37">
        <v>45.8</v>
      </c>
      <c r="AY101" s="37">
        <v>57</v>
      </c>
      <c r="AZ101" s="37">
        <v>52.8</v>
      </c>
      <c r="BA101" s="37">
        <v>46</v>
      </c>
      <c r="BB101" s="37">
        <v>51.8</v>
      </c>
      <c r="BC101" s="37">
        <v>49.8</v>
      </c>
      <c r="BD101" s="37">
        <v>54.7</v>
      </c>
      <c r="BE101" s="37">
        <v>45.8</v>
      </c>
      <c r="BF101" s="37">
        <v>49.3</v>
      </c>
      <c r="BG101" s="37">
        <v>46.7</v>
      </c>
      <c r="BH101" s="37">
        <v>48.3</v>
      </c>
      <c r="BI101" s="37">
        <v>55.1</v>
      </c>
      <c r="BJ101" s="37">
        <v>49.9</v>
      </c>
      <c r="BK101" s="37">
        <v>54</v>
      </c>
      <c r="BL101" s="37">
        <v>51.9</v>
      </c>
      <c r="BM101" s="37">
        <v>60.8</v>
      </c>
      <c r="BN101" s="37">
        <v>49.9</v>
      </c>
      <c r="BO101" s="37">
        <v>53.6</v>
      </c>
      <c r="BP101" s="37">
        <v>42.3</v>
      </c>
      <c r="BQ101" s="37">
        <v>48.5</v>
      </c>
      <c r="BR101" s="37">
        <v>48.3</v>
      </c>
      <c r="BS101" s="37">
        <v>45.3</v>
      </c>
      <c r="BT101" s="37">
        <v>57</v>
      </c>
      <c r="BU101" s="37">
        <v>53.2</v>
      </c>
      <c r="BV101" s="37">
        <v>50.8</v>
      </c>
      <c r="BW101" s="37">
        <v>52.4</v>
      </c>
      <c r="BX101" s="37">
        <v>50.4</v>
      </c>
      <c r="BY101" s="37">
        <v>49.6</v>
      </c>
      <c r="BZ101" s="37">
        <v>51.1</v>
      </c>
      <c r="CA101" s="37">
        <v>54.6</v>
      </c>
      <c r="CB101" s="37">
        <f t="shared" ref="CB101:CB110" si="11">+CA101</f>
        <v>54.6</v>
      </c>
      <c r="CC101" s="37">
        <v>55.6</v>
      </c>
      <c r="CD101" s="37">
        <v>53.3</v>
      </c>
      <c r="CE101" s="37">
        <v>55.1</v>
      </c>
      <c r="CF101" s="37">
        <v>51</v>
      </c>
      <c r="CG101" s="37">
        <v>54</v>
      </c>
      <c r="CH101" s="37">
        <v>57.9</v>
      </c>
      <c r="CI101" s="37">
        <v>58.5</v>
      </c>
      <c r="CJ101" s="37">
        <v>57.4</v>
      </c>
      <c r="CK101" s="37">
        <v>53.2</v>
      </c>
      <c r="CL101" s="37">
        <v>51.8</v>
      </c>
      <c r="CM101" s="37">
        <v>46</v>
      </c>
      <c r="CN101" s="37">
        <v>48.9</v>
      </c>
      <c r="CO101" s="37">
        <v>50.2</v>
      </c>
      <c r="CP101" s="37">
        <v>50.2</v>
      </c>
      <c r="CQ101" s="37">
        <v>52</v>
      </c>
      <c r="CR101" s="37">
        <v>51.1</v>
      </c>
      <c r="CS101" s="37">
        <v>53.4</v>
      </c>
      <c r="CT101" s="37">
        <v>55.5</v>
      </c>
      <c r="CU101" s="37">
        <v>48.2</v>
      </c>
      <c r="CV101" s="37">
        <v>52.7</v>
      </c>
      <c r="CW101" s="37">
        <v>51.1</v>
      </c>
      <c r="CX101" s="37">
        <v>5154.3000000000011</v>
      </c>
    </row>
    <row r="102" spans="1:102">
      <c r="A102" s="37">
        <v>2006</v>
      </c>
      <c r="B102" s="37">
        <v>51</v>
      </c>
      <c r="C102" s="37">
        <v>45.2</v>
      </c>
      <c r="D102" s="37">
        <v>48.9</v>
      </c>
      <c r="E102" s="37">
        <v>42.3</v>
      </c>
      <c r="F102" s="37">
        <v>51</v>
      </c>
      <c r="G102" s="37">
        <v>52.6</v>
      </c>
      <c r="H102" s="37">
        <v>53.4</v>
      </c>
      <c r="I102" s="37">
        <v>50</v>
      </c>
      <c r="J102" s="37">
        <v>52.1</v>
      </c>
      <c r="K102" s="37">
        <v>52.6</v>
      </c>
      <c r="L102" s="37">
        <v>47.8</v>
      </c>
      <c r="M102" s="37">
        <v>52</v>
      </c>
      <c r="N102" s="37">
        <v>49.4</v>
      </c>
      <c r="O102" s="37">
        <v>49.4</v>
      </c>
      <c r="P102" s="37">
        <v>52.1</v>
      </c>
      <c r="Q102" s="37">
        <v>51.3</v>
      </c>
      <c r="R102" s="37">
        <v>49.1</v>
      </c>
      <c r="S102" s="37">
        <v>53.9</v>
      </c>
      <c r="T102" s="37">
        <v>50</v>
      </c>
      <c r="U102" s="37">
        <v>43</v>
      </c>
      <c r="V102" s="37">
        <v>49.4</v>
      </c>
      <c r="W102" s="37">
        <v>53.9</v>
      </c>
      <c r="X102" s="37">
        <v>52.7</v>
      </c>
      <c r="Y102" s="37">
        <v>50.4</v>
      </c>
      <c r="Z102" s="37">
        <v>49.3</v>
      </c>
      <c r="AA102" s="37">
        <v>44.9</v>
      </c>
      <c r="AB102" s="37">
        <v>45.7</v>
      </c>
      <c r="AC102" s="37">
        <v>55.7</v>
      </c>
      <c r="AD102" s="37">
        <v>48</v>
      </c>
      <c r="AE102" s="37">
        <v>48.1</v>
      </c>
      <c r="AF102" s="37">
        <v>55.7</v>
      </c>
      <c r="AG102" s="37">
        <v>49.6</v>
      </c>
      <c r="AH102" s="37">
        <v>52.8</v>
      </c>
      <c r="AI102" s="37">
        <v>49.9</v>
      </c>
      <c r="AJ102" s="37">
        <v>52.5</v>
      </c>
      <c r="AK102" s="37">
        <v>48.4</v>
      </c>
      <c r="AL102" s="37">
        <v>48</v>
      </c>
      <c r="AM102" s="37">
        <v>56.4</v>
      </c>
      <c r="AN102" s="37">
        <v>45.7</v>
      </c>
      <c r="AO102" s="37">
        <v>49.4</v>
      </c>
      <c r="AP102" s="37">
        <v>50.2</v>
      </c>
      <c r="AQ102" s="37">
        <v>56.5</v>
      </c>
      <c r="AR102" s="37">
        <v>44.1</v>
      </c>
      <c r="AS102" s="37">
        <v>49.3</v>
      </c>
      <c r="AT102" s="37">
        <v>47.3</v>
      </c>
      <c r="AU102" s="37">
        <v>52.5</v>
      </c>
      <c r="AV102" s="37">
        <v>46.4</v>
      </c>
      <c r="AW102" s="37">
        <v>52.3</v>
      </c>
      <c r="AX102" s="37">
        <v>51.6</v>
      </c>
      <c r="AY102" s="37">
        <v>53.3</v>
      </c>
      <c r="AZ102" s="37">
        <v>46.5</v>
      </c>
      <c r="BA102" s="37">
        <v>48.8</v>
      </c>
      <c r="BB102" s="37">
        <v>52.4</v>
      </c>
      <c r="BC102" s="37">
        <v>45.9</v>
      </c>
      <c r="BD102" s="37">
        <v>53.1</v>
      </c>
      <c r="BE102" s="37">
        <v>44.6</v>
      </c>
      <c r="BF102" s="37">
        <v>49.4</v>
      </c>
      <c r="BG102" s="37">
        <v>45.7</v>
      </c>
      <c r="BH102" s="37">
        <v>41.9</v>
      </c>
      <c r="BI102" s="37">
        <v>54.9</v>
      </c>
      <c r="BJ102" s="37">
        <v>49.7</v>
      </c>
      <c r="BK102" s="37">
        <v>50</v>
      </c>
      <c r="BL102" s="37">
        <v>46.9</v>
      </c>
      <c r="BM102" s="37">
        <v>56.9</v>
      </c>
      <c r="BN102" s="37">
        <v>50.7</v>
      </c>
      <c r="BO102" s="37">
        <v>52.5</v>
      </c>
      <c r="BP102" s="37">
        <v>46.3</v>
      </c>
      <c r="BQ102" s="37">
        <v>40.6</v>
      </c>
      <c r="BR102" s="37">
        <v>50.6</v>
      </c>
      <c r="BS102" s="37">
        <v>49</v>
      </c>
      <c r="BT102" s="37">
        <v>57.4</v>
      </c>
      <c r="BU102" s="37">
        <v>51.5</v>
      </c>
      <c r="BV102" s="37">
        <v>47.6</v>
      </c>
      <c r="BW102" s="37">
        <v>50.7</v>
      </c>
      <c r="BX102" s="37">
        <v>50.9</v>
      </c>
      <c r="BY102" s="37">
        <v>52.1</v>
      </c>
      <c r="BZ102" s="37">
        <v>50.3</v>
      </c>
      <c r="CA102" s="37">
        <v>53.2</v>
      </c>
      <c r="CB102" s="37">
        <f t="shared" si="11"/>
        <v>53.2</v>
      </c>
      <c r="CC102" s="37">
        <v>53.7</v>
      </c>
      <c r="CD102" s="37">
        <v>42</v>
      </c>
      <c r="CE102" s="37">
        <v>47.2</v>
      </c>
      <c r="CF102" s="37">
        <v>55.1</v>
      </c>
      <c r="CG102" s="37">
        <v>52</v>
      </c>
      <c r="CH102" s="37">
        <v>56.3</v>
      </c>
      <c r="CI102" s="37">
        <v>51.5</v>
      </c>
      <c r="CJ102" s="37">
        <v>54.8</v>
      </c>
      <c r="CK102" s="37">
        <v>43.3</v>
      </c>
      <c r="CL102" s="37">
        <v>46.3</v>
      </c>
      <c r="CM102" s="37">
        <v>45.3</v>
      </c>
      <c r="CN102" s="37">
        <v>46.9</v>
      </c>
      <c r="CO102" s="37">
        <v>50.3</v>
      </c>
      <c r="CP102" s="37">
        <v>49.2</v>
      </c>
      <c r="CQ102" s="37">
        <v>40.299999999999997</v>
      </c>
      <c r="CR102" s="37">
        <v>49.2</v>
      </c>
      <c r="CS102" s="37">
        <v>53</v>
      </c>
      <c r="CT102" s="37">
        <v>49.4</v>
      </c>
      <c r="CU102" s="37">
        <v>47.3</v>
      </c>
      <c r="CV102" s="37">
        <v>48.6</v>
      </c>
      <c r="CW102" s="37">
        <v>52.3</v>
      </c>
      <c r="CX102" s="37">
        <v>4931.2000000000016</v>
      </c>
    </row>
    <row r="103" spans="1:102">
      <c r="A103" s="37">
        <v>2007</v>
      </c>
      <c r="B103" s="37">
        <v>53.3</v>
      </c>
      <c r="C103" s="37">
        <v>51.5</v>
      </c>
      <c r="D103" s="37">
        <v>48.4</v>
      </c>
      <c r="E103" s="37">
        <v>45.6</v>
      </c>
      <c r="F103" s="37">
        <v>53.1</v>
      </c>
      <c r="G103" s="37">
        <v>54.5</v>
      </c>
      <c r="H103" s="37">
        <v>52.8</v>
      </c>
      <c r="I103" s="37">
        <v>54.2</v>
      </c>
      <c r="J103" s="37">
        <v>54.1</v>
      </c>
      <c r="K103" s="37">
        <v>50.7</v>
      </c>
      <c r="L103" s="37">
        <v>52.6</v>
      </c>
      <c r="M103" s="37">
        <v>52.2</v>
      </c>
      <c r="N103" s="37">
        <v>52.2</v>
      </c>
      <c r="O103" s="37">
        <v>50.5</v>
      </c>
      <c r="P103" s="37">
        <v>50.5</v>
      </c>
      <c r="Q103" s="37">
        <v>52.2</v>
      </c>
      <c r="R103" s="37">
        <v>51</v>
      </c>
      <c r="S103" s="37">
        <v>55</v>
      </c>
      <c r="T103" s="37">
        <v>50.4</v>
      </c>
      <c r="U103" s="37">
        <v>46.1</v>
      </c>
      <c r="V103" s="37">
        <v>50.4</v>
      </c>
      <c r="W103" s="37">
        <v>52.3</v>
      </c>
      <c r="X103" s="37">
        <v>50.6</v>
      </c>
      <c r="Y103" s="37">
        <v>50.3</v>
      </c>
      <c r="Z103" s="37">
        <v>53.7</v>
      </c>
      <c r="AA103" s="37">
        <v>48.2</v>
      </c>
      <c r="AB103" s="37">
        <v>48.5</v>
      </c>
      <c r="AC103" s="37">
        <v>54.2</v>
      </c>
      <c r="AD103" s="37">
        <v>51.5</v>
      </c>
      <c r="AE103" s="37">
        <v>51</v>
      </c>
      <c r="AF103" s="37">
        <v>54.2</v>
      </c>
      <c r="AG103" s="37">
        <v>52.7</v>
      </c>
      <c r="AH103" s="37">
        <v>50.6</v>
      </c>
      <c r="AI103" s="37">
        <v>52.2</v>
      </c>
      <c r="AJ103" s="37">
        <v>50.7</v>
      </c>
      <c r="AK103" s="37">
        <v>51</v>
      </c>
      <c r="AL103" s="37">
        <v>52.8</v>
      </c>
      <c r="AM103" s="37">
        <v>57</v>
      </c>
      <c r="AN103" s="37">
        <v>49.5</v>
      </c>
      <c r="AO103" s="37">
        <v>50.4</v>
      </c>
      <c r="AP103" s="37">
        <v>53</v>
      </c>
      <c r="AQ103" s="37">
        <v>53.8</v>
      </c>
      <c r="AR103" s="37">
        <v>50.2</v>
      </c>
      <c r="AS103" s="37">
        <v>51.1</v>
      </c>
      <c r="AT103" s="37">
        <v>48.8</v>
      </c>
      <c r="AU103" s="37">
        <v>51.8</v>
      </c>
      <c r="AV103" s="37">
        <v>50.1</v>
      </c>
      <c r="AW103" s="37">
        <v>55.1</v>
      </c>
      <c r="AX103" s="37">
        <v>51.7</v>
      </c>
      <c r="AY103" s="37">
        <v>57.1</v>
      </c>
      <c r="AZ103" s="37">
        <v>46.3</v>
      </c>
      <c r="BA103" s="37">
        <v>49.5</v>
      </c>
      <c r="BB103" s="37">
        <v>52.5</v>
      </c>
      <c r="BC103" s="37">
        <v>51.3</v>
      </c>
      <c r="BD103" s="37">
        <v>52.5</v>
      </c>
      <c r="BE103" s="37">
        <v>48.7</v>
      </c>
      <c r="BF103" s="37">
        <v>51</v>
      </c>
      <c r="BG103" s="37">
        <v>48.8</v>
      </c>
      <c r="BH103" s="37">
        <v>44.4</v>
      </c>
      <c r="BI103" s="37">
        <v>55.3</v>
      </c>
      <c r="BJ103" s="37">
        <v>54</v>
      </c>
      <c r="BK103" s="37">
        <v>56.2</v>
      </c>
      <c r="BL103" s="37">
        <v>52.1</v>
      </c>
      <c r="BM103" s="37">
        <v>58.5</v>
      </c>
      <c r="BN103" s="37">
        <v>51.4</v>
      </c>
      <c r="BO103" s="37">
        <v>53.5</v>
      </c>
      <c r="BP103" s="37">
        <v>48.5</v>
      </c>
      <c r="BQ103" s="37">
        <v>49.3</v>
      </c>
      <c r="BR103" s="37">
        <v>51.9</v>
      </c>
      <c r="BS103" s="37">
        <v>50</v>
      </c>
      <c r="BT103" s="37">
        <v>54.8</v>
      </c>
      <c r="BU103" s="37">
        <v>54.7</v>
      </c>
      <c r="BV103" s="37">
        <v>52.2</v>
      </c>
      <c r="BW103" s="37">
        <v>50.8</v>
      </c>
      <c r="BX103" s="37">
        <v>49.4</v>
      </c>
      <c r="BY103" s="37">
        <v>51.1</v>
      </c>
      <c r="BZ103" s="37">
        <v>51.7</v>
      </c>
      <c r="CA103" s="37">
        <v>52.2</v>
      </c>
      <c r="CB103" s="37">
        <f t="shared" si="11"/>
        <v>52.2</v>
      </c>
      <c r="CC103" s="37">
        <v>58.2</v>
      </c>
      <c r="CD103" s="37">
        <v>46.3</v>
      </c>
      <c r="CE103" s="37">
        <v>54</v>
      </c>
      <c r="CF103" s="37">
        <v>52.2</v>
      </c>
      <c r="CG103" s="37">
        <v>53.1</v>
      </c>
      <c r="CH103" s="37">
        <v>54.1</v>
      </c>
      <c r="CI103" s="37">
        <v>54</v>
      </c>
      <c r="CJ103" s="37">
        <v>55.2</v>
      </c>
      <c r="CK103" s="37">
        <v>44.9</v>
      </c>
      <c r="CL103" s="37">
        <v>51.7</v>
      </c>
      <c r="CM103" s="37">
        <v>47.5</v>
      </c>
      <c r="CN103" s="37">
        <v>46</v>
      </c>
      <c r="CO103" s="37">
        <v>55.2</v>
      </c>
      <c r="CP103" s="37">
        <v>50.8</v>
      </c>
      <c r="CQ103" s="37">
        <v>51.2</v>
      </c>
      <c r="CR103" s="37">
        <v>51.1</v>
      </c>
      <c r="CS103" s="37">
        <v>55.1</v>
      </c>
      <c r="CT103" s="37">
        <v>50.9</v>
      </c>
      <c r="CU103" s="37">
        <v>45.1</v>
      </c>
      <c r="CV103" s="37">
        <v>52</v>
      </c>
      <c r="CW103" s="37">
        <v>51.4</v>
      </c>
      <c r="CX103" s="37">
        <v>5108</v>
      </c>
    </row>
    <row r="104" spans="1:102">
      <c r="A104" s="37">
        <v>2008</v>
      </c>
      <c r="B104" s="37">
        <v>45.5</v>
      </c>
      <c r="C104" s="37">
        <v>39</v>
      </c>
      <c r="D104" s="37">
        <v>42</v>
      </c>
      <c r="E104" s="37">
        <v>31</v>
      </c>
      <c r="F104" s="37">
        <v>50</v>
      </c>
      <c r="G104" s="37">
        <v>51</v>
      </c>
      <c r="H104" s="37">
        <v>50</v>
      </c>
      <c r="I104" s="37">
        <v>44</v>
      </c>
      <c r="J104" s="37">
        <v>45</v>
      </c>
      <c r="K104" s="37">
        <v>46.5</v>
      </c>
      <c r="L104" s="37">
        <v>50.5</v>
      </c>
      <c r="M104" s="37">
        <v>47.5</v>
      </c>
      <c r="N104" s="37">
        <v>49</v>
      </c>
      <c r="O104" s="37">
        <v>49.5</v>
      </c>
      <c r="P104" s="37">
        <v>46</v>
      </c>
      <c r="Q104" s="37">
        <v>48.5</v>
      </c>
      <c r="R104" s="37">
        <v>45</v>
      </c>
      <c r="S104" s="37">
        <v>55</v>
      </c>
      <c r="T104" s="37">
        <v>45</v>
      </c>
      <c r="U104" s="37">
        <v>26.5</v>
      </c>
      <c r="V104" s="37">
        <v>48</v>
      </c>
      <c r="W104" s="37">
        <v>50.5</v>
      </c>
      <c r="X104" s="37">
        <v>47.5</v>
      </c>
      <c r="Y104" s="37">
        <v>53.5</v>
      </c>
      <c r="Z104" s="37">
        <v>47</v>
      </c>
      <c r="AA104" s="37">
        <v>36.5</v>
      </c>
      <c r="AB104" s="37">
        <v>31.5</v>
      </c>
      <c r="AC104" s="37">
        <v>46.5</v>
      </c>
      <c r="AD104" s="37">
        <v>47</v>
      </c>
      <c r="AE104" s="37">
        <v>44</v>
      </c>
      <c r="AF104" s="37">
        <v>44.5</v>
      </c>
      <c r="AG104" s="37">
        <v>45</v>
      </c>
      <c r="AH104" s="37">
        <v>45</v>
      </c>
      <c r="AI104" s="37">
        <v>44.5</v>
      </c>
      <c r="AJ104" s="37">
        <v>45</v>
      </c>
      <c r="AK104" s="37">
        <v>41.5</v>
      </c>
      <c r="AL104" s="37">
        <v>46.5</v>
      </c>
      <c r="AM104" s="37">
        <v>53.5</v>
      </c>
      <c r="AN104" s="37">
        <v>44</v>
      </c>
      <c r="AO104" s="37">
        <v>47</v>
      </c>
      <c r="AP104" s="37">
        <v>50</v>
      </c>
      <c r="AQ104" s="37">
        <v>48.5</v>
      </c>
      <c r="AR104" s="37">
        <v>40</v>
      </c>
      <c r="AS104" s="37">
        <v>48</v>
      </c>
      <c r="AT104" s="37">
        <v>44.5</v>
      </c>
      <c r="AU104" s="37">
        <v>49.5</v>
      </c>
      <c r="AV104" s="37">
        <v>50</v>
      </c>
      <c r="AW104" s="37">
        <v>47</v>
      </c>
      <c r="AX104" s="37">
        <v>46.5</v>
      </c>
      <c r="AY104" s="37">
        <v>53</v>
      </c>
      <c r="AZ104" s="37">
        <v>42</v>
      </c>
      <c r="BA104" s="37">
        <v>46</v>
      </c>
      <c r="BB104" s="37">
        <v>46.5</v>
      </c>
      <c r="BC104" s="37">
        <v>47</v>
      </c>
      <c r="BD104" s="37">
        <v>48</v>
      </c>
      <c r="BE104" s="37">
        <v>42.5</v>
      </c>
      <c r="BF104" s="37">
        <v>47</v>
      </c>
      <c r="BG104" s="37">
        <v>47</v>
      </c>
      <c r="BH104" s="37">
        <v>28.5</v>
      </c>
      <c r="BI104" s="37">
        <v>50.5</v>
      </c>
      <c r="BJ104" s="37">
        <v>42</v>
      </c>
      <c r="BK104" s="37">
        <v>47.5</v>
      </c>
      <c r="BL104" s="37">
        <v>45</v>
      </c>
      <c r="BM104" s="37">
        <v>51</v>
      </c>
      <c r="BN104" s="37">
        <v>41.5</v>
      </c>
      <c r="BO104" s="37">
        <v>45</v>
      </c>
      <c r="BP104" s="37">
        <v>44.5</v>
      </c>
      <c r="BQ104" s="37">
        <v>33.5</v>
      </c>
      <c r="BR104" s="37">
        <v>38</v>
      </c>
      <c r="BS104" s="37">
        <v>44.5</v>
      </c>
      <c r="BT104" s="37">
        <v>53.5</v>
      </c>
      <c r="BU104" s="37">
        <v>48</v>
      </c>
      <c r="BV104" s="37">
        <v>37.5</v>
      </c>
      <c r="BW104" s="37">
        <v>48.5</v>
      </c>
      <c r="BX104" s="37">
        <v>51.5</v>
      </c>
      <c r="BY104" s="37">
        <v>51</v>
      </c>
      <c r="BZ104" s="37">
        <v>44.5</v>
      </c>
      <c r="CA104" s="37">
        <v>41.5</v>
      </c>
      <c r="CB104" s="37">
        <f t="shared" si="11"/>
        <v>41.5</v>
      </c>
      <c r="CC104" s="37">
        <v>48.5</v>
      </c>
      <c r="CD104" s="37">
        <v>26.5</v>
      </c>
      <c r="CE104" s="37">
        <v>50.5</v>
      </c>
      <c r="CF104" s="37">
        <v>51</v>
      </c>
      <c r="CG104" s="37">
        <v>48.5</v>
      </c>
      <c r="CH104" s="37">
        <v>54.5</v>
      </c>
      <c r="CI104" s="37">
        <v>46.5</v>
      </c>
      <c r="CJ104" s="37">
        <v>49.5</v>
      </c>
      <c r="CK104" s="37">
        <v>34</v>
      </c>
      <c r="CL104" s="37">
        <v>38</v>
      </c>
      <c r="CM104" s="37">
        <v>41</v>
      </c>
      <c r="CN104" s="37">
        <v>42.5</v>
      </c>
      <c r="CO104" s="37">
        <v>41.5</v>
      </c>
      <c r="CP104" s="37">
        <v>50.5</v>
      </c>
      <c r="CQ104" s="37">
        <v>30.5</v>
      </c>
      <c r="CR104" s="37">
        <v>47.5</v>
      </c>
      <c r="CS104" s="37">
        <v>46.5</v>
      </c>
      <c r="CT104" s="37">
        <v>45</v>
      </c>
      <c r="CU104" s="37">
        <v>45.5</v>
      </c>
      <c r="CV104" s="37">
        <v>45.5</v>
      </c>
      <c r="CW104" s="37">
        <v>46.5</v>
      </c>
      <c r="CX104" s="37">
        <v>4475.5</v>
      </c>
    </row>
    <row r="105" spans="1:102">
      <c r="A105" s="37">
        <v>2009</v>
      </c>
      <c r="B105" s="37">
        <v>51.5</v>
      </c>
      <c r="C105" s="37">
        <v>51</v>
      </c>
      <c r="D105" s="37">
        <v>45.5</v>
      </c>
      <c r="E105" s="37">
        <v>43</v>
      </c>
      <c r="F105" s="37">
        <v>55.5</v>
      </c>
      <c r="G105" s="37">
        <v>53</v>
      </c>
      <c r="H105" s="37">
        <v>47.5</v>
      </c>
      <c r="I105" s="37">
        <v>52</v>
      </c>
      <c r="J105" s="37">
        <v>51</v>
      </c>
      <c r="K105" s="37">
        <v>44</v>
      </c>
      <c r="L105" s="37">
        <v>53.5</v>
      </c>
      <c r="M105" s="37">
        <v>48</v>
      </c>
      <c r="N105" s="37">
        <v>45.5</v>
      </c>
      <c r="O105" s="37">
        <v>55</v>
      </c>
      <c r="P105" s="37">
        <v>54.5</v>
      </c>
      <c r="Q105" s="37">
        <v>53.5</v>
      </c>
      <c r="R105" s="37">
        <v>47</v>
      </c>
      <c r="S105" s="37">
        <v>55.5</v>
      </c>
      <c r="T105" s="37">
        <v>46.5</v>
      </c>
      <c r="U105" s="37">
        <v>38</v>
      </c>
      <c r="V105" s="37">
        <v>50.5</v>
      </c>
      <c r="W105" s="37">
        <v>48.5</v>
      </c>
      <c r="X105" s="37">
        <v>52</v>
      </c>
      <c r="Y105" s="37">
        <v>53</v>
      </c>
      <c r="Z105" s="37">
        <v>54.5</v>
      </c>
      <c r="AA105" s="37">
        <v>40</v>
      </c>
      <c r="AB105" s="37">
        <v>45</v>
      </c>
      <c r="AC105" s="37">
        <v>49.5</v>
      </c>
      <c r="AD105" s="37">
        <v>50.5</v>
      </c>
      <c r="AE105" s="37">
        <v>49.5</v>
      </c>
      <c r="AF105" s="37">
        <v>51</v>
      </c>
      <c r="AG105" s="37">
        <v>50.5</v>
      </c>
      <c r="AH105" s="37">
        <v>43</v>
      </c>
      <c r="AI105" s="37">
        <v>48</v>
      </c>
      <c r="AJ105" s="37">
        <v>49.5</v>
      </c>
      <c r="AK105" s="37">
        <v>56</v>
      </c>
      <c r="AL105" s="37">
        <v>53.5</v>
      </c>
      <c r="AM105" s="37">
        <v>50.5</v>
      </c>
      <c r="AN105" s="37">
        <v>48</v>
      </c>
      <c r="AO105" s="37">
        <v>44.5</v>
      </c>
      <c r="AP105" s="37">
        <v>50</v>
      </c>
      <c r="AQ105" s="37">
        <v>46</v>
      </c>
      <c r="AR105" s="37">
        <v>51.5</v>
      </c>
      <c r="AS105" s="37">
        <v>52</v>
      </c>
      <c r="AT105" s="37">
        <v>43.5</v>
      </c>
      <c r="AU105" s="37">
        <v>53.5</v>
      </c>
      <c r="AV105" s="37">
        <v>53</v>
      </c>
      <c r="AW105" s="37">
        <v>54</v>
      </c>
      <c r="AX105" s="37">
        <v>52.5</v>
      </c>
      <c r="AY105" s="37">
        <v>56.5</v>
      </c>
      <c r="AZ105" s="37">
        <v>51.5</v>
      </c>
      <c r="BA105" s="37">
        <v>51.5</v>
      </c>
      <c r="BB105" s="37">
        <v>50</v>
      </c>
      <c r="BC105" s="37">
        <v>54</v>
      </c>
      <c r="BD105" s="37">
        <v>52.5</v>
      </c>
      <c r="BE105" s="37">
        <v>48.5</v>
      </c>
      <c r="BF105" s="37">
        <v>50.5</v>
      </c>
      <c r="BG105" s="37">
        <v>52</v>
      </c>
      <c r="BH105" s="37">
        <v>38.5</v>
      </c>
      <c r="BI105" s="37">
        <v>53.5</v>
      </c>
      <c r="BJ105" s="37">
        <v>49.5</v>
      </c>
      <c r="BK105" s="37">
        <v>56</v>
      </c>
      <c r="BL105" s="37">
        <v>52.5</v>
      </c>
      <c r="BM105" s="37">
        <v>54.5</v>
      </c>
      <c r="BN105" s="37">
        <v>54.5</v>
      </c>
      <c r="BO105" s="37">
        <v>45.5</v>
      </c>
      <c r="BP105" s="37">
        <v>53.5</v>
      </c>
      <c r="BQ105" s="37">
        <v>47</v>
      </c>
      <c r="BR105" s="37">
        <v>56</v>
      </c>
      <c r="BS105" s="37">
        <v>51.5</v>
      </c>
      <c r="BT105" s="37">
        <v>53</v>
      </c>
      <c r="BU105" s="37">
        <v>50.5</v>
      </c>
      <c r="BV105" s="37">
        <v>53</v>
      </c>
      <c r="BW105" s="37">
        <v>50</v>
      </c>
      <c r="BX105" s="37">
        <v>55.5</v>
      </c>
      <c r="BY105" s="37">
        <v>50.5</v>
      </c>
      <c r="BZ105" s="37">
        <v>53.5</v>
      </c>
      <c r="CA105" s="37">
        <v>53</v>
      </c>
      <c r="CB105" s="37">
        <f t="shared" si="11"/>
        <v>53</v>
      </c>
      <c r="CC105" s="37">
        <v>57.5</v>
      </c>
      <c r="CD105" s="37">
        <v>45.5</v>
      </c>
      <c r="CE105" s="37">
        <v>50</v>
      </c>
      <c r="CF105" s="37">
        <v>54</v>
      </c>
      <c r="CG105" s="37">
        <v>55</v>
      </c>
      <c r="CH105" s="37">
        <v>54.5</v>
      </c>
      <c r="CI105" s="37">
        <v>52.5</v>
      </c>
      <c r="CJ105" s="37">
        <v>54.5</v>
      </c>
      <c r="CK105" s="37">
        <v>45</v>
      </c>
      <c r="CL105" s="37">
        <v>51.5</v>
      </c>
      <c r="CM105" s="37">
        <v>46</v>
      </c>
      <c r="CN105" s="37">
        <v>46.5</v>
      </c>
      <c r="CO105" s="37">
        <v>52</v>
      </c>
      <c r="CP105" s="37">
        <v>53</v>
      </c>
      <c r="CQ105" s="37">
        <v>34</v>
      </c>
      <c r="CR105" s="37">
        <v>48</v>
      </c>
      <c r="CS105" s="37">
        <v>50</v>
      </c>
      <c r="CT105" s="37">
        <v>44.5</v>
      </c>
      <c r="CU105" s="37">
        <v>50.5</v>
      </c>
      <c r="CV105" s="37">
        <v>42.5</v>
      </c>
      <c r="CW105" s="37">
        <v>52</v>
      </c>
      <c r="CX105" s="37">
        <v>4972</v>
      </c>
    </row>
    <row r="106" spans="1:102">
      <c r="A106" s="37">
        <v>2010</v>
      </c>
      <c r="B106" s="37">
        <v>48.7</v>
      </c>
      <c r="C106" s="37">
        <v>47.7</v>
      </c>
      <c r="D106" s="37">
        <v>52.2</v>
      </c>
      <c r="E106" s="37">
        <v>42.6</v>
      </c>
      <c r="F106" s="37">
        <v>55.3</v>
      </c>
      <c r="G106" s="37">
        <v>52.7</v>
      </c>
      <c r="H106" s="37">
        <v>52.2</v>
      </c>
      <c r="I106" s="37">
        <v>46.6</v>
      </c>
      <c r="J106" s="37">
        <v>52.7</v>
      </c>
      <c r="K106" s="37">
        <v>50.5</v>
      </c>
      <c r="L106" s="37">
        <v>50.4</v>
      </c>
      <c r="M106" s="37">
        <v>54.5</v>
      </c>
      <c r="N106" s="37">
        <v>47.6</v>
      </c>
      <c r="O106" s="37">
        <v>52.8</v>
      </c>
      <c r="P106" s="37">
        <v>53.2</v>
      </c>
      <c r="Q106" s="37">
        <v>53.1</v>
      </c>
      <c r="R106" s="37">
        <v>51.5</v>
      </c>
      <c r="S106" s="37">
        <v>55.7</v>
      </c>
      <c r="T106" s="37">
        <v>54</v>
      </c>
      <c r="U106" s="37">
        <v>41.4</v>
      </c>
      <c r="V106" s="37">
        <v>52.7</v>
      </c>
      <c r="W106" s="37">
        <v>56.8</v>
      </c>
      <c r="X106" s="37">
        <v>51.4</v>
      </c>
      <c r="Y106" s="37">
        <v>57</v>
      </c>
      <c r="Z106" s="37">
        <v>49.8</v>
      </c>
      <c r="AA106" s="37">
        <v>46.6</v>
      </c>
      <c r="AB106" s="37">
        <v>42.9</v>
      </c>
      <c r="AC106" s="37">
        <v>56.3</v>
      </c>
      <c r="AD106" s="37">
        <v>51.1</v>
      </c>
      <c r="AE106" s="37">
        <v>50.2</v>
      </c>
      <c r="AF106" s="37">
        <v>54.3</v>
      </c>
      <c r="AG106" s="37">
        <v>51</v>
      </c>
      <c r="AH106" s="37">
        <v>52.6</v>
      </c>
      <c r="AI106" s="37">
        <v>53</v>
      </c>
      <c r="AJ106" s="37">
        <v>50.3</v>
      </c>
      <c r="AK106" s="37">
        <v>47</v>
      </c>
      <c r="AL106" s="37">
        <v>48.1</v>
      </c>
      <c r="AM106" s="37">
        <v>59.6</v>
      </c>
      <c r="AN106" s="37">
        <v>50</v>
      </c>
      <c r="AO106" s="37">
        <v>48.1</v>
      </c>
      <c r="AP106" s="37">
        <v>51.2</v>
      </c>
      <c r="AQ106" s="37">
        <v>55.3</v>
      </c>
      <c r="AR106" s="37">
        <v>47.9</v>
      </c>
      <c r="AS106" s="37">
        <v>49.7</v>
      </c>
      <c r="AT106" s="37">
        <v>54.7</v>
      </c>
      <c r="AU106" s="37">
        <v>46</v>
      </c>
      <c r="AV106" s="37">
        <v>55.4</v>
      </c>
      <c r="AW106" s="37">
        <v>52.3</v>
      </c>
      <c r="AX106" s="37">
        <v>52.4</v>
      </c>
      <c r="AY106" s="37">
        <v>48.3</v>
      </c>
      <c r="AZ106" s="37">
        <v>46.8</v>
      </c>
      <c r="BA106" s="37">
        <v>48.9</v>
      </c>
      <c r="BB106" s="37">
        <v>52.6</v>
      </c>
      <c r="BC106" s="37">
        <v>45.4</v>
      </c>
      <c r="BD106" s="37">
        <v>52.9</v>
      </c>
      <c r="BE106" s="37">
        <v>49.3</v>
      </c>
      <c r="BF106" s="37">
        <v>53.8</v>
      </c>
      <c r="BG106" s="37">
        <v>47.7</v>
      </c>
      <c r="BH106" s="37">
        <v>41.8</v>
      </c>
      <c r="BI106" s="37">
        <v>54.7</v>
      </c>
      <c r="BJ106" s="37">
        <v>48.6</v>
      </c>
      <c r="BK106" s="37">
        <v>47.2</v>
      </c>
      <c r="BL106" s="37">
        <v>46.9</v>
      </c>
      <c r="BM106" s="37">
        <v>57.4</v>
      </c>
      <c r="BN106" s="37">
        <v>51</v>
      </c>
      <c r="BO106" s="37">
        <v>54.2</v>
      </c>
      <c r="BP106" s="37">
        <v>48.7</v>
      </c>
      <c r="BQ106" s="37">
        <v>44.8</v>
      </c>
      <c r="BR106" s="37">
        <v>49.7</v>
      </c>
      <c r="BS106" s="37">
        <v>48.9</v>
      </c>
      <c r="BT106" s="37">
        <v>52.9</v>
      </c>
      <c r="BU106" s="37">
        <v>52.7</v>
      </c>
      <c r="BV106" s="37">
        <v>47.8</v>
      </c>
      <c r="BW106" s="37">
        <v>48.6</v>
      </c>
      <c r="BX106" s="37">
        <v>55.7</v>
      </c>
      <c r="BY106" s="37">
        <v>46.9</v>
      </c>
      <c r="BZ106" s="37">
        <v>46.1</v>
      </c>
      <c r="CA106" s="37">
        <v>52.3</v>
      </c>
      <c r="CB106" s="37">
        <f t="shared" si="11"/>
        <v>52.3</v>
      </c>
      <c r="CC106" s="37">
        <v>51.3</v>
      </c>
      <c r="CD106" s="37">
        <v>43.9</v>
      </c>
      <c r="CE106" s="37">
        <v>54.5</v>
      </c>
      <c r="CF106" s="37">
        <v>52.4</v>
      </c>
      <c r="CG106" s="37">
        <v>55.4</v>
      </c>
      <c r="CH106" s="37">
        <v>57</v>
      </c>
      <c r="CI106" s="37">
        <v>48.4</v>
      </c>
      <c r="CJ106" s="37">
        <v>55.4</v>
      </c>
      <c r="CK106" s="37">
        <v>46.7</v>
      </c>
      <c r="CL106" s="37">
        <v>48.1</v>
      </c>
      <c r="CM106" s="37">
        <v>48</v>
      </c>
      <c r="CN106" s="37">
        <v>45.6</v>
      </c>
      <c r="CO106" s="37">
        <v>48.4</v>
      </c>
      <c r="CP106" s="37">
        <v>46.9</v>
      </c>
      <c r="CQ106" s="37">
        <v>42.6</v>
      </c>
      <c r="CR106" s="37">
        <v>45.5</v>
      </c>
      <c r="CS106" s="37">
        <v>51.5</v>
      </c>
      <c r="CT106" s="37">
        <v>55.1</v>
      </c>
      <c r="CU106" s="37">
        <v>50.4</v>
      </c>
      <c r="CV106" s="37">
        <v>52.7</v>
      </c>
      <c r="CW106" s="37">
        <v>41.7</v>
      </c>
      <c r="CX106" s="37">
        <v>4993.1999999999989</v>
      </c>
    </row>
    <row r="107" spans="1:102">
      <c r="A107" s="37">
        <v>2011</v>
      </c>
      <c r="B107" s="37">
        <v>50.3</v>
      </c>
      <c r="C107" s="37">
        <v>46.9</v>
      </c>
      <c r="D107" s="37">
        <v>52.1</v>
      </c>
      <c r="E107" s="37">
        <v>43.1</v>
      </c>
      <c r="F107" s="37">
        <v>55.1</v>
      </c>
      <c r="G107" s="37">
        <v>57.3</v>
      </c>
      <c r="H107" s="37">
        <v>55.7</v>
      </c>
      <c r="I107" s="37">
        <v>51.2</v>
      </c>
      <c r="J107" s="37">
        <v>56</v>
      </c>
      <c r="K107" s="37">
        <v>55.1</v>
      </c>
      <c r="L107" s="37">
        <v>49.3</v>
      </c>
      <c r="M107" s="37">
        <v>55.3</v>
      </c>
      <c r="N107" s="37">
        <v>51.7</v>
      </c>
      <c r="O107" s="37">
        <v>52.2</v>
      </c>
      <c r="P107" s="37">
        <v>52.4</v>
      </c>
      <c r="Q107" s="37">
        <v>62.4</v>
      </c>
      <c r="R107" s="37">
        <v>47.7</v>
      </c>
      <c r="S107" s="37">
        <v>52.8</v>
      </c>
      <c r="T107" s="37">
        <v>51.4</v>
      </c>
      <c r="U107" s="37">
        <v>41.1</v>
      </c>
      <c r="V107" s="37">
        <v>51.9</v>
      </c>
      <c r="W107" s="37">
        <v>59.1</v>
      </c>
      <c r="X107" s="37">
        <v>61.7</v>
      </c>
      <c r="Y107" s="37">
        <v>53</v>
      </c>
      <c r="Z107" s="37">
        <v>52.2</v>
      </c>
      <c r="AA107" s="37">
        <v>32.799999999999997</v>
      </c>
      <c r="AB107" s="37">
        <v>43.7</v>
      </c>
      <c r="AC107" s="37">
        <v>57.5</v>
      </c>
      <c r="AD107" s="37">
        <v>52.5</v>
      </c>
      <c r="AE107" s="37">
        <v>48.1</v>
      </c>
      <c r="AF107" s="37">
        <v>59.1</v>
      </c>
      <c r="AG107" s="37">
        <v>49.7</v>
      </c>
      <c r="AH107" s="37">
        <v>57.9</v>
      </c>
      <c r="AI107" s="37">
        <v>52.5</v>
      </c>
      <c r="AJ107" s="37">
        <v>52.4</v>
      </c>
      <c r="AK107" s="37">
        <v>45.1</v>
      </c>
      <c r="AL107" s="37">
        <v>51</v>
      </c>
      <c r="AM107" s="37">
        <v>59.8</v>
      </c>
      <c r="AN107" s="37">
        <v>53.2</v>
      </c>
      <c r="AO107" s="37">
        <v>52.5</v>
      </c>
      <c r="AP107" s="37">
        <v>50.3</v>
      </c>
      <c r="AQ107" s="37">
        <v>56.6</v>
      </c>
      <c r="AR107" s="37">
        <v>45.8</v>
      </c>
      <c r="AS107" s="37">
        <v>44.5</v>
      </c>
      <c r="AT107" s="37">
        <v>51.4</v>
      </c>
      <c r="AU107" s="37">
        <v>51.8</v>
      </c>
      <c r="AV107" s="37">
        <v>53.3</v>
      </c>
      <c r="AW107" s="37">
        <v>55</v>
      </c>
      <c r="AX107" s="37">
        <v>56.6</v>
      </c>
      <c r="AY107" s="37">
        <v>54.6</v>
      </c>
      <c r="AZ107" s="37">
        <v>41.9</v>
      </c>
      <c r="BA107" s="37">
        <v>55.2</v>
      </c>
      <c r="BB107" s="37">
        <v>60.4</v>
      </c>
      <c r="BC107" s="37">
        <v>50.6</v>
      </c>
      <c r="BD107" s="37">
        <v>49</v>
      </c>
      <c r="BE107" s="37">
        <v>40.6</v>
      </c>
      <c r="BF107" s="37">
        <v>57.1</v>
      </c>
      <c r="BG107" s="37">
        <v>51.1</v>
      </c>
      <c r="BH107" s="37">
        <v>43.1</v>
      </c>
      <c r="BI107" s="37">
        <v>53.5</v>
      </c>
      <c r="BJ107" s="37">
        <v>46.5</v>
      </c>
      <c r="BK107" s="37">
        <v>52.7</v>
      </c>
      <c r="BL107" s="37">
        <v>48.8</v>
      </c>
      <c r="BM107" s="37">
        <v>57</v>
      </c>
      <c r="BN107" s="37">
        <v>45.4</v>
      </c>
      <c r="BO107" s="37">
        <v>51</v>
      </c>
      <c r="BP107" s="37">
        <v>45.4</v>
      </c>
      <c r="BQ107" s="37">
        <v>42.4</v>
      </c>
      <c r="BR107" s="37">
        <v>45.9</v>
      </c>
      <c r="BS107" s="37">
        <v>56.7</v>
      </c>
      <c r="BT107" s="37">
        <v>55.4</v>
      </c>
      <c r="BU107" s="37">
        <v>51.6</v>
      </c>
      <c r="BV107" s="37">
        <v>37.799999999999997</v>
      </c>
      <c r="BW107" s="37">
        <v>50.4</v>
      </c>
      <c r="BX107" s="37">
        <v>50.7</v>
      </c>
      <c r="BY107" s="37">
        <v>50.3</v>
      </c>
      <c r="BZ107" s="37">
        <v>52.8</v>
      </c>
      <c r="CA107" s="37">
        <v>52.6</v>
      </c>
      <c r="CB107" s="37">
        <f t="shared" si="11"/>
        <v>52.6</v>
      </c>
      <c r="CC107" s="37">
        <v>56.5</v>
      </c>
      <c r="CD107" s="37">
        <v>43.7</v>
      </c>
      <c r="CE107" s="37">
        <v>51.2</v>
      </c>
      <c r="CF107" s="37">
        <v>64</v>
      </c>
      <c r="CG107" s="37">
        <v>51.2</v>
      </c>
      <c r="CH107" s="37">
        <v>55.7</v>
      </c>
      <c r="CI107" s="37">
        <v>51.7</v>
      </c>
      <c r="CJ107" s="37">
        <v>57.9</v>
      </c>
      <c r="CK107" s="37">
        <v>38.6</v>
      </c>
      <c r="CL107" s="37">
        <v>53</v>
      </c>
      <c r="CM107" s="37">
        <v>35.200000000000003</v>
      </c>
      <c r="CN107" s="37">
        <v>42.6</v>
      </c>
      <c r="CO107" s="37">
        <v>45.5</v>
      </c>
      <c r="CP107" s="37">
        <v>55.5</v>
      </c>
      <c r="CQ107" s="37">
        <v>45.1</v>
      </c>
      <c r="CR107" s="37">
        <v>51.9</v>
      </c>
      <c r="CS107" s="37">
        <v>47.3</v>
      </c>
      <c r="CT107" s="37">
        <v>52.5</v>
      </c>
      <c r="CU107" s="37">
        <v>46.8</v>
      </c>
      <c r="CV107" s="37">
        <v>47.8</v>
      </c>
      <c r="CW107" s="37">
        <v>53.5</v>
      </c>
      <c r="CX107" s="37">
        <v>5047.8000000000011</v>
      </c>
    </row>
    <row r="108" spans="1:102">
      <c r="A108" s="37">
        <v>2012</v>
      </c>
      <c r="B108" s="37">
        <v>38.200000000000003</v>
      </c>
      <c r="C108" s="37">
        <v>40.4</v>
      </c>
      <c r="D108" s="37">
        <v>51.6</v>
      </c>
      <c r="E108" s="37">
        <v>24.3</v>
      </c>
      <c r="F108" s="37">
        <v>38.299999999999997</v>
      </c>
      <c r="G108" s="37">
        <v>47</v>
      </c>
      <c r="H108" s="37">
        <v>44</v>
      </c>
      <c r="I108" s="37">
        <v>45.2</v>
      </c>
      <c r="J108" s="37">
        <v>46.2</v>
      </c>
      <c r="K108" s="37">
        <v>46.6</v>
      </c>
      <c r="L108" s="37">
        <v>42.3</v>
      </c>
      <c r="M108" s="37">
        <v>39.6</v>
      </c>
      <c r="N108" s="37">
        <v>39.9</v>
      </c>
      <c r="O108" s="37">
        <v>39.4</v>
      </c>
      <c r="P108" s="37">
        <v>36.700000000000003</v>
      </c>
      <c r="Q108" s="37">
        <v>56</v>
      </c>
      <c r="R108" s="37">
        <v>42</v>
      </c>
      <c r="S108" s="37">
        <v>50.7</v>
      </c>
      <c r="T108" s="37">
        <v>43</v>
      </c>
      <c r="U108" s="37">
        <v>38.799999999999997</v>
      </c>
      <c r="V108" s="37">
        <v>49.5</v>
      </c>
      <c r="W108" s="37">
        <v>54.1</v>
      </c>
      <c r="X108" s="37">
        <v>51.4</v>
      </c>
      <c r="Y108" s="37">
        <v>45.1</v>
      </c>
      <c r="Z108" s="37">
        <v>39.700000000000003</v>
      </c>
      <c r="AA108" s="37">
        <v>29</v>
      </c>
      <c r="AB108" s="37">
        <v>33.4</v>
      </c>
      <c r="AC108" s="37">
        <v>44</v>
      </c>
      <c r="AD108" s="37">
        <v>47.5</v>
      </c>
      <c r="AE108" s="37">
        <v>47.7</v>
      </c>
      <c r="AF108" s="37">
        <v>53.6</v>
      </c>
      <c r="AG108" s="37">
        <v>46</v>
      </c>
      <c r="AH108" s="37">
        <v>50</v>
      </c>
      <c r="AI108" s="37">
        <v>40.6</v>
      </c>
      <c r="AJ108" s="37">
        <v>44</v>
      </c>
      <c r="AK108" s="37">
        <v>40.9</v>
      </c>
      <c r="AL108" s="37">
        <v>37.9</v>
      </c>
      <c r="AM108" s="37">
        <v>53.5</v>
      </c>
      <c r="AN108" s="37">
        <v>37.299999999999997</v>
      </c>
      <c r="AO108" s="37">
        <v>45.3</v>
      </c>
      <c r="AP108" s="37">
        <v>40.9</v>
      </c>
      <c r="AQ108" s="37">
        <v>50.2</v>
      </c>
      <c r="AR108" s="37">
        <v>36.4</v>
      </c>
      <c r="AS108" s="37">
        <v>49.7</v>
      </c>
      <c r="AT108" s="37">
        <v>45.9</v>
      </c>
      <c r="AU108" s="37">
        <v>42.5</v>
      </c>
      <c r="AV108" s="37">
        <v>50.4</v>
      </c>
      <c r="AW108" s="37">
        <v>52.1</v>
      </c>
      <c r="AX108" s="37">
        <v>46.6</v>
      </c>
      <c r="AY108" s="37">
        <v>50.3</v>
      </c>
      <c r="AZ108" s="37">
        <v>43.5</v>
      </c>
      <c r="BA108" s="37">
        <v>46.9</v>
      </c>
      <c r="BB108" s="37">
        <v>51</v>
      </c>
      <c r="BC108" s="37">
        <v>48.5</v>
      </c>
      <c r="BD108" s="37">
        <v>47.1</v>
      </c>
      <c r="BE108" s="37">
        <v>42.6</v>
      </c>
      <c r="BF108" s="37">
        <v>45.6</v>
      </c>
      <c r="BG108" s="37">
        <v>51.7</v>
      </c>
      <c r="BH108" s="37">
        <v>35.6</v>
      </c>
      <c r="BI108" s="37">
        <v>51.2</v>
      </c>
      <c r="BJ108" s="37">
        <v>36.299999999999997</v>
      </c>
      <c r="BK108" s="37">
        <v>50.6</v>
      </c>
      <c r="BL108" s="37">
        <v>45.1</v>
      </c>
      <c r="BM108" s="37">
        <v>55.6</v>
      </c>
      <c r="BN108" s="37">
        <v>37.6</v>
      </c>
      <c r="BO108" s="37">
        <v>42</v>
      </c>
      <c r="BP108" s="37">
        <v>35.9</v>
      </c>
      <c r="BQ108" s="37">
        <v>32.5</v>
      </c>
      <c r="BR108" s="37">
        <v>42.1</v>
      </c>
      <c r="BS108" s="37">
        <v>51.5</v>
      </c>
      <c r="BT108" s="37">
        <v>49.9</v>
      </c>
      <c r="BU108" s="37">
        <v>49.8</v>
      </c>
      <c r="BV108" s="37">
        <v>45.3</v>
      </c>
      <c r="BW108" s="37">
        <v>48.6</v>
      </c>
      <c r="BX108" s="37">
        <v>36.4</v>
      </c>
      <c r="BY108" s="37">
        <v>45.4</v>
      </c>
      <c r="BZ108" s="37">
        <v>49.1</v>
      </c>
      <c r="CA108" s="37">
        <v>34.200000000000003</v>
      </c>
      <c r="CB108" s="37">
        <f t="shared" si="11"/>
        <v>34.200000000000003</v>
      </c>
      <c r="CC108" s="37">
        <v>52.1</v>
      </c>
      <c r="CD108" s="37">
        <v>36.5</v>
      </c>
      <c r="CE108" s="37">
        <v>43.1</v>
      </c>
      <c r="CF108" s="37">
        <v>49.1</v>
      </c>
      <c r="CG108" s="37">
        <v>43</v>
      </c>
      <c r="CH108" s="37">
        <v>47.7</v>
      </c>
      <c r="CI108" s="37">
        <v>48.4</v>
      </c>
      <c r="CJ108" s="37">
        <v>52.1</v>
      </c>
      <c r="CK108" s="37">
        <v>39</v>
      </c>
      <c r="CL108" s="37">
        <v>32.700000000000003</v>
      </c>
      <c r="CM108" s="37">
        <v>41.5</v>
      </c>
      <c r="CN108" s="37">
        <v>41.7</v>
      </c>
      <c r="CO108" s="37">
        <v>42.8</v>
      </c>
      <c r="CP108" s="37">
        <v>51</v>
      </c>
      <c r="CQ108" s="37">
        <v>27.8</v>
      </c>
      <c r="CR108" s="37">
        <v>46.2</v>
      </c>
      <c r="CS108" s="37">
        <v>47.2</v>
      </c>
      <c r="CT108" s="37">
        <v>44.4</v>
      </c>
      <c r="CU108" s="37">
        <v>41.9</v>
      </c>
      <c r="CV108" s="37">
        <v>45.1</v>
      </c>
      <c r="CW108" s="37">
        <v>44.9</v>
      </c>
      <c r="CX108" s="37">
        <v>4375.4999999999982</v>
      </c>
    </row>
    <row r="109" spans="1:102">
      <c r="A109" s="37">
        <v>2013</v>
      </c>
      <c r="B109" s="37">
        <v>36</v>
      </c>
      <c r="C109" s="37">
        <v>43.1</v>
      </c>
      <c r="D109" s="37">
        <v>49.6</v>
      </c>
      <c r="E109" s="37">
        <v>28.9</v>
      </c>
      <c r="F109" s="37">
        <v>44</v>
      </c>
      <c r="G109" s="37">
        <v>45.5</v>
      </c>
      <c r="H109" s="37">
        <v>46.1</v>
      </c>
      <c r="I109" s="37">
        <v>41.1</v>
      </c>
      <c r="J109" s="37">
        <v>48.8</v>
      </c>
      <c r="K109" s="37">
        <v>48.1</v>
      </c>
      <c r="L109" s="37">
        <v>43.9</v>
      </c>
      <c r="M109" s="37">
        <v>48.3</v>
      </c>
      <c r="N109" s="37">
        <v>35.6</v>
      </c>
      <c r="O109" s="37">
        <v>40.9</v>
      </c>
      <c r="P109" s="37">
        <v>43.8</v>
      </c>
      <c r="Q109" s="37">
        <v>49.1</v>
      </c>
      <c r="R109" s="37">
        <v>39.4</v>
      </c>
      <c r="S109" s="37">
        <v>52.5</v>
      </c>
      <c r="T109" s="37">
        <v>46.1</v>
      </c>
      <c r="U109" s="37">
        <v>35.799999999999997</v>
      </c>
      <c r="V109" s="37">
        <v>43.4</v>
      </c>
      <c r="W109" s="37">
        <v>53.9</v>
      </c>
      <c r="X109" s="37">
        <v>50.8</v>
      </c>
      <c r="Y109" s="37">
        <v>45.3</v>
      </c>
      <c r="Z109" s="37">
        <v>40.799999999999997</v>
      </c>
      <c r="AA109" s="37">
        <v>36</v>
      </c>
      <c r="AB109" s="37">
        <v>31</v>
      </c>
      <c r="AC109" s="37">
        <v>54.2</v>
      </c>
      <c r="AD109" s="37">
        <v>45.6</v>
      </c>
      <c r="AE109" s="37">
        <v>43.7</v>
      </c>
      <c r="AF109" s="37">
        <v>56</v>
      </c>
      <c r="AG109" s="37">
        <v>40</v>
      </c>
      <c r="AH109" s="37">
        <v>48.9</v>
      </c>
      <c r="AI109" s="37">
        <v>45.8</v>
      </c>
      <c r="AJ109" s="37">
        <v>45</v>
      </c>
      <c r="AK109" s="37">
        <v>46.8</v>
      </c>
      <c r="AL109" s="37">
        <v>35.700000000000003</v>
      </c>
      <c r="AM109" s="37">
        <v>51.4</v>
      </c>
      <c r="AN109" s="37">
        <v>38</v>
      </c>
      <c r="AO109" s="37">
        <v>37.200000000000003</v>
      </c>
      <c r="AP109" s="37">
        <v>44.7</v>
      </c>
      <c r="AQ109" s="37">
        <v>46</v>
      </c>
      <c r="AR109" s="37">
        <v>48.3</v>
      </c>
      <c r="AS109" s="37">
        <v>44.3</v>
      </c>
      <c r="AT109" s="37">
        <v>40.299999999999997</v>
      </c>
      <c r="AU109" s="37">
        <v>42.9</v>
      </c>
      <c r="AV109" s="37">
        <v>50</v>
      </c>
      <c r="AW109" s="37">
        <v>42.4</v>
      </c>
      <c r="AX109" s="37">
        <v>49</v>
      </c>
      <c r="AY109" s="37">
        <v>42.2</v>
      </c>
      <c r="AZ109" s="37">
        <v>40.200000000000003</v>
      </c>
      <c r="BA109" s="37">
        <v>45.3</v>
      </c>
      <c r="BB109" s="37">
        <v>52.3</v>
      </c>
      <c r="BC109" s="37">
        <v>40.200000000000003</v>
      </c>
      <c r="BD109" s="37">
        <v>42</v>
      </c>
      <c r="BE109" s="37">
        <v>38.5</v>
      </c>
      <c r="BF109" s="37">
        <v>45.2</v>
      </c>
      <c r="BG109" s="37">
        <v>41</v>
      </c>
      <c r="BH109" s="37">
        <v>32.700000000000003</v>
      </c>
      <c r="BI109" s="37">
        <v>56.7</v>
      </c>
      <c r="BJ109" s="37">
        <v>38.299999999999997</v>
      </c>
      <c r="BK109" s="37">
        <v>43.8</v>
      </c>
      <c r="BL109" s="37">
        <v>44</v>
      </c>
      <c r="BM109" s="37">
        <v>45.8</v>
      </c>
      <c r="BN109" s="37">
        <v>49</v>
      </c>
      <c r="BO109" s="37">
        <v>39.9</v>
      </c>
      <c r="BP109" s="37">
        <v>51.3</v>
      </c>
      <c r="BQ109" s="37">
        <v>28.4</v>
      </c>
      <c r="BR109" s="37">
        <v>44.9</v>
      </c>
      <c r="BS109" s="37">
        <v>46</v>
      </c>
      <c r="BT109" s="37">
        <v>56.1</v>
      </c>
      <c r="BU109" s="37">
        <v>47.9</v>
      </c>
      <c r="BV109" s="37">
        <v>43.4</v>
      </c>
      <c r="BW109" s="37">
        <v>39.200000000000003</v>
      </c>
      <c r="BX109" s="37">
        <v>53</v>
      </c>
      <c r="BY109" s="37">
        <v>40.200000000000003</v>
      </c>
      <c r="BZ109" s="37">
        <v>41.6</v>
      </c>
      <c r="CA109" s="37">
        <v>50.9</v>
      </c>
      <c r="CB109" s="37">
        <f t="shared" si="11"/>
        <v>50.9</v>
      </c>
      <c r="CC109" s="37">
        <v>42.4</v>
      </c>
      <c r="CD109" s="37">
        <v>33.1</v>
      </c>
      <c r="CE109" s="37">
        <v>41.6</v>
      </c>
      <c r="CF109" s="37">
        <v>53</v>
      </c>
      <c r="CG109" s="37">
        <v>50.2</v>
      </c>
      <c r="CH109" s="37">
        <v>59.9</v>
      </c>
      <c r="CI109" s="37">
        <v>39.5</v>
      </c>
      <c r="CJ109" s="37">
        <v>45.5</v>
      </c>
      <c r="CK109" s="37">
        <v>36.4</v>
      </c>
      <c r="CL109" s="37">
        <v>36.799999999999997</v>
      </c>
      <c r="CM109" s="37">
        <v>39.799999999999997</v>
      </c>
      <c r="CN109" s="37">
        <v>40.5</v>
      </c>
      <c r="CO109" s="37">
        <v>41.6</v>
      </c>
      <c r="CP109" s="37">
        <v>44.1</v>
      </c>
      <c r="CQ109" s="37">
        <v>32.5</v>
      </c>
      <c r="CR109" s="37">
        <v>38.299999999999997</v>
      </c>
      <c r="CS109" s="37">
        <v>38</v>
      </c>
      <c r="CT109" s="37">
        <v>47.8</v>
      </c>
      <c r="CU109" s="37">
        <v>47.9</v>
      </c>
      <c r="CV109" s="37">
        <v>40.200000000000003</v>
      </c>
      <c r="CW109" s="37">
        <v>42.5</v>
      </c>
      <c r="CX109" s="37">
        <v>4335.5999999999995</v>
      </c>
    </row>
    <row r="110" spans="1:102">
      <c r="A110" s="37" t="s">
        <v>336</v>
      </c>
      <c r="B110" s="37">
        <v>475</v>
      </c>
      <c r="C110" s="37">
        <v>465.7</v>
      </c>
      <c r="D110" s="37">
        <v>489.7000000000001</v>
      </c>
      <c r="E110" s="37">
        <v>397.40000000000003</v>
      </c>
      <c r="F110" s="37">
        <v>509.20000000000005</v>
      </c>
      <c r="G110" s="37">
        <v>517.29999999999995</v>
      </c>
      <c r="H110" s="37">
        <v>506.7</v>
      </c>
      <c r="I110" s="37">
        <v>492.6</v>
      </c>
      <c r="J110" s="37">
        <v>514.4</v>
      </c>
      <c r="K110" s="37">
        <v>492.90000000000009</v>
      </c>
      <c r="L110" s="37">
        <v>491.4</v>
      </c>
      <c r="M110" s="37">
        <v>501.1</v>
      </c>
      <c r="N110" s="37">
        <v>468.90000000000003</v>
      </c>
      <c r="O110" s="37">
        <v>493.59999999999997</v>
      </c>
      <c r="P110" s="37">
        <v>493.99999999999994</v>
      </c>
      <c r="Q110" s="37">
        <v>523.69999999999993</v>
      </c>
      <c r="R110" s="37">
        <v>468.99999999999994</v>
      </c>
      <c r="S110" s="37">
        <v>543.29999999999995</v>
      </c>
      <c r="T110" s="37">
        <v>488.5</v>
      </c>
      <c r="U110" s="37">
        <v>402.90000000000003</v>
      </c>
      <c r="V110" s="37">
        <v>493.09999999999997</v>
      </c>
      <c r="W110" s="37">
        <v>536.6</v>
      </c>
      <c r="X110" s="37">
        <v>510.09999999999991</v>
      </c>
      <c r="Y110" s="37">
        <v>512</v>
      </c>
      <c r="Z110" s="37">
        <v>498.4</v>
      </c>
      <c r="AA110" s="37">
        <v>407.20000000000005</v>
      </c>
      <c r="AB110" s="37">
        <v>423.49999999999994</v>
      </c>
      <c r="AC110" s="37">
        <v>522.4</v>
      </c>
      <c r="AD110" s="37">
        <v>500.70000000000005</v>
      </c>
      <c r="AE110" s="37">
        <v>475.9</v>
      </c>
      <c r="AF110" s="37">
        <v>538</v>
      </c>
      <c r="AG110" s="37">
        <v>478.5</v>
      </c>
      <c r="AH110" s="37">
        <v>506.79999999999995</v>
      </c>
      <c r="AI110" s="37">
        <v>485.3</v>
      </c>
      <c r="AJ110" s="37">
        <v>488.4</v>
      </c>
      <c r="AK110" s="37">
        <v>476.3</v>
      </c>
      <c r="AL110" s="37">
        <v>476.4</v>
      </c>
      <c r="AM110" s="37">
        <v>555.40000000000009</v>
      </c>
      <c r="AN110" s="37">
        <v>465.5</v>
      </c>
      <c r="AO110" s="37">
        <v>476.5</v>
      </c>
      <c r="AP110" s="37">
        <v>487.4</v>
      </c>
      <c r="AQ110" s="37">
        <v>518.40000000000009</v>
      </c>
      <c r="AR110" s="37">
        <v>452.2</v>
      </c>
      <c r="AS110" s="37">
        <v>494.09999999999997</v>
      </c>
      <c r="AT110" s="37">
        <v>471.69999999999993</v>
      </c>
      <c r="AU110" s="37">
        <v>489.8</v>
      </c>
      <c r="AV110" s="37">
        <v>511.4</v>
      </c>
      <c r="AW110" s="37">
        <v>510.90000000000003</v>
      </c>
      <c r="AX110" s="37">
        <v>503.5</v>
      </c>
      <c r="AY110" s="37">
        <v>526.80000000000007</v>
      </c>
      <c r="AZ110" s="37">
        <v>465.09999999999997</v>
      </c>
      <c r="BA110" s="37">
        <v>486.69999999999993</v>
      </c>
      <c r="BB110" s="37">
        <v>516.29999999999995</v>
      </c>
      <c r="BC110" s="37">
        <v>485.9</v>
      </c>
      <c r="BD110" s="37">
        <v>494.8</v>
      </c>
      <c r="BE110" s="37">
        <v>455.80000000000007</v>
      </c>
      <c r="BF110" s="37">
        <v>496.6</v>
      </c>
      <c r="BG110" s="37">
        <v>481.2</v>
      </c>
      <c r="BH110" s="37">
        <v>402.70000000000005</v>
      </c>
      <c r="BI110" s="37">
        <v>535.9</v>
      </c>
      <c r="BJ110" s="37">
        <v>464.30000000000007</v>
      </c>
      <c r="BK110" s="37">
        <v>512</v>
      </c>
      <c r="BL110" s="37">
        <v>482.7</v>
      </c>
      <c r="BM110" s="37">
        <v>549.4</v>
      </c>
      <c r="BN110" s="37">
        <v>480.6</v>
      </c>
      <c r="BO110" s="37">
        <v>480.99999999999994</v>
      </c>
      <c r="BP110" s="37">
        <v>459.29999999999995</v>
      </c>
      <c r="BQ110" s="37">
        <v>415.29999999999995</v>
      </c>
      <c r="BR110" s="37">
        <v>478.9</v>
      </c>
      <c r="BS110" s="37">
        <v>495.29999999999995</v>
      </c>
      <c r="BT110" s="37">
        <v>538.59999999999991</v>
      </c>
      <c r="BU110" s="37">
        <v>509.2</v>
      </c>
      <c r="BV110" s="37">
        <v>465.7</v>
      </c>
      <c r="BW110" s="37">
        <v>483.5</v>
      </c>
      <c r="BX110" s="37">
        <v>502.09999999999997</v>
      </c>
      <c r="BY110" s="37">
        <v>482.99999999999994</v>
      </c>
      <c r="BZ110" s="37">
        <v>490.60000000000008</v>
      </c>
      <c r="CA110" s="37">
        <v>495.9</v>
      </c>
      <c r="CB110" s="37">
        <f t="shared" si="11"/>
        <v>495.9</v>
      </c>
      <c r="CC110" s="37">
        <v>529.20000000000005</v>
      </c>
      <c r="CD110" s="37">
        <v>417.8</v>
      </c>
      <c r="CE110" s="37">
        <v>495.6</v>
      </c>
      <c r="CF110" s="37">
        <v>534</v>
      </c>
      <c r="CG110" s="37">
        <v>511.79999999999995</v>
      </c>
      <c r="CH110" s="37">
        <v>551.19999999999993</v>
      </c>
      <c r="CI110" s="37">
        <v>500.99999999999994</v>
      </c>
      <c r="CJ110" s="37">
        <v>535.29999999999995</v>
      </c>
      <c r="CK110" s="37">
        <v>428.99999999999994</v>
      </c>
      <c r="CL110" s="37">
        <v>457.8</v>
      </c>
      <c r="CM110" s="37">
        <v>443.4</v>
      </c>
      <c r="CN110" s="37">
        <v>455.1</v>
      </c>
      <c r="CO110" s="37">
        <v>479.5</v>
      </c>
      <c r="CP110" s="37">
        <v>503.7</v>
      </c>
      <c r="CQ110" s="37">
        <v>405.40000000000003</v>
      </c>
      <c r="CR110" s="37">
        <v>476.9</v>
      </c>
      <c r="CS110" s="37">
        <v>484</v>
      </c>
      <c r="CT110" s="37">
        <v>488.3</v>
      </c>
      <c r="CU110" s="37">
        <v>467.49999999999994</v>
      </c>
      <c r="CV110" s="37">
        <v>468</v>
      </c>
      <c r="CW110" s="37">
        <v>485.09999999999997</v>
      </c>
      <c r="CX110" s="37">
        <v>48258.5</v>
      </c>
    </row>
    <row r="116" spans="1:101">
      <c r="A116" s="37" t="s">
        <v>340</v>
      </c>
      <c r="B116" s="37" t="s">
        <v>237</v>
      </c>
      <c r="C116" s="37" t="s">
        <v>238</v>
      </c>
      <c r="D116" s="37" t="s">
        <v>239</v>
      </c>
      <c r="E116" s="37" t="s">
        <v>240</v>
      </c>
      <c r="F116" s="37" t="s">
        <v>241</v>
      </c>
      <c r="G116" s="37" t="s">
        <v>242</v>
      </c>
      <c r="H116" s="37" t="s">
        <v>243</v>
      </c>
      <c r="I116" s="37" t="s">
        <v>244</v>
      </c>
      <c r="J116" s="37" t="s">
        <v>245</v>
      </c>
      <c r="K116" s="37" t="s">
        <v>246</v>
      </c>
      <c r="L116" s="37" t="s">
        <v>247</v>
      </c>
      <c r="M116" s="37" t="s">
        <v>248</v>
      </c>
      <c r="N116" s="37" t="s">
        <v>249</v>
      </c>
      <c r="O116" s="37" t="s">
        <v>250</v>
      </c>
      <c r="P116" s="37" t="s">
        <v>251</v>
      </c>
      <c r="Q116" s="37" t="s">
        <v>252</v>
      </c>
      <c r="R116" s="37" t="s">
        <v>253</v>
      </c>
      <c r="S116" s="37" t="s">
        <v>254</v>
      </c>
      <c r="T116" s="37" t="s">
        <v>255</v>
      </c>
      <c r="U116" s="37" t="s">
        <v>256</v>
      </c>
      <c r="V116" s="37" t="s">
        <v>257</v>
      </c>
      <c r="W116" s="37" t="s">
        <v>258</v>
      </c>
      <c r="X116" s="37" t="s">
        <v>259</v>
      </c>
      <c r="Y116" s="37" t="s">
        <v>260</v>
      </c>
      <c r="Z116" s="37" t="s">
        <v>261</v>
      </c>
      <c r="AA116" s="37" t="s">
        <v>262</v>
      </c>
      <c r="AB116" s="37" t="s">
        <v>263</v>
      </c>
      <c r="AC116" s="37" t="s">
        <v>264</v>
      </c>
      <c r="AD116" s="37" t="s">
        <v>265</v>
      </c>
      <c r="AE116" s="37" t="s">
        <v>266</v>
      </c>
      <c r="AF116" s="37" t="s">
        <v>267</v>
      </c>
      <c r="AG116" s="37" t="s">
        <v>268</v>
      </c>
      <c r="AH116" s="37" t="s">
        <v>269</v>
      </c>
      <c r="AI116" s="37" t="s">
        <v>270</v>
      </c>
      <c r="AJ116" s="37" t="s">
        <v>271</v>
      </c>
      <c r="AK116" s="37" t="s">
        <v>272</v>
      </c>
      <c r="AL116" s="37" t="s">
        <v>273</v>
      </c>
      <c r="AM116" s="37" t="s">
        <v>274</v>
      </c>
      <c r="AN116" s="37" t="s">
        <v>275</v>
      </c>
      <c r="AO116" s="37" t="s">
        <v>276</v>
      </c>
      <c r="AP116" s="37" t="s">
        <v>277</v>
      </c>
      <c r="AQ116" s="37" t="s">
        <v>278</v>
      </c>
      <c r="AR116" s="37" t="s">
        <v>279</v>
      </c>
      <c r="AS116" s="37" t="s">
        <v>280</v>
      </c>
      <c r="AT116" s="37" t="s">
        <v>281</v>
      </c>
      <c r="AU116" s="37" t="s">
        <v>282</v>
      </c>
      <c r="AV116" s="37" t="s">
        <v>283</v>
      </c>
      <c r="AW116" s="37" t="s">
        <v>284</v>
      </c>
      <c r="AX116" s="37" t="s">
        <v>285</v>
      </c>
      <c r="AY116" s="37" t="s">
        <v>286</v>
      </c>
      <c r="AZ116" s="37" t="s">
        <v>287</v>
      </c>
      <c r="BA116" s="37" t="s">
        <v>288</v>
      </c>
      <c r="BB116" s="37" t="s">
        <v>289</v>
      </c>
      <c r="BC116" s="37" t="s">
        <v>290</v>
      </c>
      <c r="BD116" s="37" t="s">
        <v>291</v>
      </c>
      <c r="BE116" s="37" t="s">
        <v>292</v>
      </c>
      <c r="BF116" s="37" t="s">
        <v>293</v>
      </c>
      <c r="BG116" s="37" t="s">
        <v>294</v>
      </c>
      <c r="BH116" s="37" t="s">
        <v>295</v>
      </c>
      <c r="BI116" s="37" t="s">
        <v>296</v>
      </c>
      <c r="BJ116" s="37" t="s">
        <v>297</v>
      </c>
      <c r="BK116" s="37" t="s">
        <v>298</v>
      </c>
      <c r="BL116" s="37" t="s">
        <v>299</v>
      </c>
      <c r="BM116" s="37" t="s">
        <v>300</v>
      </c>
      <c r="BN116" s="37" t="s">
        <v>301</v>
      </c>
      <c r="BO116" s="37" t="s">
        <v>302</v>
      </c>
      <c r="BP116" s="37" t="s">
        <v>303</v>
      </c>
      <c r="BQ116" s="37" t="s">
        <v>304</v>
      </c>
      <c r="BR116" s="37" t="s">
        <v>305</v>
      </c>
      <c r="BS116" s="37" t="s">
        <v>306</v>
      </c>
      <c r="BT116" s="37" t="s">
        <v>307</v>
      </c>
      <c r="BU116" s="37" t="s">
        <v>308</v>
      </c>
      <c r="BV116" s="37" t="s">
        <v>309</v>
      </c>
      <c r="BW116" s="37" t="s">
        <v>310</v>
      </c>
      <c r="BX116" s="37" t="s">
        <v>311</v>
      </c>
      <c r="BY116" s="37" t="s">
        <v>312</v>
      </c>
      <c r="BZ116" s="37" t="s">
        <v>313</v>
      </c>
      <c r="CA116" s="37" t="s">
        <v>314</v>
      </c>
      <c r="CB116" s="37" t="s">
        <v>314</v>
      </c>
      <c r="CC116" s="37" t="s">
        <v>315</v>
      </c>
      <c r="CD116" s="37" t="s">
        <v>316</v>
      </c>
      <c r="CE116" s="37" t="s">
        <v>317</v>
      </c>
      <c r="CF116" s="37" t="s">
        <v>318</v>
      </c>
      <c r="CG116" s="37" t="s">
        <v>319</v>
      </c>
      <c r="CH116" s="37" t="s">
        <v>320</v>
      </c>
      <c r="CI116" s="37" t="s">
        <v>321</v>
      </c>
      <c r="CJ116" s="37" t="s">
        <v>322</v>
      </c>
      <c r="CK116" s="37" t="s">
        <v>323</v>
      </c>
      <c r="CL116" s="37" t="s">
        <v>324</v>
      </c>
      <c r="CM116" s="37" t="s">
        <v>325</v>
      </c>
      <c r="CN116" s="37" t="s">
        <v>326</v>
      </c>
      <c r="CO116" s="37" t="s">
        <v>327</v>
      </c>
      <c r="CP116" s="37" t="s">
        <v>328</v>
      </c>
      <c r="CQ116" s="37" t="s">
        <v>329</v>
      </c>
      <c r="CR116" s="37" t="s">
        <v>330</v>
      </c>
      <c r="CS116" s="37" t="s">
        <v>331</v>
      </c>
      <c r="CT116" s="37" t="s">
        <v>332</v>
      </c>
      <c r="CU116" s="37" t="s">
        <v>333</v>
      </c>
      <c r="CV116" s="37" t="s">
        <v>334</v>
      </c>
      <c r="CW116" s="37" t="s">
        <v>335</v>
      </c>
    </row>
    <row r="117" spans="1:101">
      <c r="A117" s="37" t="s">
        <v>341</v>
      </c>
      <c r="B117" s="37">
        <v>46</v>
      </c>
      <c r="C117" s="37">
        <v>45</v>
      </c>
      <c r="D117" s="37">
        <v>48</v>
      </c>
      <c r="E117" s="37">
        <v>42</v>
      </c>
      <c r="F117" s="37">
        <v>49</v>
      </c>
      <c r="G117" s="37">
        <v>51</v>
      </c>
      <c r="H117" s="37">
        <v>49</v>
      </c>
      <c r="I117" s="37">
        <v>48</v>
      </c>
      <c r="J117" s="37">
        <v>50</v>
      </c>
      <c r="K117" s="37">
        <v>48</v>
      </c>
      <c r="L117" s="37">
        <v>48</v>
      </c>
      <c r="M117" s="37">
        <v>48</v>
      </c>
      <c r="N117" s="37">
        <v>48</v>
      </c>
      <c r="O117" s="37">
        <v>50</v>
      </c>
      <c r="P117" s="37">
        <v>48</v>
      </c>
      <c r="Q117" s="37">
        <v>50</v>
      </c>
      <c r="R117" s="37">
        <v>47</v>
      </c>
      <c r="S117" s="37">
        <v>53</v>
      </c>
      <c r="T117" s="37">
        <v>47</v>
      </c>
      <c r="U117" s="37">
        <v>39</v>
      </c>
      <c r="V117" s="37">
        <v>48</v>
      </c>
      <c r="W117" s="37">
        <v>52</v>
      </c>
      <c r="X117" s="37">
        <v>49</v>
      </c>
      <c r="Y117" s="37">
        <v>49</v>
      </c>
      <c r="Z117" s="37">
        <v>48</v>
      </c>
      <c r="AA117" s="37">
        <v>43</v>
      </c>
      <c r="AB117" s="37">
        <v>41</v>
      </c>
      <c r="AC117" s="37">
        <v>50</v>
      </c>
      <c r="AD117" s="37">
        <v>49</v>
      </c>
      <c r="AE117" s="37">
        <v>46</v>
      </c>
      <c r="AF117" s="37">
        <v>52</v>
      </c>
      <c r="AG117" s="37">
        <v>47</v>
      </c>
      <c r="AH117" s="37">
        <v>47</v>
      </c>
      <c r="AI117" s="37">
        <v>47</v>
      </c>
      <c r="AJ117" s="37">
        <v>48</v>
      </c>
      <c r="AK117" s="37">
        <v>46</v>
      </c>
      <c r="AL117" s="37">
        <v>49</v>
      </c>
      <c r="AM117" s="37">
        <v>53</v>
      </c>
      <c r="AN117" s="37">
        <v>46</v>
      </c>
      <c r="AO117" s="37">
        <v>47</v>
      </c>
      <c r="AP117" s="37">
        <v>49</v>
      </c>
      <c r="AQ117" s="37">
        <v>49</v>
      </c>
      <c r="AR117" s="37">
        <v>45</v>
      </c>
      <c r="AS117" s="37">
        <v>49</v>
      </c>
      <c r="AT117" s="37">
        <v>46</v>
      </c>
      <c r="AU117" s="37">
        <v>49</v>
      </c>
      <c r="AV117" s="37">
        <v>50</v>
      </c>
      <c r="AW117" s="37">
        <v>50</v>
      </c>
      <c r="AX117" s="37">
        <v>50</v>
      </c>
      <c r="AY117" s="37">
        <v>52</v>
      </c>
      <c r="AZ117" s="37">
        <v>45</v>
      </c>
      <c r="BA117" s="37">
        <v>47</v>
      </c>
      <c r="BB117" s="37">
        <v>49</v>
      </c>
      <c r="BC117" s="37">
        <v>48</v>
      </c>
      <c r="BD117" s="37">
        <v>48</v>
      </c>
      <c r="BE117" s="37">
        <v>47</v>
      </c>
      <c r="BF117" s="37">
        <v>48</v>
      </c>
      <c r="BG117" s="37">
        <v>47</v>
      </c>
      <c r="BH117" s="37">
        <v>40</v>
      </c>
      <c r="BI117" s="37">
        <v>51</v>
      </c>
      <c r="BJ117" s="37">
        <v>46</v>
      </c>
      <c r="BK117" s="37">
        <v>50</v>
      </c>
      <c r="BL117" s="37">
        <v>47</v>
      </c>
      <c r="BM117" s="37">
        <v>53</v>
      </c>
      <c r="BN117" s="37">
        <v>46</v>
      </c>
      <c r="BO117" s="37">
        <v>48</v>
      </c>
      <c r="BP117" s="37">
        <v>45</v>
      </c>
      <c r="BQ117" s="37">
        <v>41</v>
      </c>
      <c r="BR117" s="37">
        <v>47</v>
      </c>
      <c r="BS117" s="37">
        <v>48</v>
      </c>
      <c r="BT117" s="37">
        <v>53</v>
      </c>
      <c r="BU117" s="37">
        <v>50</v>
      </c>
      <c r="BV117" s="37">
        <v>45</v>
      </c>
      <c r="BW117" s="37">
        <v>47</v>
      </c>
      <c r="BX117" s="37">
        <v>50</v>
      </c>
      <c r="BY117" s="37">
        <v>48</v>
      </c>
      <c r="BZ117" s="37">
        <v>47</v>
      </c>
      <c r="CA117" s="37">
        <v>49</v>
      </c>
      <c r="CB117" s="37">
        <v>49</v>
      </c>
      <c r="CC117" s="37">
        <v>51</v>
      </c>
      <c r="CD117" s="37">
        <v>41</v>
      </c>
      <c r="CE117" s="37">
        <v>49</v>
      </c>
      <c r="CF117" s="37">
        <v>53</v>
      </c>
      <c r="CG117" s="37">
        <v>50</v>
      </c>
      <c r="CH117" s="37">
        <v>54</v>
      </c>
      <c r="CI117" s="37">
        <v>49</v>
      </c>
      <c r="CJ117" s="37">
        <v>52</v>
      </c>
      <c r="CK117" s="37">
        <v>42</v>
      </c>
      <c r="CL117" s="37">
        <v>45</v>
      </c>
      <c r="CM117" s="37">
        <v>42</v>
      </c>
      <c r="CN117" s="37">
        <v>45</v>
      </c>
      <c r="CO117" s="37">
        <v>46</v>
      </c>
      <c r="CP117" s="37">
        <v>49</v>
      </c>
      <c r="CQ117" s="37">
        <v>40</v>
      </c>
      <c r="CR117" s="37">
        <v>48</v>
      </c>
      <c r="CS117" s="37">
        <v>47</v>
      </c>
      <c r="CT117" s="37">
        <v>47</v>
      </c>
      <c r="CU117" s="37">
        <v>46</v>
      </c>
      <c r="CV117" s="37">
        <v>47</v>
      </c>
      <c r="CW117" s="37">
        <v>47</v>
      </c>
    </row>
    <row r="118" spans="1:101">
      <c r="A118" s="143">
        <v>0.7</v>
      </c>
      <c r="B118" s="37">
        <f>+ROUND(B117*0.7,0)</f>
        <v>32</v>
      </c>
      <c r="C118" s="37">
        <f t="shared" ref="C118:BN118" si="12">+ROUND(C117*0.7,0)</f>
        <v>32</v>
      </c>
      <c r="D118" s="37">
        <f t="shared" si="12"/>
        <v>34</v>
      </c>
      <c r="E118" s="37">
        <f t="shared" si="12"/>
        <v>29</v>
      </c>
      <c r="F118" s="37">
        <f t="shared" si="12"/>
        <v>34</v>
      </c>
      <c r="G118" s="37">
        <f t="shared" si="12"/>
        <v>36</v>
      </c>
      <c r="H118" s="37">
        <f t="shared" si="12"/>
        <v>34</v>
      </c>
      <c r="I118" s="37">
        <f t="shared" si="12"/>
        <v>34</v>
      </c>
      <c r="J118" s="37">
        <f t="shared" si="12"/>
        <v>35</v>
      </c>
      <c r="K118" s="37">
        <f t="shared" si="12"/>
        <v>34</v>
      </c>
      <c r="L118" s="37">
        <f t="shared" si="12"/>
        <v>34</v>
      </c>
      <c r="M118" s="37">
        <f t="shared" si="12"/>
        <v>34</v>
      </c>
      <c r="N118" s="37">
        <f t="shared" si="12"/>
        <v>34</v>
      </c>
      <c r="O118" s="37">
        <f t="shared" si="12"/>
        <v>35</v>
      </c>
      <c r="P118" s="37">
        <f t="shared" si="12"/>
        <v>34</v>
      </c>
      <c r="Q118" s="37">
        <f t="shared" si="12"/>
        <v>35</v>
      </c>
      <c r="R118" s="37">
        <f t="shared" si="12"/>
        <v>33</v>
      </c>
      <c r="S118" s="37">
        <f t="shared" si="12"/>
        <v>37</v>
      </c>
      <c r="T118" s="37">
        <f t="shared" si="12"/>
        <v>33</v>
      </c>
      <c r="U118" s="37">
        <f t="shared" si="12"/>
        <v>27</v>
      </c>
      <c r="V118" s="37">
        <f t="shared" si="12"/>
        <v>34</v>
      </c>
      <c r="W118" s="37">
        <f t="shared" si="12"/>
        <v>36</v>
      </c>
      <c r="X118" s="37">
        <f t="shared" si="12"/>
        <v>34</v>
      </c>
      <c r="Y118" s="37">
        <f t="shared" si="12"/>
        <v>34</v>
      </c>
      <c r="Z118" s="37">
        <f t="shared" si="12"/>
        <v>34</v>
      </c>
      <c r="AA118" s="37">
        <f t="shared" si="12"/>
        <v>30</v>
      </c>
      <c r="AB118" s="37">
        <f t="shared" si="12"/>
        <v>29</v>
      </c>
      <c r="AC118" s="37">
        <f t="shared" si="12"/>
        <v>35</v>
      </c>
      <c r="AD118" s="37">
        <f t="shared" si="12"/>
        <v>34</v>
      </c>
      <c r="AE118" s="37">
        <f t="shared" si="12"/>
        <v>32</v>
      </c>
      <c r="AF118" s="37">
        <f t="shared" si="12"/>
        <v>36</v>
      </c>
      <c r="AG118" s="37">
        <f t="shared" si="12"/>
        <v>33</v>
      </c>
      <c r="AH118" s="37">
        <f t="shared" si="12"/>
        <v>33</v>
      </c>
      <c r="AI118" s="37">
        <f t="shared" si="12"/>
        <v>33</v>
      </c>
      <c r="AJ118" s="37">
        <f t="shared" si="12"/>
        <v>34</v>
      </c>
      <c r="AK118" s="37">
        <f t="shared" si="12"/>
        <v>32</v>
      </c>
      <c r="AL118" s="37">
        <f t="shared" si="12"/>
        <v>34</v>
      </c>
      <c r="AM118" s="37">
        <f t="shared" si="12"/>
        <v>37</v>
      </c>
      <c r="AN118" s="37">
        <f t="shared" si="12"/>
        <v>32</v>
      </c>
      <c r="AO118" s="37">
        <f t="shared" si="12"/>
        <v>33</v>
      </c>
      <c r="AP118" s="37">
        <f t="shared" si="12"/>
        <v>34</v>
      </c>
      <c r="AQ118" s="37">
        <f t="shared" si="12"/>
        <v>34</v>
      </c>
      <c r="AR118" s="37">
        <f t="shared" si="12"/>
        <v>32</v>
      </c>
      <c r="AS118" s="37">
        <f t="shared" si="12"/>
        <v>34</v>
      </c>
      <c r="AT118" s="37">
        <f t="shared" si="12"/>
        <v>32</v>
      </c>
      <c r="AU118" s="37">
        <f t="shared" si="12"/>
        <v>34</v>
      </c>
      <c r="AV118" s="37">
        <f t="shared" si="12"/>
        <v>35</v>
      </c>
      <c r="AW118" s="37">
        <f t="shared" si="12"/>
        <v>35</v>
      </c>
      <c r="AX118" s="37">
        <f t="shared" si="12"/>
        <v>35</v>
      </c>
      <c r="AY118" s="37">
        <f t="shared" si="12"/>
        <v>36</v>
      </c>
      <c r="AZ118" s="37">
        <f t="shared" si="12"/>
        <v>32</v>
      </c>
      <c r="BA118" s="37">
        <f t="shared" si="12"/>
        <v>33</v>
      </c>
      <c r="BB118" s="37">
        <f t="shared" si="12"/>
        <v>34</v>
      </c>
      <c r="BC118" s="37">
        <f t="shared" si="12"/>
        <v>34</v>
      </c>
      <c r="BD118" s="37">
        <f t="shared" si="12"/>
        <v>34</v>
      </c>
      <c r="BE118" s="37">
        <f t="shared" si="12"/>
        <v>33</v>
      </c>
      <c r="BF118" s="37">
        <f t="shared" si="12"/>
        <v>34</v>
      </c>
      <c r="BG118" s="37">
        <f t="shared" si="12"/>
        <v>33</v>
      </c>
      <c r="BH118" s="37">
        <f t="shared" si="12"/>
        <v>28</v>
      </c>
      <c r="BI118" s="37">
        <f t="shared" si="12"/>
        <v>36</v>
      </c>
      <c r="BJ118" s="37">
        <f t="shared" si="12"/>
        <v>32</v>
      </c>
      <c r="BK118" s="37">
        <f t="shared" si="12"/>
        <v>35</v>
      </c>
      <c r="BL118" s="37">
        <f t="shared" si="12"/>
        <v>33</v>
      </c>
      <c r="BM118" s="37">
        <f t="shared" si="12"/>
        <v>37</v>
      </c>
      <c r="BN118" s="37">
        <f t="shared" si="12"/>
        <v>32</v>
      </c>
      <c r="BO118" s="37">
        <f t="shared" ref="BO118:CW118" si="13">+ROUND(BO117*0.7,0)</f>
        <v>34</v>
      </c>
      <c r="BP118" s="37">
        <f t="shared" si="13"/>
        <v>32</v>
      </c>
      <c r="BQ118" s="37">
        <f t="shared" si="13"/>
        <v>29</v>
      </c>
      <c r="BR118" s="37">
        <f t="shared" si="13"/>
        <v>33</v>
      </c>
      <c r="BS118" s="37">
        <f t="shared" si="13"/>
        <v>34</v>
      </c>
      <c r="BT118" s="37">
        <f t="shared" si="13"/>
        <v>37</v>
      </c>
      <c r="BU118" s="37">
        <f t="shared" si="13"/>
        <v>35</v>
      </c>
      <c r="BV118" s="37">
        <f t="shared" si="13"/>
        <v>32</v>
      </c>
      <c r="BW118" s="37">
        <f t="shared" si="13"/>
        <v>33</v>
      </c>
      <c r="BX118" s="37">
        <f t="shared" si="13"/>
        <v>35</v>
      </c>
      <c r="BY118" s="37">
        <f t="shared" si="13"/>
        <v>34</v>
      </c>
      <c r="BZ118" s="37">
        <f t="shared" si="13"/>
        <v>33</v>
      </c>
      <c r="CA118" s="37">
        <f t="shared" si="13"/>
        <v>34</v>
      </c>
      <c r="CB118" s="37">
        <f t="shared" si="13"/>
        <v>34</v>
      </c>
      <c r="CC118" s="37">
        <f t="shared" si="13"/>
        <v>36</v>
      </c>
      <c r="CD118" s="37">
        <f t="shared" si="13"/>
        <v>29</v>
      </c>
      <c r="CE118" s="37">
        <f t="shared" si="13"/>
        <v>34</v>
      </c>
      <c r="CF118" s="37">
        <f t="shared" si="13"/>
        <v>37</v>
      </c>
      <c r="CG118" s="37">
        <f t="shared" si="13"/>
        <v>35</v>
      </c>
      <c r="CH118" s="37">
        <f t="shared" si="13"/>
        <v>38</v>
      </c>
      <c r="CI118" s="37">
        <f t="shared" si="13"/>
        <v>34</v>
      </c>
      <c r="CJ118" s="37">
        <f t="shared" si="13"/>
        <v>36</v>
      </c>
      <c r="CK118" s="37">
        <f t="shared" si="13"/>
        <v>29</v>
      </c>
      <c r="CL118" s="37">
        <f t="shared" si="13"/>
        <v>32</v>
      </c>
      <c r="CM118" s="37">
        <f t="shared" si="13"/>
        <v>29</v>
      </c>
      <c r="CN118" s="37">
        <f t="shared" si="13"/>
        <v>32</v>
      </c>
      <c r="CO118" s="37">
        <f t="shared" si="13"/>
        <v>32</v>
      </c>
      <c r="CP118" s="37">
        <f t="shared" si="13"/>
        <v>34</v>
      </c>
      <c r="CQ118" s="37">
        <f t="shared" si="13"/>
        <v>28</v>
      </c>
      <c r="CR118" s="37">
        <f t="shared" si="13"/>
        <v>34</v>
      </c>
      <c r="CS118" s="37">
        <f t="shared" si="13"/>
        <v>33</v>
      </c>
      <c r="CT118" s="37">
        <f t="shared" si="13"/>
        <v>33</v>
      </c>
      <c r="CU118" s="37">
        <f t="shared" si="13"/>
        <v>32</v>
      </c>
      <c r="CV118" s="37">
        <f t="shared" si="13"/>
        <v>33</v>
      </c>
      <c r="CW118" s="37">
        <f t="shared" si="13"/>
        <v>33</v>
      </c>
    </row>
    <row r="120" spans="1:101">
      <c r="A120" s="401" t="s">
        <v>864</v>
      </c>
      <c r="BT120" s="37" t="s">
        <v>307</v>
      </c>
      <c r="CA120" s="37" t="s">
        <v>314</v>
      </c>
      <c r="CB120" s="37" t="s">
        <v>314</v>
      </c>
    </row>
    <row r="121" spans="1:101">
      <c r="A121" s="37">
        <v>2009</v>
      </c>
      <c r="B121" s="37">
        <f>+IF(B86=B$118,B105,B86)</f>
        <v>51</v>
      </c>
      <c r="C121" s="37">
        <f>+IF(C86=C$118,C105,C86)</f>
        <v>51</v>
      </c>
      <c r="D121" s="37">
        <f t="shared" ref="D121:L121" si="14">+IF(D86=D$118,D105,D86)</f>
        <v>46</v>
      </c>
      <c r="E121" s="37">
        <f t="shared" si="14"/>
        <v>42</v>
      </c>
      <c r="F121" s="37">
        <f t="shared" si="14"/>
        <v>55</v>
      </c>
      <c r="G121" s="37">
        <f t="shared" si="14"/>
        <v>53</v>
      </c>
      <c r="H121" s="37">
        <f t="shared" si="14"/>
        <v>47</v>
      </c>
      <c r="I121" s="37">
        <f t="shared" si="14"/>
        <v>52</v>
      </c>
      <c r="J121" s="37">
        <f t="shared" si="14"/>
        <v>50</v>
      </c>
      <c r="K121" s="37">
        <f t="shared" si="14"/>
        <v>44</v>
      </c>
      <c r="L121" s="37">
        <f t="shared" si="14"/>
        <v>53</v>
      </c>
      <c r="M121" s="37">
        <f t="shared" ref="M121:BS121" si="15">+IF(M86=M$118,M105,M86)</f>
        <v>48</v>
      </c>
      <c r="N121" s="37">
        <f t="shared" si="15"/>
        <v>45</v>
      </c>
      <c r="O121" s="37">
        <f t="shared" si="15"/>
        <v>55</v>
      </c>
      <c r="P121" s="37">
        <f t="shared" si="15"/>
        <v>54</v>
      </c>
      <c r="Q121" s="37">
        <f t="shared" si="15"/>
        <v>53</v>
      </c>
      <c r="R121" s="37">
        <f t="shared" si="15"/>
        <v>47</v>
      </c>
      <c r="S121" s="37">
        <f t="shared" si="15"/>
        <v>55</v>
      </c>
      <c r="T121" s="37">
        <f t="shared" si="15"/>
        <v>46</v>
      </c>
      <c r="U121" s="37">
        <f t="shared" si="15"/>
        <v>37</v>
      </c>
      <c r="V121" s="37">
        <f t="shared" si="15"/>
        <v>50</v>
      </c>
      <c r="W121" s="37">
        <f t="shared" si="15"/>
        <v>48</v>
      </c>
      <c r="X121" s="37">
        <f t="shared" si="15"/>
        <v>52</v>
      </c>
      <c r="Y121" s="37">
        <f t="shared" si="15"/>
        <v>53</v>
      </c>
      <c r="Z121" s="37">
        <f t="shared" si="15"/>
        <v>54</v>
      </c>
      <c r="AA121" s="37">
        <f t="shared" si="15"/>
        <v>40</v>
      </c>
      <c r="AB121" s="37">
        <f t="shared" si="15"/>
        <v>44</v>
      </c>
      <c r="AC121" s="37">
        <f t="shared" si="15"/>
        <v>49</v>
      </c>
      <c r="AD121" s="37">
        <f t="shared" si="15"/>
        <v>50</v>
      </c>
      <c r="AE121" s="37">
        <f t="shared" si="15"/>
        <v>49</v>
      </c>
      <c r="AF121" s="37">
        <f t="shared" si="15"/>
        <v>50</v>
      </c>
      <c r="AG121" s="37">
        <f t="shared" si="15"/>
        <v>50</v>
      </c>
      <c r="AH121" s="37">
        <f t="shared" si="15"/>
        <v>42</v>
      </c>
      <c r="AI121" s="37">
        <f t="shared" si="15"/>
        <v>48</v>
      </c>
      <c r="AJ121" s="37">
        <f t="shared" si="15"/>
        <v>49</v>
      </c>
      <c r="AK121" s="37">
        <f t="shared" si="15"/>
        <v>56</v>
      </c>
      <c r="AL121" s="37">
        <f t="shared" si="15"/>
        <v>53</v>
      </c>
      <c r="AM121" s="37">
        <f t="shared" si="15"/>
        <v>49</v>
      </c>
      <c r="AN121" s="37">
        <f t="shared" si="15"/>
        <v>48</v>
      </c>
      <c r="AO121" s="37">
        <f t="shared" si="15"/>
        <v>44</v>
      </c>
      <c r="AP121" s="37">
        <f t="shared" si="15"/>
        <v>50</v>
      </c>
      <c r="AQ121" s="37">
        <f t="shared" si="15"/>
        <v>43</v>
      </c>
      <c r="AR121" s="37">
        <f t="shared" si="15"/>
        <v>51</v>
      </c>
      <c r="AS121" s="37">
        <f t="shared" si="15"/>
        <v>52</v>
      </c>
      <c r="AT121" s="37">
        <f t="shared" si="15"/>
        <v>43</v>
      </c>
      <c r="AU121" s="37">
        <f t="shared" si="15"/>
        <v>53</v>
      </c>
      <c r="AV121" s="37">
        <f t="shared" si="15"/>
        <v>53</v>
      </c>
      <c r="AW121" s="37">
        <f t="shared" si="15"/>
        <v>53</v>
      </c>
      <c r="AX121" s="37">
        <f t="shared" si="15"/>
        <v>53</v>
      </c>
      <c r="AY121" s="37">
        <f t="shared" si="15"/>
        <v>56</v>
      </c>
      <c r="AZ121" s="37">
        <f t="shared" si="15"/>
        <v>51</v>
      </c>
      <c r="BA121" s="37">
        <f t="shared" si="15"/>
        <v>51</v>
      </c>
      <c r="BB121" s="37">
        <f t="shared" si="15"/>
        <v>50</v>
      </c>
      <c r="BC121" s="37">
        <f t="shared" si="15"/>
        <v>54</v>
      </c>
      <c r="BD121" s="37">
        <f t="shared" si="15"/>
        <v>52</v>
      </c>
      <c r="BE121" s="37">
        <f t="shared" si="15"/>
        <v>48</v>
      </c>
      <c r="BF121" s="37">
        <f t="shared" si="15"/>
        <v>50</v>
      </c>
      <c r="BG121" s="37">
        <f t="shared" si="15"/>
        <v>51</v>
      </c>
      <c r="BH121" s="37">
        <f t="shared" si="15"/>
        <v>38</v>
      </c>
      <c r="BI121" s="37">
        <f t="shared" si="15"/>
        <v>53</v>
      </c>
      <c r="BJ121" s="37">
        <f t="shared" si="15"/>
        <v>49</v>
      </c>
      <c r="BK121" s="37">
        <f t="shared" si="15"/>
        <v>56</v>
      </c>
      <c r="BL121" s="37">
        <f t="shared" si="15"/>
        <v>52</v>
      </c>
      <c r="BM121" s="37">
        <f t="shared" si="15"/>
        <v>54</v>
      </c>
      <c r="BN121" s="37">
        <f t="shared" si="15"/>
        <v>54</v>
      </c>
      <c r="BO121" s="37">
        <f t="shared" si="15"/>
        <v>45</v>
      </c>
      <c r="BP121" s="37">
        <f t="shared" si="15"/>
        <v>53</v>
      </c>
      <c r="BQ121" s="37">
        <f t="shared" si="15"/>
        <v>46</v>
      </c>
      <c r="BR121" s="37">
        <f t="shared" si="15"/>
        <v>56</v>
      </c>
      <c r="BS121" s="37">
        <f t="shared" si="15"/>
        <v>51</v>
      </c>
      <c r="BT121" s="37">
        <f>+BT105</f>
        <v>53</v>
      </c>
      <c r="BU121" s="37">
        <f>+IF(BT86=BU$118,BU105,BT86)</f>
        <v>50</v>
      </c>
      <c r="BV121" s="37">
        <f>+IF(BU86=BV$118,BV105,BU86)</f>
        <v>53</v>
      </c>
      <c r="BW121" s="37">
        <f t="shared" ref="BW121:CA121" si="16">+IF(BV86=BW$118,BW105,BV86)</f>
        <v>50</v>
      </c>
      <c r="BX121" s="37">
        <f t="shared" si="16"/>
        <v>55</v>
      </c>
      <c r="BY121" s="37">
        <f t="shared" si="16"/>
        <v>50</v>
      </c>
      <c r="BZ121" s="37">
        <f t="shared" si="16"/>
        <v>53</v>
      </c>
      <c r="CA121" s="37">
        <f t="shared" si="16"/>
        <v>53</v>
      </c>
      <c r="CB121" s="37">
        <f>+CA121</f>
        <v>53</v>
      </c>
      <c r="CC121" s="37">
        <f>+IF(CA86=CC$118,CC105,CA86)</f>
        <v>57</v>
      </c>
      <c r="CD121" s="37">
        <f>+IF(CB86=CD$118,CD105,CB86)</f>
        <v>45</v>
      </c>
      <c r="CE121" s="37">
        <f t="shared" ref="CE121:CW125" si="17">+IF(CC86=CE$118,CE105,CC86)</f>
        <v>50</v>
      </c>
      <c r="CF121" s="37">
        <f t="shared" si="17"/>
        <v>54</v>
      </c>
      <c r="CG121" s="37">
        <f t="shared" si="17"/>
        <v>55</v>
      </c>
      <c r="CH121" s="37">
        <f t="shared" si="17"/>
        <v>54</v>
      </c>
      <c r="CI121" s="37">
        <f t="shared" si="17"/>
        <v>52</v>
      </c>
      <c r="CJ121" s="37">
        <f t="shared" si="17"/>
        <v>54</v>
      </c>
      <c r="CK121" s="37">
        <f t="shared" si="17"/>
        <v>45</v>
      </c>
      <c r="CL121" s="37">
        <f t="shared" si="17"/>
        <v>51</v>
      </c>
      <c r="CM121" s="37">
        <f t="shared" si="17"/>
        <v>46</v>
      </c>
      <c r="CN121" s="37">
        <f t="shared" si="17"/>
        <v>46</v>
      </c>
      <c r="CO121" s="37">
        <f t="shared" si="17"/>
        <v>51</v>
      </c>
      <c r="CP121" s="37">
        <f t="shared" si="17"/>
        <v>53</v>
      </c>
      <c r="CQ121" s="37">
        <f t="shared" si="17"/>
        <v>33</v>
      </c>
      <c r="CR121" s="37">
        <f t="shared" si="17"/>
        <v>46</v>
      </c>
      <c r="CS121" s="37">
        <f t="shared" si="17"/>
        <v>50</v>
      </c>
      <c r="CT121" s="37">
        <f t="shared" si="17"/>
        <v>43</v>
      </c>
      <c r="CU121" s="37">
        <f t="shared" si="17"/>
        <v>50</v>
      </c>
      <c r="CV121" s="37">
        <f t="shared" si="17"/>
        <v>42</v>
      </c>
      <c r="CW121" s="37">
        <f t="shared" si="17"/>
        <v>52</v>
      </c>
    </row>
    <row r="122" spans="1:101">
      <c r="A122" s="37">
        <v>2010</v>
      </c>
      <c r="B122" s="37">
        <f t="shared" ref="B122:C125" si="18">+IF(B87=B$118,B106,B87)</f>
        <v>48</v>
      </c>
      <c r="C122" s="37">
        <f t="shared" si="18"/>
        <v>47</v>
      </c>
      <c r="D122" s="37">
        <f t="shared" ref="D122:L122" si="19">+IF(D87=D$118,D106,D87)</f>
        <v>52</v>
      </c>
      <c r="E122" s="37">
        <f t="shared" si="19"/>
        <v>42</v>
      </c>
      <c r="F122" s="37">
        <f t="shared" si="19"/>
        <v>55</v>
      </c>
      <c r="G122" s="37">
        <f t="shared" si="19"/>
        <v>53</v>
      </c>
      <c r="H122" s="37">
        <f t="shared" si="19"/>
        <v>52</v>
      </c>
      <c r="I122" s="37">
        <f t="shared" si="19"/>
        <v>46</v>
      </c>
      <c r="J122" s="37">
        <f t="shared" si="19"/>
        <v>52</v>
      </c>
      <c r="K122" s="37">
        <f t="shared" si="19"/>
        <v>50</v>
      </c>
      <c r="L122" s="37">
        <f t="shared" si="19"/>
        <v>50</v>
      </c>
      <c r="M122" s="37">
        <f t="shared" ref="M122:BS122" si="20">+IF(M87=M$118,M106,M87)</f>
        <v>54</v>
      </c>
      <c r="N122" s="37">
        <f t="shared" si="20"/>
        <v>47</v>
      </c>
      <c r="O122" s="37">
        <f t="shared" si="20"/>
        <v>53</v>
      </c>
      <c r="P122" s="37">
        <f t="shared" si="20"/>
        <v>53</v>
      </c>
      <c r="Q122" s="37">
        <f t="shared" si="20"/>
        <v>53</v>
      </c>
      <c r="R122" s="37">
        <f t="shared" si="20"/>
        <v>51</v>
      </c>
      <c r="S122" s="37">
        <f t="shared" si="20"/>
        <v>55</v>
      </c>
      <c r="T122" s="37">
        <f t="shared" si="20"/>
        <v>54</v>
      </c>
      <c r="U122" s="37">
        <f t="shared" si="20"/>
        <v>41</v>
      </c>
      <c r="V122" s="37">
        <f t="shared" si="20"/>
        <v>53</v>
      </c>
      <c r="W122" s="37">
        <f t="shared" si="20"/>
        <v>56</v>
      </c>
      <c r="X122" s="37">
        <f t="shared" si="20"/>
        <v>51</v>
      </c>
      <c r="Y122" s="37">
        <f t="shared" si="20"/>
        <v>57</v>
      </c>
      <c r="Z122" s="37">
        <f t="shared" si="20"/>
        <v>50</v>
      </c>
      <c r="AA122" s="37">
        <f t="shared" si="20"/>
        <v>46</v>
      </c>
      <c r="AB122" s="37">
        <f t="shared" si="20"/>
        <v>42</v>
      </c>
      <c r="AC122" s="37">
        <f t="shared" si="20"/>
        <v>56</v>
      </c>
      <c r="AD122" s="37">
        <f t="shared" si="20"/>
        <v>51</v>
      </c>
      <c r="AE122" s="37">
        <f t="shared" si="20"/>
        <v>50</v>
      </c>
      <c r="AF122" s="37">
        <f t="shared" si="20"/>
        <v>53</v>
      </c>
      <c r="AG122" s="37">
        <f t="shared" si="20"/>
        <v>51</v>
      </c>
      <c r="AH122" s="37">
        <f t="shared" si="20"/>
        <v>52</v>
      </c>
      <c r="AI122" s="37">
        <f t="shared" si="20"/>
        <v>53</v>
      </c>
      <c r="AJ122" s="37">
        <f t="shared" si="20"/>
        <v>50</v>
      </c>
      <c r="AK122" s="37">
        <f t="shared" si="20"/>
        <v>46</v>
      </c>
      <c r="AL122" s="37">
        <f t="shared" si="20"/>
        <v>48</v>
      </c>
      <c r="AM122" s="37">
        <f t="shared" si="20"/>
        <v>59</v>
      </c>
      <c r="AN122" s="37">
        <f t="shared" si="20"/>
        <v>50</v>
      </c>
      <c r="AO122" s="37">
        <f t="shared" si="20"/>
        <v>48</v>
      </c>
      <c r="AP122" s="37">
        <f t="shared" si="20"/>
        <v>51</v>
      </c>
      <c r="AQ122" s="37">
        <f t="shared" si="20"/>
        <v>55</v>
      </c>
      <c r="AR122" s="37">
        <f t="shared" si="20"/>
        <v>48</v>
      </c>
      <c r="AS122" s="37">
        <f t="shared" si="20"/>
        <v>49</v>
      </c>
      <c r="AT122" s="37">
        <f t="shared" si="20"/>
        <v>55</v>
      </c>
      <c r="AU122" s="37">
        <f t="shared" si="20"/>
        <v>45</v>
      </c>
      <c r="AV122" s="37">
        <f t="shared" si="20"/>
        <v>55</v>
      </c>
      <c r="AW122" s="37">
        <f t="shared" si="20"/>
        <v>52</v>
      </c>
      <c r="AX122" s="37">
        <f t="shared" si="20"/>
        <v>52</v>
      </c>
      <c r="AY122" s="37">
        <f t="shared" si="20"/>
        <v>47</v>
      </c>
      <c r="AZ122" s="37">
        <f t="shared" si="20"/>
        <v>46</v>
      </c>
      <c r="BA122" s="37">
        <f t="shared" si="20"/>
        <v>49</v>
      </c>
      <c r="BB122" s="37">
        <f t="shared" si="20"/>
        <v>52</v>
      </c>
      <c r="BC122" s="37">
        <f t="shared" si="20"/>
        <v>45</v>
      </c>
      <c r="BD122" s="37">
        <f t="shared" si="20"/>
        <v>53</v>
      </c>
      <c r="BE122" s="37">
        <f t="shared" si="20"/>
        <v>49</v>
      </c>
      <c r="BF122" s="37">
        <f t="shared" si="20"/>
        <v>54</v>
      </c>
      <c r="BG122" s="37">
        <f t="shared" si="20"/>
        <v>47</v>
      </c>
      <c r="BH122" s="37">
        <f t="shared" si="20"/>
        <v>41</v>
      </c>
      <c r="BI122" s="37">
        <f t="shared" si="20"/>
        <v>55</v>
      </c>
      <c r="BJ122" s="37">
        <f t="shared" si="20"/>
        <v>48</v>
      </c>
      <c r="BK122" s="37">
        <f t="shared" si="20"/>
        <v>46</v>
      </c>
      <c r="BL122" s="37">
        <f t="shared" si="20"/>
        <v>45</v>
      </c>
      <c r="BM122" s="37">
        <f t="shared" si="20"/>
        <v>57</v>
      </c>
      <c r="BN122" s="37">
        <f t="shared" si="20"/>
        <v>50</v>
      </c>
      <c r="BO122" s="37">
        <f t="shared" si="20"/>
        <v>54</v>
      </c>
      <c r="BP122" s="37">
        <f t="shared" si="20"/>
        <v>49</v>
      </c>
      <c r="BQ122" s="37">
        <f t="shared" si="20"/>
        <v>44</v>
      </c>
      <c r="BR122" s="37">
        <f t="shared" si="20"/>
        <v>49</v>
      </c>
      <c r="BS122" s="37">
        <f t="shared" si="20"/>
        <v>49</v>
      </c>
      <c r="BT122" s="37">
        <f t="shared" ref="BT122:BT125" si="21">+BT106</f>
        <v>52.9</v>
      </c>
      <c r="BU122" s="37">
        <f t="shared" ref="BU122:BV125" si="22">+IF(BT87=BU$118,BU106,BT87)</f>
        <v>52</v>
      </c>
      <c r="BV122" s="37">
        <f t="shared" si="22"/>
        <v>47</v>
      </c>
      <c r="BW122" s="37">
        <f t="shared" ref="BW122:CA122" si="23">+IF(BV87=BW$118,BW106,BV87)</f>
        <v>48</v>
      </c>
      <c r="BX122" s="37">
        <f t="shared" si="23"/>
        <v>55</v>
      </c>
      <c r="BY122" s="37">
        <f t="shared" si="23"/>
        <v>46</v>
      </c>
      <c r="BZ122" s="37">
        <f t="shared" si="23"/>
        <v>44</v>
      </c>
      <c r="CA122" s="37">
        <f t="shared" si="23"/>
        <v>52</v>
      </c>
      <c r="CB122" s="37">
        <f t="shared" ref="CB122:CB125" si="24">+CA122</f>
        <v>52</v>
      </c>
      <c r="CC122" s="37">
        <f t="shared" ref="CC122:CD125" si="25">+IF(CA87=CC$118,CC106,CA87)</f>
        <v>51</v>
      </c>
      <c r="CD122" s="37">
        <f t="shared" si="25"/>
        <v>43</v>
      </c>
      <c r="CE122" s="37">
        <f t="shared" si="17"/>
        <v>54</v>
      </c>
      <c r="CF122" s="37">
        <f t="shared" si="17"/>
        <v>52</v>
      </c>
      <c r="CG122" s="37">
        <f t="shared" si="17"/>
        <v>55</v>
      </c>
      <c r="CH122" s="37">
        <f t="shared" si="17"/>
        <v>57</v>
      </c>
      <c r="CI122" s="37">
        <f t="shared" si="17"/>
        <v>48</v>
      </c>
      <c r="CJ122" s="37">
        <f t="shared" si="17"/>
        <v>55</v>
      </c>
      <c r="CK122" s="37">
        <f t="shared" si="17"/>
        <v>46</v>
      </c>
      <c r="CL122" s="37">
        <f t="shared" si="17"/>
        <v>48</v>
      </c>
      <c r="CM122" s="37">
        <f t="shared" si="17"/>
        <v>47</v>
      </c>
      <c r="CN122" s="37">
        <f t="shared" si="17"/>
        <v>44</v>
      </c>
      <c r="CO122" s="37">
        <f t="shared" si="17"/>
        <v>47</v>
      </c>
      <c r="CP122" s="37">
        <f t="shared" si="17"/>
        <v>46</v>
      </c>
      <c r="CQ122" s="37">
        <f t="shared" si="17"/>
        <v>42</v>
      </c>
      <c r="CR122" s="37">
        <f t="shared" si="17"/>
        <v>45</v>
      </c>
      <c r="CS122" s="37">
        <f t="shared" si="17"/>
        <v>51</v>
      </c>
      <c r="CT122" s="37">
        <f t="shared" si="17"/>
        <v>55</v>
      </c>
      <c r="CU122" s="37">
        <f t="shared" si="17"/>
        <v>50</v>
      </c>
      <c r="CV122" s="37">
        <f t="shared" si="17"/>
        <v>53</v>
      </c>
      <c r="CW122" s="37">
        <f t="shared" si="17"/>
        <v>42</v>
      </c>
    </row>
    <row r="123" spans="1:101">
      <c r="A123" s="37">
        <v>2011</v>
      </c>
      <c r="B123" s="37">
        <f t="shared" si="18"/>
        <v>50</v>
      </c>
      <c r="C123" s="37">
        <f t="shared" si="18"/>
        <v>46</v>
      </c>
      <c r="D123" s="37">
        <f t="shared" ref="D123:L123" si="26">+IF(D88=D$118,D107,D88)</f>
        <v>52</v>
      </c>
      <c r="E123" s="37">
        <f t="shared" si="26"/>
        <v>43</v>
      </c>
      <c r="F123" s="37">
        <f t="shared" si="26"/>
        <v>55</v>
      </c>
      <c r="G123" s="37">
        <f t="shared" si="26"/>
        <v>57</v>
      </c>
      <c r="H123" s="37">
        <f t="shared" si="26"/>
        <v>55</v>
      </c>
      <c r="I123" s="37">
        <f t="shared" si="26"/>
        <v>51</v>
      </c>
      <c r="J123" s="37">
        <f t="shared" si="26"/>
        <v>56</v>
      </c>
      <c r="K123" s="37">
        <f t="shared" si="26"/>
        <v>55</v>
      </c>
      <c r="L123" s="37">
        <f t="shared" si="26"/>
        <v>49</v>
      </c>
      <c r="M123" s="37">
        <f t="shared" ref="M123:BS123" si="27">+IF(M88=M$118,M107,M88)</f>
        <v>55</v>
      </c>
      <c r="N123" s="37">
        <f t="shared" si="27"/>
        <v>51</v>
      </c>
      <c r="O123" s="37">
        <f t="shared" si="27"/>
        <v>52</v>
      </c>
      <c r="P123" s="37">
        <f t="shared" si="27"/>
        <v>52</v>
      </c>
      <c r="Q123" s="37">
        <f t="shared" si="27"/>
        <v>62</v>
      </c>
      <c r="R123" s="37">
        <f t="shared" si="27"/>
        <v>47</v>
      </c>
      <c r="S123" s="37">
        <f t="shared" si="27"/>
        <v>52</v>
      </c>
      <c r="T123" s="37">
        <f t="shared" si="27"/>
        <v>51</v>
      </c>
      <c r="U123" s="37">
        <f t="shared" si="27"/>
        <v>41</v>
      </c>
      <c r="V123" s="37">
        <f t="shared" si="27"/>
        <v>52</v>
      </c>
      <c r="W123" s="37">
        <f t="shared" si="27"/>
        <v>59</v>
      </c>
      <c r="X123" s="37">
        <f t="shared" si="27"/>
        <v>61</v>
      </c>
      <c r="Y123" s="37">
        <f t="shared" si="27"/>
        <v>53</v>
      </c>
      <c r="Z123" s="37">
        <f t="shared" si="27"/>
        <v>52</v>
      </c>
      <c r="AA123" s="37">
        <f t="shared" si="27"/>
        <v>32</v>
      </c>
      <c r="AB123" s="37">
        <f t="shared" si="27"/>
        <v>43</v>
      </c>
      <c r="AC123" s="37">
        <f t="shared" si="27"/>
        <v>57</v>
      </c>
      <c r="AD123" s="37">
        <f t="shared" si="27"/>
        <v>52</v>
      </c>
      <c r="AE123" s="37">
        <f t="shared" si="27"/>
        <v>48</v>
      </c>
      <c r="AF123" s="37">
        <f t="shared" si="27"/>
        <v>59</v>
      </c>
      <c r="AG123" s="37">
        <f t="shared" si="27"/>
        <v>49</v>
      </c>
      <c r="AH123" s="37">
        <f t="shared" si="27"/>
        <v>58</v>
      </c>
      <c r="AI123" s="37">
        <f t="shared" si="27"/>
        <v>52</v>
      </c>
      <c r="AJ123" s="37">
        <f t="shared" si="27"/>
        <v>52</v>
      </c>
      <c r="AK123" s="37">
        <f t="shared" si="27"/>
        <v>38</v>
      </c>
      <c r="AL123" s="37">
        <f t="shared" si="27"/>
        <v>51</v>
      </c>
      <c r="AM123" s="37">
        <f t="shared" si="27"/>
        <v>59</v>
      </c>
      <c r="AN123" s="37">
        <f t="shared" si="27"/>
        <v>53</v>
      </c>
      <c r="AO123" s="37">
        <f t="shared" si="27"/>
        <v>52</v>
      </c>
      <c r="AP123" s="37">
        <f t="shared" si="27"/>
        <v>50</v>
      </c>
      <c r="AQ123" s="37">
        <f t="shared" si="27"/>
        <v>56</v>
      </c>
      <c r="AR123" s="37">
        <f t="shared" si="27"/>
        <v>44</v>
      </c>
      <c r="AS123" s="37">
        <f t="shared" si="27"/>
        <v>43</v>
      </c>
      <c r="AT123" s="37">
        <f t="shared" si="27"/>
        <v>51</v>
      </c>
      <c r="AU123" s="37">
        <f t="shared" si="27"/>
        <v>51</v>
      </c>
      <c r="AV123" s="37">
        <f t="shared" si="27"/>
        <v>53</v>
      </c>
      <c r="AW123" s="37">
        <f t="shared" si="27"/>
        <v>55</v>
      </c>
      <c r="AX123" s="37">
        <f t="shared" si="27"/>
        <v>56</v>
      </c>
      <c r="AY123" s="37">
        <f t="shared" si="27"/>
        <v>54</v>
      </c>
      <c r="AZ123" s="37">
        <f t="shared" si="27"/>
        <v>42</v>
      </c>
      <c r="BA123" s="37">
        <f t="shared" si="27"/>
        <v>55</v>
      </c>
      <c r="BB123" s="37">
        <f t="shared" si="27"/>
        <v>60</v>
      </c>
      <c r="BC123" s="37">
        <f t="shared" si="27"/>
        <v>50</v>
      </c>
      <c r="BD123" s="37">
        <f t="shared" si="27"/>
        <v>49</v>
      </c>
      <c r="BE123" s="37">
        <f t="shared" si="27"/>
        <v>40</v>
      </c>
      <c r="BF123" s="37">
        <f t="shared" si="27"/>
        <v>57</v>
      </c>
      <c r="BG123" s="37">
        <f t="shared" si="27"/>
        <v>51</v>
      </c>
      <c r="BH123" s="37">
        <f t="shared" si="27"/>
        <v>43</v>
      </c>
      <c r="BI123" s="37">
        <f t="shared" si="27"/>
        <v>53</v>
      </c>
      <c r="BJ123" s="37">
        <f t="shared" si="27"/>
        <v>46</v>
      </c>
      <c r="BK123" s="37">
        <f t="shared" si="27"/>
        <v>51</v>
      </c>
      <c r="BL123" s="37">
        <f t="shared" si="27"/>
        <v>48</v>
      </c>
      <c r="BM123" s="37">
        <f t="shared" si="27"/>
        <v>57</v>
      </c>
      <c r="BN123" s="37">
        <f t="shared" si="27"/>
        <v>43</v>
      </c>
      <c r="BO123" s="37">
        <f t="shared" si="27"/>
        <v>51</v>
      </c>
      <c r="BP123" s="37">
        <f t="shared" si="27"/>
        <v>44</v>
      </c>
      <c r="BQ123" s="37">
        <f t="shared" si="27"/>
        <v>42</v>
      </c>
      <c r="BR123" s="37">
        <f t="shared" si="27"/>
        <v>45</v>
      </c>
      <c r="BS123" s="37">
        <f t="shared" si="27"/>
        <v>56</v>
      </c>
      <c r="BT123" s="37">
        <f t="shared" si="21"/>
        <v>55.4</v>
      </c>
      <c r="BU123" s="37">
        <f t="shared" si="22"/>
        <v>51</v>
      </c>
      <c r="BV123" s="37">
        <f t="shared" si="22"/>
        <v>35</v>
      </c>
      <c r="BW123" s="37">
        <f t="shared" ref="BW123:CA123" si="28">+IF(BV88=BW$118,BW107,BV88)</f>
        <v>50</v>
      </c>
      <c r="BX123" s="37">
        <f t="shared" si="28"/>
        <v>50</v>
      </c>
      <c r="BY123" s="37">
        <f t="shared" si="28"/>
        <v>50</v>
      </c>
      <c r="BZ123" s="37">
        <f t="shared" si="28"/>
        <v>52</v>
      </c>
      <c r="CA123" s="37">
        <f t="shared" si="28"/>
        <v>49</v>
      </c>
      <c r="CB123" s="37">
        <f t="shared" si="24"/>
        <v>49</v>
      </c>
      <c r="CC123" s="37">
        <f t="shared" si="25"/>
        <v>56</v>
      </c>
      <c r="CD123" s="37">
        <f t="shared" si="25"/>
        <v>43</v>
      </c>
      <c r="CE123" s="37">
        <f t="shared" si="17"/>
        <v>51</v>
      </c>
      <c r="CF123" s="37">
        <f t="shared" si="17"/>
        <v>64</v>
      </c>
      <c r="CG123" s="37">
        <f t="shared" si="17"/>
        <v>51</v>
      </c>
      <c r="CH123" s="37">
        <f t="shared" si="17"/>
        <v>55</v>
      </c>
      <c r="CI123" s="37">
        <f t="shared" si="17"/>
        <v>51</v>
      </c>
      <c r="CJ123" s="37">
        <f t="shared" si="17"/>
        <v>58</v>
      </c>
      <c r="CK123" s="37">
        <f t="shared" si="17"/>
        <v>38</v>
      </c>
      <c r="CL123" s="37">
        <f t="shared" si="17"/>
        <v>53</v>
      </c>
      <c r="CM123" s="37">
        <f t="shared" si="17"/>
        <v>35</v>
      </c>
      <c r="CN123" s="37">
        <f t="shared" si="17"/>
        <v>42</v>
      </c>
      <c r="CO123" s="37">
        <f t="shared" si="17"/>
        <v>45</v>
      </c>
      <c r="CP123" s="37">
        <f t="shared" si="17"/>
        <v>55</v>
      </c>
      <c r="CQ123" s="37">
        <f t="shared" si="17"/>
        <v>45</v>
      </c>
      <c r="CR123" s="37">
        <f t="shared" si="17"/>
        <v>52</v>
      </c>
      <c r="CS123" s="37">
        <f t="shared" si="17"/>
        <v>47</v>
      </c>
      <c r="CT123" s="37">
        <f t="shared" si="17"/>
        <v>52</v>
      </c>
      <c r="CU123" s="37">
        <f t="shared" si="17"/>
        <v>47</v>
      </c>
      <c r="CV123" s="37">
        <f t="shared" si="17"/>
        <v>47</v>
      </c>
      <c r="CW123" s="37">
        <f t="shared" si="17"/>
        <v>53</v>
      </c>
    </row>
    <row r="124" spans="1:101">
      <c r="A124" s="37">
        <v>2012</v>
      </c>
      <c r="B124" s="37">
        <f t="shared" si="18"/>
        <v>38</v>
      </c>
      <c r="C124" s="37">
        <f t="shared" si="18"/>
        <v>40</v>
      </c>
      <c r="D124" s="37">
        <f t="shared" ref="D124:L124" si="29">+IF(D89=D$118,D108,D89)</f>
        <v>51</v>
      </c>
      <c r="E124" s="37">
        <f>+IF(E89=E$118,E108,E89)</f>
        <v>24.3</v>
      </c>
      <c r="F124" s="37">
        <f t="shared" si="29"/>
        <v>38</v>
      </c>
      <c r="G124" s="37">
        <f t="shared" si="29"/>
        <v>47</v>
      </c>
      <c r="H124" s="37">
        <f t="shared" si="29"/>
        <v>44</v>
      </c>
      <c r="I124" s="37">
        <f t="shared" si="29"/>
        <v>45</v>
      </c>
      <c r="J124" s="37">
        <f t="shared" si="29"/>
        <v>46</v>
      </c>
      <c r="K124" s="37">
        <f t="shared" si="29"/>
        <v>46</v>
      </c>
      <c r="L124" s="37">
        <f t="shared" si="29"/>
        <v>42</v>
      </c>
      <c r="M124" s="37">
        <f t="shared" ref="M124:BS124" si="30">+IF(M89=M$118,M108,M89)</f>
        <v>39</v>
      </c>
      <c r="N124" s="37">
        <f t="shared" si="30"/>
        <v>40</v>
      </c>
      <c r="O124" s="37">
        <f t="shared" si="30"/>
        <v>39</v>
      </c>
      <c r="P124" s="37">
        <f t="shared" si="30"/>
        <v>37</v>
      </c>
      <c r="Q124" s="37">
        <f t="shared" si="30"/>
        <v>56</v>
      </c>
      <c r="R124" s="37">
        <f t="shared" si="30"/>
        <v>42</v>
      </c>
      <c r="S124" s="37">
        <f t="shared" si="30"/>
        <v>51</v>
      </c>
      <c r="T124" s="37">
        <f t="shared" si="30"/>
        <v>43</v>
      </c>
      <c r="U124" s="37">
        <f t="shared" si="30"/>
        <v>39</v>
      </c>
      <c r="V124" s="37">
        <f t="shared" si="30"/>
        <v>49</v>
      </c>
      <c r="W124" s="37">
        <f t="shared" si="30"/>
        <v>54</v>
      </c>
      <c r="X124" s="37">
        <f t="shared" si="30"/>
        <v>51</v>
      </c>
      <c r="Y124" s="37">
        <f t="shared" si="30"/>
        <v>45</v>
      </c>
      <c r="Z124" s="37">
        <f t="shared" si="30"/>
        <v>40</v>
      </c>
      <c r="AA124" s="37">
        <f t="shared" si="30"/>
        <v>29</v>
      </c>
      <c r="AB124" s="37">
        <f t="shared" si="30"/>
        <v>33</v>
      </c>
      <c r="AC124" s="37">
        <f t="shared" si="30"/>
        <v>44</v>
      </c>
      <c r="AD124" s="37">
        <f t="shared" si="30"/>
        <v>47</v>
      </c>
      <c r="AE124" s="37">
        <f t="shared" si="30"/>
        <v>48</v>
      </c>
      <c r="AF124" s="37">
        <f t="shared" si="30"/>
        <v>53</v>
      </c>
      <c r="AG124" s="37">
        <f t="shared" si="30"/>
        <v>46</v>
      </c>
      <c r="AH124" s="37">
        <f t="shared" si="30"/>
        <v>50</v>
      </c>
      <c r="AI124" s="37">
        <f t="shared" si="30"/>
        <v>40</v>
      </c>
      <c r="AJ124" s="37">
        <f t="shared" si="30"/>
        <v>44</v>
      </c>
      <c r="AK124" s="37">
        <f t="shared" si="30"/>
        <v>41</v>
      </c>
      <c r="AL124" s="37">
        <f t="shared" si="30"/>
        <v>38</v>
      </c>
      <c r="AM124" s="37">
        <f t="shared" si="30"/>
        <v>53</v>
      </c>
      <c r="AN124" s="37">
        <f t="shared" si="30"/>
        <v>37</v>
      </c>
      <c r="AO124" s="37">
        <f t="shared" si="30"/>
        <v>45</v>
      </c>
      <c r="AP124" s="37">
        <f t="shared" si="30"/>
        <v>41</v>
      </c>
      <c r="AQ124" s="37">
        <f t="shared" si="30"/>
        <v>50</v>
      </c>
      <c r="AR124" s="37">
        <f t="shared" si="30"/>
        <v>36</v>
      </c>
      <c r="AS124" s="37">
        <f t="shared" si="30"/>
        <v>49</v>
      </c>
      <c r="AT124" s="37">
        <f t="shared" si="30"/>
        <v>46</v>
      </c>
      <c r="AU124" s="37">
        <f t="shared" si="30"/>
        <v>42</v>
      </c>
      <c r="AV124" s="37">
        <f t="shared" si="30"/>
        <v>50</v>
      </c>
      <c r="AW124" s="37">
        <f t="shared" si="30"/>
        <v>52</v>
      </c>
      <c r="AX124" s="37">
        <f t="shared" si="30"/>
        <v>46</v>
      </c>
      <c r="AY124" s="37">
        <f t="shared" si="30"/>
        <v>50</v>
      </c>
      <c r="AZ124" s="37">
        <f t="shared" si="30"/>
        <v>43</v>
      </c>
      <c r="BA124" s="37">
        <f t="shared" si="30"/>
        <v>47</v>
      </c>
      <c r="BB124" s="37">
        <f t="shared" si="30"/>
        <v>51</v>
      </c>
      <c r="BC124" s="37">
        <f t="shared" si="30"/>
        <v>48</v>
      </c>
      <c r="BD124" s="37">
        <f t="shared" si="30"/>
        <v>47</v>
      </c>
      <c r="BE124" s="37">
        <f t="shared" si="30"/>
        <v>42</v>
      </c>
      <c r="BF124" s="37">
        <f t="shared" si="30"/>
        <v>45</v>
      </c>
      <c r="BG124" s="37">
        <f t="shared" si="30"/>
        <v>52</v>
      </c>
      <c r="BH124" s="37">
        <f t="shared" si="30"/>
        <v>35</v>
      </c>
      <c r="BI124" s="37">
        <f t="shared" si="30"/>
        <v>51</v>
      </c>
      <c r="BJ124" s="37">
        <f t="shared" si="30"/>
        <v>36</v>
      </c>
      <c r="BK124" s="37">
        <f t="shared" si="30"/>
        <v>50</v>
      </c>
      <c r="BL124" s="37">
        <f t="shared" si="30"/>
        <v>45</v>
      </c>
      <c r="BM124" s="37">
        <f t="shared" si="30"/>
        <v>55</v>
      </c>
      <c r="BN124" s="37">
        <f t="shared" si="30"/>
        <v>37</v>
      </c>
      <c r="BO124" s="37">
        <f t="shared" si="30"/>
        <v>42</v>
      </c>
      <c r="BP124" s="37">
        <f t="shared" si="30"/>
        <v>35</v>
      </c>
      <c r="BQ124" s="37">
        <f t="shared" si="30"/>
        <v>32</v>
      </c>
      <c r="BR124" s="37">
        <f t="shared" si="30"/>
        <v>42</v>
      </c>
      <c r="BS124" s="37">
        <f t="shared" si="30"/>
        <v>51</v>
      </c>
      <c r="BT124" s="37">
        <f t="shared" si="21"/>
        <v>49.9</v>
      </c>
      <c r="BU124" s="37">
        <f t="shared" si="22"/>
        <v>50</v>
      </c>
      <c r="BV124" s="37">
        <f t="shared" si="22"/>
        <v>45</v>
      </c>
      <c r="BW124" s="37">
        <f t="shared" ref="BW124:CA124" si="31">+IF(BV89=BW$118,BW108,BV89)</f>
        <v>48</v>
      </c>
      <c r="BX124" s="37">
        <f t="shared" si="31"/>
        <v>36</v>
      </c>
      <c r="BY124" s="37">
        <f t="shared" si="31"/>
        <v>45</v>
      </c>
      <c r="BZ124" s="37">
        <f t="shared" si="31"/>
        <v>49</v>
      </c>
      <c r="CA124" s="37">
        <f t="shared" si="31"/>
        <v>34.200000000000003</v>
      </c>
      <c r="CB124" s="37">
        <f t="shared" si="24"/>
        <v>34.200000000000003</v>
      </c>
      <c r="CC124" s="37">
        <f t="shared" si="25"/>
        <v>52</v>
      </c>
      <c r="CD124" s="37">
        <f t="shared" si="25"/>
        <v>36</v>
      </c>
      <c r="CE124" s="37">
        <f t="shared" si="17"/>
        <v>43</v>
      </c>
      <c r="CF124" s="37">
        <f t="shared" si="17"/>
        <v>49</v>
      </c>
      <c r="CG124" s="37">
        <f t="shared" si="17"/>
        <v>43</v>
      </c>
      <c r="CH124" s="37">
        <f t="shared" si="17"/>
        <v>47</v>
      </c>
      <c r="CI124" s="37">
        <f t="shared" si="17"/>
        <v>48</v>
      </c>
      <c r="CJ124" s="37">
        <f t="shared" si="17"/>
        <v>52</v>
      </c>
      <c r="CK124" s="37">
        <f t="shared" si="17"/>
        <v>39</v>
      </c>
      <c r="CL124" s="37">
        <f t="shared" si="17"/>
        <v>33</v>
      </c>
      <c r="CM124" s="37">
        <f t="shared" si="17"/>
        <v>41</v>
      </c>
      <c r="CN124" s="37">
        <f t="shared" si="17"/>
        <v>42</v>
      </c>
      <c r="CO124" s="37">
        <f t="shared" si="17"/>
        <v>43</v>
      </c>
      <c r="CP124" s="37">
        <f t="shared" si="17"/>
        <v>51</v>
      </c>
      <c r="CQ124" s="37">
        <f t="shared" si="17"/>
        <v>27.8</v>
      </c>
      <c r="CR124" s="37">
        <f t="shared" si="17"/>
        <v>46</v>
      </c>
      <c r="CS124" s="37">
        <f t="shared" si="17"/>
        <v>47</v>
      </c>
      <c r="CT124" s="37">
        <f t="shared" si="17"/>
        <v>44</v>
      </c>
      <c r="CU124" s="37">
        <f t="shared" si="17"/>
        <v>42</v>
      </c>
      <c r="CV124" s="37">
        <f t="shared" si="17"/>
        <v>45</v>
      </c>
      <c r="CW124" s="37">
        <f t="shared" si="17"/>
        <v>45</v>
      </c>
    </row>
    <row r="125" spans="1:101">
      <c r="A125" s="37">
        <v>2013</v>
      </c>
      <c r="B125" s="37">
        <f t="shared" si="18"/>
        <v>36</v>
      </c>
      <c r="C125" s="37">
        <f t="shared" si="18"/>
        <v>43</v>
      </c>
      <c r="D125" s="37">
        <f t="shared" ref="D125:L125" si="32">+IF(D90=D$118,D109,D90)</f>
        <v>49</v>
      </c>
      <c r="E125" s="37">
        <f t="shared" si="32"/>
        <v>28.9</v>
      </c>
      <c r="F125" s="37">
        <f t="shared" si="32"/>
        <v>44</v>
      </c>
      <c r="G125" s="37">
        <f t="shared" si="32"/>
        <v>45</v>
      </c>
      <c r="H125" s="37">
        <f t="shared" si="32"/>
        <v>46</v>
      </c>
      <c r="I125" s="37">
        <f t="shared" si="32"/>
        <v>41</v>
      </c>
      <c r="J125" s="37">
        <f t="shared" si="32"/>
        <v>49</v>
      </c>
      <c r="K125" s="37">
        <f t="shared" si="32"/>
        <v>48</v>
      </c>
      <c r="L125" s="37">
        <f t="shared" si="32"/>
        <v>44</v>
      </c>
      <c r="M125" s="37">
        <f t="shared" ref="M125:BS125" si="33">+IF(M90=M$118,M109,M90)</f>
        <v>48</v>
      </c>
      <c r="N125" s="37">
        <f t="shared" si="33"/>
        <v>35</v>
      </c>
      <c r="O125" s="37">
        <f t="shared" si="33"/>
        <v>41</v>
      </c>
      <c r="P125" s="37">
        <f t="shared" si="33"/>
        <v>44</v>
      </c>
      <c r="Q125" s="37">
        <f t="shared" si="33"/>
        <v>49</v>
      </c>
      <c r="R125" s="37">
        <f t="shared" si="33"/>
        <v>39</v>
      </c>
      <c r="S125" s="37">
        <f t="shared" si="33"/>
        <v>52</v>
      </c>
      <c r="T125" s="37">
        <f t="shared" si="33"/>
        <v>46</v>
      </c>
      <c r="U125" s="37">
        <f t="shared" si="33"/>
        <v>36</v>
      </c>
      <c r="V125" s="37">
        <f t="shared" si="33"/>
        <v>43</v>
      </c>
      <c r="W125" s="37">
        <f t="shared" si="33"/>
        <v>54</v>
      </c>
      <c r="X125" s="37">
        <f t="shared" si="33"/>
        <v>50</v>
      </c>
      <c r="Y125" s="37">
        <f t="shared" si="33"/>
        <v>45</v>
      </c>
      <c r="Z125" s="37">
        <f t="shared" si="33"/>
        <v>41</v>
      </c>
      <c r="AA125" s="37">
        <f t="shared" si="33"/>
        <v>36</v>
      </c>
      <c r="AB125" s="37">
        <f t="shared" si="33"/>
        <v>31</v>
      </c>
      <c r="AC125" s="37">
        <f t="shared" si="33"/>
        <v>54</v>
      </c>
      <c r="AD125" s="37">
        <f t="shared" si="33"/>
        <v>45</v>
      </c>
      <c r="AE125" s="37">
        <f t="shared" si="33"/>
        <v>44</v>
      </c>
      <c r="AF125" s="37">
        <f t="shared" si="33"/>
        <v>56</v>
      </c>
      <c r="AG125" s="37">
        <f t="shared" si="33"/>
        <v>40</v>
      </c>
      <c r="AH125" s="37">
        <f t="shared" si="33"/>
        <v>49</v>
      </c>
      <c r="AI125" s="37">
        <f t="shared" si="33"/>
        <v>46</v>
      </c>
      <c r="AJ125" s="37">
        <f t="shared" si="33"/>
        <v>45</v>
      </c>
      <c r="AK125" s="37">
        <f t="shared" si="33"/>
        <v>47</v>
      </c>
      <c r="AL125" s="37">
        <f t="shared" si="33"/>
        <v>35</v>
      </c>
      <c r="AM125" s="37">
        <f t="shared" si="33"/>
        <v>51</v>
      </c>
      <c r="AN125" s="37">
        <f t="shared" si="33"/>
        <v>38</v>
      </c>
      <c r="AO125" s="37">
        <f t="shared" si="33"/>
        <v>37</v>
      </c>
      <c r="AP125" s="37">
        <f t="shared" si="33"/>
        <v>44</v>
      </c>
      <c r="AQ125" s="37">
        <f t="shared" si="33"/>
        <v>46</v>
      </c>
      <c r="AR125" s="37">
        <f t="shared" si="33"/>
        <v>48</v>
      </c>
      <c r="AS125" s="37">
        <f t="shared" si="33"/>
        <v>44</v>
      </c>
      <c r="AT125" s="37">
        <f t="shared" si="33"/>
        <v>40</v>
      </c>
      <c r="AU125" s="37">
        <f t="shared" si="33"/>
        <v>43</v>
      </c>
      <c r="AV125" s="37">
        <f t="shared" si="33"/>
        <v>50</v>
      </c>
      <c r="AW125" s="37">
        <f t="shared" si="33"/>
        <v>42</v>
      </c>
      <c r="AX125" s="37">
        <f t="shared" si="33"/>
        <v>49</v>
      </c>
      <c r="AY125" s="37">
        <f t="shared" si="33"/>
        <v>42</v>
      </c>
      <c r="AZ125" s="37">
        <f t="shared" si="33"/>
        <v>40</v>
      </c>
      <c r="BA125" s="37">
        <f t="shared" si="33"/>
        <v>45</v>
      </c>
      <c r="BB125" s="37">
        <f t="shared" si="33"/>
        <v>52</v>
      </c>
      <c r="BC125" s="37">
        <f t="shared" si="33"/>
        <v>40</v>
      </c>
      <c r="BD125" s="37">
        <f t="shared" si="33"/>
        <v>42</v>
      </c>
      <c r="BE125" s="37">
        <f t="shared" si="33"/>
        <v>38</v>
      </c>
      <c r="BF125" s="37">
        <f t="shared" si="33"/>
        <v>45</v>
      </c>
      <c r="BG125" s="37">
        <f t="shared" si="33"/>
        <v>41</v>
      </c>
      <c r="BH125" s="37">
        <f t="shared" si="33"/>
        <v>33</v>
      </c>
      <c r="BI125" s="37">
        <f t="shared" si="33"/>
        <v>56</v>
      </c>
      <c r="BJ125" s="37">
        <f t="shared" si="33"/>
        <v>38</v>
      </c>
      <c r="BK125" s="37">
        <f t="shared" si="33"/>
        <v>44</v>
      </c>
      <c r="BL125" s="37">
        <f t="shared" si="33"/>
        <v>44</v>
      </c>
      <c r="BM125" s="37">
        <f t="shared" si="33"/>
        <v>46</v>
      </c>
      <c r="BN125" s="37">
        <f t="shared" si="33"/>
        <v>49</v>
      </c>
      <c r="BO125" s="37">
        <f t="shared" si="33"/>
        <v>39</v>
      </c>
      <c r="BP125" s="37">
        <f t="shared" si="33"/>
        <v>51</v>
      </c>
      <c r="BQ125" s="37">
        <f t="shared" si="33"/>
        <v>28.4</v>
      </c>
      <c r="BR125" s="37">
        <f t="shared" si="33"/>
        <v>45</v>
      </c>
      <c r="BS125" s="37">
        <f t="shared" si="33"/>
        <v>46</v>
      </c>
      <c r="BT125" s="37">
        <f t="shared" si="21"/>
        <v>56.1</v>
      </c>
      <c r="BU125" s="37">
        <f t="shared" si="22"/>
        <v>48</v>
      </c>
      <c r="BV125" s="37">
        <f t="shared" si="22"/>
        <v>43</v>
      </c>
      <c r="BW125" s="37">
        <f t="shared" ref="BW125:CA125" si="34">+IF(BV90=BW$118,BW109,BV90)</f>
        <v>39</v>
      </c>
      <c r="BX125" s="37">
        <f t="shared" si="34"/>
        <v>53</v>
      </c>
      <c r="BY125" s="37">
        <f t="shared" si="34"/>
        <v>40</v>
      </c>
      <c r="BZ125" s="37">
        <f t="shared" si="34"/>
        <v>41</v>
      </c>
      <c r="CA125" s="37">
        <f t="shared" si="34"/>
        <v>51</v>
      </c>
      <c r="CB125" s="37">
        <f t="shared" si="24"/>
        <v>51</v>
      </c>
      <c r="CC125" s="37">
        <f t="shared" si="25"/>
        <v>42</v>
      </c>
      <c r="CD125" s="37">
        <f t="shared" si="25"/>
        <v>33</v>
      </c>
      <c r="CE125" s="37">
        <f t="shared" si="17"/>
        <v>41</v>
      </c>
      <c r="CF125" s="37">
        <f t="shared" si="17"/>
        <v>52</v>
      </c>
      <c r="CG125" s="37">
        <f t="shared" si="17"/>
        <v>50</v>
      </c>
      <c r="CH125" s="37">
        <f t="shared" si="17"/>
        <v>60</v>
      </c>
      <c r="CI125" s="37">
        <f t="shared" si="17"/>
        <v>39</v>
      </c>
      <c r="CJ125" s="37">
        <f t="shared" si="17"/>
        <v>45</v>
      </c>
      <c r="CK125" s="37">
        <f t="shared" si="17"/>
        <v>36</v>
      </c>
      <c r="CL125" s="37">
        <f t="shared" si="17"/>
        <v>37</v>
      </c>
      <c r="CM125" s="37">
        <f t="shared" si="17"/>
        <v>39</v>
      </c>
      <c r="CN125" s="37">
        <f t="shared" si="17"/>
        <v>40</v>
      </c>
      <c r="CO125" s="37">
        <f t="shared" si="17"/>
        <v>41</v>
      </c>
      <c r="CP125" s="37">
        <f t="shared" si="17"/>
        <v>44</v>
      </c>
      <c r="CQ125" s="37">
        <f t="shared" si="17"/>
        <v>32</v>
      </c>
      <c r="CR125" s="37">
        <f t="shared" si="17"/>
        <v>38</v>
      </c>
      <c r="CS125" s="37">
        <f t="shared" si="17"/>
        <v>37</v>
      </c>
      <c r="CT125" s="37">
        <f t="shared" si="17"/>
        <v>47</v>
      </c>
      <c r="CU125" s="37">
        <f t="shared" si="17"/>
        <v>48</v>
      </c>
      <c r="CV125" s="37">
        <f t="shared" si="17"/>
        <v>40</v>
      </c>
      <c r="CW125" s="37">
        <f t="shared" si="17"/>
        <v>42</v>
      </c>
    </row>
    <row r="131" spans="1:103">
      <c r="A131" s="401" t="s">
        <v>865</v>
      </c>
    </row>
    <row r="132" spans="1:103">
      <c r="A132" s="37">
        <v>2009</v>
      </c>
      <c r="B132" s="37">
        <f>+B105-B86</f>
        <v>0.5</v>
      </c>
      <c r="C132" s="37">
        <f t="shared" ref="C132:BN133" si="35">+C105-C86</f>
        <v>0</v>
      </c>
      <c r="D132" s="37">
        <f t="shared" si="35"/>
        <v>-0.5</v>
      </c>
      <c r="E132" s="37">
        <f t="shared" si="35"/>
        <v>1</v>
      </c>
      <c r="F132" s="37">
        <f t="shared" si="35"/>
        <v>0.5</v>
      </c>
      <c r="G132" s="37">
        <f t="shared" si="35"/>
        <v>0</v>
      </c>
      <c r="H132" s="37">
        <f t="shared" si="35"/>
        <v>0.5</v>
      </c>
      <c r="I132" s="37">
        <f t="shared" si="35"/>
        <v>0</v>
      </c>
      <c r="J132" s="37">
        <f t="shared" si="35"/>
        <v>1</v>
      </c>
      <c r="K132" s="37">
        <f t="shared" si="35"/>
        <v>0</v>
      </c>
      <c r="L132" s="37">
        <f t="shared" si="35"/>
        <v>0.5</v>
      </c>
      <c r="M132" s="37">
        <f t="shared" si="35"/>
        <v>0</v>
      </c>
      <c r="N132" s="37">
        <f t="shared" si="35"/>
        <v>0.5</v>
      </c>
      <c r="O132" s="37">
        <f t="shared" si="35"/>
        <v>0</v>
      </c>
      <c r="P132" s="37">
        <f t="shared" si="35"/>
        <v>0.5</v>
      </c>
      <c r="Q132" s="37">
        <f t="shared" si="35"/>
        <v>0.5</v>
      </c>
      <c r="R132" s="37">
        <f t="shared" si="35"/>
        <v>0</v>
      </c>
      <c r="S132" s="37">
        <f t="shared" si="35"/>
        <v>0.5</v>
      </c>
      <c r="T132" s="37">
        <f t="shared" si="35"/>
        <v>0.5</v>
      </c>
      <c r="U132" s="37">
        <f t="shared" si="35"/>
        <v>1</v>
      </c>
      <c r="V132" s="37">
        <f t="shared" si="35"/>
        <v>0.5</v>
      </c>
      <c r="W132" s="37">
        <f t="shared" si="35"/>
        <v>0.5</v>
      </c>
      <c r="X132" s="37">
        <f t="shared" si="35"/>
        <v>0</v>
      </c>
      <c r="Y132" s="37">
        <f t="shared" si="35"/>
        <v>0</v>
      </c>
      <c r="Z132" s="37">
        <f t="shared" si="35"/>
        <v>0.5</v>
      </c>
      <c r="AA132" s="37">
        <f t="shared" si="35"/>
        <v>0</v>
      </c>
      <c r="AB132" s="37">
        <f t="shared" si="35"/>
        <v>1</v>
      </c>
      <c r="AC132" s="37">
        <f t="shared" si="35"/>
        <v>0.5</v>
      </c>
      <c r="AD132" s="37">
        <f t="shared" si="35"/>
        <v>0.5</v>
      </c>
      <c r="AE132" s="37">
        <f t="shared" si="35"/>
        <v>0.5</v>
      </c>
      <c r="AF132" s="37">
        <f t="shared" si="35"/>
        <v>1</v>
      </c>
      <c r="AG132" s="37">
        <f t="shared" si="35"/>
        <v>0.5</v>
      </c>
      <c r="AH132" s="37">
        <f t="shared" si="35"/>
        <v>1</v>
      </c>
      <c r="AI132" s="37">
        <f t="shared" si="35"/>
        <v>0</v>
      </c>
      <c r="AJ132" s="37">
        <f t="shared" si="35"/>
        <v>0.5</v>
      </c>
      <c r="AK132" s="37">
        <f t="shared" si="35"/>
        <v>0</v>
      </c>
      <c r="AL132" s="37">
        <f t="shared" si="35"/>
        <v>0.5</v>
      </c>
      <c r="AM132" s="37">
        <f t="shared" si="35"/>
        <v>1.5</v>
      </c>
      <c r="AN132" s="37">
        <f t="shared" si="35"/>
        <v>0</v>
      </c>
      <c r="AO132" s="37">
        <f t="shared" si="35"/>
        <v>0.5</v>
      </c>
      <c r="AP132" s="37">
        <f t="shared" si="35"/>
        <v>0</v>
      </c>
      <c r="AQ132" s="37">
        <f t="shared" si="35"/>
        <v>3</v>
      </c>
      <c r="AR132" s="37">
        <f t="shared" si="35"/>
        <v>0.5</v>
      </c>
      <c r="AS132" s="37">
        <f t="shared" si="35"/>
        <v>0</v>
      </c>
      <c r="AT132" s="37">
        <f t="shared" si="35"/>
        <v>0.5</v>
      </c>
      <c r="AU132" s="37">
        <f t="shared" si="35"/>
        <v>0.5</v>
      </c>
      <c r="AV132" s="37">
        <f t="shared" si="35"/>
        <v>0</v>
      </c>
      <c r="AW132" s="37">
        <f t="shared" si="35"/>
        <v>1</v>
      </c>
      <c r="AX132" s="37">
        <f t="shared" si="35"/>
        <v>-0.5</v>
      </c>
      <c r="AY132" s="37">
        <f t="shared" si="35"/>
        <v>0.5</v>
      </c>
      <c r="AZ132" s="37">
        <f t="shared" si="35"/>
        <v>0.5</v>
      </c>
      <c r="BA132" s="37">
        <f t="shared" si="35"/>
        <v>0.5</v>
      </c>
      <c r="BB132" s="37">
        <f t="shared" si="35"/>
        <v>0</v>
      </c>
      <c r="BC132" s="37">
        <f t="shared" si="35"/>
        <v>0</v>
      </c>
      <c r="BD132" s="37">
        <f t="shared" si="35"/>
        <v>0.5</v>
      </c>
      <c r="BE132" s="37">
        <f t="shared" si="35"/>
        <v>0.5</v>
      </c>
      <c r="BF132" s="37">
        <f t="shared" si="35"/>
        <v>0.5</v>
      </c>
      <c r="BG132" s="37">
        <f t="shared" si="35"/>
        <v>1</v>
      </c>
      <c r="BH132" s="37">
        <f t="shared" si="35"/>
        <v>0.5</v>
      </c>
      <c r="BI132" s="37">
        <f t="shared" si="35"/>
        <v>0.5</v>
      </c>
      <c r="BJ132" s="37">
        <f t="shared" si="35"/>
        <v>0.5</v>
      </c>
      <c r="BK132" s="37">
        <f t="shared" si="35"/>
        <v>0</v>
      </c>
      <c r="BL132" s="37">
        <f t="shared" si="35"/>
        <v>0.5</v>
      </c>
      <c r="BM132" s="37">
        <f t="shared" si="35"/>
        <v>0.5</v>
      </c>
      <c r="BN132" s="37">
        <f t="shared" si="35"/>
        <v>0.5</v>
      </c>
      <c r="BO132" s="37">
        <f t="shared" ref="BO132:BS136" si="36">+BO105-BO86</f>
        <v>0.5</v>
      </c>
      <c r="BP132" s="37">
        <f t="shared" si="36"/>
        <v>0.5</v>
      </c>
      <c r="BQ132" s="37">
        <f t="shared" si="36"/>
        <v>1</v>
      </c>
      <c r="BR132" s="37">
        <f t="shared" si="36"/>
        <v>0</v>
      </c>
      <c r="BS132" s="37">
        <f t="shared" si="36"/>
        <v>0.5</v>
      </c>
      <c r="BU132" s="37">
        <f>+BU105-BT86</f>
        <v>0.5</v>
      </c>
      <c r="BV132" s="37">
        <f t="shared" ref="BV132:CA132" si="37">+BV105-BU86</f>
        <v>0</v>
      </c>
      <c r="BW132" s="37">
        <f t="shared" si="37"/>
        <v>0</v>
      </c>
      <c r="BX132" s="37">
        <f t="shared" si="37"/>
        <v>0.5</v>
      </c>
      <c r="BY132" s="37">
        <f t="shared" si="37"/>
        <v>0.5</v>
      </c>
      <c r="BZ132" s="37">
        <f t="shared" si="37"/>
        <v>0.5</v>
      </c>
      <c r="CA132" s="37">
        <f t="shared" si="37"/>
        <v>0</v>
      </c>
      <c r="CC132" s="37">
        <f>+CC105-CA86</f>
        <v>0.5</v>
      </c>
      <c r="CD132" s="37">
        <f t="shared" ref="CD132:CW136" si="38">+CD105-CB86</f>
        <v>0.5</v>
      </c>
      <c r="CE132" s="37">
        <f t="shared" si="38"/>
        <v>0</v>
      </c>
      <c r="CF132" s="37">
        <f t="shared" si="38"/>
        <v>0</v>
      </c>
      <c r="CG132" s="37">
        <f t="shared" si="38"/>
        <v>0</v>
      </c>
      <c r="CH132" s="37">
        <f t="shared" si="38"/>
        <v>0.5</v>
      </c>
      <c r="CI132" s="37">
        <f t="shared" si="38"/>
        <v>0.5</v>
      </c>
      <c r="CJ132" s="37">
        <f t="shared" si="38"/>
        <v>0.5</v>
      </c>
      <c r="CK132" s="37">
        <f t="shared" si="38"/>
        <v>0</v>
      </c>
      <c r="CL132" s="37">
        <f t="shared" si="38"/>
        <v>0.5</v>
      </c>
      <c r="CM132" s="37">
        <f t="shared" si="38"/>
        <v>0</v>
      </c>
      <c r="CN132" s="37">
        <f t="shared" si="38"/>
        <v>0.5</v>
      </c>
      <c r="CO132" s="37">
        <f t="shared" si="38"/>
        <v>1</v>
      </c>
      <c r="CP132" s="37">
        <f t="shared" si="38"/>
        <v>0</v>
      </c>
      <c r="CQ132" s="37">
        <f t="shared" si="38"/>
        <v>1</v>
      </c>
      <c r="CR132" s="37">
        <f t="shared" si="38"/>
        <v>2</v>
      </c>
      <c r="CS132" s="37">
        <f t="shared" si="38"/>
        <v>0</v>
      </c>
      <c r="CT132" s="37">
        <f t="shared" si="38"/>
        <v>1.5</v>
      </c>
      <c r="CU132" s="37">
        <f t="shared" si="38"/>
        <v>0.5</v>
      </c>
      <c r="CV132" s="37">
        <f t="shared" si="38"/>
        <v>0.5</v>
      </c>
      <c r="CW132" s="37">
        <f t="shared" si="38"/>
        <v>0</v>
      </c>
      <c r="CY132" s="37">
        <f>+AVERAGE(B132:CW132)</f>
        <v>0.43877551020408162</v>
      </c>
    </row>
    <row r="133" spans="1:103">
      <c r="A133" s="37">
        <v>2010</v>
      </c>
      <c r="B133" s="37">
        <f t="shared" ref="B133:Q136" si="39">+B106-B87</f>
        <v>0.70000000000000284</v>
      </c>
      <c r="C133" s="37">
        <f t="shared" si="39"/>
        <v>0.70000000000000284</v>
      </c>
      <c r="D133" s="37">
        <f t="shared" si="39"/>
        <v>0.20000000000000284</v>
      </c>
      <c r="E133" s="37">
        <f t="shared" si="39"/>
        <v>0.60000000000000142</v>
      </c>
      <c r="F133" s="37">
        <f t="shared" si="39"/>
        <v>0.29999999999999716</v>
      </c>
      <c r="G133" s="37">
        <f t="shared" si="39"/>
        <v>-0.29999999999999716</v>
      </c>
      <c r="H133" s="37">
        <f t="shared" si="39"/>
        <v>0.20000000000000284</v>
      </c>
      <c r="I133" s="37">
        <f t="shared" si="39"/>
        <v>0.60000000000000142</v>
      </c>
      <c r="J133" s="37">
        <f t="shared" si="39"/>
        <v>0.70000000000000284</v>
      </c>
      <c r="K133" s="37">
        <f t="shared" si="39"/>
        <v>0.5</v>
      </c>
      <c r="L133" s="37">
        <f t="shared" si="39"/>
        <v>0.39999999999999858</v>
      </c>
      <c r="M133" s="37">
        <f t="shared" si="39"/>
        <v>0.5</v>
      </c>
      <c r="N133" s="37">
        <f t="shared" si="39"/>
        <v>0.60000000000000142</v>
      </c>
      <c r="O133" s="37">
        <f t="shared" si="39"/>
        <v>-0.20000000000000284</v>
      </c>
      <c r="P133" s="37">
        <f t="shared" si="39"/>
        <v>0.20000000000000284</v>
      </c>
      <c r="Q133" s="37">
        <f t="shared" si="39"/>
        <v>0.10000000000000142</v>
      </c>
      <c r="R133" s="37">
        <f t="shared" si="35"/>
        <v>0.5</v>
      </c>
      <c r="S133" s="37">
        <f t="shared" si="35"/>
        <v>0.70000000000000284</v>
      </c>
      <c r="T133" s="37">
        <f t="shared" si="35"/>
        <v>0</v>
      </c>
      <c r="U133" s="37">
        <f t="shared" si="35"/>
        <v>0.39999999999999858</v>
      </c>
      <c r="V133" s="37">
        <f t="shared" si="35"/>
        <v>-0.29999999999999716</v>
      </c>
      <c r="W133" s="37">
        <f t="shared" si="35"/>
        <v>0.79999999999999716</v>
      </c>
      <c r="X133" s="37">
        <f t="shared" si="35"/>
        <v>0.39999999999999858</v>
      </c>
      <c r="Y133" s="37">
        <f t="shared" si="35"/>
        <v>0</v>
      </c>
      <c r="Z133" s="37">
        <f t="shared" si="35"/>
        <v>-0.20000000000000284</v>
      </c>
      <c r="AA133" s="37">
        <f t="shared" si="35"/>
        <v>0.60000000000000142</v>
      </c>
      <c r="AB133" s="37">
        <f t="shared" si="35"/>
        <v>0.89999999999999858</v>
      </c>
      <c r="AC133" s="37">
        <f t="shared" si="35"/>
        <v>0.29999999999999716</v>
      </c>
      <c r="AD133" s="37">
        <f t="shared" si="35"/>
        <v>0.10000000000000142</v>
      </c>
      <c r="AE133" s="37">
        <f t="shared" si="35"/>
        <v>0.20000000000000284</v>
      </c>
      <c r="AF133" s="37">
        <f t="shared" si="35"/>
        <v>1.2999999999999972</v>
      </c>
      <c r="AG133" s="37">
        <f t="shared" si="35"/>
        <v>0</v>
      </c>
      <c r="AH133" s="37">
        <f t="shared" si="35"/>
        <v>0.60000000000000142</v>
      </c>
      <c r="AI133" s="37">
        <f t="shared" si="35"/>
        <v>0</v>
      </c>
      <c r="AJ133" s="37">
        <f t="shared" si="35"/>
        <v>0.29999999999999716</v>
      </c>
      <c r="AK133" s="37">
        <f t="shared" si="35"/>
        <v>1</v>
      </c>
      <c r="AL133" s="37">
        <f t="shared" si="35"/>
        <v>0.10000000000000142</v>
      </c>
      <c r="AM133" s="37">
        <f t="shared" si="35"/>
        <v>0.60000000000000142</v>
      </c>
      <c r="AN133" s="37">
        <f t="shared" si="35"/>
        <v>0</v>
      </c>
      <c r="AO133" s="37">
        <f t="shared" si="35"/>
        <v>0.10000000000000142</v>
      </c>
      <c r="AP133" s="37">
        <f t="shared" si="35"/>
        <v>0.20000000000000284</v>
      </c>
      <c r="AQ133" s="37">
        <f t="shared" si="35"/>
        <v>0.29999999999999716</v>
      </c>
      <c r="AR133" s="37">
        <f t="shared" si="35"/>
        <v>-0.10000000000000142</v>
      </c>
      <c r="AS133" s="37">
        <f t="shared" si="35"/>
        <v>0.70000000000000284</v>
      </c>
      <c r="AT133" s="37">
        <f t="shared" si="35"/>
        <v>-0.29999999999999716</v>
      </c>
      <c r="AU133" s="37">
        <f t="shared" si="35"/>
        <v>1</v>
      </c>
      <c r="AV133" s="37">
        <f t="shared" si="35"/>
        <v>0.39999999999999858</v>
      </c>
      <c r="AW133" s="37">
        <f t="shared" si="35"/>
        <v>0.29999999999999716</v>
      </c>
      <c r="AX133" s="37">
        <f t="shared" si="35"/>
        <v>0.39999999999999858</v>
      </c>
      <c r="AY133" s="37">
        <f t="shared" si="35"/>
        <v>1.2999999999999972</v>
      </c>
      <c r="AZ133" s="37">
        <f t="shared" si="35"/>
        <v>0.79999999999999716</v>
      </c>
      <c r="BA133" s="37">
        <f t="shared" si="35"/>
        <v>-0.10000000000000142</v>
      </c>
      <c r="BB133" s="37">
        <f t="shared" si="35"/>
        <v>0.60000000000000142</v>
      </c>
      <c r="BC133" s="37">
        <f t="shared" si="35"/>
        <v>0.39999999999999858</v>
      </c>
      <c r="BD133" s="37">
        <f t="shared" si="35"/>
        <v>-0.10000000000000142</v>
      </c>
      <c r="BE133" s="37">
        <f t="shared" si="35"/>
        <v>0.29999999999999716</v>
      </c>
      <c r="BF133" s="37">
        <f t="shared" si="35"/>
        <v>-0.20000000000000284</v>
      </c>
      <c r="BG133" s="37">
        <f t="shared" si="35"/>
        <v>0.70000000000000284</v>
      </c>
      <c r="BH133" s="37">
        <f t="shared" si="35"/>
        <v>0.79999999999999716</v>
      </c>
      <c r="BI133" s="37">
        <f t="shared" si="35"/>
        <v>-0.29999999999999716</v>
      </c>
      <c r="BJ133" s="37">
        <f t="shared" si="35"/>
        <v>0.60000000000000142</v>
      </c>
      <c r="BK133" s="37">
        <f t="shared" si="35"/>
        <v>1.2000000000000028</v>
      </c>
      <c r="BL133" s="37">
        <f t="shared" si="35"/>
        <v>1.8999999999999986</v>
      </c>
      <c r="BM133" s="37">
        <f t="shared" si="35"/>
        <v>0.39999999999999858</v>
      </c>
      <c r="BN133" s="37">
        <f t="shared" si="35"/>
        <v>1</v>
      </c>
      <c r="BO133" s="37">
        <f t="shared" si="36"/>
        <v>0.20000000000000284</v>
      </c>
      <c r="BP133" s="37">
        <f t="shared" si="36"/>
        <v>-0.29999999999999716</v>
      </c>
      <c r="BQ133" s="37">
        <f t="shared" si="36"/>
        <v>0.79999999999999716</v>
      </c>
      <c r="BR133" s="37">
        <f t="shared" si="36"/>
        <v>0.70000000000000284</v>
      </c>
      <c r="BS133" s="37">
        <f t="shared" si="36"/>
        <v>-0.10000000000000142</v>
      </c>
      <c r="BU133" s="37">
        <f t="shared" ref="BU133:CA136" si="40">+BU106-BT87</f>
        <v>0.70000000000000284</v>
      </c>
      <c r="BV133" s="37">
        <f t="shared" si="40"/>
        <v>0.79999999999999716</v>
      </c>
      <c r="BW133" s="37">
        <f t="shared" si="40"/>
        <v>0.60000000000000142</v>
      </c>
      <c r="BX133" s="37">
        <f t="shared" si="40"/>
        <v>0.70000000000000284</v>
      </c>
      <c r="BY133" s="37">
        <f t="shared" si="40"/>
        <v>0.89999999999999858</v>
      </c>
      <c r="BZ133" s="37">
        <f t="shared" si="40"/>
        <v>2.1000000000000014</v>
      </c>
      <c r="CA133" s="37">
        <f t="shared" si="40"/>
        <v>0.29999999999999716</v>
      </c>
      <c r="CC133" s="37">
        <f t="shared" ref="CC133:CC136" si="41">+CC106-CA87</f>
        <v>0.29999999999999716</v>
      </c>
      <c r="CD133" s="37">
        <f t="shared" si="38"/>
        <v>0.89999999999999858</v>
      </c>
      <c r="CE133" s="37">
        <f t="shared" si="38"/>
        <v>0.5</v>
      </c>
      <c r="CF133" s="37">
        <f t="shared" si="38"/>
        <v>0.39999999999999858</v>
      </c>
      <c r="CG133" s="37">
        <f t="shared" si="38"/>
        <v>0.39999999999999858</v>
      </c>
      <c r="CH133" s="37">
        <f t="shared" si="38"/>
        <v>0</v>
      </c>
      <c r="CI133" s="37">
        <f t="shared" si="38"/>
        <v>0.39999999999999858</v>
      </c>
      <c r="CJ133" s="37">
        <f t="shared" si="38"/>
        <v>0.39999999999999858</v>
      </c>
      <c r="CK133" s="37">
        <f t="shared" si="38"/>
        <v>0.70000000000000284</v>
      </c>
      <c r="CL133" s="37">
        <f t="shared" si="38"/>
        <v>0.10000000000000142</v>
      </c>
      <c r="CM133" s="37">
        <f t="shared" si="38"/>
        <v>1</v>
      </c>
      <c r="CN133" s="37">
        <f t="shared" si="38"/>
        <v>1.6000000000000014</v>
      </c>
      <c r="CO133" s="37">
        <f t="shared" si="38"/>
        <v>1.3999999999999986</v>
      </c>
      <c r="CP133" s="37">
        <f t="shared" si="38"/>
        <v>0.89999999999999858</v>
      </c>
      <c r="CQ133" s="37">
        <f t="shared" si="38"/>
        <v>0.60000000000000142</v>
      </c>
      <c r="CR133" s="37">
        <f t="shared" si="38"/>
        <v>0.5</v>
      </c>
      <c r="CS133" s="37">
        <f t="shared" si="38"/>
        <v>0.5</v>
      </c>
      <c r="CT133" s="37">
        <f t="shared" si="38"/>
        <v>0.10000000000000142</v>
      </c>
      <c r="CU133" s="37">
        <f t="shared" si="38"/>
        <v>0.39999999999999858</v>
      </c>
      <c r="CV133" s="37">
        <f t="shared" si="38"/>
        <v>-0.29999999999999716</v>
      </c>
      <c r="CW133" s="37">
        <f t="shared" si="38"/>
        <v>-0.29999999999999716</v>
      </c>
      <c r="CY133" s="37">
        <f t="shared" ref="CY133:CY136" si="42">+AVERAGE(B133:CW133)</f>
        <v>0.4520408163265307</v>
      </c>
    </row>
    <row r="134" spans="1:103">
      <c r="A134" s="37">
        <v>2011</v>
      </c>
      <c r="B134" s="37">
        <f t="shared" si="39"/>
        <v>0.29999999999999716</v>
      </c>
      <c r="C134" s="37">
        <f t="shared" ref="C134:BN136" si="43">+C107-C88</f>
        <v>0.89999999999999858</v>
      </c>
      <c r="D134" s="37">
        <f t="shared" si="43"/>
        <v>0.10000000000000142</v>
      </c>
      <c r="E134" s="37">
        <f t="shared" si="43"/>
        <v>0.10000000000000142</v>
      </c>
      <c r="F134" s="37">
        <f t="shared" si="43"/>
        <v>0.10000000000000142</v>
      </c>
      <c r="G134" s="37">
        <f t="shared" si="43"/>
        <v>0.29999999999999716</v>
      </c>
      <c r="H134" s="37">
        <f t="shared" si="43"/>
        <v>0.70000000000000284</v>
      </c>
      <c r="I134" s="37">
        <f t="shared" si="43"/>
        <v>0.20000000000000284</v>
      </c>
      <c r="J134" s="37">
        <f t="shared" si="43"/>
        <v>0</v>
      </c>
      <c r="K134" s="37">
        <f t="shared" si="43"/>
        <v>0.10000000000000142</v>
      </c>
      <c r="L134" s="37">
        <f t="shared" si="43"/>
        <v>0.29999999999999716</v>
      </c>
      <c r="M134" s="37">
        <f t="shared" si="43"/>
        <v>0.29999999999999716</v>
      </c>
      <c r="N134" s="37">
        <f t="shared" si="43"/>
        <v>0.70000000000000284</v>
      </c>
      <c r="O134" s="37">
        <f t="shared" si="43"/>
        <v>0.20000000000000284</v>
      </c>
      <c r="P134" s="37">
        <f t="shared" si="43"/>
        <v>0.39999999999999858</v>
      </c>
      <c r="Q134" s="37">
        <f t="shared" si="43"/>
        <v>0.39999999999999858</v>
      </c>
      <c r="R134" s="37">
        <f t="shared" si="43"/>
        <v>0.70000000000000284</v>
      </c>
      <c r="S134" s="37">
        <f t="shared" si="43"/>
        <v>0.79999999999999716</v>
      </c>
      <c r="T134" s="37">
        <f t="shared" si="43"/>
        <v>0.39999999999999858</v>
      </c>
      <c r="U134" s="37">
        <f t="shared" si="43"/>
        <v>0.10000000000000142</v>
      </c>
      <c r="V134" s="37">
        <f t="shared" si="43"/>
        <v>-0.10000000000000142</v>
      </c>
      <c r="W134" s="37">
        <f t="shared" si="43"/>
        <v>0.10000000000000142</v>
      </c>
      <c r="X134" s="37">
        <f t="shared" si="43"/>
        <v>0.70000000000000284</v>
      </c>
      <c r="Y134" s="37">
        <f t="shared" si="43"/>
        <v>0</v>
      </c>
      <c r="Z134" s="37">
        <f t="shared" si="43"/>
        <v>0.20000000000000284</v>
      </c>
      <c r="AA134" s="37">
        <f t="shared" si="43"/>
        <v>0.79999999999999716</v>
      </c>
      <c r="AB134" s="37">
        <f t="shared" si="43"/>
        <v>0.70000000000000284</v>
      </c>
      <c r="AC134" s="37">
        <f t="shared" si="43"/>
        <v>0.5</v>
      </c>
      <c r="AD134" s="37">
        <f t="shared" si="43"/>
        <v>0.5</v>
      </c>
      <c r="AE134" s="37">
        <f t="shared" si="43"/>
        <v>0.10000000000000142</v>
      </c>
      <c r="AF134" s="37">
        <f t="shared" si="43"/>
        <v>0.10000000000000142</v>
      </c>
      <c r="AG134" s="37">
        <f t="shared" si="43"/>
        <v>0.70000000000000284</v>
      </c>
      <c r="AH134" s="37">
        <f t="shared" si="43"/>
        <v>-0.10000000000000142</v>
      </c>
      <c r="AI134" s="37">
        <f t="shared" si="43"/>
        <v>0.5</v>
      </c>
      <c r="AJ134" s="37">
        <f t="shared" si="43"/>
        <v>0.39999999999999858</v>
      </c>
      <c r="AK134" s="37">
        <f t="shared" si="43"/>
        <v>7.1000000000000014</v>
      </c>
      <c r="AL134" s="37">
        <f t="shared" si="43"/>
        <v>0</v>
      </c>
      <c r="AM134" s="37">
        <f t="shared" si="43"/>
        <v>0.79999999999999716</v>
      </c>
      <c r="AN134" s="37">
        <f t="shared" si="43"/>
        <v>0.20000000000000284</v>
      </c>
      <c r="AO134" s="37">
        <f t="shared" si="43"/>
        <v>0.5</v>
      </c>
      <c r="AP134" s="37">
        <f t="shared" si="43"/>
        <v>0.29999999999999716</v>
      </c>
      <c r="AQ134" s="37">
        <f t="shared" si="43"/>
        <v>0.60000000000000142</v>
      </c>
      <c r="AR134" s="37">
        <f t="shared" si="43"/>
        <v>1.7999999999999972</v>
      </c>
      <c r="AS134" s="37">
        <f t="shared" si="43"/>
        <v>1.5</v>
      </c>
      <c r="AT134" s="37">
        <f t="shared" si="43"/>
        <v>0.39999999999999858</v>
      </c>
      <c r="AU134" s="37">
        <f t="shared" si="43"/>
        <v>0.79999999999999716</v>
      </c>
      <c r="AV134" s="37">
        <f t="shared" si="43"/>
        <v>0.29999999999999716</v>
      </c>
      <c r="AW134" s="37">
        <f t="shared" si="43"/>
        <v>0</v>
      </c>
      <c r="AX134" s="37">
        <f t="shared" si="43"/>
        <v>0.60000000000000142</v>
      </c>
      <c r="AY134" s="37">
        <f t="shared" si="43"/>
        <v>0.60000000000000142</v>
      </c>
      <c r="AZ134" s="37">
        <f t="shared" si="43"/>
        <v>-0.10000000000000142</v>
      </c>
      <c r="BA134" s="37">
        <f t="shared" si="43"/>
        <v>0.20000000000000284</v>
      </c>
      <c r="BB134" s="37">
        <f t="shared" si="43"/>
        <v>0.39999999999999858</v>
      </c>
      <c r="BC134" s="37">
        <f t="shared" si="43"/>
        <v>0.60000000000000142</v>
      </c>
      <c r="BD134" s="37">
        <f t="shared" si="43"/>
        <v>0</v>
      </c>
      <c r="BE134" s="37">
        <f t="shared" si="43"/>
        <v>0.60000000000000142</v>
      </c>
      <c r="BF134" s="37">
        <f t="shared" si="43"/>
        <v>0.10000000000000142</v>
      </c>
      <c r="BG134" s="37">
        <f t="shared" si="43"/>
        <v>0.10000000000000142</v>
      </c>
      <c r="BH134" s="37">
        <f t="shared" si="43"/>
        <v>0.10000000000000142</v>
      </c>
      <c r="BI134" s="37">
        <f t="shared" si="43"/>
        <v>0.5</v>
      </c>
      <c r="BJ134" s="37">
        <f t="shared" si="43"/>
        <v>0.5</v>
      </c>
      <c r="BK134" s="37">
        <f t="shared" si="43"/>
        <v>1.7000000000000028</v>
      </c>
      <c r="BL134" s="37">
        <f t="shared" si="43"/>
        <v>0.79999999999999716</v>
      </c>
      <c r="BM134" s="37">
        <f t="shared" si="43"/>
        <v>0</v>
      </c>
      <c r="BN134" s="37">
        <f t="shared" si="43"/>
        <v>2.3999999999999986</v>
      </c>
      <c r="BO134" s="37">
        <f t="shared" si="36"/>
        <v>0</v>
      </c>
      <c r="BP134" s="37">
        <f t="shared" si="36"/>
        <v>1.3999999999999986</v>
      </c>
      <c r="BQ134" s="37">
        <f t="shared" si="36"/>
        <v>0.39999999999999858</v>
      </c>
      <c r="BR134" s="37">
        <f t="shared" si="36"/>
        <v>0.89999999999999858</v>
      </c>
      <c r="BS134" s="37">
        <f t="shared" si="36"/>
        <v>0.70000000000000284</v>
      </c>
      <c r="BU134" s="37">
        <f t="shared" si="40"/>
        <v>0.60000000000000142</v>
      </c>
      <c r="BV134" s="37">
        <f t="shared" si="40"/>
        <v>2.7999999999999972</v>
      </c>
      <c r="BW134" s="37">
        <f t="shared" si="40"/>
        <v>0.39999999999999858</v>
      </c>
      <c r="BX134" s="37">
        <f t="shared" si="40"/>
        <v>0.70000000000000284</v>
      </c>
      <c r="BY134" s="37">
        <f t="shared" si="40"/>
        <v>0.29999999999999716</v>
      </c>
      <c r="BZ134" s="37">
        <f t="shared" si="40"/>
        <v>0.79999999999999716</v>
      </c>
      <c r="CA134" s="37">
        <f t="shared" si="40"/>
        <v>3.6000000000000014</v>
      </c>
      <c r="CC134" s="37">
        <f t="shared" si="41"/>
        <v>0.5</v>
      </c>
      <c r="CD134" s="37">
        <f t="shared" si="38"/>
        <v>0.70000000000000284</v>
      </c>
      <c r="CE134" s="37">
        <f t="shared" si="38"/>
        <v>0.20000000000000284</v>
      </c>
      <c r="CF134" s="37">
        <f t="shared" si="38"/>
        <v>0</v>
      </c>
      <c r="CG134" s="37">
        <f t="shared" si="38"/>
        <v>0.20000000000000284</v>
      </c>
      <c r="CH134" s="37">
        <f t="shared" si="38"/>
        <v>0.70000000000000284</v>
      </c>
      <c r="CI134" s="37">
        <f t="shared" si="38"/>
        <v>0.70000000000000284</v>
      </c>
      <c r="CJ134" s="37">
        <f t="shared" si="38"/>
        <v>-0.10000000000000142</v>
      </c>
      <c r="CK134" s="37">
        <f t="shared" si="38"/>
        <v>0.60000000000000142</v>
      </c>
      <c r="CL134" s="37">
        <f t="shared" si="38"/>
        <v>0</v>
      </c>
      <c r="CM134" s="37">
        <f t="shared" si="38"/>
        <v>0.20000000000000284</v>
      </c>
      <c r="CN134" s="37">
        <f t="shared" si="38"/>
        <v>0.60000000000000142</v>
      </c>
      <c r="CO134" s="37">
        <f t="shared" si="38"/>
        <v>0.5</v>
      </c>
      <c r="CP134" s="37">
        <f t="shared" si="38"/>
        <v>0.5</v>
      </c>
      <c r="CQ134" s="37">
        <f t="shared" si="38"/>
        <v>0.10000000000000142</v>
      </c>
      <c r="CR134" s="37">
        <f t="shared" si="38"/>
        <v>-0.10000000000000142</v>
      </c>
      <c r="CS134" s="37">
        <f t="shared" si="38"/>
        <v>0.29999999999999716</v>
      </c>
      <c r="CT134" s="37">
        <f t="shared" si="38"/>
        <v>0.5</v>
      </c>
      <c r="CU134" s="37">
        <f t="shared" si="38"/>
        <v>-0.20000000000000284</v>
      </c>
      <c r="CV134" s="37">
        <f t="shared" si="38"/>
        <v>0.79999999999999716</v>
      </c>
      <c r="CW134" s="37">
        <f t="shared" si="38"/>
        <v>0.5</v>
      </c>
      <c r="CY134" s="37">
        <f t="shared" si="42"/>
        <v>0.56530612244897971</v>
      </c>
    </row>
    <row r="135" spans="1:103">
      <c r="A135" s="37">
        <v>2012</v>
      </c>
      <c r="B135" s="37">
        <f t="shared" si="39"/>
        <v>0.20000000000000284</v>
      </c>
      <c r="C135" s="37">
        <f t="shared" si="43"/>
        <v>0.39999999999999858</v>
      </c>
      <c r="D135" s="37">
        <f t="shared" si="43"/>
        <v>0.60000000000000142</v>
      </c>
      <c r="E135" s="37">
        <f t="shared" si="43"/>
        <v>-4.6999999999999993</v>
      </c>
      <c r="F135" s="37">
        <f t="shared" si="43"/>
        <v>0.29999999999999716</v>
      </c>
      <c r="G135" s="37">
        <f t="shared" si="43"/>
        <v>0</v>
      </c>
      <c r="H135" s="37">
        <f t="shared" si="43"/>
        <v>0</v>
      </c>
      <c r="I135" s="37">
        <f t="shared" si="43"/>
        <v>0.20000000000000284</v>
      </c>
      <c r="J135" s="37">
        <f t="shared" si="43"/>
        <v>0.20000000000000284</v>
      </c>
      <c r="K135" s="37">
        <f t="shared" si="43"/>
        <v>0.60000000000000142</v>
      </c>
      <c r="L135" s="37">
        <f t="shared" si="43"/>
        <v>0.29999999999999716</v>
      </c>
      <c r="M135" s="37">
        <f t="shared" si="43"/>
        <v>0.60000000000000142</v>
      </c>
      <c r="N135" s="37">
        <f t="shared" si="43"/>
        <v>-0.10000000000000142</v>
      </c>
      <c r="O135" s="37">
        <f t="shared" si="43"/>
        <v>0.39999999999999858</v>
      </c>
      <c r="P135" s="37">
        <f t="shared" si="43"/>
        <v>-0.29999999999999716</v>
      </c>
      <c r="Q135" s="37">
        <f t="shared" si="43"/>
        <v>0</v>
      </c>
      <c r="R135" s="37">
        <f t="shared" si="43"/>
        <v>0</v>
      </c>
      <c r="S135" s="37">
        <f t="shared" si="43"/>
        <v>-0.29999999999999716</v>
      </c>
      <c r="T135" s="37">
        <f t="shared" si="43"/>
        <v>0</v>
      </c>
      <c r="U135" s="37">
        <f t="shared" si="43"/>
        <v>-0.20000000000000284</v>
      </c>
      <c r="V135" s="37">
        <f t="shared" si="43"/>
        <v>0.5</v>
      </c>
      <c r="W135" s="37">
        <f t="shared" si="43"/>
        <v>0.10000000000000142</v>
      </c>
      <c r="X135" s="37">
        <f t="shared" si="43"/>
        <v>0.39999999999999858</v>
      </c>
      <c r="Y135" s="37">
        <f t="shared" si="43"/>
        <v>0.10000000000000142</v>
      </c>
      <c r="Z135" s="37">
        <f t="shared" si="43"/>
        <v>-0.29999999999999716</v>
      </c>
      <c r="AA135" s="37">
        <f t="shared" si="43"/>
        <v>-1</v>
      </c>
      <c r="AB135" s="37">
        <f t="shared" si="43"/>
        <v>0.39999999999999858</v>
      </c>
      <c r="AC135" s="37">
        <f t="shared" si="43"/>
        <v>0</v>
      </c>
      <c r="AD135" s="37">
        <f t="shared" si="43"/>
        <v>0.5</v>
      </c>
      <c r="AE135" s="37">
        <f t="shared" si="43"/>
        <v>-0.29999999999999716</v>
      </c>
      <c r="AF135" s="37">
        <f t="shared" si="43"/>
        <v>0.60000000000000142</v>
      </c>
      <c r="AG135" s="37">
        <f t="shared" si="43"/>
        <v>0</v>
      </c>
      <c r="AH135" s="37">
        <f t="shared" si="43"/>
        <v>0</v>
      </c>
      <c r="AI135" s="37">
        <f t="shared" si="43"/>
        <v>0.60000000000000142</v>
      </c>
      <c r="AJ135" s="37">
        <f t="shared" si="43"/>
        <v>0</v>
      </c>
      <c r="AK135" s="37">
        <f t="shared" si="43"/>
        <v>-0.10000000000000142</v>
      </c>
      <c r="AL135" s="37">
        <f t="shared" si="43"/>
        <v>-0.10000000000000142</v>
      </c>
      <c r="AM135" s="37">
        <f t="shared" si="43"/>
        <v>0.5</v>
      </c>
      <c r="AN135" s="37">
        <f t="shared" si="43"/>
        <v>0.29999999999999716</v>
      </c>
      <c r="AO135" s="37">
        <f t="shared" si="43"/>
        <v>0.29999999999999716</v>
      </c>
      <c r="AP135" s="37">
        <f t="shared" si="43"/>
        <v>-0.10000000000000142</v>
      </c>
      <c r="AQ135" s="37">
        <f t="shared" si="43"/>
        <v>0.20000000000000284</v>
      </c>
      <c r="AR135" s="37">
        <f t="shared" si="43"/>
        <v>0.39999999999999858</v>
      </c>
      <c r="AS135" s="37">
        <f t="shared" si="43"/>
        <v>0.70000000000000284</v>
      </c>
      <c r="AT135" s="37">
        <f t="shared" si="43"/>
        <v>-0.10000000000000142</v>
      </c>
      <c r="AU135" s="37">
        <f t="shared" si="43"/>
        <v>0.5</v>
      </c>
      <c r="AV135" s="37">
        <f t="shared" si="43"/>
        <v>0.39999999999999858</v>
      </c>
      <c r="AW135" s="37">
        <f t="shared" si="43"/>
        <v>0.10000000000000142</v>
      </c>
      <c r="AX135" s="37">
        <f t="shared" si="43"/>
        <v>0.60000000000000142</v>
      </c>
      <c r="AY135" s="37">
        <f t="shared" si="43"/>
        <v>0.29999999999999716</v>
      </c>
      <c r="AZ135" s="37">
        <f t="shared" si="43"/>
        <v>0.5</v>
      </c>
      <c r="BA135" s="37">
        <f t="shared" si="43"/>
        <v>-0.10000000000000142</v>
      </c>
      <c r="BB135" s="37">
        <f t="shared" si="43"/>
        <v>0</v>
      </c>
      <c r="BC135" s="37">
        <f t="shared" si="43"/>
        <v>0.5</v>
      </c>
      <c r="BD135" s="37">
        <f t="shared" si="43"/>
        <v>0.10000000000000142</v>
      </c>
      <c r="BE135" s="37">
        <f t="shared" si="43"/>
        <v>0.60000000000000142</v>
      </c>
      <c r="BF135" s="37">
        <f t="shared" si="43"/>
        <v>0.60000000000000142</v>
      </c>
      <c r="BG135" s="37">
        <f t="shared" si="43"/>
        <v>-0.29999999999999716</v>
      </c>
      <c r="BH135" s="37">
        <f t="shared" si="43"/>
        <v>0.60000000000000142</v>
      </c>
      <c r="BI135" s="37">
        <f t="shared" si="43"/>
        <v>0.20000000000000284</v>
      </c>
      <c r="BJ135" s="37">
        <f t="shared" si="43"/>
        <v>0.29999999999999716</v>
      </c>
      <c r="BK135" s="37">
        <f t="shared" si="43"/>
        <v>0.60000000000000142</v>
      </c>
      <c r="BL135" s="37">
        <f t="shared" si="43"/>
        <v>0.10000000000000142</v>
      </c>
      <c r="BM135" s="37">
        <f t="shared" si="43"/>
        <v>0.60000000000000142</v>
      </c>
      <c r="BN135" s="37">
        <f t="shared" si="43"/>
        <v>0.60000000000000142</v>
      </c>
      <c r="BO135" s="37">
        <f t="shared" si="36"/>
        <v>0</v>
      </c>
      <c r="BP135" s="37">
        <f t="shared" si="36"/>
        <v>0.89999999999999858</v>
      </c>
      <c r="BQ135" s="37">
        <f t="shared" si="36"/>
        <v>0.5</v>
      </c>
      <c r="BR135" s="37">
        <f t="shared" si="36"/>
        <v>0.10000000000000142</v>
      </c>
      <c r="BS135" s="37">
        <f t="shared" si="36"/>
        <v>0.5</v>
      </c>
      <c r="BU135" s="37">
        <f t="shared" si="40"/>
        <v>-0.20000000000000284</v>
      </c>
      <c r="BV135" s="37">
        <f t="shared" si="40"/>
        <v>0.29999999999999716</v>
      </c>
      <c r="BW135" s="37">
        <f t="shared" si="40"/>
        <v>0.60000000000000142</v>
      </c>
      <c r="BX135" s="37">
        <f t="shared" si="40"/>
        <v>0.39999999999999858</v>
      </c>
      <c r="BY135" s="37">
        <f t="shared" si="40"/>
        <v>0.39999999999999858</v>
      </c>
      <c r="BZ135" s="37">
        <f t="shared" si="40"/>
        <v>0.10000000000000142</v>
      </c>
      <c r="CA135" s="37">
        <f t="shared" si="40"/>
        <v>0.20000000000000284</v>
      </c>
      <c r="CC135" s="37">
        <f t="shared" si="41"/>
        <v>0.10000000000000142</v>
      </c>
      <c r="CD135" s="37">
        <f t="shared" si="38"/>
        <v>0.5</v>
      </c>
      <c r="CE135" s="37">
        <f t="shared" si="38"/>
        <v>0.10000000000000142</v>
      </c>
      <c r="CF135" s="37">
        <f t="shared" si="38"/>
        <v>0.10000000000000142</v>
      </c>
      <c r="CG135" s="37">
        <f t="shared" si="38"/>
        <v>0</v>
      </c>
      <c r="CH135" s="37">
        <f t="shared" si="38"/>
        <v>0.70000000000000284</v>
      </c>
      <c r="CI135" s="37">
        <f t="shared" si="38"/>
        <v>0.39999999999999858</v>
      </c>
      <c r="CJ135" s="37">
        <f t="shared" si="38"/>
        <v>0.10000000000000142</v>
      </c>
      <c r="CK135" s="37">
        <f t="shared" si="38"/>
        <v>0</v>
      </c>
      <c r="CL135" s="37">
        <f t="shared" si="38"/>
        <v>-0.29999999999999716</v>
      </c>
      <c r="CM135" s="37">
        <f t="shared" si="38"/>
        <v>0.5</v>
      </c>
      <c r="CN135" s="37">
        <f t="shared" si="38"/>
        <v>-0.29999999999999716</v>
      </c>
      <c r="CO135" s="37">
        <f t="shared" si="38"/>
        <v>-0.20000000000000284</v>
      </c>
      <c r="CP135" s="37">
        <f t="shared" si="38"/>
        <v>0</v>
      </c>
      <c r="CQ135" s="37">
        <f t="shared" si="38"/>
        <v>-0.19999999999999929</v>
      </c>
      <c r="CR135" s="37">
        <f t="shared" si="38"/>
        <v>0.20000000000000284</v>
      </c>
      <c r="CS135" s="37">
        <f t="shared" si="38"/>
        <v>0.20000000000000284</v>
      </c>
      <c r="CT135" s="37">
        <f t="shared" si="38"/>
        <v>0.39999999999999858</v>
      </c>
      <c r="CU135" s="37">
        <f t="shared" si="38"/>
        <v>-0.10000000000000142</v>
      </c>
      <c r="CV135" s="37">
        <f t="shared" si="38"/>
        <v>0.10000000000000142</v>
      </c>
      <c r="CW135" s="37">
        <f t="shared" si="38"/>
        <v>-0.10000000000000142</v>
      </c>
      <c r="CY135" s="37">
        <f t="shared" si="42"/>
        <v>0.14897959183673501</v>
      </c>
    </row>
    <row r="136" spans="1:103">
      <c r="A136" s="37">
        <v>2013</v>
      </c>
      <c r="B136" s="37">
        <f t="shared" si="39"/>
        <v>0</v>
      </c>
      <c r="C136" s="37">
        <f t="shared" si="43"/>
        <v>0.10000000000000142</v>
      </c>
      <c r="D136" s="37">
        <f t="shared" si="43"/>
        <v>0.60000000000000142</v>
      </c>
      <c r="E136" s="37">
        <f t="shared" si="43"/>
        <v>-0.10000000000000142</v>
      </c>
      <c r="F136" s="37">
        <f t="shared" si="43"/>
        <v>0</v>
      </c>
      <c r="G136" s="37">
        <f t="shared" si="43"/>
        <v>0.5</v>
      </c>
      <c r="H136" s="37">
        <f t="shared" si="43"/>
        <v>0.10000000000000142</v>
      </c>
      <c r="I136" s="37">
        <f t="shared" si="43"/>
        <v>0.10000000000000142</v>
      </c>
      <c r="J136" s="37">
        <f t="shared" si="43"/>
        <v>-0.20000000000000284</v>
      </c>
      <c r="K136" s="37">
        <f t="shared" si="43"/>
        <v>0.10000000000000142</v>
      </c>
      <c r="L136" s="37">
        <f t="shared" si="43"/>
        <v>-0.10000000000000142</v>
      </c>
      <c r="M136" s="37">
        <f t="shared" si="43"/>
        <v>0.29999999999999716</v>
      </c>
      <c r="N136" s="37">
        <f t="shared" si="43"/>
        <v>0.60000000000000142</v>
      </c>
      <c r="O136" s="37">
        <f t="shared" si="43"/>
        <v>-0.10000000000000142</v>
      </c>
      <c r="P136" s="37">
        <f t="shared" si="43"/>
        <v>-0.20000000000000284</v>
      </c>
      <c r="Q136" s="37">
        <f t="shared" si="43"/>
        <v>0.10000000000000142</v>
      </c>
      <c r="R136" s="37">
        <f t="shared" si="43"/>
        <v>0.39999999999999858</v>
      </c>
      <c r="S136" s="37">
        <f t="shared" si="43"/>
        <v>0.5</v>
      </c>
      <c r="T136" s="37">
        <f t="shared" si="43"/>
        <v>0.10000000000000142</v>
      </c>
      <c r="U136" s="37">
        <f t="shared" si="43"/>
        <v>-0.20000000000000284</v>
      </c>
      <c r="V136" s="37">
        <f t="shared" si="43"/>
        <v>0.39999999999999858</v>
      </c>
      <c r="W136" s="37">
        <f t="shared" si="43"/>
        <v>-0.10000000000000142</v>
      </c>
      <c r="X136" s="37">
        <f t="shared" si="43"/>
        <v>0.79999999999999716</v>
      </c>
      <c r="Y136" s="37">
        <f t="shared" si="43"/>
        <v>0.29999999999999716</v>
      </c>
      <c r="Z136" s="37">
        <f t="shared" si="43"/>
        <v>-0.20000000000000284</v>
      </c>
      <c r="AA136" s="37">
        <f t="shared" si="43"/>
        <v>0</v>
      </c>
      <c r="AB136" s="37">
        <f t="shared" si="43"/>
        <v>0</v>
      </c>
      <c r="AC136" s="37">
        <f t="shared" si="43"/>
        <v>0.20000000000000284</v>
      </c>
      <c r="AD136" s="37">
        <f t="shared" si="43"/>
        <v>0.60000000000000142</v>
      </c>
      <c r="AE136" s="37">
        <f t="shared" si="43"/>
        <v>-0.29999999999999716</v>
      </c>
      <c r="AF136" s="37">
        <f t="shared" si="43"/>
        <v>0</v>
      </c>
      <c r="AG136" s="37">
        <f t="shared" si="43"/>
        <v>0</v>
      </c>
      <c r="AH136" s="37">
        <f t="shared" si="43"/>
        <v>-0.10000000000000142</v>
      </c>
      <c r="AI136" s="37">
        <f t="shared" si="43"/>
        <v>-0.20000000000000284</v>
      </c>
      <c r="AJ136" s="37">
        <f t="shared" si="43"/>
        <v>0</v>
      </c>
      <c r="AK136" s="37">
        <f t="shared" si="43"/>
        <v>-0.20000000000000284</v>
      </c>
      <c r="AL136" s="37">
        <f t="shared" si="43"/>
        <v>0.70000000000000284</v>
      </c>
      <c r="AM136" s="37">
        <f t="shared" si="43"/>
        <v>0.39999999999999858</v>
      </c>
      <c r="AN136" s="37">
        <f t="shared" si="43"/>
        <v>0</v>
      </c>
      <c r="AO136" s="37">
        <f t="shared" si="43"/>
        <v>0.20000000000000284</v>
      </c>
      <c r="AP136" s="37">
        <f t="shared" si="43"/>
        <v>0.70000000000000284</v>
      </c>
      <c r="AQ136" s="37">
        <f t="shared" si="43"/>
        <v>0</v>
      </c>
      <c r="AR136" s="37">
        <f t="shared" si="43"/>
        <v>0.29999999999999716</v>
      </c>
      <c r="AS136" s="37">
        <f t="shared" si="43"/>
        <v>0.29999999999999716</v>
      </c>
      <c r="AT136" s="37">
        <f t="shared" si="43"/>
        <v>0.29999999999999716</v>
      </c>
      <c r="AU136" s="37">
        <f t="shared" si="43"/>
        <v>-0.10000000000000142</v>
      </c>
      <c r="AV136" s="37">
        <f t="shared" si="43"/>
        <v>0</v>
      </c>
      <c r="AW136" s="37">
        <f t="shared" si="43"/>
        <v>0.39999999999999858</v>
      </c>
      <c r="AX136" s="37">
        <f t="shared" si="43"/>
        <v>0</v>
      </c>
      <c r="AY136" s="37">
        <f t="shared" si="43"/>
        <v>0.20000000000000284</v>
      </c>
      <c r="AZ136" s="37">
        <f t="shared" si="43"/>
        <v>0.20000000000000284</v>
      </c>
      <c r="BA136" s="37">
        <f t="shared" si="43"/>
        <v>0.29999999999999716</v>
      </c>
      <c r="BB136" s="37">
        <f t="shared" si="43"/>
        <v>0.29999999999999716</v>
      </c>
      <c r="BC136" s="37">
        <f t="shared" si="43"/>
        <v>0.20000000000000284</v>
      </c>
      <c r="BD136" s="37">
        <f t="shared" si="43"/>
        <v>0</v>
      </c>
      <c r="BE136" s="37">
        <f t="shared" si="43"/>
        <v>0.5</v>
      </c>
      <c r="BF136" s="37">
        <f t="shared" si="43"/>
        <v>0.20000000000000284</v>
      </c>
      <c r="BG136" s="37">
        <f t="shared" si="43"/>
        <v>0</v>
      </c>
      <c r="BH136" s="37">
        <f t="shared" si="43"/>
        <v>-0.29999999999999716</v>
      </c>
      <c r="BI136" s="37">
        <f t="shared" si="43"/>
        <v>0.70000000000000284</v>
      </c>
      <c r="BJ136" s="37">
        <f t="shared" si="43"/>
        <v>0.29999999999999716</v>
      </c>
      <c r="BK136" s="37">
        <f t="shared" si="43"/>
        <v>-0.20000000000000284</v>
      </c>
      <c r="BL136" s="37">
        <f t="shared" si="43"/>
        <v>0</v>
      </c>
      <c r="BM136" s="37">
        <f t="shared" si="43"/>
        <v>-0.20000000000000284</v>
      </c>
      <c r="BN136" s="37">
        <f t="shared" si="43"/>
        <v>0</v>
      </c>
      <c r="BO136" s="37">
        <f t="shared" si="36"/>
        <v>0.89999999999999858</v>
      </c>
      <c r="BP136" s="37">
        <f t="shared" si="36"/>
        <v>0.29999999999999716</v>
      </c>
      <c r="BQ136" s="37">
        <f t="shared" si="36"/>
        <v>-0.60000000000000142</v>
      </c>
      <c r="BR136" s="37">
        <f t="shared" si="36"/>
        <v>-0.10000000000000142</v>
      </c>
      <c r="BS136" s="37">
        <f t="shared" si="36"/>
        <v>0</v>
      </c>
      <c r="BU136" s="37">
        <f t="shared" si="40"/>
        <v>-0.10000000000000142</v>
      </c>
      <c r="BV136" s="37">
        <f t="shared" si="40"/>
        <v>0.39999999999999858</v>
      </c>
      <c r="BW136" s="37">
        <f t="shared" si="40"/>
        <v>0.20000000000000284</v>
      </c>
      <c r="BX136" s="37">
        <f t="shared" si="40"/>
        <v>0</v>
      </c>
      <c r="BY136" s="37">
        <f t="shared" si="40"/>
        <v>0.20000000000000284</v>
      </c>
      <c r="BZ136" s="37">
        <f t="shared" si="40"/>
        <v>0.60000000000000142</v>
      </c>
      <c r="CA136" s="37">
        <f t="shared" si="40"/>
        <v>-0.10000000000000142</v>
      </c>
      <c r="CC136" s="37">
        <f t="shared" si="41"/>
        <v>0.39999999999999858</v>
      </c>
      <c r="CD136" s="37">
        <f t="shared" si="38"/>
        <v>0.10000000000000142</v>
      </c>
      <c r="CE136" s="37">
        <f t="shared" si="38"/>
        <v>0.60000000000000142</v>
      </c>
      <c r="CF136" s="37">
        <f t="shared" si="38"/>
        <v>1</v>
      </c>
      <c r="CG136" s="37">
        <f t="shared" si="38"/>
        <v>0.20000000000000284</v>
      </c>
      <c r="CH136" s="37">
        <f t="shared" si="38"/>
        <v>-0.10000000000000142</v>
      </c>
      <c r="CI136" s="37">
        <f t="shared" si="38"/>
        <v>0.5</v>
      </c>
      <c r="CJ136" s="37">
        <f t="shared" si="38"/>
        <v>0.5</v>
      </c>
      <c r="CK136" s="37">
        <f t="shared" si="38"/>
        <v>0.39999999999999858</v>
      </c>
      <c r="CL136" s="37">
        <f t="shared" si="38"/>
        <v>-0.20000000000000284</v>
      </c>
      <c r="CM136" s="37">
        <f t="shared" si="38"/>
        <v>0.79999999999999716</v>
      </c>
      <c r="CN136" s="37">
        <f t="shared" si="38"/>
        <v>0.5</v>
      </c>
      <c r="CO136" s="37">
        <f t="shared" si="38"/>
        <v>0.60000000000000142</v>
      </c>
      <c r="CP136" s="37">
        <f t="shared" si="38"/>
        <v>0.10000000000000142</v>
      </c>
      <c r="CQ136" s="37">
        <f t="shared" si="38"/>
        <v>0.5</v>
      </c>
      <c r="CR136" s="37">
        <f t="shared" si="38"/>
        <v>0.29999999999999716</v>
      </c>
      <c r="CS136" s="37">
        <f t="shared" si="38"/>
        <v>1</v>
      </c>
      <c r="CT136" s="37">
        <f t="shared" si="38"/>
        <v>0.79999999999999716</v>
      </c>
      <c r="CU136" s="37">
        <f t="shared" si="38"/>
        <v>-0.10000000000000142</v>
      </c>
      <c r="CV136" s="37">
        <f t="shared" si="38"/>
        <v>0.20000000000000284</v>
      </c>
      <c r="CW136" s="37">
        <f t="shared" si="38"/>
        <v>0.5</v>
      </c>
      <c r="CY136" s="37">
        <f t="shared" si="42"/>
        <v>0.19897959183673442</v>
      </c>
    </row>
  </sheetData>
  <sheetProtection algorithmName="SHA-512" hashValue="iFM1uwWGPUfvT2q6NWEAHgq0ZMehI0TLvdQMprqX6/QOhRLctSwhPGytr9pV1QrTjxajLE8L4+0rME6xYbfhJw==" saltValue="idnvNu9524mf53lwLIHw3w==" spinCount="100000" sheet="1" objects="1" scenarios="1"/>
  <conditionalFormatting sqref="B121:CW125">
    <cfRule type="containsText" dxfId="168" priority="1" operator="containsText" text=".">
      <formula>NOT(ISERROR(SEARCH(".",B121)))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CFF99"/>
  </sheetPr>
  <dimension ref="A1:L110"/>
  <sheetViews>
    <sheetView workbookViewId="0">
      <selection activeCell="M137" sqref="M137"/>
    </sheetView>
  </sheetViews>
  <sheetFormatPr defaultColWidth="9.109375" defaultRowHeight="14.4"/>
  <cols>
    <col min="1" max="2" width="9.109375" style="37"/>
    <col min="3" max="3" width="13.6640625" style="37" customWidth="1"/>
    <col min="4" max="16384" width="9.109375" style="37"/>
  </cols>
  <sheetData>
    <row r="1" spans="1:12">
      <c r="A1" s="37" t="s">
        <v>120</v>
      </c>
    </row>
    <row r="2" spans="1:12">
      <c r="D2" s="37" t="s">
        <v>121</v>
      </c>
      <c r="E2" s="37" t="s">
        <v>121</v>
      </c>
      <c r="F2" s="37" t="s">
        <v>121</v>
      </c>
    </row>
    <row r="3" spans="1:12">
      <c r="A3" s="37" t="s">
        <v>122</v>
      </c>
      <c r="B3" s="37" t="s">
        <v>123</v>
      </c>
      <c r="C3" s="37" t="s">
        <v>2</v>
      </c>
      <c r="D3" s="37" t="s">
        <v>0</v>
      </c>
      <c r="E3" s="37" t="s">
        <v>1</v>
      </c>
      <c r="F3" s="37" t="s">
        <v>105</v>
      </c>
      <c r="K3" s="37" t="s">
        <v>124</v>
      </c>
      <c r="L3" s="37" t="s">
        <v>125</v>
      </c>
    </row>
    <row r="4" spans="1:12">
      <c r="A4" s="37" t="s">
        <v>126</v>
      </c>
      <c r="B4" s="37" t="s">
        <v>64</v>
      </c>
      <c r="C4" s="37" t="s">
        <v>71</v>
      </c>
      <c r="D4" s="37">
        <v>111.2</v>
      </c>
      <c r="E4" s="37">
        <v>34.9</v>
      </c>
      <c r="F4" s="37" t="s">
        <v>127</v>
      </c>
      <c r="H4" s="37" t="s">
        <v>237</v>
      </c>
      <c r="I4" s="37" t="str">
        <f>+IF(H4=C4,"","!!!")</f>
        <v/>
      </c>
      <c r="L4" s="37" t="s">
        <v>128</v>
      </c>
    </row>
    <row r="5" spans="1:12">
      <c r="A5" s="37" t="s">
        <v>129</v>
      </c>
      <c r="B5" s="37" t="s">
        <v>64</v>
      </c>
      <c r="C5" s="37" t="s">
        <v>72</v>
      </c>
      <c r="D5" s="37">
        <v>108.6</v>
      </c>
      <c r="E5" s="37">
        <v>33.5</v>
      </c>
      <c r="F5" s="37" t="s">
        <v>127</v>
      </c>
      <c r="H5" s="37" t="s">
        <v>238</v>
      </c>
      <c r="I5" s="37" t="str">
        <f t="shared" ref="I5:I68" si="0">+IF(H5=C5,"","!!!")</f>
        <v/>
      </c>
    </row>
    <row r="6" spans="1:12">
      <c r="A6" s="37" t="s">
        <v>130</v>
      </c>
      <c r="B6" s="37" t="s">
        <v>64</v>
      </c>
      <c r="C6" s="37" t="s">
        <v>26</v>
      </c>
      <c r="D6" s="37">
        <v>125.8</v>
      </c>
      <c r="E6" s="37">
        <v>36.4</v>
      </c>
      <c r="F6" s="37">
        <v>51.4</v>
      </c>
      <c r="H6" s="37" t="s">
        <v>239</v>
      </c>
      <c r="I6" s="37" t="str">
        <f t="shared" si="0"/>
        <v/>
      </c>
    </row>
    <row r="7" spans="1:12">
      <c r="A7" s="37" t="s">
        <v>131</v>
      </c>
      <c r="B7" s="37" t="s">
        <v>64</v>
      </c>
      <c r="C7" s="37" t="s">
        <v>79</v>
      </c>
      <c r="D7" s="37">
        <v>74.8</v>
      </c>
      <c r="E7" s="37">
        <v>27.2</v>
      </c>
      <c r="F7" s="37">
        <v>31.5</v>
      </c>
      <c r="H7" s="37" t="s">
        <v>240</v>
      </c>
      <c r="I7" s="37" t="str">
        <f t="shared" si="0"/>
        <v/>
      </c>
    </row>
    <row r="8" spans="1:12">
      <c r="A8" s="37" t="s">
        <v>132</v>
      </c>
      <c r="B8" s="37" t="s">
        <v>64</v>
      </c>
      <c r="C8" s="37" t="s">
        <v>37</v>
      </c>
      <c r="D8" s="37">
        <v>122.9</v>
      </c>
      <c r="E8" s="37">
        <v>38</v>
      </c>
      <c r="F8" s="37" t="s">
        <v>127</v>
      </c>
      <c r="H8" s="37" t="s">
        <v>241</v>
      </c>
      <c r="I8" s="37" t="str">
        <f t="shared" si="0"/>
        <v/>
      </c>
    </row>
    <row r="9" spans="1:12">
      <c r="A9" s="37" t="s">
        <v>133</v>
      </c>
      <c r="B9" s="37" t="s">
        <v>64</v>
      </c>
      <c r="C9" s="37" t="s">
        <v>61</v>
      </c>
      <c r="D9" s="37">
        <v>123.9</v>
      </c>
      <c r="E9" s="37">
        <v>39.1</v>
      </c>
      <c r="F9" s="37">
        <v>52.3</v>
      </c>
      <c r="H9" s="37" t="s">
        <v>242</v>
      </c>
      <c r="I9" s="37" t="str">
        <f t="shared" si="0"/>
        <v/>
      </c>
    </row>
    <row r="10" spans="1:12">
      <c r="A10" s="37" t="s">
        <v>134</v>
      </c>
      <c r="B10" s="37" t="s">
        <v>64</v>
      </c>
      <c r="C10" s="37" t="s">
        <v>27</v>
      </c>
      <c r="D10" s="37">
        <v>122.5</v>
      </c>
      <c r="E10" s="37">
        <v>37.200000000000003</v>
      </c>
      <c r="F10" s="37">
        <v>43.9</v>
      </c>
      <c r="H10" s="37" t="s">
        <v>243</v>
      </c>
      <c r="I10" s="37" t="str">
        <f t="shared" si="0"/>
        <v/>
      </c>
    </row>
    <row r="11" spans="1:12">
      <c r="A11" s="37" t="s">
        <v>135</v>
      </c>
      <c r="B11" s="37" t="s">
        <v>64</v>
      </c>
      <c r="C11" s="37" t="s">
        <v>49</v>
      </c>
      <c r="D11" s="37">
        <v>126.1</v>
      </c>
      <c r="E11" s="37">
        <v>35.6</v>
      </c>
      <c r="F11" s="37">
        <v>51.4</v>
      </c>
      <c r="H11" s="37" t="s">
        <v>244</v>
      </c>
      <c r="I11" s="37" t="str">
        <f t="shared" si="0"/>
        <v/>
      </c>
    </row>
    <row r="12" spans="1:12">
      <c r="A12" s="37" t="s">
        <v>136</v>
      </c>
      <c r="B12" s="37" t="s">
        <v>64</v>
      </c>
      <c r="C12" s="37" t="s">
        <v>28</v>
      </c>
      <c r="D12" s="37">
        <v>127.5</v>
      </c>
      <c r="E12" s="37">
        <v>37.299999999999997</v>
      </c>
      <c r="F12" s="37">
        <v>56.2</v>
      </c>
      <c r="H12" s="37" t="s">
        <v>245</v>
      </c>
      <c r="I12" s="37" t="str">
        <f t="shared" si="0"/>
        <v/>
      </c>
    </row>
    <row r="13" spans="1:12">
      <c r="A13" s="37" t="s">
        <v>137</v>
      </c>
      <c r="B13" s="37" t="s">
        <v>64</v>
      </c>
      <c r="C13" s="37" t="s">
        <v>29</v>
      </c>
      <c r="D13" s="37">
        <v>124.5</v>
      </c>
      <c r="E13" s="37">
        <v>36.200000000000003</v>
      </c>
      <c r="F13" s="37">
        <v>52.6</v>
      </c>
      <c r="H13" s="37" t="s">
        <v>246</v>
      </c>
      <c r="I13" s="37" t="str">
        <f t="shared" si="0"/>
        <v/>
      </c>
    </row>
    <row r="14" spans="1:12">
      <c r="A14" s="37" t="s">
        <v>138</v>
      </c>
      <c r="B14" s="37" t="s">
        <v>64</v>
      </c>
      <c r="C14" s="37" t="s">
        <v>3</v>
      </c>
      <c r="D14" s="37">
        <v>131.1</v>
      </c>
      <c r="E14" s="37">
        <v>36.700000000000003</v>
      </c>
      <c r="F14" s="37">
        <v>62.7</v>
      </c>
      <c r="H14" s="37" t="s">
        <v>247</v>
      </c>
      <c r="I14" s="37" t="str">
        <f t="shared" si="0"/>
        <v/>
      </c>
    </row>
    <row r="15" spans="1:12">
      <c r="A15" s="37" t="s">
        <v>139</v>
      </c>
      <c r="B15" s="37" t="s">
        <v>64</v>
      </c>
      <c r="C15" s="37" t="s">
        <v>15</v>
      </c>
      <c r="D15" s="37">
        <v>126.1</v>
      </c>
      <c r="E15" s="37">
        <v>36.5</v>
      </c>
      <c r="F15" s="37">
        <v>52.8</v>
      </c>
      <c r="H15" s="37" t="s">
        <v>248</v>
      </c>
      <c r="I15" s="37" t="str">
        <f t="shared" si="0"/>
        <v/>
      </c>
    </row>
    <row r="16" spans="1:12">
      <c r="A16" s="37" t="s">
        <v>140</v>
      </c>
      <c r="B16" s="37" t="s">
        <v>64</v>
      </c>
      <c r="C16" s="37" t="s">
        <v>38</v>
      </c>
      <c r="D16" s="37">
        <v>124.9</v>
      </c>
      <c r="E16" s="37">
        <v>34.9</v>
      </c>
      <c r="F16" s="37" t="s">
        <v>127</v>
      </c>
      <c r="H16" s="37" t="s">
        <v>249</v>
      </c>
      <c r="I16" s="37" t="str">
        <f t="shared" si="0"/>
        <v/>
      </c>
    </row>
    <row r="17" spans="1:9">
      <c r="A17" s="37" t="s">
        <v>141</v>
      </c>
      <c r="B17" s="37" t="s">
        <v>64</v>
      </c>
      <c r="C17" s="37" t="s">
        <v>39</v>
      </c>
      <c r="D17" s="37">
        <v>125.9</v>
      </c>
      <c r="E17" s="37">
        <v>37.200000000000003</v>
      </c>
      <c r="F17" s="37" t="s">
        <v>127</v>
      </c>
      <c r="H17" s="37" t="s">
        <v>250</v>
      </c>
      <c r="I17" s="37" t="str">
        <f t="shared" si="0"/>
        <v/>
      </c>
    </row>
    <row r="18" spans="1:9">
      <c r="A18" s="37" t="s">
        <v>142</v>
      </c>
      <c r="B18" s="37" t="s">
        <v>64</v>
      </c>
      <c r="C18" s="37" t="s">
        <v>73</v>
      </c>
      <c r="D18" s="37">
        <v>120.5</v>
      </c>
      <c r="E18" s="37">
        <v>36.200000000000003</v>
      </c>
      <c r="F18" s="37" t="s">
        <v>127</v>
      </c>
      <c r="H18" s="37" t="s">
        <v>251</v>
      </c>
      <c r="I18" s="37" t="str">
        <f t="shared" si="0"/>
        <v/>
      </c>
    </row>
    <row r="19" spans="1:9">
      <c r="A19" s="37" t="s">
        <v>143</v>
      </c>
      <c r="B19" s="37" t="s">
        <v>64</v>
      </c>
      <c r="C19" s="37" t="s">
        <v>62</v>
      </c>
      <c r="D19" s="37">
        <v>133.19999999999999</v>
      </c>
      <c r="E19" s="37">
        <v>40.799999999999997</v>
      </c>
      <c r="F19" s="37">
        <v>42.7</v>
      </c>
      <c r="H19" s="37" t="s">
        <v>252</v>
      </c>
      <c r="I19" s="37" t="str">
        <f t="shared" si="0"/>
        <v/>
      </c>
    </row>
    <row r="20" spans="1:9">
      <c r="A20" s="37" t="s">
        <v>144</v>
      </c>
      <c r="B20" s="37" t="s">
        <v>64</v>
      </c>
      <c r="C20" s="37" t="s">
        <v>16</v>
      </c>
      <c r="D20" s="37">
        <v>120</v>
      </c>
      <c r="E20" s="37">
        <v>34.799999999999997</v>
      </c>
      <c r="F20" s="37">
        <v>52.5</v>
      </c>
      <c r="H20" s="37" t="s">
        <v>253</v>
      </c>
      <c r="I20" s="37" t="str">
        <f t="shared" si="0"/>
        <v/>
      </c>
    </row>
    <row r="21" spans="1:9">
      <c r="A21" s="37" t="s">
        <v>145</v>
      </c>
      <c r="B21" s="37" t="s">
        <v>64</v>
      </c>
      <c r="C21" s="37" t="s">
        <v>4</v>
      </c>
      <c r="D21" s="37">
        <v>137.4</v>
      </c>
      <c r="E21" s="37">
        <v>40.200000000000003</v>
      </c>
      <c r="F21" s="37">
        <v>63.5</v>
      </c>
      <c r="H21" s="37" t="s">
        <v>254</v>
      </c>
      <c r="I21" s="37" t="str">
        <f t="shared" si="0"/>
        <v/>
      </c>
    </row>
    <row r="22" spans="1:9">
      <c r="A22" s="37" t="s">
        <v>146</v>
      </c>
      <c r="B22" s="37" t="s">
        <v>64</v>
      </c>
      <c r="C22" s="37" t="s">
        <v>30</v>
      </c>
      <c r="D22" s="37">
        <v>121.2</v>
      </c>
      <c r="E22" s="37">
        <v>35.799999999999997</v>
      </c>
      <c r="F22" s="37">
        <v>52.1</v>
      </c>
      <c r="H22" s="37" t="s">
        <v>255</v>
      </c>
      <c r="I22" s="37" t="str">
        <f t="shared" si="0"/>
        <v/>
      </c>
    </row>
    <row r="23" spans="1:9">
      <c r="A23" s="37" t="s">
        <v>147</v>
      </c>
      <c r="B23" s="37" t="s">
        <v>64</v>
      </c>
      <c r="C23" s="37" t="s">
        <v>80</v>
      </c>
      <c r="D23" s="37">
        <v>74.8</v>
      </c>
      <c r="E23" s="37">
        <v>27.6</v>
      </c>
      <c r="F23" s="37">
        <v>29.3</v>
      </c>
      <c r="H23" s="37" t="s">
        <v>256</v>
      </c>
      <c r="I23" s="37" t="str">
        <f t="shared" si="0"/>
        <v/>
      </c>
    </row>
    <row r="24" spans="1:9">
      <c r="A24" s="37" t="s">
        <v>148</v>
      </c>
      <c r="B24" s="37" t="s">
        <v>64</v>
      </c>
      <c r="C24" s="37" t="s">
        <v>5</v>
      </c>
      <c r="D24" s="37">
        <v>133.80000000000001</v>
      </c>
      <c r="E24" s="37">
        <v>37.700000000000003</v>
      </c>
      <c r="F24" s="37">
        <v>60.4</v>
      </c>
      <c r="H24" s="37" t="s">
        <v>257</v>
      </c>
      <c r="I24" s="37" t="str">
        <f t="shared" si="0"/>
        <v/>
      </c>
    </row>
    <row r="25" spans="1:9">
      <c r="A25" s="37" t="s">
        <v>149</v>
      </c>
      <c r="B25" s="37" t="s">
        <v>64</v>
      </c>
      <c r="C25" s="37" t="s">
        <v>31</v>
      </c>
      <c r="D25" s="37">
        <v>127</v>
      </c>
      <c r="E25" s="37">
        <v>40</v>
      </c>
      <c r="F25" s="37">
        <v>51.3</v>
      </c>
      <c r="H25" s="37" t="s">
        <v>258</v>
      </c>
      <c r="I25" s="37" t="str">
        <f t="shared" si="0"/>
        <v/>
      </c>
    </row>
    <row r="26" spans="1:9">
      <c r="A26" s="37" t="s">
        <v>150</v>
      </c>
      <c r="B26" s="37" t="s">
        <v>64</v>
      </c>
      <c r="C26" s="37" t="s">
        <v>63</v>
      </c>
      <c r="D26" s="37">
        <v>128.80000000000001</v>
      </c>
      <c r="E26" s="37">
        <v>39.5</v>
      </c>
      <c r="F26" s="37">
        <v>46</v>
      </c>
      <c r="H26" s="37" t="s">
        <v>259</v>
      </c>
      <c r="I26" s="37" t="str">
        <f t="shared" si="0"/>
        <v/>
      </c>
    </row>
    <row r="27" spans="1:9">
      <c r="A27" s="37" t="s">
        <v>151</v>
      </c>
      <c r="B27" s="37" t="s">
        <v>64</v>
      </c>
      <c r="C27" s="37" t="s">
        <v>40</v>
      </c>
      <c r="D27" s="37">
        <v>133</v>
      </c>
      <c r="E27" s="37">
        <v>39.1</v>
      </c>
      <c r="F27" s="37" t="s">
        <v>127</v>
      </c>
      <c r="H27" s="37" t="s">
        <v>260</v>
      </c>
      <c r="I27" s="37" t="str">
        <f t="shared" si="0"/>
        <v/>
      </c>
    </row>
    <row r="28" spans="1:9">
      <c r="A28" s="37" t="s">
        <v>152</v>
      </c>
      <c r="B28" s="37" t="s">
        <v>64</v>
      </c>
      <c r="C28" s="37" t="s">
        <v>50</v>
      </c>
      <c r="D28" s="37">
        <v>119.4</v>
      </c>
      <c r="E28" s="37">
        <v>36.299999999999997</v>
      </c>
      <c r="F28" s="37">
        <v>47.6</v>
      </c>
      <c r="H28" s="37" t="s">
        <v>261</v>
      </c>
      <c r="I28" s="37" t="str">
        <f t="shared" si="0"/>
        <v/>
      </c>
    </row>
    <row r="29" spans="1:9">
      <c r="A29" s="37" t="s">
        <v>153</v>
      </c>
      <c r="B29" s="37" t="s">
        <v>64</v>
      </c>
      <c r="C29" s="37" t="s">
        <v>90</v>
      </c>
      <c r="D29" s="37">
        <v>76</v>
      </c>
      <c r="E29" s="37">
        <v>27.4</v>
      </c>
      <c r="F29" s="37">
        <v>30.7</v>
      </c>
      <c r="H29" s="37" t="s">
        <v>262</v>
      </c>
      <c r="I29" s="37" t="str">
        <f t="shared" si="0"/>
        <v/>
      </c>
    </row>
    <row r="30" spans="1:9">
      <c r="A30" s="37" t="s">
        <v>154</v>
      </c>
      <c r="B30" s="37" t="s">
        <v>64</v>
      </c>
      <c r="C30" s="37" t="s">
        <v>81</v>
      </c>
      <c r="D30" s="37">
        <v>77.7</v>
      </c>
      <c r="E30" s="37">
        <v>29.1</v>
      </c>
      <c r="F30" s="37">
        <v>29.2</v>
      </c>
      <c r="H30" s="37" t="s">
        <v>263</v>
      </c>
      <c r="I30" s="37" t="str">
        <f t="shared" si="0"/>
        <v/>
      </c>
    </row>
    <row r="31" spans="1:9">
      <c r="A31" s="37" t="s">
        <v>155</v>
      </c>
      <c r="B31" s="37" t="s">
        <v>64</v>
      </c>
      <c r="C31" s="37" t="s">
        <v>32</v>
      </c>
      <c r="D31" s="37">
        <v>121.2</v>
      </c>
      <c r="E31" s="37">
        <v>37.799999999999997</v>
      </c>
      <c r="F31" s="37">
        <v>51.8</v>
      </c>
      <c r="H31" s="37" t="s">
        <v>264</v>
      </c>
      <c r="I31" s="37" t="str">
        <f t="shared" si="0"/>
        <v/>
      </c>
    </row>
    <row r="32" spans="1:9">
      <c r="A32" s="37" t="s">
        <v>156</v>
      </c>
      <c r="B32" s="37" t="s">
        <v>64</v>
      </c>
      <c r="C32" s="37" t="s">
        <v>91</v>
      </c>
      <c r="D32" s="37">
        <v>111.4</v>
      </c>
      <c r="E32" s="37">
        <v>36.799999999999997</v>
      </c>
      <c r="F32" s="37">
        <v>35.700000000000003</v>
      </c>
      <c r="H32" s="37" t="s">
        <v>265</v>
      </c>
      <c r="I32" s="37" t="str">
        <f t="shared" si="0"/>
        <v/>
      </c>
    </row>
    <row r="33" spans="1:9">
      <c r="A33" s="37" t="s">
        <v>157</v>
      </c>
      <c r="B33" s="37" t="s">
        <v>64</v>
      </c>
      <c r="C33" s="37" t="s">
        <v>6</v>
      </c>
      <c r="D33" s="37">
        <v>129</v>
      </c>
      <c r="E33" s="37">
        <v>35.700000000000003</v>
      </c>
      <c r="F33" s="37">
        <v>63.5</v>
      </c>
      <c r="H33" s="37" t="s">
        <v>266</v>
      </c>
      <c r="I33" s="37" t="str">
        <f t="shared" si="0"/>
        <v/>
      </c>
    </row>
    <row r="34" spans="1:9">
      <c r="A34" s="37" t="s">
        <v>158</v>
      </c>
      <c r="B34" s="37" t="s">
        <v>64</v>
      </c>
      <c r="C34" s="37" t="s">
        <v>33</v>
      </c>
      <c r="D34" s="37">
        <v>121.7</v>
      </c>
      <c r="E34" s="37">
        <v>38.9</v>
      </c>
      <c r="F34" s="37">
        <v>48.8</v>
      </c>
      <c r="H34" s="37" t="s">
        <v>267</v>
      </c>
      <c r="I34" s="37" t="str">
        <f t="shared" si="0"/>
        <v/>
      </c>
    </row>
    <row r="35" spans="1:9">
      <c r="A35" s="37" t="s">
        <v>159</v>
      </c>
      <c r="B35" s="37" t="s">
        <v>64</v>
      </c>
      <c r="C35" s="37" t="s">
        <v>7</v>
      </c>
      <c r="D35" s="37">
        <v>131.5</v>
      </c>
      <c r="E35" s="37">
        <v>36.1</v>
      </c>
      <c r="F35" s="37">
        <v>63.5</v>
      </c>
      <c r="H35" s="37" t="s">
        <v>268</v>
      </c>
      <c r="I35" s="37" t="str">
        <f t="shared" si="0"/>
        <v/>
      </c>
    </row>
    <row r="36" spans="1:9">
      <c r="A36" s="37" t="s">
        <v>160</v>
      </c>
      <c r="B36" s="37" t="s">
        <v>64</v>
      </c>
      <c r="C36" s="37" t="s">
        <v>34</v>
      </c>
      <c r="D36" s="37">
        <v>122</v>
      </c>
      <c r="E36" s="37">
        <v>36.9</v>
      </c>
      <c r="F36" s="37">
        <v>52.3</v>
      </c>
      <c r="H36" s="37" t="s">
        <v>269</v>
      </c>
      <c r="I36" s="37" t="str">
        <f t="shared" si="0"/>
        <v/>
      </c>
    </row>
    <row r="37" spans="1:9">
      <c r="A37" s="37" t="s">
        <v>161</v>
      </c>
      <c r="B37" s="37" t="s">
        <v>64</v>
      </c>
      <c r="C37" s="37" t="s">
        <v>17</v>
      </c>
      <c r="D37" s="37">
        <v>123.6</v>
      </c>
      <c r="E37" s="37">
        <v>35.700000000000003</v>
      </c>
      <c r="F37" s="37">
        <v>54.7</v>
      </c>
      <c r="H37" s="37" t="s">
        <v>270</v>
      </c>
      <c r="I37" s="37" t="str">
        <f t="shared" si="0"/>
        <v/>
      </c>
    </row>
    <row r="38" spans="1:9">
      <c r="A38" s="37" t="s">
        <v>162</v>
      </c>
      <c r="B38" s="37" t="s">
        <v>64</v>
      </c>
      <c r="C38" s="37" t="s">
        <v>18</v>
      </c>
      <c r="D38" s="37">
        <v>125.9</v>
      </c>
      <c r="E38" s="37">
        <v>36</v>
      </c>
      <c r="F38" s="37">
        <v>51</v>
      </c>
      <c r="H38" s="37" t="s">
        <v>271</v>
      </c>
      <c r="I38" s="37" t="str">
        <f t="shared" si="0"/>
        <v/>
      </c>
    </row>
    <row r="39" spans="1:9">
      <c r="A39" s="37" t="s">
        <v>163</v>
      </c>
      <c r="B39" s="37" t="s">
        <v>64</v>
      </c>
      <c r="C39" s="37" t="s">
        <v>74</v>
      </c>
      <c r="D39" s="37">
        <v>111.2</v>
      </c>
      <c r="E39" s="37">
        <v>33.1</v>
      </c>
      <c r="F39" s="37" t="s">
        <v>127</v>
      </c>
      <c r="H39" s="37" t="s">
        <v>272</v>
      </c>
      <c r="I39" s="37" t="str">
        <f t="shared" si="0"/>
        <v/>
      </c>
    </row>
    <row r="40" spans="1:9">
      <c r="A40" s="37" t="s">
        <v>164</v>
      </c>
      <c r="B40" s="37" t="s">
        <v>64</v>
      </c>
      <c r="C40" s="37" t="s">
        <v>41</v>
      </c>
      <c r="D40" s="37">
        <v>123.1</v>
      </c>
      <c r="E40" s="37">
        <v>35.4</v>
      </c>
      <c r="F40" s="37" t="s">
        <v>127</v>
      </c>
      <c r="H40" s="37" t="s">
        <v>273</v>
      </c>
      <c r="I40" s="37" t="str">
        <f t="shared" si="0"/>
        <v/>
      </c>
    </row>
    <row r="41" spans="1:9">
      <c r="A41" s="37" t="s">
        <v>165</v>
      </c>
      <c r="B41" s="37" t="s">
        <v>64</v>
      </c>
      <c r="C41" s="37" t="s">
        <v>51</v>
      </c>
      <c r="D41" s="37">
        <v>132.5</v>
      </c>
      <c r="E41" s="37">
        <v>41.1</v>
      </c>
      <c r="F41" s="37">
        <v>49.3</v>
      </c>
      <c r="H41" s="37" t="s">
        <v>274</v>
      </c>
      <c r="I41" s="37" t="str">
        <f t="shared" si="0"/>
        <v/>
      </c>
    </row>
    <row r="42" spans="1:9">
      <c r="A42" s="37" t="s">
        <v>166</v>
      </c>
      <c r="B42" s="37" t="s">
        <v>64</v>
      </c>
      <c r="C42" s="37" t="s">
        <v>42</v>
      </c>
      <c r="D42" s="37">
        <v>114.5</v>
      </c>
      <c r="E42" s="37">
        <v>34.700000000000003</v>
      </c>
      <c r="F42" s="37" t="s">
        <v>127</v>
      </c>
      <c r="H42" s="37" t="s">
        <v>275</v>
      </c>
      <c r="I42" s="37" t="str">
        <f t="shared" si="0"/>
        <v/>
      </c>
    </row>
    <row r="43" spans="1:9">
      <c r="A43" s="37" t="s">
        <v>167</v>
      </c>
      <c r="B43" s="37" t="s">
        <v>64</v>
      </c>
      <c r="C43" s="37" t="s">
        <v>52</v>
      </c>
      <c r="D43" s="37">
        <v>121.8</v>
      </c>
      <c r="E43" s="37">
        <v>35.299999999999997</v>
      </c>
      <c r="F43" s="37">
        <v>49.3</v>
      </c>
      <c r="H43" s="37" t="s">
        <v>276</v>
      </c>
      <c r="I43" s="37" t="str">
        <f t="shared" si="0"/>
        <v/>
      </c>
    </row>
    <row r="44" spans="1:9">
      <c r="A44" s="37" t="s">
        <v>168</v>
      </c>
      <c r="B44" s="37" t="s">
        <v>64</v>
      </c>
      <c r="C44" s="37" t="s">
        <v>19</v>
      </c>
      <c r="D44" s="37">
        <v>127</v>
      </c>
      <c r="E44" s="37">
        <v>36.200000000000003</v>
      </c>
      <c r="F44" s="37">
        <v>60.3</v>
      </c>
      <c r="H44" s="37" t="s">
        <v>277</v>
      </c>
      <c r="I44" s="37" t="str">
        <f t="shared" si="0"/>
        <v/>
      </c>
    </row>
    <row r="45" spans="1:9">
      <c r="A45" s="37" t="s">
        <v>169</v>
      </c>
      <c r="B45" s="37" t="s">
        <v>64</v>
      </c>
      <c r="C45" s="37" t="s">
        <v>53</v>
      </c>
      <c r="D45" s="37">
        <v>127.5</v>
      </c>
      <c r="E45" s="37">
        <v>37.799999999999997</v>
      </c>
      <c r="F45" s="37">
        <v>51.7</v>
      </c>
      <c r="H45" s="37" t="s">
        <v>278</v>
      </c>
      <c r="I45" s="37" t="str">
        <f t="shared" si="0"/>
        <v/>
      </c>
    </row>
    <row r="46" spans="1:9">
      <c r="A46" s="37" t="s">
        <v>170</v>
      </c>
      <c r="B46" s="37" t="s">
        <v>64</v>
      </c>
      <c r="C46" s="37" t="s">
        <v>43</v>
      </c>
      <c r="D46" s="37">
        <v>124.1</v>
      </c>
      <c r="E46" s="37">
        <v>32.799999999999997</v>
      </c>
      <c r="F46" s="37" t="s">
        <v>127</v>
      </c>
      <c r="H46" s="37" t="s">
        <v>279</v>
      </c>
      <c r="I46" s="37" t="str">
        <f t="shared" si="0"/>
        <v/>
      </c>
    </row>
    <row r="47" spans="1:9">
      <c r="A47" s="37" t="s">
        <v>171</v>
      </c>
      <c r="B47" s="37" t="s">
        <v>64</v>
      </c>
      <c r="C47" s="37" t="s">
        <v>92</v>
      </c>
      <c r="D47" s="37">
        <v>103.1</v>
      </c>
      <c r="E47" s="37">
        <v>36.1</v>
      </c>
      <c r="F47" s="37">
        <v>40</v>
      </c>
      <c r="H47" s="37" t="s">
        <v>280</v>
      </c>
      <c r="I47" s="37" t="str">
        <f t="shared" si="0"/>
        <v/>
      </c>
    </row>
    <row r="48" spans="1:9">
      <c r="A48" s="37" t="s">
        <v>172</v>
      </c>
      <c r="B48" s="37" t="s">
        <v>64</v>
      </c>
      <c r="C48" s="37" t="s">
        <v>35</v>
      </c>
      <c r="D48" s="37">
        <v>125.3</v>
      </c>
      <c r="E48" s="37">
        <v>35.799999999999997</v>
      </c>
      <c r="F48" s="37">
        <v>53.8</v>
      </c>
      <c r="H48" s="37" t="s">
        <v>281</v>
      </c>
      <c r="I48" s="37" t="str">
        <f t="shared" si="0"/>
        <v/>
      </c>
    </row>
    <row r="49" spans="1:9">
      <c r="A49" s="37" t="s">
        <v>173</v>
      </c>
      <c r="B49" s="37" t="s">
        <v>64</v>
      </c>
      <c r="C49" s="37" t="s">
        <v>20</v>
      </c>
      <c r="D49" s="37">
        <v>126.9</v>
      </c>
      <c r="E49" s="37">
        <v>36.299999999999997</v>
      </c>
      <c r="F49" s="37">
        <v>55.4</v>
      </c>
      <c r="H49" s="37" t="s">
        <v>282</v>
      </c>
      <c r="I49" s="37" t="str">
        <f t="shared" si="0"/>
        <v/>
      </c>
    </row>
    <row r="50" spans="1:9">
      <c r="A50" s="37" t="s">
        <v>174</v>
      </c>
      <c r="B50" s="37" t="s">
        <v>64</v>
      </c>
      <c r="C50" s="37" t="s">
        <v>44</v>
      </c>
      <c r="D50" s="37">
        <v>138.6</v>
      </c>
      <c r="E50" s="37">
        <v>39.200000000000003</v>
      </c>
      <c r="F50" s="37" t="s">
        <v>127</v>
      </c>
      <c r="H50" s="37" t="s">
        <v>283</v>
      </c>
      <c r="I50" s="37" t="str">
        <f t="shared" si="0"/>
        <v/>
      </c>
    </row>
    <row r="51" spans="1:9">
      <c r="A51" s="37" t="s">
        <v>175</v>
      </c>
      <c r="B51" s="37" t="s">
        <v>64</v>
      </c>
      <c r="C51" s="37" t="s">
        <v>64</v>
      </c>
      <c r="D51" s="37">
        <v>122.1</v>
      </c>
      <c r="E51" s="37">
        <v>38.799999999999997</v>
      </c>
      <c r="F51" s="37">
        <v>44.3</v>
      </c>
      <c r="H51" s="37" t="s">
        <v>284</v>
      </c>
      <c r="I51" s="37" t="str">
        <f t="shared" si="0"/>
        <v/>
      </c>
    </row>
    <row r="52" spans="1:9">
      <c r="A52" s="37" t="s">
        <v>176</v>
      </c>
      <c r="B52" s="37" t="s">
        <v>64</v>
      </c>
      <c r="C52" s="37" t="s">
        <v>65</v>
      </c>
      <c r="D52" s="37">
        <v>114.6</v>
      </c>
      <c r="E52" s="37">
        <v>38</v>
      </c>
      <c r="F52" s="37">
        <v>44.3</v>
      </c>
      <c r="H52" s="37" t="s">
        <v>285</v>
      </c>
      <c r="I52" s="37" t="str">
        <f t="shared" si="0"/>
        <v/>
      </c>
    </row>
    <row r="53" spans="1:9">
      <c r="A53" s="37" t="s">
        <v>177</v>
      </c>
      <c r="B53" s="37" t="s">
        <v>64</v>
      </c>
      <c r="C53" s="37" t="s">
        <v>54</v>
      </c>
      <c r="D53" s="37">
        <v>124.6</v>
      </c>
      <c r="E53" s="37">
        <v>39</v>
      </c>
      <c r="F53" s="37">
        <v>47</v>
      </c>
      <c r="H53" s="37" t="s">
        <v>286</v>
      </c>
      <c r="I53" s="37" t="str">
        <f t="shared" si="0"/>
        <v/>
      </c>
    </row>
    <row r="54" spans="1:9">
      <c r="A54" s="37" t="s">
        <v>178</v>
      </c>
      <c r="B54" s="37" t="s">
        <v>64</v>
      </c>
      <c r="C54" s="37" t="s">
        <v>93</v>
      </c>
      <c r="D54" s="37">
        <v>93</v>
      </c>
      <c r="E54" s="37">
        <v>33.5</v>
      </c>
      <c r="F54" s="37">
        <v>37.700000000000003</v>
      </c>
      <c r="H54" s="37" t="s">
        <v>287</v>
      </c>
      <c r="I54" s="37" t="str">
        <f t="shared" si="0"/>
        <v/>
      </c>
    </row>
    <row r="55" spans="1:9">
      <c r="A55" s="37" t="s">
        <v>179</v>
      </c>
      <c r="B55" s="37" t="s">
        <v>64</v>
      </c>
      <c r="C55" s="37" t="s">
        <v>66</v>
      </c>
      <c r="D55" s="37">
        <v>118.7</v>
      </c>
      <c r="E55" s="37">
        <v>37.1</v>
      </c>
      <c r="F55" s="37">
        <v>38.9</v>
      </c>
      <c r="H55" s="37" t="s">
        <v>288</v>
      </c>
      <c r="I55" s="37" t="str">
        <f t="shared" si="0"/>
        <v/>
      </c>
    </row>
    <row r="56" spans="1:9">
      <c r="A56" s="37" t="s">
        <v>180</v>
      </c>
      <c r="B56" s="37" t="s">
        <v>64</v>
      </c>
      <c r="C56" s="37" t="s">
        <v>67</v>
      </c>
      <c r="D56" s="37">
        <v>121.8</v>
      </c>
      <c r="E56" s="37">
        <v>38.9</v>
      </c>
      <c r="F56" s="37">
        <v>41.3</v>
      </c>
      <c r="H56" s="37" t="s">
        <v>289</v>
      </c>
      <c r="I56" s="37" t="str">
        <f t="shared" si="0"/>
        <v/>
      </c>
    </row>
    <row r="57" spans="1:9">
      <c r="A57" s="37" t="s">
        <v>181</v>
      </c>
      <c r="B57" s="37" t="s">
        <v>64</v>
      </c>
      <c r="C57" s="37" t="s">
        <v>94</v>
      </c>
      <c r="D57" s="37">
        <v>103.6</v>
      </c>
      <c r="E57" s="37">
        <v>36.6</v>
      </c>
      <c r="F57" s="37">
        <v>34.299999999999997</v>
      </c>
      <c r="H57" s="37" t="s">
        <v>290</v>
      </c>
      <c r="I57" s="37" t="str">
        <f t="shared" si="0"/>
        <v/>
      </c>
    </row>
    <row r="58" spans="1:9">
      <c r="A58" s="37" t="s">
        <v>182</v>
      </c>
      <c r="B58" s="37" t="s">
        <v>64</v>
      </c>
      <c r="C58" s="37" t="s">
        <v>21</v>
      </c>
      <c r="D58" s="37">
        <v>133.6</v>
      </c>
      <c r="E58" s="37">
        <v>37.299999999999997</v>
      </c>
      <c r="F58" s="37">
        <v>55.6</v>
      </c>
      <c r="H58" s="37" t="s">
        <v>291</v>
      </c>
      <c r="I58" s="37" t="str">
        <f t="shared" si="0"/>
        <v/>
      </c>
    </row>
    <row r="59" spans="1:9">
      <c r="A59" s="37" t="s">
        <v>183</v>
      </c>
      <c r="B59" s="37" t="s">
        <v>64</v>
      </c>
      <c r="C59" s="37" t="s">
        <v>95</v>
      </c>
      <c r="D59" s="37">
        <v>97.8</v>
      </c>
      <c r="E59" s="37">
        <v>33.200000000000003</v>
      </c>
      <c r="F59" s="37">
        <v>38.700000000000003</v>
      </c>
      <c r="H59" s="37" t="s">
        <v>292</v>
      </c>
      <c r="I59" s="37" t="str">
        <f t="shared" si="0"/>
        <v/>
      </c>
    </row>
    <row r="60" spans="1:9">
      <c r="A60" s="37" t="s">
        <v>184</v>
      </c>
      <c r="B60" s="37" t="s">
        <v>64</v>
      </c>
      <c r="C60" s="37" t="s">
        <v>68</v>
      </c>
      <c r="D60" s="37">
        <v>123.1</v>
      </c>
      <c r="E60" s="37">
        <v>37.9</v>
      </c>
      <c r="F60" s="37">
        <v>48.7</v>
      </c>
      <c r="H60" s="37" t="s">
        <v>293</v>
      </c>
      <c r="I60" s="37" t="str">
        <f t="shared" si="0"/>
        <v/>
      </c>
    </row>
    <row r="61" spans="1:9">
      <c r="A61" s="37" t="s">
        <v>185</v>
      </c>
      <c r="B61" s="37" t="s">
        <v>64</v>
      </c>
      <c r="C61" s="37" t="s">
        <v>96</v>
      </c>
      <c r="D61" s="37">
        <v>113.7</v>
      </c>
      <c r="E61" s="37">
        <v>36.700000000000003</v>
      </c>
      <c r="F61" s="37">
        <v>40.1</v>
      </c>
      <c r="H61" s="37" t="s">
        <v>294</v>
      </c>
      <c r="I61" s="37" t="str">
        <f t="shared" si="0"/>
        <v/>
      </c>
    </row>
    <row r="62" spans="1:9">
      <c r="A62" s="37" t="s">
        <v>186</v>
      </c>
      <c r="B62" s="37" t="s">
        <v>64</v>
      </c>
      <c r="C62" s="37" t="s">
        <v>82</v>
      </c>
      <c r="D62" s="37">
        <v>74.599999999999994</v>
      </c>
      <c r="E62" s="37">
        <v>27.8</v>
      </c>
      <c r="F62" s="37">
        <v>29.6</v>
      </c>
      <c r="H62" s="37" t="s">
        <v>295</v>
      </c>
      <c r="I62" s="37" t="str">
        <f t="shared" si="0"/>
        <v/>
      </c>
    </row>
    <row r="63" spans="1:9">
      <c r="A63" s="37" t="s">
        <v>187</v>
      </c>
      <c r="B63" s="37" t="s">
        <v>64</v>
      </c>
      <c r="C63" s="37" t="s">
        <v>8</v>
      </c>
      <c r="D63" s="37">
        <v>136.6</v>
      </c>
      <c r="E63" s="37">
        <v>39.299999999999997</v>
      </c>
      <c r="F63" s="37">
        <v>67</v>
      </c>
      <c r="H63" s="37" t="s">
        <v>296</v>
      </c>
      <c r="I63" s="37" t="str">
        <f t="shared" si="0"/>
        <v/>
      </c>
    </row>
    <row r="64" spans="1:9">
      <c r="A64" s="37" t="s">
        <v>188</v>
      </c>
      <c r="B64" s="37" t="s">
        <v>64</v>
      </c>
      <c r="C64" s="37" t="s">
        <v>83</v>
      </c>
      <c r="D64" s="37">
        <v>104.6</v>
      </c>
      <c r="E64" s="37">
        <v>33.1</v>
      </c>
      <c r="F64" s="37">
        <v>30.8</v>
      </c>
      <c r="H64" s="37" t="s">
        <v>297</v>
      </c>
      <c r="I64" s="37" t="str">
        <f t="shared" si="0"/>
        <v/>
      </c>
    </row>
    <row r="65" spans="1:9">
      <c r="A65" s="37" t="s">
        <v>189</v>
      </c>
      <c r="B65" s="37" t="s">
        <v>64</v>
      </c>
      <c r="C65" s="37" t="s">
        <v>97</v>
      </c>
      <c r="D65" s="37">
        <v>113.2</v>
      </c>
      <c r="E65" s="37">
        <v>37.4</v>
      </c>
      <c r="F65" s="37">
        <v>37</v>
      </c>
      <c r="H65" s="37" t="s">
        <v>298</v>
      </c>
      <c r="I65" s="37" t="str">
        <f t="shared" si="0"/>
        <v/>
      </c>
    </row>
    <row r="66" spans="1:9">
      <c r="A66" s="37" t="s">
        <v>190</v>
      </c>
      <c r="B66" s="37" t="s">
        <v>64</v>
      </c>
      <c r="C66" s="37" t="s">
        <v>84</v>
      </c>
      <c r="D66" s="37">
        <v>101.5</v>
      </c>
      <c r="E66" s="37">
        <v>35.1</v>
      </c>
      <c r="F66" s="37">
        <v>31.8</v>
      </c>
      <c r="H66" s="37" t="s">
        <v>299</v>
      </c>
      <c r="I66" s="37" t="str">
        <f t="shared" si="0"/>
        <v/>
      </c>
    </row>
    <row r="67" spans="1:9">
      <c r="A67" s="37" t="s">
        <v>191</v>
      </c>
      <c r="B67" s="37" t="s">
        <v>64</v>
      </c>
      <c r="C67" s="37" t="s">
        <v>55</v>
      </c>
      <c r="D67" s="37">
        <v>129.1</v>
      </c>
      <c r="E67" s="37">
        <v>41.1</v>
      </c>
      <c r="F67" s="37">
        <v>43.7</v>
      </c>
      <c r="H67" s="37" t="s">
        <v>300</v>
      </c>
      <c r="I67" s="37" t="str">
        <f t="shared" si="0"/>
        <v/>
      </c>
    </row>
    <row r="68" spans="1:9">
      <c r="A68" s="37" t="s">
        <v>192</v>
      </c>
      <c r="B68" s="37" t="s">
        <v>64</v>
      </c>
      <c r="C68" s="37" t="s">
        <v>75</v>
      </c>
      <c r="D68" s="37">
        <v>116.8</v>
      </c>
      <c r="E68" s="37">
        <v>33.9</v>
      </c>
      <c r="F68" s="37" t="s">
        <v>127</v>
      </c>
      <c r="H68" s="37" t="s">
        <v>301</v>
      </c>
      <c r="I68" s="37" t="str">
        <f t="shared" si="0"/>
        <v/>
      </c>
    </row>
    <row r="69" spans="1:9">
      <c r="A69" s="37" t="s">
        <v>193</v>
      </c>
      <c r="B69" s="37" t="s">
        <v>64</v>
      </c>
      <c r="C69" s="37" t="s">
        <v>22</v>
      </c>
      <c r="D69" s="37">
        <v>126.1</v>
      </c>
      <c r="E69" s="37">
        <v>35.5</v>
      </c>
      <c r="F69" s="37">
        <v>58.1</v>
      </c>
      <c r="H69" s="37" t="s">
        <v>302</v>
      </c>
      <c r="I69" s="37" t="str">
        <f t="shared" ref="I69:I104" si="1">+IF(H69=C69,"","!!!")</f>
        <v/>
      </c>
    </row>
    <row r="70" spans="1:9">
      <c r="A70" s="37" t="s">
        <v>194</v>
      </c>
      <c r="B70" s="37" t="s">
        <v>64</v>
      </c>
      <c r="C70" s="37" t="s">
        <v>45</v>
      </c>
      <c r="D70" s="37">
        <v>120.8</v>
      </c>
      <c r="E70" s="37">
        <v>33.799999999999997</v>
      </c>
      <c r="F70" s="37" t="s">
        <v>127</v>
      </c>
      <c r="H70" s="37" t="s">
        <v>303</v>
      </c>
      <c r="I70" s="37" t="str">
        <f t="shared" si="1"/>
        <v/>
      </c>
    </row>
    <row r="71" spans="1:9">
      <c r="A71" s="37" t="s">
        <v>195</v>
      </c>
      <c r="B71" s="37" t="s">
        <v>64</v>
      </c>
      <c r="C71" s="37" t="s">
        <v>85</v>
      </c>
      <c r="D71" s="37">
        <v>76.400000000000006</v>
      </c>
      <c r="E71" s="37">
        <v>29.6</v>
      </c>
      <c r="F71" s="37">
        <v>30.8</v>
      </c>
      <c r="H71" s="37" t="s">
        <v>304</v>
      </c>
      <c r="I71" s="37" t="str">
        <f t="shared" si="1"/>
        <v/>
      </c>
    </row>
    <row r="72" spans="1:9">
      <c r="A72" s="37" t="s">
        <v>196</v>
      </c>
      <c r="B72" s="37" t="s">
        <v>64</v>
      </c>
      <c r="C72" s="37" t="s">
        <v>76</v>
      </c>
      <c r="D72" s="37">
        <v>118.5</v>
      </c>
      <c r="E72" s="37">
        <v>34.4</v>
      </c>
      <c r="F72" s="37" t="s">
        <v>127</v>
      </c>
      <c r="H72" s="37" t="s">
        <v>305</v>
      </c>
      <c r="I72" s="37" t="str">
        <f t="shared" si="1"/>
        <v/>
      </c>
    </row>
    <row r="73" spans="1:9">
      <c r="A73" s="37" t="s">
        <v>197</v>
      </c>
      <c r="B73" s="37" t="s">
        <v>64</v>
      </c>
      <c r="C73" s="37" t="s">
        <v>69</v>
      </c>
      <c r="D73" s="37">
        <v>118.1</v>
      </c>
      <c r="E73" s="37">
        <v>37.799999999999997</v>
      </c>
      <c r="F73" s="37">
        <v>39.9</v>
      </c>
      <c r="H73" s="37" t="s">
        <v>306</v>
      </c>
      <c r="I73" s="37" t="str">
        <f t="shared" si="1"/>
        <v/>
      </c>
    </row>
    <row r="74" spans="1:9">
      <c r="A74" s="37" t="s">
        <v>198</v>
      </c>
      <c r="B74" s="37" t="s">
        <v>64</v>
      </c>
      <c r="C74" s="37" t="s">
        <v>9</v>
      </c>
      <c r="D74" s="37">
        <v>139.1</v>
      </c>
      <c r="E74" s="37">
        <v>39.5</v>
      </c>
      <c r="F74" s="37">
        <v>59.6</v>
      </c>
      <c r="H74" s="37" t="s">
        <v>307</v>
      </c>
      <c r="I74" s="37" t="str">
        <f t="shared" si="1"/>
        <v>!!!</v>
      </c>
    </row>
    <row r="75" spans="1:9">
      <c r="A75" s="37" t="s">
        <v>199</v>
      </c>
      <c r="B75" s="37" t="s">
        <v>64</v>
      </c>
      <c r="C75" s="37" t="s">
        <v>10</v>
      </c>
      <c r="D75" s="37">
        <v>136.6</v>
      </c>
      <c r="E75" s="37">
        <v>37.700000000000003</v>
      </c>
      <c r="F75" s="37">
        <v>62.2</v>
      </c>
      <c r="H75" s="37" t="s">
        <v>308</v>
      </c>
      <c r="I75" s="37" t="str">
        <f t="shared" si="1"/>
        <v/>
      </c>
    </row>
    <row r="76" spans="1:9">
      <c r="A76" s="37" t="s">
        <v>200</v>
      </c>
      <c r="B76" s="37" t="s">
        <v>64</v>
      </c>
      <c r="C76" s="37" t="s">
        <v>77</v>
      </c>
      <c r="D76" s="37">
        <v>106.4</v>
      </c>
      <c r="E76" s="37">
        <v>32.6</v>
      </c>
      <c r="F76" s="37" t="s">
        <v>127</v>
      </c>
      <c r="H76" s="37" t="s">
        <v>309</v>
      </c>
      <c r="I76" s="37" t="str">
        <f t="shared" si="1"/>
        <v/>
      </c>
    </row>
    <row r="77" spans="1:9">
      <c r="A77" s="37" t="s">
        <v>201</v>
      </c>
      <c r="B77" s="37" t="s">
        <v>64</v>
      </c>
      <c r="C77" s="37" t="s">
        <v>11</v>
      </c>
      <c r="D77" s="37">
        <v>132.4</v>
      </c>
      <c r="E77" s="37">
        <v>36.700000000000003</v>
      </c>
      <c r="F77" s="37">
        <v>67.400000000000006</v>
      </c>
      <c r="H77" s="37" t="s">
        <v>310</v>
      </c>
      <c r="I77" s="37" t="str">
        <f t="shared" si="1"/>
        <v/>
      </c>
    </row>
    <row r="78" spans="1:9">
      <c r="A78" s="37" t="s">
        <v>202</v>
      </c>
      <c r="B78" s="37" t="s">
        <v>64</v>
      </c>
      <c r="C78" s="37" t="s">
        <v>12</v>
      </c>
      <c r="D78" s="37">
        <v>126.2</v>
      </c>
      <c r="E78" s="37">
        <v>37.299999999999997</v>
      </c>
      <c r="F78" s="37">
        <v>67.599999999999994</v>
      </c>
      <c r="H78" s="37" t="s">
        <v>311</v>
      </c>
      <c r="I78" s="37" t="str">
        <f t="shared" si="1"/>
        <v/>
      </c>
    </row>
    <row r="79" spans="1:9">
      <c r="A79" s="37" t="s">
        <v>203</v>
      </c>
      <c r="B79" s="37" t="s">
        <v>64</v>
      </c>
      <c r="C79" s="37" t="s">
        <v>13</v>
      </c>
      <c r="D79" s="37">
        <v>133</v>
      </c>
      <c r="E79" s="37">
        <v>36.4</v>
      </c>
      <c r="F79" s="37">
        <v>61.3</v>
      </c>
      <c r="H79" s="37" t="s">
        <v>312</v>
      </c>
      <c r="I79" s="37" t="str">
        <f t="shared" si="1"/>
        <v/>
      </c>
    </row>
    <row r="80" spans="1:9">
      <c r="A80" s="37" t="s">
        <v>204</v>
      </c>
      <c r="B80" s="37" t="s">
        <v>64</v>
      </c>
      <c r="C80" s="37" t="s">
        <v>56</v>
      </c>
      <c r="D80" s="37">
        <v>115.7</v>
      </c>
      <c r="E80" s="37">
        <v>36.4</v>
      </c>
      <c r="F80" s="37">
        <v>49.3</v>
      </c>
      <c r="H80" s="37" t="s">
        <v>313</v>
      </c>
      <c r="I80" s="37" t="str">
        <f t="shared" si="1"/>
        <v/>
      </c>
    </row>
    <row r="81" spans="1:9" s="110" customFormat="1">
      <c r="A81" s="110" t="s">
        <v>205</v>
      </c>
      <c r="B81" s="110" t="s">
        <v>64</v>
      </c>
      <c r="C81" s="110" t="s">
        <v>206</v>
      </c>
      <c r="D81" s="110">
        <v>125.7</v>
      </c>
      <c r="E81" s="110">
        <v>34.299999999999997</v>
      </c>
      <c r="F81" s="110" t="s">
        <v>127</v>
      </c>
      <c r="H81" s="110" t="s">
        <v>314</v>
      </c>
      <c r="I81" s="110" t="str">
        <f t="shared" si="1"/>
        <v>!!!</v>
      </c>
    </row>
    <row r="82" spans="1:9" s="110" customFormat="1">
      <c r="A82" s="110" t="s">
        <v>207</v>
      </c>
      <c r="B82" s="110" t="s">
        <v>64</v>
      </c>
      <c r="C82" s="110" t="s">
        <v>208</v>
      </c>
      <c r="D82" s="110">
        <v>114.7</v>
      </c>
      <c r="E82" s="110">
        <v>33.799999999999997</v>
      </c>
      <c r="F82" s="110" t="s">
        <v>127</v>
      </c>
      <c r="I82" s="110" t="str">
        <f t="shared" si="1"/>
        <v>!!!</v>
      </c>
    </row>
    <row r="83" spans="1:9">
      <c r="A83" s="37" t="s">
        <v>209</v>
      </c>
      <c r="B83" s="37" t="s">
        <v>64</v>
      </c>
      <c r="C83" s="37" t="s">
        <v>57</v>
      </c>
      <c r="D83" s="37">
        <v>125.2</v>
      </c>
      <c r="E83" s="37">
        <v>39.700000000000003</v>
      </c>
      <c r="F83" s="37">
        <v>51.2</v>
      </c>
      <c r="H83" s="37" t="s">
        <v>315</v>
      </c>
      <c r="I83" s="37" t="str">
        <f t="shared" si="1"/>
        <v/>
      </c>
    </row>
    <row r="84" spans="1:9">
      <c r="A84" s="37" t="s">
        <v>210</v>
      </c>
      <c r="B84" s="37" t="s">
        <v>64</v>
      </c>
      <c r="C84" s="37" t="s">
        <v>86</v>
      </c>
      <c r="D84" s="37">
        <v>78.7</v>
      </c>
      <c r="E84" s="37">
        <v>29.2</v>
      </c>
      <c r="F84" s="37">
        <v>30.8</v>
      </c>
      <c r="H84" s="37" t="s">
        <v>316</v>
      </c>
      <c r="I84" s="37" t="str">
        <f t="shared" si="1"/>
        <v/>
      </c>
    </row>
    <row r="85" spans="1:9">
      <c r="A85" s="37" t="s">
        <v>211</v>
      </c>
      <c r="B85" s="37" t="s">
        <v>64</v>
      </c>
      <c r="C85" s="37" t="s">
        <v>46</v>
      </c>
      <c r="D85" s="37">
        <v>130.1</v>
      </c>
      <c r="E85" s="37">
        <v>37.200000000000003</v>
      </c>
      <c r="F85" s="37" t="s">
        <v>127</v>
      </c>
      <c r="H85" s="37" t="s">
        <v>317</v>
      </c>
      <c r="I85" s="37" t="str">
        <f t="shared" si="1"/>
        <v/>
      </c>
    </row>
    <row r="86" spans="1:9">
      <c r="A86" s="37" t="s">
        <v>212</v>
      </c>
      <c r="B86" s="37" t="s">
        <v>64</v>
      </c>
      <c r="C86" s="37" t="s">
        <v>70</v>
      </c>
      <c r="D86" s="37">
        <v>123.5</v>
      </c>
      <c r="E86" s="37">
        <v>40.4</v>
      </c>
      <c r="F86" s="37">
        <v>51.4</v>
      </c>
      <c r="H86" s="37" t="s">
        <v>318</v>
      </c>
      <c r="I86" s="37" t="str">
        <f t="shared" si="1"/>
        <v/>
      </c>
    </row>
    <row r="87" spans="1:9">
      <c r="A87" s="37" t="s">
        <v>213</v>
      </c>
      <c r="B87" s="37" t="s">
        <v>64</v>
      </c>
      <c r="C87" s="37" t="s">
        <v>47</v>
      </c>
      <c r="D87" s="37">
        <v>131</v>
      </c>
      <c r="E87" s="37">
        <v>37.799999999999997</v>
      </c>
      <c r="F87" s="37" t="s">
        <v>127</v>
      </c>
      <c r="H87" s="37" t="s">
        <v>319</v>
      </c>
      <c r="I87" s="37" t="str">
        <f t="shared" si="1"/>
        <v/>
      </c>
    </row>
    <row r="88" spans="1:9">
      <c r="A88" s="37" t="s">
        <v>214</v>
      </c>
      <c r="B88" s="37" t="s">
        <v>64</v>
      </c>
      <c r="C88" s="37" t="s">
        <v>14</v>
      </c>
      <c r="D88" s="37">
        <v>133.30000000000001</v>
      </c>
      <c r="E88" s="37">
        <v>40.200000000000003</v>
      </c>
      <c r="F88" s="37">
        <v>59.5</v>
      </c>
      <c r="H88" s="37" t="s">
        <v>320</v>
      </c>
      <c r="I88" s="37" t="str">
        <f t="shared" si="1"/>
        <v/>
      </c>
    </row>
    <row r="89" spans="1:9">
      <c r="A89" s="37" t="s">
        <v>215</v>
      </c>
      <c r="B89" s="37" t="s">
        <v>64</v>
      </c>
      <c r="C89" s="37" t="s">
        <v>58</v>
      </c>
      <c r="D89" s="37">
        <v>122.3</v>
      </c>
      <c r="E89" s="37">
        <v>36.9</v>
      </c>
      <c r="F89" s="37">
        <v>47.1</v>
      </c>
      <c r="H89" s="37" t="s">
        <v>321</v>
      </c>
      <c r="I89" s="37" t="str">
        <f t="shared" si="1"/>
        <v/>
      </c>
    </row>
    <row r="90" spans="1:9">
      <c r="A90" s="37" t="s">
        <v>216</v>
      </c>
      <c r="B90" s="37" t="s">
        <v>64</v>
      </c>
      <c r="C90" s="37" t="s">
        <v>59</v>
      </c>
      <c r="D90" s="37">
        <v>128.69999999999999</v>
      </c>
      <c r="E90" s="37">
        <v>40.200000000000003</v>
      </c>
      <c r="F90" s="37">
        <v>47.9</v>
      </c>
      <c r="H90" s="37" t="s">
        <v>322</v>
      </c>
      <c r="I90" s="37" t="str">
        <f t="shared" si="1"/>
        <v/>
      </c>
    </row>
    <row r="91" spans="1:9">
      <c r="A91" s="37" t="s">
        <v>217</v>
      </c>
      <c r="B91" s="37" t="s">
        <v>64</v>
      </c>
      <c r="C91" s="37" t="s">
        <v>78</v>
      </c>
      <c r="D91" s="37">
        <v>95.5</v>
      </c>
      <c r="E91" s="37">
        <v>30.2</v>
      </c>
      <c r="F91" s="37" t="s">
        <v>127</v>
      </c>
      <c r="H91" s="37" t="s">
        <v>323</v>
      </c>
      <c r="I91" s="37" t="str">
        <f t="shared" si="1"/>
        <v/>
      </c>
    </row>
    <row r="92" spans="1:9">
      <c r="A92" s="37" t="s">
        <v>218</v>
      </c>
      <c r="B92" s="37" t="s">
        <v>64</v>
      </c>
      <c r="C92" s="37" t="s">
        <v>87</v>
      </c>
      <c r="D92" s="37">
        <v>93.4</v>
      </c>
      <c r="E92" s="37">
        <v>33.200000000000003</v>
      </c>
      <c r="F92" s="37">
        <v>32.1</v>
      </c>
      <c r="H92" s="37" t="s">
        <v>324</v>
      </c>
      <c r="I92" s="37" t="str">
        <f t="shared" si="1"/>
        <v/>
      </c>
    </row>
    <row r="93" spans="1:9">
      <c r="A93" s="37" t="s">
        <v>219</v>
      </c>
      <c r="B93" s="37" t="s">
        <v>64</v>
      </c>
      <c r="C93" s="37" t="s">
        <v>98</v>
      </c>
      <c r="D93" s="37">
        <v>87.9</v>
      </c>
      <c r="E93" s="37">
        <v>31.3</v>
      </c>
      <c r="F93" s="37">
        <v>29</v>
      </c>
      <c r="H93" s="37" t="s">
        <v>325</v>
      </c>
      <c r="I93" s="37" t="str">
        <f t="shared" si="1"/>
        <v/>
      </c>
    </row>
    <row r="94" spans="1:9">
      <c r="A94" s="37" t="s">
        <v>220</v>
      </c>
      <c r="B94" s="37" t="s">
        <v>64</v>
      </c>
      <c r="C94" s="37" t="s">
        <v>99</v>
      </c>
      <c r="D94" s="37">
        <v>89.5</v>
      </c>
      <c r="E94" s="37">
        <v>32.200000000000003</v>
      </c>
      <c r="F94" s="37">
        <v>35.5</v>
      </c>
      <c r="H94" s="37" t="s">
        <v>326</v>
      </c>
      <c r="I94" s="37" t="str">
        <f t="shared" si="1"/>
        <v/>
      </c>
    </row>
    <row r="95" spans="1:9">
      <c r="A95" s="37" t="s">
        <v>221</v>
      </c>
      <c r="B95" s="37" t="s">
        <v>64</v>
      </c>
      <c r="C95" s="37" t="s">
        <v>88</v>
      </c>
      <c r="D95" s="37">
        <v>92.6</v>
      </c>
      <c r="E95" s="37">
        <v>34.1</v>
      </c>
      <c r="F95" s="37">
        <v>29.3</v>
      </c>
      <c r="H95" s="37" t="s">
        <v>327</v>
      </c>
      <c r="I95" s="37" t="str">
        <f t="shared" si="1"/>
        <v/>
      </c>
    </row>
    <row r="96" spans="1:9">
      <c r="A96" s="37" t="s">
        <v>222</v>
      </c>
      <c r="B96" s="37" t="s">
        <v>64</v>
      </c>
      <c r="C96" s="37" t="s">
        <v>100</v>
      </c>
      <c r="D96" s="37">
        <v>115</v>
      </c>
      <c r="E96" s="37">
        <v>38.200000000000003</v>
      </c>
      <c r="F96" s="37">
        <v>35.1</v>
      </c>
      <c r="H96" s="37" t="s">
        <v>328</v>
      </c>
      <c r="I96" s="37" t="str">
        <f t="shared" si="1"/>
        <v/>
      </c>
    </row>
    <row r="97" spans="1:9">
      <c r="A97" s="37" t="s">
        <v>223</v>
      </c>
      <c r="B97" s="37" t="s">
        <v>64</v>
      </c>
      <c r="C97" s="37" t="s">
        <v>89</v>
      </c>
      <c r="D97" s="37">
        <v>74.3</v>
      </c>
      <c r="E97" s="37">
        <v>26.6</v>
      </c>
      <c r="F97" s="37">
        <v>30.8</v>
      </c>
      <c r="H97" s="37" t="s">
        <v>329</v>
      </c>
      <c r="I97" s="37" t="str">
        <f t="shared" si="1"/>
        <v/>
      </c>
    </row>
    <row r="98" spans="1:9">
      <c r="A98" s="37" t="s">
        <v>224</v>
      </c>
      <c r="B98" s="37" t="s">
        <v>64</v>
      </c>
      <c r="C98" s="37" t="s">
        <v>60</v>
      </c>
      <c r="D98" s="37">
        <v>127.3</v>
      </c>
      <c r="E98" s="37">
        <v>35.5</v>
      </c>
      <c r="F98" s="37">
        <v>54.5</v>
      </c>
      <c r="H98" s="37" t="s">
        <v>330</v>
      </c>
      <c r="I98" s="37" t="str">
        <f t="shared" si="1"/>
        <v/>
      </c>
    </row>
    <row r="99" spans="1:9">
      <c r="A99" s="37" t="s">
        <v>225</v>
      </c>
      <c r="B99" s="37" t="s">
        <v>64</v>
      </c>
      <c r="C99" s="37" t="s">
        <v>23</v>
      </c>
      <c r="D99" s="37">
        <v>131.80000000000001</v>
      </c>
      <c r="E99" s="37">
        <v>36.200000000000003</v>
      </c>
      <c r="F99" s="37">
        <v>55.4</v>
      </c>
      <c r="H99" s="37" t="s">
        <v>331</v>
      </c>
      <c r="I99" s="37" t="str">
        <f t="shared" si="1"/>
        <v/>
      </c>
    </row>
    <row r="100" spans="1:9">
      <c r="A100" s="37" t="s">
        <v>226</v>
      </c>
      <c r="B100" s="37" t="s">
        <v>64</v>
      </c>
      <c r="C100" s="37" t="s">
        <v>36</v>
      </c>
      <c r="D100" s="37">
        <v>125</v>
      </c>
      <c r="E100" s="37">
        <v>35.799999999999997</v>
      </c>
      <c r="F100" s="37">
        <v>52.8</v>
      </c>
      <c r="H100" s="37" t="s">
        <v>332</v>
      </c>
      <c r="I100" s="37" t="str">
        <f t="shared" si="1"/>
        <v/>
      </c>
    </row>
    <row r="101" spans="1:9">
      <c r="A101" s="37" t="s">
        <v>227</v>
      </c>
      <c r="B101" s="37" t="s">
        <v>64</v>
      </c>
      <c r="C101" s="37" t="s">
        <v>48</v>
      </c>
      <c r="D101" s="37">
        <v>124.2</v>
      </c>
      <c r="E101" s="37">
        <v>35.1</v>
      </c>
      <c r="F101" s="37" t="s">
        <v>127</v>
      </c>
      <c r="H101" s="37" t="s">
        <v>333</v>
      </c>
      <c r="I101" s="37" t="str">
        <f t="shared" si="1"/>
        <v/>
      </c>
    </row>
    <row r="102" spans="1:9">
      <c r="A102" s="37" t="s">
        <v>228</v>
      </c>
      <c r="B102" s="37" t="s">
        <v>64</v>
      </c>
      <c r="C102" s="37" t="s">
        <v>24</v>
      </c>
      <c r="D102" s="37">
        <v>129.1</v>
      </c>
      <c r="E102" s="37">
        <v>34.9</v>
      </c>
      <c r="F102" s="37">
        <v>56.3</v>
      </c>
      <c r="H102" s="37" t="s">
        <v>334</v>
      </c>
      <c r="I102" s="37" t="str">
        <f t="shared" si="1"/>
        <v/>
      </c>
    </row>
    <row r="103" spans="1:9">
      <c r="A103" s="37" t="s">
        <v>229</v>
      </c>
      <c r="B103" s="37" t="s">
        <v>64</v>
      </c>
      <c r="C103" s="37" t="s">
        <v>25</v>
      </c>
      <c r="D103" s="37">
        <v>125.4</v>
      </c>
      <c r="E103" s="37">
        <v>35.700000000000003</v>
      </c>
      <c r="F103" s="37">
        <v>55.4</v>
      </c>
      <c r="H103" s="37" t="s">
        <v>335</v>
      </c>
      <c r="I103" s="37" t="str">
        <f t="shared" si="1"/>
        <v/>
      </c>
    </row>
    <row r="104" spans="1:9">
      <c r="H104" s="37" t="s">
        <v>336</v>
      </c>
      <c r="I104" s="37" t="str">
        <f t="shared" si="1"/>
        <v>!!!</v>
      </c>
    </row>
    <row r="107" spans="1:9">
      <c r="A107" s="109" t="s">
        <v>414</v>
      </c>
      <c r="D107" s="37">
        <f>+INDEX($D$4:$E$103,'Step 1-Farm Data'!$D$10,1)</f>
        <v>126.1</v>
      </c>
      <c r="E107" s="37">
        <f>+INDEX($D$4:$E$103,'Step 1-Farm Data'!$D$10,2)</f>
        <v>35.6</v>
      </c>
    </row>
    <row r="109" spans="1:9">
      <c r="A109" s="24" t="s">
        <v>111</v>
      </c>
    </row>
    <row r="110" spans="1:9">
      <c r="A110" s="24" t="s">
        <v>230</v>
      </c>
    </row>
  </sheetData>
  <sheetProtection algorithmName="SHA-512" hashValue="Ds9l2Z33hgcbpRogAf8jf4X2kJVY0/rtW44M3CDK+w7MDR3zxcQPG62jWci2bckccTAE1i5ntLpoHsGrl0PI+w==" saltValue="pqZ5C1skN5xNLCQjTwZiO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8</vt:i4>
      </vt:variant>
      <vt:variant>
        <vt:lpstr>Named Ranges</vt:lpstr>
      </vt:variant>
      <vt:variant>
        <vt:i4>10</vt:i4>
      </vt:variant>
    </vt:vector>
  </HeadingPairs>
  <TitlesOfParts>
    <vt:vector size="36" baseType="lpstr">
      <vt:lpstr>simulations soy farm1 </vt:lpstr>
      <vt:lpstr>TYields</vt:lpstr>
      <vt:lpstr>CASES</vt:lpstr>
      <vt:lpstr>methods</vt:lpstr>
      <vt:lpstr>SOY FUTURES</vt:lpstr>
      <vt:lpstr>CORN FUTURES</vt:lpstr>
      <vt:lpstr>corn yields</vt:lpstr>
      <vt:lpstr>soy yields</vt:lpstr>
      <vt:lpstr>substitute county yields</vt:lpstr>
      <vt:lpstr>SCO YIELDS</vt:lpstr>
      <vt:lpstr>Prices</vt:lpstr>
      <vt:lpstr>READ-ME</vt:lpstr>
      <vt:lpstr>Step 1-Farm Data</vt:lpstr>
      <vt:lpstr>SUMMARY FARM1</vt:lpstr>
      <vt:lpstr>Step 2 - Expected Payments</vt:lpstr>
      <vt:lpstr>simulations corn farm1</vt:lpstr>
      <vt:lpstr>ARC-IC</vt:lpstr>
      <vt:lpstr>Step 3-Revise Reallocation</vt:lpstr>
      <vt:lpstr>Prob No Payment</vt:lpstr>
      <vt:lpstr>Prob No Payment Annual</vt:lpstr>
      <vt:lpstr>Highly Likely Payments </vt:lpstr>
      <vt:lpstr>Highly Likely Pay Annual</vt:lpstr>
      <vt:lpstr>Highly Unlikely Payments</vt:lpstr>
      <vt:lpstr>Highly Unlikely Pay Annual</vt:lpstr>
      <vt:lpstr>Expected Payments</vt:lpstr>
      <vt:lpstr>Expected Pay Annual</vt:lpstr>
      <vt:lpstr>'CORN FUTURES'!corn_quotes_settlements_futures</vt:lpstr>
      <vt:lpstr>Counties</vt:lpstr>
      <vt:lpstr>number_of_farms</vt:lpstr>
      <vt:lpstr>pricesource</vt:lpstr>
      <vt:lpstr>'READ-ME'!Print_Area</vt:lpstr>
      <vt:lpstr>'Step 1-Farm Data'!Print_Area</vt:lpstr>
      <vt:lpstr>'Step 2 - Expected Payments'!Print_Area</vt:lpstr>
      <vt:lpstr>'Step 3-Revise Reallocation'!Print_Area</vt:lpstr>
      <vt:lpstr>'SOY FUTURES'!soybean_quotes_settlements_futures</vt:lpstr>
      <vt:lpstr>volatitly</vt:lpstr>
    </vt:vector>
  </TitlesOfParts>
  <Company>Economics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[ECONA]</dc:creator>
  <cp:lastModifiedBy>Johanns, Ann M [ECONA]</cp:lastModifiedBy>
  <cp:lastPrinted>2014-12-22T21:28:34Z</cp:lastPrinted>
  <dcterms:created xsi:type="dcterms:W3CDTF">2002-05-06T21:07:41Z</dcterms:created>
  <dcterms:modified xsi:type="dcterms:W3CDTF">2015-01-27T22:18:55Z</dcterms:modified>
</cp:coreProperties>
</file>